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sppeapp00023\Inversiones\Mesa de Inversiones\Bottom-Up\1 Proceso de Inversión Renta Variable\Proyecto Inputs Macro\"/>
    </mc:Choice>
  </mc:AlternateContent>
  <xr:revisionPtr revIDLastSave="0" documentId="13_ncr:1_{2AA873E6-088F-487B-B863-37296677052C}" xr6:coauthVersionLast="47" xr6:coauthVersionMax="47" xr10:uidLastSave="{00000000-0000-0000-0000-000000000000}"/>
  <bookViews>
    <workbookView xWindow="-120" yWindow="-120" windowWidth="29040" windowHeight="15720" activeTab="3" xr2:uid="{755E51BE-48B5-47CC-8385-5ACAECEC9E09}"/>
  </bookViews>
  <sheets>
    <sheet name="Comando" sheetId="29" r:id="rId1"/>
    <sheet name="OP" sheetId="22" r:id="rId2"/>
    <sheet name="Data Graf" sheetId="18" r:id="rId3"/>
    <sheet name="Estadísticas BCR" sheetId="17" r:id="rId4"/>
    <sheet name="Precios" sheetId="38" r:id="rId5"/>
    <sheet name="Despachos" sheetId="39" r:id="rId6"/>
    <sheet name="Ositran" sheetId="44" r:id="rId7"/>
    <sheet name="Minería" sheetId="41" state="hidden" r:id="rId8"/>
    <sheet name="Chile" sheetId="45" r:id="rId9"/>
    <sheet name="US" sheetId="46" r:id="rId10"/>
    <sheet name="Colombia" sheetId="57" r:id="rId11"/>
    <sheet name="BDs-&gt;" sheetId="4" r:id="rId12"/>
    <sheet name="FRED" sheetId="48" r:id="rId13"/>
    <sheet name="BCR" sheetId="34" r:id="rId14"/>
    <sheet name="OSIT" sheetId="35" r:id="rId15"/>
    <sheet name="BCRChile" sheetId="52" r:id="rId16"/>
    <sheet name="INEI" sheetId="37" r:id="rId17"/>
    <sheet name="INE Chile" sheetId="58" r:id="rId18"/>
    <sheet name="CChC" sheetId="59" r:id="rId19"/>
    <sheet name="Mercado Inmobiliario Santiago" sheetId="60" r:id="rId20"/>
    <sheet name="Cifras Inmobiliarias Santiago" sheetId="61" r:id="rId21"/>
    <sheet name="Ventas UF" sheetId="63" r:id="rId22"/>
  </sheets>
  <definedNames>
    <definedName name="\0">#REF!</definedName>
    <definedName name="\a">#REF!</definedName>
    <definedName name="\p">#REF!</definedName>
    <definedName name="\q">#N/A</definedName>
    <definedName name="\r">#N/A</definedName>
    <definedName name="\s">#N/A</definedName>
    <definedName name="\z">#N/A</definedName>
    <definedName name="_BQ4.10" hidden="1">#REF!</definedName>
    <definedName name="_BQ4.11" hidden="1">#REF!</definedName>
    <definedName name="_BQ4.12" hidden="1">#REF!</definedName>
    <definedName name="_BQ4.2" hidden="1">#REF!</definedName>
    <definedName name="_BQ4.3" hidden="1">#REF!</definedName>
    <definedName name="_BQ4.4" hidden="1">#REF!</definedName>
    <definedName name="_BQ4.5">#REF!</definedName>
    <definedName name="_BQ4.6">#REF!</definedName>
    <definedName name="_BQ4.7">#REF!</definedName>
    <definedName name="_BQ4.8">#REF!</definedName>
    <definedName name="_BQ4.9">#REF!</definedName>
    <definedName name="_cdr2">#REF!</definedName>
    <definedName name="_Cdr7">#REF!</definedName>
    <definedName name="_Cdr8">#REF!</definedName>
    <definedName name="_Fill" hidden="1">#REF!</definedName>
    <definedName name="_xlnm._FilterDatabase" localSheetId="13" hidden="1">BCR!$A$1:$BK$311</definedName>
    <definedName name="_IPC2000">#REF!</definedName>
    <definedName name="_IPC2001">#REF!</definedName>
    <definedName name="_Key1" hidden="1">#REF!</definedName>
    <definedName name="_Key2" hidden="1">#REF!</definedName>
    <definedName name="_Order1" hidden="1">0</definedName>
    <definedName name="_Order2" hidden="1">0</definedName>
    <definedName name="_RCC10">#REF!</definedName>
    <definedName name="_RCC11">#REF!</definedName>
    <definedName name="_RCC12">#REF!</definedName>
    <definedName name="_RCC13">#REF!</definedName>
    <definedName name="_RCC15">#REF!</definedName>
    <definedName name="_RCC16">#REF!</definedName>
    <definedName name="_RCC19">#REF!</definedName>
    <definedName name="_RCC20">#REF!</definedName>
    <definedName name="_RCC21">#REF!</definedName>
    <definedName name="_RCC33">#REF!</definedName>
    <definedName name="_RCC4">#REF!</definedName>
    <definedName name="_RCC5">#REF!</definedName>
    <definedName name="_RCC6">#REF!</definedName>
    <definedName name="_RCC7">#REF!</definedName>
    <definedName name="_RCC8">#REF!</definedName>
    <definedName name="_RCC9">#REF!</definedName>
    <definedName name="_RCC98">#REF!</definedName>
    <definedName name="_RCC99">#REF!</definedName>
    <definedName name="_Sort" hidden="1">#REF!</definedName>
    <definedName name="_Table1_Out" hidden="1">#REF!</definedName>
    <definedName name="_TC05">#REF!</definedName>
    <definedName name="_TC06">#REF!</definedName>
    <definedName name="_TC07">#REF!</definedName>
    <definedName name="_TC08">#REF!</definedName>
    <definedName name="_TC09">#REF!</definedName>
    <definedName name="_TCF01">#REF!</definedName>
    <definedName name="_TCF99">#REF!</definedName>
    <definedName name="_TCP01">#REF!</definedName>
    <definedName name="_TCP99">#REF!</definedName>
    <definedName name="_xleta.AVERAGEIFS" hidden="1" xlm="1">#NAME?</definedName>
    <definedName name="_xleta.SUM" hidden="1" xlm="1">#NAME?</definedName>
    <definedName name="_xleta.SUMIFS" hidden="1" xlm="1">#NAME?</definedName>
    <definedName name="_xleta.TEXT" hidden="1" xlm="1">#NAME?</definedName>
    <definedName name="Actualizado_al">#REF!</definedName>
    <definedName name="AGRICOLA">#REF!</definedName>
    <definedName name="AGRÍCOLA">#REF!</definedName>
    <definedName name="AGUACON">#REF!</definedName>
    <definedName name="AGUADIS">#REF!</definedName>
    <definedName name="AGUAENER">#REF!</definedName>
    <definedName name="AGUAP">#REF!</definedName>
    <definedName name="AGUASUB">#REF!</definedName>
    <definedName name="APOYO">#REF!</definedName>
    <definedName name="B_DE_CAPITAL">#REF!</definedName>
    <definedName name="B_DE_CONSUMO">#REF!</definedName>
    <definedName name="B_INTERMEDIOS">#REF!</definedName>
    <definedName name="BANCA">#REF!</definedName>
    <definedName name="BASE">#REF!</definedName>
    <definedName name="bdata">#REF!</definedName>
    <definedName name="BIENES_CAPITAL">#REF!</definedName>
    <definedName name="BIENES_CONSUMO">#REF!</definedName>
    <definedName name="BIENES_DE_CAPITAL">#REF!</definedName>
    <definedName name="BIENES_DE_CONSUMO">#REF!</definedName>
    <definedName name="BIENES_INTERMEDIOS">#REF!</definedName>
    <definedName name="bs">#REF!</definedName>
    <definedName name="CAM">#REF!</definedName>
    <definedName name="CAPACIDAD">#REF!</definedName>
    <definedName name="CAPINST">#REF!</definedName>
    <definedName name="CAPITAL">#REF!</definedName>
    <definedName name="CF">#REF!</definedName>
    <definedName name="CIQWBGuid" localSheetId="7" hidden="1">"074faa82-1a92-4636-8a42-2e3a44170324"</definedName>
    <definedName name="CIQWBGuid" hidden="1">"caf3cc60-80dd-441e-a03d-335cfe3ca6d5"</definedName>
    <definedName name="CIQWBInfo" hidden="1">"{ ""CIQVersion"":""9.51.3510.3078"" }"</definedName>
    <definedName name="CONCAR">#REF!</definedName>
    <definedName name="CONSUMO">#REF!</definedName>
    <definedName name="Contribucion">#REF!</definedName>
    <definedName name="Cuadro_N__1">#REF!</definedName>
    <definedName name="Cuadro_N__10">#REF!</definedName>
    <definedName name="Cuadro_N__12">#REF!</definedName>
    <definedName name="Cuadro_N__13">#REF!</definedName>
    <definedName name="Cuadro_N__19">#REF!</definedName>
    <definedName name="Cuadro_N__2">#REF!</definedName>
    <definedName name="Cuadro_N__20">#REF!</definedName>
    <definedName name="Cuadro_N__21">#REF!</definedName>
    <definedName name="Cuadro_N__22">#REF!</definedName>
    <definedName name="Cuadro_N__23">#REF!</definedName>
    <definedName name="Cuadro_N__24">#REF!</definedName>
    <definedName name="Cuadro_N__25">#REF!</definedName>
    <definedName name="Cuadro_N__26">#REF!</definedName>
    <definedName name="Cuadro_N__3">#REF!</definedName>
    <definedName name="Cuadro_N__30">#REF!</definedName>
    <definedName name="Cuadro_N__31">#REF!</definedName>
    <definedName name="Cuadro_N__32">#REF!</definedName>
    <definedName name="Cuadro_N__4">#REF!</definedName>
    <definedName name="Cuadro_N__5">#REF!</definedName>
    <definedName name="Cuadro_N__8">#REF!</definedName>
    <definedName name="Cuadro_N__9">#REF!</definedName>
    <definedName name="cuadro1">#REF!</definedName>
    <definedName name="CUADRO11">#REF!</definedName>
    <definedName name="CUADRO12">#REF!</definedName>
    <definedName name="CUADRO15">#REF!</definedName>
    <definedName name="CUADRO16">#REF!</definedName>
    <definedName name="CUADRO17">#REF!</definedName>
    <definedName name="CUADRO18">#REF!</definedName>
    <definedName name="cuadro2">#REF!</definedName>
    <definedName name="CUADRO24">#REF!</definedName>
    <definedName name="CUADRO25">#REF!</definedName>
    <definedName name="CUADRO26">#REF!</definedName>
    <definedName name="CUADRO38">#REF!</definedName>
    <definedName name="CUADRO8">#REF!</definedName>
    <definedName name="CUODE_TOTAL">#REF!</definedName>
    <definedName name="DATA">#REF!</definedName>
    <definedName name="_xlnm.Database">#REF!</definedName>
    <definedName name="DATE">#REF!</definedName>
    <definedName name="DATUM">#REF!</definedName>
    <definedName name="DATUM2">#REF!</definedName>
    <definedName name="DATUM3">#REF!</definedName>
    <definedName name="DERECHOS">#REF!</definedName>
    <definedName name="DIVERSOS">#REF!</definedName>
    <definedName name="ELEMP">#REF!</definedName>
    <definedName name="EPS">#REF!</definedName>
    <definedName name="ETIQUETAS">#REF!</definedName>
    <definedName name="FECHA">#REF!</definedName>
    <definedName name="fin_">#REF!</definedName>
    <definedName name="FREQS">#REF!</definedName>
    <definedName name="GDN">#REF!</definedName>
    <definedName name="GIPC">#REF!</definedName>
    <definedName name="GMARGEN">#REF!</definedName>
    <definedName name="GMD">#REF!</definedName>
    <definedName name="GMP">#REF!</definedName>
    <definedName name="GMSCI">#REF!</definedName>
    <definedName name="GPU">#REF!</definedName>
    <definedName name="GPVL">#REF!</definedName>
    <definedName name="GROE">#REF!</definedName>
    <definedName name="GVEFO">#REF!</definedName>
    <definedName name="IMPCE05">#REF!</definedName>
    <definedName name="IMPCE07">#REF!</definedName>
    <definedName name="IMPCE08">#REF!</definedName>
    <definedName name="IMPCE12">#REF!</definedName>
    <definedName name="IMPCE13">#REF!</definedName>
    <definedName name="INDICADORES">#REF!</definedName>
    <definedName name="inicio_" localSheetId="7">#REF!</definedName>
    <definedName name="inicio_">#REF!</definedName>
    <definedName name="INPUT12">#REF!</definedName>
    <definedName name="INPUT15">#REF!</definedName>
    <definedName name="INPUT16">#REF!</definedName>
    <definedName name="INPUT17">#REF!</definedName>
    <definedName name="INPUT18A">#REF!</definedName>
    <definedName name="INPUT18B">#REF!</definedName>
    <definedName name="INPUT18C">#REF!</definedName>
    <definedName name="INPUT24">#REF!</definedName>
    <definedName name="INPUT38">#REF!</definedName>
    <definedName name="INPUT8">#REF!</definedName>
    <definedName name="INSTALADA">#REF!</definedName>
    <definedName name="INTERMEDIOS">#REF!</definedName>
    <definedName name="INTERMEDIOSÇ">#REF!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"04/16/2026 18:44:21"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#REF!</definedName>
    <definedName name="IVF">#REF!</definedName>
    <definedName name="M">#REF!</definedName>
    <definedName name="M0S99">#REF!</definedName>
    <definedName name="M3S">#REF!</definedName>
    <definedName name="MINERIA">#REF!</definedName>
    <definedName name="MINERO">#REF!</definedName>
    <definedName name="norv">#REF!</definedName>
    <definedName name="NOTAS">#REF!</definedName>
    <definedName name="p">#REF!</definedName>
    <definedName name="pab" hidden="1">#REF!</definedName>
    <definedName name="PABLO">#REF!</definedName>
    <definedName name="PBIS00">#REF!</definedName>
    <definedName name="PBIS01">#REF!</definedName>
    <definedName name="PBIS02">#REF!</definedName>
    <definedName name="PBIS99">#REF!</definedName>
    <definedName name="PBM">#REF!</definedName>
    <definedName name="pes">#REF!</definedName>
    <definedName name="PESQUERO">#REF!</definedName>
    <definedName name="PESQUEROS">#REF!</definedName>
    <definedName name="PRINCIPALES_PRODUTOS_IMPO">#REF!</definedName>
    <definedName name="_xlnm.Print_Area" localSheetId="1">OP!$A$2:$AJ$121</definedName>
    <definedName name="Prod">#REF!</definedName>
    <definedName name="prod_hidro">#REF!</definedName>
    <definedName name="prod_ter">#REF!</definedName>
    <definedName name="prod_total">#REF!</definedName>
    <definedName name="PRODUCTOS">#REF!</definedName>
    <definedName name="RCC10R">#REF!</definedName>
    <definedName name="RCC20RE">#REF!</definedName>
    <definedName name="RCC2RN">#REF!</definedName>
    <definedName name="RCCRUCES">#REF!</definedName>
    <definedName name="RCTC">#REF!</definedName>
    <definedName name="_xlnm.Recorder">#REF!</definedName>
    <definedName name="red">#REF!</definedName>
    <definedName name="RepMarket">#REF!</definedName>
    <definedName name="RepRatios">#REF!</definedName>
    <definedName name="RESUMEN">#REF!</definedName>
    <definedName name="RESUMEN_CUODE_SOLO_NOV_02_03">#REF!</definedName>
    <definedName name="SV_Acum1" localSheetId="7">#REF!</definedName>
    <definedName name="SV_Acum1">#REF!</definedName>
    <definedName name="SV_Acum2" localSheetId="7">#REF!</definedName>
    <definedName name="SV_Acum2">#REF!</definedName>
    <definedName name="SV_Acum3" localSheetId="7">#REF!</definedName>
    <definedName name="SV_Acum3">#REF!</definedName>
    <definedName name="SV_L1" localSheetId="7">#REF!</definedName>
    <definedName name="SV_L1">#REF!</definedName>
    <definedName name="SV_PosR1" localSheetId="7">#REF!</definedName>
    <definedName name="SV_PosR1">#REF!</definedName>
    <definedName name="SV_PosR2" localSheetId="7">#REF!</definedName>
    <definedName name="SV_PosR2">#REF!</definedName>
    <definedName name="SV_Pre1" localSheetId="7">#REF!</definedName>
    <definedName name="SV_Pre1">#REF!</definedName>
    <definedName name="SV_Pre2" localSheetId="7">#REF!</definedName>
    <definedName name="SV_Pre2">#REF!</definedName>
    <definedName name="SV_Pre3" localSheetId="7">#REF!</definedName>
    <definedName name="SV_Pre3">#REF!</definedName>
    <definedName name="Tabla1">#REF!</definedName>
    <definedName name="Tabla2">#REF!</definedName>
    <definedName name="TABLE4">#REF!</definedName>
    <definedName name="TC">#REF!</definedName>
    <definedName name="TCF00">#REF!</definedName>
    <definedName name="TCP00">#REF!</definedName>
    <definedName name="TEXTIL">#REF!</definedName>
    <definedName name="TOTAL_MES">#REF!</definedName>
    <definedName name="TOTALES_CUODE">#REF!</definedName>
    <definedName name="VARIA">#N/A</definedName>
    <definedName name="VOLUMEN">#REF!</definedName>
    <definedName name="xxx"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148" i="18" l="1"/>
  <c r="AW143" i="18"/>
  <c r="AW146" i="18" s="1"/>
  <c r="AW151" i="18" s="1"/>
  <c r="AW137" i="18"/>
  <c r="AW135" i="18"/>
  <c r="AW139" i="18" s="1"/>
  <c r="AW133" i="18"/>
  <c r="AW134" i="18" s="1"/>
  <c r="AW138" i="18" s="1"/>
  <c r="AW127" i="18"/>
  <c r="AW123" i="18"/>
  <c r="AW125" i="18" s="1"/>
  <c r="AW129" i="18" s="1"/>
  <c r="EH114" i="18" a="1"/>
  <c r="EH114" i="18" s="1"/>
  <c r="EH113" i="18" a="1"/>
  <c r="EH113" i="18" s="1"/>
  <c r="EH112" i="18" a="1"/>
  <c r="EH112" i="18" s="1"/>
  <c r="EH111" i="18"/>
  <c r="EH106" i="18"/>
  <c r="EH105" i="18"/>
  <c r="EH104" i="18"/>
  <c r="EH103" i="18"/>
  <c r="EH98" i="18"/>
  <c r="EH97" i="18"/>
  <c r="EH96" i="18"/>
  <c r="EH95" i="18"/>
  <c r="EH94" i="18"/>
  <c r="EH93" i="18"/>
  <c r="EG114" i="18" a="1"/>
  <c r="EG114" i="18" s="1"/>
  <c r="EG113" i="18" a="1"/>
  <c r="EG113" i="18" s="1"/>
  <c r="EG112" i="18" a="1"/>
  <c r="EG112" i="18" s="1"/>
  <c r="EG111" i="18"/>
  <c r="EG106" i="18"/>
  <c r="EG105" i="18"/>
  <c r="EG104" i="18"/>
  <c r="EG103" i="18"/>
  <c r="EG98" i="18"/>
  <c r="EG97" i="18"/>
  <c r="EG96" i="18"/>
  <c r="EG95" i="18"/>
  <c r="EG94" i="18"/>
  <c r="EG93" i="18"/>
  <c r="EI25" i="18"/>
  <c r="EI30" i="18" s="1"/>
  <c r="EH25" i="18"/>
  <c r="EH30" i="18" s="1"/>
  <c r="EG25" i="18"/>
  <c r="EG30" i="18" s="1"/>
  <c r="EH8" i="18"/>
  <c r="EH10" i="18" s="1" a="1"/>
  <c r="EH10" i="18" s="1"/>
  <c r="EG11" i="18" a="1"/>
  <c r="EG11" i="18" s="1"/>
  <c r="EG10" i="18" a="1"/>
  <c r="EG10" i="18" s="1"/>
  <c r="EG9" i="18" a="1"/>
  <c r="EG9" i="18" s="1"/>
  <c r="EG8" i="18"/>
  <c r="EE11" i="18" a="1"/>
  <c r="EE11" i="18" s="1"/>
  <c r="EE27" i="18"/>
  <c r="EE95" i="18"/>
  <c r="AW87" i="18"/>
  <c r="AW83" i="18"/>
  <c r="AW85" i="18" s="1"/>
  <c r="AW89" i="18" s="1"/>
  <c r="AW71" i="18"/>
  <c r="AW76" i="18" s="1"/>
  <c r="AW61" i="18"/>
  <c r="AW59" i="18"/>
  <c r="AW67" i="18" s="1"/>
  <c r="AW58" i="18"/>
  <c r="AW66" i="18" s="1"/>
  <c r="AW57" i="18"/>
  <c r="AW65" i="18" s="1"/>
  <c r="AW56" i="18"/>
  <c r="AW64" i="18" s="1"/>
  <c r="AW55" i="18"/>
  <c r="AW63" i="18" s="1"/>
  <c r="AW53" i="18"/>
  <c r="AW54" i="18" s="1"/>
  <c r="AW62" i="18" s="1"/>
  <c r="AW35" i="18"/>
  <c r="AW42" i="18" s="1"/>
  <c r="AW18" i="18"/>
  <c r="AW16" i="18"/>
  <c r="AW21" i="18" s="1"/>
  <c r="AW15" i="18"/>
  <c r="AW20" i="18" s="1"/>
  <c r="AW14" i="18"/>
  <c r="AW19" i="18" s="1"/>
  <c r="AS18" i="18"/>
  <c r="AS35" i="18"/>
  <c r="AS83" i="18"/>
  <c r="MC71" i="45"/>
  <c r="LP71" i="45"/>
  <c r="MC72" i="45"/>
  <c r="LP72" i="45"/>
  <c r="LP77" i="45"/>
  <c r="ME77" i="45"/>
  <c r="MB77" i="45"/>
  <c r="MO9" i="57"/>
  <c r="MN9" i="57"/>
  <c r="MM9" i="57"/>
  <c r="ML9" i="57"/>
  <c r="MK9" i="57"/>
  <c r="MJ9" i="57"/>
  <c r="MI9" i="57"/>
  <c r="MH9" i="57"/>
  <c r="MG9" i="57"/>
  <c r="MF9" i="57"/>
  <c r="ME9" i="57"/>
  <c r="MD9" i="57"/>
  <c r="MB9" i="57"/>
  <c r="MD5" i="57"/>
  <c r="AW144" i="18" l="1"/>
  <c r="AW149" i="18" s="1"/>
  <c r="AW145" i="18"/>
  <c r="AW150" i="18" s="1"/>
  <c r="AW124" i="18"/>
  <c r="AW128" i="18" s="1"/>
  <c r="EI28" i="18"/>
  <c r="EI26" i="18"/>
  <c r="EI29" i="18"/>
  <c r="EI27" i="18"/>
  <c r="EH27" i="18"/>
  <c r="EH28" i="18"/>
  <c r="EH29" i="18"/>
  <c r="EH26" i="18"/>
  <c r="EG26" i="18"/>
  <c r="EG27" i="18"/>
  <c r="EG28" i="18"/>
  <c r="EG29" i="18"/>
  <c r="EH9" i="18" a="1"/>
  <c r="EH9" i="18" s="1"/>
  <c r="EH11" i="18" a="1"/>
  <c r="EH11" i="18" s="1"/>
  <c r="AW84" i="18"/>
  <c r="AW88" i="18" s="1"/>
  <c r="AW73" i="18"/>
  <c r="AW74" i="18"/>
  <c r="AW75" i="18"/>
  <c r="AW72" i="18"/>
  <c r="AW39" i="18"/>
  <c r="AW46" i="18" s="1"/>
  <c r="AW38" i="18"/>
  <c r="AW45" i="18" s="1"/>
  <c r="AW36" i="18"/>
  <c r="AW43" i="18" s="1"/>
  <c r="AW37" i="18"/>
  <c r="AW44" i="18" s="1"/>
  <c r="AW40" i="18"/>
  <c r="ME5" i="57"/>
  <c r="MD4" i="57"/>
  <c r="MD3" i="57" s="1"/>
  <c r="AW48" i="18" l="1"/>
  <c r="AW47" i="18"/>
  <c r="ME4" i="57"/>
  <c r="ME3" i="57" s="1"/>
  <c r="MF5" i="57"/>
  <c r="MF4" i="57" l="1"/>
  <c r="MF3" i="57" s="1"/>
  <c r="MG5" i="57"/>
  <c r="MG4" i="57" l="1"/>
  <c r="MG3" i="57" s="1"/>
  <c r="MH5" i="57"/>
  <c r="MA8" i="57"/>
  <c r="MA9" i="57"/>
  <c r="B3" i="60"/>
  <c r="MD55" i="45" s="1"/>
  <c r="C3" i="60"/>
  <c r="D3" i="60"/>
  <c r="E3" i="60"/>
  <c r="F3" i="60"/>
  <c r="G3" i="60"/>
  <c r="H3" i="60"/>
  <c r="I3" i="60"/>
  <c r="J3" i="60"/>
  <c r="K3" i="60"/>
  <c r="L3" i="60"/>
  <c r="M3" i="60"/>
  <c r="A4" i="60"/>
  <c r="B4" i="60"/>
  <c r="C4" i="60"/>
  <c r="D4" i="60"/>
  <c r="E4" i="60"/>
  <c r="F4" i="60"/>
  <c r="G4" i="60"/>
  <c r="H4" i="60"/>
  <c r="I4" i="60"/>
  <c r="J4" i="60"/>
  <c r="K4" i="60"/>
  <c r="L4" i="60"/>
  <c r="M4" i="60"/>
  <c r="A5" i="60"/>
  <c r="B5" i="60"/>
  <c r="C5" i="60"/>
  <c r="D5" i="60"/>
  <c r="E5" i="60"/>
  <c r="F5" i="60"/>
  <c r="G5" i="60"/>
  <c r="H5" i="60"/>
  <c r="I5" i="60"/>
  <c r="J5" i="60"/>
  <c r="K5" i="60"/>
  <c r="L5" i="60"/>
  <c r="M5" i="60"/>
  <c r="A6" i="60"/>
  <c r="B6" i="60"/>
  <c r="C6" i="60"/>
  <c r="D6" i="60"/>
  <c r="E6" i="60"/>
  <c r="F6" i="60"/>
  <c r="G6" i="60"/>
  <c r="H6" i="60"/>
  <c r="I6" i="60"/>
  <c r="J6" i="60"/>
  <c r="K6" i="60"/>
  <c r="L6" i="60"/>
  <c r="M6" i="60"/>
  <c r="A7" i="60"/>
  <c r="B7" i="60"/>
  <c r="C7" i="60"/>
  <c r="D7" i="60"/>
  <c r="E7" i="60"/>
  <c r="F7" i="60"/>
  <c r="G7" i="60"/>
  <c r="H7" i="60"/>
  <c r="I7" i="60"/>
  <c r="J7" i="60"/>
  <c r="K7" i="60"/>
  <c r="L7" i="60"/>
  <c r="M7" i="60"/>
  <c r="A8" i="60"/>
  <c r="B8" i="60"/>
  <c r="C8" i="60"/>
  <c r="D8" i="60"/>
  <c r="E8" i="60"/>
  <c r="F8" i="60"/>
  <c r="G8" i="60"/>
  <c r="H8" i="60"/>
  <c r="I8" i="60"/>
  <c r="J8" i="60"/>
  <c r="K8" i="60"/>
  <c r="L8" i="60"/>
  <c r="M8" i="60"/>
  <c r="A9" i="60"/>
  <c r="B9" i="60"/>
  <c r="C9" i="60"/>
  <c r="D9" i="60"/>
  <c r="E9" i="60"/>
  <c r="F9" i="60"/>
  <c r="G9" i="60"/>
  <c r="H9" i="60"/>
  <c r="I9" i="60"/>
  <c r="J9" i="60"/>
  <c r="K9" i="60"/>
  <c r="L9" i="60"/>
  <c r="M9" i="60"/>
  <c r="A10" i="60"/>
  <c r="B10" i="60"/>
  <c r="C10" i="60"/>
  <c r="D10" i="60"/>
  <c r="E10" i="60"/>
  <c r="F10" i="60"/>
  <c r="G10" i="60"/>
  <c r="H10" i="60"/>
  <c r="I10" i="60"/>
  <c r="J10" i="60"/>
  <c r="K10" i="60"/>
  <c r="L10" i="60"/>
  <c r="M10" i="60"/>
  <c r="A11" i="60"/>
  <c r="B11" i="60"/>
  <c r="C11" i="60"/>
  <c r="D11" i="60"/>
  <c r="E11" i="60"/>
  <c r="F11" i="60"/>
  <c r="G11" i="60"/>
  <c r="H11" i="60"/>
  <c r="I11" i="60"/>
  <c r="J11" i="60"/>
  <c r="K11" i="60"/>
  <c r="L11" i="60"/>
  <c r="M11" i="60"/>
  <c r="A12" i="60"/>
  <c r="B12" i="60"/>
  <c r="C12" i="60"/>
  <c r="D12" i="60"/>
  <c r="E12" i="60"/>
  <c r="F12" i="60"/>
  <c r="G12" i="60"/>
  <c r="H12" i="60"/>
  <c r="I12" i="60"/>
  <c r="J12" i="60"/>
  <c r="K12" i="60"/>
  <c r="L12" i="60"/>
  <c r="M12" i="60"/>
  <c r="A13" i="60"/>
  <c r="B13" i="60"/>
  <c r="C13" i="60"/>
  <c r="D13" i="60"/>
  <c r="E13" i="60"/>
  <c r="F13" i="60"/>
  <c r="G13" i="60"/>
  <c r="H13" i="60"/>
  <c r="I13" i="60"/>
  <c r="J13" i="60"/>
  <c r="K13" i="60"/>
  <c r="L13" i="60"/>
  <c r="M13" i="60"/>
  <c r="A14" i="60"/>
  <c r="B14" i="60"/>
  <c r="C14" i="60"/>
  <c r="D14" i="60"/>
  <c r="E14" i="60"/>
  <c r="F14" i="60"/>
  <c r="G14" i="60"/>
  <c r="H14" i="60"/>
  <c r="I14" i="60"/>
  <c r="J14" i="60"/>
  <c r="K14" i="60"/>
  <c r="L14" i="60"/>
  <c r="M14" i="60"/>
  <c r="A15" i="60"/>
  <c r="B15" i="60"/>
  <c r="C15" i="60"/>
  <c r="D15" i="60"/>
  <c r="E15" i="60"/>
  <c r="F15" i="60"/>
  <c r="G15" i="60"/>
  <c r="H15" i="60"/>
  <c r="I15" i="60"/>
  <c r="J15" i="60"/>
  <c r="K15" i="60"/>
  <c r="L15" i="60"/>
  <c r="M15" i="60"/>
  <c r="A16" i="60"/>
  <c r="B16" i="60"/>
  <c r="C16" i="60"/>
  <c r="D16" i="60"/>
  <c r="E16" i="60"/>
  <c r="F16" i="60"/>
  <c r="G16" i="60"/>
  <c r="H16" i="60"/>
  <c r="I16" i="60"/>
  <c r="J16" i="60"/>
  <c r="K16" i="60"/>
  <c r="L16" i="60"/>
  <c r="M16" i="60"/>
  <c r="A17" i="60"/>
  <c r="B17" i="60"/>
  <c r="C17" i="60"/>
  <c r="D17" i="60"/>
  <c r="E17" i="60"/>
  <c r="F17" i="60"/>
  <c r="G17" i="60"/>
  <c r="H17" i="60"/>
  <c r="I17" i="60"/>
  <c r="J17" i="60"/>
  <c r="K17" i="60"/>
  <c r="L17" i="60"/>
  <c r="M17" i="60"/>
  <c r="A18" i="60"/>
  <c r="B18" i="60"/>
  <c r="C18" i="60"/>
  <c r="D18" i="60"/>
  <c r="E18" i="60"/>
  <c r="F18" i="60"/>
  <c r="G18" i="60"/>
  <c r="H18" i="60"/>
  <c r="I18" i="60"/>
  <c r="J18" i="60"/>
  <c r="K18" i="60"/>
  <c r="L18" i="60"/>
  <c r="M18" i="60"/>
  <c r="A19" i="60"/>
  <c r="B19" i="60"/>
  <c r="C19" i="60"/>
  <c r="D19" i="60"/>
  <c r="E19" i="60"/>
  <c r="F19" i="60"/>
  <c r="G19" i="60"/>
  <c r="H19" i="60"/>
  <c r="I19" i="60"/>
  <c r="J19" i="60"/>
  <c r="K19" i="60"/>
  <c r="L19" i="60"/>
  <c r="M19" i="60"/>
  <c r="A20" i="60"/>
  <c r="B20" i="60"/>
  <c r="C20" i="60"/>
  <c r="D20" i="60"/>
  <c r="E20" i="60"/>
  <c r="F20" i="60"/>
  <c r="G20" i="60"/>
  <c r="H20" i="60"/>
  <c r="I20" i="60"/>
  <c r="J20" i="60"/>
  <c r="K20" i="60"/>
  <c r="L20" i="60"/>
  <c r="M20" i="60"/>
  <c r="A21" i="60"/>
  <c r="B21" i="60"/>
  <c r="C21" i="60"/>
  <c r="D21" i="60"/>
  <c r="E21" i="60"/>
  <c r="F21" i="60"/>
  <c r="G21" i="60"/>
  <c r="H21" i="60"/>
  <c r="I21" i="60"/>
  <c r="J21" i="60"/>
  <c r="K21" i="60"/>
  <c r="L21" i="60"/>
  <c r="M21" i="60"/>
  <c r="A22" i="60"/>
  <c r="B22" i="60"/>
  <c r="C22" i="60"/>
  <c r="D22" i="60"/>
  <c r="E22" i="60"/>
  <c r="F22" i="60"/>
  <c r="G22" i="60"/>
  <c r="H22" i="60"/>
  <c r="I22" i="60"/>
  <c r="J22" i="60"/>
  <c r="K22" i="60"/>
  <c r="L22" i="60"/>
  <c r="M22" i="60"/>
  <c r="A23" i="60"/>
  <c r="B23" i="60"/>
  <c r="C23" i="60"/>
  <c r="D23" i="60"/>
  <c r="E23" i="60"/>
  <c r="F23" i="60"/>
  <c r="G23" i="60"/>
  <c r="H23" i="60"/>
  <c r="I23" i="60"/>
  <c r="J23" i="60"/>
  <c r="K23" i="60"/>
  <c r="L23" i="60"/>
  <c r="M23" i="60"/>
  <c r="A24" i="60"/>
  <c r="B24" i="60"/>
  <c r="C24" i="60"/>
  <c r="D24" i="60"/>
  <c r="E24" i="60"/>
  <c r="F24" i="60"/>
  <c r="G24" i="60"/>
  <c r="H24" i="60"/>
  <c r="I24" i="60"/>
  <c r="J24" i="60"/>
  <c r="K24" i="60"/>
  <c r="L24" i="60"/>
  <c r="M24" i="60"/>
  <c r="A25" i="60"/>
  <c r="B25" i="60"/>
  <c r="C25" i="60"/>
  <c r="D25" i="60"/>
  <c r="E25" i="60"/>
  <c r="F25" i="60"/>
  <c r="G25" i="60"/>
  <c r="H25" i="60"/>
  <c r="I25" i="60"/>
  <c r="J25" i="60"/>
  <c r="K25" i="60"/>
  <c r="L25" i="60"/>
  <c r="M25" i="60"/>
  <c r="A26" i="60"/>
  <c r="B26" i="60"/>
  <c r="C26" i="60"/>
  <c r="D26" i="60"/>
  <c r="E26" i="60"/>
  <c r="F26" i="60"/>
  <c r="G26" i="60"/>
  <c r="H26" i="60"/>
  <c r="I26" i="60"/>
  <c r="J26" i="60"/>
  <c r="K26" i="60"/>
  <c r="L26" i="60"/>
  <c r="M26" i="60"/>
  <c r="A27" i="60"/>
  <c r="B27" i="60"/>
  <c r="C27" i="60"/>
  <c r="D27" i="60"/>
  <c r="E27" i="60"/>
  <c r="F27" i="60"/>
  <c r="G27" i="60"/>
  <c r="H27" i="60"/>
  <c r="I27" i="60"/>
  <c r="J27" i="60"/>
  <c r="K27" i="60"/>
  <c r="L27" i="60"/>
  <c r="M27" i="60"/>
  <c r="A28" i="60"/>
  <c r="B28" i="60"/>
  <c r="C28" i="60"/>
  <c r="D28" i="60"/>
  <c r="E28" i="60"/>
  <c r="F28" i="60"/>
  <c r="G28" i="60"/>
  <c r="H28" i="60"/>
  <c r="I28" i="60"/>
  <c r="J28" i="60"/>
  <c r="K28" i="60"/>
  <c r="L28" i="60"/>
  <c r="M28" i="60"/>
  <c r="A29" i="60"/>
  <c r="B29" i="60"/>
  <c r="C29" i="60"/>
  <c r="D29" i="60"/>
  <c r="E29" i="60"/>
  <c r="F29" i="60"/>
  <c r="G29" i="60"/>
  <c r="H29" i="60"/>
  <c r="I29" i="60"/>
  <c r="J29" i="60"/>
  <c r="K29" i="60"/>
  <c r="L29" i="60"/>
  <c r="M29" i="60"/>
  <c r="A30" i="60"/>
  <c r="B30" i="60"/>
  <c r="C30" i="60"/>
  <c r="D30" i="60"/>
  <c r="E30" i="60"/>
  <c r="F30" i="60"/>
  <c r="G30" i="60"/>
  <c r="H30" i="60"/>
  <c r="I30" i="60"/>
  <c r="J30" i="60"/>
  <c r="K30" i="60"/>
  <c r="L30" i="60"/>
  <c r="M30" i="60"/>
  <c r="A31" i="60"/>
  <c r="B31" i="60"/>
  <c r="C31" i="60"/>
  <c r="D31" i="60"/>
  <c r="E31" i="60"/>
  <c r="F31" i="60"/>
  <c r="G31" i="60"/>
  <c r="H31" i="60"/>
  <c r="I31" i="60"/>
  <c r="J31" i="60"/>
  <c r="K31" i="60"/>
  <c r="L31" i="60"/>
  <c r="M31" i="60"/>
  <c r="A32" i="60"/>
  <c r="B32" i="60"/>
  <c r="C32" i="60"/>
  <c r="D32" i="60"/>
  <c r="E32" i="60"/>
  <c r="F32" i="60"/>
  <c r="G32" i="60"/>
  <c r="H32" i="60"/>
  <c r="I32" i="60"/>
  <c r="J32" i="60"/>
  <c r="K32" i="60"/>
  <c r="L32" i="60"/>
  <c r="M32" i="60"/>
  <c r="A33" i="60"/>
  <c r="B33" i="60"/>
  <c r="C33" i="60"/>
  <c r="D33" i="60"/>
  <c r="E33" i="60"/>
  <c r="F33" i="60"/>
  <c r="G33" i="60"/>
  <c r="H33" i="60"/>
  <c r="I33" i="60"/>
  <c r="J33" i="60"/>
  <c r="K33" i="60"/>
  <c r="L33" i="60"/>
  <c r="M33" i="60"/>
  <c r="A34" i="60"/>
  <c r="B34" i="60"/>
  <c r="C34" i="60"/>
  <c r="D34" i="60"/>
  <c r="E34" i="60"/>
  <c r="F34" i="60"/>
  <c r="G34" i="60"/>
  <c r="H34" i="60"/>
  <c r="I34" i="60"/>
  <c r="J34" i="60"/>
  <c r="K34" i="60"/>
  <c r="L34" i="60"/>
  <c r="M34" i="60"/>
  <c r="A35" i="60"/>
  <c r="B35" i="60"/>
  <c r="C35" i="60"/>
  <c r="D35" i="60"/>
  <c r="E35" i="60"/>
  <c r="F35" i="60"/>
  <c r="G35" i="60"/>
  <c r="H35" i="60"/>
  <c r="I35" i="60"/>
  <c r="J35" i="60"/>
  <c r="K35" i="60"/>
  <c r="L35" i="60"/>
  <c r="M35" i="60"/>
  <c r="A36" i="60"/>
  <c r="B36" i="60"/>
  <c r="C36" i="60"/>
  <c r="D36" i="60"/>
  <c r="E36" i="60"/>
  <c r="F36" i="60"/>
  <c r="G36" i="60"/>
  <c r="H36" i="60"/>
  <c r="I36" i="60"/>
  <c r="J36" i="60"/>
  <c r="K36" i="60"/>
  <c r="L36" i="60"/>
  <c r="M36" i="60"/>
  <c r="A37" i="60"/>
  <c r="B37" i="60"/>
  <c r="C37" i="60"/>
  <c r="D37" i="60"/>
  <c r="E37" i="60"/>
  <c r="F37" i="60"/>
  <c r="G37" i="60"/>
  <c r="H37" i="60"/>
  <c r="I37" i="60"/>
  <c r="J37" i="60"/>
  <c r="K37" i="60"/>
  <c r="L37" i="60"/>
  <c r="M37" i="60"/>
  <c r="A38" i="60"/>
  <c r="B38" i="60"/>
  <c r="C38" i="60"/>
  <c r="D38" i="60"/>
  <c r="E38" i="60"/>
  <c r="F38" i="60"/>
  <c r="G38" i="60"/>
  <c r="H38" i="60"/>
  <c r="I38" i="60"/>
  <c r="J38" i="60"/>
  <c r="K38" i="60"/>
  <c r="L38" i="60"/>
  <c r="M38" i="60"/>
  <c r="A39" i="60"/>
  <c r="B39" i="60"/>
  <c r="C39" i="60"/>
  <c r="D39" i="60"/>
  <c r="E39" i="60"/>
  <c r="F39" i="60"/>
  <c r="G39" i="60"/>
  <c r="H39" i="60"/>
  <c r="I39" i="60"/>
  <c r="J39" i="60"/>
  <c r="K39" i="60"/>
  <c r="L39" i="60"/>
  <c r="M39" i="60"/>
  <c r="A40" i="60"/>
  <c r="B40" i="60"/>
  <c r="C40" i="60"/>
  <c r="D40" i="60"/>
  <c r="E40" i="60"/>
  <c r="F40" i="60"/>
  <c r="G40" i="60"/>
  <c r="H40" i="60"/>
  <c r="I40" i="60"/>
  <c r="J40" i="60"/>
  <c r="K40" i="60"/>
  <c r="L40" i="60"/>
  <c r="M40" i="60"/>
  <c r="A41" i="60"/>
  <c r="B41" i="60"/>
  <c r="C41" i="60"/>
  <c r="D41" i="60"/>
  <c r="E41" i="60"/>
  <c r="F41" i="60"/>
  <c r="G41" i="60"/>
  <c r="H41" i="60"/>
  <c r="I41" i="60"/>
  <c r="J41" i="60"/>
  <c r="K41" i="60"/>
  <c r="L41" i="60"/>
  <c r="M41" i="60"/>
  <c r="A42" i="60"/>
  <c r="B42" i="60"/>
  <c r="C42" i="60"/>
  <c r="D42" i="60"/>
  <c r="E42" i="60"/>
  <c r="F42" i="60"/>
  <c r="G42" i="60"/>
  <c r="H42" i="60"/>
  <c r="I42" i="60"/>
  <c r="J42" i="60"/>
  <c r="K42" i="60"/>
  <c r="L42" i="60"/>
  <c r="M42" i="60"/>
  <c r="A43" i="60"/>
  <c r="B43" i="60"/>
  <c r="C43" i="60"/>
  <c r="D43" i="60"/>
  <c r="E43" i="60"/>
  <c r="F43" i="60"/>
  <c r="G43" i="60"/>
  <c r="H43" i="60"/>
  <c r="I43" i="60"/>
  <c r="J43" i="60"/>
  <c r="K43" i="60"/>
  <c r="L43" i="60"/>
  <c r="M43" i="60"/>
  <c r="A44" i="60"/>
  <c r="B44" i="60"/>
  <c r="C44" i="60"/>
  <c r="D44" i="60"/>
  <c r="E44" i="60"/>
  <c r="F44" i="60"/>
  <c r="G44" i="60"/>
  <c r="H44" i="60"/>
  <c r="I44" i="60"/>
  <c r="J44" i="60"/>
  <c r="K44" i="60"/>
  <c r="L44" i="60"/>
  <c r="M44" i="60"/>
  <c r="A45" i="60"/>
  <c r="B45" i="60"/>
  <c r="C45" i="60"/>
  <c r="D45" i="60"/>
  <c r="E45" i="60"/>
  <c r="F45" i="60"/>
  <c r="G45" i="60"/>
  <c r="H45" i="60"/>
  <c r="I45" i="60"/>
  <c r="J45" i="60"/>
  <c r="K45" i="60"/>
  <c r="L45" i="60"/>
  <c r="M45" i="60"/>
  <c r="A46" i="60"/>
  <c r="B46" i="60"/>
  <c r="C46" i="60"/>
  <c r="D46" i="60"/>
  <c r="E46" i="60"/>
  <c r="F46" i="60"/>
  <c r="G46" i="60"/>
  <c r="H46" i="60"/>
  <c r="I46" i="60"/>
  <c r="J46" i="60"/>
  <c r="K46" i="60"/>
  <c r="L46" i="60"/>
  <c r="M46" i="60"/>
  <c r="A47" i="60"/>
  <c r="B47" i="60"/>
  <c r="C47" i="60"/>
  <c r="D47" i="60"/>
  <c r="E47" i="60"/>
  <c r="F47" i="60"/>
  <c r="G47" i="60"/>
  <c r="H47" i="60"/>
  <c r="I47" i="60"/>
  <c r="J47" i="60"/>
  <c r="K47" i="60"/>
  <c r="L47" i="60"/>
  <c r="M47" i="60"/>
  <c r="A48" i="60"/>
  <c r="B48" i="60"/>
  <c r="C48" i="60"/>
  <c r="D48" i="60"/>
  <c r="E48" i="60"/>
  <c r="F48" i="60"/>
  <c r="G48" i="60"/>
  <c r="H48" i="60"/>
  <c r="I48" i="60"/>
  <c r="J48" i="60"/>
  <c r="K48" i="60"/>
  <c r="L48" i="60"/>
  <c r="M48" i="60"/>
  <c r="A49" i="60"/>
  <c r="B49" i="60"/>
  <c r="C49" i="60"/>
  <c r="D49" i="60"/>
  <c r="E49" i="60"/>
  <c r="F49" i="60"/>
  <c r="G49" i="60"/>
  <c r="H49" i="60"/>
  <c r="I49" i="60"/>
  <c r="J49" i="60"/>
  <c r="K49" i="60"/>
  <c r="L49" i="60"/>
  <c r="M49" i="60"/>
  <c r="A50" i="60"/>
  <c r="B50" i="60"/>
  <c r="C50" i="60"/>
  <c r="D50" i="60"/>
  <c r="E50" i="60"/>
  <c r="F50" i="60"/>
  <c r="G50" i="60"/>
  <c r="H50" i="60"/>
  <c r="I50" i="60"/>
  <c r="J50" i="60"/>
  <c r="K50" i="60"/>
  <c r="L50" i="60"/>
  <c r="M50" i="60"/>
  <c r="A51" i="60"/>
  <c r="B51" i="60"/>
  <c r="C51" i="60"/>
  <c r="D51" i="60"/>
  <c r="E51" i="60"/>
  <c r="F51" i="60"/>
  <c r="G51" i="60"/>
  <c r="H51" i="60"/>
  <c r="I51" i="60"/>
  <c r="J51" i="60"/>
  <c r="K51" i="60"/>
  <c r="L51" i="60"/>
  <c r="M51" i="60"/>
  <c r="A52" i="60"/>
  <c r="B52" i="60"/>
  <c r="C52" i="60"/>
  <c r="D52" i="60"/>
  <c r="E52" i="60"/>
  <c r="F52" i="60"/>
  <c r="G52" i="60"/>
  <c r="H52" i="60"/>
  <c r="I52" i="60"/>
  <c r="J52" i="60"/>
  <c r="K52" i="60"/>
  <c r="L52" i="60"/>
  <c r="M52" i="60"/>
  <c r="A53" i="60"/>
  <c r="B53" i="60"/>
  <c r="C53" i="60"/>
  <c r="D53" i="60"/>
  <c r="E53" i="60"/>
  <c r="F53" i="60"/>
  <c r="G53" i="60"/>
  <c r="H53" i="60"/>
  <c r="I53" i="60"/>
  <c r="J53" i="60"/>
  <c r="K53" i="60"/>
  <c r="L53" i="60"/>
  <c r="M53" i="60"/>
  <c r="A54" i="60"/>
  <c r="B54" i="60"/>
  <c r="C54" i="60"/>
  <c r="D54" i="60"/>
  <c r="E54" i="60"/>
  <c r="F54" i="60"/>
  <c r="G54" i="60"/>
  <c r="H54" i="60"/>
  <c r="I54" i="60"/>
  <c r="J54" i="60"/>
  <c r="K54" i="60"/>
  <c r="L54" i="60"/>
  <c r="M54" i="60"/>
  <c r="A55" i="60"/>
  <c r="B55" i="60"/>
  <c r="C55" i="60"/>
  <c r="D55" i="60"/>
  <c r="E55" i="60"/>
  <c r="F55" i="60"/>
  <c r="G55" i="60"/>
  <c r="H55" i="60"/>
  <c r="I55" i="60"/>
  <c r="J55" i="60"/>
  <c r="K55" i="60"/>
  <c r="L55" i="60"/>
  <c r="M55" i="60"/>
  <c r="A56" i="60"/>
  <c r="B56" i="60"/>
  <c r="C56" i="60"/>
  <c r="D56" i="60"/>
  <c r="E56" i="60"/>
  <c r="F56" i="60"/>
  <c r="G56" i="60"/>
  <c r="H56" i="60"/>
  <c r="I56" i="60"/>
  <c r="J56" i="60"/>
  <c r="K56" i="60"/>
  <c r="L56" i="60"/>
  <c r="M56" i="60"/>
  <c r="A57" i="60"/>
  <c r="B57" i="60"/>
  <c r="C57" i="60"/>
  <c r="D57" i="60"/>
  <c r="E57" i="60"/>
  <c r="F57" i="60"/>
  <c r="G57" i="60"/>
  <c r="H57" i="60"/>
  <c r="I57" i="60"/>
  <c r="J57" i="60"/>
  <c r="K57" i="60"/>
  <c r="L57" i="60"/>
  <c r="M57" i="60"/>
  <c r="A58" i="60"/>
  <c r="B58" i="60"/>
  <c r="C58" i="60"/>
  <c r="D58" i="60"/>
  <c r="E58" i="60"/>
  <c r="F58" i="60"/>
  <c r="G58" i="60"/>
  <c r="H58" i="60"/>
  <c r="I58" i="60"/>
  <c r="J58" i="60"/>
  <c r="K58" i="60"/>
  <c r="L58" i="60"/>
  <c r="M58" i="60"/>
  <c r="A59" i="60"/>
  <c r="B59" i="60"/>
  <c r="C59" i="60"/>
  <c r="D59" i="60"/>
  <c r="E59" i="60"/>
  <c r="F59" i="60"/>
  <c r="G59" i="60"/>
  <c r="H59" i="60"/>
  <c r="I59" i="60"/>
  <c r="J59" i="60"/>
  <c r="K59" i="60"/>
  <c r="L59" i="60"/>
  <c r="M59" i="60"/>
  <c r="A60" i="60"/>
  <c r="B60" i="60"/>
  <c r="C60" i="60"/>
  <c r="D60" i="60"/>
  <c r="E60" i="60"/>
  <c r="F60" i="60"/>
  <c r="G60" i="60"/>
  <c r="H60" i="60"/>
  <c r="I60" i="60"/>
  <c r="J60" i="60"/>
  <c r="K60" i="60"/>
  <c r="L60" i="60"/>
  <c r="M60" i="60"/>
  <c r="A61" i="60"/>
  <c r="B61" i="60"/>
  <c r="C61" i="60"/>
  <c r="D61" i="60"/>
  <c r="E61" i="60"/>
  <c r="F61" i="60"/>
  <c r="G61" i="60"/>
  <c r="H61" i="60"/>
  <c r="I61" i="60"/>
  <c r="J61" i="60"/>
  <c r="K61" i="60"/>
  <c r="L61" i="60"/>
  <c r="M61" i="60"/>
  <c r="A62" i="60"/>
  <c r="B62" i="60"/>
  <c r="C62" i="60"/>
  <c r="D62" i="60"/>
  <c r="E62" i="60"/>
  <c r="F62" i="60"/>
  <c r="G62" i="60"/>
  <c r="H62" i="60"/>
  <c r="I62" i="60"/>
  <c r="J62" i="60"/>
  <c r="K62" i="60"/>
  <c r="L62" i="60"/>
  <c r="M62" i="60"/>
  <c r="A63" i="60"/>
  <c r="B63" i="60"/>
  <c r="C63" i="60"/>
  <c r="D63" i="60"/>
  <c r="E63" i="60"/>
  <c r="F63" i="60"/>
  <c r="G63" i="60"/>
  <c r="H63" i="60"/>
  <c r="I63" i="60"/>
  <c r="J63" i="60"/>
  <c r="K63" i="60"/>
  <c r="L63" i="60"/>
  <c r="M63" i="60"/>
  <c r="A64" i="60"/>
  <c r="B64" i="60"/>
  <c r="C64" i="60"/>
  <c r="D64" i="60"/>
  <c r="E64" i="60"/>
  <c r="F64" i="60"/>
  <c r="G64" i="60"/>
  <c r="H64" i="60"/>
  <c r="I64" i="60"/>
  <c r="J64" i="60"/>
  <c r="K64" i="60"/>
  <c r="L64" i="60"/>
  <c r="M64" i="60"/>
  <c r="A65" i="60"/>
  <c r="B65" i="60"/>
  <c r="C65" i="60"/>
  <c r="D65" i="60"/>
  <c r="E65" i="60"/>
  <c r="F65" i="60"/>
  <c r="G65" i="60"/>
  <c r="H65" i="60"/>
  <c r="I65" i="60"/>
  <c r="J65" i="60"/>
  <c r="K65" i="60"/>
  <c r="L65" i="60"/>
  <c r="M65" i="60"/>
  <c r="A66" i="60"/>
  <c r="B66" i="60"/>
  <c r="C66" i="60"/>
  <c r="D66" i="60"/>
  <c r="E66" i="60"/>
  <c r="F66" i="60"/>
  <c r="G66" i="60"/>
  <c r="H66" i="60"/>
  <c r="I66" i="60"/>
  <c r="J66" i="60"/>
  <c r="K66" i="60"/>
  <c r="L66" i="60"/>
  <c r="M66" i="60"/>
  <c r="A67" i="60"/>
  <c r="B67" i="60"/>
  <c r="C67" i="60"/>
  <c r="D67" i="60"/>
  <c r="E67" i="60"/>
  <c r="F67" i="60"/>
  <c r="G67" i="60"/>
  <c r="H67" i="60"/>
  <c r="I67" i="60"/>
  <c r="J67" i="60"/>
  <c r="K67" i="60"/>
  <c r="L67" i="60"/>
  <c r="M67" i="60"/>
  <c r="A68" i="60"/>
  <c r="B68" i="60"/>
  <c r="C68" i="60"/>
  <c r="D68" i="60"/>
  <c r="E68" i="60"/>
  <c r="F68" i="60"/>
  <c r="G68" i="60"/>
  <c r="H68" i="60"/>
  <c r="I68" i="60"/>
  <c r="J68" i="60"/>
  <c r="K68" i="60"/>
  <c r="L68" i="60"/>
  <c r="M68" i="60"/>
  <c r="A69" i="60"/>
  <c r="B69" i="60"/>
  <c r="C69" i="60"/>
  <c r="D69" i="60"/>
  <c r="E69" i="60"/>
  <c r="F69" i="60"/>
  <c r="G69" i="60"/>
  <c r="H69" i="60"/>
  <c r="I69" i="60"/>
  <c r="J69" i="60"/>
  <c r="K69" i="60"/>
  <c r="L69" i="60"/>
  <c r="M69" i="60"/>
  <c r="A70" i="60"/>
  <c r="B70" i="60"/>
  <c r="C70" i="60"/>
  <c r="D70" i="60"/>
  <c r="E70" i="60"/>
  <c r="F70" i="60"/>
  <c r="G70" i="60"/>
  <c r="H70" i="60"/>
  <c r="I70" i="60"/>
  <c r="J70" i="60"/>
  <c r="K70" i="60"/>
  <c r="L70" i="60"/>
  <c r="M70" i="60"/>
  <c r="A71" i="60"/>
  <c r="B71" i="60"/>
  <c r="C71" i="60"/>
  <c r="D71" i="60"/>
  <c r="E71" i="60"/>
  <c r="F71" i="60"/>
  <c r="G71" i="60"/>
  <c r="H71" i="60"/>
  <c r="I71" i="60"/>
  <c r="J71" i="60"/>
  <c r="K71" i="60"/>
  <c r="L71" i="60"/>
  <c r="M71" i="60"/>
  <c r="A72" i="60"/>
  <c r="B72" i="60"/>
  <c r="C72" i="60"/>
  <c r="D72" i="60"/>
  <c r="E72" i="60"/>
  <c r="F72" i="60"/>
  <c r="G72" i="60"/>
  <c r="H72" i="60"/>
  <c r="I72" i="60"/>
  <c r="J72" i="60"/>
  <c r="K72" i="60"/>
  <c r="L72" i="60"/>
  <c r="M72" i="60"/>
  <c r="A73" i="60"/>
  <c r="B73" i="60"/>
  <c r="C73" i="60"/>
  <c r="D73" i="60"/>
  <c r="E73" i="60"/>
  <c r="F73" i="60"/>
  <c r="G73" i="60"/>
  <c r="H73" i="60"/>
  <c r="I73" i="60"/>
  <c r="J73" i="60"/>
  <c r="K73" i="60"/>
  <c r="L73" i="60"/>
  <c r="M73" i="60"/>
  <c r="A74" i="60"/>
  <c r="B74" i="60"/>
  <c r="C74" i="60"/>
  <c r="D74" i="60"/>
  <c r="E74" i="60"/>
  <c r="F74" i="60"/>
  <c r="G74" i="60"/>
  <c r="H74" i="60"/>
  <c r="I74" i="60"/>
  <c r="J74" i="60"/>
  <c r="K74" i="60"/>
  <c r="L74" i="60"/>
  <c r="M74" i="60"/>
  <c r="A75" i="60"/>
  <c r="B75" i="60"/>
  <c r="C75" i="60"/>
  <c r="D75" i="60"/>
  <c r="E75" i="60"/>
  <c r="F75" i="60"/>
  <c r="G75" i="60"/>
  <c r="H75" i="60"/>
  <c r="I75" i="60"/>
  <c r="J75" i="60"/>
  <c r="K75" i="60"/>
  <c r="L75" i="60"/>
  <c r="M75" i="60"/>
  <c r="A76" i="60"/>
  <c r="B76" i="60"/>
  <c r="C76" i="60"/>
  <c r="D76" i="60"/>
  <c r="E76" i="60"/>
  <c r="F76" i="60"/>
  <c r="G76" i="60"/>
  <c r="H76" i="60"/>
  <c r="I76" i="60"/>
  <c r="J76" i="60"/>
  <c r="K76" i="60"/>
  <c r="L76" i="60"/>
  <c r="M76" i="60"/>
  <c r="A77" i="60"/>
  <c r="B77" i="60"/>
  <c r="C77" i="60"/>
  <c r="D77" i="60"/>
  <c r="E77" i="60"/>
  <c r="F77" i="60"/>
  <c r="G77" i="60"/>
  <c r="H77" i="60"/>
  <c r="I77" i="60"/>
  <c r="J77" i="60"/>
  <c r="K77" i="60"/>
  <c r="L77" i="60"/>
  <c r="M77" i="60"/>
  <c r="A78" i="60"/>
  <c r="B78" i="60"/>
  <c r="C78" i="60"/>
  <c r="D78" i="60"/>
  <c r="E78" i="60"/>
  <c r="F78" i="60"/>
  <c r="G78" i="60"/>
  <c r="H78" i="60"/>
  <c r="I78" i="60"/>
  <c r="J78" i="60"/>
  <c r="K78" i="60"/>
  <c r="L78" i="60"/>
  <c r="M78" i="60"/>
  <c r="A79" i="60"/>
  <c r="B79" i="60"/>
  <c r="C79" i="60"/>
  <c r="D79" i="60"/>
  <c r="E79" i="60"/>
  <c r="F79" i="60"/>
  <c r="G79" i="60"/>
  <c r="H79" i="60"/>
  <c r="I79" i="60"/>
  <c r="J79" i="60"/>
  <c r="K79" i="60"/>
  <c r="L79" i="60"/>
  <c r="M79" i="60"/>
  <c r="A80" i="60"/>
  <c r="B80" i="60"/>
  <c r="C80" i="60"/>
  <c r="D80" i="60"/>
  <c r="E80" i="60"/>
  <c r="F80" i="60"/>
  <c r="G80" i="60"/>
  <c r="H80" i="60"/>
  <c r="I80" i="60"/>
  <c r="J80" i="60"/>
  <c r="K80" i="60"/>
  <c r="L80" i="60"/>
  <c r="M80" i="60"/>
  <c r="A81" i="60"/>
  <c r="B81" i="60"/>
  <c r="C81" i="60"/>
  <c r="D81" i="60"/>
  <c r="E81" i="60"/>
  <c r="F81" i="60"/>
  <c r="G81" i="60"/>
  <c r="H81" i="60"/>
  <c r="I81" i="60"/>
  <c r="J81" i="60"/>
  <c r="K81" i="60"/>
  <c r="L81" i="60"/>
  <c r="M81" i="60"/>
  <c r="A82" i="60"/>
  <c r="B82" i="60"/>
  <c r="C82" i="60"/>
  <c r="D82" i="60"/>
  <c r="E82" i="60"/>
  <c r="F82" i="60"/>
  <c r="G82" i="60"/>
  <c r="H82" i="60"/>
  <c r="I82" i="60"/>
  <c r="J82" i="60"/>
  <c r="K82" i="60"/>
  <c r="L82" i="60"/>
  <c r="M82" i="60"/>
  <c r="A83" i="60"/>
  <c r="B83" i="60"/>
  <c r="C83" i="60"/>
  <c r="D83" i="60"/>
  <c r="E83" i="60"/>
  <c r="F83" i="60"/>
  <c r="G83" i="60"/>
  <c r="H83" i="60"/>
  <c r="I83" i="60"/>
  <c r="J83" i="60"/>
  <c r="K83" i="60"/>
  <c r="L83" i="60"/>
  <c r="M83" i="60"/>
  <c r="A84" i="60"/>
  <c r="B84" i="60"/>
  <c r="C84" i="60"/>
  <c r="D84" i="60"/>
  <c r="E84" i="60"/>
  <c r="F84" i="60"/>
  <c r="G84" i="60"/>
  <c r="H84" i="60"/>
  <c r="I84" i="60"/>
  <c r="J84" i="60"/>
  <c r="K84" i="60"/>
  <c r="L84" i="60"/>
  <c r="M84" i="60"/>
  <c r="A85" i="60"/>
  <c r="B85" i="60"/>
  <c r="C85" i="60"/>
  <c r="D85" i="60"/>
  <c r="E85" i="60"/>
  <c r="F85" i="60"/>
  <c r="G85" i="60"/>
  <c r="H85" i="60"/>
  <c r="I85" i="60"/>
  <c r="J85" i="60"/>
  <c r="K85" i="60"/>
  <c r="L85" i="60"/>
  <c r="M85" i="60"/>
  <c r="A86" i="60"/>
  <c r="B86" i="60"/>
  <c r="C86" i="60"/>
  <c r="D86" i="60"/>
  <c r="E86" i="60"/>
  <c r="F86" i="60"/>
  <c r="G86" i="60"/>
  <c r="H86" i="60"/>
  <c r="I86" i="60"/>
  <c r="J86" i="60"/>
  <c r="K86" i="60"/>
  <c r="L86" i="60"/>
  <c r="M86" i="60"/>
  <c r="A87" i="60"/>
  <c r="B87" i="60"/>
  <c r="C87" i="60"/>
  <c r="D87" i="60"/>
  <c r="E87" i="60"/>
  <c r="F87" i="60"/>
  <c r="G87" i="60"/>
  <c r="H87" i="60"/>
  <c r="I87" i="60"/>
  <c r="J87" i="60"/>
  <c r="K87" i="60"/>
  <c r="L87" i="60"/>
  <c r="M87" i="60"/>
  <c r="A88" i="60"/>
  <c r="B88" i="60"/>
  <c r="C88" i="60"/>
  <c r="D88" i="60"/>
  <c r="E88" i="60"/>
  <c r="F88" i="60"/>
  <c r="G88" i="60"/>
  <c r="H88" i="60"/>
  <c r="I88" i="60"/>
  <c r="J88" i="60"/>
  <c r="K88" i="60"/>
  <c r="L88" i="60"/>
  <c r="M88" i="60"/>
  <c r="A89" i="60"/>
  <c r="B89" i="60"/>
  <c r="C89" i="60"/>
  <c r="D89" i="60"/>
  <c r="E89" i="60"/>
  <c r="F89" i="60"/>
  <c r="G89" i="60"/>
  <c r="H89" i="60"/>
  <c r="I89" i="60"/>
  <c r="J89" i="60"/>
  <c r="K89" i="60"/>
  <c r="L89" i="60"/>
  <c r="M89" i="60"/>
  <c r="A90" i="60"/>
  <c r="B90" i="60"/>
  <c r="C90" i="60"/>
  <c r="D90" i="60"/>
  <c r="E90" i="60"/>
  <c r="F90" i="60"/>
  <c r="G90" i="60"/>
  <c r="H90" i="60"/>
  <c r="I90" i="60"/>
  <c r="J90" i="60"/>
  <c r="K90" i="60"/>
  <c r="L90" i="60"/>
  <c r="M90" i="60"/>
  <c r="A91" i="60"/>
  <c r="B91" i="60"/>
  <c r="C91" i="60"/>
  <c r="D91" i="60"/>
  <c r="E91" i="60"/>
  <c r="F91" i="60"/>
  <c r="G91" i="60"/>
  <c r="H91" i="60"/>
  <c r="I91" i="60"/>
  <c r="J91" i="60"/>
  <c r="K91" i="60"/>
  <c r="L91" i="60"/>
  <c r="M91" i="60"/>
  <c r="A92" i="60"/>
  <c r="B92" i="60"/>
  <c r="C92" i="60"/>
  <c r="D92" i="60"/>
  <c r="E92" i="60"/>
  <c r="F92" i="60"/>
  <c r="G92" i="60"/>
  <c r="H92" i="60"/>
  <c r="I92" i="60"/>
  <c r="J92" i="60"/>
  <c r="K92" i="60"/>
  <c r="L92" i="60"/>
  <c r="M92" i="60"/>
  <c r="A93" i="60"/>
  <c r="B93" i="60"/>
  <c r="C93" i="60"/>
  <c r="D93" i="60"/>
  <c r="E93" i="60"/>
  <c r="F93" i="60"/>
  <c r="G93" i="60"/>
  <c r="H93" i="60"/>
  <c r="I93" i="60"/>
  <c r="J93" i="60"/>
  <c r="K93" i="60"/>
  <c r="L93" i="60"/>
  <c r="M93" i="60"/>
  <c r="A94" i="60"/>
  <c r="B94" i="60"/>
  <c r="C94" i="60"/>
  <c r="D94" i="60"/>
  <c r="E94" i="60"/>
  <c r="F94" i="60"/>
  <c r="G94" i="60"/>
  <c r="H94" i="60"/>
  <c r="I94" i="60"/>
  <c r="J94" i="60"/>
  <c r="K94" i="60"/>
  <c r="L94" i="60"/>
  <c r="M94" i="60"/>
  <c r="A95" i="60"/>
  <c r="B95" i="60"/>
  <c r="C95" i="60"/>
  <c r="D95" i="60"/>
  <c r="E95" i="60"/>
  <c r="F95" i="60"/>
  <c r="G95" i="60"/>
  <c r="H95" i="60"/>
  <c r="I95" i="60"/>
  <c r="J95" i="60"/>
  <c r="K95" i="60"/>
  <c r="L95" i="60"/>
  <c r="M95" i="60"/>
  <c r="A96" i="60"/>
  <c r="B96" i="60"/>
  <c r="C96" i="60"/>
  <c r="D96" i="60"/>
  <c r="E96" i="60"/>
  <c r="F96" i="60"/>
  <c r="G96" i="60"/>
  <c r="H96" i="60"/>
  <c r="I96" i="60"/>
  <c r="J96" i="60"/>
  <c r="K96" i="60"/>
  <c r="L96" i="60"/>
  <c r="M96" i="60"/>
  <c r="A97" i="60"/>
  <c r="B97" i="60"/>
  <c r="C97" i="60"/>
  <c r="D97" i="60"/>
  <c r="E97" i="60"/>
  <c r="F97" i="60"/>
  <c r="G97" i="60"/>
  <c r="H97" i="60"/>
  <c r="I97" i="60"/>
  <c r="J97" i="60"/>
  <c r="K97" i="60"/>
  <c r="L97" i="60"/>
  <c r="M97" i="60"/>
  <c r="A98" i="60"/>
  <c r="B98" i="60"/>
  <c r="C98" i="60"/>
  <c r="D98" i="60"/>
  <c r="E98" i="60"/>
  <c r="F98" i="60"/>
  <c r="G98" i="60"/>
  <c r="H98" i="60"/>
  <c r="I98" i="60"/>
  <c r="J98" i="60"/>
  <c r="K98" i="60"/>
  <c r="L98" i="60"/>
  <c r="M98" i="60"/>
  <c r="A99" i="60"/>
  <c r="B99" i="60"/>
  <c r="C99" i="60"/>
  <c r="D99" i="60"/>
  <c r="E99" i="60"/>
  <c r="F99" i="60"/>
  <c r="G99" i="60"/>
  <c r="H99" i="60"/>
  <c r="I99" i="60"/>
  <c r="J99" i="60"/>
  <c r="K99" i="60"/>
  <c r="L99" i="60"/>
  <c r="M99" i="60"/>
  <c r="A100" i="60"/>
  <c r="B100" i="60"/>
  <c r="C100" i="60"/>
  <c r="D100" i="60"/>
  <c r="E100" i="60"/>
  <c r="F100" i="60"/>
  <c r="G100" i="60"/>
  <c r="H100" i="60"/>
  <c r="I100" i="60"/>
  <c r="J100" i="60"/>
  <c r="K100" i="60"/>
  <c r="L100" i="60"/>
  <c r="M100" i="60"/>
  <c r="A101" i="60"/>
  <c r="B101" i="60"/>
  <c r="C101" i="60"/>
  <c r="D101" i="60"/>
  <c r="E101" i="60"/>
  <c r="F101" i="60"/>
  <c r="G101" i="60"/>
  <c r="H101" i="60"/>
  <c r="I101" i="60"/>
  <c r="J101" i="60"/>
  <c r="K101" i="60"/>
  <c r="L101" i="60"/>
  <c r="M101" i="60"/>
  <c r="A102" i="60"/>
  <c r="B102" i="60"/>
  <c r="C102" i="60"/>
  <c r="D102" i="60"/>
  <c r="E102" i="60"/>
  <c r="F102" i="60"/>
  <c r="G102" i="60"/>
  <c r="H102" i="60"/>
  <c r="I102" i="60"/>
  <c r="J102" i="60"/>
  <c r="K102" i="60"/>
  <c r="L102" i="60"/>
  <c r="M102" i="60"/>
  <c r="A103" i="60"/>
  <c r="B103" i="60"/>
  <c r="C103" i="60"/>
  <c r="D103" i="60"/>
  <c r="E103" i="60"/>
  <c r="F103" i="60"/>
  <c r="G103" i="60"/>
  <c r="H103" i="60"/>
  <c r="I103" i="60"/>
  <c r="J103" i="60"/>
  <c r="K103" i="60"/>
  <c r="L103" i="60"/>
  <c r="M103" i="60"/>
  <c r="A104" i="60"/>
  <c r="B104" i="60"/>
  <c r="C104" i="60"/>
  <c r="D104" i="60"/>
  <c r="E104" i="60"/>
  <c r="F104" i="60"/>
  <c r="G104" i="60"/>
  <c r="H104" i="60"/>
  <c r="I104" i="60"/>
  <c r="J104" i="60"/>
  <c r="K104" i="60"/>
  <c r="L104" i="60"/>
  <c r="M104" i="60"/>
  <c r="A105" i="60"/>
  <c r="B105" i="60"/>
  <c r="C105" i="60"/>
  <c r="D105" i="60"/>
  <c r="E105" i="60"/>
  <c r="F105" i="60"/>
  <c r="G105" i="60"/>
  <c r="H105" i="60"/>
  <c r="I105" i="60"/>
  <c r="J105" i="60"/>
  <c r="K105" i="60"/>
  <c r="L105" i="60"/>
  <c r="M105" i="60"/>
  <c r="A106" i="60"/>
  <c r="B106" i="60"/>
  <c r="C106" i="60"/>
  <c r="D106" i="60"/>
  <c r="E106" i="60"/>
  <c r="F106" i="60"/>
  <c r="G106" i="60"/>
  <c r="H106" i="60"/>
  <c r="I106" i="60"/>
  <c r="J106" i="60"/>
  <c r="K106" i="60"/>
  <c r="L106" i="60"/>
  <c r="M106" i="60"/>
  <c r="A107" i="60"/>
  <c r="B107" i="60"/>
  <c r="C107" i="60"/>
  <c r="D107" i="60"/>
  <c r="E107" i="60"/>
  <c r="F107" i="60"/>
  <c r="G107" i="60"/>
  <c r="H107" i="60"/>
  <c r="I107" i="60"/>
  <c r="J107" i="60"/>
  <c r="K107" i="60"/>
  <c r="L107" i="60"/>
  <c r="M107" i="60"/>
  <c r="A108" i="60"/>
  <c r="B108" i="60"/>
  <c r="C108" i="60"/>
  <c r="D108" i="60"/>
  <c r="E108" i="60"/>
  <c r="F108" i="60"/>
  <c r="G108" i="60"/>
  <c r="H108" i="60"/>
  <c r="I108" i="60"/>
  <c r="J108" i="60"/>
  <c r="K108" i="60"/>
  <c r="L108" i="60"/>
  <c r="M108" i="60"/>
  <c r="A109" i="60"/>
  <c r="B109" i="60"/>
  <c r="C109" i="60"/>
  <c r="D109" i="60"/>
  <c r="E109" i="60"/>
  <c r="F109" i="60"/>
  <c r="G109" i="60"/>
  <c r="H109" i="60"/>
  <c r="I109" i="60"/>
  <c r="J109" i="60"/>
  <c r="K109" i="60"/>
  <c r="L109" i="60"/>
  <c r="M109" i="60"/>
  <c r="A110" i="60"/>
  <c r="B110" i="60"/>
  <c r="C110" i="60"/>
  <c r="D110" i="60"/>
  <c r="E110" i="60"/>
  <c r="F110" i="60"/>
  <c r="G110" i="60"/>
  <c r="H110" i="60"/>
  <c r="I110" i="60"/>
  <c r="J110" i="60"/>
  <c r="K110" i="60"/>
  <c r="L110" i="60"/>
  <c r="M110" i="60"/>
  <c r="A111" i="60"/>
  <c r="B111" i="60"/>
  <c r="C111" i="60"/>
  <c r="D111" i="60"/>
  <c r="E111" i="60"/>
  <c r="F111" i="60"/>
  <c r="G111" i="60"/>
  <c r="H111" i="60"/>
  <c r="I111" i="60"/>
  <c r="J111" i="60"/>
  <c r="K111" i="60"/>
  <c r="L111" i="60"/>
  <c r="M111" i="60"/>
  <c r="A112" i="60"/>
  <c r="B112" i="60"/>
  <c r="C112" i="60"/>
  <c r="D112" i="60"/>
  <c r="E112" i="60"/>
  <c r="F112" i="60"/>
  <c r="G112" i="60"/>
  <c r="H112" i="60"/>
  <c r="I112" i="60"/>
  <c r="J112" i="60"/>
  <c r="K112" i="60"/>
  <c r="L112" i="60"/>
  <c r="M112" i="60"/>
  <c r="A113" i="60"/>
  <c r="B113" i="60"/>
  <c r="C113" i="60"/>
  <c r="D113" i="60"/>
  <c r="E113" i="60"/>
  <c r="F113" i="60"/>
  <c r="G113" i="60"/>
  <c r="H113" i="60"/>
  <c r="I113" i="60"/>
  <c r="J113" i="60"/>
  <c r="K113" i="60"/>
  <c r="L113" i="60"/>
  <c r="M113" i="60"/>
  <c r="A114" i="60"/>
  <c r="B114" i="60"/>
  <c r="C114" i="60"/>
  <c r="D114" i="60"/>
  <c r="E114" i="60"/>
  <c r="F114" i="60"/>
  <c r="G114" i="60"/>
  <c r="H114" i="60"/>
  <c r="I114" i="60"/>
  <c r="J114" i="60"/>
  <c r="K114" i="60"/>
  <c r="L114" i="60"/>
  <c r="M114" i="60"/>
  <c r="A115" i="60"/>
  <c r="B115" i="60"/>
  <c r="C115" i="60"/>
  <c r="D115" i="60"/>
  <c r="E115" i="60"/>
  <c r="F115" i="60"/>
  <c r="G115" i="60"/>
  <c r="H115" i="60"/>
  <c r="I115" i="60"/>
  <c r="J115" i="60"/>
  <c r="K115" i="60"/>
  <c r="L115" i="60"/>
  <c r="M115" i="60"/>
  <c r="A116" i="60"/>
  <c r="B116" i="60"/>
  <c r="C116" i="60"/>
  <c r="D116" i="60"/>
  <c r="E116" i="60"/>
  <c r="F116" i="60"/>
  <c r="G116" i="60"/>
  <c r="H116" i="60"/>
  <c r="I116" i="60"/>
  <c r="J116" i="60"/>
  <c r="K116" i="60"/>
  <c r="L116" i="60"/>
  <c r="M116" i="60"/>
  <c r="A117" i="60"/>
  <c r="B117" i="60"/>
  <c r="C117" i="60"/>
  <c r="D117" i="60"/>
  <c r="E117" i="60"/>
  <c r="F117" i="60"/>
  <c r="G117" i="60"/>
  <c r="H117" i="60"/>
  <c r="I117" i="60"/>
  <c r="J117" i="60"/>
  <c r="K117" i="60"/>
  <c r="L117" i="60"/>
  <c r="M117" i="60"/>
  <c r="A118" i="60"/>
  <c r="B118" i="60"/>
  <c r="C118" i="60"/>
  <c r="D118" i="60"/>
  <c r="E118" i="60"/>
  <c r="F118" i="60"/>
  <c r="G118" i="60"/>
  <c r="H118" i="60"/>
  <c r="I118" i="60"/>
  <c r="J118" i="60"/>
  <c r="K118" i="60"/>
  <c r="L118" i="60"/>
  <c r="M118" i="60"/>
  <c r="A119" i="60"/>
  <c r="B119" i="60"/>
  <c r="C119" i="60"/>
  <c r="D119" i="60"/>
  <c r="E119" i="60"/>
  <c r="F119" i="60"/>
  <c r="G119" i="60"/>
  <c r="H119" i="60"/>
  <c r="I119" i="60"/>
  <c r="J119" i="60"/>
  <c r="K119" i="60"/>
  <c r="L119" i="60"/>
  <c r="M119" i="60"/>
  <c r="A120" i="60"/>
  <c r="B120" i="60"/>
  <c r="C120" i="60"/>
  <c r="D120" i="60"/>
  <c r="E120" i="60"/>
  <c r="F120" i="60"/>
  <c r="G120" i="60"/>
  <c r="H120" i="60"/>
  <c r="I120" i="60"/>
  <c r="J120" i="60"/>
  <c r="K120" i="60"/>
  <c r="L120" i="60"/>
  <c r="M120" i="60"/>
  <c r="A121" i="60"/>
  <c r="B121" i="60"/>
  <c r="C121" i="60"/>
  <c r="D121" i="60"/>
  <c r="E121" i="60"/>
  <c r="F121" i="60"/>
  <c r="G121" i="60"/>
  <c r="H121" i="60"/>
  <c r="I121" i="60"/>
  <c r="J121" i="60"/>
  <c r="K121" i="60"/>
  <c r="L121" i="60"/>
  <c r="M121" i="60"/>
  <c r="A122" i="60"/>
  <c r="B122" i="60"/>
  <c r="C122" i="60"/>
  <c r="D122" i="60"/>
  <c r="E122" i="60"/>
  <c r="F122" i="60"/>
  <c r="G122" i="60"/>
  <c r="H122" i="60"/>
  <c r="I122" i="60"/>
  <c r="J122" i="60"/>
  <c r="K122" i="60"/>
  <c r="L122" i="60"/>
  <c r="M122" i="60"/>
  <c r="A123" i="60"/>
  <c r="B123" i="60"/>
  <c r="C123" i="60"/>
  <c r="D123" i="60"/>
  <c r="E123" i="60"/>
  <c r="F123" i="60"/>
  <c r="G123" i="60"/>
  <c r="H123" i="60"/>
  <c r="I123" i="60"/>
  <c r="J123" i="60"/>
  <c r="K123" i="60"/>
  <c r="L123" i="60"/>
  <c r="M123" i="60"/>
  <c r="A124" i="60"/>
  <c r="B124" i="60"/>
  <c r="C124" i="60"/>
  <c r="D124" i="60"/>
  <c r="E124" i="60"/>
  <c r="F124" i="60"/>
  <c r="G124" i="60"/>
  <c r="H124" i="60"/>
  <c r="I124" i="60"/>
  <c r="J124" i="60"/>
  <c r="K124" i="60"/>
  <c r="L124" i="60"/>
  <c r="M124" i="60"/>
  <c r="A125" i="60"/>
  <c r="B125" i="60"/>
  <c r="C125" i="60"/>
  <c r="D125" i="60"/>
  <c r="E125" i="60"/>
  <c r="F125" i="60"/>
  <c r="G125" i="60"/>
  <c r="H125" i="60"/>
  <c r="I125" i="60"/>
  <c r="J125" i="60"/>
  <c r="K125" i="60"/>
  <c r="L125" i="60"/>
  <c r="M125" i="60"/>
  <c r="A126" i="60"/>
  <c r="B126" i="60"/>
  <c r="C126" i="60"/>
  <c r="D126" i="60"/>
  <c r="E126" i="60"/>
  <c r="F126" i="60"/>
  <c r="G126" i="60"/>
  <c r="H126" i="60"/>
  <c r="I126" i="60"/>
  <c r="J126" i="60"/>
  <c r="K126" i="60"/>
  <c r="L126" i="60"/>
  <c r="M126" i="60"/>
  <c r="A127" i="60"/>
  <c r="B127" i="60"/>
  <c r="C127" i="60"/>
  <c r="D127" i="60"/>
  <c r="E127" i="60"/>
  <c r="F127" i="60"/>
  <c r="G127" i="60"/>
  <c r="H127" i="60"/>
  <c r="I127" i="60"/>
  <c r="J127" i="60"/>
  <c r="K127" i="60"/>
  <c r="L127" i="60"/>
  <c r="M127" i="60"/>
  <c r="A128" i="60"/>
  <c r="B128" i="60"/>
  <c r="C128" i="60"/>
  <c r="D128" i="60"/>
  <c r="E128" i="60"/>
  <c r="F128" i="60"/>
  <c r="G128" i="60"/>
  <c r="H128" i="60"/>
  <c r="I128" i="60"/>
  <c r="J128" i="60"/>
  <c r="K128" i="60"/>
  <c r="L128" i="60"/>
  <c r="M128" i="60"/>
  <c r="A129" i="60"/>
  <c r="B129" i="60"/>
  <c r="C129" i="60"/>
  <c r="D129" i="60"/>
  <c r="E129" i="60"/>
  <c r="F129" i="60"/>
  <c r="G129" i="60"/>
  <c r="H129" i="60"/>
  <c r="I129" i="60"/>
  <c r="J129" i="60"/>
  <c r="K129" i="60"/>
  <c r="L129" i="60"/>
  <c r="M129" i="60"/>
  <c r="A130" i="60"/>
  <c r="B130" i="60"/>
  <c r="C130" i="60"/>
  <c r="D130" i="60"/>
  <c r="E130" i="60"/>
  <c r="F130" i="60"/>
  <c r="G130" i="60"/>
  <c r="H130" i="60"/>
  <c r="I130" i="60"/>
  <c r="J130" i="60"/>
  <c r="K130" i="60"/>
  <c r="L130" i="60"/>
  <c r="M130" i="60"/>
  <c r="A131" i="60"/>
  <c r="B131" i="60"/>
  <c r="C131" i="60"/>
  <c r="D131" i="60"/>
  <c r="E131" i="60"/>
  <c r="F131" i="60"/>
  <c r="G131" i="60"/>
  <c r="H131" i="60"/>
  <c r="I131" i="60"/>
  <c r="J131" i="60"/>
  <c r="K131" i="60"/>
  <c r="L131" i="60"/>
  <c r="M131" i="60"/>
  <c r="A132" i="60"/>
  <c r="B132" i="60"/>
  <c r="C132" i="60"/>
  <c r="D132" i="60"/>
  <c r="E132" i="60"/>
  <c r="F132" i="60"/>
  <c r="G132" i="60"/>
  <c r="H132" i="60"/>
  <c r="I132" i="60"/>
  <c r="J132" i="60"/>
  <c r="K132" i="60"/>
  <c r="L132" i="60"/>
  <c r="M132" i="60"/>
  <c r="A133" i="60"/>
  <c r="B133" i="60"/>
  <c r="C133" i="60"/>
  <c r="D133" i="60"/>
  <c r="E133" i="60"/>
  <c r="F133" i="60"/>
  <c r="G133" i="60"/>
  <c r="H133" i="60"/>
  <c r="I133" i="60"/>
  <c r="J133" i="60"/>
  <c r="K133" i="60"/>
  <c r="L133" i="60"/>
  <c r="M133" i="60"/>
  <c r="A134" i="60"/>
  <c r="B134" i="60"/>
  <c r="C134" i="60"/>
  <c r="D134" i="60"/>
  <c r="E134" i="60"/>
  <c r="F134" i="60"/>
  <c r="G134" i="60"/>
  <c r="H134" i="60"/>
  <c r="I134" i="60"/>
  <c r="J134" i="60"/>
  <c r="K134" i="60"/>
  <c r="L134" i="60"/>
  <c r="M134" i="60"/>
  <c r="A135" i="60"/>
  <c r="B135" i="60"/>
  <c r="C135" i="60"/>
  <c r="D135" i="60"/>
  <c r="E135" i="60"/>
  <c r="F135" i="60"/>
  <c r="G135" i="60"/>
  <c r="H135" i="60"/>
  <c r="I135" i="60"/>
  <c r="J135" i="60"/>
  <c r="K135" i="60"/>
  <c r="L135" i="60"/>
  <c r="M135" i="60"/>
  <c r="A136" i="60"/>
  <c r="B136" i="60"/>
  <c r="C136" i="60"/>
  <c r="D136" i="60"/>
  <c r="E136" i="60"/>
  <c r="F136" i="60"/>
  <c r="G136" i="60"/>
  <c r="H136" i="60"/>
  <c r="I136" i="60"/>
  <c r="J136" i="60"/>
  <c r="K136" i="60"/>
  <c r="L136" i="60"/>
  <c r="M136" i="60"/>
  <c r="A137" i="60"/>
  <c r="B137" i="60"/>
  <c r="C137" i="60"/>
  <c r="D137" i="60"/>
  <c r="E137" i="60"/>
  <c r="F137" i="60"/>
  <c r="G137" i="60"/>
  <c r="H137" i="60"/>
  <c r="I137" i="60"/>
  <c r="J137" i="60"/>
  <c r="K137" i="60"/>
  <c r="L137" i="60"/>
  <c r="M137" i="60"/>
  <c r="A138" i="60"/>
  <c r="B138" i="60"/>
  <c r="C138" i="60"/>
  <c r="D138" i="60"/>
  <c r="E138" i="60"/>
  <c r="F138" i="60"/>
  <c r="G138" i="60"/>
  <c r="H138" i="60"/>
  <c r="I138" i="60"/>
  <c r="J138" i="60"/>
  <c r="K138" i="60"/>
  <c r="L138" i="60"/>
  <c r="M138" i="60"/>
  <c r="A139" i="60"/>
  <c r="B139" i="60"/>
  <c r="C139" i="60"/>
  <c r="D139" i="60"/>
  <c r="E139" i="60"/>
  <c r="F139" i="60"/>
  <c r="G139" i="60"/>
  <c r="H139" i="60"/>
  <c r="I139" i="60"/>
  <c r="J139" i="60"/>
  <c r="K139" i="60"/>
  <c r="L139" i="60"/>
  <c r="M139" i="60"/>
  <c r="A140" i="60"/>
  <c r="B140" i="60"/>
  <c r="C140" i="60"/>
  <c r="D140" i="60"/>
  <c r="E140" i="60"/>
  <c r="F140" i="60"/>
  <c r="G140" i="60"/>
  <c r="H140" i="60"/>
  <c r="I140" i="60"/>
  <c r="J140" i="60"/>
  <c r="K140" i="60"/>
  <c r="L140" i="60"/>
  <c r="M140" i="60"/>
  <c r="A141" i="60"/>
  <c r="B141" i="60"/>
  <c r="C141" i="60"/>
  <c r="D141" i="60"/>
  <c r="E141" i="60"/>
  <c r="F141" i="60"/>
  <c r="G141" i="60"/>
  <c r="H141" i="60"/>
  <c r="I141" i="60"/>
  <c r="J141" i="60"/>
  <c r="K141" i="60"/>
  <c r="L141" i="60"/>
  <c r="M141" i="60"/>
  <c r="A142" i="60"/>
  <c r="B142" i="60"/>
  <c r="C142" i="60"/>
  <c r="D142" i="60"/>
  <c r="E142" i="60"/>
  <c r="F142" i="60"/>
  <c r="G142" i="60"/>
  <c r="H142" i="60"/>
  <c r="I142" i="60"/>
  <c r="J142" i="60"/>
  <c r="K142" i="60"/>
  <c r="L142" i="60"/>
  <c r="M142" i="60"/>
  <c r="A143" i="60"/>
  <c r="B143" i="60"/>
  <c r="C143" i="60"/>
  <c r="D143" i="60"/>
  <c r="E143" i="60"/>
  <c r="F143" i="60"/>
  <c r="G143" i="60"/>
  <c r="H143" i="60"/>
  <c r="I143" i="60"/>
  <c r="J143" i="60"/>
  <c r="K143" i="60"/>
  <c r="L143" i="60"/>
  <c r="M143" i="60"/>
  <c r="A144" i="60"/>
  <c r="B144" i="60"/>
  <c r="C144" i="60"/>
  <c r="D144" i="60"/>
  <c r="E144" i="60"/>
  <c r="F144" i="60"/>
  <c r="G144" i="60"/>
  <c r="H144" i="60"/>
  <c r="I144" i="60"/>
  <c r="J144" i="60"/>
  <c r="K144" i="60"/>
  <c r="L144" i="60"/>
  <c r="M144" i="60"/>
  <c r="A145" i="60"/>
  <c r="B145" i="60"/>
  <c r="C145" i="60"/>
  <c r="D145" i="60"/>
  <c r="E145" i="60"/>
  <c r="F145" i="60"/>
  <c r="G145" i="60"/>
  <c r="H145" i="60"/>
  <c r="I145" i="60"/>
  <c r="J145" i="60"/>
  <c r="K145" i="60"/>
  <c r="L145" i="60"/>
  <c r="M145" i="60"/>
  <c r="A146" i="60"/>
  <c r="B146" i="60"/>
  <c r="C146" i="60"/>
  <c r="D146" i="60"/>
  <c r="E146" i="60"/>
  <c r="F146" i="60"/>
  <c r="G146" i="60"/>
  <c r="H146" i="60"/>
  <c r="I146" i="60"/>
  <c r="J146" i="60"/>
  <c r="K146" i="60"/>
  <c r="L146" i="60"/>
  <c r="M146" i="60"/>
  <c r="A147" i="60"/>
  <c r="B147" i="60"/>
  <c r="C147" i="60"/>
  <c r="D147" i="60"/>
  <c r="E147" i="60"/>
  <c r="F147" i="60"/>
  <c r="G147" i="60"/>
  <c r="H147" i="60"/>
  <c r="I147" i="60"/>
  <c r="J147" i="60"/>
  <c r="K147" i="60"/>
  <c r="L147" i="60"/>
  <c r="M147" i="60"/>
  <c r="A148" i="60"/>
  <c r="B148" i="60"/>
  <c r="C148" i="60"/>
  <c r="D148" i="60"/>
  <c r="E148" i="60"/>
  <c r="F148" i="60"/>
  <c r="G148" i="60"/>
  <c r="H148" i="60"/>
  <c r="I148" i="60"/>
  <c r="J148" i="60"/>
  <c r="K148" i="60"/>
  <c r="L148" i="60"/>
  <c r="M148" i="60"/>
  <c r="A149" i="60"/>
  <c r="B149" i="60"/>
  <c r="C149" i="60"/>
  <c r="D149" i="60"/>
  <c r="E149" i="60"/>
  <c r="F149" i="60"/>
  <c r="G149" i="60"/>
  <c r="H149" i="60"/>
  <c r="I149" i="60"/>
  <c r="J149" i="60"/>
  <c r="K149" i="60"/>
  <c r="L149" i="60"/>
  <c r="M149" i="60"/>
  <c r="A150" i="60"/>
  <c r="B150" i="60"/>
  <c r="C150" i="60"/>
  <c r="D150" i="60"/>
  <c r="E150" i="60"/>
  <c r="F150" i="60"/>
  <c r="G150" i="60"/>
  <c r="H150" i="60"/>
  <c r="I150" i="60"/>
  <c r="J150" i="60"/>
  <c r="K150" i="60"/>
  <c r="L150" i="60"/>
  <c r="M150" i="60"/>
  <c r="A151" i="60"/>
  <c r="B151" i="60"/>
  <c r="C151" i="60"/>
  <c r="D151" i="60"/>
  <c r="E151" i="60"/>
  <c r="F151" i="60"/>
  <c r="G151" i="60"/>
  <c r="H151" i="60"/>
  <c r="I151" i="60"/>
  <c r="J151" i="60"/>
  <c r="K151" i="60"/>
  <c r="L151" i="60"/>
  <c r="M151" i="60"/>
  <c r="A152" i="60"/>
  <c r="B152" i="60"/>
  <c r="C152" i="60"/>
  <c r="D152" i="60"/>
  <c r="E152" i="60"/>
  <c r="F152" i="60"/>
  <c r="G152" i="60"/>
  <c r="H152" i="60"/>
  <c r="I152" i="60"/>
  <c r="J152" i="60"/>
  <c r="K152" i="60"/>
  <c r="L152" i="60"/>
  <c r="M152" i="60"/>
  <c r="A153" i="60"/>
  <c r="B153" i="60"/>
  <c r="C153" i="60"/>
  <c r="D153" i="60"/>
  <c r="E153" i="60"/>
  <c r="F153" i="60"/>
  <c r="G153" i="60"/>
  <c r="H153" i="60"/>
  <c r="I153" i="60"/>
  <c r="J153" i="60"/>
  <c r="K153" i="60"/>
  <c r="L153" i="60"/>
  <c r="M153" i="60"/>
  <c r="A154" i="60"/>
  <c r="B154" i="60"/>
  <c r="C154" i="60"/>
  <c r="D154" i="60"/>
  <c r="E154" i="60"/>
  <c r="F154" i="60"/>
  <c r="G154" i="60"/>
  <c r="H154" i="60"/>
  <c r="I154" i="60"/>
  <c r="J154" i="60"/>
  <c r="K154" i="60"/>
  <c r="L154" i="60"/>
  <c r="M154" i="60"/>
  <c r="A155" i="60"/>
  <c r="B155" i="60"/>
  <c r="C155" i="60"/>
  <c r="D155" i="60"/>
  <c r="E155" i="60"/>
  <c r="F155" i="60"/>
  <c r="G155" i="60"/>
  <c r="H155" i="60"/>
  <c r="I155" i="60"/>
  <c r="J155" i="60"/>
  <c r="K155" i="60"/>
  <c r="L155" i="60"/>
  <c r="M155" i="60"/>
  <c r="A156" i="60"/>
  <c r="B156" i="60"/>
  <c r="C156" i="60"/>
  <c r="D156" i="60"/>
  <c r="E156" i="60"/>
  <c r="F156" i="60"/>
  <c r="G156" i="60"/>
  <c r="H156" i="60"/>
  <c r="I156" i="60"/>
  <c r="J156" i="60"/>
  <c r="K156" i="60"/>
  <c r="L156" i="60"/>
  <c r="M156" i="60"/>
  <c r="A157" i="60"/>
  <c r="B157" i="60"/>
  <c r="C157" i="60"/>
  <c r="D157" i="60"/>
  <c r="E157" i="60"/>
  <c r="F157" i="60"/>
  <c r="G157" i="60"/>
  <c r="H157" i="60"/>
  <c r="I157" i="60"/>
  <c r="J157" i="60"/>
  <c r="K157" i="60"/>
  <c r="L157" i="60"/>
  <c r="M157" i="60"/>
  <c r="A158" i="60"/>
  <c r="B158" i="60"/>
  <c r="C158" i="60"/>
  <c r="D158" i="60"/>
  <c r="E158" i="60"/>
  <c r="F158" i="60"/>
  <c r="G158" i="60"/>
  <c r="H158" i="60"/>
  <c r="I158" i="60"/>
  <c r="J158" i="60"/>
  <c r="K158" i="60"/>
  <c r="L158" i="60"/>
  <c r="M158" i="60"/>
  <c r="A159" i="60"/>
  <c r="B159" i="60"/>
  <c r="C159" i="60"/>
  <c r="D159" i="60"/>
  <c r="E159" i="60"/>
  <c r="F159" i="60"/>
  <c r="G159" i="60"/>
  <c r="H159" i="60"/>
  <c r="I159" i="60"/>
  <c r="J159" i="60"/>
  <c r="K159" i="60"/>
  <c r="L159" i="60"/>
  <c r="M159" i="60"/>
  <c r="A160" i="60"/>
  <c r="B160" i="60"/>
  <c r="C160" i="60"/>
  <c r="D160" i="60"/>
  <c r="E160" i="60"/>
  <c r="F160" i="60"/>
  <c r="G160" i="60"/>
  <c r="H160" i="60"/>
  <c r="I160" i="60"/>
  <c r="J160" i="60"/>
  <c r="K160" i="60"/>
  <c r="L160" i="60"/>
  <c r="M160" i="60"/>
  <c r="A161" i="60"/>
  <c r="B161" i="60"/>
  <c r="C161" i="60"/>
  <c r="D161" i="60"/>
  <c r="E161" i="60"/>
  <c r="F161" i="60"/>
  <c r="G161" i="60"/>
  <c r="H161" i="60"/>
  <c r="I161" i="60"/>
  <c r="J161" i="60"/>
  <c r="K161" i="60"/>
  <c r="L161" i="60"/>
  <c r="M161" i="60"/>
  <c r="A162" i="60"/>
  <c r="B162" i="60"/>
  <c r="C162" i="60"/>
  <c r="D162" i="60"/>
  <c r="E162" i="60"/>
  <c r="F162" i="60"/>
  <c r="G162" i="60"/>
  <c r="H162" i="60"/>
  <c r="I162" i="60"/>
  <c r="J162" i="60"/>
  <c r="K162" i="60"/>
  <c r="L162" i="60"/>
  <c r="M162" i="60"/>
  <c r="A163" i="60"/>
  <c r="B163" i="60"/>
  <c r="C163" i="60"/>
  <c r="D163" i="60"/>
  <c r="E163" i="60"/>
  <c r="F163" i="60"/>
  <c r="G163" i="60"/>
  <c r="H163" i="60"/>
  <c r="I163" i="60"/>
  <c r="J163" i="60"/>
  <c r="K163" i="60"/>
  <c r="L163" i="60"/>
  <c r="M163" i="60"/>
  <c r="A164" i="60"/>
  <c r="B164" i="60"/>
  <c r="C164" i="60"/>
  <c r="D164" i="60"/>
  <c r="E164" i="60"/>
  <c r="F164" i="60"/>
  <c r="G164" i="60"/>
  <c r="H164" i="60"/>
  <c r="I164" i="60"/>
  <c r="J164" i="60"/>
  <c r="K164" i="60"/>
  <c r="L164" i="60"/>
  <c r="M164" i="60"/>
  <c r="A165" i="60"/>
  <c r="B165" i="60"/>
  <c r="C165" i="60"/>
  <c r="D165" i="60"/>
  <c r="E165" i="60"/>
  <c r="F165" i="60"/>
  <c r="G165" i="60"/>
  <c r="H165" i="60"/>
  <c r="I165" i="60"/>
  <c r="J165" i="60"/>
  <c r="K165" i="60"/>
  <c r="L165" i="60"/>
  <c r="M165" i="60"/>
  <c r="A166" i="60"/>
  <c r="B166" i="60"/>
  <c r="C166" i="60"/>
  <c r="D166" i="60"/>
  <c r="E166" i="60"/>
  <c r="F166" i="60"/>
  <c r="G166" i="60"/>
  <c r="H166" i="60"/>
  <c r="I166" i="60"/>
  <c r="J166" i="60"/>
  <c r="K166" i="60"/>
  <c r="L166" i="60"/>
  <c r="M166" i="60"/>
  <c r="A167" i="60"/>
  <c r="B167" i="60"/>
  <c r="C167" i="60"/>
  <c r="D167" i="60"/>
  <c r="E167" i="60"/>
  <c r="F167" i="60"/>
  <c r="G167" i="60"/>
  <c r="H167" i="60"/>
  <c r="I167" i="60"/>
  <c r="J167" i="60"/>
  <c r="K167" i="60"/>
  <c r="L167" i="60"/>
  <c r="M167" i="60"/>
  <c r="A168" i="60"/>
  <c r="B168" i="60"/>
  <c r="C168" i="60"/>
  <c r="D168" i="60"/>
  <c r="E168" i="60"/>
  <c r="F168" i="60"/>
  <c r="G168" i="60"/>
  <c r="H168" i="60"/>
  <c r="I168" i="60"/>
  <c r="J168" i="60"/>
  <c r="K168" i="60"/>
  <c r="L168" i="60"/>
  <c r="M168" i="60"/>
  <c r="A169" i="60"/>
  <c r="B169" i="60"/>
  <c r="C169" i="60"/>
  <c r="D169" i="60"/>
  <c r="E169" i="60"/>
  <c r="F169" i="60"/>
  <c r="G169" i="60"/>
  <c r="H169" i="60"/>
  <c r="I169" i="60"/>
  <c r="J169" i="60"/>
  <c r="K169" i="60"/>
  <c r="L169" i="60"/>
  <c r="M169" i="60"/>
  <c r="A170" i="60"/>
  <c r="B170" i="60"/>
  <c r="C170" i="60"/>
  <c r="D170" i="60"/>
  <c r="E170" i="60"/>
  <c r="F170" i="60"/>
  <c r="G170" i="60"/>
  <c r="H170" i="60"/>
  <c r="I170" i="60"/>
  <c r="J170" i="60"/>
  <c r="K170" i="60"/>
  <c r="L170" i="60"/>
  <c r="M170" i="60"/>
  <c r="A171" i="60"/>
  <c r="B171" i="60"/>
  <c r="C171" i="60"/>
  <c r="D171" i="60"/>
  <c r="E171" i="60"/>
  <c r="F171" i="60"/>
  <c r="G171" i="60"/>
  <c r="H171" i="60"/>
  <c r="I171" i="60"/>
  <c r="J171" i="60"/>
  <c r="K171" i="60"/>
  <c r="L171" i="60"/>
  <c r="M171" i="60"/>
  <c r="A172" i="60"/>
  <c r="B172" i="60"/>
  <c r="C172" i="60"/>
  <c r="D172" i="60"/>
  <c r="E172" i="60"/>
  <c r="F172" i="60"/>
  <c r="G172" i="60"/>
  <c r="H172" i="60"/>
  <c r="I172" i="60"/>
  <c r="J172" i="60"/>
  <c r="K172" i="60"/>
  <c r="L172" i="60"/>
  <c r="M172" i="60"/>
  <c r="A173" i="60"/>
  <c r="B173" i="60"/>
  <c r="C173" i="60"/>
  <c r="D173" i="60"/>
  <c r="E173" i="60"/>
  <c r="F173" i="60"/>
  <c r="G173" i="60"/>
  <c r="H173" i="60"/>
  <c r="I173" i="60"/>
  <c r="J173" i="60"/>
  <c r="K173" i="60"/>
  <c r="L173" i="60"/>
  <c r="M173" i="60"/>
  <c r="A174" i="60"/>
  <c r="B174" i="60"/>
  <c r="C174" i="60"/>
  <c r="D174" i="60"/>
  <c r="E174" i="60"/>
  <c r="F174" i="60"/>
  <c r="G174" i="60"/>
  <c r="H174" i="60"/>
  <c r="I174" i="60"/>
  <c r="J174" i="60"/>
  <c r="K174" i="60"/>
  <c r="L174" i="60"/>
  <c r="M174" i="60"/>
  <c r="A175" i="60"/>
  <c r="B175" i="60"/>
  <c r="C175" i="60"/>
  <c r="D175" i="60"/>
  <c r="E175" i="60"/>
  <c r="F175" i="60"/>
  <c r="G175" i="60"/>
  <c r="H175" i="60"/>
  <c r="I175" i="60"/>
  <c r="J175" i="60"/>
  <c r="K175" i="60"/>
  <c r="L175" i="60"/>
  <c r="M175" i="60"/>
  <c r="A176" i="60"/>
  <c r="B176" i="60"/>
  <c r="C176" i="60"/>
  <c r="D176" i="60"/>
  <c r="E176" i="60"/>
  <c r="F176" i="60"/>
  <c r="G176" i="60"/>
  <c r="H176" i="60"/>
  <c r="I176" i="60"/>
  <c r="J176" i="60"/>
  <c r="K176" i="60"/>
  <c r="L176" i="60"/>
  <c r="M176" i="60"/>
  <c r="A177" i="60"/>
  <c r="B177" i="60"/>
  <c r="C177" i="60"/>
  <c r="D177" i="60"/>
  <c r="E177" i="60"/>
  <c r="F177" i="60"/>
  <c r="G177" i="60"/>
  <c r="H177" i="60"/>
  <c r="I177" i="60"/>
  <c r="J177" i="60"/>
  <c r="K177" i="60"/>
  <c r="L177" i="60"/>
  <c r="M177" i="60"/>
  <c r="A178" i="60"/>
  <c r="B178" i="60"/>
  <c r="C178" i="60"/>
  <c r="D178" i="60"/>
  <c r="E178" i="60"/>
  <c r="F178" i="60"/>
  <c r="G178" i="60"/>
  <c r="H178" i="60"/>
  <c r="I178" i="60"/>
  <c r="J178" i="60"/>
  <c r="K178" i="60"/>
  <c r="L178" i="60"/>
  <c r="M178" i="60"/>
  <c r="A179" i="60"/>
  <c r="B179" i="60"/>
  <c r="C179" i="60"/>
  <c r="D179" i="60"/>
  <c r="E179" i="60"/>
  <c r="F179" i="60"/>
  <c r="G179" i="60"/>
  <c r="H179" i="60"/>
  <c r="I179" i="60"/>
  <c r="J179" i="60"/>
  <c r="K179" i="60"/>
  <c r="L179" i="60"/>
  <c r="M179" i="60"/>
  <c r="A180" i="60"/>
  <c r="B180" i="60"/>
  <c r="C180" i="60"/>
  <c r="D180" i="60"/>
  <c r="E180" i="60"/>
  <c r="F180" i="60"/>
  <c r="G180" i="60"/>
  <c r="H180" i="60"/>
  <c r="I180" i="60"/>
  <c r="J180" i="60"/>
  <c r="K180" i="60"/>
  <c r="L180" i="60"/>
  <c r="M180" i="60"/>
  <c r="A181" i="60"/>
  <c r="B181" i="60"/>
  <c r="C181" i="60"/>
  <c r="D181" i="60"/>
  <c r="E181" i="60"/>
  <c r="F181" i="60"/>
  <c r="G181" i="60"/>
  <c r="H181" i="60"/>
  <c r="I181" i="60"/>
  <c r="J181" i="60"/>
  <c r="K181" i="60"/>
  <c r="L181" i="60"/>
  <c r="M181" i="60"/>
  <c r="A182" i="60"/>
  <c r="B182" i="60"/>
  <c r="C182" i="60"/>
  <c r="D182" i="60"/>
  <c r="E182" i="60"/>
  <c r="F182" i="60"/>
  <c r="G182" i="60"/>
  <c r="H182" i="60"/>
  <c r="I182" i="60"/>
  <c r="J182" i="60"/>
  <c r="K182" i="60"/>
  <c r="L182" i="60"/>
  <c r="M182" i="60"/>
  <c r="A183" i="60"/>
  <c r="B183" i="60"/>
  <c r="C183" i="60"/>
  <c r="D183" i="60"/>
  <c r="E183" i="60"/>
  <c r="F183" i="60"/>
  <c r="G183" i="60"/>
  <c r="H183" i="60"/>
  <c r="I183" i="60"/>
  <c r="J183" i="60"/>
  <c r="K183" i="60"/>
  <c r="L183" i="60"/>
  <c r="M183" i="60"/>
  <c r="A184" i="60"/>
  <c r="B184" i="60"/>
  <c r="C184" i="60"/>
  <c r="D184" i="60"/>
  <c r="E184" i="60"/>
  <c r="F184" i="60"/>
  <c r="G184" i="60"/>
  <c r="H184" i="60"/>
  <c r="I184" i="60"/>
  <c r="J184" i="60"/>
  <c r="K184" i="60"/>
  <c r="L184" i="60"/>
  <c r="M184" i="60"/>
  <c r="A185" i="60"/>
  <c r="B185" i="60"/>
  <c r="C185" i="60"/>
  <c r="D185" i="60"/>
  <c r="E185" i="60"/>
  <c r="F185" i="60"/>
  <c r="G185" i="60"/>
  <c r="H185" i="60"/>
  <c r="I185" i="60"/>
  <c r="J185" i="60"/>
  <c r="K185" i="60"/>
  <c r="L185" i="60"/>
  <c r="M185" i="60"/>
  <c r="A186" i="60"/>
  <c r="B186" i="60"/>
  <c r="C186" i="60"/>
  <c r="D186" i="60"/>
  <c r="E186" i="60"/>
  <c r="F186" i="60"/>
  <c r="G186" i="60"/>
  <c r="H186" i="60"/>
  <c r="I186" i="60"/>
  <c r="J186" i="60"/>
  <c r="K186" i="60"/>
  <c r="L186" i="60"/>
  <c r="M186" i="60"/>
  <c r="A187" i="60"/>
  <c r="B187" i="60"/>
  <c r="C187" i="60"/>
  <c r="D187" i="60"/>
  <c r="E187" i="60"/>
  <c r="F187" i="60"/>
  <c r="G187" i="60"/>
  <c r="H187" i="60"/>
  <c r="I187" i="60"/>
  <c r="J187" i="60"/>
  <c r="K187" i="60"/>
  <c r="L187" i="60"/>
  <c r="M187" i="60"/>
  <c r="A188" i="60"/>
  <c r="B188" i="60"/>
  <c r="C188" i="60"/>
  <c r="D188" i="60"/>
  <c r="E188" i="60"/>
  <c r="F188" i="60"/>
  <c r="G188" i="60"/>
  <c r="H188" i="60"/>
  <c r="I188" i="60"/>
  <c r="J188" i="60"/>
  <c r="K188" i="60"/>
  <c r="L188" i="60"/>
  <c r="M188" i="60"/>
  <c r="A189" i="60"/>
  <c r="B189" i="60"/>
  <c r="C189" i="60"/>
  <c r="D189" i="60"/>
  <c r="E189" i="60"/>
  <c r="F189" i="60"/>
  <c r="G189" i="60"/>
  <c r="H189" i="60"/>
  <c r="I189" i="60"/>
  <c r="J189" i="60"/>
  <c r="K189" i="60"/>
  <c r="L189" i="60"/>
  <c r="M189" i="60"/>
  <c r="A190" i="60"/>
  <c r="B190" i="60"/>
  <c r="C190" i="60"/>
  <c r="D190" i="60"/>
  <c r="E190" i="60"/>
  <c r="F190" i="60"/>
  <c r="G190" i="60"/>
  <c r="H190" i="60"/>
  <c r="I190" i="60"/>
  <c r="J190" i="60"/>
  <c r="K190" i="60"/>
  <c r="L190" i="60"/>
  <c r="M190" i="60"/>
  <c r="A191" i="60"/>
  <c r="B191" i="60"/>
  <c r="C191" i="60"/>
  <c r="D191" i="60"/>
  <c r="E191" i="60"/>
  <c r="F191" i="60"/>
  <c r="G191" i="60"/>
  <c r="H191" i="60"/>
  <c r="I191" i="60"/>
  <c r="J191" i="60"/>
  <c r="K191" i="60"/>
  <c r="L191" i="60"/>
  <c r="M191" i="60"/>
  <c r="A192" i="60"/>
  <c r="B192" i="60"/>
  <c r="C192" i="60"/>
  <c r="D192" i="60"/>
  <c r="E192" i="60"/>
  <c r="F192" i="60"/>
  <c r="G192" i="60"/>
  <c r="H192" i="60"/>
  <c r="I192" i="60"/>
  <c r="J192" i="60"/>
  <c r="K192" i="60"/>
  <c r="L192" i="60"/>
  <c r="M192" i="60"/>
  <c r="A193" i="60"/>
  <c r="B193" i="60"/>
  <c r="C193" i="60"/>
  <c r="D193" i="60"/>
  <c r="E193" i="60"/>
  <c r="F193" i="60"/>
  <c r="G193" i="60"/>
  <c r="H193" i="60"/>
  <c r="I193" i="60"/>
  <c r="J193" i="60"/>
  <c r="K193" i="60"/>
  <c r="L193" i="60"/>
  <c r="M193" i="60"/>
  <c r="A194" i="60"/>
  <c r="B194" i="60"/>
  <c r="C194" i="60"/>
  <c r="D194" i="60"/>
  <c r="E194" i="60"/>
  <c r="F194" i="60"/>
  <c r="G194" i="60"/>
  <c r="H194" i="60"/>
  <c r="I194" i="60"/>
  <c r="J194" i="60"/>
  <c r="K194" i="60"/>
  <c r="L194" i="60"/>
  <c r="M194" i="60"/>
  <c r="A195" i="60"/>
  <c r="B195" i="60"/>
  <c r="C195" i="60"/>
  <c r="D195" i="60"/>
  <c r="E195" i="60"/>
  <c r="F195" i="60"/>
  <c r="G195" i="60"/>
  <c r="H195" i="60"/>
  <c r="I195" i="60"/>
  <c r="J195" i="60"/>
  <c r="K195" i="60"/>
  <c r="L195" i="60"/>
  <c r="M195" i="60"/>
  <c r="A196" i="60"/>
  <c r="B196" i="60"/>
  <c r="C196" i="60"/>
  <c r="D196" i="60"/>
  <c r="E196" i="60"/>
  <c r="F196" i="60"/>
  <c r="G196" i="60"/>
  <c r="H196" i="60"/>
  <c r="I196" i="60"/>
  <c r="J196" i="60"/>
  <c r="K196" i="60"/>
  <c r="L196" i="60"/>
  <c r="M196" i="60"/>
  <c r="A197" i="60"/>
  <c r="B197" i="60"/>
  <c r="C197" i="60"/>
  <c r="D197" i="60"/>
  <c r="E197" i="60"/>
  <c r="F197" i="60"/>
  <c r="G197" i="60"/>
  <c r="H197" i="60"/>
  <c r="I197" i="60"/>
  <c r="J197" i="60"/>
  <c r="K197" i="60"/>
  <c r="L197" i="60"/>
  <c r="M197" i="60"/>
  <c r="A198" i="60"/>
  <c r="B198" i="60"/>
  <c r="C198" i="60"/>
  <c r="D198" i="60"/>
  <c r="E198" i="60"/>
  <c r="F198" i="60"/>
  <c r="G198" i="60"/>
  <c r="H198" i="60"/>
  <c r="I198" i="60"/>
  <c r="J198" i="60"/>
  <c r="K198" i="60"/>
  <c r="L198" i="60"/>
  <c r="M198" i="60"/>
  <c r="A199" i="60"/>
  <c r="B199" i="60"/>
  <c r="C199" i="60"/>
  <c r="D199" i="60"/>
  <c r="E199" i="60"/>
  <c r="F199" i="60"/>
  <c r="G199" i="60"/>
  <c r="H199" i="60"/>
  <c r="I199" i="60"/>
  <c r="J199" i="60"/>
  <c r="K199" i="60"/>
  <c r="L199" i="60"/>
  <c r="M199" i="60"/>
  <c r="A200" i="60"/>
  <c r="B200" i="60"/>
  <c r="C200" i="60"/>
  <c r="D200" i="60"/>
  <c r="E200" i="60"/>
  <c r="F200" i="60"/>
  <c r="G200" i="60"/>
  <c r="H200" i="60"/>
  <c r="I200" i="60"/>
  <c r="J200" i="60"/>
  <c r="K200" i="60"/>
  <c r="L200" i="60"/>
  <c r="M200" i="60"/>
  <c r="A201" i="60"/>
  <c r="B201" i="60"/>
  <c r="C201" i="60"/>
  <c r="D201" i="60"/>
  <c r="E201" i="60"/>
  <c r="F201" i="60"/>
  <c r="G201" i="60"/>
  <c r="H201" i="60"/>
  <c r="I201" i="60"/>
  <c r="J201" i="60"/>
  <c r="K201" i="60"/>
  <c r="L201" i="60"/>
  <c r="M201" i="60"/>
  <c r="A202" i="60"/>
  <c r="B202" i="60"/>
  <c r="C202" i="60"/>
  <c r="D202" i="60"/>
  <c r="E202" i="60"/>
  <c r="F202" i="60"/>
  <c r="G202" i="60"/>
  <c r="H202" i="60"/>
  <c r="I202" i="60"/>
  <c r="J202" i="60"/>
  <c r="K202" i="60"/>
  <c r="L202" i="60"/>
  <c r="M202" i="60"/>
  <c r="A203" i="60"/>
  <c r="B203" i="60"/>
  <c r="C203" i="60"/>
  <c r="D203" i="60"/>
  <c r="E203" i="60"/>
  <c r="F203" i="60"/>
  <c r="G203" i="60"/>
  <c r="H203" i="60"/>
  <c r="I203" i="60"/>
  <c r="J203" i="60"/>
  <c r="K203" i="60"/>
  <c r="L203" i="60"/>
  <c r="M203" i="60"/>
  <c r="A204" i="60"/>
  <c r="B204" i="60"/>
  <c r="C204" i="60"/>
  <c r="D204" i="60"/>
  <c r="E204" i="60"/>
  <c r="F204" i="60"/>
  <c r="G204" i="60"/>
  <c r="H204" i="60"/>
  <c r="I204" i="60"/>
  <c r="J204" i="60"/>
  <c r="K204" i="60"/>
  <c r="L204" i="60"/>
  <c r="M204" i="60"/>
  <c r="A205" i="60"/>
  <c r="B205" i="60"/>
  <c r="C205" i="60"/>
  <c r="D205" i="60"/>
  <c r="E205" i="60"/>
  <c r="F205" i="60"/>
  <c r="G205" i="60"/>
  <c r="H205" i="60"/>
  <c r="I205" i="60"/>
  <c r="J205" i="60"/>
  <c r="K205" i="60"/>
  <c r="L205" i="60"/>
  <c r="M205" i="60"/>
  <c r="A206" i="60"/>
  <c r="B206" i="60"/>
  <c r="C206" i="60"/>
  <c r="D206" i="60"/>
  <c r="E206" i="60"/>
  <c r="F206" i="60"/>
  <c r="G206" i="60"/>
  <c r="H206" i="60"/>
  <c r="I206" i="60"/>
  <c r="J206" i="60"/>
  <c r="K206" i="60"/>
  <c r="L206" i="60"/>
  <c r="M206" i="60"/>
  <c r="A207" i="60"/>
  <c r="B207" i="60"/>
  <c r="C207" i="60"/>
  <c r="D207" i="60"/>
  <c r="E207" i="60"/>
  <c r="F207" i="60"/>
  <c r="G207" i="60"/>
  <c r="H207" i="60"/>
  <c r="I207" i="60"/>
  <c r="J207" i="60"/>
  <c r="K207" i="60"/>
  <c r="L207" i="60"/>
  <c r="M207" i="60"/>
  <c r="A208" i="60"/>
  <c r="B208" i="60"/>
  <c r="C208" i="60"/>
  <c r="D208" i="60"/>
  <c r="E208" i="60"/>
  <c r="F208" i="60"/>
  <c r="G208" i="60"/>
  <c r="H208" i="60"/>
  <c r="I208" i="60"/>
  <c r="J208" i="60"/>
  <c r="K208" i="60"/>
  <c r="L208" i="60"/>
  <c r="M208" i="60"/>
  <c r="A209" i="60"/>
  <c r="B209" i="60"/>
  <c r="C209" i="60"/>
  <c r="D209" i="60"/>
  <c r="E209" i="60"/>
  <c r="F209" i="60"/>
  <c r="G209" i="60"/>
  <c r="H209" i="60"/>
  <c r="I209" i="60"/>
  <c r="J209" i="60"/>
  <c r="K209" i="60"/>
  <c r="L209" i="60"/>
  <c r="M209" i="60"/>
  <c r="A210" i="60"/>
  <c r="B210" i="60"/>
  <c r="C210" i="60"/>
  <c r="D210" i="60"/>
  <c r="E210" i="60"/>
  <c r="F210" i="60"/>
  <c r="G210" i="60"/>
  <c r="H210" i="60"/>
  <c r="I210" i="60"/>
  <c r="J210" i="60"/>
  <c r="K210" i="60"/>
  <c r="L210" i="60"/>
  <c r="M210" i="60"/>
  <c r="A211" i="60"/>
  <c r="B211" i="60"/>
  <c r="C211" i="60"/>
  <c r="D211" i="60"/>
  <c r="E211" i="60"/>
  <c r="F211" i="60"/>
  <c r="G211" i="60"/>
  <c r="H211" i="60"/>
  <c r="I211" i="60"/>
  <c r="J211" i="60"/>
  <c r="K211" i="60"/>
  <c r="L211" i="60"/>
  <c r="M211" i="60"/>
  <c r="A212" i="60"/>
  <c r="B212" i="60"/>
  <c r="C212" i="60"/>
  <c r="D212" i="60"/>
  <c r="E212" i="60"/>
  <c r="F212" i="60"/>
  <c r="G212" i="60"/>
  <c r="H212" i="60"/>
  <c r="I212" i="60"/>
  <c r="J212" i="60"/>
  <c r="K212" i="60"/>
  <c r="L212" i="60"/>
  <c r="M212" i="60"/>
  <c r="A213" i="60"/>
  <c r="B213" i="60"/>
  <c r="C213" i="60"/>
  <c r="D213" i="60"/>
  <c r="E213" i="60"/>
  <c r="F213" i="60"/>
  <c r="G213" i="60"/>
  <c r="H213" i="60"/>
  <c r="I213" i="60"/>
  <c r="J213" i="60"/>
  <c r="K213" i="60"/>
  <c r="L213" i="60"/>
  <c r="M213" i="60"/>
  <c r="A214" i="60"/>
  <c r="B214" i="60"/>
  <c r="C214" i="60"/>
  <c r="D214" i="60"/>
  <c r="E214" i="60"/>
  <c r="F214" i="60"/>
  <c r="G214" i="60"/>
  <c r="H214" i="60"/>
  <c r="I214" i="60"/>
  <c r="J214" i="60"/>
  <c r="K214" i="60"/>
  <c r="L214" i="60"/>
  <c r="M214" i="60"/>
  <c r="A215" i="60"/>
  <c r="B215" i="60"/>
  <c r="C215" i="60"/>
  <c r="D215" i="60"/>
  <c r="E215" i="60"/>
  <c r="F215" i="60"/>
  <c r="G215" i="60"/>
  <c r="H215" i="60"/>
  <c r="I215" i="60"/>
  <c r="J215" i="60"/>
  <c r="K215" i="60"/>
  <c r="L215" i="60"/>
  <c r="M215" i="60"/>
  <c r="A216" i="60"/>
  <c r="B216" i="60"/>
  <c r="C216" i="60"/>
  <c r="D216" i="60"/>
  <c r="E216" i="60"/>
  <c r="F216" i="60"/>
  <c r="G216" i="60"/>
  <c r="H216" i="60"/>
  <c r="I216" i="60"/>
  <c r="J216" i="60"/>
  <c r="K216" i="60"/>
  <c r="L216" i="60"/>
  <c r="M216" i="60"/>
  <c r="A217" i="60"/>
  <c r="B217" i="60"/>
  <c r="C217" i="60"/>
  <c r="D217" i="60"/>
  <c r="E217" i="60"/>
  <c r="F217" i="60"/>
  <c r="G217" i="60"/>
  <c r="H217" i="60"/>
  <c r="I217" i="60"/>
  <c r="J217" i="60"/>
  <c r="K217" i="60"/>
  <c r="L217" i="60"/>
  <c r="M217" i="60"/>
  <c r="A218" i="60"/>
  <c r="B218" i="60"/>
  <c r="C218" i="60"/>
  <c r="D218" i="60"/>
  <c r="E218" i="60"/>
  <c r="F218" i="60"/>
  <c r="G218" i="60"/>
  <c r="H218" i="60"/>
  <c r="I218" i="60"/>
  <c r="J218" i="60"/>
  <c r="K218" i="60"/>
  <c r="L218" i="60"/>
  <c r="M218" i="60"/>
  <c r="A219" i="60"/>
  <c r="B219" i="60"/>
  <c r="C219" i="60"/>
  <c r="D219" i="60"/>
  <c r="E219" i="60"/>
  <c r="F219" i="60"/>
  <c r="G219" i="60"/>
  <c r="H219" i="60"/>
  <c r="I219" i="60"/>
  <c r="J219" i="60"/>
  <c r="K219" i="60"/>
  <c r="L219" i="60"/>
  <c r="M219" i="60"/>
  <c r="A220" i="60"/>
  <c r="B220" i="60"/>
  <c r="C220" i="60"/>
  <c r="D220" i="60"/>
  <c r="E220" i="60"/>
  <c r="F220" i="60"/>
  <c r="G220" i="60"/>
  <c r="H220" i="60"/>
  <c r="I220" i="60"/>
  <c r="J220" i="60"/>
  <c r="K220" i="60"/>
  <c r="L220" i="60"/>
  <c r="M220" i="60"/>
  <c r="A221" i="60"/>
  <c r="B221" i="60"/>
  <c r="C221" i="60"/>
  <c r="D221" i="60"/>
  <c r="E221" i="60"/>
  <c r="F221" i="60"/>
  <c r="G221" i="60"/>
  <c r="H221" i="60"/>
  <c r="I221" i="60"/>
  <c r="J221" i="60"/>
  <c r="K221" i="60"/>
  <c r="L221" i="60"/>
  <c r="M221" i="60"/>
  <c r="A222" i="60"/>
  <c r="B222" i="60"/>
  <c r="C222" i="60"/>
  <c r="D222" i="60"/>
  <c r="E222" i="60"/>
  <c r="F222" i="60"/>
  <c r="G222" i="60"/>
  <c r="H222" i="60"/>
  <c r="I222" i="60"/>
  <c r="J222" i="60"/>
  <c r="K222" i="60"/>
  <c r="L222" i="60"/>
  <c r="M222" i="60"/>
  <c r="A223" i="60"/>
  <c r="B223" i="60"/>
  <c r="C223" i="60"/>
  <c r="D223" i="60"/>
  <c r="E223" i="60"/>
  <c r="F223" i="60"/>
  <c r="G223" i="60"/>
  <c r="H223" i="60"/>
  <c r="I223" i="60"/>
  <c r="J223" i="60"/>
  <c r="K223" i="60"/>
  <c r="L223" i="60"/>
  <c r="M223" i="60"/>
  <c r="A224" i="60"/>
  <c r="B224" i="60"/>
  <c r="C224" i="60"/>
  <c r="D224" i="60"/>
  <c r="E224" i="60"/>
  <c r="F224" i="60"/>
  <c r="G224" i="60"/>
  <c r="H224" i="60"/>
  <c r="I224" i="60"/>
  <c r="J224" i="60"/>
  <c r="K224" i="60"/>
  <c r="L224" i="60"/>
  <c r="M224" i="60"/>
  <c r="A225" i="60"/>
  <c r="B225" i="60"/>
  <c r="C225" i="60"/>
  <c r="D225" i="60"/>
  <c r="E225" i="60"/>
  <c r="F225" i="60"/>
  <c r="G225" i="60"/>
  <c r="H225" i="60"/>
  <c r="I225" i="60"/>
  <c r="J225" i="60"/>
  <c r="K225" i="60"/>
  <c r="L225" i="60"/>
  <c r="M225" i="60"/>
  <c r="A226" i="60"/>
  <c r="B226" i="60"/>
  <c r="C226" i="60"/>
  <c r="D226" i="60"/>
  <c r="E226" i="60"/>
  <c r="F226" i="60"/>
  <c r="G226" i="60"/>
  <c r="H226" i="60"/>
  <c r="I226" i="60"/>
  <c r="J226" i="60"/>
  <c r="K226" i="60"/>
  <c r="L226" i="60"/>
  <c r="M226" i="60"/>
  <c r="A227" i="60"/>
  <c r="B227" i="60"/>
  <c r="C227" i="60"/>
  <c r="D227" i="60"/>
  <c r="E227" i="60"/>
  <c r="F227" i="60"/>
  <c r="G227" i="60"/>
  <c r="H227" i="60"/>
  <c r="I227" i="60"/>
  <c r="J227" i="60"/>
  <c r="K227" i="60"/>
  <c r="L227" i="60"/>
  <c r="M227" i="60"/>
  <c r="A228" i="60"/>
  <c r="B228" i="60"/>
  <c r="C228" i="60"/>
  <c r="D228" i="60"/>
  <c r="E228" i="60"/>
  <c r="F228" i="60"/>
  <c r="G228" i="60"/>
  <c r="H228" i="60"/>
  <c r="I228" i="60"/>
  <c r="J228" i="60"/>
  <c r="K228" i="60"/>
  <c r="L228" i="60"/>
  <c r="M228" i="60"/>
  <c r="A229" i="60"/>
  <c r="B229" i="60"/>
  <c r="C229" i="60"/>
  <c r="D229" i="60"/>
  <c r="E229" i="60"/>
  <c r="F229" i="60"/>
  <c r="G229" i="60"/>
  <c r="H229" i="60"/>
  <c r="I229" i="60"/>
  <c r="J229" i="60"/>
  <c r="K229" i="60"/>
  <c r="L229" i="60"/>
  <c r="M229" i="60"/>
  <c r="A230" i="60"/>
  <c r="B230" i="60"/>
  <c r="C230" i="60"/>
  <c r="D230" i="60"/>
  <c r="E230" i="60"/>
  <c r="F230" i="60"/>
  <c r="G230" i="60"/>
  <c r="H230" i="60"/>
  <c r="I230" i="60"/>
  <c r="J230" i="60"/>
  <c r="K230" i="60"/>
  <c r="L230" i="60"/>
  <c r="M230" i="60"/>
  <c r="A231" i="60"/>
  <c r="B231" i="60"/>
  <c r="C231" i="60"/>
  <c r="D231" i="60"/>
  <c r="E231" i="60"/>
  <c r="F231" i="60"/>
  <c r="G231" i="60"/>
  <c r="H231" i="60"/>
  <c r="I231" i="60"/>
  <c r="J231" i="60"/>
  <c r="K231" i="60"/>
  <c r="L231" i="60"/>
  <c r="M231" i="60"/>
  <c r="A232" i="60"/>
  <c r="B232" i="60"/>
  <c r="C232" i="60"/>
  <c r="D232" i="60"/>
  <c r="E232" i="60"/>
  <c r="F232" i="60"/>
  <c r="G232" i="60"/>
  <c r="H232" i="60"/>
  <c r="I232" i="60"/>
  <c r="J232" i="60"/>
  <c r="K232" i="60"/>
  <c r="L232" i="60"/>
  <c r="M232" i="60"/>
  <c r="A233" i="60"/>
  <c r="B233" i="60"/>
  <c r="C233" i="60"/>
  <c r="D233" i="60"/>
  <c r="E233" i="60"/>
  <c r="F233" i="60"/>
  <c r="G233" i="60"/>
  <c r="H233" i="60"/>
  <c r="I233" i="60"/>
  <c r="J233" i="60"/>
  <c r="K233" i="60"/>
  <c r="L233" i="60"/>
  <c r="M233" i="60"/>
  <c r="A234" i="60"/>
  <c r="B234" i="60"/>
  <c r="C234" i="60"/>
  <c r="D234" i="60"/>
  <c r="E234" i="60"/>
  <c r="F234" i="60"/>
  <c r="G234" i="60"/>
  <c r="H234" i="60"/>
  <c r="I234" i="60"/>
  <c r="J234" i="60"/>
  <c r="K234" i="60"/>
  <c r="L234" i="60"/>
  <c r="M234" i="60"/>
  <c r="A235" i="60"/>
  <c r="B235" i="60"/>
  <c r="C235" i="60"/>
  <c r="D235" i="60"/>
  <c r="E235" i="60"/>
  <c r="F235" i="60"/>
  <c r="G235" i="60"/>
  <c r="H235" i="60"/>
  <c r="I235" i="60"/>
  <c r="J235" i="60"/>
  <c r="K235" i="60"/>
  <c r="L235" i="60"/>
  <c r="M235" i="60"/>
  <c r="A236" i="60"/>
  <c r="B236" i="60"/>
  <c r="C236" i="60"/>
  <c r="D236" i="60"/>
  <c r="E236" i="60"/>
  <c r="F236" i="60"/>
  <c r="G236" i="60"/>
  <c r="H236" i="60"/>
  <c r="I236" i="60"/>
  <c r="J236" i="60"/>
  <c r="K236" i="60"/>
  <c r="L236" i="60"/>
  <c r="M236" i="60"/>
  <c r="A237" i="60"/>
  <c r="B237" i="60"/>
  <c r="C237" i="60"/>
  <c r="D237" i="60"/>
  <c r="E237" i="60"/>
  <c r="F237" i="60"/>
  <c r="G237" i="60"/>
  <c r="H237" i="60"/>
  <c r="I237" i="60"/>
  <c r="J237" i="60"/>
  <c r="K237" i="60"/>
  <c r="L237" i="60"/>
  <c r="M237" i="60"/>
  <c r="A238" i="60"/>
  <c r="B238" i="60"/>
  <c r="C238" i="60"/>
  <c r="D238" i="60"/>
  <c r="E238" i="60"/>
  <c r="F238" i="60"/>
  <c r="G238" i="60"/>
  <c r="H238" i="60"/>
  <c r="I238" i="60"/>
  <c r="J238" i="60"/>
  <c r="K238" i="60"/>
  <c r="L238" i="60"/>
  <c r="M238" i="60"/>
  <c r="A239" i="60"/>
  <c r="B239" i="60"/>
  <c r="C239" i="60"/>
  <c r="D239" i="60"/>
  <c r="E239" i="60"/>
  <c r="F239" i="60"/>
  <c r="G239" i="60"/>
  <c r="H239" i="60"/>
  <c r="I239" i="60"/>
  <c r="J239" i="60"/>
  <c r="K239" i="60"/>
  <c r="L239" i="60"/>
  <c r="M239" i="60"/>
  <c r="A240" i="60"/>
  <c r="B240" i="60"/>
  <c r="C240" i="60"/>
  <c r="D240" i="60"/>
  <c r="E240" i="60"/>
  <c r="F240" i="60"/>
  <c r="G240" i="60"/>
  <c r="H240" i="60"/>
  <c r="I240" i="60"/>
  <c r="J240" i="60"/>
  <c r="K240" i="60"/>
  <c r="L240" i="60"/>
  <c r="M240" i="60"/>
  <c r="A241" i="60"/>
  <c r="B241" i="60"/>
  <c r="C241" i="60"/>
  <c r="D241" i="60"/>
  <c r="E241" i="60"/>
  <c r="F241" i="60"/>
  <c r="G241" i="60"/>
  <c r="H241" i="60"/>
  <c r="I241" i="60"/>
  <c r="J241" i="60"/>
  <c r="K241" i="60"/>
  <c r="L241" i="60"/>
  <c r="M241" i="60"/>
  <c r="A242" i="60"/>
  <c r="B242" i="60"/>
  <c r="C242" i="60"/>
  <c r="D242" i="60"/>
  <c r="E242" i="60"/>
  <c r="F242" i="60"/>
  <c r="G242" i="60"/>
  <c r="H242" i="60"/>
  <c r="I242" i="60"/>
  <c r="J242" i="60"/>
  <c r="K242" i="60"/>
  <c r="L242" i="60"/>
  <c r="M242" i="60"/>
  <c r="A243" i="60"/>
  <c r="B243" i="60"/>
  <c r="C243" i="60"/>
  <c r="D243" i="60"/>
  <c r="E243" i="60"/>
  <c r="F243" i="60"/>
  <c r="G243" i="60"/>
  <c r="H243" i="60"/>
  <c r="I243" i="60"/>
  <c r="J243" i="60"/>
  <c r="K243" i="60"/>
  <c r="L243" i="60"/>
  <c r="M243" i="60"/>
  <c r="A244" i="60"/>
  <c r="B244" i="60"/>
  <c r="C244" i="60"/>
  <c r="D244" i="60"/>
  <c r="E244" i="60"/>
  <c r="F244" i="60"/>
  <c r="G244" i="60"/>
  <c r="H244" i="60"/>
  <c r="I244" i="60"/>
  <c r="J244" i="60"/>
  <c r="K244" i="60"/>
  <c r="L244" i="60"/>
  <c r="M244" i="60"/>
  <c r="A245" i="60"/>
  <c r="B245" i="60"/>
  <c r="C245" i="60"/>
  <c r="D245" i="60"/>
  <c r="E245" i="60"/>
  <c r="F245" i="60"/>
  <c r="G245" i="60"/>
  <c r="H245" i="60"/>
  <c r="I245" i="60"/>
  <c r="J245" i="60"/>
  <c r="K245" i="60"/>
  <c r="L245" i="60"/>
  <c r="M245" i="60"/>
  <c r="A246" i="60"/>
  <c r="B246" i="60"/>
  <c r="C246" i="60"/>
  <c r="D246" i="60"/>
  <c r="E246" i="60"/>
  <c r="F246" i="60"/>
  <c r="G246" i="60"/>
  <c r="H246" i="60"/>
  <c r="I246" i="60"/>
  <c r="J246" i="60"/>
  <c r="K246" i="60"/>
  <c r="L246" i="60"/>
  <c r="M246" i="60"/>
  <c r="A247" i="60"/>
  <c r="B247" i="60"/>
  <c r="C247" i="60"/>
  <c r="D247" i="60"/>
  <c r="E247" i="60"/>
  <c r="F247" i="60"/>
  <c r="G247" i="60"/>
  <c r="H247" i="60"/>
  <c r="I247" i="60"/>
  <c r="J247" i="60"/>
  <c r="K247" i="60"/>
  <c r="L247" i="60"/>
  <c r="M247" i="60"/>
  <c r="A248" i="60"/>
  <c r="B248" i="60"/>
  <c r="C248" i="60"/>
  <c r="D248" i="60"/>
  <c r="E248" i="60"/>
  <c r="F248" i="60"/>
  <c r="G248" i="60"/>
  <c r="H248" i="60"/>
  <c r="I248" i="60"/>
  <c r="J248" i="60"/>
  <c r="K248" i="60"/>
  <c r="L248" i="60"/>
  <c r="M248" i="60"/>
  <c r="A249" i="60"/>
  <c r="B249" i="60"/>
  <c r="C249" i="60"/>
  <c r="D249" i="60"/>
  <c r="E249" i="60"/>
  <c r="F249" i="60"/>
  <c r="G249" i="60"/>
  <c r="H249" i="60"/>
  <c r="I249" i="60"/>
  <c r="J249" i="60"/>
  <c r="K249" i="60"/>
  <c r="L249" i="60"/>
  <c r="M249" i="60"/>
  <c r="A250" i="60"/>
  <c r="B250" i="60"/>
  <c r="C250" i="60"/>
  <c r="D250" i="60"/>
  <c r="E250" i="60"/>
  <c r="F250" i="60"/>
  <c r="G250" i="60"/>
  <c r="H250" i="60"/>
  <c r="I250" i="60"/>
  <c r="J250" i="60"/>
  <c r="K250" i="60"/>
  <c r="L250" i="60"/>
  <c r="M250" i="60"/>
  <c r="A251" i="60"/>
  <c r="B251" i="60"/>
  <c r="C251" i="60"/>
  <c r="D251" i="60"/>
  <c r="E251" i="60"/>
  <c r="F251" i="60"/>
  <c r="G251" i="60"/>
  <c r="H251" i="60"/>
  <c r="I251" i="60"/>
  <c r="J251" i="60"/>
  <c r="K251" i="60"/>
  <c r="L251" i="60"/>
  <c r="M251" i="60"/>
  <c r="A252" i="60"/>
  <c r="B252" i="60"/>
  <c r="C252" i="60"/>
  <c r="D252" i="60"/>
  <c r="E252" i="60"/>
  <c r="F252" i="60"/>
  <c r="G252" i="60"/>
  <c r="H252" i="60"/>
  <c r="I252" i="60"/>
  <c r="J252" i="60"/>
  <c r="K252" i="60"/>
  <c r="L252" i="60"/>
  <c r="M252" i="60"/>
  <c r="A253" i="60"/>
  <c r="B253" i="60"/>
  <c r="C253" i="60"/>
  <c r="D253" i="60"/>
  <c r="E253" i="60"/>
  <c r="F253" i="60"/>
  <c r="G253" i="60"/>
  <c r="H253" i="60"/>
  <c r="I253" i="60"/>
  <c r="J253" i="60"/>
  <c r="K253" i="60"/>
  <c r="L253" i="60"/>
  <c r="M253" i="60"/>
  <c r="A254" i="60"/>
  <c r="B254" i="60"/>
  <c r="C254" i="60"/>
  <c r="D254" i="60"/>
  <c r="E254" i="60"/>
  <c r="F254" i="60"/>
  <c r="G254" i="60"/>
  <c r="H254" i="60"/>
  <c r="I254" i="60"/>
  <c r="J254" i="60"/>
  <c r="K254" i="60"/>
  <c r="L254" i="60"/>
  <c r="M254" i="60"/>
  <c r="A255" i="60"/>
  <c r="B255" i="60"/>
  <c r="C255" i="60"/>
  <c r="D255" i="60"/>
  <c r="E255" i="60"/>
  <c r="F255" i="60"/>
  <c r="G255" i="60"/>
  <c r="H255" i="60"/>
  <c r="I255" i="60"/>
  <c r="J255" i="60"/>
  <c r="K255" i="60"/>
  <c r="L255" i="60"/>
  <c r="M255" i="60"/>
  <c r="A256" i="60"/>
  <c r="B256" i="60"/>
  <c r="C256" i="60"/>
  <c r="D256" i="60"/>
  <c r="E256" i="60"/>
  <c r="F256" i="60"/>
  <c r="G256" i="60"/>
  <c r="H256" i="60"/>
  <c r="I256" i="60"/>
  <c r="J256" i="60"/>
  <c r="K256" i="60"/>
  <c r="L256" i="60"/>
  <c r="M256" i="60"/>
  <c r="A257" i="60"/>
  <c r="B257" i="60"/>
  <c r="C257" i="60"/>
  <c r="D257" i="60"/>
  <c r="E257" i="60"/>
  <c r="F257" i="60"/>
  <c r="G257" i="60"/>
  <c r="H257" i="60"/>
  <c r="I257" i="60"/>
  <c r="J257" i="60"/>
  <c r="K257" i="60"/>
  <c r="L257" i="60"/>
  <c r="M257" i="60"/>
  <c r="A258" i="60"/>
  <c r="B258" i="60"/>
  <c r="C258" i="60"/>
  <c r="D258" i="60"/>
  <c r="E258" i="60"/>
  <c r="F258" i="60"/>
  <c r="G258" i="60"/>
  <c r="H258" i="60"/>
  <c r="I258" i="60"/>
  <c r="J258" i="60"/>
  <c r="K258" i="60"/>
  <c r="L258" i="60"/>
  <c r="M258" i="60"/>
  <c r="A259" i="60"/>
  <c r="B259" i="60"/>
  <c r="C259" i="60"/>
  <c r="D259" i="60"/>
  <c r="E259" i="60"/>
  <c r="F259" i="60"/>
  <c r="G259" i="60"/>
  <c r="H259" i="60"/>
  <c r="I259" i="60"/>
  <c r="J259" i="60"/>
  <c r="K259" i="60"/>
  <c r="L259" i="60"/>
  <c r="M259" i="60"/>
  <c r="A260" i="60"/>
  <c r="B260" i="60"/>
  <c r="C260" i="60"/>
  <c r="D260" i="60"/>
  <c r="E260" i="60"/>
  <c r="F260" i="60"/>
  <c r="G260" i="60"/>
  <c r="H260" i="60"/>
  <c r="I260" i="60"/>
  <c r="J260" i="60"/>
  <c r="K260" i="60"/>
  <c r="L260" i="60"/>
  <c r="M260" i="60"/>
  <c r="A261" i="60"/>
  <c r="B261" i="60"/>
  <c r="C261" i="60"/>
  <c r="D261" i="60"/>
  <c r="E261" i="60"/>
  <c r="F261" i="60"/>
  <c r="G261" i="60"/>
  <c r="H261" i="60"/>
  <c r="I261" i="60"/>
  <c r="J261" i="60"/>
  <c r="K261" i="60"/>
  <c r="L261" i="60"/>
  <c r="M261" i="60"/>
  <c r="A262" i="60"/>
  <c r="B262" i="60"/>
  <c r="C262" i="60"/>
  <c r="D262" i="60"/>
  <c r="E262" i="60"/>
  <c r="F262" i="60"/>
  <c r="G262" i="60"/>
  <c r="H262" i="60"/>
  <c r="I262" i="60"/>
  <c r="J262" i="60"/>
  <c r="K262" i="60"/>
  <c r="L262" i="60"/>
  <c r="M262" i="60"/>
  <c r="A263" i="60"/>
  <c r="B263" i="60"/>
  <c r="C263" i="60"/>
  <c r="D263" i="60"/>
  <c r="E263" i="60"/>
  <c r="F263" i="60"/>
  <c r="G263" i="60"/>
  <c r="H263" i="60"/>
  <c r="I263" i="60"/>
  <c r="J263" i="60"/>
  <c r="K263" i="60"/>
  <c r="L263" i="60"/>
  <c r="M263" i="60"/>
  <c r="A264" i="60"/>
  <c r="B264" i="60"/>
  <c r="C264" i="60"/>
  <c r="D264" i="60"/>
  <c r="E264" i="60"/>
  <c r="F264" i="60"/>
  <c r="G264" i="60"/>
  <c r="H264" i="60"/>
  <c r="I264" i="60"/>
  <c r="J264" i="60"/>
  <c r="K264" i="60"/>
  <c r="L264" i="60"/>
  <c r="M264" i="60"/>
  <c r="A265" i="60"/>
  <c r="B265" i="60"/>
  <c r="C265" i="60"/>
  <c r="D265" i="60"/>
  <c r="E265" i="60"/>
  <c r="F265" i="60"/>
  <c r="G265" i="60"/>
  <c r="H265" i="60"/>
  <c r="I265" i="60"/>
  <c r="J265" i="60"/>
  <c r="K265" i="60"/>
  <c r="L265" i="60"/>
  <c r="M265" i="60"/>
  <c r="A266" i="60"/>
  <c r="B266" i="60"/>
  <c r="C266" i="60"/>
  <c r="D266" i="60"/>
  <c r="E266" i="60"/>
  <c r="F266" i="60"/>
  <c r="G266" i="60"/>
  <c r="H266" i="60"/>
  <c r="I266" i="60"/>
  <c r="J266" i="60"/>
  <c r="K266" i="60"/>
  <c r="L266" i="60"/>
  <c r="M266" i="60"/>
  <c r="A267" i="60"/>
  <c r="B267" i="60"/>
  <c r="C267" i="60"/>
  <c r="D267" i="60"/>
  <c r="E267" i="60"/>
  <c r="F267" i="60"/>
  <c r="G267" i="60"/>
  <c r="H267" i="60"/>
  <c r="I267" i="60"/>
  <c r="J267" i="60"/>
  <c r="K267" i="60"/>
  <c r="L267" i="60"/>
  <c r="M267" i="60"/>
  <c r="A268" i="60"/>
  <c r="B268" i="60"/>
  <c r="C268" i="60"/>
  <c r="D268" i="60"/>
  <c r="E268" i="60"/>
  <c r="F268" i="60"/>
  <c r="G268" i="60"/>
  <c r="H268" i="60"/>
  <c r="I268" i="60"/>
  <c r="J268" i="60"/>
  <c r="K268" i="60"/>
  <c r="L268" i="60"/>
  <c r="M268" i="60"/>
  <c r="A269" i="60"/>
  <c r="B269" i="60"/>
  <c r="C269" i="60"/>
  <c r="D269" i="60"/>
  <c r="E269" i="60"/>
  <c r="F269" i="60"/>
  <c r="G269" i="60"/>
  <c r="H269" i="60"/>
  <c r="I269" i="60"/>
  <c r="J269" i="60"/>
  <c r="K269" i="60"/>
  <c r="L269" i="60"/>
  <c r="M269" i="60"/>
  <c r="A270" i="60"/>
  <c r="B270" i="60"/>
  <c r="C270" i="60"/>
  <c r="D270" i="60"/>
  <c r="E270" i="60"/>
  <c r="F270" i="60"/>
  <c r="G270" i="60"/>
  <c r="H270" i="60"/>
  <c r="I270" i="60"/>
  <c r="J270" i="60"/>
  <c r="K270" i="60"/>
  <c r="L270" i="60"/>
  <c r="M270" i="60"/>
  <c r="A271" i="60"/>
  <c r="B271" i="60"/>
  <c r="C271" i="60"/>
  <c r="D271" i="60"/>
  <c r="E271" i="60"/>
  <c r="F271" i="60"/>
  <c r="G271" i="60"/>
  <c r="H271" i="60"/>
  <c r="I271" i="60"/>
  <c r="J271" i="60"/>
  <c r="K271" i="60"/>
  <c r="L271" i="60"/>
  <c r="M271" i="60"/>
  <c r="A272" i="60"/>
  <c r="B272" i="60"/>
  <c r="C272" i="60"/>
  <c r="D272" i="60"/>
  <c r="E272" i="60"/>
  <c r="F272" i="60"/>
  <c r="G272" i="60"/>
  <c r="H272" i="60"/>
  <c r="I272" i="60"/>
  <c r="J272" i="60"/>
  <c r="K272" i="60"/>
  <c r="L272" i="60"/>
  <c r="M272" i="60"/>
  <c r="A273" i="60"/>
  <c r="B273" i="60"/>
  <c r="C273" i="60"/>
  <c r="D273" i="60"/>
  <c r="E273" i="60"/>
  <c r="F273" i="60"/>
  <c r="G273" i="60"/>
  <c r="H273" i="60"/>
  <c r="I273" i="60"/>
  <c r="J273" i="60"/>
  <c r="K273" i="60"/>
  <c r="L273" i="60"/>
  <c r="M273" i="60"/>
  <c r="A274" i="60"/>
  <c r="B274" i="60"/>
  <c r="C274" i="60"/>
  <c r="D274" i="60"/>
  <c r="E274" i="60"/>
  <c r="F274" i="60"/>
  <c r="G274" i="60"/>
  <c r="H274" i="60"/>
  <c r="I274" i="60"/>
  <c r="J274" i="60"/>
  <c r="K274" i="60"/>
  <c r="L274" i="60"/>
  <c r="M274" i="60"/>
  <c r="A275" i="60"/>
  <c r="B275" i="60"/>
  <c r="C275" i="60"/>
  <c r="D275" i="60"/>
  <c r="E275" i="60"/>
  <c r="F275" i="60"/>
  <c r="G275" i="60"/>
  <c r="H275" i="60"/>
  <c r="I275" i="60"/>
  <c r="J275" i="60"/>
  <c r="K275" i="60"/>
  <c r="L275" i="60"/>
  <c r="M275" i="60"/>
  <c r="A276" i="60"/>
  <c r="B276" i="60"/>
  <c r="C276" i="60"/>
  <c r="D276" i="60"/>
  <c r="E276" i="60"/>
  <c r="F276" i="60"/>
  <c r="G276" i="60"/>
  <c r="H276" i="60"/>
  <c r="I276" i="60"/>
  <c r="J276" i="60"/>
  <c r="K276" i="60"/>
  <c r="L276" i="60"/>
  <c r="M276" i="60"/>
  <c r="A277" i="60"/>
  <c r="B277" i="60"/>
  <c r="C277" i="60"/>
  <c r="D277" i="60"/>
  <c r="E277" i="60"/>
  <c r="F277" i="60"/>
  <c r="G277" i="60"/>
  <c r="H277" i="60"/>
  <c r="I277" i="60"/>
  <c r="J277" i="60"/>
  <c r="K277" i="60"/>
  <c r="L277" i="60"/>
  <c r="M277" i="60"/>
  <c r="A278" i="60"/>
  <c r="B278" i="60"/>
  <c r="C278" i="60"/>
  <c r="D278" i="60"/>
  <c r="E278" i="60"/>
  <c r="F278" i="60"/>
  <c r="G278" i="60"/>
  <c r="H278" i="60"/>
  <c r="I278" i="60"/>
  <c r="J278" i="60"/>
  <c r="K278" i="60"/>
  <c r="L278" i="60"/>
  <c r="M278" i="60"/>
  <c r="A279" i="60"/>
  <c r="B279" i="60"/>
  <c r="C279" i="60"/>
  <c r="D279" i="60"/>
  <c r="E279" i="60"/>
  <c r="F279" i="60"/>
  <c r="G279" i="60"/>
  <c r="H279" i="60"/>
  <c r="I279" i="60"/>
  <c r="J279" i="60"/>
  <c r="K279" i="60"/>
  <c r="L279" i="60"/>
  <c r="M279" i="60"/>
  <c r="A280" i="60"/>
  <c r="B280" i="60"/>
  <c r="C280" i="60"/>
  <c r="D280" i="60"/>
  <c r="E280" i="60"/>
  <c r="F280" i="60"/>
  <c r="G280" i="60"/>
  <c r="H280" i="60"/>
  <c r="I280" i="60"/>
  <c r="J280" i="60"/>
  <c r="K280" i="60"/>
  <c r="L280" i="60"/>
  <c r="M280" i="60"/>
  <c r="A281" i="60"/>
  <c r="B281" i="60"/>
  <c r="C281" i="60"/>
  <c r="D281" i="60"/>
  <c r="E281" i="60"/>
  <c r="F281" i="60"/>
  <c r="G281" i="60"/>
  <c r="H281" i="60"/>
  <c r="I281" i="60"/>
  <c r="J281" i="60"/>
  <c r="K281" i="60"/>
  <c r="L281" i="60"/>
  <c r="M281" i="60"/>
  <c r="A282" i="60"/>
  <c r="B282" i="60"/>
  <c r="C282" i="60"/>
  <c r="D282" i="60"/>
  <c r="E282" i="60"/>
  <c r="F282" i="60"/>
  <c r="G282" i="60"/>
  <c r="H282" i="60"/>
  <c r="I282" i="60"/>
  <c r="J282" i="60"/>
  <c r="K282" i="60"/>
  <c r="L282" i="60"/>
  <c r="M282" i="60"/>
  <c r="A283" i="60"/>
  <c r="B283" i="60"/>
  <c r="C283" i="60"/>
  <c r="D283" i="60"/>
  <c r="E283" i="60"/>
  <c r="F283" i="60"/>
  <c r="G283" i="60"/>
  <c r="H283" i="60"/>
  <c r="I283" i="60"/>
  <c r="J283" i="60"/>
  <c r="K283" i="60"/>
  <c r="L283" i="60"/>
  <c r="M283" i="60"/>
  <c r="A284" i="60"/>
  <c r="B284" i="60"/>
  <c r="C284" i="60"/>
  <c r="D284" i="60"/>
  <c r="E284" i="60"/>
  <c r="F284" i="60"/>
  <c r="G284" i="60"/>
  <c r="H284" i="60"/>
  <c r="I284" i="60"/>
  <c r="J284" i="60"/>
  <c r="K284" i="60"/>
  <c r="L284" i="60"/>
  <c r="M284" i="60"/>
  <c r="A285" i="60"/>
  <c r="B285" i="60"/>
  <c r="C285" i="60"/>
  <c r="D285" i="60"/>
  <c r="E285" i="60"/>
  <c r="F285" i="60"/>
  <c r="G285" i="60"/>
  <c r="H285" i="60"/>
  <c r="I285" i="60"/>
  <c r="J285" i="60"/>
  <c r="K285" i="60"/>
  <c r="L285" i="60"/>
  <c r="M285" i="60"/>
  <c r="A286" i="60"/>
  <c r="B286" i="60"/>
  <c r="C286" i="60"/>
  <c r="D286" i="60"/>
  <c r="E286" i="60"/>
  <c r="F286" i="60"/>
  <c r="G286" i="60"/>
  <c r="H286" i="60"/>
  <c r="I286" i="60"/>
  <c r="J286" i="60"/>
  <c r="K286" i="60"/>
  <c r="L286" i="60"/>
  <c r="M286" i="60"/>
  <c r="A287" i="60"/>
  <c r="B287" i="60"/>
  <c r="C287" i="60"/>
  <c r="D287" i="60"/>
  <c r="E287" i="60"/>
  <c r="F287" i="60"/>
  <c r="G287" i="60"/>
  <c r="H287" i="60"/>
  <c r="I287" i="60"/>
  <c r="J287" i="60"/>
  <c r="K287" i="60"/>
  <c r="L287" i="60"/>
  <c r="M287" i="60"/>
  <c r="A288" i="60"/>
  <c r="B288" i="60"/>
  <c r="C288" i="60"/>
  <c r="D288" i="60"/>
  <c r="E288" i="60"/>
  <c r="F288" i="60"/>
  <c r="G288" i="60"/>
  <c r="H288" i="60"/>
  <c r="I288" i="60"/>
  <c r="J288" i="60"/>
  <c r="K288" i="60"/>
  <c r="L288" i="60"/>
  <c r="M288" i="60"/>
  <c r="A289" i="60"/>
  <c r="B289" i="60"/>
  <c r="C289" i="60"/>
  <c r="D289" i="60"/>
  <c r="E289" i="60"/>
  <c r="F289" i="60"/>
  <c r="G289" i="60"/>
  <c r="H289" i="60"/>
  <c r="I289" i="60"/>
  <c r="J289" i="60"/>
  <c r="K289" i="60"/>
  <c r="L289" i="60"/>
  <c r="M289" i="60"/>
  <c r="A290" i="60"/>
  <c r="B290" i="60"/>
  <c r="C290" i="60"/>
  <c r="D290" i="60"/>
  <c r="E290" i="60"/>
  <c r="F290" i="60"/>
  <c r="G290" i="60"/>
  <c r="H290" i="60"/>
  <c r="I290" i="60"/>
  <c r="J290" i="60"/>
  <c r="K290" i="60"/>
  <c r="L290" i="60"/>
  <c r="M290" i="60"/>
  <c r="A291" i="60"/>
  <c r="B291" i="60"/>
  <c r="C291" i="60"/>
  <c r="D291" i="60"/>
  <c r="E291" i="60"/>
  <c r="F291" i="60"/>
  <c r="G291" i="60"/>
  <c r="H291" i="60"/>
  <c r="I291" i="60"/>
  <c r="J291" i="60"/>
  <c r="K291" i="60"/>
  <c r="L291" i="60"/>
  <c r="M291" i="60"/>
  <c r="A292" i="60"/>
  <c r="B292" i="60"/>
  <c r="C292" i="60"/>
  <c r="D292" i="60"/>
  <c r="E292" i="60"/>
  <c r="F292" i="60"/>
  <c r="G292" i="60"/>
  <c r="H292" i="60"/>
  <c r="I292" i="60"/>
  <c r="J292" i="60"/>
  <c r="K292" i="60"/>
  <c r="L292" i="60"/>
  <c r="M292" i="60"/>
  <c r="A293" i="60"/>
  <c r="B293" i="60"/>
  <c r="C293" i="60"/>
  <c r="D293" i="60"/>
  <c r="E293" i="60"/>
  <c r="F293" i="60"/>
  <c r="G293" i="60"/>
  <c r="H293" i="60"/>
  <c r="I293" i="60"/>
  <c r="J293" i="60"/>
  <c r="K293" i="60"/>
  <c r="L293" i="60"/>
  <c r="M293" i="60"/>
  <c r="A294" i="60"/>
  <c r="B294" i="60"/>
  <c r="C294" i="60"/>
  <c r="D294" i="60"/>
  <c r="E294" i="60"/>
  <c r="F294" i="60"/>
  <c r="G294" i="60"/>
  <c r="H294" i="60"/>
  <c r="I294" i="60"/>
  <c r="J294" i="60"/>
  <c r="K294" i="60"/>
  <c r="L294" i="60"/>
  <c r="M294" i="60"/>
  <c r="A295" i="60"/>
  <c r="B295" i="60"/>
  <c r="C295" i="60"/>
  <c r="D295" i="60"/>
  <c r="E295" i="60"/>
  <c r="F295" i="60"/>
  <c r="G295" i="60"/>
  <c r="H295" i="60"/>
  <c r="I295" i="60"/>
  <c r="J295" i="60"/>
  <c r="K295" i="60"/>
  <c r="L295" i="60"/>
  <c r="M295" i="60"/>
  <c r="A296" i="60"/>
  <c r="B296" i="60"/>
  <c r="C296" i="60"/>
  <c r="D296" i="60"/>
  <c r="E296" i="60"/>
  <c r="F296" i="60"/>
  <c r="G296" i="60"/>
  <c r="H296" i="60"/>
  <c r="I296" i="60"/>
  <c r="J296" i="60"/>
  <c r="K296" i="60"/>
  <c r="L296" i="60"/>
  <c r="M296" i="60"/>
  <c r="A297" i="60"/>
  <c r="B297" i="60"/>
  <c r="C297" i="60"/>
  <c r="D297" i="60"/>
  <c r="E297" i="60"/>
  <c r="F297" i="60"/>
  <c r="G297" i="60"/>
  <c r="H297" i="60"/>
  <c r="I297" i="60"/>
  <c r="J297" i="60"/>
  <c r="K297" i="60"/>
  <c r="L297" i="60"/>
  <c r="M297" i="60"/>
  <c r="A298" i="60"/>
  <c r="B298" i="60"/>
  <c r="C298" i="60"/>
  <c r="D298" i="60"/>
  <c r="E298" i="60"/>
  <c r="F298" i="60"/>
  <c r="G298" i="60"/>
  <c r="H298" i="60"/>
  <c r="I298" i="60"/>
  <c r="J298" i="60"/>
  <c r="K298" i="60"/>
  <c r="L298" i="60"/>
  <c r="M298" i="60"/>
  <c r="A299" i="60"/>
  <c r="B299" i="60"/>
  <c r="C299" i="60"/>
  <c r="D299" i="60"/>
  <c r="E299" i="60"/>
  <c r="F299" i="60"/>
  <c r="G299" i="60"/>
  <c r="H299" i="60"/>
  <c r="I299" i="60"/>
  <c r="J299" i="60"/>
  <c r="K299" i="60"/>
  <c r="L299" i="60"/>
  <c r="M299" i="60"/>
  <c r="A300" i="60"/>
  <c r="B300" i="60"/>
  <c r="C300" i="60"/>
  <c r="D300" i="60"/>
  <c r="E300" i="60"/>
  <c r="F300" i="60"/>
  <c r="G300" i="60"/>
  <c r="H300" i="60"/>
  <c r="I300" i="60"/>
  <c r="J300" i="60"/>
  <c r="K300" i="60"/>
  <c r="L300" i="60"/>
  <c r="M300" i="60"/>
  <c r="A301" i="60"/>
  <c r="B301" i="60"/>
  <c r="C301" i="60"/>
  <c r="D301" i="60"/>
  <c r="E301" i="60"/>
  <c r="F301" i="60"/>
  <c r="G301" i="60"/>
  <c r="H301" i="60"/>
  <c r="I301" i="60"/>
  <c r="J301" i="60"/>
  <c r="K301" i="60"/>
  <c r="L301" i="60"/>
  <c r="M301" i="60"/>
  <c r="A302" i="60"/>
  <c r="B302" i="60"/>
  <c r="C302" i="60"/>
  <c r="D302" i="60"/>
  <c r="E302" i="60"/>
  <c r="F302" i="60"/>
  <c r="G302" i="60"/>
  <c r="H302" i="60"/>
  <c r="I302" i="60"/>
  <c r="J302" i="60"/>
  <c r="K302" i="60"/>
  <c r="L302" i="60"/>
  <c r="M302" i="60"/>
  <c r="A303" i="60"/>
  <c r="B303" i="60"/>
  <c r="C303" i="60"/>
  <c r="D303" i="60"/>
  <c r="E303" i="60"/>
  <c r="F303" i="60"/>
  <c r="G303" i="60"/>
  <c r="H303" i="60"/>
  <c r="I303" i="60"/>
  <c r="J303" i="60"/>
  <c r="K303" i="60"/>
  <c r="L303" i="60"/>
  <c r="M303" i="60"/>
  <c r="A304" i="60"/>
  <c r="B304" i="60"/>
  <c r="C304" i="60"/>
  <c r="D304" i="60"/>
  <c r="E304" i="60"/>
  <c r="F304" i="60"/>
  <c r="G304" i="60"/>
  <c r="H304" i="60"/>
  <c r="I304" i="60"/>
  <c r="J304" i="60"/>
  <c r="K304" i="60"/>
  <c r="L304" i="60"/>
  <c r="M304" i="60"/>
  <c r="A305" i="60"/>
  <c r="B305" i="60"/>
  <c r="C305" i="60"/>
  <c r="D305" i="60"/>
  <c r="E305" i="60"/>
  <c r="F305" i="60"/>
  <c r="G305" i="60"/>
  <c r="H305" i="60"/>
  <c r="I305" i="60"/>
  <c r="J305" i="60"/>
  <c r="K305" i="60"/>
  <c r="L305" i="60"/>
  <c r="M305" i="60"/>
  <c r="A306" i="60"/>
  <c r="B306" i="60"/>
  <c r="C306" i="60"/>
  <c r="D306" i="60"/>
  <c r="E306" i="60"/>
  <c r="F306" i="60"/>
  <c r="G306" i="60"/>
  <c r="H306" i="60"/>
  <c r="I306" i="60"/>
  <c r="J306" i="60"/>
  <c r="K306" i="60"/>
  <c r="L306" i="60"/>
  <c r="M306" i="60"/>
  <c r="A307" i="60"/>
  <c r="B307" i="60"/>
  <c r="C307" i="60"/>
  <c r="D307" i="60"/>
  <c r="E307" i="60"/>
  <c r="F307" i="60"/>
  <c r="G307" i="60"/>
  <c r="H307" i="60"/>
  <c r="I307" i="60"/>
  <c r="J307" i="60"/>
  <c r="K307" i="60"/>
  <c r="L307" i="60"/>
  <c r="M307" i="60"/>
  <c r="A308" i="60"/>
  <c r="B308" i="60"/>
  <c r="C308" i="60"/>
  <c r="D308" i="60"/>
  <c r="E308" i="60"/>
  <c r="F308" i="60"/>
  <c r="G308" i="60"/>
  <c r="H308" i="60"/>
  <c r="I308" i="60"/>
  <c r="J308" i="60"/>
  <c r="K308" i="60"/>
  <c r="L308" i="60"/>
  <c r="M308" i="60"/>
  <c r="A309" i="60"/>
  <c r="B309" i="60"/>
  <c r="C309" i="60"/>
  <c r="D309" i="60"/>
  <c r="E309" i="60"/>
  <c r="F309" i="60"/>
  <c r="G309" i="60"/>
  <c r="H309" i="60"/>
  <c r="I309" i="60"/>
  <c r="J309" i="60"/>
  <c r="K309" i="60"/>
  <c r="L309" i="60"/>
  <c r="M309" i="60"/>
  <c r="A310" i="60"/>
  <c r="B310" i="60"/>
  <c r="C310" i="60"/>
  <c r="D310" i="60"/>
  <c r="E310" i="60"/>
  <c r="F310" i="60"/>
  <c r="G310" i="60"/>
  <c r="H310" i="60"/>
  <c r="I310" i="60"/>
  <c r="J310" i="60"/>
  <c r="K310" i="60"/>
  <c r="L310" i="60"/>
  <c r="M310" i="60"/>
  <c r="A311" i="60"/>
  <c r="B311" i="60"/>
  <c r="C311" i="60"/>
  <c r="D311" i="60"/>
  <c r="E311" i="60"/>
  <c r="F311" i="60"/>
  <c r="G311" i="60"/>
  <c r="H311" i="60"/>
  <c r="I311" i="60"/>
  <c r="J311" i="60"/>
  <c r="K311" i="60"/>
  <c r="L311" i="60"/>
  <c r="M311" i="60"/>
  <c r="A312" i="60"/>
  <c r="B312" i="60"/>
  <c r="C312" i="60"/>
  <c r="D312" i="60"/>
  <c r="E312" i="60"/>
  <c r="F312" i="60"/>
  <c r="G312" i="60"/>
  <c r="H312" i="60"/>
  <c r="I312" i="60"/>
  <c r="J312" i="60"/>
  <c r="K312" i="60"/>
  <c r="L312" i="60"/>
  <c r="M312" i="60"/>
  <c r="A313" i="60"/>
  <c r="B313" i="60"/>
  <c r="C313" i="60"/>
  <c r="D313" i="60"/>
  <c r="E313" i="60"/>
  <c r="F313" i="60"/>
  <c r="G313" i="60"/>
  <c r="H313" i="60"/>
  <c r="I313" i="60"/>
  <c r="J313" i="60"/>
  <c r="K313" i="60"/>
  <c r="L313" i="60"/>
  <c r="M313" i="60"/>
  <c r="A314" i="60"/>
  <c r="B314" i="60"/>
  <c r="C314" i="60"/>
  <c r="D314" i="60"/>
  <c r="E314" i="60"/>
  <c r="F314" i="60"/>
  <c r="G314" i="60"/>
  <c r="H314" i="60"/>
  <c r="I314" i="60"/>
  <c r="J314" i="60"/>
  <c r="K314" i="60"/>
  <c r="L314" i="60"/>
  <c r="M314" i="60"/>
  <c r="A315" i="60"/>
  <c r="B315" i="60"/>
  <c r="C315" i="60"/>
  <c r="D315" i="60"/>
  <c r="E315" i="60"/>
  <c r="F315" i="60"/>
  <c r="G315" i="60"/>
  <c r="H315" i="60"/>
  <c r="I315" i="60"/>
  <c r="J315" i="60"/>
  <c r="K315" i="60"/>
  <c r="L315" i="60"/>
  <c r="M315" i="60"/>
  <c r="A316" i="60"/>
  <c r="B316" i="60"/>
  <c r="C316" i="60"/>
  <c r="D316" i="60"/>
  <c r="E316" i="60"/>
  <c r="F316" i="60"/>
  <c r="G316" i="60"/>
  <c r="H316" i="60"/>
  <c r="I316" i="60"/>
  <c r="J316" i="60"/>
  <c r="K316" i="60"/>
  <c r="L316" i="60"/>
  <c r="M316" i="60"/>
  <c r="A317" i="60"/>
  <c r="B317" i="60"/>
  <c r="C317" i="60"/>
  <c r="D317" i="60"/>
  <c r="E317" i="60"/>
  <c r="F317" i="60"/>
  <c r="G317" i="60"/>
  <c r="H317" i="60"/>
  <c r="I317" i="60"/>
  <c r="J317" i="60"/>
  <c r="K317" i="60"/>
  <c r="L317" i="60"/>
  <c r="M317" i="60"/>
  <c r="A318" i="60"/>
  <c r="B318" i="60"/>
  <c r="C318" i="60"/>
  <c r="D318" i="60"/>
  <c r="E318" i="60"/>
  <c r="F318" i="60"/>
  <c r="G318" i="60"/>
  <c r="H318" i="60"/>
  <c r="I318" i="60"/>
  <c r="J318" i="60"/>
  <c r="K318" i="60"/>
  <c r="L318" i="60"/>
  <c r="M318" i="60"/>
  <c r="A319" i="60"/>
  <c r="B319" i="60"/>
  <c r="C319" i="60"/>
  <c r="D319" i="60"/>
  <c r="E319" i="60"/>
  <c r="F319" i="60"/>
  <c r="G319" i="60"/>
  <c r="H319" i="60"/>
  <c r="I319" i="60"/>
  <c r="J319" i="60"/>
  <c r="K319" i="60"/>
  <c r="L319" i="60"/>
  <c r="M319" i="60"/>
  <c r="A320" i="60"/>
  <c r="B320" i="60"/>
  <c r="C320" i="60"/>
  <c r="D320" i="60"/>
  <c r="E320" i="60"/>
  <c r="F320" i="60"/>
  <c r="G320" i="60"/>
  <c r="H320" i="60"/>
  <c r="I320" i="60"/>
  <c r="J320" i="60"/>
  <c r="K320" i="60"/>
  <c r="L320" i="60"/>
  <c r="M320" i="60"/>
  <c r="A321" i="60"/>
  <c r="B321" i="60"/>
  <c r="C321" i="60"/>
  <c r="D321" i="60"/>
  <c r="E321" i="60"/>
  <c r="F321" i="60"/>
  <c r="G321" i="60"/>
  <c r="H321" i="60"/>
  <c r="I321" i="60"/>
  <c r="J321" i="60"/>
  <c r="K321" i="60"/>
  <c r="L321" i="60"/>
  <c r="M321" i="60"/>
  <c r="A322" i="60"/>
  <c r="B322" i="60"/>
  <c r="C322" i="60"/>
  <c r="D322" i="60"/>
  <c r="E322" i="60"/>
  <c r="F322" i="60"/>
  <c r="G322" i="60"/>
  <c r="H322" i="60"/>
  <c r="I322" i="60"/>
  <c r="J322" i="60"/>
  <c r="K322" i="60"/>
  <c r="L322" i="60"/>
  <c r="M322" i="60"/>
  <c r="A323" i="60"/>
  <c r="B323" i="60"/>
  <c r="C323" i="60"/>
  <c r="D323" i="60"/>
  <c r="E323" i="60"/>
  <c r="F323" i="60"/>
  <c r="G323" i="60"/>
  <c r="H323" i="60"/>
  <c r="I323" i="60"/>
  <c r="J323" i="60"/>
  <c r="K323" i="60"/>
  <c r="L323" i="60"/>
  <c r="M323" i="60"/>
  <c r="A324" i="60"/>
  <c r="B324" i="60"/>
  <c r="C324" i="60"/>
  <c r="D324" i="60"/>
  <c r="E324" i="60"/>
  <c r="F324" i="60"/>
  <c r="G324" i="60"/>
  <c r="H324" i="60"/>
  <c r="I324" i="60"/>
  <c r="J324" i="60"/>
  <c r="K324" i="60"/>
  <c r="L324" i="60"/>
  <c r="M324" i="60"/>
  <c r="A325" i="60"/>
  <c r="B325" i="60"/>
  <c r="C325" i="60"/>
  <c r="D325" i="60"/>
  <c r="E325" i="60"/>
  <c r="F325" i="60"/>
  <c r="G325" i="60"/>
  <c r="H325" i="60"/>
  <c r="I325" i="60"/>
  <c r="J325" i="60"/>
  <c r="K325" i="60"/>
  <c r="L325" i="60"/>
  <c r="M325" i="60"/>
  <c r="A326" i="60"/>
  <c r="B326" i="60"/>
  <c r="C326" i="60"/>
  <c r="D326" i="60"/>
  <c r="E326" i="60"/>
  <c r="F326" i="60"/>
  <c r="G326" i="60"/>
  <c r="H326" i="60"/>
  <c r="I326" i="60"/>
  <c r="J326" i="60"/>
  <c r="K326" i="60"/>
  <c r="L326" i="60"/>
  <c r="M326" i="60"/>
  <c r="A327" i="60"/>
  <c r="B327" i="60"/>
  <c r="C327" i="60"/>
  <c r="D327" i="60"/>
  <c r="E327" i="60"/>
  <c r="F327" i="60"/>
  <c r="G327" i="60"/>
  <c r="H327" i="60"/>
  <c r="I327" i="60"/>
  <c r="J327" i="60"/>
  <c r="K327" i="60"/>
  <c r="L327" i="60"/>
  <c r="M327" i="60"/>
  <c r="A328" i="60"/>
  <c r="B328" i="60"/>
  <c r="C328" i="60"/>
  <c r="D328" i="60"/>
  <c r="E328" i="60"/>
  <c r="F328" i="60"/>
  <c r="G328" i="60"/>
  <c r="H328" i="60"/>
  <c r="I328" i="60"/>
  <c r="J328" i="60"/>
  <c r="K328" i="60"/>
  <c r="L328" i="60"/>
  <c r="M328" i="60"/>
  <c r="A329" i="60"/>
  <c r="B329" i="60"/>
  <c r="C329" i="60"/>
  <c r="D329" i="60"/>
  <c r="E329" i="60"/>
  <c r="F329" i="60"/>
  <c r="G329" i="60"/>
  <c r="H329" i="60"/>
  <c r="I329" i="60"/>
  <c r="J329" i="60"/>
  <c r="K329" i="60"/>
  <c r="L329" i="60"/>
  <c r="M329" i="60"/>
  <c r="A330" i="60"/>
  <c r="B330" i="60"/>
  <c r="C330" i="60"/>
  <c r="D330" i="60"/>
  <c r="E330" i="60"/>
  <c r="F330" i="60"/>
  <c r="G330" i="60"/>
  <c r="H330" i="60"/>
  <c r="I330" i="60"/>
  <c r="J330" i="60"/>
  <c r="K330" i="60"/>
  <c r="L330" i="60"/>
  <c r="M330" i="60"/>
  <c r="A331" i="60"/>
  <c r="B331" i="60"/>
  <c r="C331" i="60"/>
  <c r="D331" i="60"/>
  <c r="E331" i="60"/>
  <c r="F331" i="60"/>
  <c r="G331" i="60"/>
  <c r="H331" i="60"/>
  <c r="I331" i="60"/>
  <c r="J331" i="60"/>
  <c r="K331" i="60"/>
  <c r="L331" i="60"/>
  <c r="M331" i="60"/>
  <c r="A332" i="60"/>
  <c r="B332" i="60"/>
  <c r="C332" i="60"/>
  <c r="D332" i="60"/>
  <c r="E332" i="60"/>
  <c r="F332" i="60"/>
  <c r="G332" i="60"/>
  <c r="H332" i="60"/>
  <c r="I332" i="60"/>
  <c r="J332" i="60"/>
  <c r="K332" i="60"/>
  <c r="L332" i="60"/>
  <c r="M332" i="60"/>
  <c r="A333" i="60"/>
  <c r="B333" i="60"/>
  <c r="C333" i="60"/>
  <c r="D333" i="60"/>
  <c r="E333" i="60"/>
  <c r="F333" i="60"/>
  <c r="G333" i="60"/>
  <c r="H333" i="60"/>
  <c r="I333" i="60"/>
  <c r="J333" i="60"/>
  <c r="K333" i="60"/>
  <c r="L333" i="60"/>
  <c r="M333" i="60"/>
  <c r="A334" i="60"/>
  <c r="B334" i="60"/>
  <c r="C334" i="60"/>
  <c r="D334" i="60"/>
  <c r="E334" i="60"/>
  <c r="F334" i="60"/>
  <c r="G334" i="60"/>
  <c r="H334" i="60"/>
  <c r="I334" i="60"/>
  <c r="J334" i="60"/>
  <c r="K334" i="60"/>
  <c r="L334" i="60"/>
  <c r="M334" i="60"/>
  <c r="A335" i="60"/>
  <c r="B335" i="60"/>
  <c r="C335" i="60"/>
  <c r="D335" i="60"/>
  <c r="E335" i="60"/>
  <c r="F335" i="60"/>
  <c r="G335" i="60"/>
  <c r="H335" i="60"/>
  <c r="I335" i="60"/>
  <c r="J335" i="60"/>
  <c r="K335" i="60"/>
  <c r="L335" i="60"/>
  <c r="M335" i="60"/>
  <c r="A336" i="60"/>
  <c r="B336" i="60"/>
  <c r="C336" i="60"/>
  <c r="D336" i="60"/>
  <c r="E336" i="60"/>
  <c r="F336" i="60"/>
  <c r="G336" i="60"/>
  <c r="H336" i="60"/>
  <c r="I336" i="60"/>
  <c r="J336" i="60"/>
  <c r="K336" i="60"/>
  <c r="L336" i="60"/>
  <c r="M336" i="60"/>
  <c r="A337" i="60"/>
  <c r="B337" i="60"/>
  <c r="C337" i="60"/>
  <c r="D337" i="60"/>
  <c r="E337" i="60"/>
  <c r="F337" i="60"/>
  <c r="G337" i="60"/>
  <c r="H337" i="60"/>
  <c r="I337" i="60"/>
  <c r="J337" i="60"/>
  <c r="K337" i="60"/>
  <c r="L337" i="60"/>
  <c r="M337" i="60"/>
  <c r="A338" i="60"/>
  <c r="B338" i="60"/>
  <c r="C338" i="60"/>
  <c r="D338" i="60"/>
  <c r="E338" i="60"/>
  <c r="F338" i="60"/>
  <c r="G338" i="60"/>
  <c r="H338" i="60"/>
  <c r="I338" i="60"/>
  <c r="J338" i="60"/>
  <c r="K338" i="60"/>
  <c r="L338" i="60"/>
  <c r="M338" i="60"/>
  <c r="A339" i="60"/>
  <c r="B339" i="60"/>
  <c r="C339" i="60"/>
  <c r="D339" i="60"/>
  <c r="E339" i="60"/>
  <c r="F339" i="60"/>
  <c r="G339" i="60"/>
  <c r="H339" i="60"/>
  <c r="I339" i="60"/>
  <c r="J339" i="60"/>
  <c r="K339" i="60"/>
  <c r="L339" i="60"/>
  <c r="M339" i="60"/>
  <c r="A340" i="60"/>
  <c r="B340" i="60"/>
  <c r="C340" i="60"/>
  <c r="D340" i="60"/>
  <c r="E340" i="60"/>
  <c r="F340" i="60"/>
  <c r="G340" i="60"/>
  <c r="H340" i="60"/>
  <c r="I340" i="60"/>
  <c r="J340" i="60"/>
  <c r="K340" i="60"/>
  <c r="L340" i="60"/>
  <c r="M340" i="60"/>
  <c r="A341" i="60"/>
  <c r="B341" i="60"/>
  <c r="C341" i="60"/>
  <c r="D341" i="60"/>
  <c r="E341" i="60"/>
  <c r="F341" i="60"/>
  <c r="G341" i="60"/>
  <c r="H341" i="60"/>
  <c r="I341" i="60"/>
  <c r="J341" i="60"/>
  <c r="K341" i="60"/>
  <c r="L341" i="60"/>
  <c r="M341" i="60"/>
  <c r="A342" i="60"/>
  <c r="B342" i="60"/>
  <c r="C342" i="60"/>
  <c r="D342" i="60"/>
  <c r="E342" i="60"/>
  <c r="F342" i="60"/>
  <c r="G342" i="60"/>
  <c r="H342" i="60"/>
  <c r="I342" i="60"/>
  <c r="J342" i="60"/>
  <c r="K342" i="60"/>
  <c r="L342" i="60"/>
  <c r="M342" i="60"/>
  <c r="A343" i="60"/>
  <c r="B343" i="60"/>
  <c r="C343" i="60"/>
  <c r="D343" i="60"/>
  <c r="E343" i="60"/>
  <c r="F343" i="60"/>
  <c r="G343" i="60"/>
  <c r="H343" i="60"/>
  <c r="I343" i="60"/>
  <c r="J343" i="60"/>
  <c r="K343" i="60"/>
  <c r="L343" i="60"/>
  <c r="M343" i="60"/>
  <c r="A344" i="60"/>
  <c r="B344" i="60"/>
  <c r="C344" i="60"/>
  <c r="D344" i="60"/>
  <c r="E344" i="60"/>
  <c r="F344" i="60"/>
  <c r="G344" i="60"/>
  <c r="H344" i="60"/>
  <c r="I344" i="60"/>
  <c r="J344" i="60"/>
  <c r="K344" i="60"/>
  <c r="L344" i="60"/>
  <c r="M344" i="60"/>
  <c r="A345" i="60"/>
  <c r="B345" i="60"/>
  <c r="C345" i="60"/>
  <c r="D345" i="60"/>
  <c r="E345" i="60"/>
  <c r="F345" i="60"/>
  <c r="G345" i="60"/>
  <c r="H345" i="60"/>
  <c r="I345" i="60"/>
  <c r="J345" i="60"/>
  <c r="K345" i="60"/>
  <c r="L345" i="60"/>
  <c r="M345" i="60"/>
  <c r="A346" i="60"/>
  <c r="B346" i="60"/>
  <c r="C346" i="60"/>
  <c r="D346" i="60"/>
  <c r="E346" i="60"/>
  <c r="F346" i="60"/>
  <c r="G346" i="60"/>
  <c r="H346" i="60"/>
  <c r="I346" i="60"/>
  <c r="J346" i="60"/>
  <c r="K346" i="60"/>
  <c r="L346" i="60"/>
  <c r="M346" i="60"/>
  <c r="A347" i="60"/>
  <c r="B347" i="60"/>
  <c r="C347" i="60"/>
  <c r="D347" i="60"/>
  <c r="E347" i="60"/>
  <c r="F347" i="60"/>
  <c r="G347" i="60"/>
  <c r="H347" i="60"/>
  <c r="I347" i="60"/>
  <c r="J347" i="60"/>
  <c r="K347" i="60"/>
  <c r="L347" i="60"/>
  <c r="M347" i="60"/>
  <c r="A348" i="60"/>
  <c r="B348" i="60"/>
  <c r="C348" i="60"/>
  <c r="D348" i="60"/>
  <c r="E348" i="60"/>
  <c r="F348" i="60"/>
  <c r="G348" i="60"/>
  <c r="H348" i="60"/>
  <c r="I348" i="60"/>
  <c r="J348" i="60"/>
  <c r="K348" i="60"/>
  <c r="L348" i="60"/>
  <c r="M348" i="60"/>
  <c r="A349" i="60"/>
  <c r="B349" i="60"/>
  <c r="C349" i="60"/>
  <c r="D349" i="60"/>
  <c r="E349" i="60"/>
  <c r="F349" i="60"/>
  <c r="G349" i="60"/>
  <c r="H349" i="60"/>
  <c r="I349" i="60"/>
  <c r="J349" i="60"/>
  <c r="K349" i="60"/>
  <c r="L349" i="60"/>
  <c r="M349" i="60"/>
  <c r="A350" i="60"/>
  <c r="B350" i="60"/>
  <c r="C350" i="60"/>
  <c r="D350" i="60"/>
  <c r="E350" i="60"/>
  <c r="F350" i="60"/>
  <c r="G350" i="60"/>
  <c r="H350" i="60"/>
  <c r="I350" i="60"/>
  <c r="J350" i="60"/>
  <c r="K350" i="60"/>
  <c r="L350" i="60"/>
  <c r="M350" i="60"/>
  <c r="A351" i="60"/>
  <c r="B351" i="60"/>
  <c r="C351" i="60"/>
  <c r="D351" i="60"/>
  <c r="E351" i="60"/>
  <c r="F351" i="60"/>
  <c r="G351" i="60"/>
  <c r="H351" i="60"/>
  <c r="I351" i="60"/>
  <c r="J351" i="60"/>
  <c r="K351" i="60"/>
  <c r="L351" i="60"/>
  <c r="M351" i="60"/>
  <c r="A352" i="60"/>
  <c r="B352" i="60"/>
  <c r="C352" i="60"/>
  <c r="D352" i="60"/>
  <c r="E352" i="60"/>
  <c r="F352" i="60"/>
  <c r="G352" i="60"/>
  <c r="H352" i="60"/>
  <c r="I352" i="60"/>
  <c r="J352" i="60"/>
  <c r="K352" i="60"/>
  <c r="L352" i="60"/>
  <c r="M352" i="60"/>
  <c r="A353" i="60"/>
  <c r="B353" i="60"/>
  <c r="C353" i="60"/>
  <c r="D353" i="60"/>
  <c r="E353" i="60"/>
  <c r="F353" i="60"/>
  <c r="G353" i="60"/>
  <c r="H353" i="60"/>
  <c r="I353" i="60"/>
  <c r="J353" i="60"/>
  <c r="K353" i="60"/>
  <c r="L353" i="60"/>
  <c r="M353" i="60"/>
  <c r="A354" i="60"/>
  <c r="B354" i="60"/>
  <c r="C354" i="60"/>
  <c r="D354" i="60"/>
  <c r="E354" i="60"/>
  <c r="F354" i="60"/>
  <c r="G354" i="60"/>
  <c r="H354" i="60"/>
  <c r="I354" i="60"/>
  <c r="J354" i="60"/>
  <c r="K354" i="60"/>
  <c r="L354" i="60"/>
  <c r="M354" i="60"/>
  <c r="A355" i="60"/>
  <c r="B355" i="60"/>
  <c r="C355" i="60"/>
  <c r="D355" i="60"/>
  <c r="E355" i="60"/>
  <c r="F355" i="60"/>
  <c r="G355" i="60"/>
  <c r="H355" i="60"/>
  <c r="I355" i="60"/>
  <c r="J355" i="60"/>
  <c r="K355" i="60"/>
  <c r="L355" i="60"/>
  <c r="M355" i="60"/>
  <c r="A356" i="60"/>
  <c r="B356" i="60"/>
  <c r="C356" i="60"/>
  <c r="D356" i="60"/>
  <c r="E356" i="60"/>
  <c r="F356" i="60"/>
  <c r="G356" i="60"/>
  <c r="H356" i="60"/>
  <c r="I356" i="60"/>
  <c r="J356" i="60"/>
  <c r="K356" i="60"/>
  <c r="L356" i="60"/>
  <c r="M356" i="60"/>
  <c r="A357" i="60"/>
  <c r="B357" i="60"/>
  <c r="C357" i="60"/>
  <c r="D357" i="60"/>
  <c r="E357" i="60"/>
  <c r="F357" i="60"/>
  <c r="G357" i="60"/>
  <c r="H357" i="60"/>
  <c r="I357" i="60"/>
  <c r="J357" i="60"/>
  <c r="K357" i="60"/>
  <c r="L357" i="60"/>
  <c r="M357" i="60"/>
  <c r="A358" i="60"/>
  <c r="B358" i="60"/>
  <c r="C358" i="60"/>
  <c r="D358" i="60"/>
  <c r="E358" i="60"/>
  <c r="F358" i="60"/>
  <c r="G358" i="60"/>
  <c r="H358" i="60"/>
  <c r="I358" i="60"/>
  <c r="J358" i="60"/>
  <c r="K358" i="60"/>
  <c r="L358" i="60"/>
  <c r="M358" i="60"/>
  <c r="A359" i="60"/>
  <c r="B359" i="60"/>
  <c r="C359" i="60"/>
  <c r="D359" i="60"/>
  <c r="E359" i="60"/>
  <c r="F359" i="60"/>
  <c r="G359" i="60"/>
  <c r="H359" i="60"/>
  <c r="I359" i="60"/>
  <c r="J359" i="60"/>
  <c r="K359" i="60"/>
  <c r="L359" i="60"/>
  <c r="M359" i="60"/>
  <c r="A360" i="60"/>
  <c r="B360" i="60"/>
  <c r="C360" i="60"/>
  <c r="D360" i="60"/>
  <c r="E360" i="60"/>
  <c r="F360" i="60"/>
  <c r="G360" i="60"/>
  <c r="H360" i="60"/>
  <c r="I360" i="60"/>
  <c r="J360" i="60"/>
  <c r="K360" i="60"/>
  <c r="L360" i="60"/>
  <c r="M360" i="60"/>
  <c r="A361" i="60"/>
  <c r="B361" i="60"/>
  <c r="C361" i="60"/>
  <c r="D361" i="60"/>
  <c r="E361" i="60"/>
  <c r="F361" i="60"/>
  <c r="G361" i="60"/>
  <c r="H361" i="60"/>
  <c r="I361" i="60"/>
  <c r="J361" i="60"/>
  <c r="K361" i="60"/>
  <c r="L361" i="60"/>
  <c r="M361" i="60"/>
  <c r="A362" i="60"/>
  <c r="B362" i="60"/>
  <c r="C362" i="60"/>
  <c r="D362" i="60"/>
  <c r="E362" i="60"/>
  <c r="F362" i="60"/>
  <c r="G362" i="60"/>
  <c r="H362" i="60"/>
  <c r="I362" i="60"/>
  <c r="J362" i="60"/>
  <c r="K362" i="60"/>
  <c r="L362" i="60"/>
  <c r="M362" i="60"/>
  <c r="A363" i="60"/>
  <c r="B363" i="60"/>
  <c r="C363" i="60"/>
  <c r="D363" i="60"/>
  <c r="E363" i="60"/>
  <c r="F363" i="60"/>
  <c r="G363" i="60"/>
  <c r="H363" i="60"/>
  <c r="I363" i="60"/>
  <c r="J363" i="60"/>
  <c r="K363" i="60"/>
  <c r="L363" i="60"/>
  <c r="M363" i="60"/>
  <c r="A364" i="60"/>
  <c r="B364" i="60"/>
  <c r="C364" i="60"/>
  <c r="D364" i="60"/>
  <c r="E364" i="60"/>
  <c r="F364" i="60"/>
  <c r="G364" i="60"/>
  <c r="H364" i="60"/>
  <c r="I364" i="60"/>
  <c r="J364" i="60"/>
  <c r="K364" i="60"/>
  <c r="L364" i="60"/>
  <c r="M364" i="60"/>
  <c r="A365" i="60"/>
  <c r="B365" i="60"/>
  <c r="C365" i="60"/>
  <c r="D365" i="60"/>
  <c r="E365" i="60"/>
  <c r="F365" i="60"/>
  <c r="G365" i="60"/>
  <c r="H365" i="60"/>
  <c r="I365" i="60"/>
  <c r="J365" i="60"/>
  <c r="K365" i="60"/>
  <c r="L365" i="60"/>
  <c r="M365" i="60"/>
  <c r="A366" i="60"/>
  <c r="B366" i="60"/>
  <c r="C366" i="60"/>
  <c r="D366" i="60"/>
  <c r="E366" i="60"/>
  <c r="F366" i="60"/>
  <c r="G366" i="60"/>
  <c r="H366" i="60"/>
  <c r="I366" i="60"/>
  <c r="J366" i="60"/>
  <c r="K366" i="60"/>
  <c r="L366" i="60"/>
  <c r="M366" i="60"/>
  <c r="A367" i="60"/>
  <c r="B367" i="60"/>
  <c r="C367" i="60"/>
  <c r="D367" i="60"/>
  <c r="E367" i="60"/>
  <c r="F367" i="60"/>
  <c r="G367" i="60"/>
  <c r="H367" i="60"/>
  <c r="I367" i="60"/>
  <c r="J367" i="60"/>
  <c r="K367" i="60"/>
  <c r="L367" i="60"/>
  <c r="M367" i="60"/>
  <c r="A368" i="60"/>
  <c r="B368" i="60"/>
  <c r="C368" i="60"/>
  <c r="D368" i="60"/>
  <c r="E368" i="60"/>
  <c r="F368" i="60"/>
  <c r="G368" i="60"/>
  <c r="H368" i="60"/>
  <c r="I368" i="60"/>
  <c r="J368" i="60"/>
  <c r="K368" i="60"/>
  <c r="L368" i="60"/>
  <c r="M368" i="60"/>
  <c r="A369" i="60"/>
  <c r="B369" i="60"/>
  <c r="C369" i="60"/>
  <c r="D369" i="60"/>
  <c r="E369" i="60"/>
  <c r="F369" i="60"/>
  <c r="G369" i="60"/>
  <c r="H369" i="60"/>
  <c r="I369" i="60"/>
  <c r="J369" i="60"/>
  <c r="K369" i="60"/>
  <c r="L369" i="60"/>
  <c r="M369" i="60"/>
  <c r="A370" i="60"/>
  <c r="B370" i="60"/>
  <c r="C370" i="60"/>
  <c r="D370" i="60"/>
  <c r="E370" i="60"/>
  <c r="F370" i="60"/>
  <c r="G370" i="60"/>
  <c r="H370" i="60"/>
  <c r="I370" i="60"/>
  <c r="J370" i="60"/>
  <c r="K370" i="60"/>
  <c r="L370" i="60"/>
  <c r="M370" i="60"/>
  <c r="A371" i="60"/>
  <c r="B371" i="60"/>
  <c r="C371" i="60"/>
  <c r="D371" i="60"/>
  <c r="E371" i="60"/>
  <c r="F371" i="60"/>
  <c r="G371" i="60"/>
  <c r="H371" i="60"/>
  <c r="I371" i="60"/>
  <c r="J371" i="60"/>
  <c r="K371" i="60"/>
  <c r="L371" i="60"/>
  <c r="M371" i="60"/>
  <c r="A372" i="60"/>
  <c r="B372" i="60"/>
  <c r="C372" i="60"/>
  <c r="D372" i="60"/>
  <c r="E372" i="60"/>
  <c r="F372" i="60"/>
  <c r="G372" i="60"/>
  <c r="H372" i="60"/>
  <c r="I372" i="60"/>
  <c r="J372" i="60"/>
  <c r="K372" i="60"/>
  <c r="L372" i="60"/>
  <c r="M372" i="60"/>
  <c r="A373" i="60"/>
  <c r="B373" i="60"/>
  <c r="C373" i="60"/>
  <c r="D373" i="60"/>
  <c r="E373" i="60"/>
  <c r="F373" i="60"/>
  <c r="G373" i="60"/>
  <c r="H373" i="60"/>
  <c r="I373" i="60"/>
  <c r="J373" i="60"/>
  <c r="K373" i="60"/>
  <c r="L373" i="60"/>
  <c r="M373" i="60"/>
  <c r="A374" i="60"/>
  <c r="B374" i="60"/>
  <c r="C374" i="60"/>
  <c r="D374" i="60"/>
  <c r="E374" i="60"/>
  <c r="F374" i="60"/>
  <c r="G374" i="60"/>
  <c r="H374" i="60"/>
  <c r="I374" i="60"/>
  <c r="J374" i="60"/>
  <c r="K374" i="60"/>
  <c r="L374" i="60"/>
  <c r="M374" i="60"/>
  <c r="A375" i="60"/>
  <c r="B375" i="60"/>
  <c r="C375" i="60"/>
  <c r="D375" i="60"/>
  <c r="E375" i="60"/>
  <c r="F375" i="60"/>
  <c r="G375" i="60"/>
  <c r="H375" i="60"/>
  <c r="I375" i="60"/>
  <c r="J375" i="60"/>
  <c r="K375" i="60"/>
  <c r="L375" i="60"/>
  <c r="M375" i="60"/>
  <c r="A376" i="60"/>
  <c r="B376" i="60"/>
  <c r="C376" i="60"/>
  <c r="D376" i="60"/>
  <c r="E376" i="60"/>
  <c r="F376" i="60"/>
  <c r="G376" i="60"/>
  <c r="H376" i="60"/>
  <c r="I376" i="60"/>
  <c r="J376" i="60"/>
  <c r="K376" i="60"/>
  <c r="L376" i="60"/>
  <c r="M376" i="60"/>
  <c r="A377" i="60"/>
  <c r="B377" i="60"/>
  <c r="C377" i="60"/>
  <c r="D377" i="60"/>
  <c r="E377" i="60"/>
  <c r="F377" i="60"/>
  <c r="G377" i="60"/>
  <c r="H377" i="60"/>
  <c r="I377" i="60"/>
  <c r="J377" i="60"/>
  <c r="K377" i="60"/>
  <c r="L377" i="60"/>
  <c r="M377" i="60"/>
  <c r="A378" i="60"/>
  <c r="B378" i="60"/>
  <c r="C378" i="60"/>
  <c r="D378" i="60"/>
  <c r="E378" i="60"/>
  <c r="F378" i="60"/>
  <c r="G378" i="60"/>
  <c r="H378" i="60"/>
  <c r="I378" i="60"/>
  <c r="J378" i="60"/>
  <c r="K378" i="60"/>
  <c r="L378" i="60"/>
  <c r="M378" i="60"/>
  <c r="A379" i="60"/>
  <c r="B379" i="60"/>
  <c r="C379" i="60"/>
  <c r="D379" i="60"/>
  <c r="E379" i="60"/>
  <c r="F379" i="60"/>
  <c r="G379" i="60"/>
  <c r="H379" i="60"/>
  <c r="I379" i="60"/>
  <c r="J379" i="60"/>
  <c r="K379" i="60"/>
  <c r="L379" i="60"/>
  <c r="M379" i="60"/>
  <c r="A380" i="60"/>
  <c r="B380" i="60"/>
  <c r="C380" i="60"/>
  <c r="D380" i="60"/>
  <c r="E380" i="60"/>
  <c r="F380" i="60"/>
  <c r="G380" i="60"/>
  <c r="H380" i="60"/>
  <c r="I380" i="60"/>
  <c r="J380" i="60"/>
  <c r="K380" i="60"/>
  <c r="L380" i="60"/>
  <c r="M380" i="60"/>
  <c r="A381" i="60"/>
  <c r="B381" i="60"/>
  <c r="C381" i="60"/>
  <c r="D381" i="60"/>
  <c r="E381" i="60"/>
  <c r="F381" i="60"/>
  <c r="G381" i="60"/>
  <c r="H381" i="60"/>
  <c r="I381" i="60"/>
  <c r="J381" i="60"/>
  <c r="K381" i="60"/>
  <c r="L381" i="60"/>
  <c r="M381" i="60"/>
  <c r="A382" i="60"/>
  <c r="B382" i="60"/>
  <c r="C382" i="60"/>
  <c r="D382" i="60"/>
  <c r="E382" i="60"/>
  <c r="F382" i="60"/>
  <c r="G382" i="60"/>
  <c r="H382" i="60"/>
  <c r="I382" i="60"/>
  <c r="J382" i="60"/>
  <c r="K382" i="60"/>
  <c r="L382" i="60"/>
  <c r="M382" i="60"/>
  <c r="A383" i="60"/>
  <c r="B383" i="60"/>
  <c r="C383" i="60"/>
  <c r="D383" i="60"/>
  <c r="E383" i="60"/>
  <c r="F383" i="60"/>
  <c r="G383" i="60"/>
  <c r="H383" i="60"/>
  <c r="I383" i="60"/>
  <c r="J383" i="60"/>
  <c r="K383" i="60"/>
  <c r="L383" i="60"/>
  <c r="M383" i="60"/>
  <c r="A384" i="60"/>
  <c r="B384" i="60"/>
  <c r="C384" i="60"/>
  <c r="D384" i="60"/>
  <c r="E384" i="60"/>
  <c r="F384" i="60"/>
  <c r="G384" i="60"/>
  <c r="H384" i="60"/>
  <c r="I384" i="60"/>
  <c r="J384" i="60"/>
  <c r="K384" i="60"/>
  <c r="L384" i="60"/>
  <c r="M384" i="60"/>
  <c r="A385" i="60"/>
  <c r="B385" i="60"/>
  <c r="C385" i="60"/>
  <c r="D385" i="60"/>
  <c r="E385" i="60"/>
  <c r="F385" i="60"/>
  <c r="G385" i="60"/>
  <c r="H385" i="60"/>
  <c r="I385" i="60"/>
  <c r="J385" i="60"/>
  <c r="K385" i="60"/>
  <c r="L385" i="60"/>
  <c r="M385" i="60"/>
  <c r="A386" i="60"/>
  <c r="B386" i="60"/>
  <c r="C386" i="60"/>
  <c r="D386" i="60"/>
  <c r="E386" i="60"/>
  <c r="F386" i="60"/>
  <c r="G386" i="60"/>
  <c r="H386" i="60"/>
  <c r="I386" i="60"/>
  <c r="J386" i="60"/>
  <c r="K386" i="60"/>
  <c r="L386" i="60"/>
  <c r="M386" i="60"/>
  <c r="A387" i="60"/>
  <c r="B387" i="60"/>
  <c r="C387" i="60"/>
  <c r="D387" i="60"/>
  <c r="E387" i="60"/>
  <c r="F387" i="60"/>
  <c r="G387" i="60"/>
  <c r="H387" i="60"/>
  <c r="I387" i="60"/>
  <c r="J387" i="60"/>
  <c r="K387" i="60"/>
  <c r="L387" i="60"/>
  <c r="M387" i="60"/>
  <c r="B3" i="52"/>
  <c r="D2" i="52" s="1"/>
  <c r="LP81" i="4"/>
  <c r="E5" i="57"/>
  <c r="F5" i="57"/>
  <c r="AR5" i="57"/>
  <c r="AS5" i="57"/>
  <c r="AT5" i="57" s="1"/>
  <c r="CR5" i="57"/>
  <c r="D4" i="57"/>
  <c r="F4" i="57"/>
  <c r="AQ4" i="57"/>
  <c r="AR4" i="57"/>
  <c r="CQ4" i="57"/>
  <c r="LZ9" i="57"/>
  <c r="E5" i="46"/>
  <c r="F5" i="46"/>
  <c r="G5" i="46"/>
  <c r="H5" i="46"/>
  <c r="I5" i="46" s="1"/>
  <c r="AR5" i="46"/>
  <c r="AR14" i="46" s="1"/>
  <c r="CR5" i="46"/>
  <c r="CR8" i="46" s="1"/>
  <c r="CS5" i="46"/>
  <c r="CT5" i="46" s="1"/>
  <c r="D4" i="46"/>
  <c r="E4" i="46"/>
  <c r="F4" i="46"/>
  <c r="G4" i="46"/>
  <c r="H4" i="46"/>
  <c r="AQ4" i="46"/>
  <c r="AR4" i="46"/>
  <c r="CQ4" i="46"/>
  <c r="CR4" i="46"/>
  <c r="CS4" i="46"/>
  <c r="CT4" i="46"/>
  <c r="D8" i="46"/>
  <c r="E8" i="46"/>
  <c r="F8" i="46"/>
  <c r="G8" i="46"/>
  <c r="H8" i="46"/>
  <c r="AQ8" i="46"/>
  <c r="AR8" i="46"/>
  <c r="CQ8" i="46"/>
  <c r="CS8" i="46"/>
  <c r="CT8" i="46"/>
  <c r="D9" i="46"/>
  <c r="E9" i="46"/>
  <c r="F9" i="46"/>
  <c r="G9" i="46"/>
  <c r="H9" i="46"/>
  <c r="AQ9" i="46"/>
  <c r="AR9" i="46"/>
  <c r="CQ9" i="46"/>
  <c r="CR9" i="46"/>
  <c r="CS9" i="46"/>
  <c r="CT9" i="46"/>
  <c r="D10" i="46"/>
  <c r="E10" i="46"/>
  <c r="F10" i="46"/>
  <c r="G10" i="46"/>
  <c r="H10" i="46"/>
  <c r="AQ10" i="46"/>
  <c r="AR10" i="46"/>
  <c r="CQ10" i="46"/>
  <c r="CR10" i="46"/>
  <c r="CS10" i="46"/>
  <c r="CT10" i="46"/>
  <c r="D14" i="46"/>
  <c r="E14" i="46"/>
  <c r="F14" i="46"/>
  <c r="G14" i="46"/>
  <c r="I14" i="46"/>
  <c r="AQ14" i="46"/>
  <c r="CQ14" i="46"/>
  <c r="CR14" i="46"/>
  <c r="CS14" i="46"/>
  <c r="CT14" i="46"/>
  <c r="D15" i="46"/>
  <c r="E15" i="46"/>
  <c r="F15" i="46"/>
  <c r="G15" i="46"/>
  <c r="H15" i="46"/>
  <c r="I15" i="46"/>
  <c r="AQ15" i="46"/>
  <c r="AR15" i="46"/>
  <c r="CQ15" i="46"/>
  <c r="CR15" i="46"/>
  <c r="CS15" i="46"/>
  <c r="CT15" i="46"/>
  <c r="D16" i="46"/>
  <c r="E16" i="46"/>
  <c r="F16" i="46"/>
  <c r="G16" i="46"/>
  <c r="H16" i="46"/>
  <c r="I16" i="46"/>
  <c r="AQ16" i="46"/>
  <c r="AR16" i="46"/>
  <c r="CQ16" i="46"/>
  <c r="CR16" i="46"/>
  <c r="CS16" i="46"/>
  <c r="CT16" i="46"/>
  <c r="D17" i="46"/>
  <c r="E17" i="46"/>
  <c r="F17" i="46"/>
  <c r="G17" i="46"/>
  <c r="H17" i="46"/>
  <c r="I17" i="46"/>
  <c r="AQ17" i="46"/>
  <c r="AR17" i="46"/>
  <c r="CQ17" i="46"/>
  <c r="CR17" i="46"/>
  <c r="CS17" i="46"/>
  <c r="CT17" i="46"/>
  <c r="D18" i="46"/>
  <c r="E18" i="46"/>
  <c r="F18" i="46"/>
  <c r="G18" i="46"/>
  <c r="H18" i="46"/>
  <c r="I18" i="46"/>
  <c r="AQ18" i="46"/>
  <c r="AR18" i="46"/>
  <c r="CQ18" i="46"/>
  <c r="CR18" i="46"/>
  <c r="CS18" i="46"/>
  <c r="CT18" i="46"/>
  <c r="D19" i="46"/>
  <c r="E19" i="46"/>
  <c r="F19" i="46"/>
  <c r="G19" i="46"/>
  <c r="H19" i="46"/>
  <c r="I19" i="46"/>
  <c r="AQ19" i="46"/>
  <c r="AR19" i="46"/>
  <c r="CQ19" i="46"/>
  <c r="CR19" i="46"/>
  <c r="CS19" i="46"/>
  <c r="CT19" i="46"/>
  <c r="D20" i="46"/>
  <c r="E20" i="46"/>
  <c r="F20" i="46"/>
  <c r="G20" i="46"/>
  <c r="H20" i="46"/>
  <c r="I20" i="46"/>
  <c r="AQ20" i="46"/>
  <c r="AR20" i="46"/>
  <c r="CQ20" i="46"/>
  <c r="CR20" i="46"/>
  <c r="CS20" i="46"/>
  <c r="CT20" i="46"/>
  <c r="D21" i="46"/>
  <c r="E21" i="46"/>
  <c r="F21" i="46"/>
  <c r="G21" i="46"/>
  <c r="H21" i="46"/>
  <c r="I21" i="46"/>
  <c r="AQ21" i="46"/>
  <c r="AR21" i="46"/>
  <c r="CQ21" i="46"/>
  <c r="CR21" i="46"/>
  <c r="CS21" i="46"/>
  <c r="CT21" i="46"/>
  <c r="D22" i="46"/>
  <c r="E22" i="46"/>
  <c r="F22" i="46"/>
  <c r="G22" i="46"/>
  <c r="H22" i="46"/>
  <c r="I22" i="46"/>
  <c r="AQ22" i="46"/>
  <c r="AR22" i="46"/>
  <c r="CQ22" i="46"/>
  <c r="CR22" i="46"/>
  <c r="CS22" i="46"/>
  <c r="CT22" i="46"/>
  <c r="D23" i="46"/>
  <c r="E23" i="46"/>
  <c r="F23" i="46"/>
  <c r="G23" i="46"/>
  <c r="H23" i="46"/>
  <c r="I23" i="46"/>
  <c r="AQ23" i="46"/>
  <c r="AR23" i="46"/>
  <c r="CQ23" i="46"/>
  <c r="CR23" i="46"/>
  <c r="CS23" i="46"/>
  <c r="CT23" i="46"/>
  <c r="D24" i="46"/>
  <c r="E24" i="46"/>
  <c r="F24" i="46"/>
  <c r="G24" i="46"/>
  <c r="H24" i="46"/>
  <c r="I24" i="46"/>
  <c r="AQ24" i="46"/>
  <c r="AR24" i="46"/>
  <c r="CQ24" i="46"/>
  <c r="CR24" i="46"/>
  <c r="CS24" i="46"/>
  <c r="CT24" i="46"/>
  <c r="D25" i="46"/>
  <c r="E25" i="46"/>
  <c r="F25" i="46"/>
  <c r="G25" i="46"/>
  <c r="H25" i="46"/>
  <c r="I25" i="46"/>
  <c r="AQ25" i="46"/>
  <c r="AR25" i="46"/>
  <c r="CQ25" i="46"/>
  <c r="CR25" i="46"/>
  <c r="CS25" i="46"/>
  <c r="CT25" i="46"/>
  <c r="D26" i="46"/>
  <c r="E26" i="46"/>
  <c r="F26" i="46"/>
  <c r="G26" i="46"/>
  <c r="H26" i="46"/>
  <c r="I26" i="46"/>
  <c r="AQ26" i="46"/>
  <c r="AR26" i="46"/>
  <c r="CQ26" i="46"/>
  <c r="CR26" i="46"/>
  <c r="CS26" i="46"/>
  <c r="CT26" i="46"/>
  <c r="D27" i="46"/>
  <c r="E27" i="46"/>
  <c r="F27" i="46"/>
  <c r="G27" i="46"/>
  <c r="H27" i="46"/>
  <c r="I27" i="46"/>
  <c r="AQ27" i="46"/>
  <c r="AR27" i="46"/>
  <c r="CQ27" i="46"/>
  <c r="CR27" i="46"/>
  <c r="CS27" i="46"/>
  <c r="CT27" i="46"/>
  <c r="D29" i="46"/>
  <c r="E29" i="46"/>
  <c r="F29" i="46"/>
  <c r="G29" i="46"/>
  <c r="H29" i="46"/>
  <c r="I29" i="46"/>
  <c r="AQ29" i="46"/>
  <c r="AR29" i="46"/>
  <c r="CQ29" i="46"/>
  <c r="CR29" i="46"/>
  <c r="CS29" i="46"/>
  <c r="CT29" i="46"/>
  <c r="D30" i="46"/>
  <c r="E30" i="46"/>
  <c r="F30" i="46"/>
  <c r="G30" i="46"/>
  <c r="H30" i="46"/>
  <c r="I30" i="46"/>
  <c r="AQ30" i="46"/>
  <c r="AR30" i="46"/>
  <c r="CQ30" i="46"/>
  <c r="CR30" i="46"/>
  <c r="CS30" i="46"/>
  <c r="CT30" i="46"/>
  <c r="D31" i="46"/>
  <c r="E31" i="46"/>
  <c r="F31" i="46"/>
  <c r="G31" i="46"/>
  <c r="H31" i="46"/>
  <c r="I31" i="46"/>
  <c r="AQ31" i="46"/>
  <c r="AR31" i="46"/>
  <c r="CQ31" i="46"/>
  <c r="CR31" i="46"/>
  <c r="CS31" i="46"/>
  <c r="CT31" i="46"/>
  <c r="D32" i="46"/>
  <c r="E32" i="46"/>
  <c r="F32" i="46"/>
  <c r="G32" i="46"/>
  <c r="H32" i="46"/>
  <c r="I32" i="46"/>
  <c r="AQ32" i="46"/>
  <c r="AR32" i="46"/>
  <c r="CQ32" i="46"/>
  <c r="CR32" i="46"/>
  <c r="CS32" i="46"/>
  <c r="CT32" i="46"/>
  <c r="D33" i="46"/>
  <c r="E33" i="46"/>
  <c r="F33" i="46"/>
  <c r="G33" i="46"/>
  <c r="H33" i="46"/>
  <c r="I33" i="46"/>
  <c r="AQ33" i="46"/>
  <c r="AR33" i="46"/>
  <c r="CQ33" i="46"/>
  <c r="CR33" i="46"/>
  <c r="CS33" i="46"/>
  <c r="CT33" i="46"/>
  <c r="D34" i="46"/>
  <c r="E34" i="46"/>
  <c r="F34" i="46"/>
  <c r="G34" i="46"/>
  <c r="H34" i="46"/>
  <c r="I34" i="46"/>
  <c r="AQ34" i="46"/>
  <c r="AR34" i="46"/>
  <c r="CQ34" i="46"/>
  <c r="CR34" i="46"/>
  <c r="CS34" i="46"/>
  <c r="CT34" i="46"/>
  <c r="D35" i="46"/>
  <c r="E35" i="46"/>
  <c r="F35" i="46"/>
  <c r="G35" i="46"/>
  <c r="H35" i="46"/>
  <c r="I35" i="46"/>
  <c r="AQ35" i="46"/>
  <c r="AR35" i="46"/>
  <c r="CQ35" i="46"/>
  <c r="CR35" i="46"/>
  <c r="CS35" i="46"/>
  <c r="CT35" i="46"/>
  <c r="D36" i="46"/>
  <c r="E36" i="46"/>
  <c r="F36" i="46"/>
  <c r="G36" i="46"/>
  <c r="H36" i="46"/>
  <c r="I36" i="46"/>
  <c r="AQ36" i="46"/>
  <c r="AR36" i="46"/>
  <c r="CQ36" i="46"/>
  <c r="CR36" i="46"/>
  <c r="CS36" i="46"/>
  <c r="CT36" i="46"/>
  <c r="D37" i="46"/>
  <c r="E37" i="46"/>
  <c r="F37" i="46"/>
  <c r="G37" i="46"/>
  <c r="H37" i="46"/>
  <c r="I37" i="46"/>
  <c r="AQ37" i="46"/>
  <c r="AR37" i="46"/>
  <c r="CQ37" i="46"/>
  <c r="CR37" i="46"/>
  <c r="CS37" i="46"/>
  <c r="CT37" i="46"/>
  <c r="D38" i="46"/>
  <c r="E38" i="46"/>
  <c r="F38" i="46"/>
  <c r="G38" i="46"/>
  <c r="H38" i="46"/>
  <c r="I38" i="46"/>
  <c r="AQ38" i="46"/>
  <c r="AR38" i="46"/>
  <c r="CQ38" i="46"/>
  <c r="CR38" i="46"/>
  <c r="CS38" i="46"/>
  <c r="CT38" i="46"/>
  <c r="D39" i="46"/>
  <c r="E39" i="46"/>
  <c r="F39" i="46"/>
  <c r="G39" i="46"/>
  <c r="H39" i="46"/>
  <c r="I39" i="46"/>
  <c r="AQ39" i="46"/>
  <c r="AR39" i="46"/>
  <c r="CQ39" i="46"/>
  <c r="CR39" i="46"/>
  <c r="CS39" i="46"/>
  <c r="CT39" i="46"/>
  <c r="D40" i="46"/>
  <c r="E40" i="46"/>
  <c r="F40" i="46"/>
  <c r="G40" i="46"/>
  <c r="H40" i="46"/>
  <c r="I40" i="46"/>
  <c r="AQ40" i="46"/>
  <c r="AR40" i="46"/>
  <c r="CQ40" i="46"/>
  <c r="CR40" i="46"/>
  <c r="CS40" i="46"/>
  <c r="CT40" i="46"/>
  <c r="D41" i="46"/>
  <c r="E41" i="46"/>
  <c r="F41" i="46"/>
  <c r="G41" i="46"/>
  <c r="H41" i="46"/>
  <c r="I41" i="46"/>
  <c r="AQ41" i="46"/>
  <c r="AR41" i="46"/>
  <c r="CQ41" i="46"/>
  <c r="CR41" i="46"/>
  <c r="CS41" i="46"/>
  <c r="CT41" i="46"/>
  <c r="D42" i="46"/>
  <c r="E42" i="46"/>
  <c r="F42" i="46"/>
  <c r="G42" i="46"/>
  <c r="H42" i="46"/>
  <c r="I42" i="46"/>
  <c r="AQ42" i="46"/>
  <c r="AR42" i="46"/>
  <c r="CQ42" i="46"/>
  <c r="CR42" i="46"/>
  <c r="CS42" i="46"/>
  <c r="CT42" i="46"/>
  <c r="D43" i="46"/>
  <c r="E43" i="46"/>
  <c r="F43" i="46"/>
  <c r="G43" i="46"/>
  <c r="H43" i="46"/>
  <c r="I43" i="46"/>
  <c r="AQ43" i="46"/>
  <c r="AR43" i="46"/>
  <c r="CQ43" i="46"/>
  <c r="CR43" i="46"/>
  <c r="CS43" i="46"/>
  <c r="CT43" i="46"/>
  <c r="D45" i="46"/>
  <c r="E45" i="46"/>
  <c r="F45" i="46"/>
  <c r="G45" i="46"/>
  <c r="H45" i="46"/>
  <c r="I45" i="46"/>
  <c r="AQ45" i="46"/>
  <c r="AR45" i="46"/>
  <c r="CQ45" i="46"/>
  <c r="CR45" i="46"/>
  <c r="CS45" i="46"/>
  <c r="CT45" i="46"/>
  <c r="D46" i="46"/>
  <c r="E46" i="46"/>
  <c r="F46" i="46"/>
  <c r="G46" i="46"/>
  <c r="H46" i="46"/>
  <c r="I46" i="46"/>
  <c r="AQ46" i="46"/>
  <c r="AR46" i="46"/>
  <c r="CQ46" i="46"/>
  <c r="CR46" i="46"/>
  <c r="CS46" i="46"/>
  <c r="CT46" i="46"/>
  <c r="D47" i="46"/>
  <c r="E47" i="46"/>
  <c r="F47" i="46"/>
  <c r="G47" i="46"/>
  <c r="H47" i="46"/>
  <c r="I47" i="46"/>
  <c r="AQ47" i="46"/>
  <c r="AR47" i="46"/>
  <c r="CQ47" i="46"/>
  <c r="CR47" i="46"/>
  <c r="CS47" i="46"/>
  <c r="CT47" i="46"/>
  <c r="D48" i="46"/>
  <c r="E48" i="46"/>
  <c r="F48" i="46"/>
  <c r="G48" i="46"/>
  <c r="H48" i="46"/>
  <c r="I48" i="46"/>
  <c r="AQ48" i="46"/>
  <c r="AR48" i="46"/>
  <c r="CQ48" i="46"/>
  <c r="CR48" i="46"/>
  <c r="CS48" i="46"/>
  <c r="CT48" i="46"/>
  <c r="D52" i="46"/>
  <c r="E52" i="46"/>
  <c r="F52" i="46"/>
  <c r="G52" i="46"/>
  <c r="H52" i="46"/>
  <c r="I52" i="46"/>
  <c r="AQ52" i="46"/>
  <c r="AR52" i="46"/>
  <c r="CQ52" i="46"/>
  <c r="CR52" i="46"/>
  <c r="CS52" i="46"/>
  <c r="CT52" i="46"/>
  <c r="D53" i="46"/>
  <c r="E53" i="46"/>
  <c r="F53" i="46"/>
  <c r="G53" i="46"/>
  <c r="H53" i="46"/>
  <c r="I53" i="46"/>
  <c r="AQ53" i="46"/>
  <c r="AR53" i="46"/>
  <c r="CQ53" i="46"/>
  <c r="CR53" i="46"/>
  <c r="CS53" i="46"/>
  <c r="CT53" i="46"/>
  <c r="D54" i="46"/>
  <c r="E54" i="46"/>
  <c r="F54" i="46"/>
  <c r="G54" i="46"/>
  <c r="H54" i="46"/>
  <c r="I54" i="46"/>
  <c r="AQ54" i="46"/>
  <c r="AR54" i="46"/>
  <c r="CQ54" i="46"/>
  <c r="CR54" i="46"/>
  <c r="CS54" i="46"/>
  <c r="CT54" i="46"/>
  <c r="D56" i="46"/>
  <c r="E56" i="46"/>
  <c r="F56" i="46"/>
  <c r="G56" i="46"/>
  <c r="H56" i="46"/>
  <c r="I56" i="46"/>
  <c r="AQ56" i="46"/>
  <c r="AR56" i="46"/>
  <c r="CQ56" i="46"/>
  <c r="CR56" i="46"/>
  <c r="CS56" i="46"/>
  <c r="CT56" i="46"/>
  <c r="D57" i="46"/>
  <c r="E57" i="46"/>
  <c r="F57" i="46"/>
  <c r="G57" i="46"/>
  <c r="H57" i="46"/>
  <c r="I57" i="46"/>
  <c r="AQ57" i="46"/>
  <c r="AR57" i="46"/>
  <c r="CQ57" i="46"/>
  <c r="CR57" i="46"/>
  <c r="CS57" i="46"/>
  <c r="CT57" i="46"/>
  <c r="D58" i="46"/>
  <c r="E58" i="46"/>
  <c r="F58" i="46"/>
  <c r="G58" i="46"/>
  <c r="H58" i="46"/>
  <c r="I58" i="46"/>
  <c r="AQ58" i="46"/>
  <c r="AR58" i="46"/>
  <c r="CQ58" i="46"/>
  <c r="CR58" i="46"/>
  <c r="CS58" i="46"/>
  <c r="CT58" i="46"/>
  <c r="D60" i="46"/>
  <c r="E60" i="46"/>
  <c r="F60" i="46"/>
  <c r="G60" i="46"/>
  <c r="H60" i="46"/>
  <c r="I60" i="46"/>
  <c r="AQ60" i="46"/>
  <c r="AR60" i="46"/>
  <c r="CQ60" i="46"/>
  <c r="CR60" i="46"/>
  <c r="CS60" i="46"/>
  <c r="CT60" i="46"/>
  <c r="D63" i="46"/>
  <c r="E63" i="46"/>
  <c r="F63" i="46"/>
  <c r="G63" i="46"/>
  <c r="H63" i="46"/>
  <c r="I63" i="46"/>
  <c r="AQ63" i="46"/>
  <c r="AR63" i="46"/>
  <c r="CQ63" i="46"/>
  <c r="CR63" i="46"/>
  <c r="CS63" i="46"/>
  <c r="CT63" i="46"/>
  <c r="D64" i="46"/>
  <c r="E64" i="46"/>
  <c r="F64" i="46"/>
  <c r="G64" i="46"/>
  <c r="H64" i="46"/>
  <c r="I64" i="46"/>
  <c r="AQ64" i="46"/>
  <c r="AR64" i="46"/>
  <c r="CQ64" i="46"/>
  <c r="CR64" i="46"/>
  <c r="CS64" i="46"/>
  <c r="CT64" i="46"/>
  <c r="D65" i="46"/>
  <c r="E65" i="46"/>
  <c r="F65" i="46"/>
  <c r="G65" i="46"/>
  <c r="H65" i="46"/>
  <c r="I65" i="46"/>
  <c r="AQ65" i="46"/>
  <c r="AR65" i="46"/>
  <c r="CQ65" i="46"/>
  <c r="CR65" i="46"/>
  <c r="CS65" i="46"/>
  <c r="CT65" i="46"/>
  <c r="D68" i="46"/>
  <c r="E68" i="46"/>
  <c r="F68" i="46"/>
  <c r="G68" i="46"/>
  <c r="H68" i="46"/>
  <c r="I68" i="46"/>
  <c r="AQ68" i="46"/>
  <c r="AR68" i="46"/>
  <c r="CQ68" i="46"/>
  <c r="CR68" i="46"/>
  <c r="CS68" i="46"/>
  <c r="CT68" i="46"/>
  <c r="D69" i="46"/>
  <c r="E69" i="46"/>
  <c r="F69" i="46"/>
  <c r="G69" i="46"/>
  <c r="H69" i="46"/>
  <c r="I69" i="46"/>
  <c r="AQ69" i="46"/>
  <c r="AR69" i="46"/>
  <c r="CQ69" i="46"/>
  <c r="CR69" i="46"/>
  <c r="CS69" i="46"/>
  <c r="CT69" i="46"/>
  <c r="D70" i="46"/>
  <c r="E70" i="46"/>
  <c r="F70" i="46"/>
  <c r="G70" i="46"/>
  <c r="H70" i="46"/>
  <c r="I70" i="46"/>
  <c r="AQ70" i="46"/>
  <c r="AR70" i="46"/>
  <c r="CQ70" i="46"/>
  <c r="CR70" i="46"/>
  <c r="CS70" i="46"/>
  <c r="CT70" i="46"/>
  <c r="D71" i="46"/>
  <c r="E71" i="46"/>
  <c r="F71" i="46"/>
  <c r="G71" i="46"/>
  <c r="H71" i="46"/>
  <c r="I71" i="46"/>
  <c r="AQ71" i="46"/>
  <c r="AR71" i="46"/>
  <c r="CQ71" i="46"/>
  <c r="CR71" i="46"/>
  <c r="CS71" i="46"/>
  <c r="CT71" i="46"/>
  <c r="D72" i="46"/>
  <c r="E72" i="46"/>
  <c r="F72" i="46"/>
  <c r="G72" i="46"/>
  <c r="H72" i="46"/>
  <c r="I72" i="46"/>
  <c r="AQ72" i="46"/>
  <c r="AR72" i="46"/>
  <c r="CQ72" i="46"/>
  <c r="CR72" i="46"/>
  <c r="CS72" i="46"/>
  <c r="CT72" i="46"/>
  <c r="D75" i="46"/>
  <c r="E75" i="46"/>
  <c r="F75" i="46"/>
  <c r="G75" i="46"/>
  <c r="H75" i="46"/>
  <c r="I75" i="46"/>
  <c r="AQ75" i="46"/>
  <c r="AR75" i="46"/>
  <c r="CQ75" i="46"/>
  <c r="CR75" i="46"/>
  <c r="CS75" i="46"/>
  <c r="CT75" i="46"/>
  <c r="E5" i="45"/>
  <c r="AR5" i="45"/>
  <c r="AT5" i="45" s="1"/>
  <c r="AU5" i="45" s="1"/>
  <c r="AS5" i="45"/>
  <c r="CR5" i="45"/>
  <c r="CS5" i="45" s="1"/>
  <c r="D4" i="45"/>
  <c r="AQ4" i="45"/>
  <c r="AS4" i="45"/>
  <c r="CQ4" i="45"/>
  <c r="CR4" i="45"/>
  <c r="CS4" i="45"/>
  <c r="P8" i="45"/>
  <c r="AC8" i="45"/>
  <c r="AP8" i="45"/>
  <c r="BC8" i="45"/>
  <c r="BP8" i="45"/>
  <c r="CC8" i="45"/>
  <c r="CP8" i="45"/>
  <c r="DC8" i="45"/>
  <c r="DP8" i="45"/>
  <c r="EC8" i="45"/>
  <c r="EP8" i="45"/>
  <c r="FC8" i="45"/>
  <c r="FP8" i="45"/>
  <c r="GC8" i="45"/>
  <c r="GP8" i="45"/>
  <c r="HC8" i="45"/>
  <c r="HP8" i="45"/>
  <c r="IC8" i="45"/>
  <c r="IP8" i="45"/>
  <c r="JC8" i="45"/>
  <c r="JP8" i="45"/>
  <c r="KC8" i="45"/>
  <c r="KP8" i="45"/>
  <c r="LC8" i="45"/>
  <c r="LP8" i="45"/>
  <c r="P11" i="45"/>
  <c r="AC11" i="45"/>
  <c r="AP11" i="45"/>
  <c r="BC11" i="45"/>
  <c r="BP11" i="45"/>
  <c r="CC11" i="45"/>
  <c r="CP11" i="45"/>
  <c r="DC11" i="45"/>
  <c r="DP11" i="45"/>
  <c r="EC11" i="45"/>
  <c r="EP11" i="45"/>
  <c r="FC11" i="45"/>
  <c r="FP11" i="45"/>
  <c r="GC11" i="45"/>
  <c r="GP11" i="45"/>
  <c r="HC11" i="45"/>
  <c r="HP11" i="45"/>
  <c r="IC11" i="45"/>
  <c r="P12" i="45"/>
  <c r="AC12" i="45"/>
  <c r="AP12" i="45"/>
  <c r="BC12" i="45"/>
  <c r="BP12" i="45"/>
  <c r="CC12" i="45"/>
  <c r="CP12" i="45"/>
  <c r="DC12" i="45"/>
  <c r="DP12" i="45"/>
  <c r="EC12" i="45"/>
  <c r="EP12" i="45"/>
  <c r="FC12" i="45"/>
  <c r="FP12" i="45"/>
  <c r="GC12" i="45"/>
  <c r="GP12" i="45"/>
  <c r="HC12" i="45"/>
  <c r="HP12" i="45"/>
  <c r="IC12" i="45"/>
  <c r="P13" i="45"/>
  <c r="AC13" i="45"/>
  <c r="AP13" i="45"/>
  <c r="BC13" i="45"/>
  <c r="BP13" i="45"/>
  <c r="CC13" i="45"/>
  <c r="CP13" i="45"/>
  <c r="DC13" i="45"/>
  <c r="DP13" i="45"/>
  <c r="EC13" i="45"/>
  <c r="EP13" i="45"/>
  <c r="FC13" i="45"/>
  <c r="FP13" i="45"/>
  <c r="GC13" i="45"/>
  <c r="GP13" i="45"/>
  <c r="HC13" i="45"/>
  <c r="HP13" i="45"/>
  <c r="IC13" i="45"/>
  <c r="P14" i="45"/>
  <c r="AC14" i="45"/>
  <c r="AP14" i="45"/>
  <c r="BC14" i="45"/>
  <c r="BP14" i="45"/>
  <c r="CC14" i="45"/>
  <c r="CP14" i="45"/>
  <c r="DC14" i="45"/>
  <c r="DP14" i="45"/>
  <c r="EC14" i="45"/>
  <c r="EP14" i="45"/>
  <c r="FC14" i="45"/>
  <c r="FP14" i="45"/>
  <c r="GC14" i="45"/>
  <c r="GP14" i="45"/>
  <c r="HC14" i="45"/>
  <c r="HP14" i="45"/>
  <c r="IC14" i="45"/>
  <c r="P15" i="45"/>
  <c r="AC15" i="45"/>
  <c r="AP15" i="45"/>
  <c r="BC15" i="45"/>
  <c r="BP15" i="45"/>
  <c r="CC15" i="45"/>
  <c r="CP15" i="45"/>
  <c r="DC15" i="45"/>
  <c r="DP15" i="45"/>
  <c r="EC15" i="45"/>
  <c r="EP15" i="45"/>
  <c r="FC15" i="45"/>
  <c r="FP15" i="45"/>
  <c r="GC15" i="45"/>
  <c r="GP15" i="45"/>
  <c r="HC15" i="45"/>
  <c r="HP15" i="45"/>
  <c r="IC15" i="45"/>
  <c r="P16" i="45"/>
  <c r="AC16" i="45"/>
  <c r="AP16" i="45"/>
  <c r="BC16" i="45"/>
  <c r="BP16" i="45"/>
  <c r="CC16" i="45"/>
  <c r="CP16" i="45"/>
  <c r="DC16" i="45"/>
  <c r="DP16" i="45"/>
  <c r="EC16" i="45"/>
  <c r="EP16" i="45"/>
  <c r="FC16" i="45"/>
  <c r="FP16" i="45"/>
  <c r="GC16" i="45"/>
  <c r="GP16" i="45"/>
  <c r="HC16" i="45"/>
  <c r="HP16" i="45"/>
  <c r="IC16" i="45"/>
  <c r="P17" i="45"/>
  <c r="AC17" i="45"/>
  <c r="AP17" i="45"/>
  <c r="BC17" i="45"/>
  <c r="BP17" i="45"/>
  <c r="CC17" i="45"/>
  <c r="CP17" i="45"/>
  <c r="DC17" i="45"/>
  <c r="DP17" i="45"/>
  <c r="EC17" i="45"/>
  <c r="EP17" i="45"/>
  <c r="FC17" i="45"/>
  <c r="FP17" i="45"/>
  <c r="GC17" i="45"/>
  <c r="GP17" i="45"/>
  <c r="HC17" i="45"/>
  <c r="HP17" i="45"/>
  <c r="IC17" i="45"/>
  <c r="P18" i="45"/>
  <c r="AC18" i="45"/>
  <c r="AP18" i="45"/>
  <c r="BC18" i="45"/>
  <c r="BP18" i="45"/>
  <c r="CC18" i="45"/>
  <c r="CP18" i="45"/>
  <c r="DC18" i="45"/>
  <c r="DP18" i="45"/>
  <c r="EC18" i="45"/>
  <c r="EP18" i="45"/>
  <c r="FC18" i="45"/>
  <c r="FP18" i="45"/>
  <c r="GC18" i="45"/>
  <c r="GP18" i="45"/>
  <c r="HC18" i="45"/>
  <c r="HP18" i="45"/>
  <c r="IC18" i="45"/>
  <c r="P19" i="45"/>
  <c r="AC19" i="45"/>
  <c r="AP19" i="45"/>
  <c r="BC19" i="45"/>
  <c r="BP19" i="45"/>
  <c r="CC19" i="45"/>
  <c r="CP19" i="45"/>
  <c r="DC19" i="45"/>
  <c r="DP19" i="45"/>
  <c r="EC19" i="45"/>
  <c r="EP19" i="45"/>
  <c r="FC19" i="45"/>
  <c r="FP19" i="45"/>
  <c r="GC19" i="45"/>
  <c r="GP19" i="45"/>
  <c r="HC19" i="45"/>
  <c r="HP19" i="45"/>
  <c r="IC19" i="45"/>
  <c r="IP19" i="45"/>
  <c r="JC19" i="45"/>
  <c r="JP19" i="45"/>
  <c r="KC19" i="45"/>
  <c r="KP19" i="45"/>
  <c r="LC19" i="45"/>
  <c r="LP19" i="45"/>
  <c r="MC19" i="45"/>
  <c r="MP19" i="45"/>
  <c r="P20" i="45"/>
  <c r="AC20" i="45"/>
  <c r="AP20" i="45"/>
  <c r="BC20" i="45"/>
  <c r="BP20" i="45"/>
  <c r="CC20" i="45"/>
  <c r="CP20" i="45"/>
  <c r="DC20" i="45"/>
  <c r="DP20" i="45"/>
  <c r="EC20" i="45"/>
  <c r="EP20" i="45"/>
  <c r="FC20" i="45"/>
  <c r="FP20" i="45"/>
  <c r="GC20" i="45"/>
  <c r="GP20" i="45"/>
  <c r="HC20" i="45"/>
  <c r="HP20" i="45"/>
  <c r="IC20" i="45"/>
  <c r="IP20" i="45"/>
  <c r="JC20" i="45"/>
  <c r="JP20" i="45"/>
  <c r="KC20" i="45"/>
  <c r="KP20" i="45"/>
  <c r="LC20" i="45"/>
  <c r="LP20" i="45"/>
  <c r="MC20" i="45"/>
  <c r="MP20" i="45"/>
  <c r="P21" i="45"/>
  <c r="AC21" i="45"/>
  <c r="AP21" i="45"/>
  <c r="BC21" i="45"/>
  <c r="BP21" i="45"/>
  <c r="CC21" i="45"/>
  <c r="CP21" i="45"/>
  <c r="DC21" i="45"/>
  <c r="DP21" i="45"/>
  <c r="EC21" i="45"/>
  <c r="EP21" i="45"/>
  <c r="FC21" i="45"/>
  <c r="FP21" i="45"/>
  <c r="GC21" i="45"/>
  <c r="GP21" i="45"/>
  <c r="HC21" i="45"/>
  <c r="HP21" i="45"/>
  <c r="IC21" i="45"/>
  <c r="IP21" i="45"/>
  <c r="JC21" i="45"/>
  <c r="JP21" i="45"/>
  <c r="KC21" i="45"/>
  <c r="KP21" i="45"/>
  <c r="LC21" i="45"/>
  <c r="LP21" i="45"/>
  <c r="MC21" i="45"/>
  <c r="MP21" i="45"/>
  <c r="P22" i="45"/>
  <c r="AC22" i="45"/>
  <c r="AP22" i="45"/>
  <c r="BC22" i="45"/>
  <c r="BP22" i="45"/>
  <c r="CC22" i="45"/>
  <c r="CP22" i="45"/>
  <c r="DC22" i="45"/>
  <c r="DP22" i="45"/>
  <c r="EC22" i="45"/>
  <c r="EP22" i="45"/>
  <c r="FC22" i="45"/>
  <c r="FP22" i="45"/>
  <c r="GC22" i="45"/>
  <c r="GP22" i="45"/>
  <c r="HC22" i="45"/>
  <c r="HP22" i="45"/>
  <c r="IC22" i="45"/>
  <c r="IP22" i="45"/>
  <c r="JC22" i="45"/>
  <c r="JP22" i="45"/>
  <c r="KC22" i="45"/>
  <c r="KP22" i="45"/>
  <c r="LC22" i="45"/>
  <c r="LP22" i="45"/>
  <c r="MC22" i="45"/>
  <c r="MP22" i="45"/>
  <c r="P23" i="45"/>
  <c r="AC23" i="45"/>
  <c r="AP23" i="45"/>
  <c r="BC23" i="45"/>
  <c r="BP23" i="45"/>
  <c r="CC23" i="45"/>
  <c r="CP23" i="45"/>
  <c r="DC23" i="45"/>
  <c r="DP23" i="45"/>
  <c r="EC23" i="45"/>
  <c r="EP23" i="45"/>
  <c r="FC23" i="45"/>
  <c r="FP23" i="45"/>
  <c r="GC23" i="45"/>
  <c r="GP23" i="45"/>
  <c r="HC23" i="45"/>
  <c r="HP23" i="45"/>
  <c r="IC23" i="45"/>
  <c r="IP23" i="45"/>
  <c r="JC23" i="45"/>
  <c r="JP23" i="45"/>
  <c r="KC23" i="45"/>
  <c r="KP23" i="45"/>
  <c r="LC23" i="45"/>
  <c r="LP23" i="45"/>
  <c r="MC23" i="45"/>
  <c r="MP23" i="45"/>
  <c r="P24" i="45"/>
  <c r="AC24" i="45"/>
  <c r="AP24" i="45"/>
  <c r="BC24" i="45"/>
  <c r="BP24" i="45"/>
  <c r="CC24" i="45"/>
  <c r="CP24" i="45"/>
  <c r="DC24" i="45"/>
  <c r="DP24" i="45"/>
  <c r="EC24" i="45"/>
  <c r="EP24" i="45"/>
  <c r="FC24" i="45"/>
  <c r="FP24" i="45"/>
  <c r="GC24" i="45"/>
  <c r="GP24" i="45"/>
  <c r="HC24" i="45"/>
  <c r="HP24" i="45"/>
  <c r="IC24" i="45"/>
  <c r="IP24" i="45"/>
  <c r="JC24" i="45"/>
  <c r="JP24" i="45"/>
  <c r="KC24" i="45"/>
  <c r="KP24" i="45"/>
  <c r="LC24" i="45"/>
  <c r="LP24" i="45"/>
  <c r="MC24" i="45"/>
  <c r="MP24" i="45"/>
  <c r="P25" i="45"/>
  <c r="AC25" i="45"/>
  <c r="AP25" i="45"/>
  <c r="BC25" i="45"/>
  <c r="BP25" i="45"/>
  <c r="CC25" i="45"/>
  <c r="CP25" i="45"/>
  <c r="DC25" i="45"/>
  <c r="DP25" i="45"/>
  <c r="EC25" i="45"/>
  <c r="EP25" i="45"/>
  <c r="FC25" i="45"/>
  <c r="FP25" i="45"/>
  <c r="GC25" i="45"/>
  <c r="GP25" i="45"/>
  <c r="HC25" i="45"/>
  <c r="HP25" i="45"/>
  <c r="IC25" i="45"/>
  <c r="IP25" i="45"/>
  <c r="JC25" i="45"/>
  <c r="JP25" i="45"/>
  <c r="KC25" i="45"/>
  <c r="KP25" i="45"/>
  <c r="LC25" i="45"/>
  <c r="LP25" i="45"/>
  <c r="MC25" i="45"/>
  <c r="MP25" i="45"/>
  <c r="P26" i="45"/>
  <c r="AC26" i="45"/>
  <c r="AP26" i="45"/>
  <c r="BC26" i="45"/>
  <c r="BP26" i="45"/>
  <c r="CC26" i="45"/>
  <c r="CP26" i="45"/>
  <c r="DC26" i="45"/>
  <c r="DP26" i="45"/>
  <c r="EC26" i="45"/>
  <c r="EP26" i="45"/>
  <c r="FC26" i="45"/>
  <c r="FP26" i="45"/>
  <c r="GC26" i="45"/>
  <c r="GP26" i="45"/>
  <c r="HC26" i="45"/>
  <c r="HP26" i="45"/>
  <c r="IC26" i="45"/>
  <c r="IP26" i="45"/>
  <c r="JC26" i="45"/>
  <c r="JP26" i="45"/>
  <c r="KC26" i="45"/>
  <c r="KP26" i="45"/>
  <c r="LC26" i="45"/>
  <c r="LP26" i="45"/>
  <c r="MC26" i="45"/>
  <c r="MP26" i="45"/>
  <c r="P27" i="45"/>
  <c r="AC27" i="45"/>
  <c r="AP27" i="45"/>
  <c r="BC27" i="45"/>
  <c r="BP27" i="45"/>
  <c r="CC27" i="45"/>
  <c r="CP27" i="45"/>
  <c r="DC27" i="45"/>
  <c r="DP27" i="45"/>
  <c r="EC27" i="45"/>
  <c r="EP27" i="45"/>
  <c r="FC27" i="45"/>
  <c r="FP27" i="45"/>
  <c r="GC27" i="45"/>
  <c r="GP27" i="45"/>
  <c r="HC27" i="45"/>
  <c r="HP27" i="45"/>
  <c r="IC27" i="45"/>
  <c r="IP27" i="45"/>
  <c r="JC27" i="45"/>
  <c r="JP27" i="45"/>
  <c r="KC27" i="45"/>
  <c r="KP27" i="45"/>
  <c r="LC27" i="45"/>
  <c r="LP27" i="45"/>
  <c r="MC27" i="45"/>
  <c r="MP27" i="45"/>
  <c r="P28" i="45"/>
  <c r="AC28" i="45"/>
  <c r="AP28" i="45"/>
  <c r="BC28" i="45"/>
  <c r="BP28" i="45"/>
  <c r="CC28" i="45"/>
  <c r="CP28" i="45"/>
  <c r="DC28" i="45"/>
  <c r="DP28" i="45"/>
  <c r="EC28" i="45"/>
  <c r="EP28" i="45"/>
  <c r="FC28" i="45"/>
  <c r="FP28" i="45"/>
  <c r="GC28" i="45"/>
  <c r="GP28" i="45"/>
  <c r="HC28" i="45"/>
  <c r="HP28" i="45"/>
  <c r="IC28" i="45"/>
  <c r="IP28" i="45"/>
  <c r="JC28" i="45"/>
  <c r="JP28" i="45"/>
  <c r="KC28" i="45"/>
  <c r="KP28" i="45"/>
  <c r="LC28" i="45"/>
  <c r="LP28" i="45"/>
  <c r="MC28" i="45"/>
  <c r="MP28" i="45"/>
  <c r="P29" i="45"/>
  <c r="AC29" i="45"/>
  <c r="AP29" i="45"/>
  <c r="BC29" i="45"/>
  <c r="BP29" i="45"/>
  <c r="CC29" i="45"/>
  <c r="CP29" i="45"/>
  <c r="DC29" i="45"/>
  <c r="DP29" i="45"/>
  <c r="EC29" i="45"/>
  <c r="EP29" i="45"/>
  <c r="FC29" i="45"/>
  <c r="FP29" i="45"/>
  <c r="GC29" i="45"/>
  <c r="GP29" i="45"/>
  <c r="HC29" i="45"/>
  <c r="HP29" i="45"/>
  <c r="IC29" i="45"/>
  <c r="IP29" i="45"/>
  <c r="JC29" i="45"/>
  <c r="JP29" i="45"/>
  <c r="KC29" i="45"/>
  <c r="KP29" i="45"/>
  <c r="LC29" i="45"/>
  <c r="LP29" i="45"/>
  <c r="MC29" i="45"/>
  <c r="MP29" i="45"/>
  <c r="P30" i="45"/>
  <c r="AC30" i="45"/>
  <c r="AP30" i="45"/>
  <c r="BC30" i="45"/>
  <c r="BP30" i="45"/>
  <c r="CC30" i="45"/>
  <c r="CP30" i="45"/>
  <c r="DC30" i="45"/>
  <c r="DP30" i="45"/>
  <c r="EC30" i="45"/>
  <c r="EP30" i="45"/>
  <c r="FC30" i="45"/>
  <c r="FP30" i="45"/>
  <c r="GC30" i="45"/>
  <c r="GP30" i="45"/>
  <c r="HC30" i="45"/>
  <c r="HP30" i="45"/>
  <c r="IC30" i="45"/>
  <c r="IP30" i="45"/>
  <c r="JC30" i="45"/>
  <c r="JP30" i="45"/>
  <c r="KC30" i="45"/>
  <c r="KP30" i="45"/>
  <c r="LC30" i="45"/>
  <c r="LP30" i="45"/>
  <c r="MC30" i="45"/>
  <c r="MP30" i="45"/>
  <c r="P31" i="45"/>
  <c r="AC31" i="45"/>
  <c r="AP31" i="45"/>
  <c r="BC31" i="45"/>
  <c r="BP31" i="45"/>
  <c r="CC31" i="45"/>
  <c r="CP31" i="45"/>
  <c r="DC31" i="45"/>
  <c r="DP31" i="45"/>
  <c r="EC31" i="45"/>
  <c r="EP31" i="45"/>
  <c r="FC31" i="45"/>
  <c r="FP31" i="45"/>
  <c r="GC31" i="45"/>
  <c r="GP31" i="45"/>
  <c r="HC31" i="45"/>
  <c r="HP31" i="45"/>
  <c r="IC31" i="45"/>
  <c r="IP31" i="45"/>
  <c r="JC31" i="45"/>
  <c r="JP31" i="45"/>
  <c r="KC31" i="45"/>
  <c r="KP31" i="45"/>
  <c r="LC31" i="45"/>
  <c r="LP31" i="45"/>
  <c r="MC31" i="45"/>
  <c r="MP31" i="45"/>
  <c r="P32" i="45"/>
  <c r="AC32" i="45"/>
  <c r="AP32" i="45"/>
  <c r="BC32" i="45"/>
  <c r="BP32" i="45"/>
  <c r="CC32" i="45"/>
  <c r="CP32" i="45"/>
  <c r="DC32" i="45"/>
  <c r="DP32" i="45"/>
  <c r="EC32" i="45"/>
  <c r="EP32" i="45"/>
  <c r="FC32" i="45"/>
  <c r="FP32" i="45"/>
  <c r="GC32" i="45"/>
  <c r="GP32" i="45"/>
  <c r="HC32" i="45"/>
  <c r="HP32" i="45"/>
  <c r="IC32" i="45"/>
  <c r="IP32" i="45"/>
  <c r="JC32" i="45"/>
  <c r="JP32" i="45"/>
  <c r="KC32" i="45"/>
  <c r="KP32" i="45"/>
  <c r="LC32" i="45"/>
  <c r="LP32" i="45"/>
  <c r="MC32" i="45"/>
  <c r="MP32" i="45"/>
  <c r="P33" i="45"/>
  <c r="AC33" i="45"/>
  <c r="AP33" i="45"/>
  <c r="BC33" i="45"/>
  <c r="BP33" i="45"/>
  <c r="CC33" i="45"/>
  <c r="CP33" i="45"/>
  <c r="DC33" i="45"/>
  <c r="DP33" i="45"/>
  <c r="EC33" i="45"/>
  <c r="EP33" i="45"/>
  <c r="FC33" i="45"/>
  <c r="FP33" i="45"/>
  <c r="GC33" i="45"/>
  <c r="GP33" i="45"/>
  <c r="HC33" i="45"/>
  <c r="HP33" i="45"/>
  <c r="IC33" i="45"/>
  <c r="IP33" i="45"/>
  <c r="JC33" i="45"/>
  <c r="JP33" i="45"/>
  <c r="KC33" i="45"/>
  <c r="KP33" i="45"/>
  <c r="LC33" i="45"/>
  <c r="LP33" i="45"/>
  <c r="MC33" i="45"/>
  <c r="MP33" i="45"/>
  <c r="P34" i="45"/>
  <c r="AC34" i="45"/>
  <c r="AP34" i="45"/>
  <c r="BC34" i="45"/>
  <c r="BP34" i="45"/>
  <c r="CC34" i="45"/>
  <c r="CP34" i="45"/>
  <c r="DC34" i="45"/>
  <c r="DP34" i="45"/>
  <c r="EC34" i="45"/>
  <c r="EP34" i="45"/>
  <c r="FC34" i="45"/>
  <c r="FP34" i="45"/>
  <c r="GC34" i="45"/>
  <c r="GP34" i="45"/>
  <c r="HC34" i="45"/>
  <c r="HP34" i="45"/>
  <c r="IC34" i="45"/>
  <c r="IP34" i="45"/>
  <c r="JC34" i="45"/>
  <c r="JP34" i="45"/>
  <c r="KC34" i="45"/>
  <c r="KP34" i="45"/>
  <c r="LC34" i="45"/>
  <c r="LP34" i="45"/>
  <c r="MC34" i="45"/>
  <c r="MP34" i="45"/>
  <c r="P35" i="45"/>
  <c r="AC35" i="45"/>
  <c r="AP35" i="45"/>
  <c r="BC35" i="45"/>
  <c r="BP35" i="45"/>
  <c r="CC35" i="45"/>
  <c r="CP35" i="45"/>
  <c r="DC35" i="45"/>
  <c r="DP35" i="45"/>
  <c r="EC35" i="45"/>
  <c r="EP35" i="45"/>
  <c r="FC35" i="45"/>
  <c r="FP35" i="45"/>
  <c r="GC35" i="45"/>
  <c r="GP35" i="45"/>
  <c r="HC35" i="45"/>
  <c r="HP35" i="45"/>
  <c r="IC35" i="45"/>
  <c r="IP35" i="45"/>
  <c r="JC35" i="45"/>
  <c r="JP35" i="45"/>
  <c r="KC35" i="45"/>
  <c r="KP35" i="45"/>
  <c r="LC35" i="45"/>
  <c r="LP35" i="45"/>
  <c r="MC35" i="45"/>
  <c r="MP35" i="45"/>
  <c r="P36" i="45"/>
  <c r="AC36" i="45"/>
  <c r="AP36" i="45"/>
  <c r="BC36" i="45"/>
  <c r="BP36" i="45"/>
  <c r="CC36" i="45"/>
  <c r="CP36" i="45"/>
  <c r="DC36" i="45"/>
  <c r="DP36" i="45"/>
  <c r="EC36" i="45"/>
  <c r="EP36" i="45"/>
  <c r="FC36" i="45"/>
  <c r="FP36" i="45"/>
  <c r="GC36" i="45"/>
  <c r="GP36" i="45"/>
  <c r="HC36" i="45"/>
  <c r="HP36" i="45"/>
  <c r="IC36" i="45"/>
  <c r="IP36" i="45"/>
  <c r="JC36" i="45"/>
  <c r="JP36" i="45"/>
  <c r="KC36" i="45"/>
  <c r="KP36" i="45"/>
  <c r="LC36" i="45"/>
  <c r="LP36" i="45"/>
  <c r="MC36" i="45"/>
  <c r="MP36" i="45"/>
  <c r="P37" i="45"/>
  <c r="AC37" i="45"/>
  <c r="AP37" i="45"/>
  <c r="BC37" i="45"/>
  <c r="BP37" i="45"/>
  <c r="CC37" i="45"/>
  <c r="CP37" i="45"/>
  <c r="DC37" i="45"/>
  <c r="DP37" i="45"/>
  <c r="EC37" i="45"/>
  <c r="EP37" i="45"/>
  <c r="FC37" i="45"/>
  <c r="FP37" i="45"/>
  <c r="GC37" i="45"/>
  <c r="GP37" i="45"/>
  <c r="HC37" i="45"/>
  <c r="HP37" i="45"/>
  <c r="IC37" i="45"/>
  <c r="IP37" i="45"/>
  <c r="JC37" i="45"/>
  <c r="JP37" i="45"/>
  <c r="KC37" i="45"/>
  <c r="KP37" i="45"/>
  <c r="LC37" i="45"/>
  <c r="LP37" i="45"/>
  <c r="MC37" i="45"/>
  <c r="MP37" i="45"/>
  <c r="P38" i="45"/>
  <c r="AC38" i="45"/>
  <c r="AP38" i="45"/>
  <c r="BC38" i="45"/>
  <c r="BP38" i="45"/>
  <c r="CC38" i="45"/>
  <c r="CP38" i="45"/>
  <c r="DC38" i="45"/>
  <c r="DP38" i="45"/>
  <c r="EC38" i="45"/>
  <c r="EP38" i="45"/>
  <c r="FC38" i="45"/>
  <c r="FP38" i="45"/>
  <c r="GC38" i="45"/>
  <c r="GP38" i="45"/>
  <c r="HC38" i="45"/>
  <c r="HP38" i="45"/>
  <c r="IC38" i="45"/>
  <c r="IP38" i="45"/>
  <c r="JC38" i="45"/>
  <c r="JP38" i="45"/>
  <c r="KC38" i="45"/>
  <c r="KP38" i="45"/>
  <c r="LC38" i="45"/>
  <c r="LP38" i="45"/>
  <c r="MC38" i="45"/>
  <c r="MP38" i="45"/>
  <c r="P39" i="45"/>
  <c r="AC39" i="45"/>
  <c r="AP39" i="45"/>
  <c r="BC39" i="45"/>
  <c r="BP39" i="45"/>
  <c r="CC39" i="45"/>
  <c r="CP39" i="45"/>
  <c r="DC39" i="45"/>
  <c r="DP39" i="45"/>
  <c r="EC39" i="45"/>
  <c r="EP39" i="45"/>
  <c r="FC39" i="45"/>
  <c r="FP39" i="45"/>
  <c r="GC39" i="45"/>
  <c r="GP39" i="45"/>
  <c r="HC39" i="45"/>
  <c r="HP39" i="45"/>
  <c r="IC39" i="45"/>
  <c r="IP39" i="45"/>
  <c r="JC39" i="45"/>
  <c r="JP39" i="45"/>
  <c r="KC39" i="45"/>
  <c r="KP39" i="45"/>
  <c r="LC39" i="45"/>
  <c r="LP39" i="45"/>
  <c r="MC39" i="45"/>
  <c r="MP39" i="45"/>
  <c r="P40" i="45"/>
  <c r="AC40" i="45"/>
  <c r="AP40" i="45"/>
  <c r="BC40" i="45"/>
  <c r="BP40" i="45"/>
  <c r="CC40" i="45"/>
  <c r="CP40" i="45"/>
  <c r="DC40" i="45"/>
  <c r="DP40" i="45"/>
  <c r="EC40" i="45"/>
  <c r="EP40" i="45"/>
  <c r="FC40" i="45"/>
  <c r="FP40" i="45"/>
  <c r="GC40" i="45"/>
  <c r="GP40" i="45"/>
  <c r="HC40" i="45"/>
  <c r="HP40" i="45"/>
  <c r="IC40" i="45"/>
  <c r="IP40" i="45"/>
  <c r="JC40" i="45"/>
  <c r="JP40" i="45"/>
  <c r="KC40" i="45"/>
  <c r="KP40" i="45"/>
  <c r="LC40" i="45"/>
  <c r="LP40" i="45"/>
  <c r="MC40" i="45"/>
  <c r="MP40" i="45"/>
  <c r="P43" i="45"/>
  <c r="AC43" i="45"/>
  <c r="AP43" i="45"/>
  <c r="BC43" i="45"/>
  <c r="BP43" i="45"/>
  <c r="CC43" i="45"/>
  <c r="CP43" i="45"/>
  <c r="DC43" i="45"/>
  <c r="DP43" i="45"/>
  <c r="EC43" i="45"/>
  <c r="EP43" i="45"/>
  <c r="FC43" i="45"/>
  <c r="FP43" i="45"/>
  <c r="GC43" i="45"/>
  <c r="GP43" i="45"/>
  <c r="HC43" i="45"/>
  <c r="HP43" i="45"/>
  <c r="IC43" i="45"/>
  <c r="P44" i="45"/>
  <c r="AC44" i="45"/>
  <c r="AP44" i="45"/>
  <c r="BC44" i="45"/>
  <c r="BP44" i="45"/>
  <c r="CC44" i="45"/>
  <c r="CP44" i="45"/>
  <c r="DC44" i="45"/>
  <c r="DP44" i="45"/>
  <c r="EC44" i="45"/>
  <c r="EP44" i="45"/>
  <c r="FC44" i="45"/>
  <c r="FP44" i="45"/>
  <c r="GC44" i="45"/>
  <c r="GP44" i="45"/>
  <c r="HC44" i="45"/>
  <c r="HP44" i="45"/>
  <c r="IC44" i="45"/>
  <c r="P45" i="45"/>
  <c r="AC45" i="45"/>
  <c r="AP45" i="45"/>
  <c r="BC45" i="45"/>
  <c r="BP45" i="45"/>
  <c r="CC45" i="45"/>
  <c r="CP45" i="45"/>
  <c r="DC45" i="45"/>
  <c r="DP45" i="45"/>
  <c r="EC45" i="45"/>
  <c r="EP45" i="45"/>
  <c r="FC45" i="45"/>
  <c r="FP45" i="45"/>
  <c r="GC45" i="45"/>
  <c r="GP45" i="45"/>
  <c r="HC45" i="45"/>
  <c r="HP45" i="45"/>
  <c r="IC45" i="45"/>
  <c r="P46" i="45"/>
  <c r="AC46" i="45"/>
  <c r="AP46" i="45"/>
  <c r="BC46" i="45"/>
  <c r="BP46" i="45"/>
  <c r="CC46" i="45"/>
  <c r="CP46" i="45"/>
  <c r="DC46" i="45"/>
  <c r="DP46" i="45"/>
  <c r="EC46" i="45"/>
  <c r="EP46" i="45"/>
  <c r="FC46" i="45"/>
  <c r="FP46" i="45"/>
  <c r="GC46" i="45"/>
  <c r="GP46" i="45"/>
  <c r="HC46" i="45"/>
  <c r="HP46" i="45"/>
  <c r="IC46" i="45"/>
  <c r="P47" i="45"/>
  <c r="AC47" i="45"/>
  <c r="AP47" i="45"/>
  <c r="BC47" i="45"/>
  <c r="BP47" i="45"/>
  <c r="CC47" i="45"/>
  <c r="CP47" i="45"/>
  <c r="DC47" i="45"/>
  <c r="DP47" i="45"/>
  <c r="EC47" i="45"/>
  <c r="EP47" i="45"/>
  <c r="FC47" i="45"/>
  <c r="FP47" i="45"/>
  <c r="GC47" i="45"/>
  <c r="GP47" i="45"/>
  <c r="HC47" i="45"/>
  <c r="HP47" i="45"/>
  <c r="IC47" i="45"/>
  <c r="P51" i="45"/>
  <c r="AC51" i="45"/>
  <c r="AP51" i="45"/>
  <c r="BC51" i="45"/>
  <c r="BP51" i="45"/>
  <c r="CC51" i="45"/>
  <c r="CP51" i="45"/>
  <c r="DC51" i="45"/>
  <c r="DP51" i="45"/>
  <c r="EC51" i="45"/>
  <c r="EP51" i="45"/>
  <c r="FC51" i="45"/>
  <c r="FP51" i="45"/>
  <c r="GC51" i="45"/>
  <c r="GP51" i="45"/>
  <c r="HC51" i="45"/>
  <c r="HP51" i="45"/>
  <c r="IC51" i="45"/>
  <c r="B55" i="45"/>
  <c r="P55" i="45"/>
  <c r="AC55" i="45"/>
  <c r="AP55" i="45"/>
  <c r="BC55" i="45"/>
  <c r="BP55" i="45"/>
  <c r="CC55" i="45"/>
  <c r="CP55" i="45"/>
  <c r="DC55" i="45"/>
  <c r="DP55" i="45"/>
  <c r="EC55" i="45"/>
  <c r="EP55" i="45"/>
  <c r="FC55" i="45"/>
  <c r="FP55" i="45"/>
  <c r="GC55" i="45"/>
  <c r="GP55" i="45"/>
  <c r="HC55" i="45"/>
  <c r="HP55" i="45"/>
  <c r="IC55" i="45"/>
  <c r="B56" i="45"/>
  <c r="P56" i="45"/>
  <c r="AC56" i="45"/>
  <c r="AP56" i="45"/>
  <c r="BC56" i="45"/>
  <c r="BP56" i="45"/>
  <c r="CC56" i="45"/>
  <c r="CP56" i="45"/>
  <c r="DC56" i="45"/>
  <c r="DP56" i="45"/>
  <c r="EC56" i="45"/>
  <c r="EP56" i="45"/>
  <c r="FC56" i="45"/>
  <c r="FP56" i="45"/>
  <c r="GC56" i="45"/>
  <c r="GP56" i="45"/>
  <c r="HC56" i="45"/>
  <c r="HP56" i="45"/>
  <c r="IC56" i="45"/>
  <c r="B57" i="45"/>
  <c r="P57" i="45"/>
  <c r="AC57" i="45"/>
  <c r="AP57" i="45"/>
  <c r="BC57" i="45"/>
  <c r="BP57" i="45"/>
  <c r="CC57" i="45"/>
  <c r="CP57" i="45"/>
  <c r="DC57" i="45"/>
  <c r="DP57" i="45"/>
  <c r="EC57" i="45"/>
  <c r="EP57" i="45"/>
  <c r="FC57" i="45"/>
  <c r="FP57" i="45"/>
  <c r="GC57" i="45"/>
  <c r="GP57" i="45"/>
  <c r="HC57" i="45"/>
  <c r="HP57" i="45"/>
  <c r="IC57" i="45"/>
  <c r="B58" i="45"/>
  <c r="P58" i="45"/>
  <c r="AC58" i="45"/>
  <c r="AP58" i="45"/>
  <c r="BC58" i="45"/>
  <c r="BP58" i="45"/>
  <c r="CC58" i="45"/>
  <c r="CP58" i="45"/>
  <c r="DC58" i="45"/>
  <c r="DP58" i="45"/>
  <c r="EC58" i="45"/>
  <c r="EP58" i="45"/>
  <c r="FC58" i="45"/>
  <c r="FP58" i="45"/>
  <c r="GC58" i="45"/>
  <c r="GP58" i="45"/>
  <c r="HC58" i="45"/>
  <c r="HP58" i="45"/>
  <c r="IC58" i="45"/>
  <c r="B60" i="45"/>
  <c r="P60" i="45"/>
  <c r="AC60" i="45"/>
  <c r="AP60" i="45"/>
  <c r="BC60" i="45"/>
  <c r="BP60" i="45"/>
  <c r="CC60" i="45"/>
  <c r="CP60" i="45"/>
  <c r="DC60" i="45"/>
  <c r="DP60" i="45"/>
  <c r="EC60" i="45"/>
  <c r="EP60" i="45"/>
  <c r="FC60" i="45"/>
  <c r="FP60" i="45"/>
  <c r="GC60" i="45"/>
  <c r="GP60" i="45"/>
  <c r="HC60" i="45"/>
  <c r="HP60" i="45"/>
  <c r="IC60" i="45"/>
  <c r="B61" i="45"/>
  <c r="P61" i="45"/>
  <c r="AC61" i="45"/>
  <c r="AP61" i="45"/>
  <c r="BC61" i="45"/>
  <c r="BP61" i="45"/>
  <c r="CC61" i="45"/>
  <c r="CP61" i="45"/>
  <c r="DC61" i="45"/>
  <c r="DP61" i="45"/>
  <c r="EC61" i="45"/>
  <c r="EP61" i="45"/>
  <c r="FC61" i="45"/>
  <c r="FP61" i="45"/>
  <c r="GC61" i="45"/>
  <c r="GP61" i="45"/>
  <c r="HC61" i="45"/>
  <c r="HP61" i="45"/>
  <c r="IC61" i="45"/>
  <c r="B62" i="45"/>
  <c r="P62" i="45"/>
  <c r="AC62" i="45"/>
  <c r="AP62" i="45"/>
  <c r="BC62" i="45"/>
  <c r="BP62" i="45"/>
  <c r="CC62" i="45"/>
  <c r="CP62" i="45"/>
  <c r="DC62" i="45"/>
  <c r="DP62" i="45"/>
  <c r="EC62" i="45"/>
  <c r="EP62" i="45"/>
  <c r="FC62" i="45"/>
  <c r="FP62" i="45"/>
  <c r="GC62" i="45"/>
  <c r="GP62" i="45"/>
  <c r="HC62" i="45"/>
  <c r="HP62" i="45"/>
  <c r="IC62" i="45"/>
  <c r="B63" i="45"/>
  <c r="P63" i="45"/>
  <c r="AC63" i="45"/>
  <c r="AP63" i="45"/>
  <c r="BC63" i="45"/>
  <c r="BP63" i="45"/>
  <c r="CC63" i="45"/>
  <c r="CP63" i="45"/>
  <c r="DC63" i="45"/>
  <c r="DP63" i="45"/>
  <c r="EC63" i="45"/>
  <c r="EP63" i="45"/>
  <c r="FC63" i="45"/>
  <c r="FP63" i="45"/>
  <c r="GC63" i="45"/>
  <c r="GP63" i="45"/>
  <c r="HC63" i="45"/>
  <c r="HP63" i="45"/>
  <c r="IC63" i="45"/>
  <c r="B65" i="45"/>
  <c r="P65" i="45"/>
  <c r="AC65" i="45"/>
  <c r="AP65" i="45"/>
  <c r="BC65" i="45"/>
  <c r="BP65" i="45"/>
  <c r="CC65" i="45"/>
  <c r="CP65" i="45"/>
  <c r="DC65" i="45"/>
  <c r="DP65" i="45"/>
  <c r="EC65" i="45"/>
  <c r="EP65" i="45"/>
  <c r="FC65" i="45"/>
  <c r="FP65" i="45"/>
  <c r="GC65" i="45"/>
  <c r="GP65" i="45"/>
  <c r="HC65" i="45"/>
  <c r="HP65" i="45"/>
  <c r="IC65" i="45"/>
  <c r="B66" i="45"/>
  <c r="P66" i="45"/>
  <c r="AC66" i="45"/>
  <c r="AP66" i="45"/>
  <c r="BC66" i="45"/>
  <c r="BP66" i="45"/>
  <c r="CC66" i="45"/>
  <c r="CP66" i="45"/>
  <c r="DC66" i="45"/>
  <c r="DP66" i="45"/>
  <c r="EC66" i="45"/>
  <c r="EP66" i="45"/>
  <c r="FC66" i="45"/>
  <c r="FP66" i="45"/>
  <c r="GC66" i="45"/>
  <c r="GP66" i="45"/>
  <c r="HC66" i="45"/>
  <c r="HP66" i="45"/>
  <c r="IC66" i="45"/>
  <c r="B67" i="45"/>
  <c r="P67" i="45"/>
  <c r="AC67" i="45"/>
  <c r="AP67" i="45"/>
  <c r="BC67" i="45"/>
  <c r="BP67" i="45"/>
  <c r="CC67" i="45"/>
  <c r="CP67" i="45"/>
  <c r="DC67" i="45"/>
  <c r="DP67" i="45"/>
  <c r="EC67" i="45"/>
  <c r="EP67" i="45"/>
  <c r="FC67" i="45"/>
  <c r="FP67" i="45"/>
  <c r="GC67" i="45"/>
  <c r="GP67" i="45"/>
  <c r="HC67" i="45"/>
  <c r="HP67" i="45"/>
  <c r="IC67" i="45"/>
  <c r="B68" i="45"/>
  <c r="P68" i="45"/>
  <c r="AC68" i="45"/>
  <c r="AP68" i="45"/>
  <c r="BC68" i="45"/>
  <c r="BP68" i="45"/>
  <c r="CC68" i="45"/>
  <c r="CP68" i="45"/>
  <c r="DC68" i="45"/>
  <c r="DP68" i="45"/>
  <c r="EC68" i="45"/>
  <c r="EP68" i="45"/>
  <c r="FC68" i="45"/>
  <c r="FP68" i="45"/>
  <c r="GC68" i="45"/>
  <c r="GP68" i="45"/>
  <c r="HC68" i="45"/>
  <c r="HP68" i="45"/>
  <c r="IC68" i="45"/>
  <c r="DC71" i="45"/>
  <c r="DP71" i="45"/>
  <c r="EC71" i="45"/>
  <c r="EP71" i="45"/>
  <c r="EP72" i="45" s="1"/>
  <c r="FC71" i="45"/>
  <c r="FC72" i="45" s="1"/>
  <c r="FP71" i="45"/>
  <c r="GC71" i="45"/>
  <c r="GP71" i="45"/>
  <c r="GP72" i="45" s="1"/>
  <c r="HC71" i="45"/>
  <c r="HC72" i="45" s="1"/>
  <c r="HP71" i="45"/>
  <c r="IC71" i="45"/>
  <c r="IP71" i="45"/>
  <c r="JC71" i="45"/>
  <c r="JP71" i="45"/>
  <c r="KC71" i="45"/>
  <c r="KP71" i="45"/>
  <c r="KP72" i="45" s="1"/>
  <c r="LC71" i="45"/>
  <c r="LC72" i="45" s="1"/>
  <c r="MP71" i="45"/>
  <c r="DD72" i="45"/>
  <c r="DE72" i="45"/>
  <c r="DF72" i="45"/>
  <c r="DG72" i="45"/>
  <c r="DH72" i="45"/>
  <c r="DI72" i="45"/>
  <c r="DJ72" i="45"/>
  <c r="DK72" i="45"/>
  <c r="DL72" i="45"/>
  <c r="DM72" i="45"/>
  <c r="DN72" i="45"/>
  <c r="DO72" i="45"/>
  <c r="DP72" i="45"/>
  <c r="DQ72" i="45"/>
  <c r="DR72" i="45"/>
  <c r="DS72" i="45"/>
  <c r="DT72" i="45"/>
  <c r="DU72" i="45"/>
  <c r="DV72" i="45"/>
  <c r="DW72" i="45"/>
  <c r="DX72" i="45"/>
  <c r="DY72" i="45"/>
  <c r="DZ72" i="45"/>
  <c r="EA72" i="45"/>
  <c r="EB72" i="45"/>
  <c r="EC72" i="45"/>
  <c r="ED72" i="45"/>
  <c r="EE72" i="45"/>
  <c r="EF72" i="45"/>
  <c r="EG72" i="45"/>
  <c r="EH72" i="45"/>
  <c r="EI72" i="45"/>
  <c r="EJ72" i="45"/>
  <c r="EK72" i="45"/>
  <c r="EL72" i="45"/>
  <c r="EM72" i="45"/>
  <c r="EN72" i="45"/>
  <c r="EO72" i="45"/>
  <c r="EQ72" i="45"/>
  <c r="ER72" i="45"/>
  <c r="ES72" i="45"/>
  <c r="ET72" i="45"/>
  <c r="EU72" i="45"/>
  <c r="EV72" i="45"/>
  <c r="EW72" i="45"/>
  <c r="EX72" i="45"/>
  <c r="EY72" i="45"/>
  <c r="EZ72" i="45"/>
  <c r="FA72" i="45"/>
  <c r="FB72" i="45"/>
  <c r="FD72" i="45"/>
  <c r="FE72" i="45"/>
  <c r="FF72" i="45"/>
  <c r="FG72" i="45"/>
  <c r="FH72" i="45"/>
  <c r="FI72" i="45"/>
  <c r="FJ72" i="45"/>
  <c r="FK72" i="45"/>
  <c r="FL72" i="45"/>
  <c r="FM72" i="45"/>
  <c r="FN72" i="45"/>
  <c r="FO72" i="45"/>
  <c r="FP72" i="45"/>
  <c r="FQ72" i="45"/>
  <c r="FR72" i="45"/>
  <c r="FS72" i="45"/>
  <c r="FT72" i="45"/>
  <c r="FU72" i="45"/>
  <c r="FV72" i="45"/>
  <c r="FW72" i="45"/>
  <c r="FX72" i="45"/>
  <c r="FY72" i="45"/>
  <c r="FZ72" i="45"/>
  <c r="GA72" i="45"/>
  <c r="GB72" i="45"/>
  <c r="GC72" i="45"/>
  <c r="GD72" i="45"/>
  <c r="GE72" i="45"/>
  <c r="GF72" i="45"/>
  <c r="GG72" i="45"/>
  <c r="GH72" i="45"/>
  <c r="GI72" i="45"/>
  <c r="GJ72" i="45"/>
  <c r="GK72" i="45"/>
  <c r="GL72" i="45"/>
  <c r="GM72" i="45"/>
  <c r="GN72" i="45"/>
  <c r="GO72" i="45"/>
  <c r="GQ72" i="45"/>
  <c r="GR72" i="45"/>
  <c r="GS72" i="45"/>
  <c r="GT72" i="45"/>
  <c r="GU72" i="45"/>
  <c r="GV72" i="45"/>
  <c r="GW72" i="45"/>
  <c r="GX72" i="45"/>
  <c r="GY72" i="45"/>
  <c r="GZ72" i="45"/>
  <c r="HA72" i="45"/>
  <c r="HB72" i="45"/>
  <c r="HD72" i="45"/>
  <c r="HE72" i="45"/>
  <c r="HF72" i="45"/>
  <c r="HG72" i="45"/>
  <c r="HH72" i="45"/>
  <c r="HI72" i="45"/>
  <c r="HJ72" i="45"/>
  <c r="HK72" i="45"/>
  <c r="HL72" i="45"/>
  <c r="HM72" i="45"/>
  <c r="HN72" i="45"/>
  <c r="HO72" i="45"/>
  <c r="HQ72" i="45"/>
  <c r="HR72" i="45"/>
  <c r="HS72" i="45"/>
  <c r="HT72" i="45"/>
  <c r="HU72" i="45"/>
  <c r="HV72" i="45"/>
  <c r="HW72" i="45"/>
  <c r="HX72" i="45"/>
  <c r="HY72" i="45"/>
  <c r="HZ72" i="45"/>
  <c r="IA72" i="45"/>
  <c r="IB72" i="45"/>
  <c r="ID72" i="45"/>
  <c r="IE72" i="45"/>
  <c r="IF72" i="45"/>
  <c r="IG72" i="45"/>
  <c r="IH72" i="45"/>
  <c r="II72" i="45"/>
  <c r="IJ72" i="45"/>
  <c r="IK72" i="45"/>
  <c r="IL72" i="45"/>
  <c r="IM72" i="45"/>
  <c r="IN72" i="45"/>
  <c r="IO72" i="45"/>
  <c r="IP72" i="45"/>
  <c r="IQ72" i="45"/>
  <c r="IR72" i="45"/>
  <c r="IS72" i="45"/>
  <c r="IT72" i="45"/>
  <c r="IU72" i="45"/>
  <c r="IV72" i="45"/>
  <c r="IW72" i="45"/>
  <c r="IX72" i="45"/>
  <c r="IY72" i="45"/>
  <c r="IZ72" i="45"/>
  <c r="JA72" i="45"/>
  <c r="JB72" i="45"/>
  <c r="JC72" i="45"/>
  <c r="JD72" i="45"/>
  <c r="JE72" i="45"/>
  <c r="JF72" i="45"/>
  <c r="JG72" i="45"/>
  <c r="JH72" i="45"/>
  <c r="JI72" i="45"/>
  <c r="JJ72" i="45"/>
  <c r="JK72" i="45"/>
  <c r="JL72" i="45"/>
  <c r="JM72" i="45"/>
  <c r="JN72" i="45"/>
  <c r="JO72" i="45"/>
  <c r="JP72" i="45"/>
  <c r="JQ72" i="45"/>
  <c r="JR72" i="45"/>
  <c r="JS72" i="45"/>
  <c r="JT72" i="45"/>
  <c r="JU72" i="45"/>
  <c r="JV72" i="45"/>
  <c r="JW72" i="45"/>
  <c r="JX72" i="45"/>
  <c r="JY72" i="45"/>
  <c r="JZ72" i="45"/>
  <c r="KA72" i="45"/>
  <c r="KB72" i="45"/>
  <c r="KC72" i="45"/>
  <c r="KD72" i="45"/>
  <c r="KE72" i="45"/>
  <c r="KF72" i="45"/>
  <c r="KG72" i="45"/>
  <c r="KH72" i="45"/>
  <c r="KI72" i="45"/>
  <c r="KJ72" i="45"/>
  <c r="KK72" i="45"/>
  <c r="KL72" i="45"/>
  <c r="KM72" i="45"/>
  <c r="KN72" i="45"/>
  <c r="KO72" i="45"/>
  <c r="KQ72" i="45"/>
  <c r="KR72" i="45"/>
  <c r="KS72" i="45"/>
  <c r="KT72" i="45"/>
  <c r="KU72" i="45"/>
  <c r="KV72" i="45"/>
  <c r="KW72" i="45"/>
  <c r="KX72" i="45"/>
  <c r="KY72" i="45"/>
  <c r="KZ72" i="45"/>
  <c r="LA72" i="45"/>
  <c r="LB72" i="45"/>
  <c r="LD72" i="45"/>
  <c r="LE72" i="45"/>
  <c r="LF72" i="45"/>
  <c r="LG72" i="45"/>
  <c r="LH72" i="45"/>
  <c r="LI72" i="45"/>
  <c r="LJ72" i="45"/>
  <c r="LK72" i="45"/>
  <c r="LL72" i="45"/>
  <c r="LM72" i="45"/>
  <c r="LN72" i="45"/>
  <c r="LO72" i="45"/>
  <c r="FC75" i="45"/>
  <c r="FP75" i="45"/>
  <c r="GC75" i="45"/>
  <c r="GP75" i="45"/>
  <c r="HC75" i="45"/>
  <c r="HP75" i="45"/>
  <c r="IC75" i="45"/>
  <c r="IP75" i="45"/>
  <c r="JC75" i="45"/>
  <c r="JP75" i="45"/>
  <c r="KC75" i="45"/>
  <c r="KP75" i="45"/>
  <c r="LC75" i="45"/>
  <c r="FC76" i="45"/>
  <c r="FP76" i="45"/>
  <c r="GC76" i="45"/>
  <c r="GP76" i="45"/>
  <c r="HC76" i="45"/>
  <c r="HP76" i="45"/>
  <c r="IC76" i="45"/>
  <c r="IP76" i="45"/>
  <c r="JC76" i="45"/>
  <c r="JP76" i="45"/>
  <c r="KC76" i="45"/>
  <c r="KP76" i="45"/>
  <c r="LC76" i="45"/>
  <c r="FC77" i="45"/>
  <c r="FP77" i="45"/>
  <c r="GC77" i="45"/>
  <c r="GP77" i="45"/>
  <c r="HC77" i="45"/>
  <c r="HP77" i="45"/>
  <c r="IC77" i="45"/>
  <c r="IP77" i="45"/>
  <c r="JC77" i="45"/>
  <c r="JP77" i="45"/>
  <c r="KC77" i="45"/>
  <c r="KP77" i="45"/>
  <c r="LC77" i="45"/>
  <c r="FC78" i="45"/>
  <c r="FP78" i="45"/>
  <c r="GC78" i="45"/>
  <c r="GP78" i="45"/>
  <c r="HC78" i="45"/>
  <c r="HP78" i="45"/>
  <c r="IC78" i="45"/>
  <c r="IP78" i="45"/>
  <c r="JC78" i="45"/>
  <c r="JP78" i="45"/>
  <c r="KC78" i="45"/>
  <c r="KP78" i="45"/>
  <c r="LC78" i="45"/>
  <c r="FC79" i="45"/>
  <c r="FP79" i="45"/>
  <c r="GC79" i="45"/>
  <c r="GP79" i="45"/>
  <c r="HC79" i="45"/>
  <c r="HP79" i="45"/>
  <c r="IC79" i="45"/>
  <c r="IP79" i="45"/>
  <c r="JC79" i="45"/>
  <c r="JP79" i="45"/>
  <c r="KC79" i="45"/>
  <c r="KP79" i="45"/>
  <c r="LC79" i="45"/>
  <c r="P82" i="45"/>
  <c r="AC82" i="45"/>
  <c r="AP82" i="45"/>
  <c r="BC82" i="45"/>
  <c r="BP82" i="45"/>
  <c r="CC82" i="45"/>
  <c r="CP82" i="45"/>
  <c r="DC82" i="45"/>
  <c r="DP82" i="45"/>
  <c r="P83" i="45"/>
  <c r="AC83" i="45"/>
  <c r="AP83" i="45"/>
  <c r="BC83" i="45"/>
  <c r="BP83" i="45"/>
  <c r="CC83" i="45"/>
  <c r="CP83" i="45"/>
  <c r="DC83" i="45"/>
  <c r="DP83" i="45"/>
  <c r="P84" i="45"/>
  <c r="AC84" i="45"/>
  <c r="AP84" i="45"/>
  <c r="BC84" i="45"/>
  <c r="BP84" i="45"/>
  <c r="CC84" i="45"/>
  <c r="CP84" i="45"/>
  <c r="DC84" i="45"/>
  <c r="DP84" i="45"/>
  <c r="P85" i="45"/>
  <c r="AC85" i="45"/>
  <c r="AP85" i="45"/>
  <c r="BC85" i="45"/>
  <c r="BP85" i="45"/>
  <c r="CC85" i="45"/>
  <c r="CP85" i="45"/>
  <c r="DC85" i="45"/>
  <c r="DP85" i="45"/>
  <c r="P86" i="45"/>
  <c r="AC86" i="45"/>
  <c r="AP86" i="45"/>
  <c r="BC86" i="45"/>
  <c r="BP86" i="45"/>
  <c r="CC86" i="45"/>
  <c r="CP86" i="45"/>
  <c r="DC86" i="45"/>
  <c r="DP86" i="45"/>
  <c r="D7" i="41"/>
  <c r="D33" i="41"/>
  <c r="D59" i="41"/>
  <c r="D85" i="41"/>
  <c r="D111" i="41"/>
  <c r="D137" i="41"/>
  <c r="E7" i="41"/>
  <c r="E33" i="41"/>
  <c r="E59" i="41"/>
  <c r="E85" i="41"/>
  <c r="E5" i="41" s="1"/>
  <c r="E111" i="41"/>
  <c r="E137" i="41"/>
  <c r="F7" i="41"/>
  <c r="F5" i="41" s="1"/>
  <c r="F33" i="41"/>
  <c r="F59" i="41"/>
  <c r="F85" i="41"/>
  <c r="F111" i="41"/>
  <c r="F137" i="41"/>
  <c r="G7" i="41"/>
  <c r="G33" i="41"/>
  <c r="G59" i="41"/>
  <c r="G85" i="41"/>
  <c r="G111" i="41"/>
  <c r="G137" i="41"/>
  <c r="G5" i="41"/>
  <c r="H7" i="41"/>
  <c r="H33" i="41"/>
  <c r="H59" i="41"/>
  <c r="H85" i="41"/>
  <c r="H111" i="41"/>
  <c r="H137" i="41"/>
  <c r="H5" i="41"/>
  <c r="I7" i="41"/>
  <c r="I33" i="41"/>
  <c r="I59" i="41"/>
  <c r="I85" i="41"/>
  <c r="I111" i="41"/>
  <c r="I137" i="41"/>
  <c r="J7" i="41"/>
  <c r="J33" i="41"/>
  <c r="J59" i="41"/>
  <c r="J85" i="41"/>
  <c r="J111" i="41"/>
  <c r="J5" i="41" s="1"/>
  <c r="J137" i="41"/>
  <c r="K7" i="41"/>
  <c r="K33" i="41"/>
  <c r="K59" i="41"/>
  <c r="K85" i="41"/>
  <c r="K111" i="41"/>
  <c r="K137" i="41"/>
  <c r="L7" i="41"/>
  <c r="L33" i="41"/>
  <c r="L59" i="41"/>
  <c r="L85" i="41"/>
  <c r="L111" i="41"/>
  <c r="L137" i="41"/>
  <c r="L5" i="41"/>
  <c r="M7" i="41"/>
  <c r="M5" i="41" s="1"/>
  <c r="M33" i="41"/>
  <c r="M59" i="41"/>
  <c r="M85" i="41"/>
  <c r="M111" i="41"/>
  <c r="M137" i="41"/>
  <c r="N7" i="41"/>
  <c r="N5" i="41" s="1"/>
  <c r="N33" i="41"/>
  <c r="N59" i="41"/>
  <c r="N85" i="41"/>
  <c r="N111" i="41"/>
  <c r="N137" i="41"/>
  <c r="O7" i="41"/>
  <c r="O33" i="41"/>
  <c r="O59" i="41"/>
  <c r="O85" i="41"/>
  <c r="O5" i="41" s="1"/>
  <c r="O111" i="41"/>
  <c r="O137" i="41"/>
  <c r="P7" i="41"/>
  <c r="P33" i="41"/>
  <c r="P59" i="41"/>
  <c r="P85" i="41"/>
  <c r="P111" i="41"/>
  <c r="P137" i="41"/>
  <c r="Q7" i="41"/>
  <c r="Q33" i="41"/>
  <c r="Q5" i="41" s="1"/>
  <c r="Q59" i="41"/>
  <c r="Q85" i="41"/>
  <c r="Q111" i="41"/>
  <c r="Q137" i="41"/>
  <c r="R7" i="41"/>
  <c r="R5" i="41" s="1"/>
  <c r="R33" i="41"/>
  <c r="R59" i="41"/>
  <c r="R85" i="41"/>
  <c r="R111" i="41"/>
  <c r="R137" i="41"/>
  <c r="S7" i="41"/>
  <c r="S33" i="41"/>
  <c r="S59" i="41"/>
  <c r="S85" i="41"/>
  <c r="S111" i="41"/>
  <c r="S137" i="41"/>
  <c r="S5" i="41"/>
  <c r="T7" i="41"/>
  <c r="T33" i="41"/>
  <c r="T59" i="41"/>
  <c r="T85" i="41"/>
  <c r="T111" i="41"/>
  <c r="T5" i="41" s="1"/>
  <c r="T137" i="41"/>
  <c r="U7" i="41"/>
  <c r="U5" i="41" s="1"/>
  <c r="U33" i="41"/>
  <c r="U59" i="41"/>
  <c r="U85" i="41"/>
  <c r="U111" i="41"/>
  <c r="U137" i="41"/>
  <c r="V7" i="41"/>
  <c r="V33" i="41"/>
  <c r="V59" i="41"/>
  <c r="V5" i="41" s="1"/>
  <c r="V85" i="41"/>
  <c r="V111" i="41"/>
  <c r="V137" i="41"/>
  <c r="W7" i="41"/>
  <c r="W5" i="41" s="1"/>
  <c r="W33" i="41"/>
  <c r="W59" i="41"/>
  <c r="W85" i="41"/>
  <c r="W111" i="41"/>
  <c r="W137" i="41"/>
  <c r="X7" i="41"/>
  <c r="X33" i="41"/>
  <c r="X59" i="41"/>
  <c r="X85" i="41"/>
  <c r="X111" i="41"/>
  <c r="X137" i="41"/>
  <c r="X5" i="41"/>
  <c r="Y7" i="41"/>
  <c r="Y5" i="41" s="1"/>
  <c r="Y33" i="41"/>
  <c r="Y59" i="41"/>
  <c r="Y85" i="41"/>
  <c r="Y111" i="41"/>
  <c r="Y137" i="41"/>
  <c r="Z7" i="41"/>
  <c r="Z5" i="41" s="1"/>
  <c r="Z33" i="41"/>
  <c r="Z59" i="41"/>
  <c r="Z85" i="41"/>
  <c r="Z111" i="41"/>
  <c r="Z137" i="41"/>
  <c r="AA7" i="41"/>
  <c r="AA33" i="41"/>
  <c r="AA59" i="41"/>
  <c r="AA85" i="41"/>
  <c r="AA5" i="41" s="1"/>
  <c r="AA111" i="41"/>
  <c r="AA137" i="41"/>
  <c r="AB7" i="41"/>
  <c r="AB5" i="41" s="1"/>
  <c r="AB33" i="41"/>
  <c r="AB59" i="41"/>
  <c r="AB85" i="41"/>
  <c r="AB111" i="41"/>
  <c r="AB137" i="41"/>
  <c r="AC7" i="41"/>
  <c r="AC33" i="41"/>
  <c r="AC5" i="41" s="1"/>
  <c r="AC59" i="41"/>
  <c r="AC85" i="41"/>
  <c r="AC111" i="41"/>
  <c r="AC137" i="41"/>
  <c r="AD7" i="41"/>
  <c r="AD5" i="41" s="1"/>
  <c r="AD33" i="41"/>
  <c r="AD59" i="41"/>
  <c r="AD85" i="41"/>
  <c r="AD111" i="41"/>
  <c r="AD137" i="41"/>
  <c r="AE7" i="41"/>
  <c r="AE33" i="41"/>
  <c r="AE59" i="41"/>
  <c r="AE85" i="41"/>
  <c r="AE111" i="41"/>
  <c r="AE137" i="41"/>
  <c r="AE5" i="41"/>
  <c r="AF7" i="41"/>
  <c r="AF33" i="41"/>
  <c r="AF59" i="41"/>
  <c r="AF85" i="41"/>
  <c r="AF111" i="41"/>
  <c r="AF5" i="41" s="1"/>
  <c r="AF137" i="41"/>
  <c r="AG7" i="41"/>
  <c r="AG33" i="41"/>
  <c r="AG59" i="41"/>
  <c r="AG85" i="41"/>
  <c r="AG111" i="41"/>
  <c r="AG137" i="41"/>
  <c r="AH7" i="41"/>
  <c r="AH33" i="41"/>
  <c r="AH59" i="41"/>
  <c r="AH5" i="41" s="1"/>
  <c r="AH85" i="41"/>
  <c r="AH111" i="41"/>
  <c r="AH137" i="41"/>
  <c r="AI7" i="41"/>
  <c r="AI5" i="41" s="1"/>
  <c r="AI33" i="41"/>
  <c r="AI59" i="41"/>
  <c r="AI85" i="41"/>
  <c r="AI111" i="41"/>
  <c r="AI137" i="41"/>
  <c r="AJ7" i="41"/>
  <c r="AJ33" i="41"/>
  <c r="AJ59" i="41"/>
  <c r="AJ85" i="41"/>
  <c r="AJ111" i="41"/>
  <c r="AJ137" i="41"/>
  <c r="AJ5" i="41"/>
  <c r="AK7" i="41"/>
  <c r="AK5" i="41" s="1"/>
  <c r="AK33" i="41"/>
  <c r="AK59" i="41"/>
  <c r="AK85" i="41"/>
  <c r="AK111" i="41"/>
  <c r="AK137" i="41"/>
  <c r="AL7" i="41"/>
  <c r="AL33" i="41"/>
  <c r="AL59" i="41"/>
  <c r="AL85" i="41"/>
  <c r="AL111" i="41"/>
  <c r="AL137" i="41"/>
  <c r="AM7" i="41"/>
  <c r="AM33" i="41"/>
  <c r="AM59" i="41"/>
  <c r="AM85" i="41"/>
  <c r="AM5" i="41" s="1"/>
  <c r="AM111" i="41"/>
  <c r="AM137" i="41"/>
  <c r="AN7" i="41"/>
  <c r="AN33" i="41"/>
  <c r="AN59" i="41"/>
  <c r="AN85" i="41"/>
  <c r="AN111" i="41"/>
  <c r="AN137" i="41"/>
  <c r="AO7" i="41"/>
  <c r="AO33" i="41"/>
  <c r="AO5" i="41" s="1"/>
  <c r="AO59" i="41"/>
  <c r="AO85" i="41"/>
  <c r="AO111" i="41"/>
  <c r="AO137" i="41"/>
  <c r="AP7" i="41"/>
  <c r="AP33" i="41"/>
  <c r="AP59" i="41"/>
  <c r="AP85" i="41"/>
  <c r="AP111" i="41"/>
  <c r="AP137" i="41"/>
  <c r="AQ7" i="41"/>
  <c r="AQ33" i="41"/>
  <c r="AQ59" i="41"/>
  <c r="AQ85" i="41"/>
  <c r="AQ111" i="41"/>
  <c r="AQ137" i="41"/>
  <c r="AQ5" i="41" s="1"/>
  <c r="AR7" i="41"/>
  <c r="AR33" i="41"/>
  <c r="AR59" i="41"/>
  <c r="AR85" i="41"/>
  <c r="AR111" i="41"/>
  <c r="AR5" i="41" s="1"/>
  <c r="AR137" i="41"/>
  <c r="AS7" i="41"/>
  <c r="AS33" i="41"/>
  <c r="AS59" i="41"/>
  <c r="AS85" i="41"/>
  <c r="AS111" i="41"/>
  <c r="AS137" i="41"/>
  <c r="AT7" i="41"/>
  <c r="AT33" i="41"/>
  <c r="AT59" i="41"/>
  <c r="AT5" i="41" s="1"/>
  <c r="AT85" i="41"/>
  <c r="AT111" i="41"/>
  <c r="AT137" i="41"/>
  <c r="AU7" i="41"/>
  <c r="AU5" i="41" s="1"/>
  <c r="AU33" i="41"/>
  <c r="AU59" i="41"/>
  <c r="AU85" i="41"/>
  <c r="AU111" i="41"/>
  <c r="AU137" i="41"/>
  <c r="AV7" i="41"/>
  <c r="AV33" i="41"/>
  <c r="AV59" i="41"/>
  <c r="AV85" i="41"/>
  <c r="AV111" i="41"/>
  <c r="AV137" i="41"/>
  <c r="AV5" i="41"/>
  <c r="AW7" i="41"/>
  <c r="AW5" i="41" s="1"/>
  <c r="AW33" i="41"/>
  <c r="AW59" i="41"/>
  <c r="AW85" i="41"/>
  <c r="AW111" i="41"/>
  <c r="AW137" i="41"/>
  <c r="AX7" i="41"/>
  <c r="AX33" i="41"/>
  <c r="AX59" i="41"/>
  <c r="AX85" i="41"/>
  <c r="AX111" i="41"/>
  <c r="AX137" i="41"/>
  <c r="AY7" i="41"/>
  <c r="AY33" i="41"/>
  <c r="AY59" i="41"/>
  <c r="AY85" i="41"/>
  <c r="AY5" i="41" s="1"/>
  <c r="AY111" i="41"/>
  <c r="AY137" i="41"/>
  <c r="AZ7" i="41"/>
  <c r="AZ33" i="41"/>
  <c r="AZ59" i="41"/>
  <c r="AZ85" i="41"/>
  <c r="AZ111" i="41"/>
  <c r="AZ137" i="41"/>
  <c r="BA7" i="41"/>
  <c r="BA33" i="41"/>
  <c r="BA5" i="41" s="1"/>
  <c r="BA59" i="41"/>
  <c r="BA85" i="41"/>
  <c r="BA111" i="41"/>
  <c r="BA137" i="41"/>
  <c r="BB7" i="41"/>
  <c r="BB33" i="41"/>
  <c r="BB59" i="41"/>
  <c r="BB85" i="41"/>
  <c r="BB111" i="41"/>
  <c r="BB137" i="41"/>
  <c r="BC7" i="41"/>
  <c r="BC33" i="41"/>
  <c r="BC59" i="41"/>
  <c r="BC85" i="41"/>
  <c r="BC111" i="41"/>
  <c r="BC137" i="41"/>
  <c r="BC5" i="41"/>
  <c r="BD7" i="41"/>
  <c r="BD33" i="41"/>
  <c r="BD59" i="41"/>
  <c r="BD85" i="41"/>
  <c r="BD111" i="41"/>
  <c r="BD5" i="41" s="1"/>
  <c r="BD137" i="41"/>
  <c r="BE7" i="41"/>
  <c r="BE5" i="41" s="1"/>
  <c r="BE33" i="41"/>
  <c r="BE59" i="41"/>
  <c r="BE85" i="41"/>
  <c r="BE111" i="41"/>
  <c r="BE137" i="41"/>
  <c r="BF7" i="41"/>
  <c r="BF33" i="41"/>
  <c r="BF59" i="41"/>
  <c r="BF5" i="41" s="1"/>
  <c r="BF85" i="41"/>
  <c r="BF111" i="41"/>
  <c r="BF137" i="41"/>
  <c r="BG7" i="41"/>
  <c r="BG33" i="41"/>
  <c r="BG59" i="41"/>
  <c r="BG85" i="41"/>
  <c r="BG111" i="41"/>
  <c r="BG137" i="41"/>
  <c r="BH7" i="41"/>
  <c r="BH33" i="41"/>
  <c r="BH59" i="41"/>
  <c r="BH85" i="41"/>
  <c r="BH111" i="41"/>
  <c r="BH137" i="41"/>
  <c r="BH5" i="41"/>
  <c r="BI7" i="41"/>
  <c r="BI5" i="41" s="1"/>
  <c r="BI33" i="41"/>
  <c r="BI59" i="41"/>
  <c r="BI85" i="41"/>
  <c r="BI111" i="41"/>
  <c r="BI137" i="41"/>
  <c r="BJ7" i="41"/>
  <c r="BJ33" i="41"/>
  <c r="BJ59" i="41"/>
  <c r="BJ85" i="41"/>
  <c r="BJ111" i="41"/>
  <c r="BJ137" i="41"/>
  <c r="BK7" i="41"/>
  <c r="BK33" i="41"/>
  <c r="BK59" i="41"/>
  <c r="BK85" i="41"/>
  <c r="BK5" i="41" s="1"/>
  <c r="BK111" i="41"/>
  <c r="BK137" i="41"/>
  <c r="BL7" i="41"/>
  <c r="BL33" i="41"/>
  <c r="BL59" i="41"/>
  <c r="BL85" i="41"/>
  <c r="BL111" i="41"/>
  <c r="BL137" i="41"/>
  <c r="BM7" i="41"/>
  <c r="BM33" i="41"/>
  <c r="BM5" i="41" s="1"/>
  <c r="BM59" i="41"/>
  <c r="BM85" i="41"/>
  <c r="BM111" i="41"/>
  <c r="BM137" i="41"/>
  <c r="BN7" i="41"/>
  <c r="BN33" i="41"/>
  <c r="BN59" i="41"/>
  <c r="BN85" i="41"/>
  <c r="BN111" i="41"/>
  <c r="BN137" i="41"/>
  <c r="BO7" i="41"/>
  <c r="BO33" i="41"/>
  <c r="BO59" i="41"/>
  <c r="BO85" i="41"/>
  <c r="BO111" i="41"/>
  <c r="BO137" i="41"/>
  <c r="BO5" i="41" s="1"/>
  <c r="BP7" i="41"/>
  <c r="BP33" i="41"/>
  <c r="BP59" i="41"/>
  <c r="BP85" i="41"/>
  <c r="BP111" i="41"/>
  <c r="BP5" i="41" s="1"/>
  <c r="BP137" i="41"/>
  <c r="BQ7" i="41"/>
  <c r="BQ5" i="41" s="1"/>
  <c r="BQ33" i="41"/>
  <c r="BQ59" i="41"/>
  <c r="BQ85" i="41"/>
  <c r="BQ111" i="41"/>
  <c r="BQ137" i="41"/>
  <c r="BR7" i="41"/>
  <c r="BR33" i="41"/>
  <c r="BR59" i="41"/>
  <c r="BR5" i="41" s="1"/>
  <c r="BR85" i="41"/>
  <c r="BR111" i="41"/>
  <c r="BR137" i="41"/>
  <c r="BS7" i="41"/>
  <c r="BS5" i="41" s="1"/>
  <c r="BS33" i="41"/>
  <c r="BS59" i="41"/>
  <c r="BS85" i="41"/>
  <c r="BS111" i="41"/>
  <c r="BS137" i="41"/>
  <c r="BT7" i="41"/>
  <c r="BT33" i="41"/>
  <c r="BT59" i="41"/>
  <c r="BT85" i="41"/>
  <c r="BT111" i="41"/>
  <c r="BT137" i="41"/>
  <c r="BT5" i="41"/>
  <c r="BU7" i="41"/>
  <c r="BU5" i="41" s="1"/>
  <c r="BU33" i="41"/>
  <c r="BU59" i="41"/>
  <c r="BU85" i="41"/>
  <c r="BU111" i="41"/>
  <c r="BU137" i="41"/>
  <c r="BV7" i="41"/>
  <c r="BV33" i="41"/>
  <c r="BV59" i="41"/>
  <c r="BV85" i="41"/>
  <c r="BV111" i="41"/>
  <c r="BV137" i="41"/>
  <c r="BW7" i="41"/>
  <c r="BW5" i="41" s="1"/>
  <c r="BW33" i="41"/>
  <c r="BW59" i="41"/>
  <c r="BW85" i="41"/>
  <c r="BW111" i="41"/>
  <c r="BW137" i="41"/>
  <c r="BX7" i="41"/>
  <c r="BX33" i="41"/>
  <c r="BX5" i="41" s="1"/>
  <c r="BX59" i="41"/>
  <c r="BX85" i="41"/>
  <c r="BX111" i="41"/>
  <c r="BX137" i="41"/>
  <c r="BY7" i="41"/>
  <c r="BY33" i="41"/>
  <c r="BY5" i="41" s="1"/>
  <c r="BY59" i="41"/>
  <c r="BY85" i="41"/>
  <c r="BY111" i="41"/>
  <c r="BY137" i="41"/>
  <c r="BZ7" i="41"/>
  <c r="BZ33" i="41"/>
  <c r="BZ59" i="41"/>
  <c r="BZ85" i="41"/>
  <c r="BZ111" i="41"/>
  <c r="BZ137" i="41"/>
  <c r="CA7" i="41"/>
  <c r="CA33" i="41"/>
  <c r="CA59" i="41"/>
  <c r="CA85" i="41"/>
  <c r="CA111" i="41"/>
  <c r="CA137" i="41"/>
  <c r="CA5" i="41" s="1"/>
  <c r="CB7" i="41"/>
  <c r="CB33" i="41"/>
  <c r="CB5" i="41" s="1"/>
  <c r="CB59" i="41"/>
  <c r="CB85" i="41"/>
  <c r="CB111" i="41"/>
  <c r="CB137" i="41"/>
  <c r="CC7" i="41"/>
  <c r="CC33" i="41"/>
  <c r="CC59" i="41"/>
  <c r="CC85" i="41"/>
  <c r="CC111" i="41"/>
  <c r="CC137" i="41"/>
  <c r="CD7" i="41"/>
  <c r="CD5" i="41" s="1"/>
  <c r="CD33" i="41"/>
  <c r="CD59" i="41"/>
  <c r="CD85" i="41"/>
  <c r="CD111" i="41"/>
  <c r="CD137" i="41"/>
  <c r="CE7" i="41"/>
  <c r="CE33" i="41"/>
  <c r="CE59" i="41"/>
  <c r="CE85" i="41"/>
  <c r="CE111" i="41"/>
  <c r="CE137" i="41"/>
  <c r="CF7" i="41"/>
  <c r="CF33" i="41"/>
  <c r="CF59" i="41"/>
  <c r="CF85" i="41"/>
  <c r="CF111" i="41"/>
  <c r="CF137" i="41"/>
  <c r="CF5" i="41"/>
  <c r="CG7" i="41"/>
  <c r="CG5" i="41" s="1"/>
  <c r="CG33" i="41"/>
  <c r="CG59" i="41"/>
  <c r="CG85" i="41"/>
  <c r="CG111" i="41"/>
  <c r="CG137" i="41"/>
  <c r="CH7" i="41"/>
  <c r="CH5" i="41" s="1"/>
  <c r="CH33" i="41"/>
  <c r="CH59" i="41"/>
  <c r="CH85" i="41"/>
  <c r="CH111" i="41"/>
  <c r="CH137" i="41"/>
  <c r="CI7" i="41"/>
  <c r="CI5" i="41" s="1"/>
  <c r="CI33" i="41"/>
  <c r="CI59" i="41"/>
  <c r="CI85" i="41"/>
  <c r="CI111" i="41"/>
  <c r="CI137" i="41"/>
  <c r="CJ7" i="41"/>
  <c r="CJ33" i="41"/>
  <c r="CJ59" i="41"/>
  <c r="CJ5" i="41" s="1"/>
  <c r="CJ85" i="41"/>
  <c r="CJ111" i="41"/>
  <c r="CJ137" i="41"/>
  <c r="CK7" i="41"/>
  <c r="CK33" i="41"/>
  <c r="CK5" i="41" s="1"/>
  <c r="CK59" i="41"/>
  <c r="CK85" i="41"/>
  <c r="CK111" i="41"/>
  <c r="CK137" i="41"/>
  <c r="CL7" i="41"/>
  <c r="CL33" i="41"/>
  <c r="CL59" i="41"/>
  <c r="CL85" i="41"/>
  <c r="CL111" i="41"/>
  <c r="CL137" i="41"/>
  <c r="CM7" i="41"/>
  <c r="CM33" i="41"/>
  <c r="CM59" i="41"/>
  <c r="CM85" i="41"/>
  <c r="CM111" i="41"/>
  <c r="CM137" i="41"/>
  <c r="CM5" i="41" s="1"/>
  <c r="CN7" i="41"/>
  <c r="CN33" i="41"/>
  <c r="CN5" i="41" s="1"/>
  <c r="CN59" i="41"/>
  <c r="CN85" i="41"/>
  <c r="CN111" i="41"/>
  <c r="CN137" i="41"/>
  <c r="CO7" i="41"/>
  <c r="CO33" i="41"/>
  <c r="CO59" i="41"/>
  <c r="CO85" i="41"/>
  <c r="CO111" i="41"/>
  <c r="CO137" i="41"/>
  <c r="CP7" i="41"/>
  <c r="CP5" i="41" s="1"/>
  <c r="CP33" i="41"/>
  <c r="CP59" i="41"/>
  <c r="CP85" i="41"/>
  <c r="CP111" i="41"/>
  <c r="CP137" i="41"/>
  <c r="CQ7" i="41"/>
  <c r="CQ33" i="41"/>
  <c r="CQ59" i="41"/>
  <c r="CQ85" i="41"/>
  <c r="CQ111" i="41"/>
  <c r="CQ137" i="41"/>
  <c r="CR7" i="41"/>
  <c r="CR33" i="41"/>
  <c r="CR59" i="41"/>
  <c r="CR85" i="41"/>
  <c r="CR111" i="41"/>
  <c r="CR137" i="41"/>
  <c r="CR5" i="41"/>
  <c r="CS7" i="41"/>
  <c r="CS5" i="41" s="1"/>
  <c r="CS33" i="41"/>
  <c r="CS59" i="41"/>
  <c r="CS85" i="41"/>
  <c r="CS111" i="41"/>
  <c r="CS137" i="41"/>
  <c r="CT7" i="41"/>
  <c r="CT5" i="41" s="1"/>
  <c r="CT33" i="41"/>
  <c r="CT59" i="41"/>
  <c r="CT85" i="41"/>
  <c r="CT111" i="41"/>
  <c r="CT137" i="41"/>
  <c r="CU7" i="41"/>
  <c r="CU5" i="41" s="1"/>
  <c r="CU33" i="41"/>
  <c r="CU59" i="41"/>
  <c r="CU85" i="41"/>
  <c r="CU111" i="41"/>
  <c r="CU137" i="41"/>
  <c r="CV7" i="41"/>
  <c r="CV33" i="41"/>
  <c r="CV5" i="41" s="1"/>
  <c r="CV59" i="41"/>
  <c r="CV85" i="41"/>
  <c r="CV111" i="41"/>
  <c r="CV137" i="41"/>
  <c r="CW7" i="41"/>
  <c r="CW33" i="41"/>
  <c r="CW5" i="41" s="1"/>
  <c r="CW59" i="41"/>
  <c r="CW85" i="41"/>
  <c r="CW111" i="41"/>
  <c r="CW137" i="41"/>
  <c r="CX7" i="41"/>
  <c r="CX5" i="41" s="1"/>
  <c r="CX33" i="41"/>
  <c r="CX59" i="41"/>
  <c r="CX85" i="41"/>
  <c r="CX111" i="41"/>
  <c r="CX137" i="41"/>
  <c r="CY7" i="41"/>
  <c r="CY33" i="41"/>
  <c r="CY59" i="41"/>
  <c r="CY85" i="41"/>
  <c r="CY111" i="41"/>
  <c r="CY137" i="41"/>
  <c r="CY5" i="41"/>
  <c r="CZ7" i="41"/>
  <c r="CZ33" i="41"/>
  <c r="CZ5" i="41" s="1"/>
  <c r="CZ59" i="41"/>
  <c r="CZ85" i="41"/>
  <c r="CZ111" i="41"/>
  <c r="CZ137" i="41"/>
  <c r="DA7" i="41"/>
  <c r="DA33" i="41"/>
  <c r="DA59" i="41"/>
  <c r="DA85" i="41"/>
  <c r="DA111" i="41"/>
  <c r="DA137" i="41"/>
  <c r="DB7" i="41"/>
  <c r="DB5" i="41" s="1"/>
  <c r="DB33" i="41"/>
  <c r="DB59" i="41"/>
  <c r="DB85" i="41"/>
  <c r="DB111" i="41"/>
  <c r="DB137" i="41"/>
  <c r="DC7" i="41"/>
  <c r="DC5" i="41" s="1"/>
  <c r="DC33" i="41"/>
  <c r="DC59" i="41"/>
  <c r="DC85" i="41"/>
  <c r="DC111" i="41"/>
  <c r="DC137" i="41"/>
  <c r="DD7" i="41"/>
  <c r="DD33" i="41"/>
  <c r="DD59" i="41"/>
  <c r="DD85" i="41"/>
  <c r="DD111" i="41"/>
  <c r="DD137" i="41"/>
  <c r="DD5" i="41"/>
  <c r="DE7" i="41"/>
  <c r="DE5" i="41" s="1"/>
  <c r="DE33" i="41"/>
  <c r="DE59" i="41"/>
  <c r="DE85" i="41"/>
  <c r="DE111" i="41"/>
  <c r="DE137" i="41"/>
  <c r="DF7" i="41"/>
  <c r="DF33" i="41"/>
  <c r="DF59" i="41"/>
  <c r="DF85" i="41"/>
  <c r="DF111" i="41"/>
  <c r="DF137" i="41"/>
  <c r="DG7" i="41"/>
  <c r="DG5" i="41" s="1"/>
  <c r="DG33" i="41"/>
  <c r="DG59" i="41"/>
  <c r="DG85" i="41"/>
  <c r="DG111" i="41"/>
  <c r="DG137" i="41"/>
  <c r="DH7" i="41"/>
  <c r="DH33" i="41"/>
  <c r="DH59" i="41"/>
  <c r="DH85" i="41"/>
  <c r="DH111" i="41"/>
  <c r="DH137" i="41"/>
  <c r="DI7" i="41"/>
  <c r="DI33" i="41"/>
  <c r="DI5" i="41" s="1"/>
  <c r="DI59" i="41"/>
  <c r="DI85" i="41"/>
  <c r="DI111" i="41"/>
  <c r="DI137" i="41"/>
  <c r="DJ7" i="41"/>
  <c r="DJ33" i="41"/>
  <c r="DJ59" i="41"/>
  <c r="DJ85" i="41"/>
  <c r="DJ111" i="41"/>
  <c r="DJ137" i="41"/>
  <c r="DK7" i="41"/>
  <c r="DK33" i="41"/>
  <c r="DK59" i="41"/>
  <c r="DK85" i="41"/>
  <c r="DK111" i="41"/>
  <c r="DK137" i="41"/>
  <c r="DK5" i="41" s="1"/>
  <c r="DL7" i="41"/>
  <c r="DL33" i="41"/>
  <c r="DL5" i="41" s="1"/>
  <c r="DL59" i="41"/>
  <c r="DL85" i="41"/>
  <c r="DL111" i="41"/>
  <c r="DL137" i="41"/>
  <c r="DM7" i="41"/>
  <c r="DM33" i="41"/>
  <c r="DM59" i="41"/>
  <c r="DM85" i="41"/>
  <c r="DM5" i="41" s="1"/>
  <c r="DM111" i="41"/>
  <c r="DM137" i="41"/>
  <c r="DN7" i="41"/>
  <c r="DN5" i="41" s="1"/>
  <c r="DN33" i="41"/>
  <c r="DN59" i="41"/>
  <c r="DN85" i="41"/>
  <c r="DN111" i="41"/>
  <c r="DN137" i="41"/>
  <c r="DO7" i="41"/>
  <c r="DO5" i="41" s="1"/>
  <c r="DO33" i="41"/>
  <c r="DO59" i="41"/>
  <c r="DO85" i="41"/>
  <c r="DO111" i="41"/>
  <c r="DO137" i="41"/>
  <c r="DP7" i="41"/>
  <c r="DP33" i="41"/>
  <c r="DP59" i="41"/>
  <c r="DP85" i="41"/>
  <c r="DP111" i="41"/>
  <c r="DP137" i="41"/>
  <c r="DP5" i="41"/>
  <c r="DQ7" i="41"/>
  <c r="DQ5" i="41" s="1"/>
  <c r="DQ33" i="41"/>
  <c r="DQ59" i="41"/>
  <c r="DQ85" i="41"/>
  <c r="DQ111" i="41"/>
  <c r="DQ137" i="41"/>
  <c r="DR7" i="41"/>
  <c r="DR33" i="41"/>
  <c r="DR59" i="41"/>
  <c r="DR85" i="41"/>
  <c r="DR111" i="41"/>
  <c r="DR137" i="41"/>
  <c r="DS7" i="41"/>
  <c r="DS5" i="41" s="1"/>
  <c r="DS33" i="41"/>
  <c r="DS59" i="41"/>
  <c r="DS85" i="41"/>
  <c r="DS111" i="41"/>
  <c r="DS137" i="41"/>
  <c r="DT7" i="41"/>
  <c r="DT33" i="41"/>
  <c r="DT59" i="41"/>
  <c r="DT85" i="41"/>
  <c r="DT111" i="41"/>
  <c r="DT137" i="41"/>
  <c r="DU7" i="41"/>
  <c r="DU33" i="41"/>
  <c r="DU5" i="41" s="1"/>
  <c r="DU59" i="41"/>
  <c r="DU85" i="41"/>
  <c r="DU111" i="41"/>
  <c r="DU137" i="41"/>
  <c r="DV7" i="41"/>
  <c r="DV33" i="41"/>
  <c r="DV59" i="41"/>
  <c r="DV85" i="41"/>
  <c r="DV111" i="41"/>
  <c r="DV137" i="41"/>
  <c r="DW7" i="41"/>
  <c r="DW33" i="41"/>
  <c r="DW59" i="41"/>
  <c r="DW85" i="41"/>
  <c r="DW111" i="41"/>
  <c r="DW137" i="41"/>
  <c r="DW5" i="41"/>
  <c r="DX7" i="41"/>
  <c r="DX33" i="41"/>
  <c r="DX5" i="41" s="1"/>
  <c r="DX59" i="41"/>
  <c r="DX85" i="41"/>
  <c r="DX111" i="41"/>
  <c r="DX137" i="41"/>
  <c r="DY7" i="41"/>
  <c r="DY33" i="41"/>
  <c r="DY59" i="41"/>
  <c r="DY85" i="41"/>
  <c r="DY111" i="41"/>
  <c r="DY137" i="41"/>
  <c r="DZ7" i="41"/>
  <c r="DZ5" i="41" s="1"/>
  <c r="DZ33" i="41"/>
  <c r="DZ59" i="41"/>
  <c r="DZ85" i="41"/>
  <c r="DZ111" i="41"/>
  <c r="DZ137" i="41"/>
  <c r="EA7" i="41"/>
  <c r="EA33" i="41"/>
  <c r="EA59" i="41"/>
  <c r="EA85" i="41"/>
  <c r="EA111" i="41"/>
  <c r="EA137" i="41"/>
  <c r="EB7" i="41"/>
  <c r="EB33" i="41"/>
  <c r="EB59" i="41"/>
  <c r="EB85" i="41"/>
  <c r="EB111" i="41"/>
  <c r="EB137" i="41"/>
  <c r="EB5" i="41"/>
  <c r="EC7" i="41"/>
  <c r="EC5" i="41" s="1"/>
  <c r="EC33" i="41"/>
  <c r="EC59" i="41"/>
  <c r="EC85" i="41"/>
  <c r="EC111" i="41"/>
  <c r="EC137" i="41"/>
  <c r="ED7" i="41"/>
  <c r="ED33" i="41"/>
  <c r="ED59" i="41"/>
  <c r="ED85" i="41"/>
  <c r="ED111" i="41"/>
  <c r="ED137" i="41"/>
  <c r="EE7" i="41"/>
  <c r="EE5" i="41" s="1"/>
  <c r="EE33" i="41"/>
  <c r="EE59" i="41"/>
  <c r="EE85" i="41"/>
  <c r="EE111" i="41"/>
  <c r="EE137" i="41"/>
  <c r="EF7" i="41"/>
  <c r="EF33" i="41"/>
  <c r="EF59" i="41"/>
  <c r="EF85" i="41"/>
  <c r="EF111" i="41"/>
  <c r="EF137" i="41"/>
  <c r="EG7" i="41"/>
  <c r="EG33" i="41"/>
  <c r="EG5" i="41" s="1"/>
  <c r="EG59" i="41"/>
  <c r="EG85" i="41"/>
  <c r="EG111" i="41"/>
  <c r="EG137" i="41"/>
  <c r="EH7" i="41"/>
  <c r="EH33" i="41"/>
  <c r="EH59" i="41"/>
  <c r="EH85" i="41"/>
  <c r="EH111" i="41"/>
  <c r="EH137" i="41"/>
  <c r="EI7" i="41"/>
  <c r="EI33" i="41"/>
  <c r="EI59" i="41"/>
  <c r="EI85" i="41"/>
  <c r="EI111" i="41"/>
  <c r="EI137" i="41"/>
  <c r="EI5" i="41" s="1"/>
  <c r="EJ7" i="41"/>
  <c r="EJ33" i="41"/>
  <c r="EJ5" i="41" s="1"/>
  <c r="EJ59" i="41"/>
  <c r="EJ85" i="41"/>
  <c r="EJ111" i="41"/>
  <c r="EJ137" i="41"/>
  <c r="EK7" i="41"/>
  <c r="EK33" i="41"/>
  <c r="EK59" i="41"/>
  <c r="EK85" i="41"/>
  <c r="EK5" i="41" s="1"/>
  <c r="EK111" i="41"/>
  <c r="EK137" i="41"/>
  <c r="EL7" i="41"/>
  <c r="EL5" i="41" s="1"/>
  <c r="EL33" i="41"/>
  <c r="EL59" i="41"/>
  <c r="EL85" i="41"/>
  <c r="EL111" i="41"/>
  <c r="EL137" i="41"/>
  <c r="EM7" i="41"/>
  <c r="EM5" i="41" s="1"/>
  <c r="EM33" i="41"/>
  <c r="EM59" i="41"/>
  <c r="EM85" i="41"/>
  <c r="EM111" i="41"/>
  <c r="EM137" i="41"/>
  <c r="EN7" i="41"/>
  <c r="EN33" i="41"/>
  <c r="EN59" i="41"/>
  <c r="EN85" i="41"/>
  <c r="EN111" i="41"/>
  <c r="EN137" i="41"/>
  <c r="EN5" i="41"/>
  <c r="EO7" i="41"/>
  <c r="EO5" i="41" s="1"/>
  <c r="EO33" i="41"/>
  <c r="EO59" i="41"/>
  <c r="EO85" i="41"/>
  <c r="EO111" i="41"/>
  <c r="EO137" i="41"/>
  <c r="EP7" i="41"/>
  <c r="EP33" i="41"/>
  <c r="EP59" i="41"/>
  <c r="EP85" i="41"/>
  <c r="EP111" i="41"/>
  <c r="EP137" i="41"/>
  <c r="EQ7" i="41"/>
  <c r="EQ5" i="41" s="1"/>
  <c r="EQ33" i="41"/>
  <c r="EQ59" i="41"/>
  <c r="EQ85" i="41"/>
  <c r="EQ111" i="41"/>
  <c r="EQ137" i="41"/>
  <c r="ER7" i="41"/>
  <c r="ER33" i="41"/>
  <c r="ER59" i="41"/>
  <c r="ER85" i="41"/>
  <c r="ER111" i="41"/>
  <c r="ER137" i="41"/>
  <c r="ES7" i="41"/>
  <c r="ES33" i="41"/>
  <c r="ES5" i="41" s="1"/>
  <c r="ES59" i="41"/>
  <c r="ES85" i="41"/>
  <c r="ES111" i="41"/>
  <c r="ES137" i="41"/>
  <c r="ET7" i="41"/>
  <c r="ET33" i="41"/>
  <c r="ET59" i="41"/>
  <c r="ET85" i="41"/>
  <c r="ET111" i="41"/>
  <c r="ET137" i="41"/>
  <c r="EU7" i="41"/>
  <c r="EU33" i="41"/>
  <c r="EU59" i="41"/>
  <c r="EU85" i="41"/>
  <c r="EU111" i="41"/>
  <c r="EU137" i="41"/>
  <c r="EU5" i="41" s="1"/>
  <c r="EV7" i="41"/>
  <c r="EV33" i="41"/>
  <c r="EV5" i="41" s="1"/>
  <c r="EV59" i="41"/>
  <c r="EV85" i="41"/>
  <c r="EV111" i="41"/>
  <c r="EV137" i="41"/>
  <c r="EW7" i="41"/>
  <c r="EW33" i="41"/>
  <c r="EW59" i="41"/>
  <c r="EW85" i="41"/>
  <c r="EW111" i="41"/>
  <c r="EW137" i="41"/>
  <c r="EX7" i="41"/>
  <c r="EX5" i="41" s="1"/>
  <c r="EX33" i="41"/>
  <c r="EX59" i="41"/>
  <c r="EX85" i="41"/>
  <c r="EX111" i="41"/>
  <c r="EX137" i="41"/>
  <c r="EY7" i="41"/>
  <c r="EY33" i="41"/>
  <c r="EY59" i="41"/>
  <c r="EY85" i="41"/>
  <c r="EY111" i="41"/>
  <c r="EY137" i="41"/>
  <c r="EZ7" i="41"/>
  <c r="EZ33" i="41"/>
  <c r="EZ59" i="41"/>
  <c r="EZ85" i="41"/>
  <c r="EZ111" i="41"/>
  <c r="EZ137" i="41"/>
  <c r="EZ5" i="41"/>
  <c r="FA7" i="41"/>
  <c r="FA5" i="41" s="1"/>
  <c r="FA33" i="41"/>
  <c r="FA59" i="41"/>
  <c r="FA85" i="41"/>
  <c r="FA111" i="41"/>
  <c r="FA137" i="41"/>
  <c r="FB7" i="41"/>
  <c r="FB5" i="41" s="1"/>
  <c r="FB33" i="41"/>
  <c r="FB59" i="41"/>
  <c r="FB85" i="41"/>
  <c r="FB111" i="41"/>
  <c r="FB137" i="41"/>
  <c r="FC7" i="41"/>
  <c r="FC5" i="41" s="1"/>
  <c r="FC33" i="41"/>
  <c r="FC59" i="41"/>
  <c r="FC85" i="41"/>
  <c r="FC111" i="41"/>
  <c r="FC137" i="41"/>
  <c r="FD7" i="41"/>
  <c r="FD33" i="41"/>
  <c r="FD59" i="41"/>
  <c r="FD5" i="41" s="1"/>
  <c r="FD85" i="41"/>
  <c r="FD111" i="41"/>
  <c r="FD137" i="41"/>
  <c r="FE7" i="41"/>
  <c r="FE33" i="41"/>
  <c r="FE5" i="41" s="1"/>
  <c r="FE59" i="41"/>
  <c r="FE85" i="41"/>
  <c r="FE111" i="41"/>
  <c r="FE137" i="41"/>
  <c r="FF7" i="41"/>
  <c r="FF5" i="41" s="1"/>
  <c r="FF33" i="41"/>
  <c r="FF59" i="41"/>
  <c r="FF85" i="41"/>
  <c r="FF111" i="41"/>
  <c r="FF137" i="41"/>
  <c r="FG7" i="41"/>
  <c r="FG33" i="41"/>
  <c r="FG59" i="41"/>
  <c r="FG85" i="41"/>
  <c r="FG111" i="41"/>
  <c r="FG137" i="41"/>
  <c r="FG5" i="41"/>
  <c r="FH7" i="41"/>
  <c r="FH33" i="41"/>
  <c r="FH5" i="41" s="1"/>
  <c r="FH59" i="41"/>
  <c r="FH85" i="41"/>
  <c r="FH111" i="41"/>
  <c r="FH137" i="41"/>
  <c r="FI7" i="41"/>
  <c r="FI33" i="41"/>
  <c r="FI59" i="41"/>
  <c r="FI85" i="41"/>
  <c r="FI111" i="41"/>
  <c r="FI137" i="41"/>
  <c r="FJ7" i="41"/>
  <c r="FJ5" i="41" s="1"/>
  <c r="FJ33" i="41"/>
  <c r="FJ59" i="41"/>
  <c r="FJ85" i="41"/>
  <c r="FJ111" i="41"/>
  <c r="FJ137" i="41"/>
  <c r="FK7" i="41"/>
  <c r="FK33" i="41"/>
  <c r="FK59" i="41"/>
  <c r="FK85" i="41"/>
  <c r="FK111" i="41"/>
  <c r="FK137" i="41"/>
  <c r="FL7" i="41"/>
  <c r="FL33" i="41"/>
  <c r="FL59" i="41"/>
  <c r="FL85" i="41"/>
  <c r="FL111" i="41"/>
  <c r="FL137" i="41"/>
  <c r="FL5" i="41"/>
  <c r="FM7" i="41"/>
  <c r="FM5" i="41" s="1"/>
  <c r="FM33" i="41"/>
  <c r="FM59" i="41"/>
  <c r="FM85" i="41"/>
  <c r="FM111" i="41"/>
  <c r="FM137" i="41"/>
  <c r="FN7" i="41"/>
  <c r="FN5" i="41" s="1"/>
  <c r="FN33" i="41"/>
  <c r="FN59" i="41"/>
  <c r="FN85" i="41"/>
  <c r="FN111" i="41"/>
  <c r="FN137" i="41"/>
  <c r="FO7" i="41"/>
  <c r="FO5" i="41" s="1"/>
  <c r="FO33" i="41"/>
  <c r="FO59" i="41"/>
  <c r="FO85" i="41"/>
  <c r="FO111" i="41"/>
  <c r="FO137" i="41"/>
  <c r="FP7" i="41"/>
  <c r="FP33" i="41"/>
  <c r="FP59" i="41"/>
  <c r="FP85" i="41"/>
  <c r="FP111" i="41"/>
  <c r="FP137" i="41"/>
  <c r="FQ7" i="41"/>
  <c r="FQ33" i="41"/>
  <c r="FQ5" i="41" s="1"/>
  <c r="FQ59" i="41"/>
  <c r="FQ85" i="41"/>
  <c r="FQ111" i="41"/>
  <c r="FQ137" i="41"/>
  <c r="FR7" i="41"/>
  <c r="FR5" i="41" s="1"/>
  <c r="FR33" i="41"/>
  <c r="FR59" i="41"/>
  <c r="FR85" i="41"/>
  <c r="FR111" i="41"/>
  <c r="FR137" i="41"/>
  <c r="FS7" i="41"/>
  <c r="FS33" i="41"/>
  <c r="FS59" i="41"/>
  <c r="FS85" i="41"/>
  <c r="FS111" i="41"/>
  <c r="FS137" i="41"/>
  <c r="FS5" i="41"/>
  <c r="FT7" i="41"/>
  <c r="FT33" i="41"/>
  <c r="FT5" i="41" s="1"/>
  <c r="FT59" i="41"/>
  <c r="FT85" i="41"/>
  <c r="FT111" i="41"/>
  <c r="FT137" i="41"/>
  <c r="FU7" i="41"/>
  <c r="FU33" i="41"/>
  <c r="FU59" i="41"/>
  <c r="FU85" i="41"/>
  <c r="FU5" i="41" s="1"/>
  <c r="FU111" i="41"/>
  <c r="FU137" i="41"/>
  <c r="FV7" i="41"/>
  <c r="FV5" i="41" s="1"/>
  <c r="FV33" i="41"/>
  <c r="FV59" i="41"/>
  <c r="FV85" i="41"/>
  <c r="FV111" i="41"/>
  <c r="FV137" i="41"/>
  <c r="FW7" i="41"/>
  <c r="FW5" i="41" s="1"/>
  <c r="FW33" i="41"/>
  <c r="FW59" i="41"/>
  <c r="FW85" i="41"/>
  <c r="FW111" i="41"/>
  <c r="FW137" i="41"/>
  <c r="FX7" i="41"/>
  <c r="FX33" i="41"/>
  <c r="FX59" i="41"/>
  <c r="FX85" i="41"/>
  <c r="FX111" i="41"/>
  <c r="FX137" i="41"/>
  <c r="FX5" i="41"/>
  <c r="FY7" i="41"/>
  <c r="FY5" i="41" s="1"/>
  <c r="FY33" i="41"/>
  <c r="FY59" i="41"/>
  <c r="FY85" i="41"/>
  <c r="FY111" i="41"/>
  <c r="FY137" i="41"/>
  <c r="FZ7" i="41"/>
  <c r="FZ33" i="41"/>
  <c r="FZ59" i="41"/>
  <c r="FZ85" i="41"/>
  <c r="FZ111" i="41"/>
  <c r="FZ137" i="41"/>
  <c r="GA7" i="41"/>
  <c r="GA5" i="41" s="1"/>
  <c r="GA33" i="41"/>
  <c r="GA59" i="41"/>
  <c r="GA85" i="41"/>
  <c r="GA111" i="41"/>
  <c r="GA137" i="41"/>
  <c r="GB7" i="41"/>
  <c r="GB33" i="41"/>
  <c r="GB59" i="41"/>
  <c r="GB5" i="41" s="1"/>
  <c r="GB85" i="41"/>
  <c r="GB111" i="41"/>
  <c r="GB137" i="41"/>
  <c r="GC7" i="41"/>
  <c r="GC33" i="41"/>
  <c r="GC5" i="41" s="1"/>
  <c r="GC59" i="41"/>
  <c r="GC85" i="41"/>
  <c r="GC111" i="41"/>
  <c r="GC137" i="41"/>
  <c r="GD7" i="41"/>
  <c r="GD33" i="41"/>
  <c r="GD59" i="41"/>
  <c r="GD85" i="41"/>
  <c r="GD111" i="41"/>
  <c r="GD137" i="41"/>
  <c r="GE7" i="41"/>
  <c r="GE33" i="41"/>
  <c r="GE59" i="41"/>
  <c r="GE85" i="41"/>
  <c r="GE111" i="41"/>
  <c r="GE137" i="41"/>
  <c r="GE5" i="41" s="1"/>
  <c r="GF7" i="41"/>
  <c r="GF33" i="41"/>
  <c r="GF5" i="41" s="1"/>
  <c r="GF59" i="41"/>
  <c r="GF85" i="41"/>
  <c r="GF111" i="41"/>
  <c r="GF137" i="41"/>
  <c r="GG7" i="41"/>
  <c r="GG33" i="41"/>
  <c r="GG59" i="41"/>
  <c r="GG85" i="41"/>
  <c r="GG5" i="41" s="1"/>
  <c r="GG111" i="41"/>
  <c r="GG137" i="41"/>
  <c r="GH7" i="41"/>
  <c r="GH5" i="41" s="1"/>
  <c r="GH33" i="41"/>
  <c r="GH59" i="41"/>
  <c r="GH85" i="41"/>
  <c r="GH111" i="41"/>
  <c r="GH137" i="41"/>
  <c r="GI7" i="41"/>
  <c r="GI33" i="41"/>
  <c r="GI59" i="41"/>
  <c r="GI85" i="41"/>
  <c r="GI111" i="41"/>
  <c r="GI137" i="41"/>
  <c r="GJ7" i="41"/>
  <c r="GJ33" i="41"/>
  <c r="GJ59" i="41"/>
  <c r="GJ85" i="41"/>
  <c r="GJ111" i="41"/>
  <c r="GJ137" i="41"/>
  <c r="GJ5" i="41"/>
  <c r="GK7" i="41"/>
  <c r="GK5" i="41" s="1"/>
  <c r="GK33" i="41"/>
  <c r="GK59" i="41"/>
  <c r="GK85" i="41"/>
  <c r="GK111" i="41"/>
  <c r="GK137" i="41"/>
  <c r="GL7" i="41"/>
  <c r="GL33" i="41"/>
  <c r="GL59" i="41"/>
  <c r="GL85" i="41"/>
  <c r="GL111" i="41"/>
  <c r="GL137" i="41"/>
  <c r="GM7" i="41"/>
  <c r="GM5" i="41" s="1"/>
  <c r="GM33" i="41"/>
  <c r="GM59" i="41"/>
  <c r="GM85" i="41"/>
  <c r="GM111" i="41"/>
  <c r="GM137" i="41"/>
  <c r="GN7" i="41"/>
  <c r="GN33" i="41"/>
  <c r="GN59" i="41"/>
  <c r="GN85" i="41"/>
  <c r="GN111" i="41"/>
  <c r="GN137" i="41"/>
  <c r="GO7" i="41"/>
  <c r="GO33" i="41"/>
  <c r="GO5" i="41" s="1"/>
  <c r="GO59" i="41"/>
  <c r="GO85" i="41"/>
  <c r="GO111" i="41"/>
  <c r="GO137" i="41"/>
  <c r="GP8" i="41"/>
  <c r="GP7" i="41" s="1"/>
  <c r="GP9" i="41"/>
  <c r="GP10" i="41"/>
  <c r="GP11" i="41"/>
  <c r="GP12" i="41"/>
  <c r="GP13" i="41"/>
  <c r="GP14" i="41"/>
  <c r="GP15" i="41"/>
  <c r="GP16" i="41"/>
  <c r="GP17" i="41"/>
  <c r="GP18" i="41"/>
  <c r="GP19" i="41"/>
  <c r="GP20" i="41"/>
  <c r="GP21" i="41"/>
  <c r="GP22" i="41"/>
  <c r="GP23" i="41"/>
  <c r="GP24" i="41"/>
  <c r="GP25" i="41"/>
  <c r="GP26" i="41"/>
  <c r="GP27" i="41"/>
  <c r="GP28" i="41"/>
  <c r="GP29" i="41"/>
  <c r="GP30" i="41"/>
  <c r="GP31" i="41"/>
  <c r="GP32" i="41"/>
  <c r="GP34" i="41"/>
  <c r="GP35" i="41"/>
  <c r="GP36" i="41"/>
  <c r="GP37" i="41"/>
  <c r="GP38" i="41"/>
  <c r="GP39" i="41"/>
  <c r="GP40" i="41"/>
  <c r="GP41" i="41"/>
  <c r="GP42" i="41"/>
  <c r="GP43" i="41"/>
  <c r="GP44" i="41"/>
  <c r="GP45" i="41"/>
  <c r="GP46" i="41"/>
  <c r="GP47" i="41"/>
  <c r="GP48" i="41"/>
  <c r="GP49" i="41"/>
  <c r="GP50" i="41"/>
  <c r="GP51" i="41"/>
  <c r="GP52" i="41"/>
  <c r="GP53" i="41"/>
  <c r="GP54" i="41"/>
  <c r="GP55" i="41"/>
  <c r="GP56" i="41"/>
  <c r="GP57" i="41"/>
  <c r="GP58" i="41"/>
  <c r="GP60" i="41"/>
  <c r="GP61" i="41"/>
  <c r="GP62" i="41"/>
  <c r="GP63" i="41"/>
  <c r="GP64" i="41"/>
  <c r="GP65" i="41"/>
  <c r="GP66" i="41"/>
  <c r="GP67" i="41"/>
  <c r="GP68" i="41"/>
  <c r="GP69" i="41"/>
  <c r="GP70" i="41"/>
  <c r="GP71" i="41"/>
  <c r="GP72" i="41"/>
  <c r="GP73" i="41"/>
  <c r="GP74" i="41"/>
  <c r="GP75" i="41"/>
  <c r="GP76" i="41"/>
  <c r="GP77" i="41"/>
  <c r="GP78" i="41"/>
  <c r="GP79" i="41"/>
  <c r="GP80" i="41"/>
  <c r="GP81" i="41"/>
  <c r="GP82" i="41"/>
  <c r="GP83" i="41"/>
  <c r="GP84" i="41"/>
  <c r="GP86" i="41"/>
  <c r="GP87" i="41"/>
  <c r="GP88" i="41"/>
  <c r="GP89" i="41"/>
  <c r="GP90" i="41"/>
  <c r="GP91" i="41"/>
  <c r="GP92" i="41"/>
  <c r="GP93" i="41"/>
  <c r="GP94" i="41"/>
  <c r="GP95" i="41"/>
  <c r="GP96" i="41"/>
  <c r="GP97" i="41"/>
  <c r="GP98" i="41"/>
  <c r="GP99" i="41"/>
  <c r="GP100" i="41"/>
  <c r="GP101" i="41"/>
  <c r="GP102" i="41"/>
  <c r="GP103" i="41"/>
  <c r="GP104" i="41"/>
  <c r="GP105" i="41"/>
  <c r="GP106" i="41"/>
  <c r="GP107" i="41"/>
  <c r="GP108" i="41"/>
  <c r="GP109" i="41"/>
  <c r="GP110" i="41"/>
  <c r="GP112" i="41"/>
  <c r="GP113" i="41"/>
  <c r="GP114" i="41"/>
  <c r="GP115" i="41"/>
  <c r="GP116" i="41"/>
  <c r="GP117" i="41"/>
  <c r="GP118" i="41"/>
  <c r="GP119" i="41"/>
  <c r="GP120" i="41"/>
  <c r="GP121" i="41"/>
  <c r="GP122" i="41"/>
  <c r="GP123" i="41"/>
  <c r="GP124" i="41"/>
  <c r="GP125" i="41"/>
  <c r="GP126" i="41"/>
  <c r="GP127" i="41"/>
  <c r="GP128" i="41"/>
  <c r="GP129" i="41"/>
  <c r="GP130" i="41"/>
  <c r="GP131" i="41"/>
  <c r="GP132" i="41"/>
  <c r="GP133" i="41"/>
  <c r="GP134" i="41"/>
  <c r="GP135" i="41"/>
  <c r="GP136" i="41"/>
  <c r="GP138" i="41"/>
  <c r="GP139" i="41"/>
  <c r="GP140" i="41"/>
  <c r="GP141" i="41"/>
  <c r="GP142" i="41"/>
  <c r="GP143" i="41"/>
  <c r="GP144" i="41"/>
  <c r="GP145" i="41"/>
  <c r="GP146" i="41"/>
  <c r="GP147" i="41"/>
  <c r="GP148" i="41"/>
  <c r="GP149" i="41"/>
  <c r="GP150" i="41"/>
  <c r="GP151" i="41"/>
  <c r="GP152" i="41"/>
  <c r="GP153" i="41"/>
  <c r="GP154" i="41"/>
  <c r="GP155" i="41"/>
  <c r="GP156" i="41"/>
  <c r="GP157" i="41"/>
  <c r="GP158" i="41"/>
  <c r="GP159" i="41"/>
  <c r="GP160" i="41"/>
  <c r="GP161" i="41"/>
  <c r="GP162" i="41"/>
  <c r="GQ7" i="41"/>
  <c r="GQ5" i="41" s="1"/>
  <c r="GQ33" i="41"/>
  <c r="GQ59" i="41"/>
  <c r="GQ85" i="41"/>
  <c r="GQ111" i="41"/>
  <c r="GQ137" i="41"/>
  <c r="GR7" i="41"/>
  <c r="GR33" i="41"/>
  <c r="GR59" i="41"/>
  <c r="GR85" i="41"/>
  <c r="GR111" i="41"/>
  <c r="GR137" i="41"/>
  <c r="GS7" i="41"/>
  <c r="GS5" i="41" s="1"/>
  <c r="GS33" i="41"/>
  <c r="GS59" i="41"/>
  <c r="GS85" i="41"/>
  <c r="GS111" i="41"/>
  <c r="GS137" i="41"/>
  <c r="GT7" i="41"/>
  <c r="GT33" i="41"/>
  <c r="GT59" i="41"/>
  <c r="GT85" i="41"/>
  <c r="GT111" i="41"/>
  <c r="GT137" i="41"/>
  <c r="GU7" i="41"/>
  <c r="GU33" i="41"/>
  <c r="GU5" i="41" s="1"/>
  <c r="GU59" i="41"/>
  <c r="GU85" i="41"/>
  <c r="GU111" i="41"/>
  <c r="GU137" i="41"/>
  <c r="GV7" i="41"/>
  <c r="GV33" i="41"/>
  <c r="GV59" i="41"/>
  <c r="GV85" i="41"/>
  <c r="GV111" i="41"/>
  <c r="GV137" i="41"/>
  <c r="GW7" i="41"/>
  <c r="GW33" i="41"/>
  <c r="GW59" i="41"/>
  <c r="GW85" i="41"/>
  <c r="GW111" i="41"/>
  <c r="GW137" i="41"/>
  <c r="GW5" i="41" s="1"/>
  <c r="GX7" i="41"/>
  <c r="GX33" i="41"/>
  <c r="GX5" i="41" s="1"/>
  <c r="GX59" i="41"/>
  <c r="GX85" i="41"/>
  <c r="GX111" i="41"/>
  <c r="GX137" i="41"/>
  <c r="GY7" i="41"/>
  <c r="GY33" i="41"/>
  <c r="GY59" i="41"/>
  <c r="GY85" i="41"/>
  <c r="GY5" i="41" s="1"/>
  <c r="GY111" i="41"/>
  <c r="GY137" i="41"/>
  <c r="GZ7" i="41"/>
  <c r="GZ5" i="41" s="1"/>
  <c r="GZ33" i="41"/>
  <c r="GZ59" i="41"/>
  <c r="GZ85" i="41"/>
  <c r="GZ111" i="41"/>
  <c r="GZ137" i="41"/>
  <c r="HA7" i="41"/>
  <c r="HA5" i="41" s="1"/>
  <c r="HA33" i="41"/>
  <c r="HA59" i="41"/>
  <c r="HA85" i="41"/>
  <c r="HA111" i="41"/>
  <c r="HA137" i="41"/>
  <c r="HB7" i="41"/>
  <c r="HB33" i="41"/>
  <c r="HB59" i="41"/>
  <c r="HB85" i="41"/>
  <c r="HB111" i="41"/>
  <c r="HB137" i="41"/>
  <c r="HB5" i="41"/>
  <c r="HC8" i="41"/>
  <c r="HC9" i="41"/>
  <c r="HC10" i="41"/>
  <c r="HC11" i="41"/>
  <c r="HC12" i="41"/>
  <c r="HC13" i="41"/>
  <c r="HC14" i="41"/>
  <c r="HC15" i="41"/>
  <c r="HC16" i="41"/>
  <c r="HC17" i="41"/>
  <c r="HC18" i="41"/>
  <c r="HC19" i="41"/>
  <c r="HC20" i="41"/>
  <c r="HC21" i="41"/>
  <c r="HC22" i="41"/>
  <c r="HC23" i="41"/>
  <c r="HC24" i="41"/>
  <c r="HC25" i="41"/>
  <c r="HC26" i="41"/>
  <c r="HC27" i="41"/>
  <c r="HC28" i="41"/>
  <c r="HC29" i="41"/>
  <c r="HC30" i="41"/>
  <c r="HC31" i="41"/>
  <c r="HC32" i="41"/>
  <c r="HC34" i="41"/>
  <c r="HC35" i="41"/>
  <c r="HC36" i="41"/>
  <c r="HC37" i="41"/>
  <c r="HC38" i="41"/>
  <c r="HC39" i="41"/>
  <c r="HC40" i="41"/>
  <c r="HC41" i="41"/>
  <c r="HC42" i="41"/>
  <c r="HC43" i="41"/>
  <c r="HC44" i="41"/>
  <c r="HC45" i="41"/>
  <c r="HC46" i="41"/>
  <c r="HC47" i="41"/>
  <c r="HC48" i="41"/>
  <c r="HC49" i="41"/>
  <c r="HC50" i="41"/>
  <c r="HC51" i="41"/>
  <c r="HC52" i="41"/>
  <c r="HC53" i="41"/>
  <c r="HC54" i="41"/>
  <c r="HC55" i="41"/>
  <c r="HC56" i="41"/>
  <c r="HC57" i="41"/>
  <c r="HC58" i="41"/>
  <c r="HC60" i="41"/>
  <c r="HC61" i="41"/>
  <c r="HC62" i="41"/>
  <c r="HC63" i="41"/>
  <c r="HC64" i="41"/>
  <c r="HC65" i="41"/>
  <c r="HC66" i="41"/>
  <c r="HC67" i="41"/>
  <c r="HC68" i="41"/>
  <c r="HC69" i="41"/>
  <c r="HC70" i="41"/>
  <c r="HC71" i="41"/>
  <c r="HC72" i="41"/>
  <c r="HC73" i="41"/>
  <c r="HC74" i="41"/>
  <c r="HC75" i="41"/>
  <c r="HC76" i="41"/>
  <c r="HC77" i="41"/>
  <c r="HC78" i="41"/>
  <c r="HC79" i="41"/>
  <c r="HC80" i="41"/>
  <c r="HC81" i="41"/>
  <c r="HC82" i="41"/>
  <c r="HC83" i="41"/>
  <c r="HC84" i="41"/>
  <c r="HC86" i="41"/>
  <c r="HC87" i="41"/>
  <c r="HC88" i="41"/>
  <c r="HC89" i="41"/>
  <c r="HC90" i="41"/>
  <c r="HC91" i="41"/>
  <c r="HC92" i="41"/>
  <c r="HC93" i="41"/>
  <c r="HC94" i="41"/>
  <c r="HC95" i="41"/>
  <c r="HC96" i="41"/>
  <c r="HC97" i="41"/>
  <c r="HC98" i="41"/>
  <c r="HC99" i="41"/>
  <c r="HC100" i="41"/>
  <c r="HC101" i="41"/>
  <c r="HC102" i="41"/>
  <c r="HC103" i="41"/>
  <c r="HC104" i="41"/>
  <c r="HC105" i="41"/>
  <c r="HC106" i="41"/>
  <c r="HC107" i="41"/>
  <c r="HC108" i="41"/>
  <c r="HC109" i="41"/>
  <c r="HC110" i="41"/>
  <c r="HC112" i="41"/>
  <c r="HC113" i="41"/>
  <c r="HC114" i="41"/>
  <c r="HC115" i="41"/>
  <c r="HC116" i="41"/>
  <c r="HC117" i="41"/>
  <c r="HC118" i="41"/>
  <c r="HC119" i="41"/>
  <c r="HC120" i="41"/>
  <c r="HC121" i="41"/>
  <c r="HC122" i="41"/>
  <c r="HC123" i="41"/>
  <c r="HC124" i="41"/>
  <c r="HC125" i="41"/>
  <c r="HC126" i="41"/>
  <c r="HC127" i="41"/>
  <c r="HC128" i="41"/>
  <c r="HC129" i="41"/>
  <c r="HC130" i="41"/>
  <c r="HC131" i="41"/>
  <c r="HC132" i="41"/>
  <c r="HC133" i="41"/>
  <c r="HC134" i="41"/>
  <c r="HC135" i="41"/>
  <c r="HC136" i="41"/>
  <c r="HC138" i="41"/>
  <c r="HC139" i="41"/>
  <c r="HC140" i="41"/>
  <c r="HC137" i="41" s="1"/>
  <c r="HC141" i="41"/>
  <c r="HC142" i="41"/>
  <c r="HC143" i="41"/>
  <c r="HC144" i="41"/>
  <c r="HC145" i="41"/>
  <c r="HC146" i="41"/>
  <c r="HC147" i="41"/>
  <c r="HC148" i="41"/>
  <c r="HC149" i="41"/>
  <c r="HC150" i="41"/>
  <c r="HC151" i="41"/>
  <c r="HC152" i="41"/>
  <c r="HC153" i="41"/>
  <c r="HC154" i="41"/>
  <c r="HC155" i="41"/>
  <c r="HC156" i="41"/>
  <c r="HC157" i="41"/>
  <c r="HC158" i="41"/>
  <c r="HC159" i="41"/>
  <c r="HC160" i="41"/>
  <c r="HC161" i="41"/>
  <c r="HC162" i="41"/>
  <c r="HD7" i="41"/>
  <c r="HD33" i="41"/>
  <c r="HD5" i="41" s="1"/>
  <c r="HD59" i="41"/>
  <c r="HD85" i="41"/>
  <c r="HD111" i="41"/>
  <c r="HD137" i="41"/>
  <c r="HE7" i="41"/>
  <c r="HE33" i="41"/>
  <c r="HE59" i="41"/>
  <c r="HE85" i="41"/>
  <c r="HE5" i="41" s="1"/>
  <c r="HE111" i="41"/>
  <c r="HE137" i="41"/>
  <c r="HF7" i="41"/>
  <c r="HF5" i="41" s="1"/>
  <c r="HF33" i="41"/>
  <c r="HF59" i="41"/>
  <c r="HF85" i="41"/>
  <c r="HF111" i="41"/>
  <c r="HF137" i="41"/>
  <c r="HG7" i="41"/>
  <c r="HG5" i="41" s="1"/>
  <c r="HG33" i="41"/>
  <c r="HG59" i="41"/>
  <c r="HG85" i="41"/>
  <c r="HG111" i="41"/>
  <c r="HG137" i="41"/>
  <c r="HH7" i="41"/>
  <c r="HH33" i="41"/>
  <c r="HH59" i="41"/>
  <c r="HH85" i="41"/>
  <c r="HH111" i="41"/>
  <c r="HH137" i="41"/>
  <c r="HH5" i="41"/>
  <c r="HI7" i="41"/>
  <c r="HI5" i="41" s="1"/>
  <c r="HI33" i="41"/>
  <c r="HI59" i="41"/>
  <c r="HI85" i="41"/>
  <c r="HI111" i="41"/>
  <c r="HI137" i="41"/>
  <c r="HJ7" i="41"/>
  <c r="HJ33" i="41"/>
  <c r="HJ59" i="41"/>
  <c r="HJ85" i="41"/>
  <c r="HJ111" i="41"/>
  <c r="HJ137" i="41"/>
  <c r="HK7" i="41"/>
  <c r="HK5" i="41" s="1"/>
  <c r="HK33" i="41"/>
  <c r="HK59" i="41"/>
  <c r="HK85" i="41"/>
  <c r="HK111" i="41"/>
  <c r="HK137" i="41"/>
  <c r="HL7" i="41"/>
  <c r="HL33" i="41"/>
  <c r="HL59" i="41"/>
  <c r="HL5" i="41" s="1"/>
  <c r="HL85" i="41"/>
  <c r="HL111" i="41"/>
  <c r="HL137" i="41"/>
  <c r="HM7" i="41"/>
  <c r="HM33" i="41"/>
  <c r="HM5" i="41" s="1"/>
  <c r="HM59" i="41"/>
  <c r="HM85" i="41"/>
  <c r="HM111" i="41"/>
  <c r="HM137" i="41"/>
  <c r="HN7" i="41"/>
  <c r="HN33" i="41"/>
  <c r="HN59" i="41"/>
  <c r="HN85" i="41"/>
  <c r="HN111" i="41"/>
  <c r="HN137" i="41"/>
  <c r="HO7" i="41"/>
  <c r="HO33" i="41"/>
  <c r="HO59" i="41"/>
  <c r="HO85" i="41"/>
  <c r="HO111" i="41"/>
  <c r="HO137" i="41"/>
  <c r="HO5" i="41" s="1"/>
  <c r="HP8" i="41"/>
  <c r="HP9" i="41"/>
  <c r="HP10" i="41"/>
  <c r="HP11" i="41"/>
  <c r="HP12" i="41"/>
  <c r="HP13" i="41"/>
  <c r="HP14" i="41"/>
  <c r="HP15" i="41"/>
  <c r="HP16" i="41"/>
  <c r="HP17" i="41"/>
  <c r="HP18" i="41"/>
  <c r="HP19" i="41"/>
  <c r="HP20" i="41"/>
  <c r="HP21" i="41"/>
  <c r="HP22" i="41"/>
  <c r="HP23" i="41"/>
  <c r="HP24" i="41"/>
  <c r="HP25" i="41"/>
  <c r="HP26" i="41"/>
  <c r="HP27" i="41"/>
  <c r="HP28" i="41"/>
  <c r="HP29" i="41"/>
  <c r="HP30" i="41"/>
  <c r="HP31" i="41"/>
  <c r="HP32" i="41"/>
  <c r="HP34" i="41"/>
  <c r="HP33" i="41" s="1"/>
  <c r="HP35" i="41"/>
  <c r="HP36" i="41"/>
  <c r="HP37" i="41"/>
  <c r="HP38" i="41"/>
  <c r="HP39" i="41"/>
  <c r="HP40" i="41"/>
  <c r="HP41" i="41"/>
  <c r="HP42" i="41"/>
  <c r="HP43" i="41"/>
  <c r="HP44" i="41"/>
  <c r="HP45" i="41"/>
  <c r="HP46" i="41"/>
  <c r="HP47" i="41"/>
  <c r="HP48" i="41"/>
  <c r="HP49" i="41"/>
  <c r="HP50" i="41"/>
  <c r="HP51" i="41"/>
  <c r="HP52" i="41"/>
  <c r="HP53" i="41"/>
  <c r="HP54" i="41"/>
  <c r="HP55" i="41"/>
  <c r="HP56" i="41"/>
  <c r="HP57" i="41"/>
  <c r="HP58" i="41"/>
  <c r="HP60" i="41"/>
  <c r="HP61" i="41"/>
  <c r="HP62" i="41"/>
  <c r="HP63" i="41"/>
  <c r="HP64" i="41"/>
  <c r="HP65" i="41"/>
  <c r="HP66" i="41"/>
  <c r="HP67" i="41"/>
  <c r="HP68" i="41"/>
  <c r="HP69" i="41"/>
  <c r="HP70" i="41"/>
  <c r="HP71" i="41"/>
  <c r="HP72" i="41"/>
  <c r="HP73" i="41"/>
  <c r="HP74" i="41"/>
  <c r="HP75" i="41"/>
  <c r="HP76" i="41"/>
  <c r="HP77" i="41"/>
  <c r="HP78" i="41"/>
  <c r="HP79" i="41"/>
  <c r="HP80" i="41"/>
  <c r="HP81" i="41"/>
  <c r="HP82" i="41"/>
  <c r="HP83" i="41"/>
  <c r="HP84" i="41"/>
  <c r="HP86" i="41"/>
  <c r="HP87" i="41"/>
  <c r="HP88" i="41"/>
  <c r="HP89" i="41"/>
  <c r="HP90" i="41"/>
  <c r="HP91" i="41"/>
  <c r="HP92" i="41"/>
  <c r="HP93" i="41"/>
  <c r="HP94" i="41"/>
  <c r="HP95" i="41"/>
  <c r="HP96" i="41"/>
  <c r="HP97" i="41"/>
  <c r="HP98" i="41"/>
  <c r="HP99" i="41"/>
  <c r="HP100" i="41"/>
  <c r="HP101" i="41"/>
  <c r="HP102" i="41"/>
  <c r="HP103" i="41"/>
  <c r="HP104" i="41"/>
  <c r="HP105" i="41"/>
  <c r="HP106" i="41"/>
  <c r="HP107" i="41"/>
  <c r="HP108" i="41"/>
  <c r="HP109" i="41"/>
  <c r="HP110" i="41"/>
  <c r="HP112" i="41"/>
  <c r="HP113" i="41"/>
  <c r="HP114" i="41"/>
  <c r="HP115" i="41"/>
  <c r="HP116" i="41"/>
  <c r="HP117" i="41"/>
  <c r="HP118" i="41"/>
  <c r="HP119" i="41"/>
  <c r="HP120" i="41"/>
  <c r="HP121" i="41"/>
  <c r="HP122" i="41"/>
  <c r="HP123" i="41"/>
  <c r="HP124" i="41"/>
  <c r="HP125" i="41"/>
  <c r="HP126" i="41"/>
  <c r="HP127" i="41"/>
  <c r="HP128" i="41"/>
  <c r="HP129" i="41"/>
  <c r="HP130" i="41"/>
  <c r="HP131" i="41"/>
  <c r="HP132" i="41"/>
  <c r="HP133" i="41"/>
  <c r="HP134" i="41"/>
  <c r="HP135" i="41"/>
  <c r="HP136" i="41"/>
  <c r="HP138" i="41"/>
  <c r="HP137" i="41" s="1"/>
  <c r="HP139" i="41"/>
  <c r="HP140" i="41"/>
  <c r="HP141" i="41"/>
  <c r="HP142" i="41"/>
  <c r="HP143" i="41"/>
  <c r="HP144" i="41"/>
  <c r="HP145" i="41"/>
  <c r="HP146" i="41"/>
  <c r="HP147" i="41"/>
  <c r="HP148" i="41"/>
  <c r="HP149" i="41"/>
  <c r="HP150" i="41"/>
  <c r="HP151" i="41"/>
  <c r="HP152" i="41"/>
  <c r="HP153" i="41"/>
  <c r="HP154" i="41"/>
  <c r="HP155" i="41"/>
  <c r="HP156" i="41"/>
  <c r="HP157" i="41"/>
  <c r="HP158" i="41"/>
  <c r="HP159" i="41"/>
  <c r="HP160" i="41"/>
  <c r="HP161" i="41"/>
  <c r="HP162" i="41"/>
  <c r="HQ7" i="41"/>
  <c r="HQ5" i="41" s="1"/>
  <c r="HQ33" i="41"/>
  <c r="HQ59" i="41"/>
  <c r="HQ85" i="41"/>
  <c r="HQ111" i="41"/>
  <c r="HQ137" i="41"/>
  <c r="HR7" i="41"/>
  <c r="HR33" i="41"/>
  <c r="HR59" i="41"/>
  <c r="HR85" i="41"/>
  <c r="HR111" i="41"/>
  <c r="HR137" i="41"/>
  <c r="HS7" i="41"/>
  <c r="HS33" i="41"/>
  <c r="HS59" i="41"/>
  <c r="HS5" i="41" s="1"/>
  <c r="HS85" i="41"/>
  <c r="HS111" i="41"/>
  <c r="HS137" i="41"/>
  <c r="HT7" i="41"/>
  <c r="HT5" i="41" s="1"/>
  <c r="HT33" i="41"/>
  <c r="HT59" i="41"/>
  <c r="HT85" i="41"/>
  <c r="HT111" i="41"/>
  <c r="HT137" i="41"/>
  <c r="HU7" i="41"/>
  <c r="HU33" i="41"/>
  <c r="HU59" i="41"/>
  <c r="HU85" i="41"/>
  <c r="HU111" i="41"/>
  <c r="HU137" i="41"/>
  <c r="HU5" i="41" s="1"/>
  <c r="HV7" i="41"/>
  <c r="HV33" i="41"/>
  <c r="HV5" i="41" s="1"/>
  <c r="HV59" i="41"/>
  <c r="HV85" i="41"/>
  <c r="HV111" i="41"/>
  <c r="HV137" i="41"/>
  <c r="HW7" i="41"/>
  <c r="HW33" i="41"/>
  <c r="HW59" i="41"/>
  <c r="HW85" i="41"/>
  <c r="HW111" i="41"/>
  <c r="HW137" i="41"/>
  <c r="HX7" i="41"/>
  <c r="HX5" i="41" s="1"/>
  <c r="HX33" i="41"/>
  <c r="HX59" i="41"/>
  <c r="HX85" i="41"/>
  <c r="HX111" i="41"/>
  <c r="HX137" i="41"/>
  <c r="HY7" i="41"/>
  <c r="HY33" i="41"/>
  <c r="HY59" i="41"/>
  <c r="HY85" i="41"/>
  <c r="HY111" i="41"/>
  <c r="HY137" i="41"/>
  <c r="HZ7" i="41"/>
  <c r="HZ33" i="41"/>
  <c r="HZ59" i="41"/>
  <c r="HZ85" i="41"/>
  <c r="HZ111" i="41"/>
  <c r="HZ137" i="41"/>
  <c r="HZ5" i="41"/>
  <c r="IA7" i="41"/>
  <c r="IA5" i="41" s="1"/>
  <c r="IA33" i="41"/>
  <c r="IA59" i="41"/>
  <c r="IA85" i="41"/>
  <c r="IA111" i="41"/>
  <c r="IA137" i="41"/>
  <c r="IB7" i="41"/>
  <c r="IB33" i="41"/>
  <c r="IB59" i="41"/>
  <c r="IB85" i="41"/>
  <c r="IB111" i="41"/>
  <c r="IB137" i="41"/>
  <c r="IC8" i="41"/>
  <c r="IC9" i="41"/>
  <c r="IC10" i="41"/>
  <c r="IC11" i="41"/>
  <c r="IC12" i="41"/>
  <c r="IC13" i="41"/>
  <c r="IC14" i="41"/>
  <c r="IC15" i="41"/>
  <c r="IC16" i="41"/>
  <c r="IC17" i="41"/>
  <c r="IC18" i="41"/>
  <c r="IC19" i="41"/>
  <c r="IC20" i="41"/>
  <c r="IC21" i="41"/>
  <c r="IC22" i="41"/>
  <c r="IC23" i="41"/>
  <c r="IC24" i="41"/>
  <c r="IC25" i="41"/>
  <c r="IC26" i="41"/>
  <c r="IC27" i="41"/>
  <c r="IC28" i="41"/>
  <c r="IC29" i="41"/>
  <c r="IC30" i="41"/>
  <c r="IC31" i="41"/>
  <c r="IC32" i="41"/>
  <c r="IC34" i="41"/>
  <c r="IC35" i="41"/>
  <c r="IC36" i="41"/>
  <c r="IC33" i="41" s="1"/>
  <c r="IC37" i="41"/>
  <c r="IC38" i="41"/>
  <c r="IC39" i="41"/>
  <c r="IC40" i="41"/>
  <c r="IC41" i="41"/>
  <c r="IC42" i="41"/>
  <c r="IC43" i="41"/>
  <c r="IC44" i="41"/>
  <c r="IC45" i="41"/>
  <c r="IC46" i="41"/>
  <c r="IC47" i="41"/>
  <c r="IC48" i="41"/>
  <c r="IC49" i="41"/>
  <c r="IC50" i="41"/>
  <c r="IC51" i="41"/>
  <c r="IC52" i="41"/>
  <c r="IC53" i="41"/>
  <c r="IC54" i="41"/>
  <c r="IC55" i="41"/>
  <c r="IC56" i="41"/>
  <c r="IC57" i="41"/>
  <c r="IC58" i="41"/>
  <c r="IC60" i="41"/>
  <c r="IC61" i="41"/>
  <c r="IC62" i="41"/>
  <c r="IC63" i="41"/>
  <c r="IC64" i="41"/>
  <c r="IC65" i="41"/>
  <c r="IC66" i="41"/>
  <c r="IC67" i="41"/>
  <c r="IC68" i="41"/>
  <c r="IC69" i="41"/>
  <c r="IC70" i="41"/>
  <c r="IC71" i="41"/>
  <c r="IC72" i="41"/>
  <c r="IC73" i="41"/>
  <c r="IC74" i="41"/>
  <c r="IC75" i="41"/>
  <c r="IC76" i="41"/>
  <c r="IC77" i="41"/>
  <c r="IC78" i="41"/>
  <c r="IC79" i="41"/>
  <c r="IC80" i="41"/>
  <c r="IC81" i="41"/>
  <c r="IC82" i="41"/>
  <c r="IC83" i="41"/>
  <c r="IC84" i="41"/>
  <c r="IC86" i="41"/>
  <c r="IC87" i="41"/>
  <c r="IC88" i="41"/>
  <c r="IC89" i="41"/>
  <c r="IC90" i="41"/>
  <c r="IC91" i="41"/>
  <c r="IC92" i="41"/>
  <c r="IC93" i="41"/>
  <c r="IC94" i="41"/>
  <c r="IC95" i="41"/>
  <c r="IC96" i="41"/>
  <c r="IC97" i="41"/>
  <c r="IC98" i="41"/>
  <c r="IC99" i="41"/>
  <c r="IC100" i="41"/>
  <c r="IC101" i="41"/>
  <c r="IC102" i="41"/>
  <c r="IC103" i="41"/>
  <c r="IC104" i="41"/>
  <c r="IC105" i="41"/>
  <c r="IC106" i="41"/>
  <c r="IC107" i="41"/>
  <c r="IC108" i="41"/>
  <c r="IC109" i="41"/>
  <c r="IC110" i="41"/>
  <c r="IC112" i="41"/>
  <c r="IC113" i="41"/>
  <c r="IC114" i="41"/>
  <c r="IC111" i="41" s="1"/>
  <c r="IC115" i="41"/>
  <c r="IC116" i="41"/>
  <c r="IC117" i="41"/>
  <c r="IC118" i="41"/>
  <c r="IC119" i="41"/>
  <c r="IC120" i="41"/>
  <c r="IC121" i="41"/>
  <c r="IC122" i="41"/>
  <c r="IC123" i="41"/>
  <c r="IC124" i="41"/>
  <c r="IC125" i="41"/>
  <c r="IC126" i="41"/>
  <c r="IC127" i="41"/>
  <c r="IC128" i="41"/>
  <c r="IC129" i="41"/>
  <c r="IC130" i="41"/>
  <c r="IC131" i="41"/>
  <c r="IC132" i="41"/>
  <c r="IC133" i="41"/>
  <c r="IC134" i="41"/>
  <c r="IC135" i="41"/>
  <c r="IC136" i="41"/>
  <c r="IC138" i="41"/>
  <c r="IC139" i="41"/>
  <c r="IC140" i="41"/>
  <c r="IC141" i="41"/>
  <c r="IC142" i="41"/>
  <c r="IC143" i="41"/>
  <c r="IC144" i="41"/>
  <c r="IC145" i="41"/>
  <c r="IC146" i="41"/>
  <c r="IC147" i="41"/>
  <c r="IC148" i="41"/>
  <c r="IC149" i="41"/>
  <c r="IC150" i="41"/>
  <c r="IC151" i="41"/>
  <c r="IC152" i="41"/>
  <c r="IC153" i="41"/>
  <c r="IC154" i="41"/>
  <c r="IC155" i="41"/>
  <c r="IC156" i="41"/>
  <c r="IC157" i="41"/>
  <c r="IC158" i="41"/>
  <c r="IC159" i="41"/>
  <c r="IC160" i="41"/>
  <c r="IC161" i="41"/>
  <c r="IC162" i="41"/>
  <c r="ID7" i="41"/>
  <c r="ID5" i="41" s="1"/>
  <c r="ID33" i="41"/>
  <c r="ID59" i="41"/>
  <c r="ID85" i="41"/>
  <c r="ID111" i="41"/>
  <c r="ID137" i="41"/>
  <c r="IE7" i="41"/>
  <c r="IE33" i="41"/>
  <c r="IE59" i="41"/>
  <c r="IE85" i="41"/>
  <c r="IE111" i="41"/>
  <c r="IE137" i="41"/>
  <c r="IF7" i="41"/>
  <c r="IF33" i="41"/>
  <c r="IF59" i="41"/>
  <c r="IF85" i="41"/>
  <c r="IF111" i="41"/>
  <c r="IF137" i="41"/>
  <c r="IF5" i="41"/>
  <c r="IG7" i="41"/>
  <c r="IG5" i="41" s="1"/>
  <c r="IG33" i="41"/>
  <c r="IG59" i="41"/>
  <c r="IG85" i="41"/>
  <c r="IG111" i="41"/>
  <c r="IG137" i="41"/>
  <c r="IH7" i="41"/>
  <c r="IH33" i="41"/>
  <c r="IH59" i="41"/>
  <c r="IH85" i="41"/>
  <c r="IH111" i="41"/>
  <c r="IH137" i="41"/>
  <c r="II7" i="41"/>
  <c r="II5" i="41" s="1"/>
  <c r="II33" i="41"/>
  <c r="II59" i="41"/>
  <c r="II85" i="41"/>
  <c r="II111" i="41"/>
  <c r="II137" i="41"/>
  <c r="IJ7" i="41"/>
  <c r="IJ33" i="41"/>
  <c r="IJ59" i="41"/>
  <c r="IJ5" i="41" s="1"/>
  <c r="IJ85" i="41"/>
  <c r="IJ111" i="41"/>
  <c r="IJ137" i="41"/>
  <c r="IK7" i="41"/>
  <c r="IK33" i="41"/>
  <c r="IK59" i="41"/>
  <c r="IK5" i="41" s="1"/>
  <c r="IK85" i="41"/>
  <c r="IK111" i="41"/>
  <c r="IK137" i="41"/>
  <c r="IL7" i="41"/>
  <c r="IL5" i="41" s="1"/>
  <c r="IL33" i="41"/>
  <c r="IL59" i="41"/>
  <c r="IL85" i="41"/>
  <c r="IL111" i="41"/>
  <c r="IL137" i="41"/>
  <c r="IM7" i="41"/>
  <c r="IM33" i="41"/>
  <c r="IM59" i="41"/>
  <c r="IM85" i="41"/>
  <c r="IM111" i="41"/>
  <c r="IM137" i="41"/>
  <c r="IM5" i="41" s="1"/>
  <c r="IN7" i="41"/>
  <c r="IN33" i="41"/>
  <c r="IN5" i="41" s="1"/>
  <c r="IN59" i="41"/>
  <c r="IN85" i="41"/>
  <c r="IN111" i="41"/>
  <c r="IN137" i="41"/>
  <c r="IO7" i="41"/>
  <c r="IO33" i="41"/>
  <c r="IO59" i="41"/>
  <c r="IO85" i="41"/>
  <c r="IO111" i="41"/>
  <c r="IO137" i="41"/>
  <c r="IP8" i="41"/>
  <c r="IP9" i="41"/>
  <c r="IP10" i="41"/>
  <c r="IP11" i="41"/>
  <c r="IP12" i="41"/>
  <c r="IP13" i="41"/>
  <c r="IP14" i="41"/>
  <c r="IP15" i="41"/>
  <c r="IP16" i="41"/>
  <c r="IP17" i="41"/>
  <c r="IP18" i="41"/>
  <c r="IP19" i="41"/>
  <c r="IP20" i="41"/>
  <c r="IP21" i="41"/>
  <c r="IP22" i="41"/>
  <c r="IP23" i="41"/>
  <c r="IP24" i="41"/>
  <c r="IP25" i="41"/>
  <c r="IP26" i="41"/>
  <c r="IP27" i="41"/>
  <c r="IP28" i="41"/>
  <c r="IP29" i="41"/>
  <c r="IP30" i="41"/>
  <c r="IP31" i="41"/>
  <c r="IP32" i="41"/>
  <c r="IP34" i="41"/>
  <c r="IP35" i="41"/>
  <c r="IP36" i="41"/>
  <c r="IP37" i="41"/>
  <c r="IP38" i="41"/>
  <c r="IP39" i="41"/>
  <c r="IP40" i="41"/>
  <c r="IP41" i="41"/>
  <c r="IP42" i="41"/>
  <c r="IP43" i="41"/>
  <c r="IP44" i="41"/>
  <c r="IP45" i="41"/>
  <c r="IP46" i="41"/>
  <c r="IP47" i="41"/>
  <c r="IP48" i="41"/>
  <c r="IP49" i="41"/>
  <c r="IP50" i="41"/>
  <c r="IP51" i="41"/>
  <c r="IP52" i="41"/>
  <c r="IP53" i="41"/>
  <c r="IP54" i="41"/>
  <c r="IP55" i="41"/>
  <c r="IP56" i="41"/>
  <c r="IP57" i="41"/>
  <c r="IP58" i="41"/>
  <c r="IP60" i="41"/>
  <c r="IP61" i="41"/>
  <c r="IP62" i="41"/>
  <c r="IP63" i="41"/>
  <c r="IP64" i="41"/>
  <c r="IP65" i="41"/>
  <c r="IP66" i="41"/>
  <c r="IP67" i="41"/>
  <c r="IP68" i="41"/>
  <c r="IP69" i="41"/>
  <c r="IP70" i="41"/>
  <c r="IP71" i="41"/>
  <c r="IP72" i="41"/>
  <c r="IP73" i="41"/>
  <c r="IP74" i="41"/>
  <c r="IP75" i="41"/>
  <c r="IP76" i="41"/>
  <c r="IP77" i="41"/>
  <c r="IP78" i="41"/>
  <c r="IP79" i="41"/>
  <c r="IP80" i="41"/>
  <c r="IP81" i="41"/>
  <c r="IP82" i="41"/>
  <c r="IP83" i="41"/>
  <c r="IP84" i="41"/>
  <c r="IP86" i="41"/>
  <c r="IP87" i="41"/>
  <c r="IP88" i="41"/>
  <c r="IP89" i="41"/>
  <c r="IP90" i="41"/>
  <c r="IP91" i="41"/>
  <c r="IP92" i="41"/>
  <c r="IP93" i="41"/>
  <c r="IP94" i="41"/>
  <c r="IP95" i="41"/>
  <c r="IP96" i="41"/>
  <c r="IP97" i="41"/>
  <c r="IP98" i="41"/>
  <c r="IP99" i="41"/>
  <c r="IP100" i="41"/>
  <c r="IP101" i="41"/>
  <c r="IP102" i="41"/>
  <c r="IP103" i="41"/>
  <c r="IP104" i="41"/>
  <c r="IP105" i="41"/>
  <c r="IP106" i="41"/>
  <c r="IP107" i="41"/>
  <c r="IP108" i="41"/>
  <c r="IP109" i="41"/>
  <c r="IP110" i="41"/>
  <c r="IP112" i="41"/>
  <c r="IP111" i="41" s="1"/>
  <c r="IP113" i="41"/>
  <c r="IP114" i="41"/>
  <c r="IP115" i="41"/>
  <c r="IP116" i="41"/>
  <c r="IP117" i="41"/>
  <c r="IP118" i="41"/>
  <c r="IP119" i="41"/>
  <c r="IP120" i="41"/>
  <c r="IP121" i="41"/>
  <c r="IP122" i="41"/>
  <c r="IP123" i="41"/>
  <c r="IP124" i="41"/>
  <c r="IP125" i="41"/>
  <c r="IP126" i="41"/>
  <c r="IP127" i="41"/>
  <c r="IP128" i="41"/>
  <c r="IP129" i="41"/>
  <c r="IP130" i="41"/>
  <c r="IP131" i="41"/>
  <c r="IP132" i="41"/>
  <c r="IP133" i="41"/>
  <c r="IP134" i="41"/>
  <c r="IP135" i="41"/>
  <c r="IP136" i="41"/>
  <c r="IP138" i="41"/>
  <c r="IP139" i="41"/>
  <c r="IP140" i="41"/>
  <c r="IP141" i="41"/>
  <c r="IP142" i="41"/>
  <c r="IP143" i="41"/>
  <c r="IP144" i="41"/>
  <c r="IP145" i="41"/>
  <c r="IP146" i="41"/>
  <c r="IP147" i="41"/>
  <c r="IP148" i="41"/>
  <c r="IP149" i="41"/>
  <c r="IP150" i="41"/>
  <c r="IP151" i="41"/>
  <c r="IP152" i="41"/>
  <c r="IP153" i="41"/>
  <c r="IP154" i="41"/>
  <c r="IP155" i="41"/>
  <c r="IP156" i="41"/>
  <c r="IP157" i="41"/>
  <c r="IP158" i="41"/>
  <c r="IP159" i="41"/>
  <c r="IP160" i="41"/>
  <c r="IP161" i="41"/>
  <c r="IP162" i="41"/>
  <c r="IQ7" i="41"/>
  <c r="IQ33" i="41"/>
  <c r="IQ59" i="41"/>
  <c r="IQ5" i="41" s="1"/>
  <c r="IQ85" i="41"/>
  <c r="IQ111" i="41"/>
  <c r="IQ137" i="41"/>
  <c r="IR7" i="41"/>
  <c r="IR5" i="41" s="1"/>
  <c r="IR33" i="41"/>
  <c r="IR59" i="41"/>
  <c r="IR85" i="41"/>
  <c r="IR111" i="41"/>
  <c r="IR137" i="41"/>
  <c r="IS7" i="41"/>
  <c r="IS33" i="41"/>
  <c r="IS59" i="41"/>
  <c r="IS85" i="41"/>
  <c r="IS111" i="41"/>
  <c r="IS137" i="41"/>
  <c r="IS5" i="41"/>
  <c r="IT7" i="41"/>
  <c r="IT33" i="41"/>
  <c r="IT5" i="41" s="1"/>
  <c r="IT59" i="41"/>
  <c r="IT85" i="41"/>
  <c r="IT111" i="41"/>
  <c r="IT137" i="41"/>
  <c r="IU7" i="41"/>
  <c r="IU33" i="41"/>
  <c r="IU59" i="41"/>
  <c r="IU85" i="41"/>
  <c r="IU5" i="41" s="1"/>
  <c r="IU111" i="41"/>
  <c r="IU137" i="41"/>
  <c r="IV7" i="41"/>
  <c r="IV5" i="41" s="1"/>
  <c r="IV33" i="41"/>
  <c r="IV59" i="41"/>
  <c r="IV85" i="41"/>
  <c r="IV111" i="41"/>
  <c r="IV137" i="41"/>
  <c r="IW7" i="41"/>
  <c r="IW33" i="41"/>
  <c r="IW59" i="41"/>
  <c r="IW85" i="41"/>
  <c r="IW111" i="41"/>
  <c r="IW137" i="41"/>
  <c r="IX7" i="41"/>
  <c r="IX33" i="41"/>
  <c r="IX59" i="41"/>
  <c r="IX85" i="41"/>
  <c r="IX111" i="41"/>
  <c r="IX137" i="41"/>
  <c r="IX5" i="41"/>
  <c r="IY7" i="41"/>
  <c r="IY5" i="41" s="1"/>
  <c r="IY33" i="41"/>
  <c r="IY59" i="41"/>
  <c r="IY85" i="41"/>
  <c r="IY111" i="41"/>
  <c r="IY137" i="41"/>
  <c r="IZ7" i="41"/>
  <c r="IZ33" i="41"/>
  <c r="IZ59" i="41"/>
  <c r="IZ85" i="41"/>
  <c r="IZ111" i="41"/>
  <c r="IZ137" i="41"/>
  <c r="JA7" i="41"/>
  <c r="JA5" i="41" s="1"/>
  <c r="JA33" i="41"/>
  <c r="JA59" i="41"/>
  <c r="JA85" i="41"/>
  <c r="JA111" i="41"/>
  <c r="JA137" i="41"/>
  <c r="JB7" i="41"/>
  <c r="JB33" i="41"/>
  <c r="JB59" i="41"/>
  <c r="JB85" i="41"/>
  <c r="JB111" i="41"/>
  <c r="JB137" i="41"/>
  <c r="JC8" i="41"/>
  <c r="JC9" i="41"/>
  <c r="JC10" i="41"/>
  <c r="JC11" i="41"/>
  <c r="JC12" i="41"/>
  <c r="JC13" i="41"/>
  <c r="JC14" i="41"/>
  <c r="JC15" i="41"/>
  <c r="JC16" i="41"/>
  <c r="JC17" i="41"/>
  <c r="JC18" i="41"/>
  <c r="JC19" i="41"/>
  <c r="JC20" i="41"/>
  <c r="JC21" i="41"/>
  <c r="JC22" i="41"/>
  <c r="JC23" i="41"/>
  <c r="JC24" i="41"/>
  <c r="JC25" i="41"/>
  <c r="JC26" i="41"/>
  <c r="JC27" i="41"/>
  <c r="JC28" i="41"/>
  <c r="JC29" i="41"/>
  <c r="JC30" i="41"/>
  <c r="JC31" i="41"/>
  <c r="JC32" i="41"/>
  <c r="JC34" i="41"/>
  <c r="JC35" i="41"/>
  <c r="JC36" i="41"/>
  <c r="JC37" i="41"/>
  <c r="JC38" i="41"/>
  <c r="JC39" i="41"/>
  <c r="JC40" i="41"/>
  <c r="JC41" i="41"/>
  <c r="JC42" i="41"/>
  <c r="JC43" i="41"/>
  <c r="JC44" i="41"/>
  <c r="JC45" i="41"/>
  <c r="JC46" i="41"/>
  <c r="JC47" i="41"/>
  <c r="JC48" i="41"/>
  <c r="JC49" i="41"/>
  <c r="JC50" i="41"/>
  <c r="JC51" i="41"/>
  <c r="JC52" i="41"/>
  <c r="JC53" i="41"/>
  <c r="JC54" i="41"/>
  <c r="JC55" i="41"/>
  <c r="JC56" i="41"/>
  <c r="JC57" i="41"/>
  <c r="JC58" i="41"/>
  <c r="JC60" i="41"/>
  <c r="JC61" i="41"/>
  <c r="JC62" i="41"/>
  <c r="JC59" i="41" s="1"/>
  <c r="JC63" i="41"/>
  <c r="JC64" i="41"/>
  <c r="JC65" i="41"/>
  <c r="JC66" i="41"/>
  <c r="JC67" i="41"/>
  <c r="JC68" i="41"/>
  <c r="JC69" i="41"/>
  <c r="JC70" i="41"/>
  <c r="JC71" i="41"/>
  <c r="JC72" i="41"/>
  <c r="JC73" i="41"/>
  <c r="JC74" i="41"/>
  <c r="JC75" i="41"/>
  <c r="JC76" i="41"/>
  <c r="JC77" i="41"/>
  <c r="JC78" i="41"/>
  <c r="JC79" i="41"/>
  <c r="JC80" i="41"/>
  <c r="JC81" i="41"/>
  <c r="JC82" i="41"/>
  <c r="JC83" i="41"/>
  <c r="JC84" i="41"/>
  <c r="JC86" i="41"/>
  <c r="JC87" i="41"/>
  <c r="JC88" i="41"/>
  <c r="JC89" i="41"/>
  <c r="JC90" i="41"/>
  <c r="JC91" i="41"/>
  <c r="JC92" i="41"/>
  <c r="JC93" i="41"/>
  <c r="JC94" i="41"/>
  <c r="JC95" i="41"/>
  <c r="JC96" i="41"/>
  <c r="JC97" i="41"/>
  <c r="JC98" i="41"/>
  <c r="JC99" i="41"/>
  <c r="JC100" i="41"/>
  <c r="JC101" i="41"/>
  <c r="JC102" i="41"/>
  <c r="JC103" i="41"/>
  <c r="JC104" i="41"/>
  <c r="JC105" i="41"/>
  <c r="JC106" i="41"/>
  <c r="JC107" i="41"/>
  <c r="JC108" i="41"/>
  <c r="JC109" i="41"/>
  <c r="JC110" i="41"/>
  <c r="JC85" i="41"/>
  <c r="JC112" i="41"/>
  <c r="JC113" i="41"/>
  <c r="JC114" i="41"/>
  <c r="JC115" i="41"/>
  <c r="JC116" i="41"/>
  <c r="JC117" i="41"/>
  <c r="JC118" i="41"/>
  <c r="JC119" i="41"/>
  <c r="JC120" i="41"/>
  <c r="JC121" i="41"/>
  <c r="JC122" i="41"/>
  <c r="JC123" i="41"/>
  <c r="JC124" i="41"/>
  <c r="JC125" i="41"/>
  <c r="JC126" i="41"/>
  <c r="JC127" i="41"/>
  <c r="JC128" i="41"/>
  <c r="JC129" i="41"/>
  <c r="JC130" i="41"/>
  <c r="JC131" i="41"/>
  <c r="JC132" i="41"/>
  <c r="JC133" i="41"/>
  <c r="JC134" i="41"/>
  <c r="JC135" i="41"/>
  <c r="JC136" i="41"/>
  <c r="JC138" i="41"/>
  <c r="JC139" i="41"/>
  <c r="JC140" i="41"/>
  <c r="JC141" i="41"/>
  <c r="JC142" i="41"/>
  <c r="JC143" i="41"/>
  <c r="JC144" i="41"/>
  <c r="JC145" i="41"/>
  <c r="JC146" i="41"/>
  <c r="JC147" i="41"/>
  <c r="JC148" i="41"/>
  <c r="JC149" i="41"/>
  <c r="JC150" i="41"/>
  <c r="JC151" i="41"/>
  <c r="JC152" i="41"/>
  <c r="JC153" i="41"/>
  <c r="JC154" i="41"/>
  <c r="JC155" i="41"/>
  <c r="JC156" i="41"/>
  <c r="JC157" i="41"/>
  <c r="JC158" i="41"/>
  <c r="JC159" i="41"/>
  <c r="JC160" i="41"/>
  <c r="JC161" i="41"/>
  <c r="JC162" i="41"/>
  <c r="JD7" i="41"/>
  <c r="JD33" i="41"/>
  <c r="JD59" i="41"/>
  <c r="JD85" i="41"/>
  <c r="JD111" i="41"/>
  <c r="JD137" i="41"/>
  <c r="JD5" i="41"/>
  <c r="JE7" i="41"/>
  <c r="JE5" i="41" s="1"/>
  <c r="JE33" i="41"/>
  <c r="JE59" i="41"/>
  <c r="JE85" i="41"/>
  <c r="JE111" i="41"/>
  <c r="JE137" i="41"/>
  <c r="JF7" i="41"/>
  <c r="JF33" i="41"/>
  <c r="JF59" i="41"/>
  <c r="JF85" i="41"/>
  <c r="JF111" i="41"/>
  <c r="JF137" i="41"/>
  <c r="JG7" i="41"/>
  <c r="JG5" i="41" s="1"/>
  <c r="JG33" i="41"/>
  <c r="JG59" i="41"/>
  <c r="JG85" i="41"/>
  <c r="JG111" i="41"/>
  <c r="JG137" i="41"/>
  <c r="JH7" i="41"/>
  <c r="JH33" i="41"/>
  <c r="JH59" i="41"/>
  <c r="JH5" i="41" s="1"/>
  <c r="JH85" i="41"/>
  <c r="JH111" i="41"/>
  <c r="JH137" i="41"/>
  <c r="JI7" i="41"/>
  <c r="JI33" i="41"/>
  <c r="JI59" i="41"/>
  <c r="JI5" i="41" s="1"/>
  <c r="JI85" i="41"/>
  <c r="JI111" i="41"/>
  <c r="JI137" i="41"/>
  <c r="JJ7" i="41"/>
  <c r="JJ33" i="41"/>
  <c r="JJ59" i="41"/>
  <c r="JJ85" i="41"/>
  <c r="JJ111" i="41"/>
  <c r="JJ137" i="41"/>
  <c r="JK7" i="41"/>
  <c r="JK33" i="41"/>
  <c r="JK59" i="41"/>
  <c r="JK85" i="41"/>
  <c r="JK111" i="41"/>
  <c r="JK137" i="41"/>
  <c r="JK5" i="41"/>
  <c r="JL7" i="41"/>
  <c r="JL33" i="41"/>
  <c r="JL5" i="41" s="1"/>
  <c r="JL59" i="41"/>
  <c r="JL85" i="41"/>
  <c r="JL111" i="41"/>
  <c r="JL137" i="41"/>
  <c r="JM7" i="41"/>
  <c r="JM33" i="41"/>
  <c r="JM59" i="41"/>
  <c r="JM85" i="41"/>
  <c r="JM5" i="41" s="1"/>
  <c r="JM111" i="41"/>
  <c r="JM137" i="41"/>
  <c r="JN7" i="41"/>
  <c r="JN5" i="41" s="1"/>
  <c r="JN33" i="41"/>
  <c r="JN59" i="41"/>
  <c r="JN85" i="41"/>
  <c r="JN111" i="41"/>
  <c r="JN137" i="41"/>
  <c r="JO7" i="41"/>
  <c r="JO33" i="41"/>
  <c r="JO59" i="41"/>
  <c r="JO85" i="41"/>
  <c r="JO111" i="41"/>
  <c r="JO137" i="41"/>
  <c r="JP8" i="41"/>
  <c r="JP9" i="41"/>
  <c r="JP10" i="41"/>
  <c r="JP11" i="41"/>
  <c r="JP12" i="41"/>
  <c r="JP13" i="41"/>
  <c r="JP14" i="41"/>
  <c r="JP15" i="41"/>
  <c r="JP16" i="41"/>
  <c r="JP17" i="41"/>
  <c r="JP18" i="41"/>
  <c r="JP19" i="41"/>
  <c r="JP20" i="41"/>
  <c r="JP21" i="41"/>
  <c r="JP22" i="41"/>
  <c r="JP23" i="41"/>
  <c r="JP24" i="41"/>
  <c r="JP25" i="41"/>
  <c r="JP26" i="41"/>
  <c r="JP27" i="41"/>
  <c r="JP28" i="41"/>
  <c r="JP29" i="41"/>
  <c r="JP30" i="41"/>
  <c r="JP31" i="41"/>
  <c r="JP32" i="41"/>
  <c r="JP34" i="41"/>
  <c r="JP33" i="41" s="1"/>
  <c r="JP35" i="41"/>
  <c r="JP36" i="41"/>
  <c r="JP37" i="41"/>
  <c r="JP38" i="41"/>
  <c r="JP39" i="41"/>
  <c r="JP40" i="41"/>
  <c r="JP41" i="41"/>
  <c r="JP42" i="41"/>
  <c r="JP43" i="41"/>
  <c r="JP44" i="41"/>
  <c r="JP45" i="41"/>
  <c r="JP46" i="41"/>
  <c r="JP47" i="41"/>
  <c r="JP48" i="41"/>
  <c r="JP49" i="41"/>
  <c r="JP50" i="41"/>
  <c r="JP51" i="41"/>
  <c r="JP52" i="41"/>
  <c r="JP53" i="41"/>
  <c r="JP54" i="41"/>
  <c r="JP55" i="41"/>
  <c r="JP56" i="41"/>
  <c r="JP57" i="41"/>
  <c r="JP58" i="41"/>
  <c r="JP60" i="41"/>
  <c r="JP61" i="41"/>
  <c r="JP62" i="41"/>
  <c r="JP63" i="41"/>
  <c r="JP64" i="41"/>
  <c r="JP65" i="41"/>
  <c r="JP66" i="41"/>
  <c r="JP67" i="41"/>
  <c r="JP68" i="41"/>
  <c r="JP69" i="41"/>
  <c r="JP70" i="41"/>
  <c r="JP71" i="41"/>
  <c r="JP72" i="41"/>
  <c r="JP73" i="41"/>
  <c r="JP74" i="41"/>
  <c r="JP75" i="41"/>
  <c r="JP76" i="41"/>
  <c r="JP77" i="41"/>
  <c r="JP78" i="41"/>
  <c r="JP79" i="41"/>
  <c r="JP80" i="41"/>
  <c r="JP81" i="41"/>
  <c r="JP82" i="41"/>
  <c r="JP83" i="41"/>
  <c r="JP84" i="41"/>
  <c r="JP86" i="41"/>
  <c r="JP87" i="41"/>
  <c r="JP88" i="41"/>
  <c r="JP89" i="41"/>
  <c r="JP90" i="41"/>
  <c r="JP91" i="41"/>
  <c r="JP92" i="41"/>
  <c r="JP93" i="41"/>
  <c r="JP94" i="41"/>
  <c r="JP95" i="41"/>
  <c r="JP96" i="41"/>
  <c r="JP97" i="41"/>
  <c r="JP98" i="41"/>
  <c r="JP99" i="41"/>
  <c r="JP100" i="41"/>
  <c r="JP101" i="41"/>
  <c r="JP102" i="41"/>
  <c r="JP103" i="41"/>
  <c r="JP104" i="41"/>
  <c r="JP105" i="41"/>
  <c r="JP106" i="41"/>
  <c r="JP107" i="41"/>
  <c r="JP108" i="41"/>
  <c r="JP109" i="41"/>
  <c r="JP110" i="41"/>
  <c r="JP85" i="41"/>
  <c r="JP112" i="41"/>
  <c r="JP113" i="41"/>
  <c r="JP114" i="41"/>
  <c r="JP115" i="41"/>
  <c r="JP116" i="41"/>
  <c r="JP117" i="41"/>
  <c r="JP118" i="41"/>
  <c r="JP119" i="41"/>
  <c r="JP120" i="41"/>
  <c r="JP121" i="41"/>
  <c r="JP122" i="41"/>
  <c r="JP123" i="41"/>
  <c r="JP124" i="41"/>
  <c r="JP125" i="41"/>
  <c r="JP126" i="41"/>
  <c r="JP127" i="41"/>
  <c r="JP128" i="41"/>
  <c r="JP129" i="41"/>
  <c r="JP130" i="41"/>
  <c r="JP131" i="41"/>
  <c r="JP132" i="41"/>
  <c r="JP133" i="41"/>
  <c r="JP134" i="41"/>
  <c r="JP135" i="41"/>
  <c r="JP136" i="41"/>
  <c r="JP138" i="41"/>
  <c r="JP139" i="41"/>
  <c r="JP140" i="41"/>
  <c r="JP141" i="41"/>
  <c r="JP142" i="41"/>
  <c r="JP143" i="41"/>
  <c r="JP144" i="41"/>
  <c r="JP145" i="41"/>
  <c r="JP146" i="41"/>
  <c r="JP147" i="41"/>
  <c r="JP148" i="41"/>
  <c r="JP149" i="41"/>
  <c r="JP150" i="41"/>
  <c r="JP151" i="41"/>
  <c r="JP152" i="41"/>
  <c r="JP153" i="41"/>
  <c r="JP154" i="41"/>
  <c r="JP155" i="41"/>
  <c r="JP156" i="41"/>
  <c r="JP157" i="41"/>
  <c r="JP158" i="41"/>
  <c r="JP159" i="41"/>
  <c r="JP160" i="41"/>
  <c r="JP161" i="41"/>
  <c r="JP162" i="41"/>
  <c r="JQ7" i="41"/>
  <c r="JQ33" i="41"/>
  <c r="JQ59" i="41"/>
  <c r="JQ85" i="41"/>
  <c r="JQ111" i="41"/>
  <c r="JQ137" i="41"/>
  <c r="JQ5" i="41" s="1"/>
  <c r="JR7" i="41"/>
  <c r="JR33" i="41"/>
  <c r="JR5" i="41" s="1"/>
  <c r="JR59" i="41"/>
  <c r="JR85" i="41"/>
  <c r="JR111" i="41"/>
  <c r="JR137" i="41"/>
  <c r="JS7" i="41"/>
  <c r="JS33" i="41"/>
  <c r="JS59" i="41"/>
  <c r="JS85" i="41"/>
  <c r="JS111" i="41"/>
  <c r="JS137" i="41"/>
  <c r="JT7" i="41"/>
  <c r="JT5" i="41" s="1"/>
  <c r="JT33" i="41"/>
  <c r="JT59" i="41"/>
  <c r="JT85" i="41"/>
  <c r="JT111" i="41"/>
  <c r="JT137" i="41"/>
  <c r="JU7" i="41"/>
  <c r="JU33" i="41"/>
  <c r="JU59" i="41"/>
  <c r="JU85" i="41"/>
  <c r="JU111" i="41"/>
  <c r="JU137" i="41"/>
  <c r="JV7" i="41"/>
  <c r="JV33" i="41"/>
  <c r="JV59" i="41"/>
  <c r="JV85" i="41"/>
  <c r="JV111" i="41"/>
  <c r="JV137" i="41"/>
  <c r="JV5" i="41"/>
  <c r="JW7" i="41"/>
  <c r="JW5" i="41" s="1"/>
  <c r="JW33" i="41"/>
  <c r="JW59" i="41"/>
  <c r="JW85" i="41"/>
  <c r="JW111" i="41"/>
  <c r="JW137" i="41"/>
  <c r="JX7" i="41"/>
  <c r="JX33" i="41"/>
  <c r="JX59" i="41"/>
  <c r="JX85" i="41"/>
  <c r="JX111" i="41"/>
  <c r="JX137" i="41"/>
  <c r="JY7" i="41"/>
  <c r="JY5" i="41" s="1"/>
  <c r="JY33" i="41"/>
  <c r="JY59" i="41"/>
  <c r="JY85" i="41"/>
  <c r="JY111" i="41"/>
  <c r="JY137" i="41"/>
  <c r="JZ7" i="41"/>
  <c r="JZ33" i="41"/>
  <c r="JZ59" i="41"/>
  <c r="JZ5" i="41" s="1"/>
  <c r="JZ85" i="41"/>
  <c r="JZ111" i="41"/>
  <c r="JZ137" i="41"/>
  <c r="KA7" i="41"/>
  <c r="KA33" i="41"/>
  <c r="KA59" i="41"/>
  <c r="KA5" i="41" s="1"/>
  <c r="KA85" i="41"/>
  <c r="KA111" i="41"/>
  <c r="KA137" i="41"/>
  <c r="KB7" i="41"/>
  <c r="KB5" i="41" s="1"/>
  <c r="KB33" i="41"/>
  <c r="KB59" i="41"/>
  <c r="KB85" i="41"/>
  <c r="KB111" i="41"/>
  <c r="KB137" i="41"/>
  <c r="KC8" i="41"/>
  <c r="KC9" i="41"/>
  <c r="KC10" i="41"/>
  <c r="KC11" i="41"/>
  <c r="KC12" i="41"/>
  <c r="KC13" i="41"/>
  <c r="KC14" i="41"/>
  <c r="KC15" i="41"/>
  <c r="KC16" i="41"/>
  <c r="KC17" i="41"/>
  <c r="KC18" i="41"/>
  <c r="KC19" i="41"/>
  <c r="KC20" i="41"/>
  <c r="KC21" i="41"/>
  <c r="KC22" i="41"/>
  <c r="KC23" i="41"/>
  <c r="KC24" i="41"/>
  <c r="KC25" i="41"/>
  <c r="KC26" i="41"/>
  <c r="KC27" i="41"/>
  <c r="KC28" i="41"/>
  <c r="KC29" i="41"/>
  <c r="KC30" i="41"/>
  <c r="KC31" i="41"/>
  <c r="KC32" i="41"/>
  <c r="KC34" i="41"/>
  <c r="KC35" i="41"/>
  <c r="KC36" i="41"/>
  <c r="KC33" i="41" s="1"/>
  <c r="KC37" i="41"/>
  <c r="KC38" i="41"/>
  <c r="KC39" i="41"/>
  <c r="KC40" i="41"/>
  <c r="KC41" i="41"/>
  <c r="KC42" i="41"/>
  <c r="KC43" i="41"/>
  <c r="KC44" i="41"/>
  <c r="KC45" i="41"/>
  <c r="KC46" i="41"/>
  <c r="KC47" i="41"/>
  <c r="KC48" i="41"/>
  <c r="KC49" i="41"/>
  <c r="KC50" i="41"/>
  <c r="KC51" i="41"/>
  <c r="KC52" i="41"/>
  <c r="KC53" i="41"/>
  <c r="KC54" i="41"/>
  <c r="KC55" i="41"/>
  <c r="KC56" i="41"/>
  <c r="KC57" i="41"/>
  <c r="KC58" i="41"/>
  <c r="KC60" i="41"/>
  <c r="KC61" i="41"/>
  <c r="KC62" i="41"/>
  <c r="KC63" i="41"/>
  <c r="KC64" i="41"/>
  <c r="KC65" i="41"/>
  <c r="KC66" i="41"/>
  <c r="KC67" i="41"/>
  <c r="KC68" i="41"/>
  <c r="KC69" i="41"/>
  <c r="KC70" i="41"/>
  <c r="KC71" i="41"/>
  <c r="KC72" i="41"/>
  <c r="KC73" i="41"/>
  <c r="KC74" i="41"/>
  <c r="KC75" i="41"/>
  <c r="KC76" i="41"/>
  <c r="KC77" i="41"/>
  <c r="KC78" i="41"/>
  <c r="KC79" i="41"/>
  <c r="KC80" i="41"/>
  <c r="KC81" i="41"/>
  <c r="KC82" i="41"/>
  <c r="KC83" i="41"/>
  <c r="KC84" i="41"/>
  <c r="KC59" i="41"/>
  <c r="KC86" i="41"/>
  <c r="KC87" i="41"/>
  <c r="KC88" i="41"/>
  <c r="KC89" i="41"/>
  <c r="KC90" i="41"/>
  <c r="KC91" i="41"/>
  <c r="KC92" i="41"/>
  <c r="KC93" i="41"/>
  <c r="KC94" i="41"/>
  <c r="KC95" i="41"/>
  <c r="KC96" i="41"/>
  <c r="KC97" i="41"/>
  <c r="KC98" i="41"/>
  <c r="KC99" i="41"/>
  <c r="KC100" i="41"/>
  <c r="KC101" i="41"/>
  <c r="KC102" i="41"/>
  <c r="KC103" i="41"/>
  <c r="KC104" i="41"/>
  <c r="KC105" i="41"/>
  <c r="KC106" i="41"/>
  <c r="KC107" i="41"/>
  <c r="KC108" i="41"/>
  <c r="KC109" i="41"/>
  <c r="KC110" i="41"/>
  <c r="KC112" i="41"/>
  <c r="KC113" i="41"/>
  <c r="KC114" i="41"/>
  <c r="KC115" i="41"/>
  <c r="KC116" i="41"/>
  <c r="KC117" i="41"/>
  <c r="KC118" i="41"/>
  <c r="KC119" i="41"/>
  <c r="KC120" i="41"/>
  <c r="KC121" i="41"/>
  <c r="KC122" i="41"/>
  <c r="KC123" i="41"/>
  <c r="KC124" i="41"/>
  <c r="KC125" i="41"/>
  <c r="KC126" i="41"/>
  <c r="KC127" i="41"/>
  <c r="KC128" i="41"/>
  <c r="KC129" i="41"/>
  <c r="KC130" i="41"/>
  <c r="KC131" i="41"/>
  <c r="KC132" i="41"/>
  <c r="KC133" i="41"/>
  <c r="KC134" i="41"/>
  <c r="KC135" i="41"/>
  <c r="KC136" i="41"/>
  <c r="KC138" i="41"/>
  <c r="KC139" i="41"/>
  <c r="KC140" i="41"/>
  <c r="KC141" i="41"/>
  <c r="KC142" i="41"/>
  <c r="KC143" i="41"/>
  <c r="KC144" i="41"/>
  <c r="KC145" i="41"/>
  <c r="KC146" i="41"/>
  <c r="KC147" i="41"/>
  <c r="KC148" i="41"/>
  <c r="KC149" i="41"/>
  <c r="KC150" i="41"/>
  <c r="KC151" i="41"/>
  <c r="KC152" i="41"/>
  <c r="KC153" i="41"/>
  <c r="KC154" i="41"/>
  <c r="KC155" i="41"/>
  <c r="KC156" i="41"/>
  <c r="KC157" i="41"/>
  <c r="KC158" i="41"/>
  <c r="KC159" i="41"/>
  <c r="KC160" i="41"/>
  <c r="KC161" i="41"/>
  <c r="KC162" i="41"/>
  <c r="KD7" i="41"/>
  <c r="KD33" i="41"/>
  <c r="KD59" i="41"/>
  <c r="KD85" i="41"/>
  <c r="KD111" i="41"/>
  <c r="KD137" i="41"/>
  <c r="KE7" i="41"/>
  <c r="KE5" i="41" s="1"/>
  <c r="KE33" i="41"/>
  <c r="KE59" i="41"/>
  <c r="KE85" i="41"/>
  <c r="KE111" i="41"/>
  <c r="KE137" i="41"/>
  <c r="KF7" i="41"/>
  <c r="KF33" i="41"/>
  <c r="KF59" i="41"/>
  <c r="KF85" i="41"/>
  <c r="KF111" i="41"/>
  <c r="KF137" i="41"/>
  <c r="KG7" i="41"/>
  <c r="KG33" i="41"/>
  <c r="KG59" i="41"/>
  <c r="KG5" i="41" s="1"/>
  <c r="KG85" i="41"/>
  <c r="KG111" i="41"/>
  <c r="KG137" i="41"/>
  <c r="KH7" i="41"/>
  <c r="KH5" i="41" s="1"/>
  <c r="KH33" i="41"/>
  <c r="KH59" i="41"/>
  <c r="KH85" i="41"/>
  <c r="KH111" i="41"/>
  <c r="KH137" i="41"/>
  <c r="KI7" i="41"/>
  <c r="KI33" i="41"/>
  <c r="KI59" i="41"/>
  <c r="KI85" i="41"/>
  <c r="KI111" i="41"/>
  <c r="KI137" i="41"/>
  <c r="KI5" i="41" s="1"/>
  <c r="KJ7" i="41"/>
  <c r="KJ5" i="41" s="1"/>
  <c r="KJ33" i="41"/>
  <c r="KJ59" i="41"/>
  <c r="KJ85" i="41"/>
  <c r="KJ111" i="41"/>
  <c r="KJ137" i="41"/>
  <c r="KJ169" i="41"/>
  <c r="KJ170" i="41"/>
  <c r="KJ171" i="41"/>
  <c r="KK7" i="41"/>
  <c r="KK33" i="41"/>
  <c r="KK59" i="41"/>
  <c r="KK85" i="41"/>
  <c r="KK111" i="41"/>
  <c r="KK137" i="41"/>
  <c r="KK169" i="41"/>
  <c r="KK170" i="41"/>
  <c r="KK171" i="41"/>
  <c r="KL7" i="41"/>
  <c r="KL33" i="41"/>
  <c r="KL59" i="41"/>
  <c r="KL5" i="41" s="1"/>
  <c r="KL85" i="41"/>
  <c r="KL111" i="41"/>
  <c r="KL137" i="41"/>
  <c r="KL169" i="41"/>
  <c r="KL170" i="41"/>
  <c r="KL171" i="41"/>
  <c r="KM7" i="41"/>
  <c r="KM33" i="41"/>
  <c r="KM59" i="41"/>
  <c r="KM85" i="41"/>
  <c r="KM111" i="41"/>
  <c r="KM137" i="41"/>
  <c r="KM169" i="41"/>
  <c r="KM170" i="41"/>
  <c r="KM171" i="41"/>
  <c r="KN7" i="41"/>
  <c r="KN33" i="41"/>
  <c r="KN59" i="41"/>
  <c r="KN85" i="41"/>
  <c r="KN111" i="41"/>
  <c r="KN137" i="41"/>
  <c r="KN169" i="41"/>
  <c r="KN170" i="41"/>
  <c r="KP170" i="41" s="1"/>
  <c r="KN171" i="41"/>
  <c r="KP171" i="41" s="1"/>
  <c r="KO7" i="41"/>
  <c r="KO33" i="41"/>
  <c r="KO59" i="41"/>
  <c r="KO85" i="41"/>
  <c r="KO111" i="41"/>
  <c r="KO137" i="41"/>
  <c r="KO169" i="41"/>
  <c r="KO170" i="41"/>
  <c r="KO171" i="41"/>
  <c r="KO5" i="41"/>
  <c r="KP8" i="41"/>
  <c r="KP7" i="41" s="1"/>
  <c r="KP9" i="41"/>
  <c r="KP10" i="41"/>
  <c r="KP11" i="41"/>
  <c r="KP12" i="41"/>
  <c r="KP13" i="41"/>
  <c r="KP14" i="41"/>
  <c r="KP15" i="41"/>
  <c r="KP16" i="41"/>
  <c r="KP17" i="41"/>
  <c r="KP18" i="41"/>
  <c r="KP19" i="41"/>
  <c r="KP20" i="41"/>
  <c r="KP21" i="41"/>
  <c r="KP22" i="41"/>
  <c r="KP23" i="41"/>
  <c r="KP24" i="41"/>
  <c r="KP25" i="41"/>
  <c r="KP26" i="41"/>
  <c r="KP27" i="41"/>
  <c r="KP28" i="41"/>
  <c r="KP29" i="41"/>
  <c r="KP30" i="41"/>
  <c r="KP31" i="41"/>
  <c r="KP32" i="41"/>
  <c r="KP34" i="41"/>
  <c r="KP33" i="41" s="1"/>
  <c r="KP35" i="41"/>
  <c r="KP36" i="41"/>
  <c r="KP37" i="41"/>
  <c r="KP38" i="41"/>
  <c r="KP39" i="41"/>
  <c r="KP40" i="41"/>
  <c r="KP41" i="41"/>
  <c r="KP42" i="41"/>
  <c r="KP43" i="41"/>
  <c r="KP44" i="41"/>
  <c r="KP45" i="41"/>
  <c r="KP46" i="41"/>
  <c r="KP47" i="41"/>
  <c r="KP48" i="41"/>
  <c r="KP49" i="41"/>
  <c r="KP50" i="41"/>
  <c r="KP51" i="41"/>
  <c r="KP52" i="41"/>
  <c r="KP53" i="41"/>
  <c r="KP54" i="41"/>
  <c r="KP55" i="41"/>
  <c r="KP56" i="41"/>
  <c r="KP57" i="41"/>
  <c r="KP58" i="41"/>
  <c r="KP60" i="41"/>
  <c r="KP61" i="41"/>
  <c r="KP62" i="41"/>
  <c r="KP63" i="41"/>
  <c r="KP64" i="41"/>
  <c r="KP65" i="41"/>
  <c r="KP66" i="41"/>
  <c r="KP67" i="41"/>
  <c r="KP68" i="41"/>
  <c r="KP69" i="41"/>
  <c r="KP70" i="41"/>
  <c r="KP71" i="41"/>
  <c r="KP72" i="41"/>
  <c r="KP73" i="41"/>
  <c r="KP74" i="41"/>
  <c r="KP75" i="41"/>
  <c r="KP76" i="41"/>
  <c r="KP77" i="41"/>
  <c r="KP78" i="41"/>
  <c r="KP79" i="41"/>
  <c r="KP80" i="41"/>
  <c r="KP81" i="41"/>
  <c r="KP82" i="41"/>
  <c r="KP83" i="41"/>
  <c r="KP84" i="41"/>
  <c r="KP86" i="41"/>
  <c r="KP87" i="41"/>
  <c r="KP88" i="41"/>
  <c r="KP89" i="41"/>
  <c r="KP90" i="41"/>
  <c r="KP91" i="41"/>
  <c r="KP92" i="41"/>
  <c r="KP93" i="41"/>
  <c r="KP94" i="41"/>
  <c r="KP95" i="41"/>
  <c r="KP96" i="41"/>
  <c r="KP97" i="41"/>
  <c r="KP98" i="41"/>
  <c r="KP99" i="41"/>
  <c r="KP100" i="41"/>
  <c r="KP101" i="41"/>
  <c r="KP102" i="41"/>
  <c r="KP103" i="41"/>
  <c r="KP104" i="41"/>
  <c r="KP105" i="41"/>
  <c r="KP106" i="41"/>
  <c r="KP107" i="41"/>
  <c r="KP108" i="41"/>
  <c r="KP109" i="41"/>
  <c r="KP110" i="41"/>
  <c r="KP112" i="41"/>
  <c r="KP113" i="41"/>
  <c r="KP114" i="41"/>
  <c r="KP115" i="41"/>
  <c r="KP116" i="41"/>
  <c r="KP117" i="41"/>
  <c r="KP118" i="41"/>
  <c r="KP119" i="41"/>
  <c r="KP120" i="41"/>
  <c r="KP121" i="41"/>
  <c r="KP122" i="41"/>
  <c r="KP123" i="41"/>
  <c r="KP124" i="41"/>
  <c r="KP125" i="41"/>
  <c r="KP126" i="41"/>
  <c r="KP127" i="41"/>
  <c r="KP128" i="41"/>
  <c r="KP129" i="41"/>
  <c r="KP130" i="41"/>
  <c r="KP131" i="41"/>
  <c r="KP132" i="41"/>
  <c r="KP133" i="41"/>
  <c r="KP134" i="41"/>
  <c r="KP135" i="41"/>
  <c r="KP136" i="41"/>
  <c r="KP138" i="41"/>
  <c r="KP137" i="41" s="1"/>
  <c r="KP139" i="41"/>
  <c r="KP140" i="41"/>
  <c r="KP141" i="41"/>
  <c r="KP142" i="41"/>
  <c r="KP143" i="41"/>
  <c r="KP144" i="41"/>
  <c r="KP145" i="41"/>
  <c r="KP146" i="41"/>
  <c r="KP147" i="41"/>
  <c r="KP148" i="41"/>
  <c r="KP149" i="41"/>
  <c r="KP150" i="41"/>
  <c r="KP151" i="41"/>
  <c r="KP152" i="41"/>
  <c r="KP153" i="41"/>
  <c r="KP154" i="41"/>
  <c r="KP155" i="41"/>
  <c r="KP156" i="41"/>
  <c r="KP157" i="41"/>
  <c r="KP158" i="41"/>
  <c r="KP159" i="41"/>
  <c r="KP160" i="41"/>
  <c r="KP161" i="41"/>
  <c r="KP162" i="41"/>
  <c r="KQ7" i="41"/>
  <c r="KQ33" i="41"/>
  <c r="KQ59" i="41"/>
  <c r="KQ85" i="41"/>
  <c r="KQ111" i="41"/>
  <c r="KQ137" i="41"/>
  <c r="KQ169" i="41"/>
  <c r="KQ170" i="41"/>
  <c r="KQ171" i="41"/>
  <c r="KR7" i="41"/>
  <c r="KR33" i="41"/>
  <c r="KR59" i="41"/>
  <c r="KR85" i="41"/>
  <c r="KR111" i="41"/>
  <c r="KR137" i="41"/>
  <c r="KR169" i="41"/>
  <c r="KR170" i="41"/>
  <c r="KR171" i="41"/>
  <c r="KR5" i="41" s="1"/>
  <c r="KS7" i="41"/>
  <c r="KS5" i="41" s="1"/>
  <c r="KS33" i="41"/>
  <c r="KS59" i="41"/>
  <c r="KS85" i="41"/>
  <c r="KS111" i="41"/>
  <c r="KS137" i="41"/>
  <c r="KS169" i="41"/>
  <c r="KS170" i="41"/>
  <c r="KS171" i="41"/>
  <c r="KT7" i="41"/>
  <c r="KT33" i="41"/>
  <c r="KT59" i="41"/>
  <c r="KT85" i="41"/>
  <c r="KT111" i="41"/>
  <c r="KT137" i="41"/>
  <c r="KT169" i="41"/>
  <c r="KT170" i="41"/>
  <c r="KT171" i="41"/>
  <c r="KU7" i="41"/>
  <c r="KU33" i="41"/>
  <c r="KU59" i="41"/>
  <c r="KU85" i="41"/>
  <c r="KU111" i="41"/>
  <c r="KU137" i="41"/>
  <c r="KU169" i="41"/>
  <c r="KU170" i="41"/>
  <c r="KU171" i="41"/>
  <c r="KV7" i="41"/>
  <c r="KV33" i="41"/>
  <c r="KV59" i="41"/>
  <c r="KV85" i="41"/>
  <c r="KV111" i="41"/>
  <c r="KV137" i="41"/>
  <c r="KV169" i="41"/>
  <c r="KV170" i="41"/>
  <c r="KV171" i="41"/>
  <c r="KW7" i="41"/>
  <c r="KW33" i="41"/>
  <c r="KW59" i="41"/>
  <c r="KW85" i="41"/>
  <c r="KW111" i="41"/>
  <c r="KW137" i="41"/>
  <c r="KW169" i="41"/>
  <c r="KW170" i="41"/>
  <c r="KW171" i="41"/>
  <c r="KX7" i="41"/>
  <c r="KX33" i="41"/>
  <c r="KX59" i="41"/>
  <c r="KX85" i="41"/>
  <c r="KX111" i="41"/>
  <c r="KX137" i="41"/>
  <c r="KX169" i="41"/>
  <c r="KX170" i="41"/>
  <c r="KX171" i="41"/>
  <c r="KX5" i="41" s="1"/>
  <c r="KY7" i="41"/>
  <c r="KY5" i="41" s="1"/>
  <c r="KY33" i="41"/>
  <c r="KY59" i="41"/>
  <c r="KY85" i="41"/>
  <c r="KY111" i="41"/>
  <c r="KY137" i="41"/>
  <c r="KY169" i="41"/>
  <c r="KY170" i="41"/>
  <c r="KY171" i="41"/>
  <c r="KZ7" i="41"/>
  <c r="KZ33" i="41"/>
  <c r="KZ59" i="41"/>
  <c r="KZ85" i="41"/>
  <c r="KZ111" i="41"/>
  <c r="KZ137" i="41"/>
  <c r="KZ169" i="41"/>
  <c r="KZ170" i="41"/>
  <c r="KZ171" i="41"/>
  <c r="LA7" i="41"/>
  <c r="LA33" i="41"/>
  <c r="LA59" i="41"/>
  <c r="LA5" i="41" s="1"/>
  <c r="LA85" i="41"/>
  <c r="LA111" i="41"/>
  <c r="LA137" i="41"/>
  <c r="LA169" i="41"/>
  <c r="LA170" i="41"/>
  <c r="LA171" i="41"/>
  <c r="LB7" i="41"/>
  <c r="LB5" i="41" s="1"/>
  <c r="LB33" i="41"/>
  <c r="LB59" i="41"/>
  <c r="LB85" i="41"/>
  <c r="LB111" i="41"/>
  <c r="LB137" i="41"/>
  <c r="LB169" i="41"/>
  <c r="LB170" i="41"/>
  <c r="LB171" i="41"/>
  <c r="LC8" i="41"/>
  <c r="LC9" i="41"/>
  <c r="LC10" i="41"/>
  <c r="LC11" i="41"/>
  <c r="LC12" i="41"/>
  <c r="LC13" i="41"/>
  <c r="LC14" i="41"/>
  <c r="LC15" i="41"/>
  <c r="LC16" i="41"/>
  <c r="LC17" i="41"/>
  <c r="LC18" i="41"/>
  <c r="LC19" i="41"/>
  <c r="LC20" i="41"/>
  <c r="LC21" i="41"/>
  <c r="LC22" i="41"/>
  <c r="LC23" i="41"/>
  <c r="LC24" i="41"/>
  <c r="LC25" i="41"/>
  <c r="LC26" i="41"/>
  <c r="LC27" i="41"/>
  <c r="LC28" i="41"/>
  <c r="LC29" i="41"/>
  <c r="LC30" i="41"/>
  <c r="LC31" i="41"/>
  <c r="LC32" i="41"/>
  <c r="LC34" i="41"/>
  <c r="LC35" i="41"/>
  <c r="LC36" i="41"/>
  <c r="LC37" i="41"/>
  <c r="LC38" i="41"/>
  <c r="LC39" i="41"/>
  <c r="LC40" i="41"/>
  <c r="LC41" i="41"/>
  <c r="LC42" i="41"/>
  <c r="LC43" i="41"/>
  <c r="LC44" i="41"/>
  <c r="LC45" i="41"/>
  <c r="LC46" i="41"/>
  <c r="LC47" i="41"/>
  <c r="LC48" i="41"/>
  <c r="LC49" i="41"/>
  <c r="LC50" i="41"/>
  <c r="LC51" i="41"/>
  <c r="LC52" i="41"/>
  <c r="LC53" i="41"/>
  <c r="LC54" i="41"/>
  <c r="LC55" i="41"/>
  <c r="LC56" i="41"/>
  <c r="LC57" i="41"/>
  <c r="LC58" i="41"/>
  <c r="LC60" i="41"/>
  <c r="LC61" i="41"/>
  <c r="LC62" i="41"/>
  <c r="LC63" i="41"/>
  <c r="LC64" i="41"/>
  <c r="LC65" i="41"/>
  <c r="LC66" i="41"/>
  <c r="LC67" i="41"/>
  <c r="LC68" i="41"/>
  <c r="LC69" i="41"/>
  <c r="LC70" i="41"/>
  <c r="LC71" i="41"/>
  <c r="LC72" i="41"/>
  <c r="LC73" i="41"/>
  <c r="LC74" i="41"/>
  <c r="LC75" i="41"/>
  <c r="LC76" i="41"/>
  <c r="LC77" i="41"/>
  <c r="LC78" i="41"/>
  <c r="LC79" i="41"/>
  <c r="LC80" i="41"/>
  <c r="LC81" i="41"/>
  <c r="LC82" i="41"/>
  <c r="LC83" i="41"/>
  <c r="LC84" i="41"/>
  <c r="LC86" i="41"/>
  <c r="LC87" i="41"/>
  <c r="LC88" i="41"/>
  <c r="LC89" i="41"/>
  <c r="LC90" i="41"/>
  <c r="LC91" i="41"/>
  <c r="LC92" i="41"/>
  <c r="LC93" i="41"/>
  <c r="LC94" i="41"/>
  <c r="LC95" i="41"/>
  <c r="LC96" i="41"/>
  <c r="LC97" i="41"/>
  <c r="LC98" i="41"/>
  <c r="LC99" i="41"/>
  <c r="LC100" i="41"/>
  <c r="LC101" i="41"/>
  <c r="LC102" i="41"/>
  <c r="LC103" i="41"/>
  <c r="LC104" i="41"/>
  <c r="LC105" i="41"/>
  <c r="LC106" i="41"/>
  <c r="LC107" i="41"/>
  <c r="LC108" i="41"/>
  <c r="LC109" i="41"/>
  <c r="LC110" i="41"/>
  <c r="LC112" i="41"/>
  <c r="LC113" i="41"/>
  <c r="LC114" i="41"/>
  <c r="LC115" i="41"/>
  <c r="LC116" i="41"/>
  <c r="LC117" i="41"/>
  <c r="LC118" i="41"/>
  <c r="LC119" i="41"/>
  <c r="LC120" i="41"/>
  <c r="LC121" i="41"/>
  <c r="LC122" i="41"/>
  <c r="LC123" i="41"/>
  <c r="LC124" i="41"/>
  <c r="LC125" i="41"/>
  <c r="LC126" i="41"/>
  <c r="LC127" i="41"/>
  <c r="LC128" i="41"/>
  <c r="LC129" i="41"/>
  <c r="LC130" i="41"/>
  <c r="LC131" i="41"/>
  <c r="LC132" i="41"/>
  <c r="LC133" i="41"/>
  <c r="LC134" i="41"/>
  <c r="LC135" i="41"/>
  <c r="LC136" i="41"/>
  <c r="LC138" i="41"/>
  <c r="LC139" i="41"/>
  <c r="LC140" i="41"/>
  <c r="LC141" i="41"/>
  <c r="LC142" i="41"/>
  <c r="LC143" i="41"/>
  <c r="LC144" i="41"/>
  <c r="LC145" i="41"/>
  <c r="LC146" i="41"/>
  <c r="LC147" i="41"/>
  <c r="LC148" i="41"/>
  <c r="LC149" i="41"/>
  <c r="LC150" i="41"/>
  <c r="LC151" i="41"/>
  <c r="LC152" i="41"/>
  <c r="LC153" i="41"/>
  <c r="LC154" i="41"/>
  <c r="LC155" i="41"/>
  <c r="LC156" i="41"/>
  <c r="LC157" i="41"/>
  <c r="LC158" i="41"/>
  <c r="LC159" i="41"/>
  <c r="LC160" i="41"/>
  <c r="LC161" i="41"/>
  <c r="LC162" i="41"/>
  <c r="LD7" i="41"/>
  <c r="LD33" i="41"/>
  <c r="LD59" i="41"/>
  <c r="LD85" i="41"/>
  <c r="LD111" i="41"/>
  <c r="LD137" i="41"/>
  <c r="LD169" i="41"/>
  <c r="LD170" i="41"/>
  <c r="LD171" i="41"/>
  <c r="LE7" i="41"/>
  <c r="LE33" i="41"/>
  <c r="LE59" i="41"/>
  <c r="LE85" i="41"/>
  <c r="LE111" i="41"/>
  <c r="LE137" i="41"/>
  <c r="LE6" i="41"/>
  <c r="LE169" i="41" s="1"/>
  <c r="LF7" i="41"/>
  <c r="LF33" i="41"/>
  <c r="LF59" i="41"/>
  <c r="LF85" i="41"/>
  <c r="LF111" i="41"/>
  <c r="LF137" i="41"/>
  <c r="LF6" i="41"/>
  <c r="LG7" i="41"/>
  <c r="LG33" i="41"/>
  <c r="LG59" i="41"/>
  <c r="LG85" i="41"/>
  <c r="LG111" i="41"/>
  <c r="LG137" i="41"/>
  <c r="LG6" i="41"/>
  <c r="LG169" i="41" s="1"/>
  <c r="LH7" i="41"/>
  <c r="LH33" i="41"/>
  <c r="LH59" i="41"/>
  <c r="LH85" i="41"/>
  <c r="LH111" i="41"/>
  <c r="LH137" i="41"/>
  <c r="LI7" i="41"/>
  <c r="LI33" i="41"/>
  <c r="LI59" i="41"/>
  <c r="LI85" i="41"/>
  <c r="LI111" i="41"/>
  <c r="LI137" i="41"/>
  <c r="B7" i="41"/>
  <c r="B8" i="41" s="1"/>
  <c r="LK163" i="41"/>
  <c r="B9" i="41"/>
  <c r="B13" i="41"/>
  <c r="B17" i="41"/>
  <c r="B21" i="41"/>
  <c r="B25" i="41"/>
  <c r="B29" i="41"/>
  <c r="B33" i="41"/>
  <c r="B34" i="41" s="1"/>
  <c r="B37" i="41"/>
  <c r="B41" i="41"/>
  <c r="B45" i="41"/>
  <c r="B49" i="41"/>
  <c r="B53" i="41"/>
  <c r="B57" i="41"/>
  <c r="B59" i="41"/>
  <c r="B62" i="41" s="1"/>
  <c r="B61" i="41"/>
  <c r="B63" i="41"/>
  <c r="B65" i="41"/>
  <c r="B66" i="41"/>
  <c r="B67" i="41"/>
  <c r="B68" i="41"/>
  <c r="B69" i="41"/>
  <c r="B70" i="41"/>
  <c r="B71" i="41"/>
  <c r="B72" i="41"/>
  <c r="B73" i="41"/>
  <c r="B74" i="41"/>
  <c r="B75" i="41"/>
  <c r="B76" i="41"/>
  <c r="B77" i="41"/>
  <c r="B78" i="41"/>
  <c r="B79" i="41"/>
  <c r="B80" i="41"/>
  <c r="B81" i="41"/>
  <c r="B82" i="41"/>
  <c r="B83" i="41"/>
  <c r="B84" i="41"/>
  <c r="B85" i="41"/>
  <c r="B86" i="41" s="1"/>
  <c r="B89" i="41"/>
  <c r="B93" i="41"/>
  <c r="B97" i="41"/>
  <c r="B101" i="41"/>
  <c r="B105" i="41"/>
  <c r="B109" i="41"/>
  <c r="B111" i="41"/>
  <c r="B112" i="41" s="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s="1"/>
  <c r="B141" i="41"/>
  <c r="B145" i="41"/>
  <c r="B149" i="41"/>
  <c r="B153" i="41"/>
  <c r="B157" i="41"/>
  <c r="B161" i="41"/>
  <c r="B163" i="41"/>
  <c r="E5" i="44"/>
  <c r="F5" i="44" s="1"/>
  <c r="AR5" i="44"/>
  <c r="AS5" i="44" s="1"/>
  <c r="AS4" i="44" s="1"/>
  <c r="CR5" i="44"/>
  <c r="CS5" i="44" s="1"/>
  <c r="CS4" i="44" s="1"/>
  <c r="ME3" i="44"/>
  <c r="MF3" i="44"/>
  <c r="MH3" i="44"/>
  <c r="MI3" i="44"/>
  <c r="MK3" i="44"/>
  <c r="ML3" i="44"/>
  <c r="MN3" i="44"/>
  <c r="MO3" i="44"/>
  <c r="D4" i="44"/>
  <c r="E4" i="44"/>
  <c r="AQ4" i="44"/>
  <c r="AR4" i="44"/>
  <c r="CQ4" i="44"/>
  <c r="CR4" i="44"/>
  <c r="E5" i="39"/>
  <c r="F5" i="39" s="1"/>
  <c r="AR5" i="39"/>
  <c r="CR5" i="39"/>
  <c r="CS5" i="39" s="1"/>
  <c r="D4" i="39"/>
  <c r="F4" i="39"/>
  <c r="AQ4" i="39"/>
  <c r="CQ4" i="39"/>
  <c r="CR4" i="39"/>
  <c r="KP8" i="39"/>
  <c r="LC8" i="39"/>
  <c r="KP10" i="39"/>
  <c r="LC10"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AC36" i="39"/>
  <c r="AD36" i="39"/>
  <c r="AE36" i="39"/>
  <c r="AF36"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BR36"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DD36" i="39"/>
  <c r="DE36" i="39"/>
  <c r="DF36" i="39"/>
  <c r="DG36" i="39"/>
  <c r="DH36" i="39"/>
  <c r="DI36" i="39"/>
  <c r="DJ36" i="39"/>
  <c r="DK36" i="39"/>
  <c r="DL36" i="39"/>
  <c r="DM36" i="39"/>
  <c r="DN36" i="39"/>
  <c r="DO36" i="39"/>
  <c r="DP36" i="39"/>
  <c r="DQ36" i="39"/>
  <c r="DR36" i="39"/>
  <c r="DS36" i="39"/>
  <c r="DT36" i="39"/>
  <c r="DU36" i="39"/>
  <c r="DV36" i="39"/>
  <c r="DW36" i="39"/>
  <c r="DX36" i="39"/>
  <c r="DY36" i="39"/>
  <c r="DZ36" i="39"/>
  <c r="EA36" i="39"/>
  <c r="EB36" i="39"/>
  <c r="EC36" i="39"/>
  <c r="ED36" i="39"/>
  <c r="EE36" i="39"/>
  <c r="EF36" i="39"/>
  <c r="EG36" i="39"/>
  <c r="EH36" i="39"/>
  <c r="EI36" i="39"/>
  <c r="EJ36" i="39"/>
  <c r="EK36" i="39"/>
  <c r="EL36" i="39"/>
  <c r="EM36" i="39"/>
  <c r="EN36" i="39"/>
  <c r="EO36" i="39"/>
  <c r="EP36" i="39"/>
  <c r="EQ36" i="39"/>
  <c r="ER36" i="39"/>
  <c r="ES36" i="39"/>
  <c r="ET36" i="39"/>
  <c r="EU36" i="39"/>
  <c r="EV36" i="39"/>
  <c r="EW36" i="39"/>
  <c r="EX36" i="39"/>
  <c r="EY36" i="39"/>
  <c r="EZ36" i="39"/>
  <c r="FA36" i="39"/>
  <c r="FB36" i="39"/>
  <c r="FC36" i="39"/>
  <c r="FD36" i="39"/>
  <c r="FE36" i="39"/>
  <c r="FF36" i="39"/>
  <c r="FG36" i="39"/>
  <c r="FH36" i="39"/>
  <c r="FI36" i="39"/>
  <c r="FJ36" i="39"/>
  <c r="FK36" i="39"/>
  <c r="FL36" i="39"/>
  <c r="FM36" i="39"/>
  <c r="FN36" i="39"/>
  <c r="FO36" i="39"/>
  <c r="FP36" i="39"/>
  <c r="FQ36" i="39"/>
  <c r="FR36" i="39"/>
  <c r="FS36" i="39"/>
  <c r="FT36" i="39"/>
  <c r="FU36" i="39"/>
  <c r="FV36" i="39"/>
  <c r="FW36" i="39"/>
  <c r="FX36" i="39"/>
  <c r="FY36" i="39"/>
  <c r="FZ36" i="39"/>
  <c r="GA36" i="39"/>
  <c r="GB36" i="39"/>
  <c r="GC36" i="39"/>
  <c r="GD36" i="39"/>
  <c r="GE36" i="39"/>
  <c r="GF36" i="39"/>
  <c r="GG36" i="39"/>
  <c r="GH36" i="39"/>
  <c r="GI36" i="39"/>
  <c r="GJ36" i="39"/>
  <c r="GK36" i="39"/>
  <c r="GL36" i="39"/>
  <c r="GM36" i="39"/>
  <c r="GN36" i="39"/>
  <c r="GO36" i="39"/>
  <c r="GP36" i="39"/>
  <c r="GQ36" i="39"/>
  <c r="GR36" i="39"/>
  <c r="GS36" i="39"/>
  <c r="GT36" i="39"/>
  <c r="GU36" i="39"/>
  <c r="GV36" i="39"/>
  <c r="GW36" i="39"/>
  <c r="GX36" i="39"/>
  <c r="GY36" i="39"/>
  <c r="GZ36" i="39"/>
  <c r="HA36" i="39"/>
  <c r="HB36" i="39"/>
  <c r="HC36" i="39"/>
  <c r="HD36" i="39"/>
  <c r="HE36" i="39"/>
  <c r="HF36" i="39"/>
  <c r="HG36" i="39"/>
  <c r="HH36" i="39"/>
  <c r="HI36" i="39"/>
  <c r="HJ36" i="39"/>
  <c r="HK36" i="39"/>
  <c r="HL36" i="39"/>
  <c r="HM36" i="39"/>
  <c r="HN36" i="39"/>
  <c r="HO36" i="39"/>
  <c r="HP36" i="39"/>
  <c r="HQ36" i="39"/>
  <c r="HR36" i="39"/>
  <c r="HS36" i="39"/>
  <c r="HT36" i="39"/>
  <c r="HU36" i="39"/>
  <c r="HV36" i="39"/>
  <c r="HW36" i="39"/>
  <c r="HX36" i="39"/>
  <c r="HY36" i="39"/>
  <c r="HZ36" i="39"/>
  <c r="IA36" i="39"/>
  <c r="IB36" i="39"/>
  <c r="IC36" i="39"/>
  <c r="ID36" i="39"/>
  <c r="IE36" i="39"/>
  <c r="IF36" i="39"/>
  <c r="IG36" i="39"/>
  <c r="IH36" i="39"/>
  <c r="II36" i="39"/>
  <c r="IJ36" i="39"/>
  <c r="IK36" i="39"/>
  <c r="IL36" i="39"/>
  <c r="IM36" i="39"/>
  <c r="IN36" i="39"/>
  <c r="IO36" i="39"/>
  <c r="IP36" i="39"/>
  <c r="IQ36" i="39"/>
  <c r="IR36" i="39"/>
  <c r="IS36" i="39"/>
  <c r="IT36" i="39"/>
  <c r="IU36" i="39"/>
  <c r="IV36" i="39"/>
  <c r="IW36" i="39"/>
  <c r="IX36" i="39"/>
  <c r="IY36" i="39"/>
  <c r="IZ36" i="39"/>
  <c r="JA36" i="39"/>
  <c r="JB36" i="39"/>
  <c r="JC36" i="39"/>
  <c r="JD36" i="39"/>
  <c r="JE36" i="39"/>
  <c r="JF36" i="39"/>
  <c r="JG36" i="39"/>
  <c r="JH36" i="39"/>
  <c r="JI36" i="39"/>
  <c r="JJ36" i="39"/>
  <c r="JK36" i="39"/>
  <c r="JL36" i="39"/>
  <c r="JM36" i="39"/>
  <c r="JN36" i="39"/>
  <c r="JO36" i="39"/>
  <c r="JP36" i="39"/>
  <c r="JQ36" i="39"/>
  <c r="JR36" i="39"/>
  <c r="JS36" i="39"/>
  <c r="JT36" i="39"/>
  <c r="JU36" i="39"/>
  <c r="JV36" i="39"/>
  <c r="JW36" i="39"/>
  <c r="JX36" i="39"/>
  <c r="JY36" i="39"/>
  <c r="JZ36" i="39"/>
  <c r="KA36" i="39"/>
  <c r="KB36" i="39"/>
  <c r="KC36"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AC37" i="39"/>
  <c r="AD37" i="39"/>
  <c r="AE37" i="39"/>
  <c r="AF37"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BR37"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DD37" i="39"/>
  <c r="DE37" i="39"/>
  <c r="DF37" i="39"/>
  <c r="DG37" i="39"/>
  <c r="DH37" i="39"/>
  <c r="DI37" i="39"/>
  <c r="DJ37" i="39"/>
  <c r="DK37" i="39"/>
  <c r="DL37" i="39"/>
  <c r="DM37" i="39"/>
  <c r="DN37" i="39"/>
  <c r="DO37" i="39"/>
  <c r="DP37" i="39"/>
  <c r="DQ37" i="39"/>
  <c r="DR37" i="39"/>
  <c r="DS37" i="39"/>
  <c r="DT37" i="39"/>
  <c r="DU37" i="39"/>
  <c r="DV37" i="39"/>
  <c r="DW37" i="39"/>
  <c r="DX37" i="39"/>
  <c r="DY37" i="39"/>
  <c r="DZ37" i="39"/>
  <c r="EA37" i="39"/>
  <c r="EB37" i="39"/>
  <c r="EC37" i="39"/>
  <c r="ED37" i="39"/>
  <c r="EE37" i="39"/>
  <c r="EF37" i="39"/>
  <c r="EG37" i="39"/>
  <c r="EH37" i="39"/>
  <c r="EI37" i="39"/>
  <c r="EJ37" i="39"/>
  <c r="EK37" i="39"/>
  <c r="EL37" i="39"/>
  <c r="EM37" i="39"/>
  <c r="EN37" i="39"/>
  <c r="EO37" i="39"/>
  <c r="EP37" i="39"/>
  <c r="EQ37" i="39"/>
  <c r="ER37" i="39"/>
  <c r="ES37" i="39"/>
  <c r="ET37" i="39"/>
  <c r="EU37" i="39"/>
  <c r="EV37" i="39"/>
  <c r="EW37" i="39"/>
  <c r="EX37" i="39"/>
  <c r="EY37" i="39"/>
  <c r="EZ37" i="39"/>
  <c r="FA37" i="39"/>
  <c r="FB37" i="39"/>
  <c r="FC37" i="39"/>
  <c r="FD37" i="39"/>
  <c r="FE37" i="39"/>
  <c r="FF37" i="39"/>
  <c r="FG37" i="39"/>
  <c r="FH37" i="39"/>
  <c r="FI37" i="39"/>
  <c r="FJ37" i="39"/>
  <c r="FK37" i="39"/>
  <c r="FL37" i="39"/>
  <c r="FM37" i="39"/>
  <c r="FN37" i="39"/>
  <c r="FO37" i="39"/>
  <c r="FP37" i="39"/>
  <c r="FQ37" i="39"/>
  <c r="FR37" i="39"/>
  <c r="FS37" i="39"/>
  <c r="FT37" i="39"/>
  <c r="FU37" i="39"/>
  <c r="FV37" i="39"/>
  <c r="FW37" i="39"/>
  <c r="FX37" i="39"/>
  <c r="FY37" i="39"/>
  <c r="FZ37" i="39"/>
  <c r="GA37" i="39"/>
  <c r="GB37" i="39"/>
  <c r="GC37" i="39"/>
  <c r="GD37" i="39"/>
  <c r="GE37" i="39"/>
  <c r="GF37" i="39"/>
  <c r="GG37" i="39"/>
  <c r="GH37" i="39"/>
  <c r="GI37" i="39"/>
  <c r="GJ37" i="39"/>
  <c r="GK37" i="39"/>
  <c r="GL37" i="39"/>
  <c r="GM37" i="39"/>
  <c r="GN37" i="39"/>
  <c r="GO37" i="39"/>
  <c r="GP37" i="39"/>
  <c r="GQ37" i="39"/>
  <c r="GR37" i="39"/>
  <c r="GS37" i="39"/>
  <c r="GT37" i="39"/>
  <c r="GU37" i="39"/>
  <c r="GV37" i="39"/>
  <c r="GW37" i="39"/>
  <c r="GX37" i="39"/>
  <c r="GY37" i="39"/>
  <c r="GZ37" i="39"/>
  <c r="HA37" i="39"/>
  <c r="HB37" i="39"/>
  <c r="HC37" i="39"/>
  <c r="HD37" i="39"/>
  <c r="HE37" i="39"/>
  <c r="HF37" i="39"/>
  <c r="HG37" i="39"/>
  <c r="HH37" i="39"/>
  <c r="HI37" i="39"/>
  <c r="HJ37" i="39"/>
  <c r="HK37" i="39"/>
  <c r="HL37" i="39"/>
  <c r="HM37" i="39"/>
  <c r="HN37" i="39"/>
  <c r="HO37" i="39"/>
  <c r="HP37" i="39"/>
  <c r="HQ37" i="39"/>
  <c r="HR37" i="39"/>
  <c r="HS37" i="39"/>
  <c r="HT37" i="39"/>
  <c r="HU37" i="39"/>
  <c r="HV37" i="39"/>
  <c r="HW37" i="39"/>
  <c r="HX37" i="39"/>
  <c r="HY37" i="39"/>
  <c r="HZ37" i="39"/>
  <c r="IA37" i="39"/>
  <c r="IB37" i="39"/>
  <c r="IC37" i="39"/>
  <c r="ID37" i="39"/>
  <c r="IE37" i="39"/>
  <c r="IF37" i="39"/>
  <c r="IG37" i="39"/>
  <c r="IH37" i="39"/>
  <c r="II37" i="39"/>
  <c r="IJ37" i="39"/>
  <c r="IK37" i="39"/>
  <c r="IL37" i="39"/>
  <c r="IM37" i="39"/>
  <c r="IN37" i="39"/>
  <c r="IO37" i="39"/>
  <c r="IP37" i="39"/>
  <c r="IQ37" i="39"/>
  <c r="IR37" i="39"/>
  <c r="IS37" i="39"/>
  <c r="IT37" i="39"/>
  <c r="IU37" i="39"/>
  <c r="IV37" i="39"/>
  <c r="IW37" i="39"/>
  <c r="IX37" i="39"/>
  <c r="IY37" i="39"/>
  <c r="IZ37" i="39"/>
  <c r="JA37" i="39"/>
  <c r="JB37" i="39"/>
  <c r="JC37" i="39"/>
  <c r="JD37" i="39"/>
  <c r="JE37" i="39"/>
  <c r="JF37" i="39"/>
  <c r="JG37" i="39"/>
  <c r="JH37" i="39"/>
  <c r="JI37" i="39"/>
  <c r="JJ37" i="39"/>
  <c r="JK37" i="39"/>
  <c r="JL37" i="39"/>
  <c r="JM37" i="39"/>
  <c r="JN37" i="39"/>
  <c r="JO37" i="39"/>
  <c r="JP37" i="39"/>
  <c r="JQ37" i="39"/>
  <c r="JR37" i="39"/>
  <c r="JS37" i="39"/>
  <c r="JT37" i="39"/>
  <c r="JU37" i="39"/>
  <c r="JV37" i="39"/>
  <c r="JW37" i="39"/>
  <c r="JX37" i="39"/>
  <c r="JY37" i="39"/>
  <c r="JZ37" i="39"/>
  <c r="KA37" i="39"/>
  <c r="KB37" i="39"/>
  <c r="KC37" i="39"/>
  <c r="E5" i="38"/>
  <c r="AR5" i="38"/>
  <c r="AS5" i="38" s="1"/>
  <c r="CR5" i="38"/>
  <c r="CR4" i="38" s="1"/>
  <c r="MK3" i="38"/>
  <c r="ML3" i="38"/>
  <c r="MN3" i="38"/>
  <c r="MO3" i="38"/>
  <c r="D4" i="38"/>
  <c r="AQ4" i="38"/>
  <c r="AR4" i="38"/>
  <c r="AS4" i="38"/>
  <c r="CQ4" i="38"/>
  <c r="D19" i="38"/>
  <c r="E19" i="38"/>
  <c r="F19" i="38"/>
  <c r="G19" i="38"/>
  <c r="H19" i="38"/>
  <c r="I19" i="38"/>
  <c r="J19" i="38"/>
  <c r="K19" i="38"/>
  <c r="L19" i="38"/>
  <c r="M19" i="38"/>
  <c r="N19" i="38"/>
  <c r="O19" i="38"/>
  <c r="P19" i="38"/>
  <c r="Q19" i="38"/>
  <c r="R19" i="38"/>
  <c r="S19" i="38"/>
  <c r="T19" i="38"/>
  <c r="U19" i="38"/>
  <c r="V19" i="38"/>
  <c r="W19" i="38"/>
  <c r="X19" i="38"/>
  <c r="Y19" i="38"/>
  <c r="Z19" i="38"/>
  <c r="AA19" i="38"/>
  <c r="AB19" i="38"/>
  <c r="AC19" i="38"/>
  <c r="AD19" i="38"/>
  <c r="AE19" i="38"/>
  <c r="AF19" i="38"/>
  <c r="AG19"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BR19" i="38"/>
  <c r="BS19" i="38"/>
  <c r="BT19" i="38"/>
  <c r="BU19" i="38"/>
  <c r="BV19" i="38"/>
  <c r="BW19" i="38"/>
  <c r="BX19" i="38"/>
  <c r="BY19" i="38"/>
  <c r="BZ19" i="38"/>
  <c r="CA19" i="38"/>
  <c r="CB19" i="38"/>
  <c r="CC19" i="38"/>
  <c r="CD19" i="38"/>
  <c r="CE19" i="38"/>
  <c r="CF19" i="38"/>
  <c r="CG19" i="38"/>
  <c r="CH19" i="38"/>
  <c r="CI19" i="38"/>
  <c r="CJ19" i="38"/>
  <c r="CK19" i="38"/>
  <c r="CL19" i="38"/>
  <c r="CM19" i="38"/>
  <c r="CN19" i="38"/>
  <c r="CO19" i="38"/>
  <c r="CP19" i="38"/>
  <c r="CQ19" i="38"/>
  <c r="CR19" i="38"/>
  <c r="CS19" i="38"/>
  <c r="CT19" i="38"/>
  <c r="CU19" i="38"/>
  <c r="CV19" i="38"/>
  <c r="CW19" i="38"/>
  <c r="CX19" i="38"/>
  <c r="CY19" i="38"/>
  <c r="CZ19" i="38"/>
  <c r="DA19" i="38"/>
  <c r="DB19" i="38"/>
  <c r="DC19" i="38"/>
  <c r="DD19" i="38"/>
  <c r="DE19" i="38"/>
  <c r="DF19" i="38"/>
  <c r="DG19" i="38"/>
  <c r="DH19" i="38"/>
  <c r="DI19" i="38"/>
  <c r="DJ19" i="38"/>
  <c r="DK19" i="38"/>
  <c r="DL19" i="38"/>
  <c r="DM19" i="38"/>
  <c r="DN19" i="38"/>
  <c r="DO19" i="38"/>
  <c r="DP19" i="38"/>
  <c r="DQ19" i="38"/>
  <c r="DR19" i="38"/>
  <c r="DS19" i="38"/>
  <c r="DT19" i="38"/>
  <c r="DU19" i="38"/>
  <c r="DV19" i="38"/>
  <c r="DW19" i="38"/>
  <c r="DX19" i="38"/>
  <c r="DY19" i="38"/>
  <c r="DZ19" i="38"/>
  <c r="EA19" i="38"/>
  <c r="EB19" i="38"/>
  <c r="EC19" i="38"/>
  <c r="ED19" i="38"/>
  <c r="EE19" i="38"/>
  <c r="EF19" i="38"/>
  <c r="EG19" i="38"/>
  <c r="EH19" i="38"/>
  <c r="EI19" i="38"/>
  <c r="EJ19" i="38"/>
  <c r="EK19" i="38"/>
  <c r="EL19" i="38"/>
  <c r="EM19" i="38"/>
  <c r="EN19" i="38"/>
  <c r="EO19" i="38"/>
  <c r="EP19" i="38"/>
  <c r="EQ19" i="38"/>
  <c r="ER19" i="38"/>
  <c r="ES19" i="38"/>
  <c r="ET19" i="38"/>
  <c r="EU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GB19" i="38"/>
  <c r="GC19" i="38"/>
  <c r="GD19" i="38"/>
  <c r="GE19" i="38"/>
  <c r="GF19" i="38"/>
  <c r="GG19" i="38"/>
  <c r="GH19" i="38"/>
  <c r="GI19" i="38"/>
  <c r="GJ19" i="38"/>
  <c r="GK19" i="38"/>
  <c r="GL19" i="38"/>
  <c r="GM19" i="38"/>
  <c r="GN19" i="38"/>
  <c r="GO19" i="38"/>
  <c r="GP19" i="38"/>
  <c r="GQ19" i="38"/>
  <c r="GR19" i="38"/>
  <c r="GS19" i="38"/>
  <c r="GT19" i="38"/>
  <c r="GU19" i="38"/>
  <c r="GV19" i="38"/>
  <c r="GW19" i="38"/>
  <c r="GX19" i="38"/>
  <c r="GY19" i="38"/>
  <c r="GZ19" i="38"/>
  <c r="HA19" i="38"/>
  <c r="HB19" i="38"/>
  <c r="HC19" i="38"/>
  <c r="HD19" i="38"/>
  <c r="HE19" i="38"/>
  <c r="HF19" i="38"/>
  <c r="HG19" i="38"/>
  <c r="HH19" i="38"/>
  <c r="HI19" i="38"/>
  <c r="HJ19" i="38"/>
  <c r="HK19" i="38"/>
  <c r="HL19" i="38"/>
  <c r="HM19" i="38"/>
  <c r="HN19" i="38"/>
  <c r="HO19" i="38"/>
  <c r="HP19" i="38"/>
  <c r="HQ19" i="38"/>
  <c r="HR19" i="38"/>
  <c r="HS19" i="38"/>
  <c r="HT19" i="38"/>
  <c r="HU19" i="38"/>
  <c r="HV19" i="38"/>
  <c r="HW19" i="38"/>
  <c r="HX19" i="38"/>
  <c r="HY19" i="38"/>
  <c r="HZ19" i="38"/>
  <c r="IA19" i="38"/>
  <c r="IB19" i="38"/>
  <c r="IC19" i="38"/>
  <c r="ID19" i="38"/>
  <c r="IE19" i="38"/>
  <c r="IF19" i="38"/>
  <c r="IG19" i="38"/>
  <c r="IH19" i="38"/>
  <c r="II19" i="38"/>
  <c r="IJ19" i="38"/>
  <c r="IK19" i="38"/>
  <c r="IL19" i="38"/>
  <c r="IM19" i="38"/>
  <c r="IN19" i="38"/>
  <c r="IO19" i="38"/>
  <c r="IP19" i="38"/>
  <c r="IQ19" i="38"/>
  <c r="IR19" i="38"/>
  <c r="IS19" i="38"/>
  <c r="IT19" i="38"/>
  <c r="IU19" i="38"/>
  <c r="IV19" i="38"/>
  <c r="IW19" i="38"/>
  <c r="IX19" i="38"/>
  <c r="IY19" i="38"/>
  <c r="IZ19" i="38"/>
  <c r="JA19" i="38"/>
  <c r="JB19" i="38"/>
  <c r="JC19" i="38"/>
  <c r="JD19" i="38"/>
  <c r="JE19" i="38"/>
  <c r="JF19" i="38"/>
  <c r="JG19" i="38"/>
  <c r="JH19" i="38"/>
  <c r="JI19" i="38"/>
  <c r="JJ19" i="38"/>
  <c r="JK19" i="38"/>
  <c r="JL19" i="38"/>
  <c r="JM19" i="38"/>
  <c r="JN19" i="38"/>
  <c r="JO19" i="38"/>
  <c r="JP19" i="38"/>
  <c r="JQ19" i="38"/>
  <c r="JR19" i="38"/>
  <c r="JS19" i="38"/>
  <c r="JT19" i="38"/>
  <c r="JU19" i="38"/>
  <c r="JV19" i="38"/>
  <c r="JW19" i="38"/>
  <c r="JX19" i="38"/>
  <c r="JY19" i="38"/>
  <c r="JZ19" i="38"/>
  <c r="KA19" i="38"/>
  <c r="KB19" i="38"/>
  <c r="KC19" i="38"/>
  <c r="D25" i="38"/>
  <c r="E25" i="38"/>
  <c r="F25" i="38"/>
  <c r="G25" i="38"/>
  <c r="H25" i="38"/>
  <c r="I25" i="38"/>
  <c r="J25" i="38"/>
  <c r="K25" i="38"/>
  <c r="L25" i="38"/>
  <c r="M25" i="38"/>
  <c r="N25" i="38"/>
  <c r="O25" i="38"/>
  <c r="P25" i="38"/>
  <c r="Q25" i="38"/>
  <c r="R25" i="38"/>
  <c r="S25" i="38"/>
  <c r="T25" i="38"/>
  <c r="U25" i="38"/>
  <c r="V25" i="38"/>
  <c r="W25" i="38"/>
  <c r="X25" i="38"/>
  <c r="Y25" i="38"/>
  <c r="Z25" i="38"/>
  <c r="AA25" i="38"/>
  <c r="AB25" i="38"/>
  <c r="AC25" i="38"/>
  <c r="AD25" i="38"/>
  <c r="AE25" i="38"/>
  <c r="AF25" i="38"/>
  <c r="AG25"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BR25"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DD25" i="38"/>
  <c r="DE25" i="38"/>
  <c r="DF25" i="38"/>
  <c r="DG25" i="38"/>
  <c r="DH25" i="38"/>
  <c r="DI25" i="38"/>
  <c r="DJ25" i="38"/>
  <c r="DK25" i="38"/>
  <c r="DL25" i="38"/>
  <c r="DM25" i="38"/>
  <c r="DN25" i="38"/>
  <c r="DO25" i="38"/>
  <c r="DP25" i="38"/>
  <c r="DQ25" i="38"/>
  <c r="DR25" i="38"/>
  <c r="DS25" i="38"/>
  <c r="DT25" i="38"/>
  <c r="DU25" i="38"/>
  <c r="DV25" i="38"/>
  <c r="DW25" i="38"/>
  <c r="DX25" i="38"/>
  <c r="DY25" i="38"/>
  <c r="DZ25" i="38"/>
  <c r="EA25" i="38"/>
  <c r="EB25" i="38"/>
  <c r="EC25" i="38"/>
  <c r="ED25" i="38"/>
  <c r="EE25" i="38"/>
  <c r="EF25" i="38"/>
  <c r="EG25" i="38"/>
  <c r="EH25" i="38"/>
  <c r="EI25" i="38"/>
  <c r="EJ25" i="38"/>
  <c r="EK25" i="38"/>
  <c r="EL25" i="38"/>
  <c r="EM25" i="38"/>
  <c r="EN25" i="38"/>
  <c r="EO25" i="38"/>
  <c r="EP25" i="38"/>
  <c r="EQ25" i="38"/>
  <c r="ER25" i="38"/>
  <c r="ES25" i="38"/>
  <c r="ET25" i="38"/>
  <c r="EU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GB25" i="38"/>
  <c r="GC25" i="38"/>
  <c r="GD25" i="38"/>
  <c r="GE25" i="38"/>
  <c r="GF25" i="38"/>
  <c r="GG25" i="38"/>
  <c r="GH25" i="38"/>
  <c r="GI25" i="38"/>
  <c r="GJ25" i="38"/>
  <c r="GK25" i="38"/>
  <c r="GL25" i="38"/>
  <c r="GM25" i="38"/>
  <c r="GN25" i="38"/>
  <c r="GO25" i="38"/>
  <c r="GP25" i="38"/>
  <c r="GQ25" i="38"/>
  <c r="GR25" i="38"/>
  <c r="GS25" i="38"/>
  <c r="GT25" i="38"/>
  <c r="GU25" i="38"/>
  <c r="GV25" i="38"/>
  <c r="GW25" i="38"/>
  <c r="GX25" i="38"/>
  <c r="GY25" i="38"/>
  <c r="GZ25" i="38"/>
  <c r="HA25" i="38"/>
  <c r="HB25" i="38"/>
  <c r="HC25" i="38"/>
  <c r="HD25" i="38"/>
  <c r="HE25" i="38"/>
  <c r="HF25" i="38"/>
  <c r="HG25" i="38"/>
  <c r="HH25" i="38"/>
  <c r="HI25" i="38"/>
  <c r="HJ25" i="38"/>
  <c r="HK25" i="38"/>
  <c r="HL25" i="38"/>
  <c r="HM25" i="38"/>
  <c r="HN25" i="38"/>
  <c r="HO25" i="38"/>
  <c r="HP25" i="38"/>
  <c r="HQ25" i="38"/>
  <c r="HR25" i="38"/>
  <c r="HS25" i="38"/>
  <c r="HT25" i="38"/>
  <c r="HU25" i="38"/>
  <c r="HV25" i="38"/>
  <c r="HW25" i="38"/>
  <c r="HX25" i="38"/>
  <c r="HY25" i="38"/>
  <c r="HZ25" i="38"/>
  <c r="IA25" i="38"/>
  <c r="IB25" i="38"/>
  <c r="IC25" i="38"/>
  <c r="ID25" i="38"/>
  <c r="IE25" i="38"/>
  <c r="IF25" i="38"/>
  <c r="IG25" i="38"/>
  <c r="IH25" i="38"/>
  <c r="II25" i="38"/>
  <c r="IJ25" i="38"/>
  <c r="IK25" i="38"/>
  <c r="IL25" i="38"/>
  <c r="IM25" i="38"/>
  <c r="IN25" i="38"/>
  <c r="IO25" i="38"/>
  <c r="IP25" i="38"/>
  <c r="IQ25" i="38"/>
  <c r="IR25" i="38"/>
  <c r="IS25" i="38"/>
  <c r="IT25" i="38"/>
  <c r="IU25" i="38"/>
  <c r="IV25" i="38"/>
  <c r="IW25" i="38"/>
  <c r="IX25" i="38"/>
  <c r="IY25" i="38"/>
  <c r="IZ25" i="38"/>
  <c r="JA25" i="38"/>
  <c r="JB25" i="38"/>
  <c r="JC25" i="38"/>
  <c r="JD25" i="38"/>
  <c r="JE25" i="38"/>
  <c r="JF25" i="38"/>
  <c r="JG25" i="38"/>
  <c r="JH25" i="38"/>
  <c r="JI25" i="38"/>
  <c r="JJ25" i="38"/>
  <c r="JK25" i="38"/>
  <c r="JL25" i="38"/>
  <c r="JM25" i="38"/>
  <c r="JN25" i="38"/>
  <c r="JO25" i="38"/>
  <c r="JP25" i="38"/>
  <c r="JQ25" i="38"/>
  <c r="JR25" i="38"/>
  <c r="JS25" i="38"/>
  <c r="JT25" i="38"/>
  <c r="JU25" i="38"/>
  <c r="JV25" i="38"/>
  <c r="JW25" i="38"/>
  <c r="JX25" i="38"/>
  <c r="JY25" i="38"/>
  <c r="JZ25" i="38"/>
  <c r="KA25" i="38"/>
  <c r="KB25" i="38"/>
  <c r="KC25" i="38"/>
  <c r="D31" i="38"/>
  <c r="E31" i="38"/>
  <c r="F31" i="38"/>
  <c r="G31" i="38"/>
  <c r="H31" i="38"/>
  <c r="I31" i="38"/>
  <c r="J31" i="38"/>
  <c r="K31" i="38"/>
  <c r="L31" i="38"/>
  <c r="M31" i="38"/>
  <c r="N31" i="38"/>
  <c r="O31" i="38"/>
  <c r="P31" i="38"/>
  <c r="Q31" i="38"/>
  <c r="R31" i="38"/>
  <c r="S31" i="38"/>
  <c r="T31" i="38"/>
  <c r="U31" i="38"/>
  <c r="V31" i="38"/>
  <c r="W31" i="38"/>
  <c r="X31" i="38"/>
  <c r="Y31" i="38"/>
  <c r="Z31" i="38"/>
  <c r="AA31" i="38"/>
  <c r="AB31" i="38"/>
  <c r="AC31" i="38"/>
  <c r="AD31" i="38"/>
  <c r="AE31" i="38"/>
  <c r="AF31"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BR31"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DD31" i="38"/>
  <c r="DE31" i="38"/>
  <c r="DF31" i="38"/>
  <c r="DG31" i="38"/>
  <c r="DH31" i="38"/>
  <c r="DI31" i="38"/>
  <c r="DJ31" i="38"/>
  <c r="DK31" i="38"/>
  <c r="DL31" i="38"/>
  <c r="DM31" i="38"/>
  <c r="DN31" i="38"/>
  <c r="DO31" i="38"/>
  <c r="DP31" i="38"/>
  <c r="DQ31" i="38"/>
  <c r="DR31" i="38"/>
  <c r="DS31" i="38"/>
  <c r="DT31" i="38"/>
  <c r="DU31" i="38"/>
  <c r="DV31" i="38"/>
  <c r="DW31" i="38"/>
  <c r="DX31" i="38"/>
  <c r="DY31" i="38"/>
  <c r="DZ31" i="38"/>
  <c r="EA31" i="38"/>
  <c r="EB31" i="38"/>
  <c r="EC31" i="38"/>
  <c r="ED31" i="38"/>
  <c r="EE31" i="38"/>
  <c r="EF31" i="38"/>
  <c r="EG31" i="38"/>
  <c r="EH31" i="38"/>
  <c r="EI31" i="38"/>
  <c r="EJ31" i="38"/>
  <c r="EK31" i="38"/>
  <c r="EL31" i="38"/>
  <c r="EM31" i="38"/>
  <c r="EN31" i="38"/>
  <c r="EO31" i="38"/>
  <c r="EP31" i="38"/>
  <c r="EQ31" i="38"/>
  <c r="ER31" i="38"/>
  <c r="ES31" i="38"/>
  <c r="ET31" i="38"/>
  <c r="EU31" i="38"/>
  <c r="EV31" i="38"/>
  <c r="EW31" i="38"/>
  <c r="EX31" i="38"/>
  <c r="EY31" i="38"/>
  <c r="EZ31" i="38"/>
  <c r="FA31" i="38"/>
  <c r="FB31" i="38"/>
  <c r="FC31" i="38"/>
  <c r="FD31" i="38"/>
  <c r="FE31" i="38"/>
  <c r="FF31" i="38"/>
  <c r="FG31" i="38"/>
  <c r="FH31" i="38"/>
  <c r="FI31" i="38"/>
  <c r="FJ31" i="38"/>
  <c r="FK31" i="38"/>
  <c r="FL31" i="38"/>
  <c r="FM31" i="38"/>
  <c r="FN31" i="38"/>
  <c r="FO31" i="38"/>
  <c r="FP31" i="38"/>
  <c r="FQ31" i="38"/>
  <c r="FR31" i="38"/>
  <c r="FS31" i="38"/>
  <c r="FT31" i="38"/>
  <c r="FU31" i="38"/>
  <c r="FV31" i="38"/>
  <c r="FW31" i="38"/>
  <c r="FX31" i="38"/>
  <c r="FY31" i="38"/>
  <c r="FZ31" i="38"/>
  <c r="GA31" i="38"/>
  <c r="GB31" i="38"/>
  <c r="GC31" i="38"/>
  <c r="GD31" i="38"/>
  <c r="GE31" i="38"/>
  <c r="GF31" i="38"/>
  <c r="GG31" i="38"/>
  <c r="GH31" i="38"/>
  <c r="GI31" i="38"/>
  <c r="GJ31" i="38"/>
  <c r="GK31" i="38"/>
  <c r="GL31" i="38"/>
  <c r="GM31" i="38"/>
  <c r="GN31" i="38"/>
  <c r="GO31" i="38"/>
  <c r="GP31" i="38"/>
  <c r="GQ31" i="38"/>
  <c r="GR31" i="38"/>
  <c r="GS31" i="38"/>
  <c r="GT31" i="38"/>
  <c r="GU31" i="38"/>
  <c r="GV31" i="38"/>
  <c r="GW31" i="38"/>
  <c r="GX31" i="38"/>
  <c r="GY31" i="38"/>
  <c r="GZ31" i="38"/>
  <c r="HA31" i="38"/>
  <c r="HB31" i="38"/>
  <c r="HC31" i="38"/>
  <c r="HD31" i="38"/>
  <c r="HE31" i="38"/>
  <c r="HF31" i="38"/>
  <c r="HG31" i="38"/>
  <c r="HH31" i="38"/>
  <c r="HI31" i="38"/>
  <c r="HJ31" i="38"/>
  <c r="HK31" i="38"/>
  <c r="HL31" i="38"/>
  <c r="HM31" i="38"/>
  <c r="HN31" i="38"/>
  <c r="HO31" i="38"/>
  <c r="HP31" i="38"/>
  <c r="HQ31" i="38"/>
  <c r="HR31" i="38"/>
  <c r="HS31" i="38"/>
  <c r="HT31" i="38"/>
  <c r="HU31" i="38"/>
  <c r="HV31" i="38"/>
  <c r="HW31" i="38"/>
  <c r="HX31" i="38"/>
  <c r="HY31" i="38"/>
  <c r="HZ31" i="38"/>
  <c r="IA31" i="38"/>
  <c r="IB31" i="38"/>
  <c r="IC31" i="38"/>
  <c r="ID31" i="38"/>
  <c r="IE31" i="38"/>
  <c r="IF31" i="38"/>
  <c r="IG31" i="38"/>
  <c r="IH31" i="38"/>
  <c r="II31" i="38"/>
  <c r="IJ31" i="38"/>
  <c r="IK31" i="38"/>
  <c r="IL31" i="38"/>
  <c r="IM31" i="38"/>
  <c r="IN31" i="38"/>
  <c r="IO31" i="38"/>
  <c r="IP31" i="38"/>
  <c r="IQ31" i="38"/>
  <c r="IR31" i="38"/>
  <c r="IS31" i="38"/>
  <c r="IT31" i="38"/>
  <c r="IU31" i="38"/>
  <c r="IV31" i="38"/>
  <c r="IW31" i="38"/>
  <c r="IX31" i="38"/>
  <c r="IY31" i="38"/>
  <c r="IZ31" i="38"/>
  <c r="JA31" i="38"/>
  <c r="JB31" i="38"/>
  <c r="JC31" i="38"/>
  <c r="JD31" i="38"/>
  <c r="JE31" i="38"/>
  <c r="JF31" i="38"/>
  <c r="JG31" i="38"/>
  <c r="JH31" i="38"/>
  <c r="JI31" i="38"/>
  <c r="JJ31" i="38"/>
  <c r="JK31" i="38"/>
  <c r="JL31" i="38"/>
  <c r="JM31" i="38"/>
  <c r="JN31" i="38"/>
  <c r="JO31" i="38"/>
  <c r="JP31" i="38"/>
  <c r="JQ31" i="38"/>
  <c r="JR31" i="38"/>
  <c r="JS31" i="38"/>
  <c r="JT31" i="38"/>
  <c r="JU31" i="38"/>
  <c r="JV31" i="38"/>
  <c r="JW31" i="38"/>
  <c r="JX31" i="38"/>
  <c r="JY31" i="38"/>
  <c r="JZ31" i="38"/>
  <c r="KA31" i="38"/>
  <c r="KB31" i="38"/>
  <c r="KC31" i="38"/>
  <c r="KP34" i="38"/>
  <c r="LC34" i="38"/>
  <c r="LP34" i="38"/>
  <c r="LC41" i="38"/>
  <c r="LP41" i="38"/>
  <c r="D42" i="38"/>
  <c r="E42" i="38"/>
  <c r="AQ42" i="38"/>
  <c r="AR42" i="38"/>
  <c r="AS42" i="38"/>
  <c r="CQ42" i="38"/>
  <c r="CR42" i="38"/>
  <c r="LP43" i="38"/>
  <c r="LP44" i="38"/>
  <c r="E5" i="17"/>
  <c r="F5" i="17" s="1"/>
  <c r="AR5" i="17"/>
  <c r="AS5" i="17" s="1"/>
  <c r="AT5" i="17" s="1"/>
  <c r="CR5" i="17"/>
  <c r="CS5" i="17" s="1"/>
  <c r="CS4" i="17" s="1"/>
  <c r="D4" i="17"/>
  <c r="E4" i="17"/>
  <c r="AQ4" i="17"/>
  <c r="AR4" i="17"/>
  <c r="CQ4" i="17"/>
  <c r="CR4" i="17"/>
  <c r="D20" i="17"/>
  <c r="E20" i="17"/>
  <c r="AQ20" i="17"/>
  <c r="AR20" i="17"/>
  <c r="AS20" i="17"/>
  <c r="AT20" i="17"/>
  <c r="CQ20" i="17"/>
  <c r="CR20" i="17"/>
  <c r="CS20" i="17"/>
  <c r="D21" i="17"/>
  <c r="E21" i="17"/>
  <c r="F21" i="17"/>
  <c r="AQ21" i="17"/>
  <c r="AR21" i="17"/>
  <c r="AS21" i="17"/>
  <c r="AT21" i="17"/>
  <c r="CQ21" i="17"/>
  <c r="CR21" i="17"/>
  <c r="CS21" i="17"/>
  <c r="D22" i="17"/>
  <c r="E22" i="17"/>
  <c r="F22" i="17"/>
  <c r="AQ22" i="17"/>
  <c r="AR22" i="17"/>
  <c r="AS22" i="17"/>
  <c r="AT22" i="17"/>
  <c r="CQ22" i="17"/>
  <c r="CR22" i="17"/>
  <c r="CS22" i="17"/>
  <c r="D23" i="17"/>
  <c r="E23" i="17"/>
  <c r="F23" i="17"/>
  <c r="AQ23" i="17"/>
  <c r="AR23" i="17"/>
  <c r="AS23" i="17"/>
  <c r="AT23" i="17"/>
  <c r="CQ23" i="17"/>
  <c r="CR23" i="17"/>
  <c r="CS23" i="17"/>
  <c r="D24" i="17"/>
  <c r="E24" i="17"/>
  <c r="F24" i="17"/>
  <c r="AQ24" i="17"/>
  <c r="AR24" i="17"/>
  <c r="AS24" i="17"/>
  <c r="AT24" i="17"/>
  <c r="CQ24" i="17"/>
  <c r="CR24" i="17"/>
  <c r="CS24" i="17"/>
  <c r="D25" i="17"/>
  <c r="E25" i="17"/>
  <c r="F25" i="17"/>
  <c r="AQ25" i="17"/>
  <c r="AR25" i="17"/>
  <c r="AS25" i="17"/>
  <c r="AT25" i="17"/>
  <c r="CQ25" i="17"/>
  <c r="CR25" i="17"/>
  <c r="CS25" i="17"/>
  <c r="D28" i="17"/>
  <c r="E28" i="17"/>
  <c r="F28" i="17"/>
  <c r="AQ28" i="17"/>
  <c r="AR28" i="17"/>
  <c r="AS28" i="17"/>
  <c r="AT28" i="17"/>
  <c r="CQ28" i="17"/>
  <c r="CR28" i="17"/>
  <c r="CS28" i="17"/>
  <c r="D29" i="17"/>
  <c r="E29" i="17"/>
  <c r="F29" i="17"/>
  <c r="AQ29" i="17"/>
  <c r="AR29" i="17"/>
  <c r="AS29" i="17"/>
  <c r="AT29" i="17"/>
  <c r="CQ29" i="17"/>
  <c r="CR29" i="17"/>
  <c r="CS29" i="17"/>
  <c r="D30" i="17"/>
  <c r="E30" i="17"/>
  <c r="F30" i="17"/>
  <c r="AQ30" i="17"/>
  <c r="AR30" i="17"/>
  <c r="AS30" i="17"/>
  <c r="AT30" i="17"/>
  <c r="CQ30" i="17"/>
  <c r="CR30" i="17"/>
  <c r="CS30" i="17"/>
  <c r="D31" i="17"/>
  <c r="E31" i="17"/>
  <c r="F31" i="17"/>
  <c r="AQ31" i="17"/>
  <c r="AR31" i="17"/>
  <c r="AS31" i="17"/>
  <c r="AT31" i="17"/>
  <c r="CQ31" i="17"/>
  <c r="CR31" i="17"/>
  <c r="CS31" i="17"/>
  <c r="D32" i="17"/>
  <c r="E32" i="17"/>
  <c r="F32" i="17"/>
  <c r="AQ32" i="17"/>
  <c r="AR32" i="17"/>
  <c r="AS32" i="17"/>
  <c r="AT32" i="17"/>
  <c r="CQ32" i="17"/>
  <c r="CR32" i="17"/>
  <c r="CS32" i="17"/>
  <c r="D34" i="17"/>
  <c r="E34" i="17"/>
  <c r="F34" i="17"/>
  <c r="AQ34" i="17"/>
  <c r="AR34" i="17"/>
  <c r="AS34" i="17"/>
  <c r="AT34" i="17"/>
  <c r="CQ34" i="17"/>
  <c r="CR34" i="17"/>
  <c r="CS34" i="17"/>
  <c r="D35" i="17"/>
  <c r="E35" i="17"/>
  <c r="F35" i="17"/>
  <c r="AQ35" i="17"/>
  <c r="AR35" i="17"/>
  <c r="AS35" i="17"/>
  <c r="AT35" i="17"/>
  <c r="CQ35" i="17"/>
  <c r="CR35" i="17"/>
  <c r="CS35" i="17"/>
  <c r="D36" i="17"/>
  <c r="E36" i="17"/>
  <c r="F36" i="17"/>
  <c r="AQ36" i="17"/>
  <c r="AR36" i="17"/>
  <c r="AS36" i="17"/>
  <c r="AT36" i="17"/>
  <c r="CQ36" i="17"/>
  <c r="CR36" i="17"/>
  <c r="CS36" i="17"/>
  <c r="D40" i="17"/>
  <c r="E40" i="17"/>
  <c r="F40" i="17"/>
  <c r="AQ40" i="17"/>
  <c r="AR40" i="17"/>
  <c r="AS40" i="17"/>
  <c r="AT40" i="17"/>
  <c r="CQ40" i="17"/>
  <c r="CR40" i="17"/>
  <c r="CS40" i="17"/>
  <c r="D41" i="17"/>
  <c r="E41" i="17"/>
  <c r="F41" i="17"/>
  <c r="AQ41" i="17"/>
  <c r="AR41" i="17"/>
  <c r="AS41" i="17"/>
  <c r="AT41" i="17"/>
  <c r="CQ41" i="17"/>
  <c r="CR41" i="17"/>
  <c r="CS41" i="17"/>
  <c r="D43" i="17"/>
  <c r="E43" i="17"/>
  <c r="F43" i="17"/>
  <c r="AQ43" i="17"/>
  <c r="AR43" i="17"/>
  <c r="AS43" i="17"/>
  <c r="AT43" i="17"/>
  <c r="CQ43" i="17"/>
  <c r="CR43" i="17"/>
  <c r="CS43" i="17"/>
  <c r="D44" i="17"/>
  <c r="E44" i="17"/>
  <c r="F44" i="17"/>
  <c r="AQ44" i="17"/>
  <c r="AR44" i="17"/>
  <c r="AS44" i="17"/>
  <c r="AT44" i="17"/>
  <c r="CQ44" i="17"/>
  <c r="CR44" i="17"/>
  <c r="CS44" i="17"/>
  <c r="D45" i="17"/>
  <c r="E45" i="17"/>
  <c r="F45" i="17"/>
  <c r="AQ45" i="17"/>
  <c r="AR45" i="17"/>
  <c r="AS45" i="17"/>
  <c r="AT45" i="17"/>
  <c r="CQ45" i="17"/>
  <c r="CR45" i="17"/>
  <c r="CS45" i="17"/>
  <c r="D46" i="17"/>
  <c r="E46" i="17"/>
  <c r="F46" i="17"/>
  <c r="AQ46" i="17"/>
  <c r="AR46" i="17"/>
  <c r="AS46" i="17"/>
  <c r="AT46" i="17"/>
  <c r="CQ46" i="17"/>
  <c r="CR46" i="17"/>
  <c r="CS46" i="17"/>
  <c r="D47" i="17"/>
  <c r="E47" i="17"/>
  <c r="F47" i="17"/>
  <c r="AQ47" i="17"/>
  <c r="AR47" i="17"/>
  <c r="AS47" i="17"/>
  <c r="AT47" i="17"/>
  <c r="CQ47" i="17"/>
  <c r="CR47" i="17"/>
  <c r="CS47" i="17"/>
  <c r="D48" i="17"/>
  <c r="E48" i="17"/>
  <c r="F48" i="17"/>
  <c r="AQ48" i="17"/>
  <c r="AR48" i="17"/>
  <c r="AS48" i="17"/>
  <c r="AT48" i="17"/>
  <c r="CQ48" i="17"/>
  <c r="CR48" i="17"/>
  <c r="CS48" i="17"/>
  <c r="D49" i="17"/>
  <c r="E49" i="17"/>
  <c r="F49" i="17"/>
  <c r="AQ49" i="17"/>
  <c r="AR49" i="17"/>
  <c r="AS49" i="17"/>
  <c r="AT49" i="17"/>
  <c r="CQ49" i="17"/>
  <c r="CR49" i="17"/>
  <c r="CS49" i="17"/>
  <c r="D50" i="17"/>
  <c r="E50" i="17"/>
  <c r="F50" i="17"/>
  <c r="AQ50" i="17"/>
  <c r="AR50" i="17"/>
  <c r="AS50" i="17"/>
  <c r="AT50" i="17"/>
  <c r="CQ50" i="17"/>
  <c r="CR50" i="17"/>
  <c r="CS50" i="17"/>
  <c r="D51" i="17"/>
  <c r="E51" i="17"/>
  <c r="F51" i="17"/>
  <c r="AQ51" i="17"/>
  <c r="AR51" i="17"/>
  <c r="AS51" i="17"/>
  <c r="AT51" i="17"/>
  <c r="CQ51" i="17"/>
  <c r="CR51" i="17"/>
  <c r="CS51" i="17"/>
  <c r="D53" i="17"/>
  <c r="E53" i="17"/>
  <c r="F53" i="17"/>
  <c r="AQ53" i="17"/>
  <c r="AR53" i="17"/>
  <c r="AS53" i="17"/>
  <c r="AT53" i="17"/>
  <c r="CQ53" i="17"/>
  <c r="CR53" i="17"/>
  <c r="CS53" i="17"/>
  <c r="D54" i="17"/>
  <c r="E54" i="17"/>
  <c r="F54" i="17"/>
  <c r="AQ54" i="17"/>
  <c r="AR54" i="17"/>
  <c r="AS54" i="17"/>
  <c r="AT54" i="17"/>
  <c r="CQ54" i="17"/>
  <c r="CR54" i="17"/>
  <c r="CS54" i="17"/>
  <c r="D55" i="17"/>
  <c r="E55" i="17"/>
  <c r="F55" i="17"/>
  <c r="AQ55" i="17"/>
  <c r="AR55" i="17"/>
  <c r="AS55" i="17"/>
  <c r="AT55" i="17"/>
  <c r="CQ55" i="17"/>
  <c r="CR55" i="17"/>
  <c r="CS55" i="17"/>
  <c r="D56" i="17"/>
  <c r="E56" i="17"/>
  <c r="F56" i="17"/>
  <c r="AQ56" i="17"/>
  <c r="AR56" i="17"/>
  <c r="AS56" i="17"/>
  <c r="AT56" i="17"/>
  <c r="CQ56" i="17"/>
  <c r="CR56" i="17"/>
  <c r="CS56" i="17"/>
  <c r="D57" i="17"/>
  <c r="E57" i="17"/>
  <c r="F57" i="17"/>
  <c r="AQ57" i="17"/>
  <c r="AR57" i="17"/>
  <c r="AS57" i="17"/>
  <c r="AT57" i="17"/>
  <c r="CQ57" i="17"/>
  <c r="CR57" i="17"/>
  <c r="CS57" i="17"/>
  <c r="D58" i="17"/>
  <c r="E58" i="17"/>
  <c r="F58" i="17"/>
  <c r="AQ58" i="17"/>
  <c r="AR58" i="17"/>
  <c r="AS58" i="17"/>
  <c r="AT58" i="17"/>
  <c r="CQ58" i="17"/>
  <c r="CR58" i="17"/>
  <c r="CS58" i="17"/>
  <c r="D59" i="17"/>
  <c r="E59" i="17"/>
  <c r="F59" i="17"/>
  <c r="AQ59" i="17"/>
  <c r="AR59" i="17"/>
  <c r="AS59" i="17"/>
  <c r="AT59" i="17"/>
  <c r="CQ59" i="17"/>
  <c r="CR59" i="17"/>
  <c r="CS59" i="17"/>
  <c r="D60" i="17"/>
  <c r="E60" i="17"/>
  <c r="F60" i="17"/>
  <c r="AQ60" i="17"/>
  <c r="AR60" i="17"/>
  <c r="AS60" i="17"/>
  <c r="AT60" i="17"/>
  <c r="CQ60" i="17"/>
  <c r="CR60" i="17"/>
  <c r="CS60" i="17"/>
  <c r="D61" i="17"/>
  <c r="E61" i="17"/>
  <c r="F61" i="17"/>
  <c r="AQ61" i="17"/>
  <c r="AR61" i="17"/>
  <c r="AS61" i="17"/>
  <c r="AT61" i="17"/>
  <c r="CQ61" i="17"/>
  <c r="CR61" i="17"/>
  <c r="CS61" i="17"/>
  <c r="D64" i="17"/>
  <c r="E64" i="17"/>
  <c r="F64" i="17"/>
  <c r="AQ64" i="17"/>
  <c r="AR64" i="17"/>
  <c r="AS64" i="17"/>
  <c r="AT64" i="17"/>
  <c r="CQ64" i="17"/>
  <c r="CR64" i="17"/>
  <c r="CS64" i="17"/>
  <c r="D65" i="17"/>
  <c r="E65" i="17"/>
  <c r="F65" i="17"/>
  <c r="AQ65" i="17"/>
  <c r="AR65" i="17"/>
  <c r="AS65" i="17"/>
  <c r="AT65" i="17"/>
  <c r="CQ65" i="17"/>
  <c r="CR65" i="17"/>
  <c r="CS65" i="17"/>
  <c r="D66" i="17"/>
  <c r="E66" i="17"/>
  <c r="F66" i="17"/>
  <c r="AQ66" i="17"/>
  <c r="AR66" i="17"/>
  <c r="AS66" i="17"/>
  <c r="AT66" i="17"/>
  <c r="CQ66" i="17"/>
  <c r="CR66" i="17"/>
  <c r="CS66" i="17"/>
  <c r="D67" i="17"/>
  <c r="E67" i="17"/>
  <c r="F67" i="17"/>
  <c r="AQ67" i="17"/>
  <c r="AR67" i="17"/>
  <c r="AS67" i="17"/>
  <c r="AT67" i="17"/>
  <c r="CQ67" i="17"/>
  <c r="CR67" i="17"/>
  <c r="CS67" i="17"/>
  <c r="D68" i="17"/>
  <c r="E68" i="17"/>
  <c r="F68" i="17"/>
  <c r="AQ68" i="17"/>
  <c r="AR68" i="17"/>
  <c r="AS68" i="17"/>
  <c r="AT68" i="17"/>
  <c r="CQ68" i="17"/>
  <c r="CR68" i="17"/>
  <c r="CS68" i="17"/>
  <c r="D69" i="17"/>
  <c r="E69" i="17"/>
  <c r="F69" i="17"/>
  <c r="AQ69" i="17"/>
  <c r="AR69" i="17"/>
  <c r="AS69" i="17"/>
  <c r="AT69" i="17"/>
  <c r="CQ69" i="17"/>
  <c r="CR69" i="17"/>
  <c r="CS69" i="17"/>
  <c r="D70" i="17"/>
  <c r="E70" i="17"/>
  <c r="F70" i="17"/>
  <c r="AQ70" i="17"/>
  <c r="AR70" i="17"/>
  <c r="AS70" i="17"/>
  <c r="AT70" i="17"/>
  <c r="CQ70" i="17"/>
  <c r="CR70" i="17"/>
  <c r="CS70" i="17"/>
  <c r="D71" i="17"/>
  <c r="E71" i="17"/>
  <c r="F71" i="17"/>
  <c r="AQ71" i="17"/>
  <c r="AR71" i="17"/>
  <c r="AS71" i="17"/>
  <c r="AT71" i="17"/>
  <c r="CQ71" i="17"/>
  <c r="CR71" i="17"/>
  <c r="CS71" i="17"/>
  <c r="D72" i="17"/>
  <c r="E72" i="17"/>
  <c r="F72" i="17"/>
  <c r="AQ72" i="17"/>
  <c r="AR72" i="17"/>
  <c r="AS72" i="17"/>
  <c r="AT72" i="17"/>
  <c r="CQ72" i="17"/>
  <c r="CR72" i="17"/>
  <c r="CS72" i="17"/>
  <c r="D74" i="17"/>
  <c r="E74" i="17"/>
  <c r="F74" i="17"/>
  <c r="AQ74" i="17"/>
  <c r="AR74" i="17"/>
  <c r="AS74" i="17"/>
  <c r="AT74" i="17"/>
  <c r="CQ74" i="17"/>
  <c r="CR74" i="17"/>
  <c r="CS74" i="17"/>
  <c r="D75" i="17"/>
  <c r="E75" i="17"/>
  <c r="F75" i="17"/>
  <c r="AQ75" i="17"/>
  <c r="AR75" i="17"/>
  <c r="AS75" i="17"/>
  <c r="AT75" i="17"/>
  <c r="CQ75" i="17"/>
  <c r="CR75" i="17"/>
  <c r="CS75" i="17"/>
  <c r="D76" i="17"/>
  <c r="E76" i="17"/>
  <c r="F76" i="17"/>
  <c r="AQ76" i="17"/>
  <c r="AR76" i="17"/>
  <c r="AS76" i="17"/>
  <c r="AT76" i="17"/>
  <c r="CQ76" i="17"/>
  <c r="CR76" i="17"/>
  <c r="CS76" i="17"/>
  <c r="D77" i="17"/>
  <c r="E77" i="17"/>
  <c r="F77" i="17"/>
  <c r="AQ77" i="17"/>
  <c r="AR77" i="17"/>
  <c r="AS77" i="17"/>
  <c r="AT77" i="17"/>
  <c r="CQ77" i="17"/>
  <c r="CR77" i="17"/>
  <c r="CS77" i="17"/>
  <c r="D78" i="17"/>
  <c r="E78" i="17"/>
  <c r="F78" i="17"/>
  <c r="AQ78" i="17"/>
  <c r="AR78" i="17"/>
  <c r="AS78" i="17"/>
  <c r="AT78" i="17"/>
  <c r="CQ78" i="17"/>
  <c r="CR78" i="17"/>
  <c r="CS78" i="17"/>
  <c r="D79" i="17"/>
  <c r="E79" i="17"/>
  <c r="F79" i="17"/>
  <c r="AQ79" i="17"/>
  <c r="AR79" i="17"/>
  <c r="AS79" i="17"/>
  <c r="AT79" i="17"/>
  <c r="CQ79" i="17"/>
  <c r="CR79" i="17"/>
  <c r="CS79" i="17"/>
  <c r="D80" i="17"/>
  <c r="E80" i="17"/>
  <c r="F80" i="17"/>
  <c r="AQ80" i="17"/>
  <c r="AR80" i="17"/>
  <c r="AS80" i="17"/>
  <c r="AT80" i="17"/>
  <c r="CQ80" i="17"/>
  <c r="CR80" i="17"/>
  <c r="CS80" i="17"/>
  <c r="D81" i="17"/>
  <c r="E81" i="17"/>
  <c r="F81" i="17"/>
  <c r="AQ81" i="17"/>
  <c r="AR81" i="17"/>
  <c r="AS81" i="17"/>
  <c r="AT81" i="17"/>
  <c r="CQ81" i="17"/>
  <c r="CR81" i="17"/>
  <c r="CS81" i="17"/>
  <c r="D82" i="17"/>
  <c r="E82" i="17"/>
  <c r="F82" i="17"/>
  <c r="AQ82" i="17"/>
  <c r="AR82" i="17"/>
  <c r="AS82" i="17"/>
  <c r="AT82" i="17"/>
  <c r="CQ82" i="17"/>
  <c r="CR82" i="17"/>
  <c r="CS82" i="17"/>
  <c r="D84" i="17"/>
  <c r="E84" i="17"/>
  <c r="F84" i="17"/>
  <c r="AQ84" i="17"/>
  <c r="AR84" i="17"/>
  <c r="AS84" i="17"/>
  <c r="AT84" i="17"/>
  <c r="CQ84" i="17"/>
  <c r="CR84" i="17"/>
  <c r="CS84" i="17"/>
  <c r="D85" i="17"/>
  <c r="E85" i="17"/>
  <c r="F85" i="17"/>
  <c r="AQ85" i="17"/>
  <c r="AR85" i="17"/>
  <c r="AS85" i="17"/>
  <c r="AT85" i="17"/>
  <c r="CQ85" i="17"/>
  <c r="CR85" i="17"/>
  <c r="CS85" i="17"/>
  <c r="D86" i="17"/>
  <c r="E86" i="17"/>
  <c r="F86" i="17"/>
  <c r="AQ86" i="17"/>
  <c r="AR86" i="17"/>
  <c r="AS86" i="17"/>
  <c r="AT86" i="17"/>
  <c r="CQ86" i="17"/>
  <c r="CR86" i="17"/>
  <c r="CS86" i="17"/>
  <c r="D87" i="17"/>
  <c r="E87" i="17"/>
  <c r="F87" i="17"/>
  <c r="AQ87" i="17"/>
  <c r="AR87" i="17"/>
  <c r="AS87" i="17"/>
  <c r="AT87" i="17"/>
  <c r="CQ87" i="17"/>
  <c r="CR87" i="17"/>
  <c r="CS87" i="17"/>
  <c r="D88" i="17"/>
  <c r="E88" i="17"/>
  <c r="F88" i="17"/>
  <c r="AQ88" i="17"/>
  <c r="AR88" i="17"/>
  <c r="AS88" i="17"/>
  <c r="AT88" i="17"/>
  <c r="CQ88" i="17"/>
  <c r="CR88" i="17"/>
  <c r="CS88" i="17"/>
  <c r="D89" i="17"/>
  <c r="E89" i="17"/>
  <c r="F89" i="17"/>
  <c r="AQ89" i="17"/>
  <c r="AR89" i="17"/>
  <c r="AS89" i="17"/>
  <c r="AT89" i="17"/>
  <c r="CQ89" i="17"/>
  <c r="CR89" i="17"/>
  <c r="CS89" i="17"/>
  <c r="D90" i="17"/>
  <c r="E90" i="17"/>
  <c r="F90" i="17"/>
  <c r="AQ90" i="17"/>
  <c r="AR90" i="17"/>
  <c r="AS90" i="17"/>
  <c r="AT90" i="17"/>
  <c r="CQ90" i="17"/>
  <c r="CR90" i="17"/>
  <c r="CS90" i="17"/>
  <c r="D91" i="17"/>
  <c r="E91" i="17"/>
  <c r="F91" i="17"/>
  <c r="AQ91" i="17"/>
  <c r="AR91" i="17"/>
  <c r="AS91" i="17"/>
  <c r="AT91" i="17"/>
  <c r="CQ91" i="17"/>
  <c r="CR91" i="17"/>
  <c r="CS91" i="17"/>
  <c r="D92" i="17"/>
  <c r="E92" i="17"/>
  <c r="F92" i="17"/>
  <c r="AQ92" i="17"/>
  <c r="AR92" i="17"/>
  <c r="AS92" i="17"/>
  <c r="AT92" i="17"/>
  <c r="CQ92" i="17"/>
  <c r="CR92" i="17"/>
  <c r="CS92" i="17"/>
  <c r="KP96" i="17"/>
  <c r="LC96" i="17"/>
  <c r="LP96" i="17"/>
  <c r="LC97" i="17"/>
  <c r="LP97" i="17"/>
  <c r="LC98" i="17"/>
  <c r="LP98" i="17"/>
  <c r="F8" i="18"/>
  <c r="G8" i="18" s="1"/>
  <c r="H8" i="18" s="1"/>
  <c r="I8" i="18" s="1"/>
  <c r="J8" i="18" s="1"/>
  <c r="K8" i="18" s="1"/>
  <c r="L8" i="18" s="1"/>
  <c r="M8" i="18" s="1"/>
  <c r="N8" i="18" s="1"/>
  <c r="O8" i="18" s="1"/>
  <c r="P8" i="18" s="1"/>
  <c r="Q8" i="18" s="1"/>
  <c r="R8" i="18" s="1"/>
  <c r="S8" i="18" s="1"/>
  <c r="T8" i="18" s="1"/>
  <c r="U8" i="18" s="1"/>
  <c r="V8" i="18" s="1"/>
  <c r="W8" i="18" s="1"/>
  <c r="X8" i="18" s="1"/>
  <c r="Y8" i="18" s="1"/>
  <c r="Z8" i="18" s="1"/>
  <c r="AA8" i="18" s="1"/>
  <c r="AB8" i="18" s="1"/>
  <c r="AC8" i="18" s="1"/>
  <c r="AD8" i="18" s="1"/>
  <c r="AE8" i="18" s="1"/>
  <c r="AF8" i="18" s="1"/>
  <c r="AG8" i="18" s="1"/>
  <c r="AH8" i="18" s="1"/>
  <c r="AI8" i="18" s="1"/>
  <c r="AJ8" i="18" s="1"/>
  <c r="AK8" i="18" s="1"/>
  <c r="AL8" i="18" s="1"/>
  <c r="AM8" i="18" s="1"/>
  <c r="AN8" i="18" s="1"/>
  <c r="AO8" i="18" s="1"/>
  <c r="AP8" i="18" s="1"/>
  <c r="AQ8" i="18" s="1"/>
  <c r="AR8" i="18" s="1"/>
  <c r="AS8" i="18" s="1"/>
  <c r="AT8" i="18" s="1"/>
  <c r="AU8" i="18" s="1"/>
  <c r="AV8" i="18" s="1"/>
  <c r="AW8" i="18" s="1"/>
  <c r="AX8" i="18" s="1"/>
  <c r="AY8" i="18" s="1"/>
  <c r="AZ8" i="18" s="1"/>
  <c r="BA8" i="18" s="1"/>
  <c r="BB8" i="18" s="1"/>
  <c r="BC8" i="18" s="1"/>
  <c r="BD8" i="18" s="1"/>
  <c r="BE8" i="18" s="1"/>
  <c r="BF8" i="18" s="1"/>
  <c r="BG8" i="18" s="1"/>
  <c r="BH8" i="18" s="1"/>
  <c r="BI8" i="18" s="1"/>
  <c r="BJ8" i="18" s="1"/>
  <c r="BK8" i="18" s="1"/>
  <c r="BL8" i="18" s="1"/>
  <c r="BM8" i="18" s="1"/>
  <c r="BN8" i="18" s="1"/>
  <c r="BO8" i="18" s="1"/>
  <c r="BP8" i="18" s="1"/>
  <c r="BQ8" i="18" s="1"/>
  <c r="BR8" i="18" s="1"/>
  <c r="BS8" i="18" s="1"/>
  <c r="BT8" i="18" s="1"/>
  <c r="BU8" i="18" s="1"/>
  <c r="BV8" i="18" s="1"/>
  <c r="BW8" i="18" s="1"/>
  <c r="BX8" i="18" s="1"/>
  <c r="BY8" i="18" s="1"/>
  <c r="BZ8" i="18" s="1"/>
  <c r="CA8" i="18" s="1"/>
  <c r="CB8" i="18" s="1"/>
  <c r="CC8" i="18" s="1"/>
  <c r="CD8" i="18" s="1"/>
  <c r="CE8" i="18" s="1"/>
  <c r="CF8" i="18" s="1"/>
  <c r="CG8" i="18" s="1"/>
  <c r="CH8" i="18" s="1"/>
  <c r="CI8" i="18" s="1"/>
  <c r="CJ8" i="18" s="1"/>
  <c r="CK8" i="18" s="1"/>
  <c r="CL8" i="18" s="1"/>
  <c r="CM8" i="18" s="1"/>
  <c r="CN8" i="18" s="1"/>
  <c r="CO8" i="18" s="1"/>
  <c r="CP8" i="18" s="1"/>
  <c r="CQ8" i="18" s="1"/>
  <c r="CR8" i="18" s="1"/>
  <c r="CS8" i="18" s="1"/>
  <c r="CT8" i="18" s="1"/>
  <c r="CU8" i="18" s="1"/>
  <c r="CV8" i="18" s="1"/>
  <c r="CW8" i="18" s="1"/>
  <c r="F25" i="18"/>
  <c r="G25" i="18"/>
  <c r="H25" i="18" s="1"/>
  <c r="AQ18" i="18"/>
  <c r="AR18" i="18"/>
  <c r="AT18" i="18"/>
  <c r="AU18" i="18"/>
  <c r="AV18" i="18"/>
  <c r="AQ35" i="18"/>
  <c r="AR35" i="18"/>
  <c r="AT35" i="18"/>
  <c r="AU35" i="18"/>
  <c r="AV35" i="18"/>
  <c r="AQ42" i="18"/>
  <c r="AR42" i="18"/>
  <c r="AS42" i="18"/>
  <c r="AT42" i="18"/>
  <c r="AU42" i="18"/>
  <c r="AV42" i="18"/>
  <c r="AQ53" i="18"/>
  <c r="AR53" i="18"/>
  <c r="AS53" i="18"/>
  <c r="AT53" i="18"/>
  <c r="AU53" i="18"/>
  <c r="AV53" i="18"/>
  <c r="AQ61" i="18"/>
  <c r="AR61" i="18"/>
  <c r="AS61" i="18"/>
  <c r="AT61" i="18"/>
  <c r="AU61" i="18"/>
  <c r="AV61" i="18"/>
  <c r="AQ71" i="18"/>
  <c r="AR71" i="18"/>
  <c r="AS71" i="18"/>
  <c r="AT71" i="18"/>
  <c r="AU71" i="18"/>
  <c r="AV71" i="18"/>
  <c r="AQ83" i="18"/>
  <c r="AR83" i="18"/>
  <c r="AT83" i="18"/>
  <c r="AU83" i="18"/>
  <c r="AV83" i="18"/>
  <c r="AQ87" i="18"/>
  <c r="AR87" i="18"/>
  <c r="AS87" i="18"/>
  <c r="AT87" i="18"/>
  <c r="AU87" i="18"/>
  <c r="AV87" i="18"/>
  <c r="E93" i="18"/>
  <c r="F93" i="18"/>
  <c r="G93" i="18"/>
  <c r="H93" i="18"/>
  <c r="I93" i="18"/>
  <c r="J93" i="18"/>
  <c r="K93" i="18"/>
  <c r="L93" i="18"/>
  <c r="M93" i="18"/>
  <c r="N93" i="18"/>
  <c r="O93" i="18"/>
  <c r="P93" i="18"/>
  <c r="Q93" i="18"/>
  <c r="R93" i="18"/>
  <c r="S93" i="18"/>
  <c r="T93" i="18"/>
  <c r="U93" i="18"/>
  <c r="V93" i="18"/>
  <c r="W93" i="18"/>
  <c r="X93" i="18"/>
  <c r="Y93" i="18"/>
  <c r="Z93" i="18"/>
  <c r="AA93" i="18"/>
  <c r="AB93" i="18"/>
  <c r="AC93" i="18"/>
  <c r="AD93" i="18"/>
  <c r="AE93" i="18"/>
  <c r="AF93" i="18"/>
  <c r="AG93" i="18"/>
  <c r="AH93" i="18"/>
  <c r="AI93" i="18"/>
  <c r="AJ93" i="18"/>
  <c r="AK93" i="18"/>
  <c r="AL93" i="18"/>
  <c r="AM93" i="18"/>
  <c r="AN93" i="18"/>
  <c r="AO93" i="18"/>
  <c r="AP93" i="18"/>
  <c r="AQ93" i="18"/>
  <c r="AR93" i="18"/>
  <c r="AS93" i="18"/>
  <c r="AT93" i="18"/>
  <c r="AU93" i="18"/>
  <c r="AV93" i="18"/>
  <c r="AW93" i="18"/>
  <c r="AX93" i="18"/>
  <c r="AY93" i="18"/>
  <c r="AZ93" i="18"/>
  <c r="BA93" i="18"/>
  <c r="BB93" i="18"/>
  <c r="BC93" i="18"/>
  <c r="BD93" i="18"/>
  <c r="BE93" i="18"/>
  <c r="BF93" i="18"/>
  <c r="BG93" i="18"/>
  <c r="BH93" i="18"/>
  <c r="BI93" i="18"/>
  <c r="BJ93" i="18"/>
  <c r="BK93" i="18"/>
  <c r="BL93" i="18"/>
  <c r="BM93" i="18"/>
  <c r="BN93" i="18"/>
  <c r="BO93" i="18"/>
  <c r="BP93" i="18"/>
  <c r="BQ93" i="18"/>
  <c r="BR93" i="18"/>
  <c r="BS93" i="18"/>
  <c r="BT93" i="18"/>
  <c r="BU93" i="18"/>
  <c r="BV93" i="18"/>
  <c r="BW93" i="18"/>
  <c r="BX93" i="18"/>
  <c r="BY93" i="18"/>
  <c r="BZ93" i="18"/>
  <c r="CA93" i="18"/>
  <c r="CB93" i="18"/>
  <c r="CC93" i="18"/>
  <c r="CD93" i="18"/>
  <c r="CE93" i="18"/>
  <c r="CF93" i="18"/>
  <c r="CG93" i="18"/>
  <c r="CH93" i="18"/>
  <c r="CI93" i="18"/>
  <c r="CJ93" i="18"/>
  <c r="CK93" i="18"/>
  <c r="CL93" i="18"/>
  <c r="CM93" i="18"/>
  <c r="CN93" i="18"/>
  <c r="CO93" i="18"/>
  <c r="CP93" i="18"/>
  <c r="CQ93" i="18"/>
  <c r="CR93" i="18"/>
  <c r="CS93" i="18"/>
  <c r="CT93" i="18"/>
  <c r="CU93" i="18"/>
  <c r="CV93" i="18"/>
  <c r="CW93" i="18"/>
  <c r="F103" i="18"/>
  <c r="G103" i="18"/>
  <c r="H103" i="18" s="1"/>
  <c r="I103" i="18" s="1"/>
  <c r="J103" i="18" s="1"/>
  <c r="K103" i="18" s="1"/>
  <c r="L103" i="18" s="1"/>
  <c r="M103" i="18" s="1"/>
  <c r="N103" i="18" s="1"/>
  <c r="O103" i="18" s="1"/>
  <c r="P103" i="18" s="1"/>
  <c r="Q103" i="18" s="1"/>
  <c r="R103" i="18" s="1"/>
  <c r="S103" i="18" s="1"/>
  <c r="T103" i="18" s="1"/>
  <c r="U103" i="18" s="1"/>
  <c r="V103" i="18" s="1"/>
  <c r="W103" i="18" s="1"/>
  <c r="X103" i="18" s="1"/>
  <c r="Y103" i="18" s="1"/>
  <c r="Z103" i="18" s="1"/>
  <c r="AA103" i="18" s="1"/>
  <c r="AB103" i="18" s="1"/>
  <c r="AC103" i="18" s="1"/>
  <c r="AD103" i="18" s="1"/>
  <c r="AE103" i="18" s="1"/>
  <c r="AF103" i="18" s="1"/>
  <c r="AG103" i="18" s="1"/>
  <c r="AH103" i="18" s="1"/>
  <c r="AI103" i="18" s="1"/>
  <c r="AJ103" i="18" s="1"/>
  <c r="AK103" i="18" s="1"/>
  <c r="AL103" i="18" s="1"/>
  <c r="AM103" i="18" s="1"/>
  <c r="AN103" i="18" s="1"/>
  <c r="AO103" i="18" s="1"/>
  <c r="AP103" i="18" s="1"/>
  <c r="AQ103" i="18" s="1"/>
  <c r="AR103" i="18" s="1"/>
  <c r="AS103" i="18" s="1"/>
  <c r="AT103" i="18" s="1"/>
  <c r="AU103" i="18" s="1"/>
  <c r="AV103" i="18" s="1"/>
  <c r="AW103" i="18" s="1"/>
  <c r="AX103" i="18" s="1"/>
  <c r="AY103" i="18" s="1"/>
  <c r="AZ103" i="18" s="1"/>
  <c r="BA103" i="18" s="1"/>
  <c r="BB103" i="18" s="1"/>
  <c r="BC103" i="18" s="1"/>
  <c r="BD103" i="18" s="1"/>
  <c r="BE103" i="18" s="1"/>
  <c r="BF103" i="18" s="1"/>
  <c r="BG103" i="18" s="1"/>
  <c r="BH103" i="18" s="1"/>
  <c r="BI103" i="18" s="1"/>
  <c r="BJ103" i="18" s="1"/>
  <c r="BK103" i="18" s="1"/>
  <c r="BL103" i="18" s="1"/>
  <c r="BM103" i="18" s="1"/>
  <c r="BN103" i="18" s="1"/>
  <c r="BO103" i="18" s="1"/>
  <c r="BP103" i="18" s="1"/>
  <c r="BQ103" i="18" s="1"/>
  <c r="BR103" i="18" s="1"/>
  <c r="BS103" i="18" s="1"/>
  <c r="BT103" i="18" s="1"/>
  <c r="BU103" i="18" s="1"/>
  <c r="BV103" i="18" s="1"/>
  <c r="BW103" i="18" s="1"/>
  <c r="BX103" i="18" s="1"/>
  <c r="BY103" i="18" s="1"/>
  <c r="BZ103" i="18" s="1"/>
  <c r="CA103" i="18" s="1"/>
  <c r="CB103" i="18" s="1"/>
  <c r="CC103" i="18" s="1"/>
  <c r="CD103" i="18" s="1"/>
  <c r="CE103" i="18" s="1"/>
  <c r="CF103" i="18" s="1"/>
  <c r="CG103" i="18" s="1"/>
  <c r="CH103" i="18" s="1"/>
  <c r="CI103" i="18" s="1"/>
  <c r="CJ103" i="18" s="1"/>
  <c r="CK103" i="18" s="1"/>
  <c r="CL103" i="18" s="1"/>
  <c r="CM103" i="18" s="1"/>
  <c r="CN103" i="18" s="1"/>
  <c r="CO103" i="18" s="1"/>
  <c r="CP103" i="18" s="1"/>
  <c r="CQ103" i="18" s="1"/>
  <c r="CR103" i="18" s="1"/>
  <c r="CS103" i="18" s="1"/>
  <c r="CT103" i="18" s="1"/>
  <c r="CU103" i="18" s="1"/>
  <c r="CV103" i="18" s="1"/>
  <c r="CW103" i="18" s="1"/>
  <c r="CX103" i="18" s="1"/>
  <c r="CY103" i="18" s="1"/>
  <c r="CZ103" i="18" s="1"/>
  <c r="DA103" i="18" s="1"/>
  <c r="DB103" i="18" s="1"/>
  <c r="DC103" i="18" s="1"/>
  <c r="DD103" i="18" s="1"/>
  <c r="DE103" i="18" s="1"/>
  <c r="DF103" i="18" s="1"/>
  <c r="DG103" i="18" s="1"/>
  <c r="DH103" i="18" s="1"/>
  <c r="DI103" i="18" s="1"/>
  <c r="DJ103" i="18" s="1"/>
  <c r="DK103" i="18" s="1"/>
  <c r="DL103" i="18" s="1"/>
  <c r="DM103" i="18" s="1"/>
  <c r="DN103" i="18" s="1"/>
  <c r="DO103" i="18" s="1"/>
  <c r="DP103" i="18" s="1"/>
  <c r="DQ103" i="18" s="1"/>
  <c r="DR103" i="18" s="1"/>
  <c r="DS103" i="18" s="1"/>
  <c r="DT103" i="18" s="1"/>
  <c r="DU103" i="18" s="1"/>
  <c r="DV103" i="18" s="1"/>
  <c r="DW103" i="18" s="1"/>
  <c r="DX103" i="18" s="1"/>
  <c r="DY103" i="18" s="1"/>
  <c r="DZ103" i="18" s="1"/>
  <c r="EA103" i="18" s="1"/>
  <c r="EB103" i="18" s="1"/>
  <c r="EC103" i="18" s="1"/>
  <c r="ED103" i="18" s="1"/>
  <c r="EE103" i="18" s="1"/>
  <c r="EF103" i="18" s="1"/>
  <c r="F111" i="18"/>
  <c r="G111" i="18"/>
  <c r="H111" i="18"/>
  <c r="I111" i="18" s="1"/>
  <c r="J111" i="18" s="1"/>
  <c r="K111" i="18" s="1"/>
  <c r="L111" i="18" s="1"/>
  <c r="M111" i="18" s="1"/>
  <c r="N111" i="18" s="1"/>
  <c r="O111" i="18" s="1"/>
  <c r="P111" i="18" s="1"/>
  <c r="Q111" i="18" s="1"/>
  <c r="R111" i="18" s="1"/>
  <c r="S111" i="18" s="1"/>
  <c r="T111" i="18" s="1"/>
  <c r="U111" i="18" s="1"/>
  <c r="V111" i="18" s="1"/>
  <c r="W111" i="18" s="1"/>
  <c r="X111" i="18" s="1"/>
  <c r="Y111" i="18" s="1"/>
  <c r="Z111" i="18" s="1"/>
  <c r="AA111" i="18" s="1"/>
  <c r="AB111" i="18" s="1"/>
  <c r="AC111" i="18" s="1"/>
  <c r="AD111" i="18" s="1"/>
  <c r="AE111" i="18" s="1"/>
  <c r="AF111" i="18" s="1"/>
  <c r="AG111" i="18" s="1"/>
  <c r="AH111" i="18" s="1"/>
  <c r="AI111" i="18" s="1"/>
  <c r="AJ111" i="18" s="1"/>
  <c r="AK111" i="18" s="1"/>
  <c r="AL111" i="18" s="1"/>
  <c r="AM111" i="18" s="1"/>
  <c r="AN111" i="18" s="1"/>
  <c r="AO111" i="18" s="1"/>
  <c r="AP111" i="18" s="1"/>
  <c r="AQ111" i="18" s="1"/>
  <c r="AR111" i="18" s="1"/>
  <c r="AS111" i="18" s="1"/>
  <c r="AT111" i="18" s="1"/>
  <c r="AU111" i="18" s="1"/>
  <c r="AV111" i="18" s="1"/>
  <c r="AW111" i="18" s="1"/>
  <c r="AX111" i="18" s="1"/>
  <c r="AY111" i="18" s="1"/>
  <c r="AZ111" i="18" s="1"/>
  <c r="BA111" i="18" s="1"/>
  <c r="BB111" i="18" s="1"/>
  <c r="BC111" i="18" s="1"/>
  <c r="BD111" i="18" s="1"/>
  <c r="BE111" i="18" s="1"/>
  <c r="BF111" i="18" s="1"/>
  <c r="BG111" i="18" s="1"/>
  <c r="BH111" i="18" s="1"/>
  <c r="BI111" i="18" s="1"/>
  <c r="BJ111" i="18" s="1"/>
  <c r="BK111" i="18" s="1"/>
  <c r="BL111" i="18" s="1"/>
  <c r="BM111" i="18" s="1"/>
  <c r="BN111" i="18" s="1"/>
  <c r="BO111" i="18" s="1"/>
  <c r="BP111" i="18" s="1"/>
  <c r="BQ111" i="18" s="1"/>
  <c r="BR111" i="18" s="1"/>
  <c r="BS111" i="18" s="1"/>
  <c r="BT111" i="18" s="1"/>
  <c r="BU111" i="18" s="1"/>
  <c r="BV111" i="18" s="1"/>
  <c r="BW111" i="18" s="1"/>
  <c r="BX111" i="18" s="1"/>
  <c r="BY111" i="18" s="1"/>
  <c r="BZ111" i="18" s="1"/>
  <c r="CA111" i="18" s="1"/>
  <c r="CB111" i="18" s="1"/>
  <c r="CC111" i="18" s="1"/>
  <c r="CD111" i="18" s="1"/>
  <c r="CE111" i="18" s="1"/>
  <c r="CF111" i="18" s="1"/>
  <c r="CG111" i="18" s="1"/>
  <c r="CH111" i="18" s="1"/>
  <c r="CI111" i="18" s="1"/>
  <c r="CJ111" i="18" s="1"/>
  <c r="CK111" i="18" s="1"/>
  <c r="CL111" i="18" s="1"/>
  <c r="CM111" i="18" s="1"/>
  <c r="CN111" i="18" s="1"/>
  <c r="CO111" i="18" s="1"/>
  <c r="CP111" i="18" s="1"/>
  <c r="CQ111" i="18" s="1"/>
  <c r="CR111" i="18" s="1"/>
  <c r="CS111" i="18" s="1"/>
  <c r="CT111" i="18" s="1"/>
  <c r="CU111" i="18" s="1"/>
  <c r="CV111" i="18" s="1"/>
  <c r="CW111" i="18" s="1"/>
  <c r="CX111" i="18" s="1"/>
  <c r="CY111" i="18" s="1"/>
  <c r="CZ111" i="18" s="1"/>
  <c r="DA111" i="18" s="1"/>
  <c r="DB111" i="18" s="1"/>
  <c r="DC111" i="18" s="1"/>
  <c r="DD111" i="18" s="1"/>
  <c r="DE111" i="18" s="1"/>
  <c r="DF111" i="18" s="1"/>
  <c r="DG111" i="18" s="1"/>
  <c r="DH111" i="18" s="1"/>
  <c r="DI111" i="18" s="1"/>
  <c r="DJ111" i="18" s="1"/>
  <c r="DK111" i="18" s="1"/>
  <c r="DL111" i="18" s="1"/>
  <c r="DM111" i="18" s="1"/>
  <c r="DN111" i="18" s="1"/>
  <c r="DO111" i="18" s="1"/>
  <c r="DP111" i="18" s="1"/>
  <c r="DQ111" i="18" s="1"/>
  <c r="DR111" i="18" s="1"/>
  <c r="DS111" i="18" s="1"/>
  <c r="DT111" i="18" s="1"/>
  <c r="DU111" i="18" s="1"/>
  <c r="DV111" i="18" s="1"/>
  <c r="DW111" i="18" s="1"/>
  <c r="DX111" i="18" s="1"/>
  <c r="DY111" i="18" s="1"/>
  <c r="DZ111" i="18" s="1"/>
  <c r="EA111" i="18" s="1"/>
  <c r="EB111" i="18" s="1"/>
  <c r="EC111" i="18" s="1"/>
  <c r="ED111" i="18" s="1"/>
  <c r="EE111" i="18" s="1"/>
  <c r="EF111" i="18" s="1"/>
  <c r="AQ123" i="18"/>
  <c r="AR123" i="18"/>
  <c r="AS123" i="18"/>
  <c r="AT123" i="18"/>
  <c r="AU123" i="18"/>
  <c r="AV123" i="18"/>
  <c r="AQ127" i="18"/>
  <c r="AR127" i="18"/>
  <c r="AS127" i="18"/>
  <c r="AT127" i="18"/>
  <c r="AU127" i="18"/>
  <c r="AV127" i="18"/>
  <c r="AQ133" i="18"/>
  <c r="AR133" i="18"/>
  <c r="AS133" i="18"/>
  <c r="AT133" i="18"/>
  <c r="AU133" i="18"/>
  <c r="AV133" i="18"/>
  <c r="AQ137" i="18"/>
  <c r="AR137" i="18"/>
  <c r="AS137" i="18"/>
  <c r="AT137" i="18"/>
  <c r="AU137" i="18"/>
  <c r="AV137" i="18"/>
  <c r="AQ143" i="18"/>
  <c r="AR143" i="18"/>
  <c r="AS143" i="18"/>
  <c r="AT143" i="18"/>
  <c r="AU143" i="18"/>
  <c r="AV143" i="18"/>
  <c r="AQ148" i="18"/>
  <c r="AR148" i="18"/>
  <c r="AS148" i="18"/>
  <c r="AT148" i="18"/>
  <c r="AU148" i="18"/>
  <c r="AV148" i="18"/>
  <c r="MH4" i="57" l="1"/>
  <c r="MH3" i="57" s="1"/>
  <c r="MI5" i="57"/>
  <c r="I25" i="18"/>
  <c r="CX8" i="18"/>
  <c r="H5" i="17"/>
  <c r="AV5" i="17"/>
  <c r="AT4" i="17"/>
  <c r="AS4" i="17"/>
  <c r="F4" i="17"/>
  <c r="F20" i="17"/>
  <c r="AU5" i="17"/>
  <c r="CT5" i="17"/>
  <c r="G5" i="17"/>
  <c r="E4" i="38"/>
  <c r="F5" i="38"/>
  <c r="G5" i="38"/>
  <c r="CS5" i="38"/>
  <c r="CT5" i="38" s="1"/>
  <c r="AT5" i="38"/>
  <c r="AU5" i="38"/>
  <c r="G5" i="39"/>
  <c r="H5" i="39" s="1"/>
  <c r="CS4" i="39"/>
  <c r="CT5" i="39"/>
  <c r="CU5" i="39" s="1"/>
  <c r="AS5" i="39"/>
  <c r="AT5" i="39" s="1"/>
  <c r="AR4" i="39"/>
  <c r="E4" i="39"/>
  <c r="GP137" i="41"/>
  <c r="LC85" i="41"/>
  <c r="LC59" i="41"/>
  <c r="KQ5" i="41"/>
  <c r="LC169" i="41"/>
  <c r="KC85" i="41"/>
  <c r="IP33" i="41"/>
  <c r="KT5" i="41"/>
  <c r="KP169" i="41"/>
  <c r="KN5" i="41"/>
  <c r="JS5" i="41"/>
  <c r="JJ5" i="41"/>
  <c r="JF5" i="41"/>
  <c r="JB5" i="41"/>
  <c r="IP85" i="41"/>
  <c r="IE5" i="41"/>
  <c r="HW5" i="41"/>
  <c r="HN5" i="41"/>
  <c r="HJ5" i="41"/>
  <c r="HC59" i="41"/>
  <c r="EA5" i="41"/>
  <c r="BG5" i="41"/>
  <c r="LC33" i="41"/>
  <c r="KU5" i="41"/>
  <c r="IP137" i="41"/>
  <c r="HP7" i="41"/>
  <c r="HC85" i="41"/>
  <c r="ER5" i="41"/>
  <c r="DA5" i="41"/>
  <c r="CL5" i="41"/>
  <c r="P5" i="41"/>
  <c r="F4" i="44"/>
  <c r="LG170" i="41"/>
  <c r="LG5" i="41" s="1"/>
  <c r="LG171" i="41"/>
  <c r="LH6" i="41"/>
  <c r="KC7" i="41"/>
  <c r="JC137" i="41"/>
  <c r="IZ5" i="41"/>
  <c r="IC7" i="41"/>
  <c r="GP111" i="41"/>
  <c r="GI5" i="41"/>
  <c r="AS5" i="41"/>
  <c r="KW5" i="41"/>
  <c r="KP59" i="41"/>
  <c r="KP5" i="41" s="1"/>
  <c r="KM5" i="41"/>
  <c r="KD5" i="41"/>
  <c r="JU5" i="41"/>
  <c r="JC111" i="41"/>
  <c r="IP59" i="41"/>
  <c r="HY5" i="41"/>
  <c r="HP59" i="41"/>
  <c r="HC111" i="41"/>
  <c r="GT5" i="41"/>
  <c r="GP85" i="41"/>
  <c r="FI5" i="41"/>
  <c r="ET5" i="41"/>
  <c r="EP5" i="41"/>
  <c r="EF5" i="41"/>
  <c r="CO5" i="41"/>
  <c r="BZ5" i="41"/>
  <c r="BV5" i="41"/>
  <c r="GP59" i="41"/>
  <c r="AG5" i="41"/>
  <c r="D5" i="41"/>
  <c r="LD5" i="41"/>
  <c r="KZ5" i="41"/>
  <c r="KP111" i="41"/>
  <c r="KF5" i="41"/>
  <c r="JP137" i="41"/>
  <c r="JP7" i="41"/>
  <c r="JO5" i="41"/>
  <c r="IP7" i="41"/>
  <c r="HP111" i="41"/>
  <c r="GV5" i="41"/>
  <c r="GR5" i="41"/>
  <c r="GN5" i="41"/>
  <c r="EW5" i="41"/>
  <c r="EH5" i="41"/>
  <c r="ED5" i="41"/>
  <c r="DT5" i="41"/>
  <c r="CC5" i="41"/>
  <c r="BN5" i="41"/>
  <c r="BL5" i="41"/>
  <c r="BJ5" i="41"/>
  <c r="KV5" i="41"/>
  <c r="KC137" i="41"/>
  <c r="JC7" i="41"/>
  <c r="IH5" i="41"/>
  <c r="FK5" i="41"/>
  <c r="CQ5" i="41"/>
  <c r="JP59" i="41"/>
  <c r="JC33" i="41"/>
  <c r="IC59" i="41"/>
  <c r="GP33" i="41"/>
  <c r="GP5" i="41" s="1"/>
  <c r="GL5" i="41"/>
  <c r="DV5" i="41"/>
  <c r="DR5" i="41"/>
  <c r="BB5" i="41"/>
  <c r="AZ5" i="41"/>
  <c r="AX5" i="41"/>
  <c r="CU5" i="44"/>
  <c r="LC137" i="41"/>
  <c r="LC7" i="41"/>
  <c r="LC171" i="41"/>
  <c r="KP85" i="41"/>
  <c r="JX5" i="41"/>
  <c r="JP111" i="41"/>
  <c r="IO5" i="41"/>
  <c r="IC137" i="41"/>
  <c r="IC85" i="41"/>
  <c r="IB5" i="41"/>
  <c r="HR5" i="41"/>
  <c r="HP85" i="41"/>
  <c r="HC33" i="41"/>
  <c r="EY5" i="41"/>
  <c r="DH5" i="41"/>
  <c r="CE5" i="41"/>
  <c r="K5" i="41"/>
  <c r="I5" i="41"/>
  <c r="LF169" i="41"/>
  <c r="LF170" i="41"/>
  <c r="LF171" i="41"/>
  <c r="LC111" i="41"/>
  <c r="LC170" i="41"/>
  <c r="KK5" i="41"/>
  <c r="KC111" i="41"/>
  <c r="IW5" i="41"/>
  <c r="HC7" i="41"/>
  <c r="GD5" i="41"/>
  <c r="FZ5" i="41"/>
  <c r="FP5" i="41"/>
  <c r="DY5" i="41"/>
  <c r="DJ5" i="41"/>
  <c r="DF5" i="41"/>
  <c r="AP5" i="41"/>
  <c r="AN5" i="41"/>
  <c r="AL5" i="41"/>
  <c r="AT5" i="44"/>
  <c r="B160" i="41"/>
  <c r="B156" i="41"/>
  <c r="B152" i="41"/>
  <c r="B148" i="41"/>
  <c r="B144" i="41"/>
  <c r="B140" i="41"/>
  <c r="B108" i="41"/>
  <c r="B104" i="41"/>
  <c r="B100" i="41"/>
  <c r="B96" i="41"/>
  <c r="B92" i="41"/>
  <c r="B88" i="41"/>
  <c r="B64" i="41"/>
  <c r="B56" i="41"/>
  <c r="B52" i="41"/>
  <c r="B48" i="41"/>
  <c r="B44" i="41"/>
  <c r="B40" i="41"/>
  <c r="B36" i="41"/>
  <c r="B32" i="41"/>
  <c r="B28" i="41"/>
  <c r="B24" i="41"/>
  <c r="B20" i="41"/>
  <c r="B16" i="41"/>
  <c r="B12" i="41"/>
  <c r="B60" i="41"/>
  <c r="B159" i="41"/>
  <c r="B155" i="41"/>
  <c r="B151" i="41"/>
  <c r="B147" i="41"/>
  <c r="B143" i="41"/>
  <c r="B139" i="41"/>
  <c r="B107" i="41"/>
  <c r="B103" i="41"/>
  <c r="B99" i="41"/>
  <c r="B95" i="41"/>
  <c r="B91" i="41"/>
  <c r="B87" i="41"/>
  <c r="B55" i="41"/>
  <c r="B51" i="41"/>
  <c r="B47" i="41"/>
  <c r="B43" i="41"/>
  <c r="B39" i="41"/>
  <c r="B35" i="41"/>
  <c r="B31" i="41"/>
  <c r="B27" i="41"/>
  <c r="B23" i="41"/>
  <c r="B19" i="41"/>
  <c r="B15" i="41"/>
  <c r="B11" i="41"/>
  <c r="CT5" i="44"/>
  <c r="G5" i="44"/>
  <c r="B162" i="41"/>
  <c r="B158" i="41"/>
  <c r="B154" i="41"/>
  <c r="B150" i="41"/>
  <c r="B146" i="41"/>
  <c r="B142" i="41"/>
  <c r="B110" i="41"/>
  <c r="B106" i="41"/>
  <c r="B102" i="41"/>
  <c r="B98" i="41"/>
  <c r="B94" i="41"/>
  <c r="B90" i="41"/>
  <c r="B58" i="41"/>
  <c r="B54" i="41"/>
  <c r="B50" i="41"/>
  <c r="B46" i="41"/>
  <c r="B42" i="41"/>
  <c r="B38" i="41"/>
  <c r="B30" i="41"/>
  <c r="B26" i="41"/>
  <c r="B22" i="41"/>
  <c r="B18" i="41"/>
  <c r="B14" i="41"/>
  <c r="B10" i="41"/>
  <c r="LE171" i="41"/>
  <c r="LE170" i="41"/>
  <c r="HP72" i="45"/>
  <c r="IC72" i="45"/>
  <c r="AU4" i="45"/>
  <c r="CT5" i="45"/>
  <c r="CU5" i="45"/>
  <c r="AV5" i="45"/>
  <c r="AT4" i="45"/>
  <c r="F5" i="45"/>
  <c r="G5" i="45"/>
  <c r="E4" i="45"/>
  <c r="AR4" i="45"/>
  <c r="AT4" i="57"/>
  <c r="I10" i="46"/>
  <c r="I4" i="46"/>
  <c r="CT5" i="57"/>
  <c r="CR4" i="57"/>
  <c r="CS5" i="57"/>
  <c r="AU5" i="57"/>
  <c r="AS4" i="57"/>
  <c r="I8" i="46"/>
  <c r="I9" i="46"/>
  <c r="K5" i="46"/>
  <c r="CU5" i="46"/>
  <c r="J5" i="46"/>
  <c r="AS5" i="46"/>
  <c r="H14" i="46"/>
  <c r="G5" i="57"/>
  <c r="E4" i="57"/>
  <c r="MI4" i="57" l="1"/>
  <c r="MI3" i="57" s="1"/>
  <c r="MJ5" i="57"/>
  <c r="H4" i="39"/>
  <c r="AT4" i="39"/>
  <c r="CU4" i="39"/>
  <c r="CT4" i="38"/>
  <c r="CT42" i="38"/>
  <c r="G4" i="44"/>
  <c r="AU4" i="57"/>
  <c r="HC5" i="41"/>
  <c r="J25" i="18"/>
  <c r="CU5" i="57"/>
  <c r="CS4" i="57"/>
  <c r="AV4" i="45"/>
  <c r="LF5" i="41"/>
  <c r="G4" i="39"/>
  <c r="I5" i="39"/>
  <c r="G4" i="57"/>
  <c r="AT4" i="44"/>
  <c r="AU5" i="44"/>
  <c r="AV5" i="44"/>
  <c r="CU4" i="44"/>
  <c r="KC5" i="41"/>
  <c r="AU4" i="38"/>
  <c r="AU42" i="38"/>
  <c r="LH171" i="41"/>
  <c r="LI6" i="41"/>
  <c r="LH169" i="41"/>
  <c r="LH5" i="41" s="1"/>
  <c r="LH170" i="41"/>
  <c r="AV5" i="38"/>
  <c r="AW5" i="38" s="1"/>
  <c r="AT4" i="38"/>
  <c r="AT42" i="38"/>
  <c r="HP5" i="41"/>
  <c r="AV4" i="17"/>
  <c r="AV23" i="17"/>
  <c r="AV29" i="17"/>
  <c r="AV20" i="17"/>
  <c r="AV24" i="17"/>
  <c r="AV30" i="17"/>
  <c r="AV21" i="17"/>
  <c r="AV25" i="17"/>
  <c r="AV22" i="17"/>
  <c r="AV28" i="17"/>
  <c r="AV41" i="17"/>
  <c r="AV46" i="17"/>
  <c r="AV32" i="17"/>
  <c r="AV43" i="17"/>
  <c r="AV34" i="17"/>
  <c r="AV44" i="17"/>
  <c r="AV35" i="17"/>
  <c r="AV36" i="17"/>
  <c r="AV40" i="17"/>
  <c r="AV31" i="17"/>
  <c r="AV45" i="17"/>
  <c r="AV50" i="17"/>
  <c r="AV55" i="17"/>
  <c r="AV51" i="17"/>
  <c r="AV56" i="17"/>
  <c r="AV48" i="17"/>
  <c r="AV53" i="17"/>
  <c r="AV47" i="17"/>
  <c r="AV49" i="17"/>
  <c r="AV54" i="17"/>
  <c r="AV58" i="17"/>
  <c r="AV64" i="17"/>
  <c r="AV68" i="17"/>
  <c r="AV57" i="17"/>
  <c r="AV59" i="17"/>
  <c r="AV65" i="17"/>
  <c r="AV69" i="17"/>
  <c r="AV60" i="17"/>
  <c r="AV66" i="17"/>
  <c r="AV70" i="17"/>
  <c r="AV61" i="17"/>
  <c r="AV67" i="17"/>
  <c r="AV71" i="17"/>
  <c r="AV74" i="17"/>
  <c r="AV75" i="17"/>
  <c r="AV79" i="17"/>
  <c r="AV84" i="17"/>
  <c r="AV76" i="17"/>
  <c r="AV80" i="17"/>
  <c r="AV85" i="17"/>
  <c r="AV77" i="17"/>
  <c r="AV81" i="17"/>
  <c r="AV72" i="17"/>
  <c r="AV78" i="17"/>
  <c r="AV82" i="17"/>
  <c r="AV89" i="17"/>
  <c r="AV90" i="17"/>
  <c r="AV86" i="17"/>
  <c r="AV87" i="17"/>
  <c r="AV91" i="17"/>
  <c r="AV88" i="17"/>
  <c r="AV92" i="17"/>
  <c r="CV5" i="57"/>
  <c r="CT4" i="57"/>
  <c r="CU5" i="38"/>
  <c r="CV5" i="38" s="1"/>
  <c r="CS4" i="38"/>
  <c r="CS42" i="38"/>
  <c r="H4" i="17"/>
  <c r="H20" i="17"/>
  <c r="H21" i="17"/>
  <c r="H25" i="17"/>
  <c r="H22" i="17"/>
  <c r="H28" i="17"/>
  <c r="H23" i="17"/>
  <c r="H29" i="17"/>
  <c r="H24" i="17"/>
  <c r="H30" i="17"/>
  <c r="H31" i="17"/>
  <c r="H34" i="17"/>
  <c r="H44" i="17"/>
  <c r="H35" i="17"/>
  <c r="H36" i="17"/>
  <c r="H40" i="17"/>
  <c r="H45" i="17"/>
  <c r="H41" i="17"/>
  <c r="H32" i="17"/>
  <c r="H43" i="17"/>
  <c r="H47" i="17"/>
  <c r="H51" i="17"/>
  <c r="H56" i="17"/>
  <c r="H48" i="17"/>
  <c r="H53" i="17"/>
  <c r="H57" i="17"/>
  <c r="H49" i="17"/>
  <c r="H54" i="17"/>
  <c r="H58" i="17"/>
  <c r="H46" i="17"/>
  <c r="H50" i="17"/>
  <c r="H55" i="17"/>
  <c r="H60" i="17"/>
  <c r="H66" i="17"/>
  <c r="H70" i="17"/>
  <c r="H61" i="17"/>
  <c r="H67" i="17"/>
  <c r="H71" i="17"/>
  <c r="H64" i="17"/>
  <c r="H68" i="17"/>
  <c r="H59" i="17"/>
  <c r="H65" i="17"/>
  <c r="H69" i="17"/>
  <c r="H76" i="17"/>
  <c r="H80" i="17"/>
  <c r="H74" i="17"/>
  <c r="H72" i="17"/>
  <c r="H77" i="17"/>
  <c r="H81" i="17"/>
  <c r="H78" i="17"/>
  <c r="H82" i="17"/>
  <c r="H75" i="17"/>
  <c r="H79" i="17"/>
  <c r="H90" i="17"/>
  <c r="H87" i="17"/>
  <c r="H91" i="17"/>
  <c r="H88" i="17"/>
  <c r="H92" i="17"/>
  <c r="H84" i="17"/>
  <c r="H85" i="17"/>
  <c r="H89" i="17"/>
  <c r="H86" i="17"/>
  <c r="AS10" i="46"/>
  <c r="AS4" i="46"/>
  <c r="AT5" i="46"/>
  <c r="AS9" i="46"/>
  <c r="AS14" i="46"/>
  <c r="AS8" i="46"/>
  <c r="AS17" i="46"/>
  <c r="AS16" i="46"/>
  <c r="AS15" i="46"/>
  <c r="AS18" i="46"/>
  <c r="AS20" i="46"/>
  <c r="AS19" i="46"/>
  <c r="AS21" i="46"/>
  <c r="AS23" i="46"/>
  <c r="AS22" i="46"/>
  <c r="AS24" i="46"/>
  <c r="AS27" i="46"/>
  <c r="AS25" i="46"/>
  <c r="AS26" i="46"/>
  <c r="AS31" i="46"/>
  <c r="AS29" i="46"/>
  <c r="AS30" i="46"/>
  <c r="AS34" i="46"/>
  <c r="AS32" i="46"/>
  <c r="AS40" i="46"/>
  <c r="AS35" i="46"/>
  <c r="AS37" i="46"/>
  <c r="AS38" i="46"/>
  <c r="AS33" i="46"/>
  <c r="AS41" i="46"/>
  <c r="AS42" i="46"/>
  <c r="AS36" i="46"/>
  <c r="AS39" i="46"/>
  <c r="AS43" i="46"/>
  <c r="AS45" i="46"/>
  <c r="AS47" i="46"/>
  <c r="AS46" i="46"/>
  <c r="AS52" i="46"/>
  <c r="AS53" i="46"/>
  <c r="AS54" i="46"/>
  <c r="AS48" i="46"/>
  <c r="AS58" i="46"/>
  <c r="AS56" i="46"/>
  <c r="AS57" i="46"/>
  <c r="AS65" i="46"/>
  <c r="AS63" i="46"/>
  <c r="AS68" i="46"/>
  <c r="AS64" i="46"/>
  <c r="AS69" i="46"/>
  <c r="AS70" i="46"/>
  <c r="AS60" i="46"/>
  <c r="AS75" i="46"/>
  <c r="AS72" i="46"/>
  <c r="AS71" i="46"/>
  <c r="AW5" i="45"/>
  <c r="J4" i="46"/>
  <c r="L5" i="46"/>
  <c r="J9" i="46"/>
  <c r="J8" i="46"/>
  <c r="J14" i="46"/>
  <c r="J15" i="46"/>
  <c r="J10" i="46"/>
  <c r="J16" i="46"/>
  <c r="J17" i="46"/>
  <c r="J19" i="46"/>
  <c r="J23" i="46"/>
  <c r="J20" i="46"/>
  <c r="J18" i="46"/>
  <c r="J22" i="46"/>
  <c r="J21" i="46"/>
  <c r="J26" i="46"/>
  <c r="J24" i="46"/>
  <c r="J30" i="46"/>
  <c r="J27" i="46"/>
  <c r="J25" i="46"/>
  <c r="J29" i="46"/>
  <c r="J32" i="46"/>
  <c r="J31" i="46"/>
  <c r="J34" i="46"/>
  <c r="J33" i="46"/>
  <c r="J35" i="46"/>
  <c r="J36" i="46"/>
  <c r="J40" i="46"/>
  <c r="J37" i="46"/>
  <c r="J38" i="46"/>
  <c r="J41" i="46"/>
  <c r="J39" i="46"/>
  <c r="J43" i="46"/>
  <c r="J46" i="46"/>
  <c r="J42" i="46"/>
  <c r="J45" i="46"/>
  <c r="J52" i="46"/>
  <c r="J47" i="46"/>
  <c r="J53" i="46"/>
  <c r="J48" i="46"/>
  <c r="J57" i="46"/>
  <c r="J64" i="46"/>
  <c r="J58" i="46"/>
  <c r="J56" i="46"/>
  <c r="J60" i="46"/>
  <c r="J54" i="46"/>
  <c r="J65" i="46"/>
  <c r="J63" i="46"/>
  <c r="J68" i="46"/>
  <c r="J69" i="46"/>
  <c r="J70" i="46"/>
  <c r="J75" i="46"/>
  <c r="J71" i="46"/>
  <c r="J72" i="46"/>
  <c r="AV5" i="57"/>
  <c r="G4" i="38"/>
  <c r="I5" i="38"/>
  <c r="G42" i="38"/>
  <c r="CU4" i="45"/>
  <c r="H5" i="57"/>
  <c r="I5" i="57" s="1"/>
  <c r="CT4" i="45"/>
  <c r="CV5" i="45"/>
  <c r="CU4" i="46"/>
  <c r="CU10" i="46"/>
  <c r="CU8" i="46"/>
  <c r="CV5" i="46"/>
  <c r="CW5" i="46"/>
  <c r="CU9" i="46"/>
  <c r="CU16" i="46"/>
  <c r="CU14" i="46"/>
  <c r="CU18" i="46"/>
  <c r="CU17" i="46"/>
  <c r="CU19" i="46"/>
  <c r="CU15" i="46"/>
  <c r="CU20" i="46"/>
  <c r="CU21" i="46"/>
  <c r="CU23" i="46"/>
  <c r="CU25" i="46"/>
  <c r="CU22" i="46"/>
  <c r="CU26" i="46"/>
  <c r="CU24" i="46"/>
  <c r="CU33" i="46"/>
  <c r="CU30" i="46"/>
  <c r="CU27" i="46"/>
  <c r="CU29" i="46"/>
  <c r="CU36" i="46"/>
  <c r="CU32" i="46"/>
  <c r="CU35" i="46"/>
  <c r="CU38" i="46"/>
  <c r="CU31" i="46"/>
  <c r="CU34" i="46"/>
  <c r="CU39" i="46"/>
  <c r="CU40" i="46"/>
  <c r="CU37" i="46"/>
  <c r="CU45" i="46"/>
  <c r="CU41" i="46"/>
  <c r="CU42" i="46"/>
  <c r="CU46" i="46"/>
  <c r="CU43" i="46"/>
  <c r="CU47" i="46"/>
  <c r="CU48" i="46"/>
  <c r="CU52" i="46"/>
  <c r="CU54" i="46"/>
  <c r="CU63" i="46"/>
  <c r="CU53" i="46"/>
  <c r="CU57" i="46"/>
  <c r="CU58" i="46"/>
  <c r="CU56" i="46"/>
  <c r="CU60" i="46"/>
  <c r="CU69" i="46"/>
  <c r="CU64" i="46"/>
  <c r="CU70" i="46"/>
  <c r="CU65" i="46"/>
  <c r="CU68" i="46"/>
  <c r="CU71" i="46"/>
  <c r="CU72" i="46"/>
  <c r="CU75" i="46"/>
  <c r="LC5" i="41"/>
  <c r="JC5" i="41"/>
  <c r="IP5" i="41"/>
  <c r="F4" i="38"/>
  <c r="H5" i="38"/>
  <c r="F42" i="38"/>
  <c r="AU5" i="39"/>
  <c r="AS4" i="39"/>
  <c r="M5" i="46"/>
  <c r="K9" i="46"/>
  <c r="K4" i="46"/>
  <c r="K8" i="46"/>
  <c r="K14" i="46"/>
  <c r="K10" i="46"/>
  <c r="K16" i="46"/>
  <c r="K17" i="46"/>
  <c r="K15" i="46"/>
  <c r="K18" i="46"/>
  <c r="K19" i="46"/>
  <c r="K20" i="46"/>
  <c r="K22" i="46"/>
  <c r="K21" i="46"/>
  <c r="K26" i="46"/>
  <c r="K23" i="46"/>
  <c r="K32" i="46"/>
  <c r="K24" i="46"/>
  <c r="K25" i="46"/>
  <c r="K27" i="46"/>
  <c r="K29" i="46"/>
  <c r="K31" i="46"/>
  <c r="K30" i="46"/>
  <c r="K33" i="46"/>
  <c r="K35" i="46"/>
  <c r="K36" i="46"/>
  <c r="K37" i="46"/>
  <c r="K34" i="46"/>
  <c r="K45" i="46"/>
  <c r="K38" i="46"/>
  <c r="K41" i="46"/>
  <c r="K40" i="46"/>
  <c r="K43" i="46"/>
  <c r="K46" i="46"/>
  <c r="K47" i="46"/>
  <c r="K42" i="46"/>
  <c r="K39" i="46"/>
  <c r="K52" i="46"/>
  <c r="K53" i="46"/>
  <c r="K57" i="46"/>
  <c r="K58" i="46"/>
  <c r="K56" i="46"/>
  <c r="K60" i="46"/>
  <c r="K48" i="46"/>
  <c r="K70" i="46"/>
  <c r="K54" i="46"/>
  <c r="K64" i="46"/>
  <c r="K65" i="46"/>
  <c r="K63" i="46"/>
  <c r="K68" i="46"/>
  <c r="K69" i="46"/>
  <c r="K72" i="46"/>
  <c r="K75" i="46"/>
  <c r="K71" i="46"/>
  <c r="JP5" i="41"/>
  <c r="H5" i="44"/>
  <c r="I5" i="17"/>
  <c r="G4" i="17"/>
  <c r="G21" i="17"/>
  <c r="G25" i="17"/>
  <c r="G22" i="17"/>
  <c r="G28" i="17"/>
  <c r="G23" i="17"/>
  <c r="G29" i="17"/>
  <c r="G24" i="17"/>
  <c r="G20" i="17"/>
  <c r="G31" i="17"/>
  <c r="G34" i="17"/>
  <c r="G44" i="17"/>
  <c r="G35" i="17"/>
  <c r="G36" i="17"/>
  <c r="G40" i="17"/>
  <c r="G45" i="17"/>
  <c r="G30" i="17"/>
  <c r="G41" i="17"/>
  <c r="G32" i="17"/>
  <c r="G43" i="17"/>
  <c r="G47" i="17"/>
  <c r="G48" i="17"/>
  <c r="G53" i="17"/>
  <c r="G57" i="17"/>
  <c r="G49" i="17"/>
  <c r="G54" i="17"/>
  <c r="G46" i="17"/>
  <c r="G50" i="17"/>
  <c r="G55" i="17"/>
  <c r="G51" i="17"/>
  <c r="G56" i="17"/>
  <c r="G60" i="17"/>
  <c r="G66" i="17"/>
  <c r="G70" i="17"/>
  <c r="G61" i="17"/>
  <c r="G67" i="17"/>
  <c r="G64" i="17"/>
  <c r="G68" i="17"/>
  <c r="G58" i="17"/>
  <c r="G59" i="17"/>
  <c r="G65" i="17"/>
  <c r="G69" i="17"/>
  <c r="G74" i="17"/>
  <c r="G72" i="17"/>
  <c r="G77" i="17"/>
  <c r="G81" i="17"/>
  <c r="G78" i="17"/>
  <c r="G82" i="17"/>
  <c r="G71" i="17"/>
  <c r="G75" i="17"/>
  <c r="G79" i="17"/>
  <c r="G76" i="17"/>
  <c r="G80" i="17"/>
  <c r="G87" i="17"/>
  <c r="G91" i="17"/>
  <c r="G88" i="17"/>
  <c r="G92" i="17"/>
  <c r="G84" i="17"/>
  <c r="G85" i="17"/>
  <c r="G89" i="17"/>
  <c r="G86" i="17"/>
  <c r="G90" i="17"/>
  <c r="LE5" i="41"/>
  <c r="CT4" i="39"/>
  <c r="CV5" i="39"/>
  <c r="CW5" i="39" s="1"/>
  <c r="CT4" i="17"/>
  <c r="CU5" i="17"/>
  <c r="CT23" i="17"/>
  <c r="CT29" i="17"/>
  <c r="CT24" i="17"/>
  <c r="CT30" i="17"/>
  <c r="CT21" i="17"/>
  <c r="CT25" i="17"/>
  <c r="CT20" i="17"/>
  <c r="CT22" i="17"/>
  <c r="CT28" i="17"/>
  <c r="CT41" i="17"/>
  <c r="CT46" i="17"/>
  <c r="CT32" i="17"/>
  <c r="CT43" i="17"/>
  <c r="CT34" i="17"/>
  <c r="CT44" i="17"/>
  <c r="CT35" i="17"/>
  <c r="CT31" i="17"/>
  <c r="CT36" i="17"/>
  <c r="CT40" i="17"/>
  <c r="CT45" i="17"/>
  <c r="CT49" i="17"/>
  <c r="CT54" i="17"/>
  <c r="CT58" i="17"/>
  <c r="CT50" i="17"/>
  <c r="CT55" i="17"/>
  <c r="CT51" i="17"/>
  <c r="CT56" i="17"/>
  <c r="CT47" i="17"/>
  <c r="CT48" i="17"/>
  <c r="CT53" i="17"/>
  <c r="CT57" i="17"/>
  <c r="CT64" i="17"/>
  <c r="CT68" i="17"/>
  <c r="CT72" i="17"/>
  <c r="CT59" i="17"/>
  <c r="CT65" i="17"/>
  <c r="CT69" i="17"/>
  <c r="CT60" i="17"/>
  <c r="CT66" i="17"/>
  <c r="CT70" i="17"/>
  <c r="CT61" i="17"/>
  <c r="CT67" i="17"/>
  <c r="CT71" i="17"/>
  <c r="CT74" i="17"/>
  <c r="CT78" i="17"/>
  <c r="CT82" i="17"/>
  <c r="CT75" i="17"/>
  <c r="CT79" i="17"/>
  <c r="CT76" i="17"/>
  <c r="CT80" i="17"/>
  <c r="CT85" i="17"/>
  <c r="CT77" i="17"/>
  <c r="CT81" i="17"/>
  <c r="CT88" i="17"/>
  <c r="CT92" i="17"/>
  <c r="CT89" i="17"/>
  <c r="CT86" i="17"/>
  <c r="CT90" i="17"/>
  <c r="CT84" i="17"/>
  <c r="CT87" i="17"/>
  <c r="CT91" i="17"/>
  <c r="G4" i="45"/>
  <c r="H5" i="45"/>
  <c r="F4" i="45"/>
  <c r="CV5" i="44"/>
  <c r="CW5" i="44" s="1"/>
  <c r="CT4" i="44"/>
  <c r="IC5" i="41"/>
  <c r="AW5" i="17"/>
  <c r="AX5" i="17" s="1"/>
  <c r="AU4" i="17"/>
  <c r="AU20" i="17"/>
  <c r="AU24" i="17"/>
  <c r="AU30" i="17"/>
  <c r="AU21" i="17"/>
  <c r="AU25" i="17"/>
  <c r="AU31" i="17"/>
  <c r="AU22" i="17"/>
  <c r="AU28" i="17"/>
  <c r="AU23" i="17"/>
  <c r="AU29" i="17"/>
  <c r="AU32" i="17"/>
  <c r="AU43" i="17"/>
  <c r="AU34" i="17"/>
  <c r="AU44" i="17"/>
  <c r="AU35" i="17"/>
  <c r="AU36" i="17"/>
  <c r="AU40" i="17"/>
  <c r="AU45" i="17"/>
  <c r="AU41" i="17"/>
  <c r="AU46" i="17"/>
  <c r="AU50" i="17"/>
  <c r="AU55" i="17"/>
  <c r="AU51" i="17"/>
  <c r="AU56" i="17"/>
  <c r="AU48" i="17"/>
  <c r="AU53" i="17"/>
  <c r="AU57" i="17"/>
  <c r="AU47" i="17"/>
  <c r="AU49" i="17"/>
  <c r="AU54" i="17"/>
  <c r="AU58" i="17"/>
  <c r="AU59" i="17"/>
  <c r="AU65" i="17"/>
  <c r="AU69" i="17"/>
  <c r="AU74" i="17"/>
  <c r="AU60" i="17"/>
  <c r="AU66" i="17"/>
  <c r="AU70" i="17"/>
  <c r="AU61" i="17"/>
  <c r="AU67" i="17"/>
  <c r="AU71" i="17"/>
  <c r="AU64" i="17"/>
  <c r="AU68" i="17"/>
  <c r="AU72" i="17"/>
  <c r="AU75" i="17"/>
  <c r="AU79" i="17"/>
  <c r="AU84" i="17"/>
  <c r="AU76" i="17"/>
  <c r="AU80" i="17"/>
  <c r="AU77" i="17"/>
  <c r="AU81" i="17"/>
  <c r="AU86" i="17"/>
  <c r="AU78" i="17"/>
  <c r="AU82" i="17"/>
  <c r="AU89" i="17"/>
  <c r="AU85" i="17"/>
  <c r="AU90" i="17"/>
  <c r="AU87" i="17"/>
  <c r="AU91" i="17"/>
  <c r="AU88" i="17"/>
  <c r="AU92" i="17"/>
  <c r="CY8" i="18"/>
  <c r="CX93" i="18"/>
  <c r="MJ4" i="57" l="1"/>
  <c r="MJ3" i="57" s="1"/>
  <c r="MK5" i="57"/>
  <c r="CW4" i="44"/>
  <c r="CV4" i="38"/>
  <c r="CV42" i="38"/>
  <c r="CW4" i="39"/>
  <c r="I4" i="57"/>
  <c r="AY5" i="38"/>
  <c r="AW42" i="38"/>
  <c r="AW4" i="38"/>
  <c r="AX4" i="17"/>
  <c r="AX23" i="17"/>
  <c r="AX29" i="17"/>
  <c r="AX20" i="17"/>
  <c r="AX24" i="17"/>
  <c r="AX30" i="17"/>
  <c r="AX21" i="17"/>
  <c r="AX25" i="17"/>
  <c r="AX22" i="17"/>
  <c r="AX28" i="17"/>
  <c r="AX31" i="17"/>
  <c r="AX41" i="17"/>
  <c r="AX46" i="17"/>
  <c r="AX32" i="17"/>
  <c r="AX43" i="17"/>
  <c r="AX34" i="17"/>
  <c r="AX44" i="17"/>
  <c r="AX35" i="17"/>
  <c r="AX36" i="17"/>
  <c r="AX40" i="17"/>
  <c r="AX45" i="17"/>
  <c r="AX47" i="17"/>
  <c r="AX49" i="17"/>
  <c r="AX54" i="17"/>
  <c r="AX58" i="17"/>
  <c r="AX50" i="17"/>
  <c r="AX55" i="17"/>
  <c r="AX51" i="17"/>
  <c r="AX56" i="17"/>
  <c r="AX48" i="17"/>
  <c r="AX53" i="17"/>
  <c r="AX57" i="17"/>
  <c r="AX64" i="17"/>
  <c r="AX68" i="17"/>
  <c r="AX72" i="17"/>
  <c r="AX59" i="17"/>
  <c r="AX65" i="17"/>
  <c r="AX69" i="17"/>
  <c r="AX60" i="17"/>
  <c r="AX66" i="17"/>
  <c r="AX70" i="17"/>
  <c r="AX61" i="17"/>
  <c r="AX67" i="17"/>
  <c r="AX71" i="17"/>
  <c r="AX78" i="17"/>
  <c r="AX82" i="17"/>
  <c r="AX74" i="17"/>
  <c r="AX75" i="17"/>
  <c r="AX79" i="17"/>
  <c r="AX76" i="17"/>
  <c r="AX80" i="17"/>
  <c r="AX85" i="17"/>
  <c r="AX77" i="17"/>
  <c r="AX81" i="17"/>
  <c r="AX88" i="17"/>
  <c r="AX92" i="17"/>
  <c r="AX89" i="17"/>
  <c r="AX90" i="17"/>
  <c r="AX86" i="17"/>
  <c r="AX87" i="17"/>
  <c r="AX91" i="17"/>
  <c r="AX84" i="17"/>
  <c r="H4" i="45"/>
  <c r="I5" i="45"/>
  <c r="CX5" i="46"/>
  <c r="CY5" i="46" s="1"/>
  <c r="CV4" i="46"/>
  <c r="CV8" i="46"/>
  <c r="CV15" i="46"/>
  <c r="CV14" i="46"/>
  <c r="CV10" i="46"/>
  <c r="CV9" i="46"/>
  <c r="CV16" i="46"/>
  <c r="CV18" i="46"/>
  <c r="CV21" i="46"/>
  <c r="CV19" i="46"/>
  <c r="CV20" i="46"/>
  <c r="CV17" i="46"/>
  <c r="CV22" i="46"/>
  <c r="CV23" i="46"/>
  <c r="CV24" i="46"/>
  <c r="CV25" i="46"/>
  <c r="CV26" i="46"/>
  <c r="CV27" i="46"/>
  <c r="CV31" i="46"/>
  <c r="CV30" i="46"/>
  <c r="CV32" i="46"/>
  <c r="CV33" i="46"/>
  <c r="CV29" i="46"/>
  <c r="CV36" i="46"/>
  <c r="CV34" i="46"/>
  <c r="CV35" i="46"/>
  <c r="CV38" i="46"/>
  <c r="CV37" i="46"/>
  <c r="CV40" i="46"/>
  <c r="CV43" i="46"/>
  <c r="CV41" i="46"/>
  <c r="CV42" i="46"/>
  <c r="CV45" i="46"/>
  <c r="CV39" i="46"/>
  <c r="CV54" i="46"/>
  <c r="CV48" i="46"/>
  <c r="CV46" i="46"/>
  <c r="CV52" i="46"/>
  <c r="CV47" i="46"/>
  <c r="CV60" i="46"/>
  <c r="CV63" i="46"/>
  <c r="CV53" i="46"/>
  <c r="CV57" i="46"/>
  <c r="CV58" i="46"/>
  <c r="CV69" i="46"/>
  <c r="CV64" i="46"/>
  <c r="CV70" i="46"/>
  <c r="CV65" i="46"/>
  <c r="CV56" i="46"/>
  <c r="CV71" i="46"/>
  <c r="CV72" i="46"/>
  <c r="CV75" i="46"/>
  <c r="CV68" i="46"/>
  <c r="I4" i="38"/>
  <c r="I42" i="38"/>
  <c r="CV4" i="57"/>
  <c r="AW5" i="39"/>
  <c r="AU4" i="39"/>
  <c r="L4" i="46"/>
  <c r="L8" i="46"/>
  <c r="N5" i="46"/>
  <c r="L14" i="46"/>
  <c r="L15" i="46"/>
  <c r="L9" i="46"/>
  <c r="L10" i="46"/>
  <c r="L16" i="46"/>
  <c r="L17" i="46"/>
  <c r="L19" i="46"/>
  <c r="L18" i="46"/>
  <c r="L20" i="46"/>
  <c r="L23" i="46"/>
  <c r="L22" i="46"/>
  <c r="L21" i="46"/>
  <c r="L26" i="46"/>
  <c r="L27" i="46"/>
  <c r="L25" i="46"/>
  <c r="L24" i="46"/>
  <c r="L30" i="46"/>
  <c r="L32" i="46"/>
  <c r="L29" i="46"/>
  <c r="L31" i="46"/>
  <c r="L34" i="46"/>
  <c r="L36" i="46"/>
  <c r="L37" i="46"/>
  <c r="L39" i="46"/>
  <c r="L40" i="46"/>
  <c r="L35" i="46"/>
  <c r="L33" i="46"/>
  <c r="L38" i="46"/>
  <c r="L41" i="46"/>
  <c r="L46" i="46"/>
  <c r="L42" i="46"/>
  <c r="L45" i="46"/>
  <c r="L43" i="46"/>
  <c r="L48" i="46"/>
  <c r="L52" i="46"/>
  <c r="L47" i="46"/>
  <c r="L53" i="46"/>
  <c r="L57" i="46"/>
  <c r="L64" i="46"/>
  <c r="L58" i="46"/>
  <c r="L56" i="46"/>
  <c r="L60" i="46"/>
  <c r="L54" i="46"/>
  <c r="L63" i="46"/>
  <c r="L70" i="46"/>
  <c r="L65" i="46"/>
  <c r="L71" i="46"/>
  <c r="L68" i="46"/>
  <c r="L69" i="46"/>
  <c r="L72" i="46"/>
  <c r="L75" i="46"/>
  <c r="J5" i="17"/>
  <c r="CW5" i="17"/>
  <c r="CU4" i="17"/>
  <c r="CU20" i="17"/>
  <c r="CU22" i="17"/>
  <c r="CU28" i="17"/>
  <c r="CU23" i="17"/>
  <c r="CU29" i="17"/>
  <c r="CU24" i="17"/>
  <c r="CU30" i="17"/>
  <c r="CU21" i="17"/>
  <c r="CU25" i="17"/>
  <c r="CU40" i="17"/>
  <c r="CU45" i="17"/>
  <c r="CU41" i="17"/>
  <c r="CU32" i="17"/>
  <c r="CU43" i="17"/>
  <c r="CU34" i="17"/>
  <c r="CU44" i="17"/>
  <c r="CU35" i="17"/>
  <c r="CU31" i="17"/>
  <c r="CU36" i="17"/>
  <c r="CU49" i="17"/>
  <c r="CU54" i="17"/>
  <c r="CU50" i="17"/>
  <c r="CU55" i="17"/>
  <c r="CU46" i="17"/>
  <c r="CU51" i="17"/>
  <c r="CU56" i="17"/>
  <c r="CU47" i="17"/>
  <c r="CU48" i="17"/>
  <c r="CU53" i="17"/>
  <c r="CU57" i="17"/>
  <c r="CU61" i="17"/>
  <c r="CU67" i="17"/>
  <c r="CU64" i="17"/>
  <c r="CU68" i="17"/>
  <c r="CU59" i="17"/>
  <c r="CU65" i="17"/>
  <c r="CU69" i="17"/>
  <c r="CU60" i="17"/>
  <c r="CU66" i="17"/>
  <c r="CU70" i="17"/>
  <c r="CU58" i="17"/>
  <c r="CU74" i="17"/>
  <c r="CU78" i="17"/>
  <c r="CU82" i="17"/>
  <c r="CU71" i="17"/>
  <c r="CU72" i="17"/>
  <c r="CU75" i="17"/>
  <c r="CU79" i="17"/>
  <c r="CU84" i="17"/>
  <c r="CU76" i="17"/>
  <c r="CU80" i="17"/>
  <c r="CU77" i="17"/>
  <c r="CU81" i="17"/>
  <c r="CU88" i="17"/>
  <c r="CU92" i="17"/>
  <c r="CU89" i="17"/>
  <c r="CU86" i="17"/>
  <c r="CU90" i="17"/>
  <c r="CU85" i="17"/>
  <c r="CU87" i="17"/>
  <c r="CU91" i="17"/>
  <c r="AW4" i="45"/>
  <c r="AX5" i="38"/>
  <c r="AV42" i="38"/>
  <c r="AV4" i="38"/>
  <c r="CW5" i="38"/>
  <c r="CU4" i="38"/>
  <c r="CU42" i="38"/>
  <c r="AX5" i="45"/>
  <c r="CZ8" i="18"/>
  <c r="CY93" i="18"/>
  <c r="CV5" i="17"/>
  <c r="K5" i="39"/>
  <c r="I4" i="39"/>
  <c r="CV4" i="44"/>
  <c r="CX5" i="44"/>
  <c r="CX5" i="39"/>
  <c r="CY5" i="39" s="1"/>
  <c r="CV4" i="39"/>
  <c r="CV4" i="45"/>
  <c r="LJ6" i="41"/>
  <c r="LI169" i="41"/>
  <c r="LI171" i="41"/>
  <c r="LI170" i="41"/>
  <c r="AV4" i="44"/>
  <c r="CW5" i="57"/>
  <c r="CX5" i="57" s="1"/>
  <c r="CU4" i="57"/>
  <c r="AT4" i="46"/>
  <c r="AT8" i="46"/>
  <c r="AT9" i="46"/>
  <c r="AT10" i="46"/>
  <c r="AT14" i="46"/>
  <c r="AT15" i="46"/>
  <c r="AT17" i="46"/>
  <c r="AT16" i="46"/>
  <c r="AT19" i="46"/>
  <c r="AT18" i="46"/>
  <c r="AT23" i="46"/>
  <c r="AT20" i="46"/>
  <c r="AT21" i="46"/>
  <c r="AT24" i="46"/>
  <c r="AT26" i="46"/>
  <c r="AT22" i="46"/>
  <c r="AT27" i="46"/>
  <c r="AT30" i="46"/>
  <c r="AT25" i="46"/>
  <c r="AT29" i="46"/>
  <c r="AT34" i="46"/>
  <c r="AT32" i="46"/>
  <c r="AT35" i="46"/>
  <c r="AT36" i="46"/>
  <c r="AT33" i="46"/>
  <c r="AT40" i="46"/>
  <c r="AT37" i="46"/>
  <c r="AT31" i="46"/>
  <c r="AT41" i="46"/>
  <c r="AT38" i="46"/>
  <c r="AT39" i="46"/>
  <c r="AT43" i="46"/>
  <c r="AT45" i="46"/>
  <c r="AT42" i="46"/>
  <c r="AT46" i="46"/>
  <c r="AT52" i="46"/>
  <c r="AT47" i="46"/>
  <c r="AT53" i="46"/>
  <c r="AT48" i="46"/>
  <c r="AT56" i="46"/>
  <c r="AT57" i="46"/>
  <c r="AT64" i="46"/>
  <c r="AT58" i="46"/>
  <c r="AT60" i="46"/>
  <c r="AT54" i="46"/>
  <c r="AT65" i="46"/>
  <c r="AT63" i="46"/>
  <c r="AT68" i="46"/>
  <c r="AT69" i="46"/>
  <c r="AT71" i="46"/>
  <c r="AT75" i="46"/>
  <c r="AT70" i="46"/>
  <c r="AT72" i="46"/>
  <c r="AW5" i="44"/>
  <c r="AX5" i="44" s="1"/>
  <c r="AU4" i="44"/>
  <c r="AV5" i="39"/>
  <c r="K5" i="17"/>
  <c r="I24" i="17"/>
  <c r="I30" i="17"/>
  <c r="I4" i="17"/>
  <c r="I20" i="17"/>
  <c r="I21" i="17"/>
  <c r="I25" i="17"/>
  <c r="I22" i="17"/>
  <c r="I28" i="17"/>
  <c r="I23" i="17"/>
  <c r="I29" i="17"/>
  <c r="I32" i="17"/>
  <c r="I43" i="17"/>
  <c r="I47" i="17"/>
  <c r="I31" i="17"/>
  <c r="I34" i="17"/>
  <c r="I44" i="17"/>
  <c r="I35" i="17"/>
  <c r="I36" i="17"/>
  <c r="I40" i="17"/>
  <c r="I45" i="17"/>
  <c r="I41" i="17"/>
  <c r="I51" i="17"/>
  <c r="I56" i="17"/>
  <c r="I48" i="17"/>
  <c r="I53" i="17"/>
  <c r="I57" i="17"/>
  <c r="I49" i="17"/>
  <c r="I54" i="17"/>
  <c r="I46" i="17"/>
  <c r="I50" i="17"/>
  <c r="I55" i="17"/>
  <c r="I59" i="17"/>
  <c r="I65" i="17"/>
  <c r="I69" i="17"/>
  <c r="I60" i="17"/>
  <c r="I66" i="17"/>
  <c r="I70" i="17"/>
  <c r="I61" i="17"/>
  <c r="I67" i="17"/>
  <c r="I71" i="17"/>
  <c r="I58" i="17"/>
  <c r="I64" i="17"/>
  <c r="I68" i="17"/>
  <c r="I72" i="17"/>
  <c r="I76" i="17"/>
  <c r="I80" i="17"/>
  <c r="I85" i="17"/>
  <c r="I74" i="17"/>
  <c r="I77" i="17"/>
  <c r="I81" i="17"/>
  <c r="I86" i="17"/>
  <c r="I78" i="17"/>
  <c r="I82" i="17"/>
  <c r="I75" i="17"/>
  <c r="I79" i="17"/>
  <c r="I90" i="17"/>
  <c r="I87" i="17"/>
  <c r="I91" i="17"/>
  <c r="I88" i="17"/>
  <c r="I92" i="17"/>
  <c r="I84" i="17"/>
  <c r="I89" i="17"/>
  <c r="H4" i="57"/>
  <c r="J5" i="57"/>
  <c r="AX5" i="57"/>
  <c r="AV4" i="57"/>
  <c r="J5" i="39"/>
  <c r="H4" i="44"/>
  <c r="AW5" i="57"/>
  <c r="J5" i="38"/>
  <c r="H4" i="38"/>
  <c r="H42" i="38"/>
  <c r="CW5" i="45"/>
  <c r="AU5" i="46"/>
  <c r="AV5" i="46" s="1"/>
  <c r="I5" i="44"/>
  <c r="AY5" i="17"/>
  <c r="AW4" i="17"/>
  <c r="AW23" i="17"/>
  <c r="AW29" i="17"/>
  <c r="AW20" i="17"/>
  <c r="AW24" i="17"/>
  <c r="AW30" i="17"/>
  <c r="AW21" i="17"/>
  <c r="AW25" i="17"/>
  <c r="AW22" i="17"/>
  <c r="AW28" i="17"/>
  <c r="AW31" i="17"/>
  <c r="AW41" i="17"/>
  <c r="AW32" i="17"/>
  <c r="AW43" i="17"/>
  <c r="AW34" i="17"/>
  <c r="AW35" i="17"/>
  <c r="AW36" i="17"/>
  <c r="AW40" i="17"/>
  <c r="AW45" i="17"/>
  <c r="AW46" i="17"/>
  <c r="AW50" i="17"/>
  <c r="AW55" i="17"/>
  <c r="AW51" i="17"/>
  <c r="AW56" i="17"/>
  <c r="AW48" i="17"/>
  <c r="AW53" i="17"/>
  <c r="AW57" i="17"/>
  <c r="AW44" i="17"/>
  <c r="AW47" i="17"/>
  <c r="AW49" i="17"/>
  <c r="AW54" i="17"/>
  <c r="AW58" i="17"/>
  <c r="AW64" i="17"/>
  <c r="AW68" i="17"/>
  <c r="AW59" i="17"/>
  <c r="AW65" i="17"/>
  <c r="AW69" i="17"/>
  <c r="AW60" i="17"/>
  <c r="AW66" i="17"/>
  <c r="AW70" i="17"/>
  <c r="AW61" i="17"/>
  <c r="AW67" i="17"/>
  <c r="AW71" i="17"/>
  <c r="AW74" i="17"/>
  <c r="AW75" i="17"/>
  <c r="AW79" i="17"/>
  <c r="AW76" i="17"/>
  <c r="AW80" i="17"/>
  <c r="AW77" i="17"/>
  <c r="AW81" i="17"/>
  <c r="AW72" i="17"/>
  <c r="AW78" i="17"/>
  <c r="AW82" i="17"/>
  <c r="AW85" i="17"/>
  <c r="AW89" i="17"/>
  <c r="AW90" i="17"/>
  <c r="AW86" i="17"/>
  <c r="AW87" i="17"/>
  <c r="AW91" i="17"/>
  <c r="AW84" i="17"/>
  <c r="AW88" i="17"/>
  <c r="AW92" i="17"/>
  <c r="M8" i="46"/>
  <c r="O5" i="46"/>
  <c r="M10" i="46"/>
  <c r="M4" i="46"/>
  <c r="M16" i="46"/>
  <c r="M9" i="46"/>
  <c r="M14" i="46"/>
  <c r="M17" i="46"/>
  <c r="M15" i="46"/>
  <c r="M19" i="46"/>
  <c r="M18" i="46"/>
  <c r="M22" i="46"/>
  <c r="M20" i="46"/>
  <c r="M21" i="46"/>
  <c r="M24" i="46"/>
  <c r="M23" i="46"/>
  <c r="M25" i="46"/>
  <c r="M29" i="46"/>
  <c r="M27" i="46"/>
  <c r="M26" i="46"/>
  <c r="M30" i="46"/>
  <c r="M32" i="46"/>
  <c r="M37" i="46"/>
  <c r="M31" i="46"/>
  <c r="M34" i="46"/>
  <c r="M33" i="46"/>
  <c r="M35" i="46"/>
  <c r="M36" i="46"/>
  <c r="M39" i="46"/>
  <c r="M38" i="46"/>
  <c r="M45" i="46"/>
  <c r="M41" i="46"/>
  <c r="M40" i="46"/>
  <c r="M43" i="46"/>
  <c r="M46" i="46"/>
  <c r="M42" i="46"/>
  <c r="M48" i="46"/>
  <c r="M56" i="46"/>
  <c r="M52" i="46"/>
  <c r="M47" i="46"/>
  <c r="M54" i="46"/>
  <c r="M63" i="46"/>
  <c r="M57" i="46"/>
  <c r="M58" i="46"/>
  <c r="M60" i="46"/>
  <c r="M70" i="46"/>
  <c r="M64" i="46"/>
  <c r="M65" i="46"/>
  <c r="M68" i="46"/>
  <c r="M72" i="46"/>
  <c r="M69" i="46"/>
  <c r="M71" i="46"/>
  <c r="M75" i="46"/>
  <c r="M53" i="46"/>
  <c r="CW4" i="46"/>
  <c r="CW15" i="46"/>
  <c r="CW14" i="46"/>
  <c r="CW8" i="46"/>
  <c r="CW10" i="46"/>
  <c r="CW9" i="46"/>
  <c r="CW16" i="46"/>
  <c r="CW17" i="46"/>
  <c r="CW19" i="46"/>
  <c r="CW18" i="46"/>
  <c r="CW20" i="46"/>
  <c r="CW22" i="46"/>
  <c r="CW21" i="46"/>
  <c r="CW23" i="46"/>
  <c r="CW30" i="46"/>
  <c r="CW24" i="46"/>
  <c r="CW25" i="46"/>
  <c r="CW26" i="46"/>
  <c r="CW27" i="46"/>
  <c r="CW29" i="46"/>
  <c r="CW31" i="46"/>
  <c r="CW32" i="46"/>
  <c r="CW33" i="46"/>
  <c r="CW37" i="46"/>
  <c r="CW35" i="46"/>
  <c r="CW36" i="46"/>
  <c r="CW38" i="46"/>
  <c r="CW34" i="46"/>
  <c r="CW42" i="46"/>
  <c r="CW40" i="46"/>
  <c r="CW39" i="46"/>
  <c r="CW41" i="46"/>
  <c r="CW46" i="46"/>
  <c r="CW43" i="46"/>
  <c r="CW45" i="46"/>
  <c r="CW48" i="46"/>
  <c r="CW54" i="46"/>
  <c r="CW60" i="46"/>
  <c r="CW53" i="46"/>
  <c r="CW47" i="46"/>
  <c r="CW57" i="46"/>
  <c r="CW56" i="46"/>
  <c r="CW68" i="46"/>
  <c r="CW58" i="46"/>
  <c r="CW69" i="46"/>
  <c r="CW63" i="46"/>
  <c r="CW64" i="46"/>
  <c r="CW70" i="46"/>
  <c r="CW65" i="46"/>
  <c r="CW52" i="46"/>
  <c r="CW71" i="46"/>
  <c r="CW72" i="46"/>
  <c r="CW75" i="46"/>
  <c r="K25" i="18"/>
  <c r="MK4" i="57" l="1"/>
  <c r="MK3" i="57" s="1"/>
  <c r="ML5" i="57"/>
  <c r="CX4" i="57"/>
  <c r="AV4" i="46"/>
  <c r="AV8" i="46"/>
  <c r="AV9" i="46"/>
  <c r="AV15" i="46"/>
  <c r="AV10" i="46"/>
  <c r="AV14" i="46"/>
  <c r="AV17" i="46"/>
  <c r="AV16" i="46"/>
  <c r="AV18" i="46"/>
  <c r="AV19" i="46"/>
  <c r="AV20" i="46"/>
  <c r="AV21" i="46"/>
  <c r="AV22" i="46"/>
  <c r="AV24" i="46"/>
  <c r="AV23" i="46"/>
  <c r="AV27" i="46"/>
  <c r="AV25" i="46"/>
  <c r="AV26" i="46"/>
  <c r="AV31" i="46"/>
  <c r="AV29" i="46"/>
  <c r="AV33" i="46"/>
  <c r="AV32" i="46"/>
  <c r="AV34" i="46"/>
  <c r="AV30" i="46"/>
  <c r="AV36" i="46"/>
  <c r="AV39" i="46"/>
  <c r="AV35" i="46"/>
  <c r="AV40" i="46"/>
  <c r="AV41" i="46"/>
  <c r="AV37" i="46"/>
  <c r="AV38" i="46"/>
  <c r="AV42" i="46"/>
  <c r="AV46" i="46"/>
  <c r="AV43" i="46"/>
  <c r="AV45" i="46"/>
  <c r="AV48" i="46"/>
  <c r="AV52" i="46"/>
  <c r="AV47" i="46"/>
  <c r="AV53" i="46"/>
  <c r="AV56" i="46"/>
  <c r="AV57" i="46"/>
  <c r="AV64" i="46"/>
  <c r="AV58" i="46"/>
  <c r="AV60" i="46"/>
  <c r="AV63" i="46"/>
  <c r="AV70" i="46"/>
  <c r="AV65" i="46"/>
  <c r="AV71" i="46"/>
  <c r="AV54" i="46"/>
  <c r="AV68" i="46"/>
  <c r="AV69" i="46"/>
  <c r="AV72" i="46"/>
  <c r="AV75" i="46"/>
  <c r="AX4" i="44"/>
  <c r="CY4" i="39"/>
  <c r="CY4" i="46"/>
  <c r="CY9" i="46"/>
  <c r="CY8" i="46"/>
  <c r="CY10" i="46"/>
  <c r="CY14" i="46"/>
  <c r="CY15" i="46"/>
  <c r="CY16" i="46"/>
  <c r="CY17" i="46"/>
  <c r="CY18" i="46"/>
  <c r="CY20" i="46"/>
  <c r="CY24" i="46"/>
  <c r="CY19" i="46"/>
  <c r="CY23" i="46"/>
  <c r="CY22" i="46"/>
  <c r="CY21" i="46"/>
  <c r="CY25" i="46"/>
  <c r="CY31" i="46"/>
  <c r="CY26" i="46"/>
  <c r="CY30" i="46"/>
  <c r="CY27" i="46"/>
  <c r="CY35" i="46"/>
  <c r="CY29" i="46"/>
  <c r="CY32" i="46"/>
  <c r="CY33" i="46"/>
  <c r="CY37" i="46"/>
  <c r="CY36" i="46"/>
  <c r="CY34" i="46"/>
  <c r="CY42" i="46"/>
  <c r="CY40" i="46"/>
  <c r="CY38" i="46"/>
  <c r="CY39" i="46"/>
  <c r="CY41" i="46"/>
  <c r="CY43" i="46"/>
  <c r="CY45" i="46"/>
  <c r="CY47" i="46"/>
  <c r="CY53" i="46"/>
  <c r="CY54" i="46"/>
  <c r="CY46" i="46"/>
  <c r="CY48" i="46"/>
  <c r="CY52" i="46"/>
  <c r="CY56" i="46"/>
  <c r="CY58" i="46"/>
  <c r="CY60" i="46"/>
  <c r="CY57" i="46"/>
  <c r="CY68" i="46"/>
  <c r="CY69" i="46"/>
  <c r="CY63" i="46"/>
  <c r="CY64" i="46"/>
  <c r="CY71" i="46"/>
  <c r="CY65" i="46"/>
  <c r="CY70" i="46"/>
  <c r="CY72" i="46"/>
  <c r="CY75" i="46"/>
  <c r="CW20" i="17"/>
  <c r="CW22" i="17"/>
  <c r="CW28" i="17"/>
  <c r="CW4" i="17"/>
  <c r="CW23" i="17"/>
  <c r="CW29" i="17"/>
  <c r="CW24" i="17"/>
  <c r="CW21" i="17"/>
  <c r="CW25" i="17"/>
  <c r="CW35" i="17"/>
  <c r="CW31" i="17"/>
  <c r="CW36" i="17"/>
  <c r="CW30" i="17"/>
  <c r="CW40" i="17"/>
  <c r="CW45" i="17"/>
  <c r="CW41" i="17"/>
  <c r="CW46" i="17"/>
  <c r="CW32" i="17"/>
  <c r="CW43" i="17"/>
  <c r="CW34" i="17"/>
  <c r="CW44" i="17"/>
  <c r="CW48" i="17"/>
  <c r="CW53" i="17"/>
  <c r="CW57" i="17"/>
  <c r="CW49" i="17"/>
  <c r="CW54" i="17"/>
  <c r="CW50" i="17"/>
  <c r="CW55" i="17"/>
  <c r="CW51" i="17"/>
  <c r="CW56" i="17"/>
  <c r="CW47" i="17"/>
  <c r="CW58" i="17"/>
  <c r="CW61" i="17"/>
  <c r="CW67" i="17"/>
  <c r="CW71" i="17"/>
  <c r="CW64" i="17"/>
  <c r="CW68" i="17"/>
  <c r="CW59" i="17"/>
  <c r="CW65" i="17"/>
  <c r="CW69" i="17"/>
  <c r="CW60" i="17"/>
  <c r="CW66" i="17"/>
  <c r="CW70" i="17"/>
  <c r="CW77" i="17"/>
  <c r="CW81" i="17"/>
  <c r="CW74" i="17"/>
  <c r="CW78" i="17"/>
  <c r="CW82" i="17"/>
  <c r="CW72" i="17"/>
  <c r="CW75" i="17"/>
  <c r="CW79" i="17"/>
  <c r="CW84" i="17"/>
  <c r="CW76" i="17"/>
  <c r="CW80" i="17"/>
  <c r="CW87" i="17"/>
  <c r="CW91" i="17"/>
  <c r="CW88" i="17"/>
  <c r="CW92" i="17"/>
  <c r="CW89" i="17"/>
  <c r="CW86" i="17"/>
  <c r="CW90" i="17"/>
  <c r="CW85" i="17"/>
  <c r="AY5" i="39"/>
  <c r="AW4" i="39"/>
  <c r="CW4" i="45"/>
  <c r="K4" i="39"/>
  <c r="I4" i="45"/>
  <c r="AY4" i="38"/>
  <c r="AY42" i="38"/>
  <c r="J4" i="38"/>
  <c r="J42" i="38"/>
  <c r="J4" i="57"/>
  <c r="LI5" i="41"/>
  <c r="CX5" i="17"/>
  <c r="CV20" i="17"/>
  <c r="CV22" i="17"/>
  <c r="CV28" i="17"/>
  <c r="CV4" i="17"/>
  <c r="CV23" i="17"/>
  <c r="CV29" i="17"/>
  <c r="CV24" i="17"/>
  <c r="CV21" i="17"/>
  <c r="CV25" i="17"/>
  <c r="CV31" i="17"/>
  <c r="CV36" i="17"/>
  <c r="CV30" i="17"/>
  <c r="CV40" i="17"/>
  <c r="CV41" i="17"/>
  <c r="CV32" i="17"/>
  <c r="CV34" i="17"/>
  <c r="CV44" i="17"/>
  <c r="CV35" i="17"/>
  <c r="CV43" i="17"/>
  <c r="CV49" i="17"/>
  <c r="CV54" i="17"/>
  <c r="CV45" i="17"/>
  <c r="CV50" i="17"/>
  <c r="CV55" i="17"/>
  <c r="CV46" i="17"/>
  <c r="CV51" i="17"/>
  <c r="CV56" i="17"/>
  <c r="CV47" i="17"/>
  <c r="CV48" i="17"/>
  <c r="CV53" i="17"/>
  <c r="CV58" i="17"/>
  <c r="CV61" i="17"/>
  <c r="CV67" i="17"/>
  <c r="CV64" i="17"/>
  <c r="CV68" i="17"/>
  <c r="CV59" i="17"/>
  <c r="CV65" i="17"/>
  <c r="CV69" i="17"/>
  <c r="CV57" i="17"/>
  <c r="CV60" i="17"/>
  <c r="CV66" i="17"/>
  <c r="CV74" i="17"/>
  <c r="CV78" i="17"/>
  <c r="CV70" i="17"/>
  <c r="CV71" i="17"/>
  <c r="CV72" i="17"/>
  <c r="CV75" i="17"/>
  <c r="CV79" i="17"/>
  <c r="CV76" i="17"/>
  <c r="CV80" i="17"/>
  <c r="CV77" i="17"/>
  <c r="CV88" i="17"/>
  <c r="CV92" i="17"/>
  <c r="CV81" i="17"/>
  <c r="CV89" i="17"/>
  <c r="CV82" i="17"/>
  <c r="CV86" i="17"/>
  <c r="CV90" i="17"/>
  <c r="CV85" i="17"/>
  <c r="CV84" i="17"/>
  <c r="CV87" i="17"/>
  <c r="CV91" i="17"/>
  <c r="K5" i="57"/>
  <c r="L5" i="57" s="1"/>
  <c r="AY4" i="17"/>
  <c r="AY22" i="17"/>
  <c r="AY28" i="17"/>
  <c r="AY23" i="17"/>
  <c r="AY29" i="17"/>
  <c r="AY20" i="17"/>
  <c r="AY24" i="17"/>
  <c r="AY30" i="17"/>
  <c r="AY21" i="17"/>
  <c r="AY25" i="17"/>
  <c r="AY40" i="17"/>
  <c r="AY45" i="17"/>
  <c r="AY31" i="17"/>
  <c r="AY41" i="17"/>
  <c r="AY32" i="17"/>
  <c r="AY43" i="17"/>
  <c r="AY47" i="17"/>
  <c r="AY34" i="17"/>
  <c r="AY44" i="17"/>
  <c r="AY35" i="17"/>
  <c r="AY36" i="17"/>
  <c r="AY49" i="17"/>
  <c r="AY54" i="17"/>
  <c r="AY46" i="17"/>
  <c r="AY50" i="17"/>
  <c r="AY55" i="17"/>
  <c r="AY51" i="17"/>
  <c r="AY56" i="17"/>
  <c r="AY48" i="17"/>
  <c r="AY53" i="17"/>
  <c r="AY57" i="17"/>
  <c r="AY61" i="17"/>
  <c r="AY67" i="17"/>
  <c r="AY58" i="17"/>
  <c r="AY64" i="17"/>
  <c r="AY68" i="17"/>
  <c r="AY59" i="17"/>
  <c r="AY65" i="17"/>
  <c r="AY69" i="17"/>
  <c r="AY60" i="17"/>
  <c r="AY66" i="17"/>
  <c r="AY70" i="17"/>
  <c r="AY78" i="17"/>
  <c r="AY82" i="17"/>
  <c r="AY71" i="17"/>
  <c r="AY74" i="17"/>
  <c r="AY75" i="17"/>
  <c r="AY79" i="17"/>
  <c r="AY84" i="17"/>
  <c r="AY76" i="17"/>
  <c r="AY80" i="17"/>
  <c r="AY77" i="17"/>
  <c r="AY81" i="17"/>
  <c r="AY72" i="17"/>
  <c r="AY88" i="17"/>
  <c r="AY92" i="17"/>
  <c r="AY85" i="17"/>
  <c r="AY89" i="17"/>
  <c r="AY90" i="17"/>
  <c r="AY86" i="17"/>
  <c r="AY87" i="17"/>
  <c r="AY91" i="17"/>
  <c r="LJ171" i="41"/>
  <c r="LJ66" i="41"/>
  <c r="LP66" i="41" s="1"/>
  <c r="LJ70" i="41"/>
  <c r="LP70" i="41" s="1"/>
  <c r="LJ74" i="41"/>
  <c r="LP74" i="41" s="1"/>
  <c r="LK6" i="41"/>
  <c r="LJ169" i="41"/>
  <c r="LJ116" i="41"/>
  <c r="LP116" i="41" s="1"/>
  <c r="LJ124" i="41"/>
  <c r="LP124" i="41" s="1"/>
  <c r="LJ132" i="41"/>
  <c r="LP132" i="41" s="1"/>
  <c r="LJ72" i="41"/>
  <c r="LP72" i="41" s="1"/>
  <c r="LJ80" i="41"/>
  <c r="LP80" i="41" s="1"/>
  <c r="LJ170" i="41"/>
  <c r="LJ120" i="41"/>
  <c r="LP120" i="41" s="1"/>
  <c r="LJ128" i="41"/>
  <c r="LP128" i="41" s="1"/>
  <c r="LJ136" i="41"/>
  <c r="LP136" i="41" s="1"/>
  <c r="LJ68" i="41"/>
  <c r="LP68" i="41" s="1"/>
  <c r="LJ76" i="41"/>
  <c r="LP76" i="41" s="1"/>
  <c r="LJ84" i="41"/>
  <c r="LP84" i="41" s="1"/>
  <c r="LJ73" i="41"/>
  <c r="LP73" i="41" s="1"/>
  <c r="LJ17" i="41"/>
  <c r="LP17" i="41" s="1"/>
  <c r="LJ61" i="41"/>
  <c r="LP61" i="41" s="1"/>
  <c r="LJ45" i="41"/>
  <c r="LP45" i="41" s="1"/>
  <c r="LJ65" i="41"/>
  <c r="LP65" i="41" s="1"/>
  <c r="LJ8" i="41"/>
  <c r="LJ29" i="41"/>
  <c r="LP29" i="41" s="1"/>
  <c r="LJ122" i="41"/>
  <c r="LP122" i="41" s="1"/>
  <c r="LJ13" i="41"/>
  <c r="LP13" i="41" s="1"/>
  <c r="LJ131" i="41"/>
  <c r="LP131" i="41" s="1"/>
  <c r="LJ153" i="41"/>
  <c r="LP153" i="41" s="1"/>
  <c r="LJ97" i="41"/>
  <c r="LP97" i="41" s="1"/>
  <c r="LJ83" i="41"/>
  <c r="LP83" i="41" s="1"/>
  <c r="LJ123" i="41"/>
  <c r="LP123" i="41" s="1"/>
  <c r="LJ138" i="41"/>
  <c r="LJ75" i="41"/>
  <c r="LP75" i="41" s="1"/>
  <c r="LJ149" i="41"/>
  <c r="LP149" i="41" s="1"/>
  <c r="LJ115" i="41"/>
  <c r="LP115" i="41" s="1"/>
  <c r="LJ129" i="41"/>
  <c r="LP129" i="41" s="1"/>
  <c r="LJ67" i="41"/>
  <c r="LP67" i="41" s="1"/>
  <c r="LJ112" i="41"/>
  <c r="LJ161" i="41"/>
  <c r="LP161" i="41" s="1"/>
  <c r="LJ101" i="41"/>
  <c r="LP101" i="41" s="1"/>
  <c r="LJ121" i="41"/>
  <c r="LP121" i="41" s="1"/>
  <c r="LJ82" i="41"/>
  <c r="LP82" i="41" s="1"/>
  <c r="LJ135" i="41"/>
  <c r="LP135" i="41" s="1"/>
  <c r="LJ134" i="41"/>
  <c r="LP134" i="41" s="1"/>
  <c r="LJ145" i="41"/>
  <c r="LP145" i="41" s="1"/>
  <c r="LJ86" i="41"/>
  <c r="LJ113" i="41"/>
  <c r="LP113" i="41" s="1"/>
  <c r="LJ53" i="41"/>
  <c r="LP53" i="41" s="1"/>
  <c r="LJ127" i="41"/>
  <c r="LP127" i="41" s="1"/>
  <c r="LJ126" i="41"/>
  <c r="LP126" i="41" s="1"/>
  <c r="LJ133" i="41"/>
  <c r="LP133" i="41" s="1"/>
  <c r="LJ130" i="41"/>
  <c r="LP130" i="41" s="1"/>
  <c r="LJ77" i="41"/>
  <c r="LP77" i="41" s="1"/>
  <c r="LJ57" i="41"/>
  <c r="LP57" i="41" s="1"/>
  <c r="LJ37" i="41"/>
  <c r="LP37" i="41" s="1"/>
  <c r="LJ119" i="41"/>
  <c r="LP119" i="41" s="1"/>
  <c r="LJ118" i="41"/>
  <c r="LP118" i="41" s="1"/>
  <c r="LJ125" i="41"/>
  <c r="LP125" i="41" s="1"/>
  <c r="LJ105" i="41"/>
  <c r="LP105" i="41" s="1"/>
  <c r="LJ114" i="41"/>
  <c r="LP114" i="41" s="1"/>
  <c r="LJ69" i="41"/>
  <c r="LP69" i="41" s="1"/>
  <c r="LJ41" i="41"/>
  <c r="LP41" i="41" s="1"/>
  <c r="LJ21" i="41"/>
  <c r="LP21" i="41" s="1"/>
  <c r="LJ109" i="41"/>
  <c r="LP109" i="41" s="1"/>
  <c r="LJ117" i="41"/>
  <c r="LP117" i="41" s="1"/>
  <c r="LJ89" i="41"/>
  <c r="LP89" i="41" s="1"/>
  <c r="LJ157" i="41"/>
  <c r="LP157" i="41" s="1"/>
  <c r="LJ62" i="41"/>
  <c r="LP62" i="41" s="1"/>
  <c r="LJ25" i="41"/>
  <c r="LP25" i="41" s="1"/>
  <c r="LJ93" i="41"/>
  <c r="LP93" i="41" s="1"/>
  <c r="LJ49" i="41"/>
  <c r="LP49" i="41" s="1"/>
  <c r="LJ63" i="41"/>
  <c r="LP63" i="41" s="1"/>
  <c r="LJ79" i="41"/>
  <c r="LP79" i="41" s="1"/>
  <c r="LJ141" i="41"/>
  <c r="LP141" i="41" s="1"/>
  <c r="LJ9" i="41"/>
  <c r="LP9" i="41" s="1"/>
  <c r="LJ81" i="41"/>
  <c r="LP81" i="41" s="1"/>
  <c r="LJ34" i="41"/>
  <c r="LJ71" i="41"/>
  <c r="LP71" i="41" s="1"/>
  <c r="LJ78" i="41"/>
  <c r="LP78" i="41" s="1"/>
  <c r="LJ91" i="41"/>
  <c r="LP91" i="41" s="1"/>
  <c r="LJ95" i="41"/>
  <c r="LP95" i="41" s="1"/>
  <c r="LJ23" i="41"/>
  <c r="LP23" i="41" s="1"/>
  <c r="LJ142" i="41"/>
  <c r="LP142" i="41" s="1"/>
  <c r="LJ144" i="41"/>
  <c r="LP144" i="41" s="1"/>
  <c r="LJ51" i="41"/>
  <c r="LP51" i="41" s="1"/>
  <c r="LJ48" i="41"/>
  <c r="LP48" i="41" s="1"/>
  <c r="LJ155" i="41"/>
  <c r="LP155" i="41" s="1"/>
  <c r="LJ14" i="41"/>
  <c r="LP14" i="41" s="1"/>
  <c r="LJ94" i="41"/>
  <c r="LP94" i="41" s="1"/>
  <c r="LJ12" i="41"/>
  <c r="LP12" i="41" s="1"/>
  <c r="LJ16" i="41"/>
  <c r="LP16" i="41" s="1"/>
  <c r="LJ99" i="41"/>
  <c r="LP99" i="41" s="1"/>
  <c r="LJ27" i="41"/>
  <c r="LP27" i="41" s="1"/>
  <c r="LJ42" i="41"/>
  <c r="LP42" i="41" s="1"/>
  <c r="LJ159" i="41"/>
  <c r="LP159" i="41" s="1"/>
  <c r="LJ64" i="41"/>
  <c r="LP64" i="41" s="1"/>
  <c r="LJ88" i="41"/>
  <c r="LP88" i="41" s="1"/>
  <c r="LJ20" i="41"/>
  <c r="LP20" i="41" s="1"/>
  <c r="LJ103" i="41"/>
  <c r="LP103" i="41" s="1"/>
  <c r="LJ146" i="41"/>
  <c r="LP146" i="41" s="1"/>
  <c r="LJ160" i="41"/>
  <c r="LP160" i="41" s="1"/>
  <c r="LJ92" i="41"/>
  <c r="LP92" i="41" s="1"/>
  <c r="LJ24" i="41"/>
  <c r="LP24" i="41" s="1"/>
  <c r="LJ31" i="41"/>
  <c r="LP31" i="41" s="1"/>
  <c r="LJ50" i="41"/>
  <c r="LP50" i="41" s="1"/>
  <c r="LJ18" i="41"/>
  <c r="LP18" i="41" s="1"/>
  <c r="LJ96" i="41"/>
  <c r="LP96" i="41" s="1"/>
  <c r="LJ107" i="41"/>
  <c r="LP107" i="41" s="1"/>
  <c r="LJ46" i="41"/>
  <c r="LP46" i="41" s="1"/>
  <c r="LJ154" i="41"/>
  <c r="LP154" i="41" s="1"/>
  <c r="LJ54" i="41"/>
  <c r="LP54" i="41" s="1"/>
  <c r="LJ98" i="41"/>
  <c r="LP98" i="41" s="1"/>
  <c r="LJ28" i="41"/>
  <c r="LP28" i="41" s="1"/>
  <c r="LJ150" i="41"/>
  <c r="LP150" i="41" s="1"/>
  <c r="LJ39" i="41"/>
  <c r="LP39" i="41" s="1"/>
  <c r="LJ158" i="41"/>
  <c r="LP158" i="41" s="1"/>
  <c r="LJ55" i="41"/>
  <c r="LP55" i="41" s="1"/>
  <c r="LJ11" i="41"/>
  <c r="LP11" i="41" s="1"/>
  <c r="LJ100" i="41"/>
  <c r="LP100" i="41" s="1"/>
  <c r="LJ35" i="41"/>
  <c r="LP35" i="41" s="1"/>
  <c r="LJ30" i="41"/>
  <c r="LP30" i="41" s="1"/>
  <c r="LJ143" i="41"/>
  <c r="LP143" i="41" s="1"/>
  <c r="LJ43" i="41"/>
  <c r="LP43" i="41" s="1"/>
  <c r="LJ87" i="41"/>
  <c r="LP87" i="41" s="1"/>
  <c r="LJ139" i="41"/>
  <c r="LP139" i="41" s="1"/>
  <c r="LJ110" i="41"/>
  <c r="LP110" i="41" s="1"/>
  <c r="LJ36" i="41"/>
  <c r="LP36" i="41" s="1"/>
  <c r="LJ147" i="41"/>
  <c r="LP147" i="41" s="1"/>
  <c r="LJ58" i="41"/>
  <c r="LP58" i="41" s="1"/>
  <c r="LJ60" i="41"/>
  <c r="LJ32" i="41"/>
  <c r="LP32" i="41" s="1"/>
  <c r="LJ108" i="41"/>
  <c r="LP108" i="41" s="1"/>
  <c r="LJ40" i="41"/>
  <c r="LP40" i="41" s="1"/>
  <c r="LJ162" i="41"/>
  <c r="LP162" i="41" s="1"/>
  <c r="LJ56" i="41"/>
  <c r="LP56" i="41" s="1"/>
  <c r="LJ22" i="41"/>
  <c r="LP22" i="41" s="1"/>
  <c r="LJ26" i="41"/>
  <c r="LP26" i="41" s="1"/>
  <c r="LJ104" i="41"/>
  <c r="LP104" i="41" s="1"/>
  <c r="LJ140" i="41"/>
  <c r="LP140" i="41" s="1"/>
  <c r="LJ47" i="41"/>
  <c r="LP47" i="41" s="1"/>
  <c r="LJ156" i="41"/>
  <c r="LP156" i="41" s="1"/>
  <c r="LJ102" i="41"/>
  <c r="LP102" i="41" s="1"/>
  <c r="LJ106" i="41"/>
  <c r="LP106" i="41" s="1"/>
  <c r="LJ90" i="41"/>
  <c r="LP90" i="41" s="1"/>
  <c r="LJ151" i="41"/>
  <c r="LP151" i="41" s="1"/>
  <c r="LJ152" i="41"/>
  <c r="LP152" i="41" s="1"/>
  <c r="LJ15" i="41"/>
  <c r="LP15" i="41" s="1"/>
  <c r="LJ19" i="41"/>
  <c r="LP19" i="41" s="1"/>
  <c r="LJ38" i="41"/>
  <c r="LP38" i="41" s="1"/>
  <c r="LJ44" i="41"/>
  <c r="LP44" i="41" s="1"/>
  <c r="LJ10" i="41"/>
  <c r="LP10" i="41" s="1"/>
  <c r="LJ148" i="41"/>
  <c r="LP148" i="41" s="1"/>
  <c r="LJ52" i="41"/>
  <c r="LP52" i="41" s="1"/>
  <c r="CW4" i="38"/>
  <c r="CW42" i="38"/>
  <c r="AY5" i="57"/>
  <c r="AW4" i="57"/>
  <c r="L5" i="17"/>
  <c r="J24" i="17"/>
  <c r="J4" i="17"/>
  <c r="J20" i="17"/>
  <c r="J21" i="17"/>
  <c r="J25" i="17"/>
  <c r="J31" i="17"/>
  <c r="J22" i="17"/>
  <c r="J28" i="17"/>
  <c r="J23" i="17"/>
  <c r="J32" i="17"/>
  <c r="J43" i="17"/>
  <c r="J29" i="17"/>
  <c r="J34" i="17"/>
  <c r="J44" i="17"/>
  <c r="J35" i="17"/>
  <c r="J36" i="17"/>
  <c r="J40" i="17"/>
  <c r="J30" i="17"/>
  <c r="J41" i="17"/>
  <c r="J46" i="17"/>
  <c r="J45" i="17"/>
  <c r="J51" i="17"/>
  <c r="J56" i="17"/>
  <c r="J47" i="17"/>
  <c r="J48" i="17"/>
  <c r="J53" i="17"/>
  <c r="J49" i="17"/>
  <c r="J54" i="17"/>
  <c r="J50" i="17"/>
  <c r="J55" i="17"/>
  <c r="J57" i="17"/>
  <c r="J59" i="17"/>
  <c r="J65" i="17"/>
  <c r="J69" i="17"/>
  <c r="J60" i="17"/>
  <c r="J66" i="17"/>
  <c r="J70" i="17"/>
  <c r="J61" i="17"/>
  <c r="J67" i="17"/>
  <c r="J58" i="17"/>
  <c r="J64" i="17"/>
  <c r="J68" i="17"/>
  <c r="J76" i="17"/>
  <c r="J80" i="17"/>
  <c r="J74" i="17"/>
  <c r="J72" i="17"/>
  <c r="J77" i="17"/>
  <c r="J81" i="17"/>
  <c r="J71" i="17"/>
  <c r="J78" i="17"/>
  <c r="J82" i="17"/>
  <c r="J75" i="17"/>
  <c r="J79" i="17"/>
  <c r="J90" i="17"/>
  <c r="J87" i="17"/>
  <c r="J91" i="17"/>
  <c r="J85" i="17"/>
  <c r="J88" i="17"/>
  <c r="J92" i="17"/>
  <c r="J84" i="17"/>
  <c r="J86" i="17"/>
  <c r="J89" i="17"/>
  <c r="AX4" i="45"/>
  <c r="AZ5" i="57"/>
  <c r="AX4" i="57"/>
  <c r="CX5" i="45"/>
  <c r="K5" i="38"/>
  <c r="J5" i="45"/>
  <c r="L25" i="18"/>
  <c r="I4" i="44"/>
  <c r="J5" i="44"/>
  <c r="CZ5" i="39"/>
  <c r="CX4" i="39"/>
  <c r="AX4" i="38"/>
  <c r="AZ5" i="38"/>
  <c r="AX42" i="38"/>
  <c r="Q5" i="46"/>
  <c r="O8" i="46"/>
  <c r="O9" i="46"/>
  <c r="O14" i="46"/>
  <c r="O4" i="46"/>
  <c r="O15" i="46"/>
  <c r="O10" i="46"/>
  <c r="O16" i="46"/>
  <c r="O17" i="46"/>
  <c r="O19" i="46"/>
  <c r="O18" i="46"/>
  <c r="O20" i="46"/>
  <c r="O23" i="46"/>
  <c r="O22" i="46"/>
  <c r="O21" i="46"/>
  <c r="O25" i="46"/>
  <c r="O26" i="46"/>
  <c r="O24" i="46"/>
  <c r="O33" i="46"/>
  <c r="O27" i="46"/>
  <c r="O29" i="46"/>
  <c r="O36" i="46"/>
  <c r="O30" i="46"/>
  <c r="O31" i="46"/>
  <c r="O32" i="46"/>
  <c r="O38" i="46"/>
  <c r="O37" i="46"/>
  <c r="O39" i="46"/>
  <c r="O34" i="46"/>
  <c r="O35" i="46"/>
  <c r="O45" i="46"/>
  <c r="O41" i="46"/>
  <c r="O43" i="46"/>
  <c r="O40" i="46"/>
  <c r="O46" i="46"/>
  <c r="O47" i="46"/>
  <c r="O42" i="46"/>
  <c r="O48" i="46"/>
  <c r="O52" i="46"/>
  <c r="O53" i="46"/>
  <c r="O54" i="46"/>
  <c r="O63" i="46"/>
  <c r="O57" i="46"/>
  <c r="O58" i="46"/>
  <c r="O60" i="46"/>
  <c r="O69" i="46"/>
  <c r="O70" i="46"/>
  <c r="O64" i="46"/>
  <c r="O65" i="46"/>
  <c r="O56" i="46"/>
  <c r="O68" i="46"/>
  <c r="O72" i="46"/>
  <c r="O71" i="46"/>
  <c r="O75" i="46"/>
  <c r="K4" i="17"/>
  <c r="K24" i="17"/>
  <c r="K30" i="17"/>
  <c r="K20" i="17"/>
  <c r="M5" i="17"/>
  <c r="K21" i="17"/>
  <c r="K25" i="17"/>
  <c r="K31" i="17"/>
  <c r="K22" i="17"/>
  <c r="K28" i="17"/>
  <c r="K23" i="17"/>
  <c r="K29" i="17"/>
  <c r="K32" i="17"/>
  <c r="K43" i="17"/>
  <c r="K34" i="17"/>
  <c r="K44" i="17"/>
  <c r="K35" i="17"/>
  <c r="K36" i="17"/>
  <c r="K40" i="17"/>
  <c r="K45" i="17"/>
  <c r="K41" i="17"/>
  <c r="K46" i="17"/>
  <c r="K50" i="17"/>
  <c r="K55" i="17"/>
  <c r="K51" i="17"/>
  <c r="K56" i="17"/>
  <c r="K47" i="17"/>
  <c r="K48" i="17"/>
  <c r="K53" i="17"/>
  <c r="K57" i="17"/>
  <c r="K49" i="17"/>
  <c r="K54" i="17"/>
  <c r="K58" i="17"/>
  <c r="K59" i="17"/>
  <c r="K65" i="17"/>
  <c r="K69" i="17"/>
  <c r="K74" i="17"/>
  <c r="K60" i="17"/>
  <c r="K66" i="17"/>
  <c r="K70" i="17"/>
  <c r="K61" i="17"/>
  <c r="K67" i="17"/>
  <c r="K71" i="17"/>
  <c r="K64" i="17"/>
  <c r="K68" i="17"/>
  <c r="K72" i="17"/>
  <c r="K75" i="17"/>
  <c r="K79" i="17"/>
  <c r="K84" i="17"/>
  <c r="K76" i="17"/>
  <c r="K80" i="17"/>
  <c r="K77" i="17"/>
  <c r="K81" i="17"/>
  <c r="K86" i="17"/>
  <c r="K78" i="17"/>
  <c r="K82" i="17"/>
  <c r="K89" i="17"/>
  <c r="K90" i="17"/>
  <c r="K87" i="17"/>
  <c r="K91" i="17"/>
  <c r="K85" i="17"/>
  <c r="K88" i="17"/>
  <c r="K92" i="17"/>
  <c r="CX4" i="44"/>
  <c r="P5" i="46"/>
  <c r="N8" i="46"/>
  <c r="N15" i="46"/>
  <c r="N10" i="46"/>
  <c r="N16" i="46"/>
  <c r="N4" i="46"/>
  <c r="N14" i="46"/>
  <c r="N17" i="46"/>
  <c r="N9" i="46"/>
  <c r="N19" i="46"/>
  <c r="N18" i="46"/>
  <c r="N20" i="46"/>
  <c r="N21" i="46"/>
  <c r="N24" i="46"/>
  <c r="N23" i="46"/>
  <c r="N22" i="46"/>
  <c r="N25" i="46"/>
  <c r="N26" i="46"/>
  <c r="N31" i="46"/>
  <c r="N29" i="46"/>
  <c r="N27" i="46"/>
  <c r="N30" i="46"/>
  <c r="N34" i="46"/>
  <c r="N32" i="46"/>
  <c r="N33" i="46"/>
  <c r="N37" i="46"/>
  <c r="N36" i="46"/>
  <c r="N35" i="46"/>
  <c r="N43" i="46"/>
  <c r="N38" i="46"/>
  <c r="N41" i="46"/>
  <c r="N40" i="46"/>
  <c r="N39" i="46"/>
  <c r="N45" i="46"/>
  <c r="N47" i="46"/>
  <c r="N42" i="46"/>
  <c r="N48" i="46"/>
  <c r="N52" i="46"/>
  <c r="N54" i="46"/>
  <c r="N57" i="46"/>
  <c r="N46" i="46"/>
  <c r="N58" i="46"/>
  <c r="N56" i="46"/>
  <c r="N53" i="46"/>
  <c r="N69" i="46"/>
  <c r="N60" i="46"/>
  <c r="N64" i="46"/>
  <c r="N63" i="46"/>
  <c r="N65" i="46"/>
  <c r="N68" i="46"/>
  <c r="N70" i="46"/>
  <c r="N72" i="46"/>
  <c r="N71" i="46"/>
  <c r="N75" i="46"/>
  <c r="CX5" i="38"/>
  <c r="CZ5" i="46"/>
  <c r="CX4" i="46"/>
  <c r="CX9" i="46"/>
  <c r="CX14" i="46"/>
  <c r="CX10" i="46"/>
  <c r="CX16" i="46"/>
  <c r="CX8" i="46"/>
  <c r="CX15" i="46"/>
  <c r="CX17" i="46"/>
  <c r="CX18" i="46"/>
  <c r="CX20" i="46"/>
  <c r="CX22" i="46"/>
  <c r="CX21" i="46"/>
  <c r="CX19" i="46"/>
  <c r="CX23" i="46"/>
  <c r="CX25" i="46"/>
  <c r="CX24" i="46"/>
  <c r="CX26" i="46"/>
  <c r="CX32" i="46"/>
  <c r="CX29" i="46"/>
  <c r="CX27" i="46"/>
  <c r="CX35" i="46"/>
  <c r="CX33" i="46"/>
  <c r="CX31" i="46"/>
  <c r="CX30" i="46"/>
  <c r="CX37" i="46"/>
  <c r="CX36" i="46"/>
  <c r="CX38" i="46"/>
  <c r="CX34" i="46"/>
  <c r="CX39" i="46"/>
  <c r="CX40" i="46"/>
  <c r="CX43" i="46"/>
  <c r="CX41" i="46"/>
  <c r="CX46" i="46"/>
  <c r="CX45" i="46"/>
  <c r="CX47" i="46"/>
  <c r="CX53" i="46"/>
  <c r="CX48" i="46"/>
  <c r="CX56" i="46"/>
  <c r="CX52" i="46"/>
  <c r="CX54" i="46"/>
  <c r="CX60" i="46"/>
  <c r="CX42" i="46"/>
  <c r="CX57" i="46"/>
  <c r="CX58" i="46"/>
  <c r="CX68" i="46"/>
  <c r="CX69" i="46"/>
  <c r="CX63" i="46"/>
  <c r="CX64" i="46"/>
  <c r="CX65" i="46"/>
  <c r="CX71" i="46"/>
  <c r="CX70" i="46"/>
  <c r="CX72" i="46"/>
  <c r="CX75" i="46"/>
  <c r="L5" i="39"/>
  <c r="M5" i="39" s="1"/>
  <c r="J4" i="39"/>
  <c r="AX5" i="39"/>
  <c r="AV4" i="39"/>
  <c r="CW4" i="57"/>
  <c r="CY5" i="57"/>
  <c r="AY5" i="45"/>
  <c r="CY5" i="44"/>
  <c r="AY5" i="44"/>
  <c r="AZ5" i="44" s="1"/>
  <c r="AW4" i="44"/>
  <c r="AW5" i="46"/>
  <c r="AX5" i="46" s="1"/>
  <c r="AU9" i="46"/>
  <c r="AU10" i="46"/>
  <c r="AU4" i="46"/>
  <c r="AU8" i="46"/>
  <c r="AU15" i="46"/>
  <c r="AU17" i="46"/>
  <c r="AU18" i="46"/>
  <c r="AU14" i="46"/>
  <c r="AU19" i="46"/>
  <c r="AU16" i="46"/>
  <c r="AU20" i="46"/>
  <c r="AU21" i="46"/>
  <c r="AU24" i="46"/>
  <c r="AU26" i="46"/>
  <c r="AU23" i="46"/>
  <c r="AU22" i="46"/>
  <c r="AU32" i="46"/>
  <c r="AU25" i="46"/>
  <c r="AU31" i="46"/>
  <c r="AU27" i="46"/>
  <c r="AU29" i="46"/>
  <c r="AU33" i="46"/>
  <c r="AU35" i="46"/>
  <c r="AU30" i="46"/>
  <c r="AU37" i="46"/>
  <c r="AU34" i="46"/>
  <c r="AU36" i="46"/>
  <c r="AU45" i="46"/>
  <c r="AU41" i="46"/>
  <c r="AU38" i="46"/>
  <c r="AU39" i="46"/>
  <c r="AU43" i="46"/>
  <c r="AU47" i="46"/>
  <c r="AU42" i="46"/>
  <c r="AU40" i="46"/>
  <c r="AU46" i="46"/>
  <c r="AU52" i="46"/>
  <c r="AU53" i="46"/>
  <c r="AU56" i="46"/>
  <c r="AU57" i="46"/>
  <c r="AU48" i="46"/>
  <c r="AU58" i="46"/>
  <c r="AU60" i="46"/>
  <c r="AU54" i="46"/>
  <c r="AU70" i="46"/>
  <c r="AU65" i="46"/>
  <c r="AU63" i="46"/>
  <c r="AU68" i="46"/>
  <c r="AU64" i="46"/>
  <c r="AU69" i="46"/>
  <c r="AU72" i="46"/>
  <c r="AU71" i="46"/>
  <c r="AU75" i="46"/>
  <c r="DA8" i="18"/>
  <c r="CZ93" i="18"/>
  <c r="AZ5" i="17"/>
  <c r="BA5" i="17" s="1"/>
  <c r="ML4" i="57" l="1"/>
  <c r="ML3" i="57" s="1"/>
  <c r="MM5" i="57"/>
  <c r="BA22" i="17"/>
  <c r="BA28" i="17"/>
  <c r="BA23" i="17"/>
  <c r="BA29" i="17"/>
  <c r="BA4" i="17"/>
  <c r="BA20" i="17"/>
  <c r="BA24" i="17"/>
  <c r="BA21" i="17"/>
  <c r="BA25" i="17"/>
  <c r="BA35" i="17"/>
  <c r="BA36" i="17"/>
  <c r="BA40" i="17"/>
  <c r="BA45" i="17"/>
  <c r="BA30" i="17"/>
  <c r="BA31" i="17"/>
  <c r="BA41" i="17"/>
  <c r="BA46" i="17"/>
  <c r="BA32" i="17"/>
  <c r="BA43" i="17"/>
  <c r="BA34" i="17"/>
  <c r="BA44" i="17"/>
  <c r="BA48" i="17"/>
  <c r="BA53" i="17"/>
  <c r="BA57" i="17"/>
  <c r="BA47" i="17"/>
  <c r="BA49" i="17"/>
  <c r="BA54" i="17"/>
  <c r="BA50" i="17"/>
  <c r="BA55" i="17"/>
  <c r="BA51" i="17"/>
  <c r="BA56" i="17"/>
  <c r="BA61" i="17"/>
  <c r="BA67" i="17"/>
  <c r="BA71" i="17"/>
  <c r="BA58" i="17"/>
  <c r="BA64" i="17"/>
  <c r="BA68" i="17"/>
  <c r="BA59" i="17"/>
  <c r="BA65" i="17"/>
  <c r="BA69" i="17"/>
  <c r="BA60" i="17"/>
  <c r="BA66" i="17"/>
  <c r="BA70" i="17"/>
  <c r="BA77" i="17"/>
  <c r="BA81" i="17"/>
  <c r="BA72" i="17"/>
  <c r="BA78" i="17"/>
  <c r="BA82" i="17"/>
  <c r="BA74" i="17"/>
  <c r="BA75" i="17"/>
  <c r="BA79" i="17"/>
  <c r="BA84" i="17"/>
  <c r="BA76" i="17"/>
  <c r="BA80" i="17"/>
  <c r="BA86" i="17"/>
  <c r="BA87" i="17"/>
  <c r="BA91" i="17"/>
  <c r="BA88" i="17"/>
  <c r="BA92" i="17"/>
  <c r="BA85" i="17"/>
  <c r="BA89" i="17"/>
  <c r="BA90" i="17"/>
  <c r="AZ4" i="44"/>
  <c r="L4" i="57"/>
  <c r="O5" i="39"/>
  <c r="M4" i="39"/>
  <c r="AX4" i="46"/>
  <c r="AX15" i="46"/>
  <c r="AX8" i="46"/>
  <c r="AX16" i="46"/>
  <c r="AX9" i="46"/>
  <c r="AX14" i="46"/>
  <c r="AX17" i="46"/>
  <c r="AX10" i="46"/>
  <c r="AX20" i="46"/>
  <c r="AX19" i="46"/>
  <c r="AX21" i="46"/>
  <c r="AX18" i="46"/>
  <c r="AX22" i="46"/>
  <c r="AX25" i="46"/>
  <c r="AX23" i="46"/>
  <c r="AX31" i="46"/>
  <c r="AX26" i="46"/>
  <c r="AX27" i="46"/>
  <c r="AX29" i="46"/>
  <c r="AX24" i="46"/>
  <c r="AX32" i="46"/>
  <c r="AX33" i="46"/>
  <c r="AX34" i="46"/>
  <c r="AX30" i="46"/>
  <c r="AX36" i="46"/>
  <c r="AX35" i="46"/>
  <c r="AX37" i="46"/>
  <c r="AX43" i="46"/>
  <c r="AX41" i="46"/>
  <c r="AX38" i="46"/>
  <c r="AX39" i="46"/>
  <c r="AX40" i="46"/>
  <c r="AX46" i="46"/>
  <c r="AX45" i="46"/>
  <c r="AX47" i="46"/>
  <c r="AX42" i="46"/>
  <c r="AX48" i="46"/>
  <c r="AX52" i="46"/>
  <c r="AX54" i="46"/>
  <c r="AX56" i="46"/>
  <c r="AX53" i="46"/>
  <c r="AX57" i="46"/>
  <c r="AX58" i="46"/>
  <c r="AX60" i="46"/>
  <c r="AX69" i="46"/>
  <c r="AX63" i="46"/>
  <c r="AX65" i="46"/>
  <c r="AX68" i="46"/>
  <c r="AX64" i="46"/>
  <c r="AX71" i="46"/>
  <c r="AX72" i="46"/>
  <c r="AX70" i="46"/>
  <c r="AX75" i="46"/>
  <c r="AY4" i="45"/>
  <c r="M5" i="38"/>
  <c r="K4" i="38"/>
  <c r="K42" i="38"/>
  <c r="BA5" i="57"/>
  <c r="AY4" i="57"/>
  <c r="LL6" i="41"/>
  <c r="LK169" i="41"/>
  <c r="LK170" i="41"/>
  <c r="LK171" i="41"/>
  <c r="CX4" i="17"/>
  <c r="CX20" i="17"/>
  <c r="CX21" i="17"/>
  <c r="CX25" i="17"/>
  <c r="CX22" i="17"/>
  <c r="CX28" i="17"/>
  <c r="CX23" i="17"/>
  <c r="CX29" i="17"/>
  <c r="CX24" i="17"/>
  <c r="CX34" i="17"/>
  <c r="CX44" i="17"/>
  <c r="CX35" i="17"/>
  <c r="CX31" i="17"/>
  <c r="CX36" i="17"/>
  <c r="CX30" i="17"/>
  <c r="CX40" i="17"/>
  <c r="CX45" i="17"/>
  <c r="CX41" i="17"/>
  <c r="CX46" i="17"/>
  <c r="CX32" i="17"/>
  <c r="CX43" i="17"/>
  <c r="CX48" i="17"/>
  <c r="CX53" i="17"/>
  <c r="CX49" i="17"/>
  <c r="CX54" i="17"/>
  <c r="CX50" i="17"/>
  <c r="CX55" i="17"/>
  <c r="CX51" i="17"/>
  <c r="CX56" i="17"/>
  <c r="CX47" i="17"/>
  <c r="CX60" i="17"/>
  <c r="CX66" i="17"/>
  <c r="CX58" i="17"/>
  <c r="CX61" i="17"/>
  <c r="CX67" i="17"/>
  <c r="CX71" i="17"/>
  <c r="CX64" i="17"/>
  <c r="CX68" i="17"/>
  <c r="CX57" i="17"/>
  <c r="CX59" i="17"/>
  <c r="CX65" i="17"/>
  <c r="CX69" i="17"/>
  <c r="CX77" i="17"/>
  <c r="CX81" i="17"/>
  <c r="CX74" i="17"/>
  <c r="CX78" i="17"/>
  <c r="CX82" i="17"/>
  <c r="CX70" i="17"/>
  <c r="CX72" i="17"/>
  <c r="CX75" i="17"/>
  <c r="CX79" i="17"/>
  <c r="CX76" i="17"/>
  <c r="CX80" i="17"/>
  <c r="CX87" i="17"/>
  <c r="CX91" i="17"/>
  <c r="CX88" i="17"/>
  <c r="CX92" i="17"/>
  <c r="CX89" i="17"/>
  <c r="CX86" i="17"/>
  <c r="CX90" i="17"/>
  <c r="CX84" i="17"/>
  <c r="CX85" i="17"/>
  <c r="AY4" i="39"/>
  <c r="CZ4" i="46"/>
  <c r="CZ14" i="46"/>
  <c r="CZ8" i="46"/>
  <c r="CZ10" i="46"/>
  <c r="CZ9" i="46"/>
  <c r="CZ16" i="46"/>
  <c r="CZ15" i="46"/>
  <c r="CZ17" i="46"/>
  <c r="CZ20" i="46"/>
  <c r="CZ19" i="46"/>
  <c r="CZ18" i="46"/>
  <c r="CZ24" i="46"/>
  <c r="CZ23" i="46"/>
  <c r="CZ22" i="46"/>
  <c r="CZ21" i="46"/>
  <c r="CZ29" i="46"/>
  <c r="CZ25" i="46"/>
  <c r="CZ26" i="46"/>
  <c r="CZ31" i="46"/>
  <c r="CZ27" i="46"/>
  <c r="CZ32" i="46"/>
  <c r="CZ33" i="46"/>
  <c r="CZ36" i="46"/>
  <c r="CZ30" i="46"/>
  <c r="CZ35" i="46"/>
  <c r="CZ37" i="46"/>
  <c r="CZ34" i="46"/>
  <c r="CZ41" i="46"/>
  <c r="CZ42" i="46"/>
  <c r="CZ40" i="46"/>
  <c r="CZ38" i="46"/>
  <c r="CZ39" i="46"/>
  <c r="CZ43" i="46"/>
  <c r="CZ45" i="46"/>
  <c r="CZ47" i="46"/>
  <c r="CZ53" i="46"/>
  <c r="CZ46" i="46"/>
  <c r="CZ48" i="46"/>
  <c r="CZ56" i="46"/>
  <c r="CZ58" i="46"/>
  <c r="CZ54" i="46"/>
  <c r="CZ60" i="46"/>
  <c r="CZ52" i="46"/>
  <c r="CZ65" i="46"/>
  <c r="CZ68" i="46"/>
  <c r="CZ69" i="46"/>
  <c r="CZ63" i="46"/>
  <c r="CZ64" i="46"/>
  <c r="CZ75" i="46"/>
  <c r="CZ71" i="46"/>
  <c r="CZ70" i="46"/>
  <c r="CZ72" i="46"/>
  <c r="CZ57" i="46"/>
  <c r="J4" i="45"/>
  <c r="CY4" i="57"/>
  <c r="CX4" i="38"/>
  <c r="CX42" i="38"/>
  <c r="CZ4" i="39"/>
  <c r="LJ111" i="41"/>
  <c r="LP112" i="41"/>
  <c r="LP111" i="41" s="1"/>
  <c r="CY5" i="17"/>
  <c r="CZ5" i="17" s="1"/>
  <c r="J4" i="44"/>
  <c r="CX4" i="45"/>
  <c r="LJ33" i="41"/>
  <c r="LP34" i="41"/>
  <c r="LP33" i="41" s="1"/>
  <c r="K5" i="44"/>
  <c r="L5" i="44" s="1"/>
  <c r="K5" i="45"/>
  <c r="L5" i="45" s="1"/>
  <c r="BB5" i="57"/>
  <c r="AZ4" i="57"/>
  <c r="CY5" i="38"/>
  <c r="CZ5" i="38" s="1"/>
  <c r="LJ7" i="41"/>
  <c r="LJ5" i="41" s="1"/>
  <c r="LP8" i="41"/>
  <c r="LP7" i="41" s="1"/>
  <c r="LP5" i="41" s="1"/>
  <c r="CY4" i="44"/>
  <c r="AZ5" i="39"/>
  <c r="BA5" i="39" s="1"/>
  <c r="AX4" i="39"/>
  <c r="LJ59" i="41"/>
  <c r="LP60" i="41"/>
  <c r="LP59" i="41" s="1"/>
  <c r="LJ85" i="41"/>
  <c r="LP86" i="41"/>
  <c r="LP85" i="41" s="1"/>
  <c r="L5" i="38"/>
  <c r="DA5" i="46"/>
  <c r="DB5" i="46" s="1"/>
  <c r="AY5" i="46"/>
  <c r="AW4" i="46"/>
  <c r="AW16" i="46"/>
  <c r="AW9" i="46"/>
  <c r="AW15" i="46"/>
  <c r="AW10" i="46"/>
  <c r="AW8" i="46"/>
  <c r="AW17" i="46"/>
  <c r="AW14" i="46"/>
  <c r="AW18" i="46"/>
  <c r="AW19" i="46"/>
  <c r="AW22" i="46"/>
  <c r="AW21" i="46"/>
  <c r="AW20" i="46"/>
  <c r="AW25" i="46"/>
  <c r="AW23" i="46"/>
  <c r="AW26" i="46"/>
  <c r="AW27" i="46"/>
  <c r="AW29" i="46"/>
  <c r="AW24" i="46"/>
  <c r="AW31" i="46"/>
  <c r="AW37" i="46"/>
  <c r="AW33" i="46"/>
  <c r="AW32" i="46"/>
  <c r="AW34" i="46"/>
  <c r="AW35" i="46"/>
  <c r="AW30" i="46"/>
  <c r="AW36" i="46"/>
  <c r="AW39" i="46"/>
  <c r="AW38" i="46"/>
  <c r="AW45" i="46"/>
  <c r="AW41" i="46"/>
  <c r="AW40" i="46"/>
  <c r="AW46" i="46"/>
  <c r="AW43" i="46"/>
  <c r="AW42" i="46"/>
  <c r="AW48" i="46"/>
  <c r="AW56" i="46"/>
  <c r="AW52" i="46"/>
  <c r="AW47" i="46"/>
  <c r="AW63" i="46"/>
  <c r="AW53" i="46"/>
  <c r="AW57" i="46"/>
  <c r="AW58" i="46"/>
  <c r="AW60" i="46"/>
  <c r="AW54" i="46"/>
  <c r="AW70" i="46"/>
  <c r="AW65" i="46"/>
  <c r="AW68" i="46"/>
  <c r="AW64" i="46"/>
  <c r="AW71" i="46"/>
  <c r="AW72" i="46"/>
  <c r="AW75" i="46"/>
  <c r="AW69" i="46"/>
  <c r="N5" i="39"/>
  <c r="L4" i="39"/>
  <c r="AZ5" i="45"/>
  <c r="BA5" i="45" s="1"/>
  <c r="DB8" i="18"/>
  <c r="DA93" i="18"/>
  <c r="AZ42" i="38"/>
  <c r="AZ4" i="38"/>
  <c r="BB5" i="17"/>
  <c r="AZ22" i="17"/>
  <c r="AZ28" i="17"/>
  <c r="AZ23" i="17"/>
  <c r="AZ29" i="17"/>
  <c r="AZ4" i="17"/>
  <c r="AZ20" i="17"/>
  <c r="AZ24" i="17"/>
  <c r="AZ21" i="17"/>
  <c r="AZ25" i="17"/>
  <c r="AZ36" i="17"/>
  <c r="AZ40" i="17"/>
  <c r="AZ30" i="17"/>
  <c r="AZ31" i="17"/>
  <c r="AZ41" i="17"/>
  <c r="AZ46" i="17"/>
  <c r="AZ32" i="17"/>
  <c r="AZ34" i="17"/>
  <c r="AZ44" i="17"/>
  <c r="AZ35" i="17"/>
  <c r="AZ47" i="17"/>
  <c r="AZ45" i="17"/>
  <c r="AZ49" i="17"/>
  <c r="AZ54" i="17"/>
  <c r="AZ50" i="17"/>
  <c r="AZ55" i="17"/>
  <c r="AZ43" i="17"/>
  <c r="AZ51" i="17"/>
  <c r="AZ56" i="17"/>
  <c r="AZ48" i="17"/>
  <c r="AZ53" i="17"/>
  <c r="AZ61" i="17"/>
  <c r="AZ67" i="17"/>
  <c r="AZ57" i="17"/>
  <c r="AZ58" i="17"/>
  <c r="AZ64" i="17"/>
  <c r="AZ68" i="17"/>
  <c r="AZ59" i="17"/>
  <c r="AZ65" i="17"/>
  <c r="AZ69" i="17"/>
  <c r="AZ60" i="17"/>
  <c r="AZ66" i="17"/>
  <c r="AZ72" i="17"/>
  <c r="AZ78" i="17"/>
  <c r="AZ71" i="17"/>
  <c r="AZ74" i="17"/>
  <c r="AZ75" i="17"/>
  <c r="AZ79" i="17"/>
  <c r="AZ76" i="17"/>
  <c r="AZ80" i="17"/>
  <c r="AZ70" i="17"/>
  <c r="AZ77" i="17"/>
  <c r="AZ84" i="17"/>
  <c r="AZ82" i="17"/>
  <c r="AZ88" i="17"/>
  <c r="AZ92" i="17"/>
  <c r="AZ85" i="17"/>
  <c r="AZ89" i="17"/>
  <c r="AZ90" i="17"/>
  <c r="AZ81" i="17"/>
  <c r="AZ86" i="17"/>
  <c r="AZ87" i="17"/>
  <c r="AZ91" i="17"/>
  <c r="P3" i="46"/>
  <c r="P4" i="46"/>
  <c r="R5" i="46"/>
  <c r="P9" i="46"/>
  <c r="P14" i="46"/>
  <c r="P8" i="46"/>
  <c r="P10" i="46"/>
  <c r="P16" i="46"/>
  <c r="P15" i="46"/>
  <c r="P18" i="46"/>
  <c r="P17" i="46"/>
  <c r="P20" i="46"/>
  <c r="P21" i="46"/>
  <c r="P19" i="46"/>
  <c r="P23" i="46"/>
  <c r="P22" i="46"/>
  <c r="P24" i="46"/>
  <c r="P26" i="46"/>
  <c r="P32" i="46"/>
  <c r="P25" i="46"/>
  <c r="P27" i="46"/>
  <c r="P31" i="46"/>
  <c r="P29" i="46"/>
  <c r="P30" i="46"/>
  <c r="P36" i="46"/>
  <c r="P34" i="46"/>
  <c r="P33" i="46"/>
  <c r="P38" i="46"/>
  <c r="P37" i="46"/>
  <c r="P35" i="46"/>
  <c r="P43" i="46"/>
  <c r="P40" i="46"/>
  <c r="P39" i="46"/>
  <c r="P42" i="46"/>
  <c r="P45" i="46"/>
  <c r="P41" i="46"/>
  <c r="P46" i="46"/>
  <c r="P54" i="46"/>
  <c r="P48" i="46"/>
  <c r="P47" i="46"/>
  <c r="P52" i="46"/>
  <c r="P60" i="46"/>
  <c r="P53" i="46"/>
  <c r="P63" i="46"/>
  <c r="P57" i="46"/>
  <c r="P58" i="46"/>
  <c r="P56" i="46"/>
  <c r="P69" i="46"/>
  <c r="P70" i="46"/>
  <c r="P64" i="46"/>
  <c r="P65" i="46"/>
  <c r="P72" i="46"/>
  <c r="P71" i="46"/>
  <c r="P75" i="46"/>
  <c r="P68" i="46"/>
  <c r="S5" i="46"/>
  <c r="Q4" i="46"/>
  <c r="Q9" i="46"/>
  <c r="Q8" i="46"/>
  <c r="Q14" i="46"/>
  <c r="Q15" i="46"/>
  <c r="Q10" i="46"/>
  <c r="Q16" i="46"/>
  <c r="Q17" i="46"/>
  <c r="Q20" i="46"/>
  <c r="Q19" i="46"/>
  <c r="Q18" i="46"/>
  <c r="Q22" i="46"/>
  <c r="Q21" i="46"/>
  <c r="Q24" i="46"/>
  <c r="Q23" i="46"/>
  <c r="Q25" i="46"/>
  <c r="Q27" i="46"/>
  <c r="Q30" i="46"/>
  <c r="Q26" i="46"/>
  <c r="Q31" i="46"/>
  <c r="Q29" i="46"/>
  <c r="Q32" i="46"/>
  <c r="Q33" i="46"/>
  <c r="Q38" i="46"/>
  <c r="Q36" i="46"/>
  <c r="Q37" i="46"/>
  <c r="Q34" i="46"/>
  <c r="Q42" i="46"/>
  <c r="Q43" i="46"/>
  <c r="Q35" i="46"/>
  <c r="Q40" i="46"/>
  <c r="Q39" i="46"/>
  <c r="Q45" i="46"/>
  <c r="Q41" i="46"/>
  <c r="Q46" i="46"/>
  <c r="Q54" i="46"/>
  <c r="Q48" i="46"/>
  <c r="Q47" i="46"/>
  <c r="Q56" i="46"/>
  <c r="Q60" i="46"/>
  <c r="Q53" i="46"/>
  <c r="Q52" i="46"/>
  <c r="Q57" i="46"/>
  <c r="Q68" i="46"/>
  <c r="Q58" i="46"/>
  <c r="Q69" i="46"/>
  <c r="Q63" i="46"/>
  <c r="Q70" i="46"/>
  <c r="Q64" i="46"/>
  <c r="Q65" i="46"/>
  <c r="Q72" i="46"/>
  <c r="Q71" i="46"/>
  <c r="Q75" i="46"/>
  <c r="N5" i="17"/>
  <c r="L4" i="17"/>
  <c r="L23" i="17"/>
  <c r="L29" i="17"/>
  <c r="L24" i="17"/>
  <c r="L30" i="17"/>
  <c r="L20" i="17"/>
  <c r="L21" i="17"/>
  <c r="L25" i="17"/>
  <c r="L22" i="17"/>
  <c r="L28" i="17"/>
  <c r="L41" i="17"/>
  <c r="L46" i="17"/>
  <c r="L32" i="17"/>
  <c r="L43" i="17"/>
  <c r="L31" i="17"/>
  <c r="L34" i="17"/>
  <c r="L44" i="17"/>
  <c r="L35" i="17"/>
  <c r="L36" i="17"/>
  <c r="L40" i="17"/>
  <c r="L45" i="17"/>
  <c r="L50" i="17"/>
  <c r="L55" i="17"/>
  <c r="L51" i="17"/>
  <c r="L56" i="17"/>
  <c r="L47" i="17"/>
  <c r="L48" i="17"/>
  <c r="L53" i="17"/>
  <c r="L57" i="17"/>
  <c r="L49" i="17"/>
  <c r="L54" i="17"/>
  <c r="L58" i="17"/>
  <c r="L64" i="17"/>
  <c r="L68" i="17"/>
  <c r="L59" i="17"/>
  <c r="L65" i="17"/>
  <c r="L69" i="17"/>
  <c r="L60" i="17"/>
  <c r="L66" i="17"/>
  <c r="L70" i="17"/>
  <c r="L61" i="17"/>
  <c r="L67" i="17"/>
  <c r="L71" i="17"/>
  <c r="L75" i="17"/>
  <c r="L79" i="17"/>
  <c r="L84" i="17"/>
  <c r="L74" i="17"/>
  <c r="L76" i="17"/>
  <c r="L80" i="17"/>
  <c r="L85" i="17"/>
  <c r="L72" i="17"/>
  <c r="L77" i="17"/>
  <c r="L81" i="17"/>
  <c r="L78" i="17"/>
  <c r="L86" i="17"/>
  <c r="L89" i="17"/>
  <c r="L90" i="17"/>
  <c r="L87" i="17"/>
  <c r="L91" i="17"/>
  <c r="L88" i="17"/>
  <c r="L92" i="17"/>
  <c r="L82" i="17"/>
  <c r="LJ137" i="41"/>
  <c r="LP138" i="41"/>
  <c r="LP137" i="41" s="1"/>
  <c r="LP163" i="41" s="1"/>
  <c r="M5" i="57"/>
  <c r="N5" i="57" s="1"/>
  <c r="K4" i="57"/>
  <c r="BA5" i="38"/>
  <c r="CY5" i="45"/>
  <c r="M25" i="18"/>
  <c r="DA5" i="39"/>
  <c r="AY4" i="44"/>
  <c r="BA5" i="44"/>
  <c r="BB5" i="44" s="1"/>
  <c r="CZ5" i="44"/>
  <c r="O5" i="17"/>
  <c r="M4" i="17"/>
  <c r="M23" i="17"/>
  <c r="M29" i="17"/>
  <c r="M24" i="17"/>
  <c r="M30" i="17"/>
  <c r="M20" i="17"/>
  <c r="M21" i="17"/>
  <c r="M25" i="17"/>
  <c r="M22" i="17"/>
  <c r="M28" i="17"/>
  <c r="M41" i="17"/>
  <c r="M32" i="17"/>
  <c r="M43" i="17"/>
  <c r="M31" i="17"/>
  <c r="M34" i="17"/>
  <c r="M35" i="17"/>
  <c r="M36" i="17"/>
  <c r="M40" i="17"/>
  <c r="M45" i="17"/>
  <c r="M44" i="17"/>
  <c r="M50" i="17"/>
  <c r="M55" i="17"/>
  <c r="M51" i="17"/>
  <c r="M56" i="17"/>
  <c r="M47" i="17"/>
  <c r="M48" i="17"/>
  <c r="M53" i="17"/>
  <c r="M57" i="17"/>
  <c r="M46" i="17"/>
  <c r="M49" i="17"/>
  <c r="M54" i="17"/>
  <c r="M64" i="17"/>
  <c r="M68" i="17"/>
  <c r="M59" i="17"/>
  <c r="M65" i="17"/>
  <c r="M69" i="17"/>
  <c r="M60" i="17"/>
  <c r="M66" i="17"/>
  <c r="M70" i="17"/>
  <c r="M61" i="17"/>
  <c r="M67" i="17"/>
  <c r="M58" i="17"/>
  <c r="M75" i="17"/>
  <c r="M79" i="17"/>
  <c r="M74" i="17"/>
  <c r="M76" i="17"/>
  <c r="M80" i="17"/>
  <c r="M72" i="17"/>
  <c r="M71" i="17"/>
  <c r="M77" i="17"/>
  <c r="M81" i="17"/>
  <c r="M78" i="17"/>
  <c r="M82" i="17"/>
  <c r="M86" i="17"/>
  <c r="M89" i="17"/>
  <c r="M90" i="17"/>
  <c r="M87" i="17"/>
  <c r="M91" i="17"/>
  <c r="M84" i="17"/>
  <c r="M85" i="17"/>
  <c r="M88" i="17"/>
  <c r="M92" i="17"/>
  <c r="CZ5" i="57"/>
  <c r="DA5" i="57" s="1"/>
  <c r="MM4" i="57" l="1"/>
  <c r="MM3" i="57" s="1"/>
  <c r="MN5" i="57"/>
  <c r="CZ4" i="38"/>
  <c r="CZ42" i="38"/>
  <c r="DD5" i="46"/>
  <c r="DB9" i="46"/>
  <c r="DB8" i="46"/>
  <c r="DB4" i="46"/>
  <c r="DB10" i="46"/>
  <c r="DB17" i="46"/>
  <c r="DB14" i="46"/>
  <c r="DB15" i="46"/>
  <c r="DB18" i="46"/>
  <c r="DB19" i="46"/>
  <c r="DB16" i="46"/>
  <c r="DB23" i="46"/>
  <c r="DB20" i="46"/>
  <c r="DB22" i="46"/>
  <c r="DB21" i="46"/>
  <c r="DB26" i="46"/>
  <c r="DB24" i="46"/>
  <c r="DB30" i="46"/>
  <c r="DB25" i="46"/>
  <c r="DB27" i="46"/>
  <c r="DB29" i="46"/>
  <c r="DB32" i="46"/>
  <c r="DB31" i="46"/>
  <c r="DB34" i="46"/>
  <c r="DB35" i="46"/>
  <c r="DB40" i="46"/>
  <c r="DB33" i="46"/>
  <c r="DB37" i="46"/>
  <c r="DB36" i="46"/>
  <c r="DB39" i="46"/>
  <c r="DB41" i="46"/>
  <c r="DB38" i="46"/>
  <c r="DB45" i="46"/>
  <c r="DB42" i="46"/>
  <c r="DB43" i="46"/>
  <c r="DB52" i="46"/>
  <c r="DB47" i="46"/>
  <c r="DB53" i="46"/>
  <c r="DB46" i="46"/>
  <c r="DB48" i="46"/>
  <c r="DB57" i="46"/>
  <c r="DB56" i="46"/>
  <c r="DB58" i="46"/>
  <c r="DB54" i="46"/>
  <c r="DB60" i="46"/>
  <c r="DB65" i="46"/>
  <c r="DB68" i="46"/>
  <c r="DB69" i="46"/>
  <c r="DB63" i="46"/>
  <c r="DB75" i="46"/>
  <c r="DB64" i="46"/>
  <c r="DB71" i="46"/>
  <c r="DB70" i="46"/>
  <c r="DB72" i="46"/>
  <c r="DA4" i="57"/>
  <c r="N4" i="57"/>
  <c r="L4" i="45"/>
  <c r="L4" i="44"/>
  <c r="BA4" i="45"/>
  <c r="BB4" i="44"/>
  <c r="BD5" i="44"/>
  <c r="BA4" i="39"/>
  <c r="CZ21" i="17"/>
  <c r="CZ25" i="17"/>
  <c r="CZ20" i="17"/>
  <c r="CZ4" i="17"/>
  <c r="CZ22" i="17"/>
  <c r="CZ28" i="17"/>
  <c r="CZ23" i="17"/>
  <c r="CZ29" i="17"/>
  <c r="CZ24" i="17"/>
  <c r="CZ30" i="17"/>
  <c r="CZ34" i="17"/>
  <c r="CZ44" i="17"/>
  <c r="CZ35" i="17"/>
  <c r="CZ31" i="17"/>
  <c r="CZ36" i="17"/>
  <c r="CZ40" i="17"/>
  <c r="CZ45" i="17"/>
  <c r="CZ41" i="17"/>
  <c r="CZ32" i="17"/>
  <c r="CZ43" i="17"/>
  <c r="CZ47" i="17"/>
  <c r="CZ51" i="17"/>
  <c r="CZ56" i="17"/>
  <c r="CZ48" i="17"/>
  <c r="CZ53" i="17"/>
  <c r="CZ57" i="17"/>
  <c r="CZ49" i="17"/>
  <c r="CZ54" i="17"/>
  <c r="CZ58" i="17"/>
  <c r="CZ46" i="17"/>
  <c r="CZ50" i="17"/>
  <c r="CZ55" i="17"/>
  <c r="CZ60" i="17"/>
  <c r="CZ66" i="17"/>
  <c r="CZ70" i="17"/>
  <c r="CZ61" i="17"/>
  <c r="CZ67" i="17"/>
  <c r="CZ71" i="17"/>
  <c r="CZ64" i="17"/>
  <c r="CZ68" i="17"/>
  <c r="CZ59" i="17"/>
  <c r="CZ65" i="17"/>
  <c r="CZ69" i="17"/>
  <c r="CZ76" i="17"/>
  <c r="CZ80" i="17"/>
  <c r="CZ77" i="17"/>
  <c r="CZ81" i="17"/>
  <c r="CZ74" i="17"/>
  <c r="CZ78" i="17"/>
  <c r="CZ82" i="17"/>
  <c r="CZ72" i="17"/>
  <c r="CZ75" i="17"/>
  <c r="CZ79" i="17"/>
  <c r="CZ86" i="17"/>
  <c r="CZ90" i="17"/>
  <c r="CZ84" i="17"/>
  <c r="CZ85" i="17"/>
  <c r="CZ87" i="17"/>
  <c r="CZ91" i="17"/>
  <c r="CZ88" i="17"/>
  <c r="CZ92" i="17"/>
  <c r="CZ89" i="17"/>
  <c r="DA4" i="39"/>
  <c r="DC8" i="18"/>
  <c r="DB93" i="18"/>
  <c r="M5" i="45"/>
  <c r="N5" i="45" s="1"/>
  <c r="K4" i="45"/>
  <c r="CY4" i="45"/>
  <c r="BB4" i="17"/>
  <c r="BB20" i="17"/>
  <c r="BD5" i="17"/>
  <c r="BB21" i="17"/>
  <c r="BB25" i="17"/>
  <c r="BB22" i="17"/>
  <c r="BB28" i="17"/>
  <c r="BB23" i="17"/>
  <c r="BB29" i="17"/>
  <c r="BB24" i="17"/>
  <c r="BB34" i="17"/>
  <c r="BB44" i="17"/>
  <c r="BB35" i="17"/>
  <c r="BB36" i="17"/>
  <c r="BB40" i="17"/>
  <c r="BB45" i="17"/>
  <c r="BB30" i="17"/>
  <c r="BB31" i="17"/>
  <c r="BB41" i="17"/>
  <c r="BB46" i="17"/>
  <c r="BB32" i="17"/>
  <c r="BB43" i="17"/>
  <c r="BB48" i="17"/>
  <c r="BB53" i="17"/>
  <c r="BB47" i="17"/>
  <c r="BB49" i="17"/>
  <c r="BB54" i="17"/>
  <c r="BB50" i="17"/>
  <c r="BB55" i="17"/>
  <c r="BB51" i="17"/>
  <c r="BB56" i="17"/>
  <c r="BB60" i="17"/>
  <c r="BB66" i="17"/>
  <c r="BB57" i="17"/>
  <c r="BB61" i="17"/>
  <c r="BB67" i="17"/>
  <c r="BB71" i="17"/>
  <c r="BB58" i="17"/>
  <c r="BB64" i="17"/>
  <c r="BB68" i="17"/>
  <c r="BB59" i="17"/>
  <c r="BB65" i="17"/>
  <c r="BB69" i="17"/>
  <c r="BB77" i="17"/>
  <c r="BB81" i="17"/>
  <c r="BB72" i="17"/>
  <c r="BB78" i="17"/>
  <c r="BB82" i="17"/>
  <c r="BB74" i="17"/>
  <c r="BB75" i="17"/>
  <c r="BB79" i="17"/>
  <c r="BB70" i="17"/>
  <c r="BB76" i="17"/>
  <c r="BB80" i="17"/>
  <c r="BB84" i="17"/>
  <c r="BB86" i="17"/>
  <c r="BB87" i="17"/>
  <c r="BB91" i="17"/>
  <c r="BB88" i="17"/>
  <c r="BB92" i="17"/>
  <c r="BB85" i="17"/>
  <c r="BB89" i="17"/>
  <c r="BB90" i="17"/>
  <c r="M4" i="38"/>
  <c r="M42" i="38"/>
  <c r="Q5" i="39"/>
  <c r="O4" i="39"/>
  <c r="S4" i="46"/>
  <c r="S8" i="46"/>
  <c r="S9" i="46"/>
  <c r="S14" i="46"/>
  <c r="S10" i="46"/>
  <c r="S15" i="46"/>
  <c r="S16" i="46"/>
  <c r="S19" i="46"/>
  <c r="S18" i="46"/>
  <c r="S17" i="46"/>
  <c r="S24" i="46"/>
  <c r="S20" i="46"/>
  <c r="S21" i="46"/>
  <c r="S23" i="46"/>
  <c r="S22" i="46"/>
  <c r="S25" i="46"/>
  <c r="S27" i="46"/>
  <c r="S26" i="46"/>
  <c r="S31" i="46"/>
  <c r="S29" i="46"/>
  <c r="S33" i="46"/>
  <c r="S35" i="46"/>
  <c r="S36" i="46"/>
  <c r="S30" i="46"/>
  <c r="S32" i="46"/>
  <c r="S37" i="46"/>
  <c r="S34" i="46"/>
  <c r="S39" i="46"/>
  <c r="S40" i="46"/>
  <c r="S42" i="46"/>
  <c r="S38" i="46"/>
  <c r="S41" i="46"/>
  <c r="S46" i="46"/>
  <c r="S53" i="46"/>
  <c r="S45" i="46"/>
  <c r="S54" i="46"/>
  <c r="S48" i="46"/>
  <c r="S43" i="46"/>
  <c r="S47" i="46"/>
  <c r="S52" i="46"/>
  <c r="S58" i="46"/>
  <c r="S56" i="46"/>
  <c r="S60" i="46"/>
  <c r="S57" i="46"/>
  <c r="S68" i="46"/>
  <c r="S69" i="46"/>
  <c r="S63" i="46"/>
  <c r="S64" i="46"/>
  <c r="S70" i="46"/>
  <c r="S65" i="46"/>
  <c r="S72" i="46"/>
  <c r="S75" i="46"/>
  <c r="S71" i="46"/>
  <c r="LK5" i="41"/>
  <c r="P5" i="17"/>
  <c r="N4" i="17"/>
  <c r="N23" i="17"/>
  <c r="N29" i="17"/>
  <c r="N24" i="17"/>
  <c r="N30" i="17"/>
  <c r="N20" i="17"/>
  <c r="N21" i="17"/>
  <c r="N25" i="17"/>
  <c r="N22" i="17"/>
  <c r="N28" i="17"/>
  <c r="N41" i="17"/>
  <c r="N46" i="17"/>
  <c r="N32" i="17"/>
  <c r="N43" i="17"/>
  <c r="N31" i="17"/>
  <c r="N34" i="17"/>
  <c r="N44" i="17"/>
  <c r="N35" i="17"/>
  <c r="N36" i="17"/>
  <c r="N40" i="17"/>
  <c r="N45" i="17"/>
  <c r="N49" i="17"/>
  <c r="N54" i="17"/>
  <c r="N58" i="17"/>
  <c r="N50" i="17"/>
  <c r="N55" i="17"/>
  <c r="N51" i="17"/>
  <c r="N56" i="17"/>
  <c r="N47" i="17"/>
  <c r="N48" i="17"/>
  <c r="N53" i="17"/>
  <c r="N57" i="17"/>
  <c r="N64" i="17"/>
  <c r="N68" i="17"/>
  <c r="N72" i="17"/>
  <c r="N59" i="17"/>
  <c r="N65" i="17"/>
  <c r="N69" i="17"/>
  <c r="N60" i="17"/>
  <c r="N66" i="17"/>
  <c r="N70" i="17"/>
  <c r="N61" i="17"/>
  <c r="N67" i="17"/>
  <c r="N71" i="17"/>
  <c r="N78" i="17"/>
  <c r="N82" i="17"/>
  <c r="N75" i="17"/>
  <c r="N79" i="17"/>
  <c r="N74" i="17"/>
  <c r="N76" i="17"/>
  <c r="N80" i="17"/>
  <c r="N85" i="17"/>
  <c r="N77" i="17"/>
  <c r="N81" i="17"/>
  <c r="N88" i="17"/>
  <c r="N92" i="17"/>
  <c r="N86" i="17"/>
  <c r="N89" i="17"/>
  <c r="N90" i="17"/>
  <c r="N87" i="17"/>
  <c r="N91" i="17"/>
  <c r="N84" i="17"/>
  <c r="AY4" i="46"/>
  <c r="AY8" i="46"/>
  <c r="AY14" i="46"/>
  <c r="AY9" i="46"/>
  <c r="AY10" i="46"/>
  <c r="AY15" i="46"/>
  <c r="AY17" i="46"/>
  <c r="AY16" i="46"/>
  <c r="AY18" i="46"/>
  <c r="AY19" i="46"/>
  <c r="AY20" i="46"/>
  <c r="AY23" i="46"/>
  <c r="AY24" i="46"/>
  <c r="AY22" i="46"/>
  <c r="AY21" i="46"/>
  <c r="AY25" i="46"/>
  <c r="AY26" i="46"/>
  <c r="AY30" i="46"/>
  <c r="AY33" i="46"/>
  <c r="AY27" i="46"/>
  <c r="AY29" i="46"/>
  <c r="AY36" i="46"/>
  <c r="AY32" i="46"/>
  <c r="AY31" i="46"/>
  <c r="AY34" i="46"/>
  <c r="AY37" i="46"/>
  <c r="AY38" i="46"/>
  <c r="AY39" i="46"/>
  <c r="AY35" i="46"/>
  <c r="AY45" i="46"/>
  <c r="AY41" i="46"/>
  <c r="AY40" i="46"/>
  <c r="AY46" i="46"/>
  <c r="AY47" i="46"/>
  <c r="AY42" i="46"/>
  <c r="AY43" i="46"/>
  <c r="AY48" i="46"/>
  <c r="AY52" i="46"/>
  <c r="AY54" i="46"/>
  <c r="AY63" i="46"/>
  <c r="AY56" i="46"/>
  <c r="AY53" i="46"/>
  <c r="AY57" i="46"/>
  <c r="AY58" i="46"/>
  <c r="AY60" i="46"/>
  <c r="AY69" i="46"/>
  <c r="AY70" i="46"/>
  <c r="AY65" i="46"/>
  <c r="AY68" i="46"/>
  <c r="AY71" i="46"/>
  <c r="AY72" i="46"/>
  <c r="AY75" i="46"/>
  <c r="AY64" i="46"/>
  <c r="CZ5" i="45"/>
  <c r="DA5" i="45" s="1"/>
  <c r="LL169" i="41"/>
  <c r="LL170" i="41"/>
  <c r="LL171" i="41"/>
  <c r="LM6" i="41"/>
  <c r="BA4" i="38"/>
  <c r="BC5" i="38"/>
  <c r="BA42" i="38"/>
  <c r="BB5" i="38"/>
  <c r="DA5" i="38"/>
  <c r="CY4" i="38"/>
  <c r="CY42" i="38"/>
  <c r="BB5" i="45"/>
  <c r="AZ4" i="45"/>
  <c r="BA4" i="57"/>
  <c r="BC5" i="57"/>
  <c r="O5" i="57"/>
  <c r="M4" i="57"/>
  <c r="DC5" i="46"/>
  <c r="DA8" i="46"/>
  <c r="DA10" i="46"/>
  <c r="DA9" i="46"/>
  <c r="DA15" i="46"/>
  <c r="DA14" i="46"/>
  <c r="DA4" i="46"/>
  <c r="DA17" i="46"/>
  <c r="DA16" i="46"/>
  <c r="DA20" i="46"/>
  <c r="DA19" i="46"/>
  <c r="DA18" i="46"/>
  <c r="DA23" i="46"/>
  <c r="DA22" i="46"/>
  <c r="DA21" i="46"/>
  <c r="DA24" i="46"/>
  <c r="DA25" i="46"/>
  <c r="DA26" i="46"/>
  <c r="DA29" i="46"/>
  <c r="DA32" i="46"/>
  <c r="DA31" i="46"/>
  <c r="DA27" i="46"/>
  <c r="DA34" i="46"/>
  <c r="DA33" i="46"/>
  <c r="DA30" i="46"/>
  <c r="DA40" i="46"/>
  <c r="DA35" i="46"/>
  <c r="DA37" i="46"/>
  <c r="DA36" i="46"/>
  <c r="DA38" i="46"/>
  <c r="DA39" i="46"/>
  <c r="DA41" i="46"/>
  <c r="DA42" i="46"/>
  <c r="DA43" i="46"/>
  <c r="DA52" i="46"/>
  <c r="DA47" i="46"/>
  <c r="DA53" i="46"/>
  <c r="DA45" i="46"/>
  <c r="DA54" i="46"/>
  <c r="DA46" i="46"/>
  <c r="DA48" i="46"/>
  <c r="DA56" i="46"/>
  <c r="DA58" i="46"/>
  <c r="DA57" i="46"/>
  <c r="DA60" i="46"/>
  <c r="DA65" i="46"/>
  <c r="DA68" i="46"/>
  <c r="DA69" i="46"/>
  <c r="DA63" i="46"/>
  <c r="DA64" i="46"/>
  <c r="DA70" i="46"/>
  <c r="DA75" i="46"/>
  <c r="DA71" i="46"/>
  <c r="DA72" i="46"/>
  <c r="K4" i="44"/>
  <c r="M5" i="44"/>
  <c r="N5" i="44" s="1"/>
  <c r="T5" i="46"/>
  <c r="U5" i="46" s="1"/>
  <c r="R4" i="46"/>
  <c r="R9" i="46"/>
  <c r="R8" i="46"/>
  <c r="R10" i="46"/>
  <c r="R14" i="46"/>
  <c r="R16" i="46"/>
  <c r="R17" i="46"/>
  <c r="R15" i="46"/>
  <c r="R18" i="46"/>
  <c r="R20" i="46"/>
  <c r="R19" i="46"/>
  <c r="R22" i="46"/>
  <c r="R21" i="46"/>
  <c r="R24" i="46"/>
  <c r="R25" i="46"/>
  <c r="R23" i="46"/>
  <c r="R26" i="46"/>
  <c r="R27" i="46"/>
  <c r="R29" i="46"/>
  <c r="R35" i="46"/>
  <c r="R30" i="46"/>
  <c r="R31" i="46"/>
  <c r="R32" i="46"/>
  <c r="R33" i="46"/>
  <c r="R38" i="46"/>
  <c r="R36" i="46"/>
  <c r="R37" i="46"/>
  <c r="R39" i="46"/>
  <c r="R34" i="46"/>
  <c r="R43" i="46"/>
  <c r="R40" i="46"/>
  <c r="R42" i="46"/>
  <c r="R45" i="46"/>
  <c r="R41" i="46"/>
  <c r="R46" i="46"/>
  <c r="R53" i="46"/>
  <c r="R48" i="46"/>
  <c r="R56" i="46"/>
  <c r="R47" i="46"/>
  <c r="R52" i="46"/>
  <c r="R60" i="46"/>
  <c r="R54" i="46"/>
  <c r="R57" i="46"/>
  <c r="R58" i="46"/>
  <c r="R68" i="46"/>
  <c r="R69" i="46"/>
  <c r="R63" i="46"/>
  <c r="R64" i="46"/>
  <c r="R65" i="46"/>
  <c r="R70" i="46"/>
  <c r="R72" i="46"/>
  <c r="R71" i="46"/>
  <c r="R75" i="46"/>
  <c r="DB5" i="57"/>
  <c r="DC5" i="57" s="1"/>
  <c r="CZ4" i="57"/>
  <c r="Q5" i="17"/>
  <c r="O4" i="17"/>
  <c r="O22" i="17"/>
  <c r="O28" i="17"/>
  <c r="O23" i="17"/>
  <c r="O29" i="17"/>
  <c r="O24" i="17"/>
  <c r="O30" i="17"/>
  <c r="O20" i="17"/>
  <c r="O21" i="17"/>
  <c r="O25" i="17"/>
  <c r="O40" i="17"/>
  <c r="O45" i="17"/>
  <c r="O41" i="17"/>
  <c r="O46" i="17"/>
  <c r="O32" i="17"/>
  <c r="O43" i="17"/>
  <c r="O47" i="17"/>
  <c r="O31" i="17"/>
  <c r="O34" i="17"/>
  <c r="O44" i="17"/>
  <c r="O35" i="17"/>
  <c r="O36" i="17"/>
  <c r="O49" i="17"/>
  <c r="O54" i="17"/>
  <c r="O50" i="17"/>
  <c r="O55" i="17"/>
  <c r="O51" i="17"/>
  <c r="O56" i="17"/>
  <c r="O48" i="17"/>
  <c r="O53" i="17"/>
  <c r="O57" i="17"/>
  <c r="O58" i="17"/>
  <c r="O61" i="17"/>
  <c r="O67" i="17"/>
  <c r="O64" i="17"/>
  <c r="O68" i="17"/>
  <c r="O59" i="17"/>
  <c r="O65" i="17"/>
  <c r="O69" i="17"/>
  <c r="O60" i="17"/>
  <c r="O66" i="17"/>
  <c r="O70" i="17"/>
  <c r="O78" i="17"/>
  <c r="O82" i="17"/>
  <c r="O75" i="17"/>
  <c r="O79" i="17"/>
  <c r="O84" i="17"/>
  <c r="O72" i="17"/>
  <c r="O74" i="17"/>
  <c r="O76" i="17"/>
  <c r="O80" i="17"/>
  <c r="O71" i="17"/>
  <c r="O77" i="17"/>
  <c r="O81" i="17"/>
  <c r="O88" i="17"/>
  <c r="O92" i="17"/>
  <c r="O86" i="17"/>
  <c r="O89" i="17"/>
  <c r="O90" i="17"/>
  <c r="O87" i="17"/>
  <c r="O91" i="17"/>
  <c r="O85" i="17"/>
  <c r="N25" i="18"/>
  <c r="BB5" i="39"/>
  <c r="AZ4" i="39"/>
  <c r="CY4" i="17"/>
  <c r="CY21" i="17"/>
  <c r="CY25" i="17"/>
  <c r="CY20" i="17"/>
  <c r="DA5" i="17"/>
  <c r="DB5" i="17" s="1"/>
  <c r="CY22" i="17"/>
  <c r="CY28" i="17"/>
  <c r="CY23" i="17"/>
  <c r="CY24" i="17"/>
  <c r="CY34" i="17"/>
  <c r="CY35" i="17"/>
  <c r="CY31" i="17"/>
  <c r="CY36" i="17"/>
  <c r="CY30" i="17"/>
  <c r="CY40" i="17"/>
  <c r="CY45" i="17"/>
  <c r="CY41" i="17"/>
  <c r="CY32" i="17"/>
  <c r="CY43" i="17"/>
  <c r="CY29" i="17"/>
  <c r="CY47" i="17"/>
  <c r="CY48" i="17"/>
  <c r="CY53" i="17"/>
  <c r="CY57" i="17"/>
  <c r="CY44" i="17"/>
  <c r="CY49" i="17"/>
  <c r="CY54" i="17"/>
  <c r="CY46" i="17"/>
  <c r="CY50" i="17"/>
  <c r="CY55" i="17"/>
  <c r="CY51" i="17"/>
  <c r="CY56" i="17"/>
  <c r="CY60" i="17"/>
  <c r="CY66" i="17"/>
  <c r="CY58" i="17"/>
  <c r="CY61" i="17"/>
  <c r="CY67" i="17"/>
  <c r="CY64" i="17"/>
  <c r="CY68" i="17"/>
  <c r="CY59" i="17"/>
  <c r="CY65" i="17"/>
  <c r="CY77" i="17"/>
  <c r="CY81" i="17"/>
  <c r="CY74" i="17"/>
  <c r="CY78" i="17"/>
  <c r="CY82" i="17"/>
  <c r="CY70" i="17"/>
  <c r="CY71" i="17"/>
  <c r="CY72" i="17"/>
  <c r="CY75" i="17"/>
  <c r="CY79" i="17"/>
  <c r="CY69" i="17"/>
  <c r="CY76" i="17"/>
  <c r="CY80" i="17"/>
  <c r="CY84" i="17"/>
  <c r="CY85" i="17"/>
  <c r="CY87" i="17"/>
  <c r="CY91" i="17"/>
  <c r="CY88" i="17"/>
  <c r="CY92" i="17"/>
  <c r="CY89" i="17"/>
  <c r="CY86" i="17"/>
  <c r="CY90" i="17"/>
  <c r="DB5" i="39"/>
  <c r="AZ5" i="46"/>
  <c r="CZ4" i="44"/>
  <c r="P5" i="39"/>
  <c r="N4" i="39"/>
  <c r="N5" i="38"/>
  <c r="L42" i="38"/>
  <c r="L4" i="38"/>
  <c r="BB4" i="57"/>
  <c r="BD5" i="57"/>
  <c r="BC5" i="17"/>
  <c r="BA4" i="44"/>
  <c r="BC5" i="44"/>
  <c r="DA5" i="44"/>
  <c r="DB5" i="44" s="1"/>
  <c r="MN4" i="57" l="1"/>
  <c r="MN3" i="57" s="1"/>
  <c r="MO5" i="57"/>
  <c r="MO4" i="57" s="1"/>
  <c r="MO3" i="57" s="1"/>
  <c r="U10" i="46"/>
  <c r="U4" i="46"/>
  <c r="U8" i="46"/>
  <c r="U9" i="46"/>
  <c r="U17" i="46"/>
  <c r="U14" i="46"/>
  <c r="U16" i="46"/>
  <c r="U15" i="46"/>
  <c r="U18" i="46"/>
  <c r="U20" i="46"/>
  <c r="U19" i="46"/>
  <c r="U21" i="46"/>
  <c r="U23" i="46"/>
  <c r="U22" i="46"/>
  <c r="U24" i="46"/>
  <c r="U25" i="46"/>
  <c r="U26" i="46"/>
  <c r="U32" i="46"/>
  <c r="U31" i="46"/>
  <c r="U27" i="46"/>
  <c r="U29" i="46"/>
  <c r="U34" i="46"/>
  <c r="U33" i="46"/>
  <c r="U30" i="46"/>
  <c r="U35" i="46"/>
  <c r="U40" i="46"/>
  <c r="U36" i="46"/>
  <c r="U38" i="46"/>
  <c r="U37" i="46"/>
  <c r="U41" i="46"/>
  <c r="U39" i="46"/>
  <c r="U42" i="46"/>
  <c r="U47" i="46"/>
  <c r="U43" i="46"/>
  <c r="U45" i="46"/>
  <c r="U52" i="46"/>
  <c r="U46" i="46"/>
  <c r="U53" i="46"/>
  <c r="U54" i="46"/>
  <c r="U48" i="46"/>
  <c r="U58" i="46"/>
  <c r="U56" i="46"/>
  <c r="U57" i="46"/>
  <c r="U65" i="46"/>
  <c r="U68" i="46"/>
  <c r="U60" i="46"/>
  <c r="U69" i="46"/>
  <c r="U63" i="46"/>
  <c r="U70" i="46"/>
  <c r="U71" i="46"/>
  <c r="U75" i="46"/>
  <c r="U64" i="46"/>
  <c r="U72" i="46"/>
  <c r="N4" i="44"/>
  <c r="N4" i="45"/>
  <c r="DC3" i="57"/>
  <c r="DC4" i="57"/>
  <c r="DA4" i="45"/>
  <c r="DD5" i="17"/>
  <c r="DB24" i="17"/>
  <c r="DB21" i="17"/>
  <c r="DB25" i="17"/>
  <c r="DB20" i="17"/>
  <c r="DB4" i="17"/>
  <c r="DB22" i="17"/>
  <c r="DB28" i="17"/>
  <c r="DB23" i="17"/>
  <c r="DB29" i="17"/>
  <c r="DB32" i="17"/>
  <c r="DB43" i="17"/>
  <c r="DB34" i="17"/>
  <c r="DB44" i="17"/>
  <c r="DB30" i="17"/>
  <c r="DB35" i="17"/>
  <c r="DB31" i="17"/>
  <c r="DB36" i="17"/>
  <c r="DB40" i="17"/>
  <c r="DB41" i="17"/>
  <c r="DB47" i="17"/>
  <c r="DB51" i="17"/>
  <c r="DB56" i="17"/>
  <c r="DB45" i="17"/>
  <c r="DB48" i="17"/>
  <c r="DB53" i="17"/>
  <c r="DB49" i="17"/>
  <c r="DB54" i="17"/>
  <c r="DB46" i="17"/>
  <c r="DB50" i="17"/>
  <c r="DB55" i="17"/>
  <c r="DB59" i="17"/>
  <c r="DB65" i="17"/>
  <c r="DB69" i="17"/>
  <c r="DB60" i="17"/>
  <c r="DB66" i="17"/>
  <c r="DB58" i="17"/>
  <c r="DB61" i="17"/>
  <c r="DB67" i="17"/>
  <c r="DB57" i="17"/>
  <c r="DB64" i="17"/>
  <c r="DB68" i="17"/>
  <c r="DB76" i="17"/>
  <c r="DB80" i="17"/>
  <c r="DB77" i="17"/>
  <c r="DB81" i="17"/>
  <c r="DB70" i="17"/>
  <c r="DB71" i="17"/>
  <c r="DB74" i="17"/>
  <c r="DB78" i="17"/>
  <c r="DB72" i="17"/>
  <c r="DB75" i="17"/>
  <c r="DB79" i="17"/>
  <c r="DB86" i="17"/>
  <c r="DB90" i="17"/>
  <c r="DB84" i="17"/>
  <c r="DB85" i="17"/>
  <c r="DB87" i="17"/>
  <c r="DB91" i="17"/>
  <c r="DB82" i="17"/>
  <c r="DB88" i="17"/>
  <c r="DB92" i="17"/>
  <c r="DB89" i="17"/>
  <c r="DD5" i="44"/>
  <c r="DB4" i="44"/>
  <c r="N4" i="38"/>
  <c r="N42" i="38"/>
  <c r="DB4" i="39"/>
  <c r="DD5" i="39"/>
  <c r="DD8" i="18"/>
  <c r="DC93" i="18"/>
  <c r="T14" i="46"/>
  <c r="V5" i="46"/>
  <c r="T10" i="46"/>
  <c r="T4" i="46"/>
  <c r="T8" i="46"/>
  <c r="T9" i="46"/>
  <c r="T16" i="46"/>
  <c r="T15" i="46"/>
  <c r="T18" i="46"/>
  <c r="T17" i="46"/>
  <c r="T20" i="46"/>
  <c r="T21" i="46"/>
  <c r="T19" i="46"/>
  <c r="T23" i="46"/>
  <c r="T22" i="46"/>
  <c r="T24" i="46"/>
  <c r="T29" i="46"/>
  <c r="T25" i="46"/>
  <c r="T27" i="46"/>
  <c r="T26" i="46"/>
  <c r="T31" i="46"/>
  <c r="T32" i="46"/>
  <c r="T33" i="46"/>
  <c r="T36" i="46"/>
  <c r="T30" i="46"/>
  <c r="T38" i="46"/>
  <c r="T37" i="46"/>
  <c r="T34" i="46"/>
  <c r="T35" i="46"/>
  <c r="T41" i="46"/>
  <c r="T39" i="46"/>
  <c r="T40" i="46"/>
  <c r="T42" i="46"/>
  <c r="T43" i="46"/>
  <c r="T45" i="46"/>
  <c r="T46" i="46"/>
  <c r="T53" i="46"/>
  <c r="T54" i="46"/>
  <c r="T48" i="46"/>
  <c r="T58" i="46"/>
  <c r="T56" i="46"/>
  <c r="T52" i="46"/>
  <c r="T60" i="46"/>
  <c r="T47" i="46"/>
  <c r="T65" i="46"/>
  <c r="T68" i="46"/>
  <c r="T69" i="46"/>
  <c r="T63" i="46"/>
  <c r="T64" i="46"/>
  <c r="T71" i="46"/>
  <c r="T75" i="46"/>
  <c r="T57" i="46"/>
  <c r="T70" i="46"/>
  <c r="T72" i="46"/>
  <c r="O4" i="57"/>
  <c r="Q5" i="57"/>
  <c r="BC3" i="17"/>
  <c r="BC4" i="17"/>
  <c r="BE5" i="17"/>
  <c r="BC21" i="17"/>
  <c r="BC25" i="17"/>
  <c r="BC22" i="17"/>
  <c r="BC28" i="17"/>
  <c r="BC20" i="17"/>
  <c r="BC23" i="17"/>
  <c r="BC24" i="17"/>
  <c r="BC34" i="17"/>
  <c r="BC44" i="17"/>
  <c r="BC35" i="17"/>
  <c r="BC36" i="17"/>
  <c r="BC40" i="17"/>
  <c r="BC45" i="17"/>
  <c r="BC30" i="17"/>
  <c r="BC31" i="17"/>
  <c r="BC41" i="17"/>
  <c r="BC29" i="17"/>
  <c r="BC32" i="17"/>
  <c r="BC43" i="17"/>
  <c r="BC48" i="17"/>
  <c r="BC53" i="17"/>
  <c r="BC57" i="17"/>
  <c r="BC46" i="17"/>
  <c r="BC47" i="17"/>
  <c r="BC49" i="17"/>
  <c r="BC54" i="17"/>
  <c r="BC50" i="17"/>
  <c r="BC55" i="17"/>
  <c r="BC51" i="17"/>
  <c r="BC56" i="17"/>
  <c r="BC60" i="17"/>
  <c r="BC66" i="17"/>
  <c r="BC61" i="17"/>
  <c r="BC67" i="17"/>
  <c r="BC58" i="17"/>
  <c r="BC64" i="17"/>
  <c r="BC68" i="17"/>
  <c r="BC59" i="17"/>
  <c r="BC65" i="17"/>
  <c r="BC69" i="17"/>
  <c r="BC77" i="17"/>
  <c r="BC81" i="17"/>
  <c r="BC72" i="17"/>
  <c r="BC71" i="17"/>
  <c r="BC78" i="17"/>
  <c r="BC82" i="17"/>
  <c r="BC74" i="17"/>
  <c r="BC75" i="17"/>
  <c r="BC79" i="17"/>
  <c r="BC70" i="17"/>
  <c r="BC76" i="17"/>
  <c r="BC80" i="17"/>
  <c r="BC84" i="17"/>
  <c r="BC86" i="17"/>
  <c r="BC87" i="17"/>
  <c r="BC91" i="17"/>
  <c r="BC88" i="17"/>
  <c r="BC92" i="17"/>
  <c r="BC85" i="17"/>
  <c r="BC89" i="17"/>
  <c r="BC90" i="17"/>
  <c r="P3" i="39"/>
  <c r="R5" i="39"/>
  <c r="P4" i="39"/>
  <c r="O25" i="18"/>
  <c r="BB4" i="45"/>
  <c r="BD5" i="45"/>
  <c r="LM169" i="41"/>
  <c r="LM170" i="41"/>
  <c r="LM171" i="41"/>
  <c r="LN6" i="41"/>
  <c r="DC5" i="39"/>
  <c r="BC5" i="45"/>
  <c r="BC3" i="57"/>
  <c r="BE5" i="57"/>
  <c r="BC4" i="57"/>
  <c r="DA4" i="38"/>
  <c r="DA42" i="38"/>
  <c r="S5" i="39"/>
  <c r="Q4" i="39"/>
  <c r="BF5" i="17"/>
  <c r="BD21" i="17"/>
  <c r="BD25" i="17"/>
  <c r="BD22" i="17"/>
  <c r="BD28" i="17"/>
  <c r="BD4" i="17"/>
  <c r="BD20" i="17"/>
  <c r="BD23" i="17"/>
  <c r="BD29" i="17"/>
  <c r="BD24" i="17"/>
  <c r="BD30" i="17"/>
  <c r="BD34" i="17"/>
  <c r="BD44" i="17"/>
  <c r="BD35" i="17"/>
  <c r="BD36" i="17"/>
  <c r="BD40" i="17"/>
  <c r="BD45" i="17"/>
  <c r="BD31" i="17"/>
  <c r="BD41" i="17"/>
  <c r="BD32" i="17"/>
  <c r="BD43" i="17"/>
  <c r="BD47" i="17"/>
  <c r="BD51" i="17"/>
  <c r="BD56" i="17"/>
  <c r="BD48" i="17"/>
  <c r="BD53" i="17"/>
  <c r="BD57" i="17"/>
  <c r="BD46" i="17"/>
  <c r="BD49" i="17"/>
  <c r="BD54" i="17"/>
  <c r="BD58" i="17"/>
  <c r="BD50" i="17"/>
  <c r="BD55" i="17"/>
  <c r="BD60" i="17"/>
  <c r="BD66" i="17"/>
  <c r="BD70" i="17"/>
  <c r="BD61" i="17"/>
  <c r="BD67" i="17"/>
  <c r="BD71" i="17"/>
  <c r="BD64" i="17"/>
  <c r="BD68" i="17"/>
  <c r="BD59" i="17"/>
  <c r="BD65" i="17"/>
  <c r="BD69" i="17"/>
  <c r="BD76" i="17"/>
  <c r="BD80" i="17"/>
  <c r="BD77" i="17"/>
  <c r="BD81" i="17"/>
  <c r="BD72" i="17"/>
  <c r="BD78" i="17"/>
  <c r="BD82" i="17"/>
  <c r="BD74" i="17"/>
  <c r="BD75" i="17"/>
  <c r="BD79" i="17"/>
  <c r="BD90" i="17"/>
  <c r="BD84" i="17"/>
  <c r="BD86" i="17"/>
  <c r="BD87" i="17"/>
  <c r="BD91" i="17"/>
  <c r="BD88" i="17"/>
  <c r="BD92" i="17"/>
  <c r="BD85" i="17"/>
  <c r="BD89" i="17"/>
  <c r="BD5" i="39"/>
  <c r="BB4" i="39"/>
  <c r="LL5" i="41"/>
  <c r="AZ4" i="46"/>
  <c r="AZ8" i="46"/>
  <c r="AZ10" i="46"/>
  <c r="AZ14" i="46"/>
  <c r="AZ15" i="46"/>
  <c r="AZ9" i="46"/>
  <c r="AZ17" i="46"/>
  <c r="AZ16" i="46"/>
  <c r="AZ18" i="46"/>
  <c r="AZ21" i="46"/>
  <c r="AZ19" i="46"/>
  <c r="AZ20" i="46"/>
  <c r="AZ23" i="46"/>
  <c r="AZ24" i="46"/>
  <c r="AZ22" i="46"/>
  <c r="AZ26" i="46"/>
  <c r="AZ32" i="46"/>
  <c r="AZ25" i="46"/>
  <c r="AZ27" i="46"/>
  <c r="AZ30" i="46"/>
  <c r="AZ31" i="46"/>
  <c r="AZ29" i="46"/>
  <c r="AZ36" i="46"/>
  <c r="AZ33" i="46"/>
  <c r="AZ34" i="46"/>
  <c r="AZ37" i="46"/>
  <c r="AZ38" i="46"/>
  <c r="AZ35" i="46"/>
  <c r="AZ40" i="46"/>
  <c r="AZ43" i="46"/>
  <c r="AZ39" i="46"/>
  <c r="AZ41" i="46"/>
  <c r="AZ42" i="46"/>
  <c r="AZ54" i="46"/>
  <c r="AZ46" i="46"/>
  <c r="AZ48" i="46"/>
  <c r="AZ47" i="46"/>
  <c r="AZ52" i="46"/>
  <c r="AZ45" i="46"/>
  <c r="AZ60" i="46"/>
  <c r="AZ63" i="46"/>
  <c r="AZ56" i="46"/>
  <c r="AZ53" i="46"/>
  <c r="AZ57" i="46"/>
  <c r="AZ58" i="46"/>
  <c r="AZ64" i="46"/>
  <c r="AZ69" i="46"/>
  <c r="AZ70" i="46"/>
  <c r="AZ65" i="46"/>
  <c r="AZ68" i="46"/>
  <c r="AZ71" i="46"/>
  <c r="AZ72" i="46"/>
  <c r="AZ75" i="46"/>
  <c r="Q22" i="17"/>
  <c r="Q28" i="17"/>
  <c r="Q4" i="17"/>
  <c r="Q23" i="17"/>
  <c r="Q29" i="17"/>
  <c r="Q24" i="17"/>
  <c r="Q20" i="17"/>
  <c r="Q21" i="17"/>
  <c r="Q25" i="17"/>
  <c r="Q35" i="17"/>
  <c r="Q36" i="17"/>
  <c r="Q40" i="17"/>
  <c r="Q45" i="17"/>
  <c r="Q41" i="17"/>
  <c r="Q46" i="17"/>
  <c r="Q32" i="17"/>
  <c r="Q43" i="17"/>
  <c r="Q31" i="17"/>
  <c r="Q30" i="17"/>
  <c r="Q34" i="17"/>
  <c r="Q44" i="17"/>
  <c r="Q48" i="17"/>
  <c r="Q53" i="17"/>
  <c r="Q57" i="17"/>
  <c r="Q49" i="17"/>
  <c r="Q54" i="17"/>
  <c r="Q50" i="17"/>
  <c r="Q55" i="17"/>
  <c r="Q47" i="17"/>
  <c r="Q51" i="17"/>
  <c r="Q56" i="17"/>
  <c r="Q58" i="17"/>
  <c r="Q61" i="17"/>
  <c r="Q67" i="17"/>
  <c r="Q71" i="17"/>
  <c r="Q64" i="17"/>
  <c r="Q68" i="17"/>
  <c r="Q59" i="17"/>
  <c r="Q65" i="17"/>
  <c r="Q69" i="17"/>
  <c r="Q60" i="17"/>
  <c r="Q66" i="17"/>
  <c r="Q70" i="17"/>
  <c r="Q77" i="17"/>
  <c r="Q81" i="17"/>
  <c r="Q78" i="17"/>
  <c r="Q82" i="17"/>
  <c r="Q75" i="17"/>
  <c r="Q79" i="17"/>
  <c r="Q84" i="17"/>
  <c r="Q72" i="17"/>
  <c r="Q74" i="17"/>
  <c r="Q76" i="17"/>
  <c r="Q80" i="17"/>
  <c r="Q87" i="17"/>
  <c r="Q91" i="17"/>
  <c r="Q85" i="17"/>
  <c r="Q88" i="17"/>
  <c r="Q92" i="17"/>
  <c r="Q86" i="17"/>
  <c r="Q89" i="17"/>
  <c r="Q90" i="17"/>
  <c r="O5" i="38"/>
  <c r="P5" i="38" s="1"/>
  <c r="DC5" i="44"/>
  <c r="DA4" i="44"/>
  <c r="BF5" i="57"/>
  <c r="BD4" i="57"/>
  <c r="BD5" i="38"/>
  <c r="BB4" i="38"/>
  <c r="BB42" i="38"/>
  <c r="BA5" i="46"/>
  <c r="BB5" i="46" s="1"/>
  <c r="DD5" i="57"/>
  <c r="DE5" i="57" s="1"/>
  <c r="DB4" i="57"/>
  <c r="DE5" i="46"/>
  <c r="DF5" i="46" s="1"/>
  <c r="DC3" i="46"/>
  <c r="DC14" i="46"/>
  <c r="DC4" i="46"/>
  <c r="DC9" i="46"/>
  <c r="DC8" i="46"/>
  <c r="DC10" i="46"/>
  <c r="DC15" i="46"/>
  <c r="DC16" i="46"/>
  <c r="DC17" i="46"/>
  <c r="DC18" i="46"/>
  <c r="DC20" i="46"/>
  <c r="DC19" i="46"/>
  <c r="DC21" i="46"/>
  <c r="DC24" i="46"/>
  <c r="DC22" i="46"/>
  <c r="DC23" i="46"/>
  <c r="DC27" i="46"/>
  <c r="DC25" i="46"/>
  <c r="DC26" i="46"/>
  <c r="DC29" i="46"/>
  <c r="DC32" i="46"/>
  <c r="DC35" i="46"/>
  <c r="DC33" i="46"/>
  <c r="DC31" i="46"/>
  <c r="DC30" i="46"/>
  <c r="DC37" i="46"/>
  <c r="DC34" i="46"/>
  <c r="DC36" i="46"/>
  <c r="DC38" i="46"/>
  <c r="DC39" i="46"/>
  <c r="DC41" i="46"/>
  <c r="DC40" i="46"/>
  <c r="DC43" i="46"/>
  <c r="DC45" i="46"/>
  <c r="DC42" i="46"/>
  <c r="DC52" i="46"/>
  <c r="DC47" i="46"/>
  <c r="DC53" i="46"/>
  <c r="DC57" i="46"/>
  <c r="DC46" i="46"/>
  <c r="DC56" i="46"/>
  <c r="DC58" i="46"/>
  <c r="DC54" i="46"/>
  <c r="DC60" i="46"/>
  <c r="DC64" i="46"/>
  <c r="DC65" i="46"/>
  <c r="DC68" i="46"/>
  <c r="DC48" i="46"/>
  <c r="DC69" i="46"/>
  <c r="DC63" i="46"/>
  <c r="DC72" i="46"/>
  <c r="DC75" i="46"/>
  <c r="DC71" i="46"/>
  <c r="DC70" i="46"/>
  <c r="BC5" i="39"/>
  <c r="DD8" i="46"/>
  <c r="DD9" i="46"/>
  <c r="DD4" i="46"/>
  <c r="DD10" i="46"/>
  <c r="DD16" i="46"/>
  <c r="DD15" i="46"/>
  <c r="DD17" i="46"/>
  <c r="DD14" i="46"/>
  <c r="DD18" i="46"/>
  <c r="DD19" i="46"/>
  <c r="DD23" i="46"/>
  <c r="DD20" i="46"/>
  <c r="DD21" i="46"/>
  <c r="DD22" i="46"/>
  <c r="DD24" i="46"/>
  <c r="DD25" i="46"/>
  <c r="DD26" i="46"/>
  <c r="DD27" i="46"/>
  <c r="DD31" i="46"/>
  <c r="DD30" i="46"/>
  <c r="DD29" i="46"/>
  <c r="DD34" i="46"/>
  <c r="DD32" i="46"/>
  <c r="DD39" i="46"/>
  <c r="DD40" i="46"/>
  <c r="DD33" i="46"/>
  <c r="DD35" i="46"/>
  <c r="DD37" i="46"/>
  <c r="DD36" i="46"/>
  <c r="DD38" i="46"/>
  <c r="DD41" i="46"/>
  <c r="DD43" i="46"/>
  <c r="DD46" i="46"/>
  <c r="DD45" i="46"/>
  <c r="DD42" i="46"/>
  <c r="DD48" i="46"/>
  <c r="DD52" i="46"/>
  <c r="DD47" i="46"/>
  <c r="DD53" i="46"/>
  <c r="DD57" i="46"/>
  <c r="DD56" i="46"/>
  <c r="DD54" i="46"/>
  <c r="DD60" i="46"/>
  <c r="DD64" i="46"/>
  <c r="DD70" i="46"/>
  <c r="DD58" i="46"/>
  <c r="DD65" i="46"/>
  <c r="DD68" i="46"/>
  <c r="DD69" i="46"/>
  <c r="DD72" i="46"/>
  <c r="DD75" i="46"/>
  <c r="DD63" i="46"/>
  <c r="DD71" i="46"/>
  <c r="P3" i="17"/>
  <c r="R5" i="17"/>
  <c r="P22" i="17"/>
  <c r="P28" i="17"/>
  <c r="P4" i="17"/>
  <c r="P23" i="17"/>
  <c r="P29" i="17"/>
  <c r="P24" i="17"/>
  <c r="P20" i="17"/>
  <c r="P21" i="17"/>
  <c r="P25" i="17"/>
  <c r="P36" i="17"/>
  <c r="P40" i="17"/>
  <c r="P41" i="17"/>
  <c r="P46" i="17"/>
  <c r="P32" i="17"/>
  <c r="P31" i="17"/>
  <c r="P30" i="17"/>
  <c r="P34" i="17"/>
  <c r="P44" i="17"/>
  <c r="P35" i="17"/>
  <c r="P49" i="17"/>
  <c r="P54" i="17"/>
  <c r="P45" i="17"/>
  <c r="P50" i="17"/>
  <c r="P55" i="17"/>
  <c r="P47" i="17"/>
  <c r="P51" i="17"/>
  <c r="P56" i="17"/>
  <c r="P43" i="17"/>
  <c r="P48" i="17"/>
  <c r="P53" i="17"/>
  <c r="P57" i="17"/>
  <c r="P58" i="17"/>
  <c r="P61" i="17"/>
  <c r="P67" i="17"/>
  <c r="P64" i="17"/>
  <c r="P68" i="17"/>
  <c r="P59" i="17"/>
  <c r="P65" i="17"/>
  <c r="P69" i="17"/>
  <c r="P60" i="17"/>
  <c r="P66" i="17"/>
  <c r="P78" i="17"/>
  <c r="P75" i="17"/>
  <c r="P79" i="17"/>
  <c r="P72" i="17"/>
  <c r="P74" i="17"/>
  <c r="P76" i="17"/>
  <c r="P80" i="17"/>
  <c r="P71" i="17"/>
  <c r="P70" i="17"/>
  <c r="P77" i="17"/>
  <c r="P84" i="17"/>
  <c r="P85" i="17"/>
  <c r="P82" i="17"/>
  <c r="P88" i="17"/>
  <c r="P92" i="17"/>
  <c r="P81" i="17"/>
  <c r="P86" i="17"/>
  <c r="P89" i="17"/>
  <c r="P90" i="17"/>
  <c r="P87" i="17"/>
  <c r="P91" i="17"/>
  <c r="BD4" i="44"/>
  <c r="BC3" i="38"/>
  <c r="BE5" i="38"/>
  <c r="BC42" i="38"/>
  <c r="BC4" i="38"/>
  <c r="BC4" i="44"/>
  <c r="BC3" i="44"/>
  <c r="BE5" i="44"/>
  <c r="DC5" i="17"/>
  <c r="DA24" i="17"/>
  <c r="DA30" i="17"/>
  <c r="DA21" i="17"/>
  <c r="DA25" i="17"/>
  <c r="DA20" i="17"/>
  <c r="DA4" i="17"/>
  <c r="DA22" i="17"/>
  <c r="DA28" i="17"/>
  <c r="DA23" i="17"/>
  <c r="DA29" i="17"/>
  <c r="DA32" i="17"/>
  <c r="DA43" i="17"/>
  <c r="DA34" i="17"/>
  <c r="DA44" i="17"/>
  <c r="DA35" i="17"/>
  <c r="DA31" i="17"/>
  <c r="DA36" i="17"/>
  <c r="DA40" i="17"/>
  <c r="DA45" i="17"/>
  <c r="DA41" i="17"/>
  <c r="DA47" i="17"/>
  <c r="DA51" i="17"/>
  <c r="DA48" i="17"/>
  <c r="DA53" i="17"/>
  <c r="DA57" i="17"/>
  <c r="DA49" i="17"/>
  <c r="DA54" i="17"/>
  <c r="DA46" i="17"/>
  <c r="DA50" i="17"/>
  <c r="DA55" i="17"/>
  <c r="DA59" i="17"/>
  <c r="DA65" i="17"/>
  <c r="DA69" i="17"/>
  <c r="DA60" i="17"/>
  <c r="DA66" i="17"/>
  <c r="DA70" i="17"/>
  <c r="DA58" i="17"/>
  <c r="DA61" i="17"/>
  <c r="DA67" i="17"/>
  <c r="DA56" i="17"/>
  <c r="DA64" i="17"/>
  <c r="DA68" i="17"/>
  <c r="DA76" i="17"/>
  <c r="DA80" i="17"/>
  <c r="DA77" i="17"/>
  <c r="DA81" i="17"/>
  <c r="DA71" i="17"/>
  <c r="DA74" i="17"/>
  <c r="DA78" i="17"/>
  <c r="DA82" i="17"/>
  <c r="DA72" i="17"/>
  <c r="DA75" i="17"/>
  <c r="DA79" i="17"/>
  <c r="DA86" i="17"/>
  <c r="DA90" i="17"/>
  <c r="DA84" i="17"/>
  <c r="DA85" i="17"/>
  <c r="DA87" i="17"/>
  <c r="DA91" i="17"/>
  <c r="DA88" i="17"/>
  <c r="DA92" i="17"/>
  <c r="DA89" i="17"/>
  <c r="O5" i="44"/>
  <c r="P5" i="44" s="1"/>
  <c r="M4" i="44"/>
  <c r="CZ4" i="45"/>
  <c r="DB5" i="45"/>
  <c r="DC5" i="45" s="1"/>
  <c r="O5" i="45"/>
  <c r="M4" i="45"/>
  <c r="P5" i="57"/>
  <c r="DB5" i="38"/>
  <c r="DC5" i="38" s="1"/>
  <c r="MP5" i="57" l="1"/>
  <c r="DC3" i="45"/>
  <c r="DC4" i="45"/>
  <c r="P4" i="44"/>
  <c r="P3" i="44"/>
  <c r="P4" i="38"/>
  <c r="P3" i="38"/>
  <c r="DF8" i="46"/>
  <c r="DF9" i="46"/>
  <c r="DF4" i="46"/>
  <c r="DF10" i="46"/>
  <c r="DF14" i="46"/>
  <c r="DF16" i="46"/>
  <c r="DF15" i="46"/>
  <c r="DF17" i="46"/>
  <c r="DF18" i="46"/>
  <c r="DF19" i="46"/>
  <c r="DF20" i="46"/>
  <c r="DF21" i="46"/>
  <c r="DF25" i="46"/>
  <c r="DF24" i="46"/>
  <c r="DF22" i="46"/>
  <c r="DF23" i="46"/>
  <c r="DF26" i="46"/>
  <c r="DF31" i="46"/>
  <c r="DF30" i="46"/>
  <c r="DF27" i="46"/>
  <c r="DF29" i="46"/>
  <c r="DF34" i="46"/>
  <c r="DF32" i="46"/>
  <c r="DF35" i="46"/>
  <c r="DF33" i="46"/>
  <c r="DF37" i="46"/>
  <c r="DF36" i="46"/>
  <c r="DF43" i="46"/>
  <c r="DF38" i="46"/>
  <c r="DF39" i="46"/>
  <c r="DF46" i="46"/>
  <c r="DF45" i="46"/>
  <c r="DF40" i="46"/>
  <c r="DF41" i="46"/>
  <c r="DF42" i="46"/>
  <c r="DF48" i="46"/>
  <c r="DF52" i="46"/>
  <c r="DF47" i="46"/>
  <c r="DF57" i="46"/>
  <c r="DF56" i="46"/>
  <c r="DF53" i="46"/>
  <c r="DF58" i="46"/>
  <c r="DF54" i="46"/>
  <c r="DF63" i="46"/>
  <c r="DF69" i="46"/>
  <c r="DF60" i="46"/>
  <c r="DF64" i="46"/>
  <c r="DF65" i="46"/>
  <c r="DF68" i="46"/>
  <c r="DF71" i="46"/>
  <c r="DF72" i="46"/>
  <c r="DF75" i="46"/>
  <c r="DF70" i="46"/>
  <c r="DC4" i="38"/>
  <c r="DC3" i="38"/>
  <c r="DE4" i="57"/>
  <c r="BB4" i="46"/>
  <c r="BB8" i="46"/>
  <c r="BB9" i="46"/>
  <c r="BB14" i="46"/>
  <c r="BD5" i="46"/>
  <c r="BB15" i="46"/>
  <c r="BB10" i="46"/>
  <c r="BB16" i="46"/>
  <c r="BB17" i="46"/>
  <c r="BB18" i="46"/>
  <c r="BB19" i="46"/>
  <c r="BB20" i="46"/>
  <c r="BB22" i="46"/>
  <c r="BB21" i="46"/>
  <c r="BB25" i="46"/>
  <c r="BB24" i="46"/>
  <c r="BB23" i="46"/>
  <c r="BB26" i="46"/>
  <c r="BB32" i="46"/>
  <c r="BB27" i="46"/>
  <c r="BB35" i="46"/>
  <c r="BB29" i="46"/>
  <c r="BB31" i="46"/>
  <c r="BB30" i="46"/>
  <c r="BB34" i="46"/>
  <c r="BB37" i="46"/>
  <c r="BB36" i="46"/>
  <c r="BB38" i="46"/>
  <c r="BB39" i="46"/>
  <c r="BB33" i="46"/>
  <c r="BB40" i="46"/>
  <c r="BB43" i="46"/>
  <c r="BB42" i="46"/>
  <c r="BB45" i="46"/>
  <c r="BB46" i="46"/>
  <c r="BB41" i="46"/>
  <c r="BB53" i="46"/>
  <c r="BB48" i="46"/>
  <c r="BB56" i="46"/>
  <c r="BB47" i="46"/>
  <c r="BB52" i="46"/>
  <c r="BB54" i="46"/>
  <c r="BB60" i="46"/>
  <c r="BB57" i="46"/>
  <c r="BB58" i="46"/>
  <c r="BB68" i="46"/>
  <c r="BB64" i="46"/>
  <c r="BB69" i="46"/>
  <c r="BB63" i="46"/>
  <c r="BB65" i="46"/>
  <c r="BB70" i="46"/>
  <c r="BB71" i="46"/>
  <c r="BB72" i="46"/>
  <c r="BB75" i="46"/>
  <c r="R5" i="57"/>
  <c r="P4" i="57"/>
  <c r="P3" i="57"/>
  <c r="BF24" i="17"/>
  <c r="BF21" i="17"/>
  <c r="BF25" i="17"/>
  <c r="BF22" i="17"/>
  <c r="BF28" i="17"/>
  <c r="BF4" i="17"/>
  <c r="BF20" i="17"/>
  <c r="BF23" i="17"/>
  <c r="BF32" i="17"/>
  <c r="BF43" i="17"/>
  <c r="BF34" i="17"/>
  <c r="BF44" i="17"/>
  <c r="BF35" i="17"/>
  <c r="BF30" i="17"/>
  <c r="BF36" i="17"/>
  <c r="BF40" i="17"/>
  <c r="BF31" i="17"/>
  <c r="BF29" i="17"/>
  <c r="BF41" i="17"/>
  <c r="BF51" i="17"/>
  <c r="BF56" i="17"/>
  <c r="BF45" i="17"/>
  <c r="BF48" i="17"/>
  <c r="BF53" i="17"/>
  <c r="BF46" i="17"/>
  <c r="BF47" i="17"/>
  <c r="BF49" i="17"/>
  <c r="BF54" i="17"/>
  <c r="BF50" i="17"/>
  <c r="BF55" i="17"/>
  <c r="BF59" i="17"/>
  <c r="BF65" i="17"/>
  <c r="BF69" i="17"/>
  <c r="BF57" i="17"/>
  <c r="BF60" i="17"/>
  <c r="BF66" i="17"/>
  <c r="BF58" i="17"/>
  <c r="BF61" i="17"/>
  <c r="BF67" i="17"/>
  <c r="BF64" i="17"/>
  <c r="BF68" i="17"/>
  <c r="BF70" i="17"/>
  <c r="BF76" i="17"/>
  <c r="BF80" i="17"/>
  <c r="BF77" i="17"/>
  <c r="BF81" i="17"/>
  <c r="BF71" i="17"/>
  <c r="BF72" i="17"/>
  <c r="BF78" i="17"/>
  <c r="BF74" i="17"/>
  <c r="BF75" i="17"/>
  <c r="BF79" i="17"/>
  <c r="BF90" i="17"/>
  <c r="BF82" i="17"/>
  <c r="BF84" i="17"/>
  <c r="BF86" i="17"/>
  <c r="BF87" i="17"/>
  <c r="BF91" i="17"/>
  <c r="BF88" i="17"/>
  <c r="BF92" i="17"/>
  <c r="BF85" i="17"/>
  <c r="BF89" i="17"/>
  <c r="BC3" i="45"/>
  <c r="BE5" i="45"/>
  <c r="BC4" i="45"/>
  <c r="DD4" i="39"/>
  <c r="DC4" i="39"/>
  <c r="DC3" i="39"/>
  <c r="DE5" i="39"/>
  <c r="DF5" i="39" s="1"/>
  <c r="P25" i="18"/>
  <c r="Q4" i="57"/>
  <c r="S5" i="57"/>
  <c r="DC3" i="17"/>
  <c r="DE5" i="17"/>
  <c r="DC24" i="17"/>
  <c r="DC30" i="17"/>
  <c r="DC21" i="17"/>
  <c r="DC25" i="17"/>
  <c r="DC31" i="17"/>
  <c r="DC20" i="17"/>
  <c r="DC4" i="17"/>
  <c r="DC22" i="17"/>
  <c r="DC28" i="17"/>
  <c r="DC23" i="17"/>
  <c r="DC29" i="17"/>
  <c r="DC32" i="17"/>
  <c r="DC43" i="17"/>
  <c r="DC34" i="17"/>
  <c r="DC44" i="17"/>
  <c r="DC35" i="17"/>
  <c r="DC36" i="17"/>
  <c r="DC40" i="17"/>
  <c r="DC41" i="17"/>
  <c r="DC46" i="17"/>
  <c r="DC50" i="17"/>
  <c r="DC55" i="17"/>
  <c r="DC47" i="17"/>
  <c r="DC51" i="17"/>
  <c r="DC56" i="17"/>
  <c r="DC45" i="17"/>
  <c r="DC48" i="17"/>
  <c r="DC53" i="17"/>
  <c r="DC57" i="17"/>
  <c r="DC49" i="17"/>
  <c r="DC54" i="17"/>
  <c r="DC58" i="17"/>
  <c r="DC59" i="17"/>
  <c r="DC65" i="17"/>
  <c r="DC69" i="17"/>
  <c r="DC60" i="17"/>
  <c r="DC66" i="17"/>
  <c r="DC70" i="17"/>
  <c r="DC61" i="17"/>
  <c r="DC67" i="17"/>
  <c r="DC64" i="17"/>
  <c r="DC68" i="17"/>
  <c r="DC72" i="17"/>
  <c r="DC75" i="17"/>
  <c r="DC79" i="17"/>
  <c r="DC84" i="17"/>
  <c r="DC76" i="17"/>
  <c r="DC80" i="17"/>
  <c r="DC77" i="17"/>
  <c r="DC81" i="17"/>
  <c r="DC71" i="17"/>
  <c r="DC74" i="17"/>
  <c r="DC78" i="17"/>
  <c r="DC89" i="17"/>
  <c r="DC86" i="17"/>
  <c r="DC90" i="17"/>
  <c r="DC85" i="17"/>
  <c r="DC87" i="17"/>
  <c r="DC91" i="17"/>
  <c r="DC82" i="17"/>
  <c r="DC88" i="17"/>
  <c r="DC92" i="17"/>
  <c r="BF5" i="38"/>
  <c r="BD42" i="38"/>
  <c r="BD4" i="38"/>
  <c r="S4" i="39"/>
  <c r="P5" i="45"/>
  <c r="BE4" i="44"/>
  <c r="BG5" i="44"/>
  <c r="BF5" i="44"/>
  <c r="LN169" i="41"/>
  <c r="LN170" i="41"/>
  <c r="LN171" i="41"/>
  <c r="LO6" i="41"/>
  <c r="BD4" i="39"/>
  <c r="T5" i="39"/>
  <c r="R4" i="39"/>
  <c r="DD5" i="45"/>
  <c r="DB4" i="45"/>
  <c r="BF4" i="57"/>
  <c r="LM5" i="41"/>
  <c r="DD4" i="44"/>
  <c r="DG5" i="46"/>
  <c r="DH5" i="46" s="1"/>
  <c r="DE4" i="46"/>
  <c r="DE8" i="46"/>
  <c r="DE10" i="46"/>
  <c r="DE14" i="46"/>
  <c r="DE9" i="46"/>
  <c r="DE16" i="46"/>
  <c r="DE15" i="46"/>
  <c r="DE18" i="46"/>
  <c r="DE19" i="46"/>
  <c r="DE22" i="46"/>
  <c r="DE17" i="46"/>
  <c r="DE20" i="46"/>
  <c r="DE21" i="46"/>
  <c r="DE25" i="46"/>
  <c r="DE23" i="46"/>
  <c r="DE24" i="46"/>
  <c r="DE29" i="46"/>
  <c r="DE26" i="46"/>
  <c r="DE30" i="46"/>
  <c r="DE27" i="46"/>
  <c r="DE34" i="46"/>
  <c r="DE32" i="46"/>
  <c r="DE35" i="46"/>
  <c r="DE31" i="46"/>
  <c r="DE39" i="46"/>
  <c r="DE33" i="46"/>
  <c r="DE38" i="46"/>
  <c r="DE36" i="46"/>
  <c r="DE37" i="46"/>
  <c r="DE45" i="46"/>
  <c r="DE40" i="46"/>
  <c r="DE43" i="46"/>
  <c r="DE46" i="46"/>
  <c r="DE41" i="46"/>
  <c r="DE42" i="46"/>
  <c r="DE48" i="46"/>
  <c r="DE56" i="46"/>
  <c r="DE52" i="46"/>
  <c r="DE47" i="46"/>
  <c r="DE63" i="46"/>
  <c r="DE57" i="46"/>
  <c r="DE53" i="46"/>
  <c r="DE58" i="46"/>
  <c r="DE54" i="46"/>
  <c r="DE60" i="46"/>
  <c r="DE64" i="46"/>
  <c r="DE70" i="46"/>
  <c r="DE65" i="46"/>
  <c r="DE68" i="46"/>
  <c r="DE72" i="46"/>
  <c r="DE69" i="46"/>
  <c r="DE75" i="46"/>
  <c r="DE71" i="46"/>
  <c r="BD4" i="45"/>
  <c r="BF5" i="45"/>
  <c r="DE8" i="18"/>
  <c r="DD93" i="18"/>
  <c r="DC3" i="44"/>
  <c r="DE5" i="44"/>
  <c r="DF5" i="44" s="1"/>
  <c r="DC4" i="44"/>
  <c r="BE24" i="17"/>
  <c r="BE30" i="17"/>
  <c r="BG5" i="17"/>
  <c r="BH5" i="17" s="1"/>
  <c r="BE21" i="17"/>
  <c r="BE25" i="17"/>
  <c r="BE22" i="17"/>
  <c r="BE28" i="17"/>
  <c r="BE4" i="17"/>
  <c r="BE20" i="17"/>
  <c r="BE23" i="17"/>
  <c r="BE29" i="17"/>
  <c r="BE32" i="17"/>
  <c r="BE43" i="17"/>
  <c r="BE34" i="17"/>
  <c r="BE44" i="17"/>
  <c r="BE35" i="17"/>
  <c r="BE36" i="17"/>
  <c r="BE40" i="17"/>
  <c r="BE45" i="17"/>
  <c r="BE31" i="17"/>
  <c r="BE41" i="17"/>
  <c r="BE51" i="17"/>
  <c r="BE56" i="17"/>
  <c r="BE48" i="17"/>
  <c r="BE53" i="17"/>
  <c r="BE57" i="17"/>
  <c r="BE46" i="17"/>
  <c r="BE47" i="17"/>
  <c r="BE49" i="17"/>
  <c r="BE54" i="17"/>
  <c r="BE50" i="17"/>
  <c r="BE55" i="17"/>
  <c r="BE59" i="17"/>
  <c r="BE65" i="17"/>
  <c r="BE69" i="17"/>
  <c r="BE60" i="17"/>
  <c r="BE66" i="17"/>
  <c r="BE70" i="17"/>
  <c r="BE58" i="17"/>
  <c r="BE61" i="17"/>
  <c r="BE67" i="17"/>
  <c r="BE64" i="17"/>
  <c r="BE68" i="17"/>
  <c r="BE76" i="17"/>
  <c r="BE80" i="17"/>
  <c r="BE77" i="17"/>
  <c r="BE81" i="17"/>
  <c r="BE71" i="17"/>
  <c r="BE72" i="17"/>
  <c r="BE78" i="17"/>
  <c r="BE82" i="17"/>
  <c r="BE74" i="17"/>
  <c r="BE75" i="17"/>
  <c r="BE79" i="17"/>
  <c r="BE90" i="17"/>
  <c r="BE84" i="17"/>
  <c r="BE86" i="17"/>
  <c r="BE87" i="17"/>
  <c r="BE91" i="17"/>
  <c r="BE88" i="17"/>
  <c r="BE92" i="17"/>
  <c r="BE85" i="17"/>
  <c r="BE89" i="17"/>
  <c r="V4" i="46"/>
  <c r="V8" i="46"/>
  <c r="V9" i="46"/>
  <c r="V10" i="46"/>
  <c r="V15" i="46"/>
  <c r="V17" i="46"/>
  <c r="V14" i="46"/>
  <c r="V16" i="46"/>
  <c r="V19" i="46"/>
  <c r="V18" i="46"/>
  <c r="V23" i="46"/>
  <c r="V21" i="46"/>
  <c r="V20" i="46"/>
  <c r="V22" i="46"/>
  <c r="V26" i="46"/>
  <c r="V24" i="46"/>
  <c r="V25" i="46"/>
  <c r="V27" i="46"/>
  <c r="V30" i="46"/>
  <c r="V31" i="46"/>
  <c r="V32" i="46"/>
  <c r="V34" i="46"/>
  <c r="V33" i="46"/>
  <c r="V35" i="46"/>
  <c r="V36" i="46"/>
  <c r="V29" i="46"/>
  <c r="V40" i="46"/>
  <c r="V37" i="46"/>
  <c r="V41" i="46"/>
  <c r="V39" i="46"/>
  <c r="V38" i="46"/>
  <c r="V46" i="46"/>
  <c r="V42" i="46"/>
  <c r="V43" i="46"/>
  <c r="V45" i="46"/>
  <c r="V47" i="46"/>
  <c r="V52" i="46"/>
  <c r="V53" i="46"/>
  <c r="V48" i="46"/>
  <c r="V57" i="46"/>
  <c r="V64" i="46"/>
  <c r="V58" i="46"/>
  <c r="V54" i="46"/>
  <c r="V56" i="46"/>
  <c r="V60" i="46"/>
  <c r="V65" i="46"/>
  <c r="V68" i="46"/>
  <c r="V69" i="46"/>
  <c r="V71" i="46"/>
  <c r="V75" i="46"/>
  <c r="V63" i="46"/>
  <c r="V70" i="46"/>
  <c r="V72" i="46"/>
  <c r="R4" i="17"/>
  <c r="R20" i="17"/>
  <c r="R21" i="17"/>
  <c r="R25" i="17"/>
  <c r="R22" i="17"/>
  <c r="R28" i="17"/>
  <c r="R23" i="17"/>
  <c r="R29" i="17"/>
  <c r="R24" i="17"/>
  <c r="R34" i="17"/>
  <c r="R44" i="17"/>
  <c r="R35" i="17"/>
  <c r="R36" i="17"/>
  <c r="R40" i="17"/>
  <c r="R45" i="17"/>
  <c r="R41" i="17"/>
  <c r="R46" i="17"/>
  <c r="R32" i="17"/>
  <c r="R43" i="17"/>
  <c r="R31" i="17"/>
  <c r="R30" i="17"/>
  <c r="R48" i="17"/>
  <c r="R53" i="17"/>
  <c r="R49" i="17"/>
  <c r="R54" i="17"/>
  <c r="R50" i="17"/>
  <c r="R55" i="17"/>
  <c r="R47" i="17"/>
  <c r="R51" i="17"/>
  <c r="R56" i="17"/>
  <c r="R60" i="17"/>
  <c r="R66" i="17"/>
  <c r="R57" i="17"/>
  <c r="R58" i="17"/>
  <c r="R61" i="17"/>
  <c r="R67" i="17"/>
  <c r="R71" i="17"/>
  <c r="R64" i="17"/>
  <c r="R68" i="17"/>
  <c r="R59" i="17"/>
  <c r="R65" i="17"/>
  <c r="R69" i="17"/>
  <c r="R70" i="17"/>
  <c r="R77" i="17"/>
  <c r="R81" i="17"/>
  <c r="R78" i="17"/>
  <c r="R82" i="17"/>
  <c r="R75" i="17"/>
  <c r="R79" i="17"/>
  <c r="R72" i="17"/>
  <c r="R74" i="17"/>
  <c r="R76" i="17"/>
  <c r="R80" i="17"/>
  <c r="R84" i="17"/>
  <c r="R87" i="17"/>
  <c r="R91" i="17"/>
  <c r="R85" i="17"/>
  <c r="R88" i="17"/>
  <c r="R92" i="17"/>
  <c r="R86" i="17"/>
  <c r="R89" i="17"/>
  <c r="R90" i="17"/>
  <c r="BC4" i="39"/>
  <c r="BE5" i="39"/>
  <c r="BC3" i="39"/>
  <c r="DD4" i="57"/>
  <c r="DF5" i="57"/>
  <c r="O4" i="38"/>
  <c r="Q5" i="38"/>
  <c r="R5" i="38" s="1"/>
  <c r="O42" i="38"/>
  <c r="P42" i="38" s="1"/>
  <c r="S5" i="17"/>
  <c r="BG5" i="57"/>
  <c r="BH5" i="57" s="1"/>
  <c r="BE4" i="57"/>
  <c r="Q5" i="45"/>
  <c r="O4" i="45"/>
  <c r="O4" i="44"/>
  <c r="Q5" i="44"/>
  <c r="R5" i="44" s="1"/>
  <c r="DD23" i="17"/>
  <c r="DD29" i="17"/>
  <c r="DD24" i="17"/>
  <c r="DD30" i="17"/>
  <c r="DF5" i="17"/>
  <c r="DD21" i="17"/>
  <c r="DD25" i="17"/>
  <c r="DD20" i="17"/>
  <c r="DD4" i="17"/>
  <c r="DD22" i="17"/>
  <c r="DD28" i="17"/>
  <c r="DD41" i="17"/>
  <c r="DD46" i="17"/>
  <c r="DD32" i="17"/>
  <c r="DD43" i="17"/>
  <c r="DD34" i="17"/>
  <c r="DD44" i="17"/>
  <c r="DD31" i="17"/>
  <c r="DD35" i="17"/>
  <c r="DD36" i="17"/>
  <c r="DD40" i="17"/>
  <c r="DD50" i="17"/>
  <c r="DD55" i="17"/>
  <c r="DD47" i="17"/>
  <c r="DD51" i="17"/>
  <c r="DD56" i="17"/>
  <c r="DD45" i="17"/>
  <c r="DD48" i="17"/>
  <c r="DD53" i="17"/>
  <c r="DD49" i="17"/>
  <c r="DD54" i="17"/>
  <c r="DD58" i="17"/>
  <c r="DD64" i="17"/>
  <c r="DD68" i="17"/>
  <c r="DD59" i="17"/>
  <c r="DD65" i="17"/>
  <c r="DD69" i="17"/>
  <c r="DD60" i="17"/>
  <c r="DD66" i="17"/>
  <c r="DD70" i="17"/>
  <c r="DD61" i="17"/>
  <c r="DD67" i="17"/>
  <c r="DD71" i="17"/>
  <c r="DD57" i="17"/>
  <c r="DD72" i="17"/>
  <c r="DD75" i="17"/>
  <c r="DD79" i="17"/>
  <c r="DD84" i="17"/>
  <c r="DD76" i="17"/>
  <c r="DD80" i="17"/>
  <c r="DD85" i="17"/>
  <c r="DD77" i="17"/>
  <c r="DD81" i="17"/>
  <c r="DD74" i="17"/>
  <c r="DD78" i="17"/>
  <c r="DD89" i="17"/>
  <c r="DD86" i="17"/>
  <c r="DD90" i="17"/>
  <c r="DD87" i="17"/>
  <c r="DD91" i="17"/>
  <c r="DD82" i="17"/>
  <c r="DD88" i="17"/>
  <c r="DD92" i="17"/>
  <c r="W5" i="46"/>
  <c r="DD5" i="38"/>
  <c r="DE5" i="38" s="1"/>
  <c r="DB4" i="38"/>
  <c r="DB42" i="38"/>
  <c r="DC42" i="38" s="1"/>
  <c r="BG5" i="38"/>
  <c r="BE4" i="38"/>
  <c r="BE42" i="38"/>
  <c r="BA4" i="46"/>
  <c r="BA8" i="46"/>
  <c r="BC5" i="46"/>
  <c r="BA10" i="46"/>
  <c r="BA14" i="46"/>
  <c r="BA9" i="46"/>
  <c r="BA15" i="46"/>
  <c r="BA17" i="46"/>
  <c r="BA16" i="46"/>
  <c r="BA18" i="46"/>
  <c r="BA19" i="46"/>
  <c r="BA20" i="46"/>
  <c r="BA23" i="46"/>
  <c r="BA22" i="46"/>
  <c r="BA21" i="46"/>
  <c r="BA24" i="46"/>
  <c r="BA30" i="46"/>
  <c r="BA26" i="46"/>
  <c r="BA25" i="46"/>
  <c r="BA27" i="46"/>
  <c r="BA29" i="46"/>
  <c r="BA33" i="46"/>
  <c r="BA31" i="46"/>
  <c r="BA34" i="46"/>
  <c r="BA37" i="46"/>
  <c r="BA36" i="46"/>
  <c r="BA38" i="46"/>
  <c r="BA35" i="46"/>
  <c r="BA32" i="46"/>
  <c r="BA42" i="46"/>
  <c r="BA40" i="46"/>
  <c r="BA39" i="46"/>
  <c r="BA43" i="46"/>
  <c r="BA45" i="46"/>
  <c r="BA46" i="46"/>
  <c r="BA41" i="46"/>
  <c r="BA54" i="46"/>
  <c r="BA48" i="46"/>
  <c r="BA47" i="46"/>
  <c r="BA60" i="46"/>
  <c r="BA56" i="46"/>
  <c r="BA53" i="46"/>
  <c r="BA57" i="46"/>
  <c r="BA68" i="46"/>
  <c r="BA64" i="46"/>
  <c r="BA69" i="46"/>
  <c r="BA52" i="46"/>
  <c r="BA63" i="46"/>
  <c r="BA70" i="46"/>
  <c r="BA58" i="46"/>
  <c r="BA65" i="46"/>
  <c r="BA71" i="46"/>
  <c r="BA72" i="46"/>
  <c r="BA75" i="46"/>
  <c r="MP4" i="57" l="1"/>
  <c r="MP3" i="57"/>
  <c r="DF4" i="44"/>
  <c r="DH4" i="46"/>
  <c r="DH10" i="46"/>
  <c r="DH15" i="46"/>
  <c r="DH14" i="46"/>
  <c r="DH9" i="46"/>
  <c r="DH8" i="46"/>
  <c r="DH16" i="46"/>
  <c r="DH17" i="46"/>
  <c r="DH18" i="46"/>
  <c r="DH21" i="46"/>
  <c r="DH19" i="46"/>
  <c r="DH20" i="46"/>
  <c r="DH22" i="46"/>
  <c r="DH23" i="46"/>
  <c r="DH26" i="46"/>
  <c r="DH27" i="46"/>
  <c r="DH24" i="46"/>
  <c r="DH25" i="46"/>
  <c r="DH30" i="46"/>
  <c r="DH29" i="46"/>
  <c r="DH36" i="46"/>
  <c r="DH34" i="46"/>
  <c r="DH31" i="46"/>
  <c r="DH33" i="46"/>
  <c r="DH38" i="46"/>
  <c r="DH32" i="46"/>
  <c r="DH35" i="46"/>
  <c r="DH37" i="46"/>
  <c r="DH43" i="46"/>
  <c r="DH39" i="46"/>
  <c r="DH40" i="46"/>
  <c r="DH42" i="46"/>
  <c r="DH41" i="46"/>
  <c r="DH46" i="46"/>
  <c r="DH54" i="46"/>
  <c r="DH48" i="46"/>
  <c r="DH45" i="46"/>
  <c r="DH52" i="46"/>
  <c r="DH47" i="46"/>
  <c r="DH60" i="46"/>
  <c r="DH63" i="46"/>
  <c r="DH57" i="46"/>
  <c r="DH56" i="46"/>
  <c r="DH53" i="46"/>
  <c r="DH58" i="46"/>
  <c r="DH69" i="46"/>
  <c r="DH64" i="46"/>
  <c r="DH70" i="46"/>
  <c r="DH65" i="46"/>
  <c r="DH68" i="46"/>
  <c r="DH71" i="46"/>
  <c r="DH72" i="46"/>
  <c r="DH75" i="46"/>
  <c r="DF4" i="39"/>
  <c r="DE42" i="38"/>
  <c r="DE4" i="38"/>
  <c r="BH4" i="57"/>
  <c r="BH4" i="17"/>
  <c r="BH20" i="17"/>
  <c r="BH23" i="17"/>
  <c r="BH29" i="17"/>
  <c r="BH24" i="17"/>
  <c r="BH30" i="17"/>
  <c r="BH21" i="17"/>
  <c r="BH25" i="17"/>
  <c r="BH22" i="17"/>
  <c r="BH28" i="17"/>
  <c r="BH41" i="17"/>
  <c r="BH46" i="17"/>
  <c r="BH32" i="17"/>
  <c r="BH43" i="17"/>
  <c r="BH34" i="17"/>
  <c r="BH44" i="17"/>
  <c r="BH35" i="17"/>
  <c r="BH36" i="17"/>
  <c r="BH40" i="17"/>
  <c r="BH31" i="17"/>
  <c r="BH50" i="17"/>
  <c r="BH55" i="17"/>
  <c r="BH45" i="17"/>
  <c r="BH51" i="17"/>
  <c r="BH56" i="17"/>
  <c r="BH48" i="17"/>
  <c r="BH53" i="17"/>
  <c r="BH47" i="17"/>
  <c r="BH49" i="17"/>
  <c r="BH54" i="17"/>
  <c r="BH58" i="17"/>
  <c r="BH64" i="17"/>
  <c r="BH68" i="17"/>
  <c r="BH59" i="17"/>
  <c r="BH65" i="17"/>
  <c r="BH69" i="17"/>
  <c r="BH57" i="17"/>
  <c r="BH60" i="17"/>
  <c r="BH66" i="17"/>
  <c r="BH70" i="17"/>
  <c r="BH61" i="17"/>
  <c r="BH67" i="17"/>
  <c r="BH71" i="17"/>
  <c r="BH74" i="17"/>
  <c r="BH75" i="17"/>
  <c r="BH79" i="17"/>
  <c r="BH84" i="17"/>
  <c r="BH76" i="17"/>
  <c r="BH80" i="17"/>
  <c r="BH85" i="17"/>
  <c r="BH72" i="17"/>
  <c r="BH77" i="17"/>
  <c r="BH81" i="17"/>
  <c r="BH78" i="17"/>
  <c r="BH89" i="17"/>
  <c r="BH82" i="17"/>
  <c r="BH90" i="17"/>
  <c r="BH86" i="17"/>
  <c r="BH87" i="17"/>
  <c r="BH91" i="17"/>
  <c r="BH88" i="17"/>
  <c r="BH92" i="17"/>
  <c r="R4" i="38"/>
  <c r="R42" i="38"/>
  <c r="R4" i="44"/>
  <c r="W4" i="46"/>
  <c r="W9" i="46"/>
  <c r="W14" i="46"/>
  <c r="W10" i="46"/>
  <c r="W15" i="46"/>
  <c r="W8" i="46"/>
  <c r="W17" i="46"/>
  <c r="W18" i="46"/>
  <c r="W16" i="46"/>
  <c r="W19" i="46"/>
  <c r="W20" i="46"/>
  <c r="W22" i="46"/>
  <c r="W21" i="46"/>
  <c r="W26" i="46"/>
  <c r="W23" i="46"/>
  <c r="W24" i="46"/>
  <c r="W32" i="46"/>
  <c r="W25" i="46"/>
  <c r="W27" i="46"/>
  <c r="W29" i="46"/>
  <c r="W30" i="46"/>
  <c r="W33" i="46"/>
  <c r="W35" i="46"/>
  <c r="W31" i="46"/>
  <c r="W36" i="46"/>
  <c r="W34" i="46"/>
  <c r="W37" i="46"/>
  <c r="W45" i="46"/>
  <c r="W40" i="46"/>
  <c r="W41" i="46"/>
  <c r="W39" i="46"/>
  <c r="W38" i="46"/>
  <c r="W46" i="46"/>
  <c r="W42" i="46"/>
  <c r="W47" i="46"/>
  <c r="W43" i="46"/>
  <c r="W52" i="46"/>
  <c r="W53" i="46"/>
  <c r="W57" i="46"/>
  <c r="W58" i="46"/>
  <c r="W54" i="46"/>
  <c r="W56" i="46"/>
  <c r="W60" i="46"/>
  <c r="W63" i="46"/>
  <c r="W64" i="46"/>
  <c r="W70" i="46"/>
  <c r="W48" i="46"/>
  <c r="W65" i="46"/>
  <c r="W68" i="46"/>
  <c r="W69" i="46"/>
  <c r="W72" i="46"/>
  <c r="W71" i="46"/>
  <c r="W75" i="46"/>
  <c r="DF4" i="17"/>
  <c r="DF23" i="17"/>
  <c r="DF29" i="17"/>
  <c r="DF24" i="17"/>
  <c r="DF30" i="17"/>
  <c r="DF21" i="17"/>
  <c r="DF25" i="17"/>
  <c r="DF20" i="17"/>
  <c r="DF22" i="17"/>
  <c r="DF28" i="17"/>
  <c r="DF41" i="17"/>
  <c r="DF46" i="17"/>
  <c r="DF32" i="17"/>
  <c r="DF43" i="17"/>
  <c r="DF34" i="17"/>
  <c r="DF44" i="17"/>
  <c r="DF31" i="17"/>
  <c r="DF35" i="17"/>
  <c r="DF36" i="17"/>
  <c r="DF40" i="17"/>
  <c r="DF45" i="17"/>
  <c r="DF49" i="17"/>
  <c r="DF54" i="17"/>
  <c r="DF58" i="17"/>
  <c r="DF50" i="17"/>
  <c r="DF55" i="17"/>
  <c r="DF47" i="17"/>
  <c r="DF51" i="17"/>
  <c r="DF56" i="17"/>
  <c r="DF48" i="17"/>
  <c r="DF53" i="17"/>
  <c r="DF57" i="17"/>
  <c r="DF64" i="17"/>
  <c r="DF68" i="17"/>
  <c r="DF72" i="17"/>
  <c r="DF59" i="17"/>
  <c r="DF65" i="17"/>
  <c r="DF69" i="17"/>
  <c r="DF60" i="17"/>
  <c r="DF66" i="17"/>
  <c r="DF70" i="17"/>
  <c r="DF61" i="17"/>
  <c r="DF67" i="17"/>
  <c r="DF71" i="17"/>
  <c r="DF74" i="17"/>
  <c r="DF78" i="17"/>
  <c r="DF82" i="17"/>
  <c r="DF75" i="17"/>
  <c r="DF79" i="17"/>
  <c r="DF76" i="17"/>
  <c r="DF80" i="17"/>
  <c r="DF85" i="17"/>
  <c r="DF77" i="17"/>
  <c r="DF81" i="17"/>
  <c r="DF88" i="17"/>
  <c r="DF92" i="17"/>
  <c r="DF89" i="17"/>
  <c r="DF84" i="17"/>
  <c r="DF86" i="17"/>
  <c r="DF90" i="17"/>
  <c r="DF87" i="17"/>
  <c r="DF91" i="17"/>
  <c r="Q4" i="45"/>
  <c r="BG4" i="44"/>
  <c r="BC3" i="46"/>
  <c r="BC4" i="46"/>
  <c r="BC9" i="46"/>
  <c r="BC8" i="46"/>
  <c r="BC14" i="46"/>
  <c r="BE5" i="46"/>
  <c r="BC10" i="46"/>
  <c r="BC16" i="46"/>
  <c r="BC15" i="46"/>
  <c r="BC18" i="46"/>
  <c r="BC17" i="46"/>
  <c r="BC19" i="46"/>
  <c r="BC20" i="46"/>
  <c r="BC24" i="46"/>
  <c r="BC23" i="46"/>
  <c r="BC22" i="46"/>
  <c r="BC21" i="46"/>
  <c r="BC26" i="46"/>
  <c r="BC31" i="46"/>
  <c r="BC25" i="46"/>
  <c r="BC27" i="46"/>
  <c r="BC29" i="46"/>
  <c r="BC30" i="46"/>
  <c r="BC32" i="46"/>
  <c r="BC35" i="46"/>
  <c r="BC33" i="46"/>
  <c r="BC34" i="46"/>
  <c r="BC37" i="46"/>
  <c r="BC36" i="46"/>
  <c r="BC39" i="46"/>
  <c r="BC42" i="46"/>
  <c r="BC40" i="46"/>
  <c r="BC38" i="46"/>
  <c r="BC43" i="46"/>
  <c r="BC45" i="46"/>
  <c r="BC41" i="46"/>
  <c r="BC53" i="46"/>
  <c r="BC46" i="46"/>
  <c r="BC54" i="46"/>
  <c r="BC48" i="46"/>
  <c r="BC47" i="46"/>
  <c r="BC52" i="46"/>
  <c r="BC58" i="46"/>
  <c r="BC60" i="46"/>
  <c r="BC56" i="46"/>
  <c r="BC57" i="46"/>
  <c r="BC68" i="46"/>
  <c r="BC64" i="46"/>
  <c r="BC69" i="46"/>
  <c r="BC63" i="46"/>
  <c r="BC70" i="46"/>
  <c r="BC71" i="46"/>
  <c r="BC72" i="46"/>
  <c r="BC65" i="46"/>
  <c r="BC75" i="46"/>
  <c r="DF4" i="57"/>
  <c r="BF4" i="45"/>
  <c r="T4" i="39"/>
  <c r="P4" i="45"/>
  <c r="P3" i="45"/>
  <c r="R5" i="45"/>
  <c r="S4" i="57"/>
  <c r="DG5" i="57"/>
  <c r="DH5" i="57" s="1"/>
  <c r="X5" i="46"/>
  <c r="Y5" i="46" s="1"/>
  <c r="BH5" i="38"/>
  <c r="BF4" i="38"/>
  <c r="BF42" i="38"/>
  <c r="BE4" i="39"/>
  <c r="BG4" i="17"/>
  <c r="BI5" i="17"/>
  <c r="BJ5" i="17" s="1"/>
  <c r="BG24" i="17"/>
  <c r="BG30" i="17"/>
  <c r="BG21" i="17"/>
  <c r="BG25" i="17"/>
  <c r="BG31" i="17"/>
  <c r="BG22" i="17"/>
  <c r="BG28" i="17"/>
  <c r="BG20" i="17"/>
  <c r="BG23" i="17"/>
  <c r="BG29" i="17"/>
  <c r="BG32" i="17"/>
  <c r="BG43" i="17"/>
  <c r="BG34" i="17"/>
  <c r="BG44" i="17"/>
  <c r="BG35" i="17"/>
  <c r="BG36" i="17"/>
  <c r="BG40" i="17"/>
  <c r="BG45" i="17"/>
  <c r="BG41" i="17"/>
  <c r="BG46" i="17"/>
  <c r="BG50" i="17"/>
  <c r="BG55" i="17"/>
  <c r="BG51" i="17"/>
  <c r="BG56" i="17"/>
  <c r="BG48" i="17"/>
  <c r="BG53" i="17"/>
  <c r="BG57" i="17"/>
  <c r="BG47" i="17"/>
  <c r="BG49" i="17"/>
  <c r="BG54" i="17"/>
  <c r="BG58" i="17"/>
  <c r="BG59" i="17"/>
  <c r="BG65" i="17"/>
  <c r="BG69" i="17"/>
  <c r="BG74" i="17"/>
  <c r="BG60" i="17"/>
  <c r="BG66" i="17"/>
  <c r="BG70" i="17"/>
  <c r="BG61" i="17"/>
  <c r="BG67" i="17"/>
  <c r="BG71" i="17"/>
  <c r="BG64" i="17"/>
  <c r="BG68" i="17"/>
  <c r="BG72" i="17"/>
  <c r="BG75" i="17"/>
  <c r="BG79" i="17"/>
  <c r="BG84" i="17"/>
  <c r="BG76" i="17"/>
  <c r="BG80" i="17"/>
  <c r="BG77" i="17"/>
  <c r="BG81" i="17"/>
  <c r="BG86" i="17"/>
  <c r="BG78" i="17"/>
  <c r="BG82" i="17"/>
  <c r="BG89" i="17"/>
  <c r="BG90" i="17"/>
  <c r="BG87" i="17"/>
  <c r="BG91" i="17"/>
  <c r="BG88" i="17"/>
  <c r="BG92" i="17"/>
  <c r="BG85" i="17"/>
  <c r="BF5" i="39"/>
  <c r="BG5" i="39" s="1"/>
  <c r="T5" i="17"/>
  <c r="LO169" i="41"/>
  <c r="LO170" i="41"/>
  <c r="LP170" i="41" s="1"/>
  <c r="LO171" i="41"/>
  <c r="LP171" i="41" s="1"/>
  <c r="Q25" i="18"/>
  <c r="T5" i="57"/>
  <c r="R4" i="57"/>
  <c r="DG5" i="17"/>
  <c r="DH5" i="17" s="1"/>
  <c r="DE4" i="17"/>
  <c r="DE23" i="17"/>
  <c r="DE24" i="17"/>
  <c r="DE30" i="17"/>
  <c r="DE21" i="17"/>
  <c r="DE25" i="17"/>
  <c r="DE20" i="17"/>
  <c r="DE22" i="17"/>
  <c r="DE29" i="17"/>
  <c r="DE41" i="17"/>
  <c r="DE28" i="17"/>
  <c r="DE32" i="17"/>
  <c r="DE43" i="17"/>
  <c r="DE34" i="17"/>
  <c r="DE31" i="17"/>
  <c r="DE35" i="17"/>
  <c r="DE36" i="17"/>
  <c r="DE40" i="17"/>
  <c r="DE45" i="17"/>
  <c r="DE50" i="17"/>
  <c r="DE55" i="17"/>
  <c r="DE47" i="17"/>
  <c r="DE51" i="17"/>
  <c r="DE56" i="17"/>
  <c r="DE44" i="17"/>
  <c r="DE48" i="17"/>
  <c r="DE53" i="17"/>
  <c r="DE46" i="17"/>
  <c r="DE49" i="17"/>
  <c r="DE54" i="17"/>
  <c r="DE57" i="17"/>
  <c r="DE64" i="17"/>
  <c r="DE68" i="17"/>
  <c r="DE59" i="17"/>
  <c r="DE65" i="17"/>
  <c r="DE69" i="17"/>
  <c r="DE58" i="17"/>
  <c r="DE60" i="17"/>
  <c r="DE66" i="17"/>
  <c r="DE61" i="17"/>
  <c r="DE67" i="17"/>
  <c r="DE72" i="17"/>
  <c r="DE75" i="17"/>
  <c r="DE79" i="17"/>
  <c r="DE76" i="17"/>
  <c r="DE80" i="17"/>
  <c r="DE70" i="17"/>
  <c r="DE77" i="17"/>
  <c r="DE81" i="17"/>
  <c r="DE71" i="17"/>
  <c r="DE74" i="17"/>
  <c r="DE78" i="17"/>
  <c r="DE89" i="17"/>
  <c r="DE84" i="17"/>
  <c r="DE85" i="17"/>
  <c r="DE86" i="17"/>
  <c r="DE90" i="17"/>
  <c r="DE87" i="17"/>
  <c r="DE91" i="17"/>
  <c r="DE82" i="17"/>
  <c r="DE88" i="17"/>
  <c r="DE92" i="17"/>
  <c r="BG4" i="57"/>
  <c r="BI5" i="57"/>
  <c r="BI5" i="38"/>
  <c r="BG4" i="38"/>
  <c r="BG42" i="38"/>
  <c r="DD4" i="45"/>
  <c r="LN5" i="41"/>
  <c r="BF5" i="46"/>
  <c r="BD14" i="46"/>
  <c r="BD9" i="46"/>
  <c r="BD4" i="46"/>
  <c r="BD8" i="46"/>
  <c r="BD10" i="46"/>
  <c r="BD15" i="46"/>
  <c r="BD16" i="46"/>
  <c r="BD17" i="46"/>
  <c r="BD19" i="46"/>
  <c r="BD20" i="46"/>
  <c r="BD18" i="46"/>
  <c r="BD21" i="46"/>
  <c r="BD24" i="46"/>
  <c r="BD22" i="46"/>
  <c r="BD23" i="46"/>
  <c r="BD27" i="46"/>
  <c r="BD29" i="46"/>
  <c r="BD26" i="46"/>
  <c r="BD25" i="46"/>
  <c r="BD30" i="46"/>
  <c r="BD32" i="46"/>
  <c r="BD36" i="46"/>
  <c r="BD31" i="46"/>
  <c r="BD33" i="46"/>
  <c r="BD34" i="46"/>
  <c r="BD37" i="46"/>
  <c r="BD35" i="46"/>
  <c r="BD41" i="46"/>
  <c r="BD39" i="46"/>
  <c r="BD42" i="46"/>
  <c r="BD40" i="46"/>
  <c r="BD38" i="46"/>
  <c r="BD43" i="46"/>
  <c r="BD45" i="46"/>
  <c r="BD53" i="46"/>
  <c r="BD46" i="46"/>
  <c r="BD48" i="46"/>
  <c r="BD58" i="46"/>
  <c r="BD54" i="46"/>
  <c r="BD60" i="46"/>
  <c r="BD56" i="46"/>
  <c r="BD47" i="46"/>
  <c r="BD52" i="46"/>
  <c r="BD65" i="46"/>
  <c r="BD57" i="46"/>
  <c r="BD68" i="46"/>
  <c r="BD64" i="46"/>
  <c r="BD69" i="46"/>
  <c r="BD63" i="46"/>
  <c r="BD75" i="46"/>
  <c r="BD70" i="46"/>
  <c r="BD71" i="46"/>
  <c r="BD72" i="46"/>
  <c r="Q4" i="44"/>
  <c r="S5" i="44"/>
  <c r="U5" i="17"/>
  <c r="S4" i="17"/>
  <c r="S21" i="17"/>
  <c r="S25" i="17"/>
  <c r="S22" i="17"/>
  <c r="S28" i="17"/>
  <c r="S23" i="17"/>
  <c r="S29" i="17"/>
  <c r="S20" i="17"/>
  <c r="S24" i="17"/>
  <c r="S30" i="17"/>
  <c r="S34" i="17"/>
  <c r="S44" i="17"/>
  <c r="S35" i="17"/>
  <c r="S36" i="17"/>
  <c r="S40" i="17"/>
  <c r="S45" i="17"/>
  <c r="S41" i="17"/>
  <c r="S32" i="17"/>
  <c r="S43" i="17"/>
  <c r="S31" i="17"/>
  <c r="S46" i="17"/>
  <c r="S48" i="17"/>
  <c r="S53" i="17"/>
  <c r="S57" i="17"/>
  <c r="S49" i="17"/>
  <c r="S54" i="17"/>
  <c r="S50" i="17"/>
  <c r="S55" i="17"/>
  <c r="S47" i="17"/>
  <c r="S51" i="17"/>
  <c r="S56" i="17"/>
  <c r="S60" i="17"/>
  <c r="S66" i="17"/>
  <c r="S70" i="17"/>
  <c r="S58" i="17"/>
  <c r="S61" i="17"/>
  <c r="S67" i="17"/>
  <c r="S64" i="17"/>
  <c r="S68" i="17"/>
  <c r="S59" i="17"/>
  <c r="S65" i="17"/>
  <c r="S69" i="17"/>
  <c r="S77" i="17"/>
  <c r="S81" i="17"/>
  <c r="S78" i="17"/>
  <c r="S82" i="17"/>
  <c r="S75" i="17"/>
  <c r="S79" i="17"/>
  <c r="S71" i="17"/>
  <c r="S72" i="17"/>
  <c r="S74" i="17"/>
  <c r="S76" i="17"/>
  <c r="S80" i="17"/>
  <c r="S84" i="17"/>
  <c r="S87" i="17"/>
  <c r="S91" i="17"/>
  <c r="S85" i="17"/>
  <c r="S88" i="17"/>
  <c r="S92" i="17"/>
  <c r="S86" i="17"/>
  <c r="S89" i="17"/>
  <c r="S90" i="17"/>
  <c r="DG5" i="44"/>
  <c r="DE4" i="44"/>
  <c r="DF8" i="18"/>
  <c r="DE93" i="18"/>
  <c r="BG5" i="45"/>
  <c r="BH5" i="45" s="1"/>
  <c r="BE4" i="45"/>
  <c r="DE5" i="45"/>
  <c r="DF5" i="45" s="1"/>
  <c r="DG4" i="46"/>
  <c r="DI5" i="46"/>
  <c r="DG8" i="46"/>
  <c r="DG10" i="46"/>
  <c r="DG14" i="46"/>
  <c r="DG9" i="46"/>
  <c r="DG16" i="46"/>
  <c r="DG15" i="46"/>
  <c r="DG17" i="46"/>
  <c r="DG18" i="46"/>
  <c r="DG19" i="46"/>
  <c r="DG20" i="46"/>
  <c r="DG21" i="46"/>
  <c r="DG25" i="46"/>
  <c r="DG26" i="46"/>
  <c r="DG22" i="46"/>
  <c r="DG23" i="46"/>
  <c r="DG24" i="46"/>
  <c r="DG33" i="46"/>
  <c r="DG27" i="46"/>
  <c r="DG29" i="46"/>
  <c r="DG36" i="46"/>
  <c r="DG30" i="46"/>
  <c r="DG32" i="46"/>
  <c r="DG31" i="46"/>
  <c r="DG38" i="46"/>
  <c r="DG39" i="46"/>
  <c r="DG35" i="46"/>
  <c r="DG34" i="46"/>
  <c r="DG37" i="46"/>
  <c r="DG45" i="46"/>
  <c r="DG41" i="46"/>
  <c r="DG40" i="46"/>
  <c r="DG43" i="46"/>
  <c r="DG46" i="46"/>
  <c r="DG47" i="46"/>
  <c r="DG42" i="46"/>
  <c r="DG48" i="46"/>
  <c r="DG52" i="46"/>
  <c r="DG63" i="46"/>
  <c r="DG57" i="46"/>
  <c r="DG56" i="46"/>
  <c r="DG53" i="46"/>
  <c r="DG58" i="46"/>
  <c r="DG54" i="46"/>
  <c r="DG60" i="46"/>
  <c r="DG69" i="46"/>
  <c r="DG64" i="46"/>
  <c r="DG70" i="46"/>
  <c r="DG65" i="46"/>
  <c r="DG68" i="46"/>
  <c r="DG71" i="46"/>
  <c r="DG72" i="46"/>
  <c r="DG75" i="46"/>
  <c r="DE4" i="39"/>
  <c r="DG5" i="39"/>
  <c r="DH5" i="39" s="1"/>
  <c r="DF5" i="38"/>
  <c r="DG5" i="38" s="1"/>
  <c r="DD42" i="38"/>
  <c r="DD4" i="38"/>
  <c r="Q4" i="38"/>
  <c r="S5" i="38"/>
  <c r="Q42" i="38"/>
  <c r="BH5" i="44"/>
  <c r="BF4" i="44"/>
  <c r="U5" i="39"/>
  <c r="BG4" i="39" l="1"/>
  <c r="BJ4" i="17"/>
  <c r="BJ20" i="17"/>
  <c r="BJ23" i="17"/>
  <c r="BJ29" i="17"/>
  <c r="BJ24" i="17"/>
  <c r="BJ30" i="17"/>
  <c r="BJ21" i="17"/>
  <c r="BJ25" i="17"/>
  <c r="BJ22" i="17"/>
  <c r="BJ28" i="17"/>
  <c r="BJ31" i="17"/>
  <c r="BJ41" i="17"/>
  <c r="BJ46" i="17"/>
  <c r="BJ32" i="17"/>
  <c r="BJ43" i="17"/>
  <c r="BJ34" i="17"/>
  <c r="BJ44" i="17"/>
  <c r="BJ35" i="17"/>
  <c r="BJ36" i="17"/>
  <c r="BJ40" i="17"/>
  <c r="BJ45" i="17"/>
  <c r="BJ49" i="17"/>
  <c r="BJ54" i="17"/>
  <c r="BJ58" i="17"/>
  <c r="BJ50" i="17"/>
  <c r="BJ55" i="17"/>
  <c r="BJ51" i="17"/>
  <c r="BJ56" i="17"/>
  <c r="BJ48" i="17"/>
  <c r="BJ53" i="17"/>
  <c r="BJ57" i="17"/>
  <c r="BJ47" i="17"/>
  <c r="BJ64" i="17"/>
  <c r="BJ68" i="17"/>
  <c r="BJ72" i="17"/>
  <c r="BJ59" i="17"/>
  <c r="BJ65" i="17"/>
  <c r="BJ69" i="17"/>
  <c r="BJ60" i="17"/>
  <c r="BJ66" i="17"/>
  <c r="BJ70" i="17"/>
  <c r="BJ61" i="17"/>
  <c r="BJ67" i="17"/>
  <c r="BJ71" i="17"/>
  <c r="BJ78" i="17"/>
  <c r="BJ82" i="17"/>
  <c r="BJ74" i="17"/>
  <c r="BJ75" i="17"/>
  <c r="BJ79" i="17"/>
  <c r="BJ76" i="17"/>
  <c r="BJ80" i="17"/>
  <c r="BJ85" i="17"/>
  <c r="BJ77" i="17"/>
  <c r="BJ81" i="17"/>
  <c r="BJ88" i="17"/>
  <c r="BJ92" i="17"/>
  <c r="BJ89" i="17"/>
  <c r="BJ90" i="17"/>
  <c r="BJ84" i="17"/>
  <c r="BJ86" i="17"/>
  <c r="BJ87" i="17"/>
  <c r="BJ91" i="17"/>
  <c r="BH4" i="45"/>
  <c r="DH20" i="17"/>
  <c r="DH22" i="17"/>
  <c r="DH28" i="17"/>
  <c r="DH23" i="17"/>
  <c r="DH29" i="17"/>
  <c r="DH24" i="17"/>
  <c r="DH4" i="17"/>
  <c r="DH21" i="17"/>
  <c r="DH25" i="17"/>
  <c r="DH36" i="17"/>
  <c r="DH40" i="17"/>
  <c r="DH41" i="17"/>
  <c r="DH30" i="17"/>
  <c r="DH32" i="17"/>
  <c r="DH34" i="17"/>
  <c r="DH44" i="17"/>
  <c r="DH31" i="17"/>
  <c r="DH35" i="17"/>
  <c r="DH46" i="17"/>
  <c r="DH43" i="17"/>
  <c r="DH49" i="17"/>
  <c r="DH54" i="17"/>
  <c r="DH50" i="17"/>
  <c r="DH55" i="17"/>
  <c r="DH45" i="17"/>
  <c r="DH47" i="17"/>
  <c r="DH51" i="17"/>
  <c r="DH56" i="17"/>
  <c r="DH48" i="17"/>
  <c r="DH53" i="17"/>
  <c r="DH57" i="17"/>
  <c r="DH61" i="17"/>
  <c r="DH67" i="17"/>
  <c r="DH64" i="17"/>
  <c r="DH68" i="17"/>
  <c r="DH59" i="17"/>
  <c r="DH65" i="17"/>
  <c r="DH69" i="17"/>
  <c r="DH58" i="17"/>
  <c r="DH60" i="17"/>
  <c r="DH66" i="17"/>
  <c r="DH71" i="17"/>
  <c r="DH74" i="17"/>
  <c r="DH78" i="17"/>
  <c r="DH72" i="17"/>
  <c r="DH75" i="17"/>
  <c r="DH79" i="17"/>
  <c r="DH76" i="17"/>
  <c r="DH80" i="17"/>
  <c r="DH70" i="17"/>
  <c r="DH77" i="17"/>
  <c r="DH82" i="17"/>
  <c r="DH88" i="17"/>
  <c r="DH92" i="17"/>
  <c r="DH89" i="17"/>
  <c r="DH81" i="17"/>
  <c r="DH84" i="17"/>
  <c r="DH85" i="17"/>
  <c r="DH86" i="17"/>
  <c r="DH90" i="17"/>
  <c r="DH87" i="17"/>
  <c r="DH91" i="17"/>
  <c r="DH4" i="39"/>
  <c r="DG4" i="38"/>
  <c r="DG42" i="38"/>
  <c r="Y4" i="46"/>
  <c r="Y9" i="46"/>
  <c r="Y16" i="46"/>
  <c r="Y14" i="46"/>
  <c r="Y8" i="46"/>
  <c r="Y10" i="46"/>
  <c r="Y15" i="46"/>
  <c r="Y17" i="46"/>
  <c r="Y19" i="46"/>
  <c r="Y18" i="46"/>
  <c r="Y22" i="46"/>
  <c r="Y20" i="46"/>
  <c r="Y21" i="46"/>
  <c r="Y23" i="46"/>
  <c r="Y25" i="46"/>
  <c r="Y24" i="46"/>
  <c r="Y29" i="46"/>
  <c r="Y32" i="46"/>
  <c r="Y27" i="46"/>
  <c r="Y26" i="46"/>
  <c r="Y37" i="46"/>
  <c r="Y34" i="46"/>
  <c r="Y33" i="46"/>
  <c r="Y31" i="46"/>
  <c r="Y35" i="46"/>
  <c r="Y30" i="46"/>
  <c r="Y39" i="46"/>
  <c r="Y36" i="46"/>
  <c r="Y38" i="46"/>
  <c r="Y45" i="46"/>
  <c r="Y40" i="46"/>
  <c r="Y41" i="46"/>
  <c r="Y46" i="46"/>
  <c r="Y42" i="46"/>
  <c r="Y43" i="46"/>
  <c r="Y48" i="46"/>
  <c r="Y56" i="46"/>
  <c r="Y47" i="46"/>
  <c r="Y52" i="46"/>
  <c r="Y63" i="46"/>
  <c r="Y53" i="46"/>
  <c r="Y57" i="46"/>
  <c r="Y58" i="46"/>
  <c r="Y54" i="46"/>
  <c r="Y60" i="46"/>
  <c r="Y64" i="46"/>
  <c r="Y70" i="46"/>
  <c r="Y65" i="46"/>
  <c r="Y68" i="46"/>
  <c r="Y72" i="46"/>
  <c r="Y69" i="46"/>
  <c r="Y71" i="46"/>
  <c r="Y75" i="46"/>
  <c r="DH4" i="57"/>
  <c r="DF4" i="45"/>
  <c r="BI4" i="57"/>
  <c r="DG8" i="18"/>
  <c r="DF93" i="18"/>
  <c r="T4" i="57"/>
  <c r="S5" i="45"/>
  <c r="BH4" i="44"/>
  <c r="S4" i="38"/>
  <c r="S42" i="38"/>
  <c r="V5" i="17"/>
  <c r="T4" i="17"/>
  <c r="T21" i="17"/>
  <c r="T25" i="17"/>
  <c r="T22" i="17"/>
  <c r="T28" i="17"/>
  <c r="T23" i="17"/>
  <c r="T29" i="17"/>
  <c r="T20" i="17"/>
  <c r="T24" i="17"/>
  <c r="T30" i="17"/>
  <c r="T31" i="17"/>
  <c r="T34" i="17"/>
  <c r="T44" i="17"/>
  <c r="T35" i="17"/>
  <c r="T36" i="17"/>
  <c r="T40" i="17"/>
  <c r="T45" i="17"/>
  <c r="T41" i="17"/>
  <c r="T32" i="17"/>
  <c r="T43" i="17"/>
  <c r="T47" i="17"/>
  <c r="T51" i="17"/>
  <c r="T56" i="17"/>
  <c r="T46" i="17"/>
  <c r="T48" i="17"/>
  <c r="T53" i="17"/>
  <c r="T57" i="17"/>
  <c r="T49" i="17"/>
  <c r="T54" i="17"/>
  <c r="T58" i="17"/>
  <c r="T50" i="17"/>
  <c r="T55" i="17"/>
  <c r="T60" i="17"/>
  <c r="T66" i="17"/>
  <c r="T70" i="17"/>
  <c r="T61" i="17"/>
  <c r="T67" i="17"/>
  <c r="T71" i="17"/>
  <c r="T64" i="17"/>
  <c r="T68" i="17"/>
  <c r="T59" i="17"/>
  <c r="T65" i="17"/>
  <c r="T69" i="17"/>
  <c r="T72" i="17"/>
  <c r="T74" i="17"/>
  <c r="T76" i="17"/>
  <c r="T80" i="17"/>
  <c r="T77" i="17"/>
  <c r="T81" i="17"/>
  <c r="T78" i="17"/>
  <c r="T82" i="17"/>
  <c r="T75" i="17"/>
  <c r="T79" i="17"/>
  <c r="T90" i="17"/>
  <c r="T84" i="17"/>
  <c r="T87" i="17"/>
  <c r="T91" i="17"/>
  <c r="T85" i="17"/>
  <c r="T88" i="17"/>
  <c r="T92" i="17"/>
  <c r="T86" i="17"/>
  <c r="T89" i="17"/>
  <c r="T5" i="38"/>
  <c r="U5" i="38" s="1"/>
  <c r="U5" i="57"/>
  <c r="U4" i="39"/>
  <c r="DH5" i="38"/>
  <c r="DF4" i="38"/>
  <c r="DF42" i="38"/>
  <c r="DG4" i="44"/>
  <c r="BI42" i="38"/>
  <c r="BI4" i="38"/>
  <c r="R25" i="18"/>
  <c r="T5" i="45"/>
  <c r="R4" i="45"/>
  <c r="DI5" i="39"/>
  <c r="DJ5" i="39" s="1"/>
  <c r="DG4" i="39"/>
  <c r="DI8" i="46"/>
  <c r="DI4" i="46"/>
  <c r="DI15" i="46"/>
  <c r="DI10" i="46"/>
  <c r="DI9" i="46"/>
  <c r="DI16" i="46"/>
  <c r="DI14" i="46"/>
  <c r="DI17" i="46"/>
  <c r="DI18" i="46"/>
  <c r="DI19" i="46"/>
  <c r="DI20" i="46"/>
  <c r="DI21" i="46"/>
  <c r="DI22" i="46"/>
  <c r="DI24" i="46"/>
  <c r="DI25" i="46"/>
  <c r="DI30" i="46"/>
  <c r="DI26" i="46"/>
  <c r="DI23" i="46"/>
  <c r="DI27" i="46"/>
  <c r="DI31" i="46"/>
  <c r="DI33" i="46"/>
  <c r="DI29" i="46"/>
  <c r="DI36" i="46"/>
  <c r="DI37" i="46"/>
  <c r="DI38" i="46"/>
  <c r="DI32" i="46"/>
  <c r="DI35" i="46"/>
  <c r="DI42" i="46"/>
  <c r="DI34" i="46"/>
  <c r="DI39" i="46"/>
  <c r="DI40" i="46"/>
  <c r="DI43" i="46"/>
  <c r="DI45" i="46"/>
  <c r="DI46" i="46"/>
  <c r="DI41" i="46"/>
  <c r="DI48" i="46"/>
  <c r="DI47" i="46"/>
  <c r="DI52" i="46"/>
  <c r="DI60" i="46"/>
  <c r="DI57" i="46"/>
  <c r="DI56" i="46"/>
  <c r="DI54" i="46"/>
  <c r="DI68" i="46"/>
  <c r="DI63" i="46"/>
  <c r="DI69" i="46"/>
  <c r="DI58" i="46"/>
  <c r="DI64" i="46"/>
  <c r="DI70" i="46"/>
  <c r="DI53" i="46"/>
  <c r="DI65" i="46"/>
  <c r="DI71" i="46"/>
  <c r="DI72" i="46"/>
  <c r="DI75" i="46"/>
  <c r="BF8" i="46"/>
  <c r="BF4" i="46"/>
  <c r="BF10" i="46"/>
  <c r="BF14" i="46"/>
  <c r="BF9" i="46"/>
  <c r="BF17" i="46"/>
  <c r="BF16" i="46"/>
  <c r="BF15" i="46"/>
  <c r="BF18" i="46"/>
  <c r="BF19" i="46"/>
  <c r="BF23" i="46"/>
  <c r="BF20" i="46"/>
  <c r="BF21" i="46"/>
  <c r="BF26" i="46"/>
  <c r="BF22" i="46"/>
  <c r="BF25" i="46"/>
  <c r="BF27" i="46"/>
  <c r="BF30" i="46"/>
  <c r="BF24" i="46"/>
  <c r="BF31" i="46"/>
  <c r="BF34" i="46"/>
  <c r="BF29" i="46"/>
  <c r="BF35" i="46"/>
  <c r="BF32" i="46"/>
  <c r="BF33" i="46"/>
  <c r="BF40" i="46"/>
  <c r="BF36" i="46"/>
  <c r="BF37" i="46"/>
  <c r="BF41" i="46"/>
  <c r="BF39" i="46"/>
  <c r="BF38" i="46"/>
  <c r="BF42" i="46"/>
  <c r="BF43" i="46"/>
  <c r="BF45" i="46"/>
  <c r="BF47" i="46"/>
  <c r="BF52" i="46"/>
  <c r="BF53" i="46"/>
  <c r="BF46" i="46"/>
  <c r="BF48" i="46"/>
  <c r="BF57" i="46"/>
  <c r="BF64" i="46"/>
  <c r="BF58" i="46"/>
  <c r="BF54" i="46"/>
  <c r="BF60" i="46"/>
  <c r="BF56" i="46"/>
  <c r="BF65" i="46"/>
  <c r="BF68" i="46"/>
  <c r="BF69" i="46"/>
  <c r="BF75" i="46"/>
  <c r="BF70" i="46"/>
  <c r="BF63" i="46"/>
  <c r="BF72" i="46"/>
  <c r="BF71" i="46"/>
  <c r="BF4" i="39"/>
  <c r="BH5" i="39"/>
  <c r="DI5" i="17"/>
  <c r="DJ5" i="17" s="1"/>
  <c r="DG4" i="17"/>
  <c r="DG22" i="17"/>
  <c r="DG28" i="17"/>
  <c r="DG23" i="17"/>
  <c r="DG29" i="17"/>
  <c r="DG24" i="17"/>
  <c r="DG30" i="17"/>
  <c r="DG21" i="17"/>
  <c r="DG25" i="17"/>
  <c r="DG20" i="17"/>
  <c r="DG40" i="17"/>
  <c r="DG45" i="17"/>
  <c r="DG41" i="17"/>
  <c r="DG32" i="17"/>
  <c r="DG43" i="17"/>
  <c r="DG34" i="17"/>
  <c r="DG44" i="17"/>
  <c r="DG31" i="17"/>
  <c r="DG35" i="17"/>
  <c r="DG36" i="17"/>
  <c r="DG46" i="17"/>
  <c r="DG49" i="17"/>
  <c r="DG54" i="17"/>
  <c r="DG50" i="17"/>
  <c r="DG55" i="17"/>
  <c r="DG47" i="17"/>
  <c r="DG51" i="17"/>
  <c r="DG56" i="17"/>
  <c r="DG48" i="17"/>
  <c r="DG53" i="17"/>
  <c r="DG57" i="17"/>
  <c r="DG61" i="17"/>
  <c r="DG67" i="17"/>
  <c r="DG64" i="17"/>
  <c r="DG68" i="17"/>
  <c r="DG59" i="17"/>
  <c r="DG65" i="17"/>
  <c r="DG69" i="17"/>
  <c r="DG58" i="17"/>
  <c r="DG60" i="17"/>
  <c r="DG66" i="17"/>
  <c r="DG70" i="17"/>
  <c r="DG74" i="17"/>
  <c r="DG78" i="17"/>
  <c r="DG82" i="17"/>
  <c r="DG72" i="17"/>
  <c r="DG75" i="17"/>
  <c r="DG79" i="17"/>
  <c r="DG84" i="17"/>
  <c r="DG76" i="17"/>
  <c r="DG80" i="17"/>
  <c r="DG77" i="17"/>
  <c r="DG81" i="17"/>
  <c r="DG71" i="17"/>
  <c r="DG88" i="17"/>
  <c r="DG92" i="17"/>
  <c r="DG89" i="17"/>
  <c r="DG85" i="17"/>
  <c r="DG86" i="17"/>
  <c r="DG90" i="17"/>
  <c r="DG87" i="17"/>
  <c r="DG91" i="17"/>
  <c r="BH42" i="38"/>
  <c r="BJ5" i="38"/>
  <c r="BH4" i="38"/>
  <c r="BI5" i="44"/>
  <c r="DG5" i="45"/>
  <c r="DE4" i="45"/>
  <c r="V5" i="39"/>
  <c r="W5" i="39" s="1"/>
  <c r="BJ5" i="57"/>
  <c r="BK5" i="57" s="1"/>
  <c r="DJ5" i="46"/>
  <c r="DK5" i="46" s="1"/>
  <c r="W5" i="17"/>
  <c r="U20" i="17"/>
  <c r="U24" i="17"/>
  <c r="U30" i="17"/>
  <c r="U21" i="17"/>
  <c r="U25" i="17"/>
  <c r="U4" i="17"/>
  <c r="U22" i="17"/>
  <c r="U28" i="17"/>
  <c r="U23" i="17"/>
  <c r="U29" i="17"/>
  <c r="U32" i="17"/>
  <c r="U43" i="17"/>
  <c r="U47" i="17"/>
  <c r="U31" i="17"/>
  <c r="U34" i="17"/>
  <c r="U44" i="17"/>
  <c r="U35" i="17"/>
  <c r="U36" i="17"/>
  <c r="U40" i="17"/>
  <c r="U45" i="17"/>
  <c r="U41" i="17"/>
  <c r="U51" i="17"/>
  <c r="U56" i="17"/>
  <c r="U46" i="17"/>
  <c r="U48" i="17"/>
  <c r="U53" i="17"/>
  <c r="U57" i="17"/>
  <c r="U49" i="17"/>
  <c r="U54" i="17"/>
  <c r="U50" i="17"/>
  <c r="U55" i="17"/>
  <c r="U59" i="17"/>
  <c r="U65" i="17"/>
  <c r="U69" i="17"/>
  <c r="U60" i="17"/>
  <c r="U66" i="17"/>
  <c r="U70" i="17"/>
  <c r="U58" i="17"/>
  <c r="U61" i="17"/>
  <c r="U67" i="17"/>
  <c r="U71" i="17"/>
  <c r="U64" i="17"/>
  <c r="U68" i="17"/>
  <c r="U72" i="17"/>
  <c r="U74" i="17"/>
  <c r="U76" i="17"/>
  <c r="U80" i="17"/>
  <c r="U85" i="17"/>
  <c r="U77" i="17"/>
  <c r="U81" i="17"/>
  <c r="U86" i="17"/>
  <c r="U78" i="17"/>
  <c r="U82" i="17"/>
  <c r="U75" i="17"/>
  <c r="U79" i="17"/>
  <c r="U90" i="17"/>
  <c r="U84" i="17"/>
  <c r="U87" i="17"/>
  <c r="U91" i="17"/>
  <c r="U88" i="17"/>
  <c r="U92" i="17"/>
  <c r="U89" i="17"/>
  <c r="BI4" i="17"/>
  <c r="BK5" i="17"/>
  <c r="BI20" i="17"/>
  <c r="BI23" i="17"/>
  <c r="BI24" i="17"/>
  <c r="BI30" i="17"/>
  <c r="BI21" i="17"/>
  <c r="BI25" i="17"/>
  <c r="BI22" i="17"/>
  <c r="BI28" i="17"/>
  <c r="BI41" i="17"/>
  <c r="BI32" i="17"/>
  <c r="BI43" i="17"/>
  <c r="BI34" i="17"/>
  <c r="BI35" i="17"/>
  <c r="BI36" i="17"/>
  <c r="BI40" i="17"/>
  <c r="BI45" i="17"/>
  <c r="BI29" i="17"/>
  <c r="BI31" i="17"/>
  <c r="BI50" i="17"/>
  <c r="BI55" i="17"/>
  <c r="BI51" i="17"/>
  <c r="BI56" i="17"/>
  <c r="BI46" i="17"/>
  <c r="BI48" i="17"/>
  <c r="BI53" i="17"/>
  <c r="BI57" i="17"/>
  <c r="BI47" i="17"/>
  <c r="BI44" i="17"/>
  <c r="BI49" i="17"/>
  <c r="BI54" i="17"/>
  <c r="BI64" i="17"/>
  <c r="BI68" i="17"/>
  <c r="BI59" i="17"/>
  <c r="BI65" i="17"/>
  <c r="BI69" i="17"/>
  <c r="BI60" i="17"/>
  <c r="BI66" i="17"/>
  <c r="BI70" i="17"/>
  <c r="BI58" i="17"/>
  <c r="BI61" i="17"/>
  <c r="BI67" i="17"/>
  <c r="BI74" i="17"/>
  <c r="BI75" i="17"/>
  <c r="BI79" i="17"/>
  <c r="BI76" i="17"/>
  <c r="BI80" i="17"/>
  <c r="BI71" i="17"/>
  <c r="BI72" i="17"/>
  <c r="BI77" i="17"/>
  <c r="BI81" i="17"/>
  <c r="BI78" i="17"/>
  <c r="BI85" i="17"/>
  <c r="BI89" i="17"/>
  <c r="BI82" i="17"/>
  <c r="BI90" i="17"/>
  <c r="BI84" i="17"/>
  <c r="BI86" i="17"/>
  <c r="BI87" i="17"/>
  <c r="BI91" i="17"/>
  <c r="BI88" i="17"/>
  <c r="BI92" i="17"/>
  <c r="X4" i="46"/>
  <c r="X8" i="46"/>
  <c r="Z5" i="46"/>
  <c r="AA5" i="46" s="1"/>
  <c r="X9" i="46"/>
  <c r="X14" i="46"/>
  <c r="X10" i="46"/>
  <c r="X16" i="46"/>
  <c r="X17" i="46"/>
  <c r="X15" i="46"/>
  <c r="X19" i="46"/>
  <c r="X20" i="46"/>
  <c r="X18" i="46"/>
  <c r="X22" i="46"/>
  <c r="X21" i="46"/>
  <c r="X26" i="46"/>
  <c r="X23" i="46"/>
  <c r="X27" i="46"/>
  <c r="X24" i="46"/>
  <c r="X25" i="46"/>
  <c r="X29" i="46"/>
  <c r="X30" i="46"/>
  <c r="X31" i="46"/>
  <c r="X32" i="46"/>
  <c r="X34" i="46"/>
  <c r="X33" i="46"/>
  <c r="X37" i="46"/>
  <c r="X35" i="46"/>
  <c r="X39" i="46"/>
  <c r="X40" i="46"/>
  <c r="X36" i="46"/>
  <c r="X41" i="46"/>
  <c r="X46" i="46"/>
  <c r="X38" i="46"/>
  <c r="X42" i="46"/>
  <c r="X45" i="46"/>
  <c r="X43" i="46"/>
  <c r="X48" i="46"/>
  <c r="X47" i="46"/>
  <c r="X52" i="46"/>
  <c r="X53" i="46"/>
  <c r="X57" i="46"/>
  <c r="X64" i="46"/>
  <c r="X58" i="46"/>
  <c r="X54" i="46"/>
  <c r="X56" i="46"/>
  <c r="X60" i="46"/>
  <c r="X63" i="46"/>
  <c r="X70" i="46"/>
  <c r="X65" i="46"/>
  <c r="X71" i="46"/>
  <c r="X68" i="46"/>
  <c r="X69" i="46"/>
  <c r="X72" i="46"/>
  <c r="X75" i="46"/>
  <c r="BI5" i="45"/>
  <c r="BG4" i="45"/>
  <c r="S4" i="44"/>
  <c r="LO5" i="41"/>
  <c r="LP169" i="41"/>
  <c r="DI5" i="57"/>
  <c r="DJ5" i="57" s="1"/>
  <c r="DG4" i="57"/>
  <c r="BE10" i="46"/>
  <c r="BE8" i="46"/>
  <c r="BG5" i="46"/>
  <c r="BE9" i="46"/>
  <c r="BE4" i="46"/>
  <c r="BE17" i="46"/>
  <c r="BE14" i="46"/>
  <c r="BE16" i="46"/>
  <c r="BE15" i="46"/>
  <c r="BE19" i="46"/>
  <c r="BE20" i="46"/>
  <c r="BE18" i="46"/>
  <c r="BE21" i="46"/>
  <c r="BE24" i="46"/>
  <c r="BE22" i="46"/>
  <c r="BE23" i="46"/>
  <c r="BE25" i="46"/>
  <c r="BE29" i="46"/>
  <c r="BE26" i="46"/>
  <c r="BE30" i="46"/>
  <c r="BE27" i="46"/>
  <c r="BE34" i="46"/>
  <c r="BE32" i="46"/>
  <c r="BE31" i="46"/>
  <c r="BE33" i="46"/>
  <c r="BE40" i="46"/>
  <c r="BE36" i="46"/>
  <c r="BE37" i="46"/>
  <c r="BE38" i="46"/>
  <c r="BE41" i="46"/>
  <c r="BE35" i="46"/>
  <c r="BE39" i="46"/>
  <c r="BE42" i="46"/>
  <c r="BE43" i="46"/>
  <c r="BE45" i="46"/>
  <c r="BE47" i="46"/>
  <c r="BE52" i="46"/>
  <c r="BE53" i="46"/>
  <c r="BE46" i="46"/>
  <c r="BE54" i="46"/>
  <c r="BE48" i="46"/>
  <c r="BE58" i="46"/>
  <c r="BE56" i="46"/>
  <c r="BE57" i="46"/>
  <c r="BE60" i="46"/>
  <c r="BE65" i="46"/>
  <c r="BE68" i="46"/>
  <c r="BE64" i="46"/>
  <c r="BE69" i="46"/>
  <c r="BE63" i="46"/>
  <c r="BE70" i="46"/>
  <c r="BE75" i="46"/>
  <c r="BE71" i="46"/>
  <c r="BE72" i="46"/>
  <c r="T5" i="44"/>
  <c r="U5" i="44" s="1"/>
  <c r="DH5" i="44"/>
  <c r="DI5" i="44" s="1"/>
  <c r="DJ4" i="57" l="1"/>
  <c r="DI4" i="44"/>
  <c r="U4" i="44"/>
  <c r="DJ4" i="17"/>
  <c r="DJ20" i="17"/>
  <c r="DJ21" i="17"/>
  <c r="DJ25" i="17"/>
  <c r="DJ22" i="17"/>
  <c r="DJ28" i="17"/>
  <c r="DJ23" i="17"/>
  <c r="DJ29" i="17"/>
  <c r="DJ24" i="17"/>
  <c r="DJ34" i="17"/>
  <c r="DJ44" i="17"/>
  <c r="DJ31" i="17"/>
  <c r="DJ35" i="17"/>
  <c r="DJ36" i="17"/>
  <c r="DJ40" i="17"/>
  <c r="DJ45" i="17"/>
  <c r="DJ41" i="17"/>
  <c r="DJ46" i="17"/>
  <c r="DJ30" i="17"/>
  <c r="DJ32" i="17"/>
  <c r="DJ43" i="17"/>
  <c r="DJ48" i="17"/>
  <c r="DJ53" i="17"/>
  <c r="DJ49" i="17"/>
  <c r="DJ54" i="17"/>
  <c r="DJ50" i="17"/>
  <c r="DJ55" i="17"/>
  <c r="DJ47" i="17"/>
  <c r="DJ51" i="17"/>
  <c r="DJ56" i="17"/>
  <c r="DJ60" i="17"/>
  <c r="DJ66" i="17"/>
  <c r="DJ57" i="17"/>
  <c r="DJ61" i="17"/>
  <c r="DJ67" i="17"/>
  <c r="DJ71" i="17"/>
  <c r="DJ64" i="17"/>
  <c r="DJ68" i="17"/>
  <c r="DJ59" i="17"/>
  <c r="DJ65" i="17"/>
  <c r="DJ69" i="17"/>
  <c r="DJ58" i="17"/>
  <c r="DJ77" i="17"/>
  <c r="DJ81" i="17"/>
  <c r="DJ74" i="17"/>
  <c r="DJ78" i="17"/>
  <c r="DJ82" i="17"/>
  <c r="DJ72" i="17"/>
  <c r="DJ75" i="17"/>
  <c r="DJ79" i="17"/>
  <c r="DJ70" i="17"/>
  <c r="DJ76" i="17"/>
  <c r="DJ80" i="17"/>
  <c r="DJ87" i="17"/>
  <c r="DJ91" i="17"/>
  <c r="DJ88" i="17"/>
  <c r="DJ92" i="17"/>
  <c r="DJ84" i="17"/>
  <c r="DJ89" i="17"/>
  <c r="DJ85" i="17"/>
  <c r="DJ86" i="17"/>
  <c r="DJ90" i="17"/>
  <c r="DK4" i="46"/>
  <c r="DK8" i="46"/>
  <c r="DK9" i="46"/>
  <c r="DK10" i="46"/>
  <c r="DK14" i="46"/>
  <c r="DK15" i="46"/>
  <c r="DK17" i="46"/>
  <c r="DK16" i="46"/>
  <c r="DK18" i="46"/>
  <c r="DK20" i="46"/>
  <c r="DK24" i="46"/>
  <c r="DK19" i="46"/>
  <c r="DK22" i="46"/>
  <c r="DK21" i="46"/>
  <c r="DK23" i="46"/>
  <c r="DK25" i="46"/>
  <c r="DK26" i="46"/>
  <c r="DK31" i="46"/>
  <c r="DK29" i="46"/>
  <c r="DK27" i="46"/>
  <c r="DK30" i="46"/>
  <c r="DK35" i="46"/>
  <c r="DK33" i="46"/>
  <c r="DK32" i="46"/>
  <c r="DK34" i="46"/>
  <c r="DK36" i="46"/>
  <c r="DK37" i="46"/>
  <c r="DK40" i="46"/>
  <c r="DK42" i="46"/>
  <c r="DK38" i="46"/>
  <c r="DK39" i="46"/>
  <c r="DK41" i="46"/>
  <c r="DK45" i="46"/>
  <c r="DK47" i="46"/>
  <c r="DK46" i="46"/>
  <c r="DK53" i="46"/>
  <c r="DK54" i="46"/>
  <c r="DK43" i="46"/>
  <c r="DK48" i="46"/>
  <c r="DK52" i="46"/>
  <c r="DK58" i="46"/>
  <c r="DK60" i="46"/>
  <c r="DK57" i="46"/>
  <c r="DK56" i="46"/>
  <c r="DK68" i="46"/>
  <c r="DK63" i="46"/>
  <c r="DK69" i="46"/>
  <c r="DK64" i="46"/>
  <c r="DK70" i="46"/>
  <c r="DK71" i="46"/>
  <c r="DK65" i="46"/>
  <c r="DK72" i="46"/>
  <c r="DK75" i="46"/>
  <c r="BK4" i="57"/>
  <c r="DJ4" i="39"/>
  <c r="U4" i="38"/>
  <c r="U42" i="38"/>
  <c r="W4" i="39"/>
  <c r="AA8" i="46"/>
  <c r="AA4" i="46"/>
  <c r="AA10" i="46"/>
  <c r="AA9" i="46"/>
  <c r="AA15" i="46"/>
  <c r="AA16" i="46"/>
  <c r="AA14" i="46"/>
  <c r="AA17" i="46"/>
  <c r="AA19" i="46"/>
  <c r="AA18" i="46"/>
  <c r="AA20" i="46"/>
  <c r="AA24" i="46"/>
  <c r="AA23" i="46"/>
  <c r="AA21" i="46"/>
  <c r="AA22" i="46"/>
  <c r="AA25" i="46"/>
  <c r="AA26" i="46"/>
  <c r="AA33" i="46"/>
  <c r="AA30" i="46"/>
  <c r="AA32" i="46"/>
  <c r="AA27" i="46"/>
  <c r="AA36" i="46"/>
  <c r="AA31" i="46"/>
  <c r="AA29" i="46"/>
  <c r="AA34" i="46"/>
  <c r="AA38" i="46"/>
  <c r="AA37" i="46"/>
  <c r="AA35" i="46"/>
  <c r="AA39" i="46"/>
  <c r="AA45" i="46"/>
  <c r="AA40" i="46"/>
  <c r="AA41" i="46"/>
  <c r="AA43" i="46"/>
  <c r="AA42" i="46"/>
  <c r="AA47" i="46"/>
  <c r="AA48" i="46"/>
  <c r="AA46" i="46"/>
  <c r="AA52" i="46"/>
  <c r="AA63" i="46"/>
  <c r="AA53" i="46"/>
  <c r="AA57" i="46"/>
  <c r="AA56" i="46"/>
  <c r="AA58" i="46"/>
  <c r="AA54" i="46"/>
  <c r="AA60" i="46"/>
  <c r="AA69" i="46"/>
  <c r="AA64" i="46"/>
  <c r="AA70" i="46"/>
  <c r="AA65" i="46"/>
  <c r="AA68" i="46"/>
  <c r="AA72" i="46"/>
  <c r="AA71" i="46"/>
  <c r="AA75" i="46"/>
  <c r="T4" i="45"/>
  <c r="BK4" i="17"/>
  <c r="BK22" i="17"/>
  <c r="BK28" i="17"/>
  <c r="BK20" i="17"/>
  <c r="BK23" i="17"/>
  <c r="BK29" i="17"/>
  <c r="BK24" i="17"/>
  <c r="BK30" i="17"/>
  <c r="BK21" i="17"/>
  <c r="BK25" i="17"/>
  <c r="BK40" i="17"/>
  <c r="BK45" i="17"/>
  <c r="BK31" i="17"/>
  <c r="BK41" i="17"/>
  <c r="BK32" i="17"/>
  <c r="BK43" i="17"/>
  <c r="BK34" i="17"/>
  <c r="BK44" i="17"/>
  <c r="BK35" i="17"/>
  <c r="BK36" i="17"/>
  <c r="BK49" i="17"/>
  <c r="BK54" i="17"/>
  <c r="BK50" i="17"/>
  <c r="BK55" i="17"/>
  <c r="BK51" i="17"/>
  <c r="BK56" i="17"/>
  <c r="BK46" i="17"/>
  <c r="BK48" i="17"/>
  <c r="BK53" i="17"/>
  <c r="BK57" i="17"/>
  <c r="BK47" i="17"/>
  <c r="BK61" i="17"/>
  <c r="BK67" i="17"/>
  <c r="BK64" i="17"/>
  <c r="BK68" i="17"/>
  <c r="BK59" i="17"/>
  <c r="BK65" i="17"/>
  <c r="BK69" i="17"/>
  <c r="BK58" i="17"/>
  <c r="BK60" i="17"/>
  <c r="BK66" i="17"/>
  <c r="BK70" i="17"/>
  <c r="BK78" i="17"/>
  <c r="BK82" i="17"/>
  <c r="BK74" i="17"/>
  <c r="BK75" i="17"/>
  <c r="BK79" i="17"/>
  <c r="BK84" i="17"/>
  <c r="BK76" i="17"/>
  <c r="BK80" i="17"/>
  <c r="BK71" i="17"/>
  <c r="BK72" i="17"/>
  <c r="BK77" i="17"/>
  <c r="BK81" i="17"/>
  <c r="BK85" i="17"/>
  <c r="BK88" i="17"/>
  <c r="BK92" i="17"/>
  <c r="BK89" i="17"/>
  <c r="BK90" i="17"/>
  <c r="BK86" i="17"/>
  <c r="BK87" i="17"/>
  <c r="BK91" i="17"/>
  <c r="DG4" i="45"/>
  <c r="BH4" i="39"/>
  <c r="DH42" i="38"/>
  <c r="DH4" i="38"/>
  <c r="BI4" i="45"/>
  <c r="DH8" i="18"/>
  <c r="DG93" i="18"/>
  <c r="BG9" i="46"/>
  <c r="BG4" i="46"/>
  <c r="BG8" i="46"/>
  <c r="BG10" i="46"/>
  <c r="BG14" i="46"/>
  <c r="BG17" i="46"/>
  <c r="BG16" i="46"/>
  <c r="BG18" i="46"/>
  <c r="BG15" i="46"/>
  <c r="BG19" i="46"/>
  <c r="BG20" i="46"/>
  <c r="BG21" i="46"/>
  <c r="BG26" i="46"/>
  <c r="BG23" i="46"/>
  <c r="BG22" i="46"/>
  <c r="BG32" i="46"/>
  <c r="BG25" i="46"/>
  <c r="BG27" i="46"/>
  <c r="BG24" i="46"/>
  <c r="BG31" i="46"/>
  <c r="BG29" i="46"/>
  <c r="BG35" i="46"/>
  <c r="BG30" i="46"/>
  <c r="BG33" i="46"/>
  <c r="BG34" i="46"/>
  <c r="BG36" i="46"/>
  <c r="BG37" i="46"/>
  <c r="BG45" i="46"/>
  <c r="BG41" i="46"/>
  <c r="BG39" i="46"/>
  <c r="BG40" i="46"/>
  <c r="BG38" i="46"/>
  <c r="BG42" i="46"/>
  <c r="BG47" i="46"/>
  <c r="BG43" i="46"/>
  <c r="BG52" i="46"/>
  <c r="BG53" i="46"/>
  <c r="BG46" i="46"/>
  <c r="BG57" i="46"/>
  <c r="BG48" i="46"/>
  <c r="BG58" i="46"/>
  <c r="BG54" i="46"/>
  <c r="BG60" i="46"/>
  <c r="BG56" i="46"/>
  <c r="BG63" i="46"/>
  <c r="BG70" i="46"/>
  <c r="BG65" i="46"/>
  <c r="BG64" i="46"/>
  <c r="BG68" i="46"/>
  <c r="BG69" i="46"/>
  <c r="BG71" i="46"/>
  <c r="BG72" i="46"/>
  <c r="BG75" i="46"/>
  <c r="BI4" i="44"/>
  <c r="DK5" i="39"/>
  <c r="DL5" i="39" s="1"/>
  <c r="DI4" i="39"/>
  <c r="U4" i="57"/>
  <c r="BJ5" i="44"/>
  <c r="BJ4" i="38"/>
  <c r="BJ42" i="38"/>
  <c r="S25" i="18"/>
  <c r="U5" i="45"/>
  <c r="S4" i="45"/>
  <c r="BJ5" i="45"/>
  <c r="BK5" i="45" s="1"/>
  <c r="W4" i="17"/>
  <c r="W20" i="17"/>
  <c r="W24" i="17"/>
  <c r="W30" i="17"/>
  <c r="W21" i="17"/>
  <c r="W25" i="17"/>
  <c r="W31" i="17"/>
  <c r="W22" i="17"/>
  <c r="W28" i="17"/>
  <c r="W23" i="17"/>
  <c r="W29" i="17"/>
  <c r="W32" i="17"/>
  <c r="W43" i="17"/>
  <c r="W34" i="17"/>
  <c r="W44" i="17"/>
  <c r="W35" i="17"/>
  <c r="W36" i="17"/>
  <c r="W40" i="17"/>
  <c r="W45" i="17"/>
  <c r="W41" i="17"/>
  <c r="W46" i="17"/>
  <c r="W50" i="17"/>
  <c r="W55" i="17"/>
  <c r="W47" i="17"/>
  <c r="W51" i="17"/>
  <c r="W56" i="17"/>
  <c r="W48" i="17"/>
  <c r="W53" i="17"/>
  <c r="W57" i="17"/>
  <c r="W49" i="17"/>
  <c r="W54" i="17"/>
  <c r="W58" i="17"/>
  <c r="W59" i="17"/>
  <c r="W65" i="17"/>
  <c r="W69" i="17"/>
  <c r="W74" i="17"/>
  <c r="W60" i="17"/>
  <c r="W66" i="17"/>
  <c r="W70" i="17"/>
  <c r="W61" i="17"/>
  <c r="W67" i="17"/>
  <c r="W71" i="17"/>
  <c r="W64" i="17"/>
  <c r="W68" i="17"/>
  <c r="W72" i="17"/>
  <c r="W75" i="17"/>
  <c r="W79" i="17"/>
  <c r="W84" i="17"/>
  <c r="W76" i="17"/>
  <c r="W80" i="17"/>
  <c r="W77" i="17"/>
  <c r="W81" i="17"/>
  <c r="W86" i="17"/>
  <c r="W78" i="17"/>
  <c r="W82" i="17"/>
  <c r="W89" i="17"/>
  <c r="W90" i="17"/>
  <c r="W85" i="17"/>
  <c r="W87" i="17"/>
  <c r="W91" i="17"/>
  <c r="W88" i="17"/>
  <c r="W92" i="17"/>
  <c r="DI4" i="57"/>
  <c r="DK5" i="57"/>
  <c r="DL5" i="46"/>
  <c r="DM5" i="46" s="1"/>
  <c r="DJ4" i="46"/>
  <c r="DJ8" i="46"/>
  <c r="DJ14" i="46"/>
  <c r="DJ10" i="46"/>
  <c r="DJ15" i="46"/>
  <c r="DJ16" i="46"/>
  <c r="DJ9" i="46"/>
  <c r="DJ17" i="46"/>
  <c r="DJ18" i="46"/>
  <c r="DJ19" i="46"/>
  <c r="DJ20" i="46"/>
  <c r="DJ22" i="46"/>
  <c r="DJ21" i="46"/>
  <c r="DJ25" i="46"/>
  <c r="DJ23" i="46"/>
  <c r="DJ26" i="46"/>
  <c r="DJ24" i="46"/>
  <c r="DJ31" i="46"/>
  <c r="DJ32" i="46"/>
  <c r="DJ27" i="46"/>
  <c r="DJ30" i="46"/>
  <c r="DJ35" i="46"/>
  <c r="DJ33" i="46"/>
  <c r="DJ29" i="46"/>
  <c r="DJ36" i="46"/>
  <c r="DJ37" i="46"/>
  <c r="DJ38" i="46"/>
  <c r="DJ39" i="46"/>
  <c r="DJ34" i="46"/>
  <c r="DJ40" i="46"/>
  <c r="DJ43" i="46"/>
  <c r="DJ42" i="46"/>
  <c r="DJ45" i="46"/>
  <c r="DJ46" i="46"/>
  <c r="DJ41" i="46"/>
  <c r="DJ53" i="46"/>
  <c r="DJ48" i="46"/>
  <c r="DJ52" i="46"/>
  <c r="DJ60" i="46"/>
  <c r="DJ47" i="46"/>
  <c r="DJ57" i="46"/>
  <c r="DJ54" i="46"/>
  <c r="DJ58" i="46"/>
  <c r="DJ68" i="46"/>
  <c r="DJ63" i="46"/>
  <c r="DJ69" i="46"/>
  <c r="DJ64" i="46"/>
  <c r="DJ56" i="46"/>
  <c r="DJ65" i="46"/>
  <c r="DJ70" i="46"/>
  <c r="DJ71" i="46"/>
  <c r="DJ72" i="46"/>
  <c r="DJ75" i="46"/>
  <c r="V5" i="38"/>
  <c r="T4" i="38"/>
  <c r="T42" i="38"/>
  <c r="BL5" i="17"/>
  <c r="BM5" i="17" s="1"/>
  <c r="BL5" i="57"/>
  <c r="BJ4" i="57"/>
  <c r="BK5" i="38"/>
  <c r="BL5" i="38" s="1"/>
  <c r="V5" i="57"/>
  <c r="AB5" i="46"/>
  <c r="Z8" i="46"/>
  <c r="Z9" i="46"/>
  <c r="Z4" i="46"/>
  <c r="Z10" i="46"/>
  <c r="Z15" i="46"/>
  <c r="Z16" i="46"/>
  <c r="Z14" i="46"/>
  <c r="Z17" i="46"/>
  <c r="Z18" i="46"/>
  <c r="Z19" i="46"/>
  <c r="Z20" i="46"/>
  <c r="Z21" i="46"/>
  <c r="Z24" i="46"/>
  <c r="Z23" i="46"/>
  <c r="Z22" i="46"/>
  <c r="Z25" i="46"/>
  <c r="Z31" i="46"/>
  <c r="Z29" i="46"/>
  <c r="Z26" i="46"/>
  <c r="Z27" i="46"/>
  <c r="Z30" i="46"/>
  <c r="Z32" i="46"/>
  <c r="Z34" i="46"/>
  <c r="Z37" i="46"/>
  <c r="Z35" i="46"/>
  <c r="Z33" i="46"/>
  <c r="Z43" i="46"/>
  <c r="Z36" i="46"/>
  <c r="Z40" i="46"/>
  <c r="Z39" i="46"/>
  <c r="Z41" i="46"/>
  <c r="Z38" i="46"/>
  <c r="Z46" i="46"/>
  <c r="Z47" i="46"/>
  <c r="Z45" i="46"/>
  <c r="Z42" i="46"/>
  <c r="Z48" i="46"/>
  <c r="Z52" i="46"/>
  <c r="Z53" i="46"/>
  <c r="Z57" i="46"/>
  <c r="Z56" i="46"/>
  <c r="Z58" i="46"/>
  <c r="Z54" i="46"/>
  <c r="Z69" i="46"/>
  <c r="Z63" i="46"/>
  <c r="Z64" i="46"/>
  <c r="Z60" i="46"/>
  <c r="Z65" i="46"/>
  <c r="Z68" i="46"/>
  <c r="Z72" i="46"/>
  <c r="Z71" i="46"/>
  <c r="Z75" i="46"/>
  <c r="Z70" i="46"/>
  <c r="V20" i="17"/>
  <c r="V24" i="17"/>
  <c r="V21" i="17"/>
  <c r="V25" i="17"/>
  <c r="V31" i="17"/>
  <c r="V4" i="17"/>
  <c r="X5" i="17"/>
  <c r="V22" i="17"/>
  <c r="V28" i="17"/>
  <c r="V23" i="17"/>
  <c r="V30" i="17"/>
  <c r="V32" i="17"/>
  <c r="V43" i="17"/>
  <c r="V29" i="17"/>
  <c r="V34" i="17"/>
  <c r="V44" i="17"/>
  <c r="V35" i="17"/>
  <c r="V36" i="17"/>
  <c r="V40" i="17"/>
  <c r="V41" i="17"/>
  <c r="V46" i="17"/>
  <c r="V47" i="17"/>
  <c r="V51" i="17"/>
  <c r="V56" i="17"/>
  <c r="V45" i="17"/>
  <c r="V48" i="17"/>
  <c r="V53" i="17"/>
  <c r="V49" i="17"/>
  <c r="V54" i="17"/>
  <c r="V50" i="17"/>
  <c r="V55" i="17"/>
  <c r="V59" i="17"/>
  <c r="V65" i="17"/>
  <c r="V69" i="17"/>
  <c r="V57" i="17"/>
  <c r="V60" i="17"/>
  <c r="V66" i="17"/>
  <c r="V70" i="17"/>
  <c r="V58" i="17"/>
  <c r="V61" i="17"/>
  <c r="V67" i="17"/>
  <c r="V64" i="17"/>
  <c r="V68" i="17"/>
  <c r="V71" i="17"/>
  <c r="V72" i="17"/>
  <c r="V74" i="17"/>
  <c r="V76" i="17"/>
  <c r="V80" i="17"/>
  <c r="V77" i="17"/>
  <c r="V81" i="17"/>
  <c r="V78" i="17"/>
  <c r="V82" i="17"/>
  <c r="V75" i="17"/>
  <c r="V79" i="17"/>
  <c r="V90" i="17"/>
  <c r="V84" i="17"/>
  <c r="V85" i="17"/>
  <c r="V87" i="17"/>
  <c r="V91" i="17"/>
  <c r="V88" i="17"/>
  <c r="V92" i="17"/>
  <c r="V86" i="17"/>
  <c r="V89" i="17"/>
  <c r="DH5" i="45"/>
  <c r="DI5" i="45" s="1"/>
  <c r="BI5" i="39"/>
  <c r="T4" i="44"/>
  <c r="V5" i="44"/>
  <c r="W5" i="44" s="1"/>
  <c r="DH4" i="44"/>
  <c r="DJ5" i="44"/>
  <c r="X5" i="39"/>
  <c r="Y5" i="39" s="1"/>
  <c r="V4" i="39"/>
  <c r="DI20" i="17"/>
  <c r="DI22" i="17"/>
  <c r="DI28" i="17"/>
  <c r="DI23" i="17"/>
  <c r="DI29" i="17"/>
  <c r="DK5" i="17"/>
  <c r="DL5" i="17" s="1"/>
  <c r="DI24" i="17"/>
  <c r="DI4" i="17"/>
  <c r="DI21" i="17"/>
  <c r="DI25" i="17"/>
  <c r="DI31" i="17"/>
  <c r="DI35" i="17"/>
  <c r="DI36" i="17"/>
  <c r="DI40" i="17"/>
  <c r="DI45" i="17"/>
  <c r="DI41" i="17"/>
  <c r="DI46" i="17"/>
  <c r="DI30" i="17"/>
  <c r="DI32" i="17"/>
  <c r="DI43" i="17"/>
  <c r="DI34" i="17"/>
  <c r="DI44" i="17"/>
  <c r="DI48" i="17"/>
  <c r="DI53" i="17"/>
  <c r="DI57" i="17"/>
  <c r="DI49" i="17"/>
  <c r="DI54" i="17"/>
  <c r="DI50" i="17"/>
  <c r="DI55" i="17"/>
  <c r="DI47" i="17"/>
  <c r="DI51" i="17"/>
  <c r="DI56" i="17"/>
  <c r="DI61" i="17"/>
  <c r="DI67" i="17"/>
  <c r="DI71" i="17"/>
  <c r="DI64" i="17"/>
  <c r="DI68" i="17"/>
  <c r="DI59" i="17"/>
  <c r="DI65" i="17"/>
  <c r="DI69" i="17"/>
  <c r="DI58" i="17"/>
  <c r="DI60" i="17"/>
  <c r="DI66" i="17"/>
  <c r="DI70" i="17"/>
  <c r="DI77" i="17"/>
  <c r="DI81" i="17"/>
  <c r="DI74" i="17"/>
  <c r="DI78" i="17"/>
  <c r="DI82" i="17"/>
  <c r="DI72" i="17"/>
  <c r="DI75" i="17"/>
  <c r="DI79" i="17"/>
  <c r="DI84" i="17"/>
  <c r="DI76" i="17"/>
  <c r="DI80" i="17"/>
  <c r="DI87" i="17"/>
  <c r="DI91" i="17"/>
  <c r="DI88" i="17"/>
  <c r="DI92" i="17"/>
  <c r="DI89" i="17"/>
  <c r="DI85" i="17"/>
  <c r="DI86" i="17"/>
  <c r="DI90" i="17"/>
  <c r="BH5" i="46"/>
  <c r="DI5" i="38"/>
  <c r="DJ5" i="38" s="1"/>
  <c r="BM22" i="17" l="1"/>
  <c r="BM28" i="17"/>
  <c r="BM20" i="17"/>
  <c r="BM23" i="17"/>
  <c r="BM29" i="17"/>
  <c r="BM24" i="17"/>
  <c r="BM4" i="17"/>
  <c r="BM21" i="17"/>
  <c r="BM25" i="17"/>
  <c r="BM35" i="17"/>
  <c r="BM36" i="17"/>
  <c r="BM40" i="17"/>
  <c r="BM45" i="17"/>
  <c r="BM31" i="17"/>
  <c r="BM41" i="17"/>
  <c r="BM46" i="17"/>
  <c r="BM30" i="17"/>
  <c r="BM32" i="17"/>
  <c r="BM43" i="17"/>
  <c r="BM34" i="17"/>
  <c r="BM44" i="17"/>
  <c r="BM48" i="17"/>
  <c r="BM53" i="17"/>
  <c r="BM57" i="17"/>
  <c r="BM47" i="17"/>
  <c r="BM49" i="17"/>
  <c r="BM54" i="17"/>
  <c r="BM50" i="17"/>
  <c r="BM55" i="17"/>
  <c r="BM51" i="17"/>
  <c r="BM56" i="17"/>
  <c r="BM61" i="17"/>
  <c r="BM67" i="17"/>
  <c r="BM71" i="17"/>
  <c r="BM64" i="17"/>
  <c r="BM68" i="17"/>
  <c r="BM59" i="17"/>
  <c r="BM65" i="17"/>
  <c r="BM69" i="17"/>
  <c r="BM58" i="17"/>
  <c r="BM60" i="17"/>
  <c r="BM66" i="17"/>
  <c r="BM70" i="17"/>
  <c r="BM77" i="17"/>
  <c r="BM81" i="17"/>
  <c r="BM78" i="17"/>
  <c r="BM82" i="17"/>
  <c r="BM74" i="17"/>
  <c r="BM75" i="17"/>
  <c r="BM79" i="17"/>
  <c r="BM84" i="17"/>
  <c r="BM76" i="17"/>
  <c r="BM80" i="17"/>
  <c r="BM72" i="17"/>
  <c r="BM87" i="17"/>
  <c r="BM91" i="17"/>
  <c r="BM85" i="17"/>
  <c r="BM88" i="17"/>
  <c r="BM92" i="17"/>
  <c r="BM89" i="17"/>
  <c r="BM90" i="17"/>
  <c r="BM86" i="17"/>
  <c r="W4" i="44"/>
  <c r="Y4" i="39"/>
  <c r="DL4" i="17"/>
  <c r="DL21" i="17"/>
  <c r="DL25" i="17"/>
  <c r="DL20" i="17"/>
  <c r="DL22" i="17"/>
  <c r="DL28" i="17"/>
  <c r="DL23" i="17"/>
  <c r="DL29" i="17"/>
  <c r="DL24" i="17"/>
  <c r="DL30" i="17"/>
  <c r="DL34" i="17"/>
  <c r="DL44" i="17"/>
  <c r="DL31" i="17"/>
  <c r="DL35" i="17"/>
  <c r="DL36" i="17"/>
  <c r="DL40" i="17"/>
  <c r="DL45" i="17"/>
  <c r="DL41" i="17"/>
  <c r="DL32" i="17"/>
  <c r="DL43" i="17"/>
  <c r="DL47" i="17"/>
  <c r="DL51" i="17"/>
  <c r="DL56" i="17"/>
  <c r="DL46" i="17"/>
  <c r="DL48" i="17"/>
  <c r="DL53" i="17"/>
  <c r="DL57" i="17"/>
  <c r="DL49" i="17"/>
  <c r="DL54" i="17"/>
  <c r="DL58" i="17"/>
  <c r="DL50" i="17"/>
  <c r="DL55" i="17"/>
  <c r="DL60" i="17"/>
  <c r="DL66" i="17"/>
  <c r="DL70" i="17"/>
  <c r="DL61" i="17"/>
  <c r="DL67" i="17"/>
  <c r="DL71" i="17"/>
  <c r="DL64" i="17"/>
  <c r="DL68" i="17"/>
  <c r="DL59" i="17"/>
  <c r="DL65" i="17"/>
  <c r="DL69" i="17"/>
  <c r="DL76" i="17"/>
  <c r="DL80" i="17"/>
  <c r="DL77" i="17"/>
  <c r="DL81" i="17"/>
  <c r="DL74" i="17"/>
  <c r="DL78" i="17"/>
  <c r="DL82" i="17"/>
  <c r="DL72" i="17"/>
  <c r="DL75" i="17"/>
  <c r="DL79" i="17"/>
  <c r="DL86" i="17"/>
  <c r="DL90" i="17"/>
  <c r="DL87" i="17"/>
  <c r="DL91" i="17"/>
  <c r="DL88" i="17"/>
  <c r="DL92" i="17"/>
  <c r="DL84" i="17"/>
  <c r="DL89" i="17"/>
  <c r="DL85" i="17"/>
  <c r="BL4" i="38"/>
  <c r="BL42" i="38"/>
  <c r="DM10" i="46"/>
  <c r="DM4" i="46"/>
  <c r="DM8" i="46"/>
  <c r="DM15" i="46"/>
  <c r="DM14" i="46"/>
  <c r="DM9" i="46"/>
  <c r="DM17" i="46"/>
  <c r="DM16" i="46"/>
  <c r="DM20" i="46"/>
  <c r="DM18" i="46"/>
  <c r="DM19" i="46"/>
  <c r="DM24" i="46"/>
  <c r="DM23" i="46"/>
  <c r="DM22" i="46"/>
  <c r="DM21" i="46"/>
  <c r="DM25" i="46"/>
  <c r="DM26" i="46"/>
  <c r="DM29" i="46"/>
  <c r="DM32" i="46"/>
  <c r="DM27" i="46"/>
  <c r="DM30" i="46"/>
  <c r="DM34" i="46"/>
  <c r="DM31" i="46"/>
  <c r="DM33" i="46"/>
  <c r="DM40" i="46"/>
  <c r="DM36" i="46"/>
  <c r="DM37" i="46"/>
  <c r="DM38" i="46"/>
  <c r="DM35" i="46"/>
  <c r="DM41" i="46"/>
  <c r="DM42" i="46"/>
  <c r="DM43" i="46"/>
  <c r="DM39" i="46"/>
  <c r="DM45" i="46"/>
  <c r="DM52" i="46"/>
  <c r="DM47" i="46"/>
  <c r="DM46" i="46"/>
  <c r="DM53" i="46"/>
  <c r="DM54" i="46"/>
  <c r="DM48" i="46"/>
  <c r="DM56" i="46"/>
  <c r="DM58" i="46"/>
  <c r="DM57" i="46"/>
  <c r="DM65" i="46"/>
  <c r="DM60" i="46"/>
  <c r="DM68" i="46"/>
  <c r="DM63" i="46"/>
  <c r="DM69" i="46"/>
  <c r="DM64" i="46"/>
  <c r="DM70" i="46"/>
  <c r="DM75" i="46"/>
  <c r="DM71" i="46"/>
  <c r="DM72" i="46"/>
  <c r="BK4" i="45"/>
  <c r="DI4" i="45"/>
  <c r="DJ4" i="38"/>
  <c r="DJ42" i="38"/>
  <c r="DL4" i="39"/>
  <c r="BH4" i="46"/>
  <c r="BH8" i="46"/>
  <c r="BH10" i="46"/>
  <c r="BH14" i="46"/>
  <c r="BH9" i="46"/>
  <c r="BH17" i="46"/>
  <c r="BH16" i="46"/>
  <c r="BH15" i="46"/>
  <c r="BH18" i="46"/>
  <c r="BH19" i="46"/>
  <c r="BH20" i="46"/>
  <c r="BH21" i="46"/>
  <c r="BH22" i="46"/>
  <c r="BH27" i="46"/>
  <c r="BH23" i="46"/>
  <c r="BH24" i="46"/>
  <c r="BH25" i="46"/>
  <c r="BH26" i="46"/>
  <c r="BH29" i="46"/>
  <c r="BH30" i="46"/>
  <c r="BH31" i="46"/>
  <c r="BH33" i="46"/>
  <c r="BH34" i="46"/>
  <c r="BH32" i="46"/>
  <c r="BH39" i="46"/>
  <c r="BH40" i="46"/>
  <c r="BH36" i="46"/>
  <c r="BH37" i="46"/>
  <c r="BH35" i="46"/>
  <c r="BH38" i="46"/>
  <c r="BH41" i="46"/>
  <c r="BH42" i="46"/>
  <c r="BH43" i="46"/>
  <c r="BH46" i="46"/>
  <c r="BH48" i="46"/>
  <c r="BH47" i="46"/>
  <c r="BH52" i="46"/>
  <c r="BH53" i="46"/>
  <c r="BH45" i="46"/>
  <c r="BH56" i="46"/>
  <c r="BH57" i="46"/>
  <c r="BH64" i="46"/>
  <c r="BH58" i="46"/>
  <c r="BH54" i="46"/>
  <c r="BH60" i="46"/>
  <c r="BH63" i="46"/>
  <c r="BH70" i="46"/>
  <c r="BH65" i="46"/>
  <c r="BH71" i="46"/>
  <c r="BH68" i="46"/>
  <c r="BH69" i="46"/>
  <c r="BH72" i="46"/>
  <c r="BH75" i="46"/>
  <c r="X4" i="17"/>
  <c r="X23" i="17"/>
  <c r="X29" i="17"/>
  <c r="X20" i="17"/>
  <c r="X24" i="17"/>
  <c r="X30" i="17"/>
  <c r="X21" i="17"/>
  <c r="X25" i="17"/>
  <c r="X22" i="17"/>
  <c r="X28" i="17"/>
  <c r="X41" i="17"/>
  <c r="X46" i="17"/>
  <c r="X31" i="17"/>
  <c r="X32" i="17"/>
  <c r="X43" i="17"/>
  <c r="X34" i="17"/>
  <c r="X44" i="17"/>
  <c r="X35" i="17"/>
  <c r="X36" i="17"/>
  <c r="X40" i="17"/>
  <c r="X45" i="17"/>
  <c r="X50" i="17"/>
  <c r="X55" i="17"/>
  <c r="X47" i="17"/>
  <c r="X51" i="17"/>
  <c r="X56" i="17"/>
  <c r="X48" i="17"/>
  <c r="X53" i="17"/>
  <c r="X57" i="17"/>
  <c r="X49" i="17"/>
  <c r="X54" i="17"/>
  <c r="X58" i="17"/>
  <c r="X64" i="17"/>
  <c r="X68" i="17"/>
  <c r="X59" i="17"/>
  <c r="X65" i="17"/>
  <c r="X69" i="17"/>
  <c r="X60" i="17"/>
  <c r="X66" i="17"/>
  <c r="X70" i="17"/>
  <c r="X61" i="17"/>
  <c r="X67" i="17"/>
  <c r="X71" i="17"/>
  <c r="X75" i="17"/>
  <c r="X79" i="17"/>
  <c r="X84" i="17"/>
  <c r="X72" i="17"/>
  <c r="X74" i="17"/>
  <c r="X76" i="17"/>
  <c r="X80" i="17"/>
  <c r="X85" i="17"/>
  <c r="X77" i="17"/>
  <c r="X81" i="17"/>
  <c r="X78" i="17"/>
  <c r="X89" i="17"/>
  <c r="X82" i="17"/>
  <c r="X90" i="17"/>
  <c r="X87" i="17"/>
  <c r="X91" i="17"/>
  <c r="X86" i="17"/>
  <c r="X88" i="17"/>
  <c r="X92" i="17"/>
  <c r="V4" i="38"/>
  <c r="V42" i="38"/>
  <c r="BI5" i="46"/>
  <c r="BJ5" i="46" s="1"/>
  <c r="V5" i="45"/>
  <c r="AB8" i="46"/>
  <c r="AD5" i="46"/>
  <c r="AB4" i="46"/>
  <c r="AB9" i="46"/>
  <c r="AB14" i="46"/>
  <c r="AB10" i="46"/>
  <c r="AB15" i="46"/>
  <c r="AB16" i="46"/>
  <c r="AB17" i="46"/>
  <c r="AB21" i="46"/>
  <c r="AB18" i="46"/>
  <c r="AB19" i="46"/>
  <c r="AB20" i="46"/>
  <c r="AB23" i="46"/>
  <c r="AB22" i="46"/>
  <c r="AB24" i="46"/>
  <c r="AB32" i="46"/>
  <c r="AB25" i="46"/>
  <c r="AB29" i="46"/>
  <c r="AB30" i="46"/>
  <c r="AB26" i="46"/>
  <c r="AB27" i="46"/>
  <c r="AB36" i="46"/>
  <c r="AB33" i="46"/>
  <c r="AB34" i="46"/>
  <c r="AB31" i="46"/>
  <c r="AB38" i="46"/>
  <c r="AB37" i="46"/>
  <c r="AB35" i="46"/>
  <c r="AB43" i="46"/>
  <c r="AB39" i="46"/>
  <c r="AB40" i="46"/>
  <c r="AB46" i="46"/>
  <c r="AB42" i="46"/>
  <c r="AB41" i="46"/>
  <c r="AB45" i="46"/>
  <c r="AB54" i="46"/>
  <c r="AB47" i="46"/>
  <c r="AB48" i="46"/>
  <c r="AB52" i="46"/>
  <c r="AB60" i="46"/>
  <c r="AB63" i="46"/>
  <c r="AB53" i="46"/>
  <c r="AB57" i="46"/>
  <c r="AB56" i="46"/>
  <c r="AB58" i="46"/>
  <c r="AB69" i="46"/>
  <c r="AB64" i="46"/>
  <c r="AB70" i="46"/>
  <c r="AB65" i="46"/>
  <c r="AB72" i="46"/>
  <c r="AB71" i="46"/>
  <c r="AB75" i="46"/>
  <c r="AB68" i="46"/>
  <c r="W5" i="38"/>
  <c r="V4" i="57"/>
  <c r="Z5" i="39"/>
  <c r="X4" i="39"/>
  <c r="BK4" i="38"/>
  <c r="BM5" i="38"/>
  <c r="BN5" i="38" s="1"/>
  <c r="BK42" i="38"/>
  <c r="W5" i="45"/>
  <c r="U4" i="45"/>
  <c r="DJ4" i="44"/>
  <c r="Y5" i="17"/>
  <c r="DK4" i="39"/>
  <c r="DM5" i="39"/>
  <c r="BL4" i="57"/>
  <c r="BJ4" i="45"/>
  <c r="BL5" i="45"/>
  <c r="BM5" i="45" s="1"/>
  <c r="BJ4" i="44"/>
  <c r="BM5" i="57"/>
  <c r="V4" i="44"/>
  <c r="X5" i="44"/>
  <c r="BN5" i="17"/>
  <c r="BL22" i="17"/>
  <c r="BL28" i="17"/>
  <c r="BL20" i="17"/>
  <c r="BL23" i="17"/>
  <c r="BL29" i="17"/>
  <c r="BL24" i="17"/>
  <c r="BL4" i="17"/>
  <c r="BL21" i="17"/>
  <c r="BL25" i="17"/>
  <c r="BL36" i="17"/>
  <c r="BL40" i="17"/>
  <c r="BL31" i="17"/>
  <c r="BL41" i="17"/>
  <c r="BL46" i="17"/>
  <c r="BL30" i="17"/>
  <c r="BL32" i="17"/>
  <c r="BL34" i="17"/>
  <c r="BL44" i="17"/>
  <c r="BL35" i="17"/>
  <c r="BL47" i="17"/>
  <c r="BL49" i="17"/>
  <c r="BL54" i="17"/>
  <c r="BL45" i="17"/>
  <c r="BL50" i="17"/>
  <c r="BL55" i="17"/>
  <c r="BL43" i="17"/>
  <c r="BL51" i="17"/>
  <c r="BL56" i="17"/>
  <c r="BL48" i="17"/>
  <c r="BL53" i="17"/>
  <c r="BL61" i="17"/>
  <c r="BL67" i="17"/>
  <c r="BL64" i="17"/>
  <c r="BL68" i="17"/>
  <c r="BL57" i="17"/>
  <c r="BL59" i="17"/>
  <c r="BL65" i="17"/>
  <c r="BL69" i="17"/>
  <c r="BL58" i="17"/>
  <c r="BL60" i="17"/>
  <c r="BL66" i="17"/>
  <c r="BL70" i="17"/>
  <c r="BL78" i="17"/>
  <c r="BL74" i="17"/>
  <c r="BL75" i="17"/>
  <c r="BL79" i="17"/>
  <c r="BL76" i="17"/>
  <c r="BL80" i="17"/>
  <c r="BL71" i="17"/>
  <c r="BL72" i="17"/>
  <c r="BL77" i="17"/>
  <c r="BL85" i="17"/>
  <c r="BL88" i="17"/>
  <c r="BL92" i="17"/>
  <c r="BL89" i="17"/>
  <c r="BL82" i="17"/>
  <c r="BL84" i="17"/>
  <c r="BL90" i="17"/>
  <c r="BL86" i="17"/>
  <c r="BL81" i="17"/>
  <c r="BL87" i="17"/>
  <c r="BL91" i="17"/>
  <c r="T25" i="18"/>
  <c r="DK5" i="44"/>
  <c r="DL4" i="46"/>
  <c r="DL14" i="46"/>
  <c r="DN5" i="46"/>
  <c r="DL8" i="46"/>
  <c r="DL9" i="46"/>
  <c r="DL10" i="46"/>
  <c r="DL16" i="46"/>
  <c r="DL17" i="46"/>
  <c r="DL15" i="46"/>
  <c r="DL20" i="46"/>
  <c r="DL18" i="46"/>
  <c r="DL23" i="46"/>
  <c r="DL22" i="46"/>
  <c r="DL21" i="46"/>
  <c r="DL19" i="46"/>
  <c r="DL29" i="46"/>
  <c r="DL25" i="46"/>
  <c r="DL26" i="46"/>
  <c r="DL24" i="46"/>
  <c r="DL31" i="46"/>
  <c r="DL27" i="46"/>
  <c r="DL30" i="46"/>
  <c r="DL33" i="46"/>
  <c r="DL36" i="46"/>
  <c r="DL32" i="46"/>
  <c r="DL34" i="46"/>
  <c r="DL37" i="46"/>
  <c r="DL41" i="46"/>
  <c r="DL40" i="46"/>
  <c r="DL42" i="46"/>
  <c r="DL38" i="46"/>
  <c r="DL39" i="46"/>
  <c r="DL35" i="46"/>
  <c r="DL43" i="46"/>
  <c r="DL45" i="46"/>
  <c r="DL47" i="46"/>
  <c r="DL46" i="46"/>
  <c r="DL53" i="46"/>
  <c r="DL48" i="46"/>
  <c r="DL54" i="46"/>
  <c r="DL56" i="46"/>
  <c r="DL52" i="46"/>
  <c r="DL58" i="46"/>
  <c r="DL60" i="46"/>
  <c r="DL57" i="46"/>
  <c r="DL65" i="46"/>
  <c r="DL68" i="46"/>
  <c r="DL63" i="46"/>
  <c r="DL69" i="46"/>
  <c r="DL64" i="46"/>
  <c r="DL75" i="46"/>
  <c r="DL70" i="46"/>
  <c r="DL71" i="46"/>
  <c r="DL72" i="46"/>
  <c r="BK5" i="44"/>
  <c r="BL5" i="44" s="1"/>
  <c r="DI8" i="18"/>
  <c r="DH93" i="18"/>
  <c r="DK5" i="38"/>
  <c r="DI4" i="38"/>
  <c r="DI42" i="38"/>
  <c r="DK4" i="17"/>
  <c r="DM5" i="17"/>
  <c r="DN5" i="17" s="1"/>
  <c r="DK21" i="17"/>
  <c r="DK25" i="17"/>
  <c r="DK20" i="17"/>
  <c r="DK22" i="17"/>
  <c r="DK28" i="17"/>
  <c r="DK23" i="17"/>
  <c r="DK24" i="17"/>
  <c r="DK34" i="17"/>
  <c r="DK29" i="17"/>
  <c r="DK31" i="17"/>
  <c r="DK35" i="17"/>
  <c r="DK36" i="17"/>
  <c r="DK40" i="17"/>
  <c r="DK45" i="17"/>
  <c r="DK41" i="17"/>
  <c r="DK30" i="17"/>
  <c r="DK32" i="17"/>
  <c r="DK43" i="17"/>
  <c r="DK46" i="17"/>
  <c r="DK48" i="17"/>
  <c r="DK53" i="17"/>
  <c r="DK49" i="17"/>
  <c r="DK54" i="17"/>
  <c r="DK44" i="17"/>
  <c r="DK50" i="17"/>
  <c r="DK55" i="17"/>
  <c r="DK47" i="17"/>
  <c r="DK51" i="17"/>
  <c r="DK56" i="17"/>
  <c r="DK60" i="17"/>
  <c r="DK66" i="17"/>
  <c r="DK57" i="17"/>
  <c r="DK61" i="17"/>
  <c r="DK67" i="17"/>
  <c r="DK64" i="17"/>
  <c r="DK68" i="17"/>
  <c r="DK59" i="17"/>
  <c r="DK65" i="17"/>
  <c r="DK58" i="17"/>
  <c r="DK69" i="17"/>
  <c r="DK71" i="17"/>
  <c r="DK77" i="17"/>
  <c r="DK81" i="17"/>
  <c r="DK74" i="17"/>
  <c r="DK78" i="17"/>
  <c r="DK82" i="17"/>
  <c r="DK72" i="17"/>
  <c r="DK75" i="17"/>
  <c r="DK79" i="17"/>
  <c r="DK70" i="17"/>
  <c r="DK76" i="17"/>
  <c r="DK80" i="17"/>
  <c r="DK87" i="17"/>
  <c r="DK91" i="17"/>
  <c r="DK88" i="17"/>
  <c r="DK92" i="17"/>
  <c r="DK84" i="17"/>
  <c r="DK89" i="17"/>
  <c r="DK85" i="17"/>
  <c r="DK86" i="17"/>
  <c r="DK90" i="17"/>
  <c r="BI4" i="39"/>
  <c r="BK5" i="39"/>
  <c r="DK4" i="57"/>
  <c r="W5" i="57"/>
  <c r="BJ5" i="39"/>
  <c r="AC5" i="46"/>
  <c r="DJ5" i="45"/>
  <c r="DK5" i="45" s="1"/>
  <c r="DH4" i="45"/>
  <c r="DL5" i="57"/>
  <c r="DM5" i="57" s="1"/>
  <c r="DM4" i="57" l="1"/>
  <c r="BL4" i="44"/>
  <c r="BJ4" i="46"/>
  <c r="BJ15" i="46"/>
  <c r="BJ9" i="46"/>
  <c r="BJ16" i="46"/>
  <c r="BJ8" i="46"/>
  <c r="BJ10" i="46"/>
  <c r="BJ14" i="46"/>
  <c r="BJ17" i="46"/>
  <c r="BJ18" i="46"/>
  <c r="BJ19" i="46"/>
  <c r="BJ20" i="46"/>
  <c r="BJ21" i="46"/>
  <c r="BJ22" i="46"/>
  <c r="BJ23" i="46"/>
  <c r="BJ24" i="46"/>
  <c r="BJ25" i="46"/>
  <c r="BJ31" i="46"/>
  <c r="BJ27" i="46"/>
  <c r="BJ29" i="46"/>
  <c r="BJ26" i="46"/>
  <c r="BJ30" i="46"/>
  <c r="BJ33" i="46"/>
  <c r="BJ34" i="46"/>
  <c r="BJ32" i="46"/>
  <c r="BJ35" i="46"/>
  <c r="BJ36" i="46"/>
  <c r="BJ43" i="46"/>
  <c r="BJ38" i="46"/>
  <c r="BJ39" i="46"/>
  <c r="BJ37" i="46"/>
  <c r="BJ41" i="46"/>
  <c r="BJ40" i="46"/>
  <c r="BJ45" i="46"/>
  <c r="BJ46" i="46"/>
  <c r="BJ42" i="46"/>
  <c r="BJ47" i="46"/>
  <c r="BJ48" i="46"/>
  <c r="BJ52" i="46"/>
  <c r="BJ56" i="46"/>
  <c r="BJ57" i="46"/>
  <c r="BJ58" i="46"/>
  <c r="BJ54" i="46"/>
  <c r="BJ53" i="46"/>
  <c r="BJ69" i="46"/>
  <c r="BJ63" i="46"/>
  <c r="BJ60" i="46"/>
  <c r="BJ65" i="46"/>
  <c r="BJ64" i="46"/>
  <c r="BJ68" i="46"/>
  <c r="BJ71" i="46"/>
  <c r="BJ72" i="46"/>
  <c r="BJ75" i="46"/>
  <c r="BJ70" i="46"/>
  <c r="BM4" i="45"/>
  <c r="BN4" i="38"/>
  <c r="BN42" i="38"/>
  <c r="DK4" i="45"/>
  <c r="DN24" i="17"/>
  <c r="DN4" i="17"/>
  <c r="DN21" i="17"/>
  <c r="DN25" i="17"/>
  <c r="DN20" i="17"/>
  <c r="DN22" i="17"/>
  <c r="DN28" i="17"/>
  <c r="DN23" i="17"/>
  <c r="DN32" i="17"/>
  <c r="DN43" i="17"/>
  <c r="DN29" i="17"/>
  <c r="DN34" i="17"/>
  <c r="DN44" i="17"/>
  <c r="DN31" i="17"/>
  <c r="DN35" i="17"/>
  <c r="DN36" i="17"/>
  <c r="DN40" i="17"/>
  <c r="DN30" i="17"/>
  <c r="DN41" i="17"/>
  <c r="DN47" i="17"/>
  <c r="DN51" i="17"/>
  <c r="DN56" i="17"/>
  <c r="DN46" i="17"/>
  <c r="DN48" i="17"/>
  <c r="DN53" i="17"/>
  <c r="DN49" i="17"/>
  <c r="DN54" i="17"/>
  <c r="DN45" i="17"/>
  <c r="DN50" i="17"/>
  <c r="DN55" i="17"/>
  <c r="DN58" i="17"/>
  <c r="DN59" i="17"/>
  <c r="DN65" i="17"/>
  <c r="DN69" i="17"/>
  <c r="DN57" i="17"/>
  <c r="DN60" i="17"/>
  <c r="DN66" i="17"/>
  <c r="DN61" i="17"/>
  <c r="DN67" i="17"/>
  <c r="DN64" i="17"/>
  <c r="DN68" i="17"/>
  <c r="DN70" i="17"/>
  <c r="DN76" i="17"/>
  <c r="DN80" i="17"/>
  <c r="DN71" i="17"/>
  <c r="DN77" i="17"/>
  <c r="DN81" i="17"/>
  <c r="DN74" i="17"/>
  <c r="DN78" i="17"/>
  <c r="DN72" i="17"/>
  <c r="DN75" i="17"/>
  <c r="DN79" i="17"/>
  <c r="DN82" i="17"/>
  <c r="DN85" i="17"/>
  <c r="DN86" i="17"/>
  <c r="DN90" i="17"/>
  <c r="DN87" i="17"/>
  <c r="DN91" i="17"/>
  <c r="DN88" i="17"/>
  <c r="DN92" i="17"/>
  <c r="DN84" i="17"/>
  <c r="DN89" i="17"/>
  <c r="W4" i="57"/>
  <c r="DK42" i="38"/>
  <c r="DK4" i="38"/>
  <c r="X4" i="44"/>
  <c r="W4" i="45"/>
  <c r="Z5" i="17"/>
  <c r="X5" i="57"/>
  <c r="Y5" i="57" s="1"/>
  <c r="BM4" i="57"/>
  <c r="BN5" i="57"/>
  <c r="BO5" i="38"/>
  <c r="BM4" i="38"/>
  <c r="BM42" i="38"/>
  <c r="W4" i="38"/>
  <c r="W42" i="38"/>
  <c r="AD8" i="46"/>
  <c r="AD9" i="46"/>
  <c r="AD4" i="46"/>
  <c r="AD10" i="46"/>
  <c r="AD14" i="46"/>
  <c r="AD15" i="46"/>
  <c r="AD16" i="46"/>
  <c r="AD17" i="46"/>
  <c r="AD20" i="46"/>
  <c r="AD18" i="46"/>
  <c r="AD19" i="46"/>
  <c r="AD21" i="46"/>
  <c r="AD22" i="46"/>
  <c r="AD23" i="46"/>
  <c r="AD25" i="46"/>
  <c r="AD24" i="46"/>
  <c r="AD27" i="46"/>
  <c r="AD26" i="46"/>
  <c r="AD31" i="46"/>
  <c r="AD29" i="46"/>
  <c r="AD35" i="46"/>
  <c r="AD32" i="46"/>
  <c r="AD30" i="46"/>
  <c r="AD36" i="46"/>
  <c r="AD34" i="46"/>
  <c r="AD38" i="46"/>
  <c r="AD33" i="46"/>
  <c r="AD37" i="46"/>
  <c r="AD39" i="46"/>
  <c r="AD43" i="46"/>
  <c r="AD41" i="46"/>
  <c r="AD45" i="46"/>
  <c r="AD40" i="46"/>
  <c r="AD42" i="46"/>
  <c r="AD53" i="46"/>
  <c r="AD46" i="46"/>
  <c r="AD47" i="46"/>
  <c r="AD48" i="46"/>
  <c r="AD56" i="46"/>
  <c r="AD52" i="46"/>
  <c r="AD60" i="46"/>
  <c r="AD57" i="46"/>
  <c r="AD58" i="46"/>
  <c r="AD68" i="46"/>
  <c r="AD54" i="46"/>
  <c r="AD63" i="46"/>
  <c r="AD69" i="46"/>
  <c r="AD64" i="46"/>
  <c r="AD65" i="46"/>
  <c r="AD72" i="46"/>
  <c r="AD70" i="46"/>
  <c r="AD71" i="46"/>
  <c r="AD75" i="46"/>
  <c r="U25" i="18"/>
  <c r="DM4" i="39"/>
  <c r="Z4" i="39"/>
  <c r="V4" i="45"/>
  <c r="X5" i="45"/>
  <c r="X5" i="38"/>
  <c r="AA5" i="39"/>
  <c r="DL4" i="57"/>
  <c r="DN5" i="57"/>
  <c r="BK4" i="39"/>
  <c r="Y5" i="44"/>
  <c r="DN4" i="46"/>
  <c r="DN8" i="46"/>
  <c r="DN9" i="46"/>
  <c r="DN10" i="46"/>
  <c r="DN17" i="46"/>
  <c r="DN15" i="46"/>
  <c r="DN14" i="46"/>
  <c r="DN18" i="46"/>
  <c r="DN19" i="46"/>
  <c r="DN16" i="46"/>
  <c r="DN23" i="46"/>
  <c r="DN20" i="46"/>
  <c r="DN22" i="46"/>
  <c r="DN21" i="46"/>
  <c r="DN26" i="46"/>
  <c r="DN24" i="46"/>
  <c r="DN25" i="46"/>
  <c r="DN30" i="46"/>
  <c r="DN27" i="46"/>
  <c r="DN31" i="46"/>
  <c r="DN32" i="46"/>
  <c r="DN34" i="46"/>
  <c r="DN35" i="46"/>
  <c r="DN33" i="46"/>
  <c r="DN29" i="46"/>
  <c r="DN40" i="46"/>
  <c r="DN36" i="46"/>
  <c r="DN37" i="46"/>
  <c r="DN41" i="46"/>
  <c r="DN38" i="46"/>
  <c r="DN39" i="46"/>
  <c r="DN42" i="46"/>
  <c r="DN43" i="46"/>
  <c r="DN45" i="46"/>
  <c r="DN52" i="46"/>
  <c r="DN47" i="46"/>
  <c r="DN46" i="46"/>
  <c r="DN53" i="46"/>
  <c r="DN48" i="46"/>
  <c r="DN57" i="46"/>
  <c r="DN54" i="46"/>
  <c r="DN56" i="46"/>
  <c r="DN58" i="46"/>
  <c r="DN60" i="46"/>
  <c r="DN65" i="46"/>
  <c r="DN68" i="46"/>
  <c r="DN63" i="46"/>
  <c r="DN69" i="46"/>
  <c r="DN75" i="46"/>
  <c r="DN70" i="46"/>
  <c r="DN64" i="46"/>
  <c r="DN71" i="46"/>
  <c r="DN72" i="46"/>
  <c r="BK5" i="46"/>
  <c r="BI9" i="46"/>
  <c r="BI15" i="46"/>
  <c r="BI16" i="46"/>
  <c r="BI8" i="46"/>
  <c r="BI10" i="46"/>
  <c r="BI4" i="46"/>
  <c r="BI14" i="46"/>
  <c r="BI17" i="46"/>
  <c r="BI18" i="46"/>
  <c r="BI19" i="46"/>
  <c r="BI22" i="46"/>
  <c r="BI21" i="46"/>
  <c r="BI20" i="46"/>
  <c r="BI23" i="46"/>
  <c r="BI24" i="46"/>
  <c r="BI25" i="46"/>
  <c r="BI29" i="46"/>
  <c r="BI26" i="46"/>
  <c r="BI31" i="46"/>
  <c r="BI27" i="46"/>
  <c r="BI30" i="46"/>
  <c r="BI33" i="46"/>
  <c r="BI37" i="46"/>
  <c r="BI34" i="46"/>
  <c r="BI35" i="46"/>
  <c r="BI32" i="46"/>
  <c r="BI39" i="46"/>
  <c r="BI38" i="46"/>
  <c r="BI45" i="46"/>
  <c r="BI41" i="46"/>
  <c r="BI36" i="46"/>
  <c r="BI40" i="46"/>
  <c r="BI43" i="46"/>
  <c r="BI46" i="46"/>
  <c r="BI42" i="46"/>
  <c r="BI48" i="46"/>
  <c r="BI56" i="46"/>
  <c r="BI47" i="46"/>
  <c r="BI52" i="46"/>
  <c r="BI63" i="46"/>
  <c r="BI57" i="46"/>
  <c r="BI58" i="46"/>
  <c r="BI54" i="46"/>
  <c r="BI53" i="46"/>
  <c r="BI60" i="46"/>
  <c r="BI70" i="46"/>
  <c r="BI65" i="46"/>
  <c r="BI64" i="46"/>
  <c r="BI68" i="46"/>
  <c r="BI71" i="46"/>
  <c r="BI72" i="46"/>
  <c r="BI75" i="46"/>
  <c r="BI69" i="46"/>
  <c r="DN5" i="39"/>
  <c r="DO5" i="39" s="1"/>
  <c r="DL5" i="45"/>
  <c r="DJ4" i="45"/>
  <c r="AC4" i="46"/>
  <c r="AC9" i="46"/>
  <c r="AC3" i="46"/>
  <c r="AE5" i="46"/>
  <c r="AF5" i="46" s="1"/>
  <c r="AC8" i="46"/>
  <c r="AC10" i="46"/>
  <c r="AC14" i="46"/>
  <c r="AC15" i="46"/>
  <c r="AC16" i="46"/>
  <c r="AC17" i="46"/>
  <c r="AC18" i="46"/>
  <c r="AC20" i="46"/>
  <c r="AC19" i="46"/>
  <c r="AC21" i="46"/>
  <c r="AC23" i="46"/>
  <c r="AC22" i="46"/>
  <c r="AC30" i="46"/>
  <c r="AC24" i="46"/>
  <c r="AC25" i="46"/>
  <c r="AC26" i="46"/>
  <c r="AC27" i="46"/>
  <c r="AC29" i="46"/>
  <c r="AC32" i="46"/>
  <c r="AC31" i="46"/>
  <c r="AC34" i="46"/>
  <c r="AC38" i="46"/>
  <c r="AC33" i="46"/>
  <c r="AC37" i="46"/>
  <c r="AC35" i="46"/>
  <c r="AC36" i="46"/>
  <c r="AC42" i="46"/>
  <c r="AC43" i="46"/>
  <c r="AC39" i="46"/>
  <c r="AC40" i="46"/>
  <c r="AC45" i="46"/>
  <c r="AC46" i="46"/>
  <c r="AC41" i="46"/>
  <c r="AC54" i="46"/>
  <c r="AC47" i="46"/>
  <c r="AC48" i="46"/>
  <c r="AC60" i="46"/>
  <c r="AC52" i="46"/>
  <c r="AC53" i="46"/>
  <c r="AC57" i="46"/>
  <c r="AC68" i="46"/>
  <c r="AC63" i="46"/>
  <c r="AC58" i="46"/>
  <c r="AC69" i="46"/>
  <c r="AC64" i="46"/>
  <c r="AC70" i="46"/>
  <c r="AC65" i="46"/>
  <c r="AC56" i="46"/>
  <c r="AC72" i="46"/>
  <c r="AC71" i="46"/>
  <c r="AC75" i="46"/>
  <c r="BJ4" i="39"/>
  <c r="BL5" i="39"/>
  <c r="BM5" i="39" s="1"/>
  <c r="DO5" i="17"/>
  <c r="DP5" i="17" s="1"/>
  <c r="DM24" i="17"/>
  <c r="DM30" i="17"/>
  <c r="DM4" i="17"/>
  <c r="DM21" i="17"/>
  <c r="DM25" i="17"/>
  <c r="DM20" i="17"/>
  <c r="DM22" i="17"/>
  <c r="DM28" i="17"/>
  <c r="DM23" i="17"/>
  <c r="DM29" i="17"/>
  <c r="DM32" i="17"/>
  <c r="DM43" i="17"/>
  <c r="DM34" i="17"/>
  <c r="DM44" i="17"/>
  <c r="DM31" i="17"/>
  <c r="DM35" i="17"/>
  <c r="DM36" i="17"/>
  <c r="DM40" i="17"/>
  <c r="DM45" i="17"/>
  <c r="DM41" i="17"/>
  <c r="DM47" i="17"/>
  <c r="DM51" i="17"/>
  <c r="DM46" i="17"/>
  <c r="DM48" i="17"/>
  <c r="DM53" i="17"/>
  <c r="DM57" i="17"/>
  <c r="DM49" i="17"/>
  <c r="DM54" i="17"/>
  <c r="DM50" i="17"/>
  <c r="DM55" i="17"/>
  <c r="DM58" i="17"/>
  <c r="DM59" i="17"/>
  <c r="DM65" i="17"/>
  <c r="DM69" i="17"/>
  <c r="DM60" i="17"/>
  <c r="DM66" i="17"/>
  <c r="DM70" i="17"/>
  <c r="DM61" i="17"/>
  <c r="DM67" i="17"/>
  <c r="DM56" i="17"/>
  <c r="DM64" i="17"/>
  <c r="DM68" i="17"/>
  <c r="DM76" i="17"/>
  <c r="DM80" i="17"/>
  <c r="DM71" i="17"/>
  <c r="DM77" i="17"/>
  <c r="DM81" i="17"/>
  <c r="DM74" i="17"/>
  <c r="DM78" i="17"/>
  <c r="DM82" i="17"/>
  <c r="DM72" i="17"/>
  <c r="DM75" i="17"/>
  <c r="DM79" i="17"/>
  <c r="DM85" i="17"/>
  <c r="DM86" i="17"/>
  <c r="DM90" i="17"/>
  <c r="DM87" i="17"/>
  <c r="DM91" i="17"/>
  <c r="DM88" i="17"/>
  <c r="DM92" i="17"/>
  <c r="DM84" i="17"/>
  <c r="DM89" i="17"/>
  <c r="DO5" i="46"/>
  <c r="DP5" i="46" s="1"/>
  <c r="DJ8" i="18"/>
  <c r="DI93" i="18"/>
  <c r="DK4" i="44"/>
  <c r="AA5" i="17"/>
  <c r="Y4" i="17"/>
  <c r="Y23" i="17"/>
  <c r="Y29" i="17"/>
  <c r="Y20" i="17"/>
  <c r="Y24" i="17"/>
  <c r="Y30" i="17"/>
  <c r="Y21" i="17"/>
  <c r="Y25" i="17"/>
  <c r="Y22" i="17"/>
  <c r="Y28" i="17"/>
  <c r="Y41" i="17"/>
  <c r="Y31" i="17"/>
  <c r="Y32" i="17"/>
  <c r="Y43" i="17"/>
  <c r="Y34" i="17"/>
  <c r="Y35" i="17"/>
  <c r="Y36" i="17"/>
  <c r="Y40" i="17"/>
  <c r="Y45" i="17"/>
  <c r="Y50" i="17"/>
  <c r="Y55" i="17"/>
  <c r="Y44" i="17"/>
  <c r="Y46" i="17"/>
  <c r="Y47" i="17"/>
  <c r="Y51" i="17"/>
  <c r="Y56" i="17"/>
  <c r="Y48" i="17"/>
  <c r="Y53" i="17"/>
  <c r="Y57" i="17"/>
  <c r="Y49" i="17"/>
  <c r="Y54" i="17"/>
  <c r="Y64" i="17"/>
  <c r="Y68" i="17"/>
  <c r="Y59" i="17"/>
  <c r="Y65" i="17"/>
  <c r="Y69" i="17"/>
  <c r="Y58" i="17"/>
  <c r="Y60" i="17"/>
  <c r="Y66" i="17"/>
  <c r="Y70" i="17"/>
  <c r="Y61" i="17"/>
  <c r="Y67" i="17"/>
  <c r="Y71" i="17"/>
  <c r="Y75" i="17"/>
  <c r="Y79" i="17"/>
  <c r="Y72" i="17"/>
  <c r="Y74" i="17"/>
  <c r="Y76" i="17"/>
  <c r="Y80" i="17"/>
  <c r="Y77" i="17"/>
  <c r="Y81" i="17"/>
  <c r="Y78" i="17"/>
  <c r="Y89" i="17"/>
  <c r="Y82" i="17"/>
  <c r="Y90" i="17"/>
  <c r="Y84" i="17"/>
  <c r="Y85" i="17"/>
  <c r="Y87" i="17"/>
  <c r="Y91" i="17"/>
  <c r="Y86" i="17"/>
  <c r="Y88" i="17"/>
  <c r="Y92" i="17"/>
  <c r="BK4" i="44"/>
  <c r="BM5" i="44"/>
  <c r="BN4" i="17"/>
  <c r="BN20" i="17"/>
  <c r="BN21" i="17"/>
  <c r="BN25" i="17"/>
  <c r="BN22" i="17"/>
  <c r="BN28" i="17"/>
  <c r="BN23" i="17"/>
  <c r="BN29" i="17"/>
  <c r="BN24" i="17"/>
  <c r="BN34" i="17"/>
  <c r="BN44" i="17"/>
  <c r="BN35" i="17"/>
  <c r="BN36" i="17"/>
  <c r="BN40" i="17"/>
  <c r="BN45" i="17"/>
  <c r="BN31" i="17"/>
  <c r="BN41" i="17"/>
  <c r="BN46" i="17"/>
  <c r="BN30" i="17"/>
  <c r="BN32" i="17"/>
  <c r="BN43" i="17"/>
  <c r="BN48" i="17"/>
  <c r="BN53" i="17"/>
  <c r="BN47" i="17"/>
  <c r="BN49" i="17"/>
  <c r="BN54" i="17"/>
  <c r="BN50" i="17"/>
  <c r="BN55" i="17"/>
  <c r="BN51" i="17"/>
  <c r="BN56" i="17"/>
  <c r="BN58" i="17"/>
  <c r="BN60" i="17"/>
  <c r="BN66" i="17"/>
  <c r="BN61" i="17"/>
  <c r="BN67" i="17"/>
  <c r="BN71" i="17"/>
  <c r="BN64" i="17"/>
  <c r="BN68" i="17"/>
  <c r="BN57" i="17"/>
  <c r="BN59" i="17"/>
  <c r="BN65" i="17"/>
  <c r="BN69" i="17"/>
  <c r="BN72" i="17"/>
  <c r="BN77" i="17"/>
  <c r="BN81" i="17"/>
  <c r="BN70" i="17"/>
  <c r="BN78" i="17"/>
  <c r="BN82" i="17"/>
  <c r="BN74" i="17"/>
  <c r="BN75" i="17"/>
  <c r="BN79" i="17"/>
  <c r="BN76" i="17"/>
  <c r="BN80" i="17"/>
  <c r="BN86" i="17"/>
  <c r="BN87" i="17"/>
  <c r="BN91" i="17"/>
  <c r="BN85" i="17"/>
  <c r="BN88" i="17"/>
  <c r="BN92" i="17"/>
  <c r="BN89" i="17"/>
  <c r="BN84" i="17"/>
  <c r="BN90" i="17"/>
  <c r="BN5" i="45"/>
  <c r="BL4" i="45"/>
  <c r="DL5" i="44"/>
  <c r="DL5" i="38"/>
  <c r="BO5" i="17"/>
  <c r="BP5" i="17" s="1"/>
  <c r="DP3" i="46" l="1"/>
  <c r="DP4" i="46"/>
  <c r="DP9" i="46"/>
  <c r="Y4" i="57"/>
  <c r="DP3" i="17"/>
  <c r="DP4" i="17"/>
  <c r="BM4" i="39"/>
  <c r="DO4" i="39"/>
  <c r="DQ5" i="39"/>
  <c r="BP3" i="17"/>
  <c r="BP4" i="17"/>
  <c r="AF14" i="46"/>
  <c r="AF9" i="46"/>
  <c r="AF4" i="46"/>
  <c r="AF8" i="46"/>
  <c r="AF10" i="46"/>
  <c r="AF15" i="46"/>
  <c r="AF16" i="46"/>
  <c r="AF18" i="46"/>
  <c r="AF17" i="46"/>
  <c r="AF20" i="46"/>
  <c r="AF21" i="46"/>
  <c r="AF19" i="46"/>
  <c r="AF22" i="46"/>
  <c r="AF24" i="46"/>
  <c r="AF23" i="46"/>
  <c r="AF29" i="46"/>
  <c r="AF26" i="46"/>
  <c r="AF27" i="46"/>
  <c r="AF25" i="46"/>
  <c r="AF31" i="46"/>
  <c r="AF36" i="46"/>
  <c r="AF30" i="46"/>
  <c r="AF34" i="46"/>
  <c r="AF33" i="46"/>
  <c r="AF35" i="46"/>
  <c r="AF38" i="46"/>
  <c r="AF32" i="46"/>
  <c r="AF37" i="46"/>
  <c r="AF41" i="46"/>
  <c r="AF42" i="46"/>
  <c r="AF39" i="46"/>
  <c r="AF40" i="46"/>
  <c r="AF43" i="46"/>
  <c r="AF45" i="46"/>
  <c r="AF53" i="46"/>
  <c r="AF54" i="46"/>
  <c r="AF46" i="46"/>
  <c r="AF47" i="46"/>
  <c r="AF48" i="46"/>
  <c r="AF56" i="46"/>
  <c r="AF58" i="46"/>
  <c r="AF60" i="46"/>
  <c r="AF52" i="46"/>
  <c r="AF57" i="46"/>
  <c r="AF65" i="46"/>
  <c r="AF68" i="46"/>
  <c r="AF63" i="46"/>
  <c r="AF69" i="46"/>
  <c r="AF64" i="46"/>
  <c r="AF75" i="46"/>
  <c r="AF72" i="46"/>
  <c r="AF70" i="46"/>
  <c r="AF71" i="46"/>
  <c r="DL4" i="44"/>
  <c r="BN4" i="45"/>
  <c r="BK4" i="46"/>
  <c r="BK8" i="46"/>
  <c r="BK15" i="46"/>
  <c r="BK10" i="46"/>
  <c r="BK9" i="46"/>
  <c r="BK14" i="46"/>
  <c r="BK17" i="46"/>
  <c r="BK16" i="46"/>
  <c r="BK19" i="46"/>
  <c r="BK18" i="46"/>
  <c r="BK20" i="46"/>
  <c r="BK22" i="46"/>
  <c r="BK21" i="46"/>
  <c r="BK23" i="46"/>
  <c r="BK24" i="46"/>
  <c r="BK25" i="46"/>
  <c r="BK26" i="46"/>
  <c r="BK27" i="46"/>
  <c r="BK33" i="46"/>
  <c r="BK31" i="46"/>
  <c r="BK29" i="46"/>
  <c r="BK32" i="46"/>
  <c r="BK36" i="46"/>
  <c r="BK30" i="46"/>
  <c r="BK35" i="46"/>
  <c r="BK38" i="46"/>
  <c r="BK39" i="46"/>
  <c r="BK34" i="46"/>
  <c r="BK37" i="46"/>
  <c r="BK45" i="46"/>
  <c r="BK41" i="46"/>
  <c r="BK43" i="46"/>
  <c r="BK46" i="46"/>
  <c r="BK47" i="46"/>
  <c r="BK40" i="46"/>
  <c r="BK48" i="46"/>
  <c r="BK42" i="46"/>
  <c r="BK52" i="46"/>
  <c r="BK56" i="46"/>
  <c r="BK63" i="46"/>
  <c r="BK57" i="46"/>
  <c r="BK58" i="46"/>
  <c r="BK54" i="46"/>
  <c r="BK60" i="46"/>
  <c r="BK69" i="46"/>
  <c r="BK53" i="46"/>
  <c r="BK70" i="46"/>
  <c r="BK65" i="46"/>
  <c r="BK64" i="46"/>
  <c r="BK68" i="46"/>
  <c r="BK71" i="46"/>
  <c r="BK72" i="46"/>
  <c r="BK75" i="46"/>
  <c r="AA4" i="17"/>
  <c r="AA22" i="17"/>
  <c r="AA28" i="17"/>
  <c r="AA23" i="17"/>
  <c r="AA29" i="17"/>
  <c r="AA20" i="17"/>
  <c r="AA24" i="17"/>
  <c r="AA30" i="17"/>
  <c r="AA21" i="17"/>
  <c r="AA25" i="17"/>
  <c r="AA40" i="17"/>
  <c r="AA45" i="17"/>
  <c r="AA41" i="17"/>
  <c r="AA46" i="17"/>
  <c r="AA31" i="17"/>
  <c r="AA32" i="17"/>
  <c r="AA43" i="17"/>
  <c r="AA47" i="17"/>
  <c r="AA34" i="17"/>
  <c r="AA44" i="17"/>
  <c r="AA35" i="17"/>
  <c r="AA36" i="17"/>
  <c r="AA49" i="17"/>
  <c r="AA54" i="17"/>
  <c r="AA50" i="17"/>
  <c r="AA55" i="17"/>
  <c r="AA51" i="17"/>
  <c r="AA56" i="17"/>
  <c r="AA48" i="17"/>
  <c r="AA53" i="17"/>
  <c r="AA57" i="17"/>
  <c r="AA61" i="17"/>
  <c r="AA67" i="17"/>
  <c r="AA64" i="17"/>
  <c r="AA68" i="17"/>
  <c r="AA59" i="17"/>
  <c r="AA65" i="17"/>
  <c r="AA69" i="17"/>
  <c r="AA58" i="17"/>
  <c r="AA60" i="17"/>
  <c r="AA66" i="17"/>
  <c r="AA70" i="17"/>
  <c r="AA78" i="17"/>
  <c r="AA82" i="17"/>
  <c r="AA71" i="17"/>
  <c r="AA72" i="17"/>
  <c r="AA75" i="17"/>
  <c r="AA79" i="17"/>
  <c r="AA84" i="17"/>
  <c r="AA74" i="17"/>
  <c r="AA76" i="17"/>
  <c r="AA80" i="17"/>
  <c r="AA77" i="17"/>
  <c r="AA81" i="17"/>
  <c r="AA86" i="17"/>
  <c r="AA88" i="17"/>
  <c r="AA92" i="17"/>
  <c r="AA89" i="17"/>
  <c r="AA90" i="17"/>
  <c r="AA85" i="17"/>
  <c r="AA87" i="17"/>
  <c r="AA91" i="17"/>
  <c r="DN4" i="57"/>
  <c r="V25" i="18"/>
  <c r="Z5" i="57"/>
  <c r="AA5" i="57" s="1"/>
  <c r="X4" i="57"/>
  <c r="AB5" i="17"/>
  <c r="Z4" i="17"/>
  <c r="Z23" i="17"/>
  <c r="Z29" i="17"/>
  <c r="Z20" i="17"/>
  <c r="Z24" i="17"/>
  <c r="Z30" i="17"/>
  <c r="Z21" i="17"/>
  <c r="Z25" i="17"/>
  <c r="Z22" i="17"/>
  <c r="Z28" i="17"/>
  <c r="Z41" i="17"/>
  <c r="Z46" i="17"/>
  <c r="Z31" i="17"/>
  <c r="Z32" i="17"/>
  <c r="Z43" i="17"/>
  <c r="Z34" i="17"/>
  <c r="Z44" i="17"/>
  <c r="Z35" i="17"/>
  <c r="Z36" i="17"/>
  <c r="Z40" i="17"/>
  <c r="Z45" i="17"/>
  <c r="Z49" i="17"/>
  <c r="Z54" i="17"/>
  <c r="Z58" i="17"/>
  <c r="Z50" i="17"/>
  <c r="Z55" i="17"/>
  <c r="Z47" i="17"/>
  <c r="Z51" i="17"/>
  <c r="Z56" i="17"/>
  <c r="Z48" i="17"/>
  <c r="Z53" i="17"/>
  <c r="Z57" i="17"/>
  <c r="Z64" i="17"/>
  <c r="Z68" i="17"/>
  <c r="Z72" i="17"/>
  <c r="Z59" i="17"/>
  <c r="Z65" i="17"/>
  <c r="Z69" i="17"/>
  <c r="Z60" i="17"/>
  <c r="Z66" i="17"/>
  <c r="Z70" i="17"/>
  <c r="Z61" i="17"/>
  <c r="Z67" i="17"/>
  <c r="Z71" i="17"/>
  <c r="Z78" i="17"/>
  <c r="Z82" i="17"/>
  <c r="Z75" i="17"/>
  <c r="Z79" i="17"/>
  <c r="Z74" i="17"/>
  <c r="Z76" i="17"/>
  <c r="Z80" i="17"/>
  <c r="Z85" i="17"/>
  <c r="Z77" i="17"/>
  <c r="Z81" i="17"/>
  <c r="Z86" i="17"/>
  <c r="Z88" i="17"/>
  <c r="Z92" i="17"/>
  <c r="Z89" i="17"/>
  <c r="Z90" i="17"/>
  <c r="Z84" i="17"/>
  <c r="Z87" i="17"/>
  <c r="Z91" i="17"/>
  <c r="DM5" i="44"/>
  <c r="DN5" i="44" s="1"/>
  <c r="DL4" i="45"/>
  <c r="AA4" i="39"/>
  <c r="DO24" i="17"/>
  <c r="DP24" i="17" s="1"/>
  <c r="DO30" i="17"/>
  <c r="DP30" i="17" s="1"/>
  <c r="DO4" i="17"/>
  <c r="DO21" i="17"/>
  <c r="DP21" i="17" s="1"/>
  <c r="DO25" i="17"/>
  <c r="DP25" i="17" s="1"/>
  <c r="DO31" i="17"/>
  <c r="DP31" i="17" s="1"/>
  <c r="DO20" i="17"/>
  <c r="DP20" i="17" s="1"/>
  <c r="DQ5" i="17"/>
  <c r="DR5" i="17" s="1"/>
  <c r="DO22" i="17"/>
  <c r="DP22" i="17" s="1"/>
  <c r="DO28" i="17"/>
  <c r="DP28" i="17" s="1"/>
  <c r="DO23" i="17"/>
  <c r="DP23" i="17" s="1"/>
  <c r="DO29" i="17"/>
  <c r="DP29" i="17" s="1"/>
  <c r="DO32" i="17"/>
  <c r="DP32" i="17" s="1"/>
  <c r="DO43" i="17"/>
  <c r="DP43" i="17" s="1"/>
  <c r="DO34" i="17"/>
  <c r="DP34" i="17" s="1"/>
  <c r="DO44" i="17"/>
  <c r="DP44" i="17" s="1"/>
  <c r="DO35" i="17"/>
  <c r="DP35" i="17" s="1"/>
  <c r="DO36" i="17"/>
  <c r="DP36" i="17" s="1"/>
  <c r="DO40" i="17"/>
  <c r="DP40" i="17" s="1"/>
  <c r="DO41" i="17"/>
  <c r="DP41" i="17" s="1"/>
  <c r="DO46" i="17"/>
  <c r="DP46" i="17" s="1"/>
  <c r="DO50" i="17"/>
  <c r="DP50" i="17" s="1"/>
  <c r="DO55" i="17"/>
  <c r="DP55" i="17" s="1"/>
  <c r="DO47" i="17"/>
  <c r="DP47" i="17" s="1"/>
  <c r="DO51" i="17"/>
  <c r="DP51" i="17" s="1"/>
  <c r="DO56" i="17"/>
  <c r="DP56" i="17" s="1"/>
  <c r="DO48" i="17"/>
  <c r="DP48" i="17" s="1"/>
  <c r="DO53" i="17"/>
  <c r="DP53" i="17" s="1"/>
  <c r="DO57" i="17"/>
  <c r="DP57" i="17" s="1"/>
  <c r="DO49" i="17"/>
  <c r="DP49" i="17" s="1"/>
  <c r="DO54" i="17"/>
  <c r="DP54" i="17" s="1"/>
  <c r="DO58" i="17"/>
  <c r="DP58" i="17" s="1"/>
  <c r="DO45" i="17"/>
  <c r="DP45" i="17" s="1"/>
  <c r="DO59" i="17"/>
  <c r="DP59" i="17" s="1"/>
  <c r="DO65" i="17"/>
  <c r="DP65" i="17" s="1"/>
  <c r="DO69" i="17"/>
  <c r="DP69" i="17" s="1"/>
  <c r="DO60" i="17"/>
  <c r="DP60" i="17" s="1"/>
  <c r="DO66" i="17"/>
  <c r="DP66" i="17" s="1"/>
  <c r="DO70" i="17"/>
  <c r="DP70" i="17" s="1"/>
  <c r="DO61" i="17"/>
  <c r="DP61" i="17" s="1"/>
  <c r="DO67" i="17"/>
  <c r="DP67" i="17" s="1"/>
  <c r="DO64" i="17"/>
  <c r="DP64" i="17" s="1"/>
  <c r="DO68" i="17"/>
  <c r="DP68" i="17" s="1"/>
  <c r="DO72" i="17"/>
  <c r="DP72" i="17" s="1"/>
  <c r="DO75" i="17"/>
  <c r="DP75" i="17" s="1"/>
  <c r="DO79" i="17"/>
  <c r="DP79" i="17" s="1"/>
  <c r="DO84" i="17"/>
  <c r="DP84" i="17" s="1"/>
  <c r="DO76" i="17"/>
  <c r="DP76" i="17" s="1"/>
  <c r="DO80" i="17"/>
  <c r="DP80" i="17" s="1"/>
  <c r="DO71" i="17"/>
  <c r="DP71" i="17" s="1"/>
  <c r="DO77" i="17"/>
  <c r="DP77" i="17" s="1"/>
  <c r="DO81" i="17"/>
  <c r="DP81" i="17" s="1"/>
  <c r="DO74" i="17"/>
  <c r="DP74" i="17" s="1"/>
  <c r="DO78" i="17"/>
  <c r="DP78" i="17" s="1"/>
  <c r="DO89" i="17"/>
  <c r="DP89" i="17" s="1"/>
  <c r="DO82" i="17"/>
  <c r="DP82" i="17" s="1"/>
  <c r="DO85" i="17"/>
  <c r="DP85" i="17" s="1"/>
  <c r="DO86" i="17"/>
  <c r="DP86" i="17" s="1"/>
  <c r="DO90" i="17"/>
  <c r="DP90" i="17" s="1"/>
  <c r="DO87" i="17"/>
  <c r="DP87" i="17" s="1"/>
  <c r="DO91" i="17"/>
  <c r="DP91" i="17" s="1"/>
  <c r="DO88" i="17"/>
  <c r="DP88" i="17" s="1"/>
  <c r="DO92" i="17"/>
  <c r="DP92" i="17" s="1"/>
  <c r="DN4" i="39"/>
  <c r="DP5" i="39"/>
  <c r="X42" i="38"/>
  <c r="X4" i="38"/>
  <c r="BL5" i="46"/>
  <c r="DK8" i="18"/>
  <c r="DJ93" i="18"/>
  <c r="BL4" i="39"/>
  <c r="BN5" i="39"/>
  <c r="Y5" i="38"/>
  <c r="Y5" i="45"/>
  <c r="DM5" i="45"/>
  <c r="BM4" i="44"/>
  <c r="X4" i="45"/>
  <c r="BN5" i="44"/>
  <c r="DO4" i="46"/>
  <c r="DO8" i="46"/>
  <c r="DP8" i="46" s="1"/>
  <c r="DQ5" i="46"/>
  <c r="DO10" i="46"/>
  <c r="DP10" i="46" s="1"/>
  <c r="DO14" i="46"/>
  <c r="DP14" i="46" s="1"/>
  <c r="DO9" i="46"/>
  <c r="DO15" i="46"/>
  <c r="DP15" i="46" s="1"/>
  <c r="DO17" i="46"/>
  <c r="DP17" i="46" s="1"/>
  <c r="DO16" i="46"/>
  <c r="DP16" i="46" s="1"/>
  <c r="DO20" i="46"/>
  <c r="DP20" i="46" s="1"/>
  <c r="DO18" i="46"/>
  <c r="DP18" i="46" s="1"/>
  <c r="DO19" i="46"/>
  <c r="DP19" i="46" s="1"/>
  <c r="DO23" i="46"/>
  <c r="DP23" i="46" s="1"/>
  <c r="DO22" i="46"/>
  <c r="DP22" i="46" s="1"/>
  <c r="DO21" i="46"/>
  <c r="DP21" i="46" s="1"/>
  <c r="DO24" i="46"/>
  <c r="DP24" i="46" s="1"/>
  <c r="DO27" i="46"/>
  <c r="DP27" i="46" s="1"/>
  <c r="DO25" i="46"/>
  <c r="DP25" i="46" s="1"/>
  <c r="DO26" i="46"/>
  <c r="DP26" i="46" s="1"/>
  <c r="DO29" i="46"/>
  <c r="DP29" i="46" s="1"/>
  <c r="DO31" i="46"/>
  <c r="DP31" i="46" s="1"/>
  <c r="DO32" i="46"/>
  <c r="DP32" i="46" s="1"/>
  <c r="DO30" i="46"/>
  <c r="DP30" i="46" s="1"/>
  <c r="DO35" i="46"/>
  <c r="DP35" i="46" s="1"/>
  <c r="DO34" i="46"/>
  <c r="DP34" i="46" s="1"/>
  <c r="DO36" i="46"/>
  <c r="DP36" i="46" s="1"/>
  <c r="DO37" i="46"/>
  <c r="DP37" i="46" s="1"/>
  <c r="DO33" i="46"/>
  <c r="DP33" i="46" s="1"/>
  <c r="DO40" i="46"/>
  <c r="DP40" i="46" s="1"/>
  <c r="DO41" i="46"/>
  <c r="DP41" i="46" s="1"/>
  <c r="DO38" i="46"/>
  <c r="DP38" i="46" s="1"/>
  <c r="DO39" i="46"/>
  <c r="DP39" i="46" s="1"/>
  <c r="DO42" i="46"/>
  <c r="DP42" i="46" s="1"/>
  <c r="DO43" i="46"/>
  <c r="DP43" i="46" s="1"/>
  <c r="DO52" i="46"/>
  <c r="DP52" i="46" s="1"/>
  <c r="DO47" i="46"/>
  <c r="DP47" i="46" s="1"/>
  <c r="DO46" i="46"/>
  <c r="DP46" i="46" s="1"/>
  <c r="DO53" i="46"/>
  <c r="DP53" i="46" s="1"/>
  <c r="DO45" i="46"/>
  <c r="DP45" i="46" s="1"/>
  <c r="DO57" i="46"/>
  <c r="DP57" i="46" s="1"/>
  <c r="DO54" i="46"/>
  <c r="DP54" i="46" s="1"/>
  <c r="DO56" i="46"/>
  <c r="DP56" i="46" s="1"/>
  <c r="DO58" i="46"/>
  <c r="DP58" i="46" s="1"/>
  <c r="DO60" i="46"/>
  <c r="DP60" i="46" s="1"/>
  <c r="DO48" i="46"/>
  <c r="DP48" i="46" s="1"/>
  <c r="DO64" i="46"/>
  <c r="DP64" i="46" s="1"/>
  <c r="DO65" i="46"/>
  <c r="DP65" i="46" s="1"/>
  <c r="DO68" i="46"/>
  <c r="DP68" i="46" s="1"/>
  <c r="DO63" i="46"/>
  <c r="DP63" i="46" s="1"/>
  <c r="DO69" i="46"/>
  <c r="DP69" i="46" s="1"/>
  <c r="DO72" i="46"/>
  <c r="DP72" i="46" s="1"/>
  <c r="DO75" i="46"/>
  <c r="DP75" i="46" s="1"/>
  <c r="DO70" i="46"/>
  <c r="DP70" i="46" s="1"/>
  <c r="DO71" i="46"/>
  <c r="DP71" i="46" s="1"/>
  <c r="AA5" i="44"/>
  <c r="Y4" i="44"/>
  <c r="Z5" i="44"/>
  <c r="BQ5" i="38"/>
  <c r="BO4" i="38"/>
  <c r="BO42" i="38"/>
  <c r="BP5" i="38"/>
  <c r="BN4" i="57"/>
  <c r="BO5" i="45"/>
  <c r="DO5" i="57"/>
  <c r="BO4" i="17"/>
  <c r="BO21" i="17"/>
  <c r="BP21" i="17" s="1"/>
  <c r="BO25" i="17"/>
  <c r="BP25" i="17" s="1"/>
  <c r="BO22" i="17"/>
  <c r="BP22" i="17" s="1"/>
  <c r="BO28" i="17"/>
  <c r="BP28" i="17" s="1"/>
  <c r="BQ5" i="17"/>
  <c r="BO20" i="17"/>
  <c r="BP20" i="17" s="1"/>
  <c r="BO23" i="17"/>
  <c r="BP23" i="17" s="1"/>
  <c r="BO24" i="17"/>
  <c r="BP24" i="17" s="1"/>
  <c r="BO29" i="17"/>
  <c r="BP29" i="17" s="1"/>
  <c r="BO34" i="17"/>
  <c r="BP34" i="17" s="1"/>
  <c r="BO44" i="17"/>
  <c r="BP44" i="17" s="1"/>
  <c r="BO35" i="17"/>
  <c r="BP35" i="17" s="1"/>
  <c r="BO36" i="17"/>
  <c r="BP36" i="17" s="1"/>
  <c r="BO40" i="17"/>
  <c r="BP40" i="17" s="1"/>
  <c r="BO45" i="17"/>
  <c r="BP45" i="17" s="1"/>
  <c r="BO31" i="17"/>
  <c r="BP31" i="17" s="1"/>
  <c r="BO41" i="17"/>
  <c r="BP41" i="17" s="1"/>
  <c r="BO30" i="17"/>
  <c r="BP30" i="17" s="1"/>
  <c r="BO32" i="17"/>
  <c r="BP32" i="17" s="1"/>
  <c r="BO43" i="17"/>
  <c r="BP43" i="17" s="1"/>
  <c r="BO48" i="17"/>
  <c r="BP48" i="17" s="1"/>
  <c r="BO53" i="17"/>
  <c r="BP53" i="17" s="1"/>
  <c r="BO57" i="17"/>
  <c r="BP57" i="17" s="1"/>
  <c r="BO47" i="17"/>
  <c r="BP47" i="17" s="1"/>
  <c r="BO49" i="17"/>
  <c r="BP49" i="17" s="1"/>
  <c r="BO54" i="17"/>
  <c r="BP54" i="17" s="1"/>
  <c r="BO50" i="17"/>
  <c r="BP50" i="17" s="1"/>
  <c r="BO55" i="17"/>
  <c r="BP55" i="17" s="1"/>
  <c r="BO46" i="17"/>
  <c r="BP46" i="17" s="1"/>
  <c r="BO51" i="17"/>
  <c r="BP51" i="17" s="1"/>
  <c r="BO56" i="17"/>
  <c r="BP56" i="17" s="1"/>
  <c r="BO58" i="17"/>
  <c r="BP58" i="17" s="1"/>
  <c r="BO60" i="17"/>
  <c r="BP60" i="17" s="1"/>
  <c r="BO66" i="17"/>
  <c r="BP66" i="17" s="1"/>
  <c r="BO61" i="17"/>
  <c r="BP61" i="17" s="1"/>
  <c r="BO67" i="17"/>
  <c r="BP67" i="17" s="1"/>
  <c r="BO64" i="17"/>
  <c r="BP64" i="17" s="1"/>
  <c r="BO68" i="17"/>
  <c r="BP68" i="17" s="1"/>
  <c r="BO59" i="17"/>
  <c r="BP59" i="17" s="1"/>
  <c r="BO65" i="17"/>
  <c r="BP65" i="17" s="1"/>
  <c r="BO72" i="17"/>
  <c r="BP72" i="17" s="1"/>
  <c r="BO77" i="17"/>
  <c r="BP77" i="17" s="1"/>
  <c r="BO81" i="17"/>
  <c r="BP81" i="17" s="1"/>
  <c r="BO70" i="17"/>
  <c r="BP70" i="17" s="1"/>
  <c r="BO69" i="17"/>
  <c r="BP69" i="17" s="1"/>
  <c r="BO78" i="17"/>
  <c r="BP78" i="17" s="1"/>
  <c r="BO82" i="17"/>
  <c r="BP82" i="17" s="1"/>
  <c r="BO74" i="17"/>
  <c r="BP74" i="17" s="1"/>
  <c r="BO75" i="17"/>
  <c r="BP75" i="17" s="1"/>
  <c r="BO79" i="17"/>
  <c r="BP79" i="17" s="1"/>
  <c r="BO71" i="17"/>
  <c r="BP71" i="17" s="1"/>
  <c r="BO76" i="17"/>
  <c r="BP76" i="17" s="1"/>
  <c r="BO80" i="17"/>
  <c r="BP80" i="17" s="1"/>
  <c r="BO86" i="17"/>
  <c r="BP86" i="17" s="1"/>
  <c r="BO87" i="17"/>
  <c r="BP87" i="17" s="1"/>
  <c r="BO91" i="17"/>
  <c r="BP91" i="17" s="1"/>
  <c r="BO85" i="17"/>
  <c r="BP85" i="17" s="1"/>
  <c r="BO88" i="17"/>
  <c r="BP88" i="17" s="1"/>
  <c r="BO92" i="17"/>
  <c r="BP92" i="17" s="1"/>
  <c r="BO89" i="17"/>
  <c r="BP89" i="17" s="1"/>
  <c r="BO84" i="17"/>
  <c r="BP84" i="17" s="1"/>
  <c r="BO90" i="17"/>
  <c r="BP90" i="17" s="1"/>
  <c r="DL42" i="38"/>
  <c r="DL4" i="38"/>
  <c r="AG5" i="46"/>
  <c r="AH5" i="46" s="1"/>
  <c r="AE4" i="46"/>
  <c r="AE8" i="46"/>
  <c r="AE9" i="46"/>
  <c r="AE10" i="46"/>
  <c r="AE14" i="46"/>
  <c r="AE15" i="46"/>
  <c r="AE16" i="46"/>
  <c r="AE19" i="46"/>
  <c r="AE24" i="46"/>
  <c r="AE17" i="46"/>
  <c r="AE20" i="46"/>
  <c r="AE18" i="46"/>
  <c r="AE21" i="46"/>
  <c r="AE22" i="46"/>
  <c r="AE23" i="46"/>
  <c r="AE26" i="46"/>
  <c r="AE31" i="46"/>
  <c r="AE25" i="46"/>
  <c r="AE29" i="46"/>
  <c r="AE33" i="46"/>
  <c r="AE30" i="46"/>
  <c r="AE27" i="46"/>
  <c r="AE35" i="46"/>
  <c r="AE36" i="46"/>
  <c r="AE32" i="46"/>
  <c r="AE34" i="46"/>
  <c r="AE37" i="46"/>
  <c r="AE42" i="46"/>
  <c r="AE38" i="46"/>
  <c r="AE40" i="46"/>
  <c r="AE41" i="46"/>
  <c r="AE43" i="46"/>
  <c r="AE45" i="46"/>
  <c r="AE46" i="46"/>
  <c r="AE39" i="46"/>
  <c r="AE53" i="46"/>
  <c r="AE54" i="46"/>
  <c r="AE47" i="46"/>
  <c r="AE48" i="46"/>
  <c r="AE52" i="46"/>
  <c r="AE58" i="46"/>
  <c r="AE60" i="46"/>
  <c r="AE57" i="46"/>
  <c r="AE56" i="46"/>
  <c r="AE68" i="46"/>
  <c r="AE63" i="46"/>
  <c r="AE69" i="46"/>
  <c r="AE64" i="46"/>
  <c r="AE65" i="46"/>
  <c r="AE72" i="46"/>
  <c r="AE70" i="46"/>
  <c r="AE71" i="46"/>
  <c r="AE75" i="46"/>
  <c r="AB5" i="39"/>
  <c r="AC5" i="39" s="1"/>
  <c r="BO5" i="57"/>
  <c r="BP5" i="57" s="1"/>
  <c r="DM5" i="38"/>
  <c r="DN4" i="44" l="1"/>
  <c r="AC3" i="39"/>
  <c r="AC4" i="39"/>
  <c r="DR4" i="17"/>
  <c r="DR23" i="17"/>
  <c r="DR29" i="17"/>
  <c r="DR24" i="17"/>
  <c r="DR30" i="17"/>
  <c r="DR21" i="17"/>
  <c r="DR25" i="17"/>
  <c r="DR20" i="17"/>
  <c r="DR22" i="17"/>
  <c r="DR28" i="17"/>
  <c r="DR41" i="17"/>
  <c r="DR46" i="17"/>
  <c r="DR32" i="17"/>
  <c r="DR43" i="17"/>
  <c r="DR31" i="17"/>
  <c r="DR34" i="17"/>
  <c r="DR44" i="17"/>
  <c r="DR35" i="17"/>
  <c r="DR36" i="17"/>
  <c r="DR40" i="17"/>
  <c r="DR45" i="17"/>
  <c r="DR49" i="17"/>
  <c r="DR54" i="17"/>
  <c r="DR58" i="17"/>
  <c r="DR50" i="17"/>
  <c r="DR55" i="17"/>
  <c r="DR47" i="17"/>
  <c r="DR51" i="17"/>
  <c r="DR56" i="17"/>
  <c r="DR48" i="17"/>
  <c r="DR53" i="17"/>
  <c r="DR57" i="17"/>
  <c r="DR64" i="17"/>
  <c r="DR68" i="17"/>
  <c r="DR72" i="17"/>
  <c r="DR59" i="17"/>
  <c r="DR65" i="17"/>
  <c r="DR69" i="17"/>
  <c r="DR60" i="17"/>
  <c r="DR66" i="17"/>
  <c r="DR70" i="17"/>
  <c r="DR61" i="17"/>
  <c r="DR67" i="17"/>
  <c r="DR71" i="17"/>
  <c r="DR74" i="17"/>
  <c r="DR78" i="17"/>
  <c r="DR82" i="17"/>
  <c r="DR75" i="17"/>
  <c r="DR79" i="17"/>
  <c r="DR76" i="17"/>
  <c r="DR80" i="17"/>
  <c r="DR85" i="17"/>
  <c r="DR77" i="17"/>
  <c r="DR81" i="17"/>
  <c r="DR88" i="17"/>
  <c r="DR92" i="17"/>
  <c r="DR84" i="17"/>
  <c r="DR89" i="17"/>
  <c r="DR86" i="17"/>
  <c r="DR90" i="17"/>
  <c r="DR87" i="17"/>
  <c r="DR91" i="17"/>
  <c r="AA4" i="57"/>
  <c r="AH4" i="46"/>
  <c r="AH10" i="46"/>
  <c r="AH9" i="46"/>
  <c r="AH8" i="46"/>
  <c r="AH14" i="46"/>
  <c r="AH17" i="46"/>
  <c r="AH15" i="46"/>
  <c r="AH16" i="46"/>
  <c r="AH19" i="46"/>
  <c r="AH18" i="46"/>
  <c r="AH23" i="46"/>
  <c r="AH20" i="46"/>
  <c r="AH21" i="46"/>
  <c r="AH26" i="46"/>
  <c r="AH22" i="46"/>
  <c r="AH24" i="46"/>
  <c r="AH30" i="46"/>
  <c r="AH25" i="46"/>
  <c r="AH27" i="46"/>
  <c r="AH31" i="46"/>
  <c r="AH29" i="46"/>
  <c r="AH33" i="46"/>
  <c r="AH34" i="46"/>
  <c r="AH35" i="46"/>
  <c r="AH36" i="46"/>
  <c r="AH32" i="46"/>
  <c r="AH40" i="46"/>
  <c r="AH37" i="46"/>
  <c r="AH41" i="46"/>
  <c r="AH38" i="46"/>
  <c r="AH39" i="46"/>
  <c r="AH43" i="46"/>
  <c r="AH42" i="46"/>
  <c r="AH52" i="46"/>
  <c r="AH53" i="46"/>
  <c r="AH45" i="46"/>
  <c r="AH46" i="46"/>
  <c r="AH47" i="46"/>
  <c r="AH48" i="46"/>
  <c r="AH57" i="46"/>
  <c r="AH64" i="46"/>
  <c r="AH56" i="46"/>
  <c r="AH58" i="46"/>
  <c r="AH60" i="46"/>
  <c r="AH54" i="46"/>
  <c r="AH65" i="46"/>
  <c r="AH68" i="46"/>
  <c r="AH63" i="46"/>
  <c r="AH69" i="46"/>
  <c r="AH71" i="46"/>
  <c r="AH75" i="46"/>
  <c r="AH70" i="46"/>
  <c r="AH72" i="46"/>
  <c r="BP4" i="57"/>
  <c r="BP3" i="57"/>
  <c r="BN4" i="44"/>
  <c r="DM4" i="45"/>
  <c r="AB22" i="17"/>
  <c r="AB28" i="17"/>
  <c r="AB23" i="17"/>
  <c r="AB29" i="17"/>
  <c r="AB4" i="17"/>
  <c r="AB20" i="17"/>
  <c r="AB24" i="17"/>
  <c r="AD5" i="17"/>
  <c r="AB21" i="17"/>
  <c r="AB25" i="17"/>
  <c r="AB36" i="17"/>
  <c r="AB40" i="17"/>
  <c r="AB30" i="17"/>
  <c r="AB41" i="17"/>
  <c r="AB46" i="17"/>
  <c r="AB31" i="17"/>
  <c r="AB32" i="17"/>
  <c r="AB34" i="17"/>
  <c r="AB44" i="17"/>
  <c r="AB35" i="17"/>
  <c r="AB43" i="17"/>
  <c r="AB49" i="17"/>
  <c r="AB54" i="17"/>
  <c r="AB45" i="17"/>
  <c r="AB47" i="17"/>
  <c r="AB50" i="17"/>
  <c r="AB55" i="17"/>
  <c r="AB51" i="17"/>
  <c r="AB56" i="17"/>
  <c r="AB48" i="17"/>
  <c r="AB53" i="17"/>
  <c r="AB61" i="17"/>
  <c r="AB67" i="17"/>
  <c r="AB57" i="17"/>
  <c r="AB64" i="17"/>
  <c r="AB68" i="17"/>
  <c r="AB59" i="17"/>
  <c r="AB65" i="17"/>
  <c r="AB69" i="17"/>
  <c r="AB58" i="17"/>
  <c r="AB60" i="17"/>
  <c r="AB66" i="17"/>
  <c r="AB70" i="17"/>
  <c r="AB78" i="17"/>
  <c r="AB71" i="17"/>
  <c r="AB72" i="17"/>
  <c r="AB75" i="17"/>
  <c r="AB79" i="17"/>
  <c r="AB74" i="17"/>
  <c r="AB76" i="17"/>
  <c r="AB80" i="17"/>
  <c r="AB77" i="17"/>
  <c r="AB86" i="17"/>
  <c r="AB88" i="17"/>
  <c r="AB92" i="17"/>
  <c r="AB81" i="17"/>
  <c r="AB82" i="17"/>
  <c r="AB89" i="17"/>
  <c r="AB84" i="17"/>
  <c r="AB90" i="17"/>
  <c r="AB85" i="17"/>
  <c r="AB87" i="17"/>
  <c r="AB91" i="17"/>
  <c r="W25" i="18"/>
  <c r="Y4" i="45"/>
  <c r="DL8" i="18"/>
  <c r="DK93" i="18"/>
  <c r="Y4" i="38"/>
  <c r="Y42" i="38"/>
  <c r="DQ5" i="57"/>
  <c r="DO4" i="57"/>
  <c r="AB5" i="44"/>
  <c r="Z4" i="44"/>
  <c r="BQ5" i="45"/>
  <c r="BO4" i="45"/>
  <c r="BL4" i="46"/>
  <c r="BL8" i="46"/>
  <c r="BL10" i="46"/>
  <c r="BL9" i="46"/>
  <c r="BL14" i="46"/>
  <c r="BL16" i="46"/>
  <c r="BL15" i="46"/>
  <c r="BL17" i="46"/>
  <c r="BL18" i="46"/>
  <c r="BL21" i="46"/>
  <c r="BL19" i="46"/>
  <c r="BL20" i="46"/>
  <c r="BL23" i="46"/>
  <c r="BL24" i="46"/>
  <c r="BL22" i="46"/>
  <c r="BL25" i="46"/>
  <c r="BL26" i="46"/>
  <c r="BL27" i="46"/>
  <c r="BL32" i="46"/>
  <c r="BL31" i="46"/>
  <c r="BL29" i="46"/>
  <c r="BL36" i="46"/>
  <c r="BL30" i="46"/>
  <c r="BL33" i="46"/>
  <c r="BL34" i="46"/>
  <c r="BL37" i="46"/>
  <c r="BL35" i="46"/>
  <c r="BL38" i="46"/>
  <c r="BL43" i="46"/>
  <c r="BL39" i="46"/>
  <c r="BL40" i="46"/>
  <c r="BL45" i="46"/>
  <c r="BL42" i="46"/>
  <c r="BL41" i="46"/>
  <c r="BL54" i="46"/>
  <c r="BL47" i="46"/>
  <c r="BL48" i="46"/>
  <c r="BL52" i="46"/>
  <c r="BL46" i="46"/>
  <c r="BL60" i="46"/>
  <c r="BL56" i="46"/>
  <c r="BL63" i="46"/>
  <c r="BL57" i="46"/>
  <c r="BL58" i="46"/>
  <c r="BL53" i="46"/>
  <c r="BL69" i="46"/>
  <c r="BL70" i="46"/>
  <c r="BL65" i="46"/>
  <c r="BL64" i="46"/>
  <c r="BL68" i="46"/>
  <c r="BL71" i="46"/>
  <c r="BL72" i="46"/>
  <c r="BL75" i="46"/>
  <c r="DP5" i="57"/>
  <c r="BP5" i="45"/>
  <c r="AA4" i="44"/>
  <c r="AC5" i="44"/>
  <c r="BN4" i="39"/>
  <c r="DN5" i="45"/>
  <c r="DO5" i="45" s="1"/>
  <c r="Z4" i="57"/>
  <c r="AB5" i="57"/>
  <c r="BM5" i="46"/>
  <c r="DS5" i="17"/>
  <c r="DQ4" i="17"/>
  <c r="DQ23" i="17"/>
  <c r="DQ24" i="17"/>
  <c r="DQ30" i="17"/>
  <c r="DQ21" i="17"/>
  <c r="DQ25" i="17"/>
  <c r="DQ20" i="17"/>
  <c r="DQ22" i="17"/>
  <c r="DQ41" i="17"/>
  <c r="DQ28" i="17"/>
  <c r="DQ29" i="17"/>
  <c r="DQ32" i="17"/>
  <c r="DQ43" i="17"/>
  <c r="DQ31" i="17"/>
  <c r="DQ34" i="17"/>
  <c r="DQ35" i="17"/>
  <c r="DQ36" i="17"/>
  <c r="DQ40" i="17"/>
  <c r="DQ45" i="17"/>
  <c r="DQ50" i="17"/>
  <c r="DQ55" i="17"/>
  <c r="DQ47" i="17"/>
  <c r="DQ51" i="17"/>
  <c r="DQ56" i="17"/>
  <c r="DQ46" i="17"/>
  <c r="DQ44" i="17"/>
  <c r="DQ48" i="17"/>
  <c r="DQ53" i="17"/>
  <c r="DQ49" i="17"/>
  <c r="DQ54" i="17"/>
  <c r="DQ64" i="17"/>
  <c r="DQ68" i="17"/>
  <c r="DQ58" i="17"/>
  <c r="DQ59" i="17"/>
  <c r="DQ65" i="17"/>
  <c r="DQ69" i="17"/>
  <c r="DQ57" i="17"/>
  <c r="DQ60" i="17"/>
  <c r="DQ66" i="17"/>
  <c r="DQ61" i="17"/>
  <c r="DQ67" i="17"/>
  <c r="DQ70" i="17"/>
  <c r="DQ75" i="17"/>
  <c r="DQ79" i="17"/>
  <c r="DQ71" i="17"/>
  <c r="DQ76" i="17"/>
  <c r="DQ80" i="17"/>
  <c r="DQ77" i="17"/>
  <c r="DQ81" i="17"/>
  <c r="DQ72" i="17"/>
  <c r="DQ74" i="17"/>
  <c r="DQ78" i="17"/>
  <c r="DQ84" i="17"/>
  <c r="DQ89" i="17"/>
  <c r="DQ85" i="17"/>
  <c r="DQ82" i="17"/>
  <c r="DQ86" i="17"/>
  <c r="DQ90" i="17"/>
  <c r="DQ87" i="17"/>
  <c r="DQ91" i="17"/>
  <c r="DQ88" i="17"/>
  <c r="DQ92" i="17"/>
  <c r="DQ4" i="39"/>
  <c r="AI5" i="46"/>
  <c r="AG10" i="46"/>
  <c r="AG4" i="46"/>
  <c r="AG9" i="46"/>
  <c r="AG8" i="46"/>
  <c r="AG17" i="46"/>
  <c r="AG15" i="46"/>
  <c r="AG14" i="46"/>
  <c r="AG16" i="46"/>
  <c r="AG18" i="46"/>
  <c r="AG19" i="46"/>
  <c r="AG20" i="46"/>
  <c r="AG21" i="46"/>
  <c r="AG22" i="46"/>
  <c r="AG24" i="46"/>
  <c r="AG23" i="46"/>
  <c r="AG26" i="46"/>
  <c r="AG27" i="46"/>
  <c r="AG25" i="46"/>
  <c r="AG29" i="46"/>
  <c r="AG30" i="46"/>
  <c r="AG34" i="46"/>
  <c r="AG32" i="46"/>
  <c r="AG31" i="46"/>
  <c r="AG33" i="46"/>
  <c r="AG36" i="46"/>
  <c r="AG40" i="46"/>
  <c r="AG35" i="46"/>
  <c r="AG38" i="46"/>
  <c r="AG37" i="46"/>
  <c r="AG41" i="46"/>
  <c r="AG42" i="46"/>
  <c r="AG39" i="46"/>
  <c r="AG47" i="46"/>
  <c r="AG43" i="46"/>
  <c r="AG45" i="46"/>
  <c r="AG52" i="46"/>
  <c r="AG53" i="46"/>
  <c r="AG54" i="46"/>
  <c r="AG46" i="46"/>
  <c r="AG48" i="46"/>
  <c r="AG56" i="46"/>
  <c r="AG58" i="46"/>
  <c r="AG57" i="46"/>
  <c r="AG65" i="46"/>
  <c r="AG68" i="46"/>
  <c r="AG63" i="46"/>
  <c r="AG60" i="46"/>
  <c r="AG69" i="46"/>
  <c r="AG64" i="46"/>
  <c r="AG70" i="46"/>
  <c r="AG71" i="46"/>
  <c r="AG75" i="46"/>
  <c r="AG72" i="46"/>
  <c r="DM42" i="38"/>
  <c r="DM4" i="38"/>
  <c r="BP3" i="38"/>
  <c r="BR5" i="38"/>
  <c r="BP4" i="38"/>
  <c r="BP42" i="38"/>
  <c r="Z5" i="45"/>
  <c r="DO5" i="44"/>
  <c r="DM4" i="44"/>
  <c r="AC5" i="17"/>
  <c r="BQ24" i="17"/>
  <c r="BQ30" i="17"/>
  <c r="BQ4" i="17"/>
  <c r="BQ21" i="17"/>
  <c r="BQ25" i="17"/>
  <c r="BQ22" i="17"/>
  <c r="BQ28" i="17"/>
  <c r="BQ20" i="17"/>
  <c r="BQ23" i="17"/>
  <c r="BQ29" i="17"/>
  <c r="BQ32" i="17"/>
  <c r="BQ43" i="17"/>
  <c r="BQ34" i="17"/>
  <c r="BQ44" i="17"/>
  <c r="BQ35" i="17"/>
  <c r="BQ36" i="17"/>
  <c r="BQ40" i="17"/>
  <c r="BQ45" i="17"/>
  <c r="BQ31" i="17"/>
  <c r="BQ41" i="17"/>
  <c r="BQ51" i="17"/>
  <c r="BQ56" i="17"/>
  <c r="BQ47" i="17"/>
  <c r="BQ48" i="17"/>
  <c r="BQ53" i="17"/>
  <c r="BQ57" i="17"/>
  <c r="BQ49" i="17"/>
  <c r="BQ54" i="17"/>
  <c r="BQ50" i="17"/>
  <c r="BQ55" i="17"/>
  <c r="BQ46" i="17"/>
  <c r="BQ59" i="17"/>
  <c r="BQ65" i="17"/>
  <c r="BQ69" i="17"/>
  <c r="BQ58" i="17"/>
  <c r="BQ60" i="17"/>
  <c r="BQ66" i="17"/>
  <c r="BQ70" i="17"/>
  <c r="BQ61" i="17"/>
  <c r="BQ67" i="17"/>
  <c r="BQ64" i="17"/>
  <c r="BQ68" i="17"/>
  <c r="BQ76" i="17"/>
  <c r="BQ80" i="17"/>
  <c r="BQ72" i="17"/>
  <c r="BQ77" i="17"/>
  <c r="BQ81" i="17"/>
  <c r="BQ78" i="17"/>
  <c r="BQ82" i="17"/>
  <c r="BQ74" i="17"/>
  <c r="BQ75" i="17"/>
  <c r="BQ79" i="17"/>
  <c r="BQ71" i="17"/>
  <c r="BQ84" i="17"/>
  <c r="BQ90" i="17"/>
  <c r="BQ86" i="17"/>
  <c r="BQ87" i="17"/>
  <c r="BQ91" i="17"/>
  <c r="BQ85" i="17"/>
  <c r="BQ88" i="17"/>
  <c r="BQ92" i="17"/>
  <c r="BQ89" i="17"/>
  <c r="DQ4" i="46"/>
  <c r="DQ9" i="46"/>
  <c r="DQ8" i="46"/>
  <c r="DQ16" i="46"/>
  <c r="DQ10" i="46"/>
  <c r="DQ14" i="46"/>
  <c r="DQ15" i="46"/>
  <c r="DQ18" i="46"/>
  <c r="DQ17" i="46"/>
  <c r="DQ22" i="46"/>
  <c r="DQ19" i="46"/>
  <c r="DQ23" i="46"/>
  <c r="DQ21" i="46"/>
  <c r="DQ20" i="46"/>
  <c r="DQ25" i="46"/>
  <c r="DQ24" i="46"/>
  <c r="DQ29" i="46"/>
  <c r="DQ26" i="46"/>
  <c r="DQ27" i="46"/>
  <c r="DQ32" i="46"/>
  <c r="DQ31" i="46"/>
  <c r="DQ34" i="46"/>
  <c r="DQ30" i="46"/>
  <c r="DQ35" i="46"/>
  <c r="DQ39" i="46"/>
  <c r="DQ36" i="46"/>
  <c r="DQ33" i="46"/>
  <c r="DQ38" i="46"/>
  <c r="DQ45" i="46"/>
  <c r="DQ37" i="46"/>
  <c r="DQ40" i="46"/>
  <c r="DQ41" i="46"/>
  <c r="DQ46" i="46"/>
  <c r="DQ43" i="46"/>
  <c r="DQ42" i="46"/>
  <c r="DQ48" i="46"/>
  <c r="DQ56" i="46"/>
  <c r="DQ52" i="46"/>
  <c r="DQ47" i="46"/>
  <c r="DQ63" i="46"/>
  <c r="DQ57" i="46"/>
  <c r="DQ54" i="46"/>
  <c r="DQ58" i="46"/>
  <c r="DQ53" i="46"/>
  <c r="DQ64" i="46"/>
  <c r="DQ70" i="46"/>
  <c r="DQ65" i="46"/>
  <c r="DQ60" i="46"/>
  <c r="DQ68" i="46"/>
  <c r="DQ72" i="46"/>
  <c r="DQ69" i="46"/>
  <c r="DQ75" i="46"/>
  <c r="DQ71" i="46"/>
  <c r="Z5" i="38"/>
  <c r="BO5" i="39"/>
  <c r="BQ5" i="57"/>
  <c r="BR5" i="57" s="1"/>
  <c r="BO4" i="57"/>
  <c r="BO5" i="44"/>
  <c r="BP5" i="44" s="1"/>
  <c r="DP4" i="39"/>
  <c r="DP3" i="39"/>
  <c r="DR5" i="39"/>
  <c r="DS5" i="39" s="1"/>
  <c r="AD5" i="39"/>
  <c r="AB4" i="39"/>
  <c r="DN5" i="38"/>
  <c r="DO5" i="38" s="1"/>
  <c r="BS5" i="38"/>
  <c r="BQ4" i="38"/>
  <c r="BQ42" i="38"/>
  <c r="BR5" i="17"/>
  <c r="DR5" i="46"/>
  <c r="DQ5" i="38" l="1"/>
  <c r="DO4" i="38"/>
  <c r="DO42" i="38"/>
  <c r="DS4" i="39"/>
  <c r="DQ5" i="45"/>
  <c r="DO4" i="45"/>
  <c r="BP4" i="44"/>
  <c r="BP3" i="44"/>
  <c r="BR4" i="57"/>
  <c r="DS4" i="17"/>
  <c r="DS22" i="17"/>
  <c r="DS28" i="17"/>
  <c r="DS23" i="17"/>
  <c r="DS29" i="17"/>
  <c r="DS24" i="17"/>
  <c r="DS30" i="17"/>
  <c r="DS21" i="17"/>
  <c r="DS25" i="17"/>
  <c r="DS20" i="17"/>
  <c r="DS40" i="17"/>
  <c r="DS45" i="17"/>
  <c r="DS41" i="17"/>
  <c r="DS32" i="17"/>
  <c r="DS43" i="17"/>
  <c r="DS31" i="17"/>
  <c r="DS34" i="17"/>
  <c r="DS44" i="17"/>
  <c r="DS35" i="17"/>
  <c r="DS36" i="17"/>
  <c r="DS49" i="17"/>
  <c r="DS54" i="17"/>
  <c r="DS50" i="17"/>
  <c r="DS55" i="17"/>
  <c r="DS46" i="17"/>
  <c r="DS47" i="17"/>
  <c r="DS51" i="17"/>
  <c r="DS56" i="17"/>
  <c r="DS48" i="17"/>
  <c r="DS53" i="17"/>
  <c r="DS57" i="17"/>
  <c r="DS61" i="17"/>
  <c r="DS67" i="17"/>
  <c r="DS58" i="17"/>
  <c r="DS64" i="17"/>
  <c r="DS68" i="17"/>
  <c r="DS59" i="17"/>
  <c r="DS65" i="17"/>
  <c r="DS69" i="17"/>
  <c r="DS60" i="17"/>
  <c r="DS66" i="17"/>
  <c r="DS70" i="17"/>
  <c r="DS72" i="17"/>
  <c r="DS74" i="17"/>
  <c r="DS78" i="17"/>
  <c r="DS82" i="17"/>
  <c r="DS75" i="17"/>
  <c r="DS79" i="17"/>
  <c r="DS84" i="17"/>
  <c r="DS71" i="17"/>
  <c r="DS76" i="17"/>
  <c r="DS80" i="17"/>
  <c r="DS77" i="17"/>
  <c r="DS81" i="17"/>
  <c r="DS88" i="17"/>
  <c r="DS92" i="17"/>
  <c r="DS85" i="17"/>
  <c r="DS89" i="17"/>
  <c r="DS86" i="17"/>
  <c r="DS90" i="17"/>
  <c r="DS87" i="17"/>
  <c r="DS91" i="17"/>
  <c r="BM8" i="46"/>
  <c r="BM10" i="46"/>
  <c r="BM4" i="46"/>
  <c r="BM14" i="46"/>
  <c r="BM15" i="46"/>
  <c r="BM9" i="46"/>
  <c r="BM17" i="46"/>
  <c r="BM16" i="46"/>
  <c r="BM18" i="46"/>
  <c r="BM19" i="46"/>
  <c r="BM20" i="46"/>
  <c r="BM23" i="46"/>
  <c r="BM22" i="46"/>
  <c r="BM21" i="46"/>
  <c r="BM24" i="46"/>
  <c r="BM26" i="46"/>
  <c r="BM30" i="46"/>
  <c r="BM25" i="46"/>
  <c r="BM27" i="46"/>
  <c r="BM29" i="46"/>
  <c r="BM31" i="46"/>
  <c r="BM32" i="46"/>
  <c r="BM33" i="46"/>
  <c r="BM36" i="46"/>
  <c r="BM37" i="46"/>
  <c r="BM35" i="46"/>
  <c r="BM38" i="46"/>
  <c r="BM34" i="46"/>
  <c r="BM42" i="46"/>
  <c r="BM39" i="46"/>
  <c r="BM40" i="46"/>
  <c r="BM41" i="46"/>
  <c r="BM43" i="46"/>
  <c r="BM45" i="46"/>
  <c r="BM46" i="46"/>
  <c r="BM47" i="46"/>
  <c r="BM48" i="46"/>
  <c r="BM52" i="46"/>
  <c r="BM53" i="46"/>
  <c r="BM60" i="46"/>
  <c r="BM56" i="46"/>
  <c r="BM57" i="46"/>
  <c r="BM68" i="46"/>
  <c r="BM63" i="46"/>
  <c r="BM69" i="46"/>
  <c r="BM54" i="46"/>
  <c r="BM70" i="46"/>
  <c r="BM58" i="46"/>
  <c r="BM65" i="46"/>
  <c r="BM71" i="46"/>
  <c r="BM72" i="46"/>
  <c r="BM64" i="46"/>
  <c r="BM75" i="46"/>
  <c r="AC4" i="44"/>
  <c r="AC3" i="44"/>
  <c r="Z4" i="38"/>
  <c r="Z42" i="38"/>
  <c r="BS4" i="38"/>
  <c r="BS42" i="38"/>
  <c r="DQ5" i="44"/>
  <c r="DO4" i="44"/>
  <c r="AD5" i="57"/>
  <c r="AB4" i="57"/>
  <c r="BP3" i="45"/>
  <c r="BP4" i="45"/>
  <c r="BR5" i="45"/>
  <c r="BS5" i="45" s="1"/>
  <c r="BQ4" i="45"/>
  <c r="X25" i="18"/>
  <c r="AD4" i="17"/>
  <c r="AD20" i="17"/>
  <c r="AD21" i="17"/>
  <c r="AD25" i="17"/>
  <c r="AD22" i="17"/>
  <c r="AD28" i="17"/>
  <c r="AD23" i="17"/>
  <c r="AD29" i="17"/>
  <c r="AD24" i="17"/>
  <c r="AD34" i="17"/>
  <c r="AD44" i="17"/>
  <c r="AD35" i="17"/>
  <c r="AD36" i="17"/>
  <c r="AD40" i="17"/>
  <c r="AD45" i="17"/>
  <c r="AD30" i="17"/>
  <c r="AD41" i="17"/>
  <c r="AD46" i="17"/>
  <c r="AD31" i="17"/>
  <c r="AD32" i="17"/>
  <c r="AD43" i="17"/>
  <c r="AD48" i="17"/>
  <c r="AD53" i="17"/>
  <c r="AD49" i="17"/>
  <c r="AD54" i="17"/>
  <c r="AD47" i="17"/>
  <c r="AD50" i="17"/>
  <c r="AD55" i="17"/>
  <c r="AD51" i="17"/>
  <c r="AD56" i="17"/>
  <c r="AD60" i="17"/>
  <c r="AD66" i="17"/>
  <c r="AD61" i="17"/>
  <c r="AD67" i="17"/>
  <c r="AD71" i="17"/>
  <c r="AD57" i="17"/>
  <c r="AD64" i="17"/>
  <c r="AD68" i="17"/>
  <c r="AD59" i="17"/>
  <c r="AD65" i="17"/>
  <c r="AD69" i="17"/>
  <c r="AD58" i="17"/>
  <c r="AD77" i="17"/>
  <c r="AD81" i="17"/>
  <c r="AD70" i="17"/>
  <c r="AD78" i="17"/>
  <c r="AD82" i="17"/>
  <c r="AD72" i="17"/>
  <c r="AD75" i="17"/>
  <c r="AD79" i="17"/>
  <c r="AD74" i="17"/>
  <c r="AD76" i="17"/>
  <c r="AD80" i="17"/>
  <c r="AD87" i="17"/>
  <c r="AD91" i="17"/>
  <c r="AD86" i="17"/>
  <c r="AD88" i="17"/>
  <c r="AD92" i="17"/>
  <c r="AD89" i="17"/>
  <c r="AD84" i="17"/>
  <c r="AD90" i="17"/>
  <c r="AD85" i="17"/>
  <c r="AC5" i="57"/>
  <c r="BO4" i="44"/>
  <c r="BQ5" i="44"/>
  <c r="BR5" i="44" s="1"/>
  <c r="Z4" i="45"/>
  <c r="DP3" i="57"/>
  <c r="DR5" i="57"/>
  <c r="DP4" i="57"/>
  <c r="AA5" i="38"/>
  <c r="DP5" i="38"/>
  <c r="DN4" i="38"/>
  <c r="DN42" i="38"/>
  <c r="DP5" i="45"/>
  <c r="DN4" i="45"/>
  <c r="DM8" i="18"/>
  <c r="DL93" i="18"/>
  <c r="DR4" i="46"/>
  <c r="DR9" i="46"/>
  <c r="DR8" i="46"/>
  <c r="DR10" i="46"/>
  <c r="DR14" i="46"/>
  <c r="DR15" i="46"/>
  <c r="DR16" i="46"/>
  <c r="DR17" i="46"/>
  <c r="DR18" i="46"/>
  <c r="DR19" i="46"/>
  <c r="DR21" i="46"/>
  <c r="DR20" i="46"/>
  <c r="DR23" i="46"/>
  <c r="DR25" i="46"/>
  <c r="DR22" i="46"/>
  <c r="DR31" i="46"/>
  <c r="DR24" i="46"/>
  <c r="DR26" i="46"/>
  <c r="DR29" i="46"/>
  <c r="DR27" i="46"/>
  <c r="DR32" i="46"/>
  <c r="DR34" i="46"/>
  <c r="DR35" i="46"/>
  <c r="DR30" i="46"/>
  <c r="DR36" i="46"/>
  <c r="DR37" i="46"/>
  <c r="DR33" i="46"/>
  <c r="DR43" i="46"/>
  <c r="DR40" i="46"/>
  <c r="DR39" i="46"/>
  <c r="DR41" i="46"/>
  <c r="DR45" i="46"/>
  <c r="DR38" i="46"/>
  <c r="DR46" i="46"/>
  <c r="DR42" i="46"/>
  <c r="DR48" i="46"/>
  <c r="DR52" i="46"/>
  <c r="DR47" i="46"/>
  <c r="DR53" i="46"/>
  <c r="DR57" i="46"/>
  <c r="DR54" i="46"/>
  <c r="DR56" i="46"/>
  <c r="DR58" i="46"/>
  <c r="DR69" i="46"/>
  <c r="DR64" i="46"/>
  <c r="DR65" i="46"/>
  <c r="DR60" i="46"/>
  <c r="DR63" i="46"/>
  <c r="DR68" i="46"/>
  <c r="DR71" i="46"/>
  <c r="DR72" i="46"/>
  <c r="DR70" i="46"/>
  <c r="DR75" i="46"/>
  <c r="DT5" i="17"/>
  <c r="AD4" i="39"/>
  <c r="BS5" i="57"/>
  <c r="BT5" i="57" s="1"/>
  <c r="BQ4" i="57"/>
  <c r="BR24" i="17"/>
  <c r="BR4" i="17"/>
  <c r="BR21" i="17"/>
  <c r="BR25" i="17"/>
  <c r="BR22" i="17"/>
  <c r="BR28" i="17"/>
  <c r="BR20" i="17"/>
  <c r="BR23" i="17"/>
  <c r="BR29" i="17"/>
  <c r="BR32" i="17"/>
  <c r="BR43" i="17"/>
  <c r="BR34" i="17"/>
  <c r="BR44" i="17"/>
  <c r="BR35" i="17"/>
  <c r="BR36" i="17"/>
  <c r="BR40" i="17"/>
  <c r="BR31" i="17"/>
  <c r="BR41" i="17"/>
  <c r="BR30" i="17"/>
  <c r="BR46" i="17"/>
  <c r="BR51" i="17"/>
  <c r="BR56" i="17"/>
  <c r="BR47" i="17"/>
  <c r="BR48" i="17"/>
  <c r="BR53" i="17"/>
  <c r="BR45" i="17"/>
  <c r="BR49" i="17"/>
  <c r="BR54" i="17"/>
  <c r="BR50" i="17"/>
  <c r="BR55" i="17"/>
  <c r="BR59" i="17"/>
  <c r="BR65" i="17"/>
  <c r="BR69" i="17"/>
  <c r="BR58" i="17"/>
  <c r="BR60" i="17"/>
  <c r="BR66" i="17"/>
  <c r="BR61" i="17"/>
  <c r="BR67" i="17"/>
  <c r="BR57" i="17"/>
  <c r="BR64" i="17"/>
  <c r="BR68" i="17"/>
  <c r="BR71" i="17"/>
  <c r="BR76" i="17"/>
  <c r="BR80" i="17"/>
  <c r="BR70" i="17"/>
  <c r="BR72" i="17"/>
  <c r="BR77" i="17"/>
  <c r="BR81" i="17"/>
  <c r="BR78" i="17"/>
  <c r="BR74" i="17"/>
  <c r="BR75" i="17"/>
  <c r="BR79" i="17"/>
  <c r="BR84" i="17"/>
  <c r="BR90" i="17"/>
  <c r="BR86" i="17"/>
  <c r="BR87" i="17"/>
  <c r="BR91" i="17"/>
  <c r="BR82" i="17"/>
  <c r="BR85" i="17"/>
  <c r="BR88" i="17"/>
  <c r="BR92" i="17"/>
  <c r="BR89" i="17"/>
  <c r="BO4" i="39"/>
  <c r="BQ5" i="39"/>
  <c r="DS5" i="46"/>
  <c r="DT5" i="46" s="1"/>
  <c r="AI9" i="46"/>
  <c r="AI4" i="46"/>
  <c r="AI15" i="46"/>
  <c r="AI8" i="46"/>
  <c r="AI10" i="46"/>
  <c r="AI17" i="46"/>
  <c r="AI18" i="46"/>
  <c r="AI14" i="46"/>
  <c r="AI16" i="46"/>
  <c r="AI19" i="46"/>
  <c r="AI20" i="46"/>
  <c r="AI21" i="46"/>
  <c r="AI22" i="46"/>
  <c r="AI26" i="46"/>
  <c r="AI23" i="46"/>
  <c r="AI25" i="46"/>
  <c r="AI32" i="46"/>
  <c r="AI24" i="46"/>
  <c r="AI27" i="46"/>
  <c r="AI31" i="46"/>
  <c r="AI29" i="46"/>
  <c r="AI30" i="46"/>
  <c r="AI33" i="46"/>
  <c r="AI35" i="46"/>
  <c r="AI36" i="46"/>
  <c r="AI34" i="46"/>
  <c r="AI39" i="46"/>
  <c r="AI45" i="46"/>
  <c r="AI37" i="46"/>
  <c r="AI41" i="46"/>
  <c r="AI38" i="46"/>
  <c r="AI40" i="46"/>
  <c r="AI46" i="46"/>
  <c r="AI47" i="46"/>
  <c r="AI42" i="46"/>
  <c r="AI52" i="46"/>
  <c r="AI53" i="46"/>
  <c r="AI43" i="46"/>
  <c r="AI54" i="46"/>
  <c r="AI57" i="46"/>
  <c r="AI56" i="46"/>
  <c r="AI58" i="46"/>
  <c r="AI60" i="46"/>
  <c r="AI48" i="46"/>
  <c r="AI70" i="46"/>
  <c r="AI65" i="46"/>
  <c r="AI68" i="46"/>
  <c r="AI63" i="46"/>
  <c r="AI69" i="46"/>
  <c r="AI64" i="46"/>
  <c r="AI72" i="46"/>
  <c r="AI71" i="46"/>
  <c r="AI75" i="46"/>
  <c r="BP5" i="39"/>
  <c r="AB4" i="44"/>
  <c r="AD5" i="44"/>
  <c r="AE5" i="39"/>
  <c r="AF5" i="39" s="1"/>
  <c r="BT5" i="38"/>
  <c r="BU5" i="38" s="1"/>
  <c r="BR4" i="38"/>
  <c r="BR42" i="38"/>
  <c r="DT5" i="39"/>
  <c r="DU5" i="39" s="1"/>
  <c r="DR4" i="39"/>
  <c r="BS5" i="17"/>
  <c r="DQ4" i="57"/>
  <c r="DS5" i="57"/>
  <c r="AA5" i="45"/>
  <c r="AE5" i="17"/>
  <c r="AC3" i="17"/>
  <c r="AC22" i="17"/>
  <c r="AC28" i="17"/>
  <c r="AC23" i="17"/>
  <c r="AC29" i="17"/>
  <c r="AC4" i="17"/>
  <c r="AC20" i="17"/>
  <c r="AC24" i="17"/>
  <c r="AC21" i="17"/>
  <c r="AC25" i="17"/>
  <c r="AC35" i="17"/>
  <c r="AC36" i="17"/>
  <c r="AC40" i="17"/>
  <c r="AC45" i="17"/>
  <c r="AC30" i="17"/>
  <c r="AC41" i="17"/>
  <c r="AC46" i="17"/>
  <c r="AC31" i="17"/>
  <c r="AC32" i="17"/>
  <c r="AC43" i="17"/>
  <c r="AC34" i="17"/>
  <c r="AC44" i="17"/>
  <c r="AC48" i="17"/>
  <c r="AC53" i="17"/>
  <c r="AC57" i="17"/>
  <c r="AC49" i="17"/>
  <c r="AC54" i="17"/>
  <c r="AC47" i="17"/>
  <c r="AC50" i="17"/>
  <c r="AC55" i="17"/>
  <c r="AC51" i="17"/>
  <c r="AC56" i="17"/>
  <c r="AC61" i="17"/>
  <c r="AC67" i="17"/>
  <c r="AC71" i="17"/>
  <c r="AC64" i="17"/>
  <c r="AC68" i="17"/>
  <c r="AC59" i="17"/>
  <c r="AC65" i="17"/>
  <c r="AC69" i="17"/>
  <c r="AC58" i="17"/>
  <c r="AC60" i="17"/>
  <c r="AC66" i="17"/>
  <c r="AC70" i="17"/>
  <c r="AC77" i="17"/>
  <c r="AC81" i="17"/>
  <c r="AC78" i="17"/>
  <c r="AC82" i="17"/>
  <c r="AC72" i="17"/>
  <c r="AC75" i="17"/>
  <c r="AC79" i="17"/>
  <c r="AC84" i="17"/>
  <c r="AC74" i="17"/>
  <c r="AC76" i="17"/>
  <c r="AC80" i="17"/>
  <c r="AC87" i="17"/>
  <c r="AC91" i="17"/>
  <c r="AC86" i="17"/>
  <c r="AC88" i="17"/>
  <c r="AC92" i="17"/>
  <c r="AC89" i="17"/>
  <c r="AC90" i="17"/>
  <c r="AC85" i="17"/>
  <c r="BN5" i="46"/>
  <c r="AJ5" i="46"/>
  <c r="AK5" i="46" s="1"/>
  <c r="DP5" i="44"/>
  <c r="BR4" i="44" l="1"/>
  <c r="AF4" i="39"/>
  <c r="BU42" i="38"/>
  <c r="BU4" i="38"/>
  <c r="BT4" i="57"/>
  <c r="BS4" i="45"/>
  <c r="DU4" i="39"/>
  <c r="AK4" i="46"/>
  <c r="AK8" i="46"/>
  <c r="AK14" i="46"/>
  <c r="AK16" i="46"/>
  <c r="AK9" i="46"/>
  <c r="AK10" i="46"/>
  <c r="AK17" i="46"/>
  <c r="AK15" i="46"/>
  <c r="AK19" i="46"/>
  <c r="AK22" i="46"/>
  <c r="AK18" i="46"/>
  <c r="AK20" i="46"/>
  <c r="AK21" i="46"/>
  <c r="AK25" i="46"/>
  <c r="AK24" i="46"/>
  <c r="AK23" i="46"/>
  <c r="AK26" i="46"/>
  <c r="AK29" i="46"/>
  <c r="AK27" i="46"/>
  <c r="AK30" i="46"/>
  <c r="AK31" i="46"/>
  <c r="AK37" i="46"/>
  <c r="AK33" i="46"/>
  <c r="AK34" i="46"/>
  <c r="AK35" i="46"/>
  <c r="AK32" i="46"/>
  <c r="AK39" i="46"/>
  <c r="AK36" i="46"/>
  <c r="AK38" i="46"/>
  <c r="AK40" i="46"/>
  <c r="AK45" i="46"/>
  <c r="AK41" i="46"/>
  <c r="AK46" i="46"/>
  <c r="AK43" i="46"/>
  <c r="AK42" i="46"/>
  <c r="AK48" i="46"/>
  <c r="AK56" i="46"/>
  <c r="AK52" i="46"/>
  <c r="AK47" i="46"/>
  <c r="AK63" i="46"/>
  <c r="AK54" i="46"/>
  <c r="AK57" i="46"/>
  <c r="AK58" i="46"/>
  <c r="AK53" i="46"/>
  <c r="AK60" i="46"/>
  <c r="AK70" i="46"/>
  <c r="AK65" i="46"/>
  <c r="AK68" i="46"/>
  <c r="AK72" i="46"/>
  <c r="AK71" i="46"/>
  <c r="AK64" i="46"/>
  <c r="AK69" i="46"/>
  <c r="AK75" i="46"/>
  <c r="DT4" i="46"/>
  <c r="DT15" i="46"/>
  <c r="DT14" i="46"/>
  <c r="DT9" i="46"/>
  <c r="DT8" i="46"/>
  <c r="DT10" i="46"/>
  <c r="DT16" i="46"/>
  <c r="DT18" i="46"/>
  <c r="DT17" i="46"/>
  <c r="DT19" i="46"/>
  <c r="DT21" i="46"/>
  <c r="DT20" i="46"/>
  <c r="DT22" i="46"/>
  <c r="DT23" i="46"/>
  <c r="DT24" i="46"/>
  <c r="DT27" i="46"/>
  <c r="DT25" i="46"/>
  <c r="DT26" i="46"/>
  <c r="DT30" i="46"/>
  <c r="DT29" i="46"/>
  <c r="DT36" i="46"/>
  <c r="DT31" i="46"/>
  <c r="DT32" i="46"/>
  <c r="DT34" i="46"/>
  <c r="DT38" i="46"/>
  <c r="DT35" i="46"/>
  <c r="DT33" i="46"/>
  <c r="DT37" i="46"/>
  <c r="DT39" i="46"/>
  <c r="DT43" i="46"/>
  <c r="DT40" i="46"/>
  <c r="DT41" i="46"/>
  <c r="DT45" i="46"/>
  <c r="DT42" i="46"/>
  <c r="DT54" i="46"/>
  <c r="DT48" i="46"/>
  <c r="DT46" i="46"/>
  <c r="DT52" i="46"/>
  <c r="DT47" i="46"/>
  <c r="DT60" i="46"/>
  <c r="DT53" i="46"/>
  <c r="DT63" i="46"/>
  <c r="DT57" i="46"/>
  <c r="DT56" i="46"/>
  <c r="DT58" i="46"/>
  <c r="DT69" i="46"/>
  <c r="DT64" i="46"/>
  <c r="DT70" i="46"/>
  <c r="DT65" i="46"/>
  <c r="DT68" i="46"/>
  <c r="DT71" i="46"/>
  <c r="DT72" i="46"/>
  <c r="DT75" i="46"/>
  <c r="DQ4" i="44"/>
  <c r="BN8" i="46"/>
  <c r="BN10" i="46"/>
  <c r="BN4" i="46"/>
  <c r="BN9" i="46"/>
  <c r="BN14" i="46"/>
  <c r="BN17" i="46"/>
  <c r="BN15" i="46"/>
  <c r="BN16" i="46"/>
  <c r="BN18" i="46"/>
  <c r="BN20" i="46"/>
  <c r="BN23" i="46"/>
  <c r="BN22" i="46"/>
  <c r="BN21" i="46"/>
  <c r="BN19" i="46"/>
  <c r="BN25" i="46"/>
  <c r="BN24" i="46"/>
  <c r="BN26" i="46"/>
  <c r="BN30" i="46"/>
  <c r="BN27" i="46"/>
  <c r="BN31" i="46"/>
  <c r="BN29" i="46"/>
  <c r="BN35" i="46"/>
  <c r="BN32" i="46"/>
  <c r="BN33" i="46"/>
  <c r="BN36" i="46"/>
  <c r="BN37" i="46"/>
  <c r="BN38" i="46"/>
  <c r="BN39" i="46"/>
  <c r="BN34" i="46"/>
  <c r="BN43" i="46"/>
  <c r="BN40" i="46"/>
  <c r="BN41" i="46"/>
  <c r="BN45" i="46"/>
  <c r="BN42" i="46"/>
  <c r="BN46" i="46"/>
  <c r="BN53" i="46"/>
  <c r="BN47" i="46"/>
  <c r="BN48" i="46"/>
  <c r="BN56" i="46"/>
  <c r="BN52" i="46"/>
  <c r="BN60" i="46"/>
  <c r="BN57" i="46"/>
  <c r="BN54" i="46"/>
  <c r="BN58" i="46"/>
  <c r="BN64" i="46"/>
  <c r="BN68" i="46"/>
  <c r="BN63" i="46"/>
  <c r="BN69" i="46"/>
  <c r="BN65" i="46"/>
  <c r="BN71" i="46"/>
  <c r="BN72" i="46"/>
  <c r="BN75" i="46"/>
  <c r="BN70" i="46"/>
  <c r="DN8" i="18"/>
  <c r="DM93" i="18"/>
  <c r="Y25" i="18"/>
  <c r="AE4" i="17"/>
  <c r="AE21" i="17"/>
  <c r="AE25" i="17"/>
  <c r="AE22" i="17"/>
  <c r="AE28" i="17"/>
  <c r="AE23" i="17"/>
  <c r="AE29" i="17"/>
  <c r="AE20" i="17"/>
  <c r="AE24" i="17"/>
  <c r="AE34" i="17"/>
  <c r="AE44" i="17"/>
  <c r="AE35" i="17"/>
  <c r="AE36" i="17"/>
  <c r="AE40" i="17"/>
  <c r="AE45" i="17"/>
  <c r="AE30" i="17"/>
  <c r="AE41" i="17"/>
  <c r="AE31" i="17"/>
  <c r="AE32" i="17"/>
  <c r="AE43" i="17"/>
  <c r="AE48" i="17"/>
  <c r="AE53" i="17"/>
  <c r="AE57" i="17"/>
  <c r="AE46" i="17"/>
  <c r="AE49" i="17"/>
  <c r="AE54" i="17"/>
  <c r="AE47" i="17"/>
  <c r="AE50" i="17"/>
  <c r="AE55" i="17"/>
  <c r="AE51" i="17"/>
  <c r="AE56" i="17"/>
  <c r="AE58" i="17"/>
  <c r="AE60" i="17"/>
  <c r="AE66" i="17"/>
  <c r="AE70" i="17"/>
  <c r="AE61" i="17"/>
  <c r="AE67" i="17"/>
  <c r="AE64" i="17"/>
  <c r="AE68" i="17"/>
  <c r="AE59" i="17"/>
  <c r="AE65" i="17"/>
  <c r="AE69" i="17"/>
  <c r="AE77" i="17"/>
  <c r="AE81" i="17"/>
  <c r="AE71" i="17"/>
  <c r="AE78" i="17"/>
  <c r="AE82" i="17"/>
  <c r="AE72" i="17"/>
  <c r="AE75" i="17"/>
  <c r="AE79" i="17"/>
  <c r="AE74" i="17"/>
  <c r="AE76" i="17"/>
  <c r="AE80" i="17"/>
  <c r="AE85" i="17"/>
  <c r="AE87" i="17"/>
  <c r="AE91" i="17"/>
  <c r="AE86" i="17"/>
  <c r="AE88" i="17"/>
  <c r="AE92" i="17"/>
  <c r="AE89" i="17"/>
  <c r="AE84" i="17"/>
  <c r="AE90" i="17"/>
  <c r="DT22" i="17"/>
  <c r="DT28" i="17"/>
  <c r="DT23" i="17"/>
  <c r="DT29" i="17"/>
  <c r="DT4" i="17"/>
  <c r="DT24" i="17"/>
  <c r="DT21" i="17"/>
  <c r="DT25" i="17"/>
  <c r="DT20" i="17"/>
  <c r="DT36" i="17"/>
  <c r="DT40" i="17"/>
  <c r="DT41" i="17"/>
  <c r="DT32" i="17"/>
  <c r="DT31" i="17"/>
  <c r="DT34" i="17"/>
  <c r="DT44" i="17"/>
  <c r="DT30" i="17"/>
  <c r="DT35" i="17"/>
  <c r="DT45" i="17"/>
  <c r="DT49" i="17"/>
  <c r="DT54" i="17"/>
  <c r="DT43" i="17"/>
  <c r="DT50" i="17"/>
  <c r="DT55" i="17"/>
  <c r="DT46" i="17"/>
  <c r="DT47" i="17"/>
  <c r="DT51" i="17"/>
  <c r="DT56" i="17"/>
  <c r="DT48" i="17"/>
  <c r="DT53" i="17"/>
  <c r="DT61" i="17"/>
  <c r="DT67" i="17"/>
  <c r="DT58" i="17"/>
  <c r="DT64" i="17"/>
  <c r="DT68" i="17"/>
  <c r="DT57" i="17"/>
  <c r="DT59" i="17"/>
  <c r="DT65" i="17"/>
  <c r="DT69" i="17"/>
  <c r="DT60" i="17"/>
  <c r="DT66" i="17"/>
  <c r="DT72" i="17"/>
  <c r="DT70" i="17"/>
  <c r="DT74" i="17"/>
  <c r="DT78" i="17"/>
  <c r="DT75" i="17"/>
  <c r="DT79" i="17"/>
  <c r="DT71" i="17"/>
  <c r="DT76" i="17"/>
  <c r="DT80" i="17"/>
  <c r="DT77" i="17"/>
  <c r="DT84" i="17"/>
  <c r="DT88" i="17"/>
  <c r="DT92" i="17"/>
  <c r="DT82" i="17"/>
  <c r="DT85" i="17"/>
  <c r="DT89" i="17"/>
  <c r="DT81" i="17"/>
  <c r="DT86" i="17"/>
  <c r="DT90" i="17"/>
  <c r="DT87" i="17"/>
  <c r="DT91" i="17"/>
  <c r="AB5" i="45"/>
  <c r="AC5" i="45"/>
  <c r="AA4" i="45"/>
  <c r="AD4" i="44"/>
  <c r="AF5" i="44"/>
  <c r="AE5" i="44"/>
  <c r="DS4" i="46"/>
  <c r="DU5" i="46"/>
  <c r="DV5" i="46" s="1"/>
  <c r="DS9" i="46"/>
  <c r="DS14" i="46"/>
  <c r="DS8" i="46"/>
  <c r="DS10" i="46"/>
  <c r="DS15" i="46"/>
  <c r="DS16" i="46"/>
  <c r="DS18" i="46"/>
  <c r="DS19" i="46"/>
  <c r="DS17" i="46"/>
  <c r="DS20" i="46"/>
  <c r="DS21" i="46"/>
  <c r="DS23" i="46"/>
  <c r="DS25" i="46"/>
  <c r="DS26" i="46"/>
  <c r="DS22" i="46"/>
  <c r="DS24" i="46"/>
  <c r="DS30" i="46"/>
  <c r="DS33" i="46"/>
  <c r="DS31" i="46"/>
  <c r="DS27" i="46"/>
  <c r="DS36" i="46"/>
  <c r="DS32" i="46"/>
  <c r="DS29" i="46"/>
  <c r="DS38" i="46"/>
  <c r="DS35" i="46"/>
  <c r="DS34" i="46"/>
  <c r="DS39" i="46"/>
  <c r="DS45" i="46"/>
  <c r="DS37" i="46"/>
  <c r="DS40" i="46"/>
  <c r="DS41" i="46"/>
  <c r="DS43" i="46"/>
  <c r="DS46" i="46"/>
  <c r="DS42" i="46"/>
  <c r="DS47" i="46"/>
  <c r="DS48" i="46"/>
  <c r="DS52" i="46"/>
  <c r="DS53" i="46"/>
  <c r="DS63" i="46"/>
  <c r="DS57" i="46"/>
  <c r="DS54" i="46"/>
  <c r="DS56" i="46"/>
  <c r="DS58" i="46"/>
  <c r="DS60" i="46"/>
  <c r="DS69" i="46"/>
  <c r="DS64" i="46"/>
  <c r="DS70" i="46"/>
  <c r="DS65" i="46"/>
  <c r="DS68" i="46"/>
  <c r="DS71" i="46"/>
  <c r="DS72" i="46"/>
  <c r="DS75" i="46"/>
  <c r="AA4" i="38"/>
  <c r="AA42" i="38"/>
  <c r="BS5" i="44"/>
  <c r="BQ4" i="44"/>
  <c r="AB5" i="38"/>
  <c r="DP3" i="44"/>
  <c r="DR5" i="44"/>
  <c r="DP4" i="44"/>
  <c r="AJ4" i="46"/>
  <c r="AJ8" i="46"/>
  <c r="AL5" i="46"/>
  <c r="AM5" i="46" s="1"/>
  <c r="AJ15" i="46"/>
  <c r="AJ9" i="46"/>
  <c r="AJ10" i="46"/>
  <c r="AJ17" i="46"/>
  <c r="AJ14" i="46"/>
  <c r="AJ16" i="46"/>
  <c r="AJ19" i="46"/>
  <c r="AJ18" i="46"/>
  <c r="AJ20" i="46"/>
  <c r="AJ22" i="46"/>
  <c r="AJ21" i="46"/>
  <c r="AJ26" i="46"/>
  <c r="AJ27" i="46"/>
  <c r="AJ23" i="46"/>
  <c r="AJ25" i="46"/>
  <c r="AJ24" i="46"/>
  <c r="AJ32" i="46"/>
  <c r="AJ31" i="46"/>
  <c r="AJ29" i="46"/>
  <c r="AJ30" i="46"/>
  <c r="AJ33" i="46"/>
  <c r="AJ34" i="46"/>
  <c r="AJ39" i="46"/>
  <c r="AJ36" i="46"/>
  <c r="AJ40" i="46"/>
  <c r="AJ35" i="46"/>
  <c r="AJ37" i="46"/>
  <c r="AJ38" i="46"/>
  <c r="AJ41" i="46"/>
  <c r="AJ46" i="46"/>
  <c r="AJ42" i="46"/>
  <c r="AJ43" i="46"/>
  <c r="AJ45" i="46"/>
  <c r="AJ48" i="46"/>
  <c r="AJ52" i="46"/>
  <c r="AJ53" i="46"/>
  <c r="AJ47" i="46"/>
  <c r="AJ54" i="46"/>
  <c r="AJ57" i="46"/>
  <c r="AJ64" i="46"/>
  <c r="AJ56" i="46"/>
  <c r="AJ58" i="46"/>
  <c r="AJ60" i="46"/>
  <c r="AJ63" i="46"/>
  <c r="AJ70" i="46"/>
  <c r="AJ65" i="46"/>
  <c r="AJ71" i="46"/>
  <c r="AJ68" i="46"/>
  <c r="AJ69" i="46"/>
  <c r="AJ72" i="46"/>
  <c r="AJ75" i="46"/>
  <c r="BP3" i="39"/>
  <c r="BP4" i="39"/>
  <c r="BR5" i="39"/>
  <c r="BQ4" i="39"/>
  <c r="DS4" i="57"/>
  <c r="DU5" i="57"/>
  <c r="DR5" i="45"/>
  <c r="DS5" i="45" s="1"/>
  <c r="DP3" i="45"/>
  <c r="DP4" i="45"/>
  <c r="AC3" i="57"/>
  <c r="AC4" i="57"/>
  <c r="AE5" i="57"/>
  <c r="BR4" i="45"/>
  <c r="BT5" i="45"/>
  <c r="DQ4" i="45"/>
  <c r="DQ82" i="45"/>
  <c r="DQ86" i="45"/>
  <c r="DQ83" i="45"/>
  <c r="DQ84" i="45"/>
  <c r="DQ85" i="45"/>
  <c r="DR4" i="57"/>
  <c r="DT5" i="57"/>
  <c r="BS4" i="17"/>
  <c r="BS24" i="17"/>
  <c r="BS30" i="17"/>
  <c r="BS21" i="17"/>
  <c r="BS25" i="17"/>
  <c r="BS31" i="17"/>
  <c r="BS22" i="17"/>
  <c r="BS28" i="17"/>
  <c r="BS20" i="17"/>
  <c r="BS23" i="17"/>
  <c r="BS29" i="17"/>
  <c r="BS32" i="17"/>
  <c r="BS43" i="17"/>
  <c r="BS34" i="17"/>
  <c r="BS44" i="17"/>
  <c r="BS35" i="17"/>
  <c r="BS36" i="17"/>
  <c r="BS40" i="17"/>
  <c r="BS45" i="17"/>
  <c r="BS41" i="17"/>
  <c r="BS46" i="17"/>
  <c r="BS50" i="17"/>
  <c r="BS55" i="17"/>
  <c r="BS51" i="17"/>
  <c r="BS56" i="17"/>
  <c r="BS47" i="17"/>
  <c r="BS48" i="17"/>
  <c r="BS53" i="17"/>
  <c r="BS57" i="17"/>
  <c r="BS49" i="17"/>
  <c r="BS54" i="17"/>
  <c r="BS58" i="17"/>
  <c r="BS59" i="17"/>
  <c r="BS65" i="17"/>
  <c r="BS69" i="17"/>
  <c r="BS74" i="17"/>
  <c r="BS60" i="17"/>
  <c r="BS66" i="17"/>
  <c r="BS70" i="17"/>
  <c r="BS61" i="17"/>
  <c r="BS67" i="17"/>
  <c r="BS71" i="17"/>
  <c r="BS64" i="17"/>
  <c r="BS68" i="17"/>
  <c r="BS72" i="17"/>
  <c r="BS75" i="17"/>
  <c r="BS79" i="17"/>
  <c r="BS84" i="17"/>
  <c r="BS76" i="17"/>
  <c r="BS80" i="17"/>
  <c r="BS77" i="17"/>
  <c r="BS81" i="17"/>
  <c r="BS86" i="17"/>
  <c r="BS78" i="17"/>
  <c r="BS82" i="17"/>
  <c r="BS89" i="17"/>
  <c r="BS90" i="17"/>
  <c r="BS87" i="17"/>
  <c r="BS91" i="17"/>
  <c r="BS85" i="17"/>
  <c r="BS88" i="17"/>
  <c r="BS92" i="17"/>
  <c r="DU5" i="17"/>
  <c r="BV5" i="38"/>
  <c r="BT42" i="38"/>
  <c r="BT4" i="38"/>
  <c r="BT5" i="17"/>
  <c r="AF5" i="17"/>
  <c r="DV5" i="39"/>
  <c r="DT4" i="39"/>
  <c r="AG5" i="39"/>
  <c r="AE4" i="39"/>
  <c r="DP3" i="38"/>
  <c r="DR5" i="38"/>
  <c r="DP42" i="38"/>
  <c r="DP4" i="38"/>
  <c r="AD4" i="57"/>
  <c r="AF5" i="57"/>
  <c r="BS4" i="57"/>
  <c r="BU5" i="57"/>
  <c r="BV5" i="57" s="1"/>
  <c r="BO5" i="46"/>
  <c r="DS5" i="38"/>
  <c r="DQ42" i="38"/>
  <c r="DQ4" i="38"/>
  <c r="DS4" i="45" l="1"/>
  <c r="DS82" i="45"/>
  <c r="DS85" i="45"/>
  <c r="DS86" i="45"/>
  <c r="DS83" i="45"/>
  <c r="DS84" i="45"/>
  <c r="AM8" i="46"/>
  <c r="AM10" i="46"/>
  <c r="AM14" i="46"/>
  <c r="AM15" i="46"/>
  <c r="AM4" i="46"/>
  <c r="AM9" i="46"/>
  <c r="AM17" i="46"/>
  <c r="AM16" i="46"/>
  <c r="AM19" i="46"/>
  <c r="AM18" i="46"/>
  <c r="AM20" i="46"/>
  <c r="AM24" i="46"/>
  <c r="AM23" i="46"/>
  <c r="AM22" i="46"/>
  <c r="AM21" i="46"/>
  <c r="AM25" i="46"/>
  <c r="AM26" i="46"/>
  <c r="AM27" i="46"/>
  <c r="AM33" i="46"/>
  <c r="AM32" i="46"/>
  <c r="AM31" i="46"/>
  <c r="AM29" i="46"/>
  <c r="AM36" i="46"/>
  <c r="AM30" i="46"/>
  <c r="AM37" i="46"/>
  <c r="AM38" i="46"/>
  <c r="AM39" i="46"/>
  <c r="AM34" i="46"/>
  <c r="AM40" i="46"/>
  <c r="AM45" i="46"/>
  <c r="AM41" i="46"/>
  <c r="AM35" i="46"/>
  <c r="AM42" i="46"/>
  <c r="AM46" i="46"/>
  <c r="AM47" i="46"/>
  <c r="AM43" i="46"/>
  <c r="AM48" i="46"/>
  <c r="AM52" i="46"/>
  <c r="AM63" i="46"/>
  <c r="AM54" i="46"/>
  <c r="AM57" i="46"/>
  <c r="AM56" i="46"/>
  <c r="AM58" i="46"/>
  <c r="AM60" i="46"/>
  <c r="AM53" i="46"/>
  <c r="AM64" i="46"/>
  <c r="AM69" i="46"/>
  <c r="AM70" i="46"/>
  <c r="AM65" i="46"/>
  <c r="AM68" i="46"/>
  <c r="AM72" i="46"/>
  <c r="AM71" i="46"/>
  <c r="AM75" i="46"/>
  <c r="BV4" i="57"/>
  <c r="DV8" i="46"/>
  <c r="DV4" i="46"/>
  <c r="DV10" i="46"/>
  <c r="DV14" i="46"/>
  <c r="DV9" i="46"/>
  <c r="DV15" i="46"/>
  <c r="DV16" i="46"/>
  <c r="DV17" i="46"/>
  <c r="DV18" i="46"/>
  <c r="DV19" i="46"/>
  <c r="DV20" i="46"/>
  <c r="DV21" i="46"/>
  <c r="DV22" i="46"/>
  <c r="DV23" i="46"/>
  <c r="DV25" i="46"/>
  <c r="DV24" i="46"/>
  <c r="DV26" i="46"/>
  <c r="DV27" i="46"/>
  <c r="DV32" i="46"/>
  <c r="DV29" i="46"/>
  <c r="DV33" i="46"/>
  <c r="DV35" i="46"/>
  <c r="DV31" i="46"/>
  <c r="DV30" i="46"/>
  <c r="DV37" i="46"/>
  <c r="DV38" i="46"/>
  <c r="DV34" i="46"/>
  <c r="DV39" i="46"/>
  <c r="DV36" i="46"/>
  <c r="DV43" i="46"/>
  <c r="DV40" i="46"/>
  <c r="DV41" i="46"/>
  <c r="DV46" i="46"/>
  <c r="DV42" i="46"/>
  <c r="DV53" i="46"/>
  <c r="DV48" i="46"/>
  <c r="DV45" i="46"/>
  <c r="DV52" i="46"/>
  <c r="DV47" i="46"/>
  <c r="DV60" i="46"/>
  <c r="DV54" i="46"/>
  <c r="DV57" i="46"/>
  <c r="DV56" i="46"/>
  <c r="DV58" i="46"/>
  <c r="DV68" i="46"/>
  <c r="DV69" i="46"/>
  <c r="DV64" i="46"/>
  <c r="DV65" i="46"/>
  <c r="DV71" i="46"/>
  <c r="DV63" i="46"/>
  <c r="DV70" i="46"/>
  <c r="DV72" i="46"/>
  <c r="DV75" i="46"/>
  <c r="DR4" i="44"/>
  <c r="BR4" i="39"/>
  <c r="DS4" i="38"/>
  <c r="DS42" i="38"/>
  <c r="BQ5" i="46"/>
  <c r="BO8" i="46"/>
  <c r="BO14" i="46"/>
  <c r="BO4" i="46"/>
  <c r="BO9" i="46"/>
  <c r="BO15" i="46"/>
  <c r="BO10" i="46"/>
  <c r="BO16" i="46"/>
  <c r="BO17" i="46"/>
  <c r="BO20" i="46"/>
  <c r="BO24" i="46"/>
  <c r="BO18" i="46"/>
  <c r="BO19" i="46"/>
  <c r="BO22" i="46"/>
  <c r="BO21" i="46"/>
  <c r="BO23" i="46"/>
  <c r="BO26" i="46"/>
  <c r="BO25" i="46"/>
  <c r="BO31" i="46"/>
  <c r="BO30" i="46"/>
  <c r="BO27" i="46"/>
  <c r="BO32" i="46"/>
  <c r="BO29" i="46"/>
  <c r="BO35" i="46"/>
  <c r="BO36" i="46"/>
  <c r="BO33" i="46"/>
  <c r="BO37" i="46"/>
  <c r="BO34" i="46"/>
  <c r="BO40" i="46"/>
  <c r="BO38" i="46"/>
  <c r="BO42" i="46"/>
  <c r="BO39" i="46"/>
  <c r="BO41" i="46"/>
  <c r="BO43" i="46"/>
  <c r="BO53" i="46"/>
  <c r="BO54" i="46"/>
  <c r="BO47" i="46"/>
  <c r="BO48" i="46"/>
  <c r="BO45" i="46"/>
  <c r="BO46" i="46"/>
  <c r="BO52" i="46"/>
  <c r="BO58" i="46"/>
  <c r="BO60" i="46"/>
  <c r="BO56" i="46"/>
  <c r="BO57" i="46"/>
  <c r="BO64" i="46"/>
  <c r="BO68" i="46"/>
  <c r="BO63" i="46"/>
  <c r="BO69" i="46"/>
  <c r="BO65" i="46"/>
  <c r="BO70" i="46"/>
  <c r="BO71" i="46"/>
  <c r="BO72" i="46"/>
  <c r="BO75" i="46"/>
  <c r="AF4" i="57"/>
  <c r="BV4" i="38"/>
  <c r="BV42" i="38"/>
  <c r="DV4" i="39"/>
  <c r="DU20" i="17"/>
  <c r="DU22" i="17"/>
  <c r="DU28" i="17"/>
  <c r="DU23" i="17"/>
  <c r="DU29" i="17"/>
  <c r="DU4" i="17"/>
  <c r="DU24" i="17"/>
  <c r="DU21" i="17"/>
  <c r="DU25" i="17"/>
  <c r="DU30" i="17"/>
  <c r="DU35" i="17"/>
  <c r="DU36" i="17"/>
  <c r="DU40" i="17"/>
  <c r="DU45" i="17"/>
  <c r="DU41" i="17"/>
  <c r="DU46" i="17"/>
  <c r="DU32" i="17"/>
  <c r="DU43" i="17"/>
  <c r="DU31" i="17"/>
  <c r="DU34" i="17"/>
  <c r="DU44" i="17"/>
  <c r="DU48" i="17"/>
  <c r="DU53" i="17"/>
  <c r="DU57" i="17"/>
  <c r="DU49" i="17"/>
  <c r="DU54" i="17"/>
  <c r="DU50" i="17"/>
  <c r="DU55" i="17"/>
  <c r="DU47" i="17"/>
  <c r="DU51" i="17"/>
  <c r="DU56" i="17"/>
  <c r="DU61" i="17"/>
  <c r="DU67" i="17"/>
  <c r="DU71" i="17"/>
  <c r="DU58" i="17"/>
  <c r="DU64" i="17"/>
  <c r="DU68" i="17"/>
  <c r="DU59" i="17"/>
  <c r="DU65" i="17"/>
  <c r="DU69" i="17"/>
  <c r="DU60" i="17"/>
  <c r="DU66" i="17"/>
  <c r="DU70" i="17"/>
  <c r="DU77" i="17"/>
  <c r="DU81" i="17"/>
  <c r="DU72" i="17"/>
  <c r="DU74" i="17"/>
  <c r="DU78" i="17"/>
  <c r="DU82" i="17"/>
  <c r="DU75" i="17"/>
  <c r="DU79" i="17"/>
  <c r="DU84" i="17"/>
  <c r="DU76" i="17"/>
  <c r="DU80" i="17"/>
  <c r="DU87" i="17"/>
  <c r="DU91" i="17"/>
  <c r="DU88" i="17"/>
  <c r="DU92" i="17"/>
  <c r="DU85" i="17"/>
  <c r="DU89" i="17"/>
  <c r="DU86" i="17"/>
  <c r="DU90" i="17"/>
  <c r="DV5" i="57"/>
  <c r="DT4" i="57"/>
  <c r="BT4" i="45"/>
  <c r="Z25" i="18"/>
  <c r="DU4" i="57"/>
  <c r="DW5" i="57"/>
  <c r="AD5" i="38"/>
  <c r="AB42" i="38"/>
  <c r="AB4" i="38"/>
  <c r="AF4" i="44"/>
  <c r="DS5" i="44"/>
  <c r="DO8" i="18"/>
  <c r="DN93" i="18"/>
  <c r="AG4" i="39"/>
  <c r="AE4" i="57"/>
  <c r="AG5" i="57"/>
  <c r="AH5" i="57" s="1"/>
  <c r="AC4" i="45"/>
  <c r="AC3" i="45"/>
  <c r="BW5" i="38"/>
  <c r="BX5" i="38" s="1"/>
  <c r="BS4" i="44"/>
  <c r="DW5" i="46"/>
  <c r="DU8" i="46"/>
  <c r="DU10" i="46"/>
  <c r="DU15" i="46"/>
  <c r="DU4" i="46"/>
  <c r="DU14" i="46"/>
  <c r="DU9" i="46"/>
  <c r="DU16" i="46"/>
  <c r="DU17" i="46"/>
  <c r="DU19" i="46"/>
  <c r="DU18" i="46"/>
  <c r="DU20" i="46"/>
  <c r="DU21" i="46"/>
  <c r="DU22" i="46"/>
  <c r="DU23" i="46"/>
  <c r="DU26" i="46"/>
  <c r="DU30" i="46"/>
  <c r="DU27" i="46"/>
  <c r="DU25" i="46"/>
  <c r="DU24" i="46"/>
  <c r="DU29" i="46"/>
  <c r="DU31" i="46"/>
  <c r="DU32" i="46"/>
  <c r="DU33" i="46"/>
  <c r="DU37" i="46"/>
  <c r="DU38" i="46"/>
  <c r="DU34" i="46"/>
  <c r="DU35" i="46"/>
  <c r="DU36" i="46"/>
  <c r="DU42" i="46"/>
  <c r="DU39" i="46"/>
  <c r="DU43" i="46"/>
  <c r="DU41" i="46"/>
  <c r="DU45" i="46"/>
  <c r="DU40" i="46"/>
  <c r="DU46" i="46"/>
  <c r="DU48" i="46"/>
  <c r="DU47" i="46"/>
  <c r="DU60" i="46"/>
  <c r="DU52" i="46"/>
  <c r="DU53" i="46"/>
  <c r="DU54" i="46"/>
  <c r="DU57" i="46"/>
  <c r="DU56" i="46"/>
  <c r="DU68" i="46"/>
  <c r="DU69" i="46"/>
  <c r="DU64" i="46"/>
  <c r="DU70" i="46"/>
  <c r="DU58" i="46"/>
  <c r="DU65" i="46"/>
  <c r="DU63" i="46"/>
  <c r="DU71" i="46"/>
  <c r="DU72" i="46"/>
  <c r="DU75" i="46"/>
  <c r="AF4" i="17"/>
  <c r="AF21" i="17"/>
  <c r="AF25" i="17"/>
  <c r="AF22" i="17"/>
  <c r="AF28" i="17"/>
  <c r="AF23" i="17"/>
  <c r="AF29" i="17"/>
  <c r="AF20" i="17"/>
  <c r="AF24" i="17"/>
  <c r="AF30" i="17"/>
  <c r="AF34" i="17"/>
  <c r="AF44" i="17"/>
  <c r="AF35" i="17"/>
  <c r="AF36" i="17"/>
  <c r="AF40" i="17"/>
  <c r="AF45" i="17"/>
  <c r="AF41" i="17"/>
  <c r="AF31" i="17"/>
  <c r="AF32" i="17"/>
  <c r="AF43" i="17"/>
  <c r="AF47" i="17"/>
  <c r="AF51" i="17"/>
  <c r="AF56" i="17"/>
  <c r="AF48" i="17"/>
  <c r="AF53" i="17"/>
  <c r="AF57" i="17"/>
  <c r="AF46" i="17"/>
  <c r="AF49" i="17"/>
  <c r="AF54" i="17"/>
  <c r="AF58" i="17"/>
  <c r="AF50" i="17"/>
  <c r="AF55" i="17"/>
  <c r="AF60" i="17"/>
  <c r="AF66" i="17"/>
  <c r="AF70" i="17"/>
  <c r="AF61" i="17"/>
  <c r="AF67" i="17"/>
  <c r="AF71" i="17"/>
  <c r="AF64" i="17"/>
  <c r="AF68" i="17"/>
  <c r="AF59" i="17"/>
  <c r="AF65" i="17"/>
  <c r="AF69" i="17"/>
  <c r="AF76" i="17"/>
  <c r="AF80" i="17"/>
  <c r="AF77" i="17"/>
  <c r="AF81" i="17"/>
  <c r="AF78" i="17"/>
  <c r="AF82" i="17"/>
  <c r="AF72" i="17"/>
  <c r="AF75" i="17"/>
  <c r="AF79" i="17"/>
  <c r="AF74" i="17"/>
  <c r="AF90" i="17"/>
  <c r="AF85" i="17"/>
  <c r="AF87" i="17"/>
  <c r="AF91" i="17"/>
  <c r="AF86" i="17"/>
  <c r="AF88" i="17"/>
  <c r="AF92" i="17"/>
  <c r="AF89" i="17"/>
  <c r="AF84" i="17"/>
  <c r="AN5" i="46"/>
  <c r="AO5" i="46" s="1"/>
  <c r="AL4" i="46"/>
  <c r="AL8" i="46"/>
  <c r="AL15" i="46"/>
  <c r="AL10" i="46"/>
  <c r="AL14" i="46"/>
  <c r="AL16" i="46"/>
  <c r="AL17" i="46"/>
  <c r="AL9" i="46"/>
  <c r="AL18" i="46"/>
  <c r="AL19" i="46"/>
  <c r="AL20" i="46"/>
  <c r="AL21" i="46"/>
  <c r="AL23" i="46"/>
  <c r="AL22" i="46"/>
  <c r="AL25" i="46"/>
  <c r="AL24" i="46"/>
  <c r="AL31" i="46"/>
  <c r="AL26" i="46"/>
  <c r="AL29" i="46"/>
  <c r="AL27" i="46"/>
  <c r="AL30" i="46"/>
  <c r="AL33" i="46"/>
  <c r="AL34" i="46"/>
  <c r="AL32" i="46"/>
  <c r="AL37" i="46"/>
  <c r="AL36" i="46"/>
  <c r="AL35" i="46"/>
  <c r="AL43" i="46"/>
  <c r="AL38" i="46"/>
  <c r="AL39" i="46"/>
  <c r="AL40" i="46"/>
  <c r="AL41" i="46"/>
  <c r="AL42" i="46"/>
  <c r="AL46" i="46"/>
  <c r="AL47" i="46"/>
  <c r="AL45" i="46"/>
  <c r="AL48" i="46"/>
  <c r="AL52" i="46"/>
  <c r="AL54" i="46"/>
  <c r="AL57" i="46"/>
  <c r="AL56" i="46"/>
  <c r="AL58" i="46"/>
  <c r="AL53" i="46"/>
  <c r="AL64" i="46"/>
  <c r="AL69" i="46"/>
  <c r="AL65" i="46"/>
  <c r="AL60" i="46"/>
  <c r="AL63" i="46"/>
  <c r="AL68" i="46"/>
  <c r="AL70" i="46"/>
  <c r="AL72" i="46"/>
  <c r="AL71" i="46"/>
  <c r="AL75" i="46"/>
  <c r="AH5" i="39"/>
  <c r="AI5" i="39" s="1"/>
  <c r="DR4" i="45"/>
  <c r="DR82" i="45"/>
  <c r="DT5" i="45"/>
  <c r="DR85" i="45"/>
  <c r="DR86" i="45"/>
  <c r="DR83" i="45"/>
  <c r="DR84" i="45"/>
  <c r="DR4" i="38"/>
  <c r="DT5" i="38"/>
  <c r="DR42" i="38"/>
  <c r="DV5" i="17"/>
  <c r="DW5" i="17" s="1"/>
  <c r="BW5" i="57"/>
  <c r="BU4" i="57"/>
  <c r="AC5" i="38"/>
  <c r="AD5" i="45"/>
  <c r="AB4" i="45"/>
  <c r="DW5" i="39"/>
  <c r="BT5" i="44"/>
  <c r="BU5" i="44" s="1"/>
  <c r="BT4" i="17"/>
  <c r="BT23" i="17"/>
  <c r="BT29" i="17"/>
  <c r="BT24" i="17"/>
  <c r="BT30" i="17"/>
  <c r="BT21" i="17"/>
  <c r="BT25" i="17"/>
  <c r="BT22" i="17"/>
  <c r="BT28" i="17"/>
  <c r="BT20" i="17"/>
  <c r="BT41" i="17"/>
  <c r="BT46" i="17"/>
  <c r="BT32" i="17"/>
  <c r="BT43" i="17"/>
  <c r="BT34" i="17"/>
  <c r="BT44" i="17"/>
  <c r="BT35" i="17"/>
  <c r="BT36" i="17"/>
  <c r="BT31" i="17"/>
  <c r="BT40" i="17"/>
  <c r="BT50" i="17"/>
  <c r="BT55" i="17"/>
  <c r="BT51" i="17"/>
  <c r="BT56" i="17"/>
  <c r="BT45" i="17"/>
  <c r="BT47" i="17"/>
  <c r="BT48" i="17"/>
  <c r="BT53" i="17"/>
  <c r="BT49" i="17"/>
  <c r="BT54" i="17"/>
  <c r="BT58" i="17"/>
  <c r="BT64" i="17"/>
  <c r="BT68" i="17"/>
  <c r="BT59" i="17"/>
  <c r="BT65" i="17"/>
  <c r="BT69" i="17"/>
  <c r="BT60" i="17"/>
  <c r="BT66" i="17"/>
  <c r="BT70" i="17"/>
  <c r="BT57" i="17"/>
  <c r="BT61" i="17"/>
  <c r="BT67" i="17"/>
  <c r="BT71" i="17"/>
  <c r="BT75" i="17"/>
  <c r="BT79" i="17"/>
  <c r="BT84" i="17"/>
  <c r="BT76" i="17"/>
  <c r="BT80" i="17"/>
  <c r="BT85" i="17"/>
  <c r="BT72" i="17"/>
  <c r="BT77" i="17"/>
  <c r="BT81" i="17"/>
  <c r="BT78" i="17"/>
  <c r="BT74" i="17"/>
  <c r="BT89" i="17"/>
  <c r="BT90" i="17"/>
  <c r="BT86" i="17"/>
  <c r="BT87" i="17"/>
  <c r="BT91" i="17"/>
  <c r="BT82" i="17"/>
  <c r="BT88" i="17"/>
  <c r="BT92" i="17"/>
  <c r="BU5" i="17"/>
  <c r="BS5" i="39"/>
  <c r="BT5" i="39" s="1"/>
  <c r="AE4" i="44"/>
  <c r="AG5" i="44"/>
  <c r="AH5" i="44" s="1"/>
  <c r="AG5" i="17"/>
  <c r="BP5" i="46"/>
  <c r="BU5" i="45"/>
  <c r="BV5" i="45" s="1"/>
  <c r="AH4" i="44" l="1"/>
  <c r="DW4" i="17"/>
  <c r="DW20" i="17"/>
  <c r="DW21" i="17"/>
  <c r="DW25" i="17"/>
  <c r="DW22" i="17"/>
  <c r="DW28" i="17"/>
  <c r="DW23" i="17"/>
  <c r="DW24" i="17"/>
  <c r="DW31" i="17"/>
  <c r="DW34" i="17"/>
  <c r="DW30" i="17"/>
  <c r="DW35" i="17"/>
  <c r="DW36" i="17"/>
  <c r="DW40" i="17"/>
  <c r="DW45" i="17"/>
  <c r="DW29" i="17"/>
  <c r="DW41" i="17"/>
  <c r="DW32" i="17"/>
  <c r="DW43" i="17"/>
  <c r="DW48" i="17"/>
  <c r="DW53" i="17"/>
  <c r="DW49" i="17"/>
  <c r="DW54" i="17"/>
  <c r="DW50" i="17"/>
  <c r="DW55" i="17"/>
  <c r="DW44" i="17"/>
  <c r="DW46" i="17"/>
  <c r="DW47" i="17"/>
  <c r="DW51" i="17"/>
  <c r="DW56" i="17"/>
  <c r="DW60" i="17"/>
  <c r="DW66" i="17"/>
  <c r="DW61" i="17"/>
  <c r="DW67" i="17"/>
  <c r="DW58" i="17"/>
  <c r="DW64" i="17"/>
  <c r="DW68" i="17"/>
  <c r="DW57" i="17"/>
  <c r="DW59" i="17"/>
  <c r="DW65" i="17"/>
  <c r="DW69" i="17"/>
  <c r="DW77" i="17"/>
  <c r="DW81" i="17"/>
  <c r="DW70" i="17"/>
  <c r="DW72" i="17"/>
  <c r="DW74" i="17"/>
  <c r="DW78" i="17"/>
  <c r="DW82" i="17"/>
  <c r="DW71" i="17"/>
  <c r="DW75" i="17"/>
  <c r="DW79" i="17"/>
  <c r="DW76" i="17"/>
  <c r="DW80" i="17"/>
  <c r="DW87" i="17"/>
  <c r="DW91" i="17"/>
  <c r="DW84" i="17"/>
  <c r="DW88" i="17"/>
  <c r="DW92" i="17"/>
  <c r="DW85" i="17"/>
  <c r="DW89" i="17"/>
  <c r="DW86" i="17"/>
  <c r="DW90" i="17"/>
  <c r="BX42" i="38"/>
  <c r="BX4" i="38"/>
  <c r="BV4" i="45"/>
  <c r="BT4" i="39"/>
  <c r="AO8" i="46"/>
  <c r="AO9" i="46"/>
  <c r="AO14" i="46"/>
  <c r="AO10" i="46"/>
  <c r="AO15" i="46"/>
  <c r="AO4" i="46"/>
  <c r="AO16" i="46"/>
  <c r="AO17" i="46"/>
  <c r="AO19" i="46"/>
  <c r="AO18" i="46"/>
  <c r="AO20" i="46"/>
  <c r="AO21" i="46"/>
  <c r="AO23" i="46"/>
  <c r="AO22" i="46"/>
  <c r="AO24" i="46"/>
  <c r="AO30" i="46"/>
  <c r="AO25" i="46"/>
  <c r="AO26" i="46"/>
  <c r="AO29" i="46"/>
  <c r="AO27" i="46"/>
  <c r="AO32" i="46"/>
  <c r="AO31" i="46"/>
  <c r="AO35" i="46"/>
  <c r="AO37" i="46"/>
  <c r="AO38" i="46"/>
  <c r="AO36" i="46"/>
  <c r="AO33" i="46"/>
  <c r="AO34" i="46"/>
  <c r="AO42" i="46"/>
  <c r="AO39" i="46"/>
  <c r="AO40" i="46"/>
  <c r="AO41" i="46"/>
  <c r="AO46" i="46"/>
  <c r="AO43" i="46"/>
  <c r="AO45" i="46"/>
  <c r="AO47" i="46"/>
  <c r="AO54" i="46"/>
  <c r="AO48" i="46"/>
  <c r="AO53" i="46"/>
  <c r="AO60" i="46"/>
  <c r="AO52" i="46"/>
  <c r="AO57" i="46"/>
  <c r="AO56" i="46"/>
  <c r="AO68" i="46"/>
  <c r="AO64" i="46"/>
  <c r="AO69" i="46"/>
  <c r="AO58" i="46"/>
  <c r="AO70" i="46"/>
  <c r="AO65" i="46"/>
  <c r="AO63" i="46"/>
  <c r="AO72" i="46"/>
  <c r="AO71" i="46"/>
  <c r="AO75" i="46"/>
  <c r="AI4" i="39"/>
  <c r="BU4" i="44"/>
  <c r="AH4" i="57"/>
  <c r="DW4" i="39"/>
  <c r="DT4" i="38"/>
  <c r="DT42" i="38"/>
  <c r="DU5" i="38"/>
  <c r="AG24" i="17"/>
  <c r="AG30" i="17"/>
  <c r="AG21" i="17"/>
  <c r="AG25" i="17"/>
  <c r="AG22" i="17"/>
  <c r="AG28" i="17"/>
  <c r="AG4" i="17"/>
  <c r="AG23" i="17"/>
  <c r="AG29" i="17"/>
  <c r="AG20" i="17"/>
  <c r="AG32" i="17"/>
  <c r="AG43" i="17"/>
  <c r="AG47" i="17"/>
  <c r="AG34" i="17"/>
  <c r="AG44" i="17"/>
  <c r="AG35" i="17"/>
  <c r="AG36" i="17"/>
  <c r="AG40" i="17"/>
  <c r="AG45" i="17"/>
  <c r="AG41" i="17"/>
  <c r="AG31" i="17"/>
  <c r="AG51" i="17"/>
  <c r="AG56" i="17"/>
  <c r="AG48" i="17"/>
  <c r="AG53" i="17"/>
  <c r="AG57" i="17"/>
  <c r="AG46" i="17"/>
  <c r="AG49" i="17"/>
  <c r="AG54" i="17"/>
  <c r="AG50" i="17"/>
  <c r="AG55" i="17"/>
  <c r="AG59" i="17"/>
  <c r="AG65" i="17"/>
  <c r="AG69" i="17"/>
  <c r="AG58" i="17"/>
  <c r="AG60" i="17"/>
  <c r="AG66" i="17"/>
  <c r="AG70" i="17"/>
  <c r="AG61" i="17"/>
  <c r="AG67" i="17"/>
  <c r="AG71" i="17"/>
  <c r="AG64" i="17"/>
  <c r="AG68" i="17"/>
  <c r="AG72" i="17"/>
  <c r="AG74" i="17"/>
  <c r="AG76" i="17"/>
  <c r="AG80" i="17"/>
  <c r="AG85" i="17"/>
  <c r="AG77" i="17"/>
  <c r="AG81" i="17"/>
  <c r="AG86" i="17"/>
  <c r="AG78" i="17"/>
  <c r="AG82" i="17"/>
  <c r="AG75" i="17"/>
  <c r="AG79" i="17"/>
  <c r="AG84" i="17"/>
  <c r="AG90" i="17"/>
  <c r="AG87" i="17"/>
  <c r="AG91" i="17"/>
  <c r="AG88" i="17"/>
  <c r="AG92" i="17"/>
  <c r="AG89" i="17"/>
  <c r="AC4" i="38"/>
  <c r="AC3" i="38"/>
  <c r="AE5" i="38"/>
  <c r="AC42" i="38"/>
  <c r="DW8" i="46"/>
  <c r="DW4" i="46"/>
  <c r="DW10" i="46"/>
  <c r="DW9" i="46"/>
  <c r="DW14" i="46"/>
  <c r="DW15" i="46"/>
  <c r="DW16" i="46"/>
  <c r="DW18" i="46"/>
  <c r="DW20" i="46"/>
  <c r="DW24" i="46"/>
  <c r="DW17" i="46"/>
  <c r="DW19" i="46"/>
  <c r="DW22" i="46"/>
  <c r="DW21" i="46"/>
  <c r="DW23" i="46"/>
  <c r="DW26" i="46"/>
  <c r="DW31" i="46"/>
  <c r="DW25" i="46"/>
  <c r="DW27" i="46"/>
  <c r="DW30" i="46"/>
  <c r="DW33" i="46"/>
  <c r="DW35" i="46"/>
  <c r="DW29" i="46"/>
  <c r="DW37" i="46"/>
  <c r="DW34" i="46"/>
  <c r="DW32" i="46"/>
  <c r="DW36" i="46"/>
  <c r="DW39" i="46"/>
  <c r="DW42" i="46"/>
  <c r="DW38" i="46"/>
  <c r="DW40" i="46"/>
  <c r="DW43" i="46"/>
  <c r="DW41" i="46"/>
  <c r="DW45" i="46"/>
  <c r="DW53" i="46"/>
  <c r="DW54" i="46"/>
  <c r="DW46" i="46"/>
  <c r="DW48" i="46"/>
  <c r="DW52" i="46"/>
  <c r="DW58" i="46"/>
  <c r="DW60" i="46"/>
  <c r="DW47" i="46"/>
  <c r="DW57" i="46"/>
  <c r="DW63" i="46"/>
  <c r="DW68" i="46"/>
  <c r="DW69" i="46"/>
  <c r="DW64" i="46"/>
  <c r="DW71" i="46"/>
  <c r="DW70" i="46"/>
  <c r="DW56" i="46"/>
  <c r="DW72" i="46"/>
  <c r="DW65" i="46"/>
  <c r="DW75" i="46"/>
  <c r="DX5" i="39"/>
  <c r="AE5" i="45"/>
  <c r="AA25" i="18"/>
  <c r="AG4" i="44"/>
  <c r="AI5" i="44"/>
  <c r="AJ5" i="44" s="1"/>
  <c r="BW4" i="57"/>
  <c r="AH5" i="17"/>
  <c r="AI5" i="57"/>
  <c r="AG4" i="57"/>
  <c r="DP8" i="18"/>
  <c r="DO93" i="18"/>
  <c r="DT4" i="45"/>
  <c r="DT85" i="45"/>
  <c r="DT86" i="45"/>
  <c r="DT83" i="45"/>
  <c r="DT84" i="45"/>
  <c r="DT82" i="45"/>
  <c r="DV4" i="17"/>
  <c r="DV20" i="17"/>
  <c r="DX5" i="17"/>
  <c r="DY5" i="17" s="1"/>
  <c r="DV21" i="17"/>
  <c r="DV25" i="17"/>
  <c r="DV22" i="17"/>
  <c r="DV28" i="17"/>
  <c r="DV23" i="17"/>
  <c r="DV29" i="17"/>
  <c r="DV24" i="17"/>
  <c r="DV31" i="17"/>
  <c r="DV34" i="17"/>
  <c r="DV44" i="17"/>
  <c r="DV30" i="17"/>
  <c r="DV35" i="17"/>
  <c r="DV36" i="17"/>
  <c r="DV40" i="17"/>
  <c r="DV45" i="17"/>
  <c r="DV41" i="17"/>
  <c r="DV46" i="17"/>
  <c r="DV32" i="17"/>
  <c r="DV43" i="17"/>
  <c r="DV48" i="17"/>
  <c r="DV53" i="17"/>
  <c r="DV49" i="17"/>
  <c r="DV54" i="17"/>
  <c r="DV50" i="17"/>
  <c r="DV55" i="17"/>
  <c r="DV47" i="17"/>
  <c r="DV51" i="17"/>
  <c r="DV56" i="17"/>
  <c r="DV60" i="17"/>
  <c r="DV66" i="17"/>
  <c r="DV61" i="17"/>
  <c r="DV67" i="17"/>
  <c r="DV71" i="17"/>
  <c r="DV58" i="17"/>
  <c r="DV64" i="17"/>
  <c r="DV68" i="17"/>
  <c r="DV57" i="17"/>
  <c r="DV59" i="17"/>
  <c r="DV65" i="17"/>
  <c r="DV69" i="17"/>
  <c r="DV77" i="17"/>
  <c r="DV81" i="17"/>
  <c r="DV70" i="17"/>
  <c r="DV72" i="17"/>
  <c r="DV74" i="17"/>
  <c r="DV78" i="17"/>
  <c r="DV82" i="17"/>
  <c r="DV75" i="17"/>
  <c r="DV79" i="17"/>
  <c r="DV76" i="17"/>
  <c r="DV80" i="17"/>
  <c r="DV87" i="17"/>
  <c r="DV91" i="17"/>
  <c r="DV84" i="17"/>
  <c r="DV88" i="17"/>
  <c r="DV92" i="17"/>
  <c r="DV85" i="17"/>
  <c r="DV89" i="17"/>
  <c r="DV86" i="17"/>
  <c r="DV90" i="17"/>
  <c r="AP5" i="46"/>
  <c r="AN8" i="46"/>
  <c r="AN9" i="46"/>
  <c r="AN10" i="46"/>
  <c r="AN4" i="46"/>
  <c r="AN14" i="46"/>
  <c r="AN16" i="46"/>
  <c r="AN15" i="46"/>
  <c r="AN17" i="46"/>
  <c r="AN21" i="46"/>
  <c r="AN19" i="46"/>
  <c r="AN18" i="46"/>
  <c r="AN20" i="46"/>
  <c r="AN24" i="46"/>
  <c r="AN23" i="46"/>
  <c r="AN22" i="46"/>
  <c r="AN25" i="46"/>
  <c r="AN26" i="46"/>
  <c r="AN32" i="46"/>
  <c r="AN27" i="46"/>
  <c r="AN30" i="46"/>
  <c r="AN31" i="46"/>
  <c r="AN36" i="46"/>
  <c r="AN33" i="46"/>
  <c r="AN34" i="46"/>
  <c r="AN29" i="46"/>
  <c r="AN37" i="46"/>
  <c r="AN38" i="46"/>
  <c r="AN35" i="46"/>
  <c r="AN39" i="46"/>
  <c r="AN43" i="46"/>
  <c r="AN40" i="46"/>
  <c r="AN41" i="46"/>
  <c r="AN42" i="46"/>
  <c r="AN45" i="46"/>
  <c r="AN54" i="46"/>
  <c r="AN48" i="46"/>
  <c r="AN52" i="46"/>
  <c r="AN46" i="46"/>
  <c r="AN60" i="46"/>
  <c r="AN63" i="46"/>
  <c r="AN57" i="46"/>
  <c r="AN56" i="46"/>
  <c r="AN47" i="46"/>
  <c r="AN58" i="46"/>
  <c r="AN53" i="46"/>
  <c r="AN64" i="46"/>
  <c r="AN69" i="46"/>
  <c r="AN70" i="46"/>
  <c r="AN65" i="46"/>
  <c r="AN68" i="46"/>
  <c r="AN72" i="46"/>
  <c r="AN71" i="46"/>
  <c r="AN75" i="46"/>
  <c r="BW4" i="38"/>
  <c r="BY5" i="38"/>
  <c r="BW42" i="38"/>
  <c r="AF5" i="38"/>
  <c r="AD4" i="38"/>
  <c r="AD42" i="38"/>
  <c r="DX5" i="46"/>
  <c r="BU4" i="17"/>
  <c r="BU20" i="17"/>
  <c r="BU23" i="17"/>
  <c r="BU24" i="17"/>
  <c r="BU30" i="17"/>
  <c r="BU21" i="17"/>
  <c r="BU25" i="17"/>
  <c r="BU22" i="17"/>
  <c r="BU28" i="17"/>
  <c r="BU41" i="17"/>
  <c r="BU29" i="17"/>
  <c r="BU32" i="17"/>
  <c r="BU43" i="17"/>
  <c r="BU34" i="17"/>
  <c r="BU35" i="17"/>
  <c r="BU36" i="17"/>
  <c r="BU31" i="17"/>
  <c r="BU40" i="17"/>
  <c r="BU45" i="17"/>
  <c r="BU46" i="17"/>
  <c r="BU50" i="17"/>
  <c r="BU55" i="17"/>
  <c r="BU51" i="17"/>
  <c r="BU56" i="17"/>
  <c r="BU47" i="17"/>
  <c r="BU48" i="17"/>
  <c r="BU53" i="17"/>
  <c r="BU57" i="17"/>
  <c r="BU44" i="17"/>
  <c r="BU49" i="17"/>
  <c r="BU54" i="17"/>
  <c r="BU64" i="17"/>
  <c r="BU68" i="17"/>
  <c r="BU58" i="17"/>
  <c r="BU59" i="17"/>
  <c r="BU65" i="17"/>
  <c r="BU69" i="17"/>
  <c r="BU60" i="17"/>
  <c r="BU66" i="17"/>
  <c r="BU70" i="17"/>
  <c r="BU61" i="17"/>
  <c r="BU67" i="17"/>
  <c r="BU74" i="17"/>
  <c r="BU71" i="17"/>
  <c r="BU75" i="17"/>
  <c r="BU79" i="17"/>
  <c r="BU76" i="17"/>
  <c r="BU80" i="17"/>
  <c r="BU72" i="17"/>
  <c r="BU77" i="17"/>
  <c r="BU81" i="17"/>
  <c r="BU78" i="17"/>
  <c r="BU84" i="17"/>
  <c r="BU89" i="17"/>
  <c r="BU90" i="17"/>
  <c r="BU86" i="17"/>
  <c r="BU87" i="17"/>
  <c r="BU91" i="17"/>
  <c r="BU82" i="17"/>
  <c r="BU85" i="17"/>
  <c r="BU88" i="17"/>
  <c r="BU92" i="17"/>
  <c r="DW4" i="57"/>
  <c r="AJ5" i="39"/>
  <c r="AK5" i="39" s="1"/>
  <c r="AH4" i="39"/>
  <c r="DX5" i="57"/>
  <c r="DV4" i="57"/>
  <c r="BX5" i="57"/>
  <c r="BV5" i="44"/>
  <c r="BW5" i="44" s="1"/>
  <c r="BT4" i="44"/>
  <c r="BU4" i="45"/>
  <c r="BW5" i="45"/>
  <c r="BV5" i="17"/>
  <c r="BQ10" i="46"/>
  <c r="BQ4" i="46"/>
  <c r="BS5" i="46"/>
  <c r="BQ9" i="46"/>
  <c r="BQ14" i="46"/>
  <c r="BQ8" i="46"/>
  <c r="BQ15" i="46"/>
  <c r="BQ17" i="46"/>
  <c r="BQ16" i="46"/>
  <c r="BQ20" i="46"/>
  <c r="BQ18" i="46"/>
  <c r="BQ19" i="46"/>
  <c r="BQ21" i="46"/>
  <c r="BQ22" i="46"/>
  <c r="BQ23" i="46"/>
  <c r="BQ24" i="46"/>
  <c r="BQ27" i="46"/>
  <c r="BQ26" i="46"/>
  <c r="BQ25" i="46"/>
  <c r="BQ30" i="46"/>
  <c r="BQ32" i="46"/>
  <c r="BQ29" i="46"/>
  <c r="BQ34" i="46"/>
  <c r="BQ31" i="46"/>
  <c r="BQ40" i="46"/>
  <c r="BQ36" i="46"/>
  <c r="BQ33" i="46"/>
  <c r="BQ35" i="46"/>
  <c r="BQ37" i="46"/>
  <c r="BQ38" i="46"/>
  <c r="BQ41" i="46"/>
  <c r="BQ42" i="46"/>
  <c r="BQ39" i="46"/>
  <c r="BQ43" i="46"/>
  <c r="BQ45" i="46"/>
  <c r="BQ46" i="46"/>
  <c r="BQ52" i="46"/>
  <c r="BQ53" i="46"/>
  <c r="BQ54" i="46"/>
  <c r="BQ47" i="46"/>
  <c r="BQ48" i="46"/>
  <c r="BQ58" i="46"/>
  <c r="BQ56" i="46"/>
  <c r="BQ57" i="46"/>
  <c r="BQ65" i="46"/>
  <c r="BQ60" i="46"/>
  <c r="BQ64" i="46"/>
  <c r="BQ68" i="46"/>
  <c r="BQ63" i="46"/>
  <c r="BQ69" i="46"/>
  <c r="BQ70" i="46"/>
  <c r="BQ75" i="46"/>
  <c r="BQ71" i="46"/>
  <c r="BQ72" i="46"/>
  <c r="BS4" i="39"/>
  <c r="BU5" i="39"/>
  <c r="BR5" i="46"/>
  <c r="BP4" i="46"/>
  <c r="BP9" i="46"/>
  <c r="BP14" i="46"/>
  <c r="BP3" i="46"/>
  <c r="BP8" i="46"/>
  <c r="BP16" i="46"/>
  <c r="BP10" i="46"/>
  <c r="BP15" i="46"/>
  <c r="BP18" i="46"/>
  <c r="BP17" i="46"/>
  <c r="BP20" i="46"/>
  <c r="BP19" i="46"/>
  <c r="BP23" i="46"/>
  <c r="BP22" i="46"/>
  <c r="BP21" i="46"/>
  <c r="BP24" i="46"/>
  <c r="BP29" i="46"/>
  <c r="BP26" i="46"/>
  <c r="BP25" i="46"/>
  <c r="BP27" i="46"/>
  <c r="BP32" i="46"/>
  <c r="BP31" i="46"/>
  <c r="BP30" i="46"/>
  <c r="BP36" i="46"/>
  <c r="BP33" i="46"/>
  <c r="BP35" i="46"/>
  <c r="BP37" i="46"/>
  <c r="BP41" i="46"/>
  <c r="BP40" i="46"/>
  <c r="BP38" i="46"/>
  <c r="BP42" i="46"/>
  <c r="BP39" i="46"/>
  <c r="BP34" i="46"/>
  <c r="BP45" i="46"/>
  <c r="BP43" i="46"/>
  <c r="BP53" i="46"/>
  <c r="BP47" i="46"/>
  <c r="BP48" i="46"/>
  <c r="BP54" i="46"/>
  <c r="BP52" i="46"/>
  <c r="BP58" i="46"/>
  <c r="BP60" i="46"/>
  <c r="BP56" i="46"/>
  <c r="BP46" i="46"/>
  <c r="BP65" i="46"/>
  <c r="BP64" i="46"/>
  <c r="BP68" i="46"/>
  <c r="BP57" i="46"/>
  <c r="BP63" i="46"/>
  <c r="BP69" i="46"/>
  <c r="BP75" i="46"/>
  <c r="BP70" i="46"/>
  <c r="BP71" i="46"/>
  <c r="BP72" i="46"/>
  <c r="AF5" i="45"/>
  <c r="AD4" i="45"/>
  <c r="DS4" i="44"/>
  <c r="DU5" i="44"/>
  <c r="DT5" i="44"/>
  <c r="DU5" i="45"/>
  <c r="BW4" i="44" l="1"/>
  <c r="AJ4" i="44"/>
  <c r="AK4" i="39"/>
  <c r="DY24" i="17"/>
  <c r="DY30" i="17"/>
  <c r="DY20" i="17"/>
  <c r="DY21" i="17"/>
  <c r="DY25" i="17"/>
  <c r="DY22" i="17"/>
  <c r="DY28" i="17"/>
  <c r="DY4" i="17"/>
  <c r="DY23" i="17"/>
  <c r="DY29" i="17"/>
  <c r="DY32" i="17"/>
  <c r="DY43" i="17"/>
  <c r="DY31" i="17"/>
  <c r="DY34" i="17"/>
  <c r="DY44" i="17"/>
  <c r="DY35" i="17"/>
  <c r="DY36" i="17"/>
  <c r="DY40" i="17"/>
  <c r="DY45" i="17"/>
  <c r="DY41" i="17"/>
  <c r="DY47" i="17"/>
  <c r="DY51" i="17"/>
  <c r="DY48" i="17"/>
  <c r="DY53" i="17"/>
  <c r="DY57" i="17"/>
  <c r="DY49" i="17"/>
  <c r="DY54" i="17"/>
  <c r="DY50" i="17"/>
  <c r="DY55" i="17"/>
  <c r="DY46" i="17"/>
  <c r="DY59" i="17"/>
  <c r="DY65" i="17"/>
  <c r="DY69" i="17"/>
  <c r="DY60" i="17"/>
  <c r="DY66" i="17"/>
  <c r="DY70" i="17"/>
  <c r="DY61" i="17"/>
  <c r="DY67" i="17"/>
  <c r="DY58" i="17"/>
  <c r="DY56" i="17"/>
  <c r="DY64" i="17"/>
  <c r="DY68" i="17"/>
  <c r="DY76" i="17"/>
  <c r="DY80" i="17"/>
  <c r="DY77" i="17"/>
  <c r="DY81" i="17"/>
  <c r="DY72" i="17"/>
  <c r="DY74" i="17"/>
  <c r="DY78" i="17"/>
  <c r="DY82" i="17"/>
  <c r="DY71" i="17"/>
  <c r="DY75" i="17"/>
  <c r="DY79" i="17"/>
  <c r="DY86" i="17"/>
  <c r="DY90" i="17"/>
  <c r="DY87" i="17"/>
  <c r="DY91" i="17"/>
  <c r="DY84" i="17"/>
  <c r="DY88" i="17"/>
  <c r="DY92" i="17"/>
  <c r="DY85" i="17"/>
  <c r="DY89" i="17"/>
  <c r="BV4" i="17"/>
  <c r="BV20" i="17"/>
  <c r="BV23" i="17"/>
  <c r="BV29" i="17"/>
  <c r="BV24" i="17"/>
  <c r="BV30" i="17"/>
  <c r="BV21" i="17"/>
  <c r="BV25" i="17"/>
  <c r="BV22" i="17"/>
  <c r="BV28" i="17"/>
  <c r="BV41" i="17"/>
  <c r="BV46" i="17"/>
  <c r="BV32" i="17"/>
  <c r="BV43" i="17"/>
  <c r="BV34" i="17"/>
  <c r="BV44" i="17"/>
  <c r="BV35" i="17"/>
  <c r="BV36" i="17"/>
  <c r="BV31" i="17"/>
  <c r="BV40" i="17"/>
  <c r="BV45" i="17"/>
  <c r="BV49" i="17"/>
  <c r="BV54" i="17"/>
  <c r="BV58" i="17"/>
  <c r="BV50" i="17"/>
  <c r="BV55" i="17"/>
  <c r="BV51" i="17"/>
  <c r="BV56" i="17"/>
  <c r="BV47" i="17"/>
  <c r="BV48" i="17"/>
  <c r="BV53" i="17"/>
  <c r="BV57" i="17"/>
  <c r="BV64" i="17"/>
  <c r="BV68" i="17"/>
  <c r="BV72" i="17"/>
  <c r="BV59" i="17"/>
  <c r="BV65" i="17"/>
  <c r="BV69" i="17"/>
  <c r="BV60" i="17"/>
  <c r="BV66" i="17"/>
  <c r="BV70" i="17"/>
  <c r="BV61" i="17"/>
  <c r="BV67" i="17"/>
  <c r="BV71" i="17"/>
  <c r="BV78" i="17"/>
  <c r="BV82" i="17"/>
  <c r="BV74" i="17"/>
  <c r="BV75" i="17"/>
  <c r="BV79" i="17"/>
  <c r="BV76" i="17"/>
  <c r="BV80" i="17"/>
  <c r="BV85" i="17"/>
  <c r="BV77" i="17"/>
  <c r="BV81" i="17"/>
  <c r="BV88" i="17"/>
  <c r="BV92" i="17"/>
  <c r="BV84" i="17"/>
  <c r="BV89" i="17"/>
  <c r="BV90" i="17"/>
  <c r="BV86" i="17"/>
  <c r="BV87" i="17"/>
  <c r="BV91" i="17"/>
  <c r="BY4" i="38"/>
  <c r="BY42" i="38"/>
  <c r="BY5" i="45"/>
  <c r="BW4" i="45"/>
  <c r="BW5" i="17"/>
  <c r="BX5" i="45"/>
  <c r="DQ8" i="18"/>
  <c r="DP93" i="18"/>
  <c r="DX4" i="46"/>
  <c r="DX14" i="46"/>
  <c r="DX9" i="46"/>
  <c r="DX10" i="46"/>
  <c r="DX8" i="46"/>
  <c r="DX15" i="46"/>
  <c r="DX16" i="46"/>
  <c r="DX20" i="46"/>
  <c r="DX17" i="46"/>
  <c r="DX19" i="46"/>
  <c r="DX18" i="46"/>
  <c r="DX22" i="46"/>
  <c r="DX21" i="46"/>
  <c r="DX23" i="46"/>
  <c r="DX24" i="46"/>
  <c r="DX29" i="46"/>
  <c r="DX26" i="46"/>
  <c r="DX25" i="46"/>
  <c r="DX27" i="46"/>
  <c r="DX30" i="46"/>
  <c r="DX33" i="46"/>
  <c r="DX36" i="46"/>
  <c r="DX32" i="46"/>
  <c r="DX37" i="46"/>
  <c r="DX31" i="46"/>
  <c r="DX35" i="46"/>
  <c r="DX34" i="46"/>
  <c r="DX41" i="46"/>
  <c r="DX39" i="46"/>
  <c r="DX42" i="46"/>
  <c r="DX38" i="46"/>
  <c r="DX40" i="46"/>
  <c r="DX43" i="46"/>
  <c r="DX45" i="46"/>
  <c r="DX47" i="46"/>
  <c r="DX53" i="46"/>
  <c r="DX46" i="46"/>
  <c r="DX48" i="46"/>
  <c r="DX58" i="46"/>
  <c r="DX52" i="46"/>
  <c r="DX60" i="46"/>
  <c r="DX54" i="46"/>
  <c r="DX56" i="46"/>
  <c r="DX65" i="46"/>
  <c r="DX57" i="46"/>
  <c r="DX63" i="46"/>
  <c r="DX68" i="46"/>
  <c r="DX69" i="46"/>
  <c r="DX64" i="46"/>
  <c r="DX75" i="46"/>
  <c r="DX71" i="46"/>
  <c r="DX70" i="46"/>
  <c r="DX72" i="46"/>
  <c r="DU4" i="44"/>
  <c r="BX5" i="44"/>
  <c r="BV4" i="44"/>
  <c r="AI4" i="57"/>
  <c r="AG5" i="45"/>
  <c r="AE4" i="45"/>
  <c r="DU4" i="38"/>
  <c r="DU42" i="38"/>
  <c r="BX4" i="57"/>
  <c r="AB25" i="18"/>
  <c r="DY5" i="46"/>
  <c r="BZ5" i="38"/>
  <c r="AH5" i="45"/>
  <c r="AF4" i="45"/>
  <c r="AH20" i="17"/>
  <c r="AH24" i="17"/>
  <c r="AH21" i="17"/>
  <c r="AH25" i="17"/>
  <c r="AH31" i="17"/>
  <c r="AH22" i="17"/>
  <c r="AH28" i="17"/>
  <c r="AH4" i="17"/>
  <c r="AH23" i="17"/>
  <c r="AH32" i="17"/>
  <c r="AH43" i="17"/>
  <c r="AH29" i="17"/>
  <c r="AH34" i="17"/>
  <c r="AH44" i="17"/>
  <c r="AH35" i="17"/>
  <c r="AH30" i="17"/>
  <c r="AH36" i="17"/>
  <c r="AH40" i="17"/>
  <c r="AH41" i="17"/>
  <c r="AH46" i="17"/>
  <c r="AH51" i="17"/>
  <c r="AH56" i="17"/>
  <c r="AH48" i="17"/>
  <c r="AH53" i="17"/>
  <c r="AH45" i="17"/>
  <c r="AH49" i="17"/>
  <c r="AH54" i="17"/>
  <c r="AH47" i="17"/>
  <c r="AH50" i="17"/>
  <c r="AH55" i="17"/>
  <c r="AH59" i="17"/>
  <c r="AH65" i="17"/>
  <c r="AH69" i="17"/>
  <c r="AH58" i="17"/>
  <c r="AH60" i="17"/>
  <c r="AH66" i="17"/>
  <c r="AH70" i="17"/>
  <c r="AH57" i="17"/>
  <c r="AH61" i="17"/>
  <c r="AH67" i="17"/>
  <c r="AH64" i="17"/>
  <c r="AH68" i="17"/>
  <c r="AH74" i="17"/>
  <c r="AH76" i="17"/>
  <c r="AH80" i="17"/>
  <c r="AH71" i="17"/>
  <c r="AH77" i="17"/>
  <c r="AH81" i="17"/>
  <c r="AH78" i="17"/>
  <c r="AH82" i="17"/>
  <c r="AH72" i="17"/>
  <c r="AH75" i="17"/>
  <c r="AH79" i="17"/>
  <c r="AH84" i="17"/>
  <c r="AH85" i="17"/>
  <c r="AH90" i="17"/>
  <c r="AH87" i="17"/>
  <c r="AH91" i="17"/>
  <c r="AH86" i="17"/>
  <c r="AH88" i="17"/>
  <c r="AH92" i="17"/>
  <c r="AH89" i="17"/>
  <c r="DU4" i="45"/>
  <c r="DU82" i="45"/>
  <c r="DU84" i="45"/>
  <c r="DU85" i="45"/>
  <c r="DU86" i="45"/>
  <c r="DU83" i="45"/>
  <c r="DZ5" i="57"/>
  <c r="DX4" i="57"/>
  <c r="DY5" i="57"/>
  <c r="DX4" i="39"/>
  <c r="DV5" i="38"/>
  <c r="DY5" i="39"/>
  <c r="DZ5" i="39" s="1"/>
  <c r="AL5" i="39"/>
  <c r="AJ4" i="39"/>
  <c r="BR4" i="46"/>
  <c r="BT5" i="46"/>
  <c r="BR9" i="46"/>
  <c r="BR14" i="46"/>
  <c r="BR8" i="46"/>
  <c r="BR10" i="46"/>
  <c r="BR15" i="46"/>
  <c r="BR17" i="46"/>
  <c r="BR16" i="46"/>
  <c r="BR19" i="46"/>
  <c r="BR23" i="46"/>
  <c r="BR20" i="46"/>
  <c r="BR18" i="46"/>
  <c r="BR21" i="46"/>
  <c r="BR26" i="46"/>
  <c r="BR22" i="46"/>
  <c r="BR24" i="46"/>
  <c r="BR30" i="46"/>
  <c r="BR25" i="46"/>
  <c r="BR27" i="46"/>
  <c r="BR34" i="46"/>
  <c r="BR32" i="46"/>
  <c r="BR29" i="46"/>
  <c r="BR31" i="46"/>
  <c r="BR35" i="46"/>
  <c r="BR40" i="46"/>
  <c r="BR36" i="46"/>
  <c r="BR33" i="46"/>
  <c r="BR37" i="46"/>
  <c r="BR41" i="46"/>
  <c r="BR38" i="46"/>
  <c r="BR39" i="46"/>
  <c r="BR43" i="46"/>
  <c r="BR42" i="46"/>
  <c r="BR45" i="46"/>
  <c r="BR46" i="46"/>
  <c r="BR52" i="46"/>
  <c r="BR53" i="46"/>
  <c r="BR47" i="46"/>
  <c r="BR48" i="46"/>
  <c r="BR57" i="46"/>
  <c r="BR64" i="46"/>
  <c r="BR54" i="46"/>
  <c r="BR58" i="46"/>
  <c r="BR60" i="46"/>
  <c r="BR56" i="46"/>
  <c r="BR65" i="46"/>
  <c r="BR68" i="46"/>
  <c r="BR63" i="46"/>
  <c r="BR69" i="46"/>
  <c r="BR70" i="46"/>
  <c r="BR75" i="46"/>
  <c r="BR71" i="46"/>
  <c r="BR72" i="46"/>
  <c r="BU4" i="39"/>
  <c r="AF4" i="38"/>
  <c r="AF42" i="38"/>
  <c r="DV5" i="45"/>
  <c r="AI5" i="17"/>
  <c r="AP4" i="46"/>
  <c r="AP9" i="46"/>
  <c r="AP3" i="46"/>
  <c r="AP8" i="46"/>
  <c r="AP10" i="46"/>
  <c r="AP16" i="46"/>
  <c r="AP14" i="46"/>
  <c r="AP15" i="46"/>
  <c r="AP17" i="46"/>
  <c r="AP18" i="46"/>
  <c r="AP20" i="46"/>
  <c r="AP19" i="46"/>
  <c r="AP21" i="46"/>
  <c r="AP23" i="46"/>
  <c r="AP22" i="46"/>
  <c r="AP25" i="46"/>
  <c r="AP24" i="46"/>
  <c r="AP27" i="46"/>
  <c r="AP29" i="46"/>
  <c r="AP30" i="46"/>
  <c r="AP32" i="46"/>
  <c r="AP26" i="46"/>
  <c r="AP35" i="46"/>
  <c r="AP31" i="46"/>
  <c r="AP33" i="46"/>
  <c r="AP37" i="46"/>
  <c r="AP38" i="46"/>
  <c r="AP36" i="46"/>
  <c r="AP39" i="46"/>
  <c r="AP34" i="46"/>
  <c r="AP43" i="46"/>
  <c r="AP40" i="46"/>
  <c r="AP42" i="46"/>
  <c r="AP41" i="46"/>
  <c r="AP46" i="46"/>
  <c r="AP45" i="46"/>
  <c r="AP53" i="46"/>
  <c r="AP47" i="46"/>
  <c r="AP48" i="46"/>
  <c r="AP56" i="46"/>
  <c r="AP52" i="46"/>
  <c r="AP60" i="46"/>
  <c r="AP54" i="46"/>
  <c r="AP57" i="46"/>
  <c r="AP58" i="46"/>
  <c r="AP68" i="46"/>
  <c r="AP64" i="46"/>
  <c r="AP69" i="46"/>
  <c r="AP65" i="46"/>
  <c r="AP70" i="46"/>
  <c r="AP63" i="46"/>
  <c r="AP72" i="46"/>
  <c r="AP71" i="46"/>
  <c r="AP75" i="46"/>
  <c r="BY5" i="57"/>
  <c r="AG5" i="38"/>
  <c r="AE4" i="38"/>
  <c r="AE42" i="38"/>
  <c r="BS9" i="46"/>
  <c r="BS4" i="46"/>
  <c r="BU5" i="46"/>
  <c r="BS10" i="46"/>
  <c r="BS15" i="46"/>
  <c r="BS17" i="46"/>
  <c r="BS16" i="46"/>
  <c r="BS8" i="46"/>
  <c r="BS14" i="46"/>
  <c r="BS18" i="46"/>
  <c r="BS19" i="46"/>
  <c r="BS20" i="46"/>
  <c r="BS21" i="46"/>
  <c r="BS26" i="46"/>
  <c r="BS22" i="46"/>
  <c r="BS23" i="46"/>
  <c r="BS24" i="46"/>
  <c r="BS32" i="46"/>
  <c r="BS27" i="46"/>
  <c r="BS25" i="46"/>
  <c r="BS29" i="46"/>
  <c r="BS30" i="46"/>
  <c r="BS31" i="46"/>
  <c r="BS35" i="46"/>
  <c r="BS36" i="46"/>
  <c r="BS33" i="46"/>
  <c r="BS37" i="46"/>
  <c r="BS34" i="46"/>
  <c r="BS39" i="46"/>
  <c r="BS45" i="46"/>
  <c r="BS40" i="46"/>
  <c r="BS41" i="46"/>
  <c r="BS38" i="46"/>
  <c r="BS47" i="46"/>
  <c r="BS43" i="46"/>
  <c r="BS42" i="46"/>
  <c r="BS46" i="46"/>
  <c r="BS52" i="46"/>
  <c r="BS53" i="46"/>
  <c r="BS57" i="46"/>
  <c r="BS54" i="46"/>
  <c r="BS48" i="46"/>
  <c r="BS58" i="46"/>
  <c r="BS60" i="46"/>
  <c r="BS56" i="46"/>
  <c r="BS70" i="46"/>
  <c r="BS65" i="46"/>
  <c r="BS64" i="46"/>
  <c r="BS68" i="46"/>
  <c r="BS63" i="46"/>
  <c r="BS69" i="46"/>
  <c r="BS72" i="46"/>
  <c r="BS75" i="46"/>
  <c r="BS71" i="46"/>
  <c r="DT4" i="44"/>
  <c r="DV5" i="44"/>
  <c r="DZ5" i="17"/>
  <c r="EA5" i="17" s="1"/>
  <c r="DX20" i="17"/>
  <c r="DX21" i="17"/>
  <c r="DX25" i="17"/>
  <c r="DX22" i="17"/>
  <c r="DX28" i="17"/>
  <c r="DX4" i="17"/>
  <c r="DX23" i="17"/>
  <c r="DX29" i="17"/>
  <c r="DX24" i="17"/>
  <c r="DX30" i="17"/>
  <c r="DX31" i="17"/>
  <c r="DX34" i="17"/>
  <c r="DX44" i="17"/>
  <c r="DX35" i="17"/>
  <c r="DX36" i="17"/>
  <c r="DX40" i="17"/>
  <c r="DX45" i="17"/>
  <c r="DX41" i="17"/>
  <c r="DX32" i="17"/>
  <c r="DX43" i="17"/>
  <c r="DX47" i="17"/>
  <c r="DX51" i="17"/>
  <c r="DX56" i="17"/>
  <c r="DX48" i="17"/>
  <c r="DX53" i="17"/>
  <c r="DX57" i="17"/>
  <c r="DX49" i="17"/>
  <c r="DX54" i="17"/>
  <c r="DX58" i="17"/>
  <c r="DX50" i="17"/>
  <c r="DX55" i="17"/>
  <c r="DX46" i="17"/>
  <c r="DX60" i="17"/>
  <c r="DX66" i="17"/>
  <c r="DX70" i="17"/>
  <c r="DX61" i="17"/>
  <c r="DX67" i="17"/>
  <c r="DX71" i="17"/>
  <c r="DX64" i="17"/>
  <c r="DX68" i="17"/>
  <c r="DX59" i="17"/>
  <c r="DX65" i="17"/>
  <c r="DX69" i="17"/>
  <c r="DX76" i="17"/>
  <c r="DX80" i="17"/>
  <c r="DX77" i="17"/>
  <c r="DX81" i="17"/>
  <c r="DX72" i="17"/>
  <c r="DX74" i="17"/>
  <c r="DX78" i="17"/>
  <c r="DX82" i="17"/>
  <c r="DX75" i="17"/>
  <c r="DX79" i="17"/>
  <c r="DX86" i="17"/>
  <c r="DX90" i="17"/>
  <c r="DX87" i="17"/>
  <c r="DX91" i="17"/>
  <c r="DX84" i="17"/>
  <c r="DX88" i="17"/>
  <c r="DX92" i="17"/>
  <c r="DX85" i="17"/>
  <c r="DX89" i="17"/>
  <c r="AK5" i="44"/>
  <c r="AI4" i="44"/>
  <c r="AJ5" i="57"/>
  <c r="AK5" i="57" s="1"/>
  <c r="BV5" i="39"/>
  <c r="BW5" i="39" s="1"/>
  <c r="DZ4" i="39" l="1"/>
  <c r="EA24" i="17"/>
  <c r="EA30" i="17"/>
  <c r="EA20" i="17"/>
  <c r="EA21" i="17"/>
  <c r="EA25" i="17"/>
  <c r="EA31" i="17"/>
  <c r="EA22" i="17"/>
  <c r="EA28" i="17"/>
  <c r="EA4" i="17"/>
  <c r="EA23" i="17"/>
  <c r="EA29" i="17"/>
  <c r="EA32" i="17"/>
  <c r="EA43" i="17"/>
  <c r="EA34" i="17"/>
  <c r="EA44" i="17"/>
  <c r="EA35" i="17"/>
  <c r="EA36" i="17"/>
  <c r="EA40" i="17"/>
  <c r="EA41" i="17"/>
  <c r="EA46" i="17"/>
  <c r="EA50" i="17"/>
  <c r="EA55" i="17"/>
  <c r="EA45" i="17"/>
  <c r="EA47" i="17"/>
  <c r="EA51" i="17"/>
  <c r="EA56" i="17"/>
  <c r="EA48" i="17"/>
  <c r="EA53" i="17"/>
  <c r="EA57" i="17"/>
  <c r="EA49" i="17"/>
  <c r="EA54" i="17"/>
  <c r="EA58" i="17"/>
  <c r="EA59" i="17"/>
  <c r="EA65" i="17"/>
  <c r="EA69" i="17"/>
  <c r="EA60" i="17"/>
  <c r="EA66" i="17"/>
  <c r="EA70" i="17"/>
  <c r="EA61" i="17"/>
  <c r="EA67" i="17"/>
  <c r="EA64" i="17"/>
  <c r="EA68" i="17"/>
  <c r="EA75" i="17"/>
  <c r="EA79" i="17"/>
  <c r="EA84" i="17"/>
  <c r="EA76" i="17"/>
  <c r="EA80" i="17"/>
  <c r="EA77" i="17"/>
  <c r="EA81" i="17"/>
  <c r="EA72" i="17"/>
  <c r="EA74" i="17"/>
  <c r="EA78" i="17"/>
  <c r="EA71" i="17"/>
  <c r="EA85" i="17"/>
  <c r="EA89" i="17"/>
  <c r="EA86" i="17"/>
  <c r="EA90" i="17"/>
  <c r="EA87" i="17"/>
  <c r="EA91" i="17"/>
  <c r="EA82" i="17"/>
  <c r="EA88" i="17"/>
  <c r="EA92" i="17"/>
  <c r="BW4" i="39"/>
  <c r="AK4" i="57"/>
  <c r="AG4" i="38"/>
  <c r="AG42" i="38"/>
  <c r="BW4" i="17"/>
  <c r="BW22" i="17"/>
  <c r="BW28" i="17"/>
  <c r="BW20" i="17"/>
  <c r="BW23" i="17"/>
  <c r="BW29" i="17"/>
  <c r="BW24" i="17"/>
  <c r="BW30" i="17"/>
  <c r="BW21" i="17"/>
  <c r="BW25" i="17"/>
  <c r="BW31" i="17"/>
  <c r="BW40" i="17"/>
  <c r="BW45" i="17"/>
  <c r="BW41" i="17"/>
  <c r="BW32" i="17"/>
  <c r="BW43" i="17"/>
  <c r="BW34" i="17"/>
  <c r="BW44" i="17"/>
  <c r="BW35" i="17"/>
  <c r="BW36" i="17"/>
  <c r="BW49" i="17"/>
  <c r="BW54" i="17"/>
  <c r="BW46" i="17"/>
  <c r="BW50" i="17"/>
  <c r="BW55" i="17"/>
  <c r="BW51" i="17"/>
  <c r="BW56" i="17"/>
  <c r="BW47" i="17"/>
  <c r="BW48" i="17"/>
  <c r="BW53" i="17"/>
  <c r="BW57" i="17"/>
  <c r="BW61" i="17"/>
  <c r="BW67" i="17"/>
  <c r="BW64" i="17"/>
  <c r="BW68" i="17"/>
  <c r="BW58" i="17"/>
  <c r="BW59" i="17"/>
  <c r="BW65" i="17"/>
  <c r="BW69" i="17"/>
  <c r="BW60" i="17"/>
  <c r="BW66" i="17"/>
  <c r="BW70" i="17"/>
  <c r="BW78" i="17"/>
  <c r="BW82" i="17"/>
  <c r="BW71" i="17"/>
  <c r="BW74" i="17"/>
  <c r="BW75" i="17"/>
  <c r="BW79" i="17"/>
  <c r="BW84" i="17"/>
  <c r="BW72" i="17"/>
  <c r="BW76" i="17"/>
  <c r="BW80" i="17"/>
  <c r="BW77" i="17"/>
  <c r="BW81" i="17"/>
  <c r="BW88" i="17"/>
  <c r="BW92" i="17"/>
  <c r="BW89" i="17"/>
  <c r="BW90" i="17"/>
  <c r="BW86" i="17"/>
  <c r="BW87" i="17"/>
  <c r="BW91" i="17"/>
  <c r="BW85" i="17"/>
  <c r="DV4" i="44"/>
  <c r="BT8" i="46"/>
  <c r="BV5" i="46"/>
  <c r="BT4" i="46"/>
  <c r="BT9" i="46"/>
  <c r="BT14" i="46"/>
  <c r="BT10" i="46"/>
  <c r="BT15" i="46"/>
  <c r="BT17" i="46"/>
  <c r="BT16" i="46"/>
  <c r="BT18" i="46"/>
  <c r="BT19" i="46"/>
  <c r="BT20" i="46"/>
  <c r="BT21" i="46"/>
  <c r="BT22" i="46"/>
  <c r="BT27" i="46"/>
  <c r="BT23" i="46"/>
  <c r="BT25" i="46"/>
  <c r="BT24" i="46"/>
  <c r="BT26" i="46"/>
  <c r="BT31" i="46"/>
  <c r="BT29" i="46"/>
  <c r="BT30" i="46"/>
  <c r="BT34" i="46"/>
  <c r="BT32" i="46"/>
  <c r="BT33" i="46"/>
  <c r="BT39" i="46"/>
  <c r="BT40" i="46"/>
  <c r="BT35" i="46"/>
  <c r="BT36" i="46"/>
  <c r="BT37" i="46"/>
  <c r="BT41" i="46"/>
  <c r="BT38" i="46"/>
  <c r="BT42" i="46"/>
  <c r="BT46" i="46"/>
  <c r="BT43" i="46"/>
  <c r="BT45" i="46"/>
  <c r="BT48" i="46"/>
  <c r="BT52" i="46"/>
  <c r="BT53" i="46"/>
  <c r="BT47" i="46"/>
  <c r="BT57" i="46"/>
  <c r="BT64" i="46"/>
  <c r="BT54" i="46"/>
  <c r="BT58" i="46"/>
  <c r="BT60" i="46"/>
  <c r="BT63" i="46"/>
  <c r="BT70" i="46"/>
  <c r="BT56" i="46"/>
  <c r="BT65" i="46"/>
  <c r="BT71" i="46"/>
  <c r="BT68" i="46"/>
  <c r="BT69" i="46"/>
  <c r="BT72" i="46"/>
  <c r="BT75" i="46"/>
  <c r="DV4" i="38"/>
  <c r="DV42" i="38"/>
  <c r="AH4" i="45"/>
  <c r="BZ4" i="38"/>
  <c r="BZ42" i="38"/>
  <c r="BY4" i="45"/>
  <c r="AL5" i="57"/>
  <c r="AJ4" i="57"/>
  <c r="BY4" i="57"/>
  <c r="DV4" i="45"/>
  <c r="DV82" i="45"/>
  <c r="DV84" i="45"/>
  <c r="DV85" i="45"/>
  <c r="DV86" i="45"/>
  <c r="DV83" i="45"/>
  <c r="BZ5" i="57"/>
  <c r="CA5" i="57" s="1"/>
  <c r="DR8" i="18"/>
  <c r="DQ93" i="18"/>
  <c r="AK4" i="44"/>
  <c r="DY10" i="46"/>
  <c r="DY9" i="46"/>
  <c r="DY4" i="46"/>
  <c r="DY14" i="46"/>
  <c r="DY15" i="46"/>
  <c r="DY8" i="46"/>
  <c r="DY17" i="46"/>
  <c r="DY16" i="46"/>
  <c r="DY20" i="46"/>
  <c r="DY19" i="46"/>
  <c r="DY18" i="46"/>
  <c r="DY23" i="46"/>
  <c r="DY22" i="46"/>
  <c r="DY21" i="46"/>
  <c r="DY24" i="46"/>
  <c r="DY26" i="46"/>
  <c r="DY25" i="46"/>
  <c r="DY31" i="46"/>
  <c r="DY27" i="46"/>
  <c r="DY32" i="46"/>
  <c r="DY30" i="46"/>
  <c r="DY34" i="46"/>
  <c r="DY33" i="46"/>
  <c r="DY29" i="46"/>
  <c r="DY36" i="46"/>
  <c r="DY40" i="46"/>
  <c r="DY37" i="46"/>
  <c r="DY35" i="46"/>
  <c r="DY38" i="46"/>
  <c r="DY41" i="46"/>
  <c r="DY39" i="46"/>
  <c r="DY42" i="46"/>
  <c r="DY43" i="46"/>
  <c r="DY45" i="46"/>
  <c r="DY52" i="46"/>
  <c r="DY47" i="46"/>
  <c r="DY53" i="46"/>
  <c r="DY54" i="46"/>
  <c r="DY46" i="46"/>
  <c r="DY48" i="46"/>
  <c r="DY56" i="46"/>
  <c r="DY58" i="46"/>
  <c r="DY57" i="46"/>
  <c r="DY65" i="46"/>
  <c r="DY63" i="46"/>
  <c r="DY68" i="46"/>
  <c r="DY69" i="46"/>
  <c r="DY60" i="46"/>
  <c r="DY64" i="46"/>
  <c r="DY70" i="46"/>
  <c r="DY75" i="46"/>
  <c r="DY71" i="46"/>
  <c r="DY72" i="46"/>
  <c r="BX5" i="17"/>
  <c r="AL4" i="39"/>
  <c r="BX4" i="44"/>
  <c r="AM5" i="39"/>
  <c r="BU4" i="46"/>
  <c r="BU10" i="46"/>
  <c r="BW5" i="46"/>
  <c r="BU8" i="46"/>
  <c r="BU16" i="46"/>
  <c r="BU9" i="46"/>
  <c r="BU14" i="46"/>
  <c r="BU15" i="46"/>
  <c r="BU17" i="46"/>
  <c r="BU18" i="46"/>
  <c r="BU19" i="46"/>
  <c r="BU22" i="46"/>
  <c r="BU21" i="46"/>
  <c r="BU20" i="46"/>
  <c r="BU25" i="46"/>
  <c r="BU23" i="46"/>
  <c r="BU24" i="46"/>
  <c r="BU27" i="46"/>
  <c r="BU29" i="46"/>
  <c r="BU26" i="46"/>
  <c r="BU31" i="46"/>
  <c r="BU33" i="46"/>
  <c r="BU37" i="46"/>
  <c r="BU34" i="46"/>
  <c r="BU30" i="46"/>
  <c r="BU32" i="46"/>
  <c r="BU35" i="46"/>
  <c r="BU39" i="46"/>
  <c r="BU36" i="46"/>
  <c r="BU38" i="46"/>
  <c r="BU45" i="46"/>
  <c r="BU40" i="46"/>
  <c r="BU41" i="46"/>
  <c r="BU46" i="46"/>
  <c r="BU42" i="46"/>
  <c r="BU43" i="46"/>
  <c r="BU47" i="46"/>
  <c r="BU48" i="46"/>
  <c r="BU56" i="46"/>
  <c r="BU52" i="46"/>
  <c r="BU63" i="46"/>
  <c r="BU53" i="46"/>
  <c r="BU57" i="46"/>
  <c r="BU54" i="46"/>
  <c r="BU58" i="46"/>
  <c r="BU60" i="46"/>
  <c r="BU70" i="46"/>
  <c r="BU64" i="46"/>
  <c r="BU65" i="46"/>
  <c r="BU68" i="46"/>
  <c r="BU71" i="46"/>
  <c r="BU72" i="46"/>
  <c r="BU75" i="46"/>
  <c r="BU69" i="46"/>
  <c r="AH5" i="38"/>
  <c r="DY4" i="39"/>
  <c r="EA5" i="39"/>
  <c r="DW5" i="45"/>
  <c r="DW5" i="44"/>
  <c r="DZ5" i="46"/>
  <c r="AC25" i="18"/>
  <c r="BZ5" i="45"/>
  <c r="CA5" i="45" s="1"/>
  <c r="BX4" i="45"/>
  <c r="CA5" i="38"/>
  <c r="CB5" i="38" s="1"/>
  <c r="BV4" i="39"/>
  <c r="BX5" i="39"/>
  <c r="BY5" i="39" s="1"/>
  <c r="DY4" i="57"/>
  <c r="EA5" i="57"/>
  <c r="EB5" i="17"/>
  <c r="DZ24" i="17"/>
  <c r="DZ20" i="17"/>
  <c r="DZ21" i="17"/>
  <c r="DZ25" i="17"/>
  <c r="DZ22" i="17"/>
  <c r="DZ28" i="17"/>
  <c r="DZ4" i="17"/>
  <c r="DZ23" i="17"/>
  <c r="DZ32" i="17"/>
  <c r="DZ43" i="17"/>
  <c r="DZ30" i="17"/>
  <c r="DZ31" i="17"/>
  <c r="DZ34" i="17"/>
  <c r="DZ44" i="17"/>
  <c r="DZ35" i="17"/>
  <c r="DZ29" i="17"/>
  <c r="DZ36" i="17"/>
  <c r="DZ40" i="17"/>
  <c r="DZ41" i="17"/>
  <c r="DZ46" i="17"/>
  <c r="DZ45" i="17"/>
  <c r="DZ47" i="17"/>
  <c r="DZ51" i="17"/>
  <c r="DZ56" i="17"/>
  <c r="DZ48" i="17"/>
  <c r="DZ53" i="17"/>
  <c r="DZ49" i="17"/>
  <c r="DZ54" i="17"/>
  <c r="DZ50" i="17"/>
  <c r="DZ55" i="17"/>
  <c r="DZ59" i="17"/>
  <c r="DZ65" i="17"/>
  <c r="DZ69" i="17"/>
  <c r="DZ60" i="17"/>
  <c r="DZ66" i="17"/>
  <c r="DZ61" i="17"/>
  <c r="DZ67" i="17"/>
  <c r="DZ58" i="17"/>
  <c r="DZ57" i="17"/>
  <c r="DZ64" i="17"/>
  <c r="DZ68" i="17"/>
  <c r="DZ76" i="17"/>
  <c r="DZ80" i="17"/>
  <c r="DZ70" i="17"/>
  <c r="DZ77" i="17"/>
  <c r="DZ81" i="17"/>
  <c r="DZ72" i="17"/>
  <c r="DZ74" i="17"/>
  <c r="DZ78" i="17"/>
  <c r="DZ71" i="17"/>
  <c r="DZ75" i="17"/>
  <c r="DZ79" i="17"/>
  <c r="DZ86" i="17"/>
  <c r="DZ90" i="17"/>
  <c r="DZ87" i="17"/>
  <c r="DZ91" i="17"/>
  <c r="DZ82" i="17"/>
  <c r="DZ84" i="17"/>
  <c r="DZ88" i="17"/>
  <c r="DZ92" i="17"/>
  <c r="DZ85" i="17"/>
  <c r="DZ89" i="17"/>
  <c r="AI4" i="17"/>
  <c r="AI20" i="17"/>
  <c r="AI24" i="17"/>
  <c r="AI30" i="17"/>
  <c r="AI21" i="17"/>
  <c r="AI25" i="17"/>
  <c r="AI31" i="17"/>
  <c r="AI22" i="17"/>
  <c r="AI28" i="17"/>
  <c r="AI23" i="17"/>
  <c r="AI29" i="17"/>
  <c r="AI32" i="17"/>
  <c r="AI43" i="17"/>
  <c r="AI34" i="17"/>
  <c r="AI44" i="17"/>
  <c r="AI35" i="17"/>
  <c r="AI36" i="17"/>
  <c r="AI40" i="17"/>
  <c r="AI45" i="17"/>
  <c r="AI41" i="17"/>
  <c r="AI46" i="17"/>
  <c r="AI50" i="17"/>
  <c r="AI55" i="17"/>
  <c r="AI51" i="17"/>
  <c r="AI56" i="17"/>
  <c r="AI48" i="17"/>
  <c r="AI53" i="17"/>
  <c r="AI57" i="17"/>
  <c r="AI49" i="17"/>
  <c r="AI54" i="17"/>
  <c r="AI58" i="17"/>
  <c r="AI47" i="17"/>
  <c r="AI59" i="17"/>
  <c r="AI65" i="17"/>
  <c r="AI69" i="17"/>
  <c r="AI74" i="17"/>
  <c r="AI60" i="17"/>
  <c r="AI66" i="17"/>
  <c r="AI70" i="17"/>
  <c r="AI61" i="17"/>
  <c r="AI67" i="17"/>
  <c r="AI71" i="17"/>
  <c r="AI64" i="17"/>
  <c r="AI68" i="17"/>
  <c r="AI72" i="17"/>
  <c r="AI75" i="17"/>
  <c r="AI79" i="17"/>
  <c r="AI84" i="17"/>
  <c r="AI76" i="17"/>
  <c r="AI80" i="17"/>
  <c r="AI77" i="17"/>
  <c r="AI81" i="17"/>
  <c r="AI86" i="17"/>
  <c r="AI78" i="17"/>
  <c r="AI82" i="17"/>
  <c r="AI89" i="17"/>
  <c r="AI85" i="17"/>
  <c r="AI90" i="17"/>
  <c r="AI87" i="17"/>
  <c r="AI91" i="17"/>
  <c r="AI88" i="17"/>
  <c r="AI92" i="17"/>
  <c r="AJ5" i="17"/>
  <c r="DW5" i="38"/>
  <c r="DX5" i="38" s="1"/>
  <c r="AI5" i="45"/>
  <c r="AG4" i="45"/>
  <c r="AL5" i="44"/>
  <c r="AM5" i="44" s="1"/>
  <c r="EB5" i="57"/>
  <c r="DZ4" i="57"/>
  <c r="BY5" i="44"/>
  <c r="CD5" i="38" l="1"/>
  <c r="CB4" i="38"/>
  <c r="CB42" i="38"/>
  <c r="DX4" i="38"/>
  <c r="DX42" i="38"/>
  <c r="CA4" i="57"/>
  <c r="CA4" i="45"/>
  <c r="AM4" i="44"/>
  <c r="BY4" i="39"/>
  <c r="ED5" i="17"/>
  <c r="EB23" i="17"/>
  <c r="EB29" i="17"/>
  <c r="EB24" i="17"/>
  <c r="EB30" i="17"/>
  <c r="EB20" i="17"/>
  <c r="EB21" i="17"/>
  <c r="EB25" i="17"/>
  <c r="EB22" i="17"/>
  <c r="EB28" i="17"/>
  <c r="EB4" i="17"/>
  <c r="EB41" i="17"/>
  <c r="EB46" i="17"/>
  <c r="EB32" i="17"/>
  <c r="EB43" i="17"/>
  <c r="EB31" i="17"/>
  <c r="EB34" i="17"/>
  <c r="EB44" i="17"/>
  <c r="EB35" i="17"/>
  <c r="EB36" i="17"/>
  <c r="EB40" i="17"/>
  <c r="EB50" i="17"/>
  <c r="EB55" i="17"/>
  <c r="EB45" i="17"/>
  <c r="EB47" i="17"/>
  <c r="EB51" i="17"/>
  <c r="EB56" i="17"/>
  <c r="EB48" i="17"/>
  <c r="EB53" i="17"/>
  <c r="EB49" i="17"/>
  <c r="EB54" i="17"/>
  <c r="EB58" i="17"/>
  <c r="EB64" i="17"/>
  <c r="EB68" i="17"/>
  <c r="EB59" i="17"/>
  <c r="EB65" i="17"/>
  <c r="EB69" i="17"/>
  <c r="EB60" i="17"/>
  <c r="EB66" i="17"/>
  <c r="EB70" i="17"/>
  <c r="EB61" i="17"/>
  <c r="EB67" i="17"/>
  <c r="EB71" i="17"/>
  <c r="EB57" i="17"/>
  <c r="EB75" i="17"/>
  <c r="EB79" i="17"/>
  <c r="EB84" i="17"/>
  <c r="EB76" i="17"/>
  <c r="EB80" i="17"/>
  <c r="EB85" i="17"/>
  <c r="EB77" i="17"/>
  <c r="EB81" i="17"/>
  <c r="EB72" i="17"/>
  <c r="EB74" i="17"/>
  <c r="EB78" i="17"/>
  <c r="EB89" i="17"/>
  <c r="EB86" i="17"/>
  <c r="EB90" i="17"/>
  <c r="EB87" i="17"/>
  <c r="EB91" i="17"/>
  <c r="EB82" i="17"/>
  <c r="EB88" i="17"/>
  <c r="EB92" i="17"/>
  <c r="BX22" i="17"/>
  <c r="BX28" i="17"/>
  <c r="BX4" i="17"/>
  <c r="BX20" i="17"/>
  <c r="BX23" i="17"/>
  <c r="BX29" i="17"/>
  <c r="BX24" i="17"/>
  <c r="BX21" i="17"/>
  <c r="BX25" i="17"/>
  <c r="BX30" i="17"/>
  <c r="BX36" i="17"/>
  <c r="BX31" i="17"/>
  <c r="BX40" i="17"/>
  <c r="BX41" i="17"/>
  <c r="BX46" i="17"/>
  <c r="BX32" i="17"/>
  <c r="BX34" i="17"/>
  <c r="BX44" i="17"/>
  <c r="BX35" i="17"/>
  <c r="BX49" i="17"/>
  <c r="BX54" i="17"/>
  <c r="BX50" i="17"/>
  <c r="BX55" i="17"/>
  <c r="BX43" i="17"/>
  <c r="BX45" i="17"/>
  <c r="BX51" i="17"/>
  <c r="BX56" i="17"/>
  <c r="BX47" i="17"/>
  <c r="BX48" i="17"/>
  <c r="BX53" i="17"/>
  <c r="BX61" i="17"/>
  <c r="BX67" i="17"/>
  <c r="BX64" i="17"/>
  <c r="BX68" i="17"/>
  <c r="BX58" i="17"/>
  <c r="BX59" i="17"/>
  <c r="BX65" i="17"/>
  <c r="BX69" i="17"/>
  <c r="BX57" i="17"/>
  <c r="BX60" i="17"/>
  <c r="BX66" i="17"/>
  <c r="BX78" i="17"/>
  <c r="BX71" i="17"/>
  <c r="BX74" i="17"/>
  <c r="BX70" i="17"/>
  <c r="BX75" i="17"/>
  <c r="BX79" i="17"/>
  <c r="BX72" i="17"/>
  <c r="BX76" i="17"/>
  <c r="BX80" i="17"/>
  <c r="BX77" i="17"/>
  <c r="BX81" i="17"/>
  <c r="BX85" i="17"/>
  <c r="BX88" i="17"/>
  <c r="BX92" i="17"/>
  <c r="BX84" i="17"/>
  <c r="BX89" i="17"/>
  <c r="BX90" i="17"/>
  <c r="BX86" i="17"/>
  <c r="BX82" i="17"/>
  <c r="BX87" i="17"/>
  <c r="BX91" i="17"/>
  <c r="AJ5" i="45"/>
  <c r="AJ4" i="17"/>
  <c r="AJ23" i="17"/>
  <c r="AJ29" i="17"/>
  <c r="AJ20" i="17"/>
  <c r="AJ24" i="17"/>
  <c r="AJ30" i="17"/>
  <c r="AJ21" i="17"/>
  <c r="AJ25" i="17"/>
  <c r="AJ22" i="17"/>
  <c r="AJ28" i="17"/>
  <c r="AJ31" i="17"/>
  <c r="AJ41" i="17"/>
  <c r="AJ46" i="17"/>
  <c r="AJ32" i="17"/>
  <c r="AJ43" i="17"/>
  <c r="AJ34" i="17"/>
  <c r="AJ44" i="17"/>
  <c r="AJ35" i="17"/>
  <c r="AJ36" i="17"/>
  <c r="AJ40" i="17"/>
  <c r="AJ50" i="17"/>
  <c r="AJ55" i="17"/>
  <c r="AJ51" i="17"/>
  <c r="AJ56" i="17"/>
  <c r="AJ45" i="17"/>
  <c r="AJ48" i="17"/>
  <c r="AJ53" i="17"/>
  <c r="AJ57" i="17"/>
  <c r="AJ49" i="17"/>
  <c r="AJ54" i="17"/>
  <c r="AJ58" i="17"/>
  <c r="AJ47" i="17"/>
  <c r="AJ64" i="17"/>
  <c r="AJ68" i="17"/>
  <c r="AJ59" i="17"/>
  <c r="AJ65" i="17"/>
  <c r="AJ69" i="17"/>
  <c r="AJ60" i="17"/>
  <c r="AJ66" i="17"/>
  <c r="AJ70" i="17"/>
  <c r="AJ61" i="17"/>
  <c r="AJ67" i="17"/>
  <c r="AJ71" i="17"/>
  <c r="AJ75" i="17"/>
  <c r="AJ79" i="17"/>
  <c r="AJ84" i="17"/>
  <c r="AJ74" i="17"/>
  <c r="AJ76" i="17"/>
  <c r="AJ80" i="17"/>
  <c r="AJ85" i="17"/>
  <c r="AJ77" i="17"/>
  <c r="AJ81" i="17"/>
  <c r="AJ78" i="17"/>
  <c r="AJ72" i="17"/>
  <c r="AJ89" i="17"/>
  <c r="AJ90" i="17"/>
  <c r="AJ82" i="17"/>
  <c r="AJ87" i="17"/>
  <c r="AJ91" i="17"/>
  <c r="AJ86" i="17"/>
  <c r="AJ88" i="17"/>
  <c r="AJ92" i="17"/>
  <c r="AK5" i="17"/>
  <c r="AM4" i="39"/>
  <c r="BY4" i="44"/>
  <c r="DW4" i="45"/>
  <c r="DW82" i="45"/>
  <c r="DW84" i="45"/>
  <c r="DW85" i="45"/>
  <c r="DW86" i="45"/>
  <c r="DW83" i="45"/>
  <c r="BY5" i="17"/>
  <c r="BZ5" i="17" s="1"/>
  <c r="AD25" i="18"/>
  <c r="BZ5" i="44"/>
  <c r="CA5" i="44" s="1"/>
  <c r="EA4" i="57"/>
  <c r="EC5" i="57"/>
  <c r="EA4" i="39"/>
  <c r="AH4" i="38"/>
  <c r="AH42" i="38"/>
  <c r="BX4" i="39"/>
  <c r="BZ5" i="39"/>
  <c r="DX5" i="45"/>
  <c r="AI5" i="38"/>
  <c r="AK5" i="45"/>
  <c r="AI4" i="45"/>
  <c r="DZ9" i="46"/>
  <c r="DZ8" i="46"/>
  <c r="DZ4" i="46"/>
  <c r="DZ14" i="46"/>
  <c r="DZ17" i="46"/>
  <c r="DZ10" i="46"/>
  <c r="DZ15" i="46"/>
  <c r="DZ18" i="46"/>
  <c r="DZ16" i="46"/>
  <c r="DZ19" i="46"/>
  <c r="DZ23" i="46"/>
  <c r="DZ20" i="46"/>
  <c r="DZ24" i="46"/>
  <c r="DZ22" i="46"/>
  <c r="DZ21" i="46"/>
  <c r="DZ26" i="46"/>
  <c r="DZ25" i="46"/>
  <c r="DZ30" i="46"/>
  <c r="DZ27" i="46"/>
  <c r="DZ29" i="46"/>
  <c r="DZ31" i="46"/>
  <c r="DZ32" i="46"/>
  <c r="DZ34" i="46"/>
  <c r="DZ33" i="46"/>
  <c r="DZ35" i="46"/>
  <c r="DZ36" i="46"/>
  <c r="DZ40" i="46"/>
  <c r="DZ37" i="46"/>
  <c r="DZ41" i="46"/>
  <c r="DZ39" i="46"/>
  <c r="DZ38" i="46"/>
  <c r="DZ45" i="46"/>
  <c r="DZ42" i="46"/>
  <c r="DZ52" i="46"/>
  <c r="DZ47" i="46"/>
  <c r="DZ53" i="46"/>
  <c r="DZ43" i="46"/>
  <c r="DZ46" i="46"/>
  <c r="DZ48" i="46"/>
  <c r="DZ57" i="46"/>
  <c r="DZ56" i="46"/>
  <c r="DZ58" i="46"/>
  <c r="DZ60" i="46"/>
  <c r="DZ54" i="46"/>
  <c r="DZ65" i="46"/>
  <c r="DZ63" i="46"/>
  <c r="DZ68" i="46"/>
  <c r="DZ69" i="46"/>
  <c r="DZ75" i="46"/>
  <c r="DZ64" i="46"/>
  <c r="DZ71" i="46"/>
  <c r="DZ70" i="46"/>
  <c r="DZ72" i="46"/>
  <c r="BX5" i="46"/>
  <c r="BV8" i="46"/>
  <c r="BV4" i="46"/>
  <c r="BV15" i="46"/>
  <c r="BV10" i="46"/>
  <c r="BV16" i="46"/>
  <c r="BV9" i="46"/>
  <c r="BV14" i="46"/>
  <c r="BV17" i="46"/>
  <c r="BV18" i="46"/>
  <c r="BV20" i="46"/>
  <c r="BV19" i="46"/>
  <c r="BV21" i="46"/>
  <c r="BV25" i="46"/>
  <c r="BV22" i="46"/>
  <c r="BV23" i="46"/>
  <c r="BV24" i="46"/>
  <c r="BV31" i="46"/>
  <c r="BV29" i="46"/>
  <c r="BV26" i="46"/>
  <c r="BV27" i="46"/>
  <c r="BV30" i="46"/>
  <c r="BV33" i="46"/>
  <c r="BV34" i="46"/>
  <c r="BV35" i="46"/>
  <c r="BV36" i="46"/>
  <c r="BV37" i="46"/>
  <c r="BV32" i="46"/>
  <c r="BV43" i="46"/>
  <c r="BV39" i="46"/>
  <c r="BV40" i="46"/>
  <c r="BV41" i="46"/>
  <c r="BV38" i="46"/>
  <c r="BV46" i="46"/>
  <c r="BV47" i="46"/>
  <c r="BV45" i="46"/>
  <c r="BV42" i="46"/>
  <c r="BV48" i="46"/>
  <c r="BV52" i="46"/>
  <c r="BV53" i="46"/>
  <c r="BV57" i="46"/>
  <c r="BV54" i="46"/>
  <c r="BV58" i="46"/>
  <c r="BV56" i="46"/>
  <c r="BV69" i="46"/>
  <c r="BV60" i="46"/>
  <c r="BV64" i="46"/>
  <c r="BV65" i="46"/>
  <c r="BV63" i="46"/>
  <c r="BV68" i="46"/>
  <c r="BV71" i="46"/>
  <c r="BV70" i="46"/>
  <c r="BV72" i="46"/>
  <c r="BV75" i="46"/>
  <c r="DY5" i="38"/>
  <c r="DZ5" i="38" s="1"/>
  <c r="DW4" i="38"/>
  <c r="DW42" i="38"/>
  <c r="CC5" i="38"/>
  <c r="CA4" i="38"/>
  <c r="CA42" i="38"/>
  <c r="DW4" i="44"/>
  <c r="DS8" i="18"/>
  <c r="DR93" i="18"/>
  <c r="ED5" i="57"/>
  <c r="EB4" i="57"/>
  <c r="BY5" i="46"/>
  <c r="BW4" i="46"/>
  <c r="BW8" i="46"/>
  <c r="BW9" i="46"/>
  <c r="BW15" i="46"/>
  <c r="BW10" i="46"/>
  <c r="BW16" i="46"/>
  <c r="BW14" i="46"/>
  <c r="BW17" i="46"/>
  <c r="BW18" i="46"/>
  <c r="BW19" i="46"/>
  <c r="BW20" i="46"/>
  <c r="BW21" i="46"/>
  <c r="BW22" i="46"/>
  <c r="BW24" i="46"/>
  <c r="BW25" i="46"/>
  <c r="BW26" i="46"/>
  <c r="BW23" i="46"/>
  <c r="BW27" i="46"/>
  <c r="BW33" i="46"/>
  <c r="BW36" i="46"/>
  <c r="BW29" i="46"/>
  <c r="BW30" i="46"/>
  <c r="BW32" i="46"/>
  <c r="BW34" i="46"/>
  <c r="BW38" i="46"/>
  <c r="BW39" i="46"/>
  <c r="BW35" i="46"/>
  <c r="BW31" i="46"/>
  <c r="BW45" i="46"/>
  <c r="BW40" i="46"/>
  <c r="BW37" i="46"/>
  <c r="BW41" i="46"/>
  <c r="BW42" i="46"/>
  <c r="BW46" i="46"/>
  <c r="BW47" i="46"/>
  <c r="BW43" i="46"/>
  <c r="BW48" i="46"/>
  <c r="BW52" i="46"/>
  <c r="BW56" i="46"/>
  <c r="BW63" i="46"/>
  <c r="BW53" i="46"/>
  <c r="BW57" i="46"/>
  <c r="BW54" i="46"/>
  <c r="BW58" i="46"/>
  <c r="BW60" i="46"/>
  <c r="BW69" i="46"/>
  <c r="BW70" i="46"/>
  <c r="BW64" i="46"/>
  <c r="BW65" i="46"/>
  <c r="BW68" i="46"/>
  <c r="BW71" i="46"/>
  <c r="BW72" i="46"/>
  <c r="BW75" i="46"/>
  <c r="EA5" i="46"/>
  <c r="EB5" i="39"/>
  <c r="EC5" i="39" s="1"/>
  <c r="AN5" i="44"/>
  <c r="AL4" i="44"/>
  <c r="CB5" i="45"/>
  <c r="CC5" i="45" s="1"/>
  <c r="BZ4" i="45"/>
  <c r="AN5" i="39"/>
  <c r="AO5" i="39" s="1"/>
  <c r="AO4" i="39" s="1"/>
  <c r="CB5" i="57"/>
  <c r="CC5" i="57" s="1"/>
  <c r="BZ4" i="57"/>
  <c r="AL4" i="57"/>
  <c r="DX5" i="44"/>
  <c r="DY5" i="44" s="1"/>
  <c r="AM5" i="57"/>
  <c r="EC5" i="17"/>
  <c r="EC4" i="39" l="1"/>
  <c r="EC3" i="39"/>
  <c r="DY4" i="44"/>
  <c r="CA4" i="44"/>
  <c r="CC4" i="57"/>
  <c r="CC3" i="57"/>
  <c r="DZ4" i="38"/>
  <c r="DZ42" i="38"/>
  <c r="BZ4" i="17"/>
  <c r="BZ20" i="17"/>
  <c r="BZ21" i="17"/>
  <c r="BZ25" i="17"/>
  <c r="BZ22" i="17"/>
  <c r="BZ28" i="17"/>
  <c r="BZ23" i="17"/>
  <c r="BZ29" i="17"/>
  <c r="BZ24" i="17"/>
  <c r="BZ34" i="17"/>
  <c r="BZ44" i="17"/>
  <c r="BZ35" i="17"/>
  <c r="BZ30" i="17"/>
  <c r="BZ36" i="17"/>
  <c r="BZ31" i="17"/>
  <c r="BZ40" i="17"/>
  <c r="BZ45" i="17"/>
  <c r="BZ41" i="17"/>
  <c r="BZ46" i="17"/>
  <c r="BZ32" i="17"/>
  <c r="BZ43" i="17"/>
  <c r="BZ47" i="17"/>
  <c r="BZ48" i="17"/>
  <c r="BZ53" i="17"/>
  <c r="BZ49" i="17"/>
  <c r="BZ54" i="17"/>
  <c r="BZ50" i="17"/>
  <c r="BZ55" i="17"/>
  <c r="BZ51" i="17"/>
  <c r="BZ56" i="17"/>
  <c r="BZ60" i="17"/>
  <c r="BZ66" i="17"/>
  <c r="BZ61" i="17"/>
  <c r="BZ67" i="17"/>
  <c r="BZ71" i="17"/>
  <c r="BZ64" i="17"/>
  <c r="BZ68" i="17"/>
  <c r="BZ58" i="17"/>
  <c r="BZ59" i="17"/>
  <c r="BZ65" i="17"/>
  <c r="BZ69" i="17"/>
  <c r="BZ57" i="17"/>
  <c r="BZ77" i="17"/>
  <c r="BZ81" i="17"/>
  <c r="BZ78" i="17"/>
  <c r="BZ82" i="17"/>
  <c r="BZ74" i="17"/>
  <c r="BZ70" i="17"/>
  <c r="BZ75" i="17"/>
  <c r="BZ79" i="17"/>
  <c r="BZ72" i="17"/>
  <c r="BZ76" i="17"/>
  <c r="BZ80" i="17"/>
  <c r="BZ87" i="17"/>
  <c r="BZ91" i="17"/>
  <c r="BZ85" i="17"/>
  <c r="BZ88" i="17"/>
  <c r="BZ92" i="17"/>
  <c r="BZ84" i="17"/>
  <c r="BZ89" i="17"/>
  <c r="BZ90" i="17"/>
  <c r="BZ86" i="17"/>
  <c r="CC3" i="45"/>
  <c r="CC4" i="45"/>
  <c r="EA8" i="46"/>
  <c r="EA10" i="46"/>
  <c r="EA4" i="46"/>
  <c r="EA9" i="46"/>
  <c r="EA14" i="46"/>
  <c r="EA15" i="46"/>
  <c r="EA17" i="46"/>
  <c r="EA16" i="46"/>
  <c r="EA20" i="46"/>
  <c r="EA18" i="46"/>
  <c r="EA23" i="46"/>
  <c r="EA22" i="46"/>
  <c r="EA21" i="46"/>
  <c r="EA19" i="46"/>
  <c r="EA27" i="46"/>
  <c r="EA25" i="46"/>
  <c r="EA24" i="46"/>
  <c r="EA26" i="46"/>
  <c r="EA29" i="46"/>
  <c r="EA32" i="46"/>
  <c r="EA33" i="46"/>
  <c r="EA35" i="46"/>
  <c r="EA31" i="46"/>
  <c r="EA30" i="46"/>
  <c r="EA36" i="46"/>
  <c r="EA37" i="46"/>
  <c r="EA34" i="46"/>
  <c r="EA38" i="46"/>
  <c r="EA40" i="46"/>
  <c r="EA41" i="46"/>
  <c r="EA39" i="46"/>
  <c r="EA43" i="46"/>
  <c r="EA45" i="46"/>
  <c r="EA42" i="46"/>
  <c r="EA52" i="46"/>
  <c r="EA47" i="46"/>
  <c r="EA53" i="46"/>
  <c r="EA48" i="46"/>
  <c r="EA57" i="46"/>
  <c r="EA56" i="46"/>
  <c r="EA46" i="46"/>
  <c r="EA58" i="46"/>
  <c r="EA60" i="46"/>
  <c r="EA54" i="46"/>
  <c r="EA64" i="46"/>
  <c r="EA65" i="46"/>
  <c r="EA63" i="46"/>
  <c r="EA68" i="46"/>
  <c r="EA69" i="46"/>
  <c r="EA72" i="46"/>
  <c r="EA75" i="46"/>
  <c r="EA71" i="46"/>
  <c r="EA70" i="46"/>
  <c r="AK4" i="45"/>
  <c r="EC3" i="17"/>
  <c r="EE5" i="17"/>
  <c r="EC4" i="17"/>
  <c r="EC23" i="17"/>
  <c r="EC24" i="17"/>
  <c r="EC30" i="17"/>
  <c r="EC20" i="17"/>
  <c r="EC21" i="17"/>
  <c r="EC25" i="17"/>
  <c r="EC22" i="17"/>
  <c r="EC41" i="17"/>
  <c r="EC28" i="17"/>
  <c r="EC32" i="17"/>
  <c r="EC43" i="17"/>
  <c r="EC31" i="17"/>
  <c r="EC29" i="17"/>
  <c r="EC34" i="17"/>
  <c r="EC35" i="17"/>
  <c r="EC36" i="17"/>
  <c r="EC40" i="17"/>
  <c r="EC45" i="17"/>
  <c r="EC46" i="17"/>
  <c r="EC50" i="17"/>
  <c r="EC55" i="17"/>
  <c r="EC47" i="17"/>
  <c r="EC51" i="17"/>
  <c r="EC56" i="17"/>
  <c r="EC48" i="17"/>
  <c r="EC53" i="17"/>
  <c r="EC44" i="17"/>
  <c r="EC49" i="17"/>
  <c r="EC54" i="17"/>
  <c r="EC57" i="17"/>
  <c r="EC64" i="17"/>
  <c r="EC68" i="17"/>
  <c r="EC59" i="17"/>
  <c r="EC65" i="17"/>
  <c r="EC69" i="17"/>
  <c r="EC60" i="17"/>
  <c r="EC66" i="17"/>
  <c r="EC58" i="17"/>
  <c r="EC61" i="17"/>
  <c r="EC67" i="17"/>
  <c r="EC71" i="17"/>
  <c r="EC75" i="17"/>
  <c r="EC79" i="17"/>
  <c r="EC76" i="17"/>
  <c r="EC80" i="17"/>
  <c r="EC70" i="17"/>
  <c r="EC77" i="17"/>
  <c r="EC81" i="17"/>
  <c r="EC72" i="17"/>
  <c r="EC74" i="17"/>
  <c r="EC78" i="17"/>
  <c r="EC85" i="17"/>
  <c r="EC89" i="17"/>
  <c r="EC86" i="17"/>
  <c r="EC90" i="17"/>
  <c r="EC84" i="17"/>
  <c r="EC87" i="17"/>
  <c r="EC91" i="17"/>
  <c r="EC82" i="17"/>
  <c r="EC88" i="17"/>
  <c r="EC92" i="17"/>
  <c r="CC3" i="38"/>
  <c r="CE5" i="38"/>
  <c r="CC4" i="38"/>
  <c r="CC42" i="38"/>
  <c r="BZ5" i="46"/>
  <c r="BX4" i="46"/>
  <c r="BX9" i="46"/>
  <c r="BX15" i="46"/>
  <c r="BX10" i="46"/>
  <c r="BX8" i="46"/>
  <c r="BX14" i="46"/>
  <c r="BX16" i="46"/>
  <c r="BX21" i="46"/>
  <c r="BX17" i="46"/>
  <c r="BX18" i="46"/>
  <c r="BX20" i="46"/>
  <c r="BX19" i="46"/>
  <c r="BX22" i="46"/>
  <c r="BX24" i="46"/>
  <c r="BX23" i="46"/>
  <c r="BX27" i="46"/>
  <c r="BX26" i="46"/>
  <c r="BX25" i="46"/>
  <c r="BX29" i="46"/>
  <c r="BX31" i="46"/>
  <c r="BX36" i="46"/>
  <c r="BX33" i="46"/>
  <c r="BX30" i="46"/>
  <c r="BX34" i="46"/>
  <c r="BX32" i="46"/>
  <c r="BX38" i="46"/>
  <c r="BX35" i="46"/>
  <c r="BX37" i="46"/>
  <c r="BX39" i="46"/>
  <c r="BX43" i="46"/>
  <c r="BX40" i="46"/>
  <c r="BX42" i="46"/>
  <c r="BX41" i="46"/>
  <c r="BX45" i="46"/>
  <c r="BX47" i="46"/>
  <c r="BX54" i="46"/>
  <c r="BX46" i="46"/>
  <c r="BX48" i="46"/>
  <c r="BX52" i="46"/>
  <c r="BX60" i="46"/>
  <c r="BX56" i="46"/>
  <c r="BX63" i="46"/>
  <c r="BX53" i="46"/>
  <c r="BX57" i="46"/>
  <c r="BX58" i="46"/>
  <c r="BX69" i="46"/>
  <c r="BX70" i="46"/>
  <c r="BX64" i="46"/>
  <c r="BX65" i="46"/>
  <c r="BX71" i="46"/>
  <c r="BX68" i="46"/>
  <c r="BX72" i="46"/>
  <c r="BX75" i="46"/>
  <c r="BZ4" i="44"/>
  <c r="CB5" i="44"/>
  <c r="AI4" i="38"/>
  <c r="AI42" i="38"/>
  <c r="DZ5" i="44"/>
  <c r="DX4" i="44"/>
  <c r="DX4" i="45"/>
  <c r="DX82" i="45"/>
  <c r="DX83" i="45"/>
  <c r="DX84" i="45"/>
  <c r="DX85" i="45"/>
  <c r="DX86" i="45"/>
  <c r="CB4" i="45"/>
  <c r="CD5" i="45"/>
  <c r="CE5" i="45" s="1"/>
  <c r="AN4" i="44"/>
  <c r="CA5" i="46"/>
  <c r="BY4" i="46"/>
  <c r="BY10" i="46"/>
  <c r="BY9" i="46"/>
  <c r="BY8" i="46"/>
  <c r="BY15" i="46"/>
  <c r="BY14" i="46"/>
  <c r="BY17" i="46"/>
  <c r="BY18" i="46"/>
  <c r="BY16" i="46"/>
  <c r="BY19" i="46"/>
  <c r="BY20" i="46"/>
  <c r="BY23" i="46"/>
  <c r="BY24" i="46"/>
  <c r="BY22" i="46"/>
  <c r="BY21" i="46"/>
  <c r="BY30" i="46"/>
  <c r="BY25" i="46"/>
  <c r="BY32" i="46"/>
  <c r="BY29" i="46"/>
  <c r="BY31" i="46"/>
  <c r="BY26" i="46"/>
  <c r="BY27" i="46"/>
  <c r="BY33" i="46"/>
  <c r="BY37" i="46"/>
  <c r="BY34" i="46"/>
  <c r="BY38" i="46"/>
  <c r="BY36" i="46"/>
  <c r="BY42" i="46"/>
  <c r="BY35" i="46"/>
  <c r="BY39" i="46"/>
  <c r="BY40" i="46"/>
  <c r="BY43" i="46"/>
  <c r="BY41" i="46"/>
  <c r="BY46" i="46"/>
  <c r="BY47" i="46"/>
  <c r="BY48" i="46"/>
  <c r="BY60" i="46"/>
  <c r="BY45" i="46"/>
  <c r="BY52" i="46"/>
  <c r="BY56" i="46"/>
  <c r="BY53" i="46"/>
  <c r="BY54" i="46"/>
  <c r="BY57" i="46"/>
  <c r="BY68" i="46"/>
  <c r="BY69" i="46"/>
  <c r="BY70" i="46"/>
  <c r="BY58" i="46"/>
  <c r="BY64" i="46"/>
  <c r="BY65" i="46"/>
  <c r="BY63" i="46"/>
  <c r="BY71" i="46"/>
  <c r="BY72" i="46"/>
  <c r="BY75" i="46"/>
  <c r="DT8" i="18"/>
  <c r="DS93" i="18"/>
  <c r="AJ5" i="38"/>
  <c r="EF5" i="17"/>
  <c r="ED4" i="17"/>
  <c r="ED23" i="17"/>
  <c r="ED29" i="17"/>
  <c r="ED24" i="17"/>
  <c r="ED30" i="17"/>
  <c r="ED20" i="17"/>
  <c r="ED21" i="17"/>
  <c r="ED25" i="17"/>
  <c r="ED22" i="17"/>
  <c r="ED28" i="17"/>
  <c r="ED41" i="17"/>
  <c r="ED46" i="17"/>
  <c r="ED32" i="17"/>
  <c r="ED43" i="17"/>
  <c r="ED31" i="17"/>
  <c r="ED34" i="17"/>
  <c r="ED44" i="17"/>
  <c r="ED35" i="17"/>
  <c r="ED36" i="17"/>
  <c r="ED40" i="17"/>
  <c r="ED45" i="17"/>
  <c r="ED49" i="17"/>
  <c r="ED54" i="17"/>
  <c r="ED58" i="17"/>
  <c r="ED50" i="17"/>
  <c r="ED55" i="17"/>
  <c r="ED47" i="17"/>
  <c r="ED51" i="17"/>
  <c r="ED56" i="17"/>
  <c r="ED48" i="17"/>
  <c r="ED53" i="17"/>
  <c r="ED57" i="17"/>
  <c r="ED64" i="17"/>
  <c r="ED68" i="17"/>
  <c r="ED72" i="17"/>
  <c r="ED59" i="17"/>
  <c r="ED65" i="17"/>
  <c r="ED69" i="17"/>
  <c r="ED60" i="17"/>
  <c r="ED66" i="17"/>
  <c r="ED70" i="17"/>
  <c r="ED61" i="17"/>
  <c r="ED67" i="17"/>
  <c r="ED71" i="17"/>
  <c r="ED74" i="17"/>
  <c r="ED78" i="17"/>
  <c r="ED82" i="17"/>
  <c r="ED75" i="17"/>
  <c r="ED79" i="17"/>
  <c r="ED76" i="17"/>
  <c r="ED80" i="17"/>
  <c r="ED85" i="17"/>
  <c r="ED77" i="17"/>
  <c r="ED81" i="17"/>
  <c r="ED88" i="17"/>
  <c r="ED92" i="17"/>
  <c r="ED89" i="17"/>
  <c r="ED86" i="17"/>
  <c r="ED90" i="17"/>
  <c r="ED84" i="17"/>
  <c r="ED87" i="17"/>
  <c r="ED91" i="17"/>
  <c r="AM4" i="57"/>
  <c r="AN5" i="57"/>
  <c r="EA5" i="38"/>
  <c r="EB5" i="38" s="1"/>
  <c r="DY4" i="38"/>
  <c r="DY42" i="38"/>
  <c r="EB5" i="46"/>
  <c r="EC5" i="46" s="1"/>
  <c r="DY5" i="45"/>
  <c r="CD5" i="57"/>
  <c r="CB4" i="57"/>
  <c r="EB4" i="39"/>
  <c r="ED5" i="39"/>
  <c r="BZ4" i="39"/>
  <c r="EE5" i="57"/>
  <c r="EC3" i="57"/>
  <c r="EC4" i="57"/>
  <c r="AE25" i="18"/>
  <c r="AK4" i="17"/>
  <c r="AK23" i="17"/>
  <c r="AK29" i="17"/>
  <c r="AK20" i="17"/>
  <c r="AK24" i="17"/>
  <c r="AK30" i="17"/>
  <c r="AK21" i="17"/>
  <c r="AK25" i="17"/>
  <c r="AK22" i="17"/>
  <c r="AK28" i="17"/>
  <c r="AK31" i="17"/>
  <c r="AK41" i="17"/>
  <c r="AK32" i="17"/>
  <c r="AK43" i="17"/>
  <c r="AK34" i="17"/>
  <c r="AK35" i="17"/>
  <c r="AK36" i="17"/>
  <c r="AK40" i="17"/>
  <c r="AK45" i="17"/>
  <c r="AK47" i="17"/>
  <c r="AK50" i="17"/>
  <c r="AK55" i="17"/>
  <c r="AK44" i="17"/>
  <c r="AK51" i="17"/>
  <c r="AK56" i="17"/>
  <c r="AK46" i="17"/>
  <c r="AK48" i="17"/>
  <c r="AK53" i="17"/>
  <c r="AK57" i="17"/>
  <c r="AK49" i="17"/>
  <c r="AK54" i="17"/>
  <c r="AK64" i="17"/>
  <c r="AK68" i="17"/>
  <c r="AK58" i="17"/>
  <c r="AK59" i="17"/>
  <c r="AK65" i="17"/>
  <c r="AK69" i="17"/>
  <c r="AK60" i="17"/>
  <c r="AK66" i="17"/>
  <c r="AK70" i="17"/>
  <c r="AK61" i="17"/>
  <c r="AK67" i="17"/>
  <c r="AK72" i="17"/>
  <c r="AK75" i="17"/>
  <c r="AK79" i="17"/>
  <c r="AK74" i="17"/>
  <c r="AK76" i="17"/>
  <c r="AK80" i="17"/>
  <c r="AK71" i="17"/>
  <c r="AK77" i="17"/>
  <c r="AK81" i="17"/>
  <c r="AK78" i="17"/>
  <c r="AK84" i="17"/>
  <c r="AK89" i="17"/>
  <c r="AK85" i="17"/>
  <c r="AK90" i="17"/>
  <c r="AK82" i="17"/>
  <c r="AK87" i="17"/>
  <c r="AK91" i="17"/>
  <c r="AK86" i="17"/>
  <c r="AK88" i="17"/>
  <c r="AK92" i="17"/>
  <c r="AL5" i="17"/>
  <c r="CA5" i="39"/>
  <c r="CD4" i="38"/>
  <c r="CF5" i="38"/>
  <c r="CD42" i="38"/>
  <c r="AP5" i="39"/>
  <c r="AN4" i="39"/>
  <c r="ED4" i="57"/>
  <c r="EF5" i="57"/>
  <c r="CA5" i="17"/>
  <c r="BY22" i="17"/>
  <c r="BY28" i="17"/>
  <c r="BY4" i="17"/>
  <c r="BY20" i="17"/>
  <c r="BY23" i="17"/>
  <c r="BY29" i="17"/>
  <c r="BY24" i="17"/>
  <c r="BY21" i="17"/>
  <c r="BY25" i="17"/>
  <c r="BY35" i="17"/>
  <c r="BY30" i="17"/>
  <c r="BY36" i="17"/>
  <c r="BY31" i="17"/>
  <c r="BY40" i="17"/>
  <c r="BY45" i="17"/>
  <c r="BY41" i="17"/>
  <c r="BY46" i="17"/>
  <c r="BY32" i="17"/>
  <c r="BY43" i="17"/>
  <c r="BY34" i="17"/>
  <c r="BY44" i="17"/>
  <c r="BY47" i="17"/>
  <c r="BY48" i="17"/>
  <c r="BY53" i="17"/>
  <c r="BY57" i="17"/>
  <c r="BY49" i="17"/>
  <c r="BY54" i="17"/>
  <c r="BY50" i="17"/>
  <c r="BY55" i="17"/>
  <c r="BY51" i="17"/>
  <c r="BY56" i="17"/>
  <c r="BY61" i="17"/>
  <c r="BY67" i="17"/>
  <c r="BY71" i="17"/>
  <c r="BY64" i="17"/>
  <c r="BY68" i="17"/>
  <c r="BY58" i="17"/>
  <c r="BY59" i="17"/>
  <c r="BY65" i="17"/>
  <c r="BY69" i="17"/>
  <c r="BY60" i="17"/>
  <c r="BY66" i="17"/>
  <c r="BY70" i="17"/>
  <c r="BY77" i="17"/>
  <c r="BY81" i="17"/>
  <c r="BY78" i="17"/>
  <c r="BY82" i="17"/>
  <c r="BY74" i="17"/>
  <c r="BY75" i="17"/>
  <c r="BY79" i="17"/>
  <c r="BY84" i="17"/>
  <c r="BY72" i="17"/>
  <c r="BY76" i="17"/>
  <c r="BY80" i="17"/>
  <c r="BY87" i="17"/>
  <c r="BY91" i="17"/>
  <c r="BY85" i="17"/>
  <c r="BY88" i="17"/>
  <c r="BY92" i="17"/>
  <c r="BY89" i="17"/>
  <c r="BY90" i="17"/>
  <c r="BY86" i="17"/>
  <c r="AL5" i="45"/>
  <c r="AM5" i="45" s="1"/>
  <c r="AJ4" i="45"/>
  <c r="AO5" i="44"/>
  <c r="AO4" i="44" s="1"/>
  <c r="CE4" i="45" l="1"/>
  <c r="EC4" i="46"/>
  <c r="EC3" i="46"/>
  <c r="EC9" i="46"/>
  <c r="ED5" i="38"/>
  <c r="EB42" i="38"/>
  <c r="EB4" i="38"/>
  <c r="AM4" i="45"/>
  <c r="CA4" i="39"/>
  <c r="CD4" i="57"/>
  <c r="EF4" i="17"/>
  <c r="EF22" i="17"/>
  <c r="EF28" i="17"/>
  <c r="EF23" i="17"/>
  <c r="EF29" i="17"/>
  <c r="EF24" i="17"/>
  <c r="EF20" i="17"/>
  <c r="EF21" i="17"/>
  <c r="EF25" i="17"/>
  <c r="EF36" i="17"/>
  <c r="EF40" i="17"/>
  <c r="EF30" i="17"/>
  <c r="EF41" i="17"/>
  <c r="EF32" i="17"/>
  <c r="EF31" i="17"/>
  <c r="EF34" i="17"/>
  <c r="EF44" i="17"/>
  <c r="EF35" i="17"/>
  <c r="EF49" i="17"/>
  <c r="EF54" i="17"/>
  <c r="EF46" i="17"/>
  <c r="EF43" i="17"/>
  <c r="EF45" i="17"/>
  <c r="EF50" i="17"/>
  <c r="EF55" i="17"/>
  <c r="EF47" i="17"/>
  <c r="EF51" i="17"/>
  <c r="EF56" i="17"/>
  <c r="EF48" i="17"/>
  <c r="EF53" i="17"/>
  <c r="EF58" i="17"/>
  <c r="EF57" i="17"/>
  <c r="EF61" i="17"/>
  <c r="EF67" i="17"/>
  <c r="EF64" i="17"/>
  <c r="EF68" i="17"/>
  <c r="EF59" i="17"/>
  <c r="EF65" i="17"/>
  <c r="EF69" i="17"/>
  <c r="EF60" i="17"/>
  <c r="EF66" i="17"/>
  <c r="EF72" i="17"/>
  <c r="EF71" i="17"/>
  <c r="EF74" i="17"/>
  <c r="EF78" i="17"/>
  <c r="EF75" i="17"/>
  <c r="EF79" i="17"/>
  <c r="EF70" i="17"/>
  <c r="EF76" i="17"/>
  <c r="EF80" i="17"/>
  <c r="EF77" i="17"/>
  <c r="EF88" i="17"/>
  <c r="EF92" i="17"/>
  <c r="EF85" i="17"/>
  <c r="EF89" i="17"/>
  <c r="EF81" i="17"/>
  <c r="EF86" i="17"/>
  <c r="EF90" i="17"/>
  <c r="EF82" i="17"/>
  <c r="EF84" i="17"/>
  <c r="EF87" i="17"/>
  <c r="EF91" i="17"/>
  <c r="CG5" i="38"/>
  <c r="CE4" i="38"/>
  <c r="CE42" i="38"/>
  <c r="CA4" i="17"/>
  <c r="CA21" i="17"/>
  <c r="CA25" i="17"/>
  <c r="CA22" i="17"/>
  <c r="CA28" i="17"/>
  <c r="CA20" i="17"/>
  <c r="CA23" i="17"/>
  <c r="CA24" i="17"/>
  <c r="CA34" i="17"/>
  <c r="CA44" i="17"/>
  <c r="CA35" i="17"/>
  <c r="CA29" i="17"/>
  <c r="CA30" i="17"/>
  <c r="CA36" i="17"/>
  <c r="CA31" i="17"/>
  <c r="CA40" i="17"/>
  <c r="CA45" i="17"/>
  <c r="CA41" i="17"/>
  <c r="CA32" i="17"/>
  <c r="CA43" i="17"/>
  <c r="CA47" i="17"/>
  <c r="CA48" i="17"/>
  <c r="CA53" i="17"/>
  <c r="CA57" i="17"/>
  <c r="CA46" i="17"/>
  <c r="CA49" i="17"/>
  <c r="CA54" i="17"/>
  <c r="CA50" i="17"/>
  <c r="CA55" i="17"/>
  <c r="CA51" i="17"/>
  <c r="CA56" i="17"/>
  <c r="CA60" i="17"/>
  <c r="CA66" i="17"/>
  <c r="CA61" i="17"/>
  <c r="CA67" i="17"/>
  <c r="CA64" i="17"/>
  <c r="CA68" i="17"/>
  <c r="CA58" i="17"/>
  <c r="CA59" i="17"/>
  <c r="CA65" i="17"/>
  <c r="CA77" i="17"/>
  <c r="CA81" i="17"/>
  <c r="CA71" i="17"/>
  <c r="CA78" i="17"/>
  <c r="CA82" i="17"/>
  <c r="CA69" i="17"/>
  <c r="CA74" i="17"/>
  <c r="CA70" i="17"/>
  <c r="CA75" i="17"/>
  <c r="CA79" i="17"/>
  <c r="CA72" i="17"/>
  <c r="CA76" i="17"/>
  <c r="CA80" i="17"/>
  <c r="CA86" i="17"/>
  <c r="CA87" i="17"/>
  <c r="CA91" i="17"/>
  <c r="CA85" i="17"/>
  <c r="CA88" i="17"/>
  <c r="CA92" i="17"/>
  <c r="CA84" i="17"/>
  <c r="CA89" i="17"/>
  <c r="CA90" i="17"/>
  <c r="AL4" i="17"/>
  <c r="AL23" i="17"/>
  <c r="AL29" i="17"/>
  <c r="AL20" i="17"/>
  <c r="AL24" i="17"/>
  <c r="AL30" i="17"/>
  <c r="AL21" i="17"/>
  <c r="AL25" i="17"/>
  <c r="AL22" i="17"/>
  <c r="AL28" i="17"/>
  <c r="AL31" i="17"/>
  <c r="AL41" i="17"/>
  <c r="AL46" i="17"/>
  <c r="AL32" i="17"/>
  <c r="AL43" i="17"/>
  <c r="AL34" i="17"/>
  <c r="AL44" i="17"/>
  <c r="AL35" i="17"/>
  <c r="AL36" i="17"/>
  <c r="AL40" i="17"/>
  <c r="AL45" i="17"/>
  <c r="AL49" i="17"/>
  <c r="AL54" i="17"/>
  <c r="AL58" i="17"/>
  <c r="AL47" i="17"/>
  <c r="AL50" i="17"/>
  <c r="AL55" i="17"/>
  <c r="AL51" i="17"/>
  <c r="AL56" i="17"/>
  <c r="AL48" i="17"/>
  <c r="AL53" i="17"/>
  <c r="AL57" i="17"/>
  <c r="AL64" i="17"/>
  <c r="AL68" i="17"/>
  <c r="AL72" i="17"/>
  <c r="AL59" i="17"/>
  <c r="AL65" i="17"/>
  <c r="AL69" i="17"/>
  <c r="AL60" i="17"/>
  <c r="AL66" i="17"/>
  <c r="AL70" i="17"/>
  <c r="AL61" i="17"/>
  <c r="AL67" i="17"/>
  <c r="AL71" i="17"/>
  <c r="AL78" i="17"/>
  <c r="AL82" i="17"/>
  <c r="AL75" i="17"/>
  <c r="AL79" i="17"/>
  <c r="AL74" i="17"/>
  <c r="AL76" i="17"/>
  <c r="AL80" i="17"/>
  <c r="AL85" i="17"/>
  <c r="AL77" i="17"/>
  <c r="AL81" i="17"/>
  <c r="AL88" i="17"/>
  <c r="AL92" i="17"/>
  <c r="AL84" i="17"/>
  <c r="AL89" i="17"/>
  <c r="AL90" i="17"/>
  <c r="AL87" i="17"/>
  <c r="AL91" i="17"/>
  <c r="AL86" i="17"/>
  <c r="CD5" i="44"/>
  <c r="CB4" i="44"/>
  <c r="DY4" i="45"/>
  <c r="DY83" i="45"/>
  <c r="DY82" i="45"/>
  <c r="DY84" i="45"/>
  <c r="DY85" i="45"/>
  <c r="DY86" i="45"/>
  <c r="AJ42" i="38"/>
  <c r="AJ4" i="38"/>
  <c r="CE5" i="57"/>
  <c r="CF5" i="57" s="1"/>
  <c r="EB8" i="46"/>
  <c r="EC8" i="46" s="1"/>
  <c r="ED5" i="46"/>
  <c r="EB4" i="46"/>
  <c r="EB10" i="46"/>
  <c r="EC10" i="46" s="1"/>
  <c r="EB9" i="46"/>
  <c r="EB16" i="46"/>
  <c r="EC16" i="46" s="1"/>
  <c r="EB14" i="46"/>
  <c r="EC14" i="46" s="1"/>
  <c r="EB17" i="46"/>
  <c r="EC17" i="46" s="1"/>
  <c r="EB15" i="46"/>
  <c r="EC15" i="46" s="1"/>
  <c r="EB19" i="46"/>
  <c r="EC19" i="46" s="1"/>
  <c r="EB18" i="46"/>
  <c r="EC18" i="46" s="1"/>
  <c r="EB23" i="46"/>
  <c r="EC23" i="46" s="1"/>
  <c r="EB22" i="46"/>
  <c r="EC22" i="46" s="1"/>
  <c r="EB21" i="46"/>
  <c r="EC21" i="46" s="1"/>
  <c r="EB20" i="46"/>
  <c r="EC20" i="46" s="1"/>
  <c r="EB24" i="46"/>
  <c r="EC24" i="46" s="1"/>
  <c r="EB25" i="46"/>
  <c r="EC25" i="46" s="1"/>
  <c r="EB26" i="46"/>
  <c r="EC26" i="46" s="1"/>
  <c r="EB31" i="46"/>
  <c r="EC31" i="46" s="1"/>
  <c r="EB27" i="46"/>
  <c r="EC27" i="46" s="1"/>
  <c r="EB30" i="46"/>
  <c r="EC30" i="46" s="1"/>
  <c r="EB34" i="46"/>
  <c r="EC34" i="46" s="1"/>
  <c r="EB29" i="46"/>
  <c r="EC29" i="46" s="1"/>
  <c r="EB33" i="46"/>
  <c r="EC33" i="46" s="1"/>
  <c r="EB39" i="46"/>
  <c r="EC39" i="46" s="1"/>
  <c r="EB36" i="46"/>
  <c r="EC36" i="46" s="1"/>
  <c r="EB40" i="46"/>
  <c r="EC40" i="46" s="1"/>
  <c r="EB35" i="46"/>
  <c r="EC35" i="46" s="1"/>
  <c r="EB37" i="46"/>
  <c r="EC37" i="46" s="1"/>
  <c r="EB32" i="46"/>
  <c r="EC32" i="46" s="1"/>
  <c r="EB38" i="46"/>
  <c r="EC38" i="46" s="1"/>
  <c r="EB41" i="46"/>
  <c r="EC41" i="46" s="1"/>
  <c r="EB42" i="46"/>
  <c r="EC42" i="46" s="1"/>
  <c r="EB46" i="46"/>
  <c r="EC46" i="46" s="1"/>
  <c r="EB43" i="46"/>
  <c r="EC43" i="46" s="1"/>
  <c r="EB45" i="46"/>
  <c r="EC45" i="46" s="1"/>
  <c r="EB48" i="46"/>
  <c r="EC48" i="46" s="1"/>
  <c r="EB52" i="46"/>
  <c r="EC52" i="46" s="1"/>
  <c r="EB47" i="46"/>
  <c r="EC47" i="46" s="1"/>
  <c r="EB53" i="46"/>
  <c r="EC53" i="46" s="1"/>
  <c r="EB54" i="46"/>
  <c r="EC54" i="46" s="1"/>
  <c r="EB57" i="46"/>
  <c r="EC57" i="46" s="1"/>
  <c r="EB56" i="46"/>
  <c r="EC56" i="46" s="1"/>
  <c r="EB64" i="46"/>
  <c r="EC64" i="46" s="1"/>
  <c r="EB70" i="46"/>
  <c r="EC70" i="46" s="1"/>
  <c r="EB65" i="46"/>
  <c r="EC65" i="46" s="1"/>
  <c r="EB63" i="46"/>
  <c r="EC63" i="46" s="1"/>
  <c r="EB68" i="46"/>
  <c r="EC68" i="46" s="1"/>
  <c r="EB58" i="46"/>
  <c r="EC58" i="46" s="1"/>
  <c r="EB60" i="46"/>
  <c r="EC60" i="46" s="1"/>
  <c r="EB69" i="46"/>
  <c r="EC69" i="46" s="1"/>
  <c r="EB72" i="46"/>
  <c r="EC72" i="46" s="1"/>
  <c r="EB75" i="46"/>
  <c r="EC75" i="46" s="1"/>
  <c r="EB71" i="46"/>
  <c r="EC71" i="46" s="1"/>
  <c r="DZ5" i="45"/>
  <c r="EA5" i="45" s="1"/>
  <c r="EG5" i="57"/>
  <c r="EE4" i="57"/>
  <c r="CA8" i="46"/>
  <c r="CA4" i="46"/>
  <c r="CA10" i="46"/>
  <c r="CA14" i="46"/>
  <c r="CA9" i="46"/>
  <c r="CA15" i="46"/>
  <c r="CA16" i="46"/>
  <c r="CA17" i="46"/>
  <c r="CA20" i="46"/>
  <c r="CA24" i="46"/>
  <c r="CA19" i="46"/>
  <c r="CA18" i="46"/>
  <c r="CA23" i="46"/>
  <c r="CA22" i="46"/>
  <c r="CA21" i="46"/>
  <c r="CA25" i="46"/>
  <c r="CA31" i="46"/>
  <c r="CA26" i="46"/>
  <c r="CA29" i="46"/>
  <c r="CA27" i="46"/>
  <c r="CA35" i="46"/>
  <c r="CA33" i="46"/>
  <c r="CA30" i="46"/>
  <c r="CA32" i="46"/>
  <c r="CA37" i="46"/>
  <c r="CA34" i="46"/>
  <c r="CA36" i="46"/>
  <c r="CA42" i="46"/>
  <c r="CA39" i="46"/>
  <c r="CA38" i="46"/>
  <c r="CA40" i="46"/>
  <c r="CA43" i="46"/>
  <c r="CA45" i="46"/>
  <c r="CA41" i="46"/>
  <c r="CA53" i="46"/>
  <c r="CA46" i="46"/>
  <c r="CA47" i="46"/>
  <c r="CA54" i="46"/>
  <c r="CA48" i="46"/>
  <c r="CA52" i="46"/>
  <c r="CA58" i="46"/>
  <c r="CA56" i="46"/>
  <c r="CA60" i="46"/>
  <c r="CA57" i="46"/>
  <c r="CA63" i="46"/>
  <c r="CA68" i="46"/>
  <c r="CA69" i="46"/>
  <c r="CA65" i="46"/>
  <c r="CA70" i="46"/>
  <c r="CA71" i="46"/>
  <c r="CA72" i="46"/>
  <c r="CA64" i="46"/>
  <c r="CA75" i="46"/>
  <c r="EE4" i="17"/>
  <c r="EG5" i="17"/>
  <c r="EH5" i="17" s="1"/>
  <c r="EE22" i="17"/>
  <c r="EE28" i="17"/>
  <c r="EE23" i="17"/>
  <c r="EE29" i="17"/>
  <c r="EE24" i="17"/>
  <c r="EE30" i="17"/>
  <c r="EE20" i="17"/>
  <c r="EE21" i="17"/>
  <c r="EE25" i="17"/>
  <c r="EE40" i="17"/>
  <c r="EE45" i="17"/>
  <c r="EE41" i="17"/>
  <c r="EE32" i="17"/>
  <c r="EE43" i="17"/>
  <c r="EE31" i="17"/>
  <c r="EE34" i="17"/>
  <c r="EE44" i="17"/>
  <c r="EE35" i="17"/>
  <c r="EE36" i="17"/>
  <c r="EE49" i="17"/>
  <c r="EE54" i="17"/>
  <c r="EE46" i="17"/>
  <c r="EE50" i="17"/>
  <c r="EE55" i="17"/>
  <c r="EE47" i="17"/>
  <c r="EE51" i="17"/>
  <c r="EE56" i="17"/>
  <c r="EE48" i="17"/>
  <c r="EE53" i="17"/>
  <c r="EE57" i="17"/>
  <c r="EE61" i="17"/>
  <c r="EE67" i="17"/>
  <c r="EE64" i="17"/>
  <c r="EE68" i="17"/>
  <c r="EE59" i="17"/>
  <c r="EE65" i="17"/>
  <c r="EE69" i="17"/>
  <c r="EE60" i="17"/>
  <c r="EE66" i="17"/>
  <c r="EE70" i="17"/>
  <c r="EE58" i="17"/>
  <c r="EE71" i="17"/>
  <c r="EE74" i="17"/>
  <c r="EE78" i="17"/>
  <c r="EE82" i="17"/>
  <c r="EE75" i="17"/>
  <c r="EE79" i="17"/>
  <c r="EE84" i="17"/>
  <c r="EE76" i="17"/>
  <c r="EE80" i="17"/>
  <c r="EE77" i="17"/>
  <c r="EE81" i="17"/>
  <c r="EE72" i="17"/>
  <c r="EE88" i="17"/>
  <c r="EE92" i="17"/>
  <c r="EE85" i="17"/>
  <c r="EE89" i="17"/>
  <c r="EE86" i="17"/>
  <c r="EE90" i="17"/>
  <c r="EE87" i="17"/>
  <c r="EE91" i="17"/>
  <c r="EH5" i="57"/>
  <c r="EF4" i="57"/>
  <c r="AP5" i="44"/>
  <c r="CC5" i="44"/>
  <c r="CB5" i="39"/>
  <c r="EC5" i="38"/>
  <c r="EA4" i="38"/>
  <c r="EA42" i="38"/>
  <c r="EB5" i="44"/>
  <c r="DZ4" i="44"/>
  <c r="CB5" i="17"/>
  <c r="AM5" i="17"/>
  <c r="AN4" i="57"/>
  <c r="CD4" i="45"/>
  <c r="CF5" i="45"/>
  <c r="AP3" i="39"/>
  <c r="AP4" i="39"/>
  <c r="DU8" i="18"/>
  <c r="DT93" i="18"/>
  <c r="EA5" i="44"/>
  <c r="AN5" i="45"/>
  <c r="AL4" i="45"/>
  <c r="ED4" i="39"/>
  <c r="AO5" i="57"/>
  <c r="AO4" i="57" s="1"/>
  <c r="AK5" i="38"/>
  <c r="CB5" i="46"/>
  <c r="CC5" i="46" s="1"/>
  <c r="BZ8" i="46"/>
  <c r="BZ4" i="46"/>
  <c r="BZ10" i="46"/>
  <c r="BZ15" i="46"/>
  <c r="BZ9" i="46"/>
  <c r="BZ14" i="46"/>
  <c r="BZ16" i="46"/>
  <c r="BZ17" i="46"/>
  <c r="BZ18" i="46"/>
  <c r="BZ19" i="46"/>
  <c r="BZ20" i="46"/>
  <c r="BZ23" i="46"/>
  <c r="BZ22" i="46"/>
  <c r="BZ21" i="46"/>
  <c r="BZ24" i="46"/>
  <c r="BZ25" i="46"/>
  <c r="BZ26" i="46"/>
  <c r="BZ29" i="46"/>
  <c r="BZ31" i="46"/>
  <c r="BZ27" i="46"/>
  <c r="BZ35" i="46"/>
  <c r="BZ33" i="46"/>
  <c r="BZ30" i="46"/>
  <c r="BZ32" i="46"/>
  <c r="BZ37" i="46"/>
  <c r="BZ34" i="46"/>
  <c r="BZ38" i="46"/>
  <c r="BZ39" i="46"/>
  <c r="BZ43" i="46"/>
  <c r="BZ36" i="46"/>
  <c r="BZ40" i="46"/>
  <c r="BZ45" i="46"/>
  <c r="BZ42" i="46"/>
  <c r="BZ41" i="46"/>
  <c r="BZ46" i="46"/>
  <c r="BZ53" i="46"/>
  <c r="BZ47" i="46"/>
  <c r="BZ48" i="46"/>
  <c r="BZ56" i="46"/>
  <c r="BZ52" i="46"/>
  <c r="BZ60" i="46"/>
  <c r="BZ54" i="46"/>
  <c r="BZ57" i="46"/>
  <c r="BZ58" i="46"/>
  <c r="BZ68" i="46"/>
  <c r="BZ69" i="46"/>
  <c r="BZ64" i="46"/>
  <c r="BZ65" i="46"/>
  <c r="BZ70" i="46"/>
  <c r="BZ71" i="46"/>
  <c r="BZ72" i="46"/>
  <c r="BZ75" i="46"/>
  <c r="BZ63" i="46"/>
  <c r="CH5" i="38"/>
  <c r="CF42" i="38"/>
  <c r="CF4" i="38"/>
  <c r="AF25" i="18"/>
  <c r="EE5" i="39"/>
  <c r="CF4" i="57" l="1"/>
  <c r="EH4" i="17"/>
  <c r="EH20" i="17"/>
  <c r="EH21" i="17"/>
  <c r="EH25" i="17"/>
  <c r="EH22" i="17"/>
  <c r="EH28" i="17"/>
  <c r="EH23" i="17"/>
  <c r="EH29" i="17"/>
  <c r="EH24" i="17"/>
  <c r="EH34" i="17"/>
  <c r="EH44" i="17"/>
  <c r="EH35" i="17"/>
  <c r="EH36" i="17"/>
  <c r="EH40" i="17"/>
  <c r="EH45" i="17"/>
  <c r="EH30" i="17"/>
  <c r="EH41" i="17"/>
  <c r="EH46" i="17"/>
  <c r="EH32" i="17"/>
  <c r="EH43" i="17"/>
  <c r="EH31" i="17"/>
  <c r="EH48" i="17"/>
  <c r="EH53" i="17"/>
  <c r="EH49" i="17"/>
  <c r="EH54" i="17"/>
  <c r="EH50" i="17"/>
  <c r="EH55" i="17"/>
  <c r="EH47" i="17"/>
  <c r="EH51" i="17"/>
  <c r="EH56" i="17"/>
  <c r="EH60" i="17"/>
  <c r="EH66" i="17"/>
  <c r="EH57" i="17"/>
  <c r="EH58" i="17"/>
  <c r="EH61" i="17"/>
  <c r="EH67" i="17"/>
  <c r="EH71" i="17"/>
  <c r="EH64" i="17"/>
  <c r="EH68" i="17"/>
  <c r="EH59" i="17"/>
  <c r="EH65" i="17"/>
  <c r="EH69" i="17"/>
  <c r="EH77" i="17"/>
  <c r="EH81" i="17"/>
  <c r="EH72" i="17"/>
  <c r="EH74" i="17"/>
  <c r="EH78" i="17"/>
  <c r="EH82" i="17"/>
  <c r="EH75" i="17"/>
  <c r="EH79" i="17"/>
  <c r="EH70" i="17"/>
  <c r="EH76" i="17"/>
  <c r="EH80" i="17"/>
  <c r="EH87" i="17"/>
  <c r="EH91" i="17"/>
  <c r="EH88" i="17"/>
  <c r="EH92" i="17"/>
  <c r="EH85" i="17"/>
  <c r="EH89" i="17"/>
  <c r="EH86" i="17"/>
  <c r="EH90" i="17"/>
  <c r="EH84" i="17"/>
  <c r="CC9" i="46"/>
  <c r="CC3" i="46"/>
  <c r="CC4" i="46"/>
  <c r="EA4" i="45"/>
  <c r="EA86" i="45"/>
  <c r="EA83" i="45"/>
  <c r="EA82" i="45"/>
  <c r="EA84" i="45"/>
  <c r="EA85" i="45"/>
  <c r="CE5" i="44"/>
  <c r="CC4" i="44"/>
  <c r="CC3" i="44"/>
  <c r="DV8" i="18"/>
  <c r="DU93" i="18"/>
  <c r="AM4" i="17"/>
  <c r="AM22" i="17"/>
  <c r="AM28" i="17"/>
  <c r="AM23" i="17"/>
  <c r="AM29" i="17"/>
  <c r="AM20" i="17"/>
  <c r="AM24" i="17"/>
  <c r="AM30" i="17"/>
  <c r="AM21" i="17"/>
  <c r="AM25" i="17"/>
  <c r="AM40" i="17"/>
  <c r="AM45" i="17"/>
  <c r="AM31" i="17"/>
  <c r="AM41" i="17"/>
  <c r="AM32" i="17"/>
  <c r="AM43" i="17"/>
  <c r="AM47" i="17"/>
  <c r="AM34" i="17"/>
  <c r="AM44" i="17"/>
  <c r="AM35" i="17"/>
  <c r="AM36" i="17"/>
  <c r="AM49" i="17"/>
  <c r="AM54" i="17"/>
  <c r="AM50" i="17"/>
  <c r="AM55" i="17"/>
  <c r="AM51" i="17"/>
  <c r="AM56" i="17"/>
  <c r="AM46" i="17"/>
  <c r="AM48" i="17"/>
  <c r="AM53" i="17"/>
  <c r="AM57" i="17"/>
  <c r="AM61" i="17"/>
  <c r="AM67" i="17"/>
  <c r="AM64" i="17"/>
  <c r="AM68" i="17"/>
  <c r="AM58" i="17"/>
  <c r="AM59" i="17"/>
  <c r="AM65" i="17"/>
  <c r="AM69" i="17"/>
  <c r="AM60" i="17"/>
  <c r="AM66" i="17"/>
  <c r="AM70" i="17"/>
  <c r="AM72" i="17"/>
  <c r="AM78" i="17"/>
  <c r="AM82" i="17"/>
  <c r="AM75" i="17"/>
  <c r="AM79" i="17"/>
  <c r="AM84" i="17"/>
  <c r="AM74" i="17"/>
  <c r="AM71" i="17"/>
  <c r="AM76" i="17"/>
  <c r="AM80" i="17"/>
  <c r="AM77" i="17"/>
  <c r="AM81" i="17"/>
  <c r="AM88" i="17"/>
  <c r="AM92" i="17"/>
  <c r="AM89" i="17"/>
  <c r="AM85" i="17"/>
  <c r="AM90" i="17"/>
  <c r="AM87" i="17"/>
  <c r="AM91" i="17"/>
  <c r="AM86" i="17"/>
  <c r="AP4" i="44"/>
  <c r="AP3" i="44"/>
  <c r="ED4" i="38"/>
  <c r="ED42" i="38"/>
  <c r="CD5" i="17"/>
  <c r="CB21" i="17"/>
  <c r="CB25" i="17"/>
  <c r="CB4" i="17"/>
  <c r="CB22" i="17"/>
  <c r="CB28" i="17"/>
  <c r="CB20" i="17"/>
  <c r="CB23" i="17"/>
  <c r="CB29" i="17"/>
  <c r="CB24" i="17"/>
  <c r="CB30" i="17"/>
  <c r="CB34" i="17"/>
  <c r="CB44" i="17"/>
  <c r="CB35" i="17"/>
  <c r="CB36" i="17"/>
  <c r="CB31" i="17"/>
  <c r="CB40" i="17"/>
  <c r="CB45" i="17"/>
  <c r="CB41" i="17"/>
  <c r="CB32" i="17"/>
  <c r="CB43" i="17"/>
  <c r="CB47" i="17"/>
  <c r="CB51" i="17"/>
  <c r="CB56" i="17"/>
  <c r="CB48" i="17"/>
  <c r="CB53" i="17"/>
  <c r="CB57" i="17"/>
  <c r="CB46" i="17"/>
  <c r="CB49" i="17"/>
  <c r="CB54" i="17"/>
  <c r="CB58" i="17"/>
  <c r="CB50" i="17"/>
  <c r="CB55" i="17"/>
  <c r="CB60" i="17"/>
  <c r="CB66" i="17"/>
  <c r="CB70" i="17"/>
  <c r="CB61" i="17"/>
  <c r="CB67" i="17"/>
  <c r="CB71" i="17"/>
  <c r="CB64" i="17"/>
  <c r="CB68" i="17"/>
  <c r="CB59" i="17"/>
  <c r="CB65" i="17"/>
  <c r="CB69" i="17"/>
  <c r="CB72" i="17"/>
  <c r="CB76" i="17"/>
  <c r="CB80" i="17"/>
  <c r="CB77" i="17"/>
  <c r="CB81" i="17"/>
  <c r="CB78" i="17"/>
  <c r="CB82" i="17"/>
  <c r="CB74" i="17"/>
  <c r="CB75" i="17"/>
  <c r="CB79" i="17"/>
  <c r="CB90" i="17"/>
  <c r="CB86" i="17"/>
  <c r="CB87" i="17"/>
  <c r="CB91" i="17"/>
  <c r="CB85" i="17"/>
  <c r="CB88" i="17"/>
  <c r="CB92" i="17"/>
  <c r="CB84" i="17"/>
  <c r="CB89" i="17"/>
  <c r="CI5" i="38"/>
  <c r="CG42" i="38"/>
  <c r="CG4" i="38"/>
  <c r="EE4" i="39"/>
  <c r="ED4" i="46"/>
  <c r="ED10" i="46"/>
  <c r="ED9" i="46"/>
  <c r="ED14" i="46"/>
  <c r="ED16" i="46"/>
  <c r="ED17" i="46"/>
  <c r="ED8" i="46"/>
  <c r="ED15" i="46"/>
  <c r="ED18" i="46"/>
  <c r="ED19" i="46"/>
  <c r="ED20" i="46"/>
  <c r="ED23" i="46"/>
  <c r="ED21" i="46"/>
  <c r="ED24" i="46"/>
  <c r="ED25" i="46"/>
  <c r="ED22" i="46"/>
  <c r="ED31" i="46"/>
  <c r="ED26" i="46"/>
  <c r="ED29" i="46"/>
  <c r="ED27" i="46"/>
  <c r="ED34" i="46"/>
  <c r="ED30" i="46"/>
  <c r="ED32" i="46"/>
  <c r="ED33" i="46"/>
  <c r="ED36" i="46"/>
  <c r="ED35" i="46"/>
  <c r="ED37" i="46"/>
  <c r="ED43" i="46"/>
  <c r="ED38" i="46"/>
  <c r="ED40" i="46"/>
  <c r="ED39" i="46"/>
  <c r="ED42" i="46"/>
  <c r="ED46" i="46"/>
  <c r="ED41" i="46"/>
  <c r="ED48" i="46"/>
  <c r="ED52" i="46"/>
  <c r="ED47" i="46"/>
  <c r="ED45" i="46"/>
  <c r="ED54" i="46"/>
  <c r="ED56" i="46"/>
  <c r="ED57" i="46"/>
  <c r="ED53" i="46"/>
  <c r="ED58" i="46"/>
  <c r="ED69" i="46"/>
  <c r="ED64" i="46"/>
  <c r="ED63" i="46"/>
  <c r="ED65" i="46"/>
  <c r="ED68" i="46"/>
  <c r="ED71" i="46"/>
  <c r="ED72" i="46"/>
  <c r="ED60" i="46"/>
  <c r="ED75" i="46"/>
  <c r="ED70" i="46"/>
  <c r="AG25" i="18"/>
  <c r="CB4" i="46"/>
  <c r="CB14" i="46"/>
  <c r="CC14" i="46" s="1"/>
  <c r="CB8" i="46"/>
  <c r="CC8" i="46" s="1"/>
  <c r="CD5" i="46"/>
  <c r="CE5" i="46" s="1"/>
  <c r="CB10" i="46"/>
  <c r="CC10" i="46" s="1"/>
  <c r="CB15" i="46"/>
  <c r="CC15" i="46" s="1"/>
  <c r="CB9" i="46"/>
  <c r="CB17" i="46"/>
  <c r="CC17" i="46" s="1"/>
  <c r="CB16" i="46"/>
  <c r="CC16" i="46" s="1"/>
  <c r="CB20" i="46"/>
  <c r="CC20" i="46" s="1"/>
  <c r="CB19" i="46"/>
  <c r="CC19" i="46" s="1"/>
  <c r="CB18" i="46"/>
  <c r="CC18" i="46" s="1"/>
  <c r="CB22" i="46"/>
  <c r="CC22" i="46" s="1"/>
  <c r="CB21" i="46"/>
  <c r="CC21" i="46" s="1"/>
  <c r="CB23" i="46"/>
  <c r="CC23" i="46" s="1"/>
  <c r="CB26" i="46"/>
  <c r="CC26" i="46" s="1"/>
  <c r="CB29" i="46"/>
  <c r="CC29" i="46" s="1"/>
  <c r="CB25" i="46"/>
  <c r="CC25" i="46" s="1"/>
  <c r="CB24" i="46"/>
  <c r="CC24" i="46" s="1"/>
  <c r="CB30" i="46"/>
  <c r="CC30" i="46" s="1"/>
  <c r="CB32" i="46"/>
  <c r="CC32" i="46" s="1"/>
  <c r="CB27" i="46"/>
  <c r="CC27" i="46" s="1"/>
  <c r="CB36" i="46"/>
  <c r="CC36" i="46" s="1"/>
  <c r="CB31" i="46"/>
  <c r="CC31" i="46" s="1"/>
  <c r="CB37" i="46"/>
  <c r="CC37" i="46" s="1"/>
  <c r="CB34" i="46"/>
  <c r="CC34" i="46" s="1"/>
  <c r="CB33" i="46"/>
  <c r="CC33" i="46" s="1"/>
  <c r="CB35" i="46"/>
  <c r="CC35" i="46" s="1"/>
  <c r="CB41" i="46"/>
  <c r="CC41" i="46" s="1"/>
  <c r="CB42" i="46"/>
  <c r="CC42" i="46" s="1"/>
  <c r="CB39" i="46"/>
  <c r="CC39" i="46" s="1"/>
  <c r="CB38" i="46"/>
  <c r="CC38" i="46" s="1"/>
  <c r="CB40" i="46"/>
  <c r="CC40" i="46" s="1"/>
  <c r="CB43" i="46"/>
  <c r="CC43" i="46" s="1"/>
  <c r="CB45" i="46"/>
  <c r="CC45" i="46" s="1"/>
  <c r="CB53" i="46"/>
  <c r="CC53" i="46" s="1"/>
  <c r="CB46" i="46"/>
  <c r="CC46" i="46" s="1"/>
  <c r="CB47" i="46"/>
  <c r="CC47" i="46" s="1"/>
  <c r="CB48" i="46"/>
  <c r="CC48" i="46" s="1"/>
  <c r="CB58" i="46"/>
  <c r="CC58" i="46" s="1"/>
  <c r="CB52" i="46"/>
  <c r="CC52" i="46" s="1"/>
  <c r="CB56" i="46"/>
  <c r="CC56" i="46" s="1"/>
  <c r="CB60" i="46"/>
  <c r="CC60" i="46" s="1"/>
  <c r="CB54" i="46"/>
  <c r="CC54" i="46" s="1"/>
  <c r="CB64" i="46"/>
  <c r="CC64" i="46" s="1"/>
  <c r="CB65" i="46"/>
  <c r="CC65" i="46" s="1"/>
  <c r="CB63" i="46"/>
  <c r="CC63" i="46" s="1"/>
  <c r="CB68" i="46"/>
  <c r="CC68" i="46" s="1"/>
  <c r="CB57" i="46"/>
  <c r="CC57" i="46" s="1"/>
  <c r="CB69" i="46"/>
  <c r="CC69" i="46" s="1"/>
  <c r="CB75" i="46"/>
  <c r="CC75" i="46" s="1"/>
  <c r="CB70" i="46"/>
  <c r="CC70" i="46" s="1"/>
  <c r="CB71" i="46"/>
  <c r="CC71" i="46" s="1"/>
  <c r="CB72" i="46"/>
  <c r="CC72" i="46" s="1"/>
  <c r="CC5" i="17"/>
  <c r="AK4" i="38"/>
  <c r="AK42" i="38"/>
  <c r="AN4" i="45"/>
  <c r="ED5" i="44"/>
  <c r="EB4" i="44"/>
  <c r="EH4" i="57"/>
  <c r="EG4" i="57"/>
  <c r="EI5" i="57"/>
  <c r="EE5" i="46"/>
  <c r="EC5" i="44"/>
  <c r="EA4" i="44"/>
  <c r="EI5" i="17"/>
  <c r="EG4" i="17"/>
  <c r="EG22" i="17"/>
  <c r="EG28" i="17"/>
  <c r="EG23" i="17"/>
  <c r="EG29" i="17"/>
  <c r="EG24" i="17"/>
  <c r="EG20" i="17"/>
  <c r="EG21" i="17"/>
  <c r="EG25" i="17"/>
  <c r="EG35" i="17"/>
  <c r="EG36" i="17"/>
  <c r="EG40" i="17"/>
  <c r="EG45" i="17"/>
  <c r="EG30" i="17"/>
  <c r="EG41" i="17"/>
  <c r="EG46" i="17"/>
  <c r="EG32" i="17"/>
  <c r="EG43" i="17"/>
  <c r="EG31" i="17"/>
  <c r="EG34" i="17"/>
  <c r="EG44" i="17"/>
  <c r="EG48" i="17"/>
  <c r="EG53" i="17"/>
  <c r="EG57" i="17"/>
  <c r="EG49" i="17"/>
  <c r="EG54" i="17"/>
  <c r="EG50" i="17"/>
  <c r="EG55" i="17"/>
  <c r="EG47" i="17"/>
  <c r="EG51" i="17"/>
  <c r="EG56" i="17"/>
  <c r="EG58" i="17"/>
  <c r="EG61" i="17"/>
  <c r="EG67" i="17"/>
  <c r="EG71" i="17"/>
  <c r="EG64" i="17"/>
  <c r="EG68" i="17"/>
  <c r="EG59" i="17"/>
  <c r="EG65" i="17"/>
  <c r="EG69" i="17"/>
  <c r="EG60" i="17"/>
  <c r="EG66" i="17"/>
  <c r="EG70" i="17"/>
  <c r="EG77" i="17"/>
  <c r="EG81" i="17"/>
  <c r="EG72" i="17"/>
  <c r="EG74" i="17"/>
  <c r="EG78" i="17"/>
  <c r="EG82" i="17"/>
  <c r="EG75" i="17"/>
  <c r="EG79" i="17"/>
  <c r="EG84" i="17"/>
  <c r="EG76" i="17"/>
  <c r="EG80" i="17"/>
  <c r="EG87" i="17"/>
  <c r="EG91" i="17"/>
  <c r="EG88" i="17"/>
  <c r="EG92" i="17"/>
  <c r="EG85" i="17"/>
  <c r="EG89" i="17"/>
  <c r="EG86" i="17"/>
  <c r="EG90" i="17"/>
  <c r="CF4" i="45"/>
  <c r="CE4" i="57"/>
  <c r="CG5" i="57"/>
  <c r="AN5" i="17"/>
  <c r="EE5" i="38"/>
  <c r="EF5" i="38" s="1"/>
  <c r="EC3" i="38"/>
  <c r="EC42" i="38"/>
  <c r="EC4" i="38"/>
  <c r="DZ4" i="45"/>
  <c r="EB5" i="45"/>
  <c r="DZ83" i="45"/>
  <c r="DZ82" i="45"/>
  <c r="DZ84" i="45"/>
  <c r="DZ85" i="45"/>
  <c r="DZ86" i="45"/>
  <c r="CH4" i="38"/>
  <c r="CJ5" i="38"/>
  <c r="CH42" i="38"/>
  <c r="EF5" i="39"/>
  <c r="EG5" i="39" s="1"/>
  <c r="CB4" i="39"/>
  <c r="CD5" i="39"/>
  <c r="CF5" i="44"/>
  <c r="CD4" i="44"/>
  <c r="CC5" i="39"/>
  <c r="AO5" i="45"/>
  <c r="AP5" i="57"/>
  <c r="AL5" i="38"/>
  <c r="AM5" i="38" s="1"/>
  <c r="CG5" i="45"/>
  <c r="AM4" i="38" l="1"/>
  <c r="AM42" i="38"/>
  <c r="CE9" i="46"/>
  <c r="CE4" i="46"/>
  <c r="CE8" i="46"/>
  <c r="CE14" i="46"/>
  <c r="CE10" i="46"/>
  <c r="CE16" i="46"/>
  <c r="CE17" i="46"/>
  <c r="CE18" i="46"/>
  <c r="CE15" i="46"/>
  <c r="CE19" i="46"/>
  <c r="CE20" i="46"/>
  <c r="CE21" i="46"/>
  <c r="CE23" i="46"/>
  <c r="CE26" i="46"/>
  <c r="CE24" i="46"/>
  <c r="CE22" i="46"/>
  <c r="CE32" i="46"/>
  <c r="CE25" i="46"/>
  <c r="CE27" i="46"/>
  <c r="CE29" i="46"/>
  <c r="CE35" i="46"/>
  <c r="CE31" i="46"/>
  <c r="CE30" i="46"/>
  <c r="CE36" i="46"/>
  <c r="CE34" i="46"/>
  <c r="CE37" i="46"/>
  <c r="CE33" i="46"/>
  <c r="CE45" i="46"/>
  <c r="CE41" i="46"/>
  <c r="CE38" i="46"/>
  <c r="CE40" i="46"/>
  <c r="CE39" i="46"/>
  <c r="CE42" i="46"/>
  <c r="CE43" i="46"/>
  <c r="CE52" i="46"/>
  <c r="CE53" i="46"/>
  <c r="CE46" i="46"/>
  <c r="CE47" i="46"/>
  <c r="CE57" i="46"/>
  <c r="CE58" i="46"/>
  <c r="CE48" i="46"/>
  <c r="CE56" i="46"/>
  <c r="CE60" i="46"/>
  <c r="CE54" i="46"/>
  <c r="CE64" i="46"/>
  <c r="CE65" i="46"/>
  <c r="CE63" i="46"/>
  <c r="CE68" i="46"/>
  <c r="CE69" i="46"/>
  <c r="CE72" i="46"/>
  <c r="CE75" i="46"/>
  <c r="CE70" i="46"/>
  <c r="CE71" i="46"/>
  <c r="EG4" i="39"/>
  <c r="EF42" i="38"/>
  <c r="EF4" i="38"/>
  <c r="EE4" i="46"/>
  <c r="EE8" i="46"/>
  <c r="EE10" i="46"/>
  <c r="EE9" i="46"/>
  <c r="EE14" i="46"/>
  <c r="EE16" i="46"/>
  <c r="EE15" i="46"/>
  <c r="EE17" i="46"/>
  <c r="EE18" i="46"/>
  <c r="EE19" i="46"/>
  <c r="EE20" i="46"/>
  <c r="EE21" i="46"/>
  <c r="EE24" i="46"/>
  <c r="EE25" i="46"/>
  <c r="EE22" i="46"/>
  <c r="EE26" i="46"/>
  <c r="EE23" i="46"/>
  <c r="EE33" i="46"/>
  <c r="EE29" i="46"/>
  <c r="EE31" i="46"/>
  <c r="EE27" i="46"/>
  <c r="EE36" i="46"/>
  <c r="EE30" i="46"/>
  <c r="EE32" i="46"/>
  <c r="EE38" i="46"/>
  <c r="EE39" i="46"/>
  <c r="EE34" i="46"/>
  <c r="EE35" i="46"/>
  <c r="EE40" i="46"/>
  <c r="EE45" i="46"/>
  <c r="EE37" i="46"/>
  <c r="EE41" i="46"/>
  <c r="EE42" i="46"/>
  <c r="EE46" i="46"/>
  <c r="EE47" i="46"/>
  <c r="EE43" i="46"/>
  <c r="EE48" i="46"/>
  <c r="EE52" i="46"/>
  <c r="EE63" i="46"/>
  <c r="EE54" i="46"/>
  <c r="EE56" i="46"/>
  <c r="EE57" i="46"/>
  <c r="EE53" i="46"/>
  <c r="EE58" i="46"/>
  <c r="EE60" i="46"/>
  <c r="EE69" i="46"/>
  <c r="EE64" i="46"/>
  <c r="EE70" i="46"/>
  <c r="EE65" i="46"/>
  <c r="EE68" i="46"/>
  <c r="EE71" i="46"/>
  <c r="EE72" i="46"/>
  <c r="EE75" i="46"/>
  <c r="AP5" i="45"/>
  <c r="CD24" i="17"/>
  <c r="CD21" i="17"/>
  <c r="CD25" i="17"/>
  <c r="CD4" i="17"/>
  <c r="CD22" i="17"/>
  <c r="CD28" i="17"/>
  <c r="CD20" i="17"/>
  <c r="CD23" i="17"/>
  <c r="CD32" i="17"/>
  <c r="CD43" i="17"/>
  <c r="CD29" i="17"/>
  <c r="CD30" i="17"/>
  <c r="CD34" i="17"/>
  <c r="CD44" i="17"/>
  <c r="CD35" i="17"/>
  <c r="CD36" i="17"/>
  <c r="CD31" i="17"/>
  <c r="CD40" i="17"/>
  <c r="CD41" i="17"/>
  <c r="CD51" i="17"/>
  <c r="CD56" i="17"/>
  <c r="CD47" i="17"/>
  <c r="CD48" i="17"/>
  <c r="CD53" i="17"/>
  <c r="CD46" i="17"/>
  <c r="CD49" i="17"/>
  <c r="CD54" i="17"/>
  <c r="CD45" i="17"/>
  <c r="CD50" i="17"/>
  <c r="CD55" i="17"/>
  <c r="CD57" i="17"/>
  <c r="CD59" i="17"/>
  <c r="CD65" i="17"/>
  <c r="CD69" i="17"/>
  <c r="CD60" i="17"/>
  <c r="CD66" i="17"/>
  <c r="CD61" i="17"/>
  <c r="CD67" i="17"/>
  <c r="CD64" i="17"/>
  <c r="CD68" i="17"/>
  <c r="CD58" i="17"/>
  <c r="CD72" i="17"/>
  <c r="CD76" i="17"/>
  <c r="CD80" i="17"/>
  <c r="CD77" i="17"/>
  <c r="CD81" i="17"/>
  <c r="CD71" i="17"/>
  <c r="CD70" i="17"/>
  <c r="CD78" i="17"/>
  <c r="CD74" i="17"/>
  <c r="CD75" i="17"/>
  <c r="CD79" i="17"/>
  <c r="CD90" i="17"/>
  <c r="CD86" i="17"/>
  <c r="CD87" i="17"/>
  <c r="CD91" i="17"/>
  <c r="CD85" i="17"/>
  <c r="CD88" i="17"/>
  <c r="CD92" i="17"/>
  <c r="CD84" i="17"/>
  <c r="CD82" i="17"/>
  <c r="CD89" i="17"/>
  <c r="EH5" i="39"/>
  <c r="EI5" i="39" s="1"/>
  <c r="EF4" i="39"/>
  <c r="AO4" i="45"/>
  <c r="CG4" i="57"/>
  <c r="AH25" i="18"/>
  <c r="DW8" i="18"/>
  <c r="DV93" i="18"/>
  <c r="CC4" i="39"/>
  <c r="CC3" i="39"/>
  <c r="CE5" i="39"/>
  <c r="CJ42" i="38"/>
  <c r="CJ4" i="38"/>
  <c r="ED5" i="45"/>
  <c r="EB4" i="45"/>
  <c r="EB86" i="45"/>
  <c r="EC86" i="45" s="1"/>
  <c r="EB83" i="45"/>
  <c r="EC83" i="45" s="1"/>
  <c r="EB82" i="45"/>
  <c r="EC82" i="45" s="1"/>
  <c r="EB84" i="45"/>
  <c r="EC84" i="45" s="1"/>
  <c r="EB85" i="45"/>
  <c r="EC85" i="45" s="1"/>
  <c r="EI4" i="57"/>
  <c r="CE5" i="17"/>
  <c r="CF5" i="17" s="1"/>
  <c r="CC24" i="17"/>
  <c r="CC30" i="17"/>
  <c r="CC21" i="17"/>
  <c r="CC25" i="17"/>
  <c r="CC4" i="17"/>
  <c r="CC22" i="17"/>
  <c r="CC28" i="17"/>
  <c r="CC20" i="17"/>
  <c r="CC3" i="17"/>
  <c r="CC23" i="17"/>
  <c r="CC29" i="17"/>
  <c r="CC32" i="17"/>
  <c r="CC43" i="17"/>
  <c r="CC34" i="17"/>
  <c r="CC44" i="17"/>
  <c r="CC35" i="17"/>
  <c r="CC36" i="17"/>
  <c r="CC31" i="17"/>
  <c r="CC40" i="17"/>
  <c r="CC45" i="17"/>
  <c r="CC41" i="17"/>
  <c r="CC51" i="17"/>
  <c r="CC56" i="17"/>
  <c r="CC47" i="17"/>
  <c r="CC48" i="17"/>
  <c r="CC53" i="17"/>
  <c r="CC57" i="17"/>
  <c r="CC46" i="17"/>
  <c r="CC49" i="17"/>
  <c r="CC54" i="17"/>
  <c r="CC50" i="17"/>
  <c r="CC55" i="17"/>
  <c r="CC59" i="17"/>
  <c r="CC65" i="17"/>
  <c r="CC69" i="17"/>
  <c r="CC60" i="17"/>
  <c r="CC66" i="17"/>
  <c r="CC70" i="17"/>
  <c r="CC61" i="17"/>
  <c r="CC67" i="17"/>
  <c r="CC64" i="17"/>
  <c r="CC68" i="17"/>
  <c r="CC58" i="17"/>
  <c r="CC72" i="17"/>
  <c r="CC76" i="17"/>
  <c r="CC80" i="17"/>
  <c r="CC77" i="17"/>
  <c r="CC81" i="17"/>
  <c r="CC71" i="17"/>
  <c r="CC78" i="17"/>
  <c r="CC82" i="17"/>
  <c r="CC74" i="17"/>
  <c r="CC75" i="17"/>
  <c r="CC79" i="17"/>
  <c r="CC90" i="17"/>
  <c r="CC86" i="17"/>
  <c r="CC87" i="17"/>
  <c r="CC91" i="17"/>
  <c r="CC85" i="17"/>
  <c r="CC88" i="17"/>
  <c r="CC92" i="17"/>
  <c r="CC84" i="17"/>
  <c r="CC89" i="17"/>
  <c r="EI4" i="17"/>
  <c r="EI20" i="17"/>
  <c r="EI21" i="17"/>
  <c r="EI25" i="17"/>
  <c r="EI22" i="17"/>
  <c r="EI28" i="17"/>
  <c r="EI23" i="17"/>
  <c r="EI24" i="17"/>
  <c r="EI31" i="17"/>
  <c r="EI34" i="17"/>
  <c r="EI35" i="17"/>
  <c r="EI36" i="17"/>
  <c r="EI40" i="17"/>
  <c r="EI45" i="17"/>
  <c r="EI30" i="17"/>
  <c r="EI41" i="17"/>
  <c r="EI29" i="17"/>
  <c r="EI32" i="17"/>
  <c r="EI43" i="17"/>
  <c r="EI48" i="17"/>
  <c r="EI53" i="17"/>
  <c r="EI46" i="17"/>
  <c r="EI49" i="17"/>
  <c r="EI54" i="17"/>
  <c r="EI50" i="17"/>
  <c r="EI55" i="17"/>
  <c r="EI44" i="17"/>
  <c r="EI47" i="17"/>
  <c r="EI51" i="17"/>
  <c r="EI56" i="17"/>
  <c r="EI60" i="17"/>
  <c r="EI66" i="17"/>
  <c r="EI57" i="17"/>
  <c r="EI58" i="17"/>
  <c r="EI61" i="17"/>
  <c r="EI67" i="17"/>
  <c r="EI64" i="17"/>
  <c r="EI68" i="17"/>
  <c r="EI59" i="17"/>
  <c r="EI65" i="17"/>
  <c r="EI69" i="17"/>
  <c r="EI77" i="17"/>
  <c r="EI81" i="17"/>
  <c r="EI71" i="17"/>
  <c r="EI72" i="17"/>
  <c r="EI74" i="17"/>
  <c r="EI78" i="17"/>
  <c r="EI82" i="17"/>
  <c r="EI75" i="17"/>
  <c r="EI79" i="17"/>
  <c r="EI70" i="17"/>
  <c r="EI76" i="17"/>
  <c r="EI80" i="17"/>
  <c r="EI84" i="17"/>
  <c r="EI87" i="17"/>
  <c r="EI91" i="17"/>
  <c r="EI88" i="17"/>
  <c r="EI92" i="17"/>
  <c r="EI85" i="17"/>
  <c r="EI89" i="17"/>
  <c r="EI86" i="17"/>
  <c r="EI90" i="17"/>
  <c r="EJ5" i="17"/>
  <c r="EK5" i="17" s="1"/>
  <c r="CI5" i="45"/>
  <c r="CG4" i="45"/>
  <c r="CK5" i="38"/>
  <c r="CL5" i="38" s="1"/>
  <c r="CI4" i="38"/>
  <c r="CI42" i="38"/>
  <c r="EJ5" i="57"/>
  <c r="EF5" i="46"/>
  <c r="AO5" i="17"/>
  <c r="EC3" i="44"/>
  <c r="EE5" i="44"/>
  <c r="EC4" i="44"/>
  <c r="AL4" i="38"/>
  <c r="AN5" i="38"/>
  <c r="AL42" i="38"/>
  <c r="CF4" i="44"/>
  <c r="EE4" i="38"/>
  <c r="EG5" i="38"/>
  <c r="EE42" i="38"/>
  <c r="ED4" i="44"/>
  <c r="EC5" i="45"/>
  <c r="CH5" i="57"/>
  <c r="CH5" i="45"/>
  <c r="CF5" i="46"/>
  <c r="CG5" i="46" s="1"/>
  <c r="CD4" i="46"/>
  <c r="CD8" i="46"/>
  <c r="CD14" i="46"/>
  <c r="CD10" i="46"/>
  <c r="CD15" i="46"/>
  <c r="CD9" i="46"/>
  <c r="CD16" i="46"/>
  <c r="CD17" i="46"/>
  <c r="CD19" i="46"/>
  <c r="CD18" i="46"/>
  <c r="CD23" i="46"/>
  <c r="CD20" i="46"/>
  <c r="CD21" i="46"/>
  <c r="CD26" i="46"/>
  <c r="CD24" i="46"/>
  <c r="CD22" i="46"/>
  <c r="CD27" i="46"/>
  <c r="CD25" i="46"/>
  <c r="CD30" i="46"/>
  <c r="CD32" i="46"/>
  <c r="CD29" i="46"/>
  <c r="CD34" i="46"/>
  <c r="CD35" i="46"/>
  <c r="CD31" i="46"/>
  <c r="CD36" i="46"/>
  <c r="CD40" i="46"/>
  <c r="CD37" i="46"/>
  <c r="CD33" i="46"/>
  <c r="CD41" i="46"/>
  <c r="CD39" i="46"/>
  <c r="CD38" i="46"/>
  <c r="CD42" i="46"/>
  <c r="CD43" i="46"/>
  <c r="CD45" i="46"/>
  <c r="CD52" i="46"/>
  <c r="CD53" i="46"/>
  <c r="CD46" i="46"/>
  <c r="CD47" i="46"/>
  <c r="CD48" i="46"/>
  <c r="CD57" i="46"/>
  <c r="CD64" i="46"/>
  <c r="CD58" i="46"/>
  <c r="CD56" i="46"/>
  <c r="CD60" i="46"/>
  <c r="CD65" i="46"/>
  <c r="CD63" i="46"/>
  <c r="CD68" i="46"/>
  <c r="CD54" i="46"/>
  <c r="CD69" i="46"/>
  <c r="CD75" i="46"/>
  <c r="CD70" i="46"/>
  <c r="CD71" i="46"/>
  <c r="CD72" i="46"/>
  <c r="AP3" i="57"/>
  <c r="AP4" i="57"/>
  <c r="CD4" i="39"/>
  <c r="CF5" i="39"/>
  <c r="AN22" i="17"/>
  <c r="AN28" i="17"/>
  <c r="AN23" i="17"/>
  <c r="AN29" i="17"/>
  <c r="AN20" i="17"/>
  <c r="AN24" i="17"/>
  <c r="AP5" i="17"/>
  <c r="AN21" i="17"/>
  <c r="AN25" i="17"/>
  <c r="AN4" i="17"/>
  <c r="AN36" i="17"/>
  <c r="AN40" i="17"/>
  <c r="AN31" i="17"/>
  <c r="AN41" i="17"/>
  <c r="AN46" i="17"/>
  <c r="AN30" i="17"/>
  <c r="AN32" i="17"/>
  <c r="AN34" i="17"/>
  <c r="AN44" i="17"/>
  <c r="AN35" i="17"/>
  <c r="AN43" i="17"/>
  <c r="AN47" i="17"/>
  <c r="AN49" i="17"/>
  <c r="AN54" i="17"/>
  <c r="AN50" i="17"/>
  <c r="AN55" i="17"/>
  <c r="AN45" i="17"/>
  <c r="AN51" i="17"/>
  <c r="AN56" i="17"/>
  <c r="AN48" i="17"/>
  <c r="AN53" i="17"/>
  <c r="AN61" i="17"/>
  <c r="AN67" i="17"/>
  <c r="AN64" i="17"/>
  <c r="AN68" i="17"/>
  <c r="AN58" i="17"/>
  <c r="AN57" i="17"/>
  <c r="AN59" i="17"/>
  <c r="AN65" i="17"/>
  <c r="AN69" i="17"/>
  <c r="AN60" i="17"/>
  <c r="AN66" i="17"/>
  <c r="AN72" i="17"/>
  <c r="AN78" i="17"/>
  <c r="AN70" i="17"/>
  <c r="AN75" i="17"/>
  <c r="AN79" i="17"/>
  <c r="AN74" i="17"/>
  <c r="AN71" i="17"/>
  <c r="AN76" i="17"/>
  <c r="AN80" i="17"/>
  <c r="AN77" i="17"/>
  <c r="AN86" i="17"/>
  <c r="AN88" i="17"/>
  <c r="AN92" i="17"/>
  <c r="AN84" i="17"/>
  <c r="AN81" i="17"/>
  <c r="AN89" i="17"/>
  <c r="AN85" i="17"/>
  <c r="AN82" i="17"/>
  <c r="AN90" i="17"/>
  <c r="AN87" i="17"/>
  <c r="AN91" i="17"/>
  <c r="CG5" i="44"/>
  <c r="CE4" i="44"/>
  <c r="CL4" i="38" l="1"/>
  <c r="CL42" i="38"/>
  <c r="CG4" i="46"/>
  <c r="CG8" i="46"/>
  <c r="CG16" i="46"/>
  <c r="CG9" i="46"/>
  <c r="CG17" i="46"/>
  <c r="CG10" i="46"/>
  <c r="CG14" i="46"/>
  <c r="CG15" i="46"/>
  <c r="CG18" i="46"/>
  <c r="CG19" i="46"/>
  <c r="CG22" i="46"/>
  <c r="CG20" i="46"/>
  <c r="CG21" i="46"/>
  <c r="CG25" i="46"/>
  <c r="CG23" i="46"/>
  <c r="CG24" i="46"/>
  <c r="CG27" i="46"/>
  <c r="CG26" i="46"/>
  <c r="CG29" i="46"/>
  <c r="CG30" i="46"/>
  <c r="CG32" i="46"/>
  <c r="CG34" i="46"/>
  <c r="CG35" i="46"/>
  <c r="CG31" i="46"/>
  <c r="CG33" i="46"/>
  <c r="CG39" i="46"/>
  <c r="CG36" i="46"/>
  <c r="CG37" i="46"/>
  <c r="CG38" i="46"/>
  <c r="CG40" i="46"/>
  <c r="CG45" i="46"/>
  <c r="CG41" i="46"/>
  <c r="CG46" i="46"/>
  <c r="CG43" i="46"/>
  <c r="CG48" i="46"/>
  <c r="CG56" i="46"/>
  <c r="CG52" i="46"/>
  <c r="CG42" i="46"/>
  <c r="CG47" i="46"/>
  <c r="CG63" i="46"/>
  <c r="CG54" i="46"/>
  <c r="CG57" i="46"/>
  <c r="CG53" i="46"/>
  <c r="CG58" i="46"/>
  <c r="CG60" i="46"/>
  <c r="CG70" i="46"/>
  <c r="CG64" i="46"/>
  <c r="CG65" i="46"/>
  <c r="CG68" i="46"/>
  <c r="CG72" i="46"/>
  <c r="CG75" i="46"/>
  <c r="CG69" i="46"/>
  <c r="CG71" i="46"/>
  <c r="EI4" i="39"/>
  <c r="EK24" i="17"/>
  <c r="EK30" i="17"/>
  <c r="EK20" i="17"/>
  <c r="EK4" i="17"/>
  <c r="EK21" i="17"/>
  <c r="EK25" i="17"/>
  <c r="EK22" i="17"/>
  <c r="EK28" i="17"/>
  <c r="EK23" i="17"/>
  <c r="EK29" i="17"/>
  <c r="EK32" i="17"/>
  <c r="EK43" i="17"/>
  <c r="EK31" i="17"/>
  <c r="EK34" i="17"/>
  <c r="EK44" i="17"/>
  <c r="EK35" i="17"/>
  <c r="EK36" i="17"/>
  <c r="EK40" i="17"/>
  <c r="EK45" i="17"/>
  <c r="EK41" i="17"/>
  <c r="EK47" i="17"/>
  <c r="EK51" i="17"/>
  <c r="EK48" i="17"/>
  <c r="EK53" i="17"/>
  <c r="EK57" i="17"/>
  <c r="EK46" i="17"/>
  <c r="EK49" i="17"/>
  <c r="EK54" i="17"/>
  <c r="EK50" i="17"/>
  <c r="EK55" i="17"/>
  <c r="EK59" i="17"/>
  <c r="EK65" i="17"/>
  <c r="EK69" i="17"/>
  <c r="EK60" i="17"/>
  <c r="EK66" i="17"/>
  <c r="EK70" i="17"/>
  <c r="EK58" i="17"/>
  <c r="EK61" i="17"/>
  <c r="EK67" i="17"/>
  <c r="EK64" i="17"/>
  <c r="EK68" i="17"/>
  <c r="EK56" i="17"/>
  <c r="EK76" i="17"/>
  <c r="EK80" i="17"/>
  <c r="EK71" i="17"/>
  <c r="EK77" i="17"/>
  <c r="EK81" i="17"/>
  <c r="EK72" i="17"/>
  <c r="EK74" i="17"/>
  <c r="EK78" i="17"/>
  <c r="EK82" i="17"/>
  <c r="EK75" i="17"/>
  <c r="EK79" i="17"/>
  <c r="EK86" i="17"/>
  <c r="EK90" i="17"/>
  <c r="EK84" i="17"/>
  <c r="EK87" i="17"/>
  <c r="EK91" i="17"/>
  <c r="EK88" i="17"/>
  <c r="EK92" i="17"/>
  <c r="EK85" i="17"/>
  <c r="EK89" i="17"/>
  <c r="CF4" i="17"/>
  <c r="CF23" i="17"/>
  <c r="CF29" i="17"/>
  <c r="CF24" i="17"/>
  <c r="CF30" i="17"/>
  <c r="CF21" i="17"/>
  <c r="CF25" i="17"/>
  <c r="CF22" i="17"/>
  <c r="CF28" i="17"/>
  <c r="CF20" i="17"/>
  <c r="CF41" i="17"/>
  <c r="CF46" i="17"/>
  <c r="CF32" i="17"/>
  <c r="CF43" i="17"/>
  <c r="CF34" i="17"/>
  <c r="CF44" i="17"/>
  <c r="CF35" i="17"/>
  <c r="CF31" i="17"/>
  <c r="CF36" i="17"/>
  <c r="CF40" i="17"/>
  <c r="CF50" i="17"/>
  <c r="CF55" i="17"/>
  <c r="CF51" i="17"/>
  <c r="CF56" i="17"/>
  <c r="CF47" i="17"/>
  <c r="CF48" i="17"/>
  <c r="CF53" i="17"/>
  <c r="CF45" i="17"/>
  <c r="CF49" i="17"/>
  <c r="CF54" i="17"/>
  <c r="CF58" i="17"/>
  <c r="CF64" i="17"/>
  <c r="CF68" i="17"/>
  <c r="CF57" i="17"/>
  <c r="CF59" i="17"/>
  <c r="CF65" i="17"/>
  <c r="CF69" i="17"/>
  <c r="CF60" i="17"/>
  <c r="CF66" i="17"/>
  <c r="CF70" i="17"/>
  <c r="CF61" i="17"/>
  <c r="CF67" i="17"/>
  <c r="CF71" i="17"/>
  <c r="CF75" i="17"/>
  <c r="CF79" i="17"/>
  <c r="CF84" i="17"/>
  <c r="CF72" i="17"/>
  <c r="CF76" i="17"/>
  <c r="CF80" i="17"/>
  <c r="CF85" i="17"/>
  <c r="CF77" i="17"/>
  <c r="CF81" i="17"/>
  <c r="CF74" i="17"/>
  <c r="CF78" i="17"/>
  <c r="CF82" i="17"/>
  <c r="CF89" i="17"/>
  <c r="CF86" i="17"/>
  <c r="CF90" i="17"/>
  <c r="CF87" i="17"/>
  <c r="CF91" i="17"/>
  <c r="CF88" i="17"/>
  <c r="CF92" i="17"/>
  <c r="CG4" i="44"/>
  <c r="CH4" i="45"/>
  <c r="CJ5" i="45"/>
  <c r="EE4" i="44"/>
  <c r="AP3" i="45"/>
  <c r="AP4" i="45"/>
  <c r="CH4" i="57"/>
  <c r="EC3" i="45"/>
  <c r="EE5" i="45"/>
  <c r="EC4" i="45"/>
  <c r="CH5" i="44"/>
  <c r="AO4" i="17"/>
  <c r="AO22" i="17"/>
  <c r="AO28" i="17"/>
  <c r="AO23" i="17"/>
  <c r="AO29" i="17"/>
  <c r="AO20" i="17"/>
  <c r="AO24" i="17"/>
  <c r="AO21" i="17"/>
  <c r="AO25" i="17"/>
  <c r="AO35" i="17"/>
  <c r="AO36" i="17"/>
  <c r="AO40" i="17"/>
  <c r="AO45" i="17"/>
  <c r="AO31" i="17"/>
  <c r="AO41" i="17"/>
  <c r="AO46" i="17"/>
  <c r="AO30" i="17"/>
  <c r="AO32" i="17"/>
  <c r="AO43" i="17"/>
  <c r="AO34" i="17"/>
  <c r="AO44" i="17"/>
  <c r="AO48" i="17"/>
  <c r="AO53" i="17"/>
  <c r="AO57" i="17"/>
  <c r="AO47" i="17"/>
  <c r="AO49" i="17"/>
  <c r="AO54" i="17"/>
  <c r="AO50" i="17"/>
  <c r="AO55" i="17"/>
  <c r="AO51" i="17"/>
  <c r="AO56" i="17"/>
  <c r="AO61" i="17"/>
  <c r="AO67" i="17"/>
  <c r="AO71" i="17"/>
  <c r="AO64" i="17"/>
  <c r="AO68" i="17"/>
  <c r="AO58" i="17"/>
  <c r="AO59" i="17"/>
  <c r="AO65" i="17"/>
  <c r="AO69" i="17"/>
  <c r="AO60" i="17"/>
  <c r="AO66" i="17"/>
  <c r="AO70" i="17"/>
  <c r="AO77" i="17"/>
  <c r="AO81" i="17"/>
  <c r="AO72" i="17"/>
  <c r="AO78" i="17"/>
  <c r="AO82" i="17"/>
  <c r="AO75" i="17"/>
  <c r="AO79" i="17"/>
  <c r="AO84" i="17"/>
  <c r="AO74" i="17"/>
  <c r="AO76" i="17"/>
  <c r="AO80" i="17"/>
  <c r="AO87" i="17"/>
  <c r="AO91" i="17"/>
  <c r="AO86" i="17"/>
  <c r="AO88" i="17"/>
  <c r="AO92" i="17"/>
  <c r="AO89" i="17"/>
  <c r="AO85" i="17"/>
  <c r="AO90" i="17"/>
  <c r="AI25" i="18"/>
  <c r="AN4" i="38"/>
  <c r="AN42" i="38"/>
  <c r="EF4" i="46"/>
  <c r="EF9" i="46"/>
  <c r="EF8" i="46"/>
  <c r="EF15" i="46"/>
  <c r="EF14" i="46"/>
  <c r="EF16" i="46"/>
  <c r="EF10" i="46"/>
  <c r="EF17" i="46"/>
  <c r="EF18" i="46"/>
  <c r="EF21" i="46"/>
  <c r="EF20" i="46"/>
  <c r="EF19" i="46"/>
  <c r="EF22" i="46"/>
  <c r="EF24" i="46"/>
  <c r="EF25" i="46"/>
  <c r="EF23" i="46"/>
  <c r="EF27" i="46"/>
  <c r="EF26" i="46"/>
  <c r="EF29" i="46"/>
  <c r="EF30" i="46"/>
  <c r="EF32" i="46"/>
  <c r="EF36" i="46"/>
  <c r="EF34" i="46"/>
  <c r="EF31" i="46"/>
  <c r="EF38" i="46"/>
  <c r="EF33" i="46"/>
  <c r="EF37" i="46"/>
  <c r="EF43" i="46"/>
  <c r="EF40" i="46"/>
  <c r="EF35" i="46"/>
  <c r="EF45" i="46"/>
  <c r="EF42" i="46"/>
  <c r="EF41" i="46"/>
  <c r="EF39" i="46"/>
  <c r="EF46" i="46"/>
  <c r="EF54" i="46"/>
  <c r="EF48" i="46"/>
  <c r="EF47" i="46"/>
  <c r="EF52" i="46"/>
  <c r="EF60" i="46"/>
  <c r="EF63" i="46"/>
  <c r="EF56" i="46"/>
  <c r="EF57" i="46"/>
  <c r="EF53" i="46"/>
  <c r="EF58" i="46"/>
  <c r="EF69" i="46"/>
  <c r="EF64" i="46"/>
  <c r="EF70" i="46"/>
  <c r="EF65" i="46"/>
  <c r="EF68" i="46"/>
  <c r="EF71" i="46"/>
  <c r="EF72" i="46"/>
  <c r="EF75" i="46"/>
  <c r="CK5" i="45"/>
  <c r="CI4" i="45"/>
  <c r="CF4" i="39"/>
  <c r="EL5" i="17"/>
  <c r="EJ20" i="17"/>
  <c r="EJ4" i="17"/>
  <c r="EJ21" i="17"/>
  <c r="EJ25" i="17"/>
  <c r="EJ22" i="17"/>
  <c r="EJ28" i="17"/>
  <c r="EJ23" i="17"/>
  <c r="EJ29" i="17"/>
  <c r="EJ24" i="17"/>
  <c r="EJ30" i="17"/>
  <c r="EJ31" i="17"/>
  <c r="EJ34" i="17"/>
  <c r="EJ44" i="17"/>
  <c r="EJ35" i="17"/>
  <c r="EJ36" i="17"/>
  <c r="EJ40" i="17"/>
  <c r="EJ45" i="17"/>
  <c r="EJ41" i="17"/>
  <c r="EJ32" i="17"/>
  <c r="EJ43" i="17"/>
  <c r="EJ47" i="17"/>
  <c r="EJ51" i="17"/>
  <c r="EJ56" i="17"/>
  <c r="EJ48" i="17"/>
  <c r="EJ53" i="17"/>
  <c r="EJ57" i="17"/>
  <c r="EJ46" i="17"/>
  <c r="EJ49" i="17"/>
  <c r="EJ54" i="17"/>
  <c r="EJ58" i="17"/>
  <c r="EJ50" i="17"/>
  <c r="EJ55" i="17"/>
  <c r="EJ60" i="17"/>
  <c r="EJ66" i="17"/>
  <c r="EJ70" i="17"/>
  <c r="EJ61" i="17"/>
  <c r="EJ67" i="17"/>
  <c r="EJ71" i="17"/>
  <c r="EJ64" i="17"/>
  <c r="EJ68" i="17"/>
  <c r="EJ59" i="17"/>
  <c r="EJ65" i="17"/>
  <c r="EJ69" i="17"/>
  <c r="EJ76" i="17"/>
  <c r="EJ80" i="17"/>
  <c r="EJ77" i="17"/>
  <c r="EJ81" i="17"/>
  <c r="EJ72" i="17"/>
  <c r="EJ74" i="17"/>
  <c r="EJ78" i="17"/>
  <c r="EJ82" i="17"/>
  <c r="EJ75" i="17"/>
  <c r="EJ79" i="17"/>
  <c r="EJ86" i="17"/>
  <c r="EJ90" i="17"/>
  <c r="EJ84" i="17"/>
  <c r="EJ87" i="17"/>
  <c r="EJ91" i="17"/>
  <c r="EJ88" i="17"/>
  <c r="EJ92" i="17"/>
  <c r="EJ85" i="17"/>
  <c r="EJ89" i="17"/>
  <c r="ED4" i="45"/>
  <c r="EF5" i="45"/>
  <c r="ED82" i="45"/>
  <c r="ED85" i="45"/>
  <c r="ED86" i="45"/>
  <c r="ED83" i="45"/>
  <c r="ED84" i="45"/>
  <c r="DX8" i="18"/>
  <c r="DW93" i="18"/>
  <c r="CI5" i="57"/>
  <c r="EG5" i="46"/>
  <c r="EH5" i="46" s="1"/>
  <c r="EF5" i="44"/>
  <c r="EG5" i="44" s="1"/>
  <c r="CF8" i="46"/>
  <c r="CH5" i="46"/>
  <c r="CF4" i="46"/>
  <c r="CF9" i="46"/>
  <c r="CF14" i="46"/>
  <c r="CF10" i="46"/>
  <c r="CF16" i="46"/>
  <c r="CF17" i="46"/>
  <c r="CF15" i="46"/>
  <c r="CF19" i="46"/>
  <c r="CF18" i="46"/>
  <c r="CF20" i="46"/>
  <c r="CF21" i="46"/>
  <c r="CF23" i="46"/>
  <c r="CF27" i="46"/>
  <c r="CF24" i="46"/>
  <c r="CF22" i="46"/>
  <c r="CF25" i="46"/>
  <c r="CF26" i="46"/>
  <c r="CF30" i="46"/>
  <c r="CF29" i="46"/>
  <c r="CF34" i="46"/>
  <c r="CF31" i="46"/>
  <c r="CF32" i="46"/>
  <c r="CF35" i="46"/>
  <c r="CF39" i="46"/>
  <c r="CF36" i="46"/>
  <c r="CF40" i="46"/>
  <c r="CF37" i="46"/>
  <c r="CF33" i="46"/>
  <c r="CF38" i="46"/>
  <c r="CF41" i="46"/>
  <c r="CF42" i="46"/>
  <c r="CF46" i="46"/>
  <c r="CF43" i="46"/>
  <c r="CF45" i="46"/>
  <c r="CF48" i="46"/>
  <c r="CF52" i="46"/>
  <c r="CF53" i="46"/>
  <c r="CF47" i="46"/>
  <c r="CF54" i="46"/>
  <c r="CF57" i="46"/>
  <c r="CF64" i="46"/>
  <c r="CF58" i="46"/>
  <c r="CF56" i="46"/>
  <c r="CF60" i="46"/>
  <c r="CF63" i="46"/>
  <c r="CF70" i="46"/>
  <c r="CF65" i="46"/>
  <c r="CF71" i="46"/>
  <c r="CF68" i="46"/>
  <c r="CF69" i="46"/>
  <c r="CF72" i="46"/>
  <c r="CF75" i="46"/>
  <c r="EJ4" i="57"/>
  <c r="CE4" i="17"/>
  <c r="CG5" i="17"/>
  <c r="CE24" i="17"/>
  <c r="CE30" i="17"/>
  <c r="CE21" i="17"/>
  <c r="CE25" i="17"/>
  <c r="CE31" i="17"/>
  <c r="CE22" i="17"/>
  <c r="CE28" i="17"/>
  <c r="CE20" i="17"/>
  <c r="CE23" i="17"/>
  <c r="CE29" i="17"/>
  <c r="CE32" i="17"/>
  <c r="CE43" i="17"/>
  <c r="CE34" i="17"/>
  <c r="CE44" i="17"/>
  <c r="CE35" i="17"/>
  <c r="CE36" i="17"/>
  <c r="CE40" i="17"/>
  <c r="CE45" i="17"/>
  <c r="CE41" i="17"/>
  <c r="CE46" i="17"/>
  <c r="CE50" i="17"/>
  <c r="CE55" i="17"/>
  <c r="CE51" i="17"/>
  <c r="CE56" i="17"/>
  <c r="CE47" i="17"/>
  <c r="CE48" i="17"/>
  <c r="CE53" i="17"/>
  <c r="CE57" i="17"/>
  <c r="CE49" i="17"/>
  <c r="CE54" i="17"/>
  <c r="CE58" i="17"/>
  <c r="CE59" i="17"/>
  <c r="CE65" i="17"/>
  <c r="CE69" i="17"/>
  <c r="CE74" i="17"/>
  <c r="CE60" i="17"/>
  <c r="CE66" i="17"/>
  <c r="CE70" i="17"/>
  <c r="CE61" i="17"/>
  <c r="CE67" i="17"/>
  <c r="CE71" i="17"/>
  <c r="CE64" i="17"/>
  <c r="CE68" i="17"/>
  <c r="CE72" i="17"/>
  <c r="CE75" i="17"/>
  <c r="CE79" i="17"/>
  <c r="CE84" i="17"/>
  <c r="CE76" i="17"/>
  <c r="CE80" i="17"/>
  <c r="CE77" i="17"/>
  <c r="CE81" i="17"/>
  <c r="CE86" i="17"/>
  <c r="CE78" i="17"/>
  <c r="CE82" i="17"/>
  <c r="CE89" i="17"/>
  <c r="CE90" i="17"/>
  <c r="CE87" i="17"/>
  <c r="CE91" i="17"/>
  <c r="CE85" i="17"/>
  <c r="CE88" i="17"/>
  <c r="CE92" i="17"/>
  <c r="CE4" i="39"/>
  <c r="CG5" i="39"/>
  <c r="EJ5" i="39"/>
  <c r="EH4" i="39"/>
  <c r="AO5" i="38"/>
  <c r="AP3" i="17"/>
  <c r="AP4" i="17"/>
  <c r="AP20" i="17"/>
  <c r="AP21" i="17"/>
  <c r="AP25" i="17"/>
  <c r="AP22" i="17"/>
  <c r="AP28" i="17"/>
  <c r="AP23" i="17"/>
  <c r="AP29" i="17"/>
  <c r="AP24" i="17"/>
  <c r="AP34" i="17"/>
  <c r="AP44" i="17"/>
  <c r="AP35" i="17"/>
  <c r="AP36" i="17"/>
  <c r="AP40" i="17"/>
  <c r="AP45" i="17"/>
  <c r="AP31" i="17"/>
  <c r="AP41" i="17"/>
  <c r="AP46" i="17"/>
  <c r="AP30" i="17"/>
  <c r="AP32" i="17"/>
  <c r="AP43" i="17"/>
  <c r="AP48" i="17"/>
  <c r="AP53" i="17"/>
  <c r="AP47" i="17"/>
  <c r="AP49" i="17"/>
  <c r="AP54" i="17"/>
  <c r="AP50" i="17"/>
  <c r="AP55" i="17"/>
  <c r="AP51" i="17"/>
  <c r="AP56" i="17"/>
  <c r="AP60" i="17"/>
  <c r="AP66" i="17"/>
  <c r="AP61" i="17"/>
  <c r="AP67" i="17"/>
  <c r="AP71" i="17"/>
  <c r="AP64" i="17"/>
  <c r="AP68" i="17"/>
  <c r="AP58" i="17"/>
  <c r="AP57" i="17"/>
  <c r="AP59" i="17"/>
  <c r="AP65" i="17"/>
  <c r="AP69" i="17"/>
  <c r="AP77" i="17"/>
  <c r="AP81" i="17"/>
  <c r="AP70" i="17"/>
  <c r="AP72" i="17"/>
  <c r="AP78" i="17"/>
  <c r="AP82" i="17"/>
  <c r="AP75" i="17"/>
  <c r="AP79" i="17"/>
  <c r="AP74" i="17"/>
  <c r="AP76" i="17"/>
  <c r="AP80" i="17"/>
  <c r="AP87" i="17"/>
  <c r="AP91" i="17"/>
  <c r="AP86" i="17"/>
  <c r="AP88" i="17"/>
  <c r="AP92" i="17"/>
  <c r="AP84" i="17"/>
  <c r="AP89" i="17"/>
  <c r="AP85" i="17"/>
  <c r="AP90" i="17"/>
  <c r="EG4" i="38"/>
  <c r="EG42" i="38"/>
  <c r="CM5" i="38"/>
  <c r="CK4" i="38"/>
  <c r="CK42" i="38"/>
  <c r="EK5" i="57"/>
  <c r="EL5" i="57" s="1"/>
  <c r="EH5" i="38"/>
  <c r="EI5" i="38" s="1"/>
  <c r="EI42" i="38" l="1"/>
  <c r="EI4" i="38"/>
  <c r="EH4" i="46"/>
  <c r="EH9" i="46"/>
  <c r="EH14" i="46"/>
  <c r="EH8" i="46"/>
  <c r="EH10" i="46"/>
  <c r="EH16" i="46"/>
  <c r="EH17" i="46"/>
  <c r="EH15" i="46"/>
  <c r="EH18" i="46"/>
  <c r="EH19" i="46"/>
  <c r="EH20" i="46"/>
  <c r="EH21" i="46"/>
  <c r="EH23" i="46"/>
  <c r="EH24" i="46"/>
  <c r="EH25" i="46"/>
  <c r="EH22" i="46"/>
  <c r="EH26" i="46"/>
  <c r="EH30" i="46"/>
  <c r="EH32" i="46"/>
  <c r="EH29" i="46"/>
  <c r="EH27" i="46"/>
  <c r="EH35" i="46"/>
  <c r="EH31" i="46"/>
  <c r="EH37" i="46"/>
  <c r="EH38" i="46"/>
  <c r="EH33" i="46"/>
  <c r="EH36" i="46"/>
  <c r="EH39" i="46"/>
  <c r="EH34" i="46"/>
  <c r="EH43" i="46"/>
  <c r="EH40" i="46"/>
  <c r="EH45" i="46"/>
  <c r="EH46" i="46"/>
  <c r="EH41" i="46"/>
  <c r="EH53" i="46"/>
  <c r="EH42" i="46"/>
  <c r="EH48" i="46"/>
  <c r="EH47" i="46"/>
  <c r="EH52" i="46"/>
  <c r="EH60" i="46"/>
  <c r="EH54" i="46"/>
  <c r="EH56" i="46"/>
  <c r="EH57" i="46"/>
  <c r="EH58" i="46"/>
  <c r="EH68" i="46"/>
  <c r="EH69" i="46"/>
  <c r="EH64" i="46"/>
  <c r="EH63" i="46"/>
  <c r="EH65" i="46"/>
  <c r="EH70" i="46"/>
  <c r="EH71" i="46"/>
  <c r="EH72" i="46"/>
  <c r="EH75" i="46"/>
  <c r="EL4" i="57"/>
  <c r="EG4" i="44"/>
  <c r="EJ4" i="39"/>
  <c r="CM4" i="38"/>
  <c r="CM42" i="38"/>
  <c r="CH4" i="46"/>
  <c r="CH10" i="46"/>
  <c r="CH15" i="46"/>
  <c r="CH8" i="46"/>
  <c r="CH16" i="46"/>
  <c r="CH14" i="46"/>
  <c r="CH9" i="46"/>
  <c r="CH17" i="46"/>
  <c r="CH18" i="46"/>
  <c r="CH19" i="46"/>
  <c r="CH20" i="46"/>
  <c r="CH21" i="46"/>
  <c r="CH25" i="46"/>
  <c r="CH23" i="46"/>
  <c r="CH22" i="46"/>
  <c r="CH31" i="46"/>
  <c r="CH27" i="46"/>
  <c r="CH26" i="46"/>
  <c r="CH24" i="46"/>
  <c r="CH29" i="46"/>
  <c r="CH30" i="46"/>
  <c r="CH33" i="46"/>
  <c r="CH32" i="46"/>
  <c r="CH34" i="46"/>
  <c r="CH35" i="46"/>
  <c r="CH36" i="46"/>
  <c r="CH37" i="46"/>
  <c r="CH43" i="46"/>
  <c r="CH38" i="46"/>
  <c r="CH40" i="46"/>
  <c r="CH41" i="46"/>
  <c r="CH39" i="46"/>
  <c r="CH46" i="46"/>
  <c r="CH42" i="46"/>
  <c r="CH47" i="46"/>
  <c r="CH45" i="46"/>
  <c r="CH48" i="46"/>
  <c r="CH52" i="46"/>
  <c r="CH54" i="46"/>
  <c r="CH57" i="46"/>
  <c r="CH53" i="46"/>
  <c r="CH58" i="46"/>
  <c r="CH56" i="46"/>
  <c r="CH69" i="46"/>
  <c r="CH64" i="46"/>
  <c r="CH63" i="46"/>
  <c r="CH60" i="46"/>
  <c r="CH65" i="46"/>
  <c r="CH68" i="46"/>
  <c r="CH71" i="46"/>
  <c r="CH72" i="46"/>
  <c r="CH75" i="46"/>
  <c r="CH70" i="46"/>
  <c r="CK5" i="57"/>
  <c r="CI4" i="57"/>
  <c r="CJ5" i="57"/>
  <c r="CH4" i="44"/>
  <c r="CG4" i="39"/>
  <c r="EH5" i="45"/>
  <c r="EF4" i="45"/>
  <c r="EF85" i="45"/>
  <c r="EF86" i="45"/>
  <c r="EF82" i="45"/>
  <c r="EF83" i="45"/>
  <c r="EF84" i="45"/>
  <c r="EG5" i="45"/>
  <c r="EE4" i="45"/>
  <c r="EE82" i="45"/>
  <c r="EE85" i="45"/>
  <c r="EE86" i="45"/>
  <c r="EE83" i="45"/>
  <c r="EE84" i="45"/>
  <c r="CJ4" i="45"/>
  <c r="CL5" i="45"/>
  <c r="CI5" i="46"/>
  <c r="CH5" i="17"/>
  <c r="EH4" i="38"/>
  <c r="EJ5" i="38"/>
  <c r="EK5" i="38" s="1"/>
  <c r="EH42" i="38"/>
  <c r="EL24" i="17"/>
  <c r="EL20" i="17"/>
  <c r="EL4" i="17"/>
  <c r="EL21" i="17"/>
  <c r="EL25" i="17"/>
  <c r="EL22" i="17"/>
  <c r="EL28" i="17"/>
  <c r="EL23" i="17"/>
  <c r="EL32" i="17"/>
  <c r="EL43" i="17"/>
  <c r="EL31" i="17"/>
  <c r="EL34" i="17"/>
  <c r="EL44" i="17"/>
  <c r="EL35" i="17"/>
  <c r="EL36" i="17"/>
  <c r="EL40" i="17"/>
  <c r="EL30" i="17"/>
  <c r="EL29" i="17"/>
  <c r="EL41" i="17"/>
  <c r="EL47" i="17"/>
  <c r="EL51" i="17"/>
  <c r="EL56" i="17"/>
  <c r="EL45" i="17"/>
  <c r="EL48" i="17"/>
  <c r="EL53" i="17"/>
  <c r="EL46" i="17"/>
  <c r="EL49" i="17"/>
  <c r="EL54" i="17"/>
  <c r="EL50" i="17"/>
  <c r="EL55" i="17"/>
  <c r="EL59" i="17"/>
  <c r="EL65" i="17"/>
  <c r="EL69" i="17"/>
  <c r="EL57" i="17"/>
  <c r="EL60" i="17"/>
  <c r="EL66" i="17"/>
  <c r="EL58" i="17"/>
  <c r="EL61" i="17"/>
  <c r="EL67" i="17"/>
  <c r="EL64" i="17"/>
  <c r="EL68" i="17"/>
  <c r="EL76" i="17"/>
  <c r="EL80" i="17"/>
  <c r="EL71" i="17"/>
  <c r="EL77" i="17"/>
  <c r="EL81" i="17"/>
  <c r="EL72" i="17"/>
  <c r="EL74" i="17"/>
  <c r="EL78" i="17"/>
  <c r="EL70" i="17"/>
  <c r="EL75" i="17"/>
  <c r="EL79" i="17"/>
  <c r="EL86" i="17"/>
  <c r="EL90" i="17"/>
  <c r="EL84" i="17"/>
  <c r="EL87" i="17"/>
  <c r="EL91" i="17"/>
  <c r="EL88" i="17"/>
  <c r="EL92" i="17"/>
  <c r="EL85" i="17"/>
  <c r="EL82" i="17"/>
  <c r="EL89" i="17"/>
  <c r="CK4" i="45"/>
  <c r="CM5" i="45"/>
  <c r="CI5" i="44"/>
  <c r="AO4" i="38"/>
  <c r="AO42" i="38"/>
  <c r="EM5" i="57"/>
  <c r="EK4" i="57"/>
  <c r="EF4" i="44"/>
  <c r="EH5" i="44"/>
  <c r="DY8" i="18"/>
  <c r="DX93" i="18"/>
  <c r="EM5" i="17"/>
  <c r="EN5" i="17" s="1"/>
  <c r="CN5" i="38"/>
  <c r="CG4" i="17"/>
  <c r="CG23" i="17"/>
  <c r="CG24" i="17"/>
  <c r="CG30" i="17"/>
  <c r="CG21" i="17"/>
  <c r="CG25" i="17"/>
  <c r="CI5" i="17"/>
  <c r="CG22" i="17"/>
  <c r="CG28" i="17"/>
  <c r="CG20" i="17"/>
  <c r="CG41" i="17"/>
  <c r="CG32" i="17"/>
  <c r="CG43" i="17"/>
  <c r="CG29" i="17"/>
  <c r="CG34" i="17"/>
  <c r="CG35" i="17"/>
  <c r="CG31" i="17"/>
  <c r="CG36" i="17"/>
  <c r="CG40" i="17"/>
  <c r="CG45" i="17"/>
  <c r="CG44" i="17"/>
  <c r="CG50" i="17"/>
  <c r="CG55" i="17"/>
  <c r="CG51" i="17"/>
  <c r="CG56" i="17"/>
  <c r="CG46" i="17"/>
  <c r="CG47" i="17"/>
  <c r="CG48" i="17"/>
  <c r="CG53" i="17"/>
  <c r="CG57" i="17"/>
  <c r="CG49" i="17"/>
  <c r="CG54" i="17"/>
  <c r="CG58" i="17"/>
  <c r="CG64" i="17"/>
  <c r="CG68" i="17"/>
  <c r="CG59" i="17"/>
  <c r="CG65" i="17"/>
  <c r="CG69" i="17"/>
  <c r="CG60" i="17"/>
  <c r="CG66" i="17"/>
  <c r="CG70" i="17"/>
  <c r="CG61" i="17"/>
  <c r="CG67" i="17"/>
  <c r="CG75" i="17"/>
  <c r="CG79" i="17"/>
  <c r="CG72" i="17"/>
  <c r="CG76" i="17"/>
  <c r="CG80" i="17"/>
  <c r="CG71" i="17"/>
  <c r="CG77" i="17"/>
  <c r="CG81" i="17"/>
  <c r="CG74" i="17"/>
  <c r="CG78" i="17"/>
  <c r="CG82" i="17"/>
  <c r="CG89" i="17"/>
  <c r="CG86" i="17"/>
  <c r="CG90" i="17"/>
  <c r="CG85" i="17"/>
  <c r="CG87" i="17"/>
  <c r="CG91" i="17"/>
  <c r="CG84" i="17"/>
  <c r="CG88" i="17"/>
  <c r="CG92" i="17"/>
  <c r="EI5" i="46"/>
  <c r="EG14" i="46"/>
  <c r="EG15" i="46"/>
  <c r="EG4" i="46"/>
  <c r="EG8" i="46"/>
  <c r="EG10" i="46"/>
  <c r="EG9" i="46"/>
  <c r="EG16" i="46"/>
  <c r="EG17" i="46"/>
  <c r="EG18" i="46"/>
  <c r="EG20" i="46"/>
  <c r="EG19" i="46"/>
  <c r="EG21" i="46"/>
  <c r="EG22" i="46"/>
  <c r="EG23" i="46"/>
  <c r="EG30" i="46"/>
  <c r="EG24" i="46"/>
  <c r="EG25" i="46"/>
  <c r="EG27" i="46"/>
  <c r="EG26" i="46"/>
  <c r="EG31" i="46"/>
  <c r="EG32" i="46"/>
  <c r="EG29" i="46"/>
  <c r="EG37" i="46"/>
  <c r="EG38" i="46"/>
  <c r="EG33" i="46"/>
  <c r="EG36" i="46"/>
  <c r="EG35" i="46"/>
  <c r="EG42" i="46"/>
  <c r="EG40" i="46"/>
  <c r="EG34" i="46"/>
  <c r="EG39" i="46"/>
  <c r="EG45" i="46"/>
  <c r="EG46" i="46"/>
  <c r="EG41" i="46"/>
  <c r="EG43" i="46"/>
  <c r="EG48" i="46"/>
  <c r="EG47" i="46"/>
  <c r="EG60" i="46"/>
  <c r="EG52" i="46"/>
  <c r="EG54" i="46"/>
  <c r="EG56" i="46"/>
  <c r="EG57" i="46"/>
  <c r="EG53" i="46"/>
  <c r="EG68" i="46"/>
  <c r="EG69" i="46"/>
  <c r="EG64" i="46"/>
  <c r="EG70" i="46"/>
  <c r="EG63" i="46"/>
  <c r="EG58" i="46"/>
  <c r="EG65" i="46"/>
  <c r="EG71" i="46"/>
  <c r="EG72" i="46"/>
  <c r="EG75" i="46"/>
  <c r="CH5" i="39"/>
  <c r="CI5" i="39" s="1"/>
  <c r="AP5" i="38"/>
  <c r="AJ25" i="18"/>
  <c r="EK5" i="39"/>
  <c r="EL5" i="39" s="1"/>
  <c r="EK4" i="38" l="1"/>
  <c r="EK42" i="38"/>
  <c r="EL4" i="39"/>
  <c r="EN23" i="17"/>
  <c r="EN29" i="17"/>
  <c r="EN24" i="17"/>
  <c r="EN30" i="17"/>
  <c r="EN20" i="17"/>
  <c r="EN4" i="17"/>
  <c r="EN21" i="17"/>
  <c r="EN25" i="17"/>
  <c r="EN22" i="17"/>
  <c r="EN28" i="17"/>
  <c r="EN41" i="17"/>
  <c r="EN46" i="17"/>
  <c r="EN32" i="17"/>
  <c r="EN43" i="17"/>
  <c r="EN31" i="17"/>
  <c r="EN34" i="17"/>
  <c r="EN44" i="17"/>
  <c r="EN35" i="17"/>
  <c r="EN36" i="17"/>
  <c r="EN40" i="17"/>
  <c r="EN50" i="17"/>
  <c r="EN55" i="17"/>
  <c r="EN47" i="17"/>
  <c r="EN51" i="17"/>
  <c r="EN56" i="17"/>
  <c r="EN45" i="17"/>
  <c r="EN48" i="17"/>
  <c r="EN53" i="17"/>
  <c r="EN49" i="17"/>
  <c r="EN54" i="17"/>
  <c r="EN64" i="17"/>
  <c r="EN68" i="17"/>
  <c r="EN59" i="17"/>
  <c r="EN65" i="17"/>
  <c r="EN69" i="17"/>
  <c r="EN57" i="17"/>
  <c r="EN58" i="17"/>
  <c r="EN60" i="17"/>
  <c r="EN66" i="17"/>
  <c r="EN70" i="17"/>
  <c r="EN61" i="17"/>
  <c r="EN67" i="17"/>
  <c r="EN71" i="17"/>
  <c r="EN75" i="17"/>
  <c r="EN79" i="17"/>
  <c r="EN84" i="17"/>
  <c r="EN76" i="17"/>
  <c r="EN80" i="17"/>
  <c r="EN85" i="17"/>
  <c r="EN77" i="17"/>
  <c r="EN81" i="17"/>
  <c r="EN72" i="17"/>
  <c r="EN74" i="17"/>
  <c r="EN78" i="17"/>
  <c r="EN82" i="17"/>
  <c r="EN89" i="17"/>
  <c r="EN86" i="17"/>
  <c r="EN90" i="17"/>
  <c r="EN87" i="17"/>
  <c r="EN91" i="17"/>
  <c r="EN88" i="17"/>
  <c r="EN92" i="17"/>
  <c r="CI4" i="39"/>
  <c r="DZ8" i="18"/>
  <c r="DY93" i="18"/>
  <c r="CM4" i="45"/>
  <c r="CJ5" i="17"/>
  <c r="CH4" i="17"/>
  <c r="CH20" i="17"/>
  <c r="CH23" i="17"/>
  <c r="CH29" i="17"/>
  <c r="CH24" i="17"/>
  <c r="CH30" i="17"/>
  <c r="CH21" i="17"/>
  <c r="CH25" i="17"/>
  <c r="CH22" i="17"/>
  <c r="CH28" i="17"/>
  <c r="CH41" i="17"/>
  <c r="CH46" i="17"/>
  <c r="CH32" i="17"/>
  <c r="CH43" i="17"/>
  <c r="CH34" i="17"/>
  <c r="CH44" i="17"/>
  <c r="CH35" i="17"/>
  <c r="CH31" i="17"/>
  <c r="CH36" i="17"/>
  <c r="CH40" i="17"/>
  <c r="CH45" i="17"/>
  <c r="CH49" i="17"/>
  <c r="CH54" i="17"/>
  <c r="CH58" i="17"/>
  <c r="CH50" i="17"/>
  <c r="CH55" i="17"/>
  <c r="CH51" i="17"/>
  <c r="CH56" i="17"/>
  <c r="CH47" i="17"/>
  <c r="CH48" i="17"/>
  <c r="CH53" i="17"/>
  <c r="CH57" i="17"/>
  <c r="CH64" i="17"/>
  <c r="CH68" i="17"/>
  <c r="CH72" i="17"/>
  <c r="CH59" i="17"/>
  <c r="CH65" i="17"/>
  <c r="CH69" i="17"/>
  <c r="CH60" i="17"/>
  <c r="CH66" i="17"/>
  <c r="CH70" i="17"/>
  <c r="CH61" i="17"/>
  <c r="CH67" i="17"/>
  <c r="CH71" i="17"/>
  <c r="CH74" i="17"/>
  <c r="CH78" i="17"/>
  <c r="CH82" i="17"/>
  <c r="CH75" i="17"/>
  <c r="CH79" i="17"/>
  <c r="CH76" i="17"/>
  <c r="CH80" i="17"/>
  <c r="CH85" i="17"/>
  <c r="CH77" i="17"/>
  <c r="CH81" i="17"/>
  <c r="CH88" i="17"/>
  <c r="CH92" i="17"/>
  <c r="CH89" i="17"/>
  <c r="CH86" i="17"/>
  <c r="CH90" i="17"/>
  <c r="CH87" i="17"/>
  <c r="CH91" i="17"/>
  <c r="CH84" i="17"/>
  <c r="EH4" i="45"/>
  <c r="EH84" i="45"/>
  <c r="EH85" i="45"/>
  <c r="EH86" i="45"/>
  <c r="EH82" i="45"/>
  <c r="EH83" i="45"/>
  <c r="CK5" i="17"/>
  <c r="CI4" i="17"/>
  <c r="CI22" i="17"/>
  <c r="CI28" i="17"/>
  <c r="CI20" i="17"/>
  <c r="CI23" i="17"/>
  <c r="CI29" i="17"/>
  <c r="CI24" i="17"/>
  <c r="CI30" i="17"/>
  <c r="CI21" i="17"/>
  <c r="CI25" i="17"/>
  <c r="CI40" i="17"/>
  <c r="CI45" i="17"/>
  <c r="CI41" i="17"/>
  <c r="CI32" i="17"/>
  <c r="CI43" i="17"/>
  <c r="CI34" i="17"/>
  <c r="CI44" i="17"/>
  <c r="CI35" i="17"/>
  <c r="CI31" i="17"/>
  <c r="CI36" i="17"/>
  <c r="CI49" i="17"/>
  <c r="CI54" i="17"/>
  <c r="CI50" i="17"/>
  <c r="CI55" i="17"/>
  <c r="CI51" i="17"/>
  <c r="CI56" i="17"/>
  <c r="CI46" i="17"/>
  <c r="CI47" i="17"/>
  <c r="CI48" i="17"/>
  <c r="CI53" i="17"/>
  <c r="CI57" i="17"/>
  <c r="CI61" i="17"/>
  <c r="CI67" i="17"/>
  <c r="CI58" i="17"/>
  <c r="CI64" i="17"/>
  <c r="CI68" i="17"/>
  <c r="CI59" i="17"/>
  <c r="CI65" i="17"/>
  <c r="CI69" i="17"/>
  <c r="CI60" i="17"/>
  <c r="CI66" i="17"/>
  <c r="CI70" i="17"/>
  <c r="CI74" i="17"/>
  <c r="CI78" i="17"/>
  <c r="CI82" i="17"/>
  <c r="CI75" i="17"/>
  <c r="CI79" i="17"/>
  <c r="CI84" i="17"/>
  <c r="CI72" i="17"/>
  <c r="CI76" i="17"/>
  <c r="CI80" i="17"/>
  <c r="CI71" i="17"/>
  <c r="CI77" i="17"/>
  <c r="CI81" i="17"/>
  <c r="CI88" i="17"/>
  <c r="CI92" i="17"/>
  <c r="CI89" i="17"/>
  <c r="CI86" i="17"/>
  <c r="CI90" i="17"/>
  <c r="CI85" i="17"/>
  <c r="CI87" i="17"/>
  <c r="CI91" i="17"/>
  <c r="EH4" i="44"/>
  <c r="CK4" i="57"/>
  <c r="CL4" i="45"/>
  <c r="CN5" i="45"/>
  <c r="EI4" i="46"/>
  <c r="EI9" i="46"/>
  <c r="EI14" i="46"/>
  <c r="EI8" i="46"/>
  <c r="EI10" i="46"/>
  <c r="EI15" i="46"/>
  <c r="EI16" i="46"/>
  <c r="EI17" i="46"/>
  <c r="EI18" i="46"/>
  <c r="EI20" i="46"/>
  <c r="EI24" i="46"/>
  <c r="EI19" i="46"/>
  <c r="EI21" i="46"/>
  <c r="EI22" i="46"/>
  <c r="EI23" i="46"/>
  <c r="EI26" i="46"/>
  <c r="EI25" i="46"/>
  <c r="EI31" i="46"/>
  <c r="EI30" i="46"/>
  <c r="EI29" i="46"/>
  <c r="EI27" i="46"/>
  <c r="EI33" i="46"/>
  <c r="EI35" i="46"/>
  <c r="EI32" i="46"/>
  <c r="EI34" i="46"/>
  <c r="EI37" i="46"/>
  <c r="EI36" i="46"/>
  <c r="EI42" i="46"/>
  <c r="EI38" i="46"/>
  <c r="EI40" i="46"/>
  <c r="EI39" i="46"/>
  <c r="EI41" i="46"/>
  <c r="EI45" i="46"/>
  <c r="EI43" i="46"/>
  <c r="EI46" i="46"/>
  <c r="EI53" i="46"/>
  <c r="EI54" i="46"/>
  <c r="EI48" i="46"/>
  <c r="EI47" i="46"/>
  <c r="EI52" i="46"/>
  <c r="EI58" i="46"/>
  <c r="EI60" i="46"/>
  <c r="EI56" i="46"/>
  <c r="EI57" i="46"/>
  <c r="EI68" i="46"/>
  <c r="EI69" i="46"/>
  <c r="EI64" i="46"/>
  <c r="EI63" i="46"/>
  <c r="EI70" i="46"/>
  <c r="EI71" i="46"/>
  <c r="EI72" i="46"/>
  <c r="EI65" i="46"/>
  <c r="EI75" i="46"/>
  <c r="EM4" i="57"/>
  <c r="AK25" i="18"/>
  <c r="EJ5" i="46"/>
  <c r="EK5" i="46" s="1"/>
  <c r="CI4" i="46"/>
  <c r="CI9" i="46"/>
  <c r="CI8" i="46"/>
  <c r="CI14" i="46"/>
  <c r="CI10" i="46"/>
  <c r="CI16" i="46"/>
  <c r="CI15" i="46"/>
  <c r="CI18" i="46"/>
  <c r="CI19" i="46"/>
  <c r="CI17" i="46"/>
  <c r="CI20" i="46"/>
  <c r="CI21" i="46"/>
  <c r="CI25" i="46"/>
  <c r="CI23" i="46"/>
  <c r="CI26" i="46"/>
  <c r="CI22" i="46"/>
  <c r="CI24" i="46"/>
  <c r="CI31" i="46"/>
  <c r="CI33" i="46"/>
  <c r="CI27" i="46"/>
  <c r="CI36" i="46"/>
  <c r="CI32" i="46"/>
  <c r="CI29" i="46"/>
  <c r="CI30" i="46"/>
  <c r="CI38" i="46"/>
  <c r="CI35" i="46"/>
  <c r="CI39" i="46"/>
  <c r="CI34" i="46"/>
  <c r="CI40" i="46"/>
  <c r="CI45" i="46"/>
  <c r="CI41" i="46"/>
  <c r="CI37" i="46"/>
  <c r="CI46" i="46"/>
  <c r="CI42" i="46"/>
  <c r="CI47" i="46"/>
  <c r="CI43" i="46"/>
  <c r="CI48" i="46"/>
  <c r="CI52" i="46"/>
  <c r="CI63" i="46"/>
  <c r="CI54" i="46"/>
  <c r="CI57" i="46"/>
  <c r="CI53" i="46"/>
  <c r="CI58" i="46"/>
  <c r="CI60" i="46"/>
  <c r="CI69" i="46"/>
  <c r="CI56" i="46"/>
  <c r="CI70" i="46"/>
  <c r="CI64" i="46"/>
  <c r="CI65" i="46"/>
  <c r="CI68" i="46"/>
  <c r="CI71" i="46"/>
  <c r="CI72" i="46"/>
  <c r="CI75" i="46"/>
  <c r="CL5" i="57"/>
  <c r="CJ4" i="57"/>
  <c r="CJ5" i="46"/>
  <c r="CK5" i="46" s="1"/>
  <c r="CI4" i="44"/>
  <c r="CK5" i="44"/>
  <c r="CJ5" i="44"/>
  <c r="CN4" i="38"/>
  <c r="CN42" i="38"/>
  <c r="EK4" i="39"/>
  <c r="EM5" i="39"/>
  <c r="EO5" i="17"/>
  <c r="EM24" i="17"/>
  <c r="EM30" i="17"/>
  <c r="EM20" i="17"/>
  <c r="EM4" i="17"/>
  <c r="EM21" i="17"/>
  <c r="EM25" i="17"/>
  <c r="EM31" i="17"/>
  <c r="EM22" i="17"/>
  <c r="EM28" i="17"/>
  <c r="EM23" i="17"/>
  <c r="EM29" i="17"/>
  <c r="EM32" i="17"/>
  <c r="EM43" i="17"/>
  <c r="EM34" i="17"/>
  <c r="EM44" i="17"/>
  <c r="EM35" i="17"/>
  <c r="EM36" i="17"/>
  <c r="EM40" i="17"/>
  <c r="EM41" i="17"/>
  <c r="EM46" i="17"/>
  <c r="EM50" i="17"/>
  <c r="EM55" i="17"/>
  <c r="EM47" i="17"/>
  <c r="EM51" i="17"/>
  <c r="EM56" i="17"/>
  <c r="EM45" i="17"/>
  <c r="EM48" i="17"/>
  <c r="EM53" i="17"/>
  <c r="EM57" i="17"/>
  <c r="EM49" i="17"/>
  <c r="EM54" i="17"/>
  <c r="EM58" i="17"/>
  <c r="EM59" i="17"/>
  <c r="EM65" i="17"/>
  <c r="EM69" i="17"/>
  <c r="EM60" i="17"/>
  <c r="EM66" i="17"/>
  <c r="EM70" i="17"/>
  <c r="EM61" i="17"/>
  <c r="EM67" i="17"/>
  <c r="EM64" i="17"/>
  <c r="EM68" i="17"/>
  <c r="EM75" i="17"/>
  <c r="EM79" i="17"/>
  <c r="EM84" i="17"/>
  <c r="EM76" i="17"/>
  <c r="EM80" i="17"/>
  <c r="EM71" i="17"/>
  <c r="EM77" i="17"/>
  <c r="EM81" i="17"/>
  <c r="EM72" i="17"/>
  <c r="EM74" i="17"/>
  <c r="EM78" i="17"/>
  <c r="EM82" i="17"/>
  <c r="EM89" i="17"/>
  <c r="EM86" i="17"/>
  <c r="EM90" i="17"/>
  <c r="EM87" i="17"/>
  <c r="EM91" i="17"/>
  <c r="EM88" i="17"/>
  <c r="EM92" i="17"/>
  <c r="EM85" i="17"/>
  <c r="EI5" i="44"/>
  <c r="EJ5" i="44" s="1"/>
  <c r="EL5" i="38"/>
  <c r="EJ4" i="38"/>
  <c r="EJ42" i="38"/>
  <c r="CO5" i="38"/>
  <c r="AP4" i="38"/>
  <c r="AP3" i="38"/>
  <c r="AP42" i="38"/>
  <c r="CH4" i="39"/>
  <c r="CJ5" i="39"/>
  <c r="EG4" i="45"/>
  <c r="EI5" i="45"/>
  <c r="EJ5" i="45" s="1"/>
  <c r="EG84" i="45"/>
  <c r="EG85" i="45"/>
  <c r="EG86" i="45"/>
  <c r="EG82" i="45"/>
  <c r="EG83" i="45"/>
  <c r="EN5" i="57"/>
  <c r="EO5" i="57" s="1"/>
  <c r="EQ5" i="57" l="1"/>
  <c r="EO4" i="57"/>
  <c r="EK10" i="46"/>
  <c r="EK4" i="46"/>
  <c r="EK9" i="46"/>
  <c r="EK8" i="46"/>
  <c r="EK14" i="46"/>
  <c r="EK15" i="46"/>
  <c r="EK17" i="46"/>
  <c r="EK16" i="46"/>
  <c r="EK18" i="46"/>
  <c r="EK20" i="46"/>
  <c r="EK19" i="46"/>
  <c r="EK22" i="46"/>
  <c r="EK21" i="46"/>
  <c r="EK23" i="46"/>
  <c r="EK26" i="46"/>
  <c r="EK24" i="46"/>
  <c r="EK25" i="46"/>
  <c r="EK30" i="46"/>
  <c r="EK32" i="46"/>
  <c r="EK29" i="46"/>
  <c r="EK27" i="46"/>
  <c r="EK34" i="46"/>
  <c r="EK33" i="46"/>
  <c r="EK31" i="46"/>
  <c r="EK35" i="46"/>
  <c r="EK40" i="46"/>
  <c r="EK37" i="46"/>
  <c r="EK38" i="46"/>
  <c r="EK36" i="46"/>
  <c r="EK39" i="46"/>
  <c r="EK41" i="46"/>
  <c r="EK42" i="46"/>
  <c r="EK43" i="46"/>
  <c r="EK45" i="46"/>
  <c r="EK47" i="46"/>
  <c r="EK52" i="46"/>
  <c r="EK46" i="46"/>
  <c r="EK53" i="46"/>
  <c r="EK54" i="46"/>
  <c r="EK48" i="46"/>
  <c r="EK58" i="46"/>
  <c r="EK56" i="46"/>
  <c r="EK57" i="46"/>
  <c r="EK60" i="46"/>
  <c r="EK65" i="46"/>
  <c r="EK68" i="46"/>
  <c r="EK69" i="46"/>
  <c r="EK64" i="46"/>
  <c r="EK70" i="46"/>
  <c r="EK75" i="46"/>
  <c r="EK63" i="46"/>
  <c r="EK71" i="46"/>
  <c r="EK72" i="46"/>
  <c r="CK9" i="46"/>
  <c r="CK8" i="46"/>
  <c r="CK15" i="46"/>
  <c r="CK4" i="46"/>
  <c r="CK10" i="46"/>
  <c r="CK16" i="46"/>
  <c r="CK17" i="46"/>
  <c r="CK14" i="46"/>
  <c r="CK18" i="46"/>
  <c r="CK19" i="46"/>
  <c r="CK20" i="46"/>
  <c r="CK22" i="46"/>
  <c r="CK21" i="46"/>
  <c r="CK24" i="46"/>
  <c r="CK23" i="46"/>
  <c r="CK30" i="46"/>
  <c r="CK25" i="46"/>
  <c r="CK26" i="46"/>
  <c r="CK27" i="46"/>
  <c r="CK29" i="46"/>
  <c r="CK31" i="46"/>
  <c r="CK33" i="46"/>
  <c r="CK32" i="46"/>
  <c r="CK37" i="46"/>
  <c r="CK38" i="46"/>
  <c r="CK35" i="46"/>
  <c r="CK36" i="46"/>
  <c r="CK34" i="46"/>
  <c r="CK42" i="46"/>
  <c r="CK40" i="46"/>
  <c r="CK39" i="46"/>
  <c r="CK46" i="46"/>
  <c r="CK41" i="46"/>
  <c r="CK43" i="46"/>
  <c r="CK45" i="46"/>
  <c r="CK47" i="46"/>
  <c r="CK48" i="46"/>
  <c r="CK56" i="46"/>
  <c r="CK60" i="46"/>
  <c r="CK52" i="46"/>
  <c r="CK54" i="46"/>
  <c r="CK57" i="46"/>
  <c r="CK68" i="46"/>
  <c r="CK69" i="46"/>
  <c r="CK53" i="46"/>
  <c r="CK63" i="46"/>
  <c r="CK70" i="46"/>
  <c r="CK64" i="46"/>
  <c r="CK65" i="46"/>
  <c r="CK58" i="46"/>
  <c r="CK71" i="46"/>
  <c r="CK72" i="46"/>
  <c r="CK75" i="46"/>
  <c r="EJ4" i="44"/>
  <c r="EJ4" i="45"/>
  <c r="EJ82" i="45"/>
  <c r="EJ83" i="45"/>
  <c r="EJ84" i="45"/>
  <c r="EJ85" i="45"/>
  <c r="EJ86" i="45"/>
  <c r="CO4" i="38"/>
  <c r="CO42" i="38"/>
  <c r="CJ4" i="44"/>
  <c r="CL5" i="44"/>
  <c r="EQ5" i="17"/>
  <c r="EO4" i="17"/>
  <c r="EO23" i="17"/>
  <c r="EO24" i="17"/>
  <c r="EO30" i="17"/>
  <c r="EO20" i="17"/>
  <c r="EO21" i="17"/>
  <c r="EO25" i="17"/>
  <c r="EO22" i="17"/>
  <c r="EO41" i="17"/>
  <c r="EO32" i="17"/>
  <c r="EO43" i="17"/>
  <c r="EO28" i="17"/>
  <c r="EO31" i="17"/>
  <c r="EO34" i="17"/>
  <c r="EO35" i="17"/>
  <c r="EO36" i="17"/>
  <c r="EO29" i="17"/>
  <c r="EO40" i="17"/>
  <c r="EO45" i="17"/>
  <c r="EO44" i="17"/>
  <c r="EO50" i="17"/>
  <c r="EO55" i="17"/>
  <c r="EO47" i="17"/>
  <c r="EO51" i="17"/>
  <c r="EO56" i="17"/>
  <c r="EO46" i="17"/>
  <c r="EO48" i="17"/>
  <c r="EO53" i="17"/>
  <c r="EO49" i="17"/>
  <c r="EO54" i="17"/>
  <c r="EO64" i="17"/>
  <c r="EO68" i="17"/>
  <c r="EO59" i="17"/>
  <c r="EO65" i="17"/>
  <c r="EO69" i="17"/>
  <c r="EO57" i="17"/>
  <c r="EO58" i="17"/>
  <c r="EO60" i="17"/>
  <c r="EO66" i="17"/>
  <c r="EO61" i="17"/>
  <c r="EO67" i="17"/>
  <c r="EO75" i="17"/>
  <c r="EO79" i="17"/>
  <c r="EO76" i="17"/>
  <c r="EO80" i="17"/>
  <c r="EO71" i="17"/>
  <c r="EO77" i="17"/>
  <c r="EO81" i="17"/>
  <c r="EO72" i="17"/>
  <c r="EO70" i="17"/>
  <c r="EO74" i="17"/>
  <c r="EO78" i="17"/>
  <c r="EO82" i="17"/>
  <c r="EO89" i="17"/>
  <c r="EO84" i="17"/>
  <c r="EO86" i="17"/>
  <c r="EO90" i="17"/>
  <c r="EO87" i="17"/>
  <c r="EO91" i="17"/>
  <c r="EO85" i="17"/>
  <c r="EO88" i="17"/>
  <c r="EO92" i="17"/>
  <c r="EM4" i="39"/>
  <c r="CK4" i="44"/>
  <c r="CM5" i="44"/>
  <c r="EJ4" i="46"/>
  <c r="EJ14" i="46"/>
  <c r="EJ8" i="46"/>
  <c r="EJ10" i="46"/>
  <c r="EJ9" i="46"/>
  <c r="EL5" i="46"/>
  <c r="EJ15" i="46"/>
  <c r="EJ16" i="46"/>
  <c r="EJ17" i="46"/>
  <c r="EJ18" i="46"/>
  <c r="EJ20" i="46"/>
  <c r="EJ19" i="46"/>
  <c r="EJ22" i="46"/>
  <c r="EJ21" i="46"/>
  <c r="EJ23" i="46"/>
  <c r="EJ29" i="46"/>
  <c r="EJ26" i="46"/>
  <c r="EJ24" i="46"/>
  <c r="EJ25" i="46"/>
  <c r="EJ27" i="46"/>
  <c r="EJ30" i="46"/>
  <c r="EJ33" i="46"/>
  <c r="EJ32" i="46"/>
  <c r="EJ36" i="46"/>
  <c r="EJ31" i="46"/>
  <c r="EJ35" i="46"/>
  <c r="EJ34" i="46"/>
  <c r="EJ37" i="46"/>
  <c r="EJ41" i="46"/>
  <c r="EJ42" i="46"/>
  <c r="EJ38" i="46"/>
  <c r="EJ39" i="46"/>
  <c r="EJ43" i="46"/>
  <c r="EJ40" i="46"/>
  <c r="EJ46" i="46"/>
  <c r="EJ53" i="46"/>
  <c r="EJ48" i="46"/>
  <c r="EJ58" i="46"/>
  <c r="EJ60" i="46"/>
  <c r="EJ52" i="46"/>
  <c r="EJ54" i="46"/>
  <c r="EJ45" i="46"/>
  <c r="EJ47" i="46"/>
  <c r="EJ56" i="46"/>
  <c r="EJ65" i="46"/>
  <c r="EJ57" i="46"/>
  <c r="EJ68" i="46"/>
  <c r="EJ69" i="46"/>
  <c r="EJ64" i="46"/>
  <c r="EJ63" i="46"/>
  <c r="EJ75" i="46"/>
  <c r="EJ70" i="46"/>
  <c r="EJ71" i="46"/>
  <c r="EJ72" i="46"/>
  <c r="EP5" i="17"/>
  <c r="CL5" i="46"/>
  <c r="CJ4" i="46"/>
  <c r="CJ15" i="46"/>
  <c r="CJ9" i="46"/>
  <c r="CJ8" i="46"/>
  <c r="CJ14" i="46"/>
  <c r="CJ10" i="46"/>
  <c r="CJ16" i="46"/>
  <c r="CJ18" i="46"/>
  <c r="CJ21" i="46"/>
  <c r="CJ17" i="46"/>
  <c r="CJ20" i="46"/>
  <c r="CJ19" i="46"/>
  <c r="CJ22" i="46"/>
  <c r="CJ23" i="46"/>
  <c r="CJ24" i="46"/>
  <c r="CJ25" i="46"/>
  <c r="CJ26" i="46"/>
  <c r="CJ27" i="46"/>
  <c r="CJ29" i="46"/>
  <c r="CJ31" i="46"/>
  <c r="CJ30" i="46"/>
  <c r="CJ33" i="46"/>
  <c r="CJ36" i="46"/>
  <c r="CJ32" i="46"/>
  <c r="CJ34" i="46"/>
  <c r="CJ38" i="46"/>
  <c r="CJ35" i="46"/>
  <c r="CJ37" i="46"/>
  <c r="CJ43" i="46"/>
  <c r="CJ40" i="46"/>
  <c r="CJ39" i="46"/>
  <c r="CJ41" i="46"/>
  <c r="CJ42" i="46"/>
  <c r="CJ45" i="46"/>
  <c r="CJ54" i="46"/>
  <c r="CJ48" i="46"/>
  <c r="CJ52" i="46"/>
  <c r="CJ46" i="46"/>
  <c r="CJ60" i="46"/>
  <c r="CJ47" i="46"/>
  <c r="CJ63" i="46"/>
  <c r="CJ57" i="46"/>
  <c r="CJ53" i="46"/>
  <c r="CJ58" i="46"/>
  <c r="CJ56" i="46"/>
  <c r="CJ69" i="46"/>
  <c r="CJ70" i="46"/>
  <c r="CJ64" i="46"/>
  <c r="CJ65" i="46"/>
  <c r="CJ71" i="46"/>
  <c r="CJ72" i="46"/>
  <c r="CJ68" i="46"/>
  <c r="CJ75" i="46"/>
  <c r="CK22" i="17"/>
  <c r="CK28" i="17"/>
  <c r="CK20" i="17"/>
  <c r="CK23" i="17"/>
  <c r="CK29" i="17"/>
  <c r="CK24" i="17"/>
  <c r="CK4" i="17"/>
  <c r="CK21" i="17"/>
  <c r="CK25" i="17"/>
  <c r="CK35" i="17"/>
  <c r="CK31" i="17"/>
  <c r="CK36" i="17"/>
  <c r="CK40" i="17"/>
  <c r="CK45" i="17"/>
  <c r="CK41" i="17"/>
  <c r="CK46" i="17"/>
  <c r="CK30" i="17"/>
  <c r="CK32" i="17"/>
  <c r="CK43" i="17"/>
  <c r="CK34" i="17"/>
  <c r="CK44" i="17"/>
  <c r="CK48" i="17"/>
  <c r="CK53" i="17"/>
  <c r="CK57" i="17"/>
  <c r="CK49" i="17"/>
  <c r="CK54" i="17"/>
  <c r="CK50" i="17"/>
  <c r="CK55" i="17"/>
  <c r="CK51" i="17"/>
  <c r="CK56" i="17"/>
  <c r="CK47" i="17"/>
  <c r="CK61" i="17"/>
  <c r="CK67" i="17"/>
  <c r="CK71" i="17"/>
  <c r="CK58" i="17"/>
  <c r="CK64" i="17"/>
  <c r="CK68" i="17"/>
  <c r="CK59" i="17"/>
  <c r="CK65" i="17"/>
  <c r="CK69" i="17"/>
  <c r="CK60" i="17"/>
  <c r="CK66" i="17"/>
  <c r="CK70" i="17"/>
  <c r="CK77" i="17"/>
  <c r="CK81" i="17"/>
  <c r="CK74" i="17"/>
  <c r="CK78" i="17"/>
  <c r="CK82" i="17"/>
  <c r="CK75" i="17"/>
  <c r="CK79" i="17"/>
  <c r="CK84" i="17"/>
  <c r="CK72" i="17"/>
  <c r="CK76" i="17"/>
  <c r="CK80" i="17"/>
  <c r="CK87" i="17"/>
  <c r="CK91" i="17"/>
  <c r="CK88" i="17"/>
  <c r="CK92" i="17"/>
  <c r="CK89" i="17"/>
  <c r="CK86" i="17"/>
  <c r="CK90" i="17"/>
  <c r="CK85" i="17"/>
  <c r="EN5" i="39"/>
  <c r="EO5" i="39" s="1"/>
  <c r="CL4" i="57"/>
  <c r="CN4" i="45"/>
  <c r="EA8" i="18"/>
  <c r="DZ93" i="18"/>
  <c r="EK5" i="45"/>
  <c r="EL5" i="45" s="1"/>
  <c r="EI82" i="45"/>
  <c r="EI4" i="45"/>
  <c r="EI84" i="45"/>
  <c r="EI85" i="45"/>
  <c r="EI86" i="45"/>
  <c r="EI83" i="45"/>
  <c r="EL4" i="38"/>
  <c r="EL42" i="38"/>
  <c r="EP5" i="57"/>
  <c r="EN4" i="57"/>
  <c r="CJ4" i="39"/>
  <c r="AL25" i="18"/>
  <c r="CM5" i="57"/>
  <c r="CN5" i="57" s="1"/>
  <c r="CL5" i="17"/>
  <c r="CJ22" i="17"/>
  <c r="CJ28" i="17"/>
  <c r="CJ20" i="17"/>
  <c r="CJ23" i="17"/>
  <c r="CJ29" i="17"/>
  <c r="CJ24" i="17"/>
  <c r="CJ4" i="17"/>
  <c r="CJ21" i="17"/>
  <c r="CJ25" i="17"/>
  <c r="CJ31" i="17"/>
  <c r="CJ36" i="17"/>
  <c r="CJ40" i="17"/>
  <c r="CJ41" i="17"/>
  <c r="CJ30" i="17"/>
  <c r="CJ32" i="17"/>
  <c r="CJ34" i="17"/>
  <c r="CJ44" i="17"/>
  <c r="CJ35" i="17"/>
  <c r="CJ49" i="17"/>
  <c r="CJ54" i="17"/>
  <c r="CJ50" i="17"/>
  <c r="CJ55" i="17"/>
  <c r="CJ51" i="17"/>
  <c r="CJ56" i="17"/>
  <c r="CJ43" i="17"/>
  <c r="CJ46" i="17"/>
  <c r="CJ47" i="17"/>
  <c r="CJ45" i="17"/>
  <c r="CJ48" i="17"/>
  <c r="CJ53" i="17"/>
  <c r="CJ61" i="17"/>
  <c r="CJ67" i="17"/>
  <c r="CJ57" i="17"/>
  <c r="CJ58" i="17"/>
  <c r="CJ64" i="17"/>
  <c r="CJ68" i="17"/>
  <c r="CJ59" i="17"/>
  <c r="CJ65" i="17"/>
  <c r="CJ69" i="17"/>
  <c r="CJ60" i="17"/>
  <c r="CJ66" i="17"/>
  <c r="CJ74" i="17"/>
  <c r="CJ78" i="17"/>
  <c r="CJ75" i="17"/>
  <c r="CJ79" i="17"/>
  <c r="CJ72" i="17"/>
  <c r="CJ76" i="17"/>
  <c r="CJ80" i="17"/>
  <c r="CJ70" i="17"/>
  <c r="CJ71" i="17"/>
  <c r="CJ77" i="17"/>
  <c r="CJ84" i="17"/>
  <c r="CJ81" i="17"/>
  <c r="CJ82" i="17"/>
  <c r="CJ88" i="17"/>
  <c r="CJ92" i="17"/>
  <c r="CJ89" i="17"/>
  <c r="CJ86" i="17"/>
  <c r="CJ90" i="17"/>
  <c r="CJ85" i="17"/>
  <c r="CJ87" i="17"/>
  <c r="CJ91" i="17"/>
  <c r="CP5" i="38"/>
  <c r="EM5" i="38"/>
  <c r="EN5" i="38" s="1"/>
  <c r="EK5" i="44"/>
  <c r="EL5" i="44" s="1"/>
  <c r="EI4" i="44"/>
  <c r="CO5" i="45"/>
  <c r="CK5" i="39"/>
  <c r="EQ5" i="39" l="1"/>
  <c r="EO4" i="39"/>
  <c r="EL4" i="44"/>
  <c r="EN42" i="38"/>
  <c r="EN4" i="38"/>
  <c r="CN4" i="57"/>
  <c r="EL4" i="45"/>
  <c r="EL83" i="45"/>
  <c r="EL84" i="45"/>
  <c r="EL85" i="45"/>
  <c r="EL86" i="45"/>
  <c r="EL82" i="45"/>
  <c r="EL9" i="46"/>
  <c r="EL8" i="46"/>
  <c r="EL4" i="46"/>
  <c r="EL10" i="46"/>
  <c r="EL17" i="46"/>
  <c r="EL15" i="46"/>
  <c r="EL14" i="46"/>
  <c r="EL18" i="46"/>
  <c r="EL19" i="46"/>
  <c r="EL16" i="46"/>
  <c r="EL23" i="46"/>
  <c r="EL20" i="46"/>
  <c r="EL22" i="46"/>
  <c r="EL21" i="46"/>
  <c r="EL26" i="46"/>
  <c r="EL24" i="46"/>
  <c r="EL30" i="46"/>
  <c r="EL25" i="46"/>
  <c r="EL27" i="46"/>
  <c r="EL32" i="46"/>
  <c r="EL29" i="46"/>
  <c r="EL31" i="46"/>
  <c r="EL34" i="46"/>
  <c r="EL33" i="46"/>
  <c r="EL35" i="46"/>
  <c r="EL40" i="46"/>
  <c r="EL37" i="46"/>
  <c r="EL39" i="46"/>
  <c r="EL41" i="46"/>
  <c r="EL36" i="46"/>
  <c r="EL38" i="46"/>
  <c r="EL43" i="46"/>
  <c r="EL42" i="46"/>
  <c r="EL45" i="46"/>
  <c r="EL47" i="46"/>
  <c r="EL52" i="46"/>
  <c r="EL46" i="46"/>
  <c r="EL53" i="46"/>
  <c r="EL48" i="46"/>
  <c r="EL56" i="46"/>
  <c r="EL57" i="46"/>
  <c r="EL58" i="46"/>
  <c r="EL60" i="46"/>
  <c r="EL54" i="46"/>
  <c r="EL63" i="46"/>
  <c r="EL65" i="46"/>
  <c r="EL68" i="46"/>
  <c r="EL69" i="46"/>
  <c r="EL75" i="46"/>
  <c r="EL70" i="46"/>
  <c r="EL64" i="46"/>
  <c r="EL71" i="46"/>
  <c r="EL72" i="46"/>
  <c r="CL4" i="44"/>
  <c r="CN5" i="44"/>
  <c r="EN4" i="39"/>
  <c r="EP5" i="39"/>
  <c r="EO5" i="38"/>
  <c r="EM4" i="38"/>
  <c r="EM42" i="38"/>
  <c r="CK4" i="39"/>
  <c r="CO4" i="45"/>
  <c r="CP3" i="38"/>
  <c r="CP4" i="38"/>
  <c r="CP42" i="38"/>
  <c r="AM25" i="18"/>
  <c r="EB8" i="18"/>
  <c r="EA93" i="18"/>
  <c r="EM5" i="46"/>
  <c r="EN5" i="46" s="1"/>
  <c r="CL8" i="46"/>
  <c r="CL9" i="46"/>
  <c r="CL4" i="46"/>
  <c r="CL10" i="46"/>
  <c r="CL14" i="46"/>
  <c r="CL16" i="46"/>
  <c r="CL17" i="46"/>
  <c r="CL15" i="46"/>
  <c r="CL18" i="46"/>
  <c r="CL19" i="46"/>
  <c r="CL20" i="46"/>
  <c r="CL23" i="46"/>
  <c r="CL24" i="46"/>
  <c r="CL22" i="46"/>
  <c r="CL21" i="46"/>
  <c r="CL25" i="46"/>
  <c r="CL32" i="46"/>
  <c r="CL31" i="46"/>
  <c r="CL26" i="46"/>
  <c r="CL27" i="46"/>
  <c r="CL30" i="46"/>
  <c r="CL35" i="46"/>
  <c r="CL33" i="46"/>
  <c r="CL29" i="46"/>
  <c r="CL37" i="46"/>
  <c r="CL38" i="46"/>
  <c r="CL36" i="46"/>
  <c r="CL39" i="46"/>
  <c r="CL34" i="46"/>
  <c r="CL43" i="46"/>
  <c r="CL40" i="46"/>
  <c r="CL46" i="46"/>
  <c r="CL41" i="46"/>
  <c r="CL42" i="46"/>
  <c r="CL45" i="46"/>
  <c r="CL53" i="46"/>
  <c r="CL47" i="46"/>
  <c r="CL48" i="46"/>
  <c r="CL56" i="46"/>
  <c r="CL52" i="46"/>
  <c r="CL60" i="46"/>
  <c r="CL54" i="46"/>
  <c r="CL57" i="46"/>
  <c r="CL58" i="46"/>
  <c r="CL68" i="46"/>
  <c r="CL69" i="46"/>
  <c r="CL63" i="46"/>
  <c r="CL64" i="46"/>
  <c r="CL65" i="46"/>
  <c r="CL71" i="46"/>
  <c r="CL72" i="46"/>
  <c r="CL70" i="46"/>
  <c r="CL75" i="46"/>
  <c r="EP3" i="17"/>
  <c r="EP4" i="17"/>
  <c r="EP23" i="17"/>
  <c r="EP29" i="17"/>
  <c r="ER5" i="17"/>
  <c r="EP24" i="17"/>
  <c r="EP30" i="17"/>
  <c r="EP20" i="17"/>
  <c r="EP21" i="17"/>
  <c r="EP25" i="17"/>
  <c r="EP22" i="17"/>
  <c r="EP28" i="17"/>
  <c r="EP41" i="17"/>
  <c r="EP46" i="17"/>
  <c r="EP32" i="17"/>
  <c r="EP43" i="17"/>
  <c r="EP31" i="17"/>
  <c r="EP34" i="17"/>
  <c r="EP44" i="17"/>
  <c r="EP35" i="17"/>
  <c r="EP36" i="17"/>
  <c r="EP40" i="17"/>
  <c r="EP45" i="17"/>
  <c r="EP49" i="17"/>
  <c r="EP54" i="17"/>
  <c r="EP58" i="17"/>
  <c r="EP50" i="17"/>
  <c r="EP55" i="17"/>
  <c r="EP47" i="17"/>
  <c r="EP51" i="17"/>
  <c r="EP56" i="17"/>
  <c r="EP48" i="17"/>
  <c r="EP53" i="17"/>
  <c r="EP57" i="17"/>
  <c r="EP64" i="17"/>
  <c r="EP68" i="17"/>
  <c r="EP72" i="17"/>
  <c r="EP59" i="17"/>
  <c r="EP65" i="17"/>
  <c r="EP69" i="17"/>
  <c r="EP60" i="17"/>
  <c r="EP66" i="17"/>
  <c r="EP70" i="17"/>
  <c r="EP61" i="17"/>
  <c r="EP67" i="17"/>
  <c r="EP71" i="17"/>
  <c r="EP74" i="17"/>
  <c r="EP78" i="17"/>
  <c r="EP82" i="17"/>
  <c r="EP75" i="17"/>
  <c r="EP79" i="17"/>
  <c r="EP76" i="17"/>
  <c r="EP80" i="17"/>
  <c r="EP85" i="17"/>
  <c r="EP77" i="17"/>
  <c r="EP81" i="17"/>
  <c r="EP88" i="17"/>
  <c r="EP92" i="17"/>
  <c r="EP89" i="17"/>
  <c r="EP84" i="17"/>
  <c r="EP86" i="17"/>
  <c r="EP90" i="17"/>
  <c r="EP87" i="17"/>
  <c r="EP91" i="17"/>
  <c r="CM5" i="46"/>
  <c r="CN5" i="46" s="1"/>
  <c r="CL4" i="17"/>
  <c r="CL20" i="17"/>
  <c r="CL21" i="17"/>
  <c r="CL25" i="17"/>
  <c r="CL22" i="17"/>
  <c r="CL28" i="17"/>
  <c r="CL23" i="17"/>
  <c r="CL29" i="17"/>
  <c r="CL24" i="17"/>
  <c r="CL34" i="17"/>
  <c r="CL44" i="17"/>
  <c r="CL35" i="17"/>
  <c r="CL31" i="17"/>
  <c r="CL36" i="17"/>
  <c r="CL40" i="17"/>
  <c r="CL45" i="17"/>
  <c r="CL41" i="17"/>
  <c r="CL46" i="17"/>
  <c r="CL30" i="17"/>
  <c r="CL32" i="17"/>
  <c r="CL43" i="17"/>
  <c r="CL47" i="17"/>
  <c r="CL48" i="17"/>
  <c r="CL53" i="17"/>
  <c r="CL49" i="17"/>
  <c r="CL54" i="17"/>
  <c r="CL50" i="17"/>
  <c r="CL55" i="17"/>
  <c r="CL51" i="17"/>
  <c r="CL56" i="17"/>
  <c r="CL60" i="17"/>
  <c r="CL66" i="17"/>
  <c r="CL57" i="17"/>
  <c r="CL61" i="17"/>
  <c r="CL67" i="17"/>
  <c r="CL71" i="17"/>
  <c r="CL58" i="17"/>
  <c r="CL64" i="17"/>
  <c r="CL68" i="17"/>
  <c r="CL59" i="17"/>
  <c r="CL65" i="17"/>
  <c r="CL69" i="17"/>
  <c r="CL77" i="17"/>
  <c r="CL81" i="17"/>
  <c r="CL74" i="17"/>
  <c r="CL78" i="17"/>
  <c r="CL82" i="17"/>
  <c r="CL75" i="17"/>
  <c r="CL79" i="17"/>
  <c r="CL72" i="17"/>
  <c r="CL70" i="17"/>
  <c r="CL76" i="17"/>
  <c r="CL80" i="17"/>
  <c r="CL85" i="17"/>
  <c r="CL84" i="17"/>
  <c r="CL87" i="17"/>
  <c r="CL91" i="17"/>
  <c r="CL88" i="17"/>
  <c r="CL92" i="17"/>
  <c r="CL89" i="17"/>
  <c r="CL86" i="17"/>
  <c r="CL90" i="17"/>
  <c r="CL5" i="39"/>
  <c r="EK4" i="45"/>
  <c r="EK83" i="45"/>
  <c r="EK84" i="45"/>
  <c r="EK85" i="45"/>
  <c r="EM5" i="45"/>
  <c r="EK82" i="45"/>
  <c r="EK86" i="45"/>
  <c r="CM4" i="44"/>
  <c r="CO5" i="44"/>
  <c r="CO4" i="44" s="1"/>
  <c r="EQ4" i="57"/>
  <c r="CO5" i="57"/>
  <c r="CO4" i="57" s="1"/>
  <c r="CM4" i="57"/>
  <c r="ER5" i="57"/>
  <c r="EP3" i="57"/>
  <c r="EP4" i="57"/>
  <c r="CM5" i="17"/>
  <c r="EQ4" i="17"/>
  <c r="EQ22" i="17"/>
  <c r="EQ28" i="17"/>
  <c r="EQ23" i="17"/>
  <c r="EQ29" i="17"/>
  <c r="ES5" i="17"/>
  <c r="EQ24" i="17"/>
  <c r="EQ30" i="17"/>
  <c r="EQ20" i="17"/>
  <c r="EQ21" i="17"/>
  <c r="EQ25" i="17"/>
  <c r="EQ40" i="17"/>
  <c r="EQ45" i="17"/>
  <c r="EQ41" i="17"/>
  <c r="EQ32" i="17"/>
  <c r="EQ43" i="17"/>
  <c r="EQ31" i="17"/>
  <c r="EQ34" i="17"/>
  <c r="EQ44" i="17"/>
  <c r="EQ35" i="17"/>
  <c r="EQ36" i="17"/>
  <c r="EQ49" i="17"/>
  <c r="EQ54" i="17"/>
  <c r="EQ50" i="17"/>
  <c r="EQ55" i="17"/>
  <c r="EQ47" i="17"/>
  <c r="EQ51" i="17"/>
  <c r="EQ56" i="17"/>
  <c r="EQ46" i="17"/>
  <c r="EQ48" i="17"/>
  <c r="EQ53" i="17"/>
  <c r="EQ57" i="17"/>
  <c r="EQ61" i="17"/>
  <c r="EQ67" i="17"/>
  <c r="EQ64" i="17"/>
  <c r="EQ68" i="17"/>
  <c r="EQ59" i="17"/>
  <c r="EQ65" i="17"/>
  <c r="EQ69" i="17"/>
  <c r="EQ58" i="17"/>
  <c r="EQ60" i="17"/>
  <c r="EQ66" i="17"/>
  <c r="EQ70" i="17"/>
  <c r="EQ74" i="17"/>
  <c r="EQ78" i="17"/>
  <c r="EQ82" i="17"/>
  <c r="EQ75" i="17"/>
  <c r="EQ79" i="17"/>
  <c r="EQ84" i="17"/>
  <c r="EQ76" i="17"/>
  <c r="EQ80" i="17"/>
  <c r="EQ71" i="17"/>
  <c r="EQ72" i="17"/>
  <c r="EQ77" i="17"/>
  <c r="EQ81" i="17"/>
  <c r="EQ85" i="17"/>
  <c r="EQ88" i="17"/>
  <c r="EQ92" i="17"/>
  <c r="EQ89" i="17"/>
  <c r="EQ86" i="17"/>
  <c r="EQ90" i="17"/>
  <c r="EQ87" i="17"/>
  <c r="EQ91" i="17"/>
  <c r="EM5" i="44"/>
  <c r="EK4" i="44"/>
  <c r="CP5" i="45"/>
  <c r="EN8" i="46" l="1"/>
  <c r="EN10" i="46"/>
  <c r="EN9" i="46"/>
  <c r="EN4" i="46"/>
  <c r="EN14" i="46"/>
  <c r="EN16" i="46"/>
  <c r="EN17" i="46"/>
  <c r="EN15" i="46"/>
  <c r="EN18" i="46"/>
  <c r="EN19" i="46"/>
  <c r="EN23" i="46"/>
  <c r="EN20" i="46"/>
  <c r="EN22" i="46"/>
  <c r="EN21" i="46"/>
  <c r="EN26" i="46"/>
  <c r="EN24" i="46"/>
  <c r="EN25" i="46"/>
  <c r="EN27" i="46"/>
  <c r="EN29" i="46"/>
  <c r="EN31" i="46"/>
  <c r="EN30" i="46"/>
  <c r="EN34" i="46"/>
  <c r="EN32" i="46"/>
  <c r="EN33" i="46"/>
  <c r="EN36" i="46"/>
  <c r="EN39" i="46"/>
  <c r="EN35" i="46"/>
  <c r="EN40" i="46"/>
  <c r="EN37" i="46"/>
  <c r="EN41" i="46"/>
  <c r="EN38" i="46"/>
  <c r="EN46" i="46"/>
  <c r="EN43" i="46"/>
  <c r="EN42" i="46"/>
  <c r="EN45" i="46"/>
  <c r="EN48" i="46"/>
  <c r="EN47" i="46"/>
  <c r="EN52" i="46"/>
  <c r="EN53" i="46"/>
  <c r="EN56" i="46"/>
  <c r="EN57" i="46"/>
  <c r="EN54" i="46"/>
  <c r="EN60" i="46"/>
  <c r="EN64" i="46"/>
  <c r="EN70" i="46"/>
  <c r="EN63" i="46"/>
  <c r="EN65" i="46"/>
  <c r="EN68" i="46"/>
  <c r="EN58" i="46"/>
  <c r="EN69" i="46"/>
  <c r="EN72" i="46"/>
  <c r="EN75" i="46"/>
  <c r="EN71" i="46"/>
  <c r="CN4" i="46"/>
  <c r="CN8" i="46"/>
  <c r="CN14" i="46"/>
  <c r="CN10" i="46"/>
  <c r="CN9" i="46"/>
  <c r="CN15" i="46"/>
  <c r="CN16" i="46"/>
  <c r="CN17" i="46"/>
  <c r="CN20" i="46"/>
  <c r="CN18" i="46"/>
  <c r="CN19" i="46"/>
  <c r="CN23" i="46"/>
  <c r="CN22" i="46"/>
  <c r="CN21" i="46"/>
  <c r="CN24" i="46"/>
  <c r="CN29" i="46"/>
  <c r="CN25" i="46"/>
  <c r="CN27" i="46"/>
  <c r="CN31" i="46"/>
  <c r="CN26" i="46"/>
  <c r="CN30" i="46"/>
  <c r="CN33" i="46"/>
  <c r="CN36" i="46"/>
  <c r="CN32" i="46"/>
  <c r="CN37" i="46"/>
  <c r="CN35" i="46"/>
  <c r="CN34" i="46"/>
  <c r="CN41" i="46"/>
  <c r="CN39" i="46"/>
  <c r="CN38" i="46"/>
  <c r="CN42" i="46"/>
  <c r="CN40" i="46"/>
  <c r="CN43" i="46"/>
  <c r="CN45" i="46"/>
  <c r="CN53" i="46"/>
  <c r="CN47" i="46"/>
  <c r="CN48" i="46"/>
  <c r="CN58" i="46"/>
  <c r="CN56" i="46"/>
  <c r="CN60" i="46"/>
  <c r="CN52" i="46"/>
  <c r="CN54" i="46"/>
  <c r="CN46" i="46"/>
  <c r="CN65" i="46"/>
  <c r="CN68" i="46"/>
  <c r="CN57" i="46"/>
  <c r="CN69" i="46"/>
  <c r="CN63" i="46"/>
  <c r="CN64" i="46"/>
  <c r="CN70" i="46"/>
  <c r="CN75" i="46"/>
  <c r="CN71" i="46"/>
  <c r="CN72" i="46"/>
  <c r="CM4" i="17"/>
  <c r="CM21" i="17"/>
  <c r="CM25" i="17"/>
  <c r="CM20" i="17"/>
  <c r="CM22" i="17"/>
  <c r="CM28" i="17"/>
  <c r="CM23" i="17"/>
  <c r="CM24" i="17"/>
  <c r="CM34" i="17"/>
  <c r="CM35" i="17"/>
  <c r="CM31" i="17"/>
  <c r="CM36" i="17"/>
  <c r="CM40" i="17"/>
  <c r="CM45" i="17"/>
  <c r="CM29" i="17"/>
  <c r="CM41" i="17"/>
  <c r="CM30" i="17"/>
  <c r="CM32" i="17"/>
  <c r="CM43" i="17"/>
  <c r="CM44" i="17"/>
  <c r="CM47" i="17"/>
  <c r="CM48" i="17"/>
  <c r="CM53" i="17"/>
  <c r="CM57" i="17"/>
  <c r="CM49" i="17"/>
  <c r="CM54" i="17"/>
  <c r="CM50" i="17"/>
  <c r="CM55" i="17"/>
  <c r="CM46" i="17"/>
  <c r="CM51" i="17"/>
  <c r="CM56" i="17"/>
  <c r="CM60" i="17"/>
  <c r="CM66" i="17"/>
  <c r="CM61" i="17"/>
  <c r="CM67" i="17"/>
  <c r="CM58" i="17"/>
  <c r="CM64" i="17"/>
  <c r="CM68" i="17"/>
  <c r="CM59" i="17"/>
  <c r="CM65" i="17"/>
  <c r="CM77" i="17"/>
  <c r="CM81" i="17"/>
  <c r="CM74" i="17"/>
  <c r="CM78" i="17"/>
  <c r="CM82" i="17"/>
  <c r="CM69" i="17"/>
  <c r="CM75" i="17"/>
  <c r="CM79" i="17"/>
  <c r="CM72" i="17"/>
  <c r="CM71" i="17"/>
  <c r="CM70" i="17"/>
  <c r="CM76" i="17"/>
  <c r="CM80" i="17"/>
  <c r="CM85" i="17"/>
  <c r="CM84" i="17"/>
  <c r="CM87" i="17"/>
  <c r="CM91" i="17"/>
  <c r="CM88" i="17"/>
  <c r="CM92" i="17"/>
  <c r="CM89" i="17"/>
  <c r="CM86" i="17"/>
  <c r="CM90" i="17"/>
  <c r="EM4" i="45"/>
  <c r="EM86" i="45"/>
  <c r="EM83" i="45"/>
  <c r="EM84" i="45"/>
  <c r="EM85" i="45"/>
  <c r="EM82" i="45"/>
  <c r="EQ5" i="38"/>
  <c r="EO42" i="38"/>
  <c r="EO4" i="38"/>
  <c r="EN5" i="45"/>
  <c r="EP3" i="39"/>
  <c r="ER5" i="39"/>
  <c r="EP4" i="39"/>
  <c r="CP4" i="45"/>
  <c r="CP3" i="45"/>
  <c r="CP5" i="57"/>
  <c r="EC8" i="18"/>
  <c r="EB93" i="18"/>
  <c r="ER4" i="57"/>
  <c r="CL4" i="39"/>
  <c r="EO5" i="46"/>
  <c r="EM8" i="46"/>
  <c r="EM4" i="46"/>
  <c r="EM9" i="46"/>
  <c r="EM10" i="46"/>
  <c r="EM14" i="46"/>
  <c r="EM15" i="46"/>
  <c r="EM16" i="46"/>
  <c r="EM18" i="46"/>
  <c r="EM19" i="46"/>
  <c r="EM20" i="46"/>
  <c r="EM17" i="46"/>
  <c r="EM23" i="46"/>
  <c r="EM24" i="46"/>
  <c r="EM22" i="46"/>
  <c r="EM21" i="46"/>
  <c r="EM27" i="46"/>
  <c r="EM26" i="46"/>
  <c r="EM25" i="46"/>
  <c r="EM31" i="46"/>
  <c r="EM30" i="46"/>
  <c r="EM32" i="46"/>
  <c r="EM29" i="46"/>
  <c r="EM33" i="46"/>
  <c r="EM35" i="46"/>
  <c r="EM34" i="46"/>
  <c r="EM37" i="46"/>
  <c r="EM36" i="46"/>
  <c r="EM39" i="46"/>
  <c r="EM41" i="46"/>
  <c r="EM38" i="46"/>
  <c r="EM40" i="46"/>
  <c r="EM43" i="46"/>
  <c r="EM42" i="46"/>
  <c r="EM45" i="46"/>
  <c r="EM47" i="46"/>
  <c r="EM52" i="46"/>
  <c r="EM46" i="46"/>
  <c r="EM53" i="46"/>
  <c r="EM48" i="46"/>
  <c r="EM56" i="46"/>
  <c r="EM57" i="46"/>
  <c r="EM58" i="46"/>
  <c r="EM60" i="46"/>
  <c r="EM54" i="46"/>
  <c r="EM64" i="46"/>
  <c r="EM63" i="46"/>
  <c r="EM65" i="46"/>
  <c r="EM68" i="46"/>
  <c r="EM69" i="46"/>
  <c r="EM72" i="46"/>
  <c r="EM75" i="46"/>
  <c r="EM70" i="46"/>
  <c r="EM71" i="46"/>
  <c r="ES22" i="17"/>
  <c r="ES28" i="17"/>
  <c r="ES23" i="17"/>
  <c r="ES29" i="17"/>
  <c r="ES4" i="17"/>
  <c r="ES24" i="17"/>
  <c r="ES20" i="17"/>
  <c r="ES21" i="17"/>
  <c r="ES25" i="17"/>
  <c r="ES35" i="17"/>
  <c r="ES36" i="17"/>
  <c r="ES40" i="17"/>
  <c r="ES45" i="17"/>
  <c r="ES41" i="17"/>
  <c r="ES46" i="17"/>
  <c r="ES32" i="17"/>
  <c r="ES43" i="17"/>
  <c r="ES31" i="17"/>
  <c r="ES30" i="17"/>
  <c r="ES34" i="17"/>
  <c r="ES44" i="17"/>
  <c r="ES48" i="17"/>
  <c r="ES53" i="17"/>
  <c r="ES57" i="17"/>
  <c r="ES49" i="17"/>
  <c r="ES54" i="17"/>
  <c r="ES50" i="17"/>
  <c r="ES55" i="17"/>
  <c r="ES47" i="17"/>
  <c r="ES51" i="17"/>
  <c r="ES56" i="17"/>
  <c r="ES61" i="17"/>
  <c r="ES67" i="17"/>
  <c r="ES71" i="17"/>
  <c r="ES64" i="17"/>
  <c r="ES68" i="17"/>
  <c r="ES59" i="17"/>
  <c r="ES65" i="17"/>
  <c r="ES69" i="17"/>
  <c r="ES58" i="17"/>
  <c r="ES60" i="17"/>
  <c r="ES66" i="17"/>
  <c r="ES70" i="17"/>
  <c r="ES72" i="17"/>
  <c r="ES77" i="17"/>
  <c r="ES81" i="17"/>
  <c r="ES74" i="17"/>
  <c r="ES78" i="17"/>
  <c r="ES82" i="17"/>
  <c r="ES75" i="17"/>
  <c r="ES79" i="17"/>
  <c r="ES84" i="17"/>
  <c r="ES76" i="17"/>
  <c r="ES80" i="17"/>
  <c r="ES87" i="17"/>
  <c r="ES91" i="17"/>
  <c r="ES85" i="17"/>
  <c r="ES88" i="17"/>
  <c r="ES92" i="17"/>
  <c r="ES89" i="17"/>
  <c r="ES86" i="17"/>
  <c r="ES90" i="17"/>
  <c r="CP5" i="44"/>
  <c r="CN4" i="44"/>
  <c r="EP5" i="38"/>
  <c r="EM4" i="44"/>
  <c r="CO5" i="46"/>
  <c r="CP5" i="46" s="1"/>
  <c r="CM8" i="46"/>
  <c r="CM10" i="46"/>
  <c r="CM9" i="46"/>
  <c r="CM4" i="46"/>
  <c r="CM15" i="46"/>
  <c r="CM14" i="46"/>
  <c r="CM16" i="46"/>
  <c r="CM17" i="46"/>
  <c r="CM18" i="46"/>
  <c r="CM20" i="46"/>
  <c r="CM24" i="46"/>
  <c r="CM19" i="46"/>
  <c r="CM23" i="46"/>
  <c r="CM22" i="46"/>
  <c r="CM21" i="46"/>
  <c r="CM31" i="46"/>
  <c r="CM25" i="46"/>
  <c r="CM26" i="46"/>
  <c r="CM27" i="46"/>
  <c r="CM29" i="46"/>
  <c r="CM30" i="46"/>
  <c r="CM35" i="46"/>
  <c r="CM33" i="46"/>
  <c r="CM32" i="46"/>
  <c r="CM37" i="46"/>
  <c r="CM36" i="46"/>
  <c r="CM34" i="46"/>
  <c r="CM39" i="46"/>
  <c r="CM38" i="46"/>
  <c r="CM42" i="46"/>
  <c r="CM40" i="46"/>
  <c r="CM41" i="46"/>
  <c r="CM43" i="46"/>
  <c r="CM45" i="46"/>
  <c r="CM53" i="46"/>
  <c r="CM47" i="46"/>
  <c r="CM54" i="46"/>
  <c r="CM48" i="46"/>
  <c r="CM46" i="46"/>
  <c r="CM52" i="46"/>
  <c r="CM58" i="46"/>
  <c r="CM56" i="46"/>
  <c r="CM60" i="46"/>
  <c r="CM57" i="46"/>
  <c r="CM68" i="46"/>
  <c r="CM69" i="46"/>
  <c r="CM63" i="46"/>
  <c r="CM64" i="46"/>
  <c r="CM65" i="46"/>
  <c r="CM71" i="46"/>
  <c r="CM72" i="46"/>
  <c r="CM70" i="46"/>
  <c r="CM75" i="46"/>
  <c r="AN25" i="18"/>
  <c r="ES5" i="57"/>
  <c r="ET5" i="57" s="1"/>
  <c r="CN5" i="17"/>
  <c r="CM5" i="39"/>
  <c r="EN5" i="44"/>
  <c r="ET5" i="17"/>
  <c r="EU5" i="17" s="1"/>
  <c r="ER22" i="17"/>
  <c r="ER28" i="17"/>
  <c r="ER23" i="17"/>
  <c r="ER29" i="17"/>
  <c r="ER4" i="17"/>
  <c r="ER24" i="17"/>
  <c r="ER20" i="17"/>
  <c r="ER21" i="17"/>
  <c r="ER25" i="17"/>
  <c r="ER36" i="17"/>
  <c r="ER40" i="17"/>
  <c r="ER41" i="17"/>
  <c r="ER32" i="17"/>
  <c r="ER31" i="17"/>
  <c r="ER30" i="17"/>
  <c r="ER34" i="17"/>
  <c r="ER44" i="17"/>
  <c r="ER35" i="17"/>
  <c r="ER49" i="17"/>
  <c r="ER54" i="17"/>
  <c r="ER43" i="17"/>
  <c r="ER50" i="17"/>
  <c r="ER55" i="17"/>
  <c r="ER45" i="17"/>
  <c r="ER47" i="17"/>
  <c r="ER51" i="17"/>
  <c r="ER56" i="17"/>
  <c r="ER46" i="17"/>
  <c r="ER48" i="17"/>
  <c r="ER53" i="17"/>
  <c r="ER61" i="17"/>
  <c r="ER67" i="17"/>
  <c r="ER64" i="17"/>
  <c r="ER68" i="17"/>
  <c r="ER57" i="17"/>
  <c r="ER59" i="17"/>
  <c r="ER65" i="17"/>
  <c r="ER69" i="17"/>
  <c r="ER58" i="17"/>
  <c r="ER60" i="17"/>
  <c r="ER66" i="17"/>
  <c r="ER70" i="17"/>
  <c r="ER74" i="17"/>
  <c r="ER78" i="17"/>
  <c r="ER75" i="17"/>
  <c r="ER79" i="17"/>
  <c r="ER76" i="17"/>
  <c r="ER80" i="17"/>
  <c r="ER71" i="17"/>
  <c r="ER72" i="17"/>
  <c r="ER77" i="17"/>
  <c r="ER85" i="17"/>
  <c r="ER88" i="17"/>
  <c r="ER92" i="17"/>
  <c r="ER82" i="17"/>
  <c r="ER89" i="17"/>
  <c r="ER84" i="17"/>
  <c r="ER86" i="17"/>
  <c r="ER90" i="17"/>
  <c r="ER81" i="17"/>
  <c r="ER87" i="17"/>
  <c r="ER91" i="17"/>
  <c r="ES5" i="39"/>
  <c r="EQ4" i="39"/>
  <c r="CP3" i="46" l="1"/>
  <c r="CP9" i="46"/>
  <c r="CP4" i="46"/>
  <c r="EU4" i="17"/>
  <c r="EU21" i="17"/>
  <c r="EU25" i="17"/>
  <c r="EU22" i="17"/>
  <c r="EU28" i="17"/>
  <c r="EU23" i="17"/>
  <c r="EU24" i="17"/>
  <c r="EU20" i="17"/>
  <c r="EU30" i="17"/>
  <c r="EU34" i="17"/>
  <c r="EU35" i="17"/>
  <c r="EU36" i="17"/>
  <c r="EU40" i="17"/>
  <c r="EU45" i="17"/>
  <c r="EU41" i="17"/>
  <c r="EU32" i="17"/>
  <c r="EU43" i="17"/>
  <c r="EU29" i="17"/>
  <c r="EU31" i="17"/>
  <c r="EU44" i="17"/>
  <c r="EU48" i="17"/>
  <c r="EU53" i="17"/>
  <c r="EU49" i="17"/>
  <c r="EU54" i="17"/>
  <c r="EU50" i="17"/>
  <c r="EU55" i="17"/>
  <c r="EU46" i="17"/>
  <c r="EU47" i="17"/>
  <c r="EU51" i="17"/>
  <c r="EU56" i="17"/>
  <c r="EU58" i="17"/>
  <c r="EU60" i="17"/>
  <c r="EU66" i="17"/>
  <c r="EU61" i="17"/>
  <c r="EU67" i="17"/>
  <c r="EU64" i="17"/>
  <c r="EU68" i="17"/>
  <c r="EU57" i="17"/>
  <c r="EU59" i="17"/>
  <c r="EU65" i="17"/>
  <c r="EU70" i="17"/>
  <c r="EU72" i="17"/>
  <c r="EU77" i="17"/>
  <c r="EU81" i="17"/>
  <c r="EU69" i="17"/>
  <c r="EU74" i="17"/>
  <c r="EU78" i="17"/>
  <c r="EU82" i="17"/>
  <c r="EU75" i="17"/>
  <c r="EU79" i="17"/>
  <c r="EU71" i="17"/>
  <c r="EU76" i="17"/>
  <c r="EU80" i="17"/>
  <c r="EU87" i="17"/>
  <c r="EU91" i="17"/>
  <c r="EU85" i="17"/>
  <c r="EU88" i="17"/>
  <c r="EU92" i="17"/>
  <c r="EU84" i="17"/>
  <c r="EU89" i="17"/>
  <c r="EU86" i="17"/>
  <c r="EU90" i="17"/>
  <c r="ET4" i="57"/>
  <c r="EN4" i="44"/>
  <c r="CP3" i="44"/>
  <c r="CP4" i="44"/>
  <c r="ED8" i="18"/>
  <c r="EC93" i="18"/>
  <c r="EN4" i="45"/>
  <c r="EN82" i="45"/>
  <c r="EN86" i="45"/>
  <c r="EN83" i="45"/>
  <c r="EN84" i="45"/>
  <c r="EN85" i="45"/>
  <c r="CM4" i="39"/>
  <c r="ES4" i="39"/>
  <c r="CP3" i="57"/>
  <c r="CP4" i="57"/>
  <c r="EQ4" i="38"/>
  <c r="EQ42" i="38"/>
  <c r="EO5" i="45"/>
  <c r="CN21" i="17"/>
  <c r="CN25" i="17"/>
  <c r="CN20" i="17"/>
  <c r="CN22" i="17"/>
  <c r="CN28" i="17"/>
  <c r="CN23" i="17"/>
  <c r="CN29" i="17"/>
  <c r="CN4" i="17"/>
  <c r="CN24" i="17"/>
  <c r="CN30" i="17"/>
  <c r="CN34" i="17"/>
  <c r="CN44" i="17"/>
  <c r="CN35" i="17"/>
  <c r="CN31" i="17"/>
  <c r="CN36" i="17"/>
  <c r="CN40" i="17"/>
  <c r="CN45" i="17"/>
  <c r="CN41" i="17"/>
  <c r="CN32" i="17"/>
  <c r="CN43" i="17"/>
  <c r="CN47" i="17"/>
  <c r="CN51" i="17"/>
  <c r="CN56" i="17"/>
  <c r="CN48" i="17"/>
  <c r="CN53" i="17"/>
  <c r="CN57" i="17"/>
  <c r="CN49" i="17"/>
  <c r="CN54" i="17"/>
  <c r="CN58" i="17"/>
  <c r="CN50" i="17"/>
  <c r="CN55" i="17"/>
  <c r="CN46" i="17"/>
  <c r="CN60" i="17"/>
  <c r="CN66" i="17"/>
  <c r="CN70" i="17"/>
  <c r="CN61" i="17"/>
  <c r="CN67" i="17"/>
  <c r="CN71" i="17"/>
  <c r="CN64" i="17"/>
  <c r="CN68" i="17"/>
  <c r="CN59" i="17"/>
  <c r="CN65" i="17"/>
  <c r="CN69" i="17"/>
  <c r="CN76" i="17"/>
  <c r="CN80" i="17"/>
  <c r="CN77" i="17"/>
  <c r="CN81" i="17"/>
  <c r="CN74" i="17"/>
  <c r="CN78" i="17"/>
  <c r="CN82" i="17"/>
  <c r="CN75" i="17"/>
  <c r="CN79" i="17"/>
  <c r="CN72" i="17"/>
  <c r="CN86" i="17"/>
  <c r="CN90" i="17"/>
  <c r="CN85" i="17"/>
  <c r="CN84" i="17"/>
  <c r="CN87" i="17"/>
  <c r="CN91" i="17"/>
  <c r="CN88" i="17"/>
  <c r="CN92" i="17"/>
  <c r="CN89" i="17"/>
  <c r="CO10" i="46"/>
  <c r="CP10" i="46" s="1"/>
  <c r="CO8" i="46"/>
  <c r="CP8" i="46" s="1"/>
  <c r="CO9" i="46"/>
  <c r="CO4" i="46"/>
  <c r="CO15" i="46"/>
  <c r="CP15" i="46" s="1"/>
  <c r="CO14" i="46"/>
  <c r="CP14" i="46" s="1"/>
  <c r="CO17" i="46"/>
  <c r="CP17" i="46" s="1"/>
  <c r="CO16" i="46"/>
  <c r="CP16" i="46" s="1"/>
  <c r="CO20" i="46"/>
  <c r="CP20" i="46" s="1"/>
  <c r="CO18" i="46"/>
  <c r="CP18" i="46" s="1"/>
  <c r="CO19" i="46"/>
  <c r="CP19" i="46" s="1"/>
  <c r="CO22" i="46"/>
  <c r="CP22" i="46" s="1"/>
  <c r="CO21" i="46"/>
  <c r="CP21" i="46" s="1"/>
  <c r="CO24" i="46"/>
  <c r="CP24" i="46" s="1"/>
  <c r="CO23" i="46"/>
  <c r="CP23" i="46" s="1"/>
  <c r="CO25" i="46"/>
  <c r="CP25" i="46" s="1"/>
  <c r="CO26" i="46"/>
  <c r="CP26" i="46" s="1"/>
  <c r="CO27" i="46"/>
  <c r="CP27" i="46" s="1"/>
  <c r="CO32" i="46"/>
  <c r="CP32" i="46" s="1"/>
  <c r="CO29" i="46"/>
  <c r="CP29" i="46" s="1"/>
  <c r="CO31" i="46"/>
  <c r="CP31" i="46" s="1"/>
  <c r="CO34" i="46"/>
  <c r="CP34" i="46" s="1"/>
  <c r="CO30" i="46"/>
  <c r="CP30" i="46" s="1"/>
  <c r="CO40" i="46"/>
  <c r="CP40" i="46" s="1"/>
  <c r="CO37" i="46"/>
  <c r="CP37" i="46" s="1"/>
  <c r="CO35" i="46"/>
  <c r="CP35" i="46" s="1"/>
  <c r="CO38" i="46"/>
  <c r="CP38" i="46" s="1"/>
  <c r="CO36" i="46"/>
  <c r="CP36" i="46" s="1"/>
  <c r="CO33" i="46"/>
  <c r="CP33" i="46" s="1"/>
  <c r="CO41" i="46"/>
  <c r="CP41" i="46" s="1"/>
  <c r="CO39" i="46"/>
  <c r="CP39" i="46" s="1"/>
  <c r="CO42" i="46"/>
  <c r="CP42" i="46" s="1"/>
  <c r="CO43" i="46"/>
  <c r="CP43" i="46" s="1"/>
  <c r="CO45" i="46"/>
  <c r="CP45" i="46" s="1"/>
  <c r="CO46" i="46"/>
  <c r="CP46" i="46" s="1"/>
  <c r="CO52" i="46"/>
  <c r="CP52" i="46" s="1"/>
  <c r="CO53" i="46"/>
  <c r="CP53" i="46" s="1"/>
  <c r="CO47" i="46"/>
  <c r="CP47" i="46" s="1"/>
  <c r="CO54" i="46"/>
  <c r="CP54" i="46" s="1"/>
  <c r="CO48" i="46"/>
  <c r="CP48" i="46" s="1"/>
  <c r="CO58" i="46"/>
  <c r="CP58" i="46" s="1"/>
  <c r="CO56" i="46"/>
  <c r="CP56" i="46" s="1"/>
  <c r="CO57" i="46"/>
  <c r="CP57" i="46" s="1"/>
  <c r="CO65" i="46"/>
  <c r="CP65" i="46" s="1"/>
  <c r="CO68" i="46"/>
  <c r="CP68" i="46" s="1"/>
  <c r="CO60" i="46"/>
  <c r="CP60" i="46" s="1"/>
  <c r="CO69" i="46"/>
  <c r="CP69" i="46" s="1"/>
  <c r="CO63" i="46"/>
  <c r="CP63" i="46" s="1"/>
  <c r="CO70" i="46"/>
  <c r="CP70" i="46" s="1"/>
  <c r="CO75" i="46"/>
  <c r="CP75" i="46" s="1"/>
  <c r="CO71" i="46"/>
  <c r="CP71" i="46" s="1"/>
  <c r="CO72" i="46"/>
  <c r="CP72" i="46" s="1"/>
  <c r="CO64" i="46"/>
  <c r="CP64" i="46" s="1"/>
  <c r="AO25" i="18"/>
  <c r="EO5" i="44"/>
  <c r="EO8" i="46"/>
  <c r="EQ5" i="46"/>
  <c r="EO4" i="46"/>
  <c r="EO10" i="46"/>
  <c r="EO9" i="46"/>
  <c r="EO14" i="46"/>
  <c r="EO16" i="46"/>
  <c r="EO15" i="46"/>
  <c r="EO18" i="46"/>
  <c r="EO17" i="46"/>
  <c r="EO22" i="46"/>
  <c r="EO23" i="46"/>
  <c r="EO20" i="46"/>
  <c r="EO21" i="46"/>
  <c r="EO19" i="46"/>
  <c r="EO25" i="46"/>
  <c r="EO26" i="46"/>
  <c r="EO29" i="46"/>
  <c r="EO24" i="46"/>
  <c r="EO27" i="46"/>
  <c r="EO31" i="46"/>
  <c r="EO30" i="46"/>
  <c r="EO34" i="46"/>
  <c r="EO32" i="46"/>
  <c r="EO35" i="46"/>
  <c r="EO36" i="46"/>
  <c r="EO39" i="46"/>
  <c r="EO33" i="46"/>
  <c r="EO38" i="46"/>
  <c r="EO45" i="46"/>
  <c r="EO37" i="46"/>
  <c r="EO40" i="46"/>
  <c r="EO41" i="46"/>
  <c r="EO46" i="46"/>
  <c r="EO42" i="46"/>
  <c r="EO48" i="46"/>
  <c r="EO56" i="46"/>
  <c r="EO47" i="46"/>
  <c r="EO52" i="46"/>
  <c r="EO43" i="46"/>
  <c r="EO63" i="46"/>
  <c r="EO57" i="46"/>
  <c r="EO58" i="46"/>
  <c r="EO53" i="46"/>
  <c r="EO54" i="46"/>
  <c r="EO60" i="46"/>
  <c r="EO64" i="46"/>
  <c r="EO70" i="46"/>
  <c r="EO65" i="46"/>
  <c r="EO68" i="46"/>
  <c r="EO72" i="46"/>
  <c r="EO75" i="46"/>
  <c r="EO69" i="46"/>
  <c r="EO71" i="46"/>
  <c r="CO5" i="17"/>
  <c r="EP4" i="38"/>
  <c r="EP3" i="38"/>
  <c r="ER5" i="38"/>
  <c r="ES5" i="38" s="1"/>
  <c r="EP42" i="38"/>
  <c r="ET5" i="39"/>
  <c r="ER4" i="39"/>
  <c r="ES4" i="57"/>
  <c r="EU5" i="57"/>
  <c r="EV5" i="57" s="1"/>
  <c r="EP5" i="46"/>
  <c r="ET4" i="17"/>
  <c r="ET20" i="17"/>
  <c r="EV5" i="17"/>
  <c r="ET21" i="17"/>
  <c r="ET25" i="17"/>
  <c r="ET22" i="17"/>
  <c r="ET28" i="17"/>
  <c r="ET23" i="17"/>
  <c r="ET29" i="17"/>
  <c r="ET24" i="17"/>
  <c r="ET34" i="17"/>
  <c r="ET44" i="17"/>
  <c r="ET35" i="17"/>
  <c r="ET36" i="17"/>
  <c r="ET40" i="17"/>
  <c r="ET45" i="17"/>
  <c r="ET41" i="17"/>
  <c r="ET46" i="17"/>
  <c r="ET32" i="17"/>
  <c r="ET43" i="17"/>
  <c r="ET31" i="17"/>
  <c r="ET30" i="17"/>
  <c r="ET48" i="17"/>
  <c r="ET53" i="17"/>
  <c r="ET49" i="17"/>
  <c r="ET54" i="17"/>
  <c r="ET50" i="17"/>
  <c r="ET55" i="17"/>
  <c r="ET47" i="17"/>
  <c r="ET51" i="17"/>
  <c r="ET56" i="17"/>
  <c r="ET60" i="17"/>
  <c r="ET66" i="17"/>
  <c r="ET61" i="17"/>
  <c r="ET67" i="17"/>
  <c r="ET71" i="17"/>
  <c r="ET64" i="17"/>
  <c r="ET68" i="17"/>
  <c r="ET57" i="17"/>
  <c r="ET59" i="17"/>
  <c r="ET65" i="17"/>
  <c r="ET69" i="17"/>
  <c r="ET58" i="17"/>
  <c r="ET70" i="17"/>
  <c r="ET72" i="17"/>
  <c r="ET77" i="17"/>
  <c r="ET81" i="17"/>
  <c r="ET74" i="17"/>
  <c r="ET78" i="17"/>
  <c r="ET82" i="17"/>
  <c r="ET75" i="17"/>
  <c r="ET79" i="17"/>
  <c r="ET76" i="17"/>
  <c r="ET80" i="17"/>
  <c r="ET87" i="17"/>
  <c r="ET91" i="17"/>
  <c r="ET85" i="17"/>
  <c r="ET88" i="17"/>
  <c r="ET92" i="17"/>
  <c r="ET84" i="17"/>
  <c r="ET89" i="17"/>
  <c r="ET86" i="17"/>
  <c r="ET90" i="17"/>
  <c r="CN5" i="39"/>
  <c r="CO5" i="39" s="1"/>
  <c r="CO4" i="39" s="1"/>
  <c r="EV4" i="57" l="1"/>
  <c r="ES4" i="38"/>
  <c r="ES42" i="38"/>
  <c r="EV20" i="17"/>
  <c r="EV21" i="17"/>
  <c r="EV25" i="17"/>
  <c r="EV22" i="17"/>
  <c r="EV28" i="17"/>
  <c r="EV23" i="17"/>
  <c r="EV29" i="17"/>
  <c r="EV4" i="17"/>
  <c r="EV24" i="17"/>
  <c r="EV30" i="17"/>
  <c r="EV31" i="17"/>
  <c r="EV34" i="17"/>
  <c r="EV44" i="17"/>
  <c r="EV35" i="17"/>
  <c r="EV36" i="17"/>
  <c r="EV40" i="17"/>
  <c r="EV45" i="17"/>
  <c r="EV41" i="17"/>
  <c r="EV32" i="17"/>
  <c r="EV43" i="17"/>
  <c r="EV46" i="17"/>
  <c r="EV47" i="17"/>
  <c r="EV51" i="17"/>
  <c r="EV56" i="17"/>
  <c r="EV48" i="17"/>
  <c r="EV53" i="17"/>
  <c r="EV57" i="17"/>
  <c r="EV49" i="17"/>
  <c r="EV54" i="17"/>
  <c r="EV58" i="17"/>
  <c r="EV50" i="17"/>
  <c r="EV55" i="17"/>
  <c r="EV60" i="17"/>
  <c r="EV66" i="17"/>
  <c r="EV70" i="17"/>
  <c r="EV61" i="17"/>
  <c r="EV67" i="17"/>
  <c r="EV71" i="17"/>
  <c r="EV64" i="17"/>
  <c r="EV68" i="17"/>
  <c r="EV59" i="17"/>
  <c r="EV65" i="17"/>
  <c r="EV69" i="17"/>
  <c r="EV76" i="17"/>
  <c r="EV80" i="17"/>
  <c r="EV72" i="17"/>
  <c r="EV77" i="17"/>
  <c r="EV81" i="17"/>
  <c r="EV74" i="17"/>
  <c r="EV78" i="17"/>
  <c r="EV82" i="17"/>
  <c r="EV75" i="17"/>
  <c r="EV79" i="17"/>
  <c r="EV86" i="17"/>
  <c r="EV90" i="17"/>
  <c r="EV87" i="17"/>
  <c r="EV91" i="17"/>
  <c r="EV85" i="17"/>
  <c r="EV88" i="17"/>
  <c r="EV92" i="17"/>
  <c r="EV84" i="17"/>
  <c r="EV89" i="17"/>
  <c r="EQ5" i="45"/>
  <c r="EO4" i="45"/>
  <c r="EO82" i="45"/>
  <c r="EP82" i="45" s="1"/>
  <c r="EO86" i="45"/>
  <c r="EP86" i="45" s="1"/>
  <c r="EO83" i="45"/>
  <c r="EP83" i="45" s="1"/>
  <c r="EO84" i="45"/>
  <c r="EP84" i="45" s="1"/>
  <c r="EO85" i="45"/>
  <c r="EP85" i="45" s="1"/>
  <c r="ET4" i="39"/>
  <c r="AP25" i="18"/>
  <c r="ER5" i="46"/>
  <c r="EP3" i="46"/>
  <c r="EP8" i="46"/>
  <c r="EP14" i="46"/>
  <c r="EP4" i="46"/>
  <c r="EP10" i="46"/>
  <c r="EP9" i="46"/>
  <c r="EP16" i="46"/>
  <c r="EP17" i="46"/>
  <c r="EP15" i="46"/>
  <c r="EP18" i="46"/>
  <c r="EP19" i="46"/>
  <c r="EP20" i="46"/>
  <c r="EP22" i="46"/>
  <c r="EP21" i="46"/>
  <c r="EP25" i="46"/>
  <c r="EP23" i="46"/>
  <c r="EP24" i="46"/>
  <c r="EP31" i="46"/>
  <c r="EP26" i="46"/>
  <c r="EP29" i="46"/>
  <c r="EP27" i="46"/>
  <c r="EP30" i="46"/>
  <c r="EP34" i="46"/>
  <c r="EP33" i="46"/>
  <c r="EP36" i="46"/>
  <c r="EP35" i="46"/>
  <c r="EP32" i="46"/>
  <c r="EP43" i="46"/>
  <c r="EP39" i="46"/>
  <c r="EP37" i="46"/>
  <c r="EP40" i="46"/>
  <c r="EP41" i="46"/>
  <c r="EP46" i="46"/>
  <c r="EP38" i="46"/>
  <c r="EP42" i="46"/>
  <c r="EP45" i="46"/>
  <c r="EP48" i="46"/>
  <c r="EP47" i="46"/>
  <c r="EP52" i="46"/>
  <c r="EP56" i="46"/>
  <c r="EP57" i="46"/>
  <c r="EP58" i="46"/>
  <c r="EP54" i="46"/>
  <c r="EP69" i="46"/>
  <c r="EP60" i="46"/>
  <c r="EP63" i="46"/>
  <c r="EP64" i="46"/>
  <c r="EP65" i="46"/>
  <c r="EP68" i="46"/>
  <c r="EP53" i="46"/>
  <c r="EP71" i="46"/>
  <c r="EP72" i="46"/>
  <c r="EP70" i="46"/>
  <c r="EP75" i="46"/>
  <c r="ET5" i="38"/>
  <c r="ER42" i="38"/>
  <c r="ER4" i="38"/>
  <c r="EE8" i="18"/>
  <c r="ED93" i="18"/>
  <c r="EW5" i="17"/>
  <c r="EQ4" i="46"/>
  <c r="ES5" i="46"/>
  <c r="EQ8" i="46"/>
  <c r="EQ9" i="46"/>
  <c r="EQ16" i="46"/>
  <c r="EQ10" i="46"/>
  <c r="EQ14" i="46"/>
  <c r="EQ15" i="46"/>
  <c r="EQ18" i="46"/>
  <c r="EQ19" i="46"/>
  <c r="EQ17" i="46"/>
  <c r="EQ20" i="46"/>
  <c r="EQ23" i="46"/>
  <c r="EQ21" i="46"/>
  <c r="EQ24" i="46"/>
  <c r="EQ25" i="46"/>
  <c r="EQ26" i="46"/>
  <c r="EQ22" i="46"/>
  <c r="EQ33" i="46"/>
  <c r="EQ27" i="46"/>
  <c r="EQ31" i="46"/>
  <c r="EQ36" i="46"/>
  <c r="EQ29" i="46"/>
  <c r="EQ30" i="46"/>
  <c r="EQ32" i="46"/>
  <c r="EQ38" i="46"/>
  <c r="EQ34" i="46"/>
  <c r="EQ35" i="46"/>
  <c r="EQ39" i="46"/>
  <c r="EQ40" i="46"/>
  <c r="EQ45" i="46"/>
  <c r="EQ41" i="46"/>
  <c r="EQ37" i="46"/>
  <c r="EQ46" i="46"/>
  <c r="EQ43" i="46"/>
  <c r="EQ47" i="46"/>
  <c r="EQ42" i="46"/>
  <c r="EQ48" i="46"/>
  <c r="EQ52" i="46"/>
  <c r="EQ54" i="46"/>
  <c r="EQ63" i="46"/>
  <c r="EQ56" i="46"/>
  <c r="EQ57" i="46"/>
  <c r="EQ58" i="46"/>
  <c r="EQ53" i="46"/>
  <c r="EQ60" i="46"/>
  <c r="EQ69" i="46"/>
  <c r="EQ64" i="46"/>
  <c r="EQ70" i="46"/>
  <c r="EQ65" i="46"/>
  <c r="EQ68" i="46"/>
  <c r="EQ71" i="46"/>
  <c r="EQ72" i="46"/>
  <c r="EQ75" i="46"/>
  <c r="EP5" i="45"/>
  <c r="CO24" i="17"/>
  <c r="CO30" i="17"/>
  <c r="CO21" i="17"/>
  <c r="CO25" i="17"/>
  <c r="CO20" i="17"/>
  <c r="CO22" i="17"/>
  <c r="CO28" i="17"/>
  <c r="CO23" i="17"/>
  <c r="CO29" i="17"/>
  <c r="CO4" i="17"/>
  <c r="CO32" i="17"/>
  <c r="CO43" i="17"/>
  <c r="CO34" i="17"/>
  <c r="CO44" i="17"/>
  <c r="CO35" i="17"/>
  <c r="CO31" i="17"/>
  <c r="CO36" i="17"/>
  <c r="CO40" i="17"/>
  <c r="CO45" i="17"/>
  <c r="CO41" i="17"/>
  <c r="CO46" i="17"/>
  <c r="CO51" i="17"/>
  <c r="CO47" i="17"/>
  <c r="CO48" i="17"/>
  <c r="CO53" i="17"/>
  <c r="CO57" i="17"/>
  <c r="CO49" i="17"/>
  <c r="CO54" i="17"/>
  <c r="CO50" i="17"/>
  <c r="CO55" i="17"/>
  <c r="CO59" i="17"/>
  <c r="CO65" i="17"/>
  <c r="CO69" i="17"/>
  <c r="CO56" i="17"/>
  <c r="CO60" i="17"/>
  <c r="CO66" i="17"/>
  <c r="CO70" i="17"/>
  <c r="CO58" i="17"/>
  <c r="CO61" i="17"/>
  <c r="CO67" i="17"/>
  <c r="CO64" i="17"/>
  <c r="CO68" i="17"/>
  <c r="CO76" i="17"/>
  <c r="CO80" i="17"/>
  <c r="CO77" i="17"/>
  <c r="CO81" i="17"/>
  <c r="CO74" i="17"/>
  <c r="CO78" i="17"/>
  <c r="CO82" i="17"/>
  <c r="CO75" i="17"/>
  <c r="CO79" i="17"/>
  <c r="CO71" i="17"/>
  <c r="CO72" i="17"/>
  <c r="CO86" i="17"/>
  <c r="CO90" i="17"/>
  <c r="CO85" i="17"/>
  <c r="CO84" i="17"/>
  <c r="CO87" i="17"/>
  <c r="CO91" i="17"/>
  <c r="CO88" i="17"/>
  <c r="CO92" i="17"/>
  <c r="CO89" i="17"/>
  <c r="EQ5" i="44"/>
  <c r="EO4" i="44"/>
  <c r="EU4" i="57"/>
  <c r="EW5" i="57"/>
  <c r="CN4" i="39"/>
  <c r="CP5" i="39"/>
  <c r="CP5" i="17"/>
  <c r="EU5" i="39"/>
  <c r="EV5" i="39" s="1"/>
  <c r="EP5" i="44"/>
  <c r="EV4" i="39" l="1"/>
  <c r="ER4" i="46"/>
  <c r="ET5" i="46"/>
  <c r="ER15" i="46"/>
  <c r="ER8" i="46"/>
  <c r="ER10" i="46"/>
  <c r="ER9" i="46"/>
  <c r="ER14" i="46"/>
  <c r="ER16" i="46"/>
  <c r="ER18" i="46"/>
  <c r="ER21" i="46"/>
  <c r="ER17" i="46"/>
  <c r="ER19" i="46"/>
  <c r="ER20" i="46"/>
  <c r="ER24" i="46"/>
  <c r="ER23" i="46"/>
  <c r="ER22" i="46"/>
  <c r="ER27" i="46"/>
  <c r="ER25" i="46"/>
  <c r="ER29" i="46"/>
  <c r="ER31" i="46"/>
  <c r="ER26" i="46"/>
  <c r="ER36" i="46"/>
  <c r="ER30" i="46"/>
  <c r="ER34" i="46"/>
  <c r="ER32" i="46"/>
  <c r="ER38" i="46"/>
  <c r="ER35" i="46"/>
  <c r="ER33" i="46"/>
  <c r="ER37" i="46"/>
  <c r="ER40" i="46"/>
  <c r="ER43" i="46"/>
  <c r="ER39" i="46"/>
  <c r="ER42" i="46"/>
  <c r="ER41" i="46"/>
  <c r="ER45" i="46"/>
  <c r="ER54" i="46"/>
  <c r="ER48" i="46"/>
  <c r="ER46" i="46"/>
  <c r="ER47" i="46"/>
  <c r="ER52" i="46"/>
  <c r="ER53" i="46"/>
  <c r="ER60" i="46"/>
  <c r="ER63" i="46"/>
  <c r="ER56" i="46"/>
  <c r="ER57" i="46"/>
  <c r="ER58" i="46"/>
  <c r="ER69" i="46"/>
  <c r="ER64" i="46"/>
  <c r="ER70" i="46"/>
  <c r="ER65" i="46"/>
  <c r="ER71" i="46"/>
  <c r="ER68" i="46"/>
  <c r="ER72" i="46"/>
  <c r="ER75" i="46"/>
  <c r="CP4" i="39"/>
  <c r="CP3" i="39"/>
  <c r="EU5" i="46"/>
  <c r="ES4" i="46"/>
  <c r="ES9" i="46"/>
  <c r="ES15" i="46"/>
  <c r="ES8" i="46"/>
  <c r="ES10" i="46"/>
  <c r="ES16" i="46"/>
  <c r="ES14" i="46"/>
  <c r="ES18" i="46"/>
  <c r="ES17" i="46"/>
  <c r="ES19" i="46"/>
  <c r="ES20" i="46"/>
  <c r="ES21" i="46"/>
  <c r="ES24" i="46"/>
  <c r="ES23" i="46"/>
  <c r="ES22" i="46"/>
  <c r="ES25" i="46"/>
  <c r="ES30" i="46"/>
  <c r="ES27" i="46"/>
  <c r="ES26" i="46"/>
  <c r="ES29" i="46"/>
  <c r="ES31" i="46"/>
  <c r="ES37" i="46"/>
  <c r="ES32" i="46"/>
  <c r="ES36" i="46"/>
  <c r="ES38" i="46"/>
  <c r="ES34" i="46"/>
  <c r="ES35" i="46"/>
  <c r="ES33" i="46"/>
  <c r="ES42" i="46"/>
  <c r="ES40" i="46"/>
  <c r="ES39" i="46"/>
  <c r="ES41" i="46"/>
  <c r="ES46" i="46"/>
  <c r="ES43" i="46"/>
  <c r="ES45" i="46"/>
  <c r="ES48" i="46"/>
  <c r="ES47" i="46"/>
  <c r="ES53" i="46"/>
  <c r="ES54" i="46"/>
  <c r="ES60" i="46"/>
  <c r="ES52" i="46"/>
  <c r="ES56" i="46"/>
  <c r="ES57" i="46"/>
  <c r="ES68" i="46"/>
  <c r="ES69" i="46"/>
  <c r="ES63" i="46"/>
  <c r="ES64" i="46"/>
  <c r="ES70" i="46"/>
  <c r="ES65" i="46"/>
  <c r="ES58" i="46"/>
  <c r="ES71" i="46"/>
  <c r="ES72" i="46"/>
  <c r="ES75" i="46"/>
  <c r="EW24" i="17"/>
  <c r="EW30" i="17"/>
  <c r="EW20" i="17"/>
  <c r="EW21" i="17"/>
  <c r="EW25" i="17"/>
  <c r="EW22" i="17"/>
  <c r="EW28" i="17"/>
  <c r="EW23" i="17"/>
  <c r="EW29" i="17"/>
  <c r="EW4" i="17"/>
  <c r="EW32" i="17"/>
  <c r="EW43" i="17"/>
  <c r="EW31" i="17"/>
  <c r="EW34" i="17"/>
  <c r="EW44" i="17"/>
  <c r="EW35" i="17"/>
  <c r="EW36" i="17"/>
  <c r="EW40" i="17"/>
  <c r="EW45" i="17"/>
  <c r="EW41" i="17"/>
  <c r="EW46" i="17"/>
  <c r="EW47" i="17"/>
  <c r="EW51" i="17"/>
  <c r="EW48" i="17"/>
  <c r="EW53" i="17"/>
  <c r="EW57" i="17"/>
  <c r="EW49" i="17"/>
  <c r="EW54" i="17"/>
  <c r="EW50" i="17"/>
  <c r="EW55" i="17"/>
  <c r="EW59" i="17"/>
  <c r="EW65" i="17"/>
  <c r="EW69" i="17"/>
  <c r="EW58" i="17"/>
  <c r="EW60" i="17"/>
  <c r="EW66" i="17"/>
  <c r="EW70" i="17"/>
  <c r="EW61" i="17"/>
  <c r="EW67" i="17"/>
  <c r="EW64" i="17"/>
  <c r="EW68" i="17"/>
  <c r="EW56" i="17"/>
  <c r="EW76" i="17"/>
  <c r="EW80" i="17"/>
  <c r="EW72" i="17"/>
  <c r="EW77" i="17"/>
  <c r="EW81" i="17"/>
  <c r="EW74" i="17"/>
  <c r="EW78" i="17"/>
  <c r="EW82" i="17"/>
  <c r="EW75" i="17"/>
  <c r="EW79" i="17"/>
  <c r="EW71" i="17"/>
  <c r="EW86" i="17"/>
  <c r="EW90" i="17"/>
  <c r="EW87" i="17"/>
  <c r="EW91" i="17"/>
  <c r="EW85" i="17"/>
  <c r="EW88" i="17"/>
  <c r="EW92" i="17"/>
  <c r="EW84" i="17"/>
  <c r="EW89" i="17"/>
  <c r="AQ25" i="18"/>
  <c r="EX5" i="17"/>
  <c r="ET4" i="38"/>
  <c r="ET42" i="38"/>
  <c r="EP3" i="44"/>
  <c r="EP4" i="44"/>
  <c r="ER5" i="44"/>
  <c r="EP4" i="45"/>
  <c r="EP3" i="45"/>
  <c r="ER5" i="45"/>
  <c r="EU5" i="38"/>
  <c r="EV5" i="38" s="1"/>
  <c r="EW4" i="57"/>
  <c r="EU4" i="39"/>
  <c r="EW5" i="39"/>
  <c r="EF8" i="18"/>
  <c r="EE93" i="18"/>
  <c r="CP3" i="17"/>
  <c r="CP4" i="17"/>
  <c r="CP24" i="17"/>
  <c r="CP21" i="17"/>
  <c r="CP25" i="17"/>
  <c r="CP20" i="17"/>
  <c r="CP22" i="17"/>
  <c r="CP28" i="17"/>
  <c r="CP23" i="17"/>
  <c r="CP32" i="17"/>
  <c r="CP43" i="17"/>
  <c r="CP34" i="17"/>
  <c r="CP44" i="17"/>
  <c r="CP35" i="17"/>
  <c r="CP31" i="17"/>
  <c r="CP36" i="17"/>
  <c r="CP29" i="17"/>
  <c r="CP40" i="17"/>
  <c r="CP30" i="17"/>
  <c r="CP41" i="17"/>
  <c r="CP45" i="17"/>
  <c r="CP46" i="17"/>
  <c r="CP51" i="17"/>
  <c r="CP56" i="17"/>
  <c r="CP47" i="17"/>
  <c r="CP48" i="17"/>
  <c r="CP53" i="17"/>
  <c r="CP49" i="17"/>
  <c r="CP54" i="17"/>
  <c r="CP50" i="17"/>
  <c r="CP55" i="17"/>
  <c r="CP59" i="17"/>
  <c r="CP65" i="17"/>
  <c r="CP69" i="17"/>
  <c r="CP57" i="17"/>
  <c r="CP60" i="17"/>
  <c r="CP66" i="17"/>
  <c r="CP58" i="17"/>
  <c r="CP61" i="17"/>
  <c r="CP67" i="17"/>
  <c r="CP64" i="17"/>
  <c r="CP68" i="17"/>
  <c r="CP70" i="17"/>
  <c r="CP71" i="17"/>
  <c r="CP72" i="17"/>
  <c r="CP76" i="17"/>
  <c r="CP80" i="17"/>
  <c r="CP77" i="17"/>
  <c r="CP81" i="17"/>
  <c r="CP74" i="17"/>
  <c r="CP78" i="17"/>
  <c r="CP75" i="17"/>
  <c r="CP79" i="17"/>
  <c r="CP86" i="17"/>
  <c r="CP90" i="17"/>
  <c r="CP82" i="17"/>
  <c r="CP85" i="17"/>
  <c r="CP84" i="17"/>
  <c r="CP87" i="17"/>
  <c r="CP91" i="17"/>
  <c r="CP88" i="17"/>
  <c r="CP92" i="17"/>
  <c r="CP89" i="17"/>
  <c r="EQ4" i="44"/>
  <c r="ES5" i="44"/>
  <c r="ES5" i="45"/>
  <c r="EQ4" i="45"/>
  <c r="EQ82" i="45"/>
  <c r="EQ85" i="45"/>
  <c r="EQ86" i="45"/>
  <c r="EQ83" i="45"/>
  <c r="EQ84" i="45"/>
  <c r="EX5" i="57"/>
  <c r="EY5" i="57" s="1"/>
  <c r="EY4" i="57" l="1"/>
  <c r="EV4" i="38"/>
  <c r="EV42" i="38"/>
  <c r="EX24" i="17"/>
  <c r="EX20" i="17"/>
  <c r="EX21" i="17"/>
  <c r="EX25" i="17"/>
  <c r="EX22" i="17"/>
  <c r="EX28" i="17"/>
  <c r="EX23" i="17"/>
  <c r="EX4" i="17"/>
  <c r="EX29" i="17"/>
  <c r="EX30" i="17"/>
  <c r="EX32" i="17"/>
  <c r="EX43" i="17"/>
  <c r="EX31" i="17"/>
  <c r="EX34" i="17"/>
  <c r="EX44" i="17"/>
  <c r="EX35" i="17"/>
  <c r="EX36" i="17"/>
  <c r="EX40" i="17"/>
  <c r="EX41" i="17"/>
  <c r="EX46" i="17"/>
  <c r="EX47" i="17"/>
  <c r="EX51" i="17"/>
  <c r="EX56" i="17"/>
  <c r="EX48" i="17"/>
  <c r="EX53" i="17"/>
  <c r="EX49" i="17"/>
  <c r="EX54" i="17"/>
  <c r="EX45" i="17"/>
  <c r="EX50" i="17"/>
  <c r="EX55" i="17"/>
  <c r="EX59" i="17"/>
  <c r="EX65" i="17"/>
  <c r="EX69" i="17"/>
  <c r="EX58" i="17"/>
  <c r="EX60" i="17"/>
  <c r="EX66" i="17"/>
  <c r="EX61" i="17"/>
  <c r="EX67" i="17"/>
  <c r="EX57" i="17"/>
  <c r="EX64" i="17"/>
  <c r="EX68" i="17"/>
  <c r="EX71" i="17"/>
  <c r="EX76" i="17"/>
  <c r="EX80" i="17"/>
  <c r="EX70" i="17"/>
  <c r="EX72" i="17"/>
  <c r="EX77" i="17"/>
  <c r="EX81" i="17"/>
  <c r="EX74" i="17"/>
  <c r="EX78" i="17"/>
  <c r="EX75" i="17"/>
  <c r="EX79" i="17"/>
  <c r="EX86" i="17"/>
  <c r="EX90" i="17"/>
  <c r="EX82" i="17"/>
  <c r="EX87" i="17"/>
  <c r="EX91" i="17"/>
  <c r="EX85" i="17"/>
  <c r="EX88" i="17"/>
  <c r="EX92" i="17"/>
  <c r="EX84" i="17"/>
  <c r="EX89" i="17"/>
  <c r="EY5" i="17"/>
  <c r="ES4" i="45"/>
  <c r="EU5" i="45"/>
  <c r="ES84" i="45"/>
  <c r="ES82" i="45"/>
  <c r="ES85" i="45"/>
  <c r="ES86" i="45"/>
  <c r="ES83" i="45"/>
  <c r="ET5" i="45"/>
  <c r="ER4" i="45"/>
  <c r="ER82" i="45"/>
  <c r="ER85" i="45"/>
  <c r="ER86" i="45"/>
  <c r="ER83" i="45"/>
  <c r="ER84" i="45"/>
  <c r="EV5" i="46"/>
  <c r="ET4" i="46"/>
  <c r="ET8" i="46"/>
  <c r="ET10" i="46"/>
  <c r="ET16" i="46"/>
  <c r="ET14" i="46"/>
  <c r="ET15" i="46"/>
  <c r="ET17" i="46"/>
  <c r="ET9" i="46"/>
  <c r="ET18" i="46"/>
  <c r="ET19" i="46"/>
  <c r="ET20" i="46"/>
  <c r="ET21" i="46"/>
  <c r="ET25" i="46"/>
  <c r="ET23" i="46"/>
  <c r="ET22" i="46"/>
  <c r="ET24" i="46"/>
  <c r="ET32" i="46"/>
  <c r="ET27" i="46"/>
  <c r="ET29" i="46"/>
  <c r="ET26" i="46"/>
  <c r="ET35" i="46"/>
  <c r="ET31" i="46"/>
  <c r="ET30" i="46"/>
  <c r="ET37" i="46"/>
  <c r="ET36" i="46"/>
  <c r="ET38" i="46"/>
  <c r="ET34" i="46"/>
  <c r="ET39" i="46"/>
  <c r="ET33" i="46"/>
  <c r="ET40" i="46"/>
  <c r="ET43" i="46"/>
  <c r="ET42" i="46"/>
  <c r="ET45" i="46"/>
  <c r="ET41" i="46"/>
  <c r="ET46" i="46"/>
  <c r="ET53" i="46"/>
  <c r="ET48" i="46"/>
  <c r="ET47" i="46"/>
  <c r="ET52" i="46"/>
  <c r="ET54" i="46"/>
  <c r="ET60" i="46"/>
  <c r="ET56" i="46"/>
  <c r="ET57" i="46"/>
  <c r="ET58" i="46"/>
  <c r="ET68" i="46"/>
  <c r="ET69" i="46"/>
  <c r="ET63" i="46"/>
  <c r="ET64" i="46"/>
  <c r="ET65" i="46"/>
  <c r="ET71" i="46"/>
  <c r="ET70" i="46"/>
  <c r="ET72" i="46"/>
  <c r="ET75" i="46"/>
  <c r="EF93" i="18"/>
  <c r="ES4" i="44"/>
  <c r="EW4" i="39"/>
  <c r="EY5" i="39"/>
  <c r="EW5" i="38"/>
  <c r="EU4" i="38"/>
  <c r="EU42" i="38"/>
  <c r="ET5" i="44"/>
  <c r="ER4" i="44"/>
  <c r="AR25" i="18"/>
  <c r="EW5" i="46"/>
  <c r="EU4" i="46"/>
  <c r="EU8" i="46"/>
  <c r="EU14" i="46"/>
  <c r="EU9" i="46"/>
  <c r="EU10" i="46"/>
  <c r="EU15" i="46"/>
  <c r="EU17" i="46"/>
  <c r="EU16" i="46"/>
  <c r="EU18" i="46"/>
  <c r="EU20" i="46"/>
  <c r="EU24" i="46"/>
  <c r="EU19" i="46"/>
  <c r="EU21" i="46"/>
  <c r="EU23" i="46"/>
  <c r="EU22" i="46"/>
  <c r="EU25" i="46"/>
  <c r="EU31" i="46"/>
  <c r="EU26" i="46"/>
  <c r="EU27" i="46"/>
  <c r="EU35" i="46"/>
  <c r="EU29" i="46"/>
  <c r="EU32" i="46"/>
  <c r="EU37" i="46"/>
  <c r="EU30" i="46"/>
  <c r="EU36" i="46"/>
  <c r="EU34" i="46"/>
  <c r="EU33" i="46"/>
  <c r="EU42" i="46"/>
  <c r="EU40" i="46"/>
  <c r="EU39" i="46"/>
  <c r="EU38" i="46"/>
  <c r="EU45" i="46"/>
  <c r="EU41" i="46"/>
  <c r="EU43" i="46"/>
  <c r="EU53" i="46"/>
  <c r="EU54" i="46"/>
  <c r="EU46" i="46"/>
  <c r="EU48" i="46"/>
  <c r="EU47" i="46"/>
  <c r="EU52" i="46"/>
  <c r="EU58" i="46"/>
  <c r="EU60" i="46"/>
  <c r="EU56" i="46"/>
  <c r="EU57" i="46"/>
  <c r="EU68" i="46"/>
  <c r="EU69" i="46"/>
  <c r="EU63" i="46"/>
  <c r="EU64" i="46"/>
  <c r="EU71" i="46"/>
  <c r="EU70" i="46"/>
  <c r="EU72" i="46"/>
  <c r="EU75" i="46"/>
  <c r="EU65" i="46"/>
  <c r="EX5" i="39"/>
  <c r="EZ5" i="57"/>
  <c r="EX4" i="57"/>
  <c r="EZ4" i="57" l="1"/>
  <c r="AS25" i="18"/>
  <c r="ET4" i="44"/>
  <c r="EZ5" i="17"/>
  <c r="EX4" i="39"/>
  <c r="EZ5" i="39"/>
  <c r="EW4" i="38"/>
  <c r="EW42" i="38"/>
  <c r="EU5" i="44"/>
  <c r="EX5" i="46"/>
  <c r="EV4" i="46"/>
  <c r="EV14" i="46"/>
  <c r="EV8" i="46"/>
  <c r="EV10" i="46"/>
  <c r="EV9" i="46"/>
  <c r="EV16" i="46"/>
  <c r="EV15" i="46"/>
  <c r="EV17" i="46"/>
  <c r="EV19" i="46"/>
  <c r="EV20" i="46"/>
  <c r="EV18" i="46"/>
  <c r="EV21" i="46"/>
  <c r="EV22" i="46"/>
  <c r="EV29" i="46"/>
  <c r="EV25" i="46"/>
  <c r="EV23" i="46"/>
  <c r="EV24" i="46"/>
  <c r="EV26" i="46"/>
  <c r="EV30" i="46"/>
  <c r="EV27" i="46"/>
  <c r="EV31" i="46"/>
  <c r="EV33" i="46"/>
  <c r="EV36" i="46"/>
  <c r="EV32" i="46"/>
  <c r="EV37" i="46"/>
  <c r="EV34" i="46"/>
  <c r="EV35" i="46"/>
  <c r="EV41" i="46"/>
  <c r="EV42" i="46"/>
  <c r="EV40" i="46"/>
  <c r="EV39" i="46"/>
  <c r="EV38" i="46"/>
  <c r="EV45" i="46"/>
  <c r="EV43" i="46"/>
  <c r="EV53" i="46"/>
  <c r="EV46" i="46"/>
  <c r="EV48" i="46"/>
  <c r="EV47" i="46"/>
  <c r="EV58" i="46"/>
  <c r="EV54" i="46"/>
  <c r="EV60" i="46"/>
  <c r="EV52" i="46"/>
  <c r="EV56" i="46"/>
  <c r="EV65" i="46"/>
  <c r="EV57" i="46"/>
  <c r="EV68" i="46"/>
  <c r="EV69" i="46"/>
  <c r="EV63" i="46"/>
  <c r="EV64" i="46"/>
  <c r="EV75" i="46"/>
  <c r="EV71" i="46"/>
  <c r="EV70" i="46"/>
  <c r="EV72" i="46"/>
  <c r="EY4" i="39"/>
  <c r="FA5" i="39"/>
  <c r="EU4" i="45"/>
  <c r="EU82" i="45"/>
  <c r="EU84" i="45"/>
  <c r="EU85" i="45"/>
  <c r="EU86" i="45"/>
  <c r="EU83" i="45"/>
  <c r="EX5" i="38"/>
  <c r="FA5" i="17"/>
  <c r="EY4" i="17"/>
  <c r="EY24" i="17"/>
  <c r="EY30" i="17"/>
  <c r="EY20" i="17"/>
  <c r="EY21" i="17"/>
  <c r="EY25" i="17"/>
  <c r="EY31" i="17"/>
  <c r="EY22" i="17"/>
  <c r="EY28" i="17"/>
  <c r="EY23" i="17"/>
  <c r="EY29" i="17"/>
  <c r="EY32" i="17"/>
  <c r="EY43" i="17"/>
  <c r="EY34" i="17"/>
  <c r="EY44" i="17"/>
  <c r="EY35" i="17"/>
  <c r="EY36" i="17"/>
  <c r="EY40" i="17"/>
  <c r="EY41" i="17"/>
  <c r="EY46" i="17"/>
  <c r="EY50" i="17"/>
  <c r="EY55" i="17"/>
  <c r="EY47" i="17"/>
  <c r="EY51" i="17"/>
  <c r="EY56" i="17"/>
  <c r="EY48" i="17"/>
  <c r="EY53" i="17"/>
  <c r="EY57" i="17"/>
  <c r="EY49" i="17"/>
  <c r="EY54" i="17"/>
  <c r="EY58" i="17"/>
  <c r="EY45" i="17"/>
  <c r="EY59" i="17"/>
  <c r="EY65" i="17"/>
  <c r="EY69" i="17"/>
  <c r="EY60" i="17"/>
  <c r="EY66" i="17"/>
  <c r="EY70" i="17"/>
  <c r="EY61" i="17"/>
  <c r="EY67" i="17"/>
  <c r="EY64" i="17"/>
  <c r="EY68" i="17"/>
  <c r="EY75" i="17"/>
  <c r="EY79" i="17"/>
  <c r="EY84" i="17"/>
  <c r="EY71" i="17"/>
  <c r="EY76" i="17"/>
  <c r="EY80" i="17"/>
  <c r="EY72" i="17"/>
  <c r="EY77" i="17"/>
  <c r="EY81" i="17"/>
  <c r="EY74" i="17"/>
  <c r="EY78" i="17"/>
  <c r="EY89" i="17"/>
  <c r="EY86" i="17"/>
  <c r="EY90" i="17"/>
  <c r="EY82" i="17"/>
  <c r="EY87" i="17"/>
  <c r="EY91" i="17"/>
  <c r="EY85" i="17"/>
  <c r="EY88" i="17"/>
  <c r="EY92" i="17"/>
  <c r="EW10" i="46"/>
  <c r="EY5" i="46"/>
  <c r="EW14" i="46"/>
  <c r="EW8" i="46"/>
  <c r="EW15" i="46"/>
  <c r="EW4" i="46"/>
  <c r="EW9" i="46"/>
  <c r="EW17" i="46"/>
  <c r="EW16" i="46"/>
  <c r="EW19" i="46"/>
  <c r="EW20" i="46"/>
  <c r="EW18" i="46"/>
  <c r="EW22" i="46"/>
  <c r="EW21" i="46"/>
  <c r="EW24" i="46"/>
  <c r="EW26" i="46"/>
  <c r="EW25" i="46"/>
  <c r="EW23" i="46"/>
  <c r="EW30" i="46"/>
  <c r="EW32" i="46"/>
  <c r="EW27" i="46"/>
  <c r="EW29" i="46"/>
  <c r="EW34" i="46"/>
  <c r="EW33" i="46"/>
  <c r="EW31" i="46"/>
  <c r="EW40" i="46"/>
  <c r="EW37" i="46"/>
  <c r="EW36" i="46"/>
  <c r="EW38" i="46"/>
  <c r="EW35" i="46"/>
  <c r="EW41" i="46"/>
  <c r="EW42" i="46"/>
  <c r="EW45" i="46"/>
  <c r="EW43" i="46"/>
  <c r="EW39" i="46"/>
  <c r="EW52" i="46"/>
  <c r="EW53" i="46"/>
  <c r="EW54" i="46"/>
  <c r="EW46" i="46"/>
  <c r="EW48" i="46"/>
  <c r="EW58" i="46"/>
  <c r="EW57" i="46"/>
  <c r="EW56" i="46"/>
  <c r="EW65" i="46"/>
  <c r="EW60" i="46"/>
  <c r="EW68" i="46"/>
  <c r="EW47" i="46"/>
  <c r="EW69" i="46"/>
  <c r="EW63" i="46"/>
  <c r="EW64" i="46"/>
  <c r="EW70" i="46"/>
  <c r="EW75" i="46"/>
  <c r="EW71" i="46"/>
  <c r="EW72" i="46"/>
  <c r="EV5" i="45"/>
  <c r="ET4" i="45"/>
  <c r="ET84" i="45"/>
  <c r="ET82" i="45"/>
  <c r="ET85" i="45"/>
  <c r="ET86" i="45"/>
  <c r="ET83" i="45"/>
  <c r="FA5" i="57"/>
  <c r="FB5" i="39" l="1"/>
  <c r="EZ4" i="39"/>
  <c r="FA4" i="57"/>
  <c r="AT25" i="18"/>
  <c r="EX9" i="46"/>
  <c r="EZ5" i="46"/>
  <c r="EX4" i="46"/>
  <c r="EX14" i="46"/>
  <c r="EX8" i="46"/>
  <c r="EX10" i="46"/>
  <c r="EX17" i="46"/>
  <c r="EX15" i="46"/>
  <c r="EX18" i="46"/>
  <c r="EX19" i="46"/>
  <c r="EX16" i="46"/>
  <c r="EX23" i="46"/>
  <c r="EX20" i="46"/>
  <c r="EX22" i="46"/>
  <c r="EX21" i="46"/>
  <c r="EX26" i="46"/>
  <c r="EX25" i="46"/>
  <c r="EX30" i="46"/>
  <c r="EX24" i="46"/>
  <c r="EX27" i="46"/>
  <c r="EX32" i="46"/>
  <c r="EX29" i="46"/>
  <c r="EX34" i="46"/>
  <c r="EX33" i="46"/>
  <c r="EX31" i="46"/>
  <c r="EX35" i="46"/>
  <c r="EX40" i="46"/>
  <c r="EX37" i="46"/>
  <c r="EX36" i="46"/>
  <c r="EX41" i="46"/>
  <c r="EX39" i="46"/>
  <c r="EX38" i="46"/>
  <c r="EX42" i="46"/>
  <c r="EX43" i="46"/>
  <c r="EX47" i="46"/>
  <c r="EX45" i="46"/>
  <c r="EX52" i="46"/>
  <c r="EX53" i="46"/>
  <c r="EX46" i="46"/>
  <c r="EX48" i="46"/>
  <c r="EX57" i="46"/>
  <c r="EX58" i="46"/>
  <c r="EX54" i="46"/>
  <c r="EX60" i="46"/>
  <c r="EX56" i="46"/>
  <c r="EX65" i="46"/>
  <c r="EX68" i="46"/>
  <c r="EX69" i="46"/>
  <c r="EX63" i="46"/>
  <c r="EX75" i="46"/>
  <c r="EX64" i="46"/>
  <c r="EX71" i="46"/>
  <c r="EX70" i="46"/>
  <c r="EX72" i="46"/>
  <c r="EV4" i="45"/>
  <c r="EV82" i="45"/>
  <c r="EV83" i="45"/>
  <c r="EV84" i="45"/>
  <c r="EV85" i="45"/>
  <c r="EV86" i="45"/>
  <c r="EU4" i="44"/>
  <c r="FB5" i="17"/>
  <c r="EZ23" i="17"/>
  <c r="EZ29" i="17"/>
  <c r="EZ4" i="17"/>
  <c r="EZ24" i="17"/>
  <c r="EZ30" i="17"/>
  <c r="EZ20" i="17"/>
  <c r="EZ21" i="17"/>
  <c r="EZ25" i="17"/>
  <c r="EZ22" i="17"/>
  <c r="EZ28" i="17"/>
  <c r="EZ41" i="17"/>
  <c r="EZ46" i="17"/>
  <c r="EZ31" i="17"/>
  <c r="EZ32" i="17"/>
  <c r="EZ43" i="17"/>
  <c r="EZ34" i="17"/>
  <c r="EZ44" i="17"/>
  <c r="EZ35" i="17"/>
  <c r="EZ36" i="17"/>
  <c r="EZ40" i="17"/>
  <c r="EZ50" i="17"/>
  <c r="EZ55" i="17"/>
  <c r="EZ47" i="17"/>
  <c r="EZ51" i="17"/>
  <c r="EZ56" i="17"/>
  <c r="EZ48" i="17"/>
  <c r="EZ53" i="17"/>
  <c r="EZ49" i="17"/>
  <c r="EZ54" i="17"/>
  <c r="EZ45" i="17"/>
  <c r="EZ64" i="17"/>
  <c r="EZ68" i="17"/>
  <c r="EZ58" i="17"/>
  <c r="EZ59" i="17"/>
  <c r="EZ65" i="17"/>
  <c r="EZ69" i="17"/>
  <c r="EZ60" i="17"/>
  <c r="EZ66" i="17"/>
  <c r="EZ70" i="17"/>
  <c r="EZ61" i="17"/>
  <c r="EZ67" i="17"/>
  <c r="EZ71" i="17"/>
  <c r="EZ57" i="17"/>
  <c r="EZ75" i="17"/>
  <c r="EZ79" i="17"/>
  <c r="EZ84" i="17"/>
  <c r="EZ76" i="17"/>
  <c r="EZ80" i="17"/>
  <c r="EZ85" i="17"/>
  <c r="EZ72" i="17"/>
  <c r="EZ77" i="17"/>
  <c r="EZ81" i="17"/>
  <c r="EZ74" i="17"/>
  <c r="EZ78" i="17"/>
  <c r="EZ89" i="17"/>
  <c r="EZ86" i="17"/>
  <c r="EZ90" i="17"/>
  <c r="EZ82" i="17"/>
  <c r="EZ87" i="17"/>
  <c r="EZ91" i="17"/>
  <c r="EZ88" i="17"/>
  <c r="EZ92" i="17"/>
  <c r="FA5" i="46"/>
  <c r="EY9" i="46"/>
  <c r="EY14" i="46"/>
  <c r="EY8" i="46"/>
  <c r="EY4" i="46"/>
  <c r="EY10" i="46"/>
  <c r="EY15" i="46"/>
  <c r="EY17" i="46"/>
  <c r="EY16" i="46"/>
  <c r="EY19" i="46"/>
  <c r="EY20" i="46"/>
  <c r="EY18" i="46"/>
  <c r="EY22" i="46"/>
  <c r="EY21" i="46"/>
  <c r="EY23" i="46"/>
  <c r="EY24" i="46"/>
  <c r="EY27" i="46"/>
  <c r="EY26" i="46"/>
  <c r="EY25" i="46"/>
  <c r="EY32" i="46"/>
  <c r="EY29" i="46"/>
  <c r="EY33" i="46"/>
  <c r="EY31" i="46"/>
  <c r="EY35" i="46"/>
  <c r="EY30" i="46"/>
  <c r="EY37" i="46"/>
  <c r="EY34" i="46"/>
  <c r="EY36" i="46"/>
  <c r="EY38" i="46"/>
  <c r="EY41" i="46"/>
  <c r="EY40" i="46"/>
  <c r="EY39" i="46"/>
  <c r="EY43" i="46"/>
  <c r="EY42" i="46"/>
  <c r="EY45" i="46"/>
  <c r="EY47" i="46"/>
  <c r="EY52" i="46"/>
  <c r="EY53" i="46"/>
  <c r="EY56" i="46"/>
  <c r="EY57" i="46"/>
  <c r="EY48" i="46"/>
  <c r="EY46" i="46"/>
  <c r="EY58" i="46"/>
  <c r="EY54" i="46"/>
  <c r="EY60" i="46"/>
  <c r="EY64" i="46"/>
  <c r="EY65" i="46"/>
  <c r="EY68" i="46"/>
  <c r="EY69" i="46"/>
  <c r="EY63" i="46"/>
  <c r="EY72" i="46"/>
  <c r="EY75" i="46"/>
  <c r="EY71" i="46"/>
  <c r="EY70" i="46"/>
  <c r="FB5" i="57"/>
  <c r="FC5" i="57" s="1"/>
  <c r="EW5" i="45"/>
  <c r="EV5" i="44"/>
  <c r="FC5" i="39"/>
  <c r="FA4" i="39"/>
  <c r="FC5" i="17"/>
  <c r="FA23" i="17"/>
  <c r="FA4" i="17"/>
  <c r="FA24" i="17"/>
  <c r="FA30" i="17"/>
  <c r="FA20" i="17"/>
  <c r="FA21" i="17"/>
  <c r="FA25" i="17"/>
  <c r="FA22" i="17"/>
  <c r="FA29" i="17"/>
  <c r="FA41" i="17"/>
  <c r="FA31" i="17"/>
  <c r="FA32" i="17"/>
  <c r="FA43" i="17"/>
  <c r="FA28" i="17"/>
  <c r="FA34" i="17"/>
  <c r="FA35" i="17"/>
  <c r="FA36" i="17"/>
  <c r="FA40" i="17"/>
  <c r="FA45" i="17"/>
  <c r="FA44" i="17"/>
  <c r="FA50" i="17"/>
  <c r="FA55" i="17"/>
  <c r="FA46" i="17"/>
  <c r="FA47" i="17"/>
  <c r="FA51" i="17"/>
  <c r="FA48" i="17"/>
  <c r="FA53" i="17"/>
  <c r="FA49" i="17"/>
  <c r="FA54" i="17"/>
  <c r="FA56" i="17"/>
  <c r="FA57" i="17"/>
  <c r="FA64" i="17"/>
  <c r="FA68" i="17"/>
  <c r="FA58" i="17"/>
  <c r="FA59" i="17"/>
  <c r="FA65" i="17"/>
  <c r="FA69" i="17"/>
  <c r="FA60" i="17"/>
  <c r="FA66" i="17"/>
  <c r="FA61" i="17"/>
  <c r="FA67" i="17"/>
  <c r="FA71" i="17"/>
  <c r="FA75" i="17"/>
  <c r="FA79" i="17"/>
  <c r="FA70" i="17"/>
  <c r="FA76" i="17"/>
  <c r="FA80" i="17"/>
  <c r="FA72" i="17"/>
  <c r="FA77" i="17"/>
  <c r="FA81" i="17"/>
  <c r="FA74" i="17"/>
  <c r="FA78" i="17"/>
  <c r="FA84" i="17"/>
  <c r="FA89" i="17"/>
  <c r="FA86" i="17"/>
  <c r="FA90" i="17"/>
  <c r="FA82" i="17"/>
  <c r="FA87" i="17"/>
  <c r="FA91" i="17"/>
  <c r="FA85" i="17"/>
  <c r="FA88" i="17"/>
  <c r="FA92" i="17"/>
  <c r="EX4" i="38"/>
  <c r="EX42" i="38"/>
  <c r="EY5" i="38"/>
  <c r="FC3" i="57" l="1"/>
  <c r="FC4" i="57"/>
  <c r="AU25" i="18"/>
  <c r="FC3" i="39"/>
  <c r="FC4" i="39"/>
  <c r="EY4" i="38"/>
  <c r="EY42" i="38"/>
  <c r="EZ5" i="38"/>
  <c r="FA8" i="46"/>
  <c r="FA10" i="46"/>
  <c r="FA4" i="46"/>
  <c r="FA9" i="46"/>
  <c r="FA14" i="46"/>
  <c r="FA16" i="46"/>
  <c r="FA15" i="46"/>
  <c r="FA17" i="46"/>
  <c r="FA18" i="46"/>
  <c r="FA22" i="46"/>
  <c r="FA19" i="46"/>
  <c r="FA23" i="46"/>
  <c r="FA21" i="46"/>
  <c r="FA20" i="46"/>
  <c r="FA25" i="46"/>
  <c r="FA24" i="46"/>
  <c r="FA26" i="46"/>
  <c r="FA29" i="46"/>
  <c r="FA31" i="46"/>
  <c r="FA30" i="46"/>
  <c r="FA27" i="46"/>
  <c r="FA32" i="46"/>
  <c r="FA34" i="46"/>
  <c r="FA33" i="46"/>
  <c r="FA35" i="46"/>
  <c r="FA39" i="46"/>
  <c r="FA38" i="46"/>
  <c r="FA45" i="46"/>
  <c r="FA36" i="46"/>
  <c r="FA40" i="46"/>
  <c r="FA37" i="46"/>
  <c r="FA43" i="46"/>
  <c r="FA46" i="46"/>
  <c r="FA41" i="46"/>
  <c r="FA48" i="46"/>
  <c r="FA56" i="46"/>
  <c r="FA42" i="46"/>
  <c r="FA47" i="46"/>
  <c r="FA52" i="46"/>
  <c r="FA63" i="46"/>
  <c r="FA53" i="46"/>
  <c r="FA57" i="46"/>
  <c r="FA58" i="46"/>
  <c r="FA54" i="46"/>
  <c r="FA64" i="46"/>
  <c r="FA70" i="46"/>
  <c r="FA65" i="46"/>
  <c r="FA60" i="46"/>
  <c r="FA68" i="46"/>
  <c r="FA72" i="46"/>
  <c r="FA75" i="46"/>
  <c r="FA69" i="46"/>
  <c r="FA71" i="46"/>
  <c r="EX5" i="45"/>
  <c r="EV4" i="44"/>
  <c r="FD5" i="39"/>
  <c r="FB4" i="39"/>
  <c r="EY5" i="45"/>
  <c r="EW4" i="45"/>
  <c r="EW83" i="45"/>
  <c r="EW84" i="45"/>
  <c r="EW82" i="45"/>
  <c r="EW85" i="45"/>
  <c r="EW86" i="45"/>
  <c r="FB4" i="17"/>
  <c r="FB23" i="17"/>
  <c r="FC23" i="17" s="1"/>
  <c r="FB29" i="17"/>
  <c r="FB24" i="17"/>
  <c r="FB30" i="17"/>
  <c r="FB20" i="17"/>
  <c r="FD5" i="17"/>
  <c r="FB21" i="17"/>
  <c r="FB25" i="17"/>
  <c r="FB22" i="17"/>
  <c r="FB28" i="17"/>
  <c r="FB41" i="17"/>
  <c r="FB46" i="17"/>
  <c r="FB31" i="17"/>
  <c r="FC31" i="17" s="1"/>
  <c r="FB32" i="17"/>
  <c r="FB43" i="17"/>
  <c r="FB34" i="17"/>
  <c r="FB44" i="17"/>
  <c r="FB35" i="17"/>
  <c r="FB36" i="17"/>
  <c r="FB40" i="17"/>
  <c r="FB45" i="17"/>
  <c r="FB49" i="17"/>
  <c r="FB54" i="17"/>
  <c r="FB58" i="17"/>
  <c r="FB50" i="17"/>
  <c r="FC50" i="17" s="1"/>
  <c r="FB55" i="17"/>
  <c r="FB47" i="17"/>
  <c r="FB51" i="17"/>
  <c r="FB56" i="17"/>
  <c r="FB48" i="17"/>
  <c r="FB53" i="17"/>
  <c r="FB57" i="17"/>
  <c r="FB64" i="17"/>
  <c r="FB68" i="17"/>
  <c r="FB72" i="17"/>
  <c r="FB59" i="17"/>
  <c r="FB65" i="17"/>
  <c r="FC65" i="17" s="1"/>
  <c r="FB69" i="17"/>
  <c r="FB60" i="17"/>
  <c r="FB66" i="17"/>
  <c r="FB70" i="17"/>
  <c r="FB61" i="17"/>
  <c r="FB67" i="17"/>
  <c r="FB71" i="17"/>
  <c r="FB74" i="17"/>
  <c r="FB78" i="17"/>
  <c r="FB82" i="17"/>
  <c r="FB75" i="17"/>
  <c r="FB79" i="17"/>
  <c r="FC79" i="17" s="1"/>
  <c r="FB76" i="17"/>
  <c r="FC76" i="17" s="1"/>
  <c r="FB80" i="17"/>
  <c r="FB85" i="17"/>
  <c r="FB77" i="17"/>
  <c r="FB81" i="17"/>
  <c r="FB88" i="17"/>
  <c r="FB92" i="17"/>
  <c r="FB84" i="17"/>
  <c r="FB89" i="17"/>
  <c r="FB86" i="17"/>
  <c r="FB90" i="17"/>
  <c r="FB87" i="17"/>
  <c r="FC87" i="17" s="1"/>
  <c r="FB91" i="17"/>
  <c r="FC91" i="17" s="1"/>
  <c r="FD5" i="57"/>
  <c r="FB4" i="57"/>
  <c r="EW5" i="44"/>
  <c r="EX5" i="44" s="1"/>
  <c r="FE5" i="17"/>
  <c r="FC4" i="17"/>
  <c r="FC22" i="17"/>
  <c r="FC28" i="17"/>
  <c r="FC29" i="17"/>
  <c r="FC3" i="17"/>
  <c r="FC24" i="17"/>
  <c r="FC30" i="17"/>
  <c r="FC20" i="17"/>
  <c r="FC21" i="17"/>
  <c r="FC25" i="17"/>
  <c r="FC40" i="17"/>
  <c r="FC45" i="17"/>
  <c r="FC41" i="17"/>
  <c r="FC32" i="17"/>
  <c r="FC43" i="17"/>
  <c r="FC34" i="17"/>
  <c r="FC44" i="17"/>
  <c r="FC35" i="17"/>
  <c r="FC36" i="17"/>
  <c r="FC49" i="17"/>
  <c r="FC54" i="17"/>
  <c r="FC46" i="17"/>
  <c r="FC55" i="17"/>
  <c r="FC47" i="17"/>
  <c r="FC51" i="17"/>
  <c r="FC56" i="17"/>
  <c r="FC48" i="17"/>
  <c r="FC53" i="17"/>
  <c r="FC57" i="17"/>
  <c r="FC61" i="17"/>
  <c r="FC67" i="17"/>
  <c r="FC64" i="17"/>
  <c r="FC68" i="17"/>
  <c r="FC58" i="17"/>
  <c r="FC59" i="17"/>
  <c r="FC69" i="17"/>
  <c r="FC60" i="17"/>
  <c r="FC66" i="17"/>
  <c r="FC70" i="17"/>
  <c r="FC74" i="17"/>
  <c r="FC78" i="17"/>
  <c r="FC82" i="17"/>
  <c r="FC71" i="17"/>
  <c r="FC75" i="17"/>
  <c r="FC84" i="17"/>
  <c r="FC80" i="17"/>
  <c r="FC72" i="17"/>
  <c r="FC77" i="17"/>
  <c r="FC88" i="17"/>
  <c r="FC92" i="17"/>
  <c r="FC89" i="17"/>
  <c r="FC86" i="17"/>
  <c r="FC90" i="17"/>
  <c r="FC81" i="17"/>
  <c r="FC85" i="17"/>
  <c r="EZ8" i="46"/>
  <c r="FB5" i="46"/>
  <c r="FC5" i="46" s="1"/>
  <c r="EZ9" i="46"/>
  <c r="EZ10" i="46"/>
  <c r="EZ4" i="46"/>
  <c r="EZ16" i="46"/>
  <c r="EZ15" i="46"/>
  <c r="EZ17" i="46"/>
  <c r="EZ14" i="46"/>
  <c r="EZ19" i="46"/>
  <c r="EZ18" i="46"/>
  <c r="EZ23" i="46"/>
  <c r="EZ24" i="46"/>
  <c r="EZ22" i="46"/>
  <c r="EZ21" i="46"/>
  <c r="EZ20" i="46"/>
  <c r="EZ26" i="46"/>
  <c r="EZ25" i="46"/>
  <c r="EZ30" i="46"/>
  <c r="EZ27" i="46"/>
  <c r="EZ32" i="46"/>
  <c r="EZ34" i="46"/>
  <c r="EZ29" i="46"/>
  <c r="EZ33" i="46"/>
  <c r="EZ39" i="46"/>
  <c r="EZ40" i="46"/>
  <c r="EZ31" i="46"/>
  <c r="EZ37" i="46"/>
  <c r="EZ35" i="46"/>
  <c r="EZ36" i="46"/>
  <c r="EZ38" i="46"/>
  <c r="EZ41" i="46"/>
  <c r="EZ43" i="46"/>
  <c r="EZ46" i="46"/>
  <c r="EZ42" i="46"/>
  <c r="EZ45" i="46"/>
  <c r="EZ48" i="46"/>
  <c r="EZ47" i="46"/>
  <c r="EZ52" i="46"/>
  <c r="EZ53" i="46"/>
  <c r="EZ56" i="46"/>
  <c r="EZ57" i="46"/>
  <c r="EZ54" i="46"/>
  <c r="EZ58" i="46"/>
  <c r="EZ64" i="46"/>
  <c r="EZ70" i="46"/>
  <c r="EZ65" i="46"/>
  <c r="EZ60" i="46"/>
  <c r="EZ68" i="46"/>
  <c r="EZ69" i="46"/>
  <c r="EZ72" i="46"/>
  <c r="EZ75" i="46"/>
  <c r="EZ63" i="46"/>
  <c r="EZ71" i="46"/>
  <c r="FC3" i="46" l="1"/>
  <c r="FC4" i="46"/>
  <c r="FC9" i="46"/>
  <c r="EX4" i="44"/>
  <c r="FD4" i="39"/>
  <c r="FE5" i="39"/>
  <c r="EY5" i="44"/>
  <c r="EW4" i="44"/>
  <c r="EZ5" i="45"/>
  <c r="EX4" i="45"/>
  <c r="EX83" i="45"/>
  <c r="EX84" i="45"/>
  <c r="EX82" i="45"/>
  <c r="EX85" i="45"/>
  <c r="EX86" i="45"/>
  <c r="FD4" i="57"/>
  <c r="EZ42" i="38"/>
  <c r="EZ4" i="38"/>
  <c r="FA5" i="38"/>
  <c r="FE5" i="57"/>
  <c r="FF5" i="17"/>
  <c r="FD22" i="17"/>
  <c r="FD28" i="17"/>
  <c r="FD4" i="17"/>
  <c r="FD23" i="17"/>
  <c r="FD29" i="17"/>
  <c r="FD24" i="17"/>
  <c r="FD20" i="17"/>
  <c r="FD21" i="17"/>
  <c r="FD25" i="17"/>
  <c r="FD36" i="17"/>
  <c r="FD40" i="17"/>
  <c r="FD30" i="17"/>
  <c r="FD41" i="17"/>
  <c r="FD31" i="17"/>
  <c r="FD32" i="17"/>
  <c r="FD34" i="17"/>
  <c r="FD44" i="17"/>
  <c r="FD35" i="17"/>
  <c r="FD45" i="17"/>
  <c r="FD49" i="17"/>
  <c r="FD54" i="17"/>
  <c r="FD46" i="17"/>
  <c r="FD50" i="17"/>
  <c r="FD55" i="17"/>
  <c r="FD43" i="17"/>
  <c r="FD47" i="17"/>
  <c r="FD51" i="17"/>
  <c r="FD56" i="17"/>
  <c r="FD48" i="17"/>
  <c r="FD53" i="17"/>
  <c r="FD57" i="17"/>
  <c r="FD61" i="17"/>
  <c r="FD67" i="17"/>
  <c r="FD64" i="17"/>
  <c r="FD68" i="17"/>
  <c r="FD58" i="17"/>
  <c r="FD59" i="17"/>
  <c r="FD65" i="17"/>
  <c r="FD69" i="17"/>
  <c r="FD60" i="17"/>
  <c r="FD66" i="17"/>
  <c r="FD74" i="17"/>
  <c r="FD78" i="17"/>
  <c r="FD71" i="17"/>
  <c r="FD70" i="17"/>
  <c r="FD75" i="17"/>
  <c r="FD79" i="17"/>
  <c r="FD76" i="17"/>
  <c r="FD80" i="17"/>
  <c r="FD72" i="17"/>
  <c r="FD77" i="17"/>
  <c r="FD84" i="17"/>
  <c r="FD88" i="17"/>
  <c r="FD92" i="17"/>
  <c r="FD89" i="17"/>
  <c r="FD82" i="17"/>
  <c r="FD86" i="17"/>
  <c r="FD90" i="17"/>
  <c r="FD81" i="17"/>
  <c r="FD85" i="17"/>
  <c r="FD87" i="17"/>
  <c r="FD91" i="17"/>
  <c r="FG5" i="17"/>
  <c r="FE22" i="17"/>
  <c r="FE28" i="17"/>
  <c r="FE4" i="17"/>
  <c r="FE23" i="17"/>
  <c r="FE29" i="17"/>
  <c r="FE24" i="17"/>
  <c r="FE20" i="17"/>
  <c r="FE21" i="17"/>
  <c r="FE25" i="17"/>
  <c r="FE35" i="17"/>
  <c r="FE36" i="17"/>
  <c r="FE40" i="17"/>
  <c r="FE45" i="17"/>
  <c r="FE30" i="17"/>
  <c r="FE41" i="17"/>
  <c r="FE46" i="17"/>
  <c r="FE31" i="17"/>
  <c r="FE32" i="17"/>
  <c r="FE43" i="17"/>
  <c r="FE34" i="17"/>
  <c r="FE44" i="17"/>
  <c r="FE48" i="17"/>
  <c r="FE53" i="17"/>
  <c r="FE57" i="17"/>
  <c r="FE49" i="17"/>
  <c r="FE54" i="17"/>
  <c r="FE50" i="17"/>
  <c r="FE55" i="17"/>
  <c r="FE47" i="17"/>
  <c r="FE51" i="17"/>
  <c r="FE56" i="17"/>
  <c r="FE61" i="17"/>
  <c r="FE67" i="17"/>
  <c r="FE71" i="17"/>
  <c r="FE64" i="17"/>
  <c r="FE68" i="17"/>
  <c r="FE58" i="17"/>
  <c r="FE59" i="17"/>
  <c r="FE65" i="17"/>
  <c r="FE69" i="17"/>
  <c r="FE60" i="17"/>
  <c r="FE66" i="17"/>
  <c r="FE70" i="17"/>
  <c r="FE77" i="17"/>
  <c r="FE81" i="17"/>
  <c r="FE74" i="17"/>
  <c r="FE78" i="17"/>
  <c r="FE82" i="17"/>
  <c r="FE75" i="17"/>
  <c r="FE79" i="17"/>
  <c r="FE84" i="17"/>
  <c r="FE76" i="17"/>
  <c r="FE80" i="17"/>
  <c r="FE72" i="17"/>
  <c r="FE85" i="17"/>
  <c r="FE87" i="17"/>
  <c r="FE91" i="17"/>
  <c r="FE88" i="17"/>
  <c r="FE92" i="17"/>
  <c r="FE89" i="17"/>
  <c r="FE86" i="17"/>
  <c r="FE90" i="17"/>
  <c r="AV25" i="18"/>
  <c r="FB8" i="46"/>
  <c r="FC8" i="46" s="1"/>
  <c r="FB4" i="46"/>
  <c r="FB10" i="46"/>
  <c r="FC10" i="46" s="1"/>
  <c r="FD5" i="46"/>
  <c r="FE5" i="46" s="1"/>
  <c r="FB9" i="46"/>
  <c r="FB14" i="46"/>
  <c r="FC14" i="46" s="1"/>
  <c r="FB16" i="46"/>
  <c r="FC16" i="46" s="1"/>
  <c r="FB15" i="46"/>
  <c r="FC15" i="46" s="1"/>
  <c r="FB17" i="46"/>
  <c r="FC17" i="46" s="1"/>
  <c r="FB18" i="46"/>
  <c r="FC18" i="46" s="1"/>
  <c r="FB19" i="46"/>
  <c r="FC19" i="46" s="1"/>
  <c r="FB23" i="46"/>
  <c r="FC23" i="46" s="1"/>
  <c r="FB22" i="46"/>
  <c r="FC22" i="46" s="1"/>
  <c r="FB21" i="46"/>
  <c r="FC21" i="46" s="1"/>
  <c r="FB20" i="46"/>
  <c r="FC20" i="46" s="1"/>
  <c r="FB25" i="46"/>
  <c r="FC25" i="46" s="1"/>
  <c r="FB31" i="46"/>
  <c r="FC31" i="46" s="1"/>
  <c r="FB24" i="46"/>
  <c r="FC24" i="46" s="1"/>
  <c r="FB26" i="46"/>
  <c r="FC26" i="46" s="1"/>
  <c r="FB30" i="46"/>
  <c r="FC30" i="46" s="1"/>
  <c r="FB27" i="46"/>
  <c r="FC27" i="46" s="1"/>
  <c r="FB32" i="46"/>
  <c r="FC32" i="46" s="1"/>
  <c r="FB29" i="46"/>
  <c r="FC29" i="46" s="1"/>
  <c r="FB34" i="46"/>
  <c r="FC34" i="46" s="1"/>
  <c r="FB33" i="46"/>
  <c r="FC33" i="46" s="1"/>
  <c r="FB36" i="46"/>
  <c r="FC36" i="46" s="1"/>
  <c r="FB37" i="46"/>
  <c r="FC37" i="46" s="1"/>
  <c r="FB43" i="46"/>
  <c r="FC43" i="46" s="1"/>
  <c r="FB38" i="46"/>
  <c r="FC38" i="46" s="1"/>
  <c r="FB35" i="46"/>
  <c r="FC35" i="46" s="1"/>
  <c r="FB39" i="46"/>
  <c r="FC39" i="46" s="1"/>
  <c r="FB46" i="46"/>
  <c r="FC46" i="46" s="1"/>
  <c r="FB42" i="46"/>
  <c r="FC42" i="46" s="1"/>
  <c r="FB40" i="46"/>
  <c r="FC40" i="46" s="1"/>
  <c r="FB41" i="46"/>
  <c r="FC41" i="46" s="1"/>
  <c r="FB45" i="46"/>
  <c r="FC45" i="46" s="1"/>
  <c r="FB48" i="46"/>
  <c r="FC48" i="46" s="1"/>
  <c r="FB47" i="46"/>
  <c r="FC47" i="46" s="1"/>
  <c r="FB52" i="46"/>
  <c r="FC52" i="46" s="1"/>
  <c r="FB56" i="46"/>
  <c r="FC56" i="46" s="1"/>
  <c r="FB53" i="46"/>
  <c r="FC53" i="46" s="1"/>
  <c r="FB57" i="46"/>
  <c r="FC57" i="46" s="1"/>
  <c r="FB58" i="46"/>
  <c r="FC58" i="46" s="1"/>
  <c r="FB54" i="46"/>
  <c r="FC54" i="46" s="1"/>
  <c r="FB63" i="46"/>
  <c r="FC63" i="46" s="1"/>
  <c r="FB69" i="46"/>
  <c r="FC69" i="46" s="1"/>
  <c r="FB64" i="46"/>
  <c r="FC64" i="46" s="1"/>
  <c r="FB65" i="46"/>
  <c r="FC65" i="46" s="1"/>
  <c r="FB60" i="46"/>
  <c r="FC60" i="46" s="1"/>
  <c r="FB68" i="46"/>
  <c r="FC68" i="46" s="1"/>
  <c r="FB71" i="46"/>
  <c r="FC71" i="46" s="1"/>
  <c r="FB72" i="46"/>
  <c r="FC72" i="46" s="1"/>
  <c r="FB75" i="46"/>
  <c r="FC75" i="46" s="1"/>
  <c r="FB70" i="46"/>
  <c r="FC70" i="46" s="1"/>
  <c r="FA5" i="45"/>
  <c r="EY4" i="45"/>
  <c r="EY86" i="45"/>
  <c r="EY83" i="45"/>
  <c r="EY84" i="45"/>
  <c r="EY82" i="45"/>
  <c r="EY85" i="45"/>
  <c r="FE4" i="46" l="1"/>
  <c r="FE15" i="46"/>
  <c r="FE10" i="46"/>
  <c r="FE9" i="46"/>
  <c r="FE8" i="46"/>
  <c r="FE16" i="46"/>
  <c r="FE14" i="46"/>
  <c r="FE17" i="46"/>
  <c r="FE19" i="46"/>
  <c r="FE18" i="46"/>
  <c r="FE20" i="46"/>
  <c r="FE21" i="46"/>
  <c r="FE24" i="46"/>
  <c r="FE22" i="46"/>
  <c r="FE23" i="46"/>
  <c r="FE30" i="46"/>
  <c r="FE26" i="46"/>
  <c r="FE27" i="46"/>
  <c r="FE25" i="46"/>
  <c r="FE31" i="46"/>
  <c r="FE32" i="46"/>
  <c r="FE29" i="46"/>
  <c r="FE33" i="46"/>
  <c r="FE36" i="46"/>
  <c r="FE37" i="46"/>
  <c r="FE35" i="46"/>
  <c r="FE38" i="46"/>
  <c r="FE42" i="46"/>
  <c r="FE39" i="46"/>
  <c r="FE34" i="46"/>
  <c r="FE40" i="46"/>
  <c r="FE43" i="46"/>
  <c r="FE46" i="46"/>
  <c r="FE41" i="46"/>
  <c r="FE45" i="46"/>
  <c r="FE48" i="46"/>
  <c r="FE47" i="46"/>
  <c r="FE60" i="46"/>
  <c r="FE56" i="46"/>
  <c r="FE53" i="46"/>
  <c r="FE57" i="46"/>
  <c r="FE52" i="46"/>
  <c r="FE68" i="46"/>
  <c r="FE58" i="46"/>
  <c r="FE63" i="46"/>
  <c r="FE54" i="46"/>
  <c r="FE69" i="46"/>
  <c r="FE64" i="46"/>
  <c r="FE70" i="46"/>
  <c r="FE65" i="46"/>
  <c r="FE71" i="46"/>
  <c r="FE72" i="46"/>
  <c r="FE75" i="46"/>
  <c r="FE4" i="57"/>
  <c r="FE4" i="39"/>
  <c r="FA4" i="45"/>
  <c r="FA86" i="45"/>
  <c r="FA83" i="45"/>
  <c r="FA84" i="45"/>
  <c r="FA82" i="45"/>
  <c r="FA85" i="45"/>
  <c r="EY4" i="44"/>
  <c r="EZ5" i="44"/>
  <c r="FA42" i="38"/>
  <c r="FA4" i="38"/>
  <c r="FF4" i="17"/>
  <c r="FF20" i="17"/>
  <c r="FH5" i="17"/>
  <c r="FF21" i="17"/>
  <c r="FF25" i="17"/>
  <c r="FF22" i="17"/>
  <c r="FF28" i="17"/>
  <c r="FF23" i="17"/>
  <c r="FF29" i="17"/>
  <c r="FF24" i="17"/>
  <c r="FF34" i="17"/>
  <c r="FF44" i="17"/>
  <c r="FF35" i="17"/>
  <c r="FF36" i="17"/>
  <c r="FF40" i="17"/>
  <c r="FF45" i="17"/>
  <c r="FF30" i="17"/>
  <c r="FF41" i="17"/>
  <c r="FF46" i="17"/>
  <c r="FF31" i="17"/>
  <c r="FF32" i="17"/>
  <c r="FF43" i="17"/>
  <c r="FF48" i="17"/>
  <c r="FF53" i="17"/>
  <c r="FF49" i="17"/>
  <c r="FF54" i="17"/>
  <c r="FF50" i="17"/>
  <c r="FF55" i="17"/>
  <c r="FF47" i="17"/>
  <c r="FF51" i="17"/>
  <c r="FF56" i="17"/>
  <c r="FF60" i="17"/>
  <c r="FF66" i="17"/>
  <c r="FF57" i="17"/>
  <c r="FF61" i="17"/>
  <c r="FF67" i="17"/>
  <c r="FF71" i="17"/>
  <c r="FF64" i="17"/>
  <c r="FF68" i="17"/>
  <c r="FF58" i="17"/>
  <c r="FF59" i="17"/>
  <c r="FF65" i="17"/>
  <c r="FF69" i="17"/>
  <c r="FF72" i="17"/>
  <c r="FF77" i="17"/>
  <c r="FF81" i="17"/>
  <c r="FF74" i="17"/>
  <c r="FF78" i="17"/>
  <c r="FF82" i="17"/>
  <c r="FF70" i="17"/>
  <c r="FF75" i="17"/>
  <c r="FF79" i="17"/>
  <c r="FF76" i="17"/>
  <c r="FF80" i="17"/>
  <c r="FF85" i="17"/>
  <c r="FF87" i="17"/>
  <c r="FF91" i="17"/>
  <c r="FF84" i="17"/>
  <c r="FF88" i="17"/>
  <c r="FF92" i="17"/>
  <c r="FF89" i="17"/>
  <c r="FF86" i="17"/>
  <c r="FF90" i="17"/>
  <c r="FF5" i="39"/>
  <c r="FG5" i="39" s="1"/>
  <c r="FG4" i="17"/>
  <c r="FI5" i="17"/>
  <c r="FG21" i="17"/>
  <c r="FG25" i="17"/>
  <c r="FG22" i="17"/>
  <c r="FG28" i="17"/>
  <c r="FG23" i="17"/>
  <c r="FG20" i="17"/>
  <c r="FG24" i="17"/>
  <c r="FG34" i="17"/>
  <c r="FG29" i="17"/>
  <c r="FG35" i="17"/>
  <c r="FG36" i="17"/>
  <c r="FG40" i="17"/>
  <c r="FG45" i="17"/>
  <c r="FG30" i="17"/>
  <c r="FG41" i="17"/>
  <c r="FG31" i="17"/>
  <c r="FG32" i="17"/>
  <c r="FG43" i="17"/>
  <c r="FG48" i="17"/>
  <c r="FG53" i="17"/>
  <c r="FG44" i="17"/>
  <c r="FG49" i="17"/>
  <c r="FG54" i="17"/>
  <c r="FG46" i="17"/>
  <c r="FG50" i="17"/>
  <c r="FG55" i="17"/>
  <c r="FG47" i="17"/>
  <c r="FG51" i="17"/>
  <c r="FG56" i="17"/>
  <c r="FG60" i="17"/>
  <c r="FG66" i="17"/>
  <c r="FG57" i="17"/>
  <c r="FG61" i="17"/>
  <c r="FG67" i="17"/>
  <c r="FG64" i="17"/>
  <c r="FG68" i="17"/>
  <c r="FG58" i="17"/>
  <c r="FG59" i="17"/>
  <c r="FG65" i="17"/>
  <c r="FG72" i="17"/>
  <c r="FG77" i="17"/>
  <c r="FG81" i="17"/>
  <c r="FG69" i="17"/>
  <c r="FG71" i="17"/>
  <c r="FG74" i="17"/>
  <c r="FG78" i="17"/>
  <c r="FG82" i="17"/>
  <c r="FG70" i="17"/>
  <c r="FG75" i="17"/>
  <c r="FG79" i="17"/>
  <c r="FG76" i="17"/>
  <c r="FG80" i="17"/>
  <c r="FG85" i="17"/>
  <c r="FG87" i="17"/>
  <c r="FG91" i="17"/>
  <c r="FG84" i="17"/>
  <c r="FG88" i="17"/>
  <c r="FG92" i="17"/>
  <c r="FG89" i="17"/>
  <c r="FG86" i="17"/>
  <c r="FG90" i="17"/>
  <c r="FB5" i="38"/>
  <c r="FB5" i="45"/>
  <c r="EZ4" i="45"/>
  <c r="EZ86" i="45"/>
  <c r="EZ83" i="45"/>
  <c r="EZ84" i="45"/>
  <c r="EZ82" i="45"/>
  <c r="EZ85" i="45"/>
  <c r="AW25" i="18"/>
  <c r="FD4" i="46"/>
  <c r="FF5" i="46"/>
  <c r="FD15" i="46"/>
  <c r="FD10" i="46"/>
  <c r="FD9" i="46"/>
  <c r="FD14" i="46"/>
  <c r="FD16" i="46"/>
  <c r="FD8" i="46"/>
  <c r="FD17" i="46"/>
  <c r="FD18" i="46"/>
  <c r="FD21" i="46"/>
  <c r="FD20" i="46"/>
  <c r="FD23" i="46"/>
  <c r="FD19" i="46"/>
  <c r="FD22" i="46"/>
  <c r="FD24" i="46"/>
  <c r="FD26" i="46"/>
  <c r="FD27" i="46"/>
  <c r="FD25" i="46"/>
  <c r="FD29" i="46"/>
  <c r="FD30" i="46"/>
  <c r="FD36" i="46"/>
  <c r="FD32" i="46"/>
  <c r="FD31" i="46"/>
  <c r="FD33" i="46"/>
  <c r="FD34" i="46"/>
  <c r="FD35" i="46"/>
  <c r="FD38" i="46"/>
  <c r="FD37" i="46"/>
  <c r="FD39" i="46"/>
  <c r="FD43" i="46"/>
  <c r="FD40" i="46"/>
  <c r="FD42" i="46"/>
  <c r="FD41" i="46"/>
  <c r="FD45" i="46"/>
  <c r="FD46" i="46"/>
  <c r="FD54" i="46"/>
  <c r="FD48" i="46"/>
  <c r="FD47" i="46"/>
  <c r="FD52" i="46"/>
  <c r="FD60" i="46"/>
  <c r="FD56" i="46"/>
  <c r="FD53" i="46"/>
  <c r="FD57" i="46"/>
  <c r="FD58" i="46"/>
  <c r="FD63" i="46"/>
  <c r="FD69" i="46"/>
  <c r="FD64" i="46"/>
  <c r="FD70" i="46"/>
  <c r="FD65" i="46"/>
  <c r="FD71" i="46"/>
  <c r="FD68" i="46"/>
  <c r="FD72" i="46"/>
  <c r="FD75" i="46"/>
  <c r="FF5" i="57"/>
  <c r="FG5" i="57" s="1"/>
  <c r="FG4" i="39" l="1"/>
  <c r="FG4" i="57"/>
  <c r="FH21" i="17"/>
  <c r="FH25" i="17"/>
  <c r="FH4" i="17"/>
  <c r="FH22" i="17"/>
  <c r="FH28" i="17"/>
  <c r="FJ5" i="17"/>
  <c r="FH23" i="17"/>
  <c r="FH29" i="17"/>
  <c r="FH20" i="17"/>
  <c r="FH24" i="17"/>
  <c r="FH34" i="17"/>
  <c r="FH44" i="17"/>
  <c r="FH35" i="17"/>
  <c r="FH36" i="17"/>
  <c r="FH40" i="17"/>
  <c r="FH45" i="17"/>
  <c r="FH30" i="17"/>
  <c r="FH41" i="17"/>
  <c r="FH31" i="17"/>
  <c r="FH32" i="17"/>
  <c r="FH43" i="17"/>
  <c r="FH47" i="17"/>
  <c r="FH51" i="17"/>
  <c r="FH56" i="17"/>
  <c r="FH48" i="17"/>
  <c r="FH53" i="17"/>
  <c r="FH57" i="17"/>
  <c r="FH49" i="17"/>
  <c r="FH54" i="17"/>
  <c r="FH58" i="17"/>
  <c r="FH46" i="17"/>
  <c r="FH50" i="17"/>
  <c r="FH55" i="17"/>
  <c r="FH60" i="17"/>
  <c r="FH66" i="17"/>
  <c r="FH70" i="17"/>
  <c r="FH61" i="17"/>
  <c r="FH67" i="17"/>
  <c r="FH71" i="17"/>
  <c r="FH64" i="17"/>
  <c r="FH68" i="17"/>
  <c r="FH59" i="17"/>
  <c r="FH65" i="17"/>
  <c r="FH69" i="17"/>
  <c r="FH76" i="17"/>
  <c r="FH80" i="17"/>
  <c r="FH72" i="17"/>
  <c r="FH77" i="17"/>
  <c r="FH81" i="17"/>
  <c r="FH74" i="17"/>
  <c r="FH78" i="17"/>
  <c r="FH82" i="17"/>
  <c r="FH75" i="17"/>
  <c r="FH79" i="17"/>
  <c r="FH86" i="17"/>
  <c r="FH90" i="17"/>
  <c r="FH85" i="17"/>
  <c r="FH87" i="17"/>
  <c r="FH91" i="17"/>
  <c r="FH84" i="17"/>
  <c r="FH88" i="17"/>
  <c r="FH92" i="17"/>
  <c r="FH89" i="17"/>
  <c r="EZ4" i="44"/>
  <c r="FC5" i="45"/>
  <c r="FA5" i="44"/>
  <c r="FB4" i="45"/>
  <c r="FD5" i="45"/>
  <c r="FB82" i="45"/>
  <c r="FC82" i="45" s="1"/>
  <c r="FB85" i="45"/>
  <c r="FC85" i="45" s="1"/>
  <c r="FB86" i="45"/>
  <c r="FC86" i="45" s="1"/>
  <c r="FB83" i="45"/>
  <c r="FC83" i="45" s="1"/>
  <c r="FB84" i="45"/>
  <c r="FC84" i="45" s="1"/>
  <c r="FK5" i="17"/>
  <c r="FI20" i="17"/>
  <c r="FI24" i="17"/>
  <c r="FI30" i="17"/>
  <c r="FI21" i="17"/>
  <c r="FI25" i="17"/>
  <c r="FI4" i="17"/>
  <c r="FI22" i="17"/>
  <c r="FI28" i="17"/>
  <c r="FI23" i="17"/>
  <c r="FI29" i="17"/>
  <c r="FI31" i="17"/>
  <c r="FI32" i="17"/>
  <c r="FI43" i="17"/>
  <c r="FI34" i="17"/>
  <c r="FI44" i="17"/>
  <c r="FI35" i="17"/>
  <c r="FI36" i="17"/>
  <c r="FI40" i="17"/>
  <c r="FI45" i="17"/>
  <c r="FI41" i="17"/>
  <c r="FI47" i="17"/>
  <c r="FI51" i="17"/>
  <c r="FI48" i="17"/>
  <c r="FI53" i="17"/>
  <c r="FI57" i="17"/>
  <c r="FI49" i="17"/>
  <c r="FI54" i="17"/>
  <c r="FI46" i="17"/>
  <c r="FI50" i="17"/>
  <c r="FI55" i="17"/>
  <c r="FI59" i="17"/>
  <c r="FI65" i="17"/>
  <c r="FI69" i="17"/>
  <c r="FI56" i="17"/>
  <c r="FI60" i="17"/>
  <c r="FI66" i="17"/>
  <c r="FI70" i="17"/>
  <c r="FI61" i="17"/>
  <c r="FI67" i="17"/>
  <c r="FI64" i="17"/>
  <c r="FI68" i="17"/>
  <c r="FI58" i="17"/>
  <c r="FI76" i="17"/>
  <c r="FI80" i="17"/>
  <c r="FI72" i="17"/>
  <c r="FI77" i="17"/>
  <c r="FI81" i="17"/>
  <c r="FI71" i="17"/>
  <c r="FI74" i="17"/>
  <c r="FI78" i="17"/>
  <c r="FI82" i="17"/>
  <c r="FI75" i="17"/>
  <c r="FI79" i="17"/>
  <c r="FI86" i="17"/>
  <c r="FI90" i="17"/>
  <c r="FI85" i="17"/>
  <c r="FI87" i="17"/>
  <c r="FI91" i="17"/>
  <c r="FI84" i="17"/>
  <c r="FI88" i="17"/>
  <c r="FI92" i="17"/>
  <c r="FI89" i="17"/>
  <c r="FF8" i="46"/>
  <c r="FF9" i="46"/>
  <c r="FF4" i="46"/>
  <c r="FF14" i="46"/>
  <c r="FF15" i="46"/>
  <c r="FF16" i="46"/>
  <c r="FF10" i="46"/>
  <c r="FF17" i="46"/>
  <c r="FF18" i="46"/>
  <c r="FF19" i="46"/>
  <c r="FF20" i="46"/>
  <c r="FF21" i="46"/>
  <c r="FF24" i="46"/>
  <c r="FF22" i="46"/>
  <c r="FF23" i="46"/>
  <c r="FF25" i="46"/>
  <c r="FF27" i="46"/>
  <c r="FF32" i="46"/>
  <c r="FF29" i="46"/>
  <c r="FF31" i="46"/>
  <c r="FF26" i="46"/>
  <c r="FF35" i="46"/>
  <c r="FF30" i="46"/>
  <c r="FF33" i="46"/>
  <c r="FF36" i="46"/>
  <c r="FF37" i="46"/>
  <c r="FF38" i="46"/>
  <c r="FF39" i="46"/>
  <c r="FF34" i="46"/>
  <c r="FF40" i="46"/>
  <c r="FF43" i="46"/>
  <c r="FF46" i="46"/>
  <c r="FF42" i="46"/>
  <c r="FF41" i="46"/>
  <c r="FF45" i="46"/>
  <c r="FF53" i="46"/>
  <c r="FF48" i="46"/>
  <c r="FF47" i="46"/>
  <c r="FF52" i="46"/>
  <c r="FF60" i="46"/>
  <c r="FF56" i="46"/>
  <c r="FF57" i="46"/>
  <c r="FF54" i="46"/>
  <c r="FF58" i="46"/>
  <c r="FF68" i="46"/>
  <c r="FF63" i="46"/>
  <c r="FF69" i="46"/>
  <c r="FF64" i="46"/>
  <c r="FF65" i="46"/>
  <c r="FF70" i="46"/>
  <c r="FF71" i="46"/>
  <c r="FF72" i="46"/>
  <c r="FF75" i="46"/>
  <c r="AX25" i="18"/>
  <c r="FH5" i="39"/>
  <c r="FF4" i="39"/>
  <c r="FG5" i="46"/>
  <c r="FH5" i="46" s="1"/>
  <c r="FF4" i="57"/>
  <c r="FH5" i="57"/>
  <c r="FB4" i="38"/>
  <c r="FD5" i="38"/>
  <c r="FB42" i="38"/>
  <c r="FC5" i="38"/>
  <c r="FH4" i="46" l="1"/>
  <c r="FH14" i="46"/>
  <c r="FH9" i="46"/>
  <c r="FH10" i="46"/>
  <c r="FH8" i="46"/>
  <c r="FH16" i="46"/>
  <c r="FH15" i="46"/>
  <c r="FH17" i="46"/>
  <c r="FH20" i="46"/>
  <c r="FH19" i="46"/>
  <c r="FH18" i="46"/>
  <c r="FH21" i="46"/>
  <c r="FH24" i="46"/>
  <c r="FH22" i="46"/>
  <c r="FH23" i="46"/>
  <c r="FH29" i="46"/>
  <c r="FH25" i="46"/>
  <c r="FH27" i="46"/>
  <c r="FH31" i="46"/>
  <c r="FH26" i="46"/>
  <c r="FH36" i="46"/>
  <c r="FH32" i="46"/>
  <c r="FH30" i="46"/>
  <c r="FH34" i="46"/>
  <c r="FH35" i="46"/>
  <c r="FH33" i="46"/>
  <c r="FH37" i="46"/>
  <c r="FH41" i="46"/>
  <c r="FH40" i="46"/>
  <c r="FH39" i="46"/>
  <c r="FH42" i="46"/>
  <c r="FH38" i="46"/>
  <c r="FH45" i="46"/>
  <c r="FH43" i="46"/>
  <c r="FH46" i="46"/>
  <c r="FH53" i="46"/>
  <c r="FH48" i="46"/>
  <c r="FH47" i="46"/>
  <c r="FH54" i="46"/>
  <c r="FH58" i="46"/>
  <c r="FH60" i="46"/>
  <c r="FH56" i="46"/>
  <c r="FH52" i="46"/>
  <c r="FH65" i="46"/>
  <c r="FH68" i="46"/>
  <c r="FH57" i="46"/>
  <c r="FH63" i="46"/>
  <c r="FH69" i="46"/>
  <c r="FH64" i="46"/>
  <c r="FH75" i="46"/>
  <c r="FH70" i="46"/>
  <c r="FH71" i="46"/>
  <c r="FH72" i="46"/>
  <c r="FH4" i="39"/>
  <c r="FD4" i="45"/>
  <c r="FD85" i="45"/>
  <c r="FD86" i="45"/>
  <c r="FD83" i="45"/>
  <c r="FD82" i="45"/>
  <c r="FD84" i="45"/>
  <c r="FH4" i="57"/>
  <c r="FK20" i="17"/>
  <c r="FK24" i="17"/>
  <c r="FK30" i="17"/>
  <c r="FK21" i="17"/>
  <c r="FK25" i="17"/>
  <c r="FK31" i="17"/>
  <c r="FK4" i="17"/>
  <c r="FK22" i="17"/>
  <c r="FK28" i="17"/>
  <c r="FK23" i="17"/>
  <c r="FK29" i="17"/>
  <c r="FK32" i="17"/>
  <c r="FK43" i="17"/>
  <c r="FK34" i="17"/>
  <c r="FK44" i="17"/>
  <c r="FK35" i="17"/>
  <c r="FK36" i="17"/>
  <c r="FK40" i="17"/>
  <c r="FK41" i="17"/>
  <c r="FK46" i="17"/>
  <c r="FK50" i="17"/>
  <c r="FK55" i="17"/>
  <c r="FK45" i="17"/>
  <c r="FK47" i="17"/>
  <c r="FK51" i="17"/>
  <c r="FK56" i="17"/>
  <c r="FK48" i="17"/>
  <c r="FK53" i="17"/>
  <c r="FK57" i="17"/>
  <c r="FK49" i="17"/>
  <c r="FK54" i="17"/>
  <c r="FK58" i="17"/>
  <c r="FK59" i="17"/>
  <c r="FK65" i="17"/>
  <c r="FK69" i="17"/>
  <c r="FK60" i="17"/>
  <c r="FK66" i="17"/>
  <c r="FK70" i="17"/>
  <c r="FK61" i="17"/>
  <c r="FK67" i="17"/>
  <c r="FK64" i="17"/>
  <c r="FK68" i="17"/>
  <c r="FK75" i="17"/>
  <c r="FK79" i="17"/>
  <c r="FK84" i="17"/>
  <c r="FK76" i="17"/>
  <c r="FK80" i="17"/>
  <c r="FK72" i="17"/>
  <c r="FK77" i="17"/>
  <c r="FK81" i="17"/>
  <c r="FK71" i="17"/>
  <c r="FK74" i="17"/>
  <c r="FK78" i="17"/>
  <c r="FK89" i="17"/>
  <c r="FK86" i="17"/>
  <c r="FK90" i="17"/>
  <c r="FK85" i="17"/>
  <c r="FK87" i="17"/>
  <c r="FK91" i="17"/>
  <c r="FK88" i="17"/>
  <c r="FK92" i="17"/>
  <c r="FK82" i="17"/>
  <c r="FA4" i="44"/>
  <c r="FC4" i="45"/>
  <c r="FC3" i="45"/>
  <c r="FE5" i="45"/>
  <c r="FB5" i="44"/>
  <c r="FC5" i="44" s="1"/>
  <c r="FI5" i="57"/>
  <c r="FI5" i="39"/>
  <c r="FJ5" i="39" s="1"/>
  <c r="FC4" i="38"/>
  <c r="FC3" i="38"/>
  <c r="FE5" i="38"/>
  <c r="FC42" i="38"/>
  <c r="FI5" i="46"/>
  <c r="FG8" i="46"/>
  <c r="FG4" i="46"/>
  <c r="FG9" i="46"/>
  <c r="FG10" i="46"/>
  <c r="FG15" i="46"/>
  <c r="FG14" i="46"/>
  <c r="FG16" i="46"/>
  <c r="FG18" i="46"/>
  <c r="FG20" i="46"/>
  <c r="FG24" i="46"/>
  <c r="FG17" i="46"/>
  <c r="FG19" i="46"/>
  <c r="FG21" i="46"/>
  <c r="FG22" i="46"/>
  <c r="FG23" i="46"/>
  <c r="FG31" i="46"/>
  <c r="FG26" i="46"/>
  <c r="FG25" i="46"/>
  <c r="FG27" i="46"/>
  <c r="FG29" i="46"/>
  <c r="FG35" i="46"/>
  <c r="FG30" i="46"/>
  <c r="FG34" i="46"/>
  <c r="FG32" i="46"/>
  <c r="FG33" i="46"/>
  <c r="FG36" i="46"/>
  <c r="FG37" i="46"/>
  <c r="FG40" i="46"/>
  <c r="FG39" i="46"/>
  <c r="FG42" i="46"/>
  <c r="FG38" i="46"/>
  <c r="FG41" i="46"/>
  <c r="FG46" i="46"/>
  <c r="FG53" i="46"/>
  <c r="FG45" i="46"/>
  <c r="FG54" i="46"/>
  <c r="FG48" i="46"/>
  <c r="FG47" i="46"/>
  <c r="FG43" i="46"/>
  <c r="FG52" i="46"/>
  <c r="FG58" i="46"/>
  <c r="FG60" i="46"/>
  <c r="FG56" i="46"/>
  <c r="FG57" i="46"/>
  <c r="FG68" i="46"/>
  <c r="FG63" i="46"/>
  <c r="FG69" i="46"/>
  <c r="FG64" i="46"/>
  <c r="FG65" i="46"/>
  <c r="FG70" i="46"/>
  <c r="FG71" i="46"/>
  <c r="FG72" i="46"/>
  <c r="FG75" i="46"/>
  <c r="FF5" i="38"/>
  <c r="FD4" i="38"/>
  <c r="FD42" i="38"/>
  <c r="AY25" i="18"/>
  <c r="FL5" i="17"/>
  <c r="FJ20" i="17"/>
  <c r="FJ24" i="17"/>
  <c r="FJ21" i="17"/>
  <c r="FJ25" i="17"/>
  <c r="FJ4" i="17"/>
  <c r="FJ22" i="17"/>
  <c r="FJ28" i="17"/>
  <c r="FJ23" i="17"/>
  <c r="FJ31" i="17"/>
  <c r="FJ32" i="17"/>
  <c r="FJ43" i="17"/>
  <c r="FJ29" i="17"/>
  <c r="FJ34" i="17"/>
  <c r="FJ44" i="17"/>
  <c r="FJ35" i="17"/>
  <c r="FJ36" i="17"/>
  <c r="FJ30" i="17"/>
  <c r="FJ40" i="17"/>
  <c r="FJ41" i="17"/>
  <c r="FJ45" i="17"/>
  <c r="FJ47" i="17"/>
  <c r="FJ51" i="17"/>
  <c r="FJ56" i="17"/>
  <c r="FJ48" i="17"/>
  <c r="FJ53" i="17"/>
  <c r="FJ49" i="17"/>
  <c r="FJ54" i="17"/>
  <c r="FJ46" i="17"/>
  <c r="FJ50" i="17"/>
  <c r="FJ55" i="17"/>
  <c r="FJ59" i="17"/>
  <c r="FJ65" i="17"/>
  <c r="FJ69" i="17"/>
  <c r="FJ57" i="17"/>
  <c r="FJ60" i="17"/>
  <c r="FJ66" i="17"/>
  <c r="FJ61" i="17"/>
  <c r="FJ67" i="17"/>
  <c r="FJ64" i="17"/>
  <c r="FJ68" i="17"/>
  <c r="FJ58" i="17"/>
  <c r="FJ76" i="17"/>
  <c r="FJ80" i="17"/>
  <c r="FJ72" i="17"/>
  <c r="FJ77" i="17"/>
  <c r="FJ81" i="17"/>
  <c r="FJ71" i="17"/>
  <c r="FJ70" i="17"/>
  <c r="FJ74" i="17"/>
  <c r="FJ78" i="17"/>
  <c r="FJ75" i="17"/>
  <c r="FJ79" i="17"/>
  <c r="FJ86" i="17"/>
  <c r="FJ90" i="17"/>
  <c r="FJ85" i="17"/>
  <c r="FJ87" i="17"/>
  <c r="FJ91" i="17"/>
  <c r="FJ84" i="17"/>
  <c r="FJ88" i="17"/>
  <c r="FJ92" i="17"/>
  <c r="FJ82" i="17"/>
  <c r="FJ89" i="17"/>
  <c r="FC4" i="44" l="1"/>
  <c r="FC3" i="44"/>
  <c r="FJ4" i="39"/>
  <c r="FF4" i="38"/>
  <c r="FF42" i="38"/>
  <c r="FF5" i="45"/>
  <c r="FK5" i="57"/>
  <c r="FI4" i="57"/>
  <c r="FM5" i="17"/>
  <c r="FD5" i="44"/>
  <c r="FB4" i="44"/>
  <c r="FJ5" i="57"/>
  <c r="FI10" i="46"/>
  <c r="FI4" i="46"/>
  <c r="FI15" i="46"/>
  <c r="FI9" i="46"/>
  <c r="FI8" i="46"/>
  <c r="FI14" i="46"/>
  <c r="FI17" i="46"/>
  <c r="FI16" i="46"/>
  <c r="FI18" i="46"/>
  <c r="FI20" i="46"/>
  <c r="FI19" i="46"/>
  <c r="FI21" i="46"/>
  <c r="FI22" i="46"/>
  <c r="FI23" i="46"/>
  <c r="FI24" i="46"/>
  <c r="FI26" i="46"/>
  <c r="FI25" i="46"/>
  <c r="FI27" i="46"/>
  <c r="FI32" i="46"/>
  <c r="FI29" i="46"/>
  <c r="FI30" i="46"/>
  <c r="FI33" i="46"/>
  <c r="FI34" i="46"/>
  <c r="FI31" i="46"/>
  <c r="FI40" i="46"/>
  <c r="FI35" i="46"/>
  <c r="FI36" i="46"/>
  <c r="FI37" i="46"/>
  <c r="FI38" i="46"/>
  <c r="FI41" i="46"/>
  <c r="FI39" i="46"/>
  <c r="FI42" i="46"/>
  <c r="FI45" i="46"/>
  <c r="FI43" i="46"/>
  <c r="FI52" i="46"/>
  <c r="FI46" i="46"/>
  <c r="FI53" i="46"/>
  <c r="FI54" i="46"/>
  <c r="FI48" i="46"/>
  <c r="FI47" i="46"/>
  <c r="FI58" i="46"/>
  <c r="FI56" i="46"/>
  <c r="FI57" i="46"/>
  <c r="FI65" i="46"/>
  <c r="FI68" i="46"/>
  <c r="FI63" i="46"/>
  <c r="FI69" i="46"/>
  <c r="FI60" i="46"/>
  <c r="FI64" i="46"/>
  <c r="FI70" i="46"/>
  <c r="FI75" i="46"/>
  <c r="FI71" i="46"/>
  <c r="FI72" i="46"/>
  <c r="AZ25" i="18"/>
  <c r="FE4" i="45"/>
  <c r="FG5" i="45"/>
  <c r="FE84" i="45"/>
  <c r="FE85" i="45"/>
  <c r="FE86" i="45"/>
  <c r="FE83" i="45"/>
  <c r="FE82" i="45"/>
  <c r="FJ5" i="46"/>
  <c r="FE4" i="38"/>
  <c r="FG5" i="38"/>
  <c r="FH5" i="38" s="1"/>
  <c r="FE42" i="38"/>
  <c r="FN5" i="17"/>
  <c r="FL23" i="17"/>
  <c r="FL29" i="17"/>
  <c r="FL20" i="17"/>
  <c r="FL24" i="17"/>
  <c r="FL30" i="17"/>
  <c r="FL21" i="17"/>
  <c r="FL25" i="17"/>
  <c r="FL4" i="17"/>
  <c r="FL22" i="17"/>
  <c r="FL28" i="17"/>
  <c r="FL41" i="17"/>
  <c r="FL46" i="17"/>
  <c r="FL31" i="17"/>
  <c r="FL32" i="17"/>
  <c r="FL43" i="17"/>
  <c r="FL34" i="17"/>
  <c r="FL44" i="17"/>
  <c r="FL35" i="17"/>
  <c r="FL36" i="17"/>
  <c r="FL40" i="17"/>
  <c r="FL50" i="17"/>
  <c r="FL55" i="17"/>
  <c r="FL45" i="17"/>
  <c r="FL47" i="17"/>
  <c r="FL51" i="17"/>
  <c r="FL56" i="17"/>
  <c r="FL48" i="17"/>
  <c r="FL53" i="17"/>
  <c r="FL49" i="17"/>
  <c r="FL54" i="17"/>
  <c r="FL58" i="17"/>
  <c r="FL64" i="17"/>
  <c r="FL68" i="17"/>
  <c r="FL59" i="17"/>
  <c r="FL65" i="17"/>
  <c r="FL69" i="17"/>
  <c r="FL57" i="17"/>
  <c r="FL60" i="17"/>
  <c r="FL66" i="17"/>
  <c r="FL70" i="17"/>
  <c r="FL61" i="17"/>
  <c r="FL67" i="17"/>
  <c r="FL71" i="17"/>
  <c r="FL75" i="17"/>
  <c r="FL79" i="17"/>
  <c r="FL84" i="17"/>
  <c r="FL76" i="17"/>
  <c r="FL80" i="17"/>
  <c r="FL85" i="17"/>
  <c r="FL72" i="17"/>
  <c r="FL77" i="17"/>
  <c r="FL81" i="17"/>
  <c r="FL74" i="17"/>
  <c r="FL78" i="17"/>
  <c r="FL89" i="17"/>
  <c r="FL86" i="17"/>
  <c r="FL90" i="17"/>
  <c r="FL87" i="17"/>
  <c r="FL91" i="17"/>
  <c r="FL88" i="17"/>
  <c r="FL92" i="17"/>
  <c r="FL82" i="17"/>
  <c r="FI4" i="39"/>
  <c r="FK5" i="39"/>
  <c r="FH4" i="38" l="1"/>
  <c r="FH42" i="38"/>
  <c r="FD4" i="44"/>
  <c r="FM23" i="17"/>
  <c r="FM20" i="17"/>
  <c r="FM24" i="17"/>
  <c r="FM30" i="17"/>
  <c r="FM21" i="17"/>
  <c r="FM25" i="17"/>
  <c r="FO5" i="17"/>
  <c r="FM4" i="17"/>
  <c r="FM22" i="17"/>
  <c r="FM41" i="17"/>
  <c r="FM31" i="17"/>
  <c r="FM29" i="17"/>
  <c r="FM32" i="17"/>
  <c r="FM43" i="17"/>
  <c r="FM28" i="17"/>
  <c r="FM34" i="17"/>
  <c r="FM35" i="17"/>
  <c r="FM36" i="17"/>
  <c r="FM40" i="17"/>
  <c r="FM45" i="17"/>
  <c r="FM50" i="17"/>
  <c r="FM55" i="17"/>
  <c r="FM44" i="17"/>
  <c r="FM47" i="17"/>
  <c r="FM51" i="17"/>
  <c r="FM48" i="17"/>
  <c r="FM53" i="17"/>
  <c r="FM46" i="17"/>
  <c r="FM49" i="17"/>
  <c r="FM54" i="17"/>
  <c r="FM58" i="17"/>
  <c r="FM64" i="17"/>
  <c r="FM68" i="17"/>
  <c r="FM56" i="17"/>
  <c r="FM59" i="17"/>
  <c r="FM65" i="17"/>
  <c r="FM69" i="17"/>
  <c r="FM57" i="17"/>
  <c r="FM60" i="17"/>
  <c r="FM66" i="17"/>
  <c r="FM61" i="17"/>
  <c r="FM67" i="17"/>
  <c r="FM75" i="17"/>
  <c r="FM79" i="17"/>
  <c r="FM76" i="17"/>
  <c r="FM80" i="17"/>
  <c r="FM72" i="17"/>
  <c r="FM77" i="17"/>
  <c r="FM81" i="17"/>
  <c r="FM70" i="17"/>
  <c r="FM71" i="17"/>
  <c r="FM74" i="17"/>
  <c r="FM78" i="17"/>
  <c r="FM82" i="17"/>
  <c r="FM89" i="17"/>
  <c r="FM86" i="17"/>
  <c r="FM90" i="17"/>
  <c r="FM85" i="17"/>
  <c r="FM84" i="17"/>
  <c r="FM87" i="17"/>
  <c r="FM91" i="17"/>
  <c r="FM88" i="17"/>
  <c r="FM92" i="17"/>
  <c r="FK4" i="39"/>
  <c r="FG4" i="45"/>
  <c r="FG82" i="45"/>
  <c r="FG84" i="45"/>
  <c r="FG85" i="45"/>
  <c r="FG86" i="45"/>
  <c r="FG83" i="45"/>
  <c r="FI5" i="38"/>
  <c r="FG4" i="38"/>
  <c r="FG42" i="38"/>
  <c r="FK4" i="57"/>
  <c r="FL5" i="39"/>
  <c r="FM5" i="39" s="1"/>
  <c r="FH5" i="45"/>
  <c r="FF4" i="45"/>
  <c r="FF82" i="45"/>
  <c r="FF84" i="45"/>
  <c r="FF85" i="45"/>
  <c r="FF86" i="45"/>
  <c r="FF83" i="45"/>
  <c r="FN4" i="17"/>
  <c r="FN23" i="17"/>
  <c r="FN29" i="17"/>
  <c r="FN20" i="17"/>
  <c r="FN24" i="17"/>
  <c r="FN30" i="17"/>
  <c r="FN21" i="17"/>
  <c r="FN25" i="17"/>
  <c r="FP5" i="17"/>
  <c r="FN22" i="17"/>
  <c r="FN28" i="17"/>
  <c r="FN41" i="17"/>
  <c r="FN46" i="17"/>
  <c r="FN31" i="17"/>
  <c r="FN32" i="17"/>
  <c r="FN43" i="17"/>
  <c r="FN34" i="17"/>
  <c r="FN44" i="17"/>
  <c r="FN35" i="17"/>
  <c r="FN36" i="17"/>
  <c r="FN40" i="17"/>
  <c r="FN45" i="17"/>
  <c r="FN49" i="17"/>
  <c r="FN54" i="17"/>
  <c r="FN58" i="17"/>
  <c r="FN50" i="17"/>
  <c r="FN55" i="17"/>
  <c r="FN47" i="17"/>
  <c r="FN51" i="17"/>
  <c r="FN56" i="17"/>
  <c r="FN48" i="17"/>
  <c r="FN53" i="17"/>
  <c r="FN57" i="17"/>
  <c r="FN64" i="17"/>
  <c r="FN68" i="17"/>
  <c r="FN72" i="17"/>
  <c r="FN59" i="17"/>
  <c r="FN65" i="17"/>
  <c r="FN69" i="17"/>
  <c r="FN60" i="17"/>
  <c r="FN66" i="17"/>
  <c r="FN70" i="17"/>
  <c r="FN61" i="17"/>
  <c r="FN67" i="17"/>
  <c r="FN71" i="17"/>
  <c r="FN74" i="17"/>
  <c r="FN78" i="17"/>
  <c r="FN82" i="17"/>
  <c r="FN75" i="17"/>
  <c r="FN79" i="17"/>
  <c r="FN76" i="17"/>
  <c r="FN80" i="17"/>
  <c r="FN85" i="17"/>
  <c r="FN77" i="17"/>
  <c r="FN81" i="17"/>
  <c r="FN88" i="17"/>
  <c r="FN92" i="17"/>
  <c r="FN89" i="17"/>
  <c r="FN86" i="17"/>
  <c r="FN90" i="17"/>
  <c r="FN84" i="17"/>
  <c r="FN87" i="17"/>
  <c r="FN91" i="17"/>
  <c r="FL5" i="46"/>
  <c r="FJ4" i="46"/>
  <c r="FJ9" i="46"/>
  <c r="FJ8" i="46"/>
  <c r="FJ14" i="46"/>
  <c r="FJ10" i="46"/>
  <c r="FJ17" i="46"/>
  <c r="FJ15" i="46"/>
  <c r="FJ18" i="46"/>
  <c r="FJ19" i="46"/>
  <c r="FJ16" i="46"/>
  <c r="FJ23" i="46"/>
  <c r="FJ20" i="46"/>
  <c r="FJ22" i="46"/>
  <c r="FJ21" i="46"/>
  <c r="FJ26" i="46"/>
  <c r="FJ25" i="46"/>
  <c r="FJ24" i="46"/>
  <c r="FJ30" i="46"/>
  <c r="FJ27" i="46"/>
  <c r="FJ32" i="46"/>
  <c r="FJ31" i="46"/>
  <c r="FJ33" i="46"/>
  <c r="FJ34" i="46"/>
  <c r="FJ35" i="46"/>
  <c r="FJ29" i="46"/>
  <c r="FJ40" i="46"/>
  <c r="FJ36" i="46"/>
  <c r="FJ37" i="46"/>
  <c r="FJ41" i="46"/>
  <c r="FJ38" i="46"/>
  <c r="FJ39" i="46"/>
  <c r="FJ45" i="46"/>
  <c r="FJ43" i="46"/>
  <c r="FJ42" i="46"/>
  <c r="FJ52" i="46"/>
  <c r="FJ46" i="46"/>
  <c r="FJ53" i="46"/>
  <c r="FJ48" i="46"/>
  <c r="FJ57" i="46"/>
  <c r="FJ54" i="46"/>
  <c r="FJ58" i="46"/>
  <c r="FJ60" i="46"/>
  <c r="FJ47" i="46"/>
  <c r="FJ56" i="46"/>
  <c r="FJ65" i="46"/>
  <c r="FJ68" i="46"/>
  <c r="FJ63" i="46"/>
  <c r="FJ69" i="46"/>
  <c r="FJ75" i="46"/>
  <c r="FJ70" i="46"/>
  <c r="FJ71" i="46"/>
  <c r="FJ64" i="46"/>
  <c r="FJ72" i="46"/>
  <c r="FK5" i="46"/>
  <c r="BA25" i="18"/>
  <c r="FL5" i="57"/>
  <c r="FJ4" i="57"/>
  <c r="FE5" i="44"/>
  <c r="FF5" i="44" s="1"/>
  <c r="FM4" i="39" l="1"/>
  <c r="FF4" i="44"/>
  <c r="FI4" i="38"/>
  <c r="FI42" i="38"/>
  <c r="FH4" i="45"/>
  <c r="FH82" i="45"/>
  <c r="FH83" i="45"/>
  <c r="FH84" i="45"/>
  <c r="FH85" i="45"/>
  <c r="FH86" i="45"/>
  <c r="FL8" i="46"/>
  <c r="FL9" i="46"/>
  <c r="FL14" i="46"/>
  <c r="FL10" i="46"/>
  <c r="FL4" i="46"/>
  <c r="FL16" i="46"/>
  <c r="FL17" i="46"/>
  <c r="FL15" i="46"/>
  <c r="FL19" i="46"/>
  <c r="FL18" i="46"/>
  <c r="FL22" i="46"/>
  <c r="FL21" i="46"/>
  <c r="FL20" i="46"/>
  <c r="FL23" i="46"/>
  <c r="FL26" i="46"/>
  <c r="FL25" i="46"/>
  <c r="FL24" i="46"/>
  <c r="FL30" i="46"/>
  <c r="FL27" i="46"/>
  <c r="FL29" i="46"/>
  <c r="FL33" i="46"/>
  <c r="FL34" i="46"/>
  <c r="FL31" i="46"/>
  <c r="FL39" i="46"/>
  <c r="FL32" i="46"/>
  <c r="FL35" i="46"/>
  <c r="FL36" i="46"/>
  <c r="FL37" i="46"/>
  <c r="FL40" i="46"/>
  <c r="FL41" i="46"/>
  <c r="FL38" i="46"/>
  <c r="FL42" i="46"/>
  <c r="FL46" i="46"/>
  <c r="FL43" i="46"/>
  <c r="FL48" i="46"/>
  <c r="FL47" i="46"/>
  <c r="FL45" i="46"/>
  <c r="FL52" i="46"/>
  <c r="FL53" i="46"/>
  <c r="FL56" i="46"/>
  <c r="FL57" i="46"/>
  <c r="FL54" i="46"/>
  <c r="FL64" i="46"/>
  <c r="FL70" i="46"/>
  <c r="FL58" i="46"/>
  <c r="FL65" i="46"/>
  <c r="FL68" i="46"/>
  <c r="FL60" i="46"/>
  <c r="FL63" i="46"/>
  <c r="FL69" i="46"/>
  <c r="FL72" i="46"/>
  <c r="FL75" i="46"/>
  <c r="FL71" i="46"/>
  <c r="FQ5" i="17"/>
  <c r="FO4" i="17"/>
  <c r="FO22" i="17"/>
  <c r="FO28" i="17"/>
  <c r="FO23" i="17"/>
  <c r="FO29" i="17"/>
  <c r="FO20" i="17"/>
  <c r="FO24" i="17"/>
  <c r="FO30" i="17"/>
  <c r="FO21" i="17"/>
  <c r="FO25" i="17"/>
  <c r="FO40" i="17"/>
  <c r="FO45" i="17"/>
  <c r="FO41" i="17"/>
  <c r="FO31" i="17"/>
  <c r="FO32" i="17"/>
  <c r="FO43" i="17"/>
  <c r="FO34" i="17"/>
  <c r="FO44" i="17"/>
  <c r="FO35" i="17"/>
  <c r="FO36" i="17"/>
  <c r="FO49" i="17"/>
  <c r="FO54" i="17"/>
  <c r="FO50" i="17"/>
  <c r="FO55" i="17"/>
  <c r="FO47" i="17"/>
  <c r="FO51" i="17"/>
  <c r="FO56" i="17"/>
  <c r="FO48" i="17"/>
  <c r="FO53" i="17"/>
  <c r="FO57" i="17"/>
  <c r="FO46" i="17"/>
  <c r="FO61" i="17"/>
  <c r="FO67" i="17"/>
  <c r="FO58" i="17"/>
  <c r="FO64" i="17"/>
  <c r="FO68" i="17"/>
  <c r="FO59" i="17"/>
  <c r="FO65" i="17"/>
  <c r="FO69" i="17"/>
  <c r="FO60" i="17"/>
  <c r="FO66" i="17"/>
  <c r="FO70" i="17"/>
  <c r="FO74" i="17"/>
  <c r="FO78" i="17"/>
  <c r="FO82" i="17"/>
  <c r="FO75" i="17"/>
  <c r="FO79" i="17"/>
  <c r="FO84" i="17"/>
  <c r="FO76" i="17"/>
  <c r="FO80" i="17"/>
  <c r="FO72" i="17"/>
  <c r="FO71" i="17"/>
  <c r="FO77" i="17"/>
  <c r="FO81" i="17"/>
  <c r="FO88" i="17"/>
  <c r="FO92" i="17"/>
  <c r="FO89" i="17"/>
  <c r="FO86" i="17"/>
  <c r="FO90" i="17"/>
  <c r="FO85" i="17"/>
  <c r="FO87" i="17"/>
  <c r="FO91" i="17"/>
  <c r="FK4" i="46"/>
  <c r="FK8" i="46"/>
  <c r="FM5" i="46"/>
  <c r="FN5" i="46" s="1"/>
  <c r="FK14" i="46"/>
  <c r="FK10" i="46"/>
  <c r="FK15" i="46"/>
  <c r="FK9" i="46"/>
  <c r="FK17" i="46"/>
  <c r="FK16" i="46"/>
  <c r="FK19" i="46"/>
  <c r="FK18" i="46"/>
  <c r="FK20" i="46"/>
  <c r="FK22" i="46"/>
  <c r="FK21" i="46"/>
  <c r="FK24" i="46"/>
  <c r="FK23" i="46"/>
  <c r="FK27" i="46"/>
  <c r="FK25" i="46"/>
  <c r="FK26" i="46"/>
  <c r="FK30" i="46"/>
  <c r="FK32" i="46"/>
  <c r="FK29" i="46"/>
  <c r="FK33" i="46"/>
  <c r="FK35" i="46"/>
  <c r="FK31" i="46"/>
  <c r="FK34" i="46"/>
  <c r="FK36" i="46"/>
  <c r="FK37" i="46"/>
  <c r="FK40" i="46"/>
  <c r="FK41" i="46"/>
  <c r="FK38" i="46"/>
  <c r="FK39" i="46"/>
  <c r="FK45" i="46"/>
  <c r="FK43" i="46"/>
  <c r="FK42" i="46"/>
  <c r="FK47" i="46"/>
  <c r="FK52" i="46"/>
  <c r="FK46" i="46"/>
  <c r="FK53" i="46"/>
  <c r="FK57" i="46"/>
  <c r="FK54" i="46"/>
  <c r="FK48" i="46"/>
  <c r="FK58" i="46"/>
  <c r="FK60" i="46"/>
  <c r="FK56" i="46"/>
  <c r="FK64" i="46"/>
  <c r="FK65" i="46"/>
  <c r="FK68" i="46"/>
  <c r="FK63" i="46"/>
  <c r="FK69" i="46"/>
  <c r="FK72" i="46"/>
  <c r="FK75" i="46"/>
  <c r="FK70" i="46"/>
  <c r="FK71" i="46"/>
  <c r="FN5" i="39"/>
  <c r="FO5" i="39" s="1"/>
  <c r="FL4" i="39"/>
  <c r="BB25" i="18"/>
  <c r="FJ5" i="38"/>
  <c r="FK5" i="38" s="1"/>
  <c r="FN5" i="57"/>
  <c r="FL4" i="57"/>
  <c r="FM5" i="57"/>
  <c r="FP3" i="17"/>
  <c r="FR5" i="17"/>
  <c r="FP22" i="17"/>
  <c r="FP28" i="17"/>
  <c r="FP23" i="17"/>
  <c r="FP29" i="17"/>
  <c r="FP20" i="17"/>
  <c r="FP24" i="17"/>
  <c r="FP21" i="17"/>
  <c r="FP25" i="17"/>
  <c r="FP4" i="17"/>
  <c r="FP36" i="17"/>
  <c r="FP40" i="17"/>
  <c r="FP41" i="17"/>
  <c r="FP31" i="17"/>
  <c r="FP32" i="17"/>
  <c r="FP30" i="17"/>
  <c r="FP34" i="17"/>
  <c r="FP44" i="17"/>
  <c r="FP35" i="17"/>
  <c r="FP46" i="17"/>
  <c r="FP49" i="17"/>
  <c r="FP54" i="17"/>
  <c r="FP45" i="17"/>
  <c r="FP50" i="17"/>
  <c r="FP55" i="17"/>
  <c r="FP43" i="17"/>
  <c r="FP47" i="17"/>
  <c r="FP51" i="17"/>
  <c r="FP56" i="17"/>
  <c r="FP48" i="17"/>
  <c r="FP53" i="17"/>
  <c r="FP61" i="17"/>
  <c r="FP67" i="17"/>
  <c r="FP58" i="17"/>
  <c r="FP64" i="17"/>
  <c r="FP68" i="17"/>
  <c r="FP57" i="17"/>
  <c r="FP59" i="17"/>
  <c r="FP65" i="17"/>
  <c r="FP69" i="17"/>
  <c r="FP60" i="17"/>
  <c r="FP66" i="17"/>
  <c r="FP74" i="17"/>
  <c r="FP78" i="17"/>
  <c r="FP75" i="17"/>
  <c r="FP79" i="17"/>
  <c r="FP76" i="17"/>
  <c r="FP80" i="17"/>
  <c r="FP72" i="17"/>
  <c r="FP70" i="17"/>
  <c r="FP71" i="17"/>
  <c r="FP77" i="17"/>
  <c r="FP81" i="17"/>
  <c r="FP82" i="17"/>
  <c r="FP88" i="17"/>
  <c r="FP92" i="17"/>
  <c r="FP89" i="17"/>
  <c r="FP86" i="17"/>
  <c r="FP90" i="17"/>
  <c r="FP85" i="17"/>
  <c r="FP84" i="17"/>
  <c r="FP87" i="17"/>
  <c r="FP91" i="17"/>
  <c r="FG5" i="44"/>
  <c r="FE4" i="44"/>
  <c r="FI5" i="45"/>
  <c r="FN8" i="46" l="1"/>
  <c r="FN10" i="46"/>
  <c r="FN4" i="46"/>
  <c r="FN9" i="46"/>
  <c r="FN15" i="46"/>
  <c r="FN14" i="46"/>
  <c r="FN16" i="46"/>
  <c r="FN17" i="46"/>
  <c r="FN18" i="46"/>
  <c r="FN19" i="46"/>
  <c r="FN23" i="46"/>
  <c r="FN22" i="46"/>
  <c r="FN21" i="46"/>
  <c r="FN20" i="46"/>
  <c r="FN25" i="46"/>
  <c r="FN31" i="46"/>
  <c r="FN26" i="46"/>
  <c r="FN24" i="46"/>
  <c r="FN30" i="46"/>
  <c r="FN27" i="46"/>
  <c r="FN29" i="46"/>
  <c r="FN33" i="46"/>
  <c r="FN34" i="46"/>
  <c r="FN32" i="46"/>
  <c r="FN35" i="46"/>
  <c r="FN36" i="46"/>
  <c r="FN43" i="46"/>
  <c r="FN37" i="46"/>
  <c r="FN40" i="46"/>
  <c r="FN39" i="46"/>
  <c r="FN41" i="46"/>
  <c r="FN42" i="46"/>
  <c r="FN46" i="46"/>
  <c r="FN38" i="46"/>
  <c r="FN45" i="46"/>
  <c r="FN48" i="46"/>
  <c r="FN47" i="46"/>
  <c r="FN52" i="46"/>
  <c r="FN56" i="46"/>
  <c r="FN57" i="46"/>
  <c r="FN54" i="46"/>
  <c r="FN58" i="46"/>
  <c r="FN53" i="46"/>
  <c r="FN69" i="46"/>
  <c r="FN64" i="46"/>
  <c r="FN65" i="46"/>
  <c r="FN68" i="46"/>
  <c r="FN63" i="46"/>
  <c r="FN71" i="46"/>
  <c r="FN72" i="46"/>
  <c r="FN70" i="46"/>
  <c r="FN60" i="46"/>
  <c r="FN75" i="46"/>
  <c r="FK4" i="38"/>
  <c r="FK42" i="38"/>
  <c r="FQ5" i="39"/>
  <c r="FO4" i="39"/>
  <c r="FG4" i="44"/>
  <c r="FS5" i="17"/>
  <c r="FQ4" i="17"/>
  <c r="FQ22" i="17"/>
  <c r="FQ28" i="17"/>
  <c r="FQ23" i="17"/>
  <c r="FQ29" i="17"/>
  <c r="FQ20" i="17"/>
  <c r="FQ24" i="17"/>
  <c r="FQ21" i="17"/>
  <c r="FQ25" i="17"/>
  <c r="FQ35" i="17"/>
  <c r="FQ36" i="17"/>
  <c r="FQ40" i="17"/>
  <c r="FQ45" i="17"/>
  <c r="FQ41" i="17"/>
  <c r="FQ46" i="17"/>
  <c r="FQ31" i="17"/>
  <c r="FQ32" i="17"/>
  <c r="FQ43" i="17"/>
  <c r="FQ30" i="17"/>
  <c r="FQ34" i="17"/>
  <c r="FQ44" i="17"/>
  <c r="FQ48" i="17"/>
  <c r="FQ53" i="17"/>
  <c r="FQ57" i="17"/>
  <c r="FQ49" i="17"/>
  <c r="FQ54" i="17"/>
  <c r="FQ50" i="17"/>
  <c r="FQ55" i="17"/>
  <c r="FQ47" i="17"/>
  <c r="FQ51" i="17"/>
  <c r="FQ56" i="17"/>
  <c r="FQ61" i="17"/>
  <c r="FQ67" i="17"/>
  <c r="FQ71" i="17"/>
  <c r="FQ58" i="17"/>
  <c r="FQ64" i="17"/>
  <c r="FQ68" i="17"/>
  <c r="FQ59" i="17"/>
  <c r="FQ65" i="17"/>
  <c r="FQ69" i="17"/>
  <c r="FQ60" i="17"/>
  <c r="FQ66" i="17"/>
  <c r="FQ70" i="17"/>
  <c r="FQ77" i="17"/>
  <c r="FQ81" i="17"/>
  <c r="FQ74" i="17"/>
  <c r="FQ78" i="17"/>
  <c r="FQ82" i="17"/>
  <c r="FQ75" i="17"/>
  <c r="FQ79" i="17"/>
  <c r="FQ84" i="17"/>
  <c r="FQ76" i="17"/>
  <c r="FQ80" i="17"/>
  <c r="FQ72" i="17"/>
  <c r="FQ87" i="17"/>
  <c r="FQ91" i="17"/>
  <c r="FQ88" i="17"/>
  <c r="FQ92" i="17"/>
  <c r="FQ89" i="17"/>
  <c r="FQ86" i="17"/>
  <c r="FQ90" i="17"/>
  <c r="FQ85" i="17"/>
  <c r="FL5" i="38"/>
  <c r="FJ4" i="38"/>
  <c r="FJ42" i="38"/>
  <c r="FR4" i="17"/>
  <c r="FT5" i="17"/>
  <c r="FR21" i="17"/>
  <c r="FR25" i="17"/>
  <c r="FR22" i="17"/>
  <c r="FR28" i="17"/>
  <c r="FR23" i="17"/>
  <c r="FR29" i="17"/>
  <c r="FR20" i="17"/>
  <c r="FR24" i="17"/>
  <c r="FR34" i="17"/>
  <c r="FR44" i="17"/>
  <c r="FR35" i="17"/>
  <c r="FR36" i="17"/>
  <c r="FR40" i="17"/>
  <c r="FR45" i="17"/>
  <c r="FR41" i="17"/>
  <c r="FR46" i="17"/>
  <c r="FR31" i="17"/>
  <c r="FR32" i="17"/>
  <c r="FR43" i="17"/>
  <c r="FR30" i="17"/>
  <c r="FR48" i="17"/>
  <c r="FR53" i="17"/>
  <c r="FR49" i="17"/>
  <c r="FR54" i="17"/>
  <c r="FR50" i="17"/>
  <c r="FR55" i="17"/>
  <c r="FR47" i="17"/>
  <c r="FR51" i="17"/>
  <c r="FR56" i="17"/>
  <c r="FR60" i="17"/>
  <c r="FR66" i="17"/>
  <c r="FR61" i="17"/>
  <c r="FR67" i="17"/>
  <c r="FR71" i="17"/>
  <c r="FR58" i="17"/>
  <c r="FR64" i="17"/>
  <c r="FR68" i="17"/>
  <c r="FR57" i="17"/>
  <c r="FR59" i="17"/>
  <c r="FR65" i="17"/>
  <c r="FR69" i="17"/>
  <c r="FR77" i="17"/>
  <c r="FR81" i="17"/>
  <c r="FR74" i="17"/>
  <c r="FR78" i="17"/>
  <c r="FR82" i="17"/>
  <c r="FR75" i="17"/>
  <c r="FR79" i="17"/>
  <c r="FR76" i="17"/>
  <c r="FR80" i="17"/>
  <c r="FR70" i="17"/>
  <c r="FR72" i="17"/>
  <c r="FR87" i="17"/>
  <c r="FR91" i="17"/>
  <c r="FR88" i="17"/>
  <c r="FR92" i="17"/>
  <c r="FR89" i="17"/>
  <c r="FR86" i="17"/>
  <c r="FR90" i="17"/>
  <c r="FR84" i="17"/>
  <c r="FR85" i="17"/>
  <c r="BC25" i="18"/>
  <c r="FO5" i="46"/>
  <c r="FM4" i="46"/>
  <c r="FM8" i="46"/>
  <c r="FM9" i="46"/>
  <c r="FM14" i="46"/>
  <c r="FM10" i="46"/>
  <c r="FM16" i="46"/>
  <c r="FM15" i="46"/>
  <c r="FM18" i="46"/>
  <c r="FM22" i="46"/>
  <c r="FM19" i="46"/>
  <c r="FM17" i="46"/>
  <c r="FM23" i="46"/>
  <c r="FM24" i="46"/>
  <c r="FM21" i="46"/>
  <c r="FM20" i="46"/>
  <c r="FM25" i="46"/>
  <c r="FM26" i="46"/>
  <c r="FM29" i="46"/>
  <c r="FM27" i="46"/>
  <c r="FM30" i="46"/>
  <c r="FM33" i="46"/>
  <c r="FM34" i="46"/>
  <c r="FM35" i="46"/>
  <c r="FM31" i="46"/>
  <c r="FM39" i="46"/>
  <c r="FM32" i="46"/>
  <c r="FM36" i="46"/>
  <c r="FM38" i="46"/>
  <c r="FM37" i="46"/>
  <c r="FM40" i="46"/>
  <c r="FM41" i="46"/>
  <c r="FM42" i="46"/>
  <c r="FM46" i="46"/>
  <c r="FM45" i="46"/>
  <c r="FM43" i="46"/>
  <c r="FM48" i="46"/>
  <c r="FM56" i="46"/>
  <c r="FM47" i="46"/>
  <c r="FM52" i="46"/>
  <c r="FM63" i="46"/>
  <c r="FM57" i="46"/>
  <c r="FM54" i="46"/>
  <c r="FM58" i="46"/>
  <c r="FM53" i="46"/>
  <c r="FM64" i="46"/>
  <c r="FM70" i="46"/>
  <c r="FM65" i="46"/>
  <c r="FM68" i="46"/>
  <c r="FM60" i="46"/>
  <c r="FM72" i="46"/>
  <c r="FM75" i="46"/>
  <c r="FM69" i="46"/>
  <c r="FM71" i="46"/>
  <c r="FH5" i="44"/>
  <c r="FI4" i="45"/>
  <c r="FI82" i="45"/>
  <c r="FI83" i="45"/>
  <c r="FI84" i="45"/>
  <c r="FI85" i="45"/>
  <c r="FI86" i="45"/>
  <c r="FO5" i="57"/>
  <c r="FM4" i="57"/>
  <c r="FJ5" i="45"/>
  <c r="FP5" i="57"/>
  <c r="FN4" i="57"/>
  <c r="FP5" i="39"/>
  <c r="FN4" i="39"/>
  <c r="FK5" i="45" l="1"/>
  <c r="FQ4" i="39"/>
  <c r="BD25" i="18"/>
  <c r="FP3" i="39"/>
  <c r="FR5" i="39"/>
  <c r="FP4" i="39"/>
  <c r="FP3" i="57"/>
  <c r="FP4" i="57"/>
  <c r="FL42" i="38"/>
  <c r="FL4" i="38"/>
  <c r="FM5" i="38"/>
  <c r="FQ5" i="57"/>
  <c r="FO4" i="57"/>
  <c r="FO4" i="46"/>
  <c r="FO8" i="46"/>
  <c r="FQ5" i="46"/>
  <c r="FO10" i="46"/>
  <c r="FO14" i="46"/>
  <c r="FO9" i="46"/>
  <c r="FO15" i="46"/>
  <c r="FO16" i="46"/>
  <c r="FO18" i="46"/>
  <c r="FO19" i="46"/>
  <c r="FO20" i="46"/>
  <c r="FO17" i="46"/>
  <c r="FO23" i="46"/>
  <c r="FO22" i="46"/>
  <c r="FO21" i="46"/>
  <c r="FO25" i="46"/>
  <c r="FO26" i="46"/>
  <c r="FO24" i="46"/>
  <c r="FO33" i="46"/>
  <c r="FO30" i="46"/>
  <c r="FO27" i="46"/>
  <c r="FO31" i="46"/>
  <c r="FO36" i="46"/>
  <c r="FO29" i="46"/>
  <c r="FO32" i="46"/>
  <c r="FO38" i="46"/>
  <c r="FO34" i="46"/>
  <c r="FO39" i="46"/>
  <c r="FO35" i="46"/>
  <c r="FO37" i="46"/>
  <c r="FO45" i="46"/>
  <c r="FO40" i="46"/>
  <c r="FO41" i="46"/>
  <c r="FO43" i="46"/>
  <c r="FO42" i="46"/>
  <c r="FO46" i="46"/>
  <c r="FO47" i="46"/>
  <c r="FO48" i="46"/>
  <c r="FO52" i="46"/>
  <c r="FO56" i="46"/>
  <c r="FO63" i="46"/>
  <c r="FO57" i="46"/>
  <c r="FO54" i="46"/>
  <c r="FO58" i="46"/>
  <c r="FO53" i="46"/>
  <c r="FO60" i="46"/>
  <c r="FO69" i="46"/>
  <c r="FO64" i="46"/>
  <c r="FO70" i="46"/>
  <c r="FO65" i="46"/>
  <c r="FO68" i="46"/>
  <c r="FO71" i="46"/>
  <c r="FO72" i="46"/>
  <c r="FO75" i="46"/>
  <c r="FJ4" i="45"/>
  <c r="FL5" i="45"/>
  <c r="FJ82" i="45"/>
  <c r="FJ83" i="45"/>
  <c r="FJ84" i="45"/>
  <c r="FJ85" i="45"/>
  <c r="FJ86" i="45"/>
  <c r="FH4" i="44"/>
  <c r="FT4" i="17"/>
  <c r="FT21" i="17"/>
  <c r="FT25" i="17"/>
  <c r="FT22" i="17"/>
  <c r="FT28" i="17"/>
  <c r="FT23" i="17"/>
  <c r="FT29" i="17"/>
  <c r="FT20" i="17"/>
  <c r="FT24" i="17"/>
  <c r="FT30" i="17"/>
  <c r="FT34" i="17"/>
  <c r="FT44" i="17"/>
  <c r="FT35" i="17"/>
  <c r="FT36" i="17"/>
  <c r="FT40" i="17"/>
  <c r="FT45" i="17"/>
  <c r="FT41" i="17"/>
  <c r="FT31" i="17"/>
  <c r="FT32" i="17"/>
  <c r="FT43" i="17"/>
  <c r="FT47" i="17"/>
  <c r="FT51" i="17"/>
  <c r="FT56" i="17"/>
  <c r="FT46" i="17"/>
  <c r="FT48" i="17"/>
  <c r="FT53" i="17"/>
  <c r="FT57" i="17"/>
  <c r="FT49" i="17"/>
  <c r="FT54" i="17"/>
  <c r="FT58" i="17"/>
  <c r="FT50" i="17"/>
  <c r="FT55" i="17"/>
  <c r="FT60" i="17"/>
  <c r="FT66" i="17"/>
  <c r="FT70" i="17"/>
  <c r="FT61" i="17"/>
  <c r="FT67" i="17"/>
  <c r="FT71" i="17"/>
  <c r="FT64" i="17"/>
  <c r="FT68" i="17"/>
  <c r="FT59" i="17"/>
  <c r="FT65" i="17"/>
  <c r="FT69" i="17"/>
  <c r="FT76" i="17"/>
  <c r="FT80" i="17"/>
  <c r="FT72" i="17"/>
  <c r="FT77" i="17"/>
  <c r="FT81" i="17"/>
  <c r="FT74" i="17"/>
  <c r="FT78" i="17"/>
  <c r="FT82" i="17"/>
  <c r="FT75" i="17"/>
  <c r="FT79" i="17"/>
  <c r="FT86" i="17"/>
  <c r="FT90" i="17"/>
  <c r="FT84" i="17"/>
  <c r="FT85" i="17"/>
  <c r="FT87" i="17"/>
  <c r="FT91" i="17"/>
  <c r="FT88" i="17"/>
  <c r="FT92" i="17"/>
  <c r="FT89" i="17"/>
  <c r="FS4" i="17"/>
  <c r="FS21" i="17"/>
  <c r="FS25" i="17"/>
  <c r="FS22" i="17"/>
  <c r="FS28" i="17"/>
  <c r="FS23" i="17"/>
  <c r="FS20" i="17"/>
  <c r="FS24" i="17"/>
  <c r="FU5" i="17"/>
  <c r="FS34" i="17"/>
  <c r="FS35" i="17"/>
  <c r="FS36" i="17"/>
  <c r="FS40" i="17"/>
  <c r="FS45" i="17"/>
  <c r="FS29" i="17"/>
  <c r="FS41" i="17"/>
  <c r="FS31" i="17"/>
  <c r="FS32" i="17"/>
  <c r="FS43" i="17"/>
  <c r="FS30" i="17"/>
  <c r="FS46" i="17"/>
  <c r="FS48" i="17"/>
  <c r="FS53" i="17"/>
  <c r="FS44" i="17"/>
  <c r="FS49" i="17"/>
  <c r="FS54" i="17"/>
  <c r="FS50" i="17"/>
  <c r="FS55" i="17"/>
  <c r="FS47" i="17"/>
  <c r="FS51" i="17"/>
  <c r="FS56" i="17"/>
  <c r="FS60" i="17"/>
  <c r="FS66" i="17"/>
  <c r="FS61" i="17"/>
  <c r="FS67" i="17"/>
  <c r="FS58" i="17"/>
  <c r="FS64" i="17"/>
  <c r="FS68" i="17"/>
  <c r="FS57" i="17"/>
  <c r="FS59" i="17"/>
  <c r="FS65" i="17"/>
  <c r="FS70" i="17"/>
  <c r="FS71" i="17"/>
  <c r="FS72" i="17"/>
  <c r="FS77" i="17"/>
  <c r="FS81" i="17"/>
  <c r="FS69" i="17"/>
  <c r="FS74" i="17"/>
  <c r="FS78" i="17"/>
  <c r="FS82" i="17"/>
  <c r="FS75" i="17"/>
  <c r="FS79" i="17"/>
  <c r="FS76" i="17"/>
  <c r="FS80" i="17"/>
  <c r="FS84" i="17"/>
  <c r="FS85" i="17"/>
  <c r="FS87" i="17"/>
  <c r="FS91" i="17"/>
  <c r="FS88" i="17"/>
  <c r="FS92" i="17"/>
  <c r="FS89" i="17"/>
  <c r="FS86" i="17"/>
  <c r="FS90" i="17"/>
  <c r="FP5" i="46"/>
  <c r="FI5" i="44"/>
  <c r="FJ5" i="44" s="1"/>
  <c r="FJ4" i="44" l="1"/>
  <c r="FQ4" i="57"/>
  <c r="FM42" i="38"/>
  <c r="FM4" i="38"/>
  <c r="FT5" i="39"/>
  <c r="FR4" i="39"/>
  <c r="FS5" i="39"/>
  <c r="FU20" i="17"/>
  <c r="FU24" i="17"/>
  <c r="FU30" i="17"/>
  <c r="FU4" i="17"/>
  <c r="FU21" i="17"/>
  <c r="FU25" i="17"/>
  <c r="FU22" i="17"/>
  <c r="FU28" i="17"/>
  <c r="FU23" i="17"/>
  <c r="FU29" i="17"/>
  <c r="FU32" i="17"/>
  <c r="FU43" i="17"/>
  <c r="FU34" i="17"/>
  <c r="FU44" i="17"/>
  <c r="FU35" i="17"/>
  <c r="FU36" i="17"/>
  <c r="FU40" i="17"/>
  <c r="FU45" i="17"/>
  <c r="FU41" i="17"/>
  <c r="FU31" i="17"/>
  <c r="FU47" i="17"/>
  <c r="FU51" i="17"/>
  <c r="FU46" i="17"/>
  <c r="FU48" i="17"/>
  <c r="FU53" i="17"/>
  <c r="FU57" i="17"/>
  <c r="FU49" i="17"/>
  <c r="FU54" i="17"/>
  <c r="FU50" i="17"/>
  <c r="FU55" i="17"/>
  <c r="FU59" i="17"/>
  <c r="FU65" i="17"/>
  <c r="FU69" i="17"/>
  <c r="FU56" i="17"/>
  <c r="FU60" i="17"/>
  <c r="FU66" i="17"/>
  <c r="FU70" i="17"/>
  <c r="FU61" i="17"/>
  <c r="FU67" i="17"/>
  <c r="FU58" i="17"/>
  <c r="FU64" i="17"/>
  <c r="FU68" i="17"/>
  <c r="FU71" i="17"/>
  <c r="FU76" i="17"/>
  <c r="FU80" i="17"/>
  <c r="FU72" i="17"/>
  <c r="FU77" i="17"/>
  <c r="FU81" i="17"/>
  <c r="FU74" i="17"/>
  <c r="FU78" i="17"/>
  <c r="FU82" i="17"/>
  <c r="FU75" i="17"/>
  <c r="FU79" i="17"/>
  <c r="FU86" i="17"/>
  <c r="FU90" i="17"/>
  <c r="FU84" i="17"/>
  <c r="FU85" i="17"/>
  <c r="FU87" i="17"/>
  <c r="FU91" i="17"/>
  <c r="FU88" i="17"/>
  <c r="FU92" i="17"/>
  <c r="FU89" i="17"/>
  <c r="FV5" i="17"/>
  <c r="BE25" i="18"/>
  <c r="FQ9" i="46"/>
  <c r="FQ10" i="46"/>
  <c r="FQ8" i="46"/>
  <c r="FQ15" i="46"/>
  <c r="FQ14" i="46"/>
  <c r="FQ4" i="46"/>
  <c r="FQ16" i="46"/>
  <c r="FQ17" i="46"/>
  <c r="FQ18" i="46"/>
  <c r="FQ19" i="46"/>
  <c r="FQ20" i="46"/>
  <c r="FQ23" i="46"/>
  <c r="FQ21" i="46"/>
  <c r="FQ22" i="46"/>
  <c r="FQ30" i="46"/>
  <c r="FQ25" i="46"/>
  <c r="FQ26" i="46"/>
  <c r="FQ27" i="46"/>
  <c r="FQ24" i="46"/>
  <c r="FQ29" i="46"/>
  <c r="FQ31" i="46"/>
  <c r="FQ32" i="46"/>
  <c r="FQ33" i="46"/>
  <c r="FQ37" i="46"/>
  <c r="FQ38" i="46"/>
  <c r="FQ34" i="46"/>
  <c r="FQ35" i="46"/>
  <c r="FQ36" i="46"/>
  <c r="FQ42" i="46"/>
  <c r="FQ39" i="46"/>
  <c r="FQ40" i="46"/>
  <c r="FQ43" i="46"/>
  <c r="FQ41" i="46"/>
  <c r="FQ46" i="46"/>
  <c r="FQ45" i="46"/>
  <c r="FQ47" i="46"/>
  <c r="FQ48" i="46"/>
  <c r="FQ60" i="46"/>
  <c r="FQ56" i="46"/>
  <c r="FQ54" i="46"/>
  <c r="FQ57" i="46"/>
  <c r="FQ53" i="46"/>
  <c r="FQ52" i="46"/>
  <c r="FQ63" i="46"/>
  <c r="FQ68" i="46"/>
  <c r="FQ58" i="46"/>
  <c r="FQ69" i="46"/>
  <c r="FQ64" i="46"/>
  <c r="FQ70" i="46"/>
  <c r="FQ65" i="46"/>
  <c r="FQ71" i="46"/>
  <c r="FQ72" i="46"/>
  <c r="FQ75" i="46"/>
  <c r="FN5" i="38"/>
  <c r="FO5" i="38" s="1"/>
  <c r="FM5" i="45"/>
  <c r="FK4" i="45"/>
  <c r="FK86" i="45"/>
  <c r="FK82" i="45"/>
  <c r="FK83" i="45"/>
  <c r="FK84" i="45"/>
  <c r="FK85" i="45"/>
  <c r="FP4" i="46"/>
  <c r="FP3" i="46"/>
  <c r="FP8" i="46"/>
  <c r="FR5" i="46"/>
  <c r="FP14" i="46"/>
  <c r="FP15" i="46"/>
  <c r="FP9" i="46"/>
  <c r="FP10" i="46"/>
  <c r="FP16" i="46"/>
  <c r="FP17" i="46"/>
  <c r="FP18" i="46"/>
  <c r="FP21" i="46"/>
  <c r="FP19" i="46"/>
  <c r="FP20" i="46"/>
  <c r="FP22" i="46"/>
  <c r="FP23" i="46"/>
  <c r="FP25" i="46"/>
  <c r="FP26" i="46"/>
  <c r="FP27" i="46"/>
  <c r="FP24" i="46"/>
  <c r="FP31" i="46"/>
  <c r="FP30" i="46"/>
  <c r="FP32" i="46"/>
  <c r="FP36" i="46"/>
  <c r="FP34" i="46"/>
  <c r="FP29" i="46"/>
  <c r="FP38" i="46"/>
  <c r="FP33" i="46"/>
  <c r="FP35" i="46"/>
  <c r="FP37" i="46"/>
  <c r="FP43" i="46"/>
  <c r="FP39" i="46"/>
  <c r="FP41" i="46"/>
  <c r="FP42" i="46"/>
  <c r="FP45" i="46"/>
  <c r="FP40" i="46"/>
  <c r="FP54" i="46"/>
  <c r="FP47" i="46"/>
  <c r="FP48" i="46"/>
  <c r="FP46" i="46"/>
  <c r="FP52" i="46"/>
  <c r="FP60" i="46"/>
  <c r="FP56" i="46"/>
  <c r="FP57" i="46"/>
  <c r="FP58" i="46"/>
  <c r="FP69" i="46"/>
  <c r="FP64" i="46"/>
  <c r="FP70" i="46"/>
  <c r="FP65" i="46"/>
  <c r="FP71" i="46"/>
  <c r="FP53" i="46"/>
  <c r="FP68" i="46"/>
  <c r="FP72" i="46"/>
  <c r="FP75" i="46"/>
  <c r="FP63" i="46"/>
  <c r="FK5" i="44"/>
  <c r="FI4" i="44"/>
  <c r="FN5" i="45"/>
  <c r="FL4" i="45"/>
  <c r="FL86" i="45"/>
  <c r="FL82" i="45"/>
  <c r="FL83" i="45"/>
  <c r="FL84" i="45"/>
  <c r="FL85" i="45"/>
  <c r="FR5" i="57"/>
  <c r="FS5" i="57" s="1"/>
  <c r="FS4" i="57" l="1"/>
  <c r="FO4" i="38"/>
  <c r="FQ5" i="38"/>
  <c r="FO42" i="38"/>
  <c r="FR4" i="46"/>
  <c r="FR9" i="46"/>
  <c r="FR10" i="46"/>
  <c r="FR8" i="46"/>
  <c r="FR14" i="46"/>
  <c r="FR15" i="46"/>
  <c r="FR16" i="46"/>
  <c r="FR17" i="46"/>
  <c r="FR18" i="46"/>
  <c r="FR20" i="46"/>
  <c r="FR21" i="46"/>
  <c r="FR19" i="46"/>
  <c r="FR25" i="46"/>
  <c r="FR22" i="46"/>
  <c r="FR24" i="46"/>
  <c r="FR26" i="46"/>
  <c r="FR23" i="46"/>
  <c r="FR32" i="46"/>
  <c r="FR29" i="46"/>
  <c r="FR27" i="46"/>
  <c r="FR35" i="46"/>
  <c r="FR31" i="46"/>
  <c r="FR30" i="46"/>
  <c r="FR37" i="46"/>
  <c r="FR38" i="46"/>
  <c r="FR33" i="46"/>
  <c r="FR34" i="46"/>
  <c r="FR39" i="46"/>
  <c r="FR43" i="46"/>
  <c r="FR36" i="46"/>
  <c r="FR40" i="46"/>
  <c r="FR41" i="46"/>
  <c r="FR46" i="46"/>
  <c r="FR45" i="46"/>
  <c r="FR53" i="46"/>
  <c r="FR42" i="46"/>
  <c r="FR47" i="46"/>
  <c r="FR48" i="46"/>
  <c r="FR52" i="46"/>
  <c r="FR60" i="46"/>
  <c r="FR56" i="46"/>
  <c r="FR54" i="46"/>
  <c r="FR57" i="46"/>
  <c r="FR58" i="46"/>
  <c r="FR63" i="46"/>
  <c r="FR68" i="46"/>
  <c r="FR69" i="46"/>
  <c r="FR64" i="46"/>
  <c r="FR65" i="46"/>
  <c r="FR71" i="46"/>
  <c r="FR70" i="46"/>
  <c r="FR72" i="46"/>
  <c r="FR75" i="46"/>
  <c r="FN4" i="45"/>
  <c r="FN82" i="45"/>
  <c r="FN85" i="45"/>
  <c r="FN86" i="45"/>
  <c r="FN83" i="45"/>
  <c r="FN84" i="45"/>
  <c r="FS5" i="46"/>
  <c r="FT4" i="39"/>
  <c r="FO5" i="45"/>
  <c r="FM4" i="45"/>
  <c r="FM86" i="45"/>
  <c r="FM82" i="45"/>
  <c r="FM83" i="45"/>
  <c r="FM84" i="45"/>
  <c r="FM85" i="45"/>
  <c r="FV20" i="17"/>
  <c r="FV24" i="17"/>
  <c r="FV4" i="17"/>
  <c r="FV21" i="17"/>
  <c r="FV25" i="17"/>
  <c r="FV22" i="17"/>
  <c r="FV28" i="17"/>
  <c r="FV23" i="17"/>
  <c r="FV31" i="17"/>
  <c r="FV30" i="17"/>
  <c r="FV32" i="17"/>
  <c r="FV43" i="17"/>
  <c r="FV34" i="17"/>
  <c r="FV44" i="17"/>
  <c r="FV35" i="17"/>
  <c r="FV29" i="17"/>
  <c r="FV36" i="17"/>
  <c r="FV40" i="17"/>
  <c r="FV41" i="17"/>
  <c r="FV47" i="17"/>
  <c r="FV51" i="17"/>
  <c r="FV56" i="17"/>
  <c r="FV46" i="17"/>
  <c r="FV45" i="17"/>
  <c r="FV48" i="17"/>
  <c r="FV53" i="17"/>
  <c r="FV49" i="17"/>
  <c r="FV54" i="17"/>
  <c r="FV50" i="17"/>
  <c r="FV55" i="17"/>
  <c r="FV59" i="17"/>
  <c r="FV65" i="17"/>
  <c r="FV69" i="17"/>
  <c r="FV60" i="17"/>
  <c r="FV66" i="17"/>
  <c r="FV61" i="17"/>
  <c r="FV67" i="17"/>
  <c r="FV58" i="17"/>
  <c r="FV57" i="17"/>
  <c r="FV64" i="17"/>
  <c r="FV68" i="17"/>
  <c r="FV70" i="17"/>
  <c r="FV71" i="17"/>
  <c r="FV76" i="17"/>
  <c r="FV80" i="17"/>
  <c r="FV72" i="17"/>
  <c r="FV77" i="17"/>
  <c r="FV81" i="17"/>
  <c r="FV74" i="17"/>
  <c r="FV78" i="17"/>
  <c r="FV75" i="17"/>
  <c r="FV79" i="17"/>
  <c r="FV82" i="17"/>
  <c r="FV86" i="17"/>
  <c r="FV90" i="17"/>
  <c r="FV84" i="17"/>
  <c r="FV85" i="17"/>
  <c r="FV87" i="17"/>
  <c r="FV91" i="17"/>
  <c r="FV88" i="17"/>
  <c r="FV92" i="17"/>
  <c r="FV89" i="17"/>
  <c r="FW5" i="17"/>
  <c r="FN4" i="38"/>
  <c r="FP5" i="38"/>
  <c r="FN42" i="38"/>
  <c r="BF25" i="18"/>
  <c r="FT5" i="57"/>
  <c r="FR4" i="57"/>
  <c r="FM5" i="44"/>
  <c r="FK4" i="44"/>
  <c r="FS4" i="39"/>
  <c r="FU5" i="39"/>
  <c r="FL5" i="44"/>
  <c r="FW20" i="17" l="1"/>
  <c r="FW24" i="17"/>
  <c r="FW30" i="17"/>
  <c r="FW4" i="17"/>
  <c r="FW21" i="17"/>
  <c r="FW25" i="17"/>
  <c r="FW31" i="17"/>
  <c r="FW22" i="17"/>
  <c r="FW28" i="17"/>
  <c r="FW23" i="17"/>
  <c r="FW29" i="17"/>
  <c r="FW32" i="17"/>
  <c r="FW43" i="17"/>
  <c r="FW34" i="17"/>
  <c r="FW44" i="17"/>
  <c r="FW35" i="17"/>
  <c r="FW36" i="17"/>
  <c r="FW40" i="17"/>
  <c r="FW41" i="17"/>
  <c r="FW46" i="17"/>
  <c r="FW50" i="17"/>
  <c r="FW55" i="17"/>
  <c r="FW47" i="17"/>
  <c r="FW51" i="17"/>
  <c r="FW56" i="17"/>
  <c r="FW45" i="17"/>
  <c r="FW48" i="17"/>
  <c r="FW53" i="17"/>
  <c r="FW57" i="17"/>
  <c r="FW49" i="17"/>
  <c r="FW54" i="17"/>
  <c r="FW58" i="17"/>
  <c r="FW59" i="17"/>
  <c r="FW65" i="17"/>
  <c r="FW69" i="17"/>
  <c r="FW60" i="17"/>
  <c r="FW66" i="17"/>
  <c r="FW70" i="17"/>
  <c r="FW61" i="17"/>
  <c r="FW67" i="17"/>
  <c r="FW64" i="17"/>
  <c r="FW68" i="17"/>
  <c r="FW75" i="17"/>
  <c r="FW79" i="17"/>
  <c r="FW71" i="17"/>
  <c r="FW76" i="17"/>
  <c r="FW80" i="17"/>
  <c r="FW72" i="17"/>
  <c r="FW77" i="17"/>
  <c r="FW81" i="17"/>
  <c r="FW74" i="17"/>
  <c r="FW78" i="17"/>
  <c r="FW89" i="17"/>
  <c r="FW82" i="17"/>
  <c r="FW86" i="17"/>
  <c r="FW90" i="17"/>
  <c r="FW84" i="17"/>
  <c r="FW85" i="17"/>
  <c r="FW87" i="17"/>
  <c r="FW91" i="17"/>
  <c r="FW88" i="17"/>
  <c r="FW92" i="17"/>
  <c r="FS9" i="46"/>
  <c r="FS4" i="46"/>
  <c r="FS10" i="46"/>
  <c r="FS8" i="46"/>
  <c r="FS14" i="46"/>
  <c r="FS15" i="46"/>
  <c r="FS16" i="46"/>
  <c r="FS17" i="46"/>
  <c r="FS18" i="46"/>
  <c r="FS20" i="46"/>
  <c r="FS24" i="46"/>
  <c r="FS19" i="46"/>
  <c r="FS21" i="46"/>
  <c r="FS22" i="46"/>
  <c r="FS25" i="46"/>
  <c r="FS31" i="46"/>
  <c r="FS26" i="46"/>
  <c r="FS23" i="46"/>
  <c r="FS30" i="46"/>
  <c r="FS27" i="46"/>
  <c r="FS35" i="46"/>
  <c r="FS32" i="46"/>
  <c r="FS29" i="46"/>
  <c r="FS37" i="46"/>
  <c r="FS33" i="46"/>
  <c r="FS34" i="46"/>
  <c r="FS36" i="46"/>
  <c r="FS42" i="46"/>
  <c r="FS38" i="46"/>
  <c r="FS39" i="46"/>
  <c r="FS40" i="46"/>
  <c r="FS43" i="46"/>
  <c r="FS41" i="46"/>
  <c r="FS45" i="46"/>
  <c r="FS53" i="46"/>
  <c r="FS54" i="46"/>
  <c r="FS46" i="46"/>
  <c r="FS47" i="46"/>
  <c r="FS48" i="46"/>
  <c r="FS52" i="46"/>
  <c r="FS58" i="46"/>
  <c r="FS60" i="46"/>
  <c r="FS56" i="46"/>
  <c r="FS57" i="46"/>
  <c r="FS63" i="46"/>
  <c r="FS68" i="46"/>
  <c r="FS69" i="46"/>
  <c r="FS64" i="46"/>
  <c r="FS65" i="46"/>
  <c r="FS71" i="46"/>
  <c r="FS70" i="46"/>
  <c r="FS72" i="46"/>
  <c r="FS75" i="46"/>
  <c r="FM4" i="44"/>
  <c r="FX5" i="17"/>
  <c r="FT5" i="46"/>
  <c r="FU5" i="46" s="1"/>
  <c r="FT4" i="57"/>
  <c r="BG25" i="18"/>
  <c r="FQ4" i="38"/>
  <c r="FQ42" i="38"/>
  <c r="FQ5" i="45"/>
  <c r="FO4" i="45"/>
  <c r="FO82" i="45"/>
  <c r="FP82" i="45" s="1"/>
  <c r="FO85" i="45"/>
  <c r="FP85" i="45" s="1"/>
  <c r="FO86" i="45"/>
  <c r="FP86" i="45" s="1"/>
  <c r="FO83" i="45"/>
  <c r="FP83" i="45" s="1"/>
  <c r="FO84" i="45"/>
  <c r="FP84" i="45" s="1"/>
  <c r="FU5" i="57"/>
  <c r="FU4" i="39"/>
  <c r="FW5" i="39"/>
  <c r="FP3" i="38"/>
  <c r="FR5" i="38"/>
  <c r="FS5" i="38" s="1"/>
  <c r="FP42" i="38"/>
  <c r="FP4" i="38"/>
  <c r="FV5" i="39"/>
  <c r="FP5" i="45"/>
  <c r="FN5" i="44"/>
  <c r="FL4" i="44"/>
  <c r="FU10" i="46" l="1"/>
  <c r="FU4" i="46"/>
  <c r="FU9" i="46"/>
  <c r="FU8" i="46"/>
  <c r="FU15" i="46"/>
  <c r="FU14" i="46"/>
  <c r="FU17" i="46"/>
  <c r="FU16" i="46"/>
  <c r="FU20" i="46"/>
  <c r="FU18" i="46"/>
  <c r="FU19" i="46"/>
  <c r="FU21" i="46"/>
  <c r="FU23" i="46"/>
  <c r="FU24" i="46"/>
  <c r="FU22" i="46"/>
  <c r="FU25" i="46"/>
  <c r="FU26" i="46"/>
  <c r="FU29" i="46"/>
  <c r="FU32" i="46"/>
  <c r="FU31" i="46"/>
  <c r="FU27" i="46"/>
  <c r="FU34" i="46"/>
  <c r="FU30" i="46"/>
  <c r="FU36" i="46"/>
  <c r="FU40" i="46"/>
  <c r="FU37" i="46"/>
  <c r="FU38" i="46"/>
  <c r="FU33" i="46"/>
  <c r="FU39" i="46"/>
  <c r="FU41" i="46"/>
  <c r="FU42" i="46"/>
  <c r="FU35" i="46"/>
  <c r="FU45" i="46"/>
  <c r="FU43" i="46"/>
  <c r="FU52" i="46"/>
  <c r="FU53" i="46"/>
  <c r="FU54" i="46"/>
  <c r="FU46" i="46"/>
  <c r="FU47" i="46"/>
  <c r="FU48" i="46"/>
  <c r="FU58" i="46"/>
  <c r="FU56" i="46"/>
  <c r="FU57" i="46"/>
  <c r="FU60" i="46"/>
  <c r="FU65" i="46"/>
  <c r="FU63" i="46"/>
  <c r="FU68" i="46"/>
  <c r="FU69" i="46"/>
  <c r="FU64" i="46"/>
  <c r="FU70" i="46"/>
  <c r="FU75" i="46"/>
  <c r="FU71" i="46"/>
  <c r="FU72" i="46"/>
  <c r="FS42" i="38"/>
  <c r="FS4" i="38"/>
  <c r="FW4" i="39"/>
  <c r="FQ4" i="45"/>
  <c r="FQ84" i="45"/>
  <c r="FQ85" i="45"/>
  <c r="FQ86" i="45"/>
  <c r="FQ82" i="45"/>
  <c r="FQ83" i="45"/>
  <c r="FW5" i="57"/>
  <c r="FU4" i="57"/>
  <c r="FV5" i="57"/>
  <c r="FT4" i="46"/>
  <c r="FT14" i="46"/>
  <c r="FV5" i="46"/>
  <c r="FT9" i="46"/>
  <c r="FT10" i="46"/>
  <c r="FT8" i="46"/>
  <c r="FT15" i="46"/>
  <c r="FT16" i="46"/>
  <c r="FT17" i="46"/>
  <c r="FT20" i="46"/>
  <c r="FT18" i="46"/>
  <c r="FT19" i="46"/>
  <c r="FT21" i="46"/>
  <c r="FT24" i="46"/>
  <c r="FT22" i="46"/>
  <c r="FT23" i="46"/>
  <c r="FT29" i="46"/>
  <c r="FT25" i="46"/>
  <c r="FT31" i="46"/>
  <c r="FT26" i="46"/>
  <c r="FT27" i="46"/>
  <c r="FT30" i="46"/>
  <c r="FT32" i="46"/>
  <c r="FT36" i="46"/>
  <c r="FT37" i="46"/>
  <c r="FT33" i="46"/>
  <c r="FT34" i="46"/>
  <c r="FT35" i="46"/>
  <c r="FT40" i="46"/>
  <c r="FT41" i="46"/>
  <c r="FT42" i="46"/>
  <c r="FT38" i="46"/>
  <c r="FT39" i="46"/>
  <c r="FT43" i="46"/>
  <c r="FT53" i="46"/>
  <c r="FT45" i="46"/>
  <c r="FT46" i="46"/>
  <c r="FT47" i="46"/>
  <c r="FT48" i="46"/>
  <c r="FT58" i="46"/>
  <c r="FT60" i="46"/>
  <c r="FT56" i="46"/>
  <c r="FT54" i="46"/>
  <c r="FT52" i="46"/>
  <c r="FT65" i="46"/>
  <c r="FT63" i="46"/>
  <c r="FT68" i="46"/>
  <c r="FT57" i="46"/>
  <c r="FT69" i="46"/>
  <c r="FT64" i="46"/>
  <c r="FT75" i="46"/>
  <c r="FT71" i="46"/>
  <c r="FT70" i="46"/>
  <c r="FT72" i="46"/>
  <c r="FN4" i="44"/>
  <c r="FX23" i="17"/>
  <c r="FX29" i="17"/>
  <c r="FX20" i="17"/>
  <c r="FX24" i="17"/>
  <c r="FX30" i="17"/>
  <c r="FX4" i="17"/>
  <c r="FX21" i="17"/>
  <c r="FX25" i="17"/>
  <c r="FX22" i="17"/>
  <c r="FX28" i="17"/>
  <c r="FX41" i="17"/>
  <c r="FX46" i="17"/>
  <c r="FX31" i="17"/>
  <c r="FX32" i="17"/>
  <c r="FX43" i="17"/>
  <c r="FX34" i="17"/>
  <c r="FX44" i="17"/>
  <c r="FX35" i="17"/>
  <c r="FX36" i="17"/>
  <c r="FX40" i="17"/>
  <c r="FX50" i="17"/>
  <c r="FX55" i="17"/>
  <c r="FX47" i="17"/>
  <c r="FX51" i="17"/>
  <c r="FX56" i="17"/>
  <c r="FX45" i="17"/>
  <c r="FX48" i="17"/>
  <c r="FX53" i="17"/>
  <c r="FX49" i="17"/>
  <c r="FX54" i="17"/>
  <c r="FX64" i="17"/>
  <c r="FX68" i="17"/>
  <c r="FX59" i="17"/>
  <c r="FX65" i="17"/>
  <c r="FX69" i="17"/>
  <c r="FX60" i="17"/>
  <c r="FX66" i="17"/>
  <c r="FX70" i="17"/>
  <c r="FX58" i="17"/>
  <c r="FX61" i="17"/>
  <c r="FX67" i="17"/>
  <c r="FX71" i="17"/>
  <c r="FX57" i="17"/>
  <c r="FX75" i="17"/>
  <c r="FX79" i="17"/>
  <c r="FX84" i="17"/>
  <c r="FX76" i="17"/>
  <c r="FX80" i="17"/>
  <c r="FX85" i="17"/>
  <c r="FX72" i="17"/>
  <c r="FX77" i="17"/>
  <c r="FX81" i="17"/>
  <c r="FX74" i="17"/>
  <c r="FX78" i="17"/>
  <c r="FX89" i="17"/>
  <c r="FX82" i="17"/>
  <c r="FX86" i="17"/>
  <c r="FX90" i="17"/>
  <c r="FX87" i="17"/>
  <c r="FX91" i="17"/>
  <c r="FX88" i="17"/>
  <c r="FX92" i="17"/>
  <c r="FX5" i="39"/>
  <c r="FY5" i="39" s="1"/>
  <c r="FV4" i="39"/>
  <c r="FO5" i="44"/>
  <c r="FP5" i="44" s="1"/>
  <c r="FP3" i="45"/>
  <c r="FR5" i="45"/>
  <c r="FP4" i="45"/>
  <c r="FR4" i="38"/>
  <c r="FT5" i="38"/>
  <c r="FU5" i="38" s="1"/>
  <c r="FR42" i="38"/>
  <c r="BH25" i="18"/>
  <c r="FY5" i="17"/>
  <c r="FU42" i="38" l="1"/>
  <c r="FU4" i="38"/>
  <c r="FP3" i="44"/>
  <c r="FP4" i="44"/>
  <c r="FY4" i="39"/>
  <c r="FZ5" i="17"/>
  <c r="FW4" i="57"/>
  <c r="BI25" i="18"/>
  <c r="FO4" i="44"/>
  <c r="FQ5" i="44"/>
  <c r="FR4" i="45"/>
  <c r="FR84" i="45"/>
  <c r="FR85" i="45"/>
  <c r="FR86" i="45"/>
  <c r="FR82" i="45"/>
  <c r="FR83" i="45"/>
  <c r="FV9" i="46"/>
  <c r="FV8" i="46"/>
  <c r="FV4" i="46"/>
  <c r="FV17" i="46"/>
  <c r="FV14" i="46"/>
  <c r="FV15" i="46"/>
  <c r="FV10" i="46"/>
  <c r="FV18" i="46"/>
  <c r="FV16" i="46"/>
  <c r="FV19" i="46"/>
  <c r="FV23" i="46"/>
  <c r="FV20" i="46"/>
  <c r="FV21" i="46"/>
  <c r="FV22" i="46"/>
  <c r="FV26" i="46"/>
  <c r="FV24" i="46"/>
  <c r="FV30" i="46"/>
  <c r="FV25" i="46"/>
  <c r="FV27" i="46"/>
  <c r="FV29" i="46"/>
  <c r="FV32" i="46"/>
  <c r="FV31" i="46"/>
  <c r="FV33" i="46"/>
  <c r="FV34" i="46"/>
  <c r="FV35" i="46"/>
  <c r="FV36" i="46"/>
  <c r="FV40" i="46"/>
  <c r="FV37" i="46"/>
  <c r="FV39" i="46"/>
  <c r="FV41" i="46"/>
  <c r="FV38" i="46"/>
  <c r="FV45" i="46"/>
  <c r="FV42" i="46"/>
  <c r="FV52" i="46"/>
  <c r="FV53" i="46"/>
  <c r="FV46" i="46"/>
  <c r="FV47" i="46"/>
  <c r="FV48" i="46"/>
  <c r="FV57" i="46"/>
  <c r="FV58" i="46"/>
  <c r="FV43" i="46"/>
  <c r="FV60" i="46"/>
  <c r="FV56" i="46"/>
  <c r="FV65" i="46"/>
  <c r="FV54" i="46"/>
  <c r="FV63" i="46"/>
  <c r="FV68" i="46"/>
  <c r="FV69" i="46"/>
  <c r="FV75" i="46"/>
  <c r="FV71" i="46"/>
  <c r="FV70" i="46"/>
  <c r="FV64" i="46"/>
  <c r="FV72" i="46"/>
  <c r="FZ5" i="39"/>
  <c r="GA5" i="39" s="1"/>
  <c r="FX4" i="39"/>
  <c r="GA5" i="17"/>
  <c r="FY23" i="17"/>
  <c r="FY20" i="17"/>
  <c r="FY24" i="17"/>
  <c r="FY30" i="17"/>
  <c r="FY4" i="17"/>
  <c r="FY21" i="17"/>
  <c r="FY25" i="17"/>
  <c r="FY22" i="17"/>
  <c r="FY41" i="17"/>
  <c r="FY31" i="17"/>
  <c r="FY32" i="17"/>
  <c r="FY43" i="17"/>
  <c r="FY29" i="17"/>
  <c r="FY34" i="17"/>
  <c r="FY28" i="17"/>
  <c r="FY35" i="17"/>
  <c r="FY36" i="17"/>
  <c r="FY40" i="17"/>
  <c r="FY45" i="17"/>
  <c r="FY50" i="17"/>
  <c r="FY55" i="17"/>
  <c r="FY46" i="17"/>
  <c r="FY47" i="17"/>
  <c r="FY51" i="17"/>
  <c r="FY44" i="17"/>
  <c r="FY48" i="17"/>
  <c r="FY53" i="17"/>
  <c r="FY49" i="17"/>
  <c r="FY54" i="17"/>
  <c r="FY57" i="17"/>
  <c r="FY64" i="17"/>
  <c r="FY68" i="17"/>
  <c r="FY56" i="17"/>
  <c r="FY59" i="17"/>
  <c r="FY65" i="17"/>
  <c r="FY69" i="17"/>
  <c r="FY60" i="17"/>
  <c r="FY66" i="17"/>
  <c r="FY58" i="17"/>
  <c r="FY61" i="17"/>
  <c r="FY67" i="17"/>
  <c r="FY70" i="17"/>
  <c r="FY75" i="17"/>
  <c r="FY79" i="17"/>
  <c r="FY71" i="17"/>
  <c r="FY76" i="17"/>
  <c r="FY80" i="17"/>
  <c r="FY72" i="17"/>
  <c r="FY77" i="17"/>
  <c r="FY81" i="17"/>
  <c r="FY74" i="17"/>
  <c r="FY78" i="17"/>
  <c r="FY89" i="17"/>
  <c r="FY82" i="17"/>
  <c r="FY84" i="17"/>
  <c r="FY85" i="17"/>
  <c r="FY86" i="17"/>
  <c r="FY90" i="17"/>
  <c r="FY87" i="17"/>
  <c r="FY91" i="17"/>
  <c r="FY88" i="17"/>
  <c r="FY92" i="17"/>
  <c r="FV5" i="38"/>
  <c r="FT42" i="38"/>
  <c r="FT4" i="38"/>
  <c r="FS5" i="45"/>
  <c r="FV4" i="57"/>
  <c r="FX5" i="57"/>
  <c r="FW5" i="46"/>
  <c r="GA4" i="39" l="1"/>
  <c r="FT5" i="45"/>
  <c r="GB5" i="17"/>
  <c r="FZ4" i="17"/>
  <c r="FZ23" i="17"/>
  <c r="FZ29" i="17"/>
  <c r="FZ20" i="17"/>
  <c r="FZ24" i="17"/>
  <c r="FZ30" i="17"/>
  <c r="FZ21" i="17"/>
  <c r="FZ25" i="17"/>
  <c r="FZ22" i="17"/>
  <c r="FZ28" i="17"/>
  <c r="FZ41" i="17"/>
  <c r="FZ46" i="17"/>
  <c r="FZ31" i="17"/>
  <c r="FZ32" i="17"/>
  <c r="FZ43" i="17"/>
  <c r="FZ34" i="17"/>
  <c r="FZ44" i="17"/>
  <c r="FZ35" i="17"/>
  <c r="FZ36" i="17"/>
  <c r="FZ40" i="17"/>
  <c r="FZ45" i="17"/>
  <c r="FZ49" i="17"/>
  <c r="FZ54" i="17"/>
  <c r="FZ58" i="17"/>
  <c r="FZ50" i="17"/>
  <c r="FZ55" i="17"/>
  <c r="FZ47" i="17"/>
  <c r="FZ51" i="17"/>
  <c r="FZ56" i="17"/>
  <c r="FZ48" i="17"/>
  <c r="FZ53" i="17"/>
  <c r="FZ57" i="17"/>
  <c r="FZ64" i="17"/>
  <c r="FZ68" i="17"/>
  <c r="FZ72" i="17"/>
  <c r="FZ59" i="17"/>
  <c r="FZ65" i="17"/>
  <c r="FZ69" i="17"/>
  <c r="FZ60" i="17"/>
  <c r="FZ66" i="17"/>
  <c r="FZ70" i="17"/>
  <c r="FZ61" i="17"/>
  <c r="FZ67" i="17"/>
  <c r="FZ71" i="17"/>
  <c r="FZ74" i="17"/>
  <c r="FZ78" i="17"/>
  <c r="FZ82" i="17"/>
  <c r="FZ75" i="17"/>
  <c r="FZ79" i="17"/>
  <c r="FZ76" i="17"/>
  <c r="FZ80" i="17"/>
  <c r="FZ85" i="17"/>
  <c r="FZ77" i="17"/>
  <c r="FZ81" i="17"/>
  <c r="FZ88" i="17"/>
  <c r="FZ92" i="17"/>
  <c r="FZ89" i="17"/>
  <c r="FZ84" i="17"/>
  <c r="FZ86" i="17"/>
  <c r="FZ90" i="17"/>
  <c r="FZ87" i="17"/>
  <c r="FZ91" i="17"/>
  <c r="FW4" i="46"/>
  <c r="FW8" i="46"/>
  <c r="FW9" i="46"/>
  <c r="FW10" i="46"/>
  <c r="FW14" i="46"/>
  <c r="FW15" i="46"/>
  <c r="FW16" i="46"/>
  <c r="FW17" i="46"/>
  <c r="FW20" i="46"/>
  <c r="FW18" i="46"/>
  <c r="FW19" i="46"/>
  <c r="FW22" i="46"/>
  <c r="FW21" i="46"/>
  <c r="FW23" i="46"/>
  <c r="FW27" i="46"/>
  <c r="FW24" i="46"/>
  <c r="FW25" i="46"/>
  <c r="FW29" i="46"/>
  <c r="FW32" i="46"/>
  <c r="FW26" i="46"/>
  <c r="FW33" i="46"/>
  <c r="FW31" i="46"/>
  <c r="FW30" i="46"/>
  <c r="FW35" i="46"/>
  <c r="FW36" i="46"/>
  <c r="FW37" i="46"/>
  <c r="FW34" i="46"/>
  <c r="FW38" i="46"/>
  <c r="FW40" i="46"/>
  <c r="FW39" i="46"/>
  <c r="FW41" i="46"/>
  <c r="FW45" i="46"/>
  <c r="FW43" i="46"/>
  <c r="FW42" i="46"/>
  <c r="FW52" i="46"/>
  <c r="FW53" i="46"/>
  <c r="FW47" i="46"/>
  <c r="FW57" i="46"/>
  <c r="FW48" i="46"/>
  <c r="FW58" i="46"/>
  <c r="FW46" i="46"/>
  <c r="FW60" i="46"/>
  <c r="FW54" i="46"/>
  <c r="FW64" i="46"/>
  <c r="FW56" i="46"/>
  <c r="FW65" i="46"/>
  <c r="FW63" i="46"/>
  <c r="FW68" i="46"/>
  <c r="FW69" i="46"/>
  <c r="FW72" i="46"/>
  <c r="FW75" i="46"/>
  <c r="FW71" i="46"/>
  <c r="FW70" i="46"/>
  <c r="FX4" i="57"/>
  <c r="FV4" i="38"/>
  <c r="FV42" i="38"/>
  <c r="FQ4" i="44"/>
  <c r="GC5" i="17"/>
  <c r="GA4" i="17"/>
  <c r="GA22" i="17"/>
  <c r="GA28" i="17"/>
  <c r="GA23" i="17"/>
  <c r="GA29" i="17"/>
  <c r="GA20" i="17"/>
  <c r="GA24" i="17"/>
  <c r="GA30" i="17"/>
  <c r="GA21" i="17"/>
  <c r="GA25" i="17"/>
  <c r="GA40" i="17"/>
  <c r="GA45" i="17"/>
  <c r="GA41" i="17"/>
  <c r="GA31" i="17"/>
  <c r="GA32" i="17"/>
  <c r="GA43" i="17"/>
  <c r="GA34" i="17"/>
  <c r="GA44" i="17"/>
  <c r="GA35" i="17"/>
  <c r="GA36" i="17"/>
  <c r="GA49" i="17"/>
  <c r="GA54" i="17"/>
  <c r="GA50" i="17"/>
  <c r="GA55" i="17"/>
  <c r="GA46" i="17"/>
  <c r="GA47" i="17"/>
  <c r="GA51" i="17"/>
  <c r="GA56" i="17"/>
  <c r="GA48" i="17"/>
  <c r="GA53" i="17"/>
  <c r="GA57" i="17"/>
  <c r="GA61" i="17"/>
  <c r="GA67" i="17"/>
  <c r="GA64" i="17"/>
  <c r="GA68" i="17"/>
  <c r="GA59" i="17"/>
  <c r="GA65" i="17"/>
  <c r="GA69" i="17"/>
  <c r="GA60" i="17"/>
  <c r="GA66" i="17"/>
  <c r="GA70" i="17"/>
  <c r="GA58" i="17"/>
  <c r="GA74" i="17"/>
  <c r="GA78" i="17"/>
  <c r="GA82" i="17"/>
  <c r="GA75" i="17"/>
  <c r="GA79" i="17"/>
  <c r="GA84" i="17"/>
  <c r="GA71" i="17"/>
  <c r="GA72" i="17"/>
  <c r="GA76" i="17"/>
  <c r="GA80" i="17"/>
  <c r="GA77" i="17"/>
  <c r="GA88" i="17"/>
  <c r="GA92" i="17"/>
  <c r="GA81" i="17"/>
  <c r="GA89" i="17"/>
  <c r="GA85" i="17"/>
  <c r="GA86" i="17"/>
  <c r="GA90" i="17"/>
  <c r="GA87" i="17"/>
  <c r="GA91" i="17"/>
  <c r="FR5" i="44"/>
  <c r="FS5" i="44" s="1"/>
  <c r="GB5" i="39"/>
  <c r="FZ4" i="39"/>
  <c r="FX5" i="46"/>
  <c r="FY5" i="46" s="1"/>
  <c r="FU5" i="45"/>
  <c r="FS82" i="45"/>
  <c r="FS4" i="45"/>
  <c r="FS84" i="45"/>
  <c r="FS85" i="45"/>
  <c r="FS86" i="45"/>
  <c r="FS83" i="45"/>
  <c r="BJ25" i="18"/>
  <c r="FY5" i="57"/>
  <c r="FZ5" i="57" s="1"/>
  <c r="FW5" i="38"/>
  <c r="FX5" i="38" s="1"/>
  <c r="FY4" i="46" l="1"/>
  <c r="FY9" i="46"/>
  <c r="FY14" i="46"/>
  <c r="FY8" i="46"/>
  <c r="FY10" i="46"/>
  <c r="FY16" i="46"/>
  <c r="FY15" i="46"/>
  <c r="FY18" i="46"/>
  <c r="FY17" i="46"/>
  <c r="FY19" i="46"/>
  <c r="FY22" i="46"/>
  <c r="FY20" i="46"/>
  <c r="FY21" i="46"/>
  <c r="FY25" i="46"/>
  <c r="FY23" i="46"/>
  <c r="FY24" i="46"/>
  <c r="FY29" i="46"/>
  <c r="FY26" i="46"/>
  <c r="FY30" i="46"/>
  <c r="FY27" i="46"/>
  <c r="FY31" i="46"/>
  <c r="FY33" i="46"/>
  <c r="FY34" i="46"/>
  <c r="FY32" i="46"/>
  <c r="FY35" i="46"/>
  <c r="FY39" i="46"/>
  <c r="FY36" i="46"/>
  <c r="FY38" i="46"/>
  <c r="FY40" i="46"/>
  <c r="FY37" i="46"/>
  <c r="FY46" i="46"/>
  <c r="FY41" i="46"/>
  <c r="FY43" i="46"/>
  <c r="FY42" i="46"/>
  <c r="FY47" i="46"/>
  <c r="FY48" i="46"/>
  <c r="FY56" i="46"/>
  <c r="FY52" i="46"/>
  <c r="FY45" i="46"/>
  <c r="FY53" i="46"/>
  <c r="FY63" i="46"/>
  <c r="FY54" i="46"/>
  <c r="FY57" i="46"/>
  <c r="FY58" i="46"/>
  <c r="FY60" i="46"/>
  <c r="FY64" i="46"/>
  <c r="FY70" i="46"/>
  <c r="FY65" i="46"/>
  <c r="FY68" i="46"/>
  <c r="FY72" i="46"/>
  <c r="FY75" i="46"/>
  <c r="FY69" i="46"/>
  <c r="FY71" i="46"/>
  <c r="FX4" i="38"/>
  <c r="FX42" i="38"/>
  <c r="FS4" i="44"/>
  <c r="FZ4" i="57"/>
  <c r="GD5" i="39"/>
  <c r="GB4" i="39"/>
  <c r="GC3" i="17"/>
  <c r="GE5" i="17"/>
  <c r="GC22" i="17"/>
  <c r="GC4" i="17"/>
  <c r="GC45" i="17"/>
  <c r="GC30" i="17"/>
  <c r="GC43" i="17"/>
  <c r="GC59" i="17"/>
  <c r="GD5" i="17"/>
  <c r="GB22" i="17"/>
  <c r="GB28" i="17"/>
  <c r="GC28" i="17" s="1"/>
  <c r="GB23" i="17"/>
  <c r="GC23" i="17" s="1"/>
  <c r="GB29" i="17"/>
  <c r="GC29" i="17" s="1"/>
  <c r="GB4" i="17"/>
  <c r="GB20" i="17"/>
  <c r="GC20" i="17" s="1"/>
  <c r="GB24" i="17"/>
  <c r="GC24" i="17" s="1"/>
  <c r="GB21" i="17"/>
  <c r="GC21" i="17" s="1"/>
  <c r="GB25" i="17"/>
  <c r="GC25" i="17" s="1"/>
  <c r="GB36" i="17"/>
  <c r="GC36" i="17" s="1"/>
  <c r="GB40" i="17"/>
  <c r="GC40" i="17" s="1"/>
  <c r="GB30" i="17"/>
  <c r="GB41" i="17"/>
  <c r="GC41" i="17" s="1"/>
  <c r="GB31" i="17"/>
  <c r="GC31" i="17" s="1"/>
  <c r="GB32" i="17"/>
  <c r="GC32" i="17" s="1"/>
  <c r="GB34" i="17"/>
  <c r="GC34" i="17" s="1"/>
  <c r="GB44" i="17"/>
  <c r="GC44" i="17" s="1"/>
  <c r="GB35" i="17"/>
  <c r="GC35" i="17" s="1"/>
  <c r="GB49" i="17"/>
  <c r="GC49" i="17" s="1"/>
  <c r="GB54" i="17"/>
  <c r="GC54" i="17" s="1"/>
  <c r="GB50" i="17"/>
  <c r="GC50" i="17" s="1"/>
  <c r="GB55" i="17"/>
  <c r="GC55" i="17" s="1"/>
  <c r="GB46" i="17"/>
  <c r="GC46" i="17" s="1"/>
  <c r="GB43" i="17"/>
  <c r="GB45" i="17"/>
  <c r="GB47" i="17"/>
  <c r="GC47" i="17" s="1"/>
  <c r="GB51" i="17"/>
  <c r="GC51" i="17" s="1"/>
  <c r="GB56" i="17"/>
  <c r="GC56" i="17" s="1"/>
  <c r="GB48" i="17"/>
  <c r="GC48" i="17" s="1"/>
  <c r="GB53" i="17"/>
  <c r="GC53" i="17" s="1"/>
  <c r="GB58" i="17"/>
  <c r="GC58" i="17" s="1"/>
  <c r="GB57" i="17"/>
  <c r="GC57" i="17" s="1"/>
  <c r="GB61" i="17"/>
  <c r="GC61" i="17" s="1"/>
  <c r="GB67" i="17"/>
  <c r="GC67" i="17" s="1"/>
  <c r="GB64" i="17"/>
  <c r="GC64" i="17" s="1"/>
  <c r="GB68" i="17"/>
  <c r="GC68" i="17" s="1"/>
  <c r="GB59" i="17"/>
  <c r="GB65" i="17"/>
  <c r="GC65" i="17" s="1"/>
  <c r="GB69" i="17"/>
  <c r="GC69" i="17" s="1"/>
  <c r="GB60" i="17"/>
  <c r="GC60" i="17" s="1"/>
  <c r="GB66" i="17"/>
  <c r="GC66" i="17" s="1"/>
  <c r="GB74" i="17"/>
  <c r="GC74" i="17" s="1"/>
  <c r="GB78" i="17"/>
  <c r="GC78" i="17" s="1"/>
  <c r="GB70" i="17"/>
  <c r="GC70" i="17" s="1"/>
  <c r="GB75" i="17"/>
  <c r="GC75" i="17" s="1"/>
  <c r="GB79" i="17"/>
  <c r="GC79" i="17" s="1"/>
  <c r="GB71" i="17"/>
  <c r="GC71" i="17" s="1"/>
  <c r="GB72" i="17"/>
  <c r="GC72" i="17" s="1"/>
  <c r="GB76" i="17"/>
  <c r="GC76" i="17" s="1"/>
  <c r="GB80" i="17"/>
  <c r="GC80" i="17" s="1"/>
  <c r="GB77" i="17"/>
  <c r="GC77" i="17" s="1"/>
  <c r="GB88" i="17"/>
  <c r="GC88" i="17" s="1"/>
  <c r="GB92" i="17"/>
  <c r="GC92" i="17" s="1"/>
  <c r="GB81" i="17"/>
  <c r="GC81" i="17" s="1"/>
  <c r="GB89" i="17"/>
  <c r="GC89" i="17" s="1"/>
  <c r="GB82" i="17"/>
  <c r="GC82" i="17" s="1"/>
  <c r="GB84" i="17"/>
  <c r="GC84" i="17" s="1"/>
  <c r="GB85" i="17"/>
  <c r="GC85" i="17" s="1"/>
  <c r="GB86" i="17"/>
  <c r="GC86" i="17" s="1"/>
  <c r="GB90" i="17"/>
  <c r="GC90" i="17" s="1"/>
  <c r="GB87" i="17"/>
  <c r="GC87" i="17" s="1"/>
  <c r="GB91" i="17"/>
  <c r="GC91" i="17" s="1"/>
  <c r="FU4" i="45"/>
  <c r="FW5" i="45"/>
  <c r="FU83" i="45"/>
  <c r="FU84" i="45"/>
  <c r="FU85" i="45"/>
  <c r="FU82" i="45"/>
  <c r="FU86" i="45"/>
  <c r="FV5" i="45"/>
  <c r="FT4" i="45"/>
  <c r="FT82" i="45"/>
  <c r="FT83" i="45"/>
  <c r="FT84" i="45"/>
  <c r="FT85" i="45"/>
  <c r="FT86" i="45"/>
  <c r="BK25" i="18"/>
  <c r="FZ5" i="46"/>
  <c r="FX8" i="46"/>
  <c r="FX4" i="46"/>
  <c r="FX14" i="46"/>
  <c r="FX9" i="46"/>
  <c r="FX10" i="46"/>
  <c r="FX16" i="46"/>
  <c r="FX17" i="46"/>
  <c r="FX15" i="46"/>
  <c r="FX18" i="46"/>
  <c r="FX19" i="46"/>
  <c r="FX22" i="46"/>
  <c r="FX21" i="46"/>
  <c r="FX20" i="46"/>
  <c r="FX23" i="46"/>
  <c r="FX24" i="46"/>
  <c r="FX25" i="46"/>
  <c r="FX26" i="46"/>
  <c r="FX27" i="46"/>
  <c r="FX31" i="46"/>
  <c r="FX33" i="46"/>
  <c r="FX34" i="46"/>
  <c r="FX32" i="46"/>
  <c r="FX29" i="46"/>
  <c r="FX39" i="46"/>
  <c r="FX36" i="46"/>
  <c r="FX30" i="46"/>
  <c r="FX37" i="46"/>
  <c r="FX35" i="46"/>
  <c r="FX38" i="46"/>
  <c r="FX40" i="46"/>
  <c r="FX41" i="46"/>
  <c r="FX46" i="46"/>
  <c r="FX45" i="46"/>
  <c r="FX43" i="46"/>
  <c r="FX42" i="46"/>
  <c r="FX47" i="46"/>
  <c r="FX48" i="46"/>
  <c r="FX52" i="46"/>
  <c r="FX53" i="46"/>
  <c r="FX54" i="46"/>
  <c r="FX57" i="46"/>
  <c r="FX56" i="46"/>
  <c r="FX60" i="46"/>
  <c r="FX64" i="46"/>
  <c r="FX70" i="46"/>
  <c r="FX58" i="46"/>
  <c r="FX65" i="46"/>
  <c r="FX63" i="46"/>
  <c r="FX68" i="46"/>
  <c r="FX69" i="46"/>
  <c r="FX72" i="46"/>
  <c r="FX75" i="46"/>
  <c r="FX71" i="46"/>
  <c r="FR4" i="44"/>
  <c r="FT5" i="44"/>
  <c r="GC5" i="39"/>
  <c r="FY5" i="38"/>
  <c r="FZ5" i="38" s="1"/>
  <c r="FW4" i="38"/>
  <c r="FW42" i="38"/>
  <c r="GA5" i="57"/>
  <c r="FY4" i="57"/>
  <c r="FZ4" i="38" l="1"/>
  <c r="FZ42" i="38"/>
  <c r="FV4" i="45"/>
  <c r="FX5" i="45"/>
  <c r="FV83" i="45"/>
  <c r="FV84" i="45"/>
  <c r="FV85" i="45"/>
  <c r="FV86" i="45"/>
  <c r="FV82" i="45"/>
  <c r="BL25" i="18"/>
  <c r="FY5" i="45"/>
  <c r="FW4" i="45"/>
  <c r="FW86" i="45"/>
  <c r="FW83" i="45"/>
  <c r="FW84" i="45"/>
  <c r="FW85" i="45"/>
  <c r="FW82" i="45"/>
  <c r="GE4" i="17"/>
  <c r="GE21" i="17"/>
  <c r="GE25" i="17"/>
  <c r="GE22" i="17"/>
  <c r="GE28" i="17"/>
  <c r="GE23" i="17"/>
  <c r="GE20" i="17"/>
  <c r="GE24" i="17"/>
  <c r="GE34" i="17"/>
  <c r="GE35" i="17"/>
  <c r="GE36" i="17"/>
  <c r="GE40" i="17"/>
  <c r="GE45" i="17"/>
  <c r="GE30" i="17"/>
  <c r="GE41" i="17"/>
  <c r="GE29" i="17"/>
  <c r="GE31" i="17"/>
  <c r="GE32" i="17"/>
  <c r="GE43" i="17"/>
  <c r="GE48" i="17"/>
  <c r="GE53" i="17"/>
  <c r="GE49" i="17"/>
  <c r="GE54" i="17"/>
  <c r="GE44" i="17"/>
  <c r="GE46" i="17"/>
  <c r="GE50" i="17"/>
  <c r="GE55" i="17"/>
  <c r="GE47" i="17"/>
  <c r="GE51" i="17"/>
  <c r="GE56" i="17"/>
  <c r="GE60" i="17"/>
  <c r="GE66" i="17"/>
  <c r="GE57" i="17"/>
  <c r="GE58" i="17"/>
  <c r="GE61" i="17"/>
  <c r="GE67" i="17"/>
  <c r="GE64" i="17"/>
  <c r="GE68" i="17"/>
  <c r="GE59" i="17"/>
  <c r="GE65" i="17"/>
  <c r="GE77" i="17"/>
  <c r="GE81" i="17"/>
  <c r="GE70" i="17"/>
  <c r="GE74" i="17"/>
  <c r="GE78" i="17"/>
  <c r="GE82" i="17"/>
  <c r="GE69" i="17"/>
  <c r="GE71" i="17"/>
  <c r="GE75" i="17"/>
  <c r="GE79" i="17"/>
  <c r="GE72" i="17"/>
  <c r="GE76" i="17"/>
  <c r="GE80" i="17"/>
  <c r="GE87" i="17"/>
  <c r="GE91" i="17"/>
  <c r="GE88" i="17"/>
  <c r="GE92" i="17"/>
  <c r="GE89" i="17"/>
  <c r="GE84" i="17"/>
  <c r="GE85" i="17"/>
  <c r="GE86" i="17"/>
  <c r="GE90" i="17"/>
  <c r="GD4" i="39"/>
  <c r="GC3" i="39"/>
  <c r="GE5" i="39"/>
  <c r="GC4" i="39"/>
  <c r="GA5" i="38"/>
  <c r="FY4" i="38"/>
  <c r="FY42" i="38"/>
  <c r="FZ4" i="46"/>
  <c r="FZ9" i="46"/>
  <c r="FZ14" i="46"/>
  <c r="FZ8" i="46"/>
  <c r="FZ16" i="46"/>
  <c r="FZ17" i="46"/>
  <c r="FZ15" i="46"/>
  <c r="FZ10" i="46"/>
  <c r="FZ18" i="46"/>
  <c r="FZ19" i="46"/>
  <c r="FZ23" i="46"/>
  <c r="FZ24" i="46"/>
  <c r="FZ20" i="46"/>
  <c r="FZ22" i="46"/>
  <c r="FZ21" i="46"/>
  <c r="FZ25" i="46"/>
  <c r="FZ26" i="46"/>
  <c r="FZ31" i="46"/>
  <c r="FZ30" i="46"/>
  <c r="FZ27" i="46"/>
  <c r="FZ29" i="46"/>
  <c r="FZ33" i="46"/>
  <c r="FZ34" i="46"/>
  <c r="FZ35" i="46"/>
  <c r="FZ32" i="46"/>
  <c r="FZ36" i="46"/>
  <c r="FZ43" i="46"/>
  <c r="FZ38" i="46"/>
  <c r="FZ39" i="46"/>
  <c r="FZ40" i="46"/>
  <c r="FZ37" i="46"/>
  <c r="FZ46" i="46"/>
  <c r="FZ45" i="46"/>
  <c r="FZ41" i="46"/>
  <c r="FZ42" i="46"/>
  <c r="FZ47" i="46"/>
  <c r="FZ48" i="46"/>
  <c r="FZ52" i="46"/>
  <c r="FZ56" i="46"/>
  <c r="FZ53" i="46"/>
  <c r="FZ54" i="46"/>
  <c r="FZ57" i="46"/>
  <c r="FZ58" i="46"/>
  <c r="FZ69" i="46"/>
  <c r="FZ60" i="46"/>
  <c r="FZ64" i="46"/>
  <c r="FZ65" i="46"/>
  <c r="FZ63" i="46"/>
  <c r="FZ68" i="46"/>
  <c r="FZ71" i="46"/>
  <c r="FZ72" i="46"/>
  <c r="FZ75" i="46"/>
  <c r="FZ70" i="46"/>
  <c r="GA4" i="57"/>
  <c r="GB5" i="57"/>
  <c r="GA5" i="46"/>
  <c r="GB5" i="46" s="1"/>
  <c r="FT4" i="44"/>
  <c r="GD4" i="17"/>
  <c r="GD21" i="17"/>
  <c r="GD25" i="17"/>
  <c r="GF5" i="17"/>
  <c r="GD22" i="17"/>
  <c r="GD28" i="17"/>
  <c r="GD23" i="17"/>
  <c r="GD29" i="17"/>
  <c r="GD20" i="17"/>
  <c r="GD24" i="17"/>
  <c r="GD34" i="17"/>
  <c r="GD44" i="17"/>
  <c r="GD35" i="17"/>
  <c r="GD36" i="17"/>
  <c r="GD40" i="17"/>
  <c r="GD45" i="17"/>
  <c r="GD30" i="17"/>
  <c r="GD41" i="17"/>
  <c r="GD46" i="17"/>
  <c r="GD31" i="17"/>
  <c r="GD32" i="17"/>
  <c r="GD43" i="17"/>
  <c r="GD48" i="17"/>
  <c r="GD53" i="17"/>
  <c r="GD49" i="17"/>
  <c r="GD54" i="17"/>
  <c r="GD50" i="17"/>
  <c r="GD55" i="17"/>
  <c r="GD47" i="17"/>
  <c r="GD51" i="17"/>
  <c r="GD56" i="17"/>
  <c r="GD60" i="17"/>
  <c r="GD66" i="17"/>
  <c r="GD57" i="17"/>
  <c r="GD58" i="17"/>
  <c r="GD61" i="17"/>
  <c r="GD67" i="17"/>
  <c r="GD71" i="17"/>
  <c r="GD64" i="17"/>
  <c r="GD68" i="17"/>
  <c r="GD59" i="17"/>
  <c r="GD65" i="17"/>
  <c r="GD69" i="17"/>
  <c r="GD77" i="17"/>
  <c r="GD81" i="17"/>
  <c r="GD70" i="17"/>
  <c r="GD74" i="17"/>
  <c r="GD78" i="17"/>
  <c r="GD82" i="17"/>
  <c r="GD75" i="17"/>
  <c r="GD79" i="17"/>
  <c r="GD72" i="17"/>
  <c r="GD76" i="17"/>
  <c r="GD80" i="17"/>
  <c r="GD87" i="17"/>
  <c r="GD91" i="17"/>
  <c r="GD88" i="17"/>
  <c r="GD92" i="17"/>
  <c r="GD89" i="17"/>
  <c r="GD84" i="17"/>
  <c r="GD85" i="17"/>
  <c r="GD86" i="17"/>
  <c r="GD90" i="17"/>
  <c r="FU5" i="44"/>
  <c r="FV5" i="44" s="1"/>
  <c r="GB4" i="46" l="1"/>
  <c r="GD5" i="46"/>
  <c r="GB8" i="46"/>
  <c r="GB10" i="46"/>
  <c r="GB15" i="46"/>
  <c r="GB9" i="46"/>
  <c r="GB16" i="46"/>
  <c r="GB14" i="46"/>
  <c r="GB18" i="46"/>
  <c r="GB21" i="46"/>
  <c r="GB19" i="46"/>
  <c r="GB20" i="46"/>
  <c r="GB17" i="46"/>
  <c r="GB23" i="46"/>
  <c r="GB22" i="46"/>
  <c r="GB24" i="46"/>
  <c r="GB26" i="46"/>
  <c r="GB27" i="46"/>
  <c r="GB25" i="46"/>
  <c r="GB30" i="46"/>
  <c r="GB29" i="46"/>
  <c r="GB36" i="46"/>
  <c r="GB31" i="46"/>
  <c r="GB33" i="46"/>
  <c r="GB34" i="46"/>
  <c r="GB35" i="46"/>
  <c r="GB38" i="46"/>
  <c r="GB32" i="46"/>
  <c r="GB37" i="46"/>
  <c r="GB43" i="46"/>
  <c r="GB39" i="46"/>
  <c r="GB40" i="46"/>
  <c r="GB42" i="46"/>
  <c r="GB45" i="46"/>
  <c r="GB41" i="46"/>
  <c r="GB46" i="46"/>
  <c r="GB54" i="46"/>
  <c r="GB47" i="46"/>
  <c r="GB48" i="46"/>
  <c r="GB52" i="46"/>
  <c r="GB60" i="46"/>
  <c r="GB56" i="46"/>
  <c r="GB53" i="46"/>
  <c r="GB57" i="46"/>
  <c r="GB58" i="46"/>
  <c r="GB69" i="46"/>
  <c r="GB64" i="46"/>
  <c r="GB70" i="46"/>
  <c r="GB65" i="46"/>
  <c r="GB63" i="46"/>
  <c r="GB71" i="46"/>
  <c r="GB72" i="46"/>
  <c r="GB68" i="46"/>
  <c r="GB75" i="46"/>
  <c r="FV4" i="44"/>
  <c r="FY4" i="45"/>
  <c r="FY82" i="45"/>
  <c r="FY86" i="45"/>
  <c r="FY83" i="45"/>
  <c r="FY84" i="45"/>
  <c r="FY85" i="45"/>
  <c r="GA4" i="38"/>
  <c r="GA42" i="38"/>
  <c r="GG5" i="17"/>
  <c r="BM25" i="18"/>
  <c r="FX4" i="45"/>
  <c r="FZ5" i="45"/>
  <c r="FX82" i="45"/>
  <c r="FX86" i="45"/>
  <c r="FX83" i="45"/>
  <c r="FX84" i="45"/>
  <c r="FX85" i="45"/>
  <c r="GA4" i="46"/>
  <c r="GC5" i="46"/>
  <c r="GA8" i="46"/>
  <c r="GA10" i="46"/>
  <c r="GA14" i="46"/>
  <c r="GA9" i="46"/>
  <c r="GA16" i="46"/>
  <c r="GA15" i="46"/>
  <c r="GA18" i="46"/>
  <c r="GA17" i="46"/>
  <c r="GA19" i="46"/>
  <c r="GA20" i="46"/>
  <c r="GA23" i="46"/>
  <c r="GA22" i="46"/>
  <c r="GA21" i="46"/>
  <c r="GA25" i="46"/>
  <c r="GA26" i="46"/>
  <c r="GA24" i="46"/>
  <c r="GA33" i="46"/>
  <c r="GA27" i="46"/>
  <c r="GA29" i="46"/>
  <c r="GA31" i="46"/>
  <c r="GA30" i="46"/>
  <c r="GA32" i="46"/>
  <c r="GA35" i="46"/>
  <c r="GA38" i="46"/>
  <c r="GA39" i="46"/>
  <c r="GA36" i="46"/>
  <c r="GA34" i="46"/>
  <c r="GA45" i="46"/>
  <c r="GA40" i="46"/>
  <c r="GA37" i="46"/>
  <c r="GA41" i="46"/>
  <c r="GA46" i="46"/>
  <c r="GA47" i="46"/>
  <c r="GA43" i="46"/>
  <c r="GA42" i="46"/>
  <c r="GA48" i="46"/>
  <c r="GA52" i="46"/>
  <c r="GA56" i="46"/>
  <c r="GA53" i="46"/>
  <c r="GA63" i="46"/>
  <c r="GA54" i="46"/>
  <c r="GA57" i="46"/>
  <c r="GA58" i="46"/>
  <c r="GA60" i="46"/>
  <c r="GA69" i="46"/>
  <c r="GA64" i="46"/>
  <c r="GA70" i="46"/>
  <c r="GA65" i="46"/>
  <c r="GA68" i="46"/>
  <c r="GA71" i="46"/>
  <c r="GA72" i="46"/>
  <c r="GA75" i="46"/>
  <c r="GE4" i="39"/>
  <c r="GD5" i="57"/>
  <c r="GB4" i="57"/>
  <c r="GB5" i="38"/>
  <c r="GC5" i="38" s="1"/>
  <c r="FU4" i="44"/>
  <c r="FW5" i="44"/>
  <c r="FX5" i="44" s="1"/>
  <c r="GF5" i="39"/>
  <c r="GG5" i="39" s="1"/>
  <c r="GH5" i="17"/>
  <c r="GF21" i="17"/>
  <c r="GF25" i="17"/>
  <c r="GF22" i="17"/>
  <c r="GF28" i="17"/>
  <c r="GF23" i="17"/>
  <c r="GF4" i="17"/>
  <c r="GF20" i="17"/>
  <c r="GF24" i="17"/>
  <c r="GF34" i="17"/>
  <c r="GF44" i="17"/>
  <c r="GF35" i="17"/>
  <c r="GF36" i="17"/>
  <c r="GF40" i="17"/>
  <c r="GF45" i="17"/>
  <c r="GF30" i="17"/>
  <c r="GF41" i="17"/>
  <c r="GF29" i="17"/>
  <c r="GF31" i="17"/>
  <c r="GF32" i="17"/>
  <c r="GF43" i="17"/>
  <c r="GF47" i="17"/>
  <c r="GF51" i="17"/>
  <c r="GF56" i="17"/>
  <c r="GF48" i="17"/>
  <c r="GF53" i="17"/>
  <c r="GF57" i="17"/>
  <c r="GF49" i="17"/>
  <c r="GF54" i="17"/>
  <c r="GF58" i="17"/>
  <c r="GF46" i="17"/>
  <c r="GF50" i="17"/>
  <c r="GF55" i="17"/>
  <c r="GF60" i="17"/>
  <c r="GF66" i="17"/>
  <c r="GF70" i="17"/>
  <c r="GF61" i="17"/>
  <c r="GF67" i="17"/>
  <c r="GF71" i="17"/>
  <c r="GF64" i="17"/>
  <c r="GF68" i="17"/>
  <c r="GF59" i="17"/>
  <c r="GF65" i="17"/>
  <c r="GF69" i="17"/>
  <c r="GF72" i="17"/>
  <c r="GF76" i="17"/>
  <c r="GF80" i="17"/>
  <c r="GF77" i="17"/>
  <c r="GF81" i="17"/>
  <c r="GF74" i="17"/>
  <c r="GF78" i="17"/>
  <c r="GF82" i="17"/>
  <c r="GF75" i="17"/>
  <c r="GF79" i="17"/>
  <c r="GF86" i="17"/>
  <c r="GF90" i="17"/>
  <c r="GF87" i="17"/>
  <c r="GF91" i="17"/>
  <c r="GF88" i="17"/>
  <c r="GF92" i="17"/>
  <c r="GF89" i="17"/>
  <c r="GF84" i="17"/>
  <c r="GF85" i="17"/>
  <c r="GC5" i="57"/>
  <c r="GC4" i="38" l="1"/>
  <c r="GC3" i="38"/>
  <c r="FX4" i="44"/>
  <c r="GG4" i="39"/>
  <c r="GE5" i="57"/>
  <c r="GC4" i="57"/>
  <c r="GC3" i="57"/>
  <c r="FZ4" i="45"/>
  <c r="FZ82" i="45"/>
  <c r="FZ85" i="45"/>
  <c r="FZ86" i="45"/>
  <c r="FZ83" i="45"/>
  <c r="FZ84" i="45"/>
  <c r="GH20" i="17"/>
  <c r="GH24" i="17"/>
  <c r="GH21" i="17"/>
  <c r="GH25" i="17"/>
  <c r="GH22" i="17"/>
  <c r="GH28" i="17"/>
  <c r="GH23" i="17"/>
  <c r="GH4" i="17"/>
  <c r="GH32" i="17"/>
  <c r="GH43" i="17"/>
  <c r="GH34" i="17"/>
  <c r="GH44" i="17"/>
  <c r="GH35" i="17"/>
  <c r="GH36" i="17"/>
  <c r="GH30" i="17"/>
  <c r="GH40" i="17"/>
  <c r="GH29" i="17"/>
  <c r="GH41" i="17"/>
  <c r="GH31" i="17"/>
  <c r="GH47" i="17"/>
  <c r="GH51" i="17"/>
  <c r="GH56" i="17"/>
  <c r="GH48" i="17"/>
  <c r="GH53" i="17"/>
  <c r="GH49" i="17"/>
  <c r="GH54" i="17"/>
  <c r="GH45" i="17"/>
  <c r="GH46" i="17"/>
  <c r="GH50" i="17"/>
  <c r="GH55" i="17"/>
  <c r="GH59" i="17"/>
  <c r="GH65" i="17"/>
  <c r="GH69" i="17"/>
  <c r="GH60" i="17"/>
  <c r="GH66" i="17"/>
  <c r="GH57" i="17"/>
  <c r="GH58" i="17"/>
  <c r="GH61" i="17"/>
  <c r="GH67" i="17"/>
  <c r="GH64" i="17"/>
  <c r="GH68" i="17"/>
  <c r="GH72" i="17"/>
  <c r="GH76" i="17"/>
  <c r="GH80" i="17"/>
  <c r="GH77" i="17"/>
  <c r="GH81" i="17"/>
  <c r="GH70" i="17"/>
  <c r="GH74" i="17"/>
  <c r="GH78" i="17"/>
  <c r="GH71" i="17"/>
  <c r="GH75" i="17"/>
  <c r="GH79" i="17"/>
  <c r="GH84" i="17"/>
  <c r="GH85" i="17"/>
  <c r="GH86" i="17"/>
  <c r="GH90" i="17"/>
  <c r="GH87" i="17"/>
  <c r="GH91" i="17"/>
  <c r="GH82" i="17"/>
  <c r="GH88" i="17"/>
  <c r="GH92" i="17"/>
  <c r="GH89" i="17"/>
  <c r="GA5" i="45"/>
  <c r="GI5" i="17"/>
  <c r="GG20" i="17"/>
  <c r="GG24" i="17"/>
  <c r="GG30" i="17"/>
  <c r="GG21" i="17"/>
  <c r="GG25" i="17"/>
  <c r="GG22" i="17"/>
  <c r="GG28" i="17"/>
  <c r="GG23" i="17"/>
  <c r="GG29" i="17"/>
  <c r="GG4" i="17"/>
  <c r="GG32" i="17"/>
  <c r="GG43" i="17"/>
  <c r="GG34" i="17"/>
  <c r="GG44" i="17"/>
  <c r="GG35" i="17"/>
  <c r="GG36" i="17"/>
  <c r="GG40" i="17"/>
  <c r="GG45" i="17"/>
  <c r="GG41" i="17"/>
  <c r="GG31" i="17"/>
  <c r="GG47" i="17"/>
  <c r="GG51" i="17"/>
  <c r="GG48" i="17"/>
  <c r="GG53" i="17"/>
  <c r="GG49" i="17"/>
  <c r="GG54" i="17"/>
  <c r="GG46" i="17"/>
  <c r="GG50" i="17"/>
  <c r="GG55" i="17"/>
  <c r="GG59" i="17"/>
  <c r="GG65" i="17"/>
  <c r="GG69" i="17"/>
  <c r="GG60" i="17"/>
  <c r="GG66" i="17"/>
  <c r="GG70" i="17"/>
  <c r="GG57" i="17"/>
  <c r="GG58" i="17"/>
  <c r="GG56" i="17"/>
  <c r="GG61" i="17"/>
  <c r="GG67" i="17"/>
  <c r="GG64" i="17"/>
  <c r="GG68" i="17"/>
  <c r="GG72" i="17"/>
  <c r="GG76" i="17"/>
  <c r="GG80" i="17"/>
  <c r="GG77" i="17"/>
  <c r="GG81" i="17"/>
  <c r="GG74" i="17"/>
  <c r="GG78" i="17"/>
  <c r="GG82" i="17"/>
  <c r="GG71" i="17"/>
  <c r="GG75" i="17"/>
  <c r="GG79" i="17"/>
  <c r="GG85" i="17"/>
  <c r="GG86" i="17"/>
  <c r="GG90" i="17"/>
  <c r="GG87" i="17"/>
  <c r="GG91" i="17"/>
  <c r="GG88" i="17"/>
  <c r="GG92" i="17"/>
  <c r="GG89" i="17"/>
  <c r="GG84" i="17"/>
  <c r="GF4" i="39"/>
  <c r="GH5" i="39"/>
  <c r="GI5" i="39" s="1"/>
  <c r="GE5" i="46"/>
  <c r="GF5" i="46" s="1"/>
  <c r="GC3" i="46"/>
  <c r="GC8" i="46"/>
  <c r="GC4" i="46"/>
  <c r="GC14" i="46"/>
  <c r="GC15" i="46"/>
  <c r="GC10" i="46"/>
  <c r="GC9" i="46"/>
  <c r="GC16" i="46"/>
  <c r="GC17" i="46"/>
  <c r="GC19" i="46"/>
  <c r="GC18" i="46"/>
  <c r="GC20" i="46"/>
  <c r="GC22" i="46"/>
  <c r="GC21" i="46"/>
  <c r="GC23" i="46"/>
  <c r="GC24" i="46"/>
  <c r="GC25" i="46"/>
  <c r="GC30" i="46"/>
  <c r="GC26" i="46"/>
  <c r="GC27" i="46"/>
  <c r="GC29" i="46"/>
  <c r="GC37" i="46"/>
  <c r="GC35" i="46"/>
  <c r="GC38" i="46"/>
  <c r="GC31" i="46"/>
  <c r="GC32" i="46"/>
  <c r="GC36" i="46"/>
  <c r="GC33" i="46"/>
  <c r="GC42" i="46"/>
  <c r="GC39" i="46"/>
  <c r="GC40" i="46"/>
  <c r="GC34" i="46"/>
  <c r="GC46" i="46"/>
  <c r="GC45" i="46"/>
  <c r="GC41" i="46"/>
  <c r="GC43" i="46"/>
  <c r="GC47" i="46"/>
  <c r="GC48" i="46"/>
  <c r="GC52" i="46"/>
  <c r="GC60" i="46"/>
  <c r="GC56" i="46"/>
  <c r="GC53" i="46"/>
  <c r="GC54" i="46"/>
  <c r="GC57" i="46"/>
  <c r="GC68" i="46"/>
  <c r="GC69" i="46"/>
  <c r="GC58" i="46"/>
  <c r="GC64" i="46"/>
  <c r="GC70" i="46"/>
  <c r="GC65" i="46"/>
  <c r="GC63" i="46"/>
  <c r="GC71" i="46"/>
  <c r="GC72" i="46"/>
  <c r="GC75" i="46"/>
  <c r="FW4" i="44"/>
  <c r="FY5" i="44"/>
  <c r="GF5" i="57"/>
  <c r="GD4" i="57"/>
  <c r="BN25" i="18"/>
  <c r="GD4" i="46"/>
  <c r="GD14" i="46"/>
  <c r="GD9" i="46"/>
  <c r="GD10" i="46"/>
  <c r="GD16" i="46"/>
  <c r="GD17" i="46"/>
  <c r="GD8" i="46"/>
  <c r="GD15" i="46"/>
  <c r="GD18" i="46"/>
  <c r="GD19" i="46"/>
  <c r="GD20" i="46"/>
  <c r="GD23" i="46"/>
  <c r="GD21" i="46"/>
  <c r="GD25" i="46"/>
  <c r="GD22" i="46"/>
  <c r="GD24" i="46"/>
  <c r="GD26" i="46"/>
  <c r="GD31" i="46"/>
  <c r="GD32" i="46"/>
  <c r="GD27" i="46"/>
  <c r="GD30" i="46"/>
  <c r="GD35" i="46"/>
  <c r="GD29" i="46"/>
  <c r="GD33" i="46"/>
  <c r="GD37" i="46"/>
  <c r="GD38" i="46"/>
  <c r="GD39" i="46"/>
  <c r="GD36" i="46"/>
  <c r="GD34" i="46"/>
  <c r="GD43" i="46"/>
  <c r="GD42" i="46"/>
  <c r="GD46" i="46"/>
  <c r="GD45" i="46"/>
  <c r="GD40" i="46"/>
  <c r="GD41" i="46"/>
  <c r="GD53" i="46"/>
  <c r="GD47" i="46"/>
  <c r="GD48" i="46"/>
  <c r="GD52" i="46"/>
  <c r="GD60" i="46"/>
  <c r="GD56" i="46"/>
  <c r="GD54" i="46"/>
  <c r="GD57" i="46"/>
  <c r="GD58" i="46"/>
  <c r="GD68" i="46"/>
  <c r="GD69" i="46"/>
  <c r="GD64" i="46"/>
  <c r="GD65" i="46"/>
  <c r="GD70" i="46"/>
  <c r="GD71" i="46"/>
  <c r="GD72" i="46"/>
  <c r="GD63" i="46"/>
  <c r="GD75" i="46"/>
  <c r="GD5" i="38"/>
  <c r="GB4" i="38"/>
  <c r="GB42" i="38"/>
  <c r="GC42" i="38" s="1"/>
  <c r="GF4" i="46" l="1"/>
  <c r="GF14" i="46"/>
  <c r="GF9" i="46"/>
  <c r="GF8" i="46"/>
  <c r="GF10" i="46"/>
  <c r="GF15" i="46"/>
  <c r="GF16" i="46"/>
  <c r="GF17" i="46"/>
  <c r="GF20" i="46"/>
  <c r="GF18" i="46"/>
  <c r="GF21" i="46"/>
  <c r="GF19" i="46"/>
  <c r="GF22" i="46"/>
  <c r="GF23" i="46"/>
  <c r="GF29" i="46"/>
  <c r="GF24" i="46"/>
  <c r="GF25" i="46"/>
  <c r="GF26" i="46"/>
  <c r="GF31" i="46"/>
  <c r="GF27" i="46"/>
  <c r="GF36" i="46"/>
  <c r="GF30" i="46"/>
  <c r="GF32" i="46"/>
  <c r="GF34" i="46"/>
  <c r="GF37" i="46"/>
  <c r="GF35" i="46"/>
  <c r="GF33" i="46"/>
  <c r="GF41" i="46"/>
  <c r="GF42" i="46"/>
  <c r="GF38" i="46"/>
  <c r="GF39" i="46"/>
  <c r="GF40" i="46"/>
  <c r="GF43" i="46"/>
  <c r="GF45" i="46"/>
  <c r="GF46" i="46"/>
  <c r="GF53" i="46"/>
  <c r="GF47" i="46"/>
  <c r="GF48" i="46"/>
  <c r="GF52" i="46"/>
  <c r="GF58" i="46"/>
  <c r="GF60" i="46"/>
  <c r="GF54" i="46"/>
  <c r="GF56" i="46"/>
  <c r="GF65" i="46"/>
  <c r="GF63" i="46"/>
  <c r="GF68" i="46"/>
  <c r="GF57" i="46"/>
  <c r="GF69" i="46"/>
  <c r="GF64" i="46"/>
  <c r="GF75" i="46"/>
  <c r="GF70" i="46"/>
  <c r="GF71" i="46"/>
  <c r="GF72" i="46"/>
  <c r="GI4" i="39"/>
  <c r="GD4" i="38"/>
  <c r="GD42" i="38"/>
  <c r="GI4" i="17"/>
  <c r="GI20" i="17"/>
  <c r="GI24" i="17"/>
  <c r="GI30" i="17"/>
  <c r="GI21" i="17"/>
  <c r="GI25" i="17"/>
  <c r="GI31" i="17"/>
  <c r="GI22" i="17"/>
  <c r="GI28" i="17"/>
  <c r="GI23" i="17"/>
  <c r="GI29" i="17"/>
  <c r="GI32" i="17"/>
  <c r="GI43" i="17"/>
  <c r="GI34" i="17"/>
  <c r="GI44" i="17"/>
  <c r="GI35" i="17"/>
  <c r="GI36" i="17"/>
  <c r="GI40" i="17"/>
  <c r="GI41" i="17"/>
  <c r="GI46" i="17"/>
  <c r="GI50" i="17"/>
  <c r="GI55" i="17"/>
  <c r="GI47" i="17"/>
  <c r="GI51" i="17"/>
  <c r="GI56" i="17"/>
  <c r="GI48" i="17"/>
  <c r="GI53" i="17"/>
  <c r="GI57" i="17"/>
  <c r="GI49" i="17"/>
  <c r="GI54" i="17"/>
  <c r="GI58" i="17"/>
  <c r="GI45" i="17"/>
  <c r="GI59" i="17"/>
  <c r="GI65" i="17"/>
  <c r="GI69" i="17"/>
  <c r="GI60" i="17"/>
  <c r="GI66" i="17"/>
  <c r="GI70" i="17"/>
  <c r="GI61" i="17"/>
  <c r="GI67" i="17"/>
  <c r="GI64" i="17"/>
  <c r="GI68" i="17"/>
  <c r="GI75" i="17"/>
  <c r="GI79" i="17"/>
  <c r="GI72" i="17"/>
  <c r="GI76" i="17"/>
  <c r="GI80" i="17"/>
  <c r="GI77" i="17"/>
  <c r="GI81" i="17"/>
  <c r="GI74" i="17"/>
  <c r="GI78" i="17"/>
  <c r="GI71" i="17"/>
  <c r="GI89" i="17"/>
  <c r="GI84" i="17"/>
  <c r="GI85" i="17"/>
  <c r="GI86" i="17"/>
  <c r="GI90" i="17"/>
  <c r="GI87" i="17"/>
  <c r="GI91" i="17"/>
  <c r="GI82" i="17"/>
  <c r="GI88" i="17"/>
  <c r="GI92" i="17"/>
  <c r="GE4" i="57"/>
  <c r="GG5" i="57"/>
  <c r="GJ5" i="17"/>
  <c r="GF4" i="57"/>
  <c r="GG5" i="46"/>
  <c r="GE4" i="46"/>
  <c r="GE8" i="46"/>
  <c r="GE14" i="46"/>
  <c r="GE9" i="46"/>
  <c r="GE10" i="46"/>
  <c r="GE15" i="46"/>
  <c r="GE16" i="46"/>
  <c r="GE17" i="46"/>
  <c r="GE18" i="46"/>
  <c r="GE20" i="46"/>
  <c r="GE24" i="46"/>
  <c r="GE19" i="46"/>
  <c r="GE21" i="46"/>
  <c r="GE23" i="46"/>
  <c r="GE22" i="46"/>
  <c r="GE25" i="46"/>
  <c r="GE26" i="46"/>
  <c r="GE31" i="46"/>
  <c r="GE29" i="46"/>
  <c r="GE27" i="46"/>
  <c r="GE30" i="46"/>
  <c r="GE35" i="46"/>
  <c r="GE32" i="46"/>
  <c r="GE34" i="46"/>
  <c r="GE37" i="46"/>
  <c r="GE36" i="46"/>
  <c r="GE33" i="46"/>
  <c r="GE42" i="46"/>
  <c r="GE38" i="46"/>
  <c r="GE39" i="46"/>
  <c r="GE40" i="46"/>
  <c r="GE41" i="46"/>
  <c r="GE45" i="46"/>
  <c r="GE43" i="46"/>
  <c r="GE46" i="46"/>
  <c r="GE53" i="46"/>
  <c r="GE54" i="46"/>
  <c r="GE47" i="46"/>
  <c r="GE48" i="46"/>
  <c r="GE52" i="46"/>
  <c r="GE58" i="46"/>
  <c r="GE60" i="46"/>
  <c r="GE56" i="46"/>
  <c r="GE57" i="46"/>
  <c r="GE63" i="46"/>
  <c r="GE68" i="46"/>
  <c r="GE69" i="46"/>
  <c r="GE64" i="46"/>
  <c r="GE70" i="46"/>
  <c r="GE65" i="46"/>
  <c r="GE71" i="46"/>
  <c r="GE72" i="46"/>
  <c r="GE75" i="46"/>
  <c r="FY4" i="44"/>
  <c r="GJ5" i="39"/>
  <c r="GK5" i="39" s="1"/>
  <c r="GH4" i="39"/>
  <c r="GB5" i="45"/>
  <c r="FZ5" i="44"/>
  <c r="GA4" i="45"/>
  <c r="GA82" i="45"/>
  <c r="GA85" i="45"/>
  <c r="GA86" i="45"/>
  <c r="GA83" i="45"/>
  <c r="GA84" i="45"/>
  <c r="BO25" i="18"/>
  <c r="GE5" i="38"/>
  <c r="GF5" i="38" s="1"/>
  <c r="GK4" i="39" l="1"/>
  <c r="GF4" i="38"/>
  <c r="GF42" i="38"/>
  <c r="FZ4" i="44"/>
  <c r="GG4" i="57"/>
  <c r="GD5" i="45"/>
  <c r="GB4" i="45"/>
  <c r="GB82" i="45"/>
  <c r="GC82" i="45" s="1"/>
  <c r="GB85" i="45"/>
  <c r="GC85" i="45" s="1"/>
  <c r="GB86" i="45"/>
  <c r="GC86" i="45" s="1"/>
  <c r="GB83" i="45"/>
  <c r="GC83" i="45" s="1"/>
  <c r="GB84" i="45"/>
  <c r="GC84" i="45" s="1"/>
  <c r="GG10" i="46"/>
  <c r="GG4" i="46"/>
  <c r="GG15" i="46"/>
  <c r="GG14" i="46"/>
  <c r="GG8" i="46"/>
  <c r="GG9" i="46"/>
  <c r="GG17" i="46"/>
  <c r="GG16" i="46"/>
  <c r="GG20" i="46"/>
  <c r="GG19" i="46"/>
  <c r="GG18" i="46"/>
  <c r="GG21" i="46"/>
  <c r="GG22" i="46"/>
  <c r="GG23" i="46"/>
  <c r="GG24" i="46"/>
  <c r="GG25" i="46"/>
  <c r="GG26" i="46"/>
  <c r="GG29" i="46"/>
  <c r="GG32" i="46"/>
  <c r="GG27" i="46"/>
  <c r="GG30" i="46"/>
  <c r="GG34" i="46"/>
  <c r="GG31" i="46"/>
  <c r="GG33" i="46"/>
  <c r="GG37" i="46"/>
  <c r="GG35" i="46"/>
  <c r="GG38" i="46"/>
  <c r="GG41" i="46"/>
  <c r="GG42" i="46"/>
  <c r="GG36" i="46"/>
  <c r="GG40" i="46"/>
  <c r="GG39" i="46"/>
  <c r="GG43" i="46"/>
  <c r="GG52" i="46"/>
  <c r="GG46" i="46"/>
  <c r="GG53" i="46"/>
  <c r="GG45" i="46"/>
  <c r="GG54" i="46"/>
  <c r="GG47" i="46"/>
  <c r="GG48" i="46"/>
  <c r="GG58" i="46"/>
  <c r="GG56" i="46"/>
  <c r="GG57" i="46"/>
  <c r="GG65" i="46"/>
  <c r="GG63" i="46"/>
  <c r="GG60" i="46"/>
  <c r="GG68" i="46"/>
  <c r="GG69" i="46"/>
  <c r="GG64" i="46"/>
  <c r="GG70" i="46"/>
  <c r="GG75" i="46"/>
  <c r="GG71" i="46"/>
  <c r="GG72" i="46"/>
  <c r="GG5" i="38"/>
  <c r="GH5" i="38" s="1"/>
  <c r="GE4" i="38"/>
  <c r="GE42" i="38"/>
  <c r="BP25" i="18"/>
  <c r="GL5" i="39"/>
  <c r="GJ4" i="39"/>
  <c r="GH5" i="57"/>
  <c r="GI5" i="57" s="1"/>
  <c r="GK5" i="17"/>
  <c r="GA5" i="44"/>
  <c r="GB5" i="44" s="1"/>
  <c r="GH5" i="46"/>
  <c r="GJ23" i="17"/>
  <c r="GJ29" i="17"/>
  <c r="GJ4" i="17"/>
  <c r="GJ20" i="17"/>
  <c r="GJ24" i="17"/>
  <c r="GJ30" i="17"/>
  <c r="GJ21" i="17"/>
  <c r="GJ25" i="17"/>
  <c r="GJ22" i="17"/>
  <c r="GJ28" i="17"/>
  <c r="GJ31" i="17"/>
  <c r="GJ41" i="17"/>
  <c r="GJ46" i="17"/>
  <c r="GJ32" i="17"/>
  <c r="GJ43" i="17"/>
  <c r="GJ34" i="17"/>
  <c r="GJ44" i="17"/>
  <c r="GJ35" i="17"/>
  <c r="GJ36" i="17"/>
  <c r="GJ40" i="17"/>
  <c r="GJ50" i="17"/>
  <c r="GJ55" i="17"/>
  <c r="GJ47" i="17"/>
  <c r="GJ51" i="17"/>
  <c r="GJ56" i="17"/>
  <c r="GJ48" i="17"/>
  <c r="GJ53" i="17"/>
  <c r="GJ49" i="17"/>
  <c r="GJ54" i="17"/>
  <c r="GJ45" i="17"/>
  <c r="GJ64" i="17"/>
  <c r="GJ68" i="17"/>
  <c r="GJ59" i="17"/>
  <c r="GJ65" i="17"/>
  <c r="GJ69" i="17"/>
  <c r="GJ57" i="17"/>
  <c r="GJ58" i="17"/>
  <c r="GJ60" i="17"/>
  <c r="GJ66" i="17"/>
  <c r="GJ70" i="17"/>
  <c r="GJ61" i="17"/>
  <c r="GJ67" i="17"/>
  <c r="GJ71" i="17"/>
  <c r="GJ75" i="17"/>
  <c r="GJ79" i="17"/>
  <c r="GJ84" i="17"/>
  <c r="GJ72" i="17"/>
  <c r="GJ76" i="17"/>
  <c r="GJ80" i="17"/>
  <c r="GJ85" i="17"/>
  <c r="GJ77" i="17"/>
  <c r="GJ81" i="17"/>
  <c r="GJ74" i="17"/>
  <c r="GJ78" i="17"/>
  <c r="GJ89" i="17"/>
  <c r="GJ86" i="17"/>
  <c r="GJ90" i="17"/>
  <c r="GJ87" i="17"/>
  <c r="GJ91" i="17"/>
  <c r="GJ82" i="17"/>
  <c r="GJ88" i="17"/>
  <c r="GJ92" i="17"/>
  <c r="GC5" i="45"/>
  <c r="GI4" i="57" l="1"/>
  <c r="GH4" i="38"/>
  <c r="GH42" i="38"/>
  <c r="GB4" i="44"/>
  <c r="GD5" i="44"/>
  <c r="GF5" i="45"/>
  <c r="GD4" i="45"/>
  <c r="GD84" i="45"/>
  <c r="GD82" i="45"/>
  <c r="GD85" i="45"/>
  <c r="GD86" i="45"/>
  <c r="GD83" i="45"/>
  <c r="GC4" i="45"/>
  <c r="GC3" i="45"/>
  <c r="GE5" i="45"/>
  <c r="GH9" i="46"/>
  <c r="GH4" i="46"/>
  <c r="GH10" i="46"/>
  <c r="GH8" i="46"/>
  <c r="GH17" i="46"/>
  <c r="GH15" i="46"/>
  <c r="GH14" i="46"/>
  <c r="GH18" i="46"/>
  <c r="GH19" i="46"/>
  <c r="GH16" i="46"/>
  <c r="GH23" i="46"/>
  <c r="GH20" i="46"/>
  <c r="GH21" i="46"/>
  <c r="GH24" i="46"/>
  <c r="GH26" i="46"/>
  <c r="GH22" i="46"/>
  <c r="GH25" i="46"/>
  <c r="GH30" i="46"/>
  <c r="GH27" i="46"/>
  <c r="GH31" i="46"/>
  <c r="GH32" i="46"/>
  <c r="GH34" i="46"/>
  <c r="GH29" i="46"/>
  <c r="GH35" i="46"/>
  <c r="GH33" i="46"/>
  <c r="GH40" i="46"/>
  <c r="GH37" i="46"/>
  <c r="GH36" i="46"/>
  <c r="GH41" i="46"/>
  <c r="GH38" i="46"/>
  <c r="GH39" i="46"/>
  <c r="GH45" i="46"/>
  <c r="GH42" i="46"/>
  <c r="GH43" i="46"/>
  <c r="GH52" i="46"/>
  <c r="GH46" i="46"/>
  <c r="GH53" i="46"/>
  <c r="GH47" i="46"/>
  <c r="GH48" i="46"/>
  <c r="GH57" i="46"/>
  <c r="GH58" i="46"/>
  <c r="GH60" i="46"/>
  <c r="GH54" i="46"/>
  <c r="GH56" i="46"/>
  <c r="GH65" i="46"/>
  <c r="GH63" i="46"/>
  <c r="GH68" i="46"/>
  <c r="GH69" i="46"/>
  <c r="GH75" i="46"/>
  <c r="GH70" i="46"/>
  <c r="GH71" i="46"/>
  <c r="GH72" i="46"/>
  <c r="GH64" i="46"/>
  <c r="BQ25" i="18"/>
  <c r="GI5" i="46"/>
  <c r="GA4" i="44"/>
  <c r="GC5" i="44"/>
  <c r="GK23" i="17"/>
  <c r="GK4" i="17"/>
  <c r="GK20" i="17"/>
  <c r="GK24" i="17"/>
  <c r="GK30" i="17"/>
  <c r="GK21" i="17"/>
  <c r="GK25" i="17"/>
  <c r="GK22" i="17"/>
  <c r="GK31" i="17"/>
  <c r="GK41" i="17"/>
  <c r="GK32" i="17"/>
  <c r="GK43" i="17"/>
  <c r="GK34" i="17"/>
  <c r="GK35" i="17"/>
  <c r="GK28" i="17"/>
  <c r="GK36" i="17"/>
  <c r="GK40" i="17"/>
  <c r="GK45" i="17"/>
  <c r="GK29" i="17"/>
  <c r="GK46" i="17"/>
  <c r="GK50" i="17"/>
  <c r="GK55" i="17"/>
  <c r="GK47" i="17"/>
  <c r="GK51" i="17"/>
  <c r="GK44" i="17"/>
  <c r="GK48" i="17"/>
  <c r="GK53" i="17"/>
  <c r="GK49" i="17"/>
  <c r="GK54" i="17"/>
  <c r="GK64" i="17"/>
  <c r="GK68" i="17"/>
  <c r="GK59" i="17"/>
  <c r="GK65" i="17"/>
  <c r="GK69" i="17"/>
  <c r="GK56" i="17"/>
  <c r="GK57" i="17"/>
  <c r="GK58" i="17"/>
  <c r="GK60" i="17"/>
  <c r="GK66" i="17"/>
  <c r="GK61" i="17"/>
  <c r="GK67" i="17"/>
  <c r="GK75" i="17"/>
  <c r="GK79" i="17"/>
  <c r="GK72" i="17"/>
  <c r="GK76" i="17"/>
  <c r="GK80" i="17"/>
  <c r="GK70" i="17"/>
  <c r="GK77" i="17"/>
  <c r="GK81" i="17"/>
  <c r="GK71" i="17"/>
  <c r="GK74" i="17"/>
  <c r="GK78" i="17"/>
  <c r="GK84" i="17"/>
  <c r="GK89" i="17"/>
  <c r="GK85" i="17"/>
  <c r="GK86" i="17"/>
  <c r="GK90" i="17"/>
  <c r="GK87" i="17"/>
  <c r="GK91" i="17"/>
  <c r="GK82" i="17"/>
  <c r="GK88" i="17"/>
  <c r="GK92" i="17"/>
  <c r="GJ5" i="57"/>
  <c r="GH4" i="57"/>
  <c r="GL5" i="17"/>
  <c r="GI5" i="38"/>
  <c r="GG4" i="38"/>
  <c r="GG42" i="38"/>
  <c r="GN5" i="39"/>
  <c r="GL4" i="39"/>
  <c r="GM5" i="39"/>
  <c r="GL4" i="17" l="1"/>
  <c r="GL23" i="17"/>
  <c r="GL29" i="17"/>
  <c r="GL20" i="17"/>
  <c r="GL24" i="17"/>
  <c r="GL30" i="17"/>
  <c r="GL21" i="17"/>
  <c r="GL25" i="17"/>
  <c r="GL22" i="17"/>
  <c r="GL28" i="17"/>
  <c r="GL31" i="17"/>
  <c r="GL41" i="17"/>
  <c r="GL32" i="17"/>
  <c r="GL43" i="17"/>
  <c r="GL34" i="17"/>
  <c r="GL44" i="17"/>
  <c r="GL35" i="17"/>
  <c r="GL36" i="17"/>
  <c r="GL40" i="17"/>
  <c r="GL45" i="17"/>
  <c r="GL49" i="17"/>
  <c r="GL54" i="17"/>
  <c r="GL58" i="17"/>
  <c r="GL46" i="17"/>
  <c r="GL50" i="17"/>
  <c r="GL55" i="17"/>
  <c r="GL47" i="17"/>
  <c r="GL51" i="17"/>
  <c r="GL56" i="17"/>
  <c r="GL48" i="17"/>
  <c r="GL53" i="17"/>
  <c r="GL57" i="17"/>
  <c r="GL64" i="17"/>
  <c r="GL68" i="17"/>
  <c r="GL72" i="17"/>
  <c r="GL59" i="17"/>
  <c r="GL65" i="17"/>
  <c r="GL69" i="17"/>
  <c r="GL60" i="17"/>
  <c r="GL66" i="17"/>
  <c r="GL70" i="17"/>
  <c r="GL61" i="17"/>
  <c r="GL67" i="17"/>
  <c r="GL71" i="17"/>
  <c r="GL74" i="17"/>
  <c r="GL78" i="17"/>
  <c r="GL82" i="17"/>
  <c r="GL75" i="17"/>
  <c r="GL79" i="17"/>
  <c r="GL76" i="17"/>
  <c r="GL80" i="17"/>
  <c r="GL85" i="17"/>
  <c r="GL77" i="17"/>
  <c r="GL81" i="17"/>
  <c r="GL88" i="17"/>
  <c r="GL92" i="17"/>
  <c r="GL84" i="17"/>
  <c r="GL89" i="17"/>
  <c r="GL86" i="17"/>
  <c r="GL90" i="17"/>
  <c r="GL87" i="17"/>
  <c r="GL91" i="17"/>
  <c r="GM5" i="17"/>
  <c r="GI4" i="46"/>
  <c r="GI9" i="46"/>
  <c r="GI10" i="46"/>
  <c r="GI14" i="46"/>
  <c r="GI8" i="46"/>
  <c r="GI15" i="46"/>
  <c r="GI16" i="46"/>
  <c r="GI17" i="46"/>
  <c r="GI20" i="46"/>
  <c r="GI19" i="46"/>
  <c r="GI18" i="46"/>
  <c r="GI21" i="46"/>
  <c r="GI22" i="46"/>
  <c r="GI24" i="46"/>
  <c r="GI23" i="46"/>
  <c r="GI27" i="46"/>
  <c r="GI25" i="46"/>
  <c r="GI26" i="46"/>
  <c r="GI29" i="46"/>
  <c r="GI31" i="46"/>
  <c r="GI32" i="46"/>
  <c r="GI33" i="46"/>
  <c r="GI35" i="46"/>
  <c r="GI30" i="46"/>
  <c r="GI36" i="46"/>
  <c r="GI34" i="46"/>
  <c r="GI37" i="46"/>
  <c r="GI40" i="46"/>
  <c r="GI41" i="46"/>
  <c r="GI38" i="46"/>
  <c r="GI39" i="46"/>
  <c r="GI45" i="46"/>
  <c r="GI42" i="46"/>
  <c r="GI43" i="46"/>
  <c r="GI52" i="46"/>
  <c r="GI46" i="46"/>
  <c r="GI53" i="46"/>
  <c r="GI47" i="46"/>
  <c r="GI57" i="46"/>
  <c r="GI58" i="46"/>
  <c r="GI48" i="46"/>
  <c r="GI60" i="46"/>
  <c r="GI54" i="46"/>
  <c r="GI56" i="46"/>
  <c r="GI64" i="46"/>
  <c r="GI65" i="46"/>
  <c r="GI63" i="46"/>
  <c r="GI68" i="46"/>
  <c r="GI69" i="46"/>
  <c r="GI72" i="46"/>
  <c r="GI75" i="46"/>
  <c r="GI70" i="46"/>
  <c r="GI71" i="46"/>
  <c r="GN4" i="39"/>
  <c r="GJ5" i="46"/>
  <c r="GC3" i="44"/>
  <c r="GC4" i="44"/>
  <c r="GE5" i="44"/>
  <c r="GD4" i="44"/>
  <c r="BR25" i="18"/>
  <c r="GF4" i="45"/>
  <c r="GF82" i="45"/>
  <c r="GF83" i="45"/>
  <c r="GF84" i="45"/>
  <c r="GF85" i="45"/>
  <c r="GF86" i="45"/>
  <c r="GK5" i="38"/>
  <c r="GI4" i="38"/>
  <c r="GI42" i="38"/>
  <c r="GJ5" i="38"/>
  <c r="GL5" i="57"/>
  <c r="GJ4" i="57"/>
  <c r="GO5" i="39"/>
  <c r="GM4" i="39"/>
  <c r="GG5" i="45"/>
  <c r="GE4" i="45"/>
  <c r="GE82" i="45"/>
  <c r="GE84" i="45"/>
  <c r="GE85" i="45"/>
  <c r="GE86" i="45"/>
  <c r="GE83" i="45"/>
  <c r="GK5" i="57"/>
  <c r="GM4" i="17" l="1"/>
  <c r="GM22" i="17"/>
  <c r="GM28" i="17"/>
  <c r="GM23" i="17"/>
  <c r="GM29" i="17"/>
  <c r="GM20" i="17"/>
  <c r="GM24" i="17"/>
  <c r="GM30" i="17"/>
  <c r="GM21" i="17"/>
  <c r="GM25" i="17"/>
  <c r="GM40" i="17"/>
  <c r="GM45" i="17"/>
  <c r="GM31" i="17"/>
  <c r="GM41" i="17"/>
  <c r="GM32" i="17"/>
  <c r="GM43" i="17"/>
  <c r="GM34" i="17"/>
  <c r="GM44" i="17"/>
  <c r="GM35" i="17"/>
  <c r="GM36" i="17"/>
  <c r="GM49" i="17"/>
  <c r="GM54" i="17"/>
  <c r="GM46" i="17"/>
  <c r="GM50" i="17"/>
  <c r="GM55" i="17"/>
  <c r="GM47" i="17"/>
  <c r="GM51" i="17"/>
  <c r="GM56" i="17"/>
  <c r="GM48" i="17"/>
  <c r="GM53" i="17"/>
  <c r="GM57" i="17"/>
  <c r="GM61" i="17"/>
  <c r="GM67" i="17"/>
  <c r="GM64" i="17"/>
  <c r="GM68" i="17"/>
  <c r="GM59" i="17"/>
  <c r="GM65" i="17"/>
  <c r="GM69" i="17"/>
  <c r="GM58" i="17"/>
  <c r="GM60" i="17"/>
  <c r="GM66" i="17"/>
  <c r="GM70" i="17"/>
  <c r="GM71" i="17"/>
  <c r="GM74" i="17"/>
  <c r="GM78" i="17"/>
  <c r="GM82" i="17"/>
  <c r="GM75" i="17"/>
  <c r="GM79" i="17"/>
  <c r="GM84" i="17"/>
  <c r="GM72" i="17"/>
  <c r="GM76" i="17"/>
  <c r="GM80" i="17"/>
  <c r="GM77" i="17"/>
  <c r="GM88" i="17"/>
  <c r="GM92" i="17"/>
  <c r="GM81" i="17"/>
  <c r="GM85" i="17"/>
  <c r="GM89" i="17"/>
  <c r="GM86" i="17"/>
  <c r="GM90" i="17"/>
  <c r="GM87" i="17"/>
  <c r="GM91" i="17"/>
  <c r="GK42" i="38"/>
  <c r="GK4" i="38"/>
  <c r="GE4" i="44"/>
  <c r="GG4" i="45"/>
  <c r="GG83" i="45"/>
  <c r="GG84" i="45"/>
  <c r="GG82" i="45"/>
  <c r="GG85" i="45"/>
  <c r="GG86" i="45"/>
  <c r="GK4" i="57"/>
  <c r="GM5" i="57"/>
  <c r="GL5" i="38"/>
  <c r="GJ4" i="38"/>
  <c r="GJ42" i="38"/>
  <c r="GQ5" i="39"/>
  <c r="GO4" i="39"/>
  <c r="BS25" i="18"/>
  <c r="GJ8" i="46"/>
  <c r="GJ9" i="46"/>
  <c r="GJ4" i="46"/>
  <c r="GJ10" i="46"/>
  <c r="GJ16" i="46"/>
  <c r="GJ17" i="46"/>
  <c r="GJ15" i="46"/>
  <c r="GJ14" i="46"/>
  <c r="GJ18" i="46"/>
  <c r="GJ19" i="46"/>
  <c r="GJ22" i="46"/>
  <c r="GJ21" i="46"/>
  <c r="GJ20" i="46"/>
  <c r="GJ24" i="46"/>
  <c r="GJ25" i="46"/>
  <c r="GJ26" i="46"/>
  <c r="GJ23" i="46"/>
  <c r="GJ29" i="46"/>
  <c r="GJ31" i="46"/>
  <c r="GJ27" i="46"/>
  <c r="GJ32" i="46"/>
  <c r="GJ33" i="46"/>
  <c r="GJ34" i="46"/>
  <c r="GJ30" i="46"/>
  <c r="GJ36" i="46"/>
  <c r="GJ39" i="46"/>
  <c r="GJ35" i="46"/>
  <c r="GJ37" i="46"/>
  <c r="GJ40" i="46"/>
  <c r="GJ41" i="46"/>
  <c r="GJ38" i="46"/>
  <c r="GJ46" i="46"/>
  <c r="GJ45" i="46"/>
  <c r="GJ42" i="46"/>
  <c r="GJ43" i="46"/>
  <c r="GJ48" i="46"/>
  <c r="GJ52" i="46"/>
  <c r="GJ53" i="46"/>
  <c r="GJ47" i="46"/>
  <c r="GJ57" i="46"/>
  <c r="GJ54" i="46"/>
  <c r="GJ64" i="46"/>
  <c r="GJ70" i="46"/>
  <c r="GJ56" i="46"/>
  <c r="GJ65" i="46"/>
  <c r="GJ60" i="46"/>
  <c r="GJ63" i="46"/>
  <c r="GJ58" i="46"/>
  <c r="GJ68" i="46"/>
  <c r="GJ69" i="46"/>
  <c r="GJ72" i="46"/>
  <c r="GJ75" i="46"/>
  <c r="GJ71" i="46"/>
  <c r="GH5" i="45"/>
  <c r="GF5" i="44"/>
  <c r="GG5" i="44" s="1"/>
  <c r="GN5" i="17"/>
  <c r="GO5" i="17" s="1"/>
  <c r="GN5" i="57"/>
  <c r="GL4" i="57"/>
  <c r="GP5" i="39"/>
  <c r="GK5" i="46"/>
  <c r="GO22" i="17" l="1"/>
  <c r="GO28" i="17"/>
  <c r="GO4" i="17"/>
  <c r="GQ5" i="17"/>
  <c r="GO23" i="17"/>
  <c r="GO29" i="17"/>
  <c r="GO20" i="17"/>
  <c r="GO24" i="17"/>
  <c r="GO21" i="17"/>
  <c r="GO25" i="17"/>
  <c r="GO35" i="17"/>
  <c r="GO36" i="17"/>
  <c r="GO40" i="17"/>
  <c r="GO45" i="17"/>
  <c r="GO31" i="17"/>
  <c r="GO41" i="17"/>
  <c r="GO46" i="17"/>
  <c r="GO32" i="17"/>
  <c r="GO43" i="17"/>
  <c r="GO30" i="17"/>
  <c r="GO34" i="17"/>
  <c r="GO44" i="17"/>
  <c r="GO48" i="17"/>
  <c r="GO53" i="17"/>
  <c r="GO57" i="17"/>
  <c r="GO49" i="17"/>
  <c r="GO54" i="17"/>
  <c r="GO50" i="17"/>
  <c r="GO55" i="17"/>
  <c r="GO47" i="17"/>
  <c r="GO51" i="17"/>
  <c r="GO56" i="17"/>
  <c r="GO61" i="17"/>
  <c r="GO67" i="17"/>
  <c r="GO71" i="17"/>
  <c r="GO64" i="17"/>
  <c r="GO68" i="17"/>
  <c r="GO59" i="17"/>
  <c r="GO65" i="17"/>
  <c r="GO69" i="17"/>
  <c r="GO58" i="17"/>
  <c r="GO60" i="17"/>
  <c r="GO66" i="17"/>
  <c r="GO70" i="17"/>
  <c r="GO77" i="17"/>
  <c r="GO81" i="17"/>
  <c r="GO74" i="17"/>
  <c r="GO78" i="17"/>
  <c r="GO82" i="17"/>
  <c r="GO75" i="17"/>
  <c r="GO79" i="17"/>
  <c r="GO84" i="17"/>
  <c r="GO72" i="17"/>
  <c r="GO76" i="17"/>
  <c r="GO80" i="17"/>
  <c r="GO87" i="17"/>
  <c r="GO91" i="17"/>
  <c r="GO88" i="17"/>
  <c r="GO92" i="17"/>
  <c r="GO85" i="17"/>
  <c r="GO89" i="17"/>
  <c r="GO86" i="17"/>
  <c r="GO90" i="17"/>
  <c r="GG4" i="44"/>
  <c r="GP3" i="39"/>
  <c r="GR5" i="39"/>
  <c r="GP4" i="39"/>
  <c r="GI5" i="45"/>
  <c r="GK4" i="46"/>
  <c r="GK8" i="46"/>
  <c r="GK9" i="46"/>
  <c r="GK10" i="46"/>
  <c r="GK16" i="46"/>
  <c r="GK15" i="46"/>
  <c r="GK14" i="46"/>
  <c r="GK17" i="46"/>
  <c r="GK18" i="46"/>
  <c r="GK22" i="46"/>
  <c r="GK19" i="46"/>
  <c r="GK21" i="46"/>
  <c r="GK20" i="46"/>
  <c r="GK25" i="46"/>
  <c r="GK24" i="46"/>
  <c r="GK29" i="46"/>
  <c r="GK23" i="46"/>
  <c r="GK26" i="46"/>
  <c r="GK27" i="46"/>
  <c r="GK32" i="46"/>
  <c r="GK33" i="46"/>
  <c r="GK34" i="46"/>
  <c r="GK35" i="46"/>
  <c r="GK31" i="46"/>
  <c r="GK30" i="46"/>
  <c r="GK36" i="46"/>
  <c r="GK39" i="46"/>
  <c r="GK38" i="46"/>
  <c r="GK40" i="46"/>
  <c r="GK37" i="46"/>
  <c r="GK41" i="46"/>
  <c r="GK46" i="46"/>
  <c r="GK45" i="46"/>
  <c r="GK43" i="46"/>
  <c r="GK47" i="46"/>
  <c r="GK48" i="46"/>
  <c r="GK56" i="46"/>
  <c r="GK42" i="46"/>
  <c r="GK52" i="46"/>
  <c r="GK63" i="46"/>
  <c r="GK57" i="46"/>
  <c r="GK53" i="46"/>
  <c r="GK58" i="46"/>
  <c r="GK64" i="46"/>
  <c r="GK70" i="46"/>
  <c r="GK54" i="46"/>
  <c r="GK65" i="46"/>
  <c r="GK60" i="46"/>
  <c r="GK68" i="46"/>
  <c r="GK72" i="46"/>
  <c r="GK75" i="46"/>
  <c r="GK71" i="46"/>
  <c r="GK69" i="46"/>
  <c r="GL5" i="46"/>
  <c r="GM5" i="46" s="1"/>
  <c r="BT25" i="18"/>
  <c r="GP5" i="17"/>
  <c r="GN22" i="17"/>
  <c r="GN28" i="17"/>
  <c r="GN4" i="17"/>
  <c r="GN23" i="17"/>
  <c r="GN29" i="17"/>
  <c r="GN20" i="17"/>
  <c r="GN24" i="17"/>
  <c r="GN21" i="17"/>
  <c r="GN25" i="17"/>
  <c r="GN36" i="17"/>
  <c r="GN40" i="17"/>
  <c r="GN31" i="17"/>
  <c r="GN41" i="17"/>
  <c r="GN32" i="17"/>
  <c r="GN30" i="17"/>
  <c r="GN34" i="17"/>
  <c r="GN44" i="17"/>
  <c r="GN35" i="17"/>
  <c r="GN45" i="17"/>
  <c r="GN49" i="17"/>
  <c r="GN54" i="17"/>
  <c r="GN46" i="17"/>
  <c r="GN50" i="17"/>
  <c r="GN55" i="17"/>
  <c r="GN47" i="17"/>
  <c r="GN51" i="17"/>
  <c r="GN56" i="17"/>
  <c r="GN43" i="17"/>
  <c r="GN48" i="17"/>
  <c r="GN53" i="17"/>
  <c r="GN61" i="17"/>
  <c r="GN67" i="17"/>
  <c r="GN64" i="17"/>
  <c r="GN68" i="17"/>
  <c r="GN59" i="17"/>
  <c r="GN65" i="17"/>
  <c r="GN69" i="17"/>
  <c r="GN57" i="17"/>
  <c r="GN58" i="17"/>
  <c r="GN60" i="17"/>
  <c r="GN66" i="17"/>
  <c r="GN71" i="17"/>
  <c r="GN74" i="17"/>
  <c r="GN78" i="17"/>
  <c r="GN75" i="17"/>
  <c r="GN79" i="17"/>
  <c r="GN72" i="17"/>
  <c r="GN70" i="17"/>
  <c r="GN76" i="17"/>
  <c r="GN80" i="17"/>
  <c r="GN77" i="17"/>
  <c r="GN88" i="17"/>
  <c r="GN92" i="17"/>
  <c r="GN84" i="17"/>
  <c r="GN81" i="17"/>
  <c r="GN85" i="17"/>
  <c r="GN89" i="17"/>
  <c r="GN86" i="17"/>
  <c r="GN90" i="17"/>
  <c r="GN82" i="17"/>
  <c r="GN87" i="17"/>
  <c r="GN91" i="17"/>
  <c r="GQ4" i="39"/>
  <c r="GS5" i="39"/>
  <c r="GF4" i="44"/>
  <c r="GH5" i="44"/>
  <c r="GI5" i="44" s="1"/>
  <c r="GL4" i="38"/>
  <c r="GL42" i="38"/>
  <c r="GN4" i="57"/>
  <c r="GJ5" i="45"/>
  <c r="GH4" i="45"/>
  <c r="GH83" i="45"/>
  <c r="GH84" i="45"/>
  <c r="GH82" i="45"/>
  <c r="GH85" i="45"/>
  <c r="GH86" i="45"/>
  <c r="GM5" i="38"/>
  <c r="GO5" i="57"/>
  <c r="GP5" i="57" s="1"/>
  <c r="GM4" i="57"/>
  <c r="GP3" i="57" l="1"/>
  <c r="GP4" i="57"/>
  <c r="GI4" i="44"/>
  <c r="GM4" i="46"/>
  <c r="GM8" i="46"/>
  <c r="GM9" i="46"/>
  <c r="GM14" i="46"/>
  <c r="GM10" i="46"/>
  <c r="GM16" i="46"/>
  <c r="GM17" i="46"/>
  <c r="GM15" i="46"/>
  <c r="GM18" i="46"/>
  <c r="GM19" i="46"/>
  <c r="GM20" i="46"/>
  <c r="GM23" i="46"/>
  <c r="GM24" i="46"/>
  <c r="GM22" i="46"/>
  <c r="GM21" i="46"/>
  <c r="GM25" i="46"/>
  <c r="GM26" i="46"/>
  <c r="GM30" i="46"/>
  <c r="GM33" i="46"/>
  <c r="GM31" i="46"/>
  <c r="GM27" i="46"/>
  <c r="GM29" i="46"/>
  <c r="GM32" i="46"/>
  <c r="GM38" i="46"/>
  <c r="GM34" i="46"/>
  <c r="GM36" i="46"/>
  <c r="GM39" i="46"/>
  <c r="GM35" i="46"/>
  <c r="GM40" i="46"/>
  <c r="GM45" i="46"/>
  <c r="GM41" i="46"/>
  <c r="GM37" i="46"/>
  <c r="GM46" i="46"/>
  <c r="GM43" i="46"/>
  <c r="GM42" i="46"/>
  <c r="GM47" i="46"/>
  <c r="GM48" i="46"/>
  <c r="GM52" i="46"/>
  <c r="GM54" i="46"/>
  <c r="GM56" i="46"/>
  <c r="GM63" i="46"/>
  <c r="GM57" i="46"/>
  <c r="GM53" i="46"/>
  <c r="GM58" i="46"/>
  <c r="GM60" i="46"/>
  <c r="GM69" i="46"/>
  <c r="GM64" i="46"/>
  <c r="GM70" i="46"/>
  <c r="GM65" i="46"/>
  <c r="GM68" i="46"/>
  <c r="GM71" i="46"/>
  <c r="GM72" i="46"/>
  <c r="GM75" i="46"/>
  <c r="GJ4" i="45"/>
  <c r="GJ86" i="45"/>
  <c r="GJ83" i="45"/>
  <c r="GJ84" i="45"/>
  <c r="GJ82" i="45"/>
  <c r="GJ85" i="45"/>
  <c r="GK5" i="45"/>
  <c r="GI4" i="45"/>
  <c r="GI86" i="45"/>
  <c r="GI83" i="45"/>
  <c r="GI84" i="45"/>
  <c r="GI82" i="45"/>
  <c r="GI85" i="45"/>
  <c r="GS4" i="39"/>
  <c r="GO4" i="57"/>
  <c r="GQ5" i="57"/>
  <c r="BU25" i="18"/>
  <c r="GQ4" i="17"/>
  <c r="GQ21" i="17"/>
  <c r="GQ25" i="17"/>
  <c r="GQ22" i="17"/>
  <c r="GQ28" i="17"/>
  <c r="GQ23" i="17"/>
  <c r="GQ20" i="17"/>
  <c r="GQ24" i="17"/>
  <c r="GQ29" i="17"/>
  <c r="GQ34" i="17"/>
  <c r="GQ35" i="17"/>
  <c r="GQ36" i="17"/>
  <c r="GQ40" i="17"/>
  <c r="GQ45" i="17"/>
  <c r="GQ31" i="17"/>
  <c r="GQ41" i="17"/>
  <c r="GQ32" i="17"/>
  <c r="GQ43" i="17"/>
  <c r="GQ30" i="17"/>
  <c r="GQ48" i="17"/>
  <c r="GQ53" i="17"/>
  <c r="GQ46" i="17"/>
  <c r="GQ49" i="17"/>
  <c r="GQ54" i="17"/>
  <c r="GQ50" i="17"/>
  <c r="GQ55" i="17"/>
  <c r="GQ44" i="17"/>
  <c r="GQ47" i="17"/>
  <c r="GQ51" i="17"/>
  <c r="GQ56" i="17"/>
  <c r="GQ58" i="17"/>
  <c r="GQ60" i="17"/>
  <c r="GQ66" i="17"/>
  <c r="GQ61" i="17"/>
  <c r="GQ67" i="17"/>
  <c r="GQ64" i="17"/>
  <c r="GQ68" i="17"/>
  <c r="GQ57" i="17"/>
  <c r="GQ59" i="17"/>
  <c r="GQ65" i="17"/>
  <c r="GQ77" i="17"/>
  <c r="GQ81" i="17"/>
  <c r="GQ71" i="17"/>
  <c r="GQ74" i="17"/>
  <c r="GQ78" i="17"/>
  <c r="GQ82" i="17"/>
  <c r="GQ69" i="17"/>
  <c r="GQ75" i="17"/>
  <c r="GQ79" i="17"/>
  <c r="GQ70" i="17"/>
  <c r="GQ72" i="17"/>
  <c r="GQ76" i="17"/>
  <c r="GQ80" i="17"/>
  <c r="GQ87" i="17"/>
  <c r="GQ91" i="17"/>
  <c r="GQ88" i="17"/>
  <c r="GQ92" i="17"/>
  <c r="GQ84" i="17"/>
  <c r="GQ85" i="17"/>
  <c r="GQ89" i="17"/>
  <c r="GQ86" i="17"/>
  <c r="GQ90" i="17"/>
  <c r="GM4" i="38"/>
  <c r="GM42" i="38"/>
  <c r="GN5" i="38"/>
  <c r="GO5" i="38" s="1"/>
  <c r="GN5" i="46"/>
  <c r="GO5" i="46" s="1"/>
  <c r="GL9" i="46"/>
  <c r="GL14" i="46"/>
  <c r="GL8" i="46"/>
  <c r="GL4" i="46"/>
  <c r="GL10" i="46"/>
  <c r="GL16" i="46"/>
  <c r="GL17" i="46"/>
  <c r="GL15" i="46"/>
  <c r="GL18" i="46"/>
  <c r="GL19" i="46"/>
  <c r="GL22" i="46"/>
  <c r="GL21" i="46"/>
  <c r="GL20" i="46"/>
  <c r="GL25" i="46"/>
  <c r="GL23" i="46"/>
  <c r="GL31" i="46"/>
  <c r="GL24" i="46"/>
  <c r="GL26" i="46"/>
  <c r="GL29" i="46"/>
  <c r="GL27" i="46"/>
  <c r="GL30" i="46"/>
  <c r="GL32" i="46"/>
  <c r="GL33" i="46"/>
  <c r="GL34" i="46"/>
  <c r="GL36" i="46"/>
  <c r="GL35" i="46"/>
  <c r="GL43" i="46"/>
  <c r="GL40" i="46"/>
  <c r="GL37" i="46"/>
  <c r="GL39" i="46"/>
  <c r="GL41" i="46"/>
  <c r="GL46" i="46"/>
  <c r="GL38" i="46"/>
  <c r="GL42" i="46"/>
  <c r="GL47" i="46"/>
  <c r="GL48" i="46"/>
  <c r="GL52" i="46"/>
  <c r="GL45" i="46"/>
  <c r="GL57" i="46"/>
  <c r="GL53" i="46"/>
  <c r="GL58" i="46"/>
  <c r="GL54" i="46"/>
  <c r="GL56" i="46"/>
  <c r="GL69" i="46"/>
  <c r="GL64" i="46"/>
  <c r="GL63" i="46"/>
  <c r="GL65" i="46"/>
  <c r="GL60" i="46"/>
  <c r="GL68" i="46"/>
  <c r="GL71" i="46"/>
  <c r="GL72" i="46"/>
  <c r="GL70" i="46"/>
  <c r="GL75" i="46"/>
  <c r="GT5" i="39"/>
  <c r="GR4" i="39"/>
  <c r="GH4" i="44"/>
  <c r="GJ5" i="44"/>
  <c r="GK5" i="44" s="1"/>
  <c r="GR5" i="17"/>
  <c r="GP4" i="17"/>
  <c r="GP3" i="17"/>
  <c r="GP21" i="17"/>
  <c r="GP25" i="17"/>
  <c r="GP22" i="17"/>
  <c r="GP28" i="17"/>
  <c r="GP23" i="17"/>
  <c r="GP29" i="17"/>
  <c r="GP20" i="17"/>
  <c r="GP24" i="17"/>
  <c r="GP34" i="17"/>
  <c r="GP44" i="17"/>
  <c r="GP35" i="17"/>
  <c r="GP36" i="17"/>
  <c r="GP40" i="17"/>
  <c r="GP45" i="17"/>
  <c r="GP31" i="17"/>
  <c r="GP41" i="17"/>
  <c r="GP46" i="17"/>
  <c r="GP32" i="17"/>
  <c r="GP43" i="17"/>
  <c r="GP30" i="17"/>
  <c r="GP48" i="17"/>
  <c r="GP53" i="17"/>
  <c r="GP49" i="17"/>
  <c r="GP54" i="17"/>
  <c r="GP50" i="17"/>
  <c r="GP55" i="17"/>
  <c r="GP47" i="17"/>
  <c r="GP51" i="17"/>
  <c r="GP56" i="17"/>
  <c r="GP60" i="17"/>
  <c r="GP66" i="17"/>
  <c r="GP61" i="17"/>
  <c r="GP67" i="17"/>
  <c r="GP64" i="17"/>
  <c r="GP68" i="17"/>
  <c r="GP57" i="17"/>
  <c r="GP59" i="17"/>
  <c r="GP65" i="17"/>
  <c r="GP69" i="17"/>
  <c r="GP58" i="17"/>
  <c r="GP77" i="17"/>
  <c r="GP81" i="17"/>
  <c r="GP71" i="17"/>
  <c r="GP74" i="17"/>
  <c r="GP78" i="17"/>
  <c r="GP82" i="17"/>
  <c r="GP75" i="17"/>
  <c r="GP79" i="17"/>
  <c r="GP70" i="17"/>
  <c r="GP72" i="17"/>
  <c r="GP76" i="17"/>
  <c r="GP80" i="17"/>
  <c r="GP87" i="17"/>
  <c r="GP91" i="17"/>
  <c r="GP88" i="17"/>
  <c r="GP92" i="17"/>
  <c r="GP84" i="17"/>
  <c r="GP85" i="17"/>
  <c r="GP89" i="17"/>
  <c r="GP86" i="17"/>
  <c r="GP90" i="17"/>
  <c r="GQ5" i="46" l="1"/>
  <c r="GO8" i="46"/>
  <c r="GO4" i="46"/>
  <c r="GO10" i="46"/>
  <c r="GO15" i="46"/>
  <c r="GO14" i="46"/>
  <c r="GO9" i="46"/>
  <c r="GO16" i="46"/>
  <c r="GO17" i="46"/>
  <c r="GO18" i="46"/>
  <c r="GO19" i="46"/>
  <c r="GO20" i="46"/>
  <c r="GO23" i="46"/>
  <c r="GO22" i="46"/>
  <c r="GO21" i="46"/>
  <c r="GO26" i="46"/>
  <c r="GO30" i="46"/>
  <c r="GO24" i="46"/>
  <c r="GO27" i="46"/>
  <c r="GO25" i="46"/>
  <c r="GO29" i="46"/>
  <c r="GO33" i="46"/>
  <c r="GO31" i="46"/>
  <c r="GO37" i="46"/>
  <c r="GO38" i="46"/>
  <c r="GO34" i="46"/>
  <c r="GO36" i="46"/>
  <c r="GO32" i="46"/>
  <c r="GO35" i="46"/>
  <c r="GO42" i="46"/>
  <c r="GO39" i="46"/>
  <c r="GO40" i="46"/>
  <c r="GO41" i="46"/>
  <c r="GO46" i="46"/>
  <c r="GO43" i="46"/>
  <c r="GO45" i="46"/>
  <c r="GO47" i="46"/>
  <c r="GO48" i="46"/>
  <c r="GO54" i="46"/>
  <c r="GO60" i="46"/>
  <c r="GO52" i="46"/>
  <c r="GO56" i="46"/>
  <c r="GO57" i="46"/>
  <c r="GO53" i="46"/>
  <c r="GO68" i="46"/>
  <c r="GO69" i="46"/>
  <c r="GO64" i="46"/>
  <c r="GO70" i="46"/>
  <c r="GO58" i="46"/>
  <c r="GO63" i="46"/>
  <c r="GO65" i="46"/>
  <c r="GO71" i="46"/>
  <c r="GO72" i="46"/>
  <c r="GO75" i="46"/>
  <c r="GO4" i="38"/>
  <c r="GQ5" i="38"/>
  <c r="GO42" i="38"/>
  <c r="GK4" i="44"/>
  <c r="GT4" i="39"/>
  <c r="BV25" i="18"/>
  <c r="GN4" i="46"/>
  <c r="GN8" i="46"/>
  <c r="GP5" i="46"/>
  <c r="GN10" i="46"/>
  <c r="GN15" i="46"/>
  <c r="GN14" i="46"/>
  <c r="GN9" i="46"/>
  <c r="GN16" i="46"/>
  <c r="GN17" i="46"/>
  <c r="GN18" i="46"/>
  <c r="GN19" i="46"/>
  <c r="GN21" i="46"/>
  <c r="GN20" i="46"/>
  <c r="GN23" i="46"/>
  <c r="GN22" i="46"/>
  <c r="GN24" i="46"/>
  <c r="GN27" i="46"/>
  <c r="GN25" i="46"/>
  <c r="GN26" i="46"/>
  <c r="GN30" i="46"/>
  <c r="GN29" i="46"/>
  <c r="GN36" i="46"/>
  <c r="GN33" i="46"/>
  <c r="GN32" i="46"/>
  <c r="GN34" i="46"/>
  <c r="GN31" i="46"/>
  <c r="GN38" i="46"/>
  <c r="GN35" i="46"/>
  <c r="GN37" i="46"/>
  <c r="GN39" i="46"/>
  <c r="GN43" i="46"/>
  <c r="GN40" i="46"/>
  <c r="GN41" i="46"/>
  <c r="GN45" i="46"/>
  <c r="GN42" i="46"/>
  <c r="GN54" i="46"/>
  <c r="GN47" i="46"/>
  <c r="GN48" i="46"/>
  <c r="GN46" i="46"/>
  <c r="GN52" i="46"/>
  <c r="GN60" i="46"/>
  <c r="GN56" i="46"/>
  <c r="GN57" i="46"/>
  <c r="GN53" i="46"/>
  <c r="GN58" i="46"/>
  <c r="GN69" i="46"/>
  <c r="GN64" i="46"/>
  <c r="GN70" i="46"/>
  <c r="GN63" i="46"/>
  <c r="GN65" i="46"/>
  <c r="GN71" i="46"/>
  <c r="GN72" i="46"/>
  <c r="GN68" i="46"/>
  <c r="GN75" i="46"/>
  <c r="GK4" i="45"/>
  <c r="GK86" i="45"/>
  <c r="GK83" i="45"/>
  <c r="GK84" i="45"/>
  <c r="GK82" i="45"/>
  <c r="GK85" i="45"/>
  <c r="GP5" i="38"/>
  <c r="GN42" i="38"/>
  <c r="GN4" i="38"/>
  <c r="GS5" i="17"/>
  <c r="GS5" i="57"/>
  <c r="GQ4" i="57"/>
  <c r="GR5" i="57"/>
  <c r="GJ4" i="44"/>
  <c r="GL5" i="44"/>
  <c r="GM5" i="44" s="1"/>
  <c r="GT5" i="17"/>
  <c r="GR21" i="17"/>
  <c r="GR25" i="17"/>
  <c r="GR4" i="17"/>
  <c r="GR22" i="17"/>
  <c r="GR28" i="17"/>
  <c r="GR23" i="17"/>
  <c r="GR20" i="17"/>
  <c r="GR24" i="17"/>
  <c r="GR30" i="17"/>
  <c r="GR29" i="17"/>
  <c r="GR34" i="17"/>
  <c r="GR44" i="17"/>
  <c r="GR35" i="17"/>
  <c r="GR36" i="17"/>
  <c r="GR40" i="17"/>
  <c r="GR45" i="17"/>
  <c r="GR31" i="17"/>
  <c r="GR41" i="17"/>
  <c r="GR32" i="17"/>
  <c r="GR43" i="17"/>
  <c r="GR47" i="17"/>
  <c r="GR51" i="17"/>
  <c r="GR56" i="17"/>
  <c r="GR48" i="17"/>
  <c r="GR53" i="17"/>
  <c r="GR57" i="17"/>
  <c r="GR46" i="17"/>
  <c r="GR49" i="17"/>
  <c r="GR54" i="17"/>
  <c r="GR58" i="17"/>
  <c r="GR50" i="17"/>
  <c r="GR55" i="17"/>
  <c r="GR60" i="17"/>
  <c r="GR66" i="17"/>
  <c r="GR70" i="17"/>
  <c r="GR61" i="17"/>
  <c r="GR67" i="17"/>
  <c r="GR71" i="17"/>
  <c r="GR64" i="17"/>
  <c r="GR68" i="17"/>
  <c r="GR59" i="17"/>
  <c r="GR65" i="17"/>
  <c r="GR69" i="17"/>
  <c r="GR76" i="17"/>
  <c r="GR80" i="17"/>
  <c r="GR77" i="17"/>
  <c r="GR81" i="17"/>
  <c r="GR74" i="17"/>
  <c r="GR78" i="17"/>
  <c r="GR82" i="17"/>
  <c r="GR75" i="17"/>
  <c r="GR79" i="17"/>
  <c r="GR72" i="17"/>
  <c r="GR86" i="17"/>
  <c r="GR90" i="17"/>
  <c r="GR87" i="17"/>
  <c r="GR91" i="17"/>
  <c r="GR88" i="17"/>
  <c r="GR92" i="17"/>
  <c r="GR84" i="17"/>
  <c r="GR85" i="17"/>
  <c r="GR89" i="17"/>
  <c r="GU5" i="39"/>
  <c r="GV5" i="39" s="1"/>
  <c r="GL5" i="45"/>
  <c r="GM4" i="44" l="1"/>
  <c r="GV4" i="39"/>
  <c r="GS4" i="57"/>
  <c r="GU5" i="17"/>
  <c r="GS20" i="17"/>
  <c r="GS24" i="17"/>
  <c r="GS30" i="17"/>
  <c r="GS21" i="17"/>
  <c r="GS25" i="17"/>
  <c r="GS4" i="17"/>
  <c r="GS22" i="17"/>
  <c r="GS28" i="17"/>
  <c r="GS23" i="17"/>
  <c r="GS29" i="17"/>
  <c r="GS32" i="17"/>
  <c r="GS43" i="17"/>
  <c r="GS34" i="17"/>
  <c r="GS44" i="17"/>
  <c r="GS35" i="17"/>
  <c r="GS36" i="17"/>
  <c r="GS40" i="17"/>
  <c r="GS45" i="17"/>
  <c r="GS31" i="17"/>
  <c r="GS41" i="17"/>
  <c r="GS47" i="17"/>
  <c r="GS51" i="17"/>
  <c r="GS48" i="17"/>
  <c r="GS53" i="17"/>
  <c r="GS46" i="17"/>
  <c r="GS49" i="17"/>
  <c r="GS54" i="17"/>
  <c r="GS50" i="17"/>
  <c r="GS55" i="17"/>
  <c r="GS59" i="17"/>
  <c r="GS65" i="17"/>
  <c r="GS69" i="17"/>
  <c r="GS58" i="17"/>
  <c r="GS60" i="17"/>
  <c r="GS66" i="17"/>
  <c r="GS70" i="17"/>
  <c r="GS61" i="17"/>
  <c r="GS67" i="17"/>
  <c r="GS56" i="17"/>
  <c r="GS64" i="17"/>
  <c r="GS68" i="17"/>
  <c r="GS57" i="17"/>
  <c r="GS72" i="17"/>
  <c r="GS76" i="17"/>
  <c r="GS80" i="17"/>
  <c r="GS71" i="17"/>
  <c r="GS77" i="17"/>
  <c r="GS81" i="17"/>
  <c r="GS74" i="17"/>
  <c r="GS78" i="17"/>
  <c r="GS82" i="17"/>
  <c r="GS75" i="17"/>
  <c r="GS79" i="17"/>
  <c r="GS86" i="17"/>
  <c r="GS90" i="17"/>
  <c r="GS87" i="17"/>
  <c r="GS91" i="17"/>
  <c r="GS88" i="17"/>
  <c r="GS92" i="17"/>
  <c r="GS84" i="17"/>
  <c r="GS85" i="17"/>
  <c r="GS89" i="17"/>
  <c r="BW25" i="18"/>
  <c r="GP4" i="38"/>
  <c r="GP3" i="38"/>
  <c r="GR5" i="38"/>
  <c r="GP42" i="38"/>
  <c r="GR5" i="46"/>
  <c r="GP4" i="46"/>
  <c r="GP8" i="46"/>
  <c r="GP14" i="46"/>
  <c r="GP3" i="46"/>
  <c r="GP9" i="46"/>
  <c r="GP10" i="46"/>
  <c r="GP16" i="46"/>
  <c r="GP15" i="46"/>
  <c r="GP17" i="46"/>
  <c r="GP18" i="46"/>
  <c r="GP19" i="46"/>
  <c r="GP20" i="46"/>
  <c r="GP22" i="46"/>
  <c r="GP21" i="46"/>
  <c r="GP23" i="46"/>
  <c r="GP25" i="46"/>
  <c r="GP26" i="46"/>
  <c r="GP24" i="46"/>
  <c r="GP27" i="46"/>
  <c r="GP32" i="46"/>
  <c r="GP29" i="46"/>
  <c r="GP35" i="46"/>
  <c r="GP30" i="46"/>
  <c r="GP31" i="46"/>
  <c r="GP37" i="46"/>
  <c r="GP33" i="46"/>
  <c r="GP38" i="46"/>
  <c r="GP34" i="46"/>
  <c r="GP36" i="46"/>
  <c r="GP39" i="46"/>
  <c r="GP43" i="46"/>
  <c r="GP40" i="46"/>
  <c r="GP41" i="46"/>
  <c r="GP46" i="46"/>
  <c r="GP45" i="46"/>
  <c r="GP42" i="46"/>
  <c r="GP53" i="46"/>
  <c r="GP47" i="46"/>
  <c r="GP48" i="46"/>
  <c r="GP52" i="46"/>
  <c r="GP54" i="46"/>
  <c r="GP60" i="46"/>
  <c r="GP56" i="46"/>
  <c r="GP57" i="46"/>
  <c r="GP58" i="46"/>
  <c r="GP68" i="46"/>
  <c r="GP69" i="46"/>
  <c r="GP64" i="46"/>
  <c r="GP63" i="46"/>
  <c r="GP65" i="46"/>
  <c r="GP71" i="46"/>
  <c r="GP70" i="46"/>
  <c r="GP72" i="46"/>
  <c r="GP75" i="46"/>
  <c r="GS5" i="38"/>
  <c r="GQ42" i="38"/>
  <c r="GQ4" i="38"/>
  <c r="GW5" i="39"/>
  <c r="GX5" i="39" s="1"/>
  <c r="GU4" i="39"/>
  <c r="GT20" i="17"/>
  <c r="GT24" i="17"/>
  <c r="GT21" i="17"/>
  <c r="GT25" i="17"/>
  <c r="GV5" i="17"/>
  <c r="GT4" i="17"/>
  <c r="GT22" i="17"/>
  <c r="GT28" i="17"/>
  <c r="GT23" i="17"/>
  <c r="GT30" i="17"/>
  <c r="GT32" i="17"/>
  <c r="GT43" i="17"/>
  <c r="GT29" i="17"/>
  <c r="GT34" i="17"/>
  <c r="GT44" i="17"/>
  <c r="GT35" i="17"/>
  <c r="GT36" i="17"/>
  <c r="GT40" i="17"/>
  <c r="GT31" i="17"/>
  <c r="GT41" i="17"/>
  <c r="GT45" i="17"/>
  <c r="GT47" i="17"/>
  <c r="GT51" i="17"/>
  <c r="GT56" i="17"/>
  <c r="GT48" i="17"/>
  <c r="GT53" i="17"/>
  <c r="GT46" i="17"/>
  <c r="GT49" i="17"/>
  <c r="GT54" i="17"/>
  <c r="GT50" i="17"/>
  <c r="GT55" i="17"/>
  <c r="GT57" i="17"/>
  <c r="GT59" i="17"/>
  <c r="GT65" i="17"/>
  <c r="GT69" i="17"/>
  <c r="GT58" i="17"/>
  <c r="GT60" i="17"/>
  <c r="GT66" i="17"/>
  <c r="GT61" i="17"/>
  <c r="GT67" i="17"/>
  <c r="GT64" i="17"/>
  <c r="GT68" i="17"/>
  <c r="GT72" i="17"/>
  <c r="GT76" i="17"/>
  <c r="GT80" i="17"/>
  <c r="GT71" i="17"/>
  <c r="GT77" i="17"/>
  <c r="GT81" i="17"/>
  <c r="GT74" i="17"/>
  <c r="GT78" i="17"/>
  <c r="GT70" i="17"/>
  <c r="GT75" i="17"/>
  <c r="GT79" i="17"/>
  <c r="GT82" i="17"/>
  <c r="GT86" i="17"/>
  <c r="GT90" i="17"/>
  <c r="GT87" i="17"/>
  <c r="GT91" i="17"/>
  <c r="GT88" i="17"/>
  <c r="GT92" i="17"/>
  <c r="GT84" i="17"/>
  <c r="GT85" i="17"/>
  <c r="GT89" i="17"/>
  <c r="GN5" i="44"/>
  <c r="GL4" i="44"/>
  <c r="GM5" i="45"/>
  <c r="GR4" i="57"/>
  <c r="GT5" i="57"/>
  <c r="GU5" i="57" s="1"/>
  <c r="GL4" i="45"/>
  <c r="GN5" i="45"/>
  <c r="GL82" i="45"/>
  <c r="GL85" i="45"/>
  <c r="GL86" i="45"/>
  <c r="GL83" i="45"/>
  <c r="GL84" i="45"/>
  <c r="GQ4" i="46"/>
  <c r="GQ8" i="46"/>
  <c r="GS5" i="46"/>
  <c r="GQ9" i="46"/>
  <c r="GQ10" i="46"/>
  <c r="GQ14" i="46"/>
  <c r="GQ15" i="46"/>
  <c r="GQ17" i="46"/>
  <c r="GQ16" i="46"/>
  <c r="GQ18" i="46"/>
  <c r="GQ20" i="46"/>
  <c r="GQ24" i="46"/>
  <c r="GQ19" i="46"/>
  <c r="GQ23" i="46"/>
  <c r="GQ21" i="46"/>
  <c r="GQ22" i="46"/>
  <c r="GQ26" i="46"/>
  <c r="GQ31" i="46"/>
  <c r="GQ25" i="46"/>
  <c r="GQ27" i="46"/>
  <c r="GQ30" i="46"/>
  <c r="GQ35" i="46"/>
  <c r="GQ29" i="46"/>
  <c r="GQ32" i="46"/>
  <c r="GQ33" i="46"/>
  <c r="GQ37" i="46"/>
  <c r="GQ34" i="46"/>
  <c r="GQ36" i="46"/>
  <c r="GQ39" i="46"/>
  <c r="GQ42" i="46"/>
  <c r="GQ38" i="46"/>
  <c r="GQ41" i="46"/>
  <c r="GQ43" i="46"/>
  <c r="GQ45" i="46"/>
  <c r="GQ40" i="46"/>
  <c r="GQ53" i="46"/>
  <c r="GQ54" i="46"/>
  <c r="GQ47" i="46"/>
  <c r="GQ46" i="46"/>
  <c r="GQ48" i="46"/>
  <c r="GQ52" i="46"/>
  <c r="GQ58" i="46"/>
  <c r="GQ60" i="46"/>
  <c r="GQ56" i="46"/>
  <c r="GQ57" i="46"/>
  <c r="GQ68" i="46"/>
  <c r="GQ69" i="46"/>
  <c r="GQ64" i="46"/>
  <c r="GQ63" i="46"/>
  <c r="GQ65" i="46"/>
  <c r="GQ71" i="46"/>
  <c r="GQ70" i="46"/>
  <c r="GQ72" i="46"/>
  <c r="GQ75" i="46"/>
  <c r="GX4" i="39" l="1"/>
  <c r="GU4" i="57"/>
  <c r="GV23" i="17"/>
  <c r="GV29" i="17"/>
  <c r="GV20" i="17"/>
  <c r="GV24" i="17"/>
  <c r="GV30" i="17"/>
  <c r="GV21" i="17"/>
  <c r="GV25" i="17"/>
  <c r="GV4" i="17"/>
  <c r="GV22" i="17"/>
  <c r="GV28" i="17"/>
  <c r="GV31" i="17"/>
  <c r="GV41" i="17"/>
  <c r="GV46" i="17"/>
  <c r="GV32" i="17"/>
  <c r="GV43" i="17"/>
  <c r="GV34" i="17"/>
  <c r="GV44" i="17"/>
  <c r="GV35" i="17"/>
  <c r="GV36" i="17"/>
  <c r="GV40" i="17"/>
  <c r="GV50" i="17"/>
  <c r="GV55" i="17"/>
  <c r="GV45" i="17"/>
  <c r="GV47" i="17"/>
  <c r="GV51" i="17"/>
  <c r="GV56" i="17"/>
  <c r="GV48" i="17"/>
  <c r="GV53" i="17"/>
  <c r="GV49" i="17"/>
  <c r="GV54" i="17"/>
  <c r="GV64" i="17"/>
  <c r="GV68" i="17"/>
  <c r="GV57" i="17"/>
  <c r="GV58" i="17"/>
  <c r="GV59" i="17"/>
  <c r="GV65" i="17"/>
  <c r="GV69" i="17"/>
  <c r="GV60" i="17"/>
  <c r="GV66" i="17"/>
  <c r="GV70" i="17"/>
  <c r="GV61" i="17"/>
  <c r="GV67" i="17"/>
  <c r="GV71" i="17"/>
  <c r="GV75" i="17"/>
  <c r="GV79" i="17"/>
  <c r="GV84" i="17"/>
  <c r="GV72" i="17"/>
  <c r="GV76" i="17"/>
  <c r="GV80" i="17"/>
  <c r="GV85" i="17"/>
  <c r="GV77" i="17"/>
  <c r="GV81" i="17"/>
  <c r="GV74" i="17"/>
  <c r="GV78" i="17"/>
  <c r="GV89" i="17"/>
  <c r="GV82" i="17"/>
  <c r="GV86" i="17"/>
  <c r="GV90" i="17"/>
  <c r="GV87" i="17"/>
  <c r="GV91" i="17"/>
  <c r="GV88" i="17"/>
  <c r="GV92" i="17"/>
  <c r="GT5" i="38"/>
  <c r="GR42" i="38"/>
  <c r="GR4" i="38"/>
  <c r="GN4" i="45"/>
  <c r="GN85" i="45"/>
  <c r="GN86" i="45"/>
  <c r="GN83" i="45"/>
  <c r="GN84" i="45"/>
  <c r="GN82" i="45"/>
  <c r="GM4" i="45"/>
  <c r="GO5" i="45"/>
  <c r="GM82" i="45"/>
  <c r="GM85" i="45"/>
  <c r="GM86" i="45"/>
  <c r="GM83" i="45"/>
  <c r="GM84" i="45"/>
  <c r="GU5" i="38"/>
  <c r="GS4" i="38"/>
  <c r="GS42" i="38"/>
  <c r="GS10" i="46"/>
  <c r="GS9" i="46"/>
  <c r="GS8" i="46"/>
  <c r="GS4" i="46"/>
  <c r="GS14" i="46"/>
  <c r="GS15" i="46"/>
  <c r="GS17" i="46"/>
  <c r="GS16" i="46"/>
  <c r="GS20" i="46"/>
  <c r="GS18" i="46"/>
  <c r="GS19" i="46"/>
  <c r="GS21" i="46"/>
  <c r="GS23" i="46"/>
  <c r="GS22" i="46"/>
  <c r="GS26" i="46"/>
  <c r="GS24" i="46"/>
  <c r="GS25" i="46"/>
  <c r="GS31" i="46"/>
  <c r="GS27" i="46"/>
  <c r="GS32" i="46"/>
  <c r="GS30" i="46"/>
  <c r="GS34" i="46"/>
  <c r="GS29" i="46"/>
  <c r="GS35" i="46"/>
  <c r="GS33" i="46"/>
  <c r="GS37" i="46"/>
  <c r="GS38" i="46"/>
  <c r="GS36" i="46"/>
  <c r="GS39" i="46"/>
  <c r="GS42" i="46"/>
  <c r="GS40" i="46"/>
  <c r="GS41" i="46"/>
  <c r="GS43" i="46"/>
  <c r="GS45" i="46"/>
  <c r="GS52" i="46"/>
  <c r="GS53" i="46"/>
  <c r="GS54" i="46"/>
  <c r="GS47" i="46"/>
  <c r="GS46" i="46"/>
  <c r="GS48" i="46"/>
  <c r="GS58" i="46"/>
  <c r="GS56" i="46"/>
  <c r="GS57" i="46"/>
  <c r="GS63" i="46"/>
  <c r="GS65" i="46"/>
  <c r="GS68" i="46"/>
  <c r="GS69" i="46"/>
  <c r="GS60" i="46"/>
  <c r="GS64" i="46"/>
  <c r="GS70" i="46"/>
  <c r="GS75" i="46"/>
  <c r="GS71" i="46"/>
  <c r="GS72" i="46"/>
  <c r="GV5" i="57"/>
  <c r="GT4" i="57"/>
  <c r="GN4" i="44"/>
  <c r="GT5" i="46"/>
  <c r="GR4" i="46"/>
  <c r="GR14" i="46"/>
  <c r="GR8" i="46"/>
  <c r="GR9" i="46"/>
  <c r="GR10" i="46"/>
  <c r="GR16" i="46"/>
  <c r="GR15" i="46"/>
  <c r="GR17" i="46"/>
  <c r="GR20" i="46"/>
  <c r="GR18" i="46"/>
  <c r="GR19" i="46"/>
  <c r="GR21" i="46"/>
  <c r="GR23" i="46"/>
  <c r="GR22" i="46"/>
  <c r="GR24" i="46"/>
  <c r="GR29" i="46"/>
  <c r="GR26" i="46"/>
  <c r="GR25" i="46"/>
  <c r="GR27" i="46"/>
  <c r="GR30" i="46"/>
  <c r="GR31" i="46"/>
  <c r="GR36" i="46"/>
  <c r="GR33" i="46"/>
  <c r="GR37" i="46"/>
  <c r="GR34" i="46"/>
  <c r="GR32" i="46"/>
  <c r="GR35" i="46"/>
  <c r="GR41" i="46"/>
  <c r="GR39" i="46"/>
  <c r="GR42" i="46"/>
  <c r="GR40" i="46"/>
  <c r="GR38" i="46"/>
  <c r="GR43" i="46"/>
  <c r="GR45" i="46"/>
  <c r="GR53" i="46"/>
  <c r="GR47" i="46"/>
  <c r="GR46" i="46"/>
  <c r="GR48" i="46"/>
  <c r="GR58" i="46"/>
  <c r="GR52" i="46"/>
  <c r="GR54" i="46"/>
  <c r="GR60" i="46"/>
  <c r="GR56" i="46"/>
  <c r="GR65" i="46"/>
  <c r="GR68" i="46"/>
  <c r="GR69" i="46"/>
  <c r="GR57" i="46"/>
  <c r="GR64" i="46"/>
  <c r="GR75" i="46"/>
  <c r="GR71" i="46"/>
  <c r="GR70" i="46"/>
  <c r="GR72" i="46"/>
  <c r="GR63" i="46"/>
  <c r="GO5" i="44"/>
  <c r="GP5" i="44" s="1"/>
  <c r="GY5" i="39"/>
  <c r="GW4" i="39"/>
  <c r="BX25" i="18"/>
  <c r="GU20" i="17"/>
  <c r="GU24" i="17"/>
  <c r="GU30" i="17"/>
  <c r="GU21" i="17"/>
  <c r="GU25" i="17"/>
  <c r="GW5" i="17"/>
  <c r="GU4" i="17"/>
  <c r="GU22" i="17"/>
  <c r="GU28" i="17"/>
  <c r="GU23" i="17"/>
  <c r="GU29" i="17"/>
  <c r="GU32" i="17"/>
  <c r="GU43" i="17"/>
  <c r="GU34" i="17"/>
  <c r="GU44" i="17"/>
  <c r="GU35" i="17"/>
  <c r="GU36" i="17"/>
  <c r="GU40" i="17"/>
  <c r="GU31" i="17"/>
  <c r="GU41" i="17"/>
  <c r="GU46" i="17"/>
  <c r="GU50" i="17"/>
  <c r="GU55" i="17"/>
  <c r="GU45" i="17"/>
  <c r="GU47" i="17"/>
  <c r="GU51" i="17"/>
  <c r="GU56" i="17"/>
  <c r="GU48" i="17"/>
  <c r="GU53" i="17"/>
  <c r="GU57" i="17"/>
  <c r="GU49" i="17"/>
  <c r="GU54" i="17"/>
  <c r="GU58" i="17"/>
  <c r="GU59" i="17"/>
  <c r="GU65" i="17"/>
  <c r="GU69" i="17"/>
  <c r="GU60" i="17"/>
  <c r="GU66" i="17"/>
  <c r="GU70" i="17"/>
  <c r="GU61" i="17"/>
  <c r="GU67" i="17"/>
  <c r="GU64" i="17"/>
  <c r="GU68" i="17"/>
  <c r="GU75" i="17"/>
  <c r="GU79" i="17"/>
  <c r="GU72" i="17"/>
  <c r="GU76" i="17"/>
  <c r="GU80" i="17"/>
  <c r="GU71" i="17"/>
  <c r="GU77" i="17"/>
  <c r="GU81" i="17"/>
  <c r="GU74" i="17"/>
  <c r="GU78" i="17"/>
  <c r="GU85" i="17"/>
  <c r="GU89" i="17"/>
  <c r="GU82" i="17"/>
  <c r="GU86" i="17"/>
  <c r="GU90" i="17"/>
  <c r="GU87" i="17"/>
  <c r="GU91" i="17"/>
  <c r="GU88" i="17"/>
  <c r="GU92" i="17"/>
  <c r="GU84" i="17"/>
  <c r="GP4" i="44" l="1"/>
  <c r="GP3" i="44"/>
  <c r="GV4" i="57"/>
  <c r="GQ5" i="45"/>
  <c r="GO4" i="45"/>
  <c r="GO84" i="45"/>
  <c r="GP84" i="45" s="1"/>
  <c r="GO85" i="45"/>
  <c r="GP85" i="45" s="1"/>
  <c r="GO86" i="45"/>
  <c r="GP86" i="45" s="1"/>
  <c r="GO83" i="45"/>
  <c r="GP83" i="45" s="1"/>
  <c r="GO82" i="45"/>
  <c r="GP82" i="45" s="1"/>
  <c r="BY25" i="18"/>
  <c r="GW23" i="17"/>
  <c r="GW20" i="17"/>
  <c r="GW24" i="17"/>
  <c r="GW30" i="17"/>
  <c r="GW21" i="17"/>
  <c r="GW25" i="17"/>
  <c r="GW4" i="17"/>
  <c r="GW22" i="17"/>
  <c r="GW31" i="17"/>
  <c r="GW41" i="17"/>
  <c r="GW29" i="17"/>
  <c r="GW32" i="17"/>
  <c r="GW43" i="17"/>
  <c r="GW34" i="17"/>
  <c r="GW35" i="17"/>
  <c r="GW36" i="17"/>
  <c r="GW28" i="17"/>
  <c r="GW40" i="17"/>
  <c r="GW45" i="17"/>
  <c r="GW50" i="17"/>
  <c r="GW55" i="17"/>
  <c r="GW47" i="17"/>
  <c r="GW51" i="17"/>
  <c r="GW46" i="17"/>
  <c r="GW48" i="17"/>
  <c r="GW53" i="17"/>
  <c r="GW44" i="17"/>
  <c r="GW49" i="17"/>
  <c r="GW54" i="17"/>
  <c r="GW64" i="17"/>
  <c r="GW68" i="17"/>
  <c r="GW57" i="17"/>
  <c r="GW58" i="17"/>
  <c r="GW59" i="17"/>
  <c r="GW65" i="17"/>
  <c r="GW69" i="17"/>
  <c r="GW60" i="17"/>
  <c r="GW66" i="17"/>
  <c r="GW56" i="17"/>
  <c r="GW61" i="17"/>
  <c r="GW67" i="17"/>
  <c r="GW70" i="17"/>
  <c r="GW75" i="17"/>
  <c r="GW79" i="17"/>
  <c r="GW72" i="17"/>
  <c r="GW76" i="17"/>
  <c r="GW80" i="17"/>
  <c r="GW71" i="17"/>
  <c r="GW77" i="17"/>
  <c r="GW81" i="17"/>
  <c r="GW74" i="17"/>
  <c r="GW78" i="17"/>
  <c r="GW85" i="17"/>
  <c r="GW89" i="17"/>
  <c r="GW82" i="17"/>
  <c r="GW86" i="17"/>
  <c r="GW90" i="17"/>
  <c r="GW87" i="17"/>
  <c r="GW91" i="17"/>
  <c r="GW84" i="17"/>
  <c r="GW88" i="17"/>
  <c r="GW92" i="17"/>
  <c r="GV5" i="38"/>
  <c r="GT4" i="38"/>
  <c r="GT42" i="38"/>
  <c r="GT9" i="46"/>
  <c r="GT4" i="46"/>
  <c r="GT8" i="46"/>
  <c r="GT14" i="46"/>
  <c r="GT10" i="46"/>
  <c r="GT17" i="46"/>
  <c r="GT15" i="46"/>
  <c r="GT18" i="46"/>
  <c r="GT19" i="46"/>
  <c r="GT23" i="46"/>
  <c r="GT16" i="46"/>
  <c r="GT20" i="46"/>
  <c r="GT21" i="46"/>
  <c r="GT26" i="46"/>
  <c r="GT22" i="46"/>
  <c r="GT25" i="46"/>
  <c r="GT30" i="46"/>
  <c r="GT24" i="46"/>
  <c r="GT27" i="46"/>
  <c r="GT29" i="46"/>
  <c r="GT31" i="46"/>
  <c r="GT32" i="46"/>
  <c r="GT34" i="46"/>
  <c r="GT35" i="46"/>
  <c r="GT33" i="46"/>
  <c r="GT37" i="46"/>
  <c r="GT36" i="46"/>
  <c r="GT41" i="46"/>
  <c r="GT39" i="46"/>
  <c r="GT38" i="46"/>
  <c r="GT40" i="46"/>
  <c r="GT42" i="46"/>
  <c r="GT43" i="46"/>
  <c r="GT52" i="46"/>
  <c r="GT53" i="46"/>
  <c r="GT45" i="46"/>
  <c r="GT47" i="46"/>
  <c r="GT46" i="46"/>
  <c r="GT48" i="46"/>
  <c r="GT57" i="46"/>
  <c r="GT58" i="46"/>
  <c r="GT54" i="46"/>
  <c r="GT60" i="46"/>
  <c r="GT56" i="46"/>
  <c r="GT63" i="46"/>
  <c r="GT65" i="46"/>
  <c r="GT68" i="46"/>
  <c r="GT69" i="46"/>
  <c r="GT64" i="46"/>
  <c r="GT75" i="46"/>
  <c r="GT71" i="46"/>
  <c r="GT70" i="46"/>
  <c r="GT72" i="46"/>
  <c r="GU5" i="46"/>
  <c r="GX5" i="17"/>
  <c r="HA5" i="39"/>
  <c r="GY4" i="39"/>
  <c r="GW5" i="38"/>
  <c r="GU4" i="38"/>
  <c r="GU42" i="38"/>
  <c r="GO4" i="44"/>
  <c r="GQ5" i="44"/>
  <c r="GW5" i="57"/>
  <c r="GX5" i="57" s="1"/>
  <c r="GP5" i="45"/>
  <c r="GZ5" i="39"/>
  <c r="GX4" i="57" l="1"/>
  <c r="HA4" i="39"/>
  <c r="GQ4" i="45"/>
  <c r="GQ82" i="45"/>
  <c r="GQ84" i="45"/>
  <c r="GQ85" i="45"/>
  <c r="GQ86" i="45"/>
  <c r="GQ83" i="45"/>
  <c r="BZ25" i="18"/>
  <c r="GU4" i="46"/>
  <c r="GU8" i="46"/>
  <c r="GU14" i="46"/>
  <c r="GU10" i="46"/>
  <c r="GU15" i="46"/>
  <c r="GU9" i="46"/>
  <c r="GU17" i="46"/>
  <c r="GU16" i="46"/>
  <c r="GU18" i="46"/>
  <c r="GU20" i="46"/>
  <c r="GU19" i="46"/>
  <c r="GU21" i="46"/>
  <c r="GU23" i="46"/>
  <c r="GU22" i="46"/>
  <c r="GU24" i="46"/>
  <c r="GU27" i="46"/>
  <c r="GU25" i="46"/>
  <c r="GU26" i="46"/>
  <c r="GU29" i="46"/>
  <c r="GU31" i="46"/>
  <c r="GU30" i="46"/>
  <c r="GU35" i="46"/>
  <c r="GU33" i="46"/>
  <c r="GU37" i="46"/>
  <c r="GU34" i="46"/>
  <c r="GU32" i="46"/>
  <c r="GU38" i="46"/>
  <c r="GU40" i="46"/>
  <c r="GU41" i="46"/>
  <c r="GU39" i="46"/>
  <c r="GU36" i="46"/>
  <c r="GU43" i="46"/>
  <c r="GU45" i="46"/>
  <c r="GU42" i="46"/>
  <c r="GU52" i="46"/>
  <c r="GU53" i="46"/>
  <c r="GU47" i="46"/>
  <c r="GU57" i="46"/>
  <c r="GU58" i="46"/>
  <c r="GU54" i="46"/>
  <c r="GU46" i="46"/>
  <c r="GU48" i="46"/>
  <c r="GU60" i="46"/>
  <c r="GU56" i="46"/>
  <c r="GU64" i="46"/>
  <c r="GU63" i="46"/>
  <c r="GU65" i="46"/>
  <c r="GU68" i="46"/>
  <c r="GU69" i="46"/>
  <c r="GU72" i="46"/>
  <c r="GU75" i="46"/>
  <c r="GU71" i="46"/>
  <c r="GU70" i="46"/>
  <c r="GX5" i="38"/>
  <c r="GV4" i="38"/>
  <c r="GV42" i="38"/>
  <c r="GQ4" i="44"/>
  <c r="GX4" i="17"/>
  <c r="GX23" i="17"/>
  <c r="GX29" i="17"/>
  <c r="GX20" i="17"/>
  <c r="GX24" i="17"/>
  <c r="GX30" i="17"/>
  <c r="GX21" i="17"/>
  <c r="GX25" i="17"/>
  <c r="GX22" i="17"/>
  <c r="GX28" i="17"/>
  <c r="GX31" i="17"/>
  <c r="GX41" i="17"/>
  <c r="GX32" i="17"/>
  <c r="GX43" i="17"/>
  <c r="GX34" i="17"/>
  <c r="GX44" i="17"/>
  <c r="GX35" i="17"/>
  <c r="GX36" i="17"/>
  <c r="GX40" i="17"/>
  <c r="GX45" i="17"/>
  <c r="GX49" i="17"/>
  <c r="GX54" i="17"/>
  <c r="GX50" i="17"/>
  <c r="GX55" i="17"/>
  <c r="GX47" i="17"/>
  <c r="GX51" i="17"/>
  <c r="GX56" i="17"/>
  <c r="GX46" i="17"/>
  <c r="GX48" i="17"/>
  <c r="GX53" i="17"/>
  <c r="GX57" i="17"/>
  <c r="GX64" i="17"/>
  <c r="GX68" i="17"/>
  <c r="GX72" i="17"/>
  <c r="GX58" i="17"/>
  <c r="GX59" i="17"/>
  <c r="GX65" i="17"/>
  <c r="GX69" i="17"/>
  <c r="GX60" i="17"/>
  <c r="GX66" i="17"/>
  <c r="GX70" i="17"/>
  <c r="GX61" i="17"/>
  <c r="GX67" i="17"/>
  <c r="GX71" i="17"/>
  <c r="GX74" i="17"/>
  <c r="GX78" i="17"/>
  <c r="GX82" i="17"/>
  <c r="GX75" i="17"/>
  <c r="GX79" i="17"/>
  <c r="GX76" i="17"/>
  <c r="GX80" i="17"/>
  <c r="GX85" i="17"/>
  <c r="GX77" i="17"/>
  <c r="GX81" i="17"/>
  <c r="GX84" i="17"/>
  <c r="GX88" i="17"/>
  <c r="GX92" i="17"/>
  <c r="GX89" i="17"/>
  <c r="GX86" i="17"/>
  <c r="GX90" i="17"/>
  <c r="GX87" i="17"/>
  <c r="GX91" i="17"/>
  <c r="GY5" i="17"/>
  <c r="GY5" i="38"/>
  <c r="GW42" i="38"/>
  <c r="GW4" i="38"/>
  <c r="GR5" i="44"/>
  <c r="GS5" i="44" s="1"/>
  <c r="GY5" i="57"/>
  <c r="GZ5" i="57" s="1"/>
  <c r="GW4" i="57"/>
  <c r="HB5" i="39"/>
  <c r="HC5" i="39" s="1"/>
  <c r="GZ4" i="39"/>
  <c r="GV5" i="46"/>
  <c r="GW5" i="46" s="1"/>
  <c r="GR5" i="45"/>
  <c r="GP4" i="45"/>
  <c r="GP3" i="45"/>
  <c r="GW4" i="46" l="1"/>
  <c r="GW8" i="46"/>
  <c r="GW10" i="46"/>
  <c r="GW14" i="46"/>
  <c r="GW9" i="46"/>
  <c r="GW16" i="46"/>
  <c r="GW15" i="46"/>
  <c r="GW18" i="46"/>
  <c r="GW22" i="46"/>
  <c r="GW17" i="46"/>
  <c r="GW19" i="46"/>
  <c r="GW21" i="46"/>
  <c r="GW20" i="46"/>
  <c r="GW25" i="46"/>
  <c r="GW24" i="46"/>
  <c r="GW23" i="46"/>
  <c r="GW29" i="46"/>
  <c r="GW26" i="46"/>
  <c r="GW31" i="46"/>
  <c r="GW27" i="46"/>
  <c r="GW33" i="46"/>
  <c r="GW30" i="46"/>
  <c r="GW34" i="46"/>
  <c r="GW35" i="46"/>
  <c r="GW32" i="46"/>
  <c r="GW36" i="46"/>
  <c r="GW39" i="46"/>
  <c r="GW38" i="46"/>
  <c r="GW40" i="46"/>
  <c r="GW37" i="46"/>
  <c r="GW42" i="46"/>
  <c r="GW43" i="46"/>
  <c r="GW46" i="46"/>
  <c r="GW45" i="46"/>
  <c r="GW41" i="46"/>
  <c r="GW48" i="46"/>
  <c r="GW56" i="46"/>
  <c r="GW52" i="46"/>
  <c r="GW63" i="46"/>
  <c r="GW47" i="46"/>
  <c r="GW57" i="46"/>
  <c r="GW58" i="46"/>
  <c r="GW54" i="46"/>
  <c r="GW53" i="46"/>
  <c r="GW64" i="46"/>
  <c r="GW70" i="46"/>
  <c r="GW65" i="46"/>
  <c r="GW68" i="46"/>
  <c r="GW60" i="46"/>
  <c r="GW69" i="46"/>
  <c r="GW72" i="46"/>
  <c r="GW75" i="46"/>
  <c r="GW71" i="46"/>
  <c r="GZ4" i="57"/>
  <c r="HC4" i="39"/>
  <c r="HC3" i="39"/>
  <c r="GS4" i="44"/>
  <c r="GZ5" i="17"/>
  <c r="HA5" i="17"/>
  <c r="GY4" i="17"/>
  <c r="GY22" i="17"/>
  <c r="GY28" i="17"/>
  <c r="GY23" i="17"/>
  <c r="GY29" i="17"/>
  <c r="GY20" i="17"/>
  <c r="GY24" i="17"/>
  <c r="GY30" i="17"/>
  <c r="GY21" i="17"/>
  <c r="GY25" i="17"/>
  <c r="GY40" i="17"/>
  <c r="GY45" i="17"/>
  <c r="GY31" i="17"/>
  <c r="GY41" i="17"/>
  <c r="GY32" i="17"/>
  <c r="GY43" i="17"/>
  <c r="GY34" i="17"/>
  <c r="GY44" i="17"/>
  <c r="GY35" i="17"/>
  <c r="GY36" i="17"/>
  <c r="GY49" i="17"/>
  <c r="GY54" i="17"/>
  <c r="GY50" i="17"/>
  <c r="GY55" i="17"/>
  <c r="GY47" i="17"/>
  <c r="GY51" i="17"/>
  <c r="GY56" i="17"/>
  <c r="GY46" i="17"/>
  <c r="GY48" i="17"/>
  <c r="GY53" i="17"/>
  <c r="GY57" i="17"/>
  <c r="GY61" i="17"/>
  <c r="GY67" i="17"/>
  <c r="GY64" i="17"/>
  <c r="GY68" i="17"/>
  <c r="GY58" i="17"/>
  <c r="GY59" i="17"/>
  <c r="GY65" i="17"/>
  <c r="GY69" i="17"/>
  <c r="GY60" i="17"/>
  <c r="GY66" i="17"/>
  <c r="GY70" i="17"/>
  <c r="GY74" i="17"/>
  <c r="GY78" i="17"/>
  <c r="GY82" i="17"/>
  <c r="GY75" i="17"/>
  <c r="GY79" i="17"/>
  <c r="GY84" i="17"/>
  <c r="GY72" i="17"/>
  <c r="GY76" i="17"/>
  <c r="GY80" i="17"/>
  <c r="GY71" i="17"/>
  <c r="GY77" i="17"/>
  <c r="GY88" i="17"/>
  <c r="GY92" i="17"/>
  <c r="GY85" i="17"/>
  <c r="GY89" i="17"/>
  <c r="GY81" i="17"/>
  <c r="GY86" i="17"/>
  <c r="GY90" i="17"/>
  <c r="GY87" i="17"/>
  <c r="GY91" i="17"/>
  <c r="CA25" i="18"/>
  <c r="GR4" i="45"/>
  <c r="GR82" i="45"/>
  <c r="GR83" i="45"/>
  <c r="GR84" i="45"/>
  <c r="GR85" i="45"/>
  <c r="GR86" i="45"/>
  <c r="GV8" i="46"/>
  <c r="GX5" i="46"/>
  <c r="GV4" i="46"/>
  <c r="GV10" i="46"/>
  <c r="GV9" i="46"/>
  <c r="GV16" i="46"/>
  <c r="GV15" i="46"/>
  <c r="GV17" i="46"/>
  <c r="GV14" i="46"/>
  <c r="GV18" i="46"/>
  <c r="GV19" i="46"/>
  <c r="GV21" i="46"/>
  <c r="GV20" i="46"/>
  <c r="GV24" i="46"/>
  <c r="GV23" i="46"/>
  <c r="GV22" i="46"/>
  <c r="GV25" i="46"/>
  <c r="GV26" i="46"/>
  <c r="GV31" i="46"/>
  <c r="GV27" i="46"/>
  <c r="GV30" i="46"/>
  <c r="GV33" i="46"/>
  <c r="GV34" i="46"/>
  <c r="GV29" i="46"/>
  <c r="GV32" i="46"/>
  <c r="GV35" i="46"/>
  <c r="GV39" i="46"/>
  <c r="GV37" i="46"/>
  <c r="GV36" i="46"/>
  <c r="GV38" i="46"/>
  <c r="GV40" i="46"/>
  <c r="GV41" i="46"/>
  <c r="GV42" i="46"/>
  <c r="GV43" i="46"/>
  <c r="GV46" i="46"/>
  <c r="GV45" i="46"/>
  <c r="GV48" i="46"/>
  <c r="GV52" i="46"/>
  <c r="GV53" i="46"/>
  <c r="GV47" i="46"/>
  <c r="GV57" i="46"/>
  <c r="GV54" i="46"/>
  <c r="GV56" i="46"/>
  <c r="GV64" i="46"/>
  <c r="GV70" i="46"/>
  <c r="GV63" i="46"/>
  <c r="GV65" i="46"/>
  <c r="GV68" i="46"/>
  <c r="GV58" i="46"/>
  <c r="GV60" i="46"/>
  <c r="GV69" i="46"/>
  <c r="GV72" i="46"/>
  <c r="GV75" i="46"/>
  <c r="GV71" i="46"/>
  <c r="HB4" i="39"/>
  <c r="HD5" i="39"/>
  <c r="GY4" i="38"/>
  <c r="GY42" i="38"/>
  <c r="GS5" i="45"/>
  <c r="HA5" i="57"/>
  <c r="GY4" i="57"/>
  <c r="GX4" i="38"/>
  <c r="GX42" i="38"/>
  <c r="GZ5" i="38"/>
  <c r="HA5" i="38" s="1"/>
  <c r="GR4" i="44"/>
  <c r="GT5" i="44"/>
  <c r="HA4" i="38" l="1"/>
  <c r="HA42" i="38"/>
  <c r="GT4" i="44"/>
  <c r="HA4" i="57"/>
  <c r="GT5" i="45"/>
  <c r="HD4" i="39"/>
  <c r="CB25" i="18"/>
  <c r="HE5" i="39"/>
  <c r="GU5" i="45"/>
  <c r="GS4" i="45"/>
  <c r="GS82" i="45"/>
  <c r="GS83" i="45"/>
  <c r="GS84" i="45"/>
  <c r="GS85" i="45"/>
  <c r="GS86" i="45"/>
  <c r="HB5" i="57"/>
  <c r="HA4" i="17"/>
  <c r="HA22" i="17"/>
  <c r="HA28" i="17"/>
  <c r="HA23" i="17"/>
  <c r="HA29" i="17"/>
  <c r="HA20" i="17"/>
  <c r="HA24" i="17"/>
  <c r="HA21" i="17"/>
  <c r="HA25" i="17"/>
  <c r="HA35" i="17"/>
  <c r="HA36" i="17"/>
  <c r="HA40" i="17"/>
  <c r="HA45" i="17"/>
  <c r="HA30" i="17"/>
  <c r="HA31" i="17"/>
  <c r="HA41" i="17"/>
  <c r="HA46" i="17"/>
  <c r="HA32" i="17"/>
  <c r="HA43" i="17"/>
  <c r="HA34" i="17"/>
  <c r="HA44" i="17"/>
  <c r="HA48" i="17"/>
  <c r="HA53" i="17"/>
  <c r="HA57" i="17"/>
  <c r="HA49" i="17"/>
  <c r="HA54" i="17"/>
  <c r="HA50" i="17"/>
  <c r="HA55" i="17"/>
  <c r="HA47" i="17"/>
  <c r="HA51" i="17"/>
  <c r="HA56" i="17"/>
  <c r="HA61" i="17"/>
  <c r="HA67" i="17"/>
  <c r="HA71" i="17"/>
  <c r="HA64" i="17"/>
  <c r="HA68" i="17"/>
  <c r="HA58" i="17"/>
  <c r="HA59" i="17"/>
  <c r="HA65" i="17"/>
  <c r="HA69" i="17"/>
  <c r="HA60" i="17"/>
  <c r="HA66" i="17"/>
  <c r="HA70" i="17"/>
  <c r="HA77" i="17"/>
  <c r="HA81" i="17"/>
  <c r="HA74" i="17"/>
  <c r="HA78" i="17"/>
  <c r="HA82" i="17"/>
  <c r="HA75" i="17"/>
  <c r="HA79" i="17"/>
  <c r="HA84" i="17"/>
  <c r="HA72" i="17"/>
  <c r="HA76" i="17"/>
  <c r="HA80" i="17"/>
  <c r="HA87" i="17"/>
  <c r="HA91" i="17"/>
  <c r="HA88" i="17"/>
  <c r="HA92" i="17"/>
  <c r="HA85" i="17"/>
  <c r="HA89" i="17"/>
  <c r="HA86" i="17"/>
  <c r="HA90" i="17"/>
  <c r="HB5" i="38"/>
  <c r="GZ4" i="38"/>
  <c r="GZ42" i="38"/>
  <c r="GX4" i="46"/>
  <c r="GX10" i="46"/>
  <c r="GX8" i="46"/>
  <c r="GX9" i="46"/>
  <c r="GX16" i="46"/>
  <c r="GX15" i="46"/>
  <c r="GX17" i="46"/>
  <c r="GX14" i="46"/>
  <c r="GX18" i="46"/>
  <c r="GX19" i="46"/>
  <c r="GX22" i="46"/>
  <c r="GX21" i="46"/>
  <c r="GX20" i="46"/>
  <c r="GX25" i="46"/>
  <c r="GX24" i="46"/>
  <c r="GX23" i="46"/>
  <c r="GX31" i="46"/>
  <c r="GX26" i="46"/>
  <c r="GX29" i="46"/>
  <c r="GX27" i="46"/>
  <c r="GX32" i="46"/>
  <c r="GX33" i="46"/>
  <c r="GX30" i="46"/>
  <c r="GX34" i="46"/>
  <c r="GX36" i="46"/>
  <c r="GX35" i="46"/>
  <c r="GX37" i="46"/>
  <c r="GX43" i="46"/>
  <c r="GX38" i="46"/>
  <c r="GX40" i="46"/>
  <c r="GX39" i="46"/>
  <c r="GX42" i="46"/>
  <c r="GX46" i="46"/>
  <c r="GX45" i="46"/>
  <c r="GX41" i="46"/>
  <c r="GX47" i="46"/>
  <c r="GX48" i="46"/>
  <c r="GX52" i="46"/>
  <c r="GX57" i="46"/>
  <c r="GX58" i="46"/>
  <c r="GX54" i="46"/>
  <c r="GX53" i="46"/>
  <c r="GX69" i="46"/>
  <c r="GX64" i="46"/>
  <c r="GX63" i="46"/>
  <c r="GX56" i="46"/>
  <c r="GX65" i="46"/>
  <c r="GX68" i="46"/>
  <c r="GX71" i="46"/>
  <c r="GX72" i="46"/>
  <c r="GX75" i="46"/>
  <c r="GX60" i="46"/>
  <c r="GX70" i="46"/>
  <c r="HB5" i="17"/>
  <c r="GZ22" i="17"/>
  <c r="GZ28" i="17"/>
  <c r="GZ23" i="17"/>
  <c r="GZ29" i="17"/>
  <c r="GZ20" i="17"/>
  <c r="GZ24" i="17"/>
  <c r="GZ21" i="17"/>
  <c r="GZ25" i="17"/>
  <c r="GZ4" i="17"/>
  <c r="GZ36" i="17"/>
  <c r="GZ40" i="17"/>
  <c r="GZ30" i="17"/>
  <c r="GZ31" i="17"/>
  <c r="GZ41" i="17"/>
  <c r="GZ32" i="17"/>
  <c r="GZ34" i="17"/>
  <c r="GZ44" i="17"/>
  <c r="GZ35" i="17"/>
  <c r="GZ49" i="17"/>
  <c r="GZ54" i="17"/>
  <c r="GZ45" i="17"/>
  <c r="GZ50" i="17"/>
  <c r="GZ55" i="17"/>
  <c r="GZ47" i="17"/>
  <c r="GZ51" i="17"/>
  <c r="GZ56" i="17"/>
  <c r="GZ43" i="17"/>
  <c r="GZ46" i="17"/>
  <c r="GZ48" i="17"/>
  <c r="GZ53" i="17"/>
  <c r="GZ61" i="17"/>
  <c r="GZ67" i="17"/>
  <c r="GZ57" i="17"/>
  <c r="GZ64" i="17"/>
  <c r="GZ68" i="17"/>
  <c r="GZ58" i="17"/>
  <c r="GZ59" i="17"/>
  <c r="GZ65" i="17"/>
  <c r="GZ69" i="17"/>
  <c r="GZ60" i="17"/>
  <c r="GZ66" i="17"/>
  <c r="GZ70" i="17"/>
  <c r="GZ74" i="17"/>
  <c r="GZ78" i="17"/>
  <c r="GZ75" i="17"/>
  <c r="GZ79" i="17"/>
  <c r="GZ72" i="17"/>
  <c r="GZ76" i="17"/>
  <c r="GZ80" i="17"/>
  <c r="GZ71" i="17"/>
  <c r="GZ77" i="17"/>
  <c r="GZ84" i="17"/>
  <c r="GZ88" i="17"/>
  <c r="GZ92" i="17"/>
  <c r="GZ85" i="17"/>
  <c r="GZ82" i="17"/>
  <c r="GZ89" i="17"/>
  <c r="GZ81" i="17"/>
  <c r="GZ86" i="17"/>
  <c r="GZ90" i="17"/>
  <c r="GZ87" i="17"/>
  <c r="GZ91" i="17"/>
  <c r="GY5" i="46"/>
  <c r="GU5" i="44"/>
  <c r="GV5" i="44" s="1"/>
  <c r="GV4" i="44" l="1"/>
  <c r="GU4" i="45"/>
  <c r="GU86" i="45"/>
  <c r="GU82" i="45"/>
  <c r="GU83" i="45"/>
  <c r="GU84" i="45"/>
  <c r="GU85" i="45"/>
  <c r="HE4" i="39"/>
  <c r="HD5" i="57"/>
  <c r="HB4" i="57"/>
  <c r="GT4" i="45"/>
  <c r="GV5" i="45"/>
  <c r="GT82" i="45"/>
  <c r="GT83" i="45"/>
  <c r="GT84" i="45"/>
  <c r="GT85" i="45"/>
  <c r="GT86" i="45"/>
  <c r="HC5" i="57"/>
  <c r="GY4" i="46"/>
  <c r="GY9" i="46"/>
  <c r="GY10" i="46"/>
  <c r="GY8" i="46"/>
  <c r="GY14" i="46"/>
  <c r="GY16" i="46"/>
  <c r="GY15" i="46"/>
  <c r="GY18" i="46"/>
  <c r="GY17" i="46"/>
  <c r="GY19" i="46"/>
  <c r="GY20" i="46"/>
  <c r="GY22" i="46"/>
  <c r="GY21" i="46"/>
  <c r="GY25" i="46"/>
  <c r="GY26" i="46"/>
  <c r="GY23" i="46"/>
  <c r="GY24" i="46"/>
  <c r="GY29" i="46"/>
  <c r="GY31" i="46"/>
  <c r="GY27" i="46"/>
  <c r="GY32" i="46"/>
  <c r="GY33" i="46"/>
  <c r="GY30" i="46"/>
  <c r="GY38" i="46"/>
  <c r="GY36" i="46"/>
  <c r="GY35" i="46"/>
  <c r="GY39" i="46"/>
  <c r="GY34" i="46"/>
  <c r="GY37" i="46"/>
  <c r="GY40" i="46"/>
  <c r="GY45" i="46"/>
  <c r="GY41" i="46"/>
  <c r="GY42" i="46"/>
  <c r="GY43" i="46"/>
  <c r="GY46" i="46"/>
  <c r="GY47" i="46"/>
  <c r="GY48" i="46"/>
  <c r="GY52" i="46"/>
  <c r="GY53" i="46"/>
  <c r="GY63" i="46"/>
  <c r="GY57" i="46"/>
  <c r="GY58" i="46"/>
  <c r="GY54" i="46"/>
  <c r="GY56" i="46"/>
  <c r="GY60" i="46"/>
  <c r="GY69" i="46"/>
  <c r="GY64" i="46"/>
  <c r="GY70" i="46"/>
  <c r="GY65" i="46"/>
  <c r="GY68" i="46"/>
  <c r="GY71" i="46"/>
  <c r="GY72" i="46"/>
  <c r="GY75" i="46"/>
  <c r="HD5" i="17"/>
  <c r="HB4" i="17"/>
  <c r="HB21" i="17"/>
  <c r="HB25" i="17"/>
  <c r="HB22" i="17"/>
  <c r="HB28" i="17"/>
  <c r="HB23" i="17"/>
  <c r="HB29" i="17"/>
  <c r="HB20" i="17"/>
  <c r="HB24" i="17"/>
  <c r="HB34" i="17"/>
  <c r="HB44" i="17"/>
  <c r="HB35" i="17"/>
  <c r="HB36" i="17"/>
  <c r="HB40" i="17"/>
  <c r="HB45" i="17"/>
  <c r="HB30" i="17"/>
  <c r="HB31" i="17"/>
  <c r="HB41" i="17"/>
  <c r="HB46" i="17"/>
  <c r="HB32" i="17"/>
  <c r="HB43" i="17"/>
  <c r="HB48" i="17"/>
  <c r="HB53" i="17"/>
  <c r="HB49" i="17"/>
  <c r="HB54" i="17"/>
  <c r="HB50" i="17"/>
  <c r="HB55" i="17"/>
  <c r="HB47" i="17"/>
  <c r="HB51" i="17"/>
  <c r="HB56" i="17"/>
  <c r="HB60" i="17"/>
  <c r="HB66" i="17"/>
  <c r="HB61" i="17"/>
  <c r="HB67" i="17"/>
  <c r="HB57" i="17"/>
  <c r="HB64" i="17"/>
  <c r="HB68" i="17"/>
  <c r="HB58" i="17"/>
  <c r="HB59" i="17"/>
  <c r="HB65" i="17"/>
  <c r="HB69" i="17"/>
  <c r="HB77" i="17"/>
  <c r="HB81" i="17"/>
  <c r="HB70" i="17"/>
  <c r="HB74" i="17"/>
  <c r="HB78" i="17"/>
  <c r="HB82" i="17"/>
  <c r="HB75" i="17"/>
  <c r="HB79" i="17"/>
  <c r="HB72" i="17"/>
  <c r="HB71" i="17"/>
  <c r="HB76" i="17"/>
  <c r="HB80" i="17"/>
  <c r="HB87" i="17"/>
  <c r="HB91" i="17"/>
  <c r="HB84" i="17"/>
  <c r="HB88" i="17"/>
  <c r="HB92" i="17"/>
  <c r="HB85" i="17"/>
  <c r="HB89" i="17"/>
  <c r="HB86" i="17"/>
  <c r="HB90" i="17"/>
  <c r="GZ5" i="46"/>
  <c r="HC5" i="17"/>
  <c r="CC25" i="18"/>
  <c r="HD5" i="38"/>
  <c r="HB4" i="38"/>
  <c r="HB42" i="38"/>
  <c r="GU4" i="44"/>
  <c r="GW5" i="44"/>
  <c r="HC5" i="38"/>
  <c r="HF5" i="39"/>
  <c r="HE5" i="57" l="1"/>
  <c r="HC3" i="57"/>
  <c r="HC4" i="57"/>
  <c r="HC3" i="17"/>
  <c r="HE5" i="17"/>
  <c r="HC4" i="17"/>
  <c r="HC21" i="17"/>
  <c r="HC25" i="17"/>
  <c r="HC22" i="17"/>
  <c r="HC28" i="17"/>
  <c r="HC23" i="17"/>
  <c r="HC20" i="17"/>
  <c r="HC24" i="17"/>
  <c r="HC34" i="17"/>
  <c r="HC35" i="17"/>
  <c r="HC36" i="17"/>
  <c r="HC29" i="17"/>
  <c r="HC40" i="17"/>
  <c r="HC45" i="17"/>
  <c r="HC30" i="17"/>
  <c r="HC31" i="17"/>
  <c r="HC41" i="17"/>
  <c r="HC32" i="17"/>
  <c r="HC43" i="17"/>
  <c r="HC46" i="17"/>
  <c r="HC48" i="17"/>
  <c r="HC53" i="17"/>
  <c r="HC49" i="17"/>
  <c r="HC54" i="17"/>
  <c r="HC50" i="17"/>
  <c r="HC55" i="17"/>
  <c r="HC44" i="17"/>
  <c r="HC47" i="17"/>
  <c r="HC51" i="17"/>
  <c r="HC56" i="17"/>
  <c r="HC60" i="17"/>
  <c r="HC66" i="17"/>
  <c r="HC61" i="17"/>
  <c r="HC67" i="17"/>
  <c r="HC57" i="17"/>
  <c r="HC64" i="17"/>
  <c r="HC68" i="17"/>
  <c r="HC58" i="17"/>
  <c r="HC59" i="17"/>
  <c r="HC65" i="17"/>
  <c r="HC77" i="17"/>
  <c r="HC81" i="17"/>
  <c r="HC70" i="17"/>
  <c r="HC74" i="17"/>
  <c r="HC78" i="17"/>
  <c r="HC82" i="17"/>
  <c r="HC69" i="17"/>
  <c r="HC75" i="17"/>
  <c r="HC79" i="17"/>
  <c r="HC72" i="17"/>
  <c r="HC71" i="17"/>
  <c r="HC76" i="17"/>
  <c r="HC80" i="17"/>
  <c r="HC87" i="17"/>
  <c r="HC91" i="17"/>
  <c r="HC84" i="17"/>
  <c r="HC88" i="17"/>
  <c r="HC92" i="17"/>
  <c r="HC85" i="17"/>
  <c r="HC89" i="17"/>
  <c r="HC86" i="17"/>
  <c r="HC90" i="17"/>
  <c r="HD4" i="38"/>
  <c r="HD42" i="38"/>
  <c r="GV4" i="45"/>
  <c r="GV86" i="45"/>
  <c r="GV82" i="45"/>
  <c r="GV83" i="45"/>
  <c r="GV84" i="45"/>
  <c r="GV85" i="45"/>
  <c r="HF5" i="17"/>
  <c r="HD4" i="17"/>
  <c r="HD21" i="17"/>
  <c r="HD25" i="17"/>
  <c r="HD22" i="17"/>
  <c r="HD28" i="17"/>
  <c r="HD23" i="17"/>
  <c r="HD20" i="17"/>
  <c r="HD24" i="17"/>
  <c r="HD34" i="17"/>
  <c r="HD44" i="17"/>
  <c r="HD35" i="17"/>
  <c r="HD36" i="17"/>
  <c r="HD29" i="17"/>
  <c r="HD40" i="17"/>
  <c r="HD45" i="17"/>
  <c r="HD30" i="17"/>
  <c r="HD31" i="17"/>
  <c r="HD41" i="17"/>
  <c r="HD32" i="17"/>
  <c r="HD43" i="17"/>
  <c r="HD47" i="17"/>
  <c r="HD51" i="17"/>
  <c r="HD56" i="17"/>
  <c r="HD46" i="17"/>
  <c r="HD48" i="17"/>
  <c r="HD53" i="17"/>
  <c r="HD57" i="17"/>
  <c r="HD49" i="17"/>
  <c r="HD54" i="17"/>
  <c r="HD58" i="17"/>
  <c r="HD50" i="17"/>
  <c r="HD55" i="17"/>
  <c r="HD60" i="17"/>
  <c r="HD66" i="17"/>
  <c r="HD70" i="17"/>
  <c r="HD61" i="17"/>
  <c r="HD67" i="17"/>
  <c r="HD71" i="17"/>
  <c r="HD64" i="17"/>
  <c r="HD68" i="17"/>
  <c r="HD59" i="17"/>
  <c r="HD65" i="17"/>
  <c r="HD69" i="17"/>
  <c r="HD76" i="17"/>
  <c r="HD80" i="17"/>
  <c r="HD77" i="17"/>
  <c r="HD81" i="17"/>
  <c r="HD74" i="17"/>
  <c r="HD78" i="17"/>
  <c r="HD82" i="17"/>
  <c r="HD75" i="17"/>
  <c r="HD79" i="17"/>
  <c r="HD72" i="17"/>
  <c r="HD86" i="17"/>
  <c r="HD90" i="17"/>
  <c r="HD87" i="17"/>
  <c r="HD91" i="17"/>
  <c r="HD84" i="17"/>
  <c r="HD88" i="17"/>
  <c r="HD92" i="17"/>
  <c r="HD85" i="17"/>
  <c r="HD89" i="17"/>
  <c r="GZ4" i="46"/>
  <c r="GZ9" i="46"/>
  <c r="GZ14" i="46"/>
  <c r="GZ15" i="46"/>
  <c r="GZ8" i="46"/>
  <c r="GZ10" i="46"/>
  <c r="GZ16" i="46"/>
  <c r="GZ18" i="46"/>
  <c r="GZ17" i="46"/>
  <c r="GZ21" i="46"/>
  <c r="GZ20" i="46"/>
  <c r="GZ19" i="46"/>
  <c r="GZ23" i="46"/>
  <c r="GZ24" i="46"/>
  <c r="GZ22" i="46"/>
  <c r="GZ25" i="46"/>
  <c r="GZ27" i="46"/>
  <c r="GZ26" i="46"/>
  <c r="GZ29" i="46"/>
  <c r="GZ36" i="46"/>
  <c r="GZ31" i="46"/>
  <c r="GZ32" i="46"/>
  <c r="GZ33" i="46"/>
  <c r="GZ34" i="46"/>
  <c r="GZ38" i="46"/>
  <c r="GZ35" i="46"/>
  <c r="GZ30" i="46"/>
  <c r="GZ37" i="46"/>
  <c r="GZ43" i="46"/>
  <c r="GZ40" i="46"/>
  <c r="GZ39" i="46"/>
  <c r="GZ42" i="46"/>
  <c r="GZ41" i="46"/>
  <c r="GZ46" i="46"/>
  <c r="GZ47" i="46"/>
  <c r="GZ54" i="46"/>
  <c r="GZ48" i="46"/>
  <c r="GZ52" i="46"/>
  <c r="GZ45" i="46"/>
  <c r="GZ56" i="46"/>
  <c r="GZ60" i="46"/>
  <c r="GZ53" i="46"/>
  <c r="GZ57" i="46"/>
  <c r="GZ58" i="46"/>
  <c r="GZ69" i="46"/>
  <c r="GZ63" i="46"/>
  <c r="GZ64" i="46"/>
  <c r="GZ70" i="46"/>
  <c r="GZ65" i="46"/>
  <c r="GZ71" i="46"/>
  <c r="GZ72" i="46"/>
  <c r="GZ68" i="46"/>
  <c r="GZ75" i="46"/>
  <c r="GW4" i="44"/>
  <c r="CD25" i="18"/>
  <c r="HF5" i="57"/>
  <c r="HD4" i="57"/>
  <c r="HA5" i="46"/>
  <c r="GW5" i="45"/>
  <c r="HF4" i="39"/>
  <c r="HE5" i="38"/>
  <c r="HC3" i="38"/>
  <c r="HC4" i="38"/>
  <c r="HC42" i="38"/>
  <c r="HG5" i="39"/>
  <c r="HH5" i="39" s="1"/>
  <c r="GX5" i="44"/>
  <c r="GY5" i="44" s="1"/>
  <c r="GY4" i="44" l="1"/>
  <c r="HH4" i="39"/>
  <c r="HF20" i="17"/>
  <c r="HF24" i="17"/>
  <c r="HF4" i="17"/>
  <c r="HF21" i="17"/>
  <c r="HF25" i="17"/>
  <c r="HF22" i="17"/>
  <c r="HF28" i="17"/>
  <c r="HF23" i="17"/>
  <c r="HF32" i="17"/>
  <c r="HF43" i="17"/>
  <c r="HF34" i="17"/>
  <c r="HF44" i="17"/>
  <c r="HF35" i="17"/>
  <c r="HF29" i="17"/>
  <c r="HF36" i="17"/>
  <c r="HF30" i="17"/>
  <c r="HF40" i="17"/>
  <c r="HF31" i="17"/>
  <c r="HF41" i="17"/>
  <c r="HF47" i="17"/>
  <c r="HF51" i="17"/>
  <c r="HF56" i="17"/>
  <c r="HF46" i="17"/>
  <c r="HF45" i="17"/>
  <c r="HF48" i="17"/>
  <c r="HF53" i="17"/>
  <c r="HF49" i="17"/>
  <c r="HF54" i="17"/>
  <c r="HF50" i="17"/>
  <c r="HF55" i="17"/>
  <c r="HF58" i="17"/>
  <c r="HF59" i="17"/>
  <c r="HF65" i="17"/>
  <c r="HF69" i="17"/>
  <c r="HF60" i="17"/>
  <c r="HF66" i="17"/>
  <c r="HF57" i="17"/>
  <c r="HF61" i="17"/>
  <c r="HF67" i="17"/>
  <c r="HF64" i="17"/>
  <c r="HF68" i="17"/>
  <c r="HF72" i="17"/>
  <c r="HF71" i="17"/>
  <c r="HF76" i="17"/>
  <c r="HF80" i="17"/>
  <c r="HF70" i="17"/>
  <c r="HF77" i="17"/>
  <c r="HF81" i="17"/>
  <c r="HF74" i="17"/>
  <c r="HF78" i="17"/>
  <c r="HF75" i="17"/>
  <c r="HF79" i="17"/>
  <c r="HF86" i="17"/>
  <c r="HF90" i="17"/>
  <c r="HF82" i="17"/>
  <c r="HF87" i="17"/>
  <c r="HF91" i="17"/>
  <c r="HF84" i="17"/>
  <c r="HF88" i="17"/>
  <c r="HF92" i="17"/>
  <c r="HF85" i="17"/>
  <c r="HF89" i="17"/>
  <c r="GX5" i="45"/>
  <c r="GY5" i="45"/>
  <c r="GW4" i="45"/>
  <c r="GW86" i="45"/>
  <c r="GW82" i="45"/>
  <c r="GW83" i="45"/>
  <c r="GW84" i="45"/>
  <c r="GW85" i="45"/>
  <c r="HE20" i="17"/>
  <c r="HE24" i="17"/>
  <c r="HE30" i="17"/>
  <c r="HE4" i="17"/>
  <c r="HE21" i="17"/>
  <c r="HE25" i="17"/>
  <c r="HE22" i="17"/>
  <c r="HE28" i="17"/>
  <c r="HG5" i="17"/>
  <c r="HE23" i="17"/>
  <c r="HE29" i="17"/>
  <c r="HE32" i="17"/>
  <c r="HE43" i="17"/>
  <c r="HE34" i="17"/>
  <c r="HE44" i="17"/>
  <c r="HE35" i="17"/>
  <c r="HE36" i="17"/>
  <c r="HE40" i="17"/>
  <c r="HE45" i="17"/>
  <c r="HE31" i="17"/>
  <c r="HE41" i="17"/>
  <c r="HE47" i="17"/>
  <c r="HE51" i="17"/>
  <c r="HE46" i="17"/>
  <c r="HE48" i="17"/>
  <c r="HE53" i="17"/>
  <c r="HE49" i="17"/>
  <c r="HE54" i="17"/>
  <c r="HE50" i="17"/>
  <c r="HE55" i="17"/>
  <c r="HE59" i="17"/>
  <c r="HE65" i="17"/>
  <c r="HE69" i="17"/>
  <c r="HE60" i="17"/>
  <c r="HE66" i="17"/>
  <c r="HE70" i="17"/>
  <c r="HE57" i="17"/>
  <c r="HE61" i="17"/>
  <c r="HE67" i="17"/>
  <c r="HE56" i="17"/>
  <c r="HE64" i="17"/>
  <c r="HE68" i="17"/>
  <c r="HE58" i="17"/>
  <c r="HE71" i="17"/>
  <c r="HE76" i="17"/>
  <c r="HE80" i="17"/>
  <c r="HE77" i="17"/>
  <c r="HE81" i="17"/>
  <c r="HE74" i="17"/>
  <c r="HE78" i="17"/>
  <c r="HE82" i="17"/>
  <c r="HE75" i="17"/>
  <c r="HE79" i="17"/>
  <c r="HE72" i="17"/>
  <c r="HE86" i="17"/>
  <c r="HE90" i="17"/>
  <c r="HE87" i="17"/>
  <c r="HE91" i="17"/>
  <c r="HE84" i="17"/>
  <c r="HE88" i="17"/>
  <c r="HE92" i="17"/>
  <c r="HE85" i="17"/>
  <c r="HE89" i="17"/>
  <c r="HE4" i="38"/>
  <c r="HE42" i="38"/>
  <c r="HA8" i="46"/>
  <c r="HA10" i="46"/>
  <c r="HA9" i="46"/>
  <c r="HA14" i="46"/>
  <c r="HA15" i="46"/>
  <c r="HA4" i="46"/>
  <c r="HA16" i="46"/>
  <c r="HA17" i="46"/>
  <c r="HA18" i="46"/>
  <c r="HA20" i="46"/>
  <c r="HA19" i="46"/>
  <c r="HA23" i="46"/>
  <c r="HA22" i="46"/>
  <c r="HA21" i="46"/>
  <c r="HA30" i="46"/>
  <c r="HA25" i="46"/>
  <c r="HA27" i="46"/>
  <c r="HA24" i="46"/>
  <c r="HA26" i="46"/>
  <c r="HA31" i="46"/>
  <c r="HA32" i="46"/>
  <c r="HA33" i="46"/>
  <c r="HA29" i="46"/>
  <c r="HA37" i="46"/>
  <c r="HA36" i="46"/>
  <c r="HA38" i="46"/>
  <c r="HA35" i="46"/>
  <c r="HA42" i="46"/>
  <c r="HA40" i="46"/>
  <c r="HA34" i="46"/>
  <c r="HA39" i="46"/>
  <c r="HA43" i="46"/>
  <c r="HA45" i="46"/>
  <c r="HA46" i="46"/>
  <c r="HA41" i="46"/>
  <c r="HA47" i="46"/>
  <c r="HA48" i="46"/>
  <c r="HA56" i="46"/>
  <c r="HA60" i="46"/>
  <c r="HA53" i="46"/>
  <c r="HA52" i="46"/>
  <c r="HA57" i="46"/>
  <c r="HA68" i="46"/>
  <c r="HA69" i="46"/>
  <c r="HA54" i="46"/>
  <c r="HA63" i="46"/>
  <c r="HA64" i="46"/>
  <c r="HA70" i="46"/>
  <c r="HA58" i="46"/>
  <c r="HA65" i="46"/>
  <c r="HA71" i="46"/>
  <c r="HA72" i="46"/>
  <c r="HA75" i="46"/>
  <c r="HF5" i="38"/>
  <c r="HB5" i="46"/>
  <c r="HG5" i="57"/>
  <c r="HE4" i="57"/>
  <c r="GZ5" i="44"/>
  <c r="GX4" i="44"/>
  <c r="HI5" i="39"/>
  <c r="HJ5" i="39" s="1"/>
  <c r="HG4" i="39"/>
  <c r="CE25" i="18"/>
  <c r="HF4" i="57"/>
  <c r="HJ4" i="39" l="1"/>
  <c r="HD5" i="46"/>
  <c r="HB8" i="46"/>
  <c r="HB4" i="46"/>
  <c r="HB10" i="46"/>
  <c r="HB9" i="46"/>
  <c r="HB14" i="46"/>
  <c r="HB15" i="46"/>
  <c r="HB16" i="46"/>
  <c r="HB17" i="46"/>
  <c r="HB18" i="46"/>
  <c r="HB19" i="46"/>
  <c r="HB20" i="46"/>
  <c r="HB23" i="46"/>
  <c r="HB22" i="46"/>
  <c r="HB21" i="46"/>
  <c r="HB24" i="46"/>
  <c r="HB25" i="46"/>
  <c r="HB26" i="46"/>
  <c r="HB30" i="46"/>
  <c r="HB32" i="46"/>
  <c r="HB29" i="46"/>
  <c r="HB27" i="46"/>
  <c r="HB35" i="46"/>
  <c r="HB31" i="46"/>
  <c r="HB37" i="46"/>
  <c r="HB36" i="46"/>
  <c r="HB38" i="46"/>
  <c r="HB33" i="46"/>
  <c r="HB34" i="46"/>
  <c r="HB43" i="46"/>
  <c r="HB40" i="46"/>
  <c r="HB39" i="46"/>
  <c r="HB41" i="46"/>
  <c r="HB45" i="46"/>
  <c r="HB46" i="46"/>
  <c r="HB53" i="46"/>
  <c r="HB47" i="46"/>
  <c r="HB42" i="46"/>
  <c r="HB48" i="46"/>
  <c r="HB52" i="46"/>
  <c r="HB56" i="46"/>
  <c r="HB60" i="46"/>
  <c r="HB57" i="46"/>
  <c r="HB54" i="46"/>
  <c r="HB58" i="46"/>
  <c r="HB68" i="46"/>
  <c r="HB69" i="46"/>
  <c r="HB63" i="46"/>
  <c r="HB64" i="46"/>
  <c r="HB65" i="46"/>
  <c r="HB70" i="46"/>
  <c r="HB71" i="46"/>
  <c r="HB72" i="46"/>
  <c r="HB75" i="46"/>
  <c r="HF4" i="38"/>
  <c r="HF42" i="38"/>
  <c r="HC5" i="46"/>
  <c r="GZ4" i="44"/>
  <c r="HG5" i="38"/>
  <c r="HG4" i="57"/>
  <c r="GY4" i="45"/>
  <c r="GY85" i="45"/>
  <c r="GY86" i="45"/>
  <c r="GY82" i="45"/>
  <c r="GY83" i="45"/>
  <c r="GY84" i="45"/>
  <c r="HG20" i="17"/>
  <c r="HG24" i="17"/>
  <c r="HG30" i="17"/>
  <c r="HG4" i="17"/>
  <c r="HG21" i="17"/>
  <c r="HG25" i="17"/>
  <c r="HG22" i="17"/>
  <c r="HG28" i="17"/>
  <c r="HG23" i="17"/>
  <c r="HG29" i="17"/>
  <c r="HG32" i="17"/>
  <c r="HG43" i="17"/>
  <c r="HG34" i="17"/>
  <c r="HG44" i="17"/>
  <c r="HG35" i="17"/>
  <c r="HG36" i="17"/>
  <c r="HG40" i="17"/>
  <c r="HG31" i="17"/>
  <c r="HG41" i="17"/>
  <c r="HG46" i="17"/>
  <c r="HG50" i="17"/>
  <c r="HG55" i="17"/>
  <c r="HG47" i="17"/>
  <c r="HG51" i="17"/>
  <c r="HG56" i="17"/>
  <c r="HG45" i="17"/>
  <c r="HG48" i="17"/>
  <c r="HG53" i="17"/>
  <c r="HG57" i="17"/>
  <c r="HG49" i="17"/>
  <c r="HG54" i="17"/>
  <c r="HG58" i="17"/>
  <c r="HG59" i="17"/>
  <c r="HG65" i="17"/>
  <c r="HG69" i="17"/>
  <c r="HG60" i="17"/>
  <c r="HG66" i="17"/>
  <c r="HG70" i="17"/>
  <c r="HG61" i="17"/>
  <c r="HG67" i="17"/>
  <c r="HG64" i="17"/>
  <c r="HG68" i="17"/>
  <c r="HG75" i="17"/>
  <c r="HG79" i="17"/>
  <c r="HG72" i="17"/>
  <c r="HG71" i="17"/>
  <c r="HG76" i="17"/>
  <c r="HG80" i="17"/>
  <c r="HG77" i="17"/>
  <c r="HG81" i="17"/>
  <c r="HG74" i="17"/>
  <c r="HG78" i="17"/>
  <c r="HG89" i="17"/>
  <c r="HG86" i="17"/>
  <c r="HG90" i="17"/>
  <c r="HG82" i="17"/>
  <c r="HG87" i="17"/>
  <c r="HG91" i="17"/>
  <c r="HG84" i="17"/>
  <c r="HG88" i="17"/>
  <c r="HG92" i="17"/>
  <c r="HG85" i="17"/>
  <c r="HK5" i="39"/>
  <c r="HI4" i="39"/>
  <c r="CF25" i="18"/>
  <c r="HH5" i="57"/>
  <c r="HI5" i="57" s="1"/>
  <c r="HH5" i="17"/>
  <c r="HA5" i="44"/>
  <c r="HB5" i="44" s="1"/>
  <c r="GX4" i="45"/>
  <c r="GZ5" i="45"/>
  <c r="GX82" i="45"/>
  <c r="GX85" i="45"/>
  <c r="GX86" i="45"/>
  <c r="GX83" i="45"/>
  <c r="GX84" i="45"/>
  <c r="HB4" i="44" l="1"/>
  <c r="HD5" i="44"/>
  <c r="HI4" i="57"/>
  <c r="HG4" i="38"/>
  <c r="HG42" i="38"/>
  <c r="CG25" i="18"/>
  <c r="HI5" i="17"/>
  <c r="HA4" i="44"/>
  <c r="HC5" i="44"/>
  <c r="HH23" i="17"/>
  <c r="HH29" i="17"/>
  <c r="HH20" i="17"/>
  <c r="HH24" i="17"/>
  <c r="HH30" i="17"/>
  <c r="HH4" i="17"/>
  <c r="HH21" i="17"/>
  <c r="HH25" i="17"/>
  <c r="HH22" i="17"/>
  <c r="HH28" i="17"/>
  <c r="HH31" i="17"/>
  <c r="HH41" i="17"/>
  <c r="HH46" i="17"/>
  <c r="HH32" i="17"/>
  <c r="HH43" i="17"/>
  <c r="HH34" i="17"/>
  <c r="HH44" i="17"/>
  <c r="HH35" i="17"/>
  <c r="HH36" i="17"/>
  <c r="HH40" i="17"/>
  <c r="HH50" i="17"/>
  <c r="HH55" i="17"/>
  <c r="HH47" i="17"/>
  <c r="HH51" i="17"/>
  <c r="HH56" i="17"/>
  <c r="HH45" i="17"/>
  <c r="HH48" i="17"/>
  <c r="HH53" i="17"/>
  <c r="HH49" i="17"/>
  <c r="HH54" i="17"/>
  <c r="HH64" i="17"/>
  <c r="HH68" i="17"/>
  <c r="HH58" i="17"/>
  <c r="HH59" i="17"/>
  <c r="HH65" i="17"/>
  <c r="HH69" i="17"/>
  <c r="HH60" i="17"/>
  <c r="HH66" i="17"/>
  <c r="HH70" i="17"/>
  <c r="HH57" i="17"/>
  <c r="HH61" i="17"/>
  <c r="HH67" i="17"/>
  <c r="HH71" i="17"/>
  <c r="HH75" i="17"/>
  <c r="HH79" i="17"/>
  <c r="HH84" i="17"/>
  <c r="HH72" i="17"/>
  <c r="HH76" i="17"/>
  <c r="HH80" i="17"/>
  <c r="HH85" i="17"/>
  <c r="HH77" i="17"/>
  <c r="HH81" i="17"/>
  <c r="HH74" i="17"/>
  <c r="HH78" i="17"/>
  <c r="HH89" i="17"/>
  <c r="HH86" i="17"/>
  <c r="HH90" i="17"/>
  <c r="HH82" i="17"/>
  <c r="HH87" i="17"/>
  <c r="HH91" i="17"/>
  <c r="HH88" i="17"/>
  <c r="HH92" i="17"/>
  <c r="HD4" i="46"/>
  <c r="HD14" i="46"/>
  <c r="HD9" i="46"/>
  <c r="HD10" i="46"/>
  <c r="HD8" i="46"/>
  <c r="HD16" i="46"/>
  <c r="HD17" i="46"/>
  <c r="HD15" i="46"/>
  <c r="HD20" i="46"/>
  <c r="HD19" i="46"/>
  <c r="HD18" i="46"/>
  <c r="HD23" i="46"/>
  <c r="HD21" i="46"/>
  <c r="HD22" i="46"/>
  <c r="HD29" i="46"/>
  <c r="HD26" i="46"/>
  <c r="HD25" i="46"/>
  <c r="HD24" i="46"/>
  <c r="HD27" i="46"/>
  <c r="HD31" i="46"/>
  <c r="HD32" i="46"/>
  <c r="HD30" i="46"/>
  <c r="HD34" i="46"/>
  <c r="HD37" i="46"/>
  <c r="HD35" i="46"/>
  <c r="HD36" i="46"/>
  <c r="HD33" i="46"/>
  <c r="HD39" i="46"/>
  <c r="HD41" i="46"/>
  <c r="HD42" i="46"/>
  <c r="HD38" i="46"/>
  <c r="HD40" i="46"/>
  <c r="HD43" i="46"/>
  <c r="HD45" i="46"/>
  <c r="HD46" i="46"/>
  <c r="HD53" i="46"/>
  <c r="HD47" i="46"/>
  <c r="HD48" i="46"/>
  <c r="HD54" i="46"/>
  <c r="HD58" i="46"/>
  <c r="HD56" i="46"/>
  <c r="HD60" i="46"/>
  <c r="HD52" i="46"/>
  <c r="HD65" i="46"/>
  <c r="HD68" i="46"/>
  <c r="HD69" i="46"/>
  <c r="HD57" i="46"/>
  <c r="HD63" i="46"/>
  <c r="HD64" i="46"/>
  <c r="HD75" i="46"/>
  <c r="HD70" i="46"/>
  <c r="HD71" i="46"/>
  <c r="HD72" i="46"/>
  <c r="HK4" i="39"/>
  <c r="HC3" i="46"/>
  <c r="HC8" i="46"/>
  <c r="HE5" i="46"/>
  <c r="HF5" i="46" s="1"/>
  <c r="HC14" i="46"/>
  <c r="HC4" i="46"/>
  <c r="HC9" i="46"/>
  <c r="HC10" i="46"/>
  <c r="HC15" i="46"/>
  <c r="HC16" i="46"/>
  <c r="HC18" i="46"/>
  <c r="HC20" i="46"/>
  <c r="HC24" i="46"/>
  <c r="HC19" i="46"/>
  <c r="HC17" i="46"/>
  <c r="HC22" i="46"/>
  <c r="HC21" i="46"/>
  <c r="HC23" i="46"/>
  <c r="HC26" i="46"/>
  <c r="HC25" i="46"/>
  <c r="HC31" i="46"/>
  <c r="HC30" i="46"/>
  <c r="HC29" i="46"/>
  <c r="HC27" i="46"/>
  <c r="HC35" i="46"/>
  <c r="HC32" i="46"/>
  <c r="HC33" i="46"/>
  <c r="HC34" i="46"/>
  <c r="HC37" i="46"/>
  <c r="HC36" i="46"/>
  <c r="HC42" i="46"/>
  <c r="HC38" i="46"/>
  <c r="HC39" i="46"/>
  <c r="HC40" i="46"/>
  <c r="HC41" i="46"/>
  <c r="HC45" i="46"/>
  <c r="HC43" i="46"/>
  <c r="HC46" i="46"/>
  <c r="HC53" i="46"/>
  <c r="HC47" i="46"/>
  <c r="HC54" i="46"/>
  <c r="HC48" i="46"/>
  <c r="HC58" i="46"/>
  <c r="HC56" i="46"/>
  <c r="HC60" i="46"/>
  <c r="HC52" i="46"/>
  <c r="HC57" i="46"/>
  <c r="HC68" i="46"/>
  <c r="HC69" i="46"/>
  <c r="HC63" i="46"/>
  <c r="HC64" i="46"/>
  <c r="HC70" i="46"/>
  <c r="HC65" i="46"/>
  <c r="HC71" i="46"/>
  <c r="HC72" i="46"/>
  <c r="HC75" i="46"/>
  <c r="HJ5" i="57"/>
  <c r="HH4" i="57"/>
  <c r="HL5" i="39"/>
  <c r="HM5" i="39" s="1"/>
  <c r="GZ4" i="45"/>
  <c r="GZ85" i="45"/>
  <c r="GZ86" i="45"/>
  <c r="GZ82" i="45"/>
  <c r="GZ83" i="45"/>
  <c r="GZ84" i="45"/>
  <c r="HH5" i="38"/>
  <c r="HA5" i="45"/>
  <c r="HF4" i="46" l="1"/>
  <c r="HF9" i="46"/>
  <c r="HF8" i="46"/>
  <c r="HF10" i="46"/>
  <c r="HF14" i="46"/>
  <c r="HF17" i="46"/>
  <c r="HF15" i="46"/>
  <c r="HF18" i="46"/>
  <c r="HF19" i="46"/>
  <c r="HF16" i="46"/>
  <c r="HF23" i="46"/>
  <c r="HF21" i="46"/>
  <c r="HF20" i="46"/>
  <c r="HF26" i="46"/>
  <c r="HF24" i="46"/>
  <c r="HF22" i="46"/>
  <c r="HF30" i="46"/>
  <c r="HF25" i="46"/>
  <c r="HF27" i="46"/>
  <c r="HF32" i="46"/>
  <c r="HF34" i="46"/>
  <c r="HF35" i="46"/>
  <c r="HF29" i="46"/>
  <c r="HF37" i="46"/>
  <c r="HF31" i="46"/>
  <c r="HF36" i="46"/>
  <c r="HF33" i="46"/>
  <c r="HF39" i="46"/>
  <c r="HF41" i="46"/>
  <c r="HF38" i="46"/>
  <c r="HF40" i="46"/>
  <c r="HF42" i="46"/>
  <c r="HF43" i="46"/>
  <c r="HF45" i="46"/>
  <c r="HF52" i="46"/>
  <c r="HF46" i="46"/>
  <c r="HF53" i="46"/>
  <c r="HF47" i="46"/>
  <c r="HF48" i="46"/>
  <c r="HF57" i="46"/>
  <c r="HF54" i="46"/>
  <c r="HF58" i="46"/>
  <c r="HF56" i="46"/>
  <c r="HF60" i="46"/>
  <c r="HF65" i="46"/>
  <c r="HF68" i="46"/>
  <c r="HF69" i="46"/>
  <c r="HF63" i="46"/>
  <c r="HF64" i="46"/>
  <c r="HF75" i="46"/>
  <c r="HF70" i="46"/>
  <c r="HF71" i="46"/>
  <c r="HF72" i="46"/>
  <c r="HM4" i="39"/>
  <c r="HH4" i="38"/>
  <c r="HH42" i="38"/>
  <c r="HC4" i="44"/>
  <c r="HC3" i="44"/>
  <c r="HE5" i="44"/>
  <c r="HI23" i="17"/>
  <c r="HI20" i="17"/>
  <c r="HI24" i="17"/>
  <c r="HI30" i="17"/>
  <c r="HI4" i="17"/>
  <c r="HI21" i="17"/>
  <c r="HI25" i="17"/>
  <c r="HI22" i="17"/>
  <c r="HI31" i="17"/>
  <c r="HI41" i="17"/>
  <c r="HI32" i="17"/>
  <c r="HI43" i="17"/>
  <c r="HI29" i="17"/>
  <c r="HI34" i="17"/>
  <c r="HI35" i="17"/>
  <c r="HI36" i="17"/>
  <c r="HI40" i="17"/>
  <c r="HI45" i="17"/>
  <c r="HI28" i="17"/>
  <c r="HI44" i="17"/>
  <c r="HI50" i="17"/>
  <c r="HI55" i="17"/>
  <c r="HI46" i="17"/>
  <c r="HI47" i="17"/>
  <c r="HI51" i="17"/>
  <c r="HI48" i="17"/>
  <c r="HI53" i="17"/>
  <c r="HI49" i="17"/>
  <c r="HI54" i="17"/>
  <c r="HI64" i="17"/>
  <c r="HI68" i="17"/>
  <c r="HI58" i="17"/>
  <c r="HI59" i="17"/>
  <c r="HI65" i="17"/>
  <c r="HI69" i="17"/>
  <c r="HI60" i="17"/>
  <c r="HI66" i="17"/>
  <c r="HI57" i="17"/>
  <c r="HI56" i="17"/>
  <c r="HI61" i="17"/>
  <c r="HI67" i="17"/>
  <c r="HI75" i="17"/>
  <c r="HI79" i="17"/>
  <c r="HI71" i="17"/>
  <c r="HI72" i="17"/>
  <c r="HI70" i="17"/>
  <c r="HI76" i="17"/>
  <c r="HI80" i="17"/>
  <c r="HI77" i="17"/>
  <c r="HI81" i="17"/>
  <c r="HI74" i="17"/>
  <c r="HI78" i="17"/>
  <c r="HI89" i="17"/>
  <c r="HI86" i="17"/>
  <c r="HI90" i="17"/>
  <c r="HI82" i="17"/>
  <c r="HI84" i="17"/>
  <c r="HI87" i="17"/>
  <c r="HI91" i="17"/>
  <c r="HI85" i="17"/>
  <c r="HI88" i="17"/>
  <c r="HI92" i="17"/>
  <c r="HI5" i="38"/>
  <c r="HJ5" i="38" s="1"/>
  <c r="HJ4" i="57"/>
  <c r="HK5" i="57"/>
  <c r="CH25" i="18"/>
  <c r="HA4" i="45"/>
  <c r="HA84" i="45"/>
  <c r="HA85" i="45"/>
  <c r="HA86" i="45"/>
  <c r="HA82" i="45"/>
  <c r="HA83" i="45"/>
  <c r="HD4" i="44"/>
  <c r="HF5" i="44"/>
  <c r="HB5" i="45"/>
  <c r="HN5" i="39"/>
  <c r="HO5" i="39" s="1"/>
  <c r="HL4" i="39"/>
  <c r="HG5" i="46"/>
  <c r="HH5" i="46" s="1"/>
  <c r="HE10" i="46"/>
  <c r="HE4" i="46"/>
  <c r="HE14" i="46"/>
  <c r="HE9" i="46"/>
  <c r="HE15" i="46"/>
  <c r="HE8" i="46"/>
  <c r="HE17" i="46"/>
  <c r="HE16" i="46"/>
  <c r="HE20" i="46"/>
  <c r="HE19" i="46"/>
  <c r="HE18" i="46"/>
  <c r="HE21" i="46"/>
  <c r="HE22" i="46"/>
  <c r="HE23" i="46"/>
  <c r="HE24" i="46"/>
  <c r="HE26" i="46"/>
  <c r="HE25" i="46"/>
  <c r="HE30" i="46"/>
  <c r="HE32" i="46"/>
  <c r="HE29" i="46"/>
  <c r="HE27" i="46"/>
  <c r="HE34" i="46"/>
  <c r="HE31" i="46"/>
  <c r="HE37" i="46"/>
  <c r="HE35" i="46"/>
  <c r="HE36" i="46"/>
  <c r="HE38" i="46"/>
  <c r="HE33" i="46"/>
  <c r="HE39" i="46"/>
  <c r="HE42" i="46"/>
  <c r="HE40" i="46"/>
  <c r="HE41" i="46"/>
  <c r="HE43" i="46"/>
  <c r="HE45" i="46"/>
  <c r="HE52" i="46"/>
  <c r="HE46" i="46"/>
  <c r="HE53" i="46"/>
  <c r="HE47" i="46"/>
  <c r="HE54" i="46"/>
  <c r="HE48" i="46"/>
  <c r="HE58" i="46"/>
  <c r="HE56" i="46"/>
  <c r="HE57" i="46"/>
  <c r="HE60" i="46"/>
  <c r="HE65" i="46"/>
  <c r="HE68" i="46"/>
  <c r="HE69" i="46"/>
  <c r="HE63" i="46"/>
  <c r="HE64" i="46"/>
  <c r="HE70" i="46"/>
  <c r="HE75" i="46"/>
  <c r="HE71" i="46"/>
  <c r="HE72" i="46"/>
  <c r="HJ5" i="17"/>
  <c r="HH8" i="46" l="1"/>
  <c r="HH9" i="46"/>
  <c r="HH14" i="46"/>
  <c r="HH4" i="46"/>
  <c r="HH10" i="46"/>
  <c r="HH16" i="46"/>
  <c r="HH17" i="46"/>
  <c r="HH15" i="46"/>
  <c r="HH19" i="46"/>
  <c r="HH18" i="46"/>
  <c r="HH20" i="46"/>
  <c r="HH21" i="46"/>
  <c r="HH22" i="46"/>
  <c r="HH23" i="46"/>
  <c r="HH24" i="46"/>
  <c r="HH26" i="46"/>
  <c r="HH25" i="46"/>
  <c r="HH27" i="46"/>
  <c r="HH29" i="46"/>
  <c r="HH31" i="46"/>
  <c r="HH30" i="46"/>
  <c r="HH33" i="46"/>
  <c r="HH34" i="46"/>
  <c r="HH32" i="46"/>
  <c r="HH39" i="46"/>
  <c r="HH37" i="46"/>
  <c r="HH35" i="46"/>
  <c r="HH40" i="46"/>
  <c r="HH41" i="46"/>
  <c r="HH38" i="46"/>
  <c r="HH36" i="46"/>
  <c r="HH45" i="46"/>
  <c r="HH46" i="46"/>
  <c r="HH42" i="46"/>
  <c r="HH43" i="46"/>
  <c r="HH48" i="46"/>
  <c r="HH52" i="46"/>
  <c r="HH53" i="46"/>
  <c r="HH47" i="46"/>
  <c r="HH57" i="46"/>
  <c r="HH54" i="46"/>
  <c r="HH56" i="46"/>
  <c r="HH60" i="46"/>
  <c r="HH63" i="46"/>
  <c r="HH64" i="46"/>
  <c r="HH70" i="46"/>
  <c r="HH65" i="46"/>
  <c r="HH68" i="46"/>
  <c r="HH58" i="46"/>
  <c r="HH69" i="46"/>
  <c r="HH72" i="46"/>
  <c r="HH75" i="46"/>
  <c r="HH71" i="46"/>
  <c r="HO4" i="39"/>
  <c r="HQ5" i="39"/>
  <c r="HJ4" i="38"/>
  <c r="HJ42" i="38"/>
  <c r="HK4" i="57"/>
  <c r="HD5" i="45"/>
  <c r="HB4" i="45"/>
  <c r="HB84" i="45"/>
  <c r="HC84" i="45" s="1"/>
  <c r="HB85" i="45"/>
  <c r="HC85" i="45" s="1"/>
  <c r="HB86" i="45"/>
  <c r="HC86" i="45" s="1"/>
  <c r="HB82" i="45"/>
  <c r="HC82" i="45" s="1"/>
  <c r="HB83" i="45"/>
  <c r="HC83" i="45" s="1"/>
  <c r="HK5" i="17"/>
  <c r="HL5" i="17"/>
  <c r="HJ4" i="17"/>
  <c r="HJ23" i="17"/>
  <c r="HJ29" i="17"/>
  <c r="HJ20" i="17"/>
  <c r="HJ24" i="17"/>
  <c r="HJ30" i="17"/>
  <c r="HJ21" i="17"/>
  <c r="HJ25" i="17"/>
  <c r="HJ22" i="17"/>
  <c r="HJ28" i="17"/>
  <c r="HJ31" i="17"/>
  <c r="HJ41" i="17"/>
  <c r="HJ32" i="17"/>
  <c r="HJ43" i="17"/>
  <c r="HJ34" i="17"/>
  <c r="HJ44" i="17"/>
  <c r="HJ35" i="17"/>
  <c r="HJ36" i="17"/>
  <c r="HJ40" i="17"/>
  <c r="HJ45" i="17"/>
  <c r="HJ49" i="17"/>
  <c r="HJ54" i="17"/>
  <c r="HJ50" i="17"/>
  <c r="HJ55" i="17"/>
  <c r="HJ46" i="17"/>
  <c r="HJ47" i="17"/>
  <c r="HJ51" i="17"/>
  <c r="HJ56" i="17"/>
  <c r="HJ48" i="17"/>
  <c r="HJ53" i="17"/>
  <c r="HJ57" i="17"/>
  <c r="HJ64" i="17"/>
  <c r="HJ68" i="17"/>
  <c r="HJ72" i="17"/>
  <c r="HJ58" i="17"/>
  <c r="HJ59" i="17"/>
  <c r="HJ65" i="17"/>
  <c r="HJ69" i="17"/>
  <c r="HJ60" i="17"/>
  <c r="HJ66" i="17"/>
  <c r="HJ70" i="17"/>
  <c r="HJ61" i="17"/>
  <c r="HJ67" i="17"/>
  <c r="HJ71" i="17"/>
  <c r="HJ74" i="17"/>
  <c r="HJ78" i="17"/>
  <c r="HJ82" i="17"/>
  <c r="HJ75" i="17"/>
  <c r="HJ79" i="17"/>
  <c r="HJ76" i="17"/>
  <c r="HJ80" i="17"/>
  <c r="HJ85" i="17"/>
  <c r="HJ77" i="17"/>
  <c r="HJ81" i="17"/>
  <c r="HJ88" i="17"/>
  <c r="HJ92" i="17"/>
  <c r="HJ89" i="17"/>
  <c r="HJ86" i="17"/>
  <c r="HJ90" i="17"/>
  <c r="HJ84" i="17"/>
  <c r="HJ87" i="17"/>
  <c r="HJ91" i="17"/>
  <c r="HN4" i="39"/>
  <c r="HP5" i="39"/>
  <c r="HF4" i="44"/>
  <c r="HL5" i="57"/>
  <c r="CI25" i="18"/>
  <c r="HE4" i="44"/>
  <c r="HG5" i="44"/>
  <c r="HI5" i="46"/>
  <c r="HG4" i="46"/>
  <c r="HG9" i="46"/>
  <c r="HG8" i="46"/>
  <c r="HG14" i="46"/>
  <c r="HG10" i="46"/>
  <c r="HG15" i="46"/>
  <c r="HG17" i="46"/>
  <c r="HG16" i="46"/>
  <c r="HG19" i="46"/>
  <c r="HG20" i="46"/>
  <c r="HG18" i="46"/>
  <c r="HG21" i="46"/>
  <c r="HG22" i="46"/>
  <c r="HG27" i="46"/>
  <c r="HG23" i="46"/>
  <c r="HG24" i="46"/>
  <c r="HG26" i="46"/>
  <c r="HG25" i="46"/>
  <c r="HG31" i="46"/>
  <c r="HG30" i="46"/>
  <c r="HG35" i="46"/>
  <c r="HG29" i="46"/>
  <c r="HG34" i="46"/>
  <c r="HG37" i="46"/>
  <c r="HG36" i="46"/>
  <c r="HG32" i="46"/>
  <c r="HG33" i="46"/>
  <c r="HG40" i="46"/>
  <c r="HG39" i="46"/>
  <c r="HG41" i="46"/>
  <c r="HG38" i="46"/>
  <c r="HG42" i="46"/>
  <c r="HG43" i="46"/>
  <c r="HG52" i="46"/>
  <c r="HG46" i="46"/>
  <c r="HG53" i="46"/>
  <c r="HG47" i="46"/>
  <c r="HG45" i="46"/>
  <c r="HG57" i="46"/>
  <c r="HG54" i="46"/>
  <c r="HG58" i="46"/>
  <c r="HG48" i="46"/>
  <c r="HG56" i="46"/>
  <c r="HG60" i="46"/>
  <c r="HG63" i="46"/>
  <c r="HG64" i="46"/>
  <c r="HG65" i="46"/>
  <c r="HG68" i="46"/>
  <c r="HG69" i="46"/>
  <c r="HG72" i="46"/>
  <c r="HG75" i="46"/>
  <c r="HG70" i="46"/>
  <c r="HG71" i="46"/>
  <c r="HI42" i="38"/>
  <c r="HK5" i="38"/>
  <c r="HL5" i="38" s="1"/>
  <c r="HI4" i="38"/>
  <c r="HC5" i="45"/>
  <c r="HL42" i="38" l="1"/>
  <c r="HL4" i="38"/>
  <c r="HC3" i="45"/>
  <c r="HE5" i="45"/>
  <c r="HC4" i="45"/>
  <c r="HG4" i="44"/>
  <c r="HL4" i="57"/>
  <c r="HQ4" i="39"/>
  <c r="HL22" i="17"/>
  <c r="HL28" i="17"/>
  <c r="HL23" i="17"/>
  <c r="HL29" i="17"/>
  <c r="HL4" i="17"/>
  <c r="HL20" i="17"/>
  <c r="HL24" i="17"/>
  <c r="HL21" i="17"/>
  <c r="HL25" i="17"/>
  <c r="HL36" i="17"/>
  <c r="HL40" i="17"/>
  <c r="HL31" i="17"/>
  <c r="HL41" i="17"/>
  <c r="HL32" i="17"/>
  <c r="HL30" i="17"/>
  <c r="HL34" i="17"/>
  <c r="HL44" i="17"/>
  <c r="HL35" i="17"/>
  <c r="HL49" i="17"/>
  <c r="HL54" i="17"/>
  <c r="HL50" i="17"/>
  <c r="HL55" i="17"/>
  <c r="HL46" i="17"/>
  <c r="HL45" i="17"/>
  <c r="HL47" i="17"/>
  <c r="HL51" i="17"/>
  <c r="HL56" i="17"/>
  <c r="HL43" i="17"/>
  <c r="HL48" i="17"/>
  <c r="HL53" i="17"/>
  <c r="HL61" i="17"/>
  <c r="HL67" i="17"/>
  <c r="HL64" i="17"/>
  <c r="HL68" i="17"/>
  <c r="HL58" i="17"/>
  <c r="HL59" i="17"/>
  <c r="HL65" i="17"/>
  <c r="HL69" i="17"/>
  <c r="HL57" i="17"/>
  <c r="HL60" i="17"/>
  <c r="HL66" i="17"/>
  <c r="HL74" i="17"/>
  <c r="HL78" i="17"/>
  <c r="HL71" i="17"/>
  <c r="HL72" i="17"/>
  <c r="HL75" i="17"/>
  <c r="HL79" i="17"/>
  <c r="HL70" i="17"/>
  <c r="HL76" i="17"/>
  <c r="HL80" i="17"/>
  <c r="HL77" i="17"/>
  <c r="HL85" i="17"/>
  <c r="HL88" i="17"/>
  <c r="HL92" i="17"/>
  <c r="HL89" i="17"/>
  <c r="HL86" i="17"/>
  <c r="HL90" i="17"/>
  <c r="HL81" i="17"/>
  <c r="HL82" i="17"/>
  <c r="HL84" i="17"/>
  <c r="HL87" i="17"/>
  <c r="HL91" i="17"/>
  <c r="HI4" i="46"/>
  <c r="HI9" i="46"/>
  <c r="HI14" i="46"/>
  <c r="HI8" i="46"/>
  <c r="HI10" i="46"/>
  <c r="HI16" i="46"/>
  <c r="HI15" i="46"/>
  <c r="HI17" i="46"/>
  <c r="HI18" i="46"/>
  <c r="HI22" i="46"/>
  <c r="HI20" i="46"/>
  <c r="HI21" i="46"/>
  <c r="HI19" i="46"/>
  <c r="HI23" i="46"/>
  <c r="HI25" i="46"/>
  <c r="HI24" i="46"/>
  <c r="HI26" i="46"/>
  <c r="HI29" i="46"/>
  <c r="HI27" i="46"/>
  <c r="HI33" i="46"/>
  <c r="HI34" i="46"/>
  <c r="HI31" i="46"/>
  <c r="HI35" i="46"/>
  <c r="HI30" i="46"/>
  <c r="HI32" i="46"/>
  <c r="HI39" i="46"/>
  <c r="HI36" i="46"/>
  <c r="HI37" i="46"/>
  <c r="HI40" i="46"/>
  <c r="HI45" i="46"/>
  <c r="HI46" i="46"/>
  <c r="HI41" i="46"/>
  <c r="HI38" i="46"/>
  <c r="HI42" i="46"/>
  <c r="HI43" i="46"/>
  <c r="HI48" i="46"/>
  <c r="HI56" i="46"/>
  <c r="HI52" i="46"/>
  <c r="HI47" i="46"/>
  <c r="HI63" i="46"/>
  <c r="HI53" i="46"/>
  <c r="HI57" i="46"/>
  <c r="HI54" i="46"/>
  <c r="HI58" i="46"/>
  <c r="HI60" i="46"/>
  <c r="HI64" i="46"/>
  <c r="HI70" i="46"/>
  <c r="HI65" i="46"/>
  <c r="HI68" i="46"/>
  <c r="HI69" i="46"/>
  <c r="HI72" i="46"/>
  <c r="HI75" i="46"/>
  <c r="HI71" i="46"/>
  <c r="HH5" i="44"/>
  <c r="HI5" i="44" s="1"/>
  <c r="HK4" i="38"/>
  <c r="HM5" i="38"/>
  <c r="HK42" i="38"/>
  <c r="HM5" i="57"/>
  <c r="HP3" i="39"/>
  <c r="HP4" i="39"/>
  <c r="HR5" i="39"/>
  <c r="HS5" i="39" s="1"/>
  <c r="CJ25" i="18"/>
  <c r="HM5" i="17"/>
  <c r="HN5" i="17" s="1"/>
  <c r="HK4" i="17"/>
  <c r="HK22" i="17"/>
  <c r="HK28" i="17"/>
  <c r="HK23" i="17"/>
  <c r="HK29" i="17"/>
  <c r="HK20" i="17"/>
  <c r="HK24" i="17"/>
  <c r="HK30" i="17"/>
  <c r="HK21" i="17"/>
  <c r="HK25" i="17"/>
  <c r="HK40" i="17"/>
  <c r="HK45" i="17"/>
  <c r="HK31" i="17"/>
  <c r="HK41" i="17"/>
  <c r="HK32" i="17"/>
  <c r="HK43" i="17"/>
  <c r="HK34" i="17"/>
  <c r="HK44" i="17"/>
  <c r="HK35" i="17"/>
  <c r="HK36" i="17"/>
  <c r="HK49" i="17"/>
  <c r="HK54" i="17"/>
  <c r="HK50" i="17"/>
  <c r="HK55" i="17"/>
  <c r="HK46" i="17"/>
  <c r="HK47" i="17"/>
  <c r="HK51" i="17"/>
  <c r="HK56" i="17"/>
  <c r="HK48" i="17"/>
  <c r="HK53" i="17"/>
  <c r="HK57" i="17"/>
  <c r="HK61" i="17"/>
  <c r="HK67" i="17"/>
  <c r="HK64" i="17"/>
  <c r="HK68" i="17"/>
  <c r="HK58" i="17"/>
  <c r="HK59" i="17"/>
  <c r="HK65" i="17"/>
  <c r="HK69" i="17"/>
  <c r="HK60" i="17"/>
  <c r="HK66" i="17"/>
  <c r="HK70" i="17"/>
  <c r="HK74" i="17"/>
  <c r="HK78" i="17"/>
  <c r="HK82" i="17"/>
  <c r="HK71" i="17"/>
  <c r="HK72" i="17"/>
  <c r="HK75" i="17"/>
  <c r="HK79" i="17"/>
  <c r="HK84" i="17"/>
  <c r="HK76" i="17"/>
  <c r="HK80" i="17"/>
  <c r="HK77" i="17"/>
  <c r="HK85" i="17"/>
  <c r="HK88" i="17"/>
  <c r="HK92" i="17"/>
  <c r="HK89" i="17"/>
  <c r="HK86" i="17"/>
  <c r="HK90" i="17"/>
  <c r="HK81" i="17"/>
  <c r="HK87" i="17"/>
  <c r="HK91" i="17"/>
  <c r="HF5" i="45"/>
  <c r="HD4" i="45"/>
  <c r="HD82" i="45"/>
  <c r="HD83" i="45"/>
  <c r="HD84" i="45"/>
  <c r="HD85" i="45"/>
  <c r="HD86" i="45"/>
  <c r="HJ5" i="46"/>
  <c r="HK5" i="46" s="1"/>
  <c r="HI4" i="44" l="1"/>
  <c r="HS4" i="39"/>
  <c r="HK4" i="46"/>
  <c r="HK8" i="46"/>
  <c r="HK10" i="46"/>
  <c r="HK14" i="46"/>
  <c r="HK15" i="46"/>
  <c r="HK9" i="46"/>
  <c r="HK16" i="46"/>
  <c r="HK17" i="46"/>
  <c r="HK18" i="46"/>
  <c r="HK19" i="46"/>
  <c r="HK20" i="46"/>
  <c r="HK22" i="46"/>
  <c r="HK21" i="46"/>
  <c r="HK24" i="46"/>
  <c r="HK23" i="46"/>
  <c r="HK25" i="46"/>
  <c r="HK26" i="46"/>
  <c r="HK27" i="46"/>
  <c r="HK31" i="46"/>
  <c r="HK33" i="46"/>
  <c r="HK30" i="46"/>
  <c r="HK29" i="46"/>
  <c r="HK32" i="46"/>
  <c r="HK36" i="46"/>
  <c r="HK38" i="46"/>
  <c r="HK34" i="46"/>
  <c r="HK39" i="46"/>
  <c r="HK35" i="46"/>
  <c r="HK37" i="46"/>
  <c r="HK40" i="46"/>
  <c r="HK45" i="46"/>
  <c r="HK41" i="46"/>
  <c r="HK43" i="46"/>
  <c r="HK46" i="46"/>
  <c r="HK42" i="46"/>
  <c r="HK47" i="46"/>
  <c r="HK48" i="46"/>
  <c r="HK52" i="46"/>
  <c r="HK63" i="46"/>
  <c r="HK53" i="46"/>
  <c r="HK57" i="46"/>
  <c r="HK54" i="46"/>
  <c r="HK58" i="46"/>
  <c r="HK60" i="46"/>
  <c r="HK69" i="46"/>
  <c r="HK64" i="46"/>
  <c r="HK70" i="46"/>
  <c r="HK56" i="46"/>
  <c r="HK65" i="46"/>
  <c r="HK68" i="46"/>
  <c r="HK71" i="46"/>
  <c r="HK72" i="46"/>
  <c r="HK75" i="46"/>
  <c r="HN4" i="17"/>
  <c r="HN21" i="17"/>
  <c r="HN25" i="17"/>
  <c r="HN22" i="17"/>
  <c r="HN28" i="17"/>
  <c r="HN23" i="17"/>
  <c r="HN29" i="17"/>
  <c r="HN20" i="17"/>
  <c r="HN24" i="17"/>
  <c r="HN34" i="17"/>
  <c r="HN44" i="17"/>
  <c r="HN35" i="17"/>
  <c r="HN36" i="17"/>
  <c r="HN40" i="17"/>
  <c r="HN45" i="17"/>
  <c r="HN31" i="17"/>
  <c r="HN41" i="17"/>
  <c r="HN46" i="17"/>
  <c r="HN32" i="17"/>
  <c r="HN43" i="17"/>
  <c r="HN30" i="17"/>
  <c r="HN48" i="17"/>
  <c r="HN53" i="17"/>
  <c r="HN49" i="17"/>
  <c r="HN54" i="17"/>
  <c r="HN50" i="17"/>
  <c r="HN55" i="17"/>
  <c r="HN47" i="17"/>
  <c r="HN51" i="17"/>
  <c r="HN56" i="17"/>
  <c r="HN60" i="17"/>
  <c r="HN66" i="17"/>
  <c r="HN61" i="17"/>
  <c r="HN67" i="17"/>
  <c r="HN64" i="17"/>
  <c r="HN68" i="17"/>
  <c r="HN58" i="17"/>
  <c r="HN59" i="17"/>
  <c r="HN65" i="17"/>
  <c r="HN69" i="17"/>
  <c r="HN57" i="17"/>
  <c r="HN77" i="17"/>
  <c r="HN81" i="17"/>
  <c r="HN74" i="17"/>
  <c r="HN78" i="17"/>
  <c r="HN82" i="17"/>
  <c r="HN71" i="17"/>
  <c r="HN70" i="17"/>
  <c r="HN72" i="17"/>
  <c r="HN75" i="17"/>
  <c r="HN79" i="17"/>
  <c r="HN76" i="17"/>
  <c r="HN80" i="17"/>
  <c r="HN87" i="17"/>
  <c r="HN91" i="17"/>
  <c r="HN85" i="17"/>
  <c r="HN88" i="17"/>
  <c r="HN92" i="17"/>
  <c r="HN89" i="17"/>
  <c r="HN86" i="17"/>
  <c r="HN90" i="17"/>
  <c r="HN84" i="17"/>
  <c r="CK25" i="18"/>
  <c r="HM4" i="57"/>
  <c r="HE4" i="45"/>
  <c r="HG5" i="45"/>
  <c r="HE83" i="45"/>
  <c r="HE84" i="45"/>
  <c r="HE85" i="45"/>
  <c r="HE86" i="45"/>
  <c r="HE82" i="45"/>
  <c r="HH5" i="45"/>
  <c r="HF4" i="45"/>
  <c r="HF83" i="45"/>
  <c r="HF84" i="45"/>
  <c r="HF85" i="45"/>
  <c r="HF86" i="45"/>
  <c r="HF82" i="45"/>
  <c r="HO5" i="17"/>
  <c r="HM22" i="17"/>
  <c r="HM28" i="17"/>
  <c r="HM23" i="17"/>
  <c r="HM29" i="17"/>
  <c r="HM4" i="17"/>
  <c r="HM20" i="17"/>
  <c r="HM24" i="17"/>
  <c r="HM21" i="17"/>
  <c r="HM25" i="17"/>
  <c r="HM35" i="17"/>
  <c r="HM36" i="17"/>
  <c r="HM40" i="17"/>
  <c r="HM45" i="17"/>
  <c r="HM31" i="17"/>
  <c r="HM41" i="17"/>
  <c r="HM46" i="17"/>
  <c r="HM32" i="17"/>
  <c r="HM43" i="17"/>
  <c r="HM30" i="17"/>
  <c r="HM34" i="17"/>
  <c r="HM44" i="17"/>
  <c r="HM48" i="17"/>
  <c r="HM53" i="17"/>
  <c r="HM57" i="17"/>
  <c r="HM49" i="17"/>
  <c r="HM54" i="17"/>
  <c r="HM50" i="17"/>
  <c r="HM55" i="17"/>
  <c r="HM47" i="17"/>
  <c r="HM51" i="17"/>
  <c r="HM56" i="17"/>
  <c r="HM61" i="17"/>
  <c r="HM67" i="17"/>
  <c r="HM71" i="17"/>
  <c r="HM64" i="17"/>
  <c r="HM68" i="17"/>
  <c r="HM58" i="17"/>
  <c r="HM59" i="17"/>
  <c r="HM65" i="17"/>
  <c r="HM69" i="17"/>
  <c r="HM60" i="17"/>
  <c r="HM66" i="17"/>
  <c r="HM70" i="17"/>
  <c r="HM77" i="17"/>
  <c r="HM81" i="17"/>
  <c r="HM74" i="17"/>
  <c r="HM78" i="17"/>
  <c r="HM82" i="17"/>
  <c r="HM72" i="17"/>
  <c r="HM75" i="17"/>
  <c r="HM79" i="17"/>
  <c r="HM84" i="17"/>
  <c r="HM76" i="17"/>
  <c r="HM80" i="17"/>
  <c r="HM87" i="17"/>
  <c r="HM91" i="17"/>
  <c r="HM85" i="17"/>
  <c r="HM88" i="17"/>
  <c r="HM92" i="17"/>
  <c r="HM89" i="17"/>
  <c r="HM86" i="17"/>
  <c r="HM90" i="17"/>
  <c r="HM4" i="38"/>
  <c r="HM42" i="38"/>
  <c r="HR4" i="39"/>
  <c r="HT5" i="39"/>
  <c r="HN5" i="57"/>
  <c r="HO5" i="57" s="1"/>
  <c r="HJ5" i="44"/>
  <c r="HH4" i="44"/>
  <c r="HL5" i="46"/>
  <c r="HM5" i="46" s="1"/>
  <c r="HJ9" i="46"/>
  <c r="HJ4" i="46"/>
  <c r="HJ8" i="46"/>
  <c r="HJ10" i="46"/>
  <c r="HJ15" i="46"/>
  <c r="HJ14" i="46"/>
  <c r="HJ16" i="46"/>
  <c r="HJ17" i="46"/>
  <c r="HJ18" i="46"/>
  <c r="HJ19" i="46"/>
  <c r="HJ20" i="46"/>
  <c r="HJ21" i="46"/>
  <c r="HJ24" i="46"/>
  <c r="HJ23" i="46"/>
  <c r="HJ25" i="46"/>
  <c r="HJ22" i="46"/>
  <c r="HJ31" i="46"/>
  <c r="HJ26" i="46"/>
  <c r="HJ29" i="46"/>
  <c r="HJ27" i="46"/>
  <c r="HJ30" i="46"/>
  <c r="HJ33" i="46"/>
  <c r="HJ34" i="46"/>
  <c r="HJ36" i="46"/>
  <c r="HJ32" i="46"/>
  <c r="HJ35" i="46"/>
  <c r="HJ43" i="46"/>
  <c r="HJ37" i="46"/>
  <c r="HJ40" i="46"/>
  <c r="HJ39" i="46"/>
  <c r="HJ38" i="46"/>
  <c r="HJ45" i="46"/>
  <c r="HJ46" i="46"/>
  <c r="HJ41" i="46"/>
  <c r="HJ42" i="46"/>
  <c r="HJ48" i="46"/>
  <c r="HJ52" i="46"/>
  <c r="HJ47" i="46"/>
  <c r="HJ53" i="46"/>
  <c r="HJ57" i="46"/>
  <c r="HJ54" i="46"/>
  <c r="HJ58" i="46"/>
  <c r="HJ56" i="46"/>
  <c r="HJ69" i="46"/>
  <c r="HJ63" i="46"/>
  <c r="HJ60" i="46"/>
  <c r="HJ64" i="46"/>
  <c r="HJ65" i="46"/>
  <c r="HJ68" i="46"/>
  <c r="HJ71" i="46"/>
  <c r="HJ72" i="46"/>
  <c r="HJ70" i="46"/>
  <c r="HJ75" i="46"/>
  <c r="HN5" i="38"/>
  <c r="HO5" i="38" s="1"/>
  <c r="HM8" i="46" l="1"/>
  <c r="HM9" i="46"/>
  <c r="HM15" i="46"/>
  <c r="HM10" i="46"/>
  <c r="HM4" i="46"/>
  <c r="HM14" i="46"/>
  <c r="HM16" i="46"/>
  <c r="HM17" i="46"/>
  <c r="HM19" i="46"/>
  <c r="HM20" i="46"/>
  <c r="HM18" i="46"/>
  <c r="HM23" i="46"/>
  <c r="HM24" i="46"/>
  <c r="HM22" i="46"/>
  <c r="HM21" i="46"/>
  <c r="HM25" i="46"/>
  <c r="HM30" i="46"/>
  <c r="HM27" i="46"/>
  <c r="HM26" i="46"/>
  <c r="HM29" i="46"/>
  <c r="HM31" i="46"/>
  <c r="HM32" i="46"/>
  <c r="HM33" i="46"/>
  <c r="HM35" i="46"/>
  <c r="HM37" i="46"/>
  <c r="HM36" i="46"/>
  <c r="HM38" i="46"/>
  <c r="HM34" i="46"/>
  <c r="HM42" i="46"/>
  <c r="HM39" i="46"/>
  <c r="HM40" i="46"/>
  <c r="HM43" i="46"/>
  <c r="HM41" i="46"/>
  <c r="HM46" i="46"/>
  <c r="HM47" i="46"/>
  <c r="HM48" i="46"/>
  <c r="HM56" i="46"/>
  <c r="HM60" i="46"/>
  <c r="HM52" i="46"/>
  <c r="HM53" i="46"/>
  <c r="HM54" i="46"/>
  <c r="HM57" i="46"/>
  <c r="HM45" i="46"/>
  <c r="HM68" i="46"/>
  <c r="HM69" i="46"/>
  <c r="HM63" i="46"/>
  <c r="HM64" i="46"/>
  <c r="HM70" i="46"/>
  <c r="HM65" i="46"/>
  <c r="HM58" i="46"/>
  <c r="HM71" i="46"/>
  <c r="HM72" i="46"/>
  <c r="HM75" i="46"/>
  <c r="HO4" i="57"/>
  <c r="HQ5" i="57"/>
  <c r="HQ5" i="38"/>
  <c r="HO4" i="38"/>
  <c r="HO42" i="38"/>
  <c r="HP5" i="17"/>
  <c r="HJ4" i="44"/>
  <c r="HO4" i="17"/>
  <c r="HQ5" i="17"/>
  <c r="HO21" i="17"/>
  <c r="HO25" i="17"/>
  <c r="HO22" i="17"/>
  <c r="HO28" i="17"/>
  <c r="HO23" i="17"/>
  <c r="HO20" i="17"/>
  <c r="HO24" i="17"/>
  <c r="HO34" i="17"/>
  <c r="HO35" i="17"/>
  <c r="HO36" i="17"/>
  <c r="HO40" i="17"/>
  <c r="HO45" i="17"/>
  <c r="HO31" i="17"/>
  <c r="HO41" i="17"/>
  <c r="HO29" i="17"/>
  <c r="HO32" i="17"/>
  <c r="HO43" i="17"/>
  <c r="HO30" i="17"/>
  <c r="HO44" i="17"/>
  <c r="HO48" i="17"/>
  <c r="HO53" i="17"/>
  <c r="HO49" i="17"/>
  <c r="HO54" i="17"/>
  <c r="HO46" i="17"/>
  <c r="HO50" i="17"/>
  <c r="HO55" i="17"/>
  <c r="HO47" i="17"/>
  <c r="HO51" i="17"/>
  <c r="HO56" i="17"/>
  <c r="HO57" i="17"/>
  <c r="HO60" i="17"/>
  <c r="HO66" i="17"/>
  <c r="HO61" i="17"/>
  <c r="HO67" i="17"/>
  <c r="HO64" i="17"/>
  <c r="HO68" i="17"/>
  <c r="HO58" i="17"/>
  <c r="HO59" i="17"/>
  <c r="HO65" i="17"/>
  <c r="HO77" i="17"/>
  <c r="HO81" i="17"/>
  <c r="HO74" i="17"/>
  <c r="HO78" i="17"/>
  <c r="HO82" i="17"/>
  <c r="HO71" i="17"/>
  <c r="HO70" i="17"/>
  <c r="HO72" i="17"/>
  <c r="HO75" i="17"/>
  <c r="HO79" i="17"/>
  <c r="HO69" i="17"/>
  <c r="HO76" i="17"/>
  <c r="HO80" i="17"/>
  <c r="HO84" i="17"/>
  <c r="HO87" i="17"/>
  <c r="HO91" i="17"/>
  <c r="HO85" i="17"/>
  <c r="HO88" i="17"/>
  <c r="HO92" i="17"/>
  <c r="HO89" i="17"/>
  <c r="HO86" i="17"/>
  <c r="HO90" i="17"/>
  <c r="HG4" i="45"/>
  <c r="HI5" i="45"/>
  <c r="HG82" i="45"/>
  <c r="HG86" i="45"/>
  <c r="HG83" i="45"/>
  <c r="HG84" i="45"/>
  <c r="HG85" i="45"/>
  <c r="HH4" i="45"/>
  <c r="HJ5" i="45"/>
  <c r="HH82" i="45"/>
  <c r="HH86" i="45"/>
  <c r="HH83" i="45"/>
  <c r="HH84" i="45"/>
  <c r="HH85" i="45"/>
  <c r="HP5" i="57"/>
  <c r="HN4" i="57"/>
  <c r="HT4" i="39"/>
  <c r="CL25" i="18"/>
  <c r="HU5" i="39"/>
  <c r="HL4" i="46"/>
  <c r="HN5" i="46"/>
  <c r="HL8" i="46"/>
  <c r="HL9" i="46"/>
  <c r="HL15" i="46"/>
  <c r="HL10" i="46"/>
  <c r="HL14" i="46"/>
  <c r="HL16" i="46"/>
  <c r="HL17" i="46"/>
  <c r="HL18" i="46"/>
  <c r="HL21" i="46"/>
  <c r="HL19" i="46"/>
  <c r="HL20" i="46"/>
  <c r="HL22" i="46"/>
  <c r="HL24" i="46"/>
  <c r="HL23" i="46"/>
  <c r="HL27" i="46"/>
  <c r="HL25" i="46"/>
  <c r="HL29" i="46"/>
  <c r="HL26" i="46"/>
  <c r="HL31" i="46"/>
  <c r="HL36" i="46"/>
  <c r="HL33" i="46"/>
  <c r="HL34" i="46"/>
  <c r="HL30" i="46"/>
  <c r="HL32" i="46"/>
  <c r="HL38" i="46"/>
  <c r="HL35" i="46"/>
  <c r="HL37" i="46"/>
  <c r="HL43" i="46"/>
  <c r="HL39" i="46"/>
  <c r="HL40" i="46"/>
  <c r="HL42" i="46"/>
  <c r="HL45" i="46"/>
  <c r="HL41" i="46"/>
  <c r="HL47" i="46"/>
  <c r="HL54" i="46"/>
  <c r="HL48" i="46"/>
  <c r="HL46" i="46"/>
  <c r="HL52" i="46"/>
  <c r="HL60" i="46"/>
  <c r="HL53" i="46"/>
  <c r="HL57" i="46"/>
  <c r="HL58" i="46"/>
  <c r="HL56" i="46"/>
  <c r="HL69" i="46"/>
  <c r="HL63" i="46"/>
  <c r="HL64" i="46"/>
  <c r="HL70" i="46"/>
  <c r="HL65" i="46"/>
  <c r="HL71" i="46"/>
  <c r="HL72" i="46"/>
  <c r="HL75" i="46"/>
  <c r="HL68" i="46"/>
  <c r="HP5" i="38"/>
  <c r="HN4" i="38"/>
  <c r="HN42" i="38"/>
  <c r="HK5" i="44"/>
  <c r="HL5" i="44" s="1"/>
  <c r="HL4" i="44" l="1"/>
  <c r="HU4" i="39"/>
  <c r="CM25" i="18"/>
  <c r="HQ4" i="57"/>
  <c r="HL5" i="45"/>
  <c r="HJ4" i="45"/>
  <c r="HJ85" i="45"/>
  <c r="HJ82" i="45"/>
  <c r="HJ86" i="45"/>
  <c r="HJ83" i="45"/>
  <c r="HJ84" i="45"/>
  <c r="HI4" i="45"/>
  <c r="HK5" i="45"/>
  <c r="HI82" i="45"/>
  <c r="HI86" i="45"/>
  <c r="HI83" i="45"/>
  <c r="HI84" i="45"/>
  <c r="HI85" i="45"/>
  <c r="HP3" i="17"/>
  <c r="HR5" i="17"/>
  <c r="HP21" i="17"/>
  <c r="HP25" i="17"/>
  <c r="HP22" i="17"/>
  <c r="HP28" i="17"/>
  <c r="HP23" i="17"/>
  <c r="HP4" i="17"/>
  <c r="HP20" i="17"/>
  <c r="HP24" i="17"/>
  <c r="HP30" i="17"/>
  <c r="HP34" i="17"/>
  <c r="HP44" i="17"/>
  <c r="HP35" i="17"/>
  <c r="HP36" i="17"/>
  <c r="HP40" i="17"/>
  <c r="HP45" i="17"/>
  <c r="HP31" i="17"/>
  <c r="HP41" i="17"/>
  <c r="HP29" i="17"/>
  <c r="HP32" i="17"/>
  <c r="HP43" i="17"/>
  <c r="HP47" i="17"/>
  <c r="HP51" i="17"/>
  <c r="HP56" i="17"/>
  <c r="HP48" i="17"/>
  <c r="HP53" i="17"/>
  <c r="HP57" i="17"/>
  <c r="HP49" i="17"/>
  <c r="HP54" i="17"/>
  <c r="HP58" i="17"/>
  <c r="HP46" i="17"/>
  <c r="HP50" i="17"/>
  <c r="HP55" i="17"/>
  <c r="HP60" i="17"/>
  <c r="HP66" i="17"/>
  <c r="HP70" i="17"/>
  <c r="HP61" i="17"/>
  <c r="HP67" i="17"/>
  <c r="HP71" i="17"/>
  <c r="HP64" i="17"/>
  <c r="HP68" i="17"/>
  <c r="HP59" i="17"/>
  <c r="HP65" i="17"/>
  <c r="HP69" i="17"/>
  <c r="HP76" i="17"/>
  <c r="HP80" i="17"/>
  <c r="HP77" i="17"/>
  <c r="HP81" i="17"/>
  <c r="HP74" i="17"/>
  <c r="HP78" i="17"/>
  <c r="HP82" i="17"/>
  <c r="HP72" i="17"/>
  <c r="HP75" i="17"/>
  <c r="HP79" i="17"/>
  <c r="HP86" i="17"/>
  <c r="HP90" i="17"/>
  <c r="HP84" i="17"/>
  <c r="HP87" i="17"/>
  <c r="HP91" i="17"/>
  <c r="HP85" i="17"/>
  <c r="HP88" i="17"/>
  <c r="HP92" i="17"/>
  <c r="HP89" i="17"/>
  <c r="HQ4" i="38"/>
  <c r="HQ42" i="38"/>
  <c r="HN8" i="46"/>
  <c r="HN10" i="46"/>
  <c r="HN4" i="46"/>
  <c r="HN14" i="46"/>
  <c r="HN9" i="46"/>
  <c r="HN15" i="46"/>
  <c r="HN16" i="46"/>
  <c r="HN17" i="46"/>
  <c r="HN18" i="46"/>
  <c r="HN19" i="46"/>
  <c r="HN20" i="46"/>
  <c r="HN23" i="46"/>
  <c r="HN22" i="46"/>
  <c r="HN21" i="46"/>
  <c r="HN25" i="46"/>
  <c r="HN24" i="46"/>
  <c r="HN32" i="46"/>
  <c r="HN27" i="46"/>
  <c r="HN26" i="46"/>
  <c r="HN29" i="46"/>
  <c r="HN35" i="46"/>
  <c r="HN31" i="46"/>
  <c r="HN30" i="46"/>
  <c r="HN33" i="46"/>
  <c r="HN37" i="46"/>
  <c r="HN36" i="46"/>
  <c r="HN38" i="46"/>
  <c r="HN34" i="46"/>
  <c r="HN43" i="46"/>
  <c r="HN39" i="46"/>
  <c r="HN40" i="46"/>
  <c r="HN42" i="46"/>
  <c r="HN45" i="46"/>
  <c r="HN41" i="46"/>
  <c r="HN46" i="46"/>
  <c r="HN47" i="46"/>
  <c r="HN48" i="46"/>
  <c r="HN52" i="46"/>
  <c r="HN56" i="46"/>
  <c r="HN60" i="46"/>
  <c r="HN53" i="46"/>
  <c r="HN54" i="46"/>
  <c r="HN57" i="46"/>
  <c r="HN58" i="46"/>
  <c r="HN68" i="46"/>
  <c r="HN69" i="46"/>
  <c r="HN63" i="46"/>
  <c r="HN64" i="46"/>
  <c r="HN65" i="46"/>
  <c r="HN71" i="46"/>
  <c r="HN70" i="46"/>
  <c r="HN72" i="46"/>
  <c r="HN75" i="46"/>
  <c r="HV5" i="39"/>
  <c r="HK4" i="44"/>
  <c r="HM5" i="44"/>
  <c r="HP3" i="38"/>
  <c r="HR5" i="38"/>
  <c r="HP4" i="38"/>
  <c r="HP42" i="38"/>
  <c r="HR5" i="57"/>
  <c r="HP4" i="57"/>
  <c r="HP3" i="57"/>
  <c r="HQ20" i="17"/>
  <c r="HQ24" i="17"/>
  <c r="HQ30" i="17"/>
  <c r="HS5" i="17"/>
  <c r="HQ21" i="17"/>
  <c r="HQ25" i="17"/>
  <c r="HQ22" i="17"/>
  <c r="HQ28" i="17"/>
  <c r="HQ23" i="17"/>
  <c r="HQ29" i="17"/>
  <c r="HQ4" i="17"/>
  <c r="HQ32" i="17"/>
  <c r="HQ43" i="17"/>
  <c r="HQ34" i="17"/>
  <c r="HQ44" i="17"/>
  <c r="HQ35" i="17"/>
  <c r="HQ36" i="17"/>
  <c r="HQ40" i="17"/>
  <c r="HQ45" i="17"/>
  <c r="HQ31" i="17"/>
  <c r="HQ41" i="17"/>
  <c r="HQ47" i="17"/>
  <c r="HQ51" i="17"/>
  <c r="HQ48" i="17"/>
  <c r="HQ53" i="17"/>
  <c r="HQ49" i="17"/>
  <c r="HQ54" i="17"/>
  <c r="HQ46" i="17"/>
  <c r="HQ50" i="17"/>
  <c r="HQ55" i="17"/>
  <c r="HQ59" i="17"/>
  <c r="HQ65" i="17"/>
  <c r="HQ69" i="17"/>
  <c r="HQ57" i="17"/>
  <c r="HQ60" i="17"/>
  <c r="HQ66" i="17"/>
  <c r="HQ70" i="17"/>
  <c r="HQ61" i="17"/>
  <c r="HQ67" i="17"/>
  <c r="HQ58" i="17"/>
  <c r="HQ64" i="17"/>
  <c r="HQ68" i="17"/>
  <c r="HQ56" i="17"/>
  <c r="HQ76" i="17"/>
  <c r="HQ80" i="17"/>
  <c r="HQ77" i="17"/>
  <c r="HQ81" i="17"/>
  <c r="HQ74" i="17"/>
  <c r="HQ78" i="17"/>
  <c r="HQ82" i="17"/>
  <c r="HQ71" i="17"/>
  <c r="HQ72" i="17"/>
  <c r="HQ75" i="17"/>
  <c r="HQ79" i="17"/>
  <c r="HQ86" i="17"/>
  <c r="HQ90" i="17"/>
  <c r="HQ84" i="17"/>
  <c r="HQ87" i="17"/>
  <c r="HQ91" i="17"/>
  <c r="HQ85" i="17"/>
  <c r="HQ88" i="17"/>
  <c r="HQ92" i="17"/>
  <c r="HQ89" i="17"/>
  <c r="HO5" i="46"/>
  <c r="HV4" i="39" l="1"/>
  <c r="CN25" i="18"/>
  <c r="HR4" i="57"/>
  <c r="HT5" i="17"/>
  <c r="HR20" i="17"/>
  <c r="HR24" i="17"/>
  <c r="HR21" i="17"/>
  <c r="HR25" i="17"/>
  <c r="HR22" i="17"/>
  <c r="HR28" i="17"/>
  <c r="HR23" i="17"/>
  <c r="HR4" i="17"/>
  <c r="HR30" i="17"/>
  <c r="HR32" i="17"/>
  <c r="HR43" i="17"/>
  <c r="HR34" i="17"/>
  <c r="HR44" i="17"/>
  <c r="HR35" i="17"/>
  <c r="HR36" i="17"/>
  <c r="HR40" i="17"/>
  <c r="HR29" i="17"/>
  <c r="HR31" i="17"/>
  <c r="HR41" i="17"/>
  <c r="HR47" i="17"/>
  <c r="HR51" i="17"/>
  <c r="HR56" i="17"/>
  <c r="HR48" i="17"/>
  <c r="HR53" i="17"/>
  <c r="HR49" i="17"/>
  <c r="HR54" i="17"/>
  <c r="HR45" i="17"/>
  <c r="HR46" i="17"/>
  <c r="HR50" i="17"/>
  <c r="HR55" i="17"/>
  <c r="HR59" i="17"/>
  <c r="HR65" i="17"/>
  <c r="HR69" i="17"/>
  <c r="HR57" i="17"/>
  <c r="HR60" i="17"/>
  <c r="HR66" i="17"/>
  <c r="HR61" i="17"/>
  <c r="HR67" i="17"/>
  <c r="HR58" i="17"/>
  <c r="HR64" i="17"/>
  <c r="HR68" i="17"/>
  <c r="HR76" i="17"/>
  <c r="HR80" i="17"/>
  <c r="HR77" i="17"/>
  <c r="HR81" i="17"/>
  <c r="HR74" i="17"/>
  <c r="HR78" i="17"/>
  <c r="HR70" i="17"/>
  <c r="HR71" i="17"/>
  <c r="HR72" i="17"/>
  <c r="HR75" i="17"/>
  <c r="HR79" i="17"/>
  <c r="HR86" i="17"/>
  <c r="HR90" i="17"/>
  <c r="HR84" i="17"/>
  <c r="HR87" i="17"/>
  <c r="HR91" i="17"/>
  <c r="HR85" i="17"/>
  <c r="HR88" i="17"/>
  <c r="HR92" i="17"/>
  <c r="HR82" i="17"/>
  <c r="HR89" i="17"/>
  <c r="HW5" i="39"/>
  <c r="HQ5" i="46"/>
  <c r="HO8" i="46"/>
  <c r="HO4" i="46"/>
  <c r="HO14" i="46"/>
  <c r="HO10" i="46"/>
  <c r="HO9" i="46"/>
  <c r="HO15" i="46"/>
  <c r="HO16" i="46"/>
  <c r="HO17" i="46"/>
  <c r="HO18" i="46"/>
  <c r="HO20" i="46"/>
  <c r="HO24" i="46"/>
  <c r="HO19" i="46"/>
  <c r="HO23" i="46"/>
  <c r="HO22" i="46"/>
  <c r="HO21" i="46"/>
  <c r="HO25" i="46"/>
  <c r="HO31" i="46"/>
  <c r="HO26" i="46"/>
  <c r="HO27" i="46"/>
  <c r="HO30" i="46"/>
  <c r="HO32" i="46"/>
  <c r="HO35" i="46"/>
  <c r="HO33" i="46"/>
  <c r="HO29" i="46"/>
  <c r="HO37" i="46"/>
  <c r="HO36" i="46"/>
  <c r="HO34" i="46"/>
  <c r="HO42" i="46"/>
  <c r="HO38" i="46"/>
  <c r="HO40" i="46"/>
  <c r="HO43" i="46"/>
  <c r="HO39" i="46"/>
  <c r="HO45" i="46"/>
  <c r="HO41" i="46"/>
  <c r="HO53" i="46"/>
  <c r="HO47" i="46"/>
  <c r="HO54" i="46"/>
  <c r="HO46" i="46"/>
  <c r="HO48" i="46"/>
  <c r="HO58" i="46"/>
  <c r="HO56" i="46"/>
  <c r="HO60" i="46"/>
  <c r="HO52" i="46"/>
  <c r="HO57" i="46"/>
  <c r="HO68" i="46"/>
  <c r="HO69" i="46"/>
  <c r="HO63" i="46"/>
  <c r="HO64" i="46"/>
  <c r="HO65" i="46"/>
  <c r="HO71" i="46"/>
  <c r="HO70" i="46"/>
  <c r="HO72" i="46"/>
  <c r="HO75" i="46"/>
  <c r="HR4" i="38"/>
  <c r="HR42" i="38"/>
  <c r="HL4" i="45"/>
  <c r="HL85" i="45"/>
  <c r="HL82" i="45"/>
  <c r="HL86" i="45"/>
  <c r="HL83" i="45"/>
  <c r="HL84" i="45"/>
  <c r="HP5" i="46"/>
  <c r="HU5" i="17"/>
  <c r="HS4" i="17"/>
  <c r="HS20" i="17"/>
  <c r="HS24" i="17"/>
  <c r="HS30" i="17"/>
  <c r="HS21" i="17"/>
  <c r="HS25" i="17"/>
  <c r="HS22" i="17"/>
  <c r="HS28" i="17"/>
  <c r="HS23" i="17"/>
  <c r="HS29" i="17"/>
  <c r="HS32" i="17"/>
  <c r="HS43" i="17"/>
  <c r="HS34" i="17"/>
  <c r="HS44" i="17"/>
  <c r="HS35" i="17"/>
  <c r="HS36" i="17"/>
  <c r="HS40" i="17"/>
  <c r="HS31" i="17"/>
  <c r="HS41" i="17"/>
  <c r="HS46" i="17"/>
  <c r="HS50" i="17"/>
  <c r="HS55" i="17"/>
  <c r="HS47" i="17"/>
  <c r="HS51" i="17"/>
  <c r="HS56" i="17"/>
  <c r="HS48" i="17"/>
  <c r="HS53" i="17"/>
  <c r="HS57" i="17"/>
  <c r="HS49" i="17"/>
  <c r="HS54" i="17"/>
  <c r="HS58" i="17"/>
  <c r="HS45" i="17"/>
  <c r="HS59" i="17"/>
  <c r="HS65" i="17"/>
  <c r="HS69" i="17"/>
  <c r="HS60" i="17"/>
  <c r="HS66" i="17"/>
  <c r="HS70" i="17"/>
  <c r="HS61" i="17"/>
  <c r="HS67" i="17"/>
  <c r="HS64" i="17"/>
  <c r="HS68" i="17"/>
  <c r="HS72" i="17"/>
  <c r="HS75" i="17"/>
  <c r="HS79" i="17"/>
  <c r="HS76" i="17"/>
  <c r="HS80" i="17"/>
  <c r="HS77" i="17"/>
  <c r="HS81" i="17"/>
  <c r="HS74" i="17"/>
  <c r="HS78" i="17"/>
  <c r="HS71" i="17"/>
  <c r="HS89" i="17"/>
  <c r="HS86" i="17"/>
  <c r="HS90" i="17"/>
  <c r="HS84" i="17"/>
  <c r="HS87" i="17"/>
  <c r="HS91" i="17"/>
  <c r="HS85" i="17"/>
  <c r="HS88" i="17"/>
  <c r="HS92" i="17"/>
  <c r="HS82" i="17"/>
  <c r="HM4" i="44"/>
  <c r="HS5" i="57"/>
  <c r="HN5" i="44"/>
  <c r="HO5" i="44" s="1"/>
  <c r="HS5" i="38"/>
  <c r="HM5" i="45"/>
  <c r="HK4" i="45"/>
  <c r="HK85" i="45"/>
  <c r="HK82" i="45"/>
  <c r="HK86" i="45"/>
  <c r="HK83" i="45"/>
  <c r="HK84" i="45"/>
  <c r="HO4" i="44" l="1"/>
  <c r="HQ5" i="44"/>
  <c r="HS4" i="38"/>
  <c r="HS42" i="38"/>
  <c r="HQ10" i="46"/>
  <c r="HQ4" i="46"/>
  <c r="HQ14" i="46"/>
  <c r="HQ9" i="46"/>
  <c r="HQ8" i="46"/>
  <c r="HQ15" i="46"/>
  <c r="HQ17" i="46"/>
  <c r="HQ16" i="46"/>
  <c r="HQ18" i="46"/>
  <c r="HQ19" i="46"/>
  <c r="HQ20" i="46"/>
  <c r="HQ23" i="46"/>
  <c r="HQ21" i="46"/>
  <c r="HQ22" i="46"/>
  <c r="HQ24" i="46"/>
  <c r="HQ26" i="46"/>
  <c r="HQ25" i="46"/>
  <c r="HQ30" i="46"/>
  <c r="HQ32" i="46"/>
  <c r="HQ27" i="46"/>
  <c r="HQ29" i="46"/>
  <c r="HQ34" i="46"/>
  <c r="HQ31" i="46"/>
  <c r="HQ33" i="46"/>
  <c r="HQ35" i="46"/>
  <c r="HQ37" i="46"/>
  <c r="HQ36" i="46"/>
  <c r="HQ38" i="46"/>
  <c r="HQ42" i="46"/>
  <c r="HQ39" i="46"/>
  <c r="HQ40" i="46"/>
  <c r="HQ43" i="46"/>
  <c r="HQ41" i="46"/>
  <c r="HQ45" i="46"/>
  <c r="HQ52" i="46"/>
  <c r="HQ53" i="46"/>
  <c r="HQ47" i="46"/>
  <c r="HQ54" i="46"/>
  <c r="HQ46" i="46"/>
  <c r="HQ48" i="46"/>
  <c r="HQ58" i="46"/>
  <c r="HQ56" i="46"/>
  <c r="HQ57" i="46"/>
  <c r="HQ65" i="46"/>
  <c r="HQ60" i="46"/>
  <c r="HQ68" i="46"/>
  <c r="HQ69" i="46"/>
  <c r="HQ63" i="46"/>
  <c r="HQ64" i="46"/>
  <c r="HQ70" i="46"/>
  <c r="HQ75" i="46"/>
  <c r="HQ71" i="46"/>
  <c r="HQ72" i="46"/>
  <c r="HW4" i="39"/>
  <c r="HX5" i="39"/>
  <c r="HU23" i="17"/>
  <c r="HU4" i="17"/>
  <c r="HU20" i="17"/>
  <c r="HU24" i="17"/>
  <c r="HU30" i="17"/>
  <c r="HU21" i="17"/>
  <c r="HU25" i="17"/>
  <c r="HU22" i="17"/>
  <c r="HU28" i="17"/>
  <c r="HU31" i="17"/>
  <c r="HU41" i="17"/>
  <c r="HU32" i="17"/>
  <c r="HU43" i="17"/>
  <c r="HU34" i="17"/>
  <c r="HU35" i="17"/>
  <c r="HU36" i="17"/>
  <c r="HU40" i="17"/>
  <c r="HU45" i="17"/>
  <c r="HU29" i="17"/>
  <c r="HU46" i="17"/>
  <c r="HU44" i="17"/>
  <c r="HU50" i="17"/>
  <c r="HU55" i="17"/>
  <c r="HU47" i="17"/>
  <c r="HU51" i="17"/>
  <c r="HU48" i="17"/>
  <c r="HU53" i="17"/>
  <c r="HU49" i="17"/>
  <c r="HU54" i="17"/>
  <c r="HU56" i="17"/>
  <c r="HU58" i="17"/>
  <c r="HU64" i="17"/>
  <c r="HU68" i="17"/>
  <c r="HU57" i="17"/>
  <c r="HU59" i="17"/>
  <c r="HU65" i="17"/>
  <c r="HU69" i="17"/>
  <c r="HU60" i="17"/>
  <c r="HU66" i="17"/>
  <c r="HU61" i="17"/>
  <c r="HU67" i="17"/>
  <c r="HU72" i="17"/>
  <c r="HU75" i="17"/>
  <c r="HU79" i="17"/>
  <c r="HU76" i="17"/>
  <c r="HU80" i="17"/>
  <c r="HU77" i="17"/>
  <c r="HU81" i="17"/>
  <c r="HU70" i="17"/>
  <c r="HU71" i="17"/>
  <c r="HU74" i="17"/>
  <c r="HU78" i="17"/>
  <c r="HU82" i="17"/>
  <c r="HU89" i="17"/>
  <c r="HU84" i="17"/>
  <c r="HU86" i="17"/>
  <c r="HU90" i="17"/>
  <c r="HU87" i="17"/>
  <c r="HU91" i="17"/>
  <c r="HU85" i="17"/>
  <c r="HU88" i="17"/>
  <c r="HU92" i="17"/>
  <c r="HN5" i="45"/>
  <c r="HV5" i="17"/>
  <c r="HT23" i="17"/>
  <c r="HT29" i="17"/>
  <c r="HT4" i="17"/>
  <c r="HT20" i="17"/>
  <c r="HT24" i="17"/>
  <c r="HT30" i="17"/>
  <c r="HT21" i="17"/>
  <c r="HT25" i="17"/>
  <c r="HT22" i="17"/>
  <c r="HT28" i="17"/>
  <c r="HT31" i="17"/>
  <c r="HT41" i="17"/>
  <c r="HT46" i="17"/>
  <c r="HT32" i="17"/>
  <c r="HT43" i="17"/>
  <c r="HT34" i="17"/>
  <c r="HT44" i="17"/>
  <c r="HT35" i="17"/>
  <c r="HT36" i="17"/>
  <c r="HT40" i="17"/>
  <c r="HT50" i="17"/>
  <c r="HT55" i="17"/>
  <c r="HT47" i="17"/>
  <c r="HT51" i="17"/>
  <c r="HT56" i="17"/>
  <c r="HT48" i="17"/>
  <c r="HT53" i="17"/>
  <c r="HT49" i="17"/>
  <c r="HT54" i="17"/>
  <c r="HT45" i="17"/>
  <c r="HT64" i="17"/>
  <c r="HT68" i="17"/>
  <c r="HT57" i="17"/>
  <c r="HT59" i="17"/>
  <c r="HT65" i="17"/>
  <c r="HT69" i="17"/>
  <c r="HT60" i="17"/>
  <c r="HT66" i="17"/>
  <c r="HT70" i="17"/>
  <c r="HT61" i="17"/>
  <c r="HT67" i="17"/>
  <c r="HT71" i="17"/>
  <c r="HT58" i="17"/>
  <c r="HT72" i="17"/>
  <c r="HT75" i="17"/>
  <c r="HT79" i="17"/>
  <c r="HT84" i="17"/>
  <c r="HT76" i="17"/>
  <c r="HT80" i="17"/>
  <c r="HT85" i="17"/>
  <c r="HT77" i="17"/>
  <c r="HT81" i="17"/>
  <c r="HT74" i="17"/>
  <c r="HT78" i="17"/>
  <c r="HT82" i="17"/>
  <c r="HT89" i="17"/>
  <c r="HT86" i="17"/>
  <c r="HT90" i="17"/>
  <c r="HT87" i="17"/>
  <c r="HT91" i="17"/>
  <c r="HT88" i="17"/>
  <c r="HT92" i="17"/>
  <c r="HS4" i="57"/>
  <c r="CO25" i="18"/>
  <c r="HR5" i="46"/>
  <c r="HS5" i="46" s="1"/>
  <c r="HP3" i="46"/>
  <c r="HP4" i="46"/>
  <c r="HP14" i="46"/>
  <c r="HP8" i="46"/>
  <c r="HP9" i="46"/>
  <c r="HP10" i="46"/>
  <c r="HP15" i="46"/>
  <c r="HP16" i="46"/>
  <c r="HP18" i="46"/>
  <c r="HP19" i="46"/>
  <c r="HP20" i="46"/>
  <c r="HP17" i="46"/>
  <c r="HP22" i="46"/>
  <c r="HP21" i="46"/>
  <c r="HP23" i="46"/>
  <c r="HP29" i="46"/>
  <c r="HP25" i="46"/>
  <c r="HP24" i="46"/>
  <c r="HP26" i="46"/>
  <c r="HP30" i="46"/>
  <c r="HP27" i="46"/>
  <c r="HP31" i="46"/>
  <c r="HP32" i="46"/>
  <c r="HP33" i="46"/>
  <c r="HP35" i="46"/>
  <c r="HP37" i="46"/>
  <c r="HP36" i="46"/>
  <c r="HP34" i="46"/>
  <c r="HP41" i="46"/>
  <c r="HP42" i="46"/>
  <c r="HP39" i="46"/>
  <c r="HP40" i="46"/>
  <c r="HP38" i="46"/>
  <c r="HP43" i="46"/>
  <c r="HP45" i="46"/>
  <c r="HP53" i="46"/>
  <c r="HP47" i="46"/>
  <c r="HP46" i="46"/>
  <c r="HP48" i="46"/>
  <c r="HP58" i="46"/>
  <c r="HP56" i="46"/>
  <c r="HP60" i="46"/>
  <c r="HP52" i="46"/>
  <c r="HP54" i="46"/>
  <c r="HP65" i="46"/>
  <c r="HP68" i="46"/>
  <c r="HP69" i="46"/>
  <c r="HP63" i="46"/>
  <c r="HP57" i="46"/>
  <c r="HP64" i="46"/>
  <c r="HP75" i="46"/>
  <c r="HP71" i="46"/>
  <c r="HP70" i="46"/>
  <c r="HP72" i="46"/>
  <c r="HT5" i="38"/>
  <c r="HO5" i="45"/>
  <c r="HM4" i="45"/>
  <c r="HM84" i="45"/>
  <c r="HM85" i="45"/>
  <c r="HM82" i="45"/>
  <c r="HM86" i="45"/>
  <c r="HM83" i="45"/>
  <c r="HT5" i="57"/>
  <c r="HN4" i="44"/>
  <c r="HP5" i="44"/>
  <c r="HS4" i="46" l="1"/>
  <c r="HS9" i="46"/>
  <c r="HS8" i="46"/>
  <c r="HS14" i="46"/>
  <c r="HS10" i="46"/>
  <c r="HS15" i="46"/>
  <c r="HS16" i="46"/>
  <c r="HS17" i="46"/>
  <c r="HS18" i="46"/>
  <c r="HS19" i="46"/>
  <c r="HS20" i="46"/>
  <c r="HS21" i="46"/>
  <c r="HS22" i="46"/>
  <c r="HS23" i="46"/>
  <c r="HS27" i="46"/>
  <c r="HS26" i="46"/>
  <c r="HS25" i="46"/>
  <c r="HS24" i="46"/>
  <c r="HS29" i="46"/>
  <c r="HS30" i="46"/>
  <c r="HS32" i="46"/>
  <c r="HS35" i="46"/>
  <c r="HS31" i="46"/>
  <c r="HS33" i="46"/>
  <c r="HS37" i="46"/>
  <c r="HS34" i="46"/>
  <c r="HS36" i="46"/>
  <c r="HS39" i="46"/>
  <c r="HS40" i="46"/>
  <c r="HS38" i="46"/>
  <c r="HS41" i="46"/>
  <c r="HS42" i="46"/>
  <c r="HS43" i="46"/>
  <c r="HS45" i="46"/>
  <c r="HS52" i="46"/>
  <c r="HS53" i="46"/>
  <c r="HS47" i="46"/>
  <c r="HS57" i="46"/>
  <c r="HS58" i="46"/>
  <c r="HS56" i="46"/>
  <c r="HS46" i="46"/>
  <c r="HS60" i="46"/>
  <c r="HS48" i="46"/>
  <c r="HS54" i="46"/>
  <c r="HS64" i="46"/>
  <c r="HS65" i="46"/>
  <c r="HS68" i="46"/>
  <c r="HS69" i="46"/>
  <c r="HS63" i="46"/>
  <c r="HS72" i="46"/>
  <c r="HS75" i="46"/>
  <c r="HS71" i="46"/>
  <c r="HS70" i="46"/>
  <c r="HP4" i="44"/>
  <c r="HP3" i="44"/>
  <c r="HR5" i="44"/>
  <c r="HP5" i="45"/>
  <c r="HN4" i="45"/>
  <c r="HN84" i="45"/>
  <c r="HN85" i="45"/>
  <c r="HN82" i="45"/>
  <c r="HN86" i="45"/>
  <c r="HN83" i="45"/>
  <c r="HT4" i="38"/>
  <c r="HT42" i="38"/>
  <c r="HW5" i="17"/>
  <c r="HT4" i="57"/>
  <c r="CP25" i="18"/>
  <c r="HX4" i="39"/>
  <c r="HU5" i="38"/>
  <c r="HV5" i="38" s="1"/>
  <c r="HY5" i="39"/>
  <c r="HQ4" i="44"/>
  <c r="HS5" i="44"/>
  <c r="HQ5" i="45"/>
  <c r="HO4" i="45"/>
  <c r="HO82" i="45"/>
  <c r="HP82" i="45" s="1"/>
  <c r="HO84" i="45"/>
  <c r="HP84" i="45" s="1"/>
  <c r="HO85" i="45"/>
  <c r="HP85" i="45" s="1"/>
  <c r="HO86" i="45"/>
  <c r="HP86" i="45" s="1"/>
  <c r="HO83" i="45"/>
  <c r="HP83" i="45" s="1"/>
  <c r="HR9" i="46"/>
  <c r="HT5" i="46"/>
  <c r="HR4" i="46"/>
  <c r="HR8" i="46"/>
  <c r="HR14" i="46"/>
  <c r="HR10" i="46"/>
  <c r="HR17" i="46"/>
  <c r="HR15" i="46"/>
  <c r="HR18" i="46"/>
  <c r="HR16" i="46"/>
  <c r="HR19" i="46"/>
  <c r="HR23" i="46"/>
  <c r="HR20" i="46"/>
  <c r="HR21" i="46"/>
  <c r="HR26" i="46"/>
  <c r="HR22" i="46"/>
  <c r="HR25" i="46"/>
  <c r="HR24" i="46"/>
  <c r="HR30" i="46"/>
  <c r="HR27" i="46"/>
  <c r="HR32" i="46"/>
  <c r="HR29" i="46"/>
  <c r="HR34" i="46"/>
  <c r="HR35" i="46"/>
  <c r="HR31" i="46"/>
  <c r="HR33" i="46"/>
  <c r="HR37" i="46"/>
  <c r="HR36" i="46"/>
  <c r="HR38" i="46"/>
  <c r="HR41" i="46"/>
  <c r="HR39" i="46"/>
  <c r="HR40" i="46"/>
  <c r="HR42" i="46"/>
  <c r="HR45" i="46"/>
  <c r="HR52" i="46"/>
  <c r="HR43" i="46"/>
  <c r="HR53" i="46"/>
  <c r="HR47" i="46"/>
  <c r="HR46" i="46"/>
  <c r="HR48" i="46"/>
  <c r="HR57" i="46"/>
  <c r="HR58" i="46"/>
  <c r="HR56" i="46"/>
  <c r="HR60" i="46"/>
  <c r="HR65" i="46"/>
  <c r="HR68" i="46"/>
  <c r="HR54" i="46"/>
  <c r="HR69" i="46"/>
  <c r="HR63" i="46"/>
  <c r="HR64" i="46"/>
  <c r="HR75" i="46"/>
  <c r="HR71" i="46"/>
  <c r="HR70" i="46"/>
  <c r="HR72" i="46"/>
  <c r="HV4" i="17"/>
  <c r="HX5" i="17"/>
  <c r="HV23" i="17"/>
  <c r="HV29" i="17"/>
  <c r="HV20" i="17"/>
  <c r="HV24" i="17"/>
  <c r="HV30" i="17"/>
  <c r="HV21" i="17"/>
  <c r="HV25" i="17"/>
  <c r="HV22" i="17"/>
  <c r="HV28" i="17"/>
  <c r="HV31" i="17"/>
  <c r="HV41" i="17"/>
  <c r="HV32" i="17"/>
  <c r="HV43" i="17"/>
  <c r="HV34" i="17"/>
  <c r="HV44" i="17"/>
  <c r="HV35" i="17"/>
  <c r="HV36" i="17"/>
  <c r="HV40" i="17"/>
  <c r="HV45" i="17"/>
  <c r="HV49" i="17"/>
  <c r="HV54" i="17"/>
  <c r="HV46" i="17"/>
  <c r="HV50" i="17"/>
  <c r="HV55" i="17"/>
  <c r="HV47" i="17"/>
  <c r="HV51" i="17"/>
  <c r="HV56" i="17"/>
  <c r="HV48" i="17"/>
  <c r="HV53" i="17"/>
  <c r="HV57" i="17"/>
  <c r="HV58" i="17"/>
  <c r="HV64" i="17"/>
  <c r="HV68" i="17"/>
  <c r="HV72" i="17"/>
  <c r="HV59" i="17"/>
  <c r="HV65" i="17"/>
  <c r="HV69" i="17"/>
  <c r="HV60" i="17"/>
  <c r="HV66" i="17"/>
  <c r="HV70" i="17"/>
  <c r="HV61" i="17"/>
  <c r="HV67" i="17"/>
  <c r="HV71" i="17"/>
  <c r="HV74" i="17"/>
  <c r="HV78" i="17"/>
  <c r="HV82" i="17"/>
  <c r="HV75" i="17"/>
  <c r="HV79" i="17"/>
  <c r="HV76" i="17"/>
  <c r="HV80" i="17"/>
  <c r="HV85" i="17"/>
  <c r="HV77" i="17"/>
  <c r="HV81" i="17"/>
  <c r="HV88" i="17"/>
  <c r="HV92" i="17"/>
  <c r="HV89" i="17"/>
  <c r="HV84" i="17"/>
  <c r="HV86" i="17"/>
  <c r="HV90" i="17"/>
  <c r="HV87" i="17"/>
  <c r="HV91" i="17"/>
  <c r="HU5" i="57"/>
  <c r="HV4" i="38" l="1"/>
  <c r="HV42" i="38"/>
  <c r="HT5" i="44"/>
  <c r="HR4" i="44"/>
  <c r="HT8" i="46"/>
  <c r="HT4" i="46"/>
  <c r="HT9" i="46"/>
  <c r="HT10" i="46"/>
  <c r="HT16" i="46"/>
  <c r="HT17" i="46"/>
  <c r="HT14" i="46"/>
  <c r="HT15" i="46"/>
  <c r="HT18" i="46"/>
  <c r="HT19" i="46"/>
  <c r="HT20" i="46"/>
  <c r="HT21" i="46"/>
  <c r="HT22" i="46"/>
  <c r="HT23" i="46"/>
  <c r="HT24" i="46"/>
  <c r="HT26" i="46"/>
  <c r="HT25" i="46"/>
  <c r="HT30" i="46"/>
  <c r="HT27" i="46"/>
  <c r="HT31" i="46"/>
  <c r="HT33" i="46"/>
  <c r="HT29" i="46"/>
  <c r="HT34" i="46"/>
  <c r="HT32" i="46"/>
  <c r="HT39" i="46"/>
  <c r="HT35" i="46"/>
  <c r="HT37" i="46"/>
  <c r="HT36" i="46"/>
  <c r="HT40" i="46"/>
  <c r="HT38" i="46"/>
  <c r="HT41" i="46"/>
  <c r="HT46" i="46"/>
  <c r="HT42" i="46"/>
  <c r="HT43" i="46"/>
  <c r="HT45" i="46"/>
  <c r="HT48" i="46"/>
  <c r="HT52" i="46"/>
  <c r="HT53" i="46"/>
  <c r="HT47" i="46"/>
  <c r="HT54" i="46"/>
  <c r="HT57" i="46"/>
  <c r="HT56" i="46"/>
  <c r="HT58" i="46"/>
  <c r="HT64" i="46"/>
  <c r="HT70" i="46"/>
  <c r="HT65" i="46"/>
  <c r="HT60" i="46"/>
  <c r="HT68" i="46"/>
  <c r="HT69" i="46"/>
  <c r="HT63" i="46"/>
  <c r="HT72" i="46"/>
  <c r="HT75" i="46"/>
  <c r="HT71" i="46"/>
  <c r="HY4" i="39"/>
  <c r="HX22" i="17"/>
  <c r="HX28" i="17"/>
  <c r="HX4" i="17"/>
  <c r="HX23" i="17"/>
  <c r="HX29" i="17"/>
  <c r="HX20" i="17"/>
  <c r="HX24" i="17"/>
  <c r="HX21" i="17"/>
  <c r="HX25" i="17"/>
  <c r="HX36" i="17"/>
  <c r="HX40" i="17"/>
  <c r="HX30" i="17"/>
  <c r="HX31" i="17"/>
  <c r="HX41" i="17"/>
  <c r="HX32" i="17"/>
  <c r="HX34" i="17"/>
  <c r="HX44" i="17"/>
  <c r="HX35" i="17"/>
  <c r="HX43" i="17"/>
  <c r="HX45" i="17"/>
  <c r="HX49" i="17"/>
  <c r="HX54" i="17"/>
  <c r="HX46" i="17"/>
  <c r="HX50" i="17"/>
  <c r="HX55" i="17"/>
  <c r="HX47" i="17"/>
  <c r="HX51" i="17"/>
  <c r="HX56" i="17"/>
  <c r="HX48" i="17"/>
  <c r="HX53" i="17"/>
  <c r="HX61" i="17"/>
  <c r="HX67" i="17"/>
  <c r="HX58" i="17"/>
  <c r="HX64" i="17"/>
  <c r="HX68" i="17"/>
  <c r="HX57" i="17"/>
  <c r="HX59" i="17"/>
  <c r="HX65" i="17"/>
  <c r="HX69" i="17"/>
  <c r="HX60" i="17"/>
  <c r="HX66" i="17"/>
  <c r="HX71" i="17"/>
  <c r="HX74" i="17"/>
  <c r="HX78" i="17"/>
  <c r="HX72" i="17"/>
  <c r="HX75" i="17"/>
  <c r="HX79" i="17"/>
  <c r="HX76" i="17"/>
  <c r="HX80" i="17"/>
  <c r="HX70" i="17"/>
  <c r="HX77" i="17"/>
  <c r="HX82" i="17"/>
  <c r="HX88" i="17"/>
  <c r="HX92" i="17"/>
  <c r="HX89" i="17"/>
  <c r="HX84" i="17"/>
  <c r="HX86" i="17"/>
  <c r="HX90" i="17"/>
  <c r="HX81" i="17"/>
  <c r="HX85" i="17"/>
  <c r="HX87" i="17"/>
  <c r="HX91" i="17"/>
  <c r="HW5" i="38"/>
  <c r="HU42" i="38"/>
  <c r="HU4" i="38"/>
  <c r="HU4" i="57"/>
  <c r="CQ25" i="18"/>
  <c r="HZ5" i="39"/>
  <c r="IA5" i="39" s="1"/>
  <c r="HV5" i="57"/>
  <c r="HW5" i="57" s="1"/>
  <c r="HQ4" i="45"/>
  <c r="HQ83" i="45"/>
  <c r="HQ84" i="45"/>
  <c r="HQ85" i="45"/>
  <c r="HQ82" i="45"/>
  <c r="HQ86" i="45"/>
  <c r="HW4" i="17"/>
  <c r="HW22" i="17"/>
  <c r="HW28" i="17"/>
  <c r="HY5" i="17"/>
  <c r="HW23" i="17"/>
  <c r="HW29" i="17"/>
  <c r="HW20" i="17"/>
  <c r="HW24" i="17"/>
  <c r="HW30" i="17"/>
  <c r="HW21" i="17"/>
  <c r="HW25" i="17"/>
  <c r="HW40" i="17"/>
  <c r="HW45" i="17"/>
  <c r="HW31" i="17"/>
  <c r="HW41" i="17"/>
  <c r="HW32" i="17"/>
  <c r="HW43" i="17"/>
  <c r="HW34" i="17"/>
  <c r="HW44" i="17"/>
  <c r="HW35" i="17"/>
  <c r="HW36" i="17"/>
  <c r="HW49" i="17"/>
  <c r="HW54" i="17"/>
  <c r="HW46" i="17"/>
  <c r="HW50" i="17"/>
  <c r="HW55" i="17"/>
  <c r="HW47" i="17"/>
  <c r="HW51" i="17"/>
  <c r="HW56" i="17"/>
  <c r="HW48" i="17"/>
  <c r="HW53" i="17"/>
  <c r="HW57" i="17"/>
  <c r="HW61" i="17"/>
  <c r="HW67" i="17"/>
  <c r="HW58" i="17"/>
  <c r="HW64" i="17"/>
  <c r="HW68" i="17"/>
  <c r="HW59" i="17"/>
  <c r="HW65" i="17"/>
  <c r="HW69" i="17"/>
  <c r="HW60" i="17"/>
  <c r="HW66" i="17"/>
  <c r="HW70" i="17"/>
  <c r="HW71" i="17"/>
  <c r="HW74" i="17"/>
  <c r="HW78" i="17"/>
  <c r="HW82" i="17"/>
  <c r="HW72" i="17"/>
  <c r="HW75" i="17"/>
  <c r="HW79" i="17"/>
  <c r="HW84" i="17"/>
  <c r="HW76" i="17"/>
  <c r="HW80" i="17"/>
  <c r="HW77" i="17"/>
  <c r="HW88" i="17"/>
  <c r="HW92" i="17"/>
  <c r="HW89" i="17"/>
  <c r="HW86" i="17"/>
  <c r="HW90" i="17"/>
  <c r="HW81" i="17"/>
  <c r="HW85" i="17"/>
  <c r="HW87" i="17"/>
  <c r="HW91" i="17"/>
  <c r="HP4" i="45"/>
  <c r="HP3" i="45"/>
  <c r="HR5" i="45"/>
  <c r="HU5" i="44"/>
  <c r="HS4" i="44"/>
  <c r="HU5" i="46"/>
  <c r="HV5" i="46" s="1"/>
  <c r="HV4" i="46" l="1"/>
  <c r="HV9" i="46"/>
  <c r="HV8" i="46"/>
  <c r="HV14" i="46"/>
  <c r="HV10" i="46"/>
  <c r="HV16" i="46"/>
  <c r="HV17" i="46"/>
  <c r="HV15" i="46"/>
  <c r="HV18" i="46"/>
  <c r="HV19" i="46"/>
  <c r="HV21" i="46"/>
  <c r="HV20" i="46"/>
  <c r="HV25" i="46"/>
  <c r="HV22" i="46"/>
  <c r="HV23" i="46"/>
  <c r="HV31" i="46"/>
  <c r="HV26" i="46"/>
  <c r="HV24" i="46"/>
  <c r="HV30" i="46"/>
  <c r="HV27" i="46"/>
  <c r="HV29" i="46"/>
  <c r="HV33" i="46"/>
  <c r="HV34" i="46"/>
  <c r="HV32" i="46"/>
  <c r="HV35" i="46"/>
  <c r="HV36" i="46"/>
  <c r="HV43" i="46"/>
  <c r="HV39" i="46"/>
  <c r="HV40" i="46"/>
  <c r="HV38" i="46"/>
  <c r="HV37" i="46"/>
  <c r="HV45" i="46"/>
  <c r="HV46" i="46"/>
  <c r="HV42" i="46"/>
  <c r="HV41" i="46"/>
  <c r="HV48" i="46"/>
  <c r="HV52" i="46"/>
  <c r="HV54" i="46"/>
  <c r="HV47" i="46"/>
  <c r="HV57" i="46"/>
  <c r="HV58" i="46"/>
  <c r="HV56" i="46"/>
  <c r="HV63" i="46"/>
  <c r="HV69" i="46"/>
  <c r="HV53" i="46"/>
  <c r="HV64" i="46"/>
  <c r="HV65" i="46"/>
  <c r="HV60" i="46"/>
  <c r="HV68" i="46"/>
  <c r="HV71" i="46"/>
  <c r="HV72" i="46"/>
  <c r="HV75" i="46"/>
  <c r="HV70" i="46"/>
  <c r="HW4" i="57"/>
  <c r="IA4" i="39"/>
  <c r="CR25" i="18"/>
  <c r="HZ5" i="17"/>
  <c r="HV5" i="44"/>
  <c r="HT4" i="44"/>
  <c r="IA5" i="17"/>
  <c r="HY22" i="17"/>
  <c r="HY28" i="17"/>
  <c r="HY4" i="17"/>
  <c r="HY23" i="17"/>
  <c r="HY29" i="17"/>
  <c r="HY20" i="17"/>
  <c r="HY24" i="17"/>
  <c r="HY21" i="17"/>
  <c r="HY25" i="17"/>
  <c r="HY35" i="17"/>
  <c r="HY36" i="17"/>
  <c r="HY40" i="17"/>
  <c r="HY45" i="17"/>
  <c r="HY30" i="17"/>
  <c r="HY31" i="17"/>
  <c r="HY41" i="17"/>
  <c r="HY32" i="17"/>
  <c r="HY43" i="17"/>
  <c r="HY34" i="17"/>
  <c r="HY44" i="17"/>
  <c r="HY48" i="17"/>
  <c r="HY53" i="17"/>
  <c r="HY57" i="17"/>
  <c r="HY49" i="17"/>
  <c r="HY54" i="17"/>
  <c r="HY46" i="17"/>
  <c r="HY50" i="17"/>
  <c r="HY55" i="17"/>
  <c r="HY47" i="17"/>
  <c r="HY51" i="17"/>
  <c r="HY56" i="17"/>
  <c r="HY61" i="17"/>
  <c r="HY67" i="17"/>
  <c r="HY71" i="17"/>
  <c r="HY58" i="17"/>
  <c r="HY64" i="17"/>
  <c r="HY68" i="17"/>
  <c r="HY59" i="17"/>
  <c r="HY65" i="17"/>
  <c r="HY69" i="17"/>
  <c r="HY60" i="17"/>
  <c r="HY66" i="17"/>
  <c r="HY70" i="17"/>
  <c r="HY77" i="17"/>
  <c r="HY81" i="17"/>
  <c r="HY74" i="17"/>
  <c r="HY78" i="17"/>
  <c r="HY82" i="17"/>
  <c r="HY72" i="17"/>
  <c r="HY75" i="17"/>
  <c r="HY79" i="17"/>
  <c r="HY84" i="17"/>
  <c r="HY76" i="17"/>
  <c r="HY80" i="17"/>
  <c r="HY85" i="17"/>
  <c r="HY87" i="17"/>
  <c r="HY91" i="17"/>
  <c r="HY88" i="17"/>
  <c r="HY92" i="17"/>
  <c r="HY89" i="17"/>
  <c r="HY86" i="17"/>
  <c r="HY90" i="17"/>
  <c r="HS5" i="45"/>
  <c r="HX5" i="57"/>
  <c r="HY5" i="57" s="1"/>
  <c r="HV4" i="57"/>
  <c r="HW5" i="44"/>
  <c r="HU4" i="44"/>
  <c r="HR4" i="45"/>
  <c r="HR83" i="45"/>
  <c r="HR84" i="45"/>
  <c r="HR85" i="45"/>
  <c r="HR82" i="45"/>
  <c r="HR86" i="45"/>
  <c r="HW5" i="46"/>
  <c r="HU4" i="46"/>
  <c r="HU9" i="46"/>
  <c r="HU8" i="46"/>
  <c r="HU14" i="46"/>
  <c r="HU16" i="46"/>
  <c r="HU10" i="46"/>
  <c r="HU15" i="46"/>
  <c r="HU18" i="46"/>
  <c r="HU17" i="46"/>
  <c r="HU22" i="46"/>
  <c r="HU19" i="46"/>
  <c r="HU20" i="46"/>
  <c r="HU21" i="46"/>
  <c r="HU25" i="46"/>
  <c r="HU23" i="46"/>
  <c r="HU26" i="46"/>
  <c r="HU29" i="46"/>
  <c r="HU24" i="46"/>
  <c r="HU31" i="46"/>
  <c r="HU30" i="46"/>
  <c r="HU27" i="46"/>
  <c r="HU33" i="46"/>
  <c r="HU34" i="46"/>
  <c r="HU32" i="46"/>
  <c r="HU35" i="46"/>
  <c r="HU39" i="46"/>
  <c r="HU40" i="46"/>
  <c r="HU38" i="46"/>
  <c r="HU37" i="46"/>
  <c r="HU36" i="46"/>
  <c r="HU45" i="46"/>
  <c r="HU46" i="46"/>
  <c r="HU43" i="46"/>
  <c r="HU41" i="46"/>
  <c r="HU48" i="46"/>
  <c r="HU56" i="46"/>
  <c r="HU52" i="46"/>
  <c r="HU42" i="46"/>
  <c r="HU47" i="46"/>
  <c r="HU63" i="46"/>
  <c r="HU54" i="46"/>
  <c r="HU57" i="46"/>
  <c r="HU58" i="46"/>
  <c r="HU53" i="46"/>
  <c r="HU64" i="46"/>
  <c r="HU70" i="46"/>
  <c r="HU65" i="46"/>
  <c r="HU60" i="46"/>
  <c r="HU68" i="46"/>
  <c r="HU69" i="46"/>
  <c r="HU72" i="46"/>
  <c r="HU75" i="46"/>
  <c r="HU71" i="46"/>
  <c r="HW4" i="38"/>
  <c r="HY5" i="38"/>
  <c r="HW42" i="38"/>
  <c r="HX5" i="38"/>
  <c r="IB5" i="39"/>
  <c r="IC5" i="39" s="1"/>
  <c r="HZ4" i="39"/>
  <c r="IC3" i="39" l="1"/>
  <c r="IC4" i="39"/>
  <c r="HY4" i="57"/>
  <c r="IA4" i="17"/>
  <c r="IA21" i="17"/>
  <c r="IA25" i="17"/>
  <c r="IA22" i="17"/>
  <c r="IA28" i="17"/>
  <c r="IA23" i="17"/>
  <c r="IA20" i="17"/>
  <c r="IA24" i="17"/>
  <c r="IA29" i="17"/>
  <c r="IA34" i="17"/>
  <c r="IA35" i="17"/>
  <c r="IA36" i="17"/>
  <c r="IA40" i="17"/>
  <c r="IA45" i="17"/>
  <c r="IA30" i="17"/>
  <c r="IA31" i="17"/>
  <c r="IA41" i="17"/>
  <c r="IA32" i="17"/>
  <c r="IA43" i="17"/>
  <c r="IA48" i="17"/>
  <c r="IA53" i="17"/>
  <c r="IA44" i="17"/>
  <c r="IA46" i="17"/>
  <c r="IA49" i="17"/>
  <c r="IA54" i="17"/>
  <c r="IA50" i="17"/>
  <c r="IA55" i="17"/>
  <c r="IA47" i="17"/>
  <c r="IA51" i="17"/>
  <c r="IA56" i="17"/>
  <c r="IA60" i="17"/>
  <c r="IA66" i="17"/>
  <c r="IA61" i="17"/>
  <c r="IA67" i="17"/>
  <c r="IA58" i="17"/>
  <c r="IA57" i="17"/>
  <c r="IA64" i="17"/>
  <c r="IA68" i="17"/>
  <c r="IA59" i="17"/>
  <c r="IA65" i="17"/>
  <c r="IA70" i="17"/>
  <c r="IA77" i="17"/>
  <c r="IA81" i="17"/>
  <c r="IA71" i="17"/>
  <c r="IA74" i="17"/>
  <c r="IA78" i="17"/>
  <c r="IA82" i="17"/>
  <c r="IA72" i="17"/>
  <c r="IA75" i="17"/>
  <c r="IA79" i="17"/>
  <c r="IA69" i="17"/>
  <c r="IA76" i="17"/>
  <c r="IA80" i="17"/>
  <c r="IA85" i="17"/>
  <c r="IA87" i="17"/>
  <c r="IA91" i="17"/>
  <c r="IA88" i="17"/>
  <c r="IA92" i="17"/>
  <c r="IA89" i="17"/>
  <c r="IA84" i="17"/>
  <c r="IA86" i="17"/>
  <c r="IA90" i="17"/>
  <c r="HS4" i="45"/>
  <c r="HS86" i="45"/>
  <c r="HS83" i="45"/>
  <c r="HS84" i="45"/>
  <c r="HS85" i="45"/>
  <c r="HS82" i="45"/>
  <c r="HX5" i="44"/>
  <c r="HV4" i="44"/>
  <c r="HZ5" i="38"/>
  <c r="HX42" i="38"/>
  <c r="HX4" i="38"/>
  <c r="HZ4" i="17"/>
  <c r="IB5" i="17"/>
  <c r="HZ21" i="17"/>
  <c r="HZ25" i="17"/>
  <c r="HZ22" i="17"/>
  <c r="HZ28" i="17"/>
  <c r="HZ23" i="17"/>
  <c r="HZ29" i="17"/>
  <c r="HZ20" i="17"/>
  <c r="HZ24" i="17"/>
  <c r="HZ34" i="17"/>
  <c r="HZ44" i="17"/>
  <c r="HZ35" i="17"/>
  <c r="HZ36" i="17"/>
  <c r="HZ40" i="17"/>
  <c r="HZ45" i="17"/>
  <c r="HZ30" i="17"/>
  <c r="HZ31" i="17"/>
  <c r="HZ41" i="17"/>
  <c r="HZ46" i="17"/>
  <c r="HZ32" i="17"/>
  <c r="HZ43" i="17"/>
  <c r="HZ48" i="17"/>
  <c r="HZ53" i="17"/>
  <c r="HZ49" i="17"/>
  <c r="HZ54" i="17"/>
  <c r="HZ50" i="17"/>
  <c r="HZ55" i="17"/>
  <c r="HZ47" i="17"/>
  <c r="HZ51" i="17"/>
  <c r="HZ56" i="17"/>
  <c r="HZ60" i="17"/>
  <c r="HZ66" i="17"/>
  <c r="HZ61" i="17"/>
  <c r="HZ67" i="17"/>
  <c r="HZ58" i="17"/>
  <c r="HZ57" i="17"/>
  <c r="HZ64" i="17"/>
  <c r="HZ68" i="17"/>
  <c r="HZ59" i="17"/>
  <c r="HZ65" i="17"/>
  <c r="HZ69" i="17"/>
  <c r="HZ70" i="17"/>
  <c r="HZ77" i="17"/>
  <c r="HZ81" i="17"/>
  <c r="HZ71" i="17"/>
  <c r="HZ74" i="17"/>
  <c r="HZ78" i="17"/>
  <c r="HZ82" i="17"/>
  <c r="HZ72" i="17"/>
  <c r="HZ75" i="17"/>
  <c r="HZ79" i="17"/>
  <c r="HZ76" i="17"/>
  <c r="HZ80" i="17"/>
  <c r="HZ85" i="17"/>
  <c r="HZ87" i="17"/>
  <c r="HZ91" i="17"/>
  <c r="HZ88" i="17"/>
  <c r="HZ92" i="17"/>
  <c r="HZ89" i="17"/>
  <c r="HZ84" i="17"/>
  <c r="HZ86" i="17"/>
  <c r="HZ90" i="17"/>
  <c r="HT5" i="45"/>
  <c r="HW4" i="46"/>
  <c r="HW8" i="46"/>
  <c r="HW9" i="46"/>
  <c r="HW14" i="46"/>
  <c r="HW10" i="46"/>
  <c r="HW16" i="46"/>
  <c r="HW15" i="46"/>
  <c r="HW18" i="46"/>
  <c r="HW19" i="46"/>
  <c r="HW17" i="46"/>
  <c r="HW20" i="46"/>
  <c r="HW21" i="46"/>
  <c r="HW25" i="46"/>
  <c r="HW26" i="46"/>
  <c r="HW22" i="46"/>
  <c r="HW24" i="46"/>
  <c r="HW23" i="46"/>
  <c r="HW29" i="46"/>
  <c r="HW31" i="46"/>
  <c r="HW27" i="46"/>
  <c r="HW30" i="46"/>
  <c r="HW33" i="46"/>
  <c r="HW32" i="46"/>
  <c r="HW36" i="46"/>
  <c r="HW38" i="46"/>
  <c r="HW39" i="46"/>
  <c r="HW35" i="46"/>
  <c r="HW34" i="46"/>
  <c r="HW40" i="46"/>
  <c r="HW45" i="46"/>
  <c r="HW37" i="46"/>
  <c r="HW41" i="46"/>
  <c r="HW46" i="46"/>
  <c r="HW42" i="46"/>
  <c r="HW43" i="46"/>
  <c r="HW47" i="46"/>
  <c r="HW48" i="46"/>
  <c r="HW52" i="46"/>
  <c r="HW63" i="46"/>
  <c r="HW54" i="46"/>
  <c r="HW57" i="46"/>
  <c r="HW58" i="46"/>
  <c r="HW56" i="46"/>
  <c r="HW53" i="46"/>
  <c r="HW60" i="46"/>
  <c r="HW69" i="46"/>
  <c r="HW64" i="46"/>
  <c r="HW70" i="46"/>
  <c r="HW65" i="46"/>
  <c r="HW68" i="46"/>
  <c r="HW71" i="46"/>
  <c r="HW72" i="46"/>
  <c r="HW75" i="46"/>
  <c r="CS25" i="18"/>
  <c r="IB4" i="39"/>
  <c r="ID5" i="39"/>
  <c r="IA5" i="38"/>
  <c r="HY4" i="38"/>
  <c r="HY42" i="38"/>
  <c r="HW4" i="44"/>
  <c r="HY5" i="44"/>
  <c r="HX5" i="46"/>
  <c r="HY5" i="46" s="1"/>
  <c r="HX4" i="57"/>
  <c r="HZ5" i="57"/>
  <c r="IA5" i="57" s="1"/>
  <c r="HY9" i="46" l="1"/>
  <c r="HY10" i="46"/>
  <c r="HY15" i="46"/>
  <c r="HY8" i="46"/>
  <c r="HY14" i="46"/>
  <c r="HY4" i="46"/>
  <c r="HY16" i="46"/>
  <c r="HY17" i="46"/>
  <c r="HY18" i="46"/>
  <c r="HY19" i="46"/>
  <c r="HY20" i="46"/>
  <c r="HY22" i="46"/>
  <c r="HY21" i="46"/>
  <c r="HY24" i="46"/>
  <c r="HY23" i="46"/>
  <c r="HY30" i="46"/>
  <c r="HY26" i="46"/>
  <c r="HY27" i="46"/>
  <c r="HY25" i="46"/>
  <c r="HY31" i="46"/>
  <c r="HY29" i="46"/>
  <c r="HY33" i="46"/>
  <c r="HY37" i="46"/>
  <c r="HY36" i="46"/>
  <c r="HY38" i="46"/>
  <c r="HY32" i="46"/>
  <c r="HY35" i="46"/>
  <c r="HY42" i="46"/>
  <c r="HY39" i="46"/>
  <c r="HY40" i="46"/>
  <c r="HY34" i="46"/>
  <c r="HY41" i="46"/>
  <c r="HY45" i="46"/>
  <c r="HY46" i="46"/>
  <c r="HY43" i="46"/>
  <c r="HY47" i="46"/>
  <c r="HY48" i="46"/>
  <c r="HY53" i="46"/>
  <c r="HY60" i="46"/>
  <c r="HY54" i="46"/>
  <c r="HY57" i="46"/>
  <c r="HY52" i="46"/>
  <c r="HY56" i="46"/>
  <c r="HY68" i="46"/>
  <c r="HY58" i="46"/>
  <c r="HY63" i="46"/>
  <c r="HY69" i="46"/>
  <c r="HY64" i="46"/>
  <c r="HY70" i="46"/>
  <c r="HY65" i="46"/>
  <c r="HY71" i="46"/>
  <c r="HY72" i="46"/>
  <c r="HY75" i="46"/>
  <c r="IA4" i="57"/>
  <c r="HU5" i="45"/>
  <c r="IB21" i="17"/>
  <c r="IB25" i="17"/>
  <c r="ID5" i="17"/>
  <c r="IB4" i="17"/>
  <c r="IB22" i="17"/>
  <c r="IB28" i="17"/>
  <c r="IB23" i="17"/>
  <c r="IB20" i="17"/>
  <c r="IB24" i="17"/>
  <c r="IB29" i="17"/>
  <c r="IB34" i="17"/>
  <c r="IB44" i="17"/>
  <c r="IB35" i="17"/>
  <c r="IB36" i="17"/>
  <c r="IB40" i="17"/>
  <c r="IB45" i="17"/>
  <c r="IB30" i="17"/>
  <c r="IB31" i="17"/>
  <c r="IB41" i="17"/>
  <c r="IB32" i="17"/>
  <c r="IB43" i="17"/>
  <c r="IB47" i="17"/>
  <c r="IB51" i="17"/>
  <c r="IB56" i="17"/>
  <c r="IB48" i="17"/>
  <c r="IB53" i="17"/>
  <c r="IB57" i="17"/>
  <c r="IB46" i="17"/>
  <c r="IB49" i="17"/>
  <c r="IB54" i="17"/>
  <c r="IB58" i="17"/>
  <c r="IB50" i="17"/>
  <c r="IB55" i="17"/>
  <c r="IB60" i="17"/>
  <c r="IB66" i="17"/>
  <c r="IB70" i="17"/>
  <c r="IB61" i="17"/>
  <c r="IB67" i="17"/>
  <c r="IB71" i="17"/>
  <c r="IB64" i="17"/>
  <c r="IB68" i="17"/>
  <c r="IB59" i="17"/>
  <c r="IB65" i="17"/>
  <c r="IB69" i="17"/>
  <c r="IB76" i="17"/>
  <c r="IB80" i="17"/>
  <c r="IB77" i="17"/>
  <c r="IB81" i="17"/>
  <c r="IB74" i="17"/>
  <c r="IB78" i="17"/>
  <c r="IB82" i="17"/>
  <c r="IB72" i="17"/>
  <c r="IB75" i="17"/>
  <c r="IB79" i="17"/>
  <c r="IB86" i="17"/>
  <c r="IB90" i="17"/>
  <c r="IB85" i="17"/>
  <c r="IB87" i="17"/>
  <c r="IB91" i="17"/>
  <c r="IB88" i="17"/>
  <c r="IB92" i="17"/>
  <c r="IB89" i="17"/>
  <c r="IB84" i="17"/>
  <c r="CT25" i="18"/>
  <c r="HX4" i="46"/>
  <c r="HZ5" i="46"/>
  <c r="HX8" i="46"/>
  <c r="HX15" i="46"/>
  <c r="HX9" i="46"/>
  <c r="HX10" i="46"/>
  <c r="HX16" i="46"/>
  <c r="HX14" i="46"/>
  <c r="HX18" i="46"/>
  <c r="HX21" i="46"/>
  <c r="HX17" i="46"/>
  <c r="HX20" i="46"/>
  <c r="HX22" i="46"/>
  <c r="HX19" i="46"/>
  <c r="HX24" i="46"/>
  <c r="HX23" i="46"/>
  <c r="HX26" i="46"/>
  <c r="HX27" i="46"/>
  <c r="HX25" i="46"/>
  <c r="HX29" i="46"/>
  <c r="HX30" i="46"/>
  <c r="HX31" i="46"/>
  <c r="HX36" i="46"/>
  <c r="HX33" i="46"/>
  <c r="HX34" i="46"/>
  <c r="HX38" i="46"/>
  <c r="HX32" i="46"/>
  <c r="HX35" i="46"/>
  <c r="HX37" i="46"/>
  <c r="HX39" i="46"/>
  <c r="HX43" i="46"/>
  <c r="HX40" i="46"/>
  <c r="HX41" i="46"/>
  <c r="HX45" i="46"/>
  <c r="HX42" i="46"/>
  <c r="HX46" i="46"/>
  <c r="HX47" i="46"/>
  <c r="HX54" i="46"/>
  <c r="HX48" i="46"/>
  <c r="HX53" i="46"/>
  <c r="HX60" i="46"/>
  <c r="HX57" i="46"/>
  <c r="HX58" i="46"/>
  <c r="HX52" i="46"/>
  <c r="HX63" i="46"/>
  <c r="HX69" i="46"/>
  <c r="HX64" i="46"/>
  <c r="HX70" i="46"/>
  <c r="HX56" i="46"/>
  <c r="HX65" i="46"/>
  <c r="HX71" i="46"/>
  <c r="HX72" i="46"/>
  <c r="HX75" i="46"/>
  <c r="HX68" i="46"/>
  <c r="IB5" i="38"/>
  <c r="HZ4" i="38"/>
  <c r="HZ42" i="38"/>
  <c r="HY4" i="44"/>
  <c r="IC5" i="38"/>
  <c r="IA4" i="38"/>
  <c r="IA42" i="38"/>
  <c r="HV5" i="45"/>
  <c r="HT4" i="45"/>
  <c r="HT86" i="45"/>
  <c r="HT83" i="45"/>
  <c r="HT84" i="45"/>
  <c r="HT85" i="45"/>
  <c r="HT82" i="45"/>
  <c r="IC5" i="17"/>
  <c r="IB5" i="57"/>
  <c r="IC5" i="57" s="1"/>
  <c r="HZ4" i="57"/>
  <c r="ID4" i="39"/>
  <c r="HX4" i="44"/>
  <c r="HZ5" i="44"/>
  <c r="IA5" i="44" s="1"/>
  <c r="IE5" i="39"/>
  <c r="IC3" i="57" l="1"/>
  <c r="IC4" i="57"/>
  <c r="IA4" i="44"/>
  <c r="HV4" i="45"/>
  <c r="HV85" i="45"/>
  <c r="HV82" i="45"/>
  <c r="HV86" i="45"/>
  <c r="HV83" i="45"/>
  <c r="HV84" i="45"/>
  <c r="IE4" i="39"/>
  <c r="IC3" i="38"/>
  <c r="IC4" i="38"/>
  <c r="ID20" i="17"/>
  <c r="ID24" i="17"/>
  <c r="ID21" i="17"/>
  <c r="ID25" i="17"/>
  <c r="ID4" i="17"/>
  <c r="ID22" i="17"/>
  <c r="ID28" i="17"/>
  <c r="ID23" i="17"/>
  <c r="ID32" i="17"/>
  <c r="ID43" i="17"/>
  <c r="ID29" i="17"/>
  <c r="ID34" i="17"/>
  <c r="ID44" i="17"/>
  <c r="ID35" i="17"/>
  <c r="ID36" i="17"/>
  <c r="ID30" i="17"/>
  <c r="ID40" i="17"/>
  <c r="ID31" i="17"/>
  <c r="ID41" i="17"/>
  <c r="ID45" i="17"/>
  <c r="ID47" i="17"/>
  <c r="ID51" i="17"/>
  <c r="ID56" i="17"/>
  <c r="ID48" i="17"/>
  <c r="ID53" i="17"/>
  <c r="ID46" i="17"/>
  <c r="ID49" i="17"/>
  <c r="ID54" i="17"/>
  <c r="ID50" i="17"/>
  <c r="ID55" i="17"/>
  <c r="ID59" i="17"/>
  <c r="ID65" i="17"/>
  <c r="ID69" i="17"/>
  <c r="ID60" i="17"/>
  <c r="ID66" i="17"/>
  <c r="ID61" i="17"/>
  <c r="ID67" i="17"/>
  <c r="ID58" i="17"/>
  <c r="ID57" i="17"/>
  <c r="ID64" i="17"/>
  <c r="ID68" i="17"/>
  <c r="ID70" i="17"/>
  <c r="ID76" i="17"/>
  <c r="ID80" i="17"/>
  <c r="ID71" i="17"/>
  <c r="ID77" i="17"/>
  <c r="ID81" i="17"/>
  <c r="ID74" i="17"/>
  <c r="ID78" i="17"/>
  <c r="ID72" i="17"/>
  <c r="ID75" i="17"/>
  <c r="ID79" i="17"/>
  <c r="ID84" i="17"/>
  <c r="ID86" i="17"/>
  <c r="ID90" i="17"/>
  <c r="ID82" i="17"/>
  <c r="ID85" i="17"/>
  <c r="ID87" i="17"/>
  <c r="ID91" i="17"/>
  <c r="ID88" i="17"/>
  <c r="ID92" i="17"/>
  <c r="ID89" i="17"/>
  <c r="HZ4" i="44"/>
  <c r="IB5" i="44"/>
  <c r="IF5" i="39"/>
  <c r="IG5" i="39" s="1"/>
  <c r="HZ4" i="46"/>
  <c r="HZ9" i="46"/>
  <c r="HZ10" i="46"/>
  <c r="HZ8" i="46"/>
  <c r="HZ16" i="46"/>
  <c r="HZ14" i="46"/>
  <c r="HZ17" i="46"/>
  <c r="HZ15" i="46"/>
  <c r="HZ18" i="46"/>
  <c r="HZ19" i="46"/>
  <c r="HZ20" i="46"/>
  <c r="HZ23" i="46"/>
  <c r="HZ24" i="46"/>
  <c r="HZ22" i="46"/>
  <c r="HZ21" i="46"/>
  <c r="HZ25" i="46"/>
  <c r="HZ27" i="46"/>
  <c r="HZ32" i="46"/>
  <c r="HZ29" i="46"/>
  <c r="HZ31" i="46"/>
  <c r="HZ26" i="46"/>
  <c r="HZ35" i="46"/>
  <c r="HZ30" i="46"/>
  <c r="HZ37" i="46"/>
  <c r="HZ36" i="46"/>
  <c r="HZ38" i="46"/>
  <c r="HZ33" i="46"/>
  <c r="HZ34" i="46"/>
  <c r="HZ39" i="46"/>
  <c r="HZ43" i="46"/>
  <c r="HZ40" i="46"/>
  <c r="HZ41" i="46"/>
  <c r="HZ46" i="46"/>
  <c r="HZ42" i="46"/>
  <c r="HZ45" i="46"/>
  <c r="HZ47" i="46"/>
  <c r="HZ48" i="46"/>
  <c r="HZ52" i="46"/>
  <c r="HZ56" i="46"/>
  <c r="HZ53" i="46"/>
  <c r="HZ60" i="46"/>
  <c r="HZ54" i="46"/>
  <c r="HZ57" i="46"/>
  <c r="HZ58" i="46"/>
  <c r="HZ68" i="46"/>
  <c r="HZ63" i="46"/>
  <c r="HZ69" i="46"/>
  <c r="HZ64" i="46"/>
  <c r="HZ65" i="46"/>
  <c r="HZ70" i="46"/>
  <c r="HZ71" i="46"/>
  <c r="HZ72" i="46"/>
  <c r="HZ75" i="46"/>
  <c r="HW5" i="45"/>
  <c r="HU4" i="45"/>
  <c r="HU82" i="45"/>
  <c r="HU86" i="45"/>
  <c r="HU83" i="45"/>
  <c r="HU84" i="45"/>
  <c r="HU85" i="45"/>
  <c r="IB4" i="57"/>
  <c r="ID5" i="57"/>
  <c r="CU25" i="18"/>
  <c r="IE5" i="17"/>
  <c r="IC20" i="17"/>
  <c r="IC24" i="17"/>
  <c r="IC30" i="17"/>
  <c r="IC3" i="17"/>
  <c r="IC21" i="17"/>
  <c r="IC25" i="17"/>
  <c r="IC4" i="17"/>
  <c r="IC22" i="17"/>
  <c r="IC28" i="17"/>
  <c r="IC23" i="17"/>
  <c r="IC29" i="17"/>
  <c r="IC32" i="17"/>
  <c r="IC43" i="17"/>
  <c r="IC34" i="17"/>
  <c r="IC44" i="17"/>
  <c r="IC35" i="17"/>
  <c r="IC36" i="17"/>
  <c r="IC40" i="17"/>
  <c r="IC45" i="17"/>
  <c r="IC31" i="17"/>
  <c r="IC41" i="17"/>
  <c r="IC47" i="17"/>
  <c r="IC51" i="17"/>
  <c r="IC48" i="17"/>
  <c r="IC53" i="17"/>
  <c r="IC46" i="17"/>
  <c r="IC49" i="17"/>
  <c r="IC54" i="17"/>
  <c r="IC50" i="17"/>
  <c r="IC55" i="17"/>
  <c r="IC59" i="17"/>
  <c r="IC65" i="17"/>
  <c r="IC69" i="17"/>
  <c r="IC56" i="17"/>
  <c r="IC60" i="17"/>
  <c r="IC66" i="17"/>
  <c r="IC70" i="17"/>
  <c r="IC61" i="17"/>
  <c r="IC67" i="17"/>
  <c r="IC58" i="17"/>
  <c r="IC57" i="17"/>
  <c r="IC64" i="17"/>
  <c r="IC68" i="17"/>
  <c r="IC76" i="17"/>
  <c r="IC80" i="17"/>
  <c r="IC71" i="17"/>
  <c r="IC77" i="17"/>
  <c r="IC81" i="17"/>
  <c r="IC74" i="17"/>
  <c r="IC78" i="17"/>
  <c r="IC82" i="17"/>
  <c r="IC72" i="17"/>
  <c r="IC75" i="17"/>
  <c r="IC79" i="17"/>
  <c r="IC86" i="17"/>
  <c r="IC90" i="17"/>
  <c r="IC85" i="17"/>
  <c r="IC87" i="17"/>
  <c r="IC91" i="17"/>
  <c r="IC88" i="17"/>
  <c r="IC92" i="17"/>
  <c r="IC89" i="17"/>
  <c r="IC84" i="17"/>
  <c r="ID5" i="38"/>
  <c r="IE5" i="38" s="1"/>
  <c r="IB4" i="38"/>
  <c r="IB42" i="38"/>
  <c r="IC42" i="38" s="1"/>
  <c r="IA5" i="46"/>
  <c r="IB5" i="46" s="1"/>
  <c r="IB4" i="46" l="1"/>
  <c r="IB8" i="46"/>
  <c r="IB14" i="46"/>
  <c r="IB10" i="46"/>
  <c r="ID5" i="46"/>
  <c r="IB9" i="46"/>
  <c r="IB15" i="46"/>
  <c r="IB16" i="46"/>
  <c r="IB17" i="46"/>
  <c r="IB20" i="46"/>
  <c r="IB18" i="46"/>
  <c r="IB19" i="46"/>
  <c r="IB23" i="46"/>
  <c r="IB22" i="46"/>
  <c r="IB21" i="46"/>
  <c r="IB24" i="46"/>
  <c r="IB29" i="46"/>
  <c r="IB25" i="46"/>
  <c r="IB27" i="46"/>
  <c r="IB31" i="46"/>
  <c r="IB26" i="46"/>
  <c r="IB30" i="46"/>
  <c r="IB32" i="46"/>
  <c r="IB34" i="46"/>
  <c r="IB37" i="46"/>
  <c r="IB36" i="46"/>
  <c r="IB33" i="46"/>
  <c r="IB35" i="46"/>
  <c r="IB41" i="46"/>
  <c r="IB42" i="46"/>
  <c r="IB38" i="46"/>
  <c r="IB39" i="46"/>
  <c r="IB40" i="46"/>
  <c r="IB43" i="46"/>
  <c r="IB45" i="46"/>
  <c r="IB46" i="46"/>
  <c r="IB53" i="46"/>
  <c r="IB47" i="46"/>
  <c r="IB48" i="46"/>
  <c r="IB52" i="46"/>
  <c r="IB58" i="46"/>
  <c r="IB56" i="46"/>
  <c r="IB60" i="46"/>
  <c r="IB54" i="46"/>
  <c r="IB65" i="46"/>
  <c r="IB68" i="46"/>
  <c r="IB63" i="46"/>
  <c r="IB69" i="46"/>
  <c r="IB64" i="46"/>
  <c r="IB57" i="46"/>
  <c r="IB75" i="46"/>
  <c r="IB70" i="46"/>
  <c r="IB71" i="46"/>
  <c r="IB72" i="46"/>
  <c r="IG4" i="39"/>
  <c r="IE4" i="38"/>
  <c r="IE42" i="38"/>
  <c r="CV25" i="18"/>
  <c r="IH5" i="39"/>
  <c r="II5" i="39" s="1"/>
  <c r="IF4" i="39"/>
  <c r="IB4" i="44"/>
  <c r="ID5" i="44"/>
  <c r="ID4" i="57"/>
  <c r="IF5" i="38"/>
  <c r="IG5" i="38" s="1"/>
  <c r="ID4" i="38"/>
  <c r="ID42" i="38"/>
  <c r="IE20" i="17"/>
  <c r="IE24" i="17"/>
  <c r="IE30" i="17"/>
  <c r="IE21" i="17"/>
  <c r="IE25" i="17"/>
  <c r="IE4" i="17"/>
  <c r="IE22" i="17"/>
  <c r="IE28" i="17"/>
  <c r="IE23" i="17"/>
  <c r="IE29" i="17"/>
  <c r="IE32" i="17"/>
  <c r="IE43" i="17"/>
  <c r="IE34" i="17"/>
  <c r="IE44" i="17"/>
  <c r="IE35" i="17"/>
  <c r="IE36" i="17"/>
  <c r="IE40" i="17"/>
  <c r="IE31" i="17"/>
  <c r="IE41" i="17"/>
  <c r="IE46" i="17"/>
  <c r="IE50" i="17"/>
  <c r="IE55" i="17"/>
  <c r="IE45" i="17"/>
  <c r="IE47" i="17"/>
  <c r="IE51" i="17"/>
  <c r="IE56" i="17"/>
  <c r="IE48" i="17"/>
  <c r="IE53" i="17"/>
  <c r="IE57" i="17"/>
  <c r="IE49" i="17"/>
  <c r="IE54" i="17"/>
  <c r="IE58" i="17"/>
  <c r="IE59" i="17"/>
  <c r="IE65" i="17"/>
  <c r="IE69" i="17"/>
  <c r="IE60" i="17"/>
  <c r="IE66" i="17"/>
  <c r="IE70" i="17"/>
  <c r="IE61" i="17"/>
  <c r="IE67" i="17"/>
  <c r="IE64" i="17"/>
  <c r="IE68" i="17"/>
  <c r="IE75" i="17"/>
  <c r="IE79" i="17"/>
  <c r="IE76" i="17"/>
  <c r="IE80" i="17"/>
  <c r="IE71" i="17"/>
  <c r="IE77" i="17"/>
  <c r="IE81" i="17"/>
  <c r="IE74" i="17"/>
  <c r="IE78" i="17"/>
  <c r="IE72" i="17"/>
  <c r="IE89" i="17"/>
  <c r="IE84" i="17"/>
  <c r="IE86" i="17"/>
  <c r="IE90" i="17"/>
  <c r="IE82" i="17"/>
  <c r="IE85" i="17"/>
  <c r="IE87" i="17"/>
  <c r="IE91" i="17"/>
  <c r="IE88" i="17"/>
  <c r="IE92" i="17"/>
  <c r="IC5" i="44"/>
  <c r="HW4" i="45"/>
  <c r="HW85" i="45"/>
  <c r="HW82" i="45"/>
  <c r="HW86" i="45"/>
  <c r="HW83" i="45"/>
  <c r="HW84" i="45"/>
  <c r="IC5" i="46"/>
  <c r="IA8" i="46"/>
  <c r="IA10" i="46"/>
  <c r="IA4" i="46"/>
  <c r="IA9" i="46"/>
  <c r="IA15" i="46"/>
  <c r="IA14" i="46"/>
  <c r="IA17" i="46"/>
  <c r="IA16" i="46"/>
  <c r="IA18" i="46"/>
  <c r="IA20" i="46"/>
  <c r="IA24" i="46"/>
  <c r="IA19" i="46"/>
  <c r="IA23" i="46"/>
  <c r="IA22" i="46"/>
  <c r="IA21" i="46"/>
  <c r="IA31" i="46"/>
  <c r="IA26" i="46"/>
  <c r="IA25" i="46"/>
  <c r="IA27" i="46"/>
  <c r="IA29" i="46"/>
  <c r="IA35" i="46"/>
  <c r="IA30" i="46"/>
  <c r="IA33" i="46"/>
  <c r="IA32" i="46"/>
  <c r="IA34" i="46"/>
  <c r="IA37" i="46"/>
  <c r="IA36" i="46"/>
  <c r="IA42" i="46"/>
  <c r="IA38" i="46"/>
  <c r="IA39" i="46"/>
  <c r="IA40" i="46"/>
  <c r="IA41" i="46"/>
  <c r="IA45" i="46"/>
  <c r="IA43" i="46"/>
  <c r="IA46" i="46"/>
  <c r="IA53" i="46"/>
  <c r="IA47" i="46"/>
  <c r="IA54" i="46"/>
  <c r="IA48" i="46"/>
  <c r="IA52" i="46"/>
  <c r="IA58" i="46"/>
  <c r="IA56" i="46"/>
  <c r="IA60" i="46"/>
  <c r="IA57" i="46"/>
  <c r="IA68" i="46"/>
  <c r="IA63" i="46"/>
  <c r="IA69" i="46"/>
  <c r="IA64" i="46"/>
  <c r="IA70" i="46"/>
  <c r="IA71" i="46"/>
  <c r="IA65" i="46"/>
  <c r="IA72" i="46"/>
  <c r="IA75" i="46"/>
  <c r="IE5" i="57"/>
  <c r="HX5" i="45"/>
  <c r="IF5" i="17"/>
  <c r="II4" i="39" l="1"/>
  <c r="IG4" i="38"/>
  <c r="IG42" i="38"/>
  <c r="IE4" i="57"/>
  <c r="IF23" i="17"/>
  <c r="IF29" i="17"/>
  <c r="IF20" i="17"/>
  <c r="IF24" i="17"/>
  <c r="IF30" i="17"/>
  <c r="IF21" i="17"/>
  <c r="IF25" i="17"/>
  <c r="IF4" i="17"/>
  <c r="IF22" i="17"/>
  <c r="IF28" i="17"/>
  <c r="IF31" i="17"/>
  <c r="IF41" i="17"/>
  <c r="IF46" i="17"/>
  <c r="IF32" i="17"/>
  <c r="IF43" i="17"/>
  <c r="IF34" i="17"/>
  <c r="IF44" i="17"/>
  <c r="IF35" i="17"/>
  <c r="IF36" i="17"/>
  <c r="IF40" i="17"/>
  <c r="IF50" i="17"/>
  <c r="IF55" i="17"/>
  <c r="IF45" i="17"/>
  <c r="IF47" i="17"/>
  <c r="IF51" i="17"/>
  <c r="IF56" i="17"/>
  <c r="IF48" i="17"/>
  <c r="IF53" i="17"/>
  <c r="IF49" i="17"/>
  <c r="IF54" i="17"/>
  <c r="IF64" i="17"/>
  <c r="IF68" i="17"/>
  <c r="IF59" i="17"/>
  <c r="IF65" i="17"/>
  <c r="IF69" i="17"/>
  <c r="IF60" i="17"/>
  <c r="IF66" i="17"/>
  <c r="IF70" i="17"/>
  <c r="IF58" i="17"/>
  <c r="IF61" i="17"/>
  <c r="IF67" i="17"/>
  <c r="IF71" i="17"/>
  <c r="IF57" i="17"/>
  <c r="IF72" i="17"/>
  <c r="IF75" i="17"/>
  <c r="IF79" i="17"/>
  <c r="IF84" i="17"/>
  <c r="IF76" i="17"/>
  <c r="IF80" i="17"/>
  <c r="IF85" i="17"/>
  <c r="IF77" i="17"/>
  <c r="IF81" i="17"/>
  <c r="IF74" i="17"/>
  <c r="IF78" i="17"/>
  <c r="IF89" i="17"/>
  <c r="IF86" i="17"/>
  <c r="IF90" i="17"/>
  <c r="IF82" i="17"/>
  <c r="IF87" i="17"/>
  <c r="IF91" i="17"/>
  <c r="IF88" i="17"/>
  <c r="IF92" i="17"/>
  <c r="IG5" i="17"/>
  <c r="IH4" i="39"/>
  <c r="IJ5" i="39"/>
  <c r="ID9" i="46"/>
  <c r="ID14" i="46"/>
  <c r="ID4" i="46"/>
  <c r="ID10" i="46"/>
  <c r="ID8" i="46"/>
  <c r="ID17" i="46"/>
  <c r="ID15" i="46"/>
  <c r="ID18" i="46"/>
  <c r="ID19" i="46"/>
  <c r="ID16" i="46"/>
  <c r="ID23" i="46"/>
  <c r="ID20" i="46"/>
  <c r="ID21" i="46"/>
  <c r="ID26" i="46"/>
  <c r="ID22" i="46"/>
  <c r="ID25" i="46"/>
  <c r="ID30" i="46"/>
  <c r="ID24" i="46"/>
  <c r="ID27" i="46"/>
  <c r="ID32" i="46"/>
  <c r="ID34" i="46"/>
  <c r="ID31" i="46"/>
  <c r="ID29" i="46"/>
  <c r="ID35" i="46"/>
  <c r="ID37" i="46"/>
  <c r="ID36" i="46"/>
  <c r="ID33" i="46"/>
  <c r="ID41" i="46"/>
  <c r="ID38" i="46"/>
  <c r="ID40" i="46"/>
  <c r="ID43" i="46"/>
  <c r="ID39" i="46"/>
  <c r="ID45" i="46"/>
  <c r="ID42" i="46"/>
  <c r="ID52" i="46"/>
  <c r="ID46" i="46"/>
  <c r="ID53" i="46"/>
  <c r="ID47" i="46"/>
  <c r="ID48" i="46"/>
  <c r="ID57" i="46"/>
  <c r="ID58" i="46"/>
  <c r="ID56" i="46"/>
  <c r="ID60" i="46"/>
  <c r="ID54" i="46"/>
  <c r="ID65" i="46"/>
  <c r="ID68" i="46"/>
  <c r="ID63" i="46"/>
  <c r="ID69" i="46"/>
  <c r="ID75" i="46"/>
  <c r="ID64" i="46"/>
  <c r="ID70" i="46"/>
  <c r="ID71" i="46"/>
  <c r="ID72" i="46"/>
  <c r="CW25" i="18"/>
  <c r="IH5" i="38"/>
  <c r="II5" i="38" s="1"/>
  <c r="IF4" i="38"/>
  <c r="IF42" i="38"/>
  <c r="HX4" i="45"/>
  <c r="HX85" i="45"/>
  <c r="HX82" i="45"/>
  <c r="HX86" i="45"/>
  <c r="HX83" i="45"/>
  <c r="HX84" i="45"/>
  <c r="IC3" i="46"/>
  <c r="IC10" i="46"/>
  <c r="IC8" i="46"/>
  <c r="IE5" i="46"/>
  <c r="IF5" i="46" s="1"/>
  <c r="IC14" i="46"/>
  <c r="IC15" i="46"/>
  <c r="IC4" i="46"/>
  <c r="IC17" i="46"/>
  <c r="IC9" i="46"/>
  <c r="IC16" i="46"/>
  <c r="IC20" i="46"/>
  <c r="IC18" i="46"/>
  <c r="IC19" i="46"/>
  <c r="IC22" i="46"/>
  <c r="IC21" i="46"/>
  <c r="IC23" i="46"/>
  <c r="IC24" i="46"/>
  <c r="IC25" i="46"/>
  <c r="IC27" i="46"/>
  <c r="IC32" i="46"/>
  <c r="IC29" i="46"/>
  <c r="IC26" i="46"/>
  <c r="IC34" i="46"/>
  <c r="IC31" i="46"/>
  <c r="IC37" i="46"/>
  <c r="IC36" i="46"/>
  <c r="IC30" i="46"/>
  <c r="IC33" i="46"/>
  <c r="IC38" i="46"/>
  <c r="IC35" i="46"/>
  <c r="IC42" i="46"/>
  <c r="IC39" i="46"/>
  <c r="IC40" i="46"/>
  <c r="IC43" i="46"/>
  <c r="IC41" i="46"/>
  <c r="IC45" i="46"/>
  <c r="IC52" i="46"/>
  <c r="IC46" i="46"/>
  <c r="IC53" i="46"/>
  <c r="IC47" i="46"/>
  <c r="IC54" i="46"/>
  <c r="IC48" i="46"/>
  <c r="IC58" i="46"/>
  <c r="IC56" i="46"/>
  <c r="IC57" i="46"/>
  <c r="IC65" i="46"/>
  <c r="IC68" i="46"/>
  <c r="IC63" i="46"/>
  <c r="IC69" i="46"/>
  <c r="IC60" i="46"/>
  <c r="IC64" i="46"/>
  <c r="IC75" i="46"/>
  <c r="IC70" i="46"/>
  <c r="IC71" i="46"/>
  <c r="IC72" i="46"/>
  <c r="HY5" i="45"/>
  <c r="IE5" i="44"/>
  <c r="IF5" i="44" s="1"/>
  <c r="IC4" i="44"/>
  <c r="IC3" i="44"/>
  <c r="IF5" i="57"/>
  <c r="IG5" i="57" s="1"/>
  <c r="ID4" i="44"/>
  <c r="IF4" i="44" l="1"/>
  <c r="IG4" i="57"/>
  <c r="IF8" i="46"/>
  <c r="IF4" i="46"/>
  <c r="IF10" i="46"/>
  <c r="IF9" i="46"/>
  <c r="IF16" i="46"/>
  <c r="IF17" i="46"/>
  <c r="IF15" i="46"/>
  <c r="IF14" i="46"/>
  <c r="IF19" i="46"/>
  <c r="IF18" i="46"/>
  <c r="IF20" i="46"/>
  <c r="IF21" i="46"/>
  <c r="IF23" i="46"/>
  <c r="IF22" i="46"/>
  <c r="IF26" i="46"/>
  <c r="IF25" i="46"/>
  <c r="IF24" i="46"/>
  <c r="IF30" i="46"/>
  <c r="IF27" i="46"/>
  <c r="IF29" i="46"/>
  <c r="IF33" i="46"/>
  <c r="IF32" i="46"/>
  <c r="IF34" i="46"/>
  <c r="IF31" i="46"/>
  <c r="IF39" i="46"/>
  <c r="IF37" i="46"/>
  <c r="IF36" i="46"/>
  <c r="IF40" i="46"/>
  <c r="IF35" i="46"/>
  <c r="IF41" i="46"/>
  <c r="IF38" i="46"/>
  <c r="IF42" i="46"/>
  <c r="IF46" i="46"/>
  <c r="IF43" i="46"/>
  <c r="IF48" i="46"/>
  <c r="IF45" i="46"/>
  <c r="IF52" i="46"/>
  <c r="IF53" i="46"/>
  <c r="IF47" i="46"/>
  <c r="IF57" i="46"/>
  <c r="IF56" i="46"/>
  <c r="IF54" i="46"/>
  <c r="IF64" i="46"/>
  <c r="IF70" i="46"/>
  <c r="IF58" i="46"/>
  <c r="IF65" i="46"/>
  <c r="IF68" i="46"/>
  <c r="IF60" i="46"/>
  <c r="IF63" i="46"/>
  <c r="IF69" i="46"/>
  <c r="IF72" i="46"/>
  <c r="IF75" i="46"/>
  <c r="IF71" i="46"/>
  <c r="II4" i="38"/>
  <c r="II42" i="38"/>
  <c r="IH5" i="17"/>
  <c r="HZ5" i="45"/>
  <c r="CX25" i="18"/>
  <c r="IJ4" i="39"/>
  <c r="IG5" i="44"/>
  <c r="IE4" i="44"/>
  <c r="HY4" i="45"/>
  <c r="IA5" i="45"/>
  <c r="HY84" i="45"/>
  <c r="HY85" i="45"/>
  <c r="HY82" i="45"/>
  <c r="HY86" i="45"/>
  <c r="HY83" i="45"/>
  <c r="IF4" i="57"/>
  <c r="IH5" i="57"/>
  <c r="IH4" i="38"/>
  <c r="IJ5" i="38"/>
  <c r="IK5" i="38" s="1"/>
  <c r="IH42" i="38"/>
  <c r="II5" i="17"/>
  <c r="IG23" i="17"/>
  <c r="IG20" i="17"/>
  <c r="IG24" i="17"/>
  <c r="IG30" i="17"/>
  <c r="IG21" i="17"/>
  <c r="IG25" i="17"/>
  <c r="IG4" i="17"/>
  <c r="IG22" i="17"/>
  <c r="IG28" i="17"/>
  <c r="IG31" i="17"/>
  <c r="IG41" i="17"/>
  <c r="IG29" i="17"/>
  <c r="IG32" i="17"/>
  <c r="IG43" i="17"/>
  <c r="IG34" i="17"/>
  <c r="IG35" i="17"/>
  <c r="IG36" i="17"/>
  <c r="IG40" i="17"/>
  <c r="IG45" i="17"/>
  <c r="IG50" i="17"/>
  <c r="IG55" i="17"/>
  <c r="IG44" i="17"/>
  <c r="IG47" i="17"/>
  <c r="IG51" i="17"/>
  <c r="IG48" i="17"/>
  <c r="IG53" i="17"/>
  <c r="IG46" i="17"/>
  <c r="IG49" i="17"/>
  <c r="IG54" i="17"/>
  <c r="IG64" i="17"/>
  <c r="IG68" i="17"/>
  <c r="IG56" i="17"/>
  <c r="IG59" i="17"/>
  <c r="IG65" i="17"/>
  <c r="IG69" i="17"/>
  <c r="IG60" i="17"/>
  <c r="IG66" i="17"/>
  <c r="IG58" i="17"/>
  <c r="IG61" i="17"/>
  <c r="IG67" i="17"/>
  <c r="IG57" i="17"/>
  <c r="IG72" i="17"/>
  <c r="IG75" i="17"/>
  <c r="IG79" i="17"/>
  <c r="IG70" i="17"/>
  <c r="IG76" i="17"/>
  <c r="IG80" i="17"/>
  <c r="IG71" i="17"/>
  <c r="IG77" i="17"/>
  <c r="IG81" i="17"/>
  <c r="IG74" i="17"/>
  <c r="IG78" i="17"/>
  <c r="IG84" i="17"/>
  <c r="IG89" i="17"/>
  <c r="IG86" i="17"/>
  <c r="IG90" i="17"/>
  <c r="IG82" i="17"/>
  <c r="IG85" i="17"/>
  <c r="IG87" i="17"/>
  <c r="IG91" i="17"/>
  <c r="IG88" i="17"/>
  <c r="IG92" i="17"/>
  <c r="IK5" i="39"/>
  <c r="IG5" i="46"/>
  <c r="IH5" i="46" s="1"/>
  <c r="IE8" i="46"/>
  <c r="IE4" i="46"/>
  <c r="IE14" i="46"/>
  <c r="IE9" i="46"/>
  <c r="IE15" i="46"/>
  <c r="IE10" i="46"/>
  <c r="IE17" i="46"/>
  <c r="IE16" i="46"/>
  <c r="IE19" i="46"/>
  <c r="IE20" i="46"/>
  <c r="IE18" i="46"/>
  <c r="IE23" i="46"/>
  <c r="IE21" i="46"/>
  <c r="IE24" i="46"/>
  <c r="IE22" i="46"/>
  <c r="IE27" i="46"/>
  <c r="IE25" i="46"/>
  <c r="IE26" i="46"/>
  <c r="IE30" i="46"/>
  <c r="IE29" i="46"/>
  <c r="IE32" i="46"/>
  <c r="IE31" i="46"/>
  <c r="IE35" i="46"/>
  <c r="IE34" i="46"/>
  <c r="IE37" i="46"/>
  <c r="IE36" i="46"/>
  <c r="IE33" i="46"/>
  <c r="IE40" i="46"/>
  <c r="IE41" i="46"/>
  <c r="IE39" i="46"/>
  <c r="IE43" i="46"/>
  <c r="IE38" i="46"/>
  <c r="IE45" i="46"/>
  <c r="IE42" i="46"/>
  <c r="IE52" i="46"/>
  <c r="IE46" i="46"/>
  <c r="IE53" i="46"/>
  <c r="IE47" i="46"/>
  <c r="IE57" i="46"/>
  <c r="IE58" i="46"/>
  <c r="IE56" i="46"/>
  <c r="IE60" i="46"/>
  <c r="IE54" i="46"/>
  <c r="IE48" i="46"/>
  <c r="IE64" i="46"/>
  <c r="IE65" i="46"/>
  <c r="IE68" i="46"/>
  <c r="IE63" i="46"/>
  <c r="IE69" i="46"/>
  <c r="IE72" i="46"/>
  <c r="IE75" i="46"/>
  <c r="IE70" i="46"/>
  <c r="IE71" i="46"/>
  <c r="IH4" i="46" l="1"/>
  <c r="IH10" i="46"/>
  <c r="IH8" i="46"/>
  <c r="IH9" i="46"/>
  <c r="IH16" i="46"/>
  <c r="IH17" i="46"/>
  <c r="IH15" i="46"/>
  <c r="IH14" i="46"/>
  <c r="IH18" i="46"/>
  <c r="IH19" i="46"/>
  <c r="IH20" i="46"/>
  <c r="IH21" i="46"/>
  <c r="IH22" i="46"/>
  <c r="IH25" i="46"/>
  <c r="IH23" i="46"/>
  <c r="IH24" i="46"/>
  <c r="IH31" i="46"/>
  <c r="IH26" i="46"/>
  <c r="IH30" i="46"/>
  <c r="IH27" i="46"/>
  <c r="IH33" i="46"/>
  <c r="IH32" i="46"/>
  <c r="IH29" i="46"/>
  <c r="IH34" i="46"/>
  <c r="IH35" i="46"/>
  <c r="IH43" i="46"/>
  <c r="IH40" i="46"/>
  <c r="IH37" i="46"/>
  <c r="IH36" i="46"/>
  <c r="IH39" i="46"/>
  <c r="IH38" i="46"/>
  <c r="IH45" i="46"/>
  <c r="IH42" i="46"/>
  <c r="IH46" i="46"/>
  <c r="IH41" i="46"/>
  <c r="IH48" i="46"/>
  <c r="IH52" i="46"/>
  <c r="IH53" i="46"/>
  <c r="IH57" i="46"/>
  <c r="IH47" i="46"/>
  <c r="IH56" i="46"/>
  <c r="IH58" i="46"/>
  <c r="IH54" i="46"/>
  <c r="IH69" i="46"/>
  <c r="IH64" i="46"/>
  <c r="IH65" i="46"/>
  <c r="IH68" i="46"/>
  <c r="IH63" i="46"/>
  <c r="IH71" i="46"/>
  <c r="IH72" i="46"/>
  <c r="IH75" i="46"/>
  <c r="IH70" i="46"/>
  <c r="IH60" i="46"/>
  <c r="IK4" i="38"/>
  <c r="IK42" i="38"/>
  <c r="IK4" i="39"/>
  <c r="IG4" i="44"/>
  <c r="IH4" i="57"/>
  <c r="IL5" i="39"/>
  <c r="IM5" i="39" s="1"/>
  <c r="CY25" i="18"/>
  <c r="IH4" i="17"/>
  <c r="IH23" i="17"/>
  <c r="IH29" i="17"/>
  <c r="IJ5" i="17"/>
  <c r="IH20" i="17"/>
  <c r="IH24" i="17"/>
  <c r="IH30" i="17"/>
  <c r="IH21" i="17"/>
  <c r="IH25" i="17"/>
  <c r="IH22" i="17"/>
  <c r="IH28" i="17"/>
  <c r="IH31" i="17"/>
  <c r="IH41" i="17"/>
  <c r="IH32" i="17"/>
  <c r="IH43" i="17"/>
  <c r="IH34" i="17"/>
  <c r="IH44" i="17"/>
  <c r="IH35" i="17"/>
  <c r="IH36" i="17"/>
  <c r="IH40" i="17"/>
  <c r="IH45" i="17"/>
  <c r="IH49" i="17"/>
  <c r="IH54" i="17"/>
  <c r="IH50" i="17"/>
  <c r="IH55" i="17"/>
  <c r="IH47" i="17"/>
  <c r="IH51" i="17"/>
  <c r="IH56" i="17"/>
  <c r="IH48" i="17"/>
  <c r="IH53" i="17"/>
  <c r="IH57" i="17"/>
  <c r="IH46" i="17"/>
  <c r="IH64" i="17"/>
  <c r="IH68" i="17"/>
  <c r="IH72" i="17"/>
  <c r="IH59" i="17"/>
  <c r="IH65" i="17"/>
  <c r="IH69" i="17"/>
  <c r="IH60" i="17"/>
  <c r="IH66" i="17"/>
  <c r="IH70" i="17"/>
  <c r="IH58" i="17"/>
  <c r="IH61" i="17"/>
  <c r="IH67" i="17"/>
  <c r="IH71" i="17"/>
  <c r="IH74" i="17"/>
  <c r="IH78" i="17"/>
  <c r="IH82" i="17"/>
  <c r="IH75" i="17"/>
  <c r="IH79" i="17"/>
  <c r="IH76" i="17"/>
  <c r="IH80" i="17"/>
  <c r="IH85" i="17"/>
  <c r="IH77" i="17"/>
  <c r="IH81" i="17"/>
  <c r="IH88" i="17"/>
  <c r="IH92" i="17"/>
  <c r="IH84" i="17"/>
  <c r="IH89" i="17"/>
  <c r="IH86" i="17"/>
  <c r="IH90" i="17"/>
  <c r="IH87" i="17"/>
  <c r="IH91" i="17"/>
  <c r="II5" i="46"/>
  <c r="IG9" i="46"/>
  <c r="IG8" i="46"/>
  <c r="IG4" i="46"/>
  <c r="IG14" i="46"/>
  <c r="IG10" i="46"/>
  <c r="IG16" i="46"/>
  <c r="IG15" i="46"/>
  <c r="IG18" i="46"/>
  <c r="IG17" i="46"/>
  <c r="IG22" i="46"/>
  <c r="IG19" i="46"/>
  <c r="IG20" i="46"/>
  <c r="IG21" i="46"/>
  <c r="IG25" i="46"/>
  <c r="IG23" i="46"/>
  <c r="IG24" i="46"/>
  <c r="IG26" i="46"/>
  <c r="IG29" i="46"/>
  <c r="IG27" i="46"/>
  <c r="IG33" i="46"/>
  <c r="IG32" i="46"/>
  <c r="IG34" i="46"/>
  <c r="IG30" i="46"/>
  <c r="IG35" i="46"/>
  <c r="IG39" i="46"/>
  <c r="IG31" i="46"/>
  <c r="IG36" i="46"/>
  <c r="IG40" i="46"/>
  <c r="IG37" i="46"/>
  <c r="IG38" i="46"/>
  <c r="IG42" i="46"/>
  <c r="IG46" i="46"/>
  <c r="IG41" i="46"/>
  <c r="IG48" i="46"/>
  <c r="IG56" i="46"/>
  <c r="IG43" i="46"/>
  <c r="IG45" i="46"/>
  <c r="IG52" i="46"/>
  <c r="IG47" i="46"/>
  <c r="IG63" i="46"/>
  <c r="IG53" i="46"/>
  <c r="IG57" i="46"/>
  <c r="IG58" i="46"/>
  <c r="IG64" i="46"/>
  <c r="IG65" i="46"/>
  <c r="IG54" i="46"/>
  <c r="IG68" i="46"/>
  <c r="IG60" i="46"/>
  <c r="IG72" i="46"/>
  <c r="IG69" i="46"/>
  <c r="IG75" i="46"/>
  <c r="IG70" i="46"/>
  <c r="IG71" i="46"/>
  <c r="HZ4" i="45"/>
  <c r="IB5" i="45"/>
  <c r="HZ84" i="45"/>
  <c r="HZ85" i="45"/>
  <c r="HZ82" i="45"/>
  <c r="HZ86" i="45"/>
  <c r="HZ83" i="45"/>
  <c r="II5" i="57"/>
  <c r="IK5" i="17"/>
  <c r="II4" i="17"/>
  <c r="II22" i="17"/>
  <c r="II28" i="17"/>
  <c r="II23" i="17"/>
  <c r="II29" i="17"/>
  <c r="II20" i="17"/>
  <c r="II24" i="17"/>
  <c r="II30" i="17"/>
  <c r="II21" i="17"/>
  <c r="II25" i="17"/>
  <c r="II40" i="17"/>
  <c r="II45" i="17"/>
  <c r="II31" i="17"/>
  <c r="II41" i="17"/>
  <c r="II32" i="17"/>
  <c r="II43" i="17"/>
  <c r="II34" i="17"/>
  <c r="II44" i="17"/>
  <c r="II35" i="17"/>
  <c r="II36" i="17"/>
  <c r="II49" i="17"/>
  <c r="II54" i="17"/>
  <c r="II50" i="17"/>
  <c r="II55" i="17"/>
  <c r="II47" i="17"/>
  <c r="II51" i="17"/>
  <c r="II56" i="17"/>
  <c r="II48" i="17"/>
  <c r="II53" i="17"/>
  <c r="II57" i="17"/>
  <c r="II46" i="17"/>
  <c r="II58" i="17"/>
  <c r="II61" i="17"/>
  <c r="II67" i="17"/>
  <c r="II64" i="17"/>
  <c r="II68" i="17"/>
  <c r="II59" i="17"/>
  <c r="II65" i="17"/>
  <c r="II69" i="17"/>
  <c r="II60" i="17"/>
  <c r="II66" i="17"/>
  <c r="II70" i="17"/>
  <c r="II74" i="17"/>
  <c r="II78" i="17"/>
  <c r="II82" i="17"/>
  <c r="II72" i="17"/>
  <c r="II75" i="17"/>
  <c r="II79" i="17"/>
  <c r="II84" i="17"/>
  <c r="II76" i="17"/>
  <c r="II80" i="17"/>
  <c r="II71" i="17"/>
  <c r="II77" i="17"/>
  <c r="II81" i="17"/>
  <c r="II88" i="17"/>
  <c r="II92" i="17"/>
  <c r="II89" i="17"/>
  <c r="II86" i="17"/>
  <c r="II90" i="17"/>
  <c r="II85" i="17"/>
  <c r="II87" i="17"/>
  <c r="II91" i="17"/>
  <c r="IC5" i="45"/>
  <c r="IA4" i="45"/>
  <c r="IA82" i="45"/>
  <c r="IA84" i="45"/>
  <c r="IA85" i="45"/>
  <c r="IA86" i="45"/>
  <c r="IA83" i="45"/>
  <c r="IL5" i="38"/>
  <c r="IJ4" i="38"/>
  <c r="IJ42" i="38"/>
  <c r="IH5" i="44"/>
  <c r="II5" i="44" s="1"/>
  <c r="II4" i="44" l="1"/>
  <c r="IM4" i="39"/>
  <c r="IC4" i="45"/>
  <c r="IC3" i="45"/>
  <c r="II4" i="46"/>
  <c r="II9" i="46"/>
  <c r="II14" i="46"/>
  <c r="II8" i="46"/>
  <c r="II16" i="46"/>
  <c r="II10" i="46"/>
  <c r="II17" i="46"/>
  <c r="II18" i="46"/>
  <c r="II15" i="46"/>
  <c r="II19" i="46"/>
  <c r="II20" i="46"/>
  <c r="II21" i="46"/>
  <c r="II22" i="46"/>
  <c r="II25" i="46"/>
  <c r="II23" i="46"/>
  <c r="II26" i="46"/>
  <c r="II24" i="46"/>
  <c r="II30" i="46"/>
  <c r="II27" i="46"/>
  <c r="II33" i="46"/>
  <c r="II32" i="46"/>
  <c r="II29" i="46"/>
  <c r="II31" i="46"/>
  <c r="II35" i="46"/>
  <c r="II38" i="46"/>
  <c r="II34" i="46"/>
  <c r="II39" i="46"/>
  <c r="II36" i="46"/>
  <c r="II40" i="46"/>
  <c r="II45" i="46"/>
  <c r="II41" i="46"/>
  <c r="II37" i="46"/>
  <c r="II42" i="46"/>
  <c r="II46" i="46"/>
  <c r="II43" i="46"/>
  <c r="II47" i="46"/>
  <c r="II48" i="46"/>
  <c r="II52" i="46"/>
  <c r="II54" i="46"/>
  <c r="II63" i="46"/>
  <c r="II53" i="46"/>
  <c r="II57" i="46"/>
  <c r="II56" i="46"/>
  <c r="II58" i="46"/>
  <c r="II60" i="46"/>
  <c r="II69" i="46"/>
  <c r="II64" i="46"/>
  <c r="II70" i="46"/>
  <c r="II65" i="46"/>
  <c r="II68" i="46"/>
  <c r="II71" i="46"/>
  <c r="II72" i="46"/>
  <c r="II75" i="46"/>
  <c r="IB4" i="45"/>
  <c r="ID5" i="45"/>
  <c r="IB82" i="45"/>
  <c r="IC82" i="45" s="1"/>
  <c r="IB83" i="45"/>
  <c r="IC83" i="45" s="1"/>
  <c r="IB84" i="45"/>
  <c r="IC84" i="45" s="1"/>
  <c r="IB85" i="45"/>
  <c r="IC85" i="45" s="1"/>
  <c r="IB86" i="45"/>
  <c r="IC86" i="45" s="1"/>
  <c r="IL4" i="38"/>
  <c r="IL42" i="38"/>
  <c r="IM5" i="38"/>
  <c r="IN5" i="38" s="1"/>
  <c r="IN5" i="39"/>
  <c r="IL4" i="39"/>
  <c r="CZ25" i="18"/>
  <c r="IK4" i="17"/>
  <c r="IK22" i="17"/>
  <c r="IK28" i="17"/>
  <c r="IK23" i="17"/>
  <c r="IK29" i="17"/>
  <c r="IK20" i="17"/>
  <c r="IK24" i="17"/>
  <c r="IK21" i="17"/>
  <c r="IK25" i="17"/>
  <c r="IK35" i="17"/>
  <c r="IK36" i="17"/>
  <c r="IK40" i="17"/>
  <c r="IK45" i="17"/>
  <c r="IK31" i="17"/>
  <c r="IK41" i="17"/>
  <c r="IK32" i="17"/>
  <c r="IK43" i="17"/>
  <c r="IK30" i="17"/>
  <c r="IK34" i="17"/>
  <c r="IK44" i="17"/>
  <c r="IK48" i="17"/>
  <c r="IK53" i="17"/>
  <c r="IK57" i="17"/>
  <c r="IK46" i="17"/>
  <c r="IK49" i="17"/>
  <c r="IK54" i="17"/>
  <c r="IK50" i="17"/>
  <c r="IK55" i="17"/>
  <c r="IK47" i="17"/>
  <c r="IK51" i="17"/>
  <c r="IK56" i="17"/>
  <c r="IK58" i="17"/>
  <c r="IK61" i="17"/>
  <c r="IK67" i="17"/>
  <c r="IK71" i="17"/>
  <c r="IK64" i="17"/>
  <c r="IK68" i="17"/>
  <c r="IK59" i="17"/>
  <c r="IK65" i="17"/>
  <c r="IK69" i="17"/>
  <c r="IK60" i="17"/>
  <c r="IK66" i="17"/>
  <c r="IK70" i="17"/>
  <c r="IK77" i="17"/>
  <c r="IK81" i="17"/>
  <c r="IK74" i="17"/>
  <c r="IK78" i="17"/>
  <c r="IK72" i="17"/>
  <c r="IK75" i="17"/>
  <c r="IK79" i="17"/>
  <c r="IK84" i="17"/>
  <c r="IK76" i="17"/>
  <c r="IK80" i="17"/>
  <c r="IK87" i="17"/>
  <c r="IK91" i="17"/>
  <c r="IK88" i="17"/>
  <c r="IK92" i="17"/>
  <c r="IK89" i="17"/>
  <c r="IK82" i="17"/>
  <c r="IK86" i="17"/>
  <c r="IK90" i="17"/>
  <c r="IK85" i="17"/>
  <c r="II4" i="57"/>
  <c r="IJ5" i="44"/>
  <c r="IH4" i="44"/>
  <c r="IL5" i="17"/>
  <c r="IJ22" i="17"/>
  <c r="IJ28" i="17"/>
  <c r="IJ23" i="17"/>
  <c r="IJ29" i="17"/>
  <c r="IJ20" i="17"/>
  <c r="IJ24" i="17"/>
  <c r="IJ21" i="17"/>
  <c r="IJ25" i="17"/>
  <c r="IJ4" i="17"/>
  <c r="IJ36" i="17"/>
  <c r="IJ40" i="17"/>
  <c r="IJ31" i="17"/>
  <c r="IJ41" i="17"/>
  <c r="IJ32" i="17"/>
  <c r="IJ30" i="17"/>
  <c r="IJ34" i="17"/>
  <c r="IJ44" i="17"/>
  <c r="IJ35" i="17"/>
  <c r="IJ46" i="17"/>
  <c r="IJ43" i="17"/>
  <c r="IJ49" i="17"/>
  <c r="IJ54" i="17"/>
  <c r="IJ45" i="17"/>
  <c r="IJ50" i="17"/>
  <c r="IJ55" i="17"/>
  <c r="IJ47" i="17"/>
  <c r="IJ51" i="17"/>
  <c r="IJ56" i="17"/>
  <c r="IJ48" i="17"/>
  <c r="IJ53" i="17"/>
  <c r="IJ57" i="17"/>
  <c r="IJ58" i="17"/>
  <c r="IJ61" i="17"/>
  <c r="IJ67" i="17"/>
  <c r="IJ64" i="17"/>
  <c r="IJ68" i="17"/>
  <c r="IJ59" i="17"/>
  <c r="IJ65" i="17"/>
  <c r="IJ69" i="17"/>
  <c r="IJ60" i="17"/>
  <c r="IJ66" i="17"/>
  <c r="IJ74" i="17"/>
  <c r="IJ78" i="17"/>
  <c r="IJ72" i="17"/>
  <c r="IJ70" i="17"/>
  <c r="IJ75" i="17"/>
  <c r="IJ79" i="17"/>
  <c r="IJ76" i="17"/>
  <c r="IJ80" i="17"/>
  <c r="IJ71" i="17"/>
  <c r="IJ77" i="17"/>
  <c r="IJ81" i="17"/>
  <c r="IJ88" i="17"/>
  <c r="IJ92" i="17"/>
  <c r="IJ84" i="17"/>
  <c r="IJ89" i="17"/>
  <c r="IJ82" i="17"/>
  <c r="IJ86" i="17"/>
  <c r="IJ90" i="17"/>
  <c r="IJ85" i="17"/>
  <c r="IJ87" i="17"/>
  <c r="IJ91" i="17"/>
  <c r="IJ5" i="57"/>
  <c r="IK5" i="57" s="1"/>
  <c r="IJ5" i="46"/>
  <c r="IK4" i="57" l="1"/>
  <c r="IN4" i="38"/>
  <c r="IN42" i="38"/>
  <c r="DA25" i="18"/>
  <c r="IN4" i="39"/>
  <c r="ID14" i="45"/>
  <c r="ID18" i="45"/>
  <c r="ID44" i="45"/>
  <c r="ID11" i="45"/>
  <c r="ID15" i="45"/>
  <c r="ID45" i="45"/>
  <c r="ID4" i="45"/>
  <c r="ID12" i="45"/>
  <c r="ID16" i="45"/>
  <c r="ID46" i="45"/>
  <c r="ID56" i="45"/>
  <c r="ID60" i="45"/>
  <c r="ID63" i="45"/>
  <c r="ID67" i="45"/>
  <c r="ID57" i="45"/>
  <c r="ID61" i="45"/>
  <c r="ID65" i="45"/>
  <c r="ID68" i="45"/>
  <c r="ID13" i="45"/>
  <c r="ID47" i="45"/>
  <c r="ID17" i="45"/>
  <c r="ID55" i="45"/>
  <c r="ID58" i="45"/>
  <c r="ID62" i="45"/>
  <c r="ID66" i="45"/>
  <c r="ID43" i="45"/>
  <c r="ID83" i="45"/>
  <c r="ID51" i="45"/>
  <c r="ID84" i="45"/>
  <c r="ID82" i="45"/>
  <c r="ID85" i="45"/>
  <c r="ID86" i="45"/>
  <c r="IE5" i="45"/>
  <c r="IL5" i="57"/>
  <c r="IJ4" i="57"/>
  <c r="IJ4" i="44"/>
  <c r="IJ4" i="46"/>
  <c r="IJ15" i="46"/>
  <c r="IJ9" i="46"/>
  <c r="IJ14" i="46"/>
  <c r="IJ10" i="46"/>
  <c r="IJ8" i="46"/>
  <c r="IJ16" i="46"/>
  <c r="IJ17" i="46"/>
  <c r="IJ18" i="46"/>
  <c r="IJ21" i="46"/>
  <c r="IJ19" i="46"/>
  <c r="IJ20" i="46"/>
  <c r="IJ22" i="46"/>
  <c r="IJ23" i="46"/>
  <c r="IJ24" i="46"/>
  <c r="IJ25" i="46"/>
  <c r="IJ26" i="46"/>
  <c r="IJ27" i="46"/>
  <c r="IJ31" i="46"/>
  <c r="IJ30" i="46"/>
  <c r="IJ36" i="46"/>
  <c r="IJ33" i="46"/>
  <c r="IJ32" i="46"/>
  <c r="IJ29" i="46"/>
  <c r="IJ34" i="46"/>
  <c r="IJ35" i="46"/>
  <c r="IJ38" i="46"/>
  <c r="IJ37" i="46"/>
  <c r="IJ43" i="46"/>
  <c r="IJ40" i="46"/>
  <c r="IJ39" i="46"/>
  <c r="IJ45" i="46"/>
  <c r="IJ42" i="46"/>
  <c r="IJ41" i="46"/>
  <c r="IJ47" i="46"/>
  <c r="IJ54" i="46"/>
  <c r="IJ48" i="46"/>
  <c r="IJ46" i="46"/>
  <c r="IJ60" i="46"/>
  <c r="IJ52" i="46"/>
  <c r="IJ53" i="46"/>
  <c r="IJ57" i="46"/>
  <c r="IJ56" i="46"/>
  <c r="IJ58" i="46"/>
  <c r="IJ69" i="46"/>
  <c r="IJ64" i="46"/>
  <c r="IJ70" i="46"/>
  <c r="IJ65" i="46"/>
  <c r="IJ63" i="46"/>
  <c r="IJ71" i="46"/>
  <c r="IJ72" i="46"/>
  <c r="IJ75" i="46"/>
  <c r="IJ68" i="46"/>
  <c r="IO5" i="39"/>
  <c r="IP5" i="39" s="1"/>
  <c r="IO5" i="38"/>
  <c r="IM4" i="38"/>
  <c r="IM42" i="38"/>
  <c r="IK5" i="44"/>
  <c r="IL4" i="17"/>
  <c r="IL21" i="17"/>
  <c r="IL25" i="17"/>
  <c r="IL22" i="17"/>
  <c r="IL28" i="17"/>
  <c r="IL23" i="17"/>
  <c r="IL29" i="17"/>
  <c r="IL20" i="17"/>
  <c r="IL24" i="17"/>
  <c r="IL34" i="17"/>
  <c r="IL44" i="17"/>
  <c r="IL35" i="17"/>
  <c r="IL36" i="17"/>
  <c r="IL40" i="17"/>
  <c r="IL45" i="17"/>
  <c r="IL31" i="17"/>
  <c r="IL41" i="17"/>
  <c r="IL46" i="17"/>
  <c r="IL32" i="17"/>
  <c r="IL43" i="17"/>
  <c r="IL30" i="17"/>
  <c r="IL48" i="17"/>
  <c r="IL53" i="17"/>
  <c r="IL49" i="17"/>
  <c r="IL54" i="17"/>
  <c r="IL50" i="17"/>
  <c r="IL55" i="17"/>
  <c r="IL47" i="17"/>
  <c r="IL51" i="17"/>
  <c r="IL56" i="17"/>
  <c r="IL60" i="17"/>
  <c r="IL66" i="17"/>
  <c r="IL57" i="17"/>
  <c r="IL58" i="17"/>
  <c r="IL61" i="17"/>
  <c r="IL67" i="17"/>
  <c r="IL64" i="17"/>
  <c r="IL68" i="17"/>
  <c r="IL59" i="17"/>
  <c r="IL65" i="17"/>
  <c r="IL69" i="17"/>
  <c r="IL77" i="17"/>
  <c r="IL81" i="17"/>
  <c r="IL74" i="17"/>
  <c r="IL78" i="17"/>
  <c r="IL82" i="17"/>
  <c r="IL70" i="17"/>
  <c r="IL72" i="17"/>
  <c r="IL75" i="17"/>
  <c r="IL79" i="17"/>
  <c r="IL71" i="17"/>
  <c r="IL76" i="17"/>
  <c r="IL80" i="17"/>
  <c r="IL87" i="17"/>
  <c r="IL91" i="17"/>
  <c r="IL88" i="17"/>
  <c r="IL92" i="17"/>
  <c r="IL84" i="17"/>
  <c r="IL89" i="17"/>
  <c r="IL86" i="17"/>
  <c r="IL90" i="17"/>
  <c r="IL85" i="17"/>
  <c r="IM5" i="17"/>
  <c r="IK5" i="46"/>
  <c r="IP4" i="39" l="1"/>
  <c r="IP3" i="39"/>
  <c r="IK4" i="44"/>
  <c r="IM4" i="17"/>
  <c r="IM21" i="17"/>
  <c r="IM25" i="17"/>
  <c r="IM22" i="17"/>
  <c r="IM28" i="17"/>
  <c r="IM23" i="17"/>
  <c r="IM20" i="17"/>
  <c r="IM24" i="17"/>
  <c r="IM34" i="17"/>
  <c r="IM35" i="17"/>
  <c r="IM36" i="17"/>
  <c r="IM29" i="17"/>
  <c r="IM40" i="17"/>
  <c r="IM45" i="17"/>
  <c r="IM31" i="17"/>
  <c r="IM41" i="17"/>
  <c r="IM32" i="17"/>
  <c r="IM43" i="17"/>
  <c r="IM30" i="17"/>
  <c r="IM46" i="17"/>
  <c r="IM48" i="17"/>
  <c r="IM53" i="17"/>
  <c r="IM44" i="17"/>
  <c r="IM49" i="17"/>
  <c r="IM54" i="17"/>
  <c r="IM50" i="17"/>
  <c r="IM55" i="17"/>
  <c r="IM47" i="17"/>
  <c r="IM51" i="17"/>
  <c r="IM56" i="17"/>
  <c r="IM60" i="17"/>
  <c r="IM66" i="17"/>
  <c r="IM57" i="17"/>
  <c r="IM58" i="17"/>
  <c r="IM61" i="17"/>
  <c r="IM67" i="17"/>
  <c r="IM64" i="17"/>
  <c r="IM68" i="17"/>
  <c r="IM59" i="17"/>
  <c r="IM65" i="17"/>
  <c r="IM77" i="17"/>
  <c r="IM81" i="17"/>
  <c r="IM74" i="17"/>
  <c r="IM78" i="17"/>
  <c r="IM82" i="17"/>
  <c r="IM70" i="17"/>
  <c r="IM72" i="17"/>
  <c r="IM75" i="17"/>
  <c r="IM79" i="17"/>
  <c r="IM69" i="17"/>
  <c r="IM71" i="17"/>
  <c r="IM76" i="17"/>
  <c r="IM80" i="17"/>
  <c r="IM85" i="17"/>
  <c r="IM87" i="17"/>
  <c r="IM91" i="17"/>
  <c r="IM88" i="17"/>
  <c r="IM92" i="17"/>
  <c r="IM84" i="17"/>
  <c r="IM89" i="17"/>
  <c r="IM86" i="17"/>
  <c r="IM90" i="17"/>
  <c r="IL4" i="57"/>
  <c r="IK4" i="46"/>
  <c r="IK8" i="46"/>
  <c r="IK15" i="46"/>
  <c r="IK9" i="46"/>
  <c r="IK14" i="46"/>
  <c r="IK10" i="46"/>
  <c r="IK16" i="46"/>
  <c r="IK19" i="46"/>
  <c r="IK17" i="46"/>
  <c r="IK18" i="46"/>
  <c r="IK20" i="46"/>
  <c r="IK22" i="46"/>
  <c r="IK21" i="46"/>
  <c r="IK23" i="46"/>
  <c r="IK24" i="46"/>
  <c r="IK30" i="46"/>
  <c r="IK25" i="46"/>
  <c r="IK26" i="46"/>
  <c r="IK27" i="46"/>
  <c r="IK29" i="46"/>
  <c r="IK31" i="46"/>
  <c r="IK33" i="46"/>
  <c r="IK36" i="46"/>
  <c r="IK37" i="46"/>
  <c r="IK35" i="46"/>
  <c r="IK34" i="46"/>
  <c r="IK32" i="46"/>
  <c r="IK38" i="46"/>
  <c r="IK39" i="46"/>
  <c r="IK42" i="46"/>
  <c r="IK40" i="46"/>
  <c r="IK45" i="46"/>
  <c r="IK46" i="46"/>
  <c r="IK43" i="46"/>
  <c r="IK41" i="46"/>
  <c r="IK47" i="46"/>
  <c r="IK48" i="46"/>
  <c r="IK54" i="46"/>
  <c r="IK60" i="46"/>
  <c r="IK52" i="46"/>
  <c r="IK53" i="46"/>
  <c r="IK57" i="46"/>
  <c r="IK63" i="46"/>
  <c r="IK68" i="46"/>
  <c r="IK58" i="46"/>
  <c r="IK69" i="46"/>
  <c r="IK64" i="46"/>
  <c r="IK56" i="46"/>
  <c r="IK65" i="46"/>
  <c r="IK71" i="46"/>
  <c r="IK72" i="46"/>
  <c r="IK70" i="46"/>
  <c r="IK75" i="46"/>
  <c r="IL5" i="46"/>
  <c r="DB25" i="18"/>
  <c r="IE13" i="45"/>
  <c r="IE17" i="45"/>
  <c r="IE43" i="45"/>
  <c r="IE14" i="45"/>
  <c r="IE18" i="45"/>
  <c r="IE44" i="45"/>
  <c r="IE11" i="45"/>
  <c r="IE15" i="45"/>
  <c r="IE45" i="45"/>
  <c r="IE4" i="45"/>
  <c r="IE12" i="45"/>
  <c r="IE16" i="45"/>
  <c r="IE46" i="45"/>
  <c r="IE51" i="45"/>
  <c r="IE56" i="45"/>
  <c r="IE60" i="45"/>
  <c r="IE63" i="45"/>
  <c r="IE67" i="45"/>
  <c r="IE57" i="45"/>
  <c r="IE61" i="45"/>
  <c r="IE65" i="45"/>
  <c r="IE68" i="45"/>
  <c r="IE47" i="45"/>
  <c r="IE55" i="45"/>
  <c r="IE58" i="45"/>
  <c r="IE62" i="45"/>
  <c r="IE86" i="45"/>
  <c r="IE83" i="45"/>
  <c r="IE66" i="45"/>
  <c r="IE84" i="45"/>
  <c r="IE82" i="45"/>
  <c r="IE85" i="45"/>
  <c r="IQ5" i="38"/>
  <c r="IO4" i="38"/>
  <c r="IO42" i="38"/>
  <c r="IF5" i="45"/>
  <c r="IL5" i="44"/>
  <c r="IM5" i="44" s="1"/>
  <c r="IP5" i="38"/>
  <c r="IN5" i="17"/>
  <c r="IO4" i="39"/>
  <c r="IQ5" i="39"/>
  <c r="IM5" i="57"/>
  <c r="IN5" i="57" s="1"/>
  <c r="IN4" i="57" l="1"/>
  <c r="IM4" i="44"/>
  <c r="IQ4" i="38"/>
  <c r="IQ42" i="38"/>
  <c r="IL4" i="46"/>
  <c r="IL9" i="46"/>
  <c r="IL8" i="46"/>
  <c r="IL10" i="46"/>
  <c r="IL16" i="46"/>
  <c r="IL15" i="46"/>
  <c r="IL17" i="46"/>
  <c r="IL14" i="46"/>
  <c r="IL18" i="46"/>
  <c r="IL20" i="46"/>
  <c r="IL22" i="46"/>
  <c r="IL21" i="46"/>
  <c r="IL19" i="46"/>
  <c r="IL24" i="46"/>
  <c r="IL25" i="46"/>
  <c r="IL23" i="46"/>
  <c r="IL26" i="46"/>
  <c r="IL32" i="46"/>
  <c r="IL29" i="46"/>
  <c r="IL27" i="46"/>
  <c r="IL35" i="46"/>
  <c r="IL30" i="46"/>
  <c r="IL31" i="46"/>
  <c r="IL36" i="46"/>
  <c r="IL37" i="46"/>
  <c r="IL38" i="46"/>
  <c r="IL34" i="46"/>
  <c r="IL33" i="46"/>
  <c r="IL39" i="46"/>
  <c r="IL43" i="46"/>
  <c r="IL40" i="46"/>
  <c r="IL45" i="46"/>
  <c r="IL46" i="46"/>
  <c r="IL41" i="46"/>
  <c r="IL47" i="46"/>
  <c r="IL48" i="46"/>
  <c r="IL42" i="46"/>
  <c r="IL52" i="46"/>
  <c r="IL54" i="46"/>
  <c r="IL60" i="46"/>
  <c r="IL53" i="46"/>
  <c r="IL57" i="46"/>
  <c r="IL56" i="46"/>
  <c r="IL58" i="46"/>
  <c r="IL63" i="46"/>
  <c r="IL68" i="46"/>
  <c r="IL69" i="46"/>
  <c r="IL64" i="46"/>
  <c r="IL65" i="46"/>
  <c r="IL71" i="46"/>
  <c r="IL72" i="46"/>
  <c r="IL70" i="46"/>
  <c r="IL75" i="46"/>
  <c r="IM5" i="46"/>
  <c r="IF13" i="45"/>
  <c r="IF17" i="45"/>
  <c r="IF43" i="45"/>
  <c r="IF47" i="45"/>
  <c r="IF14" i="45"/>
  <c r="IF18" i="45"/>
  <c r="IF44" i="45"/>
  <c r="IF11" i="45"/>
  <c r="IF15" i="45"/>
  <c r="IF45" i="45"/>
  <c r="IF4" i="45"/>
  <c r="IF12" i="45"/>
  <c r="IF16" i="45"/>
  <c r="IF46" i="45"/>
  <c r="IF51" i="45"/>
  <c r="IF56" i="45"/>
  <c r="IF60" i="45"/>
  <c r="IF63" i="45"/>
  <c r="IF67" i="45"/>
  <c r="IF57" i="45"/>
  <c r="IF61" i="45"/>
  <c r="IF65" i="45"/>
  <c r="IF68" i="45"/>
  <c r="IF58" i="45"/>
  <c r="IF86" i="45"/>
  <c r="IF62" i="45"/>
  <c r="IF83" i="45"/>
  <c r="IF66" i="45"/>
  <c r="IF84" i="45"/>
  <c r="IF82" i="45"/>
  <c r="IF55" i="45"/>
  <c r="IF85" i="45"/>
  <c r="IG5" i="45"/>
  <c r="IO5" i="17"/>
  <c r="IL4" i="44"/>
  <c r="IN5" i="44"/>
  <c r="IQ4" i="39"/>
  <c r="IN4" i="17"/>
  <c r="IN21" i="17"/>
  <c r="IN25" i="17"/>
  <c r="IN22" i="17"/>
  <c r="IN28" i="17"/>
  <c r="IN23" i="17"/>
  <c r="IN20" i="17"/>
  <c r="IN24" i="17"/>
  <c r="IN30" i="17"/>
  <c r="IN34" i="17"/>
  <c r="IN44" i="17"/>
  <c r="IN35" i="17"/>
  <c r="IN36" i="17"/>
  <c r="IN29" i="17"/>
  <c r="IN40" i="17"/>
  <c r="IN45" i="17"/>
  <c r="IN31" i="17"/>
  <c r="IN41" i="17"/>
  <c r="IN32" i="17"/>
  <c r="IN43" i="17"/>
  <c r="IN47" i="17"/>
  <c r="IN51" i="17"/>
  <c r="IN56" i="17"/>
  <c r="IN46" i="17"/>
  <c r="IN48" i="17"/>
  <c r="IN53" i="17"/>
  <c r="IN57" i="17"/>
  <c r="IN49" i="17"/>
  <c r="IN54" i="17"/>
  <c r="IN58" i="17"/>
  <c r="IN50" i="17"/>
  <c r="IN55" i="17"/>
  <c r="IN60" i="17"/>
  <c r="IN66" i="17"/>
  <c r="IN70" i="17"/>
  <c r="IN61" i="17"/>
  <c r="IN67" i="17"/>
  <c r="IN71" i="17"/>
  <c r="IN64" i="17"/>
  <c r="IN68" i="17"/>
  <c r="IN59" i="17"/>
  <c r="IN65" i="17"/>
  <c r="IN69" i="17"/>
  <c r="IN76" i="17"/>
  <c r="IN80" i="17"/>
  <c r="IN77" i="17"/>
  <c r="IN81" i="17"/>
  <c r="IN74" i="17"/>
  <c r="IN78" i="17"/>
  <c r="IN82" i="17"/>
  <c r="IN72" i="17"/>
  <c r="IN75" i="17"/>
  <c r="IN79" i="17"/>
  <c r="IN86" i="17"/>
  <c r="IN90" i="17"/>
  <c r="IN85" i="17"/>
  <c r="IN87" i="17"/>
  <c r="IN91" i="17"/>
  <c r="IN88" i="17"/>
  <c r="IN92" i="17"/>
  <c r="IN84" i="17"/>
  <c r="IN89" i="17"/>
  <c r="IR5" i="39"/>
  <c r="DC25" i="18"/>
  <c r="IO5" i="57"/>
  <c r="IM4" i="57"/>
  <c r="IP3" i="38"/>
  <c r="IP4" i="38"/>
  <c r="IR5" i="38"/>
  <c r="IS5" i="38" s="1"/>
  <c r="IP42" i="38"/>
  <c r="IS42" i="38" l="1"/>
  <c r="IS4" i="38"/>
  <c r="IR4" i="39"/>
  <c r="IQ5" i="17"/>
  <c r="IO20" i="17"/>
  <c r="IO24" i="17"/>
  <c r="IO30" i="17"/>
  <c r="IO4" i="17"/>
  <c r="IO21" i="17"/>
  <c r="IO25" i="17"/>
  <c r="IO22" i="17"/>
  <c r="IO28" i="17"/>
  <c r="IO23" i="17"/>
  <c r="IO29" i="17"/>
  <c r="IO32" i="17"/>
  <c r="IO43" i="17"/>
  <c r="IO34" i="17"/>
  <c r="IO44" i="17"/>
  <c r="IO35" i="17"/>
  <c r="IO36" i="17"/>
  <c r="IO40" i="17"/>
  <c r="IO45" i="17"/>
  <c r="IO31" i="17"/>
  <c r="IO41" i="17"/>
  <c r="IO47" i="17"/>
  <c r="IO51" i="17"/>
  <c r="IO46" i="17"/>
  <c r="IO48" i="17"/>
  <c r="IO53" i="17"/>
  <c r="IO49" i="17"/>
  <c r="IO54" i="17"/>
  <c r="IO50" i="17"/>
  <c r="IO55" i="17"/>
  <c r="IO59" i="17"/>
  <c r="IO65" i="17"/>
  <c r="IO69" i="17"/>
  <c r="IO56" i="17"/>
  <c r="IO57" i="17"/>
  <c r="IO60" i="17"/>
  <c r="IO66" i="17"/>
  <c r="IO70" i="17"/>
  <c r="IO58" i="17"/>
  <c r="IO61" i="17"/>
  <c r="IO67" i="17"/>
  <c r="IO64" i="17"/>
  <c r="IO68" i="17"/>
  <c r="IO71" i="17"/>
  <c r="IO76" i="17"/>
  <c r="IO80" i="17"/>
  <c r="IO77" i="17"/>
  <c r="IO81" i="17"/>
  <c r="IO74" i="17"/>
  <c r="IO78" i="17"/>
  <c r="IO82" i="17"/>
  <c r="IO72" i="17"/>
  <c r="IO75" i="17"/>
  <c r="IO79" i="17"/>
  <c r="IO86" i="17"/>
  <c r="IO90" i="17"/>
  <c r="IO85" i="17"/>
  <c r="IO87" i="17"/>
  <c r="IO91" i="17"/>
  <c r="IO88" i="17"/>
  <c r="IO92" i="17"/>
  <c r="IO84" i="17"/>
  <c r="IO89" i="17"/>
  <c r="IS5" i="39"/>
  <c r="IT5" i="39" s="1"/>
  <c r="IM4" i="46"/>
  <c r="IM8" i="46"/>
  <c r="IM9" i="46"/>
  <c r="IM10" i="46"/>
  <c r="IM14" i="46"/>
  <c r="IM15" i="46"/>
  <c r="IM16" i="46"/>
  <c r="IM17" i="46"/>
  <c r="IM18" i="46"/>
  <c r="IM20" i="46"/>
  <c r="IM24" i="46"/>
  <c r="IM19" i="46"/>
  <c r="IM23" i="46"/>
  <c r="IM22" i="46"/>
  <c r="IM21" i="46"/>
  <c r="IM25" i="46"/>
  <c r="IM31" i="46"/>
  <c r="IM26" i="46"/>
  <c r="IM30" i="46"/>
  <c r="IM27" i="46"/>
  <c r="IM35" i="46"/>
  <c r="IM32" i="46"/>
  <c r="IM33" i="46"/>
  <c r="IM29" i="46"/>
  <c r="IM36" i="46"/>
  <c r="IM37" i="46"/>
  <c r="IM34" i="46"/>
  <c r="IM38" i="46"/>
  <c r="IM39" i="46"/>
  <c r="IM42" i="46"/>
  <c r="IM40" i="46"/>
  <c r="IM43" i="46"/>
  <c r="IM41" i="46"/>
  <c r="IM53" i="46"/>
  <c r="IM45" i="46"/>
  <c r="IM47" i="46"/>
  <c r="IM54" i="46"/>
  <c r="IM46" i="46"/>
  <c r="IM48" i="46"/>
  <c r="IM56" i="46"/>
  <c r="IM58" i="46"/>
  <c r="IM60" i="46"/>
  <c r="IM52" i="46"/>
  <c r="IM57" i="46"/>
  <c r="IM63" i="46"/>
  <c r="IM68" i="46"/>
  <c r="IM69" i="46"/>
  <c r="IM64" i="46"/>
  <c r="IM71" i="46"/>
  <c r="IM65" i="46"/>
  <c r="IM72" i="46"/>
  <c r="IM70" i="46"/>
  <c r="IM75" i="46"/>
  <c r="IG13" i="45"/>
  <c r="IG17" i="45"/>
  <c r="IG43" i="45"/>
  <c r="IG47" i="45"/>
  <c r="IG14" i="45"/>
  <c r="IG18" i="45"/>
  <c r="IG44" i="45"/>
  <c r="IG11" i="45"/>
  <c r="IG15" i="45"/>
  <c r="IG45" i="45"/>
  <c r="IG4" i="45"/>
  <c r="IG46" i="45"/>
  <c r="IG55" i="45"/>
  <c r="IG58" i="45"/>
  <c r="IG62" i="45"/>
  <c r="IG66" i="45"/>
  <c r="IG12" i="45"/>
  <c r="IG51" i="45"/>
  <c r="IG56" i="45"/>
  <c r="IG60" i="45"/>
  <c r="IG63" i="45"/>
  <c r="IG67" i="45"/>
  <c r="IG16" i="45"/>
  <c r="IG57" i="45"/>
  <c r="IG61" i="45"/>
  <c r="IG65" i="45"/>
  <c r="IG68" i="45"/>
  <c r="IG86" i="45"/>
  <c r="IG83" i="45"/>
  <c r="IG84" i="45"/>
  <c r="IG82" i="45"/>
  <c r="IG85" i="45"/>
  <c r="IO4" i="57"/>
  <c r="IQ5" i="57"/>
  <c r="IT5" i="38"/>
  <c r="IU5" i="38" s="1"/>
  <c r="IR4" i="38"/>
  <c r="IR42" i="38"/>
  <c r="IP5" i="17"/>
  <c r="IN4" i="44"/>
  <c r="IH5" i="45"/>
  <c r="IN5" i="46"/>
  <c r="IO5" i="46" s="1"/>
  <c r="DD25" i="18"/>
  <c r="IO5" i="44"/>
  <c r="IP5" i="44" s="1"/>
  <c r="IP5" i="57"/>
  <c r="IP3" i="44" l="1"/>
  <c r="IP4" i="44"/>
  <c r="IU4" i="38"/>
  <c r="IU42" i="38"/>
  <c r="IO8" i="46"/>
  <c r="IO10" i="46"/>
  <c r="IQ5" i="46"/>
  <c r="IO4" i="46"/>
  <c r="IO9" i="46"/>
  <c r="IO15" i="46"/>
  <c r="IO14" i="46"/>
  <c r="IO17" i="46"/>
  <c r="IO16" i="46"/>
  <c r="IO19" i="46"/>
  <c r="IO18" i="46"/>
  <c r="IO23" i="46"/>
  <c r="IO22" i="46"/>
  <c r="IO21" i="46"/>
  <c r="IO20" i="46"/>
  <c r="IO24" i="46"/>
  <c r="IO25" i="46"/>
  <c r="IO26" i="46"/>
  <c r="IO29" i="46"/>
  <c r="IO32" i="46"/>
  <c r="IO31" i="46"/>
  <c r="IO27" i="46"/>
  <c r="IO34" i="46"/>
  <c r="IO30" i="46"/>
  <c r="IO33" i="46"/>
  <c r="IO35" i="46"/>
  <c r="IO36" i="46"/>
  <c r="IO37" i="46"/>
  <c r="IO38" i="46"/>
  <c r="IO39" i="46"/>
  <c r="IO42" i="46"/>
  <c r="IO40" i="46"/>
  <c r="IO45" i="46"/>
  <c r="IO43" i="46"/>
  <c r="IO41" i="46"/>
  <c r="IO52" i="46"/>
  <c r="IO53" i="46"/>
  <c r="IO47" i="46"/>
  <c r="IO54" i="46"/>
  <c r="IO46" i="46"/>
  <c r="IO48" i="46"/>
  <c r="IO56" i="46"/>
  <c r="IO58" i="46"/>
  <c r="IO57" i="46"/>
  <c r="IO60" i="46"/>
  <c r="IO65" i="46"/>
  <c r="IO63" i="46"/>
  <c r="IO68" i="46"/>
  <c r="IO69" i="46"/>
  <c r="IO64" i="46"/>
  <c r="IO70" i="46"/>
  <c r="IO75" i="46"/>
  <c r="IO71" i="46"/>
  <c r="IO72" i="46"/>
  <c r="IT4" i="39"/>
  <c r="IP3" i="57"/>
  <c r="IP4" i="57"/>
  <c r="IR5" i="57"/>
  <c r="IP3" i="17"/>
  <c r="IR5" i="17"/>
  <c r="IP20" i="17"/>
  <c r="IP24" i="17"/>
  <c r="IP4" i="17"/>
  <c r="IP21" i="17"/>
  <c r="IP25" i="17"/>
  <c r="IP22" i="17"/>
  <c r="IP28" i="17"/>
  <c r="IP23" i="17"/>
  <c r="IP30" i="17"/>
  <c r="IP32" i="17"/>
  <c r="IP43" i="17"/>
  <c r="IP34" i="17"/>
  <c r="IP44" i="17"/>
  <c r="IP35" i="17"/>
  <c r="IP29" i="17"/>
  <c r="IP36" i="17"/>
  <c r="IP40" i="17"/>
  <c r="IP31" i="17"/>
  <c r="IP41" i="17"/>
  <c r="IP47" i="17"/>
  <c r="IP51" i="17"/>
  <c r="IP56" i="17"/>
  <c r="IP45" i="17"/>
  <c r="IP46" i="17"/>
  <c r="IP48" i="17"/>
  <c r="IP53" i="17"/>
  <c r="IP49" i="17"/>
  <c r="IP54" i="17"/>
  <c r="IP50" i="17"/>
  <c r="IP55" i="17"/>
  <c r="IP59" i="17"/>
  <c r="IP65" i="17"/>
  <c r="IP69" i="17"/>
  <c r="IP57" i="17"/>
  <c r="IP60" i="17"/>
  <c r="IP66" i="17"/>
  <c r="IP58" i="17"/>
  <c r="IP61" i="17"/>
  <c r="IP67" i="17"/>
  <c r="IP64" i="17"/>
  <c r="IP68" i="17"/>
  <c r="IP71" i="17"/>
  <c r="IP76" i="17"/>
  <c r="IP80" i="17"/>
  <c r="IP77" i="17"/>
  <c r="IP81" i="17"/>
  <c r="IP70" i="17"/>
  <c r="IP74" i="17"/>
  <c r="IP78" i="17"/>
  <c r="IP72" i="17"/>
  <c r="IP75" i="17"/>
  <c r="IP79" i="17"/>
  <c r="IP86" i="17"/>
  <c r="IP90" i="17"/>
  <c r="IP85" i="17"/>
  <c r="IP87" i="17"/>
  <c r="IP91" i="17"/>
  <c r="IP88" i="17"/>
  <c r="IP92" i="17"/>
  <c r="IP82" i="17"/>
  <c r="IP84" i="17"/>
  <c r="IP89" i="17"/>
  <c r="IQ4" i="57"/>
  <c r="IQ5" i="44"/>
  <c r="IO4" i="44"/>
  <c r="IS5" i="17"/>
  <c r="IQ20" i="17"/>
  <c r="IQ24" i="17"/>
  <c r="IQ30" i="17"/>
  <c r="IQ4" i="17"/>
  <c r="IQ21" i="17"/>
  <c r="IQ25" i="17"/>
  <c r="IQ22" i="17"/>
  <c r="IQ28" i="17"/>
  <c r="IQ23" i="17"/>
  <c r="IQ29" i="17"/>
  <c r="IQ32" i="17"/>
  <c r="IQ43" i="17"/>
  <c r="IQ34" i="17"/>
  <c r="IQ44" i="17"/>
  <c r="IQ35" i="17"/>
  <c r="IQ36" i="17"/>
  <c r="IQ40" i="17"/>
  <c r="IQ31" i="17"/>
  <c r="IQ41" i="17"/>
  <c r="IQ46" i="17"/>
  <c r="IQ50" i="17"/>
  <c r="IQ55" i="17"/>
  <c r="IQ47" i="17"/>
  <c r="IQ51" i="17"/>
  <c r="IQ56" i="17"/>
  <c r="IQ45" i="17"/>
  <c r="IQ48" i="17"/>
  <c r="IQ53" i="17"/>
  <c r="IQ57" i="17"/>
  <c r="IQ49" i="17"/>
  <c r="IQ54" i="17"/>
  <c r="IQ58" i="17"/>
  <c r="IQ59" i="17"/>
  <c r="IQ65" i="17"/>
  <c r="IQ69" i="17"/>
  <c r="IQ60" i="17"/>
  <c r="IQ66" i="17"/>
  <c r="IQ70" i="17"/>
  <c r="IQ61" i="17"/>
  <c r="IQ67" i="17"/>
  <c r="IQ64" i="17"/>
  <c r="IQ68" i="17"/>
  <c r="IQ75" i="17"/>
  <c r="IQ79" i="17"/>
  <c r="IQ71" i="17"/>
  <c r="IQ76" i="17"/>
  <c r="IQ80" i="17"/>
  <c r="IQ77" i="17"/>
  <c r="IQ81" i="17"/>
  <c r="IQ74" i="17"/>
  <c r="IQ78" i="17"/>
  <c r="IQ72" i="17"/>
  <c r="IQ89" i="17"/>
  <c r="IQ86" i="17"/>
  <c r="IQ90" i="17"/>
  <c r="IQ85" i="17"/>
  <c r="IQ87" i="17"/>
  <c r="IQ91" i="17"/>
  <c r="IQ88" i="17"/>
  <c r="IQ92" i="17"/>
  <c r="IQ82" i="17"/>
  <c r="IQ84" i="17"/>
  <c r="II5" i="45"/>
  <c r="IS4" i="39"/>
  <c r="IU5" i="39"/>
  <c r="DE25" i="18"/>
  <c r="IT4" i="38"/>
  <c r="IV5" i="38"/>
  <c r="IT42" i="38"/>
  <c r="IP5" i="46"/>
  <c r="IN4" i="46"/>
  <c r="IN14" i="46"/>
  <c r="IN8" i="46"/>
  <c r="IN10" i="46"/>
  <c r="IN9" i="46"/>
  <c r="IN16" i="46"/>
  <c r="IN15" i="46"/>
  <c r="IN17" i="46"/>
  <c r="IN20" i="46"/>
  <c r="IN19" i="46"/>
  <c r="IN18" i="46"/>
  <c r="IN24" i="46"/>
  <c r="IN23" i="46"/>
  <c r="IN22" i="46"/>
  <c r="IN21" i="46"/>
  <c r="IN29" i="46"/>
  <c r="IN25" i="46"/>
  <c r="IN31" i="46"/>
  <c r="IN26" i="46"/>
  <c r="IN27" i="46"/>
  <c r="IN30" i="46"/>
  <c r="IN35" i="46"/>
  <c r="IN36" i="46"/>
  <c r="IN37" i="46"/>
  <c r="IN32" i="46"/>
  <c r="IN34" i="46"/>
  <c r="IN33" i="46"/>
  <c r="IN41" i="46"/>
  <c r="IN38" i="46"/>
  <c r="IN39" i="46"/>
  <c r="IN42" i="46"/>
  <c r="IN40" i="46"/>
  <c r="IN45" i="46"/>
  <c r="IN43" i="46"/>
  <c r="IN53" i="46"/>
  <c r="IN47" i="46"/>
  <c r="IN46" i="46"/>
  <c r="IN48" i="46"/>
  <c r="IN56" i="46"/>
  <c r="IN58" i="46"/>
  <c r="IN54" i="46"/>
  <c r="IN60" i="46"/>
  <c r="IN52" i="46"/>
  <c r="IN65" i="46"/>
  <c r="IN63" i="46"/>
  <c r="IN68" i="46"/>
  <c r="IN69" i="46"/>
  <c r="IN64" i="46"/>
  <c r="IN57" i="46"/>
  <c r="IN75" i="46"/>
  <c r="IN71" i="46"/>
  <c r="IN72" i="46"/>
  <c r="IN70" i="46"/>
  <c r="IJ5" i="45"/>
  <c r="IH12" i="45"/>
  <c r="IH16" i="45"/>
  <c r="IH46" i="45"/>
  <c r="IH13" i="45"/>
  <c r="IH17" i="45"/>
  <c r="IH43" i="45"/>
  <c r="IH47" i="45"/>
  <c r="IH14" i="45"/>
  <c r="IH18" i="45"/>
  <c r="IH44" i="45"/>
  <c r="IH11" i="45"/>
  <c r="IH15" i="45"/>
  <c r="IH45" i="45"/>
  <c r="IH55" i="45"/>
  <c r="IH58" i="45"/>
  <c r="IH62" i="45"/>
  <c r="IH66" i="45"/>
  <c r="IH51" i="45"/>
  <c r="IH56" i="45"/>
  <c r="IH60" i="45"/>
  <c r="IH63" i="45"/>
  <c r="IH67" i="45"/>
  <c r="IH4" i="45"/>
  <c r="IH57" i="45"/>
  <c r="IH61" i="45"/>
  <c r="IH65" i="45"/>
  <c r="IH68" i="45"/>
  <c r="IH85" i="45"/>
  <c r="IH86" i="45"/>
  <c r="IH83" i="45"/>
  <c r="IH84" i="45"/>
  <c r="IH82" i="45"/>
  <c r="IV42" i="38" l="1"/>
  <c r="IV4" i="38"/>
  <c r="IR4" i="57"/>
  <c r="IS23" i="17"/>
  <c r="IS20" i="17"/>
  <c r="IS24" i="17"/>
  <c r="IS30" i="17"/>
  <c r="IS4" i="17"/>
  <c r="IS21" i="17"/>
  <c r="IS25" i="17"/>
  <c r="IS22" i="17"/>
  <c r="IS31" i="17"/>
  <c r="IS41" i="17"/>
  <c r="IS28" i="17"/>
  <c r="IS32" i="17"/>
  <c r="IS43" i="17"/>
  <c r="IS29" i="17"/>
  <c r="IS34" i="17"/>
  <c r="IS35" i="17"/>
  <c r="IS36" i="17"/>
  <c r="IS40" i="17"/>
  <c r="IS45" i="17"/>
  <c r="IS50" i="17"/>
  <c r="IS55" i="17"/>
  <c r="IS47" i="17"/>
  <c r="IS51" i="17"/>
  <c r="IS44" i="17"/>
  <c r="IS46" i="17"/>
  <c r="IS48" i="17"/>
  <c r="IS53" i="17"/>
  <c r="IS49" i="17"/>
  <c r="IS54" i="17"/>
  <c r="IS64" i="17"/>
  <c r="IS68" i="17"/>
  <c r="IS56" i="17"/>
  <c r="IS59" i="17"/>
  <c r="IS65" i="17"/>
  <c r="IS69" i="17"/>
  <c r="IS57" i="17"/>
  <c r="IS60" i="17"/>
  <c r="IS66" i="17"/>
  <c r="IS58" i="17"/>
  <c r="IS61" i="17"/>
  <c r="IS67" i="17"/>
  <c r="IS72" i="17"/>
  <c r="IS75" i="17"/>
  <c r="IS79" i="17"/>
  <c r="IS71" i="17"/>
  <c r="IS76" i="17"/>
  <c r="IS80" i="17"/>
  <c r="IS70" i="17"/>
  <c r="IS77" i="17"/>
  <c r="IS81" i="17"/>
  <c r="IS74" i="17"/>
  <c r="IS78" i="17"/>
  <c r="IS82" i="17"/>
  <c r="IS89" i="17"/>
  <c r="IS85" i="17"/>
  <c r="IS86" i="17"/>
  <c r="IS90" i="17"/>
  <c r="IS87" i="17"/>
  <c r="IS91" i="17"/>
  <c r="IS84" i="17"/>
  <c r="IS88" i="17"/>
  <c r="IS92" i="17"/>
  <c r="IQ8" i="46"/>
  <c r="IQ4" i="46"/>
  <c r="IQ14" i="46"/>
  <c r="IQ10" i="46"/>
  <c r="IQ9" i="46"/>
  <c r="IQ15" i="46"/>
  <c r="IQ16" i="46"/>
  <c r="IQ18" i="46"/>
  <c r="IQ20" i="46"/>
  <c r="IQ17" i="46"/>
  <c r="IQ19" i="46"/>
  <c r="IQ21" i="46"/>
  <c r="IQ22" i="46"/>
  <c r="IQ23" i="46"/>
  <c r="IQ27" i="46"/>
  <c r="IQ24" i="46"/>
  <c r="IQ25" i="46"/>
  <c r="IQ29" i="46"/>
  <c r="IQ26" i="46"/>
  <c r="IQ35" i="46"/>
  <c r="IQ31" i="46"/>
  <c r="IQ30" i="46"/>
  <c r="IQ33" i="46"/>
  <c r="IQ36" i="46"/>
  <c r="IQ37" i="46"/>
  <c r="IQ32" i="46"/>
  <c r="IQ34" i="46"/>
  <c r="IQ40" i="46"/>
  <c r="IQ41" i="46"/>
  <c r="IQ38" i="46"/>
  <c r="IQ39" i="46"/>
  <c r="IQ43" i="46"/>
  <c r="IQ42" i="46"/>
  <c r="IQ45" i="46"/>
  <c r="IQ52" i="46"/>
  <c r="IQ53" i="46"/>
  <c r="IQ47" i="46"/>
  <c r="IQ57" i="46"/>
  <c r="IQ56" i="46"/>
  <c r="IQ58" i="46"/>
  <c r="IQ54" i="46"/>
  <c r="IQ60" i="46"/>
  <c r="IQ46" i="46"/>
  <c r="IQ64" i="46"/>
  <c r="IQ65" i="46"/>
  <c r="IQ63" i="46"/>
  <c r="IQ68" i="46"/>
  <c r="IQ48" i="46"/>
  <c r="IQ69" i="46"/>
  <c r="IQ72" i="46"/>
  <c r="IQ70" i="46"/>
  <c r="IQ75" i="46"/>
  <c r="IQ71" i="46"/>
  <c r="DF25" i="18"/>
  <c r="IU4" i="39"/>
  <c r="IP9" i="46"/>
  <c r="IP8" i="46"/>
  <c r="IR5" i="46"/>
  <c r="IP4" i="46"/>
  <c r="IP10" i="46"/>
  <c r="IP3" i="46"/>
  <c r="IP14" i="46"/>
  <c r="IP17" i="46"/>
  <c r="IP15" i="46"/>
  <c r="IP18" i="46"/>
  <c r="IP19" i="46"/>
  <c r="IP23" i="46"/>
  <c r="IP16" i="46"/>
  <c r="IP22" i="46"/>
  <c r="IP21" i="46"/>
  <c r="IP20" i="46"/>
  <c r="IP26" i="46"/>
  <c r="IP24" i="46"/>
  <c r="IP30" i="46"/>
  <c r="IP25" i="46"/>
  <c r="IP27" i="46"/>
  <c r="IP29" i="46"/>
  <c r="IP32" i="46"/>
  <c r="IP31" i="46"/>
  <c r="IP34" i="46"/>
  <c r="IP35" i="46"/>
  <c r="IP33" i="46"/>
  <c r="IP36" i="46"/>
  <c r="IP37" i="46"/>
  <c r="IP41" i="46"/>
  <c r="IP38" i="46"/>
  <c r="IP39" i="46"/>
  <c r="IP40" i="46"/>
  <c r="IP42" i="46"/>
  <c r="IP45" i="46"/>
  <c r="IP43" i="46"/>
  <c r="IP52" i="46"/>
  <c r="IP53" i="46"/>
  <c r="IP47" i="46"/>
  <c r="IP46" i="46"/>
  <c r="IP48" i="46"/>
  <c r="IP57" i="46"/>
  <c r="IP56" i="46"/>
  <c r="IP58" i="46"/>
  <c r="IP54" i="46"/>
  <c r="IP60" i="46"/>
  <c r="IP65" i="46"/>
  <c r="IP63" i="46"/>
  <c r="IP68" i="46"/>
  <c r="IP70" i="46"/>
  <c r="IP75" i="46"/>
  <c r="IP64" i="46"/>
  <c r="IP69" i="46"/>
  <c r="IP71" i="46"/>
  <c r="IP72" i="46"/>
  <c r="IK5" i="45"/>
  <c r="II4" i="45"/>
  <c r="II12" i="45"/>
  <c r="II16" i="45"/>
  <c r="II46" i="45"/>
  <c r="II13" i="45"/>
  <c r="II17" i="45"/>
  <c r="II43" i="45"/>
  <c r="II47" i="45"/>
  <c r="II14" i="45"/>
  <c r="II18" i="45"/>
  <c r="II44" i="45"/>
  <c r="II11" i="45"/>
  <c r="II15" i="45"/>
  <c r="II45" i="45"/>
  <c r="II55" i="45"/>
  <c r="II58" i="45"/>
  <c r="II62" i="45"/>
  <c r="II66" i="45"/>
  <c r="II51" i="45"/>
  <c r="II56" i="45"/>
  <c r="II60" i="45"/>
  <c r="II63" i="45"/>
  <c r="II67" i="45"/>
  <c r="II57" i="45"/>
  <c r="II61" i="45"/>
  <c r="II82" i="45"/>
  <c r="II65" i="45"/>
  <c r="II85" i="45"/>
  <c r="II86" i="45"/>
  <c r="II83" i="45"/>
  <c r="II68" i="45"/>
  <c r="II84" i="45"/>
  <c r="IW5" i="38"/>
  <c r="IQ10" i="44"/>
  <c r="IQ13" i="44"/>
  <c r="IQ9" i="44"/>
  <c r="IQ12" i="44"/>
  <c r="IQ4" i="44"/>
  <c r="IQ11" i="44"/>
  <c r="IQ14" i="44"/>
  <c r="IQ16" i="44"/>
  <c r="IQ20" i="44"/>
  <c r="IQ24" i="44"/>
  <c r="IQ27" i="44"/>
  <c r="IQ22" i="44"/>
  <c r="IQ17" i="44"/>
  <c r="IQ15" i="44"/>
  <c r="IQ21" i="44"/>
  <c r="IQ23" i="44"/>
  <c r="IQ26" i="44"/>
  <c r="IQ34" i="44"/>
  <c r="IQ36" i="44"/>
  <c r="IQ38" i="44"/>
  <c r="IQ57" i="44"/>
  <c r="IQ37" i="44"/>
  <c r="IQ44" i="44"/>
  <c r="IQ47" i="44"/>
  <c r="IQ49" i="44"/>
  <c r="IQ51" i="44"/>
  <c r="IQ54" i="44"/>
  <c r="IQ25" i="44"/>
  <c r="IQ42" i="44"/>
  <c r="IQ56" i="44"/>
  <c r="IQ35" i="44"/>
  <c r="IQ43" i="44"/>
  <c r="IQ45" i="44"/>
  <c r="IQ48" i="44"/>
  <c r="IQ50" i="44"/>
  <c r="IQ53" i="44"/>
  <c r="IQ55" i="44"/>
  <c r="IQ40" i="44"/>
  <c r="IQ58" i="44"/>
  <c r="IQ28" i="44"/>
  <c r="IJ4" i="45"/>
  <c r="IJ12" i="45"/>
  <c r="IJ16" i="45"/>
  <c r="IJ46" i="45"/>
  <c r="IL5" i="45"/>
  <c r="IJ13" i="45"/>
  <c r="IJ17" i="45"/>
  <c r="IJ43" i="45"/>
  <c r="IJ14" i="45"/>
  <c r="IJ18" i="45"/>
  <c r="IJ44" i="45"/>
  <c r="IJ15" i="45"/>
  <c r="IJ55" i="45"/>
  <c r="IJ58" i="45"/>
  <c r="IJ62" i="45"/>
  <c r="IJ66" i="45"/>
  <c r="IJ45" i="45"/>
  <c r="IJ51" i="45"/>
  <c r="IJ56" i="45"/>
  <c r="IJ60" i="45"/>
  <c r="IJ63" i="45"/>
  <c r="IJ67" i="45"/>
  <c r="IJ47" i="45"/>
  <c r="IJ11" i="45"/>
  <c r="IJ82" i="45"/>
  <c r="IJ65" i="45"/>
  <c r="IJ85" i="45"/>
  <c r="IJ86" i="45"/>
  <c r="IJ57" i="45"/>
  <c r="IJ83" i="45"/>
  <c r="IJ61" i="45"/>
  <c r="IJ68" i="45"/>
  <c r="IJ84" i="45"/>
  <c r="IV5" i="39"/>
  <c r="IS5" i="57"/>
  <c r="IT5" i="57" s="1"/>
  <c r="IT5" i="17"/>
  <c r="IR23" i="17"/>
  <c r="IR29" i="17"/>
  <c r="IR20" i="17"/>
  <c r="IR24" i="17"/>
  <c r="IR30" i="17"/>
  <c r="IR4" i="17"/>
  <c r="IR21" i="17"/>
  <c r="IR25" i="17"/>
  <c r="IR22" i="17"/>
  <c r="IR28" i="17"/>
  <c r="IR31" i="17"/>
  <c r="IR41" i="17"/>
  <c r="IR46" i="17"/>
  <c r="IR32" i="17"/>
  <c r="IR43" i="17"/>
  <c r="IR34" i="17"/>
  <c r="IR44" i="17"/>
  <c r="IR35" i="17"/>
  <c r="IR36" i="17"/>
  <c r="IR40" i="17"/>
  <c r="IR50" i="17"/>
  <c r="IR55" i="17"/>
  <c r="IR47" i="17"/>
  <c r="IR51" i="17"/>
  <c r="IR56" i="17"/>
  <c r="IR45" i="17"/>
  <c r="IR48" i="17"/>
  <c r="IR53" i="17"/>
  <c r="IR49" i="17"/>
  <c r="IR54" i="17"/>
  <c r="IR64" i="17"/>
  <c r="IR68" i="17"/>
  <c r="IR59" i="17"/>
  <c r="IR65" i="17"/>
  <c r="IR69" i="17"/>
  <c r="IR57" i="17"/>
  <c r="IR60" i="17"/>
  <c r="IR66" i="17"/>
  <c r="IR70" i="17"/>
  <c r="IR58" i="17"/>
  <c r="IR61" i="17"/>
  <c r="IR67" i="17"/>
  <c r="IR71" i="17"/>
  <c r="IR75" i="17"/>
  <c r="IR79" i="17"/>
  <c r="IR84" i="17"/>
  <c r="IR76" i="17"/>
  <c r="IR80" i="17"/>
  <c r="IR85" i="17"/>
  <c r="IR77" i="17"/>
  <c r="IR81" i="17"/>
  <c r="IR74" i="17"/>
  <c r="IR78" i="17"/>
  <c r="IR72" i="17"/>
  <c r="IR89" i="17"/>
  <c r="IR86" i="17"/>
  <c r="IR90" i="17"/>
  <c r="IR87" i="17"/>
  <c r="IR91" i="17"/>
  <c r="IR88" i="17"/>
  <c r="IR92" i="17"/>
  <c r="IR82" i="17"/>
  <c r="IR5" i="44"/>
  <c r="IS5" i="44" s="1"/>
  <c r="IS10" i="44" l="1"/>
  <c r="IS13" i="44"/>
  <c r="IS9" i="44"/>
  <c r="IS12" i="44"/>
  <c r="IS15" i="44"/>
  <c r="IS20" i="44"/>
  <c r="IS14" i="44"/>
  <c r="IS25" i="44"/>
  <c r="IS28" i="44"/>
  <c r="IS36" i="44"/>
  <c r="IS16" i="44"/>
  <c r="IS4" i="44"/>
  <c r="IS24" i="44"/>
  <c r="IS27" i="44"/>
  <c r="IS22" i="44"/>
  <c r="IS17" i="44"/>
  <c r="IS11" i="44"/>
  <c r="IS23" i="44"/>
  <c r="IS26" i="44"/>
  <c r="IS40" i="44"/>
  <c r="IS58" i="44"/>
  <c r="IS38" i="44"/>
  <c r="IS34" i="44"/>
  <c r="IS47" i="44"/>
  <c r="IS54" i="44"/>
  <c r="IS57" i="44"/>
  <c r="IS37" i="44"/>
  <c r="IS44" i="44"/>
  <c r="IS49" i="44"/>
  <c r="IS51" i="44"/>
  <c r="IS21" i="44"/>
  <c r="IS42" i="44"/>
  <c r="IS56" i="44"/>
  <c r="IS35" i="44"/>
  <c r="IS43" i="44"/>
  <c r="IS50" i="44"/>
  <c r="IS53" i="44"/>
  <c r="IS55" i="44"/>
  <c r="IS45" i="44"/>
  <c r="IS48" i="44"/>
  <c r="IT4" i="57"/>
  <c r="IW4" i="38"/>
  <c r="IW42" i="38"/>
  <c r="DG25" i="18"/>
  <c r="IL11" i="45"/>
  <c r="IL15" i="45"/>
  <c r="IL45" i="45"/>
  <c r="IL4" i="45"/>
  <c r="IL12" i="45"/>
  <c r="IL16" i="45"/>
  <c r="IL46" i="45"/>
  <c r="IL13" i="45"/>
  <c r="IL17" i="45"/>
  <c r="IL43" i="45"/>
  <c r="IL47" i="45"/>
  <c r="IL14" i="45"/>
  <c r="IL18" i="45"/>
  <c r="IL44" i="45"/>
  <c r="IL57" i="45"/>
  <c r="IL61" i="45"/>
  <c r="IL65" i="45"/>
  <c r="IL68" i="45"/>
  <c r="IL55" i="45"/>
  <c r="IL58" i="45"/>
  <c r="IL62" i="45"/>
  <c r="IL66" i="45"/>
  <c r="IL51" i="45"/>
  <c r="IL56" i="45"/>
  <c r="IL60" i="45"/>
  <c r="IL63" i="45"/>
  <c r="IL67" i="45"/>
  <c r="IL84" i="45"/>
  <c r="IL82" i="45"/>
  <c r="IL85" i="45"/>
  <c r="IL86" i="45"/>
  <c r="IL83" i="45"/>
  <c r="IR8" i="46"/>
  <c r="IR14" i="46"/>
  <c r="IR4" i="46"/>
  <c r="IR10" i="46"/>
  <c r="IR9" i="46"/>
  <c r="IR16" i="46"/>
  <c r="IR15" i="46"/>
  <c r="IR17" i="46"/>
  <c r="IR18" i="46"/>
  <c r="IR19" i="46"/>
  <c r="IR20" i="46"/>
  <c r="IR23" i="46"/>
  <c r="IR21" i="46"/>
  <c r="IR22" i="46"/>
  <c r="IR24" i="46"/>
  <c r="IR25" i="46"/>
  <c r="IR27" i="46"/>
  <c r="IR26" i="46"/>
  <c r="IR30" i="46"/>
  <c r="IR33" i="46"/>
  <c r="IR34" i="46"/>
  <c r="IR29" i="46"/>
  <c r="IR31" i="46"/>
  <c r="IR32" i="46"/>
  <c r="IR39" i="46"/>
  <c r="IR35" i="46"/>
  <c r="IR36" i="46"/>
  <c r="IR37" i="46"/>
  <c r="IR40" i="46"/>
  <c r="IR41" i="46"/>
  <c r="IR38" i="46"/>
  <c r="IR43" i="46"/>
  <c r="IR46" i="46"/>
  <c r="IR42" i="46"/>
  <c r="IR45" i="46"/>
  <c r="IR48" i="46"/>
  <c r="IR52" i="46"/>
  <c r="IR53" i="46"/>
  <c r="IR47" i="46"/>
  <c r="IR57" i="46"/>
  <c r="IR56" i="46"/>
  <c r="IR54" i="46"/>
  <c r="IR60" i="46"/>
  <c r="IR64" i="46"/>
  <c r="IR70" i="46"/>
  <c r="IR58" i="46"/>
  <c r="IR65" i="46"/>
  <c r="IR63" i="46"/>
  <c r="IR68" i="46"/>
  <c r="IR69" i="46"/>
  <c r="IR72" i="46"/>
  <c r="IR75" i="46"/>
  <c r="IR71" i="46"/>
  <c r="IT4" i="17"/>
  <c r="IT23" i="17"/>
  <c r="IT29" i="17"/>
  <c r="IT20" i="17"/>
  <c r="IT24" i="17"/>
  <c r="IT30" i="17"/>
  <c r="IT21" i="17"/>
  <c r="IT25" i="17"/>
  <c r="IT22" i="17"/>
  <c r="IT28" i="17"/>
  <c r="IT31" i="17"/>
  <c r="IT41" i="17"/>
  <c r="IT32" i="17"/>
  <c r="IT43" i="17"/>
  <c r="IT34" i="17"/>
  <c r="IT44" i="17"/>
  <c r="IT35" i="17"/>
  <c r="IT36" i="17"/>
  <c r="IT40" i="17"/>
  <c r="IT45" i="17"/>
  <c r="IT49" i="17"/>
  <c r="IT54" i="17"/>
  <c r="IT50" i="17"/>
  <c r="IT55" i="17"/>
  <c r="IT47" i="17"/>
  <c r="IT51" i="17"/>
  <c r="IT56" i="17"/>
  <c r="IT46" i="17"/>
  <c r="IT48" i="17"/>
  <c r="IT53" i="17"/>
  <c r="IT57" i="17"/>
  <c r="IT64" i="17"/>
  <c r="IT68" i="17"/>
  <c r="IT72" i="17"/>
  <c r="IT59" i="17"/>
  <c r="IT65" i="17"/>
  <c r="IT69" i="17"/>
  <c r="IT60" i="17"/>
  <c r="IT66" i="17"/>
  <c r="IT70" i="17"/>
  <c r="IT58" i="17"/>
  <c r="IT61" i="17"/>
  <c r="IT67" i="17"/>
  <c r="IT71" i="17"/>
  <c r="IT74" i="17"/>
  <c r="IT78" i="17"/>
  <c r="IT82" i="17"/>
  <c r="IT75" i="17"/>
  <c r="IT79" i="17"/>
  <c r="IT76" i="17"/>
  <c r="IT80" i="17"/>
  <c r="IT85" i="17"/>
  <c r="IT77" i="17"/>
  <c r="IT81" i="17"/>
  <c r="IT84" i="17"/>
  <c r="IT88" i="17"/>
  <c r="IT92" i="17"/>
  <c r="IT89" i="17"/>
  <c r="IT86" i="17"/>
  <c r="IT90" i="17"/>
  <c r="IT87" i="17"/>
  <c r="IT91" i="17"/>
  <c r="IS4" i="57"/>
  <c r="IU5" i="57"/>
  <c r="IX5" i="39"/>
  <c r="IV4" i="39"/>
  <c r="IW5" i="39"/>
  <c r="IU5" i="17"/>
  <c r="IK4" i="45"/>
  <c r="IK11" i="45"/>
  <c r="IK15" i="45"/>
  <c r="IK45" i="45"/>
  <c r="IK12" i="45"/>
  <c r="IK16" i="45"/>
  <c r="IK46" i="45"/>
  <c r="IM5" i="45"/>
  <c r="IK13" i="45"/>
  <c r="IK17" i="45"/>
  <c r="IK43" i="45"/>
  <c r="IK14" i="45"/>
  <c r="IK18" i="45"/>
  <c r="IK44" i="45"/>
  <c r="IK57" i="45"/>
  <c r="IK61" i="45"/>
  <c r="IK65" i="45"/>
  <c r="IK68" i="45"/>
  <c r="IK55" i="45"/>
  <c r="IK58" i="45"/>
  <c r="IK62" i="45"/>
  <c r="IK66" i="45"/>
  <c r="IK51" i="45"/>
  <c r="IK56" i="45"/>
  <c r="IK60" i="45"/>
  <c r="IK63" i="45"/>
  <c r="IK67" i="45"/>
  <c r="IK47" i="45"/>
  <c r="IK84" i="45"/>
  <c r="IK82" i="45"/>
  <c r="IK85" i="45"/>
  <c r="IK86" i="45"/>
  <c r="IK83" i="45"/>
  <c r="IX5" i="38"/>
  <c r="IS5" i="46"/>
  <c r="IR10" i="44"/>
  <c r="IT5" i="44"/>
  <c r="IU5" i="44" s="1"/>
  <c r="IR9" i="44"/>
  <c r="IR12" i="44"/>
  <c r="IR4" i="44"/>
  <c r="IR11" i="44"/>
  <c r="IR14" i="44"/>
  <c r="IR13" i="44"/>
  <c r="IR25" i="44"/>
  <c r="IR28" i="44"/>
  <c r="IR16" i="44"/>
  <c r="IR20" i="44"/>
  <c r="IR24" i="44"/>
  <c r="IR27" i="44"/>
  <c r="IR35" i="44"/>
  <c r="IR38" i="44"/>
  <c r="IR43" i="44"/>
  <c r="IR47" i="44"/>
  <c r="IR50" i="44"/>
  <c r="IR54" i="44"/>
  <c r="IR22" i="44"/>
  <c r="IR17" i="44"/>
  <c r="IR15" i="44"/>
  <c r="IR21" i="44"/>
  <c r="IR34" i="44"/>
  <c r="IR36" i="44"/>
  <c r="IR57" i="44"/>
  <c r="IR37" i="44"/>
  <c r="IR44" i="44"/>
  <c r="IR49" i="44"/>
  <c r="IR51" i="44"/>
  <c r="IR42" i="44"/>
  <c r="IR56" i="44"/>
  <c r="IR23" i="44"/>
  <c r="IR26" i="44"/>
  <c r="IR45" i="44"/>
  <c r="IR48" i="44"/>
  <c r="IR53" i="44"/>
  <c r="IR55" i="44"/>
  <c r="IR58" i="44"/>
  <c r="IR40" i="44"/>
  <c r="IU4" i="44" l="1"/>
  <c r="IU11" i="44"/>
  <c r="IU14" i="44"/>
  <c r="IU10" i="44"/>
  <c r="IU13" i="44"/>
  <c r="IU9" i="44"/>
  <c r="IU12" i="44"/>
  <c r="IU15" i="44"/>
  <c r="IU23" i="44"/>
  <c r="IU20" i="44"/>
  <c r="IU16" i="44"/>
  <c r="IU25" i="44"/>
  <c r="IU28" i="44"/>
  <c r="IU24" i="44"/>
  <c r="IU27" i="44"/>
  <c r="IU35" i="44"/>
  <c r="IU17" i="44"/>
  <c r="IU21" i="44"/>
  <c r="IU43" i="44"/>
  <c r="IU45" i="44"/>
  <c r="IU48" i="44"/>
  <c r="IU50" i="44"/>
  <c r="IU53" i="44"/>
  <c r="IU55" i="44"/>
  <c r="IU22" i="44"/>
  <c r="IU40" i="44"/>
  <c r="IU58" i="44"/>
  <c r="IU36" i="44"/>
  <c r="IU38" i="44"/>
  <c r="IU34" i="44"/>
  <c r="IU37" i="44"/>
  <c r="IU44" i="44"/>
  <c r="IU47" i="44"/>
  <c r="IU49" i="44"/>
  <c r="IU51" i="44"/>
  <c r="IU54" i="44"/>
  <c r="IU57" i="44"/>
  <c r="IU26" i="44"/>
  <c r="IU42" i="44"/>
  <c r="IU56" i="44"/>
  <c r="IS4" i="46"/>
  <c r="IS14" i="46"/>
  <c r="IS8" i="46"/>
  <c r="IS9" i="46"/>
  <c r="IS16" i="46"/>
  <c r="IS15" i="46"/>
  <c r="IS10" i="46"/>
  <c r="IS18" i="46"/>
  <c r="IS19" i="46"/>
  <c r="IS22" i="46"/>
  <c r="IS17" i="46"/>
  <c r="IS20" i="46"/>
  <c r="IS21" i="46"/>
  <c r="IS25" i="46"/>
  <c r="IS24" i="46"/>
  <c r="IS23" i="46"/>
  <c r="IS29" i="46"/>
  <c r="IS26" i="46"/>
  <c r="IS30" i="46"/>
  <c r="IS27" i="46"/>
  <c r="IS33" i="46"/>
  <c r="IS34" i="46"/>
  <c r="IS35" i="46"/>
  <c r="IS31" i="46"/>
  <c r="IS32" i="46"/>
  <c r="IS39" i="46"/>
  <c r="IS36" i="46"/>
  <c r="IS40" i="46"/>
  <c r="IS38" i="46"/>
  <c r="IS37" i="46"/>
  <c r="IS41" i="46"/>
  <c r="IS43" i="46"/>
  <c r="IS46" i="46"/>
  <c r="IS42" i="46"/>
  <c r="IS48" i="46"/>
  <c r="IS56" i="46"/>
  <c r="IS52" i="46"/>
  <c r="IS45" i="46"/>
  <c r="IS47" i="46"/>
  <c r="IS63" i="46"/>
  <c r="IS57" i="46"/>
  <c r="IS58" i="46"/>
  <c r="IS54" i="46"/>
  <c r="IS53" i="46"/>
  <c r="IS60" i="46"/>
  <c r="IS64" i="46"/>
  <c r="IS65" i="46"/>
  <c r="IS68" i="46"/>
  <c r="IS72" i="46"/>
  <c r="IS70" i="46"/>
  <c r="IS69" i="46"/>
  <c r="IS75" i="46"/>
  <c r="IS71" i="46"/>
  <c r="IX4" i="39"/>
  <c r="IN5" i="45"/>
  <c r="IU4" i="57"/>
  <c r="IT5" i="46"/>
  <c r="IU5" i="46" s="1"/>
  <c r="IV5" i="57"/>
  <c r="IX4" i="38"/>
  <c r="IX42" i="38"/>
  <c r="IU4" i="17"/>
  <c r="IU22" i="17"/>
  <c r="IU28" i="17"/>
  <c r="IU23" i="17"/>
  <c r="IU29" i="17"/>
  <c r="IU20" i="17"/>
  <c r="IU24" i="17"/>
  <c r="IU30" i="17"/>
  <c r="IU21" i="17"/>
  <c r="IU25" i="17"/>
  <c r="IU40" i="17"/>
  <c r="IU45" i="17"/>
  <c r="IU31" i="17"/>
  <c r="IU41" i="17"/>
  <c r="IU32" i="17"/>
  <c r="IU43" i="17"/>
  <c r="IU34" i="17"/>
  <c r="IU44" i="17"/>
  <c r="IU35" i="17"/>
  <c r="IU36" i="17"/>
  <c r="IU49" i="17"/>
  <c r="IU54" i="17"/>
  <c r="IU50" i="17"/>
  <c r="IU55" i="17"/>
  <c r="IU47" i="17"/>
  <c r="IU51" i="17"/>
  <c r="IU56" i="17"/>
  <c r="IU46" i="17"/>
  <c r="IU48" i="17"/>
  <c r="IU53" i="17"/>
  <c r="IU57" i="17"/>
  <c r="IU61" i="17"/>
  <c r="IU67" i="17"/>
  <c r="IU64" i="17"/>
  <c r="IU68" i="17"/>
  <c r="IU59" i="17"/>
  <c r="IU65" i="17"/>
  <c r="IU69" i="17"/>
  <c r="IU60" i="17"/>
  <c r="IU66" i="17"/>
  <c r="IU70" i="17"/>
  <c r="IU58" i="17"/>
  <c r="IU72" i="17"/>
  <c r="IU74" i="17"/>
  <c r="IU78" i="17"/>
  <c r="IU82" i="17"/>
  <c r="IU71" i="17"/>
  <c r="IU75" i="17"/>
  <c r="IU79" i="17"/>
  <c r="IU84" i="17"/>
  <c r="IU76" i="17"/>
  <c r="IU80" i="17"/>
  <c r="IU77" i="17"/>
  <c r="IU88" i="17"/>
  <c r="IU92" i="17"/>
  <c r="IU81" i="17"/>
  <c r="IU89" i="17"/>
  <c r="IU85" i="17"/>
  <c r="IU86" i="17"/>
  <c r="IU90" i="17"/>
  <c r="IU87" i="17"/>
  <c r="IU91" i="17"/>
  <c r="IV5" i="17"/>
  <c r="DH25" i="18"/>
  <c r="IY5" i="38"/>
  <c r="IT10" i="44"/>
  <c r="IT13" i="44"/>
  <c r="IT16" i="44"/>
  <c r="IT21" i="44"/>
  <c r="IV5" i="44"/>
  <c r="IW5" i="44" s="1"/>
  <c r="IT9" i="44"/>
  <c r="IT12" i="44"/>
  <c r="IT15" i="44"/>
  <c r="IT20" i="44"/>
  <c r="IT11" i="44"/>
  <c r="IT23" i="44"/>
  <c r="IT26" i="44"/>
  <c r="IT34" i="44"/>
  <c r="IT37" i="44"/>
  <c r="IT42" i="44"/>
  <c r="IT45" i="44"/>
  <c r="IT49" i="44"/>
  <c r="IT53" i="44"/>
  <c r="IT14" i="44"/>
  <c r="IT25" i="44"/>
  <c r="IT28" i="44"/>
  <c r="IT36" i="44"/>
  <c r="IT40" i="44"/>
  <c r="IT44" i="44"/>
  <c r="IT48" i="44"/>
  <c r="IT51" i="44"/>
  <c r="IT55" i="44"/>
  <c r="IT4" i="44"/>
  <c r="IT24" i="44"/>
  <c r="IT27" i="44"/>
  <c r="IT35" i="44"/>
  <c r="IT38" i="44"/>
  <c r="IT22" i="44"/>
  <c r="IT58" i="44"/>
  <c r="IT17" i="44"/>
  <c r="IT47" i="44"/>
  <c r="IT54" i="44"/>
  <c r="IT57" i="44"/>
  <c r="IT56" i="44"/>
  <c r="IT43" i="44"/>
  <c r="IT50" i="44"/>
  <c r="IY5" i="39"/>
  <c r="IZ5" i="39" s="1"/>
  <c r="IW4" i="39"/>
  <c r="IM11" i="45"/>
  <c r="IM15" i="45"/>
  <c r="IM45" i="45"/>
  <c r="IM4" i="45"/>
  <c r="IO5" i="45"/>
  <c r="IM12" i="45"/>
  <c r="IM16" i="45"/>
  <c r="IM13" i="45"/>
  <c r="IM17" i="45"/>
  <c r="IM43" i="45"/>
  <c r="IM82" i="45"/>
  <c r="IM18" i="45"/>
  <c r="IM46" i="45"/>
  <c r="IM44" i="45"/>
  <c r="IM57" i="45"/>
  <c r="IM61" i="45"/>
  <c r="IM65" i="45"/>
  <c r="IM68" i="45"/>
  <c r="IM55" i="45"/>
  <c r="IM58" i="45"/>
  <c r="IM62" i="45"/>
  <c r="IM66" i="45"/>
  <c r="IM51" i="45"/>
  <c r="IM14" i="45"/>
  <c r="IM56" i="45"/>
  <c r="IM60" i="45"/>
  <c r="IM63" i="45"/>
  <c r="IM84" i="45"/>
  <c r="IM47" i="45"/>
  <c r="IM85" i="45"/>
  <c r="IM67" i="45"/>
  <c r="IM86" i="45"/>
  <c r="IM83" i="45"/>
  <c r="IZ4" i="39" l="1"/>
  <c r="IW4" i="44"/>
  <c r="IW11" i="44"/>
  <c r="IW10" i="44"/>
  <c r="IW13" i="44"/>
  <c r="IW16" i="44"/>
  <c r="IW21" i="44"/>
  <c r="IW22" i="44"/>
  <c r="IW9" i="44"/>
  <c r="IW17" i="44"/>
  <c r="IW23" i="44"/>
  <c r="IW26" i="44"/>
  <c r="IW34" i="44"/>
  <c r="IW12" i="44"/>
  <c r="IW14" i="44"/>
  <c r="IW20" i="44"/>
  <c r="IW25" i="44"/>
  <c r="IW15" i="44"/>
  <c r="IW24" i="44"/>
  <c r="IW27" i="44"/>
  <c r="IW28" i="44"/>
  <c r="IW35" i="44"/>
  <c r="IW42" i="44"/>
  <c r="IW48" i="44"/>
  <c r="IW55" i="44"/>
  <c r="IW56" i="44"/>
  <c r="IW40" i="44"/>
  <c r="IW43" i="44"/>
  <c r="IW45" i="44"/>
  <c r="IW50" i="44"/>
  <c r="IW53" i="44"/>
  <c r="IW36" i="44"/>
  <c r="IW58" i="44"/>
  <c r="IW38" i="44"/>
  <c r="IW44" i="44"/>
  <c r="IW51" i="44"/>
  <c r="IW37" i="44"/>
  <c r="IW47" i="44"/>
  <c r="IW49" i="44"/>
  <c r="IW54" i="44"/>
  <c r="IW57" i="44"/>
  <c r="IU4" i="46"/>
  <c r="IU14" i="46"/>
  <c r="IU8" i="46"/>
  <c r="IU10" i="46"/>
  <c r="IU16" i="46"/>
  <c r="IU9" i="46"/>
  <c r="IU15" i="46"/>
  <c r="IU17" i="46"/>
  <c r="IU18" i="46"/>
  <c r="IU19" i="46"/>
  <c r="IU20" i="46"/>
  <c r="IU21" i="46"/>
  <c r="IU25" i="46"/>
  <c r="IU26" i="46"/>
  <c r="IU22" i="46"/>
  <c r="IU23" i="46"/>
  <c r="IU24" i="46"/>
  <c r="IU27" i="46"/>
  <c r="IU29" i="46"/>
  <c r="IU31" i="46"/>
  <c r="IU30" i="46"/>
  <c r="IU32" i="46"/>
  <c r="IU33" i="46"/>
  <c r="IU38" i="46"/>
  <c r="IU39" i="46"/>
  <c r="IU35" i="46"/>
  <c r="IU34" i="46"/>
  <c r="IU37" i="46"/>
  <c r="IU40" i="46"/>
  <c r="IU45" i="46"/>
  <c r="IU41" i="46"/>
  <c r="IU36" i="46"/>
  <c r="IU43" i="46"/>
  <c r="IU46" i="46"/>
  <c r="IU42" i="46"/>
  <c r="IU47" i="46"/>
  <c r="IU48" i="46"/>
  <c r="IU52" i="46"/>
  <c r="IU63" i="46"/>
  <c r="IU57" i="46"/>
  <c r="IU56" i="46"/>
  <c r="IU58" i="46"/>
  <c r="IU54" i="46"/>
  <c r="IU53" i="46"/>
  <c r="IU60" i="46"/>
  <c r="IU69" i="46"/>
  <c r="IU64" i="46"/>
  <c r="IU70" i="46"/>
  <c r="IU65" i="46"/>
  <c r="IU68" i="46"/>
  <c r="IU71" i="46"/>
  <c r="IU72" i="46"/>
  <c r="IU75" i="46"/>
  <c r="IO14" i="45"/>
  <c r="IO18" i="45"/>
  <c r="IO44" i="45"/>
  <c r="IO51" i="45"/>
  <c r="IO4" i="45"/>
  <c r="IO11" i="45"/>
  <c r="IO15" i="45"/>
  <c r="IO45" i="45"/>
  <c r="IQ5" i="45"/>
  <c r="IO12" i="45"/>
  <c r="IO16" i="45"/>
  <c r="IO46" i="45"/>
  <c r="IO13" i="45"/>
  <c r="IO17" i="45"/>
  <c r="IO43" i="45"/>
  <c r="IO47" i="45"/>
  <c r="IO56" i="45"/>
  <c r="IP56" i="45" s="1"/>
  <c r="IO60" i="45"/>
  <c r="IP60" i="45" s="1"/>
  <c r="IO63" i="45"/>
  <c r="IP63" i="45" s="1"/>
  <c r="IO67" i="45"/>
  <c r="IP67" i="45" s="1"/>
  <c r="IO57" i="45"/>
  <c r="IP57" i="45" s="1"/>
  <c r="IO61" i="45"/>
  <c r="IP61" i="45" s="1"/>
  <c r="IO65" i="45"/>
  <c r="IP65" i="45" s="1"/>
  <c r="IO68" i="45"/>
  <c r="IP68" i="45" s="1"/>
  <c r="IO55" i="45"/>
  <c r="IP55" i="45" s="1"/>
  <c r="IO58" i="45"/>
  <c r="IP58" i="45" s="1"/>
  <c r="IO62" i="45"/>
  <c r="IP62" i="45" s="1"/>
  <c r="IO66" i="45"/>
  <c r="IP66" i="45" s="1"/>
  <c r="IO83" i="45"/>
  <c r="IO82" i="45"/>
  <c r="IO84" i="45"/>
  <c r="IO85" i="45"/>
  <c r="IO86" i="45"/>
  <c r="IN4" i="45"/>
  <c r="IP5" i="45"/>
  <c r="IN14" i="45"/>
  <c r="IN18" i="45"/>
  <c r="IN44" i="45"/>
  <c r="IN11" i="45"/>
  <c r="IN15" i="45"/>
  <c r="IN45" i="45"/>
  <c r="IN12" i="45"/>
  <c r="IN16" i="45"/>
  <c r="IN46" i="45"/>
  <c r="IN13" i="45"/>
  <c r="IN17" i="45"/>
  <c r="IN43" i="45"/>
  <c r="IN47" i="45"/>
  <c r="IN82" i="45"/>
  <c r="IN57" i="45"/>
  <c r="IN61" i="45"/>
  <c r="IN65" i="45"/>
  <c r="IN68" i="45"/>
  <c r="IN55" i="45"/>
  <c r="IN58" i="45"/>
  <c r="IN62" i="45"/>
  <c r="IN66" i="45"/>
  <c r="IN51" i="45"/>
  <c r="IN83" i="45"/>
  <c r="IN56" i="45"/>
  <c r="IN84" i="45"/>
  <c r="IN60" i="45"/>
  <c r="IN85" i="45"/>
  <c r="IN63" i="45"/>
  <c r="IN67" i="45"/>
  <c r="IN86" i="45"/>
  <c r="IV4" i="57"/>
  <c r="IY42" i="38"/>
  <c r="IY4" i="38"/>
  <c r="IW5" i="17"/>
  <c r="IT9" i="46"/>
  <c r="IT4" i="46"/>
  <c r="IV5" i="46"/>
  <c r="IT8" i="46"/>
  <c r="IT10" i="46"/>
  <c r="IT14" i="46"/>
  <c r="IT16" i="46"/>
  <c r="IT15" i="46"/>
  <c r="IT17" i="46"/>
  <c r="IT18" i="46"/>
  <c r="IT19" i="46"/>
  <c r="IT20" i="46"/>
  <c r="IT21" i="46"/>
  <c r="IT25" i="46"/>
  <c r="IT22" i="46"/>
  <c r="IT26" i="46"/>
  <c r="IT31" i="46"/>
  <c r="IT23" i="46"/>
  <c r="IT24" i="46"/>
  <c r="IT30" i="46"/>
  <c r="IT27" i="46"/>
  <c r="IT29" i="46"/>
  <c r="IT32" i="46"/>
  <c r="IT33" i="46"/>
  <c r="IT34" i="46"/>
  <c r="IT35" i="46"/>
  <c r="IT36" i="46"/>
  <c r="IT37" i="46"/>
  <c r="IT43" i="46"/>
  <c r="IT40" i="46"/>
  <c r="IT38" i="46"/>
  <c r="IT39" i="46"/>
  <c r="IT41" i="46"/>
  <c r="IT46" i="46"/>
  <c r="IT42" i="46"/>
  <c r="IT48" i="46"/>
  <c r="IT52" i="46"/>
  <c r="IT45" i="46"/>
  <c r="IT57" i="46"/>
  <c r="IT47" i="46"/>
  <c r="IT56" i="46"/>
  <c r="IT58" i="46"/>
  <c r="IT54" i="46"/>
  <c r="IT69" i="46"/>
  <c r="IT53" i="46"/>
  <c r="IT60" i="46"/>
  <c r="IT64" i="46"/>
  <c r="IT65" i="46"/>
  <c r="IT63" i="46"/>
  <c r="IT68" i="46"/>
  <c r="IT71" i="46"/>
  <c r="IT72" i="46"/>
  <c r="IT70" i="46"/>
  <c r="IT75" i="46"/>
  <c r="DI25" i="18"/>
  <c r="IY4" i="39"/>
  <c r="JA5" i="39"/>
  <c r="JB5" i="39" s="1"/>
  <c r="IX5" i="17"/>
  <c r="IV22" i="17"/>
  <c r="IV28" i="17"/>
  <c r="IV23" i="17"/>
  <c r="IV29" i="17"/>
  <c r="IV4" i="17"/>
  <c r="IV20" i="17"/>
  <c r="IV24" i="17"/>
  <c r="IV21" i="17"/>
  <c r="IV25" i="17"/>
  <c r="IV36" i="17"/>
  <c r="IV40" i="17"/>
  <c r="IV30" i="17"/>
  <c r="IV31" i="17"/>
  <c r="IV41" i="17"/>
  <c r="IV32" i="17"/>
  <c r="IV34" i="17"/>
  <c r="IV44" i="17"/>
  <c r="IV35" i="17"/>
  <c r="IV43" i="17"/>
  <c r="IV49" i="17"/>
  <c r="IV54" i="17"/>
  <c r="IV50" i="17"/>
  <c r="IV55" i="17"/>
  <c r="IV45" i="17"/>
  <c r="IV47" i="17"/>
  <c r="IV51" i="17"/>
  <c r="IV56" i="17"/>
  <c r="IV46" i="17"/>
  <c r="IV48" i="17"/>
  <c r="IV53" i="17"/>
  <c r="IV61" i="17"/>
  <c r="IV67" i="17"/>
  <c r="IV64" i="17"/>
  <c r="IV68" i="17"/>
  <c r="IV57" i="17"/>
  <c r="IV59" i="17"/>
  <c r="IV65" i="17"/>
  <c r="IV69" i="17"/>
  <c r="IV60" i="17"/>
  <c r="IV66" i="17"/>
  <c r="IV58" i="17"/>
  <c r="IV72" i="17"/>
  <c r="IV74" i="17"/>
  <c r="IV78" i="17"/>
  <c r="IV71" i="17"/>
  <c r="IV75" i="17"/>
  <c r="IV79" i="17"/>
  <c r="IV76" i="17"/>
  <c r="IV80" i="17"/>
  <c r="IV70" i="17"/>
  <c r="IV77" i="17"/>
  <c r="IV82" i="17"/>
  <c r="IV84" i="17"/>
  <c r="IV88" i="17"/>
  <c r="IV92" i="17"/>
  <c r="IV81" i="17"/>
  <c r="IV89" i="17"/>
  <c r="IV85" i="17"/>
  <c r="IV86" i="17"/>
  <c r="IV90" i="17"/>
  <c r="IV87" i="17"/>
  <c r="IV91" i="17"/>
  <c r="IZ5" i="38"/>
  <c r="JA5" i="38" s="1"/>
  <c r="IW5" i="57"/>
  <c r="IX5" i="57" s="1"/>
  <c r="IV4" i="44"/>
  <c r="IV11" i="44"/>
  <c r="IV10" i="44"/>
  <c r="IV13" i="44"/>
  <c r="IX5" i="44"/>
  <c r="IY5" i="44" s="1"/>
  <c r="IV9" i="44"/>
  <c r="IV12" i="44"/>
  <c r="IV17" i="44"/>
  <c r="IV21" i="44"/>
  <c r="IV23" i="44"/>
  <c r="IV26" i="44"/>
  <c r="IV34" i="44"/>
  <c r="IV14" i="44"/>
  <c r="IV20" i="44"/>
  <c r="IV16" i="44"/>
  <c r="IV25" i="44"/>
  <c r="IV28" i="44"/>
  <c r="IV36" i="44"/>
  <c r="IV40" i="44"/>
  <c r="IV44" i="44"/>
  <c r="IV48" i="44"/>
  <c r="IV51" i="44"/>
  <c r="IV55" i="44"/>
  <c r="IV22" i="44"/>
  <c r="IV56" i="44"/>
  <c r="IV43" i="44"/>
  <c r="IV45" i="44"/>
  <c r="IV50" i="44"/>
  <c r="IV53" i="44"/>
  <c r="IV27" i="44"/>
  <c r="IV58" i="44"/>
  <c r="IV38" i="44"/>
  <c r="IV15" i="44"/>
  <c r="IV37" i="44"/>
  <c r="IV47" i="44"/>
  <c r="IV49" i="44"/>
  <c r="IV54" i="44"/>
  <c r="IV57" i="44"/>
  <c r="IV42" i="44"/>
  <c r="IV24" i="44"/>
  <c r="IV35" i="44"/>
  <c r="IX4" i="57" l="1"/>
  <c r="JB4" i="39"/>
  <c r="JD5" i="39"/>
  <c r="JA42" i="38"/>
  <c r="JA4" i="38"/>
  <c r="IY9" i="44"/>
  <c r="IY12" i="44"/>
  <c r="IY15" i="44"/>
  <c r="IY4" i="44"/>
  <c r="IY11" i="44"/>
  <c r="IY14" i="44"/>
  <c r="IY10" i="44"/>
  <c r="IY13" i="44"/>
  <c r="IY21" i="44"/>
  <c r="IY22" i="44"/>
  <c r="IY17" i="44"/>
  <c r="IY23" i="44"/>
  <c r="IY26" i="44"/>
  <c r="IY34" i="44"/>
  <c r="IY16" i="44"/>
  <c r="IY20" i="44"/>
  <c r="IY25" i="44"/>
  <c r="IY28" i="44"/>
  <c r="IY36" i="44"/>
  <c r="IY24" i="44"/>
  <c r="IY35" i="44"/>
  <c r="IY42" i="44"/>
  <c r="IY56" i="44"/>
  <c r="IY40" i="44"/>
  <c r="IY43" i="44"/>
  <c r="IY45" i="44"/>
  <c r="IY48" i="44"/>
  <c r="IY50" i="44"/>
  <c r="IY53" i="44"/>
  <c r="IY55" i="44"/>
  <c r="IY27" i="44"/>
  <c r="IY38" i="44"/>
  <c r="IY58" i="44"/>
  <c r="IY37" i="44"/>
  <c r="IY44" i="44"/>
  <c r="IY47" i="44"/>
  <c r="IY49" i="44"/>
  <c r="IY51" i="44"/>
  <c r="IY54" i="44"/>
  <c r="IY57" i="44"/>
  <c r="IP85" i="45"/>
  <c r="IP45" i="45"/>
  <c r="IP84" i="45"/>
  <c r="IP15" i="45"/>
  <c r="IX4" i="44"/>
  <c r="IX11" i="44"/>
  <c r="IX14" i="44"/>
  <c r="IX17" i="44"/>
  <c r="IX22" i="44"/>
  <c r="IX10" i="44"/>
  <c r="IX13" i="44"/>
  <c r="IX16" i="44"/>
  <c r="IX21" i="44"/>
  <c r="IX15" i="44"/>
  <c r="IX24" i="44"/>
  <c r="IX27" i="44"/>
  <c r="IX35" i="44"/>
  <c r="IX38" i="44"/>
  <c r="IX43" i="44"/>
  <c r="IX47" i="44"/>
  <c r="IX50" i="44"/>
  <c r="IX54" i="44"/>
  <c r="IX9" i="44"/>
  <c r="IX23" i="44"/>
  <c r="IX26" i="44"/>
  <c r="IX34" i="44"/>
  <c r="IX37" i="44"/>
  <c r="IX42" i="44"/>
  <c r="IX45" i="44"/>
  <c r="IX49" i="44"/>
  <c r="IX53" i="44"/>
  <c r="IX56" i="44"/>
  <c r="IZ5" i="44"/>
  <c r="JA5" i="44" s="1"/>
  <c r="IX12" i="44"/>
  <c r="IX20" i="44"/>
  <c r="IX25" i="44"/>
  <c r="IX28" i="44"/>
  <c r="IX36" i="44"/>
  <c r="IX40" i="44"/>
  <c r="IX48" i="44"/>
  <c r="IX55" i="44"/>
  <c r="IX58" i="44"/>
  <c r="IX44" i="44"/>
  <c r="IX51" i="44"/>
  <c r="IX57" i="44"/>
  <c r="IP82" i="45"/>
  <c r="IP11" i="45"/>
  <c r="IP83" i="45"/>
  <c r="IP4" i="45"/>
  <c r="IP3" i="45"/>
  <c r="IR5" i="45"/>
  <c r="IP47" i="45"/>
  <c r="IP51" i="45"/>
  <c r="IP43" i="45"/>
  <c r="IP44" i="45"/>
  <c r="IV4" i="46"/>
  <c r="IV8" i="46"/>
  <c r="IV15" i="46"/>
  <c r="IV10" i="46"/>
  <c r="IV9" i="46"/>
  <c r="IV14" i="46"/>
  <c r="IV16" i="46"/>
  <c r="IV17" i="46"/>
  <c r="IV18" i="46"/>
  <c r="IV21" i="46"/>
  <c r="IV19" i="46"/>
  <c r="IV20" i="46"/>
  <c r="IV23" i="46"/>
  <c r="IV22" i="46"/>
  <c r="IV24" i="46"/>
  <c r="IV26" i="46"/>
  <c r="IV27" i="46"/>
  <c r="IV25" i="46"/>
  <c r="IV30" i="46"/>
  <c r="IV31" i="46"/>
  <c r="IV36" i="46"/>
  <c r="IV32" i="46"/>
  <c r="IV33" i="46"/>
  <c r="IV34" i="46"/>
  <c r="IV29" i="46"/>
  <c r="IV38" i="46"/>
  <c r="IV35" i="46"/>
  <c r="IV37" i="46"/>
  <c r="IV43" i="46"/>
  <c r="IV40" i="46"/>
  <c r="IV42" i="46"/>
  <c r="IV45" i="46"/>
  <c r="IV41" i="46"/>
  <c r="IV39" i="46"/>
  <c r="IV46" i="46"/>
  <c r="IV47" i="46"/>
  <c r="IV54" i="46"/>
  <c r="IV48" i="46"/>
  <c r="IV53" i="46"/>
  <c r="IV60" i="46"/>
  <c r="IV52" i="46"/>
  <c r="IV57" i="46"/>
  <c r="IV56" i="46"/>
  <c r="IV58" i="46"/>
  <c r="IV69" i="46"/>
  <c r="IV64" i="46"/>
  <c r="IV70" i="46"/>
  <c r="IV65" i="46"/>
  <c r="IV63" i="46"/>
  <c r="IV68" i="46"/>
  <c r="IV71" i="46"/>
  <c r="IV72" i="46"/>
  <c r="IV75" i="46"/>
  <c r="IP17" i="45"/>
  <c r="IP18" i="45"/>
  <c r="IP13" i="45"/>
  <c r="IP14" i="45"/>
  <c r="IW4" i="57"/>
  <c r="IY5" i="57"/>
  <c r="JB5" i="38"/>
  <c r="JC5" i="38" s="1"/>
  <c r="IZ42" i="38"/>
  <c r="IZ4" i="38"/>
  <c r="IP46" i="45"/>
  <c r="IP16" i="45"/>
  <c r="IW5" i="46"/>
  <c r="IX4" i="17"/>
  <c r="IX21" i="17"/>
  <c r="IX25" i="17"/>
  <c r="IX22" i="17"/>
  <c r="IX28" i="17"/>
  <c r="IX23" i="17"/>
  <c r="IX29" i="17"/>
  <c r="IX20" i="17"/>
  <c r="IX24" i="17"/>
  <c r="IX34" i="17"/>
  <c r="IX44" i="17"/>
  <c r="IX35" i="17"/>
  <c r="IX36" i="17"/>
  <c r="IX40" i="17"/>
  <c r="IX45" i="17"/>
  <c r="IX30" i="17"/>
  <c r="IX31" i="17"/>
  <c r="IX41" i="17"/>
  <c r="IX46" i="17"/>
  <c r="IX32" i="17"/>
  <c r="IX43" i="17"/>
  <c r="IX48" i="17"/>
  <c r="IX53" i="17"/>
  <c r="IX49" i="17"/>
  <c r="IX54" i="17"/>
  <c r="IX50" i="17"/>
  <c r="IX55" i="17"/>
  <c r="IX47" i="17"/>
  <c r="IX51" i="17"/>
  <c r="IX56" i="17"/>
  <c r="IX60" i="17"/>
  <c r="IX66" i="17"/>
  <c r="IX58" i="17"/>
  <c r="IX61" i="17"/>
  <c r="IX67" i="17"/>
  <c r="IX64" i="17"/>
  <c r="IX68" i="17"/>
  <c r="IX57" i="17"/>
  <c r="IX59" i="17"/>
  <c r="IX65" i="17"/>
  <c r="IX69" i="17"/>
  <c r="IX77" i="17"/>
  <c r="IX81" i="17"/>
  <c r="IX72" i="17"/>
  <c r="IX74" i="17"/>
  <c r="IX78" i="17"/>
  <c r="IX82" i="17"/>
  <c r="IX71" i="17"/>
  <c r="IX75" i="17"/>
  <c r="IX79" i="17"/>
  <c r="IX70" i="17"/>
  <c r="IX76" i="17"/>
  <c r="IX80" i="17"/>
  <c r="IX87" i="17"/>
  <c r="IX91" i="17"/>
  <c r="IX84" i="17"/>
  <c r="IX88" i="17"/>
  <c r="IX92" i="17"/>
  <c r="IX89" i="17"/>
  <c r="IX85" i="17"/>
  <c r="IX86" i="17"/>
  <c r="IX90" i="17"/>
  <c r="IY5" i="17"/>
  <c r="IW22" i="17"/>
  <c r="IW28" i="17"/>
  <c r="IW23" i="17"/>
  <c r="IW29" i="17"/>
  <c r="IW4" i="17"/>
  <c r="IW20" i="17"/>
  <c r="IW24" i="17"/>
  <c r="IW21" i="17"/>
  <c r="IW25" i="17"/>
  <c r="IW35" i="17"/>
  <c r="IW36" i="17"/>
  <c r="IW40" i="17"/>
  <c r="IW45" i="17"/>
  <c r="IW30" i="17"/>
  <c r="IW31" i="17"/>
  <c r="IW41" i="17"/>
  <c r="IW32" i="17"/>
  <c r="IW43" i="17"/>
  <c r="IW34" i="17"/>
  <c r="IW44" i="17"/>
  <c r="IW48" i="17"/>
  <c r="IW53" i="17"/>
  <c r="IW57" i="17"/>
  <c r="IW49" i="17"/>
  <c r="IW54" i="17"/>
  <c r="IW50" i="17"/>
  <c r="IW55" i="17"/>
  <c r="IW47" i="17"/>
  <c r="IW51" i="17"/>
  <c r="IW56" i="17"/>
  <c r="IW46" i="17"/>
  <c r="IW58" i="17"/>
  <c r="IW61" i="17"/>
  <c r="IW67" i="17"/>
  <c r="IW71" i="17"/>
  <c r="IW64" i="17"/>
  <c r="IW68" i="17"/>
  <c r="IW59" i="17"/>
  <c r="IW65" i="17"/>
  <c r="IW69" i="17"/>
  <c r="IW60" i="17"/>
  <c r="IW66" i="17"/>
  <c r="IW70" i="17"/>
  <c r="IW77" i="17"/>
  <c r="IW81" i="17"/>
  <c r="IW72" i="17"/>
  <c r="IW74" i="17"/>
  <c r="IW78" i="17"/>
  <c r="IW75" i="17"/>
  <c r="IW79" i="17"/>
  <c r="IW84" i="17"/>
  <c r="IW76" i="17"/>
  <c r="IW80" i="17"/>
  <c r="IW87" i="17"/>
  <c r="IW91" i="17"/>
  <c r="IW82" i="17"/>
  <c r="IW88" i="17"/>
  <c r="IW92" i="17"/>
  <c r="IW89" i="17"/>
  <c r="IW85" i="17"/>
  <c r="IW86" i="17"/>
  <c r="IW90" i="17"/>
  <c r="IP12" i="45"/>
  <c r="JA4" i="39"/>
  <c r="JC5" i="39"/>
  <c r="DJ25" i="18"/>
  <c r="IP86" i="45"/>
  <c r="IS5" i="45"/>
  <c r="IQ13" i="45"/>
  <c r="IQ17" i="45"/>
  <c r="IQ43" i="45"/>
  <c r="IQ14" i="45"/>
  <c r="IQ18" i="45"/>
  <c r="IQ44" i="45"/>
  <c r="IQ4" i="45"/>
  <c r="IQ11" i="45"/>
  <c r="IQ15" i="45"/>
  <c r="IQ45" i="45"/>
  <c r="IQ12" i="45"/>
  <c r="IQ16" i="45"/>
  <c r="IQ46" i="45"/>
  <c r="IQ47" i="45"/>
  <c r="IQ56" i="45"/>
  <c r="IQ60" i="45"/>
  <c r="IQ63" i="45"/>
  <c r="IQ67" i="45"/>
  <c r="IQ57" i="45"/>
  <c r="IQ61" i="45"/>
  <c r="IQ65" i="45"/>
  <c r="IQ68" i="45"/>
  <c r="IQ55" i="45"/>
  <c r="IQ58" i="45"/>
  <c r="IQ62" i="45"/>
  <c r="IQ86" i="45"/>
  <c r="IQ83" i="45"/>
  <c r="IQ51" i="45"/>
  <c r="IQ66" i="45"/>
  <c r="IQ82" i="45"/>
  <c r="IQ84" i="45"/>
  <c r="IQ85" i="45"/>
  <c r="JA9" i="44" l="1"/>
  <c r="JA12" i="44"/>
  <c r="JA4" i="44"/>
  <c r="JA11" i="44"/>
  <c r="JA14" i="44"/>
  <c r="JA17" i="44"/>
  <c r="JA22" i="44"/>
  <c r="JA13" i="44"/>
  <c r="JA15" i="44"/>
  <c r="JA21" i="44"/>
  <c r="JA24" i="44"/>
  <c r="JA27" i="44"/>
  <c r="JA35" i="44"/>
  <c r="JA10" i="44"/>
  <c r="JA23" i="44"/>
  <c r="JA26" i="44"/>
  <c r="JA16" i="44"/>
  <c r="JA25" i="44"/>
  <c r="JA28" i="44"/>
  <c r="JA20" i="44"/>
  <c r="JA57" i="44"/>
  <c r="JA42" i="44"/>
  <c r="JA56" i="44"/>
  <c r="JA45" i="44"/>
  <c r="JA53" i="44"/>
  <c r="JA34" i="44"/>
  <c r="JA40" i="44"/>
  <c r="JA43" i="44"/>
  <c r="JA48" i="44"/>
  <c r="JA50" i="44"/>
  <c r="JA55" i="44"/>
  <c r="JA36" i="44"/>
  <c r="JA38" i="44"/>
  <c r="JA58" i="44"/>
  <c r="JA37" i="44"/>
  <c r="JA49" i="44"/>
  <c r="JA44" i="44"/>
  <c r="JA47" i="44"/>
  <c r="JA51" i="44"/>
  <c r="JA54" i="44"/>
  <c r="JC4" i="38"/>
  <c r="JC3" i="38"/>
  <c r="JC4" i="39"/>
  <c r="JC3" i="39"/>
  <c r="JE5" i="39"/>
  <c r="IW8" i="46"/>
  <c r="IW15" i="46"/>
  <c r="IW4" i="46"/>
  <c r="IW14" i="46"/>
  <c r="IW9" i="46"/>
  <c r="IW16" i="46"/>
  <c r="IW10" i="46"/>
  <c r="IW17" i="46"/>
  <c r="IW18" i="46"/>
  <c r="IW19" i="46"/>
  <c r="IW20" i="46"/>
  <c r="IW21" i="46"/>
  <c r="IW23" i="46"/>
  <c r="IW22" i="46"/>
  <c r="IW25" i="46"/>
  <c r="IW30" i="46"/>
  <c r="IW26" i="46"/>
  <c r="IW27" i="46"/>
  <c r="IW24" i="46"/>
  <c r="IW31" i="46"/>
  <c r="IW32" i="46"/>
  <c r="IW33" i="46"/>
  <c r="IW29" i="46"/>
  <c r="IW37" i="46"/>
  <c r="IW35" i="46"/>
  <c r="IW36" i="46"/>
  <c r="IW42" i="46"/>
  <c r="IW40" i="46"/>
  <c r="IW39" i="46"/>
  <c r="IW34" i="46"/>
  <c r="IW45" i="46"/>
  <c r="IW41" i="46"/>
  <c r="IW43" i="46"/>
  <c r="IW46" i="46"/>
  <c r="IW38" i="46"/>
  <c r="IW47" i="46"/>
  <c r="IW48" i="46"/>
  <c r="IW53" i="46"/>
  <c r="IW52" i="46"/>
  <c r="IW57" i="46"/>
  <c r="IW56" i="46"/>
  <c r="IW68" i="46"/>
  <c r="IW69" i="46"/>
  <c r="IW60" i="46"/>
  <c r="IW58" i="46"/>
  <c r="IW64" i="46"/>
  <c r="IW54" i="46"/>
  <c r="IW65" i="46"/>
  <c r="IW63" i="46"/>
  <c r="IW71" i="46"/>
  <c r="IW70" i="46"/>
  <c r="IW72" i="46"/>
  <c r="IW75" i="46"/>
  <c r="JB5" i="44"/>
  <c r="IZ9" i="44"/>
  <c r="IZ12" i="44"/>
  <c r="IZ4" i="44"/>
  <c r="IZ11" i="44"/>
  <c r="IZ10" i="44"/>
  <c r="IZ13" i="44"/>
  <c r="IZ15" i="44"/>
  <c r="IZ21" i="44"/>
  <c r="IZ22" i="44"/>
  <c r="IZ24" i="44"/>
  <c r="IZ27" i="44"/>
  <c r="IZ17" i="44"/>
  <c r="IZ23" i="44"/>
  <c r="IZ26" i="44"/>
  <c r="IZ34" i="44"/>
  <c r="IZ37" i="44"/>
  <c r="IZ42" i="44"/>
  <c r="IZ45" i="44"/>
  <c r="IZ49" i="44"/>
  <c r="IZ53" i="44"/>
  <c r="IZ56" i="44"/>
  <c r="IZ14" i="44"/>
  <c r="IZ16" i="44"/>
  <c r="IZ20" i="44"/>
  <c r="IZ28" i="44"/>
  <c r="IZ35" i="44"/>
  <c r="IZ40" i="44"/>
  <c r="IZ43" i="44"/>
  <c r="IZ48" i="44"/>
  <c r="IZ50" i="44"/>
  <c r="IZ55" i="44"/>
  <c r="IZ25" i="44"/>
  <c r="IZ36" i="44"/>
  <c r="IZ38" i="44"/>
  <c r="IZ58" i="44"/>
  <c r="IZ44" i="44"/>
  <c r="IZ47" i="44"/>
  <c r="IZ51" i="44"/>
  <c r="IZ54" i="44"/>
  <c r="IZ57" i="44"/>
  <c r="IZ5" i="17"/>
  <c r="IR13" i="45"/>
  <c r="IR17" i="45"/>
  <c r="IR43" i="45"/>
  <c r="IR47" i="45"/>
  <c r="IR14" i="45"/>
  <c r="IR18" i="45"/>
  <c r="IR44" i="45"/>
  <c r="IR4" i="45"/>
  <c r="IR11" i="45"/>
  <c r="IR15" i="45"/>
  <c r="IR45" i="45"/>
  <c r="IT5" i="45"/>
  <c r="IR12" i="45"/>
  <c r="IR16" i="45"/>
  <c r="IR46" i="45"/>
  <c r="IR51" i="45"/>
  <c r="IR56" i="45"/>
  <c r="IR60" i="45"/>
  <c r="IR63" i="45"/>
  <c r="IR67" i="45"/>
  <c r="IR57" i="45"/>
  <c r="IR61" i="45"/>
  <c r="IR65" i="45"/>
  <c r="IR68" i="45"/>
  <c r="IR58" i="45"/>
  <c r="IR86" i="45"/>
  <c r="IR62" i="45"/>
  <c r="IR83" i="45"/>
  <c r="IR66" i="45"/>
  <c r="IR82" i="45"/>
  <c r="IR84" i="45"/>
  <c r="IR85" i="45"/>
  <c r="IR55" i="45"/>
  <c r="IX5" i="46"/>
  <c r="IY5" i="46" s="1"/>
  <c r="JD5" i="38"/>
  <c r="JB4" i="38"/>
  <c r="JB42" i="38"/>
  <c r="JC42" i="38" s="1"/>
  <c r="JF5" i="39"/>
  <c r="JD4" i="39"/>
  <c r="IY4" i="57"/>
  <c r="IU5" i="45"/>
  <c r="IS13" i="45"/>
  <c r="IS17" i="45"/>
  <c r="IS43" i="45"/>
  <c r="IS47" i="45"/>
  <c r="IS14" i="45"/>
  <c r="IS18" i="45"/>
  <c r="IS44" i="45"/>
  <c r="IS4" i="45"/>
  <c r="IS11" i="45"/>
  <c r="IS15" i="45"/>
  <c r="IS45" i="45"/>
  <c r="IS55" i="45"/>
  <c r="IS58" i="45"/>
  <c r="IS62" i="45"/>
  <c r="IS66" i="45"/>
  <c r="IS51" i="45"/>
  <c r="IS46" i="45"/>
  <c r="IS12" i="45"/>
  <c r="IS56" i="45"/>
  <c r="IS60" i="45"/>
  <c r="IS63" i="45"/>
  <c r="IS67" i="45"/>
  <c r="IS16" i="45"/>
  <c r="IS57" i="45"/>
  <c r="IS61" i="45"/>
  <c r="IS65" i="45"/>
  <c r="IS68" i="45"/>
  <c r="IS86" i="45"/>
  <c r="IS83" i="45"/>
  <c r="IS82" i="45"/>
  <c r="IS84" i="45"/>
  <c r="IS85" i="45"/>
  <c r="DK25" i="18"/>
  <c r="IY4" i="17"/>
  <c r="IY21" i="17"/>
  <c r="IY25" i="17"/>
  <c r="IY22" i="17"/>
  <c r="IY28" i="17"/>
  <c r="IY23" i="17"/>
  <c r="JA5" i="17"/>
  <c r="IY20" i="17"/>
  <c r="IY24" i="17"/>
  <c r="IY34" i="17"/>
  <c r="IY35" i="17"/>
  <c r="IY36" i="17"/>
  <c r="IY40" i="17"/>
  <c r="IY45" i="17"/>
  <c r="IY30" i="17"/>
  <c r="IY31" i="17"/>
  <c r="IY41" i="17"/>
  <c r="IY29" i="17"/>
  <c r="IY32" i="17"/>
  <c r="IY43" i="17"/>
  <c r="IY48" i="17"/>
  <c r="IY53" i="17"/>
  <c r="IY49" i="17"/>
  <c r="IY54" i="17"/>
  <c r="IY44" i="17"/>
  <c r="IY50" i="17"/>
  <c r="IY55" i="17"/>
  <c r="IY46" i="17"/>
  <c r="IY47" i="17"/>
  <c r="IY51" i="17"/>
  <c r="IY56" i="17"/>
  <c r="IY60" i="17"/>
  <c r="IY66" i="17"/>
  <c r="IY58" i="17"/>
  <c r="IY61" i="17"/>
  <c r="IY67" i="17"/>
  <c r="IY64" i="17"/>
  <c r="IY68" i="17"/>
  <c r="IY57" i="17"/>
  <c r="IY59" i="17"/>
  <c r="IY65" i="17"/>
  <c r="IY69" i="17"/>
  <c r="IY77" i="17"/>
  <c r="IY81" i="17"/>
  <c r="IY72" i="17"/>
  <c r="IY74" i="17"/>
  <c r="IY78" i="17"/>
  <c r="IY82" i="17"/>
  <c r="IY71" i="17"/>
  <c r="IY75" i="17"/>
  <c r="IY79" i="17"/>
  <c r="IY70" i="17"/>
  <c r="IY76" i="17"/>
  <c r="IY80" i="17"/>
  <c r="IY87" i="17"/>
  <c r="IY91" i="17"/>
  <c r="IY84" i="17"/>
  <c r="IY88" i="17"/>
  <c r="IY92" i="17"/>
  <c r="IY89" i="17"/>
  <c r="IY85" i="17"/>
  <c r="IY86" i="17"/>
  <c r="IY90" i="17"/>
  <c r="IZ5" i="57"/>
  <c r="JA5" i="57" s="1"/>
  <c r="IY9" i="46" l="1"/>
  <c r="IY4" i="46"/>
  <c r="IY8" i="46"/>
  <c r="IY14" i="46"/>
  <c r="IY10" i="46"/>
  <c r="IY15" i="46"/>
  <c r="IY17" i="46"/>
  <c r="IY16" i="46"/>
  <c r="IY18" i="46"/>
  <c r="IY20" i="46"/>
  <c r="IY19" i="46"/>
  <c r="IY22" i="46"/>
  <c r="IY21" i="46"/>
  <c r="IY23" i="46"/>
  <c r="IY24" i="46"/>
  <c r="IY25" i="46"/>
  <c r="IY26" i="46"/>
  <c r="IY31" i="46"/>
  <c r="IY29" i="46"/>
  <c r="IY27" i="46"/>
  <c r="IY30" i="46"/>
  <c r="IY35" i="46"/>
  <c r="IY32" i="46"/>
  <c r="IY33" i="46"/>
  <c r="IY34" i="46"/>
  <c r="IY36" i="46"/>
  <c r="IY37" i="46"/>
  <c r="IY42" i="46"/>
  <c r="IY38" i="46"/>
  <c r="IY39" i="46"/>
  <c r="IY40" i="46"/>
  <c r="IY45" i="46"/>
  <c r="IY46" i="46"/>
  <c r="IY53" i="46"/>
  <c r="IY41" i="46"/>
  <c r="IY43" i="46"/>
  <c r="IY47" i="46"/>
  <c r="IY54" i="46"/>
  <c r="IY48" i="46"/>
  <c r="IY58" i="46"/>
  <c r="IY60" i="46"/>
  <c r="IY52" i="46"/>
  <c r="IY57" i="46"/>
  <c r="IY56" i="46"/>
  <c r="IY63" i="46"/>
  <c r="IY68" i="46"/>
  <c r="IY69" i="46"/>
  <c r="IY64" i="46"/>
  <c r="IY71" i="46"/>
  <c r="IY70" i="46"/>
  <c r="IY65" i="46"/>
  <c r="IY72" i="46"/>
  <c r="IY75" i="46"/>
  <c r="JA4" i="57"/>
  <c r="JF5" i="38"/>
  <c r="JD4" i="38"/>
  <c r="JD42" i="38"/>
  <c r="JE5" i="38"/>
  <c r="DL25" i="18"/>
  <c r="IU12" i="45"/>
  <c r="IU16" i="45"/>
  <c r="IU46" i="45"/>
  <c r="IU13" i="45"/>
  <c r="IU17" i="45"/>
  <c r="IU43" i="45"/>
  <c r="IU47" i="45"/>
  <c r="IU14" i="45"/>
  <c r="IU18" i="45"/>
  <c r="IU44" i="45"/>
  <c r="IU4" i="45"/>
  <c r="IU11" i="45"/>
  <c r="IU15" i="45"/>
  <c r="IU45" i="45"/>
  <c r="IU55" i="45"/>
  <c r="IU58" i="45"/>
  <c r="IU62" i="45"/>
  <c r="IU66" i="45"/>
  <c r="IU51" i="45"/>
  <c r="IU56" i="45"/>
  <c r="IU60" i="45"/>
  <c r="IU63" i="45"/>
  <c r="IU67" i="45"/>
  <c r="IU57" i="45"/>
  <c r="IU61" i="45"/>
  <c r="IU85" i="45"/>
  <c r="IU65" i="45"/>
  <c r="IU86" i="45"/>
  <c r="IU83" i="45"/>
  <c r="IU68" i="45"/>
  <c r="IU84" i="45"/>
  <c r="IU82" i="45"/>
  <c r="JE4" i="39"/>
  <c r="JG5" i="39"/>
  <c r="IZ5" i="46"/>
  <c r="IX4" i="46"/>
  <c r="IX8" i="46"/>
  <c r="IX14" i="46"/>
  <c r="IX10" i="46"/>
  <c r="IX9" i="46"/>
  <c r="IX15" i="46"/>
  <c r="IX16" i="46"/>
  <c r="IX17" i="46"/>
  <c r="IX18" i="46"/>
  <c r="IX19" i="46"/>
  <c r="IX20" i="46"/>
  <c r="IX22" i="46"/>
  <c r="IX21" i="46"/>
  <c r="IX23" i="46"/>
  <c r="IX25" i="46"/>
  <c r="IX26" i="46"/>
  <c r="IX24" i="46"/>
  <c r="IX31" i="46"/>
  <c r="IX32" i="46"/>
  <c r="IX27" i="46"/>
  <c r="IX30" i="46"/>
  <c r="IX29" i="46"/>
  <c r="IX35" i="46"/>
  <c r="IX36" i="46"/>
  <c r="IX37" i="46"/>
  <c r="IX33" i="46"/>
  <c r="IX38" i="46"/>
  <c r="IX34" i="46"/>
  <c r="IX43" i="46"/>
  <c r="IX40" i="46"/>
  <c r="IX39" i="46"/>
  <c r="IX42" i="46"/>
  <c r="IX45" i="46"/>
  <c r="IX41" i="46"/>
  <c r="IX46" i="46"/>
  <c r="IX47" i="46"/>
  <c r="IX48" i="46"/>
  <c r="IX52" i="46"/>
  <c r="IX53" i="46"/>
  <c r="IX60" i="46"/>
  <c r="IX57" i="46"/>
  <c r="IX54" i="46"/>
  <c r="IX58" i="46"/>
  <c r="IX68" i="46"/>
  <c r="IX69" i="46"/>
  <c r="IX64" i="46"/>
  <c r="IX56" i="46"/>
  <c r="IX65" i="46"/>
  <c r="IX63" i="46"/>
  <c r="IX71" i="46"/>
  <c r="IX70" i="46"/>
  <c r="IX72" i="46"/>
  <c r="IX75" i="46"/>
  <c r="JB5" i="57"/>
  <c r="IZ4" i="57"/>
  <c r="JD5" i="44"/>
  <c r="JB9" i="44"/>
  <c r="JB12" i="44"/>
  <c r="JB15" i="44"/>
  <c r="JB20" i="44"/>
  <c r="JB4" i="44"/>
  <c r="JB11" i="44"/>
  <c r="JB14" i="44"/>
  <c r="JB17" i="44"/>
  <c r="JB25" i="44"/>
  <c r="JB28" i="44"/>
  <c r="JB36" i="44"/>
  <c r="JB40" i="44"/>
  <c r="JB44" i="44"/>
  <c r="JB48" i="44"/>
  <c r="JB51" i="44"/>
  <c r="JB55" i="44"/>
  <c r="JB13" i="44"/>
  <c r="JB22" i="44"/>
  <c r="JB21" i="44"/>
  <c r="JB24" i="44"/>
  <c r="JB27" i="44"/>
  <c r="JB35" i="44"/>
  <c r="JB38" i="44"/>
  <c r="JB43" i="44"/>
  <c r="JB47" i="44"/>
  <c r="JB50" i="44"/>
  <c r="JB54" i="44"/>
  <c r="JB10" i="44"/>
  <c r="JB23" i="44"/>
  <c r="JB26" i="44"/>
  <c r="JB34" i="44"/>
  <c r="JB37" i="44"/>
  <c r="JB42" i="44"/>
  <c r="JB57" i="44"/>
  <c r="JB56" i="44"/>
  <c r="JB45" i="44"/>
  <c r="JB53" i="44"/>
  <c r="JB58" i="44"/>
  <c r="JB49" i="44"/>
  <c r="JB16" i="44"/>
  <c r="JC5" i="44"/>
  <c r="JA20" i="17"/>
  <c r="JA24" i="17"/>
  <c r="JA30" i="17"/>
  <c r="JA21" i="17"/>
  <c r="JA25" i="17"/>
  <c r="JA22" i="17"/>
  <c r="JA28" i="17"/>
  <c r="JA23" i="17"/>
  <c r="JA29" i="17"/>
  <c r="JA4" i="17"/>
  <c r="JA32" i="17"/>
  <c r="JA43" i="17"/>
  <c r="JA34" i="17"/>
  <c r="JA44" i="17"/>
  <c r="JA35" i="17"/>
  <c r="JA36" i="17"/>
  <c r="JA40" i="17"/>
  <c r="JA45" i="17"/>
  <c r="JA31" i="17"/>
  <c r="JA41" i="17"/>
  <c r="JA46" i="17"/>
  <c r="JA47" i="17"/>
  <c r="JA51" i="17"/>
  <c r="JA48" i="17"/>
  <c r="JA53" i="17"/>
  <c r="JA49" i="17"/>
  <c r="JA54" i="17"/>
  <c r="JA50" i="17"/>
  <c r="JA55" i="17"/>
  <c r="JA59" i="17"/>
  <c r="JA65" i="17"/>
  <c r="JA69" i="17"/>
  <c r="JA58" i="17"/>
  <c r="JA60" i="17"/>
  <c r="JA66" i="17"/>
  <c r="JA70" i="17"/>
  <c r="JA56" i="17"/>
  <c r="JA61" i="17"/>
  <c r="JA67" i="17"/>
  <c r="JA64" i="17"/>
  <c r="JA68" i="17"/>
  <c r="JA57" i="17"/>
  <c r="JA76" i="17"/>
  <c r="JA80" i="17"/>
  <c r="JA77" i="17"/>
  <c r="JA81" i="17"/>
  <c r="JA72" i="17"/>
  <c r="JA74" i="17"/>
  <c r="JA78" i="17"/>
  <c r="JA82" i="17"/>
  <c r="JA71" i="17"/>
  <c r="JA75" i="17"/>
  <c r="JA79" i="17"/>
  <c r="JA85" i="17"/>
  <c r="JA86" i="17"/>
  <c r="JA90" i="17"/>
  <c r="JA87" i="17"/>
  <c r="JA91" i="17"/>
  <c r="JA84" i="17"/>
  <c r="JA88" i="17"/>
  <c r="JA92" i="17"/>
  <c r="JA89" i="17"/>
  <c r="JF4" i="39"/>
  <c r="JH5" i="39"/>
  <c r="IV5" i="45"/>
  <c r="IT12" i="45"/>
  <c r="IT16" i="45"/>
  <c r="IT46" i="45"/>
  <c r="IT13" i="45"/>
  <c r="IT17" i="45"/>
  <c r="IT43" i="45"/>
  <c r="IT47" i="45"/>
  <c r="IT14" i="45"/>
  <c r="IT18" i="45"/>
  <c r="IT44" i="45"/>
  <c r="IT4" i="45"/>
  <c r="IT11" i="45"/>
  <c r="IT15" i="45"/>
  <c r="IT45" i="45"/>
  <c r="IT55" i="45"/>
  <c r="IT58" i="45"/>
  <c r="IT62" i="45"/>
  <c r="IT66" i="45"/>
  <c r="IT51" i="45"/>
  <c r="IT56" i="45"/>
  <c r="IT60" i="45"/>
  <c r="IT63" i="45"/>
  <c r="IT67" i="45"/>
  <c r="IT57" i="45"/>
  <c r="IT61" i="45"/>
  <c r="IT65" i="45"/>
  <c r="IT68" i="45"/>
  <c r="IT85" i="45"/>
  <c r="IT86" i="45"/>
  <c r="IT83" i="45"/>
  <c r="IT82" i="45"/>
  <c r="IT84" i="45"/>
  <c r="JB5" i="17"/>
  <c r="IZ21" i="17"/>
  <c r="IZ25" i="17"/>
  <c r="IZ22" i="17"/>
  <c r="IZ28" i="17"/>
  <c r="IZ23" i="17"/>
  <c r="IZ4" i="17"/>
  <c r="IZ20" i="17"/>
  <c r="IZ24" i="17"/>
  <c r="IZ34" i="17"/>
  <c r="IZ44" i="17"/>
  <c r="IZ35" i="17"/>
  <c r="IZ36" i="17"/>
  <c r="IZ40" i="17"/>
  <c r="IZ45" i="17"/>
  <c r="IZ30" i="17"/>
  <c r="IZ31" i="17"/>
  <c r="IZ41" i="17"/>
  <c r="IZ29" i="17"/>
  <c r="IZ32" i="17"/>
  <c r="IZ43" i="17"/>
  <c r="IZ46" i="17"/>
  <c r="IZ47" i="17"/>
  <c r="IZ51" i="17"/>
  <c r="IZ56" i="17"/>
  <c r="IZ48" i="17"/>
  <c r="IZ53" i="17"/>
  <c r="IZ57" i="17"/>
  <c r="IZ49" i="17"/>
  <c r="IZ54" i="17"/>
  <c r="IZ58" i="17"/>
  <c r="IZ50" i="17"/>
  <c r="IZ55" i="17"/>
  <c r="IZ60" i="17"/>
  <c r="IZ66" i="17"/>
  <c r="IZ70" i="17"/>
  <c r="IZ61" i="17"/>
  <c r="IZ67" i="17"/>
  <c r="IZ71" i="17"/>
  <c r="IZ64" i="17"/>
  <c r="IZ68" i="17"/>
  <c r="IZ59" i="17"/>
  <c r="IZ65" i="17"/>
  <c r="IZ69" i="17"/>
  <c r="IZ76" i="17"/>
  <c r="IZ80" i="17"/>
  <c r="IZ77" i="17"/>
  <c r="IZ81" i="17"/>
  <c r="IZ72" i="17"/>
  <c r="IZ74" i="17"/>
  <c r="IZ78" i="17"/>
  <c r="IZ82" i="17"/>
  <c r="IZ75" i="17"/>
  <c r="IZ79" i="17"/>
  <c r="IZ86" i="17"/>
  <c r="IZ90" i="17"/>
  <c r="IZ87" i="17"/>
  <c r="IZ91" i="17"/>
  <c r="IZ84" i="17"/>
  <c r="IZ88" i="17"/>
  <c r="IZ92" i="17"/>
  <c r="IZ89" i="17"/>
  <c r="IZ85" i="17"/>
  <c r="JD5" i="17" l="1"/>
  <c r="JB20" i="17"/>
  <c r="JB24" i="17"/>
  <c r="JB21" i="17"/>
  <c r="JB25" i="17"/>
  <c r="JB22" i="17"/>
  <c r="JB28" i="17"/>
  <c r="JB23" i="17"/>
  <c r="JB4" i="17"/>
  <c r="JB32" i="17"/>
  <c r="JB43" i="17"/>
  <c r="JB34" i="17"/>
  <c r="JB44" i="17"/>
  <c r="JB35" i="17"/>
  <c r="JB36" i="17"/>
  <c r="JB30" i="17"/>
  <c r="JB40" i="17"/>
  <c r="JB29" i="17"/>
  <c r="JB31" i="17"/>
  <c r="JB41" i="17"/>
  <c r="JB46" i="17"/>
  <c r="JB47" i="17"/>
  <c r="JB51" i="17"/>
  <c r="JB56" i="17"/>
  <c r="JB48" i="17"/>
  <c r="JB53" i="17"/>
  <c r="JB49" i="17"/>
  <c r="JB54" i="17"/>
  <c r="JB45" i="17"/>
  <c r="JB50" i="17"/>
  <c r="JB55" i="17"/>
  <c r="JB59" i="17"/>
  <c r="JB65" i="17"/>
  <c r="JB69" i="17"/>
  <c r="JB58" i="17"/>
  <c r="JB60" i="17"/>
  <c r="JB66" i="17"/>
  <c r="JB61" i="17"/>
  <c r="JB67" i="17"/>
  <c r="JB64" i="17"/>
  <c r="JB68" i="17"/>
  <c r="JB57" i="17"/>
  <c r="JB70" i="17"/>
  <c r="JB76" i="17"/>
  <c r="JB80" i="17"/>
  <c r="JB77" i="17"/>
  <c r="JB81" i="17"/>
  <c r="JB72" i="17"/>
  <c r="JB74" i="17"/>
  <c r="JB78" i="17"/>
  <c r="JB71" i="17"/>
  <c r="JB75" i="17"/>
  <c r="JB79" i="17"/>
  <c r="JB85" i="17"/>
  <c r="JB86" i="17"/>
  <c r="JB90" i="17"/>
  <c r="JB82" i="17"/>
  <c r="JB87" i="17"/>
  <c r="JB91" i="17"/>
  <c r="JB84" i="17"/>
  <c r="JB88" i="17"/>
  <c r="JB92" i="17"/>
  <c r="JB89" i="17"/>
  <c r="JB4" i="57"/>
  <c r="JD5" i="57"/>
  <c r="JC5" i="17"/>
  <c r="JC10" i="44"/>
  <c r="JC13" i="44"/>
  <c r="JC3" i="44"/>
  <c r="JE5" i="44"/>
  <c r="JC9" i="44"/>
  <c r="JC12" i="44"/>
  <c r="JC4" i="44"/>
  <c r="JC11" i="44"/>
  <c r="JC14" i="44"/>
  <c r="JC15" i="44"/>
  <c r="JC17" i="44"/>
  <c r="JC22" i="44"/>
  <c r="JC21" i="44"/>
  <c r="JC24" i="44"/>
  <c r="JC27" i="44"/>
  <c r="JC23" i="44"/>
  <c r="JC26" i="44"/>
  <c r="JC34" i="44"/>
  <c r="JC16" i="44"/>
  <c r="JC20" i="44"/>
  <c r="JC44" i="44"/>
  <c r="JC47" i="44"/>
  <c r="JC49" i="44"/>
  <c r="JC51" i="44"/>
  <c r="JC54" i="44"/>
  <c r="JC28" i="44"/>
  <c r="JC57" i="44"/>
  <c r="JC35" i="44"/>
  <c r="JC42" i="44"/>
  <c r="JC56" i="44"/>
  <c r="JC25" i="44"/>
  <c r="JC40" i="44"/>
  <c r="JC43" i="44"/>
  <c r="JC45" i="44"/>
  <c r="JC48" i="44"/>
  <c r="JC50" i="44"/>
  <c r="JC53" i="44"/>
  <c r="JC55" i="44"/>
  <c r="JC36" i="44"/>
  <c r="JC38" i="44"/>
  <c r="JC58" i="44"/>
  <c r="JC37" i="44"/>
  <c r="JC5" i="57"/>
  <c r="JF4" i="38"/>
  <c r="JF42" i="38"/>
  <c r="IV12" i="45"/>
  <c r="IV16" i="45"/>
  <c r="IV46" i="45"/>
  <c r="IV13" i="45"/>
  <c r="IV17" i="45"/>
  <c r="IV43" i="45"/>
  <c r="IV14" i="45"/>
  <c r="IV18" i="45"/>
  <c r="IV44" i="45"/>
  <c r="IV15" i="45"/>
  <c r="IV47" i="45"/>
  <c r="IV55" i="45"/>
  <c r="IV58" i="45"/>
  <c r="IV62" i="45"/>
  <c r="IV66" i="45"/>
  <c r="IV51" i="45"/>
  <c r="IV45" i="45"/>
  <c r="IV56" i="45"/>
  <c r="IV60" i="45"/>
  <c r="IV63" i="45"/>
  <c r="IV67" i="45"/>
  <c r="IV4" i="45"/>
  <c r="IV11" i="45"/>
  <c r="IV85" i="45"/>
  <c r="IV65" i="45"/>
  <c r="IV86" i="45"/>
  <c r="IV57" i="45"/>
  <c r="IV83" i="45"/>
  <c r="IV68" i="45"/>
  <c r="IV84" i="45"/>
  <c r="IV61" i="45"/>
  <c r="IV82" i="45"/>
  <c r="IW5" i="45"/>
  <c r="DM25" i="18"/>
  <c r="JD10" i="44"/>
  <c r="JF5" i="44"/>
  <c r="JD9" i="44"/>
  <c r="JD12" i="44"/>
  <c r="JD4" i="44"/>
  <c r="JD11" i="44"/>
  <c r="JD14" i="44"/>
  <c r="JD16" i="44"/>
  <c r="JD20" i="44"/>
  <c r="JD25" i="44"/>
  <c r="JD28" i="44"/>
  <c r="JD13" i="44"/>
  <c r="JD15" i="44"/>
  <c r="JD17" i="44"/>
  <c r="JD22" i="44"/>
  <c r="JD21" i="44"/>
  <c r="JD24" i="44"/>
  <c r="JD27" i="44"/>
  <c r="JD35" i="44"/>
  <c r="JD38" i="44"/>
  <c r="JD43" i="44"/>
  <c r="JD47" i="44"/>
  <c r="JD50" i="44"/>
  <c r="JD54" i="44"/>
  <c r="JD37" i="44"/>
  <c r="JD44" i="44"/>
  <c r="JD49" i="44"/>
  <c r="JD51" i="44"/>
  <c r="JD57" i="44"/>
  <c r="JD42" i="44"/>
  <c r="JD34" i="44"/>
  <c r="JD56" i="44"/>
  <c r="JD40" i="44"/>
  <c r="JD45" i="44"/>
  <c r="JD48" i="44"/>
  <c r="JD53" i="44"/>
  <c r="JD55" i="44"/>
  <c r="JD36" i="44"/>
  <c r="JD23" i="44"/>
  <c r="JD58" i="44"/>
  <c r="JD26" i="44"/>
  <c r="JG5" i="38"/>
  <c r="JE42" i="38"/>
  <c r="JE4" i="38"/>
  <c r="IZ4" i="46"/>
  <c r="IZ14" i="46"/>
  <c r="IZ9" i="46"/>
  <c r="IZ8" i="46"/>
  <c r="IZ10" i="46"/>
  <c r="IZ16" i="46"/>
  <c r="IZ17" i="46"/>
  <c r="IZ15" i="46"/>
  <c r="IZ20" i="46"/>
  <c r="IZ18" i="46"/>
  <c r="IZ23" i="46"/>
  <c r="IZ24" i="46"/>
  <c r="IZ22" i="46"/>
  <c r="IZ21" i="46"/>
  <c r="IZ19" i="46"/>
  <c r="IZ29" i="46"/>
  <c r="IZ25" i="46"/>
  <c r="IZ26" i="46"/>
  <c r="IZ31" i="46"/>
  <c r="IZ27" i="46"/>
  <c r="IZ30" i="46"/>
  <c r="IZ32" i="46"/>
  <c r="IZ34" i="46"/>
  <c r="IZ36" i="46"/>
  <c r="IZ37" i="46"/>
  <c r="IZ33" i="46"/>
  <c r="IZ39" i="46"/>
  <c r="IZ41" i="46"/>
  <c r="IZ35" i="46"/>
  <c r="IZ42" i="46"/>
  <c r="IZ40" i="46"/>
  <c r="IZ38" i="46"/>
  <c r="IZ43" i="46"/>
  <c r="IZ46" i="46"/>
  <c r="IZ53" i="46"/>
  <c r="IZ47" i="46"/>
  <c r="IZ45" i="46"/>
  <c r="IZ48" i="46"/>
  <c r="IZ54" i="46"/>
  <c r="IZ56" i="46"/>
  <c r="IZ58" i="46"/>
  <c r="IZ60" i="46"/>
  <c r="IZ52" i="46"/>
  <c r="IZ57" i="46"/>
  <c r="IZ65" i="46"/>
  <c r="IZ63" i="46"/>
  <c r="IZ68" i="46"/>
  <c r="IZ69" i="46"/>
  <c r="IZ64" i="46"/>
  <c r="IZ75" i="46"/>
  <c r="IZ71" i="46"/>
  <c r="IZ70" i="46"/>
  <c r="IZ72" i="46"/>
  <c r="JJ5" i="39"/>
  <c r="JH4" i="39"/>
  <c r="JI5" i="39"/>
  <c r="JG4" i="39"/>
  <c r="JA5" i="46"/>
  <c r="JD4" i="57" l="1"/>
  <c r="JG4" i="38"/>
  <c r="JG42" i="38"/>
  <c r="JH5" i="38"/>
  <c r="JI5" i="38" s="1"/>
  <c r="JA10" i="46"/>
  <c r="JA4" i="46"/>
  <c r="JA8" i="46"/>
  <c r="JA9" i="46"/>
  <c r="JA15" i="46"/>
  <c r="JA17" i="46"/>
  <c r="JA14" i="46"/>
  <c r="JA16" i="46"/>
  <c r="JA18" i="46"/>
  <c r="JA19" i="46"/>
  <c r="JA23" i="46"/>
  <c r="JA20" i="46"/>
  <c r="JA22" i="46"/>
  <c r="JA21" i="46"/>
  <c r="JA24" i="46"/>
  <c r="JA25" i="46"/>
  <c r="JA26" i="46"/>
  <c r="JA29" i="46"/>
  <c r="JA32" i="46"/>
  <c r="JA27" i="46"/>
  <c r="JA30" i="46"/>
  <c r="JA34" i="46"/>
  <c r="JA31" i="46"/>
  <c r="JA36" i="46"/>
  <c r="JA37" i="46"/>
  <c r="JA33" i="46"/>
  <c r="JA38" i="46"/>
  <c r="JA35" i="46"/>
  <c r="JA39" i="46"/>
  <c r="JA42" i="46"/>
  <c r="JA40" i="46"/>
  <c r="JA41" i="46"/>
  <c r="JA45" i="46"/>
  <c r="JA43" i="46"/>
  <c r="JA52" i="46"/>
  <c r="JA46" i="46"/>
  <c r="JA53" i="46"/>
  <c r="JA47" i="46"/>
  <c r="JA54" i="46"/>
  <c r="JA48" i="46"/>
  <c r="JA56" i="46"/>
  <c r="JA58" i="46"/>
  <c r="JA57" i="46"/>
  <c r="JA65" i="46"/>
  <c r="JA63" i="46"/>
  <c r="JA68" i="46"/>
  <c r="JA60" i="46"/>
  <c r="JA69" i="46"/>
  <c r="JA64" i="46"/>
  <c r="JA75" i="46"/>
  <c r="JA71" i="46"/>
  <c r="JA70" i="46"/>
  <c r="JA72" i="46"/>
  <c r="DN25" i="18"/>
  <c r="JF10" i="44"/>
  <c r="JF13" i="44"/>
  <c r="JF16" i="44"/>
  <c r="JF21" i="44"/>
  <c r="JF9" i="44"/>
  <c r="JF12" i="44"/>
  <c r="JF15" i="44"/>
  <c r="JF20" i="44"/>
  <c r="JF23" i="44"/>
  <c r="JF26" i="44"/>
  <c r="JF34" i="44"/>
  <c r="JF37" i="44"/>
  <c r="JF42" i="44"/>
  <c r="JF45" i="44"/>
  <c r="JF49" i="44"/>
  <c r="JF53" i="44"/>
  <c r="JF11" i="44"/>
  <c r="JF25" i="44"/>
  <c r="JF28" i="44"/>
  <c r="JF36" i="44"/>
  <c r="JF40" i="44"/>
  <c r="JF44" i="44"/>
  <c r="JF48" i="44"/>
  <c r="JF51" i="44"/>
  <c r="JF55" i="44"/>
  <c r="JF17" i="44"/>
  <c r="JF22" i="44"/>
  <c r="JF24" i="44"/>
  <c r="JF27" i="44"/>
  <c r="JF35" i="44"/>
  <c r="JF38" i="44"/>
  <c r="JF14" i="44"/>
  <c r="JF58" i="44"/>
  <c r="JF4" i="44"/>
  <c r="JF47" i="44"/>
  <c r="JF54" i="44"/>
  <c r="JF57" i="44"/>
  <c r="JF43" i="44"/>
  <c r="JF50" i="44"/>
  <c r="JF56" i="44"/>
  <c r="JB5" i="46"/>
  <c r="JC5" i="46" s="1"/>
  <c r="JC3" i="17"/>
  <c r="JE5" i="17"/>
  <c r="JC4" i="17"/>
  <c r="JC20" i="17"/>
  <c r="JC24" i="17"/>
  <c r="JC30" i="17"/>
  <c r="JC21" i="17"/>
  <c r="JC25" i="17"/>
  <c r="JC22" i="17"/>
  <c r="JC28" i="17"/>
  <c r="JC23" i="17"/>
  <c r="JC29" i="17"/>
  <c r="JC32" i="17"/>
  <c r="JC43" i="17"/>
  <c r="JC34" i="17"/>
  <c r="JC44" i="17"/>
  <c r="JC35" i="17"/>
  <c r="JC36" i="17"/>
  <c r="JC40" i="17"/>
  <c r="JC31" i="17"/>
  <c r="JC41" i="17"/>
  <c r="JC46" i="17"/>
  <c r="JC50" i="17"/>
  <c r="JC55" i="17"/>
  <c r="JC47" i="17"/>
  <c r="JC51" i="17"/>
  <c r="JC56" i="17"/>
  <c r="JC48" i="17"/>
  <c r="JC53" i="17"/>
  <c r="JC57" i="17"/>
  <c r="JC49" i="17"/>
  <c r="JC54" i="17"/>
  <c r="JC58" i="17"/>
  <c r="JC45" i="17"/>
  <c r="JC59" i="17"/>
  <c r="JC65" i="17"/>
  <c r="JC69" i="17"/>
  <c r="JC60" i="17"/>
  <c r="JC66" i="17"/>
  <c r="JC70" i="17"/>
  <c r="JC61" i="17"/>
  <c r="JC67" i="17"/>
  <c r="JC64" i="17"/>
  <c r="JC68" i="17"/>
  <c r="JC75" i="17"/>
  <c r="JC79" i="17"/>
  <c r="JC76" i="17"/>
  <c r="JC80" i="17"/>
  <c r="JC77" i="17"/>
  <c r="JC81" i="17"/>
  <c r="JC72" i="17"/>
  <c r="JC74" i="17"/>
  <c r="JC78" i="17"/>
  <c r="JC71" i="17"/>
  <c r="JC89" i="17"/>
  <c r="JC85" i="17"/>
  <c r="JC86" i="17"/>
  <c r="JC90" i="17"/>
  <c r="JC82" i="17"/>
  <c r="JC87" i="17"/>
  <c r="JC91" i="17"/>
  <c r="JC84" i="17"/>
  <c r="JC88" i="17"/>
  <c r="JC92" i="17"/>
  <c r="JE5" i="57"/>
  <c r="JF5" i="57" s="1"/>
  <c r="JC3" i="57"/>
  <c r="JC4" i="57"/>
  <c r="JK5" i="39"/>
  <c r="JI4" i="39"/>
  <c r="IX5" i="45"/>
  <c r="JD23" i="17"/>
  <c r="JD29" i="17"/>
  <c r="JD4" i="17"/>
  <c r="JD20" i="17"/>
  <c r="JD24" i="17"/>
  <c r="JD30" i="17"/>
  <c r="JD21" i="17"/>
  <c r="JD25" i="17"/>
  <c r="JD22" i="17"/>
  <c r="JD28" i="17"/>
  <c r="JF5" i="17"/>
  <c r="JD31" i="17"/>
  <c r="JD41" i="17"/>
  <c r="JD46" i="17"/>
  <c r="JD32" i="17"/>
  <c r="JD43" i="17"/>
  <c r="JD34" i="17"/>
  <c r="JD44" i="17"/>
  <c r="JD35" i="17"/>
  <c r="JD36" i="17"/>
  <c r="JD40" i="17"/>
  <c r="JD50" i="17"/>
  <c r="JD55" i="17"/>
  <c r="JD47" i="17"/>
  <c r="JD51" i="17"/>
  <c r="JD56" i="17"/>
  <c r="JD48" i="17"/>
  <c r="JD53" i="17"/>
  <c r="JD49" i="17"/>
  <c r="JD54" i="17"/>
  <c r="JD45" i="17"/>
  <c r="JD57" i="17"/>
  <c r="JD64" i="17"/>
  <c r="JD68" i="17"/>
  <c r="JD59" i="17"/>
  <c r="JD65" i="17"/>
  <c r="JD69" i="17"/>
  <c r="JD58" i="17"/>
  <c r="JD60" i="17"/>
  <c r="JD66" i="17"/>
  <c r="JD70" i="17"/>
  <c r="JD61" i="17"/>
  <c r="JD67" i="17"/>
  <c r="JD71" i="17"/>
  <c r="JD75" i="17"/>
  <c r="JD79" i="17"/>
  <c r="JD84" i="17"/>
  <c r="JD76" i="17"/>
  <c r="JD80" i="17"/>
  <c r="JD85" i="17"/>
  <c r="JD77" i="17"/>
  <c r="JD81" i="17"/>
  <c r="JD72" i="17"/>
  <c r="JD74" i="17"/>
  <c r="JD78" i="17"/>
  <c r="JD89" i="17"/>
  <c r="JD86" i="17"/>
  <c r="JD90" i="17"/>
  <c r="JD82" i="17"/>
  <c r="JD87" i="17"/>
  <c r="JD91" i="17"/>
  <c r="JD88" i="17"/>
  <c r="JD92" i="17"/>
  <c r="IW4" i="45"/>
  <c r="IY5" i="45"/>
  <c r="IW11" i="45"/>
  <c r="IW15" i="45"/>
  <c r="IW45" i="45"/>
  <c r="IW12" i="45"/>
  <c r="IW16" i="45"/>
  <c r="IW46" i="45"/>
  <c r="IW13" i="45"/>
  <c r="IW17" i="45"/>
  <c r="IW43" i="45"/>
  <c r="IW14" i="45"/>
  <c r="IW18" i="45"/>
  <c r="IW44" i="45"/>
  <c r="IW57" i="45"/>
  <c r="IW61" i="45"/>
  <c r="IW65" i="45"/>
  <c r="IW68" i="45"/>
  <c r="IW47" i="45"/>
  <c r="IW55" i="45"/>
  <c r="IW58" i="45"/>
  <c r="IW62" i="45"/>
  <c r="IW66" i="45"/>
  <c r="IW51" i="45"/>
  <c r="IW56" i="45"/>
  <c r="IW60" i="45"/>
  <c r="IW63" i="45"/>
  <c r="IW67" i="45"/>
  <c r="IW82" i="45"/>
  <c r="IW84" i="45"/>
  <c r="IW85" i="45"/>
  <c r="IW86" i="45"/>
  <c r="IW83" i="45"/>
  <c r="JE10" i="44"/>
  <c r="JE13" i="44"/>
  <c r="JG5" i="44"/>
  <c r="JH5" i="44" s="1"/>
  <c r="JE9" i="44"/>
  <c r="JE12" i="44"/>
  <c r="JE15" i="44"/>
  <c r="JE20" i="44"/>
  <c r="JE11" i="44"/>
  <c r="JE16" i="44"/>
  <c r="JE25" i="44"/>
  <c r="JE28" i="44"/>
  <c r="JE36" i="44"/>
  <c r="JE17" i="44"/>
  <c r="JE22" i="44"/>
  <c r="JE21" i="44"/>
  <c r="JE24" i="44"/>
  <c r="JE27" i="44"/>
  <c r="JE14" i="44"/>
  <c r="JE4" i="44"/>
  <c r="JE23" i="44"/>
  <c r="JE26" i="44"/>
  <c r="JE58" i="44"/>
  <c r="JE37" i="44"/>
  <c r="JE47" i="44"/>
  <c r="JE54" i="44"/>
  <c r="JE44" i="44"/>
  <c r="JE49" i="44"/>
  <c r="JE51" i="44"/>
  <c r="JE35" i="44"/>
  <c r="JE57" i="44"/>
  <c r="JE42" i="44"/>
  <c r="JE34" i="44"/>
  <c r="JE43" i="44"/>
  <c r="JE50" i="44"/>
  <c r="JE56" i="44"/>
  <c r="JE40" i="44"/>
  <c r="JE45" i="44"/>
  <c r="JE48" i="44"/>
  <c r="JE53" i="44"/>
  <c r="JE55" i="44"/>
  <c r="JE38" i="44"/>
  <c r="JL5" i="39"/>
  <c r="JJ4" i="39"/>
  <c r="JF4" i="57" l="1"/>
  <c r="JI4" i="38"/>
  <c r="JI42" i="38"/>
  <c r="JC3" i="46"/>
  <c r="JC4" i="46"/>
  <c r="JC9" i="46"/>
  <c r="JH4" i="44"/>
  <c r="JH11" i="44"/>
  <c r="JH10" i="44"/>
  <c r="JH13" i="44"/>
  <c r="JH9" i="44"/>
  <c r="JH12" i="44"/>
  <c r="JH20" i="44"/>
  <c r="JH23" i="44"/>
  <c r="JH26" i="44"/>
  <c r="JH34" i="44"/>
  <c r="JH16" i="44"/>
  <c r="JH15" i="44"/>
  <c r="JH25" i="44"/>
  <c r="JH28" i="44"/>
  <c r="JH36" i="44"/>
  <c r="JH40" i="44"/>
  <c r="JH44" i="44"/>
  <c r="JH48" i="44"/>
  <c r="JH51" i="44"/>
  <c r="JH55" i="44"/>
  <c r="JH17" i="44"/>
  <c r="JH21" i="44"/>
  <c r="JH22" i="44"/>
  <c r="JH38" i="44"/>
  <c r="JH14" i="44"/>
  <c r="JH24" i="44"/>
  <c r="JH37" i="44"/>
  <c r="JH58" i="44"/>
  <c r="JH47" i="44"/>
  <c r="JH49" i="44"/>
  <c r="JH54" i="44"/>
  <c r="JH27" i="44"/>
  <c r="JH35" i="44"/>
  <c r="JH42" i="44"/>
  <c r="JH57" i="44"/>
  <c r="JH43" i="44"/>
  <c r="JH45" i="44"/>
  <c r="JH50" i="44"/>
  <c r="JH53" i="44"/>
  <c r="JH56" i="44"/>
  <c r="JL4" i="39"/>
  <c r="JN5" i="39"/>
  <c r="JK4" i="39"/>
  <c r="JM5" i="39"/>
  <c r="JG4" i="44"/>
  <c r="JG11" i="44"/>
  <c r="JG14" i="44"/>
  <c r="JG10" i="44"/>
  <c r="JG13" i="44"/>
  <c r="JI5" i="44"/>
  <c r="JJ5" i="44" s="1"/>
  <c r="JG9" i="44"/>
  <c r="JG12" i="44"/>
  <c r="JG15" i="44"/>
  <c r="JG20" i="44"/>
  <c r="JG23" i="44"/>
  <c r="JG16" i="44"/>
  <c r="JG25" i="44"/>
  <c r="JG28" i="44"/>
  <c r="JG17" i="44"/>
  <c r="JG21" i="44"/>
  <c r="JG22" i="44"/>
  <c r="JG24" i="44"/>
  <c r="JG27" i="44"/>
  <c r="JG35" i="44"/>
  <c r="JG26" i="44"/>
  <c r="JG37" i="44"/>
  <c r="JG58" i="44"/>
  <c r="JG44" i="44"/>
  <c r="JG47" i="44"/>
  <c r="JG49" i="44"/>
  <c r="JG51" i="44"/>
  <c r="JG54" i="44"/>
  <c r="JG42" i="44"/>
  <c r="JG57" i="44"/>
  <c r="JG34" i="44"/>
  <c r="JG36" i="44"/>
  <c r="JG40" i="44"/>
  <c r="JG43" i="44"/>
  <c r="JG45" i="44"/>
  <c r="JG48" i="44"/>
  <c r="JG50" i="44"/>
  <c r="JG53" i="44"/>
  <c r="JG55" i="44"/>
  <c r="JG56" i="44"/>
  <c r="JG38" i="44"/>
  <c r="JJ5" i="38"/>
  <c r="JH4" i="38"/>
  <c r="JH42" i="38"/>
  <c r="JE4" i="57"/>
  <c r="JG5" i="57"/>
  <c r="DO25" i="18"/>
  <c r="JF4" i="17"/>
  <c r="JF23" i="17"/>
  <c r="JF29" i="17"/>
  <c r="JF20" i="17"/>
  <c r="JF24" i="17"/>
  <c r="JF30" i="17"/>
  <c r="JF21" i="17"/>
  <c r="JF25" i="17"/>
  <c r="JF22" i="17"/>
  <c r="JF28" i="17"/>
  <c r="JF31" i="17"/>
  <c r="JF41" i="17"/>
  <c r="JF32" i="17"/>
  <c r="JF43" i="17"/>
  <c r="JF34" i="17"/>
  <c r="JF44" i="17"/>
  <c r="JF35" i="17"/>
  <c r="JF36" i="17"/>
  <c r="JF40" i="17"/>
  <c r="JF45" i="17"/>
  <c r="JF49" i="17"/>
  <c r="JF54" i="17"/>
  <c r="JF50" i="17"/>
  <c r="JF55" i="17"/>
  <c r="JF46" i="17"/>
  <c r="JF47" i="17"/>
  <c r="JF51" i="17"/>
  <c r="JF56" i="17"/>
  <c r="JF48" i="17"/>
  <c r="JF53" i="17"/>
  <c r="JF57" i="17"/>
  <c r="JF64" i="17"/>
  <c r="JF68" i="17"/>
  <c r="JF72" i="17"/>
  <c r="JF59" i="17"/>
  <c r="JF65" i="17"/>
  <c r="JF69" i="17"/>
  <c r="JF58" i="17"/>
  <c r="JF60" i="17"/>
  <c r="JF66" i="17"/>
  <c r="JF70" i="17"/>
  <c r="JF61" i="17"/>
  <c r="JF67" i="17"/>
  <c r="JF71" i="17"/>
  <c r="JF74" i="17"/>
  <c r="JF78" i="17"/>
  <c r="JF82" i="17"/>
  <c r="JF75" i="17"/>
  <c r="JF79" i="17"/>
  <c r="JF76" i="17"/>
  <c r="JF80" i="17"/>
  <c r="JF85" i="17"/>
  <c r="JF77" i="17"/>
  <c r="JF81" i="17"/>
  <c r="JF88" i="17"/>
  <c r="JF92" i="17"/>
  <c r="JF89" i="17"/>
  <c r="JF86" i="17"/>
  <c r="JF90" i="17"/>
  <c r="JF84" i="17"/>
  <c r="JF87" i="17"/>
  <c r="JF91" i="17"/>
  <c r="IZ5" i="45"/>
  <c r="IX4" i="45"/>
  <c r="IX11" i="45"/>
  <c r="IX15" i="45"/>
  <c r="IX45" i="45"/>
  <c r="IX12" i="45"/>
  <c r="IX16" i="45"/>
  <c r="IX46" i="45"/>
  <c r="IX13" i="45"/>
  <c r="IX17" i="45"/>
  <c r="IX43" i="45"/>
  <c r="IX47" i="45"/>
  <c r="IX14" i="45"/>
  <c r="IX18" i="45"/>
  <c r="IX44" i="45"/>
  <c r="IX57" i="45"/>
  <c r="IX61" i="45"/>
  <c r="IX65" i="45"/>
  <c r="IX68" i="45"/>
  <c r="IX55" i="45"/>
  <c r="IX58" i="45"/>
  <c r="IX62" i="45"/>
  <c r="IX66" i="45"/>
  <c r="IX51" i="45"/>
  <c r="IX56" i="45"/>
  <c r="IX60" i="45"/>
  <c r="IX63" i="45"/>
  <c r="IX67" i="45"/>
  <c r="IX82" i="45"/>
  <c r="IX84" i="45"/>
  <c r="IX85" i="45"/>
  <c r="IX86" i="45"/>
  <c r="IX83" i="45"/>
  <c r="JG5" i="17"/>
  <c r="JE23" i="17"/>
  <c r="JE4" i="17"/>
  <c r="JE20" i="17"/>
  <c r="JE24" i="17"/>
  <c r="JE30" i="17"/>
  <c r="JE21" i="17"/>
  <c r="JE25" i="17"/>
  <c r="JE22" i="17"/>
  <c r="JE31" i="17"/>
  <c r="JE41" i="17"/>
  <c r="JE28" i="17"/>
  <c r="JE32" i="17"/>
  <c r="JE43" i="17"/>
  <c r="JE34" i="17"/>
  <c r="JE35" i="17"/>
  <c r="JE36" i="17"/>
  <c r="JE40" i="17"/>
  <c r="JE45" i="17"/>
  <c r="JE29" i="17"/>
  <c r="JE50" i="17"/>
  <c r="JE55" i="17"/>
  <c r="JE46" i="17"/>
  <c r="JE47" i="17"/>
  <c r="JE51" i="17"/>
  <c r="JE44" i="17"/>
  <c r="JE48" i="17"/>
  <c r="JE53" i="17"/>
  <c r="JE49" i="17"/>
  <c r="JE54" i="17"/>
  <c r="JE57" i="17"/>
  <c r="JE64" i="17"/>
  <c r="JE68" i="17"/>
  <c r="JE59" i="17"/>
  <c r="JE65" i="17"/>
  <c r="JE69" i="17"/>
  <c r="JE56" i="17"/>
  <c r="JE58" i="17"/>
  <c r="JE60" i="17"/>
  <c r="JE66" i="17"/>
  <c r="JE61" i="17"/>
  <c r="JE67" i="17"/>
  <c r="JE70" i="17"/>
  <c r="JE75" i="17"/>
  <c r="JE79" i="17"/>
  <c r="JE76" i="17"/>
  <c r="JE80" i="17"/>
  <c r="JE77" i="17"/>
  <c r="JE81" i="17"/>
  <c r="JE71" i="17"/>
  <c r="JE72" i="17"/>
  <c r="JE74" i="17"/>
  <c r="JE78" i="17"/>
  <c r="JE89" i="17"/>
  <c r="JE85" i="17"/>
  <c r="JE86" i="17"/>
  <c r="JE90" i="17"/>
  <c r="JE82" i="17"/>
  <c r="JE84" i="17"/>
  <c r="JE87" i="17"/>
  <c r="JE91" i="17"/>
  <c r="JE88" i="17"/>
  <c r="JE92" i="17"/>
  <c r="JA5" i="45"/>
  <c r="IY4" i="45"/>
  <c r="IY11" i="45"/>
  <c r="IY15" i="45"/>
  <c r="IY45" i="45"/>
  <c r="IY12" i="45"/>
  <c r="IY16" i="45"/>
  <c r="IY13" i="45"/>
  <c r="IY17" i="45"/>
  <c r="IY43" i="45"/>
  <c r="IY82" i="45"/>
  <c r="IY18" i="45"/>
  <c r="IY57" i="45"/>
  <c r="IY61" i="45"/>
  <c r="IY65" i="45"/>
  <c r="IY68" i="45"/>
  <c r="IY44" i="45"/>
  <c r="IY46" i="45"/>
  <c r="IY47" i="45"/>
  <c r="IY55" i="45"/>
  <c r="IY58" i="45"/>
  <c r="IY62" i="45"/>
  <c r="IY66" i="45"/>
  <c r="IY51" i="45"/>
  <c r="IY56" i="45"/>
  <c r="IY60" i="45"/>
  <c r="IY63" i="45"/>
  <c r="IY84" i="45"/>
  <c r="IY85" i="45"/>
  <c r="IY86" i="45"/>
  <c r="IY14" i="45"/>
  <c r="IY67" i="45"/>
  <c r="IY83" i="45"/>
  <c r="JB4" i="46"/>
  <c r="JB8" i="46"/>
  <c r="JC8" i="46" s="1"/>
  <c r="JB9" i="46"/>
  <c r="JD5" i="46"/>
  <c r="JE5" i="46" s="1"/>
  <c r="JB10" i="46"/>
  <c r="JC10" i="46" s="1"/>
  <c r="JB14" i="46"/>
  <c r="JC14" i="46" s="1"/>
  <c r="JB17" i="46"/>
  <c r="JC17" i="46" s="1"/>
  <c r="JB15" i="46"/>
  <c r="JC15" i="46" s="1"/>
  <c r="JB18" i="46"/>
  <c r="JC18" i="46" s="1"/>
  <c r="JB19" i="46"/>
  <c r="JC19" i="46" s="1"/>
  <c r="JB16" i="46"/>
  <c r="JC16" i="46" s="1"/>
  <c r="JB23" i="46"/>
  <c r="JC23" i="46" s="1"/>
  <c r="JB20" i="46"/>
  <c r="JC20" i="46" s="1"/>
  <c r="JB22" i="46"/>
  <c r="JC22" i="46" s="1"/>
  <c r="JB21" i="46"/>
  <c r="JC21" i="46" s="1"/>
  <c r="JB26" i="46"/>
  <c r="JC26" i="46" s="1"/>
  <c r="JB24" i="46"/>
  <c r="JC24" i="46" s="1"/>
  <c r="JB25" i="46"/>
  <c r="JC25" i="46" s="1"/>
  <c r="JB30" i="46"/>
  <c r="JC30" i="46" s="1"/>
  <c r="JB27" i="46"/>
  <c r="JC27" i="46" s="1"/>
  <c r="JB31" i="46"/>
  <c r="JC31" i="46" s="1"/>
  <c r="JB32" i="46"/>
  <c r="JC32" i="46" s="1"/>
  <c r="JB29" i="46"/>
  <c r="JC29" i="46" s="1"/>
  <c r="JB34" i="46"/>
  <c r="JC34" i="46" s="1"/>
  <c r="JB35" i="46"/>
  <c r="JC35" i="46" s="1"/>
  <c r="JB36" i="46"/>
  <c r="JC36" i="46" s="1"/>
  <c r="JB37" i="46"/>
  <c r="JC37" i="46" s="1"/>
  <c r="JB33" i="46"/>
  <c r="JC33" i="46" s="1"/>
  <c r="JB39" i="46"/>
  <c r="JC39" i="46" s="1"/>
  <c r="JB41" i="46"/>
  <c r="JC41" i="46" s="1"/>
  <c r="JB38" i="46"/>
  <c r="JC38" i="46" s="1"/>
  <c r="JB40" i="46"/>
  <c r="JC40" i="46" s="1"/>
  <c r="JB42" i="46"/>
  <c r="JC42" i="46" s="1"/>
  <c r="JB45" i="46"/>
  <c r="JC45" i="46" s="1"/>
  <c r="JB43" i="46"/>
  <c r="JC43" i="46" s="1"/>
  <c r="JB52" i="46"/>
  <c r="JC52" i="46" s="1"/>
  <c r="JB46" i="46"/>
  <c r="JC46" i="46" s="1"/>
  <c r="JB53" i="46"/>
  <c r="JC53" i="46" s="1"/>
  <c r="JB47" i="46"/>
  <c r="JC47" i="46" s="1"/>
  <c r="JB48" i="46"/>
  <c r="JC48" i="46" s="1"/>
  <c r="JB57" i="46"/>
  <c r="JC57" i="46" s="1"/>
  <c r="JB54" i="46"/>
  <c r="JC54" i="46" s="1"/>
  <c r="JB56" i="46"/>
  <c r="JC56" i="46" s="1"/>
  <c r="JB58" i="46"/>
  <c r="JC58" i="46" s="1"/>
  <c r="JB60" i="46"/>
  <c r="JC60" i="46" s="1"/>
  <c r="JB65" i="46"/>
  <c r="JC65" i="46" s="1"/>
  <c r="JB63" i="46"/>
  <c r="JC63" i="46" s="1"/>
  <c r="JB68" i="46"/>
  <c r="JC68" i="46" s="1"/>
  <c r="JB75" i="46"/>
  <c r="JC75" i="46" s="1"/>
  <c r="JB64" i="46"/>
  <c r="JC64" i="46" s="1"/>
  <c r="JB69" i="46"/>
  <c r="JC69" i="46" s="1"/>
  <c r="JB71" i="46"/>
  <c r="JC71" i="46" s="1"/>
  <c r="JB70" i="46"/>
  <c r="JC70" i="46" s="1"/>
  <c r="JB72" i="46"/>
  <c r="JC72" i="46" s="1"/>
  <c r="JJ4" i="44" l="1"/>
  <c r="JJ11" i="44"/>
  <c r="JJ14" i="44"/>
  <c r="JJ17" i="44"/>
  <c r="JJ22" i="44"/>
  <c r="JJ10" i="44"/>
  <c r="JJ13" i="44"/>
  <c r="JJ16" i="44"/>
  <c r="JJ21" i="44"/>
  <c r="JJ24" i="44"/>
  <c r="JJ27" i="44"/>
  <c r="JJ35" i="44"/>
  <c r="JJ38" i="44"/>
  <c r="JJ43" i="44"/>
  <c r="JJ47" i="44"/>
  <c r="JJ50" i="44"/>
  <c r="JJ54" i="44"/>
  <c r="JJ9" i="44"/>
  <c r="JJ20" i="44"/>
  <c r="JJ23" i="44"/>
  <c r="JJ26" i="44"/>
  <c r="JJ34" i="44"/>
  <c r="JJ37" i="44"/>
  <c r="JJ42" i="44"/>
  <c r="JJ45" i="44"/>
  <c r="JJ49" i="44"/>
  <c r="JJ53" i="44"/>
  <c r="JJ56" i="44"/>
  <c r="JJ15" i="44"/>
  <c r="JJ12" i="44"/>
  <c r="JJ25" i="44"/>
  <c r="JJ28" i="44"/>
  <c r="JJ36" i="44"/>
  <c r="JJ40" i="44"/>
  <c r="JJ44" i="44"/>
  <c r="JJ51" i="44"/>
  <c r="JJ58" i="44"/>
  <c r="JJ57" i="44"/>
  <c r="JJ55" i="44"/>
  <c r="JJ48" i="44"/>
  <c r="JE4" i="46"/>
  <c r="JE10" i="46"/>
  <c r="JE9" i="46"/>
  <c r="JE16" i="46"/>
  <c r="JE8" i="46"/>
  <c r="JE14" i="46"/>
  <c r="JE15" i="46"/>
  <c r="JE18" i="46"/>
  <c r="JE17" i="46"/>
  <c r="JE22" i="46"/>
  <c r="JE19" i="46"/>
  <c r="JE23" i="46"/>
  <c r="JE20" i="46"/>
  <c r="JE21" i="46"/>
  <c r="JE25" i="46"/>
  <c r="JE29" i="46"/>
  <c r="JE24" i="46"/>
  <c r="JE26" i="46"/>
  <c r="JE27" i="46"/>
  <c r="JE33" i="46"/>
  <c r="JE31" i="46"/>
  <c r="JE34" i="46"/>
  <c r="JE30" i="46"/>
  <c r="JE35" i="46"/>
  <c r="JE39" i="46"/>
  <c r="JE36" i="46"/>
  <c r="JE32" i="46"/>
  <c r="JE37" i="46"/>
  <c r="JE38" i="46"/>
  <c r="JE40" i="46"/>
  <c r="JE46" i="46"/>
  <c r="JE41" i="46"/>
  <c r="JE45" i="46"/>
  <c r="JE43" i="46"/>
  <c r="JE48" i="46"/>
  <c r="JE56" i="46"/>
  <c r="JE52" i="46"/>
  <c r="JE42" i="46"/>
  <c r="JE47" i="46"/>
  <c r="JE63" i="46"/>
  <c r="JE53" i="46"/>
  <c r="JE57" i="46"/>
  <c r="JE54" i="46"/>
  <c r="JE58" i="46"/>
  <c r="JE64" i="46"/>
  <c r="JE65" i="46"/>
  <c r="JE60" i="46"/>
  <c r="JE68" i="46"/>
  <c r="JE70" i="46"/>
  <c r="JE72" i="46"/>
  <c r="JE75" i="46"/>
  <c r="JE69" i="46"/>
  <c r="JE71" i="46"/>
  <c r="JG22" i="17"/>
  <c r="JG28" i="17"/>
  <c r="JG4" i="17"/>
  <c r="JG23" i="17"/>
  <c r="JG29" i="17"/>
  <c r="JG20" i="17"/>
  <c r="JG24" i="17"/>
  <c r="JG30" i="17"/>
  <c r="JG21" i="17"/>
  <c r="JG25" i="17"/>
  <c r="JG40" i="17"/>
  <c r="JG45" i="17"/>
  <c r="JG31" i="17"/>
  <c r="JG41" i="17"/>
  <c r="JG32" i="17"/>
  <c r="JG43" i="17"/>
  <c r="JG34" i="17"/>
  <c r="JG44" i="17"/>
  <c r="JG35" i="17"/>
  <c r="JG36" i="17"/>
  <c r="JG49" i="17"/>
  <c r="JG54" i="17"/>
  <c r="JG50" i="17"/>
  <c r="JG55" i="17"/>
  <c r="JG46" i="17"/>
  <c r="JG47" i="17"/>
  <c r="JG51" i="17"/>
  <c r="JG56" i="17"/>
  <c r="JG48" i="17"/>
  <c r="JG53" i="17"/>
  <c r="JG57" i="17"/>
  <c r="JG61" i="17"/>
  <c r="JG67" i="17"/>
  <c r="JG64" i="17"/>
  <c r="JG68" i="17"/>
  <c r="JG59" i="17"/>
  <c r="JG65" i="17"/>
  <c r="JG69" i="17"/>
  <c r="JG58" i="17"/>
  <c r="JG60" i="17"/>
  <c r="JG66" i="17"/>
  <c r="JG70" i="17"/>
  <c r="JG71" i="17"/>
  <c r="JG72" i="17"/>
  <c r="JG74" i="17"/>
  <c r="JG78" i="17"/>
  <c r="JG82" i="17"/>
  <c r="JG75" i="17"/>
  <c r="JG79" i="17"/>
  <c r="JG84" i="17"/>
  <c r="JG76" i="17"/>
  <c r="JG80" i="17"/>
  <c r="JG77" i="17"/>
  <c r="JG88" i="17"/>
  <c r="JG92" i="17"/>
  <c r="JG81" i="17"/>
  <c r="JG85" i="17"/>
  <c r="JG89" i="17"/>
  <c r="JG86" i="17"/>
  <c r="JG90" i="17"/>
  <c r="JG87" i="17"/>
  <c r="JG91" i="17"/>
  <c r="JG4" i="57"/>
  <c r="JN4" i="39"/>
  <c r="JJ4" i="38"/>
  <c r="JJ42" i="38"/>
  <c r="JK5" i="38"/>
  <c r="JI4" i="44"/>
  <c r="JI11" i="44"/>
  <c r="JI10" i="44"/>
  <c r="JI13" i="44"/>
  <c r="JI16" i="44"/>
  <c r="JI21" i="44"/>
  <c r="JI9" i="44"/>
  <c r="JI20" i="44"/>
  <c r="JI23" i="44"/>
  <c r="JI26" i="44"/>
  <c r="JI34" i="44"/>
  <c r="JI15" i="44"/>
  <c r="JI12" i="44"/>
  <c r="JI25" i="44"/>
  <c r="JK5" i="44"/>
  <c r="JL5" i="44" s="1"/>
  <c r="JI14" i="44"/>
  <c r="JI24" i="44"/>
  <c r="JI27" i="44"/>
  <c r="JI38" i="44"/>
  <c r="JI22" i="44"/>
  <c r="JI28" i="44"/>
  <c r="JI37" i="44"/>
  <c r="JI44" i="44"/>
  <c r="JI51" i="44"/>
  <c r="JI58" i="44"/>
  <c r="JI47" i="44"/>
  <c r="JI49" i="44"/>
  <c r="JI54" i="44"/>
  <c r="JI17" i="44"/>
  <c r="JI35" i="44"/>
  <c r="JI42" i="44"/>
  <c r="JI57" i="44"/>
  <c r="JI36" i="44"/>
  <c r="JI40" i="44"/>
  <c r="JI48" i="44"/>
  <c r="JI55" i="44"/>
  <c r="JI50" i="44"/>
  <c r="JI53" i="44"/>
  <c r="JI43" i="44"/>
  <c r="JI56" i="44"/>
  <c r="JI45" i="44"/>
  <c r="JA14" i="45"/>
  <c r="JA18" i="45"/>
  <c r="JA44" i="45"/>
  <c r="JA51" i="45"/>
  <c r="JA4" i="45"/>
  <c r="JA11" i="45"/>
  <c r="JA15" i="45"/>
  <c r="JA45" i="45"/>
  <c r="JA12" i="45"/>
  <c r="JA16" i="45"/>
  <c r="JA46" i="45"/>
  <c r="JA13" i="45"/>
  <c r="JA17" i="45"/>
  <c r="JA43" i="45"/>
  <c r="JA47" i="45"/>
  <c r="JA56" i="45"/>
  <c r="JA60" i="45"/>
  <c r="JA63" i="45"/>
  <c r="JA67" i="45"/>
  <c r="JA57" i="45"/>
  <c r="JA61" i="45"/>
  <c r="JA65" i="45"/>
  <c r="JA68" i="45"/>
  <c r="JA55" i="45"/>
  <c r="JA58" i="45"/>
  <c r="JA62" i="45"/>
  <c r="JA66" i="45"/>
  <c r="JA83" i="45"/>
  <c r="JA82" i="45"/>
  <c r="JA84" i="45"/>
  <c r="JA85" i="45"/>
  <c r="JA86" i="45"/>
  <c r="IZ4" i="45"/>
  <c r="IZ14" i="45"/>
  <c r="IZ18" i="45"/>
  <c r="IZ44" i="45"/>
  <c r="JB5" i="45"/>
  <c r="IZ11" i="45"/>
  <c r="IZ15" i="45"/>
  <c r="IZ45" i="45"/>
  <c r="IZ12" i="45"/>
  <c r="IZ16" i="45"/>
  <c r="IZ46" i="45"/>
  <c r="IZ13" i="45"/>
  <c r="IZ17" i="45"/>
  <c r="IZ43" i="45"/>
  <c r="IZ47" i="45"/>
  <c r="IZ82" i="45"/>
  <c r="IZ57" i="45"/>
  <c r="IZ61" i="45"/>
  <c r="IZ65" i="45"/>
  <c r="IZ68" i="45"/>
  <c r="IZ55" i="45"/>
  <c r="IZ58" i="45"/>
  <c r="IZ62" i="45"/>
  <c r="IZ66" i="45"/>
  <c r="IZ51" i="45"/>
  <c r="IZ83" i="45"/>
  <c r="IZ84" i="45"/>
  <c r="IZ56" i="45"/>
  <c r="IZ60" i="45"/>
  <c r="IZ85" i="45"/>
  <c r="IZ63" i="45"/>
  <c r="IZ86" i="45"/>
  <c r="IZ67" i="45"/>
  <c r="DP25" i="18"/>
  <c r="JM4" i="39"/>
  <c r="JO5" i="39"/>
  <c r="JP5" i="39" s="1"/>
  <c r="JH5" i="57"/>
  <c r="JD8" i="46"/>
  <c r="JF5" i="46"/>
  <c r="JD14" i="46"/>
  <c r="JD10" i="46"/>
  <c r="JD9" i="46"/>
  <c r="JD4" i="46"/>
  <c r="JD16" i="46"/>
  <c r="JD17" i="46"/>
  <c r="JD15" i="46"/>
  <c r="JD18" i="46"/>
  <c r="JD19" i="46"/>
  <c r="JD20" i="46"/>
  <c r="JD21" i="46"/>
  <c r="JD23" i="46"/>
  <c r="JD22" i="46"/>
  <c r="JD25" i="46"/>
  <c r="JD26" i="46"/>
  <c r="JD24" i="46"/>
  <c r="JD29" i="46"/>
  <c r="JD31" i="46"/>
  <c r="JD27" i="46"/>
  <c r="JD33" i="46"/>
  <c r="JD34" i="46"/>
  <c r="JD30" i="46"/>
  <c r="JD32" i="46"/>
  <c r="JD35" i="46"/>
  <c r="JD39" i="46"/>
  <c r="JD36" i="46"/>
  <c r="JD37" i="46"/>
  <c r="JD38" i="46"/>
  <c r="JD40" i="46"/>
  <c r="JD41" i="46"/>
  <c r="JD46" i="46"/>
  <c r="JD42" i="46"/>
  <c r="JD45" i="46"/>
  <c r="JD43" i="46"/>
  <c r="JD48" i="46"/>
  <c r="JD52" i="46"/>
  <c r="JD53" i="46"/>
  <c r="JD47" i="46"/>
  <c r="JD57" i="46"/>
  <c r="JD54" i="46"/>
  <c r="JD56" i="46"/>
  <c r="JD64" i="46"/>
  <c r="JD70" i="46"/>
  <c r="JD65" i="46"/>
  <c r="JD63" i="46"/>
  <c r="JD58" i="46"/>
  <c r="JD60" i="46"/>
  <c r="JD68" i="46"/>
  <c r="JD69" i="46"/>
  <c r="JD72" i="46"/>
  <c r="JD75" i="46"/>
  <c r="JD71" i="46"/>
  <c r="JH5" i="17"/>
  <c r="JL9" i="44" l="1"/>
  <c r="JL12" i="44"/>
  <c r="JL4" i="44"/>
  <c r="JL11" i="44"/>
  <c r="JL10" i="44"/>
  <c r="JL13" i="44"/>
  <c r="JL14" i="44"/>
  <c r="JL17" i="44"/>
  <c r="JL22" i="44"/>
  <c r="JL24" i="44"/>
  <c r="JL27" i="44"/>
  <c r="JL16" i="44"/>
  <c r="JL20" i="44"/>
  <c r="JL23" i="44"/>
  <c r="JL26" i="44"/>
  <c r="JL34" i="44"/>
  <c r="JL37" i="44"/>
  <c r="JL42" i="44"/>
  <c r="JL45" i="44"/>
  <c r="JL49" i="44"/>
  <c r="JL53" i="44"/>
  <c r="JL56" i="44"/>
  <c r="JL15" i="44"/>
  <c r="JL21" i="44"/>
  <c r="JL40" i="44"/>
  <c r="JL43" i="44"/>
  <c r="JL48" i="44"/>
  <c r="JL50" i="44"/>
  <c r="JL55" i="44"/>
  <c r="JL38" i="44"/>
  <c r="JL28" i="44"/>
  <c r="JL25" i="44"/>
  <c r="JL44" i="44"/>
  <c r="JL47" i="44"/>
  <c r="JL51" i="44"/>
  <c r="JL54" i="44"/>
  <c r="JL58" i="44"/>
  <c r="JL35" i="44"/>
  <c r="JL36" i="44"/>
  <c r="JL57" i="44"/>
  <c r="JP3" i="39"/>
  <c r="JP4" i="39"/>
  <c r="DQ25" i="18"/>
  <c r="JF4" i="46"/>
  <c r="JF14" i="46"/>
  <c r="JF10" i="46"/>
  <c r="JF9" i="46"/>
  <c r="JF8" i="46"/>
  <c r="JF15" i="46"/>
  <c r="JF16" i="46"/>
  <c r="JF17" i="46"/>
  <c r="JF18" i="46"/>
  <c r="JF19" i="46"/>
  <c r="JF20" i="46"/>
  <c r="JF21" i="46"/>
  <c r="JF25" i="46"/>
  <c r="JF23" i="46"/>
  <c r="JF24" i="46"/>
  <c r="JF22" i="46"/>
  <c r="JF31" i="46"/>
  <c r="JF26" i="46"/>
  <c r="JF29" i="46"/>
  <c r="JF27" i="46"/>
  <c r="JF33" i="46"/>
  <c r="JF34" i="46"/>
  <c r="JF35" i="46"/>
  <c r="JF30" i="46"/>
  <c r="JF36" i="46"/>
  <c r="JF32" i="46"/>
  <c r="JF43" i="46"/>
  <c r="JF37" i="46"/>
  <c r="JF38" i="46"/>
  <c r="JF40" i="46"/>
  <c r="JF39" i="46"/>
  <c r="JF46" i="46"/>
  <c r="JF42" i="46"/>
  <c r="JF41" i="46"/>
  <c r="JF48" i="46"/>
  <c r="JF52" i="46"/>
  <c r="JF45" i="46"/>
  <c r="JF53" i="46"/>
  <c r="JF57" i="46"/>
  <c r="JF54" i="46"/>
  <c r="JF56" i="46"/>
  <c r="JF47" i="46"/>
  <c r="JF58" i="46"/>
  <c r="JF69" i="46"/>
  <c r="JF64" i="46"/>
  <c r="JF63" i="46"/>
  <c r="JF65" i="46"/>
  <c r="JF60" i="46"/>
  <c r="JF68" i="46"/>
  <c r="JF71" i="46"/>
  <c r="JF70" i="46"/>
  <c r="JF72" i="46"/>
  <c r="JF75" i="46"/>
  <c r="JC5" i="45"/>
  <c r="JH4" i="57"/>
  <c r="JK4" i="38"/>
  <c r="JK42" i="38"/>
  <c r="JO4" i="39"/>
  <c r="JQ5" i="39"/>
  <c r="JD5" i="45"/>
  <c r="JB14" i="45"/>
  <c r="JC14" i="45" s="1"/>
  <c r="JB18" i="45"/>
  <c r="JC18" i="45" s="1"/>
  <c r="JB44" i="45"/>
  <c r="JC44" i="45" s="1"/>
  <c r="JB4" i="45"/>
  <c r="JB11" i="45"/>
  <c r="JC11" i="45" s="1"/>
  <c r="JB15" i="45"/>
  <c r="JC15" i="45" s="1"/>
  <c r="JB45" i="45"/>
  <c r="JC45" i="45" s="1"/>
  <c r="JB12" i="45"/>
  <c r="JC12" i="45" s="1"/>
  <c r="JB16" i="45"/>
  <c r="JC16" i="45" s="1"/>
  <c r="JB46" i="45"/>
  <c r="JC46" i="45" s="1"/>
  <c r="JB43" i="45"/>
  <c r="JC43" i="45" s="1"/>
  <c r="JB56" i="45"/>
  <c r="JC56" i="45" s="1"/>
  <c r="JB60" i="45"/>
  <c r="JC60" i="45" s="1"/>
  <c r="JB63" i="45"/>
  <c r="JC63" i="45" s="1"/>
  <c r="JB67" i="45"/>
  <c r="JC67" i="45" s="1"/>
  <c r="JB47" i="45"/>
  <c r="JC47" i="45" s="1"/>
  <c r="JB57" i="45"/>
  <c r="JC57" i="45" s="1"/>
  <c r="JB61" i="45"/>
  <c r="JC61" i="45" s="1"/>
  <c r="JB65" i="45"/>
  <c r="JC65" i="45" s="1"/>
  <c r="JB68" i="45"/>
  <c r="JC68" i="45" s="1"/>
  <c r="JB13" i="45"/>
  <c r="JC13" i="45" s="1"/>
  <c r="JB51" i="45"/>
  <c r="JC51" i="45" s="1"/>
  <c r="JB55" i="45"/>
  <c r="JC55" i="45" s="1"/>
  <c r="JB58" i="45"/>
  <c r="JC58" i="45" s="1"/>
  <c r="JB62" i="45"/>
  <c r="JC62" i="45" s="1"/>
  <c r="JB66" i="45"/>
  <c r="JC66" i="45" s="1"/>
  <c r="JB83" i="45"/>
  <c r="JC83" i="45" s="1"/>
  <c r="JB82" i="45"/>
  <c r="JC82" i="45" s="1"/>
  <c r="JB17" i="45"/>
  <c r="JC17" i="45" s="1"/>
  <c r="JB84" i="45"/>
  <c r="JC84" i="45" s="1"/>
  <c r="JB85" i="45"/>
  <c r="JC85" i="45" s="1"/>
  <c r="JB86" i="45"/>
  <c r="JC86" i="45" s="1"/>
  <c r="JI5" i="57"/>
  <c r="JG5" i="46"/>
  <c r="JI5" i="17"/>
  <c r="JM5" i="44"/>
  <c r="JK9" i="44"/>
  <c r="JK12" i="44"/>
  <c r="JK15" i="44"/>
  <c r="JK4" i="44"/>
  <c r="JK11" i="44"/>
  <c r="JK14" i="44"/>
  <c r="JK10" i="44"/>
  <c r="JK13" i="44"/>
  <c r="JK16" i="44"/>
  <c r="JK20" i="44"/>
  <c r="JK23" i="44"/>
  <c r="JK26" i="44"/>
  <c r="JK34" i="44"/>
  <c r="JK25" i="44"/>
  <c r="JK28" i="44"/>
  <c r="JK36" i="44"/>
  <c r="JK17" i="44"/>
  <c r="JK22" i="44"/>
  <c r="JK43" i="44"/>
  <c r="JK45" i="44"/>
  <c r="JK48" i="44"/>
  <c r="JK50" i="44"/>
  <c r="JK53" i="44"/>
  <c r="JK55" i="44"/>
  <c r="JK56" i="44"/>
  <c r="JK24" i="44"/>
  <c r="JK38" i="44"/>
  <c r="JK37" i="44"/>
  <c r="JK27" i="44"/>
  <c r="JK44" i="44"/>
  <c r="JK47" i="44"/>
  <c r="JK49" i="44"/>
  <c r="JK51" i="44"/>
  <c r="JK54" i="44"/>
  <c r="JK58" i="44"/>
  <c r="JK21" i="44"/>
  <c r="JK35" i="44"/>
  <c r="JK42" i="44"/>
  <c r="JK57" i="44"/>
  <c r="JK40" i="44"/>
  <c r="JH22" i="17"/>
  <c r="JH28" i="17"/>
  <c r="JH4" i="17"/>
  <c r="JH23" i="17"/>
  <c r="JH29" i="17"/>
  <c r="JH20" i="17"/>
  <c r="JH24" i="17"/>
  <c r="JH21" i="17"/>
  <c r="JH25" i="17"/>
  <c r="JH36" i="17"/>
  <c r="JH40" i="17"/>
  <c r="JH31" i="17"/>
  <c r="JH41" i="17"/>
  <c r="JH32" i="17"/>
  <c r="JH30" i="17"/>
  <c r="JH34" i="17"/>
  <c r="JH44" i="17"/>
  <c r="JH35" i="17"/>
  <c r="JH45" i="17"/>
  <c r="JH49" i="17"/>
  <c r="JH54" i="17"/>
  <c r="JH43" i="17"/>
  <c r="JH50" i="17"/>
  <c r="JH55" i="17"/>
  <c r="JH46" i="17"/>
  <c r="JH47" i="17"/>
  <c r="JH51" i="17"/>
  <c r="JH56" i="17"/>
  <c r="JH48" i="17"/>
  <c r="JH53" i="17"/>
  <c r="JH61" i="17"/>
  <c r="JH67" i="17"/>
  <c r="JH57" i="17"/>
  <c r="JH64" i="17"/>
  <c r="JH68" i="17"/>
  <c r="JH59" i="17"/>
  <c r="JH65" i="17"/>
  <c r="JH69" i="17"/>
  <c r="JH58" i="17"/>
  <c r="JH60" i="17"/>
  <c r="JH66" i="17"/>
  <c r="JH71" i="17"/>
  <c r="JH72" i="17"/>
  <c r="JH70" i="17"/>
  <c r="JH74" i="17"/>
  <c r="JH78" i="17"/>
  <c r="JH75" i="17"/>
  <c r="JH79" i="17"/>
  <c r="JH76" i="17"/>
  <c r="JH80" i="17"/>
  <c r="JH77" i="17"/>
  <c r="JH88" i="17"/>
  <c r="JH92" i="17"/>
  <c r="JH81" i="17"/>
  <c r="JH85" i="17"/>
  <c r="JH89" i="17"/>
  <c r="JH82" i="17"/>
  <c r="JH86" i="17"/>
  <c r="JH90" i="17"/>
  <c r="JH84" i="17"/>
  <c r="JH87" i="17"/>
  <c r="JH91" i="17"/>
  <c r="JL5" i="38"/>
  <c r="JI22" i="17" l="1"/>
  <c r="JI28" i="17"/>
  <c r="JI4" i="17"/>
  <c r="JI23" i="17"/>
  <c r="JI29" i="17"/>
  <c r="JI20" i="17"/>
  <c r="JI24" i="17"/>
  <c r="JI21" i="17"/>
  <c r="JI25" i="17"/>
  <c r="JI35" i="17"/>
  <c r="JI36" i="17"/>
  <c r="JI40" i="17"/>
  <c r="JI45" i="17"/>
  <c r="JI31" i="17"/>
  <c r="JI41" i="17"/>
  <c r="JI32" i="17"/>
  <c r="JI43" i="17"/>
  <c r="JI30" i="17"/>
  <c r="JI34" i="17"/>
  <c r="JI44" i="17"/>
  <c r="JI48" i="17"/>
  <c r="JI53" i="17"/>
  <c r="JI57" i="17"/>
  <c r="JI49" i="17"/>
  <c r="JI54" i="17"/>
  <c r="JI50" i="17"/>
  <c r="JI55" i="17"/>
  <c r="JI46" i="17"/>
  <c r="JI47" i="17"/>
  <c r="JI51" i="17"/>
  <c r="JI56" i="17"/>
  <c r="JI61" i="17"/>
  <c r="JI67" i="17"/>
  <c r="JI71" i="17"/>
  <c r="JI64" i="17"/>
  <c r="JI68" i="17"/>
  <c r="JI59" i="17"/>
  <c r="JI65" i="17"/>
  <c r="JI69" i="17"/>
  <c r="JI58" i="17"/>
  <c r="JI60" i="17"/>
  <c r="JI66" i="17"/>
  <c r="JI70" i="17"/>
  <c r="JI77" i="17"/>
  <c r="JI81" i="17"/>
  <c r="JI72" i="17"/>
  <c r="JI74" i="17"/>
  <c r="JI78" i="17"/>
  <c r="JI75" i="17"/>
  <c r="JI79" i="17"/>
  <c r="JI84" i="17"/>
  <c r="JI76" i="17"/>
  <c r="JI80" i="17"/>
  <c r="JI87" i="17"/>
  <c r="JI91" i="17"/>
  <c r="JI88" i="17"/>
  <c r="JI92" i="17"/>
  <c r="JI85" i="17"/>
  <c r="JI89" i="17"/>
  <c r="JI82" i="17"/>
  <c r="JI86" i="17"/>
  <c r="JI90" i="17"/>
  <c r="JC3" i="45"/>
  <c r="JE5" i="45"/>
  <c r="JC4" i="45"/>
  <c r="JF5" i="45"/>
  <c r="JD13" i="45"/>
  <c r="JD17" i="45"/>
  <c r="JD43" i="45"/>
  <c r="JD47" i="45"/>
  <c r="JD14" i="45"/>
  <c r="JD18" i="45"/>
  <c r="JD44" i="45"/>
  <c r="JD4" i="45"/>
  <c r="JD11" i="45"/>
  <c r="JD15" i="45"/>
  <c r="JD45" i="45"/>
  <c r="JD12" i="45"/>
  <c r="JD16" i="45"/>
  <c r="JD46" i="45"/>
  <c r="JD56" i="45"/>
  <c r="JD60" i="45"/>
  <c r="JD63" i="45"/>
  <c r="JD67" i="45"/>
  <c r="JD57" i="45"/>
  <c r="JD61" i="45"/>
  <c r="JD65" i="45"/>
  <c r="JD68" i="45"/>
  <c r="JD55" i="45"/>
  <c r="JD86" i="45"/>
  <c r="JD58" i="45"/>
  <c r="JD62" i="45"/>
  <c r="JD83" i="45"/>
  <c r="JD82" i="45"/>
  <c r="JD51" i="45"/>
  <c r="JD84" i="45"/>
  <c r="JD66" i="45"/>
  <c r="JD85" i="45"/>
  <c r="JQ4" i="39"/>
  <c r="JR5" i="39"/>
  <c r="JL4" i="38"/>
  <c r="JL42" i="38"/>
  <c r="JM9" i="44"/>
  <c r="JM12" i="44"/>
  <c r="JM4" i="44"/>
  <c r="JM11" i="44"/>
  <c r="JM14" i="44"/>
  <c r="JM17" i="44"/>
  <c r="JM21" i="44"/>
  <c r="JM22" i="44"/>
  <c r="JM24" i="44"/>
  <c r="JM27" i="44"/>
  <c r="JM35" i="44"/>
  <c r="JM13" i="44"/>
  <c r="JM16" i="44"/>
  <c r="JM20" i="44"/>
  <c r="JM23" i="44"/>
  <c r="JM26" i="44"/>
  <c r="JM10" i="44"/>
  <c r="JM15" i="44"/>
  <c r="JM25" i="44"/>
  <c r="JM28" i="44"/>
  <c r="JM36" i="44"/>
  <c r="JM57" i="44"/>
  <c r="JM40" i="44"/>
  <c r="JM45" i="44"/>
  <c r="JM53" i="44"/>
  <c r="JM56" i="44"/>
  <c r="JM43" i="44"/>
  <c r="JM48" i="44"/>
  <c r="JM50" i="44"/>
  <c r="JM55" i="44"/>
  <c r="JM38" i="44"/>
  <c r="JM37" i="44"/>
  <c r="JM49" i="44"/>
  <c r="JM44" i="44"/>
  <c r="JM47" i="44"/>
  <c r="JM51" i="44"/>
  <c r="JM54" i="44"/>
  <c r="JM58" i="44"/>
  <c r="JM34" i="44"/>
  <c r="JM42" i="44"/>
  <c r="JJ5" i="17"/>
  <c r="JG4" i="46"/>
  <c r="JG8" i="46"/>
  <c r="JG9" i="46"/>
  <c r="JG14" i="46"/>
  <c r="JG15" i="46"/>
  <c r="JG16" i="46"/>
  <c r="JG10" i="46"/>
  <c r="JG18" i="46"/>
  <c r="JG19" i="46"/>
  <c r="JG20" i="46"/>
  <c r="JG17" i="46"/>
  <c r="JG21" i="46"/>
  <c r="JG25" i="46"/>
  <c r="JG26" i="46"/>
  <c r="JG23" i="46"/>
  <c r="JG22" i="46"/>
  <c r="JG24" i="46"/>
  <c r="JG30" i="46"/>
  <c r="JG27" i="46"/>
  <c r="JG29" i="46"/>
  <c r="JG33" i="46"/>
  <c r="JG31" i="46"/>
  <c r="JG32" i="46"/>
  <c r="JG38" i="46"/>
  <c r="JG35" i="46"/>
  <c r="JG34" i="46"/>
  <c r="JG39" i="46"/>
  <c r="JG36" i="46"/>
  <c r="JG37" i="46"/>
  <c r="JG40" i="46"/>
  <c r="JG45" i="46"/>
  <c r="JG41" i="46"/>
  <c r="JG43" i="46"/>
  <c r="JG46" i="46"/>
  <c r="JG42" i="46"/>
  <c r="JG47" i="46"/>
  <c r="JG48" i="46"/>
  <c r="JG52" i="46"/>
  <c r="JG63" i="46"/>
  <c r="JG53" i="46"/>
  <c r="JG57" i="46"/>
  <c r="JG54" i="46"/>
  <c r="JG56" i="46"/>
  <c r="JG58" i="46"/>
  <c r="JG60" i="46"/>
  <c r="JG69" i="46"/>
  <c r="JG64" i="46"/>
  <c r="JG70" i="46"/>
  <c r="JG65" i="46"/>
  <c r="JG68" i="46"/>
  <c r="JG71" i="46"/>
  <c r="JG72" i="46"/>
  <c r="JG75" i="46"/>
  <c r="DR25" i="18"/>
  <c r="JM5" i="38"/>
  <c r="JN5" i="38" s="1"/>
  <c r="JI4" i="57"/>
  <c r="JK5" i="57"/>
  <c r="JN5" i="44"/>
  <c r="JJ5" i="57"/>
  <c r="JH5" i="46"/>
  <c r="JN4" i="38" l="1"/>
  <c r="JN42" i="38"/>
  <c r="JJ4" i="17"/>
  <c r="JJ21" i="17"/>
  <c r="JJ25" i="17"/>
  <c r="JJ22" i="17"/>
  <c r="JJ28" i="17"/>
  <c r="JJ23" i="17"/>
  <c r="JJ29" i="17"/>
  <c r="JJ20" i="17"/>
  <c r="JJ24" i="17"/>
  <c r="JJ34" i="17"/>
  <c r="JJ44" i="17"/>
  <c r="JJ35" i="17"/>
  <c r="JJ36" i="17"/>
  <c r="JJ40" i="17"/>
  <c r="JJ45" i="17"/>
  <c r="JJ31" i="17"/>
  <c r="JJ41" i="17"/>
  <c r="JJ46" i="17"/>
  <c r="JJ32" i="17"/>
  <c r="JJ43" i="17"/>
  <c r="JJ30" i="17"/>
  <c r="JJ48" i="17"/>
  <c r="JJ53" i="17"/>
  <c r="JJ49" i="17"/>
  <c r="JJ54" i="17"/>
  <c r="JJ50" i="17"/>
  <c r="JJ55" i="17"/>
  <c r="JJ47" i="17"/>
  <c r="JJ51" i="17"/>
  <c r="JJ56" i="17"/>
  <c r="JJ60" i="17"/>
  <c r="JJ66" i="17"/>
  <c r="JJ57" i="17"/>
  <c r="JJ61" i="17"/>
  <c r="JJ67" i="17"/>
  <c r="JJ64" i="17"/>
  <c r="JJ68" i="17"/>
  <c r="JJ59" i="17"/>
  <c r="JJ65" i="17"/>
  <c r="JJ69" i="17"/>
  <c r="JJ58" i="17"/>
  <c r="JJ77" i="17"/>
  <c r="JJ81" i="17"/>
  <c r="JJ71" i="17"/>
  <c r="JJ70" i="17"/>
  <c r="JJ72" i="17"/>
  <c r="JJ74" i="17"/>
  <c r="JJ78" i="17"/>
  <c r="JJ82" i="17"/>
  <c r="JJ75" i="17"/>
  <c r="JJ79" i="17"/>
  <c r="JJ76" i="17"/>
  <c r="JJ80" i="17"/>
  <c r="JJ87" i="17"/>
  <c r="JJ91" i="17"/>
  <c r="JJ88" i="17"/>
  <c r="JJ92" i="17"/>
  <c r="JJ85" i="17"/>
  <c r="JJ89" i="17"/>
  <c r="JJ86" i="17"/>
  <c r="JJ90" i="17"/>
  <c r="JJ84" i="17"/>
  <c r="DS25" i="18"/>
  <c r="JT5" i="39"/>
  <c r="JR4" i="39"/>
  <c r="JM4" i="38"/>
  <c r="JO5" i="38"/>
  <c r="JM42" i="38"/>
  <c r="JL5" i="57"/>
  <c r="JJ4" i="57"/>
  <c r="JS5" i="39"/>
  <c r="JF12" i="45"/>
  <c r="JF16" i="45"/>
  <c r="JF46" i="45"/>
  <c r="JF13" i="45"/>
  <c r="JF17" i="45"/>
  <c r="JF43" i="45"/>
  <c r="JF47" i="45"/>
  <c r="JF14" i="45"/>
  <c r="JF18" i="45"/>
  <c r="JF44" i="45"/>
  <c r="JF4" i="45"/>
  <c r="JF11" i="45"/>
  <c r="JF15" i="45"/>
  <c r="JF45" i="45"/>
  <c r="JF51" i="45"/>
  <c r="JF55" i="45"/>
  <c r="JF58" i="45"/>
  <c r="JF62" i="45"/>
  <c r="JF66" i="45"/>
  <c r="JF56" i="45"/>
  <c r="JF60" i="45"/>
  <c r="JF63" i="45"/>
  <c r="JF67" i="45"/>
  <c r="JF57" i="45"/>
  <c r="JF61" i="45"/>
  <c r="JF65" i="45"/>
  <c r="JF68" i="45"/>
  <c r="JF85" i="45"/>
  <c r="JF86" i="45"/>
  <c r="JF83" i="45"/>
  <c r="JF82" i="45"/>
  <c r="JF84" i="45"/>
  <c r="JK5" i="17"/>
  <c r="JP5" i="44"/>
  <c r="JN9" i="44"/>
  <c r="JN12" i="44"/>
  <c r="JN15" i="44"/>
  <c r="JN20" i="44"/>
  <c r="JN4" i="44"/>
  <c r="JN11" i="44"/>
  <c r="JN14" i="44"/>
  <c r="JN17" i="44"/>
  <c r="JN25" i="44"/>
  <c r="JN28" i="44"/>
  <c r="JN36" i="44"/>
  <c r="JN40" i="44"/>
  <c r="JN44" i="44"/>
  <c r="JN48" i="44"/>
  <c r="JN51" i="44"/>
  <c r="JN55" i="44"/>
  <c r="JN21" i="44"/>
  <c r="JN22" i="44"/>
  <c r="JN24" i="44"/>
  <c r="JN27" i="44"/>
  <c r="JN35" i="44"/>
  <c r="JN38" i="44"/>
  <c r="JN43" i="44"/>
  <c r="JN47" i="44"/>
  <c r="JN50" i="44"/>
  <c r="JN54" i="44"/>
  <c r="JN13" i="44"/>
  <c r="JN16" i="44"/>
  <c r="JN23" i="44"/>
  <c r="JN26" i="44"/>
  <c r="JN34" i="44"/>
  <c r="JN37" i="44"/>
  <c r="JN42" i="44"/>
  <c r="JN57" i="44"/>
  <c r="JN45" i="44"/>
  <c r="JN53" i="44"/>
  <c r="JN56" i="44"/>
  <c r="JN10" i="44"/>
  <c r="JN49" i="44"/>
  <c r="JN58" i="44"/>
  <c r="JO5" i="44"/>
  <c r="JH4" i="46"/>
  <c r="JH8" i="46"/>
  <c r="JH15" i="46"/>
  <c r="JH9" i="46"/>
  <c r="JH10" i="46"/>
  <c r="JH16" i="46"/>
  <c r="JH14" i="46"/>
  <c r="JH18" i="46"/>
  <c r="JH17" i="46"/>
  <c r="JH19" i="46"/>
  <c r="JH21" i="46"/>
  <c r="JH20" i="46"/>
  <c r="JH22" i="46"/>
  <c r="JH23" i="46"/>
  <c r="JH24" i="46"/>
  <c r="JH27" i="46"/>
  <c r="JH25" i="46"/>
  <c r="JH26" i="46"/>
  <c r="JH30" i="46"/>
  <c r="JH29" i="46"/>
  <c r="JH36" i="46"/>
  <c r="JH33" i="46"/>
  <c r="JH34" i="46"/>
  <c r="JH32" i="46"/>
  <c r="JH38" i="46"/>
  <c r="JH35" i="46"/>
  <c r="JH31" i="46"/>
  <c r="JH37" i="46"/>
  <c r="JH43" i="46"/>
  <c r="JH39" i="46"/>
  <c r="JH40" i="46"/>
  <c r="JH42" i="46"/>
  <c r="JH41" i="46"/>
  <c r="JH47" i="46"/>
  <c r="JH54" i="46"/>
  <c r="JH48" i="46"/>
  <c r="JH46" i="46"/>
  <c r="JH45" i="46"/>
  <c r="JH60" i="46"/>
  <c r="JH53" i="46"/>
  <c r="JH57" i="46"/>
  <c r="JH56" i="46"/>
  <c r="JH58" i="46"/>
  <c r="JH52" i="46"/>
  <c r="JH69" i="46"/>
  <c r="JH64" i="46"/>
  <c r="JH70" i="46"/>
  <c r="JH63" i="46"/>
  <c r="JH65" i="46"/>
  <c r="JH68" i="46"/>
  <c r="JH71" i="46"/>
  <c r="JH72" i="46"/>
  <c r="JH75" i="46"/>
  <c r="JM5" i="57"/>
  <c r="JK4" i="57"/>
  <c r="JG5" i="45"/>
  <c r="JE13" i="45"/>
  <c r="JE17" i="45"/>
  <c r="JE43" i="45"/>
  <c r="JE14" i="45"/>
  <c r="JE18" i="45"/>
  <c r="JE44" i="45"/>
  <c r="JE4" i="45"/>
  <c r="JE11" i="45"/>
  <c r="JE15" i="45"/>
  <c r="JE45" i="45"/>
  <c r="JE51" i="45"/>
  <c r="JE55" i="45"/>
  <c r="JE58" i="45"/>
  <c r="JE62" i="45"/>
  <c r="JE66" i="45"/>
  <c r="JE12" i="45"/>
  <c r="JE46" i="45"/>
  <c r="JE56" i="45"/>
  <c r="JE60" i="45"/>
  <c r="JE63" i="45"/>
  <c r="JE67" i="45"/>
  <c r="JE16" i="45"/>
  <c r="JE47" i="45"/>
  <c r="JE57" i="45"/>
  <c r="JE61" i="45"/>
  <c r="JE65" i="45"/>
  <c r="JE68" i="45"/>
  <c r="JE86" i="45"/>
  <c r="JE83" i="45"/>
  <c r="JE82" i="45"/>
  <c r="JE84" i="45"/>
  <c r="JE85" i="45"/>
  <c r="JI5" i="46"/>
  <c r="JJ5" i="46" s="1"/>
  <c r="JJ4" i="46" l="1"/>
  <c r="JJ9" i="46"/>
  <c r="JJ10" i="46"/>
  <c r="JJ8" i="46"/>
  <c r="JJ15" i="46"/>
  <c r="JJ16" i="46"/>
  <c r="JJ14" i="46"/>
  <c r="JJ17" i="46"/>
  <c r="JJ18" i="46"/>
  <c r="JJ19" i="46"/>
  <c r="JJ20" i="46"/>
  <c r="JJ21" i="46"/>
  <c r="JJ22" i="46"/>
  <c r="JJ25" i="46"/>
  <c r="JJ24" i="46"/>
  <c r="JJ26" i="46"/>
  <c r="JJ23" i="46"/>
  <c r="JJ27" i="46"/>
  <c r="JJ32" i="46"/>
  <c r="JJ35" i="46"/>
  <c r="JJ29" i="46"/>
  <c r="JJ30" i="46"/>
  <c r="JJ31" i="46"/>
  <c r="JJ37" i="46"/>
  <c r="JJ38" i="46"/>
  <c r="JJ34" i="46"/>
  <c r="JJ33" i="46"/>
  <c r="JJ36" i="46"/>
  <c r="JJ43" i="46"/>
  <c r="JJ39" i="46"/>
  <c r="JJ40" i="46"/>
  <c r="JJ45" i="46"/>
  <c r="JJ46" i="46"/>
  <c r="JJ42" i="46"/>
  <c r="JJ41" i="46"/>
  <c r="JJ47" i="46"/>
  <c r="JJ48" i="46"/>
  <c r="JJ52" i="46"/>
  <c r="JJ60" i="46"/>
  <c r="JJ53" i="46"/>
  <c r="JJ54" i="46"/>
  <c r="JJ57" i="46"/>
  <c r="JJ56" i="46"/>
  <c r="JJ58" i="46"/>
  <c r="JJ68" i="46"/>
  <c r="JJ69" i="46"/>
  <c r="JJ64" i="46"/>
  <c r="JJ63" i="46"/>
  <c r="JJ65" i="46"/>
  <c r="JJ70" i="46"/>
  <c r="JJ71" i="46"/>
  <c r="JJ72" i="46"/>
  <c r="JJ75" i="46"/>
  <c r="JH5" i="45"/>
  <c r="JL4" i="57"/>
  <c r="JN5" i="57"/>
  <c r="JT4" i="39"/>
  <c r="JL5" i="17"/>
  <c r="JP3" i="44"/>
  <c r="JP4" i="44"/>
  <c r="DT25" i="18"/>
  <c r="JK4" i="17"/>
  <c r="JM5" i="17"/>
  <c r="JK21" i="17"/>
  <c r="JK25" i="17"/>
  <c r="JK22" i="17"/>
  <c r="JK28" i="17"/>
  <c r="JK23" i="17"/>
  <c r="JK20" i="17"/>
  <c r="JK24" i="17"/>
  <c r="JK29" i="17"/>
  <c r="JK34" i="17"/>
  <c r="JK35" i="17"/>
  <c r="JK36" i="17"/>
  <c r="JK40" i="17"/>
  <c r="JK45" i="17"/>
  <c r="JK31" i="17"/>
  <c r="JK41" i="17"/>
  <c r="JK32" i="17"/>
  <c r="JK43" i="17"/>
  <c r="JK30" i="17"/>
  <c r="JK48" i="17"/>
  <c r="JK53" i="17"/>
  <c r="JK49" i="17"/>
  <c r="JK54" i="17"/>
  <c r="JK46" i="17"/>
  <c r="JK50" i="17"/>
  <c r="JK55" i="17"/>
  <c r="JK44" i="17"/>
  <c r="JK47" i="17"/>
  <c r="JK51" i="17"/>
  <c r="JK56" i="17"/>
  <c r="JK58" i="17"/>
  <c r="JK60" i="17"/>
  <c r="JK66" i="17"/>
  <c r="JK57" i="17"/>
  <c r="JK61" i="17"/>
  <c r="JK67" i="17"/>
  <c r="JK64" i="17"/>
  <c r="JK68" i="17"/>
  <c r="JK59" i="17"/>
  <c r="JK65" i="17"/>
  <c r="JK69" i="17"/>
  <c r="JK77" i="17"/>
  <c r="JK81" i="17"/>
  <c r="JK71" i="17"/>
  <c r="JK70" i="17"/>
  <c r="JK72" i="17"/>
  <c r="JK74" i="17"/>
  <c r="JK78" i="17"/>
  <c r="JK82" i="17"/>
  <c r="JK75" i="17"/>
  <c r="JK79" i="17"/>
  <c r="JK76" i="17"/>
  <c r="JK80" i="17"/>
  <c r="JK84" i="17"/>
  <c r="JK87" i="17"/>
  <c r="JK91" i="17"/>
  <c r="JK88" i="17"/>
  <c r="JK92" i="17"/>
  <c r="JK85" i="17"/>
  <c r="JK89" i="17"/>
  <c r="JK86" i="17"/>
  <c r="JK90" i="17"/>
  <c r="JG12" i="45"/>
  <c r="JG16" i="45"/>
  <c r="JG46" i="45"/>
  <c r="JG13" i="45"/>
  <c r="JG17" i="45"/>
  <c r="JG43" i="45"/>
  <c r="JG47" i="45"/>
  <c r="JI5" i="45"/>
  <c r="JG14" i="45"/>
  <c r="JG18" i="45"/>
  <c r="JG44" i="45"/>
  <c r="JG4" i="45"/>
  <c r="JG11" i="45"/>
  <c r="JG15" i="45"/>
  <c r="JG45" i="45"/>
  <c r="JG51" i="45"/>
  <c r="JG55" i="45"/>
  <c r="JG58" i="45"/>
  <c r="JG62" i="45"/>
  <c r="JG66" i="45"/>
  <c r="JG56" i="45"/>
  <c r="JG60" i="45"/>
  <c r="JG63" i="45"/>
  <c r="JG67" i="45"/>
  <c r="JG57" i="45"/>
  <c r="JG61" i="45"/>
  <c r="JG68" i="45"/>
  <c r="JG85" i="45"/>
  <c r="JG86" i="45"/>
  <c r="JG65" i="45"/>
  <c r="JG83" i="45"/>
  <c r="JG82" i="45"/>
  <c r="JG84" i="45"/>
  <c r="JQ5" i="38"/>
  <c r="JO4" i="38"/>
  <c r="JO42" i="38"/>
  <c r="JK5" i="46"/>
  <c r="JI4" i="46"/>
  <c r="JI15" i="46"/>
  <c r="JI14" i="46"/>
  <c r="JI9" i="46"/>
  <c r="JI10" i="46"/>
  <c r="JI8" i="46"/>
  <c r="JI16" i="46"/>
  <c r="JI17" i="46"/>
  <c r="JI19" i="46"/>
  <c r="JI18" i="46"/>
  <c r="JI20" i="46"/>
  <c r="JI21" i="46"/>
  <c r="JI22" i="46"/>
  <c r="JI23" i="46"/>
  <c r="JI24" i="46"/>
  <c r="JI26" i="46"/>
  <c r="JI30" i="46"/>
  <c r="JI27" i="46"/>
  <c r="JI25" i="46"/>
  <c r="JI29" i="46"/>
  <c r="JI32" i="46"/>
  <c r="JI33" i="46"/>
  <c r="JI31" i="46"/>
  <c r="JI37" i="46"/>
  <c r="JI34" i="46"/>
  <c r="JI35" i="46"/>
  <c r="JI36" i="46"/>
  <c r="JI42" i="46"/>
  <c r="JI38" i="46"/>
  <c r="JI39" i="46"/>
  <c r="JI40" i="46"/>
  <c r="JI43" i="46"/>
  <c r="JI45" i="46"/>
  <c r="JI46" i="46"/>
  <c r="JI41" i="46"/>
  <c r="JI47" i="46"/>
  <c r="JI48" i="46"/>
  <c r="JI53" i="46"/>
  <c r="JI54" i="46"/>
  <c r="JI57" i="46"/>
  <c r="JI56" i="46"/>
  <c r="JI52" i="46"/>
  <c r="JI68" i="46"/>
  <c r="JI69" i="46"/>
  <c r="JI64" i="46"/>
  <c r="JI58" i="46"/>
  <c r="JI63" i="46"/>
  <c r="JI60" i="46"/>
  <c r="JI65" i="46"/>
  <c r="JI70" i="46"/>
  <c r="JI71" i="46"/>
  <c r="JI72" i="46"/>
  <c r="JI75" i="46"/>
  <c r="JO10" i="44"/>
  <c r="JP10" i="44" s="1"/>
  <c r="JO13" i="44"/>
  <c r="JP13" i="44" s="1"/>
  <c r="JO9" i="44"/>
  <c r="JP9" i="44" s="1"/>
  <c r="JO12" i="44"/>
  <c r="JP12" i="44" s="1"/>
  <c r="JQ5" i="44"/>
  <c r="JR5" i="44" s="1"/>
  <c r="JO4" i="44"/>
  <c r="JO11" i="44"/>
  <c r="JP11" i="44" s="1"/>
  <c r="JO14" i="44"/>
  <c r="JP14" i="44" s="1"/>
  <c r="JO17" i="44"/>
  <c r="JP17" i="44" s="1"/>
  <c r="JO21" i="44"/>
  <c r="JP21" i="44" s="1"/>
  <c r="JO22" i="44"/>
  <c r="JP22" i="44" s="1"/>
  <c r="JO24" i="44"/>
  <c r="JP24" i="44" s="1"/>
  <c r="JO27" i="44"/>
  <c r="JP27" i="44" s="1"/>
  <c r="JO16" i="44"/>
  <c r="JP16" i="44" s="1"/>
  <c r="JO20" i="44"/>
  <c r="JP20" i="44" s="1"/>
  <c r="JO23" i="44"/>
  <c r="JP23" i="44" s="1"/>
  <c r="JO26" i="44"/>
  <c r="JP26" i="44" s="1"/>
  <c r="JO34" i="44"/>
  <c r="JP34" i="44" s="1"/>
  <c r="JO36" i="44"/>
  <c r="JP36" i="44" s="1"/>
  <c r="JO40" i="44"/>
  <c r="JP40" i="44" s="1"/>
  <c r="JO57" i="44"/>
  <c r="JP57" i="44" s="1"/>
  <c r="JO43" i="44"/>
  <c r="JP43" i="44" s="1"/>
  <c r="JO45" i="44"/>
  <c r="JP45" i="44" s="1"/>
  <c r="JO48" i="44"/>
  <c r="JP48" i="44" s="1"/>
  <c r="JO50" i="44"/>
  <c r="JP50" i="44" s="1"/>
  <c r="JO53" i="44"/>
  <c r="JP53" i="44" s="1"/>
  <c r="JO55" i="44"/>
  <c r="JP55" i="44" s="1"/>
  <c r="JO56" i="44"/>
  <c r="JP56" i="44" s="1"/>
  <c r="JO28" i="44"/>
  <c r="JP28" i="44" s="1"/>
  <c r="JO38" i="44"/>
  <c r="JP38" i="44" s="1"/>
  <c r="JO15" i="44"/>
  <c r="JP15" i="44" s="1"/>
  <c r="JO37" i="44"/>
  <c r="JP37" i="44" s="1"/>
  <c r="JO25" i="44"/>
  <c r="JP25" i="44" s="1"/>
  <c r="JO35" i="44"/>
  <c r="JP35" i="44" s="1"/>
  <c r="JO44" i="44"/>
  <c r="JP44" i="44" s="1"/>
  <c r="JO47" i="44"/>
  <c r="JP47" i="44" s="1"/>
  <c r="JO49" i="44"/>
  <c r="JP49" i="44" s="1"/>
  <c r="JO51" i="44"/>
  <c r="JP51" i="44" s="1"/>
  <c r="JO54" i="44"/>
  <c r="JP54" i="44" s="1"/>
  <c r="JO58" i="44"/>
  <c r="JP58" i="44" s="1"/>
  <c r="JO42" i="44"/>
  <c r="JP42" i="44" s="1"/>
  <c r="JU5" i="39"/>
  <c r="JV5" i="39" s="1"/>
  <c r="JS4" i="39"/>
  <c r="JP5" i="38"/>
  <c r="JO5" i="57"/>
  <c r="JM4" i="57"/>
  <c r="JV4" i="39" l="1"/>
  <c r="JR10" i="44"/>
  <c r="JR13" i="44"/>
  <c r="JR16" i="44"/>
  <c r="JR21" i="44"/>
  <c r="JR9" i="44"/>
  <c r="JR12" i="44"/>
  <c r="JR15" i="44"/>
  <c r="JR20" i="44"/>
  <c r="JR4" i="44"/>
  <c r="JR23" i="44"/>
  <c r="JR26" i="44"/>
  <c r="JR34" i="44"/>
  <c r="JR37" i="44"/>
  <c r="JR42" i="44"/>
  <c r="JR45" i="44"/>
  <c r="JR49" i="44"/>
  <c r="JR53" i="44"/>
  <c r="JR14" i="44"/>
  <c r="JR11" i="44"/>
  <c r="JR17" i="44"/>
  <c r="JR25" i="44"/>
  <c r="JR28" i="44"/>
  <c r="JR36" i="44"/>
  <c r="JR40" i="44"/>
  <c r="JR44" i="44"/>
  <c r="JR48" i="44"/>
  <c r="JR51" i="44"/>
  <c r="JR55" i="44"/>
  <c r="JR22" i="44"/>
  <c r="JR24" i="44"/>
  <c r="JR27" i="44"/>
  <c r="JR35" i="44"/>
  <c r="JR38" i="44"/>
  <c r="JR58" i="44"/>
  <c r="JR43" i="44"/>
  <c r="JR50" i="44"/>
  <c r="JR57" i="44"/>
  <c r="JR56" i="44"/>
  <c r="JR47" i="44"/>
  <c r="JR54" i="44"/>
  <c r="JQ5" i="57"/>
  <c r="JO4" i="57"/>
  <c r="JQ42" i="38"/>
  <c r="JQ4" i="38"/>
  <c r="JI4" i="45"/>
  <c r="JI11" i="45"/>
  <c r="JI15" i="45"/>
  <c r="JI45" i="45"/>
  <c r="JI12" i="45"/>
  <c r="JI16" i="45"/>
  <c r="JI46" i="45"/>
  <c r="JI13" i="45"/>
  <c r="JI17" i="45"/>
  <c r="JI43" i="45"/>
  <c r="JI14" i="45"/>
  <c r="JI18" i="45"/>
  <c r="JI44" i="45"/>
  <c r="JI57" i="45"/>
  <c r="JI61" i="45"/>
  <c r="JI65" i="45"/>
  <c r="JI68" i="45"/>
  <c r="JI51" i="45"/>
  <c r="JI55" i="45"/>
  <c r="JI58" i="45"/>
  <c r="JI62" i="45"/>
  <c r="JI66" i="45"/>
  <c r="JI56" i="45"/>
  <c r="JI60" i="45"/>
  <c r="JI63" i="45"/>
  <c r="JI67" i="45"/>
  <c r="JI47" i="45"/>
  <c r="JI84" i="45"/>
  <c r="JI85" i="45"/>
  <c r="JI86" i="45"/>
  <c r="JI83" i="45"/>
  <c r="JI82" i="45"/>
  <c r="JP3" i="38"/>
  <c r="JR5" i="38"/>
  <c r="JP4" i="38"/>
  <c r="JP42" i="38"/>
  <c r="DU25" i="18"/>
  <c r="JW5" i="39"/>
  <c r="JU4" i="39"/>
  <c r="JK4" i="46"/>
  <c r="JK8" i="46"/>
  <c r="JK14" i="46"/>
  <c r="JK15" i="46"/>
  <c r="JK9" i="46"/>
  <c r="JK10" i="46"/>
  <c r="JK16" i="46"/>
  <c r="JK18" i="46"/>
  <c r="JK17" i="46"/>
  <c r="JK20" i="46"/>
  <c r="JK19" i="46"/>
  <c r="JK22" i="46"/>
  <c r="JK21" i="46"/>
  <c r="JK24" i="46"/>
  <c r="JK26" i="46"/>
  <c r="JK31" i="46"/>
  <c r="JK23" i="46"/>
  <c r="JK25" i="46"/>
  <c r="JK27" i="46"/>
  <c r="JK30" i="46"/>
  <c r="JK32" i="46"/>
  <c r="JK35" i="46"/>
  <c r="JK29" i="46"/>
  <c r="JK33" i="46"/>
  <c r="JK36" i="46"/>
  <c r="JK37" i="46"/>
  <c r="JK34" i="46"/>
  <c r="JK42" i="46"/>
  <c r="JK38" i="46"/>
  <c r="JK41" i="46"/>
  <c r="JK43" i="46"/>
  <c r="JK45" i="46"/>
  <c r="JK40" i="46"/>
  <c r="JK39" i="46"/>
  <c r="JK53" i="46"/>
  <c r="JK47" i="46"/>
  <c r="JK54" i="46"/>
  <c r="JK46" i="46"/>
  <c r="JK48" i="46"/>
  <c r="JK52" i="46"/>
  <c r="JK58" i="46"/>
  <c r="JK60" i="46"/>
  <c r="JK57" i="46"/>
  <c r="JK68" i="46"/>
  <c r="JK69" i="46"/>
  <c r="JK64" i="46"/>
  <c r="JK56" i="46"/>
  <c r="JK63" i="46"/>
  <c r="JK70" i="46"/>
  <c r="JK71" i="46"/>
  <c r="JK72" i="46"/>
  <c r="JK65" i="46"/>
  <c r="JK75" i="46"/>
  <c r="JP5" i="57"/>
  <c r="JN4" i="57"/>
  <c r="JL5" i="46"/>
  <c r="JQ10" i="44"/>
  <c r="JQ9" i="44"/>
  <c r="JQ12" i="44"/>
  <c r="JQ15" i="44"/>
  <c r="JQ20" i="44"/>
  <c r="JS5" i="44"/>
  <c r="JT5" i="44" s="1"/>
  <c r="JQ14" i="44"/>
  <c r="JQ11" i="44"/>
  <c r="JQ17" i="44"/>
  <c r="JQ25" i="44"/>
  <c r="JQ28" i="44"/>
  <c r="JQ21" i="44"/>
  <c r="JQ22" i="44"/>
  <c r="JQ24" i="44"/>
  <c r="JQ27" i="44"/>
  <c r="JQ13" i="44"/>
  <c r="JQ4" i="44"/>
  <c r="JQ23" i="44"/>
  <c r="JQ26" i="44"/>
  <c r="JQ16" i="44"/>
  <c r="JQ58" i="44"/>
  <c r="JQ42" i="44"/>
  <c r="JQ36" i="44"/>
  <c r="JQ40" i="44"/>
  <c r="JQ43" i="44"/>
  <c r="JQ50" i="44"/>
  <c r="JQ57" i="44"/>
  <c r="JQ45" i="44"/>
  <c r="JQ48" i="44"/>
  <c r="JQ53" i="44"/>
  <c r="JQ55" i="44"/>
  <c r="JQ56" i="44"/>
  <c r="JQ38" i="44"/>
  <c r="JQ37" i="44"/>
  <c r="JQ35" i="44"/>
  <c r="JQ47" i="44"/>
  <c r="JQ54" i="44"/>
  <c r="JQ44" i="44"/>
  <c r="JQ49" i="44"/>
  <c r="JQ51" i="44"/>
  <c r="JQ34" i="44"/>
  <c r="JM20" i="17"/>
  <c r="JM24" i="17"/>
  <c r="JM30" i="17"/>
  <c r="JM21" i="17"/>
  <c r="JM25" i="17"/>
  <c r="JM22" i="17"/>
  <c r="JM28" i="17"/>
  <c r="JM4" i="17"/>
  <c r="JM23" i="17"/>
  <c r="JM29" i="17"/>
  <c r="JM32" i="17"/>
  <c r="JM43" i="17"/>
  <c r="JM34" i="17"/>
  <c r="JM44" i="17"/>
  <c r="JM35" i="17"/>
  <c r="JM36" i="17"/>
  <c r="JM40" i="17"/>
  <c r="JM45" i="17"/>
  <c r="JM31" i="17"/>
  <c r="JM41" i="17"/>
  <c r="JM47" i="17"/>
  <c r="JM51" i="17"/>
  <c r="JM48" i="17"/>
  <c r="JM53" i="17"/>
  <c r="JM49" i="17"/>
  <c r="JM54" i="17"/>
  <c r="JM46" i="17"/>
  <c r="JM50" i="17"/>
  <c r="JM55" i="17"/>
  <c r="JM59" i="17"/>
  <c r="JM65" i="17"/>
  <c r="JM69" i="17"/>
  <c r="JM58" i="17"/>
  <c r="JM60" i="17"/>
  <c r="JM66" i="17"/>
  <c r="JM70" i="17"/>
  <c r="JM57" i="17"/>
  <c r="JM61" i="17"/>
  <c r="JM67" i="17"/>
  <c r="JM56" i="17"/>
  <c r="JM64" i="17"/>
  <c r="JM68" i="17"/>
  <c r="JM76" i="17"/>
  <c r="JM80" i="17"/>
  <c r="JM71" i="17"/>
  <c r="JM77" i="17"/>
  <c r="JM81" i="17"/>
  <c r="JM72" i="17"/>
  <c r="JM74" i="17"/>
  <c r="JM78" i="17"/>
  <c r="JM82" i="17"/>
  <c r="JM75" i="17"/>
  <c r="JM79" i="17"/>
  <c r="JM86" i="17"/>
  <c r="JM90" i="17"/>
  <c r="JM84" i="17"/>
  <c r="JM87" i="17"/>
  <c r="JM91" i="17"/>
  <c r="JM88" i="17"/>
  <c r="JM92" i="17"/>
  <c r="JM85" i="17"/>
  <c r="JM89" i="17"/>
  <c r="JN5" i="17"/>
  <c r="JL21" i="17"/>
  <c r="JL25" i="17"/>
  <c r="JL22" i="17"/>
  <c r="JL28" i="17"/>
  <c r="JL4" i="17"/>
  <c r="JL23" i="17"/>
  <c r="JL20" i="17"/>
  <c r="JL24" i="17"/>
  <c r="JL30" i="17"/>
  <c r="JL29" i="17"/>
  <c r="JL34" i="17"/>
  <c r="JL44" i="17"/>
  <c r="JL35" i="17"/>
  <c r="JL36" i="17"/>
  <c r="JL40" i="17"/>
  <c r="JL45" i="17"/>
  <c r="JL31" i="17"/>
  <c r="JL41" i="17"/>
  <c r="JL32" i="17"/>
  <c r="JL43" i="17"/>
  <c r="JL47" i="17"/>
  <c r="JL51" i="17"/>
  <c r="JL56" i="17"/>
  <c r="JL48" i="17"/>
  <c r="JL53" i="17"/>
  <c r="JL57" i="17"/>
  <c r="JL49" i="17"/>
  <c r="JL54" i="17"/>
  <c r="JL58" i="17"/>
  <c r="JL46" i="17"/>
  <c r="JL50" i="17"/>
  <c r="JL55" i="17"/>
  <c r="JL60" i="17"/>
  <c r="JL66" i="17"/>
  <c r="JL70" i="17"/>
  <c r="JL61" i="17"/>
  <c r="JL67" i="17"/>
  <c r="JL71" i="17"/>
  <c r="JL64" i="17"/>
  <c r="JL68" i="17"/>
  <c r="JL59" i="17"/>
  <c r="JL65" i="17"/>
  <c r="JL69" i="17"/>
  <c r="JL76" i="17"/>
  <c r="JL80" i="17"/>
  <c r="JL77" i="17"/>
  <c r="JL81" i="17"/>
  <c r="JL72" i="17"/>
  <c r="JL74" i="17"/>
  <c r="JL78" i="17"/>
  <c r="JL82" i="17"/>
  <c r="JL75" i="17"/>
  <c r="JL79" i="17"/>
  <c r="JL86" i="17"/>
  <c r="JL90" i="17"/>
  <c r="JL84" i="17"/>
  <c r="JL87" i="17"/>
  <c r="JL91" i="17"/>
  <c r="JL88" i="17"/>
  <c r="JL92" i="17"/>
  <c r="JL85" i="17"/>
  <c r="JL89" i="17"/>
  <c r="JJ5" i="45"/>
  <c r="JH12" i="45"/>
  <c r="JH16" i="45"/>
  <c r="JH46" i="45"/>
  <c r="JH13" i="45"/>
  <c r="JH17" i="45"/>
  <c r="JH43" i="45"/>
  <c r="JH14" i="45"/>
  <c r="JH18" i="45"/>
  <c r="JH44" i="45"/>
  <c r="JH4" i="45"/>
  <c r="JH11" i="45"/>
  <c r="JH15" i="45"/>
  <c r="JH51" i="45"/>
  <c r="JH55" i="45"/>
  <c r="JH58" i="45"/>
  <c r="JH62" i="45"/>
  <c r="JH66" i="45"/>
  <c r="JH45" i="45"/>
  <c r="JH56" i="45"/>
  <c r="JH60" i="45"/>
  <c r="JH63" i="45"/>
  <c r="JH67" i="45"/>
  <c r="JH47" i="45"/>
  <c r="JH68" i="45"/>
  <c r="JH85" i="45"/>
  <c r="JH86" i="45"/>
  <c r="JH65" i="45"/>
  <c r="JH83" i="45"/>
  <c r="JH57" i="45"/>
  <c r="JH82" i="45"/>
  <c r="JH61" i="45"/>
  <c r="JH84" i="45"/>
  <c r="JT4" i="44" l="1"/>
  <c r="JT11" i="44"/>
  <c r="JT10" i="44"/>
  <c r="JT13" i="44"/>
  <c r="JT9" i="44"/>
  <c r="JT12" i="44"/>
  <c r="JT15" i="44"/>
  <c r="JT16" i="44"/>
  <c r="JT23" i="44"/>
  <c r="JT26" i="44"/>
  <c r="JT34" i="44"/>
  <c r="JT14" i="44"/>
  <c r="JT17" i="44"/>
  <c r="JT21" i="44"/>
  <c r="JT25" i="44"/>
  <c r="JT28" i="44"/>
  <c r="JT36" i="44"/>
  <c r="JT40" i="44"/>
  <c r="JT44" i="44"/>
  <c r="JT48" i="44"/>
  <c r="JT51" i="44"/>
  <c r="JT55" i="44"/>
  <c r="JT22" i="44"/>
  <c r="JT20" i="44"/>
  <c r="JT47" i="44"/>
  <c r="JT49" i="44"/>
  <c r="JT54" i="44"/>
  <c r="JT24" i="44"/>
  <c r="JT42" i="44"/>
  <c r="JT58" i="44"/>
  <c r="JT27" i="44"/>
  <c r="JT43" i="44"/>
  <c r="JT45" i="44"/>
  <c r="JT50" i="44"/>
  <c r="JT53" i="44"/>
  <c r="JT57" i="44"/>
  <c r="JT38" i="44"/>
  <c r="JT56" i="44"/>
  <c r="JT35" i="44"/>
  <c r="JT37" i="44"/>
  <c r="JR4" i="38"/>
  <c r="JR42" i="38"/>
  <c r="JN20" i="17"/>
  <c r="JN24" i="17"/>
  <c r="JN21" i="17"/>
  <c r="JN25" i="17"/>
  <c r="JN22" i="17"/>
  <c r="JN28" i="17"/>
  <c r="JN4" i="17"/>
  <c r="JN23" i="17"/>
  <c r="JN30" i="17"/>
  <c r="JN32" i="17"/>
  <c r="JN43" i="17"/>
  <c r="JN29" i="17"/>
  <c r="JN34" i="17"/>
  <c r="JN44" i="17"/>
  <c r="JN35" i="17"/>
  <c r="JN36" i="17"/>
  <c r="JN40" i="17"/>
  <c r="JN31" i="17"/>
  <c r="JN41" i="17"/>
  <c r="JN45" i="17"/>
  <c r="JN47" i="17"/>
  <c r="JN51" i="17"/>
  <c r="JN56" i="17"/>
  <c r="JN48" i="17"/>
  <c r="JN53" i="17"/>
  <c r="JN49" i="17"/>
  <c r="JN54" i="17"/>
  <c r="JN46" i="17"/>
  <c r="JN50" i="17"/>
  <c r="JN55" i="17"/>
  <c r="JN59" i="17"/>
  <c r="JN65" i="17"/>
  <c r="JN69" i="17"/>
  <c r="JN58" i="17"/>
  <c r="JN60" i="17"/>
  <c r="JN66" i="17"/>
  <c r="JN57" i="17"/>
  <c r="JN61" i="17"/>
  <c r="JN67" i="17"/>
  <c r="JN64" i="17"/>
  <c r="JN68" i="17"/>
  <c r="JN76" i="17"/>
  <c r="JN80" i="17"/>
  <c r="JN70" i="17"/>
  <c r="JN71" i="17"/>
  <c r="JN77" i="17"/>
  <c r="JN81" i="17"/>
  <c r="JN72" i="17"/>
  <c r="JN74" i="17"/>
  <c r="JN78" i="17"/>
  <c r="JN75" i="17"/>
  <c r="JN79" i="17"/>
  <c r="JN86" i="17"/>
  <c r="JN90" i="17"/>
  <c r="JN84" i="17"/>
  <c r="JN87" i="17"/>
  <c r="JN91" i="17"/>
  <c r="JN88" i="17"/>
  <c r="JN92" i="17"/>
  <c r="JN82" i="17"/>
  <c r="JN85" i="17"/>
  <c r="JN89" i="17"/>
  <c r="JN5" i="46"/>
  <c r="JL4" i="46"/>
  <c r="JL14" i="46"/>
  <c r="JL8" i="46"/>
  <c r="JL9" i="46"/>
  <c r="JL10" i="46"/>
  <c r="JL15" i="46"/>
  <c r="JL16" i="46"/>
  <c r="JL17" i="46"/>
  <c r="JL20" i="46"/>
  <c r="JL19" i="46"/>
  <c r="JL18" i="46"/>
  <c r="JL24" i="46"/>
  <c r="JL22" i="46"/>
  <c r="JL21" i="46"/>
  <c r="JL23" i="46"/>
  <c r="JL29" i="46"/>
  <c r="JL26" i="46"/>
  <c r="JL25" i="46"/>
  <c r="JL27" i="46"/>
  <c r="JL30" i="46"/>
  <c r="JL32" i="46"/>
  <c r="JL31" i="46"/>
  <c r="JL36" i="46"/>
  <c r="JL37" i="46"/>
  <c r="JL35" i="46"/>
  <c r="JL34" i="46"/>
  <c r="JL33" i="46"/>
  <c r="JL41" i="46"/>
  <c r="JL42" i="46"/>
  <c r="JL38" i="46"/>
  <c r="JL39" i="46"/>
  <c r="JL40" i="46"/>
  <c r="JL43" i="46"/>
  <c r="JL45" i="46"/>
  <c r="JL53" i="46"/>
  <c r="JL47" i="46"/>
  <c r="JL46" i="46"/>
  <c r="JL48" i="46"/>
  <c r="JL52" i="46"/>
  <c r="JL58" i="46"/>
  <c r="JL60" i="46"/>
  <c r="JL54" i="46"/>
  <c r="JL56" i="46"/>
  <c r="JL65" i="46"/>
  <c r="JL57" i="46"/>
  <c r="JL68" i="46"/>
  <c r="JL69" i="46"/>
  <c r="JL64" i="46"/>
  <c r="JL75" i="46"/>
  <c r="JL63" i="46"/>
  <c r="JL70" i="46"/>
  <c r="JL71" i="46"/>
  <c r="JL72" i="46"/>
  <c r="JM5" i="46"/>
  <c r="JK5" i="45"/>
  <c r="JS5" i="38"/>
  <c r="JO5" i="17"/>
  <c r="JW4" i="39"/>
  <c r="JQ4" i="57"/>
  <c r="JL5" i="45"/>
  <c r="JJ11" i="45"/>
  <c r="JJ15" i="45"/>
  <c r="JJ45" i="45"/>
  <c r="JJ12" i="45"/>
  <c r="JJ16" i="45"/>
  <c r="JJ46" i="45"/>
  <c r="JJ13" i="45"/>
  <c r="JJ17" i="45"/>
  <c r="JJ43" i="45"/>
  <c r="JJ47" i="45"/>
  <c r="JJ4" i="45"/>
  <c r="JJ14" i="45"/>
  <c r="JJ18" i="45"/>
  <c r="JJ44" i="45"/>
  <c r="JJ57" i="45"/>
  <c r="JJ61" i="45"/>
  <c r="JJ65" i="45"/>
  <c r="JJ68" i="45"/>
  <c r="JJ51" i="45"/>
  <c r="JJ55" i="45"/>
  <c r="JJ58" i="45"/>
  <c r="JJ62" i="45"/>
  <c r="JJ66" i="45"/>
  <c r="JJ56" i="45"/>
  <c r="JJ60" i="45"/>
  <c r="JJ63" i="45"/>
  <c r="JJ67" i="45"/>
  <c r="JJ84" i="45"/>
  <c r="JJ85" i="45"/>
  <c r="JJ86" i="45"/>
  <c r="JJ83" i="45"/>
  <c r="JJ82" i="45"/>
  <c r="JP3" i="57"/>
  <c r="JP4" i="57"/>
  <c r="JR5" i="57"/>
  <c r="DV25" i="18"/>
  <c r="JX5" i="39"/>
  <c r="JS4" i="44"/>
  <c r="JS11" i="44"/>
  <c r="JS14" i="44"/>
  <c r="JS10" i="44"/>
  <c r="JS13" i="44"/>
  <c r="JS9" i="44"/>
  <c r="JS12" i="44"/>
  <c r="JS15" i="44"/>
  <c r="JU5" i="44"/>
  <c r="JS23" i="44"/>
  <c r="JS17" i="44"/>
  <c r="JS21" i="44"/>
  <c r="JS25" i="44"/>
  <c r="JS28" i="44"/>
  <c r="JS22" i="44"/>
  <c r="JS24" i="44"/>
  <c r="JS27" i="44"/>
  <c r="JS35" i="44"/>
  <c r="JS16" i="44"/>
  <c r="JS34" i="44"/>
  <c r="JS44" i="44"/>
  <c r="JS47" i="44"/>
  <c r="JS49" i="44"/>
  <c r="JS51" i="44"/>
  <c r="JS54" i="44"/>
  <c r="JS20" i="44"/>
  <c r="JS26" i="44"/>
  <c r="JS42" i="44"/>
  <c r="JS58" i="44"/>
  <c r="JS36" i="44"/>
  <c r="JS40" i="44"/>
  <c r="JS43" i="44"/>
  <c r="JS45" i="44"/>
  <c r="JS48" i="44"/>
  <c r="JS50" i="44"/>
  <c r="JS53" i="44"/>
  <c r="JS55" i="44"/>
  <c r="JS57" i="44"/>
  <c r="JS38" i="44"/>
  <c r="JS56" i="44"/>
  <c r="JS37" i="44"/>
  <c r="JU4" i="44" l="1"/>
  <c r="JU11" i="44"/>
  <c r="JU10" i="44"/>
  <c r="JU13" i="44"/>
  <c r="JU16" i="44"/>
  <c r="JU21" i="44"/>
  <c r="JU20" i="44"/>
  <c r="JU15" i="44"/>
  <c r="JU23" i="44"/>
  <c r="JU26" i="44"/>
  <c r="JU34" i="44"/>
  <c r="JU14" i="44"/>
  <c r="JU9" i="44"/>
  <c r="JU17" i="44"/>
  <c r="JU25" i="44"/>
  <c r="JU12" i="44"/>
  <c r="JU22" i="44"/>
  <c r="JU24" i="44"/>
  <c r="JU27" i="44"/>
  <c r="JU35" i="44"/>
  <c r="JU37" i="44"/>
  <c r="JU44" i="44"/>
  <c r="JU51" i="44"/>
  <c r="JU47" i="44"/>
  <c r="JU49" i="44"/>
  <c r="JU54" i="44"/>
  <c r="JU42" i="44"/>
  <c r="JU58" i="44"/>
  <c r="JU36" i="44"/>
  <c r="JU28" i="44"/>
  <c r="JU40" i="44"/>
  <c r="JU48" i="44"/>
  <c r="JU55" i="44"/>
  <c r="JU43" i="44"/>
  <c r="JU45" i="44"/>
  <c r="JU50" i="44"/>
  <c r="JU53" i="44"/>
  <c r="JU57" i="44"/>
  <c r="JU38" i="44"/>
  <c r="JU56" i="44"/>
  <c r="JQ5" i="17"/>
  <c r="JO20" i="17"/>
  <c r="JO24" i="17"/>
  <c r="JO30" i="17"/>
  <c r="JO21" i="17"/>
  <c r="JO25" i="17"/>
  <c r="JO22" i="17"/>
  <c r="JO28" i="17"/>
  <c r="JO4" i="17"/>
  <c r="JO23" i="17"/>
  <c r="JO29" i="17"/>
  <c r="JO32" i="17"/>
  <c r="JO43" i="17"/>
  <c r="JO34" i="17"/>
  <c r="JO44" i="17"/>
  <c r="JO35" i="17"/>
  <c r="JO36" i="17"/>
  <c r="JO40" i="17"/>
  <c r="JO31" i="17"/>
  <c r="JO41" i="17"/>
  <c r="JO46" i="17"/>
  <c r="JO50" i="17"/>
  <c r="JO55" i="17"/>
  <c r="JO45" i="17"/>
  <c r="JO47" i="17"/>
  <c r="JO51" i="17"/>
  <c r="JO56" i="17"/>
  <c r="JO48" i="17"/>
  <c r="JO53" i="17"/>
  <c r="JO57" i="17"/>
  <c r="JO49" i="17"/>
  <c r="JO54" i="17"/>
  <c r="JO58" i="17"/>
  <c r="JO59" i="17"/>
  <c r="JO65" i="17"/>
  <c r="JO69" i="17"/>
  <c r="JO60" i="17"/>
  <c r="JO66" i="17"/>
  <c r="JO70" i="17"/>
  <c r="JO61" i="17"/>
  <c r="JO67" i="17"/>
  <c r="JO64" i="17"/>
  <c r="JO68" i="17"/>
  <c r="JO75" i="17"/>
  <c r="JO79" i="17"/>
  <c r="JO76" i="17"/>
  <c r="JO80" i="17"/>
  <c r="JO71" i="17"/>
  <c r="JO77" i="17"/>
  <c r="JO81" i="17"/>
  <c r="JO72" i="17"/>
  <c r="JO74" i="17"/>
  <c r="JO78" i="17"/>
  <c r="JO85" i="17"/>
  <c r="JO89" i="17"/>
  <c r="JO86" i="17"/>
  <c r="JO90" i="17"/>
  <c r="JO84" i="17"/>
  <c r="JO87" i="17"/>
  <c r="JO91" i="17"/>
  <c r="JO88" i="17"/>
  <c r="JO92" i="17"/>
  <c r="JO82" i="17"/>
  <c r="JS4" i="38"/>
  <c r="JS42" i="38"/>
  <c r="JN9" i="46"/>
  <c r="JN8" i="46"/>
  <c r="JN4" i="46"/>
  <c r="JN14" i="46"/>
  <c r="JN10" i="46"/>
  <c r="JN17" i="46"/>
  <c r="JN15" i="46"/>
  <c r="JN18" i="46"/>
  <c r="JN16" i="46"/>
  <c r="JN19" i="46"/>
  <c r="JN23" i="46"/>
  <c r="JN22" i="46"/>
  <c r="JN21" i="46"/>
  <c r="JN20" i="46"/>
  <c r="JN24" i="46"/>
  <c r="JN26" i="46"/>
  <c r="JN25" i="46"/>
  <c r="JN30" i="46"/>
  <c r="JN27" i="46"/>
  <c r="JN29" i="46"/>
  <c r="JN31" i="46"/>
  <c r="JN32" i="46"/>
  <c r="JN34" i="46"/>
  <c r="JN35" i="46"/>
  <c r="JN36" i="46"/>
  <c r="JN37" i="46"/>
  <c r="JN33" i="46"/>
  <c r="JN41" i="46"/>
  <c r="JN38" i="46"/>
  <c r="JN39" i="46"/>
  <c r="JN40" i="46"/>
  <c r="JN45" i="46"/>
  <c r="JN42" i="46"/>
  <c r="JN52" i="46"/>
  <c r="JN53" i="46"/>
  <c r="JN43" i="46"/>
  <c r="JN47" i="46"/>
  <c r="JN46" i="46"/>
  <c r="JN48" i="46"/>
  <c r="JN57" i="46"/>
  <c r="JN56" i="46"/>
  <c r="JN58" i="46"/>
  <c r="JN60" i="46"/>
  <c r="JN63" i="46"/>
  <c r="JN65" i="46"/>
  <c r="JN68" i="46"/>
  <c r="JN54" i="46"/>
  <c r="JN75" i="46"/>
  <c r="JN64" i="46"/>
  <c r="JN70" i="46"/>
  <c r="JN69" i="46"/>
  <c r="JN71" i="46"/>
  <c r="JN72" i="46"/>
  <c r="DW25" i="18"/>
  <c r="JL4" i="45"/>
  <c r="JL14" i="45"/>
  <c r="JL18" i="45"/>
  <c r="JL44" i="45"/>
  <c r="JL11" i="45"/>
  <c r="JL15" i="45"/>
  <c r="JL45" i="45"/>
  <c r="JL12" i="45"/>
  <c r="JL16" i="45"/>
  <c r="JL46" i="45"/>
  <c r="JL13" i="45"/>
  <c r="JL17" i="45"/>
  <c r="JL43" i="45"/>
  <c r="JL47" i="45"/>
  <c r="JL82" i="45"/>
  <c r="JL57" i="45"/>
  <c r="JL61" i="45"/>
  <c r="JL65" i="45"/>
  <c r="JL68" i="45"/>
  <c r="JL51" i="45"/>
  <c r="JL55" i="45"/>
  <c r="JL58" i="45"/>
  <c r="JL62" i="45"/>
  <c r="JL66" i="45"/>
  <c r="JL67" i="45"/>
  <c r="JL83" i="45"/>
  <c r="JL84" i="45"/>
  <c r="JL56" i="45"/>
  <c r="JL85" i="45"/>
  <c r="JL60" i="45"/>
  <c r="JL63" i="45"/>
  <c r="JL86" i="45"/>
  <c r="JK11" i="45"/>
  <c r="JK15" i="45"/>
  <c r="JK45" i="45"/>
  <c r="JK12" i="45"/>
  <c r="JK16" i="45"/>
  <c r="JM5" i="45"/>
  <c r="JK13" i="45"/>
  <c r="JK17" i="45"/>
  <c r="JK43" i="45"/>
  <c r="JK14" i="45"/>
  <c r="JK82" i="45"/>
  <c r="JK57" i="45"/>
  <c r="JK61" i="45"/>
  <c r="JK65" i="45"/>
  <c r="JK68" i="45"/>
  <c r="JK18" i="45"/>
  <c r="JK44" i="45"/>
  <c r="JK46" i="45"/>
  <c r="JK51" i="45"/>
  <c r="JK55" i="45"/>
  <c r="JK58" i="45"/>
  <c r="JK62" i="45"/>
  <c r="JK66" i="45"/>
  <c r="JK4" i="45"/>
  <c r="JK47" i="45"/>
  <c r="JK56" i="45"/>
  <c r="JK60" i="45"/>
  <c r="JK63" i="45"/>
  <c r="JK84" i="45"/>
  <c r="JK85" i="45"/>
  <c r="JK86" i="45"/>
  <c r="JK67" i="45"/>
  <c r="JK83" i="45"/>
  <c r="JR4" i="57"/>
  <c r="JT5" i="57"/>
  <c r="JP5" i="17"/>
  <c r="JS5" i="57"/>
  <c r="JV5" i="44"/>
  <c r="JM10" i="46"/>
  <c r="JO5" i="46"/>
  <c r="JM8" i="46"/>
  <c r="JM9" i="46"/>
  <c r="JM15" i="46"/>
  <c r="JM4" i="46"/>
  <c r="JM17" i="46"/>
  <c r="JM14" i="46"/>
  <c r="JM16" i="46"/>
  <c r="JM19" i="46"/>
  <c r="JM18" i="46"/>
  <c r="JM23" i="46"/>
  <c r="JM22" i="46"/>
  <c r="JM21" i="46"/>
  <c r="JM20" i="46"/>
  <c r="JM24" i="46"/>
  <c r="JM26" i="46"/>
  <c r="JM25" i="46"/>
  <c r="JM31" i="46"/>
  <c r="JM27" i="46"/>
  <c r="JM32" i="46"/>
  <c r="JM30" i="46"/>
  <c r="JM34" i="46"/>
  <c r="JM29" i="46"/>
  <c r="JM36" i="46"/>
  <c r="JM37" i="46"/>
  <c r="JM35" i="46"/>
  <c r="JM38" i="46"/>
  <c r="JM33" i="46"/>
  <c r="JM42" i="46"/>
  <c r="JM39" i="46"/>
  <c r="JM40" i="46"/>
  <c r="JM41" i="46"/>
  <c r="JM43" i="46"/>
  <c r="JM52" i="46"/>
  <c r="JM53" i="46"/>
  <c r="JM47" i="46"/>
  <c r="JM54" i="46"/>
  <c r="JM46" i="46"/>
  <c r="JM48" i="46"/>
  <c r="JM45" i="46"/>
  <c r="JM56" i="46"/>
  <c r="JM58" i="46"/>
  <c r="JM57" i="46"/>
  <c r="JM63" i="46"/>
  <c r="JM65" i="46"/>
  <c r="JM68" i="46"/>
  <c r="JM69" i="46"/>
  <c r="JM60" i="46"/>
  <c r="JM64" i="46"/>
  <c r="JM75" i="46"/>
  <c r="JM70" i="46"/>
  <c r="JM71" i="46"/>
  <c r="JM72" i="46"/>
  <c r="JT5" i="38"/>
  <c r="JX4" i="39"/>
  <c r="JZ5" i="39"/>
  <c r="JY5" i="39"/>
  <c r="JZ4" i="39" l="1"/>
  <c r="JO8" i="46"/>
  <c r="JQ5" i="46"/>
  <c r="JO10" i="46"/>
  <c r="JO4" i="46"/>
  <c r="JO9" i="46"/>
  <c r="JO15" i="46"/>
  <c r="JO14" i="46"/>
  <c r="JO17" i="46"/>
  <c r="JO16" i="46"/>
  <c r="JO20" i="46"/>
  <c r="JO18" i="46"/>
  <c r="JO23" i="46"/>
  <c r="JO22" i="46"/>
  <c r="JO19" i="46"/>
  <c r="JO21" i="46"/>
  <c r="JO24" i="46"/>
  <c r="JO27" i="46"/>
  <c r="JO25" i="46"/>
  <c r="JO26" i="46"/>
  <c r="JO29" i="46"/>
  <c r="JO32" i="46"/>
  <c r="JO35" i="46"/>
  <c r="JO30" i="46"/>
  <c r="JO31" i="46"/>
  <c r="JO33" i="46"/>
  <c r="JO36" i="46"/>
  <c r="JO37" i="46"/>
  <c r="JO34" i="46"/>
  <c r="JO39" i="46"/>
  <c r="JO40" i="46"/>
  <c r="JO41" i="46"/>
  <c r="JO43" i="46"/>
  <c r="JO45" i="46"/>
  <c r="JO38" i="46"/>
  <c r="JO42" i="46"/>
  <c r="JO52" i="46"/>
  <c r="JO53" i="46"/>
  <c r="JO47" i="46"/>
  <c r="JO48" i="46"/>
  <c r="JO57" i="46"/>
  <c r="JO56" i="46"/>
  <c r="JO58" i="46"/>
  <c r="JO60" i="46"/>
  <c r="JO46" i="46"/>
  <c r="JO54" i="46"/>
  <c r="JO64" i="46"/>
  <c r="JO63" i="46"/>
  <c r="JO65" i="46"/>
  <c r="JO68" i="46"/>
  <c r="JO69" i="46"/>
  <c r="JO72" i="46"/>
  <c r="JO75" i="46"/>
  <c r="JO70" i="46"/>
  <c r="JO71" i="46"/>
  <c r="JV4" i="44"/>
  <c r="JV11" i="44"/>
  <c r="JV14" i="44"/>
  <c r="JV17" i="44"/>
  <c r="JV22" i="44"/>
  <c r="JV10" i="44"/>
  <c r="JV13" i="44"/>
  <c r="JV16" i="44"/>
  <c r="JV21" i="44"/>
  <c r="JV24" i="44"/>
  <c r="JV27" i="44"/>
  <c r="JV35" i="44"/>
  <c r="JV38" i="44"/>
  <c r="JV43" i="44"/>
  <c r="JV47" i="44"/>
  <c r="JV50" i="44"/>
  <c r="JV54" i="44"/>
  <c r="JV20" i="44"/>
  <c r="JV15" i="44"/>
  <c r="JV23" i="44"/>
  <c r="JV26" i="44"/>
  <c r="JV34" i="44"/>
  <c r="JV37" i="44"/>
  <c r="JV42" i="44"/>
  <c r="JV45" i="44"/>
  <c r="JV49" i="44"/>
  <c r="JV53" i="44"/>
  <c r="JV56" i="44"/>
  <c r="JV9" i="44"/>
  <c r="JV25" i="44"/>
  <c r="JV28" i="44"/>
  <c r="JV36" i="44"/>
  <c r="JV40" i="44"/>
  <c r="JV44" i="44"/>
  <c r="JV51" i="44"/>
  <c r="JV58" i="44"/>
  <c r="JV12" i="44"/>
  <c r="JV48" i="44"/>
  <c r="JV55" i="44"/>
  <c r="JV57" i="44"/>
  <c r="JQ23" i="17"/>
  <c r="JQ20" i="17"/>
  <c r="JQ24" i="17"/>
  <c r="JQ30" i="17"/>
  <c r="JQ21" i="17"/>
  <c r="JQ25" i="17"/>
  <c r="JQ22" i="17"/>
  <c r="JQ4" i="17"/>
  <c r="JQ31" i="17"/>
  <c r="JQ41" i="17"/>
  <c r="JQ29" i="17"/>
  <c r="JQ28" i="17"/>
  <c r="JQ32" i="17"/>
  <c r="JQ43" i="17"/>
  <c r="JQ34" i="17"/>
  <c r="JQ35" i="17"/>
  <c r="JQ36" i="17"/>
  <c r="JQ40" i="17"/>
  <c r="JQ45" i="17"/>
  <c r="JQ46" i="17"/>
  <c r="JQ50" i="17"/>
  <c r="JQ55" i="17"/>
  <c r="JQ47" i="17"/>
  <c r="JQ51" i="17"/>
  <c r="JQ48" i="17"/>
  <c r="JQ53" i="17"/>
  <c r="JQ44" i="17"/>
  <c r="JQ49" i="17"/>
  <c r="JQ54" i="17"/>
  <c r="JQ64" i="17"/>
  <c r="JQ68" i="17"/>
  <c r="JQ58" i="17"/>
  <c r="JQ59" i="17"/>
  <c r="JQ65" i="17"/>
  <c r="JQ69" i="17"/>
  <c r="JQ60" i="17"/>
  <c r="JQ66" i="17"/>
  <c r="JQ56" i="17"/>
  <c r="JQ57" i="17"/>
  <c r="JQ61" i="17"/>
  <c r="JQ67" i="17"/>
  <c r="JQ75" i="17"/>
  <c r="JQ79" i="17"/>
  <c r="JQ76" i="17"/>
  <c r="JQ80" i="17"/>
  <c r="JQ70" i="17"/>
  <c r="JQ71" i="17"/>
  <c r="JQ77" i="17"/>
  <c r="JQ81" i="17"/>
  <c r="JQ72" i="17"/>
  <c r="JQ74" i="17"/>
  <c r="JQ78" i="17"/>
  <c r="JQ82" i="17"/>
  <c r="JQ85" i="17"/>
  <c r="JQ89" i="17"/>
  <c r="JQ84" i="17"/>
  <c r="JQ86" i="17"/>
  <c r="JQ90" i="17"/>
  <c r="JQ87" i="17"/>
  <c r="JQ91" i="17"/>
  <c r="JQ88" i="17"/>
  <c r="JQ92" i="17"/>
  <c r="JW5" i="44"/>
  <c r="JS4" i="57"/>
  <c r="JU5" i="57"/>
  <c r="JT4" i="38"/>
  <c r="JT42" i="38"/>
  <c r="JR5" i="17"/>
  <c r="JS5" i="17" s="1"/>
  <c r="JP3" i="17"/>
  <c r="JP23" i="17"/>
  <c r="JP29" i="17"/>
  <c r="JP20" i="17"/>
  <c r="JP24" i="17"/>
  <c r="JP30" i="17"/>
  <c r="JP21" i="17"/>
  <c r="JP25" i="17"/>
  <c r="JP22" i="17"/>
  <c r="JP28" i="17"/>
  <c r="JP4" i="17"/>
  <c r="JP31" i="17"/>
  <c r="JP41" i="17"/>
  <c r="JP46" i="17"/>
  <c r="JP32" i="17"/>
  <c r="JP43" i="17"/>
  <c r="JP34" i="17"/>
  <c r="JP44" i="17"/>
  <c r="JP35" i="17"/>
  <c r="JP36" i="17"/>
  <c r="JP40" i="17"/>
  <c r="JP50" i="17"/>
  <c r="JP55" i="17"/>
  <c r="JP45" i="17"/>
  <c r="JP47" i="17"/>
  <c r="JP51" i="17"/>
  <c r="JP56" i="17"/>
  <c r="JP48" i="17"/>
  <c r="JP53" i="17"/>
  <c r="JP49" i="17"/>
  <c r="JP54" i="17"/>
  <c r="JP64" i="17"/>
  <c r="JP68" i="17"/>
  <c r="JP58" i="17"/>
  <c r="JP59" i="17"/>
  <c r="JP65" i="17"/>
  <c r="JP69" i="17"/>
  <c r="JP60" i="17"/>
  <c r="JP66" i="17"/>
  <c r="JP70" i="17"/>
  <c r="JP57" i="17"/>
  <c r="JP61" i="17"/>
  <c r="JP67" i="17"/>
  <c r="JP71" i="17"/>
  <c r="JP75" i="17"/>
  <c r="JP79" i="17"/>
  <c r="JP84" i="17"/>
  <c r="JP76" i="17"/>
  <c r="JP80" i="17"/>
  <c r="JP85" i="17"/>
  <c r="JP77" i="17"/>
  <c r="JP81" i="17"/>
  <c r="JP72" i="17"/>
  <c r="JP74" i="17"/>
  <c r="JP78" i="17"/>
  <c r="JP89" i="17"/>
  <c r="JP86" i="17"/>
  <c r="JP90" i="17"/>
  <c r="JP87" i="17"/>
  <c r="JP91" i="17"/>
  <c r="JP88" i="17"/>
  <c r="JP92" i="17"/>
  <c r="JP82" i="17"/>
  <c r="JM4" i="45"/>
  <c r="JM14" i="45"/>
  <c r="JM18" i="45"/>
  <c r="JM44" i="45"/>
  <c r="JM51" i="45"/>
  <c r="JM11" i="45"/>
  <c r="JM15" i="45"/>
  <c r="JM45" i="45"/>
  <c r="JM12" i="45"/>
  <c r="JM16" i="45"/>
  <c r="JM46" i="45"/>
  <c r="JM13" i="45"/>
  <c r="JM17" i="45"/>
  <c r="JM43" i="45"/>
  <c r="JM47" i="45"/>
  <c r="JM56" i="45"/>
  <c r="JM60" i="45"/>
  <c r="JM63" i="45"/>
  <c r="JM67" i="45"/>
  <c r="JM57" i="45"/>
  <c r="JM61" i="45"/>
  <c r="JM65" i="45"/>
  <c r="JM68" i="45"/>
  <c r="JM55" i="45"/>
  <c r="JM58" i="45"/>
  <c r="JM62" i="45"/>
  <c r="JM66" i="45"/>
  <c r="JM82" i="45"/>
  <c r="JM83" i="45"/>
  <c r="JM84" i="45"/>
  <c r="JM85" i="45"/>
  <c r="JM86" i="45"/>
  <c r="JP5" i="46"/>
  <c r="JV5" i="57"/>
  <c r="JT4" i="57"/>
  <c r="JN5" i="45"/>
  <c r="DX25" i="18"/>
  <c r="JU5" i="38"/>
  <c r="JV5" i="38" s="1"/>
  <c r="JY4" i="39"/>
  <c r="KA5" i="39"/>
  <c r="JV4" i="38" l="1"/>
  <c r="JV42" i="38"/>
  <c r="JS4" i="17"/>
  <c r="JS22" i="17"/>
  <c r="JS28" i="17"/>
  <c r="JS23" i="17"/>
  <c r="JS29" i="17"/>
  <c r="JS20" i="17"/>
  <c r="JS24" i="17"/>
  <c r="JS30" i="17"/>
  <c r="JS21" i="17"/>
  <c r="JS25" i="17"/>
  <c r="JS40" i="17"/>
  <c r="JS45" i="17"/>
  <c r="JS31" i="17"/>
  <c r="JS41" i="17"/>
  <c r="JS32" i="17"/>
  <c r="JS43" i="17"/>
  <c r="JS34" i="17"/>
  <c r="JS44" i="17"/>
  <c r="JS35" i="17"/>
  <c r="JS36" i="17"/>
  <c r="JS49" i="17"/>
  <c r="JS54" i="17"/>
  <c r="JS46" i="17"/>
  <c r="JS50" i="17"/>
  <c r="JS55" i="17"/>
  <c r="JS47" i="17"/>
  <c r="JS51" i="17"/>
  <c r="JS56" i="17"/>
  <c r="JS48" i="17"/>
  <c r="JS53" i="17"/>
  <c r="JS57" i="17"/>
  <c r="JS61" i="17"/>
  <c r="JS67" i="17"/>
  <c r="JS64" i="17"/>
  <c r="JS68" i="17"/>
  <c r="JS58" i="17"/>
  <c r="JS59" i="17"/>
  <c r="JS65" i="17"/>
  <c r="JS69" i="17"/>
  <c r="JS60" i="17"/>
  <c r="JS66" i="17"/>
  <c r="JS70" i="17"/>
  <c r="JS74" i="17"/>
  <c r="JS78" i="17"/>
  <c r="JS82" i="17"/>
  <c r="JS75" i="17"/>
  <c r="JS79" i="17"/>
  <c r="JS84" i="17"/>
  <c r="JS76" i="17"/>
  <c r="JS80" i="17"/>
  <c r="JS71" i="17"/>
  <c r="JS77" i="17"/>
  <c r="JS72" i="17"/>
  <c r="JS88" i="17"/>
  <c r="JS92" i="17"/>
  <c r="JS85" i="17"/>
  <c r="JS89" i="17"/>
  <c r="JS81" i="17"/>
  <c r="JS86" i="17"/>
  <c r="JS90" i="17"/>
  <c r="JS87" i="17"/>
  <c r="JS91" i="17"/>
  <c r="DY25" i="18"/>
  <c r="JW9" i="44"/>
  <c r="JW12" i="44"/>
  <c r="JW15" i="44"/>
  <c r="JW4" i="44"/>
  <c r="JW11" i="44"/>
  <c r="JW14" i="44"/>
  <c r="JW10" i="44"/>
  <c r="JW13" i="44"/>
  <c r="JW16" i="44"/>
  <c r="JW20" i="44"/>
  <c r="JW23" i="44"/>
  <c r="JW26" i="44"/>
  <c r="JW21" i="44"/>
  <c r="JW17" i="44"/>
  <c r="JW25" i="44"/>
  <c r="JW28" i="44"/>
  <c r="JW36" i="44"/>
  <c r="JW34" i="44"/>
  <c r="JW35" i="44"/>
  <c r="JW37" i="44"/>
  <c r="JW22" i="44"/>
  <c r="JW44" i="44"/>
  <c r="JW47" i="44"/>
  <c r="JW49" i="44"/>
  <c r="JW51" i="44"/>
  <c r="JW54" i="44"/>
  <c r="JW24" i="44"/>
  <c r="JW42" i="44"/>
  <c r="JW58" i="44"/>
  <c r="JW40" i="44"/>
  <c r="JW27" i="44"/>
  <c r="JW43" i="44"/>
  <c r="JW45" i="44"/>
  <c r="JW48" i="44"/>
  <c r="JW50" i="44"/>
  <c r="JW53" i="44"/>
  <c r="JW55" i="44"/>
  <c r="JW38" i="44"/>
  <c r="JW56" i="44"/>
  <c r="JW57" i="44"/>
  <c r="JP8" i="46"/>
  <c r="JP4" i="46"/>
  <c r="JP3" i="46"/>
  <c r="JR5" i="46"/>
  <c r="JP14" i="46"/>
  <c r="JP9" i="46"/>
  <c r="JP10" i="46"/>
  <c r="JP16" i="46"/>
  <c r="JP17" i="46"/>
  <c r="JP15" i="46"/>
  <c r="JP19" i="46"/>
  <c r="JP18" i="46"/>
  <c r="JP23" i="46"/>
  <c r="JP22" i="46"/>
  <c r="JP21" i="46"/>
  <c r="JP20" i="46"/>
  <c r="JP24" i="46"/>
  <c r="JP25" i="46"/>
  <c r="JP26" i="46"/>
  <c r="JP31" i="46"/>
  <c r="JP27" i="46"/>
  <c r="JP30" i="46"/>
  <c r="JP33" i="46"/>
  <c r="JP34" i="46"/>
  <c r="JP32" i="46"/>
  <c r="JP29" i="46"/>
  <c r="JP39" i="46"/>
  <c r="JP36" i="46"/>
  <c r="JP35" i="46"/>
  <c r="JP37" i="46"/>
  <c r="JP40" i="46"/>
  <c r="JP41" i="46"/>
  <c r="JP38" i="46"/>
  <c r="JP42" i="46"/>
  <c r="JP46" i="46"/>
  <c r="JP43" i="46"/>
  <c r="JP45" i="46"/>
  <c r="JP48" i="46"/>
  <c r="JP52" i="46"/>
  <c r="JP53" i="46"/>
  <c r="JP47" i="46"/>
  <c r="JP54" i="46"/>
  <c r="JP57" i="46"/>
  <c r="JP56" i="46"/>
  <c r="JP64" i="46"/>
  <c r="JP70" i="46"/>
  <c r="JP63" i="46"/>
  <c r="JP65" i="46"/>
  <c r="JP68" i="46"/>
  <c r="JP58" i="46"/>
  <c r="JP69" i="46"/>
  <c r="JP72" i="46"/>
  <c r="JP75" i="46"/>
  <c r="JP60" i="46"/>
  <c r="JP71" i="46"/>
  <c r="JQ4" i="46"/>
  <c r="JQ8" i="46"/>
  <c r="JQ14" i="46"/>
  <c r="JQ10" i="46"/>
  <c r="JQ9" i="46"/>
  <c r="JQ16" i="46"/>
  <c r="JQ15" i="46"/>
  <c r="JQ17" i="46"/>
  <c r="JQ18" i="46"/>
  <c r="JQ22" i="46"/>
  <c r="JQ19" i="46"/>
  <c r="JQ21" i="46"/>
  <c r="JQ20" i="46"/>
  <c r="JQ23" i="46"/>
  <c r="JQ25" i="46"/>
  <c r="JQ24" i="46"/>
  <c r="JQ29" i="46"/>
  <c r="JQ26" i="46"/>
  <c r="JQ31" i="46"/>
  <c r="JQ27" i="46"/>
  <c r="JQ33" i="46"/>
  <c r="JQ34" i="46"/>
  <c r="JQ32" i="46"/>
  <c r="JQ35" i="46"/>
  <c r="JQ30" i="46"/>
  <c r="JQ39" i="46"/>
  <c r="JQ36" i="46"/>
  <c r="JQ40" i="46"/>
  <c r="JQ37" i="46"/>
  <c r="JQ38" i="46"/>
  <c r="JQ42" i="46"/>
  <c r="JQ41" i="46"/>
  <c r="JQ46" i="46"/>
  <c r="JQ43" i="46"/>
  <c r="JQ45" i="46"/>
  <c r="JQ48" i="46"/>
  <c r="JQ56" i="46"/>
  <c r="JQ52" i="46"/>
  <c r="JQ47" i="46"/>
  <c r="JQ63" i="46"/>
  <c r="JQ54" i="46"/>
  <c r="JQ57" i="46"/>
  <c r="JQ58" i="46"/>
  <c r="JQ53" i="46"/>
  <c r="JQ60" i="46"/>
  <c r="JQ64" i="46"/>
  <c r="JQ65" i="46"/>
  <c r="JQ68" i="46"/>
  <c r="JQ72" i="46"/>
  <c r="JQ75" i="46"/>
  <c r="JQ69" i="46"/>
  <c r="JQ70" i="46"/>
  <c r="JQ71" i="46"/>
  <c r="KA4" i="39"/>
  <c r="JV4" i="57"/>
  <c r="JO5" i="45"/>
  <c r="JT5" i="17"/>
  <c r="JU5" i="17" s="1"/>
  <c r="JR4" i="17"/>
  <c r="JR23" i="17"/>
  <c r="JR29" i="17"/>
  <c r="JR20" i="17"/>
  <c r="JR24" i="17"/>
  <c r="JR30" i="17"/>
  <c r="JR21" i="17"/>
  <c r="JR25" i="17"/>
  <c r="JR22" i="17"/>
  <c r="JR28" i="17"/>
  <c r="JR31" i="17"/>
  <c r="JR41" i="17"/>
  <c r="JR32" i="17"/>
  <c r="JR43" i="17"/>
  <c r="JR34" i="17"/>
  <c r="JR44" i="17"/>
  <c r="JR35" i="17"/>
  <c r="JR36" i="17"/>
  <c r="JR40" i="17"/>
  <c r="JR45" i="17"/>
  <c r="JR49" i="17"/>
  <c r="JR54" i="17"/>
  <c r="JR46" i="17"/>
  <c r="JR50" i="17"/>
  <c r="JR55" i="17"/>
  <c r="JR47" i="17"/>
  <c r="JR51" i="17"/>
  <c r="JR56" i="17"/>
  <c r="JR48" i="17"/>
  <c r="JR53" i="17"/>
  <c r="JR57" i="17"/>
  <c r="JR64" i="17"/>
  <c r="JR68" i="17"/>
  <c r="JR72" i="17"/>
  <c r="JR58" i="17"/>
  <c r="JR59" i="17"/>
  <c r="JR65" i="17"/>
  <c r="JR69" i="17"/>
  <c r="JR60" i="17"/>
  <c r="JR66" i="17"/>
  <c r="JR70" i="17"/>
  <c r="JR61" i="17"/>
  <c r="JR67" i="17"/>
  <c r="JR71" i="17"/>
  <c r="JR74" i="17"/>
  <c r="JR78" i="17"/>
  <c r="JR82" i="17"/>
  <c r="JR75" i="17"/>
  <c r="JR79" i="17"/>
  <c r="JR76" i="17"/>
  <c r="JR80" i="17"/>
  <c r="JR85" i="17"/>
  <c r="JR77" i="17"/>
  <c r="JR81" i="17"/>
  <c r="JR88" i="17"/>
  <c r="JR92" i="17"/>
  <c r="JR89" i="17"/>
  <c r="JR84" i="17"/>
  <c r="JR86" i="17"/>
  <c r="JR90" i="17"/>
  <c r="JR87" i="17"/>
  <c r="JR91" i="17"/>
  <c r="KB5" i="39"/>
  <c r="KC5" i="39" s="1"/>
  <c r="JP5" i="45"/>
  <c r="JN4" i="45"/>
  <c r="JN14" i="45"/>
  <c r="JN18" i="45"/>
  <c r="JN44" i="45"/>
  <c r="JN11" i="45"/>
  <c r="JN15" i="45"/>
  <c r="JN45" i="45"/>
  <c r="JN12" i="45"/>
  <c r="JN16" i="45"/>
  <c r="JN46" i="45"/>
  <c r="JN17" i="45"/>
  <c r="JN43" i="45"/>
  <c r="JN56" i="45"/>
  <c r="JN60" i="45"/>
  <c r="JN63" i="45"/>
  <c r="JN67" i="45"/>
  <c r="JN57" i="45"/>
  <c r="JN61" i="45"/>
  <c r="JN65" i="45"/>
  <c r="JN68" i="45"/>
  <c r="JN51" i="45"/>
  <c r="JN13" i="45"/>
  <c r="JN55" i="45"/>
  <c r="JN58" i="45"/>
  <c r="JN62" i="45"/>
  <c r="JN66" i="45"/>
  <c r="JN82" i="45"/>
  <c r="JN83" i="45"/>
  <c r="JN47" i="45"/>
  <c r="JN84" i="45"/>
  <c r="JN85" i="45"/>
  <c r="JN86" i="45"/>
  <c r="JU4" i="38"/>
  <c r="JW5" i="38"/>
  <c r="JU42" i="38"/>
  <c r="JU4" i="57"/>
  <c r="JW5" i="57"/>
  <c r="JX5" i="57" s="1"/>
  <c r="JX5" i="44"/>
  <c r="JY5" i="44" s="1"/>
  <c r="JX4" i="57" l="1"/>
  <c r="JY9" i="44"/>
  <c r="JY12" i="44"/>
  <c r="JY4" i="44"/>
  <c r="JY11" i="44"/>
  <c r="JY14" i="44"/>
  <c r="JY17" i="44"/>
  <c r="JY22" i="44"/>
  <c r="JY16" i="44"/>
  <c r="JY24" i="44"/>
  <c r="JY27" i="44"/>
  <c r="JY35" i="44"/>
  <c r="JY15" i="44"/>
  <c r="JY20" i="44"/>
  <c r="JY23" i="44"/>
  <c r="JY26" i="44"/>
  <c r="JY13" i="44"/>
  <c r="JY21" i="44"/>
  <c r="JY10" i="44"/>
  <c r="JY25" i="44"/>
  <c r="JY28" i="44"/>
  <c r="JY38" i="44"/>
  <c r="JY57" i="44"/>
  <c r="JY34" i="44"/>
  <c r="JY37" i="44"/>
  <c r="JY49" i="44"/>
  <c r="JY44" i="44"/>
  <c r="JY47" i="44"/>
  <c r="JY51" i="44"/>
  <c r="JY54" i="44"/>
  <c r="JY42" i="44"/>
  <c r="JY36" i="44"/>
  <c r="JY58" i="44"/>
  <c r="JY40" i="44"/>
  <c r="JY45" i="44"/>
  <c r="JY53" i="44"/>
  <c r="JY48" i="44"/>
  <c r="JY50" i="44"/>
  <c r="JY55" i="44"/>
  <c r="JY43" i="44"/>
  <c r="JY56" i="44"/>
  <c r="KC4" i="39"/>
  <c r="KC3" i="39"/>
  <c r="JU4" i="17"/>
  <c r="JU22" i="17"/>
  <c r="JU28" i="17"/>
  <c r="JU23" i="17"/>
  <c r="JU29" i="17"/>
  <c r="JU20" i="17"/>
  <c r="JU24" i="17"/>
  <c r="JU21" i="17"/>
  <c r="JU25" i="17"/>
  <c r="JU35" i="17"/>
  <c r="JU36" i="17"/>
  <c r="JU40" i="17"/>
  <c r="JU45" i="17"/>
  <c r="JU30" i="17"/>
  <c r="JU31" i="17"/>
  <c r="JU41" i="17"/>
  <c r="JU32" i="17"/>
  <c r="JU43" i="17"/>
  <c r="JU34" i="17"/>
  <c r="JU44" i="17"/>
  <c r="JU48" i="17"/>
  <c r="JU53" i="17"/>
  <c r="JU57" i="17"/>
  <c r="JU49" i="17"/>
  <c r="JU54" i="17"/>
  <c r="JU46" i="17"/>
  <c r="JU50" i="17"/>
  <c r="JU55" i="17"/>
  <c r="JU47" i="17"/>
  <c r="JU51" i="17"/>
  <c r="JU56" i="17"/>
  <c r="JU61" i="17"/>
  <c r="JU67" i="17"/>
  <c r="JU71" i="17"/>
  <c r="JU64" i="17"/>
  <c r="JU68" i="17"/>
  <c r="JU58" i="17"/>
  <c r="JU59" i="17"/>
  <c r="JU65" i="17"/>
  <c r="JU69" i="17"/>
  <c r="JU60" i="17"/>
  <c r="JU66" i="17"/>
  <c r="JU70" i="17"/>
  <c r="JU77" i="17"/>
  <c r="JU81" i="17"/>
  <c r="JU72" i="17"/>
  <c r="JU74" i="17"/>
  <c r="JU78" i="17"/>
  <c r="JU75" i="17"/>
  <c r="JU79" i="17"/>
  <c r="JU84" i="17"/>
  <c r="JU76" i="17"/>
  <c r="JU80" i="17"/>
  <c r="JU87" i="17"/>
  <c r="JU91" i="17"/>
  <c r="JU82" i="17"/>
  <c r="JU88" i="17"/>
  <c r="JU92" i="17"/>
  <c r="JU85" i="17"/>
  <c r="JU89" i="17"/>
  <c r="JU86" i="17"/>
  <c r="JU90" i="17"/>
  <c r="JX9" i="44"/>
  <c r="JX12" i="44"/>
  <c r="JZ5" i="44"/>
  <c r="KA5" i="44" s="1"/>
  <c r="JX4" i="44"/>
  <c r="JX11" i="44"/>
  <c r="JX10" i="44"/>
  <c r="JX13" i="44"/>
  <c r="JX16" i="44"/>
  <c r="JX24" i="44"/>
  <c r="JX27" i="44"/>
  <c r="JX15" i="44"/>
  <c r="JX20" i="44"/>
  <c r="JX14" i="44"/>
  <c r="JX23" i="44"/>
  <c r="JX26" i="44"/>
  <c r="JX34" i="44"/>
  <c r="JX37" i="44"/>
  <c r="JX42" i="44"/>
  <c r="JX45" i="44"/>
  <c r="JX49" i="44"/>
  <c r="JX53" i="44"/>
  <c r="JX56" i="44"/>
  <c r="JX21" i="44"/>
  <c r="JX17" i="44"/>
  <c r="JX22" i="44"/>
  <c r="JX35" i="44"/>
  <c r="JX44" i="44"/>
  <c r="JX47" i="44"/>
  <c r="JX51" i="44"/>
  <c r="JX54" i="44"/>
  <c r="JX36" i="44"/>
  <c r="JX28" i="44"/>
  <c r="JX58" i="44"/>
  <c r="JX40" i="44"/>
  <c r="JX25" i="44"/>
  <c r="JX43" i="44"/>
  <c r="JX48" i="44"/>
  <c r="JX50" i="44"/>
  <c r="JX55" i="44"/>
  <c r="JX38" i="44"/>
  <c r="JX57" i="44"/>
  <c r="JY5" i="57"/>
  <c r="JW4" i="57"/>
  <c r="JW4" i="38"/>
  <c r="JW42" i="38"/>
  <c r="JR4" i="46"/>
  <c r="JR9" i="46"/>
  <c r="JR8" i="46"/>
  <c r="JR10" i="46"/>
  <c r="JR16" i="46"/>
  <c r="JR17" i="46"/>
  <c r="JR15" i="46"/>
  <c r="JR14" i="46"/>
  <c r="JR18" i="46"/>
  <c r="JR19" i="46"/>
  <c r="JR20" i="46"/>
  <c r="JR23" i="46"/>
  <c r="JR21" i="46"/>
  <c r="JR25" i="46"/>
  <c r="JR22" i="46"/>
  <c r="JR31" i="46"/>
  <c r="JR24" i="46"/>
  <c r="JR26" i="46"/>
  <c r="JR29" i="46"/>
  <c r="JR27" i="46"/>
  <c r="JR33" i="46"/>
  <c r="JR34" i="46"/>
  <c r="JR30" i="46"/>
  <c r="JR36" i="46"/>
  <c r="JR35" i="46"/>
  <c r="JR32" i="46"/>
  <c r="JR43" i="46"/>
  <c r="JR39" i="46"/>
  <c r="JR40" i="46"/>
  <c r="JR37" i="46"/>
  <c r="JR38" i="46"/>
  <c r="JR42" i="46"/>
  <c r="JR41" i="46"/>
  <c r="JR46" i="46"/>
  <c r="JR45" i="46"/>
  <c r="JR48" i="46"/>
  <c r="JR52" i="46"/>
  <c r="JR54" i="46"/>
  <c r="JR56" i="46"/>
  <c r="JR57" i="46"/>
  <c r="JR58" i="46"/>
  <c r="JR47" i="46"/>
  <c r="JR69" i="46"/>
  <c r="JR60" i="46"/>
  <c r="JR53" i="46"/>
  <c r="JR64" i="46"/>
  <c r="JR63" i="46"/>
  <c r="JR65" i="46"/>
  <c r="JR68" i="46"/>
  <c r="JR71" i="46"/>
  <c r="JR72" i="46"/>
  <c r="JR75" i="46"/>
  <c r="JR70" i="46"/>
  <c r="JT4" i="17"/>
  <c r="JT22" i="17"/>
  <c r="JT28" i="17"/>
  <c r="JV5" i="17"/>
  <c r="JT23" i="17"/>
  <c r="JT29" i="17"/>
  <c r="JT20" i="17"/>
  <c r="JT24" i="17"/>
  <c r="JT21" i="17"/>
  <c r="JT25" i="17"/>
  <c r="JT36" i="17"/>
  <c r="JT40" i="17"/>
  <c r="JT30" i="17"/>
  <c r="JT31" i="17"/>
  <c r="JT41" i="17"/>
  <c r="JT32" i="17"/>
  <c r="JT34" i="17"/>
  <c r="JT44" i="17"/>
  <c r="JT35" i="17"/>
  <c r="JT49" i="17"/>
  <c r="JT54" i="17"/>
  <c r="JT46" i="17"/>
  <c r="JT43" i="17"/>
  <c r="JT45" i="17"/>
  <c r="JT50" i="17"/>
  <c r="JT55" i="17"/>
  <c r="JT47" i="17"/>
  <c r="JT51" i="17"/>
  <c r="JT56" i="17"/>
  <c r="JT48" i="17"/>
  <c r="JT53" i="17"/>
  <c r="JT61" i="17"/>
  <c r="JT67" i="17"/>
  <c r="JT64" i="17"/>
  <c r="JT68" i="17"/>
  <c r="JT58" i="17"/>
  <c r="JT59" i="17"/>
  <c r="JT65" i="17"/>
  <c r="JT69" i="17"/>
  <c r="JT57" i="17"/>
  <c r="JT60" i="17"/>
  <c r="JT66" i="17"/>
  <c r="JT72" i="17"/>
  <c r="JT74" i="17"/>
  <c r="JT78" i="17"/>
  <c r="JT75" i="17"/>
  <c r="JT79" i="17"/>
  <c r="JT70" i="17"/>
  <c r="JT76" i="17"/>
  <c r="JT80" i="17"/>
  <c r="JT71" i="17"/>
  <c r="JT77" i="17"/>
  <c r="JT82" i="17"/>
  <c r="JT88" i="17"/>
  <c r="JT92" i="17"/>
  <c r="JT85" i="17"/>
  <c r="JT89" i="17"/>
  <c r="JT81" i="17"/>
  <c r="JT84" i="17"/>
  <c r="JT86" i="17"/>
  <c r="JT90" i="17"/>
  <c r="JT87" i="17"/>
  <c r="JT91" i="17"/>
  <c r="JQ5" i="45"/>
  <c r="JO13" i="45"/>
  <c r="JP13" i="45" s="1"/>
  <c r="JO17" i="45"/>
  <c r="JP17" i="45" s="1"/>
  <c r="JO43" i="45"/>
  <c r="JP43" i="45" s="1"/>
  <c r="JO4" i="45"/>
  <c r="JO14" i="45"/>
  <c r="JP14" i="45" s="1"/>
  <c r="JO18" i="45"/>
  <c r="JP18" i="45" s="1"/>
  <c r="JO44" i="45"/>
  <c r="JP44" i="45" s="1"/>
  <c r="JO11" i="45"/>
  <c r="JP11" i="45" s="1"/>
  <c r="JO15" i="45"/>
  <c r="JP15" i="45" s="1"/>
  <c r="JO45" i="45"/>
  <c r="JP45" i="45" s="1"/>
  <c r="JO12" i="45"/>
  <c r="JP12" i="45" s="1"/>
  <c r="JO16" i="45"/>
  <c r="JP16" i="45" s="1"/>
  <c r="JO46" i="45"/>
  <c r="JP46" i="45" s="1"/>
  <c r="JO47" i="45"/>
  <c r="JP47" i="45" s="1"/>
  <c r="JO56" i="45"/>
  <c r="JP56" i="45" s="1"/>
  <c r="JO60" i="45"/>
  <c r="JP60" i="45" s="1"/>
  <c r="JO63" i="45"/>
  <c r="JP63" i="45" s="1"/>
  <c r="JO67" i="45"/>
  <c r="JP67" i="45" s="1"/>
  <c r="JO57" i="45"/>
  <c r="JP57" i="45" s="1"/>
  <c r="JO61" i="45"/>
  <c r="JP61" i="45" s="1"/>
  <c r="JO65" i="45"/>
  <c r="JP65" i="45" s="1"/>
  <c r="JO68" i="45"/>
  <c r="JP68" i="45" s="1"/>
  <c r="JO51" i="45"/>
  <c r="JP51" i="45" s="1"/>
  <c r="JO55" i="45"/>
  <c r="JP55" i="45" s="1"/>
  <c r="JO58" i="45"/>
  <c r="JP58" i="45" s="1"/>
  <c r="JO62" i="45"/>
  <c r="JP62" i="45" s="1"/>
  <c r="JO86" i="45"/>
  <c r="JP86" i="45" s="1"/>
  <c r="JO82" i="45"/>
  <c r="JP82" i="45" s="1"/>
  <c r="JO83" i="45"/>
  <c r="JP83" i="45" s="1"/>
  <c r="JO84" i="45"/>
  <c r="JP84" i="45" s="1"/>
  <c r="JO85" i="45"/>
  <c r="JP85" i="45" s="1"/>
  <c r="JO66" i="45"/>
  <c r="JP66" i="45" s="1"/>
  <c r="JX5" i="38"/>
  <c r="JR5" i="45"/>
  <c r="JP4" i="45"/>
  <c r="JP3" i="45"/>
  <c r="DZ25" i="18"/>
  <c r="KD5" i="39"/>
  <c r="KE5" i="39" s="1"/>
  <c r="KB4" i="39"/>
  <c r="JS5" i="46"/>
  <c r="JT5" i="46" s="1"/>
  <c r="KA10" i="44" l="1"/>
  <c r="KA13" i="44"/>
  <c r="KA9" i="44"/>
  <c r="KA12" i="44"/>
  <c r="KA4" i="44"/>
  <c r="KA11" i="44"/>
  <c r="KA14" i="44"/>
  <c r="KA22" i="44"/>
  <c r="KA15" i="44"/>
  <c r="KA16" i="44"/>
  <c r="KA20" i="44"/>
  <c r="KA24" i="44"/>
  <c r="KA27" i="44"/>
  <c r="KA23" i="44"/>
  <c r="KA26" i="44"/>
  <c r="KA34" i="44"/>
  <c r="KA21" i="44"/>
  <c r="KA43" i="44"/>
  <c r="KA45" i="44"/>
  <c r="KA48" i="44"/>
  <c r="KA50" i="44"/>
  <c r="KA53" i="44"/>
  <c r="KA55" i="44"/>
  <c r="KA38" i="44"/>
  <c r="KA56" i="44"/>
  <c r="KA57" i="44"/>
  <c r="KA35" i="44"/>
  <c r="KA37" i="44"/>
  <c r="KA44" i="44"/>
  <c r="KA47" i="44"/>
  <c r="KA49" i="44"/>
  <c r="KA51" i="44"/>
  <c r="KA54" i="44"/>
  <c r="KA17" i="44"/>
  <c r="KA42" i="44"/>
  <c r="KA28" i="44"/>
  <c r="KA36" i="44"/>
  <c r="KA25" i="44"/>
  <c r="KA40" i="44"/>
  <c r="KA58" i="44"/>
  <c r="JT4" i="46"/>
  <c r="JT9" i="46"/>
  <c r="JT14" i="46"/>
  <c r="JT15" i="46"/>
  <c r="JT8" i="46"/>
  <c r="JT10" i="46"/>
  <c r="JT16" i="46"/>
  <c r="JT17" i="46"/>
  <c r="JT18" i="46"/>
  <c r="JT21" i="46"/>
  <c r="JT20" i="46"/>
  <c r="JT19" i="46"/>
  <c r="JT23" i="46"/>
  <c r="JT22" i="46"/>
  <c r="JT25" i="46"/>
  <c r="JT24" i="46"/>
  <c r="JT27" i="46"/>
  <c r="JT26" i="46"/>
  <c r="JT29" i="46"/>
  <c r="JT30" i="46"/>
  <c r="JT36" i="46"/>
  <c r="JT33" i="46"/>
  <c r="JT34" i="46"/>
  <c r="JT31" i="46"/>
  <c r="JT32" i="46"/>
  <c r="JT38" i="46"/>
  <c r="JT37" i="46"/>
  <c r="JT39" i="46"/>
  <c r="JT43" i="46"/>
  <c r="JT35" i="46"/>
  <c r="JT40" i="46"/>
  <c r="JT41" i="46"/>
  <c r="JT42" i="46"/>
  <c r="JT46" i="46"/>
  <c r="JT47" i="46"/>
  <c r="JT54" i="46"/>
  <c r="JT48" i="46"/>
  <c r="JT53" i="46"/>
  <c r="JT60" i="46"/>
  <c r="JT52" i="46"/>
  <c r="JT56" i="46"/>
  <c r="JT57" i="46"/>
  <c r="JT45" i="46"/>
  <c r="JT58" i="46"/>
  <c r="JT69" i="46"/>
  <c r="JT63" i="46"/>
  <c r="JT64" i="46"/>
  <c r="JT70" i="46"/>
  <c r="JT65" i="46"/>
  <c r="JT68" i="46"/>
  <c r="JT71" i="46"/>
  <c r="JT72" i="46"/>
  <c r="JT75" i="46"/>
  <c r="KE11" i="39"/>
  <c r="KE23" i="39"/>
  <c r="KE9" i="39"/>
  <c r="KE21" i="39"/>
  <c r="KE14" i="39"/>
  <c r="KE26" i="39"/>
  <c r="KE4" i="39"/>
  <c r="KE15" i="39" s="1"/>
  <c r="KE12" i="39"/>
  <c r="KE19" i="39"/>
  <c r="KE25" i="39"/>
  <c r="KE16" i="39"/>
  <c r="KE24" i="39"/>
  <c r="KE33" i="39"/>
  <c r="KE41" i="39" s="1"/>
  <c r="KE34" i="39"/>
  <c r="KE42" i="39" s="1"/>
  <c r="KE31" i="39"/>
  <c r="KE32" i="39"/>
  <c r="KE35" i="39"/>
  <c r="JS5" i="45"/>
  <c r="JQ13" i="45"/>
  <c r="JQ17" i="45"/>
  <c r="JQ43" i="45"/>
  <c r="JQ4" i="45"/>
  <c r="JQ14" i="45"/>
  <c r="JQ18" i="45"/>
  <c r="JQ44" i="45"/>
  <c r="JQ11" i="45"/>
  <c r="JQ15" i="45"/>
  <c r="JQ45" i="45"/>
  <c r="JQ55" i="45"/>
  <c r="JQ58" i="45"/>
  <c r="JQ62" i="45"/>
  <c r="JQ66" i="45"/>
  <c r="JQ47" i="45"/>
  <c r="JQ56" i="45"/>
  <c r="JQ60" i="45"/>
  <c r="JQ63" i="45"/>
  <c r="JQ67" i="45"/>
  <c r="JQ12" i="45"/>
  <c r="JQ46" i="45"/>
  <c r="JQ16" i="45"/>
  <c r="JQ57" i="45"/>
  <c r="JQ61" i="45"/>
  <c r="JQ65" i="45"/>
  <c r="JQ68" i="45"/>
  <c r="JQ86" i="45"/>
  <c r="JQ82" i="45"/>
  <c r="JQ83" i="45"/>
  <c r="JQ51" i="45"/>
  <c r="JQ84" i="45"/>
  <c r="JQ85" i="45"/>
  <c r="JR12" i="45"/>
  <c r="JR16" i="45"/>
  <c r="JR46" i="45"/>
  <c r="JT5" i="45"/>
  <c r="JR13" i="45"/>
  <c r="JR17" i="45"/>
  <c r="JR43" i="45"/>
  <c r="JR47" i="45"/>
  <c r="JR4" i="45"/>
  <c r="JR14" i="45"/>
  <c r="JR18" i="45"/>
  <c r="JR44" i="45"/>
  <c r="JR11" i="45"/>
  <c r="JR15" i="45"/>
  <c r="JR45" i="45"/>
  <c r="JR51" i="45"/>
  <c r="JR55" i="45"/>
  <c r="JR58" i="45"/>
  <c r="JR62" i="45"/>
  <c r="JR66" i="45"/>
  <c r="JR56" i="45"/>
  <c r="JR60" i="45"/>
  <c r="JR63" i="45"/>
  <c r="JR67" i="45"/>
  <c r="JR57" i="45"/>
  <c r="JR61" i="45"/>
  <c r="JR65" i="45"/>
  <c r="JR68" i="45"/>
  <c r="JR85" i="45"/>
  <c r="JR86" i="45"/>
  <c r="JR82" i="45"/>
  <c r="JR83" i="45"/>
  <c r="JR84" i="45"/>
  <c r="JX4" i="38"/>
  <c r="JX42" i="38"/>
  <c r="JV4" i="17"/>
  <c r="JV21" i="17"/>
  <c r="JV25" i="17"/>
  <c r="JV22" i="17"/>
  <c r="JV28" i="17"/>
  <c r="JV23" i="17"/>
  <c r="JV29" i="17"/>
  <c r="JV20" i="17"/>
  <c r="JV24" i="17"/>
  <c r="JV34" i="17"/>
  <c r="JV44" i="17"/>
  <c r="JV35" i="17"/>
  <c r="JV36" i="17"/>
  <c r="JV40" i="17"/>
  <c r="JV45" i="17"/>
  <c r="JV30" i="17"/>
  <c r="JV31" i="17"/>
  <c r="JV41" i="17"/>
  <c r="JV46" i="17"/>
  <c r="JV32" i="17"/>
  <c r="JV43" i="17"/>
  <c r="JV48" i="17"/>
  <c r="JV53" i="17"/>
  <c r="JV49" i="17"/>
  <c r="JV54" i="17"/>
  <c r="JV50" i="17"/>
  <c r="JV55" i="17"/>
  <c r="JV47" i="17"/>
  <c r="JV51" i="17"/>
  <c r="JV56" i="17"/>
  <c r="JV60" i="17"/>
  <c r="JV66" i="17"/>
  <c r="JV61" i="17"/>
  <c r="JV67" i="17"/>
  <c r="JV64" i="17"/>
  <c r="JV68" i="17"/>
  <c r="JV58" i="17"/>
  <c r="JV59" i="17"/>
  <c r="JV65" i="17"/>
  <c r="JV69" i="17"/>
  <c r="JV57" i="17"/>
  <c r="JV77" i="17"/>
  <c r="JV81" i="17"/>
  <c r="JV72" i="17"/>
  <c r="JV74" i="17"/>
  <c r="JV78" i="17"/>
  <c r="JV82" i="17"/>
  <c r="JV75" i="17"/>
  <c r="JV79" i="17"/>
  <c r="JV70" i="17"/>
  <c r="JV71" i="17"/>
  <c r="JV76" i="17"/>
  <c r="JV80" i="17"/>
  <c r="JV87" i="17"/>
  <c r="JV91" i="17"/>
  <c r="JV88" i="17"/>
  <c r="JV92" i="17"/>
  <c r="JV85" i="17"/>
  <c r="JV89" i="17"/>
  <c r="JV84" i="17"/>
  <c r="JV86" i="17"/>
  <c r="JV90" i="17"/>
  <c r="JS4" i="46"/>
  <c r="JU5" i="46"/>
  <c r="JV5" i="46" s="1"/>
  <c r="JS9" i="46"/>
  <c r="JS8" i="46"/>
  <c r="JS10" i="46"/>
  <c r="JS14" i="46"/>
  <c r="JS16" i="46"/>
  <c r="JS17" i="46"/>
  <c r="JS18" i="46"/>
  <c r="JS19" i="46"/>
  <c r="JS15" i="46"/>
  <c r="JS20" i="46"/>
  <c r="JS21" i="46"/>
  <c r="JS23" i="46"/>
  <c r="JS25" i="46"/>
  <c r="JS22" i="46"/>
  <c r="JS24" i="46"/>
  <c r="JS26" i="46"/>
  <c r="JS29" i="46"/>
  <c r="JS31" i="46"/>
  <c r="JS27" i="46"/>
  <c r="JS33" i="46"/>
  <c r="JS32" i="46"/>
  <c r="JS30" i="46"/>
  <c r="JS38" i="46"/>
  <c r="JS39" i="46"/>
  <c r="JS36" i="46"/>
  <c r="JS34" i="46"/>
  <c r="JS35" i="46"/>
  <c r="JS40" i="46"/>
  <c r="JS45" i="46"/>
  <c r="JS37" i="46"/>
  <c r="JS41" i="46"/>
  <c r="JS42" i="46"/>
  <c r="JS46" i="46"/>
  <c r="JS43" i="46"/>
  <c r="JS47" i="46"/>
  <c r="JS48" i="46"/>
  <c r="JS52" i="46"/>
  <c r="JS63" i="46"/>
  <c r="JS54" i="46"/>
  <c r="JS56" i="46"/>
  <c r="JS57" i="46"/>
  <c r="JS58" i="46"/>
  <c r="JS53" i="46"/>
  <c r="JS60" i="46"/>
  <c r="JS69" i="46"/>
  <c r="JS64" i="46"/>
  <c r="JS70" i="46"/>
  <c r="JS65" i="46"/>
  <c r="JS68" i="46"/>
  <c r="JS71" i="46"/>
  <c r="JS72" i="46"/>
  <c r="JS75" i="46"/>
  <c r="JY4" i="57"/>
  <c r="JY5" i="38"/>
  <c r="JZ5" i="38" s="1"/>
  <c r="JW5" i="17"/>
  <c r="EA25" i="18"/>
  <c r="KF5" i="39"/>
  <c r="KG5" i="39" s="1"/>
  <c r="KD13" i="39"/>
  <c r="KD25" i="39"/>
  <c r="KD18" i="39"/>
  <c r="KD36" i="39" s="1"/>
  <c r="KD43" i="39" s="1"/>
  <c r="KD11" i="39"/>
  <c r="KD23" i="39"/>
  <c r="KD16" i="39"/>
  <c r="KD14" i="39"/>
  <c r="KD4" i="39"/>
  <c r="KD19" i="39"/>
  <c r="KD22" i="39"/>
  <c r="KD9" i="39"/>
  <c r="KD39" i="39"/>
  <c r="KD24" i="39"/>
  <c r="KD33" i="39"/>
  <c r="KD41" i="39" s="1"/>
  <c r="KD34" i="39"/>
  <c r="KD42" i="39" s="1"/>
  <c r="KD31" i="39"/>
  <c r="KD32" i="39"/>
  <c r="KD20" i="39"/>
  <c r="KD35" i="39"/>
  <c r="KD12" i="39"/>
  <c r="KD17" i="39"/>
  <c r="KD21" i="39"/>
  <c r="KD15" i="39"/>
  <c r="KD26" i="39"/>
  <c r="JZ5" i="57"/>
  <c r="JZ9" i="44"/>
  <c r="JZ12" i="44"/>
  <c r="JZ15" i="44"/>
  <c r="JZ20" i="44"/>
  <c r="KB5" i="44"/>
  <c r="KC5" i="44" s="1"/>
  <c r="JZ4" i="44"/>
  <c r="JZ11" i="44"/>
  <c r="JZ14" i="44"/>
  <c r="JZ17" i="44"/>
  <c r="JZ10" i="44"/>
  <c r="JZ25" i="44"/>
  <c r="JZ28" i="44"/>
  <c r="JZ36" i="44"/>
  <c r="JZ40" i="44"/>
  <c r="JZ44" i="44"/>
  <c r="JZ48" i="44"/>
  <c r="JZ51" i="44"/>
  <c r="JZ55" i="44"/>
  <c r="JZ22" i="44"/>
  <c r="JZ16" i="44"/>
  <c r="JZ24" i="44"/>
  <c r="JZ27" i="44"/>
  <c r="JZ35" i="44"/>
  <c r="JZ38" i="44"/>
  <c r="JZ43" i="44"/>
  <c r="JZ47" i="44"/>
  <c r="JZ50" i="44"/>
  <c r="JZ54" i="44"/>
  <c r="JZ23" i="44"/>
  <c r="JZ26" i="44"/>
  <c r="JZ34" i="44"/>
  <c r="JZ37" i="44"/>
  <c r="JZ42" i="44"/>
  <c r="JZ56" i="44"/>
  <c r="JZ57" i="44"/>
  <c r="JZ49" i="44"/>
  <c r="JZ21" i="44"/>
  <c r="JZ58" i="44"/>
  <c r="JZ13" i="44"/>
  <c r="JZ53" i="44"/>
  <c r="JZ45" i="44"/>
  <c r="KG4" i="39" l="1"/>
  <c r="KG22" i="39" s="1"/>
  <c r="KG23" i="39"/>
  <c r="KG17" i="39"/>
  <c r="JZ4" i="38"/>
  <c r="JZ42" i="38"/>
  <c r="KC3" i="44"/>
  <c r="KC4" i="44"/>
  <c r="JV4" i="46"/>
  <c r="JV9" i="46"/>
  <c r="JV8" i="46"/>
  <c r="JV10" i="46"/>
  <c r="JV14" i="46"/>
  <c r="JV16" i="46"/>
  <c r="JV17" i="46"/>
  <c r="JV15" i="46"/>
  <c r="JV18" i="46"/>
  <c r="JV19" i="46"/>
  <c r="JV20" i="46"/>
  <c r="JV21" i="46"/>
  <c r="JV23" i="46"/>
  <c r="JV25" i="46"/>
  <c r="JV22" i="46"/>
  <c r="JV24" i="46"/>
  <c r="JV26" i="46"/>
  <c r="JV30" i="46"/>
  <c r="JV32" i="46"/>
  <c r="JV29" i="46"/>
  <c r="JV27" i="46"/>
  <c r="JV35" i="46"/>
  <c r="JV31" i="46"/>
  <c r="JV33" i="46"/>
  <c r="JV37" i="46"/>
  <c r="JV38" i="46"/>
  <c r="JV34" i="46"/>
  <c r="JV36" i="46"/>
  <c r="JV39" i="46"/>
  <c r="JV43" i="46"/>
  <c r="JV40" i="46"/>
  <c r="JV45" i="46"/>
  <c r="JV41" i="46"/>
  <c r="JV46" i="46"/>
  <c r="JV47" i="46"/>
  <c r="JV48" i="46"/>
  <c r="JV42" i="46"/>
  <c r="JV52" i="46"/>
  <c r="JV53" i="46"/>
  <c r="JV60" i="46"/>
  <c r="JV54" i="46"/>
  <c r="JV56" i="46"/>
  <c r="JV57" i="46"/>
  <c r="JV58" i="46"/>
  <c r="JV68" i="46"/>
  <c r="JV69" i="46"/>
  <c r="JV63" i="46"/>
  <c r="JV64" i="46"/>
  <c r="JV65" i="46"/>
  <c r="JV70" i="46"/>
  <c r="JV71" i="46"/>
  <c r="JV72" i="46"/>
  <c r="JV75" i="46"/>
  <c r="KE40" i="39"/>
  <c r="EB25" i="18"/>
  <c r="JZ4" i="57"/>
  <c r="JW4" i="17"/>
  <c r="JW21" i="17"/>
  <c r="JW25" i="17"/>
  <c r="JW22" i="17"/>
  <c r="JW28" i="17"/>
  <c r="JW23" i="17"/>
  <c r="JW20" i="17"/>
  <c r="JW24" i="17"/>
  <c r="JW34" i="17"/>
  <c r="JW35" i="17"/>
  <c r="JW36" i="17"/>
  <c r="JW29" i="17"/>
  <c r="JW40" i="17"/>
  <c r="JW45" i="17"/>
  <c r="JW30" i="17"/>
  <c r="JW31" i="17"/>
  <c r="JW41" i="17"/>
  <c r="JW32" i="17"/>
  <c r="JW43" i="17"/>
  <c r="JW48" i="17"/>
  <c r="JW53" i="17"/>
  <c r="JW46" i="17"/>
  <c r="JW49" i="17"/>
  <c r="JW54" i="17"/>
  <c r="JW50" i="17"/>
  <c r="JW55" i="17"/>
  <c r="JW44" i="17"/>
  <c r="JW47" i="17"/>
  <c r="JW51" i="17"/>
  <c r="JW56" i="17"/>
  <c r="JW60" i="17"/>
  <c r="JW66" i="17"/>
  <c r="JW61" i="17"/>
  <c r="JW67" i="17"/>
  <c r="JW64" i="17"/>
  <c r="JW68" i="17"/>
  <c r="JW58" i="17"/>
  <c r="JW59" i="17"/>
  <c r="JW65" i="17"/>
  <c r="JW57" i="17"/>
  <c r="JW69" i="17"/>
  <c r="JW77" i="17"/>
  <c r="JW81" i="17"/>
  <c r="JW72" i="17"/>
  <c r="JW74" i="17"/>
  <c r="JW78" i="17"/>
  <c r="JW82" i="17"/>
  <c r="JW75" i="17"/>
  <c r="JW79" i="17"/>
  <c r="JW70" i="17"/>
  <c r="JW71" i="17"/>
  <c r="JW76" i="17"/>
  <c r="JW80" i="17"/>
  <c r="JW87" i="17"/>
  <c r="JW91" i="17"/>
  <c r="JW88" i="17"/>
  <c r="JW92" i="17"/>
  <c r="JW85" i="17"/>
  <c r="JW89" i="17"/>
  <c r="JW84" i="17"/>
  <c r="JW86" i="17"/>
  <c r="JW90" i="17"/>
  <c r="KA5" i="57"/>
  <c r="JX5" i="17"/>
  <c r="JT12" i="45"/>
  <c r="JT16" i="45"/>
  <c r="JT46" i="45"/>
  <c r="JT13" i="45"/>
  <c r="JT17" i="45"/>
  <c r="JT43" i="45"/>
  <c r="JT4" i="45"/>
  <c r="JT14" i="45"/>
  <c r="JT18" i="45"/>
  <c r="JT44" i="45"/>
  <c r="JT11" i="45"/>
  <c r="JT51" i="45"/>
  <c r="JT47" i="45"/>
  <c r="JT55" i="45"/>
  <c r="JT58" i="45"/>
  <c r="JT62" i="45"/>
  <c r="JT66" i="45"/>
  <c r="JT15" i="45"/>
  <c r="JT56" i="45"/>
  <c r="JT60" i="45"/>
  <c r="JT63" i="45"/>
  <c r="JT67" i="45"/>
  <c r="JT45" i="45"/>
  <c r="JT61" i="45"/>
  <c r="JT85" i="45"/>
  <c r="JT68" i="45"/>
  <c r="JT86" i="45"/>
  <c r="JT82" i="45"/>
  <c r="JT65" i="45"/>
  <c r="JT83" i="45"/>
  <c r="JT57" i="45"/>
  <c r="JT84" i="45"/>
  <c r="KD40" i="39"/>
  <c r="JU5" i="45"/>
  <c r="JS12" i="45"/>
  <c r="JS16" i="45"/>
  <c r="JS46" i="45"/>
  <c r="JS13" i="45"/>
  <c r="JS17" i="45"/>
  <c r="JS43" i="45"/>
  <c r="JS4" i="45"/>
  <c r="JS14" i="45"/>
  <c r="JS18" i="45"/>
  <c r="JS44" i="45"/>
  <c r="JS11" i="45"/>
  <c r="JS15" i="45"/>
  <c r="JS45" i="45"/>
  <c r="JS51" i="45"/>
  <c r="JS47" i="45"/>
  <c r="JS55" i="45"/>
  <c r="JS58" i="45"/>
  <c r="JS62" i="45"/>
  <c r="JS66" i="45"/>
  <c r="JS56" i="45"/>
  <c r="JS60" i="45"/>
  <c r="JS63" i="45"/>
  <c r="JS67" i="45"/>
  <c r="JS57" i="45"/>
  <c r="JS61" i="45"/>
  <c r="JS85" i="45"/>
  <c r="JS68" i="45"/>
  <c r="JS86" i="45"/>
  <c r="JS82" i="45"/>
  <c r="JS65" i="45"/>
  <c r="JS83" i="45"/>
  <c r="JS84" i="45"/>
  <c r="KE18" i="39"/>
  <c r="KE36" i="39" s="1"/>
  <c r="KE43" i="39" s="1"/>
  <c r="KA5" i="38"/>
  <c r="JY4" i="38"/>
  <c r="JY42" i="38"/>
  <c r="KE13" i="39"/>
  <c r="KB10" i="44"/>
  <c r="KC10" i="44" s="1"/>
  <c r="KB9" i="44"/>
  <c r="KC9" i="44" s="1"/>
  <c r="KB12" i="44"/>
  <c r="KC12" i="44" s="1"/>
  <c r="KD5" i="44"/>
  <c r="KE5" i="44" s="1"/>
  <c r="KB4" i="44"/>
  <c r="KB11" i="44"/>
  <c r="KC11" i="44" s="1"/>
  <c r="KB21" i="44"/>
  <c r="KC21" i="44" s="1"/>
  <c r="KB25" i="44"/>
  <c r="KC25" i="44" s="1"/>
  <c r="KB28" i="44"/>
  <c r="KC28" i="44" s="1"/>
  <c r="KB22" i="44"/>
  <c r="KC22" i="44" s="1"/>
  <c r="KB14" i="44"/>
  <c r="KC14" i="44" s="1"/>
  <c r="KB15" i="44"/>
  <c r="KC15" i="44" s="1"/>
  <c r="KB16" i="44"/>
  <c r="KC16" i="44" s="1"/>
  <c r="KB20" i="44"/>
  <c r="KC20" i="44" s="1"/>
  <c r="KB24" i="44"/>
  <c r="KC24" i="44" s="1"/>
  <c r="KB27" i="44"/>
  <c r="KC27" i="44" s="1"/>
  <c r="KB35" i="44"/>
  <c r="KC35" i="44" s="1"/>
  <c r="KB38" i="44"/>
  <c r="KC38" i="44" s="1"/>
  <c r="KB43" i="44"/>
  <c r="KC43" i="44" s="1"/>
  <c r="KB47" i="44"/>
  <c r="KC47" i="44" s="1"/>
  <c r="KB50" i="44"/>
  <c r="KC50" i="44" s="1"/>
  <c r="KB54" i="44"/>
  <c r="KC54" i="44" s="1"/>
  <c r="KB13" i="44"/>
  <c r="KC13" i="44" s="1"/>
  <c r="KB17" i="44"/>
  <c r="KC17" i="44" s="1"/>
  <c r="KB23" i="44"/>
  <c r="KC23" i="44" s="1"/>
  <c r="KB45" i="44"/>
  <c r="KC45" i="44" s="1"/>
  <c r="KB48" i="44"/>
  <c r="KC48" i="44" s="1"/>
  <c r="KB53" i="44"/>
  <c r="KC53" i="44" s="1"/>
  <c r="KB55" i="44"/>
  <c r="KC55" i="44" s="1"/>
  <c r="KB56" i="44"/>
  <c r="KC56" i="44" s="1"/>
  <c r="KB26" i="44"/>
  <c r="KC26" i="44" s="1"/>
  <c r="KB34" i="44"/>
  <c r="KC34" i="44" s="1"/>
  <c r="KB57" i="44"/>
  <c r="KC57" i="44" s="1"/>
  <c r="KB37" i="44"/>
  <c r="KC37" i="44" s="1"/>
  <c r="KB44" i="44"/>
  <c r="KC44" i="44" s="1"/>
  <c r="KB49" i="44"/>
  <c r="KC49" i="44" s="1"/>
  <c r="KB51" i="44"/>
  <c r="KC51" i="44" s="1"/>
  <c r="KB42" i="44"/>
  <c r="KC42" i="44" s="1"/>
  <c r="KB36" i="44"/>
  <c r="KC36" i="44" s="1"/>
  <c r="KB58" i="44"/>
  <c r="KC58" i="44" s="1"/>
  <c r="KB40" i="44"/>
  <c r="KC40" i="44" s="1"/>
  <c r="KE22" i="39"/>
  <c r="KE17" i="39"/>
  <c r="KE39" i="39"/>
  <c r="KD29" i="39"/>
  <c r="KD30" i="39"/>
  <c r="KH5" i="39"/>
  <c r="KF13" i="39"/>
  <c r="KF25" i="39"/>
  <c r="KF18" i="39"/>
  <c r="KF36" i="39" s="1"/>
  <c r="KF43" i="39" s="1"/>
  <c r="KF16" i="39"/>
  <c r="KF4" i="39"/>
  <c r="KF9" i="39" s="1"/>
  <c r="KF11" i="39"/>
  <c r="KF39" i="39"/>
  <c r="KF14" i="39"/>
  <c r="KF33" i="39"/>
  <c r="KF41" i="39" s="1"/>
  <c r="KF34" i="39"/>
  <c r="KF23" i="39"/>
  <c r="KE20" i="39"/>
  <c r="JW5" i="46"/>
  <c r="JX5" i="46" s="1"/>
  <c r="JU14" i="46"/>
  <c r="JU15" i="46"/>
  <c r="JU9" i="46"/>
  <c r="JU8" i="46"/>
  <c r="JU4" i="46"/>
  <c r="JU10" i="46"/>
  <c r="JU16" i="46"/>
  <c r="JU17" i="46"/>
  <c r="JU18" i="46"/>
  <c r="JU20" i="46"/>
  <c r="JU19" i="46"/>
  <c r="JU21" i="46"/>
  <c r="JU23" i="46"/>
  <c r="JU22" i="46"/>
  <c r="JU30" i="46"/>
  <c r="JU25" i="46"/>
  <c r="JU24" i="46"/>
  <c r="JU27" i="46"/>
  <c r="JU26" i="46"/>
  <c r="JU31" i="46"/>
  <c r="JU33" i="46"/>
  <c r="JU29" i="46"/>
  <c r="JU37" i="46"/>
  <c r="JU32" i="46"/>
  <c r="JU36" i="46"/>
  <c r="JU35" i="46"/>
  <c r="JU34" i="46"/>
  <c r="JU38" i="46"/>
  <c r="JU42" i="46"/>
  <c r="JU39" i="46"/>
  <c r="JU40" i="46"/>
  <c r="JU46" i="46"/>
  <c r="JU43" i="46"/>
  <c r="JU45" i="46"/>
  <c r="JU47" i="46"/>
  <c r="JU41" i="46"/>
  <c r="JU48" i="46"/>
  <c r="JU53" i="46"/>
  <c r="JU52" i="46"/>
  <c r="JU54" i="46"/>
  <c r="JU56" i="46"/>
  <c r="JU57" i="46"/>
  <c r="JU68" i="46"/>
  <c r="JU60" i="46"/>
  <c r="JU69" i="46"/>
  <c r="JU63" i="46"/>
  <c r="JU64" i="46"/>
  <c r="JU58" i="46"/>
  <c r="JU65" i="46"/>
  <c r="JU71" i="46"/>
  <c r="JU72" i="46"/>
  <c r="JU75" i="46"/>
  <c r="JU70" i="46"/>
  <c r="JX4" i="46" l="1"/>
  <c r="JX14" i="46"/>
  <c r="JX8" i="46"/>
  <c r="JX9" i="46"/>
  <c r="JX10" i="46"/>
  <c r="JX15" i="46"/>
  <c r="JX16" i="46"/>
  <c r="JX17" i="46"/>
  <c r="JX18" i="46"/>
  <c r="JX20" i="46"/>
  <c r="JX19" i="46"/>
  <c r="JX22" i="46"/>
  <c r="JX24" i="46"/>
  <c r="JX21" i="46"/>
  <c r="JX23" i="46"/>
  <c r="JX29" i="46"/>
  <c r="JX26" i="46"/>
  <c r="JX25" i="46"/>
  <c r="JX27" i="46"/>
  <c r="JX30" i="46"/>
  <c r="JX31" i="46"/>
  <c r="JX32" i="46"/>
  <c r="JX35" i="46"/>
  <c r="JX36" i="46"/>
  <c r="JX34" i="46"/>
  <c r="JX33" i="46"/>
  <c r="JX37" i="46"/>
  <c r="JX41" i="46"/>
  <c r="JX38" i="46"/>
  <c r="JX42" i="46"/>
  <c r="JX39" i="46"/>
  <c r="JX40" i="46"/>
  <c r="JX43" i="46"/>
  <c r="JX45" i="46"/>
  <c r="JX46" i="46"/>
  <c r="JX53" i="46"/>
  <c r="JX47" i="46"/>
  <c r="JX48" i="46"/>
  <c r="JX58" i="46"/>
  <c r="JX60" i="46"/>
  <c r="JX52" i="46"/>
  <c r="JX54" i="46"/>
  <c r="JX65" i="46"/>
  <c r="JX57" i="46"/>
  <c r="JX68" i="46"/>
  <c r="JX69" i="46"/>
  <c r="JX63" i="46"/>
  <c r="JX64" i="46"/>
  <c r="JX75" i="46"/>
  <c r="JX70" i="46"/>
  <c r="JX71" i="46"/>
  <c r="JX56" i="46"/>
  <c r="JX72" i="46"/>
  <c r="KE4" i="44"/>
  <c r="KE11" i="44"/>
  <c r="KE14" i="44"/>
  <c r="KE10" i="44"/>
  <c r="KE13" i="44"/>
  <c r="KE9" i="44"/>
  <c r="KE12" i="44"/>
  <c r="KE15" i="44"/>
  <c r="KE23" i="44"/>
  <c r="KE17" i="44"/>
  <c r="KE21" i="44"/>
  <c r="KE25" i="44"/>
  <c r="KE28" i="44"/>
  <c r="KE22" i="44"/>
  <c r="KE20" i="44"/>
  <c r="KE16" i="44"/>
  <c r="KE24" i="44"/>
  <c r="KE27" i="44"/>
  <c r="KE35" i="44"/>
  <c r="KE40" i="44"/>
  <c r="KE58" i="44"/>
  <c r="KE38" i="44"/>
  <c r="KE43" i="44"/>
  <c r="KE45" i="44"/>
  <c r="KE48" i="44"/>
  <c r="KE50" i="44"/>
  <c r="KE53" i="44"/>
  <c r="KE55" i="44"/>
  <c r="KE26" i="44"/>
  <c r="KE34" i="44"/>
  <c r="KE56" i="44"/>
  <c r="KE37" i="44"/>
  <c r="KE57" i="44"/>
  <c r="KE44" i="44"/>
  <c r="KE47" i="44"/>
  <c r="KE49" i="44"/>
  <c r="KE51" i="44"/>
  <c r="KE54" i="44"/>
  <c r="KE42" i="44"/>
  <c r="KE36" i="44"/>
  <c r="JU11" i="45"/>
  <c r="JU15" i="45"/>
  <c r="JU45" i="45"/>
  <c r="JU12" i="45"/>
  <c r="JU16" i="45"/>
  <c r="JU46" i="45"/>
  <c r="JU13" i="45"/>
  <c r="JU17" i="45"/>
  <c r="JU43" i="45"/>
  <c r="JU4" i="45"/>
  <c r="JU14" i="45"/>
  <c r="JU18" i="45"/>
  <c r="JU44" i="45"/>
  <c r="JU57" i="45"/>
  <c r="JU61" i="45"/>
  <c r="JU65" i="45"/>
  <c r="JU68" i="45"/>
  <c r="JU51" i="45"/>
  <c r="JU47" i="45"/>
  <c r="JU55" i="45"/>
  <c r="JU58" i="45"/>
  <c r="JU62" i="45"/>
  <c r="JU66" i="45"/>
  <c r="JU56" i="45"/>
  <c r="JU60" i="45"/>
  <c r="JU63" i="45"/>
  <c r="JU67" i="45"/>
  <c r="JU84" i="45"/>
  <c r="JU85" i="45"/>
  <c r="JU86" i="45"/>
  <c r="JU82" i="45"/>
  <c r="JU83" i="45"/>
  <c r="KG35" i="39"/>
  <c r="KG32" i="39"/>
  <c r="EC25" i="18"/>
  <c r="KG19" i="39"/>
  <c r="KF19" i="39"/>
  <c r="KH12" i="39"/>
  <c r="KH17" i="39"/>
  <c r="KH15" i="39"/>
  <c r="KH23" i="39"/>
  <c r="KH9" i="39"/>
  <c r="KH14" i="39"/>
  <c r="KH26" i="39"/>
  <c r="KH13" i="39"/>
  <c r="KH19" i="39"/>
  <c r="KH4" i="39"/>
  <c r="KH22" i="39" s="1"/>
  <c r="KH25" i="39"/>
  <c r="KH39" i="39"/>
  <c r="KH33" i="39"/>
  <c r="KH41" i="39" s="1"/>
  <c r="KH34" i="39"/>
  <c r="KH31" i="39"/>
  <c r="KH21" i="39"/>
  <c r="KH35" i="39"/>
  <c r="KF26" i="39"/>
  <c r="KF22" i="39"/>
  <c r="KF15" i="39"/>
  <c r="JV5" i="45"/>
  <c r="KG21" i="39"/>
  <c r="KG14" i="39"/>
  <c r="KF30" i="39"/>
  <c r="KF35" i="39"/>
  <c r="KF24" i="39"/>
  <c r="KG12" i="39"/>
  <c r="KG16" i="39"/>
  <c r="KA4" i="38"/>
  <c r="KA42" i="38"/>
  <c r="KF20" i="39"/>
  <c r="KF17" i="39"/>
  <c r="KF12" i="39"/>
  <c r="KD37" i="39"/>
  <c r="KD44" i="39" s="1"/>
  <c r="KF29" i="39"/>
  <c r="KG31" i="39"/>
  <c r="KG40" i="39" s="1"/>
  <c r="KG11" i="39"/>
  <c r="JY5" i="46"/>
  <c r="JZ5" i="46" s="1"/>
  <c r="JW8" i="46"/>
  <c r="JW14" i="46"/>
  <c r="JW9" i="46"/>
  <c r="JW10" i="46"/>
  <c r="JW4" i="46"/>
  <c r="JW15" i="46"/>
  <c r="JW16" i="46"/>
  <c r="JW17" i="46"/>
  <c r="JW18" i="46"/>
  <c r="JW20" i="46"/>
  <c r="JW19" i="46"/>
  <c r="JW21" i="46"/>
  <c r="JW23" i="46"/>
  <c r="JW22" i="46"/>
  <c r="JW26" i="46"/>
  <c r="JW25" i="46"/>
  <c r="JW31" i="46"/>
  <c r="JW24" i="46"/>
  <c r="JW30" i="46"/>
  <c r="JW29" i="46"/>
  <c r="JW27" i="46"/>
  <c r="JW35" i="46"/>
  <c r="JW33" i="46"/>
  <c r="JW32" i="46"/>
  <c r="JW34" i="46"/>
  <c r="JW37" i="46"/>
  <c r="JW36" i="46"/>
  <c r="JW38" i="46"/>
  <c r="JW42" i="46"/>
  <c r="JW39" i="46"/>
  <c r="JW45" i="46"/>
  <c r="JW40" i="46"/>
  <c r="JW41" i="46"/>
  <c r="JW43" i="46"/>
  <c r="JW46" i="46"/>
  <c r="JW53" i="46"/>
  <c r="JW47" i="46"/>
  <c r="JW54" i="46"/>
  <c r="JW48" i="46"/>
  <c r="JW58" i="46"/>
  <c r="JW60" i="46"/>
  <c r="JW52" i="46"/>
  <c r="JW56" i="46"/>
  <c r="JW57" i="46"/>
  <c r="JW68" i="46"/>
  <c r="JW69" i="46"/>
  <c r="JW63" i="46"/>
  <c r="JW64" i="46"/>
  <c r="JW70" i="46"/>
  <c r="JW71" i="46"/>
  <c r="JW72" i="46"/>
  <c r="JW65" i="46"/>
  <c r="JW75" i="46"/>
  <c r="KE29" i="39"/>
  <c r="KD10" i="44"/>
  <c r="KD13" i="44"/>
  <c r="KD16" i="44"/>
  <c r="KD21" i="44"/>
  <c r="KD9" i="44"/>
  <c r="KD12" i="44"/>
  <c r="KD15" i="44"/>
  <c r="KD20" i="44"/>
  <c r="KF5" i="44"/>
  <c r="KD23" i="44"/>
  <c r="KD26" i="44"/>
  <c r="KD34" i="44"/>
  <c r="KD37" i="44"/>
  <c r="KD42" i="44"/>
  <c r="KD45" i="44"/>
  <c r="KD49" i="44"/>
  <c r="KD53" i="44"/>
  <c r="KD17" i="44"/>
  <c r="KD4" i="44"/>
  <c r="KD25" i="44"/>
  <c r="KD28" i="44"/>
  <c r="KD36" i="44"/>
  <c r="KD40" i="44"/>
  <c r="KD44" i="44"/>
  <c r="KD48" i="44"/>
  <c r="KD51" i="44"/>
  <c r="KD55" i="44"/>
  <c r="KD22" i="44"/>
  <c r="KD11" i="44"/>
  <c r="KD14" i="44"/>
  <c r="KD24" i="44"/>
  <c r="KD27" i="44"/>
  <c r="KD35" i="44"/>
  <c r="KD38" i="44"/>
  <c r="KD58" i="44"/>
  <c r="KD43" i="44"/>
  <c r="KD50" i="44"/>
  <c r="KD56" i="44"/>
  <c r="KD57" i="44"/>
  <c r="KD47" i="44"/>
  <c r="KD54" i="44"/>
  <c r="KG34" i="39"/>
  <c r="KG42" i="39" s="1"/>
  <c r="KG25" i="39"/>
  <c r="KF32" i="39"/>
  <c r="KF21" i="39"/>
  <c r="JX21" i="17"/>
  <c r="JX25" i="17"/>
  <c r="JX4" i="17"/>
  <c r="JX22" i="17"/>
  <c r="JX28" i="17"/>
  <c r="JX23" i="17"/>
  <c r="JX20" i="17"/>
  <c r="JX24" i="17"/>
  <c r="JX34" i="17"/>
  <c r="JX44" i="17"/>
  <c r="JX35" i="17"/>
  <c r="JX36" i="17"/>
  <c r="JX29" i="17"/>
  <c r="JX40" i="17"/>
  <c r="JX45" i="17"/>
  <c r="JX30" i="17"/>
  <c r="JX31" i="17"/>
  <c r="JX41" i="17"/>
  <c r="JX32" i="17"/>
  <c r="JX43" i="17"/>
  <c r="JX47" i="17"/>
  <c r="JX51" i="17"/>
  <c r="JX56" i="17"/>
  <c r="JX48" i="17"/>
  <c r="JX53" i="17"/>
  <c r="JX57" i="17"/>
  <c r="JX46" i="17"/>
  <c r="JX49" i="17"/>
  <c r="JX54" i="17"/>
  <c r="JX58" i="17"/>
  <c r="JX50" i="17"/>
  <c r="JX55" i="17"/>
  <c r="JX60" i="17"/>
  <c r="JX66" i="17"/>
  <c r="JX70" i="17"/>
  <c r="JX61" i="17"/>
  <c r="JX67" i="17"/>
  <c r="JX71" i="17"/>
  <c r="JX64" i="17"/>
  <c r="JX68" i="17"/>
  <c r="JX59" i="17"/>
  <c r="JX65" i="17"/>
  <c r="JX69" i="17"/>
  <c r="JX76" i="17"/>
  <c r="JX80" i="17"/>
  <c r="JX77" i="17"/>
  <c r="JX81" i="17"/>
  <c r="JX72" i="17"/>
  <c r="JX74" i="17"/>
  <c r="JX78" i="17"/>
  <c r="JX82" i="17"/>
  <c r="JX75" i="17"/>
  <c r="JX79" i="17"/>
  <c r="JX86" i="17"/>
  <c r="JX90" i="17"/>
  <c r="JX87" i="17"/>
  <c r="JX91" i="17"/>
  <c r="JX88" i="17"/>
  <c r="JX92" i="17"/>
  <c r="JX85" i="17"/>
  <c r="JX89" i="17"/>
  <c r="JX84" i="17"/>
  <c r="JY5" i="17"/>
  <c r="KG33" i="39"/>
  <c r="KG41" i="39" s="1"/>
  <c r="KG13" i="39"/>
  <c r="KF31" i="39"/>
  <c r="KA4" i="57"/>
  <c r="KG39" i="39"/>
  <c r="KI5" i="39"/>
  <c r="KF42" i="39"/>
  <c r="KG24" i="39"/>
  <c r="KG20" i="39"/>
  <c r="KB5" i="57"/>
  <c r="KB5" i="38"/>
  <c r="KC5" i="38" s="1"/>
  <c r="KG9" i="39"/>
  <c r="KG15" i="39"/>
  <c r="KG26" i="39"/>
  <c r="KG18" i="39"/>
  <c r="KG36" i="39" s="1"/>
  <c r="KG43" i="39" s="1"/>
  <c r="JZ9" i="46" l="1"/>
  <c r="JZ4" i="46"/>
  <c r="JZ14" i="46"/>
  <c r="JZ8" i="46"/>
  <c r="JZ10" i="46"/>
  <c r="JZ17" i="46"/>
  <c r="JZ15" i="46"/>
  <c r="JZ18" i="46"/>
  <c r="JZ19" i="46"/>
  <c r="JZ16" i="46"/>
  <c r="JZ23" i="46"/>
  <c r="JZ20" i="46"/>
  <c r="JZ22" i="46"/>
  <c r="JZ21" i="46"/>
  <c r="JZ26" i="46"/>
  <c r="JZ24" i="46"/>
  <c r="JZ30" i="46"/>
  <c r="JZ25" i="46"/>
  <c r="JZ27" i="46"/>
  <c r="JZ32" i="46"/>
  <c r="JZ34" i="46"/>
  <c r="JZ31" i="46"/>
  <c r="JZ35" i="46"/>
  <c r="JZ29" i="46"/>
  <c r="JZ36" i="46"/>
  <c r="JZ33" i="46"/>
  <c r="JZ37" i="46"/>
  <c r="JZ41" i="46"/>
  <c r="JZ38" i="46"/>
  <c r="JZ40" i="46"/>
  <c r="JZ43" i="46"/>
  <c r="JZ42" i="46"/>
  <c r="JZ39" i="46"/>
  <c r="JZ45" i="46"/>
  <c r="JZ52" i="46"/>
  <c r="JZ46" i="46"/>
  <c r="JZ53" i="46"/>
  <c r="JZ47" i="46"/>
  <c r="JZ48" i="46"/>
  <c r="JZ56" i="46"/>
  <c r="JZ57" i="46"/>
  <c r="JZ58" i="46"/>
  <c r="JZ60" i="46"/>
  <c r="JZ54" i="46"/>
  <c r="JZ65" i="46"/>
  <c r="JZ68" i="46"/>
  <c r="JZ75" i="46"/>
  <c r="JZ70" i="46"/>
  <c r="JZ63" i="46"/>
  <c r="JZ64" i="46"/>
  <c r="JZ71" i="46"/>
  <c r="JZ69" i="46"/>
  <c r="JZ72" i="46"/>
  <c r="KC3" i="38"/>
  <c r="KC4" i="38"/>
  <c r="KA5" i="17"/>
  <c r="JY20" i="17"/>
  <c r="JY24" i="17"/>
  <c r="JY30" i="17"/>
  <c r="JY21" i="17"/>
  <c r="JY25" i="17"/>
  <c r="JY4" i="17"/>
  <c r="JY22" i="17"/>
  <c r="JY28" i="17"/>
  <c r="JY23" i="17"/>
  <c r="JY29" i="17"/>
  <c r="JY32" i="17"/>
  <c r="JY43" i="17"/>
  <c r="JY34" i="17"/>
  <c r="JY44" i="17"/>
  <c r="JY35" i="17"/>
  <c r="JY36" i="17"/>
  <c r="JY40" i="17"/>
  <c r="JY45" i="17"/>
  <c r="JY31" i="17"/>
  <c r="JY41" i="17"/>
  <c r="JY47" i="17"/>
  <c r="JY51" i="17"/>
  <c r="JY48" i="17"/>
  <c r="JY53" i="17"/>
  <c r="JY46" i="17"/>
  <c r="JY49" i="17"/>
  <c r="JY54" i="17"/>
  <c r="JY50" i="17"/>
  <c r="JY55" i="17"/>
  <c r="JY57" i="17"/>
  <c r="JY59" i="17"/>
  <c r="JY65" i="17"/>
  <c r="JY69" i="17"/>
  <c r="JY60" i="17"/>
  <c r="JY66" i="17"/>
  <c r="JY70" i="17"/>
  <c r="JY61" i="17"/>
  <c r="JY67" i="17"/>
  <c r="JY56" i="17"/>
  <c r="JY64" i="17"/>
  <c r="JY68" i="17"/>
  <c r="JY58" i="17"/>
  <c r="JY71" i="17"/>
  <c r="JY76" i="17"/>
  <c r="JY80" i="17"/>
  <c r="JY77" i="17"/>
  <c r="JY81" i="17"/>
  <c r="JY72" i="17"/>
  <c r="JY74" i="17"/>
  <c r="JY78" i="17"/>
  <c r="JY82" i="17"/>
  <c r="JY75" i="17"/>
  <c r="JY79" i="17"/>
  <c r="JY86" i="17"/>
  <c r="JY90" i="17"/>
  <c r="JY87" i="17"/>
  <c r="JY91" i="17"/>
  <c r="JY88" i="17"/>
  <c r="JY92" i="17"/>
  <c r="JY85" i="17"/>
  <c r="JY89" i="17"/>
  <c r="JY84" i="17"/>
  <c r="JZ5" i="17"/>
  <c r="KE30" i="39"/>
  <c r="KG29" i="39"/>
  <c r="KH42" i="39"/>
  <c r="JW5" i="45"/>
  <c r="KD5" i="57"/>
  <c r="KB4" i="57"/>
  <c r="KF4" i="44"/>
  <c r="KF11" i="44"/>
  <c r="KF10" i="44"/>
  <c r="KF9" i="44"/>
  <c r="KF12" i="44"/>
  <c r="KF13" i="44"/>
  <c r="KF23" i="44"/>
  <c r="KF26" i="44"/>
  <c r="KF34" i="44"/>
  <c r="KF17" i="44"/>
  <c r="KF21" i="44"/>
  <c r="KF25" i="44"/>
  <c r="KF28" i="44"/>
  <c r="KF36" i="44"/>
  <c r="KF40" i="44"/>
  <c r="KF44" i="44"/>
  <c r="KF48" i="44"/>
  <c r="KF51" i="44"/>
  <c r="KF55" i="44"/>
  <c r="KF15" i="44"/>
  <c r="KF22" i="44"/>
  <c r="KF20" i="44"/>
  <c r="KF14" i="44"/>
  <c r="KF16" i="44"/>
  <c r="KF58" i="44"/>
  <c r="KF38" i="44"/>
  <c r="KF43" i="44"/>
  <c r="KF45" i="44"/>
  <c r="KF50" i="44"/>
  <c r="KF53" i="44"/>
  <c r="KF24" i="44"/>
  <c r="KF35" i="44"/>
  <c r="KF56" i="44"/>
  <c r="KF37" i="44"/>
  <c r="KF57" i="44"/>
  <c r="KF27" i="44"/>
  <c r="KF47" i="44"/>
  <c r="KF49" i="44"/>
  <c r="KF54" i="44"/>
  <c r="KF42" i="44"/>
  <c r="KI4" i="39"/>
  <c r="KI12" i="39"/>
  <c r="KI24" i="39"/>
  <c r="KI17" i="39"/>
  <c r="KI22" i="39"/>
  <c r="KI15" i="39"/>
  <c r="KK5" i="39"/>
  <c r="KI13" i="39"/>
  <c r="KI18" i="39"/>
  <c r="KI36" i="39" s="1"/>
  <c r="KI43" i="39" s="1"/>
  <c r="KI9" i="39"/>
  <c r="KI21" i="39"/>
  <c r="KI34" i="39"/>
  <c r="KI42" i="39" s="1"/>
  <c r="KI26" i="39"/>
  <c r="KI35" i="39"/>
  <c r="KI11" i="39"/>
  <c r="KI19" i="39"/>
  <c r="KI14" i="39"/>
  <c r="KI25" i="39"/>
  <c r="KI16" i="39"/>
  <c r="KI20" i="39"/>
  <c r="KI32" i="39"/>
  <c r="KI33" i="39"/>
  <c r="KI41" i="39" s="1"/>
  <c r="KI23" i="39"/>
  <c r="KI39" i="39"/>
  <c r="KI31" i="39"/>
  <c r="KH32" i="39"/>
  <c r="KH40" i="39" s="1"/>
  <c r="KH11" i="39"/>
  <c r="ED25" i="18"/>
  <c r="KG30" i="39"/>
  <c r="KH30" i="39"/>
  <c r="KH18" i="39"/>
  <c r="KH36" i="39" s="1"/>
  <c r="KH43" i="39" s="1"/>
  <c r="KH24" i="39"/>
  <c r="KJ5" i="39"/>
  <c r="JY10" i="46"/>
  <c r="JY9" i="46"/>
  <c r="JY15" i="46"/>
  <c r="JY8" i="46"/>
  <c r="JY4" i="46"/>
  <c r="KA5" i="46"/>
  <c r="JY17" i="46"/>
  <c r="JY14" i="46"/>
  <c r="JY16" i="46"/>
  <c r="JY18" i="46"/>
  <c r="JY19" i="46"/>
  <c r="JY20" i="46"/>
  <c r="JY22" i="46"/>
  <c r="JY21" i="46"/>
  <c r="JY23" i="46"/>
  <c r="JY26" i="46"/>
  <c r="JY25" i="46"/>
  <c r="JY24" i="46"/>
  <c r="JY30" i="46"/>
  <c r="JY27" i="46"/>
  <c r="JY32" i="46"/>
  <c r="JY34" i="46"/>
  <c r="JY31" i="46"/>
  <c r="JY29" i="46"/>
  <c r="JY35" i="46"/>
  <c r="JY36" i="46"/>
  <c r="JY33" i="46"/>
  <c r="JY37" i="46"/>
  <c r="JY38" i="46"/>
  <c r="JY42" i="46"/>
  <c r="JY39" i="46"/>
  <c r="JY40" i="46"/>
  <c r="JY43" i="46"/>
  <c r="JY45" i="46"/>
  <c r="JY41" i="46"/>
  <c r="JY52" i="46"/>
  <c r="JY46" i="46"/>
  <c r="JY53" i="46"/>
  <c r="JY47" i="46"/>
  <c r="JY54" i="46"/>
  <c r="JY48" i="46"/>
  <c r="JY58" i="46"/>
  <c r="JY56" i="46"/>
  <c r="JY57" i="46"/>
  <c r="JY65" i="46"/>
  <c r="JY60" i="46"/>
  <c r="JY68" i="46"/>
  <c r="JY69" i="46"/>
  <c r="JY63" i="46"/>
  <c r="JY64" i="46"/>
  <c r="JY75" i="46"/>
  <c r="JY70" i="46"/>
  <c r="JY71" i="46"/>
  <c r="JY72" i="46"/>
  <c r="KH29" i="39"/>
  <c r="KF37" i="39"/>
  <c r="KF44" i="39" s="1"/>
  <c r="JV11" i="45"/>
  <c r="JV15" i="45"/>
  <c r="JV45" i="45"/>
  <c r="JX5" i="45"/>
  <c r="JV12" i="45"/>
  <c r="JV16" i="45"/>
  <c r="JV46" i="45"/>
  <c r="JV13" i="45"/>
  <c r="JV17" i="45"/>
  <c r="JV43" i="45"/>
  <c r="JV47" i="45"/>
  <c r="JV4" i="45"/>
  <c r="JV14" i="45"/>
  <c r="JV18" i="45"/>
  <c r="JV44" i="45"/>
  <c r="JV57" i="45"/>
  <c r="JV61" i="45"/>
  <c r="JV65" i="45"/>
  <c r="JV68" i="45"/>
  <c r="JV51" i="45"/>
  <c r="JV55" i="45"/>
  <c r="JV58" i="45"/>
  <c r="JV62" i="45"/>
  <c r="JV66" i="45"/>
  <c r="JV56" i="45"/>
  <c r="JV60" i="45"/>
  <c r="JV63" i="45"/>
  <c r="JV67" i="45"/>
  <c r="JV84" i="45"/>
  <c r="JV85" i="45"/>
  <c r="JV86" i="45"/>
  <c r="JV82" i="45"/>
  <c r="JV83" i="45"/>
  <c r="KH16" i="39"/>
  <c r="KH20" i="39"/>
  <c r="KC5" i="57"/>
  <c r="KD5" i="38"/>
  <c r="KB4" i="38"/>
  <c r="KB42" i="38"/>
  <c r="KC42" i="38" s="1"/>
  <c r="KF40" i="39"/>
  <c r="KE37" i="39"/>
  <c r="KE44" i="39" s="1"/>
  <c r="KG5" i="44"/>
  <c r="KG4" i="44" l="1"/>
  <c r="KG11" i="44"/>
  <c r="KG10" i="44"/>
  <c r="KG13" i="44"/>
  <c r="KG16" i="44"/>
  <c r="KG21" i="44"/>
  <c r="KG23" i="44"/>
  <c r="KG26" i="44"/>
  <c r="KG34" i="44"/>
  <c r="KG17" i="44"/>
  <c r="KG9" i="44"/>
  <c r="KG25" i="44"/>
  <c r="KG15" i="44"/>
  <c r="KG22" i="44"/>
  <c r="KG20" i="44"/>
  <c r="KG12" i="44"/>
  <c r="KG24" i="44"/>
  <c r="KG27" i="44"/>
  <c r="KG36" i="44"/>
  <c r="KG42" i="44"/>
  <c r="KG14" i="44"/>
  <c r="KG40" i="44"/>
  <c r="KG48" i="44"/>
  <c r="KG55" i="44"/>
  <c r="KG58" i="44"/>
  <c r="KG38" i="44"/>
  <c r="KG43" i="44"/>
  <c r="KG45" i="44"/>
  <c r="KG50" i="44"/>
  <c r="KG53" i="44"/>
  <c r="KG35" i="44"/>
  <c r="KG56" i="44"/>
  <c r="KG37" i="44"/>
  <c r="KG57" i="44"/>
  <c r="KG28" i="44"/>
  <c r="KG44" i="44"/>
  <c r="KG51" i="44"/>
  <c r="KG47" i="44"/>
  <c r="KG49" i="44"/>
  <c r="KG54" i="44"/>
  <c r="KH37" i="39"/>
  <c r="KH44" i="39" s="1"/>
  <c r="KC3" i="57"/>
  <c r="KC4" i="57"/>
  <c r="KE5" i="57"/>
  <c r="KA8" i="46"/>
  <c r="KA4" i="46"/>
  <c r="KA9" i="46"/>
  <c r="KA10" i="46"/>
  <c r="KA14" i="46"/>
  <c r="KA15" i="46"/>
  <c r="KA16" i="46"/>
  <c r="KA17" i="46"/>
  <c r="KA18" i="46"/>
  <c r="KA19" i="46"/>
  <c r="KA20" i="46"/>
  <c r="KA23" i="46"/>
  <c r="KA22" i="46"/>
  <c r="KA21" i="46"/>
  <c r="KA24" i="46"/>
  <c r="KA27" i="46"/>
  <c r="KA26" i="46"/>
  <c r="KA25" i="46"/>
  <c r="KA31" i="46"/>
  <c r="KA30" i="46"/>
  <c r="KA32" i="46"/>
  <c r="KA35" i="46"/>
  <c r="KA29" i="46"/>
  <c r="KA34" i="46"/>
  <c r="KA36" i="46"/>
  <c r="KA33" i="46"/>
  <c r="KA37" i="46"/>
  <c r="KA40" i="46"/>
  <c r="KA41" i="46"/>
  <c r="KA38" i="46"/>
  <c r="KA39" i="46"/>
  <c r="KA43" i="46"/>
  <c r="KA45" i="46"/>
  <c r="KA42" i="46"/>
  <c r="KA52" i="46"/>
  <c r="KA46" i="46"/>
  <c r="KA53" i="46"/>
  <c r="KA47" i="46"/>
  <c r="KA48" i="46"/>
  <c r="KA56" i="46"/>
  <c r="KA57" i="46"/>
  <c r="KA58" i="46"/>
  <c r="KA60" i="46"/>
  <c r="KA54" i="46"/>
  <c r="KA63" i="46"/>
  <c r="KA64" i="46"/>
  <c r="KA65" i="46"/>
  <c r="KA68" i="46"/>
  <c r="KA69" i="46"/>
  <c r="KA72" i="46"/>
  <c r="KA75" i="46"/>
  <c r="KA70" i="46"/>
  <c r="KA71" i="46"/>
  <c r="KA20" i="17"/>
  <c r="KA24" i="17"/>
  <c r="KA30" i="17"/>
  <c r="KA21" i="17"/>
  <c r="KA25" i="17"/>
  <c r="KA4" i="17"/>
  <c r="KA22" i="17"/>
  <c r="KA28" i="17"/>
  <c r="KA23" i="17"/>
  <c r="KA29" i="17"/>
  <c r="KA32" i="17"/>
  <c r="KA43" i="17"/>
  <c r="KA34" i="17"/>
  <c r="KA44" i="17"/>
  <c r="KA35" i="17"/>
  <c r="KA36" i="17"/>
  <c r="KA40" i="17"/>
  <c r="KA31" i="17"/>
  <c r="KA41" i="17"/>
  <c r="KA46" i="17"/>
  <c r="KA50" i="17"/>
  <c r="KA55" i="17"/>
  <c r="KA47" i="17"/>
  <c r="KA51" i="17"/>
  <c r="KA56" i="17"/>
  <c r="KA45" i="17"/>
  <c r="KA48" i="17"/>
  <c r="KA53" i="17"/>
  <c r="KA57" i="17"/>
  <c r="KA49" i="17"/>
  <c r="KA54" i="17"/>
  <c r="KA58" i="17"/>
  <c r="KA59" i="17"/>
  <c r="KA65" i="17"/>
  <c r="KA69" i="17"/>
  <c r="KA60" i="17"/>
  <c r="KA66" i="17"/>
  <c r="KA70" i="17"/>
  <c r="KA61" i="17"/>
  <c r="KA67" i="17"/>
  <c r="KA64" i="17"/>
  <c r="KA68" i="17"/>
  <c r="KA75" i="17"/>
  <c r="KA79" i="17"/>
  <c r="KA71" i="17"/>
  <c r="KA76" i="17"/>
  <c r="KA80" i="17"/>
  <c r="KA77" i="17"/>
  <c r="KA81" i="17"/>
  <c r="KA72" i="17"/>
  <c r="KA74" i="17"/>
  <c r="KA78" i="17"/>
  <c r="KA89" i="17"/>
  <c r="KA84" i="17"/>
  <c r="KA86" i="17"/>
  <c r="KA90" i="17"/>
  <c r="KA82" i="17"/>
  <c r="KA87" i="17"/>
  <c r="KA91" i="17"/>
  <c r="KA88" i="17"/>
  <c r="KA92" i="17"/>
  <c r="KA85" i="17"/>
  <c r="KD4" i="38"/>
  <c r="KD26" i="38" s="1"/>
  <c r="KD23" i="38"/>
  <c r="KD36" i="38"/>
  <c r="KD8" i="38"/>
  <c r="KD21" i="38"/>
  <c r="KD42" i="38"/>
  <c r="KD11" i="38"/>
  <c r="KD13" i="38"/>
  <c r="KD19" i="38" s="1"/>
  <c r="KD15" i="38"/>
  <c r="KD17" i="38"/>
  <c r="KD39" i="38"/>
  <c r="KD24" i="38"/>
  <c r="KD32" i="38"/>
  <c r="KD27" i="38"/>
  <c r="KD37" i="38"/>
  <c r="KD22" i="38"/>
  <c r="KD10" i="38"/>
  <c r="KD20" i="38"/>
  <c r="KD25" i="38" s="1"/>
  <c r="KD30" i="38"/>
  <c r="KD40" i="38"/>
  <c r="KD33" i="38"/>
  <c r="KD14" i="38"/>
  <c r="KD16" i="38"/>
  <c r="KD18" i="38"/>
  <c r="KD28" i="38"/>
  <c r="KD38" i="38"/>
  <c r="KB5" i="17"/>
  <c r="KC5" i="17" s="1"/>
  <c r="JZ20" i="17"/>
  <c r="JZ24" i="17"/>
  <c r="JZ21" i="17"/>
  <c r="JZ25" i="17"/>
  <c r="JZ4" i="17"/>
  <c r="JZ22" i="17"/>
  <c r="JZ28" i="17"/>
  <c r="JZ23" i="17"/>
  <c r="JZ32" i="17"/>
  <c r="JZ43" i="17"/>
  <c r="JZ34" i="17"/>
  <c r="JZ44" i="17"/>
  <c r="JZ35" i="17"/>
  <c r="JZ29" i="17"/>
  <c r="JZ36" i="17"/>
  <c r="JZ30" i="17"/>
  <c r="JZ40" i="17"/>
  <c r="JZ31" i="17"/>
  <c r="JZ41" i="17"/>
  <c r="JZ47" i="17"/>
  <c r="JZ51" i="17"/>
  <c r="JZ56" i="17"/>
  <c r="JZ45" i="17"/>
  <c r="JZ48" i="17"/>
  <c r="JZ53" i="17"/>
  <c r="JZ46" i="17"/>
  <c r="JZ49" i="17"/>
  <c r="JZ54" i="17"/>
  <c r="JZ50" i="17"/>
  <c r="JZ55" i="17"/>
  <c r="JZ58" i="17"/>
  <c r="JZ57" i="17"/>
  <c r="JZ59" i="17"/>
  <c r="JZ65" i="17"/>
  <c r="JZ69" i="17"/>
  <c r="JZ60" i="17"/>
  <c r="JZ66" i="17"/>
  <c r="JZ61" i="17"/>
  <c r="JZ67" i="17"/>
  <c r="JZ64" i="17"/>
  <c r="JZ68" i="17"/>
  <c r="JZ71" i="17"/>
  <c r="JZ76" i="17"/>
  <c r="JZ80" i="17"/>
  <c r="JZ77" i="17"/>
  <c r="JZ81" i="17"/>
  <c r="JZ72" i="17"/>
  <c r="JZ74" i="17"/>
  <c r="JZ78" i="17"/>
  <c r="JZ70" i="17"/>
  <c r="JZ75" i="17"/>
  <c r="JZ79" i="17"/>
  <c r="JZ84" i="17"/>
  <c r="JZ86" i="17"/>
  <c r="JZ90" i="17"/>
  <c r="JZ82" i="17"/>
  <c r="JZ87" i="17"/>
  <c r="JZ91" i="17"/>
  <c r="JZ88" i="17"/>
  <c r="JZ92" i="17"/>
  <c r="JZ85" i="17"/>
  <c r="JZ89" i="17"/>
  <c r="EE25" i="18"/>
  <c r="JX14" i="45"/>
  <c r="JX18" i="45"/>
  <c r="JX44" i="45"/>
  <c r="JX11" i="45"/>
  <c r="JX15" i="45"/>
  <c r="JX45" i="45"/>
  <c r="JX12" i="45"/>
  <c r="JX16" i="45"/>
  <c r="JX46" i="45"/>
  <c r="JX13" i="45"/>
  <c r="JX17" i="45"/>
  <c r="JX43" i="45"/>
  <c r="JX47" i="45"/>
  <c r="JX82" i="45"/>
  <c r="JX57" i="45"/>
  <c r="JX61" i="45"/>
  <c r="JX65" i="45"/>
  <c r="JX68" i="45"/>
  <c r="JX51" i="45"/>
  <c r="JX55" i="45"/>
  <c r="JX58" i="45"/>
  <c r="JX62" i="45"/>
  <c r="JX66" i="45"/>
  <c r="JX83" i="45"/>
  <c r="JX67" i="45"/>
  <c r="JX84" i="45"/>
  <c r="JX4" i="45"/>
  <c r="JX56" i="45"/>
  <c r="JX85" i="45"/>
  <c r="JX60" i="45"/>
  <c r="JX86" i="45"/>
  <c r="JX63" i="45"/>
  <c r="KK9" i="39"/>
  <c r="KK14" i="39"/>
  <c r="KK26" i="39"/>
  <c r="KK4" i="39"/>
  <c r="KK39" i="39" s="1"/>
  <c r="KK20" i="39"/>
  <c r="KM5" i="39"/>
  <c r="KK11" i="39"/>
  <c r="KK23" i="39"/>
  <c r="KK21" i="39"/>
  <c r="KK13" i="39"/>
  <c r="KK25" i="39"/>
  <c r="KK34" i="39"/>
  <c r="KK32" i="39"/>
  <c r="KK33" i="39"/>
  <c r="KK41" i="39" s="1"/>
  <c r="KE5" i="38"/>
  <c r="KF5" i="38" s="1"/>
  <c r="KI29" i="39"/>
  <c r="KD4" i="57"/>
  <c r="KF5" i="57"/>
  <c r="KB5" i="46"/>
  <c r="KJ4" i="39"/>
  <c r="KJ24" i="39" s="1"/>
  <c r="KJ19" i="39"/>
  <c r="KJ12" i="39"/>
  <c r="KL5" i="39"/>
  <c r="KJ26" i="39"/>
  <c r="KJ35" i="39"/>
  <c r="KJ23" i="39"/>
  <c r="KI40" i="39"/>
  <c r="KH5" i="44"/>
  <c r="KI5" i="44" s="1"/>
  <c r="JW11" i="45"/>
  <c r="JW15" i="45"/>
  <c r="JW45" i="45"/>
  <c r="JY5" i="45"/>
  <c r="JW12" i="45"/>
  <c r="JW16" i="45"/>
  <c r="JW13" i="45"/>
  <c r="JW17" i="45"/>
  <c r="JW43" i="45"/>
  <c r="JW4" i="45"/>
  <c r="JW82" i="45"/>
  <c r="JW14" i="45"/>
  <c r="JW57" i="45"/>
  <c r="JW61" i="45"/>
  <c r="JW65" i="45"/>
  <c r="JW68" i="45"/>
  <c r="JW18" i="45"/>
  <c r="JW44" i="45"/>
  <c r="JW47" i="45"/>
  <c r="JW51" i="45"/>
  <c r="JW55" i="45"/>
  <c r="JW58" i="45"/>
  <c r="JW62" i="45"/>
  <c r="JW66" i="45"/>
  <c r="JW46" i="45"/>
  <c r="JW56" i="45"/>
  <c r="JW60" i="45"/>
  <c r="JW63" i="45"/>
  <c r="JW67" i="45"/>
  <c r="JW84" i="45"/>
  <c r="JW85" i="45"/>
  <c r="JW86" i="45"/>
  <c r="JW83" i="45"/>
  <c r="KG37" i="39"/>
  <c r="KG44" i="39" s="1"/>
  <c r="KK29" i="39" l="1"/>
  <c r="KK30" i="39" s="1"/>
  <c r="KI9" i="44"/>
  <c r="KI12" i="44"/>
  <c r="KI15" i="44"/>
  <c r="KI4" i="44"/>
  <c r="KI11" i="44"/>
  <c r="KI14" i="44"/>
  <c r="KI10" i="44"/>
  <c r="KI13" i="44"/>
  <c r="KI21" i="44"/>
  <c r="KI17" i="44"/>
  <c r="KI23" i="44"/>
  <c r="KI26" i="44"/>
  <c r="KI22" i="44"/>
  <c r="KI25" i="44"/>
  <c r="KI28" i="44"/>
  <c r="KI36" i="44"/>
  <c r="KI20" i="44"/>
  <c r="KI44" i="44"/>
  <c r="KI47" i="44"/>
  <c r="KI49" i="44"/>
  <c r="KI51" i="44"/>
  <c r="KI54" i="44"/>
  <c r="KI16" i="44"/>
  <c r="KI42" i="44"/>
  <c r="KI40" i="44"/>
  <c r="KI24" i="44"/>
  <c r="KI34" i="44"/>
  <c r="KI38" i="44"/>
  <c r="KI43" i="44"/>
  <c r="KI45" i="44"/>
  <c r="KI48" i="44"/>
  <c r="KI50" i="44"/>
  <c r="KI53" i="44"/>
  <c r="KI55" i="44"/>
  <c r="KI58" i="44"/>
  <c r="KI35" i="44"/>
  <c r="KI56" i="44"/>
  <c r="KI37" i="44"/>
  <c r="KI27" i="44"/>
  <c r="KI57" i="44"/>
  <c r="KF18" i="38"/>
  <c r="KF23" i="38"/>
  <c r="KF21" i="38"/>
  <c r="KF42" i="38"/>
  <c r="KF11" i="38"/>
  <c r="KF17" i="38"/>
  <c r="KF29" i="38"/>
  <c r="KF24" i="38"/>
  <c r="KF32" i="38"/>
  <c r="KF4" i="38"/>
  <c r="KF16" i="38" s="1"/>
  <c r="KF37" i="38"/>
  <c r="KF22" i="38"/>
  <c r="KF35" i="38"/>
  <c r="KF20" i="38"/>
  <c r="KF30" i="38"/>
  <c r="KF40" i="38"/>
  <c r="KC3" i="17"/>
  <c r="KC4" i="17"/>
  <c r="KC50" i="17"/>
  <c r="KD29" i="38"/>
  <c r="KD31" i="38" s="1"/>
  <c r="KJ18" i="39"/>
  <c r="KJ36" i="39" s="1"/>
  <c r="KJ43" i="39" s="1"/>
  <c r="KJ31" i="39"/>
  <c r="KJ16" i="39"/>
  <c r="KJ14" i="39"/>
  <c r="KM4" i="39"/>
  <c r="KM16" i="39" s="1"/>
  <c r="KM23" i="39"/>
  <c r="KM31" i="39"/>
  <c r="KM18" i="39"/>
  <c r="KM36" i="39" s="1"/>
  <c r="KM43" i="39" s="1"/>
  <c r="KM12" i="39"/>
  <c r="KD5" i="17"/>
  <c r="KB23" i="17"/>
  <c r="KC23" i="17" s="1"/>
  <c r="KB29" i="17"/>
  <c r="KC29" i="17" s="1"/>
  <c r="KB20" i="17"/>
  <c r="KC20" i="17" s="1"/>
  <c r="KB24" i="17"/>
  <c r="KC24" i="17" s="1"/>
  <c r="KB30" i="17"/>
  <c r="KC30" i="17" s="1"/>
  <c r="KB21" i="17"/>
  <c r="KC21" i="17" s="1"/>
  <c r="KB25" i="17"/>
  <c r="KC25" i="17" s="1"/>
  <c r="KB4" i="17"/>
  <c r="KB22" i="17"/>
  <c r="KC22" i="17" s="1"/>
  <c r="KB28" i="17"/>
  <c r="KC28" i="17" s="1"/>
  <c r="KB31" i="17"/>
  <c r="KC31" i="17" s="1"/>
  <c r="KB41" i="17"/>
  <c r="KC41" i="17" s="1"/>
  <c r="KB46" i="17"/>
  <c r="KC46" i="17" s="1"/>
  <c r="KB32" i="17"/>
  <c r="KC32" i="17" s="1"/>
  <c r="KB43" i="17"/>
  <c r="KC43" i="17" s="1"/>
  <c r="KB34" i="17"/>
  <c r="KC34" i="17" s="1"/>
  <c r="KB44" i="17"/>
  <c r="KC44" i="17" s="1"/>
  <c r="KB35" i="17"/>
  <c r="KC35" i="17" s="1"/>
  <c r="KB36" i="17"/>
  <c r="KC36" i="17" s="1"/>
  <c r="KB40" i="17"/>
  <c r="KC40" i="17" s="1"/>
  <c r="KB50" i="17"/>
  <c r="KB55" i="17"/>
  <c r="KC55" i="17" s="1"/>
  <c r="KB47" i="17"/>
  <c r="KC47" i="17" s="1"/>
  <c r="KB51" i="17"/>
  <c r="KC51" i="17" s="1"/>
  <c r="KB56" i="17"/>
  <c r="KC56" i="17" s="1"/>
  <c r="KB45" i="17"/>
  <c r="KC45" i="17" s="1"/>
  <c r="KB48" i="17"/>
  <c r="KC48" i="17" s="1"/>
  <c r="KB53" i="17"/>
  <c r="KC53" i="17" s="1"/>
  <c r="KB49" i="17"/>
  <c r="KC49" i="17" s="1"/>
  <c r="KB54" i="17"/>
  <c r="KC54" i="17" s="1"/>
  <c r="KB64" i="17"/>
  <c r="KC64" i="17" s="1"/>
  <c r="KB68" i="17"/>
  <c r="KC68" i="17" s="1"/>
  <c r="KB57" i="17"/>
  <c r="KC57" i="17" s="1"/>
  <c r="KB58" i="17"/>
  <c r="KC58" i="17" s="1"/>
  <c r="KB59" i="17"/>
  <c r="KC59" i="17" s="1"/>
  <c r="KB65" i="17"/>
  <c r="KC65" i="17" s="1"/>
  <c r="KB69" i="17"/>
  <c r="KC69" i="17" s="1"/>
  <c r="KB60" i="17"/>
  <c r="KC60" i="17" s="1"/>
  <c r="KB66" i="17"/>
  <c r="KC66" i="17" s="1"/>
  <c r="KB70" i="17"/>
  <c r="KC70" i="17" s="1"/>
  <c r="KB61" i="17"/>
  <c r="KC61" i="17" s="1"/>
  <c r="KB67" i="17"/>
  <c r="KC67" i="17" s="1"/>
  <c r="KB71" i="17"/>
  <c r="KC71" i="17" s="1"/>
  <c r="KB75" i="17"/>
  <c r="KC75" i="17" s="1"/>
  <c r="KB79" i="17"/>
  <c r="KC79" i="17" s="1"/>
  <c r="KB84" i="17"/>
  <c r="KC84" i="17" s="1"/>
  <c r="KB76" i="17"/>
  <c r="KC76" i="17" s="1"/>
  <c r="KB80" i="17"/>
  <c r="KC80" i="17" s="1"/>
  <c r="KB85" i="17"/>
  <c r="KC85" i="17" s="1"/>
  <c r="KB77" i="17"/>
  <c r="KC77" i="17" s="1"/>
  <c r="KB81" i="17"/>
  <c r="KC81" i="17" s="1"/>
  <c r="KB72" i="17"/>
  <c r="KC72" i="17" s="1"/>
  <c r="KB74" i="17"/>
  <c r="KC74" i="17" s="1"/>
  <c r="KB78" i="17"/>
  <c r="KC78" i="17" s="1"/>
  <c r="KB89" i="17"/>
  <c r="KC89" i="17" s="1"/>
  <c r="KB86" i="17"/>
  <c r="KC86" i="17" s="1"/>
  <c r="KB90" i="17"/>
  <c r="KC90" i="17" s="1"/>
  <c r="KB82" i="17"/>
  <c r="KC82" i="17" s="1"/>
  <c r="KB87" i="17"/>
  <c r="KC87" i="17" s="1"/>
  <c r="KB91" i="17"/>
  <c r="KC91" i="17" s="1"/>
  <c r="KB88" i="17"/>
  <c r="KC88" i="17" s="1"/>
  <c r="KB92" i="17"/>
  <c r="KC92" i="17" s="1"/>
  <c r="KG5" i="57"/>
  <c r="KE4" i="57"/>
  <c r="KJ25" i="39"/>
  <c r="KK16" i="39"/>
  <c r="KK15" i="39"/>
  <c r="JZ5" i="45"/>
  <c r="KD35" i="38"/>
  <c r="KD9" i="38"/>
  <c r="KJ11" i="39"/>
  <c r="KJ21" i="39"/>
  <c r="KJ13" i="39"/>
  <c r="KK17" i="39"/>
  <c r="KD12" i="38"/>
  <c r="KJ33" i="39"/>
  <c r="KJ41" i="39" s="1"/>
  <c r="KL4" i="39"/>
  <c r="KL13" i="39" s="1"/>
  <c r="KL19" i="39"/>
  <c r="KL12" i="39"/>
  <c r="KL15" i="39"/>
  <c r="KN5" i="39"/>
  <c r="KO5" i="39" s="1"/>
  <c r="KL31" i="39"/>
  <c r="KL23" i="39"/>
  <c r="KL26" i="39"/>
  <c r="KL39" i="39"/>
  <c r="KL22" i="39"/>
  <c r="KL11" i="39"/>
  <c r="KL20" i="39"/>
  <c r="KL17" i="39"/>
  <c r="KL34" i="39"/>
  <c r="KK35" i="39"/>
  <c r="KK24" i="39"/>
  <c r="KA5" i="45"/>
  <c r="JY4" i="45"/>
  <c r="JY14" i="45"/>
  <c r="JY18" i="45"/>
  <c r="JY44" i="45"/>
  <c r="JY51" i="45"/>
  <c r="JY11" i="45"/>
  <c r="JY15" i="45"/>
  <c r="JY45" i="45"/>
  <c r="JY12" i="45"/>
  <c r="JY16" i="45"/>
  <c r="JY46" i="45"/>
  <c r="JY13" i="45"/>
  <c r="JY17" i="45"/>
  <c r="JY43" i="45"/>
  <c r="JY47" i="45"/>
  <c r="JY56" i="45"/>
  <c r="JY60" i="45"/>
  <c r="JY63" i="45"/>
  <c r="JY67" i="45"/>
  <c r="JY57" i="45"/>
  <c r="JY61" i="45"/>
  <c r="JY65" i="45"/>
  <c r="JY68" i="45"/>
  <c r="JY55" i="45"/>
  <c r="JY58" i="45"/>
  <c r="JY62" i="45"/>
  <c r="JY66" i="45"/>
  <c r="JY83" i="45"/>
  <c r="JY84" i="45"/>
  <c r="JY85" i="45"/>
  <c r="JY82" i="45"/>
  <c r="JY86" i="45"/>
  <c r="KJ32" i="39"/>
  <c r="KJ20" i="39"/>
  <c r="KB8" i="46"/>
  <c r="KD5" i="46"/>
  <c r="KB4" i="46"/>
  <c r="KB10" i="46"/>
  <c r="KB9" i="46"/>
  <c r="KB14" i="46"/>
  <c r="KB16" i="46"/>
  <c r="KB17" i="46"/>
  <c r="KB15" i="46"/>
  <c r="KB18" i="46"/>
  <c r="KB19" i="46"/>
  <c r="KB23" i="46"/>
  <c r="KB20" i="46"/>
  <c r="KB22" i="46"/>
  <c r="KB21" i="46"/>
  <c r="KB24" i="46"/>
  <c r="KB26" i="46"/>
  <c r="KB25" i="46"/>
  <c r="KB27" i="46"/>
  <c r="KB29" i="46"/>
  <c r="KB31" i="46"/>
  <c r="KB30" i="46"/>
  <c r="KB33" i="46"/>
  <c r="KB32" i="46"/>
  <c r="KB34" i="46"/>
  <c r="KB39" i="46"/>
  <c r="KB35" i="46"/>
  <c r="KB36" i="46"/>
  <c r="KB37" i="46"/>
  <c r="KB40" i="46"/>
  <c r="KB41" i="46"/>
  <c r="KB38" i="46"/>
  <c r="KB46" i="46"/>
  <c r="KB43" i="46"/>
  <c r="KB45" i="46"/>
  <c r="KB42" i="46"/>
  <c r="KB48" i="46"/>
  <c r="KB52" i="46"/>
  <c r="KB53" i="46"/>
  <c r="KB47" i="46"/>
  <c r="KB56" i="46"/>
  <c r="KB57" i="46"/>
  <c r="KB54" i="46"/>
  <c r="KB63" i="46"/>
  <c r="KB64" i="46"/>
  <c r="KB70" i="46"/>
  <c r="KB60" i="46"/>
  <c r="KB65" i="46"/>
  <c r="KB68" i="46"/>
  <c r="KB58" i="46"/>
  <c r="KB69" i="46"/>
  <c r="KB72" i="46"/>
  <c r="KB75" i="46"/>
  <c r="KB71" i="46"/>
  <c r="KK22" i="39"/>
  <c r="KK12" i="39"/>
  <c r="KI30" i="39"/>
  <c r="KI37" i="39" s="1"/>
  <c r="KI44" i="39" s="1"/>
  <c r="KJ15" i="39"/>
  <c r="KJ22" i="39"/>
  <c r="KK18" i="39"/>
  <c r="KK36" i="39" s="1"/>
  <c r="KK43" i="39" s="1"/>
  <c r="KK19" i="39"/>
  <c r="EF25" i="18"/>
  <c r="KJ5" i="44"/>
  <c r="KH4" i="44"/>
  <c r="KH11" i="44"/>
  <c r="KH14" i="44"/>
  <c r="KH17" i="44"/>
  <c r="KH22" i="44"/>
  <c r="KH10" i="44"/>
  <c r="KH13" i="44"/>
  <c r="KH16" i="44"/>
  <c r="KH21" i="44"/>
  <c r="KH12" i="44"/>
  <c r="KH24" i="44"/>
  <c r="KH27" i="44"/>
  <c r="KH35" i="44"/>
  <c r="KH38" i="44"/>
  <c r="KH43" i="44"/>
  <c r="KH47" i="44"/>
  <c r="KH50" i="44"/>
  <c r="KH54" i="44"/>
  <c r="KH23" i="44"/>
  <c r="KH26" i="44"/>
  <c r="KH34" i="44"/>
  <c r="KH37" i="44"/>
  <c r="KH42" i="44"/>
  <c r="KH45" i="44"/>
  <c r="KH49" i="44"/>
  <c r="KH53" i="44"/>
  <c r="KH56" i="44"/>
  <c r="KH9" i="44"/>
  <c r="KH25" i="44"/>
  <c r="KH28" i="44"/>
  <c r="KH36" i="44"/>
  <c r="KH40" i="44"/>
  <c r="KH15" i="44"/>
  <c r="KH20" i="44"/>
  <c r="KH48" i="44"/>
  <c r="KH55" i="44"/>
  <c r="KH58" i="44"/>
  <c r="KH57" i="44"/>
  <c r="KH44" i="44"/>
  <c r="KH51" i="44"/>
  <c r="KJ39" i="39"/>
  <c r="KJ34" i="39"/>
  <c r="KJ42" i="39" s="1"/>
  <c r="KJ17" i="39"/>
  <c r="KF4" i="57"/>
  <c r="KH5" i="57"/>
  <c r="KK42" i="39"/>
  <c r="KJ9" i="39"/>
  <c r="KE14" i="38"/>
  <c r="KE4" i="38"/>
  <c r="KE11" i="38" s="1"/>
  <c r="KG5" i="38"/>
  <c r="KH5" i="38" s="1"/>
  <c r="KE16" i="38"/>
  <c r="KE18" i="38"/>
  <c r="KE21" i="38"/>
  <c r="KE42" i="38"/>
  <c r="KE9" i="38"/>
  <c r="KE13" i="38"/>
  <c r="KE15" i="38"/>
  <c r="KE37" i="38"/>
  <c r="KE22" i="38"/>
  <c r="KE35" i="38"/>
  <c r="KE20" i="38"/>
  <c r="KE30" i="38"/>
  <c r="KK31" i="39"/>
  <c r="KK40" i="39" s="1"/>
  <c r="KC5" i="46"/>
  <c r="KQ5" i="39" l="1"/>
  <c r="KO4" i="39"/>
  <c r="KO13" i="39" s="1"/>
  <c r="KO24" i="39"/>
  <c r="KO26" i="39"/>
  <c r="KO35" i="39"/>
  <c r="KO14" i="39"/>
  <c r="KO20" i="39"/>
  <c r="KH4" i="38"/>
  <c r="KH33" i="38" s="1"/>
  <c r="KH10" i="38"/>
  <c r="KH14" i="38"/>
  <c r="KH20" i="38"/>
  <c r="KH40" i="38"/>
  <c r="KH18" i="38"/>
  <c r="KH23" i="38"/>
  <c r="KH8" i="38"/>
  <c r="KH9" i="38"/>
  <c r="KH21" i="38"/>
  <c r="KH42" i="38"/>
  <c r="KH13" i="38"/>
  <c r="KH15" i="38"/>
  <c r="KH17" i="38"/>
  <c r="KH39" i="38"/>
  <c r="KH24" i="38"/>
  <c r="KH37" i="38"/>
  <c r="KH22" i="38"/>
  <c r="KL42" i="39"/>
  <c r="KE27" i="38"/>
  <c r="KE8" i="38"/>
  <c r="KL35" i="39"/>
  <c r="KL24" i="39"/>
  <c r="KM15" i="39"/>
  <c r="KM34" i="39"/>
  <c r="KM11" i="39"/>
  <c r="KF10" i="38"/>
  <c r="KF12" i="38" s="1"/>
  <c r="KF13" i="38"/>
  <c r="KF33" i="38"/>
  <c r="KM25" i="39"/>
  <c r="KE24" i="38"/>
  <c r="KM20" i="39"/>
  <c r="KM13" i="39"/>
  <c r="KF14" i="38"/>
  <c r="KC3" i="46"/>
  <c r="KC8" i="46"/>
  <c r="KE5" i="46"/>
  <c r="KC4" i="46"/>
  <c r="KC9" i="46"/>
  <c r="KC10" i="46"/>
  <c r="KC16" i="46"/>
  <c r="KC14" i="46"/>
  <c r="KC15" i="46"/>
  <c r="KC18" i="46"/>
  <c r="KC17" i="46"/>
  <c r="KC22" i="46"/>
  <c r="KC23" i="46"/>
  <c r="KC20" i="46"/>
  <c r="KC19" i="46"/>
  <c r="KC21" i="46"/>
  <c r="KC25" i="46"/>
  <c r="KC24" i="46"/>
  <c r="KC26" i="46"/>
  <c r="KC29" i="46"/>
  <c r="KC27" i="46"/>
  <c r="KC33" i="46"/>
  <c r="KC30" i="46"/>
  <c r="KC32" i="46"/>
  <c r="KC34" i="46"/>
  <c r="KC31" i="46"/>
  <c r="KC35" i="46"/>
  <c r="KC39" i="46"/>
  <c r="KC36" i="46"/>
  <c r="KC40" i="46"/>
  <c r="KC38" i="46"/>
  <c r="KC37" i="46"/>
  <c r="KC46" i="46"/>
  <c r="KC45" i="46"/>
  <c r="KC41" i="46"/>
  <c r="KC42" i="46"/>
  <c r="KC48" i="46"/>
  <c r="KC56" i="46"/>
  <c r="KC52" i="46"/>
  <c r="KC43" i="46"/>
  <c r="KC47" i="46"/>
  <c r="KC63" i="46"/>
  <c r="KC53" i="46"/>
  <c r="KC57" i="46"/>
  <c r="KC58" i="46"/>
  <c r="KC64" i="46"/>
  <c r="KC60" i="46"/>
  <c r="KC65" i="46"/>
  <c r="KC68" i="46"/>
  <c r="KC72" i="46"/>
  <c r="KC75" i="46"/>
  <c r="KC54" i="46"/>
  <c r="KC70" i="46"/>
  <c r="KC69" i="46"/>
  <c r="KC71" i="46"/>
  <c r="JZ4" i="45"/>
  <c r="JZ14" i="45"/>
  <c r="JZ18" i="45"/>
  <c r="JZ44" i="45"/>
  <c r="JZ11" i="45"/>
  <c r="JZ15" i="45"/>
  <c r="JZ45" i="45"/>
  <c r="KB5" i="45"/>
  <c r="JZ12" i="45"/>
  <c r="JZ16" i="45"/>
  <c r="JZ46" i="45"/>
  <c r="JZ17" i="45"/>
  <c r="JZ56" i="45"/>
  <c r="JZ60" i="45"/>
  <c r="JZ63" i="45"/>
  <c r="JZ67" i="45"/>
  <c r="JZ43" i="45"/>
  <c r="JZ57" i="45"/>
  <c r="JZ61" i="45"/>
  <c r="JZ65" i="45"/>
  <c r="JZ68" i="45"/>
  <c r="JZ47" i="45"/>
  <c r="JZ51" i="45"/>
  <c r="JZ55" i="45"/>
  <c r="JZ58" i="45"/>
  <c r="JZ62" i="45"/>
  <c r="JZ66" i="45"/>
  <c r="JZ13" i="45"/>
  <c r="JZ83" i="45"/>
  <c r="JZ84" i="45"/>
  <c r="JZ85" i="45"/>
  <c r="JZ82" i="45"/>
  <c r="JZ86" i="45"/>
  <c r="KM24" i="39"/>
  <c r="KJ40" i="39"/>
  <c r="KF9" i="38"/>
  <c r="KE32" i="38"/>
  <c r="KJ9" i="44"/>
  <c r="KJ12" i="44"/>
  <c r="KJ4" i="44"/>
  <c r="KJ11" i="44"/>
  <c r="KJ10" i="44"/>
  <c r="KJ13" i="44"/>
  <c r="KJ20" i="44"/>
  <c r="KJ24" i="44"/>
  <c r="KJ27" i="44"/>
  <c r="KJ21" i="44"/>
  <c r="KJ17" i="44"/>
  <c r="KJ23" i="44"/>
  <c r="KJ26" i="44"/>
  <c r="KJ34" i="44"/>
  <c r="KJ37" i="44"/>
  <c r="KJ42" i="44"/>
  <c r="KJ45" i="44"/>
  <c r="KJ49" i="44"/>
  <c r="KJ53" i="44"/>
  <c r="KJ56" i="44"/>
  <c r="KJ14" i="44"/>
  <c r="KJ16" i="44"/>
  <c r="KJ36" i="44"/>
  <c r="KJ44" i="44"/>
  <c r="KJ47" i="44"/>
  <c r="KJ51" i="44"/>
  <c r="KJ54" i="44"/>
  <c r="KJ22" i="44"/>
  <c r="KJ40" i="44"/>
  <c r="KJ15" i="44"/>
  <c r="KJ38" i="44"/>
  <c r="KJ43" i="44"/>
  <c r="KJ48" i="44"/>
  <c r="KJ50" i="44"/>
  <c r="KJ55" i="44"/>
  <c r="KJ58" i="44"/>
  <c r="KJ35" i="44"/>
  <c r="KJ28" i="44"/>
  <c r="KJ25" i="44"/>
  <c r="KJ57" i="44"/>
  <c r="KE39" i="38"/>
  <c r="KL33" i="39"/>
  <c r="KL41" i="39" s="1"/>
  <c r="KL14" i="39"/>
  <c r="KM35" i="39"/>
  <c r="KM22" i="39"/>
  <c r="KF27" i="38"/>
  <c r="KF8" i="38"/>
  <c r="KE36" i="38"/>
  <c r="KE26" i="38"/>
  <c r="KE23" i="38"/>
  <c r="KE25" i="38" s="1"/>
  <c r="KE33" i="38"/>
  <c r="KE29" i="38"/>
  <c r="KE38" i="38"/>
  <c r="KE40" i="38"/>
  <c r="KE17" i="38"/>
  <c r="KE19" i="38" s="1"/>
  <c r="KE28" i="38"/>
  <c r="KJ5" i="57"/>
  <c r="KH4" i="57"/>
  <c r="KL32" i="39"/>
  <c r="KL40" i="39" s="1"/>
  <c r="KL21" i="39"/>
  <c r="KM39" i="39"/>
  <c r="KM17" i="39"/>
  <c r="KF36" i="38"/>
  <c r="KL9" i="39"/>
  <c r="KM26" i="39"/>
  <c r="KM19" i="39"/>
  <c r="KF26" i="38"/>
  <c r="KK5" i="44"/>
  <c r="KL5" i="44" s="1"/>
  <c r="KE5" i="17"/>
  <c r="KE10" i="38"/>
  <c r="KE12" i="38" s="1"/>
  <c r="KG16" i="38"/>
  <c r="KG4" i="38"/>
  <c r="KG40" i="38" s="1"/>
  <c r="KI5" i="38"/>
  <c r="KJ5" i="38" s="1"/>
  <c r="KG10" i="38"/>
  <c r="KG14" i="38"/>
  <c r="KG20" i="38"/>
  <c r="KG30" i="38"/>
  <c r="KG33" i="38"/>
  <c r="KG18" i="38"/>
  <c r="KG28" i="38"/>
  <c r="KG38" i="38"/>
  <c r="KG26" i="38"/>
  <c r="KG36" i="38"/>
  <c r="KG8" i="38"/>
  <c r="KG21" i="38"/>
  <c r="KG11" i="38"/>
  <c r="KG13" i="38"/>
  <c r="KG17" i="38"/>
  <c r="KG29" i="38"/>
  <c r="KG39" i="38"/>
  <c r="KG24" i="38"/>
  <c r="KG27" i="38"/>
  <c r="KG37" i="38"/>
  <c r="KG22" i="38"/>
  <c r="KG35" i="38"/>
  <c r="KG42" i="38"/>
  <c r="KL16" i="39"/>
  <c r="KL18" i="39"/>
  <c r="KL36" i="39" s="1"/>
  <c r="KL43" i="39" s="1"/>
  <c r="KM33" i="39"/>
  <c r="KM41" i="39" s="1"/>
  <c r="KM14" i="39"/>
  <c r="KF39" i="38"/>
  <c r="KF38" i="38"/>
  <c r="KJ29" i="39"/>
  <c r="KJ30" i="39" s="1"/>
  <c r="KD8" i="46"/>
  <c r="KF5" i="46"/>
  <c r="KD4" i="46"/>
  <c r="KD14" i="46"/>
  <c r="KD10" i="46"/>
  <c r="KD16" i="46"/>
  <c r="KD17" i="46"/>
  <c r="KD9" i="46"/>
  <c r="KD15" i="46"/>
  <c r="KD18" i="46"/>
  <c r="KD19" i="46"/>
  <c r="KD20" i="46"/>
  <c r="KD22" i="46"/>
  <c r="KD21" i="46"/>
  <c r="KD25" i="46"/>
  <c r="KD23" i="46"/>
  <c r="KD31" i="46"/>
  <c r="KD26" i="46"/>
  <c r="KD24" i="46"/>
  <c r="KD29" i="46"/>
  <c r="KD27" i="46"/>
  <c r="KD30" i="46"/>
  <c r="KD33" i="46"/>
  <c r="KD32" i="46"/>
  <c r="KD34" i="46"/>
  <c r="KD35" i="46"/>
  <c r="KD36" i="46"/>
  <c r="KD43" i="46"/>
  <c r="KD40" i="46"/>
  <c r="KD38" i="46"/>
  <c r="KD37" i="46"/>
  <c r="KD39" i="46"/>
  <c r="KD46" i="46"/>
  <c r="KD45" i="46"/>
  <c r="KD41" i="46"/>
  <c r="KD42" i="46"/>
  <c r="KD48" i="46"/>
  <c r="KD52" i="46"/>
  <c r="KD56" i="46"/>
  <c r="KD53" i="46"/>
  <c r="KD57" i="46"/>
  <c r="KD58" i="46"/>
  <c r="KD47" i="46"/>
  <c r="KD54" i="46"/>
  <c r="KD69" i="46"/>
  <c r="KD63" i="46"/>
  <c r="KD64" i="46"/>
  <c r="KD60" i="46"/>
  <c r="KD65" i="46"/>
  <c r="KD68" i="46"/>
  <c r="KD71" i="46"/>
  <c r="KD72" i="46"/>
  <c r="KD75" i="46"/>
  <c r="KD70" i="46"/>
  <c r="KC5" i="45"/>
  <c r="KA13" i="45"/>
  <c r="KA17" i="45"/>
  <c r="KA43" i="45"/>
  <c r="KA4" i="45"/>
  <c r="KA14" i="45"/>
  <c r="KA18" i="45"/>
  <c r="KA44" i="45"/>
  <c r="KA11" i="45"/>
  <c r="KA15" i="45"/>
  <c r="KA45" i="45"/>
  <c r="KA12" i="45"/>
  <c r="KA16" i="45"/>
  <c r="KA46" i="45"/>
  <c r="KA56" i="45"/>
  <c r="KA60" i="45"/>
  <c r="KA63" i="45"/>
  <c r="KA67" i="45"/>
  <c r="KA57" i="45"/>
  <c r="KA61" i="45"/>
  <c r="KA65" i="45"/>
  <c r="KA68" i="45"/>
  <c r="KA47" i="45"/>
  <c r="KA51" i="45"/>
  <c r="KA55" i="45"/>
  <c r="KA58" i="45"/>
  <c r="KA62" i="45"/>
  <c r="KA66" i="45"/>
  <c r="KA82" i="45"/>
  <c r="KA86" i="45"/>
  <c r="KA83" i="45"/>
  <c r="KA84" i="45"/>
  <c r="KA85" i="45"/>
  <c r="KL25" i="39"/>
  <c r="KG4" i="57"/>
  <c r="KI5" i="57"/>
  <c r="KF5" i="17"/>
  <c r="KD4" i="17"/>
  <c r="KD9" i="17" s="1"/>
  <c r="KD23" i="17"/>
  <c r="KD29" i="17"/>
  <c r="KD20" i="17"/>
  <c r="KD24" i="17"/>
  <c r="KD30" i="17"/>
  <c r="KD21" i="17"/>
  <c r="KD25" i="17"/>
  <c r="KD22" i="17"/>
  <c r="KD28" i="17"/>
  <c r="KD31" i="17"/>
  <c r="KD41" i="17"/>
  <c r="KD32" i="17"/>
  <c r="KD43" i="17"/>
  <c r="KD34" i="17"/>
  <c r="KD44" i="17"/>
  <c r="KD35" i="17"/>
  <c r="KD36" i="17"/>
  <c r="KD40" i="17"/>
  <c r="KD45" i="17"/>
  <c r="KD49" i="17"/>
  <c r="KD54" i="17"/>
  <c r="KD50" i="17"/>
  <c r="KD55" i="17"/>
  <c r="KD47" i="17"/>
  <c r="KD51" i="17"/>
  <c r="KD56" i="17"/>
  <c r="KD48" i="17"/>
  <c r="KD53" i="17"/>
  <c r="KD57" i="17"/>
  <c r="KD46" i="17"/>
  <c r="KD64" i="17"/>
  <c r="KD68" i="17"/>
  <c r="KD72" i="17"/>
  <c r="KD58" i="17"/>
  <c r="KD59" i="17"/>
  <c r="KD65" i="17"/>
  <c r="KD69" i="17"/>
  <c r="KD60" i="17"/>
  <c r="KD66" i="17"/>
  <c r="KD70" i="17"/>
  <c r="KD61" i="17"/>
  <c r="KD67" i="17"/>
  <c r="KD71" i="17"/>
  <c r="KD74" i="17"/>
  <c r="KD78" i="17"/>
  <c r="KD82" i="17"/>
  <c r="KD75" i="17"/>
  <c r="KD79" i="17"/>
  <c r="KD76" i="17"/>
  <c r="KD80" i="17"/>
  <c r="KD85" i="17"/>
  <c r="KD77" i="17"/>
  <c r="KD81" i="17"/>
  <c r="KD88" i="17"/>
  <c r="KD92" i="17"/>
  <c r="KD84" i="17"/>
  <c r="KD89" i="17"/>
  <c r="KD86" i="17"/>
  <c r="KD90" i="17"/>
  <c r="KD87" i="17"/>
  <c r="KD91" i="17"/>
  <c r="KM32" i="39"/>
  <c r="KM40" i="39" s="1"/>
  <c r="KM21" i="39"/>
  <c r="KF28" i="38"/>
  <c r="KN9" i="39"/>
  <c r="KN21" i="39"/>
  <c r="KN14" i="39"/>
  <c r="KN12" i="39"/>
  <c r="KN20" i="39"/>
  <c r="KN33" i="39"/>
  <c r="KN41" i="39" s="1"/>
  <c r="KP5" i="39"/>
  <c r="KN13" i="39"/>
  <c r="KN18" i="39"/>
  <c r="KN36" i="39" s="1"/>
  <c r="KN43" i="39" s="1"/>
  <c r="KN22" i="39"/>
  <c r="KN26" i="39"/>
  <c r="KN4" i="39"/>
  <c r="KN23" i="39" s="1"/>
  <c r="KN19" i="39"/>
  <c r="KN39" i="39"/>
  <c r="KN24" i="39"/>
  <c r="KM9" i="39"/>
  <c r="KF25" i="38"/>
  <c r="KF15" i="38"/>
  <c r="KK37" i="39"/>
  <c r="KK44" i="39" s="1"/>
  <c r="KL9" i="44" l="1"/>
  <c r="KL12" i="44"/>
  <c r="KL15" i="44"/>
  <c r="KL20" i="44"/>
  <c r="KL4" i="44"/>
  <c r="KL11" i="44"/>
  <c r="KL14" i="44"/>
  <c r="KL17" i="44"/>
  <c r="KL22" i="44"/>
  <c r="KL25" i="44"/>
  <c r="KL28" i="44"/>
  <c r="KL36" i="44"/>
  <c r="KL40" i="44"/>
  <c r="KL44" i="44"/>
  <c r="KL48" i="44"/>
  <c r="KL51" i="44"/>
  <c r="KL55" i="44"/>
  <c r="KL16" i="44"/>
  <c r="KL10" i="44"/>
  <c r="KL13" i="44"/>
  <c r="KL24" i="44"/>
  <c r="KL27" i="44"/>
  <c r="KL35" i="44"/>
  <c r="KL38" i="44"/>
  <c r="KL43" i="44"/>
  <c r="KL47" i="44"/>
  <c r="KL50" i="44"/>
  <c r="KL54" i="44"/>
  <c r="KL21" i="44"/>
  <c r="KL23" i="44"/>
  <c r="KL26" i="44"/>
  <c r="KL34" i="44"/>
  <c r="KL37" i="44"/>
  <c r="KL42" i="44"/>
  <c r="KL57" i="44"/>
  <c r="KL49" i="44"/>
  <c r="KL45" i="44"/>
  <c r="KL53" i="44"/>
  <c r="KL58" i="44"/>
  <c r="KL56" i="44"/>
  <c r="KJ37" i="38"/>
  <c r="KJ23" i="38"/>
  <c r="KJ42" i="38"/>
  <c r="KJ4" i="38"/>
  <c r="KJ35" i="38" s="1"/>
  <c r="KJ17" i="38"/>
  <c r="KJ39" i="38"/>
  <c r="KN32" i="39"/>
  <c r="KN16" i="39"/>
  <c r="KN31" i="39"/>
  <c r="KN40" i="39" s="1"/>
  <c r="KD14" i="17"/>
  <c r="KN25" i="39"/>
  <c r="KN34" i="39"/>
  <c r="KN11" i="39"/>
  <c r="KD13" i="17"/>
  <c r="KD12" i="17"/>
  <c r="KG32" i="38"/>
  <c r="KG23" i="38"/>
  <c r="KG9" i="38"/>
  <c r="KH30" i="38"/>
  <c r="KO39" i="39"/>
  <c r="KO12" i="39"/>
  <c r="KP12" i="39" s="1"/>
  <c r="KH25" i="38"/>
  <c r="KO19" i="39"/>
  <c r="KP3" i="39"/>
  <c r="KP13" i="39"/>
  <c r="KR5" i="39"/>
  <c r="KP14" i="39"/>
  <c r="KP4" i="39"/>
  <c r="KP19" i="39"/>
  <c r="KP26" i="39"/>
  <c r="KP39" i="39"/>
  <c r="KP24" i="39"/>
  <c r="KP20" i="39"/>
  <c r="KB13" i="45"/>
  <c r="KC13" i="45" s="1"/>
  <c r="KB17" i="45"/>
  <c r="KC17" i="45" s="1"/>
  <c r="KB43" i="45"/>
  <c r="KC43" i="45" s="1"/>
  <c r="KB47" i="45"/>
  <c r="KC47" i="45" s="1"/>
  <c r="KB4" i="45"/>
  <c r="KB14" i="45"/>
  <c r="KC14" i="45" s="1"/>
  <c r="KB18" i="45"/>
  <c r="KC18" i="45" s="1"/>
  <c r="KB44" i="45"/>
  <c r="KC44" i="45" s="1"/>
  <c r="KD5" i="45"/>
  <c r="KB11" i="45"/>
  <c r="KC11" i="45" s="1"/>
  <c r="KB15" i="45"/>
  <c r="KC15" i="45" s="1"/>
  <c r="KB45" i="45"/>
  <c r="KC45" i="45" s="1"/>
  <c r="KB12" i="45"/>
  <c r="KC12" i="45" s="1"/>
  <c r="KB16" i="45"/>
  <c r="KC16" i="45" s="1"/>
  <c r="KB46" i="45"/>
  <c r="KC46" i="45" s="1"/>
  <c r="KB56" i="45"/>
  <c r="KC56" i="45" s="1"/>
  <c r="KB60" i="45"/>
  <c r="KC60" i="45" s="1"/>
  <c r="KB63" i="45"/>
  <c r="KC63" i="45" s="1"/>
  <c r="KB67" i="45"/>
  <c r="KC67" i="45" s="1"/>
  <c r="KB57" i="45"/>
  <c r="KC57" i="45" s="1"/>
  <c r="KB61" i="45"/>
  <c r="KC61" i="45" s="1"/>
  <c r="KB65" i="45"/>
  <c r="KC65" i="45" s="1"/>
  <c r="KB68" i="45"/>
  <c r="KC68" i="45" s="1"/>
  <c r="KB51" i="45"/>
  <c r="KC51" i="45" s="1"/>
  <c r="KB66" i="45"/>
  <c r="KC66" i="45" s="1"/>
  <c r="KB82" i="45"/>
  <c r="KC82" i="45" s="1"/>
  <c r="KB86" i="45"/>
  <c r="KC86" i="45" s="1"/>
  <c r="KB55" i="45"/>
  <c r="KC55" i="45" s="1"/>
  <c r="KB58" i="45"/>
  <c r="KC58" i="45" s="1"/>
  <c r="KB83" i="45"/>
  <c r="KC83" i="45" s="1"/>
  <c r="KB62" i="45"/>
  <c r="KC62" i="45" s="1"/>
  <c r="KB84" i="45"/>
  <c r="KC84" i="45" s="1"/>
  <c r="KB85" i="45"/>
  <c r="KC85" i="45" s="1"/>
  <c r="KE4" i="46"/>
  <c r="KG5" i="46"/>
  <c r="KE10" i="46"/>
  <c r="KE9" i="46"/>
  <c r="KE14" i="46"/>
  <c r="KE8" i="46"/>
  <c r="KE16" i="46"/>
  <c r="KE18" i="46"/>
  <c r="KE19" i="46"/>
  <c r="KE17" i="46"/>
  <c r="KE15" i="46"/>
  <c r="KE20" i="46"/>
  <c r="KE23" i="46"/>
  <c r="KE21" i="46"/>
  <c r="KE25" i="46"/>
  <c r="KE26" i="46"/>
  <c r="KE22" i="46"/>
  <c r="KE24" i="46"/>
  <c r="KE27" i="46"/>
  <c r="KE31" i="46"/>
  <c r="KE30" i="46"/>
  <c r="KE33" i="46"/>
  <c r="KE32" i="46"/>
  <c r="KE29" i="46"/>
  <c r="KE38" i="46"/>
  <c r="KE34" i="46"/>
  <c r="KE35" i="46"/>
  <c r="KE39" i="46"/>
  <c r="KE36" i="46"/>
  <c r="KE40" i="46"/>
  <c r="KE45" i="46"/>
  <c r="KE41" i="46"/>
  <c r="KE37" i="46"/>
  <c r="KE46" i="46"/>
  <c r="KE43" i="46"/>
  <c r="KE42" i="46"/>
  <c r="KE47" i="46"/>
  <c r="KE48" i="46"/>
  <c r="KE52" i="46"/>
  <c r="KE54" i="46"/>
  <c r="KE63" i="46"/>
  <c r="KE56" i="46"/>
  <c r="KE53" i="46"/>
  <c r="KE57" i="46"/>
  <c r="KE58" i="46"/>
  <c r="KE60" i="46"/>
  <c r="KE69" i="46"/>
  <c r="KE64" i="46"/>
  <c r="KE70" i="46"/>
  <c r="KE65" i="46"/>
  <c r="KE68" i="46"/>
  <c r="KE71" i="46"/>
  <c r="KE72" i="46"/>
  <c r="KE75" i="46"/>
  <c r="KD8" i="17"/>
  <c r="KE22" i="17"/>
  <c r="KE28" i="17"/>
  <c r="KE23" i="17"/>
  <c r="KE29" i="17"/>
  <c r="KG5" i="17"/>
  <c r="KE20" i="17"/>
  <c r="KE24" i="17"/>
  <c r="KE30" i="17"/>
  <c r="KE4" i="17"/>
  <c r="KE8" i="17" s="1"/>
  <c r="KE21" i="17"/>
  <c r="KE25" i="17"/>
  <c r="KE40" i="17"/>
  <c r="KE45" i="17"/>
  <c r="KE31" i="17"/>
  <c r="KE41" i="17"/>
  <c r="KE32" i="17"/>
  <c r="KE43" i="17"/>
  <c r="KE34" i="17"/>
  <c r="KE44" i="17"/>
  <c r="KE35" i="17"/>
  <c r="KE36" i="17"/>
  <c r="KE49" i="17"/>
  <c r="KE54" i="17"/>
  <c r="KE50" i="17"/>
  <c r="KE55" i="17"/>
  <c r="KE47" i="17"/>
  <c r="KE51" i="17"/>
  <c r="KE56" i="17"/>
  <c r="KE48" i="17"/>
  <c r="KE53" i="17"/>
  <c r="KE57" i="17"/>
  <c r="KE46" i="17"/>
  <c r="KE61" i="17"/>
  <c r="KE67" i="17"/>
  <c r="KE64" i="17"/>
  <c r="KE68" i="17"/>
  <c r="KE58" i="17"/>
  <c r="KE59" i="17"/>
  <c r="KE65" i="17"/>
  <c r="KE69" i="17"/>
  <c r="KE60" i="17"/>
  <c r="KE66" i="17"/>
  <c r="KE70" i="17"/>
  <c r="KE74" i="17"/>
  <c r="KE78" i="17"/>
  <c r="KE82" i="17"/>
  <c r="KE71" i="17"/>
  <c r="KE75" i="17"/>
  <c r="KE79" i="17"/>
  <c r="KE84" i="17"/>
  <c r="KE76" i="17"/>
  <c r="KE80" i="17"/>
  <c r="KE72" i="17"/>
  <c r="KE77" i="17"/>
  <c r="KE85" i="17"/>
  <c r="KE88" i="17"/>
  <c r="KE92" i="17"/>
  <c r="KE89" i="17"/>
  <c r="KE86" i="17"/>
  <c r="KE90" i="17"/>
  <c r="KE81" i="17"/>
  <c r="KE87" i="17"/>
  <c r="KE91" i="17"/>
  <c r="KE31" i="38"/>
  <c r="KF19" i="38"/>
  <c r="KO21" i="39"/>
  <c r="KP21" i="39" s="1"/>
  <c r="KD16" i="17"/>
  <c r="KC3" i="45"/>
  <c r="KC4" i="45"/>
  <c r="KE5" i="45"/>
  <c r="KH27" i="38"/>
  <c r="KH36" i="38"/>
  <c r="KH35" i="38"/>
  <c r="KO22" i="39"/>
  <c r="KP22" i="39" s="1"/>
  <c r="KO9" i="39"/>
  <c r="KP9" i="39" s="1"/>
  <c r="KF13" i="17"/>
  <c r="KF14" i="17"/>
  <c r="KF22" i="17"/>
  <c r="KF28" i="17"/>
  <c r="KF23" i="17"/>
  <c r="KF29" i="17"/>
  <c r="KH5" i="17"/>
  <c r="KF20" i="17"/>
  <c r="KF24" i="17"/>
  <c r="KF4" i="17"/>
  <c r="KF15" i="17" s="1"/>
  <c r="KF11" i="17"/>
  <c r="KF21" i="17"/>
  <c r="KF25" i="17"/>
  <c r="KF36" i="17"/>
  <c r="KF40" i="17"/>
  <c r="KF31" i="17"/>
  <c r="KF41" i="17"/>
  <c r="KF32" i="17"/>
  <c r="KF30" i="17"/>
  <c r="KF34" i="17"/>
  <c r="KF44" i="17"/>
  <c r="KF35" i="17"/>
  <c r="KF46" i="17"/>
  <c r="KF49" i="17"/>
  <c r="KF54" i="17"/>
  <c r="KF43" i="17"/>
  <c r="KF50" i="17"/>
  <c r="KF55" i="17"/>
  <c r="KF45" i="17"/>
  <c r="KF47" i="17"/>
  <c r="KF51" i="17"/>
  <c r="KF56" i="17"/>
  <c r="KF48" i="17"/>
  <c r="KF53" i="17"/>
  <c r="KF61" i="17"/>
  <c r="KF67" i="17"/>
  <c r="KF57" i="17"/>
  <c r="KF64" i="17"/>
  <c r="KF68" i="17"/>
  <c r="KF58" i="17"/>
  <c r="KF59" i="17"/>
  <c r="KF65" i="17"/>
  <c r="KF69" i="17"/>
  <c r="KF60" i="17"/>
  <c r="KF66" i="17"/>
  <c r="KF70" i="17"/>
  <c r="KF74" i="17"/>
  <c r="KF78" i="17"/>
  <c r="KF71" i="17"/>
  <c r="KF75" i="17"/>
  <c r="KF79" i="17"/>
  <c r="KF76" i="17"/>
  <c r="KF80" i="17"/>
  <c r="KF72" i="17"/>
  <c r="KF77" i="17"/>
  <c r="KF85" i="17"/>
  <c r="KF88" i="17"/>
  <c r="KF92" i="17"/>
  <c r="KF84" i="17"/>
  <c r="KF89" i="17"/>
  <c r="KF82" i="17"/>
  <c r="KF86" i="17"/>
  <c r="KF90" i="17"/>
  <c r="KF81" i="17"/>
  <c r="KF87" i="17"/>
  <c r="KF91" i="17"/>
  <c r="KN15" i="39"/>
  <c r="KD11" i="17"/>
  <c r="KD15" i="17"/>
  <c r="KN35" i="39"/>
  <c r="KP35" i="39" s="1"/>
  <c r="KN17" i="39"/>
  <c r="KK5" i="57"/>
  <c r="KI4" i="57"/>
  <c r="KG15" i="38"/>
  <c r="KG19" i="38" s="1"/>
  <c r="KH32" i="38"/>
  <c r="KH26" i="38"/>
  <c r="KH31" i="38" s="1"/>
  <c r="KO32" i="39"/>
  <c r="KP32" i="39" s="1"/>
  <c r="KO16" i="39"/>
  <c r="KP16" i="39" s="1"/>
  <c r="KO31" i="39"/>
  <c r="KP31" i="39" s="1"/>
  <c r="KP40" i="39" s="1"/>
  <c r="KO23" i="39"/>
  <c r="KP23" i="39" s="1"/>
  <c r="KL5" i="57"/>
  <c r="KJ4" i="57"/>
  <c r="KM42" i="39"/>
  <c r="KH38" i="38"/>
  <c r="KH16" i="38"/>
  <c r="KH19" i="38" s="1"/>
  <c r="KO34" i="39"/>
  <c r="KO42" i="39" s="1"/>
  <c r="KO11" i="39"/>
  <c r="KP11" i="39" s="1"/>
  <c r="KG25" i="38"/>
  <c r="KF31" i="38"/>
  <c r="KH29" i="38"/>
  <c r="KH28" i="38"/>
  <c r="KH11" i="38"/>
  <c r="KH12" i="38" s="1"/>
  <c r="KO33" i="39"/>
  <c r="KO41" i="39" s="1"/>
  <c r="KO18" i="39"/>
  <c r="KO36" i="39" s="1"/>
  <c r="KO43" i="39" s="1"/>
  <c r="KF4" i="46"/>
  <c r="KF8" i="46"/>
  <c r="KF15" i="46"/>
  <c r="KF10" i="46"/>
  <c r="KF9" i="46"/>
  <c r="KH5" i="46"/>
  <c r="KF16" i="46"/>
  <c r="KF14" i="46"/>
  <c r="KF18" i="46"/>
  <c r="KF21" i="46"/>
  <c r="KF17" i="46"/>
  <c r="KF19" i="46"/>
  <c r="KF20" i="46"/>
  <c r="KF24" i="46"/>
  <c r="KF22" i="46"/>
  <c r="KF27" i="46"/>
  <c r="KF23" i="46"/>
  <c r="KF25" i="46"/>
  <c r="KF29" i="46"/>
  <c r="KF31" i="46"/>
  <c r="KF26" i="46"/>
  <c r="KF36" i="46"/>
  <c r="KF30" i="46"/>
  <c r="KF33" i="46"/>
  <c r="KF34" i="46"/>
  <c r="KF32" i="46"/>
  <c r="KF38" i="46"/>
  <c r="KF35" i="46"/>
  <c r="KF37" i="46"/>
  <c r="KF43" i="46"/>
  <c r="KF40" i="46"/>
  <c r="KF39" i="46"/>
  <c r="KF42" i="46"/>
  <c r="KF45" i="46"/>
  <c r="KF41" i="46"/>
  <c r="KF47" i="46"/>
  <c r="KF54" i="46"/>
  <c r="KF48" i="46"/>
  <c r="KF46" i="46"/>
  <c r="KF60" i="46"/>
  <c r="KF56" i="46"/>
  <c r="KF52" i="46"/>
  <c r="KF53" i="46"/>
  <c r="KF57" i="46"/>
  <c r="KF58" i="46"/>
  <c r="KF69" i="46"/>
  <c r="KF63" i="46"/>
  <c r="KF64" i="46"/>
  <c r="KF70" i="46"/>
  <c r="KF65" i="46"/>
  <c r="KF71" i="46"/>
  <c r="KF68" i="46"/>
  <c r="KF72" i="46"/>
  <c r="KF75" i="46"/>
  <c r="KG12" i="38"/>
  <c r="KO17" i="39"/>
  <c r="KP17" i="39" s="1"/>
  <c r="KQ20" i="39"/>
  <c r="KS5" i="39"/>
  <c r="KQ23" i="39"/>
  <c r="KQ4" i="39"/>
  <c r="KQ13" i="39" s="1"/>
  <c r="KQ12" i="39"/>
  <c r="KQ22" i="39"/>
  <c r="KI18" i="38"/>
  <c r="KI10" i="38"/>
  <c r="KI14" i="38"/>
  <c r="KI16" i="38"/>
  <c r="KI33" i="38"/>
  <c r="KI28" i="38"/>
  <c r="KI38" i="38"/>
  <c r="KI8" i="38"/>
  <c r="KI9" i="38"/>
  <c r="KI21" i="38"/>
  <c r="KI42" i="38"/>
  <c r="KI4" i="38"/>
  <c r="KI22" i="38" s="1"/>
  <c r="KI15" i="38"/>
  <c r="KI17" i="38"/>
  <c r="KI29" i="38"/>
  <c r="KK5" i="38"/>
  <c r="KL5" i="38" s="1"/>
  <c r="KI27" i="38"/>
  <c r="KI37" i="38"/>
  <c r="KO25" i="39"/>
  <c r="KP25" i="39" s="1"/>
  <c r="KO15" i="39"/>
  <c r="KP15" i="39" s="1"/>
  <c r="KK9" i="44"/>
  <c r="KK12" i="44"/>
  <c r="KM5" i="44"/>
  <c r="KN5" i="44" s="1"/>
  <c r="KK4" i="44"/>
  <c r="KK11" i="44"/>
  <c r="KK14" i="44"/>
  <c r="KK17" i="44"/>
  <c r="KK16" i="44"/>
  <c r="KK10" i="44"/>
  <c r="KK20" i="44"/>
  <c r="KK13" i="44"/>
  <c r="KK24" i="44"/>
  <c r="KK27" i="44"/>
  <c r="KK35" i="44"/>
  <c r="KK21" i="44"/>
  <c r="KK23" i="44"/>
  <c r="KK26" i="44"/>
  <c r="KK15" i="44"/>
  <c r="KK22" i="44"/>
  <c r="KK25" i="44"/>
  <c r="KK28" i="44"/>
  <c r="KK57" i="44"/>
  <c r="KK49" i="44"/>
  <c r="KK36" i="44"/>
  <c r="KK42" i="44"/>
  <c r="KK44" i="44"/>
  <c r="KK47" i="44"/>
  <c r="KK51" i="44"/>
  <c r="KK54" i="44"/>
  <c r="KK40" i="44"/>
  <c r="KK34" i="44"/>
  <c r="KK45" i="44"/>
  <c r="KK53" i="44"/>
  <c r="KK38" i="44"/>
  <c r="KK43" i="44"/>
  <c r="KK48" i="44"/>
  <c r="KK50" i="44"/>
  <c r="KK55" i="44"/>
  <c r="KK58" i="44"/>
  <c r="KK56" i="44"/>
  <c r="KK37" i="44"/>
  <c r="KD10" i="17"/>
  <c r="KJ37" i="39"/>
  <c r="KJ44" i="39" s="1"/>
  <c r="KO29" i="39"/>
  <c r="KL29" i="39"/>
  <c r="KN29" i="39"/>
  <c r="KN30" i="39" s="1"/>
  <c r="KM29" i="39"/>
  <c r="KG31" i="38"/>
  <c r="KL4" i="38" l="1"/>
  <c r="KL15" i="38" s="1"/>
  <c r="KL32" i="38"/>
  <c r="KL27" i="38"/>
  <c r="KL37" i="38"/>
  <c r="KL16" i="38"/>
  <c r="KL30" i="38"/>
  <c r="KL40" i="38"/>
  <c r="KL33" i="38"/>
  <c r="KL28" i="38"/>
  <c r="KL38" i="38"/>
  <c r="KL23" i="38"/>
  <c r="KL9" i="38"/>
  <c r="KL11" i="38"/>
  <c r="KL13" i="38"/>
  <c r="KL21" i="38"/>
  <c r="KL42" i="38"/>
  <c r="KN10" i="44"/>
  <c r="KN9" i="44"/>
  <c r="KN12" i="44"/>
  <c r="KN4" i="44"/>
  <c r="KN11" i="44"/>
  <c r="KN14" i="44"/>
  <c r="KN15" i="44"/>
  <c r="KN22" i="44"/>
  <c r="KN25" i="44"/>
  <c r="KN28" i="44"/>
  <c r="KN16" i="44"/>
  <c r="KN20" i="44"/>
  <c r="KN13" i="44"/>
  <c r="KN24" i="44"/>
  <c r="KN27" i="44"/>
  <c r="KN35" i="44"/>
  <c r="KN38" i="44"/>
  <c r="KN43" i="44"/>
  <c r="KN47" i="44"/>
  <c r="KN50" i="44"/>
  <c r="KN54" i="44"/>
  <c r="KN17" i="44"/>
  <c r="KN21" i="44"/>
  <c r="KN37" i="44"/>
  <c r="KN56" i="44"/>
  <c r="KN23" i="44"/>
  <c r="KN57" i="44"/>
  <c r="KN36" i="44"/>
  <c r="KN42" i="44"/>
  <c r="KN44" i="44"/>
  <c r="KN49" i="44"/>
  <c r="KN51" i="44"/>
  <c r="KN26" i="44"/>
  <c r="KN40" i="44"/>
  <c r="KN34" i="44"/>
  <c r="KN45" i="44"/>
  <c r="KN48" i="44"/>
  <c r="KN53" i="44"/>
  <c r="KN55" i="44"/>
  <c r="KN58" i="44"/>
  <c r="KL30" i="39"/>
  <c r="KL37" i="39" s="1"/>
  <c r="KL44" i="39" s="1"/>
  <c r="KQ32" i="39"/>
  <c r="KH4" i="46"/>
  <c r="KH14" i="46"/>
  <c r="KH10" i="46"/>
  <c r="KH8" i="46"/>
  <c r="KH9" i="46"/>
  <c r="KH16" i="46"/>
  <c r="KH15" i="46"/>
  <c r="KH17" i="46"/>
  <c r="KH18" i="46"/>
  <c r="KH19" i="46"/>
  <c r="KH20" i="46"/>
  <c r="KH21" i="46"/>
  <c r="KH22" i="46"/>
  <c r="KH25" i="46"/>
  <c r="KH23" i="46"/>
  <c r="KH24" i="46"/>
  <c r="KH32" i="46"/>
  <c r="KH27" i="46"/>
  <c r="KH29" i="46"/>
  <c r="KH26" i="46"/>
  <c r="KH35" i="46"/>
  <c r="KH30" i="46"/>
  <c r="KH37" i="46"/>
  <c r="KH38" i="46"/>
  <c r="KH34" i="46"/>
  <c r="KH33" i="46"/>
  <c r="KH36" i="46"/>
  <c r="KH31" i="46"/>
  <c r="KH39" i="46"/>
  <c r="KH43" i="46"/>
  <c r="KH40" i="46"/>
  <c r="KH41" i="46"/>
  <c r="KH42" i="46"/>
  <c r="KH46" i="46"/>
  <c r="KH45" i="46"/>
  <c r="KH47" i="46"/>
  <c r="KH48" i="46"/>
  <c r="KH52" i="46"/>
  <c r="KH54" i="46"/>
  <c r="KH60" i="46"/>
  <c r="KH56" i="46"/>
  <c r="KH53" i="46"/>
  <c r="KH57" i="46"/>
  <c r="KH58" i="46"/>
  <c r="KH68" i="46"/>
  <c r="KH69" i="46"/>
  <c r="KH63" i="46"/>
  <c r="KH64" i="46"/>
  <c r="KH65" i="46"/>
  <c r="KH71" i="46"/>
  <c r="KH72" i="46"/>
  <c r="KH70" i="46"/>
  <c r="KH75" i="46"/>
  <c r="KP29" i="39"/>
  <c r="KQ31" i="39"/>
  <c r="KQ40" i="39" s="1"/>
  <c r="KI39" i="38"/>
  <c r="KI23" i="38"/>
  <c r="KI11" i="38"/>
  <c r="KI12" i="38" s="1"/>
  <c r="KQ17" i="39"/>
  <c r="KQ39" i="39"/>
  <c r="KE11" i="17"/>
  <c r="KJ24" i="38"/>
  <c r="KJ26" i="38"/>
  <c r="KJ22" i="38"/>
  <c r="KE10" i="17"/>
  <c r="KP30" i="39"/>
  <c r="KQ15" i="39"/>
  <c r="KE12" i="45"/>
  <c r="KE16" i="45"/>
  <c r="KE46" i="45"/>
  <c r="KE13" i="45"/>
  <c r="KE17" i="45"/>
  <c r="KE43" i="45"/>
  <c r="KE4" i="45"/>
  <c r="KE14" i="45"/>
  <c r="KE18" i="45"/>
  <c r="KE44" i="45"/>
  <c r="KE11" i="45"/>
  <c r="KE15" i="45"/>
  <c r="KE45" i="45"/>
  <c r="KE51" i="45"/>
  <c r="KE55" i="45"/>
  <c r="KE58" i="45"/>
  <c r="KE62" i="45"/>
  <c r="KE66" i="45"/>
  <c r="KE56" i="45"/>
  <c r="KE60" i="45"/>
  <c r="KE63" i="45"/>
  <c r="KE67" i="45"/>
  <c r="KE47" i="45"/>
  <c r="KE57" i="45"/>
  <c r="KE61" i="45"/>
  <c r="KE85" i="45"/>
  <c r="KE68" i="45"/>
  <c r="KE82" i="45"/>
  <c r="KE86" i="45"/>
  <c r="KE83" i="45"/>
  <c r="KE65" i="45"/>
  <c r="KE84" i="45"/>
  <c r="KJ29" i="38"/>
  <c r="KJ38" i="38"/>
  <c r="KJ27" i="38"/>
  <c r="KF9" i="17"/>
  <c r="KJ28" i="38"/>
  <c r="KI13" i="38"/>
  <c r="KI19" i="38" s="1"/>
  <c r="KI40" i="38"/>
  <c r="KQ16" i="39"/>
  <c r="KQ14" i="39"/>
  <c r="KF10" i="17"/>
  <c r="KJ15" i="38"/>
  <c r="KJ33" i="38"/>
  <c r="KJ18" i="38"/>
  <c r="KQ26" i="39"/>
  <c r="KI5" i="17"/>
  <c r="KG22" i="17"/>
  <c r="KG28" i="17"/>
  <c r="KG23" i="17"/>
  <c r="KG29" i="17"/>
  <c r="KG20" i="17"/>
  <c r="KG24" i="17"/>
  <c r="KG4" i="17"/>
  <c r="KG9" i="17" s="1"/>
  <c r="KG21" i="17"/>
  <c r="KG25" i="17"/>
  <c r="KG35" i="17"/>
  <c r="KG36" i="17"/>
  <c r="KG40" i="17"/>
  <c r="KG45" i="17"/>
  <c r="KG31" i="17"/>
  <c r="KG41" i="17"/>
  <c r="KG32" i="17"/>
  <c r="KG43" i="17"/>
  <c r="KG30" i="17"/>
  <c r="KG34" i="17"/>
  <c r="KG44" i="17"/>
  <c r="KG48" i="17"/>
  <c r="KG53" i="17"/>
  <c r="KG57" i="17"/>
  <c r="KG46" i="17"/>
  <c r="KG49" i="17"/>
  <c r="KG54" i="17"/>
  <c r="KG50" i="17"/>
  <c r="KG55" i="17"/>
  <c r="KG47" i="17"/>
  <c r="KG51" i="17"/>
  <c r="KG56" i="17"/>
  <c r="KG61" i="17"/>
  <c r="KG67" i="17"/>
  <c r="KG71" i="17"/>
  <c r="KG64" i="17"/>
  <c r="KG68" i="17"/>
  <c r="KG58" i="17"/>
  <c r="KG59" i="17"/>
  <c r="KG65" i="17"/>
  <c r="KG69" i="17"/>
  <c r="KG60" i="17"/>
  <c r="KG66" i="17"/>
  <c r="KG70" i="17"/>
  <c r="KG72" i="17"/>
  <c r="KG77" i="17"/>
  <c r="KG81" i="17"/>
  <c r="KG74" i="17"/>
  <c r="KG78" i="17"/>
  <c r="KG75" i="17"/>
  <c r="KG79" i="17"/>
  <c r="KG84" i="17"/>
  <c r="KG76" i="17"/>
  <c r="KG80" i="17"/>
  <c r="KG87" i="17"/>
  <c r="KG91" i="17"/>
  <c r="KG85" i="17"/>
  <c r="KG88" i="17"/>
  <c r="KG92" i="17"/>
  <c r="KG89" i="17"/>
  <c r="KG82" i="17"/>
  <c r="KG86" i="17"/>
  <c r="KG90" i="17"/>
  <c r="KO30" i="39"/>
  <c r="KO37" i="39" s="1"/>
  <c r="KO44" i="39" s="1"/>
  <c r="KN42" i="39"/>
  <c r="KJ40" i="38"/>
  <c r="KJ13" i="38"/>
  <c r="KQ25" i="39"/>
  <c r="KQ24" i="39"/>
  <c r="KQ29" i="39"/>
  <c r="KI30" i="38"/>
  <c r="KQ35" i="39"/>
  <c r="KQ21" i="39"/>
  <c r="KI20" i="38"/>
  <c r="KQ19" i="39"/>
  <c r="KQ9" i="39"/>
  <c r="KL4" i="57"/>
  <c r="KH4" i="17"/>
  <c r="KH10" i="17" s="1"/>
  <c r="KJ5" i="17"/>
  <c r="KH11" i="17"/>
  <c r="KH21" i="17"/>
  <c r="KH25" i="17"/>
  <c r="KH15" i="17"/>
  <c r="KH16" i="17"/>
  <c r="KH13" i="17"/>
  <c r="KH14" i="17"/>
  <c r="KH22" i="17"/>
  <c r="KH28" i="17"/>
  <c r="KH12" i="17"/>
  <c r="KH8" i="17"/>
  <c r="KH23" i="17"/>
  <c r="KH29" i="17"/>
  <c r="KH9" i="17"/>
  <c r="KH20" i="17"/>
  <c r="KH24" i="17"/>
  <c r="KH34" i="17"/>
  <c r="KH44" i="17"/>
  <c r="KH35" i="17"/>
  <c r="KH36" i="17"/>
  <c r="KH40" i="17"/>
  <c r="KH45" i="17"/>
  <c r="KH31" i="17"/>
  <c r="KH41" i="17"/>
  <c r="KH46" i="17"/>
  <c r="KH32" i="17"/>
  <c r="KH43" i="17"/>
  <c r="KH30" i="17"/>
  <c r="KH48" i="17"/>
  <c r="KH53" i="17"/>
  <c r="KH49" i="17"/>
  <c r="KH54" i="17"/>
  <c r="KH50" i="17"/>
  <c r="KH55" i="17"/>
  <c r="KH47" i="17"/>
  <c r="KH51" i="17"/>
  <c r="KH56" i="17"/>
  <c r="KH60" i="17"/>
  <c r="KH66" i="17"/>
  <c r="KH61" i="17"/>
  <c r="KH67" i="17"/>
  <c r="KH57" i="17"/>
  <c r="KH64" i="17"/>
  <c r="KH68" i="17"/>
  <c r="KH58" i="17"/>
  <c r="KH59" i="17"/>
  <c r="KH65" i="17"/>
  <c r="KH69" i="17"/>
  <c r="KH70" i="17"/>
  <c r="KH72" i="17"/>
  <c r="KH77" i="17"/>
  <c r="KH81" i="17"/>
  <c r="KH74" i="17"/>
  <c r="KH78" i="17"/>
  <c r="KH82" i="17"/>
  <c r="KH71" i="17"/>
  <c r="KH75" i="17"/>
  <c r="KH79" i="17"/>
  <c r="KH76" i="17"/>
  <c r="KH80" i="17"/>
  <c r="KH87" i="17"/>
  <c r="KH91" i="17"/>
  <c r="KH85" i="17"/>
  <c r="KH88" i="17"/>
  <c r="KH92" i="17"/>
  <c r="KH84" i="17"/>
  <c r="KH89" i="17"/>
  <c r="KH86" i="17"/>
  <c r="KH90" i="17"/>
  <c r="KE14" i="17"/>
  <c r="KE9" i="17"/>
  <c r="KP34" i="39"/>
  <c r="KP42" i="39" s="1"/>
  <c r="KJ30" i="38"/>
  <c r="KE13" i="17"/>
  <c r="KG4" i="46"/>
  <c r="KG9" i="46"/>
  <c r="KG8" i="46"/>
  <c r="KI5" i="46"/>
  <c r="KG15" i="46"/>
  <c r="KG10" i="46"/>
  <c r="KG16" i="46"/>
  <c r="KG14" i="46"/>
  <c r="KG17" i="46"/>
  <c r="KG18" i="46"/>
  <c r="KG19" i="46"/>
  <c r="KG20" i="46"/>
  <c r="KG21" i="46"/>
  <c r="KG22" i="46"/>
  <c r="KG25" i="46"/>
  <c r="KG30" i="46"/>
  <c r="KG27" i="46"/>
  <c r="KG26" i="46"/>
  <c r="KG23" i="46"/>
  <c r="KG24" i="46"/>
  <c r="KG29" i="46"/>
  <c r="KG31" i="46"/>
  <c r="KG33" i="46"/>
  <c r="KG32" i="46"/>
  <c r="KG37" i="46"/>
  <c r="KG34" i="46"/>
  <c r="KG35" i="46"/>
  <c r="KG36" i="46"/>
  <c r="KG39" i="46"/>
  <c r="KG42" i="46"/>
  <c r="KG40" i="46"/>
  <c r="KG41" i="46"/>
  <c r="KG46" i="46"/>
  <c r="KG43" i="46"/>
  <c r="KG38" i="46"/>
  <c r="KG45" i="46"/>
  <c r="KG47" i="46"/>
  <c r="KG48" i="46"/>
  <c r="KG54" i="46"/>
  <c r="KG56" i="46"/>
  <c r="KG52" i="46"/>
  <c r="KG53" i="46"/>
  <c r="KG57" i="46"/>
  <c r="KG68" i="46"/>
  <c r="KG69" i="46"/>
  <c r="KG63" i="46"/>
  <c r="KG64" i="46"/>
  <c r="KG60" i="46"/>
  <c r="KG65" i="46"/>
  <c r="KG58" i="46"/>
  <c r="KG71" i="46"/>
  <c r="KG72" i="46"/>
  <c r="KG70" i="46"/>
  <c r="KG75" i="46"/>
  <c r="KP33" i="39"/>
  <c r="KP41" i="39" s="1"/>
  <c r="KP18" i="39"/>
  <c r="KP36" i="39" s="1"/>
  <c r="KP43" i="39" s="1"/>
  <c r="KJ21" i="38"/>
  <c r="KJ20" i="38"/>
  <c r="KO40" i="39"/>
  <c r="KE16" i="17"/>
  <c r="KR13" i="39"/>
  <c r="KR25" i="39"/>
  <c r="KT5" i="39"/>
  <c r="KR21" i="39"/>
  <c r="KR4" i="39"/>
  <c r="KR16" i="39" s="1"/>
  <c r="KR12" i="39"/>
  <c r="KR23" i="39"/>
  <c r="KR33" i="39"/>
  <c r="KR41" i="39" s="1"/>
  <c r="KR34" i="39"/>
  <c r="KR22" i="39"/>
  <c r="KR26" i="39"/>
  <c r="KR14" i="39"/>
  <c r="KJ11" i="38"/>
  <c r="KJ16" i="38"/>
  <c r="KQ11" i="39"/>
  <c r="KF12" i="17"/>
  <c r="KE15" i="17"/>
  <c r="KE12" i="17"/>
  <c r="KF5" i="45"/>
  <c r="KG5" i="45" s="1"/>
  <c r="KD12" i="45"/>
  <c r="KD16" i="45"/>
  <c r="KD46" i="45"/>
  <c r="KD13" i="45"/>
  <c r="KD17" i="45"/>
  <c r="KD43" i="45"/>
  <c r="KD47" i="45"/>
  <c r="KD4" i="45"/>
  <c r="KD14" i="45"/>
  <c r="KD18" i="45"/>
  <c r="KD44" i="45"/>
  <c r="KD11" i="45"/>
  <c r="KD15" i="45"/>
  <c r="KD45" i="45"/>
  <c r="KD55" i="45"/>
  <c r="KD58" i="45"/>
  <c r="KD62" i="45"/>
  <c r="KD66" i="45"/>
  <c r="KD56" i="45"/>
  <c r="KD60" i="45"/>
  <c r="KD63" i="45"/>
  <c r="KD67" i="45"/>
  <c r="KD57" i="45"/>
  <c r="KD61" i="45"/>
  <c r="KD65" i="45"/>
  <c r="KD68" i="45"/>
  <c r="KD85" i="45"/>
  <c r="KD82" i="45"/>
  <c r="KD86" i="45"/>
  <c r="KD83" i="45"/>
  <c r="KD51" i="45"/>
  <c r="KD84" i="45"/>
  <c r="KM30" i="39"/>
  <c r="KM37" i="39" s="1"/>
  <c r="KM44" i="39" s="1"/>
  <c r="KJ9" i="38"/>
  <c r="KJ14" i="38"/>
  <c r="KK8" i="38"/>
  <c r="KK13" i="38"/>
  <c r="KK19" i="38" s="1"/>
  <c r="KM5" i="38"/>
  <c r="KK24" i="38"/>
  <c r="KK32" i="38"/>
  <c r="KK27" i="38"/>
  <c r="KK37" i="38"/>
  <c r="KK22" i="38"/>
  <c r="KK35" i="38"/>
  <c r="KK10" i="38"/>
  <c r="KK14" i="38"/>
  <c r="KK16" i="38"/>
  <c r="KK18" i="38"/>
  <c r="KK20" i="38"/>
  <c r="KK25" i="38" s="1"/>
  <c r="KK40" i="38"/>
  <c r="KK33" i="38"/>
  <c r="KK28" i="38"/>
  <c r="KK38" i="38"/>
  <c r="KK23" i="38"/>
  <c r="KK26" i="38"/>
  <c r="KK36" i="38"/>
  <c r="KK9" i="38"/>
  <c r="KK11" i="38"/>
  <c r="KK21" i="38"/>
  <c r="KK42" i="38"/>
  <c r="KK4" i="38"/>
  <c r="KK30" i="38" s="1"/>
  <c r="KK15" i="38"/>
  <c r="KK17" i="38"/>
  <c r="KK29" i="38"/>
  <c r="KK39" i="38"/>
  <c r="KI32" i="38"/>
  <c r="KQ34" i="39"/>
  <c r="KQ42" i="39" s="1"/>
  <c r="KF16" i="17"/>
  <c r="KF8" i="17"/>
  <c r="KJ8" i="38"/>
  <c r="KJ10" i="38"/>
  <c r="KJ12" i="38" s="1"/>
  <c r="KN37" i="39"/>
  <c r="KN44" i="39" s="1"/>
  <c r="KQ18" i="39"/>
  <c r="KQ36" i="39" s="1"/>
  <c r="KQ43" i="39" s="1"/>
  <c r="KI36" i="38"/>
  <c r="KI35" i="38"/>
  <c r="KS22" i="39"/>
  <c r="KS25" i="39"/>
  <c r="KU5" i="39"/>
  <c r="KS11" i="39"/>
  <c r="KS4" i="39"/>
  <c r="KS20" i="39" s="1"/>
  <c r="KS19" i="39"/>
  <c r="KS32" i="39"/>
  <c r="KS12" i="39"/>
  <c r="KS17" i="39"/>
  <c r="KS23" i="39"/>
  <c r="KS9" i="39"/>
  <c r="KS34" i="39"/>
  <c r="KS31" i="39"/>
  <c r="KS26" i="39"/>
  <c r="KS35" i="39"/>
  <c r="KM10" i="44"/>
  <c r="KM13" i="44"/>
  <c r="KM9" i="44"/>
  <c r="KM12" i="44"/>
  <c r="KO5" i="44"/>
  <c r="KP5" i="44" s="1"/>
  <c r="KM4" i="44"/>
  <c r="KM11" i="44"/>
  <c r="KM14" i="44"/>
  <c r="KM15" i="44"/>
  <c r="KM22" i="44"/>
  <c r="KM16" i="44"/>
  <c r="KM20" i="44"/>
  <c r="KM24" i="44"/>
  <c r="KM27" i="44"/>
  <c r="KM17" i="44"/>
  <c r="KM21" i="44"/>
  <c r="KM23" i="44"/>
  <c r="KM26" i="44"/>
  <c r="KM34" i="44"/>
  <c r="KM25" i="44"/>
  <c r="KM57" i="44"/>
  <c r="KM36" i="44"/>
  <c r="KM42" i="44"/>
  <c r="KM44" i="44"/>
  <c r="KM47" i="44"/>
  <c r="KM49" i="44"/>
  <c r="KM51" i="44"/>
  <c r="KM54" i="44"/>
  <c r="KM40" i="44"/>
  <c r="KM35" i="44"/>
  <c r="KM38" i="44"/>
  <c r="KM43" i="44"/>
  <c r="KM45" i="44"/>
  <c r="KM48" i="44"/>
  <c r="KM50" i="44"/>
  <c r="KM53" i="44"/>
  <c r="KM55" i="44"/>
  <c r="KM58" i="44"/>
  <c r="KM28" i="44"/>
  <c r="KM37" i="44"/>
  <c r="KM56" i="44"/>
  <c r="KI24" i="38"/>
  <c r="KI26" i="38"/>
  <c r="KI31" i="38" s="1"/>
  <c r="KQ33" i="39"/>
  <c r="KQ41" i="39" s="1"/>
  <c r="KM5" i="57"/>
  <c r="KN5" i="57" s="1"/>
  <c r="KK4" i="57"/>
  <c r="KJ32" i="38"/>
  <c r="KJ36" i="38"/>
  <c r="KG11" i="45" l="1"/>
  <c r="KG15" i="45"/>
  <c r="KG45" i="45"/>
  <c r="KG12" i="45"/>
  <c r="KG16" i="45"/>
  <c r="KG46" i="45"/>
  <c r="KG13" i="45"/>
  <c r="KG17" i="45"/>
  <c r="KG43" i="45"/>
  <c r="KG4" i="45"/>
  <c r="KG14" i="45"/>
  <c r="KG18" i="45"/>
  <c r="KG44" i="45"/>
  <c r="KG57" i="45"/>
  <c r="KG61" i="45"/>
  <c r="KG65" i="45"/>
  <c r="KG68" i="45"/>
  <c r="KG51" i="45"/>
  <c r="KG55" i="45"/>
  <c r="KG58" i="45"/>
  <c r="KG62" i="45"/>
  <c r="KG66" i="45"/>
  <c r="KG56" i="45"/>
  <c r="KG60" i="45"/>
  <c r="KG63" i="45"/>
  <c r="KG67" i="45"/>
  <c r="KG84" i="45"/>
  <c r="KG85" i="45"/>
  <c r="KG47" i="45"/>
  <c r="KG82" i="45"/>
  <c r="KG86" i="45"/>
  <c r="KG83" i="45"/>
  <c r="KP3" i="44"/>
  <c r="KP4" i="44"/>
  <c r="KN4" i="57"/>
  <c r="KU4" i="39"/>
  <c r="KU12" i="39" s="1"/>
  <c r="KU16" i="39"/>
  <c r="KU19" i="39"/>
  <c r="KS13" i="39"/>
  <c r="KS24" i="39"/>
  <c r="KS15" i="39"/>
  <c r="KM15" i="38"/>
  <c r="KM4" i="38"/>
  <c r="KM24" i="38" s="1"/>
  <c r="KM17" i="38"/>
  <c r="KM29" i="38"/>
  <c r="KM39" i="38"/>
  <c r="KM32" i="38"/>
  <c r="KM27" i="38"/>
  <c r="KM37" i="38"/>
  <c r="KM22" i="38"/>
  <c r="KM35" i="38"/>
  <c r="KM14" i="38"/>
  <c r="KM16" i="38"/>
  <c r="KM18" i="38"/>
  <c r="KM20" i="38"/>
  <c r="KM30" i="38"/>
  <c r="KM40" i="38"/>
  <c r="KM28" i="38"/>
  <c r="KM38" i="38"/>
  <c r="KM8" i="38"/>
  <c r="KM23" i="38"/>
  <c r="KM26" i="38"/>
  <c r="KM36" i="38"/>
  <c r="KM9" i="38"/>
  <c r="KM11" i="38"/>
  <c r="KM13" i="38"/>
  <c r="KM19" i="38" s="1"/>
  <c r="KM21" i="38"/>
  <c r="KM42" i="38"/>
  <c r="KR31" i="39"/>
  <c r="KR18" i="39"/>
  <c r="KR36" i="39" s="1"/>
  <c r="KR43" i="39" s="1"/>
  <c r="KJ25" i="38"/>
  <c r="KJ31" i="38"/>
  <c r="KL22" i="38"/>
  <c r="KT12" i="39"/>
  <c r="KT22" i="39"/>
  <c r="KT20" i="39"/>
  <c r="KV5" i="39"/>
  <c r="KW5" i="39" s="1"/>
  <c r="KT18" i="39"/>
  <c r="KT36" i="39" s="1"/>
  <c r="KT43" i="39" s="1"/>
  <c r="KT11" i="39"/>
  <c r="KT14" i="39"/>
  <c r="KT25" i="39"/>
  <c r="KT21" i="39"/>
  <c r="KT39" i="39"/>
  <c r="KT4" i="39"/>
  <c r="KT15" i="39" s="1"/>
  <c r="KT32" i="39"/>
  <c r="KT33" i="39"/>
  <c r="KT41" i="39" s="1"/>
  <c r="KT19" i="39"/>
  <c r="KT35" i="39"/>
  <c r="KG8" i="17"/>
  <c r="KI25" i="38"/>
  <c r="KS40" i="39"/>
  <c r="KS42" i="39"/>
  <c r="KR17" i="39"/>
  <c r="KR20" i="39"/>
  <c r="KJ19" i="38"/>
  <c r="KP37" i="39"/>
  <c r="KP44" i="39" s="1"/>
  <c r="KL24" i="38"/>
  <c r="KS14" i="39"/>
  <c r="KK12" i="38"/>
  <c r="KR35" i="39"/>
  <c r="KR42" i="39" s="1"/>
  <c r="KR39" i="39"/>
  <c r="KR29" i="39" s="1"/>
  <c r="KR15" i="39"/>
  <c r="KG14" i="17"/>
  <c r="KL39" i="38"/>
  <c r="KO5" i="57"/>
  <c r="KP5" i="57" s="1"/>
  <c r="KM4" i="57"/>
  <c r="KS33" i="39"/>
  <c r="KS41" i="39" s="1"/>
  <c r="KO10" i="44"/>
  <c r="KP10" i="44" s="1"/>
  <c r="KO9" i="44"/>
  <c r="KP9" i="44" s="1"/>
  <c r="KO12" i="44"/>
  <c r="KP12" i="44" s="1"/>
  <c r="KO15" i="44"/>
  <c r="KP15" i="44" s="1"/>
  <c r="KO20" i="44"/>
  <c r="KP20" i="44" s="1"/>
  <c r="KQ5" i="44"/>
  <c r="KO14" i="44"/>
  <c r="KP14" i="44" s="1"/>
  <c r="KO4" i="44"/>
  <c r="KO22" i="44"/>
  <c r="KP22" i="44" s="1"/>
  <c r="KO25" i="44"/>
  <c r="KP25" i="44" s="1"/>
  <c r="KO28" i="44"/>
  <c r="KP28" i="44" s="1"/>
  <c r="KO16" i="44"/>
  <c r="KP16" i="44" s="1"/>
  <c r="KO13" i="44"/>
  <c r="KP13" i="44" s="1"/>
  <c r="KO11" i="44"/>
  <c r="KP11" i="44" s="1"/>
  <c r="KO24" i="44"/>
  <c r="KP24" i="44" s="1"/>
  <c r="KO27" i="44"/>
  <c r="KP27" i="44" s="1"/>
  <c r="KO17" i="44"/>
  <c r="KP17" i="44" s="1"/>
  <c r="KO23" i="44"/>
  <c r="KP23" i="44" s="1"/>
  <c r="KO26" i="44"/>
  <c r="KP26" i="44" s="1"/>
  <c r="KO58" i="44"/>
  <c r="KP58" i="44" s="1"/>
  <c r="KO37" i="44"/>
  <c r="KP37" i="44" s="1"/>
  <c r="KO56" i="44"/>
  <c r="KP56" i="44" s="1"/>
  <c r="KO47" i="44"/>
  <c r="KP47" i="44" s="1"/>
  <c r="KO54" i="44"/>
  <c r="KP54" i="44" s="1"/>
  <c r="KO57" i="44"/>
  <c r="KP57" i="44" s="1"/>
  <c r="KO36" i="44"/>
  <c r="KP36" i="44" s="1"/>
  <c r="KO42" i="44"/>
  <c r="KP42" i="44" s="1"/>
  <c r="KO44" i="44"/>
  <c r="KP44" i="44" s="1"/>
  <c r="KO49" i="44"/>
  <c r="KP49" i="44" s="1"/>
  <c r="KO51" i="44"/>
  <c r="KP51" i="44" s="1"/>
  <c r="KO40" i="44"/>
  <c r="KP40" i="44" s="1"/>
  <c r="KO21" i="44"/>
  <c r="KP21" i="44" s="1"/>
  <c r="KO34" i="44"/>
  <c r="KP34" i="44" s="1"/>
  <c r="KO35" i="44"/>
  <c r="KP35" i="44" s="1"/>
  <c r="KO38" i="44"/>
  <c r="KP38" i="44" s="1"/>
  <c r="KO43" i="44"/>
  <c r="KP43" i="44" s="1"/>
  <c r="KO50" i="44"/>
  <c r="KP50" i="44" s="1"/>
  <c r="KO45" i="44"/>
  <c r="KP45" i="44" s="1"/>
  <c r="KO48" i="44"/>
  <c r="KP48" i="44" s="1"/>
  <c r="KO53" i="44"/>
  <c r="KP53" i="44" s="1"/>
  <c r="KO55" i="44"/>
  <c r="KP55" i="44" s="1"/>
  <c r="KS18" i="39"/>
  <c r="KS36" i="39" s="1"/>
  <c r="KS43" i="39" s="1"/>
  <c r="KS16" i="39"/>
  <c r="KK31" i="38"/>
  <c r="KR19" i="39"/>
  <c r="KR24" i="39"/>
  <c r="KG11" i="17"/>
  <c r="KG13" i="17"/>
  <c r="KL20" i="38"/>
  <c r="KL29" i="38"/>
  <c r="KG16" i="17"/>
  <c r="KQ30" i="39"/>
  <c r="KL18" i="38"/>
  <c r="KL17" i="38"/>
  <c r="KG15" i="17"/>
  <c r="KH5" i="45"/>
  <c r="KF12" i="45"/>
  <c r="KF16" i="45"/>
  <c r="KF46" i="45"/>
  <c r="KF13" i="45"/>
  <c r="KF17" i="45"/>
  <c r="KF43" i="45"/>
  <c r="KF4" i="45"/>
  <c r="KF14" i="45"/>
  <c r="KF18" i="45"/>
  <c r="KF44" i="45"/>
  <c r="KF51" i="45"/>
  <c r="KF11" i="45"/>
  <c r="KF55" i="45"/>
  <c r="KF58" i="45"/>
  <c r="KF62" i="45"/>
  <c r="KF66" i="45"/>
  <c r="KF15" i="45"/>
  <c r="KF56" i="45"/>
  <c r="KF60" i="45"/>
  <c r="KF63" i="45"/>
  <c r="KF67" i="45"/>
  <c r="KF45" i="45"/>
  <c r="KF47" i="45"/>
  <c r="KF61" i="45"/>
  <c r="KF85" i="45"/>
  <c r="KF68" i="45"/>
  <c r="KF82" i="45"/>
  <c r="KF86" i="45"/>
  <c r="KF83" i="45"/>
  <c r="KF57" i="45"/>
  <c r="KF65" i="45"/>
  <c r="KF84" i="45"/>
  <c r="KI4" i="46"/>
  <c r="KI9" i="46"/>
  <c r="KI14" i="46"/>
  <c r="KI8" i="46"/>
  <c r="KI10" i="46"/>
  <c r="KI15" i="46"/>
  <c r="KI17" i="46"/>
  <c r="KI16" i="46"/>
  <c r="KI18" i="46"/>
  <c r="KI20" i="46"/>
  <c r="KI19" i="46"/>
  <c r="KI21" i="46"/>
  <c r="KI23" i="46"/>
  <c r="KI22" i="46"/>
  <c r="KI24" i="46"/>
  <c r="KI25" i="46"/>
  <c r="KI31" i="46"/>
  <c r="KI27" i="46"/>
  <c r="KI26" i="46"/>
  <c r="KI29" i="46"/>
  <c r="KI35" i="46"/>
  <c r="KI33" i="46"/>
  <c r="KI37" i="46"/>
  <c r="KI32" i="46"/>
  <c r="KI34" i="46"/>
  <c r="KI30" i="46"/>
  <c r="KI36" i="46"/>
  <c r="KI39" i="46"/>
  <c r="KI42" i="46"/>
  <c r="KI38" i="46"/>
  <c r="KI45" i="46"/>
  <c r="KI41" i="46"/>
  <c r="KI40" i="46"/>
  <c r="KI43" i="46"/>
  <c r="KI53" i="46"/>
  <c r="KI47" i="46"/>
  <c r="KI54" i="46"/>
  <c r="KI46" i="46"/>
  <c r="KI48" i="46"/>
  <c r="KI58" i="46"/>
  <c r="KI60" i="46"/>
  <c r="KI52" i="46"/>
  <c r="KI56" i="46"/>
  <c r="KI57" i="46"/>
  <c r="KI68" i="46"/>
  <c r="KI69" i="46"/>
  <c r="KI63" i="46"/>
  <c r="KI64" i="46"/>
  <c r="KI71" i="46"/>
  <c r="KI72" i="46"/>
  <c r="KI70" i="46"/>
  <c r="KI65" i="46"/>
  <c r="KI75" i="46"/>
  <c r="KJ4" i="17"/>
  <c r="KJ14" i="17" s="1"/>
  <c r="KJ11" i="17"/>
  <c r="KJ21" i="17"/>
  <c r="KJ25" i="17"/>
  <c r="KJ15" i="17"/>
  <c r="KJ16" i="17"/>
  <c r="KJ13" i="17"/>
  <c r="KJ22" i="17"/>
  <c r="KJ28" i="17"/>
  <c r="KJ12" i="17"/>
  <c r="KJ8" i="17"/>
  <c r="KJ23" i="17"/>
  <c r="KJ10" i="17"/>
  <c r="KJ20" i="17"/>
  <c r="KJ24" i="17"/>
  <c r="KJ30" i="17"/>
  <c r="KJ34" i="17"/>
  <c r="KJ44" i="17"/>
  <c r="KJ35" i="17"/>
  <c r="KJ36" i="17"/>
  <c r="KJ40" i="17"/>
  <c r="KJ45" i="17"/>
  <c r="KJ31" i="17"/>
  <c r="KJ41" i="17"/>
  <c r="KJ29" i="17"/>
  <c r="KJ32" i="17"/>
  <c r="KJ43" i="17"/>
  <c r="KJ47" i="17"/>
  <c r="KJ51" i="17"/>
  <c r="KJ56" i="17"/>
  <c r="KJ46" i="17"/>
  <c r="KJ48" i="17"/>
  <c r="KJ53" i="17"/>
  <c r="KJ57" i="17"/>
  <c r="KJ49" i="17"/>
  <c r="KJ54" i="17"/>
  <c r="KJ58" i="17"/>
  <c r="KJ50" i="17"/>
  <c r="KJ55" i="17"/>
  <c r="KJ60" i="17"/>
  <c r="KJ66" i="17"/>
  <c r="KJ70" i="17"/>
  <c r="KJ61" i="17"/>
  <c r="KJ67" i="17"/>
  <c r="KJ71" i="17"/>
  <c r="KJ64" i="17"/>
  <c r="KJ68" i="17"/>
  <c r="KJ59" i="17"/>
  <c r="KJ65" i="17"/>
  <c r="KJ69" i="17"/>
  <c r="KJ76" i="17"/>
  <c r="KJ80" i="17"/>
  <c r="KJ72" i="17"/>
  <c r="KJ77" i="17"/>
  <c r="KJ81" i="17"/>
  <c r="KJ74" i="17"/>
  <c r="KJ78" i="17"/>
  <c r="KJ82" i="17"/>
  <c r="KJ75" i="17"/>
  <c r="KJ79" i="17"/>
  <c r="KJ86" i="17"/>
  <c r="KJ90" i="17"/>
  <c r="KJ87" i="17"/>
  <c r="KJ91" i="17"/>
  <c r="KJ85" i="17"/>
  <c r="KJ88" i="17"/>
  <c r="KJ92" i="17"/>
  <c r="KJ84" i="17"/>
  <c r="KJ89" i="17"/>
  <c r="KI14" i="17"/>
  <c r="KI4" i="17"/>
  <c r="KK5" i="17"/>
  <c r="KI11" i="17"/>
  <c r="KI21" i="17"/>
  <c r="KI25" i="17"/>
  <c r="KI15" i="17"/>
  <c r="KI16" i="17"/>
  <c r="KI13" i="17"/>
  <c r="KI22" i="17"/>
  <c r="KI28" i="17"/>
  <c r="KI12" i="17"/>
  <c r="KI8" i="17"/>
  <c r="KI23" i="17"/>
  <c r="KI9" i="17"/>
  <c r="KI10" i="17"/>
  <c r="KI20" i="17"/>
  <c r="KI24" i="17"/>
  <c r="KI34" i="17"/>
  <c r="KI35" i="17"/>
  <c r="KI36" i="17"/>
  <c r="KI40" i="17"/>
  <c r="KI45" i="17"/>
  <c r="KI31" i="17"/>
  <c r="KI41" i="17"/>
  <c r="KI29" i="17"/>
  <c r="KI32" i="17"/>
  <c r="KI43" i="17"/>
  <c r="KI30" i="17"/>
  <c r="KI44" i="17"/>
  <c r="KI46" i="17"/>
  <c r="KI48" i="17"/>
  <c r="KI53" i="17"/>
  <c r="KI49" i="17"/>
  <c r="KI54" i="17"/>
  <c r="KI50" i="17"/>
  <c r="KI55" i="17"/>
  <c r="KI47" i="17"/>
  <c r="KI51" i="17"/>
  <c r="KI56" i="17"/>
  <c r="KI60" i="17"/>
  <c r="KI66" i="17"/>
  <c r="KI61" i="17"/>
  <c r="KI67" i="17"/>
  <c r="KI57" i="17"/>
  <c r="KI64" i="17"/>
  <c r="KI68" i="17"/>
  <c r="KI58" i="17"/>
  <c r="KI59" i="17"/>
  <c r="KI65" i="17"/>
  <c r="KI70" i="17"/>
  <c r="KI72" i="17"/>
  <c r="KI77" i="17"/>
  <c r="KI81" i="17"/>
  <c r="KI69" i="17"/>
  <c r="KI74" i="17"/>
  <c r="KI78" i="17"/>
  <c r="KI82" i="17"/>
  <c r="KI71" i="17"/>
  <c r="KI75" i="17"/>
  <c r="KI79" i="17"/>
  <c r="KI76" i="17"/>
  <c r="KI80" i="17"/>
  <c r="KI87" i="17"/>
  <c r="KI91" i="17"/>
  <c r="KI85" i="17"/>
  <c r="KI88" i="17"/>
  <c r="KI92" i="17"/>
  <c r="KI84" i="17"/>
  <c r="KI89" i="17"/>
  <c r="KI86" i="17"/>
  <c r="KI90" i="17"/>
  <c r="KL14" i="38"/>
  <c r="KL19" i="38" s="1"/>
  <c r="KN5" i="38"/>
  <c r="KO5" i="38" s="1"/>
  <c r="KS39" i="39"/>
  <c r="KS29" i="39" s="1"/>
  <c r="KR11" i="39"/>
  <c r="KR9" i="39"/>
  <c r="KG10" i="17"/>
  <c r="KG12" i="17"/>
  <c r="KJ5" i="46"/>
  <c r="KL36" i="38"/>
  <c r="KL10" i="38"/>
  <c r="KL12" i="38" s="1"/>
  <c r="KL8" i="38"/>
  <c r="KS21" i="39"/>
  <c r="KR32" i="39"/>
  <c r="KQ37" i="39"/>
  <c r="KQ44" i="39" s="1"/>
  <c r="KL26" i="38"/>
  <c r="KL31" i="38" s="1"/>
  <c r="KL35" i="38"/>
  <c r="KP3" i="57" l="1"/>
  <c r="KP4" i="57"/>
  <c r="KT29" i="39"/>
  <c r="KW4" i="39"/>
  <c r="KW24" i="39" s="1"/>
  <c r="KW35" i="39"/>
  <c r="KO17" i="38"/>
  <c r="KQ5" i="38"/>
  <c r="KO42" i="38"/>
  <c r="KO4" i="38"/>
  <c r="KO36" i="38" s="1"/>
  <c r="KO29" i="38"/>
  <c r="KO39" i="38"/>
  <c r="KO24" i="38"/>
  <c r="KO16" i="38"/>
  <c r="KO18" i="38"/>
  <c r="KO20" i="38"/>
  <c r="KO30" i="38"/>
  <c r="KO40" i="38"/>
  <c r="KO33" i="38"/>
  <c r="KO23" i="38"/>
  <c r="KT24" i="39"/>
  <c r="KT17" i="39"/>
  <c r="KU31" i="39"/>
  <c r="KU34" i="39"/>
  <c r="KK20" i="17"/>
  <c r="KK24" i="17"/>
  <c r="KK30" i="17"/>
  <c r="KK4" i="17"/>
  <c r="KK14" i="17" s="1"/>
  <c r="KK21" i="17"/>
  <c r="KK25" i="17"/>
  <c r="KK22" i="17"/>
  <c r="KK28" i="17"/>
  <c r="KK23" i="17"/>
  <c r="KK29" i="17"/>
  <c r="KK10" i="17"/>
  <c r="KK32" i="17"/>
  <c r="KK43" i="17"/>
  <c r="KK34" i="17"/>
  <c r="KK44" i="17"/>
  <c r="KK35" i="17"/>
  <c r="KK36" i="17"/>
  <c r="KK40" i="17"/>
  <c r="KK45" i="17"/>
  <c r="KK31" i="17"/>
  <c r="KK41" i="17"/>
  <c r="KK47" i="17"/>
  <c r="KK51" i="17"/>
  <c r="KK46" i="17"/>
  <c r="KK48" i="17"/>
  <c r="KK53" i="17"/>
  <c r="KK49" i="17"/>
  <c r="KK54" i="17"/>
  <c r="KK50" i="17"/>
  <c r="KK55" i="17"/>
  <c r="KK59" i="17"/>
  <c r="KK65" i="17"/>
  <c r="KK69" i="17"/>
  <c r="KK60" i="17"/>
  <c r="KK66" i="17"/>
  <c r="KK70" i="17"/>
  <c r="KK61" i="17"/>
  <c r="KK67" i="17"/>
  <c r="KK57" i="17"/>
  <c r="KK64" i="17"/>
  <c r="KK68" i="17"/>
  <c r="KK58" i="17"/>
  <c r="KK56" i="17"/>
  <c r="KK76" i="17"/>
  <c r="KK80" i="17"/>
  <c r="KK72" i="17"/>
  <c r="KK77" i="17"/>
  <c r="KK81" i="17"/>
  <c r="KK74" i="17"/>
  <c r="KK78" i="17"/>
  <c r="KK82" i="17"/>
  <c r="KK71" i="17"/>
  <c r="KK75" i="17"/>
  <c r="KK79" i="17"/>
  <c r="KK86" i="17"/>
  <c r="KK90" i="17"/>
  <c r="KK87" i="17"/>
  <c r="KK91" i="17"/>
  <c r="KK85" i="17"/>
  <c r="KK88" i="17"/>
  <c r="KK92" i="17"/>
  <c r="KK84" i="17"/>
  <c r="KK89" i="17"/>
  <c r="KM25" i="38"/>
  <c r="KU26" i="39"/>
  <c r="KU21" i="39"/>
  <c r="KH11" i="45"/>
  <c r="KH15" i="45"/>
  <c r="KH45" i="45"/>
  <c r="KH12" i="45"/>
  <c r="KH16" i="45"/>
  <c r="KH46" i="45"/>
  <c r="KH13" i="45"/>
  <c r="KH17" i="45"/>
  <c r="KH43" i="45"/>
  <c r="KH4" i="45"/>
  <c r="KH14" i="45"/>
  <c r="KH18" i="45"/>
  <c r="KH44" i="45"/>
  <c r="KH47" i="45"/>
  <c r="KH57" i="45"/>
  <c r="KH61" i="45"/>
  <c r="KH65" i="45"/>
  <c r="KH68" i="45"/>
  <c r="KH51" i="45"/>
  <c r="KH55" i="45"/>
  <c r="KH58" i="45"/>
  <c r="KH62" i="45"/>
  <c r="KH66" i="45"/>
  <c r="KH56" i="45"/>
  <c r="KH60" i="45"/>
  <c r="KH63" i="45"/>
  <c r="KH67" i="45"/>
  <c r="KH84" i="45"/>
  <c r="KH85" i="45"/>
  <c r="KH82" i="45"/>
  <c r="KH86" i="45"/>
  <c r="KH83" i="45"/>
  <c r="KL25" i="38"/>
  <c r="KT16" i="39"/>
  <c r="KT26" i="39"/>
  <c r="KU14" i="39"/>
  <c r="KU9" i="39"/>
  <c r="KL5" i="17"/>
  <c r="KM5" i="17" s="1"/>
  <c r="KQ4" i="44"/>
  <c r="KQ11" i="44"/>
  <c r="KQ14" i="44"/>
  <c r="KQ10" i="44"/>
  <c r="KQ13" i="44"/>
  <c r="KQ9" i="44"/>
  <c r="KQ12" i="44"/>
  <c r="KQ15" i="44"/>
  <c r="KS5" i="44"/>
  <c r="KQ20" i="44"/>
  <c r="KQ16" i="44"/>
  <c r="KQ22" i="44"/>
  <c r="KQ25" i="44"/>
  <c r="KQ28" i="44"/>
  <c r="KQ24" i="44"/>
  <c r="KQ27" i="44"/>
  <c r="KQ35" i="44"/>
  <c r="KQ17" i="44"/>
  <c r="KQ21" i="44"/>
  <c r="KQ43" i="44"/>
  <c r="KQ45" i="44"/>
  <c r="KQ48" i="44"/>
  <c r="KQ50" i="44"/>
  <c r="KQ53" i="44"/>
  <c r="KQ55" i="44"/>
  <c r="KQ23" i="44"/>
  <c r="KQ37" i="44"/>
  <c r="KQ58" i="44"/>
  <c r="KQ56" i="44"/>
  <c r="KQ26" i="44"/>
  <c r="KQ36" i="44"/>
  <c r="KQ42" i="44"/>
  <c r="KQ44" i="44"/>
  <c r="KQ47" i="44"/>
  <c r="KQ49" i="44"/>
  <c r="KQ51" i="44"/>
  <c r="KQ54" i="44"/>
  <c r="KQ57" i="44"/>
  <c r="KQ40" i="44"/>
  <c r="KQ34" i="44"/>
  <c r="KQ38" i="44"/>
  <c r="KU33" i="39"/>
  <c r="KU41" i="39" s="1"/>
  <c r="KU18" i="39"/>
  <c r="KU36" i="39" s="1"/>
  <c r="KU43" i="39" s="1"/>
  <c r="KJ9" i="17"/>
  <c r="KT31" i="39"/>
  <c r="KT40" i="39" s="1"/>
  <c r="KT9" i="39"/>
  <c r="KU32" i="39"/>
  <c r="KR5" i="44"/>
  <c r="KP5" i="38"/>
  <c r="KN15" i="38"/>
  <c r="KN21" i="38"/>
  <c r="KN4" i="38"/>
  <c r="KN29" i="38" s="1"/>
  <c r="KN16" i="38"/>
  <c r="KN18" i="38"/>
  <c r="KN20" i="38"/>
  <c r="KN42" i="38"/>
  <c r="KT34" i="39"/>
  <c r="KT42" i="39" s="1"/>
  <c r="KT23" i="39"/>
  <c r="KM31" i="38"/>
  <c r="KM10" i="38"/>
  <c r="KM12" i="38" s="1"/>
  <c r="KU11" i="39"/>
  <c r="KU13" i="39"/>
  <c r="KR30" i="39"/>
  <c r="KR37" i="39" s="1"/>
  <c r="KR44" i="39" s="1"/>
  <c r="KU39" i="39"/>
  <c r="KU29" i="39" s="1"/>
  <c r="KU15" i="39"/>
  <c r="KU23" i="39"/>
  <c r="KU22" i="39"/>
  <c r="KV14" i="39"/>
  <c r="KV4" i="39"/>
  <c r="KV19" i="39" s="1"/>
  <c r="KV12" i="39"/>
  <c r="KV24" i="39"/>
  <c r="KV25" i="39"/>
  <c r="KX5" i="39"/>
  <c r="KY5" i="39" s="1"/>
  <c r="KV11" i="39"/>
  <c r="KV16" i="39"/>
  <c r="KV15" i="39"/>
  <c r="KV21" i="39"/>
  <c r="KV9" i="39"/>
  <c r="KV39" i="39"/>
  <c r="KV32" i="39"/>
  <c r="KV33" i="39"/>
  <c r="KV41" i="39" s="1"/>
  <c r="KV26" i="39"/>
  <c r="KV31" i="39"/>
  <c r="KV40" i="39" s="1"/>
  <c r="KR40" i="39"/>
  <c r="KU25" i="39"/>
  <c r="KU17" i="39"/>
  <c r="KS30" i="39"/>
  <c r="KS37" i="39" s="1"/>
  <c r="KS44" i="39" s="1"/>
  <c r="KT30" i="39"/>
  <c r="KU35" i="39"/>
  <c r="KU24" i="39"/>
  <c r="KJ4" i="46"/>
  <c r="KJ14" i="46"/>
  <c r="KJ9" i="46"/>
  <c r="KJ10" i="46"/>
  <c r="KJ8" i="46"/>
  <c r="KJ16" i="46"/>
  <c r="KJ17" i="46"/>
  <c r="KJ15" i="46"/>
  <c r="KJ19" i="46"/>
  <c r="KJ20" i="46"/>
  <c r="KJ18" i="46"/>
  <c r="KJ21" i="46"/>
  <c r="KJ24" i="46"/>
  <c r="KJ23" i="46"/>
  <c r="KJ22" i="46"/>
  <c r="KJ29" i="46"/>
  <c r="KJ25" i="46"/>
  <c r="KJ26" i="46"/>
  <c r="KJ30" i="46"/>
  <c r="KJ27" i="46"/>
  <c r="KJ31" i="46"/>
  <c r="KJ37" i="46"/>
  <c r="KJ32" i="46"/>
  <c r="KJ33" i="46"/>
  <c r="KJ34" i="46"/>
  <c r="KJ35" i="46"/>
  <c r="KJ36" i="46"/>
  <c r="KJ41" i="46"/>
  <c r="KJ39" i="46"/>
  <c r="KJ42" i="46"/>
  <c r="KJ40" i="46"/>
  <c r="KJ38" i="46"/>
  <c r="KJ45" i="46"/>
  <c r="KJ43" i="46"/>
  <c r="KJ53" i="46"/>
  <c r="KJ47" i="46"/>
  <c r="KJ46" i="46"/>
  <c r="KJ48" i="46"/>
  <c r="KJ58" i="46"/>
  <c r="KJ54" i="46"/>
  <c r="KJ60" i="46"/>
  <c r="KJ52" i="46"/>
  <c r="KJ56" i="46"/>
  <c r="KJ65" i="46"/>
  <c r="KJ57" i="46"/>
  <c r="KJ68" i="46"/>
  <c r="KJ69" i="46"/>
  <c r="KJ63" i="46"/>
  <c r="KJ64" i="46"/>
  <c r="KJ75" i="46"/>
  <c r="KJ71" i="46"/>
  <c r="KJ72" i="46"/>
  <c r="KJ70" i="46"/>
  <c r="KK5" i="46"/>
  <c r="KL5" i="46" s="1"/>
  <c r="KT13" i="39"/>
  <c r="KM33" i="38"/>
  <c r="KU20" i="39"/>
  <c r="KI5" i="45"/>
  <c r="KJ5" i="45" s="1"/>
  <c r="KQ5" i="57"/>
  <c r="KO4" i="57"/>
  <c r="KY4" i="39" l="1"/>
  <c r="KY22" i="39" s="1"/>
  <c r="KY17" i="39"/>
  <c r="KY20" i="39"/>
  <c r="KL9" i="46"/>
  <c r="KL4" i="46"/>
  <c r="KL8" i="46"/>
  <c r="KL14" i="46"/>
  <c r="KL10" i="46"/>
  <c r="KL17" i="46"/>
  <c r="KL15" i="46"/>
  <c r="KL18" i="46"/>
  <c r="KL19" i="46"/>
  <c r="KL23" i="46"/>
  <c r="KL16" i="46"/>
  <c r="KL22" i="46"/>
  <c r="KL21" i="46"/>
  <c r="KL20" i="46"/>
  <c r="KL26" i="46"/>
  <c r="KL24" i="46"/>
  <c r="KL25" i="46"/>
  <c r="KL30" i="46"/>
  <c r="KL27" i="46"/>
  <c r="KL32" i="46"/>
  <c r="KL29" i="46"/>
  <c r="KL34" i="46"/>
  <c r="KL35" i="46"/>
  <c r="KL31" i="46"/>
  <c r="KL36" i="46"/>
  <c r="KL37" i="46"/>
  <c r="KL33" i="46"/>
  <c r="KL41" i="46"/>
  <c r="KL39" i="46"/>
  <c r="KL38" i="46"/>
  <c r="KL40" i="46"/>
  <c r="KL42" i="46"/>
  <c r="KL45" i="46"/>
  <c r="KL43" i="46"/>
  <c r="KL52" i="46"/>
  <c r="KL53" i="46"/>
  <c r="KL47" i="46"/>
  <c r="KL46" i="46"/>
  <c r="KL48" i="46"/>
  <c r="KL57" i="46"/>
  <c r="KL58" i="46"/>
  <c r="KL54" i="46"/>
  <c r="KL60" i="46"/>
  <c r="KL56" i="46"/>
  <c r="KL65" i="46"/>
  <c r="KL68" i="46"/>
  <c r="KL63" i="46"/>
  <c r="KL69" i="46"/>
  <c r="KL70" i="46"/>
  <c r="KL75" i="46"/>
  <c r="KL64" i="46"/>
  <c r="KL71" i="46"/>
  <c r="KL72" i="46"/>
  <c r="KJ14" i="45"/>
  <c r="KJ18" i="45"/>
  <c r="KJ44" i="45"/>
  <c r="KJ11" i="45"/>
  <c r="KJ15" i="45"/>
  <c r="KJ45" i="45"/>
  <c r="KJ12" i="45"/>
  <c r="KJ16" i="45"/>
  <c r="KJ46" i="45"/>
  <c r="KJ13" i="45"/>
  <c r="KJ17" i="45"/>
  <c r="KJ43" i="45"/>
  <c r="KJ4" i="45"/>
  <c r="KJ47" i="45"/>
  <c r="KJ57" i="45"/>
  <c r="KJ61" i="45"/>
  <c r="KJ65" i="45"/>
  <c r="KJ68" i="45"/>
  <c r="KJ51" i="45"/>
  <c r="KJ55" i="45"/>
  <c r="KJ58" i="45"/>
  <c r="KJ62" i="45"/>
  <c r="KJ66" i="45"/>
  <c r="KJ83" i="45"/>
  <c r="KJ84" i="45"/>
  <c r="KJ67" i="45"/>
  <c r="KJ85" i="45"/>
  <c r="KJ56" i="45"/>
  <c r="KJ60" i="45"/>
  <c r="KJ82" i="45"/>
  <c r="KJ86" i="45"/>
  <c r="KJ63" i="45"/>
  <c r="KM20" i="17"/>
  <c r="KM24" i="17"/>
  <c r="KM4" i="17"/>
  <c r="KM13" i="17" s="1"/>
  <c r="KM11" i="17"/>
  <c r="KM21" i="17"/>
  <c r="KM25" i="17"/>
  <c r="KM15" i="17"/>
  <c r="KM22" i="17"/>
  <c r="KM28" i="17"/>
  <c r="KM12" i="17"/>
  <c r="KM23" i="17"/>
  <c r="KM29" i="17"/>
  <c r="KM30" i="17"/>
  <c r="KM32" i="17"/>
  <c r="KM43" i="17"/>
  <c r="KM34" i="17"/>
  <c r="KM44" i="17"/>
  <c r="KM35" i="17"/>
  <c r="KM36" i="17"/>
  <c r="KM40" i="17"/>
  <c r="KM31" i="17"/>
  <c r="KM41" i="17"/>
  <c r="KM46" i="17"/>
  <c r="KM50" i="17"/>
  <c r="KM55" i="17"/>
  <c r="KM47" i="17"/>
  <c r="KM51" i="17"/>
  <c r="KM56" i="17"/>
  <c r="KM48" i="17"/>
  <c r="KM53" i="17"/>
  <c r="KM57" i="17"/>
  <c r="KM49" i="17"/>
  <c r="KM54" i="17"/>
  <c r="KM45" i="17"/>
  <c r="KM58" i="17"/>
  <c r="KM59" i="17"/>
  <c r="KM65" i="17"/>
  <c r="KM69" i="17"/>
  <c r="KM60" i="17"/>
  <c r="KM66" i="17"/>
  <c r="KM70" i="17"/>
  <c r="KM61" i="17"/>
  <c r="KM67" i="17"/>
  <c r="KM64" i="17"/>
  <c r="KM68" i="17"/>
  <c r="KM75" i="17"/>
  <c r="KM79" i="17"/>
  <c r="KM76" i="17"/>
  <c r="KM80" i="17"/>
  <c r="KM72" i="17"/>
  <c r="KM77" i="17"/>
  <c r="KM81" i="17"/>
  <c r="KM74" i="17"/>
  <c r="KM78" i="17"/>
  <c r="KM71" i="17"/>
  <c r="KM89" i="17"/>
  <c r="KM86" i="17"/>
  <c r="KM90" i="17"/>
  <c r="KM87" i="17"/>
  <c r="KM91" i="17"/>
  <c r="KM85" i="17"/>
  <c r="KM88" i="17"/>
  <c r="KM92" i="17"/>
  <c r="KM82" i="17"/>
  <c r="KM84" i="17"/>
  <c r="KK11" i="17"/>
  <c r="KO32" i="38"/>
  <c r="KO26" i="38"/>
  <c r="KW21" i="39"/>
  <c r="KW12" i="39"/>
  <c r="KO8" i="38"/>
  <c r="KW13" i="39"/>
  <c r="KW19" i="39"/>
  <c r="KQ4" i="38"/>
  <c r="KQ36" i="38" s="1"/>
  <c r="KQ28" i="38"/>
  <c r="KQ26" i="38"/>
  <c r="KQ17" i="38"/>
  <c r="KQ21" i="38"/>
  <c r="KQ42" i="38"/>
  <c r="KQ29" i="38"/>
  <c r="KQ32" i="38"/>
  <c r="KQ16" i="38"/>
  <c r="KQ18" i="38"/>
  <c r="KQ20" i="38"/>
  <c r="KQ30" i="38"/>
  <c r="KW25" i="39"/>
  <c r="KW39" i="39"/>
  <c r="KW29" i="39" s="1"/>
  <c r="KQ4" i="57"/>
  <c r="KV34" i="39"/>
  <c r="KV13" i="39"/>
  <c r="KU30" i="39"/>
  <c r="KU37" i="39" s="1"/>
  <c r="KU44" i="39" s="1"/>
  <c r="KN26" i="38"/>
  <c r="KN35" i="38"/>
  <c r="KN11" i="38"/>
  <c r="KK12" i="17"/>
  <c r="KW16" i="39"/>
  <c r="KW26" i="39"/>
  <c r="KN14" i="38"/>
  <c r="KK5" i="45"/>
  <c r="KI11" i="45"/>
  <c r="KI15" i="45"/>
  <c r="KI45" i="45"/>
  <c r="KI12" i="45"/>
  <c r="KI16" i="45"/>
  <c r="KI13" i="45"/>
  <c r="KI17" i="45"/>
  <c r="KI43" i="45"/>
  <c r="KI4" i="45"/>
  <c r="KI47" i="45"/>
  <c r="KI14" i="45"/>
  <c r="KI57" i="45"/>
  <c r="KI61" i="45"/>
  <c r="KI65" i="45"/>
  <c r="KI68" i="45"/>
  <c r="KI51" i="45"/>
  <c r="KI18" i="45"/>
  <c r="KI44" i="45"/>
  <c r="KI55" i="45"/>
  <c r="KI58" i="45"/>
  <c r="KI62" i="45"/>
  <c r="KI66" i="45"/>
  <c r="KI46" i="45"/>
  <c r="KI56" i="45"/>
  <c r="KI60" i="45"/>
  <c r="KI63" i="45"/>
  <c r="KI84" i="45"/>
  <c r="KI67" i="45"/>
  <c r="KI85" i="45"/>
  <c r="KI82" i="45"/>
  <c r="KI86" i="45"/>
  <c r="KI83" i="45"/>
  <c r="KV20" i="39"/>
  <c r="KN23" i="38"/>
  <c r="KN22" i="38"/>
  <c r="KN25" i="38" s="1"/>
  <c r="KN9" i="38"/>
  <c r="KW23" i="39"/>
  <c r="KW14" i="39"/>
  <c r="KR5" i="57"/>
  <c r="KN36" i="38"/>
  <c r="KV18" i="39"/>
  <c r="KV36" i="39" s="1"/>
  <c r="KV43" i="39" s="1"/>
  <c r="KV22" i="39"/>
  <c r="KN8" i="38"/>
  <c r="KN37" i="38"/>
  <c r="KN10" i="38"/>
  <c r="KN12" i="38" s="1"/>
  <c r="KK8" i="17"/>
  <c r="KO14" i="38"/>
  <c r="KO21" i="38"/>
  <c r="KO25" i="38" s="1"/>
  <c r="KW31" i="39"/>
  <c r="KW40" i="39" s="1"/>
  <c r="KW11" i="39"/>
  <c r="KW9" i="39"/>
  <c r="KT37" i="39"/>
  <c r="KT44" i="39" s="1"/>
  <c r="KV29" i="39"/>
  <c r="KS4" i="44"/>
  <c r="KS11" i="44"/>
  <c r="KS10" i="44"/>
  <c r="KS13" i="44"/>
  <c r="KS16" i="44"/>
  <c r="KS21" i="44"/>
  <c r="KS12" i="44"/>
  <c r="KS17" i="44"/>
  <c r="KS15" i="44"/>
  <c r="KS23" i="44"/>
  <c r="KS26" i="44"/>
  <c r="KS34" i="44"/>
  <c r="KS14" i="44"/>
  <c r="KS20" i="44"/>
  <c r="KS22" i="44"/>
  <c r="KS25" i="44"/>
  <c r="KS9" i="44"/>
  <c r="KS24" i="44"/>
  <c r="KS27" i="44"/>
  <c r="KS28" i="44"/>
  <c r="KS35" i="44"/>
  <c r="KS38" i="44"/>
  <c r="KS48" i="44"/>
  <c r="KS55" i="44"/>
  <c r="KS43" i="44"/>
  <c r="KS45" i="44"/>
  <c r="KS50" i="44"/>
  <c r="KS53" i="44"/>
  <c r="KS37" i="44"/>
  <c r="KS58" i="44"/>
  <c r="KS56" i="44"/>
  <c r="KS36" i="44"/>
  <c r="KS44" i="44"/>
  <c r="KS51" i="44"/>
  <c r="KS42" i="44"/>
  <c r="KS47" i="44"/>
  <c r="KS49" i="44"/>
  <c r="KS54" i="44"/>
  <c r="KS57" i="44"/>
  <c r="KS40" i="44"/>
  <c r="KN13" i="38"/>
  <c r="KN19" i="38" s="1"/>
  <c r="KV23" i="39"/>
  <c r="KV17" i="39"/>
  <c r="KN38" i="38"/>
  <c r="KN27" i="38"/>
  <c r="KN17" i="38"/>
  <c r="KK13" i="17"/>
  <c r="KK9" i="17"/>
  <c r="KO35" i="38"/>
  <c r="KP35" i="38" s="1"/>
  <c r="KO15" i="38"/>
  <c r="KP15" i="38" s="1"/>
  <c r="KW33" i="39"/>
  <c r="KW41" i="39" s="1"/>
  <c r="KN28" i="38"/>
  <c r="KN32" i="38"/>
  <c r="KP4" i="38"/>
  <c r="KP3" i="38"/>
  <c r="KR5" i="38"/>
  <c r="KP23" i="38"/>
  <c r="KP26" i="38"/>
  <c r="KP36" i="38"/>
  <c r="KP17" i="38"/>
  <c r="KP21" i="38"/>
  <c r="KP42" i="38"/>
  <c r="KP29" i="38"/>
  <c r="KP39" i="38"/>
  <c r="KP24" i="38"/>
  <c r="KP32" i="38"/>
  <c r="KP14" i="38"/>
  <c r="KP16" i="38"/>
  <c r="KP18" i="38"/>
  <c r="KP20" i="38"/>
  <c r="KP30" i="38"/>
  <c r="KP40" i="38"/>
  <c r="KP33" i="38"/>
  <c r="KP8" i="38"/>
  <c r="KK15" i="17"/>
  <c r="KK16" i="17"/>
  <c r="KO22" i="38"/>
  <c r="KP22" i="38" s="1"/>
  <c r="KO13" i="38"/>
  <c r="KO19" i="38" s="1"/>
  <c r="KW32" i="39"/>
  <c r="KW20" i="39"/>
  <c r="KN33" i="38"/>
  <c r="KN24" i="38"/>
  <c r="KT5" i="44"/>
  <c r="KR4" i="44"/>
  <c r="KR11" i="44"/>
  <c r="KR10" i="44"/>
  <c r="KR9" i="44"/>
  <c r="KR12" i="44"/>
  <c r="KR17" i="44"/>
  <c r="KR21" i="44"/>
  <c r="KR15" i="44"/>
  <c r="KR23" i="44"/>
  <c r="KR26" i="44"/>
  <c r="KR34" i="44"/>
  <c r="KR14" i="44"/>
  <c r="KR20" i="44"/>
  <c r="KR13" i="44"/>
  <c r="KR16" i="44"/>
  <c r="KR22" i="44"/>
  <c r="KR25" i="44"/>
  <c r="KR28" i="44"/>
  <c r="KR36" i="44"/>
  <c r="KR40" i="44"/>
  <c r="KR44" i="44"/>
  <c r="KR48" i="44"/>
  <c r="KR51" i="44"/>
  <c r="KR55" i="44"/>
  <c r="KR38" i="44"/>
  <c r="KR43" i="44"/>
  <c r="KR45" i="44"/>
  <c r="KR50" i="44"/>
  <c r="KR53" i="44"/>
  <c r="KR37" i="44"/>
  <c r="KR58" i="44"/>
  <c r="KR56" i="44"/>
  <c r="KR24" i="44"/>
  <c r="KR42" i="44"/>
  <c r="KR47" i="44"/>
  <c r="KR49" i="44"/>
  <c r="KR54" i="44"/>
  <c r="KR57" i="44"/>
  <c r="KR35" i="44"/>
  <c r="KR27" i="44"/>
  <c r="KU42" i="39"/>
  <c r="KO10" i="38"/>
  <c r="KO12" i="38" s="1"/>
  <c r="KO11" i="38"/>
  <c r="KP11" i="38" s="1"/>
  <c r="KW34" i="39"/>
  <c r="KW42" i="39" s="1"/>
  <c r="KW15" i="39"/>
  <c r="KK10" i="46"/>
  <c r="KM5" i="46"/>
  <c r="KN5" i="46" s="1"/>
  <c r="KK8" i="46"/>
  <c r="KK9" i="46"/>
  <c r="KK15" i="46"/>
  <c r="KK4" i="46"/>
  <c r="KK17" i="46"/>
  <c r="KK16" i="46"/>
  <c r="KK14" i="46"/>
  <c r="KK19" i="46"/>
  <c r="KK18" i="46"/>
  <c r="KK22" i="46"/>
  <c r="KK21" i="46"/>
  <c r="KK20" i="46"/>
  <c r="KK23" i="46"/>
  <c r="KK26" i="46"/>
  <c r="KK24" i="46"/>
  <c r="KK25" i="46"/>
  <c r="KK30" i="46"/>
  <c r="KK27" i="46"/>
  <c r="KK29" i="46"/>
  <c r="KK34" i="46"/>
  <c r="KK31" i="46"/>
  <c r="KK32" i="46"/>
  <c r="KK36" i="46"/>
  <c r="KK37" i="46"/>
  <c r="KK38" i="46"/>
  <c r="KK33" i="46"/>
  <c r="KK35" i="46"/>
  <c r="KK39" i="46"/>
  <c r="KK42" i="46"/>
  <c r="KK40" i="46"/>
  <c r="KK41" i="46"/>
  <c r="KK45" i="46"/>
  <c r="KK43" i="46"/>
  <c r="KK52" i="46"/>
  <c r="KK53" i="46"/>
  <c r="KK47" i="46"/>
  <c r="KK54" i="46"/>
  <c r="KK46" i="46"/>
  <c r="KK48" i="46"/>
  <c r="KK58" i="46"/>
  <c r="KK57" i="46"/>
  <c r="KK56" i="46"/>
  <c r="KK65" i="46"/>
  <c r="KK68" i="46"/>
  <c r="KK69" i="46"/>
  <c r="KK60" i="46"/>
  <c r="KK63" i="46"/>
  <c r="KK64" i="46"/>
  <c r="KK70" i="46"/>
  <c r="KK75" i="46"/>
  <c r="KK71" i="46"/>
  <c r="KK72" i="46"/>
  <c r="KV35" i="39"/>
  <c r="KN40" i="38"/>
  <c r="KN39" i="38"/>
  <c r="KU40" i="39"/>
  <c r="KO38" i="38"/>
  <c r="KP38" i="38" s="1"/>
  <c r="KO37" i="38"/>
  <c r="KP37" i="38" s="1"/>
  <c r="KO9" i="38"/>
  <c r="KP9" i="38" s="1"/>
  <c r="KW22" i="39"/>
  <c r="KW17" i="39"/>
  <c r="KX4" i="39"/>
  <c r="KX34" i="39" s="1"/>
  <c r="KX12" i="39"/>
  <c r="KX13" i="39"/>
  <c r="KZ5" i="39"/>
  <c r="LA5" i="39" s="1"/>
  <c r="KX23" i="39"/>
  <c r="KX39" i="39"/>
  <c r="KN30" i="38"/>
  <c r="KL20" i="17"/>
  <c r="KL24" i="17"/>
  <c r="KL4" i="17"/>
  <c r="KL14" i="17" s="1"/>
  <c r="KL21" i="17"/>
  <c r="KL25" i="17"/>
  <c r="KL22" i="17"/>
  <c r="KL28" i="17"/>
  <c r="KN5" i="17"/>
  <c r="KL23" i="17"/>
  <c r="KL30" i="17"/>
  <c r="KL32" i="17"/>
  <c r="KL43" i="17"/>
  <c r="KL34" i="17"/>
  <c r="KL44" i="17"/>
  <c r="KL35" i="17"/>
  <c r="KL36" i="17"/>
  <c r="KL40" i="17"/>
  <c r="KL29" i="17"/>
  <c r="KL31" i="17"/>
  <c r="KL41" i="17"/>
  <c r="KL47" i="17"/>
  <c r="KL51" i="17"/>
  <c r="KL56" i="17"/>
  <c r="KL46" i="17"/>
  <c r="KL48" i="17"/>
  <c r="KL53" i="17"/>
  <c r="KL49" i="17"/>
  <c r="KL54" i="17"/>
  <c r="KL45" i="17"/>
  <c r="KL50" i="17"/>
  <c r="KL55" i="17"/>
  <c r="KL59" i="17"/>
  <c r="KL65" i="17"/>
  <c r="KL69" i="17"/>
  <c r="KL60" i="17"/>
  <c r="KL66" i="17"/>
  <c r="KL61" i="17"/>
  <c r="KL67" i="17"/>
  <c r="KL57" i="17"/>
  <c r="KL64" i="17"/>
  <c r="KL68" i="17"/>
  <c r="KL58" i="17"/>
  <c r="KL76" i="17"/>
  <c r="KL80" i="17"/>
  <c r="KL70" i="17"/>
  <c r="KL72" i="17"/>
  <c r="KL77" i="17"/>
  <c r="KL81" i="17"/>
  <c r="KL74" i="17"/>
  <c r="KL78" i="17"/>
  <c r="KL71" i="17"/>
  <c r="KL75" i="17"/>
  <c r="KL79" i="17"/>
  <c r="KL86" i="17"/>
  <c r="KL90" i="17"/>
  <c r="KL87" i="17"/>
  <c r="KL91" i="17"/>
  <c r="KL85" i="17"/>
  <c r="KL88" i="17"/>
  <c r="KL92" i="17"/>
  <c r="KL82" i="17"/>
  <c r="KL84" i="17"/>
  <c r="KL89" i="17"/>
  <c r="KO28" i="38"/>
  <c r="KP28" i="38" s="1"/>
  <c r="KO27" i="38"/>
  <c r="KP27" i="38" s="1"/>
  <c r="KW18" i="39"/>
  <c r="KW36" i="39" s="1"/>
  <c r="KW43" i="39" s="1"/>
  <c r="KN8" i="46" l="1"/>
  <c r="KN9" i="46"/>
  <c r="KN14" i="46"/>
  <c r="KN4" i="46"/>
  <c r="KN16" i="46"/>
  <c r="KN15" i="46"/>
  <c r="KN10" i="46"/>
  <c r="KN17" i="46"/>
  <c r="KN19" i="46"/>
  <c r="KN18" i="46"/>
  <c r="KN23" i="46"/>
  <c r="KN22" i="46"/>
  <c r="KN21" i="46"/>
  <c r="KN20" i="46"/>
  <c r="KN24" i="46"/>
  <c r="KN26" i="46"/>
  <c r="KN25" i="46"/>
  <c r="KN30" i="46"/>
  <c r="KN27" i="46"/>
  <c r="KN32" i="46"/>
  <c r="KN33" i="46"/>
  <c r="KN29" i="46"/>
  <c r="KN34" i="46"/>
  <c r="KN31" i="46"/>
  <c r="KN39" i="46"/>
  <c r="KN36" i="46"/>
  <c r="KN37" i="46"/>
  <c r="KN35" i="46"/>
  <c r="KN38" i="46"/>
  <c r="KN40" i="46"/>
  <c r="KN41" i="46"/>
  <c r="KN43" i="46"/>
  <c r="KN46" i="46"/>
  <c r="KN42" i="46"/>
  <c r="KN45" i="46"/>
  <c r="KN48" i="46"/>
  <c r="KN52" i="46"/>
  <c r="KN53" i="46"/>
  <c r="KN47" i="46"/>
  <c r="KN56" i="46"/>
  <c r="KN57" i="46"/>
  <c r="KN54" i="46"/>
  <c r="KN58" i="46"/>
  <c r="KN64" i="46"/>
  <c r="KN70" i="46"/>
  <c r="KN65" i="46"/>
  <c r="KN68" i="46"/>
  <c r="KN60" i="46"/>
  <c r="KN69" i="46"/>
  <c r="KN72" i="46"/>
  <c r="KN75" i="46"/>
  <c r="KN63" i="46"/>
  <c r="KN71" i="46"/>
  <c r="LA4" i="39"/>
  <c r="LA18" i="39" s="1"/>
  <c r="LA36" i="39" s="1"/>
  <c r="LA43" i="39" s="1"/>
  <c r="LA12" i="39"/>
  <c r="LA17" i="39"/>
  <c r="LA35" i="39"/>
  <c r="KL10" i="17"/>
  <c r="KX22" i="39"/>
  <c r="KX15" i="39"/>
  <c r="KQ33" i="38"/>
  <c r="KQ24" i="38"/>
  <c r="KQ23" i="38"/>
  <c r="KO31" i="38"/>
  <c r="KM14" i="17"/>
  <c r="KY15" i="39"/>
  <c r="KY19" i="39"/>
  <c r="KL16" i="17"/>
  <c r="KX11" i="39"/>
  <c r="KX24" i="39"/>
  <c r="KR33" i="38"/>
  <c r="KR4" i="38"/>
  <c r="KR23" i="38" s="1"/>
  <c r="KR21" i="38"/>
  <c r="KR42" i="38"/>
  <c r="KR37" i="38"/>
  <c r="KR18" i="38"/>
  <c r="KQ40" i="38"/>
  <c r="KQ39" i="38"/>
  <c r="KQ38" i="38"/>
  <c r="KP25" i="38"/>
  <c r="KR4" i="57"/>
  <c r="KN31" i="38"/>
  <c r="KY12" i="39"/>
  <c r="KY14" i="39"/>
  <c r="KL9" i="17"/>
  <c r="KX17" i="39"/>
  <c r="KX19" i="39"/>
  <c r="KQ8" i="38"/>
  <c r="KM16" i="17"/>
  <c r="KY33" i="39"/>
  <c r="KY41" i="39" s="1"/>
  <c r="KY21" i="39"/>
  <c r="KS5" i="38"/>
  <c r="KY32" i="39"/>
  <c r="KY9" i="39"/>
  <c r="KL11" i="17"/>
  <c r="KX14" i="39"/>
  <c r="KV42" i="39"/>
  <c r="KY31" i="39"/>
  <c r="KY16" i="39"/>
  <c r="KX29" i="39"/>
  <c r="KL8" i="17"/>
  <c r="KN23" i="17"/>
  <c r="KN29" i="17"/>
  <c r="KN20" i="17"/>
  <c r="KN24" i="17"/>
  <c r="KN30" i="17"/>
  <c r="KN4" i="17"/>
  <c r="KN8" i="17" s="1"/>
  <c r="KN21" i="17"/>
  <c r="KN25" i="17"/>
  <c r="KN22" i="17"/>
  <c r="KN28" i="17"/>
  <c r="KN9" i="17"/>
  <c r="KN31" i="17"/>
  <c r="KN41" i="17"/>
  <c r="KN46" i="17"/>
  <c r="KN32" i="17"/>
  <c r="KN43" i="17"/>
  <c r="KN34" i="17"/>
  <c r="KN44" i="17"/>
  <c r="KN35" i="17"/>
  <c r="KN36" i="17"/>
  <c r="KN40" i="17"/>
  <c r="KN50" i="17"/>
  <c r="KN55" i="17"/>
  <c r="KN47" i="17"/>
  <c r="KN51" i="17"/>
  <c r="KN56" i="17"/>
  <c r="KN48" i="17"/>
  <c r="KN53" i="17"/>
  <c r="KN49" i="17"/>
  <c r="KN54" i="17"/>
  <c r="KN45" i="17"/>
  <c r="KN64" i="17"/>
  <c r="KN68" i="17"/>
  <c r="KN58" i="17"/>
  <c r="KN59" i="17"/>
  <c r="KN65" i="17"/>
  <c r="KN69" i="17"/>
  <c r="KN60" i="17"/>
  <c r="KN66" i="17"/>
  <c r="KN70" i="17"/>
  <c r="KN57" i="17"/>
  <c r="KN61" i="17"/>
  <c r="KN67" i="17"/>
  <c r="KN71" i="17"/>
  <c r="KN75" i="17"/>
  <c r="KN79" i="17"/>
  <c r="KN84" i="17"/>
  <c r="KN76" i="17"/>
  <c r="KN80" i="17"/>
  <c r="KN85" i="17"/>
  <c r="KN72" i="17"/>
  <c r="KN77" i="17"/>
  <c r="KN81" i="17"/>
  <c r="KN74" i="17"/>
  <c r="KN78" i="17"/>
  <c r="KN89" i="17"/>
  <c r="KN86" i="17"/>
  <c r="KN90" i="17"/>
  <c r="KN87" i="17"/>
  <c r="KN91" i="17"/>
  <c r="KN88" i="17"/>
  <c r="KN92" i="17"/>
  <c r="KN82" i="17"/>
  <c r="KX25" i="39"/>
  <c r="KX16" i="39"/>
  <c r="KX21" i="39"/>
  <c r="KK4" i="45"/>
  <c r="KK14" i="45"/>
  <c r="KK18" i="45"/>
  <c r="KK44" i="45"/>
  <c r="KK51" i="45"/>
  <c r="KK11" i="45"/>
  <c r="KK15" i="45"/>
  <c r="KK45" i="45"/>
  <c r="KK12" i="45"/>
  <c r="KK16" i="45"/>
  <c r="KK46" i="45"/>
  <c r="KK13" i="45"/>
  <c r="KK17" i="45"/>
  <c r="KK43" i="45"/>
  <c r="KK47" i="45"/>
  <c r="KK56" i="45"/>
  <c r="KK60" i="45"/>
  <c r="KK63" i="45"/>
  <c r="KK67" i="45"/>
  <c r="KK57" i="45"/>
  <c r="KK61" i="45"/>
  <c r="KK65" i="45"/>
  <c r="KK68" i="45"/>
  <c r="KK55" i="45"/>
  <c r="KK58" i="45"/>
  <c r="KK62" i="45"/>
  <c r="KK66" i="45"/>
  <c r="KK83" i="45"/>
  <c r="KK84" i="45"/>
  <c r="KK85" i="45"/>
  <c r="KK82" i="45"/>
  <c r="KK86" i="45"/>
  <c r="KS5" i="57"/>
  <c r="KQ35" i="38"/>
  <c r="KQ15" i="38"/>
  <c r="KQ14" i="38"/>
  <c r="KM9" i="17"/>
  <c r="KY34" i="39"/>
  <c r="KY39" i="39"/>
  <c r="KY29" i="39" s="1"/>
  <c r="KY11" i="39"/>
  <c r="KX33" i="39"/>
  <c r="KX41" i="39" s="1"/>
  <c r="KX20" i="39"/>
  <c r="KX9" i="39"/>
  <c r="KP13" i="38"/>
  <c r="KP19" i="38" s="1"/>
  <c r="KQ22" i="38"/>
  <c r="KQ25" i="38" s="1"/>
  <c r="KQ13" i="38"/>
  <c r="KM8" i="17"/>
  <c r="KL5" i="45"/>
  <c r="KY18" i="39"/>
  <c r="KY36" i="39" s="1"/>
  <c r="KY43" i="39" s="1"/>
  <c r="KY26" i="39"/>
  <c r="KL13" i="17"/>
  <c r="KX32" i="39"/>
  <c r="KX31" i="39"/>
  <c r="KX40" i="39" s="1"/>
  <c r="KP10" i="38"/>
  <c r="KP12" i="38" s="1"/>
  <c r="KW30" i="39"/>
  <c r="KW37" i="39" s="1"/>
  <c r="KW44" i="39" s="1"/>
  <c r="KQ10" i="38"/>
  <c r="KQ12" i="38" s="1"/>
  <c r="KQ11" i="38"/>
  <c r="KM10" i="17"/>
  <c r="KY23" i="39"/>
  <c r="KY25" i="39"/>
  <c r="KL12" i="17"/>
  <c r="KX35" i="39"/>
  <c r="KX42" i="39" s="1"/>
  <c r="KL15" i="17"/>
  <c r="KX26" i="39"/>
  <c r="KX18" i="39"/>
  <c r="KX36" i="39" s="1"/>
  <c r="KX43" i="39" s="1"/>
  <c r="KV30" i="39"/>
  <c r="KV37" i="39" s="1"/>
  <c r="KV44" i="39" s="1"/>
  <c r="KQ37" i="38"/>
  <c r="KQ9" i="38"/>
  <c r="KO5" i="17"/>
  <c r="KP5" i="17" s="1"/>
  <c r="KY35" i="39"/>
  <c r="KY13" i="39"/>
  <c r="KP31" i="38"/>
  <c r="LB5" i="39"/>
  <c r="LC5" i="39" s="1"/>
  <c r="KZ11" i="39"/>
  <c r="KZ23" i="39"/>
  <c r="KZ9" i="39"/>
  <c r="KZ12" i="39"/>
  <c r="KZ20" i="39"/>
  <c r="KZ34" i="39"/>
  <c r="KZ42" i="39" s="1"/>
  <c r="KZ26" i="39"/>
  <c r="KZ31" i="39"/>
  <c r="KZ40" i="39" s="1"/>
  <c r="KZ32" i="39"/>
  <c r="KZ39" i="39"/>
  <c r="KZ35" i="39"/>
  <c r="KZ13" i="39"/>
  <c r="KZ4" i="39"/>
  <c r="KZ17" i="39" s="1"/>
  <c r="KZ18" i="39"/>
  <c r="KZ36" i="39" s="1"/>
  <c r="KZ43" i="39" s="1"/>
  <c r="KZ19" i="39"/>
  <c r="KO5" i="46"/>
  <c r="KP5" i="46" s="1"/>
  <c r="KM8" i="46"/>
  <c r="KM9" i="46"/>
  <c r="KM4" i="46"/>
  <c r="KM10" i="46"/>
  <c r="KM15" i="46"/>
  <c r="KM14" i="46"/>
  <c r="KM17" i="46"/>
  <c r="KM16" i="46"/>
  <c r="KM19" i="46"/>
  <c r="KM20" i="46"/>
  <c r="KM18" i="46"/>
  <c r="KM22" i="46"/>
  <c r="KM21" i="46"/>
  <c r="KM23" i="46"/>
  <c r="KM24" i="46"/>
  <c r="KM27" i="46"/>
  <c r="KM26" i="46"/>
  <c r="KM25" i="46"/>
  <c r="KM29" i="46"/>
  <c r="KM35" i="46"/>
  <c r="KM30" i="46"/>
  <c r="KM31" i="46"/>
  <c r="KM32" i="46"/>
  <c r="KM36" i="46"/>
  <c r="KM37" i="46"/>
  <c r="KM34" i="46"/>
  <c r="KM33" i="46"/>
  <c r="KM38" i="46"/>
  <c r="KM40" i="46"/>
  <c r="KM41" i="46"/>
  <c r="KM39" i="46"/>
  <c r="KM43" i="46"/>
  <c r="KM42" i="46"/>
  <c r="KM52" i="46"/>
  <c r="KM45" i="46"/>
  <c r="KM53" i="46"/>
  <c r="KM47" i="46"/>
  <c r="KM56" i="46"/>
  <c r="KM57" i="46"/>
  <c r="KM48" i="46"/>
  <c r="KM58" i="46"/>
  <c r="KM54" i="46"/>
  <c r="KM60" i="46"/>
  <c r="KM64" i="46"/>
  <c r="KM65" i="46"/>
  <c r="KM46" i="46"/>
  <c r="KM68" i="46"/>
  <c r="KM69" i="46"/>
  <c r="KM63" i="46"/>
  <c r="KM72" i="46"/>
  <c r="KM70" i="46"/>
  <c r="KM75" i="46"/>
  <c r="KM71" i="46"/>
  <c r="KT4" i="44"/>
  <c r="KT11" i="44"/>
  <c r="KT14" i="44"/>
  <c r="KT17" i="44"/>
  <c r="KT10" i="44"/>
  <c r="KT13" i="44"/>
  <c r="KT16" i="44"/>
  <c r="KT24" i="44"/>
  <c r="KT27" i="44"/>
  <c r="KT35" i="44"/>
  <c r="KT38" i="44"/>
  <c r="KT43" i="44"/>
  <c r="KT47" i="44"/>
  <c r="KT50" i="44"/>
  <c r="KT54" i="44"/>
  <c r="KT21" i="44"/>
  <c r="KT12" i="44"/>
  <c r="KT15" i="44"/>
  <c r="KT23" i="44"/>
  <c r="KT26" i="44"/>
  <c r="KT34" i="44"/>
  <c r="KT37" i="44"/>
  <c r="KT42" i="44"/>
  <c r="KT45" i="44"/>
  <c r="KT49" i="44"/>
  <c r="KT53" i="44"/>
  <c r="KT56" i="44"/>
  <c r="KT20" i="44"/>
  <c r="KT22" i="44"/>
  <c r="KT25" i="44"/>
  <c r="KT28" i="44"/>
  <c r="KT36" i="44"/>
  <c r="KT40" i="44"/>
  <c r="KT48" i="44"/>
  <c r="KT55" i="44"/>
  <c r="KT9" i="44"/>
  <c r="KT58" i="44"/>
  <c r="KT44" i="44"/>
  <c r="KT51" i="44"/>
  <c r="KT57" i="44"/>
  <c r="KU5" i="44"/>
  <c r="KV5" i="44" s="1"/>
  <c r="KQ27" i="38"/>
  <c r="KQ31" i="38" s="1"/>
  <c r="KY24" i="39"/>
  <c r="LC3" i="39" l="1"/>
  <c r="LC14" i="39"/>
  <c r="LC4" i="39"/>
  <c r="KP3" i="46"/>
  <c r="KP4" i="46"/>
  <c r="KP9" i="46"/>
  <c r="KP17" i="46"/>
  <c r="KP27" i="46"/>
  <c r="KP46" i="46"/>
  <c r="KP64" i="46"/>
  <c r="KP3" i="17"/>
  <c r="KP8" i="17"/>
  <c r="KP4" i="17"/>
  <c r="KP21" i="17"/>
  <c r="KP46" i="17"/>
  <c r="KP66" i="17"/>
  <c r="KV9" i="44"/>
  <c r="KV12" i="44"/>
  <c r="KV4" i="44"/>
  <c r="KV11" i="44"/>
  <c r="KV10" i="44"/>
  <c r="KV13" i="44"/>
  <c r="KV24" i="44"/>
  <c r="KV27" i="44"/>
  <c r="KV17" i="44"/>
  <c r="KV21" i="44"/>
  <c r="KV14" i="44"/>
  <c r="KV15" i="44"/>
  <c r="KV23" i="44"/>
  <c r="KV26" i="44"/>
  <c r="KV34" i="44"/>
  <c r="KV37" i="44"/>
  <c r="KV42" i="44"/>
  <c r="KV45" i="44"/>
  <c r="KV49" i="44"/>
  <c r="KV53" i="44"/>
  <c r="KV56" i="44"/>
  <c r="KV16" i="44"/>
  <c r="KV20" i="44"/>
  <c r="KV40" i="44"/>
  <c r="KV25" i="44"/>
  <c r="KV28" i="44"/>
  <c r="KV35" i="44"/>
  <c r="KV38" i="44"/>
  <c r="KV43" i="44"/>
  <c r="KV48" i="44"/>
  <c r="KV50" i="44"/>
  <c r="KV55" i="44"/>
  <c r="KV22" i="44"/>
  <c r="KV58" i="44"/>
  <c r="KV36" i="44"/>
  <c r="KV44" i="44"/>
  <c r="KV47" i="44"/>
  <c r="KV51" i="44"/>
  <c r="KV54" i="44"/>
  <c r="KV57" i="44"/>
  <c r="KS4" i="57"/>
  <c r="KN15" i="17"/>
  <c r="KN10" i="17"/>
  <c r="KR40" i="38"/>
  <c r="KR39" i="38"/>
  <c r="KR38" i="38"/>
  <c r="LA33" i="39"/>
  <c r="LA41" i="39" s="1"/>
  <c r="KZ25" i="39"/>
  <c r="LC25" i="39" s="1"/>
  <c r="KZ14" i="39"/>
  <c r="KN14" i="17"/>
  <c r="KN13" i="17"/>
  <c r="KR30" i="38"/>
  <c r="KR29" i="38"/>
  <c r="KR28" i="38"/>
  <c r="LA22" i="39"/>
  <c r="LA15" i="39"/>
  <c r="LA13" i="39"/>
  <c r="KZ24" i="39"/>
  <c r="KZ21" i="39"/>
  <c r="LC21" i="39" s="1"/>
  <c r="KR20" i="38"/>
  <c r="KR8" i="38"/>
  <c r="LA14" i="39"/>
  <c r="LA24" i="39"/>
  <c r="LC24" i="39" s="1"/>
  <c r="KS4" i="38"/>
  <c r="KS16" i="38" s="1"/>
  <c r="KS38" i="38"/>
  <c r="KS36" i="38"/>
  <c r="KS29" i="38"/>
  <c r="KS32" i="38"/>
  <c r="KS10" i="38"/>
  <c r="KS42" i="38"/>
  <c r="KZ16" i="39"/>
  <c r="KN16" i="17"/>
  <c r="KZ29" i="39"/>
  <c r="KR16" i="38"/>
  <c r="KR17" i="38"/>
  <c r="KT5" i="38"/>
  <c r="KU5" i="38" s="1"/>
  <c r="LA25" i="39"/>
  <c r="LA19" i="39"/>
  <c r="LC19" i="39" s="1"/>
  <c r="KN11" i="17"/>
  <c r="KT5" i="57"/>
  <c r="KR35" i="38"/>
  <c r="KR15" i="38"/>
  <c r="KR14" i="38"/>
  <c r="KY30" i="39"/>
  <c r="KY37" i="39" s="1"/>
  <c r="KY44" i="39" s="1"/>
  <c r="KR22" i="38"/>
  <c r="KR13" i="38"/>
  <c r="KR9" i="38"/>
  <c r="LA39" i="39"/>
  <c r="LA21" i="39"/>
  <c r="LB13" i="39"/>
  <c r="LC13" i="39" s="1"/>
  <c r="LB25" i="39"/>
  <c r="LB18" i="39"/>
  <c r="LB36" i="39" s="1"/>
  <c r="LB43" i="39" s="1"/>
  <c r="LD5" i="39"/>
  <c r="LB11" i="39"/>
  <c r="LB23" i="39"/>
  <c r="LB16" i="39"/>
  <c r="LC16" i="39" s="1"/>
  <c r="LB14" i="39"/>
  <c r="LB4" i="39"/>
  <c r="LB19" i="39"/>
  <c r="LB22" i="39"/>
  <c r="LB12" i="39"/>
  <c r="LC12" i="39" s="1"/>
  <c r="LB33" i="39"/>
  <c r="LB41" i="39" s="1"/>
  <c r="LB34" i="39"/>
  <c r="LB42" i="39" s="1"/>
  <c r="LB15" i="39"/>
  <c r="LC15" i="39" s="1"/>
  <c r="LB26" i="39"/>
  <c r="LB31" i="39"/>
  <c r="LB40" i="39" s="1"/>
  <c r="LB32" i="39"/>
  <c r="LB20" i="39"/>
  <c r="LB24" i="39"/>
  <c r="LB39" i="39"/>
  <c r="LB9" i="39"/>
  <c r="LB17" i="39"/>
  <c r="LC17" i="39" s="1"/>
  <c r="LB21" i="39"/>
  <c r="LB35" i="39"/>
  <c r="LC35" i="39" s="1"/>
  <c r="KY42" i="39"/>
  <c r="KN12" i="17"/>
  <c r="KX30" i="39"/>
  <c r="KX37" i="39" s="1"/>
  <c r="KX44" i="39" s="1"/>
  <c r="KR10" i="38"/>
  <c r="KR12" i="38" s="1"/>
  <c r="KR11" i="38"/>
  <c r="LA20" i="39"/>
  <c r="LC20" i="39" s="1"/>
  <c r="LA9" i="39"/>
  <c r="LC9" i="39" s="1"/>
  <c r="KU9" i="44"/>
  <c r="KU12" i="44"/>
  <c r="KU15" i="44"/>
  <c r="KW5" i="44"/>
  <c r="KU4" i="44"/>
  <c r="KU11" i="44"/>
  <c r="KU14" i="44"/>
  <c r="KU10" i="44"/>
  <c r="KU13" i="44"/>
  <c r="KU17" i="44"/>
  <c r="KU21" i="44"/>
  <c r="KU23" i="44"/>
  <c r="KU26" i="44"/>
  <c r="KU16" i="44"/>
  <c r="KU20" i="44"/>
  <c r="KU22" i="44"/>
  <c r="KU25" i="44"/>
  <c r="KU28" i="44"/>
  <c r="KU36" i="44"/>
  <c r="KU27" i="44"/>
  <c r="KU35" i="44"/>
  <c r="KU38" i="44"/>
  <c r="KU43" i="44"/>
  <c r="KU45" i="44"/>
  <c r="KU48" i="44"/>
  <c r="KU50" i="44"/>
  <c r="KU53" i="44"/>
  <c r="KU55" i="44"/>
  <c r="KU37" i="44"/>
  <c r="KU56" i="44"/>
  <c r="KU58" i="44"/>
  <c r="KU24" i="44"/>
  <c r="KU42" i="44"/>
  <c r="KU44" i="44"/>
  <c r="KU47" i="44"/>
  <c r="KU49" i="44"/>
  <c r="KU51" i="44"/>
  <c r="KU54" i="44"/>
  <c r="KU57" i="44"/>
  <c r="KU34" i="44"/>
  <c r="KU40" i="44"/>
  <c r="KZ22" i="39"/>
  <c r="LC22" i="39" s="1"/>
  <c r="KZ33" i="39"/>
  <c r="KZ41" i="39" s="1"/>
  <c r="KN5" i="45"/>
  <c r="KL4" i="45"/>
  <c r="KL14" i="45"/>
  <c r="KL18" i="45"/>
  <c r="KL44" i="45"/>
  <c r="KL11" i="45"/>
  <c r="KL15" i="45"/>
  <c r="KL45" i="45"/>
  <c r="KL12" i="45"/>
  <c r="KL16" i="45"/>
  <c r="KL46" i="45"/>
  <c r="KL56" i="45"/>
  <c r="KL60" i="45"/>
  <c r="KL63" i="45"/>
  <c r="KL67" i="45"/>
  <c r="KL17" i="45"/>
  <c r="KL43" i="45"/>
  <c r="KL47" i="45"/>
  <c r="KL57" i="45"/>
  <c r="KL61" i="45"/>
  <c r="KL65" i="45"/>
  <c r="KL68" i="45"/>
  <c r="KL51" i="45"/>
  <c r="KL55" i="45"/>
  <c r="KL58" i="45"/>
  <c r="KL62" i="45"/>
  <c r="KL66" i="45"/>
  <c r="KL13" i="45"/>
  <c r="KL83" i="45"/>
  <c r="KL84" i="45"/>
  <c r="KL85" i="45"/>
  <c r="KL82" i="45"/>
  <c r="KL86" i="45"/>
  <c r="KM5" i="45"/>
  <c r="LA32" i="39"/>
  <c r="LC32" i="39" s="1"/>
  <c r="LA16" i="39"/>
  <c r="KY40" i="39"/>
  <c r="KR27" i="38"/>
  <c r="KR36" i="38"/>
  <c r="LA31" i="39"/>
  <c r="LC31" i="39" s="1"/>
  <c r="LA23" i="39"/>
  <c r="LC23" i="39" s="1"/>
  <c r="KZ15" i="39"/>
  <c r="KR32" i="38"/>
  <c r="KR26" i="38"/>
  <c r="LA26" i="39"/>
  <c r="LC26" i="39" s="1"/>
  <c r="LA11" i="39"/>
  <c r="LC11" i="39" s="1"/>
  <c r="KQ5" i="46"/>
  <c r="KR5" i="46" s="1"/>
  <c r="KO8" i="46"/>
  <c r="KP8" i="46" s="1"/>
  <c r="KO10" i="46"/>
  <c r="KP10" i="46" s="1"/>
  <c r="KO4" i="46"/>
  <c r="KO9" i="46"/>
  <c r="KO16" i="46"/>
  <c r="KP16" i="46" s="1"/>
  <c r="KO15" i="46"/>
  <c r="KP15" i="46" s="1"/>
  <c r="KO14" i="46"/>
  <c r="KP14" i="46" s="1"/>
  <c r="KO17" i="46"/>
  <c r="KO18" i="46"/>
  <c r="KP18" i="46" s="1"/>
  <c r="KO22" i="46"/>
  <c r="KP22" i="46" s="1"/>
  <c r="KO19" i="46"/>
  <c r="KP19" i="46" s="1"/>
  <c r="KO23" i="46"/>
  <c r="KP23" i="46" s="1"/>
  <c r="KO21" i="46"/>
  <c r="KP21" i="46" s="1"/>
  <c r="KO20" i="46"/>
  <c r="KP20" i="46" s="1"/>
  <c r="KO25" i="46"/>
  <c r="KP25" i="46" s="1"/>
  <c r="KO24" i="46"/>
  <c r="KP24" i="46" s="1"/>
  <c r="KO26" i="46"/>
  <c r="KP26" i="46" s="1"/>
  <c r="KO29" i="46"/>
  <c r="KP29" i="46" s="1"/>
  <c r="KO31" i="46"/>
  <c r="KP31" i="46" s="1"/>
  <c r="KO30" i="46"/>
  <c r="KP30" i="46" s="1"/>
  <c r="KO27" i="46"/>
  <c r="KO32" i="46"/>
  <c r="KP32" i="46" s="1"/>
  <c r="KO33" i="46"/>
  <c r="KP33" i="46" s="1"/>
  <c r="KO34" i="46"/>
  <c r="KP34" i="46" s="1"/>
  <c r="KO35" i="46"/>
  <c r="KP35" i="46" s="1"/>
  <c r="KO39" i="46"/>
  <c r="KP39" i="46" s="1"/>
  <c r="KO36" i="46"/>
  <c r="KP36" i="46" s="1"/>
  <c r="KO38" i="46"/>
  <c r="KP38" i="46" s="1"/>
  <c r="KO40" i="46"/>
  <c r="KP40" i="46" s="1"/>
  <c r="KO37" i="46"/>
  <c r="KP37" i="46" s="1"/>
  <c r="KO43" i="46"/>
  <c r="KP43" i="46" s="1"/>
  <c r="KO46" i="46"/>
  <c r="KO41" i="46"/>
  <c r="KP41" i="46" s="1"/>
  <c r="KO45" i="46"/>
  <c r="KP45" i="46" s="1"/>
  <c r="KO48" i="46"/>
  <c r="KP48" i="46" s="1"/>
  <c r="KO56" i="46"/>
  <c r="KP56" i="46" s="1"/>
  <c r="KO52" i="46"/>
  <c r="KP52" i="46" s="1"/>
  <c r="KO42" i="46"/>
  <c r="KP42" i="46" s="1"/>
  <c r="KO47" i="46"/>
  <c r="KP47" i="46" s="1"/>
  <c r="KO63" i="46"/>
  <c r="KP63" i="46" s="1"/>
  <c r="KO57" i="46"/>
  <c r="KP57" i="46" s="1"/>
  <c r="KO58" i="46"/>
  <c r="KP58" i="46" s="1"/>
  <c r="KO54" i="46"/>
  <c r="KP54" i="46" s="1"/>
  <c r="KO53" i="46"/>
  <c r="KP53" i="46" s="1"/>
  <c r="KO64" i="46"/>
  <c r="KO65" i="46"/>
  <c r="KP65" i="46" s="1"/>
  <c r="KO68" i="46"/>
  <c r="KP68" i="46" s="1"/>
  <c r="KO60" i="46"/>
  <c r="KP60" i="46" s="1"/>
  <c r="KO69" i="46"/>
  <c r="KP69" i="46" s="1"/>
  <c r="KO72" i="46"/>
  <c r="KP72" i="46" s="1"/>
  <c r="KO70" i="46"/>
  <c r="KP70" i="46" s="1"/>
  <c r="KO75" i="46"/>
  <c r="KP75" i="46" s="1"/>
  <c r="KO71" i="46"/>
  <c r="KP71" i="46" s="1"/>
  <c r="KO8" i="17"/>
  <c r="KQ5" i="17"/>
  <c r="KO12" i="17"/>
  <c r="KP12" i="17" s="1"/>
  <c r="KO9" i="17"/>
  <c r="KP9" i="17" s="1"/>
  <c r="KO10" i="17"/>
  <c r="KP10" i="17" s="1"/>
  <c r="KO23" i="17"/>
  <c r="KP23" i="17" s="1"/>
  <c r="KO20" i="17"/>
  <c r="KP20" i="17" s="1"/>
  <c r="KO24" i="17"/>
  <c r="KP24" i="17" s="1"/>
  <c r="KO30" i="17"/>
  <c r="KP30" i="17" s="1"/>
  <c r="KO4" i="17"/>
  <c r="KO11" i="17"/>
  <c r="KP11" i="17" s="1"/>
  <c r="KO16" i="17"/>
  <c r="KP16" i="17" s="1"/>
  <c r="KO21" i="17"/>
  <c r="KO25" i="17"/>
  <c r="KP25" i="17" s="1"/>
  <c r="KO13" i="17"/>
  <c r="KP13" i="17" s="1"/>
  <c r="KO14" i="17"/>
  <c r="KP14" i="17" s="1"/>
  <c r="KO15" i="17"/>
  <c r="KP15" i="17" s="1"/>
  <c r="KO22" i="17"/>
  <c r="KP22" i="17" s="1"/>
  <c r="KO31" i="17"/>
  <c r="KP31" i="17" s="1"/>
  <c r="KO41" i="17"/>
  <c r="KP41" i="17" s="1"/>
  <c r="KO32" i="17"/>
  <c r="KP32" i="17" s="1"/>
  <c r="KO43" i="17"/>
  <c r="KP43" i="17" s="1"/>
  <c r="KO28" i="17"/>
  <c r="KP28" i="17" s="1"/>
  <c r="KO34" i="17"/>
  <c r="KP34" i="17" s="1"/>
  <c r="KO35" i="17"/>
  <c r="KP35" i="17" s="1"/>
  <c r="KO36" i="17"/>
  <c r="KP36" i="17" s="1"/>
  <c r="KO40" i="17"/>
  <c r="KP40" i="17" s="1"/>
  <c r="KO45" i="17"/>
  <c r="KP45" i="17" s="1"/>
  <c r="KO29" i="17"/>
  <c r="KP29" i="17" s="1"/>
  <c r="KO44" i="17"/>
  <c r="KP44" i="17" s="1"/>
  <c r="KO50" i="17"/>
  <c r="KP50" i="17" s="1"/>
  <c r="KO55" i="17"/>
  <c r="KP55" i="17" s="1"/>
  <c r="KO47" i="17"/>
  <c r="KP47" i="17" s="1"/>
  <c r="KO51" i="17"/>
  <c r="KP51" i="17" s="1"/>
  <c r="KO46" i="17"/>
  <c r="KO48" i="17"/>
  <c r="KP48" i="17" s="1"/>
  <c r="KO53" i="17"/>
  <c r="KP53" i="17" s="1"/>
  <c r="KO49" i="17"/>
  <c r="KP49" i="17" s="1"/>
  <c r="KO54" i="17"/>
  <c r="KP54" i="17" s="1"/>
  <c r="KO56" i="17"/>
  <c r="KP56" i="17" s="1"/>
  <c r="KO64" i="17"/>
  <c r="KP64" i="17" s="1"/>
  <c r="KO68" i="17"/>
  <c r="KP68" i="17" s="1"/>
  <c r="KO58" i="17"/>
  <c r="KP58" i="17" s="1"/>
  <c r="KO59" i="17"/>
  <c r="KP59" i="17" s="1"/>
  <c r="KO65" i="17"/>
  <c r="KP65" i="17" s="1"/>
  <c r="KO69" i="17"/>
  <c r="KP69" i="17" s="1"/>
  <c r="KO60" i="17"/>
  <c r="KP60" i="17" s="1"/>
  <c r="KO66" i="17"/>
  <c r="KO57" i="17"/>
  <c r="KP57" i="17" s="1"/>
  <c r="KO61" i="17"/>
  <c r="KP61" i="17" s="1"/>
  <c r="KO67" i="17"/>
  <c r="KP67" i="17" s="1"/>
  <c r="KO75" i="17"/>
  <c r="KP75" i="17" s="1"/>
  <c r="KO79" i="17"/>
  <c r="KP79" i="17" s="1"/>
  <c r="KO70" i="17"/>
  <c r="KP70" i="17" s="1"/>
  <c r="KO76" i="17"/>
  <c r="KP76" i="17" s="1"/>
  <c r="KO80" i="17"/>
  <c r="KP80" i="17" s="1"/>
  <c r="KO72" i="17"/>
  <c r="KP72" i="17" s="1"/>
  <c r="KO77" i="17"/>
  <c r="KP77" i="17" s="1"/>
  <c r="KO81" i="17"/>
  <c r="KP81" i="17" s="1"/>
  <c r="KO71" i="17"/>
  <c r="KP71" i="17" s="1"/>
  <c r="KO74" i="17"/>
  <c r="KP74" i="17" s="1"/>
  <c r="KO78" i="17"/>
  <c r="KP78" i="17" s="1"/>
  <c r="KO82" i="17"/>
  <c r="KP82" i="17" s="1"/>
  <c r="KO89" i="17"/>
  <c r="KP89" i="17" s="1"/>
  <c r="KO86" i="17"/>
  <c r="KP86" i="17" s="1"/>
  <c r="KO90" i="17"/>
  <c r="KP90" i="17" s="1"/>
  <c r="KO87" i="17"/>
  <c r="KP87" i="17" s="1"/>
  <c r="KO91" i="17"/>
  <c r="KP91" i="17" s="1"/>
  <c r="KO85" i="17"/>
  <c r="KP85" i="17" s="1"/>
  <c r="KO84" i="17"/>
  <c r="KP84" i="17" s="1"/>
  <c r="KO88" i="17"/>
  <c r="KP88" i="17" s="1"/>
  <c r="KO92" i="17"/>
  <c r="KP92" i="17" s="1"/>
  <c r="KQ19" i="38"/>
  <c r="KR24" i="38"/>
  <c r="LA34" i="39"/>
  <c r="LA42" i="39" s="1"/>
  <c r="KR4" i="46" l="1"/>
  <c r="KR8" i="46"/>
  <c r="KR15" i="46"/>
  <c r="KR9" i="46"/>
  <c r="KR10" i="46"/>
  <c r="KR16" i="46"/>
  <c r="KR14" i="46"/>
  <c r="KR17" i="46"/>
  <c r="KR18" i="46"/>
  <c r="KR21" i="46"/>
  <c r="KR20" i="46"/>
  <c r="KR23" i="46"/>
  <c r="KR19" i="46"/>
  <c r="KR22" i="46"/>
  <c r="KR24" i="46"/>
  <c r="KR26" i="46"/>
  <c r="KR27" i="46"/>
  <c r="KR25" i="46"/>
  <c r="KR29" i="46"/>
  <c r="KR30" i="46"/>
  <c r="KR31" i="46"/>
  <c r="KR36" i="46"/>
  <c r="KR32" i="46"/>
  <c r="KR33" i="46"/>
  <c r="KR34" i="46"/>
  <c r="KR35" i="46"/>
  <c r="KR38" i="46"/>
  <c r="KR37" i="46"/>
  <c r="KR43" i="46"/>
  <c r="KR40" i="46"/>
  <c r="KR41" i="46"/>
  <c r="KR39" i="46"/>
  <c r="KR42" i="46"/>
  <c r="KR45" i="46"/>
  <c r="KR46" i="46"/>
  <c r="KR47" i="46"/>
  <c r="KR54" i="46"/>
  <c r="KR48" i="46"/>
  <c r="KR53" i="46"/>
  <c r="KR60" i="46"/>
  <c r="KR56" i="46"/>
  <c r="KR57" i="46"/>
  <c r="KR58" i="46"/>
  <c r="KR63" i="46"/>
  <c r="KR69" i="46"/>
  <c r="KR52" i="46"/>
  <c r="KR64" i="46"/>
  <c r="KR70" i="46"/>
  <c r="KR65" i="46"/>
  <c r="KR71" i="46"/>
  <c r="KR68" i="46"/>
  <c r="KR72" i="46"/>
  <c r="KR75" i="46"/>
  <c r="LC40" i="39"/>
  <c r="KU4" i="38"/>
  <c r="KU14" i="38" s="1"/>
  <c r="KU42" i="38"/>
  <c r="KU24" i="38"/>
  <c r="KN13" i="45"/>
  <c r="KN17" i="45"/>
  <c r="KN43" i="45"/>
  <c r="KN47" i="45"/>
  <c r="KN4" i="45"/>
  <c r="KN14" i="45"/>
  <c r="KN18" i="45"/>
  <c r="KN44" i="45"/>
  <c r="KN11" i="45"/>
  <c r="KN15" i="45"/>
  <c r="KN45" i="45"/>
  <c r="KN12" i="45"/>
  <c r="KN16" i="45"/>
  <c r="KN46" i="45"/>
  <c r="KN56" i="45"/>
  <c r="KN60" i="45"/>
  <c r="KN63" i="45"/>
  <c r="KN67" i="45"/>
  <c r="KN57" i="45"/>
  <c r="KN61" i="45"/>
  <c r="KN65" i="45"/>
  <c r="KN68" i="45"/>
  <c r="KN51" i="45"/>
  <c r="KN82" i="45"/>
  <c r="KN86" i="45"/>
  <c r="KN55" i="45"/>
  <c r="KN66" i="45"/>
  <c r="KN83" i="45"/>
  <c r="KN58" i="45"/>
  <c r="KN62" i="45"/>
  <c r="KN84" i="45"/>
  <c r="KN85" i="45"/>
  <c r="KO5" i="45"/>
  <c r="KP5" i="45" s="1"/>
  <c r="KM13" i="45"/>
  <c r="KM17" i="45"/>
  <c r="KM43" i="45"/>
  <c r="KM4" i="45"/>
  <c r="KM14" i="45"/>
  <c r="KM18" i="45"/>
  <c r="KM44" i="45"/>
  <c r="KM11" i="45"/>
  <c r="KM15" i="45"/>
  <c r="KM45" i="45"/>
  <c r="KM12" i="45"/>
  <c r="KM16" i="45"/>
  <c r="KM46" i="45"/>
  <c r="KM56" i="45"/>
  <c r="KM60" i="45"/>
  <c r="KM63" i="45"/>
  <c r="KM67" i="45"/>
  <c r="KM47" i="45"/>
  <c r="KM57" i="45"/>
  <c r="KM61" i="45"/>
  <c r="KM65" i="45"/>
  <c r="KM68" i="45"/>
  <c r="KM51" i="45"/>
  <c r="KM55" i="45"/>
  <c r="KM58" i="45"/>
  <c r="KM62" i="45"/>
  <c r="KM82" i="45"/>
  <c r="KM86" i="45"/>
  <c r="KM66" i="45"/>
  <c r="KM83" i="45"/>
  <c r="KM84" i="45"/>
  <c r="KM85" i="45"/>
  <c r="LD8" i="39"/>
  <c r="LD16" i="39"/>
  <c r="LD4" i="39"/>
  <c r="LD20" i="39" s="1"/>
  <c r="LD19" i="39"/>
  <c r="LD32" i="39"/>
  <c r="LD39" i="39"/>
  <c r="LD14" i="39"/>
  <c r="KS24" i="38"/>
  <c r="KS28" i="38"/>
  <c r="LB29" i="39"/>
  <c r="KR31" i="38"/>
  <c r="KS39" i="38"/>
  <c r="KS8" i="38"/>
  <c r="KS33" i="38"/>
  <c r="KR25" i="38"/>
  <c r="KQ22" i="17"/>
  <c r="KQ28" i="17"/>
  <c r="KQ9" i="17"/>
  <c r="KQ23" i="17"/>
  <c r="KQ29" i="17"/>
  <c r="KQ4" i="17"/>
  <c r="KQ10" i="17" s="1"/>
  <c r="KQ20" i="17"/>
  <c r="KQ24" i="17"/>
  <c r="KQ30" i="17"/>
  <c r="KQ21" i="17"/>
  <c r="KQ25" i="17"/>
  <c r="KQ40" i="17"/>
  <c r="KQ45" i="17"/>
  <c r="KQ31" i="17"/>
  <c r="KQ41" i="17"/>
  <c r="KQ32" i="17"/>
  <c r="KQ43" i="17"/>
  <c r="KQ34" i="17"/>
  <c r="KQ44" i="17"/>
  <c r="KQ35" i="17"/>
  <c r="KQ36" i="17"/>
  <c r="KQ49" i="17"/>
  <c r="KQ54" i="17"/>
  <c r="KQ50" i="17"/>
  <c r="KQ55" i="17"/>
  <c r="KQ47" i="17"/>
  <c r="KQ51" i="17"/>
  <c r="KQ56" i="17"/>
  <c r="KQ46" i="17"/>
  <c r="KQ48" i="17"/>
  <c r="KQ53" i="17"/>
  <c r="KQ57" i="17"/>
  <c r="KQ61" i="17"/>
  <c r="KQ67" i="17"/>
  <c r="KQ64" i="17"/>
  <c r="KQ68" i="17"/>
  <c r="KQ58" i="17"/>
  <c r="KQ59" i="17"/>
  <c r="KQ65" i="17"/>
  <c r="KQ69" i="17"/>
  <c r="KQ60" i="17"/>
  <c r="KQ66" i="17"/>
  <c r="KQ70" i="17"/>
  <c r="KQ71" i="17"/>
  <c r="KQ74" i="17"/>
  <c r="KQ78" i="17"/>
  <c r="KQ82" i="17"/>
  <c r="KQ75" i="17"/>
  <c r="KQ79" i="17"/>
  <c r="KQ84" i="17"/>
  <c r="KQ76" i="17"/>
  <c r="KQ80" i="17"/>
  <c r="KQ72" i="17"/>
  <c r="KQ77" i="17"/>
  <c r="KQ88" i="17"/>
  <c r="KQ92" i="17"/>
  <c r="KQ89" i="17"/>
  <c r="KQ86" i="17"/>
  <c r="KQ90" i="17"/>
  <c r="KQ81" i="17"/>
  <c r="KQ85" i="17"/>
  <c r="KQ87" i="17"/>
  <c r="KQ91" i="17"/>
  <c r="KW9" i="44"/>
  <c r="KW12" i="44"/>
  <c r="KW4" i="44"/>
  <c r="KW11" i="44"/>
  <c r="KW14" i="44"/>
  <c r="KW17" i="44"/>
  <c r="KW10" i="44"/>
  <c r="KW24" i="44"/>
  <c r="KW27" i="44"/>
  <c r="KW35" i="44"/>
  <c r="KW21" i="44"/>
  <c r="KW15" i="44"/>
  <c r="KW13" i="44"/>
  <c r="KW23" i="44"/>
  <c r="KW26" i="44"/>
  <c r="KW16" i="44"/>
  <c r="KW22" i="44"/>
  <c r="KW25" i="44"/>
  <c r="KW28" i="44"/>
  <c r="KW34" i="44"/>
  <c r="KW57" i="44"/>
  <c r="KW40" i="44"/>
  <c r="KW20" i="44"/>
  <c r="KW38" i="44"/>
  <c r="KW45" i="44"/>
  <c r="KW53" i="44"/>
  <c r="KW43" i="44"/>
  <c r="KW48" i="44"/>
  <c r="KW50" i="44"/>
  <c r="KW55" i="44"/>
  <c r="KW37" i="44"/>
  <c r="KW56" i="44"/>
  <c r="KW58" i="44"/>
  <c r="KW36" i="44"/>
  <c r="KW42" i="44"/>
  <c r="KW49" i="44"/>
  <c r="KW44" i="44"/>
  <c r="KW47" i="44"/>
  <c r="KW51" i="44"/>
  <c r="KW54" i="44"/>
  <c r="KT4" i="57"/>
  <c r="KS21" i="38"/>
  <c r="KS40" i="38"/>
  <c r="LC34" i="39"/>
  <c r="LC42" i="39" s="1"/>
  <c r="KZ30" i="39"/>
  <c r="KZ37" i="39" s="1"/>
  <c r="KZ44" i="39" s="1"/>
  <c r="KS17" i="38"/>
  <c r="KS30" i="38"/>
  <c r="LC33" i="39"/>
  <c r="LC41" i="39" s="1"/>
  <c r="LE5" i="39"/>
  <c r="LF5" i="39" s="1"/>
  <c r="KS35" i="38"/>
  <c r="KS15" i="38"/>
  <c r="KS20" i="38"/>
  <c r="LA29" i="39"/>
  <c r="LC18" i="39"/>
  <c r="LC36" i="39" s="1"/>
  <c r="LC43" i="39" s="1"/>
  <c r="LA40" i="39"/>
  <c r="KS22" i="38"/>
  <c r="KS13" i="38"/>
  <c r="KS18" i="38"/>
  <c r="LB30" i="39"/>
  <c r="KR19" i="38"/>
  <c r="KS14" i="38"/>
  <c r="KS11" i="38"/>
  <c r="KS12" i="38" s="1"/>
  <c r="KT16" i="38"/>
  <c r="KT4" i="38"/>
  <c r="KT18" i="38" s="1"/>
  <c r="KV5" i="38"/>
  <c r="KT28" i="38"/>
  <c r="KT9" i="38"/>
  <c r="KT23" i="38"/>
  <c r="KT36" i="38"/>
  <c r="KT42" i="38"/>
  <c r="KT39" i="38"/>
  <c r="KT32" i="38"/>
  <c r="KT27" i="38"/>
  <c r="KT10" i="38"/>
  <c r="LC39" i="39"/>
  <c r="KS37" i="38"/>
  <c r="KS26" i="38"/>
  <c r="KS9" i="38"/>
  <c r="KU5" i="57"/>
  <c r="KR5" i="17"/>
  <c r="KQ4" i="46"/>
  <c r="KQ8" i="46"/>
  <c r="KS5" i="46"/>
  <c r="KT5" i="46" s="1"/>
  <c r="KQ14" i="46"/>
  <c r="KQ9" i="46"/>
  <c r="KQ10" i="46"/>
  <c r="KQ16" i="46"/>
  <c r="KQ15" i="46"/>
  <c r="KQ17" i="46"/>
  <c r="KQ18" i="46"/>
  <c r="KQ19" i="46"/>
  <c r="KQ20" i="46"/>
  <c r="KQ22" i="46"/>
  <c r="KQ21" i="46"/>
  <c r="KQ25" i="46"/>
  <c r="KQ23" i="46"/>
  <c r="KQ26" i="46"/>
  <c r="KQ24" i="46"/>
  <c r="KQ29" i="46"/>
  <c r="KQ31" i="46"/>
  <c r="KQ27" i="46"/>
  <c r="KQ32" i="46"/>
  <c r="KQ33" i="46"/>
  <c r="KQ30" i="46"/>
  <c r="KQ38" i="46"/>
  <c r="KQ39" i="46"/>
  <c r="KQ36" i="46"/>
  <c r="KQ34" i="46"/>
  <c r="KQ35" i="46"/>
  <c r="KQ37" i="46"/>
  <c r="KQ40" i="46"/>
  <c r="KQ45" i="46"/>
  <c r="KQ41" i="46"/>
  <c r="KQ43" i="46"/>
  <c r="KQ42" i="46"/>
  <c r="KQ46" i="46"/>
  <c r="KQ47" i="46"/>
  <c r="KQ48" i="46"/>
  <c r="KQ52" i="46"/>
  <c r="KQ63" i="46"/>
  <c r="KQ56" i="46"/>
  <c r="KQ57" i="46"/>
  <c r="KQ58" i="46"/>
  <c r="KQ54" i="46"/>
  <c r="KQ53" i="46"/>
  <c r="KQ60" i="46"/>
  <c r="KQ69" i="46"/>
  <c r="KQ64" i="46"/>
  <c r="KQ70" i="46"/>
  <c r="KQ65" i="46"/>
  <c r="KQ68" i="46"/>
  <c r="KQ71" i="46"/>
  <c r="KQ72" i="46"/>
  <c r="KQ75" i="46"/>
  <c r="KS27" i="38"/>
  <c r="KS23" i="38"/>
  <c r="KX5" i="44"/>
  <c r="KP3" i="45" l="1"/>
  <c r="KP4" i="45"/>
  <c r="KT9" i="46"/>
  <c r="KT4" i="46"/>
  <c r="KT10" i="46"/>
  <c r="KT8" i="46"/>
  <c r="KT15" i="46"/>
  <c r="KT16" i="46"/>
  <c r="KT17" i="46"/>
  <c r="KT14" i="46"/>
  <c r="KT18" i="46"/>
  <c r="KT19" i="46"/>
  <c r="KT20" i="46"/>
  <c r="KT21" i="46"/>
  <c r="KT22" i="46"/>
  <c r="KT25" i="46"/>
  <c r="KT23" i="46"/>
  <c r="KT24" i="46"/>
  <c r="KT27" i="46"/>
  <c r="KT32" i="46"/>
  <c r="KT29" i="46"/>
  <c r="KT31" i="46"/>
  <c r="KT26" i="46"/>
  <c r="KT35" i="46"/>
  <c r="KT30" i="46"/>
  <c r="KT37" i="46"/>
  <c r="KT38" i="46"/>
  <c r="KT36" i="46"/>
  <c r="KT33" i="46"/>
  <c r="KT34" i="46"/>
  <c r="KT43" i="46"/>
  <c r="KT40" i="46"/>
  <c r="KT39" i="46"/>
  <c r="KT46" i="46"/>
  <c r="KT41" i="46"/>
  <c r="KT42" i="46"/>
  <c r="KT47" i="46"/>
  <c r="KT45" i="46"/>
  <c r="KT48" i="46"/>
  <c r="KT52" i="46"/>
  <c r="KT53" i="46"/>
  <c r="KT60" i="46"/>
  <c r="KT56" i="46"/>
  <c r="KT57" i="46"/>
  <c r="KT54" i="46"/>
  <c r="KT58" i="46"/>
  <c r="KT68" i="46"/>
  <c r="KT63" i="46"/>
  <c r="KT69" i="46"/>
  <c r="KT64" i="46"/>
  <c r="KT65" i="46"/>
  <c r="KT71" i="46"/>
  <c r="KT70" i="46"/>
  <c r="KT72" i="46"/>
  <c r="KT75" i="46"/>
  <c r="LF10" i="39"/>
  <c r="LF9" i="39"/>
  <c r="LF39" i="39"/>
  <c r="LF21" i="39"/>
  <c r="LF4" i="39"/>
  <c r="LF22" i="39" s="1"/>
  <c r="LF35" i="39"/>
  <c r="KU10" i="38"/>
  <c r="KV22" i="38"/>
  <c r="KV4" i="38"/>
  <c r="KV35" i="38" s="1"/>
  <c r="KV23" i="38"/>
  <c r="KV42" i="38"/>
  <c r="KV24" i="38"/>
  <c r="KR10" i="17"/>
  <c r="KT5" i="17"/>
  <c r="KR22" i="17"/>
  <c r="KR28" i="17"/>
  <c r="KR23" i="17"/>
  <c r="KR29" i="17"/>
  <c r="KR4" i="17"/>
  <c r="KR9" i="17" s="1"/>
  <c r="KR20" i="17"/>
  <c r="KR24" i="17"/>
  <c r="KR11" i="17"/>
  <c r="KR15" i="17"/>
  <c r="KR21" i="17"/>
  <c r="KR25" i="17"/>
  <c r="KR14" i="17"/>
  <c r="KR36" i="17"/>
  <c r="KR40" i="17"/>
  <c r="KR30" i="17"/>
  <c r="KR31" i="17"/>
  <c r="KR41" i="17"/>
  <c r="KR32" i="17"/>
  <c r="KR34" i="17"/>
  <c r="KR44" i="17"/>
  <c r="KR35" i="17"/>
  <c r="KR45" i="17"/>
  <c r="KR49" i="17"/>
  <c r="KR54" i="17"/>
  <c r="KR50" i="17"/>
  <c r="KR55" i="17"/>
  <c r="KR43" i="17"/>
  <c r="KR47" i="17"/>
  <c r="KR51" i="17"/>
  <c r="KR56" i="17"/>
  <c r="KR46" i="17"/>
  <c r="KR48" i="17"/>
  <c r="KR53" i="17"/>
  <c r="KR61" i="17"/>
  <c r="KR67" i="17"/>
  <c r="KR64" i="17"/>
  <c r="KR68" i="17"/>
  <c r="KR58" i="17"/>
  <c r="KR59" i="17"/>
  <c r="KR65" i="17"/>
  <c r="KR69" i="17"/>
  <c r="KR60" i="17"/>
  <c r="KR66" i="17"/>
  <c r="KR57" i="17"/>
  <c r="KR71" i="17"/>
  <c r="KR74" i="17"/>
  <c r="KR78" i="17"/>
  <c r="KR70" i="17"/>
  <c r="KR75" i="17"/>
  <c r="KR79" i="17"/>
  <c r="KR76" i="17"/>
  <c r="KR80" i="17"/>
  <c r="KR72" i="17"/>
  <c r="KR77" i="17"/>
  <c r="KR82" i="17"/>
  <c r="KR84" i="17"/>
  <c r="KR88" i="17"/>
  <c r="KR92" i="17"/>
  <c r="KR89" i="17"/>
  <c r="KR86" i="17"/>
  <c r="KR90" i="17"/>
  <c r="KR81" i="17"/>
  <c r="KR85" i="17"/>
  <c r="KR87" i="17"/>
  <c r="KR91" i="17"/>
  <c r="KT37" i="38"/>
  <c r="KT26" i="38"/>
  <c r="KT35" i="38"/>
  <c r="LD11" i="39"/>
  <c r="LD24" i="39"/>
  <c r="LD15" i="39"/>
  <c r="KU39" i="38"/>
  <c r="KU38" i="38"/>
  <c r="KW5" i="38"/>
  <c r="KU4" i="57"/>
  <c r="LD35" i="39"/>
  <c r="LD12" i="39"/>
  <c r="LD10" i="39"/>
  <c r="KU29" i="38"/>
  <c r="KU28" i="38"/>
  <c r="KU11" i="38"/>
  <c r="KU8" i="38"/>
  <c r="KU18" i="38"/>
  <c r="LC29" i="39"/>
  <c r="KX9" i="44"/>
  <c r="KX12" i="44"/>
  <c r="KX15" i="44"/>
  <c r="KX20" i="44"/>
  <c r="KX4" i="44"/>
  <c r="KX11" i="44"/>
  <c r="KX14" i="44"/>
  <c r="KX17" i="44"/>
  <c r="KX22" i="44"/>
  <c r="KX25" i="44"/>
  <c r="KX28" i="44"/>
  <c r="KX36" i="44"/>
  <c r="KX40" i="44"/>
  <c r="KX44" i="44"/>
  <c r="KX48" i="44"/>
  <c r="KX51" i="44"/>
  <c r="KX10" i="44"/>
  <c r="KX24" i="44"/>
  <c r="KX27" i="44"/>
  <c r="KX35" i="44"/>
  <c r="KX38" i="44"/>
  <c r="KX43" i="44"/>
  <c r="KX47" i="44"/>
  <c r="KX50" i="44"/>
  <c r="KX54" i="44"/>
  <c r="KX21" i="44"/>
  <c r="KX13" i="44"/>
  <c r="KX23" i="44"/>
  <c r="KX26" i="44"/>
  <c r="KX34" i="44"/>
  <c r="KX37" i="44"/>
  <c r="KX57" i="44"/>
  <c r="KX16" i="44"/>
  <c r="KX45" i="44"/>
  <c r="KX53" i="44"/>
  <c r="KX55" i="44"/>
  <c r="KX56" i="44"/>
  <c r="KX58" i="44"/>
  <c r="KX42" i="44"/>
  <c r="KX49" i="44"/>
  <c r="KS31" i="38"/>
  <c r="KT24" i="38"/>
  <c r="KT38" i="38"/>
  <c r="KT11" i="38"/>
  <c r="KT12" i="38" s="1"/>
  <c r="KS25" i="38"/>
  <c r="KQ14" i="17"/>
  <c r="LD23" i="39"/>
  <c r="LD21" i="39"/>
  <c r="KU21" i="38"/>
  <c r="KU33" i="38"/>
  <c r="KV5" i="57"/>
  <c r="KW5" i="57" s="1"/>
  <c r="KQ13" i="17"/>
  <c r="LD17" i="39"/>
  <c r="LD9" i="39"/>
  <c r="KU17" i="38"/>
  <c r="KU40" i="38"/>
  <c r="KU15" i="38"/>
  <c r="KU30" i="38"/>
  <c r="KS5" i="17"/>
  <c r="KT33" i="38"/>
  <c r="LA30" i="39"/>
  <c r="LA37" i="39" s="1"/>
  <c r="LA44" i="39" s="1"/>
  <c r="KQ12" i="17"/>
  <c r="LB37" i="39"/>
  <c r="LB44" i="39" s="1"/>
  <c r="LD29" i="39"/>
  <c r="LD31" i="39"/>
  <c r="LD40" i="39" s="1"/>
  <c r="KU13" i="38"/>
  <c r="KU20" i="38"/>
  <c r="KT29" i="38"/>
  <c r="KT8" i="38"/>
  <c r="LC30" i="39"/>
  <c r="KT21" i="38"/>
  <c r="KT40" i="38"/>
  <c r="LE20" i="39"/>
  <c r="LG5" i="39"/>
  <c r="LE11" i="39"/>
  <c r="LE4" i="39"/>
  <c r="LE16" i="39" s="1"/>
  <c r="LE24" i="39"/>
  <c r="LE31" i="39"/>
  <c r="LE9" i="39"/>
  <c r="LE17" i="39"/>
  <c r="LE39" i="39"/>
  <c r="LD26" i="39"/>
  <c r="LD18" i="39"/>
  <c r="LD36" i="39" s="1"/>
  <c r="LD43" i="39" s="1"/>
  <c r="KU36" i="38"/>
  <c r="KU35" i="38"/>
  <c r="KT17" i="38"/>
  <c r="KT30" i="38"/>
  <c r="KY5" i="44"/>
  <c r="KZ5" i="44" s="1"/>
  <c r="KQ16" i="17"/>
  <c r="LD34" i="39"/>
  <c r="LD42" i="39" s="1"/>
  <c r="LD25" i="39"/>
  <c r="KU37" i="38"/>
  <c r="KU26" i="38"/>
  <c r="KU22" i="38"/>
  <c r="KT22" i="38"/>
  <c r="KT15" i="38"/>
  <c r="KT20" i="38"/>
  <c r="KT25" i="38" s="1"/>
  <c r="KQ15" i="17"/>
  <c r="KQ8" i="17"/>
  <c r="LD33" i="39"/>
  <c r="LD41" i="39" s="1"/>
  <c r="LD13" i="39"/>
  <c r="KU27" i="38"/>
  <c r="KU23" i="38"/>
  <c r="KU16" i="38"/>
  <c r="KU5" i="46"/>
  <c r="KS10" i="46"/>
  <c r="KS4" i="46"/>
  <c r="KS15" i="46"/>
  <c r="KS8" i="46"/>
  <c r="KS9" i="46"/>
  <c r="KS14" i="46"/>
  <c r="KS16" i="46"/>
  <c r="KS17" i="46"/>
  <c r="KS19" i="46"/>
  <c r="KS18" i="46"/>
  <c r="KS20" i="46"/>
  <c r="KS21" i="46"/>
  <c r="KS22" i="46"/>
  <c r="KS23" i="46"/>
  <c r="KS24" i="46"/>
  <c r="KS30" i="46"/>
  <c r="KS26" i="46"/>
  <c r="KS27" i="46"/>
  <c r="KS25" i="46"/>
  <c r="KS31" i="46"/>
  <c r="KS29" i="46"/>
  <c r="KS32" i="46"/>
  <c r="KS33" i="46"/>
  <c r="KS37" i="46"/>
  <c r="KS35" i="46"/>
  <c r="KS36" i="46"/>
  <c r="KS42" i="46"/>
  <c r="KS34" i="46"/>
  <c r="KS38" i="46"/>
  <c r="KS40" i="46"/>
  <c r="KS39" i="46"/>
  <c r="KS43" i="46"/>
  <c r="KS46" i="46"/>
  <c r="KS41" i="46"/>
  <c r="KS45" i="46"/>
  <c r="KS47" i="46"/>
  <c r="KS48" i="46"/>
  <c r="KS53" i="46"/>
  <c r="KS56" i="46"/>
  <c r="KS57" i="46"/>
  <c r="KS52" i="46"/>
  <c r="KS54" i="46"/>
  <c r="KS60" i="46"/>
  <c r="KS68" i="46"/>
  <c r="KS58" i="46"/>
  <c r="KS63" i="46"/>
  <c r="KS64" i="46"/>
  <c r="KS65" i="46"/>
  <c r="KS69" i="46"/>
  <c r="KS71" i="46"/>
  <c r="KS70" i="46"/>
  <c r="KS72" i="46"/>
  <c r="KS75" i="46"/>
  <c r="KT14" i="38"/>
  <c r="KT13" i="38"/>
  <c r="KS19" i="38"/>
  <c r="KQ11" i="17"/>
  <c r="LD22" i="39"/>
  <c r="KQ5" i="45"/>
  <c r="KO13" i="45"/>
  <c r="KP13" i="45" s="1"/>
  <c r="KO17" i="45"/>
  <c r="KP17" i="45" s="1"/>
  <c r="KO43" i="45"/>
  <c r="KP43" i="45" s="1"/>
  <c r="KO4" i="45"/>
  <c r="KO14" i="45"/>
  <c r="KP14" i="45" s="1"/>
  <c r="KO18" i="45"/>
  <c r="KP18" i="45" s="1"/>
  <c r="KO44" i="45"/>
  <c r="KP44" i="45" s="1"/>
  <c r="KO11" i="45"/>
  <c r="KP11" i="45" s="1"/>
  <c r="KO15" i="45"/>
  <c r="KP15" i="45" s="1"/>
  <c r="KO45" i="45"/>
  <c r="KP45" i="45" s="1"/>
  <c r="KO55" i="45"/>
  <c r="KP55" i="45" s="1"/>
  <c r="KO58" i="45"/>
  <c r="KP58" i="45" s="1"/>
  <c r="KO62" i="45"/>
  <c r="KP62" i="45" s="1"/>
  <c r="KO66" i="45"/>
  <c r="KP66" i="45" s="1"/>
  <c r="KO56" i="45"/>
  <c r="KP56" i="45" s="1"/>
  <c r="KO60" i="45"/>
  <c r="KP60" i="45" s="1"/>
  <c r="KO63" i="45"/>
  <c r="KP63" i="45" s="1"/>
  <c r="KO67" i="45"/>
  <c r="KP67" i="45" s="1"/>
  <c r="KO47" i="45"/>
  <c r="KP47" i="45" s="1"/>
  <c r="KO12" i="45"/>
  <c r="KP12" i="45" s="1"/>
  <c r="KO57" i="45"/>
  <c r="KP57" i="45" s="1"/>
  <c r="KO61" i="45"/>
  <c r="KP61" i="45" s="1"/>
  <c r="KO65" i="45"/>
  <c r="KP65" i="45" s="1"/>
  <c r="KO68" i="45"/>
  <c r="KP68" i="45" s="1"/>
  <c r="KO51" i="45"/>
  <c r="KP51" i="45" s="1"/>
  <c r="KO16" i="45"/>
  <c r="KP16" i="45" s="1"/>
  <c r="KO46" i="45"/>
  <c r="KP46" i="45" s="1"/>
  <c r="KO82" i="45"/>
  <c r="KP82" i="45" s="1"/>
  <c r="KO86" i="45"/>
  <c r="KP86" i="45" s="1"/>
  <c r="KO83" i="45"/>
  <c r="KP83" i="45" s="1"/>
  <c r="KO84" i="45"/>
  <c r="KP84" i="45" s="1"/>
  <c r="KO85" i="45"/>
  <c r="KP85" i="45" s="1"/>
  <c r="KU32" i="38"/>
  <c r="KU9" i="38"/>
  <c r="KW4" i="57" l="1"/>
  <c r="KZ10" i="44"/>
  <c r="KZ9" i="44"/>
  <c r="KZ12" i="44"/>
  <c r="KZ4" i="44"/>
  <c r="KZ11" i="44"/>
  <c r="KZ16" i="44"/>
  <c r="KZ20" i="44"/>
  <c r="KZ22" i="44"/>
  <c r="KZ25" i="44"/>
  <c r="KZ28" i="44"/>
  <c r="KZ17" i="44"/>
  <c r="KZ14" i="44"/>
  <c r="KZ24" i="44"/>
  <c r="KZ27" i="44"/>
  <c r="KZ35" i="44"/>
  <c r="KZ38" i="44"/>
  <c r="KZ43" i="44"/>
  <c r="KZ47" i="44"/>
  <c r="KZ50" i="44"/>
  <c r="KZ54" i="44"/>
  <c r="KZ21" i="44"/>
  <c r="KZ15" i="44"/>
  <c r="KZ13" i="44"/>
  <c r="KZ34" i="44"/>
  <c r="KZ42" i="44"/>
  <c r="KZ44" i="44"/>
  <c r="KZ49" i="44"/>
  <c r="KZ51" i="44"/>
  <c r="KZ23" i="44"/>
  <c r="KZ40" i="44"/>
  <c r="KZ57" i="44"/>
  <c r="KZ26" i="44"/>
  <c r="KZ45" i="44"/>
  <c r="KZ48" i="44"/>
  <c r="KZ53" i="44"/>
  <c r="KZ37" i="44"/>
  <c r="KZ55" i="44"/>
  <c r="KZ56" i="44"/>
  <c r="KZ58" i="44"/>
  <c r="KZ36" i="44"/>
  <c r="KT4" i="17"/>
  <c r="KT16" i="17" s="1"/>
  <c r="KT15" i="17"/>
  <c r="KT21" i="17"/>
  <c r="KT25" i="17"/>
  <c r="KT22" i="17"/>
  <c r="KT28" i="17"/>
  <c r="KT23" i="17"/>
  <c r="KT29" i="17"/>
  <c r="KT20" i="17"/>
  <c r="KT24" i="17"/>
  <c r="KT34" i="17"/>
  <c r="KT44" i="17"/>
  <c r="KT35" i="17"/>
  <c r="KT36" i="17"/>
  <c r="KT40" i="17"/>
  <c r="KT45" i="17"/>
  <c r="KT30" i="17"/>
  <c r="KT31" i="17"/>
  <c r="KT41" i="17"/>
  <c r="KT46" i="17"/>
  <c r="KT32" i="17"/>
  <c r="KT43" i="17"/>
  <c r="KT48" i="17"/>
  <c r="KT53" i="17"/>
  <c r="KT49" i="17"/>
  <c r="KT54" i="17"/>
  <c r="KT50" i="17"/>
  <c r="KT55" i="17"/>
  <c r="KT47" i="17"/>
  <c r="KT51" i="17"/>
  <c r="KT56" i="17"/>
  <c r="KT57" i="17"/>
  <c r="KT60" i="17"/>
  <c r="KT66" i="17"/>
  <c r="KT61" i="17"/>
  <c r="KT67" i="17"/>
  <c r="KT64" i="17"/>
  <c r="KT68" i="17"/>
  <c r="KT58" i="17"/>
  <c r="KT59" i="17"/>
  <c r="KT65" i="17"/>
  <c r="KT69" i="17"/>
  <c r="KT72" i="17"/>
  <c r="KT77" i="17"/>
  <c r="KT81" i="17"/>
  <c r="KT71" i="17"/>
  <c r="KT74" i="17"/>
  <c r="KT78" i="17"/>
  <c r="KT82" i="17"/>
  <c r="KT70" i="17"/>
  <c r="KT75" i="17"/>
  <c r="KT79" i="17"/>
  <c r="KT76" i="17"/>
  <c r="KT80" i="17"/>
  <c r="KT85" i="17"/>
  <c r="KT87" i="17"/>
  <c r="KT91" i="17"/>
  <c r="KT84" i="17"/>
  <c r="KT88" i="17"/>
  <c r="KT92" i="17"/>
  <c r="KT89" i="17"/>
  <c r="KT86" i="17"/>
  <c r="KT90" i="17"/>
  <c r="KT31" i="38"/>
  <c r="LG4" i="39"/>
  <c r="LG12" i="39" s="1"/>
  <c r="LG14" i="39"/>
  <c r="LG25" i="39"/>
  <c r="KU25" i="38"/>
  <c r="KV11" i="38"/>
  <c r="KV16" i="38"/>
  <c r="LF26" i="39"/>
  <c r="LF17" i="39"/>
  <c r="LE26" i="39"/>
  <c r="LE13" i="39"/>
  <c r="KU19" i="38"/>
  <c r="LC37" i="39"/>
  <c r="LC44" i="39" s="1"/>
  <c r="LE29" i="39"/>
  <c r="KV32" i="38"/>
  <c r="KV9" i="38"/>
  <c r="KV14" i="38"/>
  <c r="LF25" i="39"/>
  <c r="LF14" i="39"/>
  <c r="LF12" i="39"/>
  <c r="KV10" i="38"/>
  <c r="KV12" i="38" s="1"/>
  <c r="KU4" i="46"/>
  <c r="KU10" i="46"/>
  <c r="KU8" i="46"/>
  <c r="KU14" i="46"/>
  <c r="KU15" i="46"/>
  <c r="KU9" i="46"/>
  <c r="KU16" i="46"/>
  <c r="KU18" i="46"/>
  <c r="KU20" i="46"/>
  <c r="KU17" i="46"/>
  <c r="KU19" i="46"/>
  <c r="KU21" i="46"/>
  <c r="KU22" i="46"/>
  <c r="KU23" i="46"/>
  <c r="KU31" i="46"/>
  <c r="KU24" i="46"/>
  <c r="KU26" i="46"/>
  <c r="KU25" i="46"/>
  <c r="KU27" i="46"/>
  <c r="KU29" i="46"/>
  <c r="KU35" i="46"/>
  <c r="KU33" i="46"/>
  <c r="KU30" i="46"/>
  <c r="KU34" i="46"/>
  <c r="KU37" i="46"/>
  <c r="KU32" i="46"/>
  <c r="KU36" i="46"/>
  <c r="KU42" i="46"/>
  <c r="KU38" i="46"/>
  <c r="KU39" i="46"/>
  <c r="KU40" i="46"/>
  <c r="KU41" i="46"/>
  <c r="KU53" i="46"/>
  <c r="KU46" i="46"/>
  <c r="KU47" i="46"/>
  <c r="KU54" i="46"/>
  <c r="KU45" i="46"/>
  <c r="KU43" i="46"/>
  <c r="KU48" i="46"/>
  <c r="KU52" i="46"/>
  <c r="KU58" i="46"/>
  <c r="KU60" i="46"/>
  <c r="KU56" i="46"/>
  <c r="KU57" i="46"/>
  <c r="KU68" i="46"/>
  <c r="KU63" i="46"/>
  <c r="KU69" i="46"/>
  <c r="KU64" i="46"/>
  <c r="KU65" i="46"/>
  <c r="KU71" i="46"/>
  <c r="KU70" i="46"/>
  <c r="KU72" i="46"/>
  <c r="KU75" i="46"/>
  <c r="KU31" i="38"/>
  <c r="LE34" i="39"/>
  <c r="LE8" i="39"/>
  <c r="LF29" i="39"/>
  <c r="LF30" i="39" s="1"/>
  <c r="KV39" i="38"/>
  <c r="KV38" i="38"/>
  <c r="KV37" i="38"/>
  <c r="LF31" i="39"/>
  <c r="LF40" i="39" s="1"/>
  <c r="LF23" i="39"/>
  <c r="KQ12" i="45"/>
  <c r="KQ16" i="45"/>
  <c r="KQ46" i="45"/>
  <c r="KQ13" i="45"/>
  <c r="KQ17" i="45"/>
  <c r="KQ43" i="45"/>
  <c r="KQ4" i="45"/>
  <c r="KQ14" i="45"/>
  <c r="KQ18" i="45"/>
  <c r="KQ44" i="45"/>
  <c r="KQ11" i="45"/>
  <c r="KQ15" i="45"/>
  <c r="KQ45" i="45"/>
  <c r="KQ55" i="45"/>
  <c r="KQ58" i="45"/>
  <c r="KQ62" i="45"/>
  <c r="KQ66" i="45"/>
  <c r="KQ47" i="45"/>
  <c r="KQ56" i="45"/>
  <c r="KQ60" i="45"/>
  <c r="KQ63" i="45"/>
  <c r="KQ67" i="45"/>
  <c r="KQ57" i="45"/>
  <c r="KQ61" i="45"/>
  <c r="KQ85" i="45"/>
  <c r="KQ82" i="45"/>
  <c r="KQ86" i="45"/>
  <c r="KQ68" i="45"/>
  <c r="KQ83" i="45"/>
  <c r="KQ65" i="45"/>
  <c r="KQ84" i="45"/>
  <c r="KQ51" i="45"/>
  <c r="LE35" i="39"/>
  <c r="LE33" i="39"/>
  <c r="LE41" i="39" s="1"/>
  <c r="LE15" i="39"/>
  <c r="KW24" i="38"/>
  <c r="KW32" i="38"/>
  <c r="KW27" i="38"/>
  <c r="KW37" i="38"/>
  <c r="KW14" i="38"/>
  <c r="KW18" i="38"/>
  <c r="KW40" i="38"/>
  <c r="KW33" i="38"/>
  <c r="KW28" i="38"/>
  <c r="KW38" i="38"/>
  <c r="KW4" i="38"/>
  <c r="KW22" i="38" s="1"/>
  <c r="KW9" i="38"/>
  <c r="KW23" i="38"/>
  <c r="KW21" i="38"/>
  <c r="KW42" i="38"/>
  <c r="KW29" i="38"/>
  <c r="KW39" i="38"/>
  <c r="KV29" i="38"/>
  <c r="KV28" i="38"/>
  <c r="KV27" i="38"/>
  <c r="LF24" i="39"/>
  <c r="LF11" i="39"/>
  <c r="LE30" i="39"/>
  <c r="LE12" i="39"/>
  <c r="LE22" i="39"/>
  <c r="KV8" i="38"/>
  <c r="KX5" i="38"/>
  <c r="LF13" i="39"/>
  <c r="LH5" i="39"/>
  <c r="LI5" i="39" s="1"/>
  <c r="LE18" i="39"/>
  <c r="LE36" i="39" s="1"/>
  <c r="LE43" i="39" s="1"/>
  <c r="LE32" i="39"/>
  <c r="LE40" i="39" s="1"/>
  <c r="LE10" i="39"/>
  <c r="LD30" i="39"/>
  <c r="LD37" i="39" s="1"/>
  <c r="LD44" i="39" s="1"/>
  <c r="KR12" i="17"/>
  <c r="KV21" i="38"/>
  <c r="KV33" i="38"/>
  <c r="KV18" i="38"/>
  <c r="LF34" i="39"/>
  <c r="LF42" i="39" s="1"/>
  <c r="LF18" i="39"/>
  <c r="LF36" i="39" s="1"/>
  <c r="LF43" i="39" s="1"/>
  <c r="LE23" i="39"/>
  <c r="LE19" i="39"/>
  <c r="KR13" i="17"/>
  <c r="KV17" i="38"/>
  <c r="KV40" i="38"/>
  <c r="KV13" i="38"/>
  <c r="LF33" i="39"/>
  <c r="LF41" i="39" s="1"/>
  <c r="LF20" i="39"/>
  <c r="KV5" i="46"/>
  <c r="KW5" i="46" s="1"/>
  <c r="KT19" i="38"/>
  <c r="KX5" i="57"/>
  <c r="KV4" i="57"/>
  <c r="KV15" i="38"/>
  <c r="KV30" i="38"/>
  <c r="KU12" i="38"/>
  <c r="LF32" i="39"/>
  <c r="LF8" i="39"/>
  <c r="KY10" i="44"/>
  <c r="KY13" i="44"/>
  <c r="KY9" i="44"/>
  <c r="KY12" i="44"/>
  <c r="LA5" i="44"/>
  <c r="LB5" i="44" s="1"/>
  <c r="KY4" i="44"/>
  <c r="KY11" i="44"/>
  <c r="KY14" i="44"/>
  <c r="KY22" i="44"/>
  <c r="KY17" i="44"/>
  <c r="KY24" i="44"/>
  <c r="KY27" i="44"/>
  <c r="KY21" i="44"/>
  <c r="KY15" i="44"/>
  <c r="KY23" i="44"/>
  <c r="KY26" i="44"/>
  <c r="KY34" i="44"/>
  <c r="KY16" i="44"/>
  <c r="KY20" i="44"/>
  <c r="KY42" i="44"/>
  <c r="KY44" i="44"/>
  <c r="KY47" i="44"/>
  <c r="KY49" i="44"/>
  <c r="KY51" i="44"/>
  <c r="KY54" i="44"/>
  <c r="KY25" i="44"/>
  <c r="KY28" i="44"/>
  <c r="KY40" i="44"/>
  <c r="KY57" i="44"/>
  <c r="KY35" i="44"/>
  <c r="KY38" i="44"/>
  <c r="KY43" i="44"/>
  <c r="KY45" i="44"/>
  <c r="KY48" i="44"/>
  <c r="KY50" i="44"/>
  <c r="KY53" i="44"/>
  <c r="KY37" i="44"/>
  <c r="KY55" i="44"/>
  <c r="KY56" i="44"/>
  <c r="KY36" i="44"/>
  <c r="KY58" i="44"/>
  <c r="LE25" i="39"/>
  <c r="LE14" i="39"/>
  <c r="KR8" i="17"/>
  <c r="KV36" i="38"/>
  <c r="KV20" i="38"/>
  <c r="KV25" i="38" s="1"/>
  <c r="LF16" i="39"/>
  <c r="LF15" i="39"/>
  <c r="KR5" i="45"/>
  <c r="KS5" i="45" s="1"/>
  <c r="LE21" i="39"/>
  <c r="KS12" i="17"/>
  <c r="KU5" i="17"/>
  <c r="KV5" i="17" s="1"/>
  <c r="KS13" i="17"/>
  <c r="KS14" i="17"/>
  <c r="KS8" i="17"/>
  <c r="KS22" i="17"/>
  <c r="KS28" i="17"/>
  <c r="KS9" i="17"/>
  <c r="KS10" i="17"/>
  <c r="KS23" i="17"/>
  <c r="KS29" i="17"/>
  <c r="KS4" i="17"/>
  <c r="KS20" i="17"/>
  <c r="KS24" i="17"/>
  <c r="KS11" i="17"/>
  <c r="KS15" i="17"/>
  <c r="KS16" i="17"/>
  <c r="KS21" i="17"/>
  <c r="KS25" i="17"/>
  <c r="KS35" i="17"/>
  <c r="KS36" i="17"/>
  <c r="KS40" i="17"/>
  <c r="KS45" i="17"/>
  <c r="KS30" i="17"/>
  <c r="KS31" i="17"/>
  <c r="KS41" i="17"/>
  <c r="KS32" i="17"/>
  <c r="KS43" i="17"/>
  <c r="KS34" i="17"/>
  <c r="KS44" i="17"/>
  <c r="KS48" i="17"/>
  <c r="KS53" i="17"/>
  <c r="KS57" i="17"/>
  <c r="KS49" i="17"/>
  <c r="KS54" i="17"/>
  <c r="KS50" i="17"/>
  <c r="KS55" i="17"/>
  <c r="KS47" i="17"/>
  <c r="KS51" i="17"/>
  <c r="KS56" i="17"/>
  <c r="KS46" i="17"/>
  <c r="KS61" i="17"/>
  <c r="KS67" i="17"/>
  <c r="KS71" i="17"/>
  <c r="KS64" i="17"/>
  <c r="KS68" i="17"/>
  <c r="KS58" i="17"/>
  <c r="KS59" i="17"/>
  <c r="KS65" i="17"/>
  <c r="KS69" i="17"/>
  <c r="KS60" i="17"/>
  <c r="KS66" i="17"/>
  <c r="KS70" i="17"/>
  <c r="KS77" i="17"/>
  <c r="KS81" i="17"/>
  <c r="KS74" i="17"/>
  <c r="KS78" i="17"/>
  <c r="KS75" i="17"/>
  <c r="KS79" i="17"/>
  <c r="KS84" i="17"/>
  <c r="KS76" i="17"/>
  <c r="KS80" i="17"/>
  <c r="KS72" i="17"/>
  <c r="KS85" i="17"/>
  <c r="KS87" i="17"/>
  <c r="KS91" i="17"/>
  <c r="KS82" i="17"/>
  <c r="KS88" i="17"/>
  <c r="KS92" i="17"/>
  <c r="KS89" i="17"/>
  <c r="KS86" i="17"/>
  <c r="KS90" i="17"/>
  <c r="KR16" i="17"/>
  <c r="KV26" i="38"/>
  <c r="KV31" i="38" s="1"/>
  <c r="LF19" i="39"/>
  <c r="LI4" i="39" l="1"/>
  <c r="LI9" i="39" s="1"/>
  <c r="LI20" i="39"/>
  <c r="LI22" i="39"/>
  <c r="LI16" i="39"/>
  <c r="LI13" i="39"/>
  <c r="LI32" i="39"/>
  <c r="LI34" i="39"/>
  <c r="KW10" i="46"/>
  <c r="KW4" i="46"/>
  <c r="KW8" i="46"/>
  <c r="KW14" i="46"/>
  <c r="KW15" i="46"/>
  <c r="KW9" i="46"/>
  <c r="KW17" i="46"/>
  <c r="KW16" i="46"/>
  <c r="KW18" i="46"/>
  <c r="KW19" i="46"/>
  <c r="KW21" i="46"/>
  <c r="KW20" i="46"/>
  <c r="KW22" i="46"/>
  <c r="KW24" i="46"/>
  <c r="KW23" i="46"/>
  <c r="KW25" i="46"/>
  <c r="KW27" i="46"/>
  <c r="KW29" i="46"/>
  <c r="KW26" i="46"/>
  <c r="KW30" i="46"/>
  <c r="KW34" i="46"/>
  <c r="KW31" i="46"/>
  <c r="KW33" i="46"/>
  <c r="KW35" i="46"/>
  <c r="KW37" i="46"/>
  <c r="KW32" i="46"/>
  <c r="KW38" i="46"/>
  <c r="KW36" i="46"/>
  <c r="KW39" i="46"/>
  <c r="KW42" i="46"/>
  <c r="KW40" i="46"/>
  <c r="KW45" i="46"/>
  <c r="KW43" i="46"/>
  <c r="KW41" i="46"/>
  <c r="KW52" i="46"/>
  <c r="KW53" i="46"/>
  <c r="KW46" i="46"/>
  <c r="KW47" i="46"/>
  <c r="KW54" i="46"/>
  <c r="KW48" i="46"/>
  <c r="KW58" i="46"/>
  <c r="KW56" i="46"/>
  <c r="KW57" i="46"/>
  <c r="KW60" i="46"/>
  <c r="KW65" i="46"/>
  <c r="KW68" i="46"/>
  <c r="KW63" i="46"/>
  <c r="KW69" i="46"/>
  <c r="KW64" i="46"/>
  <c r="KW75" i="46"/>
  <c r="KW71" i="46"/>
  <c r="KW70" i="46"/>
  <c r="KW72" i="46"/>
  <c r="LB10" i="44"/>
  <c r="LB13" i="44"/>
  <c r="LB16" i="44"/>
  <c r="LB21" i="44"/>
  <c r="LB9" i="44"/>
  <c r="LB12" i="44"/>
  <c r="LB15" i="44"/>
  <c r="LB20" i="44"/>
  <c r="LB23" i="44"/>
  <c r="LB26" i="44"/>
  <c r="LB34" i="44"/>
  <c r="LB37" i="44"/>
  <c r="LB42" i="44"/>
  <c r="LB45" i="44"/>
  <c r="LB49" i="44"/>
  <c r="LB53" i="44"/>
  <c r="LB22" i="44"/>
  <c r="LB25" i="44"/>
  <c r="LB28" i="44"/>
  <c r="LB36" i="44"/>
  <c r="LB40" i="44"/>
  <c r="LB44" i="44"/>
  <c r="LB48" i="44"/>
  <c r="LB51" i="44"/>
  <c r="LB55" i="44"/>
  <c r="LD5" i="44"/>
  <c r="LB4" i="44"/>
  <c r="LB17" i="44"/>
  <c r="LB14" i="44"/>
  <c r="LB24" i="44"/>
  <c r="LB27" i="44"/>
  <c r="LB35" i="44"/>
  <c r="LB38" i="44"/>
  <c r="LB56" i="44"/>
  <c r="LB58" i="44"/>
  <c r="LB47" i="44"/>
  <c r="LB54" i="44"/>
  <c r="LB57" i="44"/>
  <c r="LB11" i="44"/>
  <c r="LB43" i="44"/>
  <c r="LB50" i="44"/>
  <c r="KV15" i="17"/>
  <c r="KV21" i="17"/>
  <c r="KV25" i="17"/>
  <c r="KV8" i="17"/>
  <c r="KV22" i="17"/>
  <c r="KV28" i="17"/>
  <c r="KV23" i="17"/>
  <c r="KV4" i="17"/>
  <c r="KV12" i="17" s="1"/>
  <c r="KV11" i="17"/>
  <c r="KV20" i="17"/>
  <c r="KV24" i="17"/>
  <c r="KV29" i="17"/>
  <c r="KV34" i="17"/>
  <c r="KV44" i="17"/>
  <c r="KV35" i="17"/>
  <c r="KV36" i="17"/>
  <c r="KV40" i="17"/>
  <c r="KV45" i="17"/>
  <c r="KV30" i="17"/>
  <c r="KV31" i="17"/>
  <c r="KV41" i="17"/>
  <c r="KV32" i="17"/>
  <c r="KV43" i="17"/>
  <c r="KV46" i="17"/>
  <c r="KV47" i="17"/>
  <c r="KV51" i="17"/>
  <c r="KV56" i="17"/>
  <c r="KV48" i="17"/>
  <c r="KV53" i="17"/>
  <c r="KV57" i="17"/>
  <c r="KV49" i="17"/>
  <c r="KV54" i="17"/>
  <c r="KV58" i="17"/>
  <c r="KV50" i="17"/>
  <c r="KV55" i="17"/>
  <c r="KV60" i="17"/>
  <c r="KV66" i="17"/>
  <c r="KV70" i="17"/>
  <c r="KV61" i="17"/>
  <c r="KV67" i="17"/>
  <c r="KV71" i="17"/>
  <c r="KV64" i="17"/>
  <c r="KV68" i="17"/>
  <c r="KV59" i="17"/>
  <c r="KV65" i="17"/>
  <c r="KV69" i="17"/>
  <c r="KV76" i="17"/>
  <c r="KV80" i="17"/>
  <c r="KV72" i="17"/>
  <c r="KV77" i="17"/>
  <c r="KV81" i="17"/>
  <c r="KV74" i="17"/>
  <c r="KV78" i="17"/>
  <c r="KV82" i="17"/>
  <c r="KV75" i="17"/>
  <c r="KV79" i="17"/>
  <c r="KV86" i="17"/>
  <c r="KV90" i="17"/>
  <c r="KV85" i="17"/>
  <c r="KV87" i="17"/>
  <c r="KV91" i="17"/>
  <c r="KV84" i="17"/>
  <c r="KV88" i="17"/>
  <c r="KV92" i="17"/>
  <c r="KV89" i="17"/>
  <c r="KS11" i="45"/>
  <c r="KS15" i="45"/>
  <c r="KS45" i="45"/>
  <c r="KS12" i="45"/>
  <c r="KS16" i="45"/>
  <c r="KS46" i="45"/>
  <c r="KS13" i="45"/>
  <c r="KS17" i="45"/>
  <c r="KS43" i="45"/>
  <c r="KS4" i="45"/>
  <c r="KS14" i="45"/>
  <c r="KS18" i="45"/>
  <c r="KS44" i="45"/>
  <c r="KS57" i="45"/>
  <c r="KS61" i="45"/>
  <c r="KS65" i="45"/>
  <c r="KS68" i="45"/>
  <c r="KS51" i="45"/>
  <c r="KS55" i="45"/>
  <c r="KS58" i="45"/>
  <c r="KS62" i="45"/>
  <c r="KS66" i="45"/>
  <c r="KS47" i="45"/>
  <c r="KS56" i="45"/>
  <c r="KS60" i="45"/>
  <c r="KS63" i="45"/>
  <c r="KS67" i="45"/>
  <c r="KS84" i="45"/>
  <c r="KS85" i="45"/>
  <c r="KS82" i="45"/>
  <c r="KS86" i="45"/>
  <c r="KS83" i="45"/>
  <c r="KW11" i="38"/>
  <c r="KW16" i="38"/>
  <c r="LG31" i="39"/>
  <c r="LG21" i="39"/>
  <c r="KT10" i="17"/>
  <c r="KT11" i="17"/>
  <c r="LG34" i="39"/>
  <c r="LG9" i="39"/>
  <c r="KT9" i="17"/>
  <c r="KW10" i="38"/>
  <c r="KW12" i="38" s="1"/>
  <c r="LG33" i="39"/>
  <c r="LG41" i="39" s="1"/>
  <c r="LH4" i="39"/>
  <c r="LH8" i="39" s="1"/>
  <c r="LH19" i="39"/>
  <c r="LH22" i="39"/>
  <c r="LJ5" i="39"/>
  <c r="LH11" i="39"/>
  <c r="LH16" i="39"/>
  <c r="LH26" i="39"/>
  <c r="LH18" i="39"/>
  <c r="LH36" i="39" s="1"/>
  <c r="LH43" i="39" s="1"/>
  <c r="LH23" i="39"/>
  <c r="LF37" i="39"/>
  <c r="LF44" i="39" s="1"/>
  <c r="LG32" i="39"/>
  <c r="LG18" i="39"/>
  <c r="LG36" i="39" s="1"/>
  <c r="LG43" i="39" s="1"/>
  <c r="LG26" i="39"/>
  <c r="LG13" i="39"/>
  <c r="KT12" i="17"/>
  <c r="KX15" i="38"/>
  <c r="KX24" i="38"/>
  <c r="KX16" i="38"/>
  <c r="KX18" i="38"/>
  <c r="KX40" i="38"/>
  <c r="KX4" i="38"/>
  <c r="KX32" i="38" s="1"/>
  <c r="KX11" i="38"/>
  <c r="KX13" i="38"/>
  <c r="KX21" i="38"/>
  <c r="KX42" i="38"/>
  <c r="LG8" i="39"/>
  <c r="LG15" i="39"/>
  <c r="KT8" i="17"/>
  <c r="KX4" i="57"/>
  <c r="LA10" i="44"/>
  <c r="LA9" i="44"/>
  <c r="LA12" i="44"/>
  <c r="LA15" i="44"/>
  <c r="LA20" i="44"/>
  <c r="LC5" i="44"/>
  <c r="LA16" i="44"/>
  <c r="LA22" i="44"/>
  <c r="LA25" i="44"/>
  <c r="LA28" i="44"/>
  <c r="LA4" i="44"/>
  <c r="LA17" i="44"/>
  <c r="LA14" i="44"/>
  <c r="LA24" i="44"/>
  <c r="LA27" i="44"/>
  <c r="LA21" i="44"/>
  <c r="LA11" i="44"/>
  <c r="LA23" i="44"/>
  <c r="LA26" i="44"/>
  <c r="LA36" i="44"/>
  <c r="LA58" i="44"/>
  <c r="LA47" i="44"/>
  <c r="LA54" i="44"/>
  <c r="LA34" i="44"/>
  <c r="LA42" i="44"/>
  <c r="LA44" i="44"/>
  <c r="LA49" i="44"/>
  <c r="LA51" i="44"/>
  <c r="LA35" i="44"/>
  <c r="LA40" i="44"/>
  <c r="LA57" i="44"/>
  <c r="LA38" i="44"/>
  <c r="LA43" i="44"/>
  <c r="LA50" i="44"/>
  <c r="LA45" i="44"/>
  <c r="LA48" i="44"/>
  <c r="LA53" i="44"/>
  <c r="LA37" i="44"/>
  <c r="LA55" i="44"/>
  <c r="LA56" i="44"/>
  <c r="LA13" i="44"/>
  <c r="LE42" i="39"/>
  <c r="LG20" i="39"/>
  <c r="LG22" i="39"/>
  <c r="KT14" i="17"/>
  <c r="KU14" i="17"/>
  <c r="KU4" i="17"/>
  <c r="KU13" i="17" s="1"/>
  <c r="KW5" i="17"/>
  <c r="KU16" i="17"/>
  <c r="KU21" i="17"/>
  <c r="KU25" i="17"/>
  <c r="KU8" i="17"/>
  <c r="KU12" i="17"/>
  <c r="KU22" i="17"/>
  <c r="KU28" i="17"/>
  <c r="KU9" i="17"/>
  <c r="KU10" i="17"/>
  <c r="KU23" i="17"/>
  <c r="KU20" i="17"/>
  <c r="KU24" i="17"/>
  <c r="KU29" i="17"/>
  <c r="KU34" i="17"/>
  <c r="KU35" i="17"/>
  <c r="KU36" i="17"/>
  <c r="KU40" i="17"/>
  <c r="KU45" i="17"/>
  <c r="KU30" i="17"/>
  <c r="KU31" i="17"/>
  <c r="KU41" i="17"/>
  <c r="KU32" i="17"/>
  <c r="KU43" i="17"/>
  <c r="KU48" i="17"/>
  <c r="KU53" i="17"/>
  <c r="KU44" i="17"/>
  <c r="KU49" i="17"/>
  <c r="KU54" i="17"/>
  <c r="KU50" i="17"/>
  <c r="KU55" i="17"/>
  <c r="KU46" i="17"/>
  <c r="KU47" i="17"/>
  <c r="KU51" i="17"/>
  <c r="KU56" i="17"/>
  <c r="KU57" i="17"/>
  <c r="KU60" i="17"/>
  <c r="KU66" i="17"/>
  <c r="KU61" i="17"/>
  <c r="KU67" i="17"/>
  <c r="KU64" i="17"/>
  <c r="KU68" i="17"/>
  <c r="KU58" i="17"/>
  <c r="KU59" i="17"/>
  <c r="KU65" i="17"/>
  <c r="KU72" i="17"/>
  <c r="KU77" i="17"/>
  <c r="KU81" i="17"/>
  <c r="KU71" i="17"/>
  <c r="KU69" i="17"/>
  <c r="KU74" i="17"/>
  <c r="KU78" i="17"/>
  <c r="KU82" i="17"/>
  <c r="KU70" i="17"/>
  <c r="KU75" i="17"/>
  <c r="KU79" i="17"/>
  <c r="KU76" i="17"/>
  <c r="KU80" i="17"/>
  <c r="KU85" i="17"/>
  <c r="KU87" i="17"/>
  <c r="KU91" i="17"/>
  <c r="KU84" i="17"/>
  <c r="KU88" i="17"/>
  <c r="KU92" i="17"/>
  <c r="KU89" i="17"/>
  <c r="KU86" i="17"/>
  <c r="KU90" i="17"/>
  <c r="KX5" i="46"/>
  <c r="KY5" i="46" s="1"/>
  <c r="KV4" i="46"/>
  <c r="KV14" i="46"/>
  <c r="KV8" i="46"/>
  <c r="KV10" i="46"/>
  <c r="KV9" i="46"/>
  <c r="KV16" i="46"/>
  <c r="KV15" i="46"/>
  <c r="KV17" i="46"/>
  <c r="KV20" i="46"/>
  <c r="KV19" i="46"/>
  <c r="KV18" i="46"/>
  <c r="KV24" i="46"/>
  <c r="KV21" i="46"/>
  <c r="KV22" i="46"/>
  <c r="KV23" i="46"/>
  <c r="KV29" i="46"/>
  <c r="KV25" i="46"/>
  <c r="KV27" i="46"/>
  <c r="KV31" i="46"/>
  <c r="KV26" i="46"/>
  <c r="KV32" i="46"/>
  <c r="KV30" i="46"/>
  <c r="KV33" i="46"/>
  <c r="KV34" i="46"/>
  <c r="KV35" i="46"/>
  <c r="KV37" i="46"/>
  <c r="KV39" i="46"/>
  <c r="KV41" i="46"/>
  <c r="KV36" i="46"/>
  <c r="KV42" i="46"/>
  <c r="KV38" i="46"/>
  <c r="KV40" i="46"/>
  <c r="KV45" i="46"/>
  <c r="KV43" i="46"/>
  <c r="KV53" i="46"/>
  <c r="KV46" i="46"/>
  <c r="KV47" i="46"/>
  <c r="KV48" i="46"/>
  <c r="KV54" i="46"/>
  <c r="KV52" i="46"/>
  <c r="KV58" i="46"/>
  <c r="KV60" i="46"/>
  <c r="KV56" i="46"/>
  <c r="KV65" i="46"/>
  <c r="KV68" i="46"/>
  <c r="KV57" i="46"/>
  <c r="KV63" i="46"/>
  <c r="KV69" i="46"/>
  <c r="KV64" i="46"/>
  <c r="KV75" i="46"/>
  <c r="KV71" i="46"/>
  <c r="KV70" i="46"/>
  <c r="KV72" i="46"/>
  <c r="KW17" i="38"/>
  <c r="KW30" i="38"/>
  <c r="KY5" i="38"/>
  <c r="KZ5" i="38" s="1"/>
  <c r="LG16" i="39"/>
  <c r="LG10" i="39"/>
  <c r="KT13" i="17"/>
  <c r="KW15" i="38"/>
  <c r="KW20" i="38"/>
  <c r="KW25" i="38" s="1"/>
  <c r="KW13" i="38"/>
  <c r="LG19" i="39"/>
  <c r="LG17" i="39"/>
  <c r="KW36" i="38"/>
  <c r="KW35" i="38"/>
  <c r="KW8" i="38"/>
  <c r="LE37" i="39"/>
  <c r="LE44" i="39" s="1"/>
  <c r="LG11" i="39"/>
  <c r="LG39" i="39"/>
  <c r="LG29" i="39" s="1"/>
  <c r="LG24" i="39"/>
  <c r="KR12" i="45"/>
  <c r="KR16" i="45"/>
  <c r="KR46" i="45"/>
  <c r="KT5" i="45"/>
  <c r="KU5" i="45" s="1"/>
  <c r="KR13" i="45"/>
  <c r="KR17" i="45"/>
  <c r="KR43" i="45"/>
  <c r="KR4" i="45"/>
  <c r="KR14" i="45"/>
  <c r="KR18" i="45"/>
  <c r="KR44" i="45"/>
  <c r="KR51" i="45"/>
  <c r="KR11" i="45"/>
  <c r="KR55" i="45"/>
  <c r="KR58" i="45"/>
  <c r="KR62" i="45"/>
  <c r="KR66" i="45"/>
  <c r="KR15" i="45"/>
  <c r="KR47" i="45"/>
  <c r="KR56" i="45"/>
  <c r="KR60" i="45"/>
  <c r="KR63" i="45"/>
  <c r="KR67" i="45"/>
  <c r="KR45" i="45"/>
  <c r="KR57" i="45"/>
  <c r="KR65" i="45"/>
  <c r="KR61" i="45"/>
  <c r="KR85" i="45"/>
  <c r="KR82" i="45"/>
  <c r="KR86" i="45"/>
  <c r="KR68" i="45"/>
  <c r="KR83" i="45"/>
  <c r="KR84" i="45"/>
  <c r="KV19" i="38"/>
  <c r="KW26" i="38"/>
  <c r="KW31" i="38" s="1"/>
  <c r="LG23" i="39"/>
  <c r="LG35" i="39"/>
  <c r="KY5" i="57"/>
  <c r="KU11" i="45" l="1"/>
  <c r="KU15" i="45"/>
  <c r="KU45" i="45"/>
  <c r="KU12" i="45"/>
  <c r="KU16" i="45"/>
  <c r="KU13" i="45"/>
  <c r="KU17" i="45"/>
  <c r="KU43" i="45"/>
  <c r="KU4" i="45"/>
  <c r="KU57" i="45"/>
  <c r="KU61" i="45"/>
  <c r="KU65" i="45"/>
  <c r="KU68" i="45"/>
  <c r="KU14" i="45"/>
  <c r="KU51" i="45"/>
  <c r="KU18" i="45"/>
  <c r="KU55" i="45"/>
  <c r="KU58" i="45"/>
  <c r="KU62" i="45"/>
  <c r="KU66" i="45"/>
  <c r="KU44" i="45"/>
  <c r="KU47" i="45"/>
  <c r="KU56" i="45"/>
  <c r="KU60" i="45"/>
  <c r="KU63" i="45"/>
  <c r="KU84" i="45"/>
  <c r="KU67" i="45"/>
  <c r="KU85" i="45"/>
  <c r="KU46" i="45"/>
  <c r="KU82" i="45"/>
  <c r="KU86" i="45"/>
  <c r="KU83" i="45"/>
  <c r="KZ21" i="38"/>
  <c r="KZ39" i="38"/>
  <c r="KZ32" i="38"/>
  <c r="KZ8" i="38"/>
  <c r="KZ30" i="38"/>
  <c r="KZ33" i="38"/>
  <c r="KZ4" i="38"/>
  <c r="KZ16" i="38" s="1"/>
  <c r="KZ23" i="38"/>
  <c r="KZ36" i="38"/>
  <c r="KZ42" i="38"/>
  <c r="KY4" i="46"/>
  <c r="KY10" i="46"/>
  <c r="KY8" i="46"/>
  <c r="KY9" i="46"/>
  <c r="KY14" i="46"/>
  <c r="KY15" i="46"/>
  <c r="KY17" i="46"/>
  <c r="KY16" i="46"/>
  <c r="KY19" i="46"/>
  <c r="KY18" i="46"/>
  <c r="KY20" i="46"/>
  <c r="KY22" i="46"/>
  <c r="KY21" i="46"/>
  <c r="KY27" i="46"/>
  <c r="KY25" i="46"/>
  <c r="KY24" i="46"/>
  <c r="KY23" i="46"/>
  <c r="KY26" i="46"/>
  <c r="KY30" i="46"/>
  <c r="KY29" i="46"/>
  <c r="KY31" i="46"/>
  <c r="KY35" i="46"/>
  <c r="KY36" i="46"/>
  <c r="KY34" i="46"/>
  <c r="KY33" i="46"/>
  <c r="KY37" i="46"/>
  <c r="KY32" i="46"/>
  <c r="KY40" i="46"/>
  <c r="KY39" i="46"/>
  <c r="KY41" i="46"/>
  <c r="KY38" i="46"/>
  <c r="KY45" i="46"/>
  <c r="KY43" i="46"/>
  <c r="KY42" i="46"/>
  <c r="KY52" i="46"/>
  <c r="KY53" i="46"/>
  <c r="KY46" i="46"/>
  <c r="KY47" i="46"/>
  <c r="KY57" i="46"/>
  <c r="KY54" i="46"/>
  <c r="KY48" i="46"/>
  <c r="KY58" i="46"/>
  <c r="KY60" i="46"/>
  <c r="KY56" i="46"/>
  <c r="KY64" i="46"/>
  <c r="KY65" i="46"/>
  <c r="KY68" i="46"/>
  <c r="KY63" i="46"/>
  <c r="KY72" i="46"/>
  <c r="KY75" i="46"/>
  <c r="KY69" i="46"/>
  <c r="KY71" i="46"/>
  <c r="KY70" i="46"/>
  <c r="LD4" i="44"/>
  <c r="LD11" i="44"/>
  <c r="LD10" i="44"/>
  <c r="LD9" i="44"/>
  <c r="LD12" i="44"/>
  <c r="LD20" i="44"/>
  <c r="LD23" i="44"/>
  <c r="LD26" i="44"/>
  <c r="LD34" i="44"/>
  <c r="LD16" i="44"/>
  <c r="LD22" i="44"/>
  <c r="LD25" i="44"/>
  <c r="LD28" i="44"/>
  <c r="LD36" i="44"/>
  <c r="LD40" i="44"/>
  <c r="LD44" i="44"/>
  <c r="LD48" i="44"/>
  <c r="LD51" i="44"/>
  <c r="LD55" i="44"/>
  <c r="LD14" i="44"/>
  <c r="LD15" i="44"/>
  <c r="LD17" i="44"/>
  <c r="LD13" i="44"/>
  <c r="LD27" i="44"/>
  <c r="LD56" i="44"/>
  <c r="LD58" i="44"/>
  <c r="LD42" i="44"/>
  <c r="LD47" i="44"/>
  <c r="LD49" i="44"/>
  <c r="LD54" i="44"/>
  <c r="LD35" i="44"/>
  <c r="LD57" i="44"/>
  <c r="LD38" i="44"/>
  <c r="LD24" i="44"/>
  <c r="LD21" i="44"/>
  <c r="LD43" i="44"/>
  <c r="LD45" i="44"/>
  <c r="LD50" i="44"/>
  <c r="LD53" i="44"/>
  <c r="LD37" i="44"/>
  <c r="KW19" i="38"/>
  <c r="KX17" i="38"/>
  <c r="KX30" i="38"/>
  <c r="KX39" i="38"/>
  <c r="LH9" i="39"/>
  <c r="LH10" i="39"/>
  <c r="LG42" i="39"/>
  <c r="KV13" i="17"/>
  <c r="LI33" i="39"/>
  <c r="LI41" i="39" s="1"/>
  <c r="LI8" i="39"/>
  <c r="KU11" i="17"/>
  <c r="KU15" i="17"/>
  <c r="KX36" i="38"/>
  <c r="KX20" i="38"/>
  <c r="KX29" i="38"/>
  <c r="LH15" i="39"/>
  <c r="LH17" i="39"/>
  <c r="LI15" i="39"/>
  <c r="KW16" i="17"/>
  <c r="KW20" i="17"/>
  <c r="KW24" i="17"/>
  <c r="KW30" i="17"/>
  <c r="KW14" i="17"/>
  <c r="KW21" i="17"/>
  <c r="KW25" i="17"/>
  <c r="KW12" i="17"/>
  <c r="KW22" i="17"/>
  <c r="KW28" i="17"/>
  <c r="KW23" i="17"/>
  <c r="KW29" i="17"/>
  <c r="KW4" i="17"/>
  <c r="KW9" i="17" s="1"/>
  <c r="KW32" i="17"/>
  <c r="KW43" i="17"/>
  <c r="KW34" i="17"/>
  <c r="KW44" i="17"/>
  <c r="KW35" i="17"/>
  <c r="KW36" i="17"/>
  <c r="KW40" i="17"/>
  <c r="KW45" i="17"/>
  <c r="KW31" i="17"/>
  <c r="KW41" i="17"/>
  <c r="KW46" i="17"/>
  <c r="KW47" i="17"/>
  <c r="KW51" i="17"/>
  <c r="KW48" i="17"/>
  <c r="KW53" i="17"/>
  <c r="KW49" i="17"/>
  <c r="KW54" i="17"/>
  <c r="KW50" i="17"/>
  <c r="KW55" i="17"/>
  <c r="KW59" i="17"/>
  <c r="KW65" i="17"/>
  <c r="KW69" i="17"/>
  <c r="KW56" i="17"/>
  <c r="KW57" i="17"/>
  <c r="KW60" i="17"/>
  <c r="KW66" i="17"/>
  <c r="KW70" i="17"/>
  <c r="KW61" i="17"/>
  <c r="KW67" i="17"/>
  <c r="KW58" i="17"/>
  <c r="KW64" i="17"/>
  <c r="KW68" i="17"/>
  <c r="KW76" i="17"/>
  <c r="KW80" i="17"/>
  <c r="KW72" i="17"/>
  <c r="KW71" i="17"/>
  <c r="KW77" i="17"/>
  <c r="KW81" i="17"/>
  <c r="KW74" i="17"/>
  <c r="KW78" i="17"/>
  <c r="KW82" i="17"/>
  <c r="KW75" i="17"/>
  <c r="KW79" i="17"/>
  <c r="KW86" i="17"/>
  <c r="KW90" i="17"/>
  <c r="KW85" i="17"/>
  <c r="KW87" i="17"/>
  <c r="KW91" i="17"/>
  <c r="KW84" i="17"/>
  <c r="KW88" i="17"/>
  <c r="KW92" i="17"/>
  <c r="KW89" i="17"/>
  <c r="KX26" i="38"/>
  <c r="KX35" i="38"/>
  <c r="LH39" i="39"/>
  <c r="LH24" i="39"/>
  <c r="LI17" i="39"/>
  <c r="KY4" i="57"/>
  <c r="KT11" i="45"/>
  <c r="KT15" i="45"/>
  <c r="KT45" i="45"/>
  <c r="KT12" i="45"/>
  <c r="KT16" i="45"/>
  <c r="KT46" i="45"/>
  <c r="KV5" i="45"/>
  <c r="KW5" i="45" s="1"/>
  <c r="KT13" i="45"/>
  <c r="KT17" i="45"/>
  <c r="KT43" i="45"/>
  <c r="KT4" i="45"/>
  <c r="KT14" i="45"/>
  <c r="KT18" i="45"/>
  <c r="KT44" i="45"/>
  <c r="KT57" i="45"/>
  <c r="KT61" i="45"/>
  <c r="KT65" i="45"/>
  <c r="KT68" i="45"/>
  <c r="KT51" i="45"/>
  <c r="KT55" i="45"/>
  <c r="KT58" i="45"/>
  <c r="KT62" i="45"/>
  <c r="KT66" i="45"/>
  <c r="KT47" i="45"/>
  <c r="KT56" i="45"/>
  <c r="KT60" i="45"/>
  <c r="KT63" i="45"/>
  <c r="KT67" i="45"/>
  <c r="KT84" i="45"/>
  <c r="KT85" i="45"/>
  <c r="KT82" i="45"/>
  <c r="KT86" i="45"/>
  <c r="KT83" i="45"/>
  <c r="KX23" i="38"/>
  <c r="KX22" i="38"/>
  <c r="KX8" i="38"/>
  <c r="LH35" i="39"/>
  <c r="LH12" i="39"/>
  <c r="KV16" i="17"/>
  <c r="LI10" i="39"/>
  <c r="LI24" i="39"/>
  <c r="KX4" i="46"/>
  <c r="KX9" i="46"/>
  <c r="KZ5" i="46"/>
  <c r="LA5" i="46" s="1"/>
  <c r="KX14" i="46"/>
  <c r="KX8" i="46"/>
  <c r="KX17" i="46"/>
  <c r="KX10" i="46"/>
  <c r="KX15" i="46"/>
  <c r="KX18" i="46"/>
  <c r="KX19" i="46"/>
  <c r="KX16" i="46"/>
  <c r="KX23" i="46"/>
  <c r="KX20" i="46"/>
  <c r="KX22" i="46"/>
  <c r="KX21" i="46"/>
  <c r="KX26" i="46"/>
  <c r="KX25" i="46"/>
  <c r="KX30" i="46"/>
  <c r="KX24" i="46"/>
  <c r="KX27" i="46"/>
  <c r="KX32" i="46"/>
  <c r="KX34" i="46"/>
  <c r="KX31" i="46"/>
  <c r="KX35" i="46"/>
  <c r="KX29" i="46"/>
  <c r="KX36" i="46"/>
  <c r="KX33" i="46"/>
  <c r="KX37" i="46"/>
  <c r="KX39" i="46"/>
  <c r="KX41" i="46"/>
  <c r="KX38" i="46"/>
  <c r="KX40" i="46"/>
  <c r="KX45" i="46"/>
  <c r="KX43" i="46"/>
  <c r="KX42" i="46"/>
  <c r="KX52" i="46"/>
  <c r="KX53" i="46"/>
  <c r="KX46" i="46"/>
  <c r="KX47" i="46"/>
  <c r="KX48" i="46"/>
  <c r="KX57" i="46"/>
  <c r="KX54" i="46"/>
  <c r="KX58" i="46"/>
  <c r="KX60" i="46"/>
  <c r="KX56" i="46"/>
  <c r="KX65" i="46"/>
  <c r="KX68" i="46"/>
  <c r="KX63" i="46"/>
  <c r="KX75" i="46"/>
  <c r="KX69" i="46"/>
  <c r="KX71" i="46"/>
  <c r="KX64" i="46"/>
  <c r="KX70" i="46"/>
  <c r="KX72" i="46"/>
  <c r="KZ5" i="57"/>
  <c r="KX19" i="38"/>
  <c r="LI12" i="39"/>
  <c r="KV14" i="17"/>
  <c r="LI35" i="39"/>
  <c r="LI42" i="39" s="1"/>
  <c r="LI19" i="39"/>
  <c r="KX9" i="38"/>
  <c r="KX14" i="38"/>
  <c r="LH31" i="39"/>
  <c r="LJ21" i="39"/>
  <c r="LJ14" i="39"/>
  <c r="LJ4" i="39"/>
  <c r="LJ13" i="39" s="1"/>
  <c r="LJ19" i="39"/>
  <c r="LJ12" i="39"/>
  <c r="LJ24" i="39"/>
  <c r="LJ10" i="39"/>
  <c r="LJ15" i="39"/>
  <c r="LJ8" i="39"/>
  <c r="LJ11" i="39"/>
  <c r="LJ23" i="39"/>
  <c r="LJ22" i="39"/>
  <c r="LJ35" i="39"/>
  <c r="LJ20" i="39"/>
  <c r="LJ39" i="39"/>
  <c r="LJ16" i="39"/>
  <c r="LJ17" i="39"/>
  <c r="LJ34" i="39"/>
  <c r="LJ25" i="39"/>
  <c r="LH14" i="39"/>
  <c r="LG40" i="39"/>
  <c r="KX5" i="17"/>
  <c r="KY5" i="17" s="1"/>
  <c r="KX10" i="38"/>
  <c r="KX12" i="38" s="1"/>
  <c r="LH21" i="39"/>
  <c r="LH25" i="39"/>
  <c r="KV10" i="17"/>
  <c r="KV9" i="17"/>
  <c r="LI18" i="39"/>
  <c r="LI36" i="39" s="1"/>
  <c r="LI43" i="39" s="1"/>
  <c r="LI39" i="39"/>
  <c r="LI29" i="39" s="1"/>
  <c r="LG30" i="39"/>
  <c r="LG37" i="39" s="1"/>
  <c r="LG44" i="39" s="1"/>
  <c r="LA5" i="38"/>
  <c r="KY10" i="38"/>
  <c r="KY15" i="38"/>
  <c r="KY29" i="38"/>
  <c r="KY39" i="38"/>
  <c r="KY24" i="38"/>
  <c r="KY32" i="38"/>
  <c r="KY27" i="38"/>
  <c r="KY18" i="38"/>
  <c r="KY22" i="38"/>
  <c r="KY35" i="38"/>
  <c r="KY8" i="38"/>
  <c r="KY20" i="38"/>
  <c r="KY30" i="38"/>
  <c r="KY40" i="38"/>
  <c r="KY33" i="38"/>
  <c r="KY28" i="38"/>
  <c r="KY4" i="38"/>
  <c r="KY37" i="38" s="1"/>
  <c r="KY11" i="38"/>
  <c r="KY13" i="38"/>
  <c r="KY23" i="38"/>
  <c r="KY26" i="38"/>
  <c r="KY36" i="38"/>
  <c r="KY17" i="38"/>
  <c r="KY21" i="38"/>
  <c r="KY42" i="38"/>
  <c r="KX38" i="38"/>
  <c r="KX37" i="38"/>
  <c r="LH34" i="39"/>
  <c r="LH13" i="39"/>
  <c r="LI31" i="39"/>
  <c r="LI40" i="39" s="1"/>
  <c r="LI23" i="39"/>
  <c r="LI26" i="39"/>
  <c r="KX28" i="38"/>
  <c r="KX27" i="38"/>
  <c r="LH33" i="39"/>
  <c r="LH41" i="39" s="1"/>
  <c r="LH20" i="39"/>
  <c r="LI25" i="39"/>
  <c r="LI11" i="39"/>
  <c r="LI14" i="39"/>
  <c r="LE5" i="44"/>
  <c r="LF5" i="44" s="1"/>
  <c r="LC4" i="44"/>
  <c r="LC11" i="44"/>
  <c r="LC14" i="44"/>
  <c r="LC10" i="44"/>
  <c r="LC13" i="44"/>
  <c r="LC9" i="44"/>
  <c r="LC12" i="44"/>
  <c r="LC15" i="44"/>
  <c r="LC20" i="44"/>
  <c r="LC16" i="44"/>
  <c r="LC3" i="44"/>
  <c r="LC22" i="44"/>
  <c r="LC25" i="44"/>
  <c r="LC28" i="44"/>
  <c r="LC17" i="44"/>
  <c r="LC21" i="44"/>
  <c r="LC24" i="44"/>
  <c r="LC27" i="44"/>
  <c r="LC35" i="44"/>
  <c r="LC36" i="44"/>
  <c r="LC56" i="44"/>
  <c r="LC58" i="44"/>
  <c r="LC34" i="44"/>
  <c r="LC42" i="44"/>
  <c r="LC44" i="44"/>
  <c r="LC47" i="44"/>
  <c r="LC49" i="44"/>
  <c r="LC51" i="44"/>
  <c r="LC54" i="44"/>
  <c r="LC23" i="44"/>
  <c r="LC40" i="44"/>
  <c r="LC57" i="44"/>
  <c r="LC38" i="44"/>
  <c r="LC26" i="44"/>
  <c r="LC43" i="44"/>
  <c r="LC45" i="44"/>
  <c r="LC48" i="44"/>
  <c r="LC50" i="44"/>
  <c r="LC53" i="44"/>
  <c r="LC37" i="44"/>
  <c r="LC55" i="44"/>
  <c r="KX33" i="38"/>
  <c r="LH32" i="39"/>
  <c r="LI21" i="39"/>
  <c r="LK5" i="39"/>
  <c r="LL5" i="39" s="1"/>
  <c r="LL17" i="39" l="1"/>
  <c r="LL8" i="39"/>
  <c r="LL20" i="39"/>
  <c r="LL22" i="39"/>
  <c r="LL35" i="39"/>
  <c r="LL15" i="39"/>
  <c r="LL10" i="39"/>
  <c r="LL13" i="39"/>
  <c r="LL24" i="39"/>
  <c r="LL4" i="39"/>
  <c r="LL25" i="39" s="1"/>
  <c r="LA4" i="46"/>
  <c r="LA9" i="46"/>
  <c r="LA8" i="46"/>
  <c r="LA10" i="46"/>
  <c r="LA16" i="46"/>
  <c r="LA14" i="46"/>
  <c r="LA15" i="46"/>
  <c r="LA18" i="46"/>
  <c r="LA22" i="46"/>
  <c r="LA19" i="46"/>
  <c r="LA17" i="46"/>
  <c r="LA23" i="46"/>
  <c r="LA20" i="46"/>
  <c r="LA21" i="46"/>
  <c r="LA24" i="46"/>
  <c r="LA25" i="46"/>
  <c r="LA26" i="46"/>
  <c r="LA29" i="46"/>
  <c r="LA27" i="46"/>
  <c r="LA30" i="46"/>
  <c r="LA33" i="46"/>
  <c r="LA34" i="46"/>
  <c r="LA31" i="46"/>
  <c r="LA35" i="46"/>
  <c r="LA32" i="46"/>
  <c r="LA39" i="46"/>
  <c r="LA36" i="46"/>
  <c r="LA37" i="46"/>
  <c r="LA40" i="46"/>
  <c r="LA38" i="46"/>
  <c r="LA42" i="46"/>
  <c r="LA45" i="46"/>
  <c r="LA41" i="46"/>
  <c r="LA43" i="46"/>
  <c r="LA48" i="46"/>
  <c r="LA56" i="46"/>
  <c r="LA52" i="46"/>
  <c r="LA46" i="46"/>
  <c r="LA47" i="46"/>
  <c r="LA63" i="46"/>
  <c r="LA53" i="46"/>
  <c r="LA57" i="46"/>
  <c r="LA54" i="46"/>
  <c r="LA58" i="46"/>
  <c r="LA64" i="46"/>
  <c r="LA60" i="46"/>
  <c r="LA65" i="46"/>
  <c r="LA68" i="46"/>
  <c r="LA70" i="46"/>
  <c r="LA72" i="46"/>
  <c r="LA69" i="46"/>
  <c r="LA75" i="46"/>
  <c r="LA71" i="46"/>
  <c r="KY4" i="17"/>
  <c r="KY13" i="17" s="1"/>
  <c r="KY20" i="17"/>
  <c r="KY24" i="17"/>
  <c r="KY16" i="17"/>
  <c r="KY14" i="17"/>
  <c r="KY15" i="17"/>
  <c r="KY21" i="17"/>
  <c r="KY25" i="17"/>
  <c r="KY12" i="17"/>
  <c r="KY22" i="17"/>
  <c r="KY28" i="17"/>
  <c r="KY23" i="17"/>
  <c r="KY29" i="17"/>
  <c r="KY32" i="17"/>
  <c r="KY43" i="17"/>
  <c r="KY34" i="17"/>
  <c r="KY44" i="17"/>
  <c r="KY35" i="17"/>
  <c r="KY36" i="17"/>
  <c r="KY40" i="17"/>
  <c r="KY30" i="17"/>
  <c r="KY31" i="17"/>
  <c r="KY41" i="17"/>
  <c r="KY46" i="17"/>
  <c r="KY50" i="17"/>
  <c r="KY55" i="17"/>
  <c r="KY45" i="17"/>
  <c r="KY47" i="17"/>
  <c r="KY51" i="17"/>
  <c r="KY56" i="17"/>
  <c r="KY48" i="17"/>
  <c r="KY53" i="17"/>
  <c r="KY57" i="17"/>
  <c r="KY49" i="17"/>
  <c r="KY54" i="17"/>
  <c r="KY59" i="17"/>
  <c r="KY65" i="17"/>
  <c r="KY69" i="17"/>
  <c r="KY60" i="17"/>
  <c r="KY66" i="17"/>
  <c r="KY70" i="17"/>
  <c r="KY61" i="17"/>
  <c r="KY67" i="17"/>
  <c r="KY58" i="17"/>
  <c r="KY64" i="17"/>
  <c r="KY68" i="17"/>
  <c r="KY75" i="17"/>
  <c r="KY79" i="17"/>
  <c r="KY76" i="17"/>
  <c r="KY80" i="17"/>
  <c r="KY72" i="17"/>
  <c r="KY71" i="17"/>
  <c r="KY77" i="17"/>
  <c r="KY81" i="17"/>
  <c r="KY74" i="17"/>
  <c r="KY78" i="17"/>
  <c r="KY89" i="17"/>
  <c r="KY86" i="17"/>
  <c r="KY90" i="17"/>
  <c r="KY82" i="17"/>
  <c r="KY85" i="17"/>
  <c r="KY87" i="17"/>
  <c r="KY91" i="17"/>
  <c r="KY84" i="17"/>
  <c r="KY88" i="17"/>
  <c r="KY92" i="17"/>
  <c r="LF4" i="44"/>
  <c r="LF11" i="44"/>
  <c r="LF14" i="44"/>
  <c r="LF17" i="44"/>
  <c r="LF10" i="44"/>
  <c r="LF13" i="44"/>
  <c r="LF16" i="44"/>
  <c r="LF9" i="44"/>
  <c r="LF24" i="44"/>
  <c r="LF27" i="44"/>
  <c r="LF35" i="44"/>
  <c r="LF38" i="44"/>
  <c r="LF43" i="44"/>
  <c r="LF47" i="44"/>
  <c r="LF50" i="44"/>
  <c r="LF54" i="44"/>
  <c r="LF12" i="44"/>
  <c r="LF20" i="44"/>
  <c r="LF23" i="44"/>
  <c r="LF26" i="44"/>
  <c r="LF34" i="44"/>
  <c r="LF37" i="44"/>
  <c r="LF42" i="44"/>
  <c r="LF45" i="44"/>
  <c r="LF49" i="44"/>
  <c r="LF53" i="44"/>
  <c r="LF56" i="44"/>
  <c r="LF22" i="44"/>
  <c r="LF25" i="44"/>
  <c r="LF28" i="44"/>
  <c r="LF36" i="44"/>
  <c r="LF40" i="44"/>
  <c r="LF15" i="44"/>
  <c r="LF21" i="44"/>
  <c r="LF55" i="44"/>
  <c r="LF44" i="44"/>
  <c r="LF51" i="44"/>
  <c r="LF58" i="44"/>
  <c r="LF57" i="44"/>
  <c r="LF48" i="44"/>
  <c r="KW4" i="45"/>
  <c r="KW14" i="45"/>
  <c r="KW18" i="45"/>
  <c r="KW44" i="45"/>
  <c r="KW51" i="45"/>
  <c r="KW11" i="45"/>
  <c r="KW15" i="45"/>
  <c r="KW45" i="45"/>
  <c r="KW12" i="45"/>
  <c r="KW16" i="45"/>
  <c r="KW46" i="45"/>
  <c r="KW13" i="45"/>
  <c r="KW17" i="45"/>
  <c r="KW43" i="45"/>
  <c r="KW47" i="45"/>
  <c r="KW56" i="45"/>
  <c r="KW60" i="45"/>
  <c r="KW63" i="45"/>
  <c r="KW67" i="45"/>
  <c r="KW57" i="45"/>
  <c r="KW61" i="45"/>
  <c r="KW65" i="45"/>
  <c r="KW68" i="45"/>
  <c r="KW55" i="45"/>
  <c r="KW58" i="45"/>
  <c r="KW62" i="45"/>
  <c r="KW66" i="45"/>
  <c r="KW83" i="45"/>
  <c r="KW84" i="45"/>
  <c r="KW85" i="45"/>
  <c r="KW82" i="45"/>
  <c r="KW86" i="45"/>
  <c r="KX31" i="38"/>
  <c r="KZ14" i="38"/>
  <c r="KW13" i="17"/>
  <c r="KZ38" i="38"/>
  <c r="KZ37" i="38"/>
  <c r="KZ28" i="38"/>
  <c r="KZ27" i="38"/>
  <c r="KW15" i="17"/>
  <c r="KZ40" i="38"/>
  <c r="KZ24" i="38"/>
  <c r="KY31" i="38"/>
  <c r="KX25" i="38"/>
  <c r="KY12" i="38"/>
  <c r="KZ4" i="57"/>
  <c r="LB5" i="57"/>
  <c r="KZ26" i="38"/>
  <c r="KZ31" i="38" s="1"/>
  <c r="KZ20" i="38"/>
  <c r="KZ29" i="38"/>
  <c r="LM5" i="39"/>
  <c r="LK4" i="39"/>
  <c r="LK10" i="39" s="1"/>
  <c r="LK19" i="39"/>
  <c r="LK15" i="39"/>
  <c r="LK20" i="39"/>
  <c r="LA5" i="57"/>
  <c r="KZ15" i="38"/>
  <c r="KZ35" i="38"/>
  <c r="KZ10" i="38"/>
  <c r="KZ12" i="38" s="1"/>
  <c r="LA17" i="38"/>
  <c r="LA21" i="38"/>
  <c r="LA42" i="38"/>
  <c r="LA10" i="38"/>
  <c r="LA24" i="38"/>
  <c r="LA32" i="38"/>
  <c r="LA27" i="38"/>
  <c r="LA22" i="38"/>
  <c r="LA20" i="38"/>
  <c r="LA40" i="38"/>
  <c r="LA33" i="38"/>
  <c r="LA28" i="38"/>
  <c r="LA38" i="38"/>
  <c r="LA4" i="38"/>
  <c r="LA37" i="38" s="1"/>
  <c r="LA15" i="38"/>
  <c r="KY9" i="38"/>
  <c r="KY16" i="38"/>
  <c r="LI30" i="39"/>
  <c r="LI37" i="39" s="1"/>
  <c r="LI44" i="39" s="1"/>
  <c r="LJ33" i="39"/>
  <c r="LJ41" i="39" s="1"/>
  <c r="LJ31" i="39"/>
  <c r="LJ40" i="39" s="1"/>
  <c r="LJ9" i="39"/>
  <c r="KW10" i="17"/>
  <c r="KW11" i="17"/>
  <c r="KZ13" i="38"/>
  <c r="KZ22" i="38"/>
  <c r="LB5" i="38"/>
  <c r="KY25" i="38"/>
  <c r="KZ5" i="17"/>
  <c r="KX20" i="17"/>
  <c r="KX24" i="17"/>
  <c r="KX16" i="17"/>
  <c r="KX21" i="17"/>
  <c r="KX25" i="17"/>
  <c r="KX22" i="17"/>
  <c r="KX28" i="17"/>
  <c r="KX10" i="17"/>
  <c r="KX23" i="17"/>
  <c r="KX4" i="17"/>
  <c r="KX15" i="17" s="1"/>
  <c r="KX32" i="17"/>
  <c r="KX43" i="17"/>
  <c r="KX29" i="17"/>
  <c r="KX34" i="17"/>
  <c r="KX44" i="17"/>
  <c r="KX35" i="17"/>
  <c r="KX36" i="17"/>
  <c r="KX40" i="17"/>
  <c r="KX30" i="17"/>
  <c r="KX31" i="17"/>
  <c r="KX41" i="17"/>
  <c r="KX45" i="17"/>
  <c r="KX46" i="17"/>
  <c r="KX47" i="17"/>
  <c r="KX51" i="17"/>
  <c r="KX56" i="17"/>
  <c r="KX48" i="17"/>
  <c r="KX53" i="17"/>
  <c r="KX49" i="17"/>
  <c r="KX54" i="17"/>
  <c r="KX50" i="17"/>
  <c r="KX55" i="17"/>
  <c r="KX59" i="17"/>
  <c r="KX65" i="17"/>
  <c r="KX69" i="17"/>
  <c r="KX57" i="17"/>
  <c r="KX60" i="17"/>
  <c r="KX66" i="17"/>
  <c r="KX61" i="17"/>
  <c r="KX67" i="17"/>
  <c r="KX58" i="17"/>
  <c r="KX64" i="17"/>
  <c r="KX68" i="17"/>
  <c r="KX76" i="17"/>
  <c r="KX80" i="17"/>
  <c r="KX72" i="17"/>
  <c r="KX71" i="17"/>
  <c r="KX77" i="17"/>
  <c r="KX81" i="17"/>
  <c r="KX70" i="17"/>
  <c r="KX74" i="17"/>
  <c r="KX78" i="17"/>
  <c r="KX75" i="17"/>
  <c r="KX79" i="17"/>
  <c r="KX86" i="17"/>
  <c r="KX90" i="17"/>
  <c r="KX82" i="17"/>
  <c r="KX85" i="17"/>
  <c r="KX87" i="17"/>
  <c r="KX91" i="17"/>
  <c r="KX84" i="17"/>
  <c r="KX88" i="17"/>
  <c r="KX92" i="17"/>
  <c r="KX89" i="17"/>
  <c r="LJ42" i="39"/>
  <c r="LG5" i="44"/>
  <c r="LE4" i="44"/>
  <c r="LE11" i="44"/>
  <c r="LE10" i="44"/>
  <c r="LE13" i="44"/>
  <c r="LE16" i="44"/>
  <c r="LE21" i="44"/>
  <c r="LE12" i="44"/>
  <c r="LE20" i="44"/>
  <c r="LE23" i="44"/>
  <c r="LE26" i="44"/>
  <c r="LE34" i="44"/>
  <c r="LE22" i="44"/>
  <c r="LE25" i="44"/>
  <c r="LE9" i="44"/>
  <c r="LE24" i="44"/>
  <c r="LE27" i="44"/>
  <c r="LE37" i="44"/>
  <c r="LE36" i="44"/>
  <c r="LE14" i="44"/>
  <c r="LE28" i="44"/>
  <c r="LE56" i="44"/>
  <c r="LE44" i="44"/>
  <c r="LE51" i="44"/>
  <c r="LE58" i="44"/>
  <c r="LE42" i="44"/>
  <c r="LE47" i="44"/>
  <c r="LE49" i="44"/>
  <c r="LE54" i="44"/>
  <c r="LE35" i="44"/>
  <c r="LE40" i="44"/>
  <c r="LE15" i="44"/>
  <c r="LE57" i="44"/>
  <c r="LE17" i="44"/>
  <c r="LE38" i="44"/>
  <c r="LE48" i="44"/>
  <c r="LE43" i="44"/>
  <c r="LE45" i="44"/>
  <c r="LE50" i="44"/>
  <c r="LE53" i="44"/>
  <c r="LE55" i="44"/>
  <c r="KY14" i="38"/>
  <c r="KY19" i="38" s="1"/>
  <c r="LJ32" i="39"/>
  <c r="LJ18" i="39"/>
  <c r="LJ36" i="39" s="1"/>
  <c r="LJ43" i="39" s="1"/>
  <c r="LH29" i="39"/>
  <c r="KW8" i="17"/>
  <c r="KZ11" i="38"/>
  <c r="KZ18" i="38"/>
  <c r="KZ17" i="38"/>
  <c r="LH42" i="39"/>
  <c r="LH40" i="39"/>
  <c r="KZ8" i="46"/>
  <c r="LB5" i="46"/>
  <c r="LC5" i="46" s="1"/>
  <c r="KZ4" i="46"/>
  <c r="KZ9" i="46"/>
  <c r="KZ14" i="46"/>
  <c r="KZ10" i="46"/>
  <c r="KZ16" i="46"/>
  <c r="KZ17" i="46"/>
  <c r="KZ15" i="46"/>
  <c r="KZ19" i="46"/>
  <c r="KZ18" i="46"/>
  <c r="KZ20" i="46"/>
  <c r="KZ22" i="46"/>
  <c r="KZ21" i="46"/>
  <c r="KZ23" i="46"/>
  <c r="KZ24" i="46"/>
  <c r="KZ26" i="46"/>
  <c r="KZ25" i="46"/>
  <c r="KZ30" i="46"/>
  <c r="KZ27" i="46"/>
  <c r="KZ29" i="46"/>
  <c r="KZ33" i="46"/>
  <c r="KZ34" i="46"/>
  <c r="KZ31" i="46"/>
  <c r="KZ32" i="46"/>
  <c r="KZ39" i="46"/>
  <c r="KZ36" i="46"/>
  <c r="KZ35" i="46"/>
  <c r="KZ37" i="46"/>
  <c r="KZ40" i="46"/>
  <c r="KZ41" i="46"/>
  <c r="KZ38" i="46"/>
  <c r="KZ42" i="46"/>
  <c r="KZ46" i="46"/>
  <c r="KZ43" i="46"/>
  <c r="KZ48" i="46"/>
  <c r="KZ52" i="46"/>
  <c r="KZ53" i="46"/>
  <c r="KZ45" i="46"/>
  <c r="KZ47" i="46"/>
  <c r="KZ56" i="46"/>
  <c r="KZ57" i="46"/>
  <c r="KZ54" i="46"/>
  <c r="KZ64" i="46"/>
  <c r="KZ70" i="46"/>
  <c r="KZ58" i="46"/>
  <c r="KZ60" i="46"/>
  <c r="KZ65" i="46"/>
  <c r="KZ68" i="46"/>
  <c r="KZ63" i="46"/>
  <c r="KZ69" i="46"/>
  <c r="KZ72" i="46"/>
  <c r="KZ75" i="46"/>
  <c r="KZ71" i="46"/>
  <c r="KY38" i="38"/>
  <c r="LJ26" i="39"/>
  <c r="KV14" i="45"/>
  <c r="KV18" i="45"/>
  <c r="KV44" i="45"/>
  <c r="KV11" i="45"/>
  <c r="KV15" i="45"/>
  <c r="KV45" i="45"/>
  <c r="KV12" i="45"/>
  <c r="KV16" i="45"/>
  <c r="KV46" i="45"/>
  <c r="KX5" i="45"/>
  <c r="KY5" i="45" s="1"/>
  <c r="KV13" i="45"/>
  <c r="KV17" i="45"/>
  <c r="KV43" i="45"/>
  <c r="KV4" i="45"/>
  <c r="KV57" i="45"/>
  <c r="KV61" i="45"/>
  <c r="KV65" i="45"/>
  <c r="KV68" i="45"/>
  <c r="KV51" i="45"/>
  <c r="KV55" i="45"/>
  <c r="KV58" i="45"/>
  <c r="KV62" i="45"/>
  <c r="KV66" i="45"/>
  <c r="KV63" i="45"/>
  <c r="KV83" i="45"/>
  <c r="KV84" i="45"/>
  <c r="KV67" i="45"/>
  <c r="KV85" i="45"/>
  <c r="KV47" i="45"/>
  <c r="KV56" i="45"/>
  <c r="KV82" i="45"/>
  <c r="KV86" i="45"/>
  <c r="KV60" i="45"/>
  <c r="KZ9" i="38"/>
  <c r="KY13" i="45" l="1"/>
  <c r="KY17" i="45"/>
  <c r="KY43" i="45"/>
  <c r="KY4" i="45"/>
  <c r="KY14" i="45"/>
  <c r="KY18" i="45"/>
  <c r="KY44" i="45"/>
  <c r="KY11" i="45"/>
  <c r="KY15" i="45"/>
  <c r="KY45" i="45"/>
  <c r="KY12" i="45"/>
  <c r="KY16" i="45"/>
  <c r="KY46" i="45"/>
  <c r="KY47" i="45"/>
  <c r="KY56" i="45"/>
  <c r="KY60" i="45"/>
  <c r="KY63" i="45"/>
  <c r="KY67" i="45"/>
  <c r="KY51" i="45"/>
  <c r="KY57" i="45"/>
  <c r="KY61" i="45"/>
  <c r="KY65" i="45"/>
  <c r="KY68" i="45"/>
  <c r="KY55" i="45"/>
  <c r="KY58" i="45"/>
  <c r="KY62" i="45"/>
  <c r="KY82" i="45"/>
  <c r="KY86" i="45"/>
  <c r="KY83" i="45"/>
  <c r="KY66" i="45"/>
  <c r="KY84" i="45"/>
  <c r="KY85" i="45"/>
  <c r="LC4" i="46"/>
  <c r="LC3" i="46"/>
  <c r="LC9" i="46"/>
  <c r="KX14" i="17"/>
  <c r="LK24" i="39"/>
  <c r="LK17" i="39"/>
  <c r="LD5" i="57"/>
  <c r="LB4" i="57"/>
  <c r="LL33" i="39"/>
  <c r="LL41" i="39" s="1"/>
  <c r="LK35" i="39"/>
  <c r="LK14" i="39"/>
  <c r="LG9" i="44"/>
  <c r="LG12" i="44"/>
  <c r="LG4" i="44"/>
  <c r="LG11" i="44"/>
  <c r="LG10" i="44"/>
  <c r="LG13" i="44"/>
  <c r="LG15" i="44"/>
  <c r="LG21" i="44"/>
  <c r="LG16" i="44"/>
  <c r="LG20" i="44"/>
  <c r="LG23" i="44"/>
  <c r="LG26" i="44"/>
  <c r="LG22" i="44"/>
  <c r="LG25" i="44"/>
  <c r="LG28" i="44"/>
  <c r="LG14" i="44"/>
  <c r="LG17" i="44"/>
  <c r="LG43" i="44"/>
  <c r="LG45" i="44"/>
  <c r="LG48" i="44"/>
  <c r="LG50" i="44"/>
  <c r="LG53" i="44"/>
  <c r="LG37" i="44"/>
  <c r="LG55" i="44"/>
  <c r="LG27" i="44"/>
  <c r="LG36" i="44"/>
  <c r="LG34" i="44"/>
  <c r="LG56" i="44"/>
  <c r="LG42" i="44"/>
  <c r="LG44" i="44"/>
  <c r="LG47" i="44"/>
  <c r="LG49" i="44"/>
  <c r="LG51" i="44"/>
  <c r="LG54" i="44"/>
  <c r="LG58" i="44"/>
  <c r="LG35" i="44"/>
  <c r="LG40" i="44"/>
  <c r="LG24" i="44"/>
  <c r="LG38" i="44"/>
  <c r="LG57" i="44"/>
  <c r="KX11" i="17"/>
  <c r="LA30" i="38"/>
  <c r="LA39" i="38"/>
  <c r="LC5" i="57"/>
  <c r="LA4" i="57"/>
  <c r="LK12" i="39"/>
  <c r="LK21" i="39"/>
  <c r="LL12" i="39"/>
  <c r="KX12" i="17"/>
  <c r="KZ23" i="17"/>
  <c r="KZ29" i="17"/>
  <c r="KZ4" i="17"/>
  <c r="KZ13" i="17" s="1"/>
  <c r="KZ11" i="17"/>
  <c r="KZ20" i="17"/>
  <c r="KZ24" i="17"/>
  <c r="KZ30" i="17"/>
  <c r="KZ16" i="17"/>
  <c r="KZ14" i="17"/>
  <c r="KZ15" i="17"/>
  <c r="KZ21" i="17"/>
  <c r="KZ25" i="17"/>
  <c r="KZ8" i="17"/>
  <c r="KZ9" i="17"/>
  <c r="KZ10" i="17"/>
  <c r="KZ12" i="17"/>
  <c r="KZ22" i="17"/>
  <c r="KZ28" i="17"/>
  <c r="KZ31" i="17"/>
  <c r="KZ41" i="17"/>
  <c r="KZ46" i="17"/>
  <c r="KZ32" i="17"/>
  <c r="KZ43" i="17"/>
  <c r="KZ34" i="17"/>
  <c r="KZ44" i="17"/>
  <c r="KZ35" i="17"/>
  <c r="KZ36" i="17"/>
  <c r="KZ40" i="17"/>
  <c r="KZ50" i="17"/>
  <c r="KZ55" i="17"/>
  <c r="KZ45" i="17"/>
  <c r="KZ47" i="17"/>
  <c r="KZ51" i="17"/>
  <c r="KZ56" i="17"/>
  <c r="KZ48" i="17"/>
  <c r="KZ53" i="17"/>
  <c r="KZ49" i="17"/>
  <c r="KZ54" i="17"/>
  <c r="KZ58" i="17"/>
  <c r="KZ64" i="17"/>
  <c r="KZ68" i="17"/>
  <c r="KZ59" i="17"/>
  <c r="KZ65" i="17"/>
  <c r="KZ69" i="17"/>
  <c r="KZ57" i="17"/>
  <c r="KZ60" i="17"/>
  <c r="KZ66" i="17"/>
  <c r="KZ70" i="17"/>
  <c r="KZ61" i="17"/>
  <c r="KZ67" i="17"/>
  <c r="KZ71" i="17"/>
  <c r="KZ75" i="17"/>
  <c r="KZ79" i="17"/>
  <c r="KZ84" i="17"/>
  <c r="KZ76" i="17"/>
  <c r="KZ80" i="17"/>
  <c r="KZ85" i="17"/>
  <c r="KZ72" i="17"/>
  <c r="KZ77" i="17"/>
  <c r="KZ81" i="17"/>
  <c r="KZ74" i="17"/>
  <c r="KZ78" i="17"/>
  <c r="KZ89" i="17"/>
  <c r="KZ86" i="17"/>
  <c r="KZ90" i="17"/>
  <c r="KZ82" i="17"/>
  <c r="KZ87" i="17"/>
  <c r="KZ91" i="17"/>
  <c r="KZ88" i="17"/>
  <c r="KZ92" i="17"/>
  <c r="LA29" i="38"/>
  <c r="LK23" i="39"/>
  <c r="LK9" i="39"/>
  <c r="LL14" i="39"/>
  <c r="KX9" i="17"/>
  <c r="LA23" i="38"/>
  <c r="LA25" i="38" s="1"/>
  <c r="LA35" i="38"/>
  <c r="LK34" i="39"/>
  <c r="LK42" i="39" s="1"/>
  <c r="LK18" i="39"/>
  <c r="LK36" i="39" s="1"/>
  <c r="LK43" i="39" s="1"/>
  <c r="LK16" i="39"/>
  <c r="KY11" i="17"/>
  <c r="LL19" i="39"/>
  <c r="LL21" i="39"/>
  <c r="KZ5" i="45"/>
  <c r="LA5" i="45" s="1"/>
  <c r="KX4" i="45"/>
  <c r="KX14" i="45"/>
  <c r="KX18" i="45"/>
  <c r="KX44" i="45"/>
  <c r="KX11" i="45"/>
  <c r="KX15" i="45"/>
  <c r="KX45" i="45"/>
  <c r="KX12" i="45"/>
  <c r="KX16" i="45"/>
  <c r="KX13" i="45"/>
  <c r="KX46" i="45"/>
  <c r="KX47" i="45"/>
  <c r="KX56" i="45"/>
  <c r="KX60" i="45"/>
  <c r="KX63" i="45"/>
  <c r="KX67" i="45"/>
  <c r="KX17" i="45"/>
  <c r="KX43" i="45"/>
  <c r="KX51" i="45"/>
  <c r="KX57" i="45"/>
  <c r="KX61" i="45"/>
  <c r="KX65" i="45"/>
  <c r="KX68" i="45"/>
  <c r="KX55" i="45"/>
  <c r="KX58" i="45"/>
  <c r="KX62" i="45"/>
  <c r="KX66" i="45"/>
  <c r="KX83" i="45"/>
  <c r="KX84" i="45"/>
  <c r="KX85" i="45"/>
  <c r="KX82" i="45"/>
  <c r="KX86" i="45"/>
  <c r="LH37" i="39"/>
  <c r="LH44" i="39" s="1"/>
  <c r="LJ29" i="39"/>
  <c r="KX8" i="17"/>
  <c r="LB4" i="38"/>
  <c r="LB9" i="38" s="1"/>
  <c r="LD5" i="38"/>
  <c r="LB11" i="38"/>
  <c r="LB13" i="38"/>
  <c r="LB15" i="38"/>
  <c r="LB26" i="38"/>
  <c r="LB36" i="38"/>
  <c r="LB21" i="38"/>
  <c r="LB42" i="38"/>
  <c r="LB29" i="38"/>
  <c r="LB24" i="38"/>
  <c r="LB32" i="38"/>
  <c r="LB27" i="38"/>
  <c r="LB16" i="38"/>
  <c r="LB18" i="38"/>
  <c r="LB22" i="38"/>
  <c r="LB8" i="38"/>
  <c r="LB35" i="38"/>
  <c r="LB40" i="38"/>
  <c r="LB33" i="38"/>
  <c r="LB28" i="38"/>
  <c r="LK33" i="39"/>
  <c r="LK41" i="39" s="1"/>
  <c r="LK25" i="39"/>
  <c r="LK11" i="39"/>
  <c r="LL18" i="39"/>
  <c r="LL36" i="39" s="1"/>
  <c r="LL43" i="39" s="1"/>
  <c r="LL9" i="39"/>
  <c r="LH30" i="39"/>
  <c r="KX13" i="17"/>
  <c r="LA13" i="38"/>
  <c r="LA18" i="38"/>
  <c r="LA36" i="38"/>
  <c r="LK32" i="39"/>
  <c r="LK13" i="39"/>
  <c r="LO5" i="39"/>
  <c r="LM11" i="39"/>
  <c r="LM23" i="39"/>
  <c r="LM4" i="39"/>
  <c r="LM21" i="39" s="1"/>
  <c r="LM19" i="39"/>
  <c r="LM12" i="39"/>
  <c r="LM26" i="39"/>
  <c r="LM39" i="39"/>
  <c r="LM33" i="39"/>
  <c r="LM41" i="39" s="1"/>
  <c r="LM34" i="39"/>
  <c r="LM22" i="39"/>
  <c r="LM17" i="39"/>
  <c r="LH5" i="44"/>
  <c r="KY9" i="17"/>
  <c r="KY10" i="17"/>
  <c r="LL34" i="39"/>
  <c r="LL42" i="39" s="1"/>
  <c r="LL16" i="39"/>
  <c r="KZ19" i="38"/>
  <c r="LA11" i="38"/>
  <c r="LA12" i="38" s="1"/>
  <c r="LA16" i="38"/>
  <c r="LA26" i="38"/>
  <c r="LA31" i="38" s="1"/>
  <c r="LK31" i="39"/>
  <c r="LK8" i="39"/>
  <c r="KY8" i="17"/>
  <c r="LA5" i="17"/>
  <c r="LB5" i="17" s="1"/>
  <c r="LL26" i="39"/>
  <c r="LL32" i="39"/>
  <c r="LL23" i="39"/>
  <c r="LA9" i="38"/>
  <c r="LA14" i="38"/>
  <c r="LA8" i="38"/>
  <c r="LK26" i="39"/>
  <c r="LK22" i="39"/>
  <c r="KZ25" i="38"/>
  <c r="LL39" i="39"/>
  <c r="LL31" i="39"/>
  <c r="LL40" i="39" s="1"/>
  <c r="LL11" i="39"/>
  <c r="LD5" i="46"/>
  <c r="LB8" i="46"/>
  <c r="LC8" i="46" s="1"/>
  <c r="LB4" i="46"/>
  <c r="LB10" i="46"/>
  <c r="LC10" i="46" s="1"/>
  <c r="LB9" i="46"/>
  <c r="LB14" i="46"/>
  <c r="LC14" i="46" s="1"/>
  <c r="LB15" i="46"/>
  <c r="LC15" i="46" s="1"/>
  <c r="LB16" i="46"/>
  <c r="LC16" i="46" s="1"/>
  <c r="LB17" i="46"/>
  <c r="LC17" i="46" s="1"/>
  <c r="LB18" i="46"/>
  <c r="LC18" i="46" s="1"/>
  <c r="LB19" i="46"/>
  <c r="LC19" i="46" s="1"/>
  <c r="LB23" i="46"/>
  <c r="LC23" i="46" s="1"/>
  <c r="LB20" i="46"/>
  <c r="LC20" i="46" s="1"/>
  <c r="LB22" i="46"/>
  <c r="LC22" i="46" s="1"/>
  <c r="LB21" i="46"/>
  <c r="LC21" i="46" s="1"/>
  <c r="LB24" i="46"/>
  <c r="LC24" i="46" s="1"/>
  <c r="LB25" i="46"/>
  <c r="LC25" i="46" s="1"/>
  <c r="LB31" i="46"/>
  <c r="LC31" i="46" s="1"/>
  <c r="LB26" i="46"/>
  <c r="LC26" i="46" s="1"/>
  <c r="LB30" i="46"/>
  <c r="LC30" i="46" s="1"/>
  <c r="LB27" i="46"/>
  <c r="LC27" i="46" s="1"/>
  <c r="LB32" i="46"/>
  <c r="LC32" i="46" s="1"/>
  <c r="LB33" i="46"/>
  <c r="LC33" i="46" s="1"/>
  <c r="LB34" i="46"/>
  <c r="LC34" i="46" s="1"/>
  <c r="LB29" i="46"/>
  <c r="LC29" i="46" s="1"/>
  <c r="LB36" i="46"/>
  <c r="LC36" i="46" s="1"/>
  <c r="LB35" i="46"/>
  <c r="LC35" i="46" s="1"/>
  <c r="LB43" i="46"/>
  <c r="LC43" i="46" s="1"/>
  <c r="LB37" i="46"/>
  <c r="LC37" i="46" s="1"/>
  <c r="LB40" i="46"/>
  <c r="LC40" i="46" s="1"/>
  <c r="LB39" i="46"/>
  <c r="LC39" i="46" s="1"/>
  <c r="LB38" i="46"/>
  <c r="LC38" i="46" s="1"/>
  <c r="LB41" i="46"/>
  <c r="LC41" i="46" s="1"/>
  <c r="LB42" i="46"/>
  <c r="LC42" i="46" s="1"/>
  <c r="LB46" i="46"/>
  <c r="LC46" i="46" s="1"/>
  <c r="LB45" i="46"/>
  <c r="LC45" i="46" s="1"/>
  <c r="LB48" i="46"/>
  <c r="LC48" i="46" s="1"/>
  <c r="LB52" i="46"/>
  <c r="LC52" i="46" s="1"/>
  <c r="LB56" i="46"/>
  <c r="LC56" i="46" s="1"/>
  <c r="LB53" i="46"/>
  <c r="LC53" i="46" s="1"/>
  <c r="LB57" i="46"/>
  <c r="LC57" i="46" s="1"/>
  <c r="LB54" i="46"/>
  <c r="LC54" i="46" s="1"/>
  <c r="LB58" i="46"/>
  <c r="LC58" i="46" s="1"/>
  <c r="LB47" i="46"/>
  <c r="LC47" i="46" s="1"/>
  <c r="LB69" i="46"/>
  <c r="LC69" i="46" s="1"/>
  <c r="LB64" i="46"/>
  <c r="LC64" i="46" s="1"/>
  <c r="LB60" i="46"/>
  <c r="LC60" i="46" s="1"/>
  <c r="LB65" i="46"/>
  <c r="LC65" i="46" s="1"/>
  <c r="LB68" i="46"/>
  <c r="LC68" i="46" s="1"/>
  <c r="LB63" i="46"/>
  <c r="LC63" i="46" s="1"/>
  <c r="LB71" i="46"/>
  <c r="LC71" i="46" s="1"/>
  <c r="LB70" i="46"/>
  <c r="LC70" i="46" s="1"/>
  <c r="LB72" i="46"/>
  <c r="LC72" i="46" s="1"/>
  <c r="LB75" i="46"/>
  <c r="LC75" i="46" s="1"/>
  <c r="LC5" i="38"/>
  <c r="LK39" i="39"/>
  <c r="LK29" i="39"/>
  <c r="LN5" i="39"/>
  <c r="LA13" i="45" l="1"/>
  <c r="LA17" i="45"/>
  <c r="LA43" i="45"/>
  <c r="LA4" i="45"/>
  <c r="LA14" i="45"/>
  <c r="LA18" i="45"/>
  <c r="LA44" i="45"/>
  <c r="LA11" i="45"/>
  <c r="LA15" i="45"/>
  <c r="LA45" i="45"/>
  <c r="LA55" i="45"/>
  <c r="LA58" i="45"/>
  <c r="LA62" i="45"/>
  <c r="LA66" i="45"/>
  <c r="LA46" i="45"/>
  <c r="LA47" i="45"/>
  <c r="LA56" i="45"/>
  <c r="LA60" i="45"/>
  <c r="LA63" i="45"/>
  <c r="LA67" i="45"/>
  <c r="LA12" i="45"/>
  <c r="LA51" i="45"/>
  <c r="LA57" i="45"/>
  <c r="LA61" i="45"/>
  <c r="LA65" i="45"/>
  <c r="LA68" i="45"/>
  <c r="LA82" i="45"/>
  <c r="LA86" i="45"/>
  <c r="LA83" i="45"/>
  <c r="LA84" i="45"/>
  <c r="LA16" i="45"/>
  <c r="LA85" i="45"/>
  <c r="LB15" i="17"/>
  <c r="LB8" i="17"/>
  <c r="LB4" i="17"/>
  <c r="LB11" i="17" s="1"/>
  <c r="LD5" i="17"/>
  <c r="LB23" i="17"/>
  <c r="LB29" i="17"/>
  <c r="LB20" i="17"/>
  <c r="LB24" i="17"/>
  <c r="LB30" i="17"/>
  <c r="LB16" i="17"/>
  <c r="LB13" i="17"/>
  <c r="LB14" i="17"/>
  <c r="LB21" i="17"/>
  <c r="LB25" i="17"/>
  <c r="LB9" i="17"/>
  <c r="LB12" i="17"/>
  <c r="LB10" i="17"/>
  <c r="LB22" i="17"/>
  <c r="LB28" i="17"/>
  <c r="LB31" i="17"/>
  <c r="LB41" i="17"/>
  <c r="LB32" i="17"/>
  <c r="LB43" i="17"/>
  <c r="LB34" i="17"/>
  <c r="LB44" i="17"/>
  <c r="LB35" i="17"/>
  <c r="LB36" i="17"/>
  <c r="LB40" i="17"/>
  <c r="LB45" i="17"/>
  <c r="LB49" i="17"/>
  <c r="LB54" i="17"/>
  <c r="LB50" i="17"/>
  <c r="LB55" i="17"/>
  <c r="LB46" i="17"/>
  <c r="LB47" i="17"/>
  <c r="LB51" i="17"/>
  <c r="LB56" i="17"/>
  <c r="LB48" i="17"/>
  <c r="LB53" i="17"/>
  <c r="LB57" i="17"/>
  <c r="LB58" i="17"/>
  <c r="LB64" i="17"/>
  <c r="LB68" i="17"/>
  <c r="LB72" i="17"/>
  <c r="LB59" i="17"/>
  <c r="LB65" i="17"/>
  <c r="LB69" i="17"/>
  <c r="LB60" i="17"/>
  <c r="LB66" i="17"/>
  <c r="LB70" i="17"/>
  <c r="LB61" i="17"/>
  <c r="LB67" i="17"/>
  <c r="LB71" i="17"/>
  <c r="LB74" i="17"/>
  <c r="LB78" i="17"/>
  <c r="LB82" i="17"/>
  <c r="LB75" i="17"/>
  <c r="LB79" i="17"/>
  <c r="LB76" i="17"/>
  <c r="LB80" i="17"/>
  <c r="LB85" i="17"/>
  <c r="LB77" i="17"/>
  <c r="LB81" i="17"/>
  <c r="LB88" i="17"/>
  <c r="LB92" i="17"/>
  <c r="LB89" i="17"/>
  <c r="LB86" i="17"/>
  <c r="LB90" i="17"/>
  <c r="LB84" i="17"/>
  <c r="LB87" i="17"/>
  <c r="LB91" i="17"/>
  <c r="LM25" i="39"/>
  <c r="LM9" i="39"/>
  <c r="LB20" i="38"/>
  <c r="LB39" i="38"/>
  <c r="LD9" i="38"/>
  <c r="LD14" i="38"/>
  <c r="LD4" i="38"/>
  <c r="LD33" i="38"/>
  <c r="LD28" i="38"/>
  <c r="LD38" i="38"/>
  <c r="LD11" i="38"/>
  <c r="LD13" i="38"/>
  <c r="LD15" i="38"/>
  <c r="LD17" i="38"/>
  <c r="LD23" i="38"/>
  <c r="LD26" i="38"/>
  <c r="LD31" i="38" s="1"/>
  <c r="LD36" i="38"/>
  <c r="LD21" i="38"/>
  <c r="LD42" i="38"/>
  <c r="LD29" i="38"/>
  <c r="LD39" i="38"/>
  <c r="LD10" i="38"/>
  <c r="LD12" i="38" s="1"/>
  <c r="LD24" i="38"/>
  <c r="LD32" i="38"/>
  <c r="LD27" i="38"/>
  <c r="LD37" i="38"/>
  <c r="LD16" i="38"/>
  <c r="LD18" i="38"/>
  <c r="LD22" i="38"/>
  <c r="LD8" i="38"/>
  <c r="LD35" i="38"/>
  <c r="LD20" i="38"/>
  <c r="LD30" i="38"/>
  <c r="LD40" i="38"/>
  <c r="LM14" i="39"/>
  <c r="LM16" i="39"/>
  <c r="LC3" i="57"/>
  <c r="LE5" i="57"/>
  <c r="LC4" i="57"/>
  <c r="LH9" i="44"/>
  <c r="LH12" i="44"/>
  <c r="LH4" i="44"/>
  <c r="LH11" i="44"/>
  <c r="LH10" i="44"/>
  <c r="LH13" i="44"/>
  <c r="LH14" i="44"/>
  <c r="LH17" i="44"/>
  <c r="LH15" i="44"/>
  <c r="LH21" i="44"/>
  <c r="LH24" i="44"/>
  <c r="LH27" i="44"/>
  <c r="LH16" i="44"/>
  <c r="LH20" i="44"/>
  <c r="LH23" i="44"/>
  <c r="LH26" i="44"/>
  <c r="LH34" i="44"/>
  <c r="LH37" i="44"/>
  <c r="LH42" i="44"/>
  <c r="LH45" i="44"/>
  <c r="LH49" i="44"/>
  <c r="LH53" i="44"/>
  <c r="LH43" i="44"/>
  <c r="LH48" i="44"/>
  <c r="LH50" i="44"/>
  <c r="LH55" i="44"/>
  <c r="LH25" i="44"/>
  <c r="LH28" i="44"/>
  <c r="LH36" i="44"/>
  <c r="LH56" i="44"/>
  <c r="LH22" i="44"/>
  <c r="LH44" i="44"/>
  <c r="LH47" i="44"/>
  <c r="LH51" i="44"/>
  <c r="LH54" i="44"/>
  <c r="LH58" i="44"/>
  <c r="LH35" i="44"/>
  <c r="LH40" i="44"/>
  <c r="LH38" i="44"/>
  <c r="LH57" i="44"/>
  <c r="LD4" i="57"/>
  <c r="LF5" i="57"/>
  <c r="LD4" i="46"/>
  <c r="LD8" i="46"/>
  <c r="LD14" i="46"/>
  <c r="LD15" i="46"/>
  <c r="LD9" i="46"/>
  <c r="LD10" i="46"/>
  <c r="LD16" i="46"/>
  <c r="LD17" i="46"/>
  <c r="LD18" i="46"/>
  <c r="LD21" i="46"/>
  <c r="LD19" i="46"/>
  <c r="LD20" i="46"/>
  <c r="LD22" i="46"/>
  <c r="LD23" i="46"/>
  <c r="LD25" i="46"/>
  <c r="LD26" i="46"/>
  <c r="LD27" i="46"/>
  <c r="LD24" i="46"/>
  <c r="LD31" i="46"/>
  <c r="LD30" i="46"/>
  <c r="LD36" i="46"/>
  <c r="LD32" i="46"/>
  <c r="LD33" i="46"/>
  <c r="LD34" i="46"/>
  <c r="LD29" i="46"/>
  <c r="LD38" i="46"/>
  <c r="LD35" i="46"/>
  <c r="LD37" i="46"/>
  <c r="LD43" i="46"/>
  <c r="LD39" i="46"/>
  <c r="LD40" i="46"/>
  <c r="LD41" i="46"/>
  <c r="LD42" i="46"/>
  <c r="LD45" i="46"/>
  <c r="LD47" i="46"/>
  <c r="LD54" i="46"/>
  <c r="LD48" i="46"/>
  <c r="LD46" i="46"/>
  <c r="LD60" i="46"/>
  <c r="LD52" i="46"/>
  <c r="LD56" i="46"/>
  <c r="LD53" i="46"/>
  <c r="LD57" i="46"/>
  <c r="LD58" i="46"/>
  <c r="LD69" i="46"/>
  <c r="LD64" i="46"/>
  <c r="LD70" i="46"/>
  <c r="LD65" i="46"/>
  <c r="LD71" i="46"/>
  <c r="LD68" i="46"/>
  <c r="LD72" i="46"/>
  <c r="LD63" i="46"/>
  <c r="LD75" i="46"/>
  <c r="LM20" i="39"/>
  <c r="LM15" i="39"/>
  <c r="LM18" i="39"/>
  <c r="LM36" i="39" s="1"/>
  <c r="LM43" i="39" s="1"/>
  <c r="KZ13" i="45"/>
  <c r="KZ17" i="45"/>
  <c r="KZ43" i="45"/>
  <c r="KZ47" i="45"/>
  <c r="KZ4" i="45"/>
  <c r="KZ14" i="45"/>
  <c r="KZ18" i="45"/>
  <c r="KZ44" i="45"/>
  <c r="KZ11" i="45"/>
  <c r="KZ15" i="45"/>
  <c r="KZ45" i="45"/>
  <c r="LB5" i="45"/>
  <c r="KZ12" i="45"/>
  <c r="KZ16" i="45"/>
  <c r="KZ46" i="45"/>
  <c r="KZ56" i="45"/>
  <c r="KZ60" i="45"/>
  <c r="KZ63" i="45"/>
  <c r="KZ67" i="45"/>
  <c r="KZ51" i="45"/>
  <c r="KZ57" i="45"/>
  <c r="KZ61" i="45"/>
  <c r="KZ65" i="45"/>
  <c r="KZ68" i="45"/>
  <c r="KZ82" i="45"/>
  <c r="KZ86" i="45"/>
  <c r="KZ55" i="45"/>
  <c r="KZ83" i="45"/>
  <c r="KZ66" i="45"/>
  <c r="KZ58" i="45"/>
  <c r="KZ84" i="45"/>
  <c r="KZ62" i="45"/>
  <c r="KZ85" i="45"/>
  <c r="LN13" i="39"/>
  <c r="LP5" i="39"/>
  <c r="LN11" i="39"/>
  <c r="LN16" i="39"/>
  <c r="LN14" i="39"/>
  <c r="LN4" i="39"/>
  <c r="LN23" i="39" s="1"/>
  <c r="LN26" i="39"/>
  <c r="LN32" i="39"/>
  <c r="LN12" i="39"/>
  <c r="LN15" i="39"/>
  <c r="LN35" i="39"/>
  <c r="LN17" i="39"/>
  <c r="LK40" i="39"/>
  <c r="LM8" i="39"/>
  <c r="LM10" i="39"/>
  <c r="LM13" i="39"/>
  <c r="LB14" i="38"/>
  <c r="LB19" i="38" s="1"/>
  <c r="LB23" i="38"/>
  <c r="LA8" i="17"/>
  <c r="LC5" i="17"/>
  <c r="LA12" i="17"/>
  <c r="LA23" i="17"/>
  <c r="LA4" i="17"/>
  <c r="LA11" i="17"/>
  <c r="LA20" i="17"/>
  <c r="LA24" i="17"/>
  <c r="LA30" i="17"/>
  <c r="LA16" i="17"/>
  <c r="LA13" i="17"/>
  <c r="LA14" i="17"/>
  <c r="LA15" i="17"/>
  <c r="LA21" i="17"/>
  <c r="LA25" i="17"/>
  <c r="LA9" i="17"/>
  <c r="LA10" i="17"/>
  <c r="LA22" i="17"/>
  <c r="LA31" i="17"/>
  <c r="LA41" i="17"/>
  <c r="LA29" i="17"/>
  <c r="LA32" i="17"/>
  <c r="LA43" i="17"/>
  <c r="LA28" i="17"/>
  <c r="LA34" i="17"/>
  <c r="LA35" i="17"/>
  <c r="LA36" i="17"/>
  <c r="LA40" i="17"/>
  <c r="LA45" i="17"/>
  <c r="LA50" i="17"/>
  <c r="LA55" i="17"/>
  <c r="LA46" i="17"/>
  <c r="LA44" i="17"/>
  <c r="LA47" i="17"/>
  <c r="LA51" i="17"/>
  <c r="LA48" i="17"/>
  <c r="LA53" i="17"/>
  <c r="LA49" i="17"/>
  <c r="LA54" i="17"/>
  <c r="LA58" i="17"/>
  <c r="LA64" i="17"/>
  <c r="LA68" i="17"/>
  <c r="LA56" i="17"/>
  <c r="LA59" i="17"/>
  <c r="LA65" i="17"/>
  <c r="LA69" i="17"/>
  <c r="LA57" i="17"/>
  <c r="LA60" i="17"/>
  <c r="LA66" i="17"/>
  <c r="LA61" i="17"/>
  <c r="LA67" i="17"/>
  <c r="LA75" i="17"/>
  <c r="LA79" i="17"/>
  <c r="LA76" i="17"/>
  <c r="LA80" i="17"/>
  <c r="LA71" i="17"/>
  <c r="LA72" i="17"/>
  <c r="LA77" i="17"/>
  <c r="LA81" i="17"/>
  <c r="LA70" i="17"/>
  <c r="LA74" i="17"/>
  <c r="LA78" i="17"/>
  <c r="LA89" i="17"/>
  <c r="LA86" i="17"/>
  <c r="LA90" i="17"/>
  <c r="LA82" i="17"/>
  <c r="LA85" i="17"/>
  <c r="LA84" i="17"/>
  <c r="LA87" i="17"/>
  <c r="LA91" i="17"/>
  <c r="LA88" i="17"/>
  <c r="LA92" i="17"/>
  <c r="LO8" i="39"/>
  <c r="LO20" i="39"/>
  <c r="LO39" i="39"/>
  <c r="LO11" i="39"/>
  <c r="LO23" i="39"/>
  <c r="LQ5" i="39"/>
  <c r="LO9" i="39"/>
  <c r="LO21" i="39"/>
  <c r="LO14" i="39"/>
  <c r="LO4" i="39"/>
  <c r="LO15" i="39" s="1"/>
  <c r="LO12" i="39"/>
  <c r="LO17" i="39"/>
  <c r="LO25" i="39"/>
  <c r="LO31" i="39"/>
  <c r="LO32" i="39"/>
  <c r="LO34" i="39"/>
  <c r="LO42" i="39" s="1"/>
  <c r="LO19" i="39"/>
  <c r="LO22" i="39"/>
  <c r="LO16" i="39"/>
  <c r="LO35" i="39"/>
  <c r="LO10" i="39"/>
  <c r="LO24" i="39"/>
  <c r="LK37" i="39"/>
  <c r="LK44" i="39" s="1"/>
  <c r="LM29" i="39"/>
  <c r="LM30" i="39" s="1"/>
  <c r="LK30" i="39"/>
  <c r="LM35" i="39"/>
  <c r="LM24" i="39"/>
  <c r="LB38" i="38"/>
  <c r="LB37" i="38"/>
  <c r="LC37" i="38" s="1"/>
  <c r="LB17" i="38"/>
  <c r="LC17" i="38" s="1"/>
  <c r="LJ37" i="39"/>
  <c r="LJ44" i="39" s="1"/>
  <c r="LL29" i="39"/>
  <c r="LL30" i="39" s="1"/>
  <c r="LJ30" i="39"/>
  <c r="LI5" i="44"/>
  <c r="LM42" i="39"/>
  <c r="LC4" i="38"/>
  <c r="LC3" i="38"/>
  <c r="LE5" i="38"/>
  <c r="LF5" i="38" s="1"/>
  <c r="LC28" i="38"/>
  <c r="LC38" i="38"/>
  <c r="LC9" i="38"/>
  <c r="LC11" i="38"/>
  <c r="LC13" i="38"/>
  <c r="LC15" i="38"/>
  <c r="LC23" i="38"/>
  <c r="LC26" i="38"/>
  <c r="LC36" i="38"/>
  <c r="LC21" i="38"/>
  <c r="LC42" i="38"/>
  <c r="LC29" i="38"/>
  <c r="LC39" i="38"/>
  <c r="LC10" i="38"/>
  <c r="LC12" i="38" s="1"/>
  <c r="LC24" i="38"/>
  <c r="LC32" i="38"/>
  <c r="LC27" i="38"/>
  <c r="LC16" i="38"/>
  <c r="LC18" i="38"/>
  <c r="LC22" i="38"/>
  <c r="LC8" i="38"/>
  <c r="LC35" i="38"/>
  <c r="LC20" i="38"/>
  <c r="LC25" i="38" s="1"/>
  <c r="LC30" i="38"/>
  <c r="LC40" i="38"/>
  <c r="LC33" i="38"/>
  <c r="LE5" i="46"/>
  <c r="LF5" i="46" s="1"/>
  <c r="LM32" i="39"/>
  <c r="LM31" i="39"/>
  <c r="LM40" i="39" s="1"/>
  <c r="LA19" i="38"/>
  <c r="LB30" i="38"/>
  <c r="LB31" i="38" s="1"/>
  <c r="LB10" i="38"/>
  <c r="LB12" i="38" s="1"/>
  <c r="LF4" i="46" l="1"/>
  <c r="LF9" i="46"/>
  <c r="LF8" i="46"/>
  <c r="LF10" i="46"/>
  <c r="LF15" i="46"/>
  <c r="LF14" i="46"/>
  <c r="LF16" i="46"/>
  <c r="LF17" i="46"/>
  <c r="LF18" i="46"/>
  <c r="LF20" i="46"/>
  <c r="LF19" i="46"/>
  <c r="LF21" i="46"/>
  <c r="LF23" i="46"/>
  <c r="LF24" i="46"/>
  <c r="LF25" i="46"/>
  <c r="LF22" i="46"/>
  <c r="LF26" i="46"/>
  <c r="LF32" i="46"/>
  <c r="LF29" i="46"/>
  <c r="LF27" i="46"/>
  <c r="LF35" i="46"/>
  <c r="LF30" i="46"/>
  <c r="LF31" i="46"/>
  <c r="LF37" i="46"/>
  <c r="LF33" i="46"/>
  <c r="LF38" i="46"/>
  <c r="LF34" i="46"/>
  <c r="LF36" i="46"/>
  <c r="LF43" i="46"/>
  <c r="LF39" i="46"/>
  <c r="LF40" i="46"/>
  <c r="LF41" i="46"/>
  <c r="LF46" i="46"/>
  <c r="LF45" i="46"/>
  <c r="LF47" i="46"/>
  <c r="LF48" i="46"/>
  <c r="LF52" i="46"/>
  <c r="LF60" i="46"/>
  <c r="LF42" i="46"/>
  <c r="LF56" i="46"/>
  <c r="LF53" i="46"/>
  <c r="LF54" i="46"/>
  <c r="LF57" i="46"/>
  <c r="LF58" i="46"/>
  <c r="LF63" i="46"/>
  <c r="LF68" i="46"/>
  <c r="LF69" i="46"/>
  <c r="LF64" i="46"/>
  <c r="LF65" i="46"/>
  <c r="LF70" i="46"/>
  <c r="LF71" i="46"/>
  <c r="LF72" i="46"/>
  <c r="LF75" i="46"/>
  <c r="LF4" i="38"/>
  <c r="LF20" i="38" s="1"/>
  <c r="LF15" i="38"/>
  <c r="LF21" i="38"/>
  <c r="LF42" i="38"/>
  <c r="LF32" i="38"/>
  <c r="LN31" i="39"/>
  <c r="LN40" i="39" s="1"/>
  <c r="LP15" i="39"/>
  <c r="LP3" i="39"/>
  <c r="LR5" i="39"/>
  <c r="LP16" i="39"/>
  <c r="LP21" i="39"/>
  <c r="LP4" i="39"/>
  <c r="LP12" i="39"/>
  <c r="LP17" i="39"/>
  <c r="LP11" i="39"/>
  <c r="LP14" i="39"/>
  <c r="LP23" i="39"/>
  <c r="LP26" i="39"/>
  <c r="LP32" i="39"/>
  <c r="LP35" i="39"/>
  <c r="LD19" i="38"/>
  <c r="LO40" i="39"/>
  <c r="LC14" i="38"/>
  <c r="LO18" i="39"/>
  <c r="LO36" i="39" s="1"/>
  <c r="LO43" i="39" s="1"/>
  <c r="LN33" i="39"/>
  <c r="LN41" i="39" s="1"/>
  <c r="LN18" i="39"/>
  <c r="LN36" i="39" s="1"/>
  <c r="LN43" i="39" s="1"/>
  <c r="LC31" i="38"/>
  <c r="LO33" i="39"/>
  <c r="LO41" i="39" s="1"/>
  <c r="LM37" i="39"/>
  <c r="LM44" i="39" s="1"/>
  <c r="LO29" i="39"/>
  <c r="LO26" i="39"/>
  <c r="LO13" i="39"/>
  <c r="LP13" i="39" s="1"/>
  <c r="LN21" i="39"/>
  <c r="LN39" i="39"/>
  <c r="LP39" i="39" s="1"/>
  <c r="LN25" i="39"/>
  <c r="LP25" i="39" s="1"/>
  <c r="LD5" i="45"/>
  <c r="LB12" i="45"/>
  <c r="LC12" i="45" s="1"/>
  <c r="LB16" i="45"/>
  <c r="LC16" i="45" s="1"/>
  <c r="LB46" i="45"/>
  <c r="LC46" i="45" s="1"/>
  <c r="LB13" i="45"/>
  <c r="LC13" i="45" s="1"/>
  <c r="LB17" i="45"/>
  <c r="LC17" i="45" s="1"/>
  <c r="LB43" i="45"/>
  <c r="LC43" i="45" s="1"/>
  <c r="LB47" i="45"/>
  <c r="LC47" i="45" s="1"/>
  <c r="LB4" i="45"/>
  <c r="LB14" i="45"/>
  <c r="LC14" i="45" s="1"/>
  <c r="LB18" i="45"/>
  <c r="LC18" i="45" s="1"/>
  <c r="LB44" i="45"/>
  <c r="LC44" i="45" s="1"/>
  <c r="LB11" i="45"/>
  <c r="LC11" i="45" s="1"/>
  <c r="LB15" i="45"/>
  <c r="LC15" i="45" s="1"/>
  <c r="LB45" i="45"/>
  <c r="LC45" i="45" s="1"/>
  <c r="LB55" i="45"/>
  <c r="LC55" i="45" s="1"/>
  <c r="LB58" i="45"/>
  <c r="LC58" i="45" s="1"/>
  <c r="LB62" i="45"/>
  <c r="LC62" i="45" s="1"/>
  <c r="LB66" i="45"/>
  <c r="LC66" i="45" s="1"/>
  <c r="LB56" i="45"/>
  <c r="LC56" i="45" s="1"/>
  <c r="LB60" i="45"/>
  <c r="LC60" i="45" s="1"/>
  <c r="LB63" i="45"/>
  <c r="LC63" i="45" s="1"/>
  <c r="LB67" i="45"/>
  <c r="LC67" i="45" s="1"/>
  <c r="LB51" i="45"/>
  <c r="LC51" i="45" s="1"/>
  <c r="LB57" i="45"/>
  <c r="LC57" i="45" s="1"/>
  <c r="LB61" i="45"/>
  <c r="LC61" i="45" s="1"/>
  <c r="LB65" i="45"/>
  <c r="LC65" i="45" s="1"/>
  <c r="LB68" i="45"/>
  <c r="LC68" i="45" s="1"/>
  <c r="LB85" i="45"/>
  <c r="LC85" i="45" s="1"/>
  <c r="LB82" i="45"/>
  <c r="LC82" i="45" s="1"/>
  <c r="LB86" i="45"/>
  <c r="LC86" i="45" s="1"/>
  <c r="LB83" i="45"/>
  <c r="LC83" i="45" s="1"/>
  <c r="LB84" i="45"/>
  <c r="LC84" i="45" s="1"/>
  <c r="LF4" i="57"/>
  <c r="LO30" i="39"/>
  <c r="LI9" i="44"/>
  <c r="LI12" i="44"/>
  <c r="LI4" i="44"/>
  <c r="LI11" i="44"/>
  <c r="LI14" i="44"/>
  <c r="LI17" i="44"/>
  <c r="LI13" i="44"/>
  <c r="LI15" i="44"/>
  <c r="LI21" i="44"/>
  <c r="LI24" i="44"/>
  <c r="LI27" i="44"/>
  <c r="LI35" i="44"/>
  <c r="LI10" i="44"/>
  <c r="LI16" i="44"/>
  <c r="LI20" i="44"/>
  <c r="LI23" i="44"/>
  <c r="LI26" i="44"/>
  <c r="LI22" i="44"/>
  <c r="LI25" i="44"/>
  <c r="LI28" i="44"/>
  <c r="LI38" i="44"/>
  <c r="LI57" i="44"/>
  <c r="LI45" i="44"/>
  <c r="LI53" i="44"/>
  <c r="LI37" i="44"/>
  <c r="LI43" i="44"/>
  <c r="LI48" i="44"/>
  <c r="LI50" i="44"/>
  <c r="LI55" i="44"/>
  <c r="LI34" i="44"/>
  <c r="LI36" i="44"/>
  <c r="LI56" i="44"/>
  <c r="LI42" i="44"/>
  <c r="LI49" i="44"/>
  <c r="LI44" i="44"/>
  <c r="LI47" i="44"/>
  <c r="LI51" i="44"/>
  <c r="LI54" i="44"/>
  <c r="LI58" i="44"/>
  <c r="LI40" i="44"/>
  <c r="LN24" i="39"/>
  <c r="LP24" i="39" s="1"/>
  <c r="LN22" i="39"/>
  <c r="LP22" i="39" s="1"/>
  <c r="LN8" i="39"/>
  <c r="LP8" i="39" s="1"/>
  <c r="LD25" i="38"/>
  <c r="LC10" i="17"/>
  <c r="LE5" i="17"/>
  <c r="LC3" i="17"/>
  <c r="LC22" i="17"/>
  <c r="LC28" i="17"/>
  <c r="LC4" i="17"/>
  <c r="LC23" i="17"/>
  <c r="LC29" i="17"/>
  <c r="LC11" i="17"/>
  <c r="LC20" i="17"/>
  <c r="LC24" i="17"/>
  <c r="LC30" i="17"/>
  <c r="LC15" i="17"/>
  <c r="LC16" i="17"/>
  <c r="LC8" i="17"/>
  <c r="LC13" i="17"/>
  <c r="LC14" i="17"/>
  <c r="LC21" i="17"/>
  <c r="LC25" i="17"/>
  <c r="LC9" i="17"/>
  <c r="LC12" i="17"/>
  <c r="LC40" i="17"/>
  <c r="LC45" i="17"/>
  <c r="LC31" i="17"/>
  <c r="LC41" i="17"/>
  <c r="LC32" i="17"/>
  <c r="LC43" i="17"/>
  <c r="LC34" i="17"/>
  <c r="LC44" i="17"/>
  <c r="LC35" i="17"/>
  <c r="LC36" i="17"/>
  <c r="LC49" i="17"/>
  <c r="LC54" i="17"/>
  <c r="LC50" i="17"/>
  <c r="LC55" i="17"/>
  <c r="LC46" i="17"/>
  <c r="LC47" i="17"/>
  <c r="LC51" i="17"/>
  <c r="LC56" i="17"/>
  <c r="LC48" i="17"/>
  <c r="LC53" i="17"/>
  <c r="LC57" i="17"/>
  <c r="LC61" i="17"/>
  <c r="LC67" i="17"/>
  <c r="LC58" i="17"/>
  <c r="LC64" i="17"/>
  <c r="LC68" i="17"/>
  <c r="LC59" i="17"/>
  <c r="LC65" i="17"/>
  <c r="LC69" i="17"/>
  <c r="LC60" i="17"/>
  <c r="LC66" i="17"/>
  <c r="LC70" i="17"/>
  <c r="LC74" i="17"/>
  <c r="LC78" i="17"/>
  <c r="LC82" i="17"/>
  <c r="LC75" i="17"/>
  <c r="LC79" i="17"/>
  <c r="LC84" i="17"/>
  <c r="LC76" i="17"/>
  <c r="LC80" i="17"/>
  <c r="LC71" i="17"/>
  <c r="LC72" i="17"/>
  <c r="LC77" i="17"/>
  <c r="LC81" i="17"/>
  <c r="LC88" i="17"/>
  <c r="LC92" i="17"/>
  <c r="LC89" i="17"/>
  <c r="LC86" i="17"/>
  <c r="LC90" i="17"/>
  <c r="LC85" i="17"/>
  <c r="LC87" i="17"/>
  <c r="LC91" i="17"/>
  <c r="LN20" i="39"/>
  <c r="LP20" i="39" s="1"/>
  <c r="LN10" i="39"/>
  <c r="LP10" i="39" s="1"/>
  <c r="LG5" i="46"/>
  <c r="LE15" i="46"/>
  <c r="LE4" i="46"/>
  <c r="LE9" i="46"/>
  <c r="LE14" i="46"/>
  <c r="LE10" i="46"/>
  <c r="LE8" i="46"/>
  <c r="LE16" i="46"/>
  <c r="LE17" i="46"/>
  <c r="LE18" i="46"/>
  <c r="LE19" i="46"/>
  <c r="LE20" i="46"/>
  <c r="LE23" i="46"/>
  <c r="LE21" i="46"/>
  <c r="LE22" i="46"/>
  <c r="LE30" i="46"/>
  <c r="LE25" i="46"/>
  <c r="LE26" i="46"/>
  <c r="LE27" i="46"/>
  <c r="LE24" i="46"/>
  <c r="LE29" i="46"/>
  <c r="LE31" i="46"/>
  <c r="LE32" i="46"/>
  <c r="LE33" i="46"/>
  <c r="LE34" i="46"/>
  <c r="LE36" i="46"/>
  <c r="LE35" i="46"/>
  <c r="LE38" i="46"/>
  <c r="LE42" i="46"/>
  <c r="LE37" i="46"/>
  <c r="LE39" i="46"/>
  <c r="LE40" i="46"/>
  <c r="LE43" i="46"/>
  <c r="LE41" i="46"/>
  <c r="LE46" i="46"/>
  <c r="LE45" i="46"/>
  <c r="LE47" i="46"/>
  <c r="LE48" i="46"/>
  <c r="LE52" i="46"/>
  <c r="LE56" i="46"/>
  <c r="LE53" i="46"/>
  <c r="LE54" i="46"/>
  <c r="LE57" i="46"/>
  <c r="LE63" i="46"/>
  <c r="LE68" i="46"/>
  <c r="LE58" i="46"/>
  <c r="LE60" i="46"/>
  <c r="LE64" i="46"/>
  <c r="LE65" i="46"/>
  <c r="LE70" i="46"/>
  <c r="LE71" i="46"/>
  <c r="LE69" i="46"/>
  <c r="LE72" i="46"/>
  <c r="LE75" i="46"/>
  <c r="LC19" i="38"/>
  <c r="LL37" i="39"/>
  <c r="LL44" i="39" s="1"/>
  <c r="LN29" i="39"/>
  <c r="LN9" i="39"/>
  <c r="LP9" i="39" s="1"/>
  <c r="LN19" i="39"/>
  <c r="LP19" i="39" s="1"/>
  <c r="LJ5" i="44"/>
  <c r="LK5" i="44" s="1"/>
  <c r="LD10" i="17"/>
  <c r="LF5" i="17"/>
  <c r="LD9" i="17"/>
  <c r="LD12" i="17"/>
  <c r="LD22" i="17"/>
  <c r="LD28" i="17"/>
  <c r="LD4" i="17"/>
  <c r="LD14" i="17" s="1"/>
  <c r="LD23" i="17"/>
  <c r="LD29" i="17"/>
  <c r="LD20" i="17"/>
  <c r="LD24" i="17"/>
  <c r="LD15" i="17"/>
  <c r="LD16" i="17"/>
  <c r="LD8" i="17"/>
  <c r="LD13" i="17"/>
  <c r="LD21" i="17"/>
  <c r="LD25" i="17"/>
  <c r="LD36" i="17"/>
  <c r="LD40" i="17"/>
  <c r="LD31" i="17"/>
  <c r="LD41" i="17"/>
  <c r="LD32" i="17"/>
  <c r="LD30" i="17"/>
  <c r="LD34" i="17"/>
  <c r="LD44" i="17"/>
  <c r="LD35" i="17"/>
  <c r="LD49" i="17"/>
  <c r="LD54" i="17"/>
  <c r="LD45" i="17"/>
  <c r="LD50" i="17"/>
  <c r="LD55" i="17"/>
  <c r="LD46" i="17"/>
  <c r="LD43" i="17"/>
  <c r="LD47" i="17"/>
  <c r="LD51" i="17"/>
  <c r="LD56" i="17"/>
  <c r="LD48" i="17"/>
  <c r="LD53" i="17"/>
  <c r="LD61" i="17"/>
  <c r="LD67" i="17"/>
  <c r="LD58" i="17"/>
  <c r="LD64" i="17"/>
  <c r="LD68" i="17"/>
  <c r="LD57" i="17"/>
  <c r="LD59" i="17"/>
  <c r="LD65" i="17"/>
  <c r="LD69" i="17"/>
  <c r="LD60" i="17"/>
  <c r="LD66" i="17"/>
  <c r="LD74" i="17"/>
  <c r="LD78" i="17"/>
  <c r="LD75" i="17"/>
  <c r="LD79" i="17"/>
  <c r="LD76" i="17"/>
  <c r="LD80" i="17"/>
  <c r="LD71" i="17"/>
  <c r="LD72" i="17"/>
  <c r="LD70" i="17"/>
  <c r="LD77" i="17"/>
  <c r="LD81" i="17"/>
  <c r="LD88" i="17"/>
  <c r="LD92" i="17"/>
  <c r="LD89" i="17"/>
  <c r="LD82" i="17"/>
  <c r="LD86" i="17"/>
  <c r="LD90" i="17"/>
  <c r="LD85" i="17"/>
  <c r="LD84" i="17"/>
  <c r="LD87" i="17"/>
  <c r="LD91" i="17"/>
  <c r="LE4" i="38"/>
  <c r="LE20" i="38" s="1"/>
  <c r="LG5" i="38"/>
  <c r="LH5" i="38" s="1"/>
  <c r="LE15" i="38"/>
  <c r="LE17" i="38"/>
  <c r="LE23" i="38"/>
  <c r="LE26" i="38"/>
  <c r="LE27" i="38"/>
  <c r="LE37" i="38"/>
  <c r="LE18" i="38"/>
  <c r="LE22" i="38"/>
  <c r="LE42" i="38"/>
  <c r="LQ15" i="39"/>
  <c r="LQ8" i="39"/>
  <c r="LQ20" i="39"/>
  <c r="LQ13" i="39"/>
  <c r="LQ11" i="39"/>
  <c r="LS5" i="39"/>
  <c r="LQ16" i="39"/>
  <c r="LQ14" i="39"/>
  <c r="LQ4" i="39"/>
  <c r="LQ10" i="39" s="1"/>
  <c r="LQ19" i="39"/>
  <c r="LQ24" i="39"/>
  <c r="LQ17" i="39"/>
  <c r="LQ18" i="39"/>
  <c r="LQ36" i="39" s="1"/>
  <c r="LQ43" i="39" s="1"/>
  <c r="LQ23" i="39"/>
  <c r="LQ25" i="39"/>
  <c r="LQ26" i="39"/>
  <c r="LQ33" i="39"/>
  <c r="LQ41" i="39" s="1"/>
  <c r="LQ31" i="39"/>
  <c r="LQ34" i="39"/>
  <c r="LQ12" i="39"/>
  <c r="LQ9" i="39"/>
  <c r="LQ35" i="39"/>
  <c r="LN34" i="39"/>
  <c r="LN42" i="39" s="1"/>
  <c r="LE4" i="57"/>
  <c r="LG5" i="57"/>
  <c r="LB25" i="38"/>
  <c r="LC5" i="45"/>
  <c r="LH22" i="38" l="1"/>
  <c r="LH4" i="38"/>
  <c r="LH30" i="38" s="1"/>
  <c r="LH15" i="38"/>
  <c r="LH17" i="38"/>
  <c r="LH42" i="38"/>
  <c r="LH24" i="38"/>
  <c r="LH32" i="38"/>
  <c r="LK10" i="44"/>
  <c r="LK13" i="44"/>
  <c r="LK9" i="44"/>
  <c r="LK12" i="44"/>
  <c r="LK4" i="44"/>
  <c r="LK11" i="44"/>
  <c r="LK14" i="44"/>
  <c r="LK17" i="44"/>
  <c r="LK22" i="44"/>
  <c r="LK15" i="44"/>
  <c r="LK21" i="44"/>
  <c r="LK24" i="44"/>
  <c r="LK27" i="44"/>
  <c r="LK16" i="44"/>
  <c r="LK20" i="44"/>
  <c r="LK23" i="44"/>
  <c r="LK26" i="44"/>
  <c r="LK34" i="44"/>
  <c r="LK38" i="44"/>
  <c r="LK57" i="44"/>
  <c r="LK37" i="44"/>
  <c r="LK43" i="44"/>
  <c r="LK45" i="44"/>
  <c r="LK48" i="44"/>
  <c r="LK50" i="44"/>
  <c r="LK53" i="44"/>
  <c r="LK25" i="44"/>
  <c r="LK28" i="44"/>
  <c r="LK55" i="44"/>
  <c r="LK36" i="44"/>
  <c r="LK56" i="44"/>
  <c r="LK35" i="44"/>
  <c r="LK42" i="44"/>
  <c r="LK44" i="44"/>
  <c r="LK47" i="44"/>
  <c r="LK49" i="44"/>
  <c r="LK51" i="44"/>
  <c r="LK54" i="44"/>
  <c r="LK40" i="44"/>
  <c r="LK58" i="44"/>
  <c r="LE9" i="38"/>
  <c r="LF4" i="17"/>
  <c r="LF9" i="17" s="1"/>
  <c r="LF11" i="17"/>
  <c r="LF8" i="17"/>
  <c r="LF13" i="17"/>
  <c r="LF14" i="17"/>
  <c r="LF21" i="17"/>
  <c r="LF25" i="17"/>
  <c r="LF10" i="17"/>
  <c r="LF12" i="17"/>
  <c r="LF22" i="17"/>
  <c r="LF28" i="17"/>
  <c r="LF23" i="17"/>
  <c r="LF29" i="17"/>
  <c r="LF20" i="17"/>
  <c r="LF24" i="17"/>
  <c r="LF15" i="17"/>
  <c r="LF16" i="17"/>
  <c r="LF30" i="17"/>
  <c r="LF34" i="17"/>
  <c r="LF44" i="17"/>
  <c r="LF35" i="17"/>
  <c r="LF36" i="17"/>
  <c r="LF40" i="17"/>
  <c r="LF45" i="17"/>
  <c r="LF31" i="17"/>
  <c r="LF41" i="17"/>
  <c r="LF46" i="17"/>
  <c r="LF32" i="17"/>
  <c r="LF43" i="17"/>
  <c r="LF48" i="17"/>
  <c r="LF53" i="17"/>
  <c r="LF49" i="17"/>
  <c r="LF54" i="17"/>
  <c r="LF50" i="17"/>
  <c r="LF55" i="17"/>
  <c r="LF47" i="17"/>
  <c r="LF51" i="17"/>
  <c r="LF56" i="17"/>
  <c r="LF60" i="17"/>
  <c r="LF66" i="17"/>
  <c r="LF61" i="17"/>
  <c r="LF67" i="17"/>
  <c r="LF58" i="17"/>
  <c r="LF64" i="17"/>
  <c r="LF68" i="17"/>
  <c r="LF57" i="17"/>
  <c r="LF59" i="17"/>
  <c r="LF65" i="17"/>
  <c r="LF69" i="17"/>
  <c r="LF77" i="17"/>
  <c r="LF81" i="17"/>
  <c r="LF74" i="17"/>
  <c r="LF78" i="17"/>
  <c r="LF82" i="17"/>
  <c r="LF75" i="17"/>
  <c r="LF79" i="17"/>
  <c r="LF71" i="17"/>
  <c r="LF76" i="17"/>
  <c r="LF80" i="17"/>
  <c r="LF70" i="17"/>
  <c r="LF72" i="17"/>
  <c r="LF87" i="17"/>
  <c r="LF91" i="17"/>
  <c r="LF88" i="17"/>
  <c r="LF92" i="17"/>
  <c r="LF89" i="17"/>
  <c r="LF86" i="17"/>
  <c r="LF90" i="17"/>
  <c r="LF84" i="17"/>
  <c r="LF85" i="17"/>
  <c r="LF18" i="38"/>
  <c r="LF26" i="38"/>
  <c r="LF35" i="38"/>
  <c r="LP33" i="39"/>
  <c r="LP41" i="39" s="1"/>
  <c r="LR12" i="39"/>
  <c r="LT5" i="39"/>
  <c r="LR14" i="39"/>
  <c r="LR16" i="39"/>
  <c r="LR13" i="39"/>
  <c r="LR4" i="39"/>
  <c r="LR15" i="39" s="1"/>
  <c r="LF37" i="38"/>
  <c r="LF23" i="38"/>
  <c r="LF8" i="38"/>
  <c r="LG4" i="57"/>
  <c r="LE16" i="38"/>
  <c r="LE32" i="38"/>
  <c r="LE13" i="38"/>
  <c r="LJ9" i="44"/>
  <c r="LJ12" i="44"/>
  <c r="LJ15" i="44"/>
  <c r="LJ20" i="44"/>
  <c r="LL5" i="44"/>
  <c r="LJ4" i="44"/>
  <c r="LJ11" i="44"/>
  <c r="LJ14" i="44"/>
  <c r="LJ17" i="44"/>
  <c r="LJ22" i="44"/>
  <c r="LJ25" i="44"/>
  <c r="LJ28" i="44"/>
  <c r="LJ36" i="44"/>
  <c r="LJ40" i="44"/>
  <c r="LJ44" i="44"/>
  <c r="LJ48" i="44"/>
  <c r="LJ51" i="44"/>
  <c r="LJ13" i="44"/>
  <c r="LJ21" i="44"/>
  <c r="LJ24" i="44"/>
  <c r="LJ27" i="44"/>
  <c r="LJ35" i="44"/>
  <c r="LJ38" i="44"/>
  <c r="LJ43" i="44"/>
  <c r="LJ47" i="44"/>
  <c r="LJ50" i="44"/>
  <c r="LJ54" i="44"/>
  <c r="LJ10" i="44"/>
  <c r="LJ16" i="44"/>
  <c r="LJ23" i="44"/>
  <c r="LJ26" i="44"/>
  <c r="LJ34" i="44"/>
  <c r="LJ37" i="44"/>
  <c r="LJ57" i="44"/>
  <c r="LJ45" i="44"/>
  <c r="LJ53" i="44"/>
  <c r="LJ55" i="44"/>
  <c r="LJ56" i="44"/>
  <c r="LJ42" i="44"/>
  <c r="LJ49" i="44"/>
  <c r="LJ58" i="44"/>
  <c r="LG8" i="46"/>
  <c r="LG9" i="46"/>
  <c r="LG4" i="46"/>
  <c r="LG10" i="46"/>
  <c r="LG14" i="46"/>
  <c r="LG15" i="46"/>
  <c r="LG16" i="46"/>
  <c r="LG17" i="46"/>
  <c r="LG18" i="46"/>
  <c r="LG20" i="46"/>
  <c r="LG19" i="46"/>
  <c r="LG21" i="46"/>
  <c r="LG23" i="46"/>
  <c r="LG22" i="46"/>
  <c r="LG25" i="46"/>
  <c r="LG31" i="46"/>
  <c r="LG26" i="46"/>
  <c r="LG24" i="46"/>
  <c r="LG30" i="46"/>
  <c r="LG27" i="46"/>
  <c r="LG35" i="46"/>
  <c r="LG32" i="46"/>
  <c r="LG33" i="46"/>
  <c r="LG29" i="46"/>
  <c r="LG37" i="46"/>
  <c r="LG34" i="46"/>
  <c r="LG36" i="46"/>
  <c r="LG38" i="46"/>
  <c r="LG42" i="46"/>
  <c r="LG43" i="46"/>
  <c r="LG41" i="46"/>
  <c r="LG39" i="46"/>
  <c r="LG40" i="46"/>
  <c r="LG53" i="46"/>
  <c r="LG47" i="46"/>
  <c r="LG54" i="46"/>
  <c r="LG48" i="46"/>
  <c r="LG45" i="46"/>
  <c r="LG46" i="46"/>
  <c r="LG58" i="46"/>
  <c r="LG60" i="46"/>
  <c r="LG52" i="46"/>
  <c r="LG56" i="46"/>
  <c r="LG57" i="46"/>
  <c r="LG63" i="46"/>
  <c r="LG68" i="46"/>
  <c r="LG69" i="46"/>
  <c r="LG64" i="46"/>
  <c r="LG65" i="46"/>
  <c r="LG70" i="46"/>
  <c r="LG71" i="46"/>
  <c r="LG72" i="46"/>
  <c r="LG75" i="46"/>
  <c r="LD12" i="45"/>
  <c r="LD16" i="45"/>
  <c r="LD46" i="45"/>
  <c r="LD13" i="45"/>
  <c r="LD17" i="45"/>
  <c r="LD43" i="45"/>
  <c r="LD4" i="45"/>
  <c r="LD14" i="45"/>
  <c r="LD18" i="45"/>
  <c r="LD44" i="45"/>
  <c r="LD55" i="45"/>
  <c r="LD58" i="45"/>
  <c r="LD62" i="45"/>
  <c r="LD66" i="45"/>
  <c r="LD11" i="45"/>
  <c r="LD47" i="45"/>
  <c r="LD15" i="45"/>
  <c r="LD56" i="45"/>
  <c r="LD60" i="45"/>
  <c r="LD63" i="45"/>
  <c r="LD67" i="45"/>
  <c r="LD45" i="45"/>
  <c r="LD57" i="45"/>
  <c r="LD65" i="45"/>
  <c r="LD85" i="45"/>
  <c r="LD61" i="45"/>
  <c r="LD82" i="45"/>
  <c r="LD86" i="45"/>
  <c r="LD83" i="45"/>
  <c r="LD68" i="45"/>
  <c r="LD51" i="45"/>
  <c r="LD84" i="45"/>
  <c r="LP18" i="39"/>
  <c r="LP36" i="39" s="1"/>
  <c r="LP43" i="39" s="1"/>
  <c r="LF27" i="38"/>
  <c r="LF17" i="38"/>
  <c r="LE11" i="38"/>
  <c r="LE14" i="38"/>
  <c r="LD11" i="17"/>
  <c r="LG5" i="17"/>
  <c r="LE10" i="17"/>
  <c r="LE22" i="17"/>
  <c r="LE28" i="17"/>
  <c r="LE4" i="17"/>
  <c r="LE14" i="17" s="1"/>
  <c r="LE23" i="17"/>
  <c r="LE29" i="17"/>
  <c r="LE20" i="17"/>
  <c r="LE24" i="17"/>
  <c r="LE15" i="17"/>
  <c r="LE13" i="17"/>
  <c r="LE21" i="17"/>
  <c r="LE25" i="17"/>
  <c r="LE35" i="17"/>
  <c r="LE36" i="17"/>
  <c r="LE40" i="17"/>
  <c r="LE45" i="17"/>
  <c r="LE31" i="17"/>
  <c r="LE41" i="17"/>
  <c r="LE32" i="17"/>
  <c r="LE43" i="17"/>
  <c r="LE30" i="17"/>
  <c r="LE34" i="17"/>
  <c r="LE44" i="17"/>
  <c r="LE48" i="17"/>
  <c r="LE53" i="17"/>
  <c r="LE57" i="17"/>
  <c r="LE49" i="17"/>
  <c r="LE54" i="17"/>
  <c r="LE50" i="17"/>
  <c r="LE55" i="17"/>
  <c r="LE46" i="17"/>
  <c r="LE47" i="17"/>
  <c r="LE51" i="17"/>
  <c r="LE56" i="17"/>
  <c r="LE61" i="17"/>
  <c r="LE67" i="17"/>
  <c r="LE71" i="17"/>
  <c r="LE58" i="17"/>
  <c r="LE64" i="17"/>
  <c r="LE68" i="17"/>
  <c r="LE59" i="17"/>
  <c r="LE65" i="17"/>
  <c r="LE69" i="17"/>
  <c r="LE60" i="17"/>
  <c r="LE66" i="17"/>
  <c r="LE70" i="17"/>
  <c r="LE77" i="17"/>
  <c r="LE81" i="17"/>
  <c r="LE74" i="17"/>
  <c r="LE78" i="17"/>
  <c r="LE75" i="17"/>
  <c r="LE79" i="17"/>
  <c r="LE84" i="17"/>
  <c r="LE76" i="17"/>
  <c r="LE80" i="17"/>
  <c r="LE72" i="17"/>
  <c r="LE87" i="17"/>
  <c r="LE91" i="17"/>
  <c r="LE88" i="17"/>
  <c r="LE92" i="17"/>
  <c r="LE89" i="17"/>
  <c r="LE82" i="17"/>
  <c r="LE86" i="17"/>
  <c r="LE90" i="17"/>
  <c r="LE85" i="17"/>
  <c r="LH5" i="57"/>
  <c r="LN30" i="39"/>
  <c r="LF24" i="38"/>
  <c r="LF13" i="38"/>
  <c r="LF19" i="38" s="1"/>
  <c r="LF16" i="38"/>
  <c r="LE24" i="38"/>
  <c r="LQ22" i="39"/>
  <c r="LF14" i="38"/>
  <c r="LF38" i="38"/>
  <c r="LF11" i="38"/>
  <c r="LG18" i="38"/>
  <c r="LG11" i="38"/>
  <c r="LI5" i="38"/>
  <c r="LG4" i="38"/>
  <c r="LG35" i="38" s="1"/>
  <c r="LG8" i="38"/>
  <c r="LG30" i="38"/>
  <c r="LG33" i="38"/>
  <c r="LG28" i="38"/>
  <c r="LG38" i="38"/>
  <c r="LG13" i="38"/>
  <c r="LG17" i="38"/>
  <c r="LG23" i="38"/>
  <c r="LG36" i="38"/>
  <c r="LG21" i="38"/>
  <c r="LG42" i="38"/>
  <c r="LG39" i="38"/>
  <c r="LG10" i="38"/>
  <c r="LG14" i="38"/>
  <c r="LG16" i="38"/>
  <c r="LG24" i="38"/>
  <c r="LG32" i="38"/>
  <c r="LG27" i="38"/>
  <c r="LQ21" i="39"/>
  <c r="LE10" i="38"/>
  <c r="LE12" i="38" s="1"/>
  <c r="LE38" i="38"/>
  <c r="LQ39" i="39"/>
  <c r="LQ32" i="39"/>
  <c r="LE39" i="38"/>
  <c r="LE28" i="38"/>
  <c r="LE31" i="38" s="1"/>
  <c r="LN37" i="39"/>
  <c r="LN44" i="39" s="1"/>
  <c r="LP29" i="39"/>
  <c r="LF10" i="38"/>
  <c r="LF12" i="38" s="1"/>
  <c r="LF28" i="38"/>
  <c r="LS4" i="39"/>
  <c r="LS10" i="39" s="1"/>
  <c r="LS12" i="39"/>
  <c r="LS24" i="39"/>
  <c r="LS17" i="39"/>
  <c r="LS22" i="39"/>
  <c r="LS15" i="39"/>
  <c r="LS13" i="39"/>
  <c r="LS18" i="39"/>
  <c r="LS36" i="39" s="1"/>
  <c r="LS43" i="39" s="1"/>
  <c r="LU5" i="39"/>
  <c r="LS9" i="39"/>
  <c r="LS21" i="39"/>
  <c r="LS35" i="39"/>
  <c r="LS11" i="39"/>
  <c r="LS14" i="39"/>
  <c r="LS23" i="39"/>
  <c r="LS25" i="39"/>
  <c r="LS26" i="39"/>
  <c r="LS32" i="39"/>
  <c r="LS33" i="39"/>
  <c r="LS41" i="39" s="1"/>
  <c r="LS31" i="39"/>
  <c r="LS34" i="39"/>
  <c r="LS42" i="39" s="1"/>
  <c r="LS8" i="39"/>
  <c r="LS19" i="39"/>
  <c r="LS16" i="39"/>
  <c r="LS20" i="39"/>
  <c r="LS39" i="39"/>
  <c r="LF39" i="38"/>
  <c r="LF33" i="38"/>
  <c r="LE29" i="38"/>
  <c r="LE33" i="38"/>
  <c r="LQ42" i="39"/>
  <c r="LE35" i="38"/>
  <c r="LE21" i="38"/>
  <c r="LE25" i="38" s="1"/>
  <c r="LE40" i="38"/>
  <c r="LO37" i="39"/>
  <c r="LO44" i="39" s="1"/>
  <c r="LQ29" i="39"/>
  <c r="LF29" i="38"/>
  <c r="LF9" i="38"/>
  <c r="LE5" i="45"/>
  <c r="LF5" i="45" s="1"/>
  <c r="LC4" i="45"/>
  <c r="LC3" i="45"/>
  <c r="LQ40" i="39"/>
  <c r="LE8" i="38"/>
  <c r="LE36" i="38"/>
  <c r="LE30" i="38"/>
  <c r="LP34" i="39"/>
  <c r="LP42" i="39" s="1"/>
  <c r="LF40" i="38"/>
  <c r="LF30" i="38"/>
  <c r="LP31" i="39"/>
  <c r="LP40" i="39" s="1"/>
  <c r="LF22" i="38"/>
  <c r="LF25" i="38" s="1"/>
  <c r="LF36" i="38"/>
  <c r="LH5" i="46"/>
  <c r="LF11" i="45" l="1"/>
  <c r="LF15" i="45"/>
  <c r="LF45" i="45"/>
  <c r="LF12" i="45"/>
  <c r="LF16" i="45"/>
  <c r="LF46" i="45"/>
  <c r="LF13" i="45"/>
  <c r="LF17" i="45"/>
  <c r="LF43" i="45"/>
  <c r="LF4" i="45"/>
  <c r="LF14" i="45"/>
  <c r="LF18" i="45"/>
  <c r="LF44" i="45"/>
  <c r="LF51" i="45"/>
  <c r="LF57" i="45"/>
  <c r="LF61" i="45"/>
  <c r="LF65" i="45"/>
  <c r="LF68" i="45"/>
  <c r="LF55" i="45"/>
  <c r="LF58" i="45"/>
  <c r="LF62" i="45"/>
  <c r="LF66" i="45"/>
  <c r="LF47" i="45"/>
  <c r="LF56" i="45"/>
  <c r="LF60" i="45"/>
  <c r="LF63" i="45"/>
  <c r="LF67" i="45"/>
  <c r="LF84" i="45"/>
  <c r="LF85" i="45"/>
  <c r="LF82" i="45"/>
  <c r="LF86" i="45"/>
  <c r="LF83" i="45"/>
  <c r="LE8" i="17"/>
  <c r="LE9" i="17"/>
  <c r="LL10" i="44"/>
  <c r="LL9" i="44"/>
  <c r="LL12" i="44"/>
  <c r="LL4" i="44"/>
  <c r="LL11" i="44"/>
  <c r="LL14" i="44"/>
  <c r="LL13" i="44"/>
  <c r="LL17" i="44"/>
  <c r="LL22" i="44"/>
  <c r="LL25" i="44"/>
  <c r="LL28" i="44"/>
  <c r="LL15" i="44"/>
  <c r="LL21" i="44"/>
  <c r="LL24" i="44"/>
  <c r="LL27" i="44"/>
  <c r="LL35" i="44"/>
  <c r="LL38" i="44"/>
  <c r="LL43" i="44"/>
  <c r="LL47" i="44"/>
  <c r="LL50" i="44"/>
  <c r="LL54" i="44"/>
  <c r="LL16" i="44"/>
  <c r="LL20" i="44"/>
  <c r="LL57" i="44"/>
  <c r="LL37" i="44"/>
  <c r="LL45" i="44"/>
  <c r="LL48" i="44"/>
  <c r="LL53" i="44"/>
  <c r="LL23" i="44"/>
  <c r="LL34" i="44"/>
  <c r="LL55" i="44"/>
  <c r="LL36" i="44"/>
  <c r="LL26" i="44"/>
  <c r="LL56" i="44"/>
  <c r="LL42" i="44"/>
  <c r="LL44" i="44"/>
  <c r="LL49" i="44"/>
  <c r="LL51" i="44"/>
  <c r="LL40" i="44"/>
  <c r="LL58" i="44"/>
  <c r="LR24" i="39"/>
  <c r="LR22" i="39"/>
  <c r="LH36" i="38"/>
  <c r="LH20" i="38"/>
  <c r="LU26" i="39"/>
  <c r="LU4" i="39"/>
  <c r="LU14" i="39" s="1"/>
  <c r="LU19" i="39"/>
  <c r="LU35" i="39"/>
  <c r="LU21" i="39"/>
  <c r="LU16" i="39"/>
  <c r="LG15" i="38"/>
  <c r="LG22" i="38"/>
  <c r="LE16" i="17"/>
  <c r="LG4" i="17"/>
  <c r="LG8" i="17" s="1"/>
  <c r="LG13" i="17"/>
  <c r="LG21" i="17"/>
  <c r="LG25" i="17"/>
  <c r="LG22" i="17"/>
  <c r="LG28" i="17"/>
  <c r="LG23" i="17"/>
  <c r="LG20" i="17"/>
  <c r="LG24" i="17"/>
  <c r="LG30" i="17"/>
  <c r="LG34" i="17"/>
  <c r="LG35" i="17"/>
  <c r="LG36" i="17"/>
  <c r="LG29" i="17"/>
  <c r="LG40" i="17"/>
  <c r="LG45" i="17"/>
  <c r="LG31" i="17"/>
  <c r="LG41" i="17"/>
  <c r="LG32" i="17"/>
  <c r="LG43" i="17"/>
  <c r="LG48" i="17"/>
  <c r="LG53" i="17"/>
  <c r="LG44" i="17"/>
  <c r="LG49" i="17"/>
  <c r="LG54" i="17"/>
  <c r="LG46" i="17"/>
  <c r="LG50" i="17"/>
  <c r="LG55" i="17"/>
  <c r="LG47" i="17"/>
  <c r="LG51" i="17"/>
  <c r="LG56" i="17"/>
  <c r="LG60" i="17"/>
  <c r="LG66" i="17"/>
  <c r="LG61" i="17"/>
  <c r="LG67" i="17"/>
  <c r="LG58" i="17"/>
  <c r="LG64" i="17"/>
  <c r="LG68" i="17"/>
  <c r="LG57" i="17"/>
  <c r="LG59" i="17"/>
  <c r="LG65" i="17"/>
  <c r="LG70" i="17"/>
  <c r="LG72" i="17"/>
  <c r="LG77" i="17"/>
  <c r="LG81" i="17"/>
  <c r="LG69" i="17"/>
  <c r="LG74" i="17"/>
  <c r="LG78" i="17"/>
  <c r="LG82" i="17"/>
  <c r="LG75" i="17"/>
  <c r="LG79" i="17"/>
  <c r="LG71" i="17"/>
  <c r="LG76" i="17"/>
  <c r="LG80" i="17"/>
  <c r="LG84" i="17"/>
  <c r="LG85" i="17"/>
  <c r="LG87" i="17"/>
  <c r="LG91" i="17"/>
  <c r="LG88" i="17"/>
  <c r="LG92" i="17"/>
  <c r="LG89" i="17"/>
  <c r="LG86" i="17"/>
  <c r="LG90" i="17"/>
  <c r="LR35" i="39"/>
  <c r="LR21" i="39"/>
  <c r="LR10" i="39"/>
  <c r="LH26" i="38"/>
  <c r="LH35" i="38"/>
  <c r="LS40" i="39"/>
  <c r="LG19" i="38"/>
  <c r="LI13" i="38"/>
  <c r="LI32" i="38"/>
  <c r="LI27" i="38"/>
  <c r="LI37" i="38"/>
  <c r="LI4" i="38"/>
  <c r="LI24" i="38" s="1"/>
  <c r="LI35" i="38"/>
  <c r="LI30" i="38"/>
  <c r="LI28" i="38"/>
  <c r="LI38" i="38"/>
  <c r="LI15" i="38"/>
  <c r="LI23" i="38"/>
  <c r="LI26" i="38"/>
  <c r="LI21" i="38"/>
  <c r="LI42" i="38"/>
  <c r="LH4" i="57"/>
  <c r="LE12" i="17"/>
  <c r="LR26" i="39"/>
  <c r="LR17" i="39"/>
  <c r="LH23" i="38"/>
  <c r="LH8" i="38"/>
  <c r="LR9" i="39"/>
  <c r="LE11" i="17"/>
  <c r="LE19" i="38"/>
  <c r="LR39" i="39"/>
  <c r="LT4" i="39"/>
  <c r="LT8" i="39" s="1"/>
  <c r="LT20" i="39"/>
  <c r="LV5" i="39"/>
  <c r="LT16" i="39"/>
  <c r="LT32" i="39"/>
  <c r="LT9" i="39"/>
  <c r="LH16" i="38"/>
  <c r="LH38" i="38"/>
  <c r="LH37" i="38"/>
  <c r="LG12" i="38"/>
  <c r="LH4" i="46"/>
  <c r="LH14" i="46"/>
  <c r="LH8" i="46"/>
  <c r="LH10" i="46"/>
  <c r="LH9" i="46"/>
  <c r="LH15" i="46"/>
  <c r="LH16" i="46"/>
  <c r="LH17" i="46"/>
  <c r="LH20" i="46"/>
  <c r="LH18" i="46"/>
  <c r="LH19" i="46"/>
  <c r="LH24" i="46"/>
  <c r="LH21" i="46"/>
  <c r="LH22" i="46"/>
  <c r="LH23" i="46"/>
  <c r="LH29" i="46"/>
  <c r="LH25" i="46"/>
  <c r="LH26" i="46"/>
  <c r="LH31" i="46"/>
  <c r="LH27" i="46"/>
  <c r="LH30" i="46"/>
  <c r="LH32" i="46"/>
  <c r="LH37" i="46"/>
  <c r="LH33" i="46"/>
  <c r="LH34" i="46"/>
  <c r="LH35" i="46"/>
  <c r="LH36" i="46"/>
  <c r="LH41" i="46"/>
  <c r="LH38" i="46"/>
  <c r="LH42" i="46"/>
  <c r="LH39" i="46"/>
  <c r="LH40" i="46"/>
  <c r="LH43" i="46"/>
  <c r="LH53" i="46"/>
  <c r="LH47" i="46"/>
  <c r="LH48" i="46"/>
  <c r="LH45" i="46"/>
  <c r="LH58" i="46"/>
  <c r="LH60" i="46"/>
  <c r="LH52" i="46"/>
  <c r="LH56" i="46"/>
  <c r="LH54" i="46"/>
  <c r="LH46" i="46"/>
  <c r="LH65" i="46"/>
  <c r="LH63" i="46"/>
  <c r="LH68" i="46"/>
  <c r="LH57" i="46"/>
  <c r="LH69" i="46"/>
  <c r="LH64" i="46"/>
  <c r="LH75" i="46"/>
  <c r="LH70" i="46"/>
  <c r="LH71" i="46"/>
  <c r="LH72" i="46"/>
  <c r="LQ30" i="39"/>
  <c r="LG29" i="38"/>
  <c r="LG9" i="38"/>
  <c r="LR19" i="39"/>
  <c r="LR23" i="39"/>
  <c r="LF31" i="38"/>
  <c r="LH5" i="17"/>
  <c r="LI5" i="17" s="1"/>
  <c r="LH14" i="38"/>
  <c r="LH28" i="38"/>
  <c r="LH27" i="38"/>
  <c r="LE11" i="45"/>
  <c r="LE15" i="45"/>
  <c r="LE45" i="45"/>
  <c r="LG5" i="45"/>
  <c r="LE12" i="45"/>
  <c r="LE16" i="45"/>
  <c r="LE46" i="45"/>
  <c r="LE13" i="45"/>
  <c r="LE17" i="45"/>
  <c r="LE43" i="45"/>
  <c r="LE4" i="45"/>
  <c r="LE14" i="45"/>
  <c r="LE18" i="45"/>
  <c r="LE44" i="45"/>
  <c r="LE51" i="45"/>
  <c r="LE57" i="45"/>
  <c r="LE61" i="45"/>
  <c r="LE65" i="45"/>
  <c r="LE68" i="45"/>
  <c r="LE55" i="45"/>
  <c r="LE58" i="45"/>
  <c r="LE62" i="45"/>
  <c r="LE66" i="45"/>
  <c r="LE47" i="45"/>
  <c r="LE56" i="45"/>
  <c r="LE60" i="45"/>
  <c r="LE63" i="45"/>
  <c r="LE67" i="45"/>
  <c r="LE84" i="45"/>
  <c r="LE85" i="45"/>
  <c r="LE82" i="45"/>
  <c r="LE86" i="45"/>
  <c r="LE83" i="45"/>
  <c r="LG40" i="38"/>
  <c r="LR34" i="39"/>
  <c r="LR42" i="39" s="1"/>
  <c r="LR11" i="39"/>
  <c r="LH10" i="38"/>
  <c r="LH12" i="38" s="1"/>
  <c r="LH33" i="38"/>
  <c r="LJ5" i="38"/>
  <c r="LR31" i="39"/>
  <c r="LR18" i="39"/>
  <c r="LR36" i="39" s="1"/>
  <c r="LR43" i="39" s="1"/>
  <c r="LH39" i="38"/>
  <c r="LH11" i="38"/>
  <c r="LH18" i="38"/>
  <c r="LG20" i="38"/>
  <c r="LG25" i="38" s="1"/>
  <c r="LI5" i="57"/>
  <c r="LR33" i="39"/>
  <c r="LR41" i="39" s="1"/>
  <c r="LR20" i="39"/>
  <c r="LH29" i="38"/>
  <c r="LH9" i="38"/>
  <c r="LH13" i="38"/>
  <c r="LQ37" i="39"/>
  <c r="LQ44" i="39" s="1"/>
  <c r="LS29" i="39"/>
  <c r="LS30" i="39" s="1"/>
  <c r="LG37" i="38"/>
  <c r="LG26" i="38"/>
  <c r="LG31" i="38" s="1"/>
  <c r="LR32" i="39"/>
  <c r="LR8" i="39"/>
  <c r="LM5" i="44"/>
  <c r="LN5" i="44" s="1"/>
  <c r="LH40" i="38"/>
  <c r="LP30" i="39"/>
  <c r="LP37" i="39" s="1"/>
  <c r="LP44" i="39" s="1"/>
  <c r="LI5" i="46"/>
  <c r="LR25" i="39"/>
  <c r="LH21" i="38"/>
  <c r="LN10" i="44" l="1"/>
  <c r="LN13" i="44"/>
  <c r="LN16" i="44"/>
  <c r="LN21" i="44"/>
  <c r="LN9" i="44"/>
  <c r="LN12" i="44"/>
  <c r="LN15" i="44"/>
  <c r="LN20" i="44"/>
  <c r="LN11" i="44"/>
  <c r="LN23" i="44"/>
  <c r="LN26" i="44"/>
  <c r="LN34" i="44"/>
  <c r="LN37" i="44"/>
  <c r="LN42" i="44"/>
  <c r="LN45" i="44"/>
  <c r="LN49" i="44"/>
  <c r="LN53" i="44"/>
  <c r="LN14" i="44"/>
  <c r="LN17" i="44"/>
  <c r="LN22" i="44"/>
  <c r="LN25" i="44"/>
  <c r="LN28" i="44"/>
  <c r="LN36" i="44"/>
  <c r="LN40" i="44"/>
  <c r="LN44" i="44"/>
  <c r="LN48" i="44"/>
  <c r="LN51" i="44"/>
  <c r="LN55" i="44"/>
  <c r="LN4" i="44"/>
  <c r="LN24" i="44"/>
  <c r="LN27" i="44"/>
  <c r="LN35" i="44"/>
  <c r="LN38" i="44"/>
  <c r="LN58" i="44"/>
  <c r="LN43" i="44"/>
  <c r="LN50" i="44"/>
  <c r="LN57" i="44"/>
  <c r="LN56" i="44"/>
  <c r="LN47" i="44"/>
  <c r="LN54" i="44"/>
  <c r="LI9" i="17"/>
  <c r="LI20" i="17"/>
  <c r="LI24" i="17"/>
  <c r="LI30" i="17"/>
  <c r="LI21" i="17"/>
  <c r="LI25" i="17"/>
  <c r="LI12" i="17"/>
  <c r="LI22" i="17"/>
  <c r="LI28" i="17"/>
  <c r="LI4" i="17"/>
  <c r="LI14" i="17" s="1"/>
  <c r="LI23" i="17"/>
  <c r="LI29" i="17"/>
  <c r="LI32" i="17"/>
  <c r="LI43" i="17"/>
  <c r="LI34" i="17"/>
  <c r="LI44" i="17"/>
  <c r="LI35" i="17"/>
  <c r="LI36" i="17"/>
  <c r="LI40" i="17"/>
  <c r="LI45" i="17"/>
  <c r="LI31" i="17"/>
  <c r="LI41" i="17"/>
  <c r="LI47" i="17"/>
  <c r="LI51" i="17"/>
  <c r="LI48" i="17"/>
  <c r="LI53" i="17"/>
  <c r="LI49" i="17"/>
  <c r="LI54" i="17"/>
  <c r="LI46" i="17"/>
  <c r="LI50" i="17"/>
  <c r="LI55" i="17"/>
  <c r="LI59" i="17"/>
  <c r="LI65" i="17"/>
  <c r="LI69" i="17"/>
  <c r="LI56" i="17"/>
  <c r="LI60" i="17"/>
  <c r="LI66" i="17"/>
  <c r="LI70" i="17"/>
  <c r="LI61" i="17"/>
  <c r="LI67" i="17"/>
  <c r="LI57" i="17"/>
  <c r="LI58" i="17"/>
  <c r="LI64" i="17"/>
  <c r="LI68" i="17"/>
  <c r="LI71" i="17"/>
  <c r="LI76" i="17"/>
  <c r="LI80" i="17"/>
  <c r="LI72" i="17"/>
  <c r="LI77" i="17"/>
  <c r="LI81" i="17"/>
  <c r="LI74" i="17"/>
  <c r="LI78" i="17"/>
  <c r="LI82" i="17"/>
  <c r="LI75" i="17"/>
  <c r="LI79" i="17"/>
  <c r="LI86" i="17"/>
  <c r="LI90" i="17"/>
  <c r="LI84" i="17"/>
  <c r="LI85" i="17"/>
  <c r="LI87" i="17"/>
  <c r="LI91" i="17"/>
  <c r="LI88" i="17"/>
  <c r="LI92" i="17"/>
  <c r="LI89" i="17"/>
  <c r="LT23" i="39"/>
  <c r="LT22" i="39"/>
  <c r="LI39" i="38"/>
  <c r="LI11" i="38"/>
  <c r="LI18" i="38"/>
  <c r="LG16" i="17"/>
  <c r="LU10" i="39"/>
  <c r="LU23" i="39"/>
  <c r="LU9" i="39"/>
  <c r="LR40" i="39"/>
  <c r="LT18" i="39"/>
  <c r="LT36" i="39" s="1"/>
  <c r="LT43" i="39" s="1"/>
  <c r="LT10" i="39"/>
  <c r="LI29" i="38"/>
  <c r="LI31" i="38" s="1"/>
  <c r="LI9" i="38"/>
  <c r="LI16" i="38"/>
  <c r="LG11" i="17"/>
  <c r="LG15" i="17"/>
  <c r="LU34" i="39"/>
  <c r="LU42" i="39" s="1"/>
  <c r="LU11" i="39"/>
  <c r="LH25" i="38"/>
  <c r="LT24" i="39"/>
  <c r="LT17" i="39"/>
  <c r="LI40" i="38"/>
  <c r="LI14" i="38"/>
  <c r="LU31" i="39"/>
  <c r="LU40" i="39" s="1"/>
  <c r="LU20" i="39"/>
  <c r="LJ39" i="38"/>
  <c r="LJ32" i="38"/>
  <c r="LJ27" i="38"/>
  <c r="LJ37" i="38"/>
  <c r="LJ4" i="38"/>
  <c r="LJ8" i="38" s="1"/>
  <c r="LJ20" i="38"/>
  <c r="LJ33" i="38"/>
  <c r="LJ28" i="38"/>
  <c r="LJ38" i="38"/>
  <c r="LJ23" i="38"/>
  <c r="LJ36" i="38"/>
  <c r="LJ42" i="38"/>
  <c r="LT21" i="39"/>
  <c r="LT12" i="39"/>
  <c r="LI10" i="38"/>
  <c r="LI12" i="38" s="1"/>
  <c r="LU33" i="39"/>
  <c r="LU41" i="39" s="1"/>
  <c r="LU8" i="39"/>
  <c r="LI4" i="57"/>
  <c r="LG11" i="45"/>
  <c r="LG15" i="45"/>
  <c r="LG45" i="45"/>
  <c r="LG12" i="45"/>
  <c r="LG16" i="45"/>
  <c r="LG13" i="45"/>
  <c r="LG17" i="45"/>
  <c r="LG43" i="45"/>
  <c r="LG4" i="45"/>
  <c r="LG46" i="45"/>
  <c r="LG51" i="45"/>
  <c r="LG57" i="45"/>
  <c r="LG61" i="45"/>
  <c r="LG65" i="45"/>
  <c r="LG68" i="45"/>
  <c r="LG14" i="45"/>
  <c r="LG55" i="45"/>
  <c r="LG58" i="45"/>
  <c r="LG62" i="45"/>
  <c r="LG66" i="45"/>
  <c r="LG18" i="45"/>
  <c r="LG44" i="45"/>
  <c r="LG47" i="45"/>
  <c r="LG56" i="45"/>
  <c r="LG60" i="45"/>
  <c r="LG63" i="45"/>
  <c r="LG84" i="45"/>
  <c r="LG85" i="45"/>
  <c r="LG67" i="45"/>
  <c r="LG82" i="45"/>
  <c r="LG86" i="45"/>
  <c r="LG83" i="45"/>
  <c r="LT39" i="39"/>
  <c r="LT35" i="39"/>
  <c r="LT19" i="39"/>
  <c r="LI36" i="38"/>
  <c r="LI20" i="38"/>
  <c r="LK5" i="38"/>
  <c r="LL5" i="38" s="1"/>
  <c r="LG14" i="17"/>
  <c r="LU32" i="39"/>
  <c r="LU15" i="39"/>
  <c r="LG12" i="17"/>
  <c r="LU22" i="39"/>
  <c r="LU17" i="39"/>
  <c r="LT34" i="39"/>
  <c r="LT42" i="39" s="1"/>
  <c r="LX5" i="39"/>
  <c r="LV9" i="39"/>
  <c r="LV21" i="39"/>
  <c r="LV4" i="39"/>
  <c r="LV14" i="39" s="1"/>
  <c r="LV19" i="39"/>
  <c r="LV10" i="39"/>
  <c r="LV15" i="39"/>
  <c r="LV8" i="39"/>
  <c r="LV13" i="39"/>
  <c r="LV18" i="39"/>
  <c r="LV36" i="39" s="1"/>
  <c r="LV43" i="39" s="1"/>
  <c r="LV31" i="39"/>
  <c r="LV16" i="39"/>
  <c r="LV11" i="39"/>
  <c r="LV39" i="39"/>
  <c r="LV25" i="39"/>
  <c r="LV26" i="39"/>
  <c r="LV22" i="39"/>
  <c r="LV32" i="39"/>
  <c r="LV33" i="39"/>
  <c r="LV41" i="39" s="1"/>
  <c r="LV34" i="39"/>
  <c r="LV20" i="39"/>
  <c r="LT14" i="39"/>
  <c r="LI8" i="38"/>
  <c r="LG10" i="17"/>
  <c r="LU25" i="39"/>
  <c r="LU24" i="39"/>
  <c r="LT31" i="39"/>
  <c r="LT40" i="39" s="1"/>
  <c r="LT11" i="39"/>
  <c r="LR30" i="39"/>
  <c r="LI17" i="38"/>
  <c r="LI19" i="38" s="1"/>
  <c r="LI22" i="38"/>
  <c r="LG9" i="17"/>
  <c r="LU18" i="39"/>
  <c r="LU36" i="39" s="1"/>
  <c r="LU43" i="39" s="1"/>
  <c r="LU12" i="39"/>
  <c r="LT15" i="39"/>
  <c r="LT25" i="39"/>
  <c r="LR29" i="39"/>
  <c r="LW5" i="39"/>
  <c r="LT33" i="39"/>
  <c r="LT41" i="39" s="1"/>
  <c r="LT13" i="39"/>
  <c r="LM10" i="44"/>
  <c r="LM9" i="44"/>
  <c r="LM12" i="44"/>
  <c r="LM15" i="44"/>
  <c r="LM20" i="44"/>
  <c r="LM14" i="44"/>
  <c r="LM13" i="44"/>
  <c r="LM17" i="44"/>
  <c r="LM22" i="44"/>
  <c r="LM25" i="44"/>
  <c r="LM28" i="44"/>
  <c r="LO5" i="44"/>
  <c r="LM21" i="44"/>
  <c r="LM4" i="44"/>
  <c r="LM24" i="44"/>
  <c r="LM11" i="44"/>
  <c r="LM23" i="44"/>
  <c r="LM26" i="44"/>
  <c r="LM40" i="44"/>
  <c r="LM58" i="44"/>
  <c r="LM38" i="44"/>
  <c r="LM16" i="44"/>
  <c r="LM27" i="44"/>
  <c r="LM43" i="44"/>
  <c r="LM50" i="44"/>
  <c r="LM57" i="44"/>
  <c r="LM37" i="44"/>
  <c r="LM45" i="44"/>
  <c r="LM48" i="44"/>
  <c r="LM53" i="44"/>
  <c r="LM34" i="44"/>
  <c r="LM55" i="44"/>
  <c r="LM36" i="44"/>
  <c r="LM35" i="44"/>
  <c r="LM47" i="44"/>
  <c r="LM54" i="44"/>
  <c r="LM56" i="44"/>
  <c r="LM42" i="44"/>
  <c r="LM44" i="44"/>
  <c r="LM49" i="44"/>
  <c r="LM51" i="44"/>
  <c r="LS37" i="39"/>
  <c r="LS44" i="39" s="1"/>
  <c r="LH31" i="38"/>
  <c r="LI10" i="46"/>
  <c r="LI4" i="46"/>
  <c r="LI15" i="46"/>
  <c r="LI9" i="46"/>
  <c r="LI8" i="46"/>
  <c r="LI17" i="46"/>
  <c r="LI14" i="46"/>
  <c r="LI16" i="46"/>
  <c r="LI18" i="46"/>
  <c r="LI19" i="46"/>
  <c r="LI20" i="46"/>
  <c r="LI21" i="46"/>
  <c r="LI22" i="46"/>
  <c r="LI23" i="46"/>
  <c r="LI24" i="46"/>
  <c r="LI25" i="46"/>
  <c r="LI26" i="46"/>
  <c r="LI29" i="46"/>
  <c r="LI31" i="46"/>
  <c r="LI27" i="46"/>
  <c r="LI34" i="46"/>
  <c r="LI30" i="46"/>
  <c r="LI37" i="46"/>
  <c r="LI33" i="46"/>
  <c r="LI38" i="46"/>
  <c r="LI32" i="46"/>
  <c r="LI36" i="46"/>
  <c r="LI42" i="46"/>
  <c r="LI35" i="46"/>
  <c r="LI39" i="46"/>
  <c r="LI40" i="46"/>
  <c r="LI45" i="46"/>
  <c r="LI43" i="46"/>
  <c r="LI46" i="46"/>
  <c r="LI52" i="46"/>
  <c r="LI53" i="46"/>
  <c r="LI41" i="46"/>
  <c r="LI47" i="46"/>
  <c r="LI54" i="46"/>
  <c r="LI48" i="46"/>
  <c r="LI58" i="46"/>
  <c r="LI56" i="46"/>
  <c r="LI57" i="46"/>
  <c r="LI65" i="46"/>
  <c r="LI63" i="46"/>
  <c r="LI68" i="46"/>
  <c r="LI60" i="46"/>
  <c r="LI69" i="46"/>
  <c r="LI64" i="46"/>
  <c r="LI75" i="46"/>
  <c r="LI70" i="46"/>
  <c r="LI71" i="46"/>
  <c r="LI72" i="46"/>
  <c r="LH19" i="38"/>
  <c r="LJ5" i="17"/>
  <c r="LK5" i="17" s="1"/>
  <c r="LH21" i="17"/>
  <c r="LH25" i="17"/>
  <c r="LH22" i="17"/>
  <c r="LH28" i="17"/>
  <c r="LH4" i="17"/>
  <c r="LH9" i="17" s="1"/>
  <c r="LH23" i="17"/>
  <c r="LH20" i="17"/>
  <c r="LH24" i="17"/>
  <c r="LH30" i="17"/>
  <c r="LH34" i="17"/>
  <c r="LH44" i="17"/>
  <c r="LH35" i="17"/>
  <c r="LH36" i="17"/>
  <c r="LH29" i="17"/>
  <c r="LH40" i="17"/>
  <c r="LH45" i="17"/>
  <c r="LH31" i="17"/>
  <c r="LH41" i="17"/>
  <c r="LH32" i="17"/>
  <c r="LH43" i="17"/>
  <c r="LH47" i="17"/>
  <c r="LH51" i="17"/>
  <c r="LH56" i="17"/>
  <c r="LH48" i="17"/>
  <c r="LH53" i="17"/>
  <c r="LH57" i="17"/>
  <c r="LH49" i="17"/>
  <c r="LH54" i="17"/>
  <c r="LH46" i="17"/>
  <c r="LH50" i="17"/>
  <c r="LH55" i="17"/>
  <c r="LH60" i="17"/>
  <c r="LH66" i="17"/>
  <c r="LH70" i="17"/>
  <c r="LH61" i="17"/>
  <c r="LH67" i="17"/>
  <c r="LH71" i="17"/>
  <c r="LH58" i="17"/>
  <c r="LH64" i="17"/>
  <c r="LH68" i="17"/>
  <c r="LH59" i="17"/>
  <c r="LH65" i="17"/>
  <c r="LH69" i="17"/>
  <c r="LH76" i="17"/>
  <c r="LH80" i="17"/>
  <c r="LH72" i="17"/>
  <c r="LH77" i="17"/>
  <c r="LH81" i="17"/>
  <c r="LH74" i="17"/>
  <c r="LH78" i="17"/>
  <c r="LH82" i="17"/>
  <c r="LH75" i="17"/>
  <c r="LH79" i="17"/>
  <c r="LH86" i="17"/>
  <c r="LH90" i="17"/>
  <c r="LH84" i="17"/>
  <c r="LH85" i="17"/>
  <c r="LH87" i="17"/>
  <c r="LH91" i="17"/>
  <c r="LH88" i="17"/>
  <c r="LH92" i="17"/>
  <c r="LH89" i="17"/>
  <c r="LJ5" i="46"/>
  <c r="LK5" i="46" s="1"/>
  <c r="LT26" i="39"/>
  <c r="LJ5" i="57"/>
  <c r="LK5" i="57" s="1"/>
  <c r="LI33" i="38"/>
  <c r="LU13" i="39"/>
  <c r="LU39" i="39"/>
  <c r="LH5" i="45"/>
  <c r="LK8" i="46" l="1"/>
  <c r="LK14" i="46"/>
  <c r="LK10" i="46"/>
  <c r="LK4" i="46"/>
  <c r="LK9" i="46"/>
  <c r="LK15" i="46"/>
  <c r="LK16" i="46"/>
  <c r="LK17" i="46"/>
  <c r="LK20" i="46"/>
  <c r="LK18" i="46"/>
  <c r="LK19" i="46"/>
  <c r="LK22" i="46"/>
  <c r="LK21" i="46"/>
  <c r="LK23" i="46"/>
  <c r="LK27" i="46"/>
  <c r="LK24" i="46"/>
  <c r="LK25" i="46"/>
  <c r="LK26" i="46"/>
  <c r="LK29" i="46"/>
  <c r="LK30" i="46"/>
  <c r="LK35" i="46"/>
  <c r="LK32" i="46"/>
  <c r="LK31" i="46"/>
  <c r="LK36" i="46"/>
  <c r="LK37" i="46"/>
  <c r="LK33" i="46"/>
  <c r="LK34" i="46"/>
  <c r="LK39" i="46"/>
  <c r="LK40" i="46"/>
  <c r="LK41" i="46"/>
  <c r="LK38" i="46"/>
  <c r="LK45" i="46"/>
  <c r="LK43" i="46"/>
  <c r="LK42" i="46"/>
  <c r="LK46" i="46"/>
  <c r="LK52" i="46"/>
  <c r="LK53" i="46"/>
  <c r="LK47" i="46"/>
  <c r="LK57" i="46"/>
  <c r="LK48" i="46"/>
  <c r="LK58" i="46"/>
  <c r="LK60" i="46"/>
  <c r="LK54" i="46"/>
  <c r="LK64" i="46"/>
  <c r="LK56" i="46"/>
  <c r="LK65" i="46"/>
  <c r="LK63" i="46"/>
  <c r="LK68" i="46"/>
  <c r="LK72" i="46"/>
  <c r="LK75" i="46"/>
  <c r="LK69" i="46"/>
  <c r="LK70" i="46"/>
  <c r="LK71" i="46"/>
  <c r="LK20" i="17"/>
  <c r="LK24" i="17"/>
  <c r="LK15" i="17"/>
  <c r="LK21" i="17"/>
  <c r="LK25" i="17"/>
  <c r="LK22" i="17"/>
  <c r="LK28" i="17"/>
  <c r="LK4" i="17"/>
  <c r="LK12" i="17" s="1"/>
  <c r="LK23" i="17"/>
  <c r="LK29" i="17"/>
  <c r="LK32" i="17"/>
  <c r="LK43" i="17"/>
  <c r="LK30" i="17"/>
  <c r="LK34" i="17"/>
  <c r="LK44" i="17"/>
  <c r="LK35" i="17"/>
  <c r="LK36" i="17"/>
  <c r="LK40" i="17"/>
  <c r="LK31" i="17"/>
  <c r="LK41" i="17"/>
  <c r="LK46" i="17"/>
  <c r="LK50" i="17"/>
  <c r="LK55" i="17"/>
  <c r="LK47" i="17"/>
  <c r="LK51" i="17"/>
  <c r="LK56" i="17"/>
  <c r="LK45" i="17"/>
  <c r="LK48" i="17"/>
  <c r="LK53" i="17"/>
  <c r="LK57" i="17"/>
  <c r="LK49" i="17"/>
  <c r="LK54" i="17"/>
  <c r="LK59" i="17"/>
  <c r="LK65" i="17"/>
  <c r="LK69" i="17"/>
  <c r="LK60" i="17"/>
  <c r="LK66" i="17"/>
  <c r="LK70" i="17"/>
  <c r="LK61" i="17"/>
  <c r="LK67" i="17"/>
  <c r="LK58" i="17"/>
  <c r="LK64" i="17"/>
  <c r="LK68" i="17"/>
  <c r="LK75" i="17"/>
  <c r="LK79" i="17"/>
  <c r="LK71" i="17"/>
  <c r="LK76" i="17"/>
  <c r="LK80" i="17"/>
  <c r="LK72" i="17"/>
  <c r="LK77" i="17"/>
  <c r="LK81" i="17"/>
  <c r="LK74" i="17"/>
  <c r="LK78" i="17"/>
  <c r="LK89" i="17"/>
  <c r="LK86" i="17"/>
  <c r="LK90" i="17"/>
  <c r="LK84" i="17"/>
  <c r="LK85" i="17"/>
  <c r="LK87" i="17"/>
  <c r="LK91" i="17"/>
  <c r="LK88" i="17"/>
  <c r="LK92" i="17"/>
  <c r="LK82" i="17"/>
  <c r="LK4" i="57"/>
  <c r="LL10" i="38"/>
  <c r="LL37" i="38"/>
  <c r="LL4" i="38"/>
  <c r="LL39" i="38" s="1"/>
  <c r="LL28" i="38"/>
  <c r="LL23" i="38"/>
  <c r="LL42" i="38"/>
  <c r="LH12" i="17"/>
  <c r="LJ17" i="38"/>
  <c r="LJ22" i="38"/>
  <c r="LJ15" i="38"/>
  <c r="LI8" i="17"/>
  <c r="LH10" i="17"/>
  <c r="LO4" i="44"/>
  <c r="LO11" i="44"/>
  <c r="LO14" i="44"/>
  <c r="LQ5" i="44"/>
  <c r="LO10" i="44"/>
  <c r="LO13" i="44"/>
  <c r="LO9" i="44"/>
  <c r="LO12" i="44"/>
  <c r="LO15" i="44"/>
  <c r="LO17" i="44"/>
  <c r="LO22" i="44"/>
  <c r="LO25" i="44"/>
  <c r="LO28" i="44"/>
  <c r="LO21" i="44"/>
  <c r="LO24" i="44"/>
  <c r="LO27" i="44"/>
  <c r="LO35" i="44"/>
  <c r="LO16" i="44"/>
  <c r="LO42" i="44"/>
  <c r="LO44" i="44"/>
  <c r="LO47" i="44"/>
  <c r="LO49" i="44"/>
  <c r="LO51" i="44"/>
  <c r="LO54" i="44"/>
  <c r="LO56" i="44"/>
  <c r="LO40" i="44"/>
  <c r="LO58" i="44"/>
  <c r="LO38" i="44"/>
  <c r="LO20" i="44"/>
  <c r="LO23" i="44"/>
  <c r="LO37" i="44"/>
  <c r="LO43" i="44"/>
  <c r="LO45" i="44"/>
  <c r="LO48" i="44"/>
  <c r="LO50" i="44"/>
  <c r="LO53" i="44"/>
  <c r="LO57" i="44"/>
  <c r="LO34" i="44"/>
  <c r="LO55" i="44"/>
  <c r="LO36" i="44"/>
  <c r="LO26" i="44"/>
  <c r="LI16" i="17"/>
  <c r="LI10" i="17"/>
  <c r="LH14" i="45"/>
  <c r="LH18" i="45"/>
  <c r="LH44" i="45"/>
  <c r="LH11" i="45"/>
  <c r="LH15" i="45"/>
  <c r="LH45" i="45"/>
  <c r="LH12" i="45"/>
  <c r="LH16" i="45"/>
  <c r="LH46" i="45"/>
  <c r="LH13" i="45"/>
  <c r="LH17" i="45"/>
  <c r="LH43" i="45"/>
  <c r="LH4" i="45"/>
  <c r="LH51" i="45"/>
  <c r="LH57" i="45"/>
  <c r="LH61" i="45"/>
  <c r="LH65" i="45"/>
  <c r="LH68" i="45"/>
  <c r="LH55" i="45"/>
  <c r="LH58" i="45"/>
  <c r="LH62" i="45"/>
  <c r="LH66" i="45"/>
  <c r="LH47" i="45"/>
  <c r="LH83" i="45"/>
  <c r="LH63" i="45"/>
  <c r="LH84" i="45"/>
  <c r="LH85" i="45"/>
  <c r="LH67" i="45"/>
  <c r="LH56" i="45"/>
  <c r="LH82" i="45"/>
  <c r="LH86" i="45"/>
  <c r="LH60" i="45"/>
  <c r="LH13" i="17"/>
  <c r="LW11" i="39"/>
  <c r="LY5" i="39"/>
  <c r="LW4" i="39"/>
  <c r="LW21" i="39" s="1"/>
  <c r="LW19" i="39"/>
  <c r="LW13" i="39"/>
  <c r="LW18" i="39"/>
  <c r="LW36" i="39" s="1"/>
  <c r="LW43" i="39" s="1"/>
  <c r="LW12" i="39"/>
  <c r="LW32" i="39"/>
  <c r="LV23" i="39"/>
  <c r="LV24" i="39"/>
  <c r="LJ13" i="38"/>
  <c r="LJ24" i="38"/>
  <c r="LU30" i="39"/>
  <c r="LH8" i="17"/>
  <c r="LR37" i="39"/>
  <c r="LR44" i="39" s="1"/>
  <c r="LT29" i="39"/>
  <c r="LV35" i="39"/>
  <c r="LV12" i="39"/>
  <c r="LJ11" i="38"/>
  <c r="LJ18" i="38"/>
  <c r="LL5" i="17"/>
  <c r="LJ20" i="17"/>
  <c r="LJ24" i="17"/>
  <c r="LJ13" i="17"/>
  <c r="LJ21" i="17"/>
  <c r="LJ25" i="17"/>
  <c r="LJ22" i="17"/>
  <c r="LJ28" i="17"/>
  <c r="LJ4" i="17"/>
  <c r="LJ11" i="17" s="1"/>
  <c r="LJ23" i="17"/>
  <c r="LJ32" i="17"/>
  <c r="LJ43" i="17"/>
  <c r="LJ30" i="17"/>
  <c r="LJ34" i="17"/>
  <c r="LJ44" i="17"/>
  <c r="LJ35" i="17"/>
  <c r="LJ29" i="17"/>
  <c r="LJ36" i="17"/>
  <c r="LJ40" i="17"/>
  <c r="LJ31" i="17"/>
  <c r="LJ41" i="17"/>
  <c r="LJ47" i="17"/>
  <c r="LJ51" i="17"/>
  <c r="LJ56" i="17"/>
  <c r="LJ45" i="17"/>
  <c r="LJ48" i="17"/>
  <c r="LJ53" i="17"/>
  <c r="LJ49" i="17"/>
  <c r="LJ54" i="17"/>
  <c r="LJ46" i="17"/>
  <c r="LJ50" i="17"/>
  <c r="LJ55" i="17"/>
  <c r="LJ59" i="17"/>
  <c r="LJ65" i="17"/>
  <c r="LJ69" i="17"/>
  <c r="LJ60" i="17"/>
  <c r="LJ66" i="17"/>
  <c r="LJ61" i="17"/>
  <c r="LJ67" i="17"/>
  <c r="LJ57" i="17"/>
  <c r="LJ58" i="17"/>
  <c r="LJ64" i="17"/>
  <c r="LJ68" i="17"/>
  <c r="LJ70" i="17"/>
  <c r="LJ71" i="17"/>
  <c r="LJ76" i="17"/>
  <c r="LJ80" i="17"/>
  <c r="LJ72" i="17"/>
  <c r="LJ77" i="17"/>
  <c r="LJ81" i="17"/>
  <c r="LJ74" i="17"/>
  <c r="LJ78" i="17"/>
  <c r="LJ75" i="17"/>
  <c r="LJ79" i="17"/>
  <c r="LJ86" i="17"/>
  <c r="LJ90" i="17"/>
  <c r="LJ84" i="17"/>
  <c r="LJ85" i="17"/>
  <c r="LJ87" i="17"/>
  <c r="LJ91" i="17"/>
  <c r="LJ88" i="17"/>
  <c r="LJ92" i="17"/>
  <c r="LJ82" i="17"/>
  <c r="LJ89" i="17"/>
  <c r="LJ9" i="38"/>
  <c r="LJ16" i="38"/>
  <c r="LI13" i="17"/>
  <c r="LH11" i="17"/>
  <c r="LJ40" i="38"/>
  <c r="LJ14" i="38"/>
  <c r="LI15" i="17"/>
  <c r="LP5" i="44"/>
  <c r="LH16" i="17"/>
  <c r="LU29" i="39"/>
  <c r="LL5" i="57"/>
  <c r="LJ4" i="57"/>
  <c r="LH15" i="17"/>
  <c r="LV17" i="39"/>
  <c r="LI5" i="45"/>
  <c r="LJ5" i="45" s="1"/>
  <c r="LJ21" i="38"/>
  <c r="LJ25" i="38" s="1"/>
  <c r="LJ30" i="38"/>
  <c r="LJ10" i="38"/>
  <c r="LJ12" i="38" s="1"/>
  <c r="LI11" i="17"/>
  <c r="LH14" i="17"/>
  <c r="LM5" i="38"/>
  <c r="LK29" i="38"/>
  <c r="LK39" i="38"/>
  <c r="LK14" i="38"/>
  <c r="LK16" i="38"/>
  <c r="LK18" i="38"/>
  <c r="LK24" i="38"/>
  <c r="LK32" i="38"/>
  <c r="LK8" i="38"/>
  <c r="LK27" i="38"/>
  <c r="LK37" i="38"/>
  <c r="LK4" i="38"/>
  <c r="LK15" i="38" s="1"/>
  <c r="LK35" i="38"/>
  <c r="LK20" i="38"/>
  <c r="LK30" i="38"/>
  <c r="LK40" i="38"/>
  <c r="LK9" i="38"/>
  <c r="LK11" i="38"/>
  <c r="LK13" i="38"/>
  <c r="LK33" i="38"/>
  <c r="LK28" i="38"/>
  <c r="LK38" i="38"/>
  <c r="LK26" i="38"/>
  <c r="LK36" i="38"/>
  <c r="LK21" i="38"/>
  <c r="LK42" i="38"/>
  <c r="LJ9" i="46"/>
  <c r="LL5" i="46"/>
  <c r="LJ4" i="46"/>
  <c r="LJ10" i="46"/>
  <c r="LJ8" i="46"/>
  <c r="LJ17" i="46"/>
  <c r="LJ15" i="46"/>
  <c r="LJ14" i="46"/>
  <c r="LJ18" i="46"/>
  <c r="LJ16" i="46"/>
  <c r="LJ19" i="46"/>
  <c r="LJ23" i="46"/>
  <c r="LJ21" i="46"/>
  <c r="LJ20" i="46"/>
  <c r="LJ26" i="46"/>
  <c r="LJ22" i="46"/>
  <c r="LJ24" i="46"/>
  <c r="LJ30" i="46"/>
  <c r="LJ25" i="46"/>
  <c r="LJ27" i="46"/>
  <c r="LJ29" i="46"/>
  <c r="LJ32" i="46"/>
  <c r="LJ31" i="46"/>
  <c r="LJ34" i="46"/>
  <c r="LJ35" i="46"/>
  <c r="LJ37" i="46"/>
  <c r="LJ33" i="46"/>
  <c r="LJ36" i="46"/>
  <c r="LJ41" i="46"/>
  <c r="LJ38" i="46"/>
  <c r="LJ39" i="46"/>
  <c r="LJ40" i="46"/>
  <c r="LJ45" i="46"/>
  <c r="LJ42" i="46"/>
  <c r="LJ46" i="46"/>
  <c r="LJ52" i="46"/>
  <c r="LJ53" i="46"/>
  <c r="LJ47" i="46"/>
  <c r="LJ43" i="46"/>
  <c r="LJ48" i="46"/>
  <c r="LJ57" i="46"/>
  <c r="LJ58" i="46"/>
  <c r="LJ60" i="46"/>
  <c r="LJ56" i="46"/>
  <c r="LJ54" i="46"/>
  <c r="LJ65" i="46"/>
  <c r="LJ63" i="46"/>
  <c r="LJ68" i="46"/>
  <c r="LJ75" i="46"/>
  <c r="LJ69" i="46"/>
  <c r="LJ70" i="46"/>
  <c r="LJ71" i="46"/>
  <c r="LJ64" i="46"/>
  <c r="LJ72" i="46"/>
  <c r="LV42" i="39"/>
  <c r="LV40" i="39"/>
  <c r="LI25" i="38"/>
  <c r="LJ26" i="38"/>
  <c r="LJ35" i="38"/>
  <c r="LJ29" i="38"/>
  <c r="LX23" i="39"/>
  <c r="LZ5" i="39"/>
  <c r="LX16" i="39"/>
  <c r="LX8" i="39"/>
  <c r="LX20" i="39"/>
  <c r="LX33" i="39"/>
  <c r="LX41" i="39" s="1"/>
  <c r="LX4" i="39"/>
  <c r="LX14" i="39" s="1"/>
  <c r="LX13" i="39"/>
  <c r="LX34" i="39"/>
  <c r="LX24" i="39"/>
  <c r="LX26" i="39"/>
  <c r="LX15" i="39"/>
  <c r="LX22" i="39"/>
  <c r="LX10" i="39"/>
  <c r="LX31" i="39"/>
  <c r="LX32" i="39"/>
  <c r="LJ4" i="45" l="1"/>
  <c r="LJ14" i="45"/>
  <c r="LJ18" i="45"/>
  <c r="LJ44" i="45"/>
  <c r="LJ11" i="45"/>
  <c r="LJ15" i="45"/>
  <c r="LJ12" i="45"/>
  <c r="LJ16" i="45"/>
  <c r="LJ45" i="45"/>
  <c r="LJ13" i="45"/>
  <c r="LJ56" i="45"/>
  <c r="LJ60" i="45"/>
  <c r="LJ63" i="45"/>
  <c r="LJ67" i="45"/>
  <c r="LJ46" i="45"/>
  <c r="LJ17" i="45"/>
  <c r="LJ43" i="45"/>
  <c r="LJ51" i="45"/>
  <c r="LJ57" i="45"/>
  <c r="LJ61" i="45"/>
  <c r="LJ65" i="45"/>
  <c r="LJ68" i="45"/>
  <c r="LJ55" i="45"/>
  <c r="LJ58" i="45"/>
  <c r="LJ62" i="45"/>
  <c r="LJ66" i="45"/>
  <c r="LJ83" i="45"/>
  <c r="LJ84" i="45"/>
  <c r="LJ47" i="45"/>
  <c r="LJ85" i="45"/>
  <c r="LJ82" i="45"/>
  <c r="LJ86" i="45"/>
  <c r="LP3" i="44"/>
  <c r="LP4" i="44"/>
  <c r="LP11" i="44"/>
  <c r="LR5" i="44"/>
  <c r="LP10" i="44"/>
  <c r="LP9" i="44"/>
  <c r="LP12" i="44"/>
  <c r="LP16" i="44"/>
  <c r="LP23" i="44"/>
  <c r="LP26" i="44"/>
  <c r="LP34" i="44"/>
  <c r="LP13" i="44"/>
  <c r="LP14" i="44"/>
  <c r="LP15" i="44"/>
  <c r="LP17" i="44"/>
  <c r="LP22" i="44"/>
  <c r="LP25" i="44"/>
  <c r="LP28" i="44"/>
  <c r="LP36" i="44"/>
  <c r="LP40" i="44"/>
  <c r="LP44" i="44"/>
  <c r="LP48" i="44"/>
  <c r="LP51" i="44"/>
  <c r="LP55" i="44"/>
  <c r="LP21" i="44"/>
  <c r="LP20" i="44"/>
  <c r="LP42" i="44"/>
  <c r="LP47" i="44"/>
  <c r="LP49" i="44"/>
  <c r="LP54" i="44"/>
  <c r="LP56" i="44"/>
  <c r="LP58" i="44"/>
  <c r="LP27" i="44"/>
  <c r="LP38" i="44"/>
  <c r="LP37" i="44"/>
  <c r="LP43" i="44"/>
  <c r="LP45" i="44"/>
  <c r="LP50" i="44"/>
  <c r="LP53" i="44"/>
  <c r="LP57" i="44"/>
  <c r="LP24" i="44"/>
  <c r="LP35" i="44"/>
  <c r="LX17" i="39"/>
  <c r="LX12" i="39"/>
  <c r="LK31" i="38"/>
  <c r="LX39" i="39"/>
  <c r="LK23" i="38"/>
  <c r="LX18" i="39"/>
  <c r="LX36" i="39" s="1"/>
  <c r="LX43" i="39" s="1"/>
  <c r="LX21" i="39"/>
  <c r="LK17" i="38"/>
  <c r="LK22" i="38"/>
  <c r="LM21" i="38"/>
  <c r="LM42" i="38"/>
  <c r="LM29" i="38"/>
  <c r="LM39" i="38"/>
  <c r="LM24" i="38"/>
  <c r="LM32" i="38"/>
  <c r="LM22" i="38"/>
  <c r="LM4" i="38"/>
  <c r="LM16" i="38" s="1"/>
  <c r="LM20" i="38"/>
  <c r="LM30" i="38"/>
  <c r="LM13" i="38"/>
  <c r="LM15" i="38"/>
  <c r="LM38" i="38"/>
  <c r="LM23" i="38"/>
  <c r="LL4" i="57"/>
  <c r="LJ10" i="17"/>
  <c r="LL23" i="17"/>
  <c r="LL29" i="17"/>
  <c r="LL20" i="17"/>
  <c r="LL24" i="17"/>
  <c r="LL30" i="17"/>
  <c r="LL21" i="17"/>
  <c r="LL25" i="17"/>
  <c r="LL22" i="17"/>
  <c r="LL28" i="17"/>
  <c r="LL4" i="17"/>
  <c r="LL10" i="17" s="1"/>
  <c r="LL31" i="17"/>
  <c r="LL41" i="17"/>
  <c r="LL46" i="17"/>
  <c r="LL32" i="17"/>
  <c r="LL43" i="17"/>
  <c r="LL34" i="17"/>
  <c r="LL44" i="17"/>
  <c r="LL35" i="17"/>
  <c r="LL36" i="17"/>
  <c r="LL40" i="17"/>
  <c r="LL50" i="17"/>
  <c r="LL55" i="17"/>
  <c r="LL47" i="17"/>
  <c r="LL51" i="17"/>
  <c r="LL56" i="17"/>
  <c r="LL45" i="17"/>
  <c r="LL48" i="17"/>
  <c r="LL53" i="17"/>
  <c r="LL49" i="17"/>
  <c r="LL54" i="17"/>
  <c r="LL58" i="17"/>
  <c r="LL64" i="17"/>
  <c r="LL68" i="17"/>
  <c r="LL59" i="17"/>
  <c r="LL65" i="17"/>
  <c r="LL69" i="17"/>
  <c r="LL60" i="17"/>
  <c r="LL66" i="17"/>
  <c r="LL70" i="17"/>
  <c r="LL61" i="17"/>
  <c r="LL67" i="17"/>
  <c r="LL71" i="17"/>
  <c r="LL57" i="17"/>
  <c r="LL75" i="17"/>
  <c r="LL79" i="17"/>
  <c r="LL84" i="17"/>
  <c r="LL76" i="17"/>
  <c r="LL80" i="17"/>
  <c r="LL85" i="17"/>
  <c r="LL72" i="17"/>
  <c r="LL77" i="17"/>
  <c r="LL81" i="17"/>
  <c r="LL74" i="17"/>
  <c r="LL78" i="17"/>
  <c r="LL89" i="17"/>
  <c r="LL86" i="17"/>
  <c r="LL90" i="17"/>
  <c r="LL87" i="17"/>
  <c r="LL91" i="17"/>
  <c r="LL88" i="17"/>
  <c r="LL92" i="17"/>
  <c r="LL82" i="17"/>
  <c r="LW24" i="39"/>
  <c r="LW9" i="39"/>
  <c r="LL26" i="38"/>
  <c r="LL35" i="38"/>
  <c r="LL29" i="38"/>
  <c r="LK25" i="38"/>
  <c r="LX35" i="39"/>
  <c r="LX9" i="39"/>
  <c r="LK10" i="38"/>
  <c r="LK12" i="38" s="1"/>
  <c r="LU37" i="39"/>
  <c r="LU44" i="39" s="1"/>
  <c r="LW34" i="39"/>
  <c r="LW20" i="39"/>
  <c r="LW16" i="39"/>
  <c r="LL21" i="38"/>
  <c r="LW33" i="39"/>
  <c r="LW41" i="39" s="1"/>
  <c r="LW25" i="39"/>
  <c r="LY11" i="39"/>
  <c r="LY23" i="39"/>
  <c r="MA5" i="39"/>
  <c r="LY16" i="39"/>
  <c r="LY9" i="39"/>
  <c r="LY21" i="39"/>
  <c r="LY4" i="39"/>
  <c r="LY19" i="39" s="1"/>
  <c r="LY12" i="39"/>
  <c r="LY24" i="39"/>
  <c r="LY31" i="39"/>
  <c r="LY40" i="39" s="1"/>
  <c r="LY32" i="39"/>
  <c r="LY34" i="39"/>
  <c r="LY42" i="39" s="1"/>
  <c r="LY17" i="39"/>
  <c r="LY14" i="39"/>
  <c r="LY35" i="39"/>
  <c r="LY8" i="39"/>
  <c r="LY25" i="39"/>
  <c r="LY39" i="39"/>
  <c r="LY33" i="39"/>
  <c r="LY41" i="39" s="1"/>
  <c r="LL38" i="38"/>
  <c r="LL22" i="38"/>
  <c r="LN5" i="38"/>
  <c r="LK13" i="17"/>
  <c r="MB5" i="39"/>
  <c r="LZ16" i="39"/>
  <c r="LZ4" i="39"/>
  <c r="LZ8" i="39" s="1"/>
  <c r="LZ19" i="39"/>
  <c r="LZ33" i="39"/>
  <c r="LZ41" i="39" s="1"/>
  <c r="LZ34" i="39"/>
  <c r="LZ42" i="39" s="1"/>
  <c r="LZ17" i="39"/>
  <c r="LZ24" i="39"/>
  <c r="LZ35" i="39"/>
  <c r="LZ26" i="39"/>
  <c r="LX40" i="39"/>
  <c r="LL8" i="46"/>
  <c r="LL4" i="46"/>
  <c r="LL14" i="46"/>
  <c r="LL16" i="46"/>
  <c r="LL17" i="46"/>
  <c r="LL10" i="46"/>
  <c r="LL9" i="46"/>
  <c r="LL15" i="46"/>
  <c r="LL18" i="46"/>
  <c r="LL19" i="46"/>
  <c r="LL22" i="46"/>
  <c r="LL21" i="46"/>
  <c r="LL20" i="46"/>
  <c r="LL23" i="46"/>
  <c r="LL24" i="46"/>
  <c r="LL25" i="46"/>
  <c r="LL27" i="46"/>
  <c r="LL26" i="46"/>
  <c r="LL33" i="46"/>
  <c r="LL34" i="46"/>
  <c r="LL31" i="46"/>
  <c r="LL29" i="46"/>
  <c r="LL36" i="46"/>
  <c r="LL39" i="46"/>
  <c r="LL37" i="46"/>
  <c r="LL32" i="46"/>
  <c r="LL30" i="46"/>
  <c r="LL35" i="46"/>
  <c r="LL40" i="46"/>
  <c r="LL41" i="46"/>
  <c r="LL38" i="46"/>
  <c r="LL46" i="46"/>
  <c r="LL45" i="46"/>
  <c r="LL43" i="46"/>
  <c r="LL42" i="46"/>
  <c r="LL48" i="46"/>
  <c r="LL52" i="46"/>
  <c r="LL53" i="46"/>
  <c r="LL47" i="46"/>
  <c r="LL54" i="46"/>
  <c r="LL57" i="46"/>
  <c r="LL56" i="46"/>
  <c r="LL64" i="46"/>
  <c r="LL70" i="46"/>
  <c r="LL58" i="46"/>
  <c r="LL65" i="46"/>
  <c r="LL60" i="46"/>
  <c r="LL63" i="46"/>
  <c r="LL68" i="46"/>
  <c r="LL69" i="46"/>
  <c r="LL72" i="46"/>
  <c r="LL75" i="46"/>
  <c r="LL71" i="46"/>
  <c r="LK19" i="38"/>
  <c r="LJ15" i="17"/>
  <c r="LW31" i="39"/>
  <c r="LW40" i="39" s="1"/>
  <c r="LW8" i="39"/>
  <c r="LL33" i="38"/>
  <c r="LL27" i="38"/>
  <c r="LL17" i="38"/>
  <c r="LK14" i="17"/>
  <c r="LX11" i="39"/>
  <c r="LJ14" i="17"/>
  <c r="LV29" i="39"/>
  <c r="LW15" i="39"/>
  <c r="LW22" i="39"/>
  <c r="LT30" i="39"/>
  <c r="LT37" i="39" s="1"/>
  <c r="LT44" i="39" s="1"/>
  <c r="LL15" i="38"/>
  <c r="LL8" i="38"/>
  <c r="LK9" i="17"/>
  <c r="LJ9" i="17"/>
  <c r="LW26" i="39"/>
  <c r="LW10" i="39"/>
  <c r="LL13" i="38"/>
  <c r="LL32" i="38"/>
  <c r="LK8" i="17"/>
  <c r="LK5" i="45"/>
  <c r="LI4" i="45"/>
  <c r="LI14" i="45"/>
  <c r="LI18" i="45"/>
  <c r="LI44" i="45"/>
  <c r="LI11" i="45"/>
  <c r="LI15" i="45"/>
  <c r="LI45" i="45"/>
  <c r="LI12" i="45"/>
  <c r="LI16" i="45"/>
  <c r="LI46" i="45"/>
  <c r="LI13" i="45"/>
  <c r="LI17" i="45"/>
  <c r="LI43" i="45"/>
  <c r="LI56" i="45"/>
  <c r="LI60" i="45"/>
  <c r="LI63" i="45"/>
  <c r="LI67" i="45"/>
  <c r="LI51" i="45"/>
  <c r="LI57" i="45"/>
  <c r="LI61" i="45"/>
  <c r="LI65" i="45"/>
  <c r="LI68" i="45"/>
  <c r="LI55" i="45"/>
  <c r="LI58" i="45"/>
  <c r="LI62" i="45"/>
  <c r="LI66" i="45"/>
  <c r="LI47" i="45"/>
  <c r="LI83" i="45"/>
  <c r="LI84" i="45"/>
  <c r="LI85" i="45"/>
  <c r="LI82" i="45"/>
  <c r="LI86" i="45"/>
  <c r="LJ8" i="17"/>
  <c r="LW23" i="39"/>
  <c r="LW17" i="39"/>
  <c r="LQ4" i="44"/>
  <c r="LQ11" i="44"/>
  <c r="LS5" i="44"/>
  <c r="LQ10" i="44"/>
  <c r="LQ13" i="44"/>
  <c r="LQ16" i="44"/>
  <c r="LQ21" i="44"/>
  <c r="LQ20" i="44"/>
  <c r="LQ9" i="44"/>
  <c r="LQ23" i="44"/>
  <c r="LQ26" i="44"/>
  <c r="LQ34" i="44"/>
  <c r="LQ12" i="44"/>
  <c r="LQ14" i="44"/>
  <c r="LQ15" i="44"/>
  <c r="LQ17" i="44"/>
  <c r="LQ22" i="44"/>
  <c r="LQ25" i="44"/>
  <c r="LQ24" i="44"/>
  <c r="LQ27" i="44"/>
  <c r="LQ35" i="44"/>
  <c r="LQ44" i="44"/>
  <c r="LQ51" i="44"/>
  <c r="LQ40" i="44"/>
  <c r="LQ42" i="44"/>
  <c r="LQ47" i="44"/>
  <c r="LQ49" i="44"/>
  <c r="LQ54" i="44"/>
  <c r="LQ56" i="44"/>
  <c r="LQ58" i="44"/>
  <c r="LQ38" i="44"/>
  <c r="LQ28" i="44"/>
  <c r="LQ48" i="44"/>
  <c r="LQ37" i="44"/>
  <c r="LQ43" i="44"/>
  <c r="LQ45" i="44"/>
  <c r="LQ50" i="44"/>
  <c r="LQ53" i="44"/>
  <c r="LQ57" i="44"/>
  <c r="LQ55" i="44"/>
  <c r="LQ36" i="44"/>
  <c r="LL11" i="38"/>
  <c r="LL12" i="38" s="1"/>
  <c r="LL24" i="38"/>
  <c r="LM5" i="57"/>
  <c r="LN5" i="57" s="1"/>
  <c r="LK11" i="17"/>
  <c r="LK16" i="17"/>
  <c r="LM5" i="46"/>
  <c r="LJ31" i="38"/>
  <c r="LJ16" i="17"/>
  <c r="LL9" i="38"/>
  <c r="LL18" i="38"/>
  <c r="LX42" i="39"/>
  <c r="LL40" i="38"/>
  <c r="LL16" i="38"/>
  <c r="LX19" i="39"/>
  <c r="LX25" i="39"/>
  <c r="LJ19" i="38"/>
  <c r="LW39" i="39"/>
  <c r="LW29" i="39" s="1"/>
  <c r="LW14" i="39"/>
  <c r="LL30" i="38"/>
  <c r="LL14" i="38"/>
  <c r="LK10" i="17"/>
  <c r="LJ12" i="17"/>
  <c r="LW35" i="39"/>
  <c r="LL36" i="38"/>
  <c r="LL20" i="38"/>
  <c r="LL25" i="38" s="1"/>
  <c r="LM5" i="17"/>
  <c r="LY29" i="39" l="1"/>
  <c r="LN4" i="57"/>
  <c r="LZ12" i="39"/>
  <c r="LZ10" i="39"/>
  <c r="LL15" i="17"/>
  <c r="LL13" i="17"/>
  <c r="LM40" i="38"/>
  <c r="LM14" i="38"/>
  <c r="LK13" i="45"/>
  <c r="LK17" i="45"/>
  <c r="LK43" i="45"/>
  <c r="LK4" i="45"/>
  <c r="LK14" i="45"/>
  <c r="LK18" i="45"/>
  <c r="LK44" i="45"/>
  <c r="LK11" i="45"/>
  <c r="LK15" i="45"/>
  <c r="LK45" i="45"/>
  <c r="LK12" i="45"/>
  <c r="LK16" i="45"/>
  <c r="LK46" i="45"/>
  <c r="LK47" i="45"/>
  <c r="LK56" i="45"/>
  <c r="LK60" i="45"/>
  <c r="LK63" i="45"/>
  <c r="LK67" i="45"/>
  <c r="LK51" i="45"/>
  <c r="LK57" i="45"/>
  <c r="LK61" i="45"/>
  <c r="LK65" i="45"/>
  <c r="LK68" i="45"/>
  <c r="LK55" i="45"/>
  <c r="LK58" i="45"/>
  <c r="LK62" i="45"/>
  <c r="LK82" i="45"/>
  <c r="LK86" i="45"/>
  <c r="LK83" i="45"/>
  <c r="LK66" i="45"/>
  <c r="LK84" i="45"/>
  <c r="LK85" i="45"/>
  <c r="LW42" i="39"/>
  <c r="LL14" i="17"/>
  <c r="LX29" i="39"/>
  <c r="LX30" i="39" s="1"/>
  <c r="LV30" i="39"/>
  <c r="LV37" i="39" s="1"/>
  <c r="LV44" i="39" s="1"/>
  <c r="LN4" i="38"/>
  <c r="LN18" i="38" s="1"/>
  <c r="LN42" i="38"/>
  <c r="LN29" i="38"/>
  <c r="LN8" i="38"/>
  <c r="LN14" i="38"/>
  <c r="LN16" i="38"/>
  <c r="LN27" i="38"/>
  <c r="LN20" i="38"/>
  <c r="LN40" i="38"/>
  <c r="LN9" i="38"/>
  <c r="LN11" i="38"/>
  <c r="LN33" i="38"/>
  <c r="LL9" i="17"/>
  <c r="LM25" i="38"/>
  <c r="LM4" i="46"/>
  <c r="LM8" i="46"/>
  <c r="LM9" i="46"/>
  <c r="LM10" i="46"/>
  <c r="LM16" i="46"/>
  <c r="LM15" i="46"/>
  <c r="LM18" i="46"/>
  <c r="LM14" i="46"/>
  <c r="LM17" i="46"/>
  <c r="LM19" i="46"/>
  <c r="LM22" i="46"/>
  <c r="LM21" i="46"/>
  <c r="LM20" i="46"/>
  <c r="LM25" i="46"/>
  <c r="LM23" i="46"/>
  <c r="LM24" i="46"/>
  <c r="LM29" i="46"/>
  <c r="LM26" i="46"/>
  <c r="LM30" i="46"/>
  <c r="LM27" i="46"/>
  <c r="LM33" i="46"/>
  <c r="LM34" i="46"/>
  <c r="LM35" i="46"/>
  <c r="LM31" i="46"/>
  <c r="LM36" i="46"/>
  <c r="LM39" i="46"/>
  <c r="LM32" i="46"/>
  <c r="LM40" i="46"/>
  <c r="LM37" i="46"/>
  <c r="LM38" i="46"/>
  <c r="LM41" i="46"/>
  <c r="LM43" i="46"/>
  <c r="LM42" i="46"/>
  <c r="LM48" i="46"/>
  <c r="LM46" i="46"/>
  <c r="LM52" i="46"/>
  <c r="LM45" i="46"/>
  <c r="LM47" i="46"/>
  <c r="LM56" i="46"/>
  <c r="LM63" i="46"/>
  <c r="LM54" i="46"/>
  <c r="LM57" i="46"/>
  <c r="LM58" i="46"/>
  <c r="LM53" i="46"/>
  <c r="LM64" i="46"/>
  <c r="LM65" i="46"/>
  <c r="LM60" i="46"/>
  <c r="LM68" i="46"/>
  <c r="LM72" i="46"/>
  <c r="LM75" i="46"/>
  <c r="LM69" i="46"/>
  <c r="LM70" i="46"/>
  <c r="LM71" i="46"/>
  <c r="LZ21" i="39"/>
  <c r="LZ14" i="39"/>
  <c r="LY20" i="39"/>
  <c r="MA15" i="39"/>
  <c r="MA8" i="39"/>
  <c r="MA20" i="39"/>
  <c r="MA13" i="39"/>
  <c r="MA18" i="39"/>
  <c r="MA36" i="39" s="1"/>
  <c r="MA43" i="39" s="1"/>
  <c r="MA11" i="39"/>
  <c r="MA23" i="39"/>
  <c r="MC5" i="39"/>
  <c r="MA9" i="39"/>
  <c r="MA21" i="39"/>
  <c r="MA14" i="39"/>
  <c r="MA4" i="39"/>
  <c r="MA33" i="39" s="1"/>
  <c r="MA41" i="39" s="1"/>
  <c r="MA12" i="39"/>
  <c r="MA17" i="39"/>
  <c r="MA10" i="39"/>
  <c r="MA22" i="39"/>
  <c r="MA26" i="39"/>
  <c r="MA39" i="39"/>
  <c r="MA16" i="39"/>
  <c r="MA31" i="39"/>
  <c r="MA40" i="39" s="1"/>
  <c r="MA32" i="39"/>
  <c r="MA34" i="39"/>
  <c r="MA42" i="39" s="1"/>
  <c r="MA24" i="39"/>
  <c r="MA35" i="39"/>
  <c r="MA19" i="39"/>
  <c r="MA25" i="39"/>
  <c r="LL8" i="17"/>
  <c r="LM35" i="38"/>
  <c r="LM10" i="38"/>
  <c r="LL19" i="38"/>
  <c r="LL16" i="17"/>
  <c r="MB15" i="39"/>
  <c r="MB20" i="39"/>
  <c r="MB13" i="39"/>
  <c r="MB25" i="39"/>
  <c r="MB18" i="39"/>
  <c r="MB36" i="39" s="1"/>
  <c r="MB43" i="39" s="1"/>
  <c r="MB16" i="39"/>
  <c r="MD5" i="39"/>
  <c r="MB9" i="39"/>
  <c r="MB4" i="39"/>
  <c r="MB21" i="39" s="1"/>
  <c r="MB24" i="39"/>
  <c r="MB26" i="39"/>
  <c r="MB39" i="39"/>
  <c r="MB33" i="39"/>
  <c r="MB41" i="39" s="1"/>
  <c r="MB31" i="39"/>
  <c r="MB32" i="39"/>
  <c r="MB11" i="39"/>
  <c r="MB34" i="39"/>
  <c r="MB17" i="39"/>
  <c r="MB35" i="39"/>
  <c r="LW30" i="39"/>
  <c r="LW37" i="39" s="1"/>
  <c r="LW44" i="39" s="1"/>
  <c r="LN5" i="46"/>
  <c r="LZ20" i="39"/>
  <c r="LZ23" i="39"/>
  <c r="LY22" i="39"/>
  <c r="LY15" i="39"/>
  <c r="LY18" i="39"/>
  <c r="LY36" i="39" s="1"/>
  <c r="LY43" i="39" s="1"/>
  <c r="LM28" i="38"/>
  <c r="LM37" i="38"/>
  <c r="LM36" i="38"/>
  <c r="LL5" i="45"/>
  <c r="LM5" i="45" s="1"/>
  <c r="LO5" i="57"/>
  <c r="LM4" i="57"/>
  <c r="LM12" i="17"/>
  <c r="LM23" i="17"/>
  <c r="LM20" i="17"/>
  <c r="LM24" i="17"/>
  <c r="LM30" i="17"/>
  <c r="LM10" i="17"/>
  <c r="LM21" i="17"/>
  <c r="LM25" i="17"/>
  <c r="LM22" i="17"/>
  <c r="LM4" i="17"/>
  <c r="LM16" i="17" s="1"/>
  <c r="LM31" i="17"/>
  <c r="LM41" i="17"/>
  <c r="LM32" i="17"/>
  <c r="LM43" i="17"/>
  <c r="LM29" i="17"/>
  <c r="LM34" i="17"/>
  <c r="LM28" i="17"/>
  <c r="LM35" i="17"/>
  <c r="LM36" i="17"/>
  <c r="LM40" i="17"/>
  <c r="LM45" i="17"/>
  <c r="LM46" i="17"/>
  <c r="LM50" i="17"/>
  <c r="LM55" i="17"/>
  <c r="LM47" i="17"/>
  <c r="LM51" i="17"/>
  <c r="LM44" i="17"/>
  <c r="LM48" i="17"/>
  <c r="LM53" i="17"/>
  <c r="LM49" i="17"/>
  <c r="LM54" i="17"/>
  <c r="LM57" i="17"/>
  <c r="LM58" i="17"/>
  <c r="LM64" i="17"/>
  <c r="LM68" i="17"/>
  <c r="LM56" i="17"/>
  <c r="LM59" i="17"/>
  <c r="LM65" i="17"/>
  <c r="LM69" i="17"/>
  <c r="LM60" i="17"/>
  <c r="LM66" i="17"/>
  <c r="LM61" i="17"/>
  <c r="LM67" i="17"/>
  <c r="LM70" i="17"/>
  <c r="LM75" i="17"/>
  <c r="LM79" i="17"/>
  <c r="LM71" i="17"/>
  <c r="LM76" i="17"/>
  <c r="LM80" i="17"/>
  <c r="LM72" i="17"/>
  <c r="LM77" i="17"/>
  <c r="LM81" i="17"/>
  <c r="LM74" i="17"/>
  <c r="LM78" i="17"/>
  <c r="LM82" i="17"/>
  <c r="LM89" i="17"/>
  <c r="LM84" i="17"/>
  <c r="LM85" i="17"/>
  <c r="LM86" i="17"/>
  <c r="LM90" i="17"/>
  <c r="LM87" i="17"/>
  <c r="LM91" i="17"/>
  <c r="LM88" i="17"/>
  <c r="LM92" i="17"/>
  <c r="LZ32" i="39"/>
  <c r="LZ11" i="39"/>
  <c r="LY26" i="39"/>
  <c r="LY10" i="39"/>
  <c r="LY13" i="39"/>
  <c r="LM33" i="38"/>
  <c r="LM27" i="38"/>
  <c r="LM26" i="38"/>
  <c r="LM31" i="38" s="1"/>
  <c r="LS9" i="44"/>
  <c r="LS12" i="44"/>
  <c r="LS4" i="44"/>
  <c r="LS11" i="44"/>
  <c r="LS10" i="44"/>
  <c r="LS13" i="44"/>
  <c r="LS16" i="44"/>
  <c r="LS20" i="44"/>
  <c r="LS23" i="44"/>
  <c r="LS26" i="44"/>
  <c r="LS14" i="44"/>
  <c r="LS15" i="44"/>
  <c r="LS17" i="44"/>
  <c r="LS22" i="44"/>
  <c r="LS25" i="44"/>
  <c r="LS28" i="44"/>
  <c r="LS24" i="44"/>
  <c r="LS35" i="44"/>
  <c r="LS40" i="44"/>
  <c r="LS42" i="44"/>
  <c r="LS44" i="44"/>
  <c r="LS47" i="44"/>
  <c r="LS49" i="44"/>
  <c r="LS51" i="44"/>
  <c r="LS54" i="44"/>
  <c r="LS56" i="44"/>
  <c r="LS27" i="44"/>
  <c r="LS38" i="44"/>
  <c r="LS58" i="44"/>
  <c r="LS34" i="44"/>
  <c r="LS37" i="44"/>
  <c r="LS43" i="44"/>
  <c r="LS45" i="44"/>
  <c r="LS48" i="44"/>
  <c r="LS50" i="44"/>
  <c r="LS53" i="44"/>
  <c r="LS57" i="44"/>
  <c r="LS55" i="44"/>
  <c r="LS36" i="44"/>
  <c r="LS21" i="44"/>
  <c r="LZ31" i="39"/>
  <c r="LZ40" i="39" s="1"/>
  <c r="LZ18" i="39"/>
  <c r="LZ36" i="39" s="1"/>
  <c r="LZ43" i="39" s="1"/>
  <c r="LY30" i="39"/>
  <c r="LL12" i="17"/>
  <c r="LM8" i="38"/>
  <c r="LZ25" i="39"/>
  <c r="LO5" i="38"/>
  <c r="LZ15" i="39"/>
  <c r="LZ9" i="39"/>
  <c r="LZ13" i="39"/>
  <c r="LL31" i="38"/>
  <c r="LL11" i="17"/>
  <c r="LM11" i="38"/>
  <c r="LM18" i="38"/>
  <c r="LM17" i="38"/>
  <c r="LM19" i="38" s="1"/>
  <c r="LR4" i="44"/>
  <c r="LR11" i="44"/>
  <c r="LR14" i="44"/>
  <c r="LR17" i="44"/>
  <c r="LT5" i="44"/>
  <c r="LU5" i="44" s="1"/>
  <c r="LR10" i="44"/>
  <c r="LR13" i="44"/>
  <c r="LR16" i="44"/>
  <c r="LR24" i="44"/>
  <c r="LR27" i="44"/>
  <c r="LR35" i="44"/>
  <c r="LR38" i="44"/>
  <c r="LR43" i="44"/>
  <c r="LR47" i="44"/>
  <c r="LR50" i="44"/>
  <c r="LR54" i="44"/>
  <c r="LR20" i="44"/>
  <c r="LR9" i="44"/>
  <c r="LR23" i="44"/>
  <c r="LR26" i="44"/>
  <c r="LR34" i="44"/>
  <c r="LR37" i="44"/>
  <c r="LR42" i="44"/>
  <c r="LR45" i="44"/>
  <c r="LR49" i="44"/>
  <c r="LR53" i="44"/>
  <c r="LR56" i="44"/>
  <c r="LR12" i="44"/>
  <c r="LR15" i="44"/>
  <c r="LR22" i="44"/>
  <c r="LR25" i="44"/>
  <c r="LR28" i="44"/>
  <c r="LR36" i="44"/>
  <c r="LR40" i="44"/>
  <c r="LR21" i="44"/>
  <c r="LR44" i="44"/>
  <c r="LR51" i="44"/>
  <c r="LR58" i="44"/>
  <c r="LR48" i="44"/>
  <c r="LR57" i="44"/>
  <c r="LR55" i="44"/>
  <c r="LZ39" i="39"/>
  <c r="LZ22" i="39"/>
  <c r="LN5" i="17"/>
  <c r="LO5" i="17" s="1"/>
  <c r="LM9" i="38"/>
  <c r="LU9" i="44" l="1"/>
  <c r="LU12" i="44"/>
  <c r="LU4" i="44"/>
  <c r="LU11" i="44"/>
  <c r="LU14" i="44"/>
  <c r="LU17" i="44"/>
  <c r="LU21" i="44"/>
  <c r="LU16" i="44"/>
  <c r="LU24" i="44"/>
  <c r="LU27" i="44"/>
  <c r="LU35" i="44"/>
  <c r="LU20" i="44"/>
  <c r="LU13" i="44"/>
  <c r="LU10" i="44"/>
  <c r="LU23" i="44"/>
  <c r="LU26" i="44"/>
  <c r="LU22" i="44"/>
  <c r="LU25" i="44"/>
  <c r="LU28" i="44"/>
  <c r="LU57" i="44"/>
  <c r="LU36" i="44"/>
  <c r="LU55" i="44"/>
  <c r="LU42" i="44"/>
  <c r="LU49" i="44"/>
  <c r="LU40" i="44"/>
  <c r="LU44" i="44"/>
  <c r="LU47" i="44"/>
  <c r="LU51" i="44"/>
  <c r="LU54" i="44"/>
  <c r="LU56" i="44"/>
  <c r="LU38" i="44"/>
  <c r="LU58" i="44"/>
  <c r="LU15" i="44"/>
  <c r="LU34" i="44"/>
  <c r="LU37" i="44"/>
  <c r="LU45" i="44"/>
  <c r="LU53" i="44"/>
  <c r="LU43" i="44"/>
  <c r="LU48" i="44"/>
  <c r="LU50" i="44"/>
  <c r="LQ5" i="17"/>
  <c r="LO4" i="17"/>
  <c r="LO10" i="17" s="1"/>
  <c r="LO22" i="17"/>
  <c r="LO28" i="17"/>
  <c r="LO11" i="17"/>
  <c r="LO23" i="17"/>
  <c r="LO29" i="17"/>
  <c r="LO8" i="17"/>
  <c r="LO20" i="17"/>
  <c r="LO24" i="17"/>
  <c r="LO30" i="17"/>
  <c r="LO9" i="17"/>
  <c r="LO13" i="17"/>
  <c r="LO14" i="17"/>
  <c r="LO12" i="17"/>
  <c r="LO21" i="17"/>
  <c r="LO25" i="17"/>
  <c r="LO40" i="17"/>
  <c r="LO45" i="17"/>
  <c r="LO31" i="17"/>
  <c r="LO41" i="17"/>
  <c r="LO32" i="17"/>
  <c r="LO43" i="17"/>
  <c r="LO34" i="17"/>
  <c r="LO44" i="17"/>
  <c r="LO35" i="17"/>
  <c r="LO36" i="17"/>
  <c r="LO49" i="17"/>
  <c r="LO54" i="17"/>
  <c r="LO46" i="17"/>
  <c r="LO50" i="17"/>
  <c r="LO55" i="17"/>
  <c r="LO47" i="17"/>
  <c r="LO51" i="17"/>
  <c r="LO56" i="17"/>
  <c r="LO48" i="17"/>
  <c r="LO53" i="17"/>
  <c r="LO57" i="17"/>
  <c r="LO61" i="17"/>
  <c r="LO67" i="17"/>
  <c r="LO58" i="17"/>
  <c r="LO64" i="17"/>
  <c r="LO68" i="17"/>
  <c r="LO59" i="17"/>
  <c r="LO65" i="17"/>
  <c r="LO69" i="17"/>
  <c r="LO60" i="17"/>
  <c r="LO66" i="17"/>
  <c r="LO70" i="17"/>
  <c r="LO74" i="17"/>
  <c r="LO78" i="17"/>
  <c r="LO82" i="17"/>
  <c r="LO71" i="17"/>
  <c r="LO75" i="17"/>
  <c r="LO79" i="17"/>
  <c r="LO84" i="17"/>
  <c r="LO72" i="17"/>
  <c r="LO76" i="17"/>
  <c r="LO80" i="17"/>
  <c r="LO77" i="17"/>
  <c r="LO88" i="17"/>
  <c r="LO92" i="17"/>
  <c r="LO81" i="17"/>
  <c r="LO89" i="17"/>
  <c r="LO85" i="17"/>
  <c r="LO86" i="17"/>
  <c r="LO90" i="17"/>
  <c r="LO87" i="17"/>
  <c r="LO91" i="17"/>
  <c r="LM13" i="45"/>
  <c r="LM17" i="45"/>
  <c r="LM43" i="45"/>
  <c r="LM4" i="45"/>
  <c r="LM14" i="45"/>
  <c r="LM18" i="45"/>
  <c r="LM44" i="45"/>
  <c r="LM11" i="45"/>
  <c r="LM15" i="45"/>
  <c r="LM45" i="45"/>
  <c r="LM16" i="45"/>
  <c r="LM55" i="45"/>
  <c r="LM58" i="45"/>
  <c r="LM62" i="45"/>
  <c r="LM66" i="45"/>
  <c r="LM47" i="45"/>
  <c r="LM46" i="45"/>
  <c r="LM56" i="45"/>
  <c r="LM60" i="45"/>
  <c r="LM63" i="45"/>
  <c r="LM67" i="45"/>
  <c r="LM51" i="45"/>
  <c r="LM57" i="45"/>
  <c r="LM61" i="45"/>
  <c r="LM65" i="45"/>
  <c r="LM68" i="45"/>
  <c r="LM12" i="45"/>
  <c r="LM82" i="45"/>
  <c r="LM86" i="45"/>
  <c r="LM83" i="45"/>
  <c r="LM84" i="45"/>
  <c r="LM85" i="45"/>
  <c r="MD11" i="39"/>
  <c r="MD4" i="39"/>
  <c r="MD21" i="39" s="1"/>
  <c r="MD33" i="39"/>
  <c r="MD41" i="39" s="1"/>
  <c r="LM12" i="38"/>
  <c r="LM11" i="17"/>
  <c r="MB40" i="39"/>
  <c r="LN30" i="38"/>
  <c r="LN39" i="38"/>
  <c r="LM15" i="17"/>
  <c r="LM8" i="17"/>
  <c r="LN4" i="46"/>
  <c r="LN8" i="46"/>
  <c r="LN9" i="46"/>
  <c r="LN14" i="46"/>
  <c r="LN10" i="46"/>
  <c r="LN16" i="46"/>
  <c r="LN17" i="46"/>
  <c r="LN15" i="46"/>
  <c r="LN18" i="46"/>
  <c r="LN19" i="46"/>
  <c r="LN23" i="46"/>
  <c r="LN22" i="46"/>
  <c r="LN21" i="46"/>
  <c r="LN20" i="46"/>
  <c r="LN24" i="46"/>
  <c r="LN25" i="46"/>
  <c r="LN26" i="46"/>
  <c r="LN31" i="46"/>
  <c r="LN30" i="46"/>
  <c r="LN27" i="46"/>
  <c r="LN29" i="46"/>
  <c r="LN34" i="46"/>
  <c r="LN32" i="46"/>
  <c r="LN35" i="46"/>
  <c r="LN36" i="46"/>
  <c r="LN33" i="46"/>
  <c r="LN43" i="46"/>
  <c r="LN39" i="46"/>
  <c r="LN40" i="46"/>
  <c r="LN37" i="46"/>
  <c r="LN38" i="46"/>
  <c r="LN46" i="46"/>
  <c r="LN45" i="46"/>
  <c r="LN41" i="46"/>
  <c r="LN42" i="46"/>
  <c r="LN48" i="46"/>
  <c r="LN52" i="46"/>
  <c r="LN47" i="46"/>
  <c r="LN56" i="46"/>
  <c r="LN54" i="46"/>
  <c r="LN57" i="46"/>
  <c r="LN58" i="46"/>
  <c r="LN69" i="46"/>
  <c r="LN64" i="46"/>
  <c r="LN53" i="46"/>
  <c r="LN65" i="46"/>
  <c r="LN63" i="46"/>
  <c r="LN60" i="46"/>
  <c r="LN68" i="46"/>
  <c r="LN71" i="46"/>
  <c r="LN72" i="46"/>
  <c r="LN75" i="46"/>
  <c r="LN70" i="46"/>
  <c r="LN35" i="38"/>
  <c r="LN10" i="38"/>
  <c r="LN12" i="38" s="1"/>
  <c r="LM14" i="17"/>
  <c r="LN38" i="38"/>
  <c r="LN22" i="38"/>
  <c r="LN4" i="17"/>
  <c r="LN16" i="17" s="1"/>
  <c r="LN11" i="17"/>
  <c r="LN23" i="17"/>
  <c r="LN29" i="17"/>
  <c r="LP5" i="17"/>
  <c r="LN20" i="17"/>
  <c r="LN24" i="17"/>
  <c r="LN30" i="17"/>
  <c r="LN9" i="17"/>
  <c r="LN10" i="17"/>
  <c r="LN12" i="17"/>
  <c r="LN21" i="17"/>
  <c r="LN25" i="17"/>
  <c r="LN22" i="17"/>
  <c r="LN28" i="17"/>
  <c r="LN31" i="17"/>
  <c r="LN41" i="17"/>
  <c r="LN32" i="17"/>
  <c r="LN43" i="17"/>
  <c r="LN34" i="17"/>
  <c r="LN44" i="17"/>
  <c r="LN35" i="17"/>
  <c r="LN36" i="17"/>
  <c r="LN40" i="17"/>
  <c r="LN45" i="17"/>
  <c r="LN49" i="17"/>
  <c r="LN54" i="17"/>
  <c r="LN46" i="17"/>
  <c r="LN50" i="17"/>
  <c r="LN55" i="17"/>
  <c r="LN47" i="17"/>
  <c r="LN51" i="17"/>
  <c r="LN56" i="17"/>
  <c r="LN48" i="17"/>
  <c r="LN53" i="17"/>
  <c r="LN57" i="17"/>
  <c r="LN58" i="17"/>
  <c r="LN64" i="17"/>
  <c r="LN68" i="17"/>
  <c r="LN72" i="17"/>
  <c r="LN59" i="17"/>
  <c r="LN65" i="17"/>
  <c r="LN69" i="17"/>
  <c r="LN60" i="17"/>
  <c r="LN66" i="17"/>
  <c r="LN70" i="17"/>
  <c r="LN61" i="17"/>
  <c r="LN67" i="17"/>
  <c r="LN71" i="17"/>
  <c r="LN74" i="17"/>
  <c r="LN78" i="17"/>
  <c r="LN82" i="17"/>
  <c r="LN75" i="17"/>
  <c r="LN79" i="17"/>
  <c r="LN76" i="17"/>
  <c r="LN80" i="17"/>
  <c r="LN85" i="17"/>
  <c r="LN77" i="17"/>
  <c r="LN81" i="17"/>
  <c r="LN88" i="17"/>
  <c r="LN92" i="17"/>
  <c r="LN89" i="17"/>
  <c r="LN84" i="17"/>
  <c r="LN86" i="17"/>
  <c r="LN90" i="17"/>
  <c r="LN87" i="17"/>
  <c r="LN91" i="17"/>
  <c r="LT9" i="44"/>
  <c r="LT4" i="44"/>
  <c r="LT11" i="44"/>
  <c r="LV5" i="44"/>
  <c r="LT10" i="44"/>
  <c r="LT13" i="44"/>
  <c r="LT16" i="44"/>
  <c r="LT24" i="44"/>
  <c r="LT27" i="44"/>
  <c r="LT20" i="44"/>
  <c r="LT23" i="44"/>
  <c r="LT26" i="44"/>
  <c r="LT34" i="44"/>
  <c r="LT37" i="44"/>
  <c r="LT42" i="44"/>
  <c r="LT45" i="44"/>
  <c r="LT49" i="44"/>
  <c r="LT53" i="44"/>
  <c r="LT12" i="44"/>
  <c r="LT14" i="44"/>
  <c r="LT15" i="44"/>
  <c r="LT17" i="44"/>
  <c r="LT21" i="44"/>
  <c r="LT36" i="44"/>
  <c r="LT55" i="44"/>
  <c r="LT35" i="44"/>
  <c r="LT40" i="44"/>
  <c r="LT44" i="44"/>
  <c r="LT47" i="44"/>
  <c r="LT51" i="44"/>
  <c r="LT54" i="44"/>
  <c r="LT56" i="44"/>
  <c r="LT25" i="44"/>
  <c r="LT22" i="44"/>
  <c r="LT28" i="44"/>
  <c r="LT38" i="44"/>
  <c r="LT58" i="44"/>
  <c r="LT43" i="44"/>
  <c r="LT48" i="44"/>
  <c r="LT50" i="44"/>
  <c r="LT57" i="44"/>
  <c r="LM13" i="17"/>
  <c r="LQ5" i="57"/>
  <c r="LO4" i="57"/>
  <c r="MB19" i="39"/>
  <c r="MB22" i="39"/>
  <c r="MB8" i="39"/>
  <c r="LN28" i="38"/>
  <c r="LN37" i="38"/>
  <c r="LN21" i="38"/>
  <c r="LN25" i="38" s="1"/>
  <c r="LO4" i="38"/>
  <c r="LO21" i="38" s="1"/>
  <c r="LO26" i="38"/>
  <c r="LO42" i="38"/>
  <c r="LQ5" i="38"/>
  <c r="LO8" i="38"/>
  <c r="LO32" i="38"/>
  <c r="LO9" i="38"/>
  <c r="LO17" i="38"/>
  <c r="LM9" i="17"/>
  <c r="LN5" i="45"/>
  <c r="LL13" i="45"/>
  <c r="LL17" i="45"/>
  <c r="LL43" i="45"/>
  <c r="LL47" i="45"/>
  <c r="LL4" i="45"/>
  <c r="LL14" i="45"/>
  <c r="LL18" i="45"/>
  <c r="LL44" i="45"/>
  <c r="LL11" i="45"/>
  <c r="LL15" i="45"/>
  <c r="LL45" i="45"/>
  <c r="LL12" i="45"/>
  <c r="LL16" i="45"/>
  <c r="LL46" i="45"/>
  <c r="LL56" i="45"/>
  <c r="LL60" i="45"/>
  <c r="LL63" i="45"/>
  <c r="LL67" i="45"/>
  <c r="LL51" i="45"/>
  <c r="LL57" i="45"/>
  <c r="LL61" i="45"/>
  <c r="LL65" i="45"/>
  <c r="LL68" i="45"/>
  <c r="LL82" i="45"/>
  <c r="LL86" i="45"/>
  <c r="LL83" i="45"/>
  <c r="LL55" i="45"/>
  <c r="LL58" i="45"/>
  <c r="LL66" i="45"/>
  <c r="LL84" i="45"/>
  <c r="LL62" i="45"/>
  <c r="LL85" i="45"/>
  <c r="LN36" i="38"/>
  <c r="MB23" i="39"/>
  <c r="MC23" i="39" s="1"/>
  <c r="MB12" i="39"/>
  <c r="MB10" i="39"/>
  <c r="LN17" i="38"/>
  <c r="LN32" i="38"/>
  <c r="LN26" i="38"/>
  <c r="LN31" i="38" s="1"/>
  <c r="LN15" i="38"/>
  <c r="LN24" i="38"/>
  <c r="LN23" i="38"/>
  <c r="LP5" i="57"/>
  <c r="LX37" i="39"/>
  <c r="LX44" i="39" s="1"/>
  <c r="LZ29" i="39"/>
  <c r="MB14" i="39"/>
  <c r="MC10" i="39"/>
  <c r="MC22" i="39"/>
  <c r="MC15" i="39"/>
  <c r="MC8" i="39"/>
  <c r="MC20" i="39"/>
  <c r="MC13" i="39"/>
  <c r="MC3" i="39"/>
  <c r="MC11" i="39"/>
  <c r="MC16" i="39"/>
  <c r="ME5" i="39"/>
  <c r="MC14" i="39"/>
  <c r="MC4" i="39"/>
  <c r="MC19" i="39"/>
  <c r="MC32" i="39"/>
  <c r="MC9" i="39"/>
  <c r="MC26" i="39"/>
  <c r="MC33" i="39"/>
  <c r="MC41" i="39" s="1"/>
  <c r="MC39" i="39"/>
  <c r="MC31" i="39"/>
  <c r="MC40" i="39" s="1"/>
  <c r="MC21" i="39"/>
  <c r="MC34" i="39"/>
  <c r="MC42" i="39" s="1"/>
  <c r="MC17" i="39"/>
  <c r="MC24" i="39"/>
  <c r="MC18" i="39"/>
  <c r="MC36" i="39" s="1"/>
  <c r="MC43" i="39" s="1"/>
  <c r="MC12" i="39"/>
  <c r="MC35" i="39"/>
  <c r="MC25" i="39"/>
  <c r="LN13" i="38"/>
  <c r="LP5" i="38"/>
  <c r="LY37" i="39"/>
  <c r="LY44" i="39" s="1"/>
  <c r="MA29" i="39"/>
  <c r="MA30" i="39" s="1"/>
  <c r="MB42" i="39"/>
  <c r="LO5" i="46"/>
  <c r="LO33" i="38" l="1"/>
  <c r="LO27" i="38"/>
  <c r="LO36" i="38"/>
  <c r="MD31" i="39"/>
  <c r="MD23" i="39"/>
  <c r="LQ5" i="46"/>
  <c r="LO4" i="46"/>
  <c r="LO8" i="46"/>
  <c r="LO10" i="46"/>
  <c r="LO9" i="46"/>
  <c r="LO16" i="46"/>
  <c r="LO14" i="46"/>
  <c r="LO15" i="46"/>
  <c r="LO18" i="46"/>
  <c r="LO17" i="46"/>
  <c r="LO19" i="46"/>
  <c r="LO20" i="46"/>
  <c r="LO23" i="46"/>
  <c r="LO22" i="46"/>
  <c r="LO21" i="46"/>
  <c r="LO24" i="46"/>
  <c r="LO25" i="46"/>
  <c r="LO26" i="46"/>
  <c r="LO27" i="46"/>
  <c r="LO29" i="46"/>
  <c r="LO33" i="46"/>
  <c r="LO30" i="46"/>
  <c r="LO31" i="46"/>
  <c r="LO32" i="46"/>
  <c r="LO35" i="46"/>
  <c r="LO38" i="46"/>
  <c r="LO36" i="46"/>
  <c r="LO39" i="46"/>
  <c r="LO34" i="46"/>
  <c r="LO40" i="46"/>
  <c r="LO45" i="46"/>
  <c r="LO41" i="46"/>
  <c r="LO37" i="46"/>
  <c r="LO43" i="46"/>
  <c r="LO42" i="46"/>
  <c r="LO47" i="46"/>
  <c r="LO48" i="46"/>
  <c r="LO46" i="46"/>
  <c r="LO52" i="46"/>
  <c r="LO56" i="46"/>
  <c r="LO63" i="46"/>
  <c r="LO54" i="46"/>
  <c r="LO57" i="46"/>
  <c r="LO58" i="46"/>
  <c r="LO53" i="46"/>
  <c r="LO60" i="46"/>
  <c r="LO69" i="46"/>
  <c r="LO64" i="46"/>
  <c r="LO70" i="46"/>
  <c r="LO65" i="46"/>
  <c r="LO68" i="46"/>
  <c r="LO71" i="46"/>
  <c r="LO72" i="46"/>
  <c r="LO75" i="46"/>
  <c r="ME4" i="39"/>
  <c r="ME12" i="39" s="1"/>
  <c r="LO15" i="38"/>
  <c r="LO24" i="38"/>
  <c r="LO23" i="38"/>
  <c r="LQ4" i="57"/>
  <c r="LQ3" i="57" s="1"/>
  <c r="LP3" i="17"/>
  <c r="LP9" i="17"/>
  <c r="LR5" i="17"/>
  <c r="LP4" i="17"/>
  <c r="LP22" i="17"/>
  <c r="LP28" i="17"/>
  <c r="LP11" i="17"/>
  <c r="LP23" i="17"/>
  <c r="LP29" i="17"/>
  <c r="LP8" i="17"/>
  <c r="LP20" i="17"/>
  <c r="LP24" i="17"/>
  <c r="LP10" i="17"/>
  <c r="LP13" i="17"/>
  <c r="LP14" i="17"/>
  <c r="LP12" i="17"/>
  <c r="LP21" i="17"/>
  <c r="LP25" i="17"/>
  <c r="LP36" i="17"/>
  <c r="LP40" i="17"/>
  <c r="LP31" i="17"/>
  <c r="LP41" i="17"/>
  <c r="LP30" i="17"/>
  <c r="LP32" i="17"/>
  <c r="LP34" i="17"/>
  <c r="LP44" i="17"/>
  <c r="LP35" i="17"/>
  <c r="LP49" i="17"/>
  <c r="LP54" i="17"/>
  <c r="LP46" i="17"/>
  <c r="LP50" i="17"/>
  <c r="LP55" i="17"/>
  <c r="LP43" i="17"/>
  <c r="LP45" i="17"/>
  <c r="LP47" i="17"/>
  <c r="LP51" i="17"/>
  <c r="LP56" i="17"/>
  <c r="LP48" i="17"/>
  <c r="LP53" i="17"/>
  <c r="LP57" i="17"/>
  <c r="LP61" i="17"/>
  <c r="LP67" i="17"/>
  <c r="LP58" i="17"/>
  <c r="LP64" i="17"/>
  <c r="LP68" i="17"/>
  <c r="LP59" i="17"/>
  <c r="LP65" i="17"/>
  <c r="LP69" i="17"/>
  <c r="LP60" i="17"/>
  <c r="LP66" i="17"/>
  <c r="LP74" i="17"/>
  <c r="LP78" i="17"/>
  <c r="LP70" i="17"/>
  <c r="LP71" i="17"/>
  <c r="LP75" i="17"/>
  <c r="LP79" i="17"/>
  <c r="LP72" i="17"/>
  <c r="LP76" i="17"/>
  <c r="LP80" i="17"/>
  <c r="LP77" i="17"/>
  <c r="LP82" i="17"/>
  <c r="LP88" i="17"/>
  <c r="LP92" i="17"/>
  <c r="LP81" i="17"/>
  <c r="LP89" i="17"/>
  <c r="LP84" i="17"/>
  <c r="LP85" i="17"/>
  <c r="LP86" i="17"/>
  <c r="LP90" i="17"/>
  <c r="LP87" i="17"/>
  <c r="LP91" i="17"/>
  <c r="MD32" i="39"/>
  <c r="MD18" i="39"/>
  <c r="MD36" i="39" s="1"/>
  <c r="MD43" i="39" s="1"/>
  <c r="LO13" i="38"/>
  <c r="LO18" i="38"/>
  <c r="LP18" i="38" s="1"/>
  <c r="LO38" i="38"/>
  <c r="MD16" i="39"/>
  <c r="MD20" i="39"/>
  <c r="LO11" i="38"/>
  <c r="LO16" i="38"/>
  <c r="LO28" i="38"/>
  <c r="MD13" i="39"/>
  <c r="MD8" i="39"/>
  <c r="LV9" i="44"/>
  <c r="LV12" i="44"/>
  <c r="LV15" i="44"/>
  <c r="LV20" i="44"/>
  <c r="LV4" i="44"/>
  <c r="LV11" i="44"/>
  <c r="LV14" i="44"/>
  <c r="LV17" i="44"/>
  <c r="LV22" i="44"/>
  <c r="LV25" i="44"/>
  <c r="LV28" i="44"/>
  <c r="LV36" i="44"/>
  <c r="LV40" i="44"/>
  <c r="LV44" i="44"/>
  <c r="LV48" i="44"/>
  <c r="LV51" i="44"/>
  <c r="LV21" i="44"/>
  <c r="LV16" i="44"/>
  <c r="LV24" i="44"/>
  <c r="LV27" i="44"/>
  <c r="LV35" i="44"/>
  <c r="LV38" i="44"/>
  <c r="LV43" i="44"/>
  <c r="LV47" i="44"/>
  <c r="LV50" i="44"/>
  <c r="LV54" i="44"/>
  <c r="LV13" i="44"/>
  <c r="LV10" i="44"/>
  <c r="LV23" i="44"/>
  <c r="LV26" i="44"/>
  <c r="LV34" i="44"/>
  <c r="LV37" i="44"/>
  <c r="LV57" i="44"/>
  <c r="LV55" i="44"/>
  <c r="LV42" i="44"/>
  <c r="LV49" i="44"/>
  <c r="LV56" i="44"/>
  <c r="LV58" i="44"/>
  <c r="LV45" i="44"/>
  <c r="LV53" i="44"/>
  <c r="MD15" i="39"/>
  <c r="LO16" i="17"/>
  <c r="LP16" i="17" s="1"/>
  <c r="LS5" i="17"/>
  <c r="LQ4" i="17"/>
  <c r="LQ3" i="17" s="1"/>
  <c r="LQ22" i="17"/>
  <c r="LQ28" i="17"/>
  <c r="LQ23" i="17"/>
  <c r="LQ29" i="17"/>
  <c r="LQ8" i="17"/>
  <c r="LQ20" i="17"/>
  <c r="LQ24" i="17"/>
  <c r="LQ10" i="17"/>
  <c r="LQ21" i="17"/>
  <c r="LQ25" i="17"/>
  <c r="LQ35" i="17"/>
  <c r="LQ36" i="17"/>
  <c r="LQ40" i="17"/>
  <c r="LQ45" i="17"/>
  <c r="LQ31" i="17"/>
  <c r="LQ41" i="17"/>
  <c r="LQ30" i="17"/>
  <c r="LQ32" i="17"/>
  <c r="LQ43" i="17"/>
  <c r="LQ34" i="17"/>
  <c r="LQ44" i="17"/>
  <c r="LQ48" i="17"/>
  <c r="LQ53" i="17"/>
  <c r="LQ57" i="17"/>
  <c r="LQ49" i="17"/>
  <c r="LQ54" i="17"/>
  <c r="LQ46" i="17"/>
  <c r="LQ50" i="17"/>
  <c r="LQ55" i="17"/>
  <c r="LQ47" i="17"/>
  <c r="LQ51" i="17"/>
  <c r="LQ56" i="17"/>
  <c r="LQ61" i="17"/>
  <c r="LQ67" i="17"/>
  <c r="LQ71" i="17"/>
  <c r="LQ58" i="17"/>
  <c r="LQ64" i="17"/>
  <c r="LQ68" i="17"/>
  <c r="LQ59" i="17"/>
  <c r="LQ65" i="17"/>
  <c r="LQ69" i="17"/>
  <c r="LQ60" i="17"/>
  <c r="LQ66" i="17"/>
  <c r="LQ70" i="17"/>
  <c r="LQ77" i="17"/>
  <c r="LQ81" i="17"/>
  <c r="LQ74" i="17"/>
  <c r="LQ78" i="17"/>
  <c r="LQ75" i="17"/>
  <c r="LQ79" i="17"/>
  <c r="LQ84" i="17"/>
  <c r="LQ72" i="17"/>
  <c r="LQ76" i="17"/>
  <c r="LQ80" i="17"/>
  <c r="LQ87" i="17"/>
  <c r="LQ91" i="17"/>
  <c r="LQ82" i="17"/>
  <c r="LQ88" i="17"/>
  <c r="LQ92" i="17"/>
  <c r="LQ89" i="17"/>
  <c r="LQ85" i="17"/>
  <c r="LQ86" i="17"/>
  <c r="LQ90" i="17"/>
  <c r="LW5" i="44"/>
  <c r="LX5" i="44" s="1"/>
  <c r="LO40" i="38"/>
  <c r="LO39" i="38"/>
  <c r="LP39" i="38" s="1"/>
  <c r="LO14" i="38"/>
  <c r="MD25" i="39"/>
  <c r="MD22" i="39"/>
  <c r="LO15" i="17"/>
  <c r="LP15" i="17" s="1"/>
  <c r="MA37" i="39"/>
  <c r="MA44" i="39" s="1"/>
  <c r="MC29" i="39"/>
  <c r="LO30" i="38"/>
  <c r="LO29" i="38"/>
  <c r="LN14" i="17"/>
  <c r="LN8" i="17"/>
  <c r="LP5" i="46"/>
  <c r="MD35" i="39"/>
  <c r="MD19" i="39"/>
  <c r="MD10" i="39"/>
  <c r="LO20" i="38"/>
  <c r="LO10" i="38"/>
  <c r="LO12" i="38" s="1"/>
  <c r="LN13" i="17"/>
  <c r="LN15" i="17"/>
  <c r="MD24" i="39"/>
  <c r="MD26" i="39"/>
  <c r="MD17" i="39"/>
  <c r="LR5" i="57"/>
  <c r="LS5" i="57" s="1"/>
  <c r="LP3" i="57"/>
  <c r="LP4" i="57"/>
  <c r="LP9" i="38"/>
  <c r="LP14" i="38"/>
  <c r="LP3" i="38"/>
  <c r="LP11" i="38"/>
  <c r="LP13" i="38"/>
  <c r="LP15" i="38"/>
  <c r="LP17" i="38"/>
  <c r="LP33" i="38"/>
  <c r="LP28" i="38"/>
  <c r="LP38" i="38"/>
  <c r="LP23" i="38"/>
  <c r="LP26" i="38"/>
  <c r="LP36" i="38"/>
  <c r="LP21" i="38"/>
  <c r="LP42" i="38"/>
  <c r="LR5" i="38"/>
  <c r="LP10" i="38"/>
  <c r="LP12" i="38" s="1"/>
  <c r="LP29" i="38"/>
  <c r="LP8" i="38"/>
  <c r="LP16" i="38"/>
  <c r="LP24" i="38"/>
  <c r="LP32" i="38"/>
  <c r="LP4" i="38"/>
  <c r="LP27" i="38"/>
  <c r="LP35" i="38"/>
  <c r="LP20" i="38"/>
  <c r="LP30" i="38"/>
  <c r="LP40" i="38"/>
  <c r="LN19" i="38"/>
  <c r="LO35" i="38"/>
  <c r="LQ9" i="38"/>
  <c r="LQ4" i="38"/>
  <c r="LQ13" i="38" s="1"/>
  <c r="LS5" i="38"/>
  <c r="LQ20" i="38"/>
  <c r="LQ30" i="38"/>
  <c r="LQ40" i="38"/>
  <c r="LQ11" i="38"/>
  <c r="LQ15" i="38"/>
  <c r="LQ17" i="38"/>
  <c r="LQ28" i="38"/>
  <c r="LQ38" i="38"/>
  <c r="LQ23" i="38"/>
  <c r="LQ26" i="38"/>
  <c r="LQ36" i="38"/>
  <c r="LQ21" i="38"/>
  <c r="LQ10" i="38"/>
  <c r="LQ14" i="38"/>
  <c r="LQ29" i="38"/>
  <c r="LQ39" i="38"/>
  <c r="LQ18" i="38"/>
  <c r="LQ24" i="38"/>
  <c r="LQ32" i="38"/>
  <c r="LQ27" i="38"/>
  <c r="LQ37" i="38"/>
  <c r="LQ22" i="38"/>
  <c r="LQ35" i="38"/>
  <c r="LQ42" i="38"/>
  <c r="MD34" i="39"/>
  <c r="MD42" i="39" s="1"/>
  <c r="MD14" i="39"/>
  <c r="MD12" i="39"/>
  <c r="LN12" i="45"/>
  <c r="LN16" i="45"/>
  <c r="LN46" i="45"/>
  <c r="LN13" i="45"/>
  <c r="LN17" i="45"/>
  <c r="LN43" i="45"/>
  <c r="LN4" i="45"/>
  <c r="LN14" i="45"/>
  <c r="LN18" i="45"/>
  <c r="LN44" i="45"/>
  <c r="LN11" i="45"/>
  <c r="LN15" i="45"/>
  <c r="LN45" i="45"/>
  <c r="LN55" i="45"/>
  <c r="LN58" i="45"/>
  <c r="LN62" i="45"/>
  <c r="LN66" i="45"/>
  <c r="LN47" i="45"/>
  <c r="LN75" i="45"/>
  <c r="LN56" i="45"/>
  <c r="LN60" i="45"/>
  <c r="LN63" i="45"/>
  <c r="LN67" i="45"/>
  <c r="LN51" i="45"/>
  <c r="LN57" i="45"/>
  <c r="LN61" i="45"/>
  <c r="LN65" i="45"/>
  <c r="LN68" i="45"/>
  <c r="LN79" i="45"/>
  <c r="LN85" i="45"/>
  <c r="LN82" i="45"/>
  <c r="LN86" i="45"/>
  <c r="LN77" i="45"/>
  <c r="LN83" i="45"/>
  <c r="LN78" i="45"/>
  <c r="LN84" i="45"/>
  <c r="LO22" i="38"/>
  <c r="LP22" i="38" s="1"/>
  <c r="MD39" i="39"/>
  <c r="MD9" i="39"/>
  <c r="LZ37" i="39"/>
  <c r="LZ44" i="39" s="1"/>
  <c r="MB29" i="39"/>
  <c r="LO31" i="38"/>
  <c r="LO37" i="38"/>
  <c r="LP37" i="38" s="1"/>
  <c r="LZ30" i="39"/>
  <c r="MF5" i="39"/>
  <c r="MG5" i="39" s="1"/>
  <c r="LO5" i="45"/>
  <c r="LP5" i="45" s="1"/>
  <c r="LP3" i="45" l="1"/>
  <c r="LP4" i="45"/>
  <c r="LX10" i="44"/>
  <c r="LX9" i="44"/>
  <c r="LX12" i="44"/>
  <c r="LX4" i="44"/>
  <c r="LX11" i="44"/>
  <c r="LX15" i="44"/>
  <c r="LX22" i="44"/>
  <c r="LX25" i="44"/>
  <c r="LX28" i="44"/>
  <c r="LX21" i="44"/>
  <c r="LX16" i="44"/>
  <c r="LX20" i="44"/>
  <c r="LX24" i="44"/>
  <c r="LX27" i="44"/>
  <c r="LX35" i="44"/>
  <c r="LX38" i="44"/>
  <c r="LX43" i="44"/>
  <c r="LX47" i="44"/>
  <c r="LX50" i="44"/>
  <c r="LX54" i="44"/>
  <c r="LX13" i="44"/>
  <c r="LX14" i="44"/>
  <c r="LX17" i="44"/>
  <c r="LX37" i="44"/>
  <c r="LX45" i="44"/>
  <c r="LX48" i="44"/>
  <c r="LX53" i="44"/>
  <c r="LX36" i="44"/>
  <c r="LX57" i="44"/>
  <c r="LX55" i="44"/>
  <c r="LX23" i="44"/>
  <c r="LX40" i="44"/>
  <c r="LX42" i="44"/>
  <c r="LX44" i="44"/>
  <c r="LX49" i="44"/>
  <c r="LX51" i="44"/>
  <c r="LX56" i="44"/>
  <c r="LX26" i="44"/>
  <c r="LX58" i="44"/>
  <c r="LX34" i="44"/>
  <c r="LS4" i="57"/>
  <c r="LS3" i="57" s="1"/>
  <c r="MG4" i="39"/>
  <c r="MG14" i="39" s="1"/>
  <c r="MG19" i="39"/>
  <c r="MG12" i="39"/>
  <c r="MG17" i="39"/>
  <c r="MG15" i="39"/>
  <c r="MG8" i="39"/>
  <c r="MG20" i="39"/>
  <c r="MG23" i="39"/>
  <c r="MG22" i="39"/>
  <c r="MG25" i="39"/>
  <c r="MG35" i="39"/>
  <c r="MG32" i="39"/>
  <c r="MG33" i="39"/>
  <c r="MG41" i="39" s="1"/>
  <c r="MG21" i="39"/>
  <c r="MG31" i="39"/>
  <c r="MG34" i="39"/>
  <c r="MG18" i="39"/>
  <c r="MG36" i="39" s="1"/>
  <c r="MG43" i="39" s="1"/>
  <c r="LQ12" i="38"/>
  <c r="LP19" i="38"/>
  <c r="LR4" i="38"/>
  <c r="LR30" i="38" s="1"/>
  <c r="LT5" i="38"/>
  <c r="LR17" i="38"/>
  <c r="LR38" i="38"/>
  <c r="LR23" i="38"/>
  <c r="LR42" i="38"/>
  <c r="LR29" i="38"/>
  <c r="LR8" i="38"/>
  <c r="LR18" i="38"/>
  <c r="LR24" i="38"/>
  <c r="LR32" i="38"/>
  <c r="LR21" i="17"/>
  <c r="LR25" i="17"/>
  <c r="LR22" i="17"/>
  <c r="LR28" i="17"/>
  <c r="LR4" i="17"/>
  <c r="LR3" i="17" s="1"/>
  <c r="LT5" i="17"/>
  <c r="LR23" i="17"/>
  <c r="LR29" i="17"/>
  <c r="LR20" i="17"/>
  <c r="LR24" i="17"/>
  <c r="LR10" i="17"/>
  <c r="LR13" i="17"/>
  <c r="LR14" i="17"/>
  <c r="LR34" i="17"/>
  <c r="LR44" i="17"/>
  <c r="LR35" i="17"/>
  <c r="LR36" i="17"/>
  <c r="LR40" i="17"/>
  <c r="LR45" i="17"/>
  <c r="LR31" i="17"/>
  <c r="LR41" i="17"/>
  <c r="LR46" i="17"/>
  <c r="LR30" i="17"/>
  <c r="LR32" i="17"/>
  <c r="LR43" i="17"/>
  <c r="LR48" i="17"/>
  <c r="LR53" i="17"/>
  <c r="LR49" i="17"/>
  <c r="LR54" i="17"/>
  <c r="LR50" i="17"/>
  <c r="LR55" i="17"/>
  <c r="LR47" i="17"/>
  <c r="LR51" i="17"/>
  <c r="LR56" i="17"/>
  <c r="LR60" i="17"/>
  <c r="LR66" i="17"/>
  <c r="LR57" i="17"/>
  <c r="LR61" i="17"/>
  <c r="LR67" i="17"/>
  <c r="LR58" i="17"/>
  <c r="LR64" i="17"/>
  <c r="LR68" i="17"/>
  <c r="LR59" i="17"/>
  <c r="LR65" i="17"/>
  <c r="LR69" i="17"/>
  <c r="LR77" i="17"/>
  <c r="LR81" i="17"/>
  <c r="LR70" i="17"/>
  <c r="LR74" i="17"/>
  <c r="LR78" i="17"/>
  <c r="LR82" i="17"/>
  <c r="LR71" i="17"/>
  <c r="LR75" i="17"/>
  <c r="LR79" i="17"/>
  <c r="LR72" i="17"/>
  <c r="LR76" i="17"/>
  <c r="LR80" i="17"/>
  <c r="LR87" i="17"/>
  <c r="LR91" i="17"/>
  <c r="LR88" i="17"/>
  <c r="LR92" i="17"/>
  <c r="LR89" i="17"/>
  <c r="LR84" i="17"/>
  <c r="LR85" i="17"/>
  <c r="LR86" i="17"/>
  <c r="LR90" i="17"/>
  <c r="ME31" i="39"/>
  <c r="ME9" i="39"/>
  <c r="MB37" i="39"/>
  <c r="MB44" i="39" s="1"/>
  <c r="MD29" i="39"/>
  <c r="MB30" i="39"/>
  <c r="LO19" i="38"/>
  <c r="ME21" i="39"/>
  <c r="LQ25" i="38"/>
  <c r="LO25" i="38"/>
  <c r="LQ11" i="17"/>
  <c r="ME14" i="39"/>
  <c r="LQ31" i="38"/>
  <c r="LS11" i="38"/>
  <c r="LU5" i="38"/>
  <c r="LS22" i="38"/>
  <c r="LS35" i="38"/>
  <c r="LS20" i="38"/>
  <c r="LS30" i="38"/>
  <c r="LS40" i="38"/>
  <c r="LS13" i="38"/>
  <c r="LS15" i="38"/>
  <c r="LS28" i="38"/>
  <c r="LS38" i="38"/>
  <c r="LS23" i="38"/>
  <c r="LS36" i="38"/>
  <c r="LS21" i="38"/>
  <c r="LS42" i="38"/>
  <c r="LS10" i="38"/>
  <c r="LS12" i="38" s="1"/>
  <c r="LS14" i="38"/>
  <c r="LS16" i="38"/>
  <c r="LS4" i="38"/>
  <c r="LS17" i="38" s="1"/>
  <c r="LS29" i="38"/>
  <c r="LS39" i="38"/>
  <c r="LS8" i="38"/>
  <c r="LS32" i="38"/>
  <c r="LS27" i="38"/>
  <c r="LS37" i="38"/>
  <c r="LQ14" i="17"/>
  <c r="ME33" i="39"/>
  <c r="ME41" i="39" s="1"/>
  <c r="ME18" i="39"/>
  <c r="ME36" i="39" s="1"/>
  <c r="ME43" i="39" s="1"/>
  <c r="LP25" i="38"/>
  <c r="LQ13" i="17"/>
  <c r="ME32" i="39"/>
  <c r="ME13" i="39"/>
  <c r="LP31" i="38"/>
  <c r="ME11" i="39"/>
  <c r="ME15" i="39"/>
  <c r="LQ4" i="46"/>
  <c r="LQ3" i="46" s="1"/>
  <c r="LQ15" i="46"/>
  <c r="LQ16" i="46"/>
  <c r="LQ17" i="46"/>
  <c r="LQ19" i="46"/>
  <c r="LQ18" i="46"/>
  <c r="LQ20" i="46"/>
  <c r="LQ22" i="46"/>
  <c r="LQ21" i="46"/>
  <c r="LQ23" i="46"/>
  <c r="LQ25" i="46"/>
  <c r="LQ30" i="46"/>
  <c r="LQ26" i="46"/>
  <c r="LQ24" i="46"/>
  <c r="LQ27" i="46"/>
  <c r="LQ29" i="46"/>
  <c r="LQ31" i="46"/>
  <c r="LQ32" i="46"/>
  <c r="LQ33" i="46"/>
  <c r="LQ35" i="46"/>
  <c r="LQ36" i="46"/>
  <c r="LQ42" i="46"/>
  <c r="LQ34" i="46"/>
  <c r="LQ39" i="46"/>
  <c r="LQ40" i="46"/>
  <c r="LQ37" i="46"/>
  <c r="LQ38" i="46"/>
  <c r="LQ46" i="46"/>
  <c r="LQ45" i="46"/>
  <c r="LQ41" i="46"/>
  <c r="LQ43" i="46"/>
  <c r="LQ47" i="46"/>
  <c r="LQ48" i="46"/>
  <c r="LQ53" i="46"/>
  <c r="LQ54" i="46"/>
  <c r="LQ56" i="46"/>
  <c r="LQ52" i="46"/>
  <c r="LQ57" i="46"/>
  <c r="LQ68" i="46"/>
  <c r="LQ58" i="46"/>
  <c r="LQ64" i="46"/>
  <c r="LQ65" i="46"/>
  <c r="LQ60" i="46"/>
  <c r="LQ63" i="46"/>
  <c r="LQ71" i="46"/>
  <c r="LQ72" i="46"/>
  <c r="LQ69" i="46"/>
  <c r="LQ70" i="46"/>
  <c r="LQ75" i="46"/>
  <c r="ME35" i="39"/>
  <c r="LQ16" i="38"/>
  <c r="LQ19" i="38" s="1"/>
  <c r="LP4" i="46"/>
  <c r="LP8" i="46"/>
  <c r="LR5" i="46"/>
  <c r="LS5" i="46" s="1"/>
  <c r="LP3" i="46"/>
  <c r="LP15" i="46"/>
  <c r="LP14" i="46"/>
  <c r="LP10" i="46"/>
  <c r="LP9" i="46"/>
  <c r="LP16" i="46"/>
  <c r="LP18" i="46"/>
  <c r="LP21" i="46"/>
  <c r="LP19" i="46"/>
  <c r="LP17" i="46"/>
  <c r="LP20" i="46"/>
  <c r="LP23" i="46"/>
  <c r="LP22" i="46"/>
  <c r="LP24" i="46"/>
  <c r="LP26" i="46"/>
  <c r="LP27" i="46"/>
  <c r="LP25" i="46"/>
  <c r="LP30" i="46"/>
  <c r="LP31" i="46"/>
  <c r="LP32" i="46"/>
  <c r="LP36" i="46"/>
  <c r="LP33" i="46"/>
  <c r="LP34" i="46"/>
  <c r="LP29" i="46"/>
  <c r="LP35" i="46"/>
  <c r="LP38" i="46"/>
  <c r="LP37" i="46"/>
  <c r="LP39" i="46"/>
  <c r="LP43" i="46"/>
  <c r="LP40" i="46"/>
  <c r="LP42" i="46"/>
  <c r="LP45" i="46"/>
  <c r="LP41" i="46"/>
  <c r="LP47" i="46"/>
  <c r="LP54" i="46"/>
  <c r="LP48" i="46"/>
  <c r="LP46" i="46"/>
  <c r="LP53" i="46"/>
  <c r="LP60" i="46"/>
  <c r="LP56" i="46"/>
  <c r="LP52" i="46"/>
  <c r="LP57" i="46"/>
  <c r="LP58" i="46"/>
  <c r="LP69" i="46"/>
  <c r="LP64" i="46"/>
  <c r="LP70" i="46"/>
  <c r="LP65" i="46"/>
  <c r="LP63" i="46"/>
  <c r="LP71" i="46"/>
  <c r="LP72" i="46"/>
  <c r="LP68" i="46"/>
  <c r="LP75" i="46"/>
  <c r="LQ16" i="17"/>
  <c r="LQ12" i="17"/>
  <c r="ME26" i="39"/>
  <c r="ME22" i="39"/>
  <c r="LO12" i="45"/>
  <c r="LP12" i="45" s="1"/>
  <c r="LO16" i="45"/>
  <c r="LP16" i="45" s="1"/>
  <c r="LO46" i="45"/>
  <c r="LP46" i="45" s="1"/>
  <c r="LO13" i="45"/>
  <c r="LP13" i="45" s="1"/>
  <c r="LO17" i="45"/>
  <c r="LP17" i="45" s="1"/>
  <c r="LO43" i="45"/>
  <c r="LP43" i="45" s="1"/>
  <c r="LO4" i="45"/>
  <c r="LO14" i="45"/>
  <c r="LP14" i="45" s="1"/>
  <c r="LO18" i="45"/>
  <c r="LP18" i="45" s="1"/>
  <c r="LO44" i="45"/>
  <c r="LP44" i="45" s="1"/>
  <c r="LQ5" i="45"/>
  <c r="LR5" i="45" s="1"/>
  <c r="LO11" i="45"/>
  <c r="LP11" i="45" s="1"/>
  <c r="LO15" i="45"/>
  <c r="LP15" i="45" s="1"/>
  <c r="LO45" i="45"/>
  <c r="LP45" i="45" s="1"/>
  <c r="LO55" i="45"/>
  <c r="LP55" i="45" s="1"/>
  <c r="LO58" i="45"/>
  <c r="LP58" i="45" s="1"/>
  <c r="LO62" i="45"/>
  <c r="LP62" i="45" s="1"/>
  <c r="LO66" i="45"/>
  <c r="LP66" i="45" s="1"/>
  <c r="LO47" i="45"/>
  <c r="LP47" i="45" s="1"/>
  <c r="LO75" i="45"/>
  <c r="LP75" i="45" s="1"/>
  <c r="LO56" i="45"/>
  <c r="LP56" i="45" s="1"/>
  <c r="LO60" i="45"/>
  <c r="LP60" i="45" s="1"/>
  <c r="LO63" i="45"/>
  <c r="LP63" i="45" s="1"/>
  <c r="LO67" i="45"/>
  <c r="LP67" i="45" s="1"/>
  <c r="LO51" i="45"/>
  <c r="LP51" i="45" s="1"/>
  <c r="LO57" i="45"/>
  <c r="LP57" i="45" s="1"/>
  <c r="LO61" i="45"/>
  <c r="LP61" i="45" s="1"/>
  <c r="LO79" i="45"/>
  <c r="LP79" i="45" s="1"/>
  <c r="LO85" i="45"/>
  <c r="LP85" i="45" s="1"/>
  <c r="LO65" i="45"/>
  <c r="LP65" i="45" s="1"/>
  <c r="LO82" i="45"/>
  <c r="LP82" i="45" s="1"/>
  <c r="LO86" i="45"/>
  <c r="LP86" i="45" s="1"/>
  <c r="LO77" i="45"/>
  <c r="LO83" i="45"/>
  <c r="LP83" i="45" s="1"/>
  <c r="LO76" i="45"/>
  <c r="LO84" i="45"/>
  <c r="LP84" i="45" s="1"/>
  <c r="LO68" i="45"/>
  <c r="LP68" i="45" s="1"/>
  <c r="LO78" i="45"/>
  <c r="LP78" i="45" s="1"/>
  <c r="LN76" i="45"/>
  <c r="LP76" i="45" s="1"/>
  <c r="MC30" i="39"/>
  <c r="MC37" i="39" s="1"/>
  <c r="MC44" i="39" s="1"/>
  <c r="LQ8" i="38"/>
  <c r="LQ33" i="38"/>
  <c r="LT5" i="57"/>
  <c r="LU5" i="57" s="1"/>
  <c r="LR4" i="57"/>
  <c r="LR3" i="57" s="1"/>
  <c r="LW10" i="44"/>
  <c r="LW13" i="44"/>
  <c r="LW9" i="44"/>
  <c r="LW12" i="44"/>
  <c r="LW4" i="44"/>
  <c r="LW11" i="44"/>
  <c r="LW14" i="44"/>
  <c r="LY5" i="44"/>
  <c r="LW22" i="44"/>
  <c r="LW21" i="44"/>
  <c r="LW16" i="44"/>
  <c r="LW20" i="44"/>
  <c r="LW24" i="44"/>
  <c r="LW27" i="44"/>
  <c r="LW23" i="44"/>
  <c r="LW26" i="44"/>
  <c r="LW34" i="44"/>
  <c r="LW15" i="44"/>
  <c r="LW43" i="44"/>
  <c r="LW45" i="44"/>
  <c r="LW48" i="44"/>
  <c r="LW50" i="44"/>
  <c r="LW53" i="44"/>
  <c r="LW36" i="44"/>
  <c r="LW57" i="44"/>
  <c r="LW35" i="44"/>
  <c r="LW55" i="44"/>
  <c r="LW25" i="44"/>
  <c r="LW40" i="44"/>
  <c r="LW42" i="44"/>
  <c r="LW44" i="44"/>
  <c r="LW47" i="44"/>
  <c r="LW49" i="44"/>
  <c r="LW51" i="44"/>
  <c r="LW54" i="44"/>
  <c r="LW56" i="44"/>
  <c r="LW28" i="44"/>
  <c r="LW38" i="44"/>
  <c r="LW17" i="44"/>
  <c r="LW58" i="44"/>
  <c r="LW37" i="44"/>
  <c r="LQ15" i="17"/>
  <c r="LS14" i="17"/>
  <c r="LS4" i="17"/>
  <c r="LS3" i="17" s="1"/>
  <c r="LU5" i="17"/>
  <c r="LS10" i="17"/>
  <c r="LS12" i="17"/>
  <c r="LS13" i="17"/>
  <c r="LS21" i="17"/>
  <c r="LS25" i="17"/>
  <c r="LS22" i="17"/>
  <c r="LS28" i="17"/>
  <c r="LS11" i="17"/>
  <c r="LS23" i="17"/>
  <c r="LS8" i="17"/>
  <c r="LS20" i="17"/>
  <c r="LS24" i="17"/>
  <c r="LS9" i="17"/>
  <c r="LS15" i="17"/>
  <c r="LS16" i="17"/>
  <c r="LS34" i="17"/>
  <c r="LS35" i="17"/>
  <c r="LS36" i="17"/>
  <c r="LS40" i="17"/>
  <c r="LS45" i="17"/>
  <c r="LS31" i="17"/>
  <c r="LS41" i="17"/>
  <c r="LS29" i="17"/>
  <c r="LS30" i="17"/>
  <c r="LS32" i="17"/>
  <c r="LS43" i="17"/>
  <c r="LS48" i="17"/>
  <c r="LS53" i="17"/>
  <c r="LS46" i="17"/>
  <c r="LS49" i="17"/>
  <c r="LS54" i="17"/>
  <c r="LS44" i="17"/>
  <c r="LS50" i="17"/>
  <c r="LS55" i="17"/>
  <c r="LS47" i="17"/>
  <c r="LS51" i="17"/>
  <c r="LS56" i="17"/>
  <c r="LS60" i="17"/>
  <c r="LS66" i="17"/>
  <c r="LS57" i="17"/>
  <c r="LS61" i="17"/>
  <c r="LS67" i="17"/>
  <c r="LS58" i="17"/>
  <c r="LS64" i="17"/>
  <c r="LS68" i="17"/>
  <c r="LS59" i="17"/>
  <c r="LS65" i="17"/>
  <c r="LS77" i="17"/>
  <c r="LS81" i="17"/>
  <c r="LS70" i="17"/>
  <c r="LS74" i="17"/>
  <c r="LS78" i="17"/>
  <c r="LS82" i="17"/>
  <c r="LS69" i="17"/>
  <c r="LS71" i="17"/>
  <c r="LS75" i="17"/>
  <c r="LS79" i="17"/>
  <c r="LS72" i="17"/>
  <c r="LS76" i="17"/>
  <c r="LS80" i="17"/>
  <c r="LS87" i="17"/>
  <c r="LS91" i="17"/>
  <c r="LS88" i="17"/>
  <c r="LS92" i="17"/>
  <c r="LS89" i="17"/>
  <c r="LS84" i="17"/>
  <c r="LS85" i="17"/>
  <c r="LS86" i="17"/>
  <c r="LS90" i="17"/>
  <c r="ME20" i="39"/>
  <c r="ME10" i="39"/>
  <c r="MD40" i="39"/>
  <c r="LQ9" i="17"/>
  <c r="ME16" i="39"/>
  <c r="ME17" i="39"/>
  <c r="ME39" i="39"/>
  <c r="MF14" i="39"/>
  <c r="MF4" i="39"/>
  <c r="MF19" i="39"/>
  <c r="MF12" i="39"/>
  <c r="MF17" i="39"/>
  <c r="MF10" i="39"/>
  <c r="MF22" i="39"/>
  <c r="MF8" i="39"/>
  <c r="MF20" i="39"/>
  <c r="MF13" i="39"/>
  <c r="MF25" i="39"/>
  <c r="MF11" i="39"/>
  <c r="MF16" i="39"/>
  <c r="MF15" i="39"/>
  <c r="MF35" i="39"/>
  <c r="MF9" i="39"/>
  <c r="MF26" i="39"/>
  <c r="MH5" i="39"/>
  <c r="MI5" i="39" s="1"/>
  <c r="MF32" i="39"/>
  <c r="MF33" i="39"/>
  <c r="MF41" i="39" s="1"/>
  <c r="MF21" i="39"/>
  <c r="MF31" i="39"/>
  <c r="MF40" i="39" s="1"/>
  <c r="MF34" i="39"/>
  <c r="MF42" i="39" s="1"/>
  <c r="MF18" i="39"/>
  <c r="MF36" i="39" s="1"/>
  <c r="MF43" i="39" s="1"/>
  <c r="MF24" i="39"/>
  <c r="MF39" i="39"/>
  <c r="MF23" i="39"/>
  <c r="ME23" i="39"/>
  <c r="ME25" i="39"/>
  <c r="ME24" i="39"/>
  <c r="ME34" i="39"/>
  <c r="ME42" i="39" s="1"/>
  <c r="MD30" i="39"/>
  <c r="LQ34" i="38"/>
  <c r="ME8" i="39"/>
  <c r="ME19" i="39"/>
  <c r="LS4" i="46" l="1"/>
  <c r="LS3" i="46" s="1"/>
  <c r="LS15" i="46"/>
  <c r="LS16" i="46"/>
  <c r="LS17" i="46"/>
  <c r="LS18" i="46"/>
  <c r="LS20" i="46"/>
  <c r="LS19" i="46"/>
  <c r="LS21" i="46"/>
  <c r="LS22" i="46"/>
  <c r="LS24" i="46"/>
  <c r="LS23" i="46"/>
  <c r="LS25" i="46"/>
  <c r="LS26" i="46"/>
  <c r="LS31" i="46"/>
  <c r="LS29" i="46"/>
  <c r="LS27" i="46"/>
  <c r="LS30" i="46"/>
  <c r="LS35" i="46"/>
  <c r="LS32" i="46"/>
  <c r="LS33" i="46"/>
  <c r="LS34" i="46"/>
  <c r="LS37" i="46"/>
  <c r="LS36" i="46"/>
  <c r="LS42" i="46"/>
  <c r="LS39" i="46"/>
  <c r="LS38" i="46"/>
  <c r="LS40" i="46"/>
  <c r="LS45" i="46"/>
  <c r="LS41" i="46"/>
  <c r="LS43" i="46"/>
  <c r="LS53" i="46"/>
  <c r="LS47" i="46"/>
  <c r="LS54" i="46"/>
  <c r="LS46" i="46"/>
  <c r="LS48" i="46"/>
  <c r="LS58" i="46"/>
  <c r="LS60" i="46"/>
  <c r="LS56" i="46"/>
  <c r="LS52" i="46"/>
  <c r="LS57" i="46"/>
  <c r="LS63" i="46"/>
  <c r="LS68" i="46"/>
  <c r="LS69" i="46"/>
  <c r="LS64" i="46"/>
  <c r="LS70" i="46"/>
  <c r="LS65" i="46"/>
  <c r="LS71" i="46"/>
  <c r="LS72" i="46"/>
  <c r="LS75" i="46"/>
  <c r="MI14" i="39"/>
  <c r="MI4" i="39"/>
  <c r="MI22" i="39" s="1"/>
  <c r="MI35" i="39"/>
  <c r="MI20" i="39"/>
  <c r="LR4" i="45"/>
  <c r="LR3" i="45" s="1"/>
  <c r="LR11" i="45"/>
  <c r="LR15" i="45"/>
  <c r="LR45" i="45"/>
  <c r="LR12" i="45"/>
  <c r="LR16" i="45"/>
  <c r="LR46" i="45"/>
  <c r="LR13" i="45"/>
  <c r="LR17" i="45"/>
  <c r="LR43" i="45"/>
  <c r="LR14" i="45"/>
  <c r="LR18" i="45"/>
  <c r="LR44" i="45"/>
  <c r="LR51" i="45"/>
  <c r="LR57" i="45"/>
  <c r="LR61" i="45"/>
  <c r="LR65" i="45"/>
  <c r="LR68" i="45"/>
  <c r="LR55" i="45"/>
  <c r="LR58" i="45"/>
  <c r="LR62" i="45"/>
  <c r="LR66" i="45"/>
  <c r="LR47" i="45"/>
  <c r="LR56" i="45"/>
  <c r="LR60" i="45"/>
  <c r="LR63" i="45"/>
  <c r="LR67" i="45"/>
  <c r="LR84" i="45"/>
  <c r="LR85" i="45"/>
  <c r="LR82" i="45"/>
  <c r="LR86" i="45"/>
  <c r="LR83" i="45"/>
  <c r="LU4" i="57"/>
  <c r="LU3" i="57" s="1"/>
  <c r="LW5" i="57"/>
  <c r="LR37" i="38"/>
  <c r="LR21" i="38"/>
  <c r="LR20" i="38"/>
  <c r="MG9" i="39"/>
  <c r="LR8" i="17"/>
  <c r="LR27" i="38"/>
  <c r="LR36" i="38"/>
  <c r="LR35" i="38"/>
  <c r="MG42" i="39"/>
  <c r="MG11" i="39"/>
  <c r="LR26" i="38"/>
  <c r="LR9" i="38"/>
  <c r="MG40" i="39"/>
  <c r="LV5" i="57"/>
  <c r="LT4" i="57"/>
  <c r="LT3" i="57" s="1"/>
  <c r="LT18" i="38"/>
  <c r="LV5" i="38"/>
  <c r="LT22" i="38"/>
  <c r="LT9" i="38"/>
  <c r="LT35" i="38"/>
  <c r="LT20" i="38"/>
  <c r="LT17" i="38"/>
  <c r="LT23" i="38"/>
  <c r="LT26" i="38"/>
  <c r="LT21" i="38"/>
  <c r="LT42" i="38"/>
  <c r="LT34" i="38"/>
  <c r="LT4" i="38"/>
  <c r="LT30" i="38" s="1"/>
  <c r="LT29" i="38"/>
  <c r="LT8" i="38"/>
  <c r="LT24" i="38"/>
  <c r="LT32" i="38"/>
  <c r="LV5" i="17"/>
  <c r="LT21" i="17"/>
  <c r="LT25" i="17"/>
  <c r="LT22" i="17"/>
  <c r="LT28" i="17"/>
  <c r="LT4" i="17"/>
  <c r="LT3" i="17" s="1"/>
  <c r="LT23" i="17"/>
  <c r="LT20" i="17"/>
  <c r="LT24" i="17"/>
  <c r="LT34" i="17"/>
  <c r="LT44" i="17"/>
  <c r="LT35" i="17"/>
  <c r="LT36" i="17"/>
  <c r="LT40" i="17"/>
  <c r="LT45" i="17"/>
  <c r="LT31" i="17"/>
  <c r="LT41" i="17"/>
  <c r="LT29" i="17"/>
  <c r="LT30" i="17"/>
  <c r="LT32" i="17"/>
  <c r="LT43" i="17"/>
  <c r="LT47" i="17"/>
  <c r="LT51" i="17"/>
  <c r="LT56" i="17"/>
  <c r="LT48" i="17"/>
  <c r="LT53" i="17"/>
  <c r="LT57" i="17"/>
  <c r="LT46" i="17"/>
  <c r="LT49" i="17"/>
  <c r="LT54" i="17"/>
  <c r="LT50" i="17"/>
  <c r="LT55" i="17"/>
  <c r="LT60" i="17"/>
  <c r="LT66" i="17"/>
  <c r="LT70" i="17"/>
  <c r="LT61" i="17"/>
  <c r="LT67" i="17"/>
  <c r="LT71" i="17"/>
  <c r="LT58" i="17"/>
  <c r="LT64" i="17"/>
  <c r="LT68" i="17"/>
  <c r="LT59" i="17"/>
  <c r="LT65" i="17"/>
  <c r="LT69" i="17"/>
  <c r="LT72" i="17"/>
  <c r="LT76" i="17"/>
  <c r="LT80" i="17"/>
  <c r="LT77" i="17"/>
  <c r="LT81" i="17"/>
  <c r="LT74" i="17"/>
  <c r="LT78" i="17"/>
  <c r="LT82" i="17"/>
  <c r="LT75" i="17"/>
  <c r="LT79" i="17"/>
  <c r="LT86" i="17"/>
  <c r="LT90" i="17"/>
  <c r="LT87" i="17"/>
  <c r="LT91" i="17"/>
  <c r="LT88" i="17"/>
  <c r="LT92" i="17"/>
  <c r="LT89" i="17"/>
  <c r="LT84" i="17"/>
  <c r="LT85" i="17"/>
  <c r="LW5" i="17"/>
  <c r="LU4" i="17"/>
  <c r="LU3" i="17" s="1"/>
  <c r="LU8" i="17"/>
  <c r="LU20" i="17"/>
  <c r="LU24" i="17"/>
  <c r="LU30" i="17"/>
  <c r="LU14" i="17"/>
  <c r="LU15" i="17"/>
  <c r="LU10" i="17"/>
  <c r="LU12" i="17"/>
  <c r="LU13" i="17"/>
  <c r="LU21" i="17"/>
  <c r="LU25" i="17"/>
  <c r="LU22" i="17"/>
  <c r="LU28" i="17"/>
  <c r="LU11" i="17"/>
  <c r="LU23" i="17"/>
  <c r="LU29" i="17"/>
  <c r="LU32" i="17"/>
  <c r="LU43" i="17"/>
  <c r="LU34" i="17"/>
  <c r="LU44" i="17"/>
  <c r="LU35" i="17"/>
  <c r="LU36" i="17"/>
  <c r="LU40" i="17"/>
  <c r="LU45" i="17"/>
  <c r="LU31" i="17"/>
  <c r="LU41" i="17"/>
  <c r="LU47" i="17"/>
  <c r="LU51" i="17"/>
  <c r="LU48" i="17"/>
  <c r="LU53" i="17"/>
  <c r="LU46" i="17"/>
  <c r="LU49" i="17"/>
  <c r="LU54" i="17"/>
  <c r="LU50" i="17"/>
  <c r="LU55" i="17"/>
  <c r="LU59" i="17"/>
  <c r="LU65" i="17"/>
  <c r="LU69" i="17"/>
  <c r="LU60" i="17"/>
  <c r="LU66" i="17"/>
  <c r="LU70" i="17"/>
  <c r="LU57" i="17"/>
  <c r="LU56" i="17"/>
  <c r="LU61" i="17"/>
  <c r="LU67" i="17"/>
  <c r="LU58" i="17"/>
  <c r="LU64" i="17"/>
  <c r="LU68" i="17"/>
  <c r="LU72" i="17"/>
  <c r="LU76" i="17"/>
  <c r="LU80" i="17"/>
  <c r="LU77" i="17"/>
  <c r="LU81" i="17"/>
  <c r="LU74" i="17"/>
  <c r="LU78" i="17"/>
  <c r="LU82" i="17"/>
  <c r="LU71" i="17"/>
  <c r="LU75" i="17"/>
  <c r="LU79" i="17"/>
  <c r="LU85" i="17"/>
  <c r="LU86" i="17"/>
  <c r="LU90" i="17"/>
  <c r="LU87" i="17"/>
  <c r="LU91" i="17"/>
  <c r="LU88" i="17"/>
  <c r="LU92" i="17"/>
  <c r="LU89" i="17"/>
  <c r="LU84" i="17"/>
  <c r="LR28" i="38"/>
  <c r="LR16" i="38"/>
  <c r="LY10" i="44"/>
  <c r="LY9" i="44"/>
  <c r="LY12" i="44"/>
  <c r="LY15" i="44"/>
  <c r="LY20" i="44"/>
  <c r="LY17" i="44"/>
  <c r="LY11" i="44"/>
  <c r="LY22" i="44"/>
  <c r="LY25" i="44"/>
  <c r="LY28" i="44"/>
  <c r="LY21" i="44"/>
  <c r="LY16" i="44"/>
  <c r="LY24" i="44"/>
  <c r="LY13" i="44"/>
  <c r="LY4" i="44"/>
  <c r="LY14" i="44"/>
  <c r="LY23" i="44"/>
  <c r="LY26" i="44"/>
  <c r="LY34" i="44"/>
  <c r="LY58" i="44"/>
  <c r="LY37" i="44"/>
  <c r="LY43" i="44"/>
  <c r="LY50" i="44"/>
  <c r="LY45" i="44"/>
  <c r="LY48" i="44"/>
  <c r="LY53" i="44"/>
  <c r="LY35" i="44"/>
  <c r="LY36" i="44"/>
  <c r="LY57" i="44"/>
  <c r="LY55" i="44"/>
  <c r="LY27" i="44"/>
  <c r="LY47" i="44"/>
  <c r="LY54" i="44"/>
  <c r="LY40" i="44"/>
  <c r="LY42" i="44"/>
  <c r="LY44" i="44"/>
  <c r="LY49" i="44"/>
  <c r="LY51" i="44"/>
  <c r="LY56" i="44"/>
  <c r="LY38" i="44"/>
  <c r="LS24" i="38"/>
  <c r="LS25" i="38" s="1"/>
  <c r="LS26" i="38"/>
  <c r="LS31" i="38" s="1"/>
  <c r="LS9" i="38"/>
  <c r="LR12" i="17"/>
  <c r="LR39" i="38"/>
  <c r="LR33" i="38"/>
  <c r="LR11" i="38"/>
  <c r="MG16" i="39"/>
  <c r="MG24" i="39"/>
  <c r="MJ5" i="39"/>
  <c r="MK5" i="39" s="1"/>
  <c r="MH4" i="39"/>
  <c r="MH15" i="39" s="1"/>
  <c r="MH19" i="39"/>
  <c r="MH25" i="39"/>
  <c r="LR4" i="46"/>
  <c r="LR3" i="46" s="1"/>
  <c r="LT5" i="46"/>
  <c r="LR16" i="46"/>
  <c r="LR17" i="46"/>
  <c r="LR15" i="46"/>
  <c r="LR18" i="46"/>
  <c r="LR19" i="46"/>
  <c r="LR20" i="46"/>
  <c r="LR23" i="46"/>
  <c r="LR21" i="46"/>
  <c r="LR22" i="46"/>
  <c r="LR25" i="46"/>
  <c r="LR26" i="46"/>
  <c r="LR24" i="46"/>
  <c r="LR31" i="46"/>
  <c r="LR32" i="46"/>
  <c r="LR27" i="46"/>
  <c r="LR30" i="46"/>
  <c r="LR35" i="46"/>
  <c r="LR29" i="46"/>
  <c r="LR37" i="46"/>
  <c r="LR38" i="46"/>
  <c r="LR36" i="46"/>
  <c r="LR33" i="46"/>
  <c r="LR34" i="46"/>
  <c r="LR39" i="46"/>
  <c r="LR43" i="46"/>
  <c r="LR40" i="46"/>
  <c r="LR42" i="46"/>
  <c r="LR46" i="46"/>
  <c r="LR45" i="46"/>
  <c r="LR41" i="46"/>
  <c r="LR47" i="46"/>
  <c r="LR48" i="46"/>
  <c r="LR52" i="46"/>
  <c r="LR53" i="46"/>
  <c r="LR60" i="46"/>
  <c r="LR54" i="46"/>
  <c r="LR56" i="46"/>
  <c r="LR57" i="46"/>
  <c r="LR58" i="46"/>
  <c r="LR68" i="46"/>
  <c r="LR69" i="46"/>
  <c r="LR64" i="46"/>
  <c r="LR65" i="46"/>
  <c r="LR70" i="46"/>
  <c r="LR71" i="46"/>
  <c r="LR72" i="46"/>
  <c r="LR63" i="46"/>
  <c r="LR75" i="46"/>
  <c r="MD37" i="39"/>
  <c r="MD44" i="39" s="1"/>
  <c r="MF29" i="39"/>
  <c r="LW5" i="38"/>
  <c r="LU8" i="38"/>
  <c r="LU11" i="38"/>
  <c r="LU35" i="38"/>
  <c r="LU30" i="38"/>
  <c r="LU40" i="38"/>
  <c r="LU36" i="38"/>
  <c r="LU21" i="38"/>
  <c r="LU42" i="38"/>
  <c r="LU10" i="38"/>
  <c r="LU14" i="38"/>
  <c r="LU4" i="38"/>
  <c r="LU13" i="38" s="1"/>
  <c r="LR16" i="17"/>
  <c r="LR34" i="38"/>
  <c r="LR15" i="38"/>
  <c r="ME29" i="39"/>
  <c r="LR15" i="17"/>
  <c r="LR14" i="38"/>
  <c r="LR13" i="38"/>
  <c r="LS33" i="38"/>
  <c r="LS18" i="38"/>
  <c r="LS19" i="38" s="1"/>
  <c r="ME40" i="39"/>
  <c r="LR9" i="17"/>
  <c r="LR11" i="17"/>
  <c r="LR10" i="38"/>
  <c r="LR12" i="38" s="1"/>
  <c r="LR40" i="38"/>
  <c r="MG13" i="39"/>
  <c r="MG26" i="39"/>
  <c r="MF30" i="39"/>
  <c r="LQ11" i="45"/>
  <c r="LQ15" i="45"/>
  <c r="LQ45" i="45"/>
  <c r="LQ12" i="45"/>
  <c r="LQ16" i="45"/>
  <c r="LQ46" i="45"/>
  <c r="LQ13" i="45"/>
  <c r="LQ17" i="45"/>
  <c r="LQ43" i="45"/>
  <c r="LQ4" i="45"/>
  <c r="LQ3" i="45" s="1"/>
  <c r="LQ14" i="45"/>
  <c r="LQ18" i="45"/>
  <c r="LQ44" i="45"/>
  <c r="LQ51" i="45"/>
  <c r="LQ57" i="45"/>
  <c r="LQ61" i="45"/>
  <c r="LQ65" i="45"/>
  <c r="LQ68" i="45"/>
  <c r="LQ76" i="45"/>
  <c r="LQ78" i="45"/>
  <c r="LQ55" i="45"/>
  <c r="LQ58" i="45"/>
  <c r="LQ62" i="45"/>
  <c r="LQ66" i="45"/>
  <c r="LQ47" i="45"/>
  <c r="LQ75" i="45"/>
  <c r="LQ77" i="45"/>
  <c r="LQ79" i="45"/>
  <c r="LQ56" i="45"/>
  <c r="LQ60" i="45"/>
  <c r="LQ63" i="45"/>
  <c r="LQ67" i="45"/>
  <c r="LS5" i="45"/>
  <c r="LT5" i="45" s="1"/>
  <c r="LQ84" i="45"/>
  <c r="LQ85" i="45"/>
  <c r="LQ82" i="45"/>
  <c r="LQ86" i="45"/>
  <c r="LQ83" i="45"/>
  <c r="LS34" i="38"/>
  <c r="LR22" i="38"/>
  <c r="MG39" i="39"/>
  <c r="MG10" i="39"/>
  <c r="LZ5" i="44"/>
  <c r="MK4" i="39" l="1"/>
  <c r="MK24" i="39" s="1"/>
  <c r="MK19" i="39"/>
  <c r="MK39" i="39"/>
  <c r="MK17" i="39"/>
  <c r="LT4" i="45"/>
  <c r="LT3" i="45" s="1"/>
  <c r="LT14" i="45"/>
  <c r="LT18" i="45"/>
  <c r="LT44" i="45"/>
  <c r="LT11" i="45"/>
  <c r="LT15" i="45"/>
  <c r="LT45" i="45"/>
  <c r="LT12" i="45"/>
  <c r="LT16" i="45"/>
  <c r="LT46" i="45"/>
  <c r="LT13" i="45"/>
  <c r="LT17" i="45"/>
  <c r="LT43" i="45"/>
  <c r="LT51" i="45"/>
  <c r="LT57" i="45"/>
  <c r="LT61" i="45"/>
  <c r="LT65" i="45"/>
  <c r="LT68" i="45"/>
  <c r="LT55" i="45"/>
  <c r="LT58" i="45"/>
  <c r="LT62" i="45"/>
  <c r="LT66" i="45"/>
  <c r="LT47" i="45"/>
  <c r="LT60" i="45"/>
  <c r="LT83" i="45"/>
  <c r="LT63" i="45"/>
  <c r="LT84" i="45"/>
  <c r="LT85" i="45"/>
  <c r="LT82" i="45"/>
  <c r="LT86" i="45"/>
  <c r="LT67" i="45"/>
  <c r="LT56" i="45"/>
  <c r="MH16" i="39"/>
  <c r="MH10" i="39"/>
  <c r="LW4" i="17"/>
  <c r="LW3" i="17" s="1"/>
  <c r="LW20" i="17"/>
  <c r="LW24" i="17"/>
  <c r="LW21" i="17"/>
  <c r="LW25" i="17"/>
  <c r="LW22" i="17"/>
  <c r="LW28" i="17"/>
  <c r="LW23" i="17"/>
  <c r="LW29" i="17"/>
  <c r="LW32" i="17"/>
  <c r="LW43" i="17"/>
  <c r="LW34" i="17"/>
  <c r="LW44" i="17"/>
  <c r="LW35" i="17"/>
  <c r="LW36" i="17"/>
  <c r="LW40" i="17"/>
  <c r="LW30" i="17"/>
  <c r="LW31" i="17"/>
  <c r="LW41" i="17"/>
  <c r="LW46" i="17"/>
  <c r="LW50" i="17"/>
  <c r="LW55" i="17"/>
  <c r="LW47" i="17"/>
  <c r="LW51" i="17"/>
  <c r="LW56" i="17"/>
  <c r="LW48" i="17"/>
  <c r="LW53" i="17"/>
  <c r="LW57" i="17"/>
  <c r="LW49" i="17"/>
  <c r="LW54" i="17"/>
  <c r="LW45" i="17"/>
  <c r="LW59" i="17"/>
  <c r="LW65" i="17"/>
  <c r="LW69" i="17"/>
  <c r="LW60" i="17"/>
  <c r="LW66" i="17"/>
  <c r="LW70" i="17"/>
  <c r="LW61" i="17"/>
  <c r="LW67" i="17"/>
  <c r="LW58" i="17"/>
  <c r="LW64" i="17"/>
  <c r="LW68" i="17"/>
  <c r="LW75" i="17"/>
  <c r="LW79" i="17"/>
  <c r="LW72" i="17"/>
  <c r="LW76" i="17"/>
  <c r="LW80" i="17"/>
  <c r="LW77" i="17"/>
  <c r="LW81" i="17"/>
  <c r="LW74" i="17"/>
  <c r="LW78" i="17"/>
  <c r="LW71" i="17"/>
  <c r="LW89" i="17"/>
  <c r="LW84" i="17"/>
  <c r="LW85" i="17"/>
  <c r="LW86" i="17"/>
  <c r="LW90" i="17"/>
  <c r="LW82" i="17"/>
  <c r="LW87" i="17"/>
  <c r="LW91" i="17"/>
  <c r="LW88" i="17"/>
  <c r="LW92" i="17"/>
  <c r="LT9" i="17"/>
  <c r="LT25" i="38"/>
  <c r="LR25" i="38"/>
  <c r="MI32" i="39"/>
  <c r="MI10" i="39"/>
  <c r="LU12" i="38"/>
  <c r="LW8" i="38"/>
  <c r="LW14" i="38"/>
  <c r="LW34" i="38"/>
  <c r="LW4" i="38"/>
  <c r="LW18" i="38" s="1"/>
  <c r="LW29" i="38"/>
  <c r="LW39" i="38"/>
  <c r="LW27" i="38"/>
  <c r="LW37" i="38"/>
  <c r="LW22" i="38"/>
  <c r="LW9" i="38"/>
  <c r="LW35" i="38"/>
  <c r="LW20" i="38"/>
  <c r="LW30" i="38"/>
  <c r="LW40" i="38"/>
  <c r="LW28" i="38"/>
  <c r="LW38" i="38"/>
  <c r="LW23" i="38"/>
  <c r="LW26" i="38"/>
  <c r="LW31" i="38" s="1"/>
  <c r="LW42" i="38"/>
  <c r="MH20" i="39"/>
  <c r="MH24" i="39"/>
  <c r="MI31" i="39"/>
  <c r="MI17" i="39"/>
  <c r="ME37" i="39"/>
  <c r="ME44" i="39" s="1"/>
  <c r="MG29" i="39"/>
  <c r="LU20" i="38"/>
  <c r="MF37" i="39"/>
  <c r="MF44" i="39" s="1"/>
  <c r="MH35" i="39"/>
  <c r="MH12" i="39"/>
  <c r="LT36" i="38"/>
  <c r="LT11" i="38"/>
  <c r="LR31" i="38"/>
  <c r="LR79" i="45"/>
  <c r="MI26" i="39"/>
  <c r="MI19" i="39"/>
  <c r="LW4" i="57"/>
  <c r="LW3" i="57" s="1"/>
  <c r="LR77" i="45"/>
  <c r="LT4" i="46"/>
  <c r="LT3" i="46" s="1"/>
  <c r="LT15" i="46"/>
  <c r="LT16" i="46"/>
  <c r="LT20" i="46"/>
  <c r="LT17" i="46"/>
  <c r="LT18" i="46"/>
  <c r="LT24" i="46"/>
  <c r="LT19" i="46"/>
  <c r="LT21" i="46"/>
  <c r="LT22" i="46"/>
  <c r="LT29" i="46"/>
  <c r="LT23" i="46"/>
  <c r="LT25" i="46"/>
  <c r="LT26" i="46"/>
  <c r="LT31" i="46"/>
  <c r="LT27" i="46"/>
  <c r="LT32" i="46"/>
  <c r="LT30" i="46"/>
  <c r="LT34" i="46"/>
  <c r="LT37" i="46"/>
  <c r="LT35" i="46"/>
  <c r="LT36" i="46"/>
  <c r="LT33" i="46"/>
  <c r="LT41" i="46"/>
  <c r="LT42" i="46"/>
  <c r="LT39" i="46"/>
  <c r="LT40" i="46"/>
  <c r="LT38" i="46"/>
  <c r="LT43" i="46"/>
  <c r="LT53" i="46"/>
  <c r="LT47" i="46"/>
  <c r="LT46" i="46"/>
  <c r="LT58" i="46"/>
  <c r="LT60" i="46"/>
  <c r="LT48" i="46"/>
  <c r="LT54" i="46"/>
  <c r="LT56" i="46"/>
  <c r="LT52" i="46"/>
  <c r="LT65" i="46"/>
  <c r="LT63" i="46"/>
  <c r="LT45" i="46"/>
  <c r="LT68" i="46"/>
  <c r="LT57" i="46"/>
  <c r="LT69" i="46"/>
  <c r="LT64" i="46"/>
  <c r="LT75" i="46"/>
  <c r="LT70" i="46"/>
  <c r="LT71" i="46"/>
  <c r="LT72" i="46"/>
  <c r="LR75" i="45"/>
  <c r="LU26" i="38"/>
  <c r="LU9" i="38"/>
  <c r="MH39" i="39"/>
  <c r="MH14" i="39"/>
  <c r="LT13" i="17"/>
  <c r="LT39" i="38"/>
  <c r="LT38" i="38"/>
  <c r="LT37" i="38"/>
  <c r="MI39" i="39"/>
  <c r="MI21" i="39"/>
  <c r="LZ10" i="44"/>
  <c r="LZ13" i="44"/>
  <c r="LZ16" i="44"/>
  <c r="LZ21" i="44"/>
  <c r="LZ9" i="44"/>
  <c r="LZ12" i="44"/>
  <c r="LZ15" i="44"/>
  <c r="LZ20" i="44"/>
  <c r="LZ23" i="44"/>
  <c r="LZ26" i="44"/>
  <c r="LZ34" i="44"/>
  <c r="LZ37" i="44"/>
  <c r="LZ42" i="44"/>
  <c r="LZ45" i="44"/>
  <c r="LZ49" i="44"/>
  <c r="LZ53" i="44"/>
  <c r="LZ17" i="44"/>
  <c r="LZ11" i="44"/>
  <c r="LZ22" i="44"/>
  <c r="LZ25" i="44"/>
  <c r="LZ28" i="44"/>
  <c r="LZ36" i="44"/>
  <c r="LZ40" i="44"/>
  <c r="LZ44" i="44"/>
  <c r="LZ48" i="44"/>
  <c r="LZ51" i="44"/>
  <c r="LZ55" i="44"/>
  <c r="LZ24" i="44"/>
  <c r="LZ27" i="44"/>
  <c r="LZ35" i="44"/>
  <c r="LZ38" i="44"/>
  <c r="LZ58" i="44"/>
  <c r="LZ43" i="44"/>
  <c r="LZ50" i="44"/>
  <c r="LZ4" i="44"/>
  <c r="LZ14" i="44"/>
  <c r="LZ57" i="44"/>
  <c r="LZ47" i="44"/>
  <c r="LZ54" i="44"/>
  <c r="LZ56" i="44"/>
  <c r="LU39" i="38"/>
  <c r="LU23" i="38"/>
  <c r="LU22" i="38"/>
  <c r="MH34" i="39"/>
  <c r="MH42" i="39" s="1"/>
  <c r="MH23" i="39"/>
  <c r="MH21" i="39"/>
  <c r="LT12" i="17"/>
  <c r="LT28" i="38"/>
  <c r="LT27" i="38"/>
  <c r="LT31" i="38" s="1"/>
  <c r="MI23" i="39"/>
  <c r="MI9" i="39"/>
  <c r="LS4" i="45"/>
  <c r="LS3" i="45" s="1"/>
  <c r="LS11" i="45"/>
  <c r="LS15" i="45"/>
  <c r="LS45" i="45"/>
  <c r="LU5" i="45"/>
  <c r="LT78" i="45" s="1"/>
  <c r="LS12" i="45"/>
  <c r="LS16" i="45"/>
  <c r="LS13" i="45"/>
  <c r="LS17" i="45"/>
  <c r="LS43" i="45"/>
  <c r="LS51" i="45"/>
  <c r="LS57" i="45"/>
  <c r="LS61" i="45"/>
  <c r="LS65" i="45"/>
  <c r="LS68" i="45"/>
  <c r="LS14" i="45"/>
  <c r="LS46" i="45"/>
  <c r="LS55" i="45"/>
  <c r="LS58" i="45"/>
  <c r="LS62" i="45"/>
  <c r="LS66" i="45"/>
  <c r="LS47" i="45"/>
  <c r="LS18" i="45"/>
  <c r="LS44" i="45"/>
  <c r="LS56" i="45"/>
  <c r="LS60" i="45"/>
  <c r="LS63" i="45"/>
  <c r="LS79" i="45"/>
  <c r="LS84" i="45"/>
  <c r="LS85" i="45"/>
  <c r="LS77" i="45"/>
  <c r="LS82" i="45"/>
  <c r="LS86" i="45"/>
  <c r="LS67" i="45"/>
  <c r="LS76" i="45"/>
  <c r="LS83" i="45"/>
  <c r="LS78" i="45"/>
  <c r="LS75" i="45"/>
  <c r="LU29" i="38"/>
  <c r="LU38" i="38"/>
  <c r="LU37" i="38"/>
  <c r="MH33" i="39"/>
  <c r="MH41" i="39" s="1"/>
  <c r="MH31" i="39"/>
  <c r="MH9" i="39"/>
  <c r="LT10" i="17"/>
  <c r="LT33" i="38"/>
  <c r="LV15" i="38"/>
  <c r="LX5" i="38"/>
  <c r="LY5" i="38" s="1"/>
  <c r="LV4" i="38"/>
  <c r="LV8" i="38" s="1"/>
  <c r="LV29" i="38"/>
  <c r="LV39" i="38"/>
  <c r="LV37" i="38"/>
  <c r="LV22" i="38"/>
  <c r="LV9" i="38"/>
  <c r="LV11" i="38"/>
  <c r="LV13" i="38"/>
  <c r="LV20" i="38"/>
  <c r="LV30" i="38"/>
  <c r="LV40" i="38"/>
  <c r="LV38" i="38"/>
  <c r="LV23" i="38"/>
  <c r="LV26" i="38"/>
  <c r="LV36" i="38"/>
  <c r="LV21" i="38"/>
  <c r="LV42" i="38"/>
  <c r="LV10" i="38"/>
  <c r="LV14" i="38"/>
  <c r="LV16" i="38"/>
  <c r="MI34" i="39"/>
  <c r="MI42" i="39" s="1"/>
  <c r="MI15" i="39"/>
  <c r="LU28" i="38"/>
  <c r="LU27" i="38"/>
  <c r="MH32" i="39"/>
  <c r="MH18" i="39"/>
  <c r="MH36" i="39" s="1"/>
  <c r="MH43" i="39" s="1"/>
  <c r="MJ23" i="39"/>
  <c r="ML5" i="39"/>
  <c r="MJ14" i="39"/>
  <c r="MJ12" i="39"/>
  <c r="MJ17" i="39"/>
  <c r="MJ8" i="39"/>
  <c r="MJ20" i="39"/>
  <c r="MJ34" i="39"/>
  <c r="MJ4" i="39"/>
  <c r="MJ33" i="39" s="1"/>
  <c r="MJ41" i="39" s="1"/>
  <c r="MJ13" i="39"/>
  <c r="MJ22" i="39"/>
  <c r="MJ25" i="39"/>
  <c r="MJ39" i="39"/>
  <c r="MJ35" i="39"/>
  <c r="MJ32" i="39"/>
  <c r="MJ24" i="39"/>
  <c r="MA5" i="44"/>
  <c r="MB5" i="44" s="1"/>
  <c r="LT16" i="17"/>
  <c r="MI18" i="39"/>
  <c r="MI36" i="39" s="1"/>
  <c r="MI43" i="39" s="1"/>
  <c r="MI25" i="39"/>
  <c r="MI16" i="39"/>
  <c r="MG30" i="39"/>
  <c r="LU34" i="38"/>
  <c r="LU33" i="38"/>
  <c r="LU32" i="38"/>
  <c r="MH17" i="39"/>
  <c r="MH13" i="39"/>
  <c r="LT8" i="17"/>
  <c r="LT15" i="17"/>
  <c r="LT16" i="38"/>
  <c r="LT15" i="38"/>
  <c r="LT13" i="38"/>
  <c r="MI24" i="39"/>
  <c r="MI13" i="39"/>
  <c r="MI11" i="39"/>
  <c r="LU18" i="38"/>
  <c r="LU17" i="38"/>
  <c r="LU24" i="38"/>
  <c r="MH11" i="39"/>
  <c r="MH8" i="39"/>
  <c r="LU9" i="17"/>
  <c r="LT14" i="17"/>
  <c r="LT14" i="38"/>
  <c r="LT40" i="38"/>
  <c r="ME30" i="39"/>
  <c r="LR78" i="45"/>
  <c r="MI12" i="39"/>
  <c r="MI8" i="39"/>
  <c r="MH22" i="39"/>
  <c r="LR19" i="38"/>
  <c r="LU16" i="38"/>
  <c r="LU15" i="38"/>
  <c r="LU19" i="38" s="1"/>
  <c r="MH26" i="39"/>
  <c r="LU16" i="17"/>
  <c r="LT11" i="17"/>
  <c r="LV20" i="17"/>
  <c r="LV24" i="17"/>
  <c r="LV14" i="17"/>
  <c r="LV15" i="17"/>
  <c r="LV21" i="17"/>
  <c r="LV25" i="17"/>
  <c r="LV22" i="17"/>
  <c r="LV28" i="17"/>
  <c r="LV4" i="17"/>
  <c r="LV3" i="17" s="1"/>
  <c r="LX5" i="17"/>
  <c r="LY5" i="17" s="1"/>
  <c r="LV23" i="17"/>
  <c r="LV32" i="17"/>
  <c r="LV43" i="17"/>
  <c r="LV34" i="17"/>
  <c r="LV44" i="17"/>
  <c r="LV35" i="17"/>
  <c r="LV36" i="17"/>
  <c r="LV40" i="17"/>
  <c r="LV29" i="17"/>
  <c r="LV30" i="17"/>
  <c r="LV31" i="17"/>
  <c r="LV41" i="17"/>
  <c r="LV47" i="17"/>
  <c r="LV51" i="17"/>
  <c r="LV56" i="17"/>
  <c r="LV48" i="17"/>
  <c r="LV53" i="17"/>
  <c r="LV46" i="17"/>
  <c r="LV49" i="17"/>
  <c r="LV54" i="17"/>
  <c r="LV45" i="17"/>
  <c r="LV50" i="17"/>
  <c r="LV55" i="17"/>
  <c r="LV59" i="17"/>
  <c r="LV65" i="17"/>
  <c r="LV69" i="17"/>
  <c r="LV60" i="17"/>
  <c r="LV66" i="17"/>
  <c r="LV57" i="17"/>
  <c r="LV61" i="17"/>
  <c r="LV67" i="17"/>
  <c r="LV58" i="17"/>
  <c r="LV64" i="17"/>
  <c r="LV68" i="17"/>
  <c r="LV72" i="17"/>
  <c r="LV76" i="17"/>
  <c r="LV80" i="17"/>
  <c r="LV77" i="17"/>
  <c r="LV81" i="17"/>
  <c r="LV70" i="17"/>
  <c r="LV74" i="17"/>
  <c r="LV78" i="17"/>
  <c r="LV71" i="17"/>
  <c r="LV75" i="17"/>
  <c r="LV79" i="17"/>
  <c r="LV84" i="17"/>
  <c r="LV85" i="17"/>
  <c r="LV86" i="17"/>
  <c r="LV90" i="17"/>
  <c r="LV82" i="17"/>
  <c r="LV87" i="17"/>
  <c r="LV91" i="17"/>
  <c r="LV88" i="17"/>
  <c r="LV92" i="17"/>
  <c r="LV89" i="17"/>
  <c r="LT10" i="38"/>
  <c r="LT12" i="38" s="1"/>
  <c r="LX5" i="57"/>
  <c r="LV4" i="57"/>
  <c r="LV3" i="57" s="1"/>
  <c r="LR76" i="45"/>
  <c r="MI33" i="39"/>
  <c r="MI41" i="39" s="1"/>
  <c r="LU5" i="46"/>
  <c r="MB4" i="44" l="1"/>
  <c r="MB11" i="44"/>
  <c r="MB10" i="44"/>
  <c r="MB9" i="44"/>
  <c r="MB12" i="44"/>
  <c r="MB15" i="44"/>
  <c r="MB23" i="44"/>
  <c r="MB26" i="44"/>
  <c r="MB17" i="44"/>
  <c r="MD5" i="44"/>
  <c r="MB21" i="44"/>
  <c r="MB22" i="44"/>
  <c r="MB25" i="44"/>
  <c r="MB28" i="44"/>
  <c r="MB36" i="44"/>
  <c r="MB40" i="44"/>
  <c r="MB44" i="44"/>
  <c r="MB48" i="44"/>
  <c r="MB51" i="44"/>
  <c r="MB55" i="44"/>
  <c r="MB20" i="44"/>
  <c r="MB13" i="44"/>
  <c r="MB16" i="44"/>
  <c r="MB14" i="44"/>
  <c r="MB38" i="44"/>
  <c r="MB56" i="44"/>
  <c r="MB24" i="44"/>
  <c r="MB34" i="44"/>
  <c r="MB37" i="44"/>
  <c r="MB58" i="44"/>
  <c r="MB43" i="44"/>
  <c r="MB45" i="44"/>
  <c r="MB50" i="44"/>
  <c r="MB53" i="44"/>
  <c r="MB35" i="44"/>
  <c r="MB27" i="44"/>
  <c r="MB57" i="44"/>
  <c r="MB42" i="44"/>
  <c r="MB47" i="44"/>
  <c r="MB49" i="44"/>
  <c r="MB54" i="44"/>
  <c r="LY8" i="38"/>
  <c r="LY36" i="38"/>
  <c r="LY42" i="38"/>
  <c r="LY4" i="38"/>
  <c r="LY21" i="38" s="1"/>
  <c r="LY39" i="38"/>
  <c r="LY27" i="38"/>
  <c r="LY35" i="38"/>
  <c r="LY30" i="38"/>
  <c r="LY40" i="38"/>
  <c r="LY28" i="38"/>
  <c r="LY4" i="17"/>
  <c r="LY3" i="17" s="1"/>
  <c r="LY23" i="17"/>
  <c r="LY16" i="17"/>
  <c r="LY20" i="17"/>
  <c r="LY24" i="17"/>
  <c r="LY30" i="17"/>
  <c r="LY21" i="17"/>
  <c r="LY25" i="17"/>
  <c r="LY22" i="17"/>
  <c r="LY11" i="17"/>
  <c r="LY31" i="17"/>
  <c r="LY41" i="17"/>
  <c r="LY32" i="17"/>
  <c r="LY43" i="17"/>
  <c r="LY34" i="17"/>
  <c r="LY35" i="17"/>
  <c r="LY36" i="17"/>
  <c r="LY28" i="17"/>
  <c r="LY40" i="17"/>
  <c r="LY45" i="17"/>
  <c r="LY29" i="17"/>
  <c r="LY50" i="17"/>
  <c r="LY55" i="17"/>
  <c r="LY47" i="17"/>
  <c r="LY51" i="17"/>
  <c r="LY44" i="17"/>
  <c r="LY48" i="17"/>
  <c r="LY53" i="17"/>
  <c r="LY46" i="17"/>
  <c r="LY49" i="17"/>
  <c r="LY54" i="17"/>
  <c r="LY58" i="17"/>
  <c r="LY64" i="17"/>
  <c r="LY68" i="17"/>
  <c r="LY59" i="17"/>
  <c r="LY65" i="17"/>
  <c r="LY69" i="17"/>
  <c r="LY56" i="17"/>
  <c r="LY57" i="17"/>
  <c r="LY60" i="17"/>
  <c r="LY66" i="17"/>
  <c r="LY61" i="17"/>
  <c r="LY67" i="17"/>
  <c r="LY75" i="17"/>
  <c r="LY79" i="17"/>
  <c r="LY72" i="17"/>
  <c r="LY76" i="17"/>
  <c r="LY80" i="17"/>
  <c r="LY70" i="17"/>
  <c r="LY77" i="17"/>
  <c r="LY81" i="17"/>
  <c r="LY71" i="17"/>
  <c r="LY74" i="17"/>
  <c r="LY78" i="17"/>
  <c r="LY84" i="17"/>
  <c r="LY89" i="17"/>
  <c r="LY85" i="17"/>
  <c r="LY86" i="17"/>
  <c r="LY90" i="17"/>
  <c r="LY82" i="17"/>
  <c r="LY87" i="17"/>
  <c r="LY91" i="17"/>
  <c r="LY88" i="17"/>
  <c r="LY92" i="17"/>
  <c r="LU4" i="46"/>
  <c r="LU3" i="46" s="1"/>
  <c r="LU15" i="46"/>
  <c r="LU17" i="46"/>
  <c r="LU16" i="46"/>
  <c r="LU19" i="46"/>
  <c r="LU18" i="46"/>
  <c r="LU20" i="46"/>
  <c r="LU21" i="46"/>
  <c r="LU22" i="46"/>
  <c r="LU23" i="46"/>
  <c r="LU25" i="46"/>
  <c r="LU24" i="46"/>
  <c r="LU26" i="46"/>
  <c r="LU29" i="46"/>
  <c r="LU27" i="46"/>
  <c r="LU30" i="46"/>
  <c r="LU34" i="46"/>
  <c r="LU31" i="46"/>
  <c r="LU32" i="46"/>
  <c r="LU33" i="46"/>
  <c r="LU37" i="46"/>
  <c r="LU35" i="46"/>
  <c r="LU38" i="46"/>
  <c r="LU36" i="46"/>
  <c r="LU42" i="46"/>
  <c r="LU39" i="46"/>
  <c r="LU40" i="46"/>
  <c r="LU41" i="46"/>
  <c r="LU43" i="46"/>
  <c r="LU45" i="46"/>
  <c r="LU52" i="46"/>
  <c r="LU53" i="46"/>
  <c r="LU47" i="46"/>
  <c r="LU54" i="46"/>
  <c r="LU46" i="46"/>
  <c r="LU48" i="46"/>
  <c r="LU58" i="46"/>
  <c r="LU56" i="46"/>
  <c r="LU57" i="46"/>
  <c r="LU65" i="46"/>
  <c r="LU63" i="46"/>
  <c r="LU68" i="46"/>
  <c r="LU69" i="46"/>
  <c r="LU64" i="46"/>
  <c r="LU75" i="46"/>
  <c r="LU70" i="46"/>
  <c r="LU71" i="46"/>
  <c r="LU72" i="46"/>
  <c r="LU60" i="46"/>
  <c r="LT19" i="38"/>
  <c r="LV31" i="38"/>
  <c r="MG37" i="39"/>
  <c r="MG44" i="39" s="1"/>
  <c r="MI29" i="39"/>
  <c r="LW36" i="38"/>
  <c r="LW11" i="38"/>
  <c r="LW16" i="38"/>
  <c r="LT76" i="45"/>
  <c r="LV5" i="45"/>
  <c r="MK26" i="39"/>
  <c r="MK12" i="39"/>
  <c r="LV16" i="17"/>
  <c r="LW13" i="17"/>
  <c r="LT79" i="45"/>
  <c r="LV9" i="17"/>
  <c r="MJ21" i="39"/>
  <c r="LV28" i="38"/>
  <c r="LV27" i="38"/>
  <c r="MH40" i="39"/>
  <c r="LU31" i="38"/>
  <c r="LW12" i="17"/>
  <c r="MK14" i="39"/>
  <c r="MK21" i="39"/>
  <c r="LX4" i="57"/>
  <c r="LX3" i="57" s="1"/>
  <c r="MJ15" i="39"/>
  <c r="MJ9" i="39"/>
  <c r="LV34" i="38"/>
  <c r="LV33" i="38"/>
  <c r="LV32" i="38"/>
  <c r="LW15" i="38"/>
  <c r="LW15" i="17"/>
  <c r="MK35" i="39"/>
  <c r="MK9" i="39"/>
  <c r="MJ19" i="39"/>
  <c r="LV8" i="17"/>
  <c r="LV11" i="17"/>
  <c r="MA4" i="44"/>
  <c r="MA11" i="44"/>
  <c r="MA14" i="44"/>
  <c r="MC5" i="44"/>
  <c r="MA10" i="44"/>
  <c r="MA13" i="44"/>
  <c r="MA9" i="44"/>
  <c r="MA12" i="44"/>
  <c r="MA15" i="44"/>
  <c r="MA17" i="44"/>
  <c r="MA21" i="44"/>
  <c r="MA22" i="44"/>
  <c r="MA25" i="44"/>
  <c r="MA28" i="44"/>
  <c r="MA20" i="44"/>
  <c r="MA16" i="44"/>
  <c r="MA24" i="44"/>
  <c r="MA27" i="44"/>
  <c r="MA35" i="44"/>
  <c r="MA26" i="44"/>
  <c r="MA34" i="44"/>
  <c r="MA37" i="44"/>
  <c r="MA58" i="44"/>
  <c r="MA43" i="44"/>
  <c r="MA45" i="44"/>
  <c r="MA48" i="44"/>
  <c r="MA50" i="44"/>
  <c r="MA53" i="44"/>
  <c r="MA36" i="44"/>
  <c r="MA55" i="44"/>
  <c r="MA57" i="44"/>
  <c r="MA23" i="44"/>
  <c r="MA40" i="44"/>
  <c r="MA42" i="44"/>
  <c r="MA44" i="44"/>
  <c r="MA47" i="44"/>
  <c r="MA49" i="44"/>
  <c r="MA51" i="44"/>
  <c r="MA54" i="44"/>
  <c r="MA56" i="44"/>
  <c r="MA38" i="44"/>
  <c r="MJ10" i="39"/>
  <c r="ML18" i="39"/>
  <c r="ML36" i="39" s="1"/>
  <c r="ML43" i="39" s="1"/>
  <c r="ML11" i="39"/>
  <c r="ML23" i="39"/>
  <c r="ML16" i="39"/>
  <c r="MN5" i="39"/>
  <c r="ML14" i="39"/>
  <c r="ML4" i="39"/>
  <c r="ML10" i="39" s="1"/>
  <c r="ML19" i="39"/>
  <c r="ML31" i="39"/>
  <c r="ML32" i="39"/>
  <c r="ML34" i="39"/>
  <c r="ML9" i="39"/>
  <c r="ML15" i="39"/>
  <c r="ML20" i="39"/>
  <c r="ML35" i="39"/>
  <c r="ML39" i="39"/>
  <c r="ML17" i="39"/>
  <c r="ML33" i="39"/>
  <c r="ML41" i="39" s="1"/>
  <c r="LV18" i="38"/>
  <c r="LV17" i="38"/>
  <c r="LV24" i="38"/>
  <c r="LW33" i="38"/>
  <c r="LW32" i="38"/>
  <c r="LW10" i="38"/>
  <c r="LW12" i="38" s="1"/>
  <c r="LW14" i="17"/>
  <c r="MK20" i="39"/>
  <c r="MM5" i="39"/>
  <c r="LZ5" i="17"/>
  <c r="LX23" i="17"/>
  <c r="LX29" i="17"/>
  <c r="LX9" i="17"/>
  <c r="LX20" i="17"/>
  <c r="LX24" i="17"/>
  <c r="LX30" i="17"/>
  <c r="LX21" i="17"/>
  <c r="LX25" i="17"/>
  <c r="LX22" i="17"/>
  <c r="LX28" i="17"/>
  <c r="LX4" i="17"/>
  <c r="LX3" i="17" s="1"/>
  <c r="LX31" i="17"/>
  <c r="LX41" i="17"/>
  <c r="LX46" i="17"/>
  <c r="LX32" i="17"/>
  <c r="LX43" i="17"/>
  <c r="LX44" i="17"/>
  <c r="LX40" i="17"/>
  <c r="LX50" i="17"/>
  <c r="LX55" i="17"/>
  <c r="LX47" i="17"/>
  <c r="LX51" i="17"/>
  <c r="LX56" i="17"/>
  <c r="LX48" i="17"/>
  <c r="LX53" i="17"/>
  <c r="LX49" i="17"/>
  <c r="LX54" i="17"/>
  <c r="LX45" i="17"/>
  <c r="LX58" i="17"/>
  <c r="LX64" i="17"/>
  <c r="LX68" i="17"/>
  <c r="LX59" i="17"/>
  <c r="LX65" i="17"/>
  <c r="LX69" i="17"/>
  <c r="LX57" i="17"/>
  <c r="LX60" i="17"/>
  <c r="LX66" i="17"/>
  <c r="LX70" i="17"/>
  <c r="LX61" i="17"/>
  <c r="LX67" i="17"/>
  <c r="LX71" i="17"/>
  <c r="LX75" i="17"/>
  <c r="LX79" i="17"/>
  <c r="LX84" i="17"/>
  <c r="LX72" i="17"/>
  <c r="LX76" i="17"/>
  <c r="LX80" i="17"/>
  <c r="LX85" i="17"/>
  <c r="LX77" i="17"/>
  <c r="LX81" i="17"/>
  <c r="LX74" i="17"/>
  <c r="LX78" i="17"/>
  <c r="LX89" i="17"/>
  <c r="LX86" i="17"/>
  <c r="LX90" i="17"/>
  <c r="LX82" i="17"/>
  <c r="LX87" i="17"/>
  <c r="LX91" i="17"/>
  <c r="LX88" i="17"/>
  <c r="LX92" i="17"/>
  <c r="MJ16" i="39"/>
  <c r="LU14" i="45"/>
  <c r="LU18" i="45"/>
  <c r="LU44" i="45"/>
  <c r="LU4" i="45"/>
  <c r="LU3" i="45" s="1"/>
  <c r="LU11" i="45"/>
  <c r="LU15" i="45"/>
  <c r="LU45" i="45"/>
  <c r="LW5" i="45"/>
  <c r="LU12" i="45"/>
  <c r="LU16" i="45"/>
  <c r="LU46" i="45"/>
  <c r="LU13" i="45"/>
  <c r="LU17" i="45"/>
  <c r="LU43" i="45"/>
  <c r="LU56" i="45"/>
  <c r="LU60" i="45"/>
  <c r="LU63" i="45"/>
  <c r="LU67" i="45"/>
  <c r="LU51" i="45"/>
  <c r="LU57" i="45"/>
  <c r="LU61" i="45"/>
  <c r="LU65" i="45"/>
  <c r="LU68" i="45"/>
  <c r="LU76" i="45"/>
  <c r="LU55" i="45"/>
  <c r="LU58" i="45"/>
  <c r="LU62" i="45"/>
  <c r="LU66" i="45"/>
  <c r="LU47" i="45"/>
  <c r="LU75" i="45"/>
  <c r="LU78" i="45"/>
  <c r="LU83" i="45"/>
  <c r="LU79" i="45"/>
  <c r="LU84" i="45"/>
  <c r="LU85" i="45"/>
  <c r="LU82" i="45"/>
  <c r="LU86" i="45"/>
  <c r="LU77" i="45"/>
  <c r="LW17" i="38"/>
  <c r="LW24" i="38"/>
  <c r="LT75" i="45"/>
  <c r="MK25" i="39"/>
  <c r="MK16" i="39"/>
  <c r="MI30" i="39"/>
  <c r="LV5" i="46"/>
  <c r="MI40" i="39"/>
  <c r="MK22" i="39"/>
  <c r="MK23" i="39"/>
  <c r="LV13" i="17"/>
  <c r="MJ42" i="39"/>
  <c r="MJ18" i="39"/>
  <c r="MJ36" i="39" s="1"/>
  <c r="MJ43" i="39" s="1"/>
  <c r="MJ11" i="39"/>
  <c r="LV12" i="38"/>
  <c r="LV25" i="38"/>
  <c r="LW16" i="17"/>
  <c r="MK32" i="39"/>
  <c r="MK34" i="39"/>
  <c r="MK42" i="39" s="1"/>
  <c r="MK11" i="39"/>
  <c r="LV12" i="17"/>
  <c r="MJ31" i="39"/>
  <c r="MJ40" i="39" s="1"/>
  <c r="LV10" i="17"/>
  <c r="MJ26" i="39"/>
  <c r="LV35" i="38"/>
  <c r="MH29" i="39"/>
  <c r="LW11" i="17"/>
  <c r="LW9" i="17"/>
  <c r="MK31" i="39"/>
  <c r="MK40" i="39" s="1"/>
  <c r="MK15" i="39"/>
  <c r="MK18" i="39"/>
  <c r="MK36" i="39" s="1"/>
  <c r="MK43" i="39" s="1"/>
  <c r="LV19" i="38"/>
  <c r="LZ5" i="38"/>
  <c r="MA5" i="38" s="1"/>
  <c r="LX4" i="38"/>
  <c r="LX39" i="38" s="1"/>
  <c r="LX29" i="38"/>
  <c r="LX20" i="38"/>
  <c r="LX42" i="38"/>
  <c r="LW8" i="17"/>
  <c r="MK8" i="39"/>
  <c r="MK10" i="39"/>
  <c r="MK13" i="39"/>
  <c r="LY5" i="57"/>
  <c r="LZ5" i="57" s="1"/>
  <c r="LU25" i="38"/>
  <c r="LW21" i="38"/>
  <c r="LW25" i="38" s="1"/>
  <c r="LW13" i="38"/>
  <c r="LW19" i="38" s="1"/>
  <c r="LW10" i="17"/>
  <c r="LT77" i="45"/>
  <c r="MK33" i="39"/>
  <c r="MK41" i="39" s="1"/>
  <c r="MA4" i="38" l="1"/>
  <c r="MA14" i="38" s="1"/>
  <c r="MA28" i="38"/>
  <c r="MA38" i="38"/>
  <c r="MA23" i="38"/>
  <c r="MA10" i="38"/>
  <c r="MA26" i="38"/>
  <c r="MA36" i="38"/>
  <c r="MA8" i="38"/>
  <c r="MA21" i="38"/>
  <c r="MA42" i="38"/>
  <c r="MA16" i="38"/>
  <c r="MA18" i="38"/>
  <c r="MA34" i="38"/>
  <c r="MA29" i="38"/>
  <c r="MA39" i="38"/>
  <c r="MA24" i="38"/>
  <c r="MA32" i="38"/>
  <c r="MA27" i="38"/>
  <c r="MA37" i="38"/>
  <c r="MA22" i="38"/>
  <c r="MA9" i="38"/>
  <c r="MA11" i="38"/>
  <c r="MA13" i="38"/>
  <c r="MA15" i="38"/>
  <c r="MA17" i="38"/>
  <c r="MA35" i="38"/>
  <c r="MA20" i="38"/>
  <c r="MA30" i="38"/>
  <c r="MA40" i="38"/>
  <c r="MA33" i="38"/>
  <c r="LZ4" i="57"/>
  <c r="LZ3" i="57" s="1"/>
  <c r="LX35" i="38"/>
  <c r="LV4" i="46"/>
  <c r="LV3" i="46" s="1"/>
  <c r="LV17" i="46"/>
  <c r="LV15" i="46"/>
  <c r="LV18" i="46"/>
  <c r="LV19" i="46"/>
  <c r="LV16" i="46"/>
  <c r="LV23" i="46"/>
  <c r="LV20" i="46"/>
  <c r="LV21" i="46"/>
  <c r="LV26" i="46"/>
  <c r="LV22" i="46"/>
  <c r="LV25" i="46"/>
  <c r="LV30" i="46"/>
  <c r="LV24" i="46"/>
  <c r="LV27" i="46"/>
  <c r="LV31" i="46"/>
  <c r="LV32" i="46"/>
  <c r="LV34" i="46"/>
  <c r="LV29" i="46"/>
  <c r="LV35" i="46"/>
  <c r="LV33" i="46"/>
  <c r="LV37" i="46"/>
  <c r="LV41" i="46"/>
  <c r="LV36" i="46"/>
  <c r="LV38" i="46"/>
  <c r="LV40" i="46"/>
  <c r="LV45" i="46"/>
  <c r="LV42" i="46"/>
  <c r="LV43" i="46"/>
  <c r="LV39" i="46"/>
  <c r="LV52" i="46"/>
  <c r="LV53" i="46"/>
  <c r="LV47" i="46"/>
  <c r="LV46" i="46"/>
  <c r="LV48" i="46"/>
  <c r="LV57" i="46"/>
  <c r="LV58" i="46"/>
  <c r="LV60" i="46"/>
  <c r="LV54" i="46"/>
  <c r="LV56" i="46"/>
  <c r="LV65" i="46"/>
  <c r="LV63" i="46"/>
  <c r="LV68" i="46"/>
  <c r="LV75" i="46"/>
  <c r="LV70" i="46"/>
  <c r="LV71" i="46"/>
  <c r="LV72" i="46"/>
  <c r="LV69" i="46"/>
  <c r="LV64" i="46"/>
  <c r="LX11" i="17"/>
  <c r="MN8" i="39"/>
  <c r="MN4" i="39"/>
  <c r="MN18" i="39" s="1"/>
  <c r="MN36" i="39" s="1"/>
  <c r="MN43" i="39" s="1"/>
  <c r="MN39" i="39"/>
  <c r="MN33" i="39"/>
  <c r="MN41" i="39" s="1"/>
  <c r="MN23" i="39"/>
  <c r="MN14" i="39"/>
  <c r="MN26" i="39"/>
  <c r="MI37" i="39"/>
  <c r="MI44" i="39" s="1"/>
  <c r="MK29" i="39"/>
  <c r="LY33" i="38"/>
  <c r="LY32" i="38"/>
  <c r="LY26" i="38"/>
  <c r="LX15" i="38"/>
  <c r="LX34" i="38"/>
  <c r="LW13" i="45"/>
  <c r="LW17" i="45"/>
  <c r="LW43" i="45"/>
  <c r="LW14" i="45"/>
  <c r="LW18" i="45"/>
  <c r="LW44" i="45"/>
  <c r="LW11" i="45"/>
  <c r="LW15" i="45"/>
  <c r="LW45" i="45"/>
  <c r="LW4" i="45"/>
  <c r="LW3" i="45" s="1"/>
  <c r="LW12" i="45"/>
  <c r="LW16" i="45"/>
  <c r="LW46" i="45"/>
  <c r="LW56" i="45"/>
  <c r="LW60" i="45"/>
  <c r="LW63" i="45"/>
  <c r="LW67" i="45"/>
  <c r="LW51" i="45"/>
  <c r="LW57" i="45"/>
  <c r="LW61" i="45"/>
  <c r="LW65" i="45"/>
  <c r="LW68" i="45"/>
  <c r="LW55" i="45"/>
  <c r="LW58" i="45"/>
  <c r="LW62" i="45"/>
  <c r="LW82" i="45"/>
  <c r="LW86" i="45"/>
  <c r="LW83" i="45"/>
  <c r="LW84" i="45"/>
  <c r="LW66" i="45"/>
  <c r="LW47" i="45"/>
  <c r="LW85" i="45"/>
  <c r="LX16" i="17"/>
  <c r="LY24" i="38"/>
  <c r="LY10" i="38"/>
  <c r="LX36" i="38"/>
  <c r="LX11" i="38"/>
  <c r="LX16" i="38"/>
  <c r="LX8" i="17"/>
  <c r="ML42" i="39"/>
  <c r="LY9" i="17"/>
  <c r="LY20" i="38"/>
  <c r="LY29" i="38"/>
  <c r="LY17" i="38"/>
  <c r="LX14" i="38"/>
  <c r="LX23" i="38"/>
  <c r="LX22" i="38"/>
  <c r="LX8" i="38"/>
  <c r="MJ29" i="39"/>
  <c r="ML40" i="39"/>
  <c r="ML25" i="39"/>
  <c r="LW5" i="46"/>
  <c r="LY15" i="38"/>
  <c r="LY34" i="38"/>
  <c r="LX18" i="38"/>
  <c r="LX12" i="17"/>
  <c r="LZ23" i="17"/>
  <c r="LZ29" i="17"/>
  <c r="LZ20" i="17"/>
  <c r="LZ24" i="17"/>
  <c r="LZ30" i="17"/>
  <c r="LZ21" i="17"/>
  <c r="LZ25" i="17"/>
  <c r="LZ4" i="17"/>
  <c r="LZ3" i="17" s="1"/>
  <c r="LZ22" i="17"/>
  <c r="LZ28" i="17"/>
  <c r="LZ31" i="17"/>
  <c r="LZ41" i="17"/>
  <c r="LZ32" i="17"/>
  <c r="LZ43" i="17"/>
  <c r="LZ34" i="17"/>
  <c r="LZ35" i="17"/>
  <c r="LZ44" i="17"/>
  <c r="LZ36" i="17"/>
  <c r="LZ40" i="17"/>
  <c r="LZ45" i="17"/>
  <c r="LZ49" i="17"/>
  <c r="LZ54" i="17"/>
  <c r="LZ50" i="17"/>
  <c r="LZ55" i="17"/>
  <c r="LZ47" i="17"/>
  <c r="LZ51" i="17"/>
  <c r="LZ56" i="17"/>
  <c r="LZ48" i="17"/>
  <c r="LZ53" i="17"/>
  <c r="LZ57" i="17"/>
  <c r="LZ46" i="17"/>
  <c r="LZ58" i="17"/>
  <c r="LZ64" i="17"/>
  <c r="LZ68" i="17"/>
  <c r="LZ72" i="17"/>
  <c r="LZ59" i="17"/>
  <c r="LZ65" i="17"/>
  <c r="LZ69" i="17"/>
  <c r="LZ60" i="17"/>
  <c r="LZ66" i="17"/>
  <c r="LZ70" i="17"/>
  <c r="LZ61" i="17"/>
  <c r="LZ67" i="17"/>
  <c r="LZ71" i="17"/>
  <c r="LZ74" i="17"/>
  <c r="LZ78" i="17"/>
  <c r="LZ82" i="17"/>
  <c r="LZ75" i="17"/>
  <c r="LZ79" i="17"/>
  <c r="LZ76" i="17"/>
  <c r="LZ80" i="17"/>
  <c r="LZ85" i="17"/>
  <c r="LZ77" i="17"/>
  <c r="LZ81" i="17"/>
  <c r="LZ88" i="17"/>
  <c r="LZ92" i="17"/>
  <c r="LZ84" i="17"/>
  <c r="LZ89" i="17"/>
  <c r="LZ86" i="17"/>
  <c r="LZ90" i="17"/>
  <c r="LZ87" i="17"/>
  <c r="LZ91" i="17"/>
  <c r="ML12" i="39"/>
  <c r="ML24" i="39"/>
  <c r="ML13" i="39"/>
  <c r="LY12" i="17"/>
  <c r="LY8" i="17"/>
  <c r="LY13" i="38"/>
  <c r="LY18" i="38"/>
  <c r="LX38" i="38"/>
  <c r="LX15" i="17"/>
  <c r="LX13" i="17"/>
  <c r="ML26" i="39"/>
  <c r="ML22" i="39"/>
  <c r="ML8" i="39"/>
  <c r="LV4" i="45"/>
  <c r="LV3" i="45" s="1"/>
  <c r="LV14" i="45"/>
  <c r="LV18" i="45"/>
  <c r="LV44" i="45"/>
  <c r="LV11" i="45"/>
  <c r="LV15" i="45"/>
  <c r="LX5" i="45"/>
  <c r="LW79" i="45" s="1"/>
  <c r="LV12" i="45"/>
  <c r="LV16" i="45"/>
  <c r="LV75" i="45"/>
  <c r="LV77" i="45"/>
  <c r="LV79" i="45"/>
  <c r="LV56" i="45"/>
  <c r="LV60" i="45"/>
  <c r="LV63" i="45"/>
  <c r="LV67" i="45"/>
  <c r="LV13" i="45"/>
  <c r="LV45" i="45"/>
  <c r="LV17" i="45"/>
  <c r="LV51" i="45"/>
  <c r="LV57" i="45"/>
  <c r="LV61" i="45"/>
  <c r="LV65" i="45"/>
  <c r="LV68" i="45"/>
  <c r="LV43" i="45"/>
  <c r="LV46" i="45"/>
  <c r="LV76" i="45"/>
  <c r="LV78" i="45"/>
  <c r="LV55" i="45"/>
  <c r="LV58" i="45"/>
  <c r="LV62" i="45"/>
  <c r="LV66" i="45"/>
  <c r="LV47" i="45"/>
  <c r="LV83" i="45"/>
  <c r="LV84" i="45"/>
  <c r="LV85" i="45"/>
  <c r="LV82" i="45"/>
  <c r="LV86" i="45"/>
  <c r="LY15" i="17"/>
  <c r="MA5" i="17"/>
  <c r="LY11" i="38"/>
  <c r="LY16" i="38"/>
  <c r="MD4" i="44"/>
  <c r="MD11" i="44"/>
  <c r="MD14" i="44"/>
  <c r="MD17" i="44"/>
  <c r="MD10" i="44"/>
  <c r="MD13" i="44"/>
  <c r="MD16" i="44"/>
  <c r="MD24" i="44"/>
  <c r="MD27" i="44"/>
  <c r="MD35" i="44"/>
  <c r="MD38" i="44"/>
  <c r="MD43" i="44"/>
  <c r="MD47" i="44"/>
  <c r="MD50" i="44"/>
  <c r="MD54" i="44"/>
  <c r="MD9" i="44"/>
  <c r="MD15" i="44"/>
  <c r="MD23" i="44"/>
  <c r="MD26" i="44"/>
  <c r="MD34" i="44"/>
  <c r="MD37" i="44"/>
  <c r="MD42" i="44"/>
  <c r="MD45" i="44"/>
  <c r="MD49" i="44"/>
  <c r="MD53" i="44"/>
  <c r="MD56" i="44"/>
  <c r="MD21" i="44"/>
  <c r="MD22" i="44"/>
  <c r="MD25" i="44"/>
  <c r="MD28" i="44"/>
  <c r="MD36" i="44"/>
  <c r="MD40" i="44"/>
  <c r="MD12" i="44"/>
  <c r="MD20" i="44"/>
  <c r="MD48" i="44"/>
  <c r="MD58" i="44"/>
  <c r="MD55" i="44"/>
  <c r="MD57" i="44"/>
  <c r="MD44" i="44"/>
  <c r="MD51" i="44"/>
  <c r="LX13" i="38"/>
  <c r="LX9" i="38"/>
  <c r="LX14" i="17"/>
  <c r="MM8" i="39"/>
  <c r="MM20" i="39"/>
  <c r="MM13" i="39"/>
  <c r="MM18" i="39"/>
  <c r="MM36" i="39" s="1"/>
  <c r="MM43" i="39" s="1"/>
  <c r="MM23" i="39"/>
  <c r="MO5" i="39"/>
  <c r="MP5" i="39" s="1"/>
  <c r="MM9" i="39"/>
  <c r="MM4" i="39"/>
  <c r="MM21" i="39" s="1"/>
  <c r="MM12" i="39"/>
  <c r="MM17" i="39"/>
  <c r="MM33" i="39"/>
  <c r="MM41" i="39" s="1"/>
  <c r="MM24" i="39"/>
  <c r="MM31" i="39"/>
  <c r="MM10" i="39"/>
  <c r="MM19" i="39"/>
  <c r="MM34" i="39"/>
  <c r="MM22" i="39"/>
  <c r="MM25" i="39"/>
  <c r="MM35" i="39"/>
  <c r="MM26" i="39"/>
  <c r="MM39" i="39"/>
  <c r="ML21" i="39"/>
  <c r="LY14" i="17"/>
  <c r="LY9" i="38"/>
  <c r="LY14" i="38"/>
  <c r="LX37" i="38"/>
  <c r="LX28" i="38"/>
  <c r="LZ4" i="38"/>
  <c r="LZ16" i="38" s="1"/>
  <c r="MB5" i="38"/>
  <c r="MC5" i="38" s="1"/>
  <c r="LZ23" i="38"/>
  <c r="LZ10" i="38"/>
  <c r="LZ12" i="38" s="1"/>
  <c r="LZ26" i="38"/>
  <c r="LZ36" i="38"/>
  <c r="LZ21" i="38"/>
  <c r="LZ42" i="38"/>
  <c r="LZ14" i="38"/>
  <c r="LZ34" i="38"/>
  <c r="LZ29" i="38"/>
  <c r="LZ39" i="38"/>
  <c r="LZ24" i="38"/>
  <c r="LZ32" i="38"/>
  <c r="LZ27" i="38"/>
  <c r="LZ22" i="38"/>
  <c r="LZ9" i="38"/>
  <c r="LZ11" i="38"/>
  <c r="LZ17" i="38"/>
  <c r="LZ35" i="38"/>
  <c r="LZ20" i="38"/>
  <c r="LZ30" i="38"/>
  <c r="LZ40" i="38"/>
  <c r="LZ33" i="38"/>
  <c r="LZ38" i="38"/>
  <c r="MA5" i="57"/>
  <c r="MB5" i="57" s="1"/>
  <c r="MB4" i="57" s="1"/>
  <c r="MB3" i="57" s="1"/>
  <c r="LY4" i="57"/>
  <c r="LY3" i="57" s="1"/>
  <c r="LX33" i="38"/>
  <c r="LX32" i="38"/>
  <c r="LX10" i="38"/>
  <c r="LX12" i="38" s="1"/>
  <c r="LX40" i="38"/>
  <c r="LX24" i="38"/>
  <c r="LX17" i="38"/>
  <c r="LX10" i="17"/>
  <c r="LY13" i="17"/>
  <c r="LY23" i="38"/>
  <c r="LY22" i="38"/>
  <c r="LX26" i="38"/>
  <c r="LX31" i="38" s="1"/>
  <c r="LX21" i="38"/>
  <c r="LX25" i="38" s="1"/>
  <c r="LX27" i="38"/>
  <c r="LX30" i="38"/>
  <c r="MH30" i="39"/>
  <c r="MH37" i="39" s="1"/>
  <c r="MH44" i="39" s="1"/>
  <c r="ME5" i="44"/>
  <c r="MF5" i="44" s="1"/>
  <c r="MC3" i="44"/>
  <c r="MC4" i="44"/>
  <c r="MC11" i="44"/>
  <c r="MC10" i="44"/>
  <c r="MC13" i="44"/>
  <c r="MC16" i="44"/>
  <c r="MC21" i="44"/>
  <c r="MC14" i="44"/>
  <c r="MC9" i="44"/>
  <c r="MC15" i="44"/>
  <c r="MC23" i="44"/>
  <c r="MC26" i="44"/>
  <c r="MC34" i="44"/>
  <c r="MC17" i="44"/>
  <c r="MC22" i="44"/>
  <c r="MC25" i="44"/>
  <c r="MC12" i="44"/>
  <c r="MC20" i="44"/>
  <c r="MC24" i="44"/>
  <c r="MC27" i="44"/>
  <c r="MC38" i="44"/>
  <c r="MC56" i="44"/>
  <c r="MC37" i="44"/>
  <c r="MC48" i="44"/>
  <c r="MC58" i="44"/>
  <c r="MC43" i="44"/>
  <c r="MC45" i="44"/>
  <c r="MC50" i="44"/>
  <c r="MC53" i="44"/>
  <c r="MC35" i="44"/>
  <c r="MC36" i="44"/>
  <c r="MC55" i="44"/>
  <c r="MC57" i="44"/>
  <c r="MC28" i="44"/>
  <c r="MC40" i="44"/>
  <c r="MC44" i="44"/>
  <c r="MC51" i="44"/>
  <c r="MC54" i="44"/>
  <c r="MC42" i="44"/>
  <c r="MC47" i="44"/>
  <c r="MC49" i="44"/>
  <c r="LY10" i="17"/>
  <c r="LY38" i="38"/>
  <c r="LY37" i="38"/>
  <c r="MF9" i="44" l="1"/>
  <c r="MF4" i="44"/>
  <c r="MF11" i="44"/>
  <c r="MF10" i="44"/>
  <c r="MF13" i="44"/>
  <c r="MF20" i="44"/>
  <c r="MF14" i="44"/>
  <c r="MF24" i="44"/>
  <c r="MF27" i="44"/>
  <c r="MF15" i="44"/>
  <c r="MF17" i="44"/>
  <c r="MF23" i="44"/>
  <c r="MF26" i="44"/>
  <c r="MF34" i="44"/>
  <c r="MF37" i="44"/>
  <c r="MF42" i="44"/>
  <c r="MF45" i="44"/>
  <c r="MF49" i="44"/>
  <c r="MF53" i="44"/>
  <c r="MF21" i="44"/>
  <c r="MF16" i="44"/>
  <c r="MF40" i="44"/>
  <c r="MF44" i="44"/>
  <c r="MF47" i="44"/>
  <c r="MF51" i="44"/>
  <c r="MF54" i="44"/>
  <c r="MF38" i="44"/>
  <c r="MF56" i="44"/>
  <c r="MF25" i="44"/>
  <c r="MF43" i="44"/>
  <c r="MF48" i="44"/>
  <c r="MF50" i="44"/>
  <c r="MF58" i="44"/>
  <c r="MF22" i="44"/>
  <c r="MF35" i="44"/>
  <c r="MF36" i="44"/>
  <c r="MF12" i="44"/>
  <c r="MF28" i="44"/>
  <c r="MF55" i="44"/>
  <c r="MF57" i="44"/>
  <c r="MP3" i="39"/>
  <c r="MP4" i="39"/>
  <c r="MC4" i="38"/>
  <c r="MC3" i="38"/>
  <c r="MM42" i="39"/>
  <c r="LZ10" i="17"/>
  <c r="MN31" i="39"/>
  <c r="MP31" i="39" s="1"/>
  <c r="MN25" i="39"/>
  <c r="MP25" i="39" s="1"/>
  <c r="LY12" i="38"/>
  <c r="MK37" i="39"/>
  <c r="MK44" i="39" s="1"/>
  <c r="MM29" i="39"/>
  <c r="MK30" i="39"/>
  <c r="MN13" i="39"/>
  <c r="MN20" i="39"/>
  <c r="LZ28" i="38"/>
  <c r="LZ37" i="38"/>
  <c r="LZ8" i="38"/>
  <c r="MM32" i="39"/>
  <c r="MM11" i="39"/>
  <c r="MP11" i="39" s="1"/>
  <c r="LX4" i="45"/>
  <c r="LX3" i="45" s="1"/>
  <c r="LX13" i="45"/>
  <c r="LX17" i="45"/>
  <c r="LX43" i="45"/>
  <c r="LX47" i="45"/>
  <c r="LX14" i="45"/>
  <c r="LX18" i="45"/>
  <c r="LX44" i="45"/>
  <c r="LX11" i="45"/>
  <c r="LX15" i="45"/>
  <c r="LX45" i="45"/>
  <c r="LX12" i="45"/>
  <c r="LX16" i="45"/>
  <c r="LX46" i="45"/>
  <c r="LX56" i="45"/>
  <c r="LX60" i="45"/>
  <c r="LX63" i="45"/>
  <c r="LX67" i="45"/>
  <c r="LX51" i="45"/>
  <c r="LX57" i="45"/>
  <c r="LX61" i="45"/>
  <c r="LX65" i="45"/>
  <c r="LX68" i="45"/>
  <c r="LX82" i="45"/>
  <c r="LX86" i="45"/>
  <c r="LX83" i="45"/>
  <c r="LX55" i="45"/>
  <c r="LX84" i="45"/>
  <c r="LX58" i="45"/>
  <c r="LX66" i="45"/>
  <c r="LX85" i="45"/>
  <c r="LX62" i="45"/>
  <c r="LW78" i="45"/>
  <c r="LW77" i="45"/>
  <c r="MM40" i="39"/>
  <c r="LZ16" i="17"/>
  <c r="LW4" i="46"/>
  <c r="LW3" i="46" s="1"/>
  <c r="LW15" i="46"/>
  <c r="LW16" i="46"/>
  <c r="LW20" i="46"/>
  <c r="LW19" i="46"/>
  <c r="LW17" i="46"/>
  <c r="LW18" i="46"/>
  <c r="LW21" i="46"/>
  <c r="LW23" i="46"/>
  <c r="LW22" i="46"/>
  <c r="LW24" i="46"/>
  <c r="LW27" i="46"/>
  <c r="LW25" i="46"/>
  <c r="LW26" i="46"/>
  <c r="LW29" i="46"/>
  <c r="LW31" i="46"/>
  <c r="LW32" i="46"/>
  <c r="LW35" i="46"/>
  <c r="LW30" i="46"/>
  <c r="LW33" i="46"/>
  <c r="LW34" i="46"/>
  <c r="LW37" i="46"/>
  <c r="LW36" i="46"/>
  <c r="LW38" i="46"/>
  <c r="LW40" i="46"/>
  <c r="LW41" i="46"/>
  <c r="LW39" i="46"/>
  <c r="LW45" i="46"/>
  <c r="LW42" i="46"/>
  <c r="LW43" i="46"/>
  <c r="LW52" i="46"/>
  <c r="LW53" i="46"/>
  <c r="LW47" i="46"/>
  <c r="LW46" i="46"/>
  <c r="LW57" i="46"/>
  <c r="LW58" i="46"/>
  <c r="LW48" i="46"/>
  <c r="LW60" i="46"/>
  <c r="LW54" i="46"/>
  <c r="LW64" i="46"/>
  <c r="LW56" i="46"/>
  <c r="LW65" i="46"/>
  <c r="LW63" i="46"/>
  <c r="LW68" i="46"/>
  <c r="LW69" i="46"/>
  <c r="LW72" i="46"/>
  <c r="LW75" i="46"/>
  <c r="LW70" i="46"/>
  <c r="LW71" i="46"/>
  <c r="LY25" i="38"/>
  <c r="LW76" i="45"/>
  <c r="LW75" i="45"/>
  <c r="MN17" i="39"/>
  <c r="MN24" i="39"/>
  <c r="MN15" i="39"/>
  <c r="MM30" i="39"/>
  <c r="LZ9" i="17"/>
  <c r="LY5" i="45"/>
  <c r="MN35" i="39"/>
  <c r="MN12" i="39"/>
  <c r="MN10" i="39"/>
  <c r="MA31" i="38"/>
  <c r="MA4" i="17"/>
  <c r="MA3" i="17" s="1"/>
  <c r="MA22" i="17"/>
  <c r="MA28" i="17"/>
  <c r="MA23" i="17"/>
  <c r="MA29" i="17"/>
  <c r="MA15" i="17"/>
  <c r="MA20" i="17"/>
  <c r="MA24" i="17"/>
  <c r="MA30" i="17"/>
  <c r="MA21" i="17"/>
  <c r="MA25" i="17"/>
  <c r="MA40" i="17"/>
  <c r="MA45" i="17"/>
  <c r="MA31" i="17"/>
  <c r="MA41" i="17"/>
  <c r="MA32" i="17"/>
  <c r="MA43" i="17"/>
  <c r="MA34" i="17"/>
  <c r="MA35" i="17"/>
  <c r="MA44" i="17"/>
  <c r="MA36" i="17"/>
  <c r="MA49" i="17"/>
  <c r="MA54" i="17"/>
  <c r="MA50" i="17"/>
  <c r="MA55" i="17"/>
  <c r="MA47" i="17"/>
  <c r="MA51" i="17"/>
  <c r="MA56" i="17"/>
  <c r="MA48" i="17"/>
  <c r="MA53" i="17"/>
  <c r="MA57" i="17"/>
  <c r="MA46" i="17"/>
  <c r="MA61" i="17"/>
  <c r="MA67" i="17"/>
  <c r="MA58" i="17"/>
  <c r="MA64" i="17"/>
  <c r="MA68" i="17"/>
  <c r="MA59" i="17"/>
  <c r="MA65" i="17"/>
  <c r="MA69" i="17"/>
  <c r="MA60" i="17"/>
  <c r="MA66" i="17"/>
  <c r="MA70" i="17"/>
  <c r="MA71" i="17"/>
  <c r="MA74" i="17"/>
  <c r="MA78" i="17"/>
  <c r="MA82" i="17"/>
  <c r="MA75" i="17"/>
  <c r="MA79" i="17"/>
  <c r="MA84" i="17"/>
  <c r="MA72" i="17"/>
  <c r="MA76" i="17"/>
  <c r="MA80" i="17"/>
  <c r="MA77" i="17"/>
  <c r="MA88" i="17"/>
  <c r="MA92" i="17"/>
  <c r="MA81" i="17"/>
  <c r="MA85" i="17"/>
  <c r="MA89" i="17"/>
  <c r="MA86" i="17"/>
  <c r="MA90" i="17"/>
  <c r="MA87" i="17"/>
  <c r="MA91" i="17"/>
  <c r="LY19" i="38"/>
  <c r="MA12" i="38"/>
  <c r="ML29" i="39"/>
  <c r="MJ30" i="39"/>
  <c r="MJ37" i="39" s="1"/>
  <c r="MJ44" i="39" s="1"/>
  <c r="MN22" i="39"/>
  <c r="MN21" i="39"/>
  <c r="MA25" i="38"/>
  <c r="LZ31" i="38"/>
  <c r="LZ11" i="17"/>
  <c r="MN11" i="39"/>
  <c r="MN9" i="39"/>
  <c r="LZ25" i="38"/>
  <c r="LZ12" i="17"/>
  <c r="MB5" i="17"/>
  <c r="MN34" i="39"/>
  <c r="MN42" i="39" s="1"/>
  <c r="LX5" i="46"/>
  <c r="LY5" i="46" s="1"/>
  <c r="MO16" i="39"/>
  <c r="MP16" i="39" s="1"/>
  <c r="MO4" i="39"/>
  <c r="MO11" i="39" s="1"/>
  <c r="MO19" i="39"/>
  <c r="MO31" i="39"/>
  <c r="MO34" i="39"/>
  <c r="MO25" i="39"/>
  <c r="LZ15" i="38"/>
  <c r="LZ18" i="38"/>
  <c r="MM16" i="39"/>
  <c r="MM14" i="39"/>
  <c r="LX19" i="38"/>
  <c r="LZ14" i="17"/>
  <c r="LZ8" i="17"/>
  <c r="LY31" i="38"/>
  <c r="MN19" i="39"/>
  <c r="MP19" i="39" s="1"/>
  <c r="MN16" i="39"/>
  <c r="MC5" i="57"/>
  <c r="MA4" i="57"/>
  <c r="MA3" i="57" s="1"/>
  <c r="ME9" i="44"/>
  <c r="ME12" i="44"/>
  <c r="MG5" i="44"/>
  <c r="ME4" i="44"/>
  <c r="ME11" i="44"/>
  <c r="ME10" i="44"/>
  <c r="ME13" i="44"/>
  <c r="ME14" i="44"/>
  <c r="ME15" i="44"/>
  <c r="ME17" i="44"/>
  <c r="ME23" i="44"/>
  <c r="ME26" i="44"/>
  <c r="ME21" i="44"/>
  <c r="ME22" i="44"/>
  <c r="ME25" i="44"/>
  <c r="ME28" i="44"/>
  <c r="ME20" i="44"/>
  <c r="ME42" i="44"/>
  <c r="ME44" i="44"/>
  <c r="ME47" i="44"/>
  <c r="ME49" i="44"/>
  <c r="ME51" i="44"/>
  <c r="ME54" i="44"/>
  <c r="ME24" i="44"/>
  <c r="ME38" i="44"/>
  <c r="ME56" i="44"/>
  <c r="ME34" i="44"/>
  <c r="ME16" i="44"/>
  <c r="ME37" i="44"/>
  <c r="ME43" i="44"/>
  <c r="ME45" i="44"/>
  <c r="ME48" i="44"/>
  <c r="ME50" i="44"/>
  <c r="ME53" i="44"/>
  <c r="ME58" i="44"/>
  <c r="ME35" i="44"/>
  <c r="ME36" i="44"/>
  <c r="ME27" i="44"/>
  <c r="ME55" i="44"/>
  <c r="ME57" i="44"/>
  <c r="ME40" i="44"/>
  <c r="MD5" i="38"/>
  <c r="MB9" i="38"/>
  <c r="MC9" i="38" s="1"/>
  <c r="MB14" i="38"/>
  <c r="MC14" i="38" s="1"/>
  <c r="MB33" i="38"/>
  <c r="MC33" i="38" s="1"/>
  <c r="MB4" i="38"/>
  <c r="MB28" i="38" s="1"/>
  <c r="MC28" i="38" s="1"/>
  <c r="MB8" i="38"/>
  <c r="MC8" i="38" s="1"/>
  <c r="MB21" i="38"/>
  <c r="MC21" i="38" s="1"/>
  <c r="MB42" i="38"/>
  <c r="MC42" i="38" s="1"/>
  <c r="MB16" i="38"/>
  <c r="MC16" i="38" s="1"/>
  <c r="MB18" i="38"/>
  <c r="MC18" i="38" s="1"/>
  <c r="MB22" i="38"/>
  <c r="MC22" i="38" s="1"/>
  <c r="MB11" i="38"/>
  <c r="MC11" i="38" s="1"/>
  <c r="MB13" i="38"/>
  <c r="MC13" i="38" s="1"/>
  <c r="MB15" i="38"/>
  <c r="MC15" i="38" s="1"/>
  <c r="MB17" i="38"/>
  <c r="MC17" i="38" s="1"/>
  <c r="LZ13" i="38"/>
  <c r="LZ19" i="38" s="1"/>
  <c r="MM15" i="39"/>
  <c r="LZ13" i="17"/>
  <c r="LZ15" i="17"/>
  <c r="MN32" i="39"/>
  <c r="MA19" i="38"/>
  <c r="MC19" i="38" l="1"/>
  <c r="LY4" i="46"/>
  <c r="LY3" i="46" s="1"/>
  <c r="LY16" i="46"/>
  <c r="LY15" i="46"/>
  <c r="LY17" i="46"/>
  <c r="LY18" i="46"/>
  <c r="LY22" i="46"/>
  <c r="LY19" i="46"/>
  <c r="LY20" i="46"/>
  <c r="LY21" i="46"/>
  <c r="LY25" i="46"/>
  <c r="LY23" i="46"/>
  <c r="LY29" i="46"/>
  <c r="LY24" i="46"/>
  <c r="LY26" i="46"/>
  <c r="LY27" i="46"/>
  <c r="LY33" i="46"/>
  <c r="LY31" i="46"/>
  <c r="LY34" i="46"/>
  <c r="LY32" i="46"/>
  <c r="LY35" i="46"/>
  <c r="LY30" i="46"/>
  <c r="LY36" i="46"/>
  <c r="LY39" i="46"/>
  <c r="LY38" i="46"/>
  <c r="LY40" i="46"/>
  <c r="LY37" i="46"/>
  <c r="LY41" i="46"/>
  <c r="LY45" i="46"/>
  <c r="LY42" i="46"/>
  <c r="LY48" i="46"/>
  <c r="LY52" i="46"/>
  <c r="LY43" i="46"/>
  <c r="LY47" i="46"/>
  <c r="LY46" i="46"/>
  <c r="LY56" i="46"/>
  <c r="LY63" i="46"/>
  <c r="LY53" i="46"/>
  <c r="LY57" i="46"/>
  <c r="LY58" i="46"/>
  <c r="LY60" i="46"/>
  <c r="LY54" i="46"/>
  <c r="LY64" i="46"/>
  <c r="LY65" i="46"/>
  <c r="LY68" i="46"/>
  <c r="LY69" i="46"/>
  <c r="LY72" i="46"/>
  <c r="LY75" i="46"/>
  <c r="LY70" i="46"/>
  <c r="LY71" i="46"/>
  <c r="MO33" i="39"/>
  <c r="MO13" i="39"/>
  <c r="MP13" i="39" s="1"/>
  <c r="MA16" i="17"/>
  <c r="MB27" i="38"/>
  <c r="MC27" i="38" s="1"/>
  <c r="MO20" i="39"/>
  <c r="MP20" i="39" s="1"/>
  <c r="MO39" i="39"/>
  <c r="MA9" i="17"/>
  <c r="MO8" i="39"/>
  <c r="MP8" i="39" s="1"/>
  <c r="MB40" i="38"/>
  <c r="MC40" i="38" s="1"/>
  <c r="MO15" i="39"/>
  <c r="MP15" i="39" s="1"/>
  <c r="MP34" i="39"/>
  <c r="AQ36" i="18"/>
  <c r="AU37" i="18"/>
  <c r="W38" i="18"/>
  <c r="AB36" i="18"/>
  <c r="N39" i="18"/>
  <c r="F36" i="18"/>
  <c r="E39" i="18"/>
  <c r="AR39" i="18"/>
  <c r="G39" i="18"/>
  <c r="AH38" i="18"/>
  <c r="Y36" i="18"/>
  <c r="AH39" i="18"/>
  <c r="AU40" i="18"/>
  <c r="Z38" i="18"/>
  <c r="AC39" i="18"/>
  <c r="AQ38" i="18"/>
  <c r="AA37" i="18"/>
  <c r="O36" i="18"/>
  <c r="T40" i="18"/>
  <c r="AL40" i="18"/>
  <c r="AA40" i="18"/>
  <c r="AU36" i="18"/>
  <c r="AU43" i="18" s="1"/>
  <c r="AK39" i="18"/>
  <c r="AK38" i="18"/>
  <c r="AK45" i="18" s="1"/>
  <c r="Z36" i="18"/>
  <c r="AC40" i="18"/>
  <c r="E40" i="18"/>
  <c r="P38" i="18"/>
  <c r="AG38" i="18"/>
  <c r="P36" i="18"/>
  <c r="T39" i="18"/>
  <c r="M36" i="18"/>
  <c r="AR36" i="18"/>
  <c r="P40" i="18"/>
  <c r="AS39" i="18"/>
  <c r="U39" i="18"/>
  <c r="F37" i="18"/>
  <c r="N36" i="18"/>
  <c r="AN40" i="18"/>
  <c r="AH40" i="18"/>
  <c r="AF38" i="18"/>
  <c r="O38" i="18"/>
  <c r="AT36" i="18"/>
  <c r="K39" i="18"/>
  <c r="K46" i="18" s="1"/>
  <c r="AF39" i="18"/>
  <c r="AJ37" i="18"/>
  <c r="M37" i="18"/>
  <c r="AR37" i="18"/>
  <c r="K37" i="18"/>
  <c r="M39" i="18"/>
  <c r="AT38" i="18"/>
  <c r="S40" i="18"/>
  <c r="G36" i="18"/>
  <c r="S39" i="18"/>
  <c r="AA38" i="18"/>
  <c r="AA45" i="18" s="1"/>
  <c r="AE36" i="18"/>
  <c r="AD40" i="18"/>
  <c r="P37" i="18"/>
  <c r="M40" i="18"/>
  <c r="AF37" i="18"/>
  <c r="X36" i="18"/>
  <c r="T38" i="18"/>
  <c r="T45" i="18" s="1"/>
  <c r="X38" i="18"/>
  <c r="X45" i="18" s="1"/>
  <c r="R36" i="18"/>
  <c r="R43" i="18" s="1"/>
  <c r="AP37" i="18"/>
  <c r="AD38" i="18"/>
  <c r="AD45" i="18" s="1"/>
  <c r="AH36" i="18"/>
  <c r="S38" i="18"/>
  <c r="S45" i="18" s="1"/>
  <c r="AI38" i="18"/>
  <c r="I36" i="18"/>
  <c r="AF36" i="18"/>
  <c r="AF43" i="18" s="1"/>
  <c r="AN37" i="18"/>
  <c r="AN44" i="18" s="1"/>
  <c r="AB40" i="18"/>
  <c r="T37" i="18"/>
  <c r="T44" i="18" s="1"/>
  <c r="AR38" i="18"/>
  <c r="AB38" i="18"/>
  <c r="AB45" i="18" s="1"/>
  <c r="J37" i="18"/>
  <c r="J44" i="18" s="1"/>
  <c r="AP36" i="18"/>
  <c r="R39" i="18"/>
  <c r="R46" i="18" s="1"/>
  <c r="I37" i="18"/>
  <c r="Y38" i="18"/>
  <c r="AO36" i="18"/>
  <c r="AM37" i="18"/>
  <c r="AB39" i="18"/>
  <c r="U36" i="18"/>
  <c r="J38" i="18"/>
  <c r="L40" i="18"/>
  <c r="Y37" i="18"/>
  <c r="AC37" i="18"/>
  <c r="AC44" i="18" s="1"/>
  <c r="V38" i="18"/>
  <c r="L37" i="18"/>
  <c r="V40" i="18"/>
  <c r="G38" i="18"/>
  <c r="X40" i="18"/>
  <c r="U40" i="18"/>
  <c r="Z37" i="18"/>
  <c r="T36" i="18"/>
  <c r="T43" i="18" s="1"/>
  <c r="O40" i="18"/>
  <c r="R38" i="18"/>
  <c r="AD39" i="18"/>
  <c r="E36" i="18"/>
  <c r="AJ39" i="18"/>
  <c r="AJ46" i="18" s="1"/>
  <c r="S37" i="18"/>
  <c r="AE39" i="18"/>
  <c r="W39" i="18"/>
  <c r="W46" i="18" s="1"/>
  <c r="AN36" i="18"/>
  <c r="AL38" i="18"/>
  <c r="AL45" i="18" s="1"/>
  <c r="L38" i="18"/>
  <c r="AN38" i="18"/>
  <c r="AP40" i="18"/>
  <c r="R37" i="18"/>
  <c r="AI36" i="18"/>
  <c r="AI43" i="18" s="1"/>
  <c r="AM36" i="18"/>
  <c r="AR40" i="18"/>
  <c r="U38" i="18"/>
  <c r="AJ38" i="18"/>
  <c r="AJ45" i="18" s="1"/>
  <c r="AC36" i="18"/>
  <c r="AC43" i="18" s="1"/>
  <c r="AT39" i="18"/>
  <c r="V36" i="18"/>
  <c r="V43" i="18" s="1"/>
  <c r="AE37" i="18"/>
  <c r="AE44" i="18" s="1"/>
  <c r="P39" i="18"/>
  <c r="Y39" i="18"/>
  <c r="Y46" i="18" s="1"/>
  <c r="H37" i="18"/>
  <c r="AK37" i="18"/>
  <c r="H38" i="18"/>
  <c r="O37" i="18"/>
  <c r="O44" i="18" s="1"/>
  <c r="AF40" i="18"/>
  <c r="AS37" i="18"/>
  <c r="AE40" i="18"/>
  <c r="AU38" i="18"/>
  <c r="AU45" i="18" s="1"/>
  <c r="AO38" i="18"/>
  <c r="AO45" i="18" s="1"/>
  <c r="S36" i="18"/>
  <c r="S43" i="18" s="1"/>
  <c r="AL39" i="18"/>
  <c r="AL46" i="18" s="1"/>
  <c r="AS36" i="18"/>
  <c r="AS43" i="18" s="1"/>
  <c r="AN39" i="18"/>
  <c r="AN46" i="18" s="1"/>
  <c r="AA36" i="18"/>
  <c r="J40" i="18"/>
  <c r="AE38" i="18"/>
  <c r="AE45" i="18" s="1"/>
  <c r="AO40" i="18"/>
  <c r="AO39" i="18"/>
  <c r="AO46" i="18" s="1"/>
  <c r="AG39" i="18"/>
  <c r="AG46" i="18" s="1"/>
  <c r="J39" i="18"/>
  <c r="J46" i="18" s="1"/>
  <c r="AG37" i="18"/>
  <c r="AG44" i="18" s="1"/>
  <c r="L39" i="18"/>
  <c r="R40" i="18"/>
  <c r="F39" i="18"/>
  <c r="AG36" i="18"/>
  <c r="AG43" i="18" s="1"/>
  <c r="E38" i="18"/>
  <c r="E37" i="18"/>
  <c r="AK36" i="18"/>
  <c r="AK43" i="18" s="1"/>
  <c r="L36" i="18"/>
  <c r="Z39" i="18"/>
  <c r="AB37" i="18"/>
  <c r="AG40" i="18"/>
  <c r="AJ36" i="18"/>
  <c r="AJ43" i="18" s="1"/>
  <c r="Q37" i="18"/>
  <c r="Q44" i="18" s="1"/>
  <c r="AP39" i="18"/>
  <c r="AP46" i="18" s="1"/>
  <c r="K36" i="18"/>
  <c r="K43" i="18" s="1"/>
  <c r="AL36" i="18"/>
  <c r="AL43" i="18" s="1"/>
  <c r="I39" i="18"/>
  <c r="I46" i="18" s="1"/>
  <c r="AP38" i="18"/>
  <c r="AP45" i="18" s="1"/>
  <c r="AK40" i="18"/>
  <c r="O39" i="18"/>
  <c r="O46" i="18" s="1"/>
  <c r="N38" i="18"/>
  <c r="N45" i="18" s="1"/>
  <c r="W36" i="18"/>
  <c r="W43" i="18" s="1"/>
  <c r="G40" i="18"/>
  <c r="AC38" i="18"/>
  <c r="AC45" i="18" s="1"/>
  <c r="H40" i="18"/>
  <c r="AT40" i="18"/>
  <c r="W40" i="18"/>
  <c r="AI37" i="18"/>
  <c r="AI44" i="18" s="1"/>
  <c r="AI39" i="18"/>
  <c r="AI46" i="18" s="1"/>
  <c r="AS38" i="18"/>
  <c r="AS45" i="18" s="1"/>
  <c r="G37" i="18"/>
  <c r="AM40" i="18"/>
  <c r="Q36" i="18"/>
  <c r="Q43" i="18" s="1"/>
  <c r="W37" i="18"/>
  <c r="W44" i="18" s="1"/>
  <c r="H39" i="18"/>
  <c r="AQ40" i="18"/>
  <c r="Q39" i="18"/>
  <c r="Q46" i="18" s="1"/>
  <c r="I40" i="18"/>
  <c r="M38" i="18"/>
  <c r="AI40" i="18"/>
  <c r="N37" i="18"/>
  <c r="N44" i="18" s="1"/>
  <c r="N40" i="18"/>
  <c r="J36" i="18"/>
  <c r="J43" i="18" s="1"/>
  <c r="AJ40" i="18"/>
  <c r="I38" i="18"/>
  <c r="I45" i="18" s="1"/>
  <c r="Z40" i="18"/>
  <c r="AM38" i="18"/>
  <c r="AM45" i="18" s="1"/>
  <c r="H36" i="18"/>
  <c r="AU39" i="18"/>
  <c r="AU46" i="18" s="1"/>
  <c r="AT37" i="18"/>
  <c r="AT44" i="18" s="1"/>
  <c r="AV36" i="18"/>
  <c r="AV43" i="18" s="1"/>
  <c r="X39" i="18"/>
  <c r="X46" i="18" s="1"/>
  <c r="AS40" i="18"/>
  <c r="F38" i="18"/>
  <c r="AH37" i="18"/>
  <c r="AQ39" i="18"/>
  <c r="V39" i="18"/>
  <c r="V46" i="18" s="1"/>
  <c r="AO37" i="18"/>
  <c r="AO44" i="18" s="1"/>
  <c r="Q40" i="18"/>
  <c r="AA39" i="18"/>
  <c r="AA46" i="18" s="1"/>
  <c r="K38" i="18"/>
  <c r="K45" i="18" s="1"/>
  <c r="AQ37" i="18"/>
  <c r="AQ44" i="18" s="1"/>
  <c r="K40" i="18"/>
  <c r="X37" i="18"/>
  <c r="X44" i="18" s="1"/>
  <c r="AL37" i="18"/>
  <c r="AL44" i="18" s="1"/>
  <c r="F40" i="18"/>
  <c r="U37" i="18"/>
  <c r="U44" i="18" s="1"/>
  <c r="Y40" i="18"/>
  <c r="V37" i="18"/>
  <c r="V44" i="18" s="1"/>
  <c r="AD36" i="18"/>
  <c r="AD43" i="18" s="1"/>
  <c r="AD37" i="18"/>
  <c r="AD44" i="18" s="1"/>
  <c r="Q38" i="18"/>
  <c r="Q45" i="18" s="1"/>
  <c r="AM39" i="18"/>
  <c r="AM46" i="18" s="1"/>
  <c r="MB24" i="38"/>
  <c r="MC24" i="38" s="1"/>
  <c r="MB10" i="38"/>
  <c r="MO18" i="39"/>
  <c r="MB30" i="38"/>
  <c r="MC30" i="38" s="1"/>
  <c r="MB39" i="38"/>
  <c r="MC39" i="38" s="1"/>
  <c r="MB23" i="38"/>
  <c r="MC23" i="38" s="1"/>
  <c r="MO17" i="39"/>
  <c r="MP17" i="39" s="1"/>
  <c r="MO26" i="39"/>
  <c r="MP26" i="39" s="1"/>
  <c r="MO22" i="39"/>
  <c r="MP22" i="39" s="1"/>
  <c r="LY13" i="45"/>
  <c r="LY17" i="45"/>
  <c r="LY43" i="45"/>
  <c r="LY14" i="45"/>
  <c r="LY18" i="45"/>
  <c r="LY44" i="45"/>
  <c r="LY11" i="45"/>
  <c r="LY15" i="45"/>
  <c r="LY45" i="45"/>
  <c r="LY47" i="45"/>
  <c r="LY55" i="45"/>
  <c r="LY58" i="45"/>
  <c r="LY62" i="45"/>
  <c r="LY66" i="45"/>
  <c r="LY16" i="45"/>
  <c r="LY56" i="45"/>
  <c r="LY60" i="45"/>
  <c r="LY63" i="45"/>
  <c r="LY67" i="45"/>
  <c r="LY46" i="45"/>
  <c r="LY51" i="45"/>
  <c r="LY57" i="45"/>
  <c r="LY61" i="45"/>
  <c r="LY65" i="45"/>
  <c r="LY68" i="45"/>
  <c r="LY4" i="45"/>
  <c r="LY3" i="45" s="1"/>
  <c r="LY12" i="45"/>
  <c r="LY82" i="45"/>
  <c r="LY86" i="45"/>
  <c r="LY83" i="45"/>
  <c r="LY84" i="45"/>
  <c r="LY85" i="45"/>
  <c r="LX79" i="45"/>
  <c r="MB37" i="38"/>
  <c r="MC37" i="38" s="1"/>
  <c r="MG9" i="44"/>
  <c r="MG12" i="44"/>
  <c r="MG4" i="44"/>
  <c r="MG11" i="44"/>
  <c r="MG14" i="44"/>
  <c r="MG17" i="44"/>
  <c r="MG16" i="44"/>
  <c r="MG20" i="44"/>
  <c r="MG24" i="44"/>
  <c r="MG27" i="44"/>
  <c r="MG35" i="44"/>
  <c r="MG15" i="44"/>
  <c r="MG23" i="44"/>
  <c r="MG26" i="44"/>
  <c r="MG10" i="44"/>
  <c r="MG22" i="44"/>
  <c r="MG25" i="44"/>
  <c r="MG13" i="44"/>
  <c r="MG21" i="44"/>
  <c r="MG57" i="44"/>
  <c r="MG40" i="44"/>
  <c r="MG42" i="44"/>
  <c r="MG49" i="44"/>
  <c r="MG44" i="44"/>
  <c r="MG47" i="44"/>
  <c r="MG51" i="44"/>
  <c r="MG54" i="44"/>
  <c r="MG34" i="44"/>
  <c r="MG38" i="44"/>
  <c r="MG56" i="44"/>
  <c r="MG37" i="44"/>
  <c r="MG45" i="44"/>
  <c r="MG53" i="44"/>
  <c r="MG43" i="44"/>
  <c r="MG48" i="44"/>
  <c r="MG50" i="44"/>
  <c r="MG58" i="44"/>
  <c r="MG36" i="44"/>
  <c r="MG28" i="44"/>
  <c r="MG55" i="44"/>
  <c r="MB32" i="38"/>
  <c r="MC32" i="38" s="1"/>
  <c r="MO24" i="39"/>
  <c r="MP24" i="39" s="1"/>
  <c r="MB20" i="38"/>
  <c r="MB29" i="38"/>
  <c r="MC29" i="38" s="1"/>
  <c r="MB38" i="38"/>
  <c r="MC38" i="38" s="1"/>
  <c r="MC4" i="57"/>
  <c r="MC3" i="57"/>
  <c r="MO35" i="39"/>
  <c r="MP35" i="39" s="1"/>
  <c r="MO12" i="39"/>
  <c r="MP12" i="39" s="1"/>
  <c r="MO10" i="39"/>
  <c r="MP10" i="39" s="1"/>
  <c r="MA8" i="17"/>
  <c r="LX78" i="45"/>
  <c r="LX77" i="45"/>
  <c r="MD4" i="38"/>
  <c r="MD16" i="38" s="1"/>
  <c r="MD10" i="38"/>
  <c r="MD42" i="38"/>
  <c r="MD32" i="38"/>
  <c r="MB36" i="38"/>
  <c r="MC36" i="38" s="1"/>
  <c r="MB26" i="38"/>
  <c r="MB35" i="38"/>
  <c r="MC35" i="38" s="1"/>
  <c r="MB34" i="38"/>
  <c r="MC34" i="38" s="1"/>
  <c r="MO21" i="39"/>
  <c r="MP21" i="39" s="1"/>
  <c r="MO32" i="39"/>
  <c r="MP32" i="39" s="1"/>
  <c r="MP40" i="39" s="1"/>
  <c r="LX4" i="46"/>
  <c r="LX3" i="46" s="1"/>
  <c r="LZ5" i="46"/>
  <c r="MA5" i="46" s="1"/>
  <c r="LX16" i="46"/>
  <c r="LX17" i="46"/>
  <c r="LX15" i="46"/>
  <c r="LX18" i="46"/>
  <c r="LX19" i="46"/>
  <c r="LX22" i="46"/>
  <c r="LX21" i="46"/>
  <c r="LX20" i="46"/>
  <c r="LX23" i="46"/>
  <c r="LX25" i="46"/>
  <c r="LX24" i="46"/>
  <c r="LX26" i="46"/>
  <c r="LX29" i="46"/>
  <c r="LX31" i="46"/>
  <c r="LX27" i="46"/>
  <c r="LX33" i="46"/>
  <c r="LX34" i="46"/>
  <c r="LX30" i="46"/>
  <c r="LX36" i="46"/>
  <c r="LX39" i="46"/>
  <c r="LX35" i="46"/>
  <c r="LX37" i="46"/>
  <c r="LX32" i="46"/>
  <c r="LX38" i="46"/>
  <c r="LX40" i="46"/>
  <c r="LX41" i="46"/>
  <c r="LX46" i="46"/>
  <c r="LX45" i="46"/>
  <c r="LX42" i="46"/>
  <c r="LX43" i="46"/>
  <c r="LX48" i="46"/>
  <c r="LX52" i="46"/>
  <c r="LX53" i="46"/>
  <c r="LX47" i="46"/>
  <c r="LX57" i="46"/>
  <c r="LX54" i="46"/>
  <c r="LX56" i="46"/>
  <c r="LX60" i="46"/>
  <c r="LX64" i="46"/>
  <c r="LX70" i="46"/>
  <c r="LX65" i="46"/>
  <c r="LX63" i="46"/>
  <c r="LX58" i="46"/>
  <c r="LX68" i="46"/>
  <c r="LX69" i="46"/>
  <c r="LX72" i="46"/>
  <c r="LX75" i="46"/>
  <c r="LX71" i="46"/>
  <c r="MA12" i="17"/>
  <c r="MA11" i="17"/>
  <c r="LX76" i="45"/>
  <c r="LX75" i="45"/>
  <c r="MM37" i="39"/>
  <c r="MM44" i="39" s="1"/>
  <c r="MO29" i="39"/>
  <c r="MA14" i="17"/>
  <c r="MO42" i="39"/>
  <c r="AV39" i="18" s="1"/>
  <c r="AV46" i="18" s="1"/>
  <c r="MD5" i="17"/>
  <c r="MB4" i="17"/>
  <c r="MB3" i="17" s="1"/>
  <c r="MB22" i="17"/>
  <c r="MB28" i="17"/>
  <c r="MB23" i="17"/>
  <c r="MB29" i="17"/>
  <c r="MB20" i="17"/>
  <c r="MB24" i="17"/>
  <c r="MB21" i="17"/>
  <c r="MB25" i="17"/>
  <c r="MB30" i="17"/>
  <c r="MB40" i="17"/>
  <c r="MB31" i="17"/>
  <c r="MB41" i="17"/>
  <c r="MB32" i="17"/>
  <c r="MB34" i="17"/>
  <c r="MB35" i="17"/>
  <c r="MB44" i="17"/>
  <c r="MB36" i="17"/>
  <c r="MB45" i="17"/>
  <c r="MB46" i="17"/>
  <c r="MB49" i="17"/>
  <c r="MB54" i="17"/>
  <c r="MB50" i="17"/>
  <c r="MB55" i="17"/>
  <c r="MB47" i="17"/>
  <c r="MB51" i="17"/>
  <c r="MB56" i="17"/>
  <c r="MB43" i="17"/>
  <c r="MB48" i="17"/>
  <c r="MB53" i="17"/>
  <c r="MB61" i="17"/>
  <c r="MB67" i="17"/>
  <c r="MB58" i="17"/>
  <c r="MB64" i="17"/>
  <c r="MB68" i="17"/>
  <c r="MB59" i="17"/>
  <c r="MB65" i="17"/>
  <c r="MB69" i="17"/>
  <c r="MB57" i="17"/>
  <c r="MB60" i="17"/>
  <c r="MB66" i="17"/>
  <c r="MB71" i="17"/>
  <c r="MB74" i="17"/>
  <c r="MB78" i="17"/>
  <c r="MB75" i="17"/>
  <c r="MB79" i="17"/>
  <c r="MB72" i="17"/>
  <c r="MB70" i="17"/>
  <c r="MB76" i="17"/>
  <c r="MB80" i="17"/>
  <c r="MB77" i="17"/>
  <c r="MB88" i="17"/>
  <c r="MB92" i="17"/>
  <c r="MB84" i="17"/>
  <c r="MB81" i="17"/>
  <c r="MB85" i="17"/>
  <c r="MB89" i="17"/>
  <c r="MB82" i="17"/>
  <c r="MB86" i="17"/>
  <c r="MB90" i="17"/>
  <c r="MB87" i="17"/>
  <c r="MB91" i="17"/>
  <c r="MN29" i="39"/>
  <c r="ML30" i="39"/>
  <c r="ML37" i="39" s="1"/>
  <c r="ML44" i="39" s="1"/>
  <c r="MA13" i="17"/>
  <c r="LZ5" i="45"/>
  <c r="LY78" i="45" s="1"/>
  <c r="MO9" i="39"/>
  <c r="MP9" i="39" s="1"/>
  <c r="MO14" i="39"/>
  <c r="MP14" i="39" s="1"/>
  <c r="MC5" i="17"/>
  <c r="ME5" i="38"/>
  <c r="MH5" i="44"/>
  <c r="MN40" i="39"/>
  <c r="MB19" i="38"/>
  <c r="MO23" i="39"/>
  <c r="MP23" i="39" s="1"/>
  <c r="MA10" i="17"/>
  <c r="MA4" i="46" l="1"/>
  <c r="MA3" i="46" s="1"/>
  <c r="MA16" i="46"/>
  <c r="MA17" i="46"/>
  <c r="MA15" i="46"/>
  <c r="MA18" i="46"/>
  <c r="MA19" i="46"/>
  <c r="MA23" i="46"/>
  <c r="MA20" i="46"/>
  <c r="MA22" i="46"/>
  <c r="MA21" i="46"/>
  <c r="MA24" i="46"/>
  <c r="MA25" i="46"/>
  <c r="MA26" i="46"/>
  <c r="MA30" i="46"/>
  <c r="MA27" i="46"/>
  <c r="MA29" i="46"/>
  <c r="MA33" i="46"/>
  <c r="MA31" i="46"/>
  <c r="MA32" i="46"/>
  <c r="MA38" i="46"/>
  <c r="MA34" i="46"/>
  <c r="MA36" i="46"/>
  <c r="MA39" i="46"/>
  <c r="MA35" i="46"/>
  <c r="MA37" i="46"/>
  <c r="MA40" i="46"/>
  <c r="MA45" i="46"/>
  <c r="MA41" i="46"/>
  <c r="MA43" i="46"/>
  <c r="MA42" i="46"/>
  <c r="MA46" i="46"/>
  <c r="MA47" i="46"/>
  <c r="MA48" i="46"/>
  <c r="MA52" i="46"/>
  <c r="MA54" i="46"/>
  <c r="MA56" i="46"/>
  <c r="MA63" i="46"/>
  <c r="MA53" i="46"/>
  <c r="MA57" i="46"/>
  <c r="MA58" i="46"/>
  <c r="MA60" i="46"/>
  <c r="MA69" i="46"/>
  <c r="MA64" i="46"/>
  <c r="MA70" i="46"/>
  <c r="MA65" i="46"/>
  <c r="MA68" i="46"/>
  <c r="MA71" i="46"/>
  <c r="MA72" i="46"/>
  <c r="MA75" i="46"/>
  <c r="MB16" i="17"/>
  <c r="MD29" i="38"/>
  <c r="MD28" i="38"/>
  <c r="MD11" i="38"/>
  <c r="Z46" i="18"/>
  <c r="AS44" i="18"/>
  <c r="AE46" i="18"/>
  <c r="Y45" i="18"/>
  <c r="AI45" i="18"/>
  <c r="AD47" i="18"/>
  <c r="AD48" i="18"/>
  <c r="AF46" i="18"/>
  <c r="P47" i="18"/>
  <c r="P48" i="18"/>
  <c r="AH46" i="18"/>
  <c r="MP42" i="39"/>
  <c r="MH9" i="44"/>
  <c r="MH12" i="44"/>
  <c r="MH15" i="44"/>
  <c r="MH20" i="44"/>
  <c r="MH4" i="44"/>
  <c r="MH11" i="44"/>
  <c r="MH14" i="44"/>
  <c r="MH17" i="44"/>
  <c r="MH22" i="44"/>
  <c r="MH25" i="44"/>
  <c r="MH28" i="44"/>
  <c r="MH36" i="44"/>
  <c r="MH40" i="44"/>
  <c r="MH44" i="44"/>
  <c r="MH48" i="44"/>
  <c r="MH51" i="44"/>
  <c r="MH16" i="44"/>
  <c r="MH24" i="44"/>
  <c r="MH27" i="44"/>
  <c r="MH35" i="44"/>
  <c r="MH38" i="44"/>
  <c r="MH43" i="44"/>
  <c r="MH47" i="44"/>
  <c r="MH50" i="44"/>
  <c r="MH54" i="44"/>
  <c r="MH23" i="44"/>
  <c r="MH26" i="44"/>
  <c r="MH34" i="44"/>
  <c r="MH37" i="44"/>
  <c r="MH13" i="44"/>
  <c r="MH21" i="44"/>
  <c r="MH55" i="44"/>
  <c r="MH57" i="44"/>
  <c r="MH42" i="44"/>
  <c r="MH49" i="44"/>
  <c r="MH56" i="44"/>
  <c r="MH10" i="44"/>
  <c r="MH45" i="44"/>
  <c r="MH53" i="44"/>
  <c r="MH58" i="44"/>
  <c r="MB15" i="17"/>
  <c r="MC15" i="17" s="1"/>
  <c r="MD34" i="38"/>
  <c r="MD33" i="38"/>
  <c r="Y48" i="18"/>
  <c r="Y47" i="18"/>
  <c r="AQ46" i="18"/>
  <c r="AJ48" i="18"/>
  <c r="AJ47" i="18"/>
  <c r="AM47" i="18"/>
  <c r="AM48" i="18"/>
  <c r="L43" i="18"/>
  <c r="AO47" i="18"/>
  <c r="AO48" i="18"/>
  <c r="AF47" i="18"/>
  <c r="AF48" i="18"/>
  <c r="U45" i="18"/>
  <c r="S44" i="18"/>
  <c r="V47" i="18"/>
  <c r="V48" i="18"/>
  <c r="I44" i="18"/>
  <c r="AE43" i="18"/>
  <c r="AR43" i="18"/>
  <c r="AA47" i="18"/>
  <c r="AA48" i="18"/>
  <c r="Y43" i="18"/>
  <c r="ME11" i="38"/>
  <c r="ME17" i="38"/>
  <c r="ME35" i="38"/>
  <c r="ME20" i="38"/>
  <c r="ME40" i="38"/>
  <c r="ME33" i="38"/>
  <c r="ME38" i="38"/>
  <c r="ME4" i="38"/>
  <c r="ME18" i="38" s="1"/>
  <c r="ME10" i="38"/>
  <c r="ME12" i="38" s="1"/>
  <c r="ME14" i="38"/>
  <c r="ME16" i="38"/>
  <c r="ME26" i="38"/>
  <c r="ME36" i="38"/>
  <c r="ME21" i="38"/>
  <c r="ME42" i="38"/>
  <c r="ME29" i="38"/>
  <c r="ME39" i="38"/>
  <c r="ME24" i="38"/>
  <c r="ME32" i="38"/>
  <c r="ME9" i="38"/>
  <c r="ME27" i="38"/>
  <c r="ME37" i="38"/>
  <c r="MB10" i="17"/>
  <c r="MC10" i="17" s="1"/>
  <c r="MD18" i="38"/>
  <c r="MD40" i="38"/>
  <c r="LY79" i="45"/>
  <c r="AH44" i="18"/>
  <c r="AK48" i="18"/>
  <c r="AK47" i="18"/>
  <c r="AR47" i="18"/>
  <c r="AR48" i="18"/>
  <c r="L44" i="18"/>
  <c r="AH43" i="18"/>
  <c r="M43" i="18"/>
  <c r="AL48" i="18"/>
  <c r="AL47" i="18"/>
  <c r="AH45" i="18"/>
  <c r="MB13" i="17"/>
  <c r="MC13" i="17" s="1"/>
  <c r="MB31" i="38"/>
  <c r="MC26" i="38"/>
  <c r="MC31" i="38" s="1"/>
  <c r="MD30" i="38"/>
  <c r="N48" i="18"/>
  <c r="N47" i="18"/>
  <c r="J47" i="18"/>
  <c r="J48" i="18"/>
  <c r="AM43" i="18"/>
  <c r="V45" i="18"/>
  <c r="AP43" i="18"/>
  <c r="S46" i="18"/>
  <c r="AT43" i="18"/>
  <c r="T46" i="18"/>
  <c r="T47" i="18"/>
  <c r="T48" i="18"/>
  <c r="MD21" i="38"/>
  <c r="MD20" i="38"/>
  <c r="MI5" i="44"/>
  <c r="MJ5" i="44" s="1"/>
  <c r="AS47" i="18"/>
  <c r="AS48" i="18"/>
  <c r="AA43" i="18"/>
  <c r="AK44" i="18"/>
  <c r="AP44" i="18"/>
  <c r="O45" i="18"/>
  <c r="P43" i="18"/>
  <c r="AR46" i="18"/>
  <c r="ME5" i="17"/>
  <c r="MC3" i="17"/>
  <c r="MC4" i="17"/>
  <c r="MC22" i="17"/>
  <c r="MC28" i="17"/>
  <c r="MC8" i="17"/>
  <c r="MC23" i="17"/>
  <c r="MC29" i="17"/>
  <c r="MC16" i="17"/>
  <c r="MC20" i="17"/>
  <c r="MC24" i="17"/>
  <c r="MC21" i="17"/>
  <c r="MC25" i="17"/>
  <c r="MC36" i="17"/>
  <c r="MC30" i="17"/>
  <c r="MC40" i="17"/>
  <c r="MC45" i="17"/>
  <c r="MC31" i="17"/>
  <c r="MC41" i="17"/>
  <c r="MC32" i="17"/>
  <c r="MC43" i="17"/>
  <c r="MC34" i="17"/>
  <c r="MC35" i="17"/>
  <c r="MC44" i="17"/>
  <c r="MC48" i="17"/>
  <c r="MC53" i="17"/>
  <c r="MC57" i="17"/>
  <c r="MC46" i="17"/>
  <c r="MC49" i="17"/>
  <c r="MC54" i="17"/>
  <c r="MC50" i="17"/>
  <c r="MC55" i="17"/>
  <c r="MC47" i="17"/>
  <c r="MC51" i="17"/>
  <c r="MC56" i="17"/>
  <c r="MC61" i="17"/>
  <c r="MC67" i="17"/>
  <c r="MC71" i="17"/>
  <c r="MC58" i="17"/>
  <c r="MC64" i="17"/>
  <c r="MC68" i="17"/>
  <c r="MC59" i="17"/>
  <c r="MC65" i="17"/>
  <c r="MC69" i="17"/>
  <c r="MC60" i="17"/>
  <c r="MC66" i="17"/>
  <c r="MC70" i="17"/>
  <c r="MC77" i="17"/>
  <c r="MC81" i="17"/>
  <c r="MC74" i="17"/>
  <c r="MC78" i="17"/>
  <c r="MC75" i="17"/>
  <c r="MC79" i="17"/>
  <c r="MC84" i="17"/>
  <c r="MC72" i="17"/>
  <c r="MC76" i="17"/>
  <c r="MC80" i="17"/>
  <c r="MC87" i="17"/>
  <c r="MC91" i="17"/>
  <c r="MC88" i="17"/>
  <c r="MC92" i="17"/>
  <c r="MC85" i="17"/>
  <c r="MC89" i="17"/>
  <c r="MC82" i="17"/>
  <c r="MC86" i="17"/>
  <c r="MC90" i="17"/>
  <c r="MB8" i="17"/>
  <c r="MD22" i="38"/>
  <c r="MD8" i="38"/>
  <c r="MD35" i="38"/>
  <c r="MO36" i="39"/>
  <c r="MO43" i="39" s="1"/>
  <c r="AV40" i="18" s="1"/>
  <c r="MP18" i="39"/>
  <c r="MP36" i="39" s="1"/>
  <c r="MP43" i="39" s="1"/>
  <c r="AI48" i="18"/>
  <c r="AI47" i="18"/>
  <c r="R44" i="18"/>
  <c r="AD46" i="18"/>
  <c r="Y44" i="18"/>
  <c r="S47" i="18"/>
  <c r="S48" i="18"/>
  <c r="AF45" i="18"/>
  <c r="AG45" i="18"/>
  <c r="MO30" i="39"/>
  <c r="MO37" i="39" s="1"/>
  <c r="MO44" i="39" s="1"/>
  <c r="MP39" i="39"/>
  <c r="LZ4" i="45"/>
  <c r="LZ3" i="45" s="1"/>
  <c r="LZ12" i="45"/>
  <c r="LZ16" i="45"/>
  <c r="LZ13" i="45"/>
  <c r="LZ17" i="45"/>
  <c r="LZ43" i="45"/>
  <c r="LZ14" i="45"/>
  <c r="LZ18" i="45"/>
  <c r="LZ44" i="45"/>
  <c r="LZ11" i="45"/>
  <c r="LZ15" i="45"/>
  <c r="LZ45" i="45"/>
  <c r="LZ47" i="45"/>
  <c r="LZ55" i="45"/>
  <c r="LZ58" i="45"/>
  <c r="LZ62" i="45"/>
  <c r="LZ66" i="45"/>
  <c r="LZ56" i="45"/>
  <c r="LZ60" i="45"/>
  <c r="LZ63" i="45"/>
  <c r="LZ67" i="45"/>
  <c r="LZ46" i="45"/>
  <c r="LZ51" i="45"/>
  <c r="LZ57" i="45"/>
  <c r="LZ61" i="45"/>
  <c r="LZ65" i="45"/>
  <c r="LZ68" i="45"/>
  <c r="LZ85" i="45"/>
  <c r="LZ82" i="45"/>
  <c r="LZ86" i="45"/>
  <c r="LZ83" i="45"/>
  <c r="LZ84" i="45"/>
  <c r="LZ76" i="45"/>
  <c r="MB11" i="17"/>
  <c r="MC11" i="17" s="1"/>
  <c r="MD37" i="38"/>
  <c r="MD36" i="38"/>
  <c r="MD17" i="38"/>
  <c r="LY75" i="45"/>
  <c r="MB12" i="38"/>
  <c r="MC10" i="38"/>
  <c r="MC12" i="38" s="1"/>
  <c r="K48" i="18"/>
  <c r="K47" i="18"/>
  <c r="M45" i="18"/>
  <c r="W48" i="18"/>
  <c r="W47" i="18"/>
  <c r="AP47" i="18"/>
  <c r="AP48" i="18"/>
  <c r="R45" i="18"/>
  <c r="L48" i="18"/>
  <c r="L47" i="18"/>
  <c r="AR45" i="18"/>
  <c r="AT45" i="18"/>
  <c r="AH47" i="18"/>
  <c r="AH48" i="18"/>
  <c r="P45" i="18"/>
  <c r="O43" i="18"/>
  <c r="MB12" i="17"/>
  <c r="MC12" i="17" s="1"/>
  <c r="MD27" i="38"/>
  <c r="MD26" i="38"/>
  <c r="MD15" i="38"/>
  <c r="I47" i="18"/>
  <c r="I48" i="18"/>
  <c r="AT47" i="18"/>
  <c r="AT48" i="18"/>
  <c r="R47" i="18"/>
  <c r="R48" i="18"/>
  <c r="P46" i="18"/>
  <c r="AN45" i="18"/>
  <c r="O47" i="18"/>
  <c r="O48" i="18"/>
  <c r="J45" i="18"/>
  <c r="M46" i="18"/>
  <c r="AN47" i="18"/>
  <c r="AN48" i="18"/>
  <c r="AA44" i="18"/>
  <c r="N46" i="18"/>
  <c r="MB14" i="17"/>
  <c r="MC14" i="17" s="1"/>
  <c r="MD9" i="38"/>
  <c r="MD14" i="38"/>
  <c r="MD13" i="38"/>
  <c r="L46" i="18"/>
  <c r="L45" i="18"/>
  <c r="U43" i="18"/>
  <c r="AB47" i="18"/>
  <c r="AB48" i="18"/>
  <c r="X43" i="18"/>
  <c r="K44" i="18"/>
  <c r="N43" i="18"/>
  <c r="AC47" i="18"/>
  <c r="AC48" i="18"/>
  <c r="AQ45" i="18"/>
  <c r="AB43" i="18"/>
  <c r="MO40" i="39"/>
  <c r="AV37" i="18" s="1"/>
  <c r="AV44" i="18" s="1"/>
  <c r="LZ4" i="46"/>
  <c r="LZ3" i="46" s="1"/>
  <c r="MB5" i="46"/>
  <c r="LZ16" i="46"/>
  <c r="LZ17" i="46"/>
  <c r="LZ15" i="46"/>
  <c r="LZ18" i="46"/>
  <c r="LZ19" i="46"/>
  <c r="LZ20" i="46"/>
  <c r="LZ22" i="46"/>
  <c r="LZ21" i="46"/>
  <c r="LZ25" i="46"/>
  <c r="LZ23" i="46"/>
  <c r="LZ24" i="46"/>
  <c r="LZ31" i="46"/>
  <c r="LZ26" i="46"/>
  <c r="LZ29" i="46"/>
  <c r="LZ27" i="46"/>
  <c r="LZ30" i="46"/>
  <c r="LZ34" i="46"/>
  <c r="LZ32" i="46"/>
  <c r="LZ36" i="46"/>
  <c r="LZ33" i="46"/>
  <c r="LZ35" i="46"/>
  <c r="LZ43" i="46"/>
  <c r="LZ38" i="46"/>
  <c r="LZ40" i="46"/>
  <c r="LZ39" i="46"/>
  <c r="LZ37" i="46"/>
  <c r="LZ41" i="46"/>
  <c r="LZ46" i="46"/>
  <c r="LZ42" i="46"/>
  <c r="LZ45" i="46"/>
  <c r="LZ48" i="46"/>
  <c r="LZ52" i="46"/>
  <c r="LZ47" i="46"/>
  <c r="LZ56" i="46"/>
  <c r="LZ53" i="46"/>
  <c r="LZ57" i="46"/>
  <c r="LZ58" i="46"/>
  <c r="LZ54" i="46"/>
  <c r="LZ69" i="46"/>
  <c r="LZ60" i="46"/>
  <c r="LZ64" i="46"/>
  <c r="LZ63" i="46"/>
  <c r="LZ65" i="46"/>
  <c r="LZ68" i="46"/>
  <c r="LZ71" i="46"/>
  <c r="LZ72" i="46"/>
  <c r="LZ75" i="46"/>
  <c r="LZ70" i="46"/>
  <c r="MD12" i="38"/>
  <c r="LY77" i="45"/>
  <c r="AQ47" i="18"/>
  <c r="AQ48" i="18"/>
  <c r="Z44" i="18"/>
  <c r="AB46" i="18"/>
  <c r="AF44" i="18"/>
  <c r="AR44" i="18"/>
  <c r="Z43" i="18"/>
  <c r="AC46" i="18"/>
  <c r="W45" i="18"/>
  <c r="MB9" i="17"/>
  <c r="MC9" i="17" s="1"/>
  <c r="MD24" i="38"/>
  <c r="MD23" i="38"/>
  <c r="MF5" i="38"/>
  <c r="MA5" i="45"/>
  <c r="LZ79" i="45" s="1"/>
  <c r="Q47" i="18"/>
  <c r="Q48" i="18"/>
  <c r="AG47" i="18"/>
  <c r="AG48" i="18"/>
  <c r="AT46" i="18"/>
  <c r="AN43" i="18"/>
  <c r="U47" i="18"/>
  <c r="U48" i="18"/>
  <c r="AM44" i="18"/>
  <c r="M48" i="18"/>
  <c r="M47" i="18"/>
  <c r="M44" i="18"/>
  <c r="U46" i="18"/>
  <c r="Z45" i="18"/>
  <c r="AU44" i="18"/>
  <c r="MP29" i="39"/>
  <c r="MN30" i="39"/>
  <c r="MN37" i="39" s="1"/>
  <c r="MN44" i="39" s="1"/>
  <c r="MF5" i="17"/>
  <c r="MD4" i="17"/>
  <c r="MD3" i="17" s="1"/>
  <c r="MD21" i="17"/>
  <c r="MD25" i="17"/>
  <c r="MD22" i="17"/>
  <c r="MD28" i="17"/>
  <c r="MD23" i="17"/>
  <c r="MD29" i="17"/>
  <c r="MD15" i="17"/>
  <c r="MD20" i="17"/>
  <c r="MD24" i="17"/>
  <c r="MD35" i="17"/>
  <c r="MD44" i="17"/>
  <c r="MD36" i="17"/>
  <c r="MD30" i="17"/>
  <c r="MD40" i="17"/>
  <c r="MD45" i="17"/>
  <c r="MD31" i="17"/>
  <c r="MD41" i="17"/>
  <c r="MD46" i="17"/>
  <c r="MD32" i="17"/>
  <c r="MD43" i="17"/>
  <c r="MD34" i="17"/>
  <c r="MD48" i="17"/>
  <c r="MD53" i="17"/>
  <c r="MD49" i="17"/>
  <c r="MD54" i="17"/>
  <c r="MD50" i="17"/>
  <c r="MD55" i="17"/>
  <c r="MD47" i="17"/>
  <c r="MD51" i="17"/>
  <c r="MD56" i="17"/>
  <c r="MD60" i="17"/>
  <c r="MD66" i="17"/>
  <c r="MD61" i="17"/>
  <c r="MD67" i="17"/>
  <c r="MD58" i="17"/>
  <c r="MD64" i="17"/>
  <c r="MD68" i="17"/>
  <c r="MD57" i="17"/>
  <c r="MD59" i="17"/>
  <c r="MD65" i="17"/>
  <c r="MD69" i="17"/>
  <c r="MD77" i="17"/>
  <c r="MD81" i="17"/>
  <c r="MD71" i="17"/>
  <c r="MD74" i="17"/>
  <c r="MD78" i="17"/>
  <c r="MD82" i="17"/>
  <c r="MD75" i="17"/>
  <c r="MD79" i="17"/>
  <c r="MD70" i="17"/>
  <c r="MD72" i="17"/>
  <c r="MD76" i="17"/>
  <c r="MD80" i="17"/>
  <c r="MD87" i="17"/>
  <c r="MD91" i="17"/>
  <c r="MD88" i="17"/>
  <c r="MD92" i="17"/>
  <c r="MD84" i="17"/>
  <c r="MD85" i="17"/>
  <c r="MD89" i="17"/>
  <c r="MD86" i="17"/>
  <c r="MD90" i="17"/>
  <c r="MD39" i="38"/>
  <c r="MD38" i="38"/>
  <c r="MB25" i="38"/>
  <c r="MC20" i="38"/>
  <c r="MC25" i="38" s="1"/>
  <c r="LY76" i="45"/>
  <c r="Z48" i="18"/>
  <c r="Z47" i="18"/>
  <c r="AB44" i="18"/>
  <c r="AE47" i="18"/>
  <c r="AE48" i="18"/>
  <c r="X48" i="18"/>
  <c r="X47" i="18"/>
  <c r="AO43" i="18"/>
  <c r="I43" i="18"/>
  <c r="P44" i="18"/>
  <c r="AJ44" i="18"/>
  <c r="AS46" i="18"/>
  <c r="AK46" i="18"/>
  <c r="AU48" i="18"/>
  <c r="AU47" i="18"/>
  <c r="AQ43" i="18"/>
  <c r="MO41" i="39"/>
  <c r="AV38" i="18" s="1"/>
  <c r="AV45" i="18" s="1"/>
  <c r="MP33" i="39"/>
  <c r="MP41" i="39" s="1"/>
  <c r="MJ10" i="44" l="1"/>
  <c r="MJ9" i="44"/>
  <c r="MJ12" i="44"/>
  <c r="MJ4" i="44"/>
  <c r="MJ11" i="44"/>
  <c r="MJ13" i="44"/>
  <c r="MJ21" i="44"/>
  <c r="MJ22" i="44"/>
  <c r="MJ25" i="44"/>
  <c r="MJ28" i="44"/>
  <c r="MJ14" i="44"/>
  <c r="MJ16" i="44"/>
  <c r="MJ20" i="44"/>
  <c r="MJ24" i="44"/>
  <c r="MJ27" i="44"/>
  <c r="MJ35" i="44"/>
  <c r="MJ38" i="44"/>
  <c r="MJ43" i="44"/>
  <c r="MJ47" i="44"/>
  <c r="MJ50" i="44"/>
  <c r="MJ54" i="44"/>
  <c r="MJ17" i="44"/>
  <c r="MJ15" i="44"/>
  <c r="MJ26" i="44"/>
  <c r="MJ55" i="44"/>
  <c r="MJ40" i="44"/>
  <c r="MJ57" i="44"/>
  <c r="MJ42" i="44"/>
  <c r="MJ44" i="44"/>
  <c r="MJ49" i="44"/>
  <c r="MJ51" i="44"/>
  <c r="MJ34" i="44"/>
  <c r="MJ56" i="44"/>
  <c r="MJ37" i="44"/>
  <c r="MJ23" i="44"/>
  <c r="MJ45" i="44"/>
  <c r="MJ48" i="44"/>
  <c r="MJ53" i="44"/>
  <c r="MJ36" i="44"/>
  <c r="MJ58" i="44"/>
  <c r="MF21" i="17"/>
  <c r="MF25" i="17"/>
  <c r="MF4" i="17"/>
  <c r="MF3" i="17" s="1"/>
  <c r="MF22" i="17"/>
  <c r="MF28" i="17"/>
  <c r="MF23" i="17"/>
  <c r="MF20" i="17"/>
  <c r="MF24" i="17"/>
  <c r="MF29" i="17"/>
  <c r="MF34" i="17"/>
  <c r="MF35" i="17"/>
  <c r="MF44" i="17"/>
  <c r="MF36" i="17"/>
  <c r="MF30" i="17"/>
  <c r="MF40" i="17"/>
  <c r="MF45" i="17"/>
  <c r="MF31" i="17"/>
  <c r="MF41" i="17"/>
  <c r="MF32" i="17"/>
  <c r="MF43" i="17"/>
  <c r="MF47" i="17"/>
  <c r="MF51" i="17"/>
  <c r="MF56" i="17"/>
  <c r="MF46" i="17"/>
  <c r="MF48" i="17"/>
  <c r="MF53" i="17"/>
  <c r="MF57" i="17"/>
  <c r="MF49" i="17"/>
  <c r="MF54" i="17"/>
  <c r="MF50" i="17"/>
  <c r="MF55" i="17"/>
  <c r="MF60" i="17"/>
  <c r="MF66" i="17"/>
  <c r="MF70" i="17"/>
  <c r="MF61" i="17"/>
  <c r="MF67" i="17"/>
  <c r="MF71" i="17"/>
  <c r="MF58" i="17"/>
  <c r="MF64" i="17"/>
  <c r="MF68" i="17"/>
  <c r="MF59" i="17"/>
  <c r="MF65" i="17"/>
  <c r="MF69" i="17"/>
  <c r="MF76" i="17"/>
  <c r="MF80" i="17"/>
  <c r="MF77" i="17"/>
  <c r="MF81" i="17"/>
  <c r="MF74" i="17"/>
  <c r="MF78" i="17"/>
  <c r="MF82" i="17"/>
  <c r="MF75" i="17"/>
  <c r="MF79" i="17"/>
  <c r="MF72" i="17"/>
  <c r="MF86" i="17"/>
  <c r="MF90" i="17"/>
  <c r="MF87" i="17"/>
  <c r="MF91" i="17"/>
  <c r="MF88" i="17"/>
  <c r="MF92" i="17"/>
  <c r="MF84" i="17"/>
  <c r="MF85" i="17"/>
  <c r="MF89" i="17"/>
  <c r="MD10" i="17"/>
  <c r="MD9" i="17"/>
  <c r="MD19" i="38"/>
  <c r="ME8" i="38"/>
  <c r="ME30" i="38"/>
  <c r="MP30" i="39"/>
  <c r="MP37" i="39" s="1"/>
  <c r="MP44" i="39" s="1"/>
  <c r="AV48" i="18"/>
  <c r="AV47" i="18"/>
  <c r="MD8" i="17"/>
  <c r="MI10" i="44"/>
  <c r="MI13" i="44"/>
  <c r="MI9" i="44"/>
  <c r="MI12" i="44"/>
  <c r="MK5" i="44"/>
  <c r="MI4" i="44"/>
  <c r="MI11" i="44"/>
  <c r="MI14" i="44"/>
  <c r="MI21" i="44"/>
  <c r="MI22" i="44"/>
  <c r="MI16" i="44"/>
  <c r="MI20" i="44"/>
  <c r="MI24" i="44"/>
  <c r="MI27" i="44"/>
  <c r="MI17" i="44"/>
  <c r="MI15" i="44"/>
  <c r="MI23" i="44"/>
  <c r="MI26" i="44"/>
  <c r="MI34" i="44"/>
  <c r="MI28" i="44"/>
  <c r="MI55" i="44"/>
  <c r="MI40" i="44"/>
  <c r="MI57" i="44"/>
  <c r="MI42" i="44"/>
  <c r="MI44" i="44"/>
  <c r="MI47" i="44"/>
  <c r="MI49" i="44"/>
  <c r="MI51" i="44"/>
  <c r="MI54" i="44"/>
  <c r="MI38" i="44"/>
  <c r="MI56" i="44"/>
  <c r="MI37" i="44"/>
  <c r="MI25" i="44"/>
  <c r="MI35" i="44"/>
  <c r="MI43" i="44"/>
  <c r="MI45" i="44"/>
  <c r="MI48" i="44"/>
  <c r="MI50" i="44"/>
  <c r="MI53" i="44"/>
  <c r="MI36" i="44"/>
  <c r="MI58" i="44"/>
  <c r="MD14" i="17"/>
  <c r="MD25" i="38"/>
  <c r="ME15" i="38"/>
  <c r="MD13" i="17"/>
  <c r="MA12" i="45"/>
  <c r="MA16" i="45"/>
  <c r="MA46" i="45"/>
  <c r="MA4" i="45"/>
  <c r="MA3" i="45" s="1"/>
  <c r="MA13" i="45"/>
  <c r="MA17" i="45"/>
  <c r="MA43" i="45"/>
  <c r="MA14" i="45"/>
  <c r="MA18" i="45"/>
  <c r="MA44" i="45"/>
  <c r="MA11" i="45"/>
  <c r="MA15" i="45"/>
  <c r="MA45" i="45"/>
  <c r="MA47" i="45"/>
  <c r="MA55" i="45"/>
  <c r="MA58" i="45"/>
  <c r="MA62" i="45"/>
  <c r="MA66" i="45"/>
  <c r="MA56" i="45"/>
  <c r="MA60" i="45"/>
  <c r="MA63" i="45"/>
  <c r="MA67" i="45"/>
  <c r="MA51" i="45"/>
  <c r="MA57" i="45"/>
  <c r="MA61" i="45"/>
  <c r="MA68" i="45"/>
  <c r="MA85" i="45"/>
  <c r="MA82" i="45"/>
  <c r="MA86" i="45"/>
  <c r="MA65" i="45"/>
  <c r="MA83" i="45"/>
  <c r="MA84" i="45"/>
  <c r="LZ78" i="45"/>
  <c r="ME13" i="38"/>
  <c r="ME19" i="38" s="1"/>
  <c r="MD12" i="17"/>
  <c r="MF11" i="38"/>
  <c r="MF17" i="38"/>
  <c r="MF38" i="38"/>
  <c r="MF4" i="38"/>
  <c r="MF27" i="38" s="1"/>
  <c r="MF16" i="38"/>
  <c r="MF42" i="38"/>
  <c r="MF29" i="38"/>
  <c r="MF39" i="38"/>
  <c r="LZ75" i="45"/>
  <c r="ME4" i="17"/>
  <c r="ME3" i="17" s="1"/>
  <c r="MG5" i="17"/>
  <c r="ME21" i="17"/>
  <c r="ME25" i="17"/>
  <c r="ME22" i="17"/>
  <c r="ME28" i="17"/>
  <c r="ME23" i="17"/>
  <c r="ME20" i="17"/>
  <c r="ME24" i="17"/>
  <c r="ME29" i="17"/>
  <c r="ME34" i="17"/>
  <c r="ME35" i="17"/>
  <c r="ME36" i="17"/>
  <c r="ME30" i="17"/>
  <c r="ME40" i="17"/>
  <c r="ME45" i="17"/>
  <c r="ME31" i="17"/>
  <c r="ME41" i="17"/>
  <c r="ME32" i="17"/>
  <c r="ME43" i="17"/>
  <c r="ME46" i="17"/>
  <c r="ME48" i="17"/>
  <c r="ME53" i="17"/>
  <c r="ME49" i="17"/>
  <c r="ME54" i="17"/>
  <c r="ME50" i="17"/>
  <c r="ME55" i="17"/>
  <c r="ME44" i="17"/>
  <c r="ME47" i="17"/>
  <c r="ME51" i="17"/>
  <c r="ME56" i="17"/>
  <c r="ME60" i="17"/>
  <c r="ME66" i="17"/>
  <c r="ME61" i="17"/>
  <c r="ME67" i="17"/>
  <c r="ME58" i="17"/>
  <c r="ME64" i="17"/>
  <c r="ME68" i="17"/>
  <c r="ME57" i="17"/>
  <c r="ME59" i="17"/>
  <c r="ME65" i="17"/>
  <c r="ME77" i="17"/>
  <c r="ME81" i="17"/>
  <c r="ME71" i="17"/>
  <c r="ME74" i="17"/>
  <c r="ME78" i="17"/>
  <c r="ME82" i="17"/>
  <c r="ME69" i="17"/>
  <c r="ME75" i="17"/>
  <c r="ME79" i="17"/>
  <c r="ME70" i="17"/>
  <c r="ME72" i="17"/>
  <c r="ME76" i="17"/>
  <c r="ME80" i="17"/>
  <c r="ME87" i="17"/>
  <c r="ME91" i="17"/>
  <c r="ME88" i="17"/>
  <c r="ME92" i="17"/>
  <c r="ME84" i="17"/>
  <c r="ME85" i="17"/>
  <c r="ME89" i="17"/>
  <c r="ME86" i="17"/>
  <c r="ME90" i="17"/>
  <c r="ME23" i="38"/>
  <c r="ME22" i="38"/>
  <c r="ME25" i="38" s="1"/>
  <c r="LZ77" i="45"/>
  <c r="MG5" i="38"/>
  <c r="MH5" i="38" s="1"/>
  <c r="MD16" i="17"/>
  <c r="MD11" i="17"/>
  <c r="MD5" i="46"/>
  <c r="MB15" i="46"/>
  <c r="MB4" i="46"/>
  <c r="MB3" i="46" s="1"/>
  <c r="MB16" i="46"/>
  <c r="MB17" i="46"/>
  <c r="MB18" i="46"/>
  <c r="MB19" i="46"/>
  <c r="MB21" i="46"/>
  <c r="MB20" i="46"/>
  <c r="MB23" i="46"/>
  <c r="MB22" i="46"/>
  <c r="MB24" i="46"/>
  <c r="MB27" i="46"/>
  <c r="MB25" i="46"/>
  <c r="MB26" i="46"/>
  <c r="MB30" i="46"/>
  <c r="MB29" i="46"/>
  <c r="MB36" i="46"/>
  <c r="MB33" i="46"/>
  <c r="MB31" i="46"/>
  <c r="MB34" i="46"/>
  <c r="MB32" i="46"/>
  <c r="MB38" i="46"/>
  <c r="MB35" i="46"/>
  <c r="MB37" i="46"/>
  <c r="MB43" i="46"/>
  <c r="MB40" i="46"/>
  <c r="MB39" i="46"/>
  <c r="MB41" i="46"/>
  <c r="MB45" i="46"/>
  <c r="MB42" i="46"/>
  <c r="MB46" i="46"/>
  <c r="MB47" i="46"/>
  <c r="MB54" i="46"/>
  <c r="MB48" i="46"/>
  <c r="MB60" i="46"/>
  <c r="MB56" i="46"/>
  <c r="MB53" i="46"/>
  <c r="MB57" i="46"/>
  <c r="MB58" i="46"/>
  <c r="MB69" i="46"/>
  <c r="MB52" i="46"/>
  <c r="MB64" i="46"/>
  <c r="MB63" i="46"/>
  <c r="MB65" i="46"/>
  <c r="MB71" i="46"/>
  <c r="MB72" i="46"/>
  <c r="MB68" i="46"/>
  <c r="MB70" i="46"/>
  <c r="MB75" i="46"/>
  <c r="MD31" i="38"/>
  <c r="MB5" i="45"/>
  <c r="MA76" i="45" s="1"/>
  <c r="ME34" i="38"/>
  <c r="ME28" i="38"/>
  <c r="ME31" i="38" s="1"/>
  <c r="MC5" i="46"/>
  <c r="MH27" i="38" l="1"/>
  <c r="MH4" i="38"/>
  <c r="MH15" i="38" s="1"/>
  <c r="MH23" i="38"/>
  <c r="MH21" i="38"/>
  <c r="MH42" i="38"/>
  <c r="MF34" i="38"/>
  <c r="MF9" i="38"/>
  <c r="MF5" i="46"/>
  <c r="MD4" i="46"/>
  <c r="MD3" i="46" s="1"/>
  <c r="MD16" i="46"/>
  <c r="MD15" i="46"/>
  <c r="MD17" i="46"/>
  <c r="MD18" i="46"/>
  <c r="MD19" i="46"/>
  <c r="MD20" i="46"/>
  <c r="MD22" i="46"/>
  <c r="MD21" i="46"/>
  <c r="MD23" i="46"/>
  <c r="MD25" i="46"/>
  <c r="MD26" i="46"/>
  <c r="MD24" i="46"/>
  <c r="MD27" i="46"/>
  <c r="MD32" i="46"/>
  <c r="MD35" i="46"/>
  <c r="MD30" i="46"/>
  <c r="MD29" i="46"/>
  <c r="MD31" i="46"/>
  <c r="MD37" i="46"/>
  <c r="MD33" i="46"/>
  <c r="MD38" i="46"/>
  <c r="MD34" i="46"/>
  <c r="MD36" i="46"/>
  <c r="MD39" i="46"/>
  <c r="MD43" i="46"/>
  <c r="MD40" i="46"/>
  <c r="MD46" i="46"/>
  <c r="MD45" i="46"/>
  <c r="MD42" i="46"/>
  <c r="MD47" i="46"/>
  <c r="MD48" i="46"/>
  <c r="MD41" i="46"/>
  <c r="MD52" i="46"/>
  <c r="MD54" i="46"/>
  <c r="MD60" i="46"/>
  <c r="MD56" i="46"/>
  <c r="MD53" i="46"/>
  <c r="MD57" i="46"/>
  <c r="MD58" i="46"/>
  <c r="MD68" i="46"/>
  <c r="MD69" i="46"/>
  <c r="MD64" i="46"/>
  <c r="MD63" i="46"/>
  <c r="MD65" i="46"/>
  <c r="MD71" i="46"/>
  <c r="MD72" i="46"/>
  <c r="MD70" i="46"/>
  <c r="MD75" i="46"/>
  <c r="MF28" i="38"/>
  <c r="ME13" i="17"/>
  <c r="ME11" i="17"/>
  <c r="MF33" i="38"/>
  <c r="MA78" i="45"/>
  <c r="MA75" i="45"/>
  <c r="MC5" i="45"/>
  <c r="MK10" i="44"/>
  <c r="MK9" i="44"/>
  <c r="MK12" i="44"/>
  <c r="MK15" i="44"/>
  <c r="MK20" i="44"/>
  <c r="MK13" i="44"/>
  <c r="MK21" i="44"/>
  <c r="MK11" i="44"/>
  <c r="MK22" i="44"/>
  <c r="MK25" i="44"/>
  <c r="MK28" i="44"/>
  <c r="MK14" i="44"/>
  <c r="MK16" i="44"/>
  <c r="MK24" i="44"/>
  <c r="MK17" i="44"/>
  <c r="MK4" i="44"/>
  <c r="MK23" i="44"/>
  <c r="MK26" i="44"/>
  <c r="MK36" i="44"/>
  <c r="MK58" i="44"/>
  <c r="MK55" i="44"/>
  <c r="MK40" i="44"/>
  <c r="MK47" i="44"/>
  <c r="MK54" i="44"/>
  <c r="MK57" i="44"/>
  <c r="MK42" i="44"/>
  <c r="MK44" i="44"/>
  <c r="MK49" i="44"/>
  <c r="MK51" i="44"/>
  <c r="MK34" i="44"/>
  <c r="MK38" i="44"/>
  <c r="MK56" i="44"/>
  <c r="MK27" i="44"/>
  <c r="MK37" i="44"/>
  <c r="MK35" i="44"/>
  <c r="MK43" i="44"/>
  <c r="MK50" i="44"/>
  <c r="MK45" i="44"/>
  <c r="MK48" i="44"/>
  <c r="MK53" i="44"/>
  <c r="ME5" i="46"/>
  <c r="MC3" i="46"/>
  <c r="MC14" i="46"/>
  <c r="MC15" i="46"/>
  <c r="MC4" i="46"/>
  <c r="MC16" i="46"/>
  <c r="MC17" i="46"/>
  <c r="MC18" i="46"/>
  <c r="MC19" i="46"/>
  <c r="MC20" i="46"/>
  <c r="MC23" i="46"/>
  <c r="MC22" i="46"/>
  <c r="MC21" i="46"/>
  <c r="MC24" i="46"/>
  <c r="MC26" i="46"/>
  <c r="MC30" i="46"/>
  <c r="MC27" i="46"/>
  <c r="MC25" i="46"/>
  <c r="MC29" i="46"/>
  <c r="MC33" i="46"/>
  <c r="MC32" i="46"/>
  <c r="MC31" i="46"/>
  <c r="MC34" i="46"/>
  <c r="MC36" i="46"/>
  <c r="MC39" i="46"/>
  <c r="MC42" i="46"/>
  <c r="MC37" i="46"/>
  <c r="MC38" i="46"/>
  <c r="MC40" i="46"/>
  <c r="MC35" i="46"/>
  <c r="MC41" i="46"/>
  <c r="MC46" i="46"/>
  <c r="MC43" i="46"/>
  <c r="MC45" i="46"/>
  <c r="MC47" i="46"/>
  <c r="MC48" i="46"/>
  <c r="MC54" i="46"/>
  <c r="MC56" i="46"/>
  <c r="MC53" i="46"/>
  <c r="MC57" i="46"/>
  <c r="MC52" i="46"/>
  <c r="MC68" i="46"/>
  <c r="MC60" i="46"/>
  <c r="MC64" i="46"/>
  <c r="MC58" i="46"/>
  <c r="MC63" i="46"/>
  <c r="MC65" i="46"/>
  <c r="MC69" i="46"/>
  <c r="MC71" i="46"/>
  <c r="MC72" i="46"/>
  <c r="MC70" i="46"/>
  <c r="MC75" i="46"/>
  <c r="ME12" i="17"/>
  <c r="MF21" i="38"/>
  <c r="MF40" i="38"/>
  <c r="MF18" i="38"/>
  <c r="MF16" i="17"/>
  <c r="MF13" i="17"/>
  <c r="MG8" i="38"/>
  <c r="MI5" i="38"/>
  <c r="MJ5" i="38" s="1"/>
  <c r="MG35" i="38"/>
  <c r="MG4" i="38"/>
  <c r="MG30" i="38" s="1"/>
  <c r="MG18" i="38"/>
  <c r="MG42" i="38"/>
  <c r="MG39" i="38"/>
  <c r="MF8" i="38"/>
  <c r="MF30" i="38"/>
  <c r="MF13" i="38"/>
  <c r="MA77" i="45"/>
  <c r="MC77" i="45" s="1"/>
  <c r="MF15" i="17"/>
  <c r="MF12" i="17"/>
  <c r="MG9" i="17"/>
  <c r="MG4" i="17"/>
  <c r="MG3" i="17" s="1"/>
  <c r="MG10" i="17"/>
  <c r="MG14" i="17"/>
  <c r="MG20" i="17"/>
  <c r="MG24" i="17"/>
  <c r="MG30" i="17"/>
  <c r="MG12" i="17"/>
  <c r="MG21" i="17"/>
  <c r="MG25" i="17"/>
  <c r="MG11" i="17"/>
  <c r="MG22" i="17"/>
  <c r="MG28" i="17"/>
  <c r="MG23" i="17"/>
  <c r="MG29" i="17"/>
  <c r="MG32" i="17"/>
  <c r="MG43" i="17"/>
  <c r="MG34" i="17"/>
  <c r="MG35" i="17"/>
  <c r="MG44" i="17"/>
  <c r="MG36" i="17"/>
  <c r="MG40" i="17"/>
  <c r="MG45" i="17"/>
  <c r="MG31" i="17"/>
  <c r="MG41" i="17"/>
  <c r="MG47" i="17"/>
  <c r="MG51" i="17"/>
  <c r="MG46" i="17"/>
  <c r="MG48" i="17"/>
  <c r="MG53" i="17"/>
  <c r="MG49" i="17"/>
  <c r="MG54" i="17"/>
  <c r="MG50" i="17"/>
  <c r="MG55" i="17"/>
  <c r="MG59" i="17"/>
  <c r="MG65" i="17"/>
  <c r="MG69" i="17"/>
  <c r="MG60" i="17"/>
  <c r="MG66" i="17"/>
  <c r="MG70" i="17"/>
  <c r="MG61" i="17"/>
  <c r="MG67" i="17"/>
  <c r="MG56" i="17"/>
  <c r="MG58" i="17"/>
  <c r="MG64" i="17"/>
  <c r="MG68" i="17"/>
  <c r="MG57" i="17"/>
  <c r="MG72" i="17"/>
  <c r="MG76" i="17"/>
  <c r="MG80" i="17"/>
  <c r="MG71" i="17"/>
  <c r="MG77" i="17"/>
  <c r="MG81" i="17"/>
  <c r="MG74" i="17"/>
  <c r="MG78" i="17"/>
  <c r="MG82" i="17"/>
  <c r="MG75" i="17"/>
  <c r="MG79" i="17"/>
  <c r="MG86" i="17"/>
  <c r="MG90" i="17"/>
  <c r="MG87" i="17"/>
  <c r="MG91" i="17"/>
  <c r="MG88" i="17"/>
  <c r="MG92" i="17"/>
  <c r="MG84" i="17"/>
  <c r="MG85" i="17"/>
  <c r="MG89" i="17"/>
  <c r="MF36" i="38"/>
  <c r="MF20" i="38"/>
  <c r="MF14" i="17"/>
  <c r="MH5" i="17"/>
  <c r="ME16" i="17"/>
  <c r="ME14" i="17"/>
  <c r="MF26" i="38"/>
  <c r="MF31" i="38" s="1"/>
  <c r="MF35" i="38"/>
  <c r="MF10" i="17"/>
  <c r="MF9" i="17"/>
  <c r="ME15" i="17"/>
  <c r="ME10" i="17"/>
  <c r="MF14" i="38"/>
  <c r="MF15" i="38"/>
  <c r="MF8" i="17"/>
  <c r="ML5" i="44"/>
  <c r="ME9" i="17"/>
  <c r="MF32" i="38"/>
  <c r="MF10" i="38"/>
  <c r="MF12" i="38" s="1"/>
  <c r="MF22" i="38"/>
  <c r="MD5" i="45"/>
  <c r="MB4" i="45"/>
  <c r="MB3" i="45" s="1"/>
  <c r="MB12" i="45"/>
  <c r="MC12" i="45" s="1"/>
  <c r="MB16" i="45"/>
  <c r="MC16" i="45" s="1"/>
  <c r="MB46" i="45"/>
  <c r="MC46" i="45" s="1"/>
  <c r="MB13" i="45"/>
  <c r="MC13" i="45" s="1"/>
  <c r="MB17" i="45"/>
  <c r="MC17" i="45" s="1"/>
  <c r="MB43" i="45"/>
  <c r="MC43" i="45" s="1"/>
  <c r="MB14" i="45"/>
  <c r="MC14" i="45" s="1"/>
  <c r="MB18" i="45"/>
  <c r="MC18" i="45" s="1"/>
  <c r="MB44" i="45"/>
  <c r="MC44" i="45" s="1"/>
  <c r="MB78" i="45"/>
  <c r="MC78" i="45" s="1"/>
  <c r="MB45" i="45"/>
  <c r="MC45" i="45" s="1"/>
  <c r="MB47" i="45"/>
  <c r="MC47" i="45" s="1"/>
  <c r="MB55" i="45"/>
  <c r="MC55" i="45" s="1"/>
  <c r="MB58" i="45"/>
  <c r="MC58" i="45" s="1"/>
  <c r="MB62" i="45"/>
  <c r="MC62" i="45" s="1"/>
  <c r="MB66" i="45"/>
  <c r="MC66" i="45" s="1"/>
  <c r="MB11" i="45"/>
  <c r="MC11" i="45" s="1"/>
  <c r="MB75" i="45"/>
  <c r="MC75" i="45" s="1"/>
  <c r="MB79" i="45"/>
  <c r="MB56" i="45"/>
  <c r="MC56" i="45" s="1"/>
  <c r="MB60" i="45"/>
  <c r="MC60" i="45" s="1"/>
  <c r="MB63" i="45"/>
  <c r="MC63" i="45" s="1"/>
  <c r="MB67" i="45"/>
  <c r="MC67" i="45" s="1"/>
  <c r="MB15" i="45"/>
  <c r="MC15" i="45" s="1"/>
  <c r="MB51" i="45"/>
  <c r="MC51" i="45" s="1"/>
  <c r="MB68" i="45"/>
  <c r="MC68" i="45" s="1"/>
  <c r="MB85" i="45"/>
  <c r="MC85" i="45" s="1"/>
  <c r="MB57" i="45"/>
  <c r="MC57" i="45" s="1"/>
  <c r="MB61" i="45"/>
  <c r="MC61" i="45" s="1"/>
  <c r="MB82" i="45"/>
  <c r="MC82" i="45" s="1"/>
  <c r="MB86" i="45"/>
  <c r="MC86" i="45" s="1"/>
  <c r="MB65" i="45"/>
  <c r="MC65" i="45" s="1"/>
  <c r="MB83" i="45"/>
  <c r="MC83" i="45" s="1"/>
  <c r="MB84" i="45"/>
  <c r="MC84" i="45" s="1"/>
  <c r="MF24" i="38"/>
  <c r="MF23" i="38"/>
  <c r="MF37" i="38"/>
  <c r="MA79" i="45"/>
  <c r="ME8" i="17"/>
  <c r="MF11" i="17"/>
  <c r="MJ11" i="38" l="1"/>
  <c r="MJ38" i="38"/>
  <c r="MJ4" i="38"/>
  <c r="MJ17" i="38" s="1"/>
  <c r="MJ26" i="38"/>
  <c r="MJ42" i="38"/>
  <c r="MG26" i="38"/>
  <c r="MG20" i="38"/>
  <c r="MG13" i="38"/>
  <c r="MG19" i="38" s="1"/>
  <c r="MH10" i="38"/>
  <c r="MH37" i="38"/>
  <c r="MG16" i="38"/>
  <c r="MG17" i="38"/>
  <c r="MH13" i="38"/>
  <c r="MD11" i="45"/>
  <c r="MD15" i="45"/>
  <c r="MD45" i="45"/>
  <c r="MD12" i="45"/>
  <c r="MD16" i="45"/>
  <c r="MD46" i="45"/>
  <c r="MD4" i="45"/>
  <c r="MD3" i="45" s="1"/>
  <c r="MD13" i="45"/>
  <c r="MD17" i="45"/>
  <c r="MD43" i="45"/>
  <c r="MD14" i="45"/>
  <c r="MD18" i="45"/>
  <c r="MD44" i="45"/>
  <c r="MD51" i="45"/>
  <c r="MD57" i="45"/>
  <c r="MD61" i="45"/>
  <c r="MD65" i="45"/>
  <c r="MD68" i="45"/>
  <c r="MD47" i="45"/>
  <c r="MD58" i="45"/>
  <c r="MD62" i="45"/>
  <c r="MD66" i="45"/>
  <c r="MD56" i="45"/>
  <c r="MD60" i="45"/>
  <c r="MD63" i="45"/>
  <c r="MD67" i="45"/>
  <c r="MD84" i="45"/>
  <c r="MD85" i="45"/>
  <c r="MD82" i="45"/>
  <c r="MD86" i="45"/>
  <c r="MD83" i="45"/>
  <c r="MF19" i="38"/>
  <c r="MG14" i="38"/>
  <c r="MG15" i="38"/>
  <c r="MH38" i="38"/>
  <c r="MH11" i="38"/>
  <c r="MB76" i="45"/>
  <c r="MC76" i="45" s="1"/>
  <c r="MG15" i="17"/>
  <c r="MG10" i="38"/>
  <c r="MG22" i="38"/>
  <c r="MH34" i="38"/>
  <c r="MH28" i="38"/>
  <c r="MH9" i="38"/>
  <c r="MF4" i="46"/>
  <c r="MF3" i="46" s="1"/>
  <c r="MF16" i="46"/>
  <c r="MF15" i="46"/>
  <c r="MF17" i="46"/>
  <c r="MF18" i="46"/>
  <c r="MF19" i="46"/>
  <c r="MF24" i="46"/>
  <c r="MF20" i="46"/>
  <c r="MF21" i="46"/>
  <c r="MF23" i="46"/>
  <c r="MF22" i="46"/>
  <c r="MF29" i="46"/>
  <c r="MF26" i="46"/>
  <c r="MF25" i="46"/>
  <c r="MF27" i="46"/>
  <c r="MF30" i="46"/>
  <c r="MF32" i="46"/>
  <c r="MF31" i="46"/>
  <c r="MF37" i="46"/>
  <c r="MF33" i="46"/>
  <c r="MF34" i="46"/>
  <c r="MF36" i="46"/>
  <c r="MF35" i="46"/>
  <c r="MF41" i="46"/>
  <c r="MF39" i="46"/>
  <c r="MF42" i="46"/>
  <c r="MF38" i="46"/>
  <c r="MF40" i="46"/>
  <c r="MF43" i="46"/>
  <c r="MF45" i="46"/>
  <c r="MF53" i="46"/>
  <c r="MF46" i="46"/>
  <c r="MF47" i="46"/>
  <c r="MF52" i="46"/>
  <c r="MF58" i="46"/>
  <c r="MF54" i="46"/>
  <c r="MF60" i="46"/>
  <c r="MF48" i="46"/>
  <c r="MF56" i="46"/>
  <c r="MF65" i="46"/>
  <c r="MF68" i="46"/>
  <c r="MF69" i="46"/>
  <c r="MF57" i="46"/>
  <c r="MF64" i="46"/>
  <c r="MF70" i="46"/>
  <c r="MF75" i="46"/>
  <c r="MF71" i="46"/>
  <c r="MF63" i="46"/>
  <c r="MF72" i="46"/>
  <c r="MC79" i="45"/>
  <c r="MG23" i="38"/>
  <c r="MG37" i="38"/>
  <c r="ME5" i="45"/>
  <c r="MF5" i="45" s="1"/>
  <c r="MC3" i="45"/>
  <c r="MC4" i="45"/>
  <c r="MH33" i="38"/>
  <c r="MH32" i="38"/>
  <c r="MG27" i="38"/>
  <c r="MH40" i="38"/>
  <c r="MH24" i="38"/>
  <c r="MG8" i="17"/>
  <c r="MG29" i="38"/>
  <c r="MG38" i="38"/>
  <c r="MG11" i="38"/>
  <c r="MH36" i="38"/>
  <c r="MH30" i="38"/>
  <c r="MH39" i="38"/>
  <c r="ML10" i="44"/>
  <c r="ML13" i="44"/>
  <c r="ML16" i="44"/>
  <c r="ML21" i="44"/>
  <c r="ML9" i="44"/>
  <c r="ML12" i="44"/>
  <c r="ML15" i="44"/>
  <c r="ML20" i="44"/>
  <c r="MN5" i="44"/>
  <c r="ML4" i="44"/>
  <c r="ML23" i="44"/>
  <c r="ML26" i="44"/>
  <c r="ML34" i="44"/>
  <c r="ML37" i="44"/>
  <c r="ML42" i="44"/>
  <c r="ML45" i="44"/>
  <c r="ML49" i="44"/>
  <c r="ML53" i="44"/>
  <c r="ML11" i="44"/>
  <c r="ML22" i="44"/>
  <c r="ML25" i="44"/>
  <c r="ML28" i="44"/>
  <c r="ML36" i="44"/>
  <c r="ML40" i="44"/>
  <c r="ML44" i="44"/>
  <c r="ML48" i="44"/>
  <c r="ML51" i="44"/>
  <c r="ML55" i="44"/>
  <c r="ML14" i="44"/>
  <c r="ML24" i="44"/>
  <c r="ML27" i="44"/>
  <c r="ML35" i="44"/>
  <c r="ML38" i="44"/>
  <c r="ML58" i="44"/>
  <c r="ML47" i="44"/>
  <c r="ML54" i="44"/>
  <c r="ML57" i="44"/>
  <c r="ML56" i="44"/>
  <c r="ML43" i="44"/>
  <c r="ML50" i="44"/>
  <c r="ML17" i="44"/>
  <c r="MJ5" i="17"/>
  <c r="MH4" i="17"/>
  <c r="MH3" i="17" s="1"/>
  <c r="MH16" i="17"/>
  <c r="MH10" i="17"/>
  <c r="MH14" i="17"/>
  <c r="MH20" i="17"/>
  <c r="MH24" i="17"/>
  <c r="MH21" i="17"/>
  <c r="MH25" i="17"/>
  <c r="MH22" i="17"/>
  <c r="MH28" i="17"/>
  <c r="MH8" i="17"/>
  <c r="MH9" i="17"/>
  <c r="MH23" i="17"/>
  <c r="MH32" i="17"/>
  <c r="MH43" i="17"/>
  <c r="MH29" i="17"/>
  <c r="MH34" i="17"/>
  <c r="MH35" i="17"/>
  <c r="MH44" i="17"/>
  <c r="MH30" i="17"/>
  <c r="MH36" i="17"/>
  <c r="MH40" i="17"/>
  <c r="MH31" i="17"/>
  <c r="MH41" i="17"/>
  <c r="MH45" i="17"/>
  <c r="MH47" i="17"/>
  <c r="MH51" i="17"/>
  <c r="MH56" i="17"/>
  <c r="MH46" i="17"/>
  <c r="MH48" i="17"/>
  <c r="MH53" i="17"/>
  <c r="MH49" i="17"/>
  <c r="MH54" i="17"/>
  <c r="MH50" i="17"/>
  <c r="MH55" i="17"/>
  <c r="MH57" i="17"/>
  <c r="MH59" i="17"/>
  <c r="MH65" i="17"/>
  <c r="MH69" i="17"/>
  <c r="MH60" i="17"/>
  <c r="MH66" i="17"/>
  <c r="MH61" i="17"/>
  <c r="MH67" i="17"/>
  <c r="MH58" i="17"/>
  <c r="MH64" i="17"/>
  <c r="MH68" i="17"/>
  <c r="MH72" i="17"/>
  <c r="MH76" i="17"/>
  <c r="MH80" i="17"/>
  <c r="MH71" i="17"/>
  <c r="MH77" i="17"/>
  <c r="MH81" i="17"/>
  <c r="MH74" i="17"/>
  <c r="MH78" i="17"/>
  <c r="MH70" i="17"/>
  <c r="MH75" i="17"/>
  <c r="MH79" i="17"/>
  <c r="MH86" i="17"/>
  <c r="MH90" i="17"/>
  <c r="MH87" i="17"/>
  <c r="MH91" i="17"/>
  <c r="MH88" i="17"/>
  <c r="MH92" i="17"/>
  <c r="MH82" i="17"/>
  <c r="MH84" i="17"/>
  <c r="MH85" i="17"/>
  <c r="MH89" i="17"/>
  <c r="MG34" i="38"/>
  <c r="MG28" i="38"/>
  <c r="MG9" i="38"/>
  <c r="MH26" i="38"/>
  <c r="MH20" i="38"/>
  <c r="MH25" i="38" s="1"/>
  <c r="MH29" i="38"/>
  <c r="MG33" i="38"/>
  <c r="MG32" i="38"/>
  <c r="MH18" i="38"/>
  <c r="MH35" i="38"/>
  <c r="MF25" i="38"/>
  <c r="MG16" i="17"/>
  <c r="MG21" i="38"/>
  <c r="MG40" i="38"/>
  <c r="MG24" i="38"/>
  <c r="MH16" i="38"/>
  <c r="MH17" i="38"/>
  <c r="MH8" i="38"/>
  <c r="MG13" i="17"/>
  <c r="MI5" i="17"/>
  <c r="MG36" i="38"/>
  <c r="MI10" i="38"/>
  <c r="MI15" i="38"/>
  <c r="MK5" i="38"/>
  <c r="MI29" i="38"/>
  <c r="MI39" i="38"/>
  <c r="MI24" i="38"/>
  <c r="MI32" i="38"/>
  <c r="MI9" i="38"/>
  <c r="MI27" i="38"/>
  <c r="MI37" i="38"/>
  <c r="MI22" i="38"/>
  <c r="MI20" i="38"/>
  <c r="MI30" i="38"/>
  <c r="MI40" i="38"/>
  <c r="MI33" i="38"/>
  <c r="MI28" i="38"/>
  <c r="MI4" i="38"/>
  <c r="MI11" i="38" s="1"/>
  <c r="MI8" i="38"/>
  <c r="MI23" i="38"/>
  <c r="MI14" i="38"/>
  <c r="MI26" i="38"/>
  <c r="MI36" i="38"/>
  <c r="MI21" i="38"/>
  <c r="MI42" i="38"/>
  <c r="MG5" i="46"/>
  <c r="MH5" i="46" s="1"/>
  <c r="ME4" i="46"/>
  <c r="ME3" i="46" s="1"/>
  <c r="ME15" i="46"/>
  <c r="ME17" i="46"/>
  <c r="ME16" i="46"/>
  <c r="ME18" i="46"/>
  <c r="ME20" i="46"/>
  <c r="ME19" i="46"/>
  <c r="ME21" i="46"/>
  <c r="ME23" i="46"/>
  <c r="ME22" i="46"/>
  <c r="ME26" i="46"/>
  <c r="ME31" i="46"/>
  <c r="ME25" i="46"/>
  <c r="ME24" i="46"/>
  <c r="ME27" i="46"/>
  <c r="ME30" i="46"/>
  <c r="ME32" i="46"/>
  <c r="ME35" i="46"/>
  <c r="ME29" i="46"/>
  <c r="ME33" i="46"/>
  <c r="ME37" i="46"/>
  <c r="ME34" i="46"/>
  <c r="ME36" i="46"/>
  <c r="ME39" i="46"/>
  <c r="ME42" i="46"/>
  <c r="ME38" i="46"/>
  <c r="ME41" i="46"/>
  <c r="ME43" i="46"/>
  <c r="ME45" i="46"/>
  <c r="ME40" i="46"/>
  <c r="ME53" i="46"/>
  <c r="ME46" i="46"/>
  <c r="ME47" i="46"/>
  <c r="ME54" i="46"/>
  <c r="ME48" i="46"/>
  <c r="ME52" i="46"/>
  <c r="ME58" i="46"/>
  <c r="ME60" i="46"/>
  <c r="ME56" i="46"/>
  <c r="ME57" i="46"/>
  <c r="ME68" i="46"/>
  <c r="ME69" i="46"/>
  <c r="ME64" i="46"/>
  <c r="ME63" i="46"/>
  <c r="ME65" i="46"/>
  <c r="ME71" i="46"/>
  <c r="ME72" i="46"/>
  <c r="ME75" i="46"/>
  <c r="ME70" i="46"/>
  <c r="MM5" i="44"/>
  <c r="MH14" i="38"/>
  <c r="MH22" i="38"/>
  <c r="MH4" i="46" l="1"/>
  <c r="MH3" i="46" s="1"/>
  <c r="MH17" i="46"/>
  <c r="MH15" i="46"/>
  <c r="MH18" i="46"/>
  <c r="MH19" i="46"/>
  <c r="MH23" i="46"/>
  <c r="MH16" i="46"/>
  <c r="MH20" i="46"/>
  <c r="MH21" i="46"/>
  <c r="MH22" i="46"/>
  <c r="MH26" i="46"/>
  <c r="MH25" i="46"/>
  <c r="MH30" i="46"/>
  <c r="MH24" i="46"/>
  <c r="MH27" i="46"/>
  <c r="MH29" i="46"/>
  <c r="MH31" i="46"/>
  <c r="MH32" i="46"/>
  <c r="MH34" i="46"/>
  <c r="MH35" i="46"/>
  <c r="MH37" i="46"/>
  <c r="MH33" i="46"/>
  <c r="MH36" i="46"/>
  <c r="MH41" i="46"/>
  <c r="MH39" i="46"/>
  <c r="MH38" i="46"/>
  <c r="MH40" i="46"/>
  <c r="MH42" i="46"/>
  <c r="MH43" i="46"/>
  <c r="MH52" i="46"/>
  <c r="MH45" i="46"/>
  <c r="MH53" i="46"/>
  <c r="MH46" i="46"/>
  <c r="MH47" i="46"/>
  <c r="MH48" i="46"/>
  <c r="MH57" i="46"/>
  <c r="MH58" i="46"/>
  <c r="MH54" i="46"/>
  <c r="MH60" i="46"/>
  <c r="MH56" i="46"/>
  <c r="MH63" i="46"/>
  <c r="MH65" i="46"/>
  <c r="MH68" i="46"/>
  <c r="MH64" i="46"/>
  <c r="MH70" i="46"/>
  <c r="MH75" i="46"/>
  <c r="MH69" i="46"/>
  <c r="MH71" i="46"/>
  <c r="MH72" i="46"/>
  <c r="MF14" i="45"/>
  <c r="MF18" i="45"/>
  <c r="MF44" i="45"/>
  <c r="MF11" i="45"/>
  <c r="MF15" i="45"/>
  <c r="MF45" i="45"/>
  <c r="MF12" i="45"/>
  <c r="MF16" i="45"/>
  <c r="MF46" i="45"/>
  <c r="MF13" i="45"/>
  <c r="MF17" i="45"/>
  <c r="MF43" i="45"/>
  <c r="MF4" i="45"/>
  <c r="MF3" i="45" s="1"/>
  <c r="MF51" i="45"/>
  <c r="MF57" i="45"/>
  <c r="MF61" i="45"/>
  <c r="MF65" i="45"/>
  <c r="MF68" i="45"/>
  <c r="MF47" i="45"/>
  <c r="MF55" i="45"/>
  <c r="MF58" i="45"/>
  <c r="MF62" i="45"/>
  <c r="MF66" i="45"/>
  <c r="MF67" i="45"/>
  <c r="MF83" i="45"/>
  <c r="MF60" i="45"/>
  <c r="MF84" i="45"/>
  <c r="MF63" i="45"/>
  <c r="MF85" i="45"/>
  <c r="MF82" i="45"/>
  <c r="MF86" i="45"/>
  <c r="MF56" i="45"/>
  <c r="MD76" i="45"/>
  <c r="MH12" i="38"/>
  <c r="MJ13" i="38"/>
  <c r="MH31" i="38"/>
  <c r="MG25" i="38"/>
  <c r="MJ28" i="38"/>
  <c r="MJ9" i="38"/>
  <c r="MG31" i="38"/>
  <c r="MJ33" i="38"/>
  <c r="MJ32" i="38"/>
  <c r="MJ40" i="38"/>
  <c r="MJ24" i="38"/>
  <c r="MI31" i="38"/>
  <c r="MI25" i="38"/>
  <c r="MJ23" i="17"/>
  <c r="MJ29" i="17"/>
  <c r="MJ10" i="17"/>
  <c r="MJ16" i="17"/>
  <c r="MJ14" i="17"/>
  <c r="MJ15" i="17"/>
  <c r="MJ20" i="17"/>
  <c r="MJ24" i="17"/>
  <c r="MJ30" i="17"/>
  <c r="MJ12" i="17"/>
  <c r="MJ4" i="17"/>
  <c r="MJ3" i="17" s="1"/>
  <c r="MJ21" i="17"/>
  <c r="MJ25" i="17"/>
  <c r="MJ11" i="17"/>
  <c r="MJ22" i="17"/>
  <c r="MJ28" i="17"/>
  <c r="MJ8" i="17"/>
  <c r="MJ9" i="17"/>
  <c r="MJ31" i="17"/>
  <c r="MJ41" i="17"/>
  <c r="MJ46" i="17"/>
  <c r="MJ32" i="17"/>
  <c r="MJ43" i="17"/>
  <c r="MJ34" i="17"/>
  <c r="MJ35" i="17"/>
  <c r="MJ44" i="17"/>
  <c r="MJ36" i="17"/>
  <c r="MJ40" i="17"/>
  <c r="MJ50" i="17"/>
  <c r="MJ55" i="17"/>
  <c r="MJ45" i="17"/>
  <c r="MJ47" i="17"/>
  <c r="MJ51" i="17"/>
  <c r="MJ56" i="17"/>
  <c r="MJ48" i="17"/>
  <c r="MJ53" i="17"/>
  <c r="MJ49" i="17"/>
  <c r="MJ54" i="17"/>
  <c r="MJ58" i="17"/>
  <c r="MJ64" i="17"/>
  <c r="MJ68" i="17"/>
  <c r="MJ57" i="17"/>
  <c r="MJ59" i="17"/>
  <c r="MJ65" i="17"/>
  <c r="MJ69" i="17"/>
  <c r="MJ60" i="17"/>
  <c r="MJ66" i="17"/>
  <c r="MJ70" i="17"/>
  <c r="MJ61" i="17"/>
  <c r="MJ67" i="17"/>
  <c r="MJ71" i="17"/>
  <c r="MJ75" i="17"/>
  <c r="MJ79" i="17"/>
  <c r="MJ84" i="17"/>
  <c r="MJ72" i="17"/>
  <c r="MJ76" i="17"/>
  <c r="MJ80" i="17"/>
  <c r="MJ85" i="17"/>
  <c r="MJ77" i="17"/>
  <c r="MJ81" i="17"/>
  <c r="MJ74" i="17"/>
  <c r="MJ78" i="17"/>
  <c r="MJ89" i="17"/>
  <c r="MJ86" i="17"/>
  <c r="MJ90" i="17"/>
  <c r="MJ87" i="17"/>
  <c r="MJ91" i="17"/>
  <c r="MJ88" i="17"/>
  <c r="MJ92" i="17"/>
  <c r="MJ82" i="17"/>
  <c r="MD79" i="45"/>
  <c r="MI18" i="38"/>
  <c r="MI35" i="38"/>
  <c r="MM5" i="38"/>
  <c r="MK14" i="38"/>
  <c r="MK18" i="38"/>
  <c r="MK42" i="38"/>
  <c r="MK32" i="38"/>
  <c r="MK9" i="38"/>
  <c r="MK13" i="38"/>
  <c r="MK33" i="38"/>
  <c r="MK10" i="38"/>
  <c r="MK38" i="38"/>
  <c r="MK4" i="38"/>
  <c r="MK17" i="38" s="1"/>
  <c r="MH11" i="17"/>
  <c r="MD77" i="45"/>
  <c r="MI16" i="38"/>
  <c r="MI17" i="38"/>
  <c r="MI34" i="38"/>
  <c r="MD75" i="45"/>
  <c r="MJ36" i="38"/>
  <c r="MJ30" i="38"/>
  <c r="MJ31" i="38" s="1"/>
  <c r="MJ39" i="38"/>
  <c r="MJ20" i="38"/>
  <c r="MJ29" i="38"/>
  <c r="MJ18" i="38"/>
  <c r="MJ35" i="38"/>
  <c r="MJ34" i="38"/>
  <c r="MG4" i="46"/>
  <c r="MG3" i="46" s="1"/>
  <c r="MI5" i="46"/>
  <c r="MG15" i="46"/>
  <c r="MG17" i="46"/>
  <c r="MG16" i="46"/>
  <c r="MG18" i="46"/>
  <c r="MG19" i="46"/>
  <c r="MG20" i="46"/>
  <c r="MG21" i="46"/>
  <c r="MG24" i="46"/>
  <c r="MG23" i="46"/>
  <c r="MG22" i="46"/>
  <c r="MG26" i="46"/>
  <c r="MG25" i="46"/>
  <c r="MG31" i="46"/>
  <c r="MG27" i="46"/>
  <c r="MG30" i="46"/>
  <c r="MG34" i="46"/>
  <c r="MG32" i="46"/>
  <c r="MG29" i="46"/>
  <c r="MG35" i="46"/>
  <c r="MG37" i="46"/>
  <c r="MG33" i="46"/>
  <c r="MG38" i="46"/>
  <c r="MG36" i="46"/>
  <c r="MG39" i="46"/>
  <c r="MG42" i="46"/>
  <c r="MG40" i="46"/>
  <c r="MG41" i="46"/>
  <c r="MG43" i="46"/>
  <c r="MG52" i="46"/>
  <c r="MG45" i="46"/>
  <c r="MG53" i="46"/>
  <c r="MG46" i="46"/>
  <c r="MG47" i="46"/>
  <c r="MG54" i="46"/>
  <c r="MG48" i="46"/>
  <c r="MG58" i="46"/>
  <c r="MG56" i="46"/>
  <c r="MG57" i="46"/>
  <c r="MG63" i="46"/>
  <c r="MG65" i="46"/>
  <c r="MG60" i="46"/>
  <c r="MG68" i="46"/>
  <c r="MG69" i="46"/>
  <c r="MG64" i="46"/>
  <c r="MG70" i="46"/>
  <c r="MG75" i="46"/>
  <c r="MG71" i="46"/>
  <c r="MG72" i="46"/>
  <c r="ME11" i="45"/>
  <c r="ME15" i="45"/>
  <c r="ME45" i="45"/>
  <c r="ME12" i="45"/>
  <c r="ME16" i="45"/>
  <c r="ME4" i="45"/>
  <c r="ME3" i="45" s="1"/>
  <c r="ME13" i="45"/>
  <c r="ME17" i="45"/>
  <c r="ME43" i="45"/>
  <c r="ME51" i="45"/>
  <c r="ME57" i="45"/>
  <c r="ME61" i="45"/>
  <c r="ME65" i="45"/>
  <c r="ME68" i="45"/>
  <c r="ME14" i="45"/>
  <c r="ME47" i="45"/>
  <c r="ME55" i="45"/>
  <c r="ME58" i="45"/>
  <c r="ME62" i="45"/>
  <c r="ME66" i="45"/>
  <c r="ME18" i="45"/>
  <c r="ME46" i="45"/>
  <c r="ME44" i="45"/>
  <c r="ME56" i="45"/>
  <c r="ME60" i="45"/>
  <c r="ME76" i="45"/>
  <c r="ME75" i="45"/>
  <c r="ME84" i="45"/>
  <c r="ME63" i="45"/>
  <c r="ME78" i="45"/>
  <c r="ME85" i="45"/>
  <c r="ME79" i="45"/>
  <c r="ME82" i="45"/>
  <c r="ME86" i="45"/>
  <c r="MG5" i="45"/>
  <c r="MF75" i="45" s="1"/>
  <c r="ME83" i="45"/>
  <c r="ME67" i="45"/>
  <c r="MN4" i="44"/>
  <c r="MN11" i="44"/>
  <c r="MN10" i="44"/>
  <c r="MN9" i="44"/>
  <c r="MN12" i="44"/>
  <c r="MN17" i="44"/>
  <c r="MN13" i="44"/>
  <c r="MN23" i="44"/>
  <c r="MN26" i="44"/>
  <c r="MN21" i="44"/>
  <c r="MN20" i="44"/>
  <c r="MN14" i="44"/>
  <c r="MN16" i="44"/>
  <c r="MN22" i="44"/>
  <c r="MN25" i="44"/>
  <c r="MN28" i="44"/>
  <c r="MN36" i="44"/>
  <c r="MN40" i="44"/>
  <c r="MN44" i="44"/>
  <c r="MN48" i="44"/>
  <c r="MN51" i="44"/>
  <c r="MN55" i="44"/>
  <c r="MN15" i="44"/>
  <c r="MN43" i="44"/>
  <c r="MN45" i="44"/>
  <c r="MN50" i="44"/>
  <c r="MN53" i="44"/>
  <c r="MN24" i="44"/>
  <c r="MN58" i="44"/>
  <c r="MN42" i="44"/>
  <c r="MN47" i="44"/>
  <c r="MN49" i="44"/>
  <c r="MN54" i="44"/>
  <c r="MN57" i="44"/>
  <c r="MN34" i="44"/>
  <c r="MN38" i="44"/>
  <c r="MN27" i="44"/>
  <c r="MN37" i="44"/>
  <c r="MN35" i="44"/>
  <c r="MN56" i="44"/>
  <c r="MH19" i="38"/>
  <c r="MJ16" i="38"/>
  <c r="MJ22" i="38"/>
  <c r="MJ21" i="38"/>
  <c r="MJ14" i="38"/>
  <c r="MJ37" i="38"/>
  <c r="ML5" i="38"/>
  <c r="MH13" i="17"/>
  <c r="MI12" i="38"/>
  <c r="MH12" i="17"/>
  <c r="MM4" i="44"/>
  <c r="MM11" i="44"/>
  <c r="MM14" i="44"/>
  <c r="MM10" i="44"/>
  <c r="MM13" i="44"/>
  <c r="MM9" i="44"/>
  <c r="MM12" i="44"/>
  <c r="MM21" i="44"/>
  <c r="MM20" i="44"/>
  <c r="MM16" i="44"/>
  <c r="MM22" i="44"/>
  <c r="MM25" i="44"/>
  <c r="MM28" i="44"/>
  <c r="MO5" i="44"/>
  <c r="MM24" i="44"/>
  <c r="MM27" i="44"/>
  <c r="MM35" i="44"/>
  <c r="MM17" i="44"/>
  <c r="MM43" i="44"/>
  <c r="MM45" i="44"/>
  <c r="MM48" i="44"/>
  <c r="MM50" i="44"/>
  <c r="MM53" i="44"/>
  <c r="MM36" i="44"/>
  <c r="MM26" i="44"/>
  <c r="MM58" i="44"/>
  <c r="MM55" i="44"/>
  <c r="MM40" i="44"/>
  <c r="MM42" i="44"/>
  <c r="MM44" i="44"/>
  <c r="MM47" i="44"/>
  <c r="MM49" i="44"/>
  <c r="MM51" i="44"/>
  <c r="MM54" i="44"/>
  <c r="MM57" i="44"/>
  <c r="MM34" i="44"/>
  <c r="MM38" i="44"/>
  <c r="MM15" i="44"/>
  <c r="MM23" i="44"/>
  <c r="MM37" i="44"/>
  <c r="MM56" i="44"/>
  <c r="MI13" i="38"/>
  <c r="MI19" i="38" s="1"/>
  <c r="MI4" i="17"/>
  <c r="MI3" i="17" s="1"/>
  <c r="MK5" i="17"/>
  <c r="MI10" i="17"/>
  <c r="MI16" i="17"/>
  <c r="MI14" i="17"/>
  <c r="MI15" i="17"/>
  <c r="MI20" i="17"/>
  <c r="MI24" i="17"/>
  <c r="MI13" i="17"/>
  <c r="MI21" i="17"/>
  <c r="MI25" i="17"/>
  <c r="MI11" i="17"/>
  <c r="MI22" i="17"/>
  <c r="MI28" i="17"/>
  <c r="MI8" i="17"/>
  <c r="MI9" i="17"/>
  <c r="MI23" i="17"/>
  <c r="MI29" i="17"/>
  <c r="MI32" i="17"/>
  <c r="MI43" i="17"/>
  <c r="MI34" i="17"/>
  <c r="MI35" i="17"/>
  <c r="MI44" i="17"/>
  <c r="MI30" i="17"/>
  <c r="MI36" i="17"/>
  <c r="MI40" i="17"/>
  <c r="MI31" i="17"/>
  <c r="MI41" i="17"/>
  <c r="MI46" i="17"/>
  <c r="MI50" i="17"/>
  <c r="MI55" i="17"/>
  <c r="MI45" i="17"/>
  <c r="MI47" i="17"/>
  <c r="MI51" i="17"/>
  <c r="MI56" i="17"/>
  <c r="MI48" i="17"/>
  <c r="MI53" i="17"/>
  <c r="MI57" i="17"/>
  <c r="MI49" i="17"/>
  <c r="MI54" i="17"/>
  <c r="MI59" i="17"/>
  <c r="MI65" i="17"/>
  <c r="MI69" i="17"/>
  <c r="MI60" i="17"/>
  <c r="MI66" i="17"/>
  <c r="MI70" i="17"/>
  <c r="MI61" i="17"/>
  <c r="MI67" i="17"/>
  <c r="MI58" i="17"/>
  <c r="MI64" i="17"/>
  <c r="MI68" i="17"/>
  <c r="MI75" i="17"/>
  <c r="MI79" i="17"/>
  <c r="MI72" i="17"/>
  <c r="MI76" i="17"/>
  <c r="MI80" i="17"/>
  <c r="MI71" i="17"/>
  <c r="MI77" i="17"/>
  <c r="MI81" i="17"/>
  <c r="MI74" i="17"/>
  <c r="MI78" i="17"/>
  <c r="MI85" i="17"/>
  <c r="MI89" i="17"/>
  <c r="MI86" i="17"/>
  <c r="MI90" i="17"/>
  <c r="MI87" i="17"/>
  <c r="MI91" i="17"/>
  <c r="MI88" i="17"/>
  <c r="MI92" i="17"/>
  <c r="MI82" i="17"/>
  <c r="MI84" i="17"/>
  <c r="MI38" i="38"/>
  <c r="MH15" i="17"/>
  <c r="MG12" i="38"/>
  <c r="MJ23" i="38"/>
  <c r="MJ27" i="38"/>
  <c r="MJ10" i="38"/>
  <c r="MJ12" i="38" s="1"/>
  <c r="MD78" i="45"/>
  <c r="MJ8" i="38"/>
  <c r="MJ15" i="38"/>
  <c r="MK4" i="17" l="1"/>
  <c r="MK3" i="17" s="1"/>
  <c r="MK23" i="17"/>
  <c r="MK10" i="17"/>
  <c r="MK20" i="17"/>
  <c r="MK24" i="17"/>
  <c r="MK30" i="17"/>
  <c r="MK21" i="17"/>
  <c r="MK25" i="17"/>
  <c r="MK11" i="17"/>
  <c r="MK22" i="17"/>
  <c r="MK31" i="17"/>
  <c r="MK41" i="17"/>
  <c r="MK29" i="17"/>
  <c r="MK32" i="17"/>
  <c r="MK43" i="17"/>
  <c r="MK28" i="17"/>
  <c r="MK40" i="17"/>
  <c r="MK45" i="17"/>
  <c r="MK50" i="17"/>
  <c r="MK55" i="17"/>
  <c r="MK47" i="17"/>
  <c r="MK51" i="17"/>
  <c r="MK46" i="17"/>
  <c r="MK48" i="17"/>
  <c r="MK53" i="17"/>
  <c r="MK44" i="17"/>
  <c r="MK49" i="17"/>
  <c r="MK54" i="17"/>
  <c r="MK58" i="17"/>
  <c r="MK64" i="17"/>
  <c r="MK68" i="17"/>
  <c r="MK57" i="17"/>
  <c r="MK59" i="17"/>
  <c r="MK65" i="17"/>
  <c r="MK69" i="17"/>
  <c r="MK60" i="17"/>
  <c r="MK66" i="17"/>
  <c r="MK56" i="17"/>
  <c r="MK61" i="17"/>
  <c r="MK67" i="17"/>
  <c r="MK70" i="17"/>
  <c r="MK75" i="17"/>
  <c r="MK79" i="17"/>
  <c r="MK72" i="17"/>
  <c r="MK76" i="17"/>
  <c r="MK80" i="17"/>
  <c r="MK71" i="17"/>
  <c r="MK77" i="17"/>
  <c r="MK81" i="17"/>
  <c r="MK74" i="17"/>
  <c r="MK78" i="17"/>
  <c r="MK82" i="17"/>
  <c r="MK85" i="17"/>
  <c r="MK89" i="17"/>
  <c r="MK86" i="17"/>
  <c r="MK90" i="17"/>
  <c r="MK87" i="17"/>
  <c r="MK91" i="17"/>
  <c r="MK84" i="17"/>
  <c r="MK88" i="17"/>
  <c r="MK92" i="17"/>
  <c r="MK20" i="38"/>
  <c r="MK29" i="38"/>
  <c r="MM14" i="38"/>
  <c r="MM4" i="38"/>
  <c r="MM34" i="38" s="1"/>
  <c r="MM8" i="38"/>
  <c r="MM10" i="38"/>
  <c r="MM12" i="38" s="1"/>
  <c r="MM28" i="38"/>
  <c r="MM38" i="38"/>
  <c r="MM23" i="38"/>
  <c r="MM18" i="38"/>
  <c r="MM36" i="38"/>
  <c r="MM21" i="38"/>
  <c r="MM42" i="38"/>
  <c r="MM29" i="38"/>
  <c r="MM39" i="38"/>
  <c r="MM24" i="38"/>
  <c r="MM32" i="38"/>
  <c r="MM9" i="38"/>
  <c r="MM11" i="38"/>
  <c r="MM13" i="38"/>
  <c r="MM17" i="38"/>
  <c r="MM27" i="38"/>
  <c r="MM37" i="38"/>
  <c r="MM22" i="38"/>
  <c r="MM35" i="38"/>
  <c r="MM20" i="38"/>
  <c r="MM30" i="38"/>
  <c r="MM40" i="38"/>
  <c r="MM33" i="38"/>
  <c r="MK40" i="38"/>
  <c r="MK24" i="38"/>
  <c r="MK8" i="38"/>
  <c r="MJ25" i="38"/>
  <c r="MK35" i="38"/>
  <c r="MK34" i="38"/>
  <c r="ML5" i="17"/>
  <c r="MF78" i="45"/>
  <c r="MI4" i="46"/>
  <c r="MI3" i="46" s="1"/>
  <c r="MI15" i="46"/>
  <c r="MI16" i="46"/>
  <c r="MI18" i="46"/>
  <c r="MI20" i="46"/>
  <c r="MI17" i="46"/>
  <c r="MI19" i="46"/>
  <c r="MI21" i="46"/>
  <c r="MI22" i="46"/>
  <c r="MI23" i="46"/>
  <c r="MI24" i="46"/>
  <c r="MI27" i="46"/>
  <c r="MI25" i="46"/>
  <c r="MI26" i="46"/>
  <c r="MI29" i="46"/>
  <c r="MI30" i="46"/>
  <c r="MI32" i="46"/>
  <c r="MI35" i="46"/>
  <c r="MI31" i="46"/>
  <c r="MI37" i="46"/>
  <c r="MI33" i="46"/>
  <c r="MI34" i="46"/>
  <c r="MI40" i="46"/>
  <c r="MI41" i="46"/>
  <c r="MI36" i="46"/>
  <c r="MI39" i="46"/>
  <c r="MI43" i="46"/>
  <c r="MI45" i="46"/>
  <c r="MI38" i="46"/>
  <c r="MI42" i="46"/>
  <c r="MI52" i="46"/>
  <c r="MI53" i="46"/>
  <c r="MI46" i="46"/>
  <c r="MI47" i="46"/>
  <c r="MI57" i="46"/>
  <c r="MI58" i="46"/>
  <c r="MI54" i="46"/>
  <c r="MI60" i="46"/>
  <c r="MI48" i="46"/>
  <c r="MI64" i="46"/>
  <c r="MI63" i="46"/>
  <c r="MI65" i="46"/>
  <c r="MI56" i="46"/>
  <c r="MI68" i="46"/>
  <c r="MI72" i="46"/>
  <c r="MI70" i="46"/>
  <c r="MI75" i="46"/>
  <c r="MI69" i="46"/>
  <c r="MI71" i="46"/>
  <c r="ML4" i="38"/>
  <c r="ML26" i="38" s="1"/>
  <c r="ML23" i="38"/>
  <c r="ML16" i="38"/>
  <c r="ML18" i="38"/>
  <c r="MN5" i="38"/>
  <c r="ML21" i="38"/>
  <c r="ML42" i="38"/>
  <c r="ML34" i="38"/>
  <c r="ML39" i="38"/>
  <c r="ML24" i="38"/>
  <c r="ML9" i="38"/>
  <c r="ML11" i="38"/>
  <c r="ML13" i="38"/>
  <c r="ML17" i="38"/>
  <c r="ML27" i="38"/>
  <c r="ML37" i="38"/>
  <c r="ML22" i="38"/>
  <c r="ML20" i="38"/>
  <c r="ML30" i="38"/>
  <c r="ML33" i="38"/>
  <c r="ML8" i="38"/>
  <c r="ML10" i="38"/>
  <c r="ML38" i="38"/>
  <c r="MK22" i="38"/>
  <c r="MJ13" i="17"/>
  <c r="MF76" i="45"/>
  <c r="MK37" i="38"/>
  <c r="MK21" i="38"/>
  <c r="MI12" i="17"/>
  <c r="MK23" i="38"/>
  <c r="MK27" i="38"/>
  <c r="MK36" i="38"/>
  <c r="MF77" i="45"/>
  <c r="MO4" i="44"/>
  <c r="MO11" i="44"/>
  <c r="MO10" i="44"/>
  <c r="MO13" i="44"/>
  <c r="MO16" i="44"/>
  <c r="MO21" i="44"/>
  <c r="MO15" i="44"/>
  <c r="MO17" i="44"/>
  <c r="MO23" i="44"/>
  <c r="MO26" i="44"/>
  <c r="MO34" i="44"/>
  <c r="MO9" i="44"/>
  <c r="MO20" i="44"/>
  <c r="MO14" i="44"/>
  <c r="MO22" i="44"/>
  <c r="MO25" i="44"/>
  <c r="MO12" i="44"/>
  <c r="MO24" i="44"/>
  <c r="MO27" i="44"/>
  <c r="MO35" i="44"/>
  <c r="MO37" i="44"/>
  <c r="MO56" i="44"/>
  <c r="MO28" i="44"/>
  <c r="MO48" i="44"/>
  <c r="MO36" i="44"/>
  <c r="MO43" i="44"/>
  <c r="MO45" i="44"/>
  <c r="MO50" i="44"/>
  <c r="MO53" i="44"/>
  <c r="MO58" i="44"/>
  <c r="MO55" i="44"/>
  <c r="MO40" i="44"/>
  <c r="MO44" i="44"/>
  <c r="MO51" i="44"/>
  <c r="MO42" i="44"/>
  <c r="MO47" i="44"/>
  <c r="MO49" i="44"/>
  <c r="MO54" i="44"/>
  <c r="MO57" i="44"/>
  <c r="MO38" i="44"/>
  <c r="MP5" i="44"/>
  <c r="MK15" i="38"/>
  <c r="MK26" i="38"/>
  <c r="MJ19" i="38"/>
  <c r="MK28" i="38"/>
  <c r="MK11" i="38"/>
  <c r="MK16" i="38"/>
  <c r="MK19" i="38" s="1"/>
  <c r="MG4" i="45"/>
  <c r="MG3" i="45" s="1"/>
  <c r="MG14" i="45"/>
  <c r="MG18" i="45"/>
  <c r="MG44" i="45"/>
  <c r="MG11" i="45"/>
  <c r="MG15" i="45"/>
  <c r="MG45" i="45"/>
  <c r="MG12" i="45"/>
  <c r="MG16" i="45"/>
  <c r="MG46" i="45"/>
  <c r="MG13" i="45"/>
  <c r="MG17" i="45"/>
  <c r="MG43" i="45"/>
  <c r="MG56" i="45"/>
  <c r="MG60" i="45"/>
  <c r="MG63" i="45"/>
  <c r="MG67" i="45"/>
  <c r="MG51" i="45"/>
  <c r="MG57" i="45"/>
  <c r="MG61" i="45"/>
  <c r="MG65" i="45"/>
  <c r="MG68" i="45"/>
  <c r="MG76" i="45"/>
  <c r="MG47" i="45"/>
  <c r="MG55" i="45"/>
  <c r="MG58" i="45"/>
  <c r="MG62" i="45"/>
  <c r="MG66" i="45"/>
  <c r="MG83" i="45"/>
  <c r="MG75" i="45"/>
  <c r="MG77" i="45"/>
  <c r="MG84" i="45"/>
  <c r="MG85" i="45"/>
  <c r="MG82" i="45"/>
  <c r="MG86" i="45"/>
  <c r="MG79" i="45"/>
  <c r="MH5" i="45"/>
  <c r="MK12" i="38"/>
  <c r="MK30" i="38"/>
  <c r="MK39" i="38"/>
  <c r="MF79" i="45"/>
  <c r="MJ5" i="46"/>
  <c r="MJ4" i="46" l="1"/>
  <c r="MJ3" i="46" s="1"/>
  <c r="MJ16" i="46"/>
  <c r="MJ15" i="46"/>
  <c r="MJ17" i="46"/>
  <c r="MJ18" i="46"/>
  <c r="MJ19" i="46"/>
  <c r="MJ21" i="46"/>
  <c r="MJ20" i="46"/>
  <c r="MJ22" i="46"/>
  <c r="MJ24" i="46"/>
  <c r="MJ23" i="46"/>
  <c r="MJ25" i="46"/>
  <c r="MJ26" i="46"/>
  <c r="MJ31" i="46"/>
  <c r="MJ27" i="46"/>
  <c r="MJ30" i="46"/>
  <c r="MJ33" i="46"/>
  <c r="MJ34" i="46"/>
  <c r="MJ32" i="46"/>
  <c r="MJ29" i="46"/>
  <c r="MJ35" i="46"/>
  <c r="MJ39" i="46"/>
  <c r="MJ37" i="46"/>
  <c r="MJ36" i="46"/>
  <c r="MJ40" i="46"/>
  <c r="MJ41" i="46"/>
  <c r="MJ38" i="46"/>
  <c r="MJ42" i="46"/>
  <c r="MJ43" i="46"/>
  <c r="MJ46" i="46"/>
  <c r="MJ45" i="46"/>
  <c r="MJ48" i="46"/>
  <c r="MJ52" i="46"/>
  <c r="MJ53" i="46"/>
  <c r="MJ47" i="46"/>
  <c r="MJ57" i="46"/>
  <c r="MJ54" i="46"/>
  <c r="MJ56" i="46"/>
  <c r="MJ64" i="46"/>
  <c r="MJ70" i="46"/>
  <c r="MJ63" i="46"/>
  <c r="MJ65" i="46"/>
  <c r="MJ60" i="46"/>
  <c r="MJ68" i="46"/>
  <c r="MJ58" i="46"/>
  <c r="MJ69" i="46"/>
  <c r="MJ72" i="46"/>
  <c r="MJ75" i="46"/>
  <c r="MJ71" i="46"/>
  <c r="MK31" i="38"/>
  <c r="ML40" i="38"/>
  <c r="ML32" i="38"/>
  <c r="ML14" i="38"/>
  <c r="MM15" i="38"/>
  <c r="MM26" i="38"/>
  <c r="MM31" i="38" s="1"/>
  <c r="MK25" i="38"/>
  <c r="MK15" i="17"/>
  <c r="MK14" i="17"/>
  <c r="MP3" i="44"/>
  <c r="MP4" i="44"/>
  <c r="MP11" i="44"/>
  <c r="MP14" i="44"/>
  <c r="MP17" i="44"/>
  <c r="MP10" i="44"/>
  <c r="MP13" i="44"/>
  <c r="MP16" i="44"/>
  <c r="MP12" i="44"/>
  <c r="MP24" i="44"/>
  <c r="MP27" i="44"/>
  <c r="MP35" i="44"/>
  <c r="MP38" i="44"/>
  <c r="MP43" i="44"/>
  <c r="MP47" i="44"/>
  <c r="MP50" i="44"/>
  <c r="MP54" i="44"/>
  <c r="MP15" i="44"/>
  <c r="MP23" i="44"/>
  <c r="MP26" i="44"/>
  <c r="MP34" i="44"/>
  <c r="MP37" i="44"/>
  <c r="MP42" i="44"/>
  <c r="MP45" i="44"/>
  <c r="MP49" i="44"/>
  <c r="MP53" i="44"/>
  <c r="MP21" i="44"/>
  <c r="MP9" i="44"/>
  <c r="MP20" i="44"/>
  <c r="MP22" i="44"/>
  <c r="MP25" i="44"/>
  <c r="MP28" i="44"/>
  <c r="MP36" i="44"/>
  <c r="MP40" i="44"/>
  <c r="MP56" i="44"/>
  <c r="MP48" i="44"/>
  <c r="MP58" i="44"/>
  <c r="MP55" i="44"/>
  <c r="MP44" i="44"/>
  <c r="MP51" i="44"/>
  <c r="MP57" i="44"/>
  <c r="ML25" i="38"/>
  <c r="MM16" i="38"/>
  <c r="MM19" i="38" s="1"/>
  <c r="MK13" i="17"/>
  <c r="MH4" i="45"/>
  <c r="MH3" i="45" s="1"/>
  <c r="MH14" i="45"/>
  <c r="MH18" i="45"/>
  <c r="MH44" i="45"/>
  <c r="MH11" i="45"/>
  <c r="MH15" i="45"/>
  <c r="MH12" i="45"/>
  <c r="MH16" i="45"/>
  <c r="MH56" i="45"/>
  <c r="MH60" i="45"/>
  <c r="MH63" i="45"/>
  <c r="MH67" i="45"/>
  <c r="MH13" i="45"/>
  <c r="MH45" i="45"/>
  <c r="MH51" i="45"/>
  <c r="MH57" i="45"/>
  <c r="MH61" i="45"/>
  <c r="MH65" i="45"/>
  <c r="MH68" i="45"/>
  <c r="MH17" i="45"/>
  <c r="MH78" i="45"/>
  <c r="MH43" i="45"/>
  <c r="MH47" i="45"/>
  <c r="MH55" i="45"/>
  <c r="MH58" i="45"/>
  <c r="MH62" i="45"/>
  <c r="MH66" i="45"/>
  <c r="MH46" i="45"/>
  <c r="MH83" i="45"/>
  <c r="MH84" i="45"/>
  <c r="MH85" i="45"/>
  <c r="MH82" i="45"/>
  <c r="MH86" i="45"/>
  <c r="ML35" i="38"/>
  <c r="ML29" i="38"/>
  <c r="MK16" i="17"/>
  <c r="MK5" i="46"/>
  <c r="MI5" i="45"/>
  <c r="MH77" i="45" s="1"/>
  <c r="MM25" i="38"/>
  <c r="MK9" i="17"/>
  <c r="MN9" i="38"/>
  <c r="MN14" i="38"/>
  <c r="MN4" i="38"/>
  <c r="MN38" i="38" s="1"/>
  <c r="MN33" i="38"/>
  <c r="MN10" i="38"/>
  <c r="MN28" i="38"/>
  <c r="MN16" i="38"/>
  <c r="MN18" i="38"/>
  <c r="MN26" i="38"/>
  <c r="MN36" i="38"/>
  <c r="MN21" i="38"/>
  <c r="MN42" i="38"/>
  <c r="MN34" i="38"/>
  <c r="MN39" i="38"/>
  <c r="MN24" i="38"/>
  <c r="MN13" i="38"/>
  <c r="MN15" i="38"/>
  <c r="MN17" i="38"/>
  <c r="MN27" i="38"/>
  <c r="MN37" i="38"/>
  <c r="MN22" i="38"/>
  <c r="MN35" i="38"/>
  <c r="MN30" i="38"/>
  <c r="MN40" i="38"/>
  <c r="ML4" i="17"/>
  <c r="ML3" i="17" s="1"/>
  <c r="ML23" i="17"/>
  <c r="ML29" i="17"/>
  <c r="ML14" i="17"/>
  <c r="ML20" i="17"/>
  <c r="ML24" i="17"/>
  <c r="ML30" i="17"/>
  <c r="ML21" i="17"/>
  <c r="ML25" i="17"/>
  <c r="ML22" i="17"/>
  <c r="ML28" i="17"/>
  <c r="ML31" i="17"/>
  <c r="ML41" i="17"/>
  <c r="ML32" i="17"/>
  <c r="ML43" i="17"/>
  <c r="ML34" i="17"/>
  <c r="ML35" i="17"/>
  <c r="ML36" i="17"/>
  <c r="ML44" i="17"/>
  <c r="ML40" i="17"/>
  <c r="ML45" i="17"/>
  <c r="ML49" i="17"/>
  <c r="ML54" i="17"/>
  <c r="ML50" i="17"/>
  <c r="ML55" i="17"/>
  <c r="ML47" i="17"/>
  <c r="ML51" i="17"/>
  <c r="ML56" i="17"/>
  <c r="ML46" i="17"/>
  <c r="ML48" i="17"/>
  <c r="ML53" i="17"/>
  <c r="ML57" i="17"/>
  <c r="ML58" i="17"/>
  <c r="ML64" i="17"/>
  <c r="ML68" i="17"/>
  <c r="ML72" i="17"/>
  <c r="ML59" i="17"/>
  <c r="ML65" i="17"/>
  <c r="ML69" i="17"/>
  <c r="ML60" i="17"/>
  <c r="ML66" i="17"/>
  <c r="ML70" i="17"/>
  <c r="ML61" i="17"/>
  <c r="ML67" i="17"/>
  <c r="ML71" i="17"/>
  <c r="ML74" i="17"/>
  <c r="ML78" i="17"/>
  <c r="ML82" i="17"/>
  <c r="ML75" i="17"/>
  <c r="ML79" i="17"/>
  <c r="ML76" i="17"/>
  <c r="ML80" i="17"/>
  <c r="ML85" i="17"/>
  <c r="ML77" i="17"/>
  <c r="ML81" i="17"/>
  <c r="ML84" i="17"/>
  <c r="ML88" i="17"/>
  <c r="ML92" i="17"/>
  <c r="ML89" i="17"/>
  <c r="ML86" i="17"/>
  <c r="ML90" i="17"/>
  <c r="ML87" i="17"/>
  <c r="ML91" i="17"/>
  <c r="MG78" i="45"/>
  <c r="ML28" i="38"/>
  <c r="ML31" i="38" s="1"/>
  <c r="ML15" i="38"/>
  <c r="ML19" i="38" s="1"/>
  <c r="ML36" i="38"/>
  <c r="MO5" i="38"/>
  <c r="MK12" i="17"/>
  <c r="MK8" i="17"/>
  <c r="ML12" i="38"/>
  <c r="MM5" i="17"/>
  <c r="MM4" i="17" l="1"/>
  <c r="MM3" i="17" s="1"/>
  <c r="MM22" i="17"/>
  <c r="MM28" i="17"/>
  <c r="MM23" i="17"/>
  <c r="MM29" i="17"/>
  <c r="MM14" i="17"/>
  <c r="MM20" i="17"/>
  <c r="MM24" i="17"/>
  <c r="MM30" i="17"/>
  <c r="MM12" i="17"/>
  <c r="MM21" i="17"/>
  <c r="MM25" i="17"/>
  <c r="MM40" i="17"/>
  <c r="MM45" i="17"/>
  <c r="MM31" i="17"/>
  <c r="MM41" i="17"/>
  <c r="MM32" i="17"/>
  <c r="MM43" i="17"/>
  <c r="MM34" i="17"/>
  <c r="MM35" i="17"/>
  <c r="MM36" i="17"/>
  <c r="MM44" i="17"/>
  <c r="MM49" i="17"/>
  <c r="MM54" i="17"/>
  <c r="MM50" i="17"/>
  <c r="MM55" i="17"/>
  <c r="MM47" i="17"/>
  <c r="MM51" i="17"/>
  <c r="MM56" i="17"/>
  <c r="MM46" i="17"/>
  <c r="MM48" i="17"/>
  <c r="MM53" i="17"/>
  <c r="MM57" i="17"/>
  <c r="MM61" i="17"/>
  <c r="MM67" i="17"/>
  <c r="MM58" i="17"/>
  <c r="MM64" i="17"/>
  <c r="MM68" i="17"/>
  <c r="MM59" i="17"/>
  <c r="MM65" i="17"/>
  <c r="MM69" i="17"/>
  <c r="MM60" i="17"/>
  <c r="MM66" i="17"/>
  <c r="MM70" i="17"/>
  <c r="MM74" i="17"/>
  <c r="MM78" i="17"/>
  <c r="MM82" i="17"/>
  <c r="MM75" i="17"/>
  <c r="MM79" i="17"/>
  <c r="MM84" i="17"/>
  <c r="MM72" i="17"/>
  <c r="MM76" i="17"/>
  <c r="MM80" i="17"/>
  <c r="MM71" i="17"/>
  <c r="MM77" i="17"/>
  <c r="MM88" i="17"/>
  <c r="MM92" i="17"/>
  <c r="MM85" i="17"/>
  <c r="MM89" i="17"/>
  <c r="MM81" i="17"/>
  <c r="MM86" i="17"/>
  <c r="MM90" i="17"/>
  <c r="MM87" i="17"/>
  <c r="MM91" i="17"/>
  <c r="ML13" i="17"/>
  <c r="MN20" i="38"/>
  <c r="MN29" i="38"/>
  <c r="MN8" i="38"/>
  <c r="ML16" i="17"/>
  <c r="MK4" i="46"/>
  <c r="MK3" i="46" s="1"/>
  <c r="MK16" i="46"/>
  <c r="MK15" i="46"/>
  <c r="MK18" i="46"/>
  <c r="MK17" i="46"/>
  <c r="MK22" i="46"/>
  <c r="MK19" i="46"/>
  <c r="MK21" i="46"/>
  <c r="MK20" i="46"/>
  <c r="MK25" i="46"/>
  <c r="MK24" i="46"/>
  <c r="MK23" i="46"/>
  <c r="MK29" i="46"/>
  <c r="MK31" i="46"/>
  <c r="MK27" i="46"/>
  <c r="MK26" i="46"/>
  <c r="MK33" i="46"/>
  <c r="MK30" i="46"/>
  <c r="MK34" i="46"/>
  <c r="MK32" i="46"/>
  <c r="MK35" i="46"/>
  <c r="MK36" i="46"/>
  <c r="MK39" i="46"/>
  <c r="MK37" i="46"/>
  <c r="MK40" i="46"/>
  <c r="MK38" i="46"/>
  <c r="MK42" i="46"/>
  <c r="MK43" i="46"/>
  <c r="MK45" i="46"/>
  <c r="MK41" i="46"/>
  <c r="MK48" i="46"/>
  <c r="MK52" i="46"/>
  <c r="MK46" i="46"/>
  <c r="MK47" i="46"/>
  <c r="MK56" i="46"/>
  <c r="MK63" i="46"/>
  <c r="MK57" i="46"/>
  <c r="MK58" i="46"/>
  <c r="MK54" i="46"/>
  <c r="MK53" i="46"/>
  <c r="MK64" i="46"/>
  <c r="MK65" i="46"/>
  <c r="MK60" i="46"/>
  <c r="MK68" i="46"/>
  <c r="MK72" i="46"/>
  <c r="MK70" i="46"/>
  <c r="MK69" i="46"/>
  <c r="MK75" i="46"/>
  <c r="MK71" i="46"/>
  <c r="ML10" i="17"/>
  <c r="ML5" i="46"/>
  <c r="MO4" i="38"/>
  <c r="MO10" i="38" s="1"/>
  <c r="MO33" i="38"/>
  <c r="MO8" i="38"/>
  <c r="MO38" i="38"/>
  <c r="MO26" i="38"/>
  <c r="MO36" i="38"/>
  <c r="MO34" i="38"/>
  <c r="MO29" i="38"/>
  <c r="MO39" i="38"/>
  <c r="MO13" i="38"/>
  <c r="MO17" i="38"/>
  <c r="MO27" i="38"/>
  <c r="MO37" i="38"/>
  <c r="MO35" i="38"/>
  <c r="MO42" i="38"/>
  <c r="ML11" i="17"/>
  <c r="ML9" i="17"/>
  <c r="MN31" i="38"/>
  <c r="MP5" i="38"/>
  <c r="MH76" i="45"/>
  <c r="MJ5" i="45"/>
  <c r="MH79" i="45"/>
  <c r="ML12" i="17"/>
  <c r="MN5" i="17"/>
  <c r="MO5" i="17" s="1"/>
  <c r="MN19" i="38"/>
  <c r="ML8" i="17"/>
  <c r="MN11" i="38"/>
  <c r="MN12" i="38" s="1"/>
  <c r="MN23" i="38"/>
  <c r="ML15" i="17"/>
  <c r="MN32" i="38"/>
  <c r="MI13" i="45"/>
  <c r="MI17" i="45"/>
  <c r="MI43" i="45"/>
  <c r="MI4" i="45"/>
  <c r="MI3" i="45" s="1"/>
  <c r="MI14" i="45"/>
  <c r="MI18" i="45"/>
  <c r="MI44" i="45"/>
  <c r="MK5" i="45"/>
  <c r="MI11" i="45"/>
  <c r="MI15" i="45"/>
  <c r="MI45" i="45"/>
  <c r="MI12" i="45"/>
  <c r="MI16" i="45"/>
  <c r="MI46" i="45"/>
  <c r="MI75" i="45"/>
  <c r="MI77" i="45"/>
  <c r="MI79" i="45"/>
  <c r="MI56" i="45"/>
  <c r="MI60" i="45"/>
  <c r="MI63" i="45"/>
  <c r="MI67" i="45"/>
  <c r="MI51" i="45"/>
  <c r="MI57" i="45"/>
  <c r="MI61" i="45"/>
  <c r="MI65" i="45"/>
  <c r="MI68" i="45"/>
  <c r="MI76" i="45"/>
  <c r="MI78" i="45"/>
  <c r="MI47" i="45"/>
  <c r="MI55" i="45"/>
  <c r="MI58" i="45"/>
  <c r="MI62" i="45"/>
  <c r="MI82" i="45"/>
  <c r="MI86" i="45"/>
  <c r="MI83" i="45"/>
  <c r="MI84" i="45"/>
  <c r="MI85" i="45"/>
  <c r="MI66" i="45"/>
  <c r="MH75" i="45"/>
  <c r="MO4" i="17" l="1"/>
  <c r="MO3" i="17" s="1"/>
  <c r="MO22" i="17"/>
  <c r="MO28" i="17"/>
  <c r="MO23" i="17"/>
  <c r="MO29" i="17"/>
  <c r="MO10" i="17"/>
  <c r="MO16" i="17"/>
  <c r="MO14" i="17"/>
  <c r="MO20" i="17"/>
  <c r="MO24" i="17"/>
  <c r="MO21" i="17"/>
  <c r="MO25" i="17"/>
  <c r="MO40" i="17"/>
  <c r="MO45" i="17"/>
  <c r="MO31" i="17"/>
  <c r="MO41" i="17"/>
  <c r="MO30" i="17"/>
  <c r="MO32" i="17"/>
  <c r="MO43" i="17"/>
  <c r="MO34" i="17"/>
  <c r="MO35" i="17"/>
  <c r="MO36" i="17"/>
  <c r="MO44" i="17"/>
  <c r="MO48" i="17"/>
  <c r="MO53" i="17"/>
  <c r="MO57" i="17"/>
  <c r="MO49" i="17"/>
  <c r="MO54" i="17"/>
  <c r="MO50" i="17"/>
  <c r="MO55" i="17"/>
  <c r="MO47" i="17"/>
  <c r="MO51" i="17"/>
  <c r="MO56" i="17"/>
  <c r="MO46" i="17"/>
  <c r="MO61" i="17"/>
  <c r="MO67" i="17"/>
  <c r="MO71" i="17"/>
  <c r="MO58" i="17"/>
  <c r="MO64" i="17"/>
  <c r="MO68" i="17"/>
  <c r="MO59" i="17"/>
  <c r="MO65" i="17"/>
  <c r="MO69" i="17"/>
  <c r="MO60" i="17"/>
  <c r="MO66" i="17"/>
  <c r="MO70" i="17"/>
  <c r="MO77" i="17"/>
  <c r="MO81" i="17"/>
  <c r="MO74" i="17"/>
  <c r="MO78" i="17"/>
  <c r="MO75" i="17"/>
  <c r="MO79" i="17"/>
  <c r="MO84" i="17"/>
  <c r="MO72" i="17"/>
  <c r="MO76" i="17"/>
  <c r="MO80" i="17"/>
  <c r="MO87" i="17"/>
  <c r="MO91" i="17"/>
  <c r="MO82" i="17"/>
  <c r="MO88" i="17"/>
  <c r="MO92" i="17"/>
  <c r="MO85" i="17"/>
  <c r="MO89" i="17"/>
  <c r="MO86" i="17"/>
  <c r="MO90" i="17"/>
  <c r="MK13" i="45"/>
  <c r="MK17" i="45"/>
  <c r="MK43" i="45"/>
  <c r="MK14" i="45"/>
  <c r="MK18" i="45"/>
  <c r="MK44" i="45"/>
  <c r="MK4" i="45"/>
  <c r="MK3" i="45" s="1"/>
  <c r="MK11" i="45"/>
  <c r="MK15" i="45"/>
  <c r="MK45" i="45"/>
  <c r="MK55" i="45"/>
  <c r="MK58" i="45"/>
  <c r="MK62" i="45"/>
  <c r="MK66" i="45"/>
  <c r="MK16" i="45"/>
  <c r="MK56" i="45"/>
  <c r="MK60" i="45"/>
  <c r="MK63" i="45"/>
  <c r="MK67" i="45"/>
  <c r="MK51" i="45"/>
  <c r="MK57" i="45"/>
  <c r="MK61" i="45"/>
  <c r="MK65" i="45"/>
  <c r="MK68" i="45"/>
  <c r="MK82" i="45"/>
  <c r="MK86" i="45"/>
  <c r="MK83" i="45"/>
  <c r="MK12" i="45"/>
  <c r="MK84" i="45"/>
  <c r="MK46" i="45"/>
  <c r="MK79" i="45"/>
  <c r="MK47" i="45"/>
  <c r="MK85" i="45"/>
  <c r="MM8" i="17"/>
  <c r="MO22" i="38"/>
  <c r="MO21" i="38"/>
  <c r="MO40" i="38"/>
  <c r="MP5" i="17"/>
  <c r="MN9" i="17"/>
  <c r="MN11" i="17"/>
  <c r="MN8" i="17"/>
  <c r="MN22" i="17"/>
  <c r="MN28" i="17"/>
  <c r="MN23" i="17"/>
  <c r="MN29" i="17"/>
  <c r="MN10" i="17"/>
  <c r="MN15" i="17"/>
  <c r="MN13" i="17"/>
  <c r="MN20" i="17"/>
  <c r="MN24" i="17"/>
  <c r="MN12" i="17"/>
  <c r="MN4" i="17"/>
  <c r="MN3" i="17" s="1"/>
  <c r="MN21" i="17"/>
  <c r="MN25" i="17"/>
  <c r="MN40" i="17"/>
  <c r="MN31" i="17"/>
  <c r="MN41" i="17"/>
  <c r="MN30" i="17"/>
  <c r="MN32" i="17"/>
  <c r="MN34" i="17"/>
  <c r="MN35" i="17"/>
  <c r="MN36" i="17"/>
  <c r="MN44" i="17"/>
  <c r="MN49" i="17"/>
  <c r="MN54" i="17"/>
  <c r="MN45" i="17"/>
  <c r="MN50" i="17"/>
  <c r="MN55" i="17"/>
  <c r="MN47" i="17"/>
  <c r="MN51" i="17"/>
  <c r="MN56" i="17"/>
  <c r="MN46" i="17"/>
  <c r="MN43" i="17"/>
  <c r="MN48" i="17"/>
  <c r="MN53" i="17"/>
  <c r="MN61" i="17"/>
  <c r="MN67" i="17"/>
  <c r="MN57" i="17"/>
  <c r="MN58" i="17"/>
  <c r="MN64" i="17"/>
  <c r="MN68" i="17"/>
  <c r="MN59" i="17"/>
  <c r="MN65" i="17"/>
  <c r="MN69" i="17"/>
  <c r="MN60" i="17"/>
  <c r="MN66" i="17"/>
  <c r="MN70" i="17"/>
  <c r="MN74" i="17"/>
  <c r="MN78" i="17"/>
  <c r="MN75" i="17"/>
  <c r="MN79" i="17"/>
  <c r="MN72" i="17"/>
  <c r="MN76" i="17"/>
  <c r="MN80" i="17"/>
  <c r="MN71" i="17"/>
  <c r="MN77" i="17"/>
  <c r="MN82" i="17"/>
  <c r="MN84" i="17"/>
  <c r="MN88" i="17"/>
  <c r="MN92" i="17"/>
  <c r="MN85" i="17"/>
  <c r="MN89" i="17"/>
  <c r="MN81" i="17"/>
  <c r="MN86" i="17"/>
  <c r="MN90" i="17"/>
  <c r="MN87" i="17"/>
  <c r="MN91" i="17"/>
  <c r="MO30" i="38"/>
  <c r="MN25" i="38"/>
  <c r="MM10" i="17"/>
  <c r="MO20" i="38"/>
  <c r="MO25" i="38" s="1"/>
  <c r="MO18" i="38"/>
  <c r="MO9" i="38"/>
  <c r="MP9" i="38" s="1"/>
  <c r="MM13" i="17"/>
  <c r="ML5" i="45"/>
  <c r="MK77" i="45" s="1"/>
  <c r="MJ13" i="45"/>
  <c r="MJ17" i="45"/>
  <c r="MJ43" i="45"/>
  <c r="MJ47" i="45"/>
  <c r="MJ14" i="45"/>
  <c r="MJ18" i="45"/>
  <c r="MJ44" i="45"/>
  <c r="MJ4" i="45"/>
  <c r="MJ3" i="45" s="1"/>
  <c r="MJ11" i="45"/>
  <c r="MJ15" i="45"/>
  <c r="MJ45" i="45"/>
  <c r="MJ12" i="45"/>
  <c r="MJ16" i="45"/>
  <c r="MJ46" i="45"/>
  <c r="MJ75" i="45"/>
  <c r="MJ77" i="45"/>
  <c r="MJ79" i="45"/>
  <c r="MJ56" i="45"/>
  <c r="MJ60" i="45"/>
  <c r="MJ63" i="45"/>
  <c r="MJ67" i="45"/>
  <c r="MJ51" i="45"/>
  <c r="MJ57" i="45"/>
  <c r="MJ61" i="45"/>
  <c r="MJ65" i="45"/>
  <c r="MJ68" i="45"/>
  <c r="MJ76" i="45"/>
  <c r="MJ78" i="45"/>
  <c r="MJ82" i="45"/>
  <c r="MJ86" i="45"/>
  <c r="MJ83" i="45"/>
  <c r="MJ55" i="45"/>
  <c r="MJ84" i="45"/>
  <c r="MJ58" i="45"/>
  <c r="MJ62" i="45"/>
  <c r="MJ85" i="45"/>
  <c r="MJ66" i="45"/>
  <c r="MO15" i="38"/>
  <c r="MO23" i="38"/>
  <c r="MP23" i="38" s="1"/>
  <c r="MO16" i="38"/>
  <c r="MP16" i="38" s="1"/>
  <c r="MM16" i="17"/>
  <c r="MM15" i="17"/>
  <c r="MP3" i="38"/>
  <c r="MP4" i="38"/>
  <c r="MP35" i="38"/>
  <c r="MP30" i="38"/>
  <c r="MP40" i="38"/>
  <c r="MP33" i="38"/>
  <c r="MP8" i="38"/>
  <c r="MP10" i="38"/>
  <c r="MP28" i="38"/>
  <c r="MP38" i="38"/>
  <c r="MP18" i="38"/>
  <c r="MP26" i="38"/>
  <c r="MP36" i="38"/>
  <c r="MP21" i="38"/>
  <c r="MP42" i="38"/>
  <c r="MP34" i="38"/>
  <c r="MP29" i="38"/>
  <c r="MP39" i="38"/>
  <c r="MP13" i="38"/>
  <c r="MP15" i="38"/>
  <c r="MP17" i="38"/>
  <c r="MP27" i="38"/>
  <c r="MP37" i="38"/>
  <c r="MP22" i="38"/>
  <c r="MO11" i="38"/>
  <c r="MP11" i="38" s="1"/>
  <c r="MO28" i="38"/>
  <c r="MO31" i="38" s="1"/>
  <c r="ML4" i="46"/>
  <c r="ML3" i="46" s="1"/>
  <c r="ML16" i="46"/>
  <c r="ML15" i="46"/>
  <c r="ML17" i="46"/>
  <c r="ML18" i="46"/>
  <c r="ML19" i="46"/>
  <c r="ML22" i="46"/>
  <c r="ML21" i="46"/>
  <c r="ML20" i="46"/>
  <c r="ML25" i="46"/>
  <c r="ML23" i="46"/>
  <c r="ML31" i="46"/>
  <c r="ML24" i="46"/>
  <c r="ML26" i="46"/>
  <c r="ML29" i="46"/>
  <c r="ML27" i="46"/>
  <c r="ML30" i="46"/>
  <c r="ML34" i="46"/>
  <c r="ML36" i="46"/>
  <c r="ML32" i="46"/>
  <c r="ML35" i="46"/>
  <c r="ML33" i="46"/>
  <c r="ML43" i="46"/>
  <c r="ML37" i="46"/>
  <c r="ML40" i="46"/>
  <c r="ML39" i="46"/>
  <c r="ML38" i="46"/>
  <c r="ML42" i="46"/>
  <c r="ML46" i="46"/>
  <c r="ML45" i="46"/>
  <c r="ML41" i="46"/>
  <c r="ML48" i="46"/>
  <c r="ML52" i="46"/>
  <c r="ML56" i="46"/>
  <c r="ML47" i="46"/>
  <c r="ML57" i="46"/>
  <c r="ML58" i="46"/>
  <c r="ML54" i="46"/>
  <c r="ML69" i="46"/>
  <c r="ML64" i="46"/>
  <c r="ML63" i="46"/>
  <c r="ML53" i="46"/>
  <c r="ML65" i="46"/>
  <c r="ML60" i="46"/>
  <c r="ML68" i="46"/>
  <c r="ML71" i="46"/>
  <c r="ML72" i="46"/>
  <c r="ML70" i="46"/>
  <c r="ML75" i="46"/>
  <c r="MO32" i="38"/>
  <c r="MP32" i="38" s="1"/>
  <c r="MO14" i="38"/>
  <c r="MO19" i="38" s="1"/>
  <c r="MM11" i="17"/>
  <c r="MO24" i="38"/>
  <c r="MP24" i="38" s="1"/>
  <c r="MM5" i="46"/>
  <c r="MM9" i="17"/>
  <c r="MO12" i="38" l="1"/>
  <c r="MO15" i="17"/>
  <c r="MP15" i="17" s="1"/>
  <c r="MK78" i="45"/>
  <c r="MP31" i="38"/>
  <c r="MN14" i="17"/>
  <c r="MP4" i="17"/>
  <c r="MP3" i="17"/>
  <c r="MP21" i="17"/>
  <c r="MP25" i="17"/>
  <c r="MP22" i="17"/>
  <c r="MP28" i="17"/>
  <c r="MP23" i="17"/>
  <c r="MP29" i="17"/>
  <c r="MP10" i="17"/>
  <c r="MP16" i="17"/>
  <c r="MP14" i="17"/>
  <c r="MP20" i="17"/>
  <c r="MP24" i="17"/>
  <c r="MP36" i="17"/>
  <c r="MP44" i="17"/>
  <c r="MP40" i="17"/>
  <c r="MP45" i="17"/>
  <c r="MP31" i="17"/>
  <c r="MP41" i="17"/>
  <c r="MP46" i="17"/>
  <c r="MP30" i="17"/>
  <c r="MP32" i="17"/>
  <c r="MP43" i="17"/>
  <c r="MP34" i="17"/>
  <c r="MP35" i="17"/>
  <c r="MP48" i="17"/>
  <c r="MP53" i="17"/>
  <c r="MP49" i="17"/>
  <c r="MP54" i="17"/>
  <c r="MP50" i="17"/>
  <c r="MP55" i="17"/>
  <c r="MP47" i="17"/>
  <c r="MP51" i="17"/>
  <c r="MP56" i="17"/>
  <c r="MP60" i="17"/>
  <c r="MP66" i="17"/>
  <c r="MP61" i="17"/>
  <c r="MP67" i="17"/>
  <c r="MP57" i="17"/>
  <c r="MP58" i="17"/>
  <c r="MP64" i="17"/>
  <c r="MP68" i="17"/>
  <c r="MP59" i="17"/>
  <c r="MP65" i="17"/>
  <c r="MP69" i="17"/>
  <c r="MP77" i="17"/>
  <c r="MP81" i="17"/>
  <c r="MP70" i="17"/>
  <c r="MP74" i="17"/>
  <c r="MP78" i="17"/>
  <c r="MP82" i="17"/>
  <c r="MP75" i="17"/>
  <c r="MP79" i="17"/>
  <c r="MP72" i="17"/>
  <c r="MP71" i="17"/>
  <c r="MP76" i="17"/>
  <c r="MP80" i="17"/>
  <c r="MP87" i="17"/>
  <c r="MP91" i="17"/>
  <c r="MP84" i="17"/>
  <c r="MP88" i="17"/>
  <c r="MP92" i="17"/>
  <c r="MP85" i="17"/>
  <c r="MP89" i="17"/>
  <c r="MP86" i="17"/>
  <c r="MP90" i="17"/>
  <c r="H11" i="18" a="1"/>
  <c r="H11" i="18" s="1"/>
  <c r="H10" i="18" a="1"/>
  <c r="H10" i="18" s="1"/>
  <c r="I28" i="18"/>
  <c r="CW11" i="18" a="1"/>
  <c r="CW11" i="18" s="1"/>
  <c r="I26" i="18"/>
  <c r="F9" i="18" a="1"/>
  <c r="F9" i="18" s="1"/>
  <c r="CW10" i="18" a="1"/>
  <c r="CW10" i="18" s="1"/>
  <c r="I27" i="18"/>
  <c r="CW9" i="18" a="1"/>
  <c r="CW9" i="18" s="1"/>
  <c r="J10" i="18" a="1"/>
  <c r="J10" i="18" s="1"/>
  <c r="E10" i="18" a="1"/>
  <c r="E10" i="18" s="1"/>
  <c r="CX10" i="18" a="1"/>
  <c r="CX10" i="18" s="1"/>
  <c r="G30" i="18"/>
  <c r="CY11" i="18" a="1"/>
  <c r="CY11" i="18" s="1"/>
  <c r="F30" i="18"/>
  <c r="F11" i="18" a="1"/>
  <c r="F11" i="18" s="1"/>
  <c r="E27" i="18"/>
  <c r="E26" i="18"/>
  <c r="E11" i="18" a="1"/>
  <c r="E11" i="18" s="1"/>
  <c r="G10" i="18" a="1"/>
  <c r="G10" i="18" s="1"/>
  <c r="G9" i="18" a="1"/>
  <c r="G9" i="18" s="1"/>
  <c r="G29" i="18"/>
  <c r="E30" i="18"/>
  <c r="CX11" i="18" a="1"/>
  <c r="CX11" i="18" s="1"/>
  <c r="G26" i="18"/>
  <c r="H30" i="18"/>
  <c r="H27" i="18"/>
  <c r="H28" i="18"/>
  <c r="F10" i="18" a="1"/>
  <c r="F10" i="18" s="1"/>
  <c r="F26" i="18"/>
  <c r="E9" i="18" a="1"/>
  <c r="E9" i="18" s="1"/>
  <c r="CY9" i="18" a="1"/>
  <c r="CY9" i="18" s="1"/>
  <c r="G27" i="18"/>
  <c r="CY10" i="18" a="1"/>
  <c r="CY10" i="18" s="1"/>
  <c r="CZ10" i="18" a="1"/>
  <c r="CZ10" i="18" s="1"/>
  <c r="K28" i="18"/>
  <c r="K30" i="18"/>
  <c r="K10" i="18" a="1"/>
  <c r="K10" i="18" s="1"/>
  <c r="F29" i="18"/>
  <c r="I10" i="18" a="1"/>
  <c r="I10" i="18" s="1"/>
  <c r="G28" i="18"/>
  <c r="J29" i="18"/>
  <c r="G11" i="18" a="1"/>
  <c r="G11" i="18" s="1"/>
  <c r="J27" i="18"/>
  <c r="I9" i="18" a="1"/>
  <c r="I9" i="18" s="1"/>
  <c r="I11" i="18" a="1"/>
  <c r="I11" i="18" s="1"/>
  <c r="K29" i="18"/>
  <c r="DB10" i="18" a="1"/>
  <c r="DB10" i="18" s="1"/>
  <c r="I29" i="18"/>
  <c r="K11" i="18" a="1"/>
  <c r="K11" i="18" s="1"/>
  <c r="DA11" i="18" a="1"/>
  <c r="DA11" i="18" s="1"/>
  <c r="H26" i="18"/>
  <c r="E28" i="18"/>
  <c r="F28" i="18"/>
  <c r="F27" i="18"/>
  <c r="H9" i="18" a="1"/>
  <c r="H9" i="18" s="1"/>
  <c r="K26" i="18"/>
  <c r="E29" i="18"/>
  <c r="H29" i="18"/>
  <c r="I30" i="18"/>
  <c r="J9" i="18" a="1"/>
  <c r="J9" i="18" s="1"/>
  <c r="K27" i="18"/>
  <c r="CX9" i="18" a="1"/>
  <c r="CX9" i="18" s="1"/>
  <c r="J11" i="18" a="1"/>
  <c r="J11" i="18" s="1"/>
  <c r="L9" i="18" a="1"/>
  <c r="L9" i="18" s="1"/>
  <c r="DC9" i="18" a="1"/>
  <c r="DC9" i="18" s="1"/>
  <c r="J26" i="18"/>
  <c r="CZ9" i="18" a="1"/>
  <c r="CZ9" i="18" s="1"/>
  <c r="DB11" i="18" a="1"/>
  <c r="DB11" i="18" s="1"/>
  <c r="J30" i="18"/>
  <c r="M10" i="18" a="1"/>
  <c r="M10" i="18" s="1"/>
  <c r="N10" i="18" a="1"/>
  <c r="N10" i="18" s="1"/>
  <c r="M28" i="18"/>
  <c r="DA9" i="18" a="1"/>
  <c r="DA9" i="18" s="1"/>
  <c r="DA10" i="18" a="1"/>
  <c r="DA10" i="18" s="1"/>
  <c r="M30" i="18"/>
  <c r="CZ11" i="18" a="1"/>
  <c r="CZ11" i="18" s="1"/>
  <c r="M29" i="18"/>
  <c r="N28" i="18"/>
  <c r="K9" i="18" a="1"/>
  <c r="K9" i="18" s="1"/>
  <c r="M9" i="18" a="1"/>
  <c r="M9" i="18" s="1"/>
  <c r="DC10" i="18" a="1"/>
  <c r="DC10" i="18" s="1"/>
  <c r="J28" i="18"/>
  <c r="O11" i="18" a="1"/>
  <c r="O11" i="18" s="1"/>
  <c r="P27" i="18"/>
  <c r="DC11" i="18" a="1"/>
  <c r="DC11" i="18" s="1"/>
  <c r="O9" i="18" a="1"/>
  <c r="O9" i="18" s="1"/>
  <c r="N11" i="18" a="1"/>
  <c r="N11" i="18" s="1"/>
  <c r="N26" i="18"/>
  <c r="O26" i="18"/>
  <c r="O30" i="18"/>
  <c r="M27" i="18"/>
  <c r="L27" i="18"/>
  <c r="P28" i="18"/>
  <c r="DF10" i="18" a="1"/>
  <c r="DF10" i="18" s="1"/>
  <c r="N27" i="18"/>
  <c r="DD9" i="18" a="1"/>
  <c r="DD9" i="18" s="1"/>
  <c r="L11" i="18" a="1"/>
  <c r="L11" i="18" s="1"/>
  <c r="P29" i="18"/>
  <c r="P9" i="18" a="1"/>
  <c r="P9" i="18" s="1"/>
  <c r="N30" i="18"/>
  <c r="N9" i="18" a="1"/>
  <c r="N9" i="18" s="1"/>
  <c r="M26" i="18"/>
  <c r="P30" i="18"/>
  <c r="M11" i="18" a="1"/>
  <c r="M11" i="18" s="1"/>
  <c r="L10" i="18" a="1"/>
  <c r="L10" i="18" s="1"/>
  <c r="N29" i="18"/>
  <c r="L30" i="18"/>
  <c r="P10" i="18" a="1"/>
  <c r="P10" i="18" s="1"/>
  <c r="L28" i="18"/>
  <c r="L26" i="18"/>
  <c r="L29" i="18"/>
  <c r="DB9" i="18" a="1"/>
  <c r="DB9" i="18" s="1"/>
  <c r="DF9" i="18" a="1"/>
  <c r="DF9" i="18" s="1"/>
  <c r="P26" i="18"/>
  <c r="Q28" i="18"/>
  <c r="DF11" i="18" a="1"/>
  <c r="DF11" i="18" s="1"/>
  <c r="Q29" i="18"/>
  <c r="P11" i="18" a="1"/>
  <c r="P11" i="18" s="1"/>
  <c r="O29" i="18"/>
  <c r="Q9" i="18" a="1"/>
  <c r="Q9" i="18" s="1"/>
  <c r="R26" i="18"/>
  <c r="DD11" i="18" a="1"/>
  <c r="DD11" i="18" s="1"/>
  <c r="O27" i="18"/>
  <c r="O28" i="18"/>
  <c r="Q27" i="18"/>
  <c r="DD10" i="18" a="1"/>
  <c r="DD10" i="18" s="1"/>
  <c r="O10" i="18" a="1"/>
  <c r="O10" i="18" s="1"/>
  <c r="R30" i="18"/>
  <c r="DE10" i="18" a="1"/>
  <c r="DE10" i="18" s="1"/>
  <c r="Q26" i="18"/>
  <c r="Q11" i="18" a="1"/>
  <c r="Q11" i="18" s="1"/>
  <c r="Q30" i="18"/>
  <c r="DE9" i="18" a="1"/>
  <c r="DE9" i="18" s="1"/>
  <c r="DE11" i="18" a="1"/>
  <c r="DE11" i="18" s="1"/>
  <c r="Q10" i="18" a="1"/>
  <c r="Q10" i="18" s="1"/>
  <c r="T9" i="18" a="1"/>
  <c r="T9" i="18" s="1"/>
  <c r="R11" i="18" a="1"/>
  <c r="R11" i="18" s="1"/>
  <c r="R29" i="18"/>
  <c r="DI11" i="18" a="1"/>
  <c r="DI11" i="18" s="1"/>
  <c r="DG10" i="18" a="1"/>
  <c r="DG10" i="18" s="1"/>
  <c r="V10" i="18" a="1"/>
  <c r="V10" i="18" s="1"/>
  <c r="R27" i="18"/>
  <c r="T28" i="18"/>
  <c r="R10" i="18" a="1"/>
  <c r="R10" i="18" s="1"/>
  <c r="DG9" i="18" a="1"/>
  <c r="DG9" i="18" s="1"/>
  <c r="T27" i="18"/>
  <c r="DI10" i="18" a="1"/>
  <c r="DI10" i="18" s="1"/>
  <c r="DI9" i="18" a="1"/>
  <c r="DI9" i="18" s="1"/>
  <c r="R28" i="18"/>
  <c r="R9" i="18" a="1"/>
  <c r="R9" i="18" s="1"/>
  <c r="DG11" i="18" a="1"/>
  <c r="DG11" i="18" s="1"/>
  <c r="V9" i="18" a="1"/>
  <c r="V9" i="18" s="1"/>
  <c r="U26" i="18"/>
  <c r="S28" i="18"/>
  <c r="T26" i="18"/>
  <c r="DH10" i="18" a="1"/>
  <c r="DH10" i="18" s="1"/>
  <c r="DH11" i="18" a="1"/>
  <c r="DH11" i="18" s="1"/>
  <c r="U10" i="18" a="1"/>
  <c r="U10" i="18" s="1"/>
  <c r="T30" i="18"/>
  <c r="U27" i="18"/>
  <c r="S9" i="18" a="1"/>
  <c r="S9" i="18" s="1"/>
  <c r="S30" i="18"/>
  <c r="U11" i="18" a="1"/>
  <c r="U11" i="18" s="1"/>
  <c r="T10" i="18" a="1"/>
  <c r="T10" i="18" s="1"/>
  <c r="U9" i="18" a="1"/>
  <c r="U9" i="18" s="1"/>
  <c r="U29" i="18"/>
  <c r="S26" i="18"/>
  <c r="DK9" i="18" a="1"/>
  <c r="DK9" i="18" s="1"/>
  <c r="W10" i="18" a="1"/>
  <c r="W10" i="18" s="1"/>
  <c r="T11" i="18" a="1"/>
  <c r="T11" i="18" s="1"/>
  <c r="V11" i="18" a="1"/>
  <c r="V11" i="18" s="1"/>
  <c r="V30" i="18"/>
  <c r="S29" i="18"/>
  <c r="T29" i="18"/>
  <c r="V27" i="18"/>
  <c r="DJ11" i="18" a="1"/>
  <c r="DJ11" i="18" s="1"/>
  <c r="V26" i="18"/>
  <c r="V29" i="18"/>
  <c r="V28" i="18"/>
  <c r="DK11" i="18" a="1"/>
  <c r="DK11" i="18" s="1"/>
  <c r="X9" i="18" a="1"/>
  <c r="X9" i="18" s="1"/>
  <c r="W30" i="18"/>
  <c r="S27" i="18"/>
  <c r="DK10" i="18" a="1"/>
  <c r="DK10" i="18" s="1"/>
  <c r="DH9" i="18" a="1"/>
  <c r="DH9" i="18" s="1"/>
  <c r="U30" i="18"/>
  <c r="S11" i="18" a="1"/>
  <c r="S11" i="18" s="1"/>
  <c r="S10" i="18" a="1"/>
  <c r="S10" i="18" s="1"/>
  <c r="W28" i="18"/>
  <c r="DJ10" i="18" a="1"/>
  <c r="DJ10" i="18" s="1"/>
  <c r="DL9" i="18" a="1"/>
  <c r="DL9" i="18" s="1"/>
  <c r="DJ9" i="18" a="1"/>
  <c r="DJ9" i="18" s="1"/>
  <c r="U28" i="18"/>
  <c r="Y10" i="18" a="1"/>
  <c r="Y10" i="18" s="1"/>
  <c r="W11" i="18" a="1"/>
  <c r="W11" i="18" s="1"/>
  <c r="X27" i="18"/>
  <c r="W29" i="18"/>
  <c r="W9" i="18" a="1"/>
  <c r="W9" i="18" s="1"/>
  <c r="W26" i="18"/>
  <c r="DL10" i="18" a="1"/>
  <c r="DL10" i="18" s="1"/>
  <c r="W27" i="18"/>
  <c r="DL11" i="18" a="1"/>
  <c r="DL11" i="18" s="1"/>
  <c r="Y9" i="18" a="1"/>
  <c r="Y9" i="18" s="1"/>
  <c r="X28" i="18"/>
  <c r="DM9" i="18" a="1"/>
  <c r="DM9" i="18" s="1"/>
  <c r="DM10" i="18" a="1"/>
  <c r="DM10" i="18" s="1"/>
  <c r="X11" i="18" a="1"/>
  <c r="X11" i="18" s="1"/>
  <c r="X26" i="18"/>
  <c r="Y29" i="18"/>
  <c r="DM11" i="18" a="1"/>
  <c r="DM11" i="18" s="1"/>
  <c r="X30" i="18"/>
  <c r="X10" i="18" a="1"/>
  <c r="X10" i="18" s="1"/>
  <c r="Z30" i="18"/>
  <c r="DO9" i="18" a="1"/>
  <c r="DO9" i="18" s="1"/>
  <c r="Y11" i="18" a="1"/>
  <c r="Y11" i="18" s="1"/>
  <c r="X29" i="18"/>
  <c r="Z9" i="18" a="1"/>
  <c r="Z9" i="18" s="1"/>
  <c r="DN11" i="18" a="1"/>
  <c r="DN11" i="18" s="1"/>
  <c r="Y28" i="18"/>
  <c r="Z29" i="18"/>
  <c r="Y27" i="18"/>
  <c r="Y30" i="18"/>
  <c r="DN9" i="18" a="1"/>
  <c r="DN9" i="18" s="1"/>
  <c r="DN10" i="18" a="1"/>
  <c r="DN10" i="18" s="1"/>
  <c r="Z26" i="18"/>
  <c r="Z10" i="18" a="1"/>
  <c r="Z10" i="18" s="1"/>
  <c r="Z28" i="18"/>
  <c r="DO11" i="18" a="1"/>
  <c r="DO11" i="18" s="1"/>
  <c r="AA27" i="18"/>
  <c r="AA26" i="18"/>
  <c r="Z11" i="18" a="1"/>
  <c r="Z11" i="18" s="1"/>
  <c r="AA9" i="18" a="1"/>
  <c r="AA9" i="18" s="1"/>
  <c r="DP10" i="18" a="1"/>
  <c r="DP10" i="18" s="1"/>
  <c r="AA30" i="18"/>
  <c r="Y26" i="18"/>
  <c r="AA28" i="18"/>
  <c r="DP11" i="18" a="1"/>
  <c r="DP11" i="18" s="1"/>
  <c r="Z27" i="18"/>
  <c r="DO10" i="18" a="1"/>
  <c r="DO10" i="18" s="1"/>
  <c r="AA29" i="18"/>
  <c r="AA10" i="18" a="1"/>
  <c r="AA10" i="18" s="1"/>
  <c r="DP9" i="18" a="1"/>
  <c r="DP9" i="18" s="1"/>
  <c r="AA11" i="18" a="1"/>
  <c r="AA11" i="18" s="1"/>
  <c r="AB11" i="18" a="1"/>
  <c r="AB11" i="18" s="1"/>
  <c r="DQ11" i="18" a="1"/>
  <c r="DQ11" i="18" s="1"/>
  <c r="AB29" i="18"/>
  <c r="AB28" i="18"/>
  <c r="DR9" i="18" a="1"/>
  <c r="DR9" i="18" s="1"/>
  <c r="AB9" i="18" a="1"/>
  <c r="AB9" i="18" s="1"/>
  <c r="AB27" i="18"/>
  <c r="DQ9" i="18" a="1"/>
  <c r="DQ9" i="18" s="1"/>
  <c r="DQ10" i="18" a="1"/>
  <c r="DQ10" i="18" s="1"/>
  <c r="AB10" i="18" a="1"/>
  <c r="AB10" i="18" s="1"/>
  <c r="DR10" i="18" a="1"/>
  <c r="DR10" i="18" s="1"/>
  <c r="AB26" i="18"/>
  <c r="AC26" i="18"/>
  <c r="AB30" i="18"/>
  <c r="DS11" i="18" a="1"/>
  <c r="DS11" i="18" s="1"/>
  <c r="AD26" i="18"/>
  <c r="AD11" i="18" a="1"/>
  <c r="AD11" i="18" s="1"/>
  <c r="AC11" i="18" a="1"/>
  <c r="AC11" i="18" s="1"/>
  <c r="AC30" i="18"/>
  <c r="DR11" i="18" a="1"/>
  <c r="DR11" i="18" s="1"/>
  <c r="AC28" i="18"/>
  <c r="AD10" i="18" a="1"/>
  <c r="AD10" i="18" s="1"/>
  <c r="AE11" i="18" a="1"/>
  <c r="AE11" i="18" s="1"/>
  <c r="AC29" i="18"/>
  <c r="AF26" i="18"/>
  <c r="DS9" i="18" a="1"/>
  <c r="DS9" i="18" s="1"/>
  <c r="AD9" i="18" a="1"/>
  <c r="AD9" i="18" s="1"/>
  <c r="AC10" i="18" a="1"/>
  <c r="AC10" i="18" s="1"/>
  <c r="AD27" i="18"/>
  <c r="AD28" i="18"/>
  <c r="AD29" i="18"/>
  <c r="AC27" i="18"/>
  <c r="AD30" i="18"/>
  <c r="AC9" i="18" a="1"/>
  <c r="AC9" i="18" s="1"/>
  <c r="DS10" i="18" a="1"/>
  <c r="DS10" i="18" s="1"/>
  <c r="AF10" i="18" a="1"/>
  <c r="AF10" i="18" s="1"/>
  <c r="AE30" i="18"/>
  <c r="AE10" i="18" a="1"/>
  <c r="AE10" i="18" s="1"/>
  <c r="AE9" i="18" a="1"/>
  <c r="AE9" i="18" s="1"/>
  <c r="DU11" i="18" a="1"/>
  <c r="DU11" i="18" s="1"/>
  <c r="AF27" i="18"/>
  <c r="DT11" i="18" a="1"/>
  <c r="DT11" i="18" s="1"/>
  <c r="AF11" i="18" a="1"/>
  <c r="AF11" i="18" s="1"/>
  <c r="AE27" i="18"/>
  <c r="DT10" i="18" a="1"/>
  <c r="DT10" i="18" s="1"/>
  <c r="DU10" i="18" a="1"/>
  <c r="DU10" i="18" s="1"/>
  <c r="DT9" i="18" a="1"/>
  <c r="DT9" i="18" s="1"/>
  <c r="AF30" i="18"/>
  <c r="AE28" i="18"/>
  <c r="AF9" i="18" a="1"/>
  <c r="AF9" i="18" s="1"/>
  <c r="DV11" i="18" a="1"/>
  <c r="DV11" i="18" s="1"/>
  <c r="AF28" i="18"/>
  <c r="AE29" i="18"/>
  <c r="AF29" i="18"/>
  <c r="AE26" i="18"/>
  <c r="DU9" i="18" a="1"/>
  <c r="DU9" i="18" s="1"/>
  <c r="AG10" i="18" a="1"/>
  <c r="AG10" i="18" s="1"/>
  <c r="DV10" i="18" a="1"/>
  <c r="DV10" i="18" s="1"/>
  <c r="AG9" i="18" a="1"/>
  <c r="AG9" i="18" s="1"/>
  <c r="AG28" i="18"/>
  <c r="AG26" i="18"/>
  <c r="DV9" i="18" a="1"/>
  <c r="DV9" i="18" s="1"/>
  <c r="AH9" i="18" a="1"/>
  <c r="AH9" i="18" s="1"/>
  <c r="DW9" i="18" a="1"/>
  <c r="DW9" i="18" s="1"/>
  <c r="AH30" i="18"/>
  <c r="AH11" i="18" a="1"/>
  <c r="AH11" i="18" s="1"/>
  <c r="AG11" i="18" a="1"/>
  <c r="AG11" i="18" s="1"/>
  <c r="DX11" i="18" a="1"/>
  <c r="DX11" i="18" s="1"/>
  <c r="DY9" i="18" a="1"/>
  <c r="DY9" i="18" s="1"/>
  <c r="AH10" i="18" a="1"/>
  <c r="AH10" i="18" s="1"/>
  <c r="AH26" i="18"/>
  <c r="AG29" i="18"/>
  <c r="DW11" i="18" a="1"/>
  <c r="DW11" i="18" s="1"/>
  <c r="AG30" i="18"/>
  <c r="AH27" i="18"/>
  <c r="AH28" i="18"/>
  <c r="AG27" i="18"/>
  <c r="DW10" i="18" a="1"/>
  <c r="DW10" i="18" s="1"/>
  <c r="AI11" i="18" a="1"/>
  <c r="AI11" i="18" s="1"/>
  <c r="DY10" i="18" a="1"/>
  <c r="DY10" i="18" s="1"/>
  <c r="AH29" i="18"/>
  <c r="AI28" i="18"/>
  <c r="DY11" i="18" a="1"/>
  <c r="DY11" i="18" s="1"/>
  <c r="DX9" i="18" a="1"/>
  <c r="DX9" i="18" s="1"/>
  <c r="AJ11" i="18" a="1"/>
  <c r="AJ11" i="18" s="1"/>
  <c r="AI26" i="18"/>
  <c r="AI10" i="18" a="1"/>
  <c r="AI10" i="18" s="1"/>
  <c r="DX10" i="18" a="1"/>
  <c r="DX10" i="18" s="1"/>
  <c r="AK27" i="18"/>
  <c r="DZ9" i="18" a="1"/>
  <c r="DZ9" i="18" s="1"/>
  <c r="AI27" i="18"/>
  <c r="AI9" i="18" a="1"/>
  <c r="AI9" i="18" s="1"/>
  <c r="DZ10" i="18" a="1"/>
  <c r="DZ10" i="18" s="1"/>
  <c r="AK10" i="18" a="1"/>
  <c r="AK10" i="18" s="1"/>
  <c r="AJ28" i="18"/>
  <c r="AJ27" i="18"/>
  <c r="AI29" i="18"/>
  <c r="EA10" i="18" a="1"/>
  <c r="EA10" i="18" s="1"/>
  <c r="DZ11" i="18" a="1"/>
  <c r="DZ11" i="18" s="1"/>
  <c r="AK29" i="18"/>
  <c r="AJ29" i="18"/>
  <c r="AK28" i="18"/>
  <c r="AJ30" i="18"/>
  <c r="AJ26" i="18"/>
  <c r="EA9" i="18" a="1"/>
  <c r="EA9" i="18" s="1"/>
  <c r="AL10" i="18" a="1"/>
  <c r="AL10" i="18" s="1"/>
  <c r="AK30" i="18"/>
  <c r="AL11" i="18" a="1"/>
  <c r="AL11" i="18" s="1"/>
  <c r="AK11" i="18" a="1"/>
  <c r="AK11" i="18" s="1"/>
  <c r="AJ10" i="18" a="1"/>
  <c r="AJ10" i="18" s="1"/>
  <c r="AK9" i="18" a="1"/>
  <c r="AK9" i="18" s="1"/>
  <c r="AJ9" i="18" a="1"/>
  <c r="AJ9" i="18" s="1"/>
  <c r="AK26" i="18"/>
  <c r="AI30" i="18"/>
  <c r="AM11" i="18" a="1"/>
  <c r="AM11" i="18" s="1"/>
  <c r="AL9" i="18" a="1"/>
  <c r="AL9" i="18" s="1"/>
  <c r="EA11" i="18" a="1"/>
  <c r="EA11" i="18" s="1"/>
  <c r="AL28" i="18"/>
  <c r="AO10" i="18" a="1"/>
  <c r="AO10" i="18" s="1"/>
  <c r="AL30" i="18"/>
  <c r="AL26" i="18"/>
  <c r="AM27" i="18"/>
  <c r="AL27" i="18"/>
  <c r="EB9" i="18" a="1"/>
  <c r="EB9" i="18" s="1"/>
  <c r="EB11" i="18" a="1"/>
  <c r="EB11" i="18" s="1"/>
  <c r="AL29" i="18"/>
  <c r="EB10" i="18" a="1"/>
  <c r="EB10" i="18" s="1"/>
  <c r="AN29" i="18"/>
  <c r="AN10" i="18" a="1"/>
  <c r="AN10" i="18" s="1"/>
  <c r="AN26" i="18"/>
  <c r="AM10" i="18" a="1"/>
  <c r="AM10" i="18" s="1"/>
  <c r="AM30" i="18"/>
  <c r="AO29" i="18"/>
  <c r="AM26" i="18"/>
  <c r="AN9" i="18" a="1"/>
  <c r="AN9" i="18" s="1"/>
  <c r="AN11" i="18" a="1"/>
  <c r="AN11" i="18" s="1"/>
  <c r="AM9" i="18" a="1"/>
  <c r="AM9" i="18" s="1"/>
  <c r="AN27" i="18"/>
  <c r="EC9" i="18" a="1"/>
  <c r="EC9" i="18" s="1"/>
  <c r="AM29" i="18"/>
  <c r="EC10" i="18" a="1"/>
  <c r="EC10" i="18" s="1"/>
  <c r="AN28" i="18"/>
  <c r="AO11" i="18" a="1"/>
  <c r="AO11" i="18" s="1"/>
  <c r="EC11" i="18" a="1"/>
  <c r="EC11" i="18" s="1"/>
  <c r="AN30" i="18"/>
  <c r="AM28" i="18"/>
  <c r="AP28" i="18"/>
  <c r="AO27" i="18"/>
  <c r="AO26" i="18"/>
  <c r="AP26" i="18"/>
  <c r="ED11" i="18" a="1"/>
  <c r="ED11" i="18" s="1"/>
  <c r="AP10" i="18" a="1"/>
  <c r="AP10" i="18" s="1"/>
  <c r="AO9" i="18" a="1"/>
  <c r="AO9" i="18" s="1"/>
  <c r="ED9" i="18" a="1"/>
  <c r="ED9" i="18" s="1"/>
  <c r="EF10" i="18" a="1"/>
  <c r="EF10" i="18" s="1"/>
  <c r="AR9" i="18" a="1"/>
  <c r="AR9" i="18" s="1"/>
  <c r="AQ29" i="18"/>
  <c r="AO28" i="18"/>
  <c r="EF11" i="18" a="1"/>
  <c r="EF11" i="18" s="1"/>
  <c r="AQ11" i="18" a="1"/>
  <c r="AQ11" i="18" s="1"/>
  <c r="AQ30" i="18"/>
  <c r="ED10" i="18" a="1"/>
  <c r="ED10" i="18" s="1"/>
  <c r="AQ27" i="18"/>
  <c r="AS30" i="18"/>
  <c r="AP9" i="18" a="1"/>
  <c r="AP9" i="18" s="1"/>
  <c r="EF9" i="18" a="1"/>
  <c r="EF9" i="18" s="1"/>
  <c r="AR10" i="18" a="1"/>
  <c r="AR10" i="18" s="1"/>
  <c r="AO30" i="18"/>
  <c r="AQ28" i="18"/>
  <c r="AP11" i="18" a="1"/>
  <c r="AP11" i="18" s="1"/>
  <c r="AS11" i="18" a="1"/>
  <c r="AS11" i="18" s="1"/>
  <c r="AQ9" i="18" a="1"/>
  <c r="AQ9" i="18" s="1"/>
  <c r="AQ10" i="18" a="1"/>
  <c r="AQ10" i="18" s="1"/>
  <c r="EE9" i="18" a="1"/>
  <c r="EE9" i="18" s="1"/>
  <c r="AR28" i="18"/>
  <c r="AT28" i="18"/>
  <c r="AP29" i="18"/>
  <c r="AS29" i="18"/>
  <c r="AR26" i="18"/>
  <c r="EE10" i="18" a="1"/>
  <c r="EE10" i="18" s="1"/>
  <c r="AT26" i="18"/>
  <c r="AP30" i="18"/>
  <c r="AS28" i="18"/>
  <c r="AP27" i="18"/>
  <c r="AS26" i="18"/>
  <c r="AQ26" i="18"/>
  <c r="AR29" i="18"/>
  <c r="AR30" i="18"/>
  <c r="AS9" i="18" a="1"/>
  <c r="AS9" i="18" s="1"/>
  <c r="AR11" i="18" a="1"/>
  <c r="AR11" i="18" s="1"/>
  <c r="AR27" i="18"/>
  <c r="AT30" i="18"/>
  <c r="AT10" i="18" a="1"/>
  <c r="AT10" i="18" s="1"/>
  <c r="AS10" i="18" a="1"/>
  <c r="AS10" i="18" s="1"/>
  <c r="AS27" i="18"/>
  <c r="AU11" i="18" a="1"/>
  <c r="AU11" i="18" s="1"/>
  <c r="AT27" i="18"/>
  <c r="AU9" i="18" a="1"/>
  <c r="AU9" i="18" s="1"/>
  <c r="AU10" i="18" a="1"/>
  <c r="AU10" i="18" s="1"/>
  <c r="AT29" i="18"/>
  <c r="AU28" i="18"/>
  <c r="AU26" i="18"/>
  <c r="AU27" i="18"/>
  <c r="AT9" i="18" a="1"/>
  <c r="AT9" i="18" s="1"/>
  <c r="AX26" i="18"/>
  <c r="AU30" i="18"/>
  <c r="AT11" i="18" a="1"/>
  <c r="AT11" i="18" s="1"/>
  <c r="AU29" i="18"/>
  <c r="AV26" i="18"/>
  <c r="AV29" i="18"/>
  <c r="AV11" i="18" a="1"/>
  <c r="AV11" i="18" s="1"/>
  <c r="AV9" i="18" a="1"/>
  <c r="AV9" i="18" s="1"/>
  <c r="AW29" i="18"/>
  <c r="AV28" i="18"/>
  <c r="AY9" i="18" a="1"/>
  <c r="AY9" i="18" s="1"/>
  <c r="AV30" i="18"/>
  <c r="AV10" i="18" a="1"/>
  <c r="AV10" i="18" s="1"/>
  <c r="AY30" i="18"/>
  <c r="AW9" i="18" a="1"/>
  <c r="AW9" i="18" s="1"/>
  <c r="AX27" i="18"/>
  <c r="AW11" i="18" a="1"/>
  <c r="AW11" i="18" s="1"/>
  <c r="AV27" i="18"/>
  <c r="AX28" i="18"/>
  <c r="AX10" i="18" a="1"/>
  <c r="AX10" i="18" s="1"/>
  <c r="AW10" i="18" a="1"/>
  <c r="AW10" i="18" s="1"/>
  <c r="AY11" i="18" a="1"/>
  <c r="AY11" i="18" s="1"/>
  <c r="AX30" i="18"/>
  <c r="AX11" i="18" a="1"/>
  <c r="AX11" i="18" s="1"/>
  <c r="AW27" i="18"/>
  <c r="AX9" i="18" a="1"/>
  <c r="AX9" i="18" s="1"/>
  <c r="AW28" i="18"/>
  <c r="AW30" i="18"/>
  <c r="BA9" i="18" a="1"/>
  <c r="BA9" i="18" s="1"/>
  <c r="AY27" i="18"/>
  <c r="AX29" i="18"/>
  <c r="AW26" i="18"/>
  <c r="AY10" i="18" a="1"/>
  <c r="AY10" i="18" s="1"/>
  <c r="AZ29" i="18"/>
  <c r="AZ26" i="18"/>
  <c r="AY29" i="18"/>
  <c r="AY26" i="18"/>
  <c r="BA26" i="18"/>
  <c r="AZ9" i="18" a="1"/>
  <c r="AZ9" i="18" s="1"/>
  <c r="AZ27" i="18"/>
  <c r="BA10" i="18" a="1"/>
  <c r="BA10" i="18" s="1"/>
  <c r="AZ10" i="18" a="1"/>
  <c r="AZ10" i="18" s="1"/>
  <c r="AZ30" i="18"/>
  <c r="AY28" i="18"/>
  <c r="BB28" i="18"/>
  <c r="AZ28" i="18"/>
  <c r="BC28" i="18"/>
  <c r="BA29" i="18"/>
  <c r="BA28" i="18"/>
  <c r="BC11" i="18" a="1"/>
  <c r="BC11" i="18" s="1"/>
  <c r="AZ11" i="18" a="1"/>
  <c r="AZ11" i="18" s="1"/>
  <c r="BA27" i="18"/>
  <c r="BC26" i="18"/>
  <c r="BC10" i="18" a="1"/>
  <c r="BC10" i="18" s="1"/>
  <c r="BB30" i="18"/>
  <c r="BB10" i="18" a="1"/>
  <c r="BB10" i="18" s="1"/>
  <c r="BC27" i="18"/>
  <c r="BB9" i="18" a="1"/>
  <c r="BB9" i="18" s="1"/>
  <c r="BC30" i="18"/>
  <c r="BA11" i="18" a="1"/>
  <c r="BA11" i="18" s="1"/>
  <c r="BC29" i="18"/>
  <c r="BB11" i="18" a="1"/>
  <c r="BB11" i="18" s="1"/>
  <c r="BB26" i="18"/>
  <c r="BC9" i="18" a="1"/>
  <c r="BC9" i="18" s="1"/>
  <c r="BA30" i="18"/>
  <c r="BB29" i="18"/>
  <c r="BB27" i="18"/>
  <c r="BE26" i="18"/>
  <c r="BD26" i="18"/>
  <c r="BD29" i="18"/>
  <c r="BD27" i="18"/>
  <c r="BD10" i="18" a="1"/>
  <c r="BD10" i="18" s="1"/>
  <c r="BD28" i="18"/>
  <c r="BD30" i="18"/>
  <c r="BE28" i="18"/>
  <c r="BD11" i="18" a="1"/>
  <c r="BD11" i="18" s="1"/>
  <c r="BE29" i="18"/>
  <c r="BE30" i="18"/>
  <c r="BD9" i="18" a="1"/>
  <c r="BD9" i="18" s="1"/>
  <c r="BF27" i="18"/>
  <c r="BE27" i="18"/>
  <c r="BE11" i="18" a="1"/>
  <c r="BE11" i="18" s="1"/>
  <c r="BE9" i="18" a="1"/>
  <c r="BE9" i="18" s="1"/>
  <c r="BE10" i="18" a="1"/>
  <c r="BE10" i="18" s="1"/>
  <c r="BH29" i="18"/>
  <c r="BG29" i="18"/>
  <c r="BG27" i="18"/>
  <c r="BF9" i="18" a="1"/>
  <c r="BF9" i="18" s="1"/>
  <c r="BF30" i="18"/>
  <c r="BF26" i="18"/>
  <c r="BH9" i="18" a="1"/>
  <c r="BH9" i="18" s="1"/>
  <c r="BK11" i="18" a="1"/>
  <c r="BK11" i="18" s="1"/>
  <c r="BG10" i="18" a="1"/>
  <c r="BG10" i="18" s="1"/>
  <c r="BH30" i="18"/>
  <c r="BG9" i="18" a="1"/>
  <c r="BG9" i="18" s="1"/>
  <c r="BF11" i="18" a="1"/>
  <c r="BF11" i="18" s="1"/>
  <c r="BG11" i="18" a="1"/>
  <c r="BG11" i="18" s="1"/>
  <c r="BG28" i="18"/>
  <c r="BG30" i="18"/>
  <c r="BF29" i="18"/>
  <c r="BH10" i="18" a="1"/>
  <c r="BH10" i="18" s="1"/>
  <c r="BG26" i="18"/>
  <c r="BF28" i="18"/>
  <c r="BH11" i="18" a="1"/>
  <c r="BH11" i="18" s="1"/>
  <c r="BF10" i="18" a="1"/>
  <c r="BF10" i="18" s="1"/>
  <c r="BH26" i="18"/>
  <c r="BJ30" i="18"/>
  <c r="BH28" i="18"/>
  <c r="BK26" i="18"/>
  <c r="BH27" i="18"/>
  <c r="BK10" i="18" a="1"/>
  <c r="BK10" i="18" s="1"/>
  <c r="BJ26" i="18"/>
  <c r="BK29" i="18"/>
  <c r="BJ9" i="18" a="1"/>
  <c r="BJ9" i="18" s="1"/>
  <c r="BI29" i="18"/>
  <c r="BI26" i="18"/>
  <c r="BK9" i="18" a="1"/>
  <c r="BK9" i="18" s="1"/>
  <c r="BI30" i="18"/>
  <c r="BK28" i="18"/>
  <c r="BK27" i="18"/>
  <c r="BI10" i="18" a="1"/>
  <c r="BI10" i="18" s="1"/>
  <c r="BL10" i="18" a="1"/>
  <c r="BL10" i="18" s="1"/>
  <c r="BK30" i="18"/>
  <c r="BI27" i="18"/>
  <c r="BJ29" i="18"/>
  <c r="BJ28" i="18"/>
  <c r="BJ10" i="18" a="1"/>
  <c r="BJ10" i="18" s="1"/>
  <c r="BL26" i="18"/>
  <c r="BI11" i="18" a="1"/>
  <c r="BI11" i="18" s="1"/>
  <c r="BI9" i="18" a="1"/>
  <c r="BI9" i="18" s="1"/>
  <c r="BJ11" i="18" a="1"/>
  <c r="BJ11" i="18" s="1"/>
  <c r="BI28" i="18"/>
  <c r="BL11" i="18" a="1"/>
  <c r="BL11" i="18" s="1"/>
  <c r="BL27" i="18"/>
  <c r="BL30" i="18"/>
  <c r="BL29" i="18"/>
  <c r="BL28" i="18"/>
  <c r="BL9" i="18" a="1"/>
  <c r="BL9" i="18" s="1"/>
  <c r="BJ27" i="18"/>
  <c r="BM10" i="18" a="1"/>
  <c r="BM10" i="18" s="1"/>
  <c r="BO10" i="18" a="1"/>
  <c r="BO10" i="18" s="1"/>
  <c r="BM9" i="18" a="1"/>
  <c r="BM9" i="18" s="1"/>
  <c r="BM29" i="18"/>
  <c r="BN26" i="18"/>
  <c r="BM28" i="18"/>
  <c r="BM27" i="18"/>
  <c r="BM11" i="18" a="1"/>
  <c r="BM11" i="18" s="1"/>
  <c r="BM30" i="18"/>
  <c r="BM26" i="18"/>
  <c r="BN29" i="18"/>
  <c r="BN11" i="18" a="1"/>
  <c r="BN11" i="18" s="1"/>
  <c r="BO29" i="18"/>
  <c r="BO30" i="18"/>
  <c r="BO28" i="18"/>
  <c r="BN10" i="18" a="1"/>
  <c r="BN10" i="18" s="1"/>
  <c r="BO26" i="18"/>
  <c r="BO11" i="18" a="1"/>
  <c r="BO11" i="18" s="1"/>
  <c r="BN27" i="18"/>
  <c r="BN9" i="18" a="1"/>
  <c r="BN9" i="18" s="1"/>
  <c r="BO9" i="18" a="1"/>
  <c r="BO9" i="18" s="1"/>
  <c r="BN28" i="18"/>
  <c r="BN30" i="18"/>
  <c r="BO27" i="18"/>
  <c r="BR11" i="18" a="1"/>
  <c r="BR11" i="18" s="1"/>
  <c r="BS28" i="18"/>
  <c r="BR9" i="18" a="1"/>
  <c r="BR9" i="18" s="1"/>
  <c r="BS9" i="18" a="1"/>
  <c r="BS9" i="18" s="1"/>
  <c r="BP9" i="18" a="1"/>
  <c r="BP9" i="18" s="1"/>
  <c r="BP29" i="18"/>
  <c r="BP26" i="18"/>
  <c r="BP27" i="18"/>
  <c r="BS11" i="18" a="1"/>
  <c r="BS11" i="18" s="1"/>
  <c r="BP28" i="18"/>
  <c r="BP10" i="18" a="1"/>
  <c r="BP10" i="18" s="1"/>
  <c r="BP30" i="18"/>
  <c r="BP11" i="18" a="1"/>
  <c r="BP11" i="18" s="1"/>
  <c r="BU27" i="18"/>
  <c r="BS29" i="18"/>
  <c r="BS10" i="18" a="1"/>
  <c r="BS10" i="18" s="1"/>
  <c r="BT28" i="18"/>
  <c r="BS27" i="18"/>
  <c r="BT10" i="18" a="1"/>
  <c r="BT10" i="18" s="1"/>
  <c r="BS30" i="18"/>
  <c r="BU26" i="18"/>
  <c r="BQ26" i="18"/>
  <c r="BT29" i="18"/>
  <c r="BQ29" i="18"/>
  <c r="BR28" i="18"/>
  <c r="BU9" i="18" a="1"/>
  <c r="BU9" i="18" s="1"/>
  <c r="BU30" i="18"/>
  <c r="BT30" i="18"/>
  <c r="BR29" i="18"/>
  <c r="BQ28" i="18"/>
  <c r="BQ27" i="18"/>
  <c r="BT11" i="18" a="1"/>
  <c r="BT11" i="18" s="1"/>
  <c r="BU11" i="18" a="1"/>
  <c r="BU11" i="18" s="1"/>
  <c r="BR27" i="18"/>
  <c r="BR30" i="18"/>
  <c r="BT9" i="18" a="1"/>
  <c r="BT9" i="18" s="1"/>
  <c r="BR10" i="18" a="1"/>
  <c r="BR10" i="18" s="1"/>
  <c r="BQ9" i="18" a="1"/>
  <c r="BQ9" i="18" s="1"/>
  <c r="BQ10" i="18" a="1"/>
  <c r="BQ10" i="18" s="1"/>
  <c r="BQ11" i="18" a="1"/>
  <c r="BQ11" i="18" s="1"/>
  <c r="BU29" i="18"/>
  <c r="BT26" i="18"/>
  <c r="BR26" i="18"/>
  <c r="BQ30" i="18"/>
  <c r="BV10" i="18" a="1"/>
  <c r="BV10" i="18" s="1"/>
  <c r="BT27" i="18"/>
  <c r="BV26" i="18"/>
  <c r="BS26" i="18"/>
  <c r="BV11" i="18" a="1"/>
  <c r="BV11" i="18" s="1"/>
  <c r="BU10" i="18" a="1"/>
  <c r="BU10" i="18" s="1"/>
  <c r="BU28" i="18"/>
  <c r="BV30" i="18"/>
  <c r="BW27" i="18"/>
  <c r="BV29" i="18"/>
  <c r="BV9" i="18" a="1"/>
  <c r="BV9" i="18" s="1"/>
  <c r="BY9" i="18" a="1"/>
  <c r="BY9" i="18" s="1"/>
  <c r="BW10" i="18" a="1"/>
  <c r="BW10" i="18" s="1"/>
  <c r="BV28" i="18"/>
  <c r="BW29" i="18"/>
  <c r="BV27" i="18"/>
  <c r="BW9" i="18" a="1"/>
  <c r="BW9" i="18" s="1"/>
  <c r="BX9" i="18" a="1"/>
  <c r="BX9" i="18" s="1"/>
  <c r="BX27" i="18"/>
  <c r="BX10" i="18" a="1"/>
  <c r="BX10" i="18" s="1"/>
  <c r="BW26" i="18"/>
  <c r="BW28" i="18"/>
  <c r="BX11" i="18" a="1"/>
  <c r="BX11" i="18" s="1"/>
  <c r="BX28" i="18"/>
  <c r="BW30" i="18"/>
  <c r="BW11" i="18" a="1"/>
  <c r="BW11" i="18" s="1"/>
  <c r="BX26" i="18"/>
  <c r="BY10" i="18" a="1"/>
  <c r="BY10" i="18" s="1"/>
  <c r="BY29" i="18"/>
  <c r="BX29" i="18"/>
  <c r="BX30" i="18"/>
  <c r="BZ28" i="18"/>
  <c r="CA27" i="18"/>
  <c r="BY26" i="18"/>
  <c r="CA30" i="18"/>
  <c r="BY28" i="18"/>
  <c r="BY11" i="18" a="1"/>
  <c r="BY11" i="18" s="1"/>
  <c r="BY30" i="18"/>
  <c r="CA29" i="18"/>
  <c r="BY27" i="18"/>
  <c r="BZ29" i="18"/>
  <c r="BZ26" i="18"/>
  <c r="BZ30" i="18"/>
  <c r="BZ10" i="18" a="1"/>
  <c r="BZ10" i="18" s="1"/>
  <c r="CA11" i="18" a="1"/>
  <c r="CA11" i="18" s="1"/>
  <c r="BZ11" i="18" a="1"/>
  <c r="BZ11" i="18" s="1"/>
  <c r="BZ27" i="18"/>
  <c r="BZ9" i="18" a="1"/>
  <c r="BZ9" i="18" s="1"/>
  <c r="CA28" i="18"/>
  <c r="CB26" i="18"/>
  <c r="CB29" i="18"/>
  <c r="CC26" i="18"/>
  <c r="CC9" i="18" a="1"/>
  <c r="CC9" i="18" s="1"/>
  <c r="CA9" i="18" a="1"/>
  <c r="CA9" i="18" s="1"/>
  <c r="CA26" i="18"/>
  <c r="CB27" i="18"/>
  <c r="CA10" i="18" a="1"/>
  <c r="CA10" i="18" s="1"/>
  <c r="CB30" i="18"/>
  <c r="CB28" i="18"/>
  <c r="CC11" i="18" a="1"/>
  <c r="CC11" i="18" s="1"/>
  <c r="CB10" i="18" a="1"/>
  <c r="CB10" i="18" s="1"/>
  <c r="CB9" i="18" a="1"/>
  <c r="CB9" i="18" s="1"/>
  <c r="CE10" i="18" a="1"/>
  <c r="CE10" i="18" s="1"/>
  <c r="CE29" i="18"/>
  <c r="CB11" i="18" a="1"/>
  <c r="CB11" i="18" s="1"/>
  <c r="CC30" i="18"/>
  <c r="CF10" i="18" a="1"/>
  <c r="CF10" i="18" s="1"/>
  <c r="CC28" i="18"/>
  <c r="CE11" i="18" a="1"/>
  <c r="CE11" i="18" s="1"/>
  <c r="CF11" i="18" a="1"/>
  <c r="CF11" i="18" s="1"/>
  <c r="CC27" i="18"/>
  <c r="CC10" i="18" a="1"/>
  <c r="CC10" i="18" s="1"/>
  <c r="CE9" i="18" a="1"/>
  <c r="CE9" i="18" s="1"/>
  <c r="CC29" i="18"/>
  <c r="CF26" i="18"/>
  <c r="CI9" i="18" a="1"/>
  <c r="CI9" i="18" s="1"/>
  <c r="CE30" i="18"/>
  <c r="CE26" i="18"/>
  <c r="CF28" i="18"/>
  <c r="CG26" i="18"/>
  <c r="CF9" i="18" a="1"/>
  <c r="CF9" i="18" s="1"/>
  <c r="CD26" i="18"/>
  <c r="CE28" i="18"/>
  <c r="CD30" i="18"/>
  <c r="CE27" i="18"/>
  <c r="CD11" i="18" a="1"/>
  <c r="CD11" i="18" s="1"/>
  <c r="CD27" i="18"/>
  <c r="CD10" i="18" a="1"/>
  <c r="CD10" i="18" s="1"/>
  <c r="CD28" i="18"/>
  <c r="CD9" i="18" a="1"/>
  <c r="CD9" i="18" s="1"/>
  <c r="CD29" i="18"/>
  <c r="CF27" i="18"/>
  <c r="CG30" i="18"/>
  <c r="CG10" i="18" a="1"/>
  <c r="CG10" i="18" s="1"/>
  <c r="CG29" i="18"/>
  <c r="CG27" i="18"/>
  <c r="CG11" i="18" a="1"/>
  <c r="CG11" i="18" s="1"/>
  <c r="CG9" i="18" a="1"/>
  <c r="CG9" i="18" s="1"/>
  <c r="CF30" i="18"/>
  <c r="CF29" i="18"/>
  <c r="CJ30" i="18"/>
  <c r="CH26" i="18"/>
  <c r="CI30" i="18"/>
  <c r="CH28" i="18"/>
  <c r="CI26" i="18"/>
  <c r="CI10" i="18" a="1"/>
  <c r="CI10" i="18" s="1"/>
  <c r="CG28" i="18"/>
  <c r="CI29" i="18"/>
  <c r="CI27" i="18"/>
  <c r="CI28" i="18"/>
  <c r="CI11" i="18" a="1"/>
  <c r="CI11" i="18" s="1"/>
  <c r="CH10" i="18" a="1"/>
  <c r="CH10" i="18" s="1"/>
  <c r="CH27" i="18"/>
  <c r="CH11" i="18" a="1"/>
  <c r="CH11" i="18" s="1"/>
  <c r="CJ11" i="18" a="1"/>
  <c r="CJ11" i="18" s="1"/>
  <c r="CK26" i="18"/>
  <c r="CH9" i="18" a="1"/>
  <c r="CH9" i="18" s="1"/>
  <c r="CJ27" i="18"/>
  <c r="CH30" i="18"/>
  <c r="CM30" i="18"/>
  <c r="CH29" i="18"/>
  <c r="CK11" i="18" a="1"/>
  <c r="CK11" i="18" s="1"/>
  <c r="CJ26" i="18"/>
  <c r="CJ9" i="18" a="1"/>
  <c r="CJ9" i="18" s="1"/>
  <c r="CJ29" i="18"/>
  <c r="CL11" i="18" a="1"/>
  <c r="CL11" i="18" s="1"/>
  <c r="CJ28" i="18"/>
  <c r="CJ10" i="18" a="1"/>
  <c r="CJ10" i="18" s="1"/>
  <c r="CK30" i="18"/>
  <c r="CL26" i="18"/>
  <c r="CL10" i="18" a="1"/>
  <c r="CL10" i="18" s="1"/>
  <c r="CK9" i="18" a="1"/>
  <c r="CK9" i="18" s="1"/>
  <c r="CO30" i="18"/>
  <c r="CL27" i="18"/>
  <c r="CL9" i="18" a="1"/>
  <c r="CL9" i="18" s="1"/>
  <c r="CK29" i="18"/>
  <c r="CK10" i="18" a="1"/>
  <c r="CK10" i="18" s="1"/>
  <c r="CK28" i="18"/>
  <c r="CK27" i="18"/>
  <c r="CM11" i="18" a="1"/>
  <c r="CM11" i="18" s="1"/>
  <c r="CO28" i="18"/>
  <c r="CL29" i="18"/>
  <c r="CL30" i="18"/>
  <c r="CO9" i="18" a="1"/>
  <c r="CO9" i="18" s="1"/>
  <c r="CL28" i="18"/>
  <c r="CM26" i="18"/>
  <c r="CM10" i="18" a="1"/>
  <c r="CM10" i="18" s="1"/>
  <c r="CO29" i="18"/>
  <c r="CO27" i="18"/>
  <c r="CM29" i="18"/>
  <c r="CO10" i="18" a="1"/>
  <c r="CO10" i="18" s="1"/>
  <c r="CQ11" i="18" a="1"/>
  <c r="CQ11" i="18" s="1"/>
  <c r="CM9" i="18" a="1"/>
  <c r="CM9" i="18" s="1"/>
  <c r="CM28" i="18"/>
  <c r="CM27" i="18"/>
  <c r="CP10" i="18" a="1"/>
  <c r="CP10" i="18" s="1"/>
  <c r="CP26" i="18"/>
  <c r="CP28" i="18"/>
  <c r="CP11" i="18" a="1"/>
  <c r="CP11" i="18" s="1"/>
  <c r="CP27" i="18"/>
  <c r="CQ28" i="18"/>
  <c r="CN9" i="18" a="1"/>
  <c r="CN9" i="18" s="1"/>
  <c r="CN30" i="18"/>
  <c r="CN26" i="18"/>
  <c r="CP9" i="18" a="1"/>
  <c r="CP9" i="18" s="1"/>
  <c r="CP30" i="18"/>
  <c r="CN27" i="18"/>
  <c r="CO26" i="18"/>
  <c r="CQ27" i="18"/>
  <c r="CN28" i="18"/>
  <c r="CN11" i="18" a="1"/>
  <c r="CN11" i="18" s="1"/>
  <c r="CN10" i="18" a="1"/>
  <c r="CN10" i="18" s="1"/>
  <c r="CO11" i="18" a="1"/>
  <c r="CO11" i="18" s="1"/>
  <c r="CN29" i="18"/>
  <c r="CS11" i="18" a="1"/>
  <c r="CS11" i="18" s="1"/>
  <c r="CR9" i="18" a="1"/>
  <c r="CR9" i="18" s="1"/>
  <c r="CQ9" i="18" a="1"/>
  <c r="CQ9" i="18" s="1"/>
  <c r="CP29" i="18"/>
  <c r="CS28" i="18"/>
  <c r="CQ30" i="18"/>
  <c r="CQ26" i="18"/>
  <c r="CQ10" i="18" a="1"/>
  <c r="CQ10" i="18" s="1"/>
  <c r="CS9" i="18" a="1"/>
  <c r="CS9" i="18" s="1"/>
  <c r="CS27" i="18"/>
  <c r="CR26" i="18"/>
  <c r="CQ29" i="18"/>
  <c r="CR11" i="18" a="1"/>
  <c r="CR11" i="18" s="1"/>
  <c r="CR29" i="18"/>
  <c r="CR30" i="18"/>
  <c r="CU30" i="18"/>
  <c r="CS26" i="18"/>
  <c r="CU11" i="18" a="1"/>
  <c r="CU11" i="18" s="1"/>
  <c r="CR27" i="18"/>
  <c r="CS10" i="18" a="1"/>
  <c r="CS10" i="18" s="1"/>
  <c r="CS29" i="18"/>
  <c r="CR28" i="18"/>
  <c r="CR10" i="18" a="1"/>
  <c r="CR10" i="18" s="1"/>
  <c r="CT9" i="18" a="1"/>
  <c r="CT9" i="18" s="1"/>
  <c r="CU29" i="18"/>
  <c r="CW26" i="18"/>
  <c r="CU10" i="18" a="1"/>
  <c r="CU10" i="18" s="1"/>
  <c r="CT10" i="18" a="1"/>
  <c r="CT10" i="18" s="1"/>
  <c r="CU26" i="18"/>
  <c r="CW27" i="18"/>
  <c r="CS30" i="18"/>
  <c r="CT27" i="18"/>
  <c r="CV10" i="18" a="1"/>
  <c r="CV10" i="18" s="1"/>
  <c r="CW28" i="18"/>
  <c r="CW30" i="18"/>
  <c r="CW29" i="18"/>
  <c r="CV9" i="18" a="1"/>
  <c r="CV9" i="18" s="1"/>
  <c r="CX27" i="18"/>
  <c r="CT29" i="18"/>
  <c r="CV26" i="18"/>
  <c r="CT26" i="18"/>
  <c r="CV27" i="18"/>
  <c r="CT28" i="18"/>
  <c r="CT30" i="18"/>
  <c r="CV28" i="18"/>
  <c r="CT11" i="18" a="1"/>
  <c r="CT11" i="18" s="1"/>
  <c r="CU9" i="18" a="1"/>
  <c r="CU9" i="18" s="1"/>
  <c r="CU27" i="18"/>
  <c r="CV29" i="18"/>
  <c r="CX29" i="18"/>
  <c r="CU28" i="18"/>
  <c r="CX30" i="18"/>
  <c r="CV11" i="18" a="1"/>
  <c r="CV11" i="18" s="1"/>
  <c r="CY29" i="18"/>
  <c r="CX28" i="18"/>
  <c r="CY28" i="18"/>
  <c r="CY27" i="18"/>
  <c r="CX26" i="18"/>
  <c r="DA29" i="18"/>
  <c r="CV30" i="18"/>
  <c r="CZ26" i="18"/>
  <c r="CZ28" i="18"/>
  <c r="CY30" i="18"/>
  <c r="DA26" i="18"/>
  <c r="CZ30" i="18"/>
  <c r="CZ27" i="18"/>
  <c r="CZ29" i="18"/>
  <c r="DA30" i="18"/>
  <c r="CY26" i="18"/>
  <c r="DB28" i="18"/>
  <c r="DA28" i="18"/>
  <c r="DA27" i="18"/>
  <c r="DB26" i="18"/>
  <c r="DB27" i="18"/>
  <c r="DB30" i="18"/>
  <c r="DC26" i="18"/>
  <c r="DF27" i="18"/>
  <c r="DF26" i="18"/>
  <c r="DE30" i="18"/>
  <c r="DF29" i="18"/>
  <c r="DB29" i="18"/>
  <c r="DC28" i="18"/>
  <c r="DF28" i="18"/>
  <c r="DC30" i="18"/>
  <c r="DC29" i="18"/>
  <c r="DD28" i="18"/>
  <c r="DH27" i="18"/>
  <c r="DC27" i="18"/>
  <c r="DE26" i="18"/>
  <c r="DD30" i="18"/>
  <c r="DE29" i="18"/>
  <c r="DH29" i="18"/>
  <c r="DE28" i="18"/>
  <c r="DD27" i="18"/>
  <c r="DD29" i="18"/>
  <c r="DD26" i="18"/>
  <c r="DE27" i="18"/>
  <c r="DF30" i="18"/>
  <c r="DH30" i="18"/>
  <c r="DH28" i="18"/>
  <c r="DG29" i="18"/>
  <c r="DG27" i="18"/>
  <c r="DJ27" i="18"/>
  <c r="DH26" i="18"/>
  <c r="DG28" i="18"/>
  <c r="DI28" i="18"/>
  <c r="DG26" i="18"/>
  <c r="DJ26" i="18"/>
  <c r="DG30" i="18"/>
  <c r="DJ28" i="18"/>
  <c r="DI29" i="18"/>
  <c r="DJ30" i="18"/>
  <c r="DI27" i="18"/>
  <c r="DJ29" i="18"/>
  <c r="DI26" i="18"/>
  <c r="DI30" i="18"/>
  <c r="DM26" i="18"/>
  <c r="DM27" i="18"/>
  <c r="DM29" i="18"/>
  <c r="DM28" i="18"/>
  <c r="DK30" i="18"/>
  <c r="DK26" i="18"/>
  <c r="DK28" i="18"/>
  <c r="DK27" i="18"/>
  <c r="DK29" i="18"/>
  <c r="DN30" i="18"/>
  <c r="DM30" i="18"/>
  <c r="DL26" i="18"/>
  <c r="DL30" i="18"/>
  <c r="DL28" i="18"/>
  <c r="DN27" i="18"/>
  <c r="DN26" i="18"/>
  <c r="DN28" i="18"/>
  <c r="DN29" i="18"/>
  <c r="DL27" i="18"/>
  <c r="DL29" i="18"/>
  <c r="DO30" i="18"/>
  <c r="DO29" i="18"/>
  <c r="DO27" i="18"/>
  <c r="DP27" i="18"/>
  <c r="DP26" i="18"/>
  <c r="DO28" i="18"/>
  <c r="DQ26" i="18"/>
  <c r="DO26" i="18"/>
  <c r="DP29" i="18"/>
  <c r="DP30" i="18"/>
  <c r="DQ29" i="18"/>
  <c r="DQ28" i="18"/>
  <c r="DP28" i="18"/>
  <c r="DS30" i="18"/>
  <c r="DR28" i="18"/>
  <c r="DQ27" i="18"/>
  <c r="DR30" i="18"/>
  <c r="DT28" i="18"/>
  <c r="DQ30" i="18"/>
  <c r="DR27" i="18"/>
  <c r="DR29" i="18"/>
  <c r="DS28" i="18"/>
  <c r="DR26" i="18"/>
  <c r="DT26" i="18"/>
  <c r="DT29" i="18"/>
  <c r="DS27" i="18"/>
  <c r="DT27" i="18"/>
  <c r="DS29" i="18"/>
  <c r="DS26" i="18"/>
  <c r="DT30" i="18"/>
  <c r="DU26" i="18"/>
  <c r="DV28" i="18"/>
  <c r="DU27" i="18"/>
  <c r="DU28" i="18"/>
  <c r="DV26" i="18"/>
  <c r="DV27" i="18"/>
  <c r="DV30" i="18"/>
  <c r="DU30" i="18"/>
  <c r="DU29" i="18"/>
  <c r="DV29" i="18"/>
  <c r="DW28" i="18"/>
  <c r="DW30" i="18"/>
  <c r="DW27" i="18"/>
  <c r="DW26" i="18"/>
  <c r="DX29" i="18"/>
  <c r="DW29" i="18"/>
  <c r="DX30" i="18"/>
  <c r="DX28" i="18"/>
  <c r="DY28" i="18"/>
  <c r="DX26" i="18"/>
  <c r="DX27" i="18"/>
  <c r="DZ28" i="18"/>
  <c r="EA30" i="18"/>
  <c r="EA28" i="18"/>
  <c r="EA29" i="18"/>
  <c r="DZ27" i="18"/>
  <c r="ED28" i="18"/>
  <c r="DZ30" i="18"/>
  <c r="DY30" i="18"/>
  <c r="DY27" i="18"/>
  <c r="EA26" i="18"/>
  <c r="DY26" i="18"/>
  <c r="EA27" i="18"/>
  <c r="DY29" i="18"/>
  <c r="DZ26" i="18"/>
  <c r="DZ29" i="18"/>
  <c r="EB29" i="18"/>
  <c r="EB27" i="18"/>
  <c r="EC27" i="18"/>
  <c r="ED26" i="18"/>
  <c r="EB26" i="18"/>
  <c r="ED27" i="18"/>
  <c r="EB30" i="18"/>
  <c r="EC26" i="18"/>
  <c r="ED29" i="18"/>
  <c r="EB28" i="18"/>
  <c r="EC28" i="18"/>
  <c r="EC30" i="18"/>
  <c r="ED30" i="18"/>
  <c r="EE28" i="18"/>
  <c r="EE29" i="18"/>
  <c r="EC29" i="18"/>
  <c r="EF29" i="18"/>
  <c r="EE30" i="18"/>
  <c r="EF26" i="18"/>
  <c r="EF30" i="18"/>
  <c r="EF27" i="18"/>
  <c r="EF28" i="18"/>
  <c r="EE26" i="18"/>
  <c r="MO9" i="17"/>
  <c r="MP9" i="17" s="1"/>
  <c r="AV54" i="18"/>
  <c r="AR54" i="18"/>
  <c r="AT54" i="18"/>
  <c r="AQ55" i="18"/>
  <c r="AV55" i="18"/>
  <c r="AV58" i="18"/>
  <c r="AO58" i="18"/>
  <c r="V55" i="18"/>
  <c r="AR58" i="18"/>
  <c r="AQ59" i="18"/>
  <c r="X59" i="18"/>
  <c r="E58" i="18"/>
  <c r="AI58" i="18"/>
  <c r="U57" i="18"/>
  <c r="O58" i="18"/>
  <c r="AC57" i="18"/>
  <c r="F54" i="18"/>
  <c r="O55" i="18"/>
  <c r="AO59" i="18"/>
  <c r="AO57" i="18"/>
  <c r="AS56" i="18"/>
  <c r="AS58" i="18"/>
  <c r="P56" i="18"/>
  <c r="AG55" i="18"/>
  <c r="AM54" i="18"/>
  <c r="V56" i="18"/>
  <c r="V64" i="18" s="1"/>
  <c r="Z58" i="18"/>
  <c r="R54" i="18"/>
  <c r="I54" i="18"/>
  <c r="AA58" i="18"/>
  <c r="AS57" i="18"/>
  <c r="K56" i="18"/>
  <c r="Q57" i="18"/>
  <c r="Q65" i="18" s="1"/>
  <c r="X56" i="18"/>
  <c r="AH58" i="18"/>
  <c r="AL57" i="18"/>
  <c r="AL65" i="18" s="1"/>
  <c r="AU55" i="18"/>
  <c r="AU63" i="18" s="1"/>
  <c r="AE58" i="18"/>
  <c r="AE66" i="18" s="1"/>
  <c r="K57" i="18"/>
  <c r="K65" i="18" s="1"/>
  <c r="AU59" i="18"/>
  <c r="AU67" i="18" s="1"/>
  <c r="X55" i="18"/>
  <c r="V57" i="18"/>
  <c r="V65" i="18" s="1"/>
  <c r="I57" i="18"/>
  <c r="S57" i="18"/>
  <c r="S65" i="18" s="1"/>
  <c r="I59" i="18"/>
  <c r="M57" i="18"/>
  <c r="AN56" i="18"/>
  <c r="AN58" i="18"/>
  <c r="AN66" i="18" s="1"/>
  <c r="AQ58" i="18"/>
  <c r="AK57" i="18"/>
  <c r="H56" i="18"/>
  <c r="AA59" i="18"/>
  <c r="R58" i="18"/>
  <c r="AK54" i="18"/>
  <c r="Y56" i="18"/>
  <c r="W56" i="18"/>
  <c r="AJ59" i="18"/>
  <c r="AH54" i="18"/>
  <c r="AN55" i="18"/>
  <c r="AJ56" i="18"/>
  <c r="R57" i="18"/>
  <c r="AC56" i="18"/>
  <c r="AC64" i="18" s="1"/>
  <c r="K55" i="18"/>
  <c r="K63" i="18" s="1"/>
  <c r="J55" i="18"/>
  <c r="N54" i="18"/>
  <c r="R56" i="18"/>
  <c r="AN59" i="18"/>
  <c r="AC55" i="18"/>
  <c r="P57" i="18"/>
  <c r="O57" i="18"/>
  <c r="AM55" i="18"/>
  <c r="AQ54" i="18"/>
  <c r="AQ62" i="18" s="1"/>
  <c r="AD56" i="18"/>
  <c r="T59" i="18"/>
  <c r="J57" i="18"/>
  <c r="N57" i="18"/>
  <c r="AH57" i="18"/>
  <c r="AB56" i="18"/>
  <c r="AB64" i="18" s="1"/>
  <c r="Y57" i="18"/>
  <c r="Y65" i="18" s="1"/>
  <c r="E56" i="18"/>
  <c r="AM57" i="18"/>
  <c r="AM65" i="18" s="1"/>
  <c r="AR55" i="18"/>
  <c r="X58" i="18"/>
  <c r="X66" i="18" s="1"/>
  <c r="L59" i="18"/>
  <c r="AD58" i="18"/>
  <c r="AI54" i="18"/>
  <c r="AI62" i="18" s="1"/>
  <c r="AS55" i="18"/>
  <c r="AS63" i="18" s="1"/>
  <c r="AH55" i="18"/>
  <c r="T58" i="18"/>
  <c r="AJ58" i="18"/>
  <c r="Q56" i="18"/>
  <c r="AT56" i="18"/>
  <c r="AT64" i="18" s="1"/>
  <c r="AC59" i="18"/>
  <c r="Z56" i="18"/>
  <c r="AU56" i="18"/>
  <c r="T57" i="18"/>
  <c r="H55" i="18"/>
  <c r="W55" i="18"/>
  <c r="W63" i="18" s="1"/>
  <c r="M54" i="18"/>
  <c r="M62" i="18" s="1"/>
  <c r="AI59" i="18"/>
  <c r="AK56" i="18"/>
  <c r="AT59" i="18"/>
  <c r="AA56" i="18"/>
  <c r="AA64" i="18" s="1"/>
  <c r="Z54" i="18"/>
  <c r="R55" i="18"/>
  <c r="G57" i="18"/>
  <c r="W58" i="18"/>
  <c r="AH56" i="18"/>
  <c r="AH64" i="18" s="1"/>
  <c r="U54" i="18"/>
  <c r="AA55" i="18"/>
  <c r="AA63" i="18" s="1"/>
  <c r="S58" i="18"/>
  <c r="S66" i="18" s="1"/>
  <c r="N56" i="18"/>
  <c r="Q54" i="18"/>
  <c r="AG56" i="18"/>
  <c r="AO55" i="18"/>
  <c r="V58" i="18"/>
  <c r="V66" i="18" s="1"/>
  <c r="AS59" i="18"/>
  <c r="AS67" i="18" s="1"/>
  <c r="W54" i="18"/>
  <c r="AA54" i="18"/>
  <c r="AA62" i="18" s="1"/>
  <c r="J56" i="18"/>
  <c r="G55" i="18"/>
  <c r="P59" i="18"/>
  <c r="P67" i="18" s="1"/>
  <c r="Q59" i="18"/>
  <c r="Q67" i="18" s="1"/>
  <c r="AD54" i="18"/>
  <c r="AP56" i="18"/>
  <c r="H58" i="18"/>
  <c r="F57" i="18"/>
  <c r="AP59" i="18"/>
  <c r="AP67" i="18" s="1"/>
  <c r="S56" i="18"/>
  <c r="S64" i="18" s="1"/>
  <c r="Y58" i="18"/>
  <c r="AT58" i="18"/>
  <c r="Z59" i="18"/>
  <c r="AQ57" i="18"/>
  <c r="AR56" i="18"/>
  <c r="AR64" i="18" s="1"/>
  <c r="P58" i="18"/>
  <c r="P66" i="18" s="1"/>
  <c r="AO54" i="18"/>
  <c r="AO62" i="18" s="1"/>
  <c r="L56" i="18"/>
  <c r="K58" i="18"/>
  <c r="K59" i="18"/>
  <c r="K67" i="18" s="1"/>
  <c r="AG58" i="18"/>
  <c r="AG66" i="18" s="1"/>
  <c r="I56" i="18"/>
  <c r="I64" i="18" s="1"/>
  <c r="AF54" i="18"/>
  <c r="X57" i="18"/>
  <c r="AM58" i="18"/>
  <c r="AM66" i="18" s="1"/>
  <c r="AG59" i="18"/>
  <c r="Q55" i="18"/>
  <c r="G58" i="18"/>
  <c r="AL59" i="18"/>
  <c r="J59" i="18"/>
  <c r="E54" i="18"/>
  <c r="AK55" i="18"/>
  <c r="AK63" i="18" s="1"/>
  <c r="AQ56" i="18"/>
  <c r="M56" i="18"/>
  <c r="M64" i="18" s="1"/>
  <c r="AD57" i="18"/>
  <c r="S54" i="18"/>
  <c r="Q58" i="18"/>
  <c r="Q66" i="18" s="1"/>
  <c r="AT57" i="18"/>
  <c r="M55" i="18"/>
  <c r="AA57" i="18"/>
  <c r="AI57" i="18"/>
  <c r="AF55" i="18"/>
  <c r="AT55" i="18"/>
  <c r="Z55" i="18"/>
  <c r="Z63" i="18" s="1"/>
  <c r="AP54" i="18"/>
  <c r="AP62" i="18" s="1"/>
  <c r="AL58" i="18"/>
  <c r="AL66" i="18" s="1"/>
  <c r="M58" i="18"/>
  <c r="P55" i="18"/>
  <c r="T54" i="18"/>
  <c r="S55" i="18"/>
  <c r="S63" i="18" s="1"/>
  <c r="H57" i="18"/>
  <c r="AE59" i="18"/>
  <c r="AE67" i="18" s="1"/>
  <c r="L54" i="18"/>
  <c r="O56" i="18"/>
  <c r="O64" i="18" s="1"/>
  <c r="AB54" i="18"/>
  <c r="AF58" i="18"/>
  <c r="AF66" i="18" s="1"/>
  <c r="AE57" i="18"/>
  <c r="AE65" i="18" s="1"/>
  <c r="AI55" i="18"/>
  <c r="I58" i="18"/>
  <c r="I66" i="18" s="1"/>
  <c r="G59" i="18"/>
  <c r="AJ55" i="18"/>
  <c r="AJ63" i="18" s="1"/>
  <c r="U55" i="18"/>
  <c r="AG54" i="18"/>
  <c r="U59" i="18"/>
  <c r="U67" i="18" s="1"/>
  <c r="AD59" i="18"/>
  <c r="AE54" i="18"/>
  <c r="AE62" i="18" s="1"/>
  <c r="AN54" i="18"/>
  <c r="AB59" i="18"/>
  <c r="AB67" i="18" s="1"/>
  <c r="I55" i="18"/>
  <c r="T55" i="18"/>
  <c r="T63" i="18" s="1"/>
  <c r="U58" i="18"/>
  <c r="AG57" i="18"/>
  <c r="AG65" i="18" s="1"/>
  <c r="AU58" i="18"/>
  <c r="AU66" i="18" s="1"/>
  <c r="K54" i="18"/>
  <c r="AM56" i="18"/>
  <c r="W57" i="18"/>
  <c r="W65" i="18" s="1"/>
  <c r="H54" i="18"/>
  <c r="W59" i="18"/>
  <c r="AD55" i="18"/>
  <c r="AF56" i="18"/>
  <c r="AF64" i="18" s="1"/>
  <c r="X54" i="18"/>
  <c r="X62" i="18" s="1"/>
  <c r="R59" i="18"/>
  <c r="R67" i="18" s="1"/>
  <c r="AL54" i="18"/>
  <c r="AL62" i="18" s="1"/>
  <c r="AJ54" i="18"/>
  <c r="AJ62" i="18" s="1"/>
  <c r="N59" i="18"/>
  <c r="N67" i="18" s="1"/>
  <c r="AB57" i="18"/>
  <c r="AB65" i="18" s="1"/>
  <c r="AV57" i="18"/>
  <c r="AV65" i="18" s="1"/>
  <c r="G56" i="18"/>
  <c r="AC58" i="18"/>
  <c r="AC66" i="18" s="1"/>
  <c r="AB58" i="18"/>
  <c r="AB66" i="18" s="1"/>
  <c r="L58" i="18"/>
  <c r="L66" i="18" s="1"/>
  <c r="H59" i="18"/>
  <c r="AH59" i="18"/>
  <c r="AH67" i="18" s="1"/>
  <c r="L57" i="18"/>
  <c r="L65" i="18" s="1"/>
  <c r="AF59" i="18"/>
  <c r="AK58" i="18"/>
  <c r="AN57" i="18"/>
  <c r="AN65" i="18" s="1"/>
  <c r="N58" i="18"/>
  <c r="L55" i="18"/>
  <c r="L63" i="18" s="1"/>
  <c r="J54" i="18"/>
  <c r="J62" i="18" s="1"/>
  <c r="AL56" i="18"/>
  <c r="AL64" i="18" s="1"/>
  <c r="AR57" i="18"/>
  <c r="AK59" i="18"/>
  <c r="AK67" i="18" s="1"/>
  <c r="E59" i="18"/>
  <c r="AE56" i="18"/>
  <c r="AE64" i="18" s="1"/>
  <c r="P54" i="18"/>
  <c r="P62" i="18" s="1"/>
  <c r="V54" i="18"/>
  <c r="V62" i="18" s="1"/>
  <c r="AS54" i="18"/>
  <c r="AS62" i="18" s="1"/>
  <c r="AF57" i="18"/>
  <c r="AF65" i="18" s="1"/>
  <c r="AL55" i="18"/>
  <c r="AL63" i="18" s="1"/>
  <c r="Y55" i="18"/>
  <c r="Y63" i="18" s="1"/>
  <c r="F59" i="18"/>
  <c r="AR59" i="18"/>
  <c r="AR67" i="18" s="1"/>
  <c r="M59" i="18"/>
  <c r="M67" i="18" s="1"/>
  <c r="N55" i="18"/>
  <c r="N63" i="18" s="1"/>
  <c r="AJ57" i="18"/>
  <c r="S59" i="18"/>
  <c r="S67" i="18" s="1"/>
  <c r="E55" i="18"/>
  <c r="O59" i="18"/>
  <c r="O67" i="18" s="1"/>
  <c r="Z57" i="18"/>
  <c r="Z65" i="18" s="1"/>
  <c r="J58" i="18"/>
  <c r="AP58" i="18"/>
  <c r="AV59" i="18"/>
  <c r="AV67" i="18" s="1"/>
  <c r="F58" i="18"/>
  <c r="F56" i="18"/>
  <c r="V59" i="18"/>
  <c r="T56" i="18"/>
  <c r="T64" i="18" s="1"/>
  <c r="AO56" i="18"/>
  <c r="AO64" i="18" s="1"/>
  <c r="AM59" i="18"/>
  <c r="AM67" i="18" s="1"/>
  <c r="AC54" i="18"/>
  <c r="AC62" i="18" s="1"/>
  <c r="AU54" i="18"/>
  <c r="AU62" i="18" s="1"/>
  <c r="Y59" i="18"/>
  <c r="AP55" i="18"/>
  <c r="AP63" i="18" s="1"/>
  <c r="F55" i="18"/>
  <c r="AI56" i="18"/>
  <c r="AI64" i="18" s="1"/>
  <c r="U56" i="18"/>
  <c r="U64" i="18" s="1"/>
  <c r="AP57" i="18"/>
  <c r="AP65" i="18" s="1"/>
  <c r="O54" i="18"/>
  <c r="O62" i="18" s="1"/>
  <c r="G54" i="18"/>
  <c r="AV56" i="18"/>
  <c r="AV64" i="18" s="1"/>
  <c r="AU57" i="18"/>
  <c r="AU65" i="18" s="1"/>
  <c r="AE55" i="18"/>
  <c r="AE63" i="18" s="1"/>
  <c r="AB55" i="18"/>
  <c r="AB63" i="18" s="1"/>
  <c r="E57" i="18"/>
  <c r="Y54" i="18"/>
  <c r="Y62" i="18" s="1"/>
  <c r="ML12" i="45"/>
  <c r="ML16" i="45"/>
  <c r="ML13" i="45"/>
  <c r="ML17" i="45"/>
  <c r="ML43" i="45"/>
  <c r="ML14" i="45"/>
  <c r="ML18" i="45"/>
  <c r="ML44" i="45"/>
  <c r="ML4" i="45"/>
  <c r="ML3" i="45" s="1"/>
  <c r="ML11" i="45"/>
  <c r="ML15" i="45"/>
  <c r="ML45" i="45"/>
  <c r="ML46" i="45"/>
  <c r="ML47" i="45"/>
  <c r="ML55" i="45"/>
  <c r="ML58" i="45"/>
  <c r="ML62" i="45"/>
  <c r="ML66" i="45"/>
  <c r="ML56" i="45"/>
  <c r="ML60" i="45"/>
  <c r="ML63" i="45"/>
  <c r="ML67" i="45"/>
  <c r="ML51" i="45"/>
  <c r="ML57" i="45"/>
  <c r="ML61" i="45"/>
  <c r="ML65" i="45"/>
  <c r="ML68" i="45"/>
  <c r="ML85" i="45"/>
  <c r="ML82" i="45"/>
  <c r="ML86" i="45"/>
  <c r="ML83" i="45"/>
  <c r="ML84" i="45"/>
  <c r="MN16" i="17"/>
  <c r="MK75" i="45"/>
  <c r="MO8" i="17"/>
  <c r="MP8" i="17" s="1"/>
  <c r="MM4" i="46"/>
  <c r="MM3" i="46" s="1"/>
  <c r="MM16" i="46"/>
  <c r="MM15" i="46"/>
  <c r="MM18" i="46"/>
  <c r="MM19" i="46"/>
  <c r="MM17" i="46"/>
  <c r="MM22" i="46"/>
  <c r="MM21" i="46"/>
  <c r="MM20" i="46"/>
  <c r="MM23" i="46"/>
  <c r="MM25" i="46"/>
  <c r="MM26" i="46"/>
  <c r="MM24" i="46"/>
  <c r="MM29" i="46"/>
  <c r="MM31" i="46"/>
  <c r="MM27" i="46"/>
  <c r="MM33" i="46"/>
  <c r="MM30" i="46"/>
  <c r="MM32" i="46"/>
  <c r="MM38" i="46"/>
  <c r="MM36" i="46"/>
  <c r="MM35" i="46"/>
  <c r="MM39" i="46"/>
  <c r="MM34" i="46"/>
  <c r="MM37" i="46"/>
  <c r="MM40" i="46"/>
  <c r="MM45" i="46"/>
  <c r="MM41" i="46"/>
  <c r="MM42" i="46"/>
  <c r="MM43" i="46"/>
  <c r="MM47" i="46"/>
  <c r="MM48" i="46"/>
  <c r="MM52" i="46"/>
  <c r="MM46" i="46"/>
  <c r="MM56" i="46"/>
  <c r="MM63" i="46"/>
  <c r="MM57" i="46"/>
  <c r="MM58" i="46"/>
  <c r="MM54" i="46"/>
  <c r="MM53" i="46"/>
  <c r="MM60" i="46"/>
  <c r="MM69" i="46"/>
  <c r="MM64" i="46"/>
  <c r="MM70" i="46"/>
  <c r="MM65" i="46"/>
  <c r="MM68" i="46"/>
  <c r="MM71" i="46"/>
  <c r="MM72" i="46"/>
  <c r="MM75" i="46"/>
  <c r="MN5" i="46"/>
  <c r="MO5" i="46" s="1"/>
  <c r="MP14" i="38"/>
  <c r="MP19" i="38" s="1"/>
  <c r="MO11" i="17"/>
  <c r="MP11" i="17" s="1"/>
  <c r="MK76" i="45"/>
  <c r="MP20" i="38"/>
  <c r="MP25" i="38" s="1"/>
  <c r="MP12" i="38"/>
  <c r="MM5" i="45"/>
  <c r="MN5" i="45" s="1"/>
  <c r="MO13" i="17"/>
  <c r="MP13" i="17" s="1"/>
  <c r="MO12" i="17"/>
  <c r="MP12" i="17" s="1"/>
  <c r="MN4" i="45" l="1"/>
  <c r="MN3" i="45" s="1"/>
  <c r="MN12" i="45"/>
  <c r="MN16" i="45"/>
  <c r="MN46" i="45"/>
  <c r="MN13" i="45"/>
  <c r="MN17" i="45"/>
  <c r="MN43" i="45"/>
  <c r="MN14" i="45"/>
  <c r="MN18" i="45"/>
  <c r="MN44" i="45"/>
  <c r="MN76" i="45"/>
  <c r="MN47" i="45"/>
  <c r="MN55" i="45"/>
  <c r="MN58" i="45"/>
  <c r="MN62" i="45"/>
  <c r="MN66" i="45"/>
  <c r="MN45" i="45"/>
  <c r="MN11" i="45"/>
  <c r="MN56" i="45"/>
  <c r="MN60" i="45"/>
  <c r="MN63" i="45"/>
  <c r="MN67" i="45"/>
  <c r="MN15" i="45"/>
  <c r="MN51" i="45"/>
  <c r="MN85" i="45"/>
  <c r="MN68" i="45"/>
  <c r="MN57" i="45"/>
  <c r="MN82" i="45"/>
  <c r="MN86" i="45"/>
  <c r="MN61" i="45"/>
  <c r="MN65" i="45"/>
  <c r="MN83" i="45"/>
  <c r="MN84" i="45"/>
  <c r="MO4" i="46"/>
  <c r="MO3" i="46" s="1"/>
  <c r="MO15" i="46"/>
  <c r="MO16" i="46"/>
  <c r="MO17" i="46"/>
  <c r="MO18" i="46"/>
  <c r="MO20" i="46"/>
  <c r="MO19" i="46"/>
  <c r="MO23" i="46"/>
  <c r="MO22" i="46"/>
  <c r="MO21" i="46"/>
  <c r="MO24" i="46"/>
  <c r="MO30" i="46"/>
  <c r="MO25" i="46"/>
  <c r="MO27" i="46"/>
  <c r="MO26" i="46"/>
  <c r="MO33" i="46"/>
  <c r="MO29" i="46"/>
  <c r="MO31" i="46"/>
  <c r="MO36" i="46"/>
  <c r="MO32" i="46"/>
  <c r="MO35" i="46"/>
  <c r="MO38" i="46"/>
  <c r="MO42" i="46"/>
  <c r="MO34" i="46"/>
  <c r="MO37" i="46"/>
  <c r="MO40" i="46"/>
  <c r="MO39" i="46"/>
  <c r="MO43" i="46"/>
  <c r="MO45" i="46"/>
  <c r="MO46" i="46"/>
  <c r="MO41" i="46"/>
  <c r="MO47" i="46"/>
  <c r="MO48" i="46"/>
  <c r="MO53" i="46"/>
  <c r="MO52" i="46"/>
  <c r="MO56" i="46"/>
  <c r="MO57" i="46"/>
  <c r="MO68" i="46"/>
  <c r="MO54" i="46"/>
  <c r="MO63" i="46"/>
  <c r="MO64" i="46"/>
  <c r="MO60" i="46"/>
  <c r="MO58" i="46"/>
  <c r="MO65" i="46"/>
  <c r="MO71" i="46"/>
  <c r="MO69" i="46"/>
  <c r="MO72" i="46"/>
  <c r="MO70" i="46"/>
  <c r="MO75" i="46"/>
  <c r="V67" i="18"/>
  <c r="AR65" i="18"/>
  <c r="W67" i="18"/>
  <c r="AF63" i="18"/>
  <c r="J67" i="18"/>
  <c r="L64" i="18"/>
  <c r="AP64" i="18"/>
  <c r="Q62" i="18"/>
  <c r="AK64" i="18"/>
  <c r="T66" i="18"/>
  <c r="AH65" i="18"/>
  <c r="N62" i="18"/>
  <c r="R66" i="18"/>
  <c r="X63" i="18"/>
  <c r="I62" i="18"/>
  <c r="AV63" i="18"/>
  <c r="AD67" i="18"/>
  <c r="L62" i="18"/>
  <c r="AI65" i="18"/>
  <c r="AL67" i="18"/>
  <c r="AD62" i="18"/>
  <c r="N64" i="18"/>
  <c r="AI67" i="18"/>
  <c r="AH63" i="18"/>
  <c r="N65" i="18"/>
  <c r="J63" i="18"/>
  <c r="AA67" i="18"/>
  <c r="R62" i="18"/>
  <c r="AC65" i="18"/>
  <c r="AQ63" i="18"/>
  <c r="AA65" i="18"/>
  <c r="J65" i="18"/>
  <c r="Z66" i="18"/>
  <c r="O66" i="18"/>
  <c r="AT62" i="18"/>
  <c r="AG62" i="18"/>
  <c r="M63" i="18"/>
  <c r="T67" i="18"/>
  <c r="AK65" i="18"/>
  <c r="U65" i="18"/>
  <c r="AR62" i="18"/>
  <c r="AM64" i="18"/>
  <c r="Q63" i="18"/>
  <c r="ML78" i="45"/>
  <c r="AP66" i="18"/>
  <c r="N66" i="18"/>
  <c r="K62" i="18"/>
  <c r="U63" i="18"/>
  <c r="AT65" i="18"/>
  <c r="AG67" i="18"/>
  <c r="AQ65" i="18"/>
  <c r="U62" i="18"/>
  <c r="AD66" i="18"/>
  <c r="AD64" i="18"/>
  <c r="R65" i="18"/>
  <c r="AQ66" i="18"/>
  <c r="AM62" i="18"/>
  <c r="AI66" i="18"/>
  <c r="AV62" i="18"/>
  <c r="AQ72" i="18"/>
  <c r="AR73" i="18"/>
  <c r="AV73" i="18"/>
  <c r="AT73" i="18"/>
  <c r="AV72" i="18"/>
  <c r="AJ72" i="18"/>
  <c r="P15" i="18"/>
  <c r="P20" i="18" s="1"/>
  <c r="L15" i="18"/>
  <c r="AC14" i="18"/>
  <c r="T16" i="18"/>
  <c r="T21" i="18" s="1"/>
  <c r="AU72" i="18"/>
  <c r="AA15" i="18"/>
  <c r="AN15" i="18"/>
  <c r="V16" i="18"/>
  <c r="AM74" i="18"/>
  <c r="S15" i="18"/>
  <c r="G16" i="18"/>
  <c r="AK16" i="18"/>
  <c r="X15" i="18"/>
  <c r="X20" i="18" s="1"/>
  <c r="AM16" i="18"/>
  <c r="AM73" i="18"/>
  <c r="E14" i="18"/>
  <c r="AN73" i="18"/>
  <c r="AP73" i="18"/>
  <c r="U16" i="18"/>
  <c r="K14" i="18"/>
  <c r="AQ75" i="18"/>
  <c r="Q16" i="18"/>
  <c r="AB16" i="18"/>
  <c r="AT14" i="18"/>
  <c r="AS16" i="18"/>
  <c r="AS21" i="18" s="1"/>
  <c r="AH72" i="18"/>
  <c r="AK75" i="18"/>
  <c r="AP14" i="18"/>
  <c r="AP19" i="18" s="1"/>
  <c r="AD15" i="18"/>
  <c r="AR72" i="18"/>
  <c r="AD14" i="18"/>
  <c r="AD19" i="18" s="1"/>
  <c r="R14" i="18"/>
  <c r="AT74" i="18"/>
  <c r="R16" i="18"/>
  <c r="Z14" i="18"/>
  <c r="AV14" i="18"/>
  <c r="F16" i="18"/>
  <c r="AH73" i="18"/>
  <c r="AM72" i="18"/>
  <c r="AP76" i="18"/>
  <c r="T15" i="18"/>
  <c r="AO16" i="18"/>
  <c r="AO21" i="18" s="1"/>
  <c r="AE15" i="18"/>
  <c r="AE20" i="18" s="1"/>
  <c r="AN72" i="18"/>
  <c r="I16" i="18"/>
  <c r="V14" i="18"/>
  <c r="V19" i="18" s="1"/>
  <c r="AL73" i="18"/>
  <c r="AR76" i="18"/>
  <c r="AT16" i="18"/>
  <c r="AT21" i="18" s="1"/>
  <c r="AO72" i="18"/>
  <c r="AO73" i="18"/>
  <c r="U14" i="18"/>
  <c r="U19" i="18" s="1"/>
  <c r="AO15" i="18"/>
  <c r="AS72" i="18"/>
  <c r="AA14" i="18"/>
  <c r="F15" i="18"/>
  <c r="AS73" i="18"/>
  <c r="M14" i="18"/>
  <c r="Y14" i="18"/>
  <c r="O14" i="18"/>
  <c r="O19" i="18" s="1"/>
  <c r="Y16" i="18"/>
  <c r="Y21" i="18" s="1"/>
  <c r="AR74" i="18"/>
  <c r="AL16" i="18"/>
  <c r="H16" i="18"/>
  <c r="AJ16" i="18"/>
  <c r="K16" i="18"/>
  <c r="K21" i="18" s="1"/>
  <c r="V15" i="18"/>
  <c r="AI16" i="18"/>
  <c r="O16" i="18"/>
  <c r="O21" i="18" s="1"/>
  <c r="S14" i="18"/>
  <c r="S19" i="18" s="1"/>
  <c r="M16" i="18"/>
  <c r="M21" i="18" s="1"/>
  <c r="AI14" i="18"/>
  <c r="U15" i="18"/>
  <c r="U20" i="18" s="1"/>
  <c r="AF14" i="18"/>
  <c r="AK76" i="18"/>
  <c r="H15" i="18"/>
  <c r="M15" i="18"/>
  <c r="AN14" i="18"/>
  <c r="L16" i="18"/>
  <c r="AK73" i="18"/>
  <c r="AS15" i="18"/>
  <c r="AS20" i="18" s="1"/>
  <c r="AR15" i="18"/>
  <c r="AR20" i="18" s="1"/>
  <c r="AK14" i="18"/>
  <c r="AC16" i="18"/>
  <c r="Q15" i="18"/>
  <c r="Q20" i="18" s="1"/>
  <c r="AC15" i="18"/>
  <c r="AH16" i="18"/>
  <c r="AG14" i="18"/>
  <c r="AG19" i="18" s="1"/>
  <c r="X14" i="18"/>
  <c r="X19" i="18" s="1"/>
  <c r="AB15" i="18"/>
  <c r="AM15" i="18"/>
  <c r="AJ73" i="18"/>
  <c r="AN75" i="18"/>
  <c r="AK72" i="18"/>
  <c r="T14" i="18"/>
  <c r="AG73" i="18"/>
  <c r="G14" i="18"/>
  <c r="G15" i="18"/>
  <c r="AL14" i="18"/>
  <c r="AS74" i="18"/>
  <c r="J15" i="18"/>
  <c r="J20" i="18" s="1"/>
  <c r="J16" i="18"/>
  <c r="Z16" i="18"/>
  <c r="Z21" i="18" s="1"/>
  <c r="AQ76" i="18"/>
  <c r="W14" i="18"/>
  <c r="W19" i="18" s="1"/>
  <c r="AK74" i="18"/>
  <c r="AP16" i="18"/>
  <c r="AP21" i="18" s="1"/>
  <c r="AL74" i="18"/>
  <c r="AA16" i="18"/>
  <c r="AI72" i="18"/>
  <c r="AF16" i="18"/>
  <c r="AF21" i="18" s="1"/>
  <c r="S16" i="18"/>
  <c r="S21" i="18" s="1"/>
  <c r="O15" i="18"/>
  <c r="AU76" i="18"/>
  <c r="Y15" i="18"/>
  <c r="AS14" i="18"/>
  <c r="AU75" i="18"/>
  <c r="AU74" i="18"/>
  <c r="AR75" i="18"/>
  <c r="AF15" i="18"/>
  <c r="AF20" i="18" s="1"/>
  <c r="AS75" i="18"/>
  <c r="AV74" i="18"/>
  <c r="AU16" i="18"/>
  <c r="AT15" i="18"/>
  <c r="AT20" i="18" s="1"/>
  <c r="AJ14" i="18"/>
  <c r="AJ19" i="18" s="1"/>
  <c r="I15" i="18"/>
  <c r="I20" i="18" s="1"/>
  <c r="AG15" i="18"/>
  <c r="AG20" i="18" s="1"/>
  <c r="AQ15" i="18"/>
  <c r="AQ20" i="18" s="1"/>
  <c r="AJ15" i="18"/>
  <c r="AJ20" i="18" s="1"/>
  <c r="AI73" i="18"/>
  <c r="AP74" i="18"/>
  <c r="AS76" i="18"/>
  <c r="E16" i="18"/>
  <c r="AP72" i="18"/>
  <c r="X16" i="18"/>
  <c r="W15" i="18"/>
  <c r="W20" i="18" s="1"/>
  <c r="AT72" i="18"/>
  <c r="I14" i="18"/>
  <c r="AE16" i="18"/>
  <c r="AI15" i="18"/>
  <c r="AI20" i="18" s="1"/>
  <c r="AM14" i="18"/>
  <c r="AM19" i="18" s="1"/>
  <c r="P14" i="18"/>
  <c r="E15" i="18"/>
  <c r="AP75" i="18"/>
  <c r="P16" i="18"/>
  <c r="P21" i="18" s="1"/>
  <c r="AT75" i="18"/>
  <c r="N15" i="18"/>
  <c r="N20" i="18" s="1"/>
  <c r="W16" i="18"/>
  <c r="W21" i="18" s="1"/>
  <c r="AB14" i="18"/>
  <c r="AB19" i="18" s="1"/>
  <c r="AQ16" i="18"/>
  <c r="AQ21" i="18" s="1"/>
  <c r="R15" i="18"/>
  <c r="Q14" i="18"/>
  <c r="Q19" i="18" s="1"/>
  <c r="K15" i="18"/>
  <c r="K20" i="18" s="1"/>
  <c r="AO74" i="18"/>
  <c r="AU14" i="18"/>
  <c r="AN76" i="18"/>
  <c r="AO76" i="18"/>
  <c r="F14" i="18"/>
  <c r="AM76" i="18"/>
  <c r="Z15" i="18"/>
  <c r="Z20" i="18" s="1"/>
  <c r="AN74" i="18"/>
  <c r="AR14" i="18"/>
  <c r="AR19" i="18" s="1"/>
  <c r="H14" i="18"/>
  <c r="AK15" i="18"/>
  <c r="AK20" i="18" s="1"/>
  <c r="AV76" i="18"/>
  <c r="J14" i="18"/>
  <c r="J19" i="18" s="1"/>
  <c r="AO75" i="18"/>
  <c r="AU73" i="18"/>
  <c r="AV16" i="18"/>
  <c r="AV21" i="18" s="1"/>
  <c r="AL72" i="18"/>
  <c r="AH15" i="18"/>
  <c r="AH20" i="18" s="1"/>
  <c r="N14" i="18"/>
  <c r="N19" i="18" s="1"/>
  <c r="AI74" i="18"/>
  <c r="AL76" i="18"/>
  <c r="L14" i="18"/>
  <c r="L19" i="18" s="1"/>
  <c r="AH74" i="18"/>
  <c r="AH14" i="18"/>
  <c r="AH19" i="18" s="1"/>
  <c r="AQ14" i="18"/>
  <c r="AQ19" i="18" s="1"/>
  <c r="AQ74" i="18"/>
  <c r="AO14" i="18"/>
  <c r="AO19" i="18" s="1"/>
  <c r="AL15" i="18"/>
  <c r="AL20" i="18" s="1"/>
  <c r="AL75" i="18"/>
  <c r="AT76" i="18"/>
  <c r="AG16" i="18"/>
  <c r="AG21" i="18" s="1"/>
  <c r="AQ73" i="18"/>
  <c r="AU15" i="18"/>
  <c r="AU20" i="18" s="1"/>
  <c r="N16" i="18"/>
  <c r="N21" i="18" s="1"/>
  <c r="AM75" i="18"/>
  <c r="AR16" i="18"/>
  <c r="AG74" i="18"/>
  <c r="AV15" i="18"/>
  <c r="AV20" i="18" s="1"/>
  <c r="AJ74" i="18"/>
  <c r="AN16" i="18"/>
  <c r="AN21" i="18" s="1"/>
  <c r="AE14" i="18"/>
  <c r="AE19" i="18" s="1"/>
  <c r="AP15" i="18"/>
  <c r="AD16" i="18"/>
  <c r="AD21" i="18" s="1"/>
  <c r="AG72" i="18"/>
  <c r="AV75" i="18"/>
  <c r="T62" i="18"/>
  <c r="Z67" i="18"/>
  <c r="J64" i="18"/>
  <c r="T65" i="18"/>
  <c r="L67" i="18"/>
  <c r="AJ64" i="18"/>
  <c r="AG63" i="18"/>
  <c r="MO5" i="45"/>
  <c r="MM12" i="45"/>
  <c r="MM16" i="45"/>
  <c r="MM46" i="45"/>
  <c r="MM13" i="45"/>
  <c r="MM17" i="45"/>
  <c r="MM43" i="45"/>
  <c r="MM14" i="45"/>
  <c r="MM18" i="45"/>
  <c r="MM44" i="45"/>
  <c r="MM4" i="45"/>
  <c r="MM3" i="45" s="1"/>
  <c r="MM11" i="45"/>
  <c r="MM15" i="45"/>
  <c r="MM45" i="45"/>
  <c r="MM47" i="45"/>
  <c r="MM55" i="45"/>
  <c r="MM58" i="45"/>
  <c r="MM62" i="45"/>
  <c r="MM66" i="45"/>
  <c r="MM75" i="45"/>
  <c r="MM56" i="45"/>
  <c r="MM60" i="45"/>
  <c r="MM63" i="45"/>
  <c r="MM67" i="45"/>
  <c r="MM51" i="45"/>
  <c r="MM57" i="45"/>
  <c r="MM61" i="45"/>
  <c r="MM79" i="45"/>
  <c r="MM85" i="45"/>
  <c r="MM68" i="45"/>
  <c r="MM76" i="45"/>
  <c r="MM82" i="45"/>
  <c r="MM86" i="45"/>
  <c r="MM65" i="45"/>
  <c r="MM77" i="45"/>
  <c r="MM83" i="45"/>
  <c r="MM84" i="45"/>
  <c r="MM78" i="45"/>
  <c r="J66" i="18"/>
  <c r="Y67" i="18"/>
  <c r="AK66" i="18"/>
  <c r="P63" i="18"/>
  <c r="S62" i="18"/>
  <c r="X65" i="18"/>
  <c r="AT66" i="18"/>
  <c r="W66" i="18"/>
  <c r="AU64" i="18"/>
  <c r="AM63" i="18"/>
  <c r="AN63" i="18"/>
  <c r="AN64" i="18"/>
  <c r="AH66" i="18"/>
  <c r="P64" i="18"/>
  <c r="X67" i="18"/>
  <c r="ML77" i="45"/>
  <c r="AF67" i="18"/>
  <c r="U66" i="18"/>
  <c r="M66" i="18"/>
  <c r="AD65" i="18"/>
  <c r="AF62" i="18"/>
  <c r="Y66" i="18"/>
  <c r="W62" i="18"/>
  <c r="Z64" i="18"/>
  <c r="AR63" i="18"/>
  <c r="O65" i="18"/>
  <c r="AH62" i="18"/>
  <c r="M65" i="18"/>
  <c r="X64" i="18"/>
  <c r="AS66" i="18"/>
  <c r="AQ67" i="18"/>
  <c r="AI63" i="18"/>
  <c r="R63" i="18"/>
  <c r="AC67" i="18"/>
  <c r="P65" i="18"/>
  <c r="AJ67" i="18"/>
  <c r="I67" i="18"/>
  <c r="AS64" i="18"/>
  <c r="AR66" i="18"/>
  <c r="I63" i="18"/>
  <c r="AQ64" i="18"/>
  <c r="Z62" i="18"/>
  <c r="AC63" i="18"/>
  <c r="W64" i="18"/>
  <c r="K64" i="18"/>
  <c r="AO65" i="18"/>
  <c r="V63" i="18"/>
  <c r="MN4" i="46"/>
  <c r="MN3" i="46" s="1"/>
  <c r="MP5" i="46"/>
  <c r="MN15" i="46"/>
  <c r="MN16" i="46"/>
  <c r="MN18" i="46"/>
  <c r="MN17" i="46"/>
  <c r="MN21" i="46"/>
  <c r="MN20" i="46"/>
  <c r="MN19" i="46"/>
  <c r="MN23" i="46"/>
  <c r="MN22" i="46"/>
  <c r="MN24" i="46"/>
  <c r="MN25" i="46"/>
  <c r="MN27" i="46"/>
  <c r="MN29" i="46"/>
  <c r="MN26" i="46"/>
  <c r="MN36" i="46"/>
  <c r="MN33" i="46"/>
  <c r="MN34" i="46"/>
  <c r="MN31" i="46"/>
  <c r="MN38" i="46"/>
  <c r="MN32" i="46"/>
  <c r="MN35" i="46"/>
  <c r="MN30" i="46"/>
  <c r="MN37" i="46"/>
  <c r="MN43" i="46"/>
  <c r="MN40" i="46"/>
  <c r="MN42" i="46"/>
  <c r="MN41" i="46"/>
  <c r="MN39" i="46"/>
  <c r="MN47" i="46"/>
  <c r="MN54" i="46"/>
  <c r="MN45" i="46"/>
  <c r="MN48" i="46"/>
  <c r="MN46" i="46"/>
  <c r="MN53" i="46"/>
  <c r="MN60" i="46"/>
  <c r="MN52" i="46"/>
  <c r="MN56" i="46"/>
  <c r="MN57" i="46"/>
  <c r="MN58" i="46"/>
  <c r="MN69" i="46"/>
  <c r="MN63" i="46"/>
  <c r="MN64" i="46"/>
  <c r="MN65" i="46"/>
  <c r="MN71" i="46"/>
  <c r="MN72" i="46"/>
  <c r="MN70" i="46"/>
  <c r="MN68" i="46"/>
  <c r="MN75" i="46"/>
  <c r="ML76" i="45"/>
  <c r="ML75" i="45"/>
  <c r="AJ65" i="18"/>
  <c r="AO63" i="18"/>
  <c r="Q64" i="18"/>
  <c r="AN67" i="18"/>
  <c r="Y64" i="18"/>
  <c r="I65" i="18"/>
  <c r="AS65" i="18"/>
  <c r="AO67" i="18"/>
  <c r="AO66" i="18"/>
  <c r="ML79" i="45"/>
  <c r="AD63" i="18"/>
  <c r="AN62" i="18"/>
  <c r="AB62" i="18"/>
  <c r="AT63" i="18"/>
  <c r="K66" i="18"/>
  <c r="AG64" i="18"/>
  <c r="AT67" i="18"/>
  <c r="AJ66" i="18"/>
  <c r="R64" i="18"/>
  <c r="AK62" i="18"/>
  <c r="AA66" i="18"/>
  <c r="O63" i="18"/>
  <c r="AV66" i="18"/>
  <c r="AP20" i="18" l="1"/>
  <c r="X21" i="18"/>
  <c r="AU21" i="18"/>
  <c r="AL19" i="18"/>
  <c r="AH21" i="18"/>
  <c r="AL21" i="18"/>
  <c r="AC19" i="18"/>
  <c r="MO11" i="45"/>
  <c r="MP11" i="45" s="1"/>
  <c r="MO15" i="45"/>
  <c r="MP15" i="45" s="1"/>
  <c r="MO45" i="45"/>
  <c r="MP45" i="45" s="1"/>
  <c r="MO4" i="45"/>
  <c r="MO3" i="45" s="1"/>
  <c r="MO12" i="45"/>
  <c r="MP12" i="45" s="1"/>
  <c r="MO16" i="45"/>
  <c r="MP16" i="45" s="1"/>
  <c r="MO46" i="45"/>
  <c r="MP46" i="45" s="1"/>
  <c r="MO13" i="45"/>
  <c r="MP13" i="45" s="1"/>
  <c r="MO17" i="45"/>
  <c r="MP17" i="45" s="1"/>
  <c r="MO43" i="45"/>
  <c r="MP43" i="45" s="1"/>
  <c r="MO14" i="45"/>
  <c r="MP14" i="45" s="1"/>
  <c r="MO18" i="45"/>
  <c r="MP18" i="45" s="1"/>
  <c r="MO44" i="45"/>
  <c r="MP44" i="45" s="1"/>
  <c r="MO51" i="45"/>
  <c r="MP51" i="45" s="1"/>
  <c r="MO57" i="45"/>
  <c r="MP57" i="45" s="1"/>
  <c r="MO61" i="45"/>
  <c r="MP61" i="45" s="1"/>
  <c r="MO65" i="45"/>
  <c r="MP65" i="45" s="1"/>
  <c r="MO68" i="45"/>
  <c r="MP68" i="45" s="1"/>
  <c r="MO76" i="45"/>
  <c r="MP76" i="45" s="1"/>
  <c r="MO78" i="45"/>
  <c r="MO47" i="45"/>
  <c r="MP47" i="45" s="1"/>
  <c r="MO55" i="45"/>
  <c r="MP55" i="45" s="1"/>
  <c r="MO58" i="45"/>
  <c r="MP58" i="45" s="1"/>
  <c r="MO62" i="45"/>
  <c r="MP62" i="45" s="1"/>
  <c r="MO66" i="45"/>
  <c r="MP66" i="45" s="1"/>
  <c r="MO75" i="45"/>
  <c r="MO77" i="45"/>
  <c r="MO79" i="45"/>
  <c r="MP79" i="45" s="1"/>
  <c r="MO56" i="45"/>
  <c r="MP56" i="45" s="1"/>
  <c r="MO60" i="45"/>
  <c r="MP60" i="45" s="1"/>
  <c r="MO63" i="45"/>
  <c r="MP63" i="45" s="1"/>
  <c r="MO67" i="45"/>
  <c r="MP67" i="45" s="1"/>
  <c r="MO84" i="45"/>
  <c r="MP84" i="45" s="1"/>
  <c r="MO85" i="45"/>
  <c r="MP85" i="45" s="1"/>
  <c r="MO82" i="45"/>
  <c r="MP82" i="45" s="1"/>
  <c r="MO86" i="45"/>
  <c r="MP86" i="45" s="1"/>
  <c r="MO83" i="45"/>
  <c r="MP83" i="45" s="1"/>
  <c r="AC20" i="18"/>
  <c r="AF19" i="18"/>
  <c r="AM21" i="18"/>
  <c r="L20" i="18"/>
  <c r="MN79" i="45"/>
  <c r="MN77" i="45"/>
  <c r="AC21" i="18"/>
  <c r="AI19" i="18"/>
  <c r="AV19" i="18"/>
  <c r="AT19" i="18"/>
  <c r="AK21" i="18"/>
  <c r="MN75" i="45"/>
  <c r="AU19" i="18"/>
  <c r="T19" i="18"/>
  <c r="AK19" i="18"/>
  <c r="Y19" i="18"/>
  <c r="Z19" i="18"/>
  <c r="AB21" i="18"/>
  <c r="P19" i="18"/>
  <c r="M19" i="18"/>
  <c r="R21" i="18"/>
  <c r="Q21" i="18"/>
  <c r="S20" i="18"/>
  <c r="AR21" i="18"/>
  <c r="I21" i="18"/>
  <c r="AS19" i="18"/>
  <c r="AI21" i="18"/>
  <c r="R19" i="18"/>
  <c r="K19" i="18"/>
  <c r="V21" i="18"/>
  <c r="R20" i="18"/>
  <c r="AE21" i="18"/>
  <c r="Y20" i="18"/>
  <c r="AM20" i="18"/>
  <c r="L21" i="18"/>
  <c r="V20" i="18"/>
  <c r="AA19" i="18"/>
  <c r="U21" i="18"/>
  <c r="AN20" i="18"/>
  <c r="MP3" i="46"/>
  <c r="MP4" i="46"/>
  <c r="MP15" i="46"/>
  <c r="MP16" i="46"/>
  <c r="MP14" i="46"/>
  <c r="MP17" i="46"/>
  <c r="MP18" i="46"/>
  <c r="MP19" i="46"/>
  <c r="MP20" i="46"/>
  <c r="MP22" i="46"/>
  <c r="MP21" i="46"/>
  <c r="MP23" i="46"/>
  <c r="MP24" i="46"/>
  <c r="MP25" i="46"/>
  <c r="MP26" i="46"/>
  <c r="MP30" i="46"/>
  <c r="MP32" i="46"/>
  <c r="MP29" i="46"/>
  <c r="MP27" i="46"/>
  <c r="MP31" i="46"/>
  <c r="MP35" i="46"/>
  <c r="MP37" i="46"/>
  <c r="MP36" i="46"/>
  <c r="MP38" i="46"/>
  <c r="MP33" i="46"/>
  <c r="MP34" i="46"/>
  <c r="MP43" i="46"/>
  <c r="MP40" i="46"/>
  <c r="MP39" i="46"/>
  <c r="MP41" i="46"/>
  <c r="MP45" i="46"/>
  <c r="MP46" i="46"/>
  <c r="MP42" i="46"/>
  <c r="MP47" i="46"/>
  <c r="MP48" i="46"/>
  <c r="MP52" i="46"/>
  <c r="MP53" i="46"/>
  <c r="MP60" i="46"/>
  <c r="MP56" i="46"/>
  <c r="MP57" i="46"/>
  <c r="MP54" i="46"/>
  <c r="MP58" i="46"/>
  <c r="MP68" i="46"/>
  <c r="MP69" i="46"/>
  <c r="MP63" i="46"/>
  <c r="MP64" i="46"/>
  <c r="MP65" i="46"/>
  <c r="MP71" i="46"/>
  <c r="MP72" i="46"/>
  <c r="MP70" i="46"/>
  <c r="MP75" i="46"/>
  <c r="AA21" i="18"/>
  <c r="I19" i="18"/>
  <c r="J21" i="18"/>
  <c r="AB20" i="18"/>
  <c r="AN19" i="18"/>
  <c r="AA20" i="18"/>
  <c r="O20" i="18"/>
  <c r="M20" i="18"/>
  <c r="AJ21" i="18"/>
  <c r="AO20" i="18"/>
  <c r="T20" i="18"/>
  <c r="AD20" i="18"/>
  <c r="MN78" i="45"/>
  <c r="MP5" i="45"/>
  <c r="AR134" i="18" l="1"/>
  <c r="AR138" i="18" s="1"/>
  <c r="AT134" i="18"/>
  <c r="AT138" i="18" s="1"/>
  <c r="AQ135" i="18"/>
  <c r="AT124" i="18"/>
  <c r="AV134" i="18"/>
  <c r="AV138" i="18" s="1"/>
  <c r="AS124" i="18"/>
  <c r="AS134" i="18"/>
  <c r="AS138" i="18" s="1"/>
  <c r="AU145" i="18"/>
  <c r="AU150" i="18" s="1"/>
  <c r="AQ145" i="18"/>
  <c r="AR124" i="18"/>
  <c r="AV144" i="18"/>
  <c r="AV124" i="18"/>
  <c r="AV128" i="18" s="1"/>
  <c r="AQ125" i="18"/>
  <c r="AQ144" i="18"/>
  <c r="AV135" i="18"/>
  <c r="AV125" i="18"/>
  <c r="AC145" i="18"/>
  <c r="H145" i="18"/>
  <c r="H150" i="18" s="1"/>
  <c r="AC134" i="18"/>
  <c r="AC138" i="18" s="1"/>
  <c r="AT146" i="18"/>
  <c r="AH134" i="18"/>
  <c r="AH138" i="18" s="1"/>
  <c r="U144" i="18"/>
  <c r="W134" i="18"/>
  <c r="W138" i="18" s="1"/>
  <c r="AE135" i="18"/>
  <c r="AE139" i="18" s="1"/>
  <c r="AI146" i="18"/>
  <c r="P125" i="18"/>
  <c r="E135" i="18"/>
  <c r="E139" i="18" s="1"/>
  <c r="AF146" i="18"/>
  <c r="AJ124" i="18"/>
  <c r="AI144" i="18"/>
  <c r="X144" i="18"/>
  <c r="Q125" i="18"/>
  <c r="Y124" i="18"/>
  <c r="Y145" i="18"/>
  <c r="Z146" i="18"/>
  <c r="R144" i="18"/>
  <c r="R149" i="18" s="1"/>
  <c r="G134" i="18"/>
  <c r="G138" i="18" s="1"/>
  <c r="AM145" i="18"/>
  <c r="V124" i="18"/>
  <c r="S135" i="18"/>
  <c r="P146" i="18"/>
  <c r="AO144" i="18"/>
  <c r="AN144" i="18"/>
  <c r="AQ124" i="18"/>
  <c r="AK125" i="18"/>
  <c r="AI125" i="18"/>
  <c r="P145" i="18"/>
  <c r="AK134" i="18"/>
  <c r="AK138" i="18" s="1"/>
  <c r="V144" i="18"/>
  <c r="AG134" i="18"/>
  <c r="AG138" i="18" s="1"/>
  <c r="AA134" i="18"/>
  <c r="AA138" i="18" s="1"/>
  <c r="AD124" i="18"/>
  <c r="AP145" i="18"/>
  <c r="G144" i="18"/>
  <c r="G149" i="18" s="1"/>
  <c r="AF125" i="18"/>
  <c r="X146" i="18"/>
  <c r="O144" i="18"/>
  <c r="AD146" i="18"/>
  <c r="AD151" i="18" s="1"/>
  <c r="E146" i="18"/>
  <c r="E151" i="18" s="1"/>
  <c r="H125" i="18"/>
  <c r="K146" i="18"/>
  <c r="AE134" i="18"/>
  <c r="AE138" i="18" s="1"/>
  <c r="AK145" i="18"/>
  <c r="AR135" i="18"/>
  <c r="F146" i="18"/>
  <c r="F151" i="18" s="1"/>
  <c r="AF124" i="18"/>
  <c r="M145" i="18"/>
  <c r="Y146" i="18"/>
  <c r="AF145" i="18"/>
  <c r="K144" i="18"/>
  <c r="K149" i="18" s="1"/>
  <c r="L144" i="18"/>
  <c r="AT125" i="18"/>
  <c r="AT129" i="18" s="1"/>
  <c r="AP146" i="18"/>
  <c r="L145" i="18"/>
  <c r="L150" i="18" s="1"/>
  <c r="AB134" i="18"/>
  <c r="AB138" i="18" s="1"/>
  <c r="AH145" i="18"/>
  <c r="AB135" i="18"/>
  <c r="S146" i="18"/>
  <c r="Q135" i="18"/>
  <c r="AL145" i="18"/>
  <c r="AL150" i="18" s="1"/>
  <c r="AC144" i="18"/>
  <c r="AF135" i="18"/>
  <c r="AF139" i="18" s="1"/>
  <c r="Y135" i="18"/>
  <c r="Q144" i="18"/>
  <c r="AT144" i="18"/>
  <c r="S124" i="18"/>
  <c r="AO146" i="18"/>
  <c r="AG124" i="18"/>
  <c r="AH146" i="18"/>
  <c r="AH151" i="18" s="1"/>
  <c r="AG135" i="18"/>
  <c r="AH144" i="18"/>
  <c r="AR144" i="18"/>
  <c r="AR149" i="18" s="1"/>
  <c r="M135" i="18"/>
  <c r="I134" i="18"/>
  <c r="I138" i="18" s="1"/>
  <c r="T144" i="18"/>
  <c r="K145" i="18"/>
  <c r="K150" i="18" s="1"/>
  <c r="AF144" i="18"/>
  <c r="F124" i="18"/>
  <c r="AP144" i="18"/>
  <c r="AH125" i="18"/>
  <c r="S144" i="18"/>
  <c r="S149" i="18" s="1"/>
  <c r="AC125" i="18"/>
  <c r="AP134" i="18"/>
  <c r="AP138" i="18" s="1"/>
  <c r="AM146" i="18"/>
  <c r="AM151" i="18" s="1"/>
  <c r="AC124" i="18"/>
  <c r="AC128" i="18" s="1"/>
  <c r="E125" i="18"/>
  <c r="K125" i="18"/>
  <c r="J124" i="18"/>
  <c r="J128" i="18" s="1"/>
  <c r="G135" i="18"/>
  <c r="G139" i="18" s="1"/>
  <c r="AI145" i="18"/>
  <c r="AM135" i="18"/>
  <c r="J145" i="18"/>
  <c r="F125" i="18"/>
  <c r="AO134" i="18"/>
  <c r="AO138" i="18" s="1"/>
  <c r="L135" i="18"/>
  <c r="U124" i="18"/>
  <c r="AL125" i="18"/>
  <c r="AL129" i="18" s="1"/>
  <c r="R134" i="18"/>
  <c r="R138" i="18" s="1"/>
  <c r="N124" i="18"/>
  <c r="U125" i="18"/>
  <c r="U129" i="18" s="1"/>
  <c r="AC146" i="18"/>
  <c r="AC151" i="18" s="1"/>
  <c r="Z125" i="18"/>
  <c r="AN124" i="18"/>
  <c r="AN128" i="18" s="1"/>
  <c r="W144" i="18"/>
  <c r="W149" i="18" s="1"/>
  <c r="X145" i="18"/>
  <c r="F135" i="18"/>
  <c r="F139" i="18" s="1"/>
  <c r="V146" i="18"/>
  <c r="W124" i="18"/>
  <c r="W128" i="18" s="1"/>
  <c r="AK135" i="18"/>
  <c r="AK139" i="18" s="1"/>
  <c r="AT145" i="18"/>
  <c r="AT150" i="18" s="1"/>
  <c r="AE146" i="18"/>
  <c r="AK124" i="18"/>
  <c r="AK128" i="18" s="1"/>
  <c r="I125" i="18"/>
  <c r="I129" i="18" s="1"/>
  <c r="P134" i="18"/>
  <c r="P138" i="18" s="1"/>
  <c r="K124" i="18"/>
  <c r="AB146" i="18"/>
  <c r="AB151" i="18" s="1"/>
  <c r="L146" i="18"/>
  <c r="N146" i="18"/>
  <c r="Q146" i="18"/>
  <c r="AG146" i="18"/>
  <c r="AG151" i="18" s="1"/>
  <c r="AS146" i="18"/>
  <c r="AS151" i="18" s="1"/>
  <c r="AD125" i="18"/>
  <c r="F134" i="18"/>
  <c r="F138" i="18" s="1"/>
  <c r="AL146" i="18"/>
  <c r="AL151" i="18" s="1"/>
  <c r="U145" i="18"/>
  <c r="Y134" i="18"/>
  <c r="Y138" i="18" s="1"/>
  <c r="Z135" i="18"/>
  <c r="AU144" i="18"/>
  <c r="AU149" i="18" s="1"/>
  <c r="AR145" i="18"/>
  <c r="F145" i="18"/>
  <c r="F150" i="18" s="1"/>
  <c r="AH135" i="18"/>
  <c r="AM125" i="18"/>
  <c r="AM129" i="18" s="1"/>
  <c r="E124" i="18"/>
  <c r="AA135" i="18"/>
  <c r="AU124" i="18"/>
  <c r="AU128" i="18" s="1"/>
  <c r="M144" i="18"/>
  <c r="M149" i="18" s="1"/>
  <c r="AA144" i="18"/>
  <c r="AA149" i="18" s="1"/>
  <c r="AC135" i="18"/>
  <c r="AC139" i="18" s="1"/>
  <c r="AL124" i="18"/>
  <c r="AM124" i="18"/>
  <c r="I135" i="18"/>
  <c r="I139" i="18" s="1"/>
  <c r="AO145" i="18"/>
  <c r="AO150" i="18" s="1"/>
  <c r="U134" i="18"/>
  <c r="U138" i="18" s="1"/>
  <c r="AK146" i="18"/>
  <c r="AK151" i="18" s="1"/>
  <c r="X124" i="18"/>
  <c r="AB124" i="18"/>
  <c r="AA124" i="18"/>
  <c r="AA128" i="18" s="1"/>
  <c r="Q134" i="18"/>
  <c r="Q138" i="18" s="1"/>
  <c r="AB125" i="18"/>
  <c r="N134" i="18"/>
  <c r="N138" i="18" s="1"/>
  <c r="AU135" i="18"/>
  <c r="AU139" i="18" s="1"/>
  <c r="AU134" i="18"/>
  <c r="AU138" i="18" s="1"/>
  <c r="P135" i="18"/>
  <c r="P139" i="18" s="1"/>
  <c r="AL144" i="18"/>
  <c r="AL149" i="18" s="1"/>
  <c r="Y125" i="18"/>
  <c r="AK144" i="18"/>
  <c r="H134" i="18"/>
  <c r="H138" i="18" s="1"/>
  <c r="J135" i="18"/>
  <c r="J139" i="18" s="1"/>
  <c r="W145" i="18"/>
  <c r="H144" i="18"/>
  <c r="H149" i="18" s="1"/>
  <c r="AN145" i="18"/>
  <c r="E144" i="18"/>
  <c r="E149" i="18" s="1"/>
  <c r="E134" i="18"/>
  <c r="E138" i="18" s="1"/>
  <c r="V134" i="18"/>
  <c r="V138" i="18" s="1"/>
  <c r="AA145" i="18"/>
  <c r="AA150" i="18" s="1"/>
  <c r="Y144" i="18"/>
  <c r="Y149" i="18" s="1"/>
  <c r="T145" i="18"/>
  <c r="T150" i="18" s="1"/>
  <c r="AD145" i="18"/>
  <c r="J134" i="18"/>
  <c r="J138" i="18" s="1"/>
  <c r="N125" i="18"/>
  <c r="U135" i="18"/>
  <c r="U139" i="18" s="1"/>
  <c r="R146" i="18"/>
  <c r="R151" i="18" s="1"/>
  <c r="AG144" i="18"/>
  <c r="AG149" i="18" s="1"/>
  <c r="AG145" i="18"/>
  <c r="AG150" i="18" s="1"/>
  <c r="M134" i="18"/>
  <c r="M138" i="18" s="1"/>
  <c r="Z124" i="18"/>
  <c r="Z128" i="18" s="1"/>
  <c r="S145" i="18"/>
  <c r="T134" i="18"/>
  <c r="T138" i="18" s="1"/>
  <c r="W135" i="18"/>
  <c r="W139" i="18" s="1"/>
  <c r="X134" i="18"/>
  <c r="X138" i="18" s="1"/>
  <c r="AA125" i="18"/>
  <c r="K135" i="18"/>
  <c r="K139" i="18" s="1"/>
  <c r="AN134" i="18"/>
  <c r="AN138" i="18" s="1"/>
  <c r="T125" i="18"/>
  <c r="T129" i="18" s="1"/>
  <c r="R125" i="18"/>
  <c r="R129" i="18" s="1"/>
  <c r="O145" i="18"/>
  <c r="AJ145" i="18"/>
  <c r="AJ150" i="18" s="1"/>
  <c r="AJ125" i="18"/>
  <c r="AJ129" i="18" s="1"/>
  <c r="G125" i="18"/>
  <c r="AI135" i="18"/>
  <c r="Q145" i="18"/>
  <c r="Q150" i="18" s="1"/>
  <c r="E145" i="18"/>
  <c r="E150" i="18" s="1"/>
  <c r="J144" i="18"/>
  <c r="AV146" i="18"/>
  <c r="N145" i="18"/>
  <c r="N150" i="18" s="1"/>
  <c r="T124" i="18"/>
  <c r="T128" i="18" s="1"/>
  <c r="H124" i="18"/>
  <c r="R145" i="18"/>
  <c r="R150" i="18" s="1"/>
  <c r="AS125" i="18"/>
  <c r="AJ135" i="18"/>
  <c r="AJ139" i="18" s="1"/>
  <c r="W125" i="18"/>
  <c r="AU125" i="18"/>
  <c r="AU129" i="18" s="1"/>
  <c r="N144" i="18"/>
  <c r="N149" i="18" s="1"/>
  <c r="Z145" i="18"/>
  <c r="Z150" i="18" s="1"/>
  <c r="AA146" i="18"/>
  <c r="AA151" i="18" s="1"/>
  <c r="AP124" i="18"/>
  <c r="AP128" i="18" s="1"/>
  <c r="K134" i="18"/>
  <c r="K138" i="18" s="1"/>
  <c r="AO135" i="18"/>
  <c r="AO139" i="18" s="1"/>
  <c r="Q124" i="18"/>
  <c r="Q128" i="18" s="1"/>
  <c r="AJ146" i="18"/>
  <c r="AJ151" i="18" s="1"/>
  <c r="AO125" i="18"/>
  <c r="AO129" i="18" s="1"/>
  <c r="G145" i="18"/>
  <c r="G150" i="18" s="1"/>
  <c r="R124" i="18"/>
  <c r="R128" i="18" s="1"/>
  <c r="R135" i="18"/>
  <c r="V125" i="18"/>
  <c r="V129" i="18" s="1"/>
  <c r="M146" i="18"/>
  <c r="Z134" i="18"/>
  <c r="Z138" i="18" s="1"/>
  <c r="V145" i="18"/>
  <c r="U146" i="18"/>
  <c r="U151" i="18" s="1"/>
  <c r="AJ134" i="18"/>
  <c r="AJ138" i="18" s="1"/>
  <c r="AT135" i="18"/>
  <c r="AT139" i="18" s="1"/>
  <c r="Z144" i="18"/>
  <c r="Z149" i="18" s="1"/>
  <c r="AP125" i="18"/>
  <c r="AP129" i="18" s="1"/>
  <c r="AI134" i="18"/>
  <c r="AI138" i="18" s="1"/>
  <c r="AM144" i="18"/>
  <c r="AM149" i="18" s="1"/>
  <c r="L124" i="18"/>
  <c r="AB145" i="18"/>
  <c r="AB150" i="18" s="1"/>
  <c r="G146" i="18"/>
  <c r="G151" i="18" s="1"/>
  <c r="AS145" i="18"/>
  <c r="AS150" i="18" s="1"/>
  <c r="F144" i="18"/>
  <c r="F149" i="18" s="1"/>
  <c r="I145" i="18"/>
  <c r="AJ144" i="18"/>
  <c r="AJ149" i="18" s="1"/>
  <c r="AN135" i="18"/>
  <c r="AN139" i="18" s="1"/>
  <c r="S134" i="18"/>
  <c r="S138" i="18" s="1"/>
  <c r="AQ134" i="18"/>
  <c r="AQ138" i="18" s="1"/>
  <c r="W146" i="18"/>
  <c r="W151" i="18" s="1"/>
  <c r="I146" i="18"/>
  <c r="I151" i="18" s="1"/>
  <c r="S125" i="18"/>
  <c r="AB144" i="18"/>
  <c r="AB149" i="18" s="1"/>
  <c r="AL134" i="18"/>
  <c r="AL138" i="18" s="1"/>
  <c r="O135" i="18"/>
  <c r="O139" i="18" s="1"/>
  <c r="AP135" i="18"/>
  <c r="M124" i="18"/>
  <c r="T146" i="18"/>
  <c r="T151" i="18" s="1"/>
  <c r="O124" i="18"/>
  <c r="O128" i="18" s="1"/>
  <c r="O134" i="18"/>
  <c r="O138" i="18" s="1"/>
  <c r="AL135" i="18"/>
  <c r="AL139" i="18" s="1"/>
  <c r="V135" i="18"/>
  <c r="V139" i="18" s="1"/>
  <c r="H146" i="18"/>
  <c r="H151" i="18" s="1"/>
  <c r="X135" i="18"/>
  <c r="AE145" i="18"/>
  <c r="AE150" i="18" s="1"/>
  <c r="AM134" i="18"/>
  <c r="AM138" i="18" s="1"/>
  <c r="AF134" i="18"/>
  <c r="AF138" i="18" s="1"/>
  <c r="AN125" i="18"/>
  <c r="AN129" i="18" s="1"/>
  <c r="AS144" i="18"/>
  <c r="AS149" i="18" s="1"/>
  <c r="J146" i="18"/>
  <c r="J151" i="18" s="1"/>
  <c r="M125" i="18"/>
  <c r="M129" i="18" s="1"/>
  <c r="AR125" i="18"/>
  <c r="AR129" i="18" s="1"/>
  <c r="AE124" i="18"/>
  <c r="AE128" i="18" s="1"/>
  <c r="AN146" i="18"/>
  <c r="AN151" i="18" s="1"/>
  <c r="O146" i="18"/>
  <c r="O151" i="18" s="1"/>
  <c r="AD135" i="18"/>
  <c r="AD139" i="18" s="1"/>
  <c r="AU146" i="18"/>
  <c r="AU151" i="18" s="1"/>
  <c r="AE144" i="18"/>
  <c r="AE149" i="18" s="1"/>
  <c r="L134" i="18"/>
  <c r="L138" i="18" s="1"/>
  <c r="P144" i="18"/>
  <c r="P149" i="18" s="1"/>
  <c r="AQ146" i="18"/>
  <c r="AQ151" i="18" s="1"/>
  <c r="O125" i="18"/>
  <c r="O129" i="18" s="1"/>
  <c r="AD134" i="18"/>
  <c r="AD138" i="18" s="1"/>
  <c r="T135" i="18"/>
  <c r="T139" i="18" s="1"/>
  <c r="P124" i="18"/>
  <c r="P128" i="18" s="1"/>
  <c r="J125" i="18"/>
  <c r="J129" i="18" s="1"/>
  <c r="H135" i="18"/>
  <c r="H139" i="18" s="1"/>
  <c r="AG125" i="18"/>
  <c r="AG129" i="18" s="1"/>
  <c r="AE125" i="18"/>
  <c r="AE129" i="18" s="1"/>
  <c r="AH124" i="18"/>
  <c r="AH128" i="18" s="1"/>
  <c r="AV145" i="18"/>
  <c r="AV150" i="18" s="1"/>
  <c r="N135" i="18"/>
  <c r="N139" i="18" s="1"/>
  <c r="AD144" i="18"/>
  <c r="AD149" i="18" s="1"/>
  <c r="X125" i="18"/>
  <c r="X129" i="18" s="1"/>
  <c r="G124" i="18"/>
  <c r="AS135" i="18"/>
  <c r="AO124" i="18"/>
  <c r="AR146" i="18"/>
  <c r="AR151" i="18" s="1"/>
  <c r="I124" i="18"/>
  <c r="I128" i="18" s="1"/>
  <c r="I144" i="18"/>
  <c r="I149" i="18" s="1"/>
  <c r="L125" i="18"/>
  <c r="AI124" i="18"/>
  <c r="AI128" i="18" s="1"/>
  <c r="MP77" i="45"/>
  <c r="MP75" i="45"/>
  <c r="MP3" i="45"/>
  <c r="MP4" i="45"/>
  <c r="F114" i="18" a="1"/>
  <c r="F114" i="18" s="1"/>
  <c r="H98" i="18"/>
  <c r="E97" i="18"/>
  <c r="G94" i="18"/>
  <c r="I114" i="18" a="1"/>
  <c r="I114" i="18" s="1"/>
  <c r="I95" i="18"/>
  <c r="F97" i="18"/>
  <c r="G113" i="18" a="1"/>
  <c r="G113" i="18" s="1"/>
  <c r="H114" i="18" a="1"/>
  <c r="H114" i="18" s="1"/>
  <c r="G95" i="18"/>
  <c r="G98" i="18"/>
  <c r="F113" i="18" a="1"/>
  <c r="F113" i="18" s="1"/>
  <c r="E94" i="18"/>
  <c r="H97" i="18"/>
  <c r="E96" i="18"/>
  <c r="E114" i="18" a="1"/>
  <c r="E114" i="18" s="1"/>
  <c r="I113" i="18" a="1"/>
  <c r="I113" i="18" s="1"/>
  <c r="E112" i="18" a="1"/>
  <c r="E112" i="18" s="1"/>
  <c r="G114" i="18" a="1"/>
  <c r="G114" i="18" s="1"/>
  <c r="F96" i="18"/>
  <c r="H113" i="18" a="1"/>
  <c r="H113" i="18" s="1"/>
  <c r="I94" i="18"/>
  <c r="H94" i="18"/>
  <c r="G96" i="18"/>
  <c r="F95" i="18"/>
  <c r="I96" i="18"/>
  <c r="E113" i="18" a="1"/>
  <c r="E113" i="18" s="1"/>
  <c r="I112" i="18" a="1"/>
  <c r="I112" i="18" s="1"/>
  <c r="CW112" i="18" a="1"/>
  <c r="CW112" i="18" s="1"/>
  <c r="F98" i="18"/>
  <c r="I98" i="18"/>
  <c r="CY113" i="18" a="1"/>
  <c r="CY113" i="18" s="1"/>
  <c r="G97" i="18"/>
  <c r="E95" i="18"/>
  <c r="H95" i="18"/>
  <c r="CX114" i="18" a="1"/>
  <c r="CX114" i="18" s="1"/>
  <c r="G112" i="18" a="1"/>
  <c r="G112" i="18" s="1"/>
  <c r="H96" i="18"/>
  <c r="CW114" i="18" a="1"/>
  <c r="CW114" i="18" s="1"/>
  <c r="CW113" i="18" a="1"/>
  <c r="CW113" i="18" s="1"/>
  <c r="CX112" i="18" a="1"/>
  <c r="CX112" i="18" s="1"/>
  <c r="H112" i="18" a="1"/>
  <c r="H112" i="18" s="1"/>
  <c r="F112" i="18" a="1"/>
  <c r="F112" i="18" s="1"/>
  <c r="I97" i="18"/>
  <c r="F94" i="18"/>
  <c r="CY112" i="18" a="1"/>
  <c r="CY112" i="18" s="1"/>
  <c r="CY114" i="18" a="1"/>
  <c r="CY114" i="18" s="1"/>
  <c r="E98" i="18"/>
  <c r="CX113" i="18" a="1"/>
  <c r="CX113" i="18" s="1"/>
  <c r="K94" i="18"/>
  <c r="J97" i="18"/>
  <c r="J95" i="18"/>
  <c r="K113" i="18" a="1"/>
  <c r="K113" i="18" s="1"/>
  <c r="K95" i="18"/>
  <c r="CZ114" i="18" a="1"/>
  <c r="CZ114" i="18" s="1"/>
  <c r="K112" i="18" a="1"/>
  <c r="K112" i="18" s="1"/>
  <c r="K114" i="18" a="1"/>
  <c r="K114" i="18" s="1"/>
  <c r="J96" i="18"/>
  <c r="J112" i="18" a="1"/>
  <c r="J112" i="18" s="1"/>
  <c r="CZ113" i="18" a="1"/>
  <c r="CZ113" i="18" s="1"/>
  <c r="J94" i="18"/>
  <c r="K97" i="18"/>
  <c r="CZ112" i="18" a="1"/>
  <c r="CZ112" i="18" s="1"/>
  <c r="J114" i="18" a="1"/>
  <c r="J114" i="18" s="1"/>
  <c r="J98" i="18"/>
  <c r="K96" i="18"/>
  <c r="K98" i="18"/>
  <c r="J113" i="18" a="1"/>
  <c r="J113" i="18" s="1"/>
  <c r="L94" i="18"/>
  <c r="L112" i="18" a="1"/>
  <c r="L112" i="18" s="1"/>
  <c r="L113" i="18" a="1"/>
  <c r="L113" i="18" s="1"/>
  <c r="DA112" i="18" a="1"/>
  <c r="DA112" i="18" s="1"/>
  <c r="L114" i="18" a="1"/>
  <c r="L114" i="18" s="1"/>
  <c r="M97" i="18"/>
  <c r="L95" i="18"/>
  <c r="DA113" i="18" a="1"/>
  <c r="DA113" i="18" s="1"/>
  <c r="L98" i="18"/>
  <c r="DA114" i="18" a="1"/>
  <c r="DA114" i="18" s="1"/>
  <c r="L97" i="18"/>
  <c r="M96" i="18"/>
  <c r="L96" i="18"/>
  <c r="M98" i="18"/>
  <c r="M95" i="18"/>
  <c r="M114" i="18" a="1"/>
  <c r="M114" i="18" s="1"/>
  <c r="DB113" i="18" a="1"/>
  <c r="DB113" i="18" s="1"/>
  <c r="M112" i="18" a="1"/>
  <c r="M112" i="18" s="1"/>
  <c r="O97" i="18"/>
  <c r="M113" i="18" a="1"/>
  <c r="M113" i="18" s="1"/>
  <c r="M94" i="18"/>
  <c r="DB112" i="18" a="1"/>
  <c r="DB112" i="18" s="1"/>
  <c r="N98" i="18"/>
  <c r="DC114" i="18" a="1"/>
  <c r="DC114" i="18" s="1"/>
  <c r="DB114" i="18" a="1"/>
  <c r="DB114" i="18" s="1"/>
  <c r="DC113" i="18" a="1"/>
  <c r="DC113" i="18" s="1"/>
  <c r="N114" i="18" a="1"/>
  <c r="N114" i="18" s="1"/>
  <c r="N97" i="18"/>
  <c r="N113" i="18" a="1"/>
  <c r="N113" i="18" s="1"/>
  <c r="N96" i="18"/>
  <c r="N95" i="18"/>
  <c r="O113" i="18" a="1"/>
  <c r="O113" i="18" s="1"/>
  <c r="O114" i="18" a="1"/>
  <c r="O114" i="18" s="1"/>
  <c r="O112" i="18" a="1"/>
  <c r="O112" i="18" s="1"/>
  <c r="N94" i="18"/>
  <c r="O96" i="18"/>
  <c r="DD114" i="18" a="1"/>
  <c r="DD114" i="18" s="1"/>
  <c r="N112" i="18" a="1"/>
  <c r="N112" i="18" s="1"/>
  <c r="DC112" i="18" a="1"/>
  <c r="DC112" i="18" s="1"/>
  <c r="O98" i="18"/>
  <c r="O94" i="18"/>
  <c r="R97" i="18"/>
  <c r="DE114" i="18" a="1"/>
  <c r="DE114" i="18" s="1"/>
  <c r="O95" i="18"/>
  <c r="DD112" i="18" a="1"/>
  <c r="DD112" i="18" s="1"/>
  <c r="DD113" i="18" a="1"/>
  <c r="DD113" i="18" s="1"/>
  <c r="P95" i="18"/>
  <c r="P96" i="18"/>
  <c r="DE113" i="18" a="1"/>
  <c r="DE113" i="18" s="1"/>
  <c r="Q113" i="18" a="1"/>
  <c r="Q113" i="18" s="1"/>
  <c r="DF114" i="18" a="1"/>
  <c r="DF114" i="18" s="1"/>
  <c r="Q94" i="18"/>
  <c r="Q98" i="18"/>
  <c r="DE112" i="18" a="1"/>
  <c r="DE112" i="18" s="1"/>
  <c r="DG114" i="18" a="1"/>
  <c r="DG114" i="18" s="1"/>
  <c r="P94" i="18"/>
  <c r="P97" i="18"/>
  <c r="P114" i="18" a="1"/>
  <c r="P114" i="18" s="1"/>
  <c r="P112" i="18" a="1"/>
  <c r="P112" i="18" s="1"/>
  <c r="Q114" i="18" a="1"/>
  <c r="Q114" i="18" s="1"/>
  <c r="Q97" i="18"/>
  <c r="P98" i="18"/>
  <c r="R113" i="18" a="1"/>
  <c r="R113" i="18" s="1"/>
  <c r="R96" i="18"/>
  <c r="R114" i="18" a="1"/>
  <c r="R114" i="18" s="1"/>
  <c r="Q96" i="18"/>
  <c r="DF113" i="18" a="1"/>
  <c r="DF113" i="18" s="1"/>
  <c r="DF112" i="18" a="1"/>
  <c r="DF112" i="18" s="1"/>
  <c r="P113" i="18" a="1"/>
  <c r="P113" i="18" s="1"/>
  <c r="R94" i="18"/>
  <c r="R95" i="18"/>
  <c r="S94" i="18"/>
  <c r="Q95" i="18"/>
  <c r="Q112" i="18" a="1"/>
  <c r="Q112" i="18" s="1"/>
  <c r="R98" i="18"/>
  <c r="DG113" i="18" a="1"/>
  <c r="DG113" i="18" s="1"/>
  <c r="DH113" i="18" a="1"/>
  <c r="DH113" i="18" s="1"/>
  <c r="U97" i="18"/>
  <c r="DG112" i="18" a="1"/>
  <c r="DG112" i="18" s="1"/>
  <c r="R112" i="18" a="1"/>
  <c r="R112" i="18" s="1"/>
  <c r="T97" i="18"/>
  <c r="T98" i="18"/>
  <c r="T114" i="18" a="1"/>
  <c r="T114" i="18" s="1"/>
  <c r="T113" i="18" a="1"/>
  <c r="T113" i="18" s="1"/>
  <c r="T96" i="18"/>
  <c r="DI114" i="18" a="1"/>
  <c r="DI114" i="18" s="1"/>
  <c r="S96" i="18"/>
  <c r="S114" i="18" a="1"/>
  <c r="S114" i="18" s="1"/>
  <c r="V94" i="18"/>
  <c r="S112" i="18" a="1"/>
  <c r="S112" i="18" s="1"/>
  <c r="DI112" i="18" a="1"/>
  <c r="DI112" i="18" s="1"/>
  <c r="U95" i="18"/>
  <c r="S97" i="18"/>
  <c r="DH112" i="18" a="1"/>
  <c r="DH112" i="18" s="1"/>
  <c r="T95" i="18"/>
  <c r="S95" i="18"/>
  <c r="U96" i="18"/>
  <c r="T94" i="18"/>
  <c r="DK113" i="18" a="1"/>
  <c r="DK113" i="18" s="1"/>
  <c r="S113" i="18" a="1"/>
  <c r="S113" i="18" s="1"/>
  <c r="DH114" i="18" a="1"/>
  <c r="DH114" i="18" s="1"/>
  <c r="V113" i="18" a="1"/>
  <c r="V113" i="18" s="1"/>
  <c r="U94" i="18"/>
  <c r="V95" i="18"/>
  <c r="S98" i="18"/>
  <c r="DI113" i="18" a="1"/>
  <c r="DI113" i="18" s="1"/>
  <c r="DK112" i="18" a="1"/>
  <c r="DK112" i="18" s="1"/>
  <c r="DJ112" i="18" a="1"/>
  <c r="DJ112" i="18" s="1"/>
  <c r="V97" i="18"/>
  <c r="U113" i="18" a="1"/>
  <c r="U113" i="18" s="1"/>
  <c r="DJ113" i="18" a="1"/>
  <c r="DJ113" i="18" s="1"/>
  <c r="DM113" i="18" a="1"/>
  <c r="DM113" i="18" s="1"/>
  <c r="W95" i="18"/>
  <c r="W94" i="18"/>
  <c r="U112" i="18" a="1"/>
  <c r="U112" i="18" s="1"/>
  <c r="DJ114" i="18" a="1"/>
  <c r="DJ114" i="18" s="1"/>
  <c r="T112" i="18" a="1"/>
  <c r="T112" i="18" s="1"/>
  <c r="W96" i="18"/>
  <c r="X97" i="18"/>
  <c r="V112" i="18" a="1"/>
  <c r="V112" i="18" s="1"/>
  <c r="U98" i="18"/>
  <c r="Y97" i="18"/>
  <c r="U114" i="18" a="1"/>
  <c r="U114" i="18" s="1"/>
  <c r="X114" i="18" a="1"/>
  <c r="X114" i="18" s="1"/>
  <c r="X94" i="18"/>
  <c r="DL113" i="18" a="1"/>
  <c r="DL113" i="18" s="1"/>
  <c r="V114" i="18" a="1"/>
  <c r="V114" i="18" s="1"/>
  <c r="W113" i="18" a="1"/>
  <c r="W113" i="18" s="1"/>
  <c r="V98" i="18"/>
  <c r="X113" i="18" a="1"/>
  <c r="X113" i="18" s="1"/>
  <c r="DK114" i="18" a="1"/>
  <c r="DK114" i="18" s="1"/>
  <c r="V96" i="18"/>
  <c r="DL112" i="18" a="1"/>
  <c r="DL112" i="18" s="1"/>
  <c r="DL114" i="18" a="1"/>
  <c r="DL114" i="18" s="1"/>
  <c r="W98" i="18"/>
  <c r="X96" i="18"/>
  <c r="X98" i="18"/>
  <c r="DM114" i="18" a="1"/>
  <c r="DM114" i="18" s="1"/>
  <c r="DM112" i="18" a="1"/>
  <c r="DM112" i="18" s="1"/>
  <c r="W112" i="18" a="1"/>
  <c r="W112" i="18" s="1"/>
  <c r="X95" i="18"/>
  <c r="W114" i="18" a="1"/>
  <c r="W114" i="18" s="1"/>
  <c r="Y114" i="18" a="1"/>
  <c r="Y114" i="18" s="1"/>
  <c r="Z97" i="18"/>
  <c r="AA97" i="18"/>
  <c r="AA95" i="18"/>
  <c r="Y112" i="18" a="1"/>
  <c r="Y112" i="18" s="1"/>
  <c r="W97" i="18"/>
  <c r="DN112" i="18" a="1"/>
  <c r="DN112" i="18" s="1"/>
  <c r="Y113" i="18" a="1"/>
  <c r="Y113" i="18" s="1"/>
  <c r="AB96" i="18"/>
  <c r="DN113" i="18" a="1"/>
  <c r="DN113" i="18" s="1"/>
  <c r="Y94" i="18"/>
  <c r="Z96" i="18"/>
  <c r="DO114" i="18" a="1"/>
  <c r="DO114" i="18" s="1"/>
  <c r="Z94" i="18"/>
  <c r="Z113" i="18" a="1"/>
  <c r="Z113" i="18" s="1"/>
  <c r="Y98" i="18"/>
  <c r="Z112" i="18" a="1"/>
  <c r="Z112" i="18" s="1"/>
  <c r="X112" i="18" a="1"/>
  <c r="X112" i="18" s="1"/>
  <c r="DO113" i="18" a="1"/>
  <c r="DO113" i="18" s="1"/>
  <c r="Y95" i="18"/>
  <c r="DN114" i="18" a="1"/>
  <c r="DN114" i="18" s="1"/>
  <c r="AA114" i="18" a="1"/>
  <c r="AA114" i="18" s="1"/>
  <c r="Z95" i="18"/>
  <c r="Y96" i="18"/>
  <c r="AA112" i="18" a="1"/>
  <c r="AA112" i="18" s="1"/>
  <c r="AB94" i="18"/>
  <c r="AB113" i="18" a="1"/>
  <c r="AB113" i="18" s="1"/>
  <c r="AB114" i="18" a="1"/>
  <c r="AB114" i="18" s="1"/>
  <c r="AB95" i="18"/>
  <c r="AA96" i="18"/>
  <c r="DQ112" i="18" a="1"/>
  <c r="DQ112" i="18" s="1"/>
  <c r="Z114" i="18" a="1"/>
  <c r="Z114" i="18" s="1"/>
  <c r="AA113" i="18" a="1"/>
  <c r="AA113" i="18" s="1"/>
  <c r="DP113" i="18" a="1"/>
  <c r="DP113" i="18" s="1"/>
  <c r="DQ113" i="18" a="1"/>
  <c r="DQ113" i="18" s="1"/>
  <c r="Z98" i="18"/>
  <c r="DO112" i="18" a="1"/>
  <c r="DO112" i="18" s="1"/>
  <c r="AC112" i="18" a="1"/>
  <c r="AC112" i="18" s="1"/>
  <c r="DP112" i="18" a="1"/>
  <c r="DP112" i="18" s="1"/>
  <c r="AC114" i="18" a="1"/>
  <c r="AC114" i="18" s="1"/>
  <c r="DQ114" i="18" a="1"/>
  <c r="DQ114" i="18" s="1"/>
  <c r="AB97" i="18"/>
  <c r="AB112" i="18" a="1"/>
  <c r="AB112" i="18" s="1"/>
  <c r="AA94" i="18"/>
  <c r="AB98" i="18"/>
  <c r="AD113" i="18" a="1"/>
  <c r="AD113" i="18" s="1"/>
  <c r="DP114" i="18" a="1"/>
  <c r="DP114" i="18" s="1"/>
  <c r="AC95" i="18"/>
  <c r="AA98" i="18"/>
  <c r="AD97" i="18"/>
  <c r="DR112" i="18" a="1"/>
  <c r="DR112" i="18" s="1"/>
  <c r="DR113" i="18" a="1"/>
  <c r="DR113" i="18" s="1"/>
  <c r="DS112" i="18" a="1"/>
  <c r="DS112" i="18" s="1"/>
  <c r="AD95" i="18"/>
  <c r="AC94" i="18"/>
  <c r="AC98" i="18"/>
  <c r="AD114" i="18" a="1"/>
  <c r="AD114" i="18" s="1"/>
  <c r="AD96" i="18"/>
  <c r="DS113" i="18" a="1"/>
  <c r="DS113" i="18" s="1"/>
  <c r="AC96" i="18"/>
  <c r="DS114" i="18" a="1"/>
  <c r="DS114" i="18" s="1"/>
  <c r="DT114" i="18" a="1"/>
  <c r="DT114" i="18" s="1"/>
  <c r="AD98" i="18"/>
  <c r="AD112" i="18" a="1"/>
  <c r="AD112" i="18" s="1"/>
  <c r="AD94" i="18"/>
  <c r="AC113" i="18" a="1"/>
  <c r="AC113" i="18" s="1"/>
  <c r="AG113" i="18" a="1"/>
  <c r="AG113" i="18" s="1"/>
  <c r="AC97" i="18"/>
  <c r="AE96" i="18"/>
  <c r="DR114" i="18" a="1"/>
  <c r="DR114" i="18" s="1"/>
  <c r="DT113" i="18" a="1"/>
  <c r="DT113" i="18" s="1"/>
  <c r="AF113" i="18" a="1"/>
  <c r="AF113" i="18" s="1"/>
  <c r="DT112" i="18" a="1"/>
  <c r="DT112" i="18" s="1"/>
  <c r="AF94" i="18"/>
  <c r="AE95" i="18"/>
  <c r="AF97" i="18"/>
  <c r="AF96" i="18"/>
  <c r="AE98" i="18"/>
  <c r="AG98" i="18"/>
  <c r="AF98" i="18"/>
  <c r="AE113" i="18" a="1"/>
  <c r="AE113" i="18" s="1"/>
  <c r="AE112" i="18" a="1"/>
  <c r="AE112" i="18" s="1"/>
  <c r="DU112" i="18" a="1"/>
  <c r="DU112" i="18" s="1"/>
  <c r="AE114" i="18" a="1"/>
  <c r="AE114" i="18" s="1"/>
  <c r="AF114" i="18" a="1"/>
  <c r="AF114" i="18" s="1"/>
  <c r="AF112" i="18" a="1"/>
  <c r="AF112" i="18" s="1"/>
  <c r="AE94" i="18"/>
  <c r="AE97" i="18"/>
  <c r="AF95" i="18"/>
  <c r="AG112" i="18" a="1"/>
  <c r="AG112" i="18" s="1"/>
  <c r="AG114" i="18" a="1"/>
  <c r="AG114" i="18" s="1"/>
  <c r="DV113" i="18" a="1"/>
  <c r="DV113" i="18" s="1"/>
  <c r="DW114" i="18" a="1"/>
  <c r="DW114" i="18" s="1"/>
  <c r="DV114" i="18" a="1"/>
  <c r="DV114" i="18" s="1"/>
  <c r="AG97" i="18"/>
  <c r="AG94" i="18"/>
  <c r="DU114" i="18" a="1"/>
  <c r="DU114" i="18" s="1"/>
  <c r="DU113" i="18" a="1"/>
  <c r="DU113" i="18" s="1"/>
  <c r="AH98" i="18"/>
  <c r="AG95" i="18"/>
  <c r="DW112" i="18" a="1"/>
  <c r="DW112" i="18" s="1"/>
  <c r="AH96" i="18"/>
  <c r="DV112" i="18" a="1"/>
  <c r="DV112" i="18" s="1"/>
  <c r="AI95" i="18"/>
  <c r="AH112" i="18" a="1"/>
  <c r="AH112" i="18" s="1"/>
  <c r="AG96" i="18"/>
  <c r="AH114" i="18" a="1"/>
  <c r="AH114" i="18" s="1"/>
  <c r="AH95" i="18"/>
  <c r="AH113" i="18" a="1"/>
  <c r="AH113" i="18" s="1"/>
  <c r="AH97" i="18"/>
  <c r="AH94" i="18"/>
  <c r="DW113" i="18" a="1"/>
  <c r="DW113" i="18" s="1"/>
  <c r="DY114" i="18" a="1"/>
  <c r="DY114" i="18" s="1"/>
  <c r="AI96" i="18"/>
  <c r="DZ113" i="18" a="1"/>
  <c r="DZ113" i="18" s="1"/>
  <c r="AI97" i="18"/>
  <c r="DY113" i="18" a="1"/>
  <c r="DY113" i="18" s="1"/>
  <c r="AI112" i="18" a="1"/>
  <c r="AI112" i="18" s="1"/>
  <c r="AJ96" i="18"/>
  <c r="AI114" i="18" a="1"/>
  <c r="AI114" i="18" s="1"/>
  <c r="AI94" i="18"/>
  <c r="AJ97" i="18"/>
  <c r="AI98" i="18"/>
  <c r="DX112" i="18" a="1"/>
  <c r="DX112" i="18" s="1"/>
  <c r="DY112" i="18" a="1"/>
  <c r="DY112" i="18" s="1"/>
  <c r="DX113" i="18" a="1"/>
  <c r="DX113" i="18" s="1"/>
  <c r="DX114" i="18" a="1"/>
  <c r="DX114" i="18" s="1"/>
  <c r="AI113" i="18" a="1"/>
  <c r="AI113" i="18" s="1"/>
  <c r="AJ112" i="18" a="1"/>
  <c r="AJ112" i="18" s="1"/>
  <c r="AK113" i="18" a="1"/>
  <c r="AK113" i="18" s="1"/>
  <c r="AJ113" i="18" a="1"/>
  <c r="AJ113" i="18" s="1"/>
  <c r="AK114" i="18" a="1"/>
  <c r="AK114" i="18" s="1"/>
  <c r="AK112" i="18" a="1"/>
  <c r="AK112" i="18" s="1"/>
  <c r="AJ114" i="18" a="1"/>
  <c r="AJ114" i="18" s="1"/>
  <c r="AJ94" i="18"/>
  <c r="AJ98" i="18"/>
  <c r="AJ95" i="18"/>
  <c r="AK96" i="18"/>
  <c r="AK95" i="18"/>
  <c r="AK98" i="18"/>
  <c r="DZ114" i="18" a="1"/>
  <c r="DZ114" i="18" s="1"/>
  <c r="DZ112" i="18" a="1"/>
  <c r="DZ112" i="18" s="1"/>
  <c r="AK94" i="18"/>
  <c r="EA114" i="18" a="1"/>
  <c r="EA114" i="18" s="1"/>
  <c r="AL112" i="18" a="1"/>
  <c r="AL112" i="18" s="1"/>
  <c r="EA113" i="18" a="1"/>
  <c r="EA113" i="18" s="1"/>
  <c r="AL114" i="18" a="1"/>
  <c r="AL114" i="18" s="1"/>
  <c r="AL97" i="18"/>
  <c r="AL98" i="18"/>
  <c r="AL113" i="18" a="1"/>
  <c r="AL113" i="18" s="1"/>
  <c r="AL94" i="18"/>
  <c r="EA112" i="18" a="1"/>
  <c r="EA112" i="18" s="1"/>
  <c r="AK97" i="18"/>
  <c r="AL96" i="18"/>
  <c r="AM98" i="18"/>
  <c r="AO95" i="18"/>
  <c r="EB112" i="18" a="1"/>
  <c r="EB112" i="18" s="1"/>
  <c r="AM96" i="18"/>
  <c r="AM95" i="18"/>
  <c r="AO104" i="18"/>
  <c r="EC112" i="18" a="1"/>
  <c r="EC112" i="18" s="1"/>
  <c r="AL95" i="18"/>
  <c r="AM114" i="18" a="1"/>
  <c r="AM114" i="18" s="1"/>
  <c r="AN96" i="18"/>
  <c r="AO105" i="18"/>
  <c r="AM97" i="18"/>
  <c r="AN97" i="18"/>
  <c r="AO106" i="18"/>
  <c r="AM112" i="18" a="1"/>
  <c r="AM112" i="18" s="1"/>
  <c r="AM94" i="18"/>
  <c r="EB113" i="18" a="1"/>
  <c r="EB113" i="18" s="1"/>
  <c r="EB114" i="18" a="1"/>
  <c r="EB114" i="18" s="1"/>
  <c r="AM113" i="18" a="1"/>
  <c r="AM113" i="18" s="1"/>
  <c r="AO98" i="18"/>
  <c r="AN98" i="18"/>
  <c r="EC114" i="18" a="1"/>
  <c r="EC114" i="18" s="1"/>
  <c r="ED113" i="18" a="1"/>
  <c r="ED113" i="18" s="1"/>
  <c r="AN112" i="18" a="1"/>
  <c r="AN112" i="18" s="1"/>
  <c r="AO96" i="18"/>
  <c r="EC113" i="18" a="1"/>
  <c r="EC113" i="18" s="1"/>
  <c r="ED112" i="18" a="1"/>
  <c r="ED112" i="18" s="1"/>
  <c r="AO94" i="18"/>
  <c r="AO97" i="18"/>
  <c r="AN114" i="18" a="1"/>
  <c r="AN114" i="18" s="1"/>
  <c r="AN95" i="18"/>
  <c r="AP95" i="18"/>
  <c r="AO113" i="18" a="1"/>
  <c r="AO113" i="18" s="1"/>
  <c r="AN113" i="18" a="1"/>
  <c r="AN113" i="18" s="1"/>
  <c r="ED114" i="18" a="1"/>
  <c r="ED114" i="18" s="1"/>
  <c r="AN94" i="18"/>
  <c r="AO114" i="18" a="1"/>
  <c r="AO114" i="18" s="1"/>
  <c r="AO112" i="18" a="1"/>
  <c r="AO112" i="18" s="1"/>
  <c r="AQ94" i="18"/>
  <c r="AP106" i="18"/>
  <c r="AP94" i="18"/>
  <c r="AP113" i="18" a="1"/>
  <c r="AP113" i="18" s="1"/>
  <c r="AP96" i="18"/>
  <c r="EE114" i="18" a="1"/>
  <c r="EE114" i="18" s="1"/>
  <c r="EE112" i="18" a="1"/>
  <c r="EE112" i="18" s="1"/>
  <c r="AS113" i="18" a="1"/>
  <c r="AS113" i="18" s="1"/>
  <c r="AP97" i="18"/>
  <c r="AP105" i="18"/>
  <c r="AP112" i="18" a="1"/>
  <c r="AP112" i="18" s="1"/>
  <c r="EF113" i="18" a="1"/>
  <c r="EF113" i="18" s="1"/>
  <c r="AR94" i="18"/>
  <c r="AQ106" i="18"/>
  <c r="AP104" i="18"/>
  <c r="AQ105" i="18"/>
  <c r="AP114" i="18" a="1"/>
  <c r="AP114" i="18" s="1"/>
  <c r="AP98" i="18"/>
  <c r="AR106" i="18"/>
  <c r="EF112" i="18" a="1"/>
  <c r="EF112" i="18" s="1"/>
  <c r="AR96" i="18"/>
  <c r="AR95" i="18"/>
  <c r="AQ95" i="18"/>
  <c r="EE113" i="18" a="1"/>
  <c r="EE113" i="18" s="1"/>
  <c r="AT104" i="18"/>
  <c r="AQ112" i="18" a="1"/>
  <c r="AQ112" i="18" s="1"/>
  <c r="AS105" i="18"/>
  <c r="AR114" i="18" a="1"/>
  <c r="AR114" i="18" s="1"/>
  <c r="AT114" i="18" a="1"/>
  <c r="AT114" i="18" s="1"/>
  <c r="AQ96" i="18"/>
  <c r="AS106" i="18"/>
  <c r="AR112" i="18" a="1"/>
  <c r="AR112" i="18" s="1"/>
  <c r="AQ113" i="18" a="1"/>
  <c r="AQ113" i="18" s="1"/>
  <c r="AR105" i="18"/>
  <c r="AU112" i="18" a="1"/>
  <c r="AU112" i="18" s="1"/>
  <c r="AQ104" i="18"/>
  <c r="AQ114" i="18" a="1"/>
  <c r="AQ114" i="18" s="1"/>
  <c r="AS104" i="18"/>
  <c r="AS114" i="18" a="1"/>
  <c r="AS114" i="18" s="1"/>
  <c r="AQ98" i="18"/>
  <c r="AR98" i="18"/>
  <c r="AR97" i="18"/>
  <c r="AQ97" i="18"/>
  <c r="AR104" i="18"/>
  <c r="AR113" i="18" a="1"/>
  <c r="AR113" i="18" s="1"/>
  <c r="EF114" i="18" a="1"/>
  <c r="EF114" i="18" s="1"/>
  <c r="AS98" i="18"/>
  <c r="AT96" i="18"/>
  <c r="AS96" i="18"/>
  <c r="AT113" i="18" a="1"/>
  <c r="AT113" i="18" s="1"/>
  <c r="AT95" i="18"/>
  <c r="AU105" i="18"/>
  <c r="AT112" i="18" a="1"/>
  <c r="AT112" i="18" s="1"/>
  <c r="AT106" i="18"/>
  <c r="AT98" i="18"/>
  <c r="AS94" i="18"/>
  <c r="AT97" i="18"/>
  <c r="AS95" i="18"/>
  <c r="AU97" i="18"/>
  <c r="AU104" i="18"/>
  <c r="AU98" i="18"/>
  <c r="AS97" i="18"/>
  <c r="AT94" i="18"/>
  <c r="AS112" i="18" a="1"/>
  <c r="AS112" i="18" s="1"/>
  <c r="AU96" i="18"/>
  <c r="AU114" i="18" a="1"/>
  <c r="AU114" i="18" s="1"/>
  <c r="AT105" i="18"/>
  <c r="AU113" i="18" a="1"/>
  <c r="AU113" i="18" s="1"/>
  <c r="AU106" i="18"/>
  <c r="AU94" i="18"/>
  <c r="AU95" i="18"/>
  <c r="AV104" i="18"/>
  <c r="AV105" i="18"/>
  <c r="AV96" i="18"/>
  <c r="AV106" i="18"/>
  <c r="AW104" i="18"/>
  <c r="AV95" i="18"/>
  <c r="AV113" i="18" a="1"/>
  <c r="AV113" i="18" s="1"/>
  <c r="AV114" i="18" a="1"/>
  <c r="AV114" i="18" s="1"/>
  <c r="AY95" i="18"/>
  <c r="AX98" i="18"/>
  <c r="AV97" i="18"/>
  <c r="AV94" i="18"/>
  <c r="AX104" i="18"/>
  <c r="AX105" i="18"/>
  <c r="AY97" i="18"/>
  <c r="AV98" i="18"/>
  <c r="AW96" i="18"/>
  <c r="AV112" i="18" a="1"/>
  <c r="AV112" i="18" s="1"/>
  <c r="AX97" i="18"/>
  <c r="AX113" i="18" a="1"/>
  <c r="AX113" i="18" s="1"/>
  <c r="AW105" i="18"/>
  <c r="AW97" i="18"/>
  <c r="AY114" i="18" a="1"/>
  <c r="AY114" i="18" s="1"/>
  <c r="AX96" i="18"/>
  <c r="AW113" i="18" a="1"/>
  <c r="AW113" i="18" s="1"/>
  <c r="AW94" i="18"/>
  <c r="AX112" i="18" a="1"/>
  <c r="AX112" i="18" s="1"/>
  <c r="AY94" i="18"/>
  <c r="AW106" i="18"/>
  <c r="AW114" i="18" a="1"/>
  <c r="AW114" i="18" s="1"/>
  <c r="AW98" i="18"/>
  <c r="AW112" i="18" a="1"/>
  <c r="AW112" i="18" s="1"/>
  <c r="AY106" i="18"/>
  <c r="AY112" i="18" a="1"/>
  <c r="AY112" i="18" s="1"/>
  <c r="AZ105" i="18"/>
  <c r="AW95" i="18"/>
  <c r="AX94" i="18"/>
  <c r="BA98" i="18"/>
  <c r="AX95" i="18"/>
  <c r="AY105" i="18"/>
  <c r="BA96" i="18"/>
  <c r="AY113" i="18" a="1"/>
  <c r="AY113" i="18" s="1"/>
  <c r="AY98" i="18"/>
  <c r="AX114" i="18" a="1"/>
  <c r="AX114" i="18" s="1"/>
  <c r="AX106" i="18"/>
  <c r="AZ113" i="18" a="1"/>
  <c r="AZ113" i="18" s="1"/>
  <c r="AY104" i="18"/>
  <c r="AZ106" i="18"/>
  <c r="AZ97" i="18"/>
  <c r="AY96" i="18"/>
  <c r="BA113" i="18" a="1"/>
  <c r="BA113" i="18" s="1"/>
  <c r="BB97" i="18"/>
  <c r="AZ94" i="18"/>
  <c r="AZ95" i="18"/>
  <c r="BB96" i="18"/>
  <c r="BA106" i="18"/>
  <c r="AZ98" i="18"/>
  <c r="BA114" i="18" a="1"/>
  <c r="BA114" i="18" s="1"/>
  <c r="BA94" i="18"/>
  <c r="AZ104" i="18"/>
  <c r="BA95" i="18"/>
  <c r="AZ96" i="18"/>
  <c r="AZ114" i="18" a="1"/>
  <c r="AZ114" i="18" s="1"/>
  <c r="BA112" i="18" a="1"/>
  <c r="BA112" i="18" s="1"/>
  <c r="BA105" i="18"/>
  <c r="AZ112" i="18" a="1"/>
  <c r="AZ112" i="18" s="1"/>
  <c r="BC112" i="18" a="1"/>
  <c r="BC112" i="18" s="1"/>
  <c r="BC98" i="18"/>
  <c r="BD106" i="18"/>
  <c r="BB98" i="18"/>
  <c r="BC97" i="18"/>
  <c r="BB104" i="18"/>
  <c r="BA104" i="18"/>
  <c r="BC106" i="18"/>
  <c r="BB114" i="18" a="1"/>
  <c r="BB114" i="18" s="1"/>
  <c r="BD97" i="18"/>
  <c r="BB94" i="18"/>
  <c r="BC114" i="18" a="1"/>
  <c r="BC114" i="18" s="1"/>
  <c r="BC96" i="18"/>
  <c r="BB112" i="18" a="1"/>
  <c r="BB112" i="18" s="1"/>
  <c r="BB106" i="18"/>
  <c r="BB105" i="18"/>
  <c r="BF113" i="18" a="1"/>
  <c r="BF113" i="18" s="1"/>
  <c r="BA97" i="18"/>
  <c r="BC104" i="18"/>
  <c r="BC105" i="18"/>
  <c r="BC94" i="18"/>
  <c r="BB95" i="18"/>
  <c r="BB113" i="18" a="1"/>
  <c r="BB113" i="18" s="1"/>
  <c r="BC113" i="18" a="1"/>
  <c r="BC113" i="18" s="1"/>
  <c r="BC95" i="18"/>
  <c r="BD94" i="18"/>
  <c r="BD114" i="18" a="1"/>
  <c r="BD114" i="18" s="1"/>
  <c r="BF98" i="18"/>
  <c r="BF105" i="18"/>
  <c r="BE104" i="18"/>
  <c r="BF104" i="18"/>
  <c r="BF96" i="18"/>
  <c r="BD96" i="18"/>
  <c r="BD113" i="18" a="1"/>
  <c r="BD113" i="18" s="1"/>
  <c r="BD98" i="18"/>
  <c r="BD104" i="18"/>
  <c r="BD105" i="18"/>
  <c r="BD112" i="18" a="1"/>
  <c r="BD112" i="18" s="1"/>
  <c r="BD95" i="18"/>
  <c r="BF114" i="18" a="1"/>
  <c r="BF114" i="18" s="1"/>
  <c r="BE113" i="18" a="1"/>
  <c r="BE113" i="18" s="1"/>
  <c r="BE106" i="18"/>
  <c r="BF106" i="18"/>
  <c r="BE112" i="18" a="1"/>
  <c r="BE112" i="18" s="1"/>
  <c r="BF94" i="18"/>
  <c r="BE98" i="18"/>
  <c r="BE95" i="18"/>
  <c r="BF97" i="18"/>
  <c r="BE94" i="18"/>
  <c r="BE96" i="18"/>
  <c r="BF112" i="18" a="1"/>
  <c r="BF112" i="18" s="1"/>
  <c r="BE114" i="18" a="1"/>
  <c r="BE114" i="18" s="1"/>
  <c r="BF95" i="18"/>
  <c r="BE97" i="18"/>
  <c r="BE105" i="18"/>
  <c r="BH113" i="18" a="1"/>
  <c r="BH113" i="18" s="1"/>
  <c r="BH97" i="18"/>
  <c r="BG105" i="18"/>
  <c r="BH114" i="18" a="1"/>
  <c r="BH114" i="18" s="1"/>
  <c r="BH95" i="18"/>
  <c r="BH96" i="18"/>
  <c r="BG106" i="18"/>
  <c r="BG112" i="18" a="1"/>
  <c r="BG112" i="18" s="1"/>
  <c r="BH105" i="18"/>
  <c r="BG98" i="18"/>
  <c r="BG114" i="18" a="1"/>
  <c r="BG114" i="18" s="1"/>
  <c r="BG104" i="18"/>
  <c r="BH104" i="18"/>
  <c r="BH112" i="18" a="1"/>
  <c r="BH112" i="18" s="1"/>
  <c r="BG113" i="18" a="1"/>
  <c r="BG113" i="18" s="1"/>
  <c r="BH106" i="18"/>
  <c r="BI98" i="18"/>
  <c r="BK105" i="18"/>
  <c r="BG95" i="18"/>
  <c r="BG96" i="18"/>
  <c r="BJ106" i="18"/>
  <c r="BG97" i="18"/>
  <c r="BH98" i="18"/>
  <c r="BH94" i="18"/>
  <c r="BG94" i="18"/>
  <c r="BI113" i="18" a="1"/>
  <c r="BI113" i="18" s="1"/>
  <c r="BJ104" i="18"/>
  <c r="BI114" i="18" a="1"/>
  <c r="BI114" i="18" s="1"/>
  <c r="BI112" i="18" a="1"/>
  <c r="BI112" i="18" s="1"/>
  <c r="BI95" i="18"/>
  <c r="BJ113" i="18" a="1"/>
  <c r="BJ113" i="18" s="1"/>
  <c r="BJ105" i="18"/>
  <c r="BI106" i="18"/>
  <c r="BK94" i="18"/>
  <c r="BK96" i="18"/>
  <c r="BJ97" i="18"/>
  <c r="BI104" i="18"/>
  <c r="BJ96" i="18"/>
  <c r="BL104" i="18"/>
  <c r="BI96" i="18"/>
  <c r="BI105" i="18"/>
  <c r="BK106" i="18"/>
  <c r="BJ112" i="18" a="1"/>
  <c r="BJ112" i="18" s="1"/>
  <c r="BK104" i="18"/>
  <c r="BI97" i="18"/>
  <c r="BK114" i="18" a="1"/>
  <c r="BK114" i="18" s="1"/>
  <c r="BI94" i="18"/>
  <c r="BJ114" i="18" a="1"/>
  <c r="BJ114" i="18" s="1"/>
  <c r="BJ94" i="18"/>
  <c r="BJ95" i="18"/>
  <c r="BL113" i="18" a="1"/>
  <c r="BL113" i="18" s="1"/>
  <c r="BL105" i="18"/>
  <c r="BL95" i="18"/>
  <c r="BL98" i="18"/>
  <c r="BK113" i="18" a="1"/>
  <c r="BK113" i="18" s="1"/>
  <c r="BL94" i="18"/>
  <c r="BK97" i="18"/>
  <c r="BL106" i="18"/>
  <c r="BL112" i="18" a="1"/>
  <c r="BL112" i="18" s="1"/>
  <c r="BK98" i="18"/>
  <c r="BL114" i="18" a="1"/>
  <c r="BL114" i="18" s="1"/>
  <c r="BK112" i="18" a="1"/>
  <c r="BK112" i="18" s="1"/>
  <c r="BJ98" i="18"/>
  <c r="BL97" i="18"/>
  <c r="BK95" i="18"/>
  <c r="BO105" i="18"/>
  <c r="BM95" i="18"/>
  <c r="BM106" i="18"/>
  <c r="BM96" i="18"/>
  <c r="BN95" i="18"/>
  <c r="BM98" i="18"/>
  <c r="BM113" i="18" a="1"/>
  <c r="BM113" i="18" s="1"/>
  <c r="BO114" i="18" a="1"/>
  <c r="BO114" i="18" s="1"/>
  <c r="BM105" i="18"/>
  <c r="BL96" i="18"/>
  <c r="BM112" i="18" a="1"/>
  <c r="BM112" i="18" s="1"/>
  <c r="BN94" i="18"/>
  <c r="BM94" i="18"/>
  <c r="BM104" i="18"/>
  <c r="BM114" i="18" a="1"/>
  <c r="BM114" i="18" s="1"/>
  <c r="BM97" i="18"/>
  <c r="BN114" i="18" a="1"/>
  <c r="BN114" i="18" s="1"/>
  <c r="BO96" i="18"/>
  <c r="BO97" i="18"/>
  <c r="BO106" i="18"/>
  <c r="BO94" i="18"/>
  <c r="BO112" i="18" a="1"/>
  <c r="BO112" i="18" s="1"/>
  <c r="BN112" i="18" a="1"/>
  <c r="BN112" i="18" s="1"/>
  <c r="BQ113" i="18" a="1"/>
  <c r="BQ113" i="18" s="1"/>
  <c r="BN105" i="18"/>
  <c r="BN106" i="18"/>
  <c r="BO104" i="18"/>
  <c r="BN98" i="18"/>
  <c r="BO98" i="18"/>
  <c r="BO113" i="18" a="1"/>
  <c r="BO113" i="18" s="1"/>
  <c r="BN96" i="18"/>
  <c r="BN104" i="18"/>
  <c r="BO95" i="18"/>
  <c r="BN113" i="18" a="1"/>
  <c r="BN113" i="18" s="1"/>
  <c r="BP112" i="18" a="1"/>
  <c r="BP112" i="18" s="1"/>
  <c r="BP106" i="18"/>
  <c r="BP114" i="18" a="1"/>
  <c r="BP114" i="18" s="1"/>
  <c r="BN97" i="18"/>
  <c r="BQ98" i="18"/>
  <c r="BQ112" i="18" a="1"/>
  <c r="BQ112" i="18" s="1"/>
  <c r="BQ94" i="18"/>
  <c r="BP97" i="18"/>
  <c r="BP96" i="18"/>
  <c r="BP94" i="18"/>
  <c r="BP113" i="18" a="1"/>
  <c r="BP113" i="18" s="1"/>
  <c r="BR104" i="18"/>
  <c r="BQ96" i="18"/>
  <c r="BP98" i="18"/>
  <c r="BQ106" i="18"/>
  <c r="BP104" i="18"/>
  <c r="BQ97" i="18"/>
  <c r="BP95" i="18"/>
  <c r="BP105" i="18"/>
  <c r="BQ104" i="18"/>
  <c r="BQ95" i="18"/>
  <c r="BQ114" i="18" a="1"/>
  <c r="BQ114" i="18" s="1"/>
  <c r="BR114" i="18" a="1"/>
  <c r="BR114" i="18" s="1"/>
  <c r="BS96" i="18"/>
  <c r="BR106" i="18"/>
  <c r="BS114" i="18" a="1"/>
  <c r="BS114" i="18" s="1"/>
  <c r="BR113" i="18" a="1"/>
  <c r="BR113" i="18" s="1"/>
  <c r="BR97" i="18"/>
  <c r="BR96" i="18"/>
  <c r="BR98" i="18"/>
  <c r="BS112" i="18" a="1"/>
  <c r="BS112" i="18" s="1"/>
  <c r="BR112" i="18" a="1"/>
  <c r="BR112" i="18" s="1"/>
  <c r="BR105" i="18"/>
  <c r="BQ105" i="18"/>
  <c r="BT105" i="18"/>
  <c r="BS98" i="18"/>
  <c r="BS106" i="18"/>
  <c r="BS94" i="18"/>
  <c r="BS97" i="18"/>
  <c r="BS95" i="18"/>
  <c r="BU96" i="18"/>
  <c r="BS105" i="18"/>
  <c r="BS104" i="18"/>
  <c r="BR95" i="18"/>
  <c r="BS113" i="18" a="1"/>
  <c r="BS113" i="18" s="1"/>
  <c r="BR94" i="18"/>
  <c r="BT94" i="18"/>
  <c r="BT106" i="18"/>
  <c r="BU114" i="18" a="1"/>
  <c r="BU114" i="18" s="1"/>
  <c r="BT112" i="18" a="1"/>
  <c r="BT112" i="18" s="1"/>
  <c r="BT104" i="18"/>
  <c r="BU94" i="18"/>
  <c r="BT98" i="18"/>
  <c r="BT97" i="18"/>
  <c r="BT114" i="18" a="1"/>
  <c r="BT114" i="18" s="1"/>
  <c r="BU106" i="18"/>
  <c r="BU95" i="18"/>
  <c r="BT113" i="18" a="1"/>
  <c r="BT113" i="18" s="1"/>
  <c r="BU97" i="18"/>
  <c r="BT96" i="18"/>
  <c r="BU105" i="18"/>
  <c r="BU98" i="18"/>
  <c r="BU104" i="18"/>
  <c r="BV95" i="18"/>
  <c r="BT95" i="18"/>
  <c r="BV97" i="18"/>
  <c r="BV105" i="18"/>
  <c r="BU112" i="18" a="1"/>
  <c r="BU112" i="18" s="1"/>
  <c r="BU113" i="18" a="1"/>
  <c r="BU113" i="18" s="1"/>
  <c r="BX96" i="18"/>
  <c r="BY96" i="18"/>
  <c r="BX106" i="18"/>
  <c r="BV98" i="18"/>
  <c r="BV96" i="18"/>
  <c r="BV104" i="18"/>
  <c r="BX95" i="18"/>
  <c r="BV106" i="18"/>
  <c r="BX113" i="18" a="1"/>
  <c r="BX113" i="18" s="1"/>
  <c r="BY94" i="18"/>
  <c r="BV114" i="18" a="1"/>
  <c r="BV114" i="18" s="1"/>
  <c r="BX97" i="18"/>
  <c r="BX98" i="18"/>
  <c r="BX114" i="18" a="1"/>
  <c r="BX114" i="18" s="1"/>
  <c r="BV113" i="18" a="1"/>
  <c r="BV113" i="18" s="1"/>
  <c r="BV112" i="18" a="1"/>
  <c r="BV112" i="18" s="1"/>
  <c r="BX94" i="18"/>
  <c r="BV94" i="18"/>
  <c r="BX105" i="18"/>
  <c r="BW105" i="18"/>
  <c r="BW113" i="18" a="1"/>
  <c r="BW113" i="18" s="1"/>
  <c r="BY97" i="18"/>
  <c r="BW94" i="18"/>
  <c r="BW106" i="18"/>
  <c r="BZ98" i="18"/>
  <c r="BW114" i="18" a="1"/>
  <c r="BW114" i="18" s="1"/>
  <c r="BX104" i="18"/>
  <c r="BW95" i="18"/>
  <c r="BW112" i="18" a="1"/>
  <c r="BW112" i="18" s="1"/>
  <c r="BY105" i="18"/>
  <c r="BW97" i="18"/>
  <c r="BX112" i="18" a="1"/>
  <c r="BX112" i="18" s="1"/>
  <c r="BY98" i="18"/>
  <c r="BW96" i="18"/>
  <c r="BY104" i="18"/>
  <c r="BY95" i="18"/>
  <c r="BW104" i="18"/>
  <c r="BW98" i="18"/>
  <c r="BZ105" i="18"/>
  <c r="BZ113" i="18" a="1"/>
  <c r="BZ113" i="18" s="1"/>
  <c r="BZ104" i="18"/>
  <c r="BZ95" i="18"/>
  <c r="CB95" i="18"/>
  <c r="BY114" i="18" a="1"/>
  <c r="BY114" i="18" s="1"/>
  <c r="BZ114" i="18" a="1"/>
  <c r="BZ114" i="18" s="1"/>
  <c r="BZ97" i="18"/>
  <c r="BY106" i="18"/>
  <c r="CA105" i="18"/>
  <c r="CA104" i="18"/>
  <c r="CA94" i="18"/>
  <c r="BZ106" i="18"/>
  <c r="CB97" i="18"/>
  <c r="BY113" i="18" a="1"/>
  <c r="BY113" i="18" s="1"/>
  <c r="CA96" i="18"/>
  <c r="BZ112" i="18" a="1"/>
  <c r="BZ112" i="18" s="1"/>
  <c r="BZ94" i="18"/>
  <c r="BY112" i="18" a="1"/>
  <c r="BY112" i="18" s="1"/>
  <c r="BZ96" i="18"/>
  <c r="CC104" i="18"/>
  <c r="CA106" i="18"/>
  <c r="CA114" i="18" a="1"/>
  <c r="CA114" i="18" s="1"/>
  <c r="CB114" i="18" a="1"/>
  <c r="CB114" i="18" s="1"/>
  <c r="CA98" i="18"/>
  <c r="CB94" i="18"/>
  <c r="CA112" i="18" a="1"/>
  <c r="CA112" i="18" s="1"/>
  <c r="CB105" i="18"/>
  <c r="CC97" i="18"/>
  <c r="CA97" i="18"/>
  <c r="CB113" i="18" a="1"/>
  <c r="CB113" i="18" s="1"/>
  <c r="CC105" i="18"/>
  <c r="CB104" i="18"/>
  <c r="CA113" i="18" a="1"/>
  <c r="CA113" i="18" s="1"/>
  <c r="CC114" i="18" a="1"/>
  <c r="CC114" i="18" s="1"/>
  <c r="CC113" i="18" a="1"/>
  <c r="CC113" i="18" s="1"/>
  <c r="CA95" i="18"/>
  <c r="CB98" i="18"/>
  <c r="CC98" i="18"/>
  <c r="CE106" i="18"/>
  <c r="CB96" i="18"/>
  <c r="CC106" i="18"/>
  <c r="CC95" i="18"/>
  <c r="CC94" i="18"/>
  <c r="CB106" i="18"/>
  <c r="CB112" i="18" a="1"/>
  <c r="CB112" i="18" s="1"/>
  <c r="CE114" i="18" a="1"/>
  <c r="CE114" i="18" s="1"/>
  <c r="CD96" i="18"/>
  <c r="CD95" i="18"/>
  <c r="CF112" i="18" a="1"/>
  <c r="CF112" i="18" s="1"/>
  <c r="CC112" i="18" a="1"/>
  <c r="CC112" i="18" s="1"/>
  <c r="CD112" i="18" a="1"/>
  <c r="CD112" i="18" s="1"/>
  <c r="CC96" i="18"/>
  <c r="CD114" i="18" a="1"/>
  <c r="CD114" i="18" s="1"/>
  <c r="CE97" i="18"/>
  <c r="CD113" i="18" a="1"/>
  <c r="CD113" i="18" s="1"/>
  <c r="CE105" i="18"/>
  <c r="CF105" i="18"/>
  <c r="CG97" i="18"/>
  <c r="CD104" i="18"/>
  <c r="CF94" i="18"/>
  <c r="CD105" i="18"/>
  <c r="CD97" i="18"/>
  <c r="CF95" i="18"/>
  <c r="CE113" i="18" a="1"/>
  <c r="CE113" i="18" s="1"/>
  <c r="CF114" i="18" a="1"/>
  <c r="CF114" i="18" s="1"/>
  <c r="CE104" i="18"/>
  <c r="CE96" i="18"/>
  <c r="CF106" i="18"/>
  <c r="CE112" i="18" a="1"/>
  <c r="CE112" i="18" s="1"/>
  <c r="CD98" i="18"/>
  <c r="CE98" i="18"/>
  <c r="CE94" i="18"/>
  <c r="CE95" i="18"/>
  <c r="CF96" i="18"/>
  <c r="CF98" i="18"/>
  <c r="CD106" i="18"/>
  <c r="CF97" i="18"/>
  <c r="CD94" i="18"/>
  <c r="CG113" i="18" a="1"/>
  <c r="CG113" i="18" s="1"/>
  <c r="CG104" i="18"/>
  <c r="CF113" i="18" a="1"/>
  <c r="CF113" i="18" s="1"/>
  <c r="CG98" i="18"/>
  <c r="CG114" i="18" a="1"/>
  <c r="CG114" i="18" s="1"/>
  <c r="CG106" i="18"/>
  <c r="CG94" i="18"/>
  <c r="CG96" i="18"/>
  <c r="CH94" i="18"/>
  <c r="CG105" i="18"/>
  <c r="CG112" i="18" a="1"/>
  <c r="CG112" i="18" s="1"/>
  <c r="CG95" i="18"/>
  <c r="CF104" i="18"/>
  <c r="CH96" i="18"/>
  <c r="CH97" i="18"/>
  <c r="CH106" i="18"/>
  <c r="CH112" i="18" a="1"/>
  <c r="CH112" i="18" s="1"/>
  <c r="CH104" i="18"/>
  <c r="CH113" i="18" a="1"/>
  <c r="CH113" i="18" s="1"/>
  <c r="CH95" i="18"/>
  <c r="CH114" i="18" a="1"/>
  <c r="CH114" i="18" s="1"/>
  <c r="CJ106" i="18"/>
  <c r="CH98" i="18"/>
  <c r="CH105" i="18"/>
  <c r="CJ104" i="18"/>
  <c r="CI106" i="18"/>
  <c r="CI97" i="18"/>
  <c r="CJ98" i="18"/>
  <c r="CL94" i="18"/>
  <c r="CL96" i="18"/>
  <c r="CI105" i="18"/>
  <c r="CL97" i="18"/>
  <c r="CI98" i="18"/>
  <c r="CM105" i="18"/>
  <c r="CJ97" i="18"/>
  <c r="CL105" i="18"/>
  <c r="CI95" i="18"/>
  <c r="CI114" i="18" a="1"/>
  <c r="CI114" i="18" s="1"/>
  <c r="CJ113" i="18" a="1"/>
  <c r="CJ113" i="18" s="1"/>
  <c r="CK98" i="18"/>
  <c r="CI112" i="18" a="1"/>
  <c r="CI112" i="18" s="1"/>
  <c r="CJ95" i="18"/>
  <c r="CJ96" i="18"/>
  <c r="CJ114" i="18" a="1"/>
  <c r="CJ114" i="18" s="1"/>
  <c r="CI96" i="18"/>
  <c r="CJ105" i="18"/>
  <c r="CI104" i="18"/>
  <c r="CL113" i="18" a="1"/>
  <c r="CL113" i="18" s="1"/>
  <c r="CI94" i="18"/>
  <c r="CJ112" i="18" a="1"/>
  <c r="CJ112" i="18" s="1"/>
  <c r="CI113" i="18" a="1"/>
  <c r="CI113" i="18" s="1"/>
  <c r="CL98" i="18"/>
  <c r="CK105" i="18"/>
  <c r="CK114" i="18" a="1"/>
  <c r="CK114" i="18" s="1"/>
  <c r="CM96" i="18"/>
  <c r="CL95" i="18"/>
  <c r="CK97" i="18"/>
  <c r="CK113" i="18" a="1"/>
  <c r="CK113" i="18" s="1"/>
  <c r="CL112" i="18" a="1"/>
  <c r="CL112" i="18" s="1"/>
  <c r="CL104" i="18"/>
  <c r="CK95" i="18"/>
  <c r="CM114" i="18" a="1"/>
  <c r="CM114" i="18" s="1"/>
  <c r="CK106" i="18"/>
  <c r="CL114" i="18" a="1"/>
  <c r="CL114" i="18" s="1"/>
  <c r="CM98" i="18"/>
  <c r="CN105" i="18"/>
  <c r="CL106" i="18"/>
  <c r="CK104" i="18"/>
  <c r="CM113" i="18" a="1"/>
  <c r="CM113" i="18" s="1"/>
  <c r="CK94" i="18"/>
  <c r="CK96" i="18"/>
  <c r="CN95" i="18"/>
  <c r="CN96" i="18"/>
  <c r="CJ94" i="18"/>
  <c r="CK112" i="18" a="1"/>
  <c r="CK112" i="18" s="1"/>
  <c r="CO105" i="18"/>
  <c r="CO94" i="18"/>
  <c r="CN113" i="18" a="1"/>
  <c r="CN113" i="18" s="1"/>
  <c r="CM95" i="18"/>
  <c r="CM106" i="18"/>
  <c r="CM104" i="18"/>
  <c r="CM112" i="18" a="1"/>
  <c r="CM112" i="18" s="1"/>
  <c r="CN97" i="18"/>
  <c r="CO96" i="18"/>
  <c r="CN114" i="18" a="1"/>
  <c r="CN114" i="18" s="1"/>
  <c r="CM97" i="18"/>
  <c r="CP104" i="18"/>
  <c r="CM94" i="18"/>
  <c r="CO114" i="18" a="1"/>
  <c r="CO114" i="18" s="1"/>
  <c r="CP113" i="18" a="1"/>
  <c r="CP113" i="18" s="1"/>
  <c r="CQ96" i="18"/>
  <c r="CN112" i="18" a="1"/>
  <c r="CN112" i="18" s="1"/>
  <c r="CQ113" i="18" a="1"/>
  <c r="CQ113" i="18" s="1"/>
  <c r="CN106" i="18"/>
  <c r="CN94" i="18"/>
  <c r="CO106" i="18"/>
  <c r="CP96" i="18"/>
  <c r="CQ97" i="18"/>
  <c r="CN104" i="18"/>
  <c r="CQ98" i="18"/>
  <c r="CN98" i="18"/>
  <c r="CO104" i="18"/>
  <c r="CQ95" i="18"/>
  <c r="CO98" i="18"/>
  <c r="CP95" i="18"/>
  <c r="CP106" i="18"/>
  <c r="CO113" i="18" a="1"/>
  <c r="CO113" i="18" s="1"/>
  <c r="CP98" i="18"/>
  <c r="CP112" i="18" a="1"/>
  <c r="CP112" i="18" s="1"/>
  <c r="CQ112" i="18" a="1"/>
  <c r="CQ112" i="18" s="1"/>
  <c r="CP105" i="18"/>
  <c r="CP97" i="18"/>
  <c r="CS95" i="18"/>
  <c r="CP94" i="18"/>
  <c r="CO97" i="18"/>
  <c r="CQ114" i="18" a="1"/>
  <c r="CQ114" i="18" s="1"/>
  <c r="CQ94" i="18"/>
  <c r="CO95" i="18"/>
  <c r="CP114" i="18" a="1"/>
  <c r="CP114" i="18" s="1"/>
  <c r="CO112" i="18" a="1"/>
  <c r="CO112" i="18" s="1"/>
  <c r="CS96" i="18"/>
  <c r="CS104" i="18"/>
  <c r="CS94" i="18"/>
  <c r="CQ105" i="18"/>
  <c r="CQ106" i="18"/>
  <c r="CS106" i="18"/>
  <c r="CR105" i="18"/>
  <c r="CR96" i="18"/>
  <c r="CR106" i="18"/>
  <c r="CQ104" i="18"/>
  <c r="CU105" i="18"/>
  <c r="CS98" i="18"/>
  <c r="CU104" i="18"/>
  <c r="CT95" i="18"/>
  <c r="CR97" i="18"/>
  <c r="CS105" i="18"/>
  <c r="CV104" i="18"/>
  <c r="CS112" i="18" a="1"/>
  <c r="CS112" i="18" s="1"/>
  <c r="CR114" i="18" a="1"/>
  <c r="CR114" i="18" s="1"/>
  <c r="CT96" i="18"/>
  <c r="CR98" i="18"/>
  <c r="CR112" i="18" a="1"/>
  <c r="CR112" i="18" s="1"/>
  <c r="CR113" i="18" a="1"/>
  <c r="CR113" i="18" s="1"/>
  <c r="CT112" i="18" a="1"/>
  <c r="CT112" i="18" s="1"/>
  <c r="CR104" i="18"/>
  <c r="CS97" i="18"/>
  <c r="CT106" i="18"/>
  <c r="CR94" i="18"/>
  <c r="CS114" i="18" a="1"/>
  <c r="CS114" i="18" s="1"/>
  <c r="CS113" i="18" a="1"/>
  <c r="CS113" i="18" s="1"/>
  <c r="CR95" i="18"/>
  <c r="CU94" i="18"/>
  <c r="CU106" i="18"/>
  <c r="CT97" i="18"/>
  <c r="CU112" i="18" a="1"/>
  <c r="CU112" i="18" s="1"/>
  <c r="CU98" i="18"/>
  <c r="CW104" i="18"/>
  <c r="CU95" i="18"/>
  <c r="CT104" i="18"/>
  <c r="CU114" i="18" a="1"/>
  <c r="CU114" i="18" s="1"/>
  <c r="CT113" i="18" a="1"/>
  <c r="CT113" i="18" s="1"/>
  <c r="CT98" i="18"/>
  <c r="CU97" i="18"/>
  <c r="CU113" i="18" a="1"/>
  <c r="CU113" i="18" s="1"/>
  <c r="CV105" i="18"/>
  <c r="CT94" i="18"/>
  <c r="CT105" i="18"/>
  <c r="CU96" i="18"/>
  <c r="CV106" i="18"/>
  <c r="CV94" i="18"/>
  <c r="CT114" i="18" a="1"/>
  <c r="CT114" i="18" s="1"/>
  <c r="CV97" i="18"/>
  <c r="CV96" i="18"/>
  <c r="CW94" i="18"/>
  <c r="CV98" i="18"/>
  <c r="CX105" i="18"/>
  <c r="CV114" i="18" a="1"/>
  <c r="CV114" i="18" s="1"/>
  <c r="CW97" i="18"/>
  <c r="CW98" i="18"/>
  <c r="CV112" i="18" a="1"/>
  <c r="CV112" i="18" s="1"/>
  <c r="CW106" i="18"/>
  <c r="CV113" i="18" a="1"/>
  <c r="CV113" i="18" s="1"/>
  <c r="CX97" i="18"/>
  <c r="CX106" i="18"/>
  <c r="CV95" i="18"/>
  <c r="CX94" i="18"/>
  <c r="CX104" i="18"/>
  <c r="CY105" i="18"/>
  <c r="CW96" i="18"/>
  <c r="CX98" i="18"/>
  <c r="CY106" i="18"/>
  <c r="CZ104" i="18"/>
  <c r="CZ96" i="18"/>
  <c r="CX96" i="18"/>
  <c r="DA105" i="18"/>
  <c r="CX95" i="18"/>
  <c r="CZ94" i="18"/>
  <c r="CW95" i="18"/>
  <c r="CW105" i="18"/>
  <c r="CZ98" i="18"/>
  <c r="CZ106" i="18"/>
  <c r="CY95" i="18"/>
  <c r="CZ105" i="18"/>
  <c r="CY97" i="18"/>
  <c r="CZ95" i="18"/>
  <c r="CY98" i="18"/>
  <c r="CY104" i="18"/>
  <c r="DA106" i="18"/>
  <c r="DC105" i="18"/>
  <c r="DA95" i="18"/>
  <c r="CZ97" i="18"/>
  <c r="DC104" i="18"/>
  <c r="DA94" i="18"/>
  <c r="CY96" i="18"/>
  <c r="CY94" i="18"/>
  <c r="DD105" i="18"/>
  <c r="DE94" i="18"/>
  <c r="DC94" i="18"/>
  <c r="DC106" i="18"/>
  <c r="DA104" i="18"/>
  <c r="DC98" i="18"/>
  <c r="DA97" i="18"/>
  <c r="DA98" i="18"/>
  <c r="DC96" i="18"/>
  <c r="DA96" i="18"/>
  <c r="DD106" i="18"/>
  <c r="DE105" i="18"/>
  <c r="DF106" i="18"/>
  <c r="DD104" i="18"/>
  <c r="DB94" i="18"/>
  <c r="DB104" i="18"/>
  <c r="DB96" i="18"/>
  <c r="DB95" i="18"/>
  <c r="DB105" i="18"/>
  <c r="DE104" i="18"/>
  <c r="DC97" i="18"/>
  <c r="DC95" i="18"/>
  <c r="DB98" i="18"/>
  <c r="DE106" i="18"/>
  <c r="DE95" i="18"/>
  <c r="DB106" i="18"/>
  <c r="DB97" i="18"/>
  <c r="DI95" i="18"/>
  <c r="DE98" i="18"/>
  <c r="DD95" i="18"/>
  <c r="DF105" i="18"/>
  <c r="DD97" i="18"/>
  <c r="DF94" i="18"/>
  <c r="DF96" i="18"/>
  <c r="DF95" i="18"/>
  <c r="DD96" i="18"/>
  <c r="DD94" i="18"/>
  <c r="DG97" i="18"/>
  <c r="DD98" i="18"/>
  <c r="DE96" i="18"/>
  <c r="DF98" i="18"/>
  <c r="DE97" i="18"/>
  <c r="DF104" i="18"/>
  <c r="DF97" i="18"/>
  <c r="DH97" i="18"/>
  <c r="DH95" i="18"/>
  <c r="DG106" i="18"/>
  <c r="DG95" i="18"/>
  <c r="DG105" i="18"/>
  <c r="DG104" i="18"/>
  <c r="DG96" i="18"/>
  <c r="DG94" i="18"/>
  <c r="DH98" i="18"/>
  <c r="DH96" i="18"/>
  <c r="DG98" i="18"/>
  <c r="DH105" i="18"/>
  <c r="DH94" i="18"/>
  <c r="DH104" i="18"/>
  <c r="DJ96" i="18"/>
  <c r="DH106" i="18"/>
  <c r="DJ97" i="18"/>
  <c r="DJ94" i="18"/>
  <c r="DK98" i="18"/>
  <c r="DK104" i="18"/>
  <c r="DJ104" i="18"/>
  <c r="DK97" i="18"/>
  <c r="DJ98" i="18"/>
  <c r="DK94" i="18"/>
  <c r="DL97" i="18"/>
  <c r="DK106" i="18"/>
  <c r="DJ95" i="18"/>
  <c r="DK95" i="18"/>
  <c r="DL96" i="18"/>
  <c r="DM97" i="18"/>
  <c r="DL104" i="18"/>
  <c r="DI104" i="18"/>
  <c r="DK96" i="18"/>
  <c r="DI96" i="18"/>
  <c r="DI94" i="18"/>
  <c r="DI97" i="18"/>
  <c r="DL106" i="18"/>
  <c r="DI105" i="18"/>
  <c r="DI98" i="18"/>
  <c r="DJ106" i="18"/>
  <c r="DI106" i="18"/>
  <c r="DJ105" i="18"/>
  <c r="DK105" i="18"/>
  <c r="DM105" i="18"/>
  <c r="DM104" i="18"/>
  <c r="DM95" i="18"/>
  <c r="DL98" i="18"/>
  <c r="DN104" i="18"/>
  <c r="DL95" i="18"/>
  <c r="DM98" i="18"/>
  <c r="DL105" i="18"/>
  <c r="DP98" i="18"/>
  <c r="DN106" i="18"/>
  <c r="DM106" i="18"/>
  <c r="DL94" i="18"/>
  <c r="DN98" i="18"/>
  <c r="DP97" i="18"/>
  <c r="DN94" i="18"/>
  <c r="DN105" i="18"/>
  <c r="DM94" i="18"/>
  <c r="DN97" i="18"/>
  <c r="DM96" i="18"/>
  <c r="DN96" i="18"/>
  <c r="DN95" i="18"/>
  <c r="DO105" i="18"/>
  <c r="DO94" i="18"/>
  <c r="DR96" i="18"/>
  <c r="DR106" i="18"/>
  <c r="DP96" i="18"/>
  <c r="DO98" i="18"/>
  <c r="DO106" i="18"/>
  <c r="DP104" i="18"/>
  <c r="DO104" i="18"/>
  <c r="DP106" i="18"/>
  <c r="DP95" i="18"/>
  <c r="DO96" i="18"/>
  <c r="DS106" i="18"/>
  <c r="DP105" i="18"/>
  <c r="DR95" i="18"/>
  <c r="DR105" i="18"/>
  <c r="DR94" i="18"/>
  <c r="DP94" i="18"/>
  <c r="DO95" i="18"/>
  <c r="DO97" i="18"/>
  <c r="DQ95" i="18"/>
  <c r="DR98" i="18"/>
  <c r="DS95" i="18"/>
  <c r="DQ96" i="18"/>
  <c r="DS94" i="18"/>
  <c r="DQ98" i="18"/>
  <c r="DS105" i="18"/>
  <c r="DS98" i="18"/>
  <c r="DQ105" i="18"/>
  <c r="DQ104" i="18"/>
  <c r="DS104" i="18"/>
  <c r="DQ94" i="18"/>
  <c r="DQ106" i="18"/>
  <c r="DQ97" i="18"/>
  <c r="DS96" i="18"/>
  <c r="DR97" i="18"/>
  <c r="DT106" i="18"/>
  <c r="DV94" i="18"/>
  <c r="DT105" i="18"/>
  <c r="DS97" i="18"/>
  <c r="DU106" i="18"/>
  <c r="DT94" i="18"/>
  <c r="DT95" i="18"/>
  <c r="DR104" i="18"/>
  <c r="DV104" i="18"/>
  <c r="DV96" i="18"/>
  <c r="DV97" i="18"/>
  <c r="DT98" i="18"/>
  <c r="DU104" i="18"/>
  <c r="DV95" i="18"/>
  <c r="DT96" i="18"/>
  <c r="DT104" i="18"/>
  <c r="DT97" i="18"/>
  <c r="DV106" i="18"/>
  <c r="DW106" i="18"/>
  <c r="DX94" i="18"/>
  <c r="DU96" i="18"/>
  <c r="DV105" i="18"/>
  <c r="DU94" i="18"/>
  <c r="DU98" i="18"/>
  <c r="DU105" i="18"/>
  <c r="DW104" i="18"/>
  <c r="DV98" i="18"/>
  <c r="DU97" i="18"/>
  <c r="DW105" i="18"/>
  <c r="DU95" i="18"/>
  <c r="DX104" i="18"/>
  <c r="DW94" i="18"/>
  <c r="DW97" i="18"/>
  <c r="DX106" i="18"/>
  <c r="DW96" i="18"/>
  <c r="DX95" i="18"/>
  <c r="DX97" i="18"/>
  <c r="DX105" i="18"/>
  <c r="DY96" i="18"/>
  <c r="DX98" i="18"/>
  <c r="DZ106" i="18"/>
  <c r="DW95" i="18"/>
  <c r="DZ96" i="18"/>
  <c r="DW98" i="18"/>
  <c r="DX96" i="18"/>
  <c r="EB97" i="18"/>
  <c r="EC105" i="18"/>
  <c r="DY94" i="18"/>
  <c r="DY106" i="18"/>
  <c r="DZ98" i="18"/>
  <c r="DZ105" i="18"/>
  <c r="EA96" i="18"/>
  <c r="DZ94" i="18"/>
  <c r="DZ97" i="18"/>
  <c r="DY98" i="18"/>
  <c r="EA106" i="18"/>
  <c r="EA95" i="18"/>
  <c r="EB96" i="18"/>
  <c r="DZ95" i="18"/>
  <c r="DY104" i="18"/>
  <c r="EA98" i="18"/>
  <c r="EA104" i="18"/>
  <c r="DZ104" i="18"/>
  <c r="DY105" i="18"/>
  <c r="DY97" i="18"/>
  <c r="DY95" i="18"/>
  <c r="EA105" i="18"/>
  <c r="EC98" i="18"/>
  <c r="EA97" i="18"/>
  <c r="EA94" i="18"/>
  <c r="EC95" i="18"/>
  <c r="EC96" i="18"/>
  <c r="EB94" i="18"/>
  <c r="EB98" i="18"/>
  <c r="EC104" i="18"/>
  <c r="EB104" i="18"/>
  <c r="EB95" i="18"/>
  <c r="EC106" i="18"/>
  <c r="EC94" i="18"/>
  <c r="EC97" i="18"/>
  <c r="EE104" i="18"/>
  <c r="ED106" i="18"/>
  <c r="ED104" i="18"/>
  <c r="ED94" i="18"/>
  <c r="ED98" i="18"/>
  <c r="ED97" i="18"/>
  <c r="EB106" i="18"/>
  <c r="ED95" i="18"/>
  <c r="EB105" i="18"/>
  <c r="EF106" i="18"/>
  <c r="EE96" i="18"/>
  <c r="EE97" i="18"/>
  <c r="ED105" i="18"/>
  <c r="EE106" i="18"/>
  <c r="EE94" i="18"/>
  <c r="EF94" i="18"/>
  <c r="EF98" i="18"/>
  <c r="EE105" i="18"/>
  <c r="EF95" i="18"/>
  <c r="EF96" i="18"/>
  <c r="EE98" i="18"/>
  <c r="ED96" i="18"/>
  <c r="EF105" i="18"/>
  <c r="EF104" i="18"/>
  <c r="EF97" i="18"/>
  <c r="MP78" i="45"/>
  <c r="AS84" i="18" l="1"/>
  <c r="AS88" i="18" s="1"/>
  <c r="AR85" i="18"/>
  <c r="AQ84" i="18"/>
  <c r="AQ88" i="18" s="1"/>
  <c r="AR84" i="18"/>
  <c r="AR88" i="18" s="1"/>
  <c r="T85" i="18"/>
  <c r="P85" i="18"/>
  <c r="AI84" i="18"/>
  <c r="AI88" i="18" s="1"/>
  <c r="AN84" i="18"/>
  <c r="AN88" i="18" s="1"/>
  <c r="AJ84" i="18"/>
  <c r="AJ88" i="18" s="1"/>
  <c r="O85" i="18"/>
  <c r="AO84" i="18"/>
  <c r="AO88" i="18" s="1"/>
  <c r="AA84" i="18"/>
  <c r="AA88" i="18" s="1"/>
  <c r="AK85" i="18"/>
  <c r="Q84" i="18"/>
  <c r="Q88" i="18" s="1"/>
  <c r="AN85" i="18"/>
  <c r="AU85" i="18"/>
  <c r="M85" i="18"/>
  <c r="AE84" i="18"/>
  <c r="AE88" i="18" s="1"/>
  <c r="U85" i="18"/>
  <c r="X85" i="18"/>
  <c r="X89" i="18" s="1"/>
  <c r="AE85" i="18"/>
  <c r="AE89" i="18" s="1"/>
  <c r="AA85" i="18"/>
  <c r="N85" i="18"/>
  <c r="AT84" i="18"/>
  <c r="AT88" i="18" s="1"/>
  <c r="AD84" i="18"/>
  <c r="AD88" i="18" s="1"/>
  <c r="AL84" i="18"/>
  <c r="AL88" i="18" s="1"/>
  <c r="G85" i="18"/>
  <c r="G89" i="18" s="1"/>
  <c r="F85" i="18"/>
  <c r="F89" i="18" s="1"/>
  <c r="Y84" i="18"/>
  <c r="Y88" i="18" s="1"/>
  <c r="R84" i="18"/>
  <c r="R88" i="18" s="1"/>
  <c r="AV85" i="18"/>
  <c r="AV89" i="18" s="1"/>
  <c r="AH85" i="18"/>
  <c r="AP85" i="18"/>
  <c r="AM85" i="18"/>
  <c r="Y85" i="18"/>
  <c r="Y89" i="18" s="1"/>
  <c r="S84" i="18"/>
  <c r="S88" i="18" s="1"/>
  <c r="V85" i="18"/>
  <c r="E85" i="18"/>
  <c r="E89" i="18" s="1"/>
  <c r="K85" i="18"/>
  <c r="K89" i="18" s="1"/>
  <c r="AO85" i="18"/>
  <c r="AO89" i="18" s="1"/>
  <c r="L85" i="18"/>
  <c r="AS85" i="18"/>
  <c r="X84" i="18"/>
  <c r="X88" i="18" s="1"/>
  <c r="T84" i="18"/>
  <c r="T88" i="18" s="1"/>
  <c r="AB84" i="18"/>
  <c r="AB88" i="18" s="1"/>
  <c r="AV84" i="18"/>
  <c r="AV88" i="18" s="1"/>
  <c r="U84" i="18"/>
  <c r="U88" i="18" s="1"/>
  <c r="H85" i="18"/>
  <c r="H89" i="18" s="1"/>
  <c r="AB85" i="18"/>
  <c r="AB89" i="18" s="1"/>
  <c r="AJ85" i="18"/>
  <c r="AJ89" i="18" s="1"/>
  <c r="AF85" i="18"/>
  <c r="AF89" i="18" s="1"/>
  <c r="W84" i="18"/>
  <c r="W88" i="18" s="1"/>
  <c r="AQ85" i="18"/>
  <c r="AQ89" i="18" s="1"/>
  <c r="AT85" i="18"/>
  <c r="AT89" i="18" s="1"/>
  <c r="AF84" i="18"/>
  <c r="AF88" i="18" s="1"/>
  <c r="AK84" i="18"/>
  <c r="AK88" i="18" s="1"/>
  <c r="V84" i="18"/>
  <c r="V88" i="18" s="1"/>
  <c r="W85" i="18"/>
  <c r="J85" i="18"/>
  <c r="J89" i="18" s="1"/>
  <c r="R85" i="18"/>
  <c r="R89" i="18" s="1"/>
  <c r="AU84" i="18"/>
  <c r="AU88" i="18" s="1"/>
  <c r="AH84" i="18"/>
  <c r="AH88" i="18" s="1"/>
  <c r="AI85" i="18"/>
  <c r="AI89" i="18" s="1"/>
  <c r="Z85" i="18"/>
  <c r="Z89" i="18" s="1"/>
  <c r="I85" i="18"/>
  <c r="I89" i="18" s="1"/>
  <c r="AM84" i="18"/>
  <c r="AM88" i="18" s="1"/>
  <c r="Z84" i="18"/>
  <c r="Z88" i="18" s="1"/>
  <c r="AD85" i="18"/>
  <c r="AD89" i="18" s="1"/>
  <c r="AL85" i="18"/>
  <c r="AL89" i="18" s="1"/>
  <c r="AP84" i="18"/>
  <c r="AP88" i="18" s="1"/>
  <c r="AG85" i="18"/>
  <c r="AC85" i="18"/>
  <c r="AC89" i="18" s="1"/>
  <c r="Q85" i="18"/>
  <c r="Q89" i="18" s="1"/>
  <c r="AG84" i="18"/>
  <c r="AG88" i="18" s="1"/>
  <c r="S85" i="18"/>
  <c r="S89" i="18" s="1"/>
  <c r="AC84" i="18"/>
  <c r="AC88" i="18" s="1"/>
  <c r="M128" i="18"/>
  <c r="I150" i="18"/>
  <c r="W150" i="18"/>
  <c r="AE151" i="18"/>
  <c r="N128" i="18"/>
  <c r="K129" i="18"/>
  <c r="T149" i="18"/>
  <c r="Y139" i="18"/>
  <c r="L149" i="18"/>
  <c r="P150" i="18"/>
  <c r="Z151" i="18"/>
  <c r="AV149" i="18"/>
  <c r="Q149" i="18"/>
  <c r="AP139" i="18"/>
  <c r="V150" i="18"/>
  <c r="AV151" i="18"/>
  <c r="N129" i="18"/>
  <c r="AB128" i="18"/>
  <c r="AA139" i="18"/>
  <c r="AD129" i="18"/>
  <c r="AI129" i="18"/>
  <c r="Y150" i="18"/>
  <c r="U149" i="18"/>
  <c r="AR128" i="18"/>
  <c r="J149" i="18"/>
  <c r="AA129" i="18"/>
  <c r="X128" i="18"/>
  <c r="M139" i="18"/>
  <c r="AC149" i="18"/>
  <c r="AF150" i="18"/>
  <c r="O149" i="18"/>
  <c r="AK129" i="18"/>
  <c r="Y128" i="18"/>
  <c r="AQ150" i="18"/>
  <c r="M151" i="18"/>
  <c r="AD150" i="18"/>
  <c r="AK149" i="18"/>
  <c r="U128" i="18"/>
  <c r="Y151" i="18"/>
  <c r="X151" i="18"/>
  <c r="AQ128" i="18"/>
  <c r="Q129" i="18"/>
  <c r="AT151" i="18"/>
  <c r="L129" i="18"/>
  <c r="Y129" i="18"/>
  <c r="AH139" i="18"/>
  <c r="Q151" i="18"/>
  <c r="V151" i="18"/>
  <c r="L139" i="18"/>
  <c r="AH149" i="18"/>
  <c r="Q139" i="18"/>
  <c r="M150" i="18"/>
  <c r="AF129" i="18"/>
  <c r="AN149" i="18"/>
  <c r="X149" i="18"/>
  <c r="X139" i="18"/>
  <c r="S129" i="18"/>
  <c r="L128" i="18"/>
  <c r="R139" i="18"/>
  <c r="AI139" i="18"/>
  <c r="N151" i="18"/>
  <c r="AC129" i="18"/>
  <c r="AG139" i="18"/>
  <c r="S151" i="18"/>
  <c r="AF128" i="18"/>
  <c r="AO149" i="18"/>
  <c r="AI149" i="18"/>
  <c r="AS128" i="18"/>
  <c r="W129" i="18"/>
  <c r="S150" i="18"/>
  <c r="AR150" i="18"/>
  <c r="L151" i="18"/>
  <c r="X150" i="18"/>
  <c r="AB139" i="18"/>
  <c r="AP150" i="18"/>
  <c r="P151" i="18"/>
  <c r="AJ128" i="18"/>
  <c r="AC150" i="18"/>
  <c r="AM128" i="18"/>
  <c r="J150" i="18"/>
  <c r="AH129" i="18"/>
  <c r="AG128" i="18"/>
  <c r="AH150" i="18"/>
  <c r="AR139" i="18"/>
  <c r="AD128" i="18"/>
  <c r="S139" i="18"/>
  <c r="AF151" i="18"/>
  <c r="AV129" i="18"/>
  <c r="AT128" i="18"/>
  <c r="AO128" i="18"/>
  <c r="AS129" i="18"/>
  <c r="AL128" i="18"/>
  <c r="Z139" i="18"/>
  <c r="K128" i="18"/>
  <c r="AM139" i="18"/>
  <c r="AP149" i="18"/>
  <c r="AO151" i="18"/>
  <c r="AK150" i="18"/>
  <c r="V128" i="18"/>
  <c r="AV139" i="18"/>
  <c r="AQ139" i="18"/>
  <c r="AS139" i="18"/>
  <c r="O150" i="18"/>
  <c r="Z129" i="18"/>
  <c r="AI150" i="18"/>
  <c r="S128" i="18"/>
  <c r="AM150" i="18"/>
  <c r="P129" i="18"/>
  <c r="AQ149" i="18"/>
  <c r="AN150" i="18"/>
  <c r="AB129" i="18"/>
  <c r="U150" i="18"/>
  <c r="AF149" i="18"/>
  <c r="AT149" i="18"/>
  <c r="AP151" i="18"/>
  <c r="K151" i="18"/>
  <c r="V149" i="18"/>
  <c r="AI151" i="18"/>
  <c r="AQ129" i="18"/>
  <c r="AS89" i="18" l="1"/>
  <c r="AG89" i="18"/>
  <c r="N89" i="18"/>
  <c r="W89" i="18"/>
  <c r="AM89" i="18"/>
  <c r="AA89" i="18"/>
  <c r="O89" i="18"/>
  <c r="AP89" i="18"/>
  <c r="AH89" i="18"/>
  <c r="U89" i="18"/>
  <c r="P89" i="18"/>
  <c r="L89" i="18"/>
  <c r="M89" i="18"/>
  <c r="T89" i="18"/>
  <c r="AU89" i="18"/>
  <c r="AN89" i="18"/>
  <c r="AR89" i="18"/>
  <c r="V89" i="18"/>
  <c r="AK89"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Liseth Fiorela Palomino Salazar</author>
  </authors>
  <commentList>
    <comment ref="P12" authorId="0" shapeId="0" xr:uid="{4EA26A8F-2326-4FBF-B14A-2B3E8AA02372}">
      <text>
        <r>
          <rPr>
            <b/>
            <sz val="9"/>
            <color indexed="81"/>
            <rFont val="Tahoma"/>
            <family val="2"/>
          </rPr>
          <t>Liseth Fiorela Palomino Salazar:</t>
        </r>
        <r>
          <rPr>
            <sz val="9"/>
            <color indexed="81"/>
            <rFont val="Tahoma"/>
            <family val="2"/>
          </rPr>
          <t xml:space="preserve">
Base promedio 2018=100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Gerard Fort Cayo</author>
  </authors>
  <commentList>
    <comment ref="C42" authorId="0" shapeId="0" xr:uid="{02A5D865-1F41-40A6-8493-97E65AA8B191}">
      <text>
        <r>
          <rPr>
            <b/>
            <sz val="9"/>
            <color indexed="81"/>
            <rFont val="Tahoma"/>
            <family val="2"/>
          </rPr>
          <t>Gerard Fort Cayo:</t>
        </r>
        <r>
          <rPr>
            <sz val="9"/>
            <color indexed="81"/>
            <rFont val="Tahoma"/>
            <family val="2"/>
          </rPr>
          <t xml:space="preserve">
https://estadisticas.bcrp.gob.pe/estadisticas/series/mensuales</t>
        </r>
      </text>
    </comment>
    <comment ref="C43" authorId="0" shapeId="0" xr:uid="{0137DE5B-0ECF-4892-9B4E-E8AFB2545A0A}">
      <text>
        <r>
          <rPr>
            <b/>
            <sz val="9"/>
            <color indexed="81"/>
            <rFont val="Tahoma"/>
            <family val="2"/>
          </rPr>
          <t>Gerard Fort Cayo:</t>
        </r>
        <r>
          <rPr>
            <sz val="9"/>
            <color indexed="81"/>
            <rFont val="Tahoma"/>
            <family val="2"/>
          </rPr>
          <t xml:space="preserve">
https://www.inei.gob.pe/estadisticas/indice-tematico/economia/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Liseth Fiorela Palomino Salazar</author>
    <author>Gerard Fort Cayo</author>
  </authors>
  <commentList>
    <comment ref="C4" authorId="0" shapeId="0" xr:uid="{BF883F7C-16B0-4691-99B7-D7FD597CF2BB}">
      <text>
        <r>
          <rPr>
            <b/>
            <sz val="9"/>
            <color indexed="81"/>
            <rFont val="Tahoma"/>
            <family val="2"/>
          </rPr>
          <t>Liseth Fiorela Palomino Salazar:</t>
        </r>
        <r>
          <rPr>
            <sz val="9"/>
            <color indexed="81"/>
            <rFont val="Tahoma"/>
            <family val="2"/>
          </rPr>
          <t xml:space="preserve">
Descargar el excel que ya está creado historicamente del MINEM y tiene el mismo formato.</t>
        </r>
      </text>
    </comment>
    <comment ref="C166" authorId="0" shapeId="0" xr:uid="{E8987F87-2040-400D-AC94-61828D71698F}">
      <text>
        <r>
          <rPr>
            <b/>
            <sz val="9"/>
            <color indexed="81"/>
            <rFont val="Tahoma"/>
            <family val="2"/>
          </rPr>
          <t>Liseth Fiorela Palomino Salazar:</t>
        </r>
        <r>
          <rPr>
            <sz val="9"/>
            <color indexed="81"/>
            <rFont val="Tahoma"/>
            <family val="2"/>
          </rPr>
          <t xml:space="preserve">
Hoja 10. Empleo
</t>
        </r>
      </text>
    </comment>
    <comment ref="C176" authorId="1" shapeId="0" xr:uid="{3D277E10-1150-4372-8BFD-64557B8B632C}">
      <text>
        <r>
          <rPr>
            <b/>
            <sz val="9"/>
            <color indexed="81"/>
            <rFont val="Tahoma"/>
            <family val="2"/>
          </rPr>
          <t>Gerard Fort Cayo:</t>
        </r>
        <r>
          <rPr>
            <sz val="9"/>
            <color indexed="81"/>
            <rFont val="Tahoma"/>
            <family val="2"/>
          </rPr>
          <t xml:space="preserve">
https://www.gob.pe/institucion/minem/colecciones/12125-estadisticas-minerashttps://www.gob.pe/institucion/minem/colecciones/2123-cartera-de-proyectos-mineros</t>
        </r>
      </text>
    </comment>
    <comment ref="C191" authorId="1" shapeId="0" xr:uid="{C7FA1C8F-6E2F-4B3C-96BF-FE5B280AE47D}">
      <text>
        <r>
          <rPr>
            <b/>
            <sz val="9"/>
            <color indexed="81"/>
            <rFont val="Tahoma"/>
            <family val="2"/>
          </rPr>
          <t>Gerard Fort Cayo:</t>
        </r>
        <r>
          <rPr>
            <sz val="9"/>
            <color indexed="81"/>
            <rFont val="Tahoma"/>
            <family val="2"/>
          </rPr>
          <t xml:space="preserve">
https://www.gob.pe/institucion/minem/colecciones/12125-estadisticas-minerashttps://www.gob.pe/institucion/minem/colecciones/2123-cartera-de-proyectos-mineros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Liseth Fiorela Palomino Salazar</author>
  </authors>
  <commentList>
    <comment ref="C53" authorId="0" shapeId="0" xr:uid="{FAA4F664-114A-49A2-954E-6391D6F3B258}">
      <text>
        <r>
          <rPr>
            <b/>
            <sz val="9"/>
            <color indexed="81"/>
            <rFont val="Tahoma"/>
            <family val="2"/>
          </rPr>
          <t>Liseth Fiorela Palomino Salazar:</t>
        </r>
        <r>
          <rPr>
            <sz val="9"/>
            <color indexed="81"/>
            <rFont val="Tahoma"/>
            <family val="2"/>
          </rPr>
          <t xml:space="preserve">
Stock: unidades de viviendas nuevas (departamentos o casas) disponibles para venta en cada momento del tiempo.
Ventas: promesas de compraventa de viviendas nuevas firmadas en cada momento del tiempo.
Meses: medida de la velocidad de ventas que se calcula como el cociente entre el stock disponible en un mes concreto y las unidades vendidas en ese mismo mes. Representa el número de meses necesarios para vender todo el stock disponible asumiendo que el ritmo de ventas se mantendrá estable y no habrá ingreso de nuevas unidades.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<sst xmlns="http://schemas.openxmlformats.org/spreadsheetml/2006/main" count="5575" uniqueCount="1248">
  <si>
    <t xml:space="preserve">  =</t>
  </si>
  <si>
    <t>PD38045AM</t>
  </si>
  <si>
    <t>PD37981AM</t>
  </si>
  <si>
    <t>Construcción</t>
  </si>
  <si>
    <t>Expectativas de la economía a 3 meses</t>
  </si>
  <si>
    <t>Expectativas de la economía a 12 meses</t>
  </si>
  <si>
    <t>Índice Big Data de inversión</t>
  </si>
  <si>
    <t>Inversión Bruta Fija - Público</t>
  </si>
  <si>
    <t>Inversión Bruta Fija - Privado</t>
  </si>
  <si>
    <t>Inversión Bruta Fija - Construcción</t>
  </si>
  <si>
    <t>Inversión Bruta Fija - Maquinaria y Equipo</t>
  </si>
  <si>
    <t>Web</t>
  </si>
  <si>
    <t>Ruta guardado</t>
  </si>
  <si>
    <t>Nombre guardado</t>
  </si>
  <si>
    <t>Formato nombre</t>
  </si>
  <si>
    <t>Bases</t>
  </si>
  <si>
    <t>Proceso</t>
  </si>
  <si>
    <t>Python</t>
  </si>
  <si>
    <t>Total</t>
  </si>
  <si>
    <t>https://estadisticas.bcrp.gob.pe/estadisticas/series/index</t>
  </si>
  <si>
    <t>Mes/Año</t>
  </si>
  <si>
    <t>PN00533MM</t>
  </si>
  <si>
    <t>PN00534MM</t>
  </si>
  <si>
    <t>PN02068AM</t>
  </si>
  <si>
    <t>PN02069AM</t>
  </si>
  <si>
    <t>PN37668AM</t>
  </si>
  <si>
    <t>PN37669AM</t>
  </si>
  <si>
    <t>PD37974BM</t>
  </si>
  <si>
    <t>PD37976BM</t>
  </si>
  <si>
    <t>PD37978BM</t>
  </si>
  <si>
    <t>PN38898BM</t>
  </si>
  <si>
    <t>PN38899BM</t>
  </si>
  <si>
    <t>PN38900BM</t>
  </si>
  <si>
    <t>PN38901BM</t>
  </si>
  <si>
    <t>PN38902BM</t>
  </si>
  <si>
    <t>PD39753AM</t>
  </si>
  <si>
    <t>PD39754AM</t>
  </si>
  <si>
    <t>PD39755AM</t>
  </si>
  <si>
    <t>PD39756AM</t>
  </si>
  <si>
    <t>PD39757AM</t>
  </si>
  <si>
    <t>PD39758AM</t>
  </si>
  <si>
    <t>PD39759AM</t>
  </si>
  <si>
    <t>PD39760AM</t>
  </si>
  <si>
    <t>PD39761AM</t>
  </si>
  <si>
    <t>PD39771AM</t>
  </si>
  <si>
    <t>PD39772AM</t>
  </si>
  <si>
    <t>PD39773AM</t>
  </si>
  <si>
    <t>PD39774AM</t>
  </si>
  <si>
    <t>PD39775AM</t>
  </si>
  <si>
    <t>PD39776AM</t>
  </si>
  <si>
    <t>PD39777AM</t>
  </si>
  <si>
    <t>PD39778AM</t>
  </si>
  <si>
    <t>PD39779AM</t>
  </si>
  <si>
    <t>Expectativas empresariales totales - Índice de expectativas de la economía a 3 meses</t>
  </si>
  <si>
    <t>Expectativas empresariales totales - Índice de expectativas de la economía a 12 meses</t>
  </si>
  <si>
    <t>Key1</t>
  </si>
  <si>
    <t>Empresa</t>
  </si>
  <si>
    <t>Categoría</t>
  </si>
  <si>
    <t>Tipo</t>
  </si>
  <si>
    <t>CanchaqueA) Tráfico en unidades - TotalTotal</t>
  </si>
  <si>
    <t>Canchaque</t>
  </si>
  <si>
    <t>A) Tráfico en unidades - Total</t>
  </si>
  <si>
    <t>CanchaqueA) Tráfico en unidades - TotalLigero</t>
  </si>
  <si>
    <t>Ligero</t>
  </si>
  <si>
    <t>CanchaqueA) Tráfico en unidades - TotalPesado</t>
  </si>
  <si>
    <t>Pesado</t>
  </si>
  <si>
    <t>CanchaqueB) Tráfico en ejes - TotalTotal</t>
  </si>
  <si>
    <t>B) Tráfico en ejes - Total</t>
  </si>
  <si>
    <t>CanchaqueB) Tráfico en ejes - TotalLigero</t>
  </si>
  <si>
    <t>CanchaqueB) Tráfico en ejes - TotalPesado</t>
  </si>
  <si>
    <t>CanchaqueC) IngresosTotal de Recaudación</t>
  </si>
  <si>
    <t>C) Ingresos</t>
  </si>
  <si>
    <t>Total de Recaudación</t>
  </si>
  <si>
    <t>CanchaqueC) IngresosLivianos</t>
  </si>
  <si>
    <t>Livianos</t>
  </si>
  <si>
    <t>CanchaqueC) IngresosPesados</t>
  </si>
  <si>
    <t>Pesados</t>
  </si>
  <si>
    <t>NorvialA) Tráfico en unidades - TotalTotal</t>
  </si>
  <si>
    <t>Norvial</t>
  </si>
  <si>
    <t>NorvialA) Tráfico en unidades - TotalLigero</t>
  </si>
  <si>
    <t>NorvialA) Tráfico en unidades - TotalPesado</t>
  </si>
  <si>
    <t>NorvialB) Tráfico en ejes - TotalTotal</t>
  </si>
  <si>
    <t>NorvialB) Tráfico en ejes - TotalLigero</t>
  </si>
  <si>
    <t>NorvialB) Tráfico en ejes - TotalPesado</t>
  </si>
  <si>
    <t>NorvialC) IngresosTotal de Recaudación</t>
  </si>
  <si>
    <t>NorvialC) IngresosLivianos</t>
  </si>
  <si>
    <t>NorvialC) IngresosPesados</t>
  </si>
  <si>
    <t>SurvialA) Tráfico en unidades - TotalTotal</t>
  </si>
  <si>
    <t>Survial</t>
  </si>
  <si>
    <t>SurvialA) Tráfico en unidades - TotalLigero</t>
  </si>
  <si>
    <t>SurvialA) Tráfico en unidades - TotalPesado</t>
  </si>
  <si>
    <t>SurvialB) Tráfico en ejes - TotalTotal</t>
  </si>
  <si>
    <t>SurvialB) Tráfico en ejes - TotalLigero</t>
  </si>
  <si>
    <t>SurvialB) Tráfico en ejes - TotalPesado</t>
  </si>
  <si>
    <t>SurvialC) IngresosTotal de Recaudación</t>
  </si>
  <si>
    <t>SurvialC) IngresosLivianos</t>
  </si>
  <si>
    <t>SurvialC) IngresosPesados</t>
  </si>
  <si>
    <t>Línea 1I. INDICADORES CONTRACTUALESDisponibilidad (%)</t>
  </si>
  <si>
    <t>Línea 1</t>
  </si>
  <si>
    <t>I. INDICADORES CONTRACTUALES</t>
  </si>
  <si>
    <t>Disponibilidad (%)</t>
  </si>
  <si>
    <t>Línea 1I. INDICADORES CONTRACTUALESRegularidad (%)</t>
  </si>
  <si>
    <t>Regularidad (%)</t>
  </si>
  <si>
    <t>Línea 1I. INDICADORES CONTRACTUALESLimpieza (%)</t>
  </si>
  <si>
    <t>Limpieza (%)</t>
  </si>
  <si>
    <t>Línea 1I. INDICADORES CONTRACTUALESLimpieza en Estaciones (%)</t>
  </si>
  <si>
    <t>Limpieza en Estaciones (%)</t>
  </si>
  <si>
    <t>Línea 1I. INDICADORES CONTRACTUALESLimpieza en Trenes (%)</t>
  </si>
  <si>
    <t>Limpieza en Trenes (%)</t>
  </si>
  <si>
    <t>Línea 1I. INDICADORES CONTRACTUALESFraude (%)</t>
  </si>
  <si>
    <t>Fraude (%)</t>
  </si>
  <si>
    <t>(*)</t>
  </si>
  <si>
    <t>Línea 1II. KILOMETRAJEKm Recorridos Comercial  PPS 2016 (33,128331 km) 1/</t>
  </si>
  <si>
    <t>II. KILOMETRAJE</t>
  </si>
  <si>
    <t>Km Recorridos Comercial  PPS 2016 (33,128331 km) 1/</t>
  </si>
  <si>
    <t>Línea 1II. KILOMETRAJEKm Recorridos Comercial  Adicionales</t>
  </si>
  <si>
    <t>Km Recorridos Comercial  Adicionales</t>
  </si>
  <si>
    <t>Línea 1II. KILOMETRAJETotal Km recorridos</t>
  </si>
  <si>
    <t>Total Km recorridos</t>
  </si>
  <si>
    <t>Línea 1II. KILOMETRAJEKm Garantizados</t>
  </si>
  <si>
    <t>Km Garantizados</t>
  </si>
  <si>
    <t>Línea 1II. KILOMETRAJECarreras efectuadas (Trenes corridos)</t>
  </si>
  <si>
    <t>Carreras efectuadas (Trenes corridos)</t>
  </si>
  <si>
    <t>Línea 1II. KILOMETRAJE1/ A partir de setiembre de 2009 corresponde a 33,128416 km. Tomado de Reportes trimestrales de GSF. Elaborado en junio de 2016.</t>
  </si>
  <si>
    <t>1/ A partir de setiembre de 2009 corresponde a 33,128416 km. Tomado de Reportes trimestrales de GSF. Elaborado en junio de 2016.</t>
  </si>
  <si>
    <t>Línea 1III. TRÁFICO DE PASAJEROSTráfico de pasajeros</t>
  </si>
  <si>
    <t>III. TRÁFICO DE PASAJEROS</t>
  </si>
  <si>
    <t>Tráfico de pasajeros</t>
  </si>
  <si>
    <t>Línea 1III. TRÁFICO DE PASAJEROSTráfico de pasajeros (mes anterior)</t>
  </si>
  <si>
    <t>Tráfico de pasajeros (mes anterior)</t>
  </si>
  <si>
    <t>Línea 1IV. RECLAMOS E INCIDENTESReclamos</t>
  </si>
  <si>
    <t>IV. RECLAMOS E INCIDENTES</t>
  </si>
  <si>
    <t>Reclamos</t>
  </si>
  <si>
    <t>Línea 1IV. RECLAMOS E INCIDENTESEventos en Seguridad Operativa</t>
  </si>
  <si>
    <t>Eventos en Seguridad Operativa</t>
  </si>
  <si>
    <t>Línea 1IV. RECLAMOS E INCIDENTESEventos en Seg. De Bienes y personas</t>
  </si>
  <si>
    <t>Eventos en Seg. De Bienes y personas</t>
  </si>
  <si>
    <t>Línea 1IV. RECLAMOS E INCIDENTESAverías</t>
  </si>
  <si>
    <t>Averías</t>
  </si>
  <si>
    <t>Línea 1IV. RECLAMOS E INCIDENTESEmergencias</t>
  </si>
  <si>
    <t>Emergencias</t>
  </si>
  <si>
    <t>Línea 1VII. INGRESOS (NUEVOS SOLES INCLUIDO IGV)Ingresos por venta de tarjetas</t>
  </si>
  <si>
    <t>VII. INGRESOS (NUEVOS SOLES INCLUIDO IGV)</t>
  </si>
  <si>
    <t>Ingresos por venta de tarjetas</t>
  </si>
  <si>
    <t>Línea 1VII. INGRESOS (NUEVOS SOLES INCLUIDO IGV)Ingresos por alquiler de áreas comerciales</t>
  </si>
  <si>
    <t>Ingresos por alquiler de áreas comerciales</t>
  </si>
  <si>
    <t xml:space="preserve">                    -   </t>
  </si>
  <si>
    <t>-</t>
  </si>
  <si>
    <t>Línea 1VII. INGRESOS (NUEVOS SOLES INCLUIDO IGV)Ingresos por alquiler de áreas publicitarias</t>
  </si>
  <si>
    <t>Ingresos por alquiler de áreas publicitarias</t>
  </si>
  <si>
    <t>Línea 1VII. INGRESOS (NUEVOS SOLES INCLUIDO IGV)Otros Ingresos</t>
  </si>
  <si>
    <t>Otros Ingresos</t>
  </si>
  <si>
    <t>Valor Agregado del Sector Construcción (Base 2007)</t>
  </si>
  <si>
    <t>Índice de edificios y obras de concreto (Base 2007)</t>
  </si>
  <si>
    <t>Índice de la vivienda de no concreto (Base 2007)</t>
  </si>
  <si>
    <t>Índice del avance físico de obras (Base 2007)</t>
  </si>
  <si>
    <t>Maquinaria de Uso General, Importado (Base Diciembre 2013)</t>
  </si>
  <si>
    <t>Maquinaria de Uso General, Nacional (Base Diciembre 2013)</t>
  </si>
  <si>
    <t>Maquinaria de Uso Especial, Importado (Base Diciembre 2013)</t>
  </si>
  <si>
    <t>Partes y Accesorios para Vehículos Automotores, Importado (Base Diciembre 2013)</t>
  </si>
  <si>
    <t>Partes y Accesorios para Vehículos Automotores, Nacional (Base Diciembre 2013)</t>
  </si>
  <si>
    <t>Crédito al sector privado de las sociedades creadoras de depósito - Consumo (millones S/)</t>
  </si>
  <si>
    <t>Crédito al sector privado de las sociedades creadoras de depósito - Hipotecario (millones S/)</t>
  </si>
  <si>
    <t>Producción manufacturera (índice 2007 = 100)- Cemento</t>
  </si>
  <si>
    <t>Producción manufacturera (índice 2007 = 100)- Materiales para la Construcción</t>
  </si>
  <si>
    <t>Indicadores indirectos de la tasa de utilización de la capacidad instalada del sector manufacturero - Cemento</t>
  </si>
  <si>
    <t>Indicadores indirectos de la tasa de utilización de la capacidad instalada del sector manufacturero - Materiales para la construcción</t>
  </si>
  <si>
    <t>Valor Agregado del Sector Construcción (Índice Base 2007 = 100,0)</t>
  </si>
  <si>
    <t>Índice de edificios y obras de concreto  (Índice Base 2007 = 100,0)</t>
  </si>
  <si>
    <t>Índice de la vivienda de no concreto (Índice Base 2007 = 100,0)</t>
  </si>
  <si>
    <t>Índice del avance físico de obras (Índice Base 2007 = 100,0)</t>
  </si>
  <si>
    <t>Ámbito</t>
  </si>
  <si>
    <t>Indicador</t>
  </si>
  <si>
    <t>Unidad</t>
  </si>
  <si>
    <t>2022-1</t>
  </si>
  <si>
    <t>2022-2</t>
  </si>
  <si>
    <t>2022-3</t>
  </si>
  <si>
    <t>2022-4</t>
  </si>
  <si>
    <t>2022-5</t>
  </si>
  <si>
    <t>2022-6</t>
  </si>
  <si>
    <t>2022-7</t>
  </si>
  <si>
    <t>2022-8</t>
  </si>
  <si>
    <t>2022-9</t>
  </si>
  <si>
    <t>2022-10</t>
  </si>
  <si>
    <t>2022-11</t>
  </si>
  <si>
    <t>2022-12</t>
  </si>
  <si>
    <t>2023-1</t>
  </si>
  <si>
    <t>2023-2</t>
  </si>
  <si>
    <t>2023-3</t>
  </si>
  <si>
    <t>2023-4</t>
  </si>
  <si>
    <t>2023-5</t>
  </si>
  <si>
    <t>2023-6</t>
  </si>
  <si>
    <t>2023-7</t>
  </si>
  <si>
    <t>2023-8</t>
  </si>
  <si>
    <t>2023-9</t>
  </si>
  <si>
    <t>2023-10</t>
  </si>
  <si>
    <t>2023-11</t>
  </si>
  <si>
    <t>2023-12</t>
  </si>
  <si>
    <t>2024-1</t>
  </si>
  <si>
    <t>2024-2</t>
  </si>
  <si>
    <t>2024-3</t>
  </si>
  <si>
    <t>2024-4</t>
  </si>
  <si>
    <t>2024-5</t>
  </si>
  <si>
    <t>2024-6</t>
  </si>
  <si>
    <t>2024-7</t>
  </si>
  <si>
    <t>2024-8</t>
  </si>
  <si>
    <t>2024-9</t>
  </si>
  <si>
    <t>2024-10</t>
  </si>
  <si>
    <t xml:space="preserve">Total Nacional                                    </t>
  </si>
  <si>
    <t>Despacho total de Cementos Pacasmayo</t>
  </si>
  <si>
    <t>Tonelada</t>
  </si>
  <si>
    <t>Despacho total de Cementos Selva</t>
  </si>
  <si>
    <t>Despacho total de Yura S.A.</t>
  </si>
  <si>
    <t>Despacho total de Caliza Cemento Inca</t>
  </si>
  <si>
    <t>Despacho total Otros</t>
  </si>
  <si>
    <t>Despacho total de Cemento Sur</t>
  </si>
  <si>
    <t>Despacho total de UNACEM</t>
  </si>
  <si>
    <t>Indice</t>
  </si>
  <si>
    <t>Índice</t>
  </si>
  <si>
    <t>Producción de Cemento Portland</t>
  </si>
  <si>
    <t>Toneladas métricas</t>
  </si>
  <si>
    <t>Producción de Concreto Premezclado</t>
  </si>
  <si>
    <t>Metro cúbico</t>
  </si>
  <si>
    <t>Producción de Bloques de Concreto</t>
  </si>
  <si>
    <t>Producción de Ladrillo King Kong</t>
  </si>
  <si>
    <t>Millar</t>
  </si>
  <si>
    <t>Producción de Ladrillo Pandereta</t>
  </si>
  <si>
    <t>Producción de Ladrillo de Techo (Hueco)</t>
  </si>
  <si>
    <t>Producción de Otros Ladrillos para Muro</t>
  </si>
  <si>
    <t>Producción de Cerámicos Piso y Pared</t>
  </si>
  <si>
    <t>Metro cuadrado</t>
  </si>
  <si>
    <t>Despacho local de cemento</t>
  </si>
  <si>
    <t>Venta total de cemento</t>
  </si>
  <si>
    <t>Venta local de cemento</t>
  </si>
  <si>
    <t>Consumo interno de cemento</t>
  </si>
  <si>
    <t>Exportación de Cemento</t>
  </si>
  <si>
    <t>Importación de cemento</t>
  </si>
  <si>
    <t xml:space="preserve">Producción de barras de construcción </t>
  </si>
  <si>
    <t>Venta de barras de construcción</t>
  </si>
  <si>
    <t>Venta interna de asfalto</t>
  </si>
  <si>
    <t>Barril</t>
  </si>
  <si>
    <t>Aceite, Lubricantes</t>
  </si>
  <si>
    <t>Asfalto</t>
  </si>
  <si>
    <t>Acero de Construcción liso</t>
  </si>
  <si>
    <t>Acero de Construcción Corrugado</t>
  </si>
  <si>
    <t>Cemento Portland Tipo I - Area 1</t>
  </si>
  <si>
    <t>Cemento Portland Tipo I - Area 2</t>
  </si>
  <si>
    <t>Cemento Portland Tipo I - Area 3</t>
  </si>
  <si>
    <t>Cemento Portland Tipo I - Area 4</t>
  </si>
  <si>
    <t>Cemento Portland Tipo I - Area 5</t>
  </si>
  <si>
    <t>Cemento Portland Tipo I - Area 6</t>
  </si>
  <si>
    <t>Cemento Portland Tipo V</t>
  </si>
  <si>
    <t>Bloques y Ladrillo - Area 1</t>
  </si>
  <si>
    <t>Bloques y Ladrillo - Area 2</t>
  </si>
  <si>
    <t>Bloques y Ladrillo - Area 3</t>
  </si>
  <si>
    <t>Bloques y Ladrillo - Area 4</t>
  </si>
  <si>
    <t>Bloques y Ladrillo - Area 5</t>
  </si>
  <si>
    <t>Bloques y Ladrillo - Area 6</t>
  </si>
  <si>
    <t>Loseta - Area 1</t>
  </si>
  <si>
    <t>Loseta - Area 2</t>
  </si>
  <si>
    <t>Loseta - Area 3</t>
  </si>
  <si>
    <t>Loseta - Area 4</t>
  </si>
  <si>
    <t>Loseta - Area 5</t>
  </si>
  <si>
    <t>Loseta - Area 6</t>
  </si>
  <si>
    <t>Flete aéreo</t>
  </si>
  <si>
    <t>Flete terrestre</t>
  </si>
  <si>
    <t>Mano de obra</t>
  </si>
  <si>
    <t>Maquinaria y Equipo Nac.</t>
  </si>
  <si>
    <t>Maquinaria y Equipo Imp.</t>
  </si>
  <si>
    <t>Concreto premezclado</t>
  </si>
  <si>
    <t>Precio Por Mayor Petróleo Industrial 6 (Base Diciembre 2013)</t>
  </si>
  <si>
    <t>Nuevos soles por galón</t>
  </si>
  <si>
    <t>Precio Por Mayor Petróleo Diesel (Base Diciembre 2013)</t>
  </si>
  <si>
    <t>Fuente(s):</t>
  </si>
  <si>
    <t xml:space="preserve">Principales empresas de la actividad de siderurgia. </t>
  </si>
  <si>
    <t>Ministerio de Energía y Minas.</t>
  </si>
  <si>
    <t>Instituto Nacional de Estadística e Informática, Empresas Cementeras, Asociación de Productores de Cemento</t>
  </si>
  <si>
    <t>Empresas Productoras de Cemento y Asociación de Productores de Cemento</t>
  </si>
  <si>
    <t>Superintendencia Nacional de Administración Tributaria</t>
  </si>
  <si>
    <t>Instituto Nacional de Estadística e Informática (INEI)</t>
  </si>
  <si>
    <t>Asociación de Productores de Cemento.</t>
  </si>
  <si>
    <t>Instituto Nacional de Estadística e Informática.</t>
  </si>
  <si>
    <t>Ministerio de la Producción - Encuesta "Estadística Industrial Mensual"</t>
  </si>
  <si>
    <t>Empresas Cementeras, Asociación de Productoras de Cemento.Nota: El Despacho de Cemento va Destinado a la Construcción</t>
  </si>
  <si>
    <t>Índice de expectativas</t>
  </si>
  <si>
    <t>Minería e Hidrocarburos</t>
  </si>
  <si>
    <t>Índice de expectativas de demanda por sus productos a 3 meses</t>
  </si>
  <si>
    <t>Índice de expectativas de la economía a 3 meses</t>
  </si>
  <si>
    <t>Índice de expectativas del sector a 3 meses</t>
  </si>
  <si>
    <t>Índice de expectativas de demanda por sus productos a 12 meses</t>
  </si>
  <si>
    <t>Índice de expectativas de la economía a 12 meses</t>
  </si>
  <si>
    <t>Índice de expectativas del sector a 12 meses</t>
  </si>
  <si>
    <t>Índice de producción respecto al mes anterior</t>
  </si>
  <si>
    <t>Índice de ventas respecto al mes anterior</t>
  </si>
  <si>
    <t>Índice de órdenes de compra respecto al mes anterior</t>
  </si>
  <si>
    <t>Importaciones</t>
  </si>
  <si>
    <t>Valores FOB (millones US$)</t>
  </si>
  <si>
    <t>Bienes de Capital</t>
  </si>
  <si>
    <t>Volumen de importación de bienes de consumo duradero</t>
  </si>
  <si>
    <t>Volumen de importación de insumos industriales</t>
  </si>
  <si>
    <t>Volumen de importación de bienes de capital sin materiales de construcción</t>
  </si>
  <si>
    <t>Materiales de Construcción</t>
  </si>
  <si>
    <t>Para la Agricultura</t>
  </si>
  <si>
    <t>Para la Industria</t>
  </si>
  <si>
    <t>Equipos de Transporte</t>
  </si>
  <si>
    <t>Economía</t>
  </si>
  <si>
    <t>PBI CONSTRUCCIÓN</t>
  </si>
  <si>
    <t>Acero liso</t>
  </si>
  <si>
    <t>Acero corrugado</t>
  </si>
  <si>
    <t>Cemento Portland Tipo I - Area 1 (Norte)</t>
  </si>
  <si>
    <t>Cemento Portland Tipo I - Area 2 (Centro)</t>
  </si>
  <si>
    <t>Cemento Portland Tipo I - Area 3 (Sur)</t>
  </si>
  <si>
    <t>Cemento Portland Tipo I - Area 4 (Sur)</t>
  </si>
  <si>
    <t>Bloques y Ladrillo - Area 1 (Norte)</t>
  </si>
  <si>
    <t>Bloques y Ladrillo - Area 2 (Centro)</t>
  </si>
  <si>
    <t>Bloques y Ladrillo - Area 3 (Sur)</t>
  </si>
  <si>
    <t>Bloques y Ladrillo - Area 4 (Sur)</t>
  </si>
  <si>
    <t>Loseta - Area 1 (Norte)</t>
  </si>
  <si>
    <t>Loseta - Area 2 (Centro)</t>
  </si>
  <si>
    <t>Loseta - Area 3 (Sur)</t>
  </si>
  <si>
    <t>Loseta - Area 4 (Sur)</t>
  </si>
  <si>
    <t>Gasolina</t>
  </si>
  <si>
    <t>Precio Por Mayor Petróleo Industrial</t>
  </si>
  <si>
    <t>Precio Por Mayor Petróleo Diesel</t>
  </si>
  <si>
    <t>Carbón</t>
  </si>
  <si>
    <t>Índice Real de Tarifas Eléctricas (Industrial)</t>
  </si>
  <si>
    <t>Índice de Precios de Materiales de Construcción (Dic21)</t>
  </si>
  <si>
    <t>Índice General de precios al Consumidor (Dic21)</t>
  </si>
  <si>
    <t>PN01445PM</t>
  </si>
  <si>
    <t>BBG</t>
  </si>
  <si>
    <t>ÍNDICES DE PRECIOS</t>
  </si>
  <si>
    <t>Acero (Promedio)</t>
  </si>
  <si>
    <t>Cementos (Promedio)</t>
  </si>
  <si>
    <t>Bloques y Ladrillo (Promedio)</t>
  </si>
  <si>
    <t>Loseta (Promedio)</t>
  </si>
  <si>
    <t>Variables Construcción (Miles TM)</t>
  </si>
  <si>
    <t>Producción de Cemento (Miles TM)</t>
  </si>
  <si>
    <t>Producción de Cemento Portland (Miles TM)</t>
  </si>
  <si>
    <t>Producción de Cal (Miles TM)</t>
  </si>
  <si>
    <t>Producción de Concreto Premezclado (Miles M3)</t>
  </si>
  <si>
    <t>Producción de Bloques de Concreto (Miles)</t>
  </si>
  <si>
    <t>Producción de Ladrillo King Kong (Miles)</t>
  </si>
  <si>
    <t>Producción de Ladrillo Pandereta (Miles)</t>
  </si>
  <si>
    <t>Producción de Ladrillo de Techo (Miles)</t>
  </si>
  <si>
    <t>Producción de Otros Ladrillos para Muro (Miles)</t>
  </si>
  <si>
    <t>Producción de Cerámicos Piso y Pared (Miles m2)</t>
  </si>
  <si>
    <t>Despacho Local</t>
  </si>
  <si>
    <t>Venta Total</t>
  </si>
  <si>
    <t>Venta Local</t>
  </si>
  <si>
    <t>Consumo Interno</t>
  </si>
  <si>
    <t>Exportación</t>
  </si>
  <si>
    <t>Importación</t>
  </si>
  <si>
    <t>Producción de cemento</t>
  </si>
  <si>
    <t>Producción de Cal</t>
  </si>
  <si>
    <t>Creditos y Producción manufacturera</t>
  </si>
  <si>
    <t>Despachos de Cemento (Miles TM)</t>
  </si>
  <si>
    <t>Unacem - Atocongo</t>
  </si>
  <si>
    <t>Unacem - Andino</t>
  </si>
  <si>
    <t>Pacasmayo - Pacasmayo + Piura</t>
  </si>
  <si>
    <t>Pacasmayo - Rioja</t>
  </si>
  <si>
    <t>Yura</t>
  </si>
  <si>
    <t>Inca</t>
  </si>
  <si>
    <t>Otros</t>
  </si>
  <si>
    <t>Local</t>
  </si>
  <si>
    <t>Resumen</t>
  </si>
  <si>
    <t>Unacem</t>
  </si>
  <si>
    <t>Pacasmayo</t>
  </si>
  <si>
    <t>FORMULA</t>
  </si>
  <si>
    <t>INVERSIÓN MINERA (US$)</t>
  </si>
  <si>
    <t>https://www.gob.pe/institucion/minem/colecciones/12125-estadisticas-mineras</t>
  </si>
  <si>
    <t>KEY</t>
  </si>
  <si>
    <t>RUBRO</t>
  </si>
  <si>
    <t>Total 2000</t>
  </si>
  <si>
    <t>Total 2001</t>
  </si>
  <si>
    <t>Total 2002</t>
  </si>
  <si>
    <t>Total 2003</t>
  </si>
  <si>
    <t>Total 2004</t>
  </si>
  <si>
    <t>Total 2005</t>
  </si>
  <si>
    <t>Total 2006</t>
  </si>
  <si>
    <t>Total 2007</t>
  </si>
  <si>
    <t>Total 2008</t>
  </si>
  <si>
    <t>Total 2009</t>
  </si>
  <si>
    <t>Total 2010</t>
  </si>
  <si>
    <t>Total 2011</t>
  </si>
  <si>
    <t>Total 2012</t>
  </si>
  <si>
    <t>Total 2013</t>
  </si>
  <si>
    <t>Total 2014</t>
  </si>
  <si>
    <t>Total 2015</t>
  </si>
  <si>
    <t>Total 2016</t>
  </si>
  <si>
    <t>Total 2017</t>
  </si>
  <si>
    <t>Total 2018</t>
  </si>
  <si>
    <t>Total 2019</t>
  </si>
  <si>
    <t>Total 2020</t>
  </si>
  <si>
    <t>Total 2021</t>
  </si>
  <si>
    <t>Total 2022</t>
  </si>
  <si>
    <t>Total 2023</t>
  </si>
  <si>
    <t>Total 2024</t>
  </si>
  <si>
    <t>DESARROLLO Y PREPARACIÓN</t>
  </si>
  <si>
    <t>AMAZONAS</t>
  </si>
  <si>
    <t>ÁNCASH</t>
  </si>
  <si>
    <t>APURÍMAC</t>
  </si>
  <si>
    <t>AREQUIPA</t>
  </si>
  <si>
    <t>AYACUCHO</t>
  </si>
  <si>
    <t>CAJAMARCA</t>
  </si>
  <si>
    <t>CALLAO</t>
  </si>
  <si>
    <t>CUSCO</t>
  </si>
  <si>
    <t>HUANCAVELICA</t>
  </si>
  <si>
    <t>HUÁNUCO</t>
  </si>
  <si>
    <t>ICA</t>
  </si>
  <si>
    <t>JUNÍN</t>
  </si>
  <si>
    <t>LA LIBERTAD</t>
  </si>
  <si>
    <t>LAMBAYEQUE</t>
  </si>
  <si>
    <t>LIMA</t>
  </si>
  <si>
    <t>LORETO</t>
  </si>
  <si>
    <t>MADRE DE DIOS</t>
  </si>
  <si>
    <t>MOQUEGUA</t>
  </si>
  <si>
    <t>PASCO</t>
  </si>
  <si>
    <t>PIURA</t>
  </si>
  <si>
    <t>PUNO</t>
  </si>
  <si>
    <t>SAN MARTÍN</t>
  </si>
  <si>
    <t>TACNA</t>
  </si>
  <si>
    <t>TUMBES</t>
  </si>
  <si>
    <t>UCAYALI</t>
  </si>
  <si>
    <t>EQUIPAMIENTO MINERO</t>
  </si>
  <si>
    <t>EXPLORACIÓN</t>
  </si>
  <si>
    <t>INFRAESTRUCTURA</t>
  </si>
  <si>
    <t>PLANTA DE BENEFICIO</t>
  </si>
  <si>
    <t>OTROS</t>
  </si>
  <si>
    <t>TOTAL</t>
  </si>
  <si>
    <t>Departamentos</t>
  </si>
  <si>
    <t>Cartera de Proyectos de Construcción/Inversión Minera</t>
  </si>
  <si>
    <t>Greenfield - US$ mm</t>
  </si>
  <si>
    <t>Brownfield - US$ mm</t>
  </si>
  <si>
    <t>Proyectos Greenfield</t>
  </si>
  <si>
    <t>Proyectos Brownfield</t>
  </si>
  <si>
    <t>Conceptual</t>
  </si>
  <si>
    <t>Pre-Factibilidad</t>
  </si>
  <si>
    <t>Factibilidad</t>
  </si>
  <si>
    <t>Ingeniería de Detalle</t>
  </si>
  <si>
    <t>Tajo abierto</t>
  </si>
  <si>
    <t>Subterránea</t>
  </si>
  <si>
    <t>Tajo abierta y subterránea</t>
  </si>
  <si>
    <t>Por definir/no aplica</t>
  </si>
  <si>
    <t>Cartera de Proyectos de Exploración Minera</t>
  </si>
  <si>
    <t>Greenfield - US$ mn</t>
  </si>
  <si>
    <t>Brownfield - US$ mn</t>
  </si>
  <si>
    <t>https://www.minem.gob.pe/_sector.php?idSector=1</t>
  </si>
  <si>
    <t>TIPO</t>
  </si>
  <si>
    <t>COMPAÑIA</t>
  </si>
  <si>
    <t>COMPAÑÍA</t>
  </si>
  <si>
    <t>CONTRATISTAS</t>
  </si>
  <si>
    <t>EMPLEO MINERO (miles)</t>
  </si>
  <si>
    <t>https://cchc.cl/indicadores</t>
  </si>
  <si>
    <t>Numero viviendas (Cantidad viviendas) autorizadas</t>
  </si>
  <si>
    <t>Superficie total (m²) autorizadas</t>
  </si>
  <si>
    <t>Superficie viviendas (m²) autorizadas</t>
  </si>
  <si>
    <t>Superficie icef (m²) autorizadas</t>
  </si>
  <si>
    <t>Superficie servicios (m²) autorizadas</t>
  </si>
  <si>
    <t>IMACINF - Indice Mensual de Actividad en Infraestructura</t>
  </si>
  <si>
    <t>IVM - Materiales para la construcción, herramientas, ferretería y pintura (Indice)</t>
  </si>
  <si>
    <t>IVF - Venta de materiales de construcción al por mayor (Indice)</t>
  </si>
  <si>
    <t>IVF - Ventas al por menor de ferretería, pinturas y vidrios (Indice)</t>
  </si>
  <si>
    <t>IPMAN - Índice de Producción Manufacturera - Hormigon (Indice)</t>
  </si>
  <si>
    <t>IPMAN - Índice de Producción Manufacturera - Cemento (Indice)</t>
  </si>
  <si>
    <t>IPMAN - Índice de Producción Manufacturera - Mercado acero (Toneladas)</t>
  </si>
  <si>
    <t>Construcción de edificios</t>
  </si>
  <si>
    <t>Construcción de obras de ingeniería civil</t>
  </si>
  <si>
    <t>Actividades especializadas de construcción</t>
  </si>
  <si>
    <t>Madera aserrada, cepillada y astillada</t>
  </si>
  <si>
    <t>Tableros y madera prensada</t>
  </si>
  <si>
    <t>Otros productos químicos básicos</t>
  </si>
  <si>
    <t>Pinturas y barnices</t>
  </si>
  <si>
    <t>Productos de plástico</t>
  </si>
  <si>
    <t>Otros productos de vidrio</t>
  </si>
  <si>
    <t>Cemento, cal y yeso</t>
  </si>
  <si>
    <t>Hormigón premezclado</t>
  </si>
  <si>
    <t>Mezclas asfálticas</t>
  </si>
  <si>
    <t>Otros productos de minerales no metálicos</t>
  </si>
  <si>
    <t>Productos de hierro y acero</t>
  </si>
  <si>
    <t>Productos básicos de metales no ferrosos</t>
  </si>
  <si>
    <t>Productos metálicos de uso estructural</t>
  </si>
  <si>
    <t>Otros productos metálicos</t>
  </si>
  <si>
    <t>Maquinaria para uso industrial</t>
  </si>
  <si>
    <t>Máquinas y aparatos de uso doméstico</t>
  </si>
  <si>
    <t>Otras maquinarias y equipos eléctricos</t>
  </si>
  <si>
    <t>Muebles</t>
  </si>
  <si>
    <t/>
  </si>
  <si>
    <t>Stock</t>
  </si>
  <si>
    <t>Ventas</t>
  </si>
  <si>
    <t>Meses</t>
  </si>
  <si>
    <t>Casas</t>
  </si>
  <si>
    <t>Viviendas</t>
  </si>
  <si>
    <t>Despachos de cemento, toneladas (año base 2018)</t>
  </si>
  <si>
    <t xml:space="preserve">IMACON -  Índice Mensual de Actividad de la Construcción (base 2014=100) </t>
  </si>
  <si>
    <t>DESPACHOS</t>
  </si>
  <si>
    <t>CIFRAS INMOBILIARIAS SANTIAGO</t>
  </si>
  <si>
    <t>Ventas (en miles de UF)</t>
  </si>
  <si>
    <t xml:space="preserve">IPMIC - Índice de Precios de Materiales e Insumos de Construcción </t>
  </si>
  <si>
    <t>PERMISOS DE EDIFICACIÓN (PE)</t>
  </si>
  <si>
    <t>EMPLEO</t>
  </si>
  <si>
    <t>Empleo del sector construcción (Cantidad de trabajadores)</t>
  </si>
  <si>
    <t>Producer Price Index by Industry</t>
  </si>
  <si>
    <t>Manufacturing: Durable Goods: Cement (NAICS = 32731), Index 2017=100</t>
  </si>
  <si>
    <t>IPN32731S</t>
  </si>
  <si>
    <t>IPG3273S</t>
  </si>
  <si>
    <t>https://www.ositran.gob.pe/anterior/publicaciones/boletin-estadistico/</t>
  </si>
  <si>
    <t>OSITRAN</t>
  </si>
  <si>
    <t>CARRETERAS</t>
  </si>
  <si>
    <t>Tráfico (Unidades)</t>
  </si>
  <si>
    <t>Recaudación (PEN 000s c/ IGV)</t>
  </si>
  <si>
    <t>Tráfico (Ejes)</t>
  </si>
  <si>
    <t>FERROVÍAS</t>
  </si>
  <si>
    <t>Kilometraje</t>
  </si>
  <si>
    <t>Km Recorridos Comercial  PPS 2016 (33,128331 km)</t>
  </si>
  <si>
    <t>Tráfico de Pasajeros</t>
  </si>
  <si>
    <t>Ingresos Totales (c/ IGV)</t>
  </si>
  <si>
    <t>Reclamos e Incidentes</t>
  </si>
  <si>
    <t>Indicadores Contractuales</t>
  </si>
  <si>
    <t>ESTADÍSTICAS MENSUALES BCR</t>
  </si>
  <si>
    <t>ESTADÍSTICAS BCR</t>
  </si>
  <si>
    <t>PRECIOS</t>
  </si>
  <si>
    <t>https://webapp.inei.gob.pe:8443/sirtod-series/</t>
  </si>
  <si>
    <t>DESPACHOS Y PRODUCCIÓN</t>
  </si>
  <si>
    <t>Tráfico (Miles de unidades)</t>
  </si>
  <si>
    <t>Tráfico (Miles de Ejes)</t>
  </si>
  <si>
    <t>CONSTRUCCIÓN</t>
  </si>
  <si>
    <t>1. Descomponiendo el pbi de construcción</t>
  </si>
  <si>
    <t>CHILE</t>
  </si>
  <si>
    <t>Total Construction Spending: Total Construction in the United States, Millions of Dollars, Monthly, Seasonally Adjusted Annual Rate</t>
  </si>
  <si>
    <t>All Employees, Construction, Thousands of Persons, Monthly, Seasonally Adjusted</t>
  </si>
  <si>
    <t>TTLCONS</t>
  </si>
  <si>
    <t>USCONS</t>
  </si>
  <si>
    <t>WPUSI012011</t>
  </si>
  <si>
    <t>Producer Price Index by Commodity: Special Indexes: Construction Materials, Index 1982=100, Monthly, Not Seasonally Adjusted</t>
  </si>
  <si>
    <t>TLMFGCONS</t>
  </si>
  <si>
    <t>Total Construction Spending: Manufacturing in the United States, Millions of Dollars, Monthly, Seasonally Adjusted Annual Rate</t>
  </si>
  <si>
    <t>PPIDCS</t>
  </si>
  <si>
    <t>Producer Price Index by Commodity: Final Demand: Final Demand Construction, Index Nov 2009=100, Monthly, Seasonally Adjusted</t>
  </si>
  <si>
    <t>PCU3331233312</t>
  </si>
  <si>
    <t>Producer Price Index by Industry: Construction Machinery Manufacturing, Index Dec 2003=100, Monthly, Not Seasonally Adjusted</t>
  </si>
  <si>
    <t>TLNRESCONS</t>
  </si>
  <si>
    <t>Total Construction Spending: Nonresidential in the United States, Millions of Dollars, Monthly, Seasonally Adjusted Annual Rate</t>
  </si>
  <si>
    <t>CES2000000003</t>
  </si>
  <si>
    <t>Average Hourly Earnings of All Employees, Construction, Dollars per Hour, Monthly, Seasonally Adjusted</t>
  </si>
  <si>
    <t>Total Construction Spending: Residential in the United States, Millions of Dollars, Monthly, Seasonally Adjusted Annual Rate</t>
  </si>
  <si>
    <t>TLRESCONS</t>
  </si>
  <si>
    <t>AWHAECON</t>
  </si>
  <si>
    <t>Average Weekly Hours of All Employees, Construction, Hours, Monthly, Seasonally Adjusted</t>
  </si>
  <si>
    <t>JTS2300JOL</t>
  </si>
  <si>
    <t>Job Openings: Construction, Level in Thousands, Monthly, Seasonally Adjusted</t>
  </si>
  <si>
    <t>TLCOMCONS</t>
  </si>
  <si>
    <t>Total Construction Spending: Commercial in the United States, Millions of Dollars, Monthly, Seasonally Adjusted Annual Rate</t>
  </si>
  <si>
    <t>CLDACBM027SBOG</t>
  </si>
  <si>
    <t>Real Estate Loans: Commercial Real Estate Loans: Construction and Land Development Loans, All Commercial Banks, Billions of U.S. Dollars, Monthly, Seasonally Adjusted</t>
  </si>
  <si>
    <t>LNU04032231</t>
  </si>
  <si>
    <t>Unemployment Rate - Construction Industry, Private Wage and Salary Workers, Percent, Monthly, Not Seasonally Adjusted</t>
  </si>
  <si>
    <t>TLHWYCONS</t>
  </si>
  <si>
    <t>Total Construction Spending: Highway and Street in the United States, Millions of Dollars, Monthly, Seasonally Adjusted Annual Rate</t>
  </si>
  <si>
    <t>TLHLTHCONS</t>
  </si>
  <si>
    <t>Total Construction Spending: Health Care in the United States, Millions of Dollars, Monthly, Seasonally Adjusted Annual Rate</t>
  </si>
  <si>
    <t>TLPBLCONS</t>
  </si>
  <si>
    <t>Total Public Construction Spending: Total Construction in the United States, Millions of Dollars, Monthly, Seasonally Adjusted Annual Rate</t>
  </si>
  <si>
    <t>PNRESCONS</t>
  </si>
  <si>
    <t>Total Private Construction Spending: Nonresidential in the United States, Millions of Dollars, Monthly, Seasonally Adjusted Annual Rate</t>
  </si>
  <si>
    <t>PRMFGCONS</t>
  </si>
  <si>
    <t>Total Private Construction Spending: Manufacturing in the United States, Millions of Dollars, Monthly, Seasonally Adjusted Annual Rate</t>
  </si>
  <si>
    <t>VAPGDPC</t>
  </si>
  <si>
    <t>Value Added by Industry: Construction as a Percentage of GDP, Percent, Quarterly, Not Seasonally Adjusted</t>
  </si>
  <si>
    <t>PRRESCONS</t>
  </si>
  <si>
    <t>Total Private Construction Spending: Residential in the United States, Millions of Dollars, Monthly, Seasonally Adjusted Annual Rate</t>
  </si>
  <si>
    <t>TLOFCONS</t>
  </si>
  <si>
    <t>Total Construction Spending: Office in the United States, Millions of Dollars, Monthly, Seasonally Adjusted Annual Rate</t>
  </si>
  <si>
    <t>USCONSTRQGSP</t>
  </si>
  <si>
    <t>Real Gross Domestic Product: Construction (23) in the United States, Millions of Chained 2017 Dollars, Quarterly, Seasonally Adjusted Annual Rate</t>
  </si>
  <si>
    <t>WPSID612</t>
  </si>
  <si>
    <t>Producer Price Index by Commodity: Intermediate Demand by Commodity Type: Materials and Components for Construction, Index 1982=100, Monthly, Seasonally Adjusted</t>
  </si>
  <si>
    <t>IPB54100S</t>
  </si>
  <si>
    <t>Industrial Production: Construction Supplies, Index 2017=100, Monthly, Seasonally Adjusted</t>
  </si>
  <si>
    <t>TLPRVCONS</t>
  </si>
  <si>
    <t>Total Private Construction Spending: Total Construction in the United States, Millions of Dollars, Monthly, Seasonally Adjusted Annual Rate</t>
  </si>
  <si>
    <t>TLEDUCONS</t>
  </si>
  <si>
    <t>Total Construction Spending: Educational in the United States, Millions of Dollars, Monthly, Seasonally Adjusted Annual Rate</t>
  </si>
  <si>
    <t>GOC</t>
  </si>
  <si>
    <t>Gross Output by Industry: Construction, Billions of Dollars, Quarterly, Seasonally Adjusted Annual Rate</t>
  </si>
  <si>
    <t>TLLODGCONS</t>
  </si>
  <si>
    <t>Total Construction Spending: Lodging in the United States, Millions of Dollars, Monthly, Seasonally Adjusted Annual Rate</t>
  </si>
  <si>
    <t>date</t>
  </si>
  <si>
    <t>Total Construction Spending</t>
  </si>
  <si>
    <t>Producer Price Index by Commodity</t>
  </si>
  <si>
    <t>PBHWYCONS</t>
  </si>
  <si>
    <t>Total Public Construction Spending: Highway and Street in the United States, Millions of Dollars, Monthly, Seasonally Adjusted Annual Rate</t>
  </si>
  <si>
    <t>PBEDUCONS</t>
  </si>
  <si>
    <t>Total Public Construction Spending: Educational in the United States, Millions of Dollars, Monthly, Seasonally Adjusted Annual Rate</t>
  </si>
  <si>
    <t>PBNRESCONS</t>
  </si>
  <si>
    <t>Total Public Construction Spending: Nonresidential in the United States, Millions of Dollars, Monthly, Seasonally Adjusted Annual Rate</t>
  </si>
  <si>
    <t>TLPSCONS</t>
  </si>
  <si>
    <t>Total Construction Spending: Public Safety in the United States, Millions of Dollars, Monthly, Seasonally Adjusted Annual Rate</t>
  </si>
  <si>
    <t>PBRESCONS</t>
  </si>
  <si>
    <t>Total Public Construction Spending: Residential in the United States, Millions of Dollars, Monthly, Seasonally Adjusted Annual Rate</t>
  </si>
  <si>
    <t>PBWSCONS</t>
  </si>
  <si>
    <t>Total Public Construction Spending: Water Supply in the United States, Millions of Dollars, Monthly, Seasonally Adjusted Annual Rate</t>
  </si>
  <si>
    <t>PBTRANSCONS</t>
  </si>
  <si>
    <t>Total Public Construction Spending: Transportation in the United States, Millions of Dollars, Monthly, Seasonally Adjusted Annual Rate</t>
  </si>
  <si>
    <t>PBCOMCONS</t>
  </si>
  <si>
    <t>Total Public Construction Spending: Commercial in the United States, Millions of Dollars, Monthly, Seasonally Adjusted Annual Rate</t>
  </si>
  <si>
    <t>PBHLTHCONS</t>
  </si>
  <si>
    <t>Total Public Construction Spending: Health Care in the United States, Millions of Dollars, Monthly, Seasonally Adjusted Annual Rate</t>
  </si>
  <si>
    <t>PBPWRCONS</t>
  </si>
  <si>
    <t>Total Public Construction Spending: Power in the United States, Millions of Dollars, Monthly, Seasonally Adjusted Annual Rate</t>
  </si>
  <si>
    <t>PBCADCONS</t>
  </si>
  <si>
    <t>Total Public Construction Spending: Conservation and Development in the United States, Millions of Dollars, Monthly, Seasonally Adjusted Annual Rate</t>
  </si>
  <si>
    <t>PBSWGCONS</t>
  </si>
  <si>
    <t>Total Public Construction Spending: Sewage and Waste Disposal in the United States, Millions of Dollars, Monthly, Seasonally Adjusted Annual Rate</t>
  </si>
  <si>
    <t>PBPSCONS</t>
  </si>
  <si>
    <t>Total Public Construction Spending: Public Safety in the United States, Millions of Dollars, Monthly, Seasonally Adjusted Annual Rate</t>
  </si>
  <si>
    <t>PBAMUSCONS</t>
  </si>
  <si>
    <t>Total Public Construction Spending: Amusement and Recreation in the United States, Millions of Dollars, Monthly, Seasonally Adjusted Annual Rate</t>
  </si>
  <si>
    <t>PBOFCONS</t>
  </si>
  <si>
    <t>Total Public Construction Spending: Office in the United States, Millions of Dollars, Monthly, Seasonally Adjusted Annual Rate</t>
  </si>
  <si>
    <t>TLWSCONS</t>
  </si>
  <si>
    <t>Total Construction Spending: Water Supply in the United States, Millions of Dollars, Monthly, Seasonally Adjusted Annual Rate</t>
  </si>
  <si>
    <t>TLTRANSCONS</t>
  </si>
  <si>
    <t>Total Construction Spending: Transportation in the United States, Millions of Dollars, Monthly, Seasonally Adjusted Annual Rate</t>
  </si>
  <si>
    <t>TLPWRCONS</t>
  </si>
  <si>
    <t>Total Construction Spending: Power in the United States, Millions of Dollars, Monthly, Seasonally Adjusted Annual Rate</t>
  </si>
  <si>
    <t>Total Public Construction Spending</t>
  </si>
  <si>
    <t>Total Private Construction Spending</t>
  </si>
  <si>
    <t>PCU32733273</t>
  </si>
  <si>
    <t>Producer Price Index by Industry: Cement and Concrete Product Manufacturing, Index Dec 2003=100, Monthly, Not Seasonally Adjusted</t>
  </si>
  <si>
    <t>Industrial Production: Manufacturing: Durable Goods: Cement and Concrete Product (NAICS = 3273), Index 2017=100, Monthly, Seasonally Adjusted</t>
  </si>
  <si>
    <t>PCU3273132731</t>
  </si>
  <si>
    <t>Producer Price Index by Industry: Cement Manufacturing, Index Jun 1982=100, Monthly, Not Seasonally Adjusted</t>
  </si>
  <si>
    <t>IR13020</t>
  </si>
  <si>
    <t>Import Price Index (End Use): Stone, Sand, and Cement, Index Dec 2019=100, Monthly, Not Seasonally Adjusted</t>
  </si>
  <si>
    <t>PIB (en millones de pesos)</t>
  </si>
  <si>
    <t>PBI (var% YoY)</t>
  </si>
  <si>
    <t>https://si3.bcentral.cl/Siete/ES/Siete/Cuadro/CAP_CCNN/MN_CCNN76/CCNN2018_P0_V2/637801082315858005?cbFechaInicio=2007&amp;cbFechaTermino=2024&amp;cbFrecuencia=QUARTERLY&amp;cbCalculo=NONE&amp;cbFechaBase=</t>
  </si>
  <si>
    <t>1Q00</t>
  </si>
  <si>
    <t>2Q00</t>
  </si>
  <si>
    <t>3Q00</t>
  </si>
  <si>
    <t>4Q00</t>
  </si>
  <si>
    <t>1Q01</t>
  </si>
  <si>
    <t>2Q01</t>
  </si>
  <si>
    <t>3Q01</t>
  </si>
  <si>
    <t>4Q01</t>
  </si>
  <si>
    <t>1Q02</t>
  </si>
  <si>
    <t>2Q02</t>
  </si>
  <si>
    <t>3Q02</t>
  </si>
  <si>
    <t>4Q02</t>
  </si>
  <si>
    <t>1Q03</t>
  </si>
  <si>
    <t>2Q03</t>
  </si>
  <si>
    <t>3Q03</t>
  </si>
  <si>
    <t>4Q03</t>
  </si>
  <si>
    <t>1Q04</t>
  </si>
  <si>
    <t>2Q04</t>
  </si>
  <si>
    <t>3Q04</t>
  </si>
  <si>
    <t>4Q04</t>
  </si>
  <si>
    <t>1Q05</t>
  </si>
  <si>
    <t>2Q05</t>
  </si>
  <si>
    <t>3Q05</t>
  </si>
  <si>
    <t>4Q05</t>
  </si>
  <si>
    <t>1Q06</t>
  </si>
  <si>
    <t>2Q06</t>
  </si>
  <si>
    <t>3Q06</t>
  </si>
  <si>
    <t>4Q06</t>
  </si>
  <si>
    <t>1Q07</t>
  </si>
  <si>
    <t>2Q07</t>
  </si>
  <si>
    <t>3Q07</t>
  </si>
  <si>
    <t>4Q07</t>
  </si>
  <si>
    <t>1Q08</t>
  </si>
  <si>
    <t>2Q08</t>
  </si>
  <si>
    <t>3Q08</t>
  </si>
  <si>
    <t>4Q08</t>
  </si>
  <si>
    <t>1Q09</t>
  </si>
  <si>
    <t>2Q09</t>
  </si>
  <si>
    <t>3Q09</t>
  </si>
  <si>
    <t>4Q09</t>
  </si>
  <si>
    <t>1Q10</t>
  </si>
  <si>
    <t>2Q10</t>
  </si>
  <si>
    <t>3Q10</t>
  </si>
  <si>
    <t>4Q10</t>
  </si>
  <si>
    <t>1Q11</t>
  </si>
  <si>
    <t>2Q11</t>
  </si>
  <si>
    <t>3Q11</t>
  </si>
  <si>
    <t>4Q11</t>
  </si>
  <si>
    <t>1Q12</t>
  </si>
  <si>
    <t>2Q12</t>
  </si>
  <si>
    <t>3Q12</t>
  </si>
  <si>
    <t>4Q12</t>
  </si>
  <si>
    <t>1Q13</t>
  </si>
  <si>
    <t>2Q13</t>
  </si>
  <si>
    <t>3Q13</t>
  </si>
  <si>
    <t>4Q13</t>
  </si>
  <si>
    <t>1Q14</t>
  </si>
  <si>
    <t>2Q14</t>
  </si>
  <si>
    <t>3Q14</t>
  </si>
  <si>
    <t>4Q14</t>
  </si>
  <si>
    <t>1Q15</t>
  </si>
  <si>
    <t>2Q15</t>
  </si>
  <si>
    <t>3Q15</t>
  </si>
  <si>
    <t>4Q15</t>
  </si>
  <si>
    <t>1Q16</t>
  </si>
  <si>
    <t>2Q16</t>
  </si>
  <si>
    <t>3Q16</t>
  </si>
  <si>
    <t>4Q16</t>
  </si>
  <si>
    <t>1Q17</t>
  </si>
  <si>
    <t>2Q17</t>
  </si>
  <si>
    <t>3Q17</t>
  </si>
  <si>
    <t>4Q17</t>
  </si>
  <si>
    <t>1Q18</t>
  </si>
  <si>
    <t>2Q18</t>
  </si>
  <si>
    <t>3Q18</t>
  </si>
  <si>
    <t>4Q18</t>
  </si>
  <si>
    <t>1Q19</t>
  </si>
  <si>
    <t>2Q19</t>
  </si>
  <si>
    <t>3Q19</t>
  </si>
  <si>
    <t>4Q19</t>
  </si>
  <si>
    <t>1Q20</t>
  </si>
  <si>
    <t>2Q20</t>
  </si>
  <si>
    <t>3Q20</t>
  </si>
  <si>
    <t>4Q20</t>
  </si>
  <si>
    <t>1Q21</t>
  </si>
  <si>
    <t>2Q21</t>
  </si>
  <si>
    <t>3Q21</t>
  </si>
  <si>
    <t>4Q21</t>
  </si>
  <si>
    <t>1Q22</t>
  </si>
  <si>
    <t>2Q22</t>
  </si>
  <si>
    <t>3Q22</t>
  </si>
  <si>
    <t>4Q22</t>
  </si>
  <si>
    <t>1Q23</t>
  </si>
  <si>
    <t>2Q23</t>
  </si>
  <si>
    <t>3Q23</t>
  </si>
  <si>
    <t>4Q23</t>
  </si>
  <si>
    <t>1Q24</t>
  </si>
  <si>
    <t>2Q24</t>
  </si>
  <si>
    <t>3Q24</t>
  </si>
  <si>
    <t>4Q24</t>
  </si>
  <si>
    <t>IMCE: Minería</t>
  </si>
  <si>
    <t>IMCE: Comercio</t>
  </si>
  <si>
    <t>IMCE: Industria</t>
  </si>
  <si>
    <t>IMCE: Construcción</t>
  </si>
  <si>
    <t>https://www.bcentral.cl/es/web/banco-central/detalle-noticias-y-publicaciones/-/asset_publisher/Exzd7l9NC3Y6/content/12-4-indicador-mensual-confianza-empresarial-uai-icare?_com_liferay_asset_publisher_web_portlet_AssetPublisherPortlet_INSTANCE_Exzd7l9NC3Y6_assetEntryId=2581084&amp;_com_liferay_asset_publisher_web_portlet_AssetPublisherPortlet_INSTANCE_Exzd7l9NC3Y6_redirect=https%3A%2F%2Fwww.bcentral.cl%2Fes%2Fweb%2Fbanco-central%2Fdetalle-noticias-y-publicaciones%3Fp_p_id%3Dcom_liferay_asset_publisher_web_portlet_AssetPublisherPortlet_INSTANCE_Exzd7l9NC3Y6%26p_p_lifecycle%3D0%26p_p_state%3Dnormal%26p_p_mode%3Dview%26_com_liferay_asset_publisher_web_portlet_AssetPublisherPortlet_INSTANCE_Exzd7l9NC3Y6_cur%3D0%26p_r_p_resetCur%3Dfalse%26_com_liferay_asset_publisher_web_portlet_AssetPublisherPortlet_INSTANCE_Exzd7l9NC3Y6_assetEntryId%3D2581084</t>
  </si>
  <si>
    <t>Índice de Producción Industrial</t>
  </si>
  <si>
    <t>Índice de Producción Minera</t>
  </si>
  <si>
    <t>Índice de Producción Manufacturera</t>
  </si>
  <si>
    <t>https://www.bcentral.cl/web/banco-central/areas/estadisticas/imacec</t>
  </si>
  <si>
    <t>https://www.ine.gob.cl/estadisticas/economia/industria-manufacturera/indice-de-produccion-industrial</t>
  </si>
  <si>
    <t>https://www.ine.gob.cl/estadisticas/economia/mineria</t>
  </si>
  <si>
    <t>https://www.ine.gob.cl/estadisticas/economia/industria-manufacturera/produccion-de-la-industria-manufacturera</t>
  </si>
  <si>
    <t>https://www.ine.gob.cl/estadisticas/economia/energia-y-medioambiente/produccion-de-electricidad-gas-y-agua</t>
  </si>
  <si>
    <t xml:space="preserve">PBI Construcción </t>
  </si>
  <si>
    <t>Edificios y obras de concreto</t>
  </si>
  <si>
    <t>Avance físico de obras</t>
  </si>
  <si>
    <t>2. Expectativas empresariales</t>
  </si>
  <si>
    <t>Expectativas de demanda por sus productos a 3 meses</t>
  </si>
  <si>
    <t>Expectativas de demanda por sus productos a 12 meses</t>
  </si>
  <si>
    <t>Expectativas del sector a 12 meses</t>
  </si>
  <si>
    <t>Base</t>
  </si>
  <si>
    <t>3. Despachos de cemento</t>
  </si>
  <si>
    <t>Despachos Totales (Miles TM)</t>
  </si>
  <si>
    <t>4. Inflación de materiales de construcción</t>
  </si>
  <si>
    <t>Acero</t>
  </si>
  <si>
    <t>Ladrillos</t>
  </si>
  <si>
    <t>Cemento</t>
  </si>
  <si>
    <t>Loseta</t>
  </si>
  <si>
    <t>Expectativas Empresariales - Construcción</t>
  </si>
  <si>
    <t>Despachos de cemento</t>
  </si>
  <si>
    <t>Inflación de materiales de construcción</t>
  </si>
  <si>
    <t>PERÚ</t>
  </si>
  <si>
    <t>Índice Big Data de Inversión (trimestral)</t>
  </si>
  <si>
    <t>4. Big Data BBVA</t>
  </si>
  <si>
    <t>Índice Big Data - Inversión</t>
  </si>
  <si>
    <t>Z:\Mesa de Inversiones\Bottom-Up\1 Proceso de Inversión Renta Variable\Proyecto Inputs Macro\Complementos BD\Construcción\BD\OSITRÁN</t>
  </si>
  <si>
    <t>Base Ositrán - Carreteras</t>
  </si>
  <si>
    <t>Carreteras</t>
  </si>
  <si>
    <t>Ferrovias</t>
  </si>
  <si>
    <t>Base Ositrán - Ferrovias</t>
  </si>
  <si>
    <t>https://www.gob.pe/institucion/minem/colecciones/6-boletin-estadistico-minero</t>
  </si>
  <si>
    <t>Mismo nombre en que se descarga</t>
  </si>
  <si>
    <t>IMCE: Total</t>
  </si>
  <si>
    <t>Z:\Mesa de Inversiones\Bottom-Up\1 Proceso de Inversión Renta Variable\Proyecto Inputs Macro\Complementos BD\Construcción\BD\Chile\CChC</t>
  </si>
  <si>
    <t>Base Chile - CChc</t>
  </si>
  <si>
    <t>Z:\Mesa de Inversiones\Bottom-Up\1 Proceso de Inversión Renta Variable\Proyecto Inputs Macro\Complementos BD\Construcción\BD\Chile\BCR</t>
  </si>
  <si>
    <t xml:space="preserve">Indicador mensual de confianza empresarial (UAI-Icare). </t>
  </si>
  <si>
    <t>IMCE</t>
  </si>
  <si>
    <t>IMACEC</t>
  </si>
  <si>
    <t>Base Chile - BCR - IMCE</t>
  </si>
  <si>
    <t>Base Chile - BCR - IMACEC</t>
  </si>
  <si>
    <t>Base Chile - INE</t>
  </si>
  <si>
    <t>Z:\Mesa de Inversiones\Bottom-Up\1 Proceso de Inversión Renta Variable\Proyecto Inputs Macro\Complementos BD\Construcción\BD\Chile\INE</t>
  </si>
  <si>
    <t>Índice de Producción de Electricidad, Gas y Agua</t>
  </si>
  <si>
    <t>Índice de Producción Industrial (2018=100)</t>
  </si>
  <si>
    <t>Índice de Producción Minera (2018=100)</t>
  </si>
  <si>
    <t>Índice de Producción Manufacturera (2018=100)</t>
  </si>
  <si>
    <t>Índice de Producción de Electricidad, Gas y Agua (2018=100)</t>
  </si>
  <si>
    <t>Indice Mensual de actividad economica (IMACEC)</t>
  </si>
  <si>
    <t>ÍNDICES DE CONSTRUCCIÓN</t>
  </si>
  <si>
    <t>PIB ECONOMÍA (trimestral)</t>
  </si>
  <si>
    <t>INDICADORES MENSUALES DE CONFIANZA EMPRESARIAL</t>
  </si>
  <si>
    <t>ÍNDICES DE PRODUCCIÓN Y ACTIVIDAD</t>
  </si>
  <si>
    <t>1) Descarga de los exceles</t>
  </si>
  <si>
    <t>ESTADOS UNIDOS</t>
  </si>
  <si>
    <t>CONSTRUCTION SPENDING</t>
  </si>
  <si>
    <t>PRODUCER PRICE INDEX</t>
  </si>
  <si>
    <t>PRODUCTION</t>
  </si>
  <si>
    <t>EMPLOYMENT</t>
  </si>
  <si>
    <t>LOANS</t>
  </si>
  <si>
    <t>Import Price Index</t>
  </si>
  <si>
    <t>New England and Middle Atlantic</t>
  </si>
  <si>
    <t>Maine and New York</t>
  </si>
  <si>
    <t>Pennsylvania</t>
  </si>
  <si>
    <t>Illinois</t>
  </si>
  <si>
    <t>Indiana and Ohio</t>
  </si>
  <si>
    <t>Michigan</t>
  </si>
  <si>
    <t>East North Central</t>
  </si>
  <si>
    <t>West North Central</t>
  </si>
  <si>
    <t>Iowa, Nebraska, South Dakota</t>
  </si>
  <si>
    <t>Kansas</t>
  </si>
  <si>
    <t>Missouri</t>
  </si>
  <si>
    <t>South Atlantic</t>
  </si>
  <si>
    <t>Georgia, Maryland, Virginia, West Virginia</t>
  </si>
  <si>
    <t>Puerto Rico</t>
  </si>
  <si>
    <t>South Carolina</t>
  </si>
  <si>
    <t>East South Central</t>
  </si>
  <si>
    <t>Alabama, Kentucky, Tennessee</t>
  </si>
  <si>
    <t>West South Central</t>
  </si>
  <si>
    <t>Arkansas and Oklahoma</t>
  </si>
  <si>
    <t>Mountain and Pacific</t>
  </si>
  <si>
    <t>Arizona and New Mexico</t>
  </si>
  <si>
    <t>California</t>
  </si>
  <si>
    <t>Colorado and Wyoming</t>
  </si>
  <si>
    <t>Montana, Nevada, Oregon, Utah, Washington</t>
  </si>
  <si>
    <t>Portland and Blended Imports</t>
  </si>
  <si>
    <t xml:space="preserve"> </t>
  </si>
  <si>
    <t>INMAN</t>
  </si>
  <si>
    <t>INMIN</t>
  </si>
  <si>
    <t>ININD</t>
  </si>
  <si>
    <t>INELE</t>
  </si>
  <si>
    <t>PORTLAND AND BLENDED CEMENT SHIPMENTS, BY DISTRICT OF ORIGIN</t>
  </si>
  <si>
    <r>
      <t>Florida</t>
    </r>
    <r>
      <rPr>
        <vertAlign val="superscript"/>
        <sz val="11"/>
        <rFont val="Calibri"/>
        <family val="2"/>
      </rPr>
      <t>e</t>
    </r>
  </si>
  <si>
    <r>
      <t>Texas, northern</t>
    </r>
    <r>
      <rPr>
        <vertAlign val="superscript"/>
        <sz val="11"/>
        <rFont val="Calibri"/>
        <family val="2"/>
      </rPr>
      <t>e</t>
    </r>
  </si>
  <si>
    <r>
      <t>Texas, southern</t>
    </r>
    <r>
      <rPr>
        <vertAlign val="superscript"/>
        <sz val="11"/>
        <rFont val="Calibri"/>
        <family val="2"/>
      </rPr>
      <t>e</t>
    </r>
  </si>
  <si>
    <r>
      <t>U.S. total</t>
    </r>
    <r>
      <rPr>
        <b/>
        <vertAlign val="superscript"/>
        <sz val="11"/>
        <rFont val="Calibri"/>
        <family val="2"/>
      </rPr>
      <t>e, 1</t>
    </r>
  </si>
  <si>
    <r>
      <t>Imports</t>
    </r>
    <r>
      <rPr>
        <vertAlign val="superscript"/>
        <sz val="11"/>
        <rFont val="Calibri"/>
        <family val="2"/>
      </rPr>
      <t>2</t>
    </r>
  </si>
  <si>
    <r>
      <t>District subtotal</t>
    </r>
    <r>
      <rPr>
        <vertAlign val="superscript"/>
        <sz val="11"/>
        <rFont val="Calibri"/>
        <family val="2"/>
      </rPr>
      <t>1</t>
    </r>
  </si>
  <si>
    <r>
      <t>District subtotal</t>
    </r>
    <r>
      <rPr>
        <vertAlign val="superscript"/>
        <sz val="11"/>
        <rFont val="Calibri"/>
        <family val="2"/>
      </rPr>
      <t>e, 1</t>
    </r>
  </si>
  <si>
    <r>
      <t>Grand total</t>
    </r>
    <r>
      <rPr>
        <b/>
        <vertAlign val="superscript"/>
        <sz val="11"/>
        <rFont val="Calibri"/>
        <family val="2"/>
      </rPr>
      <t>e, 1</t>
    </r>
  </si>
  <si>
    <t>GD</t>
  </si>
  <si>
    <t>Estadísticas BCR</t>
  </si>
  <si>
    <t>Precios</t>
  </si>
  <si>
    <t>Fuente</t>
  </si>
  <si>
    <t>Despachos</t>
  </si>
  <si>
    <t>INEI</t>
  </si>
  <si>
    <t>BCR</t>
  </si>
  <si>
    <t>Minería</t>
  </si>
  <si>
    <t>Chile</t>
  </si>
  <si>
    <t>MINEM</t>
  </si>
  <si>
    <t>BCR Y CChc</t>
  </si>
  <si>
    <t>Macros</t>
  </si>
  <si>
    <t>Ositran</t>
  </si>
  <si>
    <t>Manual</t>
  </si>
  <si>
    <t>US</t>
  </si>
  <si>
    <t>FRED</t>
  </si>
  <si>
    <t>https://www.dane.gov.co/index.php/en/statistics-by-topic/construction</t>
  </si>
  <si>
    <t xml:space="preserve">Producción </t>
  </si>
  <si>
    <t>Concreteras</t>
  </si>
  <si>
    <t>Comercialización</t>
  </si>
  <si>
    <t>Constructoras y Contratistas</t>
  </si>
  <si>
    <t>COLOMBIA</t>
  </si>
  <si>
    <t>PRODUCCIÓN Y DESPACHOS  DE CEMENTO (Miles TM)</t>
  </si>
  <si>
    <t>MINERÍA</t>
  </si>
  <si>
    <t>CARTERA DE PROYECTOS</t>
  </si>
  <si>
    <t>Comercio</t>
  </si>
  <si>
    <t>Industria</t>
  </si>
  <si>
    <t>IMANCIF</t>
  </si>
  <si>
    <t>IMACON</t>
  </si>
  <si>
    <t>IPMAN_CEMENTO</t>
  </si>
  <si>
    <t>IPMAN_HORMIGON</t>
  </si>
  <si>
    <t>IPMIC_ÍNDICE DE PRECIOS DE MATERIALES E INSUMOS DE</t>
  </si>
  <si>
    <t>Despachos y Actividad de la construcción</t>
  </si>
  <si>
    <t>2. IPMAN</t>
  </si>
  <si>
    <t>Hormigon</t>
  </si>
  <si>
    <t>Acero (miles TM)</t>
  </si>
  <si>
    <t>Índice de Producción Manufacturera (IPMAN)</t>
  </si>
  <si>
    <t>Indicadores de confianza empresarial (IMCE)</t>
  </si>
  <si>
    <t>3. Índices de Actividad</t>
  </si>
  <si>
    <t>IMACINF</t>
  </si>
  <si>
    <t>IPMAN - Cemento</t>
  </si>
  <si>
    <t>Empleo</t>
  </si>
  <si>
    <t>PBI Construcción</t>
  </si>
  <si>
    <t>Índice de Materiales</t>
  </si>
  <si>
    <t>1. Despachos</t>
  </si>
  <si>
    <t>Despachos (Miles TM)</t>
  </si>
  <si>
    <t>Materials and Components for Construction</t>
  </si>
  <si>
    <t>Cement and Concrete Product Manufacturing</t>
  </si>
  <si>
    <t>Cement</t>
  </si>
  <si>
    <t>Portland And Blended Cement Shipments</t>
  </si>
  <si>
    <t>Cement Shipments (Miles TM)</t>
  </si>
  <si>
    <t>1. Construction Spending</t>
  </si>
  <si>
    <t>Private Construction Spending</t>
  </si>
  <si>
    <t>Public Construction Spending</t>
  </si>
  <si>
    <t>Construction Spending</t>
  </si>
  <si>
    <t>Producer Price Index</t>
  </si>
  <si>
    <t>Shipments and Production</t>
  </si>
  <si>
    <t>1. Chile</t>
  </si>
  <si>
    <t>2. Colombia</t>
  </si>
  <si>
    <t>Colombia</t>
  </si>
  <si>
    <t>DANE</t>
  </si>
  <si>
    <t>Índices de Actividad Económica</t>
  </si>
  <si>
    <t>Z:\Mesa de Inversiones\Bottom-Up\1 Proceso de Inversión Renta Variable\Proyecto Inputs Macro\Complementos BD\Construcción\Códigos</t>
  </si>
  <si>
    <t>Por Zona</t>
  </si>
  <si>
    <t>Zona Norte</t>
  </si>
  <si>
    <t>PD39875AM</t>
  </si>
  <si>
    <t>PD39876AM</t>
  </si>
  <si>
    <t>PD39877AM</t>
  </si>
  <si>
    <t>PD39878AM</t>
  </si>
  <si>
    <t>PD39881AM</t>
  </si>
  <si>
    <t>PD39882AM</t>
  </si>
  <si>
    <t>PD39873AM</t>
  </si>
  <si>
    <t>PD39870AM</t>
  </si>
  <si>
    <t>PD39871AM</t>
  </si>
  <si>
    <t>Índice del nivel de producción</t>
  </si>
  <si>
    <t>Índice del nivel de ventas</t>
  </si>
  <si>
    <t>Zona Centro</t>
  </si>
  <si>
    <t>PD39891AM</t>
  </si>
  <si>
    <t>PD39892AM</t>
  </si>
  <si>
    <t>PD39894AM</t>
  </si>
  <si>
    <t>PD39896AM</t>
  </si>
  <si>
    <t>PD39897AM</t>
  </si>
  <si>
    <t>PD39898AM</t>
  </si>
  <si>
    <t>PD39899AM</t>
  </si>
  <si>
    <t>PD39902AM</t>
  </si>
  <si>
    <t>PD39903AM</t>
  </si>
  <si>
    <t>Zona Sur</t>
  </si>
  <si>
    <t>PD39912AM</t>
  </si>
  <si>
    <t>PD39913AM</t>
  </si>
  <si>
    <t>PD39915AM</t>
  </si>
  <si>
    <t>PD39917AM</t>
  </si>
  <si>
    <t>PD39918AM</t>
  </si>
  <si>
    <t>PD39919AM</t>
  </si>
  <si>
    <t>PD39920AM</t>
  </si>
  <si>
    <t>PD39923AM</t>
  </si>
  <si>
    <t>PD39924AM</t>
  </si>
  <si>
    <t>Por Sector</t>
  </si>
  <si>
    <t>Índice Big Data de inversión total (pública y privada) (Var% Interanual)</t>
  </si>
  <si>
    <t>Maquinaria y Transporte (Var% Interanual)</t>
  </si>
  <si>
    <t>Construcción (Var% Interanual)</t>
  </si>
  <si>
    <t>2024-11</t>
  </si>
  <si>
    <t>2024-12</t>
  </si>
  <si>
    <t>https://www.inei.gob.pe/media/MenuRecursivo/indices_tematicos/05_indice-precios_de_materiales_de_construccion-lm_dic24.xlsx</t>
  </si>
  <si>
    <t>https://www.inei.gob.pe/media/MenuRecursivo/indices_tematicos/02_indice-precios_al_consumidor-nivel_nacional_dic24.xlsx</t>
  </si>
  <si>
    <t>https://www.dane.gov.co/index.php/en/statistics-by-topic-1/construction/estadisticas-de-cemento-gris</t>
  </si>
  <si>
    <t>https://www.usgs.gov/centers/national-minerals-information-center/cement-statistics-and-information</t>
  </si>
  <si>
    <t>2) Entrar a la carpeta usuarios de donde se puede acceder a la carpeta compartido mediante Jupyter (Solo se puede correr los códigos directamente si se cuenta con un usuario, sino se tendría que descargar los códigos en "tus descargas", abrir jupyter y correro desde ahí.</t>
  </si>
  <si>
    <t>Z:\Mesa de Inversiones\Bottom-Up\1 Proceso de Inversión Renta Variable\Proyecto Inputs Macro\Usuarios</t>
  </si>
  <si>
    <t>Seguir la ruta en Jupyter a donde están los códigos --&gt;</t>
  </si>
  <si>
    <t>Opcion: Correr todos los códigos juntos</t>
  </si>
  <si>
    <t xml:space="preserve">1) Se necesita cambiar la fecha de inicio y fin del mes que se está actualizando. </t>
  </si>
  <si>
    <t>2) A medida que el codigo va corriendo te indica si se corrio correctamente o si hubo algun error. En caso falle te indica en que celda falló</t>
  </si>
  <si>
    <t>Posibles razones de falla:</t>
  </si>
  <si>
    <t>Descargar el chromedriver de la página de Chrome y reemplazar la version anterior que esta la carpeta Practis</t>
  </si>
  <si>
    <t>input:</t>
  </si>
  <si>
    <t>https://googlechromelabs.github.io/chrome-for-testing/</t>
  </si>
  <si>
    <t>output:</t>
  </si>
  <si>
    <t>Z:\Mesa de Inversiones\Bottom-Up\Practis\Drivers</t>
  </si>
  <si>
    <t>Esta fecha  es la ultima fecha disponible en la base de Ositran (es el unico codigo que usa la variable fecha)-</t>
  </si>
  <si>
    <t>Usualmente publica con tres meses de retraso</t>
  </si>
  <si>
    <t>1) BCRP Construcción --&gt; No debería fallar nunca al menos que el bcr haya realizado un cambio de formato de los txt.</t>
  </si>
  <si>
    <t>2) INEI Construcción--&gt; No debería fallar al menos que la versión de Chrome se halla actualizado y se necesite actualizar los drivers de web scraping y ponerlos en la carpeta.</t>
  </si>
  <si>
    <t>4) FRED --&gt; No debería fallar nunca</t>
  </si>
  <si>
    <t>4) Importar las bases de datos historicas creadas por Python</t>
  </si>
  <si>
    <t>2025-1</t>
  </si>
  <si>
    <t>3) Ositran --&gt; Usualmente falla cuando aún no se publica la información del mes que se ha establecido, para eso revisar el excel que se descarga manualmente y poner en el codigo el ultimo mes publicado.</t>
  </si>
  <si>
    <t>2025-2</t>
  </si>
  <si>
    <t>5) Actualizar las bases de manualmente de los siguientes sheets</t>
  </si>
  <si>
    <t>6) Actualizar los gráficos con el nuevo mes actualizado</t>
  </si>
  <si>
    <t>Ultimo mes actualizado</t>
  </si>
  <si>
    <t>1Q25</t>
  </si>
  <si>
    <t>BD Construcción</t>
  </si>
  <si>
    <t>3) Los códigos se pueden correr individualmente o mediante un código que corre todos los códigos a la vez</t>
  </si>
  <si>
    <t>MANUAL DE ACTUALIZACIÓN</t>
  </si>
  <si>
    <t>2025-3</t>
  </si>
  <si>
    <t>2025-4</t>
  </si>
  <si>
    <t>2Q25</t>
  </si>
  <si>
    <t>3Q25</t>
  </si>
  <si>
    <t>4Q25</t>
  </si>
  <si>
    <t>2025-5</t>
  </si>
  <si>
    <t>2025-6</t>
  </si>
  <si>
    <t>2025-7</t>
  </si>
  <si>
    <t>Mes y año</t>
  </si>
  <si>
    <t>IPMAN_MERCADO_ACERO</t>
  </si>
  <si>
    <t>IVFM</t>
  </si>
  <si>
    <t>IVFCM</t>
  </si>
  <si>
    <t>IVM</t>
  </si>
  <si>
    <t>NVA</t>
  </si>
  <si>
    <t>STA</t>
  </si>
  <si>
    <t>SVA</t>
  </si>
  <si>
    <t>SIA</t>
  </si>
  <si>
    <t>SSA</t>
  </si>
  <si>
    <t>VAR</t>
  </si>
  <si>
    <t>2009-01-01</t>
  </si>
  <si>
    <t>2009-02-01</t>
  </si>
  <si>
    <t>2009-03-01</t>
  </si>
  <si>
    <t>2009-04-01</t>
  </si>
  <si>
    <t>2009-05-01</t>
  </si>
  <si>
    <t>2009-06-01</t>
  </si>
  <si>
    <t>2009-07-01</t>
  </si>
  <si>
    <t>2009-08-01</t>
  </si>
  <si>
    <t>2009-09-01</t>
  </si>
  <si>
    <t>2009-10-01</t>
  </si>
  <si>
    <t>2009-11-01</t>
  </si>
  <si>
    <t>2009-12-01</t>
  </si>
  <si>
    <t>2010-01-01</t>
  </si>
  <si>
    <t>2010-02-01</t>
  </si>
  <si>
    <t>2010-03-01</t>
  </si>
  <si>
    <t>2010-04-01</t>
  </si>
  <si>
    <t>2010-05-01</t>
  </si>
  <si>
    <t>2010-06-01</t>
  </si>
  <si>
    <t>2010-07-01</t>
  </si>
  <si>
    <t>2010-08-01</t>
  </si>
  <si>
    <t>2010-09-01</t>
  </si>
  <si>
    <t>2010-10-01</t>
  </si>
  <si>
    <t>2010-11-01</t>
  </si>
  <si>
    <t>2010-12-01</t>
  </si>
  <si>
    <t>2011-01-01</t>
  </si>
  <si>
    <t>2011-02-01</t>
  </si>
  <si>
    <t>2011-03-01</t>
  </si>
  <si>
    <t>2011-04-01</t>
  </si>
  <si>
    <t>2011-05-01</t>
  </si>
  <si>
    <t>2011-06-01</t>
  </si>
  <si>
    <t>2011-07-01</t>
  </si>
  <si>
    <t>2011-08-01</t>
  </si>
  <si>
    <t>2011-09-01</t>
  </si>
  <si>
    <t>2011-10-01</t>
  </si>
  <si>
    <t>2011-11-01</t>
  </si>
  <si>
    <t>2011-12-01</t>
  </si>
  <si>
    <t>2012-01-01</t>
  </si>
  <si>
    <t>2012-02-01</t>
  </si>
  <si>
    <t>2012-03-01</t>
  </si>
  <si>
    <t>2012-04-01</t>
  </si>
  <si>
    <t>2012-05-01</t>
  </si>
  <si>
    <t>2012-06-01</t>
  </si>
  <si>
    <t>2012-07-01</t>
  </si>
  <si>
    <t>2012-08-01</t>
  </si>
  <si>
    <t>2012-09-01</t>
  </si>
  <si>
    <t>2012-10-01</t>
  </si>
  <si>
    <t>2012-11-01</t>
  </si>
  <si>
    <t>2012-12-01</t>
  </si>
  <si>
    <t>2013-01-01</t>
  </si>
  <si>
    <t>2013-02-01</t>
  </si>
  <si>
    <t>2013-03-01</t>
  </si>
  <si>
    <t>2013-04-01</t>
  </si>
  <si>
    <t>2013-05-01</t>
  </si>
  <si>
    <t>2013-06-01</t>
  </si>
  <si>
    <t>2013-07-01</t>
  </si>
  <si>
    <t>2013-08-01</t>
  </si>
  <si>
    <t>2013-09-01</t>
  </si>
  <si>
    <t>2013-10-01</t>
  </si>
  <si>
    <t>2013-11-01</t>
  </si>
  <si>
    <t>2013-12-01</t>
  </si>
  <si>
    <t>2014-01-01</t>
  </si>
  <si>
    <t>2014-02-01</t>
  </si>
  <si>
    <t>2014-03-01</t>
  </si>
  <si>
    <t>2014-04-01</t>
  </si>
  <si>
    <t>2014-05-01</t>
  </si>
  <si>
    <t>2014-06-01</t>
  </si>
  <si>
    <t>2014-07-01</t>
  </si>
  <si>
    <t>2014-08-01</t>
  </si>
  <si>
    <t>2014-09-01</t>
  </si>
  <si>
    <t>2014-10-01</t>
  </si>
  <si>
    <t>2014-11-01</t>
  </si>
  <si>
    <t>2014-12-01</t>
  </si>
  <si>
    <t>2015-01-01</t>
  </si>
  <si>
    <t>2015-02-01</t>
  </si>
  <si>
    <t>2015-03-01</t>
  </si>
  <si>
    <t>2015-04-01</t>
  </si>
  <si>
    <t>2015-05-01</t>
  </si>
  <si>
    <t>2015-06-01</t>
  </si>
  <si>
    <t>2015-07-01</t>
  </si>
  <si>
    <t>2015-08-01</t>
  </si>
  <si>
    <t>2015-09-01</t>
  </si>
  <si>
    <t>2015-10-01</t>
  </si>
  <si>
    <t>2015-11-01</t>
  </si>
  <si>
    <t>2015-12-01</t>
  </si>
  <si>
    <t>2016-01-01</t>
  </si>
  <si>
    <t>2016-02-01</t>
  </si>
  <si>
    <t>2016-03-01</t>
  </si>
  <si>
    <t>2016-04-01</t>
  </si>
  <si>
    <t>2016-05-01</t>
  </si>
  <si>
    <t>2016-06-01</t>
  </si>
  <si>
    <t>2016-07-01</t>
  </si>
  <si>
    <t>2016-08-01</t>
  </si>
  <si>
    <t>2016-09-01</t>
  </si>
  <si>
    <t>2016-10-01</t>
  </si>
  <si>
    <t>2016-11-01</t>
  </si>
  <si>
    <t>2016-12-01</t>
  </si>
  <si>
    <t>2017-01-01</t>
  </si>
  <si>
    <t>2017-02-01</t>
  </si>
  <si>
    <t>2017-03-01</t>
  </si>
  <si>
    <t>2017-04-01</t>
  </si>
  <si>
    <t>2017-05-01</t>
  </si>
  <si>
    <t>2017-06-01</t>
  </si>
  <si>
    <t>2017-07-01</t>
  </si>
  <si>
    <t>2017-08-01</t>
  </si>
  <si>
    <t>2017-09-01</t>
  </si>
  <si>
    <t>2017-10-01</t>
  </si>
  <si>
    <t>2017-11-01</t>
  </si>
  <si>
    <t>2017-12-01</t>
  </si>
  <si>
    <t>2018-01-01</t>
  </si>
  <si>
    <t>2018-02-01</t>
  </si>
  <si>
    <t>2018-03-01</t>
  </si>
  <si>
    <t>2018-04-01</t>
  </si>
  <si>
    <t>2018-05-01</t>
  </si>
  <si>
    <t>2018-06-01</t>
  </si>
  <si>
    <t>2018-07-01</t>
  </si>
  <si>
    <t>2018-08-01</t>
  </si>
  <si>
    <t>2018-09-01</t>
  </si>
  <si>
    <t>2018-10-01</t>
  </si>
  <si>
    <t>2018-11-01</t>
  </si>
  <si>
    <t>2018-12-01</t>
  </si>
  <si>
    <t>2019-01-01</t>
  </si>
  <si>
    <t>2019-02-01</t>
  </si>
  <si>
    <t>2019-03-01</t>
  </si>
  <si>
    <t>2019-04-01</t>
  </si>
  <si>
    <t>2019-05-01</t>
  </si>
  <si>
    <t>2019-06-01</t>
  </si>
  <si>
    <t>2019-07-01</t>
  </si>
  <si>
    <t>2019-08-01</t>
  </si>
  <si>
    <t>2019-09-01</t>
  </si>
  <si>
    <t>2019-10-01</t>
  </si>
  <si>
    <t>2019-11-01</t>
  </si>
  <si>
    <t>2019-12-01</t>
  </si>
  <si>
    <t>2020-01-01</t>
  </si>
  <si>
    <t>2020-02-01</t>
  </si>
  <si>
    <t>2020-03-01</t>
  </si>
  <si>
    <t>2020-04-01</t>
  </si>
  <si>
    <t>2020-05-01</t>
  </si>
  <si>
    <t>2020-06-01</t>
  </si>
  <si>
    <t>2020-07-01</t>
  </si>
  <si>
    <t>2020-08-01</t>
  </si>
  <si>
    <t>2020-09-01</t>
  </si>
  <si>
    <t>2020-10-01</t>
  </si>
  <si>
    <t>2020-11-01</t>
  </si>
  <si>
    <t>2020-12-01</t>
  </si>
  <si>
    <t>2021-01-01</t>
  </si>
  <si>
    <t>2021-02-01</t>
  </si>
  <si>
    <t>2021-03-01</t>
  </si>
  <si>
    <t>2021-04-01</t>
  </si>
  <si>
    <t>2021-05-01</t>
  </si>
  <si>
    <t>2021-06-01</t>
  </si>
  <si>
    <t>2021-07-01</t>
  </si>
  <si>
    <t>2021-08-01</t>
  </si>
  <si>
    <t>2021-09-01</t>
  </si>
  <si>
    <t>2021-10-01</t>
  </si>
  <si>
    <t>2021-11-01</t>
  </si>
  <si>
    <t>2021-12-01</t>
  </si>
  <si>
    <t>2022-01-01</t>
  </si>
  <si>
    <t>2022-02-01</t>
  </si>
  <si>
    <t>2022-03-01</t>
  </si>
  <si>
    <t>2022-04-01</t>
  </si>
  <si>
    <t>2022-05-01</t>
  </si>
  <si>
    <t>2022-06-01</t>
  </si>
  <si>
    <t>2022-07-01</t>
  </si>
  <si>
    <t>2022-08-01</t>
  </si>
  <si>
    <t>2022-09-01</t>
  </si>
  <si>
    <t>2022-10-01</t>
  </si>
  <si>
    <t>2022-11-01</t>
  </si>
  <si>
    <t>2022-12-01</t>
  </si>
  <si>
    <t>2023-01-01</t>
  </si>
  <si>
    <t>2023-02-01</t>
  </si>
  <si>
    <t>2023-03-01</t>
  </si>
  <si>
    <t>2023-04-01</t>
  </si>
  <si>
    <t>2023-05-01</t>
  </si>
  <si>
    <t>2023-06-01</t>
  </si>
  <si>
    <t>2023-07-01</t>
  </si>
  <si>
    <t>2023-08-01</t>
  </si>
  <si>
    <t>2023-09-01</t>
  </si>
  <si>
    <t>2023-10-01</t>
  </si>
  <si>
    <t>2023-11-01</t>
  </si>
  <si>
    <t>2023-12-01</t>
  </si>
  <si>
    <t>2024-01-01</t>
  </si>
  <si>
    <t>2024-02-01</t>
  </si>
  <si>
    <t>2024-03-01</t>
  </si>
  <si>
    <t>2024-04-01</t>
  </si>
  <si>
    <t>2024-05-01</t>
  </si>
  <si>
    <t>2024-06-01</t>
  </si>
  <si>
    <t>2024-07-01</t>
  </si>
  <si>
    <t>2024-08-01</t>
  </si>
  <si>
    <t>2024-09-01</t>
  </si>
  <si>
    <t>2024-10-01</t>
  </si>
  <si>
    <t>2024-11-01</t>
  </si>
  <si>
    <t>2024-12-01</t>
  </si>
  <si>
    <t>2025-01-01</t>
  </si>
  <si>
    <t>2025-02-01</t>
  </si>
  <si>
    <t>2025-03-01</t>
  </si>
  <si>
    <t>2025-04-01</t>
  </si>
  <si>
    <t>2025-05-01</t>
  </si>
  <si>
    <t>2025-06-01</t>
  </si>
  <si>
    <t>MERCADO GRAN SANTIAGO</t>
  </si>
  <si>
    <t>Stock: unidades de viviendas nuevas (departamentos o casas) disponibles para venta en cada momento del tiempo.</t>
  </si>
  <si>
    <t>Ventas: promesas de compraventa de viviendas nuevas firmadas en cada momento del tiempo.</t>
  </si>
  <si>
    <t>Meses: medida de la velocidad de ventas que se calcula como el cociente entre el stock disponible en un mes concreto y las unidades vendidas en ese mismo mes. Representa el número de meses necesarios para vender todo el stock disponible asumiendo que el ritmo de ventas se mantendrá estable y no habrá ingreso de nuevas unidades.</t>
  </si>
  <si>
    <t>Ene</t>
  </si>
  <si>
    <t>Feb</t>
  </si>
  <si>
    <t>Mar</t>
  </si>
  <si>
    <t>Abr</t>
  </si>
  <si>
    <t>May</t>
  </si>
  <si>
    <t>Jun</t>
  </si>
  <si>
    <t>Jul</t>
  </si>
  <si>
    <t>Ago</t>
  </si>
  <si>
    <t>Sep</t>
  </si>
  <si>
    <t>Oct</t>
  </si>
  <si>
    <t>Nov</t>
  </si>
  <si>
    <t>Dic</t>
  </si>
  <si>
    <t>FUENTE</t>
  </si>
  <si>
    <t>Ventas en miles de UF</t>
  </si>
  <si>
    <t>Gerencia de Estudios y Políticas Públicas , Cámara Chilena de la Construcción</t>
  </si>
  <si>
    <t>Set</t>
  </si>
  <si>
    <t>2025-07-01</t>
  </si>
  <si>
    <t>2025-8</t>
  </si>
  <si>
    <t>2025-08-01</t>
  </si>
  <si>
    <t>2025-9</t>
  </si>
  <si>
    <t>ok</t>
  </si>
  <si>
    <t>2025-09-01</t>
  </si>
  <si>
    <t>2025-10</t>
  </si>
  <si>
    <t>Índice, año base 2007</t>
  </si>
  <si>
    <t xml:space="preserve">Importación de cemento </t>
  </si>
  <si>
    <t>2025-10-01</t>
  </si>
  <si>
    <t>2025-11</t>
  </si>
  <si>
    <t>2025-11-01</t>
  </si>
  <si>
    <t>Variable</t>
  </si>
  <si>
    <t>2025-12</t>
  </si>
  <si>
    <t>dic</t>
  </si>
  <si>
    <t>2025-12-01</t>
  </si>
  <si>
    <t>Despacho total de Cementos Pacasmayo, Despacho total de Cementos Selva, Despacho total de Yura S.A., Despacho total de Caliza Cemento Inca, Despacho total Otros, Despacho total de Cemento Sur, Despacho total de UNACEM, Valor Agregado del Sector Construcción (Índice Base 2007 = 100,0), Índice de edificios y obras de concreto  (Índice Base 2007 = 100,0), Índice de la vivienda de no concreto (Índice Base 2007 = 100,0), Índice del avance físico de obras (Índice Base 2007 = 100,0), Maquinaria de Uso General, Importado (Base Diciembre 2013), Maquinaria de Uso General, Nacional (Base Diciembre 2013), Maquinaria de Uso Especial, Importado (Base Diciembre 2013), Partes y Accesorios para Vehículos Automotores, Importado (Base Diciembre 2013), Partes y Accesorios para Vehículos Automotores, Nacional (Base Diciembre 2013), Producción de Cemento Portland, Producción de Concreto Premezclado, Producción de Bloques de Concreto, Producción de Ladrillo King Kong, Producción de Ladrillo Pandereta, Producción de Ladrillo de Techo (Hueco), Producción de Otros Ladrillos para Muro, Producción de Cerámicos Piso y Pared, Despacho local de cemento, Venta total de cemento, Venta local de cemento, Consumo interno de cemento, Exportación de Cemento, Importación de cemento , Producción de barras de construcción , Venta de barras de construcción, Venta interna de asfalto, Aceite, Lubricantes, Asfalto, Acero de Construcción liso, Acero de Construcción Corrugado, Cemento Portland Tipo I - Area 1, Cemento Portland Tipo I - Area 2, Cemento Portland Tipo I - Area 3, Cemento Portland Tipo I - Area 4, Cemento Portland Tipo I - Area 5, Cemento Portland Tipo I - Area 6, Cemento Portland Tipo V, Bloques y Ladrillo - Area 1, Bloques y Ladrillo - Area 2, Bloques y Ladrillo - Area 3, Bloques y Ladrillo - Area 4, Bloques y Ladrillo - Area 5, Bloques y Ladrillo - Area 6, Loseta - Area 1, Loseta - Area 2, Loseta - Area 3, Loseta - Area 4, Loseta - Area 5, Loseta - Area 6, Flete aéreo, Flete terrestre, Mano de obra, Maquinaria y Equipo Nac., Maquinaria y Equipo Imp., Concreto premezclado, Precio Por Mayor Petróleo Industrial 6 (Base Diciembre 2013), Precio Por Mayor Petróleo Diesel (Base Diciembre 2013), Producción de cemento, Producción de Cal, Gasohol y gasolina - Área 1</t>
  </si>
  <si>
    <t>2026-1</t>
  </si>
  <si>
    <t xml:space="preserve">Índice </t>
  </si>
  <si>
    <t>Gasohol y gasolina - Área 1</t>
  </si>
  <si>
    <t>2026-01-01</t>
  </si>
  <si>
    <t>2026-02-01</t>
  </si>
  <si>
    <t>2026-03-01</t>
  </si>
  <si>
    <t>2026-2</t>
  </si>
  <si>
    <t>2026-3</t>
  </si>
  <si>
    <t>2026-4</t>
  </si>
  <si>
    <t>1Q26</t>
  </si>
  <si>
    <t>2Q26</t>
  </si>
  <si>
    <t>3Q26</t>
  </si>
  <si>
    <t>4Q26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</si>
</sst>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1" formatCode="_-* #,##0_-;\-* #,##0_-;_-* &quot;-&quot;_-;_-@_-"/>
    <numFmt numFmtId="43" formatCode="_-* #,##0.00_-;\-* #,##0.00_-;_-* &quot;-&quot;??_-;_-@_-"/>
    <numFmt numFmtId="164" formatCode="0.0%"/>
    <numFmt numFmtId="165" formatCode="_-* #,##0.0_-;\-* #,##0.0_-;_-* &quot;-&quot;??_-;_-@_-"/>
    <numFmt numFmtId="166" formatCode="_-* #,##0_-;\-* #,##0_-;_-* &quot;-&quot;??_-;_-@_-"/>
    <numFmt numFmtId="167" formatCode="_-* #,##0.00\ _P_t_s_-;\-* #,##0.00\ _P_t_s_-;_-* &quot;-&quot;??\ _P_t_s_-;_-@_-"/>
    <numFmt numFmtId="168" formatCode="yyyy\-mm\-dd\ hh:mm:ss"/>
    <numFmt numFmtId="169" formatCode="_ * #,##0_ ;_ * \-#,##0_ ;_ * &quot;-&quot;??_ ;_ @_ "/>
    <numFmt numFmtId="170" formatCode="0.0"/>
    <numFmt numFmtId="171" formatCode="0.0000"/>
    <numFmt numFmtId="172" formatCode="&quot;$&quot;#,##0_);\(&quot;$&quot;#,##0\)"/>
    <numFmt numFmtId="173" formatCode="&quot;$&quot;#,##0_);[Red]\(&quot;$&quot;#,##0\)"/>
    <numFmt numFmtId="174" formatCode="_ &quot;S/.&quot;\ * #,##0.00_ ;_ &quot;S/.&quot;\ * \-#,##0.00_ ;_ &quot;S/.&quot;\ * &quot;-&quot;??_ ;_ @_ "/>
    <numFmt numFmtId="175" formatCode="_ * #,##0.00_ ;_ * \-#,##0.00_ ;_ * &quot;-&quot;??_ ;_ @_ "/>
    <numFmt numFmtId="176" formatCode="General_)"/>
    <numFmt numFmtId="177" formatCode="0_)"/>
    <numFmt numFmtId="178" formatCode="mmm\ d\,\ yyyy\ "/>
    <numFmt numFmtId="179" formatCode="&quot;$&quot;#,##0.0;[Red]\(&quot;$&quot;#,##0.0\)"/>
    <numFmt numFmtId="180" formatCode="_([$€-2]\ * #,##0.00_);_([$€-2]\ * \(#,##0.00\);_([$€-2]\ * &quot;-&quot;??_)"/>
    <numFmt numFmtId="181" formatCode="_-[$€-2]* #,##0.00_-;\-[$€-2]* #,##0.00_-;_-[$€-2]* &quot;-&quot;??_-"/>
    <numFmt numFmtId="182" formatCode="#,##0.0;[Red]\(#,##0.0\)"/>
    <numFmt numFmtId="183" formatCode="#,##0;[Red]\(#,##0\)"/>
    <numFmt numFmtId="184" formatCode="_(&quot;S/.&quot;\ * #,##0.00_);_(&quot;S/.&quot;\ * \(#,##0.00\);_(&quot;S/.&quot;\ * &quot;-&quot;??_);_(@_)"/>
    <numFmt numFmtId="185" formatCode="_(&quot;$&quot;* #,##0.0000_);_(&quot;$&quot;* \(#,##0.0000\);_(&quot;$&quot;* &quot;-&quot;??_);_(@_)"/>
    <numFmt numFmtId="186" formatCode="#,##0.0\ ;\(#,##0.0\)"/>
    <numFmt numFmtId="187" formatCode="_-* #,##0\ &quot;$&quot;_-;\-* #,##0\ &quot;$&quot;_-;_-* &quot;-&quot;\ &quot;$&quot;_-;_-@_-"/>
    <numFmt numFmtId="188" formatCode="_-* #,##0.00\ &quot;$&quot;_-;\-* #,##0.00\ &quot;$&quot;_-;_-* &quot;-&quot;??\ &quot;$&quot;_-;_-@_-"/>
    <numFmt numFmtId="189" formatCode="mmm\-yyyy"/>
    <numFmt numFmtId="190" formatCode="0.0%;\-0.0%;\-"/>
    <numFmt numFmtId="191" formatCode="yyyy\-mm\-dd"/>
  </numFmts>
  <fonts count="149">
    <font>
      <sz val="11"/>
      <color theme="1"/>
      <name val="Aptos Narrow"/>
      <family val="2"/>
      <scheme val="minor"/>
    </font>
    <font>
      <b/>
      <sz val="11"/>
      <color theme="1"/>
      <name val="Aptos Narrow"/>
      <family val="2"/>
      <scheme val="minor"/>
    </font>
    <font>
      <b/>
      <sz val="11"/>
      <name val="Calibri"/>
      <family val="2"/>
    </font>
    <font>
      <sz val="11"/>
      <color theme="1"/>
      <name val="Aptos Narrow"/>
      <family val="2"/>
      <scheme val="minor"/>
    </font>
    <font>
      <sz val="11"/>
      <color theme="4"/>
      <name val="Aptos Narrow"/>
      <family val="2"/>
      <scheme val="minor"/>
    </font>
    <font>
      <sz val="11"/>
      <color theme="1"/>
      <name val="Calibri"/>
      <family val="2"/>
    </font>
    <font>
      <u/>
      <sz val="11"/>
      <color theme="10"/>
      <name val="Aptos Narrow"/>
      <family val="2"/>
      <scheme val="minor"/>
    </font>
    <font>
      <sz val="8"/>
      <name val="Arial"/>
      <family val="2"/>
    </font>
    <font>
      <sz val="10"/>
      <name val="Arial"/>
      <family val="2"/>
    </font>
    <font>
      <sz val="8"/>
      <name val="Arial"/>
      <family val="2"/>
    </font>
    <font>
      <b/>
      <sz val="20"/>
      <color theme="1"/>
      <name val="Calibri"/>
      <family val="2"/>
    </font>
    <font>
      <sz val="11"/>
      <color theme="4"/>
      <name val="Calibri"/>
      <family val="2"/>
    </font>
    <font>
      <b/>
      <sz val="11"/>
      <color theme="1"/>
      <name val="Calibri"/>
      <family val="2"/>
    </font>
    <font>
      <sz val="11"/>
      <color rgb="FFFF0000"/>
      <name val="Calibri"/>
      <family val="2"/>
    </font>
    <font>
      <sz val="11"/>
      <name val="Calibri"/>
      <family val="2"/>
    </font>
    <font>
      <sz val="10"/>
      <color theme="0"/>
      <name val="Arial"/>
      <family val="2"/>
    </font>
    <font>
      <b/>
      <sz val="14"/>
      <color theme="0"/>
      <name val="Arial"/>
      <family val="2"/>
    </font>
    <font>
      <sz val="11"/>
      <color rgb="FF000000"/>
      <name val="Calibri"/>
      <family val="2"/>
    </font>
    <font>
      <b/>
      <sz val="16"/>
      <color theme="4"/>
      <name val="Trebuchet MS"/>
      <family val="2"/>
    </font>
    <font>
      <b/>
      <sz val="12"/>
      <color theme="4"/>
      <name val="Trebuchet MS"/>
      <family val="2"/>
    </font>
    <font>
      <sz val="9"/>
      <color theme="2" tint="-0.249977111117893"/>
      <name val="Aptos Narrow"/>
      <family val="2"/>
      <scheme val="minor"/>
    </font>
    <font>
      <b/>
      <sz val="9"/>
      <color theme="2" tint="-0.249977111117893"/>
      <name val="Aptos Narrow"/>
      <family val="2"/>
      <scheme val="minor"/>
    </font>
    <font>
      <b/>
      <sz val="9"/>
      <color theme="0"/>
      <name val="Trebuchet MS"/>
      <family val="2"/>
    </font>
    <font>
      <sz val="9"/>
      <color theme="1"/>
      <name val="Trebuchet MS"/>
      <family val="2"/>
    </font>
    <font>
      <sz val="9"/>
      <color rgb="FF002060"/>
      <name val="Trebuchet MS"/>
      <family val="2"/>
    </font>
    <font>
      <b/>
      <sz val="11"/>
      <color theme="0"/>
      <name val="Aptos Narrow"/>
      <family val="2"/>
      <scheme val="minor"/>
    </font>
    <font>
      <sz val="8"/>
      <name val="Aptos Narrow"/>
      <family val="2"/>
      <scheme val="minor"/>
    </font>
    <font>
      <b/>
      <sz val="11"/>
      <color theme="4"/>
      <name val="Aptos Narrow"/>
      <family val="2"/>
      <scheme val="minor"/>
    </font>
    <font>
      <b/>
      <sz val="18"/>
      <color theme="4"/>
      <name val="Trebuchet MS"/>
      <family val="2"/>
    </font>
    <font>
      <b/>
      <sz val="18"/>
      <color theme="1"/>
      <name val="Aptos Narrow"/>
      <family val="2"/>
      <scheme val="minor"/>
    </font>
    <font>
      <sz val="9"/>
      <color theme="1"/>
      <name val="Aptos Narrow"/>
      <family val="2"/>
      <scheme val="minor"/>
    </font>
    <font>
      <i/>
      <sz val="11"/>
      <color theme="1"/>
      <name val="Aptos Narrow"/>
      <family val="2"/>
      <scheme val="minor"/>
    </font>
    <font>
      <sz val="10"/>
      <color theme="0"/>
      <name val="Trebuchet MS"/>
      <family val="2"/>
    </font>
    <font>
      <b/>
      <sz val="10"/>
      <color theme="0"/>
      <name val="Trebuchet MS"/>
      <family val="2"/>
    </font>
    <font>
      <sz val="10"/>
      <color rgb="FF002060"/>
      <name val="Trebuchet MS"/>
      <family val="2"/>
    </font>
    <font>
      <i/>
      <sz val="9"/>
      <color rgb="FF002060"/>
      <name val="Aptos Narrow"/>
      <family val="2"/>
      <scheme val="minor"/>
    </font>
    <font>
      <b/>
      <sz val="11"/>
      <color theme="4"/>
      <name val="Calibri"/>
      <family val="2"/>
    </font>
    <font>
      <sz val="11"/>
      <color rgb="FFFF0000"/>
      <name val="Aptos Narrow"/>
      <family val="2"/>
      <scheme val="minor"/>
    </font>
    <font>
      <sz val="11"/>
      <name val="Aptos Narrow"/>
      <family val="2"/>
      <scheme val="minor"/>
    </font>
    <font>
      <b/>
      <sz val="9"/>
      <color indexed="81"/>
      <name val="Tahoma"/>
      <family val="2"/>
    </font>
    <font>
      <sz val="9"/>
      <color indexed="81"/>
      <name val="Tahoma"/>
      <family val="2"/>
    </font>
    <font>
      <b/>
      <sz val="10"/>
      <name val="Calibri"/>
      <family val="2"/>
    </font>
    <font>
      <b/>
      <sz val="10"/>
      <color theme="0"/>
      <name val="Calibri"/>
      <family val="2"/>
    </font>
    <font>
      <b/>
      <sz val="8.5"/>
      <color theme="0"/>
      <name val="Arial"/>
      <family val="2"/>
    </font>
    <font>
      <b/>
      <sz val="10.5"/>
      <name val="Calibri"/>
      <family val="2"/>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i/>
      <sz val="11"/>
      <color rgb="FF7F7F7F"/>
      <name val="Aptos Narrow"/>
      <family val="2"/>
      <scheme val="minor"/>
    </font>
    <font>
      <sz val="11"/>
      <color theme="0"/>
      <name val="Aptos Narrow"/>
      <family val="2"/>
      <scheme val="minor"/>
    </font>
    <font>
      <b/>
      <sz val="10"/>
      <name val="Arial"/>
      <family val="2"/>
    </font>
    <font>
      <sz val="11"/>
      <color indexed="8"/>
      <name val="Aptos Narrow"/>
      <family val="2"/>
      <scheme val="minor"/>
    </font>
    <font>
      <sz val="10"/>
      <color indexed="8"/>
      <name val="Arial"/>
      <family val="2"/>
    </font>
    <font>
      <sz val="10"/>
      <name val="Times New Roman"/>
      <family val="1"/>
    </font>
    <font>
      <b/>
      <u/>
      <sz val="8"/>
      <name val="Tms Rmn"/>
    </font>
    <font>
      <sz val="8"/>
      <name val="Tms Rmn"/>
    </font>
    <font>
      <b/>
      <i/>
      <sz val="8"/>
      <name val="Tms Rmn"/>
    </font>
    <font>
      <b/>
      <sz val="8"/>
      <name val="Tms Rmn"/>
    </font>
    <font>
      <b/>
      <sz val="9"/>
      <name val="Bookman"/>
      <family val="1"/>
    </font>
    <font>
      <sz val="10"/>
      <name val="Courier"/>
      <family val="3"/>
    </font>
    <font>
      <b/>
      <sz val="18"/>
      <color theme="3"/>
      <name val="Aptos Display"/>
      <family val="2"/>
      <scheme val="major"/>
    </font>
    <font>
      <sz val="11"/>
      <color rgb="FF9C6500"/>
      <name val="Aptos Narrow"/>
      <family val="2"/>
      <scheme val="minor"/>
    </font>
    <font>
      <sz val="10"/>
      <name val="MS Sans Serif"/>
      <family val="2"/>
    </font>
    <font>
      <sz val="9"/>
      <color indexed="8"/>
      <name val="Times New Roman"/>
      <family val="2"/>
    </font>
    <font>
      <sz val="11"/>
      <color indexed="62"/>
      <name val="Calibri"/>
      <family val="2"/>
    </font>
    <font>
      <sz val="11"/>
      <color indexed="8"/>
      <name val="Calibri"/>
      <family val="2"/>
    </font>
    <font>
      <sz val="9"/>
      <color indexed="9"/>
      <name val="Times New Roman"/>
      <family val="2"/>
    </font>
    <font>
      <sz val="11"/>
      <color indexed="9"/>
      <name val="Calibri"/>
      <family val="2"/>
    </font>
    <font>
      <sz val="12"/>
      <name val="Arial MT"/>
    </font>
    <font>
      <sz val="9"/>
      <color indexed="20"/>
      <name val="Times New Roman"/>
      <family val="2"/>
    </font>
    <font>
      <sz val="11"/>
      <color indexed="13"/>
      <name val="Calibri"/>
      <family val="2"/>
    </font>
    <font>
      <sz val="11"/>
      <color indexed="20"/>
      <name val="Calibri"/>
      <family val="2"/>
    </font>
    <font>
      <sz val="8"/>
      <color indexed="12"/>
      <name val="Tms Rmn"/>
      <family val="1"/>
    </font>
    <font>
      <sz val="11"/>
      <color indexed="17"/>
      <name val="Calibri"/>
      <family val="2"/>
    </font>
    <font>
      <b/>
      <sz val="9"/>
      <color indexed="52"/>
      <name val="Times New Roman"/>
      <family val="2"/>
    </font>
    <font>
      <b/>
      <sz val="11"/>
      <color indexed="18"/>
      <name val="Calibri"/>
      <family val="2"/>
    </font>
    <font>
      <b/>
      <sz val="11"/>
      <color indexed="52"/>
      <name val="Calibri"/>
      <family val="2"/>
    </font>
    <font>
      <b/>
      <sz val="11"/>
      <color indexed="9"/>
      <name val="Calibri"/>
      <family val="2"/>
    </font>
    <font>
      <sz val="11"/>
      <color indexed="52"/>
      <name val="Calibri"/>
      <family val="2"/>
    </font>
    <font>
      <sz val="10"/>
      <color indexed="18"/>
      <name val="Times New Roman"/>
      <family val="1"/>
    </font>
    <font>
      <b/>
      <sz val="9"/>
      <color indexed="9"/>
      <name val="Times New Roman"/>
      <family val="2"/>
    </font>
    <font>
      <b/>
      <sz val="11"/>
      <color indexed="8"/>
      <name val="Calibri"/>
      <family val="2"/>
    </font>
    <font>
      <b/>
      <sz val="11"/>
      <name val="Times New Roman"/>
      <family val="1"/>
    </font>
    <font>
      <b/>
      <sz val="11"/>
      <color indexed="56"/>
      <name val="Calibri"/>
      <family val="2"/>
    </font>
    <font>
      <i/>
      <sz val="9"/>
      <color indexed="23"/>
      <name val="Times New Roman"/>
      <family val="2"/>
    </font>
    <font>
      <i/>
      <sz val="11"/>
      <color indexed="23"/>
      <name val="Calibri"/>
      <family val="2"/>
    </font>
    <font>
      <sz val="1"/>
      <color indexed="8"/>
      <name val="Courier"/>
      <family val="3"/>
    </font>
    <font>
      <i/>
      <sz val="1"/>
      <color indexed="8"/>
      <name val="Courier"/>
      <family val="3"/>
    </font>
    <font>
      <u/>
      <sz val="9"/>
      <color indexed="36"/>
      <name val="Times New Roman"/>
      <family val="1"/>
    </font>
    <font>
      <sz val="9"/>
      <color indexed="17"/>
      <name val="Times New Roman"/>
      <family val="2"/>
    </font>
    <font>
      <sz val="11"/>
      <color indexed="58"/>
      <name val="Calibri"/>
      <family val="2"/>
    </font>
    <font>
      <b/>
      <sz val="12"/>
      <name val="Arial"/>
      <family val="2"/>
    </font>
    <font>
      <b/>
      <sz val="15"/>
      <color indexed="62"/>
      <name val="Times New Roman"/>
      <family val="2"/>
    </font>
    <font>
      <b/>
      <sz val="15"/>
      <color indexed="13"/>
      <name val="Calibri"/>
      <family val="2"/>
    </font>
    <font>
      <b/>
      <sz val="15"/>
      <color indexed="56"/>
      <name val="Calibri"/>
      <family val="2"/>
    </font>
    <font>
      <b/>
      <sz val="13"/>
      <color indexed="62"/>
      <name val="Times New Roman"/>
      <family val="2"/>
    </font>
    <font>
      <b/>
      <sz val="13"/>
      <color indexed="13"/>
      <name val="Calibri"/>
      <family val="2"/>
    </font>
    <font>
      <b/>
      <sz val="13"/>
      <color indexed="56"/>
      <name val="Calibri"/>
      <family val="2"/>
    </font>
    <font>
      <b/>
      <sz val="11"/>
      <color indexed="62"/>
      <name val="Times New Roman"/>
      <family val="2"/>
    </font>
    <font>
      <b/>
      <sz val="11"/>
      <color indexed="13"/>
      <name val="Calibri"/>
      <family val="2"/>
    </font>
    <font>
      <u/>
      <sz val="10"/>
      <color indexed="12"/>
      <name val="Arial"/>
      <family val="2"/>
    </font>
    <font>
      <sz val="9"/>
      <color indexed="62"/>
      <name val="Times New Roman"/>
      <family val="2"/>
    </font>
    <font>
      <sz val="11"/>
      <color indexed="30"/>
      <name val="Calibri"/>
      <family val="2"/>
    </font>
    <font>
      <sz val="9"/>
      <color indexed="52"/>
      <name val="Times New Roman"/>
      <family val="2"/>
    </font>
    <font>
      <sz val="11"/>
      <color indexed="18"/>
      <name val="Calibri"/>
      <family val="2"/>
    </font>
    <font>
      <sz val="9"/>
      <color indexed="60"/>
      <name val="Times New Roman"/>
      <family val="2"/>
    </font>
    <font>
      <sz val="11"/>
      <color indexed="60"/>
      <name val="Calibri"/>
      <family val="2"/>
    </font>
    <font>
      <sz val="8"/>
      <name val="Times New Roman"/>
      <family val="1"/>
    </font>
    <font>
      <b/>
      <sz val="13.5"/>
      <name val="MS Sans Serif"/>
      <family val="2"/>
    </font>
    <font>
      <b/>
      <sz val="9"/>
      <color indexed="63"/>
      <name val="Times New Roman"/>
      <family val="2"/>
    </font>
    <font>
      <b/>
      <sz val="11"/>
      <color indexed="63"/>
      <name val="Calibri"/>
      <family val="2"/>
    </font>
    <font>
      <sz val="11"/>
      <color indexed="10"/>
      <name val="Calibri"/>
      <family val="2"/>
    </font>
    <font>
      <b/>
      <sz val="18"/>
      <color indexed="62"/>
      <name val="Cambria"/>
      <family val="2"/>
    </font>
    <font>
      <b/>
      <sz val="18"/>
      <color indexed="13"/>
      <name val="Cambria"/>
      <family val="2"/>
    </font>
    <font>
      <b/>
      <sz val="18"/>
      <color indexed="56"/>
      <name val="Cambria"/>
      <family val="2"/>
    </font>
    <font>
      <b/>
      <sz val="9"/>
      <name val="Bookman"/>
    </font>
    <font>
      <b/>
      <sz val="9"/>
      <color indexed="8"/>
      <name val="Times New Roman"/>
      <family val="2"/>
    </font>
    <font>
      <b/>
      <sz val="11"/>
      <color indexed="62"/>
      <name val="Calibri"/>
      <family val="2"/>
    </font>
    <font>
      <sz val="9"/>
      <color indexed="10"/>
      <name val="Times New Roman"/>
      <family val="2"/>
    </font>
    <font>
      <sz val="11"/>
      <color indexed="59"/>
      <name val="Calibri"/>
      <family val="2"/>
    </font>
    <font>
      <u/>
      <sz val="11"/>
      <color rgb="FF0070C0"/>
      <name val="Calibri"/>
      <family val="2"/>
    </font>
    <font>
      <sz val="10"/>
      <name val="Arial"/>
      <family val="2"/>
    </font>
    <font>
      <u/>
      <sz val="11"/>
      <color theme="10"/>
      <name val="Calibri"/>
      <family val="2"/>
    </font>
    <font>
      <sz val="11"/>
      <color rgb="FF183061"/>
      <name val="Calibri"/>
      <family val="2"/>
    </font>
    <font>
      <b/>
      <sz val="11"/>
      <color rgb="FFFFFFFF"/>
      <name val="Aptos Narrow"/>
      <family val="2"/>
      <scheme val="minor"/>
    </font>
    <font>
      <b/>
      <sz val="11"/>
      <color rgb="FF000000"/>
      <name val="Aptos Narrow"/>
      <family val="2"/>
      <scheme val="minor"/>
    </font>
    <font>
      <b/>
      <vertAlign val="superscript"/>
      <sz val="11"/>
      <name val="Calibri"/>
      <family val="2"/>
    </font>
    <font>
      <vertAlign val="superscript"/>
      <sz val="11"/>
      <name val="Calibri"/>
      <family val="2"/>
    </font>
    <font>
      <sz val="11"/>
      <color theme="10"/>
      <name val="Aptos Narrow"/>
      <family val="2"/>
      <scheme val="minor"/>
    </font>
    <font>
      <sz val="11"/>
      <color rgb="FF002060"/>
      <name val="Calibri"/>
      <family val="2"/>
    </font>
    <font>
      <b/>
      <sz val="16"/>
      <color theme="0"/>
      <name val="Calibri"/>
      <family val="2"/>
    </font>
    <font>
      <sz val="10"/>
      <name val="Calibri"/>
      <family val="2"/>
    </font>
    <font>
      <sz val="10"/>
      <color theme="0"/>
      <name val="Calibri"/>
      <family val="2"/>
    </font>
    <font>
      <b/>
      <sz val="14"/>
      <color theme="0"/>
      <name val="Calibri"/>
      <family val="2"/>
    </font>
    <font>
      <b/>
      <sz val="8"/>
      <color theme="0"/>
      <name val="Calibri"/>
      <family val="2"/>
    </font>
    <font>
      <sz val="10"/>
      <color theme="4"/>
      <name val="Calibri"/>
      <family val="2"/>
    </font>
    <font>
      <b/>
      <sz val="11"/>
      <color theme="0"/>
      <name val="Calibri"/>
      <family val="2"/>
    </font>
    <font>
      <sz val="16"/>
      <color theme="4"/>
      <name val="Calibri"/>
      <family val="2"/>
    </font>
    <font>
      <sz val="11"/>
      <color theme="2" tint="-9.9978637043366805E-2"/>
      <name val="Calibri"/>
      <family val="2"/>
    </font>
    <font>
      <b/>
      <sz val="12"/>
      <color theme="1"/>
      <name val="Aptos Narrow"/>
      <family val="2"/>
      <scheme val="minor"/>
    </font>
    <font>
      <b/>
      <sz val="10"/>
      <color theme="0"/>
      <name val="Arial"/>
      <family val="2"/>
    </font>
    <font>
      <b/>
      <sz val="12"/>
      <name val="Calibri"/>
    </font>
    <font>
      <b/>
      <sz val="11"/>
      <name val="Calibri"/>
    </font>
  </fonts>
  <fills count="86">
    <fill>
      <patternFill patternType="none"/>
    </fill>
    <fill>
      <patternFill patternType="gray125"/>
    </fill>
    <fill>
      <patternFill patternType="solid">
        <fgColor theme="7" tint="0.39997558519241921"/>
        <bgColor indexed="64"/>
      </patternFill>
    </fill>
    <fill>
      <patternFill patternType="solid">
        <fgColor theme="3" tint="0.89999084444715716"/>
        <bgColor indexed="64"/>
      </patternFill>
    </fill>
    <fill>
      <patternFill patternType="solid">
        <fgColor theme="4"/>
        <bgColor indexed="64"/>
      </patternFill>
    </fill>
    <fill>
      <patternFill patternType="solid">
        <fgColor rgb="FF00206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FF"/>
      </patternFill>
    </fill>
    <fill>
      <patternFill patternType="solid">
        <fgColor theme="4"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gray125">
        <fgColor indexed="8"/>
      </patternFill>
    </fill>
    <fill>
      <patternFill patternType="solid">
        <fgColor indexed="45"/>
      </patternFill>
    </fill>
    <fill>
      <patternFill patternType="solid">
        <fgColor indexed="50"/>
      </patternFill>
    </fill>
    <fill>
      <patternFill patternType="solid">
        <fgColor indexed="31"/>
      </patternFill>
    </fill>
    <fill>
      <patternFill patternType="solid">
        <fgColor indexed="47"/>
      </patternFill>
    </fill>
    <fill>
      <patternFill patternType="solid">
        <fgColor indexed="52"/>
      </patternFill>
    </fill>
    <fill>
      <patternFill patternType="solid">
        <fgColor indexed="26"/>
      </patternFill>
    </fill>
    <fill>
      <patternFill patternType="solid">
        <fgColor indexed="42"/>
      </patternFill>
    </fill>
    <fill>
      <patternFill patternType="solid">
        <fgColor indexed="20"/>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18"/>
      </patternFill>
    </fill>
    <fill>
      <patternFill patternType="solid">
        <fgColor indexed="61"/>
      </patternFill>
    </fill>
    <fill>
      <patternFill patternType="solid">
        <fgColor indexed="62"/>
      </patternFill>
    </fill>
    <fill>
      <patternFill patternType="solid">
        <fgColor indexed="10"/>
      </patternFill>
    </fill>
    <fill>
      <patternFill patternType="solid">
        <fgColor indexed="59"/>
      </patternFill>
    </fill>
    <fill>
      <patternFill patternType="solid">
        <fgColor indexed="57"/>
      </patternFill>
    </fill>
    <fill>
      <patternFill patternType="solid">
        <fgColor indexed="58"/>
      </patternFill>
    </fill>
    <fill>
      <patternFill patternType="solid">
        <fgColor indexed="54"/>
      </patternFill>
    </fill>
    <fill>
      <patternFill patternType="solid">
        <fgColor indexed="23"/>
      </patternFill>
    </fill>
    <fill>
      <patternFill patternType="solid">
        <fgColor indexed="25"/>
      </patternFill>
    </fill>
    <fill>
      <patternFill patternType="solid">
        <fgColor indexed="53"/>
      </patternFill>
    </fill>
    <fill>
      <patternFill patternType="solid">
        <fgColor indexed="55"/>
      </patternFill>
    </fill>
    <fill>
      <patternFill patternType="solid">
        <fgColor indexed="33"/>
      </patternFill>
    </fill>
    <fill>
      <patternFill patternType="solid">
        <fgColor indexed="22"/>
        <bgColor indexed="64"/>
      </patternFill>
    </fill>
    <fill>
      <patternFill patternType="solid">
        <fgColor indexed="26"/>
        <bgColor indexed="64"/>
      </patternFill>
    </fill>
    <fill>
      <patternFill patternType="darkTrellis">
        <fgColor indexed="13"/>
        <bgColor indexed="9"/>
      </patternFill>
    </fill>
    <fill>
      <patternFill patternType="solid">
        <fgColor indexed="60"/>
      </patternFill>
    </fill>
    <fill>
      <patternFill patternType="solid">
        <fgColor rgb="FFDCF2FC"/>
        <bgColor indexed="64"/>
      </patternFill>
    </fill>
    <fill>
      <patternFill patternType="solid">
        <fgColor rgb="FF0000FF"/>
        <bgColor indexed="64"/>
      </patternFill>
    </fill>
    <fill>
      <patternFill patternType="solid">
        <fgColor rgb="FFD3D3D3"/>
        <bgColor indexed="64"/>
      </patternFill>
    </fill>
    <fill>
      <patternFill patternType="solid">
        <fgColor theme="6" tint="0.79998168889431442"/>
        <bgColor indexed="64"/>
      </patternFill>
    </fill>
    <fill>
      <patternFill patternType="solid">
        <fgColor rgb="FFC5E8FD"/>
        <bgColor indexed="64"/>
      </patternFill>
    </fill>
    <fill>
      <patternFill patternType="solid">
        <fgColor theme="3"/>
        <bgColor indexed="64"/>
      </patternFill>
    </fill>
  </fills>
  <borders count="61">
    <border>
      <left/>
      <right/>
      <top/>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theme="4"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249977111117893"/>
      </left>
      <right style="thin">
        <color theme="0" tint="-0.249977111117893"/>
      </right>
      <top style="thin">
        <color theme="0" tint="-0.249977111117893"/>
      </top>
      <bottom/>
      <diagonal/>
    </border>
    <border>
      <left style="hair">
        <color theme="4" tint="0.79998168889431442"/>
      </left>
      <right style="hair">
        <color theme="4" tint="0.79998168889431442"/>
      </right>
      <top style="hair">
        <color theme="4" tint="0.79998168889431442"/>
      </top>
      <bottom style="hair">
        <color theme="4" tint="0.7999816888943144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diagonal style="thin">
        <color auto="1"/>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double">
        <color indexed="9"/>
      </left>
      <right style="double">
        <color indexed="9"/>
      </right>
      <top style="double">
        <color indexed="9"/>
      </top>
      <bottom style="double">
        <color indexed="9"/>
      </bottom>
      <diagonal/>
    </border>
    <border>
      <left/>
      <right/>
      <top style="medium">
        <color indexed="64"/>
      </top>
      <bottom style="medium">
        <color indexed="64"/>
      </bottom>
      <diagonal/>
    </border>
    <border>
      <left/>
      <right/>
      <top/>
      <bottom style="thick">
        <color indexed="49"/>
      </bottom>
      <diagonal/>
    </border>
    <border>
      <left/>
      <right/>
      <top/>
      <bottom style="thick">
        <color indexed="61"/>
      </bottom>
      <diagonal/>
    </border>
    <border>
      <left/>
      <right/>
      <top/>
      <bottom style="thick">
        <color indexed="62"/>
      </bottom>
      <diagonal/>
    </border>
    <border>
      <left/>
      <right/>
      <top/>
      <bottom style="thick">
        <color indexed="22"/>
      </bottom>
      <diagonal/>
    </border>
    <border>
      <left/>
      <right/>
      <top/>
      <bottom style="thick">
        <color indexed="27"/>
      </bottom>
      <diagonal/>
    </border>
    <border>
      <left/>
      <right/>
      <top/>
      <bottom style="medium">
        <color indexed="49"/>
      </bottom>
      <diagonal/>
    </border>
    <border>
      <left/>
      <right/>
      <top/>
      <bottom style="medium">
        <color indexed="27"/>
      </bottom>
      <diagonal/>
    </border>
    <border>
      <left/>
      <right/>
      <top/>
      <bottom style="medium">
        <color indexed="30"/>
      </bottom>
      <diagonal/>
    </border>
    <border>
      <left/>
      <right/>
      <top/>
      <bottom style="double">
        <color indexed="18"/>
      </bottom>
      <diagonal/>
    </border>
    <border>
      <left style="thin">
        <color indexed="22"/>
      </left>
      <right style="thin">
        <color indexed="22"/>
      </right>
      <top style="thin">
        <color indexed="22"/>
      </top>
      <bottom style="thin">
        <color indexed="22"/>
      </bottom>
      <diagonal/>
    </border>
    <border>
      <left style="thin">
        <color indexed="42"/>
      </left>
      <right style="thin">
        <color indexed="42"/>
      </right>
      <top style="thin">
        <color indexed="42"/>
      </top>
      <bottom style="thin">
        <color indexed="42"/>
      </bottom>
      <diagonal/>
    </border>
    <border>
      <left style="thin">
        <color indexed="63"/>
      </left>
      <right style="thin">
        <color indexed="63"/>
      </right>
      <top style="thin">
        <color indexed="63"/>
      </top>
      <bottom style="thin">
        <color indexed="63"/>
      </bottom>
      <diagonal/>
    </border>
    <border>
      <left style="thin">
        <color indexed="9"/>
      </left>
      <right style="thin">
        <color indexed="9"/>
      </right>
      <top style="thin">
        <color indexed="9"/>
      </top>
      <bottom style="thin">
        <color indexed="9"/>
      </bottom>
      <diagonal/>
    </border>
    <border>
      <left/>
      <right/>
      <top style="thin">
        <color indexed="49"/>
      </top>
      <bottom style="double">
        <color indexed="49"/>
      </bottom>
      <diagonal/>
    </border>
    <border>
      <left/>
      <right/>
      <top style="thin">
        <color indexed="62"/>
      </top>
      <bottom style="double">
        <color indexed="62"/>
      </bottom>
      <diagonal/>
    </border>
    <border>
      <left/>
      <right/>
      <top style="thin">
        <color indexed="61"/>
      </top>
      <bottom style="double">
        <color indexed="61"/>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hair">
        <color auto="1"/>
      </left>
      <right style="hair">
        <color indexed="64"/>
      </right>
      <top/>
      <bottom/>
      <diagonal style="thin">
        <color auto="1"/>
      </diagonal>
    </border>
    <border>
      <left/>
      <right/>
      <top/>
      <bottom style="thick">
        <color indexed="64"/>
      </bottom>
      <diagonal/>
    </border>
    <border>
      <left style="thin">
        <color rgb="FF808080"/>
      </left>
      <right style="thin">
        <color rgb="FF808080"/>
      </right>
      <top style="thin">
        <color rgb="FF808080"/>
      </top>
      <bottom style="thin">
        <color rgb="FF808080"/>
      </bottom>
      <diagonal/>
    </border>
    <border>
      <left style="thin">
        <color indexed="64"/>
      </left>
      <right style="thin">
        <color indexed="64"/>
      </right>
      <top style="thin">
        <color indexed="64"/>
      </top>
      <bottom/>
      <diagonal/>
    </border>
    <border>
      <left style="hair">
        <color auto="1"/>
      </left>
      <right style="hair">
        <color auto="1"/>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auto="1"/>
      </left>
      <right style="thin">
        <color auto="1"/>
      </right>
      <top style="thin">
        <color auto="1"/>
      </top>
      <bottom style="thin">
        <color auto="1"/>
      </bottom>
      <diagonal/>
    </border>
    <border>
      <left style="thin">
        <color rgb="FF808080"/>
      </left>
      <right/>
      <top/>
      <bottom/>
      <diagonal/>
    </border>
    <border>
      <left/>
      <right style="thin">
        <color indexed="64"/>
      </right>
      <top/>
      <bottom/>
      <diagonal/>
    </border>
  </borders>
  <cellStyleXfs count="1329">
    <xf numFmtId="0" fontId="0" fillId="0" borderId="0"/>
    <xf numFmtId="43" fontId="3" fillId="0" borderId="0" applyFont="0" applyFill="0" applyBorder="0" applyAlignment="0" applyProtection="0"/>
    <xf numFmtId="9" fontId="3" fillId="0" borderId="0" applyFont="0" applyFill="0" applyBorder="0" applyAlignment="0" applyProtection="0"/>
    <xf numFmtId="0" fontId="6" fillId="0" borderId="0" applyNumberFormat="0" applyFill="0" applyBorder="0" applyAlignment="0" applyProtection="0"/>
    <xf numFmtId="9" fontId="3" fillId="0" borderId="0" applyFont="0" applyFill="0" applyBorder="0" applyAlignment="0" applyProtection="0"/>
    <xf numFmtId="0" fontId="7" fillId="0" borderId="0"/>
    <xf numFmtId="0" fontId="8" fillId="0" borderId="0" applyFont="0" applyFill="0" applyBorder="0" applyAlignment="0" applyProtection="0"/>
    <xf numFmtId="167" fontId="9" fillId="0" borderId="0" applyFont="0" applyFill="0" applyBorder="0" applyAlignment="0" applyProtection="0"/>
    <xf numFmtId="0" fontId="9" fillId="0" borderId="0"/>
    <xf numFmtId="0" fontId="17" fillId="0" borderId="0"/>
    <xf numFmtId="0" fontId="3" fillId="0" borderId="0"/>
    <xf numFmtId="0" fontId="8" fillId="0" borderId="0"/>
    <xf numFmtId="0" fontId="57" fillId="0" borderId="0"/>
    <xf numFmtId="175" fontId="3" fillId="0" borderId="0" applyFont="0" applyFill="0" applyBorder="0" applyAlignment="0" applyProtection="0"/>
    <xf numFmtId="175" fontId="3" fillId="0" borderId="0" applyFont="0" applyFill="0" applyBorder="0" applyAlignment="0" applyProtection="0"/>
    <xf numFmtId="0" fontId="8" fillId="0" borderId="0"/>
    <xf numFmtId="176" fontId="60" fillId="0" borderId="0"/>
    <xf numFmtId="176" fontId="61" fillId="0" borderId="0"/>
    <xf numFmtId="0" fontId="8" fillId="0" borderId="0"/>
    <xf numFmtId="176" fontId="62" fillId="0" borderId="0"/>
    <xf numFmtId="176" fontId="63" fillId="43" borderId="0"/>
    <xf numFmtId="176" fontId="64" fillId="0" borderId="0"/>
    <xf numFmtId="175"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7" fillId="0" borderId="0"/>
    <xf numFmtId="0" fontId="8" fillId="0" borderId="0"/>
    <xf numFmtId="177" fontId="68" fillId="0" borderId="0"/>
    <xf numFmtId="9" fontId="8" fillId="0" borderId="0"/>
    <xf numFmtId="9" fontId="8" fillId="0" borderId="0"/>
    <xf numFmtId="170" fontId="68" fillId="0" borderId="0"/>
    <xf numFmtId="164" fontId="68" fillId="0" borderId="0"/>
    <xf numFmtId="2" fontId="68" fillId="0" borderId="0"/>
    <xf numFmtId="10" fontId="68" fillId="0" borderId="0"/>
    <xf numFmtId="0" fontId="69" fillId="44" borderId="0" applyNumberFormat="0" applyBorder="0" applyAlignment="0" applyProtection="0"/>
    <xf numFmtId="0" fontId="69" fillId="44" borderId="0" applyNumberFormat="0" applyBorder="0" applyAlignment="0" applyProtection="0"/>
    <xf numFmtId="0" fontId="70" fillId="45" borderId="0" applyNumberFormat="0" applyBorder="0" applyAlignment="0" applyProtection="0"/>
    <xf numFmtId="0" fontId="70" fillId="45" borderId="0" applyNumberFormat="0" applyBorder="0" applyAlignment="0" applyProtection="0"/>
    <xf numFmtId="0" fontId="69" fillId="44" borderId="0" applyNumberFormat="0" applyBorder="0" applyAlignment="0" applyProtection="0"/>
    <xf numFmtId="0" fontId="70" fillId="45"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1" fillId="46"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70" fillId="48" borderId="0" applyNumberFormat="0" applyBorder="0" applyAlignment="0" applyProtection="0"/>
    <xf numFmtId="0" fontId="70" fillId="48" borderId="0" applyNumberFormat="0" applyBorder="0" applyAlignment="0" applyProtection="0"/>
    <xf numFmtId="0" fontId="69" fillId="47" borderId="0" applyNumberFormat="0" applyBorder="0" applyAlignment="0" applyProtection="0"/>
    <xf numFmtId="0" fontId="70" fillId="48"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71" fillId="44" borderId="0" applyNumberFormat="0" applyBorder="0" applyAlignment="0" applyProtection="0"/>
    <xf numFmtId="0" fontId="69" fillId="49" borderId="0" applyNumberFormat="0" applyBorder="0" applyAlignment="0" applyProtection="0"/>
    <xf numFmtId="0" fontId="69" fillId="49" borderId="0" applyNumberFormat="0" applyBorder="0" applyAlignment="0" applyProtection="0"/>
    <xf numFmtId="0" fontId="70" fillId="48" borderId="0" applyNumberFormat="0" applyBorder="0" applyAlignment="0" applyProtection="0"/>
    <xf numFmtId="0" fontId="70" fillId="48" borderId="0" applyNumberFormat="0" applyBorder="0" applyAlignment="0" applyProtection="0"/>
    <xf numFmtId="0" fontId="69" fillId="49" borderId="0" applyNumberFormat="0" applyBorder="0" applyAlignment="0" applyProtection="0"/>
    <xf numFmtId="0" fontId="70" fillId="48" borderId="0" applyNumberFormat="0" applyBorder="0" applyAlignment="0" applyProtection="0"/>
    <xf numFmtId="0" fontId="69" fillId="49" borderId="0" applyNumberFormat="0" applyBorder="0" applyAlignment="0" applyProtection="0"/>
    <xf numFmtId="0" fontId="69" fillId="49" borderId="0" applyNumberFormat="0" applyBorder="0" applyAlignment="0" applyProtection="0"/>
    <xf numFmtId="0" fontId="69" fillId="49" borderId="0" applyNumberFormat="0" applyBorder="0" applyAlignment="0" applyProtection="0"/>
    <xf numFmtId="0" fontId="69" fillId="49" borderId="0" applyNumberFormat="0" applyBorder="0" applyAlignment="0" applyProtection="0"/>
    <xf numFmtId="0" fontId="71" fillId="50"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1" borderId="0" applyNumberFormat="0" applyBorder="0" applyAlignment="0" applyProtection="0"/>
    <xf numFmtId="0" fontId="70" fillId="51" borderId="0" applyNumberFormat="0" applyBorder="0" applyAlignment="0" applyProtection="0"/>
    <xf numFmtId="0" fontId="69" fillId="44" borderId="0" applyNumberFormat="0" applyBorder="0" applyAlignment="0" applyProtection="0"/>
    <xf numFmtId="0" fontId="70" fillId="51"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1" fillId="52" borderId="0" applyNumberFormat="0" applyBorder="0" applyAlignment="0" applyProtection="0"/>
    <xf numFmtId="0" fontId="69" fillId="53" borderId="0" applyNumberFormat="0" applyBorder="0" applyAlignment="0" applyProtection="0"/>
    <xf numFmtId="0" fontId="69" fillId="53" borderId="0" applyNumberFormat="0" applyBorder="0" applyAlignment="0" applyProtection="0"/>
    <xf numFmtId="0" fontId="70" fillId="45" borderId="0" applyNumberFormat="0" applyBorder="0" applyAlignment="0" applyProtection="0"/>
    <xf numFmtId="0" fontId="70" fillId="45" borderId="0" applyNumberFormat="0" applyBorder="0" applyAlignment="0" applyProtection="0"/>
    <xf numFmtId="0" fontId="69" fillId="53" borderId="0" applyNumberFormat="0" applyBorder="0" applyAlignment="0" applyProtection="0"/>
    <xf numFmtId="0" fontId="70" fillId="45" borderId="0" applyNumberFormat="0" applyBorder="0" applyAlignment="0" applyProtection="0"/>
    <xf numFmtId="0" fontId="69" fillId="53" borderId="0" applyNumberFormat="0" applyBorder="0" applyAlignment="0" applyProtection="0"/>
    <xf numFmtId="0" fontId="69" fillId="53" borderId="0" applyNumberFormat="0" applyBorder="0" applyAlignment="0" applyProtection="0"/>
    <xf numFmtId="0" fontId="69" fillId="53" borderId="0" applyNumberFormat="0" applyBorder="0" applyAlignment="0" applyProtection="0"/>
    <xf numFmtId="0" fontId="69" fillId="53" borderId="0" applyNumberFormat="0" applyBorder="0" applyAlignment="0" applyProtection="0"/>
    <xf numFmtId="0" fontId="71" fillId="53"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70" fillId="48" borderId="0" applyNumberFormat="0" applyBorder="0" applyAlignment="0" applyProtection="0"/>
    <xf numFmtId="0" fontId="70" fillId="48" borderId="0" applyNumberFormat="0" applyBorder="0" applyAlignment="0" applyProtection="0"/>
    <xf numFmtId="0" fontId="69" fillId="47" borderId="0" applyNumberFormat="0" applyBorder="0" applyAlignment="0" applyProtection="0"/>
    <xf numFmtId="0" fontId="70" fillId="48"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71" fillId="47" borderId="0" applyNumberFormat="0" applyBorder="0" applyAlignment="0" applyProtection="0"/>
    <xf numFmtId="0" fontId="71" fillId="46"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71" fillId="46" borderId="0" applyNumberFormat="0" applyBorder="0" applyAlignment="0" applyProtection="0"/>
    <xf numFmtId="0" fontId="71" fillId="46" borderId="0" applyNumberFormat="0" applyBorder="0" applyAlignment="0" applyProtection="0"/>
    <xf numFmtId="0" fontId="71" fillId="4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71" fillId="44" borderId="0" applyNumberFormat="0" applyBorder="0" applyAlignment="0" applyProtection="0"/>
    <xf numFmtId="0" fontId="71" fillId="44" borderId="0" applyNumberFormat="0" applyBorder="0" applyAlignment="0" applyProtection="0"/>
    <xf numFmtId="0" fontId="71" fillId="50"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71" fillId="50" borderId="0" applyNumberFormat="0" applyBorder="0" applyAlignment="0" applyProtection="0"/>
    <xf numFmtId="0" fontId="71" fillId="50" borderId="0" applyNumberFormat="0" applyBorder="0" applyAlignment="0" applyProtection="0"/>
    <xf numFmtId="0" fontId="71" fillId="5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71" fillId="52" borderId="0" applyNumberFormat="0" applyBorder="0" applyAlignment="0" applyProtection="0"/>
    <xf numFmtId="0" fontId="71" fillId="52" borderId="0" applyNumberFormat="0" applyBorder="0" applyAlignment="0" applyProtection="0"/>
    <xf numFmtId="0" fontId="71" fillId="53"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71" fillId="53" borderId="0" applyNumberFormat="0" applyBorder="0" applyAlignment="0" applyProtection="0"/>
    <xf numFmtId="0" fontId="71" fillId="53" borderId="0" applyNumberFormat="0" applyBorder="0" applyAlignment="0" applyProtection="0"/>
    <xf numFmtId="0" fontId="71" fillId="47"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71" fillId="47" borderId="0" applyNumberFormat="0" applyBorder="0" applyAlignment="0" applyProtection="0"/>
    <xf numFmtId="0" fontId="71" fillId="47"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70" fillId="54" borderId="0" applyNumberFormat="0" applyBorder="0" applyAlignment="0" applyProtection="0"/>
    <xf numFmtId="0" fontId="70" fillId="54" borderId="0" applyNumberFormat="0" applyBorder="0" applyAlignment="0" applyProtection="0"/>
    <xf numFmtId="0" fontId="69" fillId="54" borderId="0" applyNumberFormat="0" applyBorder="0" applyAlignment="0" applyProtection="0"/>
    <xf numFmtId="0" fontId="70"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71" fillId="55" borderId="0" applyNumberFormat="0" applyBorder="0" applyAlignment="0" applyProtection="0"/>
    <xf numFmtId="0" fontId="69" fillId="56" borderId="0" applyNumberFormat="0" applyBorder="0" applyAlignment="0" applyProtection="0"/>
    <xf numFmtId="0" fontId="69" fillId="56" borderId="0" applyNumberFormat="0" applyBorder="0" applyAlignment="0" applyProtection="0"/>
    <xf numFmtId="0" fontId="70" fillId="48" borderId="0" applyNumberFormat="0" applyBorder="0" applyAlignment="0" applyProtection="0"/>
    <xf numFmtId="0" fontId="70" fillId="48" borderId="0" applyNumberFormat="0" applyBorder="0" applyAlignment="0" applyProtection="0"/>
    <xf numFmtId="0" fontId="69" fillId="56" borderId="0" applyNumberFormat="0" applyBorder="0" applyAlignment="0" applyProtection="0"/>
    <xf numFmtId="0" fontId="70" fillId="48" borderId="0" applyNumberFormat="0" applyBorder="0" applyAlignment="0" applyProtection="0"/>
    <xf numFmtId="0" fontId="69" fillId="56" borderId="0" applyNumberFormat="0" applyBorder="0" applyAlignment="0" applyProtection="0"/>
    <xf numFmtId="0" fontId="69" fillId="56" borderId="0" applyNumberFormat="0" applyBorder="0" applyAlignment="0" applyProtection="0"/>
    <xf numFmtId="0" fontId="69" fillId="56" borderId="0" applyNumberFormat="0" applyBorder="0" applyAlignment="0" applyProtection="0"/>
    <xf numFmtId="0" fontId="69" fillId="56" borderId="0" applyNumberFormat="0" applyBorder="0" applyAlignment="0" applyProtection="0"/>
    <xf numFmtId="0" fontId="71" fillId="56" borderId="0" applyNumberFormat="0" applyBorder="0" applyAlignment="0" applyProtection="0"/>
    <xf numFmtId="0" fontId="69" fillId="57" borderId="0" applyNumberFormat="0" applyBorder="0" applyAlignment="0" applyProtection="0"/>
    <xf numFmtId="0" fontId="69" fillId="57" borderId="0" applyNumberFormat="0" applyBorder="0" applyAlignment="0" applyProtection="0"/>
    <xf numFmtId="0" fontId="70" fillId="48" borderId="0" applyNumberFormat="0" applyBorder="0" applyAlignment="0" applyProtection="0"/>
    <xf numFmtId="0" fontId="70" fillId="48" borderId="0" applyNumberFormat="0" applyBorder="0" applyAlignment="0" applyProtection="0"/>
    <xf numFmtId="0" fontId="69" fillId="57" borderId="0" applyNumberFormat="0" applyBorder="0" applyAlignment="0" applyProtection="0"/>
    <xf numFmtId="0" fontId="70" fillId="48" borderId="0" applyNumberFormat="0" applyBorder="0" applyAlignment="0" applyProtection="0"/>
    <xf numFmtId="0" fontId="69" fillId="57" borderId="0" applyNumberFormat="0" applyBorder="0" applyAlignment="0" applyProtection="0"/>
    <xf numFmtId="0" fontId="69" fillId="57" borderId="0" applyNumberFormat="0" applyBorder="0" applyAlignment="0" applyProtection="0"/>
    <xf numFmtId="0" fontId="69" fillId="57" borderId="0" applyNumberFormat="0" applyBorder="0" applyAlignment="0" applyProtection="0"/>
    <xf numFmtId="0" fontId="69" fillId="57" borderId="0" applyNumberFormat="0" applyBorder="0" applyAlignment="0" applyProtection="0"/>
    <xf numFmtId="0" fontId="71" fillId="58"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70" fillId="57" borderId="0" applyNumberFormat="0" applyBorder="0" applyAlignment="0" applyProtection="0"/>
    <xf numFmtId="0" fontId="70" fillId="57" borderId="0" applyNumberFormat="0" applyBorder="0" applyAlignment="0" applyProtection="0"/>
    <xf numFmtId="0" fontId="69" fillId="54" borderId="0" applyNumberFormat="0" applyBorder="0" applyAlignment="0" applyProtection="0"/>
    <xf numFmtId="0" fontId="70" fillId="57"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69" fillId="54" borderId="0" applyNumberFormat="0" applyBorder="0" applyAlignment="0" applyProtection="0"/>
    <xf numFmtId="0" fontId="71" fillId="52"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70" fillId="53" borderId="0" applyNumberFormat="0" applyBorder="0" applyAlignment="0" applyProtection="0"/>
    <xf numFmtId="0" fontId="70" fillId="53" borderId="0" applyNumberFormat="0" applyBorder="0" applyAlignment="0" applyProtection="0"/>
    <xf numFmtId="0" fontId="69" fillId="55" borderId="0" applyNumberFormat="0" applyBorder="0" applyAlignment="0" applyProtection="0"/>
    <xf numFmtId="0" fontId="70" fillId="53"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69" fillId="55" borderId="0" applyNumberFormat="0" applyBorder="0" applyAlignment="0" applyProtection="0"/>
    <xf numFmtId="0" fontId="71" fillId="55"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70" fillId="48" borderId="0" applyNumberFormat="0" applyBorder="0" applyAlignment="0" applyProtection="0"/>
    <xf numFmtId="0" fontId="70" fillId="48" borderId="0" applyNumberFormat="0" applyBorder="0" applyAlignment="0" applyProtection="0"/>
    <xf numFmtId="0" fontId="69" fillId="47" borderId="0" applyNumberFormat="0" applyBorder="0" applyAlignment="0" applyProtection="0"/>
    <xf numFmtId="0" fontId="70" fillId="48"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69" fillId="47" borderId="0" applyNumberFormat="0" applyBorder="0" applyAlignment="0" applyProtection="0"/>
    <xf numFmtId="0" fontId="71" fillId="59" borderId="0" applyNumberFormat="0" applyBorder="0" applyAlignment="0" applyProtection="0"/>
    <xf numFmtId="0" fontId="71" fillId="55"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3" fillId="21" borderId="0" applyNumberFormat="0" applyBorder="0" applyAlignment="0" applyProtection="0"/>
    <xf numFmtId="0" fontId="71" fillId="55" borderId="0" applyNumberFormat="0" applyBorder="0" applyAlignment="0" applyProtection="0"/>
    <xf numFmtId="0" fontId="71" fillId="55" borderId="0" applyNumberFormat="0" applyBorder="0" applyAlignment="0" applyProtection="0"/>
    <xf numFmtId="0" fontId="71" fillId="56"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3" fillId="25" borderId="0" applyNumberFormat="0" applyBorder="0" applyAlignment="0" applyProtection="0"/>
    <xf numFmtId="0" fontId="71" fillId="56" borderId="0" applyNumberFormat="0" applyBorder="0" applyAlignment="0" applyProtection="0"/>
    <xf numFmtId="0" fontId="71" fillId="56" borderId="0" applyNumberFormat="0" applyBorder="0" applyAlignment="0" applyProtection="0"/>
    <xf numFmtId="0" fontId="71" fillId="58" borderId="0" applyNumberFormat="0" applyBorder="0" applyAlignment="0" applyProtection="0"/>
    <xf numFmtId="0" fontId="3" fillId="29" borderId="0" applyNumberFormat="0" applyBorder="0" applyAlignment="0" applyProtection="0"/>
    <xf numFmtId="0" fontId="3" fillId="29" borderId="0" applyNumberFormat="0" applyBorder="0" applyAlignment="0" applyProtection="0"/>
    <xf numFmtId="0" fontId="3" fillId="29" borderId="0" applyNumberFormat="0" applyBorder="0" applyAlignment="0" applyProtection="0"/>
    <xf numFmtId="0" fontId="3" fillId="29" borderId="0" applyNumberFormat="0" applyBorder="0" applyAlignment="0" applyProtection="0"/>
    <xf numFmtId="0" fontId="3" fillId="29" borderId="0" applyNumberFormat="0" applyBorder="0" applyAlignment="0" applyProtection="0"/>
    <xf numFmtId="0" fontId="3" fillId="29" borderId="0" applyNumberFormat="0" applyBorder="0" applyAlignment="0" applyProtection="0"/>
    <xf numFmtId="0" fontId="3" fillId="29" borderId="0" applyNumberFormat="0" applyBorder="0" applyAlignment="0" applyProtection="0"/>
    <xf numFmtId="0" fontId="3" fillId="29" borderId="0" applyNumberFormat="0" applyBorder="0" applyAlignment="0" applyProtection="0"/>
    <xf numFmtId="0" fontId="3" fillId="29" borderId="0" applyNumberFormat="0" applyBorder="0" applyAlignment="0" applyProtection="0"/>
    <xf numFmtId="0" fontId="3" fillId="29" borderId="0" applyNumberFormat="0" applyBorder="0" applyAlignment="0" applyProtection="0"/>
    <xf numFmtId="0" fontId="71" fillId="58" borderId="0" applyNumberFormat="0" applyBorder="0" applyAlignment="0" applyProtection="0"/>
    <xf numFmtId="0" fontId="71" fillId="58" borderId="0" applyNumberFormat="0" applyBorder="0" applyAlignment="0" applyProtection="0"/>
    <xf numFmtId="0" fontId="71" fillId="52" borderId="0" applyNumberFormat="0" applyBorder="0" applyAlignment="0" applyProtection="0"/>
    <xf numFmtId="0" fontId="3" fillId="33" borderId="0" applyNumberFormat="0" applyBorder="0" applyAlignment="0" applyProtection="0"/>
    <xf numFmtId="0" fontId="3" fillId="33" borderId="0" applyNumberFormat="0" applyBorder="0" applyAlignment="0" applyProtection="0"/>
    <xf numFmtId="0" fontId="3" fillId="33" borderId="0" applyNumberFormat="0" applyBorder="0" applyAlignment="0" applyProtection="0"/>
    <xf numFmtId="0" fontId="3" fillId="33" borderId="0" applyNumberFormat="0" applyBorder="0" applyAlignment="0" applyProtection="0"/>
    <xf numFmtId="0" fontId="3" fillId="33" borderId="0" applyNumberFormat="0" applyBorder="0" applyAlignment="0" applyProtection="0"/>
    <xf numFmtId="0" fontId="3" fillId="33" borderId="0" applyNumberFormat="0" applyBorder="0" applyAlignment="0" applyProtection="0"/>
    <xf numFmtId="0" fontId="3" fillId="33" borderId="0" applyNumberFormat="0" applyBorder="0" applyAlignment="0" applyProtection="0"/>
    <xf numFmtId="0" fontId="3" fillId="33" borderId="0" applyNumberFormat="0" applyBorder="0" applyAlignment="0" applyProtection="0"/>
    <xf numFmtId="0" fontId="3" fillId="33" borderId="0" applyNumberFormat="0" applyBorder="0" applyAlignment="0" applyProtection="0"/>
    <xf numFmtId="0" fontId="3" fillId="33" borderId="0" applyNumberFormat="0" applyBorder="0" applyAlignment="0" applyProtection="0"/>
    <xf numFmtId="0" fontId="71" fillId="52" borderId="0" applyNumberFormat="0" applyBorder="0" applyAlignment="0" applyProtection="0"/>
    <xf numFmtId="0" fontId="71" fillId="52" borderId="0" applyNumberFormat="0" applyBorder="0" applyAlignment="0" applyProtection="0"/>
    <xf numFmtId="0" fontId="71" fillId="55" borderId="0" applyNumberFormat="0" applyBorder="0" applyAlignment="0" applyProtection="0"/>
    <xf numFmtId="0" fontId="3" fillId="37" borderId="0" applyNumberFormat="0" applyBorder="0" applyAlignment="0" applyProtection="0"/>
    <xf numFmtId="0" fontId="3" fillId="37" borderId="0" applyNumberFormat="0" applyBorder="0" applyAlignment="0" applyProtection="0"/>
    <xf numFmtId="0" fontId="3" fillId="37" borderId="0" applyNumberFormat="0" applyBorder="0" applyAlignment="0" applyProtection="0"/>
    <xf numFmtId="0" fontId="3" fillId="37" borderId="0" applyNumberFormat="0" applyBorder="0" applyAlignment="0" applyProtection="0"/>
    <xf numFmtId="0" fontId="3" fillId="37" borderId="0" applyNumberFormat="0" applyBorder="0" applyAlignment="0" applyProtection="0"/>
    <xf numFmtId="0" fontId="3" fillId="37" borderId="0" applyNumberFormat="0" applyBorder="0" applyAlignment="0" applyProtection="0"/>
    <xf numFmtId="0" fontId="3" fillId="37" borderId="0" applyNumberFormat="0" applyBorder="0" applyAlignment="0" applyProtection="0"/>
    <xf numFmtId="0" fontId="3" fillId="37" borderId="0" applyNumberFormat="0" applyBorder="0" applyAlignment="0" applyProtection="0"/>
    <xf numFmtId="0" fontId="3" fillId="37" borderId="0" applyNumberFormat="0" applyBorder="0" applyAlignment="0" applyProtection="0"/>
    <xf numFmtId="0" fontId="3" fillId="37" borderId="0" applyNumberFormat="0" applyBorder="0" applyAlignment="0" applyProtection="0"/>
    <xf numFmtId="0" fontId="71" fillId="55" borderId="0" applyNumberFormat="0" applyBorder="0" applyAlignment="0" applyProtection="0"/>
    <xf numFmtId="0" fontId="71" fillId="55" borderId="0" applyNumberFormat="0" applyBorder="0" applyAlignment="0" applyProtection="0"/>
    <xf numFmtId="0" fontId="71" fillId="59" borderId="0" applyNumberFormat="0" applyBorder="0" applyAlignment="0" applyProtection="0"/>
    <xf numFmtId="0" fontId="3" fillId="41" borderId="0" applyNumberFormat="0" applyBorder="0" applyAlignment="0" applyProtection="0"/>
    <xf numFmtId="0" fontId="3" fillId="41" borderId="0" applyNumberFormat="0" applyBorder="0" applyAlignment="0" applyProtection="0"/>
    <xf numFmtId="0" fontId="3" fillId="41" borderId="0" applyNumberFormat="0" applyBorder="0" applyAlignment="0" applyProtection="0"/>
    <xf numFmtId="0" fontId="3" fillId="41" borderId="0" applyNumberFormat="0" applyBorder="0" applyAlignment="0" applyProtection="0"/>
    <xf numFmtId="0" fontId="3" fillId="41" borderId="0" applyNumberFormat="0" applyBorder="0" applyAlignment="0" applyProtection="0"/>
    <xf numFmtId="0" fontId="3" fillId="41" borderId="0" applyNumberFormat="0" applyBorder="0" applyAlignment="0" applyProtection="0"/>
    <xf numFmtId="0" fontId="3" fillId="41" borderId="0" applyNumberFormat="0" applyBorder="0" applyAlignment="0" applyProtection="0"/>
    <xf numFmtId="0" fontId="3" fillId="41" borderId="0" applyNumberFormat="0" applyBorder="0" applyAlignment="0" applyProtection="0"/>
    <xf numFmtId="0" fontId="3" fillId="41" borderId="0" applyNumberFormat="0" applyBorder="0" applyAlignment="0" applyProtection="0"/>
    <xf numFmtId="0" fontId="3" fillId="41" borderId="0" applyNumberFormat="0" applyBorder="0" applyAlignment="0" applyProtection="0"/>
    <xf numFmtId="0" fontId="71" fillId="59" borderId="0" applyNumberFormat="0" applyBorder="0" applyAlignment="0" applyProtection="0"/>
    <xf numFmtId="0" fontId="71" fillId="59"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1" fillId="53" borderId="0" applyNumberFormat="0" applyBorder="0" applyAlignment="0" applyProtection="0"/>
    <xf numFmtId="0" fontId="71" fillId="53" borderId="0" applyNumberFormat="0" applyBorder="0" applyAlignment="0" applyProtection="0"/>
    <xf numFmtId="0" fontId="72" fillId="60" borderId="0" applyNumberFormat="0" applyBorder="0" applyAlignment="0" applyProtection="0"/>
    <xf numFmtId="0" fontId="71" fillId="53"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3" fillId="61" borderId="0" applyNumberFormat="0" applyBorder="0" applyAlignment="0" applyProtection="0"/>
    <xf numFmtId="0" fontId="72" fillId="56" borderId="0" applyNumberFormat="0" applyBorder="0" applyAlignment="0" applyProtection="0"/>
    <xf numFmtId="0" fontId="72" fillId="56" borderId="0" applyNumberFormat="0" applyBorder="0" applyAlignment="0" applyProtection="0"/>
    <xf numFmtId="0" fontId="71" fillId="48" borderId="0" applyNumberFormat="0" applyBorder="0" applyAlignment="0" applyProtection="0"/>
    <xf numFmtId="0" fontId="71" fillId="48" borderId="0" applyNumberFormat="0" applyBorder="0" applyAlignment="0" applyProtection="0"/>
    <xf numFmtId="0" fontId="72" fillId="56" borderId="0" applyNumberFormat="0" applyBorder="0" applyAlignment="0" applyProtection="0"/>
    <xf numFmtId="0" fontId="71" fillId="48" borderId="0" applyNumberFormat="0" applyBorder="0" applyAlignment="0" applyProtection="0"/>
    <xf numFmtId="0" fontId="72" fillId="56" borderId="0" applyNumberFormat="0" applyBorder="0" applyAlignment="0" applyProtection="0"/>
    <xf numFmtId="0" fontId="72" fillId="56" borderId="0" applyNumberFormat="0" applyBorder="0" applyAlignment="0" applyProtection="0"/>
    <xf numFmtId="0" fontId="72" fillId="56" borderId="0" applyNumberFormat="0" applyBorder="0" applyAlignment="0" applyProtection="0"/>
    <xf numFmtId="0" fontId="72" fillId="56" borderId="0" applyNumberFormat="0" applyBorder="0" applyAlignment="0" applyProtection="0"/>
    <xf numFmtId="0" fontId="73" fillId="56" borderId="0" applyNumberFormat="0" applyBorder="0" applyAlignment="0" applyProtection="0"/>
    <xf numFmtId="0" fontId="72" fillId="57" borderId="0" applyNumberFormat="0" applyBorder="0" applyAlignment="0" applyProtection="0"/>
    <xf numFmtId="0" fontId="72" fillId="57" borderId="0" applyNumberFormat="0" applyBorder="0" applyAlignment="0" applyProtection="0"/>
    <xf numFmtId="0" fontId="71" fillId="48" borderId="0" applyNumberFormat="0" applyBorder="0" applyAlignment="0" applyProtection="0"/>
    <xf numFmtId="0" fontId="71" fillId="48" borderId="0" applyNumberFormat="0" applyBorder="0" applyAlignment="0" applyProtection="0"/>
    <xf numFmtId="0" fontId="72" fillId="57" borderId="0" applyNumberFormat="0" applyBorder="0" applyAlignment="0" applyProtection="0"/>
    <xf numFmtId="0" fontId="71" fillId="48" borderId="0" applyNumberFormat="0" applyBorder="0" applyAlignment="0" applyProtection="0"/>
    <xf numFmtId="0" fontId="72" fillId="57" borderId="0" applyNumberFormat="0" applyBorder="0" applyAlignment="0" applyProtection="0"/>
    <xf numFmtId="0" fontId="72" fillId="57" borderId="0" applyNumberFormat="0" applyBorder="0" applyAlignment="0" applyProtection="0"/>
    <xf numFmtId="0" fontId="72" fillId="57" borderId="0" applyNumberFormat="0" applyBorder="0" applyAlignment="0" applyProtection="0"/>
    <xf numFmtId="0" fontId="72" fillId="57" borderId="0" applyNumberFormat="0" applyBorder="0" applyAlignment="0" applyProtection="0"/>
    <xf numFmtId="0" fontId="73" fillId="58" borderId="0" applyNumberFormat="0" applyBorder="0" applyAlignment="0" applyProtection="0"/>
    <xf numFmtId="0" fontId="72" fillId="54" borderId="0" applyNumberFormat="0" applyBorder="0" applyAlignment="0" applyProtection="0"/>
    <xf numFmtId="0" fontId="72" fillId="54" borderId="0" applyNumberFormat="0" applyBorder="0" applyAlignment="0" applyProtection="0"/>
    <xf numFmtId="0" fontId="71" fillId="50" borderId="0" applyNumberFormat="0" applyBorder="0" applyAlignment="0" applyProtection="0"/>
    <xf numFmtId="0" fontId="71" fillId="50" borderId="0" applyNumberFormat="0" applyBorder="0" applyAlignment="0" applyProtection="0"/>
    <xf numFmtId="0" fontId="72" fillId="54" borderId="0" applyNumberFormat="0" applyBorder="0" applyAlignment="0" applyProtection="0"/>
    <xf numFmtId="0" fontId="71" fillId="50" borderId="0" applyNumberFormat="0" applyBorder="0" applyAlignment="0" applyProtection="0"/>
    <xf numFmtId="0" fontId="72" fillId="54" borderId="0" applyNumberFormat="0" applyBorder="0" applyAlignment="0" applyProtection="0"/>
    <xf numFmtId="0" fontId="72" fillId="54" borderId="0" applyNumberFormat="0" applyBorder="0" applyAlignment="0" applyProtection="0"/>
    <xf numFmtId="0" fontId="72" fillId="54" borderId="0" applyNumberFormat="0" applyBorder="0" applyAlignment="0" applyProtection="0"/>
    <xf numFmtId="0" fontId="72" fillId="54" borderId="0" applyNumberFormat="0" applyBorder="0" applyAlignment="0" applyProtection="0"/>
    <xf numFmtId="0" fontId="73" fillId="62"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1" fillId="53" borderId="0" applyNumberFormat="0" applyBorder="0" applyAlignment="0" applyProtection="0"/>
    <xf numFmtId="0" fontId="71" fillId="53" borderId="0" applyNumberFormat="0" applyBorder="0" applyAlignment="0" applyProtection="0"/>
    <xf numFmtId="0" fontId="72" fillId="60" borderId="0" applyNumberFormat="0" applyBorder="0" applyAlignment="0" applyProtection="0"/>
    <xf numFmtId="0" fontId="71" fillId="53"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3" fillId="60" borderId="0" applyNumberFormat="0" applyBorder="0" applyAlignment="0" applyProtection="0"/>
    <xf numFmtId="0" fontId="72" fillId="47" borderId="0" applyNumberFormat="0" applyBorder="0" applyAlignment="0" applyProtection="0"/>
    <xf numFmtId="0" fontId="72" fillId="47" borderId="0" applyNumberFormat="0" applyBorder="0" applyAlignment="0" applyProtection="0"/>
    <xf numFmtId="0" fontId="71" fillId="63" borderId="0" applyNumberFormat="0" applyBorder="0" applyAlignment="0" applyProtection="0"/>
    <xf numFmtId="0" fontId="71" fillId="63" borderId="0" applyNumberFormat="0" applyBorder="0" applyAlignment="0" applyProtection="0"/>
    <xf numFmtId="0" fontId="72" fillId="47" borderId="0" applyNumberFormat="0" applyBorder="0" applyAlignment="0" applyProtection="0"/>
    <xf numFmtId="0" fontId="71" fillId="63" borderId="0" applyNumberFormat="0" applyBorder="0" applyAlignment="0" applyProtection="0"/>
    <xf numFmtId="0" fontId="72" fillId="47" borderId="0" applyNumberFormat="0" applyBorder="0" applyAlignment="0" applyProtection="0"/>
    <xf numFmtId="0" fontId="72" fillId="47" borderId="0" applyNumberFormat="0" applyBorder="0" applyAlignment="0" applyProtection="0"/>
    <xf numFmtId="0" fontId="72" fillId="47" borderId="0" applyNumberFormat="0" applyBorder="0" applyAlignment="0" applyProtection="0"/>
    <xf numFmtId="0" fontId="72" fillId="47" borderId="0" applyNumberFormat="0" applyBorder="0" applyAlignment="0" applyProtection="0"/>
    <xf numFmtId="0" fontId="73" fillId="48" borderId="0" applyNumberFormat="0" applyBorder="0" applyAlignment="0" applyProtection="0"/>
    <xf numFmtId="0" fontId="73" fillId="61" borderId="0" applyNumberFormat="0" applyBorder="0" applyAlignment="0" applyProtection="0"/>
    <xf numFmtId="0" fontId="55" fillId="22" borderId="0" applyNumberFormat="0" applyBorder="0" applyAlignment="0" applyProtection="0"/>
    <xf numFmtId="0" fontId="55" fillId="22" borderId="0" applyNumberFormat="0" applyBorder="0" applyAlignment="0" applyProtection="0"/>
    <xf numFmtId="0" fontId="55" fillId="22" borderId="0" applyNumberFormat="0" applyBorder="0" applyAlignment="0" applyProtection="0"/>
    <xf numFmtId="0" fontId="73" fillId="61" borderId="0" applyNumberFormat="0" applyBorder="0" applyAlignment="0" applyProtection="0"/>
    <xf numFmtId="0" fontId="73" fillId="61" borderId="0" applyNumberFormat="0" applyBorder="0" applyAlignment="0" applyProtection="0"/>
    <xf numFmtId="0" fontId="73" fillId="56" borderId="0" applyNumberFormat="0" applyBorder="0" applyAlignment="0" applyProtection="0"/>
    <xf numFmtId="0" fontId="55" fillId="26" borderId="0" applyNumberFormat="0" applyBorder="0" applyAlignment="0" applyProtection="0"/>
    <xf numFmtId="0" fontId="55" fillId="26" borderId="0" applyNumberFormat="0" applyBorder="0" applyAlignment="0" applyProtection="0"/>
    <xf numFmtId="0" fontId="55" fillId="26" borderId="0" applyNumberFormat="0" applyBorder="0" applyAlignment="0" applyProtection="0"/>
    <xf numFmtId="0" fontId="73" fillId="56" borderId="0" applyNumberFormat="0" applyBorder="0" applyAlignment="0" applyProtection="0"/>
    <xf numFmtId="0" fontId="73" fillId="56" borderId="0" applyNumberFormat="0" applyBorder="0" applyAlignment="0" applyProtection="0"/>
    <xf numFmtId="0" fontId="73" fillId="58" borderId="0" applyNumberFormat="0" applyBorder="0" applyAlignment="0" applyProtection="0"/>
    <xf numFmtId="0" fontId="55" fillId="30" borderId="0" applyNumberFormat="0" applyBorder="0" applyAlignment="0" applyProtection="0"/>
    <xf numFmtId="0" fontId="55" fillId="30" borderId="0" applyNumberFormat="0" applyBorder="0" applyAlignment="0" applyProtection="0"/>
    <xf numFmtId="0" fontId="55" fillId="30" borderId="0" applyNumberFormat="0" applyBorder="0" applyAlignment="0" applyProtection="0"/>
    <xf numFmtId="0" fontId="73" fillId="58" borderId="0" applyNumberFormat="0" applyBorder="0" applyAlignment="0" applyProtection="0"/>
    <xf numFmtId="0" fontId="73" fillId="58" borderId="0" applyNumberFormat="0" applyBorder="0" applyAlignment="0" applyProtection="0"/>
    <xf numFmtId="0" fontId="73" fillId="62" borderId="0" applyNumberFormat="0" applyBorder="0" applyAlignment="0" applyProtection="0"/>
    <xf numFmtId="0" fontId="55" fillId="34" borderId="0" applyNumberFormat="0" applyBorder="0" applyAlignment="0" applyProtection="0"/>
    <xf numFmtId="0" fontId="55" fillId="34" borderId="0" applyNumberFormat="0" applyBorder="0" applyAlignment="0" applyProtection="0"/>
    <xf numFmtId="0" fontId="55" fillId="34" borderId="0" applyNumberFormat="0" applyBorder="0" applyAlignment="0" applyProtection="0"/>
    <xf numFmtId="0" fontId="73" fillId="62" borderId="0" applyNumberFormat="0" applyBorder="0" applyAlignment="0" applyProtection="0"/>
    <xf numFmtId="0" fontId="73" fillId="62" borderId="0" applyNumberFormat="0" applyBorder="0" applyAlignment="0" applyProtection="0"/>
    <xf numFmtId="0" fontId="73" fillId="60" borderId="0" applyNumberFormat="0" applyBorder="0" applyAlignment="0" applyProtection="0"/>
    <xf numFmtId="0" fontId="55" fillId="38" borderId="0" applyNumberFormat="0" applyBorder="0" applyAlignment="0" applyProtection="0"/>
    <xf numFmtId="0" fontId="55" fillId="38" borderId="0" applyNumberFormat="0" applyBorder="0" applyAlignment="0" applyProtection="0"/>
    <xf numFmtId="0" fontId="55" fillId="38" borderId="0" applyNumberFormat="0" applyBorder="0" applyAlignment="0" applyProtection="0"/>
    <xf numFmtId="0" fontId="73" fillId="60" borderId="0" applyNumberFormat="0" applyBorder="0" applyAlignment="0" applyProtection="0"/>
    <xf numFmtId="0" fontId="73" fillId="60" borderId="0" applyNumberFormat="0" applyBorder="0" applyAlignment="0" applyProtection="0"/>
    <xf numFmtId="0" fontId="73" fillId="48" borderId="0" applyNumberFormat="0" applyBorder="0" applyAlignment="0" applyProtection="0"/>
    <xf numFmtId="0" fontId="55" fillId="42" borderId="0" applyNumberFormat="0" applyBorder="0" applyAlignment="0" applyProtection="0"/>
    <xf numFmtId="0" fontId="55" fillId="42" borderId="0" applyNumberFormat="0" applyBorder="0" applyAlignment="0" applyProtection="0"/>
    <xf numFmtId="0" fontId="55" fillId="42" borderId="0" applyNumberFormat="0" applyBorder="0" applyAlignment="0" applyProtection="0"/>
    <xf numFmtId="0" fontId="73" fillId="48" borderId="0" applyNumberFormat="0" applyBorder="0" applyAlignment="0" applyProtection="0"/>
    <xf numFmtId="0" fontId="73" fillId="48" borderId="0" applyNumberFormat="0" applyBorder="0" applyAlignment="0" applyProtection="0"/>
    <xf numFmtId="37" fontId="74" fillId="0" borderId="0">
      <alignment horizontal="center"/>
    </xf>
    <xf numFmtId="0" fontId="72" fillId="60" borderId="0" applyNumberFormat="0" applyBorder="0" applyAlignment="0" applyProtection="0"/>
    <xf numFmtId="0" fontId="72" fillId="60" borderId="0" applyNumberFormat="0" applyBorder="0" applyAlignment="0" applyProtection="0"/>
    <xf numFmtId="0" fontId="71" fillId="64" borderId="0" applyNumberFormat="0" applyBorder="0" applyAlignment="0" applyProtection="0"/>
    <xf numFmtId="0" fontId="71" fillId="64" borderId="0" applyNumberFormat="0" applyBorder="0" applyAlignment="0" applyProtection="0"/>
    <xf numFmtId="0" fontId="72" fillId="60" borderId="0" applyNumberFormat="0" applyBorder="0" applyAlignment="0" applyProtection="0"/>
    <xf numFmtId="0" fontId="71" fillId="64"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3" fillId="65" borderId="0" applyNumberFormat="0" applyBorder="0" applyAlignment="0" applyProtection="0"/>
    <xf numFmtId="0" fontId="72" fillId="66" borderId="0" applyNumberFormat="0" applyBorder="0" applyAlignment="0" applyProtection="0"/>
    <xf numFmtId="0" fontId="72" fillId="66" borderId="0" applyNumberFormat="0" applyBorder="0" applyAlignment="0" applyProtection="0"/>
    <xf numFmtId="0" fontId="71" fillId="67" borderId="0" applyNumberFormat="0" applyBorder="0" applyAlignment="0" applyProtection="0"/>
    <xf numFmtId="0" fontId="71" fillId="67" borderId="0" applyNumberFormat="0" applyBorder="0" applyAlignment="0" applyProtection="0"/>
    <xf numFmtId="0" fontId="72" fillId="66" borderId="0" applyNumberFormat="0" applyBorder="0" applyAlignment="0" applyProtection="0"/>
    <xf numFmtId="0" fontId="71" fillId="67" borderId="0" applyNumberFormat="0" applyBorder="0" applyAlignment="0" applyProtection="0"/>
    <xf numFmtId="0" fontId="72" fillId="66" borderId="0" applyNumberFormat="0" applyBorder="0" applyAlignment="0" applyProtection="0"/>
    <xf numFmtId="0" fontId="72" fillId="66" borderId="0" applyNumberFormat="0" applyBorder="0" applyAlignment="0" applyProtection="0"/>
    <xf numFmtId="0" fontId="72" fillId="66" borderId="0" applyNumberFormat="0" applyBorder="0" applyAlignment="0" applyProtection="0"/>
    <xf numFmtId="0" fontId="72" fillId="66" borderId="0" applyNumberFormat="0" applyBorder="0" applyAlignment="0" applyProtection="0"/>
    <xf numFmtId="0" fontId="73" fillId="66" borderId="0" applyNumberFormat="0" applyBorder="0" applyAlignment="0" applyProtection="0"/>
    <xf numFmtId="0" fontId="72" fillId="68" borderId="0" applyNumberFormat="0" applyBorder="0" applyAlignment="0" applyProtection="0"/>
    <xf numFmtId="0" fontId="72" fillId="68" borderId="0" applyNumberFormat="0" applyBorder="0" applyAlignment="0" applyProtection="0"/>
    <xf numFmtId="0" fontId="71" fillId="69" borderId="0" applyNumberFormat="0" applyBorder="0" applyAlignment="0" applyProtection="0"/>
    <xf numFmtId="0" fontId="71" fillId="69" borderId="0" applyNumberFormat="0" applyBorder="0" applyAlignment="0" applyProtection="0"/>
    <xf numFmtId="0" fontId="72" fillId="68" borderId="0" applyNumberFormat="0" applyBorder="0" applyAlignment="0" applyProtection="0"/>
    <xf numFmtId="0" fontId="71" fillId="69" borderId="0" applyNumberFormat="0" applyBorder="0" applyAlignment="0" applyProtection="0"/>
    <xf numFmtId="0" fontId="72" fillId="68" borderId="0" applyNumberFormat="0" applyBorder="0" applyAlignment="0" applyProtection="0"/>
    <xf numFmtId="0" fontId="72" fillId="68" borderId="0" applyNumberFormat="0" applyBorder="0" applyAlignment="0" applyProtection="0"/>
    <xf numFmtId="0" fontId="72" fillId="68" borderId="0" applyNumberFormat="0" applyBorder="0" applyAlignment="0" applyProtection="0"/>
    <xf numFmtId="0" fontId="72" fillId="68" borderId="0" applyNumberFormat="0" applyBorder="0" applyAlignment="0" applyProtection="0"/>
    <xf numFmtId="0" fontId="73" fillId="68" borderId="0" applyNumberFormat="0" applyBorder="0" applyAlignment="0" applyProtection="0"/>
    <xf numFmtId="0" fontId="72" fillId="70" borderId="0" applyNumberFormat="0" applyBorder="0" applyAlignment="0" applyProtection="0"/>
    <xf numFmtId="0" fontId="72" fillId="70" borderId="0" applyNumberFormat="0" applyBorder="0" applyAlignment="0" applyProtection="0"/>
    <xf numFmtId="0" fontId="71" fillId="71" borderId="0" applyNumberFormat="0" applyBorder="0" applyAlignment="0" applyProtection="0"/>
    <xf numFmtId="0" fontId="71" fillId="71" borderId="0" applyNumberFormat="0" applyBorder="0" applyAlignment="0" applyProtection="0"/>
    <xf numFmtId="0" fontId="72" fillId="70" borderId="0" applyNumberFormat="0" applyBorder="0" applyAlignment="0" applyProtection="0"/>
    <xf numFmtId="0" fontId="71" fillId="71" borderId="0" applyNumberFormat="0" applyBorder="0" applyAlignment="0" applyProtection="0"/>
    <xf numFmtId="0" fontId="72" fillId="70" borderId="0" applyNumberFormat="0" applyBorder="0" applyAlignment="0" applyProtection="0"/>
    <xf numFmtId="0" fontId="72" fillId="70" borderId="0" applyNumberFormat="0" applyBorder="0" applyAlignment="0" applyProtection="0"/>
    <xf numFmtId="0" fontId="72" fillId="70" borderId="0" applyNumberFormat="0" applyBorder="0" applyAlignment="0" applyProtection="0"/>
    <xf numFmtId="0" fontId="72" fillId="70" borderId="0" applyNumberFormat="0" applyBorder="0" applyAlignment="0" applyProtection="0"/>
    <xf numFmtId="0" fontId="73" fillId="62"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1" fillId="72" borderId="0" applyNumberFormat="0" applyBorder="0" applyAlignment="0" applyProtection="0"/>
    <xf numFmtId="0" fontId="71" fillId="72" borderId="0" applyNumberFormat="0" applyBorder="0" applyAlignment="0" applyProtection="0"/>
    <xf numFmtId="0" fontId="72" fillId="60" borderId="0" applyNumberFormat="0" applyBorder="0" applyAlignment="0" applyProtection="0"/>
    <xf numFmtId="0" fontId="71" fillId="72"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2" fillId="60" borderId="0" applyNumberFormat="0" applyBorder="0" applyAlignment="0" applyProtection="0"/>
    <xf numFmtId="0" fontId="73" fillId="60" borderId="0" applyNumberFormat="0" applyBorder="0" applyAlignment="0" applyProtection="0"/>
    <xf numFmtId="0" fontId="72" fillId="73" borderId="0" applyNumberFormat="0" applyBorder="0" applyAlignment="0" applyProtection="0"/>
    <xf numFmtId="0" fontId="72" fillId="73" borderId="0" applyNumberFormat="0" applyBorder="0" applyAlignment="0" applyProtection="0"/>
    <xf numFmtId="0" fontId="71" fillId="63" borderId="0" applyNumberFormat="0" applyBorder="0" applyAlignment="0" applyProtection="0"/>
    <xf numFmtId="0" fontId="71" fillId="63" borderId="0" applyNumberFormat="0" applyBorder="0" applyAlignment="0" applyProtection="0"/>
    <xf numFmtId="0" fontId="72" fillId="73" borderId="0" applyNumberFormat="0" applyBorder="0" applyAlignment="0" applyProtection="0"/>
    <xf numFmtId="0" fontId="71" fillId="63" borderId="0" applyNumberFormat="0" applyBorder="0" applyAlignment="0" applyProtection="0"/>
    <xf numFmtId="0" fontId="72" fillId="73" borderId="0" applyNumberFormat="0" applyBorder="0" applyAlignment="0" applyProtection="0"/>
    <xf numFmtId="0" fontId="72" fillId="73" borderId="0" applyNumberFormat="0" applyBorder="0" applyAlignment="0" applyProtection="0"/>
    <xf numFmtId="0" fontId="72" fillId="73" borderId="0" applyNumberFormat="0" applyBorder="0" applyAlignment="0" applyProtection="0"/>
    <xf numFmtId="0" fontId="72" fillId="73" borderId="0" applyNumberFormat="0" applyBorder="0" applyAlignment="0" applyProtection="0"/>
    <xf numFmtId="0" fontId="73" fillId="73" borderId="0" applyNumberFormat="0" applyBorder="0" applyAlignment="0" applyProtection="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8" fillId="0" borderId="0"/>
    <xf numFmtId="0" fontId="7" fillId="0" borderId="0"/>
    <xf numFmtId="0" fontId="8" fillId="0" borderId="0"/>
    <xf numFmtId="0" fontId="75" fillId="52" borderId="0" applyNumberFormat="0" applyBorder="0" applyAlignment="0" applyProtection="0"/>
    <xf numFmtId="0" fontId="75" fillId="52" borderId="0" applyNumberFormat="0" applyBorder="0" applyAlignment="0" applyProtection="0"/>
    <xf numFmtId="0" fontId="76" fillId="58" borderId="0" applyNumberFormat="0" applyBorder="0" applyAlignment="0" applyProtection="0"/>
    <xf numFmtId="0" fontId="76" fillId="58" borderId="0" applyNumberFormat="0" applyBorder="0" applyAlignment="0" applyProtection="0"/>
    <xf numFmtId="0" fontId="75" fillId="52" borderId="0" applyNumberFormat="0" applyBorder="0" applyAlignment="0" applyProtection="0"/>
    <xf numFmtId="0" fontId="76" fillId="58"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5" fillId="52" borderId="0" applyNumberFormat="0" applyBorder="0" applyAlignment="0" applyProtection="0"/>
    <xf numFmtId="0" fontId="77" fillId="44" borderId="0" applyNumberFormat="0" applyBorder="0" applyAlignment="0" applyProtection="0"/>
    <xf numFmtId="0" fontId="78" fillId="0" borderId="0" applyNumberFormat="0" applyFill="0" applyBorder="0" applyAlignment="0" applyProtection="0"/>
    <xf numFmtId="0" fontId="65" fillId="0" borderId="0">
      <alignment vertical="center"/>
    </xf>
    <xf numFmtId="0" fontId="79" fillId="50" borderId="0" applyNumberFormat="0" applyBorder="0" applyAlignment="0" applyProtection="0"/>
    <xf numFmtId="0" fontId="48" fillId="12" borderId="0" applyNumberFormat="0" applyBorder="0" applyAlignment="0" applyProtection="0"/>
    <xf numFmtId="0" fontId="48" fillId="12" borderId="0" applyNumberFormat="0" applyBorder="0" applyAlignment="0" applyProtection="0"/>
    <xf numFmtId="0" fontId="48" fillId="12" borderId="0" applyNumberFormat="0" applyBorder="0" applyAlignment="0" applyProtection="0"/>
    <xf numFmtId="0" fontId="79" fillId="50" borderId="0" applyNumberFormat="0" applyBorder="0" applyAlignment="0" applyProtection="0"/>
    <xf numFmtId="0" fontId="79" fillId="50" borderId="0" applyNumberFormat="0" applyBorder="0" applyAlignment="0" applyProtection="0"/>
    <xf numFmtId="0" fontId="80" fillId="44" borderId="28" applyNumberFormat="0" applyAlignment="0" applyProtection="0"/>
    <xf numFmtId="0" fontId="80" fillId="44" borderId="28" applyNumberFormat="0" applyAlignment="0" applyProtection="0"/>
    <xf numFmtId="0" fontId="80" fillId="44" borderId="28" applyNumberFormat="0" applyAlignment="0" applyProtection="0"/>
    <xf numFmtId="0" fontId="81" fillId="66" borderId="28" applyNumberFormat="0" applyAlignment="0" applyProtection="0"/>
    <xf numFmtId="0" fontId="81" fillId="66" borderId="28" applyNumberFormat="0" applyAlignment="0" applyProtection="0"/>
    <xf numFmtId="0" fontId="81" fillId="66" borderId="28" applyNumberFormat="0" applyAlignment="0" applyProtection="0"/>
    <xf numFmtId="0" fontId="81" fillId="66" borderId="28" applyNumberFormat="0" applyAlignment="0" applyProtection="0"/>
    <xf numFmtId="0" fontId="80" fillId="44" borderId="28" applyNumberFormat="0" applyAlignment="0" applyProtection="0"/>
    <xf numFmtId="0" fontId="80" fillId="44" borderId="28" applyNumberFormat="0" applyAlignment="0" applyProtection="0"/>
    <xf numFmtId="0" fontId="80" fillId="44" borderId="28" applyNumberFormat="0" applyAlignment="0" applyProtection="0"/>
    <xf numFmtId="0" fontId="81" fillId="66" borderId="28" applyNumberFormat="0" applyAlignment="0" applyProtection="0"/>
    <xf numFmtId="0" fontId="81" fillId="66" borderId="28" applyNumberFormat="0" applyAlignment="0" applyProtection="0"/>
    <xf numFmtId="0" fontId="80" fillId="44" borderId="28" applyNumberFormat="0" applyAlignment="0" applyProtection="0"/>
    <xf numFmtId="0" fontId="80" fillId="44" borderId="28" applyNumberFormat="0" applyAlignment="0" applyProtection="0"/>
    <xf numFmtId="0" fontId="80" fillId="44" borderId="28" applyNumberFormat="0" applyAlignment="0" applyProtection="0"/>
    <xf numFmtId="0" fontId="80" fillId="44" borderId="28" applyNumberFormat="0" applyAlignment="0" applyProtection="0"/>
    <xf numFmtId="0" fontId="80" fillId="44" borderId="28" applyNumberFormat="0" applyAlignment="0" applyProtection="0"/>
    <xf numFmtId="0" fontId="80" fillId="44" borderId="28" applyNumberFormat="0" applyAlignment="0" applyProtection="0"/>
    <xf numFmtId="0" fontId="80" fillId="44" borderId="28" applyNumberFormat="0" applyAlignment="0" applyProtection="0"/>
    <xf numFmtId="0" fontId="80" fillId="4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52" fillId="16" borderId="21" applyNumberFormat="0" applyAlignment="0" applyProtection="0"/>
    <xf numFmtId="0" fontId="82" fillId="54" borderId="28" applyNumberFormat="0" applyAlignment="0" applyProtection="0"/>
    <xf numFmtId="0" fontId="52" fillId="16" borderId="21" applyNumberFormat="0" applyAlignment="0" applyProtection="0"/>
    <xf numFmtId="0" fontId="52" fillId="16" borderId="21"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2" fillId="54" borderId="28" applyNumberFormat="0" applyAlignment="0" applyProtection="0"/>
    <xf numFmtId="0" fontId="8" fillId="0" borderId="0"/>
    <xf numFmtId="0" fontId="83" fillId="74" borderId="29" applyNumberFormat="0" applyAlignment="0" applyProtection="0"/>
    <xf numFmtId="0" fontId="25" fillId="17" borderId="24" applyNumberFormat="0" applyAlignment="0" applyProtection="0"/>
    <xf numFmtId="0" fontId="25" fillId="17" borderId="24" applyNumberFormat="0" applyAlignment="0" applyProtection="0"/>
    <xf numFmtId="0" fontId="25" fillId="17" borderId="24" applyNumberFormat="0" applyAlignment="0" applyProtection="0"/>
    <xf numFmtId="0" fontId="83" fillId="74" borderId="29" applyNumberFormat="0" applyAlignment="0" applyProtection="0"/>
    <xf numFmtId="0" fontId="83" fillId="74" borderId="29" applyNumberFormat="0" applyAlignment="0" applyProtection="0"/>
    <xf numFmtId="0" fontId="84" fillId="0" borderId="30" applyNumberFormat="0" applyFill="0" applyAlignment="0" applyProtection="0"/>
    <xf numFmtId="0" fontId="53" fillId="0" borderId="23" applyNumberFormat="0" applyFill="0" applyAlignment="0" applyProtection="0"/>
    <xf numFmtId="0" fontId="53" fillId="0" borderId="23" applyNumberFormat="0" applyFill="0" applyAlignment="0" applyProtection="0"/>
    <xf numFmtId="0" fontId="53" fillId="0" borderId="23" applyNumberFormat="0" applyFill="0" applyAlignment="0" applyProtection="0"/>
    <xf numFmtId="0" fontId="84" fillId="0" borderId="30" applyNumberFormat="0" applyFill="0" applyAlignment="0" applyProtection="0"/>
    <xf numFmtId="0" fontId="84" fillId="0" borderId="30" applyNumberFormat="0" applyFill="0" applyAlignment="0" applyProtection="0"/>
    <xf numFmtId="1" fontId="85" fillId="0" borderId="0"/>
    <xf numFmtId="0" fontId="86" fillId="74" borderId="29" applyNumberFormat="0" applyAlignment="0" applyProtection="0"/>
    <xf numFmtId="0" fontId="86" fillId="74" borderId="29" applyNumberFormat="0" applyAlignment="0" applyProtection="0"/>
    <xf numFmtId="0" fontId="87" fillId="75" borderId="31" applyNumberFormat="0" applyAlignment="0" applyProtection="0"/>
    <xf numFmtId="0" fontId="87" fillId="75" borderId="31" applyNumberFormat="0" applyAlignment="0" applyProtection="0"/>
    <xf numFmtId="0" fontId="87" fillId="75" borderId="31" applyNumberFormat="0" applyAlignment="0" applyProtection="0"/>
    <xf numFmtId="0" fontId="86" fillId="74" borderId="29" applyNumberFormat="0" applyAlignment="0" applyProtection="0"/>
    <xf numFmtId="0" fontId="87" fillId="75" borderId="31" applyNumberFormat="0" applyAlignment="0" applyProtection="0"/>
    <xf numFmtId="0" fontId="86" fillId="74" borderId="29" applyNumberFormat="0" applyAlignment="0" applyProtection="0"/>
    <xf numFmtId="0" fontId="86" fillId="74" borderId="29" applyNumberFormat="0" applyAlignment="0" applyProtection="0"/>
    <xf numFmtId="0" fontId="87" fillId="75" borderId="31" applyNumberFormat="0" applyAlignment="0" applyProtection="0"/>
    <xf numFmtId="38" fontId="68" fillId="0" borderId="0" applyFont="0" applyFill="0" applyBorder="0" applyAlignment="0" applyProtection="0"/>
    <xf numFmtId="176" fontId="88" fillId="0" borderId="0" applyFill="0" applyBorder="0">
      <alignment horizontal="left"/>
    </xf>
    <xf numFmtId="173" fontId="68" fillId="0" borderId="0" applyFont="0" applyFill="0" applyBorder="0" applyAlignment="0" applyProtection="0"/>
    <xf numFmtId="14" fontId="56" fillId="0" borderId="13" applyFont="0">
      <alignment horizontal="right"/>
    </xf>
    <xf numFmtId="14" fontId="56" fillId="0" borderId="13" applyFont="0">
      <alignment horizontal="right"/>
    </xf>
    <xf numFmtId="14" fontId="56" fillId="0" borderId="13" applyFont="0">
      <alignment horizontal="right"/>
    </xf>
    <xf numFmtId="178" fontId="59" fillId="0" borderId="0"/>
    <xf numFmtId="0" fontId="56" fillId="0" borderId="0"/>
    <xf numFmtId="179" fontId="61" fillId="0" borderId="0"/>
    <xf numFmtId="172" fontId="58" fillId="0" borderId="0" applyFont="0" applyFill="0" applyBorder="0" applyAlignment="0" applyProtection="0">
      <protection locked="0"/>
    </xf>
    <xf numFmtId="0" fontId="89"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73" fillId="65" borderId="0" applyNumberFormat="0" applyBorder="0" applyAlignment="0" applyProtection="0"/>
    <xf numFmtId="0" fontId="55" fillId="19" borderId="0" applyNumberFormat="0" applyBorder="0" applyAlignment="0" applyProtection="0"/>
    <xf numFmtId="0" fontId="55" fillId="19" borderId="0" applyNumberFormat="0" applyBorder="0" applyAlignment="0" applyProtection="0"/>
    <xf numFmtId="0" fontId="55" fillId="19" borderId="0" applyNumberFormat="0" applyBorder="0" applyAlignment="0" applyProtection="0"/>
    <xf numFmtId="0" fontId="73" fillId="65" borderId="0" applyNumberFormat="0" applyBorder="0" applyAlignment="0" applyProtection="0"/>
    <xf numFmtId="0" fontId="73" fillId="65" borderId="0" applyNumberFormat="0" applyBorder="0" applyAlignment="0" applyProtection="0"/>
    <xf numFmtId="0" fontId="73" fillId="66" borderId="0" applyNumberFormat="0" applyBorder="0" applyAlignment="0" applyProtection="0"/>
    <xf numFmtId="0" fontId="55" fillId="23" borderId="0" applyNumberFormat="0" applyBorder="0" applyAlignment="0" applyProtection="0"/>
    <xf numFmtId="0" fontId="55" fillId="23" borderId="0" applyNumberFormat="0" applyBorder="0" applyAlignment="0" applyProtection="0"/>
    <xf numFmtId="0" fontId="55" fillId="23" borderId="0" applyNumberFormat="0" applyBorder="0" applyAlignment="0" applyProtection="0"/>
    <xf numFmtId="0" fontId="73" fillId="66" borderId="0" applyNumberFormat="0" applyBorder="0" applyAlignment="0" applyProtection="0"/>
    <xf numFmtId="0" fontId="73" fillId="66" borderId="0" applyNumberFormat="0" applyBorder="0" applyAlignment="0" applyProtection="0"/>
    <xf numFmtId="0" fontId="73" fillId="68" borderId="0" applyNumberFormat="0" applyBorder="0" applyAlignment="0" applyProtection="0"/>
    <xf numFmtId="0" fontId="55" fillId="27" borderId="0" applyNumberFormat="0" applyBorder="0" applyAlignment="0" applyProtection="0"/>
    <xf numFmtId="0" fontId="55" fillId="27" borderId="0" applyNumberFormat="0" applyBorder="0" applyAlignment="0" applyProtection="0"/>
    <xf numFmtId="0" fontId="55" fillId="27" borderId="0" applyNumberFormat="0" applyBorder="0" applyAlignment="0" applyProtection="0"/>
    <xf numFmtId="0" fontId="73" fillId="68" borderId="0" applyNumberFormat="0" applyBorder="0" applyAlignment="0" applyProtection="0"/>
    <xf numFmtId="0" fontId="73" fillId="68" borderId="0" applyNumberFormat="0" applyBorder="0" applyAlignment="0" applyProtection="0"/>
    <xf numFmtId="0" fontId="73" fillId="62" borderId="0" applyNumberFormat="0" applyBorder="0" applyAlignment="0" applyProtection="0"/>
    <xf numFmtId="0" fontId="55" fillId="31" borderId="0" applyNumberFormat="0" applyBorder="0" applyAlignment="0" applyProtection="0"/>
    <xf numFmtId="0" fontId="55" fillId="31" borderId="0" applyNumberFormat="0" applyBorder="0" applyAlignment="0" applyProtection="0"/>
    <xf numFmtId="0" fontId="55" fillId="31" borderId="0" applyNumberFormat="0" applyBorder="0" applyAlignment="0" applyProtection="0"/>
    <xf numFmtId="0" fontId="73" fillId="62" borderId="0" applyNumberFormat="0" applyBorder="0" applyAlignment="0" applyProtection="0"/>
    <xf numFmtId="0" fontId="73" fillId="62" borderId="0" applyNumberFormat="0" applyBorder="0" applyAlignment="0" applyProtection="0"/>
    <xf numFmtId="0" fontId="73" fillId="60" borderId="0" applyNumberFormat="0" applyBorder="0" applyAlignment="0" applyProtection="0"/>
    <xf numFmtId="0" fontId="55" fillId="35" borderId="0" applyNumberFormat="0" applyBorder="0" applyAlignment="0" applyProtection="0"/>
    <xf numFmtId="0" fontId="55" fillId="35" borderId="0" applyNumberFormat="0" applyBorder="0" applyAlignment="0" applyProtection="0"/>
    <xf numFmtId="0" fontId="55" fillId="35" borderId="0" applyNumberFormat="0" applyBorder="0" applyAlignment="0" applyProtection="0"/>
    <xf numFmtId="0" fontId="73" fillId="60" borderId="0" applyNumberFormat="0" applyBorder="0" applyAlignment="0" applyProtection="0"/>
    <xf numFmtId="0" fontId="73" fillId="60" borderId="0" applyNumberFormat="0" applyBorder="0" applyAlignment="0" applyProtection="0"/>
    <xf numFmtId="0" fontId="73" fillId="73" borderId="0" applyNumberFormat="0" applyBorder="0" applyAlignment="0" applyProtection="0"/>
    <xf numFmtId="0" fontId="55" fillId="39" borderId="0" applyNumberFormat="0" applyBorder="0" applyAlignment="0" applyProtection="0"/>
    <xf numFmtId="0" fontId="55" fillId="39" borderId="0" applyNumberFormat="0" applyBorder="0" applyAlignment="0" applyProtection="0"/>
    <xf numFmtId="0" fontId="55" fillId="39" borderId="0" applyNumberFormat="0" applyBorder="0" applyAlignment="0" applyProtection="0"/>
    <xf numFmtId="0" fontId="73" fillId="73" borderId="0" applyNumberFormat="0" applyBorder="0" applyAlignment="0" applyProtection="0"/>
    <xf numFmtId="0" fontId="73" fillId="73" borderId="0" applyNumberFormat="0" applyBorder="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50" fillId="15" borderId="21" applyNumberFormat="0" applyAlignment="0" applyProtection="0"/>
    <xf numFmtId="0" fontId="70" fillId="47" borderId="28" applyNumberFormat="0" applyAlignment="0" applyProtection="0"/>
    <xf numFmtId="0" fontId="50" fillId="15" borderId="21" applyNumberFormat="0" applyAlignment="0" applyProtection="0"/>
    <xf numFmtId="0" fontId="50" fillId="15" borderId="21"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0" fontId="70" fillId="47" borderId="28" applyNumberFormat="0" applyAlignment="0" applyProtection="0"/>
    <xf numFmtId="180" fontId="8" fillId="0" borderId="0" applyFont="0" applyFill="0" applyBorder="0" applyAlignment="0" applyProtection="0"/>
    <xf numFmtId="181"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81" fontId="8" fillId="0" borderId="0" applyFont="0" applyFill="0" applyBorder="0" applyAlignment="0" applyProtection="0"/>
    <xf numFmtId="0" fontId="8" fillId="0" borderId="0" applyFont="0" applyFill="0" applyBorder="0" applyAlignment="0" applyProtection="0"/>
    <xf numFmtId="181" fontId="8" fillId="0" borderId="0" applyFont="0" applyFill="0" applyBorder="0" applyAlignment="0" applyProtection="0"/>
    <xf numFmtId="181" fontId="8" fillId="0" borderId="0" applyFont="0" applyFill="0" applyBorder="0" applyAlignment="0" applyProtection="0"/>
    <xf numFmtId="181" fontId="8" fillId="0" borderId="0" applyFont="0" applyFill="0" applyBorder="0" applyAlignment="0" applyProtection="0"/>
    <xf numFmtId="181" fontId="8" fillId="0" borderId="0" applyFont="0" applyFill="0" applyBorder="0" applyAlignment="0" applyProtection="0"/>
    <xf numFmtId="0" fontId="8" fillId="0" borderId="0" applyFon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90" fillId="0" borderId="0" applyNumberFormat="0" applyFill="0" applyBorder="0" applyAlignment="0" applyProtection="0"/>
    <xf numFmtId="0" fontId="91"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2" fillId="0" borderId="0">
      <protection locked="0"/>
    </xf>
    <xf numFmtId="0" fontId="92" fillId="0" borderId="0">
      <protection locked="0"/>
    </xf>
    <xf numFmtId="0" fontId="93" fillId="0" borderId="0">
      <protection locked="0"/>
    </xf>
    <xf numFmtId="0" fontId="92" fillId="0" borderId="0">
      <protection locked="0"/>
    </xf>
    <xf numFmtId="0" fontId="92" fillId="0" borderId="0">
      <protection locked="0"/>
    </xf>
    <xf numFmtId="0" fontId="92" fillId="0" borderId="0">
      <protection locked="0"/>
    </xf>
    <xf numFmtId="0" fontId="93" fillId="0" borderId="0">
      <protection locked="0"/>
    </xf>
    <xf numFmtId="182" fontId="61" fillId="0" borderId="0"/>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5" fillId="50" borderId="0" applyNumberFormat="0" applyBorder="0" applyAlignment="0" applyProtection="0"/>
    <xf numFmtId="0" fontId="95" fillId="50" borderId="0" applyNumberFormat="0" applyBorder="0" applyAlignment="0" applyProtection="0"/>
    <xf numFmtId="0" fontId="96" fillId="45" borderId="0" applyNumberFormat="0" applyBorder="0" applyAlignment="0" applyProtection="0"/>
    <xf numFmtId="0" fontId="96" fillId="45" borderId="0" applyNumberFormat="0" applyBorder="0" applyAlignment="0" applyProtection="0"/>
    <xf numFmtId="0" fontId="96" fillId="45" borderId="0" applyNumberFormat="0" applyBorder="0" applyAlignment="0" applyProtection="0"/>
    <xf numFmtId="0" fontId="95" fillId="50" borderId="0" applyNumberFormat="0" applyBorder="0" applyAlignment="0" applyProtection="0"/>
    <xf numFmtId="0" fontId="96" fillId="45"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96" fillId="45" borderId="0" applyNumberFormat="0" applyBorder="0" applyAlignment="0" applyProtection="0"/>
    <xf numFmtId="38" fontId="7" fillId="76" borderId="0" applyNumberFormat="0" applyBorder="0" applyAlignment="0" applyProtection="0"/>
    <xf numFmtId="38" fontId="7" fillId="76" borderId="0" applyNumberFormat="0" applyBorder="0" applyAlignment="0" applyProtection="0"/>
    <xf numFmtId="0" fontId="97" fillId="0" borderId="32" applyNumberFormat="0" applyAlignment="0" applyProtection="0">
      <alignment horizontal="left" vertical="center"/>
    </xf>
    <xf numFmtId="0" fontId="97" fillId="0" borderId="13">
      <alignment horizontal="left" vertical="center"/>
    </xf>
    <xf numFmtId="0" fontId="97" fillId="0" borderId="13">
      <alignment horizontal="left" vertical="center"/>
    </xf>
    <xf numFmtId="0" fontId="97" fillId="0" borderId="13">
      <alignment horizontal="left" vertical="center"/>
    </xf>
    <xf numFmtId="0" fontId="98" fillId="0" borderId="33" applyNumberFormat="0" applyFill="0" applyAlignment="0" applyProtection="0"/>
    <xf numFmtId="0" fontId="98" fillId="0" borderId="33" applyNumberFormat="0" applyFill="0" applyAlignment="0" applyProtection="0"/>
    <xf numFmtId="0" fontId="99" fillId="0" borderId="34" applyNumberFormat="0" applyFill="0" applyAlignment="0" applyProtection="0"/>
    <xf numFmtId="0" fontId="99" fillId="0" borderId="34" applyNumberFormat="0" applyFill="0" applyAlignment="0" applyProtection="0"/>
    <xf numFmtId="0" fontId="98" fillId="0" borderId="33" applyNumberFormat="0" applyFill="0" applyAlignment="0" applyProtection="0"/>
    <xf numFmtId="0" fontId="99" fillId="0" borderId="34" applyNumberFormat="0" applyFill="0" applyAlignment="0" applyProtection="0"/>
    <xf numFmtId="0" fontId="98" fillId="0" borderId="33" applyNumberFormat="0" applyFill="0" applyAlignment="0" applyProtection="0"/>
    <xf numFmtId="0" fontId="98" fillId="0" borderId="33" applyNumberFormat="0" applyFill="0" applyAlignment="0" applyProtection="0"/>
    <xf numFmtId="0" fontId="98" fillId="0" borderId="33" applyNumberFormat="0" applyFill="0" applyAlignment="0" applyProtection="0"/>
    <xf numFmtId="0" fontId="98" fillId="0" borderId="33" applyNumberFormat="0" applyFill="0" applyAlignment="0" applyProtection="0"/>
    <xf numFmtId="0" fontId="100" fillId="0" borderId="35" applyNumberFormat="0" applyFill="0" applyAlignment="0" applyProtection="0"/>
    <xf numFmtId="0" fontId="101" fillId="0" borderId="36" applyNumberFormat="0" applyFill="0" applyAlignment="0" applyProtection="0"/>
    <xf numFmtId="0" fontId="101" fillId="0" borderId="36" applyNumberFormat="0" applyFill="0" applyAlignment="0" applyProtection="0"/>
    <xf numFmtId="0" fontId="102" fillId="0" borderId="37" applyNumberFormat="0" applyFill="0" applyAlignment="0" applyProtection="0"/>
    <xf numFmtId="0" fontId="102" fillId="0" borderId="37" applyNumberFormat="0" applyFill="0" applyAlignment="0" applyProtection="0"/>
    <xf numFmtId="0" fontId="101" fillId="0" borderId="36" applyNumberFormat="0" applyFill="0" applyAlignment="0" applyProtection="0"/>
    <xf numFmtId="0" fontId="102" fillId="0" borderId="37" applyNumberFormat="0" applyFill="0" applyAlignment="0" applyProtection="0"/>
    <xf numFmtId="0" fontId="101" fillId="0" borderId="36" applyNumberFormat="0" applyFill="0" applyAlignment="0" applyProtection="0"/>
    <xf numFmtId="0" fontId="101" fillId="0" borderId="36" applyNumberFormat="0" applyFill="0" applyAlignment="0" applyProtection="0"/>
    <xf numFmtId="0" fontId="101" fillId="0" borderId="36" applyNumberFormat="0" applyFill="0" applyAlignment="0" applyProtection="0"/>
    <xf numFmtId="0" fontId="101" fillId="0" borderId="36" applyNumberFormat="0" applyFill="0" applyAlignment="0" applyProtection="0"/>
    <xf numFmtId="0" fontId="103" fillId="0" borderId="36" applyNumberFormat="0" applyFill="0" applyAlignment="0" applyProtection="0"/>
    <xf numFmtId="0" fontId="104" fillId="0" borderId="38" applyNumberFormat="0" applyFill="0" applyAlignment="0" applyProtection="0"/>
    <xf numFmtId="0" fontId="104" fillId="0" borderId="38" applyNumberFormat="0" applyFill="0" applyAlignment="0" applyProtection="0"/>
    <xf numFmtId="0" fontId="105" fillId="0" borderId="39" applyNumberFormat="0" applyFill="0" applyAlignment="0" applyProtection="0"/>
    <xf numFmtId="0" fontId="105" fillId="0" borderId="39" applyNumberFormat="0" applyFill="0" applyAlignment="0" applyProtection="0"/>
    <xf numFmtId="0" fontId="104" fillId="0" borderId="38" applyNumberFormat="0" applyFill="0" applyAlignment="0" applyProtection="0"/>
    <xf numFmtId="0" fontId="105" fillId="0" borderId="39" applyNumberFormat="0" applyFill="0" applyAlignment="0" applyProtection="0"/>
    <xf numFmtId="0" fontId="104" fillId="0" borderId="38" applyNumberFormat="0" applyFill="0" applyAlignment="0" applyProtection="0"/>
    <xf numFmtId="0" fontId="104" fillId="0" borderId="38" applyNumberFormat="0" applyFill="0" applyAlignment="0" applyProtection="0"/>
    <xf numFmtId="0" fontId="104" fillId="0" borderId="38" applyNumberFormat="0" applyFill="0" applyAlignment="0" applyProtection="0"/>
    <xf numFmtId="0" fontId="104" fillId="0" borderId="38" applyNumberFormat="0" applyFill="0" applyAlignment="0" applyProtection="0"/>
    <xf numFmtId="0" fontId="89" fillId="0" borderId="40" applyNumberFormat="0" applyFill="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0" fontId="104" fillId="0" borderId="0" applyNumberFormat="0" applyFill="0" applyBorder="0" applyAlignment="0" applyProtection="0"/>
    <xf numFmtId="0" fontId="105"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5" fillId="0" borderId="0" applyNumberFormat="0" applyFill="0" applyBorder="0" applyAlignment="0" applyProtection="0"/>
    <xf numFmtId="0" fontId="106" fillId="0" borderId="0" applyNumberFormat="0" applyFill="0" applyBorder="0" applyAlignment="0" applyProtection="0">
      <alignment vertical="top"/>
      <protection locked="0"/>
    </xf>
    <xf numFmtId="0" fontId="106" fillId="0" borderId="0" applyNumberFormat="0" applyFill="0" applyBorder="0" applyAlignment="0" applyProtection="0">
      <alignment vertical="top"/>
      <protection locked="0"/>
    </xf>
    <xf numFmtId="0" fontId="77" fillId="44" borderId="0" applyNumberFormat="0" applyBorder="0" applyAlignment="0" applyProtection="0"/>
    <xf numFmtId="0" fontId="49" fillId="13" borderId="0" applyNumberFormat="0" applyBorder="0" applyAlignment="0" applyProtection="0"/>
    <xf numFmtId="0" fontId="49" fillId="13" borderId="0" applyNumberFormat="0" applyBorder="0" applyAlignment="0" applyProtection="0"/>
    <xf numFmtId="0" fontId="49" fillId="13" borderId="0" applyNumberFormat="0" applyBorder="0" applyAlignment="0" applyProtection="0"/>
    <xf numFmtId="0" fontId="77" fillId="44" borderId="0" applyNumberFormat="0" applyBorder="0" applyAlignment="0" applyProtection="0"/>
    <xf numFmtId="0" fontId="77" fillId="44" borderId="0" applyNumberFormat="0" applyBorder="0" applyAlignment="0" applyProtection="0"/>
    <xf numFmtId="0" fontId="107" fillId="47" borderId="28" applyNumberFormat="0" applyAlignment="0" applyProtection="0"/>
    <xf numFmtId="10" fontId="7" fillId="77" borderId="1" applyNumberFormat="0" applyBorder="0" applyAlignment="0" applyProtection="0"/>
    <xf numFmtId="10" fontId="7" fillId="77" borderId="1" applyNumberFormat="0" applyBorder="0" applyAlignment="0" applyProtection="0"/>
    <xf numFmtId="10" fontId="7" fillId="77" borderId="1" applyNumberFormat="0" applyBorder="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7" fillId="47"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7" fillId="47" borderId="28" applyNumberFormat="0" applyAlignment="0" applyProtection="0"/>
    <xf numFmtId="0" fontId="107" fillId="47"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7" fillId="47" borderId="28" applyNumberFormat="0" applyAlignment="0" applyProtection="0"/>
    <xf numFmtId="0" fontId="107" fillId="47" borderId="28" applyNumberFormat="0" applyAlignment="0" applyProtection="0"/>
    <xf numFmtId="0" fontId="107" fillId="47"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7" fillId="47" borderId="28" applyNumberFormat="0" applyAlignment="0" applyProtection="0"/>
    <xf numFmtId="0" fontId="107" fillId="47"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7" fillId="47" borderId="28" applyNumberFormat="0" applyAlignment="0" applyProtection="0"/>
    <xf numFmtId="0" fontId="107" fillId="47" borderId="28" applyNumberFormat="0" applyAlignment="0" applyProtection="0"/>
    <xf numFmtId="0" fontId="107" fillId="47"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0" fontId="108" fillId="63" borderId="28" applyNumberFormat="0" applyAlignment="0" applyProtection="0"/>
    <xf numFmtId="9" fontId="59" fillId="78" borderId="1" applyProtection="0">
      <alignment horizontal="right"/>
      <protection locked="0"/>
    </xf>
    <xf numFmtId="9" fontId="59" fillId="78" borderId="1" applyProtection="0">
      <alignment horizontal="right"/>
      <protection locked="0"/>
    </xf>
    <xf numFmtId="9" fontId="59" fillId="78" borderId="1" applyProtection="0">
      <alignment horizontal="right"/>
      <protection locked="0"/>
    </xf>
    <xf numFmtId="183" fontId="61" fillId="0" borderId="0"/>
    <xf numFmtId="0" fontId="109" fillId="0" borderId="30" applyNumberFormat="0" applyFill="0" applyAlignment="0" applyProtection="0"/>
    <xf numFmtId="0" fontId="109" fillId="0" borderId="30" applyNumberFormat="0" applyFill="0" applyAlignment="0" applyProtection="0"/>
    <xf numFmtId="0" fontId="110" fillId="0" borderId="41" applyNumberFormat="0" applyFill="0" applyAlignment="0" applyProtection="0"/>
    <xf numFmtId="0" fontId="110" fillId="0" borderId="41" applyNumberFormat="0" applyFill="0" applyAlignment="0" applyProtection="0"/>
    <xf numFmtId="0" fontId="110" fillId="0" borderId="41" applyNumberFormat="0" applyFill="0" applyAlignment="0" applyProtection="0"/>
    <xf numFmtId="0" fontId="109" fillId="0" borderId="30" applyNumberFormat="0" applyFill="0" applyAlignment="0" applyProtection="0"/>
    <xf numFmtId="0" fontId="110" fillId="0" borderId="41" applyNumberFormat="0" applyFill="0" applyAlignment="0" applyProtection="0"/>
    <xf numFmtId="0" fontId="109" fillId="0" borderId="30" applyNumberFormat="0" applyFill="0" applyAlignment="0" applyProtection="0"/>
    <xf numFmtId="0" fontId="109" fillId="0" borderId="30" applyNumberFormat="0" applyFill="0" applyAlignment="0" applyProtection="0"/>
    <xf numFmtId="0" fontId="110" fillId="0" borderId="41" applyNumberFormat="0" applyFill="0" applyAlignment="0" applyProtection="0"/>
    <xf numFmtId="175" fontId="3" fillId="0" borderId="0" applyFont="0" applyFill="0" applyBorder="0" applyAlignment="0" applyProtection="0"/>
    <xf numFmtId="175" fontId="3" fillId="0" borderId="0" applyFont="0" applyFill="0" applyBorder="0" applyAlignment="0" applyProtection="0"/>
    <xf numFmtId="43" fontId="8"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43" fontId="7" fillId="0" borderId="0" applyFont="0" applyFill="0" applyBorder="0" applyAlignment="0" applyProtection="0"/>
    <xf numFmtId="175" fontId="8"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43" fontId="7"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84" fontId="8" fillId="0" borderId="0" applyFont="0" applyFill="0" applyBorder="0" applyAlignment="0" applyProtection="0"/>
    <xf numFmtId="174" fontId="8" fillId="0" borderId="0" applyFont="0" applyFill="0" applyBorder="0" applyAlignment="0" applyProtection="0"/>
    <xf numFmtId="0" fontId="111"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2" fillId="57" borderId="0" applyNumberFormat="0" applyBorder="0" applyAlignment="0" applyProtection="0"/>
    <xf numFmtId="0" fontId="110" fillId="79" borderId="0" applyNumberFormat="0" applyBorder="0" applyAlignment="0" applyProtection="0"/>
    <xf numFmtId="0" fontId="110" fillId="79" borderId="0" applyNumberFormat="0" applyBorder="0" applyAlignment="0" applyProtection="0"/>
    <xf numFmtId="0" fontId="110" fillId="79" borderId="0" applyNumberFormat="0" applyBorder="0" applyAlignment="0" applyProtection="0"/>
    <xf numFmtId="0" fontId="67" fillId="14" borderId="0" applyNumberFormat="0" applyBorder="0" applyAlignment="0" applyProtection="0"/>
    <xf numFmtId="0" fontId="67" fillId="14" borderId="0" applyNumberFormat="0" applyBorder="0" applyAlignment="0" applyProtection="0"/>
    <xf numFmtId="0" fontId="67" fillId="14"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185" fontId="11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8" fillId="0" borderId="0"/>
    <xf numFmtId="0" fontId="7" fillId="0" borderId="0"/>
    <xf numFmtId="0" fontId="7" fillId="0" borderId="0"/>
    <xf numFmtId="0" fontId="7" fillId="0" borderId="0"/>
    <xf numFmtId="0" fontId="7"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0" fontId="8" fillId="0" borderId="0"/>
    <xf numFmtId="0" fontId="7" fillId="0" borderId="0"/>
    <xf numFmtId="0" fontId="7" fillId="0" borderId="0"/>
    <xf numFmtId="0" fontId="3" fillId="0" borderId="0"/>
    <xf numFmtId="0" fontId="3" fillId="0" borderId="0"/>
    <xf numFmtId="0" fontId="3" fillId="0" borderId="0"/>
    <xf numFmtId="0" fontId="7" fillId="0" borderId="0"/>
    <xf numFmtId="0" fontId="7" fillId="0" borderId="0"/>
    <xf numFmtId="0" fontId="7" fillId="0" borderId="0"/>
    <xf numFmtId="0" fontId="7" fillId="0" borderId="0"/>
    <xf numFmtId="0" fontId="3" fillId="0" borderId="0"/>
    <xf numFmtId="0" fontId="3" fillId="0" borderId="0"/>
    <xf numFmtId="0" fontId="3" fillId="0" borderId="0"/>
    <xf numFmtId="0" fontId="3" fillId="0" borderId="0"/>
    <xf numFmtId="0" fontId="7" fillId="0" borderId="0"/>
    <xf numFmtId="0" fontId="8" fillId="0" borderId="0"/>
    <xf numFmtId="0" fontId="8"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7" fillId="0" borderId="0"/>
    <xf numFmtId="0" fontId="7" fillId="0" borderId="0"/>
    <xf numFmtId="0" fontId="8"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7" fillId="0" borderId="0"/>
    <xf numFmtId="0" fontId="7" fillId="0" borderId="0"/>
    <xf numFmtId="0" fontId="8" fillId="0" borderId="0"/>
    <xf numFmtId="0" fontId="7" fillId="0" borderId="0"/>
    <xf numFmtId="0" fontId="7" fillId="0" borderId="0"/>
    <xf numFmtId="0" fontId="7" fillId="0" borderId="0"/>
    <xf numFmtId="0" fontId="7" fillId="0" borderId="0"/>
    <xf numFmtId="0" fontId="7" fillId="0" borderId="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3" fillId="18" borderId="25" applyNumberFormat="0" applyFont="0" applyAlignment="0" applyProtection="0"/>
    <xf numFmtId="0" fontId="3" fillId="18" borderId="25" applyNumberFormat="0" applyFont="0" applyAlignment="0" applyProtection="0"/>
    <xf numFmtId="0" fontId="8" fillId="49" borderId="42" applyNumberFormat="0" applyFont="0" applyAlignment="0" applyProtection="0"/>
    <xf numFmtId="0" fontId="3" fillId="18" borderId="25" applyNumberFormat="0" applyFont="0" applyAlignment="0" applyProtection="0"/>
    <xf numFmtId="0" fontId="3" fillId="18" borderId="25" applyNumberFormat="0" applyFont="0" applyAlignment="0" applyProtection="0"/>
    <xf numFmtId="0" fontId="3" fillId="18" borderId="25" applyNumberFormat="0" applyFont="0" applyAlignment="0" applyProtection="0"/>
    <xf numFmtId="0" fontId="3" fillId="18" borderId="25" applyNumberFormat="0" applyFont="0" applyAlignment="0" applyProtection="0"/>
    <xf numFmtId="0" fontId="3" fillId="18" borderId="25" applyNumberFormat="0" applyFont="0" applyAlignment="0" applyProtection="0"/>
    <xf numFmtId="0" fontId="3" fillId="18" borderId="25" applyNumberFormat="0" applyFont="0" applyAlignment="0" applyProtection="0"/>
    <xf numFmtId="0" fontId="3" fillId="18" borderId="25" applyNumberFormat="0" applyFont="0" applyAlignment="0" applyProtection="0"/>
    <xf numFmtId="0" fontId="3" fillId="18" borderId="25"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71" fillId="49" borderId="42"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7" fillId="48" borderId="43"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0" fontId="8" fillId="49" borderId="42" applyNumberFormat="0" applyFont="0" applyAlignment="0" applyProtection="0"/>
    <xf numFmtId="43" fontId="59" fillId="0" borderId="0" applyFont="0" applyFill="0" applyBorder="0" applyAlignment="0" applyProtection="0"/>
    <xf numFmtId="41" fontId="59" fillId="0" borderId="0" applyFont="0" applyFill="0" applyBorder="0" applyAlignment="0" applyProtection="0"/>
    <xf numFmtId="0" fontId="114" fillId="0" borderId="0">
      <alignment horizontal="left"/>
    </xf>
    <xf numFmtId="0" fontId="115" fillId="44" borderId="44" applyNumberFormat="0" applyAlignment="0" applyProtection="0"/>
    <xf numFmtId="0" fontId="115" fillId="44" borderId="44" applyNumberFormat="0" applyAlignment="0" applyProtection="0"/>
    <xf numFmtId="0" fontId="115" fillId="44" borderId="44" applyNumberFormat="0" applyAlignment="0" applyProtection="0"/>
    <xf numFmtId="0" fontId="83" fillId="66" borderId="45" applyNumberFormat="0" applyAlignment="0" applyProtection="0"/>
    <xf numFmtId="0" fontId="83" fillId="66" borderId="45" applyNumberFormat="0" applyAlignment="0" applyProtection="0"/>
    <xf numFmtId="0" fontId="83" fillId="66" borderId="45" applyNumberFormat="0" applyAlignment="0" applyProtection="0"/>
    <xf numFmtId="0" fontId="83" fillId="66" borderId="45" applyNumberFormat="0" applyAlignment="0" applyProtection="0"/>
    <xf numFmtId="0" fontId="83" fillId="66" borderId="45" applyNumberFormat="0" applyAlignment="0" applyProtection="0"/>
    <xf numFmtId="0" fontId="83" fillId="66" borderId="45" applyNumberFormat="0" applyAlignment="0" applyProtection="0"/>
    <xf numFmtId="0" fontId="83" fillId="66" borderId="45" applyNumberFormat="0" applyAlignment="0" applyProtection="0"/>
    <xf numFmtId="0" fontId="83" fillId="66" borderId="45" applyNumberFormat="0" applyAlignment="0" applyProtection="0"/>
    <xf numFmtId="0" fontId="115" fillId="44" borderId="44" applyNumberFormat="0" applyAlignment="0" applyProtection="0"/>
    <xf numFmtId="0" fontId="115" fillId="44" borderId="44" applyNumberFormat="0" applyAlignment="0" applyProtection="0"/>
    <xf numFmtId="0" fontId="115" fillId="44" borderId="44" applyNumberFormat="0" applyAlignment="0" applyProtection="0"/>
    <xf numFmtId="0" fontId="83" fillId="66" borderId="45" applyNumberFormat="0" applyAlignment="0" applyProtection="0"/>
    <xf numFmtId="0" fontId="83" fillId="66" borderId="45" applyNumberFormat="0" applyAlignment="0" applyProtection="0"/>
    <xf numFmtId="0" fontId="83" fillId="66" borderId="45" applyNumberFormat="0" applyAlignment="0" applyProtection="0"/>
    <xf numFmtId="0" fontId="83" fillId="66" borderId="45" applyNumberFormat="0" applyAlignment="0" applyProtection="0"/>
    <xf numFmtId="0" fontId="115" fillId="44" borderId="44" applyNumberFormat="0" applyAlignment="0" applyProtection="0"/>
    <xf numFmtId="0" fontId="115" fillId="44" borderId="44" applyNumberFormat="0" applyAlignment="0" applyProtection="0"/>
    <xf numFmtId="0" fontId="115" fillId="44" borderId="44" applyNumberFormat="0" applyAlignment="0" applyProtection="0"/>
    <xf numFmtId="0" fontId="115" fillId="44" borderId="44" applyNumberFormat="0" applyAlignment="0" applyProtection="0"/>
    <xf numFmtId="0" fontId="115" fillId="44" borderId="44" applyNumberFormat="0" applyAlignment="0" applyProtection="0"/>
    <xf numFmtId="0" fontId="115" fillId="44" borderId="44" applyNumberFormat="0" applyAlignment="0" applyProtection="0"/>
    <xf numFmtId="0" fontId="115" fillId="44" borderId="44" applyNumberFormat="0" applyAlignment="0" applyProtection="0"/>
    <xf numFmtId="0" fontId="115" fillId="44" borderId="44" applyNumberFormat="0" applyAlignment="0" applyProtection="0"/>
    <xf numFmtId="0" fontId="116" fillId="54" borderId="44" applyNumberFormat="0" applyAlignment="0" applyProtection="0"/>
    <xf numFmtId="0" fontId="116" fillId="54" borderId="44" applyNumberFormat="0" applyAlignment="0" applyProtection="0"/>
    <xf numFmtId="0" fontId="59" fillId="0" borderId="0" applyProtection="0"/>
    <xf numFmtId="0" fontId="59" fillId="0" borderId="0" applyProtection="0"/>
    <xf numFmtId="10" fontId="8" fillId="0" borderId="0" applyFont="0" applyFill="0" applyBorder="0" applyAlignment="0" applyProtection="0"/>
    <xf numFmtId="10" fontId="8" fillId="0" borderId="0" applyFont="0" applyFill="0" applyBorder="0" applyAlignment="0" applyProtection="0"/>
    <xf numFmtId="9" fontId="7" fillId="0" borderId="0" applyFont="0" applyFill="0" applyBorder="0" applyAlignment="0" applyProtection="0"/>
    <xf numFmtId="9" fontId="8"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3" fontId="8" fillId="0" borderId="0" applyFont="0" applyFill="0" applyBorder="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51" fillId="16" borderId="22" applyNumberFormat="0" applyAlignment="0" applyProtection="0"/>
    <xf numFmtId="0" fontId="116" fillId="54" borderId="44" applyNumberFormat="0" applyAlignment="0" applyProtection="0"/>
    <xf numFmtId="0" fontId="51" fillId="16" borderId="22" applyNumberFormat="0" applyAlignment="0" applyProtection="0"/>
    <xf numFmtId="0" fontId="51" fillId="16" borderId="22"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116" fillId="54" borderId="44" applyNumberFormat="0" applyAlignment="0" applyProtection="0"/>
    <xf numFmtId="0" fontId="8" fillId="0" borderId="0"/>
    <xf numFmtId="0" fontId="8" fillId="0" borderId="0"/>
    <xf numFmtId="0" fontId="11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91"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91" fillId="0" borderId="0" applyNumberFormat="0" applyFill="0" applyBorder="0" applyAlignment="0" applyProtection="0"/>
    <xf numFmtId="0" fontId="91"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9" fillId="0" borderId="0" applyNumberFormat="0" applyFill="0" applyBorder="0" applyAlignment="0" applyProtection="0"/>
    <xf numFmtId="0" fontId="119" fillId="0" borderId="0" applyNumberFormat="0" applyFill="0" applyBorder="0" applyAlignment="0" applyProtection="0"/>
    <xf numFmtId="0" fontId="118" fillId="0" borderId="0" applyNumberFormat="0" applyFill="0" applyBorder="0" applyAlignment="0" applyProtection="0"/>
    <xf numFmtId="0" fontId="119"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20" fillId="0" borderId="0" applyNumberFormat="0" applyFill="0" applyBorder="0" applyAlignment="0" applyProtection="0"/>
    <xf numFmtId="176" fontId="64" fillId="0" borderId="0"/>
    <xf numFmtId="176" fontId="121" fillId="0" borderId="0"/>
    <xf numFmtId="0" fontId="100" fillId="0" borderId="35"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45" fillId="0" borderId="18" applyNumberFormat="0" applyFill="0" applyAlignment="0" applyProtection="0"/>
    <xf numFmtId="0" fontId="100" fillId="0" borderId="35" applyNumberFormat="0" applyFill="0" applyAlignment="0" applyProtection="0"/>
    <xf numFmtId="0" fontId="100" fillId="0" borderId="35" applyNumberFormat="0" applyFill="0" applyAlignment="0" applyProtection="0"/>
    <xf numFmtId="0" fontId="103" fillId="0" borderId="36" applyNumberFormat="0" applyFill="0" applyAlignment="0" applyProtection="0"/>
    <xf numFmtId="0" fontId="46" fillId="0" borderId="19" applyNumberFormat="0" applyFill="0" applyAlignment="0" applyProtection="0"/>
    <xf numFmtId="0" fontId="46" fillId="0" borderId="19" applyNumberFormat="0" applyFill="0" applyAlignment="0" applyProtection="0"/>
    <xf numFmtId="0" fontId="46" fillId="0" borderId="19" applyNumberFormat="0" applyFill="0" applyAlignment="0" applyProtection="0"/>
    <xf numFmtId="0" fontId="103" fillId="0" borderId="36" applyNumberFormat="0" applyFill="0" applyAlignment="0" applyProtection="0"/>
    <xf numFmtId="0" fontId="103" fillId="0" borderId="36" applyNumberFormat="0" applyFill="0" applyAlignment="0" applyProtection="0"/>
    <xf numFmtId="0" fontId="89" fillId="0" borderId="40" applyNumberFormat="0" applyFill="0" applyAlignment="0" applyProtection="0"/>
    <xf numFmtId="0" fontId="47" fillId="0" borderId="20" applyNumberFormat="0" applyFill="0" applyAlignment="0" applyProtection="0"/>
    <xf numFmtId="0" fontId="47" fillId="0" borderId="20" applyNumberFormat="0" applyFill="0" applyAlignment="0" applyProtection="0"/>
    <xf numFmtId="0" fontId="47" fillId="0" borderId="20" applyNumberFormat="0" applyFill="0" applyAlignment="0" applyProtection="0"/>
    <xf numFmtId="0" fontId="89" fillId="0" borderId="40" applyNumberFormat="0" applyFill="0" applyAlignment="0" applyProtection="0"/>
    <xf numFmtId="0" fontId="89" fillId="0" borderId="40" applyNumberFormat="0" applyFill="0" applyAlignment="0" applyProtection="0"/>
    <xf numFmtId="0" fontId="120"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120" fillId="0" borderId="0" applyNumberFormat="0" applyFill="0" applyBorder="0" applyAlignment="0" applyProtection="0"/>
    <xf numFmtId="0" fontId="120" fillId="0" borderId="0" applyNumberFormat="0" applyFill="0" applyBorder="0" applyAlignment="0" applyProtection="0"/>
    <xf numFmtId="0" fontId="122" fillId="0" borderId="4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0" fontId="87" fillId="0" borderId="47" applyNumberFormat="0" applyFill="0" applyAlignment="0" applyProtection="0"/>
    <xf numFmtId="0" fontId="87" fillId="0" borderId="47" applyNumberFormat="0" applyFill="0" applyAlignment="0" applyProtection="0"/>
    <xf numFmtId="0" fontId="87" fillId="0" borderId="47" applyNumberFormat="0" applyFill="0" applyAlignment="0" applyProtection="0"/>
    <xf numFmtId="0" fontId="123" fillId="0" borderId="48" applyNumberFormat="0" applyFill="0" applyAlignment="0" applyProtection="0"/>
    <xf numFmtId="0" fontId="123" fillId="0" borderId="48" applyNumberFormat="0" applyFill="0" applyAlignment="0" applyProtection="0"/>
    <xf numFmtId="0" fontId="123" fillId="0" borderId="48" applyNumberFormat="0" applyFill="0" applyAlignment="0" applyProtection="0"/>
    <xf numFmtId="0" fontId="123" fillId="0" borderId="48" applyNumberFormat="0" applyFill="0" applyAlignment="0" applyProtection="0"/>
    <xf numFmtId="0" fontId="123" fillId="0" borderId="48" applyNumberFormat="0" applyFill="0" applyAlignment="0" applyProtection="0"/>
    <xf numFmtId="0" fontId="123" fillId="0" borderId="48" applyNumberFormat="0" applyFill="0" applyAlignment="0" applyProtection="0"/>
    <xf numFmtId="0" fontId="1" fillId="0" borderId="26" applyNumberFormat="0" applyFill="0" applyAlignment="0" applyProtection="0"/>
    <xf numFmtId="0" fontId="87" fillId="0" borderId="47" applyNumberFormat="0" applyFill="0" applyAlignment="0" applyProtection="0"/>
    <xf numFmtId="0" fontId="1" fillId="0" borderId="26" applyNumberFormat="0" applyFill="0" applyAlignment="0" applyProtection="0"/>
    <xf numFmtId="0" fontId="1" fillId="0" borderId="2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0" fontId="122" fillId="0" borderId="46" applyNumberFormat="0" applyFill="0" applyAlignment="0" applyProtection="0"/>
    <xf numFmtId="186" fontId="59" fillId="0" borderId="0" applyNumberFormat="0"/>
    <xf numFmtId="186" fontId="59" fillId="0" borderId="0" applyNumberFormat="0"/>
    <xf numFmtId="187" fontId="8" fillId="0" borderId="0" applyFont="0" applyFill="0" applyBorder="0" applyAlignment="0" applyProtection="0"/>
    <xf numFmtId="188" fontId="8" fillId="0" borderId="0" applyFon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125" fillId="0" borderId="0" applyNumberFormat="0" applyFill="0" applyBorder="0" applyAlignment="0" applyProtection="0"/>
    <xf numFmtId="0" fontId="125" fillId="0" borderId="0" applyNumberFormat="0" applyFill="0" applyBorder="0" applyAlignment="0" applyProtection="0"/>
    <xf numFmtId="0" fontId="125" fillId="0" borderId="0" applyNumberFormat="0" applyFill="0" applyBorder="0" applyAlignment="0" applyProtection="0"/>
    <xf numFmtId="0" fontId="124" fillId="0" borderId="0" applyNumberFormat="0" applyFill="0" applyBorder="0" applyAlignment="0" applyProtection="0"/>
    <xf numFmtId="0" fontId="125" fillId="0" borderId="0" applyNumberForma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125" fillId="0" borderId="0" applyNumberFormat="0" applyFill="0" applyBorder="0" applyAlignment="0" applyProtection="0"/>
    <xf numFmtId="0" fontId="57" fillId="0" borderId="0"/>
    <xf numFmtId="175" fontId="57" fillId="0" borderId="0" applyFont="0" applyFill="0" applyBorder="0" applyAlignment="0" applyProtection="0"/>
    <xf numFmtId="9" fontId="57"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43"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0" fontId="107" fillId="47" borderId="28" applyNumberFormat="0" applyAlignment="0" applyProtection="0"/>
    <xf numFmtId="0" fontId="107" fillId="47" borderId="28" applyNumberFormat="0" applyAlignment="0" applyProtection="0"/>
    <xf numFmtId="0" fontId="107" fillId="47" borderId="28" applyNumberFormat="0" applyAlignment="0" applyProtection="0"/>
    <xf numFmtId="0" fontId="107" fillId="47" borderId="28" applyNumberFormat="0" applyAlignment="0" applyProtection="0"/>
    <xf numFmtId="14" fontId="56" fillId="0" borderId="49" applyFont="0">
      <alignment horizontal="right"/>
    </xf>
    <xf numFmtId="14" fontId="56" fillId="0" borderId="49" applyFont="0">
      <alignment horizontal="right"/>
    </xf>
    <xf numFmtId="14" fontId="56" fillId="0" borderId="49" applyFont="0">
      <alignment horizontal="right"/>
    </xf>
    <xf numFmtId="0" fontId="97" fillId="0" borderId="49">
      <alignment horizontal="left" vertical="center"/>
    </xf>
    <xf numFmtId="0" fontId="97" fillId="0" borderId="49">
      <alignment horizontal="left" vertical="center"/>
    </xf>
    <xf numFmtId="0" fontId="97" fillId="0" borderId="49">
      <alignment horizontal="left" vertical="center"/>
    </xf>
    <xf numFmtId="0" fontId="107" fillId="47" borderId="28" applyNumberFormat="0" applyAlignment="0" applyProtection="0"/>
    <xf numFmtId="0" fontId="107" fillId="47" borderId="28" applyNumberFormat="0" applyAlignment="0" applyProtection="0"/>
    <xf numFmtId="0" fontId="107" fillId="47" borderId="28" applyNumberFormat="0" applyAlignment="0" applyProtection="0"/>
    <xf numFmtId="0" fontId="107" fillId="47" borderId="28" applyNumberFormat="0" applyAlignment="0" applyProtection="0"/>
    <xf numFmtId="0" fontId="107" fillId="47" borderId="28" applyNumberFormat="0" applyAlignment="0" applyProtection="0"/>
    <xf numFmtId="10" fontId="7" fillId="77" borderId="50" applyNumberFormat="0" applyBorder="0" applyAlignment="0" applyProtection="0"/>
    <xf numFmtId="10" fontId="7" fillId="77" borderId="50" applyNumberFormat="0" applyBorder="0" applyAlignment="0" applyProtection="0"/>
    <xf numFmtId="10" fontId="7" fillId="77" borderId="50" applyNumberFormat="0" applyBorder="0" applyAlignment="0" applyProtection="0"/>
    <xf numFmtId="9" fontId="59" fillId="78" borderId="50" applyProtection="0">
      <alignment horizontal="right"/>
      <protection locked="0"/>
    </xf>
    <xf numFmtId="9" fontId="59" fillId="78" borderId="50" applyProtection="0">
      <alignment horizontal="right"/>
      <protection locked="0"/>
    </xf>
    <xf numFmtId="9" fontId="59" fillId="78" borderId="50" applyProtection="0">
      <alignment horizontal="right"/>
      <protection locked="0"/>
    </xf>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175" fontId="3" fillId="0" borderId="0" applyFont="0" applyFill="0" applyBorder="0" applyAlignment="0" applyProtection="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12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43" fontId="3" fillId="0" borderId="0" applyFont="0" applyFill="0" applyBorder="0" applyAlignment="0" applyProtection="0"/>
    <xf numFmtId="0" fontId="8" fillId="0" borderId="0"/>
    <xf numFmtId="0" fontId="17" fillId="0" borderId="0"/>
    <xf numFmtId="0" fontId="17" fillId="0" borderId="0"/>
    <xf numFmtId="0" fontId="17" fillId="0" borderId="0"/>
    <xf numFmtId="0" fontId="3" fillId="0" borderId="0"/>
  </cellStyleXfs>
  <cellXfs count="444">
    <xf numFmtId="0" fontId="0" fillId="0" borderId="0" xfId="0"/>
    <xf numFmtId="0" fontId="1" fillId="0" borderId="0" xfId="0" applyFont="1"/>
    <xf numFmtId="0" fontId="10" fillId="2" borderId="0" xfId="0" applyFont="1" applyFill="1"/>
    <xf numFmtId="0" fontId="5" fillId="2" borderId="0" xfId="0" applyFont="1" applyFill="1" applyAlignment="1">
      <alignment horizontal="right"/>
    </xf>
    <xf numFmtId="0" fontId="5" fillId="2" borderId="0" xfId="0" applyFont="1" applyFill="1"/>
    <xf numFmtId="0" fontId="5" fillId="0" borderId="0" xfId="0" applyFont="1"/>
    <xf numFmtId="0" fontId="5" fillId="3" borderId="0" xfId="0" applyFont="1" applyFill="1"/>
    <xf numFmtId="0" fontId="11" fillId="2" borderId="0" xfId="0" applyFont="1" applyFill="1"/>
    <xf numFmtId="0" fontId="12" fillId="2" borderId="0" xfId="0" applyFont="1" applyFill="1" applyAlignment="1">
      <alignment horizontal="right"/>
    </xf>
    <xf numFmtId="0" fontId="11" fillId="0" borderId="0" xfId="0" applyFont="1"/>
    <xf numFmtId="0" fontId="5" fillId="3" borderId="0" xfId="0" applyFont="1" applyFill="1" applyAlignment="1">
      <alignment horizontal="right"/>
    </xf>
    <xf numFmtId="0" fontId="12" fillId="0" borderId="0" xfId="0" applyFont="1"/>
    <xf numFmtId="0" fontId="5" fillId="0" borderId="0" xfId="0" applyFont="1" applyAlignment="1">
      <alignment horizontal="right"/>
    </xf>
    <xf numFmtId="0" fontId="0" fillId="0" borderId="0" xfId="0" applyAlignment="1">
      <alignment horizontal="center" vertical="center"/>
    </xf>
    <xf numFmtId="165" fontId="0" fillId="0" borderId="0" xfId="1" applyNumberFormat="1" applyFont="1" applyBorder="1"/>
    <xf numFmtId="0" fontId="19" fillId="0" borderId="0" xfId="0" applyFont="1"/>
    <xf numFmtId="0" fontId="19" fillId="0" borderId="0" xfId="0" applyFont="1" applyAlignment="1">
      <alignment horizontal="left" indent="1"/>
    </xf>
    <xf numFmtId="14" fontId="20" fillId="0" borderId="0" xfId="0" applyNumberFormat="1" applyFont="1"/>
    <xf numFmtId="0" fontId="20" fillId="0" borderId="0" xfId="0" applyFont="1"/>
    <xf numFmtId="0" fontId="21" fillId="0" borderId="0" xfId="0" applyFont="1"/>
    <xf numFmtId="0" fontId="22" fillId="0" borderId="0" xfId="0" applyFont="1" applyAlignment="1">
      <alignment horizontal="right"/>
    </xf>
    <xf numFmtId="0" fontId="23" fillId="0" borderId="0" xfId="0" applyFont="1" applyAlignment="1">
      <alignment horizontal="right"/>
    </xf>
    <xf numFmtId="3" fontId="24" fillId="0" borderId="0" xfId="0" applyNumberFormat="1" applyFont="1" applyAlignment="1">
      <alignment horizontal="right"/>
    </xf>
    <xf numFmtId="0" fontId="24" fillId="0" borderId="0" xfId="0" applyFont="1" applyAlignment="1">
      <alignment horizontal="right"/>
    </xf>
    <xf numFmtId="164" fontId="24" fillId="0" borderId="0" xfId="2" applyNumberFormat="1" applyFont="1" applyFill="1" applyBorder="1" applyAlignment="1">
      <alignment horizontal="right"/>
    </xf>
    <xf numFmtId="0" fontId="23" fillId="0" borderId="0" xfId="0" applyFont="1"/>
    <xf numFmtId="0" fontId="29" fillId="0" borderId="0" xfId="0" applyFont="1" applyAlignment="1">
      <alignment horizontal="left" vertical="center"/>
    </xf>
    <xf numFmtId="0" fontId="27" fillId="0" borderId="0" xfId="0" applyFont="1" applyAlignment="1">
      <alignment vertical="top"/>
    </xf>
    <xf numFmtId="0" fontId="18" fillId="6" borderId="6" xfId="10" applyFont="1" applyFill="1" applyBorder="1"/>
    <xf numFmtId="0" fontId="0" fillId="6" borderId="6" xfId="0" applyFill="1" applyBorder="1"/>
    <xf numFmtId="0" fontId="25" fillId="4" borderId="0" xfId="0" applyFont="1" applyFill="1" applyAlignment="1">
      <alignment horizontal="center" vertical="center"/>
    </xf>
    <xf numFmtId="0" fontId="1" fillId="0" borderId="3" xfId="0" applyFont="1" applyBorder="1"/>
    <xf numFmtId="0" fontId="4" fillId="0" borderId="9" xfId="0" quotePrefix="1" applyFont="1" applyBorder="1"/>
    <xf numFmtId="0" fontId="31" fillId="0" borderId="0" xfId="0" applyFont="1"/>
    <xf numFmtId="0" fontId="32" fillId="5" borderId="10" xfId="0" applyFont="1" applyFill="1" applyBorder="1" applyAlignment="1">
      <alignment horizontal="left" wrapText="1"/>
    </xf>
    <xf numFmtId="0" fontId="33" fillId="5" borderId="10" xfId="0" applyFont="1" applyFill="1" applyBorder="1" applyAlignment="1">
      <alignment horizontal="center" wrapText="1"/>
    </xf>
    <xf numFmtId="0" fontId="34" fillId="7" borderId="11" xfId="0" applyFont="1" applyFill="1" applyBorder="1"/>
    <xf numFmtId="17" fontId="34" fillId="0" borderId="11" xfId="0" applyNumberFormat="1" applyFont="1" applyBorder="1" applyAlignment="1">
      <alignment horizontal="center" vertical="center"/>
    </xf>
    <xf numFmtId="17" fontId="34" fillId="0" borderId="0" xfId="0" applyNumberFormat="1" applyFont="1" applyAlignment="1">
      <alignment horizontal="center" vertical="center"/>
    </xf>
    <xf numFmtId="0" fontId="34" fillId="0" borderId="0" xfId="0" applyFont="1"/>
    <xf numFmtId="0" fontId="0" fillId="0" borderId="0" xfId="0" quotePrefix="1"/>
    <xf numFmtId="0" fontId="13" fillId="0" borderId="0" xfId="0" applyFont="1"/>
    <xf numFmtId="0" fontId="12" fillId="0" borderId="0" xfId="0" applyFont="1" applyAlignment="1">
      <alignment horizontal="left"/>
    </xf>
    <xf numFmtId="0" fontId="1" fillId="0" borderId="1" xfId="0" applyFont="1" applyBorder="1"/>
    <xf numFmtId="0" fontId="4" fillId="0" borderId="14" xfId="0" quotePrefix="1" applyFont="1" applyBorder="1"/>
    <xf numFmtId="0" fontId="35" fillId="0" borderId="0" xfId="0" applyFont="1" applyAlignment="1">
      <alignment horizontal="left" indent="3"/>
    </xf>
    <xf numFmtId="0" fontId="0" fillId="8" borderId="0" xfId="0" applyFill="1"/>
    <xf numFmtId="17" fontId="2" fillId="0" borderId="0" xfId="0" applyNumberFormat="1" applyFont="1" applyAlignment="1">
      <alignment horizontal="center" vertical="center"/>
    </xf>
    <xf numFmtId="0" fontId="2" fillId="0" borderId="0" xfId="0" applyFont="1" applyAlignment="1">
      <alignment horizontal="center" vertical="center"/>
    </xf>
    <xf numFmtId="0" fontId="12" fillId="0" borderId="0" xfId="0" applyFont="1" applyAlignment="1">
      <alignment horizontal="right"/>
    </xf>
    <xf numFmtId="0" fontId="12" fillId="3" borderId="15" xfId="0" applyFont="1" applyFill="1" applyBorder="1" applyAlignment="1">
      <alignment horizontal="right"/>
    </xf>
    <xf numFmtId="0" fontId="2" fillId="0" borderId="0" xfId="0" applyFont="1"/>
    <xf numFmtId="0" fontId="5" fillId="0" borderId="0" xfId="0" applyFont="1" applyAlignment="1">
      <alignment vertical="top"/>
    </xf>
    <xf numFmtId="0" fontId="36" fillId="0" borderId="0" xfId="0" applyFont="1"/>
    <xf numFmtId="3" fontId="0" fillId="0" borderId="0" xfId="0" applyNumberFormat="1"/>
    <xf numFmtId="0" fontId="0" fillId="0" borderId="0" xfId="0" applyAlignment="1">
      <alignment vertical="center"/>
    </xf>
    <xf numFmtId="0" fontId="5" fillId="0" borderId="0" xfId="0" applyFont="1" applyAlignment="1">
      <alignment horizontal="center" vertical="center"/>
    </xf>
    <xf numFmtId="0" fontId="11" fillId="0" borderId="0" xfId="0" applyFont="1" applyAlignment="1">
      <alignment horizontal="center" vertical="center"/>
    </xf>
    <xf numFmtId="166" fontId="11" fillId="0" borderId="0" xfId="1" applyNumberFormat="1" applyFont="1" applyFill="1" applyBorder="1"/>
    <xf numFmtId="166" fontId="14" fillId="0" borderId="0" xfId="1" applyNumberFormat="1" applyFont="1" applyFill="1" applyBorder="1"/>
    <xf numFmtId="166" fontId="14" fillId="0" borderId="15" xfId="1" applyNumberFormat="1" applyFont="1" applyFill="1" applyBorder="1"/>
    <xf numFmtId="166" fontId="14" fillId="0" borderId="0" xfId="1" applyNumberFormat="1" applyFont="1" applyFill="1" applyBorder="1" applyAlignment="1">
      <alignment horizontal="right" vertical="center"/>
    </xf>
    <xf numFmtId="0" fontId="5" fillId="0" borderId="0" xfId="0" applyFont="1" applyAlignment="1">
      <alignment horizontal="left" indent="1"/>
    </xf>
    <xf numFmtId="0" fontId="14" fillId="0" borderId="0" xfId="0" applyFont="1"/>
    <xf numFmtId="0" fontId="15" fillId="5" borderId="0" xfId="0" applyFont="1" applyFill="1" applyAlignment="1">
      <alignment vertical="center"/>
    </xf>
    <xf numFmtId="0" fontId="16" fillId="5" borderId="0" xfId="0" applyFont="1" applyFill="1" applyAlignment="1">
      <alignment vertical="center"/>
    </xf>
    <xf numFmtId="0" fontId="0" fillId="5" borderId="0" xfId="0" applyFill="1" applyAlignment="1">
      <alignment vertical="center"/>
    </xf>
    <xf numFmtId="0" fontId="15" fillId="0" borderId="0" xfId="0" applyFont="1" applyAlignment="1">
      <alignment vertical="center"/>
    </xf>
    <xf numFmtId="43" fontId="41" fillId="0" borderId="0" xfId="1" applyFont="1" applyFill="1" applyBorder="1" applyAlignment="1">
      <alignment horizontal="center" vertical="center"/>
    </xf>
    <xf numFmtId="0" fontId="42" fillId="5" borderId="12" xfId="0" applyFont="1" applyFill="1" applyBorder="1" applyAlignment="1">
      <alignment horizontal="center" vertical="center"/>
    </xf>
    <xf numFmtId="0" fontId="42" fillId="5" borderId="2" xfId="0" applyFont="1" applyFill="1" applyBorder="1" applyAlignment="1">
      <alignment horizontal="center" vertical="center"/>
    </xf>
    <xf numFmtId="17" fontId="43" fillId="5" borderId="2" xfId="0" applyNumberFormat="1" applyFont="1" applyFill="1" applyBorder="1" applyAlignment="1">
      <alignment horizontal="center" vertical="center"/>
    </xf>
    <xf numFmtId="17" fontId="43" fillId="5" borderId="0" xfId="0" applyNumberFormat="1" applyFont="1" applyFill="1" applyAlignment="1">
      <alignment horizontal="center" vertical="center"/>
    </xf>
    <xf numFmtId="17" fontId="43" fillId="5" borderId="15" xfId="0" applyNumberFormat="1" applyFont="1" applyFill="1" applyBorder="1" applyAlignment="1">
      <alignment horizontal="center" vertical="center"/>
    </xf>
    <xf numFmtId="0" fontId="44" fillId="9" borderId="2" xfId="0" applyFont="1" applyFill="1" applyBorder="1" applyAlignment="1">
      <alignment horizontal="center" vertical="center" wrapText="1"/>
    </xf>
    <xf numFmtId="166" fontId="12" fillId="0" borderId="2" xfId="1" applyNumberFormat="1" applyFont="1" applyFill="1" applyBorder="1" applyAlignment="1">
      <alignment vertical="center"/>
    </xf>
    <xf numFmtId="166" fontId="12" fillId="0" borderId="16" xfId="1" applyNumberFormat="1" applyFont="1" applyFill="1" applyBorder="1" applyAlignment="1">
      <alignment vertical="center"/>
    </xf>
    <xf numFmtId="166" fontId="36" fillId="0" borderId="2" xfId="1" applyNumberFormat="1" applyFont="1" applyFill="1" applyBorder="1" applyAlignment="1">
      <alignment vertical="center"/>
    </xf>
    <xf numFmtId="0" fontId="0" fillId="0" borderId="0" xfId="0" applyAlignment="1">
      <alignment horizontal="left" vertical="center" indent="1"/>
    </xf>
    <xf numFmtId="169" fontId="5" fillId="0" borderId="0" xfId="0" applyNumberFormat="1" applyFont="1" applyAlignment="1">
      <alignment vertical="center"/>
    </xf>
    <xf numFmtId="169" fontId="5" fillId="0" borderId="15" xfId="0" applyNumberFormat="1" applyFont="1" applyBorder="1" applyAlignment="1">
      <alignment vertical="center"/>
    </xf>
    <xf numFmtId="169" fontId="0" fillId="0" borderId="0" xfId="0" applyNumberFormat="1" applyAlignment="1">
      <alignment vertical="center"/>
    </xf>
    <xf numFmtId="169" fontId="4" fillId="0" borderId="0" xfId="0" applyNumberFormat="1" applyFont="1" applyAlignment="1">
      <alignment vertical="center"/>
    </xf>
    <xf numFmtId="0" fontId="44" fillId="10" borderId="13" xfId="0" applyFont="1" applyFill="1" applyBorder="1" applyAlignment="1">
      <alignment horizontal="center" vertical="center" wrapText="1"/>
    </xf>
    <xf numFmtId="166" fontId="12" fillId="0" borderId="13" xfId="1" applyNumberFormat="1" applyFont="1" applyFill="1" applyBorder="1" applyAlignment="1">
      <alignment vertical="center"/>
    </xf>
    <xf numFmtId="166" fontId="36" fillId="0" borderId="13" xfId="1" applyNumberFormat="1" applyFont="1" applyFill="1" applyBorder="1" applyAlignment="1">
      <alignment vertical="center"/>
    </xf>
    <xf numFmtId="0" fontId="1" fillId="0" borderId="0" xfId="0" applyFont="1" applyAlignment="1">
      <alignment vertical="center"/>
    </xf>
    <xf numFmtId="0" fontId="44" fillId="9" borderId="13" xfId="0" applyFont="1" applyFill="1" applyBorder="1" applyAlignment="1">
      <alignment horizontal="center" vertical="center" wrapText="1"/>
    </xf>
    <xf numFmtId="0" fontId="44" fillId="11" borderId="13" xfId="0" applyFont="1" applyFill="1" applyBorder="1" applyAlignment="1">
      <alignment horizontal="center" vertical="center" wrapText="1"/>
    </xf>
    <xf numFmtId="3" fontId="0" fillId="0" borderId="0" xfId="0" applyNumberFormat="1" applyAlignment="1">
      <alignment horizontal="right"/>
    </xf>
    <xf numFmtId="3" fontId="0" fillId="0" borderId="2" xfId="0" applyNumberFormat="1" applyBorder="1"/>
    <xf numFmtId="3" fontId="0" fillId="0" borderId="2" xfId="0" applyNumberFormat="1" applyBorder="1" applyAlignment="1">
      <alignment horizontal="right"/>
    </xf>
    <xf numFmtId="0" fontId="0" fillId="0" borderId="0" xfId="0" applyAlignment="1">
      <alignment horizontal="right"/>
    </xf>
    <xf numFmtId="0" fontId="6" fillId="0" borderId="0" xfId="3" applyAlignment="1" applyProtection="1"/>
    <xf numFmtId="0" fontId="42" fillId="5" borderId="0" xfId="0" applyFont="1" applyFill="1" applyAlignment="1">
      <alignment horizontal="center" vertical="center"/>
    </xf>
    <xf numFmtId="0" fontId="44" fillId="9" borderId="8" xfId="0" applyFont="1" applyFill="1" applyBorder="1" applyAlignment="1">
      <alignment horizontal="center" vertical="center" wrapText="1"/>
    </xf>
    <xf numFmtId="0" fontId="44" fillId="10" borderId="2" xfId="0" applyFont="1" applyFill="1" applyBorder="1" applyAlignment="1">
      <alignment horizontal="center" vertical="center" wrapText="1"/>
    </xf>
    <xf numFmtId="166" fontId="12" fillId="0" borderId="0" xfId="1" applyNumberFormat="1" applyFont="1" applyFill="1" applyBorder="1" applyAlignment="1">
      <alignment vertical="center"/>
    </xf>
    <xf numFmtId="166" fontId="36" fillId="0" borderId="0" xfId="1" applyNumberFormat="1" applyFont="1" applyFill="1" applyBorder="1" applyAlignment="1">
      <alignment vertical="center"/>
    </xf>
    <xf numFmtId="0" fontId="44" fillId="0" borderId="0" xfId="0" applyFont="1" applyAlignment="1">
      <alignment horizontal="center" vertical="center" wrapText="1"/>
    </xf>
    <xf numFmtId="165" fontId="0" fillId="0" borderId="0" xfId="1" applyNumberFormat="1" applyFont="1" applyBorder="1" applyAlignment="1">
      <alignment vertical="center"/>
    </xf>
    <xf numFmtId="165" fontId="5" fillId="0" borderId="0" xfId="1" applyNumberFormat="1" applyFont="1" applyFill="1" applyBorder="1"/>
    <xf numFmtId="165" fontId="5" fillId="0" borderId="0" xfId="1" applyNumberFormat="1" applyFont="1" applyBorder="1"/>
    <xf numFmtId="0" fontId="12" fillId="3" borderId="0" xfId="0" applyFont="1" applyFill="1"/>
    <xf numFmtId="166" fontId="14" fillId="0" borderId="0" xfId="1" applyNumberFormat="1" applyFont="1" applyFill="1"/>
    <xf numFmtId="166" fontId="14" fillId="0" borderId="0" xfId="1" applyNumberFormat="1" applyFont="1"/>
    <xf numFmtId="0" fontId="14" fillId="3" borderId="0" xfId="0" applyFont="1" applyFill="1" applyAlignment="1">
      <alignment horizontal="right"/>
    </xf>
    <xf numFmtId="0" fontId="2" fillId="3" borderId="15" xfId="0" applyFont="1" applyFill="1" applyBorder="1" applyAlignment="1">
      <alignment horizontal="right"/>
    </xf>
    <xf numFmtId="0" fontId="14" fillId="0" borderId="0" xfId="0" applyFont="1" applyAlignment="1">
      <alignment horizontal="right"/>
    </xf>
    <xf numFmtId="0" fontId="2" fillId="0" borderId="0" xfId="0" applyFont="1" applyAlignment="1">
      <alignment horizontal="right"/>
    </xf>
    <xf numFmtId="0" fontId="14" fillId="2" borderId="0" xfId="0" applyFont="1" applyFill="1" applyAlignment="1">
      <alignment horizontal="right"/>
    </xf>
    <xf numFmtId="0" fontId="2" fillId="2" borderId="0" xfId="0" applyFont="1" applyFill="1" applyAlignment="1">
      <alignment horizontal="right"/>
    </xf>
    <xf numFmtId="0" fontId="5" fillId="0" borderId="0" xfId="0" applyFont="1" applyAlignment="1">
      <alignment horizontal="left" indent="2"/>
    </xf>
    <xf numFmtId="0" fontId="14" fillId="2" borderId="0" xfId="0" applyFont="1" applyFill="1"/>
    <xf numFmtId="0" fontId="38" fillId="0" borderId="0" xfId="0" applyFont="1"/>
    <xf numFmtId="0" fontId="14" fillId="3" borderId="0" xfId="0" applyFont="1" applyFill="1"/>
    <xf numFmtId="166" fontId="14" fillId="0" borderId="0" xfId="1" applyNumberFormat="1" applyFont="1" applyBorder="1"/>
    <xf numFmtId="43" fontId="14" fillId="0" borderId="0" xfId="1" applyFont="1" applyFill="1" applyBorder="1"/>
    <xf numFmtId="166" fontId="2" fillId="0" borderId="49" xfId="1" applyNumberFormat="1" applyFont="1" applyFill="1" applyBorder="1"/>
    <xf numFmtId="166" fontId="14" fillId="0" borderId="0" xfId="1" applyNumberFormat="1" applyFont="1" applyBorder="1" applyAlignment="1">
      <alignment horizontal="right" vertical="center"/>
    </xf>
    <xf numFmtId="0" fontId="126" fillId="0" borderId="0" xfId="3" applyFont="1" applyAlignment="1" applyProtection="1"/>
    <xf numFmtId="0" fontId="5" fillId="0" borderId="0" xfId="0" applyFont="1" applyAlignment="1">
      <alignment horizontal="left" vertical="top"/>
    </xf>
    <xf numFmtId="0" fontId="12" fillId="0" borderId="49" xfId="0" applyFont="1" applyBorder="1" applyAlignment="1">
      <alignment horizontal="left" vertical="top"/>
    </xf>
    <xf numFmtId="164" fontId="14" fillId="0" borderId="0" xfId="0" applyNumberFormat="1" applyFont="1"/>
    <xf numFmtId="166" fontId="14" fillId="0" borderId="0" xfId="1" applyNumberFormat="1" applyFont="1" applyFill="1" applyBorder="1" applyAlignment="1">
      <alignment horizontal="right"/>
    </xf>
    <xf numFmtId="0" fontId="12" fillId="0" borderId="0" xfId="0" applyFont="1" applyAlignment="1">
      <alignment horizontal="left" indent="1"/>
    </xf>
    <xf numFmtId="0" fontId="5" fillId="0" borderId="0" xfId="0" applyFont="1" applyAlignment="1">
      <alignment horizontal="left" indent="3"/>
    </xf>
    <xf numFmtId="0" fontId="5" fillId="0" borderId="0" xfId="0" applyFont="1" applyAlignment="1">
      <alignment horizontal="left"/>
    </xf>
    <xf numFmtId="166" fontId="14" fillId="0" borderId="0" xfId="0" applyNumberFormat="1" applyFont="1" applyAlignment="1">
      <alignment horizontal="right" vertical="center"/>
    </xf>
    <xf numFmtId="0" fontId="14" fillId="0" borderId="0" xfId="0" applyFont="1" applyAlignment="1">
      <alignment horizontal="right" vertical="center"/>
    </xf>
    <xf numFmtId="1" fontId="14" fillId="0" borderId="0" xfId="0" applyNumberFormat="1" applyFont="1" applyAlignment="1">
      <alignment horizontal="right" vertical="center"/>
    </xf>
    <xf numFmtId="166" fontId="14" fillId="0" borderId="15" xfId="1" applyNumberFormat="1" applyFont="1" applyBorder="1"/>
    <xf numFmtId="0" fontId="14" fillId="0" borderId="15" xfId="0" applyFont="1" applyBorder="1"/>
    <xf numFmtId="166" fontId="14" fillId="0" borderId="15" xfId="1" applyNumberFormat="1" applyFont="1" applyBorder="1" applyAlignment="1">
      <alignment horizontal="right" vertical="center"/>
    </xf>
    <xf numFmtId="166" fontId="14" fillId="0" borderId="15" xfId="0" applyNumberFormat="1" applyFont="1" applyBorder="1" applyAlignment="1">
      <alignment horizontal="right" vertical="center"/>
    </xf>
    <xf numFmtId="0" fontId="14" fillId="0" borderId="15" xfId="0" applyFont="1" applyBorder="1" applyAlignment="1">
      <alignment horizontal="right" vertical="center"/>
    </xf>
    <xf numFmtId="1" fontId="14" fillId="0" borderId="15" xfId="0" applyNumberFormat="1" applyFont="1" applyBorder="1" applyAlignment="1">
      <alignment horizontal="right" vertical="center"/>
    </xf>
    <xf numFmtId="0" fontId="5" fillId="3" borderId="15" xfId="0" applyFont="1" applyFill="1" applyBorder="1" applyAlignment="1">
      <alignment horizontal="right"/>
    </xf>
    <xf numFmtId="0" fontId="14" fillId="3" borderId="15" xfId="0" applyFont="1" applyFill="1" applyBorder="1" applyAlignment="1">
      <alignment horizontal="right"/>
    </xf>
    <xf numFmtId="166" fontId="14" fillId="0" borderId="17" xfId="1" applyNumberFormat="1" applyFont="1" applyFill="1" applyBorder="1"/>
    <xf numFmtId="0" fontId="12" fillId="0" borderId="15" xfId="0" applyFont="1" applyBorder="1"/>
    <xf numFmtId="166" fontId="5" fillId="0" borderId="15" xfId="1" applyNumberFormat="1" applyFont="1" applyFill="1" applyBorder="1"/>
    <xf numFmtId="165" fontId="5" fillId="0" borderId="15" xfId="1" applyNumberFormat="1" applyFont="1" applyFill="1" applyBorder="1"/>
    <xf numFmtId="164" fontId="5" fillId="0" borderId="15" xfId="2" applyNumberFormat="1" applyFont="1" applyFill="1" applyBorder="1"/>
    <xf numFmtId="166" fontId="5" fillId="0" borderId="0" xfId="1" applyNumberFormat="1" applyFont="1" applyFill="1" applyBorder="1"/>
    <xf numFmtId="164" fontId="5" fillId="0" borderId="0" xfId="2" applyNumberFormat="1" applyFont="1" applyFill="1" applyBorder="1"/>
    <xf numFmtId="165" fontId="14" fillId="0" borderId="0" xfId="1" applyNumberFormat="1" applyFont="1" applyBorder="1"/>
    <xf numFmtId="43" fontId="14" fillId="0" borderId="0" xfId="1" applyFont="1" applyBorder="1"/>
    <xf numFmtId="166" fontId="14" fillId="0" borderId="0" xfId="0" applyNumberFormat="1" applyFont="1"/>
    <xf numFmtId="0" fontId="71" fillId="0" borderId="0" xfId="12" applyFont="1" applyAlignment="1">
      <alignment vertical="top" wrapText="1"/>
    </xf>
    <xf numFmtId="0" fontId="14" fillId="0" borderId="0" xfId="1262" applyFont="1"/>
    <xf numFmtId="0" fontId="14" fillId="0" borderId="0" xfId="1268" applyFont="1"/>
    <xf numFmtId="0" fontId="14" fillId="0" borderId="0" xfId="1269" applyFont="1"/>
    <xf numFmtId="0" fontId="14" fillId="0" borderId="0" xfId="1281" applyFont="1"/>
    <xf numFmtId="0" fontId="14" fillId="0" borderId="0" xfId="1296" applyFont="1"/>
    <xf numFmtId="0" fontId="14" fillId="0" borderId="0" xfId="1298" applyFont="1"/>
    <xf numFmtId="0" fontId="14" fillId="0" borderId="27" xfId="0" applyFont="1" applyBorder="1" applyAlignment="1">
      <alignment horizontal="left" vertical="top" wrapText="1"/>
    </xf>
    <xf numFmtId="0" fontId="14" fillId="0" borderId="0" xfId="11" applyFont="1"/>
    <xf numFmtId="0" fontId="14" fillId="0" borderId="0" xfId="0" applyFont="1" applyAlignment="1">
      <alignment vertical="top"/>
    </xf>
    <xf numFmtId="0" fontId="129" fillId="0" borderId="0" xfId="0" applyFont="1" applyAlignment="1">
      <alignment horizontal="left" vertical="center" wrapText="1"/>
    </xf>
    <xf numFmtId="0" fontId="128" fillId="0" borderId="0" xfId="3" applyFont="1" applyFill="1"/>
    <xf numFmtId="0" fontId="14" fillId="0" borderId="0" xfId="1270" applyFont="1"/>
    <xf numFmtId="0" fontId="14" fillId="0" borderId="0" xfId="1271" applyFont="1"/>
    <xf numFmtId="0" fontId="14" fillId="0" borderId="0" xfId="1272" applyFont="1"/>
    <xf numFmtId="0" fontId="14" fillId="0" borderId="0" xfId="1280" applyFont="1"/>
    <xf numFmtId="0" fontId="14" fillId="0" borderId="0" xfId="1295" applyFont="1"/>
    <xf numFmtId="0" fontId="14" fillId="0" borderId="0" xfId="1261" applyFont="1"/>
    <xf numFmtId="0" fontId="14" fillId="0" borderId="0" xfId="1267" applyFont="1"/>
    <xf numFmtId="0" fontId="14" fillId="0" borderId="0" xfId="1266" applyFont="1"/>
    <xf numFmtId="0" fontId="14" fillId="0" borderId="0" xfId="1284" applyFont="1"/>
    <xf numFmtId="0" fontId="14" fillId="0" borderId="0" xfId="1285" applyFont="1"/>
    <xf numFmtId="0" fontId="14" fillId="0" borderId="0" xfId="1290" applyFont="1"/>
    <xf numFmtId="0" fontId="14" fillId="0" borderId="0" xfId="0" applyFont="1" applyAlignment="1">
      <alignment horizontal="left" vertical="top" indent="1"/>
    </xf>
    <xf numFmtId="0" fontId="14" fillId="0" borderId="0" xfId="0" applyFont="1" applyAlignment="1">
      <alignment horizontal="left" vertical="top"/>
    </xf>
    <xf numFmtId="0" fontId="2" fillId="3" borderId="0" xfId="0" applyFont="1" applyFill="1" applyAlignment="1">
      <alignment vertical="top"/>
    </xf>
    <xf numFmtId="0" fontId="2" fillId="0" borderId="0" xfId="0" applyFont="1" applyAlignment="1">
      <alignment horizontal="left" vertical="top" indent="1"/>
    </xf>
    <xf numFmtId="0" fontId="14" fillId="0" borderId="0" xfId="0" applyFont="1" applyAlignment="1">
      <alignment horizontal="left" vertical="top" indent="2"/>
    </xf>
    <xf numFmtId="0" fontId="14" fillId="0" borderId="0" xfId="1303" applyFont="1"/>
    <xf numFmtId="0" fontId="14" fillId="0" borderId="0" xfId="1316" applyFont="1"/>
    <xf numFmtId="0" fontId="14" fillId="0" borderId="0" xfId="1317" applyFont="1"/>
    <xf numFmtId="0" fontId="14" fillId="0" borderId="0" xfId="1318" applyFont="1"/>
    <xf numFmtId="0" fontId="14" fillId="0" borderId="0" xfId="1300" applyFont="1"/>
    <xf numFmtId="0" fontId="14" fillId="0" borderId="0" xfId="1302" applyFont="1"/>
    <xf numFmtId="0" fontId="14" fillId="0" borderId="0" xfId="1304" applyFont="1"/>
    <xf numFmtId="0" fontId="14" fillId="0" borderId="0" xfId="1305" applyFont="1"/>
    <xf numFmtId="0" fontId="14" fillId="0" borderId="0" xfId="1307" applyFont="1"/>
    <xf numFmtId="0" fontId="14" fillId="0" borderId="0" xfId="1308" applyFont="1"/>
    <xf numFmtId="0" fontId="14" fillId="0" borderId="0" xfId="1309" applyFont="1"/>
    <xf numFmtId="0" fontId="14" fillId="0" borderId="0" xfId="1310" applyFont="1"/>
    <xf numFmtId="0" fontId="14" fillId="0" borderId="0" xfId="1311" applyFont="1"/>
    <xf numFmtId="0" fontId="14" fillId="0" borderId="0" xfId="1312" applyFont="1"/>
    <xf numFmtId="0" fontId="14" fillId="0" borderId="0" xfId="1313" applyFont="1"/>
    <xf numFmtId="0" fontId="14" fillId="0" borderId="0" xfId="1314" applyFont="1"/>
    <xf numFmtId="0" fontId="14" fillId="0" borderId="0" xfId="1315" applyFont="1"/>
    <xf numFmtId="0" fontId="71" fillId="0" borderId="0" xfId="12" applyFont="1" applyAlignment="1">
      <alignment horizontal="left" vertical="top" wrapText="1" indent="1"/>
    </xf>
    <xf numFmtId="0" fontId="14" fillId="0" borderId="0" xfId="1262" applyFont="1" applyAlignment="1">
      <alignment horizontal="left" indent="1"/>
    </xf>
    <xf numFmtId="0" fontId="14" fillId="0" borderId="0" xfId="1268" applyFont="1" applyAlignment="1">
      <alignment horizontal="left" indent="1"/>
    </xf>
    <xf numFmtId="0" fontId="14" fillId="0" borderId="0" xfId="1269" applyFont="1" applyAlignment="1">
      <alignment horizontal="left" indent="1"/>
    </xf>
    <xf numFmtId="0" fontId="14" fillId="0" borderId="0" xfId="1281" applyFont="1" applyAlignment="1">
      <alignment horizontal="left" indent="1"/>
    </xf>
    <xf numFmtId="0" fontId="14" fillId="0" borderId="0" xfId="1296" applyFont="1" applyAlignment="1">
      <alignment horizontal="left" indent="1"/>
    </xf>
    <xf numFmtId="0" fontId="14" fillId="0" borderId="0" xfId="1298" applyFont="1" applyAlignment="1">
      <alignment horizontal="left" indent="1"/>
    </xf>
    <xf numFmtId="0" fontId="14" fillId="0" borderId="0" xfId="1303" applyFont="1" applyAlignment="1">
      <alignment horizontal="left" indent="1"/>
    </xf>
    <xf numFmtId="0" fontId="14" fillId="0" borderId="0" xfId="1316" applyFont="1" applyAlignment="1">
      <alignment horizontal="left" indent="1"/>
    </xf>
    <xf numFmtId="0" fontId="14" fillId="0" borderId="0" xfId="1317" applyFont="1" applyAlignment="1">
      <alignment horizontal="left" indent="1"/>
    </xf>
    <xf numFmtId="0" fontId="14" fillId="0" borderId="0" xfId="1318" applyFont="1" applyAlignment="1">
      <alignment horizontal="left" indent="1"/>
    </xf>
    <xf numFmtId="0" fontId="14" fillId="0" borderId="0" xfId="1300" applyFont="1" applyAlignment="1">
      <alignment horizontal="left" indent="1"/>
    </xf>
    <xf numFmtId="0" fontId="14" fillId="0" borderId="0" xfId="1302" applyFont="1" applyAlignment="1">
      <alignment horizontal="left" indent="1"/>
    </xf>
    <xf numFmtId="0" fontId="14" fillId="0" borderId="0" xfId="1304" applyFont="1" applyAlignment="1">
      <alignment horizontal="left" indent="1"/>
    </xf>
    <xf numFmtId="0" fontId="14" fillId="0" borderId="0" xfId="1305" applyFont="1" applyAlignment="1">
      <alignment horizontal="left" indent="1"/>
    </xf>
    <xf numFmtId="0" fontId="14" fillId="0" borderId="0" xfId="1307" applyFont="1" applyAlignment="1">
      <alignment horizontal="left" indent="1"/>
    </xf>
    <xf numFmtId="0" fontId="14" fillId="0" borderId="0" xfId="1308" applyFont="1" applyAlignment="1">
      <alignment horizontal="left" indent="1"/>
    </xf>
    <xf numFmtId="0" fontId="14" fillId="0" borderId="0" xfId="1309" applyFont="1" applyAlignment="1">
      <alignment horizontal="left" indent="1"/>
    </xf>
    <xf numFmtId="0" fontId="14" fillId="0" borderId="0" xfId="1310" applyFont="1" applyAlignment="1">
      <alignment horizontal="left" indent="1"/>
    </xf>
    <xf numFmtId="0" fontId="14" fillId="0" borderId="0" xfId="1311" applyFont="1" applyAlignment="1">
      <alignment horizontal="left" indent="1"/>
    </xf>
    <xf numFmtId="0" fontId="14" fillId="0" borderId="0" xfId="1312" applyFont="1" applyAlignment="1">
      <alignment horizontal="left" indent="1"/>
    </xf>
    <xf numFmtId="0" fontId="14" fillId="0" borderId="0" xfId="1313" applyFont="1" applyAlignment="1">
      <alignment horizontal="left" indent="1"/>
    </xf>
    <xf numFmtId="0" fontId="14" fillId="0" borderId="0" xfId="1314" applyFont="1" applyAlignment="1">
      <alignment horizontal="left" indent="1"/>
    </xf>
    <xf numFmtId="0" fontId="14" fillId="0" borderId="0" xfId="1315" applyFont="1" applyAlignment="1">
      <alignment horizontal="left" indent="1"/>
    </xf>
    <xf numFmtId="0" fontId="14" fillId="0" borderId="0" xfId="1320" applyFont="1"/>
    <xf numFmtId="166" fontId="5" fillId="0" borderId="0" xfId="1" applyNumberFormat="1" applyFont="1"/>
    <xf numFmtId="0" fontId="2" fillId="0" borderId="0" xfId="0" applyFont="1" applyAlignment="1">
      <alignment vertical="top"/>
    </xf>
    <xf numFmtId="0" fontId="5" fillId="0" borderId="0" xfId="0" applyFont="1" applyAlignment="1">
      <alignment horizontal="left" wrapText="1"/>
    </xf>
    <xf numFmtId="0" fontId="0" fillId="0" borderId="2" xfId="0" applyBorder="1"/>
    <xf numFmtId="10" fontId="14" fillId="0" borderId="0" xfId="2" applyNumberFormat="1" applyFont="1" applyFill="1" applyBorder="1"/>
    <xf numFmtId="164" fontId="14" fillId="0" borderId="0" xfId="2" applyNumberFormat="1" applyFont="1" applyFill="1" applyBorder="1"/>
    <xf numFmtId="0" fontId="13" fillId="0" borderId="0" xfId="0" applyFont="1" applyAlignment="1">
      <alignment horizontal="left" indent="1"/>
    </xf>
    <xf numFmtId="0" fontId="1" fillId="0" borderId="52" xfId="0" applyFont="1" applyBorder="1"/>
    <xf numFmtId="0" fontId="0" fillId="0" borderId="52" xfId="0" applyBorder="1"/>
    <xf numFmtId="0" fontId="0" fillId="0" borderId="52" xfId="0" applyBorder="1" applyAlignment="1">
      <alignment horizontal="right"/>
    </xf>
    <xf numFmtId="0" fontId="130" fillId="81" borderId="53" xfId="0" applyFont="1" applyFill="1" applyBorder="1" applyAlignment="1">
      <alignment vertical="top" wrapText="1"/>
    </xf>
    <xf numFmtId="189" fontId="131" fillId="82" borderId="0" xfId="0" applyNumberFormat="1" applyFont="1" applyFill="1" applyAlignment="1">
      <alignment vertical="top"/>
    </xf>
    <xf numFmtId="4" fontId="0" fillId="0" borderId="53" xfId="0" applyNumberFormat="1" applyBorder="1" applyAlignment="1">
      <alignment vertical="top"/>
    </xf>
    <xf numFmtId="43" fontId="131" fillId="82" borderId="0" xfId="1" applyFont="1" applyFill="1" applyAlignment="1">
      <alignment vertical="top"/>
    </xf>
    <xf numFmtId="0" fontId="0" fillId="83" borderId="0" xfId="0" applyFill="1"/>
    <xf numFmtId="0" fontId="126" fillId="0" borderId="0" xfId="3" applyFont="1" applyBorder="1" applyAlignment="1" applyProtection="1">
      <alignment horizontal="center" vertical="center"/>
    </xf>
    <xf numFmtId="0" fontId="12" fillId="0" borderId="0" xfId="0" applyFont="1" applyAlignment="1">
      <alignment horizontal="center" vertical="center"/>
    </xf>
    <xf numFmtId="0" fontId="14" fillId="0" borderId="0" xfId="0" applyFont="1" applyAlignment="1">
      <alignment horizontal="center" vertical="center"/>
    </xf>
    <xf numFmtId="166" fontId="14" fillId="0" borderId="0" xfId="1" applyNumberFormat="1" applyFont="1" applyBorder="1" applyAlignment="1">
      <alignment horizontal="center" vertical="center"/>
    </xf>
    <xf numFmtId="166" fontId="14" fillId="0" borderId="0" xfId="1" applyNumberFormat="1" applyFont="1" applyFill="1" applyBorder="1" applyAlignment="1">
      <alignment horizontal="center" vertical="center"/>
    </xf>
    <xf numFmtId="0" fontId="5" fillId="2" borderId="0" xfId="0" applyFont="1" applyFill="1" applyAlignment="1">
      <alignment horizontal="center" vertical="center"/>
    </xf>
    <xf numFmtId="0" fontId="12" fillId="2" borderId="0" xfId="0" applyFont="1" applyFill="1" applyAlignment="1">
      <alignment horizontal="center" vertical="center"/>
    </xf>
    <xf numFmtId="0" fontId="5" fillId="3" borderId="0" xfId="0" applyFont="1" applyFill="1" applyAlignment="1">
      <alignment horizontal="center" vertical="center"/>
    </xf>
    <xf numFmtId="0" fontId="5" fillId="3" borderId="15" xfId="0" applyFont="1" applyFill="1" applyBorder="1" applyAlignment="1">
      <alignment horizontal="center" vertical="center"/>
    </xf>
    <xf numFmtId="166" fontId="14" fillId="0" borderId="27" xfId="1" applyNumberFormat="1" applyFont="1" applyBorder="1" applyAlignment="1">
      <alignment horizontal="center" vertical="center"/>
    </xf>
    <xf numFmtId="166" fontId="14" fillId="0" borderId="51" xfId="1" applyNumberFormat="1" applyFont="1" applyBorder="1" applyAlignment="1">
      <alignment horizontal="center" vertical="center"/>
    </xf>
    <xf numFmtId="165" fontId="14" fillId="0" borderId="0" xfId="1" applyNumberFormat="1" applyFont="1" applyBorder="1" applyAlignment="1">
      <alignment horizontal="center" vertical="center"/>
    </xf>
    <xf numFmtId="165" fontId="14" fillId="0" borderId="15" xfId="1" applyNumberFormat="1" applyFont="1" applyBorder="1" applyAlignment="1">
      <alignment horizontal="center" vertical="center"/>
    </xf>
    <xf numFmtId="165" fontId="14" fillId="3" borderId="0" xfId="1" applyNumberFormat="1" applyFont="1" applyFill="1" applyBorder="1" applyAlignment="1">
      <alignment horizontal="center" vertical="center"/>
    </xf>
    <xf numFmtId="165" fontId="14" fillId="3" borderId="15" xfId="1" applyNumberFormat="1" applyFont="1" applyFill="1" applyBorder="1" applyAlignment="1">
      <alignment horizontal="center" vertical="center"/>
    </xf>
    <xf numFmtId="165" fontId="14" fillId="0" borderId="27" xfId="1" applyNumberFormat="1" applyFont="1" applyBorder="1" applyAlignment="1">
      <alignment horizontal="center" vertical="center"/>
    </xf>
    <xf numFmtId="165" fontId="14" fillId="0" borderId="0" xfId="1" applyNumberFormat="1" applyFont="1" applyFill="1" applyBorder="1" applyAlignment="1">
      <alignment horizontal="center" vertical="center"/>
    </xf>
    <xf numFmtId="166" fontId="14" fillId="0" borderId="15" xfId="1" applyNumberFormat="1" applyFont="1" applyBorder="1" applyAlignment="1">
      <alignment horizontal="center" vertical="center"/>
    </xf>
    <xf numFmtId="166" fontId="14" fillId="0" borderId="15" xfId="1" applyNumberFormat="1" applyFont="1" applyFill="1" applyBorder="1" applyAlignment="1">
      <alignment horizontal="center" vertical="center"/>
    </xf>
    <xf numFmtId="166" fontId="17" fillId="0" borderId="27" xfId="1" applyNumberFormat="1" applyFont="1" applyBorder="1" applyAlignment="1">
      <alignment horizontal="center" vertical="center"/>
    </xf>
    <xf numFmtId="164" fontId="14" fillId="0" borderId="0" xfId="2" applyNumberFormat="1" applyFont="1" applyBorder="1" applyAlignment="1">
      <alignment horizontal="center" vertical="center"/>
    </xf>
    <xf numFmtId="165" fontId="14" fillId="0" borderId="15" xfId="1" applyNumberFormat="1" applyFont="1" applyFill="1" applyBorder="1" applyAlignment="1">
      <alignment horizontal="center" vertical="center"/>
    </xf>
    <xf numFmtId="165" fontId="71" fillId="0" borderId="0" xfId="1" applyNumberFormat="1" applyFont="1" applyAlignment="1" applyProtection="1">
      <alignment horizontal="center" vertical="center" wrapText="1" readingOrder="1"/>
      <protection locked="0"/>
    </xf>
    <xf numFmtId="164" fontId="14" fillId="6" borderId="0" xfId="2" applyNumberFormat="1" applyFont="1" applyFill="1" applyBorder="1"/>
    <xf numFmtId="10" fontId="14" fillId="6" borderId="0" xfId="2" applyNumberFormat="1" applyFont="1" applyFill="1" applyBorder="1"/>
    <xf numFmtId="0" fontId="14" fillId="6" borderId="0" xfId="0" applyFont="1" applyFill="1"/>
    <xf numFmtId="0" fontId="14" fillId="0" borderId="0" xfId="1297" applyFont="1"/>
    <xf numFmtId="0" fontId="14" fillId="0" borderId="0" xfId="12" applyFont="1" applyAlignment="1">
      <alignment vertical="top" wrapText="1"/>
    </xf>
    <xf numFmtId="0" fontId="14" fillId="0" borderId="0" xfId="1273" applyFont="1"/>
    <xf numFmtId="0" fontId="2" fillId="0" borderId="0" xfId="1273" applyFont="1"/>
    <xf numFmtId="0" fontId="2" fillId="0" borderId="0" xfId="1297" applyFont="1"/>
    <xf numFmtId="49" fontId="2" fillId="0" borderId="0" xfId="8" applyNumberFormat="1" applyFont="1" applyAlignment="1">
      <alignment vertical="center"/>
    </xf>
    <xf numFmtId="49" fontId="14" fillId="0" borderId="0" xfId="8" applyNumberFormat="1" applyFont="1" applyAlignment="1">
      <alignment horizontal="left" vertical="center" indent="1"/>
    </xf>
    <xf numFmtId="49" fontId="2" fillId="0" borderId="0" xfId="8" applyNumberFormat="1" applyFont="1" applyAlignment="1">
      <alignment horizontal="left" vertical="center" indent="1"/>
    </xf>
    <xf numFmtId="166" fontId="5" fillId="0" borderId="0" xfId="1" applyNumberFormat="1" applyFont="1" applyFill="1" applyBorder="1" applyAlignment="1">
      <alignment horizontal="right"/>
    </xf>
    <xf numFmtId="166" fontId="12" fillId="0" borderId="0" xfId="1" applyNumberFormat="1" applyFont="1" applyFill="1" applyBorder="1"/>
    <xf numFmtId="0" fontId="126" fillId="0" borderId="0" xfId="3" applyFont="1" applyBorder="1" applyAlignment="1" applyProtection="1"/>
    <xf numFmtId="49" fontId="14" fillId="0" borderId="0" xfId="8" applyNumberFormat="1" applyFont="1" applyAlignment="1">
      <alignment vertical="center"/>
    </xf>
    <xf numFmtId="190" fontId="14" fillId="0" borderId="0" xfId="2" applyNumberFormat="1" applyFont="1" applyFill="1" applyBorder="1"/>
    <xf numFmtId="0" fontId="14" fillId="0" borderId="0" xfId="1271" applyFont="1" applyAlignment="1">
      <alignment horizontal="left" indent="1"/>
    </xf>
    <xf numFmtId="0" fontId="14" fillId="0" borderId="0" xfId="1272" applyFont="1" applyAlignment="1">
      <alignment horizontal="left" indent="1"/>
    </xf>
    <xf numFmtId="0" fontId="14" fillId="0" borderId="0" xfId="1280" applyFont="1" applyAlignment="1">
      <alignment horizontal="left" indent="1"/>
    </xf>
    <xf numFmtId="0" fontId="14" fillId="0" borderId="0" xfId="1285" applyFont="1" applyAlignment="1">
      <alignment horizontal="left" indent="1"/>
    </xf>
    <xf numFmtId="0" fontId="14" fillId="0" borderId="0" xfId="12" applyFont="1" applyAlignment="1">
      <alignment horizontal="left" vertical="top" wrapText="1" indent="1"/>
    </xf>
    <xf numFmtId="0" fontId="14" fillId="0" borderId="0" xfId="1322" applyFont="1" applyAlignment="1">
      <alignment horizontal="left" indent="1"/>
    </xf>
    <xf numFmtId="171" fontId="14" fillId="0" borderId="0" xfId="11" applyNumberFormat="1" applyFont="1"/>
    <xf numFmtId="190" fontId="14" fillId="0" borderId="15" xfId="2" applyNumberFormat="1" applyFont="1" applyFill="1" applyBorder="1"/>
    <xf numFmtId="0" fontId="5" fillId="80" borderId="0" xfId="0" applyFont="1" applyFill="1"/>
    <xf numFmtId="0" fontId="12" fillId="80" borderId="15" xfId="0" applyFont="1" applyFill="1" applyBorder="1"/>
    <xf numFmtId="0" fontId="12" fillId="80" borderId="0" xfId="0" applyFont="1" applyFill="1"/>
    <xf numFmtId="3" fontId="5" fillId="0" borderId="0" xfId="0" applyNumberFormat="1" applyFont="1" applyAlignment="1">
      <alignment horizontal="left" indent="1"/>
    </xf>
    <xf numFmtId="3" fontId="12" fillId="0" borderId="0" xfId="0" applyNumberFormat="1" applyFont="1" applyAlignment="1">
      <alignment horizontal="left" indent="1"/>
    </xf>
    <xf numFmtId="3" fontId="5" fillId="0" borderId="0" xfId="0" applyNumberFormat="1" applyFont="1" applyAlignment="1">
      <alignment horizontal="left" indent="2"/>
    </xf>
    <xf numFmtId="10" fontId="14" fillId="6" borderId="15" xfId="2" applyNumberFormat="1" applyFont="1" applyFill="1" applyBorder="1"/>
    <xf numFmtId="0" fontId="2" fillId="0" borderId="27" xfId="0" applyFont="1" applyBorder="1" applyAlignment="1">
      <alignment horizontal="left" vertical="top" wrapText="1"/>
    </xf>
    <xf numFmtId="166" fontId="12" fillId="0" borderId="55" xfId="1" applyNumberFormat="1" applyFont="1" applyFill="1" applyBorder="1" applyAlignment="1">
      <alignment vertical="center"/>
    </xf>
    <xf numFmtId="166" fontId="12" fillId="0" borderId="15" xfId="1" applyNumberFormat="1" applyFont="1" applyFill="1" applyBorder="1" applyAlignment="1">
      <alignment vertical="center"/>
    </xf>
    <xf numFmtId="0" fontId="0" fillId="5" borderId="15" xfId="0" applyFill="1" applyBorder="1" applyAlignment="1">
      <alignment vertical="center"/>
    </xf>
    <xf numFmtId="0" fontId="0" fillId="0" borderId="15" xfId="0" applyBorder="1" applyAlignment="1">
      <alignment vertical="center"/>
    </xf>
    <xf numFmtId="0" fontId="38" fillId="0" borderId="0" xfId="0" applyFont="1" applyAlignment="1">
      <alignment vertical="center"/>
    </xf>
    <xf numFmtId="3" fontId="38" fillId="0" borderId="15" xfId="0" applyNumberFormat="1" applyFont="1" applyBorder="1" applyAlignment="1">
      <alignment horizontal="right"/>
    </xf>
    <xf numFmtId="3" fontId="38" fillId="0" borderId="16" xfId="0" applyNumberFormat="1" applyFont="1" applyBorder="1" applyAlignment="1">
      <alignment horizontal="right"/>
    </xf>
    <xf numFmtId="165" fontId="0" fillId="0" borderId="15" xfId="1" applyNumberFormat="1" applyFont="1" applyBorder="1"/>
    <xf numFmtId="0" fontId="38" fillId="0" borderId="15" xfId="0" applyFont="1" applyBorder="1" applyAlignment="1">
      <alignment vertical="center"/>
    </xf>
    <xf numFmtId="0" fontId="2" fillId="0" borderId="15" xfId="0" applyFont="1" applyBorder="1" applyAlignment="1">
      <alignment horizontal="right"/>
    </xf>
    <xf numFmtId="43" fontId="14" fillId="0" borderId="15" xfId="1" applyFont="1" applyFill="1" applyBorder="1"/>
    <xf numFmtId="165" fontId="14" fillId="0" borderId="15" xfId="1" applyNumberFormat="1" applyFont="1" applyBorder="1"/>
    <xf numFmtId="166" fontId="14" fillId="0" borderId="15" xfId="1" applyNumberFormat="1" applyFont="1" applyFill="1" applyBorder="1" applyAlignment="1">
      <alignment horizontal="right"/>
    </xf>
    <xf numFmtId="166" fontId="2" fillId="0" borderId="15" xfId="1" applyNumberFormat="1" applyFont="1" applyFill="1" applyBorder="1"/>
    <xf numFmtId="166" fontId="2" fillId="0" borderId="0" xfId="1" applyNumberFormat="1" applyFont="1" applyFill="1" applyBorder="1"/>
    <xf numFmtId="0" fontId="34" fillId="7" borderId="0" xfId="0" applyFont="1" applyFill="1"/>
    <xf numFmtId="0" fontId="11" fillId="0" borderId="0" xfId="1285" applyFont="1"/>
    <xf numFmtId="0" fontId="11" fillId="0" borderId="0" xfId="11" applyFont="1"/>
    <xf numFmtId="0" fontId="11" fillId="0" borderId="0" xfId="1270" applyFont="1"/>
    <xf numFmtId="0" fontId="11" fillId="0" borderId="0" xfId="1295" applyFont="1"/>
    <xf numFmtId="0" fontId="12" fillId="0" borderId="0" xfId="0" applyFont="1" applyAlignment="1">
      <alignment horizontal="left" indent="2"/>
    </xf>
    <xf numFmtId="164" fontId="11" fillId="0" borderId="0" xfId="2" applyNumberFormat="1" applyFont="1" applyFill="1" applyBorder="1"/>
    <xf numFmtId="10" fontId="11" fillId="0" borderId="0" xfId="2" applyNumberFormat="1" applyFont="1" applyFill="1" applyBorder="1"/>
    <xf numFmtId="0" fontId="134" fillId="0" borderId="0" xfId="3" applyFont="1"/>
    <xf numFmtId="3" fontId="135" fillId="0" borderId="0" xfId="0" applyNumberFormat="1" applyFont="1"/>
    <xf numFmtId="0" fontId="135" fillId="0" borderId="0" xfId="0" applyFont="1"/>
    <xf numFmtId="0" fontId="136" fillId="4" borderId="0" xfId="0" applyFont="1" applyFill="1" applyAlignment="1">
      <alignment vertical="center"/>
    </xf>
    <xf numFmtId="0" fontId="137" fillId="4" borderId="0" xfId="0" applyFont="1" applyFill="1" applyAlignment="1">
      <alignment vertical="center"/>
    </xf>
    <xf numFmtId="0" fontId="138" fillId="4" borderId="0" xfId="0" applyFont="1" applyFill="1" applyAlignment="1">
      <alignment vertical="center"/>
    </xf>
    <xf numFmtId="0" fontId="139" fillId="4" borderId="0" xfId="0" applyFont="1" applyFill="1" applyAlignment="1">
      <alignment vertical="center"/>
    </xf>
    <xf numFmtId="0" fontId="137" fillId="4" borderId="0" xfId="0" applyFont="1" applyFill="1" applyAlignment="1">
      <alignment horizontal="center" vertical="center"/>
    </xf>
    <xf numFmtId="0" fontId="11" fillId="0" borderId="0" xfId="0" applyFont="1" applyAlignment="1">
      <alignment horizontal="left" vertical="center"/>
    </xf>
    <xf numFmtId="43" fontId="5" fillId="0" borderId="0" xfId="1" applyFont="1" applyBorder="1"/>
    <xf numFmtId="43" fontId="5" fillId="0" borderId="0" xfId="0" applyNumberFormat="1" applyFont="1"/>
    <xf numFmtId="166" fontId="5" fillId="0" borderId="0" xfId="1" applyNumberFormat="1" applyFont="1" applyBorder="1"/>
    <xf numFmtId="9" fontId="5" fillId="0" borderId="8" xfId="2" applyFont="1" applyBorder="1"/>
    <xf numFmtId="164" fontId="5" fillId="0" borderId="8" xfId="2" applyNumberFormat="1" applyFont="1" applyBorder="1"/>
    <xf numFmtId="0" fontId="14" fillId="0" borderId="4" xfId="0" applyFont="1" applyBorder="1"/>
    <xf numFmtId="0" fontId="14" fillId="0" borderId="5" xfId="0" applyFont="1" applyBorder="1"/>
    <xf numFmtId="17" fontId="140" fillId="0" borderId="0" xfId="0" quotePrefix="1" applyNumberFormat="1" applyFont="1" applyAlignment="1">
      <alignment horizontal="center" vertical="center"/>
    </xf>
    <xf numFmtId="166" fontId="5" fillId="0" borderId="8" xfId="1" applyNumberFormat="1" applyFont="1" applyBorder="1"/>
    <xf numFmtId="0" fontId="2" fillId="8" borderId="0" xfId="0" applyFont="1" applyFill="1"/>
    <xf numFmtId="166" fontId="5" fillId="0" borderId="0" xfId="0" applyNumberFormat="1" applyFont="1"/>
    <xf numFmtId="43" fontId="5" fillId="0" borderId="0" xfId="1" applyFont="1" applyFill="1" applyBorder="1"/>
    <xf numFmtId="0" fontId="11" fillId="0" borderId="0" xfId="0" applyFont="1" applyAlignment="1">
      <alignment horizontal="left" vertical="top"/>
    </xf>
    <xf numFmtId="10" fontId="5" fillId="0" borderId="0" xfId="2" applyNumberFormat="1" applyFont="1" applyBorder="1"/>
    <xf numFmtId="10" fontId="5" fillId="0" borderId="0" xfId="2" applyNumberFormat="1" applyFont="1"/>
    <xf numFmtId="0" fontId="14" fillId="8" borderId="0" xfId="0" applyFont="1" applyFill="1"/>
    <xf numFmtId="43" fontId="5" fillId="0" borderId="8" xfId="1" applyFont="1" applyFill="1" applyBorder="1"/>
    <xf numFmtId="0" fontId="141" fillId="0" borderId="0" xfId="1319" applyFont="1"/>
    <xf numFmtId="0" fontId="14" fillId="8" borderId="56" xfId="0" applyFont="1" applyFill="1" applyBorder="1"/>
    <xf numFmtId="0" fontId="14" fillId="8" borderId="57" xfId="0" applyFont="1" applyFill="1" applyBorder="1"/>
    <xf numFmtId="166" fontId="5" fillId="0" borderId="2" xfId="1" applyNumberFormat="1" applyFont="1" applyBorder="1"/>
    <xf numFmtId="0" fontId="14" fillId="8" borderId="7" xfId="0" applyFont="1" applyFill="1" applyBorder="1"/>
    <xf numFmtId="0" fontId="14" fillId="8" borderId="54" xfId="0" applyFont="1" applyFill="1" applyBorder="1"/>
    <xf numFmtId="0" fontId="14" fillId="8" borderId="4" xfId="0" applyFont="1" applyFill="1" applyBorder="1"/>
    <xf numFmtId="0" fontId="14" fillId="8" borderId="5" xfId="0" applyFont="1" applyFill="1" applyBorder="1"/>
    <xf numFmtId="0" fontId="142" fillId="5" borderId="12" xfId="0" applyFont="1" applyFill="1" applyBorder="1" applyAlignment="1">
      <alignment horizontal="right"/>
    </xf>
    <xf numFmtId="0" fontId="142" fillId="5" borderId="49" xfId="0" applyFont="1" applyFill="1" applyBorder="1" applyAlignment="1">
      <alignment horizontal="right"/>
    </xf>
    <xf numFmtId="9" fontId="5" fillId="0" borderId="0" xfId="2" applyFont="1" applyBorder="1"/>
    <xf numFmtId="9" fontId="5" fillId="0" borderId="2" xfId="2" applyFont="1" applyBorder="1"/>
    <xf numFmtId="164" fontId="5" fillId="0" borderId="0" xfId="2" applyNumberFormat="1" applyFont="1" applyBorder="1"/>
    <xf numFmtId="164" fontId="5" fillId="0" borderId="2" xfId="2" applyNumberFormat="1" applyFont="1" applyBorder="1"/>
    <xf numFmtId="17" fontId="142" fillId="5" borderId="0" xfId="0" quotePrefix="1" applyNumberFormat="1" applyFont="1" applyFill="1" applyAlignment="1">
      <alignment horizontal="center" vertical="center"/>
    </xf>
    <xf numFmtId="17" fontId="142" fillId="0" borderId="0" xfId="0" quotePrefix="1" applyNumberFormat="1" applyFont="1" applyAlignment="1">
      <alignment horizontal="center" vertical="center"/>
    </xf>
    <xf numFmtId="0" fontId="14" fillId="0" borderId="54" xfId="0" applyFont="1" applyBorder="1"/>
    <xf numFmtId="0" fontId="142" fillId="5" borderId="7" xfId="0" applyFont="1" applyFill="1" applyBorder="1" applyAlignment="1">
      <alignment horizontal="right"/>
    </xf>
    <xf numFmtId="0" fontId="142" fillId="5" borderId="8" xfId="0" applyFont="1" applyFill="1" applyBorder="1" applyAlignment="1">
      <alignment horizontal="right"/>
    </xf>
    <xf numFmtId="166" fontId="5" fillId="0" borderId="7" xfId="1" applyNumberFormat="1" applyFont="1" applyBorder="1" applyAlignment="1">
      <alignment horizontal="center" vertical="center"/>
    </xf>
    <xf numFmtId="166" fontId="5" fillId="0" borderId="8" xfId="1" applyNumberFormat="1" applyFont="1" applyBorder="1" applyAlignment="1">
      <alignment horizontal="center" vertical="center"/>
    </xf>
    <xf numFmtId="166" fontId="5" fillId="0" borderId="56" xfId="1" applyNumberFormat="1" applyFont="1" applyBorder="1" applyAlignment="1">
      <alignment horizontal="center" vertical="center"/>
    </xf>
    <xf numFmtId="166" fontId="5" fillId="0" borderId="0" xfId="1" applyNumberFormat="1" applyFont="1" applyBorder="1" applyAlignment="1">
      <alignment horizontal="center" vertical="center"/>
    </xf>
    <xf numFmtId="166" fontId="5" fillId="0" borderId="57" xfId="1" applyNumberFormat="1" applyFont="1" applyBorder="1" applyAlignment="1">
      <alignment horizontal="center" vertical="center"/>
    </xf>
    <xf numFmtId="166" fontId="5" fillId="0" borderId="2" xfId="1" applyNumberFormat="1" applyFont="1" applyBorder="1" applyAlignment="1">
      <alignment horizontal="center" vertical="center"/>
    </xf>
    <xf numFmtId="9" fontId="5" fillId="0" borderId="8" xfId="2" applyFont="1" applyBorder="1" applyAlignment="1">
      <alignment horizontal="center" vertical="center"/>
    </xf>
    <xf numFmtId="9" fontId="5" fillId="0" borderId="0" xfId="2" applyFont="1" applyBorder="1" applyAlignment="1">
      <alignment horizontal="center" vertical="center"/>
    </xf>
    <xf numFmtId="0" fontId="14" fillId="8" borderId="5" xfId="0" applyFont="1" applyFill="1" applyBorder="1" applyAlignment="1">
      <alignment vertical="center"/>
    </xf>
    <xf numFmtId="164" fontId="5" fillId="0" borderId="7" xfId="1" applyNumberFormat="1" applyFont="1" applyBorder="1" applyAlignment="1">
      <alignment horizontal="center" vertical="center"/>
    </xf>
    <xf numFmtId="164" fontId="5" fillId="0" borderId="8" xfId="1" applyNumberFormat="1" applyFont="1" applyBorder="1" applyAlignment="1">
      <alignment horizontal="center" vertical="center"/>
    </xf>
    <xf numFmtId="164" fontId="5" fillId="0" borderId="56" xfId="1" applyNumberFormat="1" applyFont="1" applyBorder="1" applyAlignment="1">
      <alignment horizontal="center" vertical="center"/>
    </xf>
    <xf numFmtId="164" fontId="5" fillId="0" borderId="0" xfId="1" applyNumberFormat="1" applyFont="1" applyBorder="1" applyAlignment="1">
      <alignment horizontal="center" vertical="center"/>
    </xf>
    <xf numFmtId="164" fontId="5" fillId="0" borderId="57" xfId="1" applyNumberFormat="1" applyFont="1" applyBorder="1" applyAlignment="1">
      <alignment horizontal="center" vertical="center"/>
    </xf>
    <xf numFmtId="164" fontId="5" fillId="0" borderId="2" xfId="1" applyNumberFormat="1" applyFont="1" applyBorder="1" applyAlignment="1">
      <alignment horizontal="center" vertical="center"/>
    </xf>
    <xf numFmtId="9" fontId="5" fillId="0" borderId="2" xfId="2" applyFont="1" applyBorder="1" applyAlignment="1">
      <alignment horizontal="center" vertical="center"/>
    </xf>
    <xf numFmtId="0" fontId="143" fillId="4" borderId="0" xfId="0" applyFont="1" applyFill="1" applyAlignment="1">
      <alignment horizontal="left" vertical="center"/>
    </xf>
    <xf numFmtId="0" fontId="11" fillId="0" borderId="0" xfId="3" applyFont="1" applyAlignment="1" applyProtection="1"/>
    <xf numFmtId="169" fontId="14" fillId="0" borderId="0" xfId="1" applyNumberFormat="1" applyFont="1" applyBorder="1" applyAlignment="1">
      <alignment horizontal="right" vertical="center"/>
    </xf>
    <xf numFmtId="169" fontId="14" fillId="0" borderId="15" xfId="1" applyNumberFormat="1" applyFont="1" applyBorder="1" applyAlignment="1">
      <alignment horizontal="right" vertical="center"/>
    </xf>
    <xf numFmtId="1" fontId="14" fillId="0" borderId="0" xfId="2" applyNumberFormat="1" applyFont="1" applyBorder="1" applyAlignment="1">
      <alignment horizontal="right" vertical="center"/>
    </xf>
    <xf numFmtId="3" fontId="14" fillId="0" borderId="0" xfId="2" applyNumberFormat="1" applyFont="1" applyBorder="1" applyAlignment="1">
      <alignment horizontal="right" vertical="center"/>
    </xf>
    <xf numFmtId="0" fontId="137" fillId="0" borderId="0" xfId="1319" applyFont="1"/>
    <xf numFmtId="0" fontId="137" fillId="0" borderId="0" xfId="1321" applyFont="1"/>
    <xf numFmtId="0" fontId="137" fillId="0" borderId="0" xfId="1322" applyFont="1"/>
    <xf numFmtId="0" fontId="137" fillId="0" borderId="0" xfId="1320" applyFont="1"/>
    <xf numFmtId="0" fontId="14" fillId="0" borderId="0" xfId="1319" applyFont="1" applyAlignment="1">
      <alignment horizontal="left" indent="1"/>
    </xf>
    <xf numFmtId="0" fontId="14" fillId="0" borderId="0" xfId="1321" applyFont="1" applyAlignment="1">
      <alignment horizontal="left" indent="1"/>
    </xf>
    <xf numFmtId="0" fontId="144" fillId="0" borderId="0" xfId="0" applyFont="1"/>
    <xf numFmtId="0" fontId="6" fillId="0" borderId="0" xfId="3"/>
    <xf numFmtId="164" fontId="14" fillId="0" borderId="15" xfId="2" applyNumberFormat="1" applyFont="1" applyBorder="1" applyAlignment="1">
      <alignment horizontal="center" vertical="center"/>
    </xf>
    <xf numFmtId="10" fontId="5" fillId="0" borderId="8" xfId="2" applyNumberFormat="1" applyFont="1" applyBorder="1" applyAlignment="1">
      <alignment horizontal="center" vertical="center"/>
    </xf>
    <xf numFmtId="10" fontId="5" fillId="0" borderId="2" xfId="2" applyNumberFormat="1" applyFont="1" applyBorder="1" applyAlignment="1">
      <alignment horizontal="center" vertical="center"/>
    </xf>
    <xf numFmtId="10" fontId="5" fillId="0" borderId="7" xfId="2" applyNumberFormat="1" applyFont="1" applyBorder="1" applyAlignment="1">
      <alignment horizontal="center" vertical="center"/>
    </xf>
    <xf numFmtId="10" fontId="5" fillId="0" borderId="56" xfId="2" applyNumberFormat="1" applyFont="1" applyBorder="1" applyAlignment="1">
      <alignment horizontal="center" vertical="center"/>
    </xf>
    <xf numFmtId="10" fontId="5" fillId="0" borderId="0" xfId="2" applyNumberFormat="1" applyFont="1" applyBorder="1" applyAlignment="1">
      <alignment horizontal="center" vertical="center"/>
    </xf>
    <xf numFmtId="10" fontId="5" fillId="0" borderId="57" xfId="2" applyNumberFormat="1" applyFont="1" applyBorder="1" applyAlignment="1">
      <alignment horizontal="center" vertical="center"/>
    </xf>
    <xf numFmtId="9" fontId="14" fillId="0" borderId="0" xfId="2" applyFont="1" applyBorder="1" applyAlignment="1">
      <alignment horizontal="center" vertical="center"/>
    </xf>
    <xf numFmtId="191" fontId="0" fillId="0" borderId="0" xfId="0" applyNumberFormat="1"/>
    <xf numFmtId="0" fontId="55" fillId="0" borderId="0" xfId="0" applyFont="1"/>
    <xf numFmtId="4" fontId="0" fillId="0" borderId="59" xfId="0" applyNumberFormat="1" applyBorder="1" applyAlignment="1">
      <alignment vertical="top"/>
    </xf>
    <xf numFmtId="0" fontId="145" fillId="0" borderId="2" xfId="0" applyFont="1" applyBorder="1" applyAlignment="1">
      <alignment horizontal="center"/>
    </xf>
    <xf numFmtId="0" fontId="14" fillId="84" borderId="0" xfId="0" applyFont="1" applyFill="1" applyAlignment="1">
      <alignment vertical="top"/>
    </xf>
    <xf numFmtId="0" fontId="14" fillId="84" borderId="27" xfId="0" applyFont="1" applyFill="1" applyBorder="1" applyAlignment="1">
      <alignment horizontal="left" vertical="top" wrapText="1"/>
    </xf>
    <xf numFmtId="0" fontId="14" fillId="84" borderId="0" xfId="0" applyFont="1" applyFill="1" applyAlignment="1">
      <alignment horizontal="left" vertical="top" indent="1"/>
    </xf>
    <xf numFmtId="0" fontId="5" fillId="84" borderId="0" xfId="0" applyFont="1" applyFill="1" applyAlignment="1">
      <alignment horizontal="left"/>
    </xf>
    <xf numFmtId="0" fontId="5" fillId="84" borderId="0" xfId="0" applyFont="1" applyFill="1"/>
    <xf numFmtId="3" fontId="146" fillId="4" borderId="56" xfId="0" applyNumberFormat="1" applyFont="1" applyFill="1" applyBorder="1" applyAlignment="1">
      <alignment horizontal="center"/>
    </xf>
    <xf numFmtId="3" fontId="146" fillId="4" borderId="0" xfId="0" applyNumberFormat="1" applyFont="1" applyFill="1" applyAlignment="1">
      <alignment horizontal="center"/>
    </xf>
    <xf numFmtId="170" fontId="146" fillId="4" borderId="60" xfId="0" applyNumberFormat="1" applyFont="1" applyFill="1" applyBorder="1" applyAlignment="1">
      <alignment horizontal="center"/>
    </xf>
    <xf numFmtId="0" fontId="0" fillId="0" borderId="0" xfId="0" applyAlignment="1">
      <alignment horizontal="center"/>
    </xf>
    <xf numFmtId="14" fontId="0" fillId="0" borderId="0" xfId="0" applyNumberFormat="1" applyAlignment="1">
      <alignment horizontal="center"/>
    </xf>
    <xf numFmtId="0" fontId="14" fillId="84" borderId="0" xfId="0" applyFont="1" applyFill="1" applyAlignment="1">
      <alignment horizontal="left" vertical="top" indent="2"/>
    </xf>
    <xf numFmtId="165" fontId="38" fillId="0" borderId="0" xfId="1" applyNumberFormat="1" applyFont="1"/>
    <xf numFmtId="0" fontId="147" fillId="0" borderId="0" xfId="0" applyFont="1"/>
    <xf numFmtId="0" fontId="148" fillId="0" borderId="0" xfId="0" applyFont="1"/>
    <xf numFmtId="0" fontId="148" fillId="0" borderId="58" xfId="0" applyFont="1" applyBorder="1" applyAlignment="1">
      <alignment horizontal="center" vertical="top"/>
    </xf>
    <xf numFmtId="168" fontId="148" fillId="0" borderId="58" xfId="0" applyNumberFormat="1" applyFont="1" applyBorder="1" applyAlignment="1">
      <alignment horizontal="center" vertical="top"/>
    </xf>
    <xf numFmtId="168" fontId="0" fillId="0" borderId="0" xfId="0" applyNumberFormat="1"/>
    <xf numFmtId="0" fontId="6" fillId="0" borderId="12" xfId="3" applyBorder="1" applyAlignment="1">
      <alignment horizontal="left"/>
    </xf>
    <xf numFmtId="0" fontId="30" fillId="0" borderId="13" xfId="0" applyFont="1" applyBorder="1" applyAlignment="1">
      <alignment horizontal="left"/>
    </xf>
    <xf numFmtId="0" fontId="30" fillId="0" borderId="14" xfId="0" applyFont="1" applyBorder="1" applyAlignment="1">
      <alignment horizontal="left"/>
    </xf>
    <xf numFmtId="0" fontId="30" fillId="0" borderId="12" xfId="0" applyFont="1" applyBorder="1" applyAlignment="1">
      <alignment horizontal="left" vertical="center"/>
    </xf>
    <xf numFmtId="0" fontId="30" fillId="0" borderId="13" xfId="0" applyFont="1" applyBorder="1" applyAlignment="1">
      <alignment horizontal="left" vertical="center"/>
    </xf>
    <xf numFmtId="0" fontId="30" fillId="0" borderId="14" xfId="0" applyFont="1" applyBorder="1" applyAlignment="1">
      <alignment horizontal="left" vertical="center"/>
    </xf>
    <xf numFmtId="0" fontId="6" fillId="0" borderId="7" xfId="3" applyBorder="1" applyAlignment="1">
      <alignment horizontal="left"/>
    </xf>
    <xf numFmtId="0" fontId="30" fillId="0" borderId="8" xfId="0" applyFont="1" applyBorder="1" applyAlignment="1">
      <alignment horizontal="left"/>
    </xf>
    <xf numFmtId="0" fontId="30" fillId="0" borderId="9" xfId="0" applyFont="1" applyBorder="1" applyAlignment="1">
      <alignment horizontal="left"/>
    </xf>
    <xf numFmtId="0" fontId="25" fillId="4" borderId="0" xfId="0" applyFont="1" applyFill="1" applyAlignment="1">
      <alignment horizontal="center" vertical="center"/>
    </xf>
    <xf numFmtId="0" fontId="30" fillId="0" borderId="7" xfId="0" applyFont="1" applyBorder="1" applyAlignment="1">
      <alignment horizontal="left" vertical="center"/>
    </xf>
    <xf numFmtId="0" fontId="30" fillId="0" borderId="8" xfId="0" applyFont="1" applyBorder="1" applyAlignment="1">
      <alignment horizontal="left" vertical="center"/>
    </xf>
    <xf numFmtId="0" fontId="30" fillId="0" borderId="9" xfId="0" applyFont="1" applyBorder="1" applyAlignment="1">
      <alignment horizontal="left" vertical="center"/>
    </xf>
    <xf numFmtId="0" fontId="30" fillId="0" borderId="12" xfId="0" applyFont="1" applyBorder="1" applyAlignment="1">
      <alignment horizontal="center" vertical="center"/>
    </xf>
    <xf numFmtId="0" fontId="30" fillId="0" borderId="49" xfId="0" applyFont="1" applyBorder="1" applyAlignment="1">
      <alignment horizontal="center" vertical="center"/>
    </xf>
    <xf numFmtId="0" fontId="30" fillId="0" borderId="14" xfId="0" applyFont="1" applyBorder="1" applyAlignment="1">
      <alignment horizontal="center" vertical="center"/>
    </xf>
    <xf numFmtId="0" fontId="1" fillId="0" borderId="54"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28" fillId="6" borderId="0" xfId="10" applyFont="1" applyFill="1" applyAlignment="1">
      <alignment horizontal="left" vertical="center"/>
    </xf>
    <xf numFmtId="0" fontId="28" fillId="6" borderId="6" xfId="10" applyFont="1" applyFill="1" applyBorder="1" applyAlignment="1">
      <alignment horizontal="left" vertical="center"/>
    </xf>
    <xf numFmtId="0" fontId="22" fillId="0" borderId="0" xfId="0" applyFont="1" applyAlignment="1">
      <alignment horizontal="center"/>
    </xf>
    <xf numFmtId="0" fontId="24" fillId="0" borderId="0" xfId="0" applyFont="1" applyAlignment="1">
      <alignment horizontal="center"/>
    </xf>
    <xf numFmtId="0" fontId="146" fillId="85" borderId="7" xfId="0" applyFont="1" applyFill="1" applyBorder="1" applyAlignment="1">
      <alignment horizontal="center" vertical="center" wrapText="1"/>
    </xf>
    <xf numFmtId="0" fontId="15" fillId="85" borderId="56" xfId="0" applyFont="1" applyFill="1" applyBorder="1" applyAlignment="1">
      <alignment horizontal="center" vertical="center" wrapText="1"/>
    </xf>
    <xf numFmtId="0" fontId="146" fillId="85" borderId="7" xfId="0" applyFont="1" applyFill="1" applyBorder="1" applyAlignment="1">
      <alignment horizontal="center"/>
    </xf>
    <xf numFmtId="0" fontId="146" fillId="85" borderId="8" xfId="0" applyFont="1" applyFill="1" applyBorder="1" applyAlignment="1">
      <alignment horizontal="center"/>
    </xf>
    <xf numFmtId="0" fontId="146" fillId="85" borderId="9" xfId="0" applyFont="1" applyFill="1" applyBorder="1" applyAlignment="1">
      <alignment horizontal="center"/>
    </xf>
  </cellXfs>
  <cellStyles count="1329">
    <cellStyle name="_x0004_¥" xfId="26" xr:uid="{1B758D8B-FEC3-4BAC-B4DD-81211A5F58FD}"/>
    <cellStyle name="0" xfId="27" xr:uid="{74A6B1F5-484C-4523-BC1D-52A847D1160C}"/>
    <cellStyle name="0%" xfId="28" xr:uid="{D0189205-CDCA-4745-BE7E-8494C5ED317F}"/>
    <cellStyle name="0% 2" xfId="29" xr:uid="{A1C2531A-2D6E-463C-AE5D-6D7A25E024DE}"/>
    <cellStyle name="0.0" xfId="30" xr:uid="{43C48E50-E8E4-454D-BC43-4CFED0897E05}"/>
    <cellStyle name="0.0%" xfId="31" xr:uid="{959FE9EC-7CFC-4DCB-8D1A-DDC2EAB3610E}"/>
    <cellStyle name="0.00" xfId="32" xr:uid="{8A57CAB0-A958-47DC-983F-5762F230A074}"/>
    <cellStyle name="0.00%" xfId="33" xr:uid="{EF044C08-8ADE-4520-A487-D51D42B740EB}"/>
    <cellStyle name="20% - Accent1 10" xfId="34" xr:uid="{ADECBF33-7E58-4C46-AFEC-89EEEDE3536A}"/>
    <cellStyle name="20% - Accent1 2" xfId="35" xr:uid="{50969FCE-8BC9-4557-8AA6-704F27609D02}"/>
    <cellStyle name="20% - Accent1 2 2" xfId="36" xr:uid="{8FEE5837-882F-4F88-BE14-0D1CB4DDCE33}"/>
    <cellStyle name="20% - Accent1 2 3" xfId="37" xr:uid="{E9A9B7C6-DA1F-4F6D-8933-A4CB5691CAAD}"/>
    <cellStyle name="20% - Accent1 3" xfId="38" xr:uid="{048E68FE-511E-412C-AB8A-2F60328D60B0}"/>
    <cellStyle name="20% - Accent1 4" xfId="39" xr:uid="{19FE2B42-AD8C-4626-8662-C7233F691512}"/>
    <cellStyle name="20% - Accent1 5" xfId="40" xr:uid="{F789100E-76CB-4AFC-9719-A42170DEF39C}"/>
    <cellStyle name="20% - Accent1 6" xfId="41" xr:uid="{0679EDA9-877D-45AB-9DFC-57D45CF2B478}"/>
    <cellStyle name="20% - Accent1 7" xfId="42" xr:uid="{FFD62347-6712-4C85-B0CD-804D96E67548}"/>
    <cellStyle name="20% - Accent1 8" xfId="43" xr:uid="{EBE5A731-1674-4B2B-BC3F-21B9EDCF2028}"/>
    <cellStyle name="20% - Accent1 9" xfId="44" xr:uid="{BF54AE1E-C430-401A-A163-BAEFA8D6EE7C}"/>
    <cellStyle name="20% - Accent2 10" xfId="45" xr:uid="{E15CEC81-4F86-431D-9791-F1D4D063157C}"/>
    <cellStyle name="20% - Accent2 2" xfId="46" xr:uid="{81A0C136-EB83-4A5F-A05B-E9CC7C79E03C}"/>
    <cellStyle name="20% - Accent2 2 2" xfId="47" xr:uid="{9FD00EF8-2D74-467B-9443-B08FDB2E8981}"/>
    <cellStyle name="20% - Accent2 2 3" xfId="48" xr:uid="{29DB9483-D038-4239-9593-E9FF9D5E7220}"/>
    <cellStyle name="20% - Accent2 3" xfId="49" xr:uid="{9FE82A57-1468-477B-A07A-5F4F3F126B99}"/>
    <cellStyle name="20% - Accent2 4" xfId="50" xr:uid="{EBA9FB17-8255-4128-BA49-D69B9D1A1A7C}"/>
    <cellStyle name="20% - Accent2 5" xfId="51" xr:uid="{227981F4-4A54-4167-9029-0BCE6A6EC21F}"/>
    <cellStyle name="20% - Accent2 6" xfId="52" xr:uid="{599956D9-8E36-48A4-B2C4-6939FE1BAB69}"/>
    <cellStyle name="20% - Accent2 7" xfId="53" xr:uid="{7B06ADAD-85FE-498B-BAE3-006426801A9A}"/>
    <cellStyle name="20% - Accent2 8" xfId="54" xr:uid="{A9DDE6E5-A05F-49AC-A098-139D158DE894}"/>
    <cellStyle name="20% - Accent2 9" xfId="55" xr:uid="{08DDE047-FB6E-456C-97D9-B318E0A8253F}"/>
    <cellStyle name="20% - Accent3 10" xfId="56" xr:uid="{0C76517E-CE86-44F0-8356-7C79BD7EFAC0}"/>
    <cellStyle name="20% - Accent3 2" xfId="57" xr:uid="{6D5E8AB5-7071-4F1C-8E08-AD9E6D3EE4E8}"/>
    <cellStyle name="20% - Accent3 2 2" xfId="58" xr:uid="{F9D879FD-57A3-4363-B43C-E3832FAFB43A}"/>
    <cellStyle name="20% - Accent3 2 3" xfId="59" xr:uid="{7269B1F4-84A7-4037-A0E9-4F3CB3ABC569}"/>
    <cellStyle name="20% - Accent3 3" xfId="60" xr:uid="{95E231A5-7213-4D42-99D5-91FEEF91BF75}"/>
    <cellStyle name="20% - Accent3 4" xfId="61" xr:uid="{6F39630E-3AEE-4D85-A7C1-F9CD84D8B2F6}"/>
    <cellStyle name="20% - Accent3 5" xfId="62" xr:uid="{B493B31F-BE0A-470B-8A6F-9D665F053391}"/>
    <cellStyle name="20% - Accent3 6" xfId="63" xr:uid="{8AB68268-4603-42DC-A4BC-BEDD3F3BCEC2}"/>
    <cellStyle name="20% - Accent3 7" xfId="64" xr:uid="{5AA9D85A-890B-4A3A-BEE7-B4A4333773E4}"/>
    <cellStyle name="20% - Accent3 8" xfId="65" xr:uid="{39EC5457-5090-4635-9B80-037827A6B1DA}"/>
    <cellStyle name="20% - Accent3 9" xfId="66" xr:uid="{D232D274-9112-455D-AE0D-5E2CE4E28F3B}"/>
    <cellStyle name="20% - Accent4 10" xfId="67" xr:uid="{3EDB1202-C8C1-44B1-99A1-DF74965DD9CD}"/>
    <cellStyle name="20% - Accent4 2" xfId="68" xr:uid="{076D7E44-CA53-4D02-8EDB-D8C8D7BEC10D}"/>
    <cellStyle name="20% - Accent4 2 2" xfId="69" xr:uid="{41F8C2AF-1753-474E-86E2-7C0057283108}"/>
    <cellStyle name="20% - Accent4 2 3" xfId="70" xr:uid="{95B73F89-76C0-4368-82B4-25BFDA8BB542}"/>
    <cellStyle name="20% - Accent4 3" xfId="71" xr:uid="{C0DC082B-ABF9-4445-9996-5BFF0835D02E}"/>
    <cellStyle name="20% - Accent4 4" xfId="72" xr:uid="{C6724F73-9E9D-4430-ADA0-A84BC55CF2C9}"/>
    <cellStyle name="20% - Accent4 5" xfId="73" xr:uid="{E7286CE9-8C41-456E-B168-F96A933CB8C4}"/>
    <cellStyle name="20% - Accent4 6" xfId="74" xr:uid="{C21E7EF2-E275-4D79-8EE8-3EDC0EBFA734}"/>
    <cellStyle name="20% - Accent4 7" xfId="75" xr:uid="{0A943FA4-B971-4E0A-9DEF-A485CE89A6C5}"/>
    <cellStyle name="20% - Accent4 8" xfId="76" xr:uid="{6B4AC8B0-E773-4AFF-AD45-CEFE28854FE2}"/>
    <cellStyle name="20% - Accent4 9" xfId="77" xr:uid="{0B804D02-3F24-44C9-8F89-F9CD189F23B5}"/>
    <cellStyle name="20% - Accent5 10" xfId="78" xr:uid="{3808C08A-9A91-4876-BAB2-8533E7C45A09}"/>
    <cellStyle name="20% - Accent5 2" xfId="79" xr:uid="{9D3E92E1-D83F-4E70-B693-720DA87BA46A}"/>
    <cellStyle name="20% - Accent5 2 2" xfId="80" xr:uid="{01EEB7B4-05ED-4ACE-96A1-A6BDD01DCE7D}"/>
    <cellStyle name="20% - Accent5 2 3" xfId="81" xr:uid="{5D2BE9E7-C914-4EDB-ACBE-985CBCA52919}"/>
    <cellStyle name="20% - Accent5 3" xfId="82" xr:uid="{CE92B6E1-A611-4D19-AD48-A1873A58A64E}"/>
    <cellStyle name="20% - Accent5 4" xfId="83" xr:uid="{16B56D6A-4D5D-4C11-893E-503D9A977EC2}"/>
    <cellStyle name="20% - Accent5 5" xfId="84" xr:uid="{82465732-B536-4C1D-838A-7FA936010193}"/>
    <cellStyle name="20% - Accent5 6" xfId="85" xr:uid="{E58A7899-B8F3-4C88-8078-51C8F43BACA2}"/>
    <cellStyle name="20% - Accent5 7" xfId="86" xr:uid="{BD5834C6-3BC0-4E55-97BA-8670E7F808FC}"/>
    <cellStyle name="20% - Accent5 8" xfId="87" xr:uid="{CC3A120E-A18B-4D57-B3EE-AC0C7DFCB624}"/>
    <cellStyle name="20% - Accent5 9" xfId="88" xr:uid="{7B1510BC-9B05-4224-8D49-5913767D3FE0}"/>
    <cellStyle name="20% - Accent6 10" xfId="89" xr:uid="{67E25309-8372-4D75-BCD3-24282C843205}"/>
    <cellStyle name="20% - Accent6 2" xfId="90" xr:uid="{2F0276A9-322A-4F43-826B-47C23F7A20A7}"/>
    <cellStyle name="20% - Accent6 2 2" xfId="91" xr:uid="{FBC3A40E-BBC0-4AEE-BB64-0E5561083B0C}"/>
    <cellStyle name="20% - Accent6 2 3" xfId="92" xr:uid="{8B00D8EA-5358-4CCA-8140-488932CF27C4}"/>
    <cellStyle name="20% - Accent6 3" xfId="93" xr:uid="{91C954D1-2382-4FF7-844F-4EB0147B7396}"/>
    <cellStyle name="20% - Accent6 4" xfId="94" xr:uid="{39F4B1EE-94BA-49EE-B121-DB0D1E14BF31}"/>
    <cellStyle name="20% - Accent6 5" xfId="95" xr:uid="{8B058F10-9EDB-44F6-9242-4056167B0BEF}"/>
    <cellStyle name="20% - Accent6 6" xfId="96" xr:uid="{623843B5-E679-4A45-AFD3-15C680C7A448}"/>
    <cellStyle name="20% - Accent6 7" xfId="97" xr:uid="{05221426-C29F-4784-B971-43680C921A91}"/>
    <cellStyle name="20% - Accent6 8" xfId="98" xr:uid="{1997FE2B-58CA-41A2-ABD2-B730A1DAC4A9}"/>
    <cellStyle name="20% - Accent6 9" xfId="99" xr:uid="{449D7A45-14FF-482D-BA71-F8410D207FE0}"/>
    <cellStyle name="20% - Énfasis1 2" xfId="100" xr:uid="{E47F1FA3-D5F0-41A9-B9E3-FC0A296D2243}"/>
    <cellStyle name="20% - Énfasis1 2 2" xfId="101" xr:uid="{DD8FD29C-9D53-48ED-AA35-2228DE3A67F6}"/>
    <cellStyle name="20% - Énfasis1 2 2 2" xfId="102" xr:uid="{56AA52CC-1AE4-48DF-B761-64FA1BD51330}"/>
    <cellStyle name="20% - Énfasis1 3" xfId="103" xr:uid="{A99D7A17-01A5-4953-893D-F6AE48EB0D83}"/>
    <cellStyle name="20% - Énfasis1 3 2" xfId="104" xr:uid="{7E56FBCC-E717-4795-A5A4-B92EDFB9F448}"/>
    <cellStyle name="20% - Énfasis1 3 2 2" xfId="105" xr:uid="{83AF4F21-B9D6-4E92-8242-14D96188BDD2}"/>
    <cellStyle name="20% - Énfasis1 3 3" xfId="106" xr:uid="{8ABBD3F1-6E5E-4191-BCDA-BA6EEB7BF791}"/>
    <cellStyle name="20% - Énfasis1 4" xfId="107" xr:uid="{ADC36F15-538A-481D-9698-7A3B45C6A784}"/>
    <cellStyle name="20% - Énfasis1 4 2" xfId="108" xr:uid="{F39B94EA-73EF-41C6-B403-69985D5F6BA9}"/>
    <cellStyle name="20% - Énfasis1 4 2 2" xfId="109" xr:uid="{1090ADF4-991D-4B08-98BE-D1134A5DF844}"/>
    <cellStyle name="20% - Énfasis1 4 3" xfId="110" xr:uid="{C7DE394C-7673-4992-9898-94FB398B4AFD}"/>
    <cellStyle name="20% - Énfasis1 5" xfId="111" xr:uid="{41164751-89A9-44A3-9D26-74F6FF94D3CB}"/>
    <cellStyle name="20% - Énfasis1 6" xfId="112" xr:uid="{583F17EB-AFFA-4BF7-8089-2CC0377900EA}"/>
    <cellStyle name="20% - Énfasis2 2" xfId="113" xr:uid="{0DD4B488-8E48-40EF-983D-7C0AEC0C7A67}"/>
    <cellStyle name="20% - Énfasis2 2 2" xfId="114" xr:uid="{D57CD6C3-DF2E-4A8C-A6D9-3F9E5B1BD3E2}"/>
    <cellStyle name="20% - Énfasis2 2 2 2" xfId="115" xr:uid="{724BCA8B-9E8D-4CBD-9204-FE887B521664}"/>
    <cellStyle name="20% - Énfasis2 3" xfId="116" xr:uid="{505DEDA7-827A-4C54-9E60-55893C76E3D2}"/>
    <cellStyle name="20% - Énfasis2 3 2" xfId="117" xr:uid="{1211294E-641A-4464-AA3A-A555F9B1D8AB}"/>
    <cellStyle name="20% - Énfasis2 3 2 2" xfId="118" xr:uid="{8484093E-AC60-4A79-9778-E76756060156}"/>
    <cellStyle name="20% - Énfasis2 3 3" xfId="119" xr:uid="{B53A0B26-6EF2-4011-B53A-67FAD3B2AD3F}"/>
    <cellStyle name="20% - Énfasis2 4" xfId="120" xr:uid="{53B1D132-77DD-4A99-8453-F6AD179AA840}"/>
    <cellStyle name="20% - Énfasis2 4 2" xfId="121" xr:uid="{E35A7E62-F646-4F66-B522-AFC2286C0A7C}"/>
    <cellStyle name="20% - Énfasis2 4 2 2" xfId="122" xr:uid="{6AD7F76B-C2E2-49CF-8322-3D55A2C9030D}"/>
    <cellStyle name="20% - Énfasis2 4 3" xfId="123" xr:uid="{1A36E995-970E-4763-ACBC-96BE7D9C5318}"/>
    <cellStyle name="20% - Énfasis2 5" xfId="124" xr:uid="{2F55BDCE-91E6-4677-A829-6F7838A23A61}"/>
    <cellStyle name="20% - Énfasis2 6" xfId="125" xr:uid="{A0C5F6F9-D9BA-45C7-92D9-2E1BABAF1205}"/>
    <cellStyle name="20% - Énfasis3 2" xfId="126" xr:uid="{46F5416D-E7A6-4A02-AB69-9FA4C7B267E6}"/>
    <cellStyle name="20% - Énfasis3 2 2" xfId="127" xr:uid="{F6F62EE5-23E6-42ED-B7E9-E705DE006973}"/>
    <cellStyle name="20% - Énfasis3 2 2 2" xfId="128" xr:uid="{0AFB9D04-D6B2-4FBD-8C02-65DDDA808253}"/>
    <cellStyle name="20% - Énfasis3 3" xfId="129" xr:uid="{D29AF545-18A1-45DB-B5DB-8B383B888E12}"/>
    <cellStyle name="20% - Énfasis3 3 2" xfId="130" xr:uid="{7C751D09-3D61-4FD6-9D30-FDE27C86BFFC}"/>
    <cellStyle name="20% - Énfasis3 3 2 2" xfId="131" xr:uid="{38D40766-C91A-4EA5-8FA7-39159BF34205}"/>
    <cellStyle name="20% - Énfasis3 3 3" xfId="132" xr:uid="{0372210C-81CB-43B5-ADBF-C8B4EB101155}"/>
    <cellStyle name="20% - Énfasis3 4" xfId="133" xr:uid="{EC373015-08A6-493C-84A4-CD9D4B12ADFF}"/>
    <cellStyle name="20% - Énfasis3 4 2" xfId="134" xr:uid="{6CFA5B69-F362-416D-B806-15A3976971A6}"/>
    <cellStyle name="20% - Énfasis3 4 2 2" xfId="135" xr:uid="{678E1FD3-33B9-4A2F-8635-89CA71FFFF49}"/>
    <cellStyle name="20% - Énfasis3 4 3" xfId="136" xr:uid="{380EE0AE-8D24-49C6-B438-0CA909985274}"/>
    <cellStyle name="20% - Énfasis3 5" xfId="137" xr:uid="{4DEE0E70-C0E3-4ACC-B111-0ECE06FCED9B}"/>
    <cellStyle name="20% - Énfasis3 6" xfId="138" xr:uid="{0CBE28A2-8D1C-45AA-895C-D296F5140B0F}"/>
    <cellStyle name="20% - Énfasis4 2" xfId="139" xr:uid="{5EC23619-3FB2-47D5-8C63-566B24F71D3F}"/>
    <cellStyle name="20% - Énfasis4 2 2" xfId="140" xr:uid="{4F9A22CC-FDD4-40C7-B7CD-EDCA476C4A4F}"/>
    <cellStyle name="20% - Énfasis4 2 2 2" xfId="141" xr:uid="{E59C82C2-D5FB-4B93-A524-195DDC81DBEF}"/>
    <cellStyle name="20% - Énfasis4 3" xfId="142" xr:uid="{80F8FCB9-AB0F-4CF0-A4E8-16601765CCDB}"/>
    <cellStyle name="20% - Énfasis4 3 2" xfId="143" xr:uid="{DAA79D2F-3F1E-436F-84BE-963A2EB96057}"/>
    <cellStyle name="20% - Énfasis4 3 2 2" xfId="144" xr:uid="{977190FF-A33E-46DF-973E-432C40F4AF11}"/>
    <cellStyle name="20% - Énfasis4 3 3" xfId="145" xr:uid="{F9E833A5-2584-4616-9D5E-B1077B059905}"/>
    <cellStyle name="20% - Énfasis4 4" xfId="146" xr:uid="{60B45E7A-B513-4EAA-BB14-962F49916BDE}"/>
    <cellStyle name="20% - Énfasis4 4 2" xfId="147" xr:uid="{3E404ABE-CB53-45E9-8663-C75908DD186D}"/>
    <cellStyle name="20% - Énfasis4 4 2 2" xfId="148" xr:uid="{BC5E5E05-661B-44DD-9908-2D6166A012C7}"/>
    <cellStyle name="20% - Énfasis4 4 3" xfId="149" xr:uid="{18DD4B53-0896-44E8-9761-5840304B8909}"/>
    <cellStyle name="20% - Énfasis4 5" xfId="150" xr:uid="{6777FB51-6DF1-4636-B56C-E934775705F8}"/>
    <cellStyle name="20% - Énfasis4 6" xfId="151" xr:uid="{48C2969D-B560-4634-819A-BD833B002FAE}"/>
    <cellStyle name="20% - Énfasis5 2" xfId="152" xr:uid="{F76208B4-078D-4605-A3A7-3AD4884F5853}"/>
    <cellStyle name="20% - Énfasis5 2 2" xfId="153" xr:uid="{85AD7707-42D1-4A6E-8EA7-1FF85E76B28E}"/>
    <cellStyle name="20% - Énfasis5 2 2 2" xfId="154" xr:uid="{1311BC8E-C259-492B-871B-6CEEB2D6A83C}"/>
    <cellStyle name="20% - Énfasis5 3" xfId="155" xr:uid="{63FB6BAF-58A3-4E4C-A110-524F7521AEBA}"/>
    <cellStyle name="20% - Énfasis5 3 2" xfId="156" xr:uid="{635A8317-698B-476E-B021-27896D385D21}"/>
    <cellStyle name="20% - Énfasis5 3 2 2" xfId="157" xr:uid="{F15F826A-FBE0-4742-BF49-05F1BF7C1D93}"/>
    <cellStyle name="20% - Énfasis5 3 3" xfId="158" xr:uid="{06820EE0-CB6D-4B81-BDCB-05EF2C051FB5}"/>
    <cellStyle name="20% - Énfasis5 4" xfId="159" xr:uid="{D4817EED-2021-4A7B-A74F-67084435ADE4}"/>
    <cellStyle name="20% - Énfasis5 4 2" xfId="160" xr:uid="{4FE5739A-990E-4E38-901B-98A63EB66FB7}"/>
    <cellStyle name="20% - Énfasis5 4 2 2" xfId="161" xr:uid="{712221E0-CECF-4D1D-BD4C-AD7D5CFCE6FD}"/>
    <cellStyle name="20% - Énfasis5 4 3" xfId="162" xr:uid="{F0314124-DC2F-4AC1-9B29-69462E2A19AC}"/>
    <cellStyle name="20% - Énfasis5 5" xfId="163" xr:uid="{D8D3B50B-1E69-4064-9131-310DB0C2CD69}"/>
    <cellStyle name="20% - Énfasis5 6" xfId="164" xr:uid="{A640AEBA-9230-4C0C-B95C-F4DA9DA52C26}"/>
    <cellStyle name="20% - Énfasis6 2" xfId="165" xr:uid="{DAB868D2-7839-49AF-AAD2-2009529BD1FC}"/>
    <cellStyle name="20% - Énfasis6 2 2" xfId="166" xr:uid="{5C6F95D7-9144-4BA6-81D6-D3F199637D26}"/>
    <cellStyle name="20% - Énfasis6 2 2 2" xfId="167" xr:uid="{BD9A2DF2-ADCD-4F63-9B7A-4DD6693A5520}"/>
    <cellStyle name="20% - Énfasis6 3" xfId="168" xr:uid="{FAB342A3-914A-4DAB-95B8-D65120692823}"/>
    <cellStyle name="20% - Énfasis6 3 2" xfId="169" xr:uid="{2344E874-3FDF-4FBE-986D-D4E5DAA51357}"/>
    <cellStyle name="20% - Énfasis6 3 2 2" xfId="170" xr:uid="{FBC439B8-54F7-4318-96D5-735D38EA5AAA}"/>
    <cellStyle name="20% - Énfasis6 3 3" xfId="171" xr:uid="{315CDFA5-4213-43F9-A292-F7BFE8C08A47}"/>
    <cellStyle name="20% - Énfasis6 4" xfId="172" xr:uid="{039A64A3-025B-4690-A1CB-EDE3986B47AC}"/>
    <cellStyle name="20% - Énfasis6 4 2" xfId="173" xr:uid="{856826D9-C80C-4407-902D-223E1414FBFE}"/>
    <cellStyle name="20% - Énfasis6 4 2 2" xfId="174" xr:uid="{426FD6BC-02DA-4D00-8419-D3BC514FAA3B}"/>
    <cellStyle name="20% - Énfasis6 4 3" xfId="175" xr:uid="{41444D20-FF3E-4DFB-A749-72AE34BBD3B2}"/>
    <cellStyle name="20% - Énfasis6 5" xfId="176" xr:uid="{AACEF75A-570A-4FE4-B42A-CF77E1C3FB8A}"/>
    <cellStyle name="20% - Énfasis6 6" xfId="177" xr:uid="{4FD99A30-5A07-4D47-92C5-0C94B9EF1AE3}"/>
    <cellStyle name="40% - Accent1 10" xfId="178" xr:uid="{A7C7CCB9-E72F-4F02-B820-458280F36572}"/>
    <cellStyle name="40% - Accent1 2" xfId="179" xr:uid="{1DA9CAA3-CF43-4130-81CD-9B60FEAE7DDC}"/>
    <cellStyle name="40% - Accent1 2 2" xfId="180" xr:uid="{38C1AD45-A315-486C-AEDD-5D214D636493}"/>
    <cellStyle name="40% - Accent1 2 3" xfId="181" xr:uid="{50BAA261-6B5F-4626-B15D-7B87A1F47A95}"/>
    <cellStyle name="40% - Accent1 3" xfId="182" xr:uid="{F1010F11-CAD4-4C26-8793-5C1A9007929E}"/>
    <cellStyle name="40% - Accent1 4" xfId="183" xr:uid="{4B048BAB-B5A6-4A40-8A44-9539FA0EF861}"/>
    <cellStyle name="40% - Accent1 5" xfId="184" xr:uid="{DCE148BE-B45D-435F-BC77-13D9F8A5165B}"/>
    <cellStyle name="40% - Accent1 6" xfId="185" xr:uid="{6F961F43-3154-4FAA-93CF-378A0A2617B5}"/>
    <cellStyle name="40% - Accent1 7" xfId="186" xr:uid="{713E9671-AAE2-48C2-92EB-B68A143843F7}"/>
    <cellStyle name="40% - Accent1 8" xfId="187" xr:uid="{FF0D2623-75C7-4C76-B72E-BAAC65CDC061}"/>
    <cellStyle name="40% - Accent1 9" xfId="188" xr:uid="{3B888507-1ADF-4774-8B13-BD5497B29566}"/>
    <cellStyle name="40% - Accent2 10" xfId="189" xr:uid="{4A0015A7-9E1F-4C6C-BEB1-1504A4925DA5}"/>
    <cellStyle name="40% - Accent2 2" xfId="190" xr:uid="{284AE061-D814-4556-A0D9-DA208D4BDC1E}"/>
    <cellStyle name="40% - Accent2 2 2" xfId="191" xr:uid="{FCE11E12-B086-440A-A665-1AF3A1CDF549}"/>
    <cellStyle name="40% - Accent2 2 3" xfId="192" xr:uid="{D49E906A-3235-4D49-8249-E661724B96A5}"/>
    <cellStyle name="40% - Accent2 3" xfId="193" xr:uid="{EC2A5D98-B815-4162-92D9-9C2D687ABDB2}"/>
    <cellStyle name="40% - Accent2 4" xfId="194" xr:uid="{2C465C4C-5E54-46BC-9D35-F1D154636530}"/>
    <cellStyle name="40% - Accent2 5" xfId="195" xr:uid="{5434EA62-5FAB-482C-939A-1BB82E4D421F}"/>
    <cellStyle name="40% - Accent2 6" xfId="196" xr:uid="{89A64259-8F51-4737-9DCD-A049BC206DAA}"/>
    <cellStyle name="40% - Accent2 7" xfId="197" xr:uid="{06795182-F338-4998-808E-357E319A63B6}"/>
    <cellStyle name="40% - Accent2 8" xfId="198" xr:uid="{75A097A4-AA4C-41B3-AF7F-640ABE2BF297}"/>
    <cellStyle name="40% - Accent2 9" xfId="199" xr:uid="{AC3ABD63-F873-43D5-B756-A332CE492D83}"/>
    <cellStyle name="40% - Accent3 10" xfId="200" xr:uid="{1FDA6874-0C8D-49A4-95C1-95A382EAB33F}"/>
    <cellStyle name="40% - Accent3 2" xfId="201" xr:uid="{313C22B5-8BE2-4CD9-B4C8-0097F59D79CB}"/>
    <cellStyle name="40% - Accent3 2 2" xfId="202" xr:uid="{F1DF1711-1F24-40D4-B90D-597083E7620A}"/>
    <cellStyle name="40% - Accent3 2 3" xfId="203" xr:uid="{15519D32-6831-43DA-9FAF-7FB7BDAA1453}"/>
    <cellStyle name="40% - Accent3 3" xfId="204" xr:uid="{0F18165A-49CC-45F0-8345-2E447E992BC5}"/>
    <cellStyle name="40% - Accent3 4" xfId="205" xr:uid="{E9C04CED-F1A6-43F2-B65C-8A7057246F10}"/>
    <cellStyle name="40% - Accent3 5" xfId="206" xr:uid="{7AA1BF59-E4A5-4814-BFEC-D04DBBA56DCA}"/>
    <cellStyle name="40% - Accent3 6" xfId="207" xr:uid="{16D1AFEC-B137-4B0E-BC3B-B51EC46E4A04}"/>
    <cellStyle name="40% - Accent3 7" xfId="208" xr:uid="{7857A140-9FC6-4D34-A5E8-F4E390711302}"/>
    <cellStyle name="40% - Accent3 8" xfId="209" xr:uid="{10C2D3CF-2A9C-4EA5-A6DC-7FAA8CAA18FA}"/>
    <cellStyle name="40% - Accent3 9" xfId="210" xr:uid="{B81F0220-4435-4118-9549-6C96B8097D97}"/>
    <cellStyle name="40% - Accent4 10" xfId="211" xr:uid="{E85759E1-4864-49B8-B59B-E9AD0B86FFE0}"/>
    <cellStyle name="40% - Accent4 2" xfId="212" xr:uid="{8868116E-2F82-4908-BF0A-7091E5F99F43}"/>
    <cellStyle name="40% - Accent4 2 2" xfId="213" xr:uid="{6F3BC9CC-FCDB-42D6-BDDA-B52E4E388D83}"/>
    <cellStyle name="40% - Accent4 2 3" xfId="214" xr:uid="{8498B6DE-ED65-4366-9CD4-8D4B65E37574}"/>
    <cellStyle name="40% - Accent4 3" xfId="215" xr:uid="{9AB97A88-E201-4679-A082-DDD25D60B246}"/>
    <cellStyle name="40% - Accent4 4" xfId="216" xr:uid="{41509DCF-ADA3-42AA-BA39-0AEFBB7B0285}"/>
    <cellStyle name="40% - Accent4 5" xfId="217" xr:uid="{29EFD6DD-03A5-4EC3-ADF4-F4C9E889CEE0}"/>
    <cellStyle name="40% - Accent4 6" xfId="218" xr:uid="{33B8604E-2273-4561-9032-BD136507F498}"/>
    <cellStyle name="40% - Accent4 7" xfId="219" xr:uid="{6C264703-C64F-4E84-8A25-19E5B4CAFBCA}"/>
    <cellStyle name="40% - Accent4 8" xfId="220" xr:uid="{A60E2C2B-0369-4ADF-9AA6-97910B03D46C}"/>
    <cellStyle name="40% - Accent4 9" xfId="221" xr:uid="{7D3902D9-1832-4BBF-BA56-082292469A57}"/>
    <cellStyle name="40% - Accent5 10" xfId="222" xr:uid="{7C9AB231-C9A4-4EC4-A261-D3F22E4F61A5}"/>
    <cellStyle name="40% - Accent5 2" xfId="223" xr:uid="{C46B787A-6865-4170-A27B-57B33D34B0CF}"/>
    <cellStyle name="40% - Accent5 2 2" xfId="224" xr:uid="{D9F2E2C1-75F7-499C-8EBD-AA47952D13DD}"/>
    <cellStyle name="40% - Accent5 2 3" xfId="225" xr:uid="{DCCE5BF3-DB0B-42CB-8F59-3133D5AEAF11}"/>
    <cellStyle name="40% - Accent5 3" xfId="226" xr:uid="{1CDE6772-B7CF-4101-A56C-D585F94DECFA}"/>
    <cellStyle name="40% - Accent5 4" xfId="227" xr:uid="{5E793A1C-867E-4F37-8C49-C74D1EBB2EED}"/>
    <cellStyle name="40% - Accent5 5" xfId="228" xr:uid="{48DA08AB-21E3-4947-B1A0-37545A9EB1E0}"/>
    <cellStyle name="40% - Accent5 6" xfId="229" xr:uid="{CDC3849C-6F1E-4A59-AF01-9123E5456A85}"/>
    <cellStyle name="40% - Accent5 7" xfId="230" xr:uid="{8003BFEA-F05C-408C-8A47-D48C782BA93D}"/>
    <cellStyle name="40% - Accent5 8" xfId="231" xr:uid="{D1202FCF-3261-400C-8E1E-250A25366765}"/>
    <cellStyle name="40% - Accent5 9" xfId="232" xr:uid="{B07EF5D4-82B1-4373-8B93-55BD12D416CB}"/>
    <cellStyle name="40% - Accent6 10" xfId="233" xr:uid="{21348CDC-12C6-425C-B073-806BD733E651}"/>
    <cellStyle name="40% - Accent6 2" xfId="234" xr:uid="{CA4A8B10-5C1A-4C28-8F68-B4ACD3E31A67}"/>
    <cellStyle name="40% - Accent6 2 2" xfId="235" xr:uid="{110BA074-7404-4FF2-9A14-2700B3D2AB83}"/>
    <cellStyle name="40% - Accent6 2 3" xfId="236" xr:uid="{E4AF92ED-A646-4DE8-946B-65122038BDAC}"/>
    <cellStyle name="40% - Accent6 3" xfId="237" xr:uid="{68CD8CBE-173A-49BD-AA54-3E565DC3E431}"/>
    <cellStyle name="40% - Accent6 4" xfId="238" xr:uid="{5DED298B-5BE9-4301-9E7A-65242E937BD2}"/>
    <cellStyle name="40% - Accent6 5" xfId="239" xr:uid="{FA87B9E7-EAE5-48EF-8420-B486D635C00B}"/>
    <cellStyle name="40% - Accent6 6" xfId="240" xr:uid="{B9DA62D7-C957-4D1E-9B5F-5CD826EBD228}"/>
    <cellStyle name="40% - Accent6 7" xfId="241" xr:uid="{876B003E-46F3-49E9-9712-D745C038B775}"/>
    <cellStyle name="40% - Accent6 8" xfId="242" xr:uid="{C306A199-9E38-417A-BAB0-A6FFFE5604C1}"/>
    <cellStyle name="40% - Accent6 9" xfId="243" xr:uid="{017C2C23-750A-4E45-A42E-77834B25AC9B}"/>
    <cellStyle name="40% - Énfasis1 2" xfId="244" xr:uid="{D05BB493-2068-4BF7-A180-276183F1A38C}"/>
    <cellStyle name="40% - Énfasis1 2 2" xfId="245" xr:uid="{2D29E8E8-956E-4311-8D9C-B4A6434B1DB0}"/>
    <cellStyle name="40% - Énfasis1 2 2 2" xfId="246" xr:uid="{5ABA6EDE-AC05-494E-90AC-F59674989FA8}"/>
    <cellStyle name="40% - Énfasis1 3" xfId="247" xr:uid="{3A691BB4-C3B5-4020-8A7A-29FE4AB1ACCC}"/>
    <cellStyle name="40% - Énfasis1 3 2" xfId="248" xr:uid="{18153F56-E510-4AB7-BE9F-54C46919DF51}"/>
    <cellStyle name="40% - Énfasis1 3 2 2" xfId="249" xr:uid="{014216B1-DF6B-44DF-B1A5-7C7D644BDD8C}"/>
    <cellStyle name="40% - Énfasis1 3 3" xfId="250" xr:uid="{770EECB1-807F-45EF-BFBC-1745AD4253B3}"/>
    <cellStyle name="40% - Énfasis1 4" xfId="251" xr:uid="{9A94C975-EEED-4FDC-9911-5B2518A15D0F}"/>
    <cellStyle name="40% - Énfasis1 4 2" xfId="252" xr:uid="{D5D4D0A2-2D08-4433-956E-3DDDBE8926A6}"/>
    <cellStyle name="40% - Énfasis1 4 2 2" xfId="253" xr:uid="{4DC1CA70-AAA0-432B-8289-4F7E280737DF}"/>
    <cellStyle name="40% - Énfasis1 4 3" xfId="254" xr:uid="{88DC20D6-CCA8-409D-93EF-CBE5592C7B89}"/>
    <cellStyle name="40% - Énfasis1 5" xfId="255" xr:uid="{08B4ACE9-5C81-483C-8162-F4A71CF48D12}"/>
    <cellStyle name="40% - Énfasis1 6" xfId="256" xr:uid="{A98DA6D1-BDF0-4CED-8210-E543720F023D}"/>
    <cellStyle name="40% - Énfasis2 2" xfId="257" xr:uid="{00780FEA-908A-4C90-AF09-8903D23D7102}"/>
    <cellStyle name="40% - Énfasis2 2 2" xfId="258" xr:uid="{2C066788-4897-4A6B-96E9-91AFA39C5740}"/>
    <cellStyle name="40% - Énfasis2 2 2 2" xfId="259" xr:uid="{FD69C717-63AB-4465-BAB6-94A8FE8F6001}"/>
    <cellStyle name="40% - Énfasis2 3" xfId="260" xr:uid="{AC9C3C50-0C2E-46D7-98C6-D4D15A97D6E0}"/>
    <cellStyle name="40% - Énfasis2 3 2" xfId="261" xr:uid="{05BBFE7D-41B7-4FBD-8679-D278ED3383BF}"/>
    <cellStyle name="40% - Énfasis2 3 2 2" xfId="262" xr:uid="{C06E46C6-C602-4E8F-B579-54E95DE144D0}"/>
    <cellStyle name="40% - Énfasis2 3 3" xfId="263" xr:uid="{F481D9BA-B76B-41E1-942B-16A136829A9A}"/>
    <cellStyle name="40% - Énfasis2 4" xfId="264" xr:uid="{63B27E1B-1CA5-45C6-9D2A-ABDEEAE68B89}"/>
    <cellStyle name="40% - Énfasis2 4 2" xfId="265" xr:uid="{E58AB4E7-CBA6-4DAB-8389-BF7E1FFF13EA}"/>
    <cellStyle name="40% - Énfasis2 4 2 2" xfId="266" xr:uid="{07616CA5-06B2-4E66-9B33-CAA2655D7135}"/>
    <cellStyle name="40% - Énfasis2 4 3" xfId="267" xr:uid="{E38FFBE9-3589-4E85-BD54-9F028DA0A64F}"/>
    <cellStyle name="40% - Énfasis2 5" xfId="268" xr:uid="{B343B93B-E0A4-455A-A3AE-1F661F12099E}"/>
    <cellStyle name="40% - Énfasis2 6" xfId="269" xr:uid="{346503A9-B462-48B9-AB26-E721FFCFA4D1}"/>
    <cellStyle name="40% - Énfasis3 2" xfId="270" xr:uid="{3614694F-61F9-4B04-BA58-A9DB99BE251D}"/>
    <cellStyle name="40% - Énfasis3 2 2" xfId="271" xr:uid="{AA6998E3-7D85-496B-9530-93F3D4DD3862}"/>
    <cellStyle name="40% - Énfasis3 2 2 2" xfId="272" xr:uid="{48964EAA-78D7-4A21-95D2-F5ABA8EAD3C9}"/>
    <cellStyle name="40% - Énfasis3 3" xfId="273" xr:uid="{D212F7F1-DFDC-4873-B4D5-78E1866D08DD}"/>
    <cellStyle name="40% - Énfasis3 3 2" xfId="274" xr:uid="{99EAE255-9E44-434F-8542-F296A890AC03}"/>
    <cellStyle name="40% - Énfasis3 3 2 2" xfId="275" xr:uid="{61AC4119-0FAB-475F-8C84-37E648C5D296}"/>
    <cellStyle name="40% - Énfasis3 3 3" xfId="276" xr:uid="{1BDDA7E4-BB73-41FF-8C21-EC7CFCC7E098}"/>
    <cellStyle name="40% - Énfasis3 4" xfId="277" xr:uid="{8394D826-FCCD-40FD-BC4B-B4E4D23FE06F}"/>
    <cellStyle name="40% - Énfasis3 4 2" xfId="278" xr:uid="{58ABAA08-3754-4ADF-B0E6-246382DBB0CE}"/>
    <cellStyle name="40% - Énfasis3 4 2 2" xfId="279" xr:uid="{3E7BC60B-68CB-446D-9BF1-0FA163F3212C}"/>
    <cellStyle name="40% - Énfasis3 4 3" xfId="280" xr:uid="{55E3698F-833D-4940-8D45-9D2BC438D6EE}"/>
    <cellStyle name="40% - Énfasis3 5" xfId="281" xr:uid="{8577EA2B-CC43-43C9-8A29-C7D10E32C8B5}"/>
    <cellStyle name="40% - Énfasis3 6" xfId="282" xr:uid="{9D47E25F-D1A1-4396-8A8F-DB7222B5F6C8}"/>
    <cellStyle name="40% - Énfasis4 2" xfId="283" xr:uid="{E6904BEB-A455-44E9-8B1F-B3C93684FD82}"/>
    <cellStyle name="40% - Énfasis4 2 2" xfId="284" xr:uid="{E2990AB4-6E6E-431D-A852-A4D8A781C1AC}"/>
    <cellStyle name="40% - Énfasis4 2 2 2" xfId="285" xr:uid="{9229969E-BF60-47EB-A36F-03A0927AC322}"/>
    <cellStyle name="40% - Énfasis4 3" xfId="286" xr:uid="{5D2B86C6-AC81-44FD-ADB1-39FC3DBAEB0A}"/>
    <cellStyle name="40% - Énfasis4 3 2" xfId="287" xr:uid="{8F305D7B-4B50-489E-91FD-05E22ED6014F}"/>
    <cellStyle name="40% - Énfasis4 3 2 2" xfId="288" xr:uid="{34C4D510-FA60-476B-B578-82C7560949E6}"/>
    <cellStyle name="40% - Énfasis4 3 3" xfId="289" xr:uid="{78871A95-22E3-4BBE-B579-8DB94D4852F3}"/>
    <cellStyle name="40% - Énfasis4 4" xfId="290" xr:uid="{23531293-2670-4644-9C4E-1EC285A6A34A}"/>
    <cellStyle name="40% - Énfasis4 4 2" xfId="291" xr:uid="{A4D31C56-0918-4610-AF67-B4723338BF8B}"/>
    <cellStyle name="40% - Énfasis4 4 2 2" xfId="292" xr:uid="{BED2A35C-211E-4818-848E-678C05C6AE57}"/>
    <cellStyle name="40% - Énfasis4 4 3" xfId="293" xr:uid="{3EE0EBF1-C814-44FA-B61D-52B77D17BD2C}"/>
    <cellStyle name="40% - Énfasis4 5" xfId="294" xr:uid="{E6F8578A-9DDE-4F66-A723-A796D21E1853}"/>
    <cellStyle name="40% - Énfasis4 6" xfId="295" xr:uid="{E24D6AA5-7BE1-418F-884B-BFCA04CE6F2A}"/>
    <cellStyle name="40% - Énfasis5 2" xfId="296" xr:uid="{1F9C9832-0E49-4C35-864A-9C8315309AA6}"/>
    <cellStyle name="40% - Énfasis5 2 2" xfId="297" xr:uid="{97D346D5-9DE0-4203-B813-E7BD7D5B79E4}"/>
    <cellStyle name="40% - Énfasis5 2 2 2" xfId="298" xr:uid="{995B172C-11D7-4BEC-BBE6-B59258CFBB94}"/>
    <cellStyle name="40% - Énfasis5 3" xfId="299" xr:uid="{4FA80C32-1693-4C6C-96BF-1080F383C4DC}"/>
    <cellStyle name="40% - Énfasis5 3 2" xfId="300" xr:uid="{4D35E7FD-762B-4887-9B94-176142AEB921}"/>
    <cellStyle name="40% - Énfasis5 3 2 2" xfId="301" xr:uid="{E744F467-BAAD-4C10-B0C5-59FFEE852340}"/>
    <cellStyle name="40% - Énfasis5 3 3" xfId="302" xr:uid="{5CB73C53-70E9-41B6-B866-8E0476360B98}"/>
    <cellStyle name="40% - Énfasis5 4" xfId="303" xr:uid="{57DE3BDD-987C-4CF9-8D15-3BCABC1D2CAE}"/>
    <cellStyle name="40% - Énfasis5 4 2" xfId="304" xr:uid="{836475CE-C6FE-41A6-A450-59C25EA5E968}"/>
    <cellStyle name="40% - Énfasis5 4 2 2" xfId="305" xr:uid="{B4BBB2E7-E15A-4F56-BE59-E0E788E4CCA8}"/>
    <cellStyle name="40% - Énfasis5 4 3" xfId="306" xr:uid="{FCC122B6-5EDE-4100-9B66-DE11AE4E0730}"/>
    <cellStyle name="40% - Énfasis5 5" xfId="307" xr:uid="{D960BA05-992A-404D-B8AA-7913F96987E8}"/>
    <cellStyle name="40% - Énfasis5 6" xfId="308" xr:uid="{0ADF5C86-EBE3-4E4E-BD01-1E34EEB78C7C}"/>
    <cellStyle name="40% - Énfasis6 2" xfId="309" xr:uid="{FF95036F-EC40-4948-A6DA-BC8FC3B645A7}"/>
    <cellStyle name="40% - Énfasis6 2 2" xfId="310" xr:uid="{89115C1E-4177-4021-AA76-C57F7B945EE9}"/>
    <cellStyle name="40% - Énfasis6 2 2 2" xfId="311" xr:uid="{63B783E7-ADD0-4E32-8A28-B9AB3EB65408}"/>
    <cellStyle name="40% - Énfasis6 3" xfId="312" xr:uid="{992103F5-0525-4CDC-AF35-C0174FA2D45D}"/>
    <cellStyle name="40% - Énfasis6 3 2" xfId="313" xr:uid="{DD3D825F-BF76-46DA-9BB0-12A762103F48}"/>
    <cellStyle name="40% - Énfasis6 3 2 2" xfId="314" xr:uid="{F16C73E8-5265-4C80-A9EC-8EA6DCEC6213}"/>
    <cellStyle name="40% - Énfasis6 3 3" xfId="315" xr:uid="{7D0CB557-EAD1-4726-96E3-072274CA3D32}"/>
    <cellStyle name="40% - Énfasis6 4" xfId="316" xr:uid="{0D372FBF-90B9-4EB7-AE31-3DF2081354C7}"/>
    <cellStyle name="40% - Énfasis6 4 2" xfId="317" xr:uid="{39D3B835-562F-4F75-9CDC-9A9975BB8CF4}"/>
    <cellStyle name="40% - Énfasis6 4 2 2" xfId="318" xr:uid="{068C66F3-A95D-4318-92DD-681EDFA149A3}"/>
    <cellStyle name="40% - Énfasis6 4 3" xfId="319" xr:uid="{4A7B3E0D-334D-4C1D-81BC-9ECDE4CC2660}"/>
    <cellStyle name="40% - Énfasis6 5" xfId="320" xr:uid="{236F62EE-4262-4304-9B94-56480BE5A57C}"/>
    <cellStyle name="40% - Énfasis6 6" xfId="321" xr:uid="{A21BAE80-2EDD-416F-881F-8AC1F973C91D}"/>
    <cellStyle name="60% - Accent1 10" xfId="322" xr:uid="{54A524E4-3E0C-43C4-8ED9-A7B7EDBDEF65}"/>
    <cellStyle name="60% - Accent1 2" xfId="323" xr:uid="{FB3BFECF-0460-47D1-BF48-FB3DE57989DD}"/>
    <cellStyle name="60% - Accent1 2 2" xfId="324" xr:uid="{B32AAD7F-87D3-485C-806F-4C763B3AE4B4}"/>
    <cellStyle name="60% - Accent1 2 3" xfId="325" xr:uid="{5CC85C68-A393-4F05-AFA1-8F0922FBDDD8}"/>
    <cellStyle name="60% - Accent1 3" xfId="326" xr:uid="{1FF0FDD9-74F7-46DC-9DBB-0BC2532E0391}"/>
    <cellStyle name="60% - Accent1 4" xfId="327" xr:uid="{2617661F-8691-4679-A34A-CE246C4070CD}"/>
    <cellStyle name="60% - Accent1 5" xfId="328" xr:uid="{4935B708-A616-4899-8E9B-E4A02CEA070F}"/>
    <cellStyle name="60% - Accent1 6" xfId="329" xr:uid="{A607954B-05A8-409E-AB0F-88B26717B367}"/>
    <cellStyle name="60% - Accent1 7" xfId="330" xr:uid="{37BC078F-40CB-4FEF-9ED0-674BF514E3AA}"/>
    <cellStyle name="60% - Accent1 8" xfId="331" xr:uid="{048754AB-C0CE-4DD8-9438-8BD64CFBA1E7}"/>
    <cellStyle name="60% - Accent1 9" xfId="332" xr:uid="{63D7450D-BD9A-4C6E-9289-F1303D43F905}"/>
    <cellStyle name="60% - Accent2 10" xfId="333" xr:uid="{C06F2C90-1E90-4FA4-8FF5-7CDA42061BA7}"/>
    <cellStyle name="60% - Accent2 2" xfId="334" xr:uid="{5F1CCED8-FB18-407A-A131-106C573E6C10}"/>
    <cellStyle name="60% - Accent2 2 2" xfId="335" xr:uid="{B53CA812-AD67-4D8B-A878-17BAB4B085C1}"/>
    <cellStyle name="60% - Accent2 2 3" xfId="336" xr:uid="{ED6E412F-F5E3-45D9-8E35-A0F90A9C275D}"/>
    <cellStyle name="60% - Accent2 3" xfId="337" xr:uid="{AE6B7824-4A25-4630-8794-694FDA951D29}"/>
    <cellStyle name="60% - Accent2 4" xfId="338" xr:uid="{501D5020-4E4F-4273-88C4-CF2CECCE450B}"/>
    <cellStyle name="60% - Accent2 5" xfId="339" xr:uid="{0B4F61C7-A0CA-4B7C-B880-21676F6D1FD5}"/>
    <cellStyle name="60% - Accent2 6" xfId="340" xr:uid="{49F7B7A5-7C78-43AF-AB9E-27296A8D8CFF}"/>
    <cellStyle name="60% - Accent2 7" xfId="341" xr:uid="{B4EDF510-31BB-4651-993C-83785BFC0E66}"/>
    <cellStyle name="60% - Accent2 8" xfId="342" xr:uid="{0F32D4ED-66A0-44C1-A04F-AF9C07EBEAB7}"/>
    <cellStyle name="60% - Accent2 9" xfId="343" xr:uid="{FC23570E-163B-4488-B4FA-0E2653FEF9C8}"/>
    <cellStyle name="60% - Accent3 10" xfId="344" xr:uid="{AED291D1-07C3-4331-AEBF-7F5A5899E2C1}"/>
    <cellStyle name="60% - Accent3 2" xfId="345" xr:uid="{4392F0DD-1236-48F9-93CC-1E8583214022}"/>
    <cellStyle name="60% - Accent3 2 2" xfId="346" xr:uid="{54C2C52B-1B23-4F3B-9C6C-CFF792B41616}"/>
    <cellStyle name="60% - Accent3 2 3" xfId="347" xr:uid="{835D62C9-165C-4B2E-B22F-BD3491EB7292}"/>
    <cellStyle name="60% - Accent3 3" xfId="348" xr:uid="{E067A292-B3E0-4694-BDC2-DA41EBD8F4D9}"/>
    <cellStyle name="60% - Accent3 4" xfId="349" xr:uid="{A3ED4E72-B72B-48CE-85C2-4A1B23570F36}"/>
    <cellStyle name="60% - Accent3 5" xfId="350" xr:uid="{A3C152CD-72D2-44BE-B25F-D9B476215E56}"/>
    <cellStyle name="60% - Accent3 6" xfId="351" xr:uid="{332C3E85-1D3B-4C4F-81CD-FB479EC15987}"/>
    <cellStyle name="60% - Accent3 7" xfId="352" xr:uid="{AD7E6B7E-30D7-4233-BB47-A19B174574C2}"/>
    <cellStyle name="60% - Accent3 8" xfId="353" xr:uid="{D07C378F-A886-4F88-AEB6-E4D3318C990A}"/>
    <cellStyle name="60% - Accent3 9" xfId="354" xr:uid="{ED3A8974-7BD0-4225-882C-206905A791DF}"/>
    <cellStyle name="60% - Accent4 10" xfId="355" xr:uid="{B7F0CB4F-F04F-45A6-AB57-A179F1486FCA}"/>
    <cellStyle name="60% - Accent4 2" xfId="356" xr:uid="{9F74CA0B-64C5-42BC-9FB5-89B65AA745C5}"/>
    <cellStyle name="60% - Accent4 2 2" xfId="357" xr:uid="{FF9F77EE-388E-4DC0-82AA-423DBEA28D57}"/>
    <cellStyle name="60% - Accent4 2 3" xfId="358" xr:uid="{E32936CD-EB13-471E-8C47-8CBADAA4D652}"/>
    <cellStyle name="60% - Accent4 3" xfId="359" xr:uid="{C8E1280A-394E-4580-879A-7A03E132B622}"/>
    <cellStyle name="60% - Accent4 4" xfId="360" xr:uid="{87F3AD5A-A8B2-47FC-A38F-4102FDF4C9A2}"/>
    <cellStyle name="60% - Accent4 5" xfId="361" xr:uid="{ABB7254F-4C92-4311-ADB6-BF27BCD25739}"/>
    <cellStyle name="60% - Accent4 6" xfId="362" xr:uid="{BC16E762-3644-463B-AFFC-C01E5E796F25}"/>
    <cellStyle name="60% - Accent4 7" xfId="363" xr:uid="{C92D06A6-6E34-4A9C-A5D8-D85F98E299A3}"/>
    <cellStyle name="60% - Accent4 8" xfId="364" xr:uid="{48FB38DA-B6D4-4CB1-B078-104287839554}"/>
    <cellStyle name="60% - Accent4 9" xfId="365" xr:uid="{34C542BA-F004-4ACE-9308-A82873E23BD4}"/>
    <cellStyle name="60% - Accent5 10" xfId="366" xr:uid="{64FB09CB-67FD-4621-9230-2EA8A3839F96}"/>
    <cellStyle name="60% - Accent5 2" xfId="367" xr:uid="{2A61A10E-F4BC-48E9-8FFA-108903986C17}"/>
    <cellStyle name="60% - Accent5 2 2" xfId="368" xr:uid="{8918EED3-405E-4C4C-AE02-C60518075B3B}"/>
    <cellStyle name="60% - Accent5 2 3" xfId="369" xr:uid="{159CCA49-33ED-4A82-8A84-A57DC3DC1AEA}"/>
    <cellStyle name="60% - Accent5 3" xfId="370" xr:uid="{30A9C8ED-180B-43F9-B628-424262CA8814}"/>
    <cellStyle name="60% - Accent5 4" xfId="371" xr:uid="{EE7A51BA-0E32-439F-87C7-F49A40B91DDB}"/>
    <cellStyle name="60% - Accent5 5" xfId="372" xr:uid="{80B3F534-E284-4E9C-812E-71441E3A4FA4}"/>
    <cellStyle name="60% - Accent5 6" xfId="373" xr:uid="{341A14BE-B60F-4032-9692-4E6430AF353F}"/>
    <cellStyle name="60% - Accent5 7" xfId="374" xr:uid="{E54A3E12-21A7-43B9-B1EB-4F0D23F1558F}"/>
    <cellStyle name="60% - Accent5 8" xfId="375" xr:uid="{96038D0D-71B5-456D-8F66-79A48B11272E}"/>
    <cellStyle name="60% - Accent5 9" xfId="376" xr:uid="{795D70C3-38CB-4530-9E23-808E5E99E34C}"/>
    <cellStyle name="60% - Accent6 10" xfId="377" xr:uid="{9E2B6C57-A976-42AA-9BC2-39507C36269D}"/>
    <cellStyle name="60% - Accent6 2" xfId="378" xr:uid="{ECFF8469-F9F3-4BA2-BD23-9E2D37AC2586}"/>
    <cellStyle name="60% - Accent6 2 2" xfId="379" xr:uid="{0365C4E3-4808-469F-8A4A-A6CE87BDD1C8}"/>
    <cellStyle name="60% - Accent6 2 3" xfId="380" xr:uid="{340880F8-A7B4-4A33-991F-522236A49D2A}"/>
    <cellStyle name="60% - Accent6 3" xfId="381" xr:uid="{66A7A40E-9AFB-42F6-AD18-09779A26330C}"/>
    <cellStyle name="60% - Accent6 4" xfId="382" xr:uid="{43D08B2F-57D4-4449-9AE8-74DCDC79C8FA}"/>
    <cellStyle name="60% - Accent6 5" xfId="383" xr:uid="{4E4DB4ED-70B3-4CA1-A13A-640CAF2943FC}"/>
    <cellStyle name="60% - Accent6 6" xfId="384" xr:uid="{C9B4AED4-2C1C-48D4-AA7F-BC801365D1D2}"/>
    <cellStyle name="60% - Accent6 7" xfId="385" xr:uid="{38D48C2C-8EBB-4E01-8BF6-E81C79C51E2D}"/>
    <cellStyle name="60% - Accent6 8" xfId="386" xr:uid="{FFD2891C-F3FC-46DD-B9FE-0A682BB3035D}"/>
    <cellStyle name="60% - Accent6 9" xfId="387" xr:uid="{AAD82159-E0D4-4A16-ABA0-79808DAD7E7C}"/>
    <cellStyle name="60% - Énfasis1 2" xfId="388" xr:uid="{95AADF35-67AF-4211-B857-E6CF9A627C33}"/>
    <cellStyle name="60% - Énfasis1 2 2" xfId="389" xr:uid="{26A853C1-EE76-4589-A561-E359CE3ECC24}"/>
    <cellStyle name="60% - Énfasis1 3" xfId="390" xr:uid="{78C2FED0-EBB0-4461-8D84-000878B33D98}"/>
    <cellStyle name="60% - Énfasis1 4" xfId="391" xr:uid="{D7E3495A-FCC7-4209-92DE-5EFA4FE0AED6}"/>
    <cellStyle name="60% - Énfasis1 5" xfId="392" xr:uid="{12188AFE-E872-46BB-885E-796A2D5F3F3F}"/>
    <cellStyle name="60% - Énfasis1 6" xfId="393" xr:uid="{3C5B8D4F-06FC-4414-83FE-1BB4A169AE2D}"/>
    <cellStyle name="60% - Énfasis2 2" xfId="394" xr:uid="{14D7B71A-4001-4C19-A20C-96284AAB914B}"/>
    <cellStyle name="60% - Énfasis2 2 2" xfId="395" xr:uid="{6ED0B3A7-CE62-422C-982E-D766130966EB}"/>
    <cellStyle name="60% - Énfasis2 3" xfId="396" xr:uid="{B3B57B48-2765-492D-A3D7-989F2E990E33}"/>
    <cellStyle name="60% - Énfasis2 4" xfId="397" xr:uid="{DC6215DC-E7B0-42A4-AB40-D0ABD6B3F13F}"/>
    <cellStyle name="60% - Énfasis2 5" xfId="398" xr:uid="{42A3A301-40C0-49A4-BA97-FC2B502AC772}"/>
    <cellStyle name="60% - Énfasis2 6" xfId="399" xr:uid="{0F74DA72-6819-49C3-A4FF-5DE2025C9A52}"/>
    <cellStyle name="60% - Énfasis3 2" xfId="400" xr:uid="{DFD65D1A-C9F3-4C4B-8EBB-6C83E117981B}"/>
    <cellStyle name="60% - Énfasis3 2 2" xfId="401" xr:uid="{38F67315-9FA0-42C1-BF4C-87343FA54A20}"/>
    <cellStyle name="60% - Énfasis3 3" xfId="402" xr:uid="{9339C839-6415-4D91-8803-C6782B5B2B04}"/>
    <cellStyle name="60% - Énfasis3 4" xfId="403" xr:uid="{6A3B2C98-5E35-4D1A-AC48-6491A85B81EE}"/>
    <cellStyle name="60% - Énfasis3 5" xfId="404" xr:uid="{A4E0E9B7-8EC5-45F2-B130-2927A9C44E65}"/>
    <cellStyle name="60% - Énfasis3 6" xfId="405" xr:uid="{0D6079C9-B414-4841-A555-A25DFD51CAF2}"/>
    <cellStyle name="60% - Énfasis4 2" xfId="406" xr:uid="{3FF87BCB-C404-41E1-B013-772A1937D987}"/>
    <cellStyle name="60% - Énfasis4 2 2" xfId="407" xr:uid="{8FBFA997-EDF7-44CA-8659-93706BEE7DCB}"/>
    <cellStyle name="60% - Énfasis4 3" xfId="408" xr:uid="{3B455095-C6A6-4AE7-8CC9-3277FA9AACF0}"/>
    <cellStyle name="60% - Énfasis4 4" xfId="409" xr:uid="{C3E2CC8B-7BC8-46F0-A254-3C7F5AD6FD24}"/>
    <cellStyle name="60% - Énfasis4 5" xfId="410" xr:uid="{4A7B3AAB-5470-4F27-8DE8-192595E25886}"/>
    <cellStyle name="60% - Énfasis4 6" xfId="411" xr:uid="{16C3361F-1424-49A4-A323-17FEF55D2E17}"/>
    <cellStyle name="60% - Énfasis5 2" xfId="412" xr:uid="{4632FE20-BA3F-468B-8863-DA3CB1344698}"/>
    <cellStyle name="60% - Énfasis5 2 2" xfId="413" xr:uid="{A134AE98-0249-4749-AD1D-4B92A049485C}"/>
    <cellStyle name="60% - Énfasis5 3" xfId="414" xr:uid="{A1746268-7496-416F-BF89-CD4C4AD3D0D9}"/>
    <cellStyle name="60% - Énfasis5 4" xfId="415" xr:uid="{ECC30638-A523-441C-B314-332C33A22C88}"/>
    <cellStyle name="60% - Énfasis5 5" xfId="416" xr:uid="{617420FA-F396-4536-B08C-82515281D79B}"/>
    <cellStyle name="60% - Énfasis5 6" xfId="417" xr:uid="{1020E820-19C5-4E91-BF21-BC71657A41E9}"/>
    <cellStyle name="60% - Énfasis6 2" xfId="418" xr:uid="{AE805686-E142-46DD-BC1E-7E65F35735CA}"/>
    <cellStyle name="60% - Énfasis6 2 2" xfId="419" xr:uid="{8AD0332C-B3D9-4842-A0CA-5C331CA476AB}"/>
    <cellStyle name="60% - Énfasis6 3" xfId="420" xr:uid="{D15F9ED8-2971-4221-BF06-55D0E064BAB3}"/>
    <cellStyle name="60% - Énfasis6 4" xfId="421" xr:uid="{96A5BCC1-6766-4125-A2DC-DBDF55E55319}"/>
    <cellStyle name="60% - Énfasis6 5" xfId="422" xr:uid="{DACFA650-CC2A-460D-9226-FAAA884CEF0C}"/>
    <cellStyle name="60% - Énfasis6 6" xfId="423" xr:uid="{0A65C183-3304-4EA6-B493-907BAFCA98D5}"/>
    <cellStyle name="752131" xfId="424" xr:uid="{20C4A76D-754C-4193-A57B-411794843978}"/>
    <cellStyle name="Accent1 10" xfId="425" xr:uid="{15133CF2-A9D0-450A-9FA8-4076656B5E30}"/>
    <cellStyle name="Accent1 2" xfId="426" xr:uid="{7EFCE05F-5D92-413F-B211-CFBF7DBB5A38}"/>
    <cellStyle name="Accent1 2 2" xfId="427" xr:uid="{FA3EF63B-E709-452D-A4A2-A74982F3E86E}"/>
    <cellStyle name="Accent1 2 3" xfId="428" xr:uid="{1178A65C-E303-45B1-9203-B021EB31FF85}"/>
    <cellStyle name="Accent1 3" xfId="429" xr:uid="{7B4AB141-6C99-4BE3-8C6F-B59645DC469D}"/>
    <cellStyle name="Accent1 4" xfId="430" xr:uid="{D83EF93C-CBED-4C2A-B963-688374AF87E9}"/>
    <cellStyle name="Accent1 5" xfId="431" xr:uid="{E32517E5-C9DA-42AC-8FEB-28ACA56AC6D3}"/>
    <cellStyle name="Accent1 6" xfId="432" xr:uid="{F3488581-BB33-4372-A576-DE15B4569F72}"/>
    <cellStyle name="Accent1 7" xfId="433" xr:uid="{652888B5-B502-4728-A423-7D390035F632}"/>
    <cellStyle name="Accent1 8" xfId="434" xr:uid="{BE7E2B5E-7C62-439B-BCA0-B3B3E2259D2D}"/>
    <cellStyle name="Accent1 9" xfId="435" xr:uid="{A5EC496B-F3B4-4830-B99B-F87BE5867BA7}"/>
    <cellStyle name="Accent2 10" xfId="436" xr:uid="{A3878228-9083-4FFD-8543-B020EBDE2045}"/>
    <cellStyle name="Accent2 2" xfId="437" xr:uid="{0D937703-CC65-4AA6-826D-717F0B3D9745}"/>
    <cellStyle name="Accent2 2 2" xfId="438" xr:uid="{E31EF60A-9715-4F99-8137-662D205FF163}"/>
    <cellStyle name="Accent2 2 3" xfId="439" xr:uid="{3C6DEC2D-5A20-494E-B499-4CA777A4B2E5}"/>
    <cellStyle name="Accent2 3" xfId="440" xr:uid="{9F39AE3C-7E17-48C3-8424-1ABE17C18F78}"/>
    <cellStyle name="Accent2 4" xfId="441" xr:uid="{7E24E788-80ED-42FA-A252-BE800631F918}"/>
    <cellStyle name="Accent2 5" xfId="442" xr:uid="{C5927A0D-09DD-4583-A2A1-687A54F464E7}"/>
    <cellStyle name="Accent2 6" xfId="443" xr:uid="{BAB81E60-3ACF-4E85-8805-9718809F3C67}"/>
    <cellStyle name="Accent2 7" xfId="444" xr:uid="{C9F6CCDC-575A-4F9E-AB65-F8F7575779A6}"/>
    <cellStyle name="Accent2 8" xfId="445" xr:uid="{DB3F59DE-5F0A-49D5-B565-8DD20B7AA325}"/>
    <cellStyle name="Accent2 9" xfId="446" xr:uid="{7E04D1C3-DAD8-4DD9-8338-480F07B70AC3}"/>
    <cellStyle name="Accent3 10" xfId="447" xr:uid="{882B3163-86A6-45D0-ABBA-7EA0915EC9F1}"/>
    <cellStyle name="Accent3 2" xfId="448" xr:uid="{63568EDA-16A9-4182-B2B2-B77B05CAA150}"/>
    <cellStyle name="Accent3 2 2" xfId="449" xr:uid="{40CCF79E-D973-4EF0-B441-A1EF47F34503}"/>
    <cellStyle name="Accent3 2 3" xfId="450" xr:uid="{094E57C0-98EB-42AE-B12F-829C4169F15D}"/>
    <cellStyle name="Accent3 3" xfId="451" xr:uid="{CAC00CFD-CA25-4DB5-A52B-8393BCEB5814}"/>
    <cellStyle name="Accent3 4" xfId="452" xr:uid="{74718341-9E6A-478E-9C50-60F4B12354B0}"/>
    <cellStyle name="Accent3 5" xfId="453" xr:uid="{6BDEE566-DA14-45DC-A744-0823B5865BF8}"/>
    <cellStyle name="Accent3 6" xfId="454" xr:uid="{9D0BC99A-55B7-4AFA-B22B-62EE3F98F671}"/>
    <cellStyle name="Accent3 7" xfId="455" xr:uid="{4129A5FA-FC1A-48FC-8794-48E1D7598B9A}"/>
    <cellStyle name="Accent3 8" xfId="456" xr:uid="{DF5C42E7-F392-4DE6-8F7B-930B5DAE7D21}"/>
    <cellStyle name="Accent3 9" xfId="457" xr:uid="{66F6CD1D-F1A7-4A1C-A333-65ACC394E6D8}"/>
    <cellStyle name="Accent4 10" xfId="458" xr:uid="{9E31110A-6C6D-4DAB-A9FB-A8206060C88C}"/>
    <cellStyle name="Accent4 2" xfId="459" xr:uid="{A1331617-8522-4915-8A96-67D31E84CFC4}"/>
    <cellStyle name="Accent4 2 2" xfId="460" xr:uid="{C6D50DF5-DB07-4DB3-9B9D-A906D83A824D}"/>
    <cellStyle name="Accent4 2 3" xfId="461" xr:uid="{C2BAD7B8-7230-4095-B800-A4F488D29723}"/>
    <cellStyle name="Accent4 3" xfId="462" xr:uid="{63FBC7E4-5452-4E0B-9531-6C1BC0CADA75}"/>
    <cellStyle name="Accent4 4" xfId="463" xr:uid="{8B906293-C4CC-4806-AEC2-F9C2B2A8C0B5}"/>
    <cellStyle name="Accent4 5" xfId="464" xr:uid="{8DFF08DC-6064-43D3-841F-615940496812}"/>
    <cellStyle name="Accent4 6" xfId="465" xr:uid="{05757547-3290-4791-BBF9-C6BBC5467150}"/>
    <cellStyle name="Accent4 7" xfId="466" xr:uid="{14667762-7B51-41D8-BFE6-E2A6E487D0A9}"/>
    <cellStyle name="Accent4 8" xfId="467" xr:uid="{CBAF0491-8CD4-4D49-B167-8D311FE523E4}"/>
    <cellStyle name="Accent4 9" xfId="468" xr:uid="{E1259931-182B-4F99-8703-B45EE2946DB2}"/>
    <cellStyle name="Accent5 10" xfId="469" xr:uid="{2870EBF1-CCE4-4896-9BBF-B156C232FF1B}"/>
    <cellStyle name="Accent5 2" xfId="470" xr:uid="{7CD52840-1D61-4A66-9342-2B898BE8CC65}"/>
    <cellStyle name="Accent5 2 2" xfId="471" xr:uid="{6BBFF639-1D5B-4125-A566-69173B15B565}"/>
    <cellStyle name="Accent5 2 3" xfId="472" xr:uid="{86796B5D-2DDB-4A17-8F2F-B9AEED66BDD6}"/>
    <cellStyle name="Accent5 3" xfId="473" xr:uid="{FDF8B6B9-C611-4A64-B555-C070CBF162A8}"/>
    <cellStyle name="Accent5 4" xfId="474" xr:uid="{5FE240D7-2E28-44E7-A481-DFCB4ED4D9F7}"/>
    <cellStyle name="Accent5 5" xfId="475" xr:uid="{C7BCDC9D-9C3B-4458-8A84-BB1DEE0425D1}"/>
    <cellStyle name="Accent5 6" xfId="476" xr:uid="{8D31DFD3-0229-47DB-B083-36451CD34C14}"/>
    <cellStyle name="Accent5 7" xfId="477" xr:uid="{C677B67E-E058-4FD7-9281-17D22353EA8D}"/>
    <cellStyle name="Accent5 8" xfId="478" xr:uid="{2749DBBA-FBF8-43C4-94C8-E8E763A44E8E}"/>
    <cellStyle name="Accent5 9" xfId="479" xr:uid="{C0E6BBC0-0E7E-432D-A793-7B8CCA231A47}"/>
    <cellStyle name="Accent6 10" xfId="480" xr:uid="{3D7E9936-D8B7-42C0-B6DD-7D92678FB842}"/>
    <cellStyle name="Accent6 2" xfId="481" xr:uid="{CCD1A252-C6E9-4BBE-9187-8EC9D083BF8A}"/>
    <cellStyle name="Accent6 2 2" xfId="482" xr:uid="{F988B5FB-D182-4D49-A8B9-1015B0C976FD}"/>
    <cellStyle name="Accent6 2 3" xfId="483" xr:uid="{C057FD66-B133-4087-8BA4-5787F7C9D3C5}"/>
    <cellStyle name="Accent6 3" xfId="484" xr:uid="{0A80D900-8EFF-4FB8-A4C5-539BEE2F4DFF}"/>
    <cellStyle name="Accent6 4" xfId="485" xr:uid="{C5CE6C9B-D317-4654-9C0F-C100CA3B1198}"/>
    <cellStyle name="Accent6 5" xfId="486" xr:uid="{5B537E98-7065-4545-B8E1-6D50961A7E20}"/>
    <cellStyle name="Accent6 6" xfId="487" xr:uid="{762CD38D-9E13-4D97-9343-23D876A97E01}"/>
    <cellStyle name="Accent6 7" xfId="488" xr:uid="{CC26E446-921C-45CD-802E-B09DA7B260D0}"/>
    <cellStyle name="Accent6 8" xfId="489" xr:uid="{E001D0EF-F648-4C2A-8F76-AF24FD4389C3}"/>
    <cellStyle name="Accent6 9" xfId="490" xr:uid="{C61494BD-276E-45F8-9248-F7EF42C803CD}"/>
    <cellStyle name="AFE" xfId="491" xr:uid="{AD79A308-50CD-42EE-9428-053B1AEFC209}"/>
    <cellStyle name="AFE 2" xfId="492" xr:uid="{35D7B580-32E9-45BF-ACE0-337B64B9FC39}"/>
    <cellStyle name="AFE 2 2" xfId="493" xr:uid="{0684B795-08D2-472B-BC7D-C75C07814CE4}"/>
    <cellStyle name="AFE 2 2 2" xfId="494" xr:uid="{9CEF1D1D-5404-49EC-8CA8-FF84672BAAFD}"/>
    <cellStyle name="AFE 2 3" xfId="495" xr:uid="{8109BE86-F91F-4EA3-9A7C-AA0C45CED612}"/>
    <cellStyle name="AFE 2 3 2" xfId="496" xr:uid="{86F9E95F-2D6E-4D68-9FDF-30B473646EE9}"/>
    <cellStyle name="AFE 2 4" xfId="497" xr:uid="{11918241-360B-49FE-BAFB-2E9D73F1A3E8}"/>
    <cellStyle name="AFE 3" xfId="498" xr:uid="{FBEE6F49-A1B4-4AF6-91CC-7716D47CD42D}"/>
    <cellStyle name="AFE 3 2" xfId="499" xr:uid="{50E1AEAA-6985-4921-8746-D4CE4D80EBD8}"/>
    <cellStyle name="AFE 3 3" xfId="500" xr:uid="{0E6ADDBB-6B5E-4446-A7DB-DC4E9BAB58B6}"/>
    <cellStyle name="AFE 3 4" xfId="501" xr:uid="{FD2E09A9-B033-459C-A23F-1F47BFA0790E}"/>
    <cellStyle name="AFE 4" xfId="502" xr:uid="{AC15621A-0F5A-4CC2-8B4C-5255F3260033}"/>
    <cellStyle name="AFE_1006 Siderperú Valuation" xfId="503" xr:uid="{E422AAEB-F19B-466D-8301-409B4FB6CDFF}"/>
    <cellStyle name="Bad 10" xfId="504" xr:uid="{5663B086-5F05-4E1B-9204-4685583B9F80}"/>
    <cellStyle name="Bad 2" xfId="505" xr:uid="{5F9F0A56-C80D-4E72-B293-7E0F29BF3E3B}"/>
    <cellStyle name="Bad 2 2" xfId="506" xr:uid="{6660CBB2-4F2D-414D-A27E-2DE7C4B803E5}"/>
    <cellStyle name="Bad 2 3" xfId="507" xr:uid="{D2CD0F64-D83E-4FA9-B888-2EB6865E9C8F}"/>
    <cellStyle name="Bad 3" xfId="508" xr:uid="{258C250A-693B-47DB-9703-F1FC9C3BE7D5}"/>
    <cellStyle name="Bad 4" xfId="509" xr:uid="{D9C4DCD7-F927-4F37-9625-C46133742E2D}"/>
    <cellStyle name="Bad 5" xfId="510" xr:uid="{879D9024-E785-48B0-BBF0-9E9C708DF95D}"/>
    <cellStyle name="Bad 6" xfId="511" xr:uid="{2714319D-C382-4A18-92F5-E7E7239013EA}"/>
    <cellStyle name="Bad 7" xfId="512" xr:uid="{8877E309-6665-4605-A917-335468422823}"/>
    <cellStyle name="Bad 8" xfId="513" xr:uid="{9EEB8F59-C73C-4975-B5B6-E6C5F6DC1FCC}"/>
    <cellStyle name="Bad 9" xfId="514" xr:uid="{A86A7B6C-C493-4F58-9537-BA7F30C84C45}"/>
    <cellStyle name="Blue" xfId="515" xr:uid="{9AAE7AD9-93A0-49AE-A8DB-A584FBF2F578}"/>
    <cellStyle name="bstitutes]_x000d__x000a_; The following mappings take Word for MS-DOS names, PostScript names, and TrueType_x000d__x000a_; names into account" xfId="516" xr:uid="{71AD04DB-291F-43B6-B1A0-C4C93F696375}"/>
    <cellStyle name="Buena 2" xfId="517" xr:uid="{EAA8C9DD-CE4D-4E9B-A20C-6B91DBCA6884}"/>
    <cellStyle name="Buena 2 2" xfId="518" xr:uid="{1B7E24A0-BBD0-4D94-A920-688A1162E1A7}"/>
    <cellStyle name="Buena 3" xfId="519" xr:uid="{40F3AFDB-ECCC-4807-A07C-88E24F2FCFE3}"/>
    <cellStyle name="Buena 4" xfId="520" xr:uid="{89C82A62-E6B9-4A36-97DF-FC7DBA3BF32D}"/>
    <cellStyle name="Buena 5" xfId="521" xr:uid="{1A2F8B90-28D1-4ED4-8748-AB375CA971D9}"/>
    <cellStyle name="Buena 6" xfId="522" xr:uid="{6004B677-A7AE-455A-BCBB-E0796FBF7868}"/>
    <cellStyle name="Calculation 10" xfId="524" xr:uid="{BE89CCC9-14C8-41BA-839C-E15C5A41C791}"/>
    <cellStyle name="Calculation 11" xfId="523" xr:uid="{25971ECF-BBB1-47D7-9D42-650654CFB671}"/>
    <cellStyle name="Calculation 2" xfId="525" xr:uid="{6C7FD2D2-E1D2-43CD-9D62-F7896B44D3CF}"/>
    <cellStyle name="Calculation 2 2" xfId="526" xr:uid="{F92CCF46-B852-4A7C-A937-15C9FC22E24A}"/>
    <cellStyle name="Calculation 2 2 2" xfId="527" xr:uid="{9D02F98D-20DB-4972-AE44-E3439F58E5F5}"/>
    <cellStyle name="Calculation 2 3" xfId="528" xr:uid="{E1E22956-A312-40F8-BF86-98F8F35CD728}"/>
    <cellStyle name="Calculation 2 3 2" xfId="529" xr:uid="{CDEE0633-109B-4EEE-B114-426CC4D45A06}"/>
    <cellStyle name="Calculation 2 4" xfId="530" xr:uid="{C00F9BC4-253F-47A3-9883-4F337A25DCE3}"/>
    <cellStyle name="Calculation 3" xfId="531" xr:uid="{3B30E442-E42C-4D32-BB74-8E1590DA4D98}"/>
    <cellStyle name="Calculation 3 2" xfId="532" xr:uid="{1F3F0DD1-A7BF-4B25-9323-C02B287896E7}"/>
    <cellStyle name="Calculation 4" xfId="533" xr:uid="{03A97719-2172-4D68-94B2-07FE282DFA82}"/>
    <cellStyle name="Calculation 4 2" xfId="534" xr:uid="{E767E664-EB1C-4C58-AC18-86AAAFFA6BBF}"/>
    <cellStyle name="Calculation 5" xfId="535" xr:uid="{488F411E-BAA1-4FB1-8B53-85105117C0D6}"/>
    <cellStyle name="Calculation 5 2" xfId="536" xr:uid="{AF5E9FB1-81D6-4F00-A78F-2EC3394E7049}"/>
    <cellStyle name="Calculation 6" xfId="537" xr:uid="{7C223814-6A6B-48AB-A990-B5D13A98594D}"/>
    <cellStyle name="Calculation 6 2" xfId="538" xr:uid="{FAD93868-496A-415F-ACEC-131C33FF872F}"/>
    <cellStyle name="Calculation 7" xfId="539" xr:uid="{19429E0E-5CAC-4CB6-A55E-BB618230C066}"/>
    <cellStyle name="Calculation 7 2" xfId="540" xr:uid="{A7CBAB84-256B-4A9A-9702-BCB95AC9028E}"/>
    <cellStyle name="Calculation 8" xfId="541" xr:uid="{F57919D7-AF29-46BB-BE62-084FCC8F1550}"/>
    <cellStyle name="Calculation 8 2" xfId="542" xr:uid="{46C06142-C737-4D6A-B77D-4CC2C7FAD360}"/>
    <cellStyle name="Calculation 9" xfId="543" xr:uid="{92CFC7FB-0900-4481-AC81-0644271F2334}"/>
    <cellStyle name="Calculation 9 2" xfId="544" xr:uid="{2D7DBB5C-F1BA-4837-9D88-CB614A736E6E}"/>
    <cellStyle name="Cálculo 10" xfId="545" xr:uid="{3A631AD7-F238-49AA-85DE-F4399D5C86B7}"/>
    <cellStyle name="Cálculo 10 2" xfId="546" xr:uid="{F3D72940-DD77-4F74-B1D8-2AB9B8AEE67F}"/>
    <cellStyle name="Cálculo 11" xfId="547" xr:uid="{617FA2E5-07A0-4337-BB85-9445D6AEC79E}"/>
    <cellStyle name="Cálculo 12" xfId="548" xr:uid="{F1A4A6B3-BDE1-4395-A134-461E6E1F5128}"/>
    <cellStyle name="Cálculo 13" xfId="549" xr:uid="{823B6A97-694A-4E51-BE7B-264843763365}"/>
    <cellStyle name="Cálculo 2" xfId="550" xr:uid="{799EE025-2329-4F7D-AA22-1E686061BBED}"/>
    <cellStyle name="Cálculo 2 2" xfId="551" xr:uid="{907F14B3-C0D8-410E-9A25-5854F9AB91EC}"/>
    <cellStyle name="Cálculo 2 3" xfId="552" xr:uid="{801A808C-E754-474F-ADC6-62C01F3230E4}"/>
    <cellStyle name="Cálculo 3" xfId="553" xr:uid="{1054AB91-047D-4E91-9901-E6D79513416D}"/>
    <cellStyle name="Cálculo 4" xfId="554" xr:uid="{E4247A3B-222B-43A7-B411-26CE5F229B32}"/>
    <cellStyle name="Cálculo 5" xfId="555" xr:uid="{04C1C1C2-F92A-40AF-8663-CEF3AF57B354}"/>
    <cellStyle name="Cálculo 5 2" xfId="556" xr:uid="{663D4C6A-CDEC-4BAC-B3B8-EB27C1BD2925}"/>
    <cellStyle name="Cálculo 6" xfId="557" xr:uid="{4D79C750-258A-419C-B2A0-496335C9E378}"/>
    <cellStyle name="Cálculo 6 2" xfId="558" xr:uid="{FF0467E8-5EB4-47A9-A1A3-A63B18A2750C}"/>
    <cellStyle name="Cálculo 7" xfId="559" xr:uid="{7A70BB86-387A-4D86-93AF-25B9CBFB5940}"/>
    <cellStyle name="Cálculo 7 2" xfId="560" xr:uid="{284231F6-9ABF-4A82-B1B3-2949616DDACD}"/>
    <cellStyle name="Cálculo 8" xfId="561" xr:uid="{548B98E0-447C-414D-AF88-617184466203}"/>
    <cellStyle name="Cálculo 8 2" xfId="562" xr:uid="{DE4D930E-227C-4C39-A16F-7C766549C879}"/>
    <cellStyle name="Cálculo 9" xfId="563" xr:uid="{AE7536B0-9600-4419-B956-F6806C2BD762}"/>
    <cellStyle name="Cálculo 9 2" xfId="564" xr:uid="{EE4CCD9F-D64F-4ED9-A529-9293BC02DBE6}"/>
    <cellStyle name="Cancel" xfId="565" xr:uid="{910DA733-EDA4-43CA-A345-801A9266870F}"/>
    <cellStyle name="Celda de comprobación 2" xfId="566" xr:uid="{E59E867E-6E33-4593-B49F-553CC7B386A5}"/>
    <cellStyle name="Celda de comprobación 2 2" xfId="567" xr:uid="{BF6F5B17-46E7-4D71-A089-C03FFC5F116E}"/>
    <cellStyle name="Celda de comprobación 3" xfId="568" xr:uid="{01D452A2-D44E-4ABD-AF17-1D096EA1178C}"/>
    <cellStyle name="Celda de comprobación 4" xfId="569" xr:uid="{7DB02B05-70C2-4006-AB7D-7154BC0D65FE}"/>
    <cellStyle name="Celda de comprobación 5" xfId="570" xr:uid="{A003ED23-29C7-4B64-B10B-99E49EB99DC8}"/>
    <cellStyle name="Celda de comprobación 6" xfId="571" xr:uid="{0A066C55-51C4-4B22-A7DF-4668DF346349}"/>
    <cellStyle name="Celda vinculada 2" xfId="572" xr:uid="{D306CC07-0A6C-4697-AFE9-3ACDB04EF995}"/>
    <cellStyle name="Celda vinculada 2 2" xfId="573" xr:uid="{95DA444B-B164-4997-B2EE-2CC3FAB86D29}"/>
    <cellStyle name="Celda vinculada 3" xfId="574" xr:uid="{54C07EB9-233F-475D-AA8E-EBA36B06F027}"/>
    <cellStyle name="Celda vinculada 4" xfId="575" xr:uid="{DC544D47-EAE1-48BC-A43A-FB42EB1DAEBB}"/>
    <cellStyle name="Celda vinculada 5" xfId="576" xr:uid="{0E999DE7-707A-4848-ABEC-6904784005C3}"/>
    <cellStyle name="Celda vinculada 6" xfId="577" xr:uid="{47705B4D-3A95-479E-967B-1936E52658C5}"/>
    <cellStyle name="Changeable" xfId="578" xr:uid="{AD5189DE-EA19-4BAD-B536-0AA3BE22F5A3}"/>
    <cellStyle name="Check Cell 2" xfId="580" xr:uid="{19EBF87D-E763-43B3-B5AC-970BC1A517CF}"/>
    <cellStyle name="Check Cell 2 2" xfId="581" xr:uid="{487EDDCD-221A-4B50-8D2F-7FF10E5A1FD2}"/>
    <cellStyle name="Check Cell 2 2 2" xfId="582" xr:uid="{A36F0A70-2656-4B3B-93C3-141F3078F705}"/>
    <cellStyle name="Check Cell 2 2 3" xfId="583" xr:uid="{2A76FD01-6554-4AB4-85EE-F197CDCAC75F}"/>
    <cellStyle name="Check Cell 2 2 4" xfId="584" xr:uid="{CDD2EF8F-A8A6-4B6E-819C-A177FB1DD88A}"/>
    <cellStyle name="Check Cell 2 3" xfId="585" xr:uid="{CE3531D4-45B8-477E-A1EE-6E680C593BB7}"/>
    <cellStyle name="Check Cell 2 4" xfId="586" xr:uid="{268B402F-DCE5-46E0-AB62-1A4A74FF93C6}"/>
    <cellStyle name="Check Cell 3" xfId="587" xr:uid="{BF8A5F6A-FE00-4700-BDDE-2810F5E2E9BC}"/>
    <cellStyle name="Check Cell 4" xfId="588" xr:uid="{6A45CFEB-EA9A-485A-942D-527C1AC9E740}"/>
    <cellStyle name="Check Cell 5" xfId="579" xr:uid="{09D80E32-7A51-4C13-A652-8D26BF3A369F}"/>
    <cellStyle name="Comma" xfId="1" builtinId="3"/>
    <cellStyle name="Comma [0] 2" xfId="589" xr:uid="{5A40A54E-2027-476F-94E8-189301D34B96}"/>
    <cellStyle name="Comma 10" xfId="1218" xr:uid="{19765BDB-6ABD-46A3-8F86-D521C372571B}"/>
    <cellStyle name="Comma 11" xfId="1216" xr:uid="{2E6D320E-1462-49BD-A0E4-875C534D2100}"/>
    <cellStyle name="Comma 12" xfId="1244" xr:uid="{6078C14F-A88E-4118-B4E3-899015B0C1D1}"/>
    <cellStyle name="Comma 2" xfId="7" xr:uid="{1F6E03AD-7F83-430E-9AFF-C68D15F71D49}"/>
    <cellStyle name="Comma 2 2" xfId="1215" xr:uid="{AEC81F4C-E5AA-4258-B1B2-B37D31C8DF33}"/>
    <cellStyle name="Comma 3" xfId="14" xr:uid="{54CF6C63-538B-4CE7-82FA-BA3AA398AB93}"/>
    <cellStyle name="Comma 4" xfId="13" xr:uid="{22BCC003-3BED-4F9E-A02D-9481510EEB8E}"/>
    <cellStyle name="Comma 5" xfId="1242" xr:uid="{41A16A3B-3415-44BE-8A5E-080463D392F5}"/>
    <cellStyle name="Comma 6" xfId="1243" xr:uid="{320668ED-8FC0-4C46-B3C4-AB94A3663BCC}"/>
    <cellStyle name="Comma 7" xfId="1241" xr:uid="{9A05BF02-167A-4C1B-BDD1-3969691F9A99}"/>
    <cellStyle name="Comma 8" xfId="1217" xr:uid="{1AFB6D1A-B869-418D-96DC-2D16B5D0B9BB}"/>
    <cellStyle name="Comma 9" xfId="1240" xr:uid="{2DBF01C9-A630-4D1C-9150-163C92805485}"/>
    <cellStyle name="CompanyName" xfId="590" xr:uid="{E404E814-B0E5-473E-8E72-515054CB2CAC}"/>
    <cellStyle name="CUADRO - Style1" xfId="16" xr:uid="{360DE748-D5E7-4923-A540-42FCCF866EC6}"/>
    <cellStyle name="CUERPO - Style2" xfId="17" xr:uid="{4FE0FE6E-F4F5-4009-848D-5C73090DC374}"/>
    <cellStyle name="Currency [0] 2" xfId="591" xr:uid="{3ECCD65D-9E48-4BCA-ABBA-D6B655D681D4}"/>
    <cellStyle name="Date" xfId="592" xr:uid="{192D32E1-7496-4D5F-8ADA-A9A778313C87}"/>
    <cellStyle name="Date 2" xfId="593" xr:uid="{AB0982EB-958A-4432-8ECC-12A266F7C83D}"/>
    <cellStyle name="Date 2 2" xfId="1224" xr:uid="{FB9F88C1-4522-440E-B056-6AF0C66A9ACF}"/>
    <cellStyle name="Date 3" xfId="594" xr:uid="{6261590C-3F41-4DB3-898D-DCC7080B0AAB}"/>
    <cellStyle name="Date 3 2" xfId="1225" xr:uid="{99793F39-8E11-4338-B0BF-864D9EBA4DEF}"/>
    <cellStyle name="Date 4" xfId="1223" xr:uid="{A04FEB28-A438-4998-9B31-0117E347F793}"/>
    <cellStyle name="Date2" xfId="595" xr:uid="{CAC4F30C-7BBE-4AB9-9C17-7A1EA5522673}"/>
    <cellStyle name="Diseño" xfId="18" xr:uid="{A25BAB5B-6F36-4672-81D8-848FDEB828A4}"/>
    <cellStyle name="DOBLE" xfId="596" xr:uid="{C3FCDEA2-394A-4DFA-A101-72F210FF197C}"/>
    <cellStyle name="Dollar" xfId="597" xr:uid="{822663DD-9EB1-460C-85E0-29DDA8FAA09E}"/>
    <cellStyle name="Dollars" xfId="598" xr:uid="{CD9A534C-5FAA-4313-A7F6-EE9E6C02484D}"/>
    <cellStyle name="Encabezado 4 2" xfId="599" xr:uid="{C555A351-D31B-4FD7-AC65-12246868F49D}"/>
    <cellStyle name="Encabezado 4 2 2" xfId="600" xr:uid="{DAEA93EC-9797-4E43-88AB-FFA992B84D00}"/>
    <cellStyle name="Encabezado 4 3" xfId="601" xr:uid="{CE7FAEBA-0B33-4680-ACCC-EDA8293BC9D2}"/>
    <cellStyle name="Encabezado 4 4" xfId="602" xr:uid="{609BD325-BF65-40D8-B19D-CE917FF8077C}"/>
    <cellStyle name="Encabezado 4 5" xfId="603" xr:uid="{BA797072-7A86-4184-B6E4-32AC36FC99BA}"/>
    <cellStyle name="Encabezado 4 6" xfId="604" xr:uid="{ECD45598-6C64-4805-A084-C15B51EBAE12}"/>
    <cellStyle name="Énfasis1 2" xfId="605" xr:uid="{A5AEE939-74A1-4921-AFF8-9DF5D980AC0E}"/>
    <cellStyle name="Énfasis1 2 2" xfId="606" xr:uid="{16F33273-F89B-4973-AC3F-680678939F62}"/>
    <cellStyle name="Énfasis1 3" xfId="607" xr:uid="{B5CB5EED-B74A-469B-8ACC-47D92FCC54CA}"/>
    <cellStyle name="Énfasis1 4" xfId="608" xr:uid="{3E93400E-5349-4114-BB90-0AE99A7F36D0}"/>
    <cellStyle name="Énfasis1 5" xfId="609" xr:uid="{2A3597B8-16D0-495F-8E03-794061036F34}"/>
    <cellStyle name="Énfasis1 6" xfId="610" xr:uid="{89C04CF2-5627-464A-9A43-A4188611AA2A}"/>
    <cellStyle name="Énfasis2 2" xfId="611" xr:uid="{9ABBAA6B-5BAF-41CA-9836-531036EACA1E}"/>
    <cellStyle name="Énfasis2 2 2" xfId="612" xr:uid="{78C535D5-D0D0-4DA7-B8E6-C3B71D2FE0FA}"/>
    <cellStyle name="Énfasis2 3" xfId="613" xr:uid="{B147BCF1-FD2D-4FDD-BBA5-DE4C388F8839}"/>
    <cellStyle name="Énfasis2 4" xfId="614" xr:uid="{31906B3A-2409-4289-B814-A91231B5A379}"/>
    <cellStyle name="Énfasis2 5" xfId="615" xr:uid="{21A9132E-F319-4A10-B8E3-8C8A6F48345F}"/>
    <cellStyle name="Énfasis2 6" xfId="616" xr:uid="{45BD2EF7-F7CA-4154-8958-33C027B2ACE8}"/>
    <cellStyle name="Énfasis3 2" xfId="617" xr:uid="{1455557C-50B0-4A89-BBA0-24BEA0E1E0F0}"/>
    <cellStyle name="Énfasis3 2 2" xfId="618" xr:uid="{4B9DFDB4-2E39-45E1-86D7-9324CE1FB867}"/>
    <cellStyle name="Énfasis3 3" xfId="619" xr:uid="{7D322A22-31A5-4625-A7F5-F8688894AB06}"/>
    <cellStyle name="Énfasis3 4" xfId="620" xr:uid="{7A0B145F-4C39-459C-B12D-F362387B4907}"/>
    <cellStyle name="Énfasis3 5" xfId="621" xr:uid="{F5D96D2E-B982-4EEF-AFB7-A5510350C1D0}"/>
    <cellStyle name="Énfasis3 6" xfId="622" xr:uid="{28194DD5-F820-42B7-9498-6F3A22F5E939}"/>
    <cellStyle name="Énfasis4 2" xfId="623" xr:uid="{6994CC37-AB97-4C00-BB0E-C2EF92E7BD76}"/>
    <cellStyle name="Énfasis4 2 2" xfId="624" xr:uid="{2EA0DE4F-4E68-4B6B-B3A7-87D5852E37FA}"/>
    <cellStyle name="Énfasis4 3" xfId="625" xr:uid="{03021541-568B-4119-B6AC-6466B91F5068}"/>
    <cellStyle name="Énfasis4 4" xfId="626" xr:uid="{AA2E9BF8-D87F-41E5-AAC5-FB3F98837370}"/>
    <cellStyle name="Énfasis4 5" xfId="627" xr:uid="{942E4BFE-E2BB-431A-8B72-6535ED92D149}"/>
    <cellStyle name="Énfasis4 6" xfId="628" xr:uid="{7B92C88D-6EB6-4226-9147-91F6A69A48C8}"/>
    <cellStyle name="Énfasis5 2" xfId="629" xr:uid="{27F75973-1DC6-48AA-B241-0CD1EB5EF11A}"/>
    <cellStyle name="Énfasis5 2 2" xfId="630" xr:uid="{F08C72DE-CE72-4927-B28F-535A6A853415}"/>
    <cellStyle name="Énfasis5 3" xfId="631" xr:uid="{7BB768CE-7411-4CC2-9C24-23A6ADA630FC}"/>
    <cellStyle name="Énfasis5 4" xfId="632" xr:uid="{7877FA51-206B-49F9-9C9D-D71653D938FD}"/>
    <cellStyle name="Énfasis5 5" xfId="633" xr:uid="{D3740467-36E2-4DA7-92B0-E5FDED23F6BC}"/>
    <cellStyle name="Énfasis5 6" xfId="634" xr:uid="{3A400FB7-0428-44F2-A11E-0E0D6A0E559E}"/>
    <cellStyle name="Énfasis6 2" xfId="635" xr:uid="{F9593E3D-D4EC-45D2-A8ED-CF2B67CB73EA}"/>
    <cellStyle name="Énfasis6 2 2" xfId="636" xr:uid="{D8662679-69CD-4380-90E8-77F094368720}"/>
    <cellStyle name="Énfasis6 3" xfId="637" xr:uid="{A161CC63-EE95-4B11-B058-72B969C881EC}"/>
    <cellStyle name="Énfasis6 4" xfId="638" xr:uid="{92B3825D-6F63-4C16-AEF5-F68DD34A5A54}"/>
    <cellStyle name="Énfasis6 5" xfId="639" xr:uid="{5D36BAA2-FC54-4D15-A0BD-16932B3D04E3}"/>
    <cellStyle name="Énfasis6 6" xfId="640" xr:uid="{3B5DCE0D-FD94-4506-85C4-659AA4821840}"/>
    <cellStyle name="Entrada 10" xfId="641" xr:uid="{937A039E-D9CE-4462-8CA3-C14733577E5F}"/>
    <cellStyle name="Entrada 10 2" xfId="642" xr:uid="{C7A9EF9F-8719-4478-B463-70029629FA01}"/>
    <cellStyle name="Entrada 11" xfId="643" xr:uid="{2F3F1564-442F-45F7-AA81-F145804058DC}"/>
    <cellStyle name="Entrada 12" xfId="644" xr:uid="{C968AD43-984E-4A46-9BB9-E7FFBB7BAB38}"/>
    <cellStyle name="Entrada 13" xfId="645" xr:uid="{6E6F3751-33DD-42A0-AE46-17C1556D68C0}"/>
    <cellStyle name="Entrada 2" xfId="646" xr:uid="{82D0BF2C-509E-4FB5-836D-ABBD0C869810}"/>
    <cellStyle name="Entrada 2 2" xfId="647" xr:uid="{08EDDD37-640A-4F6C-AF80-8BC42788E285}"/>
    <cellStyle name="Entrada 2 3" xfId="648" xr:uid="{FA8A5816-0197-42EB-AC0D-9AD0DC98B968}"/>
    <cellStyle name="Entrada 3" xfId="649" xr:uid="{5B40A59E-D2D1-41F6-8936-230D8D5AD021}"/>
    <cellStyle name="Entrada 4" xfId="650" xr:uid="{CC61A658-8B89-460C-9EBA-D81988FE4EFC}"/>
    <cellStyle name="Entrada 5" xfId="651" xr:uid="{A69F3AB2-7758-4128-BEC1-F772A0B9B6E0}"/>
    <cellStyle name="Entrada 5 2" xfId="652" xr:uid="{0391D35D-2F9F-48A4-A83F-36BB3BE031FB}"/>
    <cellStyle name="Entrada 6" xfId="653" xr:uid="{0BB7C5C3-4F3D-4A67-978C-6259781D569A}"/>
    <cellStyle name="Entrada 6 2" xfId="654" xr:uid="{5C5498D0-C100-401C-88EB-490FEC67640D}"/>
    <cellStyle name="Entrada 7" xfId="655" xr:uid="{0776AF23-C676-4A4E-BF81-4A242A93D1F6}"/>
    <cellStyle name="Entrada 7 2" xfId="656" xr:uid="{9CFA256D-3D03-4902-B6F8-C65F07E4513B}"/>
    <cellStyle name="Entrada 8" xfId="657" xr:uid="{456206FF-8507-4967-82AF-9A0484F7A3B6}"/>
    <cellStyle name="Entrada 8 2" xfId="658" xr:uid="{F73FEC32-793C-40DC-8E4E-883C84A3F7BC}"/>
    <cellStyle name="Entrada 9" xfId="659" xr:uid="{579200D0-03C0-4316-9CEC-B711B5D7A4F8}"/>
    <cellStyle name="Entrada 9 2" xfId="660" xr:uid="{0774BD5A-A94B-4CA2-A775-77CE01A1DC7A}"/>
    <cellStyle name="Euro" xfId="6" xr:uid="{C68DBE5D-CE8B-4355-9188-7057C022671B}"/>
    <cellStyle name="Euro 2" xfId="662" xr:uid="{761B9972-B5FC-4C1E-9ADC-B96BC25B7E6D}"/>
    <cellStyle name="Euro 2 2" xfId="663" xr:uid="{E5CF00F8-8D00-46BB-8962-3E7AF6FDD1B4}"/>
    <cellStyle name="Euro 2 3" xfId="664" xr:uid="{F32B68A0-2D05-47F9-A796-EC362DF06313}"/>
    <cellStyle name="Euro 3" xfId="665" xr:uid="{21C55B7E-C440-4ADA-A9BA-90E4EA86D5AA}"/>
    <cellStyle name="Euro 4" xfId="666" xr:uid="{EB26A43C-3B8E-4AD8-B0FF-80BE198E442A}"/>
    <cellStyle name="Euro 5" xfId="667" xr:uid="{2EDCEDF2-1E21-4538-855D-10DB6D0BDD03}"/>
    <cellStyle name="Euro 6" xfId="668" xr:uid="{4DC13F69-58FF-4907-B4DC-F9B9BEA573FC}"/>
    <cellStyle name="Euro 7" xfId="669" xr:uid="{6FE03DD7-D68F-4190-8AD6-511C9EA00FAC}"/>
    <cellStyle name="Euro 8" xfId="670" xr:uid="{473D97D0-A0C6-4D58-9617-CF18D78B6361}"/>
    <cellStyle name="Euro 9" xfId="661" xr:uid="{205DD21E-CC4F-421C-87CE-3DAFBA46B5EF}"/>
    <cellStyle name="Euro_Hoja1" xfId="671" xr:uid="{5EC29866-AB5A-4BE2-A072-9F0706E6B50D}"/>
    <cellStyle name="Explanatory Text 2" xfId="673" xr:uid="{18215163-F910-4612-B6B0-F922AAAC1654}"/>
    <cellStyle name="Explanatory Text 2 2" xfId="674" xr:uid="{056C2F46-DCC0-4095-BCD0-A8F225678E40}"/>
    <cellStyle name="Explanatory Text 2 3" xfId="675" xr:uid="{C6CE8DF1-DBD5-4513-84F2-4A76CD7575EE}"/>
    <cellStyle name="Explanatory Text 3" xfId="676" xr:uid="{7CA87D27-544E-456E-A1F7-735992D30C6F}"/>
    <cellStyle name="Explanatory Text 4" xfId="677" xr:uid="{5F07FC99-464C-4B14-8556-3F1911294213}"/>
    <cellStyle name="Explanatory Text 5" xfId="678" xr:uid="{8A4DE27A-D3DE-4A9D-AA4A-A278641D338E}"/>
    <cellStyle name="Explanatory Text 6" xfId="679" xr:uid="{9FDE029F-6FF5-40FA-8917-65CAF8B980A1}"/>
    <cellStyle name="Explanatory Text 7" xfId="680" xr:uid="{3729A2CD-9F36-48D2-96A7-2EC266C8093E}"/>
    <cellStyle name="Explanatory Text 8" xfId="681" xr:uid="{675B7D72-0659-4F71-B3F7-D4AB46C1E311}"/>
    <cellStyle name="Explanatory Text 9" xfId="672" xr:uid="{15F80839-2D1D-452A-A4C6-FE3A62284B17}"/>
    <cellStyle name="F2" xfId="682" xr:uid="{C2103B3E-DB1A-49FA-ACF7-8B9D6DC4D444}"/>
    <cellStyle name="F3" xfId="683" xr:uid="{7237EDB0-5EF5-4BC9-99B6-64D114F4F01B}"/>
    <cellStyle name="F4" xfId="684" xr:uid="{D6030D18-F22C-4252-BDB3-1383058EFC24}"/>
    <cellStyle name="F5" xfId="685" xr:uid="{3CADF760-E7C6-40DC-9BC1-C8B7B523CC1B}"/>
    <cellStyle name="F6" xfId="686" xr:uid="{02888A33-AEF4-438D-B9F9-FDDE514E6D71}"/>
    <cellStyle name="F7" xfId="687" xr:uid="{4ED6F2EF-4165-4700-BBEB-6BDCDAEE20F1}"/>
    <cellStyle name="F8" xfId="688" xr:uid="{9814CA72-C0C6-46F3-AD09-CE25D5E0861F}"/>
    <cellStyle name="Fixed" xfId="689" xr:uid="{D9EE8FBF-2BB3-4E21-AFC1-E5CD8D3252C6}"/>
    <cellStyle name="Followed Hyperlink 2" xfId="691" xr:uid="{E2D79EF5-1E09-4BEA-910C-98A2CCAEC40F}"/>
    <cellStyle name="Followed Hyperlink 3" xfId="690" xr:uid="{0A1AE089-5779-4E7C-9285-05B05EF382D9}"/>
    <cellStyle name="Good 2" xfId="693" xr:uid="{57924220-53AA-4B39-882D-6744C9C1B725}"/>
    <cellStyle name="Good 2 2" xfId="694" xr:uid="{201D26A5-E86B-4545-8F8E-87E36554179C}"/>
    <cellStyle name="Good 2 2 2" xfId="695" xr:uid="{A6E0EFC9-1DE3-4783-92DE-98CF0E7B1D6E}"/>
    <cellStyle name="Good 2 2 3" xfId="696" xr:uid="{F04FDEF8-35A2-45FF-9A12-CDD5EB0FB5ED}"/>
    <cellStyle name="Good 2 2 4" xfId="697" xr:uid="{7CD895E0-F3F5-4D28-BA00-22B8D606DACA}"/>
    <cellStyle name="Good 2 3" xfId="698" xr:uid="{4F01F709-D8FE-4DB9-BC34-93FBD5DCEDE1}"/>
    <cellStyle name="Good 2 4" xfId="699" xr:uid="{4D8018AE-A1D7-4B18-A769-414C70298B21}"/>
    <cellStyle name="Good 3" xfId="700" xr:uid="{D2E3B53B-122A-4EE9-B4C6-3988F69562A1}"/>
    <cellStyle name="Good 4" xfId="701" xr:uid="{5D1A788C-2102-404C-847E-53634B760625}"/>
    <cellStyle name="Good 5" xfId="692" xr:uid="{D26989C6-F3A3-4B3B-A04E-FAFE54C36463}"/>
    <cellStyle name="Grey" xfId="702" xr:uid="{7DAFDAF2-4B7C-4346-925E-D7BC376E6142}"/>
    <cellStyle name="Grey 2" xfId="703" xr:uid="{3809D016-ABF6-47C3-95A5-336C1E6C72F7}"/>
    <cellStyle name="Header1" xfId="704" xr:uid="{F1AAE64B-A9C3-4768-A41D-14D8FFDEE258}"/>
    <cellStyle name="Header2" xfId="705" xr:uid="{8A022D64-E85F-4DDC-A987-40D88D1D095B}"/>
    <cellStyle name="Header2 2" xfId="706" xr:uid="{7E39E90F-EE89-42ED-866B-C07105B0AF27}"/>
    <cellStyle name="Header2 2 2" xfId="1227" xr:uid="{FE734CC4-B05E-4B8A-8C3A-2DA8FD458234}"/>
    <cellStyle name="Header2 3" xfId="707" xr:uid="{00A6AE5F-AE30-4365-B263-D8B7F8D81240}"/>
    <cellStyle name="Header2 3 2" xfId="1228" xr:uid="{111AA509-73D7-4C61-8463-387ADFBB56E4}"/>
    <cellStyle name="Header2 4" xfId="1226" xr:uid="{BFCC617E-56D6-4CD6-961F-839C6314E3DC}"/>
    <cellStyle name="Heading 1 10" xfId="708" xr:uid="{6632FE41-DACB-4030-8A3A-5B81514888BF}"/>
    <cellStyle name="Heading 1 2" xfId="709" xr:uid="{2A34156D-D0CD-4822-A6F2-DFB901AE0BC5}"/>
    <cellStyle name="Heading 1 2 2" xfId="710" xr:uid="{6EDB59AF-B4CE-40E6-B96B-F92AD11566A0}"/>
    <cellStyle name="Heading 1 2 3" xfId="711" xr:uid="{809F76A8-9E72-4F76-87BC-6286EA21B570}"/>
    <cellStyle name="Heading 1 3" xfId="712" xr:uid="{B63E3DF7-6763-438F-AC92-C54674B623A7}"/>
    <cellStyle name="Heading 1 4" xfId="713" xr:uid="{9F3999A8-2F17-40FB-941D-EF95719DA5A6}"/>
    <cellStyle name="Heading 1 5" xfId="714" xr:uid="{9419D047-33E3-4698-B0E5-DBE8181F4A26}"/>
    <cellStyle name="Heading 1 6" xfId="715" xr:uid="{BBD0807E-9749-4509-8FAC-9183899C89E1}"/>
    <cellStyle name="Heading 1 7" xfId="716" xr:uid="{7F059E8E-FCA8-4361-99D0-0958BE6018F1}"/>
    <cellStyle name="Heading 1 8" xfId="717" xr:uid="{24BD566B-A426-4885-9E35-A0C489E264AB}"/>
    <cellStyle name="Heading 1 9" xfId="718" xr:uid="{FBDAE528-1241-4036-B506-2FB9C149E98B}"/>
    <cellStyle name="Heading 2 10" xfId="719" xr:uid="{409DE206-049A-4D3F-843F-A5041620DAF9}"/>
    <cellStyle name="Heading 2 2" xfId="720" xr:uid="{F561FAC8-AEF9-4752-865A-BAF392068F8A}"/>
    <cellStyle name="Heading 2 2 2" xfId="721" xr:uid="{99AD9258-45FD-43AC-A9A8-3D84C99BA2B3}"/>
    <cellStyle name="Heading 2 2 3" xfId="722" xr:uid="{76A87E81-8ABD-4B3B-93C8-BFCC3501AAAF}"/>
    <cellStyle name="Heading 2 3" xfId="723" xr:uid="{441FE7A1-F92E-4BEC-B4D1-8D55164C03A3}"/>
    <cellStyle name="Heading 2 4" xfId="724" xr:uid="{51AC8F7F-0812-4869-81FD-C8067A10FC7A}"/>
    <cellStyle name="Heading 2 5" xfId="725" xr:uid="{0974A5F1-F6B1-492C-BE5F-FB3153085D5B}"/>
    <cellStyle name="Heading 2 6" xfId="726" xr:uid="{A1E9251D-1AC9-427A-85F2-54FD510EC61C}"/>
    <cellStyle name="Heading 2 7" xfId="727" xr:uid="{36434450-A087-43FE-BA8C-225018E34351}"/>
    <cellStyle name="Heading 2 8" xfId="728" xr:uid="{7DB359F2-9891-4ADE-98CE-AD7E5E586CA2}"/>
    <cellStyle name="Heading 2 9" xfId="729" xr:uid="{DAD70581-019B-4237-8CC0-E20A9A5213E6}"/>
    <cellStyle name="Heading 3 10" xfId="730" xr:uid="{9B89A1FD-2A7C-47D9-B2F9-E364A64784B3}"/>
    <cellStyle name="Heading 3 2" xfId="731" xr:uid="{5FAA0D2E-43BD-4EE1-BEE3-0A5C2E2AF61F}"/>
    <cellStyle name="Heading 3 2 2" xfId="732" xr:uid="{4DF8E04E-60D8-45D3-881F-9868458BC786}"/>
    <cellStyle name="Heading 3 2 3" xfId="733" xr:uid="{30686473-5B7C-4963-B302-23A6774C55CB}"/>
    <cellStyle name="Heading 3 3" xfId="734" xr:uid="{3FA3090F-470A-44DD-BDA8-4CD40399D73E}"/>
    <cellStyle name="Heading 3 4" xfId="735" xr:uid="{992609ED-650F-4D1D-BD3D-F5653D9CC503}"/>
    <cellStyle name="Heading 3 5" xfId="736" xr:uid="{1266007A-6266-4023-BB57-2B7C035C3FCB}"/>
    <cellStyle name="Heading 3 6" xfId="737" xr:uid="{7425690C-74DA-4F2A-9F04-2DCC8D63F7E3}"/>
    <cellStyle name="Heading 3 7" xfId="738" xr:uid="{635DDE05-ED8C-4450-BE0D-6B2030BE7BF6}"/>
    <cellStyle name="Heading 3 8" xfId="739" xr:uid="{503DD521-4E9D-4610-9C08-BF571E4CC3EF}"/>
    <cellStyle name="Heading 3 9" xfId="740" xr:uid="{CE12D8D5-04E6-4F3E-BC57-C71CDF692385}"/>
    <cellStyle name="Heading 4 2" xfId="742" xr:uid="{EF65A723-8D93-45EE-BD6D-91A0D74026BD}"/>
    <cellStyle name="Heading 4 2 2" xfId="743" xr:uid="{DFA5293B-D9D0-4E01-AA74-28C35267D0FA}"/>
    <cellStyle name="Heading 4 2 2 2" xfId="744" xr:uid="{A5C7FD96-D1AF-4F50-BC25-931B8D92F940}"/>
    <cellStyle name="Heading 4 2 2 3" xfId="745" xr:uid="{7553B052-B640-498D-8BF8-2A09A2126255}"/>
    <cellStyle name="Heading 4 2 2 4" xfId="746" xr:uid="{97209EAA-3DCC-4E2E-AAF9-B580ACE7E305}"/>
    <cellStyle name="Heading 4 2 3" xfId="747" xr:uid="{EDEB2C65-3899-4888-A4D3-632C437FDF77}"/>
    <cellStyle name="Heading 4 2 4" xfId="748" xr:uid="{2B17E41A-3527-4AE4-9675-1E9EA4E1D2A7}"/>
    <cellStyle name="Heading 4 3" xfId="749" xr:uid="{8638BFAE-3F42-428B-9B23-726201910871}"/>
    <cellStyle name="Heading 4 4" xfId="750" xr:uid="{16FBD8FD-4B32-44F4-8382-7A85AA84C6FD}"/>
    <cellStyle name="Heading 4 5" xfId="741" xr:uid="{67801242-1015-493E-AF98-4BD8F80855B9}"/>
    <cellStyle name="Hyperlink" xfId="3" builtinId="8"/>
    <cellStyle name="Hyperlink 2" xfId="752" xr:uid="{E1B2E3A7-A42E-47B2-936D-F059BDF11464}"/>
    <cellStyle name="Hyperlink 3" xfId="751" xr:uid="{8979FAD0-EFA8-4448-8BB8-221F9994A501}"/>
    <cellStyle name="Incorrecto 2" xfId="753" xr:uid="{0FB8FE4A-2D3A-4C89-BFB3-BDCD378212D9}"/>
    <cellStyle name="Incorrecto 2 2" xfId="754" xr:uid="{68D56D37-E558-4354-ADD2-E02535F04911}"/>
    <cellStyle name="Incorrecto 3" xfId="755" xr:uid="{89A8077D-7B7E-4C04-858B-D694AAEE4649}"/>
    <cellStyle name="Incorrecto 4" xfId="756" xr:uid="{9F5B1AF7-EA1D-47E7-B7FD-C01C0C9EA405}"/>
    <cellStyle name="Incorrecto 5" xfId="757" xr:uid="{89BC1F74-5F49-47F0-9451-374BFE71D10C}"/>
    <cellStyle name="Incorrecto 6" xfId="758" xr:uid="{8D1B8683-493C-4F70-95DC-62C083C903A7}"/>
    <cellStyle name="Input [yellow]" xfId="760" xr:uid="{9B9D774A-49C6-4E42-9F51-C60FCEC3F40F}"/>
    <cellStyle name="Input [yellow] 2" xfId="761" xr:uid="{35F65B15-B277-4AC0-AB43-10F0418787F0}"/>
    <cellStyle name="Input [yellow] 2 2" xfId="1235" xr:uid="{D744577C-CCAC-4809-B21D-0CC26145A298}"/>
    <cellStyle name="Input [yellow] 3" xfId="762" xr:uid="{1BC75241-0722-4E64-A0DA-058AEAC03C43}"/>
    <cellStyle name="Input [yellow] 3 2" xfId="1236" xr:uid="{577B50DB-B889-4768-8D24-3D2637AEC21A}"/>
    <cellStyle name="Input [yellow] 4" xfId="1234" xr:uid="{EC742CA8-661D-4812-896F-7AE13AD71B0D}"/>
    <cellStyle name="Input 10" xfId="763" xr:uid="{900495D3-67DF-4430-8B5D-9B36DF89DB85}"/>
    <cellStyle name="Input 10 2" xfId="764" xr:uid="{D84DE5B2-F600-46B2-95ED-3F8B7F57CAA0}"/>
    <cellStyle name="Input 11" xfId="765" xr:uid="{EC68E56B-2815-40D1-8F5B-D00F6FB23A33}"/>
    <cellStyle name="Input 11 2" xfId="766" xr:uid="{44003015-4145-4288-A581-D3B416DB3F97}"/>
    <cellStyle name="Input 12" xfId="767" xr:uid="{34B9FFF9-5D48-433F-B762-9983E0289C3D}"/>
    <cellStyle name="Input 12 2" xfId="768" xr:uid="{3CF46B7E-29D2-4EA0-AFC4-CF8DC41BBD01}"/>
    <cellStyle name="Input 13" xfId="769" xr:uid="{B27E748F-728D-47E8-9397-2DADD95FC970}"/>
    <cellStyle name="Input 13 2" xfId="770" xr:uid="{15E502F0-69F7-40EC-BD01-59F084A7D07E}"/>
    <cellStyle name="Input 14" xfId="771" xr:uid="{C0C2ABB9-552A-4D84-BDC7-B8DC1B6823FC}"/>
    <cellStyle name="Input 14 2" xfId="772" xr:uid="{CED3A40D-96AF-42F9-997C-27042A6D8964}"/>
    <cellStyle name="Input 15" xfId="773" xr:uid="{687BC6D8-D84B-45EF-82D2-80FA7BA9943B}"/>
    <cellStyle name="Input 15 2" xfId="774" xr:uid="{A16E61A5-C515-4664-9737-366183E9B031}"/>
    <cellStyle name="Input 16" xfId="775" xr:uid="{2AB1DF1A-AE01-494B-BF25-2A7F891209B2}"/>
    <cellStyle name="Input 16 2" xfId="776" xr:uid="{ED544802-07CC-49D0-8920-7D528637E0A9}"/>
    <cellStyle name="Input 17" xfId="777" xr:uid="{633359ED-B4EB-4CD1-8B65-FDBB9570857A}"/>
    <cellStyle name="Input 17 2" xfId="778" xr:uid="{EE728EF2-22F4-4C28-B85F-E706570E70AE}"/>
    <cellStyle name="Input 18" xfId="779" xr:uid="{4EE59D87-438F-4BF4-AD66-21EDCA6A4773}"/>
    <cellStyle name="Input 18 2" xfId="780" xr:uid="{87B48556-46B3-4C95-961D-700D9E28B475}"/>
    <cellStyle name="Input 19" xfId="781" xr:uid="{8DC57578-D093-48B9-B336-D05FAA7012A5}"/>
    <cellStyle name="Input 19 2" xfId="782" xr:uid="{7FAF6829-C205-4CA5-AD84-9561BFECE545}"/>
    <cellStyle name="Input 2" xfId="783" xr:uid="{7B9EDCB1-49BD-42E5-9F98-EA22DFE3A416}"/>
    <cellStyle name="Input 2 2" xfId="784" xr:uid="{C0461BEA-E70D-43BC-A76C-C1FB5094C894}"/>
    <cellStyle name="Input 2 2 2" xfId="785" xr:uid="{AE7BCA62-B48D-48EF-B4C4-9B1CDAED98E6}"/>
    <cellStyle name="Input 2 2 2 2" xfId="786" xr:uid="{65C77210-EF4B-441A-90F1-DD513717BE4D}"/>
    <cellStyle name="Input 2 2 3" xfId="787" xr:uid="{72255909-FA4F-4920-BDCB-CEA988A57EE6}"/>
    <cellStyle name="Input 2 2 3 2" xfId="788" xr:uid="{CB29DD83-5D5D-4D30-9EEA-9F1DF1E9A47D}"/>
    <cellStyle name="Input 2 2 4" xfId="789" xr:uid="{486B3E95-B7EF-49A1-8746-B11E8F4A005B}"/>
    <cellStyle name="Input 2 2 4 2" xfId="790" xr:uid="{B0FB6F77-1F2A-4E08-AA16-3CA52D08B47B}"/>
    <cellStyle name="Input 2 2 5" xfId="791" xr:uid="{E0D96900-D5C1-4D10-8245-A301E93FE4F7}"/>
    <cellStyle name="Input 2 3" xfId="792" xr:uid="{ABB15F94-E565-4ED6-80E4-96B2D7BF00D1}"/>
    <cellStyle name="Input 2 3 2" xfId="793" xr:uid="{BD48B9FD-9EE7-4143-8798-C067208DE011}"/>
    <cellStyle name="Input 2 4" xfId="794" xr:uid="{F2D5CA8C-55BF-4CD6-8363-70DA2E479E28}"/>
    <cellStyle name="Input 2 4 2" xfId="795" xr:uid="{A5142CD9-F037-4745-A9ED-CD75742C20AC}"/>
    <cellStyle name="Input 2 5" xfId="796" xr:uid="{3BAFB149-5B41-4EDE-AD9D-91E6C9F53A99}"/>
    <cellStyle name="Input 20" xfId="797" xr:uid="{21A858E6-4DD3-4BF0-BDE5-ACF310AC7830}"/>
    <cellStyle name="Input 20 2" xfId="798" xr:uid="{56CABF7A-2CEC-42BA-B22E-2F828D325E6C}"/>
    <cellStyle name="Input 21" xfId="799" xr:uid="{ABE08A60-01F6-48C8-A869-12B325A305D2}"/>
    <cellStyle name="Input 21 2" xfId="800" xr:uid="{1B5EE50C-178C-498A-8A55-6B1AA4C2723D}"/>
    <cellStyle name="Input 22" xfId="801" xr:uid="{8184E743-74C0-450A-8F46-6651C573C779}"/>
    <cellStyle name="Input 22 2" xfId="802" xr:uid="{32870D47-78DF-41CE-B482-6D02F9937B5D}"/>
    <cellStyle name="Input 23" xfId="803" xr:uid="{8303C6A8-8532-4B13-AED1-20BF057AE4B0}"/>
    <cellStyle name="Input 23 2" xfId="804" xr:uid="{E4C97E77-44A1-4845-B840-03D56074AAE6}"/>
    <cellStyle name="Input 24" xfId="805" xr:uid="{71685CDB-E36A-4E6B-917B-E8577C7FA711}"/>
    <cellStyle name="Input 24 2" xfId="806" xr:uid="{A0683885-C008-43CA-B4E4-95E57D0CACFB}"/>
    <cellStyle name="Input 25" xfId="807" xr:uid="{CC794B0B-BB15-4908-A519-39BAC6E1D19C}"/>
    <cellStyle name="Input 25 2" xfId="808" xr:uid="{AA03C36F-7B3B-43AD-9D27-4315763B9883}"/>
    <cellStyle name="Input 26" xfId="809" xr:uid="{754E44F4-93CC-4387-9204-437AB728E717}"/>
    <cellStyle name="Input 26 2" xfId="810" xr:uid="{5B8D3EE2-62EB-4BAF-81DC-A1B39C646ECD}"/>
    <cellStyle name="Input 27" xfId="811" xr:uid="{8F546152-6090-44F5-9A46-B65BA751D941}"/>
    <cellStyle name="Input 27 2" xfId="812" xr:uid="{B2FBA928-1B10-47FB-9A48-50E3349B7AB7}"/>
    <cellStyle name="Input 28" xfId="813" xr:uid="{3D42AE9C-DABF-43A0-96EE-D7F11B6908DE}"/>
    <cellStyle name="Input 28 2" xfId="814" xr:uid="{DDA756D1-D0DF-4157-9021-483F9B1D6D01}"/>
    <cellStyle name="Input 29" xfId="815" xr:uid="{8865DA24-4DE8-4B20-A531-83455D58229F}"/>
    <cellStyle name="Input 29 2" xfId="816" xr:uid="{87C381BA-63FF-470E-BA7C-756B58BC3295}"/>
    <cellStyle name="Input 3" xfId="817" xr:uid="{51E70B60-FA7D-46EE-B52B-0BB041EDB239}"/>
    <cellStyle name="Input 3 2" xfId="818" xr:uid="{EED19FB4-781D-4875-A411-2648AE21CEB0}"/>
    <cellStyle name="Input 30" xfId="819" xr:uid="{96353E1D-6A9C-45F3-917D-9CF9FA591BF0}"/>
    <cellStyle name="Input 30 2" xfId="820" xr:uid="{57414141-B35F-46CF-8345-A91C4552880F}"/>
    <cellStyle name="Input 31" xfId="821" xr:uid="{F7F18FBD-4050-4DAB-A0A5-686032C9C94F}"/>
    <cellStyle name="Input 31 2" xfId="822" xr:uid="{98F81BAF-B412-4A50-9944-F5B5551FBA36}"/>
    <cellStyle name="Input 32" xfId="823" xr:uid="{A5BE8757-52E3-43B6-8F6C-004CEB8BECCA}"/>
    <cellStyle name="Input 32 2" xfId="824" xr:uid="{BF53AE6C-DAF8-4372-8147-251097270AB3}"/>
    <cellStyle name="Input 33" xfId="825" xr:uid="{01D458A7-912F-4BA5-8B6F-629649B32042}"/>
    <cellStyle name="Input 33 2" xfId="826" xr:uid="{2E940D3C-8430-4840-8BE5-CF533B208BEE}"/>
    <cellStyle name="Input 34" xfId="827" xr:uid="{3269BF8E-0BEB-4B14-83A4-C528AD705224}"/>
    <cellStyle name="Input 34 2" xfId="828" xr:uid="{243E40BE-B5F4-4C93-A176-500D131A2A9E}"/>
    <cellStyle name="Input 35" xfId="829" xr:uid="{D96534F9-5E56-41C9-9936-C5ADC576C2BC}"/>
    <cellStyle name="Input 36" xfId="830" xr:uid="{F50413D5-FFA2-4156-9E4A-2C8ACF49EC12}"/>
    <cellStyle name="Input 37" xfId="831" xr:uid="{0B82E6EE-3EAB-4EB9-AFD7-3B836FA04DCB}"/>
    <cellStyle name="Input 38" xfId="759" xr:uid="{51CF62E0-4754-47D5-A05A-916BF05C80F2}"/>
    <cellStyle name="Input 39" xfId="1233" xr:uid="{4D139AC6-B973-4EF7-B9FE-2AAF1EBF76EA}"/>
    <cellStyle name="Input 4" xfId="832" xr:uid="{9AFFA391-2E2C-4DB8-8EFB-51DE4033CAC3}"/>
    <cellStyle name="Input 4 2" xfId="833" xr:uid="{2C33A404-764F-4FFD-B064-23E73CA3ED47}"/>
    <cellStyle name="Input 40" xfId="1220" xr:uid="{489696B5-C9F6-42EF-87FE-B98E3F5F25E5}"/>
    <cellStyle name="Input 41" xfId="1232" xr:uid="{E86E2B69-6E79-4A87-9451-5567704DCCB5}"/>
    <cellStyle name="Input 42" xfId="1221" xr:uid="{E9F0309E-740B-48C0-92E2-CA2C22C5F3ED}"/>
    <cellStyle name="Input 43" xfId="1231" xr:uid="{572BFA10-71EB-40BB-B51A-18538C0A8B88}"/>
    <cellStyle name="Input 44" xfId="1222" xr:uid="{108C95B4-47E4-4050-B1BE-371C3ECB49FF}"/>
    <cellStyle name="Input 45" xfId="1230" xr:uid="{B309E682-2085-47B5-83ED-E53020226CCB}"/>
    <cellStyle name="Input 46" xfId="1219" xr:uid="{ADC80A0A-FD05-4EA0-88C7-AE4552D5C70B}"/>
    <cellStyle name="Input 47" xfId="1229" xr:uid="{AC94A0CE-1F09-44E2-96BE-579E42DAF36A}"/>
    <cellStyle name="Input 5" xfId="834" xr:uid="{0A5D110F-9946-473C-91F2-77650B5D7D1D}"/>
    <cellStyle name="Input 5 2" xfId="835" xr:uid="{87570732-5E26-4AF5-BA44-39E42D955758}"/>
    <cellStyle name="Input 6" xfId="836" xr:uid="{1F1FBB52-FA75-4FA6-89DA-11B9A930D0D4}"/>
    <cellStyle name="Input 6 2" xfId="837" xr:uid="{735BB9BD-EFB4-4968-8A58-FC79C10707A2}"/>
    <cellStyle name="Input 7" xfId="838" xr:uid="{8DC43F35-C4DA-4C8C-97C0-C156C5296DEF}"/>
    <cellStyle name="Input 7 2" xfId="839" xr:uid="{B03DE834-6E59-4469-8710-0FB4A3A94DA8}"/>
    <cellStyle name="Input 8" xfId="840" xr:uid="{884B8E47-4889-4B36-BDE6-CE78CB4C3378}"/>
    <cellStyle name="Input 8 2" xfId="841" xr:uid="{FC8C072A-9B51-4956-A428-9883AC328A3E}"/>
    <cellStyle name="Input 9" xfId="842" xr:uid="{6F8D61FB-22EE-48DF-999C-93D4A78A4D7C}"/>
    <cellStyle name="Input 9 2" xfId="843" xr:uid="{C547DC5B-51CA-46E0-8D2D-5F5741CA5A07}"/>
    <cellStyle name="InputPct" xfId="844" xr:uid="{4291E227-CC57-4C47-8803-D4482544F9D7}"/>
    <cellStyle name="InputPct 2" xfId="845" xr:uid="{134108FC-6485-40F6-91F4-AD7FB378A1DD}"/>
    <cellStyle name="InputPct 2 2" xfId="1238" xr:uid="{3E35D5D1-CC6D-405E-A03D-975BA1B59929}"/>
    <cellStyle name="InputPct 3" xfId="846" xr:uid="{F2004BFF-5E87-4396-8C40-6201C2B6C16F}"/>
    <cellStyle name="InputPct 3 2" xfId="1239" xr:uid="{95554814-D228-421B-88FC-62CDD8156133}"/>
    <cellStyle name="InputPct 4" xfId="1237" xr:uid="{6390E602-973C-430E-9173-328EBB71FCE2}"/>
    <cellStyle name="Integer" xfId="847" xr:uid="{23A86527-78DC-45B1-8DE9-351571A65D52}"/>
    <cellStyle name="Linked Cell 2" xfId="849" xr:uid="{9DFE2ED0-8926-4855-9A5E-3D5740B54758}"/>
    <cellStyle name="Linked Cell 2 2" xfId="850" xr:uid="{441CB415-8AFF-4B9E-B80A-1948B66B3A2D}"/>
    <cellStyle name="Linked Cell 2 2 2" xfId="851" xr:uid="{73641E2E-CE8D-4715-826B-4EE4C5CEC195}"/>
    <cellStyle name="Linked Cell 2 2 3" xfId="852" xr:uid="{02A18C6F-C4E7-4465-AF56-1962CA2594BA}"/>
    <cellStyle name="Linked Cell 2 2 4" xfId="853" xr:uid="{3E387C8B-98DD-439F-A7F0-EF95F8F20B9A}"/>
    <cellStyle name="Linked Cell 2 3" xfId="854" xr:uid="{8E78BEEE-F830-44EA-BA84-C8F1E8B33ACF}"/>
    <cellStyle name="Linked Cell 2 4" xfId="855" xr:uid="{E0F5DF04-53BD-4178-9286-BA3512D92957}"/>
    <cellStyle name="Linked Cell 3" xfId="856" xr:uid="{D92587D3-731B-415D-8845-1F5F55209753}"/>
    <cellStyle name="Linked Cell 4" xfId="857" xr:uid="{1EEB1C55-0EDE-4864-8DA5-830526B55E84}"/>
    <cellStyle name="Linked Cell 5" xfId="848" xr:uid="{32C21969-C69A-413D-941B-491D10C56F47}"/>
    <cellStyle name="Millares 10" xfId="858" xr:uid="{D0278533-939C-430A-8F93-6F0DB8378787}"/>
    <cellStyle name="Millares 10 2" xfId="859" xr:uid="{BE46C69C-228E-4551-BA54-2CA86382139A}"/>
    <cellStyle name="Millares 11" xfId="860" xr:uid="{91533472-1D7A-46AD-80DA-65C47A247BF7}"/>
    <cellStyle name="Millares 12" xfId="861" xr:uid="{B6A85D19-9599-47CB-9C68-5108A08B1910}"/>
    <cellStyle name="Millares 13" xfId="862" xr:uid="{50A64C2C-D605-46DB-8F4B-B439AC519EA9}"/>
    <cellStyle name="Millares 14" xfId="863" xr:uid="{55AEC4D8-1327-4730-8619-1D6BA1017D35}"/>
    <cellStyle name="Millares 15" xfId="864" xr:uid="{E445843B-247D-4FE2-AAAB-07BEA7D946C9}"/>
    <cellStyle name="Millares 16" xfId="1206" xr:uid="{D90F6C3B-46DE-4D76-9544-514288635905}"/>
    <cellStyle name="Millares 2" xfId="22" xr:uid="{21B5612C-D3C2-4F23-81AA-D1C1BD858CEF}"/>
    <cellStyle name="Millares 2 2" xfId="865" xr:uid="{78B71708-0D58-41C7-A741-80E659686805}"/>
    <cellStyle name="Millares 3" xfId="24" xr:uid="{CDF7BD01-0833-48AA-81FF-7333E781AF40}"/>
    <cellStyle name="Millares 3 2" xfId="866" xr:uid="{33908923-DBF2-4BCB-A616-B1E009E767D7}"/>
    <cellStyle name="Millares 4" xfId="867" xr:uid="{F9A734B4-F3D7-4778-A9F4-002445DDD8D4}"/>
    <cellStyle name="Millares 4 2" xfId="868" xr:uid="{FBE810BA-A964-4A32-B3A4-9316E39D2ADF}"/>
    <cellStyle name="Millares 4 3" xfId="869" xr:uid="{0ABF129C-02B2-4FCC-B737-179245236337}"/>
    <cellStyle name="Millares 4 4" xfId="870" xr:uid="{B8097D73-6D0F-4BD2-BA80-0BF96D81B7C1}"/>
    <cellStyle name="Millares 4 4 2" xfId="871" xr:uid="{977D35ED-9CCD-44A6-A5DC-D014EBCF683A}"/>
    <cellStyle name="Millares 5" xfId="872" xr:uid="{C092A316-62CA-4173-A9DE-7213F97B854E}"/>
    <cellStyle name="Millares 6" xfId="873" xr:uid="{AA64DA64-2A1F-465E-B2B4-6245BC3A98C2}"/>
    <cellStyle name="Millares 7" xfId="874" xr:uid="{55CD950B-47CC-4BD1-8F28-D7249FDFC27A}"/>
    <cellStyle name="Millares 7 2" xfId="875" xr:uid="{F989C853-58FA-4675-8BE8-776B2F6DE216}"/>
    <cellStyle name="Millares 7 2 2" xfId="876" xr:uid="{4158EEC8-9D60-42B6-ADF2-1E2C38DDAA44}"/>
    <cellStyle name="Millares 7 3" xfId="877" xr:uid="{0E0F146C-BB7B-4933-A53C-6268021F8B5B}"/>
    <cellStyle name="Millares 8" xfId="878" xr:uid="{36832FC5-9519-4262-B2FC-0E067BDB5941}"/>
    <cellStyle name="Millares 8 2" xfId="1323" xr:uid="{623C34C5-449A-48C5-9892-2C99E1A3F330}"/>
    <cellStyle name="Millares 9" xfId="879" xr:uid="{810D98F9-8B2B-4572-BF2C-3D2AD5F71158}"/>
    <cellStyle name="Millares 9 2" xfId="880" xr:uid="{B098DFA1-8B38-4EB5-97D2-B7DDEFAC9371}"/>
    <cellStyle name="Millares 9 2 2" xfId="881" xr:uid="{94230B9B-4763-472B-968A-5DBB631148A9}"/>
    <cellStyle name="Millares 9 3" xfId="882" xr:uid="{A84A919D-BEA7-4312-B92A-154637C3CEBF}"/>
    <cellStyle name="Moneda 2" xfId="883" xr:uid="{19D6DEA2-66F0-4345-AA0E-AC4D0C34DC60}"/>
    <cellStyle name="Moneda 3" xfId="884" xr:uid="{AAF58B14-E167-419E-A6CE-D1055F4D7FCC}"/>
    <cellStyle name="Neutral 10" xfId="885" xr:uid="{D02D5D77-E13F-40BB-AB03-C5E49DD5AFAD}"/>
    <cellStyle name="Neutral 11" xfId="886" xr:uid="{8C6549FD-4EEF-45B5-A3F8-4520307EBA31}"/>
    <cellStyle name="Neutral 12" xfId="887" xr:uid="{FC24B3D5-EEB1-4F24-83CF-412B1F47182B}"/>
    <cellStyle name="Neutral 2" xfId="888" xr:uid="{0AE8324D-EBFF-4F1D-BCE9-66820EAB8D41}"/>
    <cellStyle name="Neutral 2 2" xfId="889" xr:uid="{8D10D750-9566-4DEC-BE13-AC7E65CC13FE}"/>
    <cellStyle name="Neutral 2 3" xfId="890" xr:uid="{1D3547D9-15D5-47E3-887F-A77EDFB55F33}"/>
    <cellStyle name="Neutral 2 4" xfId="891" xr:uid="{2E694029-5737-4FEE-A2E9-3BDBCF02691C}"/>
    <cellStyle name="Neutral 2 5" xfId="892" xr:uid="{47577CD5-CFB8-4908-B6A4-99CB6BF049EF}"/>
    <cellStyle name="Neutral 3" xfId="893" xr:uid="{75124C04-EE0C-4287-8535-A35D6E8D9091}"/>
    <cellStyle name="Neutral 4" xfId="894" xr:uid="{5B899906-8CF0-48D7-AFD2-C444C357601E}"/>
    <cellStyle name="Neutral 5" xfId="895" xr:uid="{D49807B4-8D16-4331-9DF7-AEE067AE6548}"/>
    <cellStyle name="Neutral 6" xfId="896" xr:uid="{0A8FC9CB-A033-40E4-9C61-224797DBAB34}"/>
    <cellStyle name="Neutral 7" xfId="897" xr:uid="{F8FCC68D-A047-460E-8903-B92CFD6EB30C}"/>
    <cellStyle name="Neutral 8" xfId="898" xr:uid="{7F3DC385-2545-47BC-A546-EBFB9CAECB5C}"/>
    <cellStyle name="Neutral 9" xfId="899" xr:uid="{686CC8E1-252D-4712-BCF7-E371A3C95CE3}"/>
    <cellStyle name="Normal" xfId="0" builtinId="0"/>
    <cellStyle name="Normal - Style1" xfId="900" xr:uid="{9A60DF99-78FA-4E2B-A664-7B16A36A73D7}"/>
    <cellStyle name="Normal 10" xfId="901" xr:uid="{6969FDD4-E317-432A-A9EE-366127277BC5}"/>
    <cellStyle name="Normal 10 3 2 4" xfId="1328" xr:uid="{0BB67734-4ED2-467A-81EA-259920B071DF}"/>
    <cellStyle name="Normal 100" xfId="1288" xr:uid="{FD83FDDF-D8D7-4632-970F-C3C90864AC41}"/>
    <cellStyle name="Normal 101" xfId="1289" xr:uid="{02C92657-0CEB-4F7E-963C-4600BB7E4470}"/>
    <cellStyle name="Normal 102" xfId="1290" xr:uid="{6BF7D032-8A0D-417A-B2D8-F65A263D9DB4}"/>
    <cellStyle name="Normal 103" xfId="1291" xr:uid="{552F7773-1D24-4013-A41E-7D65050823F0}"/>
    <cellStyle name="Normal 104" xfId="1292" xr:uid="{D02FCDCA-ED0D-4975-A1EE-6F4048ACD6F8}"/>
    <cellStyle name="Normal 105" xfId="1293" xr:uid="{307774A8-E4C5-4D12-9B27-F9DA583BF3CC}"/>
    <cellStyle name="Normal 106" xfId="1294" xr:uid="{66D79B2D-8205-4825-BE92-941AAC19BE71}"/>
    <cellStyle name="Normal 107" xfId="1295" xr:uid="{5510441C-6F78-4F93-AFB0-C5B5D67BB5AF}"/>
    <cellStyle name="Normal 108" xfId="1296" xr:uid="{9898001C-AE8D-4326-A453-E8BC392B69D7}"/>
    <cellStyle name="Normal 109" xfId="1297" xr:uid="{8B79D549-A2EB-421F-9B4E-40CC83A6A8C4}"/>
    <cellStyle name="Normal 11" xfId="902" xr:uid="{FEA474C3-2BE9-4BC7-8354-6B885D6B9DE8}"/>
    <cellStyle name="Normal 110" xfId="1298" xr:uid="{0AA09BB3-DAA0-4A84-86EF-FCAEA70084F8}"/>
    <cellStyle name="Normal 111" xfId="1299" xr:uid="{88B6EBC5-7924-4CC3-A630-8DAE08DFB314}"/>
    <cellStyle name="Normal 112" xfId="1300" xr:uid="{9AE39783-92CE-4FA5-86DC-345A79290BE9}"/>
    <cellStyle name="Normal 113" xfId="1301" xr:uid="{4160DB14-7D07-4508-B067-7074B98D5E94}"/>
    <cellStyle name="Normal 114" xfId="1302" xr:uid="{F56DDAE0-B67B-48A1-BA19-B5791F2BCC72}"/>
    <cellStyle name="Normal 115" xfId="1303" xr:uid="{2AA96080-956D-4702-8039-2985A5EE8E53}"/>
    <cellStyle name="Normal 116" xfId="1304" xr:uid="{84E8AF86-2C4F-4584-8918-726A6FD8D4ED}"/>
    <cellStyle name="Normal 117" xfId="1305" xr:uid="{9A96EFF0-7F70-4E07-A99D-594E3BFC28F3}"/>
    <cellStyle name="Normal 118" xfId="1306" xr:uid="{DAC60CEC-73FF-4A31-A860-67DBE9B8B3BC}"/>
    <cellStyle name="Normal 119" xfId="1307" xr:uid="{03353965-CAAC-4F69-A7FA-CE49FB3FC3BC}"/>
    <cellStyle name="Normal 12" xfId="903" xr:uid="{134403CC-0BA2-4B53-8CE4-DF3D1601028E}"/>
    <cellStyle name="Normal 120" xfId="1308" xr:uid="{4717D504-18DC-451D-82D1-A1A27AC2C5D6}"/>
    <cellStyle name="Normal 121" xfId="1309" xr:uid="{7F85D791-80F5-48DF-88E6-BC9F97583AFA}"/>
    <cellStyle name="Normal 122" xfId="1310" xr:uid="{3E98A85A-A310-4506-9FB9-47C21B6857FE}"/>
    <cellStyle name="Normal 123" xfId="1311" xr:uid="{112FCB76-BBDF-4CDE-8CC3-3AEA05527775}"/>
    <cellStyle name="Normal 124" xfId="1312" xr:uid="{3ACEF7ED-E74D-4511-BCD4-B72CE6793784}"/>
    <cellStyle name="Normal 125" xfId="1313" xr:uid="{067F4937-E98C-4102-B4F7-2FB4ECAD63A4}"/>
    <cellStyle name="Normal 126" xfId="1314" xr:uid="{F55E368E-6CDE-45C7-9B64-B0C2193719CF}"/>
    <cellStyle name="Normal 127" xfId="1315" xr:uid="{F2E8C5E5-102C-463D-9403-C9B8F4A4B660}"/>
    <cellStyle name="Normal 128" xfId="1316" xr:uid="{A2D534CC-A6E4-4B74-8FCA-3C0C60C45D18}"/>
    <cellStyle name="Normal 129" xfId="1317" xr:uid="{C11E2EC1-24C7-419B-A6C1-021A406DD1B1}"/>
    <cellStyle name="Normal 13" xfId="904" xr:uid="{7AAE4312-6205-42A9-AAF2-68844210D687}"/>
    <cellStyle name="Normal 130" xfId="1318" xr:uid="{1CCF0665-E8C0-4C7B-9090-74F81771FAA1}"/>
    <cellStyle name="Normal 131" xfId="1319" xr:uid="{CA049506-2DD8-4D95-908F-DD8E79A14841}"/>
    <cellStyle name="Normal 132" xfId="1320" xr:uid="{663FC435-B719-4775-A864-EEAD2A932672}"/>
    <cellStyle name="Normal 133" xfId="1321" xr:uid="{63C622BA-1716-4B4D-B934-C47C1AEC7626}"/>
    <cellStyle name="Normal 134" xfId="1322" xr:uid="{243EC2E3-D298-4C35-A2D0-1CBD7C8F4195}"/>
    <cellStyle name="Normal 135" xfId="1324" xr:uid="{71DB4675-636A-4E19-B28B-E97D7504BA98}"/>
    <cellStyle name="Normal 136" xfId="1325" xr:uid="{64EB36AC-2E77-4C71-BCE8-5E6FBEDD81C6}"/>
    <cellStyle name="Normal 137" xfId="1326" xr:uid="{DA9C30F1-8942-433A-B8B1-94125BA67DA7}"/>
    <cellStyle name="Normal 138" xfId="1327" xr:uid="{180B7B3C-2D0F-4B4D-A021-B63429E982C6}"/>
    <cellStyle name="Normal 14" xfId="905" xr:uid="{990A0E6E-5BE2-4C1B-A4E8-14748910035E}"/>
    <cellStyle name="Normal 15" xfId="906" xr:uid="{E3C45BEC-52A7-487A-BF83-C3D74E0E42B8}"/>
    <cellStyle name="Normal 16" xfId="907" xr:uid="{9A7DE70C-C4CB-481A-AF2A-5980F4D18C3F}"/>
    <cellStyle name="Normal 17" xfId="908" xr:uid="{51779501-9611-4411-B629-8B70ED08672C}"/>
    <cellStyle name="Normal 18" xfId="909" xr:uid="{2870EFD3-E4EB-4FF2-B38F-68FAFD84F19B}"/>
    <cellStyle name="Normal 19" xfId="910" xr:uid="{A865ACF2-17FF-4F99-8505-1738A3AC2AFB}"/>
    <cellStyle name="Normal 192" xfId="10" xr:uid="{EEBA7D95-D1A8-4BA4-8B97-DEB5281E9A24}"/>
    <cellStyle name="Normal 2" xfId="8" xr:uid="{2DA7A7C1-D675-4112-A7BE-5C1D74163C2F}"/>
    <cellStyle name="Normal 2 2" xfId="911" xr:uid="{AE01FE9A-6446-4103-8533-909679654C5A}"/>
    <cellStyle name="Normal 2 2 2" xfId="912" xr:uid="{881AD6B5-FCE5-4B79-AF8D-DAE3D5FDF521}"/>
    <cellStyle name="Normal 2 2 3" xfId="913" xr:uid="{AD9F3BDA-BBB7-4515-A11E-6D843D0AB3F2}"/>
    <cellStyle name="Normal 2 2 3 2" xfId="914" xr:uid="{1AB8AA42-8754-4300-A821-6F889C5DB7BF}"/>
    <cellStyle name="Normal 2 3" xfId="915" xr:uid="{05AEC95B-D717-4121-987E-4737BEA9A69C}"/>
    <cellStyle name="Normal 2 3 2" xfId="916" xr:uid="{678F8496-AD11-4281-84CB-1FA06FA77F48}"/>
    <cellStyle name="Normal 2 3 3" xfId="917" xr:uid="{F5628516-50A6-4592-82FC-EC1FA57757BD}"/>
    <cellStyle name="Normal 2 3 4" xfId="918" xr:uid="{65619205-B2CF-4A65-B951-8FE2144D733A}"/>
    <cellStyle name="Normal 2 3 4 2" xfId="919" xr:uid="{79AB76D4-B4BC-496C-9356-07A3A82408EE}"/>
    <cellStyle name="Normal 2 4" xfId="920" xr:uid="{68DF3842-C5F9-4B0D-B900-A5A118C8F728}"/>
    <cellStyle name="Normal 2 4 2" xfId="921" xr:uid="{89E8342C-03B4-4B02-ABF2-231E89F35027}"/>
    <cellStyle name="Normal 2 4 2 2" xfId="922" xr:uid="{EEE4A819-C61F-4CA9-82C4-70804DD62D17}"/>
    <cellStyle name="Normal 2 4 3" xfId="923" xr:uid="{7B16B872-62CA-47B0-BD81-B7683A08C68C}"/>
    <cellStyle name="Normal 2 5" xfId="15" xr:uid="{9C46A631-14F2-4330-9B8F-CE5DD9129DC7}"/>
    <cellStyle name="Normal 20" xfId="924" xr:uid="{5D078890-6112-4082-B2E1-01878277BAE2}"/>
    <cellStyle name="Normal 21" xfId="925" xr:uid="{E033BBDC-D5B1-445A-BA4A-0671531A5017}"/>
    <cellStyle name="Normal 22" xfId="926" xr:uid="{68F5EB89-FBE8-4B54-8ECF-ECCB0B3F7588}"/>
    <cellStyle name="Normal 23" xfId="927" xr:uid="{906B6CA7-84A2-401D-BC02-317153CE7121}"/>
    <cellStyle name="Normal 24" xfId="928" xr:uid="{D6129872-C26E-4E89-B93C-75DE47EBDB0E}"/>
    <cellStyle name="Normal 25" xfId="929" xr:uid="{C7B09414-6266-4F8E-8AE2-04A3199D6152}"/>
    <cellStyle name="Normal 26" xfId="930" xr:uid="{2B34A9B8-A532-4781-831B-DD6031945A55}"/>
    <cellStyle name="Normal 27" xfId="931" xr:uid="{B04E0A77-8C63-4EE1-BB9F-B8B6C54EEB10}"/>
    <cellStyle name="Normal 28" xfId="932" xr:uid="{05A01173-B60D-420D-8084-7A4BF1D43EBD}"/>
    <cellStyle name="Normal 29" xfId="933" xr:uid="{574C7087-1415-4ED6-A459-A71890552940}"/>
    <cellStyle name="Normal 3" xfId="5" xr:uid="{50050E99-FFA7-4586-B334-1A6706E670D5}"/>
    <cellStyle name="Normal 3 2" xfId="935" xr:uid="{39E0592D-C70A-4FD7-933E-0CE538FF4E25}"/>
    <cellStyle name="Normal 3 3" xfId="936" xr:uid="{C2932229-052E-461F-9A11-22FC045CB71B}"/>
    <cellStyle name="Normal 3 4" xfId="937" xr:uid="{092E518F-6993-48E5-8388-851BBB578C62}"/>
    <cellStyle name="Normal 3 5" xfId="938" xr:uid="{EDFF2EDE-0D3A-4B93-874B-19D77AFBE919}"/>
    <cellStyle name="Normal 3 5 2" xfId="939" xr:uid="{1DFAE5A3-ADCA-49C6-9851-4943157C00F9}"/>
    <cellStyle name="Normal 3 6" xfId="940" xr:uid="{E6D00480-773E-445E-BF65-E5429FFCB873}"/>
    <cellStyle name="Normal 3 7" xfId="934" xr:uid="{40D3BCD4-2E67-4C54-B188-E46811F34E1B}"/>
    <cellStyle name="Normal 30" xfId="941" xr:uid="{B8D67C99-6BE7-452C-AA24-C9090452A15C}"/>
    <cellStyle name="Normal 31" xfId="942" xr:uid="{10E67223-89BE-476C-99B6-D01E4F814F2C}"/>
    <cellStyle name="Normal 32" xfId="943" xr:uid="{6AFD7D97-DDE0-4156-8C5D-807E458B20AC}"/>
    <cellStyle name="Normal 33" xfId="944" xr:uid="{DF7E2766-9393-40F0-855A-7EDED3C46268}"/>
    <cellStyle name="Normal 34" xfId="945" xr:uid="{7EC3C4CC-B2E2-4D9A-92D5-9AD2C16BF1F4}"/>
    <cellStyle name="Normal 34 2" xfId="946" xr:uid="{1D2B9BB8-D26F-4EF2-8216-ED240564A232}"/>
    <cellStyle name="Normal 34 2 2" xfId="947" xr:uid="{F21FB113-9E41-4DD7-9014-F06B629B30F9}"/>
    <cellStyle name="Normal 34 3" xfId="948" xr:uid="{499FA497-5CED-494C-9A87-105D91F0C492}"/>
    <cellStyle name="Normal 35" xfId="949" xr:uid="{EA069890-0930-4B7A-84DB-C2ADFCB13BFB}"/>
    <cellStyle name="Normal 36" xfId="950" xr:uid="{5BCEB4F1-A42E-4382-82DE-9EA3868CA85C}"/>
    <cellStyle name="Normal 37" xfId="951" xr:uid="{26618069-EA61-4898-BA0A-E72905567BC2}"/>
    <cellStyle name="Normal 38" xfId="952" xr:uid="{E43EF7AB-8F9A-4C7D-82D1-37C1BCEC30FA}"/>
    <cellStyle name="Normal 38 2" xfId="953" xr:uid="{70D1AA91-C150-46EE-B70C-62D75AC2A414}"/>
    <cellStyle name="Normal 38 2 2" xfId="954" xr:uid="{0D7AEAD5-BB13-4E17-8EBB-544F47F3A3CE}"/>
    <cellStyle name="Normal 38 3" xfId="955" xr:uid="{5CB03451-D38F-4BEC-87A9-A564944021AC}"/>
    <cellStyle name="Normal 38 3 2" xfId="956" xr:uid="{25643133-D533-4B1D-B3AE-375BCA51B0EF}"/>
    <cellStyle name="Normal 38 4" xfId="957" xr:uid="{B9F1972E-8346-4237-821A-0C52D639BCF8}"/>
    <cellStyle name="Normal 39" xfId="958" xr:uid="{89CA0B82-9FF9-4413-BF2E-C2E0C85E958B}"/>
    <cellStyle name="Normal 39 2" xfId="959" xr:uid="{5B80D84F-9B15-4FD6-930A-0791B1767C45}"/>
    <cellStyle name="Normal 4" xfId="11" xr:uid="{E42F4D95-DC3E-4555-A55A-CE419DA469DB}"/>
    <cellStyle name="Normal 4 2" xfId="960" xr:uid="{51A62E7D-1E23-49AA-8FCD-C4AE38DE2009}"/>
    <cellStyle name="Normal 4 3" xfId="9" xr:uid="{C750FBE5-BF43-4731-958D-7093A2AD35E2}"/>
    <cellStyle name="Normal 40" xfId="961" xr:uid="{E374EEB7-7D22-41B6-84CD-D5757D7EC9C7}"/>
    <cellStyle name="Normal 41" xfId="962" xr:uid="{AB33EAAF-7ACF-42C3-B65B-77095BB2E1FF}"/>
    <cellStyle name="Normal 42" xfId="963" xr:uid="{7241E7DE-2890-40B0-AA6A-A2904B8F86BD}"/>
    <cellStyle name="Normal 43" xfId="964" xr:uid="{AF4133A3-855D-4B9A-89ED-B964A5ECE5C9}"/>
    <cellStyle name="Normal 44" xfId="965" xr:uid="{A59858E7-A4DA-45AB-B8E0-A84EE62DD47E}"/>
    <cellStyle name="Normal 45" xfId="966" xr:uid="{A9FED1BD-88E6-4B0E-83F3-70681569BA64}"/>
    <cellStyle name="Normal 46" xfId="967" xr:uid="{1F3E71F5-5955-4FAA-B186-67BC2BC6C3F8}"/>
    <cellStyle name="Normal 47" xfId="968" xr:uid="{1C7FC823-94C5-480B-B01A-1712A0B40C3B}"/>
    <cellStyle name="Normal 48" xfId="969" xr:uid="{F10B99B0-FF8A-4C88-B9B4-E3E44125F4F0}"/>
    <cellStyle name="Normal 49" xfId="1205" xr:uid="{79F30D9A-5E5E-4601-AE7D-D5E2EEB6A1E9}"/>
    <cellStyle name="Normal 5" xfId="12" xr:uid="{F31A5419-14C5-4471-987E-555B43CE8422}"/>
    <cellStyle name="Normal 5 2" xfId="971" xr:uid="{3045FF07-36B5-46F2-B726-017DC7759F06}"/>
    <cellStyle name="Normal 5 3" xfId="972" xr:uid="{9A79B42B-AA2A-48DD-B7D0-57F41950684D}"/>
    <cellStyle name="Normal 5 4" xfId="973" xr:uid="{EFFAC624-0D42-48D9-AB84-3E08F2EBCDE1}"/>
    <cellStyle name="Normal 5 5" xfId="970" xr:uid="{458B3EFB-8319-43CA-97AD-7981CDB0F8B6}"/>
    <cellStyle name="Normal 50" xfId="1208" xr:uid="{0D972882-1E8E-4C94-BD01-D139F676D759}"/>
    <cellStyle name="Normal 51" xfId="1209" xr:uid="{5466D77C-547C-4409-AC73-2794F703E6B3}"/>
    <cellStyle name="Normal 52" xfId="1210" xr:uid="{E270C8C6-73A5-4204-9A83-062486144304}"/>
    <cellStyle name="Normal 53" xfId="1211" xr:uid="{DFBC2982-EDA6-4C59-8A82-9D346A0DB79C}"/>
    <cellStyle name="Normal 54" xfId="1212" xr:uid="{3DEF11C1-6CFE-473F-B181-AEAEC0883E05}"/>
    <cellStyle name="Normal 55" xfId="1213" xr:uid="{09012139-3E54-4745-9AA4-46C523268A6B}"/>
    <cellStyle name="Normal 56" xfId="1214" xr:uid="{C66F6197-3469-4692-BF2E-9F500E090F56}"/>
    <cellStyle name="Normal 57" xfId="1245" xr:uid="{24EC793D-3C62-4BC2-8AF3-8781CF976C26}"/>
    <cellStyle name="Normal 58" xfId="1246" xr:uid="{854C1F0D-F856-4896-95A3-581E76E374EF}"/>
    <cellStyle name="Normal 59" xfId="1247" xr:uid="{1C34EC50-8191-4AC8-A44B-CFB31EC8FDE1}"/>
    <cellStyle name="Normal 6" xfId="25" xr:uid="{0F2E52E8-E8E3-4EAD-9CC5-81F381093360}"/>
    <cellStyle name="Normal 6 2" xfId="974" xr:uid="{3CF783A8-FA6B-4573-8E16-72EFE9C8664A}"/>
    <cellStyle name="Normal 6 3" xfId="975" xr:uid="{CFBBFD20-0CDA-4147-9359-C2617F4A040C}"/>
    <cellStyle name="Normal 60" xfId="1248" xr:uid="{EF616C89-2B4C-47C3-83C7-ABF2EB18BBFD}"/>
    <cellStyle name="Normal 61" xfId="1249" xr:uid="{069AF962-B72C-4417-B970-3DF954965EBA}"/>
    <cellStyle name="Normal 62" xfId="1250" xr:uid="{BCA1684A-FC3E-4AAA-85E4-62F2D7CE6363}"/>
    <cellStyle name="Normal 63" xfId="1251" xr:uid="{5FBE89C2-88ED-453E-B926-77740A93F0F4}"/>
    <cellStyle name="Normal 64" xfId="1252" xr:uid="{AD5A7BB4-1DFE-40D9-A732-0CFE2A1D77B2}"/>
    <cellStyle name="Normal 65" xfId="1253" xr:uid="{2C699FCD-30CD-4EBD-9925-2F91BE9160A5}"/>
    <cellStyle name="Normal 66" xfId="1254" xr:uid="{AF7892DD-2C5B-4237-BAB6-9027AC760DB7}"/>
    <cellStyle name="Normal 67" xfId="1255" xr:uid="{A7B1D8C3-7620-4FD6-AE87-466532C04CDA}"/>
    <cellStyle name="Normal 68" xfId="1256" xr:uid="{61A36038-9FCD-48F0-901C-AAEF44BAACDD}"/>
    <cellStyle name="Normal 69" xfId="1257" xr:uid="{5F6EF635-2C30-4766-9AE5-08602FAD305E}"/>
    <cellStyle name="Normal 7" xfId="976" xr:uid="{B2F15690-52B5-4E2A-8CD3-7D444E249DEE}"/>
    <cellStyle name="Normal 70" xfId="1258" xr:uid="{0C7353C3-04C1-477C-9720-136FCF1A98B7}"/>
    <cellStyle name="Normal 71" xfId="1259" xr:uid="{CB1CD3C3-3060-4AC2-8CE0-D97861EBE86C}"/>
    <cellStyle name="Normal 72" xfId="1260" xr:uid="{D1B0AD60-EAC2-4DFD-8002-30A3869FA6ED}"/>
    <cellStyle name="Normal 73" xfId="1261" xr:uid="{6D956DAD-CC67-4601-8ACD-ABF4A9CBF832}"/>
    <cellStyle name="Normal 74" xfId="1262" xr:uid="{4560E472-0039-42ED-9B35-CCA15F190F11}"/>
    <cellStyle name="Normal 75" xfId="1263" xr:uid="{F5674A07-55FE-4A8F-9981-A6BAC80F372C}"/>
    <cellStyle name="Normal 76" xfId="1264" xr:uid="{C5AC1BE1-95EF-4313-9861-99C87D8491C0}"/>
    <cellStyle name="Normal 77" xfId="1265" xr:uid="{1DDA32B1-D89F-44E7-943C-F1C0FB07B32A}"/>
    <cellStyle name="Normal 78" xfId="1266" xr:uid="{5002512F-09BC-4A7B-A16C-896EB548342B}"/>
    <cellStyle name="Normal 79" xfId="1267" xr:uid="{FD131CAD-4968-4507-9B1A-1A5995EA7242}"/>
    <cellStyle name="Normal 8" xfId="977" xr:uid="{F523A2F8-8660-4896-8DCA-F931B54AA140}"/>
    <cellStyle name="Normal 80" xfId="1268" xr:uid="{BA228119-21E2-43EE-8CD7-3771BAB8564F}"/>
    <cellStyle name="Normal 81" xfId="1269" xr:uid="{AFEABE8F-B7B0-4AE1-83EF-8213B773F035}"/>
    <cellStyle name="Normal 82" xfId="1270" xr:uid="{7ACFCB46-E01F-476E-A43A-7CC457F69F02}"/>
    <cellStyle name="Normal 83" xfId="1271" xr:uid="{D1048EDC-30D3-4751-ACE3-973A4311DF6A}"/>
    <cellStyle name="Normal 84" xfId="1272" xr:uid="{7A2E1C81-1E66-4556-BA6B-C355CE209380}"/>
    <cellStyle name="Normal 85" xfId="1273" xr:uid="{0DA60F34-5150-4830-A883-7589436A9733}"/>
    <cellStyle name="Normal 86" xfId="1274" xr:uid="{48B12D1C-624F-418D-935A-7CC6F9AB64B3}"/>
    <cellStyle name="Normal 87" xfId="1275" xr:uid="{1A22D251-1DAF-40BF-A7F4-884B24EF35E9}"/>
    <cellStyle name="Normal 88" xfId="1276" xr:uid="{815C6E7A-CD68-44C7-9D74-B43894075356}"/>
    <cellStyle name="Normal 89" xfId="1277" xr:uid="{9ED60BAF-6C1E-4F70-97A8-A8A293C3F3A6}"/>
    <cellStyle name="Normal 9" xfId="978" xr:uid="{73C2A45E-8B3A-4617-B579-B1931A577F05}"/>
    <cellStyle name="Normal 90" xfId="1278" xr:uid="{AAC2D275-0BE8-451E-8E0B-2F8C187A3265}"/>
    <cellStyle name="Normal 91" xfId="1279" xr:uid="{D59D95D2-9B77-4755-9494-74214C899C1B}"/>
    <cellStyle name="Normal 92" xfId="1280" xr:uid="{F28D9E6D-2384-4B8A-A4B7-6C2E088C30D7}"/>
    <cellStyle name="Normal 93" xfId="1281" xr:uid="{3331C836-E407-4F1B-A295-93B74873784C}"/>
    <cellStyle name="Normal 94" xfId="1282" xr:uid="{39D48821-8506-4DFB-9129-BDE4563F896C}"/>
    <cellStyle name="Normal 95" xfId="1283" xr:uid="{6A64CAE0-2254-42F5-B4DE-3A5A74287CD9}"/>
    <cellStyle name="Normal 96" xfId="1284" xr:uid="{0674A392-F52C-4680-AFF0-AD0C57B87440}"/>
    <cellStyle name="Normal 97" xfId="1285" xr:uid="{FA3D1B37-E98E-4869-979B-BE3BA82EE64E}"/>
    <cellStyle name="Normal 98" xfId="1286" xr:uid="{7B1987E4-EF9C-4E87-ADF6-60BF06C3DEAD}"/>
    <cellStyle name="Normal 99" xfId="1287" xr:uid="{867C6472-847C-4E62-AA79-307F5700D993}"/>
    <cellStyle name="NOTAS - Style3" xfId="19" xr:uid="{40AAD4C0-7ED5-4AF7-A75A-5E71F2ABFEC4}"/>
    <cellStyle name="Notas 10" xfId="979" xr:uid="{7C981AC6-B430-4424-B32C-1A38DA051E3E}"/>
    <cellStyle name="Notas 10 2" xfId="980" xr:uid="{364930BC-3382-4947-AC78-79DEFEE9C906}"/>
    <cellStyle name="Notas 11" xfId="981" xr:uid="{E562D3FA-34D3-4AD9-B7DC-102FCE607B54}"/>
    <cellStyle name="Notas 11 2" xfId="982" xr:uid="{E76C3D4D-6126-40AC-B601-AC13565E8C9B}"/>
    <cellStyle name="Notas 12" xfId="983" xr:uid="{D383FE92-7699-4792-AC62-65C477210697}"/>
    <cellStyle name="Notas 13" xfId="984" xr:uid="{E2691DB4-3E96-41FF-8E99-E6AC6DEB6458}"/>
    <cellStyle name="Notas 14" xfId="985" xr:uid="{8BD2DF39-1E18-4809-BC51-AA0C71F6CD60}"/>
    <cellStyle name="Notas 2" xfId="986" xr:uid="{B8E3E865-3F13-4957-B92F-D38B07799D81}"/>
    <cellStyle name="Notas 2 2" xfId="987" xr:uid="{76870F31-F8F1-481C-9E95-8022A44FE629}"/>
    <cellStyle name="Notas 2 2 2" xfId="988" xr:uid="{4DDD1466-EC72-4494-A73D-CE4AEAD787E2}"/>
    <cellStyle name="Notas 2 3" xfId="989" xr:uid="{C9D0A3E8-FB2B-4A78-81A7-28A30649BF59}"/>
    <cellStyle name="Notas 3" xfId="990" xr:uid="{D52A259C-6B61-4263-B848-9E53F20610E5}"/>
    <cellStyle name="Notas 3 2" xfId="991" xr:uid="{35E54C54-528C-40C2-9FC9-DBB9AFB75866}"/>
    <cellStyle name="Notas 3 2 2" xfId="992" xr:uid="{E5040149-07D8-43F3-9854-DA63D5FF6C22}"/>
    <cellStyle name="Notas 3 3" xfId="993" xr:uid="{F74AA359-0C05-46E8-A1BD-331772F7FF74}"/>
    <cellStyle name="Notas 4" xfId="994" xr:uid="{91E0DDD4-FDCA-4017-B835-A53728082679}"/>
    <cellStyle name="Notas 4 2" xfId="995" xr:uid="{C7B20E10-BF85-4224-A2D0-830F9319505F}"/>
    <cellStyle name="Notas 4 2 2" xfId="996" xr:uid="{208E455D-CDDB-4943-88EB-D0B2E7D0BA59}"/>
    <cellStyle name="Notas 4 3" xfId="997" xr:uid="{E2F86EBE-FCA2-4B04-A30B-BA59CF54D04B}"/>
    <cellStyle name="Notas 5" xfId="998" xr:uid="{1E7D9758-0D51-414B-9FDD-5AB86D6AC285}"/>
    <cellStyle name="Notas 5 2" xfId="999" xr:uid="{48693C1D-9C0E-4D0D-BF8A-D147F56B8289}"/>
    <cellStyle name="Notas 6" xfId="1000" xr:uid="{D729BC8E-8F66-4137-B9E1-CE50A85424A7}"/>
    <cellStyle name="Notas 6 2" xfId="1001" xr:uid="{C96CE5A4-AE68-4842-ACCE-BBC0A35D5B2E}"/>
    <cellStyle name="Notas 7" xfId="1002" xr:uid="{17C49688-20C9-41E8-A333-D55BEDEBE5A7}"/>
    <cellStyle name="Notas 7 2" xfId="1003" xr:uid="{8068FB5C-D6C4-4245-9438-2C732DB5A7FE}"/>
    <cellStyle name="Notas 8" xfId="1004" xr:uid="{8493FCAC-9934-413C-A772-2CFD5E131C70}"/>
    <cellStyle name="Notas 8 2" xfId="1005" xr:uid="{C146295E-8353-4CF3-AFB9-CD9125F4F175}"/>
    <cellStyle name="Notas 9" xfId="1006" xr:uid="{4A950478-5E47-427E-9F40-C9FCFD98E45F}"/>
    <cellStyle name="Notas 9 2" xfId="1007" xr:uid="{B6CE6E14-F95C-49DF-9882-0025A5E7186E}"/>
    <cellStyle name="Note 2" xfId="1009" xr:uid="{AC539A93-8F23-4268-B609-08035411EF97}"/>
    <cellStyle name="Note 2 2" xfId="1010" xr:uid="{76F6C7AF-FC51-4136-BECC-A9EB92DA7FF8}"/>
    <cellStyle name="Note 2 2 2" xfId="1011" xr:uid="{5B081FB1-EEBC-4EBD-A5F7-BA38A5CA22B7}"/>
    <cellStyle name="Note 2 2 2 2" xfId="1012" xr:uid="{05876E78-09D2-4733-94EA-C462DE67B837}"/>
    <cellStyle name="Note 2 2 3" xfId="1013" xr:uid="{31C7DA23-E20A-4156-9B39-18472A9C67D3}"/>
    <cellStyle name="Note 2 2 3 2" xfId="1014" xr:uid="{B4718ABC-78DE-4524-91AF-B3E8F3AD0676}"/>
    <cellStyle name="Note 2 2 4" xfId="1015" xr:uid="{60339533-5D9C-47F6-9990-9DF341FC5B35}"/>
    <cellStyle name="Note 2 2 4 2" xfId="1016" xr:uid="{96E68B82-07B2-4C07-A24E-5658930D4584}"/>
    <cellStyle name="Note 2 2 5" xfId="1017" xr:uid="{7D31D91F-FC18-42AB-A33E-83444A169EA1}"/>
    <cellStyle name="Note 2 3" xfId="1018" xr:uid="{C000344A-6F7F-4CF3-969D-54246510419D}"/>
    <cellStyle name="Note 2 3 2" xfId="1019" xr:uid="{48412DA5-B87A-418C-B2A3-0D6FE1EC6623}"/>
    <cellStyle name="Note 2 3 2 2" xfId="1020" xr:uid="{AA25F01A-1EA1-4AD7-AAD6-9F21D7266E05}"/>
    <cellStyle name="Note 2 3 3" xfId="1021" xr:uid="{85BD886C-7191-4994-80C8-C37D6A889769}"/>
    <cellStyle name="Note 2 4" xfId="1022" xr:uid="{5DF083BC-149B-49D6-8208-E3AE3EBDA695}"/>
    <cellStyle name="Note 2 4 2" xfId="1023" xr:uid="{362C4986-27B6-4D50-AD06-E9B65D64B13F}"/>
    <cellStyle name="Note 2 5" xfId="1024" xr:uid="{ADB45953-ECBF-460C-AA87-B27193A101AF}"/>
    <cellStyle name="Note 3" xfId="1025" xr:uid="{F5E84AB1-07F1-4D9F-BBEE-1F00026E7345}"/>
    <cellStyle name="Note 3 2" xfId="1026" xr:uid="{E9FBA996-2E74-48DF-8748-1A848B129026}"/>
    <cellStyle name="Note 3 2 2" xfId="1027" xr:uid="{2996CB5D-852F-416F-897E-B36D12162E7C}"/>
    <cellStyle name="Note 3 3" xfId="1028" xr:uid="{BD851034-064C-4F43-B3BE-0E10B5E3E4D6}"/>
    <cellStyle name="Note 4" xfId="1029" xr:uid="{7C9BD8C0-BBA7-4F3C-A70C-6CDEBEA9C7AC}"/>
    <cellStyle name="Note 4 2" xfId="1030" xr:uid="{66A8DD3E-8550-4FF8-88C1-BACBA5CC6197}"/>
    <cellStyle name="Note 5" xfId="1031" xr:uid="{AB67AAC3-1FA5-4475-8A31-F152566B9E29}"/>
    <cellStyle name="Note 5 2" xfId="1032" xr:uid="{485D5EC2-6EA9-41FB-96BE-C2F2870CE9CE}"/>
    <cellStyle name="Note 6" xfId="1033" xr:uid="{48ED139A-BB7E-476F-AAE6-7AFB6221F000}"/>
    <cellStyle name="Note 6 2" xfId="1034" xr:uid="{23FB8EFA-4993-4140-95A2-D42D06732DF7}"/>
    <cellStyle name="Note 7" xfId="1035" xr:uid="{8D13C0D5-EBFA-4DA6-A081-CF1CDDA1E5C3}"/>
    <cellStyle name="Note 8" xfId="1008" xr:uid="{A3296611-30E1-43E1-8477-3BDC83735CBB}"/>
    <cellStyle name="Œ…‹æØ‚è [0.00]_GE 3 MINIMUM" xfId="1036" xr:uid="{F19C7F84-5994-4CD0-8F53-C31827860D1E}"/>
    <cellStyle name="Œ…‹æØ‚è_GE 3 MINIMUM" xfId="1037" xr:uid="{7620A31F-914C-40EE-ACD9-8AEE999289BE}"/>
    <cellStyle name="outh America" xfId="1038" xr:uid="{0717A524-5C5F-4869-92B1-039825A0EC7B}"/>
    <cellStyle name="Output 10" xfId="1040" xr:uid="{69761D93-7DDE-486A-80F2-9925C3C54AFF}"/>
    <cellStyle name="Output 11" xfId="1039" xr:uid="{E5C4D8C6-8AF2-4B4C-9A85-660553E39175}"/>
    <cellStyle name="Output 2" xfId="1041" xr:uid="{4033F928-EC12-4257-B365-1AD5BA1B7BFF}"/>
    <cellStyle name="Output 2 2" xfId="1042" xr:uid="{04C52F53-CD38-4E9B-B683-5E80CE635B1D}"/>
    <cellStyle name="Output 2 2 2" xfId="1043" xr:uid="{5F9B0B6B-D766-4CC1-93DA-B778E4B8B3C5}"/>
    <cellStyle name="Output 2 2 2 2" xfId="1044" xr:uid="{56322E0C-EB50-43C0-9238-C2338D4CD335}"/>
    <cellStyle name="Output 2 2 3" xfId="1045" xr:uid="{81B16DD7-5783-4986-97FB-D3915DFB35B3}"/>
    <cellStyle name="Output 2 3" xfId="1046" xr:uid="{DDD6F2D0-AF28-4AB8-A895-4AD3F224AE46}"/>
    <cellStyle name="Output 2 3 2" xfId="1047" xr:uid="{0E3F705C-2DC0-4E16-9912-33D885E24FF3}"/>
    <cellStyle name="Output 2 3 2 2" xfId="1048" xr:uid="{B1222727-66D9-4BDC-9360-B12B137DB7EF}"/>
    <cellStyle name="Output 2 3 3" xfId="1049" xr:uid="{6BD56400-3167-4847-8058-E83C640F3EFE}"/>
    <cellStyle name="Output 2 4" xfId="1050" xr:uid="{1AB4EC83-758E-4BB8-8C27-ABA8D8ACB5CC}"/>
    <cellStyle name="Output 3" xfId="1051" xr:uid="{A053BB55-C44C-48AA-8E21-74D047A5D59B}"/>
    <cellStyle name="Output 3 2" xfId="1052" xr:uid="{DE468243-ABAC-47DA-BFB9-3B414800E68C}"/>
    <cellStyle name="Output 4" xfId="1053" xr:uid="{A7D3EDD5-2D91-44ED-8CEF-8CDBC9F06CA2}"/>
    <cellStyle name="Output 4 2" xfId="1054" xr:uid="{876D9F30-9F42-4572-9752-CFAA722A0EC5}"/>
    <cellStyle name="Output 4 2 2" xfId="1055" xr:uid="{74A5E387-9D7C-4DD9-AE51-3012BDFF8F2C}"/>
    <cellStyle name="Output 4 3" xfId="1056" xr:uid="{427DCDB3-88ED-49E5-83DF-58F661398409}"/>
    <cellStyle name="Output 5" xfId="1057" xr:uid="{1CAB0886-0FA3-49DE-A0B9-C98F94AA1F53}"/>
    <cellStyle name="Output 5 2" xfId="1058" xr:uid="{56BBD830-EC93-4B23-9A20-3B254895559E}"/>
    <cellStyle name="Output 6" xfId="1059" xr:uid="{3A972F42-64FD-4312-B22E-4D7F56E75732}"/>
    <cellStyle name="Output 6 2" xfId="1060" xr:uid="{F62804CE-AB3F-4063-8985-4D2E11AE75B5}"/>
    <cellStyle name="Output 7" xfId="1061" xr:uid="{40E3BAEE-9B84-4D95-AC3E-9E32E51859BF}"/>
    <cellStyle name="Output 7 2" xfId="1062" xr:uid="{D6D1515D-9C01-4718-9008-C80D8E6B60C0}"/>
    <cellStyle name="Output 8" xfId="1063" xr:uid="{A0EF25A4-4102-466E-8AC0-865961D9E216}"/>
    <cellStyle name="Output 8 2" xfId="1064" xr:uid="{E61B7C37-B595-4950-BC4D-0ABDEC66AA25}"/>
    <cellStyle name="Output 9" xfId="1065" xr:uid="{41ADE432-0C6C-416F-9E0B-5AD5A374861E}"/>
    <cellStyle name="Output 9 2" xfId="1066" xr:uid="{6DE7A2AA-17A4-416E-B5CB-E10CBB9AB59A}"/>
    <cellStyle name="Output Labels" xfId="1067" xr:uid="{1D39A25D-1BF0-4F89-A45E-7F28E1D6CD45}"/>
    <cellStyle name="Output Labels 2" xfId="1068" xr:uid="{CD94E2D2-2304-4054-99C1-59BC83EB9EA6}"/>
    <cellStyle name="Percent" xfId="2" builtinId="5"/>
    <cellStyle name="Percent [2]" xfId="1069" xr:uid="{AE8B5515-6EC6-4A4F-B274-E4BA1FADFCA6}"/>
    <cellStyle name="Percent [2] 2" xfId="1070" xr:uid="{0DDA36D8-5403-4C39-B490-4705FC889CB6}"/>
    <cellStyle name="Percent 2" xfId="4" xr:uid="{A62F3B54-BB0E-4376-88A5-AE59C8721A59}"/>
    <cellStyle name="Porcentaje 2" xfId="1071" xr:uid="{A866367A-9B3A-4EFC-A1F8-682351F41D47}"/>
    <cellStyle name="Porcentual 10" xfId="1072" xr:uid="{B8F775B3-8E11-48D4-9DDF-8D13B999D93C}"/>
    <cellStyle name="Porcentual 11" xfId="1073" xr:uid="{34E65823-CCCA-4ADF-BD1E-86842D851C33}"/>
    <cellStyle name="Porcentual 12" xfId="1074" xr:uid="{3EBF5F41-03A6-4FC3-91FD-3C30E2DE0776}"/>
    <cellStyle name="Porcentual 13" xfId="1207" xr:uid="{48D63C60-39B4-43E3-9B81-53A875E5D4FA}"/>
    <cellStyle name="Porcentual 2" xfId="23" xr:uid="{4FE71554-2681-42B5-ACC4-A772D23D39A6}"/>
    <cellStyle name="Porcentual 2 2" xfId="1075" xr:uid="{630757A3-A305-4BCF-978B-131A2FC10A82}"/>
    <cellStyle name="Porcentual 3" xfId="1076" xr:uid="{F2D0A22A-584C-481D-8D4C-2BAD98CDAD4F}"/>
    <cellStyle name="Porcentual 3 2" xfId="1077" xr:uid="{BDF44C0D-0DA8-44ED-A23F-091C574E85C1}"/>
    <cellStyle name="Porcentual 4" xfId="1078" xr:uid="{BC1BEDEA-1800-4A74-8E89-BD5D7EA13696}"/>
    <cellStyle name="Porcentual 4 2" xfId="1079" xr:uid="{CACD4D62-96E3-4783-913A-3E3FAD850EFB}"/>
    <cellStyle name="Porcentual 4 3" xfId="1080" xr:uid="{408ACF62-90D7-4344-8643-30C23D7FC8E5}"/>
    <cellStyle name="Porcentual 4 4" xfId="1081" xr:uid="{7AC9450F-4F7F-4806-B405-6B48F4209FD8}"/>
    <cellStyle name="Porcentual 4 4 2" xfId="1082" xr:uid="{CBB78C73-822F-4084-82A7-D93BC2C211A6}"/>
    <cellStyle name="Porcentual 5" xfId="1083" xr:uid="{E732D134-B83A-4E3B-993C-45F040E59E49}"/>
    <cellStyle name="Porcentual 6" xfId="1084" xr:uid="{464B9F09-09A7-411C-B713-950148701CB6}"/>
    <cellStyle name="Porcentual 6 2" xfId="1085" xr:uid="{180890C4-2C2B-4717-9B0E-1BEF5801B0F7}"/>
    <cellStyle name="Porcentual 6 2 2" xfId="1086" xr:uid="{7FC3B6C3-E44F-4F83-873E-3E98CDDA6E7A}"/>
    <cellStyle name="Porcentual 6 3" xfId="1087" xr:uid="{24605369-9A41-447A-AFD8-3A84E6C75754}"/>
    <cellStyle name="Porcentual 7" xfId="1088" xr:uid="{F1C4DCFA-95A9-4266-A341-BF174D125017}"/>
    <cellStyle name="Porcentual 8" xfId="1089" xr:uid="{5D5BD2C0-01EA-4CA2-842F-AF35AB61A190}"/>
    <cellStyle name="Porcentual 8 2" xfId="1090" xr:uid="{D0ACD7C1-C40D-4241-A716-82C057728724}"/>
    <cellStyle name="Porcentual 9" xfId="1091" xr:uid="{D85573DB-AFE2-40EA-8791-185A3787745C}"/>
    <cellStyle name="Porcentual 9 2" xfId="1092" xr:uid="{5CC8792E-E766-43E4-A9E5-4A778229BC5E}"/>
    <cellStyle name="Punto0" xfId="1093" xr:uid="{601A0A8A-B5AD-47AD-8E56-9CE73987F391}"/>
    <cellStyle name="RECUAD - Style4" xfId="20" xr:uid="{64C098E3-343F-4E48-8B34-51837419CDD4}"/>
    <cellStyle name="Salida 10" xfId="1094" xr:uid="{7E12C52C-4563-4E25-B69D-6B1248CC1B02}"/>
    <cellStyle name="Salida 10 2" xfId="1095" xr:uid="{240F4F93-D23F-4052-B22F-635D3C58FE04}"/>
    <cellStyle name="Salida 11" xfId="1096" xr:uid="{5DF584CD-30EA-48F0-AD68-FE91EC2060F0}"/>
    <cellStyle name="Salida 12" xfId="1097" xr:uid="{41A859EA-34A8-45A0-9B0F-C0867D44240A}"/>
    <cellStyle name="Salida 13" xfId="1098" xr:uid="{3571CC00-04D2-4E8F-B0CC-FDBB89A9DF57}"/>
    <cellStyle name="Salida 2" xfId="1099" xr:uid="{CD80239C-EED0-4050-B556-F4F882204322}"/>
    <cellStyle name="Salida 2 2" xfId="1100" xr:uid="{D525A822-878D-49F3-8522-72E1F33A7EA0}"/>
    <cellStyle name="Salida 2 3" xfId="1101" xr:uid="{D9C8C252-B34E-4E4E-A364-8F8689432DC9}"/>
    <cellStyle name="Salida 3" xfId="1102" xr:uid="{EA47E220-2EBE-4F1B-B7C6-5A1C7C850B74}"/>
    <cellStyle name="Salida 4" xfId="1103" xr:uid="{A936E330-1773-4610-B932-4C23C11B0FFA}"/>
    <cellStyle name="Salida 5" xfId="1104" xr:uid="{6316388C-88FF-4D61-A5BF-EEDCE5CE3B44}"/>
    <cellStyle name="Salida 5 2" xfId="1105" xr:uid="{797EE6AF-DDDF-4F87-AC01-88E67489217B}"/>
    <cellStyle name="Salida 6" xfId="1106" xr:uid="{4F3129FF-19AD-4AC0-ABEB-9BF1758FC546}"/>
    <cellStyle name="Salida 6 2" xfId="1107" xr:uid="{12A57C3A-1991-4605-8508-46911219DCD4}"/>
    <cellStyle name="Salida 7" xfId="1108" xr:uid="{FF18C2D5-C600-4DBF-BB86-F1C1374D2063}"/>
    <cellStyle name="Salida 7 2" xfId="1109" xr:uid="{13FEE2E2-D461-40DB-8773-F890BEF9DB31}"/>
    <cellStyle name="Salida 8" xfId="1110" xr:uid="{D590FFB1-0524-4DC8-BEC4-F62708A02498}"/>
    <cellStyle name="Salida 8 2" xfId="1111" xr:uid="{6EF6BE1E-5A24-4D31-BB84-AFF672DB9812}"/>
    <cellStyle name="Salida 9" xfId="1112" xr:uid="{767848C1-A6CD-40B6-B1E2-E97595BDB133}"/>
    <cellStyle name="Salida 9 2" xfId="1113" xr:uid="{27C2342D-7D65-4F73-96F6-13891397093B}"/>
    <cellStyle name="Style 2" xfId="1114" xr:uid="{3A0353E5-3F40-43AE-9C79-28D6A976B97E}"/>
    <cellStyle name="Style 2 2" xfId="1115" xr:uid="{624BC1B7-9A6D-4109-BEB2-D3595076FA11}"/>
    <cellStyle name="Texto de advertencia 2" xfId="1116" xr:uid="{A8E6DF1B-712A-426A-A373-B10AE1B9D406}"/>
    <cellStyle name="Texto de advertencia 2 2" xfId="1117" xr:uid="{F01856F1-8E16-4EEE-99BF-D132C484C11A}"/>
    <cellStyle name="Texto de advertencia 3" xfId="1118" xr:uid="{640F84CA-7E56-4D16-8ABD-D2FFD8C6BC93}"/>
    <cellStyle name="Texto de advertencia 4" xfId="1119" xr:uid="{3776328F-9F3B-432A-988F-9AC303D36BE3}"/>
    <cellStyle name="Texto de advertencia 5" xfId="1120" xr:uid="{94B6BB8E-72A8-44EC-8010-E400B24114CA}"/>
    <cellStyle name="Texto de advertencia 6" xfId="1121" xr:uid="{CF6E7A80-A285-417B-9660-B8EE41227BA7}"/>
    <cellStyle name="Texto explicativo 2" xfId="1122" xr:uid="{2F2686B3-CCA5-4B81-BBE4-545D97AB61BE}"/>
    <cellStyle name="Texto explicativo 2 2" xfId="1123" xr:uid="{CC86EB0D-0C9C-45F6-A7BF-C2A057800846}"/>
    <cellStyle name="Texto explicativo 3" xfId="1124" xr:uid="{6BB56A46-F93A-4F29-8286-8A472CE2FA2A}"/>
    <cellStyle name="Texto explicativo 4" xfId="1125" xr:uid="{8E0883CF-D772-4178-91FF-E3D60DBBB040}"/>
    <cellStyle name="Texto explicativo 5" xfId="1126" xr:uid="{FD83C954-1F13-49E4-9171-662CE286F7A4}"/>
    <cellStyle name="Texto explicativo 6" xfId="1127" xr:uid="{01C731A1-91F3-41DA-82F9-3084A1A71A1A}"/>
    <cellStyle name="Title 10" xfId="1128" xr:uid="{00B2C94C-8EDE-440C-999F-2CBBDE584001}"/>
    <cellStyle name="Title 2" xfId="1129" xr:uid="{BB9EE0C3-F082-43C2-909A-B0633107556A}"/>
    <cellStyle name="Title 2 2" xfId="1130" xr:uid="{077A3FA6-E8BA-4DDA-BF50-90D9807E19C1}"/>
    <cellStyle name="Title 2 3" xfId="1131" xr:uid="{92AFB92B-1C1A-4BAA-A095-ED96684A3C98}"/>
    <cellStyle name="Title 3" xfId="1132" xr:uid="{5B72F31E-6B2A-4C0E-933A-02E36B803E9E}"/>
    <cellStyle name="Title 4" xfId="1133" xr:uid="{40DA6DDB-58D7-4D0B-B150-5DB882BAA6F4}"/>
    <cellStyle name="Title 5" xfId="1134" xr:uid="{8DAA4DE7-6039-41DD-AC77-4FDF7D4743B0}"/>
    <cellStyle name="Title 6" xfId="1135" xr:uid="{9FB5A593-5666-48AD-B5CD-6DB8C7180E19}"/>
    <cellStyle name="Title 7" xfId="1136" xr:uid="{9CCDB554-56BE-4F44-9298-6ECA0E3C1FD1}"/>
    <cellStyle name="Title 8" xfId="1137" xr:uid="{2660A8CE-3FD6-4A34-884C-43ECDF4346BC}"/>
    <cellStyle name="Title 9" xfId="1138" xr:uid="{FFB69B96-A5F8-41EE-8169-FBD3437219D1}"/>
    <cellStyle name="TITULO - Style5" xfId="21" xr:uid="{65CDFCAF-E3AC-46E4-BDED-CA955001D1B1}"/>
    <cellStyle name="TITULO - Style5 2" xfId="1139" xr:uid="{C8361A31-4EB5-412C-AD8F-CFAFC2C77C1E}"/>
    <cellStyle name="TITULO - Style5 3" xfId="1140" xr:uid="{D7356388-F7DA-4F82-BB60-587654C31039}"/>
    <cellStyle name="Título 1 2" xfId="1141" xr:uid="{3CAD0759-85F5-438F-9B1F-C8FDFA6B8B0C}"/>
    <cellStyle name="Título 1 2 2" xfId="1142" xr:uid="{EC05C3BB-79D9-4328-B3A5-306C10FD0906}"/>
    <cellStyle name="Título 1 3" xfId="1143" xr:uid="{BE77117D-7DF3-4613-8C5C-4D965A1CFA26}"/>
    <cellStyle name="Título 1 4" xfId="1144" xr:uid="{0F0C594B-8297-4526-834F-B458185312E9}"/>
    <cellStyle name="Título 1 5" xfId="1145" xr:uid="{A38AE67D-CE19-402A-A4D0-027504CA8060}"/>
    <cellStyle name="Título 1 6" xfId="1146" xr:uid="{BFA5DE05-EC78-4BF2-B384-4BF4231C6B5D}"/>
    <cellStyle name="Título 2 2" xfId="1147" xr:uid="{01C07596-E103-4A7E-B3EA-AE43E47207E6}"/>
    <cellStyle name="Título 2 2 2" xfId="1148" xr:uid="{6E9BC161-865A-43B9-97F4-B412580CE4A3}"/>
    <cellStyle name="Título 2 3" xfId="1149" xr:uid="{8C36EC20-74EB-4B38-A136-D99D6EE42586}"/>
    <cellStyle name="Título 2 4" xfId="1150" xr:uid="{D497450F-F16A-44F4-88EE-379803F6A5A5}"/>
    <cellStyle name="Título 2 5" xfId="1151" xr:uid="{A1144688-161D-478C-B558-76D352CB9F52}"/>
    <cellStyle name="Título 2 6" xfId="1152" xr:uid="{90A08831-6828-469A-8F5D-A4309F6C928D}"/>
    <cellStyle name="Título 3 2" xfId="1153" xr:uid="{9C19905A-E46C-43FC-A3C9-C8655057A4F9}"/>
    <cellStyle name="Título 3 2 2" xfId="1154" xr:uid="{81692140-E5DC-4B03-82AA-3D1DA68023D3}"/>
    <cellStyle name="Título 3 3" xfId="1155" xr:uid="{3F6A33B4-9E3E-402B-B195-D0E9BF46E116}"/>
    <cellStyle name="Título 3 4" xfId="1156" xr:uid="{677357F5-2FE3-4881-A678-024CE11D31DE}"/>
    <cellStyle name="Título 3 5" xfId="1157" xr:uid="{D378D814-8094-4E22-9E62-310957EA8E42}"/>
    <cellStyle name="Título 3 6" xfId="1158" xr:uid="{3B4E7046-50F1-41CB-9F60-CBA443B2EF16}"/>
    <cellStyle name="Título 4" xfId="1159" xr:uid="{3F28AD19-9663-4A3E-B0FC-42C26F9AED76}"/>
    <cellStyle name="Título 4 2" xfId="1160" xr:uid="{CA0A8396-B522-405D-9D84-AEC4833E3218}"/>
    <cellStyle name="Título 5" xfId="1161" xr:uid="{720A2678-6E79-4E37-9191-EF0B2A90C97D}"/>
    <cellStyle name="Título 6" xfId="1162" xr:uid="{B45EC31E-C37F-4779-81FC-CFA4544707E8}"/>
    <cellStyle name="Título 7" xfId="1163" xr:uid="{8A014D1F-CCAD-485A-A2E9-49CCC600DB97}"/>
    <cellStyle name="Título 8" xfId="1164" xr:uid="{4F50E0C3-837E-48E9-80A7-72A9521CE80C}"/>
    <cellStyle name="Total 10" xfId="1165" xr:uid="{E357C095-EC04-4621-B92B-F911B9B6202E}"/>
    <cellStyle name="Total 10 2" xfId="1166" xr:uid="{1A937317-0376-43F0-BB04-F1940FB84468}"/>
    <cellStyle name="Total 11" xfId="1167" xr:uid="{6AAB45E3-A68C-4363-ABB9-22019774DF21}"/>
    <cellStyle name="Total 12" xfId="1168" xr:uid="{D8AFDDD4-78B2-4A44-ACA0-1D7AF44A2FAE}"/>
    <cellStyle name="Total 13" xfId="1169" xr:uid="{230BE305-014F-437F-B009-1AE9A4913504}"/>
    <cellStyle name="Total 2" xfId="1170" xr:uid="{E7DFC20E-B233-4596-A2FA-B6E85437B05C}"/>
    <cellStyle name="Total 2 2" xfId="1171" xr:uid="{A1F2B47F-1E67-45E9-BFE4-699998159557}"/>
    <cellStyle name="Total 2 2 2" xfId="1172" xr:uid="{1BEE63ED-E3C3-4550-AEED-84F6CF577309}"/>
    <cellStyle name="Total 2 3" xfId="1173" xr:uid="{DC80392E-E7B5-49F3-9EB5-797B98260B5B}"/>
    <cellStyle name="Total 2 3 2" xfId="1174" xr:uid="{C52D55AC-9FA2-4345-A45C-1320CBC14371}"/>
    <cellStyle name="Total 2 4" xfId="1175" xr:uid="{3BE052FF-953F-4433-BF3B-229297E6C004}"/>
    <cellStyle name="Total 2 4 2" xfId="1176" xr:uid="{8FC34355-0F92-4FF2-81C3-9CB329AE04B1}"/>
    <cellStyle name="Total 2 5" xfId="1177" xr:uid="{9A633809-EBC3-4BB4-AAFD-9B2F231F28F5}"/>
    <cellStyle name="Total 2 6" xfId="1178" xr:uid="{744D4192-FD77-4F78-8D1A-ADCFF831C3B9}"/>
    <cellStyle name="Total 3" xfId="1179" xr:uid="{AFD040C3-99D8-416B-A23E-7FAC1BE586D4}"/>
    <cellStyle name="Total 4" xfId="1180" xr:uid="{DF4EC2A4-1B34-4BF6-B173-5D4369853BA5}"/>
    <cellStyle name="Total 5" xfId="1181" xr:uid="{23ACEE55-7785-4117-9671-C8BCA75982F1}"/>
    <cellStyle name="Total 5 2" xfId="1182" xr:uid="{935F4233-D86B-4CC0-A2DA-AE4987805D5D}"/>
    <cellStyle name="Total 6" xfId="1183" xr:uid="{192D9BDA-B10D-465B-B00F-9DE4943F9C94}"/>
    <cellStyle name="Total 6 2" xfId="1184" xr:uid="{2F880B8E-331F-4F4F-A71D-7A829E6B504D}"/>
    <cellStyle name="Total 7" xfId="1185" xr:uid="{D9CB808E-8FDF-44D7-82B2-5045698ECAF9}"/>
    <cellStyle name="Total 7 2" xfId="1186" xr:uid="{96277DE8-AB50-45E5-BAB4-C9A3CB05A5B5}"/>
    <cellStyle name="Total 8" xfId="1187" xr:uid="{6B4FD059-9839-4D75-BB5E-A4D22ECAFD8E}"/>
    <cellStyle name="Total 8 2" xfId="1188" xr:uid="{0D1617BC-D1DF-45B4-A96A-D7CC96D09B58}"/>
    <cellStyle name="Total 9" xfId="1189" xr:uid="{8F32ED22-2CC5-42F8-A0DF-804191EF5ECD}"/>
    <cellStyle name="Total 9 2" xfId="1190" xr:uid="{57B34B02-3DC9-449A-9F00-63943839B5F9}"/>
    <cellStyle name="Upload Only" xfId="1191" xr:uid="{0619C21D-EFDD-46D0-AA13-D8014E9329E8}"/>
    <cellStyle name="Upload Only 2" xfId="1192" xr:uid="{A460BD84-3911-47FD-8634-55B1E2F12095}"/>
    <cellStyle name="Währung [0]_35ERI8T2gbIEMixb4v26icuOo" xfId="1193" xr:uid="{FAB6C3FC-AF77-45A5-8BB2-E91FC5E74BBB}"/>
    <cellStyle name="Währung_35ERI8T2gbIEMixb4v26icuOo" xfId="1194" xr:uid="{1E4225E0-02C1-4484-839C-8AFAE7A8B765}"/>
    <cellStyle name="Warning Text 2" xfId="1196" xr:uid="{00E3C6E7-E701-4668-A00A-87B1AD205390}"/>
    <cellStyle name="Warning Text 2 2" xfId="1197" xr:uid="{2530D21C-31B7-4EBC-8B52-8F8987B52CBF}"/>
    <cellStyle name="Warning Text 2 2 2" xfId="1198" xr:uid="{61722A0C-A927-4DCA-94D7-EC139C185796}"/>
    <cellStyle name="Warning Text 2 2 3" xfId="1199" xr:uid="{405443D9-62E5-46A6-B854-8AF0D8B1CAFA}"/>
    <cellStyle name="Warning Text 2 2 4" xfId="1200" xr:uid="{1BAB1823-6B6C-4301-B748-E0E1D497EA20}"/>
    <cellStyle name="Warning Text 2 3" xfId="1201" xr:uid="{D9DEC9EC-9FA7-4412-BFC5-72DEE027A8BE}"/>
    <cellStyle name="Warning Text 2 4" xfId="1202" xr:uid="{AB270B1B-638C-4B48-88DA-D172E4E70ECB}"/>
    <cellStyle name="Warning Text 3" xfId="1203" xr:uid="{4B01CCB0-8417-44DB-B049-E97B25B3DBD7}"/>
    <cellStyle name="Warning Text 4" xfId="1204" xr:uid="{A8C40946-211B-4D3F-9E68-BC525170CDBC}"/>
    <cellStyle name="Warning Text 5" xfId="1195" xr:uid="{CEEEB4D3-52FE-4B65-A087-12D9F0369CCC}"/>
  </cellStyles>
  <dxfs count="1">
    <dxf>
      <font>
        <color theme="0"/>
      </font>
    </dxf>
  </dxfs>
  <tableStyles count="0" defaultTableStyle="TableStyleMedium2" defaultPivotStyle="PivotStyleLight16"/>
  <colors>
    <mruColors>
      <color rgb="FFC5E8FD"/>
      <color rgb="FFFFCC66"/>
      <color rgb="FFFFCC00"/>
      <color rgb="FFDCF2FC"/>
      <color rgb="FFF3F3F3"/>
      <color rgb="FFFFCCCC"/>
      <color rgb="FFFFCCFF"/>
      <color rgb="FF3333FF"/>
      <color rgb="FFFF93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12347484239039E-2"/>
          <c:y val="5.0028741138149077E-2"/>
          <c:w val="0.91185198412698409"/>
          <c:h val="0.52388152476830085"/>
        </c:manualLayout>
      </c:layout>
      <c:lineChart>
        <c:grouping val="standard"/>
        <c:varyColors val="0"/>
        <c:ser>
          <c:idx val="0"/>
          <c:order val="0"/>
          <c:tx>
            <c:strRef>
              <c:f>'Data Graf'!$D$26</c:f>
              <c:strCache>
                <c:ptCount val="1"/>
                <c:pt idx="0">
                  <c:v>Expectativas de demanda por sus productos a 3 meses</c:v>
                </c:pt>
              </c:strCache>
            </c:strRef>
          </c:tx>
          <c:spPr>
            <a:ln w="19050" cap="rnd">
              <a:solidFill>
                <a:schemeClr val="accent5">
                  <a:lumMod val="75000"/>
                </a:schemeClr>
              </a:solidFill>
              <a:round/>
            </a:ln>
            <a:effectLst/>
          </c:spPr>
          <c:marker>
            <c:symbol val="none"/>
          </c:marker>
          <c:cat>
            <c:numRef>
              <c:f>'Data Graf'!$E$25:$EF$25</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Graf'!$E$26:$EF$26</c:f>
              <c:numCache>
                <c:formatCode>_-* #,##0_-;\-* #,##0_-;_-* "-"??_-;_-@_-</c:formatCode>
                <c:ptCount val="132"/>
                <c:pt idx="0">
                  <c:v>52.564102564102598</c:v>
                </c:pt>
                <c:pt idx="1">
                  <c:v>54.054054054054099</c:v>
                </c:pt>
                <c:pt idx="2">
                  <c:v>50</c:v>
                </c:pt>
                <c:pt idx="3">
                  <c:v>55.128205128205103</c:v>
                </c:pt>
                <c:pt idx="4">
                  <c:v>53.947368421052602</c:v>
                </c:pt>
                <c:pt idx="5">
                  <c:v>56.9444444444444</c:v>
                </c:pt>
                <c:pt idx="6">
                  <c:v>54.054054054054099</c:v>
                </c:pt>
                <c:pt idx="7">
                  <c:v>48.717948717948701</c:v>
                </c:pt>
                <c:pt idx="8">
                  <c:v>50</c:v>
                </c:pt>
                <c:pt idx="9">
                  <c:v>53.658536585365901</c:v>
                </c:pt>
                <c:pt idx="10">
                  <c:v>50</c:v>
                </c:pt>
                <c:pt idx="11">
                  <c:v>45.945945945945901</c:v>
                </c:pt>
                <c:pt idx="12">
                  <c:v>44.4444444444444</c:v>
                </c:pt>
                <c:pt idx="13">
                  <c:v>45.714285714285701</c:v>
                </c:pt>
                <c:pt idx="14">
                  <c:v>47.142857142857103</c:v>
                </c:pt>
                <c:pt idx="15">
                  <c:v>48.484848484848499</c:v>
                </c:pt>
                <c:pt idx="16">
                  <c:v>48.75</c:v>
                </c:pt>
                <c:pt idx="17">
                  <c:v>51.5625</c:v>
                </c:pt>
                <c:pt idx="18">
                  <c:v>58.75</c:v>
                </c:pt>
                <c:pt idx="19">
                  <c:v>59.459459459459502</c:v>
                </c:pt>
                <c:pt idx="20">
                  <c:v>56.25</c:v>
                </c:pt>
                <c:pt idx="21">
                  <c:v>60</c:v>
                </c:pt>
                <c:pt idx="22">
                  <c:v>57.5</c:v>
                </c:pt>
                <c:pt idx="23">
                  <c:v>57.894736842105303</c:v>
                </c:pt>
                <c:pt idx="24">
                  <c:v>55.5555555555556</c:v>
                </c:pt>
                <c:pt idx="25">
                  <c:v>56.9444444444444</c:v>
                </c:pt>
                <c:pt idx="26">
                  <c:v>57.8125</c:v>
                </c:pt>
                <c:pt idx="27">
                  <c:v>59.677419354838698</c:v>
                </c:pt>
                <c:pt idx="28">
                  <c:v>59.259259259259302</c:v>
                </c:pt>
                <c:pt idx="29">
                  <c:v>59.259259259259302</c:v>
                </c:pt>
                <c:pt idx="30">
                  <c:v>50</c:v>
                </c:pt>
                <c:pt idx="31">
                  <c:v>51.612903225806399</c:v>
                </c:pt>
                <c:pt idx="32">
                  <c:v>50</c:v>
                </c:pt>
                <c:pt idx="33">
                  <c:v>55.769230769230802</c:v>
                </c:pt>
                <c:pt idx="34">
                  <c:v>56</c:v>
                </c:pt>
                <c:pt idx="35">
                  <c:v>50</c:v>
                </c:pt>
                <c:pt idx="36">
                  <c:v>48.214285714285701</c:v>
                </c:pt>
                <c:pt idx="37">
                  <c:v>50</c:v>
                </c:pt>
                <c:pt idx="38">
                  <c:v>42.592592592592602</c:v>
                </c:pt>
                <c:pt idx="39">
                  <c:v>48.076923076923102</c:v>
                </c:pt>
                <c:pt idx="40">
                  <c:v>55.5555555555556</c:v>
                </c:pt>
                <c:pt idx="41">
                  <c:v>50</c:v>
                </c:pt>
                <c:pt idx="42">
                  <c:v>50</c:v>
                </c:pt>
                <c:pt idx="43">
                  <c:v>50</c:v>
                </c:pt>
                <c:pt idx="44">
                  <c:v>46</c:v>
                </c:pt>
                <c:pt idx="45">
                  <c:v>48.076923076923102</c:v>
                </c:pt>
                <c:pt idx="46">
                  <c:v>46.153846153846203</c:v>
                </c:pt>
                <c:pt idx="47">
                  <c:v>44.4444444444444</c:v>
                </c:pt>
                <c:pt idx="48">
                  <c:v>48.214285714285701</c:v>
                </c:pt>
                <c:pt idx="49">
                  <c:v>47.727272727272698</c:v>
                </c:pt>
                <c:pt idx="50">
                  <c:v>54.545454545454497</c:v>
                </c:pt>
                <c:pt idx="51">
                  <c:v>54</c:v>
                </c:pt>
                <c:pt idx="52">
                  <c:v>52.0833333333333</c:v>
                </c:pt>
                <c:pt idx="53">
                  <c:v>44.230769230769198</c:v>
                </c:pt>
                <c:pt idx="54">
                  <c:v>41.071428571428598</c:v>
                </c:pt>
                <c:pt idx="55">
                  <c:v>37.037037037037003</c:v>
                </c:pt>
                <c:pt idx="56">
                  <c:v>41.071428571428598</c:v>
                </c:pt>
                <c:pt idx="57">
                  <c:v>40.740740740740698</c:v>
                </c:pt>
                <c:pt idx="58">
                  <c:v>42.857142857142897</c:v>
                </c:pt>
                <c:pt idx="59">
                  <c:v>45.8333333333333</c:v>
                </c:pt>
                <c:pt idx="60">
                  <c:v>50</c:v>
                </c:pt>
                <c:pt idx="61">
                  <c:v>40</c:v>
                </c:pt>
                <c:pt idx="62">
                  <c:v>16.6666666666667</c:v>
                </c:pt>
                <c:pt idx="63">
                  <c:v>0</c:v>
                </c:pt>
                <c:pt idx="64">
                  <c:v>16.6666666666667</c:v>
                </c:pt>
                <c:pt idx="65">
                  <c:v>20.8333333333333</c:v>
                </c:pt>
                <c:pt idx="66">
                  <c:v>23.913043478260899</c:v>
                </c:pt>
                <c:pt idx="67">
                  <c:v>29.1666666666667</c:v>
                </c:pt>
                <c:pt idx="68">
                  <c:v>34.7826086956522</c:v>
                </c:pt>
                <c:pt idx="69">
                  <c:v>43.75</c:v>
                </c:pt>
                <c:pt idx="70">
                  <c:v>38.636363636363598</c:v>
                </c:pt>
                <c:pt idx="71">
                  <c:v>43.181818181818201</c:v>
                </c:pt>
                <c:pt idx="72">
                  <c:v>37.037037037037003</c:v>
                </c:pt>
                <c:pt idx="73">
                  <c:v>42.307692307692299</c:v>
                </c:pt>
                <c:pt idx="74">
                  <c:v>42.857142857142797</c:v>
                </c:pt>
                <c:pt idx="75">
                  <c:v>32.692307692307701</c:v>
                </c:pt>
                <c:pt idx="76">
                  <c:v>31.25</c:v>
                </c:pt>
                <c:pt idx="77">
                  <c:v>31.818181818181799</c:v>
                </c:pt>
                <c:pt idx="78">
                  <c:v>34</c:v>
                </c:pt>
                <c:pt idx="79">
                  <c:v>26.086956521739101</c:v>
                </c:pt>
                <c:pt idx="80">
                  <c:v>30.434782608695699</c:v>
                </c:pt>
                <c:pt idx="81">
                  <c:v>47.368421052631597</c:v>
                </c:pt>
                <c:pt idx="82">
                  <c:v>28.571428571428601</c:v>
                </c:pt>
                <c:pt idx="83">
                  <c:v>31.578947368421101</c:v>
                </c:pt>
                <c:pt idx="84">
                  <c:v>35.714285714285701</c:v>
                </c:pt>
                <c:pt idx="85">
                  <c:v>33.3333333333333</c:v>
                </c:pt>
                <c:pt idx="86">
                  <c:v>38</c:v>
                </c:pt>
                <c:pt idx="87">
                  <c:v>36</c:v>
                </c:pt>
                <c:pt idx="88">
                  <c:v>36.956521739130402</c:v>
                </c:pt>
                <c:pt idx="89">
                  <c:v>38.636363636363598</c:v>
                </c:pt>
                <c:pt idx="90">
                  <c:v>39.473684210526301</c:v>
                </c:pt>
                <c:pt idx="91">
                  <c:v>40.625</c:v>
                </c:pt>
                <c:pt idx="92">
                  <c:v>36.363636363636402</c:v>
                </c:pt>
                <c:pt idx="93">
                  <c:v>30</c:v>
                </c:pt>
                <c:pt idx="94">
                  <c:v>42.105263157894697</c:v>
                </c:pt>
                <c:pt idx="95">
                  <c:v>37.5</c:v>
                </c:pt>
                <c:pt idx="96">
                  <c:v>28.947368421052602</c:v>
                </c:pt>
                <c:pt idx="97">
                  <c:v>36.842105263157897</c:v>
                </c:pt>
                <c:pt idx="98">
                  <c:v>34.090909090909101</c:v>
                </c:pt>
                <c:pt idx="99">
                  <c:v>31.578947368421101</c:v>
                </c:pt>
                <c:pt idx="100">
                  <c:v>50</c:v>
                </c:pt>
                <c:pt idx="101">
                  <c:v>43.478260869565197</c:v>
                </c:pt>
                <c:pt idx="102">
                  <c:v>50</c:v>
                </c:pt>
                <c:pt idx="103">
                  <c:v>44.7368421052632</c:v>
                </c:pt>
                <c:pt idx="104">
                  <c:v>42.105263157894697</c:v>
                </c:pt>
                <c:pt idx="105">
                  <c:v>50</c:v>
                </c:pt>
                <c:pt idx="106">
                  <c:v>40</c:v>
                </c:pt>
                <c:pt idx="107">
                  <c:v>30</c:v>
                </c:pt>
                <c:pt idx="108">
                  <c:v>37.5</c:v>
                </c:pt>
                <c:pt idx="109">
                  <c:v>33.3333333333333</c:v>
                </c:pt>
                <c:pt idx="110">
                  <c:v>31.578947368421101</c:v>
                </c:pt>
                <c:pt idx="111">
                  <c:v>37.5</c:v>
                </c:pt>
                <c:pt idx="112">
                  <c:v>40</c:v>
                </c:pt>
                <c:pt idx="113">
                  <c:v>36.363636363636402</c:v>
                </c:pt>
                <c:pt idx="114">
                  <c:v>38.8888888888889</c:v>
                </c:pt>
                <c:pt idx="115">
                  <c:v>44.4444444444444</c:v>
                </c:pt>
                <c:pt idx="116">
                  <c:v>47.2222222222222</c:v>
                </c:pt>
                <c:pt idx="117">
                  <c:v>47.2222222222222</c:v>
                </c:pt>
                <c:pt idx="118">
                  <c:v>50</c:v>
                </c:pt>
                <c:pt idx="119">
                  <c:v>40</c:v>
                </c:pt>
                <c:pt idx="120">
                  <c:v>50</c:v>
                </c:pt>
                <c:pt idx="121">
                  <c:v>42.5</c:v>
                </c:pt>
                <c:pt idx="122">
                  <c:v>58.823529411764703</c:v>
                </c:pt>
                <c:pt idx="123">
                  <c:v>53.3333333333333</c:v>
                </c:pt>
                <c:pt idx="124">
                  <c:v>50</c:v>
                </c:pt>
                <c:pt idx="125">
                  <c:v>50</c:v>
                </c:pt>
                <c:pt idx="126">
                  <c:v>42.857142857142897</c:v>
                </c:pt>
                <c:pt idx="127">
                  <c:v>54.1666666666667</c:v>
                </c:pt>
                <c:pt idx="128">
                  <c:v>42.857142857142897</c:v>
                </c:pt>
                <c:pt idx="129">
                  <c:v>53.846153846153797</c:v>
                </c:pt>
                <c:pt idx="130">
                  <c:v>46.153846153846203</c:v>
                </c:pt>
                <c:pt idx="131">
                  <c:v>50</c:v>
                </c:pt>
              </c:numCache>
            </c:numRef>
          </c:val>
          <c:smooth val="0"/>
          <c:extLst>
            <c:ext xmlns:c16="http://schemas.microsoft.com/office/drawing/2014/chart" uri="{C3380CC4-5D6E-409C-BE32-E72D297353CC}">
              <c16:uniqueId val="{00000007-89C5-46F3-AB93-210651532FD0}"/>
            </c:ext>
          </c:extLst>
        </c:ser>
        <c:ser>
          <c:idx val="1"/>
          <c:order val="1"/>
          <c:tx>
            <c:strRef>
              <c:f>'Data Graf'!$D$27</c:f>
              <c:strCache>
                <c:ptCount val="1"/>
                <c:pt idx="0">
                  <c:v>Expectativas de la economía a 3 meses</c:v>
                </c:pt>
              </c:strCache>
            </c:strRef>
          </c:tx>
          <c:spPr>
            <a:ln w="19050" cap="rnd">
              <a:solidFill>
                <a:schemeClr val="accent6">
                  <a:lumMod val="75000"/>
                </a:schemeClr>
              </a:solidFill>
              <a:round/>
            </a:ln>
            <a:effectLst/>
          </c:spPr>
          <c:marker>
            <c:symbol val="none"/>
          </c:marker>
          <c:cat>
            <c:numRef>
              <c:f>'Data Graf'!$E$25:$EF$25</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Graf'!$E$27:$EF$27</c:f>
              <c:numCache>
                <c:formatCode>_-* #,##0_-;\-* #,##0_-;_-* "-"??_-;_-@_-</c:formatCode>
                <c:ptCount val="132"/>
                <c:pt idx="0">
                  <c:v>52.439024390243901</c:v>
                </c:pt>
                <c:pt idx="1">
                  <c:v>50</c:v>
                </c:pt>
                <c:pt idx="2">
                  <c:v>52.702702702702702</c:v>
                </c:pt>
                <c:pt idx="3">
                  <c:v>48.684210526315802</c:v>
                </c:pt>
                <c:pt idx="4">
                  <c:v>47.368421052631597</c:v>
                </c:pt>
                <c:pt idx="5">
                  <c:v>47.2222222222222</c:v>
                </c:pt>
                <c:pt idx="6">
                  <c:v>50</c:v>
                </c:pt>
                <c:pt idx="7">
                  <c:v>40.789473684210499</c:v>
                </c:pt>
                <c:pt idx="8">
                  <c:v>38.461538461538503</c:v>
                </c:pt>
                <c:pt idx="9">
                  <c:v>37.804878048780502</c:v>
                </c:pt>
                <c:pt idx="10">
                  <c:v>47.2222222222222</c:v>
                </c:pt>
                <c:pt idx="11">
                  <c:v>38.8888888888889</c:v>
                </c:pt>
                <c:pt idx="12">
                  <c:v>35.714285714285701</c:v>
                </c:pt>
                <c:pt idx="13">
                  <c:v>38.571428571428598</c:v>
                </c:pt>
                <c:pt idx="14">
                  <c:v>44.4444444444444</c:v>
                </c:pt>
                <c:pt idx="15">
                  <c:v>47.058823529411796</c:v>
                </c:pt>
                <c:pt idx="16">
                  <c:v>44.871794871794897</c:v>
                </c:pt>
                <c:pt idx="17">
                  <c:v>46.969696969696997</c:v>
                </c:pt>
                <c:pt idx="18">
                  <c:v>57.317073170731703</c:v>
                </c:pt>
                <c:pt idx="19">
                  <c:v>60.8108108108108</c:v>
                </c:pt>
                <c:pt idx="20">
                  <c:v>56.060606060606098</c:v>
                </c:pt>
                <c:pt idx="21">
                  <c:v>57.142857142857103</c:v>
                </c:pt>
                <c:pt idx="22">
                  <c:v>52.5</c:v>
                </c:pt>
                <c:pt idx="23">
                  <c:v>48.648648648648702</c:v>
                </c:pt>
                <c:pt idx="24">
                  <c:v>54.1666666666667</c:v>
                </c:pt>
                <c:pt idx="25">
                  <c:v>47.2222222222222</c:v>
                </c:pt>
                <c:pt idx="26">
                  <c:v>46.875</c:v>
                </c:pt>
                <c:pt idx="27">
                  <c:v>54.838709677419402</c:v>
                </c:pt>
                <c:pt idx="28">
                  <c:v>51.785714285714299</c:v>
                </c:pt>
                <c:pt idx="29">
                  <c:v>46.296296296296298</c:v>
                </c:pt>
                <c:pt idx="30">
                  <c:v>46.296296296296298</c:v>
                </c:pt>
                <c:pt idx="31">
                  <c:v>43.75</c:v>
                </c:pt>
                <c:pt idx="32">
                  <c:v>44.4444444444444</c:v>
                </c:pt>
                <c:pt idx="33">
                  <c:v>55.769230769230802</c:v>
                </c:pt>
                <c:pt idx="34">
                  <c:v>54</c:v>
                </c:pt>
                <c:pt idx="35">
                  <c:v>46.296296296296298</c:v>
                </c:pt>
                <c:pt idx="36">
                  <c:v>42.857142857142897</c:v>
                </c:pt>
                <c:pt idx="37">
                  <c:v>42.307692307692299</c:v>
                </c:pt>
                <c:pt idx="38">
                  <c:v>39.285714285714299</c:v>
                </c:pt>
                <c:pt idx="39">
                  <c:v>46.153846153846203</c:v>
                </c:pt>
                <c:pt idx="40">
                  <c:v>50</c:v>
                </c:pt>
                <c:pt idx="41">
                  <c:v>42.592592592592602</c:v>
                </c:pt>
                <c:pt idx="42">
                  <c:v>48.275862068965502</c:v>
                </c:pt>
                <c:pt idx="43">
                  <c:v>44.4444444444444</c:v>
                </c:pt>
                <c:pt idx="44">
                  <c:v>47.9166666666667</c:v>
                </c:pt>
                <c:pt idx="45">
                  <c:v>36.538461538461497</c:v>
                </c:pt>
                <c:pt idx="46">
                  <c:v>40.740740740740698</c:v>
                </c:pt>
                <c:pt idx="47">
                  <c:v>44.7368421052632</c:v>
                </c:pt>
                <c:pt idx="48">
                  <c:v>42.857142857142897</c:v>
                </c:pt>
                <c:pt idx="49">
                  <c:v>47.727272727272698</c:v>
                </c:pt>
                <c:pt idx="50">
                  <c:v>47.727272727272698</c:v>
                </c:pt>
                <c:pt idx="51">
                  <c:v>44.230769230769198</c:v>
                </c:pt>
                <c:pt idx="52">
                  <c:v>47.9166666666667</c:v>
                </c:pt>
                <c:pt idx="53">
                  <c:v>34</c:v>
                </c:pt>
                <c:pt idx="54">
                  <c:v>39.285714285714299</c:v>
                </c:pt>
                <c:pt idx="55">
                  <c:v>33.928571428571402</c:v>
                </c:pt>
                <c:pt idx="56">
                  <c:v>37.931034482758598</c:v>
                </c:pt>
                <c:pt idx="57">
                  <c:v>37.5</c:v>
                </c:pt>
                <c:pt idx="58">
                  <c:v>39.285714285714299</c:v>
                </c:pt>
                <c:pt idx="59">
                  <c:v>45.8333333333333</c:v>
                </c:pt>
                <c:pt idx="60">
                  <c:v>46.551724137930997</c:v>
                </c:pt>
                <c:pt idx="61">
                  <c:v>41.379310344827601</c:v>
                </c:pt>
                <c:pt idx="62">
                  <c:v>12.5</c:v>
                </c:pt>
                <c:pt idx="63">
                  <c:v>0</c:v>
                </c:pt>
                <c:pt idx="64">
                  <c:v>14</c:v>
                </c:pt>
                <c:pt idx="65">
                  <c:v>14.5833333333333</c:v>
                </c:pt>
                <c:pt idx="66">
                  <c:v>22.9166666666667</c:v>
                </c:pt>
                <c:pt idx="67">
                  <c:v>25</c:v>
                </c:pt>
                <c:pt idx="68">
                  <c:v>31.25</c:v>
                </c:pt>
                <c:pt idx="69">
                  <c:v>38</c:v>
                </c:pt>
                <c:pt idx="70">
                  <c:v>30.434782608695699</c:v>
                </c:pt>
                <c:pt idx="71">
                  <c:v>36.956521739130402</c:v>
                </c:pt>
                <c:pt idx="72">
                  <c:v>30.3571428571429</c:v>
                </c:pt>
                <c:pt idx="73">
                  <c:v>37.037037037037003</c:v>
                </c:pt>
                <c:pt idx="74">
                  <c:v>44.642857142857203</c:v>
                </c:pt>
                <c:pt idx="75">
                  <c:v>30.769230769230798</c:v>
                </c:pt>
                <c:pt idx="76">
                  <c:v>28</c:v>
                </c:pt>
                <c:pt idx="77">
                  <c:v>36.956521739130402</c:v>
                </c:pt>
                <c:pt idx="78">
                  <c:v>30.769230769230798</c:v>
                </c:pt>
                <c:pt idx="79">
                  <c:v>26</c:v>
                </c:pt>
                <c:pt idx="80">
                  <c:v>22.9166666666667</c:v>
                </c:pt>
                <c:pt idx="81">
                  <c:v>31.818181818181799</c:v>
                </c:pt>
                <c:pt idx="82">
                  <c:v>22.727272727272702</c:v>
                </c:pt>
                <c:pt idx="83">
                  <c:v>20</c:v>
                </c:pt>
                <c:pt idx="84">
                  <c:v>29.5454545454546</c:v>
                </c:pt>
                <c:pt idx="85">
                  <c:v>25</c:v>
                </c:pt>
                <c:pt idx="86">
                  <c:v>32.692307692307701</c:v>
                </c:pt>
                <c:pt idx="87">
                  <c:v>26</c:v>
                </c:pt>
                <c:pt idx="88">
                  <c:v>27.0833333333333</c:v>
                </c:pt>
                <c:pt idx="89">
                  <c:v>29.1666666666667</c:v>
                </c:pt>
                <c:pt idx="90">
                  <c:v>30</c:v>
                </c:pt>
                <c:pt idx="91">
                  <c:v>32.352941176470601</c:v>
                </c:pt>
                <c:pt idx="92">
                  <c:v>32.6086956521739</c:v>
                </c:pt>
                <c:pt idx="93">
                  <c:v>21.428571428571399</c:v>
                </c:pt>
                <c:pt idx="94">
                  <c:v>32.5</c:v>
                </c:pt>
                <c:pt idx="95">
                  <c:v>38.095238095238102</c:v>
                </c:pt>
                <c:pt idx="96">
                  <c:v>27.5</c:v>
                </c:pt>
                <c:pt idx="97">
                  <c:v>39.473684210526301</c:v>
                </c:pt>
                <c:pt idx="98">
                  <c:v>29.1666666666667</c:v>
                </c:pt>
                <c:pt idx="99">
                  <c:v>30</c:v>
                </c:pt>
                <c:pt idx="100">
                  <c:v>40</c:v>
                </c:pt>
                <c:pt idx="101">
                  <c:v>33.3333333333333</c:v>
                </c:pt>
                <c:pt idx="102">
                  <c:v>42.5</c:v>
                </c:pt>
                <c:pt idx="103">
                  <c:v>42.5</c:v>
                </c:pt>
                <c:pt idx="104">
                  <c:v>28.947368421052602</c:v>
                </c:pt>
                <c:pt idx="105">
                  <c:v>41.176470588235297</c:v>
                </c:pt>
                <c:pt idx="106">
                  <c:v>30.952380952380899</c:v>
                </c:pt>
                <c:pt idx="107">
                  <c:v>30.952380952380899</c:v>
                </c:pt>
                <c:pt idx="108">
                  <c:v>30.952380952380899</c:v>
                </c:pt>
                <c:pt idx="109">
                  <c:v>26.315789473684202</c:v>
                </c:pt>
                <c:pt idx="110">
                  <c:v>37.5</c:v>
                </c:pt>
                <c:pt idx="111">
                  <c:v>42.857142857142897</c:v>
                </c:pt>
                <c:pt idx="112">
                  <c:v>35.714285714285701</c:v>
                </c:pt>
                <c:pt idx="113">
                  <c:v>36.956521739130402</c:v>
                </c:pt>
                <c:pt idx="114">
                  <c:v>38.8888888888889</c:v>
                </c:pt>
                <c:pt idx="115">
                  <c:v>47.2222222222222</c:v>
                </c:pt>
                <c:pt idx="116">
                  <c:v>44.7368421052632</c:v>
                </c:pt>
                <c:pt idx="117">
                  <c:v>42.105263157894697</c:v>
                </c:pt>
                <c:pt idx="118">
                  <c:v>50</c:v>
                </c:pt>
                <c:pt idx="119">
                  <c:v>46.875</c:v>
                </c:pt>
                <c:pt idx="120">
                  <c:v>44.4444444444444</c:v>
                </c:pt>
                <c:pt idx="121">
                  <c:v>42.857142857142897</c:v>
                </c:pt>
                <c:pt idx="122">
                  <c:v>44.117647058823501</c:v>
                </c:pt>
                <c:pt idx="123">
                  <c:v>53.3333333333333</c:v>
                </c:pt>
                <c:pt idx="124">
                  <c:v>50</c:v>
                </c:pt>
                <c:pt idx="125">
                  <c:v>50</c:v>
                </c:pt>
                <c:pt idx="126">
                  <c:v>53.3333333333333</c:v>
                </c:pt>
                <c:pt idx="127">
                  <c:v>58.3333333333333</c:v>
                </c:pt>
                <c:pt idx="128">
                  <c:v>46.428571428571402</c:v>
                </c:pt>
                <c:pt idx="129">
                  <c:v>62.5</c:v>
                </c:pt>
                <c:pt idx="130">
                  <c:v>53.846153846153797</c:v>
                </c:pt>
                <c:pt idx="131">
                  <c:v>57.692307692307701</c:v>
                </c:pt>
              </c:numCache>
            </c:numRef>
          </c:val>
          <c:smooth val="0"/>
          <c:extLst>
            <c:ext xmlns:c16="http://schemas.microsoft.com/office/drawing/2014/chart" uri="{C3380CC4-5D6E-409C-BE32-E72D297353CC}">
              <c16:uniqueId val="{00000009-89C5-46F3-AB93-210651532FD0}"/>
            </c:ext>
          </c:extLst>
        </c:ser>
        <c:ser>
          <c:idx val="3"/>
          <c:order val="2"/>
          <c:tx>
            <c:strRef>
              <c:f>'Data Graf'!$D$28</c:f>
              <c:strCache>
                <c:ptCount val="1"/>
                <c:pt idx="0">
                  <c:v>Expectativas de demanda por sus productos a 12 meses</c:v>
                </c:pt>
              </c:strCache>
            </c:strRef>
          </c:tx>
          <c:spPr>
            <a:ln w="19050" cap="rnd">
              <a:solidFill>
                <a:schemeClr val="accent5">
                  <a:lumMod val="40000"/>
                  <a:lumOff val="60000"/>
                </a:schemeClr>
              </a:solidFill>
              <a:round/>
            </a:ln>
            <a:effectLst/>
          </c:spPr>
          <c:marker>
            <c:symbol val="none"/>
          </c:marker>
          <c:cat>
            <c:numRef>
              <c:f>'Data Graf'!$E$25:$EF$25</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Graf'!$E$28:$EF$28</c:f>
              <c:numCache>
                <c:formatCode>_-* #,##0_-;\-* #,##0_-;_-* "-"??_-;_-@_-</c:formatCode>
                <c:ptCount val="132"/>
                <c:pt idx="0">
                  <c:v>69.230769230769198</c:v>
                </c:pt>
                <c:pt idx="1">
                  <c:v>68.918918918918905</c:v>
                </c:pt>
                <c:pt idx="2">
                  <c:v>59.459459459459502</c:v>
                </c:pt>
                <c:pt idx="3">
                  <c:v>57.692307692307701</c:v>
                </c:pt>
                <c:pt idx="4">
                  <c:v>59.210526315789501</c:v>
                </c:pt>
                <c:pt idx="5">
                  <c:v>62.5</c:v>
                </c:pt>
                <c:pt idx="6">
                  <c:v>67.105263157894697</c:v>
                </c:pt>
                <c:pt idx="7">
                  <c:v>59.210526315789501</c:v>
                </c:pt>
                <c:pt idx="8">
                  <c:v>51.282051282051299</c:v>
                </c:pt>
                <c:pt idx="9">
                  <c:v>60.256410256410298</c:v>
                </c:pt>
                <c:pt idx="10">
                  <c:v>62.857142857142797</c:v>
                </c:pt>
                <c:pt idx="11">
                  <c:v>63.8888888888889</c:v>
                </c:pt>
                <c:pt idx="12">
                  <c:v>54.285714285714299</c:v>
                </c:pt>
                <c:pt idx="13">
                  <c:v>62.857142857142797</c:v>
                </c:pt>
                <c:pt idx="14">
                  <c:v>70.8333333333333</c:v>
                </c:pt>
                <c:pt idx="15">
                  <c:v>72.727272727272705</c:v>
                </c:pt>
                <c:pt idx="16">
                  <c:v>71.25</c:v>
                </c:pt>
                <c:pt idx="17">
                  <c:v>67.647058823529406</c:v>
                </c:pt>
                <c:pt idx="18">
                  <c:v>74.358974358974393</c:v>
                </c:pt>
                <c:pt idx="19">
                  <c:v>75.675675675675706</c:v>
                </c:pt>
                <c:pt idx="20">
                  <c:v>82.258064516128997</c:v>
                </c:pt>
                <c:pt idx="21">
                  <c:v>81.428571428571402</c:v>
                </c:pt>
                <c:pt idx="22">
                  <c:v>77.5</c:v>
                </c:pt>
                <c:pt idx="23">
                  <c:v>75</c:v>
                </c:pt>
                <c:pt idx="24">
                  <c:v>73.6111111111111</c:v>
                </c:pt>
                <c:pt idx="25">
                  <c:v>75</c:v>
                </c:pt>
                <c:pt idx="26">
                  <c:v>75</c:v>
                </c:pt>
                <c:pt idx="27">
                  <c:v>75.806451612903203</c:v>
                </c:pt>
                <c:pt idx="28">
                  <c:v>72.2222222222222</c:v>
                </c:pt>
                <c:pt idx="29">
                  <c:v>66.6666666666667</c:v>
                </c:pt>
                <c:pt idx="30">
                  <c:v>60.526315789473699</c:v>
                </c:pt>
                <c:pt idx="31">
                  <c:v>66.6666666666667</c:v>
                </c:pt>
                <c:pt idx="32">
                  <c:v>80.434782608695699</c:v>
                </c:pt>
                <c:pt idx="33">
                  <c:v>77.0833333333333</c:v>
                </c:pt>
                <c:pt idx="34">
                  <c:v>82.5</c:v>
                </c:pt>
                <c:pt idx="35">
                  <c:v>60.526315789473699</c:v>
                </c:pt>
                <c:pt idx="36">
                  <c:v>58</c:v>
                </c:pt>
                <c:pt idx="37">
                  <c:v>61.904761904761898</c:v>
                </c:pt>
                <c:pt idx="38">
                  <c:v>58.3333333333333</c:v>
                </c:pt>
                <c:pt idx="39">
                  <c:v>61.904761904761898</c:v>
                </c:pt>
                <c:pt idx="40">
                  <c:v>58.695652173912997</c:v>
                </c:pt>
                <c:pt idx="41">
                  <c:v>67.391304347826093</c:v>
                </c:pt>
                <c:pt idx="42">
                  <c:v>60</c:v>
                </c:pt>
                <c:pt idx="43">
                  <c:v>66.6666666666667</c:v>
                </c:pt>
                <c:pt idx="44">
                  <c:v>69.047619047619094</c:v>
                </c:pt>
                <c:pt idx="45">
                  <c:v>72.5</c:v>
                </c:pt>
                <c:pt idx="46">
                  <c:v>64.5833333333333</c:v>
                </c:pt>
                <c:pt idx="47">
                  <c:v>64.285714285714306</c:v>
                </c:pt>
                <c:pt idx="48">
                  <c:v>58</c:v>
                </c:pt>
                <c:pt idx="49">
                  <c:v>60.526315789473699</c:v>
                </c:pt>
                <c:pt idx="50">
                  <c:v>55.5555555555556</c:v>
                </c:pt>
                <c:pt idx="51">
                  <c:v>65.789473684210506</c:v>
                </c:pt>
                <c:pt idx="52">
                  <c:v>65</c:v>
                </c:pt>
                <c:pt idx="53">
                  <c:v>50</c:v>
                </c:pt>
                <c:pt idx="54">
                  <c:v>51.923076923076898</c:v>
                </c:pt>
                <c:pt idx="55">
                  <c:v>45.454545454545503</c:v>
                </c:pt>
                <c:pt idx="56">
                  <c:v>58.695652173912997</c:v>
                </c:pt>
                <c:pt idx="57">
                  <c:v>59.090909090909101</c:v>
                </c:pt>
                <c:pt idx="58">
                  <c:v>56.25</c:v>
                </c:pt>
                <c:pt idx="59">
                  <c:v>61.904761904761898</c:v>
                </c:pt>
                <c:pt idx="60">
                  <c:v>63.043478260869598</c:v>
                </c:pt>
                <c:pt idx="61">
                  <c:v>61.904761904761898</c:v>
                </c:pt>
                <c:pt idx="62">
                  <c:v>31.818181818181799</c:v>
                </c:pt>
                <c:pt idx="63">
                  <c:v>35</c:v>
                </c:pt>
                <c:pt idx="64">
                  <c:v>27.272727272727298</c:v>
                </c:pt>
                <c:pt idx="65">
                  <c:v>50</c:v>
                </c:pt>
                <c:pt idx="66">
                  <c:v>50</c:v>
                </c:pt>
                <c:pt idx="67">
                  <c:v>45.652173913043498</c:v>
                </c:pt>
                <c:pt idx="68">
                  <c:v>62.5</c:v>
                </c:pt>
                <c:pt idx="69">
                  <c:v>62.5</c:v>
                </c:pt>
                <c:pt idx="70">
                  <c:v>52.5</c:v>
                </c:pt>
                <c:pt idx="71">
                  <c:v>50</c:v>
                </c:pt>
                <c:pt idx="72">
                  <c:v>54.347826086956502</c:v>
                </c:pt>
                <c:pt idx="73">
                  <c:v>60</c:v>
                </c:pt>
                <c:pt idx="74">
                  <c:v>58.3333333333333</c:v>
                </c:pt>
                <c:pt idx="75">
                  <c:v>42</c:v>
                </c:pt>
                <c:pt idx="76">
                  <c:v>39.130434782608702</c:v>
                </c:pt>
                <c:pt idx="77">
                  <c:v>47.619047619047599</c:v>
                </c:pt>
                <c:pt idx="78">
                  <c:v>47.826086956521699</c:v>
                </c:pt>
                <c:pt idx="79">
                  <c:v>34.090909090909101</c:v>
                </c:pt>
                <c:pt idx="80">
                  <c:v>36.363636363636402</c:v>
                </c:pt>
                <c:pt idx="81">
                  <c:v>52.7777777777778</c:v>
                </c:pt>
                <c:pt idx="82">
                  <c:v>39.473684210526301</c:v>
                </c:pt>
                <c:pt idx="83">
                  <c:v>44.117647058823501</c:v>
                </c:pt>
                <c:pt idx="84">
                  <c:v>42.105263157894697</c:v>
                </c:pt>
                <c:pt idx="85">
                  <c:v>45</c:v>
                </c:pt>
                <c:pt idx="86">
                  <c:v>40.909090909090899</c:v>
                </c:pt>
                <c:pt idx="87">
                  <c:v>39.473684210526301</c:v>
                </c:pt>
                <c:pt idx="88">
                  <c:v>50</c:v>
                </c:pt>
                <c:pt idx="89">
                  <c:v>47.5</c:v>
                </c:pt>
                <c:pt idx="90">
                  <c:v>41.176470588235297</c:v>
                </c:pt>
                <c:pt idx="91">
                  <c:v>42.857142857142797</c:v>
                </c:pt>
                <c:pt idx="92">
                  <c:v>36.842105263157897</c:v>
                </c:pt>
                <c:pt idx="93">
                  <c:v>44.117647058823501</c:v>
                </c:pt>
                <c:pt idx="94">
                  <c:v>30</c:v>
                </c:pt>
                <c:pt idx="95">
                  <c:v>58.823529411764703</c:v>
                </c:pt>
                <c:pt idx="96">
                  <c:v>34.375</c:v>
                </c:pt>
                <c:pt idx="97">
                  <c:v>50</c:v>
                </c:pt>
                <c:pt idx="98">
                  <c:v>47.368421052631597</c:v>
                </c:pt>
                <c:pt idx="99">
                  <c:v>47.2222222222222</c:v>
                </c:pt>
                <c:pt idx="100">
                  <c:v>66.6666666666667</c:v>
                </c:pt>
                <c:pt idx="101">
                  <c:v>57.142857142857103</c:v>
                </c:pt>
                <c:pt idx="102">
                  <c:v>67.857142857142904</c:v>
                </c:pt>
                <c:pt idx="103">
                  <c:v>55.882352941176499</c:v>
                </c:pt>
                <c:pt idx="104">
                  <c:v>50</c:v>
                </c:pt>
                <c:pt idx="105">
                  <c:v>53.571428571428598</c:v>
                </c:pt>
                <c:pt idx="106">
                  <c:v>47.058823529411796</c:v>
                </c:pt>
                <c:pt idx="107">
                  <c:v>41.6666666666667</c:v>
                </c:pt>
                <c:pt idx="108">
                  <c:v>43.75</c:v>
                </c:pt>
                <c:pt idx="109">
                  <c:v>50</c:v>
                </c:pt>
                <c:pt idx="110">
                  <c:v>38.235294117647101</c:v>
                </c:pt>
                <c:pt idx="111">
                  <c:v>41.6666666666667</c:v>
                </c:pt>
                <c:pt idx="112">
                  <c:v>47.058823529411796</c:v>
                </c:pt>
                <c:pt idx="113">
                  <c:v>52.5</c:v>
                </c:pt>
                <c:pt idx="114">
                  <c:v>50</c:v>
                </c:pt>
                <c:pt idx="115">
                  <c:v>52.941176470588204</c:v>
                </c:pt>
                <c:pt idx="116">
                  <c:v>55.882352941176499</c:v>
                </c:pt>
                <c:pt idx="117">
                  <c:v>64.705882352941202</c:v>
                </c:pt>
                <c:pt idx="118">
                  <c:v>62.5</c:v>
                </c:pt>
                <c:pt idx="119">
                  <c:v>53.3333333333333</c:v>
                </c:pt>
                <c:pt idx="120">
                  <c:v>62.5</c:v>
                </c:pt>
                <c:pt idx="121">
                  <c:v>58.823529411764703</c:v>
                </c:pt>
                <c:pt idx="122">
                  <c:v>66.6666666666667</c:v>
                </c:pt>
                <c:pt idx="123">
                  <c:v>66.6666666666667</c:v>
                </c:pt>
                <c:pt idx="124">
                  <c:v>57.692307692307701</c:v>
                </c:pt>
                <c:pt idx="125">
                  <c:v>50</c:v>
                </c:pt>
                <c:pt idx="126">
                  <c:v>60.714285714285701</c:v>
                </c:pt>
                <c:pt idx="127">
                  <c:v>70.8333333333333</c:v>
                </c:pt>
                <c:pt idx="128">
                  <c:v>67.857142857142904</c:v>
                </c:pt>
                <c:pt idx="129">
                  <c:v>54.1666666666667</c:v>
                </c:pt>
                <c:pt idx="130">
                  <c:v>61.538461538461497</c:v>
                </c:pt>
                <c:pt idx="131">
                  <c:v>53.846153846153797</c:v>
                </c:pt>
              </c:numCache>
            </c:numRef>
          </c:val>
          <c:smooth val="0"/>
          <c:extLst>
            <c:ext xmlns:c16="http://schemas.microsoft.com/office/drawing/2014/chart" uri="{C3380CC4-5D6E-409C-BE32-E72D297353CC}">
              <c16:uniqueId val="{0000000B-89C5-46F3-AB93-210651532FD0}"/>
            </c:ext>
          </c:extLst>
        </c:ser>
        <c:ser>
          <c:idx val="4"/>
          <c:order val="3"/>
          <c:tx>
            <c:strRef>
              <c:f>'Data Graf'!$D$29</c:f>
              <c:strCache>
                <c:ptCount val="1"/>
                <c:pt idx="0">
                  <c:v>Expectativas de la economía a 12 meses</c:v>
                </c:pt>
              </c:strCache>
            </c:strRef>
          </c:tx>
          <c:spPr>
            <a:ln w="19050" cap="rnd">
              <a:solidFill>
                <a:schemeClr val="accent6">
                  <a:lumMod val="40000"/>
                  <a:lumOff val="60000"/>
                </a:schemeClr>
              </a:solidFill>
              <a:round/>
            </a:ln>
            <a:effectLst/>
          </c:spPr>
          <c:marker>
            <c:symbol val="none"/>
          </c:marker>
          <c:cat>
            <c:numRef>
              <c:f>'Data Graf'!$E$25:$EF$25</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Graf'!$E$29:$EF$29</c:f>
              <c:numCache>
                <c:formatCode>_-* #,##0_-;\-* #,##0_-;_-* "-"??_-;_-@_-</c:formatCode>
                <c:ptCount val="132"/>
                <c:pt idx="0">
                  <c:v>63.414634146341498</c:v>
                </c:pt>
                <c:pt idx="1">
                  <c:v>63.157894736842103</c:v>
                </c:pt>
                <c:pt idx="2">
                  <c:v>53.947368421052602</c:v>
                </c:pt>
                <c:pt idx="3">
                  <c:v>56.410256410256402</c:v>
                </c:pt>
                <c:pt idx="4">
                  <c:v>52.702702702702702</c:v>
                </c:pt>
                <c:pt idx="5">
                  <c:v>56.9444444444444</c:v>
                </c:pt>
                <c:pt idx="6">
                  <c:v>58.974358974358999</c:v>
                </c:pt>
                <c:pt idx="7">
                  <c:v>46.153846153846203</c:v>
                </c:pt>
                <c:pt idx="8">
                  <c:v>46.052631578947398</c:v>
                </c:pt>
                <c:pt idx="9">
                  <c:v>48.717948717948701</c:v>
                </c:pt>
                <c:pt idx="10">
                  <c:v>60</c:v>
                </c:pt>
                <c:pt idx="11">
                  <c:v>54.054054054054099</c:v>
                </c:pt>
                <c:pt idx="12">
                  <c:v>54.1666666666667</c:v>
                </c:pt>
                <c:pt idx="13">
                  <c:v>61.428571428571402</c:v>
                </c:pt>
                <c:pt idx="14">
                  <c:v>62.5</c:v>
                </c:pt>
                <c:pt idx="15">
                  <c:v>72.058823529411796</c:v>
                </c:pt>
                <c:pt idx="16">
                  <c:v>67.5</c:v>
                </c:pt>
                <c:pt idx="17">
                  <c:v>70.8333333333333</c:v>
                </c:pt>
                <c:pt idx="18">
                  <c:v>79.487179487179503</c:v>
                </c:pt>
                <c:pt idx="19">
                  <c:v>73.076923076923094</c:v>
                </c:pt>
                <c:pt idx="20">
                  <c:v>81.818181818181799</c:v>
                </c:pt>
                <c:pt idx="21">
                  <c:v>81.428571428571402</c:v>
                </c:pt>
                <c:pt idx="22">
                  <c:v>75.609756097561004</c:v>
                </c:pt>
                <c:pt idx="23">
                  <c:v>68.918918918918905</c:v>
                </c:pt>
                <c:pt idx="24">
                  <c:v>71.6216216216216</c:v>
                </c:pt>
                <c:pt idx="25">
                  <c:v>66.6666666666667</c:v>
                </c:pt>
                <c:pt idx="26">
                  <c:v>64.0625</c:v>
                </c:pt>
                <c:pt idx="27">
                  <c:v>65</c:v>
                </c:pt>
                <c:pt idx="28">
                  <c:v>62.5</c:v>
                </c:pt>
                <c:pt idx="29">
                  <c:v>57.407407407407398</c:v>
                </c:pt>
                <c:pt idx="30">
                  <c:v>62.5</c:v>
                </c:pt>
                <c:pt idx="31">
                  <c:v>59.677419354838698</c:v>
                </c:pt>
                <c:pt idx="32">
                  <c:v>72.9166666666667</c:v>
                </c:pt>
                <c:pt idx="33">
                  <c:v>77.0833333333333</c:v>
                </c:pt>
                <c:pt idx="34">
                  <c:v>77.5</c:v>
                </c:pt>
                <c:pt idx="35">
                  <c:v>62.5</c:v>
                </c:pt>
                <c:pt idx="36">
                  <c:v>54</c:v>
                </c:pt>
                <c:pt idx="37">
                  <c:v>59.090909090909101</c:v>
                </c:pt>
                <c:pt idx="38">
                  <c:v>54</c:v>
                </c:pt>
                <c:pt idx="39">
                  <c:v>57.142857142857103</c:v>
                </c:pt>
                <c:pt idx="40">
                  <c:v>60.869565217391298</c:v>
                </c:pt>
                <c:pt idx="41">
                  <c:v>65.2173913043478</c:v>
                </c:pt>
                <c:pt idx="42">
                  <c:v>55.769230769230802</c:v>
                </c:pt>
                <c:pt idx="43">
                  <c:v>63.636363636363598</c:v>
                </c:pt>
                <c:pt idx="44">
                  <c:v>73.809523809523796</c:v>
                </c:pt>
                <c:pt idx="45">
                  <c:v>57.5</c:v>
                </c:pt>
                <c:pt idx="46">
                  <c:v>62</c:v>
                </c:pt>
                <c:pt idx="47">
                  <c:v>66.6666666666667</c:v>
                </c:pt>
                <c:pt idx="48">
                  <c:v>54</c:v>
                </c:pt>
                <c:pt idx="49">
                  <c:v>50</c:v>
                </c:pt>
                <c:pt idx="50">
                  <c:v>61.1111111111111</c:v>
                </c:pt>
                <c:pt idx="51">
                  <c:v>57.5</c:v>
                </c:pt>
                <c:pt idx="52">
                  <c:v>52.5</c:v>
                </c:pt>
                <c:pt idx="53">
                  <c:v>40.909090909090899</c:v>
                </c:pt>
                <c:pt idx="54">
                  <c:v>46.153846153846203</c:v>
                </c:pt>
                <c:pt idx="55">
                  <c:v>45.8333333333333</c:v>
                </c:pt>
                <c:pt idx="56">
                  <c:v>50</c:v>
                </c:pt>
                <c:pt idx="57">
                  <c:v>50</c:v>
                </c:pt>
                <c:pt idx="58">
                  <c:v>58.3333333333333</c:v>
                </c:pt>
                <c:pt idx="59">
                  <c:v>59.523809523809497</c:v>
                </c:pt>
                <c:pt idx="60">
                  <c:v>60</c:v>
                </c:pt>
                <c:pt idx="61">
                  <c:v>57.5</c:v>
                </c:pt>
                <c:pt idx="62">
                  <c:v>27.272727272727298</c:v>
                </c:pt>
                <c:pt idx="63">
                  <c:v>30</c:v>
                </c:pt>
                <c:pt idx="64">
                  <c:v>23.913043478260899</c:v>
                </c:pt>
                <c:pt idx="65">
                  <c:v>39.130434782608702</c:v>
                </c:pt>
                <c:pt idx="66">
                  <c:v>45.8333333333333</c:v>
                </c:pt>
                <c:pt idx="67">
                  <c:v>41.6666666666667</c:v>
                </c:pt>
                <c:pt idx="68">
                  <c:v>56.521739130434803</c:v>
                </c:pt>
                <c:pt idx="69">
                  <c:v>59.523809523809497</c:v>
                </c:pt>
                <c:pt idx="70">
                  <c:v>57.142857142857103</c:v>
                </c:pt>
                <c:pt idx="71">
                  <c:v>50</c:v>
                </c:pt>
                <c:pt idx="72">
                  <c:v>41.6666666666667</c:v>
                </c:pt>
                <c:pt idx="73">
                  <c:v>48.076923076923102</c:v>
                </c:pt>
                <c:pt idx="74">
                  <c:v>62.5</c:v>
                </c:pt>
                <c:pt idx="75">
                  <c:v>42</c:v>
                </c:pt>
                <c:pt idx="76">
                  <c:v>41.6666666666667</c:v>
                </c:pt>
                <c:pt idx="77">
                  <c:v>43.181818181818201</c:v>
                </c:pt>
                <c:pt idx="78">
                  <c:v>39.5833333333333</c:v>
                </c:pt>
                <c:pt idx="79">
                  <c:v>33.3333333333333</c:v>
                </c:pt>
                <c:pt idx="80">
                  <c:v>32.6086956521739</c:v>
                </c:pt>
                <c:pt idx="81">
                  <c:v>45</c:v>
                </c:pt>
                <c:pt idx="82">
                  <c:v>40</c:v>
                </c:pt>
                <c:pt idx="83">
                  <c:v>44.4444444444444</c:v>
                </c:pt>
                <c:pt idx="84">
                  <c:v>39.473684210526301</c:v>
                </c:pt>
                <c:pt idx="85">
                  <c:v>40.476190476190503</c:v>
                </c:pt>
                <c:pt idx="86">
                  <c:v>36.956521739130402</c:v>
                </c:pt>
                <c:pt idx="87">
                  <c:v>32.5</c:v>
                </c:pt>
                <c:pt idx="88">
                  <c:v>40.476190476190503</c:v>
                </c:pt>
                <c:pt idx="89">
                  <c:v>43.181818181818201</c:v>
                </c:pt>
                <c:pt idx="90">
                  <c:v>36.1111111111111</c:v>
                </c:pt>
                <c:pt idx="91">
                  <c:v>46.6666666666667</c:v>
                </c:pt>
                <c:pt idx="92">
                  <c:v>35</c:v>
                </c:pt>
                <c:pt idx="93">
                  <c:v>36.1111111111111</c:v>
                </c:pt>
                <c:pt idx="94">
                  <c:v>38.235294117647101</c:v>
                </c:pt>
                <c:pt idx="95">
                  <c:v>52.7777777777778</c:v>
                </c:pt>
                <c:pt idx="96">
                  <c:v>38.235294117647101</c:v>
                </c:pt>
                <c:pt idx="97">
                  <c:v>47.058823529411796</c:v>
                </c:pt>
                <c:pt idx="98">
                  <c:v>40.476190476190503</c:v>
                </c:pt>
                <c:pt idx="99">
                  <c:v>42.105263157894697</c:v>
                </c:pt>
                <c:pt idx="100">
                  <c:v>55.882352941176499</c:v>
                </c:pt>
                <c:pt idx="101">
                  <c:v>45.454545454545503</c:v>
                </c:pt>
                <c:pt idx="102">
                  <c:v>50</c:v>
                </c:pt>
                <c:pt idx="103">
                  <c:v>52.7777777777778</c:v>
                </c:pt>
                <c:pt idx="104">
                  <c:v>38.235294117647101</c:v>
                </c:pt>
                <c:pt idx="105">
                  <c:v>50</c:v>
                </c:pt>
                <c:pt idx="106">
                  <c:v>50</c:v>
                </c:pt>
                <c:pt idx="107">
                  <c:v>44.7368421052632</c:v>
                </c:pt>
                <c:pt idx="108">
                  <c:v>38.235294117647101</c:v>
                </c:pt>
                <c:pt idx="109">
                  <c:v>46.875</c:v>
                </c:pt>
                <c:pt idx="110">
                  <c:v>41.6666666666667</c:v>
                </c:pt>
                <c:pt idx="111">
                  <c:v>47.368421052631597</c:v>
                </c:pt>
                <c:pt idx="112">
                  <c:v>47.2222222222222</c:v>
                </c:pt>
                <c:pt idx="113">
                  <c:v>50</c:v>
                </c:pt>
                <c:pt idx="114">
                  <c:v>50</c:v>
                </c:pt>
                <c:pt idx="115">
                  <c:v>50</c:v>
                </c:pt>
                <c:pt idx="116">
                  <c:v>55.5555555555556</c:v>
                </c:pt>
                <c:pt idx="117">
                  <c:v>50</c:v>
                </c:pt>
                <c:pt idx="118">
                  <c:v>61.764705882352899</c:v>
                </c:pt>
                <c:pt idx="119">
                  <c:v>53.125</c:v>
                </c:pt>
                <c:pt idx="120">
                  <c:v>64.705882352941202</c:v>
                </c:pt>
                <c:pt idx="121">
                  <c:v>50</c:v>
                </c:pt>
                <c:pt idx="122">
                  <c:v>53.3333333333333</c:v>
                </c:pt>
                <c:pt idx="123">
                  <c:v>63.3333333333333</c:v>
                </c:pt>
                <c:pt idx="124">
                  <c:v>50</c:v>
                </c:pt>
                <c:pt idx="125">
                  <c:v>46.428571428571402</c:v>
                </c:pt>
                <c:pt idx="126">
                  <c:v>60</c:v>
                </c:pt>
                <c:pt idx="127">
                  <c:v>75</c:v>
                </c:pt>
                <c:pt idx="128">
                  <c:v>64.285714285714306</c:v>
                </c:pt>
                <c:pt idx="129">
                  <c:v>60</c:v>
                </c:pt>
                <c:pt idx="130">
                  <c:v>61.538461538461497</c:v>
                </c:pt>
                <c:pt idx="131">
                  <c:v>65.384615384615401</c:v>
                </c:pt>
              </c:numCache>
            </c:numRef>
          </c:val>
          <c:smooth val="0"/>
          <c:extLst>
            <c:ext xmlns:c16="http://schemas.microsoft.com/office/drawing/2014/chart" uri="{C3380CC4-5D6E-409C-BE32-E72D297353CC}">
              <c16:uniqueId val="{0000000D-89C5-46F3-AB93-210651532FD0}"/>
            </c:ext>
          </c:extLst>
        </c:ser>
        <c:ser>
          <c:idx val="5"/>
          <c:order val="4"/>
          <c:tx>
            <c:strRef>
              <c:f>'Data Graf'!$D$30</c:f>
              <c:strCache>
                <c:ptCount val="1"/>
                <c:pt idx="0">
                  <c:v>Expectativas del sector a 12 meses</c:v>
                </c:pt>
              </c:strCache>
            </c:strRef>
          </c:tx>
          <c:spPr>
            <a:ln w="19050" cap="rnd">
              <a:solidFill>
                <a:srgbClr val="FFC000"/>
              </a:solidFill>
              <a:round/>
            </a:ln>
            <a:effectLst/>
          </c:spPr>
          <c:marker>
            <c:symbol val="none"/>
          </c:marker>
          <c:cat>
            <c:numRef>
              <c:f>'Data Graf'!$E$25:$EF$25</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Graf'!$E$30:$EF$30</c:f>
              <c:numCache>
                <c:formatCode>_-* #,##0_-;\-* #,##0_-;_-* "-"??_-;_-@_-</c:formatCode>
                <c:ptCount val="132"/>
                <c:pt idx="0">
                  <c:v>62.195121951219498</c:v>
                </c:pt>
                <c:pt idx="1">
                  <c:v>62.162162162162197</c:v>
                </c:pt>
                <c:pt idx="2">
                  <c:v>52.702702702702702</c:v>
                </c:pt>
                <c:pt idx="3">
                  <c:v>55.2631578947368</c:v>
                </c:pt>
                <c:pt idx="4">
                  <c:v>52.702702702702702</c:v>
                </c:pt>
                <c:pt idx="5">
                  <c:v>58.3333333333333</c:v>
                </c:pt>
                <c:pt idx="6">
                  <c:v>62.820512820512803</c:v>
                </c:pt>
                <c:pt idx="7">
                  <c:v>52.564102564102598</c:v>
                </c:pt>
                <c:pt idx="8">
                  <c:v>52.5</c:v>
                </c:pt>
                <c:pt idx="9">
                  <c:v>53.846153846153797</c:v>
                </c:pt>
                <c:pt idx="10">
                  <c:v>59.7222222222222</c:v>
                </c:pt>
                <c:pt idx="11">
                  <c:v>55.5555555555556</c:v>
                </c:pt>
                <c:pt idx="12">
                  <c:v>56.9444444444444</c:v>
                </c:pt>
                <c:pt idx="13">
                  <c:v>60</c:v>
                </c:pt>
                <c:pt idx="14">
                  <c:v>64.864864864864899</c:v>
                </c:pt>
                <c:pt idx="15">
                  <c:v>75</c:v>
                </c:pt>
                <c:pt idx="16">
                  <c:v>71.25</c:v>
                </c:pt>
                <c:pt idx="17">
                  <c:v>72.2222222222222</c:v>
                </c:pt>
                <c:pt idx="18">
                  <c:v>78.75</c:v>
                </c:pt>
                <c:pt idx="19">
                  <c:v>78.205128205128204</c:v>
                </c:pt>
                <c:pt idx="20">
                  <c:v>85.483870967741893</c:v>
                </c:pt>
                <c:pt idx="21">
                  <c:v>85.714285714285694</c:v>
                </c:pt>
                <c:pt idx="22">
                  <c:v>74.390243902438996</c:v>
                </c:pt>
                <c:pt idx="23">
                  <c:v>74.324324324324294</c:v>
                </c:pt>
                <c:pt idx="24">
                  <c:v>72.2222222222222</c:v>
                </c:pt>
                <c:pt idx="25">
                  <c:v>72.2222222222222</c:v>
                </c:pt>
                <c:pt idx="26">
                  <c:v>71.875</c:v>
                </c:pt>
                <c:pt idx="27">
                  <c:v>72.413793103448299</c:v>
                </c:pt>
                <c:pt idx="28">
                  <c:v>66.071428571428598</c:v>
                </c:pt>
                <c:pt idx="29">
                  <c:v>61.1111111111111</c:v>
                </c:pt>
                <c:pt idx="30">
                  <c:v>65</c:v>
                </c:pt>
                <c:pt idx="31">
                  <c:v>66.129032258064498</c:v>
                </c:pt>
                <c:pt idx="32">
                  <c:v>72.9166666666667</c:v>
                </c:pt>
                <c:pt idx="33">
                  <c:v>77.0833333333333</c:v>
                </c:pt>
                <c:pt idx="34">
                  <c:v>77.5</c:v>
                </c:pt>
                <c:pt idx="35">
                  <c:v>65</c:v>
                </c:pt>
                <c:pt idx="36">
                  <c:v>56</c:v>
                </c:pt>
                <c:pt idx="37">
                  <c:v>54.545454545454497</c:v>
                </c:pt>
                <c:pt idx="38">
                  <c:v>50</c:v>
                </c:pt>
                <c:pt idx="39">
                  <c:v>52.380952380952401</c:v>
                </c:pt>
                <c:pt idx="40">
                  <c:v>58.695652173912997</c:v>
                </c:pt>
                <c:pt idx="41">
                  <c:v>58.695652173912997</c:v>
                </c:pt>
                <c:pt idx="42">
                  <c:v>59.615384615384599</c:v>
                </c:pt>
                <c:pt idx="43">
                  <c:v>63.636363636363598</c:v>
                </c:pt>
                <c:pt idx="44">
                  <c:v>71.428571428571402</c:v>
                </c:pt>
                <c:pt idx="45">
                  <c:v>67.5</c:v>
                </c:pt>
                <c:pt idx="46">
                  <c:v>64</c:v>
                </c:pt>
                <c:pt idx="47">
                  <c:v>70</c:v>
                </c:pt>
                <c:pt idx="48">
                  <c:v>56</c:v>
                </c:pt>
                <c:pt idx="49">
                  <c:v>55.2631578947368</c:v>
                </c:pt>
                <c:pt idx="50">
                  <c:v>61.1111111111111</c:v>
                </c:pt>
                <c:pt idx="51">
                  <c:v>55</c:v>
                </c:pt>
                <c:pt idx="52">
                  <c:v>65</c:v>
                </c:pt>
                <c:pt idx="53">
                  <c:v>47.727272727272698</c:v>
                </c:pt>
                <c:pt idx="54">
                  <c:v>48.076923076923102</c:v>
                </c:pt>
                <c:pt idx="55">
                  <c:v>45.8333333333333</c:v>
                </c:pt>
                <c:pt idx="56">
                  <c:v>58.3333333333333</c:v>
                </c:pt>
                <c:pt idx="57">
                  <c:v>58.695652173912997</c:v>
                </c:pt>
                <c:pt idx="58">
                  <c:v>56.521739130434803</c:v>
                </c:pt>
                <c:pt idx="59">
                  <c:v>61.904761904761898</c:v>
                </c:pt>
                <c:pt idx="60">
                  <c:v>60.4166666666667</c:v>
                </c:pt>
                <c:pt idx="61">
                  <c:v>61.904761904761898</c:v>
                </c:pt>
                <c:pt idx="62">
                  <c:v>40.909090909090899</c:v>
                </c:pt>
                <c:pt idx="63">
                  <c:v>40</c:v>
                </c:pt>
                <c:pt idx="64">
                  <c:v>30.434782608695699</c:v>
                </c:pt>
                <c:pt idx="65">
                  <c:v>45.454545454545503</c:v>
                </c:pt>
                <c:pt idx="66">
                  <c:v>45.8333333333333</c:v>
                </c:pt>
                <c:pt idx="67">
                  <c:v>45.8333333333333</c:v>
                </c:pt>
                <c:pt idx="68">
                  <c:v>63.043478260869598</c:v>
                </c:pt>
                <c:pt idx="69">
                  <c:v>61.904761904761898</c:v>
                </c:pt>
                <c:pt idx="70">
                  <c:v>54.761904761904802</c:v>
                </c:pt>
                <c:pt idx="71">
                  <c:v>55</c:v>
                </c:pt>
                <c:pt idx="72">
                  <c:v>50</c:v>
                </c:pt>
                <c:pt idx="73">
                  <c:v>51.923076923076898</c:v>
                </c:pt>
                <c:pt idx="74">
                  <c:v>60.4166666666667</c:v>
                </c:pt>
                <c:pt idx="75">
                  <c:v>38</c:v>
                </c:pt>
                <c:pt idx="76">
                  <c:v>41.6666666666667</c:v>
                </c:pt>
                <c:pt idx="77">
                  <c:v>45.454545454545503</c:v>
                </c:pt>
                <c:pt idx="78">
                  <c:v>47.9166666666667</c:v>
                </c:pt>
                <c:pt idx="79">
                  <c:v>39.5833333333333</c:v>
                </c:pt>
                <c:pt idx="80">
                  <c:v>34.7826086956522</c:v>
                </c:pt>
                <c:pt idx="81">
                  <c:v>50</c:v>
                </c:pt>
                <c:pt idx="82">
                  <c:v>40</c:v>
                </c:pt>
                <c:pt idx="83">
                  <c:v>44.4444444444444</c:v>
                </c:pt>
                <c:pt idx="84">
                  <c:v>45</c:v>
                </c:pt>
                <c:pt idx="85">
                  <c:v>47.619047619047599</c:v>
                </c:pt>
                <c:pt idx="86">
                  <c:v>43.75</c:v>
                </c:pt>
                <c:pt idx="87">
                  <c:v>45</c:v>
                </c:pt>
                <c:pt idx="88">
                  <c:v>42.857142857142897</c:v>
                </c:pt>
                <c:pt idx="89">
                  <c:v>50</c:v>
                </c:pt>
                <c:pt idx="90">
                  <c:v>33.3333333333333</c:v>
                </c:pt>
                <c:pt idx="91">
                  <c:v>46.6666666666667</c:v>
                </c:pt>
                <c:pt idx="92">
                  <c:v>37.5</c:v>
                </c:pt>
                <c:pt idx="93">
                  <c:v>47.058823529411796</c:v>
                </c:pt>
                <c:pt idx="94">
                  <c:v>35.294117647058798</c:v>
                </c:pt>
                <c:pt idx="95">
                  <c:v>58.3333333333333</c:v>
                </c:pt>
                <c:pt idx="96">
                  <c:v>41.176470588235297</c:v>
                </c:pt>
                <c:pt idx="97">
                  <c:v>50</c:v>
                </c:pt>
                <c:pt idx="98">
                  <c:v>45.238095238095198</c:v>
                </c:pt>
                <c:pt idx="99">
                  <c:v>42.105263157894697</c:v>
                </c:pt>
                <c:pt idx="100">
                  <c:v>61.764705882352899</c:v>
                </c:pt>
                <c:pt idx="101">
                  <c:v>56.818181818181799</c:v>
                </c:pt>
                <c:pt idx="102">
                  <c:v>56.6666666666667</c:v>
                </c:pt>
                <c:pt idx="103">
                  <c:v>61.1111111111111</c:v>
                </c:pt>
                <c:pt idx="104">
                  <c:v>41.176470588235297</c:v>
                </c:pt>
                <c:pt idx="105">
                  <c:v>53.3333333333333</c:v>
                </c:pt>
                <c:pt idx="106">
                  <c:v>47.2222222222222</c:v>
                </c:pt>
                <c:pt idx="107">
                  <c:v>44.7368421052632</c:v>
                </c:pt>
                <c:pt idx="108">
                  <c:v>44.117647058823501</c:v>
                </c:pt>
                <c:pt idx="109">
                  <c:v>53.125</c:v>
                </c:pt>
                <c:pt idx="110">
                  <c:v>50</c:v>
                </c:pt>
                <c:pt idx="111">
                  <c:v>47.2222222222222</c:v>
                </c:pt>
                <c:pt idx="112">
                  <c:v>50</c:v>
                </c:pt>
                <c:pt idx="113">
                  <c:v>50</c:v>
                </c:pt>
                <c:pt idx="114">
                  <c:v>50</c:v>
                </c:pt>
                <c:pt idx="115">
                  <c:v>58.3333333333333</c:v>
                </c:pt>
                <c:pt idx="116">
                  <c:v>61.1111111111111</c:v>
                </c:pt>
                <c:pt idx="117">
                  <c:v>50</c:v>
                </c:pt>
                <c:pt idx="118">
                  <c:v>64.705882352941202</c:v>
                </c:pt>
                <c:pt idx="119">
                  <c:v>56.25</c:v>
                </c:pt>
                <c:pt idx="120">
                  <c:v>61.764705882352899</c:v>
                </c:pt>
                <c:pt idx="121">
                  <c:v>58.823529411764703</c:v>
                </c:pt>
                <c:pt idx="122">
                  <c:v>62.5</c:v>
                </c:pt>
                <c:pt idx="123">
                  <c:v>66.6666666666667</c:v>
                </c:pt>
                <c:pt idx="124">
                  <c:v>57.142857142857103</c:v>
                </c:pt>
                <c:pt idx="125">
                  <c:v>50</c:v>
                </c:pt>
                <c:pt idx="126">
                  <c:v>66.6666666666667</c:v>
                </c:pt>
                <c:pt idx="127">
                  <c:v>76.923076923076906</c:v>
                </c:pt>
                <c:pt idx="128">
                  <c:v>66.6666666666667</c:v>
                </c:pt>
                <c:pt idx="129">
                  <c:v>63.636363636363598</c:v>
                </c:pt>
                <c:pt idx="130">
                  <c:v>67.857142857142904</c:v>
                </c:pt>
                <c:pt idx="131">
                  <c:v>64.285714285714306</c:v>
                </c:pt>
              </c:numCache>
            </c:numRef>
          </c:val>
          <c:smooth val="0"/>
          <c:extLst>
            <c:ext xmlns:c16="http://schemas.microsoft.com/office/drawing/2014/chart" uri="{C3380CC4-5D6E-409C-BE32-E72D297353CC}">
              <c16:uniqueId val="{0000000F-89C5-46F3-AB93-210651532FD0}"/>
            </c:ext>
          </c:extLst>
        </c:ser>
        <c:ser>
          <c:idx val="2"/>
          <c:order val="5"/>
          <c:tx>
            <c:strRef>
              <c:f>'Data Graf'!$D$31</c:f>
              <c:strCache>
                <c:ptCount val="1"/>
                <c:pt idx="0">
                  <c:v>Base</c:v>
                </c:pt>
              </c:strCache>
            </c:strRef>
          </c:tx>
          <c:spPr>
            <a:ln w="12700" cap="rnd">
              <a:solidFill>
                <a:srgbClr val="FF0000"/>
              </a:solidFill>
              <a:prstDash val="dash"/>
              <a:round/>
            </a:ln>
            <a:effectLst/>
          </c:spPr>
          <c:marker>
            <c:symbol val="none"/>
          </c:marker>
          <c:cat>
            <c:numRef>
              <c:f>'Data Graf'!$E$25:$EF$25</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Graf'!$E$31:$EF$31</c:f>
              <c:numCache>
                <c:formatCode>_-* #,##0_-;\-* #,##0_-;_-* "-"??_-;_-@_-</c:formatCode>
                <c:ptCount val="132"/>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pt idx="32">
                  <c:v>50</c:v>
                </c:pt>
                <c:pt idx="33">
                  <c:v>50</c:v>
                </c:pt>
                <c:pt idx="34">
                  <c:v>50</c:v>
                </c:pt>
                <c:pt idx="35">
                  <c:v>50</c:v>
                </c:pt>
                <c:pt idx="36">
                  <c:v>50</c:v>
                </c:pt>
                <c:pt idx="37">
                  <c:v>50</c:v>
                </c:pt>
                <c:pt idx="38">
                  <c:v>50</c:v>
                </c:pt>
                <c:pt idx="39">
                  <c:v>50</c:v>
                </c:pt>
                <c:pt idx="40">
                  <c:v>50</c:v>
                </c:pt>
                <c:pt idx="41">
                  <c:v>50</c:v>
                </c:pt>
                <c:pt idx="42">
                  <c:v>50</c:v>
                </c:pt>
                <c:pt idx="43">
                  <c:v>50</c:v>
                </c:pt>
                <c:pt idx="44">
                  <c:v>50</c:v>
                </c:pt>
                <c:pt idx="45">
                  <c:v>50</c:v>
                </c:pt>
                <c:pt idx="46">
                  <c:v>50</c:v>
                </c:pt>
                <c:pt idx="47">
                  <c:v>50</c:v>
                </c:pt>
                <c:pt idx="48">
                  <c:v>50</c:v>
                </c:pt>
                <c:pt idx="49">
                  <c:v>50</c:v>
                </c:pt>
                <c:pt idx="50">
                  <c:v>50</c:v>
                </c:pt>
                <c:pt idx="51">
                  <c:v>50</c:v>
                </c:pt>
                <c:pt idx="52">
                  <c:v>50</c:v>
                </c:pt>
                <c:pt idx="53">
                  <c:v>50</c:v>
                </c:pt>
                <c:pt idx="54">
                  <c:v>50</c:v>
                </c:pt>
                <c:pt idx="55">
                  <c:v>50</c:v>
                </c:pt>
                <c:pt idx="56">
                  <c:v>50</c:v>
                </c:pt>
                <c:pt idx="57">
                  <c:v>50</c:v>
                </c:pt>
                <c:pt idx="58">
                  <c:v>50</c:v>
                </c:pt>
                <c:pt idx="59">
                  <c:v>50</c:v>
                </c:pt>
                <c:pt idx="60">
                  <c:v>50</c:v>
                </c:pt>
                <c:pt idx="61">
                  <c:v>50</c:v>
                </c:pt>
                <c:pt idx="62">
                  <c:v>50</c:v>
                </c:pt>
                <c:pt idx="63">
                  <c:v>50</c:v>
                </c:pt>
                <c:pt idx="64">
                  <c:v>50</c:v>
                </c:pt>
                <c:pt idx="65">
                  <c:v>50</c:v>
                </c:pt>
                <c:pt idx="66">
                  <c:v>50</c:v>
                </c:pt>
                <c:pt idx="67">
                  <c:v>50</c:v>
                </c:pt>
                <c:pt idx="68">
                  <c:v>50</c:v>
                </c:pt>
                <c:pt idx="69">
                  <c:v>50</c:v>
                </c:pt>
                <c:pt idx="70">
                  <c:v>50</c:v>
                </c:pt>
                <c:pt idx="71">
                  <c:v>50</c:v>
                </c:pt>
                <c:pt idx="72">
                  <c:v>50</c:v>
                </c:pt>
                <c:pt idx="73">
                  <c:v>50</c:v>
                </c:pt>
                <c:pt idx="74">
                  <c:v>50</c:v>
                </c:pt>
                <c:pt idx="75">
                  <c:v>50</c:v>
                </c:pt>
                <c:pt idx="76">
                  <c:v>50</c:v>
                </c:pt>
                <c:pt idx="77">
                  <c:v>50</c:v>
                </c:pt>
                <c:pt idx="78">
                  <c:v>50</c:v>
                </c:pt>
                <c:pt idx="79">
                  <c:v>50</c:v>
                </c:pt>
                <c:pt idx="80">
                  <c:v>50</c:v>
                </c:pt>
                <c:pt idx="81">
                  <c:v>50</c:v>
                </c:pt>
                <c:pt idx="82">
                  <c:v>50</c:v>
                </c:pt>
                <c:pt idx="83">
                  <c:v>50</c:v>
                </c:pt>
                <c:pt idx="84">
                  <c:v>50</c:v>
                </c:pt>
                <c:pt idx="85">
                  <c:v>50</c:v>
                </c:pt>
                <c:pt idx="86">
                  <c:v>50</c:v>
                </c:pt>
                <c:pt idx="87">
                  <c:v>50</c:v>
                </c:pt>
                <c:pt idx="88">
                  <c:v>50</c:v>
                </c:pt>
                <c:pt idx="89">
                  <c:v>50</c:v>
                </c:pt>
                <c:pt idx="90">
                  <c:v>50</c:v>
                </c:pt>
                <c:pt idx="91">
                  <c:v>50</c:v>
                </c:pt>
                <c:pt idx="92">
                  <c:v>50</c:v>
                </c:pt>
                <c:pt idx="93">
                  <c:v>50</c:v>
                </c:pt>
                <c:pt idx="94">
                  <c:v>50</c:v>
                </c:pt>
                <c:pt idx="95">
                  <c:v>50</c:v>
                </c:pt>
                <c:pt idx="96">
                  <c:v>50</c:v>
                </c:pt>
                <c:pt idx="97">
                  <c:v>50</c:v>
                </c:pt>
                <c:pt idx="98">
                  <c:v>50</c:v>
                </c:pt>
                <c:pt idx="99">
                  <c:v>50</c:v>
                </c:pt>
                <c:pt idx="100">
                  <c:v>50</c:v>
                </c:pt>
                <c:pt idx="101">
                  <c:v>50</c:v>
                </c:pt>
                <c:pt idx="102">
                  <c:v>50</c:v>
                </c:pt>
                <c:pt idx="103">
                  <c:v>50</c:v>
                </c:pt>
                <c:pt idx="104">
                  <c:v>50</c:v>
                </c:pt>
                <c:pt idx="105">
                  <c:v>50</c:v>
                </c:pt>
                <c:pt idx="106">
                  <c:v>50</c:v>
                </c:pt>
                <c:pt idx="107">
                  <c:v>50</c:v>
                </c:pt>
                <c:pt idx="108">
                  <c:v>50</c:v>
                </c:pt>
                <c:pt idx="109">
                  <c:v>50</c:v>
                </c:pt>
                <c:pt idx="110">
                  <c:v>50</c:v>
                </c:pt>
                <c:pt idx="111">
                  <c:v>50</c:v>
                </c:pt>
                <c:pt idx="112">
                  <c:v>50</c:v>
                </c:pt>
                <c:pt idx="113">
                  <c:v>50</c:v>
                </c:pt>
                <c:pt idx="114">
                  <c:v>50</c:v>
                </c:pt>
                <c:pt idx="115">
                  <c:v>50</c:v>
                </c:pt>
                <c:pt idx="116">
                  <c:v>50</c:v>
                </c:pt>
                <c:pt idx="117">
                  <c:v>50</c:v>
                </c:pt>
                <c:pt idx="118">
                  <c:v>50</c:v>
                </c:pt>
                <c:pt idx="119">
                  <c:v>50</c:v>
                </c:pt>
                <c:pt idx="120">
                  <c:v>50</c:v>
                </c:pt>
                <c:pt idx="121">
                  <c:v>50</c:v>
                </c:pt>
                <c:pt idx="122">
                  <c:v>50</c:v>
                </c:pt>
                <c:pt idx="123">
                  <c:v>50</c:v>
                </c:pt>
                <c:pt idx="124">
                  <c:v>50</c:v>
                </c:pt>
                <c:pt idx="125">
                  <c:v>50</c:v>
                </c:pt>
                <c:pt idx="126">
                  <c:v>50</c:v>
                </c:pt>
                <c:pt idx="127">
                  <c:v>50</c:v>
                </c:pt>
                <c:pt idx="128">
                  <c:v>50</c:v>
                </c:pt>
                <c:pt idx="129">
                  <c:v>50</c:v>
                </c:pt>
                <c:pt idx="130">
                  <c:v>50</c:v>
                </c:pt>
                <c:pt idx="131">
                  <c:v>50</c:v>
                </c:pt>
              </c:numCache>
            </c:numRef>
          </c:val>
          <c:smooth val="0"/>
          <c:extLst>
            <c:ext xmlns:c16="http://schemas.microsoft.com/office/drawing/2014/chart" uri="{C3380CC4-5D6E-409C-BE32-E72D297353CC}">
              <c16:uniqueId val="{00000011-89C5-46F3-AB93-210651532FD0}"/>
            </c:ext>
          </c:extLst>
        </c:ser>
        <c:dLbls>
          <c:showLegendKey val="0"/>
          <c:showVal val="0"/>
          <c:showCatName val="0"/>
          <c:showSerName val="0"/>
          <c:showPercent val="0"/>
          <c:showBubbleSize val="0"/>
        </c:dLbls>
        <c:smooth val="0"/>
        <c:axId val="1688190048"/>
        <c:axId val="1688174208"/>
      </c:lineChart>
      <c:dateAx>
        <c:axId val="1688190048"/>
        <c:scaling>
          <c:orientation val="minMax"/>
          <c:min val="43800"/>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688174208"/>
        <c:crosses val="autoZero"/>
        <c:auto val="1"/>
        <c:lblOffset val="100"/>
        <c:baseTimeUnit val="months"/>
        <c:majorUnit val="3"/>
        <c:majorTimeUnit val="months"/>
      </c:dateAx>
      <c:valAx>
        <c:axId val="168817420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688190048"/>
        <c:crosses val="autoZero"/>
        <c:crossBetween val="between"/>
      </c:valAx>
    </c:plotArea>
    <c:legend>
      <c:legendPos val="b"/>
      <c:legendEntry>
        <c:idx val="5"/>
        <c:delete val="1"/>
      </c:legendEntry>
      <c:layout>
        <c:manualLayout>
          <c:xMode val="edge"/>
          <c:yMode val="edge"/>
          <c:x val="2.3557137693117708E-2"/>
          <c:y val="0.74224047619047628"/>
          <c:w val="0.96885378848602011"/>
          <c:h val="0.23511825396825398"/>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legend>
    <c:plotVisOnly val="1"/>
    <c:dispBlanksAs val="gap"/>
    <c:showDLblsOverMax val="0"/>
    <c:extLst/>
  </c:chart>
  <c:spPr>
    <a:solidFill>
      <a:schemeClr val="bg1"/>
    </a:solidFill>
    <a:ln w="9525" cap="flat" cmpd="sng" algn="ctr">
      <a:noFill/>
      <a:round/>
    </a:ln>
    <a:effectLst/>
  </c:spPr>
  <c:txPr>
    <a:bodyPr/>
    <a:lstStyle/>
    <a:p>
      <a:pPr>
        <a:defRPr sz="9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29723036606159"/>
          <c:y val="6.4207028764875398E-2"/>
          <c:w val="0.81141078119988963"/>
          <c:h val="0.64451986974487852"/>
        </c:manualLayout>
      </c:layout>
      <c:barChart>
        <c:barDir val="col"/>
        <c:grouping val="clustered"/>
        <c:varyColors val="0"/>
        <c:ser>
          <c:idx val="4"/>
          <c:order val="5"/>
          <c:tx>
            <c:strRef>
              <c:f>'Data Graf'!$D$48</c:f>
              <c:strCache>
                <c:ptCount val="1"/>
                <c:pt idx="0">
                  <c:v>Despachos Totales (Miles TM)</c:v>
                </c:pt>
              </c:strCache>
            </c:strRef>
          </c:tx>
          <c:spPr>
            <a:solidFill>
              <a:schemeClr val="bg1">
                <a:lumMod val="75000"/>
              </a:schemeClr>
            </a:solidFill>
          </c:spPr>
          <c:invertIfNegative val="0"/>
          <c:cat>
            <c:strRef>
              <c:f>'Data Graf'!$U$42:$AT$42</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Graf'!$U$48:$AT$48</c:f>
              <c:numCache>
                <c:formatCode>_-* #,##0_-;\-* #,##0_-;_-* "-"??_-;_-@_-</c:formatCode>
                <c:ptCount val="26"/>
                <c:pt idx="0">
                  <c:v>2613.6637130000013</c:v>
                </c:pt>
                <c:pt idx="1">
                  <c:v>2658.7966156470002</c:v>
                </c:pt>
                <c:pt idx="2">
                  <c:v>2940.9744730000002</c:v>
                </c:pt>
                <c:pt idx="3">
                  <c:v>2997.6400147648501</c:v>
                </c:pt>
                <c:pt idx="4">
                  <c:v>2261.3301493519998</c:v>
                </c:pt>
                <c:pt idx="5">
                  <c:v>990.67055300000197</c:v>
                </c:pt>
                <c:pt idx="6">
                  <c:v>3004.1361959999999</c:v>
                </c:pt>
                <c:pt idx="7">
                  <c:v>3550.9049728500004</c:v>
                </c:pt>
                <c:pt idx="8">
                  <c:v>3220.0114800000001</c:v>
                </c:pt>
                <c:pt idx="9">
                  <c:v>3129.8738900000003</c:v>
                </c:pt>
                <c:pt idx="10">
                  <c:v>3552.6247919999996</c:v>
                </c:pt>
                <c:pt idx="11">
                  <c:v>3611.0775229999999</c:v>
                </c:pt>
                <c:pt idx="12">
                  <c:v>3306.6356085000002</c:v>
                </c:pt>
                <c:pt idx="13">
                  <c:v>3286.20392524818</c:v>
                </c:pt>
                <c:pt idx="14">
                  <c:v>3504.650361</c:v>
                </c:pt>
                <c:pt idx="15">
                  <c:v>3440.7119410000005</c:v>
                </c:pt>
                <c:pt idx="16">
                  <c:v>2812.422008</c:v>
                </c:pt>
                <c:pt idx="17">
                  <c:v>2858.7342058320592</c:v>
                </c:pt>
                <c:pt idx="18">
                  <c:v>3207.8758229999994</c:v>
                </c:pt>
                <c:pt idx="19">
                  <c:v>3113.0548770000005</c:v>
                </c:pt>
                <c:pt idx="20">
                  <c:v>2813.923937723428</c:v>
                </c:pt>
                <c:pt idx="21">
                  <c:v>2859.7696961399997</c:v>
                </c:pt>
                <c:pt idx="22">
                  <c:v>3193.40478073954</c:v>
                </c:pt>
                <c:pt idx="23">
                  <c:v>3146.9420542399967</c:v>
                </c:pt>
                <c:pt idx="24">
                  <c:v>5044.2454543352706</c:v>
                </c:pt>
                <c:pt idx="25">
                  <c:v>3017.465385000005</c:v>
                </c:pt>
              </c:numCache>
            </c:numRef>
          </c:val>
          <c:extLst>
            <c:ext xmlns:c16="http://schemas.microsoft.com/office/drawing/2014/chart" uri="{C3380CC4-5D6E-409C-BE32-E72D297353CC}">
              <c16:uniqueId val="{00000010-54A0-40C0-935E-A3251DD5F40E}"/>
            </c:ext>
          </c:extLst>
        </c:ser>
        <c:dLbls>
          <c:showLegendKey val="0"/>
          <c:showVal val="0"/>
          <c:showCatName val="0"/>
          <c:showSerName val="0"/>
          <c:showPercent val="0"/>
          <c:showBubbleSize val="0"/>
        </c:dLbls>
        <c:gapWidth val="120"/>
        <c:axId val="993222000"/>
        <c:axId val="362579567"/>
      </c:barChart>
      <c:lineChart>
        <c:grouping val="standard"/>
        <c:varyColors val="0"/>
        <c:ser>
          <c:idx val="0"/>
          <c:order val="0"/>
          <c:tx>
            <c:strRef>
              <c:f>'Data Graf'!$D$43</c:f>
              <c:strCache>
                <c:ptCount val="1"/>
                <c:pt idx="0">
                  <c:v>Unacem</c:v>
                </c:pt>
              </c:strCache>
            </c:strRef>
          </c:tx>
          <c:spPr>
            <a:ln w="28575" cap="rnd">
              <a:solidFill>
                <a:schemeClr val="tx1">
                  <a:lumMod val="65000"/>
                  <a:lumOff val="35000"/>
                </a:schemeClr>
              </a:solidFill>
              <a:round/>
            </a:ln>
            <a:effectLst/>
          </c:spPr>
          <c:marker>
            <c:symbol val="none"/>
          </c:marker>
          <c:cat>
            <c:strRef>
              <c:f>'Data Graf'!$U$42:$AT$42</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Graf'!$U$43:$AT$43</c:f>
              <c:numCache>
                <c:formatCode>0%</c:formatCode>
                <c:ptCount val="26"/>
                <c:pt idx="0">
                  <c:v>-1.5696515037139425E-2</c:v>
                </c:pt>
                <c:pt idx="1">
                  <c:v>-6.364942066341972E-3</c:v>
                </c:pt>
                <c:pt idx="2">
                  <c:v>-2.1236747993183425E-2</c:v>
                </c:pt>
                <c:pt idx="3">
                  <c:v>-5.557885992968925E-2</c:v>
                </c:pt>
                <c:pt idx="4">
                  <c:v>-0.16041100515575013</c:v>
                </c:pt>
                <c:pt idx="5">
                  <c:v>-0.4</c:v>
                </c:pt>
                <c:pt idx="6">
                  <c:v>2.9286861657841667E-2</c:v>
                </c:pt>
                <c:pt idx="7">
                  <c:v>0.154027382803678</c:v>
                </c:pt>
                <c:pt idx="8">
                  <c:v>0.356399965683728</c:v>
                </c:pt>
                <c:pt idx="9">
                  <c:v>0.4</c:v>
                </c:pt>
                <c:pt idx="10">
                  <c:v>0.20686668697747601</c:v>
                </c:pt>
                <c:pt idx="11">
                  <c:v>8.212322314790077E-2</c:v>
                </c:pt>
                <c:pt idx="12">
                  <c:v>0.11712940200904698</c:v>
                </c:pt>
                <c:pt idx="13">
                  <c:v>0.15748763474991057</c:v>
                </c:pt>
                <c:pt idx="14">
                  <c:v>5.8752469675168673E-2</c:v>
                </c:pt>
                <c:pt idx="15">
                  <c:v>4.926960943307801E-4</c:v>
                </c:pt>
                <c:pt idx="16">
                  <c:v>-6.2386516832760752E-2</c:v>
                </c:pt>
                <c:pt idx="17">
                  <c:v>-0.11799696995621078</c:v>
                </c:pt>
                <c:pt idx="18">
                  <c:v>-0.11951880693333083</c:v>
                </c:pt>
                <c:pt idx="19">
                  <c:v>-0.12927990872356665</c:v>
                </c:pt>
                <c:pt idx="20">
                  <c:v>-7.8111469242596376E-2</c:v>
                </c:pt>
                <c:pt idx="21">
                  <c:v>-2.3906783375107321E-2</c:v>
                </c:pt>
                <c:pt idx="22">
                  <c:v>5.709057338444401E-3</c:v>
                </c:pt>
                <c:pt idx="23">
                  <c:v>-1.4694365213499094E-2</c:v>
                </c:pt>
                <c:pt idx="24">
                  <c:v>0.4</c:v>
                </c:pt>
                <c:pt idx="25">
                  <c:v>-7.6281264965197826E-3</c:v>
                </c:pt>
              </c:numCache>
            </c:numRef>
          </c:val>
          <c:smooth val="0"/>
          <c:extLst>
            <c:ext xmlns:c16="http://schemas.microsoft.com/office/drawing/2014/chart" uri="{C3380CC4-5D6E-409C-BE32-E72D297353CC}">
              <c16:uniqueId val="{00000009-54A0-40C0-935E-A3251DD5F40E}"/>
            </c:ext>
          </c:extLst>
        </c:ser>
        <c:ser>
          <c:idx val="1"/>
          <c:order val="1"/>
          <c:tx>
            <c:strRef>
              <c:f>'Data Graf'!$D$44</c:f>
              <c:strCache>
                <c:ptCount val="1"/>
                <c:pt idx="0">
                  <c:v>Pacasmayo</c:v>
                </c:pt>
              </c:strCache>
            </c:strRef>
          </c:tx>
          <c:spPr>
            <a:ln w="28575" cap="rnd">
              <a:solidFill>
                <a:srgbClr val="C00000"/>
              </a:solidFill>
              <a:round/>
            </a:ln>
            <a:effectLst/>
          </c:spPr>
          <c:marker>
            <c:symbol val="none"/>
          </c:marker>
          <c:cat>
            <c:strRef>
              <c:f>'Data Graf'!$U$42:$AT$42</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Graf'!$U$44:$AT$44</c:f>
              <c:numCache>
                <c:formatCode>0%</c:formatCode>
                <c:ptCount val="26"/>
                <c:pt idx="0">
                  <c:v>5.3980340464264698E-2</c:v>
                </c:pt>
                <c:pt idx="1">
                  <c:v>0.11833716222789281</c:v>
                </c:pt>
                <c:pt idx="2">
                  <c:v>0.1755273778047004</c:v>
                </c:pt>
                <c:pt idx="3">
                  <c:v>9.421346835756661E-2</c:v>
                </c:pt>
                <c:pt idx="4">
                  <c:v>-5.9761953516121902E-2</c:v>
                </c:pt>
                <c:pt idx="5">
                  <c:v>-0.4</c:v>
                </c:pt>
                <c:pt idx="6">
                  <c:v>0.14158558699085533</c:v>
                </c:pt>
                <c:pt idx="7">
                  <c:v>0.36103241473196213</c:v>
                </c:pt>
                <c:pt idx="8">
                  <c:v>0.4</c:v>
                </c:pt>
                <c:pt idx="9">
                  <c:v>0.4</c:v>
                </c:pt>
                <c:pt idx="10">
                  <c:v>0.14485426612124974</c:v>
                </c:pt>
                <c:pt idx="11">
                  <c:v>-6.9771610733858846E-2</c:v>
                </c:pt>
                <c:pt idx="12">
                  <c:v>-6.1211453461203713E-2</c:v>
                </c:pt>
                <c:pt idx="13">
                  <c:v>-1.8733507888608725E-2</c:v>
                </c:pt>
                <c:pt idx="14">
                  <c:v>-5.6870482399540401E-2</c:v>
                </c:pt>
                <c:pt idx="15">
                  <c:v>-5.6874582368889981E-2</c:v>
                </c:pt>
                <c:pt idx="16">
                  <c:v>-0.1764895263929418</c:v>
                </c:pt>
                <c:pt idx="17">
                  <c:v>-0.18045368507986381</c:v>
                </c:pt>
                <c:pt idx="18">
                  <c:v>-0.11891824709478038</c:v>
                </c:pt>
                <c:pt idx="19">
                  <c:v>-0.1156116126240132</c:v>
                </c:pt>
                <c:pt idx="20">
                  <c:v>-6.3919781069862958E-2</c:v>
                </c:pt>
                <c:pt idx="21">
                  <c:v>-5.7048806141144826E-2</c:v>
                </c:pt>
                <c:pt idx="22">
                  <c:v>-4.178395146429148E-2</c:v>
                </c:pt>
                <c:pt idx="23">
                  <c:v>3.1562316579965E-2</c:v>
                </c:pt>
                <c:pt idx="24">
                  <c:v>0.4</c:v>
                </c:pt>
                <c:pt idx="25">
                  <c:v>7.0563948432422086E-2</c:v>
                </c:pt>
              </c:numCache>
            </c:numRef>
          </c:val>
          <c:smooth val="0"/>
          <c:extLst>
            <c:ext xmlns:c16="http://schemas.microsoft.com/office/drawing/2014/chart" uri="{C3380CC4-5D6E-409C-BE32-E72D297353CC}">
              <c16:uniqueId val="{0000000B-54A0-40C0-935E-A3251DD5F40E}"/>
            </c:ext>
          </c:extLst>
        </c:ser>
        <c:ser>
          <c:idx val="2"/>
          <c:order val="2"/>
          <c:tx>
            <c:strRef>
              <c:f>'Data Graf'!$D$45</c:f>
              <c:strCache>
                <c:ptCount val="1"/>
                <c:pt idx="0">
                  <c:v>Yura</c:v>
                </c:pt>
              </c:strCache>
            </c:strRef>
          </c:tx>
          <c:spPr>
            <a:ln w="28575" cap="rnd">
              <a:solidFill>
                <a:srgbClr val="0070C0"/>
              </a:solidFill>
              <a:round/>
            </a:ln>
            <a:effectLst/>
          </c:spPr>
          <c:marker>
            <c:symbol val="none"/>
          </c:marker>
          <c:cat>
            <c:strRef>
              <c:f>'Data Graf'!$U$42:$AT$42</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Graf'!$U$45:$AT$45</c:f>
              <c:numCache>
                <c:formatCode>0%</c:formatCode>
                <c:ptCount val="26"/>
                <c:pt idx="0">
                  <c:v>-7.3939542019386462E-2</c:v>
                </c:pt>
                <c:pt idx="1">
                  <c:v>-2.3100199129011734E-2</c:v>
                </c:pt>
                <c:pt idx="2">
                  <c:v>2.4788389732547378E-2</c:v>
                </c:pt>
                <c:pt idx="3">
                  <c:v>4.4087203967753563E-2</c:v>
                </c:pt>
                <c:pt idx="4">
                  <c:v>-0.16664314881271713</c:v>
                </c:pt>
                <c:pt idx="5">
                  <c:v>-0.4</c:v>
                </c:pt>
                <c:pt idx="6">
                  <c:v>-0.12519069839415686</c:v>
                </c:pt>
                <c:pt idx="7">
                  <c:v>8.9974253454642827E-2</c:v>
                </c:pt>
                <c:pt idx="8">
                  <c:v>0.33821662149708631</c:v>
                </c:pt>
                <c:pt idx="9">
                  <c:v>0.4</c:v>
                </c:pt>
                <c:pt idx="10">
                  <c:v>0.26454312175050321</c:v>
                </c:pt>
                <c:pt idx="11">
                  <c:v>8.1036340493379377E-2</c:v>
                </c:pt>
                <c:pt idx="12">
                  <c:v>0.12195482831746962</c:v>
                </c:pt>
                <c:pt idx="13">
                  <c:v>0.12577336314947862</c:v>
                </c:pt>
                <c:pt idx="14">
                  <c:v>3.8071036310664663E-2</c:v>
                </c:pt>
                <c:pt idx="15">
                  <c:v>-4.3334562137812283E-2</c:v>
                </c:pt>
                <c:pt idx="16">
                  <c:v>-0.27218638818591523</c:v>
                </c:pt>
                <c:pt idx="17">
                  <c:v>-0.12029058470729059</c:v>
                </c:pt>
                <c:pt idx="18">
                  <c:v>-9.2955405999985308E-2</c:v>
                </c:pt>
                <c:pt idx="19">
                  <c:v>-0.13670242256841769</c:v>
                </c:pt>
                <c:pt idx="20">
                  <c:v>0.13226160397644948</c:v>
                </c:pt>
                <c:pt idx="21">
                  <c:v>-4.7567130522044754E-2</c:v>
                </c:pt>
                <c:pt idx="22">
                  <c:v>-6.2753277218973613E-2</c:v>
                </c:pt>
                <c:pt idx="23">
                  <c:v>-5.45356560827569E-2</c:v>
                </c:pt>
                <c:pt idx="24">
                  <c:v>0.4</c:v>
                </c:pt>
                <c:pt idx="25">
                  <c:v>1.7542219976496964E-2</c:v>
                </c:pt>
              </c:numCache>
            </c:numRef>
          </c:val>
          <c:smooth val="0"/>
          <c:extLst>
            <c:ext xmlns:c16="http://schemas.microsoft.com/office/drawing/2014/chart" uri="{C3380CC4-5D6E-409C-BE32-E72D297353CC}">
              <c16:uniqueId val="{0000000D-54A0-40C0-935E-A3251DD5F40E}"/>
            </c:ext>
          </c:extLst>
        </c:ser>
        <c:ser>
          <c:idx val="5"/>
          <c:order val="3"/>
          <c:tx>
            <c:strRef>
              <c:f>'Data Graf'!$D$46</c:f>
              <c:strCache>
                <c:ptCount val="1"/>
                <c:pt idx="0">
                  <c:v>Otros</c:v>
                </c:pt>
              </c:strCache>
            </c:strRef>
          </c:tx>
          <c:spPr>
            <a:ln w="28575" cap="rnd">
              <a:solidFill>
                <a:srgbClr val="FFC000"/>
              </a:solidFill>
              <a:round/>
            </a:ln>
            <a:effectLst/>
          </c:spPr>
          <c:marker>
            <c:symbol val="none"/>
          </c:marker>
          <c:cat>
            <c:strRef>
              <c:f>'Data Graf'!$U$42:$AT$42</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Graf'!$U$46:$AT$46</c:f>
              <c:numCache>
                <c:formatCode>0%</c:formatCode>
                <c:ptCount val="26"/>
                <c:pt idx="0">
                  <c:v>-3.7410843689108852E-2</c:v>
                </c:pt>
                <c:pt idx="1">
                  <c:v>-3.8045703354384064E-2</c:v>
                </c:pt>
                <c:pt idx="2">
                  <c:v>5.1847657978371542E-2</c:v>
                </c:pt>
                <c:pt idx="3">
                  <c:v>-7.2376001638262744E-2</c:v>
                </c:pt>
                <c:pt idx="4">
                  <c:v>-0.23570632020883353</c:v>
                </c:pt>
                <c:pt idx="5">
                  <c:v>-0.4</c:v>
                </c:pt>
                <c:pt idx="6">
                  <c:v>-1.8000239984999111E-2</c:v>
                </c:pt>
                <c:pt idx="7">
                  <c:v>0.10700653334418386</c:v>
                </c:pt>
                <c:pt idx="8">
                  <c:v>0.39366883102307537</c:v>
                </c:pt>
                <c:pt idx="9">
                  <c:v>0.4</c:v>
                </c:pt>
                <c:pt idx="10">
                  <c:v>8.4905192638660587E-2</c:v>
                </c:pt>
                <c:pt idx="11">
                  <c:v>-8.040331298570047E-2</c:v>
                </c:pt>
                <c:pt idx="12">
                  <c:v>-0.22493601504822069</c:v>
                </c:pt>
                <c:pt idx="13">
                  <c:v>-0.32076136130294119</c:v>
                </c:pt>
                <c:pt idx="14">
                  <c:v>-0.360383069493035</c:v>
                </c:pt>
                <c:pt idx="15">
                  <c:v>-0.3530749000150456</c:v>
                </c:pt>
                <c:pt idx="16">
                  <c:v>-0.235644133402797</c:v>
                </c:pt>
                <c:pt idx="17">
                  <c:v>-6.9108693377580965E-2</c:v>
                </c:pt>
                <c:pt idx="18">
                  <c:v>0.29270068240709901</c:v>
                </c:pt>
                <c:pt idx="19">
                  <c:v>0.37509476991614932</c:v>
                </c:pt>
                <c:pt idx="20">
                  <c:v>0.39128595894549689</c:v>
                </c:pt>
                <c:pt idx="21">
                  <c:v>0.4</c:v>
                </c:pt>
                <c:pt idx="22">
                  <c:v>0.18968693934508818</c:v>
                </c:pt>
                <c:pt idx="23">
                  <c:v>0.26071118461624798</c:v>
                </c:pt>
                <c:pt idx="24">
                  <c:v>0.4</c:v>
                </c:pt>
                <c:pt idx="25">
                  <c:v>0.36234912276290232</c:v>
                </c:pt>
              </c:numCache>
            </c:numRef>
          </c:val>
          <c:smooth val="0"/>
          <c:extLst xmlns:c15="http://schemas.microsoft.com/office/drawing/2012/chart">
            <c:ext xmlns:c16="http://schemas.microsoft.com/office/drawing/2014/chart" uri="{C3380CC4-5D6E-409C-BE32-E72D297353CC}">
              <c16:uniqueId val="{0000000F-54A0-40C0-935E-A3251DD5F40E}"/>
            </c:ext>
          </c:extLst>
        </c:ser>
        <c:ser>
          <c:idx val="3"/>
          <c:order val="4"/>
          <c:tx>
            <c:strRef>
              <c:f>'Data Graf'!$D$47</c:f>
              <c:strCache>
                <c:ptCount val="1"/>
                <c:pt idx="0">
                  <c:v>Total</c:v>
                </c:pt>
              </c:strCache>
            </c:strRef>
          </c:tx>
          <c:spPr>
            <a:ln>
              <a:solidFill>
                <a:srgbClr val="FFCC00"/>
              </a:solidFill>
            </a:ln>
            <a:effectLst/>
          </c:spPr>
          <c:marker>
            <c:symbol val="none"/>
          </c:marker>
          <c:cat>
            <c:strRef>
              <c:f>'Data Graf'!$U$42:$AT$42</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Graf'!$U$47:$AT$47</c:f>
              <c:numCache>
                <c:formatCode>0%</c:formatCode>
                <c:ptCount val="26"/>
                <c:pt idx="0">
                  <c:v>2.0091111635162973E-2</c:v>
                </c:pt>
                <c:pt idx="1">
                  <c:v>4.629919236712654E-2</c:v>
                </c:pt>
                <c:pt idx="2">
                  <c:v>6.8556600338099072E-2</c:v>
                </c:pt>
                <c:pt idx="3">
                  <c:v>3.2972150214563012E-2</c:v>
                </c:pt>
                <c:pt idx="4">
                  <c:v>-0.13480447461375511</c:v>
                </c:pt>
                <c:pt idx="5">
                  <c:v>-0.4</c:v>
                </c:pt>
                <c:pt idx="6">
                  <c:v>2.1476460805717412E-2</c:v>
                </c:pt>
                <c:pt idx="7">
                  <c:v>0.18456684437092119</c:v>
                </c:pt>
                <c:pt idx="8">
                  <c:v>0.4</c:v>
                </c:pt>
                <c:pt idx="9">
                  <c:v>0.4</c:v>
                </c:pt>
                <c:pt idx="10">
                  <c:v>0.18257780613619023</c:v>
                </c:pt>
                <c:pt idx="11">
                  <c:v>1.6945694297672009E-2</c:v>
                </c:pt>
                <c:pt idx="12">
                  <c:v>2.6901807350078188E-2</c:v>
                </c:pt>
                <c:pt idx="13">
                  <c:v>4.9947710592320282E-2</c:v>
                </c:pt>
                <c:pt idx="14">
                  <c:v>-1.3503939709037405E-2</c:v>
                </c:pt>
                <c:pt idx="15">
                  <c:v>-4.717859999263152E-2</c:v>
                </c:pt>
                <c:pt idx="16">
                  <c:v>-0.14946116204325033</c:v>
                </c:pt>
                <c:pt idx="17">
                  <c:v>-0.13008009519185193</c:v>
                </c:pt>
                <c:pt idx="18">
                  <c:v>-8.4680212697542889E-2</c:v>
                </c:pt>
                <c:pt idx="19">
                  <c:v>-9.5229437865923305E-2</c:v>
                </c:pt>
                <c:pt idx="20">
                  <c:v>5.3403426625009409E-4</c:v>
                </c:pt>
                <c:pt idx="21">
                  <c:v>3.6221986144369112E-4</c:v>
                </c:pt>
                <c:pt idx="22">
                  <c:v>-4.5110980159219771E-3</c:v>
                </c:pt>
                <c:pt idx="23">
                  <c:v>1.0885505903015957E-2</c:v>
                </c:pt>
                <c:pt idx="24">
                  <c:v>0.4</c:v>
                </c:pt>
                <c:pt idx="25">
                  <c:v>5.5142793167175741E-2</c:v>
                </c:pt>
              </c:numCache>
            </c:numRef>
          </c:val>
          <c:smooth val="0"/>
          <c:extLst>
            <c:ext xmlns:c16="http://schemas.microsoft.com/office/drawing/2014/chart" uri="{C3380CC4-5D6E-409C-BE32-E72D297353CC}">
              <c16:uniqueId val="{00000007-54A0-40C0-935E-A3251DD5F40E}"/>
            </c:ext>
          </c:extLst>
        </c:ser>
        <c:dLbls>
          <c:showLegendKey val="0"/>
          <c:showVal val="0"/>
          <c:showCatName val="0"/>
          <c:showSerName val="0"/>
          <c:showPercent val="0"/>
          <c:showBubbleSize val="0"/>
        </c:dLbls>
        <c:marker val="1"/>
        <c:smooth val="0"/>
        <c:axId val="996941472"/>
        <c:axId val="904875296"/>
        <c:extLst/>
      </c:lineChart>
      <c:catAx>
        <c:axId val="996941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vert="horz"/>
          <a:lstStyle/>
          <a:p>
            <a:pPr>
              <a:defRPr sz="1000"/>
            </a:pPr>
            <a:endParaRPr lang="es-PE"/>
          </a:p>
        </c:txPr>
        <c:crossAx val="904875296"/>
        <c:crosses val="autoZero"/>
        <c:auto val="1"/>
        <c:lblAlgn val="ctr"/>
        <c:lblOffset val="100"/>
        <c:noMultiLvlLbl val="0"/>
      </c:catAx>
      <c:valAx>
        <c:axId val="904875296"/>
        <c:scaling>
          <c:orientation val="minMax"/>
          <c:max val="0.5"/>
          <c:min val="-0.5"/>
        </c:scaling>
        <c:delete val="0"/>
        <c:axPos val="l"/>
        <c:numFmt formatCode="0%" sourceLinked="0"/>
        <c:majorTickMark val="none"/>
        <c:minorTickMark val="none"/>
        <c:tickLblPos val="nextTo"/>
        <c:spPr>
          <a:noFill/>
          <a:ln>
            <a:noFill/>
          </a:ln>
          <a:effectLst/>
        </c:spPr>
        <c:txPr>
          <a:bodyPr rot="-60000000" vert="horz"/>
          <a:lstStyle/>
          <a:p>
            <a:pPr>
              <a:defRPr sz="1000"/>
            </a:pPr>
            <a:endParaRPr lang="es-PE"/>
          </a:p>
        </c:txPr>
        <c:crossAx val="996941472"/>
        <c:crosses val="autoZero"/>
        <c:crossBetween val="between"/>
        <c:majorUnit val="0.25"/>
      </c:valAx>
      <c:valAx>
        <c:axId val="362579567"/>
        <c:scaling>
          <c:orientation val="minMax"/>
        </c:scaling>
        <c:delete val="0"/>
        <c:axPos val="r"/>
        <c:numFmt formatCode="General" sourceLinked="0"/>
        <c:majorTickMark val="out"/>
        <c:minorTickMark val="none"/>
        <c:tickLblPos val="nextTo"/>
        <c:spPr>
          <a:noFill/>
          <a:ln>
            <a:noFill/>
          </a:ln>
          <a:effectLst/>
        </c:spPr>
        <c:txPr>
          <a:bodyPr rot="-60000000" vert="horz"/>
          <a:lstStyle/>
          <a:p>
            <a:pPr>
              <a:defRPr sz="1000"/>
            </a:pPr>
            <a:endParaRPr lang="es-PE"/>
          </a:p>
        </c:txPr>
        <c:crossAx val="993222000"/>
        <c:crosses val="max"/>
        <c:crossBetween val="between"/>
      </c:valAx>
      <c:catAx>
        <c:axId val="993222000"/>
        <c:scaling>
          <c:orientation val="minMax"/>
        </c:scaling>
        <c:delete val="1"/>
        <c:axPos val="b"/>
        <c:numFmt formatCode="General" sourceLinked="1"/>
        <c:majorTickMark val="out"/>
        <c:minorTickMark val="none"/>
        <c:tickLblPos val="nextTo"/>
        <c:crossAx val="362579567"/>
        <c:crosses val="autoZero"/>
        <c:auto val="1"/>
        <c:lblAlgn val="ctr"/>
        <c:lblOffset val="100"/>
        <c:noMultiLvlLbl val="0"/>
      </c:catAx>
    </c:plotArea>
    <c:legend>
      <c:legendPos val="b"/>
      <c:layout>
        <c:manualLayout>
          <c:xMode val="edge"/>
          <c:yMode val="edge"/>
          <c:x val="6.0623848442989063E-2"/>
          <c:y val="0.84777427327644106"/>
          <c:w val="0.93438555380682031"/>
          <c:h val="0.12141702249641881"/>
        </c:manualLayout>
      </c:layout>
      <c:overlay val="0"/>
      <c:spPr>
        <a:noFill/>
        <a:ln>
          <a:noFill/>
        </a:ln>
        <a:effectLst/>
      </c:spPr>
      <c:txPr>
        <a:bodyPr rot="0" vert="horz"/>
        <a:lstStyle/>
        <a:p>
          <a:pPr>
            <a:defRPr sz="1000"/>
          </a:pPr>
          <a:endParaRPr lang="es-PE"/>
        </a:p>
      </c:txPr>
    </c:legend>
    <c:plotVisOnly val="1"/>
    <c:dispBlanksAs val="gap"/>
    <c:showDLblsOverMax val="0"/>
    <c:extLst/>
  </c:chart>
  <c:spPr>
    <a:solidFill>
      <a:schemeClr val="bg1"/>
    </a:solidFill>
    <a:ln w="9525" cap="flat" cmpd="sng" algn="ctr">
      <a:noFill/>
      <a:round/>
    </a:ln>
    <a:effectLst/>
  </c:spPr>
  <c:txPr>
    <a:bodyPr/>
    <a:lstStyle/>
    <a:p>
      <a:pPr>
        <a:defRPr sz="800" b="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984282614935855E-2"/>
          <c:y val="4.2388748623151916E-2"/>
          <c:w val="0.91902524885634318"/>
          <c:h val="0.64797481371284815"/>
        </c:manualLayout>
      </c:layout>
      <c:lineChart>
        <c:grouping val="standard"/>
        <c:varyColors val="0"/>
        <c:ser>
          <c:idx val="0"/>
          <c:order val="0"/>
          <c:tx>
            <c:strRef>
              <c:f>'Data Graf'!$D$62</c:f>
              <c:strCache>
                <c:ptCount val="1"/>
                <c:pt idx="0">
                  <c:v>Índice de Materiales</c:v>
                </c:pt>
              </c:strCache>
            </c:strRef>
          </c:tx>
          <c:spPr>
            <a:ln w="28575" cap="rnd">
              <a:solidFill>
                <a:schemeClr val="tx1"/>
              </a:solidFill>
              <a:prstDash val="solid"/>
              <a:round/>
            </a:ln>
            <a:effectLst/>
          </c:spPr>
          <c:marker>
            <c:symbol val="none"/>
          </c:marker>
          <c:cat>
            <c:strRef>
              <c:f>'Data Graf'!$AC$61:$AT$61</c:f>
              <c:strCache>
                <c:ptCount val="18"/>
                <c:pt idx="0">
                  <c:v>1Q21</c:v>
                </c:pt>
                <c:pt idx="1">
                  <c:v>2Q21</c:v>
                </c:pt>
                <c:pt idx="2">
                  <c:v>3Q21</c:v>
                </c:pt>
                <c:pt idx="3">
                  <c:v>4Q21</c:v>
                </c:pt>
                <c:pt idx="4">
                  <c:v>1Q22</c:v>
                </c:pt>
                <c:pt idx="5">
                  <c:v>2Q22</c:v>
                </c:pt>
                <c:pt idx="6">
                  <c:v>3Q22</c:v>
                </c:pt>
                <c:pt idx="7">
                  <c:v>4Q22</c:v>
                </c:pt>
                <c:pt idx="8">
                  <c:v>1Q23</c:v>
                </c:pt>
                <c:pt idx="9">
                  <c:v>2Q23</c:v>
                </c:pt>
                <c:pt idx="10">
                  <c:v>3Q23</c:v>
                </c:pt>
                <c:pt idx="11">
                  <c:v>4Q23</c:v>
                </c:pt>
                <c:pt idx="12">
                  <c:v>1Q24</c:v>
                </c:pt>
                <c:pt idx="13">
                  <c:v>2Q24</c:v>
                </c:pt>
                <c:pt idx="14">
                  <c:v>3Q24</c:v>
                </c:pt>
                <c:pt idx="15">
                  <c:v>4Q24</c:v>
                </c:pt>
                <c:pt idx="16">
                  <c:v>1Q25</c:v>
                </c:pt>
                <c:pt idx="17">
                  <c:v>2Q25</c:v>
                </c:pt>
              </c:strCache>
            </c:strRef>
          </c:cat>
          <c:val>
            <c:numRef>
              <c:f>'Data Graf'!$AC$62:$AT$62</c:f>
              <c:numCache>
                <c:formatCode>0.0%</c:formatCode>
                <c:ptCount val="18"/>
                <c:pt idx="0">
                  <c:v>7.6311505021702253E-2</c:v>
                </c:pt>
                <c:pt idx="1">
                  <c:v>9.9158323396336678E-2</c:v>
                </c:pt>
                <c:pt idx="2">
                  <c:v>0.12921180175906533</c:v>
                </c:pt>
                <c:pt idx="3">
                  <c:v>0.155656484706022</c:v>
                </c:pt>
                <c:pt idx="4">
                  <c:v>0.1494791682960106</c:v>
                </c:pt>
                <c:pt idx="5">
                  <c:v>0.14925275561172779</c:v>
                </c:pt>
                <c:pt idx="6">
                  <c:v>0.10774696249241611</c:v>
                </c:pt>
                <c:pt idx="7">
                  <c:v>6.0107717913743475E-2</c:v>
                </c:pt>
                <c:pt idx="8">
                  <c:v>4.2019016493351602E-2</c:v>
                </c:pt>
                <c:pt idx="9">
                  <c:v>5.047438812465721E-3</c:v>
                </c:pt>
                <c:pt idx="10">
                  <c:v>-1.1349569848883467E-2</c:v>
                </c:pt>
                <c:pt idx="11">
                  <c:v>-9.3159359405426967E-3</c:v>
                </c:pt>
                <c:pt idx="12">
                  <c:v>-2.1266362684932538E-2</c:v>
                </c:pt>
                <c:pt idx="13">
                  <c:v>-1.5044130314117665E-2</c:v>
                </c:pt>
                <c:pt idx="14">
                  <c:v>-3.9128367307531553E-3</c:v>
                </c:pt>
                <c:pt idx="15">
                  <c:v>-2.8542374638100831E-3</c:v>
                </c:pt>
                <c:pt idx="16">
                  <c:v>-9.7379835215911648E-3</c:v>
                </c:pt>
                <c:pt idx="17">
                  <c:v>-5.7333662967717913E-3</c:v>
                </c:pt>
              </c:numCache>
            </c:numRef>
          </c:val>
          <c:smooth val="0"/>
          <c:extLst>
            <c:ext xmlns:c16="http://schemas.microsoft.com/office/drawing/2014/chart" uri="{C3380CC4-5D6E-409C-BE32-E72D297353CC}">
              <c16:uniqueId val="{00000007-E5F4-457D-9D8A-69E69B837807}"/>
            </c:ext>
          </c:extLst>
        </c:ser>
        <c:ser>
          <c:idx val="1"/>
          <c:order val="1"/>
          <c:tx>
            <c:strRef>
              <c:f>'Data Graf'!$D$63</c:f>
              <c:strCache>
                <c:ptCount val="1"/>
                <c:pt idx="0">
                  <c:v>Acero</c:v>
                </c:pt>
              </c:strCache>
            </c:strRef>
          </c:tx>
          <c:spPr>
            <a:ln w="28575" cap="rnd">
              <a:solidFill>
                <a:srgbClr val="FFC000"/>
              </a:solidFill>
              <a:round/>
            </a:ln>
            <a:effectLst/>
          </c:spPr>
          <c:marker>
            <c:symbol val="none"/>
          </c:marker>
          <c:cat>
            <c:strRef>
              <c:f>'Data Graf'!$AC$61:$AT$61</c:f>
              <c:strCache>
                <c:ptCount val="18"/>
                <c:pt idx="0">
                  <c:v>1Q21</c:v>
                </c:pt>
                <c:pt idx="1">
                  <c:v>2Q21</c:v>
                </c:pt>
                <c:pt idx="2">
                  <c:v>3Q21</c:v>
                </c:pt>
                <c:pt idx="3">
                  <c:v>4Q21</c:v>
                </c:pt>
                <c:pt idx="4">
                  <c:v>1Q22</c:v>
                </c:pt>
                <c:pt idx="5">
                  <c:v>2Q22</c:v>
                </c:pt>
                <c:pt idx="6">
                  <c:v>3Q22</c:v>
                </c:pt>
                <c:pt idx="7">
                  <c:v>4Q22</c:v>
                </c:pt>
                <c:pt idx="8">
                  <c:v>1Q23</c:v>
                </c:pt>
                <c:pt idx="9">
                  <c:v>2Q23</c:v>
                </c:pt>
                <c:pt idx="10">
                  <c:v>3Q23</c:v>
                </c:pt>
                <c:pt idx="11">
                  <c:v>4Q23</c:v>
                </c:pt>
                <c:pt idx="12">
                  <c:v>1Q24</c:v>
                </c:pt>
                <c:pt idx="13">
                  <c:v>2Q24</c:v>
                </c:pt>
                <c:pt idx="14">
                  <c:v>3Q24</c:v>
                </c:pt>
                <c:pt idx="15">
                  <c:v>4Q24</c:v>
                </c:pt>
                <c:pt idx="16">
                  <c:v>1Q25</c:v>
                </c:pt>
                <c:pt idx="17">
                  <c:v>2Q25</c:v>
                </c:pt>
              </c:strCache>
            </c:strRef>
          </c:cat>
          <c:val>
            <c:numRef>
              <c:f>'Data Graf'!$AC$63:$AT$63</c:f>
              <c:numCache>
                <c:formatCode>0.0%</c:formatCode>
                <c:ptCount val="18"/>
                <c:pt idx="0">
                  <c:v>0.2918335651923627</c:v>
                </c:pt>
                <c:pt idx="1">
                  <c:v>0.40899256133323836</c:v>
                </c:pt>
                <c:pt idx="2">
                  <c:v>0.41979950596242332</c:v>
                </c:pt>
                <c:pt idx="3">
                  <c:v>0.34143870874893456</c:v>
                </c:pt>
                <c:pt idx="4">
                  <c:v>0.12639455245513198</c:v>
                </c:pt>
                <c:pt idx="5">
                  <c:v>0.12779543930673731</c:v>
                </c:pt>
                <c:pt idx="6">
                  <c:v>7.1616283691164462E-2</c:v>
                </c:pt>
                <c:pt idx="7">
                  <c:v>5.2823018234184893E-2</c:v>
                </c:pt>
                <c:pt idx="8">
                  <c:v>7.8521345138286458E-2</c:v>
                </c:pt>
                <c:pt idx="9">
                  <c:v>-3.4296827820059383E-2</c:v>
                </c:pt>
                <c:pt idx="10">
                  <c:v>-8.196808168424552E-2</c:v>
                </c:pt>
                <c:pt idx="11">
                  <c:v>-2.4101650607391556E-2</c:v>
                </c:pt>
                <c:pt idx="12">
                  <c:v>7.6283523293889655E-3</c:v>
                </c:pt>
                <c:pt idx="13">
                  <c:v>-2.1162880575478216E-2</c:v>
                </c:pt>
                <c:pt idx="14">
                  <c:v>4.4330071152371531E-2</c:v>
                </c:pt>
                <c:pt idx="15">
                  <c:v>2.4797288342523593E-2</c:v>
                </c:pt>
                <c:pt idx="16">
                  <c:v>-3.5467877558372218E-2</c:v>
                </c:pt>
                <c:pt idx="17">
                  <c:v>-1.8358617022542711E-2</c:v>
                </c:pt>
              </c:numCache>
            </c:numRef>
          </c:val>
          <c:smooth val="0"/>
          <c:extLst>
            <c:ext xmlns:c16="http://schemas.microsoft.com/office/drawing/2014/chart" uri="{C3380CC4-5D6E-409C-BE32-E72D297353CC}">
              <c16:uniqueId val="{00000009-E5F4-457D-9D8A-69E69B837807}"/>
            </c:ext>
          </c:extLst>
        </c:ser>
        <c:ser>
          <c:idx val="2"/>
          <c:order val="2"/>
          <c:tx>
            <c:strRef>
              <c:f>'Data Graf'!$D$64</c:f>
              <c:strCache>
                <c:ptCount val="1"/>
                <c:pt idx="0">
                  <c:v>Ladrillos</c:v>
                </c:pt>
              </c:strCache>
            </c:strRef>
          </c:tx>
          <c:spPr>
            <a:ln w="28575" cap="rnd">
              <a:solidFill>
                <a:srgbClr val="C00000"/>
              </a:solidFill>
              <a:round/>
            </a:ln>
            <a:effectLst/>
          </c:spPr>
          <c:marker>
            <c:symbol val="none"/>
          </c:marker>
          <c:cat>
            <c:strRef>
              <c:f>'Data Graf'!$AC$61:$AT$61</c:f>
              <c:strCache>
                <c:ptCount val="18"/>
                <c:pt idx="0">
                  <c:v>1Q21</c:v>
                </c:pt>
                <c:pt idx="1">
                  <c:v>2Q21</c:v>
                </c:pt>
                <c:pt idx="2">
                  <c:v>3Q21</c:v>
                </c:pt>
                <c:pt idx="3">
                  <c:v>4Q21</c:v>
                </c:pt>
                <c:pt idx="4">
                  <c:v>1Q22</c:v>
                </c:pt>
                <c:pt idx="5">
                  <c:v>2Q22</c:v>
                </c:pt>
                <c:pt idx="6">
                  <c:v>3Q22</c:v>
                </c:pt>
                <c:pt idx="7">
                  <c:v>4Q22</c:v>
                </c:pt>
                <c:pt idx="8">
                  <c:v>1Q23</c:v>
                </c:pt>
                <c:pt idx="9">
                  <c:v>2Q23</c:v>
                </c:pt>
                <c:pt idx="10">
                  <c:v>3Q23</c:v>
                </c:pt>
                <c:pt idx="11">
                  <c:v>4Q23</c:v>
                </c:pt>
                <c:pt idx="12">
                  <c:v>1Q24</c:v>
                </c:pt>
                <c:pt idx="13">
                  <c:v>2Q24</c:v>
                </c:pt>
                <c:pt idx="14">
                  <c:v>3Q24</c:v>
                </c:pt>
                <c:pt idx="15">
                  <c:v>4Q24</c:v>
                </c:pt>
                <c:pt idx="16">
                  <c:v>1Q25</c:v>
                </c:pt>
                <c:pt idx="17">
                  <c:v>2Q25</c:v>
                </c:pt>
              </c:strCache>
            </c:strRef>
          </c:cat>
          <c:val>
            <c:numRef>
              <c:f>'Data Graf'!$AC$64:$AT$64</c:f>
              <c:numCache>
                <c:formatCode>0.0%</c:formatCode>
                <c:ptCount val="18"/>
                <c:pt idx="0">
                  <c:v>0.22036271479217362</c:v>
                </c:pt>
                <c:pt idx="1">
                  <c:v>0.22174418297546428</c:v>
                </c:pt>
                <c:pt idx="2">
                  <c:v>0.16425469063410336</c:v>
                </c:pt>
                <c:pt idx="3">
                  <c:v>0.10166263591650737</c:v>
                </c:pt>
                <c:pt idx="4">
                  <c:v>3.8123126668967666E-2</c:v>
                </c:pt>
                <c:pt idx="5">
                  <c:v>2.876419456580237E-2</c:v>
                </c:pt>
                <c:pt idx="6">
                  <c:v>1.638098545666411E-2</c:v>
                </c:pt>
                <c:pt idx="7">
                  <c:v>-1.1430218512457735E-2</c:v>
                </c:pt>
                <c:pt idx="8">
                  <c:v>-3.0269666428919817E-2</c:v>
                </c:pt>
                <c:pt idx="9">
                  <c:v>-3.6185195894052335E-2</c:v>
                </c:pt>
                <c:pt idx="10">
                  <c:v>-4.0409980677140189E-2</c:v>
                </c:pt>
                <c:pt idx="11">
                  <c:v>-3.9191182393873647E-2</c:v>
                </c:pt>
                <c:pt idx="12">
                  <c:v>-3.5551032339789623E-2</c:v>
                </c:pt>
                <c:pt idx="13">
                  <c:v>-4.5930842354605317E-2</c:v>
                </c:pt>
                <c:pt idx="14">
                  <c:v>-4.9029662644255567E-2</c:v>
                </c:pt>
                <c:pt idx="15">
                  <c:v>-3.4965320337981942E-2</c:v>
                </c:pt>
                <c:pt idx="16">
                  <c:v>-2.2770696704288884E-2</c:v>
                </c:pt>
                <c:pt idx="17">
                  <c:v>2.1792748750399937E-3</c:v>
                </c:pt>
              </c:numCache>
            </c:numRef>
          </c:val>
          <c:smooth val="0"/>
          <c:extLst>
            <c:ext xmlns:c16="http://schemas.microsoft.com/office/drawing/2014/chart" uri="{C3380CC4-5D6E-409C-BE32-E72D297353CC}">
              <c16:uniqueId val="{0000000B-E5F4-457D-9D8A-69E69B837807}"/>
            </c:ext>
          </c:extLst>
        </c:ser>
        <c:ser>
          <c:idx val="3"/>
          <c:order val="3"/>
          <c:tx>
            <c:strRef>
              <c:f>'Data Graf'!$D$65</c:f>
              <c:strCache>
                <c:ptCount val="1"/>
                <c:pt idx="0">
                  <c:v>Cemento</c:v>
                </c:pt>
              </c:strCache>
            </c:strRef>
          </c:tx>
          <c:spPr>
            <a:ln w="28575" cap="rnd">
              <a:solidFill>
                <a:schemeClr val="tx1">
                  <a:lumMod val="50000"/>
                  <a:lumOff val="50000"/>
                </a:schemeClr>
              </a:solidFill>
              <a:round/>
            </a:ln>
            <a:effectLst/>
          </c:spPr>
          <c:marker>
            <c:symbol val="none"/>
          </c:marker>
          <c:cat>
            <c:strRef>
              <c:f>'Data Graf'!$AC$61:$AT$61</c:f>
              <c:strCache>
                <c:ptCount val="18"/>
                <c:pt idx="0">
                  <c:v>1Q21</c:v>
                </c:pt>
                <c:pt idx="1">
                  <c:v>2Q21</c:v>
                </c:pt>
                <c:pt idx="2">
                  <c:v>3Q21</c:v>
                </c:pt>
                <c:pt idx="3">
                  <c:v>4Q21</c:v>
                </c:pt>
                <c:pt idx="4">
                  <c:v>1Q22</c:v>
                </c:pt>
                <c:pt idx="5">
                  <c:v>2Q22</c:v>
                </c:pt>
                <c:pt idx="6">
                  <c:v>3Q22</c:v>
                </c:pt>
                <c:pt idx="7">
                  <c:v>4Q22</c:v>
                </c:pt>
                <c:pt idx="8">
                  <c:v>1Q23</c:v>
                </c:pt>
                <c:pt idx="9">
                  <c:v>2Q23</c:v>
                </c:pt>
                <c:pt idx="10">
                  <c:v>3Q23</c:v>
                </c:pt>
                <c:pt idx="11">
                  <c:v>4Q23</c:v>
                </c:pt>
                <c:pt idx="12">
                  <c:v>1Q24</c:v>
                </c:pt>
                <c:pt idx="13">
                  <c:v>2Q24</c:v>
                </c:pt>
                <c:pt idx="14">
                  <c:v>3Q24</c:v>
                </c:pt>
                <c:pt idx="15">
                  <c:v>4Q24</c:v>
                </c:pt>
                <c:pt idx="16">
                  <c:v>1Q25</c:v>
                </c:pt>
                <c:pt idx="17">
                  <c:v>2Q25</c:v>
                </c:pt>
              </c:strCache>
            </c:strRef>
          </c:cat>
          <c:val>
            <c:numRef>
              <c:f>'Data Graf'!$AC$65:$AT$65</c:f>
              <c:numCache>
                <c:formatCode>0.0%</c:formatCode>
                <c:ptCount val="18"/>
                <c:pt idx="0">
                  <c:v>-2.3816694272951189E-3</c:v>
                </c:pt>
                <c:pt idx="1">
                  <c:v>5.044421020932166E-4</c:v>
                </c:pt>
                <c:pt idx="2">
                  <c:v>1.0407692346448005E-2</c:v>
                </c:pt>
                <c:pt idx="3">
                  <c:v>5.3028571717169237E-2</c:v>
                </c:pt>
                <c:pt idx="4">
                  <c:v>8.686048939526203E-2</c:v>
                </c:pt>
                <c:pt idx="5">
                  <c:v>0.11718728443464488</c:v>
                </c:pt>
                <c:pt idx="6">
                  <c:v>0.1532344261682006</c:v>
                </c:pt>
                <c:pt idx="7">
                  <c:v>0.12188041812648831</c:v>
                </c:pt>
                <c:pt idx="8">
                  <c:v>0.12873374857362374</c:v>
                </c:pt>
                <c:pt idx="9">
                  <c:v>0.10214446572469726</c:v>
                </c:pt>
                <c:pt idx="10">
                  <c:v>6.3287119202977804E-2</c:v>
                </c:pt>
                <c:pt idx="11">
                  <c:v>5.2732203109052023E-2</c:v>
                </c:pt>
                <c:pt idx="12">
                  <c:v>1.5180752044982482E-2</c:v>
                </c:pt>
                <c:pt idx="13">
                  <c:v>3.5306556495379837E-2</c:v>
                </c:pt>
                <c:pt idx="14">
                  <c:v>4.8682547244139007E-2</c:v>
                </c:pt>
                <c:pt idx="15">
                  <c:v>3.9704652580781374E-2</c:v>
                </c:pt>
                <c:pt idx="16">
                  <c:v>3.1430533672686112E-2</c:v>
                </c:pt>
                <c:pt idx="17">
                  <c:v>5.2882411162469278E-3</c:v>
                </c:pt>
              </c:numCache>
            </c:numRef>
          </c:val>
          <c:smooth val="0"/>
          <c:extLst>
            <c:ext xmlns:c16="http://schemas.microsoft.com/office/drawing/2014/chart" uri="{C3380CC4-5D6E-409C-BE32-E72D297353CC}">
              <c16:uniqueId val="{0000000D-E5F4-457D-9D8A-69E69B837807}"/>
            </c:ext>
          </c:extLst>
        </c:ser>
        <c:ser>
          <c:idx val="4"/>
          <c:order val="4"/>
          <c:tx>
            <c:strRef>
              <c:f>'Data Graf'!$D$66</c:f>
              <c:strCache>
                <c:ptCount val="1"/>
                <c:pt idx="0">
                  <c:v>Loseta</c:v>
                </c:pt>
              </c:strCache>
            </c:strRef>
          </c:tx>
          <c:spPr>
            <a:ln w="28575" cap="rnd">
              <a:solidFill>
                <a:srgbClr val="FFD9FF"/>
              </a:solidFill>
              <a:round/>
            </a:ln>
            <a:effectLst/>
          </c:spPr>
          <c:marker>
            <c:symbol val="none"/>
          </c:marker>
          <c:cat>
            <c:strRef>
              <c:f>'Data Graf'!$AC$61:$AT$61</c:f>
              <c:strCache>
                <c:ptCount val="18"/>
                <c:pt idx="0">
                  <c:v>1Q21</c:v>
                </c:pt>
                <c:pt idx="1">
                  <c:v>2Q21</c:v>
                </c:pt>
                <c:pt idx="2">
                  <c:v>3Q21</c:v>
                </c:pt>
                <c:pt idx="3">
                  <c:v>4Q21</c:v>
                </c:pt>
                <c:pt idx="4">
                  <c:v>1Q22</c:v>
                </c:pt>
                <c:pt idx="5">
                  <c:v>2Q22</c:v>
                </c:pt>
                <c:pt idx="6">
                  <c:v>3Q22</c:v>
                </c:pt>
                <c:pt idx="7">
                  <c:v>4Q22</c:v>
                </c:pt>
                <c:pt idx="8">
                  <c:v>1Q23</c:v>
                </c:pt>
                <c:pt idx="9">
                  <c:v>2Q23</c:v>
                </c:pt>
                <c:pt idx="10">
                  <c:v>3Q23</c:v>
                </c:pt>
                <c:pt idx="11">
                  <c:v>4Q23</c:v>
                </c:pt>
                <c:pt idx="12">
                  <c:v>1Q24</c:v>
                </c:pt>
                <c:pt idx="13">
                  <c:v>2Q24</c:v>
                </c:pt>
                <c:pt idx="14">
                  <c:v>3Q24</c:v>
                </c:pt>
                <c:pt idx="15">
                  <c:v>4Q24</c:v>
                </c:pt>
                <c:pt idx="16">
                  <c:v>1Q25</c:v>
                </c:pt>
                <c:pt idx="17">
                  <c:v>2Q25</c:v>
                </c:pt>
              </c:strCache>
            </c:strRef>
          </c:cat>
          <c:val>
            <c:numRef>
              <c:f>'Data Graf'!$AC$66:$AT$66</c:f>
              <c:numCache>
                <c:formatCode>0.0%</c:formatCode>
                <c:ptCount val="18"/>
                <c:pt idx="0">
                  <c:v>1.084171101912057E-2</c:v>
                </c:pt>
                <c:pt idx="1">
                  <c:v>1.9321155797681788E-2</c:v>
                </c:pt>
                <c:pt idx="2">
                  <c:v>2.1325029349807956E-2</c:v>
                </c:pt>
                <c:pt idx="3">
                  <c:v>3.5537753678135831E-2</c:v>
                </c:pt>
                <c:pt idx="4">
                  <c:v>5.010047859541511E-2</c:v>
                </c:pt>
                <c:pt idx="5">
                  <c:v>5.8364662885288077E-2</c:v>
                </c:pt>
                <c:pt idx="6">
                  <c:v>4.3875882286763312E-2</c:v>
                </c:pt>
                <c:pt idx="7">
                  <c:v>3.4021736866308938E-2</c:v>
                </c:pt>
                <c:pt idx="8">
                  <c:v>3.1834062509836114E-2</c:v>
                </c:pt>
                <c:pt idx="9">
                  <c:v>3.4067913038635211E-2</c:v>
                </c:pt>
                <c:pt idx="10">
                  <c:v>5.6346849808897037E-2</c:v>
                </c:pt>
                <c:pt idx="11">
                  <c:v>4.0318656695602639E-2</c:v>
                </c:pt>
                <c:pt idx="12">
                  <c:v>3.2406108155595525E-2</c:v>
                </c:pt>
                <c:pt idx="13">
                  <c:v>1.2035141896178159E-2</c:v>
                </c:pt>
                <c:pt idx="14">
                  <c:v>1.0690427114352641E-3</c:v>
                </c:pt>
                <c:pt idx="15">
                  <c:v>6.9456753749517208E-3</c:v>
                </c:pt>
                <c:pt idx="16">
                  <c:v>-4.1069885285005547E-4</c:v>
                </c:pt>
                <c:pt idx="17">
                  <c:v>-2.1672925105703511E-3</c:v>
                </c:pt>
              </c:numCache>
            </c:numRef>
          </c:val>
          <c:smooth val="0"/>
          <c:extLst>
            <c:ext xmlns:c16="http://schemas.microsoft.com/office/drawing/2014/chart" uri="{C3380CC4-5D6E-409C-BE32-E72D297353CC}">
              <c16:uniqueId val="{0000000F-E5F4-457D-9D8A-69E69B837807}"/>
            </c:ext>
          </c:extLst>
        </c:ser>
        <c:ser>
          <c:idx val="5"/>
          <c:order val="5"/>
          <c:tx>
            <c:strRef>
              <c:f>'Data Graf'!$D$67</c:f>
              <c:strCache>
                <c:ptCount val="1"/>
                <c:pt idx="0">
                  <c:v>Mano de obra</c:v>
                </c:pt>
              </c:strCache>
            </c:strRef>
          </c:tx>
          <c:spPr>
            <a:ln w="28575" cap="rnd">
              <a:solidFill>
                <a:schemeClr val="bg1">
                  <a:lumMod val="75000"/>
                </a:schemeClr>
              </a:solidFill>
              <a:round/>
            </a:ln>
            <a:effectLst/>
          </c:spPr>
          <c:marker>
            <c:symbol val="none"/>
          </c:marker>
          <c:cat>
            <c:strRef>
              <c:f>'Data Graf'!$AC$61:$AT$61</c:f>
              <c:strCache>
                <c:ptCount val="18"/>
                <c:pt idx="0">
                  <c:v>1Q21</c:v>
                </c:pt>
                <c:pt idx="1">
                  <c:v>2Q21</c:v>
                </c:pt>
                <c:pt idx="2">
                  <c:v>3Q21</c:v>
                </c:pt>
                <c:pt idx="3">
                  <c:v>4Q21</c:v>
                </c:pt>
                <c:pt idx="4">
                  <c:v>1Q22</c:v>
                </c:pt>
                <c:pt idx="5">
                  <c:v>2Q22</c:v>
                </c:pt>
                <c:pt idx="6">
                  <c:v>3Q22</c:v>
                </c:pt>
                <c:pt idx="7">
                  <c:v>4Q22</c:v>
                </c:pt>
                <c:pt idx="8">
                  <c:v>1Q23</c:v>
                </c:pt>
                <c:pt idx="9">
                  <c:v>2Q23</c:v>
                </c:pt>
                <c:pt idx="10">
                  <c:v>3Q23</c:v>
                </c:pt>
                <c:pt idx="11">
                  <c:v>4Q23</c:v>
                </c:pt>
                <c:pt idx="12">
                  <c:v>1Q24</c:v>
                </c:pt>
                <c:pt idx="13">
                  <c:v>2Q24</c:v>
                </c:pt>
                <c:pt idx="14">
                  <c:v>3Q24</c:v>
                </c:pt>
                <c:pt idx="15">
                  <c:v>4Q24</c:v>
                </c:pt>
                <c:pt idx="16">
                  <c:v>1Q25</c:v>
                </c:pt>
                <c:pt idx="17">
                  <c:v>2Q25</c:v>
                </c:pt>
              </c:strCache>
            </c:strRef>
          </c:cat>
          <c:val>
            <c:numRef>
              <c:f>'Data Graf'!$AC$67:$AT$67</c:f>
              <c:numCache>
                <c:formatCode>0.0%</c:formatCode>
                <c:ptCount val="18"/>
                <c:pt idx="0">
                  <c:v>2.1839061920353453E-2</c:v>
                </c:pt>
                <c:pt idx="1">
                  <c:v>1.4800813724390904E-2</c:v>
                </c:pt>
                <c:pt idx="2">
                  <c:v>1.1550190396435234E-2</c:v>
                </c:pt>
                <c:pt idx="3">
                  <c:v>3.2628102829875605E-2</c:v>
                </c:pt>
                <c:pt idx="4">
                  <c:v>2.6691711521159345E-2</c:v>
                </c:pt>
                <c:pt idx="5">
                  <c:v>5.3872744779252857E-2</c:v>
                </c:pt>
                <c:pt idx="6">
                  <c:v>9.6688534832864992E-2</c:v>
                </c:pt>
                <c:pt idx="7">
                  <c:v>7.430302659362864E-2</c:v>
                </c:pt>
                <c:pt idx="8">
                  <c:v>8.3543447512453239E-2</c:v>
                </c:pt>
                <c:pt idx="9">
                  <c:v>7.2486994378376357E-2</c:v>
                </c:pt>
                <c:pt idx="10">
                  <c:v>5.2001139438826449E-2</c:v>
                </c:pt>
                <c:pt idx="11">
                  <c:v>5.2001139438826449E-2</c:v>
                </c:pt>
                <c:pt idx="12">
                  <c:v>5.3364170379408993E-2</c:v>
                </c:pt>
                <c:pt idx="13">
                  <c:v>4.6262632845631479E-2</c:v>
                </c:pt>
                <c:pt idx="14">
                  <c:v>3.2710090575540418E-2</c:v>
                </c:pt>
                <c:pt idx="15">
                  <c:v>3.2710090575540418E-2</c:v>
                </c:pt>
                <c:pt idx="16">
                  <c:v>2.8448659060601456E-2</c:v>
                </c:pt>
                <c:pt idx="17">
                  <c:v>2.0973949411581483E-2</c:v>
                </c:pt>
              </c:numCache>
            </c:numRef>
          </c:val>
          <c:smooth val="0"/>
          <c:extLst>
            <c:ext xmlns:c16="http://schemas.microsoft.com/office/drawing/2014/chart" uri="{C3380CC4-5D6E-409C-BE32-E72D297353CC}">
              <c16:uniqueId val="{00000011-E5F4-457D-9D8A-69E69B837807}"/>
            </c:ext>
          </c:extLst>
        </c:ser>
        <c:dLbls>
          <c:showLegendKey val="0"/>
          <c:showVal val="0"/>
          <c:showCatName val="0"/>
          <c:showSerName val="0"/>
          <c:showPercent val="0"/>
          <c:showBubbleSize val="0"/>
        </c:dLbls>
        <c:smooth val="0"/>
        <c:axId val="1193861600"/>
        <c:axId val="42905183"/>
      </c:lineChart>
      <c:catAx>
        <c:axId val="119386160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42905183"/>
        <c:crosses val="autoZero"/>
        <c:auto val="1"/>
        <c:lblAlgn val="ctr"/>
        <c:lblOffset val="100"/>
        <c:noMultiLvlLbl val="0"/>
      </c:catAx>
      <c:valAx>
        <c:axId val="42905183"/>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93861600"/>
        <c:crosses val="autoZero"/>
        <c:crossBetween val="between"/>
      </c:valAx>
    </c:plotArea>
    <c:legend>
      <c:legendPos val="b"/>
      <c:layout>
        <c:manualLayout>
          <c:xMode val="edge"/>
          <c:yMode val="edge"/>
          <c:x val="5.4439071264080055E-2"/>
          <c:y val="0.84242778406083096"/>
          <c:w val="0.89880382819158633"/>
          <c:h val="0.13416054568240565"/>
        </c:manualLayout>
      </c:layout>
      <c:overlay val="0"/>
      <c:txPr>
        <a:bodyPr/>
        <a:lstStyle/>
        <a:p>
          <a:pPr>
            <a:defRPr sz="1000"/>
          </a:pPr>
          <a:endParaRPr lang="es-PE"/>
        </a:p>
      </c:txPr>
    </c:legend>
    <c:plotVisOnly val="1"/>
    <c:dispBlanksAs val="gap"/>
    <c:showDLblsOverMax val="0"/>
    <c:extLst/>
  </c:chart>
  <c:spPr>
    <a:solidFill>
      <a:schemeClr val="bg1"/>
    </a:solidFill>
    <a:ln w="9525" cap="flat" cmpd="sng" algn="ctr">
      <a:noFill/>
      <a:round/>
    </a:ln>
    <a:effectLst/>
  </c:spPr>
  <c:txPr>
    <a:bodyPr/>
    <a:lstStyle/>
    <a:p>
      <a:pPr>
        <a:defRPr sz="11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58690476190477"/>
          <c:y val="5.5436507936507937E-2"/>
          <c:w val="0.86969484126984131"/>
          <c:h val="0.56754285714285713"/>
        </c:manualLayout>
      </c:layout>
      <c:lineChart>
        <c:grouping val="standard"/>
        <c:varyColors val="0"/>
        <c:ser>
          <c:idx val="0"/>
          <c:order val="0"/>
          <c:tx>
            <c:strRef>
              <c:f>'Data Graf'!$D$72</c:f>
              <c:strCache>
                <c:ptCount val="1"/>
                <c:pt idx="0">
                  <c:v>Índice Big Data de inversión</c:v>
                </c:pt>
              </c:strCache>
            </c:strRef>
          </c:tx>
          <c:spPr>
            <a:ln w="28575" cap="rnd">
              <a:solidFill>
                <a:srgbClr val="0070C0"/>
              </a:solidFill>
              <a:round/>
            </a:ln>
            <a:effectLst/>
          </c:spPr>
          <c:marker>
            <c:symbol val="none"/>
          </c:marker>
          <c:cat>
            <c:strRef>
              <c:f>'Data Graf'!$AG$71:$AT$71</c:f>
              <c:strCache>
                <c:ptCount val="14"/>
                <c:pt idx="0">
                  <c:v>1Q22</c:v>
                </c:pt>
                <c:pt idx="1">
                  <c:v>2Q22</c:v>
                </c:pt>
                <c:pt idx="2">
                  <c:v>3Q22</c:v>
                </c:pt>
                <c:pt idx="3">
                  <c:v>4Q22</c:v>
                </c:pt>
                <c:pt idx="4">
                  <c:v>1Q23</c:v>
                </c:pt>
                <c:pt idx="5">
                  <c:v>2Q23</c:v>
                </c:pt>
                <c:pt idx="6">
                  <c:v>3Q23</c:v>
                </c:pt>
                <c:pt idx="7">
                  <c:v>4Q23</c:v>
                </c:pt>
                <c:pt idx="8">
                  <c:v>1Q24</c:v>
                </c:pt>
                <c:pt idx="9">
                  <c:v>2Q24</c:v>
                </c:pt>
                <c:pt idx="10">
                  <c:v>3Q24</c:v>
                </c:pt>
                <c:pt idx="11">
                  <c:v>4Q24</c:v>
                </c:pt>
                <c:pt idx="12">
                  <c:v>1Q25</c:v>
                </c:pt>
                <c:pt idx="13">
                  <c:v>2Q25</c:v>
                </c:pt>
              </c:strCache>
            </c:strRef>
          </c:cat>
          <c:val>
            <c:numRef>
              <c:f>'Data Graf'!$AG$72:$AT$72</c:f>
              <c:numCache>
                <c:formatCode>0%</c:formatCode>
                <c:ptCount val="14"/>
                <c:pt idx="0">
                  <c:v>-5.0666666666666665E-2</c:v>
                </c:pt>
                <c:pt idx="1">
                  <c:v>-3.2333333333333332E-2</c:v>
                </c:pt>
                <c:pt idx="2">
                  <c:v>3.9666666666666663E-2</c:v>
                </c:pt>
                <c:pt idx="3">
                  <c:v>2.2000000000000002E-2</c:v>
                </c:pt>
                <c:pt idx="4">
                  <c:v>-3.4999999999999996E-2</c:v>
                </c:pt>
                <c:pt idx="5">
                  <c:v>3.266666666666667E-2</c:v>
                </c:pt>
                <c:pt idx="6">
                  <c:v>-1.6666666666666666E-2</c:v>
                </c:pt>
                <c:pt idx="7">
                  <c:v>6.2666666666666662E-2</c:v>
                </c:pt>
                <c:pt idx="8">
                  <c:v>0.16900000000000001</c:v>
                </c:pt>
                <c:pt idx="9">
                  <c:v>-1.0000000000000004E-2</c:v>
                </c:pt>
                <c:pt idx="10">
                  <c:v>-5.5E-2</c:v>
                </c:pt>
                <c:pt idx="11">
                  <c:v>-6.9000000000000006E-2</c:v>
                </c:pt>
                <c:pt idx="12">
                  <c:v>0</c:v>
                </c:pt>
                <c:pt idx="13">
                  <c:v>0</c:v>
                </c:pt>
              </c:numCache>
            </c:numRef>
          </c:val>
          <c:smooth val="0"/>
          <c:extLst>
            <c:ext xmlns:c16="http://schemas.microsoft.com/office/drawing/2014/chart" uri="{C3380CC4-5D6E-409C-BE32-E72D297353CC}">
              <c16:uniqueId val="{00000006-39B2-4397-AA9F-AF3456BACD7C}"/>
            </c:ext>
          </c:extLst>
        </c:ser>
        <c:ser>
          <c:idx val="1"/>
          <c:order val="1"/>
          <c:tx>
            <c:strRef>
              <c:f>'Data Graf'!$D$73</c:f>
              <c:strCache>
                <c:ptCount val="1"/>
                <c:pt idx="0">
                  <c:v>Inversión Bruta Fija - Público</c:v>
                </c:pt>
              </c:strCache>
            </c:strRef>
          </c:tx>
          <c:spPr>
            <a:ln w="28575" cap="rnd">
              <a:solidFill>
                <a:srgbClr val="C5E8FD"/>
              </a:solidFill>
              <a:round/>
            </a:ln>
            <a:effectLst/>
          </c:spPr>
          <c:marker>
            <c:symbol val="none"/>
          </c:marker>
          <c:cat>
            <c:strRef>
              <c:f>'Data Graf'!$AG$71:$AT$71</c:f>
              <c:strCache>
                <c:ptCount val="14"/>
                <c:pt idx="0">
                  <c:v>1Q22</c:v>
                </c:pt>
                <c:pt idx="1">
                  <c:v>2Q22</c:v>
                </c:pt>
                <c:pt idx="2">
                  <c:v>3Q22</c:v>
                </c:pt>
                <c:pt idx="3">
                  <c:v>4Q22</c:v>
                </c:pt>
                <c:pt idx="4">
                  <c:v>1Q23</c:v>
                </c:pt>
                <c:pt idx="5">
                  <c:v>2Q23</c:v>
                </c:pt>
                <c:pt idx="6">
                  <c:v>3Q23</c:v>
                </c:pt>
                <c:pt idx="7">
                  <c:v>4Q23</c:v>
                </c:pt>
                <c:pt idx="8">
                  <c:v>1Q24</c:v>
                </c:pt>
                <c:pt idx="9">
                  <c:v>2Q24</c:v>
                </c:pt>
                <c:pt idx="10">
                  <c:v>3Q24</c:v>
                </c:pt>
                <c:pt idx="11">
                  <c:v>4Q24</c:v>
                </c:pt>
                <c:pt idx="12">
                  <c:v>1Q25</c:v>
                </c:pt>
                <c:pt idx="13">
                  <c:v>2Q25</c:v>
                </c:pt>
              </c:strCache>
            </c:strRef>
          </c:cat>
          <c:val>
            <c:numRef>
              <c:f>'Data Graf'!$AG$73:$AT$73</c:f>
              <c:numCache>
                <c:formatCode>0%</c:formatCode>
                <c:ptCount val="14"/>
                <c:pt idx="0">
                  <c:v>-0.12414713734796806</c:v>
                </c:pt>
                <c:pt idx="1">
                  <c:v>1.1405445180279658E-2</c:v>
                </c:pt>
                <c:pt idx="2">
                  <c:v>0.1436386370740857</c:v>
                </c:pt>
                <c:pt idx="3">
                  <c:v>0.23745141118810209</c:v>
                </c:pt>
                <c:pt idx="4">
                  <c:v>-1.2701100762066063E-2</c:v>
                </c:pt>
                <c:pt idx="5">
                  <c:v>2.9222747665817794E-2</c:v>
                </c:pt>
                <c:pt idx="6">
                  <c:v>-5.3983873172065128E-2</c:v>
                </c:pt>
                <c:pt idx="7">
                  <c:v>6.8970226714012595E-2</c:v>
                </c:pt>
                <c:pt idx="8">
                  <c:v>0</c:v>
                </c:pt>
                <c:pt idx="9">
                  <c:v>0</c:v>
                </c:pt>
                <c:pt idx="10">
                  <c:v>0</c:v>
                </c:pt>
                <c:pt idx="11">
                  <c:v>0</c:v>
                </c:pt>
                <c:pt idx="12">
                  <c:v>0</c:v>
                </c:pt>
                <c:pt idx="13">
                  <c:v>0</c:v>
                </c:pt>
              </c:numCache>
            </c:numRef>
          </c:val>
          <c:smooth val="0"/>
          <c:extLst xmlns:c15="http://schemas.microsoft.com/office/drawing/2012/chart">
            <c:ext xmlns:c16="http://schemas.microsoft.com/office/drawing/2014/chart" uri="{C3380CC4-5D6E-409C-BE32-E72D297353CC}">
              <c16:uniqueId val="{00000008-39B2-4397-AA9F-AF3456BACD7C}"/>
            </c:ext>
          </c:extLst>
        </c:ser>
        <c:ser>
          <c:idx val="2"/>
          <c:order val="2"/>
          <c:tx>
            <c:strRef>
              <c:f>'Data Graf'!$D$74</c:f>
              <c:strCache>
                <c:ptCount val="1"/>
                <c:pt idx="0">
                  <c:v>Inversión Bruta Fija - Privado</c:v>
                </c:pt>
              </c:strCache>
            </c:strRef>
          </c:tx>
          <c:spPr>
            <a:ln w="28575" cap="rnd">
              <a:solidFill>
                <a:schemeClr val="accent6">
                  <a:lumMod val="75000"/>
                </a:schemeClr>
              </a:solidFill>
              <a:round/>
            </a:ln>
            <a:effectLst/>
          </c:spPr>
          <c:marker>
            <c:symbol val="none"/>
          </c:marker>
          <c:cat>
            <c:strRef>
              <c:f>'Data Graf'!$AG$71:$AT$71</c:f>
              <c:strCache>
                <c:ptCount val="14"/>
                <c:pt idx="0">
                  <c:v>1Q22</c:v>
                </c:pt>
                <c:pt idx="1">
                  <c:v>2Q22</c:v>
                </c:pt>
                <c:pt idx="2">
                  <c:v>3Q22</c:v>
                </c:pt>
                <c:pt idx="3">
                  <c:v>4Q22</c:v>
                </c:pt>
                <c:pt idx="4">
                  <c:v>1Q23</c:v>
                </c:pt>
                <c:pt idx="5">
                  <c:v>2Q23</c:v>
                </c:pt>
                <c:pt idx="6">
                  <c:v>3Q23</c:v>
                </c:pt>
                <c:pt idx="7">
                  <c:v>4Q23</c:v>
                </c:pt>
                <c:pt idx="8">
                  <c:v>1Q24</c:v>
                </c:pt>
                <c:pt idx="9">
                  <c:v>2Q24</c:v>
                </c:pt>
                <c:pt idx="10">
                  <c:v>3Q24</c:v>
                </c:pt>
                <c:pt idx="11">
                  <c:v>4Q24</c:v>
                </c:pt>
                <c:pt idx="12">
                  <c:v>1Q25</c:v>
                </c:pt>
                <c:pt idx="13">
                  <c:v>2Q25</c:v>
                </c:pt>
              </c:strCache>
            </c:strRef>
          </c:cat>
          <c:val>
            <c:numRef>
              <c:f>'Data Graf'!$AG$74:$AT$74</c:f>
              <c:numCache>
                <c:formatCode>0%</c:formatCode>
                <c:ptCount val="14"/>
                <c:pt idx="0">
                  <c:v>6.8448375312439684E-3</c:v>
                </c:pt>
                <c:pt idx="1">
                  <c:v>7.3624437047190841E-3</c:v>
                </c:pt>
                <c:pt idx="2">
                  <c:v>-1.0540184453227965E-2</c:v>
                </c:pt>
                <c:pt idx="3">
                  <c:v>-1.8588276711846419E-2</c:v>
                </c:pt>
                <c:pt idx="4">
                  <c:v>-0.10365504334873776</c:v>
                </c:pt>
                <c:pt idx="5">
                  <c:v>-9.0036154414337377E-2</c:v>
                </c:pt>
                <c:pt idx="6">
                  <c:v>-7.8274013027674838E-2</c:v>
                </c:pt>
                <c:pt idx="7">
                  <c:v>-3.1997704200595507E-2</c:v>
                </c:pt>
                <c:pt idx="8">
                  <c:v>0</c:v>
                </c:pt>
                <c:pt idx="9">
                  <c:v>0</c:v>
                </c:pt>
                <c:pt idx="10">
                  <c:v>0</c:v>
                </c:pt>
                <c:pt idx="11">
                  <c:v>0</c:v>
                </c:pt>
                <c:pt idx="12">
                  <c:v>0</c:v>
                </c:pt>
                <c:pt idx="13">
                  <c:v>0</c:v>
                </c:pt>
              </c:numCache>
            </c:numRef>
          </c:val>
          <c:smooth val="0"/>
          <c:extLst xmlns:c15="http://schemas.microsoft.com/office/drawing/2012/chart">
            <c:ext xmlns:c16="http://schemas.microsoft.com/office/drawing/2014/chart" uri="{C3380CC4-5D6E-409C-BE32-E72D297353CC}">
              <c16:uniqueId val="{0000000A-39B2-4397-AA9F-AF3456BACD7C}"/>
            </c:ext>
          </c:extLst>
        </c:ser>
        <c:ser>
          <c:idx val="3"/>
          <c:order val="3"/>
          <c:tx>
            <c:strRef>
              <c:f>'Data Graf'!$D$75</c:f>
              <c:strCache>
                <c:ptCount val="1"/>
                <c:pt idx="0">
                  <c:v>Inversión Bruta Fija - Construcción</c:v>
                </c:pt>
              </c:strCache>
            </c:strRef>
          </c:tx>
          <c:spPr>
            <a:ln w="28575" cap="rnd">
              <a:solidFill>
                <a:schemeClr val="tx1">
                  <a:lumMod val="65000"/>
                  <a:lumOff val="35000"/>
                </a:schemeClr>
              </a:solidFill>
              <a:round/>
            </a:ln>
            <a:effectLst/>
          </c:spPr>
          <c:marker>
            <c:symbol val="none"/>
          </c:marker>
          <c:cat>
            <c:strRef>
              <c:f>'Data Graf'!$AG$71:$AT$71</c:f>
              <c:strCache>
                <c:ptCount val="14"/>
                <c:pt idx="0">
                  <c:v>1Q22</c:v>
                </c:pt>
                <c:pt idx="1">
                  <c:v>2Q22</c:v>
                </c:pt>
                <c:pt idx="2">
                  <c:v>3Q22</c:v>
                </c:pt>
                <c:pt idx="3">
                  <c:v>4Q22</c:v>
                </c:pt>
                <c:pt idx="4">
                  <c:v>1Q23</c:v>
                </c:pt>
                <c:pt idx="5">
                  <c:v>2Q23</c:v>
                </c:pt>
                <c:pt idx="6">
                  <c:v>3Q23</c:v>
                </c:pt>
                <c:pt idx="7">
                  <c:v>4Q23</c:v>
                </c:pt>
                <c:pt idx="8">
                  <c:v>1Q24</c:v>
                </c:pt>
                <c:pt idx="9">
                  <c:v>2Q24</c:v>
                </c:pt>
                <c:pt idx="10">
                  <c:v>3Q24</c:v>
                </c:pt>
                <c:pt idx="11">
                  <c:v>4Q24</c:v>
                </c:pt>
                <c:pt idx="12">
                  <c:v>1Q25</c:v>
                </c:pt>
                <c:pt idx="13">
                  <c:v>2Q25</c:v>
                </c:pt>
              </c:strCache>
            </c:strRef>
          </c:cat>
          <c:val>
            <c:numRef>
              <c:f>'Data Graf'!$AG$75:$AT$75</c:f>
              <c:numCache>
                <c:formatCode>0%</c:formatCode>
                <c:ptCount val="14"/>
                <c:pt idx="4">
                  <c:v>-5.1000000000000011E-2</c:v>
                </c:pt>
                <c:pt idx="5">
                  <c:v>3.5333333333333335E-2</c:v>
                </c:pt>
                <c:pt idx="6">
                  <c:v>-1.2666666666666668E-2</c:v>
                </c:pt>
                <c:pt idx="7">
                  <c:v>0.10000000000000002</c:v>
                </c:pt>
                <c:pt idx="8">
                  <c:v>0.21</c:v>
                </c:pt>
                <c:pt idx="9">
                  <c:v>1.6333333333333335E-2</c:v>
                </c:pt>
                <c:pt idx="10">
                  <c:v>-4.2333333333333334E-2</c:v>
                </c:pt>
                <c:pt idx="11">
                  <c:v>-6.5000000000000002E-2</c:v>
                </c:pt>
                <c:pt idx="12">
                  <c:v>0</c:v>
                </c:pt>
                <c:pt idx="13">
                  <c:v>0</c:v>
                </c:pt>
              </c:numCache>
            </c:numRef>
          </c:val>
          <c:smooth val="0"/>
          <c:extLst>
            <c:ext xmlns:c16="http://schemas.microsoft.com/office/drawing/2014/chart" uri="{C3380CC4-5D6E-409C-BE32-E72D297353CC}">
              <c16:uniqueId val="{0000000C-39B2-4397-AA9F-AF3456BACD7C}"/>
            </c:ext>
          </c:extLst>
        </c:ser>
        <c:ser>
          <c:idx val="4"/>
          <c:order val="4"/>
          <c:tx>
            <c:strRef>
              <c:f>'Data Graf'!$D$76</c:f>
              <c:strCache>
                <c:ptCount val="1"/>
                <c:pt idx="0">
                  <c:v>Inversión Bruta Fija - Maquinaria y Equipo</c:v>
                </c:pt>
              </c:strCache>
            </c:strRef>
          </c:tx>
          <c:spPr>
            <a:ln w="28575" cap="rnd">
              <a:solidFill>
                <a:srgbClr val="FFCC66"/>
              </a:solidFill>
              <a:round/>
            </a:ln>
            <a:effectLst/>
          </c:spPr>
          <c:marker>
            <c:symbol val="none"/>
          </c:marker>
          <c:cat>
            <c:strRef>
              <c:f>'Data Graf'!$AG$71:$AT$71</c:f>
              <c:strCache>
                <c:ptCount val="14"/>
                <c:pt idx="0">
                  <c:v>1Q22</c:v>
                </c:pt>
                <c:pt idx="1">
                  <c:v>2Q22</c:v>
                </c:pt>
                <c:pt idx="2">
                  <c:v>3Q22</c:v>
                </c:pt>
                <c:pt idx="3">
                  <c:v>4Q22</c:v>
                </c:pt>
                <c:pt idx="4">
                  <c:v>1Q23</c:v>
                </c:pt>
                <c:pt idx="5">
                  <c:v>2Q23</c:v>
                </c:pt>
                <c:pt idx="6">
                  <c:v>3Q23</c:v>
                </c:pt>
                <c:pt idx="7">
                  <c:v>4Q23</c:v>
                </c:pt>
                <c:pt idx="8">
                  <c:v>1Q24</c:v>
                </c:pt>
                <c:pt idx="9">
                  <c:v>2Q24</c:v>
                </c:pt>
                <c:pt idx="10">
                  <c:v>3Q24</c:v>
                </c:pt>
                <c:pt idx="11">
                  <c:v>4Q24</c:v>
                </c:pt>
                <c:pt idx="12">
                  <c:v>1Q25</c:v>
                </c:pt>
                <c:pt idx="13">
                  <c:v>2Q25</c:v>
                </c:pt>
              </c:strCache>
            </c:strRef>
          </c:cat>
          <c:val>
            <c:numRef>
              <c:f>'Data Graf'!$AG$76:$AT$76</c:f>
              <c:numCache>
                <c:formatCode>0%</c:formatCode>
                <c:ptCount val="14"/>
                <c:pt idx="4">
                  <c:v>3.9999999999999992E-3</c:v>
                </c:pt>
                <c:pt idx="5">
                  <c:v>2.4333333333333335E-2</c:v>
                </c:pt>
                <c:pt idx="6">
                  <c:v>-4.0999999999999995E-2</c:v>
                </c:pt>
                <c:pt idx="7">
                  <c:v>-4.6999999999999993E-2</c:v>
                </c:pt>
                <c:pt idx="8">
                  <c:v>5.4666666666666676E-2</c:v>
                </c:pt>
                <c:pt idx="9">
                  <c:v>-8.5666666666666669E-2</c:v>
                </c:pt>
                <c:pt idx="10">
                  <c:v>-0.13500000000000001</c:v>
                </c:pt>
                <c:pt idx="11">
                  <c:v>-8.3000000000000004E-2</c:v>
                </c:pt>
                <c:pt idx="12">
                  <c:v>0</c:v>
                </c:pt>
                <c:pt idx="13">
                  <c:v>0</c:v>
                </c:pt>
              </c:numCache>
            </c:numRef>
          </c:val>
          <c:smooth val="0"/>
          <c:extLst>
            <c:ext xmlns:c16="http://schemas.microsoft.com/office/drawing/2014/chart" uri="{C3380CC4-5D6E-409C-BE32-E72D297353CC}">
              <c16:uniqueId val="{0000000E-39B2-4397-AA9F-AF3456BACD7C}"/>
            </c:ext>
          </c:extLst>
        </c:ser>
        <c:dLbls>
          <c:showLegendKey val="0"/>
          <c:showVal val="0"/>
          <c:showCatName val="0"/>
          <c:showSerName val="0"/>
          <c:showPercent val="0"/>
          <c:showBubbleSize val="0"/>
        </c:dLbls>
        <c:smooth val="0"/>
        <c:axId val="1924067264"/>
        <c:axId val="1924063424"/>
        <c:extLst/>
      </c:lineChart>
      <c:catAx>
        <c:axId val="192406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924063424"/>
        <c:crosses val="autoZero"/>
        <c:auto val="1"/>
        <c:lblAlgn val="ctr"/>
        <c:lblOffset val="100"/>
        <c:noMultiLvlLbl val="0"/>
      </c:catAx>
      <c:valAx>
        <c:axId val="1924063424"/>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924067264"/>
        <c:crosses val="autoZero"/>
        <c:crossBetween val="between"/>
      </c:valAx>
    </c:plotArea>
    <c:legend>
      <c:legendPos val="b"/>
      <c:layout>
        <c:manualLayout>
          <c:xMode val="edge"/>
          <c:yMode val="edge"/>
          <c:x val="0"/>
          <c:y val="0.74711913580246914"/>
          <c:w val="1"/>
          <c:h val="0.24526172839506172"/>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legend>
    <c:plotVisOnly val="1"/>
    <c:dispBlanksAs val="gap"/>
    <c:showDLblsOverMax val="0"/>
    <c:extLst/>
  </c:chart>
  <c:spPr>
    <a:solidFill>
      <a:schemeClr val="bg1"/>
    </a:solidFill>
    <a:ln w="9525" cap="flat" cmpd="sng" algn="ctr">
      <a:noFill/>
      <a:round/>
    </a:ln>
    <a:effectLst/>
  </c:spPr>
  <c:txPr>
    <a:bodyPr/>
    <a:lstStyle/>
    <a:p>
      <a:pPr>
        <a:defRPr sz="9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12347484239039E-2"/>
          <c:y val="5.0028741138149077E-2"/>
          <c:w val="0.91185198412698409"/>
          <c:h val="0.66321829684671962"/>
        </c:manualLayout>
      </c:layout>
      <c:lineChart>
        <c:grouping val="standard"/>
        <c:varyColors val="0"/>
        <c:ser>
          <c:idx val="0"/>
          <c:order val="0"/>
          <c:tx>
            <c:strRef>
              <c:f>'Data Graf'!$D$94</c:f>
              <c:strCache>
                <c:ptCount val="1"/>
                <c:pt idx="0">
                  <c:v>Total</c:v>
                </c:pt>
              </c:strCache>
            </c:strRef>
          </c:tx>
          <c:spPr>
            <a:ln w="19050" cap="rnd">
              <a:solidFill>
                <a:schemeClr val="accent5">
                  <a:lumMod val="75000"/>
                </a:schemeClr>
              </a:solidFill>
              <a:round/>
            </a:ln>
            <a:effectLst/>
          </c:spPr>
          <c:marker>
            <c:symbol val="none"/>
          </c:marker>
          <c:cat>
            <c:numRef>
              <c:f>'Data Graf'!$E$93:$EF$93</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Graf'!$E$94:$EF$94</c:f>
              <c:numCache>
                <c:formatCode>_-* #,##0_-;\-* #,##0_-;_-* "-"??_-;_-@_-</c:formatCode>
                <c:ptCount val="132"/>
                <c:pt idx="0">
                  <c:v>45.084541320800803</c:v>
                </c:pt>
                <c:pt idx="1">
                  <c:v>41.869407653808601</c:v>
                </c:pt>
                <c:pt idx="2">
                  <c:v>48.643100738525398</c:v>
                </c:pt>
                <c:pt idx="3">
                  <c:v>48.476604461669901</c:v>
                </c:pt>
                <c:pt idx="4">
                  <c:v>46.4478759765625</c:v>
                </c:pt>
                <c:pt idx="5">
                  <c:v>47.137538909912102</c:v>
                </c:pt>
                <c:pt idx="6">
                  <c:v>42.617340087890597</c:v>
                </c:pt>
                <c:pt idx="7">
                  <c:v>39.6553344726563</c:v>
                </c:pt>
                <c:pt idx="8">
                  <c:v>45.276771545410199</c:v>
                </c:pt>
                <c:pt idx="9">
                  <c:v>42.988876342773402</c:v>
                </c:pt>
                <c:pt idx="10">
                  <c:v>42.514919281005902</c:v>
                </c:pt>
                <c:pt idx="11">
                  <c:v>42.862678527832003</c:v>
                </c:pt>
                <c:pt idx="12">
                  <c:v>44.986568450927699</c:v>
                </c:pt>
                <c:pt idx="13">
                  <c:v>46.412639617919901</c:v>
                </c:pt>
                <c:pt idx="14">
                  <c:v>42.762516021728501</c:v>
                </c:pt>
                <c:pt idx="15">
                  <c:v>43.3184814453125</c:v>
                </c:pt>
                <c:pt idx="16">
                  <c:v>41.716320037841797</c:v>
                </c:pt>
                <c:pt idx="17">
                  <c:v>39.238170623779297</c:v>
                </c:pt>
                <c:pt idx="18">
                  <c:v>39.495738983154297</c:v>
                </c:pt>
                <c:pt idx="19">
                  <c:v>40.182350158691399</c:v>
                </c:pt>
                <c:pt idx="20">
                  <c:v>43.627586364746101</c:v>
                </c:pt>
                <c:pt idx="21">
                  <c:v>42.729778289794901</c:v>
                </c:pt>
                <c:pt idx="22">
                  <c:v>40.9737358093262</c:v>
                </c:pt>
                <c:pt idx="23">
                  <c:v>41.4920654296875</c:v>
                </c:pt>
                <c:pt idx="24">
                  <c:v>44.8814697265625</c:v>
                </c:pt>
                <c:pt idx="25">
                  <c:v>45.984073638916001</c:v>
                </c:pt>
                <c:pt idx="26">
                  <c:v>45.123847961425803</c:v>
                </c:pt>
                <c:pt idx="27">
                  <c:v>44.110790252685497</c:v>
                </c:pt>
                <c:pt idx="28">
                  <c:v>44.927814483642599</c:v>
                </c:pt>
                <c:pt idx="29">
                  <c:v>43.201095581054702</c:v>
                </c:pt>
                <c:pt idx="30">
                  <c:v>42.412834167480497</c:v>
                </c:pt>
                <c:pt idx="31">
                  <c:v>43.168220520019503</c:v>
                </c:pt>
                <c:pt idx="32">
                  <c:v>48.261905670166001</c:v>
                </c:pt>
                <c:pt idx="33">
                  <c:v>48.962306976318402</c:v>
                </c:pt>
                <c:pt idx="34">
                  <c:v>47.012168884277301</c:v>
                </c:pt>
                <c:pt idx="35">
                  <c:v>43.999519348144503</c:v>
                </c:pt>
                <c:pt idx="36">
                  <c:v>53.788512091258099</c:v>
                </c:pt>
                <c:pt idx="37">
                  <c:v>57.379657143463803</c:v>
                </c:pt>
                <c:pt idx="38">
                  <c:v>54.341511068300001</c:v>
                </c:pt>
                <c:pt idx="39">
                  <c:v>54.4148617195169</c:v>
                </c:pt>
                <c:pt idx="40">
                  <c:v>55.870047229958303</c:v>
                </c:pt>
                <c:pt idx="41">
                  <c:v>55.050896553246901</c:v>
                </c:pt>
                <c:pt idx="42">
                  <c:v>52.161545320089097</c:v>
                </c:pt>
                <c:pt idx="43">
                  <c:v>50.823320482200302</c:v>
                </c:pt>
                <c:pt idx="44">
                  <c:v>54.749268649350498</c:v>
                </c:pt>
                <c:pt idx="45">
                  <c:v>53.545230930410703</c:v>
                </c:pt>
                <c:pt idx="46">
                  <c:v>49.005664143510998</c:v>
                </c:pt>
                <c:pt idx="47">
                  <c:v>48.813012639685198</c:v>
                </c:pt>
                <c:pt idx="48">
                  <c:v>50.674696884612203</c:v>
                </c:pt>
                <c:pt idx="49">
                  <c:v>54.171510208695601</c:v>
                </c:pt>
                <c:pt idx="50">
                  <c:v>54.008384402803799</c:v>
                </c:pt>
                <c:pt idx="51">
                  <c:v>52.076758453095302</c:v>
                </c:pt>
                <c:pt idx="52">
                  <c:v>50.557816468450604</c:v>
                </c:pt>
                <c:pt idx="53">
                  <c:v>50.155293436708398</c:v>
                </c:pt>
                <c:pt idx="54">
                  <c:v>50.364910353829899</c:v>
                </c:pt>
                <c:pt idx="55">
                  <c:v>51.022194564727201</c:v>
                </c:pt>
                <c:pt idx="56">
                  <c:v>50.737215493379203</c:v>
                </c:pt>
                <c:pt idx="57">
                  <c:v>51.5220843197921</c:v>
                </c:pt>
                <c:pt idx="58">
                  <c:v>36.584204180859402</c:v>
                </c:pt>
                <c:pt idx="59">
                  <c:v>32.5297024438674</c:v>
                </c:pt>
                <c:pt idx="60">
                  <c:v>40.6681099125313</c:v>
                </c:pt>
                <c:pt idx="61">
                  <c:v>43.912685802329001</c:v>
                </c:pt>
                <c:pt idx="62">
                  <c:v>40.7034348492123</c:v>
                </c:pt>
                <c:pt idx="63">
                  <c:v>31.741314559836301</c:v>
                </c:pt>
                <c:pt idx="64">
                  <c:v>34.2770714641157</c:v>
                </c:pt>
                <c:pt idx="65">
                  <c:v>37.302342582457399</c:v>
                </c:pt>
                <c:pt idx="66">
                  <c:v>37.8071821346633</c:v>
                </c:pt>
                <c:pt idx="67">
                  <c:v>42.511407347310097</c:v>
                </c:pt>
                <c:pt idx="68">
                  <c:v>49.810220581839097</c:v>
                </c:pt>
                <c:pt idx="69">
                  <c:v>51.6848821701982</c:v>
                </c:pt>
                <c:pt idx="70">
                  <c:v>54.160590534358498</c:v>
                </c:pt>
                <c:pt idx="71">
                  <c:v>48.0004625216785</c:v>
                </c:pt>
                <c:pt idx="72">
                  <c:v>54.379642839869803</c:v>
                </c:pt>
                <c:pt idx="73">
                  <c:v>55.721718001197203</c:v>
                </c:pt>
                <c:pt idx="74">
                  <c:v>55.875157606540498</c:v>
                </c:pt>
                <c:pt idx="75">
                  <c:v>51.416692569931499</c:v>
                </c:pt>
                <c:pt idx="76">
                  <c:v>54.883423294899103</c:v>
                </c:pt>
                <c:pt idx="77">
                  <c:v>54.3314558900394</c:v>
                </c:pt>
                <c:pt idx="78">
                  <c:v>57.640540739485502</c:v>
                </c:pt>
                <c:pt idx="79">
                  <c:v>60.345785747460901</c:v>
                </c:pt>
                <c:pt idx="80">
                  <c:v>60.679626223472503</c:v>
                </c:pt>
                <c:pt idx="81">
                  <c:v>58.203213299265997</c:v>
                </c:pt>
                <c:pt idx="82">
                  <c:v>49.042215304393501</c:v>
                </c:pt>
                <c:pt idx="83">
                  <c:v>46.563084622792303</c:v>
                </c:pt>
                <c:pt idx="84">
                  <c:v>53.346682227385202</c:v>
                </c:pt>
                <c:pt idx="85">
                  <c:v>51.194574235818301</c:v>
                </c:pt>
                <c:pt idx="86">
                  <c:v>47.495312774809101</c:v>
                </c:pt>
                <c:pt idx="87">
                  <c:v>47.470061282476301</c:v>
                </c:pt>
                <c:pt idx="88">
                  <c:v>46.479432423972398</c:v>
                </c:pt>
                <c:pt idx="89">
                  <c:v>42.725072417125197</c:v>
                </c:pt>
                <c:pt idx="90">
                  <c:v>39.011911381176397</c:v>
                </c:pt>
                <c:pt idx="91">
                  <c:v>40.492698497516997</c:v>
                </c:pt>
                <c:pt idx="92">
                  <c:v>43.274091310148499</c:v>
                </c:pt>
                <c:pt idx="93">
                  <c:v>38.958403155429302</c:v>
                </c:pt>
                <c:pt idx="94">
                  <c:v>41.048919013226602</c:v>
                </c:pt>
                <c:pt idx="95">
                  <c:v>35.611146429399803</c:v>
                </c:pt>
                <c:pt idx="96">
                  <c:v>40.671370890798997</c:v>
                </c:pt>
                <c:pt idx="97">
                  <c:v>42.139477171318099</c:v>
                </c:pt>
                <c:pt idx="98">
                  <c:v>40.549365759880502</c:v>
                </c:pt>
                <c:pt idx="99">
                  <c:v>41.401994978065801</c:v>
                </c:pt>
                <c:pt idx="100">
                  <c:v>41.355179323608297</c:v>
                </c:pt>
                <c:pt idx="101">
                  <c:v>39.491844253312998</c:v>
                </c:pt>
                <c:pt idx="102">
                  <c:v>41.051467010090299</c:v>
                </c:pt>
                <c:pt idx="103">
                  <c:v>43.193502948151298</c:v>
                </c:pt>
                <c:pt idx="104">
                  <c:v>43.375784574873499</c:v>
                </c:pt>
                <c:pt idx="105">
                  <c:v>43.914509044913302</c:v>
                </c:pt>
                <c:pt idx="106">
                  <c:v>42.660887809976401</c:v>
                </c:pt>
                <c:pt idx="107">
                  <c:v>35.678785007394403</c:v>
                </c:pt>
                <c:pt idx="108">
                  <c:v>43.710392063573103</c:v>
                </c:pt>
                <c:pt idx="109">
                  <c:v>44.867597844428502</c:v>
                </c:pt>
                <c:pt idx="110">
                  <c:v>46.309645986551999</c:v>
                </c:pt>
                <c:pt idx="111">
                  <c:v>44.071917952797399</c:v>
                </c:pt>
                <c:pt idx="112">
                  <c:v>45.288891968694401</c:v>
                </c:pt>
                <c:pt idx="113">
                  <c:v>43.7839597573006</c:v>
                </c:pt>
                <c:pt idx="114">
                  <c:v>45.291865814673798</c:v>
                </c:pt>
                <c:pt idx="115">
                  <c:v>46.143616308323203</c:v>
                </c:pt>
                <c:pt idx="116">
                  <c:v>46.221991415543798</c:v>
                </c:pt>
                <c:pt idx="117">
                  <c:v>46.315502877815497</c:v>
                </c:pt>
                <c:pt idx="118">
                  <c:v>41.864530968152799</c:v>
                </c:pt>
                <c:pt idx="119">
                  <c:v>41.773783259790498</c:v>
                </c:pt>
                <c:pt idx="120">
                  <c:v>46.519119562803098</c:v>
                </c:pt>
                <c:pt idx="121">
                  <c:v>51.467212100351297</c:v>
                </c:pt>
                <c:pt idx="122">
                  <c:v>45.967297040408397</c:v>
                </c:pt>
                <c:pt idx="123">
                  <c:v>46.144603864591303</c:v>
                </c:pt>
                <c:pt idx="124">
                  <c:v>46.686161365081901</c:v>
                </c:pt>
                <c:pt idx="125">
                  <c:v>43.998871007661201</c:v>
                </c:pt>
                <c:pt idx="126">
                  <c:v>45.781254518610503</c:v>
                </c:pt>
                <c:pt idx="127">
                  <c:v>46.710921621030302</c:v>
                </c:pt>
                <c:pt idx="128">
                  <c:v>46.5909452806047</c:v>
                </c:pt>
                <c:pt idx="129">
                  <c:v>45.522418660380602</c:v>
                </c:pt>
                <c:pt idx="130">
                  <c:v>45.2</c:v>
                </c:pt>
                <c:pt idx="131">
                  <c:v>0</c:v>
                </c:pt>
              </c:numCache>
            </c:numRef>
          </c:val>
          <c:smooth val="0"/>
          <c:extLst>
            <c:ext xmlns:c16="http://schemas.microsoft.com/office/drawing/2014/chart" uri="{C3380CC4-5D6E-409C-BE32-E72D297353CC}">
              <c16:uniqueId val="{00000006-A881-4E97-9AA5-F35AB0005626}"/>
            </c:ext>
          </c:extLst>
        </c:ser>
        <c:ser>
          <c:idx val="1"/>
          <c:order val="1"/>
          <c:tx>
            <c:strRef>
              <c:f>'Data Graf'!$D$95</c:f>
              <c:strCache>
                <c:ptCount val="1"/>
                <c:pt idx="0">
                  <c:v>Minería</c:v>
                </c:pt>
              </c:strCache>
            </c:strRef>
          </c:tx>
          <c:spPr>
            <a:ln w="19050" cap="rnd">
              <a:solidFill>
                <a:schemeClr val="accent6">
                  <a:lumMod val="75000"/>
                </a:schemeClr>
              </a:solidFill>
              <a:round/>
            </a:ln>
            <a:effectLst/>
          </c:spPr>
          <c:marker>
            <c:symbol val="none"/>
          </c:marker>
          <c:cat>
            <c:numRef>
              <c:f>'Data Graf'!$E$93:$EF$93</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Graf'!$E$95:$EF$95</c:f>
              <c:numCache>
                <c:formatCode>_-* #,##0_-;\-* #,##0_-;_-* "-"??_-;_-@_-</c:formatCode>
                <c:ptCount val="132"/>
                <c:pt idx="0">
                  <c:v>62.865150451660199</c:v>
                </c:pt>
                <c:pt idx="1">
                  <c:v>35.334987640380902</c:v>
                </c:pt>
                <c:pt idx="2">
                  <c:v>66.053070068359403</c:v>
                </c:pt>
                <c:pt idx="3">
                  <c:v>66.546195983886705</c:v>
                </c:pt>
                <c:pt idx="4">
                  <c:v>66.809455871582003</c:v>
                </c:pt>
                <c:pt idx="5">
                  <c:v>65.206604003906307</c:v>
                </c:pt>
                <c:pt idx="6">
                  <c:v>62.398765563964801</c:v>
                </c:pt>
                <c:pt idx="7">
                  <c:v>51.848804473877003</c:v>
                </c:pt>
                <c:pt idx="8">
                  <c:v>64.897903442382798</c:v>
                </c:pt>
                <c:pt idx="9">
                  <c:v>50.464073181152301</c:v>
                </c:pt>
                <c:pt idx="10">
                  <c:v>51.0050239562988</c:v>
                </c:pt>
                <c:pt idx="11">
                  <c:v>52.857269287109403</c:v>
                </c:pt>
                <c:pt idx="12">
                  <c:v>63.278266906738303</c:v>
                </c:pt>
                <c:pt idx="13">
                  <c:v>62.610153198242202</c:v>
                </c:pt>
                <c:pt idx="14">
                  <c:v>46.840423583984403</c:v>
                </c:pt>
                <c:pt idx="15">
                  <c:v>62.683670043945298</c:v>
                </c:pt>
                <c:pt idx="16">
                  <c:v>64.155433654785199</c:v>
                </c:pt>
                <c:pt idx="17">
                  <c:v>49.6688041687012</c:v>
                </c:pt>
                <c:pt idx="18">
                  <c:v>52.4656982421875</c:v>
                </c:pt>
                <c:pt idx="19">
                  <c:v>50.951065063476598</c:v>
                </c:pt>
                <c:pt idx="20">
                  <c:v>63.147491455078097</c:v>
                </c:pt>
                <c:pt idx="21">
                  <c:v>54.868515014648402</c:v>
                </c:pt>
                <c:pt idx="22">
                  <c:v>49.940406799316399</c:v>
                </c:pt>
                <c:pt idx="23">
                  <c:v>52.152473449707003</c:v>
                </c:pt>
                <c:pt idx="24">
                  <c:v>63.5122261047363</c:v>
                </c:pt>
                <c:pt idx="25">
                  <c:v>61.547203063964801</c:v>
                </c:pt>
                <c:pt idx="26">
                  <c:v>61.361850738525398</c:v>
                </c:pt>
                <c:pt idx="27">
                  <c:v>62.243831634521499</c:v>
                </c:pt>
                <c:pt idx="28">
                  <c:v>65.488792419433594</c:v>
                </c:pt>
                <c:pt idx="29">
                  <c:v>60.858585357666001</c:v>
                </c:pt>
                <c:pt idx="30">
                  <c:v>51.794872283935497</c:v>
                </c:pt>
                <c:pt idx="31">
                  <c:v>52.820514678955099</c:v>
                </c:pt>
                <c:pt idx="32">
                  <c:v>66.229866027832003</c:v>
                </c:pt>
                <c:pt idx="33">
                  <c:v>62.205516815185497</c:v>
                </c:pt>
                <c:pt idx="34">
                  <c:v>50.655300140380902</c:v>
                </c:pt>
                <c:pt idx="35">
                  <c:v>39.664108276367202</c:v>
                </c:pt>
                <c:pt idx="36">
                  <c:v>62.960081127325999</c:v>
                </c:pt>
                <c:pt idx="37">
                  <c:v>64.946291490371905</c:v>
                </c:pt>
                <c:pt idx="38">
                  <c:v>50.134507783541899</c:v>
                </c:pt>
                <c:pt idx="39">
                  <c:v>54.880841987366601</c:v>
                </c:pt>
                <c:pt idx="40">
                  <c:v>66.472597720908595</c:v>
                </c:pt>
                <c:pt idx="41">
                  <c:v>65.398760021324193</c:v>
                </c:pt>
                <c:pt idx="42">
                  <c:v>53.135834936872897</c:v>
                </c:pt>
                <c:pt idx="43">
                  <c:v>53.353151080422499</c:v>
                </c:pt>
                <c:pt idx="44">
                  <c:v>65.398760021324193</c:v>
                </c:pt>
                <c:pt idx="45">
                  <c:v>64.595719425264093</c:v>
                </c:pt>
                <c:pt idx="46">
                  <c:v>52.459016393442603</c:v>
                </c:pt>
                <c:pt idx="47">
                  <c:v>53.757665963404001</c:v>
                </c:pt>
                <c:pt idx="48">
                  <c:v>50.3328290421302</c:v>
                </c:pt>
                <c:pt idx="49">
                  <c:v>63.387978142076499</c:v>
                </c:pt>
                <c:pt idx="50">
                  <c:v>63.934426229508198</c:v>
                </c:pt>
                <c:pt idx="51">
                  <c:v>62.021857923497301</c:v>
                </c:pt>
                <c:pt idx="52">
                  <c:v>65.053763440860195</c:v>
                </c:pt>
                <c:pt idx="53">
                  <c:v>65.846994535519102</c:v>
                </c:pt>
                <c:pt idx="54">
                  <c:v>66.469480816070998</c:v>
                </c:pt>
                <c:pt idx="55">
                  <c:v>65.131079822637503</c:v>
                </c:pt>
                <c:pt idx="56">
                  <c:v>66.1225675964602</c:v>
                </c:pt>
                <c:pt idx="57">
                  <c:v>64.839776298202906</c:v>
                </c:pt>
                <c:pt idx="58">
                  <c:v>51.304165553204001</c:v>
                </c:pt>
                <c:pt idx="59">
                  <c:v>37.423918391353503</c:v>
                </c:pt>
                <c:pt idx="60">
                  <c:v>61.636234023208097</c:v>
                </c:pt>
                <c:pt idx="61">
                  <c:v>61.636234023208097</c:v>
                </c:pt>
                <c:pt idx="62">
                  <c:v>52.570121276435998</c:v>
                </c:pt>
                <c:pt idx="63">
                  <c:v>60.498556495607801</c:v>
                </c:pt>
                <c:pt idx="64">
                  <c:v>63.9809894236042</c:v>
                </c:pt>
                <c:pt idx="65">
                  <c:v>59.283182401218902</c:v>
                </c:pt>
                <c:pt idx="66">
                  <c:v>50.315591869344701</c:v>
                </c:pt>
                <c:pt idx="67">
                  <c:v>51.276545397159701</c:v>
                </c:pt>
                <c:pt idx="68">
                  <c:v>63.669006608745903</c:v>
                </c:pt>
                <c:pt idx="69">
                  <c:v>59.835384185762003</c:v>
                </c:pt>
                <c:pt idx="70">
                  <c:v>60.909146308344603</c:v>
                </c:pt>
                <c:pt idx="71">
                  <c:v>39.553456248298502</c:v>
                </c:pt>
                <c:pt idx="72">
                  <c:v>64.879038279435605</c:v>
                </c:pt>
                <c:pt idx="73">
                  <c:v>62.603999724921003</c:v>
                </c:pt>
                <c:pt idx="74">
                  <c:v>51.730401429146703</c:v>
                </c:pt>
                <c:pt idx="75">
                  <c:v>49.474696275343497</c:v>
                </c:pt>
                <c:pt idx="76">
                  <c:v>61.6762812824295</c:v>
                </c:pt>
                <c:pt idx="77">
                  <c:v>61.6762812824295</c:v>
                </c:pt>
                <c:pt idx="78">
                  <c:v>61.399972808788199</c:v>
                </c:pt>
                <c:pt idx="79">
                  <c:v>62.012282111049302</c:v>
                </c:pt>
                <c:pt idx="80">
                  <c:v>61.7</c:v>
                </c:pt>
                <c:pt idx="81">
                  <c:v>66.099999999999994</c:v>
                </c:pt>
                <c:pt idx="82">
                  <c:v>40.72</c:v>
                </c:pt>
                <c:pt idx="83">
                  <c:v>40.857181701731101</c:v>
                </c:pt>
                <c:pt idx="84">
                  <c:v>65.890935907397093</c:v>
                </c:pt>
                <c:pt idx="85">
                  <c:v>64.124293785310698</c:v>
                </c:pt>
                <c:pt idx="86">
                  <c:v>49.754901960784302</c:v>
                </c:pt>
                <c:pt idx="87">
                  <c:v>61.764705882352899</c:v>
                </c:pt>
                <c:pt idx="88">
                  <c:v>65.63</c:v>
                </c:pt>
                <c:pt idx="89">
                  <c:v>51.74</c:v>
                </c:pt>
                <c:pt idx="90">
                  <c:v>49.516908212560402</c:v>
                </c:pt>
                <c:pt idx="91">
                  <c:v>60.769230769230802</c:v>
                </c:pt>
                <c:pt idx="92">
                  <c:v>64.84375</c:v>
                </c:pt>
                <c:pt idx="93">
                  <c:v>51.3020833333333</c:v>
                </c:pt>
                <c:pt idx="94">
                  <c:v>65.128205128205096</c:v>
                </c:pt>
                <c:pt idx="95">
                  <c:v>38.5416666666667</c:v>
                </c:pt>
                <c:pt idx="96">
                  <c:v>61.1111111111111</c:v>
                </c:pt>
                <c:pt idx="97">
                  <c:v>63.227513227513199</c:v>
                </c:pt>
                <c:pt idx="98">
                  <c:v>50.78125</c:v>
                </c:pt>
                <c:pt idx="99">
                  <c:v>63.636363636363598</c:v>
                </c:pt>
                <c:pt idx="100">
                  <c:v>62.820512820512803</c:v>
                </c:pt>
                <c:pt idx="101">
                  <c:v>52.051282051282101</c:v>
                </c:pt>
                <c:pt idx="102">
                  <c:v>52.820512820512803</c:v>
                </c:pt>
                <c:pt idx="103">
                  <c:v>64.285714285714306</c:v>
                </c:pt>
                <c:pt idx="104">
                  <c:v>61.904761904761898</c:v>
                </c:pt>
                <c:pt idx="105">
                  <c:v>66.1016949152542</c:v>
                </c:pt>
                <c:pt idx="106">
                  <c:v>63.172043010752702</c:v>
                </c:pt>
                <c:pt idx="107">
                  <c:v>39.071038251366097</c:v>
                </c:pt>
                <c:pt idx="108">
                  <c:v>64.784946236559094</c:v>
                </c:pt>
                <c:pt idx="109">
                  <c:v>62.246602226748301</c:v>
                </c:pt>
                <c:pt idx="110">
                  <c:v>63.809523809523803</c:v>
                </c:pt>
                <c:pt idx="111">
                  <c:v>64.480874316939904</c:v>
                </c:pt>
                <c:pt idx="112">
                  <c:v>64.141414141414103</c:v>
                </c:pt>
                <c:pt idx="113">
                  <c:v>54.1666666666667</c:v>
                </c:pt>
                <c:pt idx="114">
                  <c:v>63.1944444444444</c:v>
                </c:pt>
                <c:pt idx="115">
                  <c:v>64.285714285714306</c:v>
                </c:pt>
                <c:pt idx="116">
                  <c:v>64.912280701754398</c:v>
                </c:pt>
                <c:pt idx="117">
                  <c:v>59.903381642512102</c:v>
                </c:pt>
                <c:pt idx="118">
                  <c:v>40.476190476190503</c:v>
                </c:pt>
                <c:pt idx="119">
                  <c:v>42.401960784313701</c:v>
                </c:pt>
                <c:pt idx="120">
                  <c:v>61.9402985074627</c:v>
                </c:pt>
                <c:pt idx="121">
                  <c:v>74.754901960784295</c:v>
                </c:pt>
                <c:pt idx="122">
                  <c:v>52.857142857142797</c:v>
                </c:pt>
                <c:pt idx="123">
                  <c:v>63.768115942028999</c:v>
                </c:pt>
                <c:pt idx="124">
                  <c:v>63.3333333333333</c:v>
                </c:pt>
                <c:pt idx="125">
                  <c:v>50.735294117647101</c:v>
                </c:pt>
                <c:pt idx="126">
                  <c:v>53.095238095238102</c:v>
                </c:pt>
                <c:pt idx="127">
                  <c:v>64.492753623188406</c:v>
                </c:pt>
                <c:pt idx="128">
                  <c:v>63.526570048309203</c:v>
                </c:pt>
                <c:pt idx="129">
                  <c:v>63.970588235294102</c:v>
                </c:pt>
                <c:pt idx="130">
                  <c:v>52.66</c:v>
                </c:pt>
                <c:pt idx="131">
                  <c:v>0</c:v>
                </c:pt>
              </c:numCache>
            </c:numRef>
          </c:val>
          <c:smooth val="0"/>
          <c:extLst>
            <c:ext xmlns:c16="http://schemas.microsoft.com/office/drawing/2014/chart" uri="{C3380CC4-5D6E-409C-BE32-E72D297353CC}">
              <c16:uniqueId val="{00000008-A881-4E97-9AA5-F35AB0005626}"/>
            </c:ext>
          </c:extLst>
        </c:ser>
        <c:ser>
          <c:idx val="3"/>
          <c:order val="2"/>
          <c:tx>
            <c:strRef>
              <c:f>'Data Graf'!$D$96</c:f>
              <c:strCache>
                <c:ptCount val="1"/>
                <c:pt idx="0">
                  <c:v>Comercio</c:v>
                </c:pt>
              </c:strCache>
            </c:strRef>
          </c:tx>
          <c:spPr>
            <a:ln w="19050" cap="rnd">
              <a:solidFill>
                <a:schemeClr val="accent5">
                  <a:lumMod val="40000"/>
                  <a:lumOff val="60000"/>
                </a:schemeClr>
              </a:solidFill>
              <a:round/>
            </a:ln>
            <a:effectLst/>
          </c:spPr>
          <c:marker>
            <c:symbol val="none"/>
          </c:marker>
          <c:cat>
            <c:numRef>
              <c:f>'Data Graf'!$E$93:$EF$93</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Graf'!$E$96:$EF$96</c:f>
              <c:numCache>
                <c:formatCode>_-* #,##0_-;\-* #,##0_-;_-* "-"??_-;_-@_-</c:formatCode>
                <c:ptCount val="132"/>
                <c:pt idx="0">
                  <c:v>48.556430816650398</c:v>
                </c:pt>
                <c:pt idx="1">
                  <c:v>49.857551574707003</c:v>
                </c:pt>
                <c:pt idx="2">
                  <c:v>50.4464302062988</c:v>
                </c:pt>
                <c:pt idx="3">
                  <c:v>48.2939643859863</c:v>
                </c:pt>
                <c:pt idx="4">
                  <c:v>48.1321830749512</c:v>
                </c:pt>
                <c:pt idx="5">
                  <c:v>46.929824829101598</c:v>
                </c:pt>
                <c:pt idx="6">
                  <c:v>43.837535858154297</c:v>
                </c:pt>
                <c:pt idx="7">
                  <c:v>44.915252685546903</c:v>
                </c:pt>
                <c:pt idx="8">
                  <c:v>49.066665649414098</c:v>
                </c:pt>
                <c:pt idx="9">
                  <c:v>47.578346252441399</c:v>
                </c:pt>
                <c:pt idx="10">
                  <c:v>45.730026245117202</c:v>
                </c:pt>
                <c:pt idx="11">
                  <c:v>46.698112487792997</c:v>
                </c:pt>
                <c:pt idx="12">
                  <c:v>47.121212005615199</c:v>
                </c:pt>
                <c:pt idx="13">
                  <c:v>49.822696685791001</c:v>
                </c:pt>
                <c:pt idx="14">
                  <c:v>50</c:v>
                </c:pt>
                <c:pt idx="15">
                  <c:v>47.382919311523402</c:v>
                </c:pt>
                <c:pt idx="16">
                  <c:v>45.4918022155762</c:v>
                </c:pt>
                <c:pt idx="17">
                  <c:v>46.723648071289098</c:v>
                </c:pt>
                <c:pt idx="18">
                  <c:v>48.989898681640597</c:v>
                </c:pt>
                <c:pt idx="19">
                  <c:v>47.072071075439503</c:v>
                </c:pt>
                <c:pt idx="20">
                  <c:v>47.800926208496101</c:v>
                </c:pt>
                <c:pt idx="21">
                  <c:v>49.527187347412102</c:v>
                </c:pt>
                <c:pt idx="22">
                  <c:v>50.354610443115199</c:v>
                </c:pt>
                <c:pt idx="23">
                  <c:v>48.989898681640597</c:v>
                </c:pt>
                <c:pt idx="24">
                  <c:v>50.340137481689503</c:v>
                </c:pt>
                <c:pt idx="25">
                  <c:v>51.0489501953125</c:v>
                </c:pt>
                <c:pt idx="26">
                  <c:v>50</c:v>
                </c:pt>
                <c:pt idx="27">
                  <c:v>51.086956024169901</c:v>
                </c:pt>
                <c:pt idx="28">
                  <c:v>48.5714302062988</c:v>
                </c:pt>
                <c:pt idx="29">
                  <c:v>49.7435913085938</c:v>
                </c:pt>
                <c:pt idx="30">
                  <c:v>48.631839752197301</c:v>
                </c:pt>
                <c:pt idx="31">
                  <c:v>50</c:v>
                </c:pt>
                <c:pt idx="32">
                  <c:v>51.626014709472699</c:v>
                </c:pt>
                <c:pt idx="33">
                  <c:v>51.761516571044901</c:v>
                </c:pt>
                <c:pt idx="34">
                  <c:v>53.855720520019503</c:v>
                </c:pt>
                <c:pt idx="35">
                  <c:v>56.422019958496101</c:v>
                </c:pt>
                <c:pt idx="36">
                  <c:v>60.084033613445399</c:v>
                </c:pt>
                <c:pt idx="37">
                  <c:v>61.5176151761518</c:v>
                </c:pt>
                <c:pt idx="38">
                  <c:v>61.864406779661003</c:v>
                </c:pt>
                <c:pt idx="39">
                  <c:v>61.061946902654903</c:v>
                </c:pt>
                <c:pt idx="40">
                  <c:v>59.292035398230098</c:v>
                </c:pt>
                <c:pt idx="41">
                  <c:v>58.870967741935502</c:v>
                </c:pt>
                <c:pt idx="42">
                  <c:v>58.554572271386398</c:v>
                </c:pt>
                <c:pt idx="43">
                  <c:v>55.840455840455803</c:v>
                </c:pt>
                <c:pt idx="44">
                  <c:v>57.3913043478261</c:v>
                </c:pt>
                <c:pt idx="45">
                  <c:v>55.684754521963796</c:v>
                </c:pt>
                <c:pt idx="46">
                  <c:v>53.641456582633097</c:v>
                </c:pt>
                <c:pt idx="47">
                  <c:v>53.387533875338796</c:v>
                </c:pt>
                <c:pt idx="48">
                  <c:v>56.022408963585399</c:v>
                </c:pt>
                <c:pt idx="49">
                  <c:v>58.088235294117702</c:v>
                </c:pt>
                <c:pt idx="50">
                  <c:v>55.474452554744502</c:v>
                </c:pt>
                <c:pt idx="51">
                  <c:v>55.852417302798997</c:v>
                </c:pt>
                <c:pt idx="52">
                  <c:v>52.2222222222222</c:v>
                </c:pt>
                <c:pt idx="53">
                  <c:v>51.247165532879798</c:v>
                </c:pt>
                <c:pt idx="54">
                  <c:v>50.621890547263703</c:v>
                </c:pt>
                <c:pt idx="55">
                  <c:v>50.621890547263703</c:v>
                </c:pt>
                <c:pt idx="56">
                  <c:v>51.587301587301603</c:v>
                </c:pt>
                <c:pt idx="57">
                  <c:v>52.162849872773499</c:v>
                </c:pt>
                <c:pt idx="58">
                  <c:v>31.830601092896199</c:v>
                </c:pt>
                <c:pt idx="59">
                  <c:v>33.8501291989664</c:v>
                </c:pt>
                <c:pt idx="60">
                  <c:v>41.358024691357997</c:v>
                </c:pt>
                <c:pt idx="61">
                  <c:v>41.970802919707999</c:v>
                </c:pt>
                <c:pt idx="62">
                  <c:v>40.384615384615401</c:v>
                </c:pt>
                <c:pt idx="63">
                  <c:v>27.205882352941199</c:v>
                </c:pt>
                <c:pt idx="64">
                  <c:v>32.299741602067201</c:v>
                </c:pt>
                <c:pt idx="65">
                  <c:v>36.885245901639301</c:v>
                </c:pt>
                <c:pt idx="66">
                  <c:v>40.616246498599402</c:v>
                </c:pt>
                <c:pt idx="67">
                  <c:v>45.081967213114801</c:v>
                </c:pt>
                <c:pt idx="68">
                  <c:v>48.985507246376798</c:v>
                </c:pt>
                <c:pt idx="69">
                  <c:v>53.768115942028999</c:v>
                </c:pt>
                <c:pt idx="70">
                  <c:v>55.045871559632999</c:v>
                </c:pt>
                <c:pt idx="71">
                  <c:v>56.231884057971001</c:v>
                </c:pt>
                <c:pt idx="72">
                  <c:v>56.956521739130402</c:v>
                </c:pt>
                <c:pt idx="73">
                  <c:v>58.404558404558401</c:v>
                </c:pt>
                <c:pt idx="74">
                  <c:v>61.016949152542402</c:v>
                </c:pt>
                <c:pt idx="75">
                  <c:v>56.533333333333303</c:v>
                </c:pt>
                <c:pt idx="76">
                  <c:v>58.539944903581301</c:v>
                </c:pt>
                <c:pt idx="77">
                  <c:v>55.2631578947368</c:v>
                </c:pt>
                <c:pt idx="78">
                  <c:v>59.821428571428598</c:v>
                </c:pt>
                <c:pt idx="79">
                  <c:v>61.695906432748501</c:v>
                </c:pt>
                <c:pt idx="80">
                  <c:v>61.2</c:v>
                </c:pt>
                <c:pt idx="81">
                  <c:v>58</c:v>
                </c:pt>
                <c:pt idx="82">
                  <c:v>53.92</c:v>
                </c:pt>
                <c:pt idx="83">
                  <c:v>51.485148514851502</c:v>
                </c:pt>
                <c:pt idx="84">
                  <c:v>55.7291666666667</c:v>
                </c:pt>
                <c:pt idx="85">
                  <c:v>51.851851851851897</c:v>
                </c:pt>
                <c:pt idx="86">
                  <c:v>51.100628930817599</c:v>
                </c:pt>
                <c:pt idx="87">
                  <c:v>46.219931271477698</c:v>
                </c:pt>
                <c:pt idx="88">
                  <c:v>45.15</c:v>
                </c:pt>
                <c:pt idx="89">
                  <c:v>45.26</c:v>
                </c:pt>
                <c:pt idx="90">
                  <c:v>40.865384615384599</c:v>
                </c:pt>
                <c:pt idx="91">
                  <c:v>39.969135802469097</c:v>
                </c:pt>
                <c:pt idx="92">
                  <c:v>40.880503144654099</c:v>
                </c:pt>
                <c:pt idx="93">
                  <c:v>39.273927392739303</c:v>
                </c:pt>
                <c:pt idx="94">
                  <c:v>40.291262135922302</c:v>
                </c:pt>
                <c:pt idx="95">
                  <c:v>42.320261437908499</c:v>
                </c:pt>
                <c:pt idx="96">
                  <c:v>42.948717948717899</c:v>
                </c:pt>
                <c:pt idx="97">
                  <c:v>42.857142857142897</c:v>
                </c:pt>
                <c:pt idx="98">
                  <c:v>44.8333333333333</c:v>
                </c:pt>
                <c:pt idx="99">
                  <c:v>43.0555555555556</c:v>
                </c:pt>
                <c:pt idx="100">
                  <c:v>43.956043956043999</c:v>
                </c:pt>
                <c:pt idx="101">
                  <c:v>44.565217391304401</c:v>
                </c:pt>
                <c:pt idx="102">
                  <c:v>46.415770609318997</c:v>
                </c:pt>
                <c:pt idx="103">
                  <c:v>46.5579710144928</c:v>
                </c:pt>
                <c:pt idx="104">
                  <c:v>47.286821705426398</c:v>
                </c:pt>
                <c:pt idx="105">
                  <c:v>45.604395604395599</c:v>
                </c:pt>
                <c:pt idx="106">
                  <c:v>44.767441860465098</c:v>
                </c:pt>
                <c:pt idx="107">
                  <c:v>46.481481481481502</c:v>
                </c:pt>
                <c:pt idx="108">
                  <c:v>48.995983935742998</c:v>
                </c:pt>
                <c:pt idx="109">
                  <c:v>50</c:v>
                </c:pt>
                <c:pt idx="110">
                  <c:v>52.551020408163303</c:v>
                </c:pt>
                <c:pt idx="111">
                  <c:v>48.387096774193601</c:v>
                </c:pt>
                <c:pt idx="112">
                  <c:v>48.148148148148202</c:v>
                </c:pt>
                <c:pt idx="113">
                  <c:v>51.481481481481502</c:v>
                </c:pt>
                <c:pt idx="114">
                  <c:v>49.059139784946197</c:v>
                </c:pt>
                <c:pt idx="115">
                  <c:v>49.553571428571402</c:v>
                </c:pt>
                <c:pt idx="116">
                  <c:v>48.967551622418902</c:v>
                </c:pt>
                <c:pt idx="117">
                  <c:v>48.473282442748101</c:v>
                </c:pt>
                <c:pt idx="118">
                  <c:v>48.717948717948701</c:v>
                </c:pt>
                <c:pt idx="119">
                  <c:v>48.425196850393696</c:v>
                </c:pt>
                <c:pt idx="120">
                  <c:v>50.6410256410256</c:v>
                </c:pt>
                <c:pt idx="121">
                  <c:v>51.917404129793503</c:v>
                </c:pt>
                <c:pt idx="122">
                  <c:v>50.5208333333333</c:v>
                </c:pt>
                <c:pt idx="123">
                  <c:v>50.819672131147499</c:v>
                </c:pt>
                <c:pt idx="124">
                  <c:v>51.881720430107499</c:v>
                </c:pt>
                <c:pt idx="125">
                  <c:v>50.4065040650407</c:v>
                </c:pt>
                <c:pt idx="126">
                  <c:v>51.2</c:v>
                </c:pt>
                <c:pt idx="127">
                  <c:v>47.899159663865497</c:v>
                </c:pt>
                <c:pt idx="128">
                  <c:v>50.150150150150097</c:v>
                </c:pt>
                <c:pt idx="129">
                  <c:v>49.107142857142797</c:v>
                </c:pt>
                <c:pt idx="130">
                  <c:v>52.07</c:v>
                </c:pt>
                <c:pt idx="131">
                  <c:v>0</c:v>
                </c:pt>
              </c:numCache>
            </c:numRef>
          </c:val>
          <c:smooth val="0"/>
          <c:extLst>
            <c:ext xmlns:c16="http://schemas.microsoft.com/office/drawing/2014/chart" uri="{C3380CC4-5D6E-409C-BE32-E72D297353CC}">
              <c16:uniqueId val="{0000000A-A881-4E97-9AA5-F35AB0005626}"/>
            </c:ext>
          </c:extLst>
        </c:ser>
        <c:ser>
          <c:idx val="4"/>
          <c:order val="3"/>
          <c:tx>
            <c:strRef>
              <c:f>'Data Graf'!$D$97</c:f>
              <c:strCache>
                <c:ptCount val="1"/>
                <c:pt idx="0">
                  <c:v>Industria</c:v>
                </c:pt>
              </c:strCache>
            </c:strRef>
          </c:tx>
          <c:spPr>
            <a:ln w="19050" cap="rnd">
              <a:solidFill>
                <a:schemeClr val="accent6">
                  <a:lumMod val="40000"/>
                  <a:lumOff val="60000"/>
                </a:schemeClr>
              </a:solidFill>
              <a:round/>
            </a:ln>
            <a:effectLst/>
          </c:spPr>
          <c:marker>
            <c:symbol val="none"/>
          </c:marker>
          <c:cat>
            <c:numRef>
              <c:f>'Data Graf'!$E$93:$EF$93</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Graf'!$E$97:$EF$97</c:f>
              <c:numCache>
                <c:formatCode>_-* #,##0_-;\-* #,##0_-;_-* "-"??_-;_-@_-</c:formatCode>
                <c:ptCount val="132"/>
                <c:pt idx="0">
                  <c:v>43.020832061767599</c:v>
                </c:pt>
                <c:pt idx="1">
                  <c:v>43.427230834960902</c:v>
                </c:pt>
                <c:pt idx="2">
                  <c:v>45.124717712402301</c:v>
                </c:pt>
                <c:pt idx="3">
                  <c:v>44.819820404052699</c:v>
                </c:pt>
                <c:pt idx="4">
                  <c:v>41.043083190917997</c:v>
                </c:pt>
                <c:pt idx="5">
                  <c:v>41.721855163574197</c:v>
                </c:pt>
                <c:pt idx="6">
                  <c:v>37.945491790771499</c:v>
                </c:pt>
                <c:pt idx="7">
                  <c:v>35.972774505615199</c:v>
                </c:pt>
                <c:pt idx="8">
                  <c:v>39.383560180664098</c:v>
                </c:pt>
                <c:pt idx="9">
                  <c:v>40.066226959228501</c:v>
                </c:pt>
                <c:pt idx="10">
                  <c:v>39.373600006103501</c:v>
                </c:pt>
                <c:pt idx="11">
                  <c:v>37.793426513671903</c:v>
                </c:pt>
                <c:pt idx="12">
                  <c:v>40.0709228515625</c:v>
                </c:pt>
                <c:pt idx="13">
                  <c:v>44.110275268554702</c:v>
                </c:pt>
                <c:pt idx="14">
                  <c:v>41.545894622802699</c:v>
                </c:pt>
                <c:pt idx="15">
                  <c:v>39.497714996337898</c:v>
                </c:pt>
                <c:pt idx="16">
                  <c:v>38.095237731933601</c:v>
                </c:pt>
                <c:pt idx="17">
                  <c:v>38.615024566650398</c:v>
                </c:pt>
                <c:pt idx="18">
                  <c:v>37.858718872070298</c:v>
                </c:pt>
                <c:pt idx="19">
                  <c:v>39.930557250976598</c:v>
                </c:pt>
                <c:pt idx="20">
                  <c:v>42.335765838622997</c:v>
                </c:pt>
                <c:pt idx="21">
                  <c:v>44.038928985595703</c:v>
                </c:pt>
                <c:pt idx="22">
                  <c:v>39.898990631103501</c:v>
                </c:pt>
                <c:pt idx="23">
                  <c:v>40.047962188720703</c:v>
                </c:pt>
                <c:pt idx="24">
                  <c:v>41.608390808105497</c:v>
                </c:pt>
                <c:pt idx="25">
                  <c:v>45.563549041747997</c:v>
                </c:pt>
                <c:pt idx="26">
                  <c:v>43.407958984375</c:v>
                </c:pt>
                <c:pt idx="27">
                  <c:v>41.094146728515597</c:v>
                </c:pt>
                <c:pt idx="28">
                  <c:v>42.317707061767599</c:v>
                </c:pt>
                <c:pt idx="29">
                  <c:v>40.400001525878899</c:v>
                </c:pt>
                <c:pt idx="30">
                  <c:v>41.397850036621101</c:v>
                </c:pt>
                <c:pt idx="31">
                  <c:v>42.650917053222699</c:v>
                </c:pt>
                <c:pt idx="32">
                  <c:v>44.2942924499512</c:v>
                </c:pt>
                <c:pt idx="33">
                  <c:v>46.794872283935497</c:v>
                </c:pt>
                <c:pt idx="34">
                  <c:v>45.512821197509801</c:v>
                </c:pt>
                <c:pt idx="35">
                  <c:v>42.559524536132798</c:v>
                </c:pt>
                <c:pt idx="36">
                  <c:v>50.151515151515099</c:v>
                </c:pt>
                <c:pt idx="37">
                  <c:v>55.172413793103402</c:v>
                </c:pt>
                <c:pt idx="38">
                  <c:v>52.966101694915302</c:v>
                </c:pt>
                <c:pt idx="39">
                  <c:v>52.6729559748428</c:v>
                </c:pt>
                <c:pt idx="40">
                  <c:v>52.702702702702702</c:v>
                </c:pt>
                <c:pt idx="41">
                  <c:v>53.160919540229898</c:v>
                </c:pt>
                <c:pt idx="42">
                  <c:v>50.308641975308603</c:v>
                </c:pt>
                <c:pt idx="43">
                  <c:v>48.994252873563198</c:v>
                </c:pt>
                <c:pt idx="44">
                  <c:v>51.8867924528302</c:v>
                </c:pt>
                <c:pt idx="45">
                  <c:v>49.2753623188406</c:v>
                </c:pt>
                <c:pt idx="46">
                  <c:v>45.950155763239898</c:v>
                </c:pt>
                <c:pt idx="47">
                  <c:v>43.478260869565197</c:v>
                </c:pt>
                <c:pt idx="48">
                  <c:v>47.787610619469</c:v>
                </c:pt>
                <c:pt idx="49">
                  <c:v>50</c:v>
                </c:pt>
                <c:pt idx="50">
                  <c:v>47.740112994350298</c:v>
                </c:pt>
                <c:pt idx="51">
                  <c:v>44.4444444444444</c:v>
                </c:pt>
                <c:pt idx="52">
                  <c:v>44.094488188976399</c:v>
                </c:pt>
                <c:pt idx="53">
                  <c:v>43.253968253968303</c:v>
                </c:pt>
                <c:pt idx="54">
                  <c:v>44.308943089430898</c:v>
                </c:pt>
                <c:pt idx="55">
                  <c:v>45.866666666666703</c:v>
                </c:pt>
                <c:pt idx="56">
                  <c:v>46.396396396396398</c:v>
                </c:pt>
                <c:pt idx="57">
                  <c:v>47.1509971509971</c:v>
                </c:pt>
                <c:pt idx="58">
                  <c:v>37.536231884057997</c:v>
                </c:pt>
                <c:pt idx="59">
                  <c:v>34.640522875816998</c:v>
                </c:pt>
                <c:pt idx="60">
                  <c:v>39.728682170542598</c:v>
                </c:pt>
                <c:pt idx="61">
                  <c:v>45.259938837920501</c:v>
                </c:pt>
                <c:pt idx="62">
                  <c:v>43.032786885245898</c:v>
                </c:pt>
                <c:pt idx="63">
                  <c:v>32.7683615819209</c:v>
                </c:pt>
                <c:pt idx="64">
                  <c:v>33.184523809523803</c:v>
                </c:pt>
                <c:pt idx="65">
                  <c:v>39.262820512820497</c:v>
                </c:pt>
                <c:pt idx="66">
                  <c:v>41.987179487179503</c:v>
                </c:pt>
                <c:pt idx="67">
                  <c:v>44.629629629629598</c:v>
                </c:pt>
                <c:pt idx="68">
                  <c:v>51.5625</c:v>
                </c:pt>
                <c:pt idx="69">
                  <c:v>53.065134099616898</c:v>
                </c:pt>
                <c:pt idx="70">
                  <c:v>54.1666666666667</c:v>
                </c:pt>
                <c:pt idx="71">
                  <c:v>49.8333333333333</c:v>
                </c:pt>
                <c:pt idx="72">
                  <c:v>54.395604395604401</c:v>
                </c:pt>
                <c:pt idx="73">
                  <c:v>56.105610561056103</c:v>
                </c:pt>
                <c:pt idx="74">
                  <c:v>58.108108108108098</c:v>
                </c:pt>
                <c:pt idx="75">
                  <c:v>52.212389380531</c:v>
                </c:pt>
                <c:pt idx="76">
                  <c:v>56.327160493827201</c:v>
                </c:pt>
                <c:pt idx="77">
                  <c:v>55.882352941176499</c:v>
                </c:pt>
                <c:pt idx="78">
                  <c:v>61.309523809523803</c:v>
                </c:pt>
                <c:pt idx="79">
                  <c:v>62.944983818770197</c:v>
                </c:pt>
                <c:pt idx="80">
                  <c:v>61.9</c:v>
                </c:pt>
                <c:pt idx="81">
                  <c:v>59.3</c:v>
                </c:pt>
                <c:pt idx="82">
                  <c:v>55.73</c:v>
                </c:pt>
                <c:pt idx="83">
                  <c:v>52.920962199312697</c:v>
                </c:pt>
                <c:pt idx="84">
                  <c:v>54.710144927536199</c:v>
                </c:pt>
                <c:pt idx="85">
                  <c:v>51.941747572815501</c:v>
                </c:pt>
                <c:pt idx="86">
                  <c:v>51.2931034482759</c:v>
                </c:pt>
                <c:pt idx="87">
                  <c:v>49.2877492877493</c:v>
                </c:pt>
                <c:pt idx="88">
                  <c:v>47.7</c:v>
                </c:pt>
                <c:pt idx="89">
                  <c:v>45</c:v>
                </c:pt>
                <c:pt idx="90">
                  <c:v>39.370078740157503</c:v>
                </c:pt>
                <c:pt idx="91">
                  <c:v>38.624338624338598</c:v>
                </c:pt>
                <c:pt idx="92">
                  <c:v>41.954022988505699</c:v>
                </c:pt>
                <c:pt idx="93">
                  <c:v>39.855072463768103</c:v>
                </c:pt>
                <c:pt idx="94">
                  <c:v>38</c:v>
                </c:pt>
                <c:pt idx="95">
                  <c:v>34.6264367816092</c:v>
                </c:pt>
                <c:pt idx="96">
                  <c:v>36.350574712643699</c:v>
                </c:pt>
                <c:pt idx="97">
                  <c:v>38.649425287356301</c:v>
                </c:pt>
                <c:pt idx="98">
                  <c:v>38.753387533875298</c:v>
                </c:pt>
                <c:pt idx="99">
                  <c:v>36.477987421383702</c:v>
                </c:pt>
                <c:pt idx="100">
                  <c:v>35.451977401129902</c:v>
                </c:pt>
                <c:pt idx="101">
                  <c:v>38.226299694189599</c:v>
                </c:pt>
                <c:pt idx="102">
                  <c:v>39.869281045751599</c:v>
                </c:pt>
                <c:pt idx="103">
                  <c:v>41.049382716049401</c:v>
                </c:pt>
                <c:pt idx="104">
                  <c:v>40.454545454545503</c:v>
                </c:pt>
                <c:pt idx="105">
                  <c:v>40.090090090090101</c:v>
                </c:pt>
                <c:pt idx="106">
                  <c:v>39.090909090909101</c:v>
                </c:pt>
                <c:pt idx="107">
                  <c:v>33.913043478260903</c:v>
                </c:pt>
                <c:pt idx="108">
                  <c:v>39.039039039038997</c:v>
                </c:pt>
                <c:pt idx="109">
                  <c:v>42.753623188405797</c:v>
                </c:pt>
                <c:pt idx="110">
                  <c:v>41.9590643274854</c:v>
                </c:pt>
                <c:pt idx="111">
                  <c:v>41.4191419141914</c:v>
                </c:pt>
                <c:pt idx="112">
                  <c:v>42.907801418439703</c:v>
                </c:pt>
                <c:pt idx="113">
                  <c:v>41.5</c:v>
                </c:pt>
                <c:pt idx="114">
                  <c:v>42.047930283224403</c:v>
                </c:pt>
                <c:pt idx="115">
                  <c:v>45.315904139433499</c:v>
                </c:pt>
                <c:pt idx="116">
                  <c:v>46.064814814814802</c:v>
                </c:pt>
                <c:pt idx="117">
                  <c:v>46.007984031936097</c:v>
                </c:pt>
                <c:pt idx="118">
                  <c:v>43.75</c:v>
                </c:pt>
                <c:pt idx="119">
                  <c:v>43.186582809224298</c:v>
                </c:pt>
                <c:pt idx="120">
                  <c:v>44.409937888198698</c:v>
                </c:pt>
                <c:pt idx="121">
                  <c:v>48.009950248756198</c:v>
                </c:pt>
                <c:pt idx="122">
                  <c:v>46.121593291404601</c:v>
                </c:pt>
                <c:pt idx="123">
                  <c:v>40.425531914893597</c:v>
                </c:pt>
                <c:pt idx="124">
                  <c:v>42.454954954954999</c:v>
                </c:pt>
                <c:pt idx="125">
                  <c:v>41.542288557213901</c:v>
                </c:pt>
                <c:pt idx="126">
                  <c:v>44.964028776978402</c:v>
                </c:pt>
                <c:pt idx="127">
                  <c:v>43.609022556390997</c:v>
                </c:pt>
                <c:pt idx="128">
                  <c:v>43.159203980099498</c:v>
                </c:pt>
                <c:pt idx="129">
                  <c:v>44.1860465116279</c:v>
                </c:pt>
                <c:pt idx="130">
                  <c:v>44</c:v>
                </c:pt>
                <c:pt idx="131">
                  <c:v>0</c:v>
                </c:pt>
              </c:numCache>
            </c:numRef>
          </c:val>
          <c:smooth val="0"/>
          <c:extLst>
            <c:ext xmlns:c16="http://schemas.microsoft.com/office/drawing/2014/chart" uri="{C3380CC4-5D6E-409C-BE32-E72D297353CC}">
              <c16:uniqueId val="{0000000C-A881-4E97-9AA5-F35AB0005626}"/>
            </c:ext>
          </c:extLst>
        </c:ser>
        <c:ser>
          <c:idx val="5"/>
          <c:order val="4"/>
          <c:tx>
            <c:strRef>
              <c:f>'Data Graf'!$D$98</c:f>
              <c:strCache>
                <c:ptCount val="1"/>
                <c:pt idx="0">
                  <c:v>Construcción</c:v>
                </c:pt>
              </c:strCache>
            </c:strRef>
          </c:tx>
          <c:spPr>
            <a:ln w="19050" cap="rnd">
              <a:solidFill>
                <a:srgbClr val="FFC000"/>
              </a:solidFill>
              <a:round/>
            </a:ln>
            <a:effectLst/>
          </c:spPr>
          <c:marker>
            <c:symbol val="none"/>
          </c:marker>
          <c:cat>
            <c:numRef>
              <c:f>'Data Graf'!$E$93:$EF$93</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Graf'!$E$98:$EF$98</c:f>
              <c:numCache>
                <c:formatCode>_-* #,##0_-;\-* #,##0_-;_-* "-"??_-;_-@_-</c:formatCode>
                <c:ptCount val="132"/>
                <c:pt idx="0">
                  <c:v>26.3333339691162</c:v>
                </c:pt>
                <c:pt idx="1">
                  <c:v>34.469696044921903</c:v>
                </c:pt>
                <c:pt idx="2">
                  <c:v>35.507247924804702</c:v>
                </c:pt>
                <c:pt idx="3">
                  <c:v>37.662338256835902</c:v>
                </c:pt>
                <c:pt idx="4">
                  <c:v>34.285713195800803</c:v>
                </c:pt>
                <c:pt idx="5">
                  <c:v>39.930557250976598</c:v>
                </c:pt>
                <c:pt idx="6">
                  <c:v>30.1948051452637</c:v>
                </c:pt>
                <c:pt idx="7">
                  <c:v>27.464788436889599</c:v>
                </c:pt>
                <c:pt idx="8">
                  <c:v>31.985294342041001</c:v>
                </c:pt>
                <c:pt idx="9">
                  <c:v>35</c:v>
                </c:pt>
                <c:pt idx="10">
                  <c:v>35.8108100891113</c:v>
                </c:pt>
                <c:pt idx="11">
                  <c:v>37.686565399169901</c:v>
                </c:pt>
                <c:pt idx="12">
                  <c:v>33.333332061767599</c:v>
                </c:pt>
                <c:pt idx="13">
                  <c:v>29.850746154785199</c:v>
                </c:pt>
                <c:pt idx="14">
                  <c:v>31.164382934570298</c:v>
                </c:pt>
                <c:pt idx="15">
                  <c:v>25.704225540161101</c:v>
                </c:pt>
                <c:pt idx="16">
                  <c:v>20.945945739746101</c:v>
                </c:pt>
                <c:pt idx="17">
                  <c:v>19.5945949554443</c:v>
                </c:pt>
                <c:pt idx="18">
                  <c:v>16.5662651062012</c:v>
                </c:pt>
                <c:pt idx="19">
                  <c:v>20.2531642913818</c:v>
                </c:pt>
                <c:pt idx="20">
                  <c:v>20.5696201324463</c:v>
                </c:pt>
                <c:pt idx="21">
                  <c:v>18.3544311523438</c:v>
                </c:pt>
                <c:pt idx="22">
                  <c:v>21.153846740722699</c:v>
                </c:pt>
                <c:pt idx="23">
                  <c:v>23.263889312744102</c:v>
                </c:pt>
                <c:pt idx="24">
                  <c:v>25</c:v>
                </c:pt>
                <c:pt idx="25">
                  <c:v>23.986486434936499</c:v>
                </c:pt>
                <c:pt idx="26">
                  <c:v>25.3246746063232</c:v>
                </c:pt>
                <c:pt idx="27">
                  <c:v>22.142856597900401</c:v>
                </c:pt>
                <c:pt idx="28">
                  <c:v>24.206348419189499</c:v>
                </c:pt>
                <c:pt idx="29">
                  <c:v>21.875</c:v>
                </c:pt>
                <c:pt idx="30">
                  <c:v>26.3698635101318</c:v>
                </c:pt>
                <c:pt idx="31">
                  <c:v>25</c:v>
                </c:pt>
                <c:pt idx="32">
                  <c:v>33.333332061767599</c:v>
                </c:pt>
                <c:pt idx="33">
                  <c:v>35.984848022460902</c:v>
                </c:pt>
                <c:pt idx="34">
                  <c:v>36.971832275390597</c:v>
                </c:pt>
                <c:pt idx="35">
                  <c:v>34.375</c:v>
                </c:pt>
                <c:pt idx="36">
                  <c:v>43.181818181818201</c:v>
                </c:pt>
                <c:pt idx="37">
                  <c:v>48.461538461538503</c:v>
                </c:pt>
                <c:pt idx="38">
                  <c:v>51.153846153846203</c:v>
                </c:pt>
                <c:pt idx="39">
                  <c:v>48.387096774193601</c:v>
                </c:pt>
                <c:pt idx="40">
                  <c:v>46.774193548387103</c:v>
                </c:pt>
                <c:pt idx="41">
                  <c:v>43.076923076923102</c:v>
                </c:pt>
                <c:pt idx="42">
                  <c:v>46.186440677966097</c:v>
                </c:pt>
                <c:pt idx="43">
                  <c:v>45.089285714285701</c:v>
                </c:pt>
                <c:pt idx="44">
                  <c:v>46.052631578947398</c:v>
                </c:pt>
                <c:pt idx="45">
                  <c:v>47.9838709677419</c:v>
                </c:pt>
                <c:pt idx="46">
                  <c:v>45.338983050847503</c:v>
                </c:pt>
                <c:pt idx="47">
                  <c:v>48.3333333333333</c:v>
                </c:pt>
                <c:pt idx="48">
                  <c:v>49.5762711864407</c:v>
                </c:pt>
                <c:pt idx="49">
                  <c:v>47.857142857142897</c:v>
                </c:pt>
                <c:pt idx="50">
                  <c:v>54.577464788732399</c:v>
                </c:pt>
                <c:pt idx="51">
                  <c:v>52.238805970149301</c:v>
                </c:pt>
                <c:pt idx="52">
                  <c:v>46.575342465753401</c:v>
                </c:pt>
                <c:pt idx="53">
                  <c:v>46.6216216216216</c:v>
                </c:pt>
                <c:pt idx="54">
                  <c:v>45.8333333333333</c:v>
                </c:pt>
                <c:pt idx="55">
                  <c:v>47.602739726027401</c:v>
                </c:pt>
                <c:pt idx="56">
                  <c:v>42.647058823529399</c:v>
                </c:pt>
                <c:pt idx="57">
                  <c:v>45.895522388059703</c:v>
                </c:pt>
                <c:pt idx="58">
                  <c:v>26.086956521739101</c:v>
                </c:pt>
                <c:pt idx="59">
                  <c:v>21.428571428571399</c:v>
                </c:pt>
                <c:pt idx="60">
                  <c:v>20.175438596491201</c:v>
                </c:pt>
                <c:pt idx="61">
                  <c:v>25.6944444444444</c:v>
                </c:pt>
                <c:pt idx="62">
                  <c:v>24.264705882352899</c:v>
                </c:pt>
                <c:pt idx="63">
                  <c:v>6.4285714285714297</c:v>
                </c:pt>
                <c:pt idx="64">
                  <c:v>8.8028169014084501</c:v>
                </c:pt>
                <c:pt idx="65">
                  <c:v>11.397058823529401</c:v>
                </c:pt>
                <c:pt idx="66">
                  <c:v>12.6760563380282</c:v>
                </c:pt>
                <c:pt idx="67">
                  <c:v>25.7246376811594</c:v>
                </c:pt>
                <c:pt idx="68">
                  <c:v>33.1967213114754</c:v>
                </c:pt>
                <c:pt idx="69">
                  <c:v>37.692307692307701</c:v>
                </c:pt>
                <c:pt idx="70">
                  <c:v>46.031746031746003</c:v>
                </c:pt>
                <c:pt idx="71">
                  <c:v>41.6666666666667</c:v>
                </c:pt>
                <c:pt idx="72">
                  <c:v>40.079365079365097</c:v>
                </c:pt>
                <c:pt idx="73">
                  <c:v>44.230769230769198</c:v>
                </c:pt>
                <c:pt idx="74">
                  <c:v>48.550724637681199</c:v>
                </c:pt>
                <c:pt idx="75">
                  <c:v>44.7916666666667</c:v>
                </c:pt>
                <c:pt idx="76">
                  <c:v>40</c:v>
                </c:pt>
                <c:pt idx="77">
                  <c:v>42.3913043478261</c:v>
                </c:pt>
                <c:pt idx="78">
                  <c:v>43.359375</c:v>
                </c:pt>
                <c:pt idx="79">
                  <c:v>51.515151515151501</c:v>
                </c:pt>
                <c:pt idx="80">
                  <c:v>56.4</c:v>
                </c:pt>
                <c:pt idx="81">
                  <c:v>48.1</c:v>
                </c:pt>
                <c:pt idx="82">
                  <c:v>37.31</c:v>
                </c:pt>
                <c:pt idx="83">
                  <c:v>32.758620689655203</c:v>
                </c:pt>
                <c:pt idx="84">
                  <c:v>34.482758620689701</c:v>
                </c:pt>
                <c:pt idx="85">
                  <c:v>35.546875</c:v>
                </c:pt>
                <c:pt idx="86">
                  <c:v>32.539682539682502</c:v>
                </c:pt>
                <c:pt idx="87">
                  <c:v>30.859375</c:v>
                </c:pt>
                <c:pt idx="88">
                  <c:v>26.23</c:v>
                </c:pt>
                <c:pt idx="89">
                  <c:v>25.41</c:v>
                </c:pt>
                <c:pt idx="90">
                  <c:v>25</c:v>
                </c:pt>
                <c:pt idx="91">
                  <c:v>24.253731343283601</c:v>
                </c:pt>
                <c:pt idx="92">
                  <c:v>27.1551724137931</c:v>
                </c:pt>
                <c:pt idx="93">
                  <c:v>24.074074074074101</c:v>
                </c:pt>
                <c:pt idx="94">
                  <c:v>23.636363636363601</c:v>
                </c:pt>
                <c:pt idx="95">
                  <c:v>25.4385964912281</c:v>
                </c:pt>
                <c:pt idx="96">
                  <c:v>25.4166666666667</c:v>
                </c:pt>
                <c:pt idx="97">
                  <c:v>26.6666666666667</c:v>
                </c:pt>
                <c:pt idx="98">
                  <c:v>27.868852459016399</c:v>
                </c:pt>
                <c:pt idx="99">
                  <c:v>26.3888888888889</c:v>
                </c:pt>
                <c:pt idx="100">
                  <c:v>27.822580645161299</c:v>
                </c:pt>
                <c:pt idx="101">
                  <c:v>22.272727272727298</c:v>
                </c:pt>
                <c:pt idx="102">
                  <c:v>24.074074074074101</c:v>
                </c:pt>
                <c:pt idx="103">
                  <c:v>21.363636363636399</c:v>
                </c:pt>
                <c:pt idx="104">
                  <c:v>25</c:v>
                </c:pt>
                <c:pt idx="105">
                  <c:v>26.6666666666667</c:v>
                </c:pt>
                <c:pt idx="106">
                  <c:v>26.0416666666667</c:v>
                </c:pt>
                <c:pt idx="107">
                  <c:v>21.022727272727298</c:v>
                </c:pt>
                <c:pt idx="108">
                  <c:v>24.404761904761902</c:v>
                </c:pt>
                <c:pt idx="109">
                  <c:v>24.3589743589744</c:v>
                </c:pt>
                <c:pt idx="110">
                  <c:v>28.703703703703699</c:v>
                </c:pt>
                <c:pt idx="111">
                  <c:v>22.674418604651201</c:v>
                </c:pt>
                <c:pt idx="112">
                  <c:v>26.923076923076898</c:v>
                </c:pt>
                <c:pt idx="113">
                  <c:v>27.272727272727298</c:v>
                </c:pt>
                <c:pt idx="114">
                  <c:v>28.409090909090899</c:v>
                </c:pt>
                <c:pt idx="115">
                  <c:v>24.596774193548399</c:v>
                </c:pt>
                <c:pt idx="116">
                  <c:v>23.660714285714299</c:v>
                </c:pt>
                <c:pt idx="117">
                  <c:v>30.084745762711901</c:v>
                </c:pt>
                <c:pt idx="118">
                  <c:v>30.084745762711901</c:v>
                </c:pt>
                <c:pt idx="119">
                  <c:v>29.1666666666667</c:v>
                </c:pt>
                <c:pt idx="120">
                  <c:v>29.385964912280699</c:v>
                </c:pt>
                <c:pt idx="121">
                  <c:v>34.042553191489397</c:v>
                </c:pt>
                <c:pt idx="122">
                  <c:v>32.377049180327901</c:v>
                </c:pt>
                <c:pt idx="123">
                  <c:v>33.3333333333333</c:v>
                </c:pt>
                <c:pt idx="124">
                  <c:v>31.140350877193001</c:v>
                </c:pt>
                <c:pt idx="125">
                  <c:v>33.3333333333333</c:v>
                </c:pt>
                <c:pt idx="126">
                  <c:v>32.547169811320799</c:v>
                </c:pt>
                <c:pt idx="127">
                  <c:v>33.189655172413801</c:v>
                </c:pt>
                <c:pt idx="128">
                  <c:v>31.363636363636399</c:v>
                </c:pt>
                <c:pt idx="129">
                  <c:v>24.456521739130402</c:v>
                </c:pt>
                <c:pt idx="130">
                  <c:v>30.61</c:v>
                </c:pt>
                <c:pt idx="131">
                  <c:v>0</c:v>
                </c:pt>
              </c:numCache>
            </c:numRef>
          </c:val>
          <c:smooth val="0"/>
          <c:extLst>
            <c:ext xmlns:c16="http://schemas.microsoft.com/office/drawing/2014/chart" uri="{C3380CC4-5D6E-409C-BE32-E72D297353CC}">
              <c16:uniqueId val="{0000000E-A881-4E97-9AA5-F35AB0005626}"/>
            </c:ext>
          </c:extLst>
        </c:ser>
        <c:dLbls>
          <c:showLegendKey val="0"/>
          <c:showVal val="0"/>
          <c:showCatName val="0"/>
          <c:showSerName val="0"/>
          <c:showPercent val="0"/>
          <c:showBubbleSize val="0"/>
        </c:dLbls>
        <c:smooth val="0"/>
        <c:axId val="1688190048"/>
        <c:axId val="1688174208"/>
      </c:lineChart>
      <c:dateAx>
        <c:axId val="1688190048"/>
        <c:scaling>
          <c:orientation val="minMax"/>
          <c:min val="43709"/>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688174208"/>
        <c:crosses val="autoZero"/>
        <c:auto val="1"/>
        <c:lblOffset val="100"/>
        <c:baseTimeUnit val="months"/>
        <c:majorUnit val="6"/>
        <c:majorTimeUnit val="months"/>
      </c:dateAx>
      <c:valAx>
        <c:axId val="168817420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688190048"/>
        <c:crosses val="autoZero"/>
        <c:crossBetween val="between"/>
      </c:valAx>
    </c:plotArea>
    <c:legend>
      <c:legendPos val="b"/>
      <c:layout>
        <c:manualLayout>
          <c:xMode val="edge"/>
          <c:yMode val="edge"/>
          <c:x val="2.3557137693117708E-2"/>
          <c:y val="0.84682912039880998"/>
          <c:w val="0.96885378848602011"/>
          <c:h val="0.13052949562520549"/>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legend>
    <c:plotVisOnly val="1"/>
    <c:dispBlanksAs val="gap"/>
    <c:showDLblsOverMax val="0"/>
    <c:extLst/>
  </c:chart>
  <c:spPr>
    <a:solidFill>
      <a:schemeClr val="bg1"/>
    </a:solidFill>
    <a:ln w="9525" cap="flat" cmpd="sng" algn="ctr">
      <a:noFill/>
      <a:round/>
    </a:ln>
    <a:effectLst/>
  </c:spPr>
  <c:txPr>
    <a:bodyPr/>
    <a:lstStyle/>
    <a:p>
      <a:pPr>
        <a:defRPr sz="9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12347484239039E-2"/>
          <c:y val="5.0028741138149077E-2"/>
          <c:w val="0.91185198412698409"/>
          <c:h val="0.68646015483049994"/>
        </c:manualLayout>
      </c:layout>
      <c:lineChart>
        <c:grouping val="standard"/>
        <c:varyColors val="0"/>
        <c:ser>
          <c:idx val="0"/>
          <c:order val="0"/>
          <c:tx>
            <c:strRef>
              <c:f>'Data Graf'!$D$104</c:f>
              <c:strCache>
                <c:ptCount val="1"/>
                <c:pt idx="0">
                  <c:v>Cemento</c:v>
                </c:pt>
              </c:strCache>
            </c:strRef>
          </c:tx>
          <c:spPr>
            <a:ln w="19050" cap="rnd">
              <a:solidFill>
                <a:schemeClr val="accent5">
                  <a:lumMod val="75000"/>
                </a:schemeClr>
              </a:solidFill>
              <a:round/>
            </a:ln>
            <a:effectLst/>
          </c:spPr>
          <c:marker>
            <c:symbol val="none"/>
          </c:marker>
          <c:cat>
            <c:numRef>
              <c:extLst>
                <c:ext xmlns:c15="http://schemas.microsoft.com/office/drawing/2012/chart" uri="{02D57815-91ED-43cb-92C2-25804820EDAC}">
                  <c15:fullRef>
                    <c15:sqref>'Data Graf'!$AO$103:$EF$103</c15:sqref>
                  </c15:fullRef>
                </c:ext>
              </c:extLst>
              <c:f>('Data Graf'!$AO$103:$DZ$103,'Data Graf'!$EB$103:$ED$103,'Data Graf'!$EF$103)</c:f>
              <c:numCache>
                <c:formatCode>mmm\-yy</c:formatCode>
                <c:ptCount val="9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pt idx="44">
                  <c:v>44440</c:v>
                </c:pt>
                <c:pt idx="45">
                  <c:v>44470</c:v>
                </c:pt>
                <c:pt idx="46">
                  <c:v>44501</c:v>
                </c:pt>
                <c:pt idx="47">
                  <c:v>44531</c:v>
                </c:pt>
                <c:pt idx="48">
                  <c:v>44562</c:v>
                </c:pt>
                <c:pt idx="49">
                  <c:v>44593</c:v>
                </c:pt>
                <c:pt idx="50">
                  <c:v>44621</c:v>
                </c:pt>
                <c:pt idx="51">
                  <c:v>44652</c:v>
                </c:pt>
                <c:pt idx="52">
                  <c:v>44682</c:v>
                </c:pt>
                <c:pt idx="53">
                  <c:v>44713</c:v>
                </c:pt>
                <c:pt idx="54">
                  <c:v>44743</c:v>
                </c:pt>
                <c:pt idx="55">
                  <c:v>44774</c:v>
                </c:pt>
                <c:pt idx="56">
                  <c:v>44805</c:v>
                </c:pt>
                <c:pt idx="57">
                  <c:v>44835</c:v>
                </c:pt>
                <c:pt idx="58">
                  <c:v>44866</c:v>
                </c:pt>
                <c:pt idx="59">
                  <c:v>44896</c:v>
                </c:pt>
                <c:pt idx="60">
                  <c:v>44927</c:v>
                </c:pt>
                <c:pt idx="61">
                  <c:v>44958</c:v>
                </c:pt>
                <c:pt idx="62">
                  <c:v>44986</c:v>
                </c:pt>
                <c:pt idx="63">
                  <c:v>45017</c:v>
                </c:pt>
                <c:pt idx="64">
                  <c:v>45047</c:v>
                </c:pt>
                <c:pt idx="65">
                  <c:v>45078</c:v>
                </c:pt>
                <c:pt idx="66">
                  <c:v>45108</c:v>
                </c:pt>
                <c:pt idx="67">
                  <c:v>45139</c:v>
                </c:pt>
                <c:pt idx="68">
                  <c:v>45170</c:v>
                </c:pt>
                <c:pt idx="69">
                  <c:v>45200</c:v>
                </c:pt>
                <c:pt idx="70">
                  <c:v>45231</c:v>
                </c:pt>
                <c:pt idx="71">
                  <c:v>45261</c:v>
                </c:pt>
                <c:pt idx="72">
                  <c:v>45292</c:v>
                </c:pt>
                <c:pt idx="73">
                  <c:v>45323</c:v>
                </c:pt>
                <c:pt idx="74">
                  <c:v>45352</c:v>
                </c:pt>
                <c:pt idx="75">
                  <c:v>45383</c:v>
                </c:pt>
                <c:pt idx="76">
                  <c:v>45413</c:v>
                </c:pt>
                <c:pt idx="77">
                  <c:v>45444</c:v>
                </c:pt>
                <c:pt idx="78">
                  <c:v>45474</c:v>
                </c:pt>
                <c:pt idx="79">
                  <c:v>45505</c:v>
                </c:pt>
                <c:pt idx="80">
                  <c:v>45536</c:v>
                </c:pt>
                <c:pt idx="81">
                  <c:v>45566</c:v>
                </c:pt>
                <c:pt idx="82">
                  <c:v>45597</c:v>
                </c:pt>
                <c:pt idx="83">
                  <c:v>45627</c:v>
                </c:pt>
                <c:pt idx="84">
                  <c:v>45658</c:v>
                </c:pt>
                <c:pt idx="85">
                  <c:v>45689</c:v>
                </c:pt>
                <c:pt idx="86">
                  <c:v>45717</c:v>
                </c:pt>
                <c:pt idx="87">
                  <c:v>45748</c:v>
                </c:pt>
                <c:pt idx="88">
                  <c:v>45778</c:v>
                </c:pt>
                <c:pt idx="89">
                  <c:v>45809</c:v>
                </c:pt>
                <c:pt idx="90">
                  <c:v>45870</c:v>
                </c:pt>
                <c:pt idx="91">
                  <c:v>45901</c:v>
                </c:pt>
                <c:pt idx="92">
                  <c:v>45931</c:v>
                </c:pt>
                <c:pt idx="93">
                  <c:v>45992</c:v>
                </c:pt>
              </c:numCache>
            </c:numRef>
          </c:cat>
          <c:val>
            <c:numRef>
              <c:extLst>
                <c:ext xmlns:c15="http://schemas.microsoft.com/office/drawing/2012/chart" uri="{02D57815-91ED-43cb-92C2-25804820EDAC}">
                  <c15:fullRef>
                    <c15:sqref>'Data Graf'!$AO$104:$EF$104</c15:sqref>
                  </c15:fullRef>
                </c:ext>
              </c:extLst>
              <c:f>('Data Graf'!$AO$104:$DZ$104,'Data Graf'!$EB$104:$ED$104,'Data Graf'!$EF$104)</c:f>
              <c:numCache>
                <c:formatCode>_-* #,##0_-;\-* #,##0_-;_-* "-"??_-;_-@_-</c:formatCode>
                <c:ptCount val="94"/>
                <c:pt idx="0">
                  <c:v>97.157840535509166</c:v>
                </c:pt>
                <c:pt idx="1">
                  <c:v>97.057619292815545</c:v>
                </c:pt>
                <c:pt idx="2">
                  <c:v>107.07458311878641</c:v>
                </c:pt>
                <c:pt idx="3">
                  <c:v>96.020641773562915</c:v>
                </c:pt>
                <c:pt idx="4">
                  <c:v>94.278041521199114</c:v>
                </c:pt>
                <c:pt idx="5">
                  <c:v>98.446050167205144</c:v>
                </c:pt>
                <c:pt idx="6">
                  <c:v>88.794934617408572</c:v>
                </c:pt>
                <c:pt idx="7">
                  <c:v>104.85423444935471</c:v>
                </c:pt>
                <c:pt idx="8">
                  <c:v>90.611682293228611</c:v>
                </c:pt>
                <c:pt idx="9">
                  <c:v>109.3158451640647</c:v>
                </c:pt>
                <c:pt idx="10">
                  <c:v>105.2798352279479</c:v>
                </c:pt>
                <c:pt idx="11">
                  <c:v>111.1086918389172</c:v>
                </c:pt>
                <c:pt idx="12">
                  <c:v>105.3107978882922</c:v>
                </c:pt>
                <c:pt idx="13">
                  <c:v>104.645372293172</c:v>
                </c:pt>
                <c:pt idx="14">
                  <c:v>119.54167114621821</c:v>
                </c:pt>
                <c:pt idx="15">
                  <c:v>103.8675033525907</c:v>
                </c:pt>
                <c:pt idx="16">
                  <c:v>104.35149862218429</c:v>
                </c:pt>
                <c:pt idx="17">
                  <c:v>94.688432571903874</c:v>
                </c:pt>
                <c:pt idx="18">
                  <c:v>97.121445829490355</c:v>
                </c:pt>
                <c:pt idx="19">
                  <c:v>111.45552795523091</c:v>
                </c:pt>
                <c:pt idx="20">
                  <c:v>93.323087891630678</c:v>
                </c:pt>
                <c:pt idx="21">
                  <c:v>100.5794861058457</c:v>
                </c:pt>
                <c:pt idx="22">
                  <c:v>104.3897945441891</c:v>
                </c:pt>
                <c:pt idx="23">
                  <c:v>108.59256828251161</c:v>
                </c:pt>
                <c:pt idx="24">
                  <c:v>100.4580798850217</c:v>
                </c:pt>
                <c:pt idx="25">
                  <c:v>103.3685699573924</c:v>
                </c:pt>
                <c:pt idx="26">
                  <c:v>104.9566285103181</c:v>
                </c:pt>
                <c:pt idx="27">
                  <c:v>79.125350112318856</c:v>
                </c:pt>
                <c:pt idx="28">
                  <c:v>82.392453983217237</c:v>
                </c:pt>
                <c:pt idx="29">
                  <c:v>60.477952118780728</c:v>
                </c:pt>
                <c:pt idx="30">
                  <c:v>64.518850896004608</c:v>
                </c:pt>
                <c:pt idx="31">
                  <c:v>84.460976976048073</c:v>
                </c:pt>
                <c:pt idx="32">
                  <c:v>90.525041164721117</c:v>
                </c:pt>
                <c:pt idx="33">
                  <c:v>116.0456065501417</c:v>
                </c:pt>
                <c:pt idx="34">
                  <c:v>117.91477346672021</c:v>
                </c:pt>
                <c:pt idx="35">
                  <c:v>110.03151718167361</c:v>
                </c:pt>
                <c:pt idx="36">
                  <c:v>103.64777710505911</c:v>
                </c:pt>
                <c:pt idx="37">
                  <c:v>103.09126402571169</c:v>
                </c:pt>
                <c:pt idx="38">
                  <c:v>118.3653616554159</c:v>
                </c:pt>
                <c:pt idx="39">
                  <c:v>107.0164602300698</c:v>
                </c:pt>
                <c:pt idx="40">
                  <c:v>105.001714489416</c:v>
                </c:pt>
                <c:pt idx="41">
                  <c:v>105.4897837932654</c:v>
                </c:pt>
                <c:pt idx="42">
                  <c:v>109.0146382314165</c:v>
                </c:pt>
                <c:pt idx="43">
                  <c:v>108.6517775803631</c:v>
                </c:pt>
                <c:pt idx="44">
                  <c:v>99.219845073530649</c:v>
                </c:pt>
                <c:pt idx="45">
                  <c:v>118.5603720951287</c:v>
                </c:pt>
                <c:pt idx="46">
                  <c:v>115.4524271624917</c:v>
                </c:pt>
                <c:pt idx="47">
                  <c:v>111.51962609418941</c:v>
                </c:pt>
                <c:pt idx="48">
                  <c:v>101.58468615790279</c:v>
                </c:pt>
                <c:pt idx="49">
                  <c:v>96.465254712016701</c:v>
                </c:pt>
                <c:pt idx="50">
                  <c:v>113.1391905120269</c:v>
                </c:pt>
                <c:pt idx="51">
                  <c:v>96.11733218656812</c:v>
                </c:pt>
                <c:pt idx="52">
                  <c:v>99.949097205325671</c:v>
                </c:pt>
                <c:pt idx="53">
                  <c:v>86.612067063130553</c:v>
                </c:pt>
                <c:pt idx="54">
                  <c:v>82.668130301195603</c:v>
                </c:pt>
                <c:pt idx="55">
                  <c:v>91.799127477663532</c:v>
                </c:pt>
                <c:pt idx="56">
                  <c:v>88.449456512513507</c:v>
                </c:pt>
                <c:pt idx="57">
                  <c:v>103.26074385075459</c:v>
                </c:pt>
                <c:pt idx="58">
                  <c:v>91.910212811706046</c:v>
                </c:pt>
                <c:pt idx="59">
                  <c:v>95.557559879815983</c:v>
                </c:pt>
                <c:pt idx="60">
                  <c:v>87.226159826627196</c:v>
                </c:pt>
                <c:pt idx="61">
                  <c:v>85.45232531163532</c:v>
                </c:pt>
                <c:pt idx="62">
                  <c:v>95.397586134703417</c:v>
                </c:pt>
                <c:pt idx="63">
                  <c:v>85.380350706448851</c:v>
                </c:pt>
                <c:pt idx="64">
                  <c:v>91.86539843489183</c:v>
                </c:pt>
                <c:pt idx="65">
                  <c:v>74.509740902738088</c:v>
                </c:pt>
                <c:pt idx="66">
                  <c:v>80.898913025027014</c:v>
                </c:pt>
                <c:pt idx="67">
                  <c:v>71.295599477165609</c:v>
                </c:pt>
                <c:pt idx="68">
                  <c:v>71.437647471552495</c:v>
                </c:pt>
                <c:pt idx="69">
                  <c:v>91.378143937893611</c:v>
                </c:pt>
                <c:pt idx="70">
                  <c:v>83.696416547369139</c:v>
                </c:pt>
                <c:pt idx="71">
                  <c:v>84.372434631554526</c:v>
                </c:pt>
                <c:pt idx="72">
                  <c:v>83.378098670846327</c:v>
                </c:pt>
                <c:pt idx="73">
                  <c:v>85.284475100294799</c:v>
                </c:pt>
                <c:pt idx="74">
                  <c:v>89.455199769138048</c:v>
                </c:pt>
                <c:pt idx="75">
                  <c:v>80.272054954195397</c:v>
                </c:pt>
                <c:pt idx="76">
                  <c:v>67.587685099785546</c:v>
                </c:pt>
                <c:pt idx="77">
                  <c:v>62.282477691833257</c:v>
                </c:pt>
                <c:pt idx="78">
                  <c:v>78.115804423722196</c:v>
                </c:pt>
                <c:pt idx="79">
                  <c:v>79.798923775950755</c:v>
                </c:pt>
                <c:pt idx="80">
                  <c:v>77.647018882017093</c:v>
                </c:pt>
                <c:pt idx="81">
                  <c:v>93.386642826021756</c:v>
                </c:pt>
                <c:pt idx="82">
                  <c:v>82.832992887415188</c:v>
                </c:pt>
                <c:pt idx="83">
                  <c:v>86.39098280418041</c:v>
                </c:pt>
                <c:pt idx="84">
                  <c:v>83.956611535175313</c:v>
                </c:pt>
                <c:pt idx="85">
                  <c:v>77.981632895563251</c:v>
                </c:pt>
                <c:pt idx="86">
                  <c:v>94.782135359788143</c:v>
                </c:pt>
                <c:pt idx="87">
                  <c:v>81.749299775362275</c:v>
                </c:pt>
                <c:pt idx="88">
                  <c:v>84.791516955338395</c:v>
                </c:pt>
                <c:pt idx="89">
                  <c:v>78.057409932721839</c:v>
                </c:pt>
                <c:pt idx="90">
                  <c:v>78.545479236571254</c:v>
                </c:pt>
                <c:pt idx="91">
                  <c:v>85.128846991721787</c:v>
                </c:pt>
                <c:pt idx="92">
                  <c:v>91.003875990923959</c:v>
                </c:pt>
                <c:pt idx="93">
                  <c:v>81.969026022893814</c:v>
                </c:pt>
              </c:numCache>
            </c:numRef>
          </c:val>
          <c:smooth val="0"/>
          <c:extLst>
            <c:ext xmlns:c16="http://schemas.microsoft.com/office/drawing/2014/chart" uri="{C3380CC4-5D6E-409C-BE32-E72D297353CC}">
              <c16:uniqueId val="{00000004-B4AD-471F-9211-B844B0B0D75E}"/>
            </c:ext>
          </c:extLst>
        </c:ser>
        <c:ser>
          <c:idx val="1"/>
          <c:order val="1"/>
          <c:tx>
            <c:strRef>
              <c:f>'Data Graf'!$D$105</c:f>
              <c:strCache>
                <c:ptCount val="1"/>
                <c:pt idx="0">
                  <c:v>Hormigon</c:v>
                </c:pt>
              </c:strCache>
            </c:strRef>
          </c:tx>
          <c:spPr>
            <a:ln w="19050" cap="rnd">
              <a:solidFill>
                <a:schemeClr val="accent6">
                  <a:lumMod val="75000"/>
                </a:schemeClr>
              </a:solidFill>
              <a:round/>
            </a:ln>
            <a:effectLst/>
          </c:spPr>
          <c:marker>
            <c:symbol val="none"/>
          </c:marker>
          <c:cat>
            <c:numRef>
              <c:extLst>
                <c:ext xmlns:c15="http://schemas.microsoft.com/office/drawing/2012/chart" uri="{02D57815-91ED-43cb-92C2-25804820EDAC}">
                  <c15:fullRef>
                    <c15:sqref>'Data Graf'!$AO$103:$EF$103</c15:sqref>
                  </c15:fullRef>
                </c:ext>
              </c:extLst>
              <c:f>('Data Graf'!$AO$103:$DZ$103,'Data Graf'!$EB$103:$ED$103,'Data Graf'!$EF$103)</c:f>
              <c:numCache>
                <c:formatCode>mmm\-yy</c:formatCode>
                <c:ptCount val="9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pt idx="44">
                  <c:v>44440</c:v>
                </c:pt>
                <c:pt idx="45">
                  <c:v>44470</c:v>
                </c:pt>
                <c:pt idx="46">
                  <c:v>44501</c:v>
                </c:pt>
                <c:pt idx="47">
                  <c:v>44531</c:v>
                </c:pt>
                <c:pt idx="48">
                  <c:v>44562</c:v>
                </c:pt>
                <c:pt idx="49">
                  <c:v>44593</c:v>
                </c:pt>
                <c:pt idx="50">
                  <c:v>44621</c:v>
                </c:pt>
                <c:pt idx="51">
                  <c:v>44652</c:v>
                </c:pt>
                <c:pt idx="52">
                  <c:v>44682</c:v>
                </c:pt>
                <c:pt idx="53">
                  <c:v>44713</c:v>
                </c:pt>
                <c:pt idx="54">
                  <c:v>44743</c:v>
                </c:pt>
                <c:pt idx="55">
                  <c:v>44774</c:v>
                </c:pt>
                <c:pt idx="56">
                  <c:v>44805</c:v>
                </c:pt>
                <c:pt idx="57">
                  <c:v>44835</c:v>
                </c:pt>
                <c:pt idx="58">
                  <c:v>44866</c:v>
                </c:pt>
                <c:pt idx="59">
                  <c:v>44896</c:v>
                </c:pt>
                <c:pt idx="60">
                  <c:v>44927</c:v>
                </c:pt>
                <c:pt idx="61">
                  <c:v>44958</c:v>
                </c:pt>
                <c:pt idx="62">
                  <c:v>44986</c:v>
                </c:pt>
                <c:pt idx="63">
                  <c:v>45017</c:v>
                </c:pt>
                <c:pt idx="64">
                  <c:v>45047</c:v>
                </c:pt>
                <c:pt idx="65">
                  <c:v>45078</c:v>
                </c:pt>
                <c:pt idx="66">
                  <c:v>45108</c:v>
                </c:pt>
                <c:pt idx="67">
                  <c:v>45139</c:v>
                </c:pt>
                <c:pt idx="68">
                  <c:v>45170</c:v>
                </c:pt>
                <c:pt idx="69">
                  <c:v>45200</c:v>
                </c:pt>
                <c:pt idx="70">
                  <c:v>45231</c:v>
                </c:pt>
                <c:pt idx="71">
                  <c:v>45261</c:v>
                </c:pt>
                <c:pt idx="72">
                  <c:v>45292</c:v>
                </c:pt>
                <c:pt idx="73">
                  <c:v>45323</c:v>
                </c:pt>
                <c:pt idx="74">
                  <c:v>45352</c:v>
                </c:pt>
                <c:pt idx="75">
                  <c:v>45383</c:v>
                </c:pt>
                <c:pt idx="76">
                  <c:v>45413</c:v>
                </c:pt>
                <c:pt idx="77">
                  <c:v>45444</c:v>
                </c:pt>
                <c:pt idx="78">
                  <c:v>45474</c:v>
                </c:pt>
                <c:pt idx="79">
                  <c:v>45505</c:v>
                </c:pt>
                <c:pt idx="80">
                  <c:v>45536</c:v>
                </c:pt>
                <c:pt idx="81">
                  <c:v>45566</c:v>
                </c:pt>
                <c:pt idx="82">
                  <c:v>45597</c:v>
                </c:pt>
                <c:pt idx="83">
                  <c:v>45627</c:v>
                </c:pt>
                <c:pt idx="84">
                  <c:v>45658</c:v>
                </c:pt>
                <c:pt idx="85">
                  <c:v>45689</c:v>
                </c:pt>
                <c:pt idx="86">
                  <c:v>45717</c:v>
                </c:pt>
                <c:pt idx="87">
                  <c:v>45748</c:v>
                </c:pt>
                <c:pt idx="88">
                  <c:v>45778</c:v>
                </c:pt>
                <c:pt idx="89">
                  <c:v>45809</c:v>
                </c:pt>
                <c:pt idx="90">
                  <c:v>45870</c:v>
                </c:pt>
                <c:pt idx="91">
                  <c:v>45901</c:v>
                </c:pt>
                <c:pt idx="92">
                  <c:v>45931</c:v>
                </c:pt>
                <c:pt idx="93">
                  <c:v>45992</c:v>
                </c:pt>
              </c:numCache>
            </c:numRef>
          </c:cat>
          <c:val>
            <c:numRef>
              <c:extLst>
                <c:ext xmlns:c15="http://schemas.microsoft.com/office/drawing/2012/chart" uri="{02D57815-91ED-43cb-92C2-25804820EDAC}">
                  <c15:fullRef>
                    <c15:sqref>'Data Graf'!$AO$105:$EF$105</c15:sqref>
                  </c15:fullRef>
                </c:ext>
              </c:extLst>
              <c:f>('Data Graf'!$AO$105:$DZ$105,'Data Graf'!$EB$105:$ED$105,'Data Graf'!$EF$105)</c:f>
              <c:numCache>
                <c:formatCode>_-* #,##0_-;\-* #,##0_-;_-* "-"??_-;_-@_-</c:formatCode>
                <c:ptCount val="94"/>
                <c:pt idx="0">
                  <c:v>102.66944001048191</c:v>
                </c:pt>
                <c:pt idx="1">
                  <c:v>98.804934065892525</c:v>
                </c:pt>
                <c:pt idx="2">
                  <c:v>106.3609941202927</c:v>
                </c:pt>
                <c:pt idx="3">
                  <c:v>99.436571098851388</c:v>
                </c:pt>
                <c:pt idx="4">
                  <c:v>98.158330047231672</c:v>
                </c:pt>
                <c:pt idx="5">
                  <c:v>95.770415510231842</c:v>
                </c:pt>
                <c:pt idx="6">
                  <c:v>89.776364509094194</c:v>
                </c:pt>
                <c:pt idx="7">
                  <c:v>109.9885983821041</c:v>
                </c:pt>
                <c:pt idx="8">
                  <c:v>79.369471632648683</c:v>
                </c:pt>
                <c:pt idx="9">
                  <c:v>117.3109315688752</c:v>
                </c:pt>
                <c:pt idx="10">
                  <c:v>105.4779419638751</c:v>
                </c:pt>
                <c:pt idx="11">
                  <c:v>96.876007090420487</c:v>
                </c:pt>
                <c:pt idx="12">
                  <c:v>109.1961040482673</c:v>
                </c:pt>
                <c:pt idx="13">
                  <c:v>102.93990402483411</c:v>
                </c:pt>
                <c:pt idx="14">
                  <c:v>112.3068181675017</c:v>
                </c:pt>
                <c:pt idx="15">
                  <c:v>111.04036928643509</c:v>
                </c:pt>
                <c:pt idx="16">
                  <c:v>106.6269226844322</c:v>
                </c:pt>
                <c:pt idx="17">
                  <c:v>96.497901724352957</c:v>
                </c:pt>
                <c:pt idx="18">
                  <c:v>110.5186413302979</c:v>
                </c:pt>
                <c:pt idx="19">
                  <c:v>113.09553295949461</c:v>
                </c:pt>
                <c:pt idx="20">
                  <c:v>87.783487685622745</c:v>
                </c:pt>
                <c:pt idx="21">
                  <c:v>104.05048460025669</c:v>
                </c:pt>
                <c:pt idx="22">
                  <c:v>102.5513671232773</c:v>
                </c:pt>
                <c:pt idx="23">
                  <c:v>106.1937871891169</c:v>
                </c:pt>
                <c:pt idx="24">
                  <c:v>107.1060174085697</c:v>
                </c:pt>
                <c:pt idx="25">
                  <c:v>105.1909991470834</c:v>
                </c:pt>
                <c:pt idx="26">
                  <c:v>101.0771946224678</c:v>
                </c:pt>
                <c:pt idx="27">
                  <c:v>80.990743902024192</c:v>
                </c:pt>
                <c:pt idx="28">
                  <c:v>60.363969879571201</c:v>
                </c:pt>
                <c:pt idx="29">
                  <c:v>51.122082981101023</c:v>
                </c:pt>
                <c:pt idx="30">
                  <c:v>55.042828508328213</c:v>
                </c:pt>
                <c:pt idx="31">
                  <c:v>55.475208095274688</c:v>
                </c:pt>
                <c:pt idx="32">
                  <c:v>66.450997610069706</c:v>
                </c:pt>
                <c:pt idx="33">
                  <c:v>92.148253788675731</c:v>
                </c:pt>
                <c:pt idx="34">
                  <c:v>101.6456377157961</c:v>
                </c:pt>
                <c:pt idx="35">
                  <c:v>96.9083599686046</c:v>
                </c:pt>
                <c:pt idx="36">
                  <c:v>84.613510350275334</c:v>
                </c:pt>
                <c:pt idx="37">
                  <c:v>91.271097717534673</c:v>
                </c:pt>
                <c:pt idx="38">
                  <c:v>102.30131263488239</c:v>
                </c:pt>
                <c:pt idx="39">
                  <c:v>91.877336229302273</c:v>
                </c:pt>
                <c:pt idx="40">
                  <c:v>89.475059433295485</c:v>
                </c:pt>
                <c:pt idx="41">
                  <c:v>87.446957279838529</c:v>
                </c:pt>
                <c:pt idx="42">
                  <c:v>101.63460145361179</c:v>
                </c:pt>
                <c:pt idx="43">
                  <c:v>97.295082690076313</c:v>
                </c:pt>
                <c:pt idx="44">
                  <c:v>95.228882754832455</c:v>
                </c:pt>
                <c:pt idx="45">
                  <c:v>94.459670398754255</c:v>
                </c:pt>
                <c:pt idx="46">
                  <c:v>97.614378385052163</c:v>
                </c:pt>
                <c:pt idx="47">
                  <c:v>92.153545147257248</c:v>
                </c:pt>
                <c:pt idx="48">
                  <c:v>85.346439104651722</c:v>
                </c:pt>
                <c:pt idx="49">
                  <c:v>81.785959505988686</c:v>
                </c:pt>
                <c:pt idx="50">
                  <c:v>97.366138076742331</c:v>
                </c:pt>
                <c:pt idx="51">
                  <c:v>82.658580126917016</c:v>
                </c:pt>
                <c:pt idx="52">
                  <c:v>91.03555666982048</c:v>
                </c:pt>
                <c:pt idx="53">
                  <c:v>79.439922292619684</c:v>
                </c:pt>
                <c:pt idx="54">
                  <c:v>83.586835603788103</c:v>
                </c:pt>
                <c:pt idx="55">
                  <c:v>90.015836280326084</c:v>
                </c:pt>
                <c:pt idx="56">
                  <c:v>79.949555714856231</c:v>
                </c:pt>
                <c:pt idx="57">
                  <c:v>79.340142387939721</c:v>
                </c:pt>
                <c:pt idx="58">
                  <c:v>83.899479305118632</c:v>
                </c:pt>
                <c:pt idx="59">
                  <c:v>79.465774358832221</c:v>
                </c:pt>
                <c:pt idx="60">
                  <c:v>75.202904703891789</c:v>
                </c:pt>
                <c:pt idx="61">
                  <c:v>72.049557352657715</c:v>
                </c:pt>
                <c:pt idx="62">
                  <c:v>84.327021078504856</c:v>
                </c:pt>
                <c:pt idx="63">
                  <c:v>70.268183690773</c:v>
                </c:pt>
                <c:pt idx="64">
                  <c:v>79.189867804224761</c:v>
                </c:pt>
                <c:pt idx="65">
                  <c:v>68.469877681427448</c:v>
                </c:pt>
                <c:pt idx="66">
                  <c:v>74.033968002398737</c:v>
                </c:pt>
                <c:pt idx="67">
                  <c:v>71.940253002531023</c:v>
                </c:pt>
                <c:pt idx="68">
                  <c:v>62.621565813792053</c:v>
                </c:pt>
                <c:pt idx="69">
                  <c:v>74.460451504068672</c:v>
                </c:pt>
                <c:pt idx="70">
                  <c:v>74.565825130677652</c:v>
                </c:pt>
                <c:pt idx="71">
                  <c:v>68.963637027919461</c:v>
                </c:pt>
                <c:pt idx="72">
                  <c:v>75.310243692259618</c:v>
                </c:pt>
                <c:pt idx="73">
                  <c:v>71.447400746081556</c:v>
                </c:pt>
                <c:pt idx="74">
                  <c:v>71.611432862108444</c:v>
                </c:pt>
                <c:pt idx="75">
                  <c:v>76.249081886293737</c:v>
                </c:pt>
                <c:pt idx="76">
                  <c:v>68.7991513668713</c:v>
                </c:pt>
                <c:pt idx="77">
                  <c:v>54.243833362519787</c:v>
                </c:pt>
                <c:pt idx="78">
                  <c:v>78.911088797815921</c:v>
                </c:pt>
                <c:pt idx="79">
                  <c:v>71.942218364289872</c:v>
                </c:pt>
                <c:pt idx="80">
                  <c:v>57.944458372756053</c:v>
                </c:pt>
                <c:pt idx="81">
                  <c:v>79.297055610918846</c:v>
                </c:pt>
                <c:pt idx="82">
                  <c:v>74.956176212319534</c:v>
                </c:pt>
                <c:pt idx="83">
                  <c:v>71.234688131104747</c:v>
                </c:pt>
                <c:pt idx="84">
                  <c:v>72.505067735689082</c:v>
                </c:pt>
                <c:pt idx="85">
                  <c:v>70.20393147942606</c:v>
                </c:pt>
                <c:pt idx="86">
                  <c:v>77.887286503130085</c:v>
                </c:pt>
                <c:pt idx="87">
                  <c:v>77.774958519528255</c:v>
                </c:pt>
                <c:pt idx="88">
                  <c:v>68.968323659805947</c:v>
                </c:pt>
                <c:pt idx="89">
                  <c:v>68.167363152238678</c:v>
                </c:pt>
                <c:pt idx="90">
                  <c:v>69.685831883459088</c:v>
                </c:pt>
                <c:pt idx="91">
                  <c:v>65.82268657393351</c:v>
                </c:pt>
                <c:pt idx="92">
                  <c:v>77.510239408778858</c:v>
                </c:pt>
                <c:pt idx="93">
                  <c:v>66.253100799121128</c:v>
                </c:pt>
              </c:numCache>
            </c:numRef>
          </c:val>
          <c:smooth val="0"/>
          <c:extLst>
            <c:ext xmlns:c16="http://schemas.microsoft.com/office/drawing/2014/chart" uri="{C3380CC4-5D6E-409C-BE32-E72D297353CC}">
              <c16:uniqueId val="{00000006-B4AD-471F-9211-B844B0B0D75E}"/>
            </c:ext>
          </c:extLst>
        </c:ser>
        <c:ser>
          <c:idx val="3"/>
          <c:order val="2"/>
          <c:tx>
            <c:strRef>
              <c:f>'Data Graf'!$D$106</c:f>
              <c:strCache>
                <c:ptCount val="1"/>
                <c:pt idx="0">
                  <c:v>Acero (miles TM)</c:v>
                </c:pt>
              </c:strCache>
            </c:strRef>
          </c:tx>
          <c:spPr>
            <a:ln w="19050" cap="rnd">
              <a:solidFill>
                <a:schemeClr val="accent5">
                  <a:lumMod val="40000"/>
                  <a:lumOff val="60000"/>
                </a:schemeClr>
              </a:solidFill>
              <a:round/>
            </a:ln>
            <a:effectLst/>
          </c:spPr>
          <c:marker>
            <c:symbol val="none"/>
          </c:marker>
          <c:cat>
            <c:numRef>
              <c:extLst>
                <c:ext xmlns:c15="http://schemas.microsoft.com/office/drawing/2012/chart" uri="{02D57815-91ED-43cb-92C2-25804820EDAC}">
                  <c15:fullRef>
                    <c15:sqref>'Data Graf'!$AO$103:$EF$103</c15:sqref>
                  </c15:fullRef>
                </c:ext>
              </c:extLst>
              <c:f>('Data Graf'!$AO$103:$DZ$103,'Data Graf'!$EB$103:$ED$103,'Data Graf'!$EF$103)</c:f>
              <c:numCache>
                <c:formatCode>mmm\-yy</c:formatCode>
                <c:ptCount val="9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pt idx="44">
                  <c:v>44440</c:v>
                </c:pt>
                <c:pt idx="45">
                  <c:v>44470</c:v>
                </c:pt>
                <c:pt idx="46">
                  <c:v>44501</c:v>
                </c:pt>
                <c:pt idx="47">
                  <c:v>44531</c:v>
                </c:pt>
                <c:pt idx="48">
                  <c:v>44562</c:v>
                </c:pt>
                <c:pt idx="49">
                  <c:v>44593</c:v>
                </c:pt>
                <c:pt idx="50">
                  <c:v>44621</c:v>
                </c:pt>
                <c:pt idx="51">
                  <c:v>44652</c:v>
                </c:pt>
                <c:pt idx="52">
                  <c:v>44682</c:v>
                </c:pt>
                <c:pt idx="53">
                  <c:v>44713</c:v>
                </c:pt>
                <c:pt idx="54">
                  <c:v>44743</c:v>
                </c:pt>
                <c:pt idx="55">
                  <c:v>44774</c:v>
                </c:pt>
                <c:pt idx="56">
                  <c:v>44805</c:v>
                </c:pt>
                <c:pt idx="57">
                  <c:v>44835</c:v>
                </c:pt>
                <c:pt idx="58">
                  <c:v>44866</c:v>
                </c:pt>
                <c:pt idx="59">
                  <c:v>44896</c:v>
                </c:pt>
                <c:pt idx="60">
                  <c:v>44927</c:v>
                </c:pt>
                <c:pt idx="61">
                  <c:v>44958</c:v>
                </c:pt>
                <c:pt idx="62">
                  <c:v>44986</c:v>
                </c:pt>
                <c:pt idx="63">
                  <c:v>45017</c:v>
                </c:pt>
                <c:pt idx="64">
                  <c:v>45047</c:v>
                </c:pt>
                <c:pt idx="65">
                  <c:v>45078</c:v>
                </c:pt>
                <c:pt idx="66">
                  <c:v>45108</c:v>
                </c:pt>
                <c:pt idx="67">
                  <c:v>45139</c:v>
                </c:pt>
                <c:pt idx="68">
                  <c:v>45170</c:v>
                </c:pt>
                <c:pt idx="69">
                  <c:v>45200</c:v>
                </c:pt>
                <c:pt idx="70">
                  <c:v>45231</c:v>
                </c:pt>
                <c:pt idx="71">
                  <c:v>45261</c:v>
                </c:pt>
                <c:pt idx="72">
                  <c:v>45292</c:v>
                </c:pt>
                <c:pt idx="73">
                  <c:v>45323</c:v>
                </c:pt>
                <c:pt idx="74">
                  <c:v>45352</c:v>
                </c:pt>
                <c:pt idx="75">
                  <c:v>45383</c:v>
                </c:pt>
                <c:pt idx="76">
                  <c:v>45413</c:v>
                </c:pt>
                <c:pt idx="77">
                  <c:v>45444</c:v>
                </c:pt>
                <c:pt idx="78">
                  <c:v>45474</c:v>
                </c:pt>
                <c:pt idx="79">
                  <c:v>45505</c:v>
                </c:pt>
                <c:pt idx="80">
                  <c:v>45536</c:v>
                </c:pt>
                <c:pt idx="81">
                  <c:v>45566</c:v>
                </c:pt>
                <c:pt idx="82">
                  <c:v>45597</c:v>
                </c:pt>
                <c:pt idx="83">
                  <c:v>45627</c:v>
                </c:pt>
                <c:pt idx="84">
                  <c:v>45658</c:v>
                </c:pt>
                <c:pt idx="85">
                  <c:v>45689</c:v>
                </c:pt>
                <c:pt idx="86">
                  <c:v>45717</c:v>
                </c:pt>
                <c:pt idx="87">
                  <c:v>45748</c:v>
                </c:pt>
                <c:pt idx="88">
                  <c:v>45778</c:v>
                </c:pt>
                <c:pt idx="89">
                  <c:v>45809</c:v>
                </c:pt>
                <c:pt idx="90">
                  <c:v>45870</c:v>
                </c:pt>
                <c:pt idx="91">
                  <c:v>45901</c:v>
                </c:pt>
                <c:pt idx="92">
                  <c:v>45931</c:v>
                </c:pt>
                <c:pt idx="93">
                  <c:v>45992</c:v>
                </c:pt>
              </c:numCache>
            </c:numRef>
          </c:cat>
          <c:val>
            <c:numRef>
              <c:extLst>
                <c:ext xmlns:c15="http://schemas.microsoft.com/office/drawing/2012/chart" uri="{02D57815-91ED-43cb-92C2-25804820EDAC}">
                  <c15:fullRef>
                    <c15:sqref>'Data Graf'!$AO$106:$EF$106</c15:sqref>
                  </c15:fullRef>
                </c:ext>
              </c:extLst>
              <c:f>('Data Graf'!$AO$106:$DZ$106,'Data Graf'!$EB$106:$ED$106,'Data Graf'!$EF$106)</c:f>
              <c:numCache>
                <c:formatCode>_-* #,##0_-;\-* #,##0_-;_-* "-"??_-;_-@_-</c:formatCode>
                <c:ptCount val="94"/>
                <c:pt idx="0">
                  <c:v>119.206</c:v>
                </c:pt>
                <c:pt idx="1">
                  <c:v>113.724</c:v>
                </c:pt>
                <c:pt idx="2">
                  <c:v>129.23699999999999</c:v>
                </c:pt>
                <c:pt idx="3">
                  <c:v>106.76600000000001</c:v>
                </c:pt>
                <c:pt idx="4">
                  <c:v>101.393</c:v>
                </c:pt>
                <c:pt idx="5">
                  <c:v>115.063</c:v>
                </c:pt>
                <c:pt idx="6">
                  <c:v>113.214</c:v>
                </c:pt>
                <c:pt idx="7">
                  <c:v>117.554</c:v>
                </c:pt>
                <c:pt idx="8">
                  <c:v>109.48699999999999</c:v>
                </c:pt>
                <c:pt idx="9">
                  <c:v>132.846</c:v>
                </c:pt>
                <c:pt idx="10">
                  <c:v>132.33099999999999</c:v>
                </c:pt>
                <c:pt idx="11">
                  <c:v>122.6</c:v>
                </c:pt>
                <c:pt idx="12">
                  <c:v>115.369</c:v>
                </c:pt>
                <c:pt idx="13">
                  <c:v>113.914</c:v>
                </c:pt>
                <c:pt idx="14">
                  <c:v>132.59299999999999</c:v>
                </c:pt>
                <c:pt idx="15">
                  <c:v>72.382000000000005</c:v>
                </c:pt>
                <c:pt idx="16">
                  <c:v>111.831</c:v>
                </c:pt>
                <c:pt idx="17">
                  <c:v>114.794</c:v>
                </c:pt>
                <c:pt idx="18">
                  <c:v>124.791</c:v>
                </c:pt>
                <c:pt idx="19">
                  <c:v>117.568</c:v>
                </c:pt>
                <c:pt idx="20">
                  <c:v>119.57</c:v>
                </c:pt>
                <c:pt idx="21">
                  <c:v>137.39599999999999</c:v>
                </c:pt>
                <c:pt idx="22">
                  <c:v>141.59700000000001</c:v>
                </c:pt>
                <c:pt idx="23">
                  <c:v>132.92699999999999</c:v>
                </c:pt>
                <c:pt idx="24">
                  <c:v>132.49299999999999</c:v>
                </c:pt>
                <c:pt idx="25">
                  <c:v>121.762</c:v>
                </c:pt>
                <c:pt idx="26">
                  <c:v>145.03200000000001</c:v>
                </c:pt>
                <c:pt idx="27">
                  <c:v>110.139</c:v>
                </c:pt>
                <c:pt idx="28">
                  <c:v>103.014</c:v>
                </c:pt>
                <c:pt idx="29">
                  <c:v>66.521000000000001</c:v>
                </c:pt>
                <c:pt idx="30">
                  <c:v>90.653000000000006</c:v>
                </c:pt>
                <c:pt idx="31">
                  <c:v>103.39100000000001</c:v>
                </c:pt>
                <c:pt idx="32">
                  <c:v>116.85899999999999</c:v>
                </c:pt>
                <c:pt idx="33">
                  <c:v>132.67500000000001</c:v>
                </c:pt>
                <c:pt idx="34">
                  <c:v>123.72799999999999</c:v>
                </c:pt>
                <c:pt idx="35">
                  <c:v>137.9</c:v>
                </c:pt>
                <c:pt idx="36">
                  <c:v>129.53700000000001</c:v>
                </c:pt>
                <c:pt idx="37">
                  <c:v>121.583</c:v>
                </c:pt>
                <c:pt idx="38">
                  <c:v>140.732</c:v>
                </c:pt>
                <c:pt idx="39">
                  <c:v>140.68</c:v>
                </c:pt>
                <c:pt idx="40">
                  <c:v>145.678</c:v>
                </c:pt>
                <c:pt idx="41">
                  <c:v>141.077</c:v>
                </c:pt>
                <c:pt idx="42">
                  <c:v>131.995</c:v>
                </c:pt>
                <c:pt idx="43">
                  <c:v>138.39099999999999</c:v>
                </c:pt>
                <c:pt idx="44">
                  <c:v>121.94499999999999</c:v>
                </c:pt>
                <c:pt idx="45">
                  <c:v>136.68799999999999</c:v>
                </c:pt>
                <c:pt idx="46">
                  <c:v>134.85900000000001</c:v>
                </c:pt>
                <c:pt idx="47">
                  <c:v>127.986</c:v>
                </c:pt>
                <c:pt idx="48">
                  <c:v>119.54</c:v>
                </c:pt>
                <c:pt idx="49">
                  <c:v>102.125</c:v>
                </c:pt>
                <c:pt idx="50">
                  <c:v>133.82400000000001</c:v>
                </c:pt>
                <c:pt idx="51">
                  <c:v>125.46599999999999</c:v>
                </c:pt>
                <c:pt idx="52">
                  <c:v>93.912000000000006</c:v>
                </c:pt>
                <c:pt idx="53">
                  <c:v>121.937</c:v>
                </c:pt>
                <c:pt idx="54">
                  <c:v>91.034999999999997</c:v>
                </c:pt>
                <c:pt idx="55">
                  <c:v>105.548</c:v>
                </c:pt>
                <c:pt idx="56">
                  <c:v>80.811999999999998</c:v>
                </c:pt>
                <c:pt idx="57">
                  <c:v>97.372</c:v>
                </c:pt>
                <c:pt idx="58">
                  <c:v>119.755</c:v>
                </c:pt>
                <c:pt idx="59">
                  <c:v>110.393</c:v>
                </c:pt>
                <c:pt idx="60">
                  <c:v>122.715</c:v>
                </c:pt>
                <c:pt idx="61">
                  <c:v>114.366</c:v>
                </c:pt>
                <c:pt idx="62">
                  <c:v>125.27</c:v>
                </c:pt>
                <c:pt idx="63">
                  <c:v>117.798</c:v>
                </c:pt>
                <c:pt idx="64">
                  <c:v>138.155</c:v>
                </c:pt>
                <c:pt idx="65">
                  <c:v>120.723</c:v>
                </c:pt>
                <c:pt idx="66">
                  <c:v>137.137</c:v>
                </c:pt>
                <c:pt idx="67">
                  <c:v>130.43899999999999</c:v>
                </c:pt>
                <c:pt idx="68">
                  <c:v>98.897000000000006</c:v>
                </c:pt>
                <c:pt idx="69">
                  <c:v>109.645</c:v>
                </c:pt>
                <c:pt idx="70">
                  <c:v>135.946</c:v>
                </c:pt>
                <c:pt idx="71">
                  <c:v>109.468</c:v>
                </c:pt>
                <c:pt idx="72">
                  <c:v>115.212</c:v>
                </c:pt>
                <c:pt idx="73">
                  <c:v>104.61799999999999</c:v>
                </c:pt>
                <c:pt idx="74">
                  <c:v>112.46</c:v>
                </c:pt>
                <c:pt idx="75">
                  <c:v>111.142</c:v>
                </c:pt>
                <c:pt idx="76">
                  <c:v>118.319</c:v>
                </c:pt>
                <c:pt idx="77">
                  <c:v>95.600999999999999</c:v>
                </c:pt>
                <c:pt idx="78">
                  <c:v>77.38</c:v>
                </c:pt>
                <c:pt idx="79">
                  <c:v>111.15600000000001</c:v>
                </c:pt>
                <c:pt idx="80">
                  <c:v>80.828999999999994</c:v>
                </c:pt>
                <c:pt idx="81">
                  <c:v>63.822000000000003</c:v>
                </c:pt>
                <c:pt idx="82">
                  <c:v>56.064999999999998</c:v>
                </c:pt>
                <c:pt idx="83">
                  <c:v>60.72</c:v>
                </c:pt>
                <c:pt idx="84">
                  <c:v>57.143999999999998</c:v>
                </c:pt>
                <c:pt idx="85">
                  <c:v>62.652000000000001</c:v>
                </c:pt>
                <c:pt idx="86">
                  <c:v>71.459999999999994</c:v>
                </c:pt>
                <c:pt idx="87">
                  <c:v>68.349999999999994</c:v>
                </c:pt>
                <c:pt idx="88">
                  <c:v>70.302000000000007</c:v>
                </c:pt>
                <c:pt idx="89">
                  <c:v>72.415999999999997</c:v>
                </c:pt>
                <c:pt idx="90">
                  <c:v>55.722999999999999</c:v>
                </c:pt>
                <c:pt idx="91">
                  <c:v>49.805</c:v>
                </c:pt>
                <c:pt idx="92">
                  <c:v>69.408000000000001</c:v>
                </c:pt>
                <c:pt idx="93">
                  <c:v>67.132000000000005</c:v>
                </c:pt>
              </c:numCache>
            </c:numRef>
          </c:val>
          <c:smooth val="0"/>
          <c:extLst>
            <c:ext xmlns:c16="http://schemas.microsoft.com/office/drawing/2014/chart" uri="{C3380CC4-5D6E-409C-BE32-E72D297353CC}">
              <c16:uniqueId val="{00000008-B4AD-471F-9211-B844B0B0D75E}"/>
            </c:ext>
          </c:extLst>
        </c:ser>
        <c:ser>
          <c:idx val="2"/>
          <c:order val="3"/>
          <c:tx>
            <c:strRef>
              <c:f>'Data Graf'!$D$107</c:f>
              <c:strCache>
                <c:ptCount val="1"/>
                <c:pt idx="0">
                  <c:v>Base</c:v>
                </c:pt>
              </c:strCache>
            </c:strRef>
          </c:tx>
          <c:spPr>
            <a:ln w="19050">
              <a:solidFill>
                <a:srgbClr val="FF0000"/>
              </a:solidFill>
              <a:prstDash val="sysDash"/>
            </a:ln>
          </c:spPr>
          <c:marker>
            <c:symbol val="none"/>
          </c:marker>
          <c:cat>
            <c:numRef>
              <c:extLst>
                <c:ext xmlns:c15="http://schemas.microsoft.com/office/drawing/2012/chart" uri="{02D57815-91ED-43cb-92C2-25804820EDAC}">
                  <c15:fullRef>
                    <c15:sqref>'Data Graf'!$AO$103:$EF$103</c15:sqref>
                  </c15:fullRef>
                </c:ext>
              </c:extLst>
              <c:f>('Data Graf'!$AO$103:$DZ$103,'Data Graf'!$EB$103:$ED$103,'Data Graf'!$EF$103)</c:f>
              <c:numCache>
                <c:formatCode>mmm\-yy</c:formatCode>
                <c:ptCount val="9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pt idx="44">
                  <c:v>44440</c:v>
                </c:pt>
                <c:pt idx="45">
                  <c:v>44470</c:v>
                </c:pt>
                <c:pt idx="46">
                  <c:v>44501</c:v>
                </c:pt>
                <c:pt idx="47">
                  <c:v>44531</c:v>
                </c:pt>
                <c:pt idx="48">
                  <c:v>44562</c:v>
                </c:pt>
                <c:pt idx="49">
                  <c:v>44593</c:v>
                </c:pt>
                <c:pt idx="50">
                  <c:v>44621</c:v>
                </c:pt>
                <c:pt idx="51">
                  <c:v>44652</c:v>
                </c:pt>
                <c:pt idx="52">
                  <c:v>44682</c:v>
                </c:pt>
                <c:pt idx="53">
                  <c:v>44713</c:v>
                </c:pt>
                <c:pt idx="54">
                  <c:v>44743</c:v>
                </c:pt>
                <c:pt idx="55">
                  <c:v>44774</c:v>
                </c:pt>
                <c:pt idx="56">
                  <c:v>44805</c:v>
                </c:pt>
                <c:pt idx="57">
                  <c:v>44835</c:v>
                </c:pt>
                <c:pt idx="58">
                  <c:v>44866</c:v>
                </c:pt>
                <c:pt idx="59">
                  <c:v>44896</c:v>
                </c:pt>
                <c:pt idx="60">
                  <c:v>44927</c:v>
                </c:pt>
                <c:pt idx="61">
                  <c:v>44958</c:v>
                </c:pt>
                <c:pt idx="62">
                  <c:v>44986</c:v>
                </c:pt>
                <c:pt idx="63">
                  <c:v>45017</c:v>
                </c:pt>
                <c:pt idx="64">
                  <c:v>45047</c:v>
                </c:pt>
                <c:pt idx="65">
                  <c:v>45078</c:v>
                </c:pt>
                <c:pt idx="66">
                  <c:v>45108</c:v>
                </c:pt>
                <c:pt idx="67">
                  <c:v>45139</c:v>
                </c:pt>
                <c:pt idx="68">
                  <c:v>45170</c:v>
                </c:pt>
                <c:pt idx="69">
                  <c:v>45200</c:v>
                </c:pt>
                <c:pt idx="70">
                  <c:v>45231</c:v>
                </c:pt>
                <c:pt idx="71">
                  <c:v>45261</c:v>
                </c:pt>
                <c:pt idx="72">
                  <c:v>45292</c:v>
                </c:pt>
                <c:pt idx="73">
                  <c:v>45323</c:v>
                </c:pt>
                <c:pt idx="74">
                  <c:v>45352</c:v>
                </c:pt>
                <c:pt idx="75">
                  <c:v>45383</c:v>
                </c:pt>
                <c:pt idx="76">
                  <c:v>45413</c:v>
                </c:pt>
                <c:pt idx="77">
                  <c:v>45444</c:v>
                </c:pt>
                <c:pt idx="78">
                  <c:v>45474</c:v>
                </c:pt>
                <c:pt idx="79">
                  <c:v>45505</c:v>
                </c:pt>
                <c:pt idx="80">
                  <c:v>45536</c:v>
                </c:pt>
                <c:pt idx="81">
                  <c:v>45566</c:v>
                </c:pt>
                <c:pt idx="82">
                  <c:v>45597</c:v>
                </c:pt>
                <c:pt idx="83">
                  <c:v>45627</c:v>
                </c:pt>
                <c:pt idx="84">
                  <c:v>45658</c:v>
                </c:pt>
                <c:pt idx="85">
                  <c:v>45689</c:v>
                </c:pt>
                <c:pt idx="86">
                  <c:v>45717</c:v>
                </c:pt>
                <c:pt idx="87">
                  <c:v>45748</c:v>
                </c:pt>
                <c:pt idx="88">
                  <c:v>45778</c:v>
                </c:pt>
                <c:pt idx="89">
                  <c:v>45809</c:v>
                </c:pt>
                <c:pt idx="90">
                  <c:v>45870</c:v>
                </c:pt>
                <c:pt idx="91">
                  <c:v>45901</c:v>
                </c:pt>
                <c:pt idx="92">
                  <c:v>45931</c:v>
                </c:pt>
                <c:pt idx="93">
                  <c:v>45992</c:v>
                </c:pt>
              </c:numCache>
            </c:numRef>
          </c:cat>
          <c:val>
            <c:numRef>
              <c:extLst>
                <c:ext xmlns:c15="http://schemas.microsoft.com/office/drawing/2012/chart" uri="{02D57815-91ED-43cb-92C2-25804820EDAC}">
                  <c15:fullRef>
                    <c15:sqref>'Data Graf'!$AO$107:$EF$107</c15:sqref>
                  </c15:fullRef>
                </c:ext>
              </c:extLst>
              <c:f>('Data Graf'!$AO$107:$DZ$107,'Data Graf'!$EB$107:$ED$107,'Data Graf'!$EF$107)</c:f>
              <c:numCache>
                <c:formatCode>_-* #,##0_-;\-* #,##0_-;_-* "-"??_-;_-@_-</c:formatCode>
                <c:ptCount val="94"/>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100</c:v>
                </c:pt>
                <c:pt idx="79">
                  <c:v>100</c:v>
                </c:pt>
                <c:pt idx="80">
                  <c:v>100</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numCache>
            </c:numRef>
          </c:val>
          <c:smooth val="0"/>
          <c:extLst>
            <c:ext xmlns:c16="http://schemas.microsoft.com/office/drawing/2014/chart" uri="{C3380CC4-5D6E-409C-BE32-E72D297353CC}">
              <c16:uniqueId val="{00000000-7ACC-4FFE-AF0B-284C5444C4CE}"/>
            </c:ext>
          </c:extLst>
        </c:ser>
        <c:dLbls>
          <c:showLegendKey val="0"/>
          <c:showVal val="0"/>
          <c:showCatName val="0"/>
          <c:showSerName val="0"/>
          <c:showPercent val="0"/>
          <c:showBubbleSize val="0"/>
        </c:dLbls>
        <c:smooth val="0"/>
        <c:axId val="1688190048"/>
        <c:axId val="1688174208"/>
      </c:lineChart>
      <c:dateAx>
        <c:axId val="1688190048"/>
        <c:scaling>
          <c:orientation val="minMax"/>
          <c:min val="43709"/>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688174208"/>
        <c:crosses val="autoZero"/>
        <c:auto val="1"/>
        <c:lblOffset val="100"/>
        <c:baseTimeUnit val="months"/>
        <c:majorUnit val="4"/>
        <c:majorTimeUnit val="months"/>
      </c:dateAx>
      <c:valAx>
        <c:axId val="168817420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688190048"/>
        <c:crosses val="autoZero"/>
        <c:crossBetween val="between"/>
      </c:valAx>
    </c:plotArea>
    <c:legend>
      <c:legendPos val="b"/>
      <c:legendEntry>
        <c:idx val="3"/>
        <c:delete val="1"/>
      </c:legendEntry>
      <c:layout>
        <c:manualLayout>
          <c:xMode val="edge"/>
          <c:yMode val="edge"/>
          <c:x val="2.3557137693117708E-2"/>
          <c:y val="0.85845035904559119"/>
          <c:w val="0.96885378848602011"/>
          <c:h val="0.11890855508512445"/>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legend>
    <c:plotVisOnly val="1"/>
    <c:dispBlanksAs val="gap"/>
    <c:showDLblsOverMax val="0"/>
    <c:extLst/>
  </c:chart>
  <c:spPr>
    <a:solidFill>
      <a:schemeClr val="bg1"/>
    </a:solidFill>
    <a:ln w="9525" cap="flat" cmpd="sng" algn="ctr">
      <a:noFill/>
      <a:round/>
    </a:ln>
    <a:effectLst/>
  </c:spPr>
  <c:txPr>
    <a:bodyPr/>
    <a:lstStyle/>
    <a:p>
      <a:pPr>
        <a:defRPr sz="9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'Data Graf'!$D$9</c:f>
              <c:strCache>
                <c:ptCount val="1"/>
                <c:pt idx="0">
                  <c:v>PBI Construcción </c:v>
                </c:pt>
              </c:strCache>
            </c:strRef>
          </c:tx>
          <c:spPr>
            <a:ln w="28575" cap="rnd">
              <a:solidFill>
                <a:schemeClr val="tx1">
                  <a:lumMod val="65000"/>
                  <a:lumOff val="35000"/>
                </a:schemeClr>
              </a:solidFill>
              <a:round/>
            </a:ln>
            <a:effectLst/>
          </c:spPr>
          <c:marker>
            <c:symbol val="none"/>
          </c:marker>
          <c:dLbls>
            <c:delete val="1"/>
          </c:dLbls>
          <c:cat>
            <c:numRef>
              <c:f>'Data Graf'!$E$8:$EF$8</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Graf'!$E$9:$EF$9</c:f>
              <c:numCache>
                <c:formatCode>0.0%</c:formatCode>
                <c:ptCount val="132"/>
                <c:pt idx="0">
                  <c:v>-2.7011087688227797E-2</c:v>
                </c:pt>
                <c:pt idx="1">
                  <c:v>-9.4964070618962726E-2</c:v>
                </c:pt>
                <c:pt idx="2">
                  <c:v>-7.4465168676777771E-2</c:v>
                </c:pt>
                <c:pt idx="3">
                  <c:v>-9.8571202868321994E-2</c:v>
                </c:pt>
                <c:pt idx="4">
                  <c:v>-0.13825055389493046</c:v>
                </c:pt>
                <c:pt idx="5">
                  <c:v>-3.886002597103333E-2</c:v>
                </c:pt>
                <c:pt idx="6">
                  <c:v>-7.1743998396012532E-2</c:v>
                </c:pt>
                <c:pt idx="7">
                  <c:v>-8.2554772827261313E-2</c:v>
                </c:pt>
                <c:pt idx="8">
                  <c:v>-5.228812540455452E-2</c:v>
                </c:pt>
                <c:pt idx="9">
                  <c:v>-5.7762661552819283E-3</c:v>
                </c:pt>
                <c:pt idx="10">
                  <c:v>-6.4636930764675915E-2</c:v>
                </c:pt>
                <c:pt idx="11">
                  <c:v>6.2536720035646365E-3</c:v>
                </c:pt>
                <c:pt idx="12">
                  <c:v>-2.3546212419128021E-2</c:v>
                </c:pt>
                <c:pt idx="13">
                  <c:v>5.6845225412314182E-2</c:v>
                </c:pt>
                <c:pt idx="14">
                  <c:v>3.5714741434163422E-2</c:v>
                </c:pt>
                <c:pt idx="15">
                  <c:v>1.6730234428007584E-2</c:v>
                </c:pt>
                <c:pt idx="16">
                  <c:v>5.8219335176680431E-2</c:v>
                </c:pt>
                <c:pt idx="17">
                  <c:v>-3.7524959517293843E-2</c:v>
                </c:pt>
                <c:pt idx="18">
                  <c:v>-8.1844852801536083E-2</c:v>
                </c:pt>
                <c:pt idx="19">
                  <c:v>9.8607483218442482E-3</c:v>
                </c:pt>
                <c:pt idx="20">
                  <c:v>-4.1122580960670785E-2</c:v>
                </c:pt>
                <c:pt idx="21">
                  <c:v>-0.16816858667968237</c:v>
                </c:pt>
                <c:pt idx="22">
                  <c:v>-8.8781391728458003E-2</c:v>
                </c:pt>
                <c:pt idx="23">
                  <c:v>-4.2940019724697631E-2</c:v>
                </c:pt>
                <c:pt idx="24">
                  <c:v>-5.3621227417407713E-2</c:v>
                </c:pt>
                <c:pt idx="25">
                  <c:v>-7.1479553989705735E-2</c:v>
                </c:pt>
                <c:pt idx="26">
                  <c:v>-4.071801817384868E-2</c:v>
                </c:pt>
                <c:pt idx="27">
                  <c:v>-8.4582416316302922E-2</c:v>
                </c:pt>
                <c:pt idx="28">
                  <c:v>-4.0238262687554149E-2</c:v>
                </c:pt>
                <c:pt idx="29">
                  <c:v>3.2914488634962824E-2</c:v>
                </c:pt>
                <c:pt idx="30">
                  <c:v>3.8092209685529621E-2</c:v>
                </c:pt>
                <c:pt idx="31">
                  <c:v>4.693556555344669E-2</c:v>
                </c:pt>
                <c:pt idx="32">
                  <c:v>9.0744233936877139E-2</c:v>
                </c:pt>
                <c:pt idx="33">
                  <c:v>0.16277968504837026</c:v>
                </c:pt>
                <c:pt idx="34">
                  <c:v>5.4522247954987613E-2</c:v>
                </c:pt>
                <c:pt idx="35">
                  <c:v>6.7286157939005165E-2</c:v>
                </c:pt>
                <c:pt idx="36">
                  <c:v>7.6703960765271084E-2</c:v>
                </c:pt>
                <c:pt idx="37">
                  <c:v>6.4714172404965131E-2</c:v>
                </c:pt>
                <c:pt idx="38">
                  <c:v>-2.2163072428527109E-4</c:v>
                </c:pt>
                <c:pt idx="39">
                  <c:v>9.9306052883618712E-2</c:v>
                </c:pt>
                <c:pt idx="40">
                  <c:v>9.4844235163716206E-2</c:v>
                </c:pt>
                <c:pt idx="41">
                  <c:v>2.0231356275074441E-2</c:v>
                </c:pt>
                <c:pt idx="42">
                  <c:v>4.9389313497220311E-2</c:v>
                </c:pt>
                <c:pt idx="43">
                  <c:v>5.3281824872775108E-3</c:v>
                </c:pt>
                <c:pt idx="44">
                  <c:v>-1.8653907766219113E-2</c:v>
                </c:pt>
                <c:pt idx="45">
                  <c:v>9.0988447238852466E-2</c:v>
                </c:pt>
                <c:pt idx="46">
                  <c:v>0.11619455834417458</c:v>
                </c:pt>
                <c:pt idx="47">
                  <c:v>5.005014908891936E-2</c:v>
                </c:pt>
                <c:pt idx="48">
                  <c:v>-5.2678603684471748E-3</c:v>
                </c:pt>
                <c:pt idx="49">
                  <c:v>3.6173657400617731E-3</c:v>
                </c:pt>
                <c:pt idx="50">
                  <c:v>5.9867068634783527E-2</c:v>
                </c:pt>
                <c:pt idx="51">
                  <c:v>8.9357915088867701E-2</c:v>
                </c:pt>
                <c:pt idx="52">
                  <c:v>-5.0980193989136335E-3</c:v>
                </c:pt>
                <c:pt idx="53">
                  <c:v>0.13146545881366278</c:v>
                </c:pt>
                <c:pt idx="54">
                  <c:v>3.3239416689641033E-3</c:v>
                </c:pt>
                <c:pt idx="55">
                  <c:v>4.8778766594177458E-2</c:v>
                </c:pt>
                <c:pt idx="56">
                  <c:v>4.6770947021861797E-2</c:v>
                </c:pt>
                <c:pt idx="57">
                  <c:v>1.9674009722562058E-2</c:v>
                </c:pt>
                <c:pt idx="58">
                  <c:v>-3.4003076475593974E-2</c:v>
                </c:pt>
                <c:pt idx="59">
                  <c:v>-0.10117229728092825</c:v>
                </c:pt>
                <c:pt idx="60">
                  <c:v>5.9722267261849149E-2</c:v>
                </c:pt>
                <c:pt idx="61">
                  <c:v>6.0464688688381729E-2</c:v>
                </c:pt>
                <c:pt idx="62">
                  <c:v>-0.44732437244222012</c:v>
                </c:pt>
                <c:pt idx="63">
                  <c:v>-0.90117781032424293</c:v>
                </c:pt>
                <c:pt idx="64">
                  <c:v>-0.66247147829952235</c:v>
                </c:pt>
                <c:pt idx="65">
                  <c:v>-0.42932745751401757</c:v>
                </c:pt>
                <c:pt idx="66">
                  <c:v>-0.12493023869303943</c:v>
                </c:pt>
                <c:pt idx="67">
                  <c:v>-5.9675582295465102E-2</c:v>
                </c:pt>
                <c:pt idx="68">
                  <c:v>4.6310091779412144E-2</c:v>
                </c:pt>
                <c:pt idx="69">
                  <c:v>0.14522885791562867</c:v>
                </c:pt>
                <c:pt idx="70">
                  <c:v>0.18454889102427696</c:v>
                </c:pt>
                <c:pt idx="71">
                  <c:v>0.26028406070031429</c:v>
                </c:pt>
                <c:pt idx="72">
                  <c:v>0.16254608495620704</c:v>
                </c:pt>
                <c:pt idx="73">
                  <c:v>0.14854296469816952</c:v>
                </c:pt>
                <c:pt idx="74">
                  <c:v>1.3422113739564132</c:v>
                </c:pt>
                <c:pt idx="75">
                  <c:v>9.9002679383158405</c:v>
                </c:pt>
                <c:pt idx="76">
                  <c:v>2.5812631286065475</c:v>
                </c:pt>
                <c:pt idx="77">
                  <c:v>0.90297257332756597</c:v>
                </c:pt>
                <c:pt idx="78">
                  <c:v>0.36549448247107374</c:v>
                </c:pt>
                <c:pt idx="79">
                  <c:v>0.2517378857606154</c:v>
                </c:pt>
                <c:pt idx="80">
                  <c:v>0.1299590084766824</c:v>
                </c:pt>
                <c:pt idx="81">
                  <c:v>-2.0225875078134337E-2</c:v>
                </c:pt>
                <c:pt idx="82">
                  <c:v>-5.5786409974732387E-2</c:v>
                </c:pt>
                <c:pt idx="83">
                  <c:v>-8.8974413892862758E-2</c:v>
                </c:pt>
                <c:pt idx="84">
                  <c:v>-3.9158878773728922E-2</c:v>
                </c:pt>
                <c:pt idx="85">
                  <c:v>-5.820966299993835E-2</c:v>
                </c:pt>
                <c:pt idx="86">
                  <c:v>-2.2225341799781084E-2</c:v>
                </c:pt>
                <c:pt idx="87">
                  <c:v>1.0998673739242903E-2</c:v>
                </c:pt>
                <c:pt idx="88">
                  <c:v>-3.4838703406134819E-2</c:v>
                </c:pt>
                <c:pt idx="89">
                  <c:v>1.2630545066560028E-2</c:v>
                </c:pt>
                <c:pt idx="90">
                  <c:v>-1.2742678372574812E-2</c:v>
                </c:pt>
                <c:pt idx="91">
                  <c:v>8.7387780684178296E-3</c:v>
                </c:pt>
                <c:pt idx="92">
                  <c:v>-4.8898734867992566E-3</c:v>
                </c:pt>
                <c:pt idx="93">
                  <c:v>3.8402466542879488E-3</c:v>
                </c:pt>
                <c:pt idx="94">
                  <c:v>3.3047654471418664E-2</c:v>
                </c:pt>
                <c:pt idx="95">
                  <c:v>2.1120875223026081E-2</c:v>
                </c:pt>
                <c:pt idx="96">
                  <c:v>-0.12209903304825132</c:v>
                </c:pt>
                <c:pt idx="97">
                  <c:v>-0.10300718881010196</c:v>
                </c:pt>
                <c:pt idx="98">
                  <c:v>-0.12675758720410546</c:v>
                </c:pt>
                <c:pt idx="99">
                  <c:v>-5.4912960369079222E-2</c:v>
                </c:pt>
                <c:pt idx="100">
                  <c:v>-0.10823136268951172</c:v>
                </c:pt>
                <c:pt idx="101">
                  <c:v>-6.1518313977089178E-2</c:v>
                </c:pt>
                <c:pt idx="102">
                  <c:v>-8.9905323341937349E-2</c:v>
                </c:pt>
                <c:pt idx="103">
                  <c:v>-9.5158638250242622E-2</c:v>
                </c:pt>
                <c:pt idx="104">
                  <c:v>-8.6126884145010241E-2</c:v>
                </c:pt>
                <c:pt idx="105">
                  <c:v>-7.5580780021678895E-2</c:v>
                </c:pt>
                <c:pt idx="106">
                  <c:v>-6.4217656408617318E-2</c:v>
                </c:pt>
                <c:pt idx="107">
                  <c:v>-2.2347759058374272E-2</c:v>
                </c:pt>
                <c:pt idx="108">
                  <c:v>0.13852546275622912</c:v>
                </c:pt>
                <c:pt idx="109">
                  <c:v>6.9077106318072401E-2</c:v>
                </c:pt>
                <c:pt idx="110">
                  <c:v>-2.7552501544717667E-2</c:v>
                </c:pt>
                <c:pt idx="111">
                  <c:v>8.1033621259264166E-2</c:v>
                </c:pt>
                <c:pt idx="112">
                  <c:v>6.3717652422699667E-2</c:v>
                </c:pt>
                <c:pt idx="113">
                  <c:v>-2.1944408987589092E-2</c:v>
                </c:pt>
                <c:pt idx="114">
                  <c:v>7.7813922159338578E-2</c:v>
                </c:pt>
                <c:pt idx="115">
                  <c:v>4.9730547832245842E-2</c:v>
                </c:pt>
                <c:pt idx="116">
                  <c:v>1.9953677679373838E-2</c:v>
                </c:pt>
                <c:pt idx="117">
                  <c:v>6.5178947953511202E-2</c:v>
                </c:pt>
                <c:pt idx="118">
                  <c:v>-1.2048983869462959E-2</c:v>
                </c:pt>
                <c:pt idx="119">
                  <c:v>-9.4416644115409287E-3</c:v>
                </c:pt>
                <c:pt idx="120">
                  <c:v>4.901280727485946E-2</c:v>
                </c:pt>
                <c:pt idx="121">
                  <c:v>6.1999055216673149E-2</c:v>
                </c:pt>
                <c:pt idx="122">
                  <c:v>5.5795562743328642E-2</c:v>
                </c:pt>
                <c:pt idx="123">
                  <c:v>-1.3052548949191056E-2</c:v>
                </c:pt>
                <c:pt idx="124">
                  <c:v>6.4334918615597259E-2</c:v>
                </c:pt>
                <c:pt idx="125">
                  <c:v>9.660504625492683E-2</c:v>
                </c:pt>
                <c:pt idx="126">
                  <c:v>5.5139826518135315E-2</c:v>
                </c:pt>
                <c:pt idx="127">
                  <c:v>3.6424441849550515E-2</c:v>
                </c:pt>
                <c:pt idx="128">
                  <c:v>0.10326158835946941</c:v>
                </c:pt>
                <c:pt idx="129">
                  <c:v>4.5819008069193812E-2</c:v>
                </c:pt>
                <c:pt idx="130">
                  <c:v>9.9160925811939915E-2</c:v>
                </c:pt>
                <c:pt idx="131">
                  <c:v>0.12013062332003233</c:v>
                </c:pt>
              </c:numCache>
            </c:numRef>
          </c:val>
          <c:smooth val="0"/>
          <c:extLst>
            <c:ext xmlns:c16="http://schemas.microsoft.com/office/drawing/2014/chart" uri="{C3380CC4-5D6E-409C-BE32-E72D297353CC}">
              <c16:uniqueId val="{00000004-5FE4-47AA-8C35-6C64E737438B}"/>
            </c:ext>
          </c:extLst>
        </c:ser>
        <c:ser>
          <c:idx val="1"/>
          <c:order val="1"/>
          <c:tx>
            <c:strRef>
              <c:f>'Data Graf'!$D$10</c:f>
              <c:strCache>
                <c:ptCount val="1"/>
                <c:pt idx="0">
                  <c:v>Edificios y obras de concreto</c:v>
                </c:pt>
              </c:strCache>
            </c:strRef>
          </c:tx>
          <c:spPr>
            <a:ln w="28575" cap="rnd">
              <a:solidFill>
                <a:schemeClr val="bg1">
                  <a:lumMod val="75000"/>
                </a:schemeClr>
              </a:solidFill>
              <a:round/>
            </a:ln>
            <a:effectLst/>
          </c:spPr>
          <c:marker>
            <c:symbol val="none"/>
          </c:marker>
          <c:dLbls>
            <c:dLbl>
              <c:idx val="6"/>
              <c:layout>
                <c:manualLayout>
                  <c:x val="-1.2685260726039106E-2"/>
                  <c:y val="4.0672557851665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FE4-47AA-8C35-6C64E737438B}"/>
                </c:ext>
              </c:extLst>
            </c:dLbl>
            <c:numFmt formatCode="0%" sourceLinked="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 Graf'!$E$8:$EF$8</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Graf'!$E$10:$EF$10</c:f>
              <c:numCache>
                <c:formatCode>0.0%</c:formatCode>
                <c:ptCount val="132"/>
                <c:pt idx="0">
                  <c:v>1.8114401089142085E-3</c:v>
                </c:pt>
                <c:pt idx="1">
                  <c:v>-5.6565747751706863E-2</c:v>
                </c:pt>
                <c:pt idx="2">
                  <c:v>1.6391181784549236E-2</c:v>
                </c:pt>
                <c:pt idx="3">
                  <c:v>-6.006015482165683E-2</c:v>
                </c:pt>
                <c:pt idx="4">
                  <c:v>-8.2061670570351741E-2</c:v>
                </c:pt>
                <c:pt idx="5">
                  <c:v>-1.0420339339382356E-2</c:v>
                </c:pt>
                <c:pt idx="6">
                  <c:v>-4.1196594722350377E-2</c:v>
                </c:pt>
                <c:pt idx="7">
                  <c:v>-1.3861469937340054E-2</c:v>
                </c:pt>
                <c:pt idx="8">
                  <c:v>-1.8231394298003245E-2</c:v>
                </c:pt>
                <c:pt idx="9">
                  <c:v>1.9898673346883333E-2</c:v>
                </c:pt>
                <c:pt idx="10">
                  <c:v>-3.8540552487175583E-2</c:v>
                </c:pt>
                <c:pt idx="11">
                  <c:v>3.1915014585901513E-3</c:v>
                </c:pt>
                <c:pt idx="12">
                  <c:v>1.6593667088694586E-2</c:v>
                </c:pt>
                <c:pt idx="13">
                  <c:v>4.9090887010691642E-2</c:v>
                </c:pt>
                <c:pt idx="14">
                  <c:v>-9.2592723381506037E-3</c:v>
                </c:pt>
                <c:pt idx="15">
                  <c:v>4.3266778610194567E-2</c:v>
                </c:pt>
                <c:pt idx="16">
                  <c:v>2.6946954533706657E-2</c:v>
                </c:pt>
                <c:pt idx="17">
                  <c:v>-3.0504193393226631E-2</c:v>
                </c:pt>
                <c:pt idx="18">
                  <c:v>-3.839501657238209E-2</c:v>
                </c:pt>
                <c:pt idx="19">
                  <c:v>-4.0897730291278522E-2</c:v>
                </c:pt>
                <c:pt idx="20">
                  <c:v>-6.8634986080324922E-2</c:v>
                </c:pt>
                <c:pt idx="21">
                  <c:v>-0.11303699749993057</c:v>
                </c:pt>
                <c:pt idx="22">
                  <c:v>-5.0711840648978712E-2</c:v>
                </c:pt>
                <c:pt idx="23">
                  <c:v>-4.0682839736261411E-2</c:v>
                </c:pt>
                <c:pt idx="24">
                  <c:v>-6.893538880812522E-2</c:v>
                </c:pt>
                <c:pt idx="25">
                  <c:v>-4.8405548238404816E-2</c:v>
                </c:pt>
                <c:pt idx="26">
                  <c:v>-5.8498736357498249E-2</c:v>
                </c:pt>
                <c:pt idx="27">
                  <c:v>-9.2773515447315269E-2</c:v>
                </c:pt>
                <c:pt idx="28">
                  <c:v>-2.0305035893448786E-2</c:v>
                </c:pt>
                <c:pt idx="29">
                  <c:v>2.9131936849047468E-2</c:v>
                </c:pt>
                <c:pt idx="30">
                  <c:v>1.678336225228616E-2</c:v>
                </c:pt>
                <c:pt idx="31">
                  <c:v>3.6418443451603055E-2</c:v>
                </c:pt>
                <c:pt idx="32">
                  <c:v>4.3739690836166245E-2</c:v>
                </c:pt>
                <c:pt idx="33">
                  <c:v>6.7282709113391626E-2</c:v>
                </c:pt>
                <c:pt idx="34">
                  <c:v>3.846726716674409E-2</c:v>
                </c:pt>
                <c:pt idx="35">
                  <c:v>6.8859517264833414E-2</c:v>
                </c:pt>
                <c:pt idx="36">
                  <c:v>6.417165527209856E-2</c:v>
                </c:pt>
                <c:pt idx="37">
                  <c:v>4.6790598649893989E-2</c:v>
                </c:pt>
                <c:pt idx="38">
                  <c:v>4.5637728126539212E-2</c:v>
                </c:pt>
                <c:pt idx="39">
                  <c:v>7.9187829339800286E-2</c:v>
                </c:pt>
                <c:pt idx="40">
                  <c:v>7.6459261409159707E-2</c:v>
                </c:pt>
                <c:pt idx="41">
                  <c:v>-8.5521543089550622E-4</c:v>
                </c:pt>
                <c:pt idx="42">
                  <c:v>2.302972743739784E-2</c:v>
                </c:pt>
                <c:pt idx="43">
                  <c:v>8.680319721560581E-3</c:v>
                </c:pt>
                <c:pt idx="44">
                  <c:v>2.3843192302740013E-2</c:v>
                </c:pt>
                <c:pt idx="45">
                  <c:v>4.4688991239281384E-2</c:v>
                </c:pt>
                <c:pt idx="46">
                  <c:v>7.0382823877222611E-2</c:v>
                </c:pt>
                <c:pt idx="47">
                  <c:v>-4.0192233935600896E-3</c:v>
                </c:pt>
                <c:pt idx="48">
                  <c:v>1.0801968149896535E-2</c:v>
                </c:pt>
                <c:pt idx="49">
                  <c:v>4.085897784271264E-3</c:v>
                </c:pt>
                <c:pt idx="50">
                  <c:v>5.4046895979598331E-2</c:v>
                </c:pt>
                <c:pt idx="51">
                  <c:v>2.3391005937732023E-2</c:v>
                </c:pt>
                <c:pt idx="52">
                  <c:v>4.3665508915762041E-2</c:v>
                </c:pt>
                <c:pt idx="53">
                  <c:v>0.11642753295998198</c:v>
                </c:pt>
                <c:pt idx="54">
                  <c:v>0.11128458671770103</c:v>
                </c:pt>
                <c:pt idx="55">
                  <c:v>7.4204708674321607E-2</c:v>
                </c:pt>
                <c:pt idx="56">
                  <c:v>5.0270727074382071E-2</c:v>
                </c:pt>
                <c:pt idx="57">
                  <c:v>6.4865720674450733E-2</c:v>
                </c:pt>
                <c:pt idx="58">
                  <c:v>8.0451401082100027E-3</c:v>
                </c:pt>
                <c:pt idx="59">
                  <c:v>-3.6542553914770126E-3</c:v>
                </c:pt>
                <c:pt idx="60">
                  <c:v>6.9615809919392202E-3</c:v>
                </c:pt>
                <c:pt idx="61">
                  <c:v>4.8254866858330026E-2</c:v>
                </c:pt>
                <c:pt idx="62">
                  <c:v>-0.49184867071159222</c:v>
                </c:pt>
                <c:pt idx="63">
                  <c:v>-0.98146031095776243</c:v>
                </c:pt>
                <c:pt idx="64">
                  <c:v>-0.6484868326907085</c:v>
                </c:pt>
                <c:pt idx="65">
                  <c:v>-0.30654755427937186</c:v>
                </c:pt>
                <c:pt idx="66">
                  <c:v>-4.0787643110113625E-2</c:v>
                </c:pt>
                <c:pt idx="67">
                  <c:v>1.7142978298793965E-2</c:v>
                </c:pt>
                <c:pt idx="68">
                  <c:v>0.10057909332054571</c:v>
                </c:pt>
                <c:pt idx="69">
                  <c:v>0.19065396787435707</c:v>
                </c:pt>
                <c:pt idx="70">
                  <c:v>0.18748204222363829</c:v>
                </c:pt>
                <c:pt idx="71">
                  <c:v>0.21508241812109752</c:v>
                </c:pt>
                <c:pt idx="72">
                  <c:v>0.22102896947887629</c:v>
                </c:pt>
                <c:pt idx="73">
                  <c:v>0.15866211691412957</c:v>
                </c:pt>
                <c:pt idx="74">
                  <c:v>1.45117290964096</c:v>
                </c:pt>
                <c:pt idx="75">
                  <c:v>62.107126591377444</c:v>
                </c:pt>
                <c:pt idx="76">
                  <c:v>2.2742751245037609</c:v>
                </c:pt>
                <c:pt idx="77">
                  <c:v>0.66243024352691715</c:v>
                </c:pt>
                <c:pt idx="78">
                  <c:v>0.2186850438921959</c:v>
                </c:pt>
                <c:pt idx="79">
                  <c:v>0.1542180895796772</c:v>
                </c:pt>
                <c:pt idx="80">
                  <c:v>0.12333973513463059</c:v>
                </c:pt>
                <c:pt idx="81">
                  <c:v>6.3286156193709253E-3</c:v>
                </c:pt>
                <c:pt idx="82">
                  <c:v>-1.3297964905601645E-2</c:v>
                </c:pt>
                <c:pt idx="83">
                  <c:v>-2.7304558970095982E-3</c:v>
                </c:pt>
                <c:pt idx="84">
                  <c:v>-1.5951144149850549E-2</c:v>
                </c:pt>
                <c:pt idx="85">
                  <c:v>1.8946584751416529E-2</c:v>
                </c:pt>
                <c:pt idx="86">
                  <c:v>3.4865988727807329E-2</c:v>
                </c:pt>
                <c:pt idx="87">
                  <c:v>6.4185725557217577E-2</c:v>
                </c:pt>
                <c:pt idx="88">
                  <c:v>1.6962996433872224E-2</c:v>
                </c:pt>
                <c:pt idx="89">
                  <c:v>2.2762475966555451E-2</c:v>
                </c:pt>
                <c:pt idx="90">
                  <c:v>-3.8423457410780237E-2</c:v>
                </c:pt>
                <c:pt idx="91">
                  <c:v>1.2784481716043183E-2</c:v>
                </c:pt>
                <c:pt idx="92">
                  <c:v>-2.3605599554715639E-2</c:v>
                </c:pt>
                <c:pt idx="93">
                  <c:v>-6.3991725090946971E-2</c:v>
                </c:pt>
                <c:pt idx="94">
                  <c:v>-2.1044217582514846E-2</c:v>
                </c:pt>
                <c:pt idx="95">
                  <c:v>-6.7197850108687507E-2</c:v>
                </c:pt>
                <c:pt idx="96">
                  <c:v>-0.15144850619217876</c:v>
                </c:pt>
                <c:pt idx="97">
                  <c:v>-0.15626256724589793</c:v>
                </c:pt>
                <c:pt idx="98">
                  <c:v>-0.15327132793908382</c:v>
                </c:pt>
                <c:pt idx="99">
                  <c:v>-0.16093989868673009</c:v>
                </c:pt>
                <c:pt idx="100">
                  <c:v>-0.11881200795201974</c:v>
                </c:pt>
                <c:pt idx="101">
                  <c:v>-0.12223926593628776</c:v>
                </c:pt>
                <c:pt idx="102">
                  <c:v>-5.5985246986020143E-2</c:v>
                </c:pt>
                <c:pt idx="103">
                  <c:v>-9.4512833619161851E-2</c:v>
                </c:pt>
                <c:pt idx="104">
                  <c:v>-0.10476421738551933</c:v>
                </c:pt>
                <c:pt idx="105">
                  <c:v>-8.6839334740090202E-2</c:v>
                </c:pt>
                <c:pt idx="106">
                  <c:v>-8.3728172857467698E-2</c:v>
                </c:pt>
                <c:pt idx="107">
                  <c:v>-0.10876371573878252</c:v>
                </c:pt>
                <c:pt idx="108">
                  <c:v>9.2518561496206742E-2</c:v>
                </c:pt>
                <c:pt idx="109">
                  <c:v>-7.2441021370943659E-3</c:v>
                </c:pt>
                <c:pt idx="110">
                  <c:v>-8.5958745819409987E-2</c:v>
                </c:pt>
                <c:pt idx="111">
                  <c:v>7.456009312632772E-2</c:v>
                </c:pt>
                <c:pt idx="112">
                  <c:v>-1.6945283246784237E-2</c:v>
                </c:pt>
                <c:pt idx="113">
                  <c:v>-5.204963006581842E-2</c:v>
                </c:pt>
                <c:pt idx="114">
                  <c:v>-2.228076482591157E-3</c:v>
                </c:pt>
                <c:pt idx="115">
                  <c:v>2.859967951367226E-3</c:v>
                </c:pt>
                <c:pt idx="116">
                  <c:v>-1.8110957059748412E-2</c:v>
                </c:pt>
                <c:pt idx="117">
                  <c:v>4.874259394439906E-2</c:v>
                </c:pt>
                <c:pt idx="118">
                  <c:v>-7.5861195493209799E-3</c:v>
                </c:pt>
                <c:pt idx="119">
                  <c:v>4.8804527680892384E-3</c:v>
                </c:pt>
                <c:pt idx="120">
                  <c:v>-2.7240073306018853E-2</c:v>
                </c:pt>
                <c:pt idx="121">
                  <c:v>4.6520904122955953E-2</c:v>
                </c:pt>
                <c:pt idx="122">
                  <c:v>6.7322342902220278E-2</c:v>
                </c:pt>
                <c:pt idx="123">
                  <c:v>2.5570291512193588E-3</c:v>
                </c:pt>
                <c:pt idx="124">
                  <c:v>8.2586170567589212E-2</c:v>
                </c:pt>
                <c:pt idx="125">
                  <c:v>9.1000360892375065E-2</c:v>
                </c:pt>
                <c:pt idx="126">
                  <c:v>7.3339620779712345E-2</c:v>
                </c:pt>
                <c:pt idx="127">
                  <c:v>6.3632472049933275E-2</c:v>
                </c:pt>
                <c:pt idx="128">
                  <c:v>0.1115124459103003</c:v>
                </c:pt>
                <c:pt idx="129">
                  <c:v>9.0469300039263567E-2</c:v>
                </c:pt>
                <c:pt idx="130">
                  <c:v>0.11152702928288094</c:v>
                </c:pt>
                <c:pt idx="131">
                  <c:v>0.18048820381018493</c:v>
                </c:pt>
              </c:numCache>
            </c:numRef>
          </c:val>
          <c:smooth val="0"/>
          <c:extLst>
            <c:ext xmlns:c16="http://schemas.microsoft.com/office/drawing/2014/chart" uri="{C3380CC4-5D6E-409C-BE32-E72D297353CC}">
              <c16:uniqueId val="{00000007-5FE4-47AA-8C35-6C64E737438B}"/>
            </c:ext>
          </c:extLst>
        </c:ser>
        <c:ser>
          <c:idx val="2"/>
          <c:order val="2"/>
          <c:tx>
            <c:strRef>
              <c:f>'Data Graf'!$D$11</c:f>
              <c:strCache>
                <c:ptCount val="1"/>
                <c:pt idx="0">
                  <c:v>Avance físico de obras</c:v>
                </c:pt>
              </c:strCache>
            </c:strRef>
          </c:tx>
          <c:spPr>
            <a:ln w="28575" cap="rnd">
              <a:solidFill>
                <a:srgbClr val="C00000"/>
              </a:solidFill>
              <a:round/>
            </a:ln>
            <a:effectLst/>
          </c:spPr>
          <c:marker>
            <c:symbol val="none"/>
          </c:marker>
          <c:dLbls>
            <c:dLbl>
              <c:idx val="6"/>
              <c:layout>
                <c:manualLayout>
                  <c:x val="-4.7608759888240568E-3"/>
                  <c:y val="1.172918887322490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FE4-47AA-8C35-6C64E737438B}"/>
                </c:ext>
              </c:extLst>
            </c:dLbl>
            <c:numFmt formatCode="0%" sourceLinked="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 Graf'!$E$8:$EF$8</c:f>
              <c:numCache>
                <c:formatCode>mmm\-yy</c:formatCode>
                <c:ptCount val="132"/>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45809</c:v>
                </c:pt>
                <c:pt idx="126">
                  <c:v>45839</c:v>
                </c:pt>
                <c:pt idx="127">
                  <c:v>45870</c:v>
                </c:pt>
                <c:pt idx="128">
                  <c:v>45901</c:v>
                </c:pt>
                <c:pt idx="129">
                  <c:v>45931</c:v>
                </c:pt>
                <c:pt idx="130">
                  <c:v>45962</c:v>
                </c:pt>
                <c:pt idx="131">
                  <c:v>45992</c:v>
                </c:pt>
              </c:numCache>
            </c:numRef>
          </c:cat>
          <c:val>
            <c:numRef>
              <c:f>'Data Graf'!$E$11:$EF$11</c:f>
              <c:numCache>
                <c:formatCode>0.0%</c:formatCode>
                <c:ptCount val="132"/>
                <c:pt idx="0">
                  <c:v>-0.24781925417677331</c:v>
                </c:pt>
                <c:pt idx="1">
                  <c:v>-0.2615759086726499</c:v>
                </c:pt>
                <c:pt idx="2">
                  <c:v>-0.34642163160318351</c:v>
                </c:pt>
                <c:pt idx="3">
                  <c:v>-0.2009247290460684</c:v>
                </c:pt>
                <c:pt idx="4">
                  <c:v>-0.32657096530955065</c:v>
                </c:pt>
                <c:pt idx="5">
                  <c:v>-0.13152552940581219</c:v>
                </c:pt>
                <c:pt idx="6">
                  <c:v>-0.14480898305628576</c:v>
                </c:pt>
                <c:pt idx="7">
                  <c:v>-0.31703967020071699</c:v>
                </c:pt>
                <c:pt idx="8">
                  <c:v>-0.15603748886393998</c:v>
                </c:pt>
                <c:pt idx="9">
                  <c:v>-7.0059095862184728E-2</c:v>
                </c:pt>
                <c:pt idx="10">
                  <c:v>-0.13277432004534273</c:v>
                </c:pt>
                <c:pt idx="11">
                  <c:v>9.0968418881138824E-3</c:v>
                </c:pt>
                <c:pt idx="12">
                  <c:v>-0.42806828818758447</c:v>
                </c:pt>
                <c:pt idx="13">
                  <c:v>0.10152622891209706</c:v>
                </c:pt>
                <c:pt idx="14">
                  <c:v>0.2412930095936745</c:v>
                </c:pt>
                <c:pt idx="15">
                  <c:v>-6.0889242970438184E-2</c:v>
                </c:pt>
                <c:pt idx="16">
                  <c:v>0.19624806820742702</c:v>
                </c:pt>
                <c:pt idx="17">
                  <c:v>-6.7578192643979351E-2</c:v>
                </c:pt>
                <c:pt idx="18">
                  <c:v>-0.19705501800736913</c:v>
                </c:pt>
                <c:pt idx="19">
                  <c:v>0.25070453935315329</c:v>
                </c:pt>
                <c:pt idx="20">
                  <c:v>4.7244237750410312E-2</c:v>
                </c:pt>
                <c:pt idx="21">
                  <c:v>-0.32694113953706161</c:v>
                </c:pt>
                <c:pt idx="22">
                  <c:v>-0.19848639386236766</c:v>
                </c:pt>
                <c:pt idx="23">
                  <c:v>-4.6823481784458498E-2</c:v>
                </c:pt>
                <c:pt idx="24">
                  <c:v>0.18149119777006506</c:v>
                </c:pt>
                <c:pt idx="25">
                  <c:v>-0.19664303007540229</c:v>
                </c:pt>
                <c:pt idx="26">
                  <c:v>1.796062933145981E-2</c:v>
                </c:pt>
                <c:pt idx="27">
                  <c:v>-6.6856928898715418E-2</c:v>
                </c:pt>
                <c:pt idx="28">
                  <c:v>-0.11945443710119819</c:v>
                </c:pt>
                <c:pt idx="29">
                  <c:v>4.7824052424301877E-2</c:v>
                </c:pt>
                <c:pt idx="30">
                  <c:v>0.10324349316213488</c:v>
                </c:pt>
                <c:pt idx="31">
                  <c:v>8.7574943266127914E-2</c:v>
                </c:pt>
                <c:pt idx="32">
                  <c:v>0.23730156974506489</c:v>
                </c:pt>
                <c:pt idx="33">
                  <c:v>0.51266555717768281</c:v>
                </c:pt>
                <c:pt idx="34">
                  <c:v>0.108451259347774</c:v>
                </c:pt>
                <c:pt idx="35">
                  <c:v>6.676566521064542E-2</c:v>
                </c:pt>
                <c:pt idx="36">
                  <c:v>0.26870036473623493</c:v>
                </c:pt>
                <c:pt idx="37">
                  <c:v>0.17589790148484985</c:v>
                </c:pt>
                <c:pt idx="38">
                  <c:v>-0.15590324353475016</c:v>
                </c:pt>
                <c:pt idx="39">
                  <c:v>0.16943117553795317</c:v>
                </c:pt>
                <c:pt idx="40">
                  <c:v>0.17801253919823279</c:v>
                </c:pt>
                <c:pt idx="41">
                  <c:v>9.6033483819536691E-2</c:v>
                </c:pt>
                <c:pt idx="42">
                  <c:v>0.12422074670632188</c:v>
                </c:pt>
                <c:pt idx="43">
                  <c:v>-7.7540029648849318E-3</c:v>
                </c:pt>
                <c:pt idx="44">
                  <c:v>-0.12907484464302554</c:v>
                </c:pt>
                <c:pt idx="45">
                  <c:v>0.21053628469551344</c:v>
                </c:pt>
                <c:pt idx="46">
                  <c:v>0.26039241256045331</c:v>
                </c:pt>
                <c:pt idx="47">
                  <c:v>0.10760743591133481</c:v>
                </c:pt>
                <c:pt idx="48">
                  <c:v>-0.19854533877198</c:v>
                </c:pt>
                <c:pt idx="49">
                  <c:v>-1.3623829684092925E-3</c:v>
                </c:pt>
                <c:pt idx="50">
                  <c:v>8.8175613819484022E-2</c:v>
                </c:pt>
                <c:pt idx="51">
                  <c:v>0.28590417252997002</c:v>
                </c:pt>
                <c:pt idx="52">
                  <c:v>-0.19017882953307175</c:v>
                </c:pt>
                <c:pt idx="53">
                  <c:v>0.190483366667348</c:v>
                </c:pt>
                <c:pt idx="54">
                  <c:v>-0.26950771792161687</c:v>
                </c:pt>
                <c:pt idx="55">
                  <c:v>-3.9091642031672702E-2</c:v>
                </c:pt>
                <c:pt idx="56">
                  <c:v>3.8068461840979895E-2</c:v>
                </c:pt>
                <c:pt idx="57">
                  <c:v>-7.7787968108254946E-2</c:v>
                </c:pt>
                <c:pt idx="58">
                  <c:v>-0.14444108754543861</c:v>
                </c:pt>
                <c:pt idx="59">
                  <c:v>-0.19617817577537322</c:v>
                </c:pt>
                <c:pt idx="60">
                  <c:v>0.84063175669941836</c:v>
                </c:pt>
                <c:pt idx="61">
                  <c:v>0.12953119643787403</c:v>
                </c:pt>
                <c:pt idx="62">
                  <c:v>-0.31710842740170619</c:v>
                </c:pt>
                <c:pt idx="63">
                  <c:v>-0.77346242662987152</c:v>
                </c:pt>
                <c:pt idx="64">
                  <c:v>-0.81124240691770866</c:v>
                </c:pt>
                <c:pt idx="65">
                  <c:v>-0.84174791990083153</c:v>
                </c:pt>
                <c:pt idx="66">
                  <c:v>-0.46049232286321229</c:v>
                </c:pt>
                <c:pt idx="67">
                  <c:v>-0.37144442982213288</c:v>
                </c:pt>
                <c:pt idx="68">
                  <c:v>-0.11594103289970381</c:v>
                </c:pt>
                <c:pt idx="69">
                  <c:v>3.8951590714676687E-2</c:v>
                </c:pt>
                <c:pt idx="70">
                  <c:v>0.18692481313669607</c:v>
                </c:pt>
                <c:pt idx="71">
                  <c:v>0.32002183788381311</c:v>
                </c:pt>
                <c:pt idx="72">
                  <c:v>-0.27338768637966859</c:v>
                </c:pt>
                <c:pt idx="73">
                  <c:v>0.11550842599108013</c:v>
                </c:pt>
                <c:pt idx="74">
                  <c:v>1.2214565842183585</c:v>
                </c:pt>
                <c:pt idx="75">
                  <c:v>2.8185126701810534</c:v>
                </c:pt>
                <c:pt idx="76">
                  <c:v>6.9845840469010581</c:v>
                </c:pt>
                <c:pt idx="77">
                  <c:v>4.5805296645403581</c:v>
                </c:pt>
                <c:pt idx="78">
                  <c:v>1.4242789567514018</c:v>
                </c:pt>
                <c:pt idx="79">
                  <c:v>0.91069051591160766</c:v>
                </c:pt>
                <c:pt idx="80">
                  <c:v>0.16359605010412692</c:v>
                </c:pt>
                <c:pt idx="81">
                  <c:v>-9.8185557632531895E-2</c:v>
                </c:pt>
                <c:pt idx="82">
                  <c:v>-0.18809907939942427</c:v>
                </c:pt>
                <c:pt idx="83">
                  <c:v>-0.18450796267959302</c:v>
                </c:pt>
                <c:pt idx="84">
                  <c:v>0.12545046811735716</c:v>
                </c:pt>
                <c:pt idx="85">
                  <c:v>-0.24800778255616263</c:v>
                </c:pt>
                <c:pt idx="86">
                  <c:v>-5.7025026748000585E-2</c:v>
                </c:pt>
                <c:pt idx="87">
                  <c:v>2.7299903291595484E-3</c:v>
                </c:pt>
                <c:pt idx="88">
                  <c:v>-5.5666489890581761E-2</c:v>
                </c:pt>
                <c:pt idx="89">
                  <c:v>0.17015630384914515</c:v>
                </c:pt>
                <c:pt idx="90">
                  <c:v>0.24496586501397077</c:v>
                </c:pt>
                <c:pt idx="91">
                  <c:v>0.18758108256325046</c:v>
                </c:pt>
                <c:pt idx="92">
                  <c:v>0.2451197647522998</c:v>
                </c:pt>
                <c:pt idx="93">
                  <c:v>0.38610094959618091</c:v>
                </c:pt>
                <c:pt idx="94">
                  <c:v>0.42331396134661947</c:v>
                </c:pt>
                <c:pt idx="95">
                  <c:v>0.23143431379538715</c:v>
                </c:pt>
                <c:pt idx="96">
                  <c:v>0.22398633143205915</c:v>
                </c:pt>
                <c:pt idx="97">
                  <c:v>0.25795612562624926</c:v>
                </c:pt>
                <c:pt idx="98">
                  <c:v>-3.6530073561074072E-2</c:v>
                </c:pt>
                <c:pt idx="99">
                  <c:v>0.29230546850490691</c:v>
                </c:pt>
                <c:pt idx="100">
                  <c:v>-7.9482156842997975E-2</c:v>
                </c:pt>
                <c:pt idx="101">
                  <c:v>0.14087678445387919</c:v>
                </c:pt>
                <c:pt idx="102">
                  <c:v>-0.19171883264377243</c:v>
                </c:pt>
                <c:pt idx="103">
                  <c:v>-0.11331234720579642</c:v>
                </c:pt>
                <c:pt idx="104">
                  <c:v>-4.7761180832387562E-2</c:v>
                </c:pt>
                <c:pt idx="105">
                  <c:v>-6.3131554685990521E-2</c:v>
                </c:pt>
                <c:pt idx="106">
                  <c:v>-2.8154805032880037E-2</c:v>
                </c:pt>
                <c:pt idx="107">
                  <c:v>5.841486288877995E-2</c:v>
                </c:pt>
                <c:pt idx="108">
                  <c:v>0.51568310026562192</c:v>
                </c:pt>
                <c:pt idx="109">
                  <c:v>0.41376098961135077</c:v>
                </c:pt>
                <c:pt idx="110">
                  <c:v>0.14849441811363384</c:v>
                </c:pt>
                <c:pt idx="111">
                  <c:v>9.4625216609673934E-2</c:v>
                </c:pt>
                <c:pt idx="112">
                  <c:v>0.36952771693276865</c:v>
                </c:pt>
                <c:pt idx="113">
                  <c:v>5.3924568994137223E-2</c:v>
                </c:pt>
                <c:pt idx="114">
                  <c:v>0.32688761925709997</c:v>
                </c:pt>
                <c:pt idx="115">
                  <c:v>0.20850610936547076</c:v>
                </c:pt>
                <c:pt idx="116">
                  <c:v>0.1209976388658387</c:v>
                </c:pt>
                <c:pt idx="117">
                  <c:v>0.10141540623398515</c:v>
                </c:pt>
                <c:pt idx="118">
                  <c:v>-2.4590330767884416E-2</c:v>
                </c:pt>
                <c:pt idx="119">
                  <c:v>-2.2145777988103466E-2</c:v>
                </c:pt>
                <c:pt idx="120">
                  <c:v>0.49822668893139732</c:v>
                </c:pt>
                <c:pt idx="121">
                  <c:v>0.11537508073605185</c:v>
                </c:pt>
                <c:pt idx="122">
                  <c:v>2.9049723092152702E-2</c:v>
                </c:pt>
                <c:pt idx="123">
                  <c:v>-4.801289290937949E-2</c:v>
                </c:pt>
                <c:pt idx="124">
                  <c:v>1.7696130923116282E-2</c:v>
                </c:pt>
                <c:pt idx="125">
                  <c:v>0.11528750933009047</c:v>
                </c:pt>
                <c:pt idx="126">
                  <c:v>1.4848954230501255E-2</c:v>
                </c:pt>
                <c:pt idx="127">
                  <c:v>-3.8803942491831944E-2</c:v>
                </c:pt>
                <c:pt idx="128">
                  <c:v>8.8561200820308494E-2</c:v>
                </c:pt>
                <c:pt idx="129">
                  <c:v>-4.2110770574449008E-2</c:v>
                </c:pt>
                <c:pt idx="130">
                  <c:v>7.3916185362672193E-2</c:v>
                </c:pt>
                <c:pt idx="131">
                  <c:v>7.0156132353231371E-2</c:v>
                </c:pt>
              </c:numCache>
            </c:numRef>
          </c:val>
          <c:smooth val="0"/>
          <c:extLst>
            <c:ext xmlns:c16="http://schemas.microsoft.com/office/drawing/2014/chart" uri="{C3380CC4-5D6E-409C-BE32-E72D297353CC}">
              <c16:uniqueId val="{0000000A-5FE4-47AA-8C35-6C64E737438B}"/>
            </c:ext>
          </c:extLst>
        </c:ser>
        <c:dLbls>
          <c:dLblPos val="t"/>
          <c:showLegendKey val="0"/>
          <c:showVal val="1"/>
          <c:showCatName val="0"/>
          <c:showSerName val="0"/>
          <c:showPercent val="0"/>
          <c:showBubbleSize val="0"/>
        </c:dLbls>
        <c:smooth val="0"/>
        <c:axId val="241332911"/>
        <c:axId val="1767034272"/>
      </c:lineChart>
      <c:dateAx>
        <c:axId val="241332911"/>
        <c:scaling>
          <c:orientation val="minMax"/>
          <c:min val="44927"/>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767034272"/>
        <c:crosses val="autoZero"/>
        <c:auto val="1"/>
        <c:lblOffset val="100"/>
        <c:baseTimeUnit val="months"/>
        <c:majorUnit val="2"/>
        <c:majorTimeUnit val="months"/>
      </c:dateAx>
      <c:valAx>
        <c:axId val="1767034272"/>
        <c:scaling>
          <c:orientation val="minMax"/>
          <c:max val="0.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241332911"/>
        <c:crosses val="autoZero"/>
        <c:crossBetween val="between"/>
      </c:valAx>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legend>
    <c:plotVisOnly val="1"/>
    <c:dispBlanksAs val="gap"/>
    <c:showDLblsOverMax val="0"/>
    <c:extLst/>
  </c:chart>
  <c:spPr>
    <a:solidFill>
      <a:schemeClr val="bg1"/>
    </a:solidFill>
    <a:ln w="9525" cap="flat" cmpd="sng" algn="ctr">
      <a:noFill/>
      <a:round/>
    </a:ln>
    <a:effectLst/>
  </c:spPr>
  <c:txPr>
    <a:bodyPr/>
    <a:lstStyle/>
    <a:p>
      <a:pPr>
        <a:defRPr sz="9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29723036606159"/>
          <c:y val="6.4207028764875398E-2"/>
          <c:w val="0.81141078119988963"/>
          <c:h val="0.64451986974487852"/>
        </c:manualLayout>
      </c:layout>
      <c:barChart>
        <c:barDir val="col"/>
        <c:grouping val="clustered"/>
        <c:varyColors val="0"/>
        <c:ser>
          <c:idx val="0"/>
          <c:order val="0"/>
          <c:tx>
            <c:strRef>
              <c:f>'Data Graf'!$D$88</c:f>
              <c:strCache>
                <c:ptCount val="1"/>
                <c:pt idx="0">
                  <c:v>Despachos (Miles TM)</c:v>
                </c:pt>
              </c:strCache>
            </c:strRef>
          </c:tx>
          <c:spPr>
            <a:solidFill>
              <a:schemeClr val="bg2">
                <a:lumMod val="75000"/>
              </a:schemeClr>
            </a:solidFill>
            <a:ln w="28575" cap="rnd">
              <a:solidFill>
                <a:schemeClr val="bg2">
                  <a:lumMod val="75000"/>
                </a:schemeClr>
              </a:solidFill>
              <a:round/>
            </a:ln>
            <a:effectLst/>
          </c:spPr>
          <c:invertIfNegative val="0"/>
          <c:cat>
            <c:strRef>
              <c:f>'Data Graf'!$U$87:$AT$87</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Graf'!$U$88:$AT$88</c:f>
              <c:numCache>
                <c:formatCode>_-* #,##0_-;\-* #,##0_-;_-* "-"??_-;_-@_-</c:formatCode>
                <c:ptCount val="26"/>
                <c:pt idx="0">
                  <c:v>1615.7590310562</c:v>
                </c:pt>
                <c:pt idx="1">
                  <c:v>1391.348189549999</c:v>
                </c:pt>
                <c:pt idx="2">
                  <c:v>1468.2498830949999</c:v>
                </c:pt>
                <c:pt idx="3">
                  <c:v>1570.9271941486661</c:v>
                </c:pt>
                <c:pt idx="4">
                  <c:v>1547.4773765929342</c:v>
                </c:pt>
                <c:pt idx="5">
                  <c:v>1155.9105116666669</c:v>
                </c:pt>
                <c:pt idx="6">
                  <c:v>1061.7663985166671</c:v>
                </c:pt>
                <c:pt idx="7">
                  <c:v>1463.6661728581669</c:v>
                </c:pt>
                <c:pt idx="8">
                  <c:v>1713.5737325663338</c:v>
                </c:pt>
                <c:pt idx="9">
                  <c:v>1615.0299231595002</c:v>
                </c:pt>
                <c:pt idx="10">
                  <c:v>1604.1169872700011</c:v>
                </c:pt>
                <c:pt idx="11">
                  <c:v>1749.7963406788328</c:v>
                </c:pt>
                <c:pt idx="12">
                  <c:v>1598.6839105388331</c:v>
                </c:pt>
                <c:pt idx="13">
                  <c:v>1556.093054328667</c:v>
                </c:pt>
                <c:pt idx="14">
                  <c:v>1259.0300372365</c:v>
                </c:pt>
                <c:pt idx="15">
                  <c:v>1441.1896728090001</c:v>
                </c:pt>
                <c:pt idx="16">
                  <c:v>1464.3755638566661</c:v>
                </c:pt>
                <c:pt idx="17">
                  <c:v>1316.632380499999</c:v>
                </c:pt>
                <c:pt idx="18">
                  <c:v>1109.8875436695339</c:v>
                </c:pt>
                <c:pt idx="19">
                  <c:v>1304.1926169125329</c:v>
                </c:pt>
                <c:pt idx="20">
                  <c:v>0</c:v>
                </c:pt>
                <c:pt idx="21">
                  <c:v>0</c:v>
                </c:pt>
                <c:pt idx="22">
                  <c:v>0</c:v>
                </c:pt>
                <c:pt idx="23">
                  <c:v>0</c:v>
                </c:pt>
                <c:pt idx="24">
                  <c:v>0</c:v>
                </c:pt>
                <c:pt idx="25">
                  <c:v>0</c:v>
                </c:pt>
              </c:numCache>
            </c:numRef>
          </c:val>
          <c:extLst>
            <c:ext xmlns:c16="http://schemas.microsoft.com/office/drawing/2014/chart" uri="{C3380CC4-5D6E-409C-BE32-E72D297353CC}">
              <c16:uniqueId val="{00000005-3B88-4DE8-9715-EFBD23A70395}"/>
            </c:ext>
          </c:extLst>
        </c:ser>
        <c:dLbls>
          <c:showLegendKey val="0"/>
          <c:showVal val="0"/>
          <c:showCatName val="0"/>
          <c:showSerName val="0"/>
          <c:showPercent val="0"/>
          <c:showBubbleSize val="0"/>
        </c:dLbls>
        <c:gapWidth val="150"/>
        <c:axId val="1257249344"/>
        <c:axId val="1257248864"/>
      </c:barChart>
      <c:lineChart>
        <c:grouping val="standard"/>
        <c:varyColors val="0"/>
        <c:ser>
          <c:idx val="1"/>
          <c:order val="1"/>
          <c:tx>
            <c:strRef>
              <c:f>'Data Graf'!$D$89</c:f>
              <c:strCache>
                <c:ptCount val="1"/>
                <c:pt idx="0">
                  <c:v>IPMAN - Cemento</c:v>
                </c:pt>
              </c:strCache>
            </c:strRef>
          </c:tx>
          <c:spPr>
            <a:ln w="28575" cap="rnd">
              <a:solidFill>
                <a:srgbClr val="C00000"/>
              </a:solidFill>
              <a:round/>
            </a:ln>
            <a:effectLst/>
          </c:spPr>
          <c:marker>
            <c:symbol val="none"/>
          </c:marker>
          <c:cat>
            <c:strRef>
              <c:f>'Data Graf'!$U$87:$AT$87</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Graf'!$U$89:$AT$89</c:f>
              <c:numCache>
                <c:formatCode>0%</c:formatCode>
                <c:ptCount val="26"/>
                <c:pt idx="0">
                  <c:v>9.3623400576576365E-2</c:v>
                </c:pt>
                <c:pt idx="1">
                  <c:v>4.9049210057980686E-2</c:v>
                </c:pt>
                <c:pt idx="2">
                  <c:v>6.2052900467892913E-2</c:v>
                </c:pt>
                <c:pt idx="3">
                  <c:v>-3.7280811477022779E-2</c:v>
                </c:pt>
                <c:pt idx="4">
                  <c:v>-6.2867067327308512E-2</c:v>
                </c:pt>
                <c:pt idx="5">
                  <c:v>-0.26711684529450974</c:v>
                </c:pt>
                <c:pt idx="6">
                  <c:v>-0.20667499136342704</c:v>
                </c:pt>
                <c:pt idx="7">
                  <c:v>9.7046398882968843E-2</c:v>
                </c:pt>
                <c:pt idx="8">
                  <c:v>5.2856244420108833E-2</c:v>
                </c:pt>
                <c:pt idx="9">
                  <c:v>0.4</c:v>
                </c:pt>
                <c:pt idx="10">
                  <c:v>0.32308901342901386</c:v>
                </c:pt>
                <c:pt idx="11">
                  <c:v>4.4783850021479221E-3</c:v>
                </c:pt>
                <c:pt idx="12">
                  <c:v>-4.2802469868093551E-2</c:v>
                </c:pt>
                <c:pt idx="13">
                  <c:v>-0.10969634342670531</c:v>
                </c:pt>
                <c:pt idx="14">
                  <c:v>-0.17031204332797079</c:v>
                </c:pt>
                <c:pt idx="15">
                  <c:v>-0.15860713724257181</c:v>
                </c:pt>
                <c:pt idx="16">
                  <c:v>-0.13854294948387669</c:v>
                </c:pt>
                <c:pt idx="17">
                  <c:v>-0.10939285017693434</c:v>
                </c:pt>
                <c:pt idx="18">
                  <c:v>-0.14941824609176868</c:v>
                </c:pt>
                <c:pt idx="19">
                  <c:v>-0.10759701799293742</c:v>
                </c:pt>
                <c:pt idx="20">
                  <c:v>-3.7147283177493384E-2</c:v>
                </c:pt>
                <c:pt idx="21">
                  <c:v>-0.16529241245534987</c:v>
                </c:pt>
                <c:pt idx="22">
                  <c:v>5.3344684902858042E-2</c:v>
                </c:pt>
                <c:pt idx="23">
                  <c:v>1.2193717639225943E-2</c:v>
                </c:pt>
                <c:pt idx="24">
                  <c:v>-5.4137835244205679E-3</c:v>
                </c:pt>
                <c:pt idx="25">
                  <c:v>0.16396519122723796</c:v>
                </c:pt>
              </c:numCache>
            </c:numRef>
          </c:val>
          <c:smooth val="0"/>
          <c:extLst>
            <c:ext xmlns:c16="http://schemas.microsoft.com/office/drawing/2014/chart" uri="{C3380CC4-5D6E-409C-BE32-E72D297353CC}">
              <c16:uniqueId val="{00000007-3B88-4DE8-9715-EFBD23A70395}"/>
            </c:ext>
          </c:extLst>
        </c:ser>
        <c:dLbls>
          <c:showLegendKey val="0"/>
          <c:showVal val="0"/>
          <c:showCatName val="0"/>
          <c:showSerName val="0"/>
          <c:showPercent val="0"/>
          <c:showBubbleSize val="0"/>
        </c:dLbls>
        <c:marker val="1"/>
        <c:smooth val="0"/>
        <c:axId val="996941472"/>
        <c:axId val="904875296"/>
      </c:lineChart>
      <c:catAx>
        <c:axId val="996941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vert="horz"/>
          <a:lstStyle/>
          <a:p>
            <a:pPr>
              <a:defRPr sz="1000"/>
            </a:pPr>
            <a:endParaRPr lang="es-PE"/>
          </a:p>
        </c:txPr>
        <c:crossAx val="904875296"/>
        <c:crosses val="autoZero"/>
        <c:auto val="1"/>
        <c:lblAlgn val="ctr"/>
        <c:lblOffset val="100"/>
        <c:noMultiLvlLbl val="0"/>
      </c:catAx>
      <c:valAx>
        <c:axId val="904875296"/>
        <c:scaling>
          <c:orientation val="minMax"/>
          <c:max val="0.5"/>
          <c:min val="-0.5"/>
        </c:scaling>
        <c:delete val="0"/>
        <c:axPos val="l"/>
        <c:numFmt formatCode="0%" sourceLinked="0"/>
        <c:majorTickMark val="none"/>
        <c:minorTickMark val="none"/>
        <c:tickLblPos val="nextTo"/>
        <c:spPr>
          <a:noFill/>
          <a:ln>
            <a:noFill/>
          </a:ln>
          <a:effectLst/>
        </c:spPr>
        <c:txPr>
          <a:bodyPr rot="-60000000" vert="horz"/>
          <a:lstStyle/>
          <a:p>
            <a:pPr>
              <a:defRPr sz="1000"/>
            </a:pPr>
            <a:endParaRPr lang="es-PE"/>
          </a:p>
        </c:txPr>
        <c:crossAx val="996941472"/>
        <c:crosses val="autoZero"/>
        <c:crossBetween val="between"/>
        <c:majorUnit val="0.25"/>
      </c:valAx>
      <c:valAx>
        <c:axId val="1257248864"/>
        <c:scaling>
          <c:orientation val="minMax"/>
        </c:scaling>
        <c:delete val="0"/>
        <c:axPos val="r"/>
        <c:numFmt formatCode="_-* #,##0_-;\-* #,##0_-;_-* &quot;-&quot;??_-;_-@_-" sourceLinked="1"/>
        <c:majorTickMark val="out"/>
        <c:minorTickMark val="none"/>
        <c:tickLblPos val="nextTo"/>
        <c:spPr>
          <a:noFill/>
          <a:ln>
            <a:noFill/>
          </a:ln>
        </c:spPr>
        <c:crossAx val="1257249344"/>
        <c:crosses val="max"/>
        <c:crossBetween val="between"/>
      </c:valAx>
      <c:catAx>
        <c:axId val="1257249344"/>
        <c:scaling>
          <c:orientation val="minMax"/>
        </c:scaling>
        <c:delete val="1"/>
        <c:axPos val="b"/>
        <c:numFmt formatCode="General" sourceLinked="1"/>
        <c:majorTickMark val="out"/>
        <c:minorTickMark val="none"/>
        <c:tickLblPos val="nextTo"/>
        <c:crossAx val="1257248864"/>
        <c:crosses val="autoZero"/>
        <c:auto val="1"/>
        <c:lblAlgn val="ctr"/>
        <c:lblOffset val="100"/>
        <c:noMultiLvlLbl val="0"/>
      </c:catAx>
    </c:plotArea>
    <c:legend>
      <c:legendPos val="b"/>
      <c:layout>
        <c:manualLayout>
          <c:xMode val="edge"/>
          <c:yMode val="edge"/>
          <c:x val="6.0623848442989063E-2"/>
          <c:y val="0.84777427327644106"/>
          <c:w val="0.62197777777777774"/>
          <c:h val="6.8571604938271608E-2"/>
        </c:manualLayout>
      </c:layout>
      <c:overlay val="0"/>
      <c:spPr>
        <a:noFill/>
        <a:ln>
          <a:noFill/>
        </a:ln>
        <a:effectLst/>
      </c:spPr>
      <c:txPr>
        <a:bodyPr rot="0" vert="horz"/>
        <a:lstStyle/>
        <a:p>
          <a:pPr>
            <a:defRPr sz="1000"/>
          </a:pPr>
          <a:endParaRPr lang="es-PE"/>
        </a:p>
      </c:txPr>
    </c:legend>
    <c:plotVisOnly val="1"/>
    <c:dispBlanksAs val="gap"/>
    <c:showDLblsOverMax val="0"/>
    <c:extLst/>
  </c:chart>
  <c:spPr>
    <a:solidFill>
      <a:schemeClr val="bg1"/>
    </a:solidFill>
    <a:ln w="9525" cap="flat" cmpd="sng" algn="ctr">
      <a:noFill/>
      <a:round/>
    </a:ln>
    <a:effectLst/>
  </c:spPr>
  <c:txPr>
    <a:bodyPr/>
    <a:lstStyle/>
    <a:p>
      <a:pPr>
        <a:defRPr sz="800" b="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12347484239039E-2"/>
          <c:y val="5.0028741138149077E-2"/>
          <c:w val="0.91185198412698409"/>
          <c:h val="0.65949637776032133"/>
        </c:manualLayout>
      </c:layout>
      <c:lineChart>
        <c:grouping val="standard"/>
        <c:varyColors val="0"/>
        <c:ser>
          <c:idx val="0"/>
          <c:order val="0"/>
          <c:tx>
            <c:strRef>
              <c:f>'Data Graf'!$D$112</c:f>
              <c:strCache>
                <c:ptCount val="1"/>
                <c:pt idx="0">
                  <c:v>IMACEC</c:v>
                </c:pt>
              </c:strCache>
            </c:strRef>
          </c:tx>
          <c:spPr>
            <a:ln w="19050" cap="rnd">
              <a:solidFill>
                <a:schemeClr val="accent5">
                  <a:lumMod val="75000"/>
                </a:schemeClr>
              </a:solidFill>
              <a:round/>
            </a:ln>
            <a:effectLst/>
          </c:spPr>
          <c:marker>
            <c:symbol val="none"/>
          </c:marker>
          <c:cat>
            <c:numRef>
              <c:extLst>
                <c:ext xmlns:c15="http://schemas.microsoft.com/office/drawing/2012/chart" uri="{02D57815-91ED-43cb-92C2-25804820EDAC}">
                  <c15:fullRef>
                    <c15:sqref>'Data Graf'!$E$111:$EF$111</c15:sqref>
                  </c15:fullRef>
                </c:ext>
              </c:extLst>
              <c:f>('Data Graf'!$E$111:$DY$111,'Data Graf'!$EB$111:$ED$111,'Data Graf'!$EF$111)</c:f>
              <c:numCache>
                <c:formatCode>mmm\-yy</c:formatCode>
                <c:ptCount val="129"/>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45870</c:v>
                </c:pt>
                <c:pt idx="126">
                  <c:v>45901</c:v>
                </c:pt>
                <c:pt idx="127">
                  <c:v>45931</c:v>
                </c:pt>
                <c:pt idx="128">
                  <c:v>45992</c:v>
                </c:pt>
              </c:numCache>
            </c:numRef>
          </c:cat>
          <c:val>
            <c:numRef>
              <c:extLst>
                <c:ext xmlns:c15="http://schemas.microsoft.com/office/drawing/2012/chart" uri="{02D57815-91ED-43cb-92C2-25804820EDAC}">
                  <c15:fullRef>
                    <c15:sqref>'Data Graf'!$E$112:$EF$112</c15:sqref>
                  </c15:fullRef>
                </c:ext>
              </c:extLst>
              <c:f>('Data Graf'!$E$112:$DY$112,'Data Graf'!$EB$112:$ED$112,'Data Graf'!$EF$112)</c:f>
              <c:numCache>
                <c:formatCode>0.00%</c:formatCode>
                <c:ptCount val="129"/>
                <c:pt idx="0">
                  <c:v>3.102086942755311E-2</c:v>
                </c:pt>
                <c:pt idx="1">
                  <c:v>1.9286726229862827E-2</c:v>
                </c:pt>
                <c:pt idx="2">
                  <c:v>1.316901533003878E-2</c:v>
                </c:pt>
                <c:pt idx="3">
                  <c:v>2.1833157760135169E-2</c:v>
                </c:pt>
                <c:pt idx="4">
                  <c:v>1.8132976743959528E-2</c:v>
                </c:pt>
                <c:pt idx="5">
                  <c:v>2.7837100419641381E-2</c:v>
                </c:pt>
                <c:pt idx="6">
                  <c:v>2.6294222166410641E-2</c:v>
                </c:pt>
                <c:pt idx="7">
                  <c:v>1.2859134177509057E-2</c:v>
                </c:pt>
                <c:pt idx="8">
                  <c:v>2.8026528783067217E-2</c:v>
                </c:pt>
                <c:pt idx="9">
                  <c:v>1.9166226833737365E-2</c:v>
                </c:pt>
                <c:pt idx="10">
                  <c:v>2.0017165271399406E-2</c:v>
                </c:pt>
                <c:pt idx="11">
                  <c:v>1.9028597357110266E-2</c:v>
                </c:pt>
                <c:pt idx="12">
                  <c:v>1.9599651557570485E-2</c:v>
                </c:pt>
                <c:pt idx="13">
                  <c:v>2.2380094433128939E-2</c:v>
                </c:pt>
                <c:pt idx="14">
                  <c:v>2.619294390419169E-2</c:v>
                </c:pt>
                <c:pt idx="15">
                  <c:v>7.449319813426003E-3</c:v>
                </c:pt>
                <c:pt idx="16">
                  <c:v>8.7469238954971384E-3</c:v>
                </c:pt>
                <c:pt idx="17">
                  <c:v>1.2474237709863667E-2</c:v>
                </c:pt>
                <c:pt idx="18">
                  <c:v>1.8152231732187385E-2</c:v>
                </c:pt>
                <c:pt idx="19">
                  <c:v>2.6290813824615178E-2</c:v>
                </c:pt>
                <c:pt idx="20">
                  <c:v>1.6728205743242297E-2</c:v>
                </c:pt>
                <c:pt idx="21">
                  <c:v>8.0777175640280863E-3</c:v>
                </c:pt>
                <c:pt idx="22">
                  <c:v>1.4824345567937769E-2</c:v>
                </c:pt>
                <c:pt idx="23">
                  <c:v>1.2550237085205529E-2</c:v>
                </c:pt>
                <c:pt idx="24">
                  <c:v>4.4122321364525874E-5</c:v>
                </c:pt>
                <c:pt idx="25">
                  <c:v>-4.9619016647730607E-3</c:v>
                </c:pt>
                <c:pt idx="26">
                  <c:v>-8.162103644171137E-3</c:v>
                </c:pt>
                <c:pt idx="27">
                  <c:v>8.2733155502687783E-3</c:v>
                </c:pt>
                <c:pt idx="28">
                  <c:v>1.4764354699673854E-2</c:v>
                </c:pt>
                <c:pt idx="29">
                  <c:v>1.4230271983578735E-2</c:v>
                </c:pt>
                <c:pt idx="30">
                  <c:v>2.20892893534963E-2</c:v>
                </c:pt>
                <c:pt idx="31">
                  <c:v>2.6249945513543427E-2</c:v>
                </c:pt>
                <c:pt idx="32">
                  <c:v>2.6983521432754953E-2</c:v>
                </c:pt>
                <c:pt idx="33">
                  <c:v>2.9881908155277248E-2</c:v>
                </c:pt>
                <c:pt idx="34">
                  <c:v>3.5155483565257439E-2</c:v>
                </c:pt>
                <c:pt idx="35">
                  <c:v>3.3507756371149222E-2</c:v>
                </c:pt>
                <c:pt idx="36">
                  <c:v>4.5687259062223706E-2</c:v>
                </c:pt>
                <c:pt idx="37">
                  <c:v>5.1183776536014136E-2</c:v>
                </c:pt>
                <c:pt idx="38">
                  <c:v>5.971269302063642E-2</c:v>
                </c:pt>
                <c:pt idx="39">
                  <c:v>5.3902290072971093E-2</c:v>
                </c:pt>
                <c:pt idx="40">
                  <c:v>5.115591182394752E-2</c:v>
                </c:pt>
                <c:pt idx="41">
                  <c:v>4.3434445696425739E-2</c:v>
                </c:pt>
                <c:pt idx="42">
                  <c:v>3.4230251115901167E-2</c:v>
                </c:pt>
                <c:pt idx="43">
                  <c:v>2.4147198178623208E-2</c:v>
                </c:pt>
                <c:pt idx="44">
                  <c:v>2.2724073387531574E-2</c:v>
                </c:pt>
                <c:pt idx="45">
                  <c:v>3.6407141581414892E-2</c:v>
                </c:pt>
                <c:pt idx="46">
                  <c:v>3.7680535335946841E-2</c:v>
                </c:pt>
                <c:pt idx="47">
                  <c:v>2.3366525082709755E-2</c:v>
                </c:pt>
                <c:pt idx="48">
                  <c:v>2.1538206078312916E-2</c:v>
                </c:pt>
                <c:pt idx="49">
                  <c:v>9.7901127600554805E-3</c:v>
                </c:pt>
                <c:pt idx="50">
                  <c:v>1.7173320264495251E-2</c:v>
                </c:pt>
                <c:pt idx="51">
                  <c:v>2.2022159797359775E-2</c:v>
                </c:pt>
                <c:pt idx="52">
                  <c:v>2.0941502773222709E-2</c:v>
                </c:pt>
                <c:pt idx="53">
                  <c:v>1.3068770404555563E-2</c:v>
                </c:pt>
                <c:pt idx="54">
                  <c:v>1.4033072199430396E-2</c:v>
                </c:pt>
                <c:pt idx="55">
                  <c:v>3.0876897694145145E-2</c:v>
                </c:pt>
                <c:pt idx="56">
                  <c:v>1.5077325372950812E-2</c:v>
                </c:pt>
                <c:pt idx="57">
                  <c:v>-4.0409458093980111E-2</c:v>
                </c:pt>
                <c:pt idx="58">
                  <c:v>-4.7604889560367791E-2</c:v>
                </c:pt>
                <c:pt idx="59">
                  <c:v>-8.7507766744134852E-3</c:v>
                </c:pt>
                <c:pt idx="60">
                  <c:v>8.7240663286358711E-3</c:v>
                </c:pt>
                <c:pt idx="61">
                  <c:v>1.6637434711489707E-2</c:v>
                </c:pt>
                <c:pt idx="62">
                  <c:v>-4.9337026539392426E-2</c:v>
                </c:pt>
                <c:pt idx="63">
                  <c:v>-0.13500714398914204</c:v>
                </c:pt>
                <c:pt idx="64">
                  <c:v>-0.15249314114936552</c:v>
                </c:pt>
                <c:pt idx="65">
                  <c:v>-0.14501979673348797</c:v>
                </c:pt>
                <c:pt idx="66">
                  <c:v>-0.12542394756912878</c:v>
                </c:pt>
                <c:pt idx="67">
                  <c:v>-0.10935886445418797</c:v>
                </c:pt>
                <c:pt idx="68">
                  <c:v>-6.495745068786396E-2</c:v>
                </c:pt>
                <c:pt idx="69">
                  <c:v>-8.8914895613381173E-3</c:v>
                </c:pt>
                <c:pt idx="70">
                  <c:v>3.9647144150585234E-3</c:v>
                </c:pt>
                <c:pt idx="71">
                  <c:v>1.9261534823018511E-3</c:v>
                </c:pt>
                <c:pt idx="72">
                  <c:v>-1.3333156946786717E-2</c:v>
                </c:pt>
                <c:pt idx="73">
                  <c:v>1.2385217806250903E-2</c:v>
                </c:pt>
                <c:pt idx="74">
                  <c:v>5.4475775555990591E-2</c:v>
                </c:pt>
                <c:pt idx="75">
                  <c:v>0.13083120569848883</c:v>
                </c:pt>
                <c:pt idx="76">
                  <c:v>0.18982075312495228</c:v>
                </c:pt>
                <c:pt idx="77">
                  <c:v>0.20969722041636496</c:v>
                </c:pt>
                <c:pt idx="78">
                  <c:v>0.19877830138447283</c:v>
                </c:pt>
                <c:pt idx="79">
                  <c:v>0.16975519054485222</c:v>
                </c:pt>
                <c:pt idx="80">
                  <c:v>0.13571336958363189</c:v>
                </c:pt>
                <c:pt idx="81">
                  <c:v>0.12994297220036466</c:v>
                </c:pt>
                <c:pt idx="82">
                  <c:v>0.12477158436946789</c:v>
                </c:pt>
                <c:pt idx="83">
                  <c:v>8.9936332253238049E-2</c:v>
                </c:pt>
                <c:pt idx="84">
                  <c:v>6.3096031248991213E-2</c:v>
                </c:pt>
                <c:pt idx="85">
                  <c:v>4.3037254915579082E-2</c:v>
                </c:pt>
                <c:pt idx="86">
                  <c:v>6.9854572896948186E-2</c:v>
                </c:pt>
                <c:pt idx="87">
                  <c:v>7.2550483579247649E-2</c:v>
                </c:pt>
                <c:pt idx="88">
                  <c:v>4.9551595818049687E-2</c:v>
                </c:pt>
                <c:pt idx="89">
                  <c:v>2.8089220871675646E-2</c:v>
                </c:pt>
                <c:pt idx="90">
                  <c:v>-1.451454198051072E-2</c:v>
                </c:pt>
                <c:pt idx="91">
                  <c:v>8.2933645294092084E-3</c:v>
                </c:pt>
                <c:pt idx="92">
                  <c:v>3.1260272391353539E-3</c:v>
                </c:pt>
                <c:pt idx="93">
                  <c:v>-1.5353181124366899E-2</c:v>
                </c:pt>
                <c:pt idx="94">
                  <c:v>-2.7842548053280236E-2</c:v>
                </c:pt>
                <c:pt idx="95">
                  <c:v>-1.7639478459781421E-2</c:v>
                </c:pt>
                <c:pt idx="96">
                  <c:v>6.1612465077560685E-3</c:v>
                </c:pt>
                <c:pt idx="97">
                  <c:v>-8.4179651095961372E-4</c:v>
                </c:pt>
                <c:pt idx="98">
                  <c:v>-1.3504713624282516E-2</c:v>
                </c:pt>
                <c:pt idx="99">
                  <c:v>7.1390896522416369E-5</c:v>
                </c:pt>
                <c:pt idx="100">
                  <c:v>-6.5731702340549036E-3</c:v>
                </c:pt>
                <c:pt idx="101">
                  <c:v>1.4776582733775356E-3</c:v>
                </c:pt>
                <c:pt idx="102">
                  <c:v>2.9873084064395039E-2</c:v>
                </c:pt>
                <c:pt idx="103">
                  <c:v>5.0606158671968604E-3</c:v>
                </c:pt>
                <c:pt idx="104">
                  <c:v>1.268094357721794E-2</c:v>
                </c:pt>
                <c:pt idx="105">
                  <c:v>2.0221575498692967E-2</c:v>
                </c:pt>
                <c:pt idx="106">
                  <c:v>2.4394716607690325E-2</c:v>
                </c:pt>
                <c:pt idx="107">
                  <c:v>1.5930879412454857E-2</c:v>
                </c:pt>
                <c:pt idx="108">
                  <c:v>2.6258169753607952E-2</c:v>
                </c:pt>
                <c:pt idx="109">
                  <c:v>3.5591468104221535E-2</c:v>
                </c:pt>
                <c:pt idx="110">
                  <c:v>2.3428834329486392E-2</c:v>
                </c:pt>
                <c:pt idx="111">
                  <c:v>2.5078392569197305E-2</c:v>
                </c:pt>
                <c:pt idx="112">
                  <c:v>1.3537048575967159E-2</c:v>
                </c:pt>
                <c:pt idx="113">
                  <c:v>1.3784652199748892E-2</c:v>
                </c:pt>
                <c:pt idx="114">
                  <c:v>3.2035904786763991E-2</c:v>
                </c:pt>
                <c:pt idx="115">
                  <c:v>3.0364408218388927E-2</c:v>
                </c:pt>
                <c:pt idx="116">
                  <c:v>1.3549893030627258E-2</c:v>
                </c:pt>
                <c:pt idx="117">
                  <c:v>2.2630599542886376E-2</c:v>
                </c:pt>
                <c:pt idx="118">
                  <c:v>2.9911808523455541E-2</c:v>
                </c:pt>
                <c:pt idx="119">
                  <c:v>4.4514833345015603E-2</c:v>
                </c:pt>
                <c:pt idx="120">
                  <c:v>3.1557187218106852E-2</c:v>
                </c:pt>
                <c:pt idx="121">
                  <c:v>1.7733232648000197E-2</c:v>
                </c:pt>
                <c:pt idx="122">
                  <c:v>3.8861651769275474E-2</c:v>
                </c:pt>
                <c:pt idx="123">
                  <c:v>4.431770751049946E-2</c:v>
                </c:pt>
                <c:pt idx="124">
                  <c:v>4.6467672004433469E-2</c:v>
                </c:pt>
                <c:pt idx="125">
                  <c:v>1.1426970192774943E-2</c:v>
                </c:pt>
                <c:pt idx="126">
                  <c:v>2.7438413821617047E-2</c:v>
                </c:pt>
                <c:pt idx="127">
                  <c:v>2.628682083271805E-2</c:v>
                </c:pt>
                <c:pt idx="128">
                  <c:v>7.052076126614848E-3</c:v>
                </c:pt>
              </c:numCache>
            </c:numRef>
          </c:val>
          <c:smooth val="0"/>
          <c:extLst>
            <c:ext xmlns:c16="http://schemas.microsoft.com/office/drawing/2014/chart" uri="{C3380CC4-5D6E-409C-BE32-E72D297353CC}">
              <c16:uniqueId val="{00000004-F804-4C55-86D2-6B091C02A50B}"/>
            </c:ext>
          </c:extLst>
        </c:ser>
        <c:ser>
          <c:idx val="1"/>
          <c:order val="1"/>
          <c:tx>
            <c:strRef>
              <c:f>'Data Graf'!$D$113</c:f>
              <c:strCache>
                <c:ptCount val="1"/>
                <c:pt idx="0">
                  <c:v>IMACINF</c:v>
                </c:pt>
              </c:strCache>
            </c:strRef>
          </c:tx>
          <c:spPr>
            <a:ln w="19050" cap="rnd">
              <a:solidFill>
                <a:schemeClr val="accent6">
                  <a:lumMod val="75000"/>
                </a:schemeClr>
              </a:solidFill>
              <a:round/>
            </a:ln>
            <a:effectLst/>
          </c:spPr>
          <c:marker>
            <c:symbol val="none"/>
          </c:marker>
          <c:cat>
            <c:numRef>
              <c:extLst>
                <c:ext xmlns:c15="http://schemas.microsoft.com/office/drawing/2012/chart" uri="{02D57815-91ED-43cb-92C2-25804820EDAC}">
                  <c15:fullRef>
                    <c15:sqref>'Data Graf'!$E$111:$EF$111</c15:sqref>
                  </c15:fullRef>
                </c:ext>
              </c:extLst>
              <c:f>('Data Graf'!$E$111:$DY$111,'Data Graf'!$EB$111:$ED$111,'Data Graf'!$EF$111)</c:f>
              <c:numCache>
                <c:formatCode>mmm\-yy</c:formatCode>
                <c:ptCount val="129"/>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45870</c:v>
                </c:pt>
                <c:pt idx="126">
                  <c:v>45901</c:v>
                </c:pt>
                <c:pt idx="127">
                  <c:v>45931</c:v>
                </c:pt>
                <c:pt idx="128">
                  <c:v>45992</c:v>
                </c:pt>
              </c:numCache>
            </c:numRef>
          </c:cat>
          <c:val>
            <c:numRef>
              <c:extLst>
                <c:ext xmlns:c15="http://schemas.microsoft.com/office/drawing/2012/chart" uri="{02D57815-91ED-43cb-92C2-25804820EDAC}">
                  <c15:fullRef>
                    <c15:sqref>'Data Graf'!$E$113:$EF$113</c15:sqref>
                  </c15:fullRef>
                </c:ext>
              </c:extLst>
              <c:f>('Data Graf'!$E$113:$DY$113,'Data Graf'!$EB$113:$ED$113,'Data Graf'!$EF$113)</c:f>
              <c:numCache>
                <c:formatCode>0.00%</c:formatCode>
                <c:ptCount val="129"/>
                <c:pt idx="0">
                  <c:v>-4.0802205636985445E-2</c:v>
                </c:pt>
                <c:pt idx="1">
                  <c:v>-2.7530858200727759E-2</c:v>
                </c:pt>
                <c:pt idx="2">
                  <c:v>-2.1364780242815185E-2</c:v>
                </c:pt>
                <c:pt idx="3">
                  <c:v>-1.5541784003992198E-2</c:v>
                </c:pt>
                <c:pt idx="4">
                  <c:v>-1.5019846368890533E-2</c:v>
                </c:pt>
                <c:pt idx="5">
                  <c:v>-2.1610196857173358E-2</c:v>
                </c:pt>
                <c:pt idx="6">
                  <c:v>-1.0804279992798649E-2</c:v>
                </c:pt>
                <c:pt idx="7">
                  <c:v>-5.1281658917812223E-3</c:v>
                </c:pt>
                <c:pt idx="8">
                  <c:v>-3.2514221879644811E-3</c:v>
                </c:pt>
                <c:pt idx="9">
                  <c:v>6.3525119621299364E-3</c:v>
                </c:pt>
                <c:pt idx="10">
                  <c:v>7.6542267860357782E-3</c:v>
                </c:pt>
                <c:pt idx="11">
                  <c:v>-3.7843963060791852E-3</c:v>
                </c:pt>
                <c:pt idx="12">
                  <c:v>-7.0159787885664127E-3</c:v>
                </c:pt>
                <c:pt idx="13">
                  <c:v>-2.8695685154115469E-2</c:v>
                </c:pt>
                <c:pt idx="14">
                  <c:v>-1.0459163784017456E-2</c:v>
                </c:pt>
                <c:pt idx="15">
                  <c:v>-9.8868904436567595E-3</c:v>
                </c:pt>
                <c:pt idx="16">
                  <c:v>-3.4406227554233393E-3</c:v>
                </c:pt>
                <c:pt idx="17">
                  <c:v>5.5955006867289825E-3</c:v>
                </c:pt>
                <c:pt idx="18">
                  <c:v>5.0801342152742013E-3</c:v>
                </c:pt>
                <c:pt idx="19">
                  <c:v>1.3226356866712585E-2</c:v>
                </c:pt>
                <c:pt idx="20">
                  <c:v>6.4929260950508105E-3</c:v>
                </c:pt>
                <c:pt idx="21">
                  <c:v>4.1277864460793623E-3</c:v>
                </c:pt>
                <c:pt idx="22">
                  <c:v>6.1006580882105865E-3</c:v>
                </c:pt>
                <c:pt idx="23">
                  <c:v>1.2155131897276128E-2</c:v>
                </c:pt>
                <c:pt idx="24">
                  <c:v>3.500922389665595E-2</c:v>
                </c:pt>
                <c:pt idx="25">
                  <c:v>5.3852708118515835E-2</c:v>
                </c:pt>
                <c:pt idx="26">
                  <c:v>4.7643598250010077E-2</c:v>
                </c:pt>
                <c:pt idx="27">
                  <c:v>4.8346973505021484E-2</c:v>
                </c:pt>
                <c:pt idx="28">
                  <c:v>4.9628682035214755E-2</c:v>
                </c:pt>
                <c:pt idx="29">
                  <c:v>5.067880762456678E-2</c:v>
                </c:pt>
                <c:pt idx="30">
                  <c:v>4.3007294324877599E-2</c:v>
                </c:pt>
                <c:pt idx="31">
                  <c:v>3.0858621406234743E-2</c:v>
                </c:pt>
                <c:pt idx="32">
                  <c:v>3.3092752991223717E-2</c:v>
                </c:pt>
                <c:pt idx="33">
                  <c:v>3.7270459611214113E-2</c:v>
                </c:pt>
                <c:pt idx="34">
                  <c:v>3.0792888946709063E-2</c:v>
                </c:pt>
                <c:pt idx="35">
                  <c:v>2.4852892384980452E-2</c:v>
                </c:pt>
                <c:pt idx="36">
                  <c:v>-1.6373829981357613E-3</c:v>
                </c:pt>
                <c:pt idx="37">
                  <c:v>-9.7511199087184641E-3</c:v>
                </c:pt>
                <c:pt idx="38">
                  <c:v>-8.9812730846469124E-3</c:v>
                </c:pt>
                <c:pt idx="39">
                  <c:v>-1.3434760097214449E-2</c:v>
                </c:pt>
                <c:pt idx="40">
                  <c:v>-4.5725093887016843E-3</c:v>
                </c:pt>
                <c:pt idx="41">
                  <c:v>-3.1292373780721361E-3</c:v>
                </c:pt>
                <c:pt idx="42">
                  <c:v>1.3255466118338166E-2</c:v>
                </c:pt>
                <c:pt idx="43">
                  <c:v>2.6311644415006441E-2</c:v>
                </c:pt>
                <c:pt idx="44">
                  <c:v>3.9805505832015919E-2</c:v>
                </c:pt>
                <c:pt idx="45">
                  <c:v>4.2467583390117136E-2</c:v>
                </c:pt>
                <c:pt idx="46">
                  <c:v>4.1780888474875821E-2</c:v>
                </c:pt>
                <c:pt idx="47">
                  <c:v>4.707362941674309E-2</c:v>
                </c:pt>
                <c:pt idx="48">
                  <c:v>4.7609478462197208E-2</c:v>
                </c:pt>
                <c:pt idx="49">
                  <c:v>4.9204785733960144E-2</c:v>
                </c:pt>
                <c:pt idx="50">
                  <c:v>2.7674820152872259E-2</c:v>
                </c:pt>
                <c:pt idx="51">
                  <c:v>1.4290413919911149E-2</c:v>
                </c:pt>
                <c:pt idx="52">
                  <c:v>2.3250359368640616E-3</c:v>
                </c:pt>
                <c:pt idx="53">
                  <c:v>-5.463958931438917E-3</c:v>
                </c:pt>
                <c:pt idx="54">
                  <c:v>-1.5749372373511594E-2</c:v>
                </c:pt>
                <c:pt idx="55">
                  <c:v>-2.8773776299938492E-2</c:v>
                </c:pt>
                <c:pt idx="56">
                  <c:v>-3.4169906545263418E-2</c:v>
                </c:pt>
                <c:pt idx="57">
                  <c:v>-3.4441001840022634E-2</c:v>
                </c:pt>
                <c:pt idx="58">
                  <c:v>-3.1731696848708468E-2</c:v>
                </c:pt>
                <c:pt idx="59">
                  <c:v>-4.0140793088268789E-2</c:v>
                </c:pt>
                <c:pt idx="60">
                  <c:v>-4.6216253773792126E-2</c:v>
                </c:pt>
                <c:pt idx="61">
                  <c:v>-4.1546832895246633E-2</c:v>
                </c:pt>
                <c:pt idx="62">
                  <c:v>-3.8337359218217348E-2</c:v>
                </c:pt>
                <c:pt idx="63">
                  <c:v>-3.3376577695107157E-2</c:v>
                </c:pt>
                <c:pt idx="64">
                  <c:v>-5.2585545456484972E-2</c:v>
                </c:pt>
                <c:pt idx="65">
                  <c:v>-6.026595957281855E-2</c:v>
                </c:pt>
                <c:pt idx="66">
                  <c:v>-6.4261937043384343E-2</c:v>
                </c:pt>
                <c:pt idx="67">
                  <c:v>-6.3516525327899198E-2</c:v>
                </c:pt>
                <c:pt idx="68">
                  <c:v>-7.4977317051676207E-2</c:v>
                </c:pt>
                <c:pt idx="69">
                  <c:v>-8.2393883782895361E-2</c:v>
                </c:pt>
                <c:pt idx="70">
                  <c:v>-7.1753001338598521E-2</c:v>
                </c:pt>
                <c:pt idx="71">
                  <c:v>-4.8811382429144179E-2</c:v>
                </c:pt>
                <c:pt idx="72">
                  <c:v>-2.2234364602136902E-2</c:v>
                </c:pt>
                <c:pt idx="73">
                  <c:v>-1.1492933709219999E-2</c:v>
                </c:pt>
                <c:pt idx="74">
                  <c:v>9.954157442472189E-3</c:v>
                </c:pt>
                <c:pt idx="75">
                  <c:v>3.6567231089662311E-2</c:v>
                </c:pt>
                <c:pt idx="76">
                  <c:v>8.1496300673015609E-2</c:v>
                </c:pt>
                <c:pt idx="77">
                  <c:v>0.10610706811556558</c:v>
                </c:pt>
                <c:pt idx="78">
                  <c:v>0.11311611426236334</c:v>
                </c:pt>
                <c:pt idx="79">
                  <c:v>0.12313375228869172</c:v>
                </c:pt>
                <c:pt idx="80">
                  <c:v>0.14183371027961211</c:v>
                </c:pt>
                <c:pt idx="81">
                  <c:v>0.14336917560087103</c:v>
                </c:pt>
                <c:pt idx="82">
                  <c:v>0.13515471651139976</c:v>
                </c:pt>
                <c:pt idx="83">
                  <c:v>0.12130163380625114</c:v>
                </c:pt>
                <c:pt idx="84">
                  <c:v>9.8536428313907409E-2</c:v>
                </c:pt>
                <c:pt idx="85">
                  <c:v>8.7154176367629121E-2</c:v>
                </c:pt>
                <c:pt idx="86">
                  <c:v>7.1379370410882714E-2</c:v>
                </c:pt>
                <c:pt idx="87">
                  <c:v>5.6124605826354923E-2</c:v>
                </c:pt>
                <c:pt idx="88">
                  <c:v>3.3116120239179203E-2</c:v>
                </c:pt>
                <c:pt idx="89">
                  <c:v>1.4357047265788792E-2</c:v>
                </c:pt>
                <c:pt idx="90">
                  <c:v>1.9620653372574681E-2</c:v>
                </c:pt>
                <c:pt idx="91">
                  <c:v>2.3891899785949855E-2</c:v>
                </c:pt>
                <c:pt idx="92">
                  <c:v>2.3814239935603387E-2</c:v>
                </c:pt>
                <c:pt idx="93">
                  <c:v>2.6401786634359548E-2</c:v>
                </c:pt>
                <c:pt idx="94">
                  <c:v>1.8359324469816585E-2</c:v>
                </c:pt>
                <c:pt idx="95">
                  <c:v>1.8887181229657157E-2</c:v>
                </c:pt>
                <c:pt idx="96">
                  <c:v>1.4314206813690999E-2</c:v>
                </c:pt>
                <c:pt idx="97">
                  <c:v>3.3860179208924368E-3</c:v>
                </c:pt>
                <c:pt idx="98">
                  <c:v>-4.8189333105735921E-3</c:v>
                </c:pt>
                <c:pt idx="99">
                  <c:v>-9.5792364047682099E-3</c:v>
                </c:pt>
                <c:pt idx="100">
                  <c:v>-2.9997296626754322E-2</c:v>
                </c:pt>
                <c:pt idx="101">
                  <c:v>-4.1803320985511982E-2</c:v>
                </c:pt>
                <c:pt idx="102">
                  <c:v>-6.3328212699443553E-2</c:v>
                </c:pt>
                <c:pt idx="103">
                  <c:v>-6.5333256861317746E-2</c:v>
                </c:pt>
                <c:pt idx="104">
                  <c:v>-6.1245622963828739E-2</c:v>
                </c:pt>
                <c:pt idx="105">
                  <c:v>-6.8064229488993933E-2</c:v>
                </c:pt>
                <c:pt idx="106">
                  <c:v>-5.8529942856610173E-2</c:v>
                </c:pt>
                <c:pt idx="107">
                  <c:v>-6.2655167481631691E-2</c:v>
                </c:pt>
                <c:pt idx="108">
                  <c:v>-5.4317872731261208E-2</c:v>
                </c:pt>
                <c:pt idx="109">
                  <c:v>-4.7688029242067165E-2</c:v>
                </c:pt>
                <c:pt idx="110">
                  <c:v>-4.047204372752744E-2</c:v>
                </c:pt>
                <c:pt idx="111">
                  <c:v>-3.6343610589264719E-2</c:v>
                </c:pt>
                <c:pt idx="112">
                  <c:v>-5.9491717819174506E-3</c:v>
                </c:pt>
                <c:pt idx="113">
                  <c:v>9.4200330204166072E-3</c:v>
                </c:pt>
                <c:pt idx="114">
                  <c:v>1.9971231701986669E-2</c:v>
                </c:pt>
                <c:pt idx="115">
                  <c:v>9.7998134106542789E-3</c:v>
                </c:pt>
                <c:pt idx="116">
                  <c:v>8.8893509501102308E-3</c:v>
                </c:pt>
                <c:pt idx="117">
                  <c:v>2.2997193722719578E-2</c:v>
                </c:pt>
                <c:pt idx="118">
                  <c:v>1.8957406717870162E-2</c:v>
                </c:pt>
                <c:pt idx="119">
                  <c:v>3.5936421125339901E-2</c:v>
                </c:pt>
                <c:pt idx="120">
                  <c:v>4.4005835043634756E-2</c:v>
                </c:pt>
                <c:pt idx="121">
                  <c:v>5.9353664984401311E-2</c:v>
                </c:pt>
                <c:pt idx="122">
                  <c:v>7.1621100161496587E-2</c:v>
                </c:pt>
                <c:pt idx="123">
                  <c:v>7.3475539448994542E-2</c:v>
                </c:pt>
                <c:pt idx="124">
                  <c:v>7.5141002297033133E-2</c:v>
                </c:pt>
                <c:pt idx="125">
                  <c:v>0.10726296845152716</c:v>
                </c:pt>
                <c:pt idx="126">
                  <c:v>0.10024025019118787</c:v>
                </c:pt>
                <c:pt idx="127">
                  <c:v>9.6477911171615416E-2</c:v>
                </c:pt>
                <c:pt idx="128">
                  <c:v>6.9799473484167152E-2</c:v>
                </c:pt>
              </c:numCache>
            </c:numRef>
          </c:val>
          <c:smooth val="0"/>
          <c:extLst>
            <c:ext xmlns:c16="http://schemas.microsoft.com/office/drawing/2014/chart" uri="{C3380CC4-5D6E-409C-BE32-E72D297353CC}">
              <c16:uniqueId val="{00000006-F804-4C55-86D2-6B091C02A50B}"/>
            </c:ext>
          </c:extLst>
        </c:ser>
        <c:ser>
          <c:idx val="3"/>
          <c:order val="2"/>
          <c:tx>
            <c:strRef>
              <c:f>'Data Graf'!$D$114</c:f>
              <c:strCache>
                <c:ptCount val="1"/>
                <c:pt idx="0">
                  <c:v>IMACON</c:v>
                </c:pt>
              </c:strCache>
            </c:strRef>
          </c:tx>
          <c:spPr>
            <a:ln w="19050" cap="rnd">
              <a:solidFill>
                <a:schemeClr val="accent5">
                  <a:lumMod val="40000"/>
                  <a:lumOff val="60000"/>
                </a:schemeClr>
              </a:solidFill>
              <a:round/>
            </a:ln>
            <a:effectLst/>
          </c:spPr>
          <c:marker>
            <c:symbol val="none"/>
          </c:marker>
          <c:cat>
            <c:numRef>
              <c:extLst>
                <c:ext xmlns:c15="http://schemas.microsoft.com/office/drawing/2012/chart" uri="{02D57815-91ED-43cb-92C2-25804820EDAC}">
                  <c15:fullRef>
                    <c15:sqref>'Data Graf'!$E$111:$EF$111</c15:sqref>
                  </c15:fullRef>
                </c:ext>
              </c:extLst>
              <c:f>('Data Graf'!$E$111:$DY$111,'Data Graf'!$EB$111:$ED$111,'Data Graf'!$EF$111)</c:f>
              <c:numCache>
                <c:formatCode>mmm\-yy</c:formatCode>
                <c:ptCount val="129"/>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pt idx="61">
                  <c:v>43862</c:v>
                </c:pt>
                <c:pt idx="62">
                  <c:v>43891</c:v>
                </c:pt>
                <c:pt idx="63">
                  <c:v>43922</c:v>
                </c:pt>
                <c:pt idx="64">
                  <c:v>43952</c:v>
                </c:pt>
                <c:pt idx="65">
                  <c:v>43983</c:v>
                </c:pt>
                <c:pt idx="66">
                  <c:v>44013</c:v>
                </c:pt>
                <c:pt idx="67">
                  <c:v>44044</c:v>
                </c:pt>
                <c:pt idx="68">
                  <c:v>44075</c:v>
                </c:pt>
                <c:pt idx="69">
                  <c:v>44105</c:v>
                </c:pt>
                <c:pt idx="70">
                  <c:v>44136</c:v>
                </c:pt>
                <c:pt idx="71">
                  <c:v>44166</c:v>
                </c:pt>
                <c:pt idx="72">
                  <c:v>44197</c:v>
                </c:pt>
                <c:pt idx="73">
                  <c:v>44228</c:v>
                </c:pt>
                <c:pt idx="74">
                  <c:v>44256</c:v>
                </c:pt>
                <c:pt idx="75">
                  <c:v>44287</c:v>
                </c:pt>
                <c:pt idx="76">
                  <c:v>44317</c:v>
                </c:pt>
                <c:pt idx="77">
                  <c:v>44348</c:v>
                </c:pt>
                <c:pt idx="78">
                  <c:v>44378</c:v>
                </c:pt>
                <c:pt idx="79">
                  <c:v>44409</c:v>
                </c:pt>
                <c:pt idx="80">
                  <c:v>44440</c:v>
                </c:pt>
                <c:pt idx="81">
                  <c:v>44470</c:v>
                </c:pt>
                <c:pt idx="82">
                  <c:v>44501</c:v>
                </c:pt>
                <c:pt idx="83">
                  <c:v>44531</c:v>
                </c:pt>
                <c:pt idx="84">
                  <c:v>44562</c:v>
                </c:pt>
                <c:pt idx="85">
                  <c:v>44593</c:v>
                </c:pt>
                <c:pt idx="86">
                  <c:v>44621</c:v>
                </c:pt>
                <c:pt idx="87">
                  <c:v>44652</c:v>
                </c:pt>
                <c:pt idx="88">
                  <c:v>44682</c:v>
                </c:pt>
                <c:pt idx="89">
                  <c:v>44713</c:v>
                </c:pt>
                <c:pt idx="90">
                  <c:v>44743</c:v>
                </c:pt>
                <c:pt idx="91">
                  <c:v>44774</c:v>
                </c:pt>
                <c:pt idx="92">
                  <c:v>44805</c:v>
                </c:pt>
                <c:pt idx="93">
                  <c:v>44835</c:v>
                </c:pt>
                <c:pt idx="94">
                  <c:v>44866</c:v>
                </c:pt>
                <c:pt idx="95">
                  <c:v>44896</c:v>
                </c:pt>
                <c:pt idx="96">
                  <c:v>44927</c:v>
                </c:pt>
                <c:pt idx="97">
                  <c:v>44958</c:v>
                </c:pt>
                <c:pt idx="98">
                  <c:v>44986</c:v>
                </c:pt>
                <c:pt idx="99">
                  <c:v>45017</c:v>
                </c:pt>
                <c:pt idx="100">
                  <c:v>45047</c:v>
                </c:pt>
                <c:pt idx="101">
                  <c:v>45078</c:v>
                </c:pt>
                <c:pt idx="102">
                  <c:v>45108</c:v>
                </c:pt>
                <c:pt idx="103">
                  <c:v>45139</c:v>
                </c:pt>
                <c:pt idx="104">
                  <c:v>45170</c:v>
                </c:pt>
                <c:pt idx="105">
                  <c:v>45200</c:v>
                </c:pt>
                <c:pt idx="106">
                  <c:v>45231</c:v>
                </c:pt>
                <c:pt idx="107">
                  <c:v>45261</c:v>
                </c:pt>
                <c:pt idx="108">
                  <c:v>45292</c:v>
                </c:pt>
                <c:pt idx="109">
                  <c:v>45323</c:v>
                </c:pt>
                <c:pt idx="110">
                  <c:v>45352</c:v>
                </c:pt>
                <c:pt idx="111">
                  <c:v>45383</c:v>
                </c:pt>
                <c:pt idx="112">
                  <c:v>45413</c:v>
                </c:pt>
                <c:pt idx="113">
                  <c:v>45444</c:v>
                </c:pt>
                <c:pt idx="114">
                  <c:v>45474</c:v>
                </c:pt>
                <c:pt idx="115">
                  <c:v>45505</c:v>
                </c:pt>
                <c:pt idx="116">
                  <c:v>45536</c:v>
                </c:pt>
                <c:pt idx="117">
                  <c:v>45566</c:v>
                </c:pt>
                <c:pt idx="118">
                  <c:v>45597</c:v>
                </c:pt>
                <c:pt idx="119">
                  <c:v>45627</c:v>
                </c:pt>
                <c:pt idx="120">
                  <c:v>45658</c:v>
                </c:pt>
                <c:pt idx="121">
                  <c:v>45689</c:v>
                </c:pt>
                <c:pt idx="122">
                  <c:v>45717</c:v>
                </c:pt>
                <c:pt idx="123">
                  <c:v>45748</c:v>
                </c:pt>
                <c:pt idx="124">
                  <c:v>45778</c:v>
                </c:pt>
                <c:pt idx="125">
                  <c:v>45870</c:v>
                </c:pt>
                <c:pt idx="126">
                  <c:v>45901</c:v>
                </c:pt>
                <c:pt idx="127">
                  <c:v>45931</c:v>
                </c:pt>
                <c:pt idx="128">
                  <c:v>45992</c:v>
                </c:pt>
              </c:numCache>
            </c:numRef>
          </c:cat>
          <c:val>
            <c:numRef>
              <c:extLst>
                <c:ext xmlns:c15="http://schemas.microsoft.com/office/drawing/2012/chart" uri="{02D57815-91ED-43cb-92C2-25804820EDAC}">
                  <c15:fullRef>
                    <c15:sqref>'Data Graf'!$E$114:$EF$114</c15:sqref>
                  </c15:fullRef>
                </c:ext>
              </c:extLst>
              <c:f>('Data Graf'!$E$114:$DY$114,'Data Graf'!$EB$114:$ED$114,'Data Graf'!$EF$114)</c:f>
              <c:numCache>
                <c:formatCode>0.00%</c:formatCode>
                <c:ptCount val="129"/>
                <c:pt idx="0">
                  <c:v>3.2327229781132782E-3</c:v>
                </c:pt>
                <c:pt idx="1">
                  <c:v>1.5227027557124684E-2</c:v>
                </c:pt>
                <c:pt idx="2">
                  <c:v>2.2926758418189142E-2</c:v>
                </c:pt>
                <c:pt idx="3">
                  <c:v>4.3045525162674014E-2</c:v>
                </c:pt>
                <c:pt idx="4">
                  <c:v>3.8114914582614956E-2</c:v>
                </c:pt>
                <c:pt idx="5">
                  <c:v>5.6782768012662022E-2</c:v>
                </c:pt>
                <c:pt idx="6">
                  <c:v>6.2887787511642257E-2</c:v>
                </c:pt>
                <c:pt idx="7">
                  <c:v>7.4936481485703865E-2</c:v>
                </c:pt>
                <c:pt idx="8">
                  <c:v>7.3388934012163398E-2</c:v>
                </c:pt>
                <c:pt idx="9">
                  <c:v>5.6869377672003507E-2</c:v>
                </c:pt>
                <c:pt idx="10">
                  <c:v>4.6861806236851988E-2</c:v>
                </c:pt>
                <c:pt idx="11">
                  <c:v>4.012044373394974E-2</c:v>
                </c:pt>
                <c:pt idx="12">
                  <c:v>3.9633492977932727E-2</c:v>
                </c:pt>
                <c:pt idx="13">
                  <c:v>5.4184251376751202E-2</c:v>
                </c:pt>
                <c:pt idx="14">
                  <c:v>5.2023992033355615E-2</c:v>
                </c:pt>
                <c:pt idx="15">
                  <c:v>5.1750873483114468E-2</c:v>
                </c:pt>
                <c:pt idx="16">
                  <c:v>3.3744786461925358E-2</c:v>
                </c:pt>
                <c:pt idx="17">
                  <c:v>1.9682990959853486E-2</c:v>
                </c:pt>
                <c:pt idx="18">
                  <c:v>5.2261403351139268E-3</c:v>
                </c:pt>
                <c:pt idx="19">
                  <c:v>1.3823898837463933E-3</c:v>
                </c:pt>
                <c:pt idx="20">
                  <c:v>1.8259214965413939E-2</c:v>
                </c:pt>
                <c:pt idx="21">
                  <c:v>3.2487778017546098E-2</c:v>
                </c:pt>
                <c:pt idx="22">
                  <c:v>3.8950018649757556E-2</c:v>
                </c:pt>
                <c:pt idx="23">
                  <c:v>3.3196819100310915E-2</c:v>
                </c:pt>
                <c:pt idx="24">
                  <c:v>3.1924568215714322E-2</c:v>
                </c:pt>
                <c:pt idx="25">
                  <c:v>5.4704394678006807E-4</c:v>
                </c:pt>
                <c:pt idx="26">
                  <c:v>-7.9173935524584627E-3</c:v>
                </c:pt>
                <c:pt idx="27">
                  <c:v>-3.8421152043742079E-2</c:v>
                </c:pt>
                <c:pt idx="28">
                  <c:v>-2.3202365802606484E-2</c:v>
                </c:pt>
                <c:pt idx="29">
                  <c:v>-2.6662536048000174E-2</c:v>
                </c:pt>
                <c:pt idx="30">
                  <c:v>2.5792124141299499E-3</c:v>
                </c:pt>
                <c:pt idx="31">
                  <c:v>1.1189359885730443E-3</c:v>
                </c:pt>
                <c:pt idx="32">
                  <c:v>-7.2852729462535848E-3</c:v>
                </c:pt>
                <c:pt idx="33">
                  <c:v>-1.5341789485063595E-2</c:v>
                </c:pt>
                <c:pt idx="34">
                  <c:v>-1.0834971323945175E-2</c:v>
                </c:pt>
                <c:pt idx="35">
                  <c:v>3.5542853946834985E-3</c:v>
                </c:pt>
                <c:pt idx="36">
                  <c:v>2.0922892254516601E-2</c:v>
                </c:pt>
                <c:pt idx="37">
                  <c:v>2.4885591120936912E-2</c:v>
                </c:pt>
                <c:pt idx="38">
                  <c:v>2.2563841414259267E-2</c:v>
                </c:pt>
                <c:pt idx="39">
                  <c:v>3.6704515939238958E-2</c:v>
                </c:pt>
                <c:pt idx="40">
                  <c:v>4.9279087401592259E-2</c:v>
                </c:pt>
                <c:pt idx="41">
                  <c:v>6.9703894187878479E-2</c:v>
                </c:pt>
                <c:pt idx="42">
                  <c:v>4.3652011830729975E-2</c:v>
                </c:pt>
                <c:pt idx="43">
                  <c:v>4.4290697546059743E-2</c:v>
                </c:pt>
                <c:pt idx="44">
                  <c:v>1.8174764017454548E-2</c:v>
                </c:pt>
                <c:pt idx="45">
                  <c:v>3.0608137162514426E-2</c:v>
                </c:pt>
                <c:pt idx="46">
                  <c:v>1.7264344913065832E-2</c:v>
                </c:pt>
                <c:pt idx="47">
                  <c:v>2.2565285434725357E-2</c:v>
                </c:pt>
                <c:pt idx="48">
                  <c:v>-1.1063341525777926E-2</c:v>
                </c:pt>
                <c:pt idx="49">
                  <c:v>3.2258352768765874E-3</c:v>
                </c:pt>
                <c:pt idx="50">
                  <c:v>1.1921563269144064E-2</c:v>
                </c:pt>
                <c:pt idx="51">
                  <c:v>1.2751436781609282E-2</c:v>
                </c:pt>
                <c:pt idx="52">
                  <c:v>5.2543157920839079E-3</c:v>
                </c:pt>
                <c:pt idx="53">
                  <c:v>-7.1699047775736213E-3</c:v>
                </c:pt>
                <c:pt idx="54">
                  <c:v>6.9501932174851344E-3</c:v>
                </c:pt>
                <c:pt idx="55">
                  <c:v>9.5004030073597701E-3</c:v>
                </c:pt>
                <c:pt idx="56">
                  <c:v>3.3955003411549445E-2</c:v>
                </c:pt>
                <c:pt idx="57">
                  <c:v>1.4146023178704947E-2</c:v>
                </c:pt>
                <c:pt idx="58">
                  <c:v>1.8173709443639385E-2</c:v>
                </c:pt>
                <c:pt idx="59">
                  <c:v>-2.3207485468945688E-4</c:v>
                </c:pt>
                <c:pt idx="60">
                  <c:v>2.0948970456580174E-2</c:v>
                </c:pt>
                <c:pt idx="61">
                  <c:v>1.068851874944432E-3</c:v>
                </c:pt>
                <c:pt idx="62">
                  <c:v>-2.211957004530507E-2</c:v>
                </c:pt>
                <c:pt idx="63">
                  <c:v>-7.563397765561275E-2</c:v>
                </c:pt>
                <c:pt idx="64">
                  <c:v>-0.11998942824420755</c:v>
                </c:pt>
                <c:pt idx="65">
                  <c:v>-0.15777875716174528</c:v>
                </c:pt>
                <c:pt idx="66">
                  <c:v>-0.16459681651215674</c:v>
                </c:pt>
                <c:pt idx="67">
                  <c:v>-0.15541012216404881</c:v>
                </c:pt>
                <c:pt idx="68">
                  <c:v>-0.11255379315599201</c:v>
                </c:pt>
                <c:pt idx="69">
                  <c:v>-5.9515970824282172E-2</c:v>
                </c:pt>
                <c:pt idx="70">
                  <c:v>-3.2979216902286446E-2</c:v>
                </c:pt>
                <c:pt idx="71">
                  <c:v>-2.3584914778712829E-2</c:v>
                </c:pt>
                <c:pt idx="72">
                  <c:v>-2.9617992851061037E-2</c:v>
                </c:pt>
                <c:pt idx="73">
                  <c:v>-9.3156580389268662E-3</c:v>
                </c:pt>
                <c:pt idx="74">
                  <c:v>3.2660551608439281E-2</c:v>
                </c:pt>
                <c:pt idx="75">
                  <c:v>0.10258787413607684</c:v>
                </c:pt>
                <c:pt idx="76">
                  <c:v>0.16205239914923419</c:v>
                </c:pt>
                <c:pt idx="77">
                  <c:v>0.23498843467575092</c:v>
                </c:pt>
                <c:pt idx="78">
                  <c:v>0.26029631849506929</c:v>
                </c:pt>
                <c:pt idx="79">
                  <c:v>0.25005594775352824</c:v>
                </c:pt>
                <c:pt idx="80">
                  <c:v>0.15344057208988371</c:v>
                </c:pt>
                <c:pt idx="81">
                  <c:v>6.0116653482981786E-2</c:v>
                </c:pt>
                <c:pt idx="82">
                  <c:v>5.6663802673297958E-3</c:v>
                </c:pt>
                <c:pt idx="83">
                  <c:v>-2.0422732900003404E-2</c:v>
                </c:pt>
                <c:pt idx="84">
                  <c:v>-3.1097603825827269E-2</c:v>
                </c:pt>
                <c:pt idx="85">
                  <c:v>-5.905714453361055E-2</c:v>
                </c:pt>
                <c:pt idx="86">
                  <c:v>-8.3618995534963214E-2</c:v>
                </c:pt>
                <c:pt idx="87">
                  <c:v>-9.8944853193039917E-2</c:v>
                </c:pt>
                <c:pt idx="88">
                  <c:v>-0.10506946238815862</c:v>
                </c:pt>
                <c:pt idx="89">
                  <c:v>-0.12970774699463017</c:v>
                </c:pt>
                <c:pt idx="90">
                  <c:v>-0.16577257457808503</c:v>
                </c:pt>
                <c:pt idx="91">
                  <c:v>-0.19133238296608046</c:v>
                </c:pt>
                <c:pt idx="92">
                  <c:v>-0.18185108555226348</c:v>
                </c:pt>
                <c:pt idx="93">
                  <c:v>-0.15707198614493478</c:v>
                </c:pt>
                <c:pt idx="94">
                  <c:v>-0.12662154215165344</c:v>
                </c:pt>
                <c:pt idx="95">
                  <c:v>-0.10419305999963513</c:v>
                </c:pt>
                <c:pt idx="96">
                  <c:v>-9.0980131596321234E-2</c:v>
                </c:pt>
                <c:pt idx="97">
                  <c:v>-8.1644960985575721E-2</c:v>
                </c:pt>
                <c:pt idx="98">
                  <c:v>-8.4002970732872884E-2</c:v>
                </c:pt>
                <c:pt idx="99">
                  <c:v>-7.882345564510862E-2</c:v>
                </c:pt>
                <c:pt idx="100">
                  <c:v>-8.5213287119038084E-2</c:v>
                </c:pt>
                <c:pt idx="101">
                  <c:v>-8.3474689409392733E-2</c:v>
                </c:pt>
                <c:pt idx="102">
                  <c:v>-8.3225863827849245E-2</c:v>
                </c:pt>
                <c:pt idx="103">
                  <c:v>-7.821781057496846E-2</c:v>
                </c:pt>
                <c:pt idx="104">
                  <c:v>-7.707725422224132E-2</c:v>
                </c:pt>
                <c:pt idx="105">
                  <c:v>-6.7218075361035745E-2</c:v>
                </c:pt>
                <c:pt idx="106">
                  <c:v>-6.7426599203370907E-2</c:v>
                </c:pt>
                <c:pt idx="107">
                  <c:v>-6.7541713064836584E-2</c:v>
                </c:pt>
                <c:pt idx="108">
                  <c:v>-7.5713927222739064E-2</c:v>
                </c:pt>
                <c:pt idx="109">
                  <c:v>-7.0745925459996806E-2</c:v>
                </c:pt>
                <c:pt idx="110">
                  <c:v>-6.9173646631862873E-2</c:v>
                </c:pt>
                <c:pt idx="111">
                  <c:v>-6.9554553787904982E-2</c:v>
                </c:pt>
                <c:pt idx="112">
                  <c:v>-7.455281260208757E-2</c:v>
                </c:pt>
                <c:pt idx="113">
                  <c:v>-7.4211427322024681E-2</c:v>
                </c:pt>
                <c:pt idx="114">
                  <c:v>-5.1603790906135427E-2</c:v>
                </c:pt>
                <c:pt idx="115">
                  <c:v>-2.5609938534390642E-2</c:v>
                </c:pt>
                <c:pt idx="116">
                  <c:v>-9.4623755024336731E-4</c:v>
                </c:pt>
                <c:pt idx="117">
                  <c:v>6.487488463535751E-4</c:v>
                </c:pt>
                <c:pt idx="118">
                  <c:v>-5.3864639650503809E-3</c:v>
                </c:pt>
                <c:pt idx="119">
                  <c:v>-9.7183297380433187E-3</c:v>
                </c:pt>
                <c:pt idx="120">
                  <c:v>-4.0728855191203284E-3</c:v>
                </c:pt>
                <c:pt idx="121">
                  <c:v>-2.2873316721239156E-4</c:v>
                </c:pt>
                <c:pt idx="122">
                  <c:v>-2.9662598490540759E-3</c:v>
                </c:pt>
                <c:pt idx="123">
                  <c:v>3.2281535354159452E-3</c:v>
                </c:pt>
                <c:pt idx="124">
                  <c:v>6.3750912967563966E-3</c:v>
                </c:pt>
                <c:pt idx="125">
                  <c:v>2.4786806885835677E-2</c:v>
                </c:pt>
                <c:pt idx="126">
                  <c:v>1.1557104945070229E-2</c:v>
                </c:pt>
                <c:pt idx="127">
                  <c:v>-4.6227018514488627E-4</c:v>
                </c:pt>
                <c:pt idx="128">
                  <c:v>-1.3153399875124316E-3</c:v>
                </c:pt>
              </c:numCache>
            </c:numRef>
          </c:val>
          <c:smooth val="0"/>
          <c:extLst>
            <c:ext xmlns:c16="http://schemas.microsoft.com/office/drawing/2014/chart" uri="{C3380CC4-5D6E-409C-BE32-E72D297353CC}">
              <c16:uniqueId val="{00000008-F804-4C55-86D2-6B091C02A50B}"/>
            </c:ext>
          </c:extLst>
        </c:ser>
        <c:dLbls>
          <c:showLegendKey val="0"/>
          <c:showVal val="0"/>
          <c:showCatName val="0"/>
          <c:showSerName val="0"/>
          <c:showPercent val="0"/>
          <c:showBubbleSize val="0"/>
        </c:dLbls>
        <c:smooth val="0"/>
        <c:axId val="1688190048"/>
        <c:axId val="1688174208"/>
      </c:lineChart>
      <c:dateAx>
        <c:axId val="1688190048"/>
        <c:scaling>
          <c:orientation val="minMax"/>
          <c:min val="43800"/>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688174208"/>
        <c:crosses val="autoZero"/>
        <c:auto val="1"/>
        <c:lblOffset val="100"/>
        <c:baseTimeUnit val="months"/>
        <c:majorUnit val="3"/>
        <c:majorTimeUnit val="months"/>
      </c:dateAx>
      <c:valAx>
        <c:axId val="1688174208"/>
        <c:scaling>
          <c:orientation val="minMax"/>
          <c:min val="-0.30000000000000004"/>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688190048"/>
        <c:crosses val="autoZero"/>
        <c:crossBetween val="between"/>
      </c:valAx>
    </c:plotArea>
    <c:legend>
      <c:legendPos val="b"/>
      <c:layout>
        <c:manualLayout>
          <c:xMode val="edge"/>
          <c:yMode val="edge"/>
          <c:x val="2.3557237029110029E-2"/>
          <c:y val="0.86694597189491163"/>
          <c:w val="0.96885378848602011"/>
          <c:h val="0.1196502865788019"/>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legend>
    <c:plotVisOnly val="1"/>
    <c:dispBlanksAs val="gap"/>
    <c:showDLblsOverMax val="0"/>
    <c:extLst/>
  </c:chart>
  <c:spPr>
    <a:solidFill>
      <a:schemeClr val="bg1"/>
    </a:solidFill>
    <a:ln w="9525" cap="flat" cmpd="sng" algn="ctr">
      <a:noFill/>
      <a:round/>
    </a:ln>
    <a:effectLst/>
  </c:spPr>
  <c:txPr>
    <a:bodyPr/>
    <a:lstStyle/>
    <a:p>
      <a:pPr>
        <a:defRPr sz="9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984282614935855E-2"/>
          <c:y val="4.2388748623151916E-2"/>
          <c:w val="0.91902524885634318"/>
          <c:h val="0.64797481371284815"/>
        </c:manualLayout>
      </c:layout>
      <c:lineChart>
        <c:grouping val="standard"/>
        <c:varyColors val="0"/>
        <c:ser>
          <c:idx val="0"/>
          <c:order val="0"/>
          <c:spPr>
            <a:ln w="28575" cap="rnd">
              <a:solidFill>
                <a:schemeClr val="tx1"/>
              </a:solidFill>
              <a:prstDash val="solid"/>
              <a:round/>
            </a:ln>
            <a:effectLst/>
          </c:spPr>
          <c:marker>
            <c:symbol val="none"/>
          </c:marker>
          <c:cat>
            <c:strRef>
              <c:f>'Data Graf'!$AC$127:$AT$127</c:f>
              <c:strCache>
                <c:ptCount val="18"/>
                <c:pt idx="0">
                  <c:v>1Q21</c:v>
                </c:pt>
                <c:pt idx="1">
                  <c:v>2Q21</c:v>
                </c:pt>
                <c:pt idx="2">
                  <c:v>3Q21</c:v>
                </c:pt>
                <c:pt idx="3">
                  <c:v>4Q21</c:v>
                </c:pt>
                <c:pt idx="4">
                  <c:v>1Q22</c:v>
                </c:pt>
                <c:pt idx="5">
                  <c:v>2Q22</c:v>
                </c:pt>
                <c:pt idx="6">
                  <c:v>3Q22</c:v>
                </c:pt>
                <c:pt idx="7">
                  <c:v>4Q22</c:v>
                </c:pt>
                <c:pt idx="8">
                  <c:v>1Q23</c:v>
                </c:pt>
                <c:pt idx="9">
                  <c:v>2Q23</c:v>
                </c:pt>
                <c:pt idx="10">
                  <c:v>3Q23</c:v>
                </c:pt>
                <c:pt idx="11">
                  <c:v>4Q23</c:v>
                </c:pt>
                <c:pt idx="12">
                  <c:v>1Q24</c:v>
                </c:pt>
                <c:pt idx="13">
                  <c:v>2Q24</c:v>
                </c:pt>
                <c:pt idx="14">
                  <c:v>3Q24</c:v>
                </c:pt>
                <c:pt idx="15">
                  <c:v>4Q24</c:v>
                </c:pt>
                <c:pt idx="16">
                  <c:v>1Q25</c:v>
                </c:pt>
                <c:pt idx="17">
                  <c:v>2Q25</c:v>
                </c:pt>
              </c:strCache>
            </c:strRef>
          </c:cat>
          <c:val>
            <c:numRef>
              <c:f>'Data Graf'!$AC$128:$AT$128</c:f>
              <c:numCache>
                <c:formatCode>0%</c:formatCode>
                <c:ptCount val="18"/>
                <c:pt idx="0">
                  <c:v>8.3795196621800239E-2</c:v>
                </c:pt>
                <c:pt idx="1">
                  <c:v>0.17526045100883558</c:v>
                </c:pt>
                <c:pt idx="2">
                  <c:v>0.18387366525151205</c:v>
                </c:pt>
                <c:pt idx="3">
                  <c:v>0.20783626470960392</c:v>
                </c:pt>
                <c:pt idx="4">
                  <c:v>0.24166199926945064</c:v>
                </c:pt>
                <c:pt idx="5">
                  <c:v>0.17815529622980253</c:v>
                </c:pt>
                <c:pt idx="6">
                  <c:v>0.14783232361650667</c:v>
                </c:pt>
                <c:pt idx="7">
                  <c:v>0.10003111403976539</c:v>
                </c:pt>
                <c:pt idx="8">
                  <c:v>2.7935519236068185E-2</c:v>
                </c:pt>
                <c:pt idx="9">
                  <c:v>5.9525396867732283E-4</c:v>
                </c:pt>
                <c:pt idx="10">
                  <c:v>-7.6590700809653356E-4</c:v>
                </c:pt>
                <c:pt idx="11">
                  <c:v>7.9111422634225992E-3</c:v>
                </c:pt>
                <c:pt idx="12">
                  <c:v>1.3758925462550309E-2</c:v>
                </c:pt>
                <c:pt idx="13">
                  <c:v>1.2925983988151701E-2</c:v>
                </c:pt>
                <c:pt idx="14">
                  <c:v>8.1813056928057293E-3</c:v>
                </c:pt>
                <c:pt idx="15">
                  <c:v>9.7869787262190311E-3</c:v>
                </c:pt>
                <c:pt idx="16">
                  <c:v>1.095523803788101E-2</c:v>
                </c:pt>
                <c:pt idx="17">
                  <c:v>2.048719338982119E-2</c:v>
                </c:pt>
              </c:numCache>
            </c:numRef>
          </c:val>
          <c:smooth val="0"/>
          <c:extLst>
            <c:ext xmlns:c16="http://schemas.microsoft.com/office/drawing/2014/chart" uri="{C3380CC4-5D6E-409C-BE32-E72D297353CC}">
              <c16:uniqueId val="{00000003-AC82-4F53-A476-22BA8EAD1528}"/>
            </c:ext>
          </c:extLst>
        </c:ser>
        <c:ser>
          <c:idx val="1"/>
          <c:order val="1"/>
          <c:spPr>
            <a:ln w="28575" cap="rnd">
              <a:solidFill>
                <a:srgbClr val="FFC000"/>
              </a:solidFill>
              <a:round/>
            </a:ln>
            <a:effectLst/>
          </c:spPr>
          <c:marker>
            <c:symbol val="none"/>
          </c:marker>
          <c:cat>
            <c:strRef>
              <c:f>'Data Graf'!$AC$127:$AT$127</c:f>
              <c:strCache>
                <c:ptCount val="18"/>
                <c:pt idx="0">
                  <c:v>1Q21</c:v>
                </c:pt>
                <c:pt idx="1">
                  <c:v>2Q21</c:v>
                </c:pt>
                <c:pt idx="2">
                  <c:v>3Q21</c:v>
                </c:pt>
                <c:pt idx="3">
                  <c:v>4Q21</c:v>
                </c:pt>
                <c:pt idx="4">
                  <c:v>1Q22</c:v>
                </c:pt>
                <c:pt idx="5">
                  <c:v>2Q22</c:v>
                </c:pt>
                <c:pt idx="6">
                  <c:v>3Q22</c:v>
                </c:pt>
                <c:pt idx="7">
                  <c:v>4Q22</c:v>
                </c:pt>
                <c:pt idx="8">
                  <c:v>1Q23</c:v>
                </c:pt>
                <c:pt idx="9">
                  <c:v>2Q23</c:v>
                </c:pt>
                <c:pt idx="10">
                  <c:v>3Q23</c:v>
                </c:pt>
                <c:pt idx="11">
                  <c:v>4Q23</c:v>
                </c:pt>
                <c:pt idx="12">
                  <c:v>1Q24</c:v>
                </c:pt>
                <c:pt idx="13">
                  <c:v>2Q24</c:v>
                </c:pt>
                <c:pt idx="14">
                  <c:v>3Q24</c:v>
                </c:pt>
                <c:pt idx="15">
                  <c:v>4Q24</c:v>
                </c:pt>
                <c:pt idx="16">
                  <c:v>1Q25</c:v>
                </c:pt>
                <c:pt idx="17">
                  <c:v>2Q25</c:v>
                </c:pt>
              </c:strCache>
            </c:strRef>
          </c:cat>
          <c:val>
            <c:numRef>
              <c:f>'Data Graf'!$AC$129:$AT$129</c:f>
              <c:numCache>
                <c:formatCode>0%</c:formatCode>
                <c:ptCount val="18"/>
                <c:pt idx="0">
                  <c:v>2.0672805863559685E-2</c:v>
                </c:pt>
                <c:pt idx="1">
                  <c:v>3.6740022379709192E-2</c:v>
                </c:pt>
                <c:pt idx="2">
                  <c:v>6.0057771151696082E-2</c:v>
                </c:pt>
                <c:pt idx="3">
                  <c:v>7.8760500280007362E-2</c:v>
                </c:pt>
                <c:pt idx="4">
                  <c:v>0.10361811821027422</c:v>
                </c:pt>
                <c:pt idx="5">
                  <c:v>0.12255621514660886</c:v>
                </c:pt>
                <c:pt idx="6">
                  <c:v>0.14216273137526869</c:v>
                </c:pt>
                <c:pt idx="7">
                  <c:v>0.14933932291846896</c:v>
                </c:pt>
                <c:pt idx="8">
                  <c:v>0.14822773722627747</c:v>
                </c:pt>
                <c:pt idx="9">
                  <c:v>0.12158088806770184</c:v>
                </c:pt>
                <c:pt idx="10">
                  <c:v>9.3570347841210877E-2</c:v>
                </c:pt>
                <c:pt idx="11">
                  <c:v>8.0878478275925536E-2</c:v>
                </c:pt>
                <c:pt idx="12">
                  <c:v>7.0079436923421223E-2</c:v>
                </c:pt>
                <c:pt idx="13">
                  <c:v>5.6882493045425253E-2</c:v>
                </c:pt>
                <c:pt idx="14">
                  <c:v>4.488342470284401E-2</c:v>
                </c:pt>
                <c:pt idx="15">
                  <c:v>3.7845811400545548E-2</c:v>
                </c:pt>
                <c:pt idx="16">
                  <c:v>2.3971788949404438E-2</c:v>
                </c:pt>
                <c:pt idx="17">
                  <c:v>2.1352933780895533E-2</c:v>
                </c:pt>
              </c:numCache>
            </c:numRef>
          </c:val>
          <c:smooth val="0"/>
          <c:extLst>
            <c:ext xmlns:c16="http://schemas.microsoft.com/office/drawing/2014/chart" uri="{C3380CC4-5D6E-409C-BE32-E72D297353CC}">
              <c16:uniqueId val="{00000005-AC82-4F53-A476-22BA8EAD1528}"/>
            </c:ext>
          </c:extLst>
        </c:ser>
        <c:dLbls>
          <c:showLegendKey val="0"/>
          <c:showVal val="0"/>
          <c:showCatName val="0"/>
          <c:showSerName val="0"/>
          <c:showPercent val="0"/>
          <c:showBubbleSize val="0"/>
        </c:dLbls>
        <c:smooth val="0"/>
        <c:axId val="1193861600"/>
        <c:axId val="42905183"/>
      </c:lineChart>
      <c:catAx>
        <c:axId val="119386160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42905183"/>
        <c:crosses val="autoZero"/>
        <c:auto val="1"/>
        <c:lblAlgn val="ctr"/>
        <c:lblOffset val="100"/>
        <c:noMultiLvlLbl val="0"/>
      </c:catAx>
      <c:valAx>
        <c:axId val="42905183"/>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93861600"/>
        <c:crosses val="autoZero"/>
        <c:crossBetween val="between"/>
      </c:valAx>
    </c:plotArea>
    <c:legend>
      <c:legendPos val="b"/>
      <c:layout>
        <c:manualLayout>
          <c:xMode val="edge"/>
          <c:yMode val="edge"/>
          <c:x val="5.4439071264080055E-2"/>
          <c:y val="0.84242778406083096"/>
          <c:w val="0.89880382819158633"/>
          <c:h val="0.13416054568240565"/>
        </c:manualLayout>
      </c:layout>
      <c:overlay val="0"/>
      <c:txPr>
        <a:bodyPr/>
        <a:lstStyle/>
        <a:p>
          <a:pPr>
            <a:defRPr sz="1000"/>
          </a:pPr>
          <a:endParaRPr lang="es-PE"/>
        </a:p>
      </c:txPr>
    </c:legend>
    <c:plotVisOnly val="1"/>
    <c:dispBlanksAs val="gap"/>
    <c:showDLblsOverMax val="0"/>
    <c:extLst/>
  </c:chart>
  <c:spPr>
    <a:solidFill>
      <a:schemeClr val="bg1"/>
    </a:solidFill>
    <a:ln w="9525" cap="flat" cmpd="sng" algn="ctr">
      <a:noFill/>
      <a:round/>
    </a:ln>
    <a:effectLst/>
  </c:spPr>
  <c:txPr>
    <a:bodyPr/>
    <a:lstStyle/>
    <a:p>
      <a:pPr>
        <a:defRPr sz="11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29723036606159"/>
          <c:y val="6.4207028764875398E-2"/>
          <c:w val="0.81141078119988963"/>
          <c:h val="0.64451986974487852"/>
        </c:manualLayout>
      </c:layout>
      <c:barChart>
        <c:barDir val="col"/>
        <c:grouping val="clustered"/>
        <c:varyColors val="0"/>
        <c:ser>
          <c:idx val="0"/>
          <c:order val="0"/>
          <c:spPr>
            <a:solidFill>
              <a:schemeClr val="bg2">
                <a:lumMod val="75000"/>
              </a:schemeClr>
            </a:solidFill>
            <a:ln w="28575" cap="rnd">
              <a:solidFill>
                <a:schemeClr val="bg2">
                  <a:lumMod val="75000"/>
                </a:schemeClr>
              </a:solidFill>
              <a:round/>
            </a:ln>
            <a:effectLst/>
          </c:spPr>
          <c:invertIfNegative val="0"/>
          <c:cat>
            <c:strRef>
              <c:f>'Data Graf'!$U$137:$AT$137</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Graf'!$U$138:$AT$138</c:f>
              <c:numCache>
                <c:formatCode>_-* #,##0_-;\-* #,##0_-;_-* "-"??_-;_-@_-</c:formatCode>
                <c:ptCount val="26"/>
                <c:pt idx="0">
                  <c:v>16965.088</c:v>
                </c:pt>
                <c:pt idx="1">
                  <c:v>23282.679</c:v>
                </c:pt>
                <c:pt idx="2">
                  <c:v>25726.717000000001</c:v>
                </c:pt>
                <c:pt idx="3">
                  <c:v>21323.828000000001</c:v>
                </c:pt>
                <c:pt idx="4">
                  <c:v>18029.669000000002</c:v>
                </c:pt>
                <c:pt idx="5">
                  <c:v>23416.382000000001</c:v>
                </c:pt>
                <c:pt idx="6">
                  <c:v>24815.659</c:v>
                </c:pt>
                <c:pt idx="7">
                  <c:v>22511.986000000001</c:v>
                </c:pt>
                <c:pt idx="8">
                  <c:v>18075.186000000002</c:v>
                </c:pt>
                <c:pt idx="9">
                  <c:v>24563.475999999999</c:v>
                </c:pt>
                <c:pt idx="10">
                  <c:v>25012.933000000001</c:v>
                </c:pt>
                <c:pt idx="11">
                  <c:v>23271.66</c:v>
                </c:pt>
                <c:pt idx="12">
                  <c:v>18994.718000000001</c:v>
                </c:pt>
                <c:pt idx="13">
                  <c:v>24799.26</c:v>
                </c:pt>
                <c:pt idx="14">
                  <c:v>25375.54</c:v>
                </c:pt>
                <c:pt idx="15">
                  <c:v>21543.039000000001</c:v>
                </c:pt>
                <c:pt idx="16">
                  <c:v>18122.616000000002</c:v>
                </c:pt>
                <c:pt idx="17">
                  <c:v>24453.704000000002</c:v>
                </c:pt>
                <c:pt idx="18">
                  <c:v>24340.841</c:v>
                </c:pt>
                <c:pt idx="19">
                  <c:v>21250.815999999999</c:v>
                </c:pt>
                <c:pt idx="20">
                  <c:v>16947.632000000001</c:v>
                </c:pt>
                <c:pt idx="21">
                  <c:v>22623.339</c:v>
                </c:pt>
                <c:pt idx="22">
                  <c:v>22919.544999999998</c:v>
                </c:pt>
                <c:pt idx="23">
                  <c:v>8681.2929999999997</c:v>
                </c:pt>
                <c:pt idx="24">
                  <c:v>16947.632000000001</c:v>
                </c:pt>
                <c:pt idx="25">
                  <c:v>22623.339</c:v>
                </c:pt>
              </c:numCache>
            </c:numRef>
          </c:val>
          <c:extLst>
            <c:ext xmlns:c16="http://schemas.microsoft.com/office/drawing/2014/chart" uri="{C3380CC4-5D6E-409C-BE32-E72D297353CC}">
              <c16:uniqueId val="{00000003-524E-48B6-8A11-3A17E1179A30}"/>
            </c:ext>
          </c:extLst>
        </c:ser>
        <c:dLbls>
          <c:showLegendKey val="0"/>
          <c:showVal val="0"/>
          <c:showCatName val="0"/>
          <c:showSerName val="0"/>
          <c:showPercent val="0"/>
          <c:showBubbleSize val="0"/>
        </c:dLbls>
        <c:gapWidth val="150"/>
        <c:axId val="1257249344"/>
        <c:axId val="1257248864"/>
      </c:barChart>
      <c:lineChart>
        <c:grouping val="standard"/>
        <c:varyColors val="0"/>
        <c:ser>
          <c:idx val="1"/>
          <c:order val="1"/>
          <c:spPr>
            <a:ln w="28575" cap="rnd">
              <a:solidFill>
                <a:srgbClr val="C00000"/>
              </a:solidFill>
              <a:round/>
            </a:ln>
            <a:effectLst/>
          </c:spPr>
          <c:marker>
            <c:symbol val="none"/>
          </c:marker>
          <c:cat>
            <c:strRef>
              <c:f>'Data Graf'!$U$137:$AT$137</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Graf'!$U$139:$AT$139</c:f>
              <c:numCache>
                <c:formatCode>0%</c:formatCode>
                <c:ptCount val="26"/>
                <c:pt idx="0">
                  <c:v>-1.3510543109024664E-2</c:v>
                </c:pt>
                <c:pt idx="1">
                  <c:v>-5.6568386004449578E-2</c:v>
                </c:pt>
                <c:pt idx="2">
                  <c:v>1.3066959929773247E-2</c:v>
                </c:pt>
                <c:pt idx="3">
                  <c:v>3.9312774136501805E-2</c:v>
                </c:pt>
                <c:pt idx="4">
                  <c:v>6.9512914701352013E-2</c:v>
                </c:pt>
                <c:pt idx="5">
                  <c:v>3.0867711221983729E-2</c:v>
                </c:pt>
                <c:pt idx="6">
                  <c:v>-7.7885924935219286E-3</c:v>
                </c:pt>
                <c:pt idx="7">
                  <c:v>2.1305828573535912E-2</c:v>
                </c:pt>
                <c:pt idx="8">
                  <c:v>-8.0277863584556908E-2</c:v>
                </c:pt>
                <c:pt idx="9">
                  <c:v>-4.5041024283729247E-2</c:v>
                </c:pt>
                <c:pt idx="10">
                  <c:v>-6.8767200403346052E-2</c:v>
                </c:pt>
                <c:pt idx="11">
                  <c:v>4.9094845025153155E-2</c:v>
                </c:pt>
                <c:pt idx="12">
                  <c:v>0.17974953034811314</c:v>
                </c:pt>
                <c:pt idx="13">
                  <c:v>0.21166037695321482</c:v>
                </c:pt>
                <c:pt idx="14">
                  <c:v>0.25447616696892394</c:v>
                </c:pt>
                <c:pt idx="15">
                  <c:v>5.9930029853314748E-2</c:v>
                </c:pt>
                <c:pt idx="16">
                  <c:v>1.865637920027674E-2</c:v>
                </c:pt>
                <c:pt idx="17">
                  <c:v>-1.7207886526250382E-2</c:v>
                </c:pt>
                <c:pt idx="18">
                  <c:v>-7.5063980588918722E-2</c:v>
                </c:pt>
                <c:pt idx="19">
                  <c:v>-3.5869887906781472E-2</c:v>
                </c:pt>
                <c:pt idx="20">
                  <c:v>-9.1791154559243027E-2</c:v>
                </c:pt>
                <c:pt idx="21">
                  <c:v>-8.1367091185476581E-2</c:v>
                </c:pt>
                <c:pt idx="22">
                  <c:v>-5.9948321189814413E-2</c:v>
                </c:pt>
                <c:pt idx="23">
                  <c:v>-4.3889321065075926E-2</c:v>
                </c:pt>
                <c:pt idx="24">
                  <c:v>-6.2262710005058897E-2</c:v>
                </c:pt>
                <c:pt idx="25">
                  <c:v>-1.6036810841830396E-2</c:v>
                </c:pt>
              </c:numCache>
            </c:numRef>
          </c:val>
          <c:smooth val="0"/>
          <c:extLst>
            <c:ext xmlns:c16="http://schemas.microsoft.com/office/drawing/2014/chart" uri="{C3380CC4-5D6E-409C-BE32-E72D297353CC}">
              <c16:uniqueId val="{00000005-524E-48B6-8A11-3A17E1179A30}"/>
            </c:ext>
          </c:extLst>
        </c:ser>
        <c:dLbls>
          <c:showLegendKey val="0"/>
          <c:showVal val="0"/>
          <c:showCatName val="0"/>
          <c:showSerName val="0"/>
          <c:showPercent val="0"/>
          <c:showBubbleSize val="0"/>
        </c:dLbls>
        <c:marker val="1"/>
        <c:smooth val="0"/>
        <c:axId val="996941472"/>
        <c:axId val="904875296"/>
      </c:lineChart>
      <c:catAx>
        <c:axId val="996941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vert="horz"/>
          <a:lstStyle/>
          <a:p>
            <a:pPr>
              <a:defRPr sz="1000"/>
            </a:pPr>
            <a:endParaRPr lang="es-PE"/>
          </a:p>
        </c:txPr>
        <c:crossAx val="904875296"/>
        <c:crosses val="autoZero"/>
        <c:auto val="1"/>
        <c:lblAlgn val="ctr"/>
        <c:lblOffset val="100"/>
        <c:noMultiLvlLbl val="0"/>
      </c:catAx>
      <c:valAx>
        <c:axId val="904875296"/>
        <c:scaling>
          <c:orientation val="minMax"/>
          <c:max val="0.5"/>
          <c:min val="-0.5"/>
        </c:scaling>
        <c:delete val="0"/>
        <c:axPos val="l"/>
        <c:numFmt formatCode="0%" sourceLinked="0"/>
        <c:majorTickMark val="none"/>
        <c:minorTickMark val="none"/>
        <c:tickLblPos val="nextTo"/>
        <c:spPr>
          <a:noFill/>
          <a:ln>
            <a:noFill/>
          </a:ln>
          <a:effectLst/>
        </c:spPr>
        <c:txPr>
          <a:bodyPr rot="-60000000" vert="horz"/>
          <a:lstStyle/>
          <a:p>
            <a:pPr>
              <a:defRPr sz="1000"/>
            </a:pPr>
            <a:endParaRPr lang="es-PE"/>
          </a:p>
        </c:txPr>
        <c:crossAx val="996941472"/>
        <c:crosses val="autoZero"/>
        <c:crossBetween val="between"/>
        <c:majorUnit val="0.25"/>
      </c:valAx>
      <c:valAx>
        <c:axId val="1257248864"/>
        <c:scaling>
          <c:orientation val="minMax"/>
        </c:scaling>
        <c:delete val="0"/>
        <c:axPos val="r"/>
        <c:numFmt formatCode="_-* #,##0_-;\-* #,##0_-;_-* &quot;-&quot;??_-;_-@_-" sourceLinked="1"/>
        <c:majorTickMark val="out"/>
        <c:minorTickMark val="none"/>
        <c:tickLblPos val="nextTo"/>
        <c:spPr>
          <a:noFill/>
          <a:ln>
            <a:noFill/>
          </a:ln>
        </c:spPr>
        <c:crossAx val="1257249344"/>
        <c:crosses val="max"/>
        <c:crossBetween val="between"/>
      </c:valAx>
      <c:catAx>
        <c:axId val="1257249344"/>
        <c:scaling>
          <c:orientation val="minMax"/>
        </c:scaling>
        <c:delete val="1"/>
        <c:axPos val="b"/>
        <c:numFmt formatCode="General" sourceLinked="1"/>
        <c:majorTickMark val="out"/>
        <c:minorTickMark val="none"/>
        <c:tickLblPos val="nextTo"/>
        <c:crossAx val="1257248864"/>
        <c:crosses val="autoZero"/>
        <c:auto val="1"/>
        <c:lblAlgn val="ctr"/>
        <c:lblOffset val="100"/>
        <c:noMultiLvlLbl val="0"/>
      </c:catAx>
    </c:plotArea>
    <c:legend>
      <c:legendPos val="b"/>
      <c:layout>
        <c:manualLayout>
          <c:xMode val="edge"/>
          <c:yMode val="edge"/>
          <c:x val="6.0623848442989063E-2"/>
          <c:y val="0.84777427327644106"/>
          <c:w val="0.72911090358016928"/>
          <c:h val="8.2086334523648996E-2"/>
        </c:manualLayout>
      </c:layout>
      <c:overlay val="0"/>
      <c:spPr>
        <a:noFill/>
        <a:ln>
          <a:noFill/>
        </a:ln>
        <a:effectLst/>
      </c:spPr>
      <c:txPr>
        <a:bodyPr rot="0" vert="horz"/>
        <a:lstStyle/>
        <a:p>
          <a:pPr>
            <a:defRPr sz="1000"/>
          </a:pPr>
          <a:endParaRPr lang="es-PE"/>
        </a:p>
      </c:txPr>
    </c:legend>
    <c:plotVisOnly val="1"/>
    <c:dispBlanksAs val="gap"/>
    <c:showDLblsOverMax val="0"/>
    <c:extLst/>
  </c:chart>
  <c:spPr>
    <a:solidFill>
      <a:schemeClr val="bg1"/>
    </a:solidFill>
    <a:ln w="9525" cap="flat" cmpd="sng" algn="ctr">
      <a:noFill/>
      <a:round/>
    </a:ln>
    <a:effectLst/>
  </c:spPr>
  <c:txPr>
    <a:bodyPr/>
    <a:lstStyle/>
    <a:p>
      <a:pPr>
        <a:defRPr sz="800" b="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984282614935855E-2"/>
          <c:y val="4.2388748623151916E-2"/>
          <c:w val="0.91902524885634318"/>
          <c:h val="0.64797481371284815"/>
        </c:manualLayout>
      </c:layout>
      <c:lineChart>
        <c:grouping val="standard"/>
        <c:varyColors val="0"/>
        <c:ser>
          <c:idx val="0"/>
          <c:order val="0"/>
          <c:spPr>
            <a:ln w="28575" cap="rnd">
              <a:solidFill>
                <a:schemeClr val="tx1"/>
              </a:solidFill>
              <a:prstDash val="solid"/>
              <a:round/>
            </a:ln>
            <a:effectLst/>
          </c:spPr>
          <c:marker>
            <c:symbol val="none"/>
          </c:marker>
          <c:cat>
            <c:strRef>
              <c:f>'Data Graf'!$U$148:$AT$148</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Graf'!$U$149:$AT$149</c:f>
              <c:numCache>
                <c:formatCode>0%</c:formatCode>
                <c:ptCount val="26"/>
                <c:pt idx="0">
                  <c:v>-2.8078529165195598E-2</c:v>
                </c:pt>
                <c:pt idx="1">
                  <c:v>1.0562130265040715E-2</c:v>
                </c:pt>
                <c:pt idx="2">
                  <c:v>6.9939035525502735E-2</c:v>
                </c:pt>
                <c:pt idx="3">
                  <c:v>0.11964440098529749</c:v>
                </c:pt>
                <c:pt idx="4">
                  <c:v>0.14432601801021505</c:v>
                </c:pt>
                <c:pt idx="5">
                  <c:v>6.5957702701087362E-2</c:v>
                </c:pt>
                <c:pt idx="6">
                  <c:v>4.6624666675239679E-2</c:v>
                </c:pt>
                <c:pt idx="7">
                  <c:v>6.6113063794509097E-2</c:v>
                </c:pt>
                <c:pt idx="8">
                  <c:v>6.5102605479965048E-2</c:v>
                </c:pt>
                <c:pt idx="9">
                  <c:v>0.11723846411576977</c:v>
                </c:pt>
                <c:pt idx="10">
                  <c:v>0.11685310376780622</c:v>
                </c:pt>
                <c:pt idx="11">
                  <c:v>0.11050922093746629</c:v>
                </c:pt>
                <c:pt idx="12">
                  <c:v>0.15558828121391377</c:v>
                </c:pt>
                <c:pt idx="13">
                  <c:v>0.17891034991618815</c:v>
                </c:pt>
                <c:pt idx="14">
                  <c:v>0.15249308977995502</c:v>
                </c:pt>
                <c:pt idx="15">
                  <c:v>0.11183353501402515</c:v>
                </c:pt>
                <c:pt idx="16">
                  <c:v>7.2722481442320852E-2</c:v>
                </c:pt>
                <c:pt idx="17">
                  <c:v>6.8555253295820462E-2</c:v>
                </c:pt>
                <c:pt idx="18">
                  <c:v>9.6438392777338677E-2</c:v>
                </c:pt>
                <c:pt idx="19">
                  <c:v>0.12546803905494319</c:v>
                </c:pt>
                <c:pt idx="20">
                  <c:v>9.9446827286661543E-2</c:v>
                </c:pt>
                <c:pt idx="21">
                  <c:v>7.6747459028589038E-2</c:v>
                </c:pt>
                <c:pt idx="22">
                  <c:v>4.5346519921551698E-2</c:v>
                </c:pt>
                <c:pt idx="23">
                  <c:v>1.231078591213719E-2</c:v>
                </c:pt>
                <c:pt idx="24">
                  <c:v>-0.4</c:v>
                </c:pt>
                <c:pt idx="25">
                  <c:v>-0.4</c:v>
                </c:pt>
              </c:numCache>
            </c:numRef>
          </c:val>
          <c:smooth val="0"/>
          <c:extLst>
            <c:ext xmlns:c16="http://schemas.microsoft.com/office/drawing/2014/chart" uri="{C3380CC4-5D6E-409C-BE32-E72D297353CC}">
              <c16:uniqueId val="{00000004-0B79-417B-9CCE-F8BA500DBC5E}"/>
            </c:ext>
          </c:extLst>
        </c:ser>
        <c:ser>
          <c:idx val="1"/>
          <c:order val="1"/>
          <c:spPr>
            <a:ln w="28575" cap="rnd">
              <a:solidFill>
                <a:srgbClr val="FFC000"/>
              </a:solidFill>
              <a:round/>
            </a:ln>
            <a:effectLst/>
          </c:spPr>
          <c:marker>
            <c:symbol val="none"/>
          </c:marker>
          <c:cat>
            <c:strRef>
              <c:f>'Data Graf'!$U$148:$AT$148</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Graf'!$U$150:$AT$150</c:f>
              <c:numCache>
                <c:formatCode>0%</c:formatCode>
                <c:ptCount val="26"/>
                <c:pt idx="0">
                  <c:v>8.0848797201387823E-2</c:v>
                </c:pt>
                <c:pt idx="1">
                  <c:v>0.11339935956622549</c:v>
                </c:pt>
                <c:pt idx="2">
                  <c:v>0.11084806541742265</c:v>
                </c:pt>
                <c:pt idx="3">
                  <c:v>0.13431891925553874</c:v>
                </c:pt>
                <c:pt idx="4">
                  <c:v>0.1455010978179907</c:v>
                </c:pt>
                <c:pt idx="5">
                  <c:v>7.47719500207078E-2</c:v>
                </c:pt>
                <c:pt idx="6">
                  <c:v>4.4132045376339635E-2</c:v>
                </c:pt>
                <c:pt idx="7">
                  <c:v>4.2860239460763561E-2</c:v>
                </c:pt>
                <c:pt idx="8">
                  <c:v>-2.6342527995420584E-2</c:v>
                </c:pt>
                <c:pt idx="9">
                  <c:v>-3.9795830785241404E-2</c:v>
                </c:pt>
                <c:pt idx="10">
                  <c:v>-2.9366486136108927E-2</c:v>
                </c:pt>
                <c:pt idx="11">
                  <c:v>-3.0437391137812408E-2</c:v>
                </c:pt>
                <c:pt idx="12">
                  <c:v>1.2145090704655859E-2</c:v>
                </c:pt>
                <c:pt idx="13">
                  <c:v>4.8152979637290594E-2</c:v>
                </c:pt>
                <c:pt idx="14">
                  <c:v>9.8555392563301147E-2</c:v>
                </c:pt>
                <c:pt idx="15">
                  <c:v>0.11892870549886125</c:v>
                </c:pt>
                <c:pt idx="16">
                  <c:v>0.14888878199397526</c:v>
                </c:pt>
                <c:pt idx="17">
                  <c:v>0.19668060777053675</c:v>
                </c:pt>
                <c:pt idx="18">
                  <c:v>0.1829013301185316</c:v>
                </c:pt>
                <c:pt idx="19">
                  <c:v>0.21895212939962838</c:v>
                </c:pt>
                <c:pt idx="20">
                  <c:v>0.16104517417462971</c:v>
                </c:pt>
                <c:pt idx="21">
                  <c:v>9.9301530930769877E-2</c:v>
                </c:pt>
                <c:pt idx="22">
                  <c:v>8.8955244133407163E-2</c:v>
                </c:pt>
                <c:pt idx="23">
                  <c:v>4.8740377118132283E-2</c:v>
                </c:pt>
                <c:pt idx="24">
                  <c:v>3.399092069488252E-2</c:v>
                </c:pt>
                <c:pt idx="25">
                  <c:v>4.2562516164626363E-2</c:v>
                </c:pt>
              </c:numCache>
            </c:numRef>
          </c:val>
          <c:smooth val="0"/>
          <c:extLst>
            <c:ext xmlns:c16="http://schemas.microsoft.com/office/drawing/2014/chart" uri="{C3380CC4-5D6E-409C-BE32-E72D297353CC}">
              <c16:uniqueId val="{00000006-0B79-417B-9CCE-F8BA500DBC5E}"/>
            </c:ext>
          </c:extLst>
        </c:ser>
        <c:ser>
          <c:idx val="2"/>
          <c:order val="2"/>
          <c:marker>
            <c:symbol val="none"/>
          </c:marker>
          <c:cat>
            <c:strRef>
              <c:f>'Data Graf'!$U$148:$AT$148</c:f>
              <c:strCache>
                <c:ptCount val="26"/>
                <c:pt idx="0">
                  <c:v>1Q19</c:v>
                </c:pt>
                <c:pt idx="1">
                  <c:v>2Q19</c:v>
                </c:pt>
                <c:pt idx="2">
                  <c:v>3Q19</c:v>
                </c:pt>
                <c:pt idx="3">
                  <c:v>4Q19</c:v>
                </c:pt>
                <c:pt idx="4">
                  <c:v>1Q20</c:v>
                </c:pt>
                <c:pt idx="5">
                  <c:v>2Q20</c:v>
                </c:pt>
                <c:pt idx="6">
                  <c:v>3Q20</c:v>
                </c:pt>
                <c:pt idx="7">
                  <c:v>4Q20</c:v>
                </c:pt>
                <c:pt idx="8">
                  <c:v>1Q21</c:v>
                </c:pt>
                <c:pt idx="9">
                  <c:v>2Q21</c:v>
                </c:pt>
                <c:pt idx="10">
                  <c:v>3Q21</c:v>
                </c:pt>
                <c:pt idx="11">
                  <c:v>4Q21</c:v>
                </c:pt>
                <c:pt idx="12">
                  <c:v>1Q22</c:v>
                </c:pt>
                <c:pt idx="13">
                  <c:v>2Q22</c:v>
                </c:pt>
                <c:pt idx="14">
                  <c:v>3Q22</c:v>
                </c:pt>
                <c:pt idx="15">
                  <c:v>4Q22</c:v>
                </c:pt>
                <c:pt idx="16">
                  <c:v>1Q23</c:v>
                </c:pt>
                <c:pt idx="17">
                  <c:v>2Q23</c:v>
                </c:pt>
                <c:pt idx="18">
                  <c:v>3Q23</c:v>
                </c:pt>
                <c:pt idx="19">
                  <c:v>4Q23</c:v>
                </c:pt>
                <c:pt idx="20">
                  <c:v>1Q24</c:v>
                </c:pt>
                <c:pt idx="21">
                  <c:v>2Q24</c:v>
                </c:pt>
                <c:pt idx="22">
                  <c:v>3Q24</c:v>
                </c:pt>
                <c:pt idx="23">
                  <c:v>4Q24</c:v>
                </c:pt>
                <c:pt idx="24">
                  <c:v>1Q25</c:v>
                </c:pt>
                <c:pt idx="25">
                  <c:v>2Q25</c:v>
                </c:pt>
              </c:strCache>
            </c:strRef>
          </c:cat>
          <c:val>
            <c:numRef>
              <c:f>'Data Graf'!$U$151:$AT$151</c:f>
              <c:numCache>
                <c:formatCode>0%</c:formatCode>
                <c:ptCount val="26"/>
                <c:pt idx="0">
                  <c:v>-5.9445033847915996E-2</c:v>
                </c:pt>
                <c:pt idx="1">
                  <c:v>-2.0229343632312102E-2</c:v>
                </c:pt>
                <c:pt idx="2">
                  <c:v>5.723836736620691E-2</c:v>
                </c:pt>
                <c:pt idx="3">
                  <c:v>0.11505706467105625</c:v>
                </c:pt>
                <c:pt idx="4">
                  <c:v>0.14393751125181931</c:v>
                </c:pt>
                <c:pt idx="5">
                  <c:v>6.2958564713698761E-2</c:v>
                </c:pt>
                <c:pt idx="6">
                  <c:v>4.7438389597712627E-2</c:v>
                </c:pt>
                <c:pt idx="7">
                  <c:v>7.3507893874206642E-2</c:v>
                </c:pt>
                <c:pt idx="8">
                  <c:v>9.5403770520469333E-2</c:v>
                </c:pt>
                <c:pt idx="9">
                  <c:v>0.17126543980766606</c:v>
                </c:pt>
                <c:pt idx="10">
                  <c:v>0.16439957595846733</c:v>
                </c:pt>
                <c:pt idx="11">
                  <c:v>0.15405110455100135</c:v>
                </c:pt>
                <c:pt idx="12">
                  <c:v>0.19783742774898805</c:v>
                </c:pt>
                <c:pt idx="13">
                  <c:v>0.21578954555887675</c:v>
                </c:pt>
                <c:pt idx="14">
                  <c:v>0.16711327971264889</c:v>
                </c:pt>
                <c:pt idx="15">
                  <c:v>0.10999204516132477</c:v>
                </c:pt>
                <c:pt idx="16">
                  <c:v>5.3766175683337192E-2</c:v>
                </c:pt>
                <c:pt idx="17">
                  <c:v>3.7400952720186176E-2</c:v>
                </c:pt>
                <c:pt idx="18">
                  <c:v>7.4378035540328291E-2</c:v>
                </c:pt>
                <c:pt idx="19">
                  <c:v>0.10100971186612817</c:v>
                </c:pt>
                <c:pt idx="20">
                  <c:v>8.2732966332433211E-2</c:v>
                </c:pt>
                <c:pt idx="21">
                  <c:v>7.0420611381935005E-2</c:v>
                </c:pt>
                <c:pt idx="22">
                  <c:v>3.3096535583428954E-2</c:v>
                </c:pt>
                <c:pt idx="23">
                  <c:v>1.7586872709689505E-3</c:v>
                </c:pt>
                <c:pt idx="24">
                  <c:v>-1.6821653922419522E-2</c:v>
                </c:pt>
                <c:pt idx="25">
                  <c:v>-4.3068904021761445E-2</c:v>
                </c:pt>
              </c:numCache>
            </c:numRef>
          </c:val>
          <c:smooth val="0"/>
          <c:extLst>
            <c:ext xmlns:c16="http://schemas.microsoft.com/office/drawing/2014/chart" uri="{C3380CC4-5D6E-409C-BE32-E72D297353CC}">
              <c16:uniqueId val="{00000007-0B79-417B-9CCE-F8BA500DBC5E}"/>
            </c:ext>
          </c:extLst>
        </c:ser>
        <c:dLbls>
          <c:showLegendKey val="0"/>
          <c:showVal val="0"/>
          <c:showCatName val="0"/>
          <c:showSerName val="0"/>
          <c:showPercent val="0"/>
          <c:showBubbleSize val="0"/>
        </c:dLbls>
        <c:smooth val="0"/>
        <c:axId val="1193861600"/>
        <c:axId val="42905183"/>
      </c:lineChart>
      <c:catAx>
        <c:axId val="119386160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42905183"/>
        <c:crosses val="autoZero"/>
        <c:auto val="1"/>
        <c:lblAlgn val="ctr"/>
        <c:lblOffset val="100"/>
        <c:noMultiLvlLbl val="0"/>
      </c:catAx>
      <c:valAx>
        <c:axId val="42905183"/>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93861600"/>
        <c:crosses val="autoZero"/>
        <c:crossBetween val="between"/>
      </c:valAx>
    </c:plotArea>
    <c:legend>
      <c:legendPos val="b"/>
      <c:layout>
        <c:manualLayout>
          <c:xMode val="edge"/>
          <c:yMode val="edge"/>
          <c:x val="5.4439071264080055E-2"/>
          <c:y val="0.84242778406083096"/>
          <c:w val="0.89880382819158633"/>
          <c:h val="0.13416054568240565"/>
        </c:manualLayout>
      </c:layout>
      <c:overlay val="0"/>
      <c:txPr>
        <a:bodyPr/>
        <a:lstStyle/>
        <a:p>
          <a:pPr>
            <a:defRPr sz="1000"/>
          </a:pPr>
          <a:endParaRPr lang="es-PE"/>
        </a:p>
      </c:txPr>
    </c:legend>
    <c:plotVisOnly val="1"/>
    <c:dispBlanksAs val="gap"/>
    <c:showDLblsOverMax val="0"/>
    <c:extLst/>
  </c:chart>
  <c:spPr>
    <a:solidFill>
      <a:schemeClr val="bg1"/>
    </a:solidFill>
    <a:ln w="9525" cap="flat" cmpd="sng" algn="ctr">
      <a:noFill/>
      <a:round/>
    </a:ln>
    <a:effectLst/>
  </c:spPr>
  <c:txPr>
    <a:bodyPr/>
    <a:lstStyle/>
    <a:p>
      <a:pPr>
        <a:defRPr sz="11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12</xdr:col>
      <xdr:colOff>280145</xdr:colOff>
      <xdr:row>51</xdr:row>
      <xdr:rowOff>140629</xdr:rowOff>
    </xdr:from>
    <xdr:to>
      <xdr:col>18</xdr:col>
      <xdr:colOff>129614</xdr:colOff>
      <xdr:row>58</xdr:row>
      <xdr:rowOff>131219</xdr:rowOff>
    </xdr:to>
    <xdr:pic>
      <xdr:nvPicPr>
        <xdr:cNvPr id="20" name="Picture 19">
          <a:extLst>
            <a:ext uri="{FF2B5EF4-FFF2-40B4-BE49-F238E27FC236}">
              <a16:creationId xmlns:a16="http://schemas.microsoft.com/office/drawing/2014/main" id="{635E9FD2-9DCB-35D3-D703-E0EDABA64D22}"/>
            </a:ext>
          </a:extLst>
        </xdr:cNvPr>
        <xdr:cNvPicPr>
          <a:picLocks noChangeAspect="1"/>
        </xdr:cNvPicPr>
      </xdr:nvPicPr>
      <xdr:blipFill>
        <a:blip xmlns:r="http://schemas.openxmlformats.org/officeDocument/2006/relationships" r:embed="rId1"/>
        <a:stretch>
          <a:fillRect/>
        </a:stretch>
      </xdr:blipFill>
      <xdr:spPr>
        <a:xfrm>
          <a:off x="9345704" y="9945776"/>
          <a:ext cx="5871884" cy="1320915"/>
        </a:xfrm>
        <a:prstGeom prst="rect">
          <a:avLst/>
        </a:prstGeom>
      </xdr:spPr>
    </xdr:pic>
    <xdr:clientData/>
  </xdr:twoCellAnchor>
  <xdr:twoCellAnchor editAs="oneCell">
    <xdr:from>
      <xdr:col>12</xdr:col>
      <xdr:colOff>44823</xdr:colOff>
      <xdr:row>33</xdr:row>
      <xdr:rowOff>165900</xdr:rowOff>
    </xdr:from>
    <xdr:to>
      <xdr:col>18</xdr:col>
      <xdr:colOff>302558</xdr:colOff>
      <xdr:row>51</xdr:row>
      <xdr:rowOff>114430</xdr:rowOff>
    </xdr:to>
    <xdr:pic>
      <xdr:nvPicPr>
        <xdr:cNvPr id="19" name="Picture 18">
          <a:extLst>
            <a:ext uri="{FF2B5EF4-FFF2-40B4-BE49-F238E27FC236}">
              <a16:creationId xmlns:a16="http://schemas.microsoft.com/office/drawing/2014/main" id="{5620DD51-6F97-626C-5571-932B9DCAA9C3}"/>
            </a:ext>
          </a:extLst>
        </xdr:cNvPr>
        <xdr:cNvPicPr>
          <a:picLocks noChangeAspect="1"/>
        </xdr:cNvPicPr>
      </xdr:nvPicPr>
      <xdr:blipFill>
        <a:blip xmlns:r="http://schemas.openxmlformats.org/officeDocument/2006/relationships" r:embed="rId2"/>
        <a:stretch>
          <a:fillRect/>
        </a:stretch>
      </xdr:blipFill>
      <xdr:spPr>
        <a:xfrm>
          <a:off x="9110382" y="6542047"/>
          <a:ext cx="6286500" cy="3377530"/>
        </a:xfrm>
        <a:prstGeom prst="rect">
          <a:avLst/>
        </a:prstGeom>
      </xdr:spPr>
    </xdr:pic>
    <xdr:clientData/>
  </xdr:twoCellAnchor>
  <xdr:twoCellAnchor editAs="oneCell">
    <xdr:from>
      <xdr:col>1</xdr:col>
      <xdr:colOff>381001</xdr:colOff>
      <xdr:row>36</xdr:row>
      <xdr:rowOff>29106</xdr:rowOff>
    </xdr:from>
    <xdr:to>
      <xdr:col>8</xdr:col>
      <xdr:colOff>1</xdr:colOff>
      <xdr:row>49</xdr:row>
      <xdr:rowOff>53861</xdr:rowOff>
    </xdr:to>
    <xdr:pic>
      <xdr:nvPicPr>
        <xdr:cNvPr id="18" name="Picture 17">
          <a:extLst>
            <a:ext uri="{FF2B5EF4-FFF2-40B4-BE49-F238E27FC236}">
              <a16:creationId xmlns:a16="http://schemas.microsoft.com/office/drawing/2014/main" id="{872532B3-C391-F3F0-C9AE-4F106FA06D00}"/>
            </a:ext>
          </a:extLst>
        </xdr:cNvPr>
        <xdr:cNvPicPr>
          <a:picLocks noChangeAspect="1"/>
        </xdr:cNvPicPr>
      </xdr:nvPicPr>
      <xdr:blipFill>
        <a:blip xmlns:r="http://schemas.openxmlformats.org/officeDocument/2006/relationships" r:embed="rId3"/>
        <a:stretch>
          <a:fillRect/>
        </a:stretch>
      </xdr:blipFill>
      <xdr:spPr>
        <a:xfrm>
          <a:off x="986119" y="6976753"/>
          <a:ext cx="5513294" cy="2501255"/>
        </a:xfrm>
        <a:prstGeom prst="rect">
          <a:avLst/>
        </a:prstGeom>
      </xdr:spPr>
    </xdr:pic>
    <xdr:clientData/>
  </xdr:twoCellAnchor>
  <xdr:twoCellAnchor>
    <xdr:from>
      <xdr:col>1</xdr:col>
      <xdr:colOff>266701</xdr:colOff>
      <xdr:row>61</xdr:row>
      <xdr:rowOff>9525</xdr:rowOff>
    </xdr:from>
    <xdr:to>
      <xdr:col>3</xdr:col>
      <xdr:colOff>209550</xdr:colOff>
      <xdr:row>62</xdr:row>
      <xdr:rowOff>133350</xdr:rowOff>
    </xdr:to>
    <xdr:sp macro="[0]!Module2.importarbases" textlink="">
      <xdr:nvSpPr>
        <xdr:cNvPr id="2" name="Rectangle: Rounded Corners 1">
          <a:extLst>
            <a:ext uri="{FF2B5EF4-FFF2-40B4-BE49-F238E27FC236}">
              <a16:creationId xmlns:a16="http://schemas.microsoft.com/office/drawing/2014/main" id="{476008EF-9477-4C25-BE98-699929C23C3D}"/>
            </a:ext>
          </a:extLst>
        </xdr:cNvPr>
        <xdr:cNvSpPr/>
      </xdr:nvSpPr>
      <xdr:spPr>
        <a:xfrm>
          <a:off x="876301" y="5048250"/>
          <a:ext cx="1904999" cy="31432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solidFill>
                <a:schemeClr val="bg1"/>
              </a:solidFill>
            </a:rPr>
            <a:t>1. Importar datos históricos</a:t>
          </a:r>
        </a:p>
      </xdr:txBody>
    </xdr:sp>
    <xdr:clientData/>
  </xdr:twoCellAnchor>
  <xdr:twoCellAnchor editAs="oneCell">
    <xdr:from>
      <xdr:col>19</xdr:col>
      <xdr:colOff>109624</xdr:colOff>
      <xdr:row>11</xdr:row>
      <xdr:rowOff>3362</xdr:rowOff>
    </xdr:from>
    <xdr:to>
      <xdr:col>24</xdr:col>
      <xdr:colOff>74167</xdr:colOff>
      <xdr:row>15</xdr:row>
      <xdr:rowOff>79562</xdr:rowOff>
    </xdr:to>
    <xdr:pic>
      <xdr:nvPicPr>
        <xdr:cNvPr id="3" name="Picture 2">
          <a:extLst>
            <a:ext uri="{FF2B5EF4-FFF2-40B4-BE49-F238E27FC236}">
              <a16:creationId xmlns:a16="http://schemas.microsoft.com/office/drawing/2014/main" id="{F5C15BE9-B2ED-4907-B9DB-7E30AADE82CE}"/>
            </a:ext>
          </a:extLst>
        </xdr:cNvPr>
        <xdr:cNvPicPr>
          <a:picLocks noChangeAspect="1"/>
        </xdr:cNvPicPr>
      </xdr:nvPicPr>
      <xdr:blipFill>
        <a:blip xmlns:r="http://schemas.openxmlformats.org/officeDocument/2006/relationships" r:embed="rId4"/>
        <a:stretch>
          <a:fillRect/>
        </a:stretch>
      </xdr:blipFill>
      <xdr:spPr>
        <a:xfrm>
          <a:off x="15809065" y="2188509"/>
          <a:ext cx="2990131" cy="838200"/>
        </a:xfrm>
        <a:prstGeom prst="rect">
          <a:avLst/>
        </a:prstGeom>
      </xdr:spPr>
    </xdr:pic>
    <xdr:clientData/>
  </xdr:twoCellAnchor>
  <xdr:twoCellAnchor editAs="oneCell">
    <xdr:from>
      <xdr:col>21</xdr:col>
      <xdr:colOff>542925</xdr:colOff>
      <xdr:row>5</xdr:row>
      <xdr:rowOff>161925</xdr:rowOff>
    </xdr:from>
    <xdr:to>
      <xdr:col>25</xdr:col>
      <xdr:colOff>53301</xdr:colOff>
      <xdr:row>10</xdr:row>
      <xdr:rowOff>0</xdr:rowOff>
    </xdr:to>
    <xdr:pic>
      <xdr:nvPicPr>
        <xdr:cNvPr id="4" name="Picture 3">
          <a:extLst>
            <a:ext uri="{FF2B5EF4-FFF2-40B4-BE49-F238E27FC236}">
              <a16:creationId xmlns:a16="http://schemas.microsoft.com/office/drawing/2014/main" id="{F3500D90-7A25-4B68-960A-0255281FDB1A}"/>
            </a:ext>
          </a:extLst>
        </xdr:cNvPr>
        <xdr:cNvPicPr>
          <a:picLocks noChangeAspect="1"/>
        </xdr:cNvPicPr>
      </xdr:nvPicPr>
      <xdr:blipFill>
        <a:blip xmlns:r="http://schemas.openxmlformats.org/officeDocument/2006/relationships" r:embed="rId5"/>
        <a:stretch>
          <a:fillRect/>
        </a:stretch>
      </xdr:blipFill>
      <xdr:spPr>
        <a:xfrm>
          <a:off x="15887700" y="1200150"/>
          <a:ext cx="1945601" cy="790575"/>
        </a:xfrm>
        <a:prstGeom prst="rect">
          <a:avLst/>
        </a:prstGeom>
      </xdr:spPr>
    </xdr:pic>
    <xdr:clientData/>
  </xdr:twoCellAnchor>
  <xdr:twoCellAnchor editAs="oneCell">
    <xdr:from>
      <xdr:col>2</xdr:col>
      <xdr:colOff>134471</xdr:colOff>
      <xdr:row>19</xdr:row>
      <xdr:rowOff>166701</xdr:rowOff>
    </xdr:from>
    <xdr:to>
      <xdr:col>9</xdr:col>
      <xdr:colOff>572756</xdr:colOff>
      <xdr:row>25</xdr:row>
      <xdr:rowOff>33618</xdr:rowOff>
    </xdr:to>
    <xdr:pic>
      <xdr:nvPicPr>
        <xdr:cNvPr id="7" name="Picture 6">
          <a:extLst>
            <a:ext uri="{FF2B5EF4-FFF2-40B4-BE49-F238E27FC236}">
              <a16:creationId xmlns:a16="http://schemas.microsoft.com/office/drawing/2014/main" id="{1F73753D-9FC4-4D7C-8523-410215B742C8}"/>
            </a:ext>
          </a:extLst>
        </xdr:cNvPr>
        <xdr:cNvPicPr>
          <a:picLocks noChangeAspect="1"/>
        </xdr:cNvPicPr>
      </xdr:nvPicPr>
      <xdr:blipFill>
        <a:blip xmlns:r="http://schemas.openxmlformats.org/officeDocument/2006/relationships" r:embed="rId6"/>
        <a:stretch>
          <a:fillRect/>
        </a:stretch>
      </xdr:blipFill>
      <xdr:spPr>
        <a:xfrm>
          <a:off x="1258421" y="2919426"/>
          <a:ext cx="6439035" cy="1009917"/>
        </a:xfrm>
        <a:prstGeom prst="rect">
          <a:avLst/>
        </a:prstGeom>
      </xdr:spPr>
    </xdr:pic>
    <xdr:clientData/>
  </xdr:twoCellAnchor>
  <xdr:twoCellAnchor>
    <xdr:from>
      <xdr:col>12</xdr:col>
      <xdr:colOff>44824</xdr:colOff>
      <xdr:row>21</xdr:row>
      <xdr:rowOff>78442</xdr:rowOff>
    </xdr:from>
    <xdr:to>
      <xdr:col>12</xdr:col>
      <xdr:colOff>515471</xdr:colOff>
      <xdr:row>24</xdr:row>
      <xdr:rowOff>123265</xdr:rowOff>
    </xdr:to>
    <xdr:sp macro="" textlink="">
      <xdr:nvSpPr>
        <xdr:cNvPr id="9" name="Arrow: Right 8">
          <a:extLst>
            <a:ext uri="{FF2B5EF4-FFF2-40B4-BE49-F238E27FC236}">
              <a16:creationId xmlns:a16="http://schemas.microsoft.com/office/drawing/2014/main" id="{A4191479-B952-4519-B85D-5BD4F1908709}"/>
            </a:ext>
          </a:extLst>
        </xdr:cNvPr>
        <xdr:cNvSpPr/>
      </xdr:nvSpPr>
      <xdr:spPr>
        <a:xfrm>
          <a:off x="8360149" y="3212167"/>
          <a:ext cx="470647" cy="616323"/>
        </a:xfrm>
        <a:prstGeom prst="rightArrow">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2</xdr:col>
      <xdr:colOff>347382</xdr:colOff>
      <xdr:row>45</xdr:row>
      <xdr:rowOff>4</xdr:rowOff>
    </xdr:from>
    <xdr:to>
      <xdr:col>4</xdr:col>
      <xdr:colOff>571500</xdr:colOff>
      <xdr:row>49</xdr:row>
      <xdr:rowOff>33618</xdr:rowOff>
    </xdr:to>
    <xdr:sp macro="" textlink="">
      <xdr:nvSpPr>
        <xdr:cNvPr id="11" name="Rectangle 10">
          <a:extLst>
            <a:ext uri="{FF2B5EF4-FFF2-40B4-BE49-F238E27FC236}">
              <a16:creationId xmlns:a16="http://schemas.microsoft.com/office/drawing/2014/main" id="{A4193FAD-0C03-4901-B692-60FC105B7A57}"/>
            </a:ext>
          </a:extLst>
        </xdr:cNvPr>
        <xdr:cNvSpPr/>
      </xdr:nvSpPr>
      <xdr:spPr>
        <a:xfrm>
          <a:off x="1467970" y="8662151"/>
          <a:ext cx="3081618" cy="795614"/>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9</xdr:col>
      <xdr:colOff>683559</xdr:colOff>
      <xdr:row>39</xdr:row>
      <xdr:rowOff>0</xdr:rowOff>
    </xdr:from>
    <xdr:to>
      <xdr:col>10</xdr:col>
      <xdr:colOff>437029</xdr:colOff>
      <xdr:row>42</xdr:row>
      <xdr:rowOff>44823</xdr:rowOff>
    </xdr:to>
    <xdr:sp macro="" textlink="">
      <xdr:nvSpPr>
        <xdr:cNvPr id="12" name="Arrow: Right 11">
          <a:extLst>
            <a:ext uri="{FF2B5EF4-FFF2-40B4-BE49-F238E27FC236}">
              <a16:creationId xmlns:a16="http://schemas.microsoft.com/office/drawing/2014/main" id="{8EC783ED-E34A-47BF-A2DE-1A036C75C007}"/>
            </a:ext>
          </a:extLst>
        </xdr:cNvPr>
        <xdr:cNvSpPr/>
      </xdr:nvSpPr>
      <xdr:spPr>
        <a:xfrm>
          <a:off x="7027209" y="6562725"/>
          <a:ext cx="505945" cy="616323"/>
        </a:xfrm>
        <a:prstGeom prst="rightArrow">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12</xdr:col>
      <xdr:colOff>298076</xdr:colOff>
      <xdr:row>40</xdr:row>
      <xdr:rowOff>186017</xdr:rowOff>
    </xdr:from>
    <xdr:to>
      <xdr:col>17</xdr:col>
      <xdr:colOff>134470</xdr:colOff>
      <xdr:row>59</xdr:row>
      <xdr:rowOff>134470</xdr:rowOff>
    </xdr:to>
    <xdr:sp macro="" textlink="">
      <xdr:nvSpPr>
        <xdr:cNvPr id="14" name="Rectangle 13">
          <a:extLst>
            <a:ext uri="{FF2B5EF4-FFF2-40B4-BE49-F238E27FC236}">
              <a16:creationId xmlns:a16="http://schemas.microsoft.com/office/drawing/2014/main" id="{51EA40C6-F9E2-48D5-B40A-D88809976E0B}"/>
            </a:ext>
          </a:extLst>
        </xdr:cNvPr>
        <xdr:cNvSpPr/>
      </xdr:nvSpPr>
      <xdr:spPr>
        <a:xfrm>
          <a:off x="9363635" y="7895664"/>
          <a:ext cx="5260041" cy="3567953"/>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35</xdr:col>
      <xdr:colOff>179295</xdr:colOff>
      <xdr:row>42</xdr:row>
      <xdr:rowOff>41421</xdr:rowOff>
    </xdr:from>
    <xdr:to>
      <xdr:col>45</xdr:col>
      <xdr:colOff>57146</xdr:colOff>
      <xdr:row>47</xdr:row>
      <xdr:rowOff>168851</xdr:rowOff>
    </xdr:to>
    <xdr:pic>
      <xdr:nvPicPr>
        <xdr:cNvPr id="15" name="Picture 14">
          <a:extLst>
            <a:ext uri="{FF2B5EF4-FFF2-40B4-BE49-F238E27FC236}">
              <a16:creationId xmlns:a16="http://schemas.microsoft.com/office/drawing/2014/main" id="{E9ABEEEE-6F89-4069-BD14-B7E578270561}"/>
            </a:ext>
          </a:extLst>
        </xdr:cNvPr>
        <xdr:cNvPicPr>
          <a:picLocks noChangeAspect="1"/>
        </xdr:cNvPicPr>
      </xdr:nvPicPr>
      <xdr:blipFill>
        <a:blip xmlns:r="http://schemas.openxmlformats.org/officeDocument/2006/relationships" r:embed="rId7"/>
        <a:stretch>
          <a:fillRect/>
        </a:stretch>
      </xdr:blipFill>
      <xdr:spPr>
        <a:xfrm>
          <a:off x="23820345" y="7175646"/>
          <a:ext cx="5973851" cy="1079930"/>
        </a:xfrm>
        <a:prstGeom prst="rect">
          <a:avLst/>
        </a:prstGeom>
      </xdr:spPr>
    </xdr:pic>
    <xdr:clientData/>
  </xdr:twoCellAnchor>
  <xdr:twoCellAnchor>
    <xdr:from>
      <xdr:col>37</xdr:col>
      <xdr:colOff>201706</xdr:colOff>
      <xdr:row>45</xdr:row>
      <xdr:rowOff>67236</xdr:rowOff>
    </xdr:from>
    <xdr:to>
      <xdr:col>38</xdr:col>
      <xdr:colOff>369794</xdr:colOff>
      <xdr:row>46</xdr:row>
      <xdr:rowOff>89648</xdr:rowOff>
    </xdr:to>
    <xdr:sp macro="" textlink="">
      <xdr:nvSpPr>
        <xdr:cNvPr id="16" name="Rectangle 15">
          <a:extLst>
            <a:ext uri="{FF2B5EF4-FFF2-40B4-BE49-F238E27FC236}">
              <a16:creationId xmlns:a16="http://schemas.microsoft.com/office/drawing/2014/main" id="{4C0A4F7D-2AAF-4A3B-8CF8-C687047743CF}"/>
            </a:ext>
          </a:extLst>
        </xdr:cNvPr>
        <xdr:cNvSpPr/>
      </xdr:nvSpPr>
      <xdr:spPr>
        <a:xfrm>
          <a:off x="25061956" y="7772961"/>
          <a:ext cx="777688" cy="212912"/>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13</xdr:col>
      <xdr:colOff>459441</xdr:colOff>
      <xdr:row>19</xdr:row>
      <xdr:rowOff>112280</xdr:rowOff>
    </xdr:from>
    <xdr:to>
      <xdr:col>20</xdr:col>
      <xdr:colOff>130288</xdr:colOff>
      <xdr:row>27</xdr:row>
      <xdr:rowOff>148831</xdr:rowOff>
    </xdr:to>
    <xdr:pic>
      <xdr:nvPicPr>
        <xdr:cNvPr id="17" name="Picture 16">
          <a:extLst>
            <a:ext uri="{FF2B5EF4-FFF2-40B4-BE49-F238E27FC236}">
              <a16:creationId xmlns:a16="http://schemas.microsoft.com/office/drawing/2014/main" id="{3EA044A7-566C-8A06-5026-678A2DAAD236}"/>
            </a:ext>
          </a:extLst>
        </xdr:cNvPr>
        <xdr:cNvPicPr>
          <a:picLocks noChangeAspect="1"/>
        </xdr:cNvPicPr>
      </xdr:nvPicPr>
      <xdr:blipFill>
        <a:blip xmlns:r="http://schemas.openxmlformats.org/officeDocument/2006/relationships" r:embed="rId8"/>
        <a:stretch>
          <a:fillRect/>
        </a:stretch>
      </xdr:blipFill>
      <xdr:spPr>
        <a:xfrm>
          <a:off x="10130117" y="3821427"/>
          <a:ext cx="6295205" cy="1560551"/>
        </a:xfrm>
        <a:prstGeom prst="rect">
          <a:avLst/>
        </a:prstGeom>
      </xdr:spPr>
    </xdr:pic>
    <xdr:clientData/>
  </xdr:twoCellAnchor>
  <xdr:twoCellAnchor>
    <xdr:from>
      <xdr:col>4</xdr:col>
      <xdr:colOff>224118</xdr:colOff>
      <xdr:row>80</xdr:row>
      <xdr:rowOff>156883</xdr:rowOff>
    </xdr:from>
    <xdr:to>
      <xdr:col>6</xdr:col>
      <xdr:colOff>414618</xdr:colOff>
      <xdr:row>82</xdr:row>
      <xdr:rowOff>79002</xdr:rowOff>
    </xdr:to>
    <xdr:sp macro="[0]!Actualizargraficos" textlink="">
      <xdr:nvSpPr>
        <xdr:cNvPr id="5" name="Rectangle: Rounded Corners 4">
          <a:extLst>
            <a:ext uri="{FF2B5EF4-FFF2-40B4-BE49-F238E27FC236}">
              <a16:creationId xmlns:a16="http://schemas.microsoft.com/office/drawing/2014/main" id="{997EAC63-8652-41C0-8E17-6113DD436DDF}"/>
            </a:ext>
          </a:extLst>
        </xdr:cNvPr>
        <xdr:cNvSpPr/>
      </xdr:nvSpPr>
      <xdr:spPr>
        <a:xfrm>
          <a:off x="4202206" y="15643412"/>
          <a:ext cx="1501588" cy="31432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100" b="1">
              <a:solidFill>
                <a:schemeClr val="bg1"/>
              </a:solidFill>
            </a:rPr>
            <a:t>2. Actualizar</a:t>
          </a:r>
          <a:r>
            <a:rPr lang="es-PE" sz="1100" b="1" baseline="0">
              <a:solidFill>
                <a:schemeClr val="bg1"/>
              </a:solidFill>
            </a:rPr>
            <a:t> gráfico</a:t>
          </a:r>
          <a:endParaRPr lang="es-PE"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41156</xdr:colOff>
      <xdr:row>5</xdr:row>
      <xdr:rowOff>91047</xdr:rowOff>
    </xdr:from>
    <xdr:to>
      <xdr:col>35</xdr:col>
      <xdr:colOff>255322</xdr:colOff>
      <xdr:row>22</xdr:row>
      <xdr:rowOff>103131</xdr:rowOff>
    </xdr:to>
    <xdr:graphicFrame macro="">
      <xdr:nvGraphicFramePr>
        <xdr:cNvPr id="10" name="Chart 9">
          <a:extLst>
            <a:ext uri="{FF2B5EF4-FFF2-40B4-BE49-F238E27FC236}">
              <a16:creationId xmlns:a16="http://schemas.microsoft.com/office/drawing/2014/main" id="{556C69EF-E093-417E-8472-B972B051E8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32375</xdr:colOff>
      <xdr:row>5</xdr:row>
      <xdr:rowOff>111436</xdr:rowOff>
    </xdr:from>
    <xdr:to>
      <xdr:col>23</xdr:col>
      <xdr:colOff>246541</xdr:colOff>
      <xdr:row>22</xdr:row>
      <xdr:rowOff>123520</xdr:rowOff>
    </xdr:to>
    <xdr:graphicFrame macro="">
      <xdr:nvGraphicFramePr>
        <xdr:cNvPr id="12" name="Chart 11">
          <a:extLst>
            <a:ext uri="{FF2B5EF4-FFF2-40B4-BE49-F238E27FC236}">
              <a16:creationId xmlns:a16="http://schemas.microsoft.com/office/drawing/2014/main" id="{C6E2D539-7985-42D4-824C-005820C1E0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495754</xdr:colOff>
      <xdr:row>25</xdr:row>
      <xdr:rowOff>114298</xdr:rowOff>
    </xdr:from>
    <xdr:to>
      <xdr:col>12</xdr:col>
      <xdr:colOff>4012</xdr:colOff>
      <xdr:row>42</xdr:row>
      <xdr:rowOff>115798</xdr:rowOff>
    </xdr:to>
    <xdr:graphicFrame macro="">
      <xdr:nvGraphicFramePr>
        <xdr:cNvPr id="13" name="Chart 12">
          <a:extLst>
            <a:ext uri="{FF2B5EF4-FFF2-40B4-BE49-F238E27FC236}">
              <a16:creationId xmlns:a16="http://schemas.microsoft.com/office/drawing/2014/main" id="{AC9CD748-026F-4555-9E15-376F05FB8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299287</xdr:colOff>
      <xdr:row>25</xdr:row>
      <xdr:rowOff>69445</xdr:rowOff>
    </xdr:from>
    <xdr:to>
      <xdr:col>24</xdr:col>
      <xdr:colOff>3207</xdr:colOff>
      <xdr:row>42</xdr:row>
      <xdr:rowOff>70945</xdr:rowOff>
    </xdr:to>
    <xdr:graphicFrame macro="">
      <xdr:nvGraphicFramePr>
        <xdr:cNvPr id="16" name="Chart 15">
          <a:extLst>
            <a:ext uri="{FF2B5EF4-FFF2-40B4-BE49-F238E27FC236}">
              <a16:creationId xmlns:a16="http://schemas.microsoft.com/office/drawing/2014/main" id="{54867A02-B73B-4F7F-9608-829A5B4D6A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25</xdr:col>
      <xdr:colOff>49729</xdr:colOff>
      <xdr:row>49</xdr:row>
      <xdr:rowOff>3975</xdr:rowOff>
    </xdr:from>
    <xdr:to>
      <xdr:col>35</xdr:col>
      <xdr:colOff>233657</xdr:colOff>
      <xdr:row>65</xdr:row>
      <xdr:rowOff>159689</xdr:rowOff>
    </xdr:to>
    <xdr:graphicFrame macro="">
      <xdr:nvGraphicFramePr>
        <xdr:cNvPr id="2" name="Chart 1">
          <a:extLst>
            <a:ext uri="{FF2B5EF4-FFF2-40B4-BE49-F238E27FC236}">
              <a16:creationId xmlns:a16="http://schemas.microsoft.com/office/drawing/2014/main" id="{6B8DFC18-CB6C-4A75-9B4F-EB3241ED6A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167914</xdr:colOff>
      <xdr:row>48</xdr:row>
      <xdr:rowOff>156029</xdr:rowOff>
    </xdr:from>
    <xdr:to>
      <xdr:col>23</xdr:col>
      <xdr:colOff>351843</xdr:colOff>
      <xdr:row>65</xdr:row>
      <xdr:rowOff>118976</xdr:rowOff>
    </xdr:to>
    <xdr:graphicFrame macro="">
      <xdr:nvGraphicFramePr>
        <xdr:cNvPr id="4" name="Chart 3">
          <a:extLst>
            <a:ext uri="{FF2B5EF4-FFF2-40B4-BE49-F238E27FC236}">
              <a16:creationId xmlns:a16="http://schemas.microsoft.com/office/drawing/2014/main" id="{516C37E5-B865-4A59-B05A-6836F16FEE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482601</xdr:colOff>
      <xdr:row>5</xdr:row>
      <xdr:rowOff>112179</xdr:rowOff>
    </xdr:from>
    <xdr:to>
      <xdr:col>11</xdr:col>
      <xdr:colOff>438534</xdr:colOff>
      <xdr:row>22</xdr:row>
      <xdr:rowOff>56529</xdr:rowOff>
    </xdr:to>
    <xdr:graphicFrame macro="">
      <xdr:nvGraphicFramePr>
        <xdr:cNvPr id="6" name="Chart 5">
          <a:extLst>
            <a:ext uri="{FF2B5EF4-FFF2-40B4-BE49-F238E27FC236}">
              <a16:creationId xmlns:a16="http://schemas.microsoft.com/office/drawing/2014/main" id="{F1D90286-66E6-4E4A-8BBE-81F19D886B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478869</xdr:colOff>
      <xdr:row>48</xdr:row>
      <xdr:rowOff>176385</xdr:rowOff>
    </xdr:from>
    <xdr:to>
      <xdr:col>11</xdr:col>
      <xdr:colOff>470030</xdr:colOff>
      <xdr:row>65</xdr:row>
      <xdr:rowOff>139332</xdr:rowOff>
    </xdr:to>
    <xdr:graphicFrame macro="">
      <xdr:nvGraphicFramePr>
        <xdr:cNvPr id="7" name="Chart 6">
          <a:extLst>
            <a:ext uri="{FF2B5EF4-FFF2-40B4-BE49-F238E27FC236}">
              <a16:creationId xmlns:a16="http://schemas.microsoft.com/office/drawing/2014/main" id="{7601E8EB-A893-4A65-828C-2D4CCDDC47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464911</xdr:colOff>
      <xdr:row>68</xdr:row>
      <xdr:rowOff>79372</xdr:rowOff>
    </xdr:from>
    <xdr:to>
      <xdr:col>11</xdr:col>
      <xdr:colOff>456072</xdr:colOff>
      <xdr:row>85</xdr:row>
      <xdr:rowOff>42319</xdr:rowOff>
    </xdr:to>
    <xdr:graphicFrame macro="">
      <xdr:nvGraphicFramePr>
        <xdr:cNvPr id="8" name="Chart 7">
          <a:extLst>
            <a:ext uri="{FF2B5EF4-FFF2-40B4-BE49-F238E27FC236}">
              <a16:creationId xmlns:a16="http://schemas.microsoft.com/office/drawing/2014/main" id="{7DB78240-A8C1-4634-AC5A-47F1C803F5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158750</xdr:colOff>
      <xdr:row>90</xdr:row>
      <xdr:rowOff>153077</xdr:rowOff>
    </xdr:from>
    <xdr:to>
      <xdr:col>23</xdr:col>
      <xdr:colOff>342679</xdr:colOff>
      <xdr:row>108</xdr:row>
      <xdr:rowOff>13970</xdr:rowOff>
    </xdr:to>
    <xdr:graphicFrame macro="">
      <xdr:nvGraphicFramePr>
        <xdr:cNvPr id="9" name="Chart 8">
          <a:extLst>
            <a:ext uri="{FF2B5EF4-FFF2-40B4-BE49-F238E27FC236}">
              <a16:creationId xmlns:a16="http://schemas.microsoft.com/office/drawing/2014/main" id="{B19DB57A-A642-4ED7-94E0-B3CE9106B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476249</xdr:colOff>
      <xdr:row>90</xdr:row>
      <xdr:rowOff>170087</xdr:rowOff>
    </xdr:from>
    <xdr:to>
      <xdr:col>11</xdr:col>
      <xdr:colOff>467410</xdr:colOff>
      <xdr:row>108</xdr:row>
      <xdr:rowOff>30980</xdr:rowOff>
    </xdr:to>
    <xdr:graphicFrame macro="">
      <xdr:nvGraphicFramePr>
        <xdr:cNvPr id="14" name="Chart 13">
          <a:extLst>
            <a:ext uri="{FF2B5EF4-FFF2-40B4-BE49-F238E27FC236}">
              <a16:creationId xmlns:a16="http://schemas.microsoft.com/office/drawing/2014/main" id="{0E356BF2-A63F-4DF4-8C29-19FD26B75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25</xdr:col>
      <xdr:colOff>34020</xdr:colOff>
      <xdr:row>90</xdr:row>
      <xdr:rowOff>136067</xdr:rowOff>
    </xdr:from>
    <xdr:to>
      <xdr:col>35</xdr:col>
      <xdr:colOff>217948</xdr:colOff>
      <xdr:row>107</xdr:row>
      <xdr:rowOff>178389</xdr:rowOff>
    </xdr:to>
    <xdr:graphicFrame macro="">
      <xdr:nvGraphicFramePr>
        <xdr:cNvPr id="15" name="Chart 14">
          <a:extLst>
            <a:ext uri="{FF2B5EF4-FFF2-40B4-BE49-F238E27FC236}">
              <a16:creationId xmlns:a16="http://schemas.microsoft.com/office/drawing/2014/main" id="{D18E868A-8151-4916-9968-1F42719C49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36</xdr:col>
      <xdr:colOff>374464</xdr:colOff>
      <xdr:row>7</xdr:row>
      <xdr:rowOff>63499</xdr:rowOff>
    </xdr:from>
    <xdr:to>
      <xdr:col>39</xdr:col>
      <xdr:colOff>198905</xdr:colOff>
      <xdr:row>10</xdr:row>
      <xdr:rowOff>31749</xdr:rowOff>
    </xdr:to>
    <xdr:sp macro="[0]!ExportarPDF" textlink="">
      <xdr:nvSpPr>
        <xdr:cNvPr id="3" name="Rectangle: Rounded Corners 2">
          <a:extLst>
            <a:ext uri="{FF2B5EF4-FFF2-40B4-BE49-F238E27FC236}">
              <a16:creationId xmlns:a16="http://schemas.microsoft.com/office/drawing/2014/main" id="{43575167-880E-447E-A4FC-CF03F255B488}"/>
            </a:ext>
          </a:extLst>
        </xdr:cNvPr>
        <xdr:cNvSpPr/>
      </xdr:nvSpPr>
      <xdr:spPr>
        <a:xfrm>
          <a:off x="17822023" y="1486646"/>
          <a:ext cx="1561353" cy="539750"/>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1800" b="1">
              <a:solidFill>
                <a:schemeClr val="bg1"/>
              </a:solidFill>
              <a:latin typeface="Calibri" panose="020F0502020204030204" pitchFamily="34" charset="0"/>
              <a:cs typeface="Calibri" panose="020F0502020204030204" pitchFamily="34" charset="0"/>
            </a:rPr>
            <a:t>EXPORTAR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bcentral.cl/web/banco-central/areas/estadisticas/imacec" TargetMode="External"/><Relationship Id="rId3" Type="http://schemas.openxmlformats.org/officeDocument/2006/relationships/hyperlink" Target="https://cchc.cl/indicadores" TargetMode="External"/><Relationship Id="rId7" Type="http://schemas.openxmlformats.org/officeDocument/2006/relationships/hyperlink" Target="https://www.ine.gob.cl/estadisticas/economia/energia-y-medioambiente/produccion-de-electricidad-gas-y-agua" TargetMode="External"/><Relationship Id="rId2" Type="http://schemas.openxmlformats.org/officeDocument/2006/relationships/hyperlink" Target="https://www.ositran.gob.pe/anterior/publicaciones/boletin-estadistico/" TargetMode="External"/><Relationship Id="rId1" Type="http://schemas.openxmlformats.org/officeDocument/2006/relationships/hyperlink" Target="https://www.ositran.gob.pe/anterior/publicaciones/boletin-estadistico/" TargetMode="External"/><Relationship Id="rId6" Type="http://schemas.openxmlformats.org/officeDocument/2006/relationships/hyperlink" Target="https://www.ine.gob.cl/estadisticas/economia/industria-manufacturera/produccion-de-la-industria-manufacturera" TargetMode="External"/><Relationship Id="rId11" Type="http://schemas.openxmlformats.org/officeDocument/2006/relationships/comments" Target="../comments1.xml"/><Relationship Id="rId5" Type="http://schemas.openxmlformats.org/officeDocument/2006/relationships/hyperlink" Target="https://www.ine.gob.cl/estadisticas/economia/mineria" TargetMode="External"/><Relationship Id="rId10" Type="http://schemas.openxmlformats.org/officeDocument/2006/relationships/vmlDrawing" Target="../drawings/vmlDrawing1.vml"/><Relationship Id="rId4" Type="http://schemas.openxmlformats.org/officeDocument/2006/relationships/hyperlink" Target="https://www.ine.gob.cl/estadisticas/economia/industria-manufacturera/indice-de-produccion-industrial"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hyperlink" Target="https://estadisticas.bcrp.gob.pe/estadisticas/series/mensuales/resultados/PD39871AM/html" TargetMode="External"/><Relationship Id="rId13" Type="http://schemas.openxmlformats.org/officeDocument/2006/relationships/hyperlink" Target="https://estadisticas.bcrp.gob.pe/estadisticas/series/mensuales/resultados/PD39896AM/html" TargetMode="External"/><Relationship Id="rId18" Type="http://schemas.openxmlformats.org/officeDocument/2006/relationships/hyperlink" Target="https://estadisticas.bcrp.gob.pe/estadisticas/series/mensuales/resultados/PD39903AM/html" TargetMode="External"/><Relationship Id="rId26" Type="http://schemas.openxmlformats.org/officeDocument/2006/relationships/hyperlink" Target="https://estadisticas.bcrp.gob.pe/estadisticas/series/mensuales/resultados/PD39923AM/html" TargetMode="External"/><Relationship Id="rId3" Type="http://schemas.openxmlformats.org/officeDocument/2006/relationships/hyperlink" Target="https://estadisticas.bcrp.gob.pe/estadisticas/series/mensuales/resultados/PD39877AM/html" TargetMode="External"/><Relationship Id="rId21" Type="http://schemas.openxmlformats.org/officeDocument/2006/relationships/hyperlink" Target="https://estadisticas.bcrp.gob.pe/estadisticas/series/mensuales/resultados/PD39915AM/html" TargetMode="External"/><Relationship Id="rId7" Type="http://schemas.openxmlformats.org/officeDocument/2006/relationships/hyperlink" Target="https://estadisticas.bcrp.gob.pe/estadisticas/series/mensuales/resultados/PD39873AM/html" TargetMode="External"/><Relationship Id="rId12" Type="http://schemas.openxmlformats.org/officeDocument/2006/relationships/hyperlink" Target="https://estadisticas.bcrp.gob.pe/estadisticas/series/mensuales/resultados/PD39894AM/html" TargetMode="External"/><Relationship Id="rId17" Type="http://schemas.openxmlformats.org/officeDocument/2006/relationships/hyperlink" Target="https://estadisticas.bcrp.gob.pe/estadisticas/series/mensuales/resultados/PD39902AM/html" TargetMode="External"/><Relationship Id="rId25" Type="http://schemas.openxmlformats.org/officeDocument/2006/relationships/hyperlink" Target="https://estadisticas.bcrp.gob.pe/estadisticas/series/mensuales/resultados/PD39920AM/html" TargetMode="External"/><Relationship Id="rId2" Type="http://schemas.openxmlformats.org/officeDocument/2006/relationships/hyperlink" Target="https://estadisticas.bcrp.gob.pe/estadisticas/series/mensuales/resultados/PD39876AM/html" TargetMode="External"/><Relationship Id="rId16" Type="http://schemas.openxmlformats.org/officeDocument/2006/relationships/hyperlink" Target="https://estadisticas.bcrp.gob.pe/estadisticas/series/mensuales/resultados/PD39899AM/html" TargetMode="External"/><Relationship Id="rId20" Type="http://schemas.openxmlformats.org/officeDocument/2006/relationships/hyperlink" Target="https://estadisticas.bcrp.gob.pe/estadisticas/series/mensuales/resultados/PD39913AM/html" TargetMode="External"/><Relationship Id="rId1" Type="http://schemas.openxmlformats.org/officeDocument/2006/relationships/hyperlink" Target="https://estadisticas.bcrp.gob.pe/estadisticas/series/mensuales/resultados/PD39875AM/html" TargetMode="External"/><Relationship Id="rId6" Type="http://schemas.openxmlformats.org/officeDocument/2006/relationships/hyperlink" Target="https://estadisticas.bcrp.gob.pe/estadisticas/series/mensuales/resultados/PD39882AM/html" TargetMode="External"/><Relationship Id="rId11" Type="http://schemas.openxmlformats.org/officeDocument/2006/relationships/hyperlink" Target="https://estadisticas.bcrp.gob.pe/estadisticas/series/mensuales/resultados/PD39892AM/html" TargetMode="External"/><Relationship Id="rId24" Type="http://schemas.openxmlformats.org/officeDocument/2006/relationships/hyperlink" Target="https://estadisticas.bcrp.gob.pe/estadisticas/series/mensuales/resultados/PD39919AM/html" TargetMode="External"/><Relationship Id="rId5" Type="http://schemas.openxmlformats.org/officeDocument/2006/relationships/hyperlink" Target="https://estadisticas.bcrp.gob.pe/estadisticas/series/mensuales/resultados/PD39881AM/html" TargetMode="External"/><Relationship Id="rId15" Type="http://schemas.openxmlformats.org/officeDocument/2006/relationships/hyperlink" Target="https://estadisticas.bcrp.gob.pe/estadisticas/series/mensuales/resultados/PD39898AM/html" TargetMode="External"/><Relationship Id="rId23" Type="http://schemas.openxmlformats.org/officeDocument/2006/relationships/hyperlink" Target="https://estadisticas.bcrp.gob.pe/estadisticas/series/mensuales/resultados/PD39918AM/html" TargetMode="External"/><Relationship Id="rId10" Type="http://schemas.openxmlformats.org/officeDocument/2006/relationships/hyperlink" Target="https://estadisticas.bcrp.gob.pe/estadisticas/series/mensuales/resultados/PD39891AM/html" TargetMode="External"/><Relationship Id="rId19" Type="http://schemas.openxmlformats.org/officeDocument/2006/relationships/hyperlink" Target="https://estadisticas.bcrp.gob.pe/estadisticas/series/mensuales/resultados/PD39912AM/html" TargetMode="External"/><Relationship Id="rId4" Type="http://schemas.openxmlformats.org/officeDocument/2006/relationships/hyperlink" Target="https://estadisticas.bcrp.gob.pe/estadisticas/series/mensuales/resultados/PD39878AM/html" TargetMode="External"/><Relationship Id="rId9" Type="http://schemas.openxmlformats.org/officeDocument/2006/relationships/hyperlink" Target="https://estadisticas.bcrp.gob.pe/estadisticas/series/mensuales/resultados/PD39870AM/html" TargetMode="External"/><Relationship Id="rId14" Type="http://schemas.openxmlformats.org/officeDocument/2006/relationships/hyperlink" Target="https://estadisticas.bcrp.gob.pe/estadisticas/series/mensuales/resultados/PD39897AM/html" TargetMode="External"/><Relationship Id="rId22" Type="http://schemas.openxmlformats.org/officeDocument/2006/relationships/hyperlink" Target="https://estadisticas.bcrp.gob.pe/estadisticas/series/mensuales/resultados/PD39917AM/html" TargetMode="External"/><Relationship Id="rId27" Type="http://schemas.openxmlformats.org/officeDocument/2006/relationships/hyperlink" Target="https://estadisticas.bcrp.gob.pe/estadisticas/series/mensuales/resultados/PD39924AM/html"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s://webapp.inei.gob.pe:8443/sirtod-series/" TargetMode="External"/><Relationship Id="rId1" Type="http://schemas.openxmlformats.org/officeDocument/2006/relationships/hyperlink" Target="https://www.inei.gob.pe/media/MenuRecursivo/indices_tematicos/05_indice-precios_de_materiales_de_construccion-lm_dic24.xlsx" TargetMode="Externa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hyperlink" Target="https://webapp.inei.gob.pe:8443/sirtod-series/"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ww.ositran.gob.pe/anterior/publicaciones/boletin-estadistico/"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s://www.minem.gob.pe/_sector.php?idSector=1"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si3.bcentral.cl/Siete/ES/Siete/Cuadro/CAP_CCNN/MN_CCNN76/CCNN2018_P0_V2/637801082315858005?cbFechaInicio=2007&amp;cbFechaTermino=2024&amp;cbFrecuencia=QUARTERLY&amp;cbCalculo=NONE&amp;cbFechaBase=" TargetMode="External"/><Relationship Id="rId1" Type="http://schemas.openxmlformats.org/officeDocument/2006/relationships/hyperlink" Target="https://cchc.cl/indicadores" TargetMode="External"/><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hyperlink" Target="https://www.dane.gov.co/index.php/en/statistics-by-topic-1/construction/estadisticas-de-cemento-gris"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81C94-DED5-46D8-B572-A8D88641BA21}">
  <sheetPr codeName="Sheet21"/>
  <dimension ref="A2:AK121"/>
  <sheetViews>
    <sheetView showGridLines="0" topLeftCell="A67" zoomScale="150" zoomScaleNormal="150" workbookViewId="0">
      <selection activeCell="D83" sqref="D83"/>
    </sheetView>
  </sheetViews>
  <sheetFormatPr defaultRowHeight="15"/>
  <cols>
    <col min="2" max="2" width="7.7109375" customWidth="1"/>
    <col min="3" max="3" width="31.7109375" customWidth="1"/>
    <col min="4" max="4" width="11.140625" customWidth="1"/>
    <col min="6" max="6" width="10.5703125" customWidth="1"/>
    <col min="10" max="10" width="11.28515625" customWidth="1"/>
    <col min="16" max="16" width="45" customWidth="1"/>
    <col min="35" max="35" width="57.7109375" customWidth="1"/>
  </cols>
  <sheetData>
    <row r="2" spans="1:17" s="29" customFormat="1" ht="21.75" thickBot="1">
      <c r="A2" s="28" t="s">
        <v>980</v>
      </c>
    </row>
    <row r="4" spans="1:17">
      <c r="B4" s="1" t="s">
        <v>800</v>
      </c>
    </row>
    <row r="5" spans="1:17">
      <c r="B5" s="1"/>
    </row>
    <row r="6" spans="1:17">
      <c r="D6" s="425" t="s">
        <v>11</v>
      </c>
      <c r="E6" s="425"/>
      <c r="F6" s="425"/>
      <c r="G6" s="425"/>
      <c r="H6" s="425"/>
      <c r="I6" s="425"/>
      <c r="J6" s="425" t="s">
        <v>12</v>
      </c>
      <c r="K6" s="425" t="s">
        <v>13</v>
      </c>
      <c r="L6" s="425"/>
      <c r="M6" s="425"/>
      <c r="N6" s="425"/>
      <c r="O6" s="425"/>
      <c r="P6" s="30" t="s">
        <v>14</v>
      </c>
    </row>
    <row r="7" spans="1:17">
      <c r="C7" s="31" t="s">
        <v>773</v>
      </c>
      <c r="D7" s="422" t="s">
        <v>505</v>
      </c>
      <c r="E7" s="423"/>
      <c r="F7" s="423"/>
      <c r="G7" s="423"/>
      <c r="H7" s="423"/>
      <c r="I7" s="424"/>
      <c r="J7" s="429" t="s">
        <v>772</v>
      </c>
      <c r="K7" s="430"/>
      <c r="L7" s="430"/>
      <c r="M7" s="430"/>
      <c r="N7" s="430"/>
      <c r="O7" s="431"/>
      <c r="P7" s="32" t="s">
        <v>774</v>
      </c>
      <c r="Q7" s="33" t="s">
        <v>1232</v>
      </c>
    </row>
    <row r="8" spans="1:17">
      <c r="C8" s="31" t="s">
        <v>776</v>
      </c>
      <c r="D8" s="422" t="s">
        <v>505</v>
      </c>
      <c r="E8" s="423"/>
      <c r="F8" s="423"/>
      <c r="G8" s="423"/>
      <c r="H8" s="423"/>
      <c r="I8" s="424"/>
      <c r="J8" s="426" t="s">
        <v>772</v>
      </c>
      <c r="K8" s="427"/>
      <c r="L8" s="427"/>
      <c r="M8" s="427"/>
      <c r="N8" s="427"/>
      <c r="O8" s="428"/>
      <c r="P8" s="32" t="s">
        <v>775</v>
      </c>
      <c r="Q8" s="33" t="s">
        <v>1232</v>
      </c>
    </row>
    <row r="9" spans="1:17">
      <c r="C9" s="43" t="s">
        <v>781</v>
      </c>
      <c r="D9" s="416" t="s">
        <v>452</v>
      </c>
      <c r="E9" s="417"/>
      <c r="F9" s="417"/>
      <c r="G9" s="417"/>
      <c r="H9" s="417"/>
      <c r="I9" s="418"/>
      <c r="J9" s="419" t="s">
        <v>780</v>
      </c>
      <c r="K9" s="420"/>
      <c r="L9" s="420"/>
      <c r="M9" s="420"/>
      <c r="N9" s="420"/>
      <c r="O9" s="421"/>
      <c r="P9" s="44" t="s">
        <v>778</v>
      </c>
      <c r="Q9" s="33" t="s">
        <v>1222</v>
      </c>
    </row>
    <row r="10" spans="1:17">
      <c r="C10" s="43" t="s">
        <v>786</v>
      </c>
      <c r="D10" s="416" t="s">
        <v>741</v>
      </c>
      <c r="E10" s="417"/>
      <c r="F10" s="417"/>
      <c r="G10" s="417"/>
      <c r="H10" s="417"/>
      <c r="I10" s="418"/>
      <c r="J10" s="429" t="s">
        <v>782</v>
      </c>
      <c r="K10" s="430"/>
      <c r="L10" s="430"/>
      <c r="M10" s="430"/>
      <c r="N10" s="430"/>
      <c r="O10" s="431"/>
      <c r="P10" s="44" t="s">
        <v>784</v>
      </c>
      <c r="Q10" s="33" t="s">
        <v>1222</v>
      </c>
    </row>
    <row r="11" spans="1:17">
      <c r="C11" s="43" t="s">
        <v>787</v>
      </c>
      <c r="D11" s="416" t="s">
        <v>745</v>
      </c>
      <c r="E11" s="417"/>
      <c r="F11" s="417"/>
      <c r="G11" s="417"/>
      <c r="H11" s="417"/>
      <c r="I11" s="418"/>
      <c r="J11" s="419" t="s">
        <v>782</v>
      </c>
      <c r="K11" s="420"/>
      <c r="L11" s="420"/>
      <c r="M11" s="420"/>
      <c r="N11" s="420"/>
      <c r="O11" s="421"/>
      <c r="P11" s="44" t="s">
        <v>785</v>
      </c>
      <c r="Q11" s="33" t="s">
        <v>1222</v>
      </c>
    </row>
    <row r="12" spans="1:17">
      <c r="C12" s="432" t="s">
        <v>788</v>
      </c>
      <c r="D12" s="416" t="s">
        <v>746</v>
      </c>
      <c r="E12" s="417"/>
      <c r="F12" s="417"/>
      <c r="G12" s="417"/>
      <c r="H12" s="417"/>
      <c r="I12" s="418"/>
      <c r="J12" s="419" t="s">
        <v>789</v>
      </c>
      <c r="K12" s="420"/>
      <c r="L12" s="420"/>
      <c r="M12" s="420"/>
      <c r="N12" s="420"/>
      <c r="O12" s="421"/>
      <c r="P12" s="44" t="s">
        <v>742</v>
      </c>
      <c r="Q12" s="33" t="s">
        <v>1222</v>
      </c>
    </row>
    <row r="13" spans="1:17">
      <c r="C13" s="433"/>
      <c r="D13" s="416" t="s">
        <v>747</v>
      </c>
      <c r="E13" s="417"/>
      <c r="F13" s="417"/>
      <c r="G13" s="417"/>
      <c r="H13" s="417"/>
      <c r="I13" s="418"/>
      <c r="J13" s="419" t="s">
        <v>789</v>
      </c>
      <c r="K13" s="420"/>
      <c r="L13" s="420"/>
      <c r="M13" s="420"/>
      <c r="N13" s="420"/>
      <c r="O13" s="421"/>
      <c r="P13" s="44" t="s">
        <v>743</v>
      </c>
      <c r="Q13" s="33" t="s">
        <v>1222</v>
      </c>
    </row>
    <row r="14" spans="1:17">
      <c r="C14" s="433"/>
      <c r="D14" s="416" t="s">
        <v>748</v>
      </c>
      <c r="E14" s="417"/>
      <c r="F14" s="417"/>
      <c r="G14" s="417"/>
      <c r="H14" s="417"/>
      <c r="I14" s="418"/>
      <c r="J14" s="419" t="s">
        <v>789</v>
      </c>
      <c r="K14" s="420"/>
      <c r="L14" s="420"/>
      <c r="M14" s="420"/>
      <c r="N14" s="420"/>
      <c r="O14" s="421"/>
      <c r="P14" s="44" t="s">
        <v>744</v>
      </c>
      <c r="Q14" s="33" t="s">
        <v>1222</v>
      </c>
    </row>
    <row r="15" spans="1:17">
      <c r="C15" s="434"/>
      <c r="D15" s="416" t="s">
        <v>749</v>
      </c>
      <c r="E15" s="417"/>
      <c r="F15" s="417"/>
      <c r="G15" s="417"/>
      <c r="H15" s="417"/>
      <c r="I15" s="418"/>
      <c r="J15" s="419" t="s">
        <v>789</v>
      </c>
      <c r="K15" s="420"/>
      <c r="L15" s="420"/>
      <c r="M15" s="420"/>
      <c r="N15" s="420"/>
      <c r="O15" s="421"/>
      <c r="P15" s="44" t="s">
        <v>790</v>
      </c>
      <c r="Q15" s="33"/>
    </row>
    <row r="18" spans="2:17">
      <c r="B18" s="1" t="s">
        <v>953</v>
      </c>
    </row>
    <row r="19" spans="2:17">
      <c r="B19" s="1"/>
      <c r="C19" t="s">
        <v>954</v>
      </c>
      <c r="N19" t="s">
        <v>955</v>
      </c>
      <c r="Q19" s="33" t="s">
        <v>909</v>
      </c>
    </row>
    <row r="20" spans="2:17">
      <c r="B20" s="1"/>
    </row>
    <row r="21" spans="2:17">
      <c r="B21" s="1"/>
    </row>
    <row r="22" spans="2:17">
      <c r="B22" s="1"/>
    </row>
    <row r="23" spans="2:17">
      <c r="B23" s="1"/>
    </row>
    <row r="24" spans="2:17">
      <c r="B24" s="1"/>
    </row>
    <row r="25" spans="2:17">
      <c r="B25" s="1"/>
    </row>
    <row r="26" spans="2:17">
      <c r="B26" s="1"/>
    </row>
    <row r="27" spans="2:17">
      <c r="B27" s="1"/>
    </row>
    <row r="28" spans="2:17">
      <c r="B28" s="1"/>
    </row>
    <row r="29" spans="2:17">
      <c r="B29" s="1"/>
    </row>
    <row r="30" spans="2:17">
      <c r="B30" s="1" t="s">
        <v>979</v>
      </c>
    </row>
    <row r="31" spans="2:17">
      <c r="B31" s="1"/>
    </row>
    <row r="32" spans="2:17">
      <c r="B32" s="1" t="s">
        <v>956</v>
      </c>
      <c r="C32" s="33"/>
    </row>
    <row r="33" spans="3:37">
      <c r="C33" s="114" t="s">
        <v>957</v>
      </c>
      <c r="M33" t="s">
        <v>958</v>
      </c>
    </row>
    <row r="34" spans="3:37">
      <c r="C34" s="114" t="s">
        <v>965</v>
      </c>
    </row>
    <row r="35" spans="3:37">
      <c r="C35" t="s">
        <v>966</v>
      </c>
    </row>
    <row r="36" spans="3:37">
      <c r="U36" s="222" t="s">
        <v>959</v>
      </c>
      <c r="V36" s="222"/>
      <c r="W36" s="222"/>
    </row>
    <row r="37" spans="3:37">
      <c r="U37" t="s">
        <v>967</v>
      </c>
    </row>
    <row r="38" spans="3:37">
      <c r="U38" t="s">
        <v>968</v>
      </c>
    </row>
    <row r="39" spans="3:37">
      <c r="U39" t="s">
        <v>972</v>
      </c>
      <c r="AJ39" s="33" t="s">
        <v>960</v>
      </c>
    </row>
    <row r="40" spans="3:37">
      <c r="U40" t="s">
        <v>969</v>
      </c>
      <c r="AJ40" s="1" t="s">
        <v>961</v>
      </c>
      <c r="AK40" t="s">
        <v>962</v>
      </c>
    </row>
    <row r="41" spans="3:37">
      <c r="AJ41" s="1" t="s">
        <v>963</v>
      </c>
      <c r="AK41" t="s">
        <v>964</v>
      </c>
    </row>
    <row r="60" spans="2:2">
      <c r="B60" s="1" t="s">
        <v>970</v>
      </c>
    </row>
    <row r="61" spans="2:2">
      <c r="B61" s="1"/>
    </row>
    <row r="62" spans="2:2">
      <c r="B62" s="1"/>
    </row>
    <row r="63" spans="2:2">
      <c r="B63" s="1"/>
    </row>
    <row r="64" spans="2:2">
      <c r="B64" s="1"/>
    </row>
    <row r="65" spans="2:7" ht="15.75">
      <c r="C65" s="34" t="s">
        <v>15</v>
      </c>
      <c r="D65" s="35" t="s">
        <v>850</v>
      </c>
      <c r="E65" s="35" t="s">
        <v>16</v>
      </c>
    </row>
    <row r="66" spans="2:7" ht="15.75">
      <c r="C66" s="36" t="s">
        <v>848</v>
      </c>
      <c r="D66" s="37" t="s">
        <v>853</v>
      </c>
      <c r="E66" s="37" t="s">
        <v>17</v>
      </c>
    </row>
    <row r="67" spans="2:7" ht="15.75">
      <c r="C67" s="36" t="s">
        <v>849</v>
      </c>
      <c r="D67" s="37" t="s">
        <v>852</v>
      </c>
      <c r="E67" s="37" t="s">
        <v>17</v>
      </c>
    </row>
    <row r="68" spans="2:7" ht="15.75">
      <c r="C68" s="36" t="s">
        <v>851</v>
      </c>
      <c r="D68" s="37" t="s">
        <v>852</v>
      </c>
      <c r="E68" s="37" t="s">
        <v>17</v>
      </c>
    </row>
    <row r="69" spans="2:7" ht="15.75">
      <c r="C69" s="36" t="s">
        <v>859</v>
      </c>
      <c r="D69" s="37" t="s">
        <v>506</v>
      </c>
      <c r="E69" s="37" t="s">
        <v>17</v>
      </c>
    </row>
    <row r="70" spans="2:7" ht="15.75">
      <c r="C70" s="36" t="s">
        <v>854</v>
      </c>
      <c r="D70" s="37" t="s">
        <v>856</v>
      </c>
      <c r="E70" s="37" t="s">
        <v>858</v>
      </c>
    </row>
    <row r="71" spans="2:7" ht="15.75">
      <c r="C71" s="36" t="s">
        <v>855</v>
      </c>
      <c r="D71" s="37" t="s">
        <v>857</v>
      </c>
      <c r="E71" s="37" t="s">
        <v>860</v>
      </c>
    </row>
    <row r="72" spans="2:7" ht="15.75">
      <c r="C72" s="36" t="s">
        <v>861</v>
      </c>
      <c r="D72" s="37" t="s">
        <v>862</v>
      </c>
      <c r="E72" s="37" t="s">
        <v>17</v>
      </c>
    </row>
    <row r="73" spans="2:7" ht="15.75">
      <c r="C73" s="304" t="s">
        <v>906</v>
      </c>
      <c r="D73" s="38" t="s">
        <v>907</v>
      </c>
      <c r="E73" s="37" t="s">
        <v>860</v>
      </c>
    </row>
    <row r="74" spans="2:7" ht="15.75">
      <c r="C74" s="39"/>
      <c r="D74" s="38"/>
      <c r="E74" s="38"/>
      <c r="F74" s="38"/>
      <c r="G74" s="38"/>
    </row>
    <row r="75" spans="2:7">
      <c r="B75" s="1" t="s">
        <v>974</v>
      </c>
    </row>
    <row r="76" spans="2:7">
      <c r="B76" s="1"/>
    </row>
    <row r="77" spans="2:7" ht="15.75">
      <c r="B77" s="13"/>
      <c r="C77" s="39" t="s">
        <v>904</v>
      </c>
      <c r="D77" s="38"/>
      <c r="E77" s="38"/>
      <c r="F77" s="38"/>
    </row>
    <row r="78" spans="2:7" ht="15.75">
      <c r="C78" s="39" t="s">
        <v>905</v>
      </c>
    </row>
    <row r="79" spans="2:7" ht="15.75">
      <c r="B79" s="1"/>
      <c r="C79" s="39"/>
    </row>
    <row r="80" spans="2:7" ht="15.75">
      <c r="B80" s="1" t="s">
        <v>975</v>
      </c>
      <c r="C80" s="39"/>
    </row>
    <row r="81" spans="1:10">
      <c r="A81" s="1"/>
      <c r="C81" s="45"/>
    </row>
    <row r="82" spans="1:10" ht="15.75">
      <c r="C82" s="304" t="s">
        <v>976</v>
      </c>
      <c r="D82" s="38">
        <v>45992</v>
      </c>
    </row>
    <row r="84" spans="1:10">
      <c r="J84" s="40"/>
    </row>
    <row r="95" spans="1:10">
      <c r="B95" s="1"/>
    </row>
    <row r="96" spans="1:10">
      <c r="B96" s="1"/>
    </row>
    <row r="121" spans="3:6">
      <c r="C121" s="5"/>
      <c r="D121" s="5"/>
      <c r="E121" s="41"/>
      <c r="F121" s="41"/>
    </row>
  </sheetData>
  <mergeCells count="21">
    <mergeCell ref="C12:C15"/>
    <mergeCell ref="D14:I14"/>
    <mergeCell ref="D15:I15"/>
    <mergeCell ref="J12:O12"/>
    <mergeCell ref="J13:O13"/>
    <mergeCell ref="J14:O14"/>
    <mergeCell ref="J15:O15"/>
    <mergeCell ref="J11:O11"/>
    <mergeCell ref="D11:I11"/>
    <mergeCell ref="D12:I12"/>
    <mergeCell ref="D13:I13"/>
    <mergeCell ref="D10:I10"/>
    <mergeCell ref="J10:O10"/>
    <mergeCell ref="D9:I9"/>
    <mergeCell ref="J9:O9"/>
    <mergeCell ref="D7:I7"/>
    <mergeCell ref="D6:I6"/>
    <mergeCell ref="J6:O6"/>
    <mergeCell ref="D8:I8"/>
    <mergeCell ref="J8:O8"/>
    <mergeCell ref="J7:O7"/>
  </mergeCells>
  <hyperlinks>
    <hyperlink ref="D7" r:id="rId1" xr:uid="{90EEF1F0-221B-4928-A92F-CD0504EBF292}"/>
    <hyperlink ref="D8" r:id="rId2" xr:uid="{E575AF30-5499-4D68-B7D2-9ACC68D08C0E}"/>
    <hyperlink ref="D9" r:id="rId3" xr:uid="{B9A42E5F-16FB-4753-BD7D-B6DE1BE1D496}"/>
    <hyperlink ref="D12" r:id="rId4" xr:uid="{07C75583-4D20-4983-939E-30312A93E9CD}"/>
    <hyperlink ref="D13" r:id="rId5" xr:uid="{B6EDCB20-CC38-4458-B1E5-8E632C70D758}"/>
    <hyperlink ref="D14" r:id="rId6" xr:uid="{CDB66623-A46E-460F-AA4C-0D60531C52FC}"/>
    <hyperlink ref="D15" r:id="rId7" xr:uid="{3D35FBB9-CA56-48EE-9A83-DC83EA335155}"/>
    <hyperlink ref="D11" r:id="rId8" xr:uid="{407BA71F-C82C-43E5-BB85-6A40747EC68C}"/>
  </hyperlinks>
  <pageMargins left="0.7" right="0.7" top="0.75" bottom="0.75" header="0.3" footer="0.3"/>
  <drawing r:id="rId9"/>
  <legacy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361F4-895E-48B7-846E-10D5C8C9CDB4}">
  <sheetPr codeName="Sheet5">
    <tabColor theme="4"/>
    <pageSetUpPr fitToPage="1"/>
  </sheetPr>
  <dimension ref="A1:AM106"/>
  <sheetViews>
    <sheetView showGridLines="0" view="pageBreakPreview" zoomScale="85" zoomScaleNormal="85" zoomScaleSheetLayoutView="85" workbookViewId="0">
      <selection activeCell="O73" sqref="O73"/>
    </sheetView>
  </sheetViews>
  <sheetFormatPr defaultRowHeight="15"/>
  <cols>
    <col min="1" max="9" width="7.42578125" customWidth="1"/>
    <col min="10" max="10" width="2.85546875" customWidth="1"/>
    <col min="11" max="37" width="7.42578125" customWidth="1"/>
    <col min="38" max="38" width="9.5703125" bestFit="1" customWidth="1"/>
  </cols>
  <sheetData>
    <row r="1" spans="1:39" ht="15" customHeight="1"/>
    <row r="2" spans="1:39" ht="21.75" customHeight="1">
      <c r="A2" s="435" t="s">
        <v>768</v>
      </c>
      <c r="B2" s="435"/>
      <c r="C2" s="435"/>
      <c r="D2" s="435"/>
      <c r="E2" s="435"/>
      <c r="F2" s="435"/>
      <c r="G2" s="435"/>
      <c r="H2" s="435"/>
      <c r="I2" s="435"/>
      <c r="J2" s="435"/>
      <c r="K2" s="435"/>
      <c r="L2" s="435"/>
      <c r="M2" s="435"/>
      <c r="N2" s="435"/>
      <c r="O2" s="435"/>
      <c r="P2" s="435"/>
      <c r="Q2" s="435"/>
      <c r="R2" s="435"/>
      <c r="S2" s="435"/>
      <c r="T2" s="435"/>
      <c r="U2" s="435"/>
      <c r="V2" s="435"/>
      <c r="W2" s="435"/>
      <c r="X2" s="435"/>
      <c r="Y2" s="435"/>
      <c r="Z2" s="435"/>
      <c r="AA2" s="435"/>
      <c r="AB2" s="435"/>
      <c r="AC2" s="435"/>
      <c r="AD2" s="435"/>
      <c r="AE2" s="435"/>
      <c r="AF2" s="435"/>
      <c r="AG2" s="435"/>
      <c r="AH2" s="435"/>
      <c r="AI2" s="435"/>
      <c r="AJ2" s="435"/>
    </row>
    <row r="3" spans="1:39" ht="15" customHeight="1" thickBot="1">
      <c r="A3" s="436"/>
      <c r="B3" s="436"/>
      <c r="C3" s="436"/>
      <c r="D3" s="436"/>
      <c r="E3" s="436"/>
      <c r="F3" s="436"/>
      <c r="G3" s="436"/>
      <c r="H3" s="436"/>
      <c r="I3" s="436"/>
      <c r="J3" s="436"/>
      <c r="K3" s="436"/>
      <c r="L3" s="436"/>
      <c r="M3" s="436"/>
      <c r="N3" s="436"/>
      <c r="O3" s="436"/>
      <c r="P3" s="436"/>
      <c r="Q3" s="436"/>
      <c r="R3" s="436"/>
      <c r="S3" s="436"/>
      <c r="T3" s="436"/>
      <c r="U3" s="436"/>
      <c r="V3" s="436"/>
      <c r="W3" s="436"/>
      <c r="X3" s="436"/>
      <c r="Y3" s="436"/>
      <c r="Z3" s="436"/>
      <c r="AA3" s="436"/>
      <c r="AB3" s="436"/>
      <c r="AC3" s="436"/>
      <c r="AD3" s="436"/>
      <c r="AE3" s="436"/>
      <c r="AF3" s="436"/>
      <c r="AG3" s="436"/>
      <c r="AH3" s="436"/>
      <c r="AI3" s="436"/>
      <c r="AJ3" s="436"/>
    </row>
    <row r="4" spans="1:39" ht="15" customHeight="1">
      <c r="B4" s="437"/>
      <c r="C4" s="437"/>
      <c r="D4" s="20"/>
      <c r="E4" s="20"/>
      <c r="F4" s="20"/>
      <c r="G4" s="20"/>
      <c r="H4" s="20"/>
      <c r="I4" s="20"/>
      <c r="J4" s="21"/>
      <c r="K4" s="20"/>
      <c r="L4" s="20"/>
    </row>
    <row r="5" spans="1:39" ht="15" customHeight="1">
      <c r="E5" s="15" t="s">
        <v>889</v>
      </c>
      <c r="N5" s="1"/>
      <c r="O5" s="15"/>
      <c r="Q5" s="15" t="s">
        <v>766</v>
      </c>
      <c r="T5" s="15"/>
      <c r="AB5" s="15" t="s">
        <v>765</v>
      </c>
    </row>
    <row r="6" spans="1:39" ht="15" customHeight="1">
      <c r="B6" s="438"/>
      <c r="C6" s="438"/>
      <c r="D6" s="22"/>
      <c r="E6" s="22"/>
      <c r="F6" s="22"/>
      <c r="G6" s="22"/>
      <c r="H6" s="22"/>
      <c r="I6" s="22"/>
      <c r="J6" s="23"/>
      <c r="K6" s="24"/>
      <c r="L6" s="24"/>
    </row>
    <row r="7" spans="1:39" ht="15" customHeight="1">
      <c r="B7" s="438"/>
      <c r="C7" s="438"/>
      <c r="D7" s="22"/>
      <c r="E7" s="22"/>
      <c r="F7" s="22"/>
      <c r="G7" s="22"/>
      <c r="H7" s="22"/>
      <c r="I7" s="22"/>
      <c r="J7" s="23"/>
      <c r="K7" s="24"/>
      <c r="L7" s="24"/>
      <c r="AL7" s="17"/>
      <c r="AM7" s="18"/>
    </row>
    <row r="8" spans="1:39" ht="15" customHeight="1">
      <c r="B8" s="438"/>
      <c r="C8" s="438"/>
      <c r="D8" s="22"/>
      <c r="E8" s="22"/>
      <c r="F8" s="22"/>
      <c r="G8" s="22"/>
      <c r="H8" s="22"/>
      <c r="I8" s="22"/>
      <c r="J8" s="23"/>
      <c r="K8" s="24"/>
      <c r="L8" s="24"/>
      <c r="AL8" s="17"/>
      <c r="AM8" s="18"/>
    </row>
    <row r="9" spans="1:39" ht="15" customHeight="1">
      <c r="B9" s="25"/>
      <c r="D9" s="21"/>
      <c r="E9" s="21"/>
      <c r="F9" s="21"/>
      <c r="G9" s="21"/>
      <c r="H9" s="21"/>
      <c r="I9" s="21"/>
      <c r="J9" s="21"/>
      <c r="K9" s="21"/>
      <c r="L9" s="21"/>
      <c r="AL9" s="18"/>
      <c r="AM9" s="18"/>
    </row>
    <row r="10" spans="1:39" ht="15" customHeight="1">
      <c r="B10" s="437"/>
      <c r="C10" s="437"/>
      <c r="D10" s="20"/>
      <c r="E10" s="20"/>
      <c r="F10" s="20"/>
      <c r="G10" s="20"/>
      <c r="H10" s="20"/>
      <c r="I10" s="20"/>
      <c r="J10" s="21"/>
      <c r="K10" s="20"/>
      <c r="L10" s="20"/>
      <c r="AL10" s="19"/>
      <c r="AM10" s="18"/>
    </row>
    <row r="11" spans="1:39" ht="15" customHeight="1">
      <c r="B11" s="438"/>
      <c r="C11" s="438"/>
      <c r="D11" s="22"/>
      <c r="E11" s="22"/>
      <c r="F11" s="22"/>
      <c r="G11" s="22"/>
      <c r="H11" s="22"/>
      <c r="I11" s="22"/>
      <c r="J11" s="23"/>
      <c r="K11" s="24"/>
      <c r="L11" s="24"/>
    </row>
    <row r="12" spans="1:39" ht="15" customHeight="1">
      <c r="B12" s="438"/>
      <c r="C12" s="438"/>
      <c r="D12" s="22"/>
      <c r="E12" s="22"/>
      <c r="F12" s="22"/>
      <c r="G12" s="22"/>
      <c r="H12" s="22"/>
      <c r="I12" s="22"/>
      <c r="J12" s="23"/>
      <c r="K12" s="24"/>
      <c r="L12" s="24"/>
      <c r="AL12" s="385" t="s">
        <v>978</v>
      </c>
    </row>
    <row r="13" spans="1:39" ht="15" customHeight="1">
      <c r="B13" s="438"/>
      <c r="C13" s="438"/>
      <c r="D13" s="22"/>
      <c r="E13" s="22"/>
      <c r="F13" s="22"/>
      <c r="G13" s="22"/>
      <c r="H13" s="22"/>
      <c r="I13" s="22"/>
      <c r="J13" s="23"/>
      <c r="K13" s="24"/>
      <c r="L13" s="24"/>
    </row>
    <row r="14" spans="1:39" ht="15" customHeight="1">
      <c r="B14" s="438"/>
      <c r="C14" s="438"/>
      <c r="D14" s="22"/>
      <c r="E14" s="22"/>
      <c r="F14" s="22"/>
      <c r="G14" s="22"/>
      <c r="H14" s="22"/>
      <c r="I14" s="22"/>
      <c r="J14" s="23"/>
      <c r="K14" s="24"/>
      <c r="L14" s="24"/>
    </row>
    <row r="15" spans="1:39" ht="15" customHeight="1"/>
    <row r="16" spans="1:39" ht="15" customHeight="1"/>
    <row r="17" spans="1:30" ht="15" customHeight="1"/>
    <row r="18" spans="1:30" ht="15" customHeight="1"/>
    <row r="19" spans="1:30" ht="15" customHeight="1">
      <c r="A19" s="16"/>
      <c r="K19" s="15"/>
      <c r="U19" s="15"/>
      <c r="AD19" s="15"/>
    </row>
    <row r="20" spans="1:30" ht="15" customHeight="1"/>
    <row r="21" spans="1:30" ht="15" customHeight="1"/>
    <row r="23" spans="1:30" ht="15" customHeight="1"/>
    <row r="24" spans="1:30" ht="15" customHeight="1">
      <c r="A24" s="16"/>
      <c r="D24" s="15" t="s">
        <v>767</v>
      </c>
      <c r="K24" s="15"/>
      <c r="Q24" s="15" t="s">
        <v>771</v>
      </c>
      <c r="U24" s="15"/>
    </row>
    <row r="25" spans="1:30" ht="15" customHeight="1">
      <c r="AB25" s="15"/>
    </row>
    <row r="26" spans="1:30" ht="15" customHeight="1"/>
    <row r="27" spans="1:30" ht="15" customHeight="1"/>
    <row r="28" spans="1:30" ht="15" customHeight="1"/>
    <row r="29" spans="1:30" ht="15" customHeight="1"/>
    <row r="30" spans="1:30" ht="15" customHeight="1"/>
    <row r="31" spans="1:30" ht="15" customHeight="1"/>
    <row r="32" spans="1:30" ht="15" customHeight="1"/>
    <row r="33" spans="1:36" ht="15" customHeight="1"/>
    <row r="34" spans="1:36" ht="15" customHeight="1"/>
    <row r="35" spans="1:36" ht="15" customHeight="1"/>
    <row r="36" spans="1:36" ht="15" customHeight="1"/>
    <row r="37" spans="1:36" ht="15" customHeight="1">
      <c r="C37" s="15"/>
      <c r="L37" s="15"/>
      <c r="U37" s="15"/>
      <c r="Y37" t="s">
        <v>833</v>
      </c>
      <c r="AD37" s="15"/>
    </row>
    <row r="38" spans="1:36" ht="15" customHeight="1"/>
    <row r="39" spans="1:36" ht="15" customHeight="1"/>
    <row r="40" spans="1:36" ht="15" customHeight="1"/>
    <row r="41" spans="1:36" ht="15" customHeight="1">
      <c r="D41" s="15"/>
      <c r="K41" s="15"/>
      <c r="Q41" s="15"/>
      <c r="S41" s="15"/>
      <c r="AC41" s="15"/>
      <c r="AD41" s="15"/>
    </row>
    <row r="42" spans="1:36" ht="15" customHeight="1">
      <c r="D42" s="15"/>
      <c r="K42" s="15"/>
      <c r="Q42" s="15"/>
      <c r="S42" s="15"/>
      <c r="AC42" s="15"/>
      <c r="AD42" s="15"/>
    </row>
    <row r="44" spans="1:36" ht="15" customHeight="1"/>
    <row r="45" spans="1:36" s="26" customFormat="1" ht="15" customHeight="1">
      <c r="A45" s="435" t="s">
        <v>527</v>
      </c>
      <c r="B45" s="435"/>
      <c r="C45" s="435"/>
      <c r="D45" s="435"/>
      <c r="E45" s="435"/>
      <c r="F45" s="435"/>
      <c r="G45" s="435"/>
      <c r="H45" s="435"/>
      <c r="I45" s="435"/>
      <c r="J45" s="435"/>
      <c r="K45" s="435"/>
      <c r="L45" s="435"/>
      <c r="M45" s="435"/>
      <c r="N45" s="435"/>
      <c r="O45" s="435"/>
      <c r="P45" s="435"/>
      <c r="Q45" s="435"/>
      <c r="R45" s="435"/>
      <c r="S45" s="435"/>
      <c r="T45" s="435"/>
      <c r="U45" s="435"/>
      <c r="V45" s="435"/>
      <c r="W45" s="435"/>
      <c r="X45" s="435"/>
      <c r="Y45" s="435"/>
      <c r="Z45" s="435"/>
      <c r="AA45" s="435"/>
      <c r="AB45" s="435"/>
      <c r="AC45" s="435"/>
      <c r="AD45" s="435"/>
      <c r="AE45" s="435"/>
      <c r="AF45" s="435"/>
      <c r="AG45" s="435"/>
      <c r="AH45" s="435"/>
      <c r="AI45" s="435"/>
      <c r="AJ45" s="435"/>
    </row>
    <row r="46" spans="1:36" s="26" customFormat="1" ht="15" customHeight="1" thickBot="1">
      <c r="A46" s="436"/>
      <c r="B46" s="436"/>
      <c r="C46" s="436"/>
      <c r="D46" s="436"/>
      <c r="E46" s="436"/>
      <c r="F46" s="436"/>
      <c r="G46" s="436"/>
      <c r="H46" s="436"/>
      <c r="I46" s="436"/>
      <c r="J46" s="436"/>
      <c r="K46" s="436"/>
      <c r="L46" s="436"/>
      <c r="M46" s="436"/>
      <c r="N46" s="436"/>
      <c r="O46" s="436"/>
      <c r="P46" s="436"/>
      <c r="Q46" s="436"/>
      <c r="R46" s="436"/>
      <c r="S46" s="436"/>
      <c r="T46" s="436"/>
      <c r="U46" s="436"/>
      <c r="V46" s="436"/>
      <c r="W46" s="436"/>
      <c r="X46" s="436"/>
      <c r="Y46" s="436"/>
      <c r="Z46" s="436"/>
      <c r="AA46" s="436"/>
      <c r="AB46" s="436"/>
      <c r="AC46" s="436"/>
      <c r="AD46" s="436"/>
      <c r="AE46" s="436"/>
      <c r="AF46" s="436"/>
      <c r="AG46" s="436"/>
      <c r="AH46" s="436"/>
      <c r="AI46" s="436"/>
      <c r="AJ46" s="436"/>
    </row>
    <row r="47" spans="1:36" ht="15" customHeight="1"/>
    <row r="48" spans="1:36" ht="15" customHeight="1">
      <c r="D48" s="15" t="s">
        <v>879</v>
      </c>
      <c r="K48" s="15"/>
      <c r="P48" s="15" t="s">
        <v>883</v>
      </c>
      <c r="S48" s="15"/>
      <c r="AB48" s="15" t="s">
        <v>884</v>
      </c>
    </row>
    <row r="49" spans="29:30" ht="15" customHeight="1">
      <c r="AC49" s="27"/>
      <c r="AD49" s="27"/>
    </row>
    <row r="50" spans="29:30" ht="15" customHeight="1"/>
    <row r="51" spans="29:30" ht="15" customHeight="1"/>
    <row r="52" spans="29:30" ht="15" customHeight="1"/>
    <row r="53" spans="29:30" ht="15" customHeight="1"/>
    <row r="54" spans="29:30" ht="15" customHeight="1"/>
    <row r="55" spans="29:30" ht="15" customHeight="1"/>
    <row r="56" spans="29:30" ht="15" customHeight="1"/>
    <row r="57" spans="29:30" ht="15" customHeight="1"/>
    <row r="58" spans="29:30" ht="15" customHeight="1"/>
    <row r="59" spans="29:30" ht="15" customHeight="1"/>
    <row r="60" spans="29:30" ht="15" customHeight="1"/>
    <row r="61" spans="29:30" ht="15" customHeight="1"/>
    <row r="62" spans="29:30" ht="15" customHeight="1"/>
    <row r="63" spans="29:30" ht="15" customHeight="1"/>
    <row r="64" spans="29:30" ht="15" customHeight="1"/>
    <row r="65" spans="4:4" ht="15" customHeight="1"/>
    <row r="66" spans="4:4" ht="15" customHeight="1">
      <c r="D66" s="15"/>
    </row>
    <row r="67" spans="4:4" ht="15" customHeight="1"/>
    <row r="68" spans="4:4" ht="15" customHeight="1">
      <c r="D68" s="15" t="s">
        <v>908</v>
      </c>
    </row>
    <row r="69" spans="4:4" ht="15" customHeight="1"/>
    <row r="70" spans="4:4" ht="15" customHeight="1"/>
    <row r="71" spans="4:4" ht="15" customHeight="1"/>
    <row r="72" spans="4:4" ht="15" customHeight="1"/>
    <row r="73" spans="4:4" ht="15" customHeight="1"/>
    <row r="74" spans="4:4" ht="15" customHeight="1"/>
    <row r="75" spans="4:4" ht="15" customHeight="1"/>
    <row r="76" spans="4:4" ht="15" customHeight="1"/>
    <row r="77" spans="4:4" ht="15" customHeight="1"/>
    <row r="78" spans="4:4" ht="15" customHeight="1"/>
    <row r="79" spans="4:4" ht="15" customHeight="1"/>
    <row r="80" spans="4:4" ht="15" customHeight="1"/>
    <row r="81" spans="1:36" ht="15" customHeight="1"/>
    <row r="82" spans="1:36" ht="15" customHeight="1">
      <c r="D82" s="15"/>
      <c r="L82" s="15"/>
    </row>
    <row r="83" spans="1:36" ht="15" customHeight="1">
      <c r="D83" s="15"/>
      <c r="L83" s="15"/>
    </row>
    <row r="84" spans="1:36" ht="15" customHeight="1">
      <c r="D84" s="15"/>
      <c r="L84" s="15"/>
    </row>
    <row r="85" spans="1:36" ht="15" customHeight="1"/>
    <row r="86" spans="1:36" ht="15" customHeight="1"/>
    <row r="87" spans="1:36" s="26" customFormat="1" ht="15" customHeight="1">
      <c r="A87" s="435" t="s">
        <v>861</v>
      </c>
      <c r="B87" s="435"/>
      <c r="C87" s="435"/>
      <c r="D87" s="435"/>
      <c r="E87" s="435"/>
      <c r="F87" s="435"/>
      <c r="G87" s="435"/>
      <c r="H87" s="435"/>
      <c r="I87" s="435"/>
      <c r="J87" s="435"/>
      <c r="K87" s="435"/>
      <c r="L87" s="435"/>
      <c r="M87" s="435"/>
      <c r="N87" s="435"/>
      <c r="O87" s="435"/>
      <c r="P87" s="435"/>
      <c r="Q87" s="435"/>
      <c r="R87" s="435"/>
      <c r="S87" s="435"/>
      <c r="T87" s="435"/>
      <c r="U87" s="435"/>
      <c r="V87" s="435"/>
      <c r="W87" s="435"/>
      <c r="X87" s="435"/>
      <c r="Y87" s="435"/>
      <c r="Z87" s="435"/>
      <c r="AA87" s="435"/>
      <c r="AB87" s="435"/>
      <c r="AC87" s="435"/>
      <c r="AD87" s="435"/>
      <c r="AE87" s="435"/>
      <c r="AF87" s="435"/>
      <c r="AG87" s="435"/>
      <c r="AH87" s="435"/>
      <c r="AI87" s="435"/>
      <c r="AJ87" s="435"/>
    </row>
    <row r="88" spans="1:36" s="26" customFormat="1" ht="15" customHeight="1" thickBot="1">
      <c r="A88" s="436"/>
      <c r="B88" s="436"/>
      <c r="C88" s="436"/>
      <c r="D88" s="436"/>
      <c r="E88" s="436"/>
      <c r="F88" s="436"/>
      <c r="G88" s="436"/>
      <c r="H88" s="436"/>
      <c r="I88" s="436"/>
      <c r="J88" s="436"/>
      <c r="K88" s="436"/>
      <c r="L88" s="436"/>
      <c r="M88" s="436"/>
      <c r="N88" s="436"/>
      <c r="O88" s="436"/>
      <c r="P88" s="436"/>
      <c r="Q88" s="436"/>
      <c r="R88" s="436"/>
      <c r="S88" s="436"/>
      <c r="T88" s="436"/>
      <c r="U88" s="436"/>
      <c r="V88" s="436"/>
      <c r="W88" s="436"/>
      <c r="X88" s="436"/>
      <c r="Y88" s="436"/>
      <c r="Z88" s="436"/>
      <c r="AA88" s="436"/>
      <c r="AB88" s="436"/>
      <c r="AC88" s="436"/>
      <c r="AD88" s="436"/>
      <c r="AE88" s="436"/>
      <c r="AF88" s="436"/>
      <c r="AG88" s="436"/>
      <c r="AH88" s="436"/>
      <c r="AI88" s="436"/>
      <c r="AJ88" s="436"/>
    </row>
    <row r="89" spans="1:36" ht="15" customHeight="1"/>
    <row r="90" spans="1:36" ht="15" customHeight="1">
      <c r="D90" s="15" t="s">
        <v>903</v>
      </c>
      <c r="K90" s="15"/>
      <c r="Q90" s="15" t="s">
        <v>902</v>
      </c>
      <c r="S90" s="15"/>
      <c r="AC90" s="15" t="s">
        <v>901</v>
      </c>
    </row>
    <row r="91" spans="1:36" ht="15" customHeight="1"/>
    <row r="92" spans="1:36" ht="15" customHeight="1"/>
    <row r="93" spans="1:36" ht="15" customHeight="1"/>
    <row r="94" spans="1:36" ht="15" customHeight="1"/>
    <row r="95" spans="1:36" ht="15" customHeight="1"/>
    <row r="96" spans="1:36" ht="15" customHeight="1"/>
    <row r="97" spans="4:4" ht="15" customHeight="1"/>
    <row r="98" spans="4:4" ht="15" customHeight="1"/>
    <row r="99" spans="4:4" ht="15" customHeight="1"/>
    <row r="106" spans="4:4" ht="18">
      <c r="D106" s="15"/>
    </row>
  </sheetData>
  <mergeCells count="12">
    <mergeCell ref="A87:AJ88"/>
    <mergeCell ref="A2:AJ3"/>
    <mergeCell ref="A45:AJ46"/>
    <mergeCell ref="B4:C4"/>
    <mergeCell ref="B6:C6"/>
    <mergeCell ref="B7:C7"/>
    <mergeCell ref="B8:C8"/>
    <mergeCell ref="B12:C12"/>
    <mergeCell ref="B13:C13"/>
    <mergeCell ref="B14:C14"/>
    <mergeCell ref="B10:C10"/>
    <mergeCell ref="B11:C11"/>
  </mergeCells>
  <printOptions horizontalCentered="1" verticalCentered="1"/>
  <pageMargins left="0" right="0" top="0" bottom="0" header="3.937007874015748E-2" footer="0"/>
  <pageSetup paperSize="9" scale="56" fitToHeight="0" orientation="landscape" r:id="rId1"/>
  <rowBreaks count="1" manualBreakCount="1">
    <brk id="66" max="35"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E2F1C-B15E-4CD7-89C4-88C221763EC0}">
  <sheetPr codeName="Sheet12"/>
  <dimension ref="A2:MC151"/>
  <sheetViews>
    <sheetView showGridLines="0" zoomScale="87" zoomScaleNormal="87" workbookViewId="0">
      <pane xSplit="4" ySplit="4" topLeftCell="DO23" activePane="bottomRight" state="frozen"/>
      <selection activeCell="LT13" sqref="LT13"/>
      <selection pane="topRight" activeCell="LT13" sqref="LT13"/>
      <selection pane="bottomLeft" activeCell="LT13" sqref="LT13"/>
      <selection pane="bottomRight" activeCell="EI26" sqref="EI26"/>
    </sheetView>
  </sheetViews>
  <sheetFormatPr defaultColWidth="9.140625" defaultRowHeight="15" outlineLevelCol="1"/>
  <cols>
    <col min="1" max="1" width="4.7109375" style="5" customWidth="1"/>
    <col min="2" max="2" width="4.7109375" style="5" hidden="1" customWidth="1" outlineLevel="1"/>
    <col min="3" max="3" width="4.7109375" style="320" hidden="1" customWidth="1" outlineLevel="1"/>
    <col min="4" max="4" width="55.85546875" style="236" customWidth="1" collapsed="1"/>
    <col min="5" max="5" width="13.85546875" style="5" customWidth="1"/>
    <col min="6" max="6" width="13.5703125" style="5" bestFit="1" customWidth="1"/>
    <col min="7" max="9" width="13.28515625" style="5" bestFit="1" customWidth="1"/>
    <col min="10" max="10" width="12.85546875" style="5" bestFit="1" customWidth="1"/>
    <col min="11" max="11" width="13.85546875" style="5" bestFit="1" customWidth="1"/>
    <col min="12" max="14" width="13.5703125" style="5" bestFit="1" customWidth="1"/>
    <col min="15" max="15" width="13.85546875" style="5" bestFit="1" customWidth="1"/>
    <col min="16" max="16" width="13.28515625" style="5" bestFit="1" customWidth="1"/>
    <col min="17" max="17" width="13.85546875" style="5" bestFit="1" customWidth="1"/>
    <col min="18" max="20" width="13.5703125" style="5" bestFit="1" customWidth="1"/>
    <col min="21" max="23" width="13.85546875" style="5" bestFit="1" customWidth="1"/>
    <col min="24" max="24" width="13" style="5" bestFit="1" customWidth="1"/>
    <col min="25" max="25" width="13.85546875" style="5" bestFit="1" customWidth="1"/>
    <col min="26" max="31" width="13.140625" style="5" bestFit="1" customWidth="1"/>
    <col min="32" max="32" width="12.85546875" style="5" bestFit="1" customWidth="1"/>
    <col min="33" max="37" width="13.140625" style="5" bestFit="1" customWidth="1"/>
    <col min="38" max="39" width="12.85546875" style="5" bestFit="1" customWidth="1"/>
    <col min="40" max="42" width="13.140625" style="5" bestFit="1" customWidth="1"/>
    <col min="43" max="43" width="13.28515625" style="5" bestFit="1" customWidth="1"/>
    <col min="44" max="44" width="13.140625" style="5" bestFit="1" customWidth="1"/>
    <col min="45" max="45" width="11.42578125" style="5" bestFit="1" customWidth="1"/>
    <col min="46" max="47" width="9.28515625" style="5" bestFit="1" customWidth="1"/>
    <col min="48" max="52" width="9.7109375" style="5" bestFit="1" customWidth="1"/>
    <col min="53" max="53" width="10.42578125" style="5" bestFit="1" customWidth="1"/>
    <col min="54" max="57" width="9.7109375" style="5" bestFit="1" customWidth="1"/>
    <col min="58" max="58" width="9.28515625" style="5" bestFit="1" customWidth="1"/>
    <col min="59" max="59" width="9.7109375" style="5" bestFit="1" customWidth="1"/>
    <col min="60" max="61" width="9.28515625" style="5" bestFit="1" customWidth="1"/>
    <col min="62" max="72" width="9.7109375" style="5" bestFit="1" customWidth="1"/>
    <col min="73" max="73" width="9.28515625" style="5" bestFit="1" customWidth="1"/>
    <col min="74" max="79" width="9.7109375" style="5" bestFit="1" customWidth="1"/>
    <col min="80" max="80" width="10.28515625" style="5" bestFit="1" customWidth="1"/>
    <col min="81" max="82" width="10" style="5" bestFit="1" customWidth="1"/>
    <col min="83" max="84" width="9.7109375" style="5" bestFit="1" customWidth="1"/>
    <col min="85" max="85" width="9.28515625" style="5" bestFit="1" customWidth="1"/>
    <col min="86" max="88" width="9.7109375" style="5" bestFit="1" customWidth="1"/>
    <col min="89" max="89" width="9.28515625" style="5" bestFit="1" customWidth="1"/>
    <col min="90" max="92" width="9.7109375" style="5" bestFit="1" customWidth="1"/>
    <col min="93" max="95" width="9.28515625" style="5" bestFit="1" customWidth="1"/>
    <col min="96" max="96" width="9.7109375" style="5" bestFit="1" customWidth="1"/>
    <col min="97" max="97" width="9.28515625" style="5" bestFit="1" customWidth="1"/>
    <col min="98" max="98" width="9.7109375" style="5" bestFit="1" customWidth="1"/>
    <col min="99" max="100" width="9.28515625" style="5" bestFit="1" customWidth="1"/>
    <col min="101" max="101" width="9.7109375" style="5" bestFit="1" customWidth="1"/>
    <col min="102" max="102" width="9.28515625" style="5" bestFit="1" customWidth="1"/>
    <col min="103" max="103" width="9.7109375" style="5" bestFit="1" customWidth="1"/>
    <col min="104" max="105" width="9.28515625" style="5" bestFit="1" customWidth="1"/>
    <col min="106" max="106" width="9.7109375" style="5" bestFit="1" customWidth="1"/>
    <col min="107" max="107" width="9.28515625" style="5" bestFit="1" customWidth="1"/>
    <col min="108" max="108" width="9.7109375" style="5" bestFit="1" customWidth="1"/>
    <col min="109" max="109" width="9.28515625" style="5" bestFit="1" customWidth="1"/>
    <col min="110" max="112" width="9.7109375" style="5" bestFit="1" customWidth="1"/>
    <col min="113" max="122" width="9.28515625" style="5" bestFit="1" customWidth="1"/>
    <col min="123" max="123" width="12.42578125" style="5" customWidth="1"/>
    <col min="124" max="136" width="12.5703125" style="5" customWidth="1"/>
    <col min="137" max="16384" width="9.140625" style="5"/>
  </cols>
  <sheetData>
    <row r="2" spans="1:138" s="317" customFormat="1" ht="22.5" customHeight="1">
      <c r="A2" s="315" t="s">
        <v>863</v>
      </c>
      <c r="B2" s="315"/>
      <c r="C2" s="373"/>
      <c r="D2" s="316"/>
      <c r="I2" s="318"/>
    </row>
    <row r="4" spans="1:138" s="317" customFormat="1" ht="22.5" customHeight="1">
      <c r="A4" s="315" t="s">
        <v>525</v>
      </c>
      <c r="B4" s="315"/>
      <c r="C4" s="373"/>
      <c r="D4" s="319"/>
      <c r="I4" s="318"/>
    </row>
    <row r="5" spans="1:138">
      <c r="DH5" s="321"/>
    </row>
    <row r="6" spans="1:138" ht="17.45" customHeight="1">
      <c r="A6" s="11" t="s">
        <v>526</v>
      </c>
      <c r="B6" s="11"/>
      <c r="DH6" s="321"/>
    </row>
    <row r="7" spans="1:138">
      <c r="C7" s="9"/>
      <c r="D7" s="63"/>
      <c r="E7" s="321"/>
      <c r="F7" s="321"/>
      <c r="G7" s="321"/>
      <c r="H7" s="321"/>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1"/>
      <c r="AM7" s="321"/>
      <c r="AN7" s="321"/>
      <c r="AO7" s="321"/>
      <c r="AP7" s="321"/>
      <c r="AQ7" s="321"/>
      <c r="AR7" s="321"/>
      <c r="AS7" s="321"/>
      <c r="AT7" s="321"/>
      <c r="AU7" s="321"/>
      <c r="AV7" s="321"/>
      <c r="AW7" s="321"/>
      <c r="AX7" s="321"/>
      <c r="AY7" s="321"/>
      <c r="AZ7" s="321"/>
      <c r="BA7" s="321"/>
      <c r="BB7" s="321"/>
      <c r="BC7" s="321"/>
      <c r="BD7" s="321"/>
      <c r="BE7" s="321"/>
      <c r="BF7" s="321"/>
      <c r="BG7" s="321"/>
      <c r="BH7" s="321"/>
      <c r="BI7" s="321"/>
      <c r="BJ7" s="321"/>
      <c r="BK7" s="321"/>
      <c r="BL7" s="321"/>
      <c r="BM7" s="321"/>
      <c r="BN7" s="321"/>
      <c r="BO7" s="321"/>
      <c r="BP7" s="321"/>
      <c r="BQ7" s="321"/>
      <c r="BR7" s="321"/>
      <c r="BS7" s="321"/>
      <c r="BT7" s="321"/>
      <c r="BU7" s="321"/>
      <c r="BV7" s="321"/>
      <c r="BW7" s="321"/>
      <c r="BX7" s="321"/>
      <c r="BY7" s="321"/>
      <c r="BZ7" s="321"/>
      <c r="CA7" s="321"/>
      <c r="CB7" s="321"/>
      <c r="CC7" s="321"/>
      <c r="CD7" s="321"/>
      <c r="CE7" s="321"/>
      <c r="CF7" s="321"/>
      <c r="CG7" s="321"/>
      <c r="CH7" s="321"/>
      <c r="CI7" s="321"/>
      <c r="CJ7" s="321"/>
      <c r="CK7" s="321"/>
      <c r="CL7" s="321"/>
      <c r="CM7" s="321"/>
      <c r="CN7" s="321"/>
      <c r="CO7" s="321"/>
      <c r="CP7" s="321"/>
      <c r="CQ7" s="321"/>
      <c r="CR7" s="321"/>
      <c r="CS7" s="321"/>
      <c r="CT7" s="321"/>
      <c r="CU7" s="321"/>
      <c r="CV7" s="321"/>
      <c r="CW7" s="321"/>
      <c r="CX7" s="321"/>
      <c r="CY7" s="321"/>
      <c r="CZ7" s="321"/>
      <c r="DA7" s="321"/>
      <c r="DB7" s="321"/>
      <c r="DC7" s="321"/>
      <c r="DD7" s="321"/>
      <c r="DE7" s="321"/>
      <c r="DF7" s="321"/>
      <c r="DG7" s="321"/>
      <c r="DH7" s="321"/>
      <c r="DI7" s="321"/>
      <c r="DJ7" s="321"/>
      <c r="DK7" s="321"/>
      <c r="DL7" s="321"/>
      <c r="DM7" s="321"/>
      <c r="DN7" s="321"/>
      <c r="DO7" s="321"/>
      <c r="DP7" s="321"/>
      <c r="DQ7" s="321"/>
      <c r="DR7" s="321"/>
      <c r="DS7" s="321"/>
      <c r="DT7" s="321"/>
      <c r="DU7" s="321"/>
      <c r="DV7" s="321"/>
      <c r="DW7" s="321"/>
      <c r="DX7" s="321"/>
      <c r="DY7" s="321"/>
      <c r="DZ7" s="321"/>
      <c r="EA7" s="321"/>
      <c r="EB7" s="321"/>
      <c r="EC7" s="321"/>
      <c r="ED7" s="321"/>
      <c r="EE7" s="321"/>
      <c r="EF7" s="321"/>
    </row>
    <row r="8" spans="1:138">
      <c r="D8" s="47"/>
      <c r="E8" s="352">
        <v>42005</v>
      </c>
      <c r="F8" s="352">
        <f>+EDATE(E8,1)</f>
        <v>42036</v>
      </c>
      <c r="G8" s="352">
        <f t="shared" ref="G8" si="0">+EDATE(F8,1)</f>
        <v>42064</v>
      </c>
      <c r="H8" s="352">
        <f t="shared" ref="H8" si="1">+EDATE(G8,1)</f>
        <v>42095</v>
      </c>
      <c r="I8" s="352">
        <f t="shared" ref="I8" si="2">+EDATE(H8,1)</f>
        <v>42125</v>
      </c>
      <c r="J8" s="352">
        <f t="shared" ref="J8" si="3">+EDATE(I8,1)</f>
        <v>42156</v>
      </c>
      <c r="K8" s="352">
        <f t="shared" ref="K8" si="4">+EDATE(J8,1)</f>
        <v>42186</v>
      </c>
      <c r="L8" s="352">
        <f t="shared" ref="L8" si="5">+EDATE(K8,1)</f>
        <v>42217</v>
      </c>
      <c r="M8" s="352">
        <f t="shared" ref="M8" si="6">+EDATE(L8,1)</f>
        <v>42248</v>
      </c>
      <c r="N8" s="352">
        <f t="shared" ref="N8" si="7">+EDATE(M8,1)</f>
        <v>42278</v>
      </c>
      <c r="O8" s="352">
        <f t="shared" ref="O8" si="8">+EDATE(N8,1)</f>
        <v>42309</v>
      </c>
      <c r="P8" s="352">
        <f t="shared" ref="P8" si="9">+EDATE(O8,1)</f>
        <v>42339</v>
      </c>
      <c r="Q8" s="352">
        <f t="shared" ref="Q8" si="10">+EDATE(P8,1)</f>
        <v>42370</v>
      </c>
      <c r="R8" s="352">
        <f t="shared" ref="R8" si="11">+EDATE(Q8,1)</f>
        <v>42401</v>
      </c>
      <c r="S8" s="352">
        <f t="shared" ref="S8" si="12">+EDATE(R8,1)</f>
        <v>42430</v>
      </c>
      <c r="T8" s="352">
        <f t="shared" ref="T8" si="13">+EDATE(S8,1)</f>
        <v>42461</v>
      </c>
      <c r="U8" s="352">
        <f t="shared" ref="U8" si="14">+EDATE(T8,1)</f>
        <v>42491</v>
      </c>
      <c r="V8" s="352">
        <f t="shared" ref="V8" si="15">+EDATE(U8,1)</f>
        <v>42522</v>
      </c>
      <c r="W8" s="352">
        <f t="shared" ref="W8" si="16">+EDATE(V8,1)</f>
        <v>42552</v>
      </c>
      <c r="X8" s="352">
        <f t="shared" ref="X8" si="17">+EDATE(W8,1)</f>
        <v>42583</v>
      </c>
      <c r="Y8" s="352">
        <f t="shared" ref="Y8" si="18">+EDATE(X8,1)</f>
        <v>42614</v>
      </c>
      <c r="Z8" s="352">
        <f t="shared" ref="Z8" si="19">+EDATE(Y8,1)</f>
        <v>42644</v>
      </c>
      <c r="AA8" s="352">
        <f t="shared" ref="AA8" si="20">+EDATE(Z8,1)</f>
        <v>42675</v>
      </c>
      <c r="AB8" s="352">
        <f t="shared" ref="AB8" si="21">+EDATE(AA8,1)</f>
        <v>42705</v>
      </c>
      <c r="AC8" s="352">
        <f t="shared" ref="AC8" si="22">+EDATE(AB8,1)</f>
        <v>42736</v>
      </c>
      <c r="AD8" s="352">
        <f t="shared" ref="AD8" si="23">+EDATE(AC8,1)</f>
        <v>42767</v>
      </c>
      <c r="AE8" s="352">
        <f t="shared" ref="AE8" si="24">+EDATE(AD8,1)</f>
        <v>42795</v>
      </c>
      <c r="AF8" s="352">
        <f t="shared" ref="AF8" si="25">+EDATE(AE8,1)</f>
        <v>42826</v>
      </c>
      <c r="AG8" s="352">
        <f t="shared" ref="AG8" si="26">+EDATE(AF8,1)</f>
        <v>42856</v>
      </c>
      <c r="AH8" s="352">
        <f t="shared" ref="AH8" si="27">+EDATE(AG8,1)</f>
        <v>42887</v>
      </c>
      <c r="AI8" s="352">
        <f t="shared" ref="AI8" si="28">+EDATE(AH8,1)</f>
        <v>42917</v>
      </c>
      <c r="AJ8" s="352">
        <f t="shared" ref="AJ8" si="29">+EDATE(AI8,1)</f>
        <v>42948</v>
      </c>
      <c r="AK8" s="352">
        <f t="shared" ref="AK8" si="30">+EDATE(AJ8,1)</f>
        <v>42979</v>
      </c>
      <c r="AL8" s="352">
        <f t="shared" ref="AL8" si="31">+EDATE(AK8,1)</f>
        <v>43009</v>
      </c>
      <c r="AM8" s="352">
        <f t="shared" ref="AM8" si="32">+EDATE(AL8,1)</f>
        <v>43040</v>
      </c>
      <c r="AN8" s="352">
        <f t="shared" ref="AN8" si="33">+EDATE(AM8,1)</f>
        <v>43070</v>
      </c>
      <c r="AO8" s="352">
        <f t="shared" ref="AO8" si="34">+EDATE(AN8,1)</f>
        <v>43101</v>
      </c>
      <c r="AP8" s="352">
        <f t="shared" ref="AP8" si="35">+EDATE(AO8,1)</f>
        <v>43132</v>
      </c>
      <c r="AQ8" s="352">
        <f t="shared" ref="AQ8" si="36">+EDATE(AP8,1)</f>
        <v>43160</v>
      </c>
      <c r="AR8" s="352">
        <f t="shared" ref="AR8" si="37">+EDATE(AQ8,1)</f>
        <v>43191</v>
      </c>
      <c r="AS8" s="352">
        <f t="shared" ref="AS8" si="38">+EDATE(AR8,1)</f>
        <v>43221</v>
      </c>
      <c r="AT8" s="352">
        <f t="shared" ref="AT8" si="39">+EDATE(AS8,1)</f>
        <v>43252</v>
      </c>
      <c r="AU8" s="352">
        <f t="shared" ref="AU8" si="40">+EDATE(AT8,1)</f>
        <v>43282</v>
      </c>
      <c r="AV8" s="352">
        <f t="shared" ref="AV8" si="41">+EDATE(AU8,1)</f>
        <v>43313</v>
      </c>
      <c r="AW8" s="352">
        <f t="shared" ref="AW8" si="42">+EDATE(AV8,1)</f>
        <v>43344</v>
      </c>
      <c r="AX8" s="352">
        <f t="shared" ref="AX8" si="43">+EDATE(AW8,1)</f>
        <v>43374</v>
      </c>
      <c r="AY8" s="352">
        <f t="shared" ref="AY8" si="44">+EDATE(AX8,1)</f>
        <v>43405</v>
      </c>
      <c r="AZ8" s="352">
        <f t="shared" ref="AZ8" si="45">+EDATE(AY8,1)</f>
        <v>43435</v>
      </c>
      <c r="BA8" s="352">
        <f t="shared" ref="BA8" si="46">+EDATE(AZ8,1)</f>
        <v>43466</v>
      </c>
      <c r="BB8" s="352">
        <f t="shared" ref="BB8" si="47">+EDATE(BA8,1)</f>
        <v>43497</v>
      </c>
      <c r="BC8" s="352">
        <f t="shared" ref="BC8" si="48">+EDATE(BB8,1)</f>
        <v>43525</v>
      </c>
      <c r="BD8" s="352">
        <f t="shared" ref="BD8" si="49">+EDATE(BC8,1)</f>
        <v>43556</v>
      </c>
      <c r="BE8" s="352">
        <f t="shared" ref="BE8" si="50">+EDATE(BD8,1)</f>
        <v>43586</v>
      </c>
      <c r="BF8" s="352">
        <f t="shared" ref="BF8" si="51">+EDATE(BE8,1)</f>
        <v>43617</v>
      </c>
      <c r="BG8" s="352">
        <f t="shared" ref="BG8" si="52">+EDATE(BF8,1)</f>
        <v>43647</v>
      </c>
      <c r="BH8" s="352">
        <f t="shared" ref="BH8" si="53">+EDATE(BG8,1)</f>
        <v>43678</v>
      </c>
      <c r="BI8" s="352">
        <f t="shared" ref="BI8" si="54">+EDATE(BH8,1)</f>
        <v>43709</v>
      </c>
      <c r="BJ8" s="352">
        <f t="shared" ref="BJ8" si="55">+EDATE(BI8,1)</f>
        <v>43739</v>
      </c>
      <c r="BK8" s="352">
        <f t="shared" ref="BK8" si="56">+EDATE(BJ8,1)</f>
        <v>43770</v>
      </c>
      <c r="BL8" s="352">
        <f t="shared" ref="BL8" si="57">+EDATE(BK8,1)</f>
        <v>43800</v>
      </c>
      <c r="BM8" s="352">
        <f t="shared" ref="BM8" si="58">+EDATE(BL8,1)</f>
        <v>43831</v>
      </c>
      <c r="BN8" s="352">
        <f t="shared" ref="BN8" si="59">+EDATE(BM8,1)</f>
        <v>43862</v>
      </c>
      <c r="BO8" s="352">
        <f t="shared" ref="BO8" si="60">+EDATE(BN8,1)</f>
        <v>43891</v>
      </c>
      <c r="BP8" s="352">
        <f t="shared" ref="BP8" si="61">+EDATE(BO8,1)</f>
        <v>43922</v>
      </c>
      <c r="BQ8" s="352">
        <f t="shared" ref="BQ8" si="62">+EDATE(BP8,1)</f>
        <v>43952</v>
      </c>
      <c r="BR8" s="352">
        <f t="shared" ref="BR8" si="63">+EDATE(BQ8,1)</f>
        <v>43983</v>
      </c>
      <c r="BS8" s="352">
        <f t="shared" ref="BS8" si="64">+EDATE(BR8,1)</f>
        <v>44013</v>
      </c>
      <c r="BT8" s="352">
        <f t="shared" ref="BT8" si="65">+EDATE(BS8,1)</f>
        <v>44044</v>
      </c>
      <c r="BU8" s="352">
        <f t="shared" ref="BU8" si="66">+EDATE(BT8,1)</f>
        <v>44075</v>
      </c>
      <c r="BV8" s="352">
        <f t="shared" ref="BV8" si="67">+EDATE(BU8,1)</f>
        <v>44105</v>
      </c>
      <c r="BW8" s="352">
        <f t="shared" ref="BW8" si="68">+EDATE(BV8,1)</f>
        <v>44136</v>
      </c>
      <c r="BX8" s="352">
        <f t="shared" ref="BX8" si="69">+EDATE(BW8,1)</f>
        <v>44166</v>
      </c>
      <c r="BY8" s="352">
        <f t="shared" ref="BY8" si="70">+EDATE(BX8,1)</f>
        <v>44197</v>
      </c>
      <c r="BZ8" s="352">
        <f t="shared" ref="BZ8" si="71">+EDATE(BY8,1)</f>
        <v>44228</v>
      </c>
      <c r="CA8" s="352">
        <f t="shared" ref="CA8" si="72">+EDATE(BZ8,1)</f>
        <v>44256</v>
      </c>
      <c r="CB8" s="352">
        <f t="shared" ref="CB8" si="73">+EDATE(CA8,1)</f>
        <v>44287</v>
      </c>
      <c r="CC8" s="352">
        <f t="shared" ref="CC8" si="74">+EDATE(CB8,1)</f>
        <v>44317</v>
      </c>
      <c r="CD8" s="352">
        <f t="shared" ref="CD8" si="75">+EDATE(CC8,1)</f>
        <v>44348</v>
      </c>
      <c r="CE8" s="352">
        <f t="shared" ref="CE8" si="76">+EDATE(CD8,1)</f>
        <v>44378</v>
      </c>
      <c r="CF8" s="352">
        <f t="shared" ref="CF8" si="77">+EDATE(CE8,1)</f>
        <v>44409</v>
      </c>
      <c r="CG8" s="352">
        <f t="shared" ref="CG8" si="78">+EDATE(CF8,1)</f>
        <v>44440</v>
      </c>
      <c r="CH8" s="352">
        <f t="shared" ref="CH8" si="79">+EDATE(CG8,1)</f>
        <v>44470</v>
      </c>
      <c r="CI8" s="352">
        <f t="shared" ref="CI8" si="80">+EDATE(CH8,1)</f>
        <v>44501</v>
      </c>
      <c r="CJ8" s="352">
        <f t="shared" ref="CJ8" si="81">+EDATE(CI8,1)</f>
        <v>44531</v>
      </c>
      <c r="CK8" s="352">
        <f t="shared" ref="CK8" si="82">+EDATE(CJ8,1)</f>
        <v>44562</v>
      </c>
      <c r="CL8" s="352">
        <f t="shared" ref="CL8" si="83">+EDATE(CK8,1)</f>
        <v>44593</v>
      </c>
      <c r="CM8" s="352">
        <f t="shared" ref="CM8" si="84">+EDATE(CL8,1)</f>
        <v>44621</v>
      </c>
      <c r="CN8" s="352">
        <f t="shared" ref="CN8" si="85">+EDATE(CM8,1)</f>
        <v>44652</v>
      </c>
      <c r="CO8" s="352">
        <f t="shared" ref="CO8" si="86">+EDATE(CN8,1)</f>
        <v>44682</v>
      </c>
      <c r="CP8" s="352">
        <f t="shared" ref="CP8" si="87">+EDATE(CO8,1)</f>
        <v>44713</v>
      </c>
      <c r="CQ8" s="352">
        <f t="shared" ref="CQ8" si="88">+EDATE(CP8,1)</f>
        <v>44743</v>
      </c>
      <c r="CR8" s="352">
        <f t="shared" ref="CR8" si="89">+EDATE(CQ8,1)</f>
        <v>44774</v>
      </c>
      <c r="CS8" s="352">
        <f t="shared" ref="CS8" si="90">+EDATE(CR8,1)</f>
        <v>44805</v>
      </c>
      <c r="CT8" s="352">
        <f t="shared" ref="CT8" si="91">+EDATE(CS8,1)</f>
        <v>44835</v>
      </c>
      <c r="CU8" s="352">
        <f t="shared" ref="CU8" si="92">+EDATE(CT8,1)</f>
        <v>44866</v>
      </c>
      <c r="CV8" s="352">
        <f t="shared" ref="CV8" si="93">+EDATE(CU8,1)</f>
        <v>44896</v>
      </c>
      <c r="CW8" s="352">
        <f t="shared" ref="CW8" si="94">+EDATE(CV8,1)</f>
        <v>44927</v>
      </c>
      <c r="CX8" s="352">
        <f t="shared" ref="CX8" si="95">+EDATE(CW8,1)</f>
        <v>44958</v>
      </c>
      <c r="CY8" s="352">
        <f t="shared" ref="CY8" si="96">+EDATE(CX8,1)</f>
        <v>44986</v>
      </c>
      <c r="CZ8" s="352">
        <f t="shared" ref="CZ8" si="97">+EDATE(CY8,1)</f>
        <v>45017</v>
      </c>
      <c r="DA8" s="352">
        <f t="shared" ref="DA8" si="98">+EDATE(CZ8,1)</f>
        <v>45047</v>
      </c>
      <c r="DB8" s="352">
        <f t="shared" ref="DB8" si="99">+EDATE(DA8,1)</f>
        <v>45078</v>
      </c>
      <c r="DC8" s="352">
        <f t="shared" ref="DC8" si="100">+EDATE(DB8,1)</f>
        <v>45108</v>
      </c>
      <c r="DD8" s="352">
        <f t="shared" ref="DD8" si="101">+EDATE(DC8,1)</f>
        <v>45139</v>
      </c>
      <c r="DE8" s="352">
        <f t="shared" ref="DE8" si="102">+EDATE(DD8,1)</f>
        <v>45170</v>
      </c>
      <c r="DF8" s="352">
        <f t="shared" ref="DF8" si="103">+EDATE(DE8,1)</f>
        <v>45200</v>
      </c>
      <c r="DG8" s="352">
        <f t="shared" ref="DG8" si="104">+EDATE(DF8,1)</f>
        <v>45231</v>
      </c>
      <c r="DH8" s="352">
        <f t="shared" ref="DH8" si="105">+EDATE(DG8,1)</f>
        <v>45261</v>
      </c>
      <c r="DI8" s="352">
        <f t="shared" ref="DI8" si="106">+EDATE(DH8,1)</f>
        <v>45292</v>
      </c>
      <c r="DJ8" s="352">
        <f t="shared" ref="DJ8" si="107">+EDATE(DI8,1)</f>
        <v>45323</v>
      </c>
      <c r="DK8" s="352">
        <f t="shared" ref="DK8" si="108">+EDATE(DJ8,1)</f>
        <v>45352</v>
      </c>
      <c r="DL8" s="352">
        <f t="shared" ref="DL8" si="109">+EDATE(DK8,1)</f>
        <v>45383</v>
      </c>
      <c r="DM8" s="352">
        <f t="shared" ref="DM8" si="110">+EDATE(DL8,1)</f>
        <v>45413</v>
      </c>
      <c r="DN8" s="352">
        <f t="shared" ref="DN8" si="111">+EDATE(DM8,1)</f>
        <v>45444</v>
      </c>
      <c r="DO8" s="352">
        <f t="shared" ref="DO8:EI8" si="112">+EDATE(DN8,1)</f>
        <v>45474</v>
      </c>
      <c r="DP8" s="352">
        <f t="shared" si="112"/>
        <v>45505</v>
      </c>
      <c r="DQ8" s="352">
        <f t="shared" si="112"/>
        <v>45536</v>
      </c>
      <c r="DR8" s="352">
        <f t="shared" si="112"/>
        <v>45566</v>
      </c>
      <c r="DS8" s="352">
        <f t="shared" si="112"/>
        <v>45597</v>
      </c>
      <c r="DT8" s="352">
        <f t="shared" si="112"/>
        <v>45627</v>
      </c>
      <c r="DU8" s="352">
        <f t="shared" si="112"/>
        <v>45658</v>
      </c>
      <c r="DV8" s="352">
        <f t="shared" si="112"/>
        <v>45689</v>
      </c>
      <c r="DW8" s="352">
        <f t="shared" si="112"/>
        <v>45717</v>
      </c>
      <c r="DX8" s="352">
        <f t="shared" si="112"/>
        <v>45748</v>
      </c>
      <c r="DY8" s="352">
        <f t="shared" si="112"/>
        <v>45778</v>
      </c>
      <c r="DZ8" s="352">
        <f t="shared" si="112"/>
        <v>45809</v>
      </c>
      <c r="EA8" s="352">
        <f t="shared" si="112"/>
        <v>45839</v>
      </c>
      <c r="EB8" s="352">
        <f t="shared" si="112"/>
        <v>45870</v>
      </c>
      <c r="EC8" s="352">
        <f t="shared" si="112"/>
        <v>45901</v>
      </c>
      <c r="ED8" s="352">
        <f t="shared" si="112"/>
        <v>45931</v>
      </c>
      <c r="EE8" s="352">
        <f t="shared" si="112"/>
        <v>45962</v>
      </c>
      <c r="EF8" s="352">
        <f t="shared" si="112"/>
        <v>45992</v>
      </c>
      <c r="EG8" s="352">
        <f t="shared" si="112"/>
        <v>46023</v>
      </c>
      <c r="EH8" s="352">
        <f t="shared" si="112"/>
        <v>46054</v>
      </c>
    </row>
    <row r="9" spans="1:138">
      <c r="B9" s="9"/>
      <c r="C9" s="9" t="s">
        <v>167</v>
      </c>
      <c r="D9" s="343" t="s">
        <v>750</v>
      </c>
      <c r="E9" s="325" cm="1">
        <f t="array" ref="E9">+INDEX('Estadísticas BCR'!$1:$1048576,MATCH('Data Graf'!$C9,'Estadísticas BCR'!$B:$B,0),MATCH(E$25,'Estadísticas BCR'!$5:$5,0))/INDEX('Estadísticas BCR'!$1:$1048576,MATCH('Data Graf'!$C9,'Estadísticas BCR'!$B:$B,0),MATCH(E$25,'Estadísticas BCR'!$5:$5,0)-13) -1</f>
        <v>-2.7011087688227797E-2</v>
      </c>
      <c r="F9" s="325" cm="1">
        <f t="array" ref="F9">+INDEX('Estadísticas BCR'!$1:$1048576,MATCH('Data Graf'!$C9,'Estadísticas BCR'!$B:$B,0),MATCH(F$25,'Estadísticas BCR'!$5:$5,0))/INDEX('Estadísticas BCR'!$1:$1048576,MATCH('Data Graf'!$C9,'Estadísticas BCR'!$B:$B,0),MATCH(F$25,'Estadísticas BCR'!$5:$5,0)-13) -1</f>
        <v>-9.4964070618962726E-2</v>
      </c>
      <c r="G9" s="325" cm="1">
        <f t="array" ref="G9">+INDEX('Estadísticas BCR'!$1:$1048576,MATCH('Data Graf'!$C9,'Estadísticas BCR'!$B:$B,0),MATCH(G$25,'Estadísticas BCR'!$5:$5,0))/INDEX('Estadísticas BCR'!$1:$1048576,MATCH('Data Graf'!$C9,'Estadísticas BCR'!$B:$B,0),MATCH(G$25,'Estadísticas BCR'!$5:$5,0)-13) -1</f>
        <v>-7.4465168676777771E-2</v>
      </c>
      <c r="H9" s="325" cm="1">
        <f t="array" ref="H9">+INDEX('Estadísticas BCR'!$1:$1048576,MATCH('Data Graf'!$C9,'Estadísticas BCR'!$B:$B,0),MATCH(H$25,'Estadísticas BCR'!$5:$5,0))/INDEX('Estadísticas BCR'!$1:$1048576,MATCH('Data Graf'!$C9,'Estadísticas BCR'!$B:$B,0),MATCH(H$25,'Estadísticas BCR'!$5:$5,0)-13) -1</f>
        <v>-9.8571202868321994E-2</v>
      </c>
      <c r="I9" s="325" cm="1">
        <f t="array" ref="I9">+INDEX('Estadísticas BCR'!$1:$1048576,MATCH('Data Graf'!$C9,'Estadísticas BCR'!$B:$B,0),MATCH(I$25,'Estadísticas BCR'!$5:$5,0))/INDEX('Estadísticas BCR'!$1:$1048576,MATCH('Data Graf'!$C9,'Estadísticas BCR'!$B:$B,0),MATCH(I$25,'Estadísticas BCR'!$5:$5,0)-13) -1</f>
        <v>-0.13825055389493046</v>
      </c>
      <c r="J9" s="325" cm="1">
        <f t="array" ref="J9">+INDEX('Estadísticas BCR'!$1:$1048576,MATCH('Data Graf'!$C9,'Estadísticas BCR'!$B:$B,0),MATCH(J$25,'Estadísticas BCR'!$5:$5,0))/INDEX('Estadísticas BCR'!$1:$1048576,MATCH('Data Graf'!$C9,'Estadísticas BCR'!$B:$B,0),MATCH(J$25,'Estadísticas BCR'!$5:$5,0)-13) -1</f>
        <v>-3.886002597103333E-2</v>
      </c>
      <c r="K9" s="325" cm="1">
        <f t="array" ref="K9">+INDEX('Estadísticas BCR'!$1:$1048576,MATCH('Data Graf'!$C9,'Estadísticas BCR'!$B:$B,0),MATCH(K$25,'Estadísticas BCR'!$5:$5,0))/INDEX('Estadísticas BCR'!$1:$1048576,MATCH('Data Graf'!$C9,'Estadísticas BCR'!$B:$B,0),MATCH(K$25,'Estadísticas BCR'!$5:$5,0)-13) -1</f>
        <v>-7.1743998396012532E-2</v>
      </c>
      <c r="L9" s="325" cm="1">
        <f t="array" ref="L9">+INDEX('Estadísticas BCR'!$1:$1048576,MATCH('Data Graf'!$C9,'Estadísticas BCR'!$B:$B,0),MATCH(L$25,'Estadísticas BCR'!$5:$5,0))/INDEX('Estadísticas BCR'!$1:$1048576,MATCH('Data Graf'!$C9,'Estadísticas BCR'!$B:$B,0),MATCH(L$25,'Estadísticas BCR'!$5:$5,0)-13) -1</f>
        <v>-8.2554772827261313E-2</v>
      </c>
      <c r="M9" s="325" cm="1">
        <f t="array" ref="M9">+INDEX('Estadísticas BCR'!$1:$1048576,MATCH('Data Graf'!$C9,'Estadísticas BCR'!$B:$B,0),MATCH(M$25,'Estadísticas BCR'!$5:$5,0))/INDEX('Estadísticas BCR'!$1:$1048576,MATCH('Data Graf'!$C9,'Estadísticas BCR'!$B:$B,0),MATCH(M$25,'Estadísticas BCR'!$5:$5,0)-13) -1</f>
        <v>-5.228812540455452E-2</v>
      </c>
      <c r="N9" s="325" cm="1">
        <f t="array" ref="N9">+INDEX('Estadísticas BCR'!$1:$1048576,MATCH('Data Graf'!$C9,'Estadísticas BCR'!$B:$B,0),MATCH(N$25,'Estadísticas BCR'!$5:$5,0))/INDEX('Estadísticas BCR'!$1:$1048576,MATCH('Data Graf'!$C9,'Estadísticas BCR'!$B:$B,0),MATCH(N$25,'Estadísticas BCR'!$5:$5,0)-13) -1</f>
        <v>-5.7762661552819283E-3</v>
      </c>
      <c r="O9" s="325" cm="1">
        <f t="array" ref="O9">+INDEX('Estadísticas BCR'!$1:$1048576,MATCH('Data Graf'!$C9,'Estadísticas BCR'!$B:$B,0),MATCH(O$25,'Estadísticas BCR'!$5:$5,0))/INDEX('Estadísticas BCR'!$1:$1048576,MATCH('Data Graf'!$C9,'Estadísticas BCR'!$B:$B,0),MATCH(O$25,'Estadísticas BCR'!$5:$5,0)-13) -1</f>
        <v>-6.4636930764675915E-2</v>
      </c>
      <c r="P9" s="325" cm="1">
        <f t="array" ref="P9">+INDEX('Estadísticas BCR'!$1:$1048576,MATCH('Data Graf'!$C9,'Estadísticas BCR'!$B:$B,0),MATCH(P$25,'Estadísticas BCR'!$5:$5,0))/INDEX('Estadísticas BCR'!$1:$1048576,MATCH('Data Graf'!$C9,'Estadísticas BCR'!$B:$B,0),MATCH(P$25,'Estadísticas BCR'!$5:$5,0)-13) -1</f>
        <v>6.2536720035646365E-3</v>
      </c>
      <c r="Q9" s="325" cm="1">
        <f t="array" ref="Q9">+INDEX('Estadísticas BCR'!$1:$1048576,MATCH('Data Graf'!$C9,'Estadísticas BCR'!$B:$B,0),MATCH(Q$25,'Estadísticas BCR'!$5:$5,0))/INDEX('Estadísticas BCR'!$1:$1048576,MATCH('Data Graf'!$C9,'Estadísticas BCR'!$B:$B,0),MATCH(Q$25,'Estadísticas BCR'!$5:$5,0)-13) -1</f>
        <v>-2.3546212419128021E-2</v>
      </c>
      <c r="R9" s="325" cm="1">
        <f t="array" ref="R9">+INDEX('Estadísticas BCR'!$1:$1048576,MATCH('Data Graf'!$C9,'Estadísticas BCR'!$B:$B,0),MATCH(R$25,'Estadísticas BCR'!$5:$5,0))/INDEX('Estadísticas BCR'!$1:$1048576,MATCH('Data Graf'!$C9,'Estadísticas BCR'!$B:$B,0),MATCH(R$25,'Estadísticas BCR'!$5:$5,0)-13) -1</f>
        <v>5.6845225412314182E-2</v>
      </c>
      <c r="S9" s="325" cm="1">
        <f t="array" ref="S9">+INDEX('Estadísticas BCR'!$1:$1048576,MATCH('Data Graf'!$C9,'Estadísticas BCR'!$B:$B,0),MATCH(S$25,'Estadísticas BCR'!$5:$5,0))/INDEX('Estadísticas BCR'!$1:$1048576,MATCH('Data Graf'!$C9,'Estadísticas BCR'!$B:$B,0),MATCH(S$25,'Estadísticas BCR'!$5:$5,0)-13) -1</f>
        <v>3.5714741434163422E-2</v>
      </c>
      <c r="T9" s="325" cm="1">
        <f t="array" ref="T9">+INDEX('Estadísticas BCR'!$1:$1048576,MATCH('Data Graf'!$C9,'Estadísticas BCR'!$B:$B,0),MATCH(T$25,'Estadísticas BCR'!$5:$5,0))/INDEX('Estadísticas BCR'!$1:$1048576,MATCH('Data Graf'!$C9,'Estadísticas BCR'!$B:$B,0),MATCH(T$25,'Estadísticas BCR'!$5:$5,0)-13) -1</f>
        <v>1.6730234428007584E-2</v>
      </c>
      <c r="U9" s="325" cm="1">
        <f t="array" ref="U9">+INDEX('Estadísticas BCR'!$1:$1048576,MATCH('Data Graf'!$C9,'Estadísticas BCR'!$B:$B,0),MATCH(U$25,'Estadísticas BCR'!$5:$5,0))/INDEX('Estadísticas BCR'!$1:$1048576,MATCH('Data Graf'!$C9,'Estadísticas BCR'!$B:$B,0),MATCH(U$25,'Estadísticas BCR'!$5:$5,0)-13) -1</f>
        <v>5.8219335176680431E-2</v>
      </c>
      <c r="V9" s="325" cm="1">
        <f t="array" ref="V9">+INDEX('Estadísticas BCR'!$1:$1048576,MATCH('Data Graf'!$C9,'Estadísticas BCR'!$B:$B,0),MATCH(V$25,'Estadísticas BCR'!$5:$5,0))/INDEX('Estadísticas BCR'!$1:$1048576,MATCH('Data Graf'!$C9,'Estadísticas BCR'!$B:$B,0),MATCH(V$25,'Estadísticas BCR'!$5:$5,0)-13) -1</f>
        <v>-3.7524959517293843E-2</v>
      </c>
      <c r="W9" s="325" cm="1">
        <f t="array" ref="W9">+INDEX('Estadísticas BCR'!$1:$1048576,MATCH('Data Graf'!$C9,'Estadísticas BCR'!$B:$B,0),MATCH(W$25,'Estadísticas BCR'!$5:$5,0))/INDEX('Estadísticas BCR'!$1:$1048576,MATCH('Data Graf'!$C9,'Estadísticas BCR'!$B:$B,0),MATCH(W$25,'Estadísticas BCR'!$5:$5,0)-13) -1</f>
        <v>-8.1844852801536083E-2</v>
      </c>
      <c r="X9" s="325" cm="1">
        <f t="array" ref="X9">+INDEX('Estadísticas BCR'!$1:$1048576,MATCH('Data Graf'!$C9,'Estadísticas BCR'!$B:$B,0),MATCH(X$25,'Estadísticas BCR'!$5:$5,0))/INDEX('Estadísticas BCR'!$1:$1048576,MATCH('Data Graf'!$C9,'Estadísticas BCR'!$B:$B,0),MATCH(X$25,'Estadísticas BCR'!$5:$5,0)-13) -1</f>
        <v>9.8607483218442482E-3</v>
      </c>
      <c r="Y9" s="325" cm="1">
        <f t="array" ref="Y9">+INDEX('Estadísticas BCR'!$1:$1048576,MATCH('Data Graf'!$C9,'Estadísticas BCR'!$B:$B,0),MATCH(Y$25,'Estadísticas BCR'!$5:$5,0))/INDEX('Estadísticas BCR'!$1:$1048576,MATCH('Data Graf'!$C9,'Estadísticas BCR'!$B:$B,0),MATCH(Y$25,'Estadísticas BCR'!$5:$5,0)-13) -1</f>
        <v>-4.1122580960670785E-2</v>
      </c>
      <c r="Z9" s="325" cm="1">
        <f t="array" ref="Z9">+INDEX('Estadísticas BCR'!$1:$1048576,MATCH('Data Graf'!$C9,'Estadísticas BCR'!$B:$B,0),MATCH(Z$25,'Estadísticas BCR'!$5:$5,0))/INDEX('Estadísticas BCR'!$1:$1048576,MATCH('Data Graf'!$C9,'Estadísticas BCR'!$B:$B,0),MATCH(Z$25,'Estadísticas BCR'!$5:$5,0)-13) -1</f>
        <v>-0.16816858667968237</v>
      </c>
      <c r="AA9" s="325" cm="1">
        <f t="array" ref="AA9">+INDEX('Estadísticas BCR'!$1:$1048576,MATCH('Data Graf'!$C9,'Estadísticas BCR'!$B:$B,0),MATCH(AA$25,'Estadísticas BCR'!$5:$5,0))/INDEX('Estadísticas BCR'!$1:$1048576,MATCH('Data Graf'!$C9,'Estadísticas BCR'!$B:$B,0),MATCH(AA$25,'Estadísticas BCR'!$5:$5,0)-13) -1</f>
        <v>-8.8781391728458003E-2</v>
      </c>
      <c r="AB9" s="325" cm="1">
        <f t="array" ref="AB9">+INDEX('Estadísticas BCR'!$1:$1048576,MATCH('Data Graf'!$C9,'Estadísticas BCR'!$B:$B,0),MATCH(AB$25,'Estadísticas BCR'!$5:$5,0))/INDEX('Estadísticas BCR'!$1:$1048576,MATCH('Data Graf'!$C9,'Estadísticas BCR'!$B:$B,0),MATCH(AB$25,'Estadísticas BCR'!$5:$5,0)-13) -1</f>
        <v>-4.2940019724697631E-2</v>
      </c>
      <c r="AC9" s="325" cm="1">
        <f t="array" ref="AC9">+INDEX('Estadísticas BCR'!$1:$1048576,MATCH('Data Graf'!$C9,'Estadísticas BCR'!$B:$B,0),MATCH(AC$25,'Estadísticas BCR'!$5:$5,0))/INDEX('Estadísticas BCR'!$1:$1048576,MATCH('Data Graf'!$C9,'Estadísticas BCR'!$B:$B,0),MATCH(AC$25,'Estadísticas BCR'!$5:$5,0)-13) -1</f>
        <v>-5.3621227417407713E-2</v>
      </c>
      <c r="AD9" s="325" cm="1">
        <f t="array" ref="AD9">+INDEX('Estadísticas BCR'!$1:$1048576,MATCH('Data Graf'!$C9,'Estadísticas BCR'!$B:$B,0),MATCH(AD$25,'Estadísticas BCR'!$5:$5,0))/INDEX('Estadísticas BCR'!$1:$1048576,MATCH('Data Graf'!$C9,'Estadísticas BCR'!$B:$B,0),MATCH(AD$25,'Estadísticas BCR'!$5:$5,0)-13) -1</f>
        <v>-7.1479553989705735E-2</v>
      </c>
      <c r="AE9" s="325" cm="1">
        <f t="array" ref="AE9">+INDEX('Estadísticas BCR'!$1:$1048576,MATCH('Data Graf'!$C9,'Estadísticas BCR'!$B:$B,0),MATCH(AE$25,'Estadísticas BCR'!$5:$5,0))/INDEX('Estadísticas BCR'!$1:$1048576,MATCH('Data Graf'!$C9,'Estadísticas BCR'!$B:$B,0),MATCH(AE$25,'Estadísticas BCR'!$5:$5,0)-13) -1</f>
        <v>-4.071801817384868E-2</v>
      </c>
      <c r="AF9" s="325" cm="1">
        <f t="array" ref="AF9">+INDEX('Estadísticas BCR'!$1:$1048576,MATCH('Data Graf'!$C9,'Estadísticas BCR'!$B:$B,0),MATCH(AF$25,'Estadísticas BCR'!$5:$5,0))/INDEX('Estadísticas BCR'!$1:$1048576,MATCH('Data Graf'!$C9,'Estadísticas BCR'!$B:$B,0),MATCH(AF$25,'Estadísticas BCR'!$5:$5,0)-13) -1</f>
        <v>-8.4582416316302922E-2</v>
      </c>
      <c r="AG9" s="325" cm="1">
        <f t="array" ref="AG9">+INDEX('Estadísticas BCR'!$1:$1048576,MATCH('Data Graf'!$C9,'Estadísticas BCR'!$B:$B,0),MATCH(AG$25,'Estadísticas BCR'!$5:$5,0))/INDEX('Estadísticas BCR'!$1:$1048576,MATCH('Data Graf'!$C9,'Estadísticas BCR'!$B:$B,0),MATCH(AG$25,'Estadísticas BCR'!$5:$5,0)-13) -1</f>
        <v>-4.0238262687554149E-2</v>
      </c>
      <c r="AH9" s="325" cm="1">
        <f t="array" ref="AH9">+INDEX('Estadísticas BCR'!$1:$1048576,MATCH('Data Graf'!$C9,'Estadísticas BCR'!$B:$B,0),MATCH(AH$25,'Estadísticas BCR'!$5:$5,0))/INDEX('Estadísticas BCR'!$1:$1048576,MATCH('Data Graf'!$C9,'Estadísticas BCR'!$B:$B,0),MATCH(AH$25,'Estadísticas BCR'!$5:$5,0)-13) -1</f>
        <v>3.2914488634962824E-2</v>
      </c>
      <c r="AI9" s="325" cm="1">
        <f t="array" ref="AI9">+INDEX('Estadísticas BCR'!$1:$1048576,MATCH('Data Graf'!$C9,'Estadísticas BCR'!$B:$B,0),MATCH(AI$25,'Estadísticas BCR'!$5:$5,0))/INDEX('Estadísticas BCR'!$1:$1048576,MATCH('Data Graf'!$C9,'Estadísticas BCR'!$B:$B,0),MATCH(AI$25,'Estadísticas BCR'!$5:$5,0)-13) -1</f>
        <v>3.8092209685529621E-2</v>
      </c>
      <c r="AJ9" s="325" cm="1">
        <f t="array" ref="AJ9">+INDEX('Estadísticas BCR'!$1:$1048576,MATCH('Data Graf'!$C9,'Estadísticas BCR'!$B:$B,0),MATCH(AJ$25,'Estadísticas BCR'!$5:$5,0))/INDEX('Estadísticas BCR'!$1:$1048576,MATCH('Data Graf'!$C9,'Estadísticas BCR'!$B:$B,0),MATCH(AJ$25,'Estadísticas BCR'!$5:$5,0)-13) -1</f>
        <v>4.693556555344669E-2</v>
      </c>
      <c r="AK9" s="325" cm="1">
        <f t="array" ref="AK9">+INDEX('Estadísticas BCR'!$1:$1048576,MATCH('Data Graf'!$C9,'Estadísticas BCR'!$B:$B,0),MATCH(AK$25,'Estadísticas BCR'!$5:$5,0))/INDEX('Estadísticas BCR'!$1:$1048576,MATCH('Data Graf'!$C9,'Estadísticas BCR'!$B:$B,0),MATCH(AK$25,'Estadísticas BCR'!$5:$5,0)-13) -1</f>
        <v>9.0744233936877139E-2</v>
      </c>
      <c r="AL9" s="325" cm="1">
        <f t="array" ref="AL9">+INDEX('Estadísticas BCR'!$1:$1048576,MATCH('Data Graf'!$C9,'Estadísticas BCR'!$B:$B,0),MATCH(AL$25,'Estadísticas BCR'!$5:$5,0))/INDEX('Estadísticas BCR'!$1:$1048576,MATCH('Data Graf'!$C9,'Estadísticas BCR'!$B:$B,0),MATCH(AL$25,'Estadísticas BCR'!$5:$5,0)-13) -1</f>
        <v>0.16277968504837026</v>
      </c>
      <c r="AM9" s="325" cm="1">
        <f t="array" ref="AM9">+INDEX('Estadísticas BCR'!$1:$1048576,MATCH('Data Graf'!$C9,'Estadísticas BCR'!$B:$B,0),MATCH(AM$25,'Estadísticas BCR'!$5:$5,0))/INDEX('Estadísticas BCR'!$1:$1048576,MATCH('Data Graf'!$C9,'Estadísticas BCR'!$B:$B,0),MATCH(AM$25,'Estadísticas BCR'!$5:$5,0)-13) -1</f>
        <v>5.4522247954987613E-2</v>
      </c>
      <c r="AN9" s="325" cm="1">
        <f t="array" ref="AN9">+INDEX('Estadísticas BCR'!$1:$1048576,MATCH('Data Graf'!$C9,'Estadísticas BCR'!$B:$B,0),MATCH(AN$25,'Estadísticas BCR'!$5:$5,0))/INDEX('Estadísticas BCR'!$1:$1048576,MATCH('Data Graf'!$C9,'Estadísticas BCR'!$B:$B,0),MATCH(AN$25,'Estadísticas BCR'!$5:$5,0)-13) -1</f>
        <v>6.7286157939005165E-2</v>
      </c>
      <c r="AO9" s="325" cm="1">
        <f t="array" ref="AO9">+INDEX('Estadísticas BCR'!$1:$1048576,MATCH('Data Graf'!$C9,'Estadísticas BCR'!$B:$B,0),MATCH(AO$25,'Estadísticas BCR'!$5:$5,0))/INDEX('Estadísticas BCR'!$1:$1048576,MATCH('Data Graf'!$C9,'Estadísticas BCR'!$B:$B,0),MATCH(AO$25,'Estadísticas BCR'!$5:$5,0)-13) -1</f>
        <v>7.6703960765271084E-2</v>
      </c>
      <c r="AP9" s="325" cm="1">
        <f t="array" ref="AP9">+INDEX('Estadísticas BCR'!$1:$1048576,MATCH('Data Graf'!$C9,'Estadísticas BCR'!$B:$B,0),MATCH(AP$25,'Estadísticas BCR'!$5:$5,0))/INDEX('Estadísticas BCR'!$1:$1048576,MATCH('Data Graf'!$C9,'Estadísticas BCR'!$B:$B,0),MATCH(AP$25,'Estadísticas BCR'!$5:$5,0)-13) -1</f>
        <v>6.4714172404965131E-2</v>
      </c>
      <c r="AQ9" s="325" cm="1">
        <f t="array" ref="AQ9">+INDEX('Estadísticas BCR'!$1:$1048576,MATCH('Data Graf'!$C9,'Estadísticas BCR'!$B:$B,0),MATCH(AQ$25,'Estadísticas BCR'!$5:$5,0))/INDEX('Estadísticas BCR'!$1:$1048576,MATCH('Data Graf'!$C9,'Estadísticas BCR'!$B:$B,0),MATCH(AQ$25,'Estadísticas BCR'!$5:$5,0)-13) -1</f>
        <v>-2.2163072428527109E-4</v>
      </c>
      <c r="AR9" s="325" cm="1">
        <f t="array" ref="AR9">+INDEX('Estadísticas BCR'!$1:$1048576,MATCH('Data Graf'!$C9,'Estadísticas BCR'!$B:$B,0),MATCH(AR$25,'Estadísticas BCR'!$5:$5,0))/INDEX('Estadísticas BCR'!$1:$1048576,MATCH('Data Graf'!$C9,'Estadísticas BCR'!$B:$B,0),MATCH(AR$25,'Estadísticas BCR'!$5:$5,0)-13) -1</f>
        <v>9.9306052883618712E-2</v>
      </c>
      <c r="AS9" s="325" cm="1">
        <f t="array" ref="AS9">+INDEX('Estadísticas BCR'!$1:$1048576,MATCH('Data Graf'!$C9,'Estadísticas BCR'!$B:$B,0),MATCH(AS$25,'Estadísticas BCR'!$5:$5,0))/INDEX('Estadísticas BCR'!$1:$1048576,MATCH('Data Graf'!$C9,'Estadísticas BCR'!$B:$B,0),MATCH(AS$25,'Estadísticas BCR'!$5:$5,0)-13) -1</f>
        <v>9.4844235163716206E-2</v>
      </c>
      <c r="AT9" s="325" cm="1">
        <f t="array" ref="AT9">+INDEX('Estadísticas BCR'!$1:$1048576,MATCH('Data Graf'!$C9,'Estadísticas BCR'!$B:$B,0),MATCH(AT$25,'Estadísticas BCR'!$5:$5,0))/INDEX('Estadísticas BCR'!$1:$1048576,MATCH('Data Graf'!$C9,'Estadísticas BCR'!$B:$B,0),MATCH(AT$25,'Estadísticas BCR'!$5:$5,0)-13) -1</f>
        <v>2.0231356275074441E-2</v>
      </c>
      <c r="AU9" s="325" cm="1">
        <f t="array" ref="AU9">+INDEX('Estadísticas BCR'!$1:$1048576,MATCH('Data Graf'!$C9,'Estadísticas BCR'!$B:$B,0),MATCH(AU$25,'Estadísticas BCR'!$5:$5,0))/INDEX('Estadísticas BCR'!$1:$1048576,MATCH('Data Graf'!$C9,'Estadísticas BCR'!$B:$B,0),MATCH(AU$25,'Estadísticas BCR'!$5:$5,0)-13) -1</f>
        <v>4.9389313497220311E-2</v>
      </c>
      <c r="AV9" s="325" cm="1">
        <f t="array" ref="AV9">+INDEX('Estadísticas BCR'!$1:$1048576,MATCH('Data Graf'!$C9,'Estadísticas BCR'!$B:$B,0),MATCH(AV$25,'Estadísticas BCR'!$5:$5,0))/INDEX('Estadísticas BCR'!$1:$1048576,MATCH('Data Graf'!$C9,'Estadísticas BCR'!$B:$B,0),MATCH(AV$25,'Estadísticas BCR'!$5:$5,0)-13) -1</f>
        <v>5.3281824872775108E-3</v>
      </c>
      <c r="AW9" s="325" cm="1">
        <f t="array" ref="AW9">+INDEX('Estadísticas BCR'!$1:$1048576,MATCH('Data Graf'!$C9,'Estadísticas BCR'!$B:$B,0),MATCH(AW$25,'Estadísticas BCR'!$5:$5,0))/INDEX('Estadísticas BCR'!$1:$1048576,MATCH('Data Graf'!$C9,'Estadísticas BCR'!$B:$B,0),MATCH(AW$25,'Estadísticas BCR'!$5:$5,0)-13) -1</f>
        <v>-1.8653907766219113E-2</v>
      </c>
      <c r="AX9" s="325" cm="1">
        <f t="array" ref="AX9">+INDEX('Estadísticas BCR'!$1:$1048576,MATCH('Data Graf'!$C9,'Estadísticas BCR'!$B:$B,0),MATCH(AX$25,'Estadísticas BCR'!$5:$5,0))/INDEX('Estadísticas BCR'!$1:$1048576,MATCH('Data Graf'!$C9,'Estadísticas BCR'!$B:$B,0),MATCH(AX$25,'Estadísticas BCR'!$5:$5,0)-13) -1</f>
        <v>9.0988447238852466E-2</v>
      </c>
      <c r="AY9" s="325" cm="1">
        <f t="array" ref="AY9">+INDEX('Estadísticas BCR'!$1:$1048576,MATCH('Data Graf'!$C9,'Estadísticas BCR'!$B:$B,0),MATCH(AY$25,'Estadísticas BCR'!$5:$5,0))/INDEX('Estadísticas BCR'!$1:$1048576,MATCH('Data Graf'!$C9,'Estadísticas BCR'!$B:$B,0),MATCH(AY$25,'Estadísticas BCR'!$5:$5,0)-13) -1</f>
        <v>0.11619455834417458</v>
      </c>
      <c r="AZ9" s="325" cm="1">
        <f t="array" ref="AZ9">+INDEX('Estadísticas BCR'!$1:$1048576,MATCH('Data Graf'!$C9,'Estadísticas BCR'!$B:$B,0),MATCH(AZ$25,'Estadísticas BCR'!$5:$5,0))/INDEX('Estadísticas BCR'!$1:$1048576,MATCH('Data Graf'!$C9,'Estadísticas BCR'!$B:$B,0),MATCH(AZ$25,'Estadísticas BCR'!$5:$5,0)-13) -1</f>
        <v>5.005014908891936E-2</v>
      </c>
      <c r="BA9" s="325" cm="1">
        <f t="array" ref="BA9">+INDEX('Estadísticas BCR'!$1:$1048576,MATCH('Data Graf'!$C9,'Estadísticas BCR'!$B:$B,0),MATCH(BA$25,'Estadísticas BCR'!$5:$5,0))/INDEX('Estadísticas BCR'!$1:$1048576,MATCH('Data Graf'!$C9,'Estadísticas BCR'!$B:$B,0),MATCH(BA$25,'Estadísticas BCR'!$5:$5,0)-13) -1</f>
        <v>-5.2678603684471748E-3</v>
      </c>
      <c r="BB9" s="325" cm="1">
        <f t="array" ref="BB9">+INDEX('Estadísticas BCR'!$1:$1048576,MATCH('Data Graf'!$C9,'Estadísticas BCR'!$B:$B,0),MATCH(BB$25,'Estadísticas BCR'!$5:$5,0))/INDEX('Estadísticas BCR'!$1:$1048576,MATCH('Data Graf'!$C9,'Estadísticas BCR'!$B:$B,0),MATCH(BB$25,'Estadísticas BCR'!$5:$5,0)-13) -1</f>
        <v>3.6173657400617731E-3</v>
      </c>
      <c r="BC9" s="325" cm="1">
        <f t="array" ref="BC9">+INDEX('Estadísticas BCR'!$1:$1048576,MATCH('Data Graf'!$C9,'Estadísticas BCR'!$B:$B,0),MATCH(BC$25,'Estadísticas BCR'!$5:$5,0))/INDEX('Estadísticas BCR'!$1:$1048576,MATCH('Data Graf'!$C9,'Estadísticas BCR'!$B:$B,0),MATCH(BC$25,'Estadísticas BCR'!$5:$5,0)-13) -1</f>
        <v>5.9867068634783527E-2</v>
      </c>
      <c r="BD9" s="325" cm="1">
        <f t="array" ref="BD9">+INDEX('Estadísticas BCR'!$1:$1048576,MATCH('Data Graf'!$C9,'Estadísticas BCR'!$B:$B,0),MATCH(BD$25,'Estadísticas BCR'!$5:$5,0))/INDEX('Estadísticas BCR'!$1:$1048576,MATCH('Data Graf'!$C9,'Estadísticas BCR'!$B:$B,0),MATCH(BD$25,'Estadísticas BCR'!$5:$5,0)-13) -1</f>
        <v>8.9357915088867701E-2</v>
      </c>
      <c r="BE9" s="325" cm="1">
        <f t="array" ref="BE9">+INDEX('Estadísticas BCR'!$1:$1048576,MATCH('Data Graf'!$C9,'Estadísticas BCR'!$B:$B,0),MATCH(BE$25,'Estadísticas BCR'!$5:$5,0))/INDEX('Estadísticas BCR'!$1:$1048576,MATCH('Data Graf'!$C9,'Estadísticas BCR'!$B:$B,0),MATCH(BE$25,'Estadísticas BCR'!$5:$5,0)-13) -1</f>
        <v>-5.0980193989136335E-3</v>
      </c>
      <c r="BF9" s="325" cm="1">
        <f t="array" ref="BF9">+INDEX('Estadísticas BCR'!$1:$1048576,MATCH('Data Graf'!$C9,'Estadísticas BCR'!$B:$B,0),MATCH(BF$25,'Estadísticas BCR'!$5:$5,0))/INDEX('Estadísticas BCR'!$1:$1048576,MATCH('Data Graf'!$C9,'Estadísticas BCR'!$B:$B,0),MATCH(BF$25,'Estadísticas BCR'!$5:$5,0)-13) -1</f>
        <v>0.13146545881366278</v>
      </c>
      <c r="BG9" s="325" cm="1">
        <f t="array" ref="BG9">+INDEX('Estadísticas BCR'!$1:$1048576,MATCH('Data Graf'!$C9,'Estadísticas BCR'!$B:$B,0),MATCH(BG$25,'Estadísticas BCR'!$5:$5,0))/INDEX('Estadísticas BCR'!$1:$1048576,MATCH('Data Graf'!$C9,'Estadísticas BCR'!$B:$B,0),MATCH(BG$25,'Estadísticas BCR'!$5:$5,0)-13) -1</f>
        <v>3.3239416689641033E-3</v>
      </c>
      <c r="BH9" s="325" cm="1">
        <f t="array" ref="BH9">+INDEX('Estadísticas BCR'!$1:$1048576,MATCH('Data Graf'!$C9,'Estadísticas BCR'!$B:$B,0),MATCH(BH$25,'Estadísticas BCR'!$5:$5,0))/INDEX('Estadísticas BCR'!$1:$1048576,MATCH('Data Graf'!$C9,'Estadísticas BCR'!$B:$B,0),MATCH(BH$25,'Estadísticas BCR'!$5:$5,0)-13) -1</f>
        <v>4.8778766594177458E-2</v>
      </c>
      <c r="BI9" s="325" cm="1">
        <f t="array" ref="BI9">+INDEX('Estadísticas BCR'!$1:$1048576,MATCH('Data Graf'!$C9,'Estadísticas BCR'!$B:$B,0),MATCH(BI$25,'Estadísticas BCR'!$5:$5,0))/INDEX('Estadísticas BCR'!$1:$1048576,MATCH('Data Graf'!$C9,'Estadísticas BCR'!$B:$B,0),MATCH(BI$25,'Estadísticas BCR'!$5:$5,0)-13) -1</f>
        <v>4.6770947021861797E-2</v>
      </c>
      <c r="BJ9" s="325" cm="1">
        <f t="array" ref="BJ9">+INDEX('Estadísticas BCR'!$1:$1048576,MATCH('Data Graf'!$C9,'Estadísticas BCR'!$B:$B,0),MATCH(BJ$25,'Estadísticas BCR'!$5:$5,0))/INDEX('Estadísticas BCR'!$1:$1048576,MATCH('Data Graf'!$C9,'Estadísticas BCR'!$B:$B,0),MATCH(BJ$25,'Estadísticas BCR'!$5:$5,0)-13) -1</f>
        <v>1.9674009722562058E-2</v>
      </c>
      <c r="BK9" s="325" cm="1">
        <f t="array" ref="BK9">+INDEX('Estadísticas BCR'!$1:$1048576,MATCH('Data Graf'!$C9,'Estadísticas BCR'!$B:$B,0),MATCH(BK$25,'Estadísticas BCR'!$5:$5,0))/INDEX('Estadísticas BCR'!$1:$1048576,MATCH('Data Graf'!$C9,'Estadísticas BCR'!$B:$B,0),MATCH(BK$25,'Estadísticas BCR'!$5:$5,0)-13) -1</f>
        <v>-3.4003076475593974E-2</v>
      </c>
      <c r="BL9" s="325" cm="1">
        <f t="array" ref="BL9">+INDEX('Estadísticas BCR'!$1:$1048576,MATCH('Data Graf'!$C9,'Estadísticas BCR'!$B:$B,0),MATCH(BL$25,'Estadísticas BCR'!$5:$5,0))/INDEX('Estadísticas BCR'!$1:$1048576,MATCH('Data Graf'!$C9,'Estadísticas BCR'!$B:$B,0),MATCH(BL$25,'Estadísticas BCR'!$5:$5,0)-13) -1</f>
        <v>-0.10117229728092825</v>
      </c>
      <c r="BM9" s="325" cm="1">
        <f t="array" ref="BM9">+INDEX('Estadísticas BCR'!$1:$1048576,MATCH('Data Graf'!$C9,'Estadísticas BCR'!$B:$B,0),MATCH(BM$25,'Estadísticas BCR'!$5:$5,0))/INDEX('Estadísticas BCR'!$1:$1048576,MATCH('Data Graf'!$C9,'Estadísticas BCR'!$B:$B,0),MATCH(BM$25,'Estadísticas BCR'!$5:$5,0)-13) -1</f>
        <v>5.9722267261849149E-2</v>
      </c>
      <c r="BN9" s="325" cm="1">
        <f t="array" ref="BN9">+INDEX('Estadísticas BCR'!$1:$1048576,MATCH('Data Graf'!$C9,'Estadísticas BCR'!$B:$B,0),MATCH(BN$25,'Estadísticas BCR'!$5:$5,0))/INDEX('Estadísticas BCR'!$1:$1048576,MATCH('Data Graf'!$C9,'Estadísticas BCR'!$B:$B,0),MATCH(BN$25,'Estadísticas BCR'!$5:$5,0)-13) -1</f>
        <v>6.0464688688381729E-2</v>
      </c>
      <c r="BO9" s="325" cm="1">
        <f t="array" ref="BO9">+INDEX('Estadísticas BCR'!$1:$1048576,MATCH('Data Graf'!$C9,'Estadísticas BCR'!$B:$B,0),MATCH(BO$25,'Estadísticas BCR'!$5:$5,0))/INDEX('Estadísticas BCR'!$1:$1048576,MATCH('Data Graf'!$C9,'Estadísticas BCR'!$B:$B,0),MATCH(BO$25,'Estadísticas BCR'!$5:$5,0)-13) -1</f>
        <v>-0.44732437244222012</v>
      </c>
      <c r="BP9" s="325" cm="1">
        <f t="array" ref="BP9">+INDEX('Estadísticas BCR'!$1:$1048576,MATCH('Data Graf'!$C9,'Estadísticas BCR'!$B:$B,0),MATCH(BP$25,'Estadísticas BCR'!$5:$5,0))/INDEX('Estadísticas BCR'!$1:$1048576,MATCH('Data Graf'!$C9,'Estadísticas BCR'!$B:$B,0),MATCH(BP$25,'Estadísticas BCR'!$5:$5,0)-13) -1</f>
        <v>-0.90117781032424293</v>
      </c>
      <c r="BQ9" s="325" cm="1">
        <f t="array" ref="BQ9">+INDEX('Estadísticas BCR'!$1:$1048576,MATCH('Data Graf'!$C9,'Estadísticas BCR'!$B:$B,0),MATCH(BQ$25,'Estadísticas BCR'!$5:$5,0))/INDEX('Estadísticas BCR'!$1:$1048576,MATCH('Data Graf'!$C9,'Estadísticas BCR'!$B:$B,0),MATCH(BQ$25,'Estadísticas BCR'!$5:$5,0)-13) -1</f>
        <v>-0.66247147829952235</v>
      </c>
      <c r="BR9" s="325" cm="1">
        <f t="array" ref="BR9">+INDEX('Estadísticas BCR'!$1:$1048576,MATCH('Data Graf'!$C9,'Estadísticas BCR'!$B:$B,0),MATCH(BR$25,'Estadísticas BCR'!$5:$5,0))/INDEX('Estadísticas BCR'!$1:$1048576,MATCH('Data Graf'!$C9,'Estadísticas BCR'!$B:$B,0),MATCH(BR$25,'Estadísticas BCR'!$5:$5,0)-13) -1</f>
        <v>-0.42932745751401757</v>
      </c>
      <c r="BS9" s="325" cm="1">
        <f t="array" ref="BS9">+INDEX('Estadísticas BCR'!$1:$1048576,MATCH('Data Graf'!$C9,'Estadísticas BCR'!$B:$B,0),MATCH(BS$25,'Estadísticas BCR'!$5:$5,0))/INDEX('Estadísticas BCR'!$1:$1048576,MATCH('Data Graf'!$C9,'Estadísticas BCR'!$B:$B,0),MATCH(BS$25,'Estadísticas BCR'!$5:$5,0)-13) -1</f>
        <v>-0.12493023869303943</v>
      </c>
      <c r="BT9" s="325" cm="1">
        <f t="array" ref="BT9">+INDEX('Estadísticas BCR'!$1:$1048576,MATCH('Data Graf'!$C9,'Estadísticas BCR'!$B:$B,0),MATCH(BT$25,'Estadísticas BCR'!$5:$5,0))/INDEX('Estadísticas BCR'!$1:$1048576,MATCH('Data Graf'!$C9,'Estadísticas BCR'!$B:$B,0),MATCH(BT$25,'Estadísticas BCR'!$5:$5,0)-13) -1</f>
        <v>-5.9675582295465102E-2</v>
      </c>
      <c r="BU9" s="325" cm="1">
        <f t="array" ref="BU9">+INDEX('Estadísticas BCR'!$1:$1048576,MATCH('Data Graf'!$C9,'Estadísticas BCR'!$B:$B,0),MATCH(BU$25,'Estadísticas BCR'!$5:$5,0))/INDEX('Estadísticas BCR'!$1:$1048576,MATCH('Data Graf'!$C9,'Estadísticas BCR'!$B:$B,0),MATCH(BU$25,'Estadísticas BCR'!$5:$5,0)-13) -1</f>
        <v>4.6310091779412144E-2</v>
      </c>
      <c r="BV9" s="325" cm="1">
        <f t="array" ref="BV9">+INDEX('Estadísticas BCR'!$1:$1048576,MATCH('Data Graf'!$C9,'Estadísticas BCR'!$B:$B,0),MATCH(BV$25,'Estadísticas BCR'!$5:$5,0))/INDEX('Estadísticas BCR'!$1:$1048576,MATCH('Data Graf'!$C9,'Estadísticas BCR'!$B:$B,0),MATCH(BV$25,'Estadísticas BCR'!$5:$5,0)-13) -1</f>
        <v>0.14522885791562867</v>
      </c>
      <c r="BW9" s="325" cm="1">
        <f t="array" ref="BW9">+INDEX('Estadísticas BCR'!$1:$1048576,MATCH('Data Graf'!$C9,'Estadísticas BCR'!$B:$B,0),MATCH(BW$25,'Estadísticas BCR'!$5:$5,0))/INDEX('Estadísticas BCR'!$1:$1048576,MATCH('Data Graf'!$C9,'Estadísticas BCR'!$B:$B,0),MATCH(BW$25,'Estadísticas BCR'!$5:$5,0)-13) -1</f>
        <v>0.18454889102427696</v>
      </c>
      <c r="BX9" s="325" cm="1">
        <f t="array" ref="BX9">+INDEX('Estadísticas BCR'!$1:$1048576,MATCH('Data Graf'!$C9,'Estadísticas BCR'!$B:$B,0),MATCH(BX$25,'Estadísticas BCR'!$5:$5,0))/INDEX('Estadísticas BCR'!$1:$1048576,MATCH('Data Graf'!$C9,'Estadísticas BCR'!$B:$B,0),MATCH(BX$25,'Estadísticas BCR'!$5:$5,0)-13) -1</f>
        <v>0.26028406070031429</v>
      </c>
      <c r="BY9" s="325" cm="1">
        <f t="array" ref="BY9">+INDEX('Estadísticas BCR'!$1:$1048576,MATCH('Data Graf'!$C9,'Estadísticas BCR'!$B:$B,0),MATCH(BY$25,'Estadísticas BCR'!$5:$5,0))/INDEX('Estadísticas BCR'!$1:$1048576,MATCH('Data Graf'!$C9,'Estadísticas BCR'!$B:$B,0),MATCH(BY$25,'Estadísticas BCR'!$5:$5,0)-13) -1</f>
        <v>0.16254608495620704</v>
      </c>
      <c r="BZ9" s="325" cm="1">
        <f t="array" ref="BZ9">+INDEX('Estadísticas BCR'!$1:$1048576,MATCH('Data Graf'!$C9,'Estadísticas BCR'!$B:$B,0),MATCH(BZ$25,'Estadísticas BCR'!$5:$5,0))/INDEX('Estadísticas BCR'!$1:$1048576,MATCH('Data Graf'!$C9,'Estadísticas BCR'!$B:$B,0),MATCH(BZ$25,'Estadísticas BCR'!$5:$5,0)-13) -1</f>
        <v>0.14854296469816952</v>
      </c>
      <c r="CA9" s="325" cm="1">
        <f t="array" ref="CA9">+INDEX('Estadísticas BCR'!$1:$1048576,MATCH('Data Graf'!$C9,'Estadísticas BCR'!$B:$B,0),MATCH(CA$25,'Estadísticas BCR'!$5:$5,0))/INDEX('Estadísticas BCR'!$1:$1048576,MATCH('Data Graf'!$C9,'Estadísticas BCR'!$B:$B,0),MATCH(CA$25,'Estadísticas BCR'!$5:$5,0)-13) -1</f>
        <v>1.3422113739564132</v>
      </c>
      <c r="CB9" s="325" cm="1">
        <f t="array" ref="CB9">+INDEX('Estadísticas BCR'!$1:$1048576,MATCH('Data Graf'!$C9,'Estadísticas BCR'!$B:$B,0),MATCH(CB$25,'Estadísticas BCR'!$5:$5,0))/INDEX('Estadísticas BCR'!$1:$1048576,MATCH('Data Graf'!$C9,'Estadísticas BCR'!$B:$B,0),MATCH(CB$25,'Estadísticas BCR'!$5:$5,0)-13) -1</f>
        <v>9.9002679383158405</v>
      </c>
      <c r="CC9" s="325" cm="1">
        <f t="array" ref="CC9">+INDEX('Estadísticas BCR'!$1:$1048576,MATCH('Data Graf'!$C9,'Estadísticas BCR'!$B:$B,0),MATCH(CC$25,'Estadísticas BCR'!$5:$5,0))/INDEX('Estadísticas BCR'!$1:$1048576,MATCH('Data Graf'!$C9,'Estadísticas BCR'!$B:$B,0),MATCH(CC$25,'Estadísticas BCR'!$5:$5,0)-13) -1</f>
        <v>2.5812631286065475</v>
      </c>
      <c r="CD9" s="325" cm="1">
        <f t="array" ref="CD9">+INDEX('Estadísticas BCR'!$1:$1048576,MATCH('Data Graf'!$C9,'Estadísticas BCR'!$B:$B,0),MATCH(CD$25,'Estadísticas BCR'!$5:$5,0))/INDEX('Estadísticas BCR'!$1:$1048576,MATCH('Data Graf'!$C9,'Estadísticas BCR'!$B:$B,0),MATCH(CD$25,'Estadísticas BCR'!$5:$5,0)-13) -1</f>
        <v>0.90297257332756597</v>
      </c>
      <c r="CE9" s="325" cm="1">
        <f t="array" ref="CE9">+INDEX('Estadísticas BCR'!$1:$1048576,MATCH('Data Graf'!$C9,'Estadísticas BCR'!$B:$B,0),MATCH(CE$25,'Estadísticas BCR'!$5:$5,0))/INDEX('Estadísticas BCR'!$1:$1048576,MATCH('Data Graf'!$C9,'Estadísticas BCR'!$B:$B,0),MATCH(CE$25,'Estadísticas BCR'!$5:$5,0)-13) -1</f>
        <v>0.36549448247107374</v>
      </c>
      <c r="CF9" s="325" cm="1">
        <f t="array" ref="CF9">+INDEX('Estadísticas BCR'!$1:$1048576,MATCH('Data Graf'!$C9,'Estadísticas BCR'!$B:$B,0),MATCH(CF$25,'Estadísticas BCR'!$5:$5,0))/INDEX('Estadísticas BCR'!$1:$1048576,MATCH('Data Graf'!$C9,'Estadísticas BCR'!$B:$B,0),MATCH(CF$25,'Estadísticas BCR'!$5:$5,0)-13) -1</f>
        <v>0.2517378857606154</v>
      </c>
      <c r="CG9" s="325" cm="1">
        <f t="array" ref="CG9">+INDEX('Estadísticas BCR'!$1:$1048576,MATCH('Data Graf'!$C9,'Estadísticas BCR'!$B:$B,0),MATCH(CG$25,'Estadísticas BCR'!$5:$5,0))/INDEX('Estadísticas BCR'!$1:$1048576,MATCH('Data Graf'!$C9,'Estadísticas BCR'!$B:$B,0),MATCH(CG$25,'Estadísticas BCR'!$5:$5,0)-13) -1</f>
        <v>0.1299590084766824</v>
      </c>
      <c r="CH9" s="325" cm="1">
        <f t="array" ref="CH9">+INDEX('Estadísticas BCR'!$1:$1048576,MATCH('Data Graf'!$C9,'Estadísticas BCR'!$B:$B,0),MATCH(CH$25,'Estadísticas BCR'!$5:$5,0))/INDEX('Estadísticas BCR'!$1:$1048576,MATCH('Data Graf'!$C9,'Estadísticas BCR'!$B:$B,0),MATCH(CH$25,'Estadísticas BCR'!$5:$5,0)-13) -1</f>
        <v>-2.0225875078134337E-2</v>
      </c>
      <c r="CI9" s="325" cm="1">
        <f t="array" ref="CI9">+INDEX('Estadísticas BCR'!$1:$1048576,MATCH('Data Graf'!$C9,'Estadísticas BCR'!$B:$B,0),MATCH(CI$25,'Estadísticas BCR'!$5:$5,0))/INDEX('Estadísticas BCR'!$1:$1048576,MATCH('Data Graf'!$C9,'Estadísticas BCR'!$B:$B,0),MATCH(CI$25,'Estadísticas BCR'!$5:$5,0)-13) -1</f>
        <v>-5.5786409974732387E-2</v>
      </c>
      <c r="CJ9" s="325" cm="1">
        <f t="array" ref="CJ9">+INDEX('Estadísticas BCR'!$1:$1048576,MATCH('Data Graf'!$C9,'Estadísticas BCR'!$B:$B,0),MATCH(CJ$25,'Estadísticas BCR'!$5:$5,0))/INDEX('Estadísticas BCR'!$1:$1048576,MATCH('Data Graf'!$C9,'Estadísticas BCR'!$B:$B,0),MATCH(CJ$25,'Estadísticas BCR'!$5:$5,0)-13) -1</f>
        <v>-8.8974413892862758E-2</v>
      </c>
      <c r="CK9" s="325" cm="1">
        <f t="array" ref="CK9">+INDEX('Estadísticas BCR'!$1:$1048576,MATCH('Data Graf'!$C9,'Estadísticas BCR'!$B:$B,0),MATCH(CK$25,'Estadísticas BCR'!$5:$5,0))/INDEX('Estadísticas BCR'!$1:$1048576,MATCH('Data Graf'!$C9,'Estadísticas BCR'!$B:$B,0),MATCH(CK$25,'Estadísticas BCR'!$5:$5,0)-13) -1</f>
        <v>-3.9158878773728922E-2</v>
      </c>
      <c r="CL9" s="325" cm="1">
        <f t="array" ref="CL9">+INDEX('Estadísticas BCR'!$1:$1048576,MATCH('Data Graf'!$C9,'Estadísticas BCR'!$B:$B,0),MATCH(CL$25,'Estadísticas BCR'!$5:$5,0))/INDEX('Estadísticas BCR'!$1:$1048576,MATCH('Data Graf'!$C9,'Estadísticas BCR'!$B:$B,0),MATCH(CL$25,'Estadísticas BCR'!$5:$5,0)-13) -1</f>
        <v>-5.820966299993835E-2</v>
      </c>
      <c r="CM9" s="325" cm="1">
        <f t="array" ref="CM9">+INDEX('Estadísticas BCR'!$1:$1048576,MATCH('Data Graf'!$C9,'Estadísticas BCR'!$B:$B,0),MATCH(CM$25,'Estadísticas BCR'!$5:$5,0))/INDEX('Estadísticas BCR'!$1:$1048576,MATCH('Data Graf'!$C9,'Estadísticas BCR'!$B:$B,0),MATCH(CM$25,'Estadísticas BCR'!$5:$5,0)-13) -1</f>
        <v>-2.2225341799781084E-2</v>
      </c>
      <c r="CN9" s="325" cm="1">
        <f t="array" ref="CN9">+INDEX('Estadísticas BCR'!$1:$1048576,MATCH('Data Graf'!$C9,'Estadísticas BCR'!$B:$B,0),MATCH(CN$25,'Estadísticas BCR'!$5:$5,0))/INDEX('Estadísticas BCR'!$1:$1048576,MATCH('Data Graf'!$C9,'Estadísticas BCR'!$B:$B,0),MATCH(CN$25,'Estadísticas BCR'!$5:$5,0)-13) -1</f>
        <v>1.0998673739242903E-2</v>
      </c>
      <c r="CO9" s="325" cm="1">
        <f t="array" ref="CO9">+INDEX('Estadísticas BCR'!$1:$1048576,MATCH('Data Graf'!$C9,'Estadísticas BCR'!$B:$B,0),MATCH(CO$25,'Estadísticas BCR'!$5:$5,0))/INDEX('Estadísticas BCR'!$1:$1048576,MATCH('Data Graf'!$C9,'Estadísticas BCR'!$B:$B,0),MATCH(CO$25,'Estadísticas BCR'!$5:$5,0)-13) -1</f>
        <v>-3.4838703406134819E-2</v>
      </c>
      <c r="CP9" s="325" cm="1">
        <f t="array" ref="CP9">+INDEX('Estadísticas BCR'!$1:$1048576,MATCH('Data Graf'!$C9,'Estadísticas BCR'!$B:$B,0),MATCH(CP$25,'Estadísticas BCR'!$5:$5,0))/INDEX('Estadísticas BCR'!$1:$1048576,MATCH('Data Graf'!$C9,'Estadísticas BCR'!$B:$B,0),MATCH(CP$25,'Estadísticas BCR'!$5:$5,0)-13) -1</f>
        <v>1.2630545066560028E-2</v>
      </c>
      <c r="CQ9" s="325" cm="1">
        <f t="array" ref="CQ9">+INDEX('Estadísticas BCR'!$1:$1048576,MATCH('Data Graf'!$C9,'Estadísticas BCR'!$B:$B,0),MATCH(CQ$25,'Estadísticas BCR'!$5:$5,0))/INDEX('Estadísticas BCR'!$1:$1048576,MATCH('Data Graf'!$C9,'Estadísticas BCR'!$B:$B,0),MATCH(CQ$25,'Estadísticas BCR'!$5:$5,0)-13) -1</f>
        <v>-1.2742678372574812E-2</v>
      </c>
      <c r="CR9" s="325" cm="1">
        <f t="array" ref="CR9">+INDEX('Estadísticas BCR'!$1:$1048576,MATCH('Data Graf'!$C9,'Estadísticas BCR'!$B:$B,0),MATCH(CR$25,'Estadísticas BCR'!$5:$5,0))/INDEX('Estadísticas BCR'!$1:$1048576,MATCH('Data Graf'!$C9,'Estadísticas BCR'!$B:$B,0),MATCH(CR$25,'Estadísticas BCR'!$5:$5,0)-13) -1</f>
        <v>8.7387780684178296E-3</v>
      </c>
      <c r="CS9" s="325" cm="1">
        <f t="array" ref="CS9">+INDEX('Estadísticas BCR'!$1:$1048576,MATCH('Data Graf'!$C9,'Estadísticas BCR'!$B:$B,0),MATCH(CS$25,'Estadísticas BCR'!$5:$5,0))/INDEX('Estadísticas BCR'!$1:$1048576,MATCH('Data Graf'!$C9,'Estadísticas BCR'!$B:$B,0),MATCH(CS$25,'Estadísticas BCR'!$5:$5,0)-13) -1</f>
        <v>-4.8898734867992566E-3</v>
      </c>
      <c r="CT9" s="325" cm="1">
        <f t="array" ref="CT9">+INDEX('Estadísticas BCR'!$1:$1048576,MATCH('Data Graf'!$C9,'Estadísticas BCR'!$B:$B,0),MATCH(CT$25,'Estadísticas BCR'!$5:$5,0))/INDEX('Estadísticas BCR'!$1:$1048576,MATCH('Data Graf'!$C9,'Estadísticas BCR'!$B:$B,0),MATCH(CT$25,'Estadísticas BCR'!$5:$5,0)-13) -1</f>
        <v>3.8402466542879488E-3</v>
      </c>
      <c r="CU9" s="325" cm="1">
        <f t="array" ref="CU9">+INDEX('Estadísticas BCR'!$1:$1048576,MATCH('Data Graf'!$C9,'Estadísticas BCR'!$B:$B,0),MATCH(CU$25,'Estadísticas BCR'!$5:$5,0))/INDEX('Estadísticas BCR'!$1:$1048576,MATCH('Data Graf'!$C9,'Estadísticas BCR'!$B:$B,0),MATCH(CU$25,'Estadísticas BCR'!$5:$5,0)-13) -1</f>
        <v>3.3047654471418664E-2</v>
      </c>
      <c r="CV9" s="325" cm="1">
        <f t="array" ref="CV9">+INDEX('Estadísticas BCR'!$1:$1048576,MATCH('Data Graf'!$C9,'Estadísticas BCR'!$B:$B,0),MATCH(CV$25,'Estadísticas BCR'!$5:$5,0))/INDEX('Estadísticas BCR'!$1:$1048576,MATCH('Data Graf'!$C9,'Estadísticas BCR'!$B:$B,0),MATCH(CV$25,'Estadísticas BCR'!$5:$5,0)-13) -1</f>
        <v>2.1120875223026081E-2</v>
      </c>
      <c r="CW9" s="325" cm="1">
        <f t="array" ref="CW9">+INDEX('Estadísticas BCR'!$1:$1048576,MATCH('Data Graf'!$C9,'Estadísticas BCR'!$B:$B,0),MATCH(CW$8,'Estadísticas BCR'!$5:$5,0))/INDEX('Estadísticas BCR'!$1:$1048576,MATCH('Data Graf'!$C9,'Estadísticas BCR'!$B:$B,0),MATCH(CW$8,'Estadísticas BCR'!$5:$5,0)-13) -1</f>
        <v>-0.12209903304825132</v>
      </c>
      <c r="CX9" s="325" cm="1">
        <f t="array" ref="CX9">+INDEX('Estadísticas BCR'!$1:$1048576,MATCH('Data Graf'!$C9,'Estadísticas BCR'!$B:$B,0),MATCH(CX$8,'Estadísticas BCR'!$5:$5,0))/INDEX('Estadísticas BCR'!$1:$1048576,MATCH('Data Graf'!$C9,'Estadísticas BCR'!$B:$B,0),MATCH(CX$8,'Estadísticas BCR'!$5:$5,0)-13) -1</f>
        <v>-0.10300718881010196</v>
      </c>
      <c r="CY9" s="325" cm="1">
        <f t="array" ref="CY9">+INDEX('Estadísticas BCR'!$1:$1048576,MATCH('Data Graf'!$C9,'Estadísticas BCR'!$B:$B,0),MATCH(CY$8,'Estadísticas BCR'!$5:$5,0))/INDEX('Estadísticas BCR'!$1:$1048576,MATCH('Data Graf'!$C9,'Estadísticas BCR'!$B:$B,0),MATCH(CY$8,'Estadísticas BCR'!$5:$5,0)-13) -1</f>
        <v>-0.12675758720410546</v>
      </c>
      <c r="CZ9" s="325" cm="1">
        <f t="array" ref="CZ9">+INDEX('Estadísticas BCR'!$1:$1048576,MATCH('Data Graf'!$C9,'Estadísticas BCR'!$B:$B,0),MATCH(CZ$8,'Estadísticas BCR'!$5:$5,0))/INDEX('Estadísticas BCR'!$1:$1048576,MATCH('Data Graf'!$C9,'Estadísticas BCR'!$B:$B,0),MATCH(CZ$8,'Estadísticas BCR'!$5:$5,0)-13) -1</f>
        <v>-5.4912960369079222E-2</v>
      </c>
      <c r="DA9" s="325" cm="1">
        <f t="array" ref="DA9">+INDEX('Estadísticas BCR'!$1:$1048576,MATCH('Data Graf'!$C9,'Estadísticas BCR'!$B:$B,0),MATCH(DA$8,'Estadísticas BCR'!$5:$5,0))/INDEX('Estadísticas BCR'!$1:$1048576,MATCH('Data Graf'!$C9,'Estadísticas BCR'!$B:$B,0),MATCH(DA$8,'Estadísticas BCR'!$5:$5,0)-13) -1</f>
        <v>-0.10823136268951172</v>
      </c>
      <c r="DB9" s="325" cm="1">
        <f t="array" ref="DB9">+INDEX('Estadísticas BCR'!$1:$1048576,MATCH('Data Graf'!$C9,'Estadísticas BCR'!$B:$B,0),MATCH(DB$8,'Estadísticas BCR'!$5:$5,0))/INDEX('Estadísticas BCR'!$1:$1048576,MATCH('Data Graf'!$C9,'Estadísticas BCR'!$B:$B,0),MATCH(DB$8,'Estadísticas BCR'!$5:$5,0)-13) -1</f>
        <v>-6.1518313977089178E-2</v>
      </c>
      <c r="DC9" s="325" cm="1">
        <f t="array" ref="DC9">+INDEX('Estadísticas BCR'!$1:$1048576,MATCH('Data Graf'!$C9,'Estadísticas BCR'!$B:$B,0),MATCH(DC$8,'Estadísticas BCR'!$5:$5,0))/INDEX('Estadísticas BCR'!$1:$1048576,MATCH('Data Graf'!$C9,'Estadísticas BCR'!$B:$B,0),MATCH(DC$8,'Estadísticas BCR'!$5:$5,0)-13) -1</f>
        <v>-8.9905323341937349E-2</v>
      </c>
      <c r="DD9" s="325" cm="1">
        <f t="array" ref="DD9">+INDEX('Estadísticas BCR'!$1:$1048576,MATCH('Data Graf'!$C9,'Estadísticas BCR'!$B:$B,0),MATCH(DD$8,'Estadísticas BCR'!$5:$5,0))/INDEX('Estadísticas BCR'!$1:$1048576,MATCH('Data Graf'!$C9,'Estadísticas BCR'!$B:$B,0),MATCH(DD$8,'Estadísticas BCR'!$5:$5,0)-13) -1</f>
        <v>-9.5158638250242622E-2</v>
      </c>
      <c r="DE9" s="325" cm="1">
        <f t="array" ref="DE9">+INDEX('Estadísticas BCR'!$1:$1048576,MATCH('Data Graf'!$C9,'Estadísticas BCR'!$B:$B,0),MATCH(DE$8,'Estadísticas BCR'!$5:$5,0))/INDEX('Estadísticas BCR'!$1:$1048576,MATCH('Data Graf'!$C9,'Estadísticas BCR'!$B:$B,0),MATCH(DE$8,'Estadísticas BCR'!$5:$5,0)-13) -1</f>
        <v>-8.6126884145010241E-2</v>
      </c>
      <c r="DF9" s="325" cm="1">
        <f t="array" ref="DF9">+INDEX('Estadísticas BCR'!$1:$1048576,MATCH('Data Graf'!$C9,'Estadísticas BCR'!$B:$B,0),MATCH(DF$8,'Estadísticas BCR'!$5:$5,0))/INDEX('Estadísticas BCR'!$1:$1048576,MATCH('Data Graf'!$C9,'Estadísticas BCR'!$B:$B,0),MATCH(DF$8,'Estadísticas BCR'!$5:$5,0)-13) -1</f>
        <v>-7.5580780021678895E-2</v>
      </c>
      <c r="DG9" s="325" cm="1">
        <f t="array" ref="DG9">+INDEX('Estadísticas BCR'!$1:$1048576,MATCH('Data Graf'!$C9,'Estadísticas BCR'!$B:$B,0),MATCH(DG$8,'Estadísticas BCR'!$5:$5,0))/INDEX('Estadísticas BCR'!$1:$1048576,MATCH('Data Graf'!$C9,'Estadísticas BCR'!$B:$B,0),MATCH(DG$8,'Estadísticas BCR'!$5:$5,0)-13) -1</f>
        <v>-6.4217656408617318E-2</v>
      </c>
      <c r="DH9" s="325" cm="1">
        <f t="array" ref="DH9">+INDEX('Estadísticas BCR'!$1:$1048576,MATCH('Data Graf'!$C9,'Estadísticas BCR'!$B:$B,0),MATCH(DH$8,'Estadísticas BCR'!$5:$5,0))/INDEX('Estadísticas BCR'!$1:$1048576,MATCH('Data Graf'!$C9,'Estadísticas BCR'!$B:$B,0),MATCH(DH$8,'Estadísticas BCR'!$5:$5,0)-13) -1</f>
        <v>-2.2347759058374272E-2</v>
      </c>
      <c r="DI9" s="325" cm="1">
        <f t="array" ref="DI9">+INDEX('Estadísticas BCR'!$1:$1048576,MATCH('Data Graf'!$C9,'Estadísticas BCR'!$B:$B,0),MATCH(DI$8,'Estadísticas BCR'!$5:$5,0))/INDEX('Estadísticas BCR'!$1:$1048576,MATCH('Data Graf'!$C9,'Estadísticas BCR'!$B:$B,0),MATCH(DI$8,'Estadísticas BCR'!$5:$5,0)-13) -1</f>
        <v>0.13852546275622912</v>
      </c>
      <c r="DJ9" s="325" cm="1">
        <f t="array" ref="DJ9">+INDEX('Estadísticas BCR'!$1:$1048576,MATCH('Data Graf'!$C9,'Estadísticas BCR'!$B:$B,0),MATCH(DJ$8,'Estadísticas BCR'!$5:$5,0))/INDEX('Estadísticas BCR'!$1:$1048576,MATCH('Data Graf'!$C9,'Estadísticas BCR'!$B:$B,0),MATCH(DJ$8,'Estadísticas BCR'!$5:$5,0)-13) -1</f>
        <v>6.9077106318072401E-2</v>
      </c>
      <c r="DK9" s="325" cm="1">
        <f t="array" ref="DK9">+INDEX('Estadísticas BCR'!$1:$1048576,MATCH('Data Graf'!$C9,'Estadísticas BCR'!$B:$B,0),MATCH(DK$8,'Estadísticas BCR'!$5:$5,0))/INDEX('Estadísticas BCR'!$1:$1048576,MATCH('Data Graf'!$C9,'Estadísticas BCR'!$B:$B,0),MATCH(DK$8,'Estadísticas BCR'!$5:$5,0)-13) -1</f>
        <v>-2.7552501544717667E-2</v>
      </c>
      <c r="DL9" s="325" cm="1">
        <f t="array" ref="DL9">+INDEX('Estadísticas BCR'!$1:$1048576,MATCH('Data Graf'!$C9,'Estadísticas BCR'!$B:$B,0),MATCH(DL$8,'Estadísticas BCR'!$5:$5,0))/INDEX('Estadísticas BCR'!$1:$1048576,MATCH('Data Graf'!$C9,'Estadísticas BCR'!$B:$B,0),MATCH(DL$8,'Estadísticas BCR'!$5:$5,0)-13) -1</f>
        <v>8.1033621259264166E-2</v>
      </c>
      <c r="DM9" s="325" cm="1">
        <f t="array" ref="DM9">+INDEX('Estadísticas BCR'!$1:$1048576,MATCH('Data Graf'!$C9,'Estadísticas BCR'!$B:$B,0),MATCH(DM$8,'Estadísticas BCR'!$5:$5,0))/INDEX('Estadísticas BCR'!$1:$1048576,MATCH('Data Graf'!$C9,'Estadísticas BCR'!$B:$B,0),MATCH(DM$8,'Estadísticas BCR'!$5:$5,0)-13) -1</f>
        <v>6.3717652422699667E-2</v>
      </c>
      <c r="DN9" s="325" cm="1">
        <f t="array" ref="DN9">+INDEX('Estadísticas BCR'!$1:$1048576,MATCH('Data Graf'!$C9,'Estadísticas BCR'!$B:$B,0),MATCH(DN$8,'Estadísticas BCR'!$5:$5,0))/INDEX('Estadísticas BCR'!$1:$1048576,MATCH('Data Graf'!$C9,'Estadísticas BCR'!$B:$B,0),MATCH(DN$8,'Estadísticas BCR'!$5:$5,0)-13) -1</f>
        <v>-2.1944408987589092E-2</v>
      </c>
      <c r="DO9" s="325" cm="1">
        <f t="array" ref="DO9">+INDEX('Estadísticas BCR'!$1:$1048576,MATCH('Data Graf'!$C9,'Estadísticas BCR'!$B:$B,0),MATCH(DO$8,'Estadísticas BCR'!$5:$5,0))/INDEX('Estadísticas BCR'!$1:$1048576,MATCH('Data Graf'!$C9,'Estadísticas BCR'!$B:$B,0),MATCH(DO$8,'Estadísticas BCR'!$5:$5,0)-13) -1</f>
        <v>7.7813922159338578E-2</v>
      </c>
      <c r="DP9" s="325" cm="1">
        <f t="array" ref="DP9">+INDEX('Estadísticas BCR'!$1:$1048576,MATCH('Data Graf'!$C9,'Estadísticas BCR'!$B:$B,0),MATCH(DP$8,'Estadísticas BCR'!$5:$5,0))/INDEX('Estadísticas BCR'!$1:$1048576,MATCH('Data Graf'!$C9,'Estadísticas BCR'!$B:$B,0),MATCH(DP$8,'Estadísticas BCR'!$5:$5,0)-13) -1</f>
        <v>4.9730547832245842E-2</v>
      </c>
      <c r="DQ9" s="325" cm="1">
        <f t="array" ref="DQ9">+INDEX('Estadísticas BCR'!$1:$1048576,MATCH('Data Graf'!$C9,'Estadísticas BCR'!$B:$B,0),MATCH(DQ$8,'Estadísticas BCR'!$5:$5,0))/INDEX('Estadísticas BCR'!$1:$1048576,MATCH('Data Graf'!$C9,'Estadísticas BCR'!$B:$B,0),MATCH(DQ$8,'Estadísticas BCR'!$5:$5,0)-13) -1</f>
        <v>1.9953677679373838E-2</v>
      </c>
      <c r="DR9" s="325" cm="1">
        <f t="array" ref="DR9">+INDEX('Estadísticas BCR'!$1:$1048576,MATCH('Data Graf'!$C9,'Estadísticas BCR'!$B:$B,0),MATCH(DR$8,'Estadísticas BCR'!$5:$5,0))/INDEX('Estadísticas BCR'!$1:$1048576,MATCH('Data Graf'!$C9,'Estadísticas BCR'!$B:$B,0),MATCH(DR$8,'Estadísticas BCR'!$5:$5,0)-13) -1</f>
        <v>6.5178947953511202E-2</v>
      </c>
      <c r="DS9" s="325" cm="1">
        <f t="array" ref="DS9">+INDEX('Estadísticas BCR'!$1:$1048576,MATCH('Data Graf'!$C9,'Estadísticas BCR'!$B:$B,0),MATCH(DS$8,'Estadísticas BCR'!$5:$5,0))/INDEX('Estadísticas BCR'!$1:$1048576,MATCH('Data Graf'!$C9,'Estadísticas BCR'!$B:$B,0),MATCH(DS$8,'Estadísticas BCR'!$5:$5,0)-13) -1</f>
        <v>-1.2048983869462959E-2</v>
      </c>
      <c r="DT9" s="325" cm="1">
        <f t="array" ref="DT9">+INDEX('Estadísticas BCR'!$1:$1048576,MATCH('Data Graf'!$C9,'Estadísticas BCR'!$B:$B,0),MATCH(DT$8,'Estadísticas BCR'!$5:$5,0))/INDEX('Estadísticas BCR'!$1:$1048576,MATCH('Data Graf'!$C9,'Estadísticas BCR'!$B:$B,0),MATCH(DT$8,'Estadísticas BCR'!$5:$5,0)-13) -1</f>
        <v>-9.4416644115409287E-3</v>
      </c>
      <c r="DU9" s="325" cm="1">
        <f t="array" ref="DU9">+INDEX('Estadísticas BCR'!$1:$1048576,MATCH('Data Graf'!$C9,'Estadísticas BCR'!$B:$B,0),MATCH(DU$8,'Estadísticas BCR'!$5:$5,0))/INDEX('Estadísticas BCR'!$1:$1048576,MATCH('Data Graf'!$C9,'Estadísticas BCR'!$B:$B,0),MATCH(DU$8,'Estadísticas BCR'!$5:$5,0)-13) -1</f>
        <v>4.901280727485946E-2</v>
      </c>
      <c r="DV9" s="325" cm="1">
        <f t="array" ref="DV9">+INDEX('Estadísticas BCR'!$1:$1048576,MATCH('Data Graf'!$C9,'Estadísticas BCR'!$B:$B,0),MATCH(DV$8,'Estadísticas BCR'!$5:$5,0))/INDEX('Estadísticas BCR'!$1:$1048576,MATCH('Data Graf'!$C9,'Estadísticas BCR'!$B:$B,0),MATCH(DV$8,'Estadísticas BCR'!$5:$5,0)-13) -1</f>
        <v>6.1999055216673149E-2</v>
      </c>
      <c r="DW9" s="325" cm="1">
        <f t="array" ref="DW9">+INDEX('Estadísticas BCR'!$1:$1048576,MATCH('Data Graf'!$C9,'Estadísticas BCR'!$B:$B,0),MATCH(DW$8,'Estadísticas BCR'!$5:$5,0))/INDEX('Estadísticas BCR'!$1:$1048576,MATCH('Data Graf'!$C9,'Estadísticas BCR'!$B:$B,0),MATCH(DW$8,'Estadísticas BCR'!$5:$5,0)-13) -1</f>
        <v>5.5795562743328642E-2</v>
      </c>
      <c r="DX9" s="325" cm="1">
        <f t="array" ref="DX9">+INDEX('Estadísticas BCR'!$1:$1048576,MATCH('Data Graf'!$C9,'Estadísticas BCR'!$B:$B,0),MATCH(DX$8,'Estadísticas BCR'!$5:$5,0))/INDEX('Estadísticas BCR'!$1:$1048576,MATCH('Data Graf'!$C9,'Estadísticas BCR'!$B:$B,0),MATCH(DX$8,'Estadísticas BCR'!$5:$5,0)-13) -1</f>
        <v>-1.3052548949191056E-2</v>
      </c>
      <c r="DY9" s="325" cm="1">
        <f t="array" ref="DY9">+INDEX('Estadísticas BCR'!$1:$1048576,MATCH('Data Graf'!$C9,'Estadísticas BCR'!$B:$B,0),MATCH(DY$8,'Estadísticas BCR'!$5:$5,0))/INDEX('Estadísticas BCR'!$1:$1048576,MATCH('Data Graf'!$C9,'Estadísticas BCR'!$B:$B,0),MATCH(DY$8,'Estadísticas BCR'!$5:$5,0)-13) -1</f>
        <v>6.4334918615597259E-2</v>
      </c>
      <c r="DZ9" s="325" cm="1">
        <f t="array" ref="DZ9">+INDEX('Estadísticas BCR'!$1:$1048576,MATCH('Data Graf'!$C9,'Estadísticas BCR'!$B:$B,0),MATCH(DZ$8,'Estadísticas BCR'!$5:$5,0))/INDEX('Estadísticas BCR'!$1:$1048576,MATCH('Data Graf'!$C9,'Estadísticas BCR'!$B:$B,0),MATCH(DZ$8,'Estadísticas BCR'!$5:$5,0)-13) -1</f>
        <v>9.660504625492683E-2</v>
      </c>
      <c r="EA9" s="325" cm="1">
        <f t="array" ref="EA9">+INDEX('Estadísticas BCR'!$1:$1048576,MATCH('Data Graf'!$C9,'Estadísticas BCR'!$B:$B,0),MATCH(EA$8,'Estadísticas BCR'!$5:$5,0))/INDEX('Estadísticas BCR'!$1:$1048576,MATCH('Data Graf'!$C9,'Estadísticas BCR'!$B:$B,0),MATCH(EA$8,'Estadísticas BCR'!$5:$5,0)-13) -1</f>
        <v>5.5139826518135315E-2</v>
      </c>
      <c r="EB9" s="325" cm="1">
        <f t="array" ref="EB9">+INDEX('Estadísticas BCR'!$1:$1048576,MATCH('Data Graf'!$C9,'Estadísticas BCR'!$B:$B,0),MATCH(EB$8,'Estadísticas BCR'!$5:$5,0))/INDEX('Estadísticas BCR'!$1:$1048576,MATCH('Data Graf'!$C9,'Estadísticas BCR'!$B:$B,0),MATCH(EB$8,'Estadísticas BCR'!$5:$5,0)-13) -1</f>
        <v>3.6424441849550515E-2</v>
      </c>
      <c r="EC9" s="325" cm="1">
        <f t="array" ref="EC9">+INDEX('Estadísticas BCR'!$1:$1048576,MATCH('Data Graf'!$C9,'Estadísticas BCR'!$B:$B,0),MATCH(EC$8,'Estadísticas BCR'!$5:$5,0))/INDEX('Estadísticas BCR'!$1:$1048576,MATCH('Data Graf'!$C9,'Estadísticas BCR'!$B:$B,0),MATCH(EC$8,'Estadísticas BCR'!$5:$5,0)-13) -1</f>
        <v>0.10326158835946941</v>
      </c>
      <c r="ED9" s="325" cm="1">
        <f t="array" ref="ED9">+INDEX('Estadísticas BCR'!$1:$1048576,MATCH('Data Graf'!$C9,'Estadísticas BCR'!$B:$B,0),MATCH(ED$8,'Estadísticas BCR'!$5:$5,0))/INDEX('Estadísticas BCR'!$1:$1048576,MATCH('Data Graf'!$C9,'Estadísticas BCR'!$B:$B,0),MATCH(ED$8,'Estadísticas BCR'!$5:$5,0)-13) -1</f>
        <v>4.5819008069193812E-2</v>
      </c>
      <c r="EE9" s="325" cm="1">
        <f t="array" ref="EE9">+INDEX('Estadísticas BCR'!$1:$1048576,MATCH('Data Graf'!$C9,'Estadísticas BCR'!$B:$B,0),MATCH(EE$8,'Estadísticas BCR'!$5:$5,0))/INDEX('Estadísticas BCR'!$1:$1048576,MATCH('Data Graf'!$C9,'Estadísticas BCR'!$B:$B,0),MATCH(EE$8,'Estadísticas BCR'!$5:$5,0)-13) -1</f>
        <v>9.9160925811939915E-2</v>
      </c>
      <c r="EF9" s="325" cm="1">
        <f t="array" ref="EF9">+INDEX('Estadísticas BCR'!$1:$1048576,MATCH('Data Graf'!$C9,'Estadísticas BCR'!$B:$B,0),MATCH(EF$8,'Estadísticas BCR'!$5:$5,0))/INDEX('Estadísticas BCR'!$1:$1048576,MATCH('Data Graf'!$C9,'Estadísticas BCR'!$B:$B,0),MATCH(EF$8,'Estadísticas BCR'!$5:$5,0)-13) -1</f>
        <v>0.12013062332003233</v>
      </c>
      <c r="EG9" s="325" cm="1">
        <f t="array" ref="EG9">+INDEX('Estadísticas BCR'!$1:$1048576,MATCH('Data Graf'!$C9,'Estadísticas BCR'!$B:$B,0),MATCH(EG$8,'Estadísticas BCR'!$5:$5,0))/INDEX('Estadísticas BCR'!$1:$1048576,MATCH('Data Graf'!$C9,'Estadísticas BCR'!$B:$B,0),MATCH(EG$8,'Estadísticas BCR'!$5:$5,0)-13) -1</f>
        <v>0.15626262598872742</v>
      </c>
      <c r="EH9" s="325" cm="1">
        <f t="array" ref="EH9">+INDEX('Estadísticas BCR'!$1:$1048576,MATCH('Data Graf'!$C9,'Estadísticas BCR'!$B:$B,0),MATCH(EH$8,'Estadísticas BCR'!$5:$5,0))/INDEX('Estadísticas BCR'!$1:$1048576,MATCH('Data Graf'!$C9,'Estadísticas BCR'!$B:$B,0),MATCH(EH$8,'Estadísticas BCR'!$5:$5,0)-13) -1</f>
        <v>8.8978134039519707E-2</v>
      </c>
    </row>
    <row r="10" spans="1:138">
      <c r="B10" s="9"/>
      <c r="C10" s="9" t="s">
        <v>168</v>
      </c>
      <c r="D10" s="344" t="s">
        <v>751</v>
      </c>
      <c r="E10" s="350" cm="1">
        <f t="array" ref="E10">+INDEX('Estadísticas BCR'!$1:$1048576,MATCH('Data Graf'!$C10,'Estadísticas BCR'!$B:$B,0),MATCH(E$25,'Estadísticas BCR'!$5:$5,0))/INDEX('Estadísticas BCR'!$1:$1048576,MATCH('Data Graf'!$C10,'Estadísticas BCR'!$B:$B,0),MATCH(E$25,'Estadísticas BCR'!$5:$5,0)-13) -1</f>
        <v>1.8114401089142085E-3</v>
      </c>
      <c r="F10" s="350" cm="1">
        <f t="array" ref="F10">+INDEX('Estadísticas BCR'!$1:$1048576,MATCH('Data Graf'!$C10,'Estadísticas BCR'!$B:$B,0),MATCH(F$25,'Estadísticas BCR'!$5:$5,0))/INDEX('Estadísticas BCR'!$1:$1048576,MATCH('Data Graf'!$C10,'Estadísticas BCR'!$B:$B,0),MATCH(F$25,'Estadísticas BCR'!$5:$5,0)-13) -1</f>
        <v>-5.6565747751706863E-2</v>
      </c>
      <c r="G10" s="350" cm="1">
        <f t="array" ref="G10">+INDEX('Estadísticas BCR'!$1:$1048576,MATCH('Data Graf'!$C10,'Estadísticas BCR'!$B:$B,0),MATCH(G$25,'Estadísticas BCR'!$5:$5,0))/INDEX('Estadísticas BCR'!$1:$1048576,MATCH('Data Graf'!$C10,'Estadísticas BCR'!$B:$B,0),MATCH(G$25,'Estadísticas BCR'!$5:$5,0)-13) -1</f>
        <v>1.6391181784549236E-2</v>
      </c>
      <c r="H10" s="350" cm="1">
        <f t="array" ref="H10">+INDEX('Estadísticas BCR'!$1:$1048576,MATCH('Data Graf'!$C10,'Estadísticas BCR'!$B:$B,0),MATCH(H$25,'Estadísticas BCR'!$5:$5,0))/INDEX('Estadísticas BCR'!$1:$1048576,MATCH('Data Graf'!$C10,'Estadísticas BCR'!$B:$B,0),MATCH(H$25,'Estadísticas BCR'!$5:$5,0)-13) -1</f>
        <v>-6.006015482165683E-2</v>
      </c>
      <c r="I10" s="350" cm="1">
        <f t="array" ref="I10">+INDEX('Estadísticas BCR'!$1:$1048576,MATCH('Data Graf'!$C10,'Estadísticas BCR'!$B:$B,0),MATCH(I$25,'Estadísticas BCR'!$5:$5,0))/INDEX('Estadísticas BCR'!$1:$1048576,MATCH('Data Graf'!$C10,'Estadísticas BCR'!$B:$B,0),MATCH(I$25,'Estadísticas BCR'!$5:$5,0)-13) -1</f>
        <v>-8.2061670570351741E-2</v>
      </c>
      <c r="J10" s="350" cm="1">
        <f t="array" ref="J10">+INDEX('Estadísticas BCR'!$1:$1048576,MATCH('Data Graf'!$C10,'Estadísticas BCR'!$B:$B,0),MATCH(J$25,'Estadísticas BCR'!$5:$5,0))/INDEX('Estadísticas BCR'!$1:$1048576,MATCH('Data Graf'!$C10,'Estadísticas BCR'!$B:$B,0),MATCH(J$25,'Estadísticas BCR'!$5:$5,0)-13) -1</f>
        <v>-1.0420339339382356E-2</v>
      </c>
      <c r="K10" s="350" cm="1">
        <f t="array" ref="K10">+INDEX('Estadísticas BCR'!$1:$1048576,MATCH('Data Graf'!$C10,'Estadísticas BCR'!$B:$B,0),MATCH(K$25,'Estadísticas BCR'!$5:$5,0))/INDEX('Estadísticas BCR'!$1:$1048576,MATCH('Data Graf'!$C10,'Estadísticas BCR'!$B:$B,0),MATCH(K$25,'Estadísticas BCR'!$5:$5,0)-13) -1</f>
        <v>-4.1196594722350377E-2</v>
      </c>
      <c r="L10" s="350" cm="1">
        <f t="array" ref="L10">+INDEX('Estadísticas BCR'!$1:$1048576,MATCH('Data Graf'!$C10,'Estadísticas BCR'!$B:$B,0),MATCH(L$25,'Estadísticas BCR'!$5:$5,0))/INDEX('Estadísticas BCR'!$1:$1048576,MATCH('Data Graf'!$C10,'Estadísticas BCR'!$B:$B,0),MATCH(L$25,'Estadísticas BCR'!$5:$5,0)-13) -1</f>
        <v>-1.3861469937340054E-2</v>
      </c>
      <c r="M10" s="350" cm="1">
        <f t="array" ref="M10">+INDEX('Estadísticas BCR'!$1:$1048576,MATCH('Data Graf'!$C10,'Estadísticas BCR'!$B:$B,0),MATCH(M$25,'Estadísticas BCR'!$5:$5,0))/INDEX('Estadísticas BCR'!$1:$1048576,MATCH('Data Graf'!$C10,'Estadísticas BCR'!$B:$B,0),MATCH(M$25,'Estadísticas BCR'!$5:$5,0)-13) -1</f>
        <v>-1.8231394298003245E-2</v>
      </c>
      <c r="N10" s="350" cm="1">
        <f t="array" ref="N10">+INDEX('Estadísticas BCR'!$1:$1048576,MATCH('Data Graf'!$C10,'Estadísticas BCR'!$B:$B,0),MATCH(N$25,'Estadísticas BCR'!$5:$5,0))/INDEX('Estadísticas BCR'!$1:$1048576,MATCH('Data Graf'!$C10,'Estadísticas BCR'!$B:$B,0),MATCH(N$25,'Estadísticas BCR'!$5:$5,0)-13) -1</f>
        <v>1.9898673346883333E-2</v>
      </c>
      <c r="O10" s="350" cm="1">
        <f t="array" ref="O10">+INDEX('Estadísticas BCR'!$1:$1048576,MATCH('Data Graf'!$C10,'Estadísticas BCR'!$B:$B,0),MATCH(O$25,'Estadísticas BCR'!$5:$5,0))/INDEX('Estadísticas BCR'!$1:$1048576,MATCH('Data Graf'!$C10,'Estadísticas BCR'!$B:$B,0),MATCH(O$25,'Estadísticas BCR'!$5:$5,0)-13) -1</f>
        <v>-3.8540552487175583E-2</v>
      </c>
      <c r="P10" s="350" cm="1">
        <f t="array" ref="P10">+INDEX('Estadísticas BCR'!$1:$1048576,MATCH('Data Graf'!$C10,'Estadísticas BCR'!$B:$B,0),MATCH(P$25,'Estadísticas BCR'!$5:$5,0))/INDEX('Estadísticas BCR'!$1:$1048576,MATCH('Data Graf'!$C10,'Estadísticas BCR'!$B:$B,0),MATCH(P$25,'Estadísticas BCR'!$5:$5,0)-13) -1</f>
        <v>3.1915014585901513E-3</v>
      </c>
      <c r="Q10" s="350" cm="1">
        <f t="array" ref="Q10">+INDEX('Estadísticas BCR'!$1:$1048576,MATCH('Data Graf'!$C10,'Estadísticas BCR'!$B:$B,0),MATCH(Q$25,'Estadísticas BCR'!$5:$5,0))/INDEX('Estadísticas BCR'!$1:$1048576,MATCH('Data Graf'!$C10,'Estadísticas BCR'!$B:$B,0),MATCH(Q$25,'Estadísticas BCR'!$5:$5,0)-13) -1</f>
        <v>1.6593667088694586E-2</v>
      </c>
      <c r="R10" s="350" cm="1">
        <f t="array" ref="R10">+INDEX('Estadísticas BCR'!$1:$1048576,MATCH('Data Graf'!$C10,'Estadísticas BCR'!$B:$B,0),MATCH(R$25,'Estadísticas BCR'!$5:$5,0))/INDEX('Estadísticas BCR'!$1:$1048576,MATCH('Data Graf'!$C10,'Estadísticas BCR'!$B:$B,0),MATCH(R$25,'Estadísticas BCR'!$5:$5,0)-13) -1</f>
        <v>4.9090887010691642E-2</v>
      </c>
      <c r="S10" s="350" cm="1">
        <f t="array" ref="S10">+INDEX('Estadísticas BCR'!$1:$1048576,MATCH('Data Graf'!$C10,'Estadísticas BCR'!$B:$B,0),MATCH(S$25,'Estadísticas BCR'!$5:$5,0))/INDEX('Estadísticas BCR'!$1:$1048576,MATCH('Data Graf'!$C10,'Estadísticas BCR'!$B:$B,0),MATCH(S$25,'Estadísticas BCR'!$5:$5,0)-13) -1</f>
        <v>-9.2592723381506037E-3</v>
      </c>
      <c r="T10" s="350" cm="1">
        <f t="array" ref="T10">+INDEX('Estadísticas BCR'!$1:$1048576,MATCH('Data Graf'!$C10,'Estadísticas BCR'!$B:$B,0),MATCH(T$25,'Estadísticas BCR'!$5:$5,0))/INDEX('Estadísticas BCR'!$1:$1048576,MATCH('Data Graf'!$C10,'Estadísticas BCR'!$B:$B,0),MATCH(T$25,'Estadísticas BCR'!$5:$5,0)-13) -1</f>
        <v>4.3266778610194567E-2</v>
      </c>
      <c r="U10" s="350" cm="1">
        <f t="array" ref="U10">+INDEX('Estadísticas BCR'!$1:$1048576,MATCH('Data Graf'!$C10,'Estadísticas BCR'!$B:$B,0),MATCH(U$25,'Estadísticas BCR'!$5:$5,0))/INDEX('Estadísticas BCR'!$1:$1048576,MATCH('Data Graf'!$C10,'Estadísticas BCR'!$B:$B,0),MATCH(U$25,'Estadísticas BCR'!$5:$5,0)-13) -1</f>
        <v>2.6946954533706657E-2</v>
      </c>
      <c r="V10" s="350" cm="1">
        <f t="array" ref="V10">+INDEX('Estadísticas BCR'!$1:$1048576,MATCH('Data Graf'!$C10,'Estadísticas BCR'!$B:$B,0),MATCH(V$25,'Estadísticas BCR'!$5:$5,0))/INDEX('Estadísticas BCR'!$1:$1048576,MATCH('Data Graf'!$C10,'Estadísticas BCR'!$B:$B,0),MATCH(V$25,'Estadísticas BCR'!$5:$5,0)-13) -1</f>
        <v>-3.0504193393226631E-2</v>
      </c>
      <c r="W10" s="350" cm="1">
        <f t="array" ref="W10">+INDEX('Estadísticas BCR'!$1:$1048576,MATCH('Data Graf'!$C10,'Estadísticas BCR'!$B:$B,0),MATCH(W$25,'Estadísticas BCR'!$5:$5,0))/INDEX('Estadísticas BCR'!$1:$1048576,MATCH('Data Graf'!$C10,'Estadísticas BCR'!$B:$B,0),MATCH(W$25,'Estadísticas BCR'!$5:$5,0)-13) -1</f>
        <v>-3.839501657238209E-2</v>
      </c>
      <c r="X10" s="350" cm="1">
        <f t="array" ref="X10">+INDEX('Estadísticas BCR'!$1:$1048576,MATCH('Data Graf'!$C10,'Estadísticas BCR'!$B:$B,0),MATCH(X$25,'Estadísticas BCR'!$5:$5,0))/INDEX('Estadísticas BCR'!$1:$1048576,MATCH('Data Graf'!$C10,'Estadísticas BCR'!$B:$B,0),MATCH(X$25,'Estadísticas BCR'!$5:$5,0)-13) -1</f>
        <v>-4.0897730291278522E-2</v>
      </c>
      <c r="Y10" s="350" cm="1">
        <f t="array" ref="Y10">+INDEX('Estadísticas BCR'!$1:$1048576,MATCH('Data Graf'!$C10,'Estadísticas BCR'!$B:$B,0),MATCH(Y$25,'Estadísticas BCR'!$5:$5,0))/INDEX('Estadísticas BCR'!$1:$1048576,MATCH('Data Graf'!$C10,'Estadísticas BCR'!$B:$B,0),MATCH(Y$25,'Estadísticas BCR'!$5:$5,0)-13) -1</f>
        <v>-6.8634986080324922E-2</v>
      </c>
      <c r="Z10" s="350" cm="1">
        <f t="array" ref="Z10">+INDEX('Estadísticas BCR'!$1:$1048576,MATCH('Data Graf'!$C10,'Estadísticas BCR'!$B:$B,0),MATCH(Z$25,'Estadísticas BCR'!$5:$5,0))/INDEX('Estadísticas BCR'!$1:$1048576,MATCH('Data Graf'!$C10,'Estadísticas BCR'!$B:$B,0),MATCH(Z$25,'Estadísticas BCR'!$5:$5,0)-13) -1</f>
        <v>-0.11303699749993057</v>
      </c>
      <c r="AA10" s="350" cm="1">
        <f t="array" ref="AA10">+INDEX('Estadísticas BCR'!$1:$1048576,MATCH('Data Graf'!$C10,'Estadísticas BCR'!$B:$B,0),MATCH(AA$25,'Estadísticas BCR'!$5:$5,0))/INDEX('Estadísticas BCR'!$1:$1048576,MATCH('Data Graf'!$C10,'Estadísticas BCR'!$B:$B,0),MATCH(AA$25,'Estadísticas BCR'!$5:$5,0)-13) -1</f>
        <v>-5.0711840648978712E-2</v>
      </c>
      <c r="AB10" s="350" cm="1">
        <f t="array" ref="AB10">+INDEX('Estadísticas BCR'!$1:$1048576,MATCH('Data Graf'!$C10,'Estadísticas BCR'!$B:$B,0),MATCH(AB$25,'Estadísticas BCR'!$5:$5,0))/INDEX('Estadísticas BCR'!$1:$1048576,MATCH('Data Graf'!$C10,'Estadísticas BCR'!$B:$B,0),MATCH(AB$25,'Estadísticas BCR'!$5:$5,0)-13) -1</f>
        <v>-4.0682839736261411E-2</v>
      </c>
      <c r="AC10" s="350" cm="1">
        <f t="array" ref="AC10">+INDEX('Estadísticas BCR'!$1:$1048576,MATCH('Data Graf'!$C10,'Estadísticas BCR'!$B:$B,0),MATCH(AC$25,'Estadísticas BCR'!$5:$5,0))/INDEX('Estadísticas BCR'!$1:$1048576,MATCH('Data Graf'!$C10,'Estadísticas BCR'!$B:$B,0),MATCH(AC$25,'Estadísticas BCR'!$5:$5,0)-13) -1</f>
        <v>-6.893538880812522E-2</v>
      </c>
      <c r="AD10" s="350" cm="1">
        <f t="array" ref="AD10">+INDEX('Estadísticas BCR'!$1:$1048576,MATCH('Data Graf'!$C10,'Estadísticas BCR'!$B:$B,0),MATCH(AD$25,'Estadísticas BCR'!$5:$5,0))/INDEX('Estadísticas BCR'!$1:$1048576,MATCH('Data Graf'!$C10,'Estadísticas BCR'!$B:$B,0),MATCH(AD$25,'Estadísticas BCR'!$5:$5,0)-13) -1</f>
        <v>-4.8405548238404816E-2</v>
      </c>
      <c r="AE10" s="350" cm="1">
        <f t="array" ref="AE10">+INDEX('Estadísticas BCR'!$1:$1048576,MATCH('Data Graf'!$C10,'Estadísticas BCR'!$B:$B,0),MATCH(AE$25,'Estadísticas BCR'!$5:$5,0))/INDEX('Estadísticas BCR'!$1:$1048576,MATCH('Data Graf'!$C10,'Estadísticas BCR'!$B:$B,0),MATCH(AE$25,'Estadísticas BCR'!$5:$5,0)-13) -1</f>
        <v>-5.8498736357498249E-2</v>
      </c>
      <c r="AF10" s="350" cm="1">
        <f t="array" ref="AF10">+INDEX('Estadísticas BCR'!$1:$1048576,MATCH('Data Graf'!$C10,'Estadísticas BCR'!$B:$B,0),MATCH(AF$25,'Estadísticas BCR'!$5:$5,0))/INDEX('Estadísticas BCR'!$1:$1048576,MATCH('Data Graf'!$C10,'Estadísticas BCR'!$B:$B,0),MATCH(AF$25,'Estadísticas BCR'!$5:$5,0)-13) -1</f>
        <v>-9.2773515447315269E-2</v>
      </c>
      <c r="AG10" s="350" cm="1">
        <f t="array" ref="AG10">+INDEX('Estadísticas BCR'!$1:$1048576,MATCH('Data Graf'!$C10,'Estadísticas BCR'!$B:$B,0),MATCH(AG$25,'Estadísticas BCR'!$5:$5,0))/INDEX('Estadísticas BCR'!$1:$1048576,MATCH('Data Graf'!$C10,'Estadísticas BCR'!$B:$B,0),MATCH(AG$25,'Estadísticas BCR'!$5:$5,0)-13) -1</f>
        <v>-2.0305035893448786E-2</v>
      </c>
      <c r="AH10" s="350" cm="1">
        <f t="array" ref="AH10">+INDEX('Estadísticas BCR'!$1:$1048576,MATCH('Data Graf'!$C10,'Estadísticas BCR'!$B:$B,0),MATCH(AH$25,'Estadísticas BCR'!$5:$5,0))/INDEX('Estadísticas BCR'!$1:$1048576,MATCH('Data Graf'!$C10,'Estadísticas BCR'!$B:$B,0),MATCH(AH$25,'Estadísticas BCR'!$5:$5,0)-13) -1</f>
        <v>2.9131936849047468E-2</v>
      </c>
      <c r="AI10" s="350" cm="1">
        <f t="array" ref="AI10">+INDEX('Estadísticas BCR'!$1:$1048576,MATCH('Data Graf'!$C10,'Estadísticas BCR'!$B:$B,0),MATCH(AI$25,'Estadísticas BCR'!$5:$5,0))/INDEX('Estadísticas BCR'!$1:$1048576,MATCH('Data Graf'!$C10,'Estadísticas BCR'!$B:$B,0),MATCH(AI$25,'Estadísticas BCR'!$5:$5,0)-13) -1</f>
        <v>1.678336225228616E-2</v>
      </c>
      <c r="AJ10" s="350" cm="1">
        <f t="array" ref="AJ10">+INDEX('Estadísticas BCR'!$1:$1048576,MATCH('Data Graf'!$C10,'Estadísticas BCR'!$B:$B,0),MATCH(AJ$25,'Estadísticas BCR'!$5:$5,0))/INDEX('Estadísticas BCR'!$1:$1048576,MATCH('Data Graf'!$C10,'Estadísticas BCR'!$B:$B,0),MATCH(AJ$25,'Estadísticas BCR'!$5:$5,0)-13) -1</f>
        <v>3.6418443451603055E-2</v>
      </c>
      <c r="AK10" s="350" cm="1">
        <f t="array" ref="AK10">+INDEX('Estadísticas BCR'!$1:$1048576,MATCH('Data Graf'!$C10,'Estadísticas BCR'!$B:$B,0),MATCH(AK$25,'Estadísticas BCR'!$5:$5,0))/INDEX('Estadísticas BCR'!$1:$1048576,MATCH('Data Graf'!$C10,'Estadísticas BCR'!$B:$B,0),MATCH(AK$25,'Estadísticas BCR'!$5:$5,0)-13) -1</f>
        <v>4.3739690836166245E-2</v>
      </c>
      <c r="AL10" s="350" cm="1">
        <f t="array" ref="AL10">+INDEX('Estadísticas BCR'!$1:$1048576,MATCH('Data Graf'!$C10,'Estadísticas BCR'!$B:$B,0),MATCH(AL$25,'Estadísticas BCR'!$5:$5,0))/INDEX('Estadísticas BCR'!$1:$1048576,MATCH('Data Graf'!$C10,'Estadísticas BCR'!$B:$B,0),MATCH(AL$25,'Estadísticas BCR'!$5:$5,0)-13) -1</f>
        <v>6.7282709113391626E-2</v>
      </c>
      <c r="AM10" s="350" cm="1">
        <f t="array" ref="AM10">+INDEX('Estadísticas BCR'!$1:$1048576,MATCH('Data Graf'!$C10,'Estadísticas BCR'!$B:$B,0),MATCH(AM$25,'Estadísticas BCR'!$5:$5,0))/INDEX('Estadísticas BCR'!$1:$1048576,MATCH('Data Graf'!$C10,'Estadísticas BCR'!$B:$B,0),MATCH(AM$25,'Estadísticas BCR'!$5:$5,0)-13) -1</f>
        <v>3.846726716674409E-2</v>
      </c>
      <c r="AN10" s="350" cm="1">
        <f t="array" ref="AN10">+INDEX('Estadísticas BCR'!$1:$1048576,MATCH('Data Graf'!$C10,'Estadísticas BCR'!$B:$B,0),MATCH(AN$25,'Estadísticas BCR'!$5:$5,0))/INDEX('Estadísticas BCR'!$1:$1048576,MATCH('Data Graf'!$C10,'Estadísticas BCR'!$B:$B,0),MATCH(AN$25,'Estadísticas BCR'!$5:$5,0)-13) -1</f>
        <v>6.8859517264833414E-2</v>
      </c>
      <c r="AO10" s="350" cm="1">
        <f t="array" ref="AO10">+INDEX('Estadísticas BCR'!$1:$1048576,MATCH('Data Graf'!$C10,'Estadísticas BCR'!$B:$B,0),MATCH(AO$25,'Estadísticas BCR'!$5:$5,0))/INDEX('Estadísticas BCR'!$1:$1048576,MATCH('Data Graf'!$C10,'Estadísticas BCR'!$B:$B,0),MATCH(AO$25,'Estadísticas BCR'!$5:$5,0)-13) -1</f>
        <v>6.417165527209856E-2</v>
      </c>
      <c r="AP10" s="350" cm="1">
        <f t="array" ref="AP10">+INDEX('Estadísticas BCR'!$1:$1048576,MATCH('Data Graf'!$C10,'Estadísticas BCR'!$B:$B,0),MATCH(AP$25,'Estadísticas BCR'!$5:$5,0))/INDEX('Estadísticas BCR'!$1:$1048576,MATCH('Data Graf'!$C10,'Estadísticas BCR'!$B:$B,0),MATCH(AP$25,'Estadísticas BCR'!$5:$5,0)-13) -1</f>
        <v>4.6790598649893989E-2</v>
      </c>
      <c r="AQ10" s="350" cm="1">
        <f t="array" ref="AQ10">+INDEX('Estadísticas BCR'!$1:$1048576,MATCH('Data Graf'!$C10,'Estadísticas BCR'!$B:$B,0),MATCH(AQ$25,'Estadísticas BCR'!$5:$5,0))/INDEX('Estadísticas BCR'!$1:$1048576,MATCH('Data Graf'!$C10,'Estadísticas BCR'!$B:$B,0),MATCH(AQ$25,'Estadísticas BCR'!$5:$5,0)-13) -1</f>
        <v>4.5637728126539212E-2</v>
      </c>
      <c r="AR10" s="350" cm="1">
        <f t="array" ref="AR10">+INDEX('Estadísticas BCR'!$1:$1048576,MATCH('Data Graf'!$C10,'Estadísticas BCR'!$B:$B,0),MATCH(AR$25,'Estadísticas BCR'!$5:$5,0))/INDEX('Estadísticas BCR'!$1:$1048576,MATCH('Data Graf'!$C10,'Estadísticas BCR'!$B:$B,0),MATCH(AR$25,'Estadísticas BCR'!$5:$5,0)-13) -1</f>
        <v>7.9187829339800286E-2</v>
      </c>
      <c r="AS10" s="350" cm="1">
        <f t="array" ref="AS10">+INDEX('Estadísticas BCR'!$1:$1048576,MATCH('Data Graf'!$C10,'Estadísticas BCR'!$B:$B,0),MATCH(AS$25,'Estadísticas BCR'!$5:$5,0))/INDEX('Estadísticas BCR'!$1:$1048576,MATCH('Data Graf'!$C10,'Estadísticas BCR'!$B:$B,0),MATCH(AS$25,'Estadísticas BCR'!$5:$5,0)-13) -1</f>
        <v>7.6459261409159707E-2</v>
      </c>
      <c r="AT10" s="350" cm="1">
        <f t="array" ref="AT10">+INDEX('Estadísticas BCR'!$1:$1048576,MATCH('Data Graf'!$C10,'Estadísticas BCR'!$B:$B,0),MATCH(AT$25,'Estadísticas BCR'!$5:$5,0))/INDEX('Estadísticas BCR'!$1:$1048576,MATCH('Data Graf'!$C10,'Estadísticas BCR'!$B:$B,0),MATCH(AT$25,'Estadísticas BCR'!$5:$5,0)-13) -1</f>
        <v>-8.5521543089550622E-4</v>
      </c>
      <c r="AU10" s="350" cm="1">
        <f t="array" ref="AU10">+INDEX('Estadísticas BCR'!$1:$1048576,MATCH('Data Graf'!$C10,'Estadísticas BCR'!$B:$B,0),MATCH(AU$25,'Estadísticas BCR'!$5:$5,0))/INDEX('Estadísticas BCR'!$1:$1048576,MATCH('Data Graf'!$C10,'Estadísticas BCR'!$B:$B,0),MATCH(AU$25,'Estadísticas BCR'!$5:$5,0)-13) -1</f>
        <v>2.302972743739784E-2</v>
      </c>
      <c r="AV10" s="350" cm="1">
        <f t="array" ref="AV10">+INDEX('Estadísticas BCR'!$1:$1048576,MATCH('Data Graf'!$C10,'Estadísticas BCR'!$B:$B,0),MATCH(AV$25,'Estadísticas BCR'!$5:$5,0))/INDEX('Estadísticas BCR'!$1:$1048576,MATCH('Data Graf'!$C10,'Estadísticas BCR'!$B:$B,0),MATCH(AV$25,'Estadísticas BCR'!$5:$5,0)-13) -1</f>
        <v>8.680319721560581E-3</v>
      </c>
      <c r="AW10" s="350" cm="1">
        <f t="array" ref="AW10">+INDEX('Estadísticas BCR'!$1:$1048576,MATCH('Data Graf'!$C10,'Estadísticas BCR'!$B:$B,0),MATCH(AW$25,'Estadísticas BCR'!$5:$5,0))/INDEX('Estadísticas BCR'!$1:$1048576,MATCH('Data Graf'!$C10,'Estadísticas BCR'!$B:$B,0),MATCH(AW$25,'Estadísticas BCR'!$5:$5,0)-13) -1</f>
        <v>2.3843192302740013E-2</v>
      </c>
      <c r="AX10" s="350" cm="1">
        <f t="array" ref="AX10">+INDEX('Estadísticas BCR'!$1:$1048576,MATCH('Data Graf'!$C10,'Estadísticas BCR'!$B:$B,0),MATCH(AX$25,'Estadísticas BCR'!$5:$5,0))/INDEX('Estadísticas BCR'!$1:$1048576,MATCH('Data Graf'!$C10,'Estadísticas BCR'!$B:$B,0),MATCH(AX$25,'Estadísticas BCR'!$5:$5,0)-13) -1</f>
        <v>4.4688991239281384E-2</v>
      </c>
      <c r="AY10" s="350" cm="1">
        <f t="array" ref="AY10">+INDEX('Estadísticas BCR'!$1:$1048576,MATCH('Data Graf'!$C10,'Estadísticas BCR'!$B:$B,0),MATCH(AY$25,'Estadísticas BCR'!$5:$5,0))/INDEX('Estadísticas BCR'!$1:$1048576,MATCH('Data Graf'!$C10,'Estadísticas BCR'!$B:$B,0),MATCH(AY$25,'Estadísticas BCR'!$5:$5,0)-13) -1</f>
        <v>7.0382823877222611E-2</v>
      </c>
      <c r="AZ10" s="350" cm="1">
        <f t="array" ref="AZ10">+INDEX('Estadísticas BCR'!$1:$1048576,MATCH('Data Graf'!$C10,'Estadísticas BCR'!$B:$B,0),MATCH(AZ$25,'Estadísticas BCR'!$5:$5,0))/INDEX('Estadísticas BCR'!$1:$1048576,MATCH('Data Graf'!$C10,'Estadísticas BCR'!$B:$B,0),MATCH(AZ$25,'Estadísticas BCR'!$5:$5,0)-13) -1</f>
        <v>-4.0192233935600896E-3</v>
      </c>
      <c r="BA10" s="350" cm="1">
        <f t="array" ref="BA10">+INDEX('Estadísticas BCR'!$1:$1048576,MATCH('Data Graf'!$C10,'Estadísticas BCR'!$B:$B,0),MATCH(BA$25,'Estadísticas BCR'!$5:$5,0))/INDEX('Estadísticas BCR'!$1:$1048576,MATCH('Data Graf'!$C10,'Estadísticas BCR'!$B:$B,0),MATCH(BA$25,'Estadísticas BCR'!$5:$5,0)-13) -1</f>
        <v>1.0801968149896535E-2</v>
      </c>
      <c r="BB10" s="350" cm="1">
        <f t="array" ref="BB10">+INDEX('Estadísticas BCR'!$1:$1048576,MATCH('Data Graf'!$C10,'Estadísticas BCR'!$B:$B,0),MATCH(BB$25,'Estadísticas BCR'!$5:$5,0))/INDEX('Estadísticas BCR'!$1:$1048576,MATCH('Data Graf'!$C10,'Estadísticas BCR'!$B:$B,0),MATCH(BB$25,'Estadísticas BCR'!$5:$5,0)-13) -1</f>
        <v>4.085897784271264E-3</v>
      </c>
      <c r="BC10" s="350" cm="1">
        <f t="array" ref="BC10">+INDEX('Estadísticas BCR'!$1:$1048576,MATCH('Data Graf'!$C10,'Estadísticas BCR'!$B:$B,0),MATCH(BC$25,'Estadísticas BCR'!$5:$5,0))/INDEX('Estadísticas BCR'!$1:$1048576,MATCH('Data Graf'!$C10,'Estadísticas BCR'!$B:$B,0),MATCH(BC$25,'Estadísticas BCR'!$5:$5,0)-13) -1</f>
        <v>5.4046895979598331E-2</v>
      </c>
      <c r="BD10" s="350" cm="1">
        <f t="array" ref="BD10">+INDEX('Estadísticas BCR'!$1:$1048576,MATCH('Data Graf'!$C10,'Estadísticas BCR'!$B:$B,0),MATCH(BD$25,'Estadísticas BCR'!$5:$5,0))/INDEX('Estadísticas BCR'!$1:$1048576,MATCH('Data Graf'!$C10,'Estadísticas BCR'!$B:$B,0),MATCH(BD$25,'Estadísticas BCR'!$5:$5,0)-13) -1</f>
        <v>2.3391005937732023E-2</v>
      </c>
      <c r="BE10" s="350" cm="1">
        <f t="array" ref="BE10">+INDEX('Estadísticas BCR'!$1:$1048576,MATCH('Data Graf'!$C10,'Estadísticas BCR'!$B:$B,0),MATCH(BE$25,'Estadísticas BCR'!$5:$5,0))/INDEX('Estadísticas BCR'!$1:$1048576,MATCH('Data Graf'!$C10,'Estadísticas BCR'!$B:$B,0),MATCH(BE$25,'Estadísticas BCR'!$5:$5,0)-13) -1</f>
        <v>4.3665508915762041E-2</v>
      </c>
      <c r="BF10" s="350" cm="1">
        <f t="array" ref="BF10">+INDEX('Estadísticas BCR'!$1:$1048576,MATCH('Data Graf'!$C10,'Estadísticas BCR'!$B:$B,0),MATCH(BF$25,'Estadísticas BCR'!$5:$5,0))/INDEX('Estadísticas BCR'!$1:$1048576,MATCH('Data Graf'!$C10,'Estadísticas BCR'!$B:$B,0),MATCH(BF$25,'Estadísticas BCR'!$5:$5,0)-13) -1</f>
        <v>0.11642753295998198</v>
      </c>
      <c r="BG10" s="350" cm="1">
        <f t="array" ref="BG10">+INDEX('Estadísticas BCR'!$1:$1048576,MATCH('Data Graf'!$C10,'Estadísticas BCR'!$B:$B,0),MATCH(BG$25,'Estadísticas BCR'!$5:$5,0))/INDEX('Estadísticas BCR'!$1:$1048576,MATCH('Data Graf'!$C10,'Estadísticas BCR'!$B:$B,0),MATCH(BG$25,'Estadísticas BCR'!$5:$5,0)-13) -1</f>
        <v>0.11128458671770103</v>
      </c>
      <c r="BH10" s="350" cm="1">
        <f t="array" ref="BH10">+INDEX('Estadísticas BCR'!$1:$1048576,MATCH('Data Graf'!$C10,'Estadísticas BCR'!$B:$B,0),MATCH(BH$25,'Estadísticas BCR'!$5:$5,0))/INDEX('Estadísticas BCR'!$1:$1048576,MATCH('Data Graf'!$C10,'Estadísticas BCR'!$B:$B,0),MATCH(BH$25,'Estadísticas BCR'!$5:$5,0)-13) -1</f>
        <v>7.4204708674321607E-2</v>
      </c>
      <c r="BI10" s="350" cm="1">
        <f t="array" ref="BI10">+INDEX('Estadísticas BCR'!$1:$1048576,MATCH('Data Graf'!$C10,'Estadísticas BCR'!$B:$B,0),MATCH(BI$25,'Estadísticas BCR'!$5:$5,0))/INDEX('Estadísticas BCR'!$1:$1048576,MATCH('Data Graf'!$C10,'Estadísticas BCR'!$B:$B,0),MATCH(BI$25,'Estadísticas BCR'!$5:$5,0)-13) -1</f>
        <v>5.0270727074382071E-2</v>
      </c>
      <c r="BJ10" s="350" cm="1">
        <f t="array" ref="BJ10">+INDEX('Estadísticas BCR'!$1:$1048576,MATCH('Data Graf'!$C10,'Estadísticas BCR'!$B:$B,0),MATCH(BJ$25,'Estadísticas BCR'!$5:$5,0))/INDEX('Estadísticas BCR'!$1:$1048576,MATCH('Data Graf'!$C10,'Estadísticas BCR'!$B:$B,0),MATCH(BJ$25,'Estadísticas BCR'!$5:$5,0)-13) -1</f>
        <v>6.4865720674450733E-2</v>
      </c>
      <c r="BK10" s="350" cm="1">
        <f t="array" ref="BK10">+INDEX('Estadísticas BCR'!$1:$1048576,MATCH('Data Graf'!$C10,'Estadísticas BCR'!$B:$B,0),MATCH(BK$25,'Estadísticas BCR'!$5:$5,0))/INDEX('Estadísticas BCR'!$1:$1048576,MATCH('Data Graf'!$C10,'Estadísticas BCR'!$B:$B,0),MATCH(BK$25,'Estadísticas BCR'!$5:$5,0)-13) -1</f>
        <v>8.0451401082100027E-3</v>
      </c>
      <c r="BL10" s="350" cm="1">
        <f t="array" ref="BL10">+INDEX('Estadísticas BCR'!$1:$1048576,MATCH('Data Graf'!$C10,'Estadísticas BCR'!$B:$B,0),MATCH(BL$25,'Estadísticas BCR'!$5:$5,0))/INDEX('Estadísticas BCR'!$1:$1048576,MATCH('Data Graf'!$C10,'Estadísticas BCR'!$B:$B,0),MATCH(BL$25,'Estadísticas BCR'!$5:$5,0)-13) -1</f>
        <v>-3.6542553914770126E-3</v>
      </c>
      <c r="BM10" s="350" cm="1">
        <f t="array" ref="BM10">+INDEX('Estadísticas BCR'!$1:$1048576,MATCH('Data Graf'!$C10,'Estadísticas BCR'!$B:$B,0),MATCH(BM$25,'Estadísticas BCR'!$5:$5,0))/INDEX('Estadísticas BCR'!$1:$1048576,MATCH('Data Graf'!$C10,'Estadísticas BCR'!$B:$B,0),MATCH(BM$25,'Estadísticas BCR'!$5:$5,0)-13) -1</f>
        <v>6.9615809919392202E-3</v>
      </c>
      <c r="BN10" s="350" cm="1">
        <f t="array" ref="BN10">+INDEX('Estadísticas BCR'!$1:$1048576,MATCH('Data Graf'!$C10,'Estadísticas BCR'!$B:$B,0),MATCH(BN$25,'Estadísticas BCR'!$5:$5,0))/INDEX('Estadísticas BCR'!$1:$1048576,MATCH('Data Graf'!$C10,'Estadísticas BCR'!$B:$B,0),MATCH(BN$25,'Estadísticas BCR'!$5:$5,0)-13) -1</f>
        <v>4.8254866858330026E-2</v>
      </c>
      <c r="BO10" s="350" cm="1">
        <f t="array" ref="BO10">+INDEX('Estadísticas BCR'!$1:$1048576,MATCH('Data Graf'!$C10,'Estadísticas BCR'!$B:$B,0),MATCH(BO$25,'Estadísticas BCR'!$5:$5,0))/INDEX('Estadísticas BCR'!$1:$1048576,MATCH('Data Graf'!$C10,'Estadísticas BCR'!$B:$B,0),MATCH(BO$25,'Estadísticas BCR'!$5:$5,0)-13) -1</f>
        <v>-0.49184867071159222</v>
      </c>
      <c r="BP10" s="350" cm="1">
        <f t="array" ref="BP10">+INDEX('Estadísticas BCR'!$1:$1048576,MATCH('Data Graf'!$C10,'Estadísticas BCR'!$B:$B,0),MATCH(BP$25,'Estadísticas BCR'!$5:$5,0))/INDEX('Estadísticas BCR'!$1:$1048576,MATCH('Data Graf'!$C10,'Estadísticas BCR'!$B:$B,0),MATCH(BP$25,'Estadísticas BCR'!$5:$5,0)-13) -1</f>
        <v>-0.98146031095776243</v>
      </c>
      <c r="BQ10" s="350" cm="1">
        <f t="array" ref="BQ10">+INDEX('Estadísticas BCR'!$1:$1048576,MATCH('Data Graf'!$C10,'Estadísticas BCR'!$B:$B,0),MATCH(BQ$25,'Estadísticas BCR'!$5:$5,0))/INDEX('Estadísticas BCR'!$1:$1048576,MATCH('Data Graf'!$C10,'Estadísticas BCR'!$B:$B,0),MATCH(BQ$25,'Estadísticas BCR'!$5:$5,0)-13) -1</f>
        <v>-0.6484868326907085</v>
      </c>
      <c r="BR10" s="350" cm="1">
        <f t="array" ref="BR10">+INDEX('Estadísticas BCR'!$1:$1048576,MATCH('Data Graf'!$C10,'Estadísticas BCR'!$B:$B,0),MATCH(BR$25,'Estadísticas BCR'!$5:$5,0))/INDEX('Estadísticas BCR'!$1:$1048576,MATCH('Data Graf'!$C10,'Estadísticas BCR'!$B:$B,0),MATCH(BR$25,'Estadísticas BCR'!$5:$5,0)-13) -1</f>
        <v>-0.30654755427937186</v>
      </c>
      <c r="BS10" s="350" cm="1">
        <f t="array" ref="BS10">+INDEX('Estadísticas BCR'!$1:$1048576,MATCH('Data Graf'!$C10,'Estadísticas BCR'!$B:$B,0),MATCH(BS$25,'Estadísticas BCR'!$5:$5,0))/INDEX('Estadísticas BCR'!$1:$1048576,MATCH('Data Graf'!$C10,'Estadísticas BCR'!$B:$B,0),MATCH(BS$25,'Estadísticas BCR'!$5:$5,0)-13) -1</f>
        <v>-4.0787643110113625E-2</v>
      </c>
      <c r="BT10" s="350" cm="1">
        <f t="array" ref="BT10">+INDEX('Estadísticas BCR'!$1:$1048576,MATCH('Data Graf'!$C10,'Estadísticas BCR'!$B:$B,0),MATCH(BT$25,'Estadísticas BCR'!$5:$5,0))/INDEX('Estadísticas BCR'!$1:$1048576,MATCH('Data Graf'!$C10,'Estadísticas BCR'!$B:$B,0),MATCH(BT$25,'Estadísticas BCR'!$5:$5,0)-13) -1</f>
        <v>1.7142978298793965E-2</v>
      </c>
      <c r="BU10" s="350" cm="1">
        <f t="array" ref="BU10">+INDEX('Estadísticas BCR'!$1:$1048576,MATCH('Data Graf'!$C10,'Estadísticas BCR'!$B:$B,0),MATCH(BU$25,'Estadísticas BCR'!$5:$5,0))/INDEX('Estadísticas BCR'!$1:$1048576,MATCH('Data Graf'!$C10,'Estadísticas BCR'!$B:$B,0),MATCH(BU$25,'Estadísticas BCR'!$5:$5,0)-13) -1</f>
        <v>0.10057909332054571</v>
      </c>
      <c r="BV10" s="350" cm="1">
        <f t="array" ref="BV10">+INDEX('Estadísticas BCR'!$1:$1048576,MATCH('Data Graf'!$C10,'Estadísticas BCR'!$B:$B,0),MATCH(BV$25,'Estadísticas BCR'!$5:$5,0))/INDEX('Estadísticas BCR'!$1:$1048576,MATCH('Data Graf'!$C10,'Estadísticas BCR'!$B:$B,0),MATCH(BV$25,'Estadísticas BCR'!$5:$5,0)-13) -1</f>
        <v>0.19065396787435707</v>
      </c>
      <c r="BW10" s="350" cm="1">
        <f t="array" ref="BW10">+INDEX('Estadísticas BCR'!$1:$1048576,MATCH('Data Graf'!$C10,'Estadísticas BCR'!$B:$B,0),MATCH(BW$25,'Estadísticas BCR'!$5:$5,0))/INDEX('Estadísticas BCR'!$1:$1048576,MATCH('Data Graf'!$C10,'Estadísticas BCR'!$B:$B,0),MATCH(BW$25,'Estadísticas BCR'!$5:$5,0)-13) -1</f>
        <v>0.18748204222363829</v>
      </c>
      <c r="BX10" s="350" cm="1">
        <f t="array" ref="BX10">+INDEX('Estadísticas BCR'!$1:$1048576,MATCH('Data Graf'!$C10,'Estadísticas BCR'!$B:$B,0),MATCH(BX$25,'Estadísticas BCR'!$5:$5,0))/INDEX('Estadísticas BCR'!$1:$1048576,MATCH('Data Graf'!$C10,'Estadísticas BCR'!$B:$B,0),MATCH(BX$25,'Estadísticas BCR'!$5:$5,0)-13) -1</f>
        <v>0.21508241812109752</v>
      </c>
      <c r="BY10" s="350" cm="1">
        <f t="array" ref="BY10">+INDEX('Estadísticas BCR'!$1:$1048576,MATCH('Data Graf'!$C10,'Estadísticas BCR'!$B:$B,0),MATCH(BY$25,'Estadísticas BCR'!$5:$5,0))/INDEX('Estadísticas BCR'!$1:$1048576,MATCH('Data Graf'!$C10,'Estadísticas BCR'!$B:$B,0),MATCH(BY$25,'Estadísticas BCR'!$5:$5,0)-13) -1</f>
        <v>0.22102896947887629</v>
      </c>
      <c r="BZ10" s="350" cm="1">
        <f t="array" ref="BZ10">+INDEX('Estadísticas BCR'!$1:$1048576,MATCH('Data Graf'!$C10,'Estadísticas BCR'!$B:$B,0),MATCH(BZ$25,'Estadísticas BCR'!$5:$5,0))/INDEX('Estadísticas BCR'!$1:$1048576,MATCH('Data Graf'!$C10,'Estadísticas BCR'!$B:$B,0),MATCH(BZ$25,'Estadísticas BCR'!$5:$5,0)-13) -1</f>
        <v>0.15866211691412957</v>
      </c>
      <c r="CA10" s="350" cm="1">
        <f t="array" ref="CA10">+INDEX('Estadísticas BCR'!$1:$1048576,MATCH('Data Graf'!$C10,'Estadísticas BCR'!$B:$B,0),MATCH(CA$25,'Estadísticas BCR'!$5:$5,0))/INDEX('Estadísticas BCR'!$1:$1048576,MATCH('Data Graf'!$C10,'Estadísticas BCR'!$B:$B,0),MATCH(CA$25,'Estadísticas BCR'!$5:$5,0)-13) -1</f>
        <v>1.45117290964096</v>
      </c>
      <c r="CB10" s="350" cm="1">
        <f t="array" ref="CB10">+INDEX('Estadísticas BCR'!$1:$1048576,MATCH('Data Graf'!$C10,'Estadísticas BCR'!$B:$B,0),MATCH(CB$25,'Estadísticas BCR'!$5:$5,0))/INDEX('Estadísticas BCR'!$1:$1048576,MATCH('Data Graf'!$C10,'Estadísticas BCR'!$B:$B,0),MATCH(CB$25,'Estadísticas BCR'!$5:$5,0)-13) -1</f>
        <v>62.107126591377444</v>
      </c>
      <c r="CC10" s="350" cm="1">
        <f t="array" ref="CC10">+INDEX('Estadísticas BCR'!$1:$1048576,MATCH('Data Graf'!$C10,'Estadísticas BCR'!$B:$B,0),MATCH(CC$25,'Estadísticas BCR'!$5:$5,0))/INDEX('Estadísticas BCR'!$1:$1048576,MATCH('Data Graf'!$C10,'Estadísticas BCR'!$B:$B,0),MATCH(CC$25,'Estadísticas BCR'!$5:$5,0)-13) -1</f>
        <v>2.2742751245037609</v>
      </c>
      <c r="CD10" s="350" cm="1">
        <f t="array" ref="CD10">+INDEX('Estadísticas BCR'!$1:$1048576,MATCH('Data Graf'!$C10,'Estadísticas BCR'!$B:$B,0),MATCH(CD$25,'Estadísticas BCR'!$5:$5,0))/INDEX('Estadísticas BCR'!$1:$1048576,MATCH('Data Graf'!$C10,'Estadísticas BCR'!$B:$B,0),MATCH(CD$25,'Estadísticas BCR'!$5:$5,0)-13) -1</f>
        <v>0.66243024352691715</v>
      </c>
      <c r="CE10" s="350" cm="1">
        <f t="array" ref="CE10">+INDEX('Estadísticas BCR'!$1:$1048576,MATCH('Data Graf'!$C10,'Estadísticas BCR'!$B:$B,0),MATCH(CE$25,'Estadísticas BCR'!$5:$5,0))/INDEX('Estadísticas BCR'!$1:$1048576,MATCH('Data Graf'!$C10,'Estadísticas BCR'!$B:$B,0),MATCH(CE$25,'Estadísticas BCR'!$5:$5,0)-13) -1</f>
        <v>0.2186850438921959</v>
      </c>
      <c r="CF10" s="350" cm="1">
        <f t="array" ref="CF10">+INDEX('Estadísticas BCR'!$1:$1048576,MATCH('Data Graf'!$C10,'Estadísticas BCR'!$B:$B,0),MATCH(CF$25,'Estadísticas BCR'!$5:$5,0))/INDEX('Estadísticas BCR'!$1:$1048576,MATCH('Data Graf'!$C10,'Estadísticas BCR'!$B:$B,0),MATCH(CF$25,'Estadísticas BCR'!$5:$5,0)-13) -1</f>
        <v>0.1542180895796772</v>
      </c>
      <c r="CG10" s="350" cm="1">
        <f t="array" ref="CG10">+INDEX('Estadísticas BCR'!$1:$1048576,MATCH('Data Graf'!$C10,'Estadísticas BCR'!$B:$B,0),MATCH(CG$25,'Estadísticas BCR'!$5:$5,0))/INDEX('Estadísticas BCR'!$1:$1048576,MATCH('Data Graf'!$C10,'Estadísticas BCR'!$B:$B,0),MATCH(CG$25,'Estadísticas BCR'!$5:$5,0)-13) -1</f>
        <v>0.12333973513463059</v>
      </c>
      <c r="CH10" s="350" cm="1">
        <f t="array" ref="CH10">+INDEX('Estadísticas BCR'!$1:$1048576,MATCH('Data Graf'!$C10,'Estadísticas BCR'!$B:$B,0),MATCH(CH$25,'Estadísticas BCR'!$5:$5,0))/INDEX('Estadísticas BCR'!$1:$1048576,MATCH('Data Graf'!$C10,'Estadísticas BCR'!$B:$B,0),MATCH(CH$25,'Estadísticas BCR'!$5:$5,0)-13) -1</f>
        <v>6.3286156193709253E-3</v>
      </c>
      <c r="CI10" s="350" cm="1">
        <f t="array" ref="CI10">+INDEX('Estadísticas BCR'!$1:$1048576,MATCH('Data Graf'!$C10,'Estadísticas BCR'!$B:$B,0),MATCH(CI$25,'Estadísticas BCR'!$5:$5,0))/INDEX('Estadísticas BCR'!$1:$1048576,MATCH('Data Graf'!$C10,'Estadísticas BCR'!$B:$B,0),MATCH(CI$25,'Estadísticas BCR'!$5:$5,0)-13) -1</f>
        <v>-1.3297964905601645E-2</v>
      </c>
      <c r="CJ10" s="350" cm="1">
        <f t="array" ref="CJ10">+INDEX('Estadísticas BCR'!$1:$1048576,MATCH('Data Graf'!$C10,'Estadísticas BCR'!$B:$B,0),MATCH(CJ$25,'Estadísticas BCR'!$5:$5,0))/INDEX('Estadísticas BCR'!$1:$1048576,MATCH('Data Graf'!$C10,'Estadísticas BCR'!$B:$B,0),MATCH(CJ$25,'Estadísticas BCR'!$5:$5,0)-13) -1</f>
        <v>-2.7304558970095982E-3</v>
      </c>
      <c r="CK10" s="350" cm="1">
        <f t="array" ref="CK10">+INDEX('Estadísticas BCR'!$1:$1048576,MATCH('Data Graf'!$C10,'Estadísticas BCR'!$B:$B,0),MATCH(CK$25,'Estadísticas BCR'!$5:$5,0))/INDEX('Estadísticas BCR'!$1:$1048576,MATCH('Data Graf'!$C10,'Estadísticas BCR'!$B:$B,0),MATCH(CK$25,'Estadísticas BCR'!$5:$5,0)-13) -1</f>
        <v>-1.5951144149850549E-2</v>
      </c>
      <c r="CL10" s="350" cm="1">
        <f t="array" ref="CL10">+INDEX('Estadísticas BCR'!$1:$1048576,MATCH('Data Graf'!$C10,'Estadísticas BCR'!$B:$B,0),MATCH(CL$25,'Estadísticas BCR'!$5:$5,0))/INDEX('Estadísticas BCR'!$1:$1048576,MATCH('Data Graf'!$C10,'Estadísticas BCR'!$B:$B,0),MATCH(CL$25,'Estadísticas BCR'!$5:$5,0)-13) -1</f>
        <v>1.8946584751416529E-2</v>
      </c>
      <c r="CM10" s="350" cm="1">
        <f t="array" ref="CM10">+INDEX('Estadísticas BCR'!$1:$1048576,MATCH('Data Graf'!$C10,'Estadísticas BCR'!$B:$B,0),MATCH(CM$25,'Estadísticas BCR'!$5:$5,0))/INDEX('Estadísticas BCR'!$1:$1048576,MATCH('Data Graf'!$C10,'Estadísticas BCR'!$B:$B,0),MATCH(CM$25,'Estadísticas BCR'!$5:$5,0)-13) -1</f>
        <v>3.4865988727807329E-2</v>
      </c>
      <c r="CN10" s="350" cm="1">
        <f t="array" ref="CN10">+INDEX('Estadísticas BCR'!$1:$1048576,MATCH('Data Graf'!$C10,'Estadísticas BCR'!$B:$B,0),MATCH(CN$25,'Estadísticas BCR'!$5:$5,0))/INDEX('Estadísticas BCR'!$1:$1048576,MATCH('Data Graf'!$C10,'Estadísticas BCR'!$B:$B,0),MATCH(CN$25,'Estadísticas BCR'!$5:$5,0)-13) -1</f>
        <v>6.4185725557217577E-2</v>
      </c>
      <c r="CO10" s="350" cm="1">
        <f t="array" ref="CO10">+INDEX('Estadísticas BCR'!$1:$1048576,MATCH('Data Graf'!$C10,'Estadísticas BCR'!$B:$B,0),MATCH(CO$25,'Estadísticas BCR'!$5:$5,0))/INDEX('Estadísticas BCR'!$1:$1048576,MATCH('Data Graf'!$C10,'Estadísticas BCR'!$B:$B,0),MATCH(CO$25,'Estadísticas BCR'!$5:$5,0)-13) -1</f>
        <v>1.6962996433872224E-2</v>
      </c>
      <c r="CP10" s="350" cm="1">
        <f t="array" ref="CP10">+INDEX('Estadísticas BCR'!$1:$1048576,MATCH('Data Graf'!$C10,'Estadísticas BCR'!$B:$B,0),MATCH(CP$25,'Estadísticas BCR'!$5:$5,0))/INDEX('Estadísticas BCR'!$1:$1048576,MATCH('Data Graf'!$C10,'Estadísticas BCR'!$B:$B,0),MATCH(CP$25,'Estadísticas BCR'!$5:$5,0)-13) -1</f>
        <v>2.2762475966555451E-2</v>
      </c>
      <c r="CQ10" s="350" cm="1">
        <f t="array" ref="CQ10">+INDEX('Estadísticas BCR'!$1:$1048576,MATCH('Data Graf'!$C10,'Estadísticas BCR'!$B:$B,0),MATCH(CQ$25,'Estadísticas BCR'!$5:$5,0))/INDEX('Estadísticas BCR'!$1:$1048576,MATCH('Data Graf'!$C10,'Estadísticas BCR'!$B:$B,0),MATCH(CQ$25,'Estadísticas BCR'!$5:$5,0)-13) -1</f>
        <v>-3.8423457410780237E-2</v>
      </c>
      <c r="CR10" s="350" cm="1">
        <f t="array" ref="CR10">+INDEX('Estadísticas BCR'!$1:$1048576,MATCH('Data Graf'!$C10,'Estadísticas BCR'!$B:$B,0),MATCH(CR$25,'Estadísticas BCR'!$5:$5,0))/INDEX('Estadísticas BCR'!$1:$1048576,MATCH('Data Graf'!$C10,'Estadísticas BCR'!$B:$B,0),MATCH(CR$25,'Estadísticas BCR'!$5:$5,0)-13) -1</f>
        <v>1.2784481716043183E-2</v>
      </c>
      <c r="CS10" s="350" cm="1">
        <f t="array" ref="CS10">+INDEX('Estadísticas BCR'!$1:$1048576,MATCH('Data Graf'!$C10,'Estadísticas BCR'!$B:$B,0),MATCH(CS$25,'Estadísticas BCR'!$5:$5,0))/INDEX('Estadísticas BCR'!$1:$1048576,MATCH('Data Graf'!$C10,'Estadísticas BCR'!$B:$B,0),MATCH(CS$25,'Estadísticas BCR'!$5:$5,0)-13) -1</f>
        <v>-2.3605599554715639E-2</v>
      </c>
      <c r="CT10" s="350" cm="1">
        <f t="array" ref="CT10">+INDEX('Estadísticas BCR'!$1:$1048576,MATCH('Data Graf'!$C10,'Estadísticas BCR'!$B:$B,0),MATCH(CT$25,'Estadísticas BCR'!$5:$5,0))/INDEX('Estadísticas BCR'!$1:$1048576,MATCH('Data Graf'!$C10,'Estadísticas BCR'!$B:$B,0),MATCH(CT$25,'Estadísticas BCR'!$5:$5,0)-13) -1</f>
        <v>-6.3991725090946971E-2</v>
      </c>
      <c r="CU10" s="350" cm="1">
        <f t="array" ref="CU10">+INDEX('Estadísticas BCR'!$1:$1048576,MATCH('Data Graf'!$C10,'Estadísticas BCR'!$B:$B,0),MATCH(CU$25,'Estadísticas BCR'!$5:$5,0))/INDEX('Estadísticas BCR'!$1:$1048576,MATCH('Data Graf'!$C10,'Estadísticas BCR'!$B:$B,0),MATCH(CU$25,'Estadísticas BCR'!$5:$5,0)-13) -1</f>
        <v>-2.1044217582514846E-2</v>
      </c>
      <c r="CV10" s="350" cm="1">
        <f t="array" ref="CV10">+INDEX('Estadísticas BCR'!$1:$1048576,MATCH('Data Graf'!$C10,'Estadísticas BCR'!$B:$B,0),MATCH(CV$25,'Estadísticas BCR'!$5:$5,0))/INDEX('Estadísticas BCR'!$1:$1048576,MATCH('Data Graf'!$C10,'Estadísticas BCR'!$B:$B,0),MATCH(CV$25,'Estadísticas BCR'!$5:$5,0)-13) -1</f>
        <v>-6.7197850108687507E-2</v>
      </c>
      <c r="CW10" s="350" cm="1">
        <f t="array" ref="CW10">+INDEX('Estadísticas BCR'!$1:$1048576,MATCH('Data Graf'!$C10,'Estadísticas BCR'!$B:$B,0),MATCH(CW$8,'Estadísticas BCR'!$5:$5,0))/INDEX('Estadísticas BCR'!$1:$1048576,MATCH('Data Graf'!$C10,'Estadísticas BCR'!$B:$B,0),MATCH(CW$8,'Estadísticas BCR'!$5:$5,0)-13) -1</f>
        <v>-0.15144850619217876</v>
      </c>
      <c r="CX10" s="350" cm="1">
        <f t="array" ref="CX10">+INDEX('Estadísticas BCR'!$1:$1048576,MATCH('Data Graf'!$C10,'Estadísticas BCR'!$B:$B,0),MATCH(CX$8,'Estadísticas BCR'!$5:$5,0))/INDEX('Estadísticas BCR'!$1:$1048576,MATCH('Data Graf'!$C10,'Estadísticas BCR'!$B:$B,0),MATCH(CX$8,'Estadísticas BCR'!$5:$5,0)-13) -1</f>
        <v>-0.15626256724589793</v>
      </c>
      <c r="CY10" s="350" cm="1">
        <f t="array" ref="CY10">+INDEX('Estadísticas BCR'!$1:$1048576,MATCH('Data Graf'!$C10,'Estadísticas BCR'!$B:$B,0),MATCH(CY$8,'Estadísticas BCR'!$5:$5,0))/INDEX('Estadísticas BCR'!$1:$1048576,MATCH('Data Graf'!$C10,'Estadísticas BCR'!$B:$B,0),MATCH(CY$8,'Estadísticas BCR'!$5:$5,0)-13) -1</f>
        <v>-0.15327132793908382</v>
      </c>
      <c r="CZ10" s="350" cm="1">
        <f t="array" ref="CZ10">+INDEX('Estadísticas BCR'!$1:$1048576,MATCH('Data Graf'!$C10,'Estadísticas BCR'!$B:$B,0),MATCH(CZ$8,'Estadísticas BCR'!$5:$5,0))/INDEX('Estadísticas BCR'!$1:$1048576,MATCH('Data Graf'!$C10,'Estadísticas BCR'!$B:$B,0),MATCH(CZ$8,'Estadísticas BCR'!$5:$5,0)-13) -1</f>
        <v>-0.16093989868673009</v>
      </c>
      <c r="DA10" s="350" cm="1">
        <f t="array" ref="DA10">+INDEX('Estadísticas BCR'!$1:$1048576,MATCH('Data Graf'!$C10,'Estadísticas BCR'!$B:$B,0),MATCH(DA$8,'Estadísticas BCR'!$5:$5,0))/INDEX('Estadísticas BCR'!$1:$1048576,MATCH('Data Graf'!$C10,'Estadísticas BCR'!$B:$B,0),MATCH(DA$8,'Estadísticas BCR'!$5:$5,0)-13) -1</f>
        <v>-0.11881200795201974</v>
      </c>
      <c r="DB10" s="350" cm="1">
        <f t="array" ref="DB10">+INDEX('Estadísticas BCR'!$1:$1048576,MATCH('Data Graf'!$C10,'Estadísticas BCR'!$B:$B,0),MATCH(DB$8,'Estadísticas BCR'!$5:$5,0))/INDEX('Estadísticas BCR'!$1:$1048576,MATCH('Data Graf'!$C10,'Estadísticas BCR'!$B:$B,0),MATCH(DB$8,'Estadísticas BCR'!$5:$5,0)-13) -1</f>
        <v>-0.12223926593628776</v>
      </c>
      <c r="DC10" s="350" cm="1">
        <f t="array" ref="DC10">+INDEX('Estadísticas BCR'!$1:$1048576,MATCH('Data Graf'!$C10,'Estadísticas BCR'!$B:$B,0),MATCH(DC$8,'Estadísticas BCR'!$5:$5,0))/INDEX('Estadísticas BCR'!$1:$1048576,MATCH('Data Graf'!$C10,'Estadísticas BCR'!$B:$B,0),MATCH(DC$8,'Estadísticas BCR'!$5:$5,0)-13) -1</f>
        <v>-5.5985246986020143E-2</v>
      </c>
      <c r="DD10" s="350" cm="1">
        <f t="array" ref="DD10">+INDEX('Estadísticas BCR'!$1:$1048576,MATCH('Data Graf'!$C10,'Estadísticas BCR'!$B:$B,0),MATCH(DD$8,'Estadísticas BCR'!$5:$5,0))/INDEX('Estadísticas BCR'!$1:$1048576,MATCH('Data Graf'!$C10,'Estadísticas BCR'!$B:$B,0),MATCH(DD$8,'Estadísticas BCR'!$5:$5,0)-13) -1</f>
        <v>-9.4512833619161851E-2</v>
      </c>
      <c r="DE10" s="350" cm="1">
        <f t="array" ref="DE10">+INDEX('Estadísticas BCR'!$1:$1048576,MATCH('Data Graf'!$C10,'Estadísticas BCR'!$B:$B,0),MATCH(DE$8,'Estadísticas BCR'!$5:$5,0))/INDEX('Estadísticas BCR'!$1:$1048576,MATCH('Data Graf'!$C10,'Estadísticas BCR'!$B:$B,0),MATCH(DE$8,'Estadísticas BCR'!$5:$5,0)-13) -1</f>
        <v>-0.10476421738551933</v>
      </c>
      <c r="DF10" s="350" cm="1">
        <f t="array" ref="DF10">+INDEX('Estadísticas BCR'!$1:$1048576,MATCH('Data Graf'!$C10,'Estadísticas BCR'!$B:$B,0),MATCH(DF$8,'Estadísticas BCR'!$5:$5,0))/INDEX('Estadísticas BCR'!$1:$1048576,MATCH('Data Graf'!$C10,'Estadísticas BCR'!$B:$B,0),MATCH(DF$8,'Estadísticas BCR'!$5:$5,0)-13) -1</f>
        <v>-8.6839334740090202E-2</v>
      </c>
      <c r="DG10" s="350" cm="1">
        <f t="array" ref="DG10">+INDEX('Estadísticas BCR'!$1:$1048576,MATCH('Data Graf'!$C10,'Estadísticas BCR'!$B:$B,0),MATCH(DG$8,'Estadísticas BCR'!$5:$5,0))/INDEX('Estadísticas BCR'!$1:$1048576,MATCH('Data Graf'!$C10,'Estadísticas BCR'!$B:$B,0),MATCH(DG$8,'Estadísticas BCR'!$5:$5,0)-13) -1</f>
        <v>-8.3728172857467698E-2</v>
      </c>
      <c r="DH10" s="350" cm="1">
        <f t="array" ref="DH10">+INDEX('Estadísticas BCR'!$1:$1048576,MATCH('Data Graf'!$C10,'Estadísticas BCR'!$B:$B,0),MATCH(DH$8,'Estadísticas BCR'!$5:$5,0))/INDEX('Estadísticas BCR'!$1:$1048576,MATCH('Data Graf'!$C10,'Estadísticas BCR'!$B:$B,0),MATCH(DH$8,'Estadísticas BCR'!$5:$5,0)-13) -1</f>
        <v>-0.10876371573878252</v>
      </c>
      <c r="DI10" s="350" cm="1">
        <f t="array" ref="DI10">+INDEX('Estadísticas BCR'!$1:$1048576,MATCH('Data Graf'!$C10,'Estadísticas BCR'!$B:$B,0),MATCH(DI$8,'Estadísticas BCR'!$5:$5,0))/INDEX('Estadísticas BCR'!$1:$1048576,MATCH('Data Graf'!$C10,'Estadísticas BCR'!$B:$B,0),MATCH(DI$8,'Estadísticas BCR'!$5:$5,0)-13) -1</f>
        <v>9.2518561496206742E-2</v>
      </c>
      <c r="DJ10" s="350" cm="1">
        <f t="array" ref="DJ10">+INDEX('Estadísticas BCR'!$1:$1048576,MATCH('Data Graf'!$C10,'Estadísticas BCR'!$B:$B,0),MATCH(DJ$8,'Estadísticas BCR'!$5:$5,0))/INDEX('Estadísticas BCR'!$1:$1048576,MATCH('Data Graf'!$C10,'Estadísticas BCR'!$B:$B,0),MATCH(DJ$8,'Estadísticas BCR'!$5:$5,0)-13) -1</f>
        <v>-7.2441021370943659E-3</v>
      </c>
      <c r="DK10" s="350" cm="1">
        <f t="array" ref="DK10">+INDEX('Estadísticas BCR'!$1:$1048576,MATCH('Data Graf'!$C10,'Estadísticas BCR'!$B:$B,0),MATCH(DK$8,'Estadísticas BCR'!$5:$5,0))/INDEX('Estadísticas BCR'!$1:$1048576,MATCH('Data Graf'!$C10,'Estadísticas BCR'!$B:$B,0),MATCH(DK$8,'Estadísticas BCR'!$5:$5,0)-13) -1</f>
        <v>-8.5958745819409987E-2</v>
      </c>
      <c r="DL10" s="350" cm="1">
        <f t="array" ref="DL10">+INDEX('Estadísticas BCR'!$1:$1048576,MATCH('Data Graf'!$C10,'Estadísticas BCR'!$B:$B,0),MATCH(DL$8,'Estadísticas BCR'!$5:$5,0))/INDEX('Estadísticas BCR'!$1:$1048576,MATCH('Data Graf'!$C10,'Estadísticas BCR'!$B:$B,0),MATCH(DL$8,'Estadísticas BCR'!$5:$5,0)-13) -1</f>
        <v>7.456009312632772E-2</v>
      </c>
      <c r="DM10" s="350" cm="1">
        <f t="array" ref="DM10">+INDEX('Estadísticas BCR'!$1:$1048576,MATCH('Data Graf'!$C10,'Estadísticas BCR'!$B:$B,0),MATCH(DM$8,'Estadísticas BCR'!$5:$5,0))/INDEX('Estadísticas BCR'!$1:$1048576,MATCH('Data Graf'!$C10,'Estadísticas BCR'!$B:$B,0),MATCH(DM$8,'Estadísticas BCR'!$5:$5,0)-13) -1</f>
        <v>-1.6945283246784237E-2</v>
      </c>
      <c r="DN10" s="350" cm="1">
        <f t="array" ref="DN10">+INDEX('Estadísticas BCR'!$1:$1048576,MATCH('Data Graf'!$C10,'Estadísticas BCR'!$B:$B,0),MATCH(DN$8,'Estadísticas BCR'!$5:$5,0))/INDEX('Estadísticas BCR'!$1:$1048576,MATCH('Data Graf'!$C10,'Estadísticas BCR'!$B:$B,0),MATCH(DN$8,'Estadísticas BCR'!$5:$5,0)-13) -1</f>
        <v>-5.204963006581842E-2</v>
      </c>
      <c r="DO10" s="350" cm="1">
        <f t="array" ref="DO10">+INDEX('Estadísticas BCR'!$1:$1048576,MATCH('Data Graf'!$C10,'Estadísticas BCR'!$B:$B,0),MATCH(DO$8,'Estadísticas BCR'!$5:$5,0))/INDEX('Estadísticas BCR'!$1:$1048576,MATCH('Data Graf'!$C10,'Estadísticas BCR'!$B:$B,0),MATCH(DO$8,'Estadísticas BCR'!$5:$5,0)-13) -1</f>
        <v>-2.228076482591157E-3</v>
      </c>
      <c r="DP10" s="350" cm="1">
        <f t="array" ref="DP10">+INDEX('Estadísticas BCR'!$1:$1048576,MATCH('Data Graf'!$C10,'Estadísticas BCR'!$B:$B,0),MATCH(DP$8,'Estadísticas BCR'!$5:$5,0))/INDEX('Estadísticas BCR'!$1:$1048576,MATCH('Data Graf'!$C10,'Estadísticas BCR'!$B:$B,0),MATCH(DP$8,'Estadísticas BCR'!$5:$5,0)-13) -1</f>
        <v>2.859967951367226E-3</v>
      </c>
      <c r="DQ10" s="350" cm="1">
        <f t="array" ref="DQ10">+INDEX('Estadísticas BCR'!$1:$1048576,MATCH('Data Graf'!$C10,'Estadísticas BCR'!$B:$B,0),MATCH(DQ$8,'Estadísticas BCR'!$5:$5,0))/INDEX('Estadísticas BCR'!$1:$1048576,MATCH('Data Graf'!$C10,'Estadísticas BCR'!$B:$B,0),MATCH(DQ$8,'Estadísticas BCR'!$5:$5,0)-13) -1</f>
        <v>-1.8110957059748412E-2</v>
      </c>
      <c r="DR10" s="350" cm="1">
        <f t="array" ref="DR10">+INDEX('Estadísticas BCR'!$1:$1048576,MATCH('Data Graf'!$C10,'Estadísticas BCR'!$B:$B,0),MATCH(DR$8,'Estadísticas BCR'!$5:$5,0))/INDEX('Estadísticas BCR'!$1:$1048576,MATCH('Data Graf'!$C10,'Estadísticas BCR'!$B:$B,0),MATCH(DR$8,'Estadísticas BCR'!$5:$5,0)-13) -1</f>
        <v>4.874259394439906E-2</v>
      </c>
      <c r="DS10" s="350" cm="1">
        <f t="array" ref="DS10">+INDEX('Estadísticas BCR'!$1:$1048576,MATCH('Data Graf'!$C10,'Estadísticas BCR'!$B:$B,0),MATCH(DS$8,'Estadísticas BCR'!$5:$5,0))/INDEX('Estadísticas BCR'!$1:$1048576,MATCH('Data Graf'!$C10,'Estadísticas BCR'!$B:$B,0),MATCH(DS$8,'Estadísticas BCR'!$5:$5,0)-13) -1</f>
        <v>-7.5861195493209799E-3</v>
      </c>
      <c r="DT10" s="350" cm="1">
        <f t="array" ref="DT10">+INDEX('Estadísticas BCR'!$1:$1048576,MATCH('Data Graf'!$C10,'Estadísticas BCR'!$B:$B,0),MATCH(DT$8,'Estadísticas BCR'!$5:$5,0))/INDEX('Estadísticas BCR'!$1:$1048576,MATCH('Data Graf'!$C10,'Estadísticas BCR'!$B:$B,0),MATCH(DT$8,'Estadísticas BCR'!$5:$5,0)-13) -1</f>
        <v>4.8804527680892384E-3</v>
      </c>
      <c r="DU10" s="350" cm="1">
        <f t="array" ref="DU10">+INDEX('Estadísticas BCR'!$1:$1048576,MATCH('Data Graf'!$C10,'Estadísticas BCR'!$B:$B,0),MATCH(DU$8,'Estadísticas BCR'!$5:$5,0))/INDEX('Estadísticas BCR'!$1:$1048576,MATCH('Data Graf'!$C10,'Estadísticas BCR'!$B:$B,0),MATCH(DU$8,'Estadísticas BCR'!$5:$5,0)-13) -1</f>
        <v>-2.7240073306018853E-2</v>
      </c>
      <c r="DV10" s="350" cm="1">
        <f t="array" ref="DV10">+INDEX('Estadísticas BCR'!$1:$1048576,MATCH('Data Graf'!$C10,'Estadísticas BCR'!$B:$B,0),MATCH(DV$8,'Estadísticas BCR'!$5:$5,0))/INDEX('Estadísticas BCR'!$1:$1048576,MATCH('Data Graf'!$C10,'Estadísticas BCR'!$B:$B,0),MATCH(DV$8,'Estadísticas BCR'!$5:$5,0)-13) -1</f>
        <v>4.6520904122955953E-2</v>
      </c>
      <c r="DW10" s="350" cm="1">
        <f t="array" ref="DW10">+INDEX('Estadísticas BCR'!$1:$1048576,MATCH('Data Graf'!$C10,'Estadísticas BCR'!$B:$B,0),MATCH(DW$8,'Estadísticas BCR'!$5:$5,0))/INDEX('Estadísticas BCR'!$1:$1048576,MATCH('Data Graf'!$C10,'Estadísticas BCR'!$B:$B,0),MATCH(DW$8,'Estadísticas BCR'!$5:$5,0)-13) -1</f>
        <v>6.7322342902220278E-2</v>
      </c>
      <c r="DX10" s="350" cm="1">
        <f t="array" ref="DX10">+INDEX('Estadísticas BCR'!$1:$1048576,MATCH('Data Graf'!$C10,'Estadísticas BCR'!$B:$B,0),MATCH(DX$8,'Estadísticas BCR'!$5:$5,0))/INDEX('Estadísticas BCR'!$1:$1048576,MATCH('Data Graf'!$C10,'Estadísticas BCR'!$B:$B,0),MATCH(DX$8,'Estadísticas BCR'!$5:$5,0)-13) -1</f>
        <v>2.5570291512193588E-3</v>
      </c>
      <c r="DY10" s="350" cm="1">
        <f t="array" ref="DY10">+INDEX('Estadísticas BCR'!$1:$1048576,MATCH('Data Graf'!$C10,'Estadísticas BCR'!$B:$B,0),MATCH(DY$8,'Estadísticas BCR'!$5:$5,0))/INDEX('Estadísticas BCR'!$1:$1048576,MATCH('Data Graf'!$C10,'Estadísticas BCR'!$B:$B,0),MATCH(DY$8,'Estadísticas BCR'!$5:$5,0)-13) -1</f>
        <v>8.2586170567589212E-2</v>
      </c>
      <c r="DZ10" s="350" cm="1">
        <f t="array" ref="DZ10">+INDEX('Estadísticas BCR'!$1:$1048576,MATCH('Data Graf'!$C10,'Estadísticas BCR'!$B:$B,0),MATCH(DZ$8,'Estadísticas BCR'!$5:$5,0))/INDEX('Estadísticas BCR'!$1:$1048576,MATCH('Data Graf'!$C10,'Estadísticas BCR'!$B:$B,0),MATCH(DZ$8,'Estadísticas BCR'!$5:$5,0)-13) -1</f>
        <v>9.1000360892375065E-2</v>
      </c>
      <c r="EA10" s="350" cm="1">
        <f t="array" ref="EA10">+INDEX('Estadísticas BCR'!$1:$1048576,MATCH('Data Graf'!$C10,'Estadísticas BCR'!$B:$B,0),MATCH(EA$8,'Estadísticas BCR'!$5:$5,0))/INDEX('Estadísticas BCR'!$1:$1048576,MATCH('Data Graf'!$C10,'Estadísticas BCR'!$B:$B,0),MATCH(EA$8,'Estadísticas BCR'!$5:$5,0)-13) -1</f>
        <v>7.3339620779712345E-2</v>
      </c>
      <c r="EB10" s="350" cm="1">
        <f t="array" ref="EB10">+INDEX('Estadísticas BCR'!$1:$1048576,MATCH('Data Graf'!$C10,'Estadísticas BCR'!$B:$B,0),MATCH(EB$8,'Estadísticas BCR'!$5:$5,0))/INDEX('Estadísticas BCR'!$1:$1048576,MATCH('Data Graf'!$C10,'Estadísticas BCR'!$B:$B,0),MATCH(EB$8,'Estadísticas BCR'!$5:$5,0)-13) -1</f>
        <v>6.3632472049933275E-2</v>
      </c>
      <c r="EC10" s="350" cm="1">
        <f t="array" ref="EC10">+INDEX('Estadísticas BCR'!$1:$1048576,MATCH('Data Graf'!$C10,'Estadísticas BCR'!$B:$B,0),MATCH(EC$8,'Estadísticas BCR'!$5:$5,0))/INDEX('Estadísticas BCR'!$1:$1048576,MATCH('Data Graf'!$C10,'Estadísticas BCR'!$B:$B,0),MATCH(EC$8,'Estadísticas BCR'!$5:$5,0)-13) -1</f>
        <v>0.1115124459103003</v>
      </c>
      <c r="ED10" s="350" cm="1">
        <f t="array" ref="ED10">+INDEX('Estadísticas BCR'!$1:$1048576,MATCH('Data Graf'!$C10,'Estadísticas BCR'!$B:$B,0),MATCH(ED$8,'Estadísticas BCR'!$5:$5,0))/INDEX('Estadísticas BCR'!$1:$1048576,MATCH('Data Graf'!$C10,'Estadísticas BCR'!$B:$B,0),MATCH(ED$8,'Estadísticas BCR'!$5:$5,0)-13) -1</f>
        <v>9.0469300039263567E-2</v>
      </c>
      <c r="EE10" s="350" cm="1">
        <f t="array" ref="EE10">+INDEX('Estadísticas BCR'!$1:$1048576,MATCH('Data Graf'!$C10,'Estadísticas BCR'!$B:$B,0),MATCH(EE$8,'Estadísticas BCR'!$5:$5,0))/INDEX('Estadísticas BCR'!$1:$1048576,MATCH('Data Graf'!$C10,'Estadísticas BCR'!$B:$B,0),MATCH(EE$8,'Estadísticas BCR'!$5:$5,0)-13) -1</f>
        <v>0.11152702928288094</v>
      </c>
      <c r="EF10" s="350" cm="1">
        <f t="array" ref="EF10">+INDEX('Estadísticas BCR'!$1:$1048576,MATCH('Data Graf'!$C10,'Estadísticas BCR'!$B:$B,0),MATCH(EF$8,'Estadísticas BCR'!$5:$5,0))/INDEX('Estadísticas BCR'!$1:$1048576,MATCH('Data Graf'!$C10,'Estadísticas BCR'!$B:$B,0),MATCH(EF$8,'Estadísticas BCR'!$5:$5,0)-13) -1</f>
        <v>0.18048820381018493</v>
      </c>
      <c r="EG10" s="350" cm="1">
        <f t="array" ref="EG10">+INDEX('Estadísticas BCR'!$1:$1048576,MATCH('Data Graf'!$C10,'Estadísticas BCR'!$B:$B,0),MATCH(EG$8,'Estadísticas BCR'!$5:$5,0))/INDEX('Estadísticas BCR'!$1:$1048576,MATCH('Data Graf'!$C10,'Estadísticas BCR'!$B:$B,0),MATCH(EG$8,'Estadísticas BCR'!$5:$5,0)-13) -1</f>
        <v>0.13644208792285673</v>
      </c>
      <c r="EH10" s="350" cm="1">
        <f t="array" ref="EH10">+INDEX('Estadísticas BCR'!$1:$1048576,MATCH('Data Graf'!$C10,'Estadísticas BCR'!$B:$B,0),MATCH(EH$8,'Estadísticas BCR'!$5:$5,0))/INDEX('Estadísticas BCR'!$1:$1048576,MATCH('Data Graf'!$C10,'Estadísticas BCR'!$B:$B,0),MATCH(EH$8,'Estadísticas BCR'!$5:$5,0)-13) -1</f>
        <v>0.11551779808520712</v>
      </c>
    </row>
    <row r="11" spans="1:138">
      <c r="C11" s="9" t="s">
        <v>170</v>
      </c>
      <c r="D11" s="345" t="s">
        <v>752</v>
      </c>
      <c r="E11" s="351" cm="1">
        <f t="array" ref="E11">+INDEX('Estadísticas BCR'!$1:$1048576,MATCH('Data Graf'!$C11,'Estadísticas BCR'!$B:$B,0),MATCH(E$25,'Estadísticas BCR'!$5:$5,0))/INDEX('Estadísticas BCR'!$1:$1048576,MATCH('Data Graf'!$C11,'Estadísticas BCR'!$B:$B,0),MATCH(E$25,'Estadísticas BCR'!$5:$5,0)-13) -1</f>
        <v>-0.24781925417677331</v>
      </c>
      <c r="F11" s="351" cm="1">
        <f t="array" ref="F11">+INDEX('Estadísticas BCR'!$1:$1048576,MATCH('Data Graf'!$C11,'Estadísticas BCR'!$B:$B,0),MATCH(F$25,'Estadísticas BCR'!$5:$5,0))/INDEX('Estadísticas BCR'!$1:$1048576,MATCH('Data Graf'!$C11,'Estadísticas BCR'!$B:$B,0),MATCH(F$25,'Estadísticas BCR'!$5:$5,0)-13) -1</f>
        <v>-0.2615759086726499</v>
      </c>
      <c r="G11" s="351" cm="1">
        <f t="array" ref="G11">+INDEX('Estadísticas BCR'!$1:$1048576,MATCH('Data Graf'!$C11,'Estadísticas BCR'!$B:$B,0),MATCH(G$25,'Estadísticas BCR'!$5:$5,0))/INDEX('Estadísticas BCR'!$1:$1048576,MATCH('Data Graf'!$C11,'Estadísticas BCR'!$B:$B,0),MATCH(G$25,'Estadísticas BCR'!$5:$5,0)-13) -1</f>
        <v>-0.34642163160318351</v>
      </c>
      <c r="H11" s="351" cm="1">
        <f t="array" ref="H11">+INDEX('Estadísticas BCR'!$1:$1048576,MATCH('Data Graf'!$C11,'Estadísticas BCR'!$B:$B,0),MATCH(H$25,'Estadísticas BCR'!$5:$5,0))/INDEX('Estadísticas BCR'!$1:$1048576,MATCH('Data Graf'!$C11,'Estadísticas BCR'!$B:$B,0),MATCH(H$25,'Estadísticas BCR'!$5:$5,0)-13) -1</f>
        <v>-0.2009247290460684</v>
      </c>
      <c r="I11" s="351" cm="1">
        <f t="array" ref="I11">+INDEX('Estadísticas BCR'!$1:$1048576,MATCH('Data Graf'!$C11,'Estadísticas BCR'!$B:$B,0),MATCH(I$25,'Estadísticas BCR'!$5:$5,0))/INDEX('Estadísticas BCR'!$1:$1048576,MATCH('Data Graf'!$C11,'Estadísticas BCR'!$B:$B,0),MATCH(I$25,'Estadísticas BCR'!$5:$5,0)-13) -1</f>
        <v>-0.32657096530955065</v>
      </c>
      <c r="J11" s="351" cm="1">
        <f t="array" ref="J11">+INDEX('Estadísticas BCR'!$1:$1048576,MATCH('Data Graf'!$C11,'Estadísticas BCR'!$B:$B,0),MATCH(J$25,'Estadísticas BCR'!$5:$5,0))/INDEX('Estadísticas BCR'!$1:$1048576,MATCH('Data Graf'!$C11,'Estadísticas BCR'!$B:$B,0),MATCH(J$25,'Estadísticas BCR'!$5:$5,0)-13) -1</f>
        <v>-0.13152552940581219</v>
      </c>
      <c r="K11" s="351" cm="1">
        <f t="array" ref="K11">+INDEX('Estadísticas BCR'!$1:$1048576,MATCH('Data Graf'!$C11,'Estadísticas BCR'!$B:$B,0),MATCH(K$25,'Estadísticas BCR'!$5:$5,0))/INDEX('Estadísticas BCR'!$1:$1048576,MATCH('Data Graf'!$C11,'Estadísticas BCR'!$B:$B,0),MATCH(K$25,'Estadísticas BCR'!$5:$5,0)-13) -1</f>
        <v>-0.14480898305628576</v>
      </c>
      <c r="L11" s="351" cm="1">
        <f t="array" ref="L11">+INDEX('Estadísticas BCR'!$1:$1048576,MATCH('Data Graf'!$C11,'Estadísticas BCR'!$B:$B,0),MATCH(L$25,'Estadísticas BCR'!$5:$5,0))/INDEX('Estadísticas BCR'!$1:$1048576,MATCH('Data Graf'!$C11,'Estadísticas BCR'!$B:$B,0),MATCH(L$25,'Estadísticas BCR'!$5:$5,0)-13) -1</f>
        <v>-0.31703967020071699</v>
      </c>
      <c r="M11" s="351" cm="1">
        <f t="array" ref="M11">+INDEX('Estadísticas BCR'!$1:$1048576,MATCH('Data Graf'!$C11,'Estadísticas BCR'!$B:$B,0),MATCH(M$25,'Estadísticas BCR'!$5:$5,0))/INDEX('Estadísticas BCR'!$1:$1048576,MATCH('Data Graf'!$C11,'Estadísticas BCR'!$B:$B,0),MATCH(M$25,'Estadísticas BCR'!$5:$5,0)-13) -1</f>
        <v>-0.15603748886393998</v>
      </c>
      <c r="N11" s="351" cm="1">
        <f t="array" ref="N11">+INDEX('Estadísticas BCR'!$1:$1048576,MATCH('Data Graf'!$C11,'Estadísticas BCR'!$B:$B,0),MATCH(N$25,'Estadísticas BCR'!$5:$5,0))/INDEX('Estadísticas BCR'!$1:$1048576,MATCH('Data Graf'!$C11,'Estadísticas BCR'!$B:$B,0),MATCH(N$25,'Estadísticas BCR'!$5:$5,0)-13) -1</f>
        <v>-7.0059095862184728E-2</v>
      </c>
      <c r="O11" s="351" cm="1">
        <f t="array" ref="O11">+INDEX('Estadísticas BCR'!$1:$1048576,MATCH('Data Graf'!$C11,'Estadísticas BCR'!$B:$B,0),MATCH(O$25,'Estadísticas BCR'!$5:$5,0))/INDEX('Estadísticas BCR'!$1:$1048576,MATCH('Data Graf'!$C11,'Estadísticas BCR'!$B:$B,0),MATCH(O$25,'Estadísticas BCR'!$5:$5,0)-13) -1</f>
        <v>-0.13277432004534273</v>
      </c>
      <c r="P11" s="351" cm="1">
        <f t="array" ref="P11">+INDEX('Estadísticas BCR'!$1:$1048576,MATCH('Data Graf'!$C11,'Estadísticas BCR'!$B:$B,0),MATCH(P$25,'Estadísticas BCR'!$5:$5,0))/INDEX('Estadísticas BCR'!$1:$1048576,MATCH('Data Graf'!$C11,'Estadísticas BCR'!$B:$B,0),MATCH(P$25,'Estadísticas BCR'!$5:$5,0)-13) -1</f>
        <v>9.0968418881138824E-3</v>
      </c>
      <c r="Q11" s="351" cm="1">
        <f t="array" ref="Q11">+INDEX('Estadísticas BCR'!$1:$1048576,MATCH('Data Graf'!$C11,'Estadísticas BCR'!$B:$B,0),MATCH(Q$25,'Estadísticas BCR'!$5:$5,0))/INDEX('Estadísticas BCR'!$1:$1048576,MATCH('Data Graf'!$C11,'Estadísticas BCR'!$B:$B,0),MATCH(Q$25,'Estadísticas BCR'!$5:$5,0)-13) -1</f>
        <v>-0.42806828818758447</v>
      </c>
      <c r="R11" s="351" cm="1">
        <f t="array" ref="R11">+INDEX('Estadísticas BCR'!$1:$1048576,MATCH('Data Graf'!$C11,'Estadísticas BCR'!$B:$B,0),MATCH(R$25,'Estadísticas BCR'!$5:$5,0))/INDEX('Estadísticas BCR'!$1:$1048576,MATCH('Data Graf'!$C11,'Estadísticas BCR'!$B:$B,0),MATCH(R$25,'Estadísticas BCR'!$5:$5,0)-13) -1</f>
        <v>0.10152622891209706</v>
      </c>
      <c r="S11" s="351" cm="1">
        <f t="array" ref="S11">+INDEX('Estadísticas BCR'!$1:$1048576,MATCH('Data Graf'!$C11,'Estadísticas BCR'!$B:$B,0),MATCH(S$25,'Estadísticas BCR'!$5:$5,0))/INDEX('Estadísticas BCR'!$1:$1048576,MATCH('Data Graf'!$C11,'Estadísticas BCR'!$B:$B,0),MATCH(S$25,'Estadísticas BCR'!$5:$5,0)-13) -1</f>
        <v>0.2412930095936745</v>
      </c>
      <c r="T11" s="351" cm="1">
        <f t="array" ref="T11">+INDEX('Estadísticas BCR'!$1:$1048576,MATCH('Data Graf'!$C11,'Estadísticas BCR'!$B:$B,0),MATCH(T$25,'Estadísticas BCR'!$5:$5,0))/INDEX('Estadísticas BCR'!$1:$1048576,MATCH('Data Graf'!$C11,'Estadísticas BCR'!$B:$B,0),MATCH(T$25,'Estadísticas BCR'!$5:$5,0)-13) -1</f>
        <v>-6.0889242970438184E-2</v>
      </c>
      <c r="U11" s="351" cm="1">
        <f t="array" ref="U11">+INDEX('Estadísticas BCR'!$1:$1048576,MATCH('Data Graf'!$C11,'Estadísticas BCR'!$B:$B,0),MATCH(U$25,'Estadísticas BCR'!$5:$5,0))/INDEX('Estadísticas BCR'!$1:$1048576,MATCH('Data Graf'!$C11,'Estadísticas BCR'!$B:$B,0),MATCH(U$25,'Estadísticas BCR'!$5:$5,0)-13) -1</f>
        <v>0.19624806820742702</v>
      </c>
      <c r="V11" s="351" cm="1">
        <f t="array" ref="V11">+INDEX('Estadísticas BCR'!$1:$1048576,MATCH('Data Graf'!$C11,'Estadísticas BCR'!$B:$B,0),MATCH(V$25,'Estadísticas BCR'!$5:$5,0))/INDEX('Estadísticas BCR'!$1:$1048576,MATCH('Data Graf'!$C11,'Estadísticas BCR'!$B:$B,0),MATCH(V$25,'Estadísticas BCR'!$5:$5,0)-13) -1</f>
        <v>-6.7578192643979351E-2</v>
      </c>
      <c r="W11" s="351" cm="1">
        <f t="array" ref="W11">+INDEX('Estadísticas BCR'!$1:$1048576,MATCH('Data Graf'!$C11,'Estadísticas BCR'!$B:$B,0),MATCH(W$25,'Estadísticas BCR'!$5:$5,0))/INDEX('Estadísticas BCR'!$1:$1048576,MATCH('Data Graf'!$C11,'Estadísticas BCR'!$B:$B,0),MATCH(W$25,'Estadísticas BCR'!$5:$5,0)-13) -1</f>
        <v>-0.19705501800736913</v>
      </c>
      <c r="X11" s="351" cm="1">
        <f t="array" ref="X11">+INDEX('Estadísticas BCR'!$1:$1048576,MATCH('Data Graf'!$C11,'Estadísticas BCR'!$B:$B,0),MATCH(X$25,'Estadísticas BCR'!$5:$5,0))/INDEX('Estadísticas BCR'!$1:$1048576,MATCH('Data Graf'!$C11,'Estadísticas BCR'!$B:$B,0),MATCH(X$25,'Estadísticas BCR'!$5:$5,0)-13) -1</f>
        <v>0.25070453935315329</v>
      </c>
      <c r="Y11" s="351" cm="1">
        <f t="array" ref="Y11">+INDEX('Estadísticas BCR'!$1:$1048576,MATCH('Data Graf'!$C11,'Estadísticas BCR'!$B:$B,0),MATCH(Y$25,'Estadísticas BCR'!$5:$5,0))/INDEX('Estadísticas BCR'!$1:$1048576,MATCH('Data Graf'!$C11,'Estadísticas BCR'!$B:$B,0),MATCH(Y$25,'Estadísticas BCR'!$5:$5,0)-13) -1</f>
        <v>4.7244237750410312E-2</v>
      </c>
      <c r="Z11" s="351" cm="1">
        <f t="array" ref="Z11">+INDEX('Estadísticas BCR'!$1:$1048576,MATCH('Data Graf'!$C11,'Estadísticas BCR'!$B:$B,0),MATCH(Z$25,'Estadísticas BCR'!$5:$5,0))/INDEX('Estadísticas BCR'!$1:$1048576,MATCH('Data Graf'!$C11,'Estadísticas BCR'!$B:$B,0),MATCH(Z$25,'Estadísticas BCR'!$5:$5,0)-13) -1</f>
        <v>-0.32694113953706161</v>
      </c>
      <c r="AA11" s="351" cm="1">
        <f t="array" ref="AA11">+INDEX('Estadísticas BCR'!$1:$1048576,MATCH('Data Graf'!$C11,'Estadísticas BCR'!$B:$B,0),MATCH(AA$25,'Estadísticas BCR'!$5:$5,0))/INDEX('Estadísticas BCR'!$1:$1048576,MATCH('Data Graf'!$C11,'Estadísticas BCR'!$B:$B,0),MATCH(AA$25,'Estadísticas BCR'!$5:$5,0)-13) -1</f>
        <v>-0.19848639386236766</v>
      </c>
      <c r="AB11" s="351" cm="1">
        <f t="array" ref="AB11">+INDEX('Estadísticas BCR'!$1:$1048576,MATCH('Data Graf'!$C11,'Estadísticas BCR'!$B:$B,0),MATCH(AB$25,'Estadísticas BCR'!$5:$5,0))/INDEX('Estadísticas BCR'!$1:$1048576,MATCH('Data Graf'!$C11,'Estadísticas BCR'!$B:$B,0),MATCH(AB$25,'Estadísticas BCR'!$5:$5,0)-13) -1</f>
        <v>-4.6823481784458498E-2</v>
      </c>
      <c r="AC11" s="351" cm="1">
        <f t="array" ref="AC11">+INDEX('Estadísticas BCR'!$1:$1048576,MATCH('Data Graf'!$C11,'Estadísticas BCR'!$B:$B,0),MATCH(AC$25,'Estadísticas BCR'!$5:$5,0))/INDEX('Estadísticas BCR'!$1:$1048576,MATCH('Data Graf'!$C11,'Estadísticas BCR'!$B:$B,0),MATCH(AC$25,'Estadísticas BCR'!$5:$5,0)-13) -1</f>
        <v>0.18149119777006506</v>
      </c>
      <c r="AD11" s="351" cm="1">
        <f t="array" ref="AD11">+INDEX('Estadísticas BCR'!$1:$1048576,MATCH('Data Graf'!$C11,'Estadísticas BCR'!$B:$B,0),MATCH(AD$25,'Estadísticas BCR'!$5:$5,0))/INDEX('Estadísticas BCR'!$1:$1048576,MATCH('Data Graf'!$C11,'Estadísticas BCR'!$B:$B,0),MATCH(AD$25,'Estadísticas BCR'!$5:$5,0)-13) -1</f>
        <v>-0.19664303007540229</v>
      </c>
      <c r="AE11" s="351" cm="1">
        <f t="array" ref="AE11">+INDEX('Estadísticas BCR'!$1:$1048576,MATCH('Data Graf'!$C11,'Estadísticas BCR'!$B:$B,0),MATCH(AE$25,'Estadísticas BCR'!$5:$5,0))/INDEX('Estadísticas BCR'!$1:$1048576,MATCH('Data Graf'!$C11,'Estadísticas BCR'!$B:$B,0),MATCH(AE$25,'Estadísticas BCR'!$5:$5,0)-13) -1</f>
        <v>1.796062933145981E-2</v>
      </c>
      <c r="AF11" s="351" cm="1">
        <f t="array" ref="AF11">+INDEX('Estadísticas BCR'!$1:$1048576,MATCH('Data Graf'!$C11,'Estadísticas BCR'!$B:$B,0),MATCH(AF$25,'Estadísticas BCR'!$5:$5,0))/INDEX('Estadísticas BCR'!$1:$1048576,MATCH('Data Graf'!$C11,'Estadísticas BCR'!$B:$B,0),MATCH(AF$25,'Estadísticas BCR'!$5:$5,0)-13) -1</f>
        <v>-6.6856928898715418E-2</v>
      </c>
      <c r="AG11" s="351" cm="1">
        <f t="array" ref="AG11">+INDEX('Estadísticas BCR'!$1:$1048576,MATCH('Data Graf'!$C11,'Estadísticas BCR'!$B:$B,0),MATCH(AG$25,'Estadísticas BCR'!$5:$5,0))/INDEX('Estadísticas BCR'!$1:$1048576,MATCH('Data Graf'!$C11,'Estadísticas BCR'!$B:$B,0),MATCH(AG$25,'Estadísticas BCR'!$5:$5,0)-13) -1</f>
        <v>-0.11945443710119819</v>
      </c>
      <c r="AH11" s="351" cm="1">
        <f t="array" ref="AH11">+INDEX('Estadísticas BCR'!$1:$1048576,MATCH('Data Graf'!$C11,'Estadísticas BCR'!$B:$B,0),MATCH(AH$25,'Estadísticas BCR'!$5:$5,0))/INDEX('Estadísticas BCR'!$1:$1048576,MATCH('Data Graf'!$C11,'Estadísticas BCR'!$B:$B,0),MATCH(AH$25,'Estadísticas BCR'!$5:$5,0)-13) -1</f>
        <v>4.7824052424301877E-2</v>
      </c>
      <c r="AI11" s="351" cm="1">
        <f t="array" ref="AI11">+INDEX('Estadísticas BCR'!$1:$1048576,MATCH('Data Graf'!$C11,'Estadísticas BCR'!$B:$B,0),MATCH(AI$25,'Estadísticas BCR'!$5:$5,0))/INDEX('Estadísticas BCR'!$1:$1048576,MATCH('Data Graf'!$C11,'Estadísticas BCR'!$B:$B,0),MATCH(AI$25,'Estadísticas BCR'!$5:$5,0)-13) -1</f>
        <v>0.10324349316213488</v>
      </c>
      <c r="AJ11" s="351" cm="1">
        <f t="array" ref="AJ11">+INDEX('Estadísticas BCR'!$1:$1048576,MATCH('Data Graf'!$C11,'Estadísticas BCR'!$B:$B,0),MATCH(AJ$25,'Estadísticas BCR'!$5:$5,0))/INDEX('Estadísticas BCR'!$1:$1048576,MATCH('Data Graf'!$C11,'Estadísticas BCR'!$B:$B,0),MATCH(AJ$25,'Estadísticas BCR'!$5:$5,0)-13) -1</f>
        <v>8.7574943266127914E-2</v>
      </c>
      <c r="AK11" s="351" cm="1">
        <f t="array" ref="AK11">+INDEX('Estadísticas BCR'!$1:$1048576,MATCH('Data Graf'!$C11,'Estadísticas BCR'!$B:$B,0),MATCH(AK$25,'Estadísticas BCR'!$5:$5,0))/INDEX('Estadísticas BCR'!$1:$1048576,MATCH('Data Graf'!$C11,'Estadísticas BCR'!$B:$B,0),MATCH(AK$25,'Estadísticas BCR'!$5:$5,0)-13) -1</f>
        <v>0.23730156974506489</v>
      </c>
      <c r="AL11" s="351" cm="1">
        <f t="array" ref="AL11">+INDEX('Estadísticas BCR'!$1:$1048576,MATCH('Data Graf'!$C11,'Estadísticas BCR'!$B:$B,0),MATCH(AL$25,'Estadísticas BCR'!$5:$5,0))/INDEX('Estadísticas BCR'!$1:$1048576,MATCH('Data Graf'!$C11,'Estadísticas BCR'!$B:$B,0),MATCH(AL$25,'Estadísticas BCR'!$5:$5,0)-13) -1</f>
        <v>0.51266555717768281</v>
      </c>
      <c r="AM11" s="351" cm="1">
        <f t="array" ref="AM11">+INDEX('Estadísticas BCR'!$1:$1048576,MATCH('Data Graf'!$C11,'Estadísticas BCR'!$B:$B,0),MATCH(AM$25,'Estadísticas BCR'!$5:$5,0))/INDEX('Estadísticas BCR'!$1:$1048576,MATCH('Data Graf'!$C11,'Estadísticas BCR'!$B:$B,0),MATCH(AM$25,'Estadísticas BCR'!$5:$5,0)-13) -1</f>
        <v>0.108451259347774</v>
      </c>
      <c r="AN11" s="351" cm="1">
        <f t="array" ref="AN11">+INDEX('Estadísticas BCR'!$1:$1048576,MATCH('Data Graf'!$C11,'Estadísticas BCR'!$B:$B,0),MATCH(AN$25,'Estadísticas BCR'!$5:$5,0))/INDEX('Estadísticas BCR'!$1:$1048576,MATCH('Data Graf'!$C11,'Estadísticas BCR'!$B:$B,0),MATCH(AN$25,'Estadísticas BCR'!$5:$5,0)-13) -1</f>
        <v>6.676566521064542E-2</v>
      </c>
      <c r="AO11" s="351" cm="1">
        <f t="array" ref="AO11">+INDEX('Estadísticas BCR'!$1:$1048576,MATCH('Data Graf'!$C11,'Estadísticas BCR'!$B:$B,0),MATCH(AO$25,'Estadísticas BCR'!$5:$5,0))/INDEX('Estadísticas BCR'!$1:$1048576,MATCH('Data Graf'!$C11,'Estadísticas BCR'!$B:$B,0),MATCH(AO$25,'Estadísticas BCR'!$5:$5,0)-13) -1</f>
        <v>0.26870036473623493</v>
      </c>
      <c r="AP11" s="351" cm="1">
        <f t="array" ref="AP11">+INDEX('Estadísticas BCR'!$1:$1048576,MATCH('Data Graf'!$C11,'Estadísticas BCR'!$B:$B,0),MATCH(AP$25,'Estadísticas BCR'!$5:$5,0))/INDEX('Estadísticas BCR'!$1:$1048576,MATCH('Data Graf'!$C11,'Estadísticas BCR'!$B:$B,0),MATCH(AP$25,'Estadísticas BCR'!$5:$5,0)-13) -1</f>
        <v>0.17589790148484985</v>
      </c>
      <c r="AQ11" s="351" cm="1">
        <f t="array" ref="AQ11">+INDEX('Estadísticas BCR'!$1:$1048576,MATCH('Data Graf'!$C11,'Estadísticas BCR'!$B:$B,0),MATCH(AQ$25,'Estadísticas BCR'!$5:$5,0))/INDEX('Estadísticas BCR'!$1:$1048576,MATCH('Data Graf'!$C11,'Estadísticas BCR'!$B:$B,0),MATCH(AQ$25,'Estadísticas BCR'!$5:$5,0)-13) -1</f>
        <v>-0.15590324353475016</v>
      </c>
      <c r="AR11" s="351" cm="1">
        <f t="array" ref="AR11">+INDEX('Estadísticas BCR'!$1:$1048576,MATCH('Data Graf'!$C11,'Estadísticas BCR'!$B:$B,0),MATCH(AR$25,'Estadísticas BCR'!$5:$5,0))/INDEX('Estadísticas BCR'!$1:$1048576,MATCH('Data Graf'!$C11,'Estadísticas BCR'!$B:$B,0),MATCH(AR$25,'Estadísticas BCR'!$5:$5,0)-13) -1</f>
        <v>0.16943117553795317</v>
      </c>
      <c r="AS11" s="351" cm="1">
        <f t="array" ref="AS11">+INDEX('Estadísticas BCR'!$1:$1048576,MATCH('Data Graf'!$C11,'Estadísticas BCR'!$B:$B,0),MATCH(AS$25,'Estadísticas BCR'!$5:$5,0))/INDEX('Estadísticas BCR'!$1:$1048576,MATCH('Data Graf'!$C11,'Estadísticas BCR'!$B:$B,0),MATCH(AS$25,'Estadísticas BCR'!$5:$5,0)-13) -1</f>
        <v>0.17801253919823279</v>
      </c>
      <c r="AT11" s="351" cm="1">
        <f t="array" ref="AT11">+INDEX('Estadísticas BCR'!$1:$1048576,MATCH('Data Graf'!$C11,'Estadísticas BCR'!$B:$B,0),MATCH(AT$25,'Estadísticas BCR'!$5:$5,0))/INDEX('Estadísticas BCR'!$1:$1048576,MATCH('Data Graf'!$C11,'Estadísticas BCR'!$B:$B,0),MATCH(AT$25,'Estadísticas BCR'!$5:$5,0)-13) -1</f>
        <v>9.6033483819536691E-2</v>
      </c>
      <c r="AU11" s="351" cm="1">
        <f t="array" ref="AU11">+INDEX('Estadísticas BCR'!$1:$1048576,MATCH('Data Graf'!$C11,'Estadísticas BCR'!$B:$B,0),MATCH(AU$25,'Estadísticas BCR'!$5:$5,0))/INDEX('Estadísticas BCR'!$1:$1048576,MATCH('Data Graf'!$C11,'Estadísticas BCR'!$B:$B,0),MATCH(AU$25,'Estadísticas BCR'!$5:$5,0)-13) -1</f>
        <v>0.12422074670632188</v>
      </c>
      <c r="AV11" s="351" cm="1">
        <f t="array" ref="AV11">+INDEX('Estadísticas BCR'!$1:$1048576,MATCH('Data Graf'!$C11,'Estadísticas BCR'!$B:$B,0),MATCH(AV$25,'Estadísticas BCR'!$5:$5,0))/INDEX('Estadísticas BCR'!$1:$1048576,MATCH('Data Graf'!$C11,'Estadísticas BCR'!$B:$B,0),MATCH(AV$25,'Estadísticas BCR'!$5:$5,0)-13) -1</f>
        <v>-7.7540029648849318E-3</v>
      </c>
      <c r="AW11" s="351" cm="1">
        <f t="array" ref="AW11">+INDEX('Estadísticas BCR'!$1:$1048576,MATCH('Data Graf'!$C11,'Estadísticas BCR'!$B:$B,0),MATCH(AW$25,'Estadísticas BCR'!$5:$5,0))/INDEX('Estadísticas BCR'!$1:$1048576,MATCH('Data Graf'!$C11,'Estadísticas BCR'!$B:$B,0),MATCH(AW$25,'Estadísticas BCR'!$5:$5,0)-13) -1</f>
        <v>-0.12907484464302554</v>
      </c>
      <c r="AX11" s="351" cm="1">
        <f t="array" ref="AX11">+INDEX('Estadísticas BCR'!$1:$1048576,MATCH('Data Graf'!$C11,'Estadísticas BCR'!$B:$B,0),MATCH(AX$25,'Estadísticas BCR'!$5:$5,0))/INDEX('Estadísticas BCR'!$1:$1048576,MATCH('Data Graf'!$C11,'Estadísticas BCR'!$B:$B,0),MATCH(AX$25,'Estadísticas BCR'!$5:$5,0)-13) -1</f>
        <v>0.21053628469551344</v>
      </c>
      <c r="AY11" s="351" cm="1">
        <f t="array" ref="AY11">+INDEX('Estadísticas BCR'!$1:$1048576,MATCH('Data Graf'!$C11,'Estadísticas BCR'!$B:$B,0),MATCH(AY$25,'Estadísticas BCR'!$5:$5,0))/INDEX('Estadísticas BCR'!$1:$1048576,MATCH('Data Graf'!$C11,'Estadísticas BCR'!$B:$B,0),MATCH(AY$25,'Estadísticas BCR'!$5:$5,0)-13) -1</f>
        <v>0.26039241256045331</v>
      </c>
      <c r="AZ11" s="351" cm="1">
        <f t="array" ref="AZ11">+INDEX('Estadísticas BCR'!$1:$1048576,MATCH('Data Graf'!$C11,'Estadísticas BCR'!$B:$B,0),MATCH(AZ$25,'Estadísticas BCR'!$5:$5,0))/INDEX('Estadísticas BCR'!$1:$1048576,MATCH('Data Graf'!$C11,'Estadísticas BCR'!$B:$B,0),MATCH(AZ$25,'Estadísticas BCR'!$5:$5,0)-13) -1</f>
        <v>0.10760743591133481</v>
      </c>
      <c r="BA11" s="351" cm="1">
        <f t="array" ref="BA11">+INDEX('Estadísticas BCR'!$1:$1048576,MATCH('Data Graf'!$C11,'Estadísticas BCR'!$B:$B,0),MATCH(BA$25,'Estadísticas BCR'!$5:$5,0))/INDEX('Estadísticas BCR'!$1:$1048576,MATCH('Data Graf'!$C11,'Estadísticas BCR'!$B:$B,0),MATCH(BA$25,'Estadísticas BCR'!$5:$5,0)-13) -1</f>
        <v>-0.19854533877198</v>
      </c>
      <c r="BB11" s="351" cm="1">
        <f t="array" ref="BB11">+INDEX('Estadísticas BCR'!$1:$1048576,MATCH('Data Graf'!$C11,'Estadísticas BCR'!$B:$B,0),MATCH(BB$25,'Estadísticas BCR'!$5:$5,0))/INDEX('Estadísticas BCR'!$1:$1048576,MATCH('Data Graf'!$C11,'Estadísticas BCR'!$B:$B,0),MATCH(BB$25,'Estadísticas BCR'!$5:$5,0)-13) -1</f>
        <v>-1.3623829684092925E-3</v>
      </c>
      <c r="BC11" s="351" cm="1">
        <f t="array" ref="BC11">+INDEX('Estadísticas BCR'!$1:$1048576,MATCH('Data Graf'!$C11,'Estadísticas BCR'!$B:$B,0),MATCH(BC$25,'Estadísticas BCR'!$5:$5,0))/INDEX('Estadísticas BCR'!$1:$1048576,MATCH('Data Graf'!$C11,'Estadísticas BCR'!$B:$B,0),MATCH(BC$25,'Estadísticas BCR'!$5:$5,0)-13) -1</f>
        <v>8.8175613819484022E-2</v>
      </c>
      <c r="BD11" s="351" cm="1">
        <f t="array" ref="BD11">+INDEX('Estadísticas BCR'!$1:$1048576,MATCH('Data Graf'!$C11,'Estadísticas BCR'!$B:$B,0),MATCH(BD$25,'Estadísticas BCR'!$5:$5,0))/INDEX('Estadísticas BCR'!$1:$1048576,MATCH('Data Graf'!$C11,'Estadísticas BCR'!$B:$B,0),MATCH(BD$25,'Estadísticas BCR'!$5:$5,0)-13) -1</f>
        <v>0.28590417252997002</v>
      </c>
      <c r="BE11" s="351" cm="1">
        <f t="array" ref="BE11">+INDEX('Estadísticas BCR'!$1:$1048576,MATCH('Data Graf'!$C11,'Estadísticas BCR'!$B:$B,0),MATCH(BE$25,'Estadísticas BCR'!$5:$5,0))/INDEX('Estadísticas BCR'!$1:$1048576,MATCH('Data Graf'!$C11,'Estadísticas BCR'!$B:$B,0),MATCH(BE$25,'Estadísticas BCR'!$5:$5,0)-13) -1</f>
        <v>-0.19017882953307175</v>
      </c>
      <c r="BF11" s="351" cm="1">
        <f t="array" ref="BF11">+INDEX('Estadísticas BCR'!$1:$1048576,MATCH('Data Graf'!$C11,'Estadísticas BCR'!$B:$B,0),MATCH(BF$25,'Estadísticas BCR'!$5:$5,0))/INDEX('Estadísticas BCR'!$1:$1048576,MATCH('Data Graf'!$C11,'Estadísticas BCR'!$B:$B,0),MATCH(BF$25,'Estadísticas BCR'!$5:$5,0)-13) -1</f>
        <v>0.190483366667348</v>
      </c>
      <c r="BG11" s="351" cm="1">
        <f t="array" ref="BG11">+INDEX('Estadísticas BCR'!$1:$1048576,MATCH('Data Graf'!$C11,'Estadísticas BCR'!$B:$B,0),MATCH(BG$25,'Estadísticas BCR'!$5:$5,0))/INDEX('Estadísticas BCR'!$1:$1048576,MATCH('Data Graf'!$C11,'Estadísticas BCR'!$B:$B,0),MATCH(BG$25,'Estadísticas BCR'!$5:$5,0)-13) -1</f>
        <v>-0.26950771792161687</v>
      </c>
      <c r="BH11" s="351" cm="1">
        <f t="array" ref="BH11">+INDEX('Estadísticas BCR'!$1:$1048576,MATCH('Data Graf'!$C11,'Estadísticas BCR'!$B:$B,0),MATCH(BH$25,'Estadísticas BCR'!$5:$5,0))/INDEX('Estadísticas BCR'!$1:$1048576,MATCH('Data Graf'!$C11,'Estadísticas BCR'!$B:$B,0),MATCH(BH$25,'Estadísticas BCR'!$5:$5,0)-13) -1</f>
        <v>-3.9091642031672702E-2</v>
      </c>
      <c r="BI11" s="351" cm="1">
        <f t="array" ref="BI11">+INDEX('Estadísticas BCR'!$1:$1048576,MATCH('Data Graf'!$C11,'Estadísticas BCR'!$B:$B,0),MATCH(BI$25,'Estadísticas BCR'!$5:$5,0))/INDEX('Estadísticas BCR'!$1:$1048576,MATCH('Data Graf'!$C11,'Estadísticas BCR'!$B:$B,0),MATCH(BI$25,'Estadísticas BCR'!$5:$5,0)-13) -1</f>
        <v>3.8068461840979895E-2</v>
      </c>
      <c r="BJ11" s="351" cm="1">
        <f t="array" ref="BJ11">+INDEX('Estadísticas BCR'!$1:$1048576,MATCH('Data Graf'!$C11,'Estadísticas BCR'!$B:$B,0),MATCH(BJ$25,'Estadísticas BCR'!$5:$5,0))/INDEX('Estadísticas BCR'!$1:$1048576,MATCH('Data Graf'!$C11,'Estadísticas BCR'!$B:$B,0),MATCH(BJ$25,'Estadísticas BCR'!$5:$5,0)-13) -1</f>
        <v>-7.7787968108254946E-2</v>
      </c>
      <c r="BK11" s="351" cm="1">
        <f t="array" ref="BK11">+INDEX('Estadísticas BCR'!$1:$1048576,MATCH('Data Graf'!$C11,'Estadísticas BCR'!$B:$B,0),MATCH(BK$25,'Estadísticas BCR'!$5:$5,0))/INDEX('Estadísticas BCR'!$1:$1048576,MATCH('Data Graf'!$C11,'Estadísticas BCR'!$B:$B,0),MATCH(BK$25,'Estadísticas BCR'!$5:$5,0)-13) -1</f>
        <v>-0.14444108754543861</v>
      </c>
      <c r="BL11" s="351" cm="1">
        <f t="array" ref="BL11">+INDEX('Estadísticas BCR'!$1:$1048576,MATCH('Data Graf'!$C11,'Estadísticas BCR'!$B:$B,0),MATCH(BL$25,'Estadísticas BCR'!$5:$5,0))/INDEX('Estadísticas BCR'!$1:$1048576,MATCH('Data Graf'!$C11,'Estadísticas BCR'!$B:$B,0),MATCH(BL$25,'Estadísticas BCR'!$5:$5,0)-13) -1</f>
        <v>-0.19617817577537322</v>
      </c>
      <c r="BM11" s="351" cm="1">
        <f t="array" ref="BM11">+INDEX('Estadísticas BCR'!$1:$1048576,MATCH('Data Graf'!$C11,'Estadísticas BCR'!$B:$B,0),MATCH(BM$25,'Estadísticas BCR'!$5:$5,0))/INDEX('Estadísticas BCR'!$1:$1048576,MATCH('Data Graf'!$C11,'Estadísticas BCR'!$B:$B,0),MATCH(BM$25,'Estadísticas BCR'!$5:$5,0)-13) -1</f>
        <v>0.84063175669941836</v>
      </c>
      <c r="BN11" s="351" cm="1">
        <f t="array" ref="BN11">+INDEX('Estadísticas BCR'!$1:$1048576,MATCH('Data Graf'!$C11,'Estadísticas BCR'!$B:$B,0),MATCH(BN$25,'Estadísticas BCR'!$5:$5,0))/INDEX('Estadísticas BCR'!$1:$1048576,MATCH('Data Graf'!$C11,'Estadísticas BCR'!$B:$B,0),MATCH(BN$25,'Estadísticas BCR'!$5:$5,0)-13) -1</f>
        <v>0.12953119643787403</v>
      </c>
      <c r="BO11" s="351" cm="1">
        <f t="array" ref="BO11">+INDEX('Estadísticas BCR'!$1:$1048576,MATCH('Data Graf'!$C11,'Estadísticas BCR'!$B:$B,0),MATCH(BO$25,'Estadísticas BCR'!$5:$5,0))/INDEX('Estadísticas BCR'!$1:$1048576,MATCH('Data Graf'!$C11,'Estadísticas BCR'!$B:$B,0),MATCH(BO$25,'Estadísticas BCR'!$5:$5,0)-13) -1</f>
        <v>-0.31710842740170619</v>
      </c>
      <c r="BP11" s="351" cm="1">
        <f t="array" ref="BP11">+INDEX('Estadísticas BCR'!$1:$1048576,MATCH('Data Graf'!$C11,'Estadísticas BCR'!$B:$B,0),MATCH(BP$25,'Estadísticas BCR'!$5:$5,0))/INDEX('Estadísticas BCR'!$1:$1048576,MATCH('Data Graf'!$C11,'Estadísticas BCR'!$B:$B,0),MATCH(BP$25,'Estadísticas BCR'!$5:$5,0)-13) -1</f>
        <v>-0.77346242662987152</v>
      </c>
      <c r="BQ11" s="351" cm="1">
        <f t="array" ref="BQ11">+INDEX('Estadísticas BCR'!$1:$1048576,MATCH('Data Graf'!$C11,'Estadísticas BCR'!$B:$B,0),MATCH(BQ$25,'Estadísticas BCR'!$5:$5,0))/INDEX('Estadísticas BCR'!$1:$1048576,MATCH('Data Graf'!$C11,'Estadísticas BCR'!$B:$B,0),MATCH(BQ$25,'Estadísticas BCR'!$5:$5,0)-13) -1</f>
        <v>-0.81124240691770866</v>
      </c>
      <c r="BR11" s="351" cm="1">
        <f t="array" ref="BR11">+INDEX('Estadísticas BCR'!$1:$1048576,MATCH('Data Graf'!$C11,'Estadísticas BCR'!$B:$B,0),MATCH(BR$25,'Estadísticas BCR'!$5:$5,0))/INDEX('Estadísticas BCR'!$1:$1048576,MATCH('Data Graf'!$C11,'Estadísticas BCR'!$B:$B,0),MATCH(BR$25,'Estadísticas BCR'!$5:$5,0)-13) -1</f>
        <v>-0.84174791990083153</v>
      </c>
      <c r="BS11" s="351" cm="1">
        <f t="array" ref="BS11">+INDEX('Estadísticas BCR'!$1:$1048576,MATCH('Data Graf'!$C11,'Estadísticas BCR'!$B:$B,0),MATCH(BS$25,'Estadísticas BCR'!$5:$5,0))/INDEX('Estadísticas BCR'!$1:$1048576,MATCH('Data Graf'!$C11,'Estadísticas BCR'!$B:$B,0),MATCH(BS$25,'Estadísticas BCR'!$5:$5,0)-13) -1</f>
        <v>-0.46049232286321229</v>
      </c>
      <c r="BT11" s="351" cm="1">
        <f t="array" ref="BT11">+INDEX('Estadísticas BCR'!$1:$1048576,MATCH('Data Graf'!$C11,'Estadísticas BCR'!$B:$B,0),MATCH(BT$25,'Estadísticas BCR'!$5:$5,0))/INDEX('Estadísticas BCR'!$1:$1048576,MATCH('Data Graf'!$C11,'Estadísticas BCR'!$B:$B,0),MATCH(BT$25,'Estadísticas BCR'!$5:$5,0)-13) -1</f>
        <v>-0.37144442982213288</v>
      </c>
      <c r="BU11" s="351" cm="1">
        <f t="array" ref="BU11">+INDEX('Estadísticas BCR'!$1:$1048576,MATCH('Data Graf'!$C11,'Estadísticas BCR'!$B:$B,0),MATCH(BU$25,'Estadísticas BCR'!$5:$5,0))/INDEX('Estadísticas BCR'!$1:$1048576,MATCH('Data Graf'!$C11,'Estadísticas BCR'!$B:$B,0),MATCH(BU$25,'Estadísticas BCR'!$5:$5,0)-13) -1</f>
        <v>-0.11594103289970381</v>
      </c>
      <c r="BV11" s="351" cm="1">
        <f t="array" ref="BV11">+INDEX('Estadísticas BCR'!$1:$1048576,MATCH('Data Graf'!$C11,'Estadísticas BCR'!$B:$B,0),MATCH(BV$25,'Estadísticas BCR'!$5:$5,0))/INDEX('Estadísticas BCR'!$1:$1048576,MATCH('Data Graf'!$C11,'Estadísticas BCR'!$B:$B,0),MATCH(BV$25,'Estadísticas BCR'!$5:$5,0)-13) -1</f>
        <v>3.8951590714676687E-2</v>
      </c>
      <c r="BW11" s="351" cm="1">
        <f t="array" ref="BW11">+INDEX('Estadísticas BCR'!$1:$1048576,MATCH('Data Graf'!$C11,'Estadísticas BCR'!$B:$B,0),MATCH(BW$25,'Estadísticas BCR'!$5:$5,0))/INDEX('Estadísticas BCR'!$1:$1048576,MATCH('Data Graf'!$C11,'Estadísticas BCR'!$B:$B,0),MATCH(BW$25,'Estadísticas BCR'!$5:$5,0)-13) -1</f>
        <v>0.18692481313669607</v>
      </c>
      <c r="BX11" s="351" cm="1">
        <f t="array" ref="BX11">+INDEX('Estadísticas BCR'!$1:$1048576,MATCH('Data Graf'!$C11,'Estadísticas BCR'!$B:$B,0),MATCH(BX$25,'Estadísticas BCR'!$5:$5,0))/INDEX('Estadísticas BCR'!$1:$1048576,MATCH('Data Graf'!$C11,'Estadísticas BCR'!$B:$B,0),MATCH(BX$25,'Estadísticas BCR'!$5:$5,0)-13) -1</f>
        <v>0.32002183788381311</v>
      </c>
      <c r="BY11" s="351" cm="1">
        <f t="array" ref="BY11">+INDEX('Estadísticas BCR'!$1:$1048576,MATCH('Data Graf'!$C11,'Estadísticas BCR'!$B:$B,0),MATCH(BY$25,'Estadísticas BCR'!$5:$5,0))/INDEX('Estadísticas BCR'!$1:$1048576,MATCH('Data Graf'!$C11,'Estadísticas BCR'!$B:$B,0),MATCH(BY$25,'Estadísticas BCR'!$5:$5,0)-13) -1</f>
        <v>-0.27338768637966859</v>
      </c>
      <c r="BZ11" s="351" cm="1">
        <f t="array" ref="BZ11">+INDEX('Estadísticas BCR'!$1:$1048576,MATCH('Data Graf'!$C11,'Estadísticas BCR'!$B:$B,0),MATCH(BZ$25,'Estadísticas BCR'!$5:$5,0))/INDEX('Estadísticas BCR'!$1:$1048576,MATCH('Data Graf'!$C11,'Estadísticas BCR'!$B:$B,0),MATCH(BZ$25,'Estadísticas BCR'!$5:$5,0)-13) -1</f>
        <v>0.11550842599108013</v>
      </c>
      <c r="CA11" s="351" cm="1">
        <f t="array" ref="CA11">+INDEX('Estadísticas BCR'!$1:$1048576,MATCH('Data Graf'!$C11,'Estadísticas BCR'!$B:$B,0),MATCH(CA$25,'Estadísticas BCR'!$5:$5,0))/INDEX('Estadísticas BCR'!$1:$1048576,MATCH('Data Graf'!$C11,'Estadísticas BCR'!$B:$B,0),MATCH(CA$25,'Estadísticas BCR'!$5:$5,0)-13) -1</f>
        <v>1.2214565842183585</v>
      </c>
      <c r="CB11" s="351" cm="1">
        <f t="array" ref="CB11">+INDEX('Estadísticas BCR'!$1:$1048576,MATCH('Data Graf'!$C11,'Estadísticas BCR'!$B:$B,0),MATCH(CB$25,'Estadísticas BCR'!$5:$5,0))/INDEX('Estadísticas BCR'!$1:$1048576,MATCH('Data Graf'!$C11,'Estadísticas BCR'!$B:$B,0),MATCH(CB$25,'Estadísticas BCR'!$5:$5,0)-13) -1</f>
        <v>2.8185126701810534</v>
      </c>
      <c r="CC11" s="351" cm="1">
        <f t="array" ref="CC11">+INDEX('Estadísticas BCR'!$1:$1048576,MATCH('Data Graf'!$C11,'Estadísticas BCR'!$B:$B,0),MATCH(CC$25,'Estadísticas BCR'!$5:$5,0))/INDEX('Estadísticas BCR'!$1:$1048576,MATCH('Data Graf'!$C11,'Estadísticas BCR'!$B:$B,0),MATCH(CC$25,'Estadísticas BCR'!$5:$5,0)-13) -1</f>
        <v>6.9845840469010581</v>
      </c>
      <c r="CD11" s="351" cm="1">
        <f t="array" ref="CD11">+INDEX('Estadísticas BCR'!$1:$1048576,MATCH('Data Graf'!$C11,'Estadísticas BCR'!$B:$B,0),MATCH(CD$25,'Estadísticas BCR'!$5:$5,0))/INDEX('Estadísticas BCR'!$1:$1048576,MATCH('Data Graf'!$C11,'Estadísticas BCR'!$B:$B,0),MATCH(CD$25,'Estadísticas BCR'!$5:$5,0)-13) -1</f>
        <v>4.5805296645403581</v>
      </c>
      <c r="CE11" s="351" cm="1">
        <f t="array" ref="CE11">+INDEX('Estadísticas BCR'!$1:$1048576,MATCH('Data Graf'!$C11,'Estadísticas BCR'!$B:$B,0),MATCH(CE$25,'Estadísticas BCR'!$5:$5,0))/INDEX('Estadísticas BCR'!$1:$1048576,MATCH('Data Graf'!$C11,'Estadísticas BCR'!$B:$B,0),MATCH(CE$25,'Estadísticas BCR'!$5:$5,0)-13) -1</f>
        <v>1.4242789567514018</v>
      </c>
      <c r="CF11" s="351" cm="1">
        <f t="array" ref="CF11">+INDEX('Estadísticas BCR'!$1:$1048576,MATCH('Data Graf'!$C11,'Estadísticas BCR'!$B:$B,0),MATCH(CF$25,'Estadísticas BCR'!$5:$5,0))/INDEX('Estadísticas BCR'!$1:$1048576,MATCH('Data Graf'!$C11,'Estadísticas BCR'!$B:$B,0),MATCH(CF$25,'Estadísticas BCR'!$5:$5,0)-13) -1</f>
        <v>0.91069051591160766</v>
      </c>
      <c r="CG11" s="351" cm="1">
        <f t="array" ref="CG11">+INDEX('Estadísticas BCR'!$1:$1048576,MATCH('Data Graf'!$C11,'Estadísticas BCR'!$B:$B,0),MATCH(CG$25,'Estadísticas BCR'!$5:$5,0))/INDEX('Estadísticas BCR'!$1:$1048576,MATCH('Data Graf'!$C11,'Estadísticas BCR'!$B:$B,0),MATCH(CG$25,'Estadísticas BCR'!$5:$5,0)-13) -1</f>
        <v>0.16359605010412692</v>
      </c>
      <c r="CH11" s="351" cm="1">
        <f t="array" ref="CH11">+INDEX('Estadísticas BCR'!$1:$1048576,MATCH('Data Graf'!$C11,'Estadísticas BCR'!$B:$B,0),MATCH(CH$25,'Estadísticas BCR'!$5:$5,0))/INDEX('Estadísticas BCR'!$1:$1048576,MATCH('Data Graf'!$C11,'Estadísticas BCR'!$B:$B,0),MATCH(CH$25,'Estadísticas BCR'!$5:$5,0)-13) -1</f>
        <v>-9.8185557632531895E-2</v>
      </c>
      <c r="CI11" s="351" cm="1">
        <f t="array" ref="CI11">+INDEX('Estadísticas BCR'!$1:$1048576,MATCH('Data Graf'!$C11,'Estadísticas BCR'!$B:$B,0),MATCH(CI$25,'Estadísticas BCR'!$5:$5,0))/INDEX('Estadísticas BCR'!$1:$1048576,MATCH('Data Graf'!$C11,'Estadísticas BCR'!$B:$B,0),MATCH(CI$25,'Estadísticas BCR'!$5:$5,0)-13) -1</f>
        <v>-0.18809907939942427</v>
      </c>
      <c r="CJ11" s="351" cm="1">
        <f t="array" ref="CJ11">+INDEX('Estadísticas BCR'!$1:$1048576,MATCH('Data Graf'!$C11,'Estadísticas BCR'!$B:$B,0),MATCH(CJ$25,'Estadísticas BCR'!$5:$5,0))/INDEX('Estadísticas BCR'!$1:$1048576,MATCH('Data Graf'!$C11,'Estadísticas BCR'!$B:$B,0),MATCH(CJ$25,'Estadísticas BCR'!$5:$5,0)-13) -1</f>
        <v>-0.18450796267959302</v>
      </c>
      <c r="CK11" s="351" cm="1">
        <f t="array" ref="CK11">+INDEX('Estadísticas BCR'!$1:$1048576,MATCH('Data Graf'!$C11,'Estadísticas BCR'!$B:$B,0),MATCH(CK$25,'Estadísticas BCR'!$5:$5,0))/INDEX('Estadísticas BCR'!$1:$1048576,MATCH('Data Graf'!$C11,'Estadísticas BCR'!$B:$B,0),MATCH(CK$25,'Estadísticas BCR'!$5:$5,0)-13) -1</f>
        <v>0.12545046811735716</v>
      </c>
      <c r="CL11" s="351" cm="1">
        <f t="array" ref="CL11">+INDEX('Estadísticas BCR'!$1:$1048576,MATCH('Data Graf'!$C11,'Estadísticas BCR'!$B:$B,0),MATCH(CL$25,'Estadísticas BCR'!$5:$5,0))/INDEX('Estadísticas BCR'!$1:$1048576,MATCH('Data Graf'!$C11,'Estadísticas BCR'!$B:$B,0),MATCH(CL$25,'Estadísticas BCR'!$5:$5,0)-13) -1</f>
        <v>-0.24800778255616263</v>
      </c>
      <c r="CM11" s="351" cm="1">
        <f t="array" ref="CM11">+INDEX('Estadísticas BCR'!$1:$1048576,MATCH('Data Graf'!$C11,'Estadísticas BCR'!$B:$B,0),MATCH(CM$25,'Estadísticas BCR'!$5:$5,0))/INDEX('Estadísticas BCR'!$1:$1048576,MATCH('Data Graf'!$C11,'Estadísticas BCR'!$B:$B,0),MATCH(CM$25,'Estadísticas BCR'!$5:$5,0)-13) -1</f>
        <v>-5.7025026748000585E-2</v>
      </c>
      <c r="CN11" s="351" cm="1">
        <f t="array" ref="CN11">+INDEX('Estadísticas BCR'!$1:$1048576,MATCH('Data Graf'!$C11,'Estadísticas BCR'!$B:$B,0),MATCH(CN$25,'Estadísticas BCR'!$5:$5,0))/INDEX('Estadísticas BCR'!$1:$1048576,MATCH('Data Graf'!$C11,'Estadísticas BCR'!$B:$B,0),MATCH(CN$25,'Estadísticas BCR'!$5:$5,0)-13) -1</f>
        <v>2.7299903291595484E-3</v>
      </c>
      <c r="CO11" s="351" cm="1">
        <f t="array" ref="CO11">+INDEX('Estadísticas BCR'!$1:$1048576,MATCH('Data Graf'!$C11,'Estadísticas BCR'!$B:$B,0),MATCH(CO$25,'Estadísticas BCR'!$5:$5,0))/INDEX('Estadísticas BCR'!$1:$1048576,MATCH('Data Graf'!$C11,'Estadísticas BCR'!$B:$B,0),MATCH(CO$25,'Estadísticas BCR'!$5:$5,0)-13) -1</f>
        <v>-5.5666489890581761E-2</v>
      </c>
      <c r="CP11" s="351" cm="1">
        <f t="array" ref="CP11">+INDEX('Estadísticas BCR'!$1:$1048576,MATCH('Data Graf'!$C11,'Estadísticas BCR'!$B:$B,0),MATCH(CP$25,'Estadísticas BCR'!$5:$5,0))/INDEX('Estadísticas BCR'!$1:$1048576,MATCH('Data Graf'!$C11,'Estadísticas BCR'!$B:$B,0),MATCH(CP$25,'Estadísticas BCR'!$5:$5,0)-13) -1</f>
        <v>0.17015630384914515</v>
      </c>
      <c r="CQ11" s="351" cm="1">
        <f t="array" ref="CQ11">+INDEX('Estadísticas BCR'!$1:$1048576,MATCH('Data Graf'!$C11,'Estadísticas BCR'!$B:$B,0),MATCH(CQ$25,'Estadísticas BCR'!$5:$5,0))/INDEX('Estadísticas BCR'!$1:$1048576,MATCH('Data Graf'!$C11,'Estadísticas BCR'!$B:$B,0),MATCH(CQ$25,'Estadísticas BCR'!$5:$5,0)-13) -1</f>
        <v>0.24496586501397077</v>
      </c>
      <c r="CR11" s="351" cm="1">
        <f t="array" ref="CR11">+INDEX('Estadísticas BCR'!$1:$1048576,MATCH('Data Graf'!$C11,'Estadísticas BCR'!$B:$B,0),MATCH(CR$25,'Estadísticas BCR'!$5:$5,0))/INDEX('Estadísticas BCR'!$1:$1048576,MATCH('Data Graf'!$C11,'Estadísticas BCR'!$B:$B,0),MATCH(CR$25,'Estadísticas BCR'!$5:$5,0)-13) -1</f>
        <v>0.18758108256325046</v>
      </c>
      <c r="CS11" s="351" cm="1">
        <f t="array" ref="CS11">+INDEX('Estadísticas BCR'!$1:$1048576,MATCH('Data Graf'!$C11,'Estadísticas BCR'!$B:$B,0),MATCH(CS$25,'Estadísticas BCR'!$5:$5,0))/INDEX('Estadísticas BCR'!$1:$1048576,MATCH('Data Graf'!$C11,'Estadísticas BCR'!$B:$B,0),MATCH(CS$25,'Estadísticas BCR'!$5:$5,0)-13) -1</f>
        <v>0.2451197647522998</v>
      </c>
      <c r="CT11" s="351" cm="1">
        <f t="array" ref="CT11">+INDEX('Estadísticas BCR'!$1:$1048576,MATCH('Data Graf'!$C11,'Estadísticas BCR'!$B:$B,0),MATCH(CT$25,'Estadísticas BCR'!$5:$5,0))/INDEX('Estadísticas BCR'!$1:$1048576,MATCH('Data Graf'!$C11,'Estadísticas BCR'!$B:$B,0),MATCH(CT$25,'Estadísticas BCR'!$5:$5,0)-13) -1</f>
        <v>0.38610094959618091</v>
      </c>
      <c r="CU11" s="351" cm="1">
        <f t="array" ref="CU11">+INDEX('Estadísticas BCR'!$1:$1048576,MATCH('Data Graf'!$C11,'Estadísticas BCR'!$B:$B,0),MATCH(CU$25,'Estadísticas BCR'!$5:$5,0))/INDEX('Estadísticas BCR'!$1:$1048576,MATCH('Data Graf'!$C11,'Estadísticas BCR'!$B:$B,0),MATCH(CU$25,'Estadísticas BCR'!$5:$5,0)-13) -1</f>
        <v>0.42331396134661947</v>
      </c>
      <c r="CV11" s="351" cm="1">
        <f t="array" ref="CV11">+INDEX('Estadísticas BCR'!$1:$1048576,MATCH('Data Graf'!$C11,'Estadísticas BCR'!$B:$B,0),MATCH(CV$25,'Estadísticas BCR'!$5:$5,0))/INDEX('Estadísticas BCR'!$1:$1048576,MATCH('Data Graf'!$C11,'Estadísticas BCR'!$B:$B,0),MATCH(CV$25,'Estadísticas BCR'!$5:$5,0)-13) -1</f>
        <v>0.23143431379538715</v>
      </c>
      <c r="CW11" s="351" cm="1">
        <f t="array" ref="CW11">+INDEX('Estadísticas BCR'!$1:$1048576,MATCH('Data Graf'!$C11,'Estadísticas BCR'!$B:$B,0),MATCH(CW$8,'Estadísticas BCR'!$5:$5,0))/INDEX('Estadísticas BCR'!$1:$1048576,MATCH('Data Graf'!$C11,'Estadísticas BCR'!$B:$B,0),MATCH(CW$8,'Estadísticas BCR'!$5:$5,0)-13) -1</f>
        <v>0.22398633143205915</v>
      </c>
      <c r="CX11" s="351" cm="1">
        <f t="array" ref="CX11">+INDEX('Estadísticas BCR'!$1:$1048576,MATCH('Data Graf'!$C11,'Estadísticas BCR'!$B:$B,0),MATCH(CX$8,'Estadísticas BCR'!$5:$5,0))/INDEX('Estadísticas BCR'!$1:$1048576,MATCH('Data Graf'!$C11,'Estadísticas BCR'!$B:$B,0),MATCH(CX$8,'Estadísticas BCR'!$5:$5,0)-13) -1</f>
        <v>0.25795612562624926</v>
      </c>
      <c r="CY11" s="351" cm="1">
        <f t="array" ref="CY11">+INDEX('Estadísticas BCR'!$1:$1048576,MATCH('Data Graf'!$C11,'Estadísticas BCR'!$B:$B,0),MATCH(CY$8,'Estadísticas BCR'!$5:$5,0))/INDEX('Estadísticas BCR'!$1:$1048576,MATCH('Data Graf'!$C11,'Estadísticas BCR'!$B:$B,0),MATCH(CY$8,'Estadísticas BCR'!$5:$5,0)-13) -1</f>
        <v>-3.6530073561074072E-2</v>
      </c>
      <c r="CZ11" s="351" cm="1">
        <f t="array" ref="CZ11">+INDEX('Estadísticas BCR'!$1:$1048576,MATCH('Data Graf'!$C11,'Estadísticas BCR'!$B:$B,0),MATCH(CZ$8,'Estadísticas BCR'!$5:$5,0))/INDEX('Estadísticas BCR'!$1:$1048576,MATCH('Data Graf'!$C11,'Estadísticas BCR'!$B:$B,0),MATCH(CZ$8,'Estadísticas BCR'!$5:$5,0)-13) -1</f>
        <v>0.29230546850490691</v>
      </c>
      <c r="DA11" s="351" cm="1">
        <f t="array" ref="DA11">+INDEX('Estadísticas BCR'!$1:$1048576,MATCH('Data Graf'!$C11,'Estadísticas BCR'!$B:$B,0),MATCH(DA$8,'Estadísticas BCR'!$5:$5,0))/INDEX('Estadísticas BCR'!$1:$1048576,MATCH('Data Graf'!$C11,'Estadísticas BCR'!$B:$B,0),MATCH(DA$8,'Estadísticas BCR'!$5:$5,0)-13) -1</f>
        <v>-7.9482156842997975E-2</v>
      </c>
      <c r="DB11" s="351" cm="1">
        <f t="array" ref="DB11">+INDEX('Estadísticas BCR'!$1:$1048576,MATCH('Data Graf'!$C11,'Estadísticas BCR'!$B:$B,0),MATCH(DB$8,'Estadísticas BCR'!$5:$5,0))/INDEX('Estadísticas BCR'!$1:$1048576,MATCH('Data Graf'!$C11,'Estadísticas BCR'!$B:$B,0),MATCH(DB$8,'Estadísticas BCR'!$5:$5,0)-13) -1</f>
        <v>0.14087678445387919</v>
      </c>
      <c r="DC11" s="351" cm="1">
        <f t="array" ref="DC11">+INDEX('Estadísticas BCR'!$1:$1048576,MATCH('Data Graf'!$C11,'Estadísticas BCR'!$B:$B,0),MATCH(DC$8,'Estadísticas BCR'!$5:$5,0))/INDEX('Estadísticas BCR'!$1:$1048576,MATCH('Data Graf'!$C11,'Estadísticas BCR'!$B:$B,0),MATCH(DC$8,'Estadísticas BCR'!$5:$5,0)-13) -1</f>
        <v>-0.19171883264377243</v>
      </c>
      <c r="DD11" s="351" cm="1">
        <f t="array" ref="DD11">+INDEX('Estadísticas BCR'!$1:$1048576,MATCH('Data Graf'!$C11,'Estadísticas BCR'!$B:$B,0),MATCH(DD$8,'Estadísticas BCR'!$5:$5,0))/INDEX('Estadísticas BCR'!$1:$1048576,MATCH('Data Graf'!$C11,'Estadísticas BCR'!$B:$B,0),MATCH(DD$8,'Estadísticas BCR'!$5:$5,0)-13) -1</f>
        <v>-0.11331234720579642</v>
      </c>
      <c r="DE11" s="351" cm="1">
        <f t="array" ref="DE11">+INDEX('Estadísticas BCR'!$1:$1048576,MATCH('Data Graf'!$C11,'Estadísticas BCR'!$B:$B,0),MATCH(DE$8,'Estadísticas BCR'!$5:$5,0))/INDEX('Estadísticas BCR'!$1:$1048576,MATCH('Data Graf'!$C11,'Estadísticas BCR'!$B:$B,0),MATCH(DE$8,'Estadísticas BCR'!$5:$5,0)-13) -1</f>
        <v>-4.7761180832387562E-2</v>
      </c>
      <c r="DF11" s="351" cm="1">
        <f t="array" ref="DF11">+INDEX('Estadísticas BCR'!$1:$1048576,MATCH('Data Graf'!$C11,'Estadísticas BCR'!$B:$B,0),MATCH(DF$8,'Estadísticas BCR'!$5:$5,0))/INDEX('Estadísticas BCR'!$1:$1048576,MATCH('Data Graf'!$C11,'Estadísticas BCR'!$B:$B,0),MATCH(DF$8,'Estadísticas BCR'!$5:$5,0)-13) -1</f>
        <v>-6.3131554685990521E-2</v>
      </c>
      <c r="DG11" s="351" cm="1">
        <f t="array" ref="DG11">+INDEX('Estadísticas BCR'!$1:$1048576,MATCH('Data Graf'!$C11,'Estadísticas BCR'!$B:$B,0),MATCH(DG$8,'Estadísticas BCR'!$5:$5,0))/INDEX('Estadísticas BCR'!$1:$1048576,MATCH('Data Graf'!$C11,'Estadísticas BCR'!$B:$B,0),MATCH(DG$8,'Estadísticas BCR'!$5:$5,0)-13) -1</f>
        <v>-2.8154805032880037E-2</v>
      </c>
      <c r="DH11" s="351" cm="1">
        <f t="array" ref="DH11">+INDEX('Estadísticas BCR'!$1:$1048576,MATCH('Data Graf'!$C11,'Estadísticas BCR'!$B:$B,0),MATCH(DH$8,'Estadísticas BCR'!$5:$5,0))/INDEX('Estadísticas BCR'!$1:$1048576,MATCH('Data Graf'!$C11,'Estadísticas BCR'!$B:$B,0),MATCH(DH$8,'Estadísticas BCR'!$5:$5,0)-13) -1</f>
        <v>5.841486288877995E-2</v>
      </c>
      <c r="DI11" s="351" cm="1">
        <f t="array" ref="DI11">+INDEX('Estadísticas BCR'!$1:$1048576,MATCH('Data Graf'!$C11,'Estadísticas BCR'!$B:$B,0),MATCH(DI$8,'Estadísticas BCR'!$5:$5,0))/INDEX('Estadísticas BCR'!$1:$1048576,MATCH('Data Graf'!$C11,'Estadísticas BCR'!$B:$B,0),MATCH(DI$8,'Estadísticas BCR'!$5:$5,0)-13) -1</f>
        <v>0.51568310026562192</v>
      </c>
      <c r="DJ11" s="351" cm="1">
        <f t="array" ref="DJ11">+INDEX('Estadísticas BCR'!$1:$1048576,MATCH('Data Graf'!$C11,'Estadísticas BCR'!$B:$B,0),MATCH(DJ$8,'Estadísticas BCR'!$5:$5,0))/INDEX('Estadísticas BCR'!$1:$1048576,MATCH('Data Graf'!$C11,'Estadísticas BCR'!$B:$B,0),MATCH(DJ$8,'Estadísticas BCR'!$5:$5,0)-13) -1</f>
        <v>0.41376098961135077</v>
      </c>
      <c r="DK11" s="351" cm="1">
        <f t="array" ref="DK11">+INDEX('Estadísticas BCR'!$1:$1048576,MATCH('Data Graf'!$C11,'Estadísticas BCR'!$B:$B,0),MATCH(DK$8,'Estadísticas BCR'!$5:$5,0))/INDEX('Estadísticas BCR'!$1:$1048576,MATCH('Data Graf'!$C11,'Estadísticas BCR'!$B:$B,0),MATCH(DK$8,'Estadísticas BCR'!$5:$5,0)-13) -1</f>
        <v>0.14849441811363384</v>
      </c>
      <c r="DL11" s="351" cm="1">
        <f t="array" ref="DL11">+INDEX('Estadísticas BCR'!$1:$1048576,MATCH('Data Graf'!$C11,'Estadísticas BCR'!$B:$B,0),MATCH(DL$8,'Estadísticas BCR'!$5:$5,0))/INDEX('Estadísticas BCR'!$1:$1048576,MATCH('Data Graf'!$C11,'Estadísticas BCR'!$B:$B,0),MATCH(DL$8,'Estadísticas BCR'!$5:$5,0)-13) -1</f>
        <v>9.4625216609673934E-2</v>
      </c>
      <c r="DM11" s="351" cm="1">
        <f t="array" ref="DM11">+INDEX('Estadísticas BCR'!$1:$1048576,MATCH('Data Graf'!$C11,'Estadísticas BCR'!$B:$B,0),MATCH(DM$8,'Estadísticas BCR'!$5:$5,0))/INDEX('Estadísticas BCR'!$1:$1048576,MATCH('Data Graf'!$C11,'Estadísticas BCR'!$B:$B,0),MATCH(DM$8,'Estadísticas BCR'!$5:$5,0)-13) -1</f>
        <v>0.36952771693276865</v>
      </c>
      <c r="DN11" s="351" cm="1">
        <f t="array" ref="DN11">+INDEX('Estadísticas BCR'!$1:$1048576,MATCH('Data Graf'!$C11,'Estadísticas BCR'!$B:$B,0),MATCH(DN$8,'Estadísticas BCR'!$5:$5,0))/INDEX('Estadísticas BCR'!$1:$1048576,MATCH('Data Graf'!$C11,'Estadísticas BCR'!$B:$B,0),MATCH(DN$8,'Estadísticas BCR'!$5:$5,0)-13) -1</f>
        <v>5.3924568994137223E-2</v>
      </c>
      <c r="DO11" s="351" cm="1">
        <f t="array" ref="DO11">+INDEX('Estadísticas BCR'!$1:$1048576,MATCH('Data Graf'!$C11,'Estadísticas BCR'!$B:$B,0),MATCH(DO$8,'Estadísticas BCR'!$5:$5,0))/INDEX('Estadísticas BCR'!$1:$1048576,MATCH('Data Graf'!$C11,'Estadísticas BCR'!$B:$B,0),MATCH(DO$8,'Estadísticas BCR'!$5:$5,0)-13) -1</f>
        <v>0.32688761925709997</v>
      </c>
      <c r="DP11" s="351" cm="1">
        <f t="array" ref="DP11">+INDEX('Estadísticas BCR'!$1:$1048576,MATCH('Data Graf'!$C11,'Estadísticas BCR'!$B:$B,0),MATCH(DP$8,'Estadísticas BCR'!$5:$5,0))/INDEX('Estadísticas BCR'!$1:$1048576,MATCH('Data Graf'!$C11,'Estadísticas BCR'!$B:$B,0),MATCH(DP$8,'Estadísticas BCR'!$5:$5,0)-13) -1</f>
        <v>0.20850610936547076</v>
      </c>
      <c r="DQ11" s="351" cm="1">
        <f t="array" ref="DQ11">+INDEX('Estadísticas BCR'!$1:$1048576,MATCH('Data Graf'!$C11,'Estadísticas BCR'!$B:$B,0),MATCH(DQ$8,'Estadísticas BCR'!$5:$5,0))/INDEX('Estadísticas BCR'!$1:$1048576,MATCH('Data Graf'!$C11,'Estadísticas BCR'!$B:$B,0),MATCH(DQ$8,'Estadísticas BCR'!$5:$5,0)-13) -1</f>
        <v>0.1209976388658387</v>
      </c>
      <c r="DR11" s="351" cm="1">
        <f t="array" ref="DR11">+INDEX('Estadísticas BCR'!$1:$1048576,MATCH('Data Graf'!$C11,'Estadísticas BCR'!$B:$B,0),MATCH(DR$8,'Estadísticas BCR'!$5:$5,0))/INDEX('Estadísticas BCR'!$1:$1048576,MATCH('Data Graf'!$C11,'Estadísticas BCR'!$B:$B,0),MATCH(DR$8,'Estadísticas BCR'!$5:$5,0)-13) -1</f>
        <v>0.10141540623398515</v>
      </c>
      <c r="DS11" s="351" cm="1">
        <f t="array" ref="DS11">+INDEX('Estadísticas BCR'!$1:$1048576,MATCH('Data Graf'!$C11,'Estadísticas BCR'!$B:$B,0),MATCH(DS$8,'Estadísticas BCR'!$5:$5,0))/INDEX('Estadísticas BCR'!$1:$1048576,MATCH('Data Graf'!$C11,'Estadísticas BCR'!$B:$B,0),MATCH(DS$8,'Estadísticas BCR'!$5:$5,0)-13) -1</f>
        <v>-2.4590330767884416E-2</v>
      </c>
      <c r="DT11" s="351" cm="1">
        <f t="array" ref="DT11">+INDEX('Estadísticas BCR'!$1:$1048576,MATCH('Data Graf'!$C11,'Estadísticas BCR'!$B:$B,0),MATCH(DT$8,'Estadísticas BCR'!$5:$5,0))/INDEX('Estadísticas BCR'!$1:$1048576,MATCH('Data Graf'!$C11,'Estadísticas BCR'!$B:$B,0),MATCH(DT$8,'Estadísticas BCR'!$5:$5,0)-13) -1</f>
        <v>-2.2145777988103466E-2</v>
      </c>
      <c r="DU11" s="351" cm="1">
        <f t="array" ref="DU11">+INDEX('Estadísticas BCR'!$1:$1048576,MATCH('Data Graf'!$C11,'Estadísticas BCR'!$B:$B,0),MATCH(DU$8,'Estadísticas BCR'!$5:$5,0))/INDEX('Estadísticas BCR'!$1:$1048576,MATCH('Data Graf'!$C11,'Estadísticas BCR'!$B:$B,0),MATCH(DU$8,'Estadísticas BCR'!$5:$5,0)-13) -1</f>
        <v>0.49822668893139732</v>
      </c>
      <c r="DV11" s="351" cm="1">
        <f t="array" ref="DV11">+INDEX('Estadísticas BCR'!$1:$1048576,MATCH('Data Graf'!$C11,'Estadísticas BCR'!$B:$B,0),MATCH(DV$8,'Estadísticas BCR'!$5:$5,0))/INDEX('Estadísticas BCR'!$1:$1048576,MATCH('Data Graf'!$C11,'Estadísticas BCR'!$B:$B,0),MATCH(DV$8,'Estadísticas BCR'!$5:$5,0)-13) -1</f>
        <v>0.11537508073605185</v>
      </c>
      <c r="DW11" s="351" cm="1">
        <f t="array" ref="DW11">+INDEX('Estadísticas BCR'!$1:$1048576,MATCH('Data Graf'!$C11,'Estadísticas BCR'!$B:$B,0),MATCH(DW$8,'Estadísticas BCR'!$5:$5,0))/INDEX('Estadísticas BCR'!$1:$1048576,MATCH('Data Graf'!$C11,'Estadísticas BCR'!$B:$B,0),MATCH(DW$8,'Estadísticas BCR'!$5:$5,0)-13) -1</f>
        <v>2.9049723092152702E-2</v>
      </c>
      <c r="DX11" s="351" cm="1">
        <f t="array" ref="DX11">+INDEX('Estadísticas BCR'!$1:$1048576,MATCH('Data Graf'!$C11,'Estadísticas BCR'!$B:$B,0),MATCH(DX$8,'Estadísticas BCR'!$5:$5,0))/INDEX('Estadísticas BCR'!$1:$1048576,MATCH('Data Graf'!$C11,'Estadísticas BCR'!$B:$B,0),MATCH(DX$8,'Estadísticas BCR'!$5:$5,0)-13) -1</f>
        <v>-4.801289290937949E-2</v>
      </c>
      <c r="DY11" s="351" cm="1">
        <f t="array" ref="DY11">+INDEX('Estadísticas BCR'!$1:$1048576,MATCH('Data Graf'!$C11,'Estadísticas BCR'!$B:$B,0),MATCH(DY$8,'Estadísticas BCR'!$5:$5,0))/INDEX('Estadísticas BCR'!$1:$1048576,MATCH('Data Graf'!$C11,'Estadísticas BCR'!$B:$B,0),MATCH(DY$8,'Estadísticas BCR'!$5:$5,0)-13) -1</f>
        <v>1.7696130923116282E-2</v>
      </c>
      <c r="DZ11" s="351" cm="1">
        <f t="array" ref="DZ11">+INDEX('Estadísticas BCR'!$1:$1048576,MATCH('Data Graf'!$C11,'Estadísticas BCR'!$B:$B,0),MATCH(DZ$8,'Estadísticas BCR'!$5:$5,0))/INDEX('Estadísticas BCR'!$1:$1048576,MATCH('Data Graf'!$C11,'Estadísticas BCR'!$B:$B,0),MATCH(DZ$8,'Estadísticas BCR'!$5:$5,0)-13) -1</f>
        <v>0.11528750933009047</v>
      </c>
      <c r="EA11" s="351" cm="1">
        <f t="array" ref="EA11">+INDEX('Estadísticas BCR'!$1:$1048576,MATCH('Data Graf'!$C11,'Estadísticas BCR'!$B:$B,0),MATCH(EA$8,'Estadísticas BCR'!$5:$5,0))/INDEX('Estadísticas BCR'!$1:$1048576,MATCH('Data Graf'!$C11,'Estadísticas BCR'!$B:$B,0),MATCH(EA$8,'Estadísticas BCR'!$5:$5,0)-13) -1</f>
        <v>1.4848954230501255E-2</v>
      </c>
      <c r="EB11" s="351" cm="1">
        <f t="array" ref="EB11">+INDEX('Estadísticas BCR'!$1:$1048576,MATCH('Data Graf'!$C11,'Estadísticas BCR'!$B:$B,0),MATCH(EB$8,'Estadísticas BCR'!$5:$5,0))/INDEX('Estadísticas BCR'!$1:$1048576,MATCH('Data Graf'!$C11,'Estadísticas BCR'!$B:$B,0),MATCH(EB$8,'Estadísticas BCR'!$5:$5,0)-13) -1</f>
        <v>-3.8803942491831944E-2</v>
      </c>
      <c r="EC11" s="351" cm="1">
        <f t="array" ref="EC11">+INDEX('Estadísticas BCR'!$1:$1048576,MATCH('Data Graf'!$C11,'Estadísticas BCR'!$B:$B,0),MATCH(EC$8,'Estadísticas BCR'!$5:$5,0))/INDEX('Estadísticas BCR'!$1:$1048576,MATCH('Data Graf'!$C11,'Estadísticas BCR'!$B:$B,0),MATCH(EC$8,'Estadísticas BCR'!$5:$5,0)-13) -1</f>
        <v>8.8561200820308494E-2</v>
      </c>
      <c r="ED11" s="351" cm="1">
        <f t="array" ref="ED11">+INDEX('Estadísticas BCR'!$1:$1048576,MATCH('Data Graf'!$C11,'Estadísticas BCR'!$B:$B,0),MATCH(ED$8,'Estadísticas BCR'!$5:$5,0))/INDEX('Estadísticas BCR'!$1:$1048576,MATCH('Data Graf'!$C11,'Estadísticas BCR'!$B:$B,0),MATCH(ED$8,'Estadísticas BCR'!$5:$5,0)-13) -1</f>
        <v>-4.2110770574449008E-2</v>
      </c>
      <c r="EE11" s="351" cm="1">
        <f t="array" ref="EE11">+INDEX('Estadísticas BCR'!$1:$1048576,MATCH('Data Graf'!$C11,'Estadísticas BCR'!$B:$B,0),MATCH(EE$8,'Estadísticas BCR'!$5:$5,0))/INDEX('Estadísticas BCR'!$1:$1048576,MATCH('Data Graf'!$C11,'Estadísticas BCR'!$B:$B,0),MATCH(EE$8,'Estadísticas BCR'!$5:$5,0)-13) -1</f>
        <v>7.3916185362672193E-2</v>
      </c>
      <c r="EF11" s="351" cm="1">
        <f t="array" ref="EF11">+INDEX('Estadísticas BCR'!$1:$1048576,MATCH('Data Graf'!$C11,'Estadísticas BCR'!$B:$B,0),MATCH(EF$8,'Estadísticas BCR'!$5:$5,0))/INDEX('Estadísticas BCR'!$1:$1048576,MATCH('Data Graf'!$C11,'Estadísticas BCR'!$B:$B,0),MATCH(EF$8,'Estadísticas BCR'!$5:$5,0)-13) -1</f>
        <v>7.0156132353231371E-2</v>
      </c>
      <c r="EG11" s="351" cm="1">
        <f t="array" ref="EG11">+INDEX('Estadísticas BCR'!$1:$1048576,MATCH('Data Graf'!$C11,'Estadísticas BCR'!$B:$B,0),MATCH(EG$8,'Estadísticas BCR'!$5:$5,0))/INDEX('Estadísticas BCR'!$1:$1048576,MATCH('Data Graf'!$C11,'Estadísticas BCR'!$B:$B,0),MATCH(EG$8,'Estadísticas BCR'!$5:$5,0)-13) -1</f>
        <v>0.24506413070190214</v>
      </c>
      <c r="EH11" s="351" cm="1">
        <f t="array" ref="EH11">+INDEX('Estadísticas BCR'!$1:$1048576,MATCH('Data Graf'!$C11,'Estadísticas BCR'!$B:$B,0),MATCH(EH$8,'Estadísticas BCR'!$5:$5,0))/INDEX('Estadísticas BCR'!$1:$1048576,MATCH('Data Graf'!$C11,'Estadísticas BCR'!$B:$B,0),MATCH(EH$8,'Estadísticas BCR'!$5:$5,0)-13) -1</f>
        <v>1.4690808912401154E-2</v>
      </c>
    </row>
    <row r="12" spans="1:138">
      <c r="D12" s="63"/>
      <c r="DH12" s="322"/>
    </row>
    <row r="13" spans="1:138">
      <c r="C13" s="9"/>
      <c r="D13" s="51"/>
      <c r="E13" s="346" t="s">
        <v>697</v>
      </c>
      <c r="F13" s="347" t="s">
        <v>698</v>
      </c>
      <c r="G13" s="347" t="s">
        <v>699</v>
      </c>
      <c r="H13" s="347" t="s">
        <v>700</v>
      </c>
      <c r="I13" s="347" t="s">
        <v>701</v>
      </c>
      <c r="J13" s="347" t="s">
        <v>702</v>
      </c>
      <c r="K13" s="347" t="s">
        <v>703</v>
      </c>
      <c r="L13" s="347" t="s">
        <v>704</v>
      </c>
      <c r="M13" s="347" t="s">
        <v>705</v>
      </c>
      <c r="N13" s="347" t="s">
        <v>706</v>
      </c>
      <c r="O13" s="347" t="s">
        <v>707</v>
      </c>
      <c r="P13" s="347" t="s">
        <v>708</v>
      </c>
      <c r="Q13" s="347" t="s">
        <v>709</v>
      </c>
      <c r="R13" s="347" t="s">
        <v>710</v>
      </c>
      <c r="S13" s="347" t="s">
        <v>711</v>
      </c>
      <c r="T13" s="347" t="s">
        <v>712</v>
      </c>
      <c r="U13" s="347" t="s">
        <v>713</v>
      </c>
      <c r="V13" s="347" t="s">
        <v>714</v>
      </c>
      <c r="W13" s="347" t="s">
        <v>715</v>
      </c>
      <c r="X13" s="347" t="s">
        <v>716</v>
      </c>
      <c r="Y13" s="347" t="s">
        <v>717</v>
      </c>
      <c r="Z13" s="347" t="s">
        <v>718</v>
      </c>
      <c r="AA13" s="347" t="s">
        <v>719</v>
      </c>
      <c r="AB13" s="347" t="s">
        <v>720</v>
      </c>
      <c r="AC13" s="347" t="s">
        <v>721</v>
      </c>
      <c r="AD13" s="347" t="s">
        <v>722</v>
      </c>
      <c r="AE13" s="347" t="s">
        <v>723</v>
      </c>
      <c r="AF13" s="347" t="s">
        <v>724</v>
      </c>
      <c r="AG13" s="347" t="s">
        <v>725</v>
      </c>
      <c r="AH13" s="347" t="s">
        <v>726</v>
      </c>
      <c r="AI13" s="347" t="s">
        <v>727</v>
      </c>
      <c r="AJ13" s="347" t="s">
        <v>728</v>
      </c>
      <c r="AK13" s="347" t="s">
        <v>729</v>
      </c>
      <c r="AL13" s="347" t="s">
        <v>730</v>
      </c>
      <c r="AM13" s="347" t="s">
        <v>731</v>
      </c>
      <c r="AN13" s="347" t="s">
        <v>732</v>
      </c>
      <c r="AO13" s="347" t="s">
        <v>733</v>
      </c>
      <c r="AP13" s="347" t="s">
        <v>734</v>
      </c>
      <c r="AQ13" s="347" t="s">
        <v>735</v>
      </c>
      <c r="AR13" s="347" t="s">
        <v>736</v>
      </c>
      <c r="AS13" s="347" t="s">
        <v>977</v>
      </c>
      <c r="AT13" s="347" t="s">
        <v>983</v>
      </c>
      <c r="AU13" s="347" t="s">
        <v>984</v>
      </c>
      <c r="AV13" s="347" t="s">
        <v>985</v>
      </c>
      <c r="AW13" s="347" t="s">
        <v>1244</v>
      </c>
      <c r="AX13" s="321"/>
      <c r="AY13" s="321"/>
      <c r="AZ13" s="321"/>
      <c r="BA13" s="321"/>
      <c r="BB13" s="321"/>
      <c r="BC13" s="321"/>
      <c r="BD13" s="321"/>
      <c r="BE13" s="321"/>
      <c r="BF13" s="321"/>
      <c r="BG13" s="321"/>
      <c r="BH13" s="321"/>
      <c r="BI13" s="321"/>
      <c r="BJ13" s="321"/>
      <c r="BK13" s="321"/>
      <c r="BL13" s="321"/>
      <c r="BM13" s="321"/>
      <c r="BN13" s="321"/>
      <c r="BO13" s="321"/>
      <c r="BP13" s="321"/>
      <c r="BQ13" s="321"/>
      <c r="BR13" s="321"/>
      <c r="BS13" s="321"/>
      <c r="BT13" s="321"/>
      <c r="BU13" s="321"/>
      <c r="BV13" s="321"/>
      <c r="BW13" s="321"/>
      <c r="BX13" s="321"/>
      <c r="BY13" s="321"/>
      <c r="BZ13" s="321"/>
      <c r="CA13" s="321"/>
      <c r="CB13" s="321"/>
      <c r="CC13" s="321"/>
      <c r="CD13" s="321"/>
      <c r="CE13" s="321"/>
      <c r="CF13" s="321"/>
      <c r="CG13" s="321"/>
      <c r="CH13" s="321"/>
      <c r="CI13" s="321"/>
      <c r="CJ13" s="321"/>
      <c r="CK13" s="321"/>
      <c r="CL13" s="321"/>
      <c r="CM13" s="321"/>
      <c r="CN13" s="321"/>
      <c r="CO13" s="321"/>
      <c r="CP13" s="321"/>
      <c r="CQ13" s="321"/>
      <c r="CR13" s="321"/>
      <c r="CS13" s="321"/>
      <c r="CT13" s="321"/>
      <c r="CU13" s="321"/>
      <c r="CV13" s="321"/>
      <c r="CW13" s="321"/>
      <c r="CX13" s="321"/>
      <c r="CY13" s="321"/>
      <c r="CZ13" s="321"/>
      <c r="DA13" s="321"/>
      <c r="DB13" s="321"/>
      <c r="DC13" s="321"/>
      <c r="DD13" s="321"/>
      <c r="DE13" s="321"/>
      <c r="DF13" s="321"/>
      <c r="DG13" s="321"/>
      <c r="DH13" s="321"/>
      <c r="DI13" s="321"/>
      <c r="DJ13" s="322"/>
      <c r="DK13" s="321"/>
      <c r="DL13" s="321"/>
      <c r="DM13" s="321"/>
      <c r="DN13" s="321"/>
      <c r="DO13" s="321"/>
      <c r="DP13" s="321"/>
      <c r="DQ13" s="321"/>
      <c r="DR13" s="321"/>
      <c r="DS13" s="321"/>
      <c r="DT13" s="321"/>
      <c r="DU13" s="321"/>
      <c r="DV13" s="321"/>
      <c r="DW13" s="321"/>
      <c r="DX13" s="321"/>
      <c r="DY13" s="321"/>
      <c r="DZ13" s="321"/>
      <c r="EA13" s="321"/>
      <c r="EB13" s="321"/>
      <c r="EC13" s="321"/>
      <c r="ED13" s="321"/>
      <c r="EE13" s="321"/>
      <c r="EF13" s="321"/>
      <c r="EG13" s="321"/>
      <c r="EH13" s="321"/>
    </row>
    <row r="14" spans="1:138">
      <c r="C14" s="9"/>
      <c r="D14" s="343" t="s">
        <v>750</v>
      </c>
      <c r="E14" s="329">
        <f>+AVERAGEIFS('Estadísticas BCR'!$8:$8,'Estadísticas BCR'!$3:$3,'Data Graf'!E$13)</f>
        <v>159.63482183988665</v>
      </c>
      <c r="F14" s="329">
        <f>+AVERAGEIFS('Estadísticas BCR'!$8:$8,'Estadísticas BCR'!$3:$3,'Data Graf'!F$13)</f>
        <v>169.71127278424331</v>
      </c>
      <c r="G14" s="329">
        <f>+AVERAGEIFS('Estadísticas BCR'!$8:$8,'Estadísticas BCR'!$3:$3,'Data Graf'!G$13)</f>
        <v>188.93250275921332</v>
      </c>
      <c r="H14" s="329">
        <f>+AVERAGEIFS('Estadísticas BCR'!$8:$8,'Estadísticas BCR'!$3:$3,'Data Graf'!H$13)</f>
        <v>237.48747921535997</v>
      </c>
      <c r="I14" s="329">
        <f>+AVERAGEIFS('Estadísticas BCR'!$8:$8,'Estadísticas BCR'!$3:$3,'Data Graf'!I$13)</f>
        <v>163.38123684400668</v>
      </c>
      <c r="J14" s="329">
        <f>+AVERAGEIFS('Estadísticas BCR'!$8:$8,'Estadísticas BCR'!$3:$3,'Data Graf'!J$13)</f>
        <v>171.68443339270667</v>
      </c>
      <c r="K14" s="329">
        <f>+AVERAGEIFS('Estadísticas BCR'!$8:$8,'Estadísticas BCR'!$3:$3,'Data Graf'!K$13)</f>
        <v>181.63441826982663</v>
      </c>
      <c r="L14" s="329">
        <f>+AVERAGEIFS('Estadísticas BCR'!$8:$8,'Estadísticas BCR'!$3:$3,'Data Graf'!L$13)</f>
        <v>215.08735754720999</v>
      </c>
      <c r="M14" s="329">
        <f>+AVERAGEIFS('Estadísticas BCR'!$8:$8,'Estadísticas BCR'!$3:$3,'Data Graf'!M$13)</f>
        <v>154.39025210428667</v>
      </c>
      <c r="N14" s="329">
        <f>+AVERAGEIFS('Estadísticas BCR'!$8:$8,'Estadísticas BCR'!$3:$3,'Data Graf'!N$13)</f>
        <v>166.19730988704001</v>
      </c>
      <c r="O14" s="329">
        <f>+AVERAGEIFS('Estadísticas BCR'!$8:$8,'Estadísticas BCR'!$3:$3,'Data Graf'!O$13)</f>
        <v>192.37099117210002</v>
      </c>
      <c r="P14" s="329">
        <f>+AVERAGEIFS('Estadísticas BCR'!$8:$8,'Estadísticas BCR'!$3:$3,'Data Graf'!P$13)</f>
        <v>234.51869877475667</v>
      </c>
      <c r="Q14" s="329">
        <f>+AVERAGEIFS('Estadísticas BCR'!$8:$8,'Estadísticas BCR'!$3:$3,'Data Graf'!Q$13)</f>
        <v>161.32937774225002</v>
      </c>
      <c r="R14" s="329">
        <f>+AVERAGEIFS('Estadísticas BCR'!$8:$8,'Estadísticas BCR'!$3:$3,'Data Graf'!R$13)</f>
        <v>177.94360042245998</v>
      </c>
      <c r="S14" s="329">
        <f>+AVERAGEIFS('Estadísticas BCR'!$8:$8,'Estadísticas BCR'!$3:$3,'Data Graf'!S$13)</f>
        <v>194.44463899397667</v>
      </c>
      <c r="T14" s="329">
        <f>+AVERAGEIFS('Estadísticas BCR'!$8:$8,'Estadísticas BCR'!$3:$3,'Data Graf'!T$13)</f>
        <v>253.46680681371996</v>
      </c>
      <c r="U14" s="329">
        <f>+AVERAGEIFS('Estadísticas BCR'!$8:$8,'Estadísticas BCR'!$3:$3,'Data Graf'!U$13)</f>
        <v>164.59511742853667</v>
      </c>
      <c r="V14" s="329">
        <f>+AVERAGEIFS('Estadísticas BCR'!$8:$8,'Estadísticas BCR'!$3:$3,'Data Graf'!V$13)</f>
        <v>190.60431625747</v>
      </c>
      <c r="W14" s="329">
        <f>+AVERAGEIFS('Estadísticas BCR'!$8:$8,'Estadísticas BCR'!$3:$3,'Data Graf'!W$13)</f>
        <v>200.89600109646335</v>
      </c>
      <c r="X14" s="329">
        <f>+AVERAGEIFS('Estadísticas BCR'!$8:$8,'Estadísticas BCR'!$3:$3,'Data Graf'!X$13)</f>
        <v>241.98161165073</v>
      </c>
      <c r="Y14" s="329">
        <f>+AVERAGEIFS('Estadísticas BCR'!$8:$8,'Estadísticas BCR'!$3:$3,'Data Graf'!Y$13)</f>
        <v>144.48946383510332</v>
      </c>
      <c r="Z14" s="329">
        <f>+AVERAGEIFS('Estadísticas BCR'!$8:$8,'Estadísticas BCR'!$3:$3,'Data Graf'!Z$13)</f>
        <v>64.229445846216663</v>
      </c>
      <c r="AA14" s="329">
        <f>+AVERAGEIFS('Estadísticas BCR'!$8:$8,'Estadísticas BCR'!$3:$3,'Data Graf'!AA$13)</f>
        <v>192.12938834956</v>
      </c>
      <c r="AB14" s="329">
        <f>+AVERAGEIFS('Estadísticas BCR'!$8:$8,'Estadísticas BCR'!$3:$3,'Data Graf'!AB$13)</f>
        <v>290.63757653847665</v>
      </c>
      <c r="AC14" s="329">
        <f>+AVERAGEIFS('Estadísticas BCR'!$8:$8,'Estadísticas BCR'!$3:$3,'Data Graf'!AC$13)</f>
        <v>205.71047925428002</v>
      </c>
      <c r="AD14" s="329">
        <f>+AVERAGEIFS('Estadísticas BCR'!$8:$8,'Estadísticas BCR'!$3:$3,'Data Graf'!AD$13)</f>
        <v>213.78416172027667</v>
      </c>
      <c r="AE14" s="329">
        <f>+AVERAGEIFS('Estadísticas BCR'!$8:$8,'Estadísticas BCR'!$3:$3,'Data Graf'!AE$13)</f>
        <v>237.97215622898332</v>
      </c>
      <c r="AF14" s="329">
        <f>+AVERAGEIFS('Estadísticas BCR'!$8:$8,'Estadísticas BCR'!$3:$3,'Data Graf'!AF$13)</f>
        <v>273.69722816443669</v>
      </c>
      <c r="AG14" s="329">
        <f>+AVERAGEIFS('Estadísticas BCR'!$8:$8,'Estadísticas BCR'!$3:$3,'Data Graf'!AG$13)</f>
        <v>197.68665808666</v>
      </c>
      <c r="AH14" s="329">
        <f>+AVERAGEIFS('Estadísticas BCR'!$8:$8,'Estadísticas BCR'!$3:$3,'Data Graf'!AH$13)</f>
        <v>212.93066127351665</v>
      </c>
      <c r="AI14" s="329">
        <f>+AVERAGEIFS('Estadísticas BCR'!$8:$8,'Estadísticas BCR'!$3:$3,'Data Graf'!AI$13)</f>
        <v>237.28418214132333</v>
      </c>
      <c r="AJ14" s="329">
        <f>+AVERAGEIFS('Estadísticas BCR'!$8:$8,'Estadísticas BCR'!$3:$3,'Data Graf'!AJ$13)</f>
        <v>278.91102531102666</v>
      </c>
      <c r="AK14" s="329">
        <f>+AVERAGEIFS('Estadísticas BCR'!$8:$8,'Estadísticas BCR'!$3:$3,'Data Graf'!AK$13)</f>
        <v>174.39401850830336</v>
      </c>
      <c r="AL14" s="329">
        <f>+AVERAGEIFS('Estadísticas BCR'!$8:$8,'Estadísticas BCR'!$3:$3,'Data Graf'!AL$13)</f>
        <v>197.03041000183669</v>
      </c>
      <c r="AM14" s="329">
        <f>+AVERAGEIFS('Estadísticas BCR'!$8:$8,'Estadísticas BCR'!$3:$3,'Data Graf'!AM$13)</f>
        <v>215.84291230005337</v>
      </c>
      <c r="AN14" s="329">
        <f>+AVERAGEIFS('Estadísticas BCR'!$8:$8,'Estadísticas BCR'!$3:$3,'Data Graf'!AN$13)</f>
        <v>264.58042532328335</v>
      </c>
      <c r="AO14" s="329">
        <f>+AVERAGEIFS('Estadísticas BCR'!$8:$8,'Estadísticas BCR'!$3:$3,'Data Graf'!AO$13)</f>
        <v>183.80643500643336</v>
      </c>
      <c r="AP14" s="329">
        <f>+AVERAGEIFS('Estadísticas BCR'!$8:$8,'Estadísticas BCR'!$3:$3,'Data Graf'!AP$13)</f>
        <v>204.91541337255663</v>
      </c>
      <c r="AQ14" s="329">
        <f>+AVERAGEIFS('Estadísticas BCR'!$8:$8,'Estadísticas BCR'!$3:$3,'Data Graf'!AQ$13)</f>
        <v>226.27174112888667</v>
      </c>
      <c r="AR14" s="329">
        <f>+AVERAGEIFS('Estadísticas BCR'!$8:$8,'Estadísticas BCR'!$3:$3,'Data Graf'!AR$13)</f>
        <v>267.93832199546665</v>
      </c>
      <c r="AS14" s="329">
        <f>+AVERAGEIFS('Estadísticas BCR'!$8:$8,'Estadísticas BCR'!$3:$3,'Data Graf'!AS$13)</f>
        <v>194.02466139608998</v>
      </c>
      <c r="AT14" s="329">
        <f>+AVERAGEIFS('Estadísticas BCR'!$8:$8,'Estadísticas BCR'!$3:$3,'Data Graf'!AT$13)</f>
        <v>214.66656860942666</v>
      </c>
      <c r="AU14" s="329">
        <f>+AVERAGEIFS('Estadísticas BCR'!$8:$8,'Estadísticas BCR'!$3:$3,'Data Graf'!AU$13)</f>
        <v>241.01602010173335</v>
      </c>
      <c r="AV14" s="329">
        <f>+AVERAGEIFS('Estadísticas BCR'!$8:$8,'Estadísticas BCR'!$3:$3,'Data Graf'!AV$13)</f>
        <v>292.11681068824004</v>
      </c>
      <c r="AW14" s="329">
        <f>+AVERAGEIFS('Estadísticas BCR'!$8:$8,'Estadísticas BCR'!$3:$3,'Data Graf'!AW$13)</f>
        <v>142.48950174664665</v>
      </c>
      <c r="AX14" s="321"/>
      <c r="AY14" s="321"/>
      <c r="AZ14" s="321"/>
      <c r="BA14" s="321"/>
      <c r="BB14" s="321"/>
      <c r="BC14" s="321"/>
      <c r="BD14" s="321"/>
      <c r="BE14" s="321"/>
      <c r="BF14" s="321"/>
      <c r="BG14" s="321"/>
      <c r="BH14" s="321"/>
      <c r="BI14" s="321"/>
      <c r="BJ14" s="321"/>
      <c r="BK14" s="321"/>
      <c r="BL14" s="321"/>
      <c r="BM14" s="321"/>
      <c r="BN14" s="321"/>
      <c r="BO14" s="321"/>
      <c r="BP14" s="321"/>
      <c r="BQ14" s="321"/>
      <c r="BR14" s="321"/>
      <c r="BS14" s="321"/>
      <c r="BT14" s="321"/>
      <c r="BU14" s="321"/>
      <c r="BV14" s="321"/>
      <c r="BW14" s="321"/>
      <c r="BX14" s="321"/>
      <c r="BY14" s="321"/>
      <c r="BZ14" s="321"/>
      <c r="CA14" s="321"/>
      <c r="CB14" s="321"/>
      <c r="CC14" s="321"/>
      <c r="CD14" s="321"/>
      <c r="CE14" s="321"/>
      <c r="CF14" s="321"/>
      <c r="CG14" s="321"/>
      <c r="CH14" s="321"/>
      <c r="CI14" s="321"/>
      <c r="CJ14" s="321"/>
      <c r="CK14" s="321"/>
      <c r="CL14" s="321"/>
      <c r="CM14" s="321"/>
      <c r="CN14" s="321"/>
      <c r="CO14" s="321"/>
      <c r="CP14" s="321"/>
      <c r="CQ14" s="321"/>
      <c r="CR14" s="321"/>
      <c r="CS14" s="321"/>
      <c r="CT14" s="321"/>
      <c r="CU14" s="321"/>
      <c r="CV14" s="321"/>
      <c r="CW14" s="321"/>
      <c r="CX14" s="321"/>
      <c r="CY14" s="321"/>
      <c r="CZ14" s="321"/>
      <c r="DA14" s="321"/>
      <c r="DB14" s="321"/>
      <c r="DC14" s="321"/>
      <c r="DD14" s="321"/>
      <c r="DE14" s="321"/>
      <c r="DF14" s="321"/>
      <c r="DG14" s="321"/>
      <c r="DH14" s="321"/>
      <c r="DI14" s="321"/>
      <c r="DJ14" s="322"/>
      <c r="DK14" s="321"/>
      <c r="DL14" s="321"/>
      <c r="DM14" s="321"/>
      <c r="DN14" s="321"/>
      <c r="DO14" s="321"/>
      <c r="DP14" s="321"/>
      <c r="DQ14" s="321"/>
      <c r="DR14" s="321"/>
      <c r="DS14" s="321"/>
      <c r="DT14" s="321"/>
      <c r="DU14" s="321"/>
      <c r="DV14" s="321"/>
      <c r="DW14" s="321"/>
      <c r="DX14" s="321"/>
      <c r="DY14" s="321"/>
      <c r="DZ14" s="321"/>
      <c r="EA14" s="321"/>
      <c r="EB14" s="321"/>
      <c r="EC14" s="321"/>
      <c r="ED14" s="321"/>
      <c r="EE14" s="321"/>
      <c r="EF14" s="321"/>
      <c r="EG14" s="321"/>
      <c r="EH14" s="321"/>
    </row>
    <row r="15" spans="1:138">
      <c r="C15" s="9"/>
      <c r="D15" s="344" t="s">
        <v>751</v>
      </c>
      <c r="E15" s="323">
        <f>+AVERAGEIFS('Estadísticas BCR'!$9:$9,'Estadísticas BCR'!$3:$3,'Data Graf'!E$13)</f>
        <v>180.50569666922001</v>
      </c>
      <c r="F15" s="323">
        <f>+AVERAGEIFS('Estadísticas BCR'!$9:$9,'Estadísticas BCR'!$3:$3,'Data Graf'!F$13)</f>
        <v>174.9212218256267</v>
      </c>
      <c r="G15" s="323">
        <f>+AVERAGEIFS('Estadísticas BCR'!$9:$9,'Estadísticas BCR'!$3:$3,'Data Graf'!G$13)</f>
        <v>193.29864984433001</v>
      </c>
      <c r="H15" s="323">
        <f>+AVERAGEIFS('Estadísticas BCR'!$9:$9,'Estadísticas BCR'!$3:$3,'Data Graf'!H$13)</f>
        <v>202.67467220231666</v>
      </c>
      <c r="I15" s="323">
        <f>+AVERAGEIFS('Estadísticas BCR'!$9:$9,'Estadísticas BCR'!$3:$3,'Data Graf'!I$13)</f>
        <v>183.79664450041332</v>
      </c>
      <c r="J15" s="323">
        <f>+AVERAGEIFS('Estadísticas BCR'!$9:$9,'Estadísticas BCR'!$3:$3,'Data Graf'!J$13)</f>
        <v>177.16299785931002</v>
      </c>
      <c r="K15" s="323">
        <f>+AVERAGEIFS('Estadísticas BCR'!$9:$9,'Estadísticas BCR'!$3:$3,'Data Graf'!K$13)</f>
        <v>183.69535449809666</v>
      </c>
      <c r="L15" s="323">
        <f>+AVERAGEIFS('Estadísticas BCR'!$9:$9,'Estadísticas BCR'!$3:$3,'Data Graf'!L$13)</f>
        <v>188.67895222890334</v>
      </c>
      <c r="M15" s="323">
        <f>+AVERAGEIFS('Estadísticas BCR'!$9:$9,'Estadísticas BCR'!$3:$3,'Data Graf'!M$13)</f>
        <v>172.99858870927332</v>
      </c>
      <c r="N15" s="323">
        <f>+AVERAGEIFS('Estadísticas BCR'!$9:$9,'Estadísticas BCR'!$3:$3,'Data Graf'!N$13)</f>
        <v>172.07074941378667</v>
      </c>
      <c r="O15" s="323">
        <f>+AVERAGEIFS('Estadísticas BCR'!$9:$9,'Estadísticas BCR'!$3:$3,'Data Graf'!O$13)</f>
        <v>189.69626941523998</v>
      </c>
      <c r="P15" s="323">
        <f>+AVERAGEIFS('Estadísticas BCR'!$9:$9,'Estadísticas BCR'!$3:$3,'Data Graf'!P$13)</f>
        <v>199.65825833532335</v>
      </c>
      <c r="Q15" s="323">
        <f>+AVERAGEIFS('Estadísticas BCR'!$9:$9,'Estadísticas BCR'!$3:$3,'Data Graf'!Q$13)</f>
        <v>182.04553082625</v>
      </c>
      <c r="R15" s="323">
        <f>+AVERAGEIFS('Estadísticas BCR'!$9:$9,'Estadísticas BCR'!$3:$3,'Data Graf'!R$13)</f>
        <v>180.79903478269668</v>
      </c>
      <c r="S15" s="323">
        <f>+AVERAGEIFS('Estadísticas BCR'!$9:$9,'Estadísticas BCR'!$3:$3,'Data Graf'!S$13)</f>
        <v>193.17548642689667</v>
      </c>
      <c r="T15" s="323">
        <f>+AVERAGEIFS('Estadísticas BCR'!$9:$9,'Estadísticas BCR'!$3:$3,'Data Graf'!T$13)</f>
        <v>206.96387921156</v>
      </c>
      <c r="U15" s="323">
        <f>+AVERAGEIFS('Estadísticas BCR'!$9:$9,'Estadísticas BCR'!$3:$3,'Data Graf'!U$13)</f>
        <v>186.18063906911001</v>
      </c>
      <c r="V15" s="323">
        <f>+AVERAGEIFS('Estadísticas BCR'!$9:$9,'Estadísticas BCR'!$3:$3,'Data Graf'!V$13)</f>
        <v>191.80855038868</v>
      </c>
      <c r="W15" s="323">
        <f>+AVERAGEIFS('Estadísticas BCR'!$9:$9,'Estadísticas BCR'!$3:$3,'Data Graf'!W$13)</f>
        <v>208.16823610348669</v>
      </c>
      <c r="X15" s="323">
        <f>+AVERAGEIFS('Estadísticas BCR'!$9:$9,'Estadísticas BCR'!$3:$3,'Data Graf'!X$13)</f>
        <v>211.78894423555002</v>
      </c>
      <c r="Y15" s="323">
        <f>+AVERAGEIFS('Estadísticas BCR'!$9:$9,'Estadísticas BCR'!$3:$3,'Data Graf'!Y$13)</f>
        <v>158.68975126618668</v>
      </c>
      <c r="Z15" s="323">
        <f>+AVERAGEIFS('Estadísticas BCR'!$9:$9,'Estadísticas BCR'!$3:$3,'Data Graf'!Z$13)</f>
        <v>70.027304121783331</v>
      </c>
      <c r="AA15" s="323">
        <f>+AVERAGEIFS('Estadísticas BCR'!$9:$9,'Estadísticas BCR'!$3:$3,'Data Graf'!AA$13)</f>
        <v>213.65178601648333</v>
      </c>
      <c r="AB15" s="323">
        <f>+AVERAGEIFS('Estadísticas BCR'!$9:$9,'Estadísticas BCR'!$3:$3,'Data Graf'!AB$13)</f>
        <v>253.58475611186</v>
      </c>
      <c r="AC15" s="323">
        <f>+AVERAGEIFS('Estadísticas BCR'!$9:$9,'Estadísticas BCR'!$3:$3,'Data Graf'!AC$13)</f>
        <v>229.01595246732668</v>
      </c>
      <c r="AD15" s="323">
        <f>+AVERAGEIFS('Estadísticas BCR'!$9:$9,'Estadísticas BCR'!$3:$3,'Data Graf'!AD$13)</f>
        <v>222.02719566062333</v>
      </c>
      <c r="AE15" s="323">
        <f>+AVERAGEIFS('Estadísticas BCR'!$9:$9,'Estadísticas BCR'!$3:$3,'Data Graf'!AE$13)</f>
        <v>248.39554723415998</v>
      </c>
      <c r="AF15" s="323">
        <f>+AVERAGEIFS('Estadísticas BCR'!$9:$9,'Estadísticas BCR'!$3:$3,'Data Graf'!AF$13)</f>
        <v>252.80475826349667</v>
      </c>
      <c r="AG15" s="323">
        <f>+AVERAGEIFS('Estadísticas BCR'!$9:$9,'Estadísticas BCR'!$3:$3,'Data Graf'!AG$13)</f>
        <v>231.89581086801002</v>
      </c>
      <c r="AH15" s="323">
        <f>+AVERAGEIFS('Estadísticas BCR'!$9:$9,'Estadísticas BCR'!$3:$3,'Data Graf'!AH$13)</f>
        <v>229.54892809717333</v>
      </c>
      <c r="AI15" s="323">
        <f>+AVERAGEIFS('Estadísticas BCR'!$9:$9,'Estadísticas BCR'!$3:$3,'Data Graf'!AI$13)</f>
        <v>244.40516452819668</v>
      </c>
      <c r="AJ15" s="323">
        <f>+AVERAGEIFS('Estadísticas BCR'!$9:$9,'Estadísticas BCR'!$3:$3,'Data Graf'!AJ$13)</f>
        <v>239.91863202126333</v>
      </c>
      <c r="AK15" s="323">
        <f>+AVERAGEIFS('Estadísticas BCR'!$9:$9,'Estadísticas BCR'!$3:$3,'Data Graf'!AK$13)</f>
        <v>196.26789487859</v>
      </c>
      <c r="AL15" s="323">
        <f>+AVERAGEIFS('Estadísticas BCR'!$9:$9,'Estadísticas BCR'!$3:$3,'Data Graf'!AL$13)</f>
        <v>198.86268471632664</v>
      </c>
      <c r="AM15" s="323">
        <f>+AVERAGEIFS('Estadísticas BCR'!$9:$9,'Estadísticas BCR'!$3:$3,'Data Graf'!AM$13)</f>
        <v>223.35904112073669</v>
      </c>
      <c r="AN15" s="323">
        <f>+AVERAGEIFS('Estadísticas BCR'!$9:$9,'Estadísticas BCR'!$3:$3,'Data Graf'!AN$13)</f>
        <v>217.67110108116665</v>
      </c>
      <c r="AO15" s="323">
        <f>+AVERAGEIFS('Estadísticas BCR'!$9:$9,'Estadísticas BCR'!$3:$3,'Data Graf'!AO$13)</f>
        <v>195.90978597763333</v>
      </c>
      <c r="AP15" s="323">
        <f>+AVERAGEIFS('Estadísticas BCR'!$9:$9,'Estadísticas BCR'!$3:$3,'Data Graf'!AP$13)</f>
        <v>198.82825443465001</v>
      </c>
      <c r="AQ15" s="323">
        <f>+AVERAGEIFS('Estadísticas BCR'!$9:$9,'Estadísticas BCR'!$3:$3,'Data Graf'!AQ$13)</f>
        <v>222.05479859181</v>
      </c>
      <c r="AR15" s="323">
        <f>+AVERAGEIFS('Estadísticas BCR'!$9:$9,'Estadísticas BCR'!$3:$3,'Data Graf'!AR$13)</f>
        <v>221.13291588626001</v>
      </c>
      <c r="AS15" s="323">
        <f>+AVERAGEIFS('Estadísticas BCR'!$9:$9,'Estadísticas BCR'!$3:$3,'Data Graf'!AS$13)</f>
        <v>201.11360028748666</v>
      </c>
      <c r="AT15" s="323">
        <f>+AVERAGEIFS('Estadísticas BCR'!$9:$9,'Estadísticas BCR'!$3:$3,'Data Graf'!AT$13)</f>
        <v>210.40487732511664</v>
      </c>
      <c r="AU15" s="323">
        <f>+AVERAGEIFS('Estadísticas BCR'!$9:$9,'Estadísticas BCR'!$3:$3,'Data Graf'!AU$13)</f>
        <v>240.41767717499999</v>
      </c>
      <c r="AV15" s="323">
        <f>+AVERAGEIFS('Estadísticas BCR'!$9:$9,'Estadísticas BCR'!$3:$3,'Data Graf'!AV$13)</f>
        <v>248.81189781783667</v>
      </c>
      <c r="AW15" s="323">
        <f>+AVERAGEIFS('Estadísticas BCR'!$9:$9,'Estadísticas BCR'!$3:$3,'Data Graf'!AW$13)</f>
        <v>151.28991747160333</v>
      </c>
      <c r="AX15" s="321"/>
      <c r="AY15" s="321"/>
      <c r="AZ15" s="321"/>
      <c r="BA15" s="321"/>
      <c r="BB15" s="321"/>
      <c r="BC15" s="321"/>
      <c r="BD15" s="321"/>
      <c r="BE15" s="321"/>
      <c r="BF15" s="321"/>
      <c r="BG15" s="321"/>
      <c r="BH15" s="321"/>
      <c r="BI15" s="321"/>
      <c r="BJ15" s="321"/>
      <c r="BK15" s="321"/>
      <c r="BL15" s="321"/>
      <c r="BM15" s="321"/>
      <c r="BN15" s="321"/>
      <c r="BO15" s="321"/>
      <c r="BP15" s="321"/>
      <c r="BQ15" s="321"/>
      <c r="BR15" s="321"/>
      <c r="BS15" s="321"/>
      <c r="BT15" s="321"/>
      <c r="BU15" s="321"/>
      <c r="BV15" s="321"/>
      <c r="BW15" s="321"/>
      <c r="BX15" s="321"/>
      <c r="BY15" s="321"/>
      <c r="BZ15" s="321"/>
      <c r="CA15" s="321"/>
      <c r="CB15" s="321"/>
      <c r="CC15" s="321"/>
      <c r="CD15" s="321"/>
      <c r="CE15" s="321"/>
      <c r="CF15" s="321"/>
      <c r="CG15" s="321"/>
      <c r="CH15" s="321"/>
      <c r="CI15" s="321"/>
      <c r="CJ15" s="321"/>
      <c r="CK15" s="321"/>
      <c r="CL15" s="321"/>
      <c r="CM15" s="321"/>
      <c r="CN15" s="321"/>
      <c r="CO15" s="321"/>
      <c r="CP15" s="321"/>
      <c r="CQ15" s="321"/>
      <c r="CR15" s="321"/>
      <c r="CS15" s="321"/>
      <c r="CT15" s="321"/>
      <c r="CU15" s="321"/>
      <c r="CV15" s="321"/>
      <c r="CW15" s="321"/>
      <c r="CX15" s="321"/>
      <c r="CY15" s="321"/>
      <c r="CZ15" s="321"/>
      <c r="DA15" s="321"/>
      <c r="DB15" s="321"/>
      <c r="DC15" s="321"/>
      <c r="DD15" s="321"/>
      <c r="DE15" s="321"/>
      <c r="DF15" s="321"/>
      <c r="DG15" s="321"/>
      <c r="DH15" s="321"/>
      <c r="DI15" s="321"/>
      <c r="DJ15" s="321"/>
      <c r="DK15" s="321"/>
      <c r="DL15" s="321"/>
      <c r="DM15" s="321"/>
      <c r="DN15" s="321"/>
      <c r="DO15" s="321"/>
      <c r="DP15" s="321"/>
      <c r="DQ15" s="321"/>
      <c r="DR15" s="321"/>
      <c r="DS15" s="321"/>
      <c r="DT15" s="321"/>
      <c r="DU15" s="321"/>
      <c r="DV15" s="321"/>
      <c r="DW15" s="321"/>
      <c r="DX15" s="321"/>
      <c r="DY15" s="321"/>
      <c r="DZ15" s="321"/>
      <c r="EA15" s="321"/>
      <c r="EB15" s="321"/>
      <c r="EC15" s="321"/>
      <c r="ED15" s="321"/>
      <c r="EE15" s="321"/>
      <c r="EF15" s="321"/>
      <c r="EG15" s="321"/>
      <c r="EH15" s="321"/>
    </row>
    <row r="16" spans="1:138">
      <c r="C16" s="9"/>
      <c r="D16" s="345" t="s">
        <v>752</v>
      </c>
      <c r="E16" s="341">
        <f>+AVERAGEIFS('Estadísticas BCR'!$11:$11,'Estadísticas BCR'!$3:$3,'Data Graf'!E$13)</f>
        <v>98.134896070549999</v>
      </c>
      <c r="F16" s="341">
        <f>+AVERAGEIFS('Estadísticas BCR'!$11:$11,'Estadísticas BCR'!$3:$3,'Data Graf'!F$13)</f>
        <v>159.14282236745666</v>
      </c>
      <c r="G16" s="341">
        <f>+AVERAGEIFS('Estadísticas BCR'!$11:$11,'Estadísticas BCR'!$3:$3,'Data Graf'!G$13)</f>
        <v>183.32165527395</v>
      </c>
      <c r="H16" s="341">
        <f>+AVERAGEIFS('Estadísticas BCR'!$11:$11,'Estadísticas BCR'!$3:$3,'Data Graf'!H$13)</f>
        <v>362.05861946981668</v>
      </c>
      <c r="I16" s="341">
        <f>+AVERAGEIFS('Estadísticas BCR'!$11:$11,'Estadísticas BCR'!$3:$3,'Data Graf'!I$13)</f>
        <v>103.45704691522667</v>
      </c>
      <c r="J16" s="341">
        <f>+AVERAGEIFS('Estadísticas BCR'!$11:$11,'Estadísticas BCR'!$3:$3,'Data Graf'!J$13)</f>
        <v>160.18197531244334</v>
      </c>
      <c r="K16" s="341">
        <f>+AVERAGEIFS('Estadísticas BCR'!$11:$11,'Estadísticas BCR'!$3:$3,'Data Graf'!K$13)</f>
        <v>182.16507921500002</v>
      </c>
      <c r="L16" s="341">
        <f>+AVERAGEIFS('Estadísticas BCR'!$11:$11,'Estadísticas BCR'!$3:$3,'Data Graf'!L$13)</f>
        <v>309.99780955768665</v>
      </c>
      <c r="M16" s="341">
        <f>+AVERAGEIFS('Estadísticas BCR'!$11:$11,'Estadísticas BCR'!$3:$3,'Data Graf'!M$13)</f>
        <v>98.817909896636664</v>
      </c>
      <c r="N16" s="341">
        <f>+AVERAGEIFS('Estadísticas BCR'!$11:$11,'Estadísticas BCR'!$3:$3,'Data Graf'!N$13)</f>
        <v>152.46877963649334</v>
      </c>
      <c r="O16" s="341">
        <f>+AVERAGEIFS('Estadísticas BCR'!$11:$11,'Estadísticas BCR'!$3:$3,'Data Graf'!O$13)</f>
        <v>208.89215264801666</v>
      </c>
      <c r="P16" s="341">
        <f>+AVERAGEIFS('Estadísticas BCR'!$11:$11,'Estadísticas BCR'!$3:$3,'Data Graf'!P$13)</f>
        <v>358.25281667166672</v>
      </c>
      <c r="Q16" s="341">
        <f>+AVERAGEIFS('Estadísticas BCR'!$11:$11,'Estadísticas BCR'!$3:$3,'Data Graf'!Q$13)</f>
        <v>99.556236702553335</v>
      </c>
      <c r="R16" s="341">
        <f>+AVERAGEIFS('Estadísticas BCR'!$11:$11,'Estadísticas BCR'!$3:$3,'Data Graf'!R$13)</f>
        <v>174.86298371024</v>
      </c>
      <c r="S16" s="341">
        <f>+AVERAGEIFS('Estadísticas BCR'!$11:$11,'Estadísticas BCR'!$3:$3,'Data Graf'!S$13)</f>
        <v>206.41868646610669</v>
      </c>
      <c r="T16" s="341">
        <f>+AVERAGEIFS('Estadísticas BCR'!$11:$11,'Estadísticas BCR'!$3:$3,'Data Graf'!T$13)</f>
        <v>416.09268641752004</v>
      </c>
      <c r="U16" s="341">
        <f>+AVERAGEIFS('Estadísticas BCR'!$11:$11,'Estadísticas BCR'!$3:$3,'Data Graf'!U$13)</f>
        <v>100.11171906321999</v>
      </c>
      <c r="V16" s="341">
        <f>+AVERAGEIFS('Estadísticas BCR'!$11:$11,'Estadísticas BCR'!$3:$3,'Data Graf'!V$13)</f>
        <v>193.93182844541334</v>
      </c>
      <c r="W16" s="341">
        <f>+AVERAGEIFS('Estadísticas BCR'!$11:$11,'Estadísticas BCR'!$3:$3,'Data Graf'!W$13)</f>
        <v>186.17180761148666</v>
      </c>
      <c r="X16" s="341">
        <f>+AVERAGEIFS('Estadísticas BCR'!$11:$11,'Estadísticas BCR'!$3:$3,'Data Graf'!X$13)</f>
        <v>351.11062082904999</v>
      </c>
      <c r="Y16" s="341">
        <f>+AVERAGEIFS('Estadísticas BCR'!$11:$11,'Estadísticas BCR'!$3:$3,'Data Graf'!Y$13)</f>
        <v>100.73444428008999</v>
      </c>
      <c r="Z16" s="341">
        <f>+AVERAGEIFS('Estadísticas BCR'!$11:$11,'Estadísticas BCR'!$3:$3,'Data Graf'!Z$13)</f>
        <v>37.648536869693338</v>
      </c>
      <c r="AA16" s="341">
        <f>+AVERAGEIFS('Estadísticas BCR'!$11:$11,'Estadísticas BCR'!$3:$3,'Data Graf'!AA$13)</f>
        <v>130.76564160990333</v>
      </c>
      <c r="AB16" s="341">
        <f>+AVERAGEIFS('Estadísticas BCR'!$11:$11,'Estadísticas BCR'!$3:$3,'Data Graf'!AB$13)</f>
        <v>426.97584767650005</v>
      </c>
      <c r="AC16" s="341">
        <f>+AVERAGEIFS('Estadísticas BCR'!$11:$11,'Estadísticas BCR'!$3:$3,'Data Graf'!AC$13)</f>
        <v>139.94190373961666</v>
      </c>
      <c r="AD16" s="341">
        <f>+AVERAGEIFS('Estadísticas BCR'!$11:$11,'Estadísticas BCR'!$3:$3,'Data Graf'!AD$13)</f>
        <v>196.80899924093333</v>
      </c>
      <c r="AE16" s="341">
        <f>+AVERAGEIFS('Estadísticas BCR'!$11:$11,'Estadísticas BCR'!$3:$3,'Data Graf'!AE$13)</f>
        <v>216.93877777197335</v>
      </c>
      <c r="AF16" s="341">
        <f>+AVERAGEIFS('Estadísticas BCR'!$11:$11,'Estadísticas BCR'!$3:$3,'Data Graf'!AF$13)</f>
        <v>356.35312930994331</v>
      </c>
      <c r="AG16" s="341">
        <f>+AVERAGEIFS('Estadísticas BCR'!$11:$11,'Estadísticas BCR'!$3:$3,'Data Graf'!AG$13)</f>
        <v>126.46574342779998</v>
      </c>
      <c r="AH16" s="341">
        <f>+AVERAGEIFS('Estadísticas BCR'!$11:$11,'Estadísticas BCR'!$3:$3,'Data Graf'!AH$13)</f>
        <v>203.59646420457668</v>
      </c>
      <c r="AI16" s="341">
        <f>+AVERAGEIFS('Estadísticas BCR'!$11:$11,'Estadísticas BCR'!$3:$3,'Data Graf'!AI$13)</f>
        <v>266.16303957526662</v>
      </c>
      <c r="AJ16" s="341">
        <f>+AVERAGEIFS('Estadísticas BCR'!$11:$11,'Estadísticas BCR'!$3:$3,'Data Graf'!AJ$13)</f>
        <v>466.32275212756667</v>
      </c>
      <c r="AK16" s="341">
        <f>+AVERAGEIFS('Estadísticas BCR'!$11:$11,'Estadísticas BCR'!$3:$3,'Data Graf'!AK$13)</f>
        <v>137.51028392834999</v>
      </c>
      <c r="AL16" s="341">
        <f>+AVERAGEIFS('Estadísticas BCR'!$11:$11,'Estadísticas BCR'!$3:$3,'Data Graf'!AL$13)</f>
        <v>229.53319936508333</v>
      </c>
      <c r="AM16" s="341">
        <f>+AVERAGEIFS('Estadísticas BCR'!$11:$11,'Estadísticas BCR'!$3:$3,'Data Graf'!AM$13)</f>
        <v>235.02215228318002</v>
      </c>
      <c r="AN16" s="341">
        <f>+AVERAGEIFS('Estadísticas BCR'!$11:$11,'Estadísticas BCR'!$3:$3,'Data Graf'!AN$13)</f>
        <v>469.78187374137332</v>
      </c>
      <c r="AO16" s="341">
        <f>+AVERAGEIFS('Estadísticas BCR'!$11:$11,'Estadísticas BCR'!$3:$3,'Data Graf'!AO$13)</f>
        <v>178.87477422609663</v>
      </c>
      <c r="AP16" s="341">
        <f>+AVERAGEIFS('Estadísticas BCR'!$11:$11,'Estadísticas BCR'!$3:$3,'Data Graf'!AP$13)</f>
        <v>263.59068496996002</v>
      </c>
      <c r="AQ16" s="341">
        <f>+AVERAGEIFS('Estadísticas BCR'!$11:$11,'Estadísticas BCR'!$3:$3,'Data Graf'!AQ$13)</f>
        <v>284.9106045170833</v>
      </c>
      <c r="AR16" s="341">
        <f>+AVERAGEIFS('Estadísticas BCR'!$11:$11,'Estadísticas BCR'!$3:$3,'Data Graf'!AR$13)</f>
        <v>473.34299552828662</v>
      </c>
      <c r="AS16" s="341">
        <f>+AVERAGEIFS('Estadísticas BCR'!$11:$11,'Estadísticas BCR'!$3:$3,'Data Graf'!AS$13)</f>
        <v>207.45523985749</v>
      </c>
      <c r="AT16" s="341">
        <f>+AVERAGEIFS('Estadísticas BCR'!$11:$11,'Estadísticas BCR'!$3:$3,'Data Graf'!AT$13)</f>
        <v>269.85292929358337</v>
      </c>
      <c r="AU16" s="341">
        <f>+AVERAGEIFS('Estadísticas BCR'!$11:$11,'Estadísticas BCR'!$3:$3,'Data Graf'!AU$13)</f>
        <v>291.85008096893665</v>
      </c>
      <c r="AV16" s="341">
        <f>+AVERAGEIFS('Estadísticas BCR'!$11:$11,'Estadísticas BCR'!$3:$3,'Data Graf'!AV$13)</f>
        <v>492.69729057914998</v>
      </c>
      <c r="AW16" s="341">
        <f>+AVERAGEIFS('Estadísticas BCR'!$11:$11,'Estadísticas BCR'!$3:$3,'Data Graf'!AW$13)</f>
        <v>141.86757972664665</v>
      </c>
      <c r="AX16" s="321"/>
      <c r="AY16" s="321"/>
      <c r="AZ16" s="321"/>
      <c r="BA16" s="321"/>
      <c r="BB16" s="321"/>
      <c r="BC16" s="321"/>
      <c r="BD16" s="321"/>
      <c r="BE16" s="321"/>
      <c r="BF16" s="321"/>
      <c r="BG16" s="321"/>
      <c r="BH16" s="321"/>
      <c r="BI16" s="321"/>
      <c r="BJ16" s="321"/>
      <c r="BK16" s="321"/>
      <c r="BL16" s="321"/>
      <c r="BM16" s="321"/>
      <c r="BN16" s="321"/>
      <c r="BO16" s="321"/>
      <c r="BP16" s="321"/>
      <c r="BQ16" s="321"/>
      <c r="BR16" s="321"/>
      <c r="BS16" s="321"/>
      <c r="BT16" s="321"/>
      <c r="BU16" s="321"/>
      <c r="BV16" s="321"/>
      <c r="BW16" s="321"/>
      <c r="BX16" s="321"/>
      <c r="BY16" s="321"/>
      <c r="BZ16" s="321"/>
      <c r="CA16" s="321"/>
      <c r="CB16" s="321"/>
      <c r="CC16" s="321"/>
      <c r="CD16" s="321"/>
      <c r="CE16" s="321"/>
      <c r="CF16" s="321"/>
      <c r="CG16" s="321"/>
      <c r="CH16" s="321"/>
      <c r="CI16" s="321"/>
      <c r="CJ16" s="321"/>
      <c r="CK16" s="321"/>
      <c r="CL16" s="321"/>
      <c r="CM16" s="321"/>
      <c r="CN16" s="321"/>
      <c r="CO16" s="321"/>
      <c r="CP16" s="321"/>
      <c r="CQ16" s="321"/>
      <c r="CR16" s="321"/>
      <c r="CS16" s="321"/>
      <c r="CT16" s="321"/>
      <c r="CU16" s="321"/>
      <c r="CV16" s="321"/>
      <c r="CW16" s="321"/>
      <c r="CX16" s="321"/>
      <c r="CY16" s="321"/>
      <c r="CZ16" s="321"/>
      <c r="DA16" s="321"/>
      <c r="DB16" s="321"/>
      <c r="DC16" s="321"/>
      <c r="DD16" s="321"/>
      <c r="DE16" s="321"/>
      <c r="DF16" s="321"/>
      <c r="DG16" s="321"/>
      <c r="DH16" s="321"/>
      <c r="DI16" s="321"/>
      <c r="DJ16" s="321"/>
      <c r="DK16" s="321"/>
      <c r="DL16" s="321"/>
      <c r="DM16" s="321"/>
      <c r="DN16" s="321"/>
      <c r="DO16" s="321"/>
      <c r="DP16" s="321"/>
      <c r="DQ16" s="321"/>
      <c r="DR16" s="321"/>
      <c r="DS16" s="321"/>
      <c r="DT16" s="321"/>
      <c r="DU16" s="321"/>
      <c r="DV16" s="321"/>
      <c r="DW16" s="321"/>
      <c r="DX16" s="321"/>
      <c r="DY16" s="321"/>
      <c r="DZ16" s="321"/>
      <c r="EA16" s="321"/>
      <c r="EB16" s="321"/>
      <c r="EC16" s="321"/>
      <c r="ED16" s="321"/>
      <c r="EE16" s="321"/>
      <c r="EF16" s="321"/>
      <c r="EG16" s="321"/>
      <c r="EH16" s="321"/>
    </row>
    <row r="17" spans="1:139">
      <c r="C17" s="9"/>
      <c r="D17" s="63"/>
      <c r="E17" s="321"/>
      <c r="F17" s="321"/>
      <c r="G17" s="321"/>
      <c r="H17" s="321"/>
      <c r="I17" s="321"/>
      <c r="J17" s="321"/>
      <c r="K17" s="321"/>
      <c r="L17" s="321"/>
      <c r="M17" s="321"/>
      <c r="N17" s="321"/>
      <c r="O17" s="321"/>
      <c r="P17" s="321"/>
      <c r="Q17" s="321"/>
      <c r="R17" s="321"/>
      <c r="S17" s="321"/>
      <c r="T17" s="321"/>
      <c r="U17" s="321"/>
      <c r="V17" s="321"/>
      <c r="W17" s="321"/>
      <c r="X17" s="321"/>
      <c r="Y17" s="321"/>
      <c r="Z17" s="321"/>
      <c r="AA17" s="321"/>
      <c r="AB17" s="321"/>
      <c r="AC17" s="321"/>
      <c r="AD17" s="321"/>
      <c r="AE17" s="321"/>
      <c r="AF17" s="321"/>
      <c r="AG17" s="321"/>
      <c r="AH17" s="321"/>
      <c r="AI17" s="321"/>
      <c r="AJ17" s="321"/>
      <c r="AK17" s="321"/>
      <c r="AL17" s="321"/>
      <c r="AM17" s="321"/>
      <c r="AN17" s="321"/>
      <c r="AO17" s="321"/>
      <c r="AP17" s="321"/>
      <c r="AQ17" s="321"/>
      <c r="AR17" s="321"/>
      <c r="AS17" s="321"/>
      <c r="AT17" s="321"/>
      <c r="AU17" s="321"/>
      <c r="AV17" s="321"/>
      <c r="AW17" s="321"/>
      <c r="AX17" s="321"/>
      <c r="AY17" s="321"/>
      <c r="AZ17" s="321"/>
      <c r="BA17" s="321"/>
      <c r="BB17" s="321"/>
      <c r="BC17" s="321"/>
      <c r="BD17" s="321"/>
      <c r="BE17" s="321"/>
      <c r="BF17" s="321"/>
      <c r="BG17" s="321"/>
      <c r="BH17" s="321"/>
      <c r="BI17" s="321"/>
      <c r="BJ17" s="321"/>
      <c r="BK17" s="321"/>
      <c r="BL17" s="321"/>
      <c r="BM17" s="321"/>
      <c r="BN17" s="321"/>
      <c r="BO17" s="321"/>
      <c r="BP17" s="321"/>
      <c r="BQ17" s="321"/>
      <c r="BR17" s="321"/>
      <c r="BS17" s="321"/>
      <c r="BT17" s="321"/>
      <c r="BU17" s="321"/>
      <c r="BV17" s="321"/>
      <c r="BW17" s="321"/>
      <c r="BX17" s="321"/>
      <c r="BY17" s="321"/>
      <c r="BZ17" s="321"/>
      <c r="CA17" s="321"/>
      <c r="CB17" s="321"/>
      <c r="CC17" s="321"/>
      <c r="CD17" s="321"/>
      <c r="CE17" s="321"/>
      <c r="CF17" s="321"/>
      <c r="CG17" s="321"/>
      <c r="CH17" s="321"/>
      <c r="CI17" s="321"/>
      <c r="CJ17" s="321"/>
      <c r="CK17" s="321"/>
      <c r="CL17" s="321"/>
      <c r="CM17" s="321"/>
      <c r="CN17" s="321"/>
      <c r="CO17" s="321"/>
      <c r="CP17" s="321"/>
      <c r="CQ17" s="321"/>
      <c r="CR17" s="321"/>
      <c r="CS17" s="321"/>
      <c r="CT17" s="321"/>
      <c r="CU17" s="321"/>
      <c r="CV17" s="321"/>
      <c r="CW17" s="321"/>
      <c r="CX17" s="321"/>
      <c r="CY17" s="321"/>
      <c r="CZ17" s="321"/>
      <c r="DA17" s="321"/>
      <c r="DB17" s="321"/>
      <c r="DC17" s="321"/>
      <c r="DD17" s="321"/>
      <c r="DE17" s="321"/>
      <c r="DF17" s="321"/>
      <c r="DG17" s="321"/>
      <c r="DH17" s="321"/>
      <c r="DI17" s="321"/>
      <c r="DJ17" s="321"/>
      <c r="DK17" s="321"/>
      <c r="DL17" s="321"/>
      <c r="DM17" s="321"/>
      <c r="DN17" s="321"/>
      <c r="DO17" s="321"/>
      <c r="DP17" s="321"/>
      <c r="DQ17" s="321"/>
      <c r="DR17" s="321"/>
      <c r="DS17" s="321"/>
      <c r="DT17" s="321"/>
      <c r="DU17" s="321"/>
      <c r="DV17" s="321"/>
      <c r="DW17" s="321"/>
      <c r="DX17" s="321"/>
      <c r="DY17" s="321"/>
      <c r="DZ17" s="321"/>
      <c r="EA17" s="321"/>
      <c r="EB17" s="321"/>
      <c r="EC17" s="321"/>
      <c r="ED17" s="321"/>
      <c r="EE17" s="321"/>
      <c r="EF17" s="321"/>
      <c r="EG17" s="321"/>
      <c r="EH17" s="321"/>
    </row>
    <row r="18" spans="1:139">
      <c r="C18" s="9"/>
      <c r="D18" s="51"/>
      <c r="E18" s="346" t="s">
        <v>697</v>
      </c>
      <c r="F18" s="347" t="s">
        <v>698</v>
      </c>
      <c r="G18" s="347" t="s">
        <v>699</v>
      </c>
      <c r="H18" s="347" t="s">
        <v>700</v>
      </c>
      <c r="I18" s="347" t="s">
        <v>701</v>
      </c>
      <c r="J18" s="347" t="s">
        <v>702</v>
      </c>
      <c r="K18" s="347" t="s">
        <v>703</v>
      </c>
      <c r="L18" s="347" t="s">
        <v>704</v>
      </c>
      <c r="M18" s="347" t="s">
        <v>705</v>
      </c>
      <c r="N18" s="347" t="s">
        <v>706</v>
      </c>
      <c r="O18" s="347" t="s">
        <v>707</v>
      </c>
      <c r="P18" s="347" t="s">
        <v>708</v>
      </c>
      <c r="Q18" s="347" t="s">
        <v>709</v>
      </c>
      <c r="R18" s="347" t="s">
        <v>710</v>
      </c>
      <c r="S18" s="347" t="s">
        <v>711</v>
      </c>
      <c r="T18" s="347" t="s">
        <v>712</v>
      </c>
      <c r="U18" s="347" t="s">
        <v>713</v>
      </c>
      <c r="V18" s="347" t="s">
        <v>714</v>
      </c>
      <c r="W18" s="347" t="s">
        <v>715</v>
      </c>
      <c r="X18" s="347" t="s">
        <v>716</v>
      </c>
      <c r="Y18" s="347" t="s">
        <v>717</v>
      </c>
      <c r="Z18" s="347" t="s">
        <v>718</v>
      </c>
      <c r="AA18" s="347" t="s">
        <v>719</v>
      </c>
      <c r="AB18" s="347" t="s">
        <v>720</v>
      </c>
      <c r="AC18" s="347" t="s">
        <v>721</v>
      </c>
      <c r="AD18" s="347" t="s">
        <v>722</v>
      </c>
      <c r="AE18" s="347" t="s">
        <v>723</v>
      </c>
      <c r="AF18" s="347" t="s">
        <v>724</v>
      </c>
      <c r="AG18" s="347" t="s">
        <v>725</v>
      </c>
      <c r="AH18" s="347" t="s">
        <v>726</v>
      </c>
      <c r="AI18" s="347" t="s">
        <v>727</v>
      </c>
      <c r="AJ18" s="347" t="s">
        <v>728</v>
      </c>
      <c r="AK18" s="347" t="s">
        <v>729</v>
      </c>
      <c r="AL18" s="347" t="s">
        <v>730</v>
      </c>
      <c r="AM18" s="347" t="s">
        <v>731</v>
      </c>
      <c r="AN18" s="347" t="s">
        <v>732</v>
      </c>
      <c r="AO18" s="347" t="s">
        <v>733</v>
      </c>
      <c r="AP18" s="347" t="s">
        <v>734</v>
      </c>
      <c r="AQ18" s="347" t="str">
        <f t="shared" ref="AQ18:AV18" si="113">+AQ$13</f>
        <v>3Q24</v>
      </c>
      <c r="AR18" s="347" t="str">
        <f t="shared" si="113"/>
        <v>4Q24</v>
      </c>
      <c r="AS18" s="347" t="str">
        <f>+AS$13</f>
        <v>1Q25</v>
      </c>
      <c r="AT18" s="347" t="str">
        <f t="shared" si="113"/>
        <v>2Q25</v>
      </c>
      <c r="AU18" s="347" t="str">
        <f t="shared" si="113"/>
        <v>3Q25</v>
      </c>
      <c r="AV18" s="347" t="str">
        <f t="shared" si="113"/>
        <v>4Q25</v>
      </c>
      <c r="AW18" s="347" t="str">
        <f>+AW$13</f>
        <v>1Q26</v>
      </c>
      <c r="AX18" s="321"/>
      <c r="AY18" s="321"/>
      <c r="AZ18" s="321"/>
      <c r="BA18" s="321"/>
      <c r="BB18" s="321"/>
      <c r="BC18" s="321"/>
      <c r="BD18" s="321"/>
      <c r="BE18" s="321"/>
      <c r="BF18" s="321"/>
      <c r="BG18" s="321"/>
      <c r="BH18" s="321"/>
      <c r="BI18" s="321"/>
      <c r="BJ18" s="321"/>
      <c r="BK18" s="321"/>
      <c r="BL18" s="321"/>
      <c r="BM18" s="321"/>
      <c r="BN18" s="321"/>
      <c r="BO18" s="321"/>
      <c r="BP18" s="321"/>
      <c r="BQ18" s="321"/>
      <c r="BR18" s="321"/>
      <c r="BS18" s="321"/>
      <c r="BT18" s="321"/>
      <c r="BU18" s="321"/>
      <c r="BV18" s="321"/>
      <c r="BW18" s="321"/>
      <c r="BX18" s="321"/>
      <c r="BY18" s="321"/>
      <c r="BZ18" s="321"/>
      <c r="CA18" s="321"/>
      <c r="CB18" s="321"/>
      <c r="CC18" s="321"/>
      <c r="CD18" s="321"/>
      <c r="CE18" s="321"/>
      <c r="CF18" s="321"/>
      <c r="CG18" s="321"/>
      <c r="CH18" s="321"/>
      <c r="CI18" s="321"/>
      <c r="CJ18" s="321"/>
      <c r="CK18" s="321"/>
      <c r="CL18" s="321"/>
      <c r="CM18" s="321"/>
      <c r="CN18" s="321"/>
      <c r="CO18" s="321"/>
      <c r="CP18" s="321"/>
      <c r="CQ18" s="321"/>
      <c r="CR18" s="321"/>
      <c r="CS18" s="321"/>
      <c r="CT18" s="321"/>
      <c r="CU18" s="321"/>
      <c r="CV18" s="321"/>
      <c r="CW18" s="321"/>
      <c r="CX18" s="321"/>
      <c r="CY18" s="321"/>
      <c r="CZ18" s="321"/>
      <c r="DA18" s="321"/>
      <c r="DB18" s="321"/>
      <c r="DC18" s="321"/>
      <c r="DD18" s="321"/>
      <c r="DE18" s="321"/>
      <c r="DF18" s="321"/>
      <c r="DG18" s="321"/>
      <c r="DH18" s="321"/>
      <c r="DI18" s="321"/>
      <c r="DJ18" s="321"/>
      <c r="DK18" s="321"/>
      <c r="DL18" s="321"/>
      <c r="DM18" s="321"/>
      <c r="DN18" s="321"/>
      <c r="DO18" s="321"/>
      <c r="DP18" s="321"/>
      <c r="DQ18" s="321"/>
      <c r="DR18" s="321"/>
      <c r="DS18" s="321"/>
      <c r="DT18" s="321"/>
      <c r="DU18" s="321"/>
      <c r="DV18" s="321"/>
      <c r="DW18" s="321"/>
      <c r="DX18" s="321"/>
      <c r="DY18" s="321"/>
      <c r="DZ18" s="321"/>
      <c r="EA18" s="321"/>
      <c r="EB18" s="321"/>
      <c r="EC18" s="321"/>
      <c r="ED18" s="321"/>
      <c r="EE18" s="321"/>
      <c r="EF18" s="321"/>
      <c r="EG18" s="321"/>
      <c r="EH18" s="321"/>
    </row>
    <row r="19" spans="1:139">
      <c r="C19" s="9"/>
      <c r="D19" s="343" t="s">
        <v>750</v>
      </c>
      <c r="E19" s="324"/>
      <c r="F19" s="324"/>
      <c r="G19" s="324"/>
      <c r="H19" s="324"/>
      <c r="I19" s="325">
        <f>+IF(I14/E14-1&lt;-30%,-30%,IF(I14/E14-1&gt;30%,30%,I14/E14-1))</f>
        <v>2.3468657783686231E-2</v>
      </c>
      <c r="J19" s="325">
        <f t="shared" ref="J19:AP19" si="114">+IF(J14/F14-1&lt;-30%,-30%,IF(J14/F14-1&gt;30%,30%,J14/F14-1))</f>
        <v>1.1626573627621539E-2</v>
      </c>
      <c r="K19" s="325">
        <f t="shared" si="114"/>
        <v>-3.862799879747425E-2</v>
      </c>
      <c r="L19" s="325">
        <f t="shared" si="114"/>
        <v>-9.4321274292683666E-2</v>
      </c>
      <c r="M19" s="325">
        <f t="shared" si="114"/>
        <v>-5.5030705565685123E-2</v>
      </c>
      <c r="N19" s="325">
        <f t="shared" si="114"/>
        <v>-3.1960518477033628E-2</v>
      </c>
      <c r="O19" s="325">
        <f t="shared" si="114"/>
        <v>5.911089431477512E-2</v>
      </c>
      <c r="P19" s="325">
        <f t="shared" si="114"/>
        <v>9.0341624208580606E-2</v>
      </c>
      <c r="Q19" s="325">
        <f t="shared" si="114"/>
        <v>4.4945361144148821E-2</v>
      </c>
      <c r="R19" s="325">
        <f t="shared" si="114"/>
        <v>7.0676778964735565E-2</v>
      </c>
      <c r="S19" s="325">
        <f t="shared" si="114"/>
        <v>1.0779420583332699E-2</v>
      </c>
      <c r="T19" s="325">
        <f t="shared" si="114"/>
        <v>8.0795723914373063E-2</v>
      </c>
      <c r="U19" s="325">
        <f t="shared" si="114"/>
        <v>2.0242684450839432E-2</v>
      </c>
      <c r="V19" s="325">
        <f t="shared" si="114"/>
        <v>7.1150161090097752E-2</v>
      </c>
      <c r="W19" s="325">
        <f t="shared" si="114"/>
        <v>3.3178400473599767E-2</v>
      </c>
      <c r="X19" s="325">
        <f t="shared" si="114"/>
        <v>-4.5312422984958189E-2</v>
      </c>
      <c r="Y19" s="325">
        <f t="shared" si="114"/>
        <v>-0.12215218718236132</v>
      </c>
      <c r="Z19" s="325">
        <f t="shared" si="114"/>
        <v>-0.3</v>
      </c>
      <c r="AA19" s="325">
        <f t="shared" si="114"/>
        <v>-4.3637567194251492E-2</v>
      </c>
      <c r="AB19" s="325">
        <f t="shared" si="114"/>
        <v>0.20107298466122869</v>
      </c>
      <c r="AC19" s="325">
        <f t="shared" si="114"/>
        <v>0.3</v>
      </c>
      <c r="AD19" s="325">
        <f t="shared" si="114"/>
        <v>0.3</v>
      </c>
      <c r="AE19" s="325">
        <f t="shared" si="114"/>
        <v>0.23860362161782889</v>
      </c>
      <c r="AF19" s="325">
        <f t="shared" si="114"/>
        <v>-5.8286848437842265E-2</v>
      </c>
      <c r="AG19" s="325">
        <f t="shared" si="114"/>
        <v>-3.9005407972929396E-2</v>
      </c>
      <c r="AH19" s="325">
        <f t="shared" si="114"/>
        <v>-3.9923464857830604E-3</v>
      </c>
      <c r="AI19" s="325">
        <f t="shared" si="114"/>
        <v>-2.8909856453879224E-3</v>
      </c>
      <c r="AJ19" s="325">
        <f t="shared" si="114"/>
        <v>1.9049506571756414E-2</v>
      </c>
      <c r="AK19" s="325">
        <f t="shared" si="114"/>
        <v>-0.11782605768036114</v>
      </c>
      <c r="AL19" s="325">
        <f t="shared" si="114"/>
        <v>-7.4673375720444302E-2</v>
      </c>
      <c r="AM19" s="325">
        <f t="shared" si="114"/>
        <v>-9.036114269302542E-2</v>
      </c>
      <c r="AN19" s="325">
        <f t="shared" si="114"/>
        <v>-5.1380543210016838E-2</v>
      </c>
      <c r="AO19" s="325">
        <f t="shared" si="114"/>
        <v>5.3972129197090934E-2</v>
      </c>
      <c r="AP19" s="325">
        <f t="shared" si="114"/>
        <v>4.0019220234310149E-2</v>
      </c>
      <c r="AQ19" s="325">
        <f t="shared" ref="AQ19:AW21" si="115">+IF(AQ14/AM14-1&lt;-30%,-30%,IF(AQ14/AM14-1&gt;30%,30%,AQ14/AM14-1))</f>
        <v>4.8316753687680514E-2</v>
      </c>
      <c r="AR19" s="325">
        <f t="shared" si="115"/>
        <v>1.26914025029643E-2</v>
      </c>
      <c r="AS19" s="325">
        <f>+IF(AS14/AO14-1&lt;-30%,-30%,IF(AS14/AO14-1&gt;30%,30%,AS14/AO14-1))</f>
        <v>5.5592321287875279E-2</v>
      </c>
      <c r="AT19" s="325">
        <f>+IF(AT14/AP14-1&lt;-30%,-30%,IF(AT14/AP14-1&gt;30%,30%,AT14/AP14-1))</f>
        <v>4.7586245838625363E-2</v>
      </c>
      <c r="AU19" s="325">
        <f>+IF(AU14/AQ14-1&lt;-30%,-30%,IF(AU14/AQ14-1&gt;30%,30%,AU14/AQ14-1))</f>
        <v>6.5161822237661537E-2</v>
      </c>
      <c r="AV19" s="325">
        <f>+IF(AV14/AR14-1&lt;-30%,-30%,IF(AV14/AR14-1&gt;30%,30%,AV14/AR14-1))</f>
        <v>9.0239009159662098E-2</v>
      </c>
      <c r="AW19" s="325">
        <f>+IF(AW14/AS14-1&lt;-30%,-30%,IF(AW14/AS14-1&gt;30%,30%,AW14/AS14-1))</f>
        <v>-0.26561138815357765</v>
      </c>
      <c r="AX19" s="321"/>
      <c r="AY19" s="321"/>
      <c r="AZ19" s="321"/>
      <c r="BA19" s="321"/>
      <c r="BB19" s="321"/>
      <c r="BC19" s="321"/>
      <c r="BD19" s="321"/>
      <c r="BE19" s="321"/>
      <c r="BF19" s="321"/>
      <c r="BG19" s="321"/>
      <c r="BH19" s="321"/>
      <c r="BI19" s="321"/>
      <c r="BJ19" s="321"/>
      <c r="BK19" s="321"/>
      <c r="BL19" s="321"/>
      <c r="BM19" s="321"/>
      <c r="BN19" s="321"/>
      <c r="BO19" s="321"/>
      <c r="BP19" s="321"/>
      <c r="BQ19" s="321"/>
      <c r="BR19" s="321"/>
      <c r="BS19" s="321"/>
      <c r="BT19" s="321"/>
      <c r="BU19" s="321"/>
      <c r="BV19" s="321"/>
      <c r="BW19" s="321"/>
      <c r="BX19" s="321"/>
      <c r="BY19" s="321"/>
      <c r="BZ19" s="321"/>
      <c r="CA19" s="321"/>
      <c r="CB19" s="321"/>
      <c r="CC19" s="321"/>
      <c r="CD19" s="321"/>
      <c r="CE19" s="321"/>
      <c r="CF19" s="321"/>
      <c r="CG19" s="321"/>
      <c r="CH19" s="321"/>
      <c r="CI19" s="321"/>
      <c r="CJ19" s="321"/>
      <c r="CK19" s="321"/>
      <c r="CL19" s="321"/>
      <c r="CM19" s="321"/>
      <c r="CN19" s="321"/>
      <c r="CO19" s="321"/>
      <c r="CP19" s="321"/>
      <c r="CQ19" s="321"/>
      <c r="CR19" s="321"/>
      <c r="CS19" s="321"/>
      <c r="CT19" s="321"/>
      <c r="CU19" s="321"/>
      <c r="CV19" s="321"/>
      <c r="CW19" s="321"/>
      <c r="CX19" s="321"/>
      <c r="CY19" s="321"/>
      <c r="CZ19" s="321"/>
      <c r="DA19" s="321"/>
      <c r="DB19" s="321"/>
      <c r="DC19" s="321"/>
      <c r="DD19" s="321"/>
      <c r="DE19" s="321"/>
      <c r="DF19" s="321"/>
      <c r="DG19" s="321"/>
      <c r="DH19" s="321"/>
      <c r="DI19" s="321"/>
      <c r="DJ19" s="321"/>
      <c r="DK19" s="321"/>
      <c r="DL19" s="321"/>
      <c r="DM19" s="321"/>
      <c r="DN19" s="321"/>
      <c r="DO19" s="321"/>
      <c r="DP19" s="321"/>
      <c r="DQ19" s="321"/>
      <c r="DR19" s="321"/>
      <c r="DS19" s="321"/>
      <c r="DT19" s="321"/>
      <c r="DU19" s="321"/>
      <c r="DV19" s="321"/>
      <c r="DW19" s="321"/>
      <c r="DX19" s="321"/>
      <c r="DY19" s="321"/>
      <c r="DZ19" s="321"/>
      <c r="EA19" s="321"/>
      <c r="EB19" s="321"/>
      <c r="EC19" s="321"/>
      <c r="ED19" s="321"/>
      <c r="EE19" s="321"/>
      <c r="EF19" s="321"/>
      <c r="EG19" s="321"/>
      <c r="EH19" s="321"/>
    </row>
    <row r="20" spans="1:139">
      <c r="C20" s="9"/>
      <c r="D20" s="344" t="s">
        <v>751</v>
      </c>
      <c r="E20" s="348"/>
      <c r="F20" s="348"/>
      <c r="G20" s="348"/>
      <c r="H20" s="348"/>
      <c r="I20" s="350">
        <f>+IF(I15/E15-1&lt;-30%,-30%,IF(I15/E15-1&gt;30%,30%,I15/E15-1))</f>
        <v>1.8231822551417975E-2</v>
      </c>
      <c r="J20" s="350">
        <f t="shared" ref="J20:AP20" si="116">+IF(J15/F15-1&lt;-30%,-30%,IF(J15/F15-1&gt;30%,30%,J15/F15-1))</f>
        <v>1.2815917990317338E-2</v>
      </c>
      <c r="K20" s="350">
        <f t="shared" si="116"/>
        <v>-4.9681129971508975E-2</v>
      </c>
      <c r="L20" s="350">
        <f t="shared" si="116"/>
        <v>-6.9055101070755964E-2</v>
      </c>
      <c r="M20" s="350">
        <f t="shared" si="116"/>
        <v>-5.8750015923798471E-2</v>
      </c>
      <c r="N20" s="350">
        <f t="shared" si="116"/>
        <v>-2.8743295761834209E-2</v>
      </c>
      <c r="O20" s="350">
        <f t="shared" si="116"/>
        <v>3.2667755445092039E-2</v>
      </c>
      <c r="P20" s="350">
        <f t="shared" si="116"/>
        <v>5.8190412744607789E-2</v>
      </c>
      <c r="Q20" s="350">
        <f t="shared" si="116"/>
        <v>5.2294889712541037E-2</v>
      </c>
      <c r="R20" s="350">
        <f t="shared" si="116"/>
        <v>5.072498026913741E-2</v>
      </c>
      <c r="S20" s="350">
        <f t="shared" si="116"/>
        <v>1.8340988056231966E-2</v>
      </c>
      <c r="T20" s="350">
        <f t="shared" si="116"/>
        <v>3.6590627090250072E-2</v>
      </c>
      <c r="U20" s="350">
        <f t="shared" si="116"/>
        <v>2.2714692440358286E-2</v>
      </c>
      <c r="V20" s="350">
        <f t="shared" si="116"/>
        <v>6.0893663615050331E-2</v>
      </c>
      <c r="W20" s="350">
        <f t="shared" si="116"/>
        <v>7.7612071562008111E-2</v>
      </c>
      <c r="X20" s="350">
        <f t="shared" si="116"/>
        <v>2.3313561005772421E-2</v>
      </c>
      <c r="Y20" s="350">
        <f t="shared" si="116"/>
        <v>-0.14765707079090407</v>
      </c>
      <c r="Z20" s="350">
        <f t="shared" si="116"/>
        <v>-0.3</v>
      </c>
      <c r="AA20" s="350">
        <f t="shared" si="116"/>
        <v>2.6341914672662226E-2</v>
      </c>
      <c r="AB20" s="350">
        <f t="shared" si="116"/>
        <v>0.19734652357407767</v>
      </c>
      <c r="AC20" s="350">
        <f t="shared" si="116"/>
        <v>0.3</v>
      </c>
      <c r="AD20" s="350">
        <f t="shared" si="116"/>
        <v>0.3</v>
      </c>
      <c r="AE20" s="350">
        <f t="shared" si="116"/>
        <v>0.16261863224020123</v>
      </c>
      <c r="AF20" s="350">
        <f t="shared" si="116"/>
        <v>-3.0758861862314468E-3</v>
      </c>
      <c r="AG20" s="350">
        <f t="shared" si="116"/>
        <v>1.2574924889104278E-2</v>
      </c>
      <c r="AH20" s="350">
        <f t="shared" si="116"/>
        <v>3.3877527544180941E-2</v>
      </c>
      <c r="AI20" s="350">
        <f t="shared" si="116"/>
        <v>-1.6064630587768192E-2</v>
      </c>
      <c r="AJ20" s="350">
        <f t="shared" si="116"/>
        <v>-5.0972641222212345E-2</v>
      </c>
      <c r="AK20" s="350">
        <f t="shared" si="116"/>
        <v>-0.15363760067963728</v>
      </c>
      <c r="AL20" s="350">
        <f t="shared" si="116"/>
        <v>-0.13368062153553817</v>
      </c>
      <c r="AM20" s="350">
        <f t="shared" si="116"/>
        <v>-8.6111614900150513E-2</v>
      </c>
      <c r="AN20" s="350">
        <f t="shared" si="116"/>
        <v>-9.2729483961566328E-2</v>
      </c>
      <c r="AO20" s="350">
        <f t="shared" si="116"/>
        <v>-1.824592357187016E-3</v>
      </c>
      <c r="AP20" s="350">
        <f t="shared" si="116"/>
        <v>-1.7313595924617342E-4</v>
      </c>
      <c r="AQ20" s="350">
        <f t="shared" si="115"/>
        <v>-5.8392197709233873E-3</v>
      </c>
      <c r="AR20" s="350">
        <f t="shared" si="115"/>
        <v>1.5903878778113389E-2</v>
      </c>
      <c r="AS20" s="350">
        <f t="shared" si="115"/>
        <v>2.6562298988205946E-2</v>
      </c>
      <c r="AT20" s="350">
        <f t="shared" si="115"/>
        <v>5.8224234394571805E-2</v>
      </c>
      <c r="AU20" s="350">
        <f t="shared" si="115"/>
        <v>8.2695256754821811E-2</v>
      </c>
      <c r="AV20" s="350">
        <f t="shared" si="115"/>
        <v>0.12516898183449721</v>
      </c>
      <c r="AW20" s="350">
        <f t="shared" si="115"/>
        <v>-0.24773900295485574</v>
      </c>
      <c r="AX20" s="321"/>
      <c r="AY20" s="321"/>
      <c r="AZ20" s="321"/>
      <c r="BA20" s="321"/>
      <c r="BB20" s="321"/>
      <c r="BC20" s="321"/>
      <c r="BD20" s="321"/>
      <c r="BE20" s="321"/>
      <c r="BF20" s="321"/>
      <c r="BG20" s="321"/>
      <c r="BH20" s="321"/>
      <c r="BI20" s="321"/>
      <c r="BJ20" s="321"/>
      <c r="BK20" s="321"/>
      <c r="BL20" s="321"/>
      <c r="BM20" s="321"/>
      <c r="BN20" s="321"/>
      <c r="BO20" s="321"/>
      <c r="BP20" s="321"/>
      <c r="BQ20" s="321"/>
      <c r="BR20" s="321"/>
      <c r="BS20" s="321"/>
      <c r="BT20" s="321"/>
      <c r="BU20" s="321"/>
      <c r="BV20" s="321"/>
      <c r="BW20" s="321"/>
      <c r="BX20" s="321"/>
      <c r="BY20" s="321"/>
      <c r="BZ20" s="321"/>
      <c r="CA20" s="321"/>
      <c r="CB20" s="321"/>
      <c r="CC20" s="321"/>
      <c r="CD20" s="321"/>
      <c r="CE20" s="321"/>
      <c r="CF20" s="321"/>
      <c r="CG20" s="321"/>
      <c r="CH20" s="321"/>
      <c r="CI20" s="321"/>
      <c r="CJ20" s="321"/>
      <c r="CK20" s="321"/>
      <c r="CL20" s="321"/>
      <c r="CM20" s="321"/>
      <c r="CN20" s="321"/>
      <c r="CO20" s="321"/>
      <c r="CP20" s="321"/>
      <c r="CQ20" s="321"/>
      <c r="CR20" s="321"/>
      <c r="CS20" s="321"/>
      <c r="CT20" s="321"/>
      <c r="CU20" s="321"/>
      <c r="CV20" s="321"/>
      <c r="CW20" s="321"/>
      <c r="CX20" s="321"/>
      <c r="CY20" s="321"/>
      <c r="CZ20" s="321"/>
      <c r="DA20" s="321"/>
      <c r="DB20" s="321"/>
      <c r="DC20" s="321"/>
      <c r="DD20" s="321"/>
      <c r="DE20" s="321"/>
      <c r="DF20" s="321"/>
      <c r="DG20" s="321"/>
      <c r="DH20" s="321"/>
      <c r="DI20" s="321"/>
      <c r="DJ20" s="321"/>
      <c r="DK20" s="321"/>
      <c r="DL20" s="321"/>
      <c r="DM20" s="321"/>
      <c r="DN20" s="321"/>
      <c r="DO20" s="321"/>
      <c r="DP20" s="321"/>
      <c r="DQ20" s="321"/>
      <c r="DR20" s="321"/>
      <c r="DS20" s="321"/>
      <c r="DT20" s="321"/>
      <c r="DU20" s="321"/>
      <c r="DV20" s="321"/>
      <c r="DW20" s="321"/>
      <c r="DX20" s="321"/>
      <c r="DY20" s="321"/>
      <c r="DZ20" s="321"/>
      <c r="EA20" s="321"/>
      <c r="EB20" s="321"/>
      <c r="EC20" s="321"/>
      <c r="ED20" s="321"/>
      <c r="EE20" s="321"/>
      <c r="EF20" s="321"/>
      <c r="EG20" s="321"/>
      <c r="EH20" s="321"/>
    </row>
    <row r="21" spans="1:139">
      <c r="C21" s="9"/>
      <c r="D21" s="345" t="s">
        <v>752</v>
      </c>
      <c r="E21" s="349"/>
      <c r="F21" s="349"/>
      <c r="G21" s="349"/>
      <c r="H21" s="349"/>
      <c r="I21" s="351">
        <f>+IF(I16/E16-1&lt;-30%,-30%,IF(I16/E16-1&gt;30%,30%,I16/E16-1))</f>
        <v>5.4233010455837505E-2</v>
      </c>
      <c r="J21" s="351">
        <f t="shared" ref="J21:AP21" si="117">+IF(J16/F16-1&lt;-30%,-30%,IF(J16/F16-1&gt;30%,30%,J16/F16-1))</f>
        <v>6.5296877957041755E-3</v>
      </c>
      <c r="K21" s="351">
        <f t="shared" si="117"/>
        <v>-6.3089985589624975E-3</v>
      </c>
      <c r="L21" s="351">
        <f t="shared" si="117"/>
        <v>-0.14379110760673419</v>
      </c>
      <c r="M21" s="351">
        <f t="shared" si="117"/>
        <v>-4.4841189236643708E-2</v>
      </c>
      <c r="N21" s="351">
        <f t="shared" si="117"/>
        <v>-4.8152706700644754E-2</v>
      </c>
      <c r="O21" s="351">
        <f t="shared" si="117"/>
        <v>0.14671897351671914</v>
      </c>
      <c r="P21" s="351">
        <f t="shared" si="117"/>
        <v>0.15566241317263385</v>
      </c>
      <c r="Q21" s="351">
        <f t="shared" si="117"/>
        <v>7.4715889729803919E-3</v>
      </c>
      <c r="R21" s="351">
        <f t="shared" si="117"/>
        <v>0.14687730909329466</v>
      </c>
      <c r="S21" s="351">
        <f t="shared" si="117"/>
        <v>-1.1840876502803632E-2</v>
      </c>
      <c r="T21" s="351">
        <f t="shared" si="117"/>
        <v>0.16144986739591416</v>
      </c>
      <c r="U21" s="351">
        <f t="shared" si="117"/>
        <v>5.5795837515060231E-3</v>
      </c>
      <c r="V21" s="351">
        <f t="shared" si="117"/>
        <v>0.10905020794321874</v>
      </c>
      <c r="W21" s="351">
        <f t="shared" si="117"/>
        <v>-9.8086463009949054E-2</v>
      </c>
      <c r="X21" s="351">
        <f t="shared" si="117"/>
        <v>-0.15617209268433296</v>
      </c>
      <c r="Y21" s="351">
        <f t="shared" si="117"/>
        <v>6.2203029045655445E-3</v>
      </c>
      <c r="Z21" s="351">
        <f t="shared" si="117"/>
        <v>-0.3</v>
      </c>
      <c r="AA21" s="351">
        <f t="shared" si="117"/>
        <v>-0.29760771360832405</v>
      </c>
      <c r="AB21" s="351">
        <f t="shared" si="117"/>
        <v>0.21607215033346305</v>
      </c>
      <c r="AC21" s="351">
        <f t="shared" si="117"/>
        <v>0.3</v>
      </c>
      <c r="AD21" s="351">
        <f t="shared" si="117"/>
        <v>0.3</v>
      </c>
      <c r="AE21" s="351">
        <f t="shared" si="117"/>
        <v>0.3</v>
      </c>
      <c r="AF21" s="351">
        <f t="shared" si="117"/>
        <v>-0.16540213867100118</v>
      </c>
      <c r="AG21" s="351">
        <f t="shared" si="117"/>
        <v>-9.6298249142666714E-2</v>
      </c>
      <c r="AH21" s="351">
        <f t="shared" si="117"/>
        <v>3.4487574195396054E-2</v>
      </c>
      <c r="AI21" s="351">
        <f t="shared" si="117"/>
        <v>0.22690393256955388</v>
      </c>
      <c r="AJ21" s="351">
        <f t="shared" si="117"/>
        <v>0.3</v>
      </c>
      <c r="AK21" s="351">
        <f t="shared" si="117"/>
        <v>8.7332270393487343E-2</v>
      </c>
      <c r="AL21" s="351">
        <f t="shared" si="117"/>
        <v>0.12739285655985189</v>
      </c>
      <c r="AM21" s="351">
        <f t="shared" si="117"/>
        <v>-0.11699929239529316</v>
      </c>
      <c r="AN21" s="351">
        <f t="shared" si="117"/>
        <v>7.4178701297000771E-3</v>
      </c>
      <c r="AO21" s="351">
        <f t="shared" si="117"/>
        <v>0.3</v>
      </c>
      <c r="AP21" s="351">
        <f t="shared" si="117"/>
        <v>0.1483771659136186</v>
      </c>
      <c r="AQ21" s="351">
        <f t="shared" si="115"/>
        <v>0.21227127634246279</v>
      </c>
      <c r="AR21" s="351">
        <f t="shared" si="115"/>
        <v>7.5803729048808943E-3</v>
      </c>
      <c r="AS21" s="351">
        <f t="shared" si="115"/>
        <v>0.1597791849356458</v>
      </c>
      <c r="AT21" s="351">
        <f t="shared" si="115"/>
        <v>2.3757456847676606E-2</v>
      </c>
      <c r="AU21" s="351">
        <f t="shared" si="115"/>
        <v>2.4356680101871309E-2</v>
      </c>
      <c r="AV21" s="351">
        <f t="shared" si="115"/>
        <v>4.0888521080284512E-2</v>
      </c>
      <c r="AW21" s="351">
        <f t="shared" si="115"/>
        <v>-0.3</v>
      </c>
      <c r="AX21" s="321"/>
      <c r="AY21" s="321"/>
      <c r="AZ21" s="321"/>
      <c r="BA21" s="321"/>
      <c r="BB21" s="321"/>
      <c r="BC21" s="321"/>
      <c r="BD21" s="321"/>
      <c r="BE21" s="321"/>
      <c r="BF21" s="321"/>
      <c r="BG21" s="321"/>
      <c r="BH21" s="321"/>
      <c r="BI21" s="321"/>
      <c r="BJ21" s="321"/>
      <c r="BK21" s="321"/>
      <c r="BL21" s="321"/>
      <c r="BM21" s="321"/>
      <c r="BN21" s="321"/>
      <c r="BO21" s="321"/>
      <c r="BP21" s="321"/>
      <c r="BQ21" s="321"/>
      <c r="BR21" s="321"/>
      <c r="BS21" s="321"/>
      <c r="BT21" s="321"/>
      <c r="BU21" s="321"/>
      <c r="BV21" s="321"/>
      <c r="BW21" s="321"/>
      <c r="BX21" s="321"/>
      <c r="BY21" s="321"/>
      <c r="BZ21" s="321"/>
      <c r="CA21" s="321"/>
      <c r="CB21" s="321"/>
      <c r="CC21" s="321"/>
      <c r="CD21" s="321"/>
      <c r="CE21" s="321"/>
      <c r="CF21" s="321"/>
      <c r="CG21" s="321"/>
      <c r="CH21" s="321"/>
      <c r="CI21" s="321"/>
      <c r="CJ21" s="321"/>
      <c r="CK21" s="321"/>
      <c r="CL21" s="321"/>
      <c r="CM21" s="321"/>
      <c r="CN21" s="321"/>
      <c r="CO21" s="321"/>
      <c r="CP21" s="321"/>
      <c r="CQ21" s="321"/>
      <c r="CR21" s="321"/>
      <c r="CS21" s="321"/>
      <c r="CT21" s="321"/>
      <c r="CU21" s="321"/>
      <c r="CV21" s="321"/>
      <c r="CW21" s="321"/>
      <c r="CX21" s="321"/>
      <c r="CY21" s="321"/>
      <c r="CZ21" s="321"/>
      <c r="DA21" s="321"/>
      <c r="DB21" s="321"/>
      <c r="DC21" s="321"/>
      <c r="DD21" s="321"/>
      <c r="DE21" s="321"/>
      <c r="DF21" s="321"/>
      <c r="DG21" s="321"/>
      <c r="DH21" s="321"/>
      <c r="DI21" s="321"/>
      <c r="DJ21" s="321"/>
      <c r="DK21" s="321"/>
      <c r="DL21" s="321"/>
      <c r="DM21" s="321"/>
      <c r="DN21" s="321"/>
      <c r="DO21" s="321"/>
      <c r="DP21" s="321"/>
      <c r="DQ21" s="321"/>
      <c r="DR21" s="321"/>
      <c r="DS21" s="321"/>
      <c r="DT21" s="321"/>
      <c r="DU21" s="321"/>
      <c r="DV21" s="321"/>
      <c r="DW21" s="321"/>
      <c r="DX21" s="321"/>
      <c r="DY21" s="321"/>
      <c r="DZ21" s="321"/>
      <c r="EA21" s="321"/>
      <c r="EB21" s="321"/>
      <c r="EC21" s="321"/>
      <c r="ED21" s="321"/>
      <c r="EE21" s="321"/>
      <c r="EF21" s="321"/>
      <c r="EG21" s="321"/>
      <c r="EH21" s="321"/>
    </row>
    <row r="22" spans="1:139">
      <c r="C22" s="9"/>
      <c r="D22" s="63"/>
      <c r="E22" s="321"/>
      <c r="F22" s="321"/>
      <c r="G22" s="321"/>
      <c r="H22" s="321"/>
      <c r="I22" s="321"/>
      <c r="J22" s="321"/>
      <c r="K22" s="321"/>
      <c r="L22" s="321"/>
      <c r="M22" s="321"/>
      <c r="N22" s="321"/>
      <c r="O22" s="321"/>
      <c r="P22" s="321"/>
      <c r="Q22" s="321"/>
      <c r="R22" s="321"/>
      <c r="S22" s="321"/>
      <c r="T22" s="321"/>
      <c r="U22" s="321"/>
      <c r="V22" s="321"/>
      <c r="W22" s="321"/>
      <c r="X22" s="321"/>
      <c r="Y22" s="321"/>
      <c r="Z22" s="321"/>
      <c r="AA22" s="321"/>
      <c r="AB22" s="321"/>
      <c r="AC22" s="321"/>
      <c r="AD22" s="321"/>
      <c r="AE22" s="321"/>
      <c r="AF22" s="321"/>
      <c r="AG22" s="321"/>
      <c r="AH22" s="321"/>
      <c r="AI22" s="321"/>
      <c r="AJ22" s="321"/>
      <c r="AK22" s="321"/>
      <c r="AL22" s="321"/>
      <c r="AM22" s="321"/>
      <c r="AN22" s="321"/>
      <c r="AO22" s="321"/>
      <c r="AP22" s="321"/>
      <c r="AQ22" s="321"/>
      <c r="AR22" s="321"/>
      <c r="AS22" s="321"/>
      <c r="AT22" s="321"/>
      <c r="AU22" s="321"/>
      <c r="AV22" s="321"/>
      <c r="AW22" s="321"/>
      <c r="AX22" s="321"/>
      <c r="AY22" s="321"/>
      <c r="AZ22" s="321"/>
      <c r="BA22" s="321"/>
      <c r="BB22" s="321"/>
      <c r="BC22" s="321"/>
      <c r="BD22" s="321"/>
      <c r="BE22" s="321"/>
      <c r="BF22" s="321"/>
      <c r="BG22" s="321"/>
      <c r="BH22" s="321"/>
      <c r="BI22" s="321"/>
      <c r="BJ22" s="321"/>
      <c r="BK22" s="321"/>
      <c r="BL22" s="321"/>
      <c r="BM22" s="321"/>
      <c r="BN22" s="321"/>
      <c r="BO22" s="321"/>
      <c r="BP22" s="321"/>
      <c r="BQ22" s="321"/>
      <c r="BR22" s="321"/>
      <c r="BS22" s="321"/>
      <c r="BT22" s="321"/>
      <c r="BU22" s="321"/>
      <c r="BV22" s="321"/>
      <c r="BW22" s="321"/>
      <c r="BX22" s="321"/>
      <c r="BY22" s="321"/>
      <c r="BZ22" s="321"/>
      <c r="CA22" s="321"/>
      <c r="CB22" s="321"/>
      <c r="CC22" s="321"/>
      <c r="CD22" s="321"/>
      <c r="CE22" s="321"/>
      <c r="CF22" s="321"/>
      <c r="CG22" s="321"/>
      <c r="CH22" s="321"/>
      <c r="CI22" s="321"/>
      <c r="CJ22" s="321"/>
      <c r="CK22" s="321"/>
      <c r="CL22" s="321"/>
      <c r="CM22" s="321"/>
      <c r="CN22" s="321"/>
      <c r="CO22" s="321"/>
      <c r="CP22" s="321"/>
      <c r="CQ22" s="321"/>
      <c r="CR22" s="321"/>
      <c r="CS22" s="321"/>
      <c r="CT22" s="321"/>
      <c r="CU22" s="321"/>
      <c r="CV22" s="321"/>
      <c r="CW22" s="321"/>
      <c r="CX22" s="321"/>
      <c r="CY22" s="321"/>
      <c r="CZ22" s="321"/>
      <c r="DA22" s="321"/>
      <c r="DB22" s="321"/>
      <c r="DC22" s="321"/>
      <c r="DD22" s="321"/>
      <c r="DE22" s="321"/>
      <c r="DF22" s="321"/>
      <c r="DG22" s="321"/>
      <c r="DH22" s="321"/>
      <c r="DI22" s="321"/>
      <c r="DJ22" s="321"/>
      <c r="DK22" s="321"/>
      <c r="DL22" s="321"/>
      <c r="DM22" s="321"/>
      <c r="DN22" s="321"/>
      <c r="DO22" s="321"/>
      <c r="DP22" s="321"/>
      <c r="DQ22" s="321"/>
      <c r="DR22" s="321"/>
      <c r="DS22" s="321"/>
      <c r="DT22" s="321"/>
      <c r="DU22" s="321"/>
      <c r="DV22" s="321"/>
      <c r="DW22" s="321"/>
      <c r="DX22" s="321"/>
      <c r="DY22" s="321"/>
      <c r="DZ22" s="321"/>
      <c r="EA22" s="321"/>
      <c r="EB22" s="321"/>
      <c r="EC22" s="321"/>
      <c r="ED22" s="321"/>
      <c r="EE22" s="321"/>
      <c r="EF22" s="321"/>
    </row>
    <row r="23" spans="1:139">
      <c r="A23" s="11" t="s">
        <v>753</v>
      </c>
      <c r="B23" s="11"/>
    </row>
    <row r="25" spans="1:139">
      <c r="D25" s="47"/>
      <c r="E25" s="352">
        <v>42005</v>
      </c>
      <c r="F25" s="352">
        <f>+EDATE(E25,1)</f>
        <v>42036</v>
      </c>
      <c r="G25" s="352">
        <f t="shared" ref="G25" si="118">+EDATE(F25,1)</f>
        <v>42064</v>
      </c>
      <c r="H25" s="352">
        <f t="shared" ref="H25" si="119">+EDATE(G25,1)</f>
        <v>42095</v>
      </c>
      <c r="I25" s="352">
        <f t="shared" ref="I25" si="120">+EDATE(H25,1)</f>
        <v>42125</v>
      </c>
      <c r="J25" s="352">
        <f t="shared" ref="J25" si="121">+EDATE(I25,1)</f>
        <v>42156</v>
      </c>
      <c r="K25" s="352">
        <f t="shared" ref="K25" si="122">+EDATE(J25,1)</f>
        <v>42186</v>
      </c>
      <c r="L25" s="352">
        <f t="shared" ref="L25" si="123">+EDATE(K25,1)</f>
        <v>42217</v>
      </c>
      <c r="M25" s="352">
        <f t="shared" ref="M25" si="124">+EDATE(L25,1)</f>
        <v>42248</v>
      </c>
      <c r="N25" s="352">
        <f t="shared" ref="N25" si="125">+EDATE(M25,1)</f>
        <v>42278</v>
      </c>
      <c r="O25" s="352">
        <f t="shared" ref="O25" si="126">+EDATE(N25,1)</f>
        <v>42309</v>
      </c>
      <c r="P25" s="352">
        <f t="shared" ref="P25" si="127">+EDATE(O25,1)</f>
        <v>42339</v>
      </c>
      <c r="Q25" s="352">
        <f t="shared" ref="Q25" si="128">+EDATE(P25,1)</f>
        <v>42370</v>
      </c>
      <c r="R25" s="352">
        <f t="shared" ref="R25" si="129">+EDATE(Q25,1)</f>
        <v>42401</v>
      </c>
      <c r="S25" s="352">
        <f t="shared" ref="S25" si="130">+EDATE(R25,1)</f>
        <v>42430</v>
      </c>
      <c r="T25" s="352">
        <f t="shared" ref="T25" si="131">+EDATE(S25,1)</f>
        <v>42461</v>
      </c>
      <c r="U25" s="352">
        <f t="shared" ref="U25" si="132">+EDATE(T25,1)</f>
        <v>42491</v>
      </c>
      <c r="V25" s="352">
        <f t="shared" ref="V25" si="133">+EDATE(U25,1)</f>
        <v>42522</v>
      </c>
      <c r="W25" s="352">
        <f t="shared" ref="W25" si="134">+EDATE(V25,1)</f>
        <v>42552</v>
      </c>
      <c r="X25" s="352">
        <f t="shared" ref="X25" si="135">+EDATE(W25,1)</f>
        <v>42583</v>
      </c>
      <c r="Y25" s="352">
        <f t="shared" ref="Y25" si="136">+EDATE(X25,1)</f>
        <v>42614</v>
      </c>
      <c r="Z25" s="352">
        <f t="shared" ref="Z25" si="137">+EDATE(Y25,1)</f>
        <v>42644</v>
      </c>
      <c r="AA25" s="352">
        <f t="shared" ref="AA25" si="138">+EDATE(Z25,1)</f>
        <v>42675</v>
      </c>
      <c r="AB25" s="352">
        <f t="shared" ref="AB25" si="139">+EDATE(AA25,1)</f>
        <v>42705</v>
      </c>
      <c r="AC25" s="352">
        <f t="shared" ref="AC25" si="140">+EDATE(AB25,1)</f>
        <v>42736</v>
      </c>
      <c r="AD25" s="352">
        <f t="shared" ref="AD25" si="141">+EDATE(AC25,1)</f>
        <v>42767</v>
      </c>
      <c r="AE25" s="352">
        <f t="shared" ref="AE25" si="142">+EDATE(AD25,1)</f>
        <v>42795</v>
      </c>
      <c r="AF25" s="352">
        <f t="shared" ref="AF25" si="143">+EDATE(AE25,1)</f>
        <v>42826</v>
      </c>
      <c r="AG25" s="352">
        <f t="shared" ref="AG25" si="144">+EDATE(AF25,1)</f>
        <v>42856</v>
      </c>
      <c r="AH25" s="352">
        <f t="shared" ref="AH25" si="145">+EDATE(AG25,1)</f>
        <v>42887</v>
      </c>
      <c r="AI25" s="352">
        <f t="shared" ref="AI25" si="146">+EDATE(AH25,1)</f>
        <v>42917</v>
      </c>
      <c r="AJ25" s="352">
        <f t="shared" ref="AJ25" si="147">+EDATE(AI25,1)</f>
        <v>42948</v>
      </c>
      <c r="AK25" s="352">
        <f t="shared" ref="AK25" si="148">+EDATE(AJ25,1)</f>
        <v>42979</v>
      </c>
      <c r="AL25" s="352">
        <f t="shared" ref="AL25" si="149">+EDATE(AK25,1)</f>
        <v>43009</v>
      </c>
      <c r="AM25" s="352">
        <f t="shared" ref="AM25" si="150">+EDATE(AL25,1)</f>
        <v>43040</v>
      </c>
      <c r="AN25" s="352">
        <f t="shared" ref="AN25" si="151">+EDATE(AM25,1)</f>
        <v>43070</v>
      </c>
      <c r="AO25" s="352">
        <f t="shared" ref="AO25" si="152">+EDATE(AN25,1)</f>
        <v>43101</v>
      </c>
      <c r="AP25" s="352">
        <f t="shared" ref="AP25" si="153">+EDATE(AO25,1)</f>
        <v>43132</v>
      </c>
      <c r="AQ25" s="352">
        <f t="shared" ref="AQ25" si="154">+EDATE(AP25,1)</f>
        <v>43160</v>
      </c>
      <c r="AR25" s="352">
        <f t="shared" ref="AR25" si="155">+EDATE(AQ25,1)</f>
        <v>43191</v>
      </c>
      <c r="AS25" s="352">
        <f t="shared" ref="AS25" si="156">+EDATE(AR25,1)</f>
        <v>43221</v>
      </c>
      <c r="AT25" s="352">
        <f t="shared" ref="AT25" si="157">+EDATE(AS25,1)</f>
        <v>43252</v>
      </c>
      <c r="AU25" s="352">
        <f t="shared" ref="AU25" si="158">+EDATE(AT25,1)</f>
        <v>43282</v>
      </c>
      <c r="AV25" s="352">
        <f t="shared" ref="AV25" si="159">+EDATE(AU25,1)</f>
        <v>43313</v>
      </c>
      <c r="AW25" s="352">
        <f t="shared" ref="AW25" si="160">+EDATE(AV25,1)</f>
        <v>43344</v>
      </c>
      <c r="AX25" s="352">
        <f t="shared" ref="AX25" si="161">+EDATE(AW25,1)</f>
        <v>43374</v>
      </c>
      <c r="AY25" s="352">
        <f t="shared" ref="AY25" si="162">+EDATE(AX25,1)</f>
        <v>43405</v>
      </c>
      <c r="AZ25" s="352">
        <f t="shared" ref="AZ25" si="163">+EDATE(AY25,1)</f>
        <v>43435</v>
      </c>
      <c r="BA25" s="352">
        <f t="shared" ref="BA25" si="164">+EDATE(AZ25,1)</f>
        <v>43466</v>
      </c>
      <c r="BB25" s="352">
        <f t="shared" ref="BB25" si="165">+EDATE(BA25,1)</f>
        <v>43497</v>
      </c>
      <c r="BC25" s="352">
        <f t="shared" ref="BC25" si="166">+EDATE(BB25,1)</f>
        <v>43525</v>
      </c>
      <c r="BD25" s="352">
        <f t="shared" ref="BD25" si="167">+EDATE(BC25,1)</f>
        <v>43556</v>
      </c>
      <c r="BE25" s="352">
        <f t="shared" ref="BE25" si="168">+EDATE(BD25,1)</f>
        <v>43586</v>
      </c>
      <c r="BF25" s="352">
        <f t="shared" ref="BF25" si="169">+EDATE(BE25,1)</f>
        <v>43617</v>
      </c>
      <c r="BG25" s="352">
        <f t="shared" ref="BG25" si="170">+EDATE(BF25,1)</f>
        <v>43647</v>
      </c>
      <c r="BH25" s="352">
        <f t="shared" ref="BH25" si="171">+EDATE(BG25,1)</f>
        <v>43678</v>
      </c>
      <c r="BI25" s="352">
        <f t="shared" ref="BI25" si="172">+EDATE(BH25,1)</f>
        <v>43709</v>
      </c>
      <c r="BJ25" s="352">
        <f t="shared" ref="BJ25" si="173">+EDATE(BI25,1)</f>
        <v>43739</v>
      </c>
      <c r="BK25" s="352">
        <f t="shared" ref="BK25" si="174">+EDATE(BJ25,1)</f>
        <v>43770</v>
      </c>
      <c r="BL25" s="352">
        <f t="shared" ref="BL25" si="175">+EDATE(BK25,1)</f>
        <v>43800</v>
      </c>
      <c r="BM25" s="352">
        <f t="shared" ref="BM25" si="176">+EDATE(BL25,1)</f>
        <v>43831</v>
      </c>
      <c r="BN25" s="352">
        <f t="shared" ref="BN25" si="177">+EDATE(BM25,1)</f>
        <v>43862</v>
      </c>
      <c r="BO25" s="352">
        <f t="shared" ref="BO25" si="178">+EDATE(BN25,1)</f>
        <v>43891</v>
      </c>
      <c r="BP25" s="352">
        <f t="shared" ref="BP25" si="179">+EDATE(BO25,1)</f>
        <v>43922</v>
      </c>
      <c r="BQ25" s="352">
        <f t="shared" ref="BQ25" si="180">+EDATE(BP25,1)</f>
        <v>43952</v>
      </c>
      <c r="BR25" s="352">
        <f t="shared" ref="BR25" si="181">+EDATE(BQ25,1)</f>
        <v>43983</v>
      </c>
      <c r="BS25" s="352">
        <f t="shared" ref="BS25" si="182">+EDATE(BR25,1)</f>
        <v>44013</v>
      </c>
      <c r="BT25" s="352">
        <f t="shared" ref="BT25" si="183">+EDATE(BS25,1)</f>
        <v>44044</v>
      </c>
      <c r="BU25" s="352">
        <f t="shared" ref="BU25" si="184">+EDATE(BT25,1)</f>
        <v>44075</v>
      </c>
      <c r="BV25" s="352">
        <f t="shared" ref="BV25" si="185">+EDATE(BU25,1)</f>
        <v>44105</v>
      </c>
      <c r="BW25" s="352">
        <f t="shared" ref="BW25" si="186">+EDATE(BV25,1)</f>
        <v>44136</v>
      </c>
      <c r="BX25" s="352">
        <f t="shared" ref="BX25" si="187">+EDATE(BW25,1)</f>
        <v>44166</v>
      </c>
      <c r="BY25" s="352">
        <f t="shared" ref="BY25" si="188">+EDATE(BX25,1)</f>
        <v>44197</v>
      </c>
      <c r="BZ25" s="352">
        <f t="shared" ref="BZ25" si="189">+EDATE(BY25,1)</f>
        <v>44228</v>
      </c>
      <c r="CA25" s="352">
        <f t="shared" ref="CA25" si="190">+EDATE(BZ25,1)</f>
        <v>44256</v>
      </c>
      <c r="CB25" s="352">
        <f t="shared" ref="CB25" si="191">+EDATE(CA25,1)</f>
        <v>44287</v>
      </c>
      <c r="CC25" s="352">
        <f t="shared" ref="CC25" si="192">+EDATE(CB25,1)</f>
        <v>44317</v>
      </c>
      <c r="CD25" s="352">
        <f t="shared" ref="CD25" si="193">+EDATE(CC25,1)</f>
        <v>44348</v>
      </c>
      <c r="CE25" s="352">
        <f>+EDATE(CD25,1)</f>
        <v>44378</v>
      </c>
      <c r="CF25" s="352">
        <f t="shared" ref="CF25" si="194">+EDATE(CE25,1)</f>
        <v>44409</v>
      </c>
      <c r="CG25" s="352">
        <f t="shared" ref="CG25" si="195">+EDATE(CF25,1)</f>
        <v>44440</v>
      </c>
      <c r="CH25" s="352">
        <f t="shared" ref="CH25" si="196">+EDATE(CG25,1)</f>
        <v>44470</v>
      </c>
      <c r="CI25" s="352">
        <f t="shared" ref="CI25" si="197">+EDATE(CH25,1)</f>
        <v>44501</v>
      </c>
      <c r="CJ25" s="352">
        <f t="shared" ref="CJ25" si="198">+EDATE(CI25,1)</f>
        <v>44531</v>
      </c>
      <c r="CK25" s="352">
        <f t="shared" ref="CK25" si="199">+EDATE(CJ25,1)</f>
        <v>44562</v>
      </c>
      <c r="CL25" s="352">
        <f t="shared" ref="CL25" si="200">+EDATE(CK25,1)</f>
        <v>44593</v>
      </c>
      <c r="CM25" s="352">
        <f t="shared" ref="CM25" si="201">+EDATE(CL25,1)</f>
        <v>44621</v>
      </c>
      <c r="CN25" s="352">
        <f t="shared" ref="CN25" si="202">+EDATE(CM25,1)</f>
        <v>44652</v>
      </c>
      <c r="CO25" s="352">
        <f t="shared" ref="CO25" si="203">+EDATE(CN25,1)</f>
        <v>44682</v>
      </c>
      <c r="CP25" s="352">
        <f t="shared" ref="CP25" si="204">+EDATE(CO25,1)</f>
        <v>44713</v>
      </c>
      <c r="CQ25" s="352">
        <f t="shared" ref="CQ25" si="205">+EDATE(CP25,1)</f>
        <v>44743</v>
      </c>
      <c r="CR25" s="352">
        <f t="shared" ref="CR25" si="206">+EDATE(CQ25,1)</f>
        <v>44774</v>
      </c>
      <c r="CS25" s="352">
        <f t="shared" ref="CS25" si="207">+EDATE(CR25,1)</f>
        <v>44805</v>
      </c>
      <c r="CT25" s="352">
        <f t="shared" ref="CT25" si="208">+EDATE(CS25,1)</f>
        <v>44835</v>
      </c>
      <c r="CU25" s="352">
        <f t="shared" ref="CU25" si="209">+EDATE(CT25,1)</f>
        <v>44866</v>
      </c>
      <c r="CV25" s="352">
        <f t="shared" ref="CV25" si="210">+EDATE(CU25,1)</f>
        <v>44896</v>
      </c>
      <c r="CW25" s="352">
        <f t="shared" ref="CW25" si="211">+EDATE(CV25,1)</f>
        <v>44927</v>
      </c>
      <c r="CX25" s="352">
        <f t="shared" ref="CX25" si="212">+EDATE(CW25,1)</f>
        <v>44958</v>
      </c>
      <c r="CY25" s="352">
        <f t="shared" ref="CY25" si="213">+EDATE(CX25,1)</f>
        <v>44986</v>
      </c>
      <c r="CZ25" s="352">
        <f t="shared" ref="CZ25" si="214">+EDATE(CY25,1)</f>
        <v>45017</v>
      </c>
      <c r="DA25" s="352">
        <f t="shared" ref="DA25" si="215">+EDATE(CZ25,1)</f>
        <v>45047</v>
      </c>
      <c r="DB25" s="352">
        <f t="shared" ref="DB25" si="216">+EDATE(DA25,1)</f>
        <v>45078</v>
      </c>
      <c r="DC25" s="352">
        <f t="shared" ref="DC25" si="217">+EDATE(DB25,1)</f>
        <v>45108</v>
      </c>
      <c r="DD25" s="352">
        <f t="shared" ref="DD25" si="218">+EDATE(DC25,1)</f>
        <v>45139</v>
      </c>
      <c r="DE25" s="352">
        <f t="shared" ref="DE25" si="219">+EDATE(DD25,1)</f>
        <v>45170</v>
      </c>
      <c r="DF25" s="352">
        <f t="shared" ref="DF25" si="220">+EDATE(DE25,1)</f>
        <v>45200</v>
      </c>
      <c r="DG25" s="352">
        <f t="shared" ref="DG25" si="221">+EDATE(DF25,1)</f>
        <v>45231</v>
      </c>
      <c r="DH25" s="352">
        <f t="shared" ref="DH25" si="222">+EDATE(DG25,1)</f>
        <v>45261</v>
      </c>
      <c r="DI25" s="352">
        <f t="shared" ref="DI25" si="223">+EDATE(DH25,1)</f>
        <v>45292</v>
      </c>
      <c r="DJ25" s="352">
        <f t="shared" ref="DJ25" si="224">+EDATE(DI25,1)</f>
        <v>45323</v>
      </c>
      <c r="DK25" s="352">
        <f t="shared" ref="DK25" si="225">+EDATE(DJ25,1)</f>
        <v>45352</v>
      </c>
      <c r="DL25" s="352">
        <f t="shared" ref="DL25" si="226">+EDATE(DK25,1)</f>
        <v>45383</v>
      </c>
      <c r="DM25" s="352">
        <f t="shared" ref="DM25" si="227">+EDATE(DL25,1)</f>
        <v>45413</v>
      </c>
      <c r="DN25" s="352">
        <f t="shared" ref="DN25" si="228">+EDATE(DM25,1)</f>
        <v>45444</v>
      </c>
      <c r="DO25" s="352">
        <f t="shared" ref="DO25:EJ25" si="229">+EDATE(DN25,1)</f>
        <v>45474</v>
      </c>
      <c r="DP25" s="352">
        <f t="shared" si="229"/>
        <v>45505</v>
      </c>
      <c r="DQ25" s="352">
        <f t="shared" si="229"/>
        <v>45536</v>
      </c>
      <c r="DR25" s="352">
        <f t="shared" si="229"/>
        <v>45566</v>
      </c>
      <c r="DS25" s="352">
        <f t="shared" si="229"/>
        <v>45597</v>
      </c>
      <c r="DT25" s="352">
        <f t="shared" si="229"/>
        <v>45627</v>
      </c>
      <c r="DU25" s="352">
        <f t="shared" si="229"/>
        <v>45658</v>
      </c>
      <c r="DV25" s="352">
        <f t="shared" si="229"/>
        <v>45689</v>
      </c>
      <c r="DW25" s="352">
        <f t="shared" si="229"/>
        <v>45717</v>
      </c>
      <c r="DX25" s="352">
        <f t="shared" si="229"/>
        <v>45748</v>
      </c>
      <c r="DY25" s="352">
        <f t="shared" si="229"/>
        <v>45778</v>
      </c>
      <c r="DZ25" s="352">
        <f t="shared" si="229"/>
        <v>45809</v>
      </c>
      <c r="EA25" s="352">
        <f t="shared" si="229"/>
        <v>45839</v>
      </c>
      <c r="EB25" s="352">
        <f t="shared" si="229"/>
        <v>45870</v>
      </c>
      <c r="EC25" s="352">
        <f t="shared" si="229"/>
        <v>45901</v>
      </c>
      <c r="ED25" s="352">
        <f t="shared" si="229"/>
        <v>45931</v>
      </c>
      <c r="EE25" s="352">
        <f t="shared" si="229"/>
        <v>45962</v>
      </c>
      <c r="EF25" s="352">
        <f t="shared" si="229"/>
        <v>45992</v>
      </c>
      <c r="EG25" s="352">
        <f t="shared" si="229"/>
        <v>46023</v>
      </c>
      <c r="EH25" s="352">
        <f t="shared" si="229"/>
        <v>46054</v>
      </c>
      <c r="EI25" s="352">
        <f t="shared" si="229"/>
        <v>46082</v>
      </c>
    </row>
    <row r="26" spans="1:139">
      <c r="B26" s="9"/>
      <c r="C26" s="9" t="s">
        <v>44</v>
      </c>
      <c r="D26" s="354" t="s">
        <v>754</v>
      </c>
      <c r="E26" s="329">
        <f>+INDEX('Estadísticas BCR'!$1:$1048576,MATCH('Data Graf'!$C26,'Estadísticas BCR'!$B:$B,0),MATCH(E$25,'Estadísticas BCR'!$5:$5,0))</f>
        <v>52.564102564102598</v>
      </c>
      <c r="F26" s="329">
        <f>+INDEX('Estadísticas BCR'!$1:$1048576,MATCH('Data Graf'!$C26,'Estadísticas BCR'!$B:$B,0),MATCH(F$25,'Estadísticas BCR'!$5:$5,0))</f>
        <v>54.054054054054099</v>
      </c>
      <c r="G26" s="329">
        <f>+INDEX('Estadísticas BCR'!$1:$1048576,MATCH('Data Graf'!$C26,'Estadísticas BCR'!$B:$B,0),MATCH(G$25,'Estadísticas BCR'!$5:$5,0))</f>
        <v>50</v>
      </c>
      <c r="H26" s="329">
        <f>+INDEX('Estadísticas BCR'!$1:$1048576,MATCH('Data Graf'!$C26,'Estadísticas BCR'!$B:$B,0),MATCH(H$25,'Estadísticas BCR'!$5:$5,0))</f>
        <v>55.128205128205103</v>
      </c>
      <c r="I26" s="329">
        <f>+INDEX('Estadísticas BCR'!$1:$1048576,MATCH('Data Graf'!$C26,'Estadísticas BCR'!$B:$B,0),MATCH(I$25,'Estadísticas BCR'!$5:$5,0))</f>
        <v>53.947368421052602</v>
      </c>
      <c r="J26" s="329">
        <f>+INDEX('Estadísticas BCR'!$1:$1048576,MATCH('Data Graf'!$C26,'Estadísticas BCR'!$B:$B,0),MATCH(J$25,'Estadísticas BCR'!$5:$5,0))</f>
        <v>56.9444444444444</v>
      </c>
      <c r="K26" s="329">
        <f>+INDEX('Estadísticas BCR'!$1:$1048576,MATCH('Data Graf'!$C26,'Estadísticas BCR'!$B:$B,0),MATCH(K$25,'Estadísticas BCR'!$5:$5,0))</f>
        <v>54.054054054054099</v>
      </c>
      <c r="L26" s="329">
        <f>+INDEX('Estadísticas BCR'!$1:$1048576,MATCH('Data Graf'!$C26,'Estadísticas BCR'!$B:$B,0),MATCH(L$25,'Estadísticas BCR'!$5:$5,0))</f>
        <v>48.717948717948701</v>
      </c>
      <c r="M26" s="329">
        <f>+INDEX('Estadísticas BCR'!$1:$1048576,MATCH('Data Graf'!$C26,'Estadísticas BCR'!$B:$B,0),MATCH(M$25,'Estadísticas BCR'!$5:$5,0))</f>
        <v>50</v>
      </c>
      <c r="N26" s="329">
        <f>+INDEX('Estadísticas BCR'!$1:$1048576,MATCH('Data Graf'!$C26,'Estadísticas BCR'!$B:$B,0),MATCH(N$25,'Estadísticas BCR'!$5:$5,0))</f>
        <v>53.658536585365901</v>
      </c>
      <c r="O26" s="329">
        <f>+INDEX('Estadísticas BCR'!$1:$1048576,MATCH('Data Graf'!$C26,'Estadísticas BCR'!$B:$B,0),MATCH(O$25,'Estadísticas BCR'!$5:$5,0))</f>
        <v>50</v>
      </c>
      <c r="P26" s="329">
        <f>+INDEX('Estadísticas BCR'!$1:$1048576,MATCH('Data Graf'!$C26,'Estadísticas BCR'!$B:$B,0),MATCH(P$25,'Estadísticas BCR'!$5:$5,0))</f>
        <v>45.945945945945901</v>
      </c>
      <c r="Q26" s="329">
        <f>+INDEX('Estadísticas BCR'!$1:$1048576,MATCH('Data Graf'!$C26,'Estadísticas BCR'!$B:$B,0),MATCH(Q$25,'Estadísticas BCR'!$5:$5,0))</f>
        <v>44.4444444444444</v>
      </c>
      <c r="R26" s="329">
        <f>+INDEX('Estadísticas BCR'!$1:$1048576,MATCH('Data Graf'!$C26,'Estadísticas BCR'!$B:$B,0),MATCH(R$25,'Estadísticas BCR'!$5:$5,0))</f>
        <v>45.714285714285701</v>
      </c>
      <c r="S26" s="329">
        <f>+INDEX('Estadísticas BCR'!$1:$1048576,MATCH('Data Graf'!$C26,'Estadísticas BCR'!$B:$B,0),MATCH(S$25,'Estadísticas BCR'!$5:$5,0))</f>
        <v>47.142857142857103</v>
      </c>
      <c r="T26" s="329">
        <f>+INDEX('Estadísticas BCR'!$1:$1048576,MATCH('Data Graf'!$C26,'Estadísticas BCR'!$B:$B,0),MATCH(T$25,'Estadísticas BCR'!$5:$5,0))</f>
        <v>48.484848484848499</v>
      </c>
      <c r="U26" s="329">
        <f>+INDEX('Estadísticas BCR'!$1:$1048576,MATCH('Data Graf'!$C26,'Estadísticas BCR'!$B:$B,0),MATCH(U$25,'Estadísticas BCR'!$5:$5,0))</f>
        <v>48.75</v>
      </c>
      <c r="V26" s="329">
        <f>+INDEX('Estadísticas BCR'!$1:$1048576,MATCH('Data Graf'!$C26,'Estadísticas BCR'!$B:$B,0),MATCH(V$25,'Estadísticas BCR'!$5:$5,0))</f>
        <v>51.5625</v>
      </c>
      <c r="W26" s="329">
        <f>+INDEX('Estadísticas BCR'!$1:$1048576,MATCH('Data Graf'!$C26,'Estadísticas BCR'!$B:$B,0),MATCH(W$25,'Estadísticas BCR'!$5:$5,0))</f>
        <v>58.75</v>
      </c>
      <c r="X26" s="329">
        <f>+INDEX('Estadísticas BCR'!$1:$1048576,MATCH('Data Graf'!$C26,'Estadísticas BCR'!$B:$B,0),MATCH(X$25,'Estadísticas BCR'!$5:$5,0))</f>
        <v>59.459459459459502</v>
      </c>
      <c r="Y26" s="329">
        <f>+INDEX('Estadísticas BCR'!$1:$1048576,MATCH('Data Graf'!$C26,'Estadísticas BCR'!$B:$B,0),MATCH(Y$25,'Estadísticas BCR'!$5:$5,0))</f>
        <v>56.25</v>
      </c>
      <c r="Z26" s="329">
        <f>+INDEX('Estadísticas BCR'!$1:$1048576,MATCH('Data Graf'!$C26,'Estadísticas BCR'!$B:$B,0),MATCH(Z$25,'Estadísticas BCR'!$5:$5,0))</f>
        <v>60</v>
      </c>
      <c r="AA26" s="329">
        <f>+INDEX('Estadísticas BCR'!$1:$1048576,MATCH('Data Graf'!$C26,'Estadísticas BCR'!$B:$B,0),MATCH(AA$25,'Estadísticas BCR'!$5:$5,0))</f>
        <v>57.5</v>
      </c>
      <c r="AB26" s="329">
        <f>+INDEX('Estadísticas BCR'!$1:$1048576,MATCH('Data Graf'!$C26,'Estadísticas BCR'!$B:$B,0),MATCH(AB$25,'Estadísticas BCR'!$5:$5,0))</f>
        <v>57.894736842105303</v>
      </c>
      <c r="AC26" s="329">
        <f>+INDEX('Estadísticas BCR'!$1:$1048576,MATCH('Data Graf'!$C26,'Estadísticas BCR'!$B:$B,0),MATCH(AC$25,'Estadísticas BCR'!$5:$5,0))</f>
        <v>55.5555555555556</v>
      </c>
      <c r="AD26" s="329">
        <f>+INDEX('Estadísticas BCR'!$1:$1048576,MATCH('Data Graf'!$C26,'Estadísticas BCR'!$B:$B,0),MATCH(AD$25,'Estadísticas BCR'!$5:$5,0))</f>
        <v>56.9444444444444</v>
      </c>
      <c r="AE26" s="329">
        <f>+INDEX('Estadísticas BCR'!$1:$1048576,MATCH('Data Graf'!$C26,'Estadísticas BCR'!$B:$B,0),MATCH(AE$25,'Estadísticas BCR'!$5:$5,0))</f>
        <v>57.8125</v>
      </c>
      <c r="AF26" s="329">
        <f>+INDEX('Estadísticas BCR'!$1:$1048576,MATCH('Data Graf'!$C26,'Estadísticas BCR'!$B:$B,0),MATCH(AF$25,'Estadísticas BCR'!$5:$5,0))</f>
        <v>59.677419354838698</v>
      </c>
      <c r="AG26" s="329">
        <f>+INDEX('Estadísticas BCR'!$1:$1048576,MATCH('Data Graf'!$C26,'Estadísticas BCR'!$B:$B,0),MATCH(AG$25,'Estadísticas BCR'!$5:$5,0))</f>
        <v>59.259259259259302</v>
      </c>
      <c r="AH26" s="329">
        <f>+INDEX('Estadísticas BCR'!$1:$1048576,MATCH('Data Graf'!$C26,'Estadísticas BCR'!$B:$B,0),MATCH(AH$25,'Estadísticas BCR'!$5:$5,0))</f>
        <v>59.259259259259302</v>
      </c>
      <c r="AI26" s="329">
        <f>+INDEX('Estadísticas BCR'!$1:$1048576,MATCH('Data Graf'!$C26,'Estadísticas BCR'!$B:$B,0),MATCH(AI$25,'Estadísticas BCR'!$5:$5,0))</f>
        <v>50</v>
      </c>
      <c r="AJ26" s="329">
        <f>+INDEX('Estadísticas BCR'!$1:$1048576,MATCH('Data Graf'!$C26,'Estadísticas BCR'!$B:$B,0),MATCH(AJ$25,'Estadísticas BCR'!$5:$5,0))</f>
        <v>51.612903225806399</v>
      </c>
      <c r="AK26" s="329">
        <f>+INDEX('Estadísticas BCR'!$1:$1048576,MATCH('Data Graf'!$C26,'Estadísticas BCR'!$B:$B,0),MATCH(AK$25,'Estadísticas BCR'!$5:$5,0))</f>
        <v>50</v>
      </c>
      <c r="AL26" s="329">
        <f>+INDEX('Estadísticas BCR'!$1:$1048576,MATCH('Data Graf'!$C26,'Estadísticas BCR'!$B:$B,0),MATCH(AL$25,'Estadísticas BCR'!$5:$5,0))</f>
        <v>55.769230769230802</v>
      </c>
      <c r="AM26" s="329">
        <f>+INDEX('Estadísticas BCR'!$1:$1048576,MATCH('Data Graf'!$C26,'Estadísticas BCR'!$B:$B,0),MATCH(AM$25,'Estadísticas BCR'!$5:$5,0))</f>
        <v>56</v>
      </c>
      <c r="AN26" s="329">
        <f>+INDEX('Estadísticas BCR'!$1:$1048576,MATCH('Data Graf'!$C26,'Estadísticas BCR'!$B:$B,0),MATCH(AN$25,'Estadísticas BCR'!$5:$5,0))</f>
        <v>50</v>
      </c>
      <c r="AO26" s="329">
        <f>+INDEX('Estadísticas BCR'!$1:$1048576,MATCH('Data Graf'!$C26,'Estadísticas BCR'!$B:$B,0),MATCH(AO$25,'Estadísticas BCR'!$5:$5,0))</f>
        <v>48.214285714285701</v>
      </c>
      <c r="AP26" s="329">
        <f>+INDEX('Estadísticas BCR'!$1:$1048576,MATCH('Data Graf'!$C26,'Estadísticas BCR'!$B:$B,0),MATCH(AP$25,'Estadísticas BCR'!$5:$5,0))</f>
        <v>50</v>
      </c>
      <c r="AQ26" s="329">
        <f>+INDEX('Estadísticas BCR'!$1:$1048576,MATCH('Data Graf'!$C26,'Estadísticas BCR'!$B:$B,0),MATCH(AQ$25,'Estadísticas BCR'!$5:$5,0))</f>
        <v>42.592592592592602</v>
      </c>
      <c r="AR26" s="329">
        <f>+INDEX('Estadísticas BCR'!$1:$1048576,MATCH('Data Graf'!$C26,'Estadísticas BCR'!$B:$B,0),MATCH(AR$25,'Estadísticas BCR'!$5:$5,0))</f>
        <v>48.076923076923102</v>
      </c>
      <c r="AS26" s="329">
        <f>+INDEX('Estadísticas BCR'!$1:$1048576,MATCH('Data Graf'!$C26,'Estadísticas BCR'!$B:$B,0),MATCH(AS$25,'Estadísticas BCR'!$5:$5,0))</f>
        <v>55.5555555555556</v>
      </c>
      <c r="AT26" s="329">
        <f>+INDEX('Estadísticas BCR'!$1:$1048576,MATCH('Data Graf'!$C26,'Estadísticas BCR'!$B:$B,0),MATCH(AT$25,'Estadísticas BCR'!$5:$5,0))</f>
        <v>50</v>
      </c>
      <c r="AU26" s="329">
        <f>+INDEX('Estadísticas BCR'!$1:$1048576,MATCH('Data Graf'!$C26,'Estadísticas BCR'!$B:$B,0),MATCH(AU$25,'Estadísticas BCR'!$5:$5,0))</f>
        <v>50</v>
      </c>
      <c r="AV26" s="329">
        <f>+INDEX('Estadísticas BCR'!$1:$1048576,MATCH('Data Graf'!$C26,'Estadísticas BCR'!$B:$B,0),MATCH(AV$25,'Estadísticas BCR'!$5:$5,0))</f>
        <v>50</v>
      </c>
      <c r="AW26" s="329">
        <f>+INDEX('Estadísticas BCR'!$1:$1048576,MATCH('Data Graf'!$C26,'Estadísticas BCR'!$B:$B,0),MATCH(AW$25,'Estadísticas BCR'!$5:$5,0))</f>
        <v>46</v>
      </c>
      <c r="AX26" s="329">
        <f>+INDEX('Estadísticas BCR'!$1:$1048576,MATCH('Data Graf'!$C26,'Estadísticas BCR'!$B:$B,0),MATCH(AX$25,'Estadísticas BCR'!$5:$5,0))</f>
        <v>48.076923076923102</v>
      </c>
      <c r="AY26" s="329">
        <f>+INDEX('Estadísticas BCR'!$1:$1048576,MATCH('Data Graf'!$C26,'Estadísticas BCR'!$B:$B,0),MATCH(AY$25,'Estadísticas BCR'!$5:$5,0))</f>
        <v>46.153846153846203</v>
      </c>
      <c r="AZ26" s="329">
        <f>+INDEX('Estadísticas BCR'!$1:$1048576,MATCH('Data Graf'!$C26,'Estadísticas BCR'!$B:$B,0),MATCH(AZ$25,'Estadísticas BCR'!$5:$5,0))</f>
        <v>44.4444444444444</v>
      </c>
      <c r="BA26" s="329">
        <f>+INDEX('Estadísticas BCR'!$1:$1048576,MATCH('Data Graf'!$C26,'Estadísticas BCR'!$B:$B,0),MATCH(BA$25,'Estadísticas BCR'!$5:$5,0))</f>
        <v>48.214285714285701</v>
      </c>
      <c r="BB26" s="329">
        <f>+INDEX('Estadísticas BCR'!$1:$1048576,MATCH('Data Graf'!$C26,'Estadísticas BCR'!$B:$B,0),MATCH(BB$25,'Estadísticas BCR'!$5:$5,0))</f>
        <v>47.727272727272698</v>
      </c>
      <c r="BC26" s="329">
        <f>+INDEX('Estadísticas BCR'!$1:$1048576,MATCH('Data Graf'!$C26,'Estadísticas BCR'!$B:$B,0),MATCH(BC$25,'Estadísticas BCR'!$5:$5,0))</f>
        <v>54.545454545454497</v>
      </c>
      <c r="BD26" s="329">
        <f>+INDEX('Estadísticas BCR'!$1:$1048576,MATCH('Data Graf'!$C26,'Estadísticas BCR'!$B:$B,0),MATCH(BD$25,'Estadísticas BCR'!$5:$5,0))</f>
        <v>54</v>
      </c>
      <c r="BE26" s="329">
        <f>+INDEX('Estadísticas BCR'!$1:$1048576,MATCH('Data Graf'!$C26,'Estadísticas BCR'!$B:$B,0),MATCH(BE$25,'Estadísticas BCR'!$5:$5,0))</f>
        <v>52.0833333333333</v>
      </c>
      <c r="BF26" s="329">
        <f>+INDEX('Estadísticas BCR'!$1:$1048576,MATCH('Data Graf'!$C26,'Estadísticas BCR'!$B:$B,0),MATCH(BF$25,'Estadísticas BCR'!$5:$5,0))</f>
        <v>44.230769230769198</v>
      </c>
      <c r="BG26" s="329">
        <f>+INDEX('Estadísticas BCR'!$1:$1048576,MATCH('Data Graf'!$C26,'Estadísticas BCR'!$B:$B,0),MATCH(BG$25,'Estadísticas BCR'!$5:$5,0))</f>
        <v>41.071428571428598</v>
      </c>
      <c r="BH26" s="329">
        <f>+INDEX('Estadísticas BCR'!$1:$1048576,MATCH('Data Graf'!$C26,'Estadísticas BCR'!$B:$B,0),MATCH(BH$25,'Estadísticas BCR'!$5:$5,0))</f>
        <v>37.037037037037003</v>
      </c>
      <c r="BI26" s="329">
        <f>+INDEX('Estadísticas BCR'!$1:$1048576,MATCH('Data Graf'!$C26,'Estadísticas BCR'!$B:$B,0),MATCH(BI$25,'Estadísticas BCR'!$5:$5,0))</f>
        <v>41.071428571428598</v>
      </c>
      <c r="BJ26" s="329">
        <f>+INDEX('Estadísticas BCR'!$1:$1048576,MATCH('Data Graf'!$C26,'Estadísticas BCR'!$B:$B,0),MATCH(BJ$25,'Estadísticas BCR'!$5:$5,0))</f>
        <v>40.740740740740698</v>
      </c>
      <c r="BK26" s="329">
        <f>+INDEX('Estadísticas BCR'!$1:$1048576,MATCH('Data Graf'!$C26,'Estadísticas BCR'!$B:$B,0),MATCH(BK$25,'Estadísticas BCR'!$5:$5,0))</f>
        <v>42.857142857142897</v>
      </c>
      <c r="BL26" s="329">
        <f>+INDEX('Estadísticas BCR'!$1:$1048576,MATCH('Data Graf'!$C26,'Estadísticas BCR'!$B:$B,0),MATCH(BL$25,'Estadísticas BCR'!$5:$5,0))</f>
        <v>45.8333333333333</v>
      </c>
      <c r="BM26" s="329">
        <f>+INDEX('Estadísticas BCR'!$1:$1048576,MATCH('Data Graf'!$C26,'Estadísticas BCR'!$B:$B,0),MATCH(BM$25,'Estadísticas BCR'!$5:$5,0))</f>
        <v>50</v>
      </c>
      <c r="BN26" s="329">
        <f>+INDEX('Estadísticas BCR'!$1:$1048576,MATCH('Data Graf'!$C26,'Estadísticas BCR'!$B:$B,0),MATCH(BN$25,'Estadísticas BCR'!$5:$5,0))</f>
        <v>40</v>
      </c>
      <c r="BO26" s="329">
        <f>+INDEX('Estadísticas BCR'!$1:$1048576,MATCH('Data Graf'!$C26,'Estadísticas BCR'!$B:$B,0),MATCH(BO$25,'Estadísticas BCR'!$5:$5,0))</f>
        <v>16.6666666666667</v>
      </c>
      <c r="BP26" s="329">
        <f>+INDEX('Estadísticas BCR'!$1:$1048576,MATCH('Data Graf'!$C26,'Estadísticas BCR'!$B:$B,0),MATCH(BP$25,'Estadísticas BCR'!$5:$5,0))</f>
        <v>0</v>
      </c>
      <c r="BQ26" s="329">
        <f>+INDEX('Estadísticas BCR'!$1:$1048576,MATCH('Data Graf'!$C26,'Estadísticas BCR'!$B:$B,0),MATCH(BQ$25,'Estadísticas BCR'!$5:$5,0))</f>
        <v>16.6666666666667</v>
      </c>
      <c r="BR26" s="329">
        <f>+INDEX('Estadísticas BCR'!$1:$1048576,MATCH('Data Graf'!$C26,'Estadísticas BCR'!$B:$B,0),MATCH(BR$25,'Estadísticas BCR'!$5:$5,0))</f>
        <v>20.8333333333333</v>
      </c>
      <c r="BS26" s="329">
        <f>+INDEX('Estadísticas BCR'!$1:$1048576,MATCH('Data Graf'!$C26,'Estadísticas BCR'!$B:$B,0),MATCH(BS$25,'Estadísticas BCR'!$5:$5,0))</f>
        <v>23.913043478260899</v>
      </c>
      <c r="BT26" s="329">
        <f>+INDEX('Estadísticas BCR'!$1:$1048576,MATCH('Data Graf'!$C26,'Estadísticas BCR'!$B:$B,0),MATCH(BT$25,'Estadísticas BCR'!$5:$5,0))</f>
        <v>29.1666666666667</v>
      </c>
      <c r="BU26" s="329">
        <f>+INDEX('Estadísticas BCR'!$1:$1048576,MATCH('Data Graf'!$C26,'Estadísticas BCR'!$B:$B,0),MATCH(BU$25,'Estadísticas BCR'!$5:$5,0))</f>
        <v>34.7826086956522</v>
      </c>
      <c r="BV26" s="329">
        <f>+INDEX('Estadísticas BCR'!$1:$1048576,MATCH('Data Graf'!$C26,'Estadísticas BCR'!$B:$B,0),MATCH(BV$25,'Estadísticas BCR'!$5:$5,0))</f>
        <v>43.75</v>
      </c>
      <c r="BW26" s="329">
        <f>+INDEX('Estadísticas BCR'!$1:$1048576,MATCH('Data Graf'!$C26,'Estadísticas BCR'!$B:$B,0),MATCH(BW$25,'Estadísticas BCR'!$5:$5,0))</f>
        <v>38.636363636363598</v>
      </c>
      <c r="BX26" s="329">
        <f>+INDEX('Estadísticas BCR'!$1:$1048576,MATCH('Data Graf'!$C26,'Estadísticas BCR'!$B:$B,0),MATCH(BX$25,'Estadísticas BCR'!$5:$5,0))</f>
        <v>43.181818181818201</v>
      </c>
      <c r="BY26" s="329">
        <f>+INDEX('Estadísticas BCR'!$1:$1048576,MATCH('Data Graf'!$C26,'Estadísticas BCR'!$B:$B,0),MATCH(BY$25,'Estadísticas BCR'!$5:$5,0))</f>
        <v>37.037037037037003</v>
      </c>
      <c r="BZ26" s="329">
        <f>+INDEX('Estadísticas BCR'!$1:$1048576,MATCH('Data Graf'!$C26,'Estadísticas BCR'!$B:$B,0),MATCH(BZ$25,'Estadísticas BCR'!$5:$5,0))</f>
        <v>42.307692307692299</v>
      </c>
      <c r="CA26" s="329">
        <f>+INDEX('Estadísticas BCR'!$1:$1048576,MATCH('Data Graf'!$C26,'Estadísticas BCR'!$B:$B,0),MATCH(CA$25,'Estadísticas BCR'!$5:$5,0))</f>
        <v>42.857142857142797</v>
      </c>
      <c r="CB26" s="329">
        <f>+INDEX('Estadísticas BCR'!$1:$1048576,MATCH('Data Graf'!$C26,'Estadísticas BCR'!$B:$B,0),MATCH(CB$25,'Estadísticas BCR'!$5:$5,0))</f>
        <v>32.692307692307701</v>
      </c>
      <c r="CC26" s="329">
        <f>+INDEX('Estadísticas BCR'!$1:$1048576,MATCH('Data Graf'!$C26,'Estadísticas BCR'!$B:$B,0),MATCH(CC$25,'Estadísticas BCR'!$5:$5,0))</f>
        <v>31.25</v>
      </c>
      <c r="CD26" s="329">
        <f>+INDEX('Estadísticas BCR'!$1:$1048576,MATCH('Data Graf'!$C26,'Estadísticas BCR'!$B:$B,0),MATCH(CD$25,'Estadísticas BCR'!$5:$5,0))</f>
        <v>31.818181818181799</v>
      </c>
      <c r="CE26" s="329">
        <f>+INDEX('Estadísticas BCR'!$1:$1048576,MATCH('Data Graf'!$C26,'Estadísticas BCR'!$B:$B,0),MATCH(CE$25,'Estadísticas BCR'!$5:$5,0))</f>
        <v>34</v>
      </c>
      <c r="CF26" s="329">
        <f>+INDEX('Estadísticas BCR'!$1:$1048576,MATCH('Data Graf'!$C26,'Estadísticas BCR'!$B:$B,0),MATCH(CF$25,'Estadísticas BCR'!$5:$5,0))</f>
        <v>26.086956521739101</v>
      </c>
      <c r="CG26" s="329">
        <f>+INDEX('Estadísticas BCR'!$1:$1048576,MATCH('Data Graf'!$C26,'Estadísticas BCR'!$B:$B,0),MATCH(CG$25,'Estadísticas BCR'!$5:$5,0))</f>
        <v>30.434782608695699</v>
      </c>
      <c r="CH26" s="329">
        <f>+INDEX('Estadísticas BCR'!$1:$1048576,MATCH('Data Graf'!$C26,'Estadísticas BCR'!$B:$B,0),MATCH(CH$25,'Estadísticas BCR'!$5:$5,0))</f>
        <v>47.368421052631597</v>
      </c>
      <c r="CI26" s="329">
        <f>+INDEX('Estadísticas BCR'!$1:$1048576,MATCH('Data Graf'!$C26,'Estadísticas BCR'!$B:$B,0),MATCH(CI$25,'Estadísticas BCR'!$5:$5,0))</f>
        <v>28.571428571428601</v>
      </c>
      <c r="CJ26" s="329">
        <f>+INDEX('Estadísticas BCR'!$1:$1048576,MATCH('Data Graf'!$C26,'Estadísticas BCR'!$B:$B,0),MATCH(CJ$25,'Estadísticas BCR'!$5:$5,0))</f>
        <v>31.578947368421101</v>
      </c>
      <c r="CK26" s="329">
        <f>+INDEX('Estadísticas BCR'!$1:$1048576,MATCH('Data Graf'!$C26,'Estadísticas BCR'!$B:$B,0),MATCH(CK$25,'Estadísticas BCR'!$5:$5,0))</f>
        <v>35.714285714285701</v>
      </c>
      <c r="CL26" s="329">
        <f>+INDEX('Estadísticas BCR'!$1:$1048576,MATCH('Data Graf'!$C26,'Estadísticas BCR'!$B:$B,0),MATCH(CL$25,'Estadísticas BCR'!$5:$5,0))</f>
        <v>33.3333333333333</v>
      </c>
      <c r="CM26" s="329">
        <f>+INDEX('Estadísticas BCR'!$1:$1048576,MATCH('Data Graf'!$C26,'Estadísticas BCR'!$B:$B,0),MATCH(CM$25,'Estadísticas BCR'!$5:$5,0))</f>
        <v>38</v>
      </c>
      <c r="CN26" s="329">
        <f>+INDEX('Estadísticas BCR'!$1:$1048576,MATCH('Data Graf'!$C26,'Estadísticas BCR'!$B:$B,0),MATCH(CN$25,'Estadísticas BCR'!$5:$5,0))</f>
        <v>36</v>
      </c>
      <c r="CO26" s="329">
        <f>+INDEX('Estadísticas BCR'!$1:$1048576,MATCH('Data Graf'!$C26,'Estadísticas BCR'!$B:$B,0),MATCH(CO$25,'Estadísticas BCR'!$5:$5,0))</f>
        <v>36.956521739130402</v>
      </c>
      <c r="CP26" s="329">
        <f>+INDEX('Estadísticas BCR'!$1:$1048576,MATCH('Data Graf'!$C26,'Estadísticas BCR'!$B:$B,0),MATCH(CP$25,'Estadísticas BCR'!$5:$5,0))</f>
        <v>38.636363636363598</v>
      </c>
      <c r="CQ26" s="329">
        <f>+INDEX('Estadísticas BCR'!$1:$1048576,MATCH('Data Graf'!$C26,'Estadísticas BCR'!$B:$B,0),MATCH(CQ$25,'Estadísticas BCR'!$5:$5,0))</f>
        <v>39.473684210526301</v>
      </c>
      <c r="CR26" s="329">
        <f>+INDEX('Estadísticas BCR'!$1:$1048576,MATCH('Data Graf'!$C26,'Estadísticas BCR'!$B:$B,0),MATCH(CR$25,'Estadísticas BCR'!$5:$5,0))</f>
        <v>40.625</v>
      </c>
      <c r="CS26" s="329">
        <f>+INDEX('Estadísticas BCR'!$1:$1048576,MATCH('Data Graf'!$C26,'Estadísticas BCR'!$B:$B,0),MATCH(CS$25,'Estadísticas BCR'!$5:$5,0))</f>
        <v>36.363636363636402</v>
      </c>
      <c r="CT26" s="329">
        <f>+INDEX('Estadísticas BCR'!$1:$1048576,MATCH('Data Graf'!$C26,'Estadísticas BCR'!$B:$B,0),MATCH(CT$25,'Estadísticas BCR'!$5:$5,0))</f>
        <v>30</v>
      </c>
      <c r="CU26" s="329">
        <f>+INDEX('Estadísticas BCR'!$1:$1048576,MATCH('Data Graf'!$C26,'Estadísticas BCR'!$B:$B,0),MATCH(CU$25,'Estadísticas BCR'!$5:$5,0))</f>
        <v>42.105263157894697</v>
      </c>
      <c r="CV26" s="329">
        <f>+INDEX('Estadísticas BCR'!$1:$1048576,MATCH('Data Graf'!$C26,'Estadísticas BCR'!$B:$B,0),MATCH(CV$25,'Estadísticas BCR'!$5:$5,0))</f>
        <v>37.5</v>
      </c>
      <c r="CW26" s="329">
        <f>+INDEX('Estadísticas BCR'!$1:$1048576,MATCH('Data Graf'!$C26,'Estadísticas BCR'!$B:$B,0),MATCH(CW$25,'Estadísticas BCR'!$5:$5,0))</f>
        <v>28.947368421052602</v>
      </c>
      <c r="CX26" s="329">
        <f>+INDEX('Estadísticas BCR'!$1:$1048576,MATCH('Data Graf'!$C26,'Estadísticas BCR'!$B:$B,0),MATCH(CX$25,'Estadísticas BCR'!$5:$5,0))</f>
        <v>36.842105263157897</v>
      </c>
      <c r="CY26" s="329">
        <f>+INDEX('Estadísticas BCR'!$1:$1048576,MATCH('Data Graf'!$C26,'Estadísticas BCR'!$B:$B,0),MATCH(CY$25,'Estadísticas BCR'!$5:$5,0))</f>
        <v>34.090909090909101</v>
      </c>
      <c r="CZ26" s="329">
        <f>+INDEX('Estadísticas BCR'!$1:$1048576,MATCH('Data Graf'!$C26,'Estadísticas BCR'!$B:$B,0),MATCH(CZ$25,'Estadísticas BCR'!$5:$5,0))</f>
        <v>31.578947368421101</v>
      </c>
      <c r="DA26" s="329">
        <f>+INDEX('Estadísticas BCR'!$1:$1048576,MATCH('Data Graf'!$C26,'Estadísticas BCR'!$B:$B,0),MATCH(DA$25,'Estadísticas BCR'!$5:$5,0))</f>
        <v>50</v>
      </c>
      <c r="DB26" s="329">
        <f>+INDEX('Estadísticas BCR'!$1:$1048576,MATCH('Data Graf'!$C26,'Estadísticas BCR'!$B:$B,0),MATCH(DB$25,'Estadísticas BCR'!$5:$5,0))</f>
        <v>43.478260869565197</v>
      </c>
      <c r="DC26" s="329">
        <f>+INDEX('Estadísticas BCR'!$1:$1048576,MATCH('Data Graf'!$C26,'Estadísticas BCR'!$B:$B,0),MATCH(DC$25,'Estadísticas BCR'!$5:$5,0))</f>
        <v>50</v>
      </c>
      <c r="DD26" s="329">
        <f>+INDEX('Estadísticas BCR'!$1:$1048576,MATCH('Data Graf'!$C26,'Estadísticas BCR'!$B:$B,0),MATCH(DD$25,'Estadísticas BCR'!$5:$5,0))</f>
        <v>44.7368421052632</v>
      </c>
      <c r="DE26" s="329">
        <f>+INDEX('Estadísticas BCR'!$1:$1048576,MATCH('Data Graf'!$C26,'Estadísticas BCR'!$B:$B,0),MATCH(DE$25,'Estadísticas BCR'!$5:$5,0))</f>
        <v>42.105263157894697</v>
      </c>
      <c r="DF26" s="329">
        <f>+INDEX('Estadísticas BCR'!$1:$1048576,MATCH('Data Graf'!$C26,'Estadísticas BCR'!$B:$B,0),MATCH(DF$25,'Estadísticas BCR'!$5:$5,0))</f>
        <v>50</v>
      </c>
      <c r="DG26" s="329">
        <f>+INDEX('Estadísticas BCR'!$1:$1048576,MATCH('Data Graf'!$C26,'Estadísticas BCR'!$B:$B,0),MATCH(DG$25,'Estadísticas BCR'!$5:$5,0))</f>
        <v>40</v>
      </c>
      <c r="DH26" s="329">
        <f>+INDEX('Estadísticas BCR'!$1:$1048576,MATCH('Data Graf'!$C26,'Estadísticas BCR'!$B:$B,0),MATCH(DH$25,'Estadísticas BCR'!$5:$5,0))</f>
        <v>30</v>
      </c>
      <c r="DI26" s="329">
        <f>+INDEX('Estadísticas BCR'!$1:$1048576,MATCH('Data Graf'!$C26,'Estadísticas BCR'!$B:$B,0),MATCH(DI$25,'Estadísticas BCR'!$5:$5,0))</f>
        <v>37.5</v>
      </c>
      <c r="DJ26" s="329">
        <f>+INDEX('Estadísticas BCR'!$1:$1048576,MATCH('Data Graf'!$C26,'Estadísticas BCR'!$B:$B,0),MATCH(DJ$25,'Estadísticas BCR'!$5:$5,0))</f>
        <v>33.3333333333333</v>
      </c>
      <c r="DK26" s="329">
        <f>+INDEX('Estadísticas BCR'!$1:$1048576,MATCH('Data Graf'!$C26,'Estadísticas BCR'!$B:$B,0),MATCH(DK$25,'Estadísticas BCR'!$5:$5,0))</f>
        <v>31.578947368421101</v>
      </c>
      <c r="DL26" s="329">
        <f>+INDEX('Estadísticas BCR'!$1:$1048576,MATCH('Data Graf'!$C26,'Estadísticas BCR'!$B:$B,0),MATCH(DL$25,'Estadísticas BCR'!$5:$5,0))</f>
        <v>37.5</v>
      </c>
      <c r="DM26" s="329">
        <f>+INDEX('Estadísticas BCR'!$1:$1048576,MATCH('Data Graf'!$C26,'Estadísticas BCR'!$B:$B,0),MATCH(DM$25,'Estadísticas BCR'!$5:$5,0))</f>
        <v>40</v>
      </c>
      <c r="DN26" s="329">
        <f>+INDEX('Estadísticas BCR'!$1:$1048576,MATCH('Data Graf'!$C26,'Estadísticas BCR'!$B:$B,0),MATCH(DN$25,'Estadísticas BCR'!$5:$5,0))</f>
        <v>36.363636363636402</v>
      </c>
      <c r="DO26" s="329">
        <f>+INDEX('Estadísticas BCR'!$1:$1048576,MATCH('Data Graf'!$C26,'Estadísticas BCR'!$B:$B,0),MATCH(DO$25,'Estadísticas BCR'!$5:$5,0))</f>
        <v>38.8888888888889</v>
      </c>
      <c r="DP26" s="329">
        <f>+INDEX('Estadísticas BCR'!$1:$1048576,MATCH('Data Graf'!$C26,'Estadísticas BCR'!$B:$B,0),MATCH(DP$25,'Estadísticas BCR'!$5:$5,0))</f>
        <v>44.4444444444444</v>
      </c>
      <c r="DQ26" s="329">
        <f>+INDEX('Estadísticas BCR'!$1:$1048576,MATCH('Data Graf'!$C26,'Estadísticas BCR'!$B:$B,0),MATCH(DQ$25,'Estadísticas BCR'!$5:$5,0))</f>
        <v>47.2222222222222</v>
      </c>
      <c r="DR26" s="329">
        <f>+INDEX('Estadísticas BCR'!$1:$1048576,MATCH('Data Graf'!$C26,'Estadísticas BCR'!$B:$B,0),MATCH(DR$25,'Estadísticas BCR'!$5:$5,0))</f>
        <v>47.2222222222222</v>
      </c>
      <c r="DS26" s="329">
        <f>+INDEX('Estadísticas BCR'!$1:$1048576,MATCH('Data Graf'!$C26,'Estadísticas BCR'!$B:$B,0),MATCH(DS$25,'Estadísticas BCR'!$5:$5,0))</f>
        <v>50</v>
      </c>
      <c r="DT26" s="329">
        <f>+INDEX('Estadísticas BCR'!$1:$1048576,MATCH('Data Graf'!$C26,'Estadísticas BCR'!$B:$B,0),MATCH(DT$25,'Estadísticas BCR'!$5:$5,0))</f>
        <v>40</v>
      </c>
      <c r="DU26" s="329">
        <f>+INDEX('Estadísticas BCR'!$1:$1048576,MATCH('Data Graf'!$C26,'Estadísticas BCR'!$B:$B,0),MATCH(DU$25,'Estadísticas BCR'!$5:$5,0))</f>
        <v>50</v>
      </c>
      <c r="DV26" s="329">
        <f>+INDEX('Estadísticas BCR'!$1:$1048576,MATCH('Data Graf'!$C26,'Estadísticas BCR'!$B:$B,0),MATCH(DV$25,'Estadísticas BCR'!$5:$5,0))</f>
        <v>42.5</v>
      </c>
      <c r="DW26" s="329">
        <f>+INDEX('Estadísticas BCR'!$1:$1048576,MATCH('Data Graf'!$C26,'Estadísticas BCR'!$B:$B,0),MATCH(DW$25,'Estadísticas BCR'!$5:$5,0))</f>
        <v>58.823529411764703</v>
      </c>
      <c r="DX26" s="329">
        <f>+INDEX('Estadísticas BCR'!$1:$1048576,MATCH('Data Graf'!$C26,'Estadísticas BCR'!$B:$B,0),MATCH(DX$25,'Estadísticas BCR'!$5:$5,0))</f>
        <v>53.3333333333333</v>
      </c>
      <c r="DY26" s="329">
        <f>+INDEX('Estadísticas BCR'!$1:$1048576,MATCH('Data Graf'!$C26,'Estadísticas BCR'!$B:$B,0),MATCH(DY$25,'Estadísticas BCR'!$5:$5,0))</f>
        <v>50</v>
      </c>
      <c r="DZ26" s="329">
        <f>+INDEX('Estadísticas BCR'!$1:$1048576,MATCH('Data Graf'!$C26,'Estadísticas BCR'!$B:$B,0),MATCH(DZ$25,'Estadísticas BCR'!$5:$5,0))</f>
        <v>50</v>
      </c>
      <c r="EA26" s="329">
        <f>+INDEX('Estadísticas BCR'!$1:$1048576,MATCH('Data Graf'!$C26,'Estadísticas BCR'!$B:$B,0),MATCH(EA$25,'Estadísticas BCR'!$5:$5,0))</f>
        <v>42.857142857142897</v>
      </c>
      <c r="EB26" s="329">
        <f>+INDEX('Estadísticas BCR'!$1:$1048576,MATCH('Data Graf'!$C26,'Estadísticas BCR'!$B:$B,0),MATCH(EB$25,'Estadísticas BCR'!$5:$5,0))</f>
        <v>54.1666666666667</v>
      </c>
      <c r="EC26" s="329">
        <f>+INDEX('Estadísticas BCR'!$1:$1048576,MATCH('Data Graf'!$C26,'Estadísticas BCR'!$B:$B,0),MATCH(EC$25,'Estadísticas BCR'!$5:$5,0))</f>
        <v>42.857142857142897</v>
      </c>
      <c r="ED26" s="329">
        <f>+INDEX('Estadísticas BCR'!$1:$1048576,MATCH('Data Graf'!$C26,'Estadísticas BCR'!$B:$B,0),MATCH(ED$25,'Estadísticas BCR'!$5:$5,0))</f>
        <v>53.846153846153797</v>
      </c>
      <c r="EE26" s="329">
        <f>+INDEX('Estadísticas BCR'!$1:$1048576,MATCH('Data Graf'!$C26,'Estadísticas BCR'!$B:$B,0),MATCH(EE$25,'Estadísticas BCR'!$5:$5,0))</f>
        <v>46.153846153846203</v>
      </c>
      <c r="EF26" s="329">
        <f>+INDEX('Estadísticas BCR'!$1:$1048576,MATCH('Data Graf'!$C26,'Estadísticas BCR'!$B:$B,0),MATCH(EF$25,'Estadísticas BCR'!$5:$5,0))</f>
        <v>50</v>
      </c>
      <c r="EG26" s="329">
        <f>+INDEX('Estadísticas BCR'!$1:$1048576,MATCH('Data Graf'!$C26,'Estadísticas BCR'!$B:$B,0),MATCH(EG$25,'Estadísticas BCR'!$5:$5,0))</f>
        <v>57.692307692307701</v>
      </c>
      <c r="EH26" s="329">
        <f>+INDEX('Estadísticas BCR'!$1:$1048576,MATCH('Data Graf'!$C26,'Estadísticas BCR'!$B:$B,0),MATCH(EH$25,'Estadísticas BCR'!$5:$5,0))</f>
        <v>53.3333333333333</v>
      </c>
      <c r="EI26" s="329">
        <f>+INDEX('Estadísticas BCR'!$1:$1048576,MATCH('Data Graf'!$C26,'Estadísticas BCR'!$B:$B,0),MATCH(EI$25,'Estadísticas BCR'!$5:$5,0))</f>
        <v>55.882352941176499</v>
      </c>
    </row>
    <row r="27" spans="1:139">
      <c r="B27" s="9"/>
      <c r="C27" s="9" t="s">
        <v>45</v>
      </c>
      <c r="D27" s="326" t="s">
        <v>4</v>
      </c>
      <c r="E27" s="323">
        <f>+INDEX('Estadísticas BCR'!$1:$1048576,MATCH('Data Graf'!$C27,'Estadísticas BCR'!$B:$B,0),MATCH(E$25,'Estadísticas BCR'!$5:$5,0))</f>
        <v>52.439024390243901</v>
      </c>
      <c r="F27" s="323">
        <f>+INDEX('Estadísticas BCR'!$1:$1048576,MATCH('Data Graf'!$C27,'Estadísticas BCR'!$B:$B,0),MATCH(F$25,'Estadísticas BCR'!$5:$5,0))</f>
        <v>50</v>
      </c>
      <c r="G27" s="323">
        <f>+INDEX('Estadísticas BCR'!$1:$1048576,MATCH('Data Graf'!$C27,'Estadísticas BCR'!$B:$B,0),MATCH(G$25,'Estadísticas BCR'!$5:$5,0))</f>
        <v>52.702702702702702</v>
      </c>
      <c r="H27" s="323">
        <f>+INDEX('Estadísticas BCR'!$1:$1048576,MATCH('Data Graf'!$C27,'Estadísticas BCR'!$B:$B,0),MATCH(H$25,'Estadísticas BCR'!$5:$5,0))</f>
        <v>48.684210526315802</v>
      </c>
      <c r="I27" s="323">
        <f>+INDEX('Estadísticas BCR'!$1:$1048576,MATCH('Data Graf'!$C27,'Estadísticas BCR'!$B:$B,0),MATCH(I$25,'Estadísticas BCR'!$5:$5,0))</f>
        <v>47.368421052631597</v>
      </c>
      <c r="J27" s="323">
        <f>+INDEX('Estadísticas BCR'!$1:$1048576,MATCH('Data Graf'!$C27,'Estadísticas BCR'!$B:$B,0),MATCH(J$25,'Estadísticas BCR'!$5:$5,0))</f>
        <v>47.2222222222222</v>
      </c>
      <c r="K27" s="323">
        <f>+INDEX('Estadísticas BCR'!$1:$1048576,MATCH('Data Graf'!$C27,'Estadísticas BCR'!$B:$B,0),MATCH(K$25,'Estadísticas BCR'!$5:$5,0))</f>
        <v>50</v>
      </c>
      <c r="L27" s="323">
        <f>+INDEX('Estadísticas BCR'!$1:$1048576,MATCH('Data Graf'!$C27,'Estadísticas BCR'!$B:$B,0),MATCH(L$25,'Estadísticas BCR'!$5:$5,0))</f>
        <v>40.789473684210499</v>
      </c>
      <c r="M27" s="323">
        <f>+INDEX('Estadísticas BCR'!$1:$1048576,MATCH('Data Graf'!$C27,'Estadísticas BCR'!$B:$B,0),MATCH(M$25,'Estadísticas BCR'!$5:$5,0))</f>
        <v>38.461538461538503</v>
      </c>
      <c r="N27" s="323">
        <f>+INDEX('Estadísticas BCR'!$1:$1048576,MATCH('Data Graf'!$C27,'Estadísticas BCR'!$B:$B,0),MATCH(N$25,'Estadísticas BCR'!$5:$5,0))</f>
        <v>37.804878048780502</v>
      </c>
      <c r="O27" s="323">
        <f>+INDEX('Estadísticas BCR'!$1:$1048576,MATCH('Data Graf'!$C27,'Estadísticas BCR'!$B:$B,0),MATCH(O$25,'Estadísticas BCR'!$5:$5,0))</f>
        <v>47.2222222222222</v>
      </c>
      <c r="P27" s="323">
        <f>+INDEX('Estadísticas BCR'!$1:$1048576,MATCH('Data Graf'!$C27,'Estadísticas BCR'!$B:$B,0),MATCH(P$25,'Estadísticas BCR'!$5:$5,0))</f>
        <v>38.8888888888889</v>
      </c>
      <c r="Q27" s="323">
        <f>+INDEX('Estadísticas BCR'!$1:$1048576,MATCH('Data Graf'!$C27,'Estadísticas BCR'!$B:$B,0),MATCH(Q$25,'Estadísticas BCR'!$5:$5,0))</f>
        <v>35.714285714285701</v>
      </c>
      <c r="R27" s="323">
        <f>+INDEX('Estadísticas BCR'!$1:$1048576,MATCH('Data Graf'!$C27,'Estadísticas BCR'!$B:$B,0),MATCH(R$25,'Estadísticas BCR'!$5:$5,0))</f>
        <v>38.571428571428598</v>
      </c>
      <c r="S27" s="323">
        <f>+INDEX('Estadísticas BCR'!$1:$1048576,MATCH('Data Graf'!$C27,'Estadísticas BCR'!$B:$B,0),MATCH(S$25,'Estadísticas BCR'!$5:$5,0))</f>
        <v>44.4444444444444</v>
      </c>
      <c r="T27" s="323">
        <f>+INDEX('Estadísticas BCR'!$1:$1048576,MATCH('Data Graf'!$C27,'Estadísticas BCR'!$B:$B,0),MATCH(T$25,'Estadísticas BCR'!$5:$5,0))</f>
        <v>47.058823529411796</v>
      </c>
      <c r="U27" s="323">
        <f>+INDEX('Estadísticas BCR'!$1:$1048576,MATCH('Data Graf'!$C27,'Estadísticas BCR'!$B:$B,0),MATCH(U$25,'Estadísticas BCR'!$5:$5,0))</f>
        <v>44.871794871794897</v>
      </c>
      <c r="V27" s="323">
        <f>+INDEX('Estadísticas BCR'!$1:$1048576,MATCH('Data Graf'!$C27,'Estadísticas BCR'!$B:$B,0),MATCH(V$25,'Estadísticas BCR'!$5:$5,0))</f>
        <v>46.969696969696997</v>
      </c>
      <c r="W27" s="323">
        <f>+INDEX('Estadísticas BCR'!$1:$1048576,MATCH('Data Graf'!$C27,'Estadísticas BCR'!$B:$B,0),MATCH(W$25,'Estadísticas BCR'!$5:$5,0))</f>
        <v>57.317073170731703</v>
      </c>
      <c r="X27" s="323">
        <f>+INDEX('Estadísticas BCR'!$1:$1048576,MATCH('Data Graf'!$C27,'Estadísticas BCR'!$B:$B,0),MATCH(X$25,'Estadísticas BCR'!$5:$5,0))</f>
        <v>60.8108108108108</v>
      </c>
      <c r="Y27" s="323">
        <f>+INDEX('Estadísticas BCR'!$1:$1048576,MATCH('Data Graf'!$C27,'Estadísticas BCR'!$B:$B,0),MATCH(Y$25,'Estadísticas BCR'!$5:$5,0))</f>
        <v>56.060606060606098</v>
      </c>
      <c r="Z27" s="323">
        <f>+INDEX('Estadísticas BCR'!$1:$1048576,MATCH('Data Graf'!$C27,'Estadísticas BCR'!$B:$B,0),MATCH(Z$25,'Estadísticas BCR'!$5:$5,0))</f>
        <v>57.142857142857103</v>
      </c>
      <c r="AA27" s="323">
        <f>+INDEX('Estadísticas BCR'!$1:$1048576,MATCH('Data Graf'!$C27,'Estadísticas BCR'!$B:$B,0),MATCH(AA$25,'Estadísticas BCR'!$5:$5,0))</f>
        <v>52.5</v>
      </c>
      <c r="AB27" s="323">
        <f>+INDEX('Estadísticas BCR'!$1:$1048576,MATCH('Data Graf'!$C27,'Estadísticas BCR'!$B:$B,0),MATCH(AB$25,'Estadísticas BCR'!$5:$5,0))</f>
        <v>48.648648648648702</v>
      </c>
      <c r="AC27" s="323">
        <f>+INDEX('Estadísticas BCR'!$1:$1048576,MATCH('Data Graf'!$C27,'Estadísticas BCR'!$B:$B,0),MATCH(AC$25,'Estadísticas BCR'!$5:$5,0))</f>
        <v>54.1666666666667</v>
      </c>
      <c r="AD27" s="323">
        <f>+INDEX('Estadísticas BCR'!$1:$1048576,MATCH('Data Graf'!$C27,'Estadísticas BCR'!$B:$B,0),MATCH(AD$25,'Estadísticas BCR'!$5:$5,0))</f>
        <v>47.2222222222222</v>
      </c>
      <c r="AE27" s="323">
        <f>+INDEX('Estadísticas BCR'!$1:$1048576,MATCH('Data Graf'!$C27,'Estadísticas BCR'!$B:$B,0),MATCH(AE$25,'Estadísticas BCR'!$5:$5,0))</f>
        <v>46.875</v>
      </c>
      <c r="AF27" s="323">
        <f>+INDEX('Estadísticas BCR'!$1:$1048576,MATCH('Data Graf'!$C27,'Estadísticas BCR'!$B:$B,0),MATCH(AF$25,'Estadísticas BCR'!$5:$5,0))</f>
        <v>54.838709677419402</v>
      </c>
      <c r="AG27" s="323">
        <f>+INDEX('Estadísticas BCR'!$1:$1048576,MATCH('Data Graf'!$C27,'Estadísticas BCR'!$B:$B,0),MATCH(AG$25,'Estadísticas BCR'!$5:$5,0))</f>
        <v>51.785714285714299</v>
      </c>
      <c r="AH27" s="323">
        <f>+INDEX('Estadísticas BCR'!$1:$1048576,MATCH('Data Graf'!$C27,'Estadísticas BCR'!$B:$B,0),MATCH(AH$25,'Estadísticas BCR'!$5:$5,0))</f>
        <v>46.296296296296298</v>
      </c>
      <c r="AI27" s="323">
        <f>+INDEX('Estadísticas BCR'!$1:$1048576,MATCH('Data Graf'!$C27,'Estadísticas BCR'!$B:$B,0),MATCH(AI$25,'Estadísticas BCR'!$5:$5,0))</f>
        <v>46.296296296296298</v>
      </c>
      <c r="AJ27" s="323">
        <f>+INDEX('Estadísticas BCR'!$1:$1048576,MATCH('Data Graf'!$C27,'Estadísticas BCR'!$B:$B,0),MATCH(AJ$25,'Estadísticas BCR'!$5:$5,0))</f>
        <v>43.75</v>
      </c>
      <c r="AK27" s="323">
        <f>+INDEX('Estadísticas BCR'!$1:$1048576,MATCH('Data Graf'!$C27,'Estadísticas BCR'!$B:$B,0),MATCH(AK$25,'Estadísticas BCR'!$5:$5,0))</f>
        <v>44.4444444444444</v>
      </c>
      <c r="AL27" s="323">
        <f>+INDEX('Estadísticas BCR'!$1:$1048576,MATCH('Data Graf'!$C27,'Estadísticas BCR'!$B:$B,0),MATCH(AL$25,'Estadísticas BCR'!$5:$5,0))</f>
        <v>55.769230769230802</v>
      </c>
      <c r="AM27" s="323">
        <f>+INDEX('Estadísticas BCR'!$1:$1048576,MATCH('Data Graf'!$C27,'Estadísticas BCR'!$B:$B,0),MATCH(AM$25,'Estadísticas BCR'!$5:$5,0))</f>
        <v>54</v>
      </c>
      <c r="AN27" s="323">
        <f>+INDEX('Estadísticas BCR'!$1:$1048576,MATCH('Data Graf'!$C27,'Estadísticas BCR'!$B:$B,0),MATCH(AN$25,'Estadísticas BCR'!$5:$5,0))</f>
        <v>46.296296296296298</v>
      </c>
      <c r="AO27" s="323">
        <f>+INDEX('Estadísticas BCR'!$1:$1048576,MATCH('Data Graf'!$C27,'Estadísticas BCR'!$B:$B,0),MATCH(AO$25,'Estadísticas BCR'!$5:$5,0))</f>
        <v>42.857142857142897</v>
      </c>
      <c r="AP27" s="323">
        <f>+INDEX('Estadísticas BCR'!$1:$1048576,MATCH('Data Graf'!$C27,'Estadísticas BCR'!$B:$B,0),MATCH(AP$25,'Estadísticas BCR'!$5:$5,0))</f>
        <v>42.307692307692299</v>
      </c>
      <c r="AQ27" s="323">
        <f>+INDEX('Estadísticas BCR'!$1:$1048576,MATCH('Data Graf'!$C27,'Estadísticas BCR'!$B:$B,0),MATCH(AQ$25,'Estadísticas BCR'!$5:$5,0))</f>
        <v>39.285714285714299</v>
      </c>
      <c r="AR27" s="323">
        <f>+INDEX('Estadísticas BCR'!$1:$1048576,MATCH('Data Graf'!$C27,'Estadísticas BCR'!$B:$B,0),MATCH(AR$25,'Estadísticas BCR'!$5:$5,0))</f>
        <v>46.153846153846203</v>
      </c>
      <c r="AS27" s="323">
        <f>+INDEX('Estadísticas BCR'!$1:$1048576,MATCH('Data Graf'!$C27,'Estadísticas BCR'!$B:$B,0),MATCH(AS$25,'Estadísticas BCR'!$5:$5,0))</f>
        <v>50</v>
      </c>
      <c r="AT27" s="323">
        <f>+INDEX('Estadísticas BCR'!$1:$1048576,MATCH('Data Graf'!$C27,'Estadísticas BCR'!$B:$B,0),MATCH(AT$25,'Estadísticas BCR'!$5:$5,0))</f>
        <v>42.592592592592602</v>
      </c>
      <c r="AU27" s="323">
        <f>+INDEX('Estadísticas BCR'!$1:$1048576,MATCH('Data Graf'!$C27,'Estadísticas BCR'!$B:$B,0),MATCH(AU$25,'Estadísticas BCR'!$5:$5,0))</f>
        <v>48.275862068965502</v>
      </c>
      <c r="AV27" s="323">
        <f>+INDEX('Estadísticas BCR'!$1:$1048576,MATCH('Data Graf'!$C27,'Estadísticas BCR'!$B:$B,0),MATCH(AV$25,'Estadísticas BCR'!$5:$5,0))</f>
        <v>44.4444444444444</v>
      </c>
      <c r="AW27" s="323">
        <f>+INDEX('Estadísticas BCR'!$1:$1048576,MATCH('Data Graf'!$C27,'Estadísticas BCR'!$B:$B,0),MATCH(AW$25,'Estadísticas BCR'!$5:$5,0))</f>
        <v>47.9166666666667</v>
      </c>
      <c r="AX27" s="323">
        <f>+INDEX('Estadísticas BCR'!$1:$1048576,MATCH('Data Graf'!$C27,'Estadísticas BCR'!$B:$B,0),MATCH(AX$25,'Estadísticas BCR'!$5:$5,0))</f>
        <v>36.538461538461497</v>
      </c>
      <c r="AY27" s="323">
        <f>+INDEX('Estadísticas BCR'!$1:$1048576,MATCH('Data Graf'!$C27,'Estadísticas BCR'!$B:$B,0),MATCH(AY$25,'Estadísticas BCR'!$5:$5,0))</f>
        <v>40.740740740740698</v>
      </c>
      <c r="AZ27" s="323">
        <f>+INDEX('Estadísticas BCR'!$1:$1048576,MATCH('Data Graf'!$C27,'Estadísticas BCR'!$B:$B,0),MATCH(AZ$25,'Estadísticas BCR'!$5:$5,0))</f>
        <v>44.7368421052632</v>
      </c>
      <c r="BA27" s="323">
        <f>+INDEX('Estadísticas BCR'!$1:$1048576,MATCH('Data Graf'!$C27,'Estadísticas BCR'!$B:$B,0),MATCH(BA$25,'Estadísticas BCR'!$5:$5,0))</f>
        <v>42.857142857142897</v>
      </c>
      <c r="BB27" s="323">
        <f>+INDEX('Estadísticas BCR'!$1:$1048576,MATCH('Data Graf'!$C27,'Estadísticas BCR'!$B:$B,0),MATCH(BB$25,'Estadísticas BCR'!$5:$5,0))</f>
        <v>47.727272727272698</v>
      </c>
      <c r="BC27" s="323">
        <f>+INDEX('Estadísticas BCR'!$1:$1048576,MATCH('Data Graf'!$C27,'Estadísticas BCR'!$B:$B,0),MATCH(BC$25,'Estadísticas BCR'!$5:$5,0))</f>
        <v>47.727272727272698</v>
      </c>
      <c r="BD27" s="323">
        <f>+INDEX('Estadísticas BCR'!$1:$1048576,MATCH('Data Graf'!$C27,'Estadísticas BCR'!$B:$B,0),MATCH(BD$25,'Estadísticas BCR'!$5:$5,0))</f>
        <v>44.230769230769198</v>
      </c>
      <c r="BE27" s="323">
        <f>+INDEX('Estadísticas BCR'!$1:$1048576,MATCH('Data Graf'!$C27,'Estadísticas BCR'!$B:$B,0),MATCH(BE$25,'Estadísticas BCR'!$5:$5,0))</f>
        <v>47.9166666666667</v>
      </c>
      <c r="BF27" s="323">
        <f>+INDEX('Estadísticas BCR'!$1:$1048576,MATCH('Data Graf'!$C27,'Estadísticas BCR'!$B:$B,0),MATCH(BF$25,'Estadísticas BCR'!$5:$5,0))</f>
        <v>34</v>
      </c>
      <c r="BG27" s="323">
        <f>+INDEX('Estadísticas BCR'!$1:$1048576,MATCH('Data Graf'!$C27,'Estadísticas BCR'!$B:$B,0),MATCH(BG$25,'Estadísticas BCR'!$5:$5,0))</f>
        <v>39.285714285714299</v>
      </c>
      <c r="BH27" s="323">
        <f>+INDEX('Estadísticas BCR'!$1:$1048576,MATCH('Data Graf'!$C27,'Estadísticas BCR'!$B:$B,0),MATCH(BH$25,'Estadísticas BCR'!$5:$5,0))</f>
        <v>33.928571428571402</v>
      </c>
      <c r="BI27" s="323">
        <f>+INDEX('Estadísticas BCR'!$1:$1048576,MATCH('Data Graf'!$C27,'Estadísticas BCR'!$B:$B,0),MATCH(BI$25,'Estadísticas BCR'!$5:$5,0))</f>
        <v>37.931034482758598</v>
      </c>
      <c r="BJ27" s="323">
        <f>+INDEX('Estadísticas BCR'!$1:$1048576,MATCH('Data Graf'!$C27,'Estadísticas BCR'!$B:$B,0),MATCH(BJ$25,'Estadísticas BCR'!$5:$5,0))</f>
        <v>37.5</v>
      </c>
      <c r="BK27" s="323">
        <f>+INDEX('Estadísticas BCR'!$1:$1048576,MATCH('Data Graf'!$C27,'Estadísticas BCR'!$B:$B,0),MATCH(BK$25,'Estadísticas BCR'!$5:$5,0))</f>
        <v>39.285714285714299</v>
      </c>
      <c r="BL27" s="323">
        <f>+INDEX('Estadísticas BCR'!$1:$1048576,MATCH('Data Graf'!$C27,'Estadísticas BCR'!$B:$B,0),MATCH(BL$25,'Estadísticas BCR'!$5:$5,0))</f>
        <v>45.8333333333333</v>
      </c>
      <c r="BM27" s="323">
        <f>+INDEX('Estadísticas BCR'!$1:$1048576,MATCH('Data Graf'!$C27,'Estadísticas BCR'!$B:$B,0),MATCH(BM$25,'Estadísticas BCR'!$5:$5,0))</f>
        <v>46.551724137930997</v>
      </c>
      <c r="BN27" s="323">
        <f>+INDEX('Estadísticas BCR'!$1:$1048576,MATCH('Data Graf'!$C27,'Estadísticas BCR'!$B:$B,0),MATCH(BN$25,'Estadísticas BCR'!$5:$5,0))</f>
        <v>41.379310344827601</v>
      </c>
      <c r="BO27" s="323">
        <f>+INDEX('Estadísticas BCR'!$1:$1048576,MATCH('Data Graf'!$C27,'Estadísticas BCR'!$B:$B,0),MATCH(BO$25,'Estadísticas BCR'!$5:$5,0))</f>
        <v>12.5</v>
      </c>
      <c r="BP27" s="323">
        <f>+INDEX('Estadísticas BCR'!$1:$1048576,MATCH('Data Graf'!$C27,'Estadísticas BCR'!$B:$B,0),MATCH(BP$25,'Estadísticas BCR'!$5:$5,0))</f>
        <v>0</v>
      </c>
      <c r="BQ27" s="323">
        <f>+INDEX('Estadísticas BCR'!$1:$1048576,MATCH('Data Graf'!$C27,'Estadísticas BCR'!$B:$B,0),MATCH(BQ$25,'Estadísticas BCR'!$5:$5,0))</f>
        <v>14</v>
      </c>
      <c r="BR27" s="323">
        <f>+INDEX('Estadísticas BCR'!$1:$1048576,MATCH('Data Graf'!$C27,'Estadísticas BCR'!$B:$B,0),MATCH(BR$25,'Estadísticas BCR'!$5:$5,0))</f>
        <v>14.5833333333333</v>
      </c>
      <c r="BS27" s="323">
        <f>+INDEX('Estadísticas BCR'!$1:$1048576,MATCH('Data Graf'!$C27,'Estadísticas BCR'!$B:$B,0),MATCH(BS$25,'Estadísticas BCR'!$5:$5,0))</f>
        <v>22.9166666666667</v>
      </c>
      <c r="BT27" s="323">
        <f>+INDEX('Estadísticas BCR'!$1:$1048576,MATCH('Data Graf'!$C27,'Estadísticas BCR'!$B:$B,0),MATCH(BT$25,'Estadísticas BCR'!$5:$5,0))</f>
        <v>25</v>
      </c>
      <c r="BU27" s="323">
        <f>+INDEX('Estadísticas BCR'!$1:$1048576,MATCH('Data Graf'!$C27,'Estadísticas BCR'!$B:$B,0),MATCH(BU$25,'Estadísticas BCR'!$5:$5,0))</f>
        <v>31.25</v>
      </c>
      <c r="BV27" s="323">
        <f>+INDEX('Estadísticas BCR'!$1:$1048576,MATCH('Data Graf'!$C27,'Estadísticas BCR'!$B:$B,0),MATCH(BV$25,'Estadísticas BCR'!$5:$5,0))</f>
        <v>38</v>
      </c>
      <c r="BW27" s="323">
        <f>+INDEX('Estadísticas BCR'!$1:$1048576,MATCH('Data Graf'!$C27,'Estadísticas BCR'!$B:$B,0),MATCH(BW$25,'Estadísticas BCR'!$5:$5,0))</f>
        <v>30.434782608695699</v>
      </c>
      <c r="BX27" s="323">
        <f>+INDEX('Estadísticas BCR'!$1:$1048576,MATCH('Data Graf'!$C27,'Estadísticas BCR'!$B:$B,0),MATCH(BX$25,'Estadísticas BCR'!$5:$5,0))</f>
        <v>36.956521739130402</v>
      </c>
      <c r="BY27" s="323">
        <f>+INDEX('Estadísticas BCR'!$1:$1048576,MATCH('Data Graf'!$C27,'Estadísticas BCR'!$B:$B,0),MATCH(BY$25,'Estadísticas BCR'!$5:$5,0))</f>
        <v>30.3571428571429</v>
      </c>
      <c r="BZ27" s="323">
        <f>+INDEX('Estadísticas BCR'!$1:$1048576,MATCH('Data Graf'!$C27,'Estadísticas BCR'!$B:$B,0),MATCH(BZ$25,'Estadísticas BCR'!$5:$5,0))</f>
        <v>37.037037037037003</v>
      </c>
      <c r="CA27" s="323">
        <f>+INDEX('Estadísticas BCR'!$1:$1048576,MATCH('Data Graf'!$C27,'Estadísticas BCR'!$B:$B,0),MATCH(CA$25,'Estadísticas BCR'!$5:$5,0))</f>
        <v>44.642857142857203</v>
      </c>
      <c r="CB27" s="323">
        <f>+INDEX('Estadísticas BCR'!$1:$1048576,MATCH('Data Graf'!$C27,'Estadísticas BCR'!$B:$B,0),MATCH(CB$25,'Estadísticas BCR'!$5:$5,0))</f>
        <v>30.769230769230798</v>
      </c>
      <c r="CC27" s="323">
        <f>+INDEX('Estadísticas BCR'!$1:$1048576,MATCH('Data Graf'!$C27,'Estadísticas BCR'!$B:$B,0),MATCH(CC$25,'Estadísticas BCR'!$5:$5,0))</f>
        <v>28</v>
      </c>
      <c r="CD27" s="323">
        <f>+INDEX('Estadísticas BCR'!$1:$1048576,MATCH('Data Graf'!$C27,'Estadísticas BCR'!$B:$B,0),MATCH(CD$25,'Estadísticas BCR'!$5:$5,0))</f>
        <v>36.956521739130402</v>
      </c>
      <c r="CE27" s="323">
        <f>+INDEX('Estadísticas BCR'!$1:$1048576,MATCH('Data Graf'!$C27,'Estadísticas BCR'!$B:$B,0),MATCH(CE$25,'Estadísticas BCR'!$5:$5,0))</f>
        <v>30.769230769230798</v>
      </c>
      <c r="CF27" s="323">
        <f>+INDEX('Estadísticas BCR'!$1:$1048576,MATCH('Data Graf'!$C27,'Estadísticas BCR'!$B:$B,0),MATCH(CF$25,'Estadísticas BCR'!$5:$5,0))</f>
        <v>26</v>
      </c>
      <c r="CG27" s="323">
        <f>+INDEX('Estadísticas BCR'!$1:$1048576,MATCH('Data Graf'!$C27,'Estadísticas BCR'!$B:$B,0),MATCH(CG$25,'Estadísticas BCR'!$5:$5,0))</f>
        <v>22.9166666666667</v>
      </c>
      <c r="CH27" s="323">
        <f>+INDEX('Estadísticas BCR'!$1:$1048576,MATCH('Data Graf'!$C27,'Estadísticas BCR'!$B:$B,0),MATCH(CH$25,'Estadísticas BCR'!$5:$5,0))</f>
        <v>31.818181818181799</v>
      </c>
      <c r="CI27" s="323">
        <f>+INDEX('Estadísticas BCR'!$1:$1048576,MATCH('Data Graf'!$C27,'Estadísticas BCR'!$B:$B,0),MATCH(CI$25,'Estadísticas BCR'!$5:$5,0))</f>
        <v>22.727272727272702</v>
      </c>
      <c r="CJ27" s="323">
        <f>+INDEX('Estadísticas BCR'!$1:$1048576,MATCH('Data Graf'!$C27,'Estadísticas BCR'!$B:$B,0),MATCH(CJ$25,'Estadísticas BCR'!$5:$5,0))</f>
        <v>20</v>
      </c>
      <c r="CK27" s="323">
        <f>+INDEX('Estadísticas BCR'!$1:$1048576,MATCH('Data Graf'!$C27,'Estadísticas BCR'!$B:$B,0),MATCH(CK$25,'Estadísticas BCR'!$5:$5,0))</f>
        <v>29.5454545454546</v>
      </c>
      <c r="CL27" s="323">
        <f>+INDEX('Estadísticas BCR'!$1:$1048576,MATCH('Data Graf'!$C27,'Estadísticas BCR'!$B:$B,0),MATCH(CL$25,'Estadísticas BCR'!$5:$5,0))</f>
        <v>25</v>
      </c>
      <c r="CM27" s="323">
        <f>+INDEX('Estadísticas BCR'!$1:$1048576,MATCH('Data Graf'!$C27,'Estadísticas BCR'!$B:$B,0),MATCH(CM$25,'Estadísticas BCR'!$5:$5,0))</f>
        <v>32.692307692307701</v>
      </c>
      <c r="CN27" s="323">
        <f>+INDEX('Estadísticas BCR'!$1:$1048576,MATCH('Data Graf'!$C27,'Estadísticas BCR'!$B:$B,0),MATCH(CN$25,'Estadísticas BCR'!$5:$5,0))</f>
        <v>26</v>
      </c>
      <c r="CO27" s="323">
        <f>+INDEX('Estadísticas BCR'!$1:$1048576,MATCH('Data Graf'!$C27,'Estadísticas BCR'!$B:$B,0),MATCH(CO$25,'Estadísticas BCR'!$5:$5,0))</f>
        <v>27.0833333333333</v>
      </c>
      <c r="CP27" s="323">
        <f>+INDEX('Estadísticas BCR'!$1:$1048576,MATCH('Data Graf'!$C27,'Estadísticas BCR'!$B:$B,0),MATCH(CP$25,'Estadísticas BCR'!$5:$5,0))</f>
        <v>29.1666666666667</v>
      </c>
      <c r="CQ27" s="323">
        <f>+INDEX('Estadísticas BCR'!$1:$1048576,MATCH('Data Graf'!$C27,'Estadísticas BCR'!$B:$B,0),MATCH(CQ$25,'Estadísticas BCR'!$5:$5,0))</f>
        <v>30</v>
      </c>
      <c r="CR27" s="323">
        <f>+INDEX('Estadísticas BCR'!$1:$1048576,MATCH('Data Graf'!$C27,'Estadísticas BCR'!$B:$B,0),MATCH(CR$25,'Estadísticas BCR'!$5:$5,0))</f>
        <v>32.352941176470601</v>
      </c>
      <c r="CS27" s="323">
        <f>+INDEX('Estadísticas BCR'!$1:$1048576,MATCH('Data Graf'!$C27,'Estadísticas BCR'!$B:$B,0),MATCH(CS$25,'Estadísticas BCR'!$5:$5,0))</f>
        <v>32.6086956521739</v>
      </c>
      <c r="CT27" s="323">
        <f>+INDEX('Estadísticas BCR'!$1:$1048576,MATCH('Data Graf'!$C27,'Estadísticas BCR'!$B:$B,0),MATCH(CT$25,'Estadísticas BCR'!$5:$5,0))</f>
        <v>21.428571428571399</v>
      </c>
      <c r="CU27" s="323">
        <f>+INDEX('Estadísticas BCR'!$1:$1048576,MATCH('Data Graf'!$C27,'Estadísticas BCR'!$B:$B,0),MATCH(CU$25,'Estadísticas BCR'!$5:$5,0))</f>
        <v>32.5</v>
      </c>
      <c r="CV27" s="323">
        <f>+INDEX('Estadísticas BCR'!$1:$1048576,MATCH('Data Graf'!$C27,'Estadísticas BCR'!$B:$B,0),MATCH(CV$25,'Estadísticas BCR'!$5:$5,0))</f>
        <v>38.095238095238102</v>
      </c>
      <c r="CW27" s="323">
        <f>+INDEX('Estadísticas BCR'!$1:$1048576,MATCH('Data Graf'!$C27,'Estadísticas BCR'!$B:$B,0),MATCH(CW$25,'Estadísticas BCR'!$5:$5,0))</f>
        <v>27.5</v>
      </c>
      <c r="CX27" s="323">
        <f>+INDEX('Estadísticas BCR'!$1:$1048576,MATCH('Data Graf'!$C27,'Estadísticas BCR'!$B:$B,0),MATCH(CX$25,'Estadísticas BCR'!$5:$5,0))</f>
        <v>39.473684210526301</v>
      </c>
      <c r="CY27" s="323">
        <f>+INDEX('Estadísticas BCR'!$1:$1048576,MATCH('Data Graf'!$C27,'Estadísticas BCR'!$B:$B,0),MATCH(CY$25,'Estadísticas BCR'!$5:$5,0))</f>
        <v>29.1666666666667</v>
      </c>
      <c r="CZ27" s="323">
        <f>+INDEX('Estadísticas BCR'!$1:$1048576,MATCH('Data Graf'!$C27,'Estadísticas BCR'!$B:$B,0),MATCH(CZ$25,'Estadísticas BCR'!$5:$5,0))</f>
        <v>30</v>
      </c>
      <c r="DA27" s="323">
        <f>+INDEX('Estadísticas BCR'!$1:$1048576,MATCH('Data Graf'!$C27,'Estadísticas BCR'!$B:$B,0),MATCH(DA$25,'Estadísticas BCR'!$5:$5,0))</f>
        <v>40</v>
      </c>
      <c r="DB27" s="323">
        <f>+INDEX('Estadísticas BCR'!$1:$1048576,MATCH('Data Graf'!$C27,'Estadísticas BCR'!$B:$B,0),MATCH(DB$25,'Estadísticas BCR'!$5:$5,0))</f>
        <v>33.3333333333333</v>
      </c>
      <c r="DC27" s="323">
        <f>+INDEX('Estadísticas BCR'!$1:$1048576,MATCH('Data Graf'!$C27,'Estadísticas BCR'!$B:$B,0),MATCH(DC$25,'Estadísticas BCR'!$5:$5,0))</f>
        <v>42.5</v>
      </c>
      <c r="DD27" s="323">
        <f>+INDEX('Estadísticas BCR'!$1:$1048576,MATCH('Data Graf'!$C27,'Estadísticas BCR'!$B:$B,0),MATCH(DD$25,'Estadísticas BCR'!$5:$5,0))</f>
        <v>42.5</v>
      </c>
      <c r="DE27" s="323">
        <f>+INDEX('Estadísticas BCR'!$1:$1048576,MATCH('Data Graf'!$C27,'Estadísticas BCR'!$B:$B,0),MATCH(DE$25,'Estadísticas BCR'!$5:$5,0))</f>
        <v>28.947368421052602</v>
      </c>
      <c r="DF27" s="323">
        <f>+INDEX('Estadísticas BCR'!$1:$1048576,MATCH('Data Graf'!$C27,'Estadísticas BCR'!$B:$B,0),MATCH(DF$25,'Estadísticas BCR'!$5:$5,0))</f>
        <v>41.176470588235297</v>
      </c>
      <c r="DG27" s="323">
        <f>+INDEX('Estadísticas BCR'!$1:$1048576,MATCH('Data Graf'!$C27,'Estadísticas BCR'!$B:$B,0),MATCH(DG$25,'Estadísticas BCR'!$5:$5,0))</f>
        <v>30.952380952380899</v>
      </c>
      <c r="DH27" s="323">
        <f>+INDEX('Estadísticas BCR'!$1:$1048576,MATCH('Data Graf'!$C27,'Estadísticas BCR'!$B:$B,0),MATCH(DH$25,'Estadísticas BCR'!$5:$5,0))</f>
        <v>30.952380952380899</v>
      </c>
      <c r="DI27" s="323">
        <f>+INDEX('Estadísticas BCR'!$1:$1048576,MATCH('Data Graf'!$C27,'Estadísticas BCR'!$B:$B,0),MATCH(DI$25,'Estadísticas BCR'!$5:$5,0))</f>
        <v>30.952380952380899</v>
      </c>
      <c r="DJ27" s="323">
        <f>+INDEX('Estadísticas BCR'!$1:$1048576,MATCH('Data Graf'!$C27,'Estadísticas BCR'!$B:$B,0),MATCH(DJ$25,'Estadísticas BCR'!$5:$5,0))</f>
        <v>26.315789473684202</v>
      </c>
      <c r="DK27" s="323">
        <f>+INDEX('Estadísticas BCR'!$1:$1048576,MATCH('Data Graf'!$C27,'Estadísticas BCR'!$B:$B,0),MATCH(DK$25,'Estadísticas BCR'!$5:$5,0))</f>
        <v>37.5</v>
      </c>
      <c r="DL27" s="323">
        <f>+INDEX('Estadísticas BCR'!$1:$1048576,MATCH('Data Graf'!$C27,'Estadísticas BCR'!$B:$B,0),MATCH(DL$25,'Estadísticas BCR'!$5:$5,0))</f>
        <v>42.857142857142897</v>
      </c>
      <c r="DM27" s="323">
        <f>+INDEX('Estadísticas BCR'!$1:$1048576,MATCH('Data Graf'!$C27,'Estadísticas BCR'!$B:$B,0),MATCH(DM$25,'Estadísticas BCR'!$5:$5,0))</f>
        <v>35.714285714285701</v>
      </c>
      <c r="DN27" s="323">
        <f>+INDEX('Estadísticas BCR'!$1:$1048576,MATCH('Data Graf'!$C27,'Estadísticas BCR'!$B:$B,0),MATCH(DN$25,'Estadísticas BCR'!$5:$5,0))</f>
        <v>36.956521739130402</v>
      </c>
      <c r="DO27" s="323">
        <f>+INDEX('Estadísticas BCR'!$1:$1048576,MATCH('Data Graf'!$C27,'Estadísticas BCR'!$B:$B,0),MATCH(DO$25,'Estadísticas BCR'!$5:$5,0))</f>
        <v>38.8888888888889</v>
      </c>
      <c r="DP27" s="323">
        <f>+INDEX('Estadísticas BCR'!$1:$1048576,MATCH('Data Graf'!$C27,'Estadísticas BCR'!$B:$B,0),MATCH(DP$25,'Estadísticas BCR'!$5:$5,0))</f>
        <v>47.2222222222222</v>
      </c>
      <c r="DQ27" s="323">
        <f>+INDEX('Estadísticas BCR'!$1:$1048576,MATCH('Data Graf'!$C27,'Estadísticas BCR'!$B:$B,0),MATCH(DQ$25,'Estadísticas BCR'!$5:$5,0))</f>
        <v>44.7368421052632</v>
      </c>
      <c r="DR27" s="323">
        <f>+INDEX('Estadísticas BCR'!$1:$1048576,MATCH('Data Graf'!$C27,'Estadísticas BCR'!$B:$B,0),MATCH(DR$25,'Estadísticas BCR'!$5:$5,0))</f>
        <v>42.105263157894697</v>
      </c>
      <c r="DS27" s="323">
        <f>+INDEX('Estadísticas BCR'!$1:$1048576,MATCH('Data Graf'!$C27,'Estadísticas BCR'!$B:$B,0),MATCH(DS$25,'Estadísticas BCR'!$5:$5,0))</f>
        <v>50</v>
      </c>
      <c r="DT27" s="323">
        <f>+INDEX('Estadísticas BCR'!$1:$1048576,MATCH('Data Graf'!$C27,'Estadísticas BCR'!$B:$B,0),MATCH(DT$25,'Estadísticas BCR'!$5:$5,0))</f>
        <v>46.875</v>
      </c>
      <c r="DU27" s="323">
        <f>+INDEX('Estadísticas BCR'!$1:$1048576,MATCH('Data Graf'!$C27,'Estadísticas BCR'!$B:$B,0),MATCH(DU$25,'Estadísticas BCR'!$5:$5,0))</f>
        <v>44.4444444444444</v>
      </c>
      <c r="DV27" s="323">
        <f>+INDEX('Estadísticas BCR'!$1:$1048576,MATCH('Data Graf'!$C27,'Estadísticas BCR'!$B:$B,0),MATCH(DV$25,'Estadísticas BCR'!$5:$5,0))</f>
        <v>42.857142857142897</v>
      </c>
      <c r="DW27" s="323">
        <f>+INDEX('Estadísticas BCR'!$1:$1048576,MATCH('Data Graf'!$C27,'Estadísticas BCR'!$B:$B,0),MATCH(DW$25,'Estadísticas BCR'!$5:$5,0))</f>
        <v>44.117647058823501</v>
      </c>
      <c r="DX27" s="323">
        <f>+INDEX('Estadísticas BCR'!$1:$1048576,MATCH('Data Graf'!$C27,'Estadísticas BCR'!$B:$B,0),MATCH(DX$25,'Estadísticas BCR'!$5:$5,0))</f>
        <v>53.3333333333333</v>
      </c>
      <c r="DY27" s="323">
        <f>+INDEX('Estadísticas BCR'!$1:$1048576,MATCH('Data Graf'!$C27,'Estadísticas BCR'!$B:$B,0),MATCH(DY$25,'Estadísticas BCR'!$5:$5,0))</f>
        <v>50</v>
      </c>
      <c r="DZ27" s="323">
        <f>+INDEX('Estadísticas BCR'!$1:$1048576,MATCH('Data Graf'!$C27,'Estadísticas BCR'!$B:$B,0),MATCH(DZ$25,'Estadísticas BCR'!$5:$5,0))</f>
        <v>50</v>
      </c>
      <c r="EA27" s="323">
        <f>+INDEX('Estadísticas BCR'!$1:$1048576,MATCH('Data Graf'!$C27,'Estadísticas BCR'!$B:$B,0),MATCH(EA$25,'Estadísticas BCR'!$5:$5,0))</f>
        <v>53.3333333333333</v>
      </c>
      <c r="EB27" s="323">
        <f>+INDEX('Estadísticas BCR'!$1:$1048576,MATCH('Data Graf'!$C27,'Estadísticas BCR'!$B:$B,0),MATCH(EB$25,'Estadísticas BCR'!$5:$5,0))</f>
        <v>58.3333333333333</v>
      </c>
      <c r="EC27" s="323">
        <f>+INDEX('Estadísticas BCR'!$1:$1048576,MATCH('Data Graf'!$C27,'Estadísticas BCR'!$B:$B,0),MATCH(EC$25,'Estadísticas BCR'!$5:$5,0))</f>
        <v>46.428571428571402</v>
      </c>
      <c r="ED27" s="323">
        <f>+INDEX('Estadísticas BCR'!$1:$1048576,MATCH('Data Graf'!$C27,'Estadísticas BCR'!$B:$B,0),MATCH(ED$25,'Estadísticas BCR'!$5:$5,0))</f>
        <v>62.5</v>
      </c>
      <c r="EE27" s="323">
        <f>+INDEX('Estadísticas BCR'!$1:$1048576,MATCH('Data Graf'!$C27,'Estadísticas BCR'!$B:$B,0),MATCH(EE$25,'Estadísticas BCR'!$5:$5,0))</f>
        <v>53.846153846153797</v>
      </c>
      <c r="EF27" s="323">
        <f>+INDEX('Estadísticas BCR'!$1:$1048576,MATCH('Data Graf'!$C27,'Estadísticas BCR'!$B:$B,0),MATCH(EF$25,'Estadísticas BCR'!$5:$5,0))</f>
        <v>57.692307692307701</v>
      </c>
      <c r="EG27" s="323">
        <f>+INDEX('Estadísticas BCR'!$1:$1048576,MATCH('Data Graf'!$C27,'Estadísticas BCR'!$B:$B,0),MATCH(EG$25,'Estadísticas BCR'!$5:$5,0))</f>
        <v>53.846153846153797</v>
      </c>
      <c r="EH27" s="323">
        <f>+INDEX('Estadísticas BCR'!$1:$1048576,MATCH('Data Graf'!$C27,'Estadísticas BCR'!$B:$B,0),MATCH(EH$25,'Estadísticas BCR'!$5:$5,0))</f>
        <v>50</v>
      </c>
      <c r="EI27" s="323">
        <f>+INDEX('Estadísticas BCR'!$1:$1048576,MATCH('Data Graf'!$C27,'Estadísticas BCR'!$B:$B,0),MATCH(EI$25,'Estadísticas BCR'!$5:$5,0))</f>
        <v>52.941176470588204</v>
      </c>
    </row>
    <row r="28" spans="1:139">
      <c r="C28" s="9" t="s">
        <v>47</v>
      </c>
      <c r="D28" s="326" t="s">
        <v>755</v>
      </c>
      <c r="E28" s="323">
        <f>+INDEX('Estadísticas BCR'!$1:$1048576,MATCH('Data Graf'!$C28,'Estadísticas BCR'!$B:$B,0),MATCH(E$25,'Estadísticas BCR'!$5:$5,0))</f>
        <v>69.230769230769198</v>
      </c>
      <c r="F28" s="323">
        <f>+INDEX('Estadísticas BCR'!$1:$1048576,MATCH('Data Graf'!$C28,'Estadísticas BCR'!$B:$B,0),MATCH(F$25,'Estadísticas BCR'!$5:$5,0))</f>
        <v>68.918918918918905</v>
      </c>
      <c r="G28" s="323">
        <f>+INDEX('Estadísticas BCR'!$1:$1048576,MATCH('Data Graf'!$C28,'Estadísticas BCR'!$B:$B,0),MATCH(G$25,'Estadísticas BCR'!$5:$5,0))</f>
        <v>59.459459459459502</v>
      </c>
      <c r="H28" s="323">
        <f>+INDEX('Estadísticas BCR'!$1:$1048576,MATCH('Data Graf'!$C28,'Estadísticas BCR'!$B:$B,0),MATCH(H$25,'Estadísticas BCR'!$5:$5,0))</f>
        <v>57.692307692307701</v>
      </c>
      <c r="I28" s="323">
        <f>+INDEX('Estadísticas BCR'!$1:$1048576,MATCH('Data Graf'!$C28,'Estadísticas BCR'!$B:$B,0),MATCH(I$25,'Estadísticas BCR'!$5:$5,0))</f>
        <v>59.210526315789501</v>
      </c>
      <c r="J28" s="323">
        <f>+INDEX('Estadísticas BCR'!$1:$1048576,MATCH('Data Graf'!$C28,'Estadísticas BCR'!$B:$B,0),MATCH(J$25,'Estadísticas BCR'!$5:$5,0))</f>
        <v>62.5</v>
      </c>
      <c r="K28" s="323">
        <f>+INDEX('Estadísticas BCR'!$1:$1048576,MATCH('Data Graf'!$C28,'Estadísticas BCR'!$B:$B,0),MATCH(K$25,'Estadísticas BCR'!$5:$5,0))</f>
        <v>67.105263157894697</v>
      </c>
      <c r="L28" s="323">
        <f>+INDEX('Estadísticas BCR'!$1:$1048576,MATCH('Data Graf'!$C28,'Estadísticas BCR'!$B:$B,0),MATCH(L$25,'Estadísticas BCR'!$5:$5,0))</f>
        <v>59.210526315789501</v>
      </c>
      <c r="M28" s="323">
        <f>+INDEX('Estadísticas BCR'!$1:$1048576,MATCH('Data Graf'!$C28,'Estadísticas BCR'!$B:$B,0),MATCH(M$25,'Estadísticas BCR'!$5:$5,0))</f>
        <v>51.282051282051299</v>
      </c>
      <c r="N28" s="323">
        <f>+INDEX('Estadísticas BCR'!$1:$1048576,MATCH('Data Graf'!$C28,'Estadísticas BCR'!$B:$B,0),MATCH(N$25,'Estadísticas BCR'!$5:$5,0))</f>
        <v>60.256410256410298</v>
      </c>
      <c r="O28" s="323">
        <f>+INDEX('Estadísticas BCR'!$1:$1048576,MATCH('Data Graf'!$C28,'Estadísticas BCR'!$B:$B,0),MATCH(O$25,'Estadísticas BCR'!$5:$5,0))</f>
        <v>62.857142857142797</v>
      </c>
      <c r="P28" s="323">
        <f>+INDEX('Estadísticas BCR'!$1:$1048576,MATCH('Data Graf'!$C28,'Estadísticas BCR'!$B:$B,0),MATCH(P$25,'Estadísticas BCR'!$5:$5,0))</f>
        <v>63.8888888888889</v>
      </c>
      <c r="Q28" s="323">
        <f>+INDEX('Estadísticas BCR'!$1:$1048576,MATCH('Data Graf'!$C28,'Estadísticas BCR'!$B:$B,0),MATCH(Q$25,'Estadísticas BCR'!$5:$5,0))</f>
        <v>54.285714285714299</v>
      </c>
      <c r="R28" s="323">
        <f>+INDEX('Estadísticas BCR'!$1:$1048576,MATCH('Data Graf'!$C28,'Estadísticas BCR'!$B:$B,0),MATCH(R$25,'Estadísticas BCR'!$5:$5,0))</f>
        <v>62.857142857142797</v>
      </c>
      <c r="S28" s="323">
        <f>+INDEX('Estadísticas BCR'!$1:$1048576,MATCH('Data Graf'!$C28,'Estadísticas BCR'!$B:$B,0),MATCH(S$25,'Estadísticas BCR'!$5:$5,0))</f>
        <v>70.8333333333333</v>
      </c>
      <c r="T28" s="323">
        <f>+INDEX('Estadísticas BCR'!$1:$1048576,MATCH('Data Graf'!$C28,'Estadísticas BCR'!$B:$B,0),MATCH(T$25,'Estadísticas BCR'!$5:$5,0))</f>
        <v>72.727272727272705</v>
      </c>
      <c r="U28" s="323">
        <f>+INDEX('Estadísticas BCR'!$1:$1048576,MATCH('Data Graf'!$C28,'Estadísticas BCR'!$B:$B,0),MATCH(U$25,'Estadísticas BCR'!$5:$5,0))</f>
        <v>71.25</v>
      </c>
      <c r="V28" s="323">
        <f>+INDEX('Estadísticas BCR'!$1:$1048576,MATCH('Data Graf'!$C28,'Estadísticas BCR'!$B:$B,0),MATCH(V$25,'Estadísticas BCR'!$5:$5,0))</f>
        <v>67.647058823529406</v>
      </c>
      <c r="W28" s="323">
        <f>+INDEX('Estadísticas BCR'!$1:$1048576,MATCH('Data Graf'!$C28,'Estadísticas BCR'!$B:$B,0),MATCH(W$25,'Estadísticas BCR'!$5:$5,0))</f>
        <v>74.358974358974393</v>
      </c>
      <c r="X28" s="323">
        <f>+INDEX('Estadísticas BCR'!$1:$1048576,MATCH('Data Graf'!$C28,'Estadísticas BCR'!$B:$B,0),MATCH(X$25,'Estadísticas BCR'!$5:$5,0))</f>
        <v>75.675675675675706</v>
      </c>
      <c r="Y28" s="323">
        <f>+INDEX('Estadísticas BCR'!$1:$1048576,MATCH('Data Graf'!$C28,'Estadísticas BCR'!$B:$B,0),MATCH(Y$25,'Estadísticas BCR'!$5:$5,0))</f>
        <v>82.258064516128997</v>
      </c>
      <c r="Z28" s="323">
        <f>+INDEX('Estadísticas BCR'!$1:$1048576,MATCH('Data Graf'!$C28,'Estadísticas BCR'!$B:$B,0),MATCH(Z$25,'Estadísticas BCR'!$5:$5,0))</f>
        <v>81.428571428571402</v>
      </c>
      <c r="AA28" s="323">
        <f>+INDEX('Estadísticas BCR'!$1:$1048576,MATCH('Data Graf'!$C28,'Estadísticas BCR'!$B:$B,0),MATCH(AA$25,'Estadísticas BCR'!$5:$5,0))</f>
        <v>77.5</v>
      </c>
      <c r="AB28" s="323">
        <f>+INDEX('Estadísticas BCR'!$1:$1048576,MATCH('Data Graf'!$C28,'Estadísticas BCR'!$B:$B,0),MATCH(AB$25,'Estadísticas BCR'!$5:$5,0))</f>
        <v>75</v>
      </c>
      <c r="AC28" s="323">
        <f>+INDEX('Estadísticas BCR'!$1:$1048576,MATCH('Data Graf'!$C28,'Estadísticas BCR'!$B:$B,0),MATCH(AC$25,'Estadísticas BCR'!$5:$5,0))</f>
        <v>73.6111111111111</v>
      </c>
      <c r="AD28" s="323">
        <f>+INDEX('Estadísticas BCR'!$1:$1048576,MATCH('Data Graf'!$C28,'Estadísticas BCR'!$B:$B,0),MATCH(AD$25,'Estadísticas BCR'!$5:$5,0))</f>
        <v>75</v>
      </c>
      <c r="AE28" s="323">
        <f>+INDEX('Estadísticas BCR'!$1:$1048576,MATCH('Data Graf'!$C28,'Estadísticas BCR'!$B:$B,0),MATCH(AE$25,'Estadísticas BCR'!$5:$5,0))</f>
        <v>75</v>
      </c>
      <c r="AF28" s="323">
        <f>+INDEX('Estadísticas BCR'!$1:$1048576,MATCH('Data Graf'!$C28,'Estadísticas BCR'!$B:$B,0),MATCH(AF$25,'Estadísticas BCR'!$5:$5,0))</f>
        <v>75.806451612903203</v>
      </c>
      <c r="AG28" s="323">
        <f>+INDEX('Estadísticas BCR'!$1:$1048576,MATCH('Data Graf'!$C28,'Estadísticas BCR'!$B:$B,0),MATCH(AG$25,'Estadísticas BCR'!$5:$5,0))</f>
        <v>72.2222222222222</v>
      </c>
      <c r="AH28" s="323">
        <f>+INDEX('Estadísticas BCR'!$1:$1048576,MATCH('Data Graf'!$C28,'Estadísticas BCR'!$B:$B,0),MATCH(AH$25,'Estadísticas BCR'!$5:$5,0))</f>
        <v>66.6666666666667</v>
      </c>
      <c r="AI28" s="323">
        <f>+INDEX('Estadísticas BCR'!$1:$1048576,MATCH('Data Graf'!$C28,'Estadísticas BCR'!$B:$B,0),MATCH(AI$25,'Estadísticas BCR'!$5:$5,0))</f>
        <v>60.526315789473699</v>
      </c>
      <c r="AJ28" s="323">
        <f>+INDEX('Estadísticas BCR'!$1:$1048576,MATCH('Data Graf'!$C28,'Estadísticas BCR'!$B:$B,0),MATCH(AJ$25,'Estadísticas BCR'!$5:$5,0))</f>
        <v>66.6666666666667</v>
      </c>
      <c r="AK28" s="323">
        <f>+INDEX('Estadísticas BCR'!$1:$1048576,MATCH('Data Graf'!$C28,'Estadísticas BCR'!$B:$B,0),MATCH(AK$25,'Estadísticas BCR'!$5:$5,0))</f>
        <v>80.434782608695699</v>
      </c>
      <c r="AL28" s="323">
        <f>+INDEX('Estadísticas BCR'!$1:$1048576,MATCH('Data Graf'!$C28,'Estadísticas BCR'!$B:$B,0),MATCH(AL$25,'Estadísticas BCR'!$5:$5,0))</f>
        <v>77.0833333333333</v>
      </c>
      <c r="AM28" s="323">
        <f>+INDEX('Estadísticas BCR'!$1:$1048576,MATCH('Data Graf'!$C28,'Estadísticas BCR'!$B:$B,0),MATCH(AM$25,'Estadísticas BCR'!$5:$5,0))</f>
        <v>82.5</v>
      </c>
      <c r="AN28" s="323">
        <f>+INDEX('Estadísticas BCR'!$1:$1048576,MATCH('Data Graf'!$C28,'Estadísticas BCR'!$B:$B,0),MATCH(AN$25,'Estadísticas BCR'!$5:$5,0))</f>
        <v>60.526315789473699</v>
      </c>
      <c r="AO28" s="323">
        <f>+INDEX('Estadísticas BCR'!$1:$1048576,MATCH('Data Graf'!$C28,'Estadísticas BCR'!$B:$B,0),MATCH(AO$25,'Estadísticas BCR'!$5:$5,0))</f>
        <v>58</v>
      </c>
      <c r="AP28" s="323">
        <f>+INDEX('Estadísticas BCR'!$1:$1048576,MATCH('Data Graf'!$C28,'Estadísticas BCR'!$B:$B,0),MATCH(AP$25,'Estadísticas BCR'!$5:$5,0))</f>
        <v>61.904761904761898</v>
      </c>
      <c r="AQ28" s="323">
        <f>+INDEX('Estadísticas BCR'!$1:$1048576,MATCH('Data Graf'!$C28,'Estadísticas BCR'!$B:$B,0),MATCH(AQ$25,'Estadísticas BCR'!$5:$5,0))</f>
        <v>58.3333333333333</v>
      </c>
      <c r="AR28" s="323">
        <f>+INDEX('Estadísticas BCR'!$1:$1048576,MATCH('Data Graf'!$C28,'Estadísticas BCR'!$B:$B,0),MATCH(AR$25,'Estadísticas BCR'!$5:$5,0))</f>
        <v>61.904761904761898</v>
      </c>
      <c r="AS28" s="323">
        <f>+INDEX('Estadísticas BCR'!$1:$1048576,MATCH('Data Graf'!$C28,'Estadísticas BCR'!$B:$B,0),MATCH(AS$25,'Estadísticas BCR'!$5:$5,0))</f>
        <v>58.695652173912997</v>
      </c>
      <c r="AT28" s="323">
        <f>+INDEX('Estadísticas BCR'!$1:$1048576,MATCH('Data Graf'!$C28,'Estadísticas BCR'!$B:$B,0),MATCH(AT$25,'Estadísticas BCR'!$5:$5,0))</f>
        <v>67.391304347826093</v>
      </c>
      <c r="AU28" s="323">
        <f>+INDEX('Estadísticas BCR'!$1:$1048576,MATCH('Data Graf'!$C28,'Estadísticas BCR'!$B:$B,0),MATCH(AU$25,'Estadísticas BCR'!$5:$5,0))</f>
        <v>60</v>
      </c>
      <c r="AV28" s="323">
        <f>+INDEX('Estadísticas BCR'!$1:$1048576,MATCH('Data Graf'!$C28,'Estadísticas BCR'!$B:$B,0),MATCH(AV$25,'Estadísticas BCR'!$5:$5,0))</f>
        <v>66.6666666666667</v>
      </c>
      <c r="AW28" s="323">
        <f>+INDEX('Estadísticas BCR'!$1:$1048576,MATCH('Data Graf'!$C28,'Estadísticas BCR'!$B:$B,0),MATCH(AW$25,'Estadísticas BCR'!$5:$5,0))</f>
        <v>69.047619047619094</v>
      </c>
      <c r="AX28" s="323">
        <f>+INDEX('Estadísticas BCR'!$1:$1048576,MATCH('Data Graf'!$C28,'Estadísticas BCR'!$B:$B,0),MATCH(AX$25,'Estadísticas BCR'!$5:$5,0))</f>
        <v>72.5</v>
      </c>
      <c r="AY28" s="323">
        <f>+INDEX('Estadísticas BCR'!$1:$1048576,MATCH('Data Graf'!$C28,'Estadísticas BCR'!$B:$B,0),MATCH(AY$25,'Estadísticas BCR'!$5:$5,0))</f>
        <v>64.5833333333333</v>
      </c>
      <c r="AZ28" s="323">
        <f>+INDEX('Estadísticas BCR'!$1:$1048576,MATCH('Data Graf'!$C28,'Estadísticas BCR'!$B:$B,0),MATCH(AZ$25,'Estadísticas BCR'!$5:$5,0))</f>
        <v>64.285714285714306</v>
      </c>
      <c r="BA28" s="323">
        <f>+INDEX('Estadísticas BCR'!$1:$1048576,MATCH('Data Graf'!$C28,'Estadísticas BCR'!$B:$B,0),MATCH(BA$25,'Estadísticas BCR'!$5:$5,0))</f>
        <v>58</v>
      </c>
      <c r="BB28" s="323">
        <f>+INDEX('Estadísticas BCR'!$1:$1048576,MATCH('Data Graf'!$C28,'Estadísticas BCR'!$B:$B,0),MATCH(BB$25,'Estadísticas BCR'!$5:$5,0))</f>
        <v>60.526315789473699</v>
      </c>
      <c r="BC28" s="323">
        <f>+INDEX('Estadísticas BCR'!$1:$1048576,MATCH('Data Graf'!$C28,'Estadísticas BCR'!$B:$B,0),MATCH(BC$25,'Estadísticas BCR'!$5:$5,0))</f>
        <v>55.5555555555556</v>
      </c>
      <c r="BD28" s="323">
        <f>+INDEX('Estadísticas BCR'!$1:$1048576,MATCH('Data Graf'!$C28,'Estadísticas BCR'!$B:$B,0),MATCH(BD$25,'Estadísticas BCR'!$5:$5,0))</f>
        <v>65.789473684210506</v>
      </c>
      <c r="BE28" s="323">
        <f>+INDEX('Estadísticas BCR'!$1:$1048576,MATCH('Data Graf'!$C28,'Estadísticas BCR'!$B:$B,0),MATCH(BE$25,'Estadísticas BCR'!$5:$5,0))</f>
        <v>65</v>
      </c>
      <c r="BF28" s="323">
        <f>+INDEX('Estadísticas BCR'!$1:$1048576,MATCH('Data Graf'!$C28,'Estadísticas BCR'!$B:$B,0),MATCH(BF$25,'Estadísticas BCR'!$5:$5,0))</f>
        <v>50</v>
      </c>
      <c r="BG28" s="323">
        <f>+INDEX('Estadísticas BCR'!$1:$1048576,MATCH('Data Graf'!$C28,'Estadísticas BCR'!$B:$B,0),MATCH(BG$25,'Estadísticas BCR'!$5:$5,0))</f>
        <v>51.923076923076898</v>
      </c>
      <c r="BH28" s="323">
        <f>+INDEX('Estadísticas BCR'!$1:$1048576,MATCH('Data Graf'!$C28,'Estadísticas BCR'!$B:$B,0),MATCH(BH$25,'Estadísticas BCR'!$5:$5,0))</f>
        <v>45.454545454545503</v>
      </c>
      <c r="BI28" s="323">
        <f>+INDEX('Estadísticas BCR'!$1:$1048576,MATCH('Data Graf'!$C28,'Estadísticas BCR'!$B:$B,0),MATCH(BI$25,'Estadísticas BCR'!$5:$5,0))</f>
        <v>58.695652173912997</v>
      </c>
      <c r="BJ28" s="323">
        <f>+INDEX('Estadísticas BCR'!$1:$1048576,MATCH('Data Graf'!$C28,'Estadísticas BCR'!$B:$B,0),MATCH(BJ$25,'Estadísticas BCR'!$5:$5,0))</f>
        <v>59.090909090909101</v>
      </c>
      <c r="BK28" s="323">
        <f>+INDEX('Estadísticas BCR'!$1:$1048576,MATCH('Data Graf'!$C28,'Estadísticas BCR'!$B:$B,0),MATCH(BK$25,'Estadísticas BCR'!$5:$5,0))</f>
        <v>56.25</v>
      </c>
      <c r="BL28" s="323">
        <f>+INDEX('Estadísticas BCR'!$1:$1048576,MATCH('Data Graf'!$C28,'Estadísticas BCR'!$B:$B,0),MATCH(BL$25,'Estadísticas BCR'!$5:$5,0))</f>
        <v>61.904761904761898</v>
      </c>
      <c r="BM28" s="323">
        <f>+INDEX('Estadísticas BCR'!$1:$1048576,MATCH('Data Graf'!$C28,'Estadísticas BCR'!$B:$B,0),MATCH(BM$25,'Estadísticas BCR'!$5:$5,0))</f>
        <v>63.043478260869598</v>
      </c>
      <c r="BN28" s="323">
        <f>+INDEX('Estadísticas BCR'!$1:$1048576,MATCH('Data Graf'!$C28,'Estadísticas BCR'!$B:$B,0),MATCH(BN$25,'Estadísticas BCR'!$5:$5,0))</f>
        <v>61.904761904761898</v>
      </c>
      <c r="BO28" s="323">
        <f>+INDEX('Estadísticas BCR'!$1:$1048576,MATCH('Data Graf'!$C28,'Estadísticas BCR'!$B:$B,0),MATCH(BO$25,'Estadísticas BCR'!$5:$5,0))</f>
        <v>31.818181818181799</v>
      </c>
      <c r="BP28" s="323">
        <f>+INDEX('Estadísticas BCR'!$1:$1048576,MATCH('Data Graf'!$C28,'Estadísticas BCR'!$B:$B,0),MATCH(BP$25,'Estadísticas BCR'!$5:$5,0))</f>
        <v>35</v>
      </c>
      <c r="BQ28" s="323">
        <f>+INDEX('Estadísticas BCR'!$1:$1048576,MATCH('Data Graf'!$C28,'Estadísticas BCR'!$B:$B,0),MATCH(BQ$25,'Estadísticas BCR'!$5:$5,0))</f>
        <v>27.272727272727298</v>
      </c>
      <c r="BR28" s="323">
        <f>+INDEX('Estadísticas BCR'!$1:$1048576,MATCH('Data Graf'!$C28,'Estadísticas BCR'!$B:$B,0),MATCH(BR$25,'Estadísticas BCR'!$5:$5,0))</f>
        <v>50</v>
      </c>
      <c r="BS28" s="323">
        <f>+INDEX('Estadísticas BCR'!$1:$1048576,MATCH('Data Graf'!$C28,'Estadísticas BCR'!$B:$B,0),MATCH(BS$25,'Estadísticas BCR'!$5:$5,0))</f>
        <v>50</v>
      </c>
      <c r="BT28" s="323">
        <f>+INDEX('Estadísticas BCR'!$1:$1048576,MATCH('Data Graf'!$C28,'Estadísticas BCR'!$B:$B,0),MATCH(BT$25,'Estadísticas BCR'!$5:$5,0))</f>
        <v>45.652173913043498</v>
      </c>
      <c r="BU28" s="323">
        <f>+INDEX('Estadísticas BCR'!$1:$1048576,MATCH('Data Graf'!$C28,'Estadísticas BCR'!$B:$B,0),MATCH(BU$25,'Estadísticas BCR'!$5:$5,0))</f>
        <v>62.5</v>
      </c>
      <c r="BV28" s="323">
        <f>+INDEX('Estadísticas BCR'!$1:$1048576,MATCH('Data Graf'!$C28,'Estadísticas BCR'!$B:$B,0),MATCH(BV$25,'Estadísticas BCR'!$5:$5,0))</f>
        <v>62.5</v>
      </c>
      <c r="BW28" s="323">
        <f>+INDEX('Estadísticas BCR'!$1:$1048576,MATCH('Data Graf'!$C28,'Estadísticas BCR'!$B:$B,0),MATCH(BW$25,'Estadísticas BCR'!$5:$5,0))</f>
        <v>52.5</v>
      </c>
      <c r="BX28" s="323">
        <f>+INDEX('Estadísticas BCR'!$1:$1048576,MATCH('Data Graf'!$C28,'Estadísticas BCR'!$B:$B,0),MATCH(BX$25,'Estadísticas BCR'!$5:$5,0))</f>
        <v>50</v>
      </c>
      <c r="BY28" s="323">
        <f>+INDEX('Estadísticas BCR'!$1:$1048576,MATCH('Data Graf'!$C28,'Estadísticas BCR'!$B:$B,0),MATCH(BY$25,'Estadísticas BCR'!$5:$5,0))</f>
        <v>54.347826086956502</v>
      </c>
      <c r="BZ28" s="323">
        <f>+INDEX('Estadísticas BCR'!$1:$1048576,MATCH('Data Graf'!$C28,'Estadísticas BCR'!$B:$B,0),MATCH(BZ$25,'Estadísticas BCR'!$5:$5,0))</f>
        <v>60</v>
      </c>
      <c r="CA28" s="323">
        <f>+INDEX('Estadísticas BCR'!$1:$1048576,MATCH('Data Graf'!$C28,'Estadísticas BCR'!$B:$B,0),MATCH(CA$25,'Estadísticas BCR'!$5:$5,0))</f>
        <v>58.3333333333333</v>
      </c>
      <c r="CB28" s="323">
        <f>+INDEX('Estadísticas BCR'!$1:$1048576,MATCH('Data Graf'!$C28,'Estadísticas BCR'!$B:$B,0),MATCH(CB$25,'Estadísticas BCR'!$5:$5,0))</f>
        <v>42</v>
      </c>
      <c r="CC28" s="323">
        <f>+INDEX('Estadísticas BCR'!$1:$1048576,MATCH('Data Graf'!$C28,'Estadísticas BCR'!$B:$B,0),MATCH(CC$25,'Estadísticas BCR'!$5:$5,0))</f>
        <v>39.130434782608702</v>
      </c>
      <c r="CD28" s="323">
        <f>+INDEX('Estadísticas BCR'!$1:$1048576,MATCH('Data Graf'!$C28,'Estadísticas BCR'!$B:$B,0),MATCH(CD$25,'Estadísticas BCR'!$5:$5,0))</f>
        <v>47.619047619047599</v>
      </c>
      <c r="CE28" s="323">
        <f>+INDEX('Estadísticas BCR'!$1:$1048576,MATCH('Data Graf'!$C28,'Estadísticas BCR'!$B:$B,0),MATCH(CE$25,'Estadísticas BCR'!$5:$5,0))</f>
        <v>47.826086956521699</v>
      </c>
      <c r="CF28" s="323">
        <f>+INDEX('Estadísticas BCR'!$1:$1048576,MATCH('Data Graf'!$C28,'Estadísticas BCR'!$B:$B,0),MATCH(CF$25,'Estadísticas BCR'!$5:$5,0))</f>
        <v>34.090909090909101</v>
      </c>
      <c r="CG28" s="323">
        <f>+INDEX('Estadísticas BCR'!$1:$1048576,MATCH('Data Graf'!$C28,'Estadísticas BCR'!$B:$B,0),MATCH(CG$25,'Estadísticas BCR'!$5:$5,0))</f>
        <v>36.363636363636402</v>
      </c>
      <c r="CH28" s="323">
        <f>+INDEX('Estadísticas BCR'!$1:$1048576,MATCH('Data Graf'!$C28,'Estadísticas BCR'!$B:$B,0),MATCH(CH$25,'Estadísticas BCR'!$5:$5,0))</f>
        <v>52.7777777777778</v>
      </c>
      <c r="CI28" s="323">
        <f>+INDEX('Estadísticas BCR'!$1:$1048576,MATCH('Data Graf'!$C28,'Estadísticas BCR'!$B:$B,0),MATCH(CI$25,'Estadísticas BCR'!$5:$5,0))</f>
        <v>39.473684210526301</v>
      </c>
      <c r="CJ28" s="323">
        <f>+INDEX('Estadísticas BCR'!$1:$1048576,MATCH('Data Graf'!$C28,'Estadísticas BCR'!$B:$B,0),MATCH(CJ$25,'Estadísticas BCR'!$5:$5,0))</f>
        <v>44.117647058823501</v>
      </c>
      <c r="CK28" s="323">
        <f>+INDEX('Estadísticas BCR'!$1:$1048576,MATCH('Data Graf'!$C28,'Estadísticas BCR'!$B:$B,0),MATCH(CK$25,'Estadísticas BCR'!$5:$5,0))</f>
        <v>42.105263157894697</v>
      </c>
      <c r="CL28" s="323">
        <f>+INDEX('Estadísticas BCR'!$1:$1048576,MATCH('Data Graf'!$C28,'Estadísticas BCR'!$B:$B,0),MATCH(CL$25,'Estadísticas BCR'!$5:$5,0))</f>
        <v>45</v>
      </c>
      <c r="CM28" s="323">
        <f>+INDEX('Estadísticas BCR'!$1:$1048576,MATCH('Data Graf'!$C28,'Estadísticas BCR'!$B:$B,0),MATCH(CM$25,'Estadísticas BCR'!$5:$5,0))</f>
        <v>40.909090909090899</v>
      </c>
      <c r="CN28" s="323">
        <f>+INDEX('Estadísticas BCR'!$1:$1048576,MATCH('Data Graf'!$C28,'Estadísticas BCR'!$B:$B,0),MATCH(CN$25,'Estadísticas BCR'!$5:$5,0))</f>
        <v>39.473684210526301</v>
      </c>
      <c r="CO28" s="323">
        <f>+INDEX('Estadísticas BCR'!$1:$1048576,MATCH('Data Graf'!$C28,'Estadísticas BCR'!$B:$B,0),MATCH(CO$25,'Estadísticas BCR'!$5:$5,0))</f>
        <v>50</v>
      </c>
      <c r="CP28" s="323">
        <f>+INDEX('Estadísticas BCR'!$1:$1048576,MATCH('Data Graf'!$C28,'Estadísticas BCR'!$B:$B,0),MATCH(CP$25,'Estadísticas BCR'!$5:$5,0))</f>
        <v>47.5</v>
      </c>
      <c r="CQ28" s="323">
        <f>+INDEX('Estadísticas BCR'!$1:$1048576,MATCH('Data Graf'!$C28,'Estadísticas BCR'!$B:$B,0),MATCH(CQ$25,'Estadísticas BCR'!$5:$5,0))</f>
        <v>41.176470588235297</v>
      </c>
      <c r="CR28" s="323">
        <f>+INDEX('Estadísticas BCR'!$1:$1048576,MATCH('Data Graf'!$C28,'Estadísticas BCR'!$B:$B,0),MATCH(CR$25,'Estadísticas BCR'!$5:$5,0))</f>
        <v>42.857142857142797</v>
      </c>
      <c r="CS28" s="323">
        <f>+INDEX('Estadísticas BCR'!$1:$1048576,MATCH('Data Graf'!$C28,'Estadísticas BCR'!$B:$B,0),MATCH(CS$25,'Estadísticas BCR'!$5:$5,0))</f>
        <v>36.842105263157897</v>
      </c>
      <c r="CT28" s="323">
        <f>+INDEX('Estadísticas BCR'!$1:$1048576,MATCH('Data Graf'!$C28,'Estadísticas BCR'!$B:$B,0),MATCH(CT$25,'Estadísticas BCR'!$5:$5,0))</f>
        <v>44.117647058823501</v>
      </c>
      <c r="CU28" s="323">
        <f>+INDEX('Estadísticas BCR'!$1:$1048576,MATCH('Data Graf'!$C28,'Estadísticas BCR'!$B:$B,0),MATCH(CU$25,'Estadísticas BCR'!$5:$5,0))</f>
        <v>30</v>
      </c>
      <c r="CV28" s="323">
        <f>+INDEX('Estadísticas BCR'!$1:$1048576,MATCH('Data Graf'!$C28,'Estadísticas BCR'!$B:$B,0),MATCH(CV$25,'Estadísticas BCR'!$5:$5,0))</f>
        <v>58.823529411764703</v>
      </c>
      <c r="CW28" s="323">
        <f>+INDEX('Estadísticas BCR'!$1:$1048576,MATCH('Data Graf'!$C28,'Estadísticas BCR'!$B:$B,0),MATCH(CW$25,'Estadísticas BCR'!$5:$5,0))</f>
        <v>34.375</v>
      </c>
      <c r="CX28" s="323">
        <f>+INDEX('Estadísticas BCR'!$1:$1048576,MATCH('Data Graf'!$C28,'Estadísticas BCR'!$B:$B,0),MATCH(CX$25,'Estadísticas BCR'!$5:$5,0))</f>
        <v>50</v>
      </c>
      <c r="CY28" s="323">
        <f>+INDEX('Estadísticas BCR'!$1:$1048576,MATCH('Data Graf'!$C28,'Estadísticas BCR'!$B:$B,0),MATCH(CY$25,'Estadísticas BCR'!$5:$5,0))</f>
        <v>47.368421052631597</v>
      </c>
      <c r="CZ28" s="323">
        <f>+INDEX('Estadísticas BCR'!$1:$1048576,MATCH('Data Graf'!$C28,'Estadísticas BCR'!$B:$B,0),MATCH(CZ$25,'Estadísticas BCR'!$5:$5,0))</f>
        <v>47.2222222222222</v>
      </c>
      <c r="DA28" s="323">
        <f>+INDEX('Estadísticas BCR'!$1:$1048576,MATCH('Data Graf'!$C28,'Estadísticas BCR'!$B:$B,0),MATCH(DA$25,'Estadísticas BCR'!$5:$5,0))</f>
        <v>66.6666666666667</v>
      </c>
      <c r="DB28" s="323">
        <f>+INDEX('Estadísticas BCR'!$1:$1048576,MATCH('Data Graf'!$C28,'Estadísticas BCR'!$B:$B,0),MATCH(DB$25,'Estadísticas BCR'!$5:$5,0))</f>
        <v>57.142857142857103</v>
      </c>
      <c r="DC28" s="323">
        <f>+INDEX('Estadísticas BCR'!$1:$1048576,MATCH('Data Graf'!$C28,'Estadísticas BCR'!$B:$B,0),MATCH(DC$25,'Estadísticas BCR'!$5:$5,0))</f>
        <v>67.857142857142904</v>
      </c>
      <c r="DD28" s="323">
        <f>+INDEX('Estadísticas BCR'!$1:$1048576,MATCH('Data Graf'!$C28,'Estadísticas BCR'!$B:$B,0),MATCH(DD$25,'Estadísticas BCR'!$5:$5,0))</f>
        <v>55.882352941176499</v>
      </c>
      <c r="DE28" s="323">
        <f>+INDEX('Estadísticas BCR'!$1:$1048576,MATCH('Data Graf'!$C28,'Estadísticas BCR'!$B:$B,0),MATCH(DE$25,'Estadísticas BCR'!$5:$5,0))</f>
        <v>50</v>
      </c>
      <c r="DF28" s="323">
        <f>+INDEX('Estadísticas BCR'!$1:$1048576,MATCH('Data Graf'!$C28,'Estadísticas BCR'!$B:$B,0),MATCH(DF$25,'Estadísticas BCR'!$5:$5,0))</f>
        <v>53.571428571428598</v>
      </c>
      <c r="DG28" s="323">
        <f>+INDEX('Estadísticas BCR'!$1:$1048576,MATCH('Data Graf'!$C28,'Estadísticas BCR'!$B:$B,0),MATCH(DG$25,'Estadísticas BCR'!$5:$5,0))</f>
        <v>47.058823529411796</v>
      </c>
      <c r="DH28" s="323">
        <f>+INDEX('Estadísticas BCR'!$1:$1048576,MATCH('Data Graf'!$C28,'Estadísticas BCR'!$B:$B,0),MATCH(DH$25,'Estadísticas BCR'!$5:$5,0))</f>
        <v>41.6666666666667</v>
      </c>
      <c r="DI28" s="323">
        <f>+INDEX('Estadísticas BCR'!$1:$1048576,MATCH('Data Graf'!$C28,'Estadísticas BCR'!$B:$B,0),MATCH(DI$25,'Estadísticas BCR'!$5:$5,0))</f>
        <v>43.75</v>
      </c>
      <c r="DJ28" s="323">
        <f>+INDEX('Estadísticas BCR'!$1:$1048576,MATCH('Data Graf'!$C28,'Estadísticas BCR'!$B:$B,0),MATCH(DJ$25,'Estadísticas BCR'!$5:$5,0))</f>
        <v>50</v>
      </c>
      <c r="DK28" s="323">
        <f>+INDEX('Estadísticas BCR'!$1:$1048576,MATCH('Data Graf'!$C28,'Estadísticas BCR'!$B:$B,0),MATCH(DK$25,'Estadísticas BCR'!$5:$5,0))</f>
        <v>38.235294117647101</v>
      </c>
      <c r="DL28" s="323">
        <f>+INDEX('Estadísticas BCR'!$1:$1048576,MATCH('Data Graf'!$C28,'Estadísticas BCR'!$B:$B,0),MATCH(DL$25,'Estadísticas BCR'!$5:$5,0))</f>
        <v>41.6666666666667</v>
      </c>
      <c r="DM28" s="323">
        <f>+INDEX('Estadísticas BCR'!$1:$1048576,MATCH('Data Graf'!$C28,'Estadísticas BCR'!$B:$B,0),MATCH(DM$25,'Estadísticas BCR'!$5:$5,0))</f>
        <v>47.058823529411796</v>
      </c>
      <c r="DN28" s="323">
        <f>+INDEX('Estadísticas BCR'!$1:$1048576,MATCH('Data Graf'!$C28,'Estadísticas BCR'!$B:$B,0),MATCH(DN$25,'Estadísticas BCR'!$5:$5,0))</f>
        <v>52.5</v>
      </c>
      <c r="DO28" s="323">
        <f>+INDEX('Estadísticas BCR'!$1:$1048576,MATCH('Data Graf'!$C28,'Estadísticas BCR'!$B:$B,0),MATCH(DO$25,'Estadísticas BCR'!$5:$5,0))</f>
        <v>50</v>
      </c>
      <c r="DP28" s="323">
        <f>+INDEX('Estadísticas BCR'!$1:$1048576,MATCH('Data Graf'!$C28,'Estadísticas BCR'!$B:$B,0),MATCH(DP$25,'Estadísticas BCR'!$5:$5,0))</f>
        <v>52.941176470588204</v>
      </c>
      <c r="DQ28" s="323">
        <f>+INDEX('Estadísticas BCR'!$1:$1048576,MATCH('Data Graf'!$C28,'Estadísticas BCR'!$B:$B,0),MATCH(DQ$25,'Estadísticas BCR'!$5:$5,0))</f>
        <v>55.882352941176499</v>
      </c>
      <c r="DR28" s="323">
        <f>+INDEX('Estadísticas BCR'!$1:$1048576,MATCH('Data Graf'!$C28,'Estadísticas BCR'!$B:$B,0),MATCH(DR$25,'Estadísticas BCR'!$5:$5,0))</f>
        <v>64.705882352941202</v>
      </c>
      <c r="DS28" s="323">
        <f>+INDEX('Estadísticas BCR'!$1:$1048576,MATCH('Data Graf'!$C28,'Estadísticas BCR'!$B:$B,0),MATCH(DS$25,'Estadísticas BCR'!$5:$5,0))</f>
        <v>62.5</v>
      </c>
      <c r="DT28" s="323">
        <f>+INDEX('Estadísticas BCR'!$1:$1048576,MATCH('Data Graf'!$C28,'Estadísticas BCR'!$B:$B,0),MATCH(DT$25,'Estadísticas BCR'!$5:$5,0))</f>
        <v>53.3333333333333</v>
      </c>
      <c r="DU28" s="323">
        <f>+INDEX('Estadísticas BCR'!$1:$1048576,MATCH('Data Graf'!$C28,'Estadísticas BCR'!$B:$B,0),MATCH(DU$25,'Estadísticas BCR'!$5:$5,0))</f>
        <v>62.5</v>
      </c>
      <c r="DV28" s="323">
        <f>+INDEX('Estadísticas BCR'!$1:$1048576,MATCH('Data Graf'!$C28,'Estadísticas BCR'!$B:$B,0),MATCH(DV$25,'Estadísticas BCR'!$5:$5,0))</f>
        <v>58.823529411764703</v>
      </c>
      <c r="DW28" s="323">
        <f>+INDEX('Estadísticas BCR'!$1:$1048576,MATCH('Data Graf'!$C28,'Estadísticas BCR'!$B:$B,0),MATCH(DW$25,'Estadísticas BCR'!$5:$5,0))</f>
        <v>66.6666666666667</v>
      </c>
      <c r="DX28" s="323">
        <f>+INDEX('Estadísticas BCR'!$1:$1048576,MATCH('Data Graf'!$C28,'Estadísticas BCR'!$B:$B,0),MATCH(DX$25,'Estadísticas BCR'!$5:$5,0))</f>
        <v>66.6666666666667</v>
      </c>
      <c r="DY28" s="323">
        <f>+INDEX('Estadísticas BCR'!$1:$1048576,MATCH('Data Graf'!$C28,'Estadísticas BCR'!$B:$B,0),MATCH(DY$25,'Estadísticas BCR'!$5:$5,0))</f>
        <v>57.692307692307701</v>
      </c>
      <c r="DZ28" s="323">
        <f>+INDEX('Estadísticas BCR'!$1:$1048576,MATCH('Data Graf'!$C28,'Estadísticas BCR'!$B:$B,0),MATCH(DZ$25,'Estadísticas BCR'!$5:$5,0))</f>
        <v>50</v>
      </c>
      <c r="EA28" s="323">
        <f>+INDEX('Estadísticas BCR'!$1:$1048576,MATCH('Data Graf'!$C28,'Estadísticas BCR'!$B:$B,0),MATCH(EA$25,'Estadísticas BCR'!$5:$5,0))</f>
        <v>60.714285714285701</v>
      </c>
      <c r="EB28" s="323">
        <f>+INDEX('Estadísticas BCR'!$1:$1048576,MATCH('Data Graf'!$C28,'Estadísticas BCR'!$B:$B,0),MATCH(EB$25,'Estadísticas BCR'!$5:$5,0))</f>
        <v>70.8333333333333</v>
      </c>
      <c r="EC28" s="323">
        <f>+INDEX('Estadísticas BCR'!$1:$1048576,MATCH('Data Graf'!$C28,'Estadísticas BCR'!$B:$B,0),MATCH(EC$25,'Estadísticas BCR'!$5:$5,0))</f>
        <v>67.857142857142904</v>
      </c>
      <c r="ED28" s="323">
        <f>+INDEX('Estadísticas BCR'!$1:$1048576,MATCH('Data Graf'!$C28,'Estadísticas BCR'!$B:$B,0),MATCH(ED$25,'Estadísticas BCR'!$5:$5,0))</f>
        <v>54.1666666666667</v>
      </c>
      <c r="EE28" s="323">
        <f>+INDEX('Estadísticas BCR'!$1:$1048576,MATCH('Data Graf'!$C28,'Estadísticas BCR'!$B:$B,0),MATCH(EE$25,'Estadísticas BCR'!$5:$5,0))</f>
        <v>61.538461538461497</v>
      </c>
      <c r="EF28" s="323">
        <f>+INDEX('Estadísticas BCR'!$1:$1048576,MATCH('Data Graf'!$C28,'Estadísticas BCR'!$B:$B,0),MATCH(EF$25,'Estadísticas BCR'!$5:$5,0))</f>
        <v>53.846153846153797</v>
      </c>
      <c r="EG28" s="323">
        <f>+INDEX('Estadísticas BCR'!$1:$1048576,MATCH('Data Graf'!$C28,'Estadísticas BCR'!$B:$B,0),MATCH(EG$25,'Estadísticas BCR'!$5:$5,0))</f>
        <v>62.5</v>
      </c>
      <c r="EH28" s="323">
        <f>+INDEX('Estadísticas BCR'!$1:$1048576,MATCH('Data Graf'!$C28,'Estadísticas BCR'!$B:$B,0),MATCH(EH$25,'Estadísticas BCR'!$5:$5,0))</f>
        <v>70</v>
      </c>
      <c r="EI28" s="323">
        <f>+INDEX('Estadísticas BCR'!$1:$1048576,MATCH('Data Graf'!$C28,'Estadísticas BCR'!$B:$B,0),MATCH(EI$25,'Estadísticas BCR'!$5:$5,0))</f>
        <v>61.764705882352899</v>
      </c>
    </row>
    <row r="29" spans="1:139">
      <c r="C29" s="9" t="s">
        <v>48</v>
      </c>
      <c r="D29" s="326" t="s">
        <v>5</v>
      </c>
      <c r="E29" s="323">
        <f>+INDEX('Estadísticas BCR'!$1:$1048576,MATCH('Data Graf'!$C29,'Estadísticas BCR'!$B:$B,0),MATCH(E$25,'Estadísticas BCR'!$5:$5,0))</f>
        <v>63.414634146341498</v>
      </c>
      <c r="F29" s="323">
        <f>+INDEX('Estadísticas BCR'!$1:$1048576,MATCH('Data Graf'!$C29,'Estadísticas BCR'!$B:$B,0),MATCH(F$25,'Estadísticas BCR'!$5:$5,0))</f>
        <v>63.157894736842103</v>
      </c>
      <c r="G29" s="323">
        <f>+INDEX('Estadísticas BCR'!$1:$1048576,MATCH('Data Graf'!$C29,'Estadísticas BCR'!$B:$B,0),MATCH(G$25,'Estadísticas BCR'!$5:$5,0))</f>
        <v>53.947368421052602</v>
      </c>
      <c r="H29" s="323">
        <f>+INDEX('Estadísticas BCR'!$1:$1048576,MATCH('Data Graf'!$C29,'Estadísticas BCR'!$B:$B,0),MATCH(H$25,'Estadísticas BCR'!$5:$5,0))</f>
        <v>56.410256410256402</v>
      </c>
      <c r="I29" s="323">
        <f>+INDEX('Estadísticas BCR'!$1:$1048576,MATCH('Data Graf'!$C29,'Estadísticas BCR'!$B:$B,0),MATCH(I$25,'Estadísticas BCR'!$5:$5,0))</f>
        <v>52.702702702702702</v>
      </c>
      <c r="J29" s="323">
        <f>+INDEX('Estadísticas BCR'!$1:$1048576,MATCH('Data Graf'!$C29,'Estadísticas BCR'!$B:$B,0),MATCH(J$25,'Estadísticas BCR'!$5:$5,0))</f>
        <v>56.9444444444444</v>
      </c>
      <c r="K29" s="323">
        <f>+INDEX('Estadísticas BCR'!$1:$1048576,MATCH('Data Graf'!$C29,'Estadísticas BCR'!$B:$B,0),MATCH(K$25,'Estadísticas BCR'!$5:$5,0))</f>
        <v>58.974358974358999</v>
      </c>
      <c r="L29" s="323">
        <f>+INDEX('Estadísticas BCR'!$1:$1048576,MATCH('Data Graf'!$C29,'Estadísticas BCR'!$B:$B,0),MATCH(L$25,'Estadísticas BCR'!$5:$5,0))</f>
        <v>46.153846153846203</v>
      </c>
      <c r="M29" s="323">
        <f>+INDEX('Estadísticas BCR'!$1:$1048576,MATCH('Data Graf'!$C29,'Estadísticas BCR'!$B:$B,0),MATCH(M$25,'Estadísticas BCR'!$5:$5,0))</f>
        <v>46.052631578947398</v>
      </c>
      <c r="N29" s="323">
        <f>+INDEX('Estadísticas BCR'!$1:$1048576,MATCH('Data Graf'!$C29,'Estadísticas BCR'!$B:$B,0),MATCH(N$25,'Estadísticas BCR'!$5:$5,0))</f>
        <v>48.717948717948701</v>
      </c>
      <c r="O29" s="323">
        <f>+INDEX('Estadísticas BCR'!$1:$1048576,MATCH('Data Graf'!$C29,'Estadísticas BCR'!$B:$B,0),MATCH(O$25,'Estadísticas BCR'!$5:$5,0))</f>
        <v>60</v>
      </c>
      <c r="P29" s="323">
        <f>+INDEX('Estadísticas BCR'!$1:$1048576,MATCH('Data Graf'!$C29,'Estadísticas BCR'!$B:$B,0),MATCH(P$25,'Estadísticas BCR'!$5:$5,0))</f>
        <v>54.054054054054099</v>
      </c>
      <c r="Q29" s="323">
        <f>+INDEX('Estadísticas BCR'!$1:$1048576,MATCH('Data Graf'!$C29,'Estadísticas BCR'!$B:$B,0),MATCH(Q$25,'Estadísticas BCR'!$5:$5,0))</f>
        <v>54.1666666666667</v>
      </c>
      <c r="R29" s="323">
        <f>+INDEX('Estadísticas BCR'!$1:$1048576,MATCH('Data Graf'!$C29,'Estadísticas BCR'!$B:$B,0),MATCH(R$25,'Estadísticas BCR'!$5:$5,0))</f>
        <v>61.428571428571402</v>
      </c>
      <c r="S29" s="323">
        <f>+INDEX('Estadísticas BCR'!$1:$1048576,MATCH('Data Graf'!$C29,'Estadísticas BCR'!$B:$B,0),MATCH(S$25,'Estadísticas BCR'!$5:$5,0))</f>
        <v>62.5</v>
      </c>
      <c r="T29" s="323">
        <f>+INDEX('Estadísticas BCR'!$1:$1048576,MATCH('Data Graf'!$C29,'Estadísticas BCR'!$B:$B,0),MATCH(T$25,'Estadísticas BCR'!$5:$5,0))</f>
        <v>72.058823529411796</v>
      </c>
      <c r="U29" s="323">
        <f>+INDEX('Estadísticas BCR'!$1:$1048576,MATCH('Data Graf'!$C29,'Estadísticas BCR'!$B:$B,0),MATCH(U$25,'Estadísticas BCR'!$5:$5,0))</f>
        <v>67.5</v>
      </c>
      <c r="V29" s="323">
        <f>+INDEX('Estadísticas BCR'!$1:$1048576,MATCH('Data Graf'!$C29,'Estadísticas BCR'!$B:$B,0),MATCH(V$25,'Estadísticas BCR'!$5:$5,0))</f>
        <v>70.8333333333333</v>
      </c>
      <c r="W29" s="323">
        <f>+INDEX('Estadísticas BCR'!$1:$1048576,MATCH('Data Graf'!$C29,'Estadísticas BCR'!$B:$B,0),MATCH(W$25,'Estadísticas BCR'!$5:$5,0))</f>
        <v>79.487179487179503</v>
      </c>
      <c r="X29" s="323">
        <f>+INDEX('Estadísticas BCR'!$1:$1048576,MATCH('Data Graf'!$C29,'Estadísticas BCR'!$B:$B,0),MATCH(X$25,'Estadísticas BCR'!$5:$5,0))</f>
        <v>73.076923076923094</v>
      </c>
      <c r="Y29" s="323">
        <f>+INDEX('Estadísticas BCR'!$1:$1048576,MATCH('Data Graf'!$C29,'Estadísticas BCR'!$B:$B,0),MATCH(Y$25,'Estadísticas BCR'!$5:$5,0))</f>
        <v>81.818181818181799</v>
      </c>
      <c r="Z29" s="323">
        <f>+INDEX('Estadísticas BCR'!$1:$1048576,MATCH('Data Graf'!$C29,'Estadísticas BCR'!$B:$B,0),MATCH(Z$25,'Estadísticas BCR'!$5:$5,0))</f>
        <v>81.428571428571402</v>
      </c>
      <c r="AA29" s="323">
        <f>+INDEX('Estadísticas BCR'!$1:$1048576,MATCH('Data Graf'!$C29,'Estadísticas BCR'!$B:$B,0),MATCH(AA$25,'Estadísticas BCR'!$5:$5,0))</f>
        <v>75.609756097561004</v>
      </c>
      <c r="AB29" s="323">
        <f>+INDEX('Estadísticas BCR'!$1:$1048576,MATCH('Data Graf'!$C29,'Estadísticas BCR'!$B:$B,0),MATCH(AB$25,'Estadísticas BCR'!$5:$5,0))</f>
        <v>68.918918918918905</v>
      </c>
      <c r="AC29" s="323">
        <f>+INDEX('Estadísticas BCR'!$1:$1048576,MATCH('Data Graf'!$C29,'Estadísticas BCR'!$B:$B,0),MATCH(AC$25,'Estadísticas BCR'!$5:$5,0))</f>
        <v>71.6216216216216</v>
      </c>
      <c r="AD29" s="323">
        <f>+INDEX('Estadísticas BCR'!$1:$1048576,MATCH('Data Graf'!$C29,'Estadísticas BCR'!$B:$B,0),MATCH(AD$25,'Estadísticas BCR'!$5:$5,0))</f>
        <v>66.6666666666667</v>
      </c>
      <c r="AE29" s="323">
        <f>+INDEX('Estadísticas BCR'!$1:$1048576,MATCH('Data Graf'!$C29,'Estadísticas BCR'!$B:$B,0),MATCH(AE$25,'Estadísticas BCR'!$5:$5,0))</f>
        <v>64.0625</v>
      </c>
      <c r="AF29" s="323">
        <f>+INDEX('Estadísticas BCR'!$1:$1048576,MATCH('Data Graf'!$C29,'Estadísticas BCR'!$B:$B,0),MATCH(AF$25,'Estadísticas BCR'!$5:$5,0))</f>
        <v>65</v>
      </c>
      <c r="AG29" s="323">
        <f>+INDEX('Estadísticas BCR'!$1:$1048576,MATCH('Data Graf'!$C29,'Estadísticas BCR'!$B:$B,0),MATCH(AG$25,'Estadísticas BCR'!$5:$5,0))</f>
        <v>62.5</v>
      </c>
      <c r="AH29" s="323">
        <f>+INDEX('Estadísticas BCR'!$1:$1048576,MATCH('Data Graf'!$C29,'Estadísticas BCR'!$B:$B,0),MATCH(AH$25,'Estadísticas BCR'!$5:$5,0))</f>
        <v>57.407407407407398</v>
      </c>
      <c r="AI29" s="323">
        <f>+INDEX('Estadísticas BCR'!$1:$1048576,MATCH('Data Graf'!$C29,'Estadísticas BCR'!$B:$B,0),MATCH(AI$25,'Estadísticas BCR'!$5:$5,0))</f>
        <v>62.5</v>
      </c>
      <c r="AJ29" s="323">
        <f>+INDEX('Estadísticas BCR'!$1:$1048576,MATCH('Data Graf'!$C29,'Estadísticas BCR'!$B:$B,0),MATCH(AJ$25,'Estadísticas BCR'!$5:$5,0))</f>
        <v>59.677419354838698</v>
      </c>
      <c r="AK29" s="323">
        <f>+INDEX('Estadísticas BCR'!$1:$1048576,MATCH('Data Graf'!$C29,'Estadísticas BCR'!$B:$B,0),MATCH(AK$25,'Estadísticas BCR'!$5:$5,0))</f>
        <v>72.9166666666667</v>
      </c>
      <c r="AL29" s="323">
        <f>+INDEX('Estadísticas BCR'!$1:$1048576,MATCH('Data Graf'!$C29,'Estadísticas BCR'!$B:$B,0),MATCH(AL$25,'Estadísticas BCR'!$5:$5,0))</f>
        <v>77.0833333333333</v>
      </c>
      <c r="AM29" s="323">
        <f>+INDEX('Estadísticas BCR'!$1:$1048576,MATCH('Data Graf'!$C29,'Estadísticas BCR'!$B:$B,0),MATCH(AM$25,'Estadísticas BCR'!$5:$5,0))</f>
        <v>77.5</v>
      </c>
      <c r="AN29" s="323">
        <f>+INDEX('Estadísticas BCR'!$1:$1048576,MATCH('Data Graf'!$C29,'Estadísticas BCR'!$B:$B,0),MATCH(AN$25,'Estadísticas BCR'!$5:$5,0))</f>
        <v>62.5</v>
      </c>
      <c r="AO29" s="323">
        <f>+INDEX('Estadísticas BCR'!$1:$1048576,MATCH('Data Graf'!$C29,'Estadísticas BCR'!$B:$B,0),MATCH(AO$25,'Estadísticas BCR'!$5:$5,0))</f>
        <v>54</v>
      </c>
      <c r="AP29" s="323">
        <f>+INDEX('Estadísticas BCR'!$1:$1048576,MATCH('Data Graf'!$C29,'Estadísticas BCR'!$B:$B,0),MATCH(AP$25,'Estadísticas BCR'!$5:$5,0))</f>
        <v>59.090909090909101</v>
      </c>
      <c r="AQ29" s="323">
        <f>+INDEX('Estadísticas BCR'!$1:$1048576,MATCH('Data Graf'!$C29,'Estadísticas BCR'!$B:$B,0),MATCH(AQ$25,'Estadísticas BCR'!$5:$5,0))</f>
        <v>54</v>
      </c>
      <c r="AR29" s="323">
        <f>+INDEX('Estadísticas BCR'!$1:$1048576,MATCH('Data Graf'!$C29,'Estadísticas BCR'!$B:$B,0),MATCH(AR$25,'Estadísticas BCR'!$5:$5,0))</f>
        <v>57.142857142857103</v>
      </c>
      <c r="AS29" s="323">
        <f>+INDEX('Estadísticas BCR'!$1:$1048576,MATCH('Data Graf'!$C29,'Estadísticas BCR'!$B:$B,0),MATCH(AS$25,'Estadísticas BCR'!$5:$5,0))</f>
        <v>60.869565217391298</v>
      </c>
      <c r="AT29" s="323">
        <f>+INDEX('Estadísticas BCR'!$1:$1048576,MATCH('Data Graf'!$C29,'Estadísticas BCR'!$B:$B,0),MATCH(AT$25,'Estadísticas BCR'!$5:$5,0))</f>
        <v>65.2173913043478</v>
      </c>
      <c r="AU29" s="323">
        <f>+INDEX('Estadísticas BCR'!$1:$1048576,MATCH('Data Graf'!$C29,'Estadísticas BCR'!$B:$B,0),MATCH(AU$25,'Estadísticas BCR'!$5:$5,0))</f>
        <v>55.769230769230802</v>
      </c>
      <c r="AV29" s="323">
        <f>+INDEX('Estadísticas BCR'!$1:$1048576,MATCH('Data Graf'!$C29,'Estadísticas BCR'!$B:$B,0),MATCH(AV$25,'Estadísticas BCR'!$5:$5,0))</f>
        <v>63.636363636363598</v>
      </c>
      <c r="AW29" s="323">
        <f>+INDEX('Estadísticas BCR'!$1:$1048576,MATCH('Data Graf'!$C29,'Estadísticas BCR'!$B:$B,0),MATCH(AW$25,'Estadísticas BCR'!$5:$5,0))</f>
        <v>73.809523809523796</v>
      </c>
      <c r="AX29" s="323">
        <f>+INDEX('Estadísticas BCR'!$1:$1048576,MATCH('Data Graf'!$C29,'Estadísticas BCR'!$B:$B,0),MATCH(AX$25,'Estadísticas BCR'!$5:$5,0))</f>
        <v>57.5</v>
      </c>
      <c r="AY29" s="323">
        <f>+INDEX('Estadísticas BCR'!$1:$1048576,MATCH('Data Graf'!$C29,'Estadísticas BCR'!$B:$B,0),MATCH(AY$25,'Estadísticas BCR'!$5:$5,0))</f>
        <v>62</v>
      </c>
      <c r="AZ29" s="323">
        <f>+INDEX('Estadísticas BCR'!$1:$1048576,MATCH('Data Graf'!$C29,'Estadísticas BCR'!$B:$B,0),MATCH(AZ$25,'Estadísticas BCR'!$5:$5,0))</f>
        <v>66.6666666666667</v>
      </c>
      <c r="BA29" s="323">
        <f>+INDEX('Estadísticas BCR'!$1:$1048576,MATCH('Data Graf'!$C29,'Estadísticas BCR'!$B:$B,0),MATCH(BA$25,'Estadísticas BCR'!$5:$5,0))</f>
        <v>54</v>
      </c>
      <c r="BB29" s="323">
        <f>+INDEX('Estadísticas BCR'!$1:$1048576,MATCH('Data Graf'!$C29,'Estadísticas BCR'!$B:$B,0),MATCH(BB$25,'Estadísticas BCR'!$5:$5,0))</f>
        <v>50</v>
      </c>
      <c r="BC29" s="323">
        <f>+INDEX('Estadísticas BCR'!$1:$1048576,MATCH('Data Graf'!$C29,'Estadísticas BCR'!$B:$B,0),MATCH(BC$25,'Estadísticas BCR'!$5:$5,0))</f>
        <v>61.1111111111111</v>
      </c>
      <c r="BD29" s="323">
        <f>+INDEX('Estadísticas BCR'!$1:$1048576,MATCH('Data Graf'!$C29,'Estadísticas BCR'!$B:$B,0),MATCH(BD$25,'Estadísticas BCR'!$5:$5,0))</f>
        <v>57.5</v>
      </c>
      <c r="BE29" s="323">
        <f>+INDEX('Estadísticas BCR'!$1:$1048576,MATCH('Data Graf'!$C29,'Estadísticas BCR'!$B:$B,0),MATCH(BE$25,'Estadísticas BCR'!$5:$5,0))</f>
        <v>52.5</v>
      </c>
      <c r="BF29" s="323">
        <f>+INDEX('Estadísticas BCR'!$1:$1048576,MATCH('Data Graf'!$C29,'Estadísticas BCR'!$B:$B,0),MATCH(BF$25,'Estadísticas BCR'!$5:$5,0))</f>
        <v>40.909090909090899</v>
      </c>
      <c r="BG29" s="323">
        <f>+INDEX('Estadísticas BCR'!$1:$1048576,MATCH('Data Graf'!$C29,'Estadísticas BCR'!$B:$B,0),MATCH(BG$25,'Estadísticas BCR'!$5:$5,0))</f>
        <v>46.153846153846203</v>
      </c>
      <c r="BH29" s="323">
        <f>+INDEX('Estadísticas BCR'!$1:$1048576,MATCH('Data Graf'!$C29,'Estadísticas BCR'!$B:$B,0),MATCH(BH$25,'Estadísticas BCR'!$5:$5,0))</f>
        <v>45.8333333333333</v>
      </c>
      <c r="BI29" s="323">
        <f>+INDEX('Estadísticas BCR'!$1:$1048576,MATCH('Data Graf'!$C29,'Estadísticas BCR'!$B:$B,0),MATCH(BI$25,'Estadísticas BCR'!$5:$5,0))</f>
        <v>50</v>
      </c>
      <c r="BJ29" s="323">
        <f>+INDEX('Estadísticas BCR'!$1:$1048576,MATCH('Data Graf'!$C29,'Estadísticas BCR'!$B:$B,0),MATCH(BJ$25,'Estadísticas BCR'!$5:$5,0))</f>
        <v>50</v>
      </c>
      <c r="BK29" s="323">
        <f>+INDEX('Estadísticas BCR'!$1:$1048576,MATCH('Data Graf'!$C29,'Estadísticas BCR'!$B:$B,0),MATCH(BK$25,'Estadísticas BCR'!$5:$5,0))</f>
        <v>58.3333333333333</v>
      </c>
      <c r="BL29" s="323">
        <f>+INDEX('Estadísticas BCR'!$1:$1048576,MATCH('Data Graf'!$C29,'Estadísticas BCR'!$B:$B,0),MATCH(BL$25,'Estadísticas BCR'!$5:$5,0))</f>
        <v>59.523809523809497</v>
      </c>
      <c r="BM29" s="323">
        <f>+INDEX('Estadísticas BCR'!$1:$1048576,MATCH('Data Graf'!$C29,'Estadísticas BCR'!$B:$B,0),MATCH(BM$25,'Estadísticas BCR'!$5:$5,0))</f>
        <v>60</v>
      </c>
      <c r="BN29" s="323">
        <f>+INDEX('Estadísticas BCR'!$1:$1048576,MATCH('Data Graf'!$C29,'Estadísticas BCR'!$B:$B,0),MATCH(BN$25,'Estadísticas BCR'!$5:$5,0))</f>
        <v>57.5</v>
      </c>
      <c r="BO29" s="323">
        <f>+INDEX('Estadísticas BCR'!$1:$1048576,MATCH('Data Graf'!$C29,'Estadísticas BCR'!$B:$B,0),MATCH(BO$25,'Estadísticas BCR'!$5:$5,0))</f>
        <v>27.272727272727298</v>
      </c>
      <c r="BP29" s="323">
        <f>+INDEX('Estadísticas BCR'!$1:$1048576,MATCH('Data Graf'!$C29,'Estadísticas BCR'!$B:$B,0),MATCH(BP$25,'Estadísticas BCR'!$5:$5,0))</f>
        <v>30</v>
      </c>
      <c r="BQ29" s="323">
        <f>+INDEX('Estadísticas BCR'!$1:$1048576,MATCH('Data Graf'!$C29,'Estadísticas BCR'!$B:$B,0),MATCH(BQ$25,'Estadísticas BCR'!$5:$5,0))</f>
        <v>23.913043478260899</v>
      </c>
      <c r="BR29" s="323">
        <f>+INDEX('Estadísticas BCR'!$1:$1048576,MATCH('Data Graf'!$C29,'Estadísticas BCR'!$B:$B,0),MATCH(BR$25,'Estadísticas BCR'!$5:$5,0))</f>
        <v>39.130434782608702</v>
      </c>
      <c r="BS29" s="323">
        <f>+INDEX('Estadísticas BCR'!$1:$1048576,MATCH('Data Graf'!$C29,'Estadísticas BCR'!$B:$B,0),MATCH(BS$25,'Estadísticas BCR'!$5:$5,0))</f>
        <v>45.8333333333333</v>
      </c>
      <c r="BT29" s="323">
        <f>+INDEX('Estadísticas BCR'!$1:$1048576,MATCH('Data Graf'!$C29,'Estadísticas BCR'!$B:$B,0),MATCH(BT$25,'Estadísticas BCR'!$5:$5,0))</f>
        <v>41.6666666666667</v>
      </c>
      <c r="BU29" s="323">
        <f>+INDEX('Estadísticas BCR'!$1:$1048576,MATCH('Data Graf'!$C29,'Estadísticas BCR'!$B:$B,0),MATCH(BU$25,'Estadísticas BCR'!$5:$5,0))</f>
        <v>56.521739130434803</v>
      </c>
      <c r="BV29" s="323">
        <f>+INDEX('Estadísticas BCR'!$1:$1048576,MATCH('Data Graf'!$C29,'Estadísticas BCR'!$B:$B,0),MATCH(BV$25,'Estadísticas BCR'!$5:$5,0))</f>
        <v>59.523809523809497</v>
      </c>
      <c r="BW29" s="323">
        <f>+INDEX('Estadísticas BCR'!$1:$1048576,MATCH('Data Graf'!$C29,'Estadísticas BCR'!$B:$B,0),MATCH(BW$25,'Estadísticas BCR'!$5:$5,0))</f>
        <v>57.142857142857103</v>
      </c>
      <c r="BX29" s="323">
        <f>+INDEX('Estadísticas BCR'!$1:$1048576,MATCH('Data Graf'!$C29,'Estadísticas BCR'!$B:$B,0),MATCH(BX$25,'Estadísticas BCR'!$5:$5,0))</f>
        <v>50</v>
      </c>
      <c r="BY29" s="323">
        <f>+INDEX('Estadísticas BCR'!$1:$1048576,MATCH('Data Graf'!$C29,'Estadísticas BCR'!$B:$B,0),MATCH(BY$25,'Estadísticas BCR'!$5:$5,0))</f>
        <v>41.6666666666667</v>
      </c>
      <c r="BZ29" s="323">
        <f>+INDEX('Estadísticas BCR'!$1:$1048576,MATCH('Data Graf'!$C29,'Estadísticas BCR'!$B:$B,0),MATCH(BZ$25,'Estadísticas BCR'!$5:$5,0))</f>
        <v>48.076923076923102</v>
      </c>
      <c r="CA29" s="323">
        <f>+INDEX('Estadísticas BCR'!$1:$1048576,MATCH('Data Graf'!$C29,'Estadísticas BCR'!$B:$B,0),MATCH(CA$25,'Estadísticas BCR'!$5:$5,0))</f>
        <v>62.5</v>
      </c>
      <c r="CB29" s="323">
        <f>+INDEX('Estadísticas BCR'!$1:$1048576,MATCH('Data Graf'!$C29,'Estadísticas BCR'!$B:$B,0),MATCH(CB$25,'Estadísticas BCR'!$5:$5,0))</f>
        <v>42</v>
      </c>
      <c r="CC29" s="323">
        <f>+INDEX('Estadísticas BCR'!$1:$1048576,MATCH('Data Graf'!$C29,'Estadísticas BCR'!$B:$B,0),MATCH(CC$25,'Estadísticas BCR'!$5:$5,0))</f>
        <v>41.6666666666667</v>
      </c>
      <c r="CD29" s="323">
        <f>+INDEX('Estadísticas BCR'!$1:$1048576,MATCH('Data Graf'!$C29,'Estadísticas BCR'!$B:$B,0),MATCH(CD$25,'Estadísticas BCR'!$5:$5,0))</f>
        <v>43.181818181818201</v>
      </c>
      <c r="CE29" s="323">
        <f>+INDEX('Estadísticas BCR'!$1:$1048576,MATCH('Data Graf'!$C29,'Estadísticas BCR'!$B:$B,0),MATCH(CE$25,'Estadísticas BCR'!$5:$5,0))</f>
        <v>39.5833333333333</v>
      </c>
      <c r="CF29" s="323">
        <f>+INDEX('Estadísticas BCR'!$1:$1048576,MATCH('Data Graf'!$C29,'Estadísticas BCR'!$B:$B,0),MATCH(CF$25,'Estadísticas BCR'!$5:$5,0))</f>
        <v>33.3333333333333</v>
      </c>
      <c r="CG29" s="323">
        <f>+INDEX('Estadísticas BCR'!$1:$1048576,MATCH('Data Graf'!$C29,'Estadísticas BCR'!$B:$B,0),MATCH(CG$25,'Estadísticas BCR'!$5:$5,0))</f>
        <v>32.6086956521739</v>
      </c>
      <c r="CH29" s="323">
        <f>+INDEX('Estadísticas BCR'!$1:$1048576,MATCH('Data Graf'!$C29,'Estadísticas BCR'!$B:$B,0),MATCH(CH$25,'Estadísticas BCR'!$5:$5,0))</f>
        <v>45</v>
      </c>
      <c r="CI29" s="323">
        <f>+INDEX('Estadísticas BCR'!$1:$1048576,MATCH('Data Graf'!$C29,'Estadísticas BCR'!$B:$B,0),MATCH(CI$25,'Estadísticas BCR'!$5:$5,0))</f>
        <v>40</v>
      </c>
      <c r="CJ29" s="323">
        <f>+INDEX('Estadísticas BCR'!$1:$1048576,MATCH('Data Graf'!$C29,'Estadísticas BCR'!$B:$B,0),MATCH(CJ$25,'Estadísticas BCR'!$5:$5,0))</f>
        <v>44.4444444444444</v>
      </c>
      <c r="CK29" s="323">
        <f>+INDEX('Estadísticas BCR'!$1:$1048576,MATCH('Data Graf'!$C29,'Estadísticas BCR'!$B:$B,0),MATCH(CK$25,'Estadísticas BCR'!$5:$5,0))</f>
        <v>39.473684210526301</v>
      </c>
      <c r="CL29" s="323">
        <f>+INDEX('Estadísticas BCR'!$1:$1048576,MATCH('Data Graf'!$C29,'Estadísticas BCR'!$B:$B,0),MATCH(CL$25,'Estadísticas BCR'!$5:$5,0))</f>
        <v>40.476190476190503</v>
      </c>
      <c r="CM29" s="323">
        <f>+INDEX('Estadísticas BCR'!$1:$1048576,MATCH('Data Graf'!$C29,'Estadísticas BCR'!$B:$B,0),MATCH(CM$25,'Estadísticas BCR'!$5:$5,0))</f>
        <v>36.956521739130402</v>
      </c>
      <c r="CN29" s="323">
        <f>+INDEX('Estadísticas BCR'!$1:$1048576,MATCH('Data Graf'!$C29,'Estadísticas BCR'!$B:$B,0),MATCH(CN$25,'Estadísticas BCR'!$5:$5,0))</f>
        <v>32.5</v>
      </c>
      <c r="CO29" s="323">
        <f>+INDEX('Estadísticas BCR'!$1:$1048576,MATCH('Data Graf'!$C29,'Estadísticas BCR'!$B:$B,0),MATCH(CO$25,'Estadísticas BCR'!$5:$5,0))</f>
        <v>40.476190476190503</v>
      </c>
      <c r="CP29" s="323">
        <f>+INDEX('Estadísticas BCR'!$1:$1048576,MATCH('Data Graf'!$C29,'Estadísticas BCR'!$B:$B,0),MATCH(CP$25,'Estadísticas BCR'!$5:$5,0))</f>
        <v>43.181818181818201</v>
      </c>
      <c r="CQ29" s="323">
        <f>+INDEX('Estadísticas BCR'!$1:$1048576,MATCH('Data Graf'!$C29,'Estadísticas BCR'!$B:$B,0),MATCH(CQ$25,'Estadísticas BCR'!$5:$5,0))</f>
        <v>36.1111111111111</v>
      </c>
      <c r="CR29" s="323">
        <f>+INDEX('Estadísticas BCR'!$1:$1048576,MATCH('Data Graf'!$C29,'Estadísticas BCR'!$B:$B,0),MATCH(CR$25,'Estadísticas BCR'!$5:$5,0))</f>
        <v>46.6666666666667</v>
      </c>
      <c r="CS29" s="323">
        <f>+INDEX('Estadísticas BCR'!$1:$1048576,MATCH('Data Graf'!$C29,'Estadísticas BCR'!$B:$B,0),MATCH(CS$25,'Estadísticas BCR'!$5:$5,0))</f>
        <v>35</v>
      </c>
      <c r="CT29" s="323">
        <f>+INDEX('Estadísticas BCR'!$1:$1048576,MATCH('Data Graf'!$C29,'Estadísticas BCR'!$B:$B,0),MATCH(CT$25,'Estadísticas BCR'!$5:$5,0))</f>
        <v>36.1111111111111</v>
      </c>
      <c r="CU29" s="323">
        <f>+INDEX('Estadísticas BCR'!$1:$1048576,MATCH('Data Graf'!$C29,'Estadísticas BCR'!$B:$B,0),MATCH(CU$25,'Estadísticas BCR'!$5:$5,0))</f>
        <v>38.235294117647101</v>
      </c>
      <c r="CV29" s="323">
        <f>+INDEX('Estadísticas BCR'!$1:$1048576,MATCH('Data Graf'!$C29,'Estadísticas BCR'!$B:$B,0),MATCH(CV$25,'Estadísticas BCR'!$5:$5,0))</f>
        <v>52.7777777777778</v>
      </c>
      <c r="CW29" s="323">
        <f>+INDEX('Estadísticas BCR'!$1:$1048576,MATCH('Data Graf'!$C29,'Estadísticas BCR'!$B:$B,0),MATCH(CW$25,'Estadísticas BCR'!$5:$5,0))</f>
        <v>38.235294117647101</v>
      </c>
      <c r="CX29" s="323">
        <f>+INDEX('Estadísticas BCR'!$1:$1048576,MATCH('Data Graf'!$C29,'Estadísticas BCR'!$B:$B,0),MATCH(CX$25,'Estadísticas BCR'!$5:$5,0))</f>
        <v>47.058823529411796</v>
      </c>
      <c r="CY29" s="323">
        <f>+INDEX('Estadísticas BCR'!$1:$1048576,MATCH('Data Graf'!$C29,'Estadísticas BCR'!$B:$B,0),MATCH(CY$25,'Estadísticas BCR'!$5:$5,0))</f>
        <v>40.476190476190503</v>
      </c>
      <c r="CZ29" s="323">
        <f>+INDEX('Estadísticas BCR'!$1:$1048576,MATCH('Data Graf'!$C29,'Estadísticas BCR'!$B:$B,0),MATCH(CZ$25,'Estadísticas BCR'!$5:$5,0))</f>
        <v>42.105263157894697</v>
      </c>
      <c r="DA29" s="323">
        <f>+INDEX('Estadísticas BCR'!$1:$1048576,MATCH('Data Graf'!$C29,'Estadísticas BCR'!$B:$B,0),MATCH(DA$25,'Estadísticas BCR'!$5:$5,0))</f>
        <v>55.882352941176499</v>
      </c>
      <c r="DB29" s="323">
        <f>+INDEX('Estadísticas BCR'!$1:$1048576,MATCH('Data Graf'!$C29,'Estadísticas BCR'!$B:$B,0),MATCH(DB$25,'Estadísticas BCR'!$5:$5,0))</f>
        <v>45.454545454545503</v>
      </c>
      <c r="DC29" s="323">
        <f>+INDEX('Estadísticas BCR'!$1:$1048576,MATCH('Data Graf'!$C29,'Estadísticas BCR'!$B:$B,0),MATCH(DC$25,'Estadísticas BCR'!$5:$5,0))</f>
        <v>50</v>
      </c>
      <c r="DD29" s="323">
        <f>+INDEX('Estadísticas BCR'!$1:$1048576,MATCH('Data Graf'!$C29,'Estadísticas BCR'!$B:$B,0),MATCH(DD$25,'Estadísticas BCR'!$5:$5,0))</f>
        <v>52.7777777777778</v>
      </c>
      <c r="DE29" s="323">
        <f>+INDEX('Estadísticas BCR'!$1:$1048576,MATCH('Data Graf'!$C29,'Estadísticas BCR'!$B:$B,0),MATCH(DE$25,'Estadísticas BCR'!$5:$5,0))</f>
        <v>38.235294117647101</v>
      </c>
      <c r="DF29" s="323">
        <f>+INDEX('Estadísticas BCR'!$1:$1048576,MATCH('Data Graf'!$C29,'Estadísticas BCR'!$B:$B,0),MATCH(DF$25,'Estadísticas BCR'!$5:$5,0))</f>
        <v>50</v>
      </c>
      <c r="DG29" s="323">
        <f>+INDEX('Estadísticas BCR'!$1:$1048576,MATCH('Data Graf'!$C29,'Estadísticas BCR'!$B:$B,0),MATCH(DG$25,'Estadísticas BCR'!$5:$5,0))</f>
        <v>50</v>
      </c>
      <c r="DH29" s="323">
        <f>+INDEX('Estadísticas BCR'!$1:$1048576,MATCH('Data Graf'!$C29,'Estadísticas BCR'!$B:$B,0),MATCH(DH$25,'Estadísticas BCR'!$5:$5,0))</f>
        <v>44.7368421052632</v>
      </c>
      <c r="DI29" s="323">
        <f>+INDEX('Estadísticas BCR'!$1:$1048576,MATCH('Data Graf'!$C29,'Estadísticas BCR'!$B:$B,0),MATCH(DI$25,'Estadísticas BCR'!$5:$5,0))</f>
        <v>38.235294117647101</v>
      </c>
      <c r="DJ29" s="323">
        <f>+INDEX('Estadísticas BCR'!$1:$1048576,MATCH('Data Graf'!$C29,'Estadísticas BCR'!$B:$B,0),MATCH(DJ$25,'Estadísticas BCR'!$5:$5,0))</f>
        <v>46.875</v>
      </c>
      <c r="DK29" s="323">
        <f>+INDEX('Estadísticas BCR'!$1:$1048576,MATCH('Data Graf'!$C29,'Estadísticas BCR'!$B:$B,0),MATCH(DK$25,'Estadísticas BCR'!$5:$5,0))</f>
        <v>41.6666666666667</v>
      </c>
      <c r="DL29" s="323">
        <f>+INDEX('Estadísticas BCR'!$1:$1048576,MATCH('Data Graf'!$C29,'Estadísticas BCR'!$B:$B,0),MATCH(DL$25,'Estadísticas BCR'!$5:$5,0))</f>
        <v>47.368421052631597</v>
      </c>
      <c r="DM29" s="323">
        <f>+INDEX('Estadísticas BCR'!$1:$1048576,MATCH('Data Graf'!$C29,'Estadísticas BCR'!$B:$B,0),MATCH(DM$25,'Estadísticas BCR'!$5:$5,0))</f>
        <v>47.2222222222222</v>
      </c>
      <c r="DN29" s="323">
        <f>+INDEX('Estadísticas BCR'!$1:$1048576,MATCH('Data Graf'!$C29,'Estadísticas BCR'!$B:$B,0),MATCH(DN$25,'Estadísticas BCR'!$5:$5,0))</f>
        <v>50</v>
      </c>
      <c r="DO29" s="323">
        <f>+INDEX('Estadísticas BCR'!$1:$1048576,MATCH('Data Graf'!$C29,'Estadísticas BCR'!$B:$B,0),MATCH(DO$25,'Estadísticas BCR'!$5:$5,0))</f>
        <v>50</v>
      </c>
      <c r="DP29" s="323">
        <f>+INDEX('Estadísticas BCR'!$1:$1048576,MATCH('Data Graf'!$C29,'Estadísticas BCR'!$B:$B,0),MATCH(DP$25,'Estadísticas BCR'!$5:$5,0))</f>
        <v>50</v>
      </c>
      <c r="DQ29" s="323">
        <f>+INDEX('Estadísticas BCR'!$1:$1048576,MATCH('Data Graf'!$C29,'Estadísticas BCR'!$B:$B,0),MATCH(DQ$25,'Estadísticas BCR'!$5:$5,0))</f>
        <v>55.5555555555556</v>
      </c>
      <c r="DR29" s="323">
        <f>+INDEX('Estadísticas BCR'!$1:$1048576,MATCH('Data Graf'!$C29,'Estadísticas BCR'!$B:$B,0),MATCH(DR$25,'Estadísticas BCR'!$5:$5,0))</f>
        <v>50</v>
      </c>
      <c r="DS29" s="323">
        <f>+INDEX('Estadísticas BCR'!$1:$1048576,MATCH('Data Graf'!$C29,'Estadísticas BCR'!$B:$B,0),MATCH(DS$25,'Estadísticas BCR'!$5:$5,0))</f>
        <v>61.764705882352899</v>
      </c>
      <c r="DT29" s="323">
        <f>+INDEX('Estadísticas BCR'!$1:$1048576,MATCH('Data Graf'!$C29,'Estadísticas BCR'!$B:$B,0),MATCH(DT$25,'Estadísticas BCR'!$5:$5,0))</f>
        <v>53.125</v>
      </c>
      <c r="DU29" s="323">
        <f>+INDEX('Estadísticas BCR'!$1:$1048576,MATCH('Data Graf'!$C29,'Estadísticas BCR'!$B:$B,0),MATCH(DU$25,'Estadísticas BCR'!$5:$5,0))</f>
        <v>64.705882352941202</v>
      </c>
      <c r="DV29" s="323">
        <f>+INDEX('Estadísticas BCR'!$1:$1048576,MATCH('Data Graf'!$C29,'Estadísticas BCR'!$B:$B,0),MATCH(DV$25,'Estadísticas BCR'!$5:$5,0))</f>
        <v>50</v>
      </c>
      <c r="DW29" s="323">
        <f>+INDEX('Estadísticas BCR'!$1:$1048576,MATCH('Data Graf'!$C29,'Estadísticas BCR'!$B:$B,0),MATCH(DW$25,'Estadísticas BCR'!$5:$5,0))</f>
        <v>53.3333333333333</v>
      </c>
      <c r="DX29" s="323">
        <f>+INDEX('Estadísticas BCR'!$1:$1048576,MATCH('Data Graf'!$C29,'Estadísticas BCR'!$B:$B,0),MATCH(DX$25,'Estadísticas BCR'!$5:$5,0))</f>
        <v>63.3333333333333</v>
      </c>
      <c r="DY29" s="323">
        <f>+INDEX('Estadísticas BCR'!$1:$1048576,MATCH('Data Graf'!$C29,'Estadísticas BCR'!$B:$B,0),MATCH(DY$25,'Estadísticas BCR'!$5:$5,0))</f>
        <v>50</v>
      </c>
      <c r="DZ29" s="323">
        <f>+INDEX('Estadísticas BCR'!$1:$1048576,MATCH('Data Graf'!$C29,'Estadísticas BCR'!$B:$B,0),MATCH(DZ$25,'Estadísticas BCR'!$5:$5,0))</f>
        <v>46.428571428571402</v>
      </c>
      <c r="EA29" s="323">
        <f>+INDEX('Estadísticas BCR'!$1:$1048576,MATCH('Data Graf'!$C29,'Estadísticas BCR'!$B:$B,0),MATCH(EA$25,'Estadísticas BCR'!$5:$5,0))</f>
        <v>60</v>
      </c>
      <c r="EB29" s="323">
        <f>+INDEX('Estadísticas BCR'!$1:$1048576,MATCH('Data Graf'!$C29,'Estadísticas BCR'!$B:$B,0),MATCH(EB$25,'Estadísticas BCR'!$5:$5,0))</f>
        <v>75</v>
      </c>
      <c r="EC29" s="323">
        <f>+INDEX('Estadísticas BCR'!$1:$1048576,MATCH('Data Graf'!$C29,'Estadísticas BCR'!$B:$B,0),MATCH(EC$25,'Estadísticas BCR'!$5:$5,0))</f>
        <v>64.285714285714306</v>
      </c>
      <c r="ED29" s="323">
        <f>+INDEX('Estadísticas BCR'!$1:$1048576,MATCH('Data Graf'!$C29,'Estadísticas BCR'!$B:$B,0),MATCH(ED$25,'Estadísticas BCR'!$5:$5,0))</f>
        <v>60</v>
      </c>
      <c r="EE29" s="323">
        <f>+INDEX('Estadísticas BCR'!$1:$1048576,MATCH('Data Graf'!$C29,'Estadísticas BCR'!$B:$B,0),MATCH(EE$25,'Estadísticas BCR'!$5:$5,0))</f>
        <v>61.538461538461497</v>
      </c>
      <c r="EF29" s="323">
        <f>+INDEX('Estadísticas BCR'!$1:$1048576,MATCH('Data Graf'!$C29,'Estadísticas BCR'!$B:$B,0),MATCH(EF$25,'Estadísticas BCR'!$5:$5,0))</f>
        <v>65.384615384615401</v>
      </c>
      <c r="EG29" s="323">
        <f>+INDEX('Estadísticas BCR'!$1:$1048576,MATCH('Data Graf'!$C29,'Estadísticas BCR'!$B:$B,0),MATCH(EG$25,'Estadísticas BCR'!$5:$5,0))</f>
        <v>66.6666666666667</v>
      </c>
      <c r="EH29" s="323">
        <f>+INDEX('Estadísticas BCR'!$1:$1048576,MATCH('Data Graf'!$C29,'Estadísticas BCR'!$B:$B,0),MATCH(EH$25,'Estadísticas BCR'!$5:$5,0))</f>
        <v>66.6666666666667</v>
      </c>
      <c r="EI29" s="323">
        <f>+INDEX('Estadísticas BCR'!$1:$1048576,MATCH('Data Graf'!$C29,'Estadísticas BCR'!$B:$B,0),MATCH(EI$25,'Estadísticas BCR'!$5:$5,0))</f>
        <v>58.823529411764703</v>
      </c>
    </row>
    <row r="30" spans="1:139">
      <c r="C30" s="9" t="s">
        <v>49</v>
      </c>
      <c r="D30" s="326" t="s">
        <v>756</v>
      </c>
      <c r="E30" s="323">
        <f>+INDEX('Estadísticas BCR'!$1:$1048576,MATCH('Data Graf'!$C30,'Estadísticas BCR'!$B:$B,0),MATCH(E$25,'Estadísticas BCR'!$5:$5,0))</f>
        <v>62.195121951219498</v>
      </c>
      <c r="F30" s="323">
        <f>+INDEX('Estadísticas BCR'!$1:$1048576,MATCH('Data Graf'!$C30,'Estadísticas BCR'!$B:$B,0),MATCH(F$25,'Estadísticas BCR'!$5:$5,0))</f>
        <v>62.162162162162197</v>
      </c>
      <c r="G30" s="323">
        <f>+INDEX('Estadísticas BCR'!$1:$1048576,MATCH('Data Graf'!$C30,'Estadísticas BCR'!$B:$B,0),MATCH(G$25,'Estadísticas BCR'!$5:$5,0))</f>
        <v>52.702702702702702</v>
      </c>
      <c r="H30" s="323">
        <f>+INDEX('Estadísticas BCR'!$1:$1048576,MATCH('Data Graf'!$C30,'Estadísticas BCR'!$B:$B,0),MATCH(H$25,'Estadísticas BCR'!$5:$5,0))</f>
        <v>55.2631578947368</v>
      </c>
      <c r="I30" s="323">
        <f>+INDEX('Estadísticas BCR'!$1:$1048576,MATCH('Data Graf'!$C30,'Estadísticas BCR'!$B:$B,0),MATCH(I$25,'Estadísticas BCR'!$5:$5,0))</f>
        <v>52.702702702702702</v>
      </c>
      <c r="J30" s="323">
        <f>+INDEX('Estadísticas BCR'!$1:$1048576,MATCH('Data Graf'!$C30,'Estadísticas BCR'!$B:$B,0),MATCH(J$25,'Estadísticas BCR'!$5:$5,0))</f>
        <v>58.3333333333333</v>
      </c>
      <c r="K30" s="323">
        <f>+INDEX('Estadísticas BCR'!$1:$1048576,MATCH('Data Graf'!$C30,'Estadísticas BCR'!$B:$B,0),MATCH(K$25,'Estadísticas BCR'!$5:$5,0))</f>
        <v>62.820512820512803</v>
      </c>
      <c r="L30" s="323">
        <f>+INDEX('Estadísticas BCR'!$1:$1048576,MATCH('Data Graf'!$C30,'Estadísticas BCR'!$B:$B,0),MATCH(L$25,'Estadísticas BCR'!$5:$5,0))</f>
        <v>52.564102564102598</v>
      </c>
      <c r="M30" s="323">
        <f>+INDEX('Estadísticas BCR'!$1:$1048576,MATCH('Data Graf'!$C30,'Estadísticas BCR'!$B:$B,0),MATCH(M$25,'Estadísticas BCR'!$5:$5,0))</f>
        <v>52.5</v>
      </c>
      <c r="N30" s="323">
        <f>+INDEX('Estadísticas BCR'!$1:$1048576,MATCH('Data Graf'!$C30,'Estadísticas BCR'!$B:$B,0),MATCH(N$25,'Estadísticas BCR'!$5:$5,0))</f>
        <v>53.846153846153797</v>
      </c>
      <c r="O30" s="323">
        <f>+INDEX('Estadísticas BCR'!$1:$1048576,MATCH('Data Graf'!$C30,'Estadísticas BCR'!$B:$B,0),MATCH(O$25,'Estadísticas BCR'!$5:$5,0))</f>
        <v>59.7222222222222</v>
      </c>
      <c r="P30" s="323">
        <f>+INDEX('Estadísticas BCR'!$1:$1048576,MATCH('Data Graf'!$C30,'Estadísticas BCR'!$B:$B,0),MATCH(P$25,'Estadísticas BCR'!$5:$5,0))</f>
        <v>55.5555555555556</v>
      </c>
      <c r="Q30" s="323">
        <f>+INDEX('Estadísticas BCR'!$1:$1048576,MATCH('Data Graf'!$C30,'Estadísticas BCR'!$B:$B,0),MATCH(Q$25,'Estadísticas BCR'!$5:$5,0))</f>
        <v>56.9444444444444</v>
      </c>
      <c r="R30" s="323">
        <f>+INDEX('Estadísticas BCR'!$1:$1048576,MATCH('Data Graf'!$C30,'Estadísticas BCR'!$B:$B,0),MATCH(R$25,'Estadísticas BCR'!$5:$5,0))</f>
        <v>60</v>
      </c>
      <c r="S30" s="323">
        <f>+INDEX('Estadísticas BCR'!$1:$1048576,MATCH('Data Graf'!$C30,'Estadísticas BCR'!$B:$B,0),MATCH(S$25,'Estadísticas BCR'!$5:$5,0))</f>
        <v>64.864864864864899</v>
      </c>
      <c r="T30" s="323">
        <f>+INDEX('Estadísticas BCR'!$1:$1048576,MATCH('Data Graf'!$C30,'Estadísticas BCR'!$B:$B,0),MATCH(T$25,'Estadísticas BCR'!$5:$5,0))</f>
        <v>75</v>
      </c>
      <c r="U30" s="323">
        <f>+INDEX('Estadísticas BCR'!$1:$1048576,MATCH('Data Graf'!$C30,'Estadísticas BCR'!$B:$B,0),MATCH(U$25,'Estadísticas BCR'!$5:$5,0))</f>
        <v>71.25</v>
      </c>
      <c r="V30" s="323">
        <f>+INDEX('Estadísticas BCR'!$1:$1048576,MATCH('Data Graf'!$C30,'Estadísticas BCR'!$B:$B,0),MATCH(V$25,'Estadísticas BCR'!$5:$5,0))</f>
        <v>72.2222222222222</v>
      </c>
      <c r="W30" s="323">
        <f>+INDEX('Estadísticas BCR'!$1:$1048576,MATCH('Data Graf'!$C30,'Estadísticas BCR'!$B:$B,0),MATCH(W$25,'Estadísticas BCR'!$5:$5,0))</f>
        <v>78.75</v>
      </c>
      <c r="X30" s="323">
        <f>+INDEX('Estadísticas BCR'!$1:$1048576,MATCH('Data Graf'!$C30,'Estadísticas BCR'!$B:$B,0),MATCH(X$25,'Estadísticas BCR'!$5:$5,0))</f>
        <v>78.205128205128204</v>
      </c>
      <c r="Y30" s="323">
        <f>+INDEX('Estadísticas BCR'!$1:$1048576,MATCH('Data Graf'!$C30,'Estadísticas BCR'!$B:$B,0),MATCH(Y$25,'Estadísticas BCR'!$5:$5,0))</f>
        <v>85.483870967741893</v>
      </c>
      <c r="Z30" s="323">
        <f>+INDEX('Estadísticas BCR'!$1:$1048576,MATCH('Data Graf'!$C30,'Estadísticas BCR'!$B:$B,0),MATCH(Z$25,'Estadísticas BCR'!$5:$5,0))</f>
        <v>85.714285714285694</v>
      </c>
      <c r="AA30" s="323">
        <f>+INDEX('Estadísticas BCR'!$1:$1048576,MATCH('Data Graf'!$C30,'Estadísticas BCR'!$B:$B,0),MATCH(AA$25,'Estadísticas BCR'!$5:$5,0))</f>
        <v>74.390243902438996</v>
      </c>
      <c r="AB30" s="323">
        <f>+INDEX('Estadísticas BCR'!$1:$1048576,MATCH('Data Graf'!$C30,'Estadísticas BCR'!$B:$B,0),MATCH(AB$25,'Estadísticas BCR'!$5:$5,0))</f>
        <v>74.324324324324294</v>
      </c>
      <c r="AC30" s="323">
        <f>+INDEX('Estadísticas BCR'!$1:$1048576,MATCH('Data Graf'!$C30,'Estadísticas BCR'!$B:$B,0),MATCH(AC$25,'Estadísticas BCR'!$5:$5,0))</f>
        <v>72.2222222222222</v>
      </c>
      <c r="AD30" s="323">
        <f>+INDEX('Estadísticas BCR'!$1:$1048576,MATCH('Data Graf'!$C30,'Estadísticas BCR'!$B:$B,0),MATCH(AD$25,'Estadísticas BCR'!$5:$5,0))</f>
        <v>72.2222222222222</v>
      </c>
      <c r="AE30" s="323">
        <f>+INDEX('Estadísticas BCR'!$1:$1048576,MATCH('Data Graf'!$C30,'Estadísticas BCR'!$B:$B,0),MATCH(AE$25,'Estadísticas BCR'!$5:$5,0))</f>
        <v>71.875</v>
      </c>
      <c r="AF30" s="323">
        <f>+INDEX('Estadísticas BCR'!$1:$1048576,MATCH('Data Graf'!$C30,'Estadísticas BCR'!$B:$B,0),MATCH(AF$25,'Estadísticas BCR'!$5:$5,0))</f>
        <v>72.413793103448299</v>
      </c>
      <c r="AG30" s="323">
        <f>+INDEX('Estadísticas BCR'!$1:$1048576,MATCH('Data Graf'!$C30,'Estadísticas BCR'!$B:$B,0),MATCH(AG$25,'Estadísticas BCR'!$5:$5,0))</f>
        <v>66.071428571428598</v>
      </c>
      <c r="AH30" s="323">
        <f>+INDEX('Estadísticas BCR'!$1:$1048576,MATCH('Data Graf'!$C30,'Estadísticas BCR'!$B:$B,0),MATCH(AH$25,'Estadísticas BCR'!$5:$5,0))</f>
        <v>61.1111111111111</v>
      </c>
      <c r="AI30" s="323">
        <f>+INDEX('Estadísticas BCR'!$1:$1048576,MATCH('Data Graf'!$C30,'Estadísticas BCR'!$B:$B,0),MATCH(AI$25,'Estadísticas BCR'!$5:$5,0))</f>
        <v>65</v>
      </c>
      <c r="AJ30" s="323">
        <f>+INDEX('Estadísticas BCR'!$1:$1048576,MATCH('Data Graf'!$C30,'Estadísticas BCR'!$B:$B,0),MATCH(AJ$25,'Estadísticas BCR'!$5:$5,0))</f>
        <v>66.129032258064498</v>
      </c>
      <c r="AK30" s="323">
        <f>+INDEX('Estadísticas BCR'!$1:$1048576,MATCH('Data Graf'!$C30,'Estadísticas BCR'!$B:$B,0),MATCH(AK$25,'Estadísticas BCR'!$5:$5,0))</f>
        <v>72.9166666666667</v>
      </c>
      <c r="AL30" s="323">
        <f>+INDEX('Estadísticas BCR'!$1:$1048576,MATCH('Data Graf'!$C30,'Estadísticas BCR'!$B:$B,0),MATCH(AL$25,'Estadísticas BCR'!$5:$5,0))</f>
        <v>77.0833333333333</v>
      </c>
      <c r="AM30" s="323">
        <f>+INDEX('Estadísticas BCR'!$1:$1048576,MATCH('Data Graf'!$C30,'Estadísticas BCR'!$B:$B,0),MATCH(AM$25,'Estadísticas BCR'!$5:$5,0))</f>
        <v>77.5</v>
      </c>
      <c r="AN30" s="323">
        <f>+INDEX('Estadísticas BCR'!$1:$1048576,MATCH('Data Graf'!$C30,'Estadísticas BCR'!$B:$B,0),MATCH(AN$25,'Estadísticas BCR'!$5:$5,0))</f>
        <v>65</v>
      </c>
      <c r="AO30" s="323">
        <f>+INDEX('Estadísticas BCR'!$1:$1048576,MATCH('Data Graf'!$C30,'Estadísticas BCR'!$B:$B,0),MATCH(AO$25,'Estadísticas BCR'!$5:$5,0))</f>
        <v>56</v>
      </c>
      <c r="AP30" s="323">
        <f>+INDEX('Estadísticas BCR'!$1:$1048576,MATCH('Data Graf'!$C30,'Estadísticas BCR'!$B:$B,0),MATCH(AP$25,'Estadísticas BCR'!$5:$5,0))</f>
        <v>54.545454545454497</v>
      </c>
      <c r="AQ30" s="323">
        <f>+INDEX('Estadísticas BCR'!$1:$1048576,MATCH('Data Graf'!$C30,'Estadísticas BCR'!$B:$B,0),MATCH(AQ$25,'Estadísticas BCR'!$5:$5,0))</f>
        <v>50</v>
      </c>
      <c r="AR30" s="323">
        <f>+INDEX('Estadísticas BCR'!$1:$1048576,MATCH('Data Graf'!$C30,'Estadísticas BCR'!$B:$B,0),MATCH(AR$25,'Estadísticas BCR'!$5:$5,0))</f>
        <v>52.380952380952401</v>
      </c>
      <c r="AS30" s="323">
        <f>+INDEX('Estadísticas BCR'!$1:$1048576,MATCH('Data Graf'!$C30,'Estadísticas BCR'!$B:$B,0),MATCH(AS$25,'Estadísticas BCR'!$5:$5,0))</f>
        <v>58.695652173912997</v>
      </c>
      <c r="AT30" s="323">
        <f>+INDEX('Estadísticas BCR'!$1:$1048576,MATCH('Data Graf'!$C30,'Estadísticas BCR'!$B:$B,0),MATCH(AT$25,'Estadísticas BCR'!$5:$5,0))</f>
        <v>58.695652173912997</v>
      </c>
      <c r="AU30" s="323">
        <f>+INDEX('Estadísticas BCR'!$1:$1048576,MATCH('Data Graf'!$C30,'Estadísticas BCR'!$B:$B,0),MATCH(AU$25,'Estadísticas BCR'!$5:$5,0))</f>
        <v>59.615384615384599</v>
      </c>
      <c r="AV30" s="323">
        <f>+INDEX('Estadísticas BCR'!$1:$1048576,MATCH('Data Graf'!$C30,'Estadísticas BCR'!$B:$B,0),MATCH(AV$25,'Estadísticas BCR'!$5:$5,0))</f>
        <v>63.636363636363598</v>
      </c>
      <c r="AW30" s="323">
        <f>+INDEX('Estadísticas BCR'!$1:$1048576,MATCH('Data Graf'!$C30,'Estadísticas BCR'!$B:$B,0),MATCH(AW$25,'Estadísticas BCR'!$5:$5,0))</f>
        <v>71.428571428571402</v>
      </c>
      <c r="AX30" s="323">
        <f>+INDEX('Estadísticas BCR'!$1:$1048576,MATCH('Data Graf'!$C30,'Estadísticas BCR'!$B:$B,0),MATCH(AX$25,'Estadísticas BCR'!$5:$5,0))</f>
        <v>67.5</v>
      </c>
      <c r="AY30" s="323">
        <f>+INDEX('Estadísticas BCR'!$1:$1048576,MATCH('Data Graf'!$C30,'Estadísticas BCR'!$B:$B,0),MATCH(AY$25,'Estadísticas BCR'!$5:$5,0))</f>
        <v>64</v>
      </c>
      <c r="AZ30" s="323">
        <f>+INDEX('Estadísticas BCR'!$1:$1048576,MATCH('Data Graf'!$C30,'Estadísticas BCR'!$B:$B,0),MATCH(AZ$25,'Estadísticas BCR'!$5:$5,0))</f>
        <v>70</v>
      </c>
      <c r="BA30" s="323">
        <f>+INDEX('Estadísticas BCR'!$1:$1048576,MATCH('Data Graf'!$C30,'Estadísticas BCR'!$B:$B,0),MATCH(BA$25,'Estadísticas BCR'!$5:$5,0))</f>
        <v>56</v>
      </c>
      <c r="BB30" s="323">
        <f>+INDEX('Estadísticas BCR'!$1:$1048576,MATCH('Data Graf'!$C30,'Estadísticas BCR'!$B:$B,0),MATCH(BB$25,'Estadísticas BCR'!$5:$5,0))</f>
        <v>55.2631578947368</v>
      </c>
      <c r="BC30" s="323">
        <f>+INDEX('Estadísticas BCR'!$1:$1048576,MATCH('Data Graf'!$C30,'Estadísticas BCR'!$B:$B,0),MATCH(BC$25,'Estadísticas BCR'!$5:$5,0))</f>
        <v>61.1111111111111</v>
      </c>
      <c r="BD30" s="323">
        <f>+INDEX('Estadísticas BCR'!$1:$1048576,MATCH('Data Graf'!$C30,'Estadísticas BCR'!$B:$B,0),MATCH(BD$25,'Estadísticas BCR'!$5:$5,0))</f>
        <v>55</v>
      </c>
      <c r="BE30" s="323">
        <f>+INDEX('Estadísticas BCR'!$1:$1048576,MATCH('Data Graf'!$C30,'Estadísticas BCR'!$B:$B,0),MATCH(BE$25,'Estadísticas BCR'!$5:$5,0))</f>
        <v>65</v>
      </c>
      <c r="BF30" s="323">
        <f>+INDEX('Estadísticas BCR'!$1:$1048576,MATCH('Data Graf'!$C30,'Estadísticas BCR'!$B:$B,0),MATCH(BF$25,'Estadísticas BCR'!$5:$5,0))</f>
        <v>47.727272727272698</v>
      </c>
      <c r="BG30" s="323">
        <f>+INDEX('Estadísticas BCR'!$1:$1048576,MATCH('Data Graf'!$C30,'Estadísticas BCR'!$B:$B,0),MATCH(BG$25,'Estadísticas BCR'!$5:$5,0))</f>
        <v>48.076923076923102</v>
      </c>
      <c r="BH30" s="323">
        <f>+INDEX('Estadísticas BCR'!$1:$1048576,MATCH('Data Graf'!$C30,'Estadísticas BCR'!$B:$B,0),MATCH(BH$25,'Estadísticas BCR'!$5:$5,0))</f>
        <v>45.8333333333333</v>
      </c>
      <c r="BI30" s="323">
        <f>+INDEX('Estadísticas BCR'!$1:$1048576,MATCH('Data Graf'!$C30,'Estadísticas BCR'!$B:$B,0),MATCH(BI$25,'Estadísticas BCR'!$5:$5,0))</f>
        <v>58.3333333333333</v>
      </c>
      <c r="BJ30" s="323">
        <f>+INDEX('Estadísticas BCR'!$1:$1048576,MATCH('Data Graf'!$C30,'Estadísticas BCR'!$B:$B,0),MATCH(BJ$25,'Estadísticas BCR'!$5:$5,0))</f>
        <v>58.695652173912997</v>
      </c>
      <c r="BK30" s="323">
        <f>+INDEX('Estadísticas BCR'!$1:$1048576,MATCH('Data Graf'!$C30,'Estadísticas BCR'!$B:$B,0),MATCH(BK$25,'Estadísticas BCR'!$5:$5,0))</f>
        <v>56.521739130434803</v>
      </c>
      <c r="BL30" s="323">
        <f>+INDEX('Estadísticas BCR'!$1:$1048576,MATCH('Data Graf'!$C30,'Estadísticas BCR'!$B:$B,0),MATCH(BL$25,'Estadísticas BCR'!$5:$5,0))</f>
        <v>61.904761904761898</v>
      </c>
      <c r="BM30" s="323">
        <f>+INDEX('Estadísticas BCR'!$1:$1048576,MATCH('Data Graf'!$C30,'Estadísticas BCR'!$B:$B,0),MATCH(BM$25,'Estadísticas BCR'!$5:$5,0))</f>
        <v>60.4166666666667</v>
      </c>
      <c r="BN30" s="323">
        <f>+INDEX('Estadísticas BCR'!$1:$1048576,MATCH('Data Graf'!$C30,'Estadísticas BCR'!$B:$B,0),MATCH(BN$25,'Estadísticas BCR'!$5:$5,0))</f>
        <v>61.904761904761898</v>
      </c>
      <c r="BO30" s="323">
        <f>+INDEX('Estadísticas BCR'!$1:$1048576,MATCH('Data Graf'!$C30,'Estadísticas BCR'!$B:$B,0),MATCH(BO$25,'Estadísticas BCR'!$5:$5,0))</f>
        <v>40.909090909090899</v>
      </c>
      <c r="BP30" s="323">
        <f>+INDEX('Estadísticas BCR'!$1:$1048576,MATCH('Data Graf'!$C30,'Estadísticas BCR'!$B:$B,0),MATCH(BP$25,'Estadísticas BCR'!$5:$5,0))</f>
        <v>40</v>
      </c>
      <c r="BQ30" s="323">
        <f>+INDEX('Estadísticas BCR'!$1:$1048576,MATCH('Data Graf'!$C30,'Estadísticas BCR'!$B:$B,0),MATCH(BQ$25,'Estadísticas BCR'!$5:$5,0))</f>
        <v>30.434782608695699</v>
      </c>
      <c r="BR30" s="323">
        <f>+INDEX('Estadísticas BCR'!$1:$1048576,MATCH('Data Graf'!$C30,'Estadísticas BCR'!$B:$B,0),MATCH(BR$25,'Estadísticas BCR'!$5:$5,0))</f>
        <v>45.454545454545503</v>
      </c>
      <c r="BS30" s="323">
        <f>+INDEX('Estadísticas BCR'!$1:$1048576,MATCH('Data Graf'!$C30,'Estadísticas BCR'!$B:$B,0),MATCH(BS$25,'Estadísticas BCR'!$5:$5,0))</f>
        <v>45.8333333333333</v>
      </c>
      <c r="BT30" s="323">
        <f>+INDEX('Estadísticas BCR'!$1:$1048576,MATCH('Data Graf'!$C30,'Estadísticas BCR'!$B:$B,0),MATCH(BT$25,'Estadísticas BCR'!$5:$5,0))</f>
        <v>45.8333333333333</v>
      </c>
      <c r="BU30" s="323">
        <f>+INDEX('Estadísticas BCR'!$1:$1048576,MATCH('Data Graf'!$C30,'Estadísticas BCR'!$B:$B,0),MATCH(BU$25,'Estadísticas BCR'!$5:$5,0))</f>
        <v>63.043478260869598</v>
      </c>
      <c r="BV30" s="323">
        <f>+INDEX('Estadísticas BCR'!$1:$1048576,MATCH('Data Graf'!$C30,'Estadísticas BCR'!$B:$B,0),MATCH(BV$25,'Estadísticas BCR'!$5:$5,0))</f>
        <v>61.904761904761898</v>
      </c>
      <c r="BW30" s="323">
        <f>+INDEX('Estadísticas BCR'!$1:$1048576,MATCH('Data Graf'!$C30,'Estadísticas BCR'!$B:$B,0),MATCH(BW$25,'Estadísticas BCR'!$5:$5,0))</f>
        <v>54.761904761904802</v>
      </c>
      <c r="BX30" s="323">
        <f>+INDEX('Estadísticas BCR'!$1:$1048576,MATCH('Data Graf'!$C30,'Estadísticas BCR'!$B:$B,0),MATCH(BX$25,'Estadísticas BCR'!$5:$5,0))</f>
        <v>55</v>
      </c>
      <c r="BY30" s="323">
        <f>+INDEX('Estadísticas BCR'!$1:$1048576,MATCH('Data Graf'!$C30,'Estadísticas BCR'!$B:$B,0),MATCH(BY$25,'Estadísticas BCR'!$5:$5,0))</f>
        <v>50</v>
      </c>
      <c r="BZ30" s="323">
        <f>+INDEX('Estadísticas BCR'!$1:$1048576,MATCH('Data Graf'!$C30,'Estadísticas BCR'!$B:$B,0),MATCH(BZ$25,'Estadísticas BCR'!$5:$5,0))</f>
        <v>51.923076923076898</v>
      </c>
      <c r="CA30" s="323">
        <f>+INDEX('Estadísticas BCR'!$1:$1048576,MATCH('Data Graf'!$C30,'Estadísticas BCR'!$B:$B,0),MATCH(CA$25,'Estadísticas BCR'!$5:$5,0))</f>
        <v>60.4166666666667</v>
      </c>
      <c r="CB30" s="323">
        <f>+INDEX('Estadísticas BCR'!$1:$1048576,MATCH('Data Graf'!$C30,'Estadísticas BCR'!$B:$B,0),MATCH(CB$25,'Estadísticas BCR'!$5:$5,0))</f>
        <v>38</v>
      </c>
      <c r="CC30" s="323">
        <f>+INDEX('Estadísticas BCR'!$1:$1048576,MATCH('Data Graf'!$C30,'Estadísticas BCR'!$B:$B,0),MATCH(CC$25,'Estadísticas BCR'!$5:$5,0))</f>
        <v>41.6666666666667</v>
      </c>
      <c r="CD30" s="323">
        <f>+INDEX('Estadísticas BCR'!$1:$1048576,MATCH('Data Graf'!$C30,'Estadísticas BCR'!$B:$B,0),MATCH(CD$25,'Estadísticas BCR'!$5:$5,0))</f>
        <v>45.454545454545503</v>
      </c>
      <c r="CE30" s="323">
        <f>+INDEX('Estadísticas BCR'!$1:$1048576,MATCH('Data Graf'!$C30,'Estadísticas BCR'!$B:$B,0),MATCH(CE$25,'Estadísticas BCR'!$5:$5,0))</f>
        <v>47.9166666666667</v>
      </c>
      <c r="CF30" s="323">
        <f>+INDEX('Estadísticas BCR'!$1:$1048576,MATCH('Data Graf'!$C30,'Estadísticas BCR'!$B:$B,0),MATCH(CF$25,'Estadísticas BCR'!$5:$5,0))</f>
        <v>39.5833333333333</v>
      </c>
      <c r="CG30" s="323">
        <f>+INDEX('Estadísticas BCR'!$1:$1048576,MATCH('Data Graf'!$C30,'Estadísticas BCR'!$B:$B,0),MATCH(CG$25,'Estadísticas BCR'!$5:$5,0))</f>
        <v>34.7826086956522</v>
      </c>
      <c r="CH30" s="323">
        <f>+INDEX('Estadísticas BCR'!$1:$1048576,MATCH('Data Graf'!$C30,'Estadísticas BCR'!$B:$B,0),MATCH(CH$25,'Estadísticas BCR'!$5:$5,0))</f>
        <v>50</v>
      </c>
      <c r="CI30" s="323">
        <f>+INDEX('Estadísticas BCR'!$1:$1048576,MATCH('Data Graf'!$C30,'Estadísticas BCR'!$B:$B,0),MATCH(CI$25,'Estadísticas BCR'!$5:$5,0))</f>
        <v>40</v>
      </c>
      <c r="CJ30" s="323">
        <f>+INDEX('Estadísticas BCR'!$1:$1048576,MATCH('Data Graf'!$C30,'Estadísticas BCR'!$B:$B,0),MATCH(CJ$25,'Estadísticas BCR'!$5:$5,0))</f>
        <v>44.4444444444444</v>
      </c>
      <c r="CK30" s="323">
        <f>+INDEX('Estadísticas BCR'!$1:$1048576,MATCH('Data Graf'!$C30,'Estadísticas BCR'!$B:$B,0),MATCH(CK$25,'Estadísticas BCR'!$5:$5,0))</f>
        <v>45</v>
      </c>
      <c r="CL30" s="323">
        <f>+INDEX('Estadísticas BCR'!$1:$1048576,MATCH('Data Graf'!$C30,'Estadísticas BCR'!$B:$B,0),MATCH(CL$25,'Estadísticas BCR'!$5:$5,0))</f>
        <v>47.619047619047599</v>
      </c>
      <c r="CM30" s="323">
        <f>+INDEX('Estadísticas BCR'!$1:$1048576,MATCH('Data Graf'!$C30,'Estadísticas BCR'!$B:$B,0),MATCH(CM$25,'Estadísticas BCR'!$5:$5,0))</f>
        <v>43.75</v>
      </c>
      <c r="CN30" s="323">
        <f>+INDEX('Estadísticas BCR'!$1:$1048576,MATCH('Data Graf'!$C30,'Estadísticas BCR'!$B:$B,0),MATCH(CN$25,'Estadísticas BCR'!$5:$5,0))</f>
        <v>45</v>
      </c>
      <c r="CO30" s="323">
        <f>+INDEX('Estadísticas BCR'!$1:$1048576,MATCH('Data Graf'!$C30,'Estadísticas BCR'!$B:$B,0),MATCH(CO$25,'Estadísticas BCR'!$5:$5,0))</f>
        <v>42.857142857142897</v>
      </c>
      <c r="CP30" s="323">
        <f>+INDEX('Estadísticas BCR'!$1:$1048576,MATCH('Data Graf'!$C30,'Estadísticas BCR'!$B:$B,0),MATCH(CP$25,'Estadísticas BCR'!$5:$5,0))</f>
        <v>50</v>
      </c>
      <c r="CQ30" s="323">
        <f>+INDEX('Estadísticas BCR'!$1:$1048576,MATCH('Data Graf'!$C30,'Estadísticas BCR'!$B:$B,0),MATCH(CQ$25,'Estadísticas BCR'!$5:$5,0))</f>
        <v>33.3333333333333</v>
      </c>
      <c r="CR30" s="323">
        <f>+INDEX('Estadísticas BCR'!$1:$1048576,MATCH('Data Graf'!$C30,'Estadísticas BCR'!$B:$B,0),MATCH(CR$25,'Estadísticas BCR'!$5:$5,0))</f>
        <v>46.6666666666667</v>
      </c>
      <c r="CS30" s="323">
        <f>+INDEX('Estadísticas BCR'!$1:$1048576,MATCH('Data Graf'!$C30,'Estadísticas BCR'!$B:$B,0),MATCH(CS$25,'Estadísticas BCR'!$5:$5,0))</f>
        <v>37.5</v>
      </c>
      <c r="CT30" s="323">
        <f>+INDEX('Estadísticas BCR'!$1:$1048576,MATCH('Data Graf'!$C30,'Estadísticas BCR'!$B:$B,0),MATCH(CT$25,'Estadísticas BCR'!$5:$5,0))</f>
        <v>47.058823529411796</v>
      </c>
      <c r="CU30" s="323">
        <f>+INDEX('Estadísticas BCR'!$1:$1048576,MATCH('Data Graf'!$C30,'Estadísticas BCR'!$B:$B,0),MATCH(CU$25,'Estadísticas BCR'!$5:$5,0))</f>
        <v>35.294117647058798</v>
      </c>
      <c r="CV30" s="323">
        <f>+INDEX('Estadísticas BCR'!$1:$1048576,MATCH('Data Graf'!$C30,'Estadísticas BCR'!$B:$B,0),MATCH(CV$25,'Estadísticas BCR'!$5:$5,0))</f>
        <v>58.3333333333333</v>
      </c>
      <c r="CW30" s="323">
        <f>+INDEX('Estadísticas BCR'!$1:$1048576,MATCH('Data Graf'!$C30,'Estadísticas BCR'!$B:$B,0),MATCH(CW$25,'Estadísticas BCR'!$5:$5,0))</f>
        <v>41.176470588235297</v>
      </c>
      <c r="CX30" s="323">
        <f>+INDEX('Estadísticas BCR'!$1:$1048576,MATCH('Data Graf'!$C30,'Estadísticas BCR'!$B:$B,0),MATCH(CX$25,'Estadísticas BCR'!$5:$5,0))</f>
        <v>50</v>
      </c>
      <c r="CY30" s="323">
        <f>+INDEX('Estadísticas BCR'!$1:$1048576,MATCH('Data Graf'!$C30,'Estadísticas BCR'!$B:$B,0),MATCH(CY$25,'Estadísticas BCR'!$5:$5,0))</f>
        <v>45.238095238095198</v>
      </c>
      <c r="CZ30" s="323">
        <f>+INDEX('Estadísticas BCR'!$1:$1048576,MATCH('Data Graf'!$C30,'Estadísticas BCR'!$B:$B,0),MATCH(CZ$25,'Estadísticas BCR'!$5:$5,0))</f>
        <v>42.105263157894697</v>
      </c>
      <c r="DA30" s="323">
        <f>+INDEX('Estadísticas BCR'!$1:$1048576,MATCH('Data Graf'!$C30,'Estadísticas BCR'!$B:$B,0),MATCH(DA$25,'Estadísticas BCR'!$5:$5,0))</f>
        <v>61.764705882352899</v>
      </c>
      <c r="DB30" s="323">
        <f>+INDEX('Estadísticas BCR'!$1:$1048576,MATCH('Data Graf'!$C30,'Estadísticas BCR'!$B:$B,0),MATCH(DB$25,'Estadísticas BCR'!$5:$5,0))</f>
        <v>56.818181818181799</v>
      </c>
      <c r="DC30" s="323">
        <f>+INDEX('Estadísticas BCR'!$1:$1048576,MATCH('Data Graf'!$C30,'Estadísticas BCR'!$B:$B,0),MATCH(DC$25,'Estadísticas BCR'!$5:$5,0))</f>
        <v>56.6666666666667</v>
      </c>
      <c r="DD30" s="323">
        <f>+INDEX('Estadísticas BCR'!$1:$1048576,MATCH('Data Graf'!$C30,'Estadísticas BCR'!$B:$B,0),MATCH(DD$25,'Estadísticas BCR'!$5:$5,0))</f>
        <v>61.1111111111111</v>
      </c>
      <c r="DE30" s="323">
        <f>+INDEX('Estadísticas BCR'!$1:$1048576,MATCH('Data Graf'!$C30,'Estadísticas BCR'!$B:$B,0),MATCH(DE$25,'Estadísticas BCR'!$5:$5,0))</f>
        <v>41.176470588235297</v>
      </c>
      <c r="DF30" s="323">
        <f>+INDEX('Estadísticas BCR'!$1:$1048576,MATCH('Data Graf'!$C30,'Estadísticas BCR'!$B:$B,0),MATCH(DF$25,'Estadísticas BCR'!$5:$5,0))</f>
        <v>53.3333333333333</v>
      </c>
      <c r="DG30" s="323">
        <f>+INDEX('Estadísticas BCR'!$1:$1048576,MATCH('Data Graf'!$C30,'Estadísticas BCR'!$B:$B,0),MATCH(DG$25,'Estadísticas BCR'!$5:$5,0))</f>
        <v>47.2222222222222</v>
      </c>
      <c r="DH30" s="323">
        <f>+INDEX('Estadísticas BCR'!$1:$1048576,MATCH('Data Graf'!$C30,'Estadísticas BCR'!$B:$B,0),MATCH(DH$25,'Estadísticas BCR'!$5:$5,0))</f>
        <v>44.7368421052632</v>
      </c>
      <c r="DI30" s="323">
        <f>+INDEX('Estadísticas BCR'!$1:$1048576,MATCH('Data Graf'!$C30,'Estadísticas BCR'!$B:$B,0),MATCH(DI$25,'Estadísticas BCR'!$5:$5,0))</f>
        <v>44.117647058823501</v>
      </c>
      <c r="DJ30" s="323">
        <f>+INDEX('Estadísticas BCR'!$1:$1048576,MATCH('Data Graf'!$C30,'Estadísticas BCR'!$B:$B,0),MATCH(DJ$25,'Estadísticas BCR'!$5:$5,0))</f>
        <v>53.125</v>
      </c>
      <c r="DK30" s="323">
        <f>+INDEX('Estadísticas BCR'!$1:$1048576,MATCH('Data Graf'!$C30,'Estadísticas BCR'!$B:$B,0),MATCH(DK$25,'Estadísticas BCR'!$5:$5,0))</f>
        <v>50</v>
      </c>
      <c r="DL30" s="323">
        <f>+INDEX('Estadísticas BCR'!$1:$1048576,MATCH('Data Graf'!$C30,'Estadísticas BCR'!$B:$B,0),MATCH(DL$25,'Estadísticas BCR'!$5:$5,0))</f>
        <v>47.2222222222222</v>
      </c>
      <c r="DM30" s="323">
        <f>+INDEX('Estadísticas BCR'!$1:$1048576,MATCH('Data Graf'!$C30,'Estadísticas BCR'!$B:$B,0),MATCH(DM$25,'Estadísticas BCR'!$5:$5,0))</f>
        <v>50</v>
      </c>
      <c r="DN30" s="323">
        <f>+INDEX('Estadísticas BCR'!$1:$1048576,MATCH('Data Graf'!$C30,'Estadísticas BCR'!$B:$B,0),MATCH(DN$25,'Estadísticas BCR'!$5:$5,0))</f>
        <v>50</v>
      </c>
      <c r="DO30" s="323">
        <f>+INDEX('Estadísticas BCR'!$1:$1048576,MATCH('Data Graf'!$C30,'Estadísticas BCR'!$B:$B,0),MATCH(DO$25,'Estadísticas BCR'!$5:$5,0))</f>
        <v>50</v>
      </c>
      <c r="DP30" s="323">
        <f>+INDEX('Estadísticas BCR'!$1:$1048576,MATCH('Data Graf'!$C30,'Estadísticas BCR'!$B:$B,0),MATCH(DP$25,'Estadísticas BCR'!$5:$5,0))</f>
        <v>58.3333333333333</v>
      </c>
      <c r="DQ30" s="323">
        <f>+INDEX('Estadísticas BCR'!$1:$1048576,MATCH('Data Graf'!$C30,'Estadísticas BCR'!$B:$B,0),MATCH(DQ$25,'Estadísticas BCR'!$5:$5,0))</f>
        <v>61.1111111111111</v>
      </c>
      <c r="DR30" s="323">
        <f>+INDEX('Estadísticas BCR'!$1:$1048576,MATCH('Data Graf'!$C30,'Estadísticas BCR'!$B:$B,0),MATCH(DR$25,'Estadísticas BCR'!$5:$5,0))</f>
        <v>50</v>
      </c>
      <c r="DS30" s="323">
        <f>+INDEX('Estadísticas BCR'!$1:$1048576,MATCH('Data Graf'!$C30,'Estadísticas BCR'!$B:$B,0),MATCH(DS$25,'Estadísticas BCR'!$5:$5,0))</f>
        <v>64.705882352941202</v>
      </c>
      <c r="DT30" s="323">
        <f>+INDEX('Estadísticas BCR'!$1:$1048576,MATCH('Data Graf'!$C30,'Estadísticas BCR'!$B:$B,0),MATCH(DT$25,'Estadísticas BCR'!$5:$5,0))</f>
        <v>56.25</v>
      </c>
      <c r="DU30" s="323">
        <f>+INDEX('Estadísticas BCR'!$1:$1048576,MATCH('Data Graf'!$C30,'Estadísticas BCR'!$B:$B,0),MATCH(DU$25,'Estadísticas BCR'!$5:$5,0))</f>
        <v>61.764705882352899</v>
      </c>
      <c r="DV30" s="323">
        <f>+INDEX('Estadísticas BCR'!$1:$1048576,MATCH('Data Graf'!$C30,'Estadísticas BCR'!$B:$B,0),MATCH(DV$25,'Estadísticas BCR'!$5:$5,0))</f>
        <v>58.823529411764703</v>
      </c>
      <c r="DW30" s="323">
        <f>+INDEX('Estadísticas BCR'!$1:$1048576,MATCH('Data Graf'!$C30,'Estadísticas BCR'!$B:$B,0),MATCH(DW$25,'Estadísticas BCR'!$5:$5,0))</f>
        <v>62.5</v>
      </c>
      <c r="DX30" s="323">
        <f>+INDEX('Estadísticas BCR'!$1:$1048576,MATCH('Data Graf'!$C30,'Estadísticas BCR'!$B:$B,0),MATCH(DX$25,'Estadísticas BCR'!$5:$5,0))</f>
        <v>66.6666666666667</v>
      </c>
      <c r="DY30" s="323">
        <f>+INDEX('Estadísticas BCR'!$1:$1048576,MATCH('Data Graf'!$C30,'Estadísticas BCR'!$B:$B,0),MATCH(DY$25,'Estadísticas BCR'!$5:$5,0))</f>
        <v>57.142857142857103</v>
      </c>
      <c r="DZ30" s="323">
        <f>+INDEX('Estadísticas BCR'!$1:$1048576,MATCH('Data Graf'!$C30,'Estadísticas BCR'!$B:$B,0),MATCH(DZ$25,'Estadísticas BCR'!$5:$5,0))</f>
        <v>50</v>
      </c>
      <c r="EA30" s="323">
        <f>+INDEX('Estadísticas BCR'!$1:$1048576,MATCH('Data Graf'!$C30,'Estadísticas BCR'!$B:$B,0),MATCH(EA$25,'Estadísticas BCR'!$5:$5,0))</f>
        <v>66.6666666666667</v>
      </c>
      <c r="EB30" s="323">
        <f>+INDEX('Estadísticas BCR'!$1:$1048576,MATCH('Data Graf'!$C30,'Estadísticas BCR'!$B:$B,0),MATCH(EB$25,'Estadísticas BCR'!$5:$5,0))</f>
        <v>76.923076923076906</v>
      </c>
      <c r="EC30" s="323">
        <f>+INDEX('Estadísticas BCR'!$1:$1048576,MATCH('Data Graf'!$C30,'Estadísticas BCR'!$B:$B,0),MATCH(EC$25,'Estadísticas BCR'!$5:$5,0))</f>
        <v>66.6666666666667</v>
      </c>
      <c r="ED30" s="323">
        <f>+INDEX('Estadísticas BCR'!$1:$1048576,MATCH('Data Graf'!$C30,'Estadísticas BCR'!$B:$B,0),MATCH(ED$25,'Estadísticas BCR'!$5:$5,0))</f>
        <v>63.636363636363598</v>
      </c>
      <c r="EE30" s="323">
        <f>+INDEX('Estadísticas BCR'!$1:$1048576,MATCH('Data Graf'!$C30,'Estadísticas BCR'!$B:$B,0),MATCH(EE$25,'Estadísticas BCR'!$5:$5,0))</f>
        <v>67.857142857142904</v>
      </c>
      <c r="EF30" s="323">
        <f>+INDEX('Estadísticas BCR'!$1:$1048576,MATCH('Data Graf'!$C30,'Estadísticas BCR'!$B:$B,0),MATCH(EF$25,'Estadísticas BCR'!$5:$5,0))</f>
        <v>64.285714285714306</v>
      </c>
      <c r="EG30" s="323">
        <f>+INDEX('Estadísticas BCR'!$1:$1048576,MATCH('Data Graf'!$C30,'Estadísticas BCR'!$B:$B,0),MATCH(EG$25,'Estadísticas BCR'!$5:$5,0))</f>
        <v>65.384615384615401</v>
      </c>
      <c r="EH30" s="323">
        <f>+INDEX('Estadísticas BCR'!$1:$1048576,MATCH('Data Graf'!$C30,'Estadísticas BCR'!$B:$B,0),MATCH(EH$25,'Estadísticas BCR'!$5:$5,0))</f>
        <v>62.5</v>
      </c>
      <c r="EI30" s="323">
        <f>+INDEX('Estadísticas BCR'!$1:$1048576,MATCH('Data Graf'!$C30,'Estadísticas BCR'!$B:$B,0),MATCH(EI$25,'Estadísticas BCR'!$5:$5,0))</f>
        <v>61.1111111111111</v>
      </c>
    </row>
    <row r="31" spans="1:139">
      <c r="D31" s="327" t="s">
        <v>757</v>
      </c>
      <c r="E31" s="341">
        <v>50</v>
      </c>
      <c r="F31" s="341">
        <v>50</v>
      </c>
      <c r="G31" s="341">
        <v>50</v>
      </c>
      <c r="H31" s="341">
        <v>50</v>
      </c>
      <c r="I31" s="341">
        <v>50</v>
      </c>
      <c r="J31" s="341">
        <v>50</v>
      </c>
      <c r="K31" s="341">
        <v>50</v>
      </c>
      <c r="L31" s="341">
        <v>50</v>
      </c>
      <c r="M31" s="341">
        <v>50</v>
      </c>
      <c r="N31" s="341">
        <v>50</v>
      </c>
      <c r="O31" s="341">
        <v>50</v>
      </c>
      <c r="P31" s="341">
        <v>50</v>
      </c>
      <c r="Q31" s="341">
        <v>50</v>
      </c>
      <c r="R31" s="341">
        <v>50</v>
      </c>
      <c r="S31" s="341">
        <v>50</v>
      </c>
      <c r="T31" s="341">
        <v>50</v>
      </c>
      <c r="U31" s="341">
        <v>50</v>
      </c>
      <c r="V31" s="341">
        <v>50</v>
      </c>
      <c r="W31" s="341">
        <v>50</v>
      </c>
      <c r="X31" s="341">
        <v>50</v>
      </c>
      <c r="Y31" s="341">
        <v>50</v>
      </c>
      <c r="Z31" s="341">
        <v>50</v>
      </c>
      <c r="AA31" s="341">
        <v>50</v>
      </c>
      <c r="AB31" s="341">
        <v>50</v>
      </c>
      <c r="AC31" s="341">
        <v>50</v>
      </c>
      <c r="AD31" s="341">
        <v>50</v>
      </c>
      <c r="AE31" s="341">
        <v>50</v>
      </c>
      <c r="AF31" s="341">
        <v>50</v>
      </c>
      <c r="AG31" s="341">
        <v>50</v>
      </c>
      <c r="AH31" s="341">
        <v>50</v>
      </c>
      <c r="AI31" s="341">
        <v>50</v>
      </c>
      <c r="AJ31" s="341">
        <v>50</v>
      </c>
      <c r="AK31" s="341">
        <v>50</v>
      </c>
      <c r="AL31" s="341">
        <v>50</v>
      </c>
      <c r="AM31" s="341">
        <v>50</v>
      </c>
      <c r="AN31" s="341">
        <v>50</v>
      </c>
      <c r="AO31" s="341">
        <v>50</v>
      </c>
      <c r="AP31" s="341">
        <v>50</v>
      </c>
      <c r="AQ31" s="341">
        <v>50</v>
      </c>
      <c r="AR31" s="341">
        <v>50</v>
      </c>
      <c r="AS31" s="341">
        <v>50</v>
      </c>
      <c r="AT31" s="341">
        <v>50</v>
      </c>
      <c r="AU31" s="341">
        <v>50</v>
      </c>
      <c r="AV31" s="341">
        <v>50</v>
      </c>
      <c r="AW31" s="341">
        <v>50</v>
      </c>
      <c r="AX31" s="341">
        <v>50</v>
      </c>
      <c r="AY31" s="341">
        <v>50</v>
      </c>
      <c r="AZ31" s="341">
        <v>50</v>
      </c>
      <c r="BA31" s="341">
        <v>50</v>
      </c>
      <c r="BB31" s="341">
        <v>50</v>
      </c>
      <c r="BC31" s="341">
        <v>50</v>
      </c>
      <c r="BD31" s="341">
        <v>50</v>
      </c>
      <c r="BE31" s="341">
        <v>50</v>
      </c>
      <c r="BF31" s="341">
        <v>50</v>
      </c>
      <c r="BG31" s="341">
        <v>50</v>
      </c>
      <c r="BH31" s="341">
        <v>50</v>
      </c>
      <c r="BI31" s="341">
        <v>50</v>
      </c>
      <c r="BJ31" s="341">
        <v>50</v>
      </c>
      <c r="BK31" s="341">
        <v>50</v>
      </c>
      <c r="BL31" s="341">
        <v>50</v>
      </c>
      <c r="BM31" s="341">
        <v>50</v>
      </c>
      <c r="BN31" s="341">
        <v>50</v>
      </c>
      <c r="BO31" s="341">
        <v>50</v>
      </c>
      <c r="BP31" s="341">
        <v>50</v>
      </c>
      <c r="BQ31" s="341">
        <v>50</v>
      </c>
      <c r="BR31" s="341">
        <v>50</v>
      </c>
      <c r="BS31" s="341">
        <v>50</v>
      </c>
      <c r="BT31" s="341">
        <v>50</v>
      </c>
      <c r="BU31" s="341">
        <v>50</v>
      </c>
      <c r="BV31" s="341">
        <v>50</v>
      </c>
      <c r="BW31" s="341">
        <v>50</v>
      </c>
      <c r="BX31" s="341">
        <v>50</v>
      </c>
      <c r="BY31" s="341">
        <v>50</v>
      </c>
      <c r="BZ31" s="341">
        <v>50</v>
      </c>
      <c r="CA31" s="341">
        <v>50</v>
      </c>
      <c r="CB31" s="341">
        <v>50</v>
      </c>
      <c r="CC31" s="341">
        <v>50</v>
      </c>
      <c r="CD31" s="341">
        <v>50</v>
      </c>
      <c r="CE31" s="341">
        <v>50</v>
      </c>
      <c r="CF31" s="341">
        <v>50</v>
      </c>
      <c r="CG31" s="341">
        <v>50</v>
      </c>
      <c r="CH31" s="341">
        <v>50</v>
      </c>
      <c r="CI31" s="341">
        <v>50</v>
      </c>
      <c r="CJ31" s="341">
        <v>50</v>
      </c>
      <c r="CK31" s="341">
        <v>50</v>
      </c>
      <c r="CL31" s="341">
        <v>50</v>
      </c>
      <c r="CM31" s="341">
        <v>50</v>
      </c>
      <c r="CN31" s="341">
        <v>50</v>
      </c>
      <c r="CO31" s="341">
        <v>50</v>
      </c>
      <c r="CP31" s="341">
        <v>50</v>
      </c>
      <c r="CQ31" s="341">
        <v>50</v>
      </c>
      <c r="CR31" s="341">
        <v>50</v>
      </c>
      <c r="CS31" s="341">
        <v>50</v>
      </c>
      <c r="CT31" s="341">
        <v>50</v>
      </c>
      <c r="CU31" s="341">
        <v>50</v>
      </c>
      <c r="CV31" s="341">
        <v>50</v>
      </c>
      <c r="CW31" s="341">
        <v>50</v>
      </c>
      <c r="CX31" s="341">
        <v>50</v>
      </c>
      <c r="CY31" s="341">
        <v>50</v>
      </c>
      <c r="CZ31" s="341">
        <v>50</v>
      </c>
      <c r="DA31" s="341">
        <v>50</v>
      </c>
      <c r="DB31" s="341">
        <v>50</v>
      </c>
      <c r="DC31" s="341">
        <v>50</v>
      </c>
      <c r="DD31" s="341">
        <v>50</v>
      </c>
      <c r="DE31" s="341">
        <v>50</v>
      </c>
      <c r="DF31" s="341">
        <v>50</v>
      </c>
      <c r="DG31" s="341">
        <v>50</v>
      </c>
      <c r="DH31" s="341">
        <v>50</v>
      </c>
      <c r="DI31" s="341">
        <v>50</v>
      </c>
      <c r="DJ31" s="341">
        <v>50</v>
      </c>
      <c r="DK31" s="341">
        <v>50</v>
      </c>
      <c r="DL31" s="341">
        <v>50</v>
      </c>
      <c r="DM31" s="341">
        <v>50</v>
      </c>
      <c r="DN31" s="341">
        <v>50</v>
      </c>
      <c r="DO31" s="341">
        <v>50</v>
      </c>
      <c r="DP31" s="341">
        <v>50</v>
      </c>
      <c r="DQ31" s="341">
        <v>50</v>
      </c>
      <c r="DR31" s="341">
        <v>50</v>
      </c>
      <c r="DS31" s="341">
        <v>50</v>
      </c>
      <c r="DT31" s="341">
        <v>50</v>
      </c>
      <c r="DU31" s="341">
        <v>50</v>
      </c>
      <c r="DV31" s="341">
        <v>50</v>
      </c>
      <c r="DW31" s="341">
        <v>50</v>
      </c>
      <c r="DX31" s="341">
        <v>50</v>
      </c>
      <c r="DY31" s="341">
        <v>50</v>
      </c>
      <c r="DZ31" s="341">
        <v>50</v>
      </c>
      <c r="EA31" s="341">
        <v>50</v>
      </c>
      <c r="EB31" s="341">
        <v>50</v>
      </c>
      <c r="EC31" s="341">
        <v>50</v>
      </c>
      <c r="ED31" s="341">
        <v>50</v>
      </c>
      <c r="EE31" s="341">
        <v>50</v>
      </c>
      <c r="EF31" s="341">
        <v>50</v>
      </c>
      <c r="EG31" s="341">
        <v>50</v>
      </c>
      <c r="EH31" s="341">
        <v>50</v>
      </c>
      <c r="EI31" s="341">
        <v>50</v>
      </c>
    </row>
    <row r="33" spans="1:138">
      <c r="A33" s="11" t="s">
        <v>758</v>
      </c>
      <c r="B33" s="11"/>
    </row>
    <row r="35" spans="1:138">
      <c r="D35" s="51"/>
      <c r="E35" s="355" t="s">
        <v>697</v>
      </c>
      <c r="F35" s="356" t="s">
        <v>698</v>
      </c>
      <c r="G35" s="356" t="s">
        <v>699</v>
      </c>
      <c r="H35" s="356" t="s">
        <v>700</v>
      </c>
      <c r="I35" s="356" t="s">
        <v>701</v>
      </c>
      <c r="J35" s="356" t="s">
        <v>702</v>
      </c>
      <c r="K35" s="356" t="s">
        <v>703</v>
      </c>
      <c r="L35" s="356" t="s">
        <v>704</v>
      </c>
      <c r="M35" s="356" t="s">
        <v>705</v>
      </c>
      <c r="N35" s="356" t="s">
        <v>706</v>
      </c>
      <c r="O35" s="356" t="s">
        <v>707</v>
      </c>
      <c r="P35" s="356" t="s">
        <v>708</v>
      </c>
      <c r="Q35" s="356" t="s">
        <v>709</v>
      </c>
      <c r="R35" s="356" t="s">
        <v>710</v>
      </c>
      <c r="S35" s="356" t="s">
        <v>711</v>
      </c>
      <c r="T35" s="356" t="s">
        <v>712</v>
      </c>
      <c r="U35" s="356" t="s">
        <v>713</v>
      </c>
      <c r="V35" s="356" t="s">
        <v>714</v>
      </c>
      <c r="W35" s="356" t="s">
        <v>715</v>
      </c>
      <c r="X35" s="356" t="s">
        <v>716</v>
      </c>
      <c r="Y35" s="356" t="s">
        <v>717</v>
      </c>
      <c r="Z35" s="356" t="s">
        <v>718</v>
      </c>
      <c r="AA35" s="356" t="s">
        <v>719</v>
      </c>
      <c r="AB35" s="356" t="s">
        <v>720</v>
      </c>
      <c r="AC35" s="356" t="s">
        <v>721</v>
      </c>
      <c r="AD35" s="356" t="s">
        <v>722</v>
      </c>
      <c r="AE35" s="356" t="s">
        <v>723</v>
      </c>
      <c r="AF35" s="356" t="s">
        <v>724</v>
      </c>
      <c r="AG35" s="356" t="s">
        <v>725</v>
      </c>
      <c r="AH35" s="356" t="s">
        <v>726</v>
      </c>
      <c r="AI35" s="356" t="s">
        <v>727</v>
      </c>
      <c r="AJ35" s="356" t="s">
        <v>728</v>
      </c>
      <c r="AK35" s="356" t="s">
        <v>729</v>
      </c>
      <c r="AL35" s="356" t="s">
        <v>730</v>
      </c>
      <c r="AM35" s="356" t="s">
        <v>731</v>
      </c>
      <c r="AN35" s="356" t="s">
        <v>732</v>
      </c>
      <c r="AO35" s="356" t="s">
        <v>733</v>
      </c>
      <c r="AP35" s="356" t="s">
        <v>734</v>
      </c>
      <c r="AQ35" s="356" t="str">
        <f t="shared" ref="AQ35:AW35" si="230">+AQ$13</f>
        <v>3Q24</v>
      </c>
      <c r="AR35" s="356" t="str">
        <f t="shared" si="230"/>
        <v>4Q24</v>
      </c>
      <c r="AS35" s="356" t="str">
        <f>+AS$13</f>
        <v>1Q25</v>
      </c>
      <c r="AT35" s="356" t="str">
        <f t="shared" si="230"/>
        <v>2Q25</v>
      </c>
      <c r="AU35" s="356" t="str">
        <f t="shared" si="230"/>
        <v>3Q25</v>
      </c>
      <c r="AV35" s="356" t="str">
        <f t="shared" si="230"/>
        <v>4Q25</v>
      </c>
      <c r="AW35" s="356" t="str">
        <f t="shared" si="230"/>
        <v>1Q26</v>
      </c>
      <c r="AX35" s="353"/>
      <c r="AY35" s="353"/>
      <c r="AZ35" s="353"/>
      <c r="BA35" s="353"/>
      <c r="BB35" s="353"/>
      <c r="BC35" s="353"/>
      <c r="BD35" s="353"/>
      <c r="BE35" s="353"/>
      <c r="BF35" s="353"/>
      <c r="BG35" s="353"/>
      <c r="BH35" s="353"/>
      <c r="BI35" s="353"/>
      <c r="BJ35" s="353"/>
      <c r="BK35" s="353"/>
      <c r="BL35" s="353"/>
      <c r="BM35" s="353"/>
      <c r="BN35" s="353"/>
      <c r="BO35" s="353"/>
      <c r="BP35" s="353"/>
      <c r="BQ35" s="353"/>
      <c r="BR35" s="353"/>
      <c r="BS35" s="353"/>
      <c r="BT35" s="353"/>
      <c r="BU35" s="353"/>
      <c r="BV35" s="353"/>
      <c r="BW35" s="353"/>
      <c r="BX35" s="353"/>
      <c r="BY35" s="353"/>
      <c r="BZ35" s="353"/>
      <c r="CA35" s="353"/>
      <c r="CB35" s="353"/>
      <c r="CC35" s="353"/>
      <c r="CD35" s="353"/>
      <c r="CE35" s="353"/>
      <c r="CF35" s="353"/>
      <c r="CG35" s="353"/>
      <c r="CH35" s="353"/>
      <c r="CI35" s="353"/>
      <c r="CJ35" s="353"/>
      <c r="CK35" s="353"/>
      <c r="CL35" s="353"/>
      <c r="CM35" s="353"/>
      <c r="CN35" s="353"/>
      <c r="CO35" s="353"/>
      <c r="CP35" s="353"/>
      <c r="CQ35" s="353"/>
      <c r="CR35" s="353"/>
      <c r="CS35" s="353"/>
      <c r="CT35" s="353"/>
      <c r="CU35" s="353"/>
      <c r="CV35" s="353"/>
      <c r="CW35" s="353"/>
      <c r="CX35" s="353"/>
      <c r="CY35" s="353"/>
      <c r="CZ35" s="353"/>
      <c r="DA35" s="353"/>
      <c r="DB35" s="353"/>
      <c r="DC35" s="353"/>
      <c r="DD35" s="353"/>
      <c r="DE35" s="353"/>
      <c r="DF35" s="353"/>
      <c r="DG35" s="353"/>
      <c r="DH35" s="353"/>
      <c r="DI35" s="353"/>
      <c r="DJ35" s="353"/>
      <c r="DK35" s="353"/>
      <c r="DL35" s="353"/>
      <c r="DM35" s="353"/>
      <c r="DN35" s="353"/>
      <c r="DO35" s="353"/>
      <c r="DP35" s="353"/>
      <c r="DQ35" s="353"/>
      <c r="DR35" s="353"/>
      <c r="DS35" s="353"/>
      <c r="DT35" s="353"/>
      <c r="DU35" s="353"/>
      <c r="DV35" s="353"/>
      <c r="DW35" s="353"/>
      <c r="DX35" s="353"/>
      <c r="DY35" s="353"/>
      <c r="DZ35" s="353"/>
      <c r="EA35" s="353"/>
      <c r="EB35" s="353"/>
      <c r="EC35" s="353"/>
      <c r="ED35" s="353"/>
      <c r="EE35" s="353"/>
      <c r="EF35" s="353"/>
      <c r="EG35" s="353"/>
      <c r="EH35" s="353"/>
    </row>
    <row r="36" spans="1:138">
      <c r="B36" s="9"/>
      <c r="C36" s="9"/>
      <c r="D36" s="342" t="s">
        <v>365</v>
      </c>
      <c r="E36" s="357">
        <f>+SUMIFS(Despachos!$39:$39,Despachos!$3:$3,'Data Graf'!E$35)</f>
        <v>1357.4909699999998</v>
      </c>
      <c r="F36" s="358">
        <f>+SUMIFS(Despachos!$39:$39,Despachos!$3:$3,'Data Graf'!F$35)</f>
        <v>1340.1395299999999</v>
      </c>
      <c r="G36" s="358">
        <f>+SUMIFS(Despachos!$39:$39,Despachos!$3:$3,'Data Graf'!G$35)</f>
        <v>1428.36771</v>
      </c>
      <c r="H36" s="358">
        <f>+SUMIFS(Despachos!$39:$39,Despachos!$3:$3,'Data Graf'!H$35)</f>
        <v>1420.1572350000001</v>
      </c>
      <c r="I36" s="358">
        <f>+SUMIFS(Despachos!$39:$39,Despachos!$3:$3,'Data Graf'!I$35)</f>
        <v>1257.8161175</v>
      </c>
      <c r="J36" s="358">
        <f>+SUMIFS(Despachos!$39:$39,Despachos!$3:$3,'Data Graf'!J$35)</f>
        <v>1265.1645699999999</v>
      </c>
      <c r="K36" s="358">
        <f>+SUMIFS(Despachos!$39:$39,Despachos!$3:$3,'Data Graf'!K$35)</f>
        <v>1284.7882099999999</v>
      </c>
      <c r="L36" s="358">
        <f>+SUMIFS(Despachos!$39:$39,Despachos!$3:$3,'Data Graf'!L$35)</f>
        <v>1301.433</v>
      </c>
      <c r="M36" s="358">
        <f>+SUMIFS(Despachos!$39:$39,Despachos!$3:$3,'Data Graf'!M$35)</f>
        <v>1206.2730000000001</v>
      </c>
      <c r="N36" s="358">
        <f>+SUMIFS(Despachos!$39:$39,Despachos!$3:$3,'Data Graf'!N$35)</f>
        <v>1208.461</v>
      </c>
      <c r="O36" s="358">
        <f>+SUMIFS(Despachos!$39:$39,Despachos!$3:$3,'Data Graf'!O$35)</f>
        <v>1290.1550399999992</v>
      </c>
      <c r="P36" s="358">
        <f>+SUMIFS(Despachos!$39:$39,Despachos!$3:$3,'Data Graf'!P$35)</f>
        <v>1288.4335249999999</v>
      </c>
      <c r="Q36" s="358">
        <f>+SUMIFS(Despachos!$39:$39,Despachos!$3:$3,'Data Graf'!Q$35)</f>
        <v>1198.865</v>
      </c>
      <c r="R36" s="358">
        <f>+SUMIFS(Despachos!$39:$39,Despachos!$3:$3,'Data Graf'!R$35)</f>
        <v>1214.3983275000001</v>
      </c>
      <c r="S36" s="358">
        <f>+SUMIFS(Despachos!$39:$39,Despachos!$3:$3,'Data Graf'!S$35)</f>
        <v>1275.6773075000001</v>
      </c>
      <c r="T36" s="358">
        <f>+SUMIFS(Despachos!$39:$39,Despachos!$3:$3,'Data Graf'!T$35)</f>
        <v>1369.199325</v>
      </c>
      <c r="U36" s="358">
        <f>+SUMIFS(Despachos!$39:$39,Despachos!$3:$3,'Data Graf'!U$35)</f>
        <v>1180.0469974999999</v>
      </c>
      <c r="V36" s="358">
        <f>+SUMIFS(Despachos!$39:$39,Despachos!$3:$3,'Data Graf'!V$35)</f>
        <v>1206.6687525</v>
      </c>
      <c r="W36" s="358">
        <f>+SUMIFS(Despachos!$39:$39,Despachos!$3:$3,'Data Graf'!W$35)</f>
        <v>1248.5860699999998</v>
      </c>
      <c r="X36" s="358">
        <f>+SUMIFS(Despachos!$39:$39,Despachos!$3:$3,'Data Graf'!X$35)</f>
        <v>1293.1007875</v>
      </c>
      <c r="Y36" s="358">
        <f>+SUMIFS(Despachos!$39:$39,Despachos!$3:$3,'Data Graf'!Y$35)</f>
        <v>990.75447249999991</v>
      </c>
      <c r="Z36" s="358">
        <f>+SUMIFS(Despachos!$39:$39,Despachos!$3:$3,'Data Graf'!Z$35)</f>
        <v>407.30316750000202</v>
      </c>
      <c r="AA36" s="358">
        <f>+SUMIFS(Despachos!$39:$39,Despachos!$3:$3,'Data Graf'!AA$35)</f>
        <v>1285.1532374999981</v>
      </c>
      <c r="AB36" s="358">
        <f>+SUMIFS(Despachos!$39:$39,Despachos!$3:$3,'Data Graf'!AB$35)</f>
        <v>1492.2737175</v>
      </c>
      <c r="AC36" s="358">
        <f>+SUMIFS(Despachos!$39:$39,Despachos!$3:$3,'Data Graf'!AC$35)</f>
        <v>1343.8593324999999</v>
      </c>
      <c r="AD36" s="358">
        <f>+SUMIFS(Despachos!$39:$39,Despachos!$3:$3,'Data Graf'!AD$35)</f>
        <v>1328.5957525000001</v>
      </c>
      <c r="AE36" s="358">
        <f>+SUMIFS(Despachos!$39:$39,Despachos!$3:$3,'Data Graf'!AE$35)</f>
        <v>1551.00863</v>
      </c>
      <c r="AF36" s="358">
        <f>+SUMIFS(Despachos!$39:$39,Despachos!$3:$3,'Data Graf'!AF$35)</f>
        <v>1614.8240450000001</v>
      </c>
      <c r="AG36" s="358">
        <f>+SUMIFS(Despachos!$39:$39,Despachos!$3:$3,'Data Graf'!AG$35)</f>
        <v>1501.264772500002</v>
      </c>
      <c r="AH36" s="358">
        <f>+SUMIFS(Despachos!$39:$39,Despachos!$3:$3,'Data Graf'!AH$35)</f>
        <v>1537.8331551000028</v>
      </c>
      <c r="AI36" s="358">
        <f>+SUMIFS(Despachos!$39:$39,Despachos!$3:$3,'Data Graf'!AI$35)</f>
        <v>1642.1342175</v>
      </c>
      <c r="AJ36" s="358">
        <f>+SUMIFS(Despachos!$39:$39,Despachos!$3:$3,'Data Graf'!AJ$35)</f>
        <v>1615.619662500003</v>
      </c>
      <c r="AK36" s="358">
        <f>+SUMIFS(Despachos!$39:$39,Despachos!$3:$3,'Data Graf'!AK$35)</f>
        <v>1407.6060924999999</v>
      </c>
      <c r="AL36" s="358">
        <f>+SUMIFS(Despachos!$39:$39,Despachos!$3:$3,'Data Graf'!AL$35)</f>
        <v>1356.373502500003</v>
      </c>
      <c r="AM36" s="358">
        <f>+SUMIFS(Despachos!$39:$39,Despachos!$3:$3,'Data Graf'!AM$35)</f>
        <v>1445.8682950000011</v>
      </c>
      <c r="AN36" s="358">
        <f>+SUMIFS(Despachos!$39:$39,Despachos!$3:$3,'Data Graf'!AN$35)</f>
        <v>1406.752500000003</v>
      </c>
      <c r="AO36" s="358">
        <f>+SUMIFS(Despachos!$39:$39,Despachos!$3:$3,'Data Graf'!AO$35)</f>
        <v>1297.6559124999949</v>
      </c>
      <c r="AP36" s="358">
        <f>+SUMIFS(Despachos!$39:$39,Despachos!$3:$3,'Data Graf'!AP$35)</f>
        <v>1323.9469749999998</v>
      </c>
      <c r="AQ36" s="358">
        <f>+SUMIFS(Despachos!$39:$39,Despachos!$3:$3,'Data Graf'!AQ$35)</f>
        <v>1454.122839999995</v>
      </c>
      <c r="AR36" s="358">
        <f>+SUMIFS(Despachos!$39:$39,Despachos!$3:$3,'Data Graf'!AR$35)</f>
        <v>1386.0811650000001</v>
      </c>
      <c r="AS36" s="358">
        <f>+SUMIFS(Despachos!$39:$39,Despachos!$3:$3,'Data Graf'!AS$35)</f>
        <v>2202.8940899999943</v>
      </c>
      <c r="AT36" s="358">
        <f>+SUMIFS(Despachos!$39:$39,Despachos!$3:$3,'Data Graf'!AT$35)</f>
        <v>1313.8477400000152</v>
      </c>
      <c r="AU36" s="358">
        <f>+SUMIFS(Despachos!$39:$39,Despachos!$3:$3,'Data Graf'!AU$35)</f>
        <v>1491.2414100000069</v>
      </c>
      <c r="AV36" s="358">
        <f>+SUMIFS(Despachos!$39:$39,Despachos!$3:$3,'Data Graf'!AV$35)</f>
        <v>1517.5767175000069</v>
      </c>
      <c r="AW36" s="358">
        <f>+SUMIFS(Despachos!$39:$39,Despachos!$3:$3,'Data Graf'!AW$35)</f>
        <v>0</v>
      </c>
      <c r="AX36" s="321"/>
      <c r="AY36" s="321"/>
      <c r="AZ36" s="321"/>
      <c r="BA36" s="321"/>
      <c r="BB36" s="321"/>
      <c r="BC36" s="321"/>
      <c r="BD36" s="321"/>
      <c r="BE36" s="321"/>
      <c r="BF36" s="321"/>
      <c r="BG36" s="321"/>
      <c r="BH36" s="321"/>
      <c r="BI36" s="321"/>
      <c r="BJ36" s="321"/>
      <c r="BK36" s="321"/>
      <c r="BL36" s="321"/>
      <c r="BM36" s="321"/>
      <c r="BN36" s="321"/>
      <c r="BO36" s="321"/>
      <c r="BP36" s="321"/>
      <c r="BQ36" s="321"/>
      <c r="BR36" s="321"/>
      <c r="BS36" s="321"/>
      <c r="BT36" s="321"/>
      <c r="BU36" s="321"/>
      <c r="BV36" s="321"/>
      <c r="BW36" s="321"/>
      <c r="BX36" s="321"/>
      <c r="BY36" s="321"/>
      <c r="BZ36" s="321"/>
      <c r="CA36" s="321"/>
      <c r="CB36" s="321"/>
      <c r="CC36" s="321"/>
      <c r="CD36" s="321"/>
      <c r="CE36" s="321"/>
      <c r="CF36" s="321"/>
      <c r="CG36" s="321"/>
      <c r="CH36" s="321"/>
      <c r="CI36" s="321"/>
      <c r="CJ36" s="321"/>
      <c r="CK36" s="321"/>
      <c r="CL36" s="321"/>
      <c r="CM36" s="321"/>
      <c r="CN36" s="321"/>
      <c r="CO36" s="321"/>
      <c r="CP36" s="321"/>
      <c r="CQ36" s="321"/>
      <c r="CR36" s="321"/>
      <c r="CS36" s="321"/>
      <c r="CT36" s="321"/>
      <c r="CU36" s="321"/>
      <c r="CV36" s="321"/>
      <c r="CW36" s="321"/>
      <c r="CX36" s="321"/>
      <c r="CY36" s="321"/>
      <c r="CZ36" s="321"/>
      <c r="DA36" s="321"/>
      <c r="DB36" s="321"/>
      <c r="DC36" s="321"/>
      <c r="DD36" s="321"/>
      <c r="DE36" s="321"/>
      <c r="DF36" s="321"/>
      <c r="DG36" s="321"/>
      <c r="DH36" s="321"/>
      <c r="DI36" s="321"/>
      <c r="DJ36" s="321"/>
      <c r="DK36" s="321"/>
      <c r="DL36" s="321"/>
      <c r="DM36" s="321"/>
      <c r="DN36" s="321"/>
      <c r="DO36" s="321"/>
      <c r="DP36" s="321"/>
      <c r="DQ36" s="321"/>
      <c r="DR36" s="321"/>
      <c r="DS36" s="321"/>
      <c r="DT36" s="321"/>
      <c r="DU36" s="321"/>
      <c r="DV36" s="321"/>
      <c r="DW36" s="321"/>
      <c r="DX36" s="321"/>
      <c r="DY36" s="321"/>
      <c r="DZ36" s="321"/>
      <c r="EA36" s="321"/>
      <c r="EB36" s="321"/>
      <c r="EC36" s="321"/>
      <c r="ED36" s="321"/>
      <c r="EE36" s="321"/>
      <c r="EF36" s="321"/>
      <c r="EG36" s="321"/>
      <c r="EH36" s="321"/>
    </row>
    <row r="37" spans="1:138">
      <c r="B37" s="9"/>
      <c r="C37" s="9"/>
      <c r="D37" s="339" t="s">
        <v>366</v>
      </c>
      <c r="E37" s="359">
        <f>+SUMIFS(Despachos!$40:$40,Despachos!$3:$3,'Data Graf'!E$35)</f>
        <v>550.00244999999995</v>
      </c>
      <c r="F37" s="360">
        <f>+SUMIFS(Despachos!$40:$40,Despachos!$3:$3,'Data Graf'!F$35)</f>
        <v>514.89115000000004</v>
      </c>
      <c r="G37" s="360">
        <f>+SUMIFS(Despachos!$40:$40,Despachos!$3:$3,'Data Graf'!G$35)</f>
        <v>581.24300000000005</v>
      </c>
      <c r="H37" s="360">
        <f>+SUMIFS(Despachos!$40:$40,Despachos!$3:$3,'Data Graf'!H$35)</f>
        <v>663.93085200000007</v>
      </c>
      <c r="I37" s="360">
        <f>+SUMIFS(Despachos!$40:$40,Despachos!$3:$3,'Data Graf'!I$35)</f>
        <v>594.37300000000005</v>
      </c>
      <c r="J37" s="360">
        <f>+SUMIFS(Despachos!$40:$40,Despachos!$3:$3,'Data Graf'!J$35)</f>
        <v>539.68700000000001</v>
      </c>
      <c r="K37" s="360">
        <f>+SUMIFS(Despachos!$40:$40,Despachos!$3:$3,'Data Graf'!K$35)</f>
        <v>571.9765225000001</v>
      </c>
      <c r="L37" s="360">
        <f>+SUMIFS(Despachos!$40:$40,Despachos!$3:$3,'Data Graf'!L$35)</f>
        <v>579.31099999999992</v>
      </c>
      <c r="M37" s="360">
        <f>+SUMIFS(Despachos!$40:$40,Despachos!$3:$3,'Data Graf'!M$35)</f>
        <v>521.58600000000001</v>
      </c>
      <c r="N37" s="360">
        <f>+SUMIFS(Despachos!$40:$40,Despachos!$3:$3,'Data Graf'!N$35)</f>
        <v>524.81499999999994</v>
      </c>
      <c r="O37" s="360">
        <f>+SUMIFS(Despachos!$40:$40,Despachos!$3:$3,'Data Graf'!O$35)</f>
        <v>599.689207500002</v>
      </c>
      <c r="P37" s="360">
        <f>+SUMIFS(Despachos!$40:$40,Despachos!$3:$3,'Data Graf'!P$35)</f>
        <v>621.31388500000003</v>
      </c>
      <c r="Q37" s="360">
        <f>+SUMIFS(Despachos!$40:$40,Despachos!$3:$3,'Data Graf'!Q$35)</f>
        <v>562.52600000000007</v>
      </c>
      <c r="R37" s="360">
        <f>+SUMIFS(Despachos!$40:$40,Despachos!$3:$3,'Data Graf'!R$35)</f>
        <v>534.53200000000004</v>
      </c>
      <c r="S37" s="360">
        <f>+SUMIFS(Despachos!$40:$40,Despachos!$3:$3,'Data Graf'!S$35)</f>
        <v>610.80499999999995</v>
      </c>
      <c r="T37" s="360">
        <f>+SUMIFS(Despachos!$40:$40,Despachos!$3:$3,'Data Graf'!T$35)</f>
        <v>645.80999999999995</v>
      </c>
      <c r="U37" s="360">
        <f>+SUMIFS(Despachos!$40:$40,Despachos!$3:$3,'Data Graf'!U$35)</f>
        <v>592.89134500000102</v>
      </c>
      <c r="V37" s="360">
        <f>+SUMIFS(Despachos!$40:$40,Despachos!$3:$3,'Data Graf'!V$35)</f>
        <v>597.78700000000003</v>
      </c>
      <c r="W37" s="360">
        <f>+SUMIFS(Despachos!$40:$40,Despachos!$3:$3,'Data Graf'!W$35)</f>
        <v>718.01800000000003</v>
      </c>
      <c r="X37" s="360">
        <f>+SUMIFS(Despachos!$40:$40,Despachos!$3:$3,'Data Graf'!X$35)</f>
        <v>706.654</v>
      </c>
      <c r="Y37" s="360">
        <f>+SUMIFS(Despachos!$40:$40,Despachos!$3:$3,'Data Graf'!Y$35)</f>
        <v>557.45899999999995</v>
      </c>
      <c r="Z37" s="360">
        <f>+SUMIFS(Despachos!$40:$40,Despachos!$3:$3,'Data Graf'!Z$35)</f>
        <v>237.28501</v>
      </c>
      <c r="AA37" s="360">
        <f>+SUMIFS(Despachos!$40:$40,Despachos!$3:$3,'Data Graf'!AA$35)</f>
        <v>819.67899999999997</v>
      </c>
      <c r="AB37" s="360">
        <f>+SUMIFS(Despachos!$40:$40,Despachos!$3:$3,'Data Graf'!AB$35)</f>
        <v>961.779</v>
      </c>
      <c r="AC37" s="360">
        <f>+SUMIFS(Despachos!$40:$40,Despachos!$3:$3,'Data Graf'!AC$35)</f>
        <v>933.02800000000002</v>
      </c>
      <c r="AD37" s="360">
        <f>+SUMIFS(Despachos!$40:$40,Despachos!$3:$3,'Data Graf'!AD$35)</f>
        <v>847.67800000000011</v>
      </c>
      <c r="AE37" s="360">
        <f>+SUMIFS(Despachos!$40:$40,Despachos!$3:$3,'Data Graf'!AE$35)</f>
        <v>938.4129999999999</v>
      </c>
      <c r="AF37" s="360">
        <f>+SUMIFS(Despachos!$40:$40,Despachos!$3:$3,'Data Graf'!AF$35)</f>
        <v>894.67412999999999</v>
      </c>
      <c r="AG37" s="360">
        <f>+SUMIFS(Despachos!$40:$40,Despachos!$3:$3,'Data Graf'!AG$35)</f>
        <v>875.91600000000005</v>
      </c>
      <c r="AH37" s="360">
        <f>+SUMIFS(Despachos!$40:$40,Despachos!$3:$3,'Data Graf'!AH$35)</f>
        <v>831.79801750000001</v>
      </c>
      <c r="AI37" s="360">
        <f>+SUMIFS(Despachos!$40:$40,Despachos!$3:$3,'Data Graf'!AI$35)</f>
        <v>885.04499999999996</v>
      </c>
      <c r="AJ37" s="360">
        <f>+SUMIFS(Despachos!$40:$40,Despachos!$3:$3,'Data Graf'!AJ$35)</f>
        <v>843.78991250000001</v>
      </c>
      <c r="AK37" s="360">
        <f>+SUMIFS(Despachos!$40:$40,Despachos!$3:$3,'Data Graf'!AK$35)</f>
        <v>721.32600000000002</v>
      </c>
      <c r="AL37" s="360">
        <f>+SUMIFS(Despachos!$40:$40,Despachos!$3:$3,'Data Graf'!AL$35)</f>
        <v>681.697</v>
      </c>
      <c r="AM37" s="360">
        <f>+SUMIFS(Despachos!$40:$40,Despachos!$3:$3,'Data Graf'!AM$35)</f>
        <v>779.79700000000003</v>
      </c>
      <c r="AN37" s="360">
        <f>+SUMIFS(Despachos!$40:$40,Despachos!$3:$3,'Data Graf'!AN$35)</f>
        <v>746.23800000000006</v>
      </c>
      <c r="AO37" s="360">
        <f>+SUMIFS(Despachos!$40:$40,Despachos!$3:$3,'Data Graf'!AO$35)</f>
        <v>675.21900000000005</v>
      </c>
      <c r="AP37" s="360">
        <f>+SUMIFS(Despachos!$40:$40,Despachos!$3:$3,'Data Graf'!AP$35)</f>
        <v>642.80700000000002</v>
      </c>
      <c r="AQ37" s="360">
        <f>+SUMIFS(Despachos!$40:$40,Despachos!$3:$3,'Data Graf'!AQ$35)</f>
        <v>747.21399999999994</v>
      </c>
      <c r="AR37" s="360">
        <f>+SUMIFS(Despachos!$40:$40,Despachos!$3:$3,'Data Graf'!AR$35)</f>
        <v>769.79100000000005</v>
      </c>
      <c r="AS37" s="360">
        <f>+SUMIFS(Despachos!$40:$40,Despachos!$3:$3,'Data Graf'!AS$35)</f>
        <v>1239.2257824999988</v>
      </c>
      <c r="AT37" s="360">
        <f>+SUMIFS(Despachos!$40:$40,Despachos!$3:$3,'Data Graf'!AT$35)</f>
        <v>688.16599999999994</v>
      </c>
      <c r="AU37" s="360">
        <f>+SUMIFS(Despachos!$40:$40,Despachos!$3:$3,'Data Graf'!AU$35)</f>
        <v>814.46449499999994</v>
      </c>
      <c r="AV37" s="360">
        <f>+SUMIFS(Despachos!$40:$40,Despachos!$3:$3,'Data Graf'!AV$35)</f>
        <v>832.82155999999907</v>
      </c>
      <c r="AW37" s="360">
        <f>+SUMIFS(Despachos!$40:$40,Despachos!$3:$3,'Data Graf'!AW$35)</f>
        <v>0</v>
      </c>
      <c r="AX37" s="321"/>
      <c r="AY37" s="321"/>
      <c r="AZ37" s="321"/>
      <c r="BA37" s="321"/>
      <c r="BB37" s="321"/>
      <c r="BC37" s="321"/>
      <c r="BD37" s="321"/>
      <c r="BE37" s="321"/>
      <c r="BF37" s="321"/>
      <c r="BG37" s="321"/>
      <c r="BH37" s="321"/>
      <c r="BI37" s="321"/>
      <c r="BJ37" s="321"/>
      <c r="BK37" s="321"/>
      <c r="BL37" s="321"/>
      <c r="BM37" s="321"/>
      <c r="BN37" s="321"/>
      <c r="BO37" s="321"/>
      <c r="BP37" s="321"/>
      <c r="BQ37" s="321"/>
      <c r="BR37" s="321"/>
      <c r="BS37" s="321"/>
      <c r="BT37" s="321"/>
      <c r="BU37" s="321"/>
      <c r="BV37" s="321"/>
      <c r="BW37" s="321"/>
      <c r="BX37" s="321"/>
      <c r="BY37" s="321"/>
      <c r="BZ37" s="321"/>
      <c r="CA37" s="321"/>
      <c r="CB37" s="321"/>
      <c r="CC37" s="321"/>
      <c r="CD37" s="321"/>
      <c r="CE37" s="321"/>
      <c r="CF37" s="321"/>
      <c r="CG37" s="321"/>
      <c r="CH37" s="321"/>
      <c r="CI37" s="321"/>
      <c r="CJ37" s="321"/>
      <c r="CK37" s="321"/>
      <c r="CL37" s="321"/>
      <c r="CM37" s="321"/>
      <c r="CN37" s="321"/>
      <c r="CO37" s="321"/>
      <c r="CP37" s="321"/>
      <c r="CQ37" s="321"/>
      <c r="CR37" s="321"/>
      <c r="CS37" s="321"/>
      <c r="CT37" s="321"/>
      <c r="CU37" s="321"/>
      <c r="CV37" s="321"/>
      <c r="CW37" s="321"/>
      <c r="CX37" s="321"/>
      <c r="CY37" s="321"/>
      <c r="CZ37" s="321"/>
      <c r="DA37" s="321"/>
      <c r="DB37" s="321"/>
      <c r="DC37" s="321"/>
      <c r="DD37" s="321"/>
      <c r="DE37" s="321"/>
      <c r="DF37" s="321"/>
      <c r="DG37" s="321"/>
      <c r="DH37" s="321"/>
      <c r="DI37" s="321"/>
      <c r="DJ37" s="321"/>
      <c r="DK37" s="321"/>
      <c r="DL37" s="321"/>
      <c r="DM37" s="321"/>
      <c r="DN37" s="321"/>
      <c r="DO37" s="321"/>
      <c r="DP37" s="321"/>
      <c r="DQ37" s="321"/>
      <c r="DR37" s="321"/>
      <c r="DS37" s="321"/>
      <c r="DT37" s="321"/>
      <c r="DU37" s="321"/>
      <c r="DV37" s="321"/>
      <c r="DW37" s="321"/>
      <c r="DX37" s="321"/>
      <c r="DY37" s="321"/>
      <c r="DZ37" s="321"/>
      <c r="EA37" s="321"/>
      <c r="EB37" s="321"/>
      <c r="EC37" s="321"/>
      <c r="ED37" s="321"/>
      <c r="EE37" s="321"/>
      <c r="EF37" s="321"/>
      <c r="EG37" s="321"/>
      <c r="EH37" s="321"/>
    </row>
    <row r="38" spans="1:138">
      <c r="C38" s="9"/>
      <c r="D38" s="339" t="s">
        <v>360</v>
      </c>
      <c r="E38" s="359">
        <f>+SUMIFS(Despachos!$41:$41,Despachos!$3:$3,'Data Graf'!E$35)</f>
        <v>585.57140000000004</v>
      </c>
      <c r="F38" s="360">
        <f>+SUMIFS(Despachos!$41:$41,Despachos!$3:$3,'Data Graf'!F$35)</f>
        <v>555.97321099999999</v>
      </c>
      <c r="G38" s="360">
        <f>+SUMIFS(Despachos!$41:$41,Despachos!$3:$3,'Data Graf'!G$35)</f>
        <v>626.3820475</v>
      </c>
      <c r="H38" s="360">
        <f>+SUMIFS(Despachos!$41:$41,Despachos!$3:$3,'Data Graf'!H$35)</f>
        <v>716.31798000000003</v>
      </c>
      <c r="I38" s="360">
        <f>+SUMIFS(Despachos!$41:$41,Despachos!$3:$3,'Data Graf'!I$35)</f>
        <v>628.43649849999997</v>
      </c>
      <c r="J38" s="360">
        <f>+SUMIFS(Despachos!$41:$41,Despachos!$3:$3,'Data Graf'!J$35)</f>
        <v>606.57523249999997</v>
      </c>
      <c r="K38" s="360">
        <f>+SUMIFS(Despachos!$41:$41,Despachos!$3:$3,'Data Graf'!K$35)</f>
        <v>709.24376500000005</v>
      </c>
      <c r="L38" s="360">
        <f>+SUMIFS(Despachos!$41:$41,Despachos!$3:$3,'Data Graf'!L$35)</f>
        <v>700.6869999999999</v>
      </c>
      <c r="M38" s="360">
        <f>+SUMIFS(Despachos!$41:$41,Despachos!$3:$3,'Data Graf'!M$35)</f>
        <v>606.12200000000007</v>
      </c>
      <c r="N38" s="360">
        <f>+SUMIFS(Despachos!$41:$41,Despachos!$3:$3,'Data Graf'!N$35)</f>
        <v>594.90499999999997</v>
      </c>
      <c r="O38" s="360">
        <f>+SUMIFS(Despachos!$41:$41,Despachos!$3:$3,'Data Graf'!O$35)</f>
        <v>686.96467250000001</v>
      </c>
      <c r="P38" s="360">
        <f>+SUMIFS(Despachos!$41:$41,Despachos!$3:$3,'Data Graf'!P$35)</f>
        <v>765.85317599999985</v>
      </c>
      <c r="Q38" s="360">
        <f>+SUMIFS(Despachos!$41:$41,Despachos!$3:$3,'Data Graf'!Q$35)</f>
        <v>612.38400000000001</v>
      </c>
      <c r="R38" s="360">
        <f>+SUMIFS(Despachos!$41:$41,Despachos!$3:$3,'Data Graf'!R$35)</f>
        <v>619.64727749999997</v>
      </c>
      <c r="S38" s="360">
        <f>+SUMIFS(Despachos!$41:$41,Despachos!$3:$3,'Data Graf'!S$35)</f>
        <v>677.77990750000004</v>
      </c>
      <c r="T38" s="360">
        <f>+SUMIFS(Despachos!$41:$41,Despachos!$3:$3,'Data Graf'!T$35)</f>
        <v>686.84810499999992</v>
      </c>
      <c r="U38" s="360">
        <f>+SUMIFS(Despachos!$41:$41,Despachos!$3:$3,'Data Graf'!U$35)</f>
        <v>567.10460750000004</v>
      </c>
      <c r="V38" s="360">
        <f>+SUMIFS(Despachos!$41:$41,Despachos!$3:$3,'Data Graf'!V$35)</f>
        <v>605.333302</v>
      </c>
      <c r="W38" s="360">
        <f>+SUMIFS(Despachos!$41:$41,Despachos!$3:$3,'Data Graf'!W$35)</f>
        <v>694.58097999999995</v>
      </c>
      <c r="X38" s="360">
        <f>+SUMIFS(Despachos!$41:$41,Despachos!$3:$3,'Data Graf'!X$35)</f>
        <v>717.12931749999996</v>
      </c>
      <c r="Y38" s="360">
        <f>+SUMIFS(Despachos!$41:$41,Despachos!$3:$3,'Data Graf'!Y$35)</f>
        <v>472.60050999999999</v>
      </c>
      <c r="Z38" s="360">
        <f>+SUMIFS(Despachos!$41:$41,Despachos!$3:$3,'Data Graf'!Z$35)</f>
        <v>157.3668472609979</v>
      </c>
      <c r="AA38" s="360">
        <f>+SUMIFS(Despachos!$41:$41,Despachos!$3:$3,'Data Graf'!AA$35)</f>
        <v>607.62590202250203</v>
      </c>
      <c r="AB38" s="360">
        <f>+SUMIFS(Despachos!$41:$41,Despachos!$3:$3,'Data Graf'!AB$35)</f>
        <v>781.65249247249994</v>
      </c>
      <c r="AC38" s="360">
        <f>+SUMIFS(Despachos!$41:$41,Despachos!$3:$3,'Data Graf'!AC$35)</f>
        <v>632.44185780999999</v>
      </c>
      <c r="AD38" s="360">
        <f>+SUMIFS(Despachos!$41:$41,Despachos!$3:$3,'Data Graf'!AD$35)</f>
        <v>649.40990250000004</v>
      </c>
      <c r="AE38" s="360">
        <f>+SUMIFS(Despachos!$41:$41,Despachos!$3:$3,'Data Graf'!AE$35)</f>
        <v>768.36915500000009</v>
      </c>
      <c r="AF38" s="360">
        <f>+SUMIFS(Despachos!$41:$41,Despachos!$3:$3,'Data Graf'!AF$35)</f>
        <v>844.99475000000007</v>
      </c>
      <c r="AG38" s="360">
        <f>+SUMIFS(Despachos!$41:$41,Despachos!$3:$3,'Data Graf'!AG$35)</f>
        <v>709.5711960000001</v>
      </c>
      <c r="AH38" s="360">
        <f>+SUMIFS(Despachos!$41:$41,Despachos!$3:$3,'Data Graf'!AH$35)</f>
        <v>731.08837000000005</v>
      </c>
      <c r="AI38" s="360">
        <f>+SUMIFS(Despachos!$41:$41,Despachos!$3:$3,'Data Graf'!AI$35)</f>
        <v>797.62176499999987</v>
      </c>
      <c r="AJ38" s="360">
        <f>+SUMIFS(Despachos!$41:$41,Despachos!$3:$3,'Data Graf'!AJ$35)</f>
        <v>808.37727249999989</v>
      </c>
      <c r="AK38" s="360">
        <f>+SUMIFS(Despachos!$41:$41,Despachos!$3:$3,'Data Graf'!AK$35)</f>
        <v>516.43557499999997</v>
      </c>
      <c r="AL38" s="360">
        <f>+SUMIFS(Despachos!$41:$41,Despachos!$3:$3,'Data Graf'!AL$35)</f>
        <v>643.14532250000002</v>
      </c>
      <c r="AM38" s="360">
        <f>+SUMIFS(Despachos!$41:$41,Despachos!$3:$3,'Data Graf'!AM$35)</f>
        <v>723.47851000000003</v>
      </c>
      <c r="AN38" s="360">
        <f>+SUMIFS(Despachos!$41:$41,Despachos!$3:$3,'Data Graf'!AN$35)</f>
        <v>697.87014099999999</v>
      </c>
      <c r="AO38" s="360">
        <f>+SUMIFS(Despachos!$41:$41,Despachos!$3:$3,'Data Graf'!AO$35)</f>
        <v>584.74017249999997</v>
      </c>
      <c r="AP38" s="360">
        <f>+SUMIFS(Despachos!$41:$41,Despachos!$3:$3,'Data Graf'!AP$35)</f>
        <v>612.55274499999996</v>
      </c>
      <c r="AQ38" s="360">
        <f>+SUMIFS(Despachos!$41:$41,Despachos!$3:$3,'Data Graf'!AQ$35)</f>
        <v>678.07786250000004</v>
      </c>
      <c r="AR38" s="360">
        <f>+SUMIFS(Despachos!$41:$41,Despachos!$3:$3,'Data Graf'!AR$35)</f>
        <v>659.81133499999896</v>
      </c>
      <c r="AS38" s="360">
        <f>+SUMIFS(Despachos!$41:$41,Despachos!$3:$3,'Data Graf'!AS$35)</f>
        <v>1012.2531599999991</v>
      </c>
      <c r="AT38" s="360">
        <f>+SUMIFS(Despachos!$41:$41,Despachos!$3:$3,'Data Graf'!AT$35)</f>
        <v>623.29827999999702</v>
      </c>
      <c r="AU38" s="360">
        <f>+SUMIFS(Despachos!$41:$41,Despachos!$3:$3,'Data Graf'!AU$35)</f>
        <v>693.77975499999695</v>
      </c>
      <c r="AV38" s="360">
        <f>+SUMIFS(Despachos!$41:$41,Despachos!$3:$3,'Data Graf'!AV$35)</f>
        <v>738.08865749999904</v>
      </c>
      <c r="AW38" s="360">
        <f>+SUMIFS(Despachos!$41:$41,Despachos!$3:$3,'Data Graf'!AW$35)</f>
        <v>0</v>
      </c>
      <c r="AX38" s="321"/>
      <c r="AY38" s="321"/>
      <c r="AZ38" s="321"/>
      <c r="BA38" s="321"/>
      <c r="BB38" s="321"/>
      <c r="BC38" s="321"/>
      <c r="BD38" s="321"/>
      <c r="BE38" s="321"/>
      <c r="BF38" s="321"/>
      <c r="BG38" s="321"/>
      <c r="BH38" s="321"/>
      <c r="BI38" s="321"/>
      <c r="BJ38" s="321"/>
      <c r="BK38" s="321"/>
      <c r="BL38" s="321"/>
      <c r="BM38" s="321"/>
      <c r="BN38" s="321"/>
      <c r="BO38" s="321"/>
      <c r="BP38" s="321"/>
      <c r="BQ38" s="321"/>
      <c r="BR38" s="321"/>
      <c r="BS38" s="321"/>
      <c r="BT38" s="321"/>
      <c r="BU38" s="321"/>
      <c r="BV38" s="321"/>
      <c r="BW38" s="321"/>
      <c r="BX38" s="321"/>
      <c r="BY38" s="321"/>
      <c r="BZ38" s="321"/>
      <c r="CA38" s="321"/>
      <c r="CB38" s="321"/>
      <c r="CC38" s="321"/>
      <c r="CD38" s="321"/>
      <c r="CE38" s="321"/>
      <c r="CF38" s="321"/>
      <c r="CG38" s="321"/>
      <c r="CH38" s="321"/>
      <c r="CI38" s="321"/>
      <c r="CJ38" s="321"/>
      <c r="CK38" s="321"/>
      <c r="CL38" s="321"/>
      <c r="CM38" s="321"/>
      <c r="CN38" s="321"/>
      <c r="CO38" s="321"/>
      <c r="CP38" s="321"/>
      <c r="CQ38" s="321"/>
      <c r="CR38" s="321"/>
      <c r="CS38" s="321"/>
      <c r="CT38" s="321"/>
      <c r="CU38" s="321"/>
      <c r="CV38" s="321"/>
      <c r="CW38" s="321"/>
      <c r="CX38" s="321"/>
      <c r="CY38" s="321"/>
      <c r="CZ38" s="321"/>
      <c r="DA38" s="321"/>
      <c r="DB38" s="321"/>
      <c r="DC38" s="321"/>
      <c r="DD38" s="321"/>
      <c r="DE38" s="321"/>
      <c r="DF38" s="321"/>
      <c r="DG38" s="321"/>
      <c r="DH38" s="321"/>
      <c r="DI38" s="321"/>
      <c r="DJ38" s="321"/>
      <c r="DK38" s="321"/>
      <c r="DL38" s="321"/>
      <c r="DM38" s="321"/>
      <c r="DN38" s="321"/>
      <c r="DO38" s="321"/>
      <c r="DP38" s="321"/>
      <c r="DQ38" s="321"/>
      <c r="DR38" s="321"/>
      <c r="DS38" s="321"/>
      <c r="DT38" s="321"/>
      <c r="DU38" s="321"/>
      <c r="DV38" s="321"/>
      <c r="DW38" s="321"/>
      <c r="DX38" s="321"/>
      <c r="DY38" s="321"/>
      <c r="DZ38" s="321"/>
      <c r="EA38" s="321"/>
      <c r="EB38" s="321"/>
      <c r="EC38" s="321"/>
      <c r="ED38" s="321"/>
      <c r="EE38" s="321"/>
      <c r="EF38" s="321"/>
      <c r="EG38" s="321"/>
      <c r="EH38" s="321"/>
    </row>
    <row r="39" spans="1:138">
      <c r="C39" s="9"/>
      <c r="D39" s="339" t="s">
        <v>362</v>
      </c>
      <c r="E39" s="359">
        <f>+SUMIFS(Despachos!$42:$42,Despachos!$3:$3,'Data Graf'!E$35)</f>
        <v>270.19023449999997</v>
      </c>
      <c r="F39" s="360">
        <f>+SUMIFS(Despachos!$42:$42,Despachos!$3:$3,'Data Graf'!F$35)</f>
        <v>268.92159000000004</v>
      </c>
      <c r="G39" s="360">
        <f>+SUMIFS(Despachos!$42:$42,Despachos!$3:$3,'Data Graf'!G$35)</f>
        <v>307.48281050000003</v>
      </c>
      <c r="H39" s="360">
        <f>+SUMIFS(Despachos!$42:$42,Despachos!$3:$3,'Data Graf'!H$35)</f>
        <v>296.784674</v>
      </c>
      <c r="I39" s="360">
        <f>+SUMIFS(Despachos!$42:$42,Despachos!$3:$3,'Data Graf'!I$35)</f>
        <v>317.35656349999999</v>
      </c>
      <c r="J39" s="360">
        <f>+SUMIFS(Despachos!$42:$42,Despachos!$3:$3,'Data Graf'!J$35)</f>
        <v>290.62962549999997</v>
      </c>
      <c r="K39" s="360">
        <f>+SUMIFS(Despachos!$42:$42,Despachos!$3:$3,'Data Graf'!K$35)</f>
        <v>296.43064149999998</v>
      </c>
      <c r="L39" s="360">
        <f>+SUMIFS(Despachos!$42:$42,Despachos!$3:$3,'Data Graf'!L$35)</f>
        <v>303.298</v>
      </c>
      <c r="M39" s="360">
        <f>+SUMIFS(Despachos!$42:$42,Despachos!$3:$3,'Data Graf'!M$35)</f>
        <v>281.745</v>
      </c>
      <c r="N39" s="360">
        <f>+SUMIFS(Despachos!$42:$42,Despachos!$3:$3,'Data Graf'!N$35)</f>
        <v>281.39</v>
      </c>
      <c r="O39" s="360">
        <f>+SUMIFS(Despachos!$42:$42,Despachos!$3:$3,'Data Graf'!O$35)</f>
        <v>326.59236724999994</v>
      </c>
      <c r="P39" s="360">
        <f>+SUMIFS(Despachos!$42:$42,Despachos!$3:$3,'Data Graf'!P$35)</f>
        <v>340.90355099999999</v>
      </c>
      <c r="Q39" s="360">
        <f>+SUMIFS(Despachos!$42:$42,Despachos!$3:$3,'Data Graf'!Q$35)</f>
        <v>339.74599999999998</v>
      </c>
      <c r="R39" s="360">
        <f>+SUMIFS(Despachos!$42:$42,Despachos!$3:$3,'Data Graf'!R$35)</f>
        <v>314.27465649999999</v>
      </c>
      <c r="S39" s="360">
        <f>+SUMIFS(Despachos!$42:$42,Despachos!$3:$3,'Data Graf'!S$35)</f>
        <v>315.31444499999998</v>
      </c>
      <c r="T39" s="360">
        <f>+SUMIFS(Despachos!$42:$42,Despachos!$3:$3,'Data Graf'!T$35)</f>
        <v>348.38584150000003</v>
      </c>
      <c r="U39" s="360">
        <f>+SUMIFS(Despachos!$42:$42,Despachos!$3:$3,'Data Graf'!U$35)</f>
        <v>327.03581550000001</v>
      </c>
      <c r="V39" s="360">
        <f>+SUMIFS(Despachos!$42:$42,Despachos!$3:$3,'Data Graf'!V$35)</f>
        <v>302.31785614700004</v>
      </c>
      <c r="W39" s="360">
        <f>+SUMIFS(Despachos!$42:$42,Despachos!$3:$3,'Data Graf'!W$35)</f>
        <v>331.66276049999999</v>
      </c>
      <c r="X39" s="360">
        <f>+SUMIFS(Despachos!$42:$42,Despachos!$3:$3,'Data Graf'!X$35)</f>
        <v>323.17106726484849</v>
      </c>
      <c r="Y39" s="360">
        <f>+SUMIFS(Despachos!$42:$42,Despachos!$3:$3,'Data Graf'!Y$35)</f>
        <v>249.95140685199999</v>
      </c>
      <c r="Z39" s="360">
        <f>+SUMIFS(Despachos!$42:$42,Despachos!$3:$3,'Data Graf'!Z$35)</f>
        <v>155.21630049999999</v>
      </c>
      <c r="AA39" s="360">
        <f>+SUMIFS(Despachos!$42:$42,Despachos!$3:$3,'Data Graf'!AA$35)</f>
        <v>325.69275121691271</v>
      </c>
      <c r="AB39" s="360">
        <f>+SUMIFS(Despachos!$42:$42,Despachos!$3:$3,'Data Graf'!AB$35)</f>
        <v>357.75248284999998</v>
      </c>
      <c r="AC39" s="360">
        <f>+SUMIFS(Despachos!$42:$42,Despachos!$3:$3,'Data Graf'!AC$35)</f>
        <v>348.34948499999996</v>
      </c>
      <c r="AD39" s="360">
        <f>+SUMIFS(Despachos!$42:$42,Despachos!$3:$3,'Data Graf'!AD$35)</f>
        <v>343.27976850000005</v>
      </c>
      <c r="AE39" s="360">
        <f>+SUMIFS(Despachos!$42:$42,Despachos!$3:$3,'Data Graf'!AE$35)</f>
        <v>353.34575700000005</v>
      </c>
      <c r="AF39" s="360">
        <f>+SUMIFS(Despachos!$42:$42,Despachos!$3:$3,'Data Graf'!AF$35)</f>
        <v>328.987998</v>
      </c>
      <c r="AG39" s="360">
        <f>+SUMIFS(Despachos!$42:$42,Despachos!$3:$3,'Data Graf'!AG$35)</f>
        <v>269.99314000000004</v>
      </c>
      <c r="AH39" s="360">
        <f>+SUMIFS(Despachos!$42:$42,Despachos!$3:$3,'Data Graf'!AH$35)</f>
        <v>233.16888264818152</v>
      </c>
      <c r="AI39" s="360">
        <f>+SUMIFS(Despachos!$42:$42,Despachos!$3:$3,'Data Graf'!AI$35)</f>
        <v>226.00592849999998</v>
      </c>
      <c r="AJ39" s="360">
        <f>+SUMIFS(Despachos!$42:$42,Despachos!$3:$3,'Data Graf'!AJ$35)</f>
        <v>212.83059349999999</v>
      </c>
      <c r="AK39" s="360">
        <f>+SUMIFS(Despachos!$42:$42,Despachos!$3:$3,'Data Graf'!AK$35)</f>
        <v>206.37084049999999</v>
      </c>
      <c r="AL39" s="360">
        <f>+SUMIFS(Despachos!$42:$42,Despachos!$3:$3,'Data Graf'!AL$35)</f>
        <v>217.05488583205519</v>
      </c>
      <c r="AM39" s="360">
        <f>+SUMIFS(Despachos!$42:$42,Despachos!$3:$3,'Data Graf'!AM$35)</f>
        <v>292.15801800000003</v>
      </c>
      <c r="AN39" s="360">
        <f>+SUMIFS(Despachos!$42:$42,Despachos!$3:$3,'Data Graf'!AN$35)</f>
        <v>292.66223600000001</v>
      </c>
      <c r="AO39" s="360">
        <f>+SUMIFS(Despachos!$42:$42,Despachos!$3:$3,'Data Graf'!AO$35)</f>
        <v>287.12085272343069</v>
      </c>
      <c r="AP39" s="360">
        <f>+SUMIFS(Despachos!$42:$42,Despachos!$3:$3,'Data Graf'!AP$35)</f>
        <v>309.37397613999997</v>
      </c>
      <c r="AQ39" s="360">
        <f>+SUMIFS(Despachos!$42:$42,Despachos!$3:$3,'Data Graf'!AQ$35)</f>
        <v>347.57657823954719</v>
      </c>
      <c r="AR39" s="360">
        <f>+SUMIFS(Despachos!$42:$42,Despachos!$3:$3,'Data Graf'!AR$35)</f>
        <v>368.96255423999997</v>
      </c>
      <c r="AS39" s="360">
        <f>+SUMIFS(Despachos!$42:$42,Despachos!$3:$3,'Data Graf'!AS$35)</f>
        <v>645.68677183527734</v>
      </c>
      <c r="AT39" s="360">
        <f>+SUMIFS(Despachos!$42:$42,Despachos!$3:$3,'Data Graf'!AT$35)</f>
        <v>421.47536500000001</v>
      </c>
      <c r="AU39" s="360">
        <f>+SUMIFS(Despachos!$42:$42,Despachos!$3:$3,'Data Graf'!AU$35)</f>
        <v>477.88809638467251</v>
      </c>
      <c r="AV39" s="360">
        <f>+SUMIFS(Despachos!$42:$42,Despachos!$3:$3,'Data Graf'!AV$35)</f>
        <v>485.32977629268868</v>
      </c>
      <c r="AW39" s="360">
        <f>+SUMIFS(Despachos!$42:$42,Despachos!$3:$3,'Data Graf'!AW$35)</f>
        <v>0</v>
      </c>
      <c r="AX39" s="321"/>
      <c r="AY39" s="321"/>
      <c r="AZ39" s="321"/>
      <c r="BA39" s="321"/>
      <c r="BB39" s="321"/>
      <c r="BC39" s="321"/>
      <c r="BD39" s="321"/>
      <c r="BE39" s="321"/>
      <c r="BF39" s="321"/>
      <c r="BG39" s="321"/>
      <c r="BH39" s="321"/>
      <c r="BI39" s="321"/>
      <c r="BJ39" s="321"/>
      <c r="BK39" s="321"/>
      <c r="BL39" s="321"/>
      <c r="BM39" s="321"/>
      <c r="BN39" s="321"/>
      <c r="BO39" s="321"/>
      <c r="BP39" s="321"/>
      <c r="BQ39" s="321"/>
      <c r="BR39" s="321"/>
      <c r="BS39" s="321"/>
      <c r="BT39" s="321"/>
      <c r="BU39" s="321"/>
      <c r="BV39" s="321"/>
      <c r="BW39" s="321"/>
      <c r="BX39" s="321"/>
      <c r="BY39" s="321"/>
      <c r="BZ39" s="321"/>
      <c r="CA39" s="321"/>
      <c r="CB39" s="321"/>
      <c r="CC39" s="321"/>
      <c r="CD39" s="321"/>
      <c r="CE39" s="321"/>
      <c r="CF39" s="321"/>
      <c r="CG39" s="321"/>
      <c r="CH39" s="321"/>
      <c r="CI39" s="321"/>
      <c r="CJ39" s="321"/>
      <c r="CK39" s="321"/>
      <c r="CL39" s="321"/>
      <c r="CM39" s="321"/>
      <c r="CN39" s="321"/>
      <c r="CO39" s="321"/>
      <c r="CP39" s="321"/>
      <c r="CQ39" s="321"/>
      <c r="CR39" s="321"/>
      <c r="CS39" s="321"/>
      <c r="CT39" s="321"/>
      <c r="CU39" s="321"/>
      <c r="CV39" s="321"/>
      <c r="CW39" s="321"/>
      <c r="CX39" s="321"/>
      <c r="CY39" s="321"/>
      <c r="CZ39" s="321"/>
      <c r="DA39" s="321"/>
      <c r="DB39" s="321"/>
      <c r="DC39" s="321"/>
      <c r="DD39" s="321"/>
      <c r="DE39" s="321"/>
      <c r="DF39" s="321"/>
      <c r="DG39" s="321"/>
      <c r="DH39" s="321"/>
      <c r="DI39" s="321"/>
      <c r="DJ39" s="321"/>
      <c r="DK39" s="321"/>
      <c r="DL39" s="321"/>
      <c r="DM39" s="321"/>
      <c r="DN39" s="321"/>
      <c r="DO39" s="321"/>
      <c r="DP39" s="321"/>
      <c r="DQ39" s="321"/>
      <c r="DR39" s="321"/>
      <c r="DS39" s="321"/>
      <c r="DT39" s="321"/>
      <c r="DU39" s="321"/>
      <c r="DV39" s="321"/>
      <c r="DW39" s="321"/>
      <c r="DX39" s="321"/>
      <c r="DY39" s="321"/>
      <c r="DZ39" s="321"/>
      <c r="EA39" s="321"/>
      <c r="EB39" s="321"/>
      <c r="EC39" s="321"/>
      <c r="ED39" s="321"/>
      <c r="EE39" s="321"/>
      <c r="EF39" s="321"/>
      <c r="EG39" s="321"/>
      <c r="EH39" s="321"/>
    </row>
    <row r="40" spans="1:138">
      <c r="C40" s="9"/>
      <c r="D40" s="340" t="s">
        <v>18</v>
      </c>
      <c r="E40" s="361">
        <f>+SUMIFS(Despachos!$43:$43,Despachos!$3:$3,'Data Graf'!E$35)</f>
        <v>2667.5299634999997</v>
      </c>
      <c r="F40" s="362">
        <f>+SUMIFS(Despachos!$43:$43,Despachos!$3:$3,'Data Graf'!F$35)</f>
        <v>2599.3521659999988</v>
      </c>
      <c r="G40" s="362">
        <f>+SUMIFS(Despachos!$43:$43,Despachos!$3:$3,'Data Graf'!G$35)</f>
        <v>2872.4249954999996</v>
      </c>
      <c r="H40" s="362">
        <f>+SUMIFS(Despachos!$43:$43,Despachos!$3:$3,'Data Graf'!H$35)</f>
        <v>2990.5909940000001</v>
      </c>
      <c r="I40" s="362">
        <f>+SUMIFS(Despachos!$43:$43,Despachos!$3:$3,'Data Graf'!I$35)</f>
        <v>2725.2527770000002</v>
      </c>
      <c r="J40" s="362">
        <f>+SUMIFS(Despachos!$43:$43,Despachos!$3:$3,'Data Graf'!J$35)</f>
        <v>2632.083361</v>
      </c>
      <c r="K40" s="362">
        <f>+SUMIFS(Despachos!$43:$43,Despachos!$3:$3,'Data Graf'!K$35)</f>
        <v>2729.590495500001</v>
      </c>
      <c r="L40" s="362">
        <f>+SUMIFS(Despachos!$43:$43,Despachos!$3:$3,'Data Graf'!L$35)</f>
        <v>2792.4384624999993</v>
      </c>
      <c r="M40" s="362">
        <f>+SUMIFS(Despachos!$43:$43,Despachos!$3:$3,'Data Graf'!M$35)</f>
        <v>2532.5618890000001</v>
      </c>
      <c r="N40" s="362">
        <f>+SUMIFS(Despachos!$43:$43,Despachos!$3:$3,'Data Graf'!N$35)</f>
        <v>2534.8996920000009</v>
      </c>
      <c r="O40" s="362">
        <f>+SUMIFS(Despachos!$43:$43,Despachos!$3:$3,'Data Graf'!O$35)</f>
        <v>2818.8015397500012</v>
      </c>
      <c r="P40" s="362">
        <f>+SUMIFS(Despachos!$43:$43,Despachos!$3:$3,'Data Graf'!P$35)</f>
        <v>2912.8092844999996</v>
      </c>
      <c r="Q40" s="362">
        <f>+SUMIFS(Despachos!$43:$43,Despachos!$3:$3,'Data Graf'!Q$35)</f>
        <v>2562.1865372500001</v>
      </c>
      <c r="R40" s="362">
        <f>+SUMIFS(Despachos!$43:$43,Despachos!$3:$3,'Data Graf'!R$35)</f>
        <v>2541.1437139999998</v>
      </c>
      <c r="S40" s="362">
        <f>+SUMIFS(Despachos!$43:$43,Despachos!$3:$3,'Data Graf'!S$35)</f>
        <v>2752.2870309999998</v>
      </c>
      <c r="T40" s="362">
        <f>+SUMIFS(Despachos!$43:$43,Despachos!$3:$3,'Data Graf'!T$35)</f>
        <v>2901.9562764999982</v>
      </c>
      <c r="U40" s="362">
        <f>+SUMIFS(Despachos!$43:$43,Despachos!$3:$3,'Data Graf'!U$35)</f>
        <v>2613.6637130000013</v>
      </c>
      <c r="V40" s="362">
        <f>+SUMIFS(Despachos!$43:$43,Despachos!$3:$3,'Data Graf'!V$35)</f>
        <v>2658.7966156470002</v>
      </c>
      <c r="W40" s="362">
        <f>+SUMIFS(Despachos!$43:$43,Despachos!$3:$3,'Data Graf'!W$35)</f>
        <v>2940.9744730000002</v>
      </c>
      <c r="X40" s="362">
        <f>+SUMIFS(Despachos!$43:$43,Despachos!$3:$3,'Data Graf'!X$35)</f>
        <v>2997.6400147648501</v>
      </c>
      <c r="Y40" s="362">
        <f>+SUMIFS(Despachos!$43:$43,Despachos!$3:$3,'Data Graf'!Y$35)</f>
        <v>2261.3301493519998</v>
      </c>
      <c r="Z40" s="362">
        <f>+SUMIFS(Despachos!$43:$43,Despachos!$3:$3,'Data Graf'!Z$35)</f>
        <v>990.67055300000197</v>
      </c>
      <c r="AA40" s="362">
        <f>+SUMIFS(Despachos!$43:$43,Despachos!$3:$3,'Data Graf'!AA$35)</f>
        <v>3004.1361959999999</v>
      </c>
      <c r="AB40" s="362">
        <f>+SUMIFS(Despachos!$43:$43,Despachos!$3:$3,'Data Graf'!AB$35)</f>
        <v>3550.9049728500004</v>
      </c>
      <c r="AC40" s="362">
        <f>+SUMIFS(Despachos!$43:$43,Despachos!$3:$3,'Data Graf'!AC$35)</f>
        <v>3220.0114800000001</v>
      </c>
      <c r="AD40" s="362">
        <f>+SUMIFS(Despachos!$43:$43,Despachos!$3:$3,'Data Graf'!AD$35)</f>
        <v>3129.8738900000003</v>
      </c>
      <c r="AE40" s="362">
        <f>+SUMIFS(Despachos!$43:$43,Despachos!$3:$3,'Data Graf'!AE$35)</f>
        <v>3552.6247919999996</v>
      </c>
      <c r="AF40" s="362">
        <f>+SUMIFS(Despachos!$43:$43,Despachos!$3:$3,'Data Graf'!AF$35)</f>
        <v>3611.0775229999999</v>
      </c>
      <c r="AG40" s="362">
        <f>+SUMIFS(Despachos!$43:$43,Despachos!$3:$3,'Data Graf'!AG$35)</f>
        <v>3306.6356085000002</v>
      </c>
      <c r="AH40" s="362">
        <f>+SUMIFS(Despachos!$43:$43,Despachos!$3:$3,'Data Graf'!AH$35)</f>
        <v>3286.20392524818</v>
      </c>
      <c r="AI40" s="362">
        <f>+SUMIFS(Despachos!$43:$43,Despachos!$3:$3,'Data Graf'!AI$35)</f>
        <v>3504.650361</v>
      </c>
      <c r="AJ40" s="362">
        <f>+SUMIFS(Despachos!$43:$43,Despachos!$3:$3,'Data Graf'!AJ$35)</f>
        <v>3440.7119410000005</v>
      </c>
      <c r="AK40" s="362">
        <f>+SUMIFS(Despachos!$43:$43,Despachos!$3:$3,'Data Graf'!AK$35)</f>
        <v>2812.422008</v>
      </c>
      <c r="AL40" s="362">
        <f>+SUMIFS(Despachos!$43:$43,Despachos!$3:$3,'Data Graf'!AL$35)</f>
        <v>2858.7342058320592</v>
      </c>
      <c r="AM40" s="362">
        <f>+SUMIFS(Despachos!$43:$43,Despachos!$3:$3,'Data Graf'!AM$35)</f>
        <v>3207.8758229999994</v>
      </c>
      <c r="AN40" s="362">
        <f>+SUMIFS(Despachos!$43:$43,Despachos!$3:$3,'Data Graf'!AN$35)</f>
        <v>3113.0548770000005</v>
      </c>
      <c r="AO40" s="362">
        <f>+SUMIFS(Despachos!$43:$43,Despachos!$3:$3,'Data Graf'!AO$35)</f>
        <v>2813.923937723428</v>
      </c>
      <c r="AP40" s="362">
        <f>+SUMIFS(Despachos!$43:$43,Despachos!$3:$3,'Data Graf'!AP$35)</f>
        <v>2859.7696961399997</v>
      </c>
      <c r="AQ40" s="362">
        <f>+SUMIFS(Despachos!$43:$43,Despachos!$3:$3,'Data Graf'!AQ$35)</f>
        <v>3193.40478073954</v>
      </c>
      <c r="AR40" s="362">
        <f>+SUMIFS(Despachos!$43:$43,Despachos!$3:$3,'Data Graf'!AR$35)</f>
        <v>3146.9420542399967</v>
      </c>
      <c r="AS40" s="362">
        <f>+SUMIFS(Despachos!$43:$43,Despachos!$3:$3,'Data Graf'!AS$35)</f>
        <v>5044.2454543352706</v>
      </c>
      <c r="AT40" s="362">
        <f>+SUMIFS(Despachos!$43:$43,Despachos!$3:$3,'Data Graf'!AT$35)</f>
        <v>3017.465385000005</v>
      </c>
      <c r="AU40" s="362">
        <f>+SUMIFS(Despachos!$43:$43,Despachos!$3:$3,'Data Graf'!AU$35)</f>
        <v>3442.7230063846696</v>
      </c>
      <c r="AV40" s="362">
        <f>+SUMIFS(Despachos!$43:$43,Despachos!$3:$3,'Data Graf'!AV$35)</f>
        <v>3538.4935862926895</v>
      </c>
      <c r="AW40" s="362">
        <f>+SUMIFS(Despachos!$43:$43,Despachos!$3:$3,'Data Graf'!AW$35)</f>
        <v>0</v>
      </c>
      <c r="AX40" s="321"/>
      <c r="AY40" s="321"/>
      <c r="AZ40" s="321"/>
      <c r="BA40" s="321"/>
      <c r="BB40" s="321"/>
      <c r="BC40" s="321"/>
      <c r="BD40" s="321"/>
      <c r="BE40" s="321"/>
      <c r="BF40" s="321"/>
      <c r="BG40" s="321"/>
      <c r="BH40" s="321"/>
      <c r="BI40" s="321"/>
      <c r="BJ40" s="321"/>
      <c r="BK40" s="321"/>
      <c r="BL40" s="321"/>
      <c r="BM40" s="321"/>
      <c r="BN40" s="321"/>
      <c r="BO40" s="321"/>
      <c r="BP40" s="321"/>
      <c r="BQ40" s="321"/>
      <c r="BR40" s="321"/>
      <c r="BS40" s="321"/>
      <c r="BT40" s="321"/>
      <c r="BU40" s="321"/>
      <c r="BV40" s="321"/>
      <c r="BW40" s="321"/>
      <c r="BX40" s="321"/>
      <c r="BY40" s="321"/>
      <c r="BZ40" s="321"/>
      <c r="CA40" s="321"/>
      <c r="CB40" s="321"/>
      <c r="CC40" s="321"/>
      <c r="CD40" s="321"/>
      <c r="CE40" s="321"/>
      <c r="CF40" s="321"/>
      <c r="CG40" s="321"/>
      <c r="CH40" s="321"/>
      <c r="CI40" s="321"/>
      <c r="CJ40" s="321"/>
      <c r="CK40" s="321"/>
      <c r="CL40" s="321"/>
      <c r="CM40" s="321"/>
      <c r="CN40" s="321"/>
      <c r="CO40" s="321"/>
      <c r="CP40" s="321"/>
      <c r="CQ40" s="321"/>
      <c r="CR40" s="321"/>
      <c r="CS40" s="321"/>
      <c r="CT40" s="321"/>
      <c r="CU40" s="321"/>
      <c r="CV40" s="321"/>
      <c r="CW40" s="321"/>
      <c r="CX40" s="321"/>
      <c r="CY40" s="321"/>
      <c r="CZ40" s="321"/>
      <c r="DA40" s="321"/>
      <c r="DB40" s="321"/>
      <c r="DC40" s="321"/>
      <c r="DD40" s="321"/>
      <c r="DE40" s="321"/>
      <c r="DF40" s="321"/>
      <c r="DG40" s="321"/>
      <c r="DH40" s="321"/>
      <c r="DI40" s="321"/>
      <c r="DJ40" s="321"/>
      <c r="DK40" s="321"/>
      <c r="DL40" s="321"/>
      <c r="DM40" s="321"/>
      <c r="DN40" s="321"/>
      <c r="DO40" s="321"/>
      <c r="DP40" s="321"/>
      <c r="DQ40" s="321"/>
      <c r="DR40" s="321"/>
      <c r="DS40" s="321"/>
      <c r="DT40" s="321"/>
      <c r="DU40" s="321"/>
      <c r="DV40" s="321"/>
      <c r="DW40" s="321"/>
      <c r="DX40" s="321"/>
      <c r="DY40" s="321"/>
      <c r="DZ40" s="321"/>
      <c r="EA40" s="321"/>
      <c r="EB40" s="321"/>
      <c r="EC40" s="321"/>
      <c r="ED40" s="321"/>
      <c r="EE40" s="321"/>
      <c r="EF40" s="321"/>
      <c r="EG40" s="321"/>
      <c r="EH40" s="321"/>
    </row>
    <row r="42" spans="1:138">
      <c r="D42" s="51"/>
      <c r="E42" s="355" t="s">
        <v>697</v>
      </c>
      <c r="F42" s="356" t="s">
        <v>698</v>
      </c>
      <c r="G42" s="356" t="s">
        <v>699</v>
      </c>
      <c r="H42" s="356" t="s">
        <v>700</v>
      </c>
      <c r="I42" s="356" t="s">
        <v>701</v>
      </c>
      <c r="J42" s="356" t="s">
        <v>702</v>
      </c>
      <c r="K42" s="356" t="s">
        <v>703</v>
      </c>
      <c r="L42" s="356" t="s">
        <v>704</v>
      </c>
      <c r="M42" s="356" t="s">
        <v>705</v>
      </c>
      <c r="N42" s="356" t="s">
        <v>706</v>
      </c>
      <c r="O42" s="356" t="s">
        <v>707</v>
      </c>
      <c r="P42" s="356" t="s">
        <v>708</v>
      </c>
      <c r="Q42" s="356" t="s">
        <v>709</v>
      </c>
      <c r="R42" s="356" t="s">
        <v>710</v>
      </c>
      <c r="S42" s="356" t="s">
        <v>711</v>
      </c>
      <c r="T42" s="356" t="s">
        <v>712</v>
      </c>
      <c r="U42" s="356" t="s">
        <v>713</v>
      </c>
      <c r="V42" s="356" t="s">
        <v>714</v>
      </c>
      <c r="W42" s="356" t="s">
        <v>715</v>
      </c>
      <c r="X42" s="356" t="s">
        <v>716</v>
      </c>
      <c r="Y42" s="356" t="s">
        <v>717</v>
      </c>
      <c r="Z42" s="356" t="s">
        <v>718</v>
      </c>
      <c r="AA42" s="356" t="s">
        <v>719</v>
      </c>
      <c r="AB42" s="356" t="s">
        <v>720</v>
      </c>
      <c r="AC42" s="356" t="s">
        <v>721</v>
      </c>
      <c r="AD42" s="356" t="s">
        <v>722</v>
      </c>
      <c r="AE42" s="356" t="s">
        <v>723</v>
      </c>
      <c r="AF42" s="356" t="s">
        <v>724</v>
      </c>
      <c r="AG42" s="356" t="s">
        <v>725</v>
      </c>
      <c r="AH42" s="356" t="s">
        <v>726</v>
      </c>
      <c r="AI42" s="356" t="s">
        <v>727</v>
      </c>
      <c r="AJ42" s="356" t="s">
        <v>728</v>
      </c>
      <c r="AK42" s="356" t="s">
        <v>729</v>
      </c>
      <c r="AL42" s="356" t="s">
        <v>730</v>
      </c>
      <c r="AM42" s="356" t="s">
        <v>731</v>
      </c>
      <c r="AN42" s="356" t="s">
        <v>732</v>
      </c>
      <c r="AO42" s="356" t="s">
        <v>733</v>
      </c>
      <c r="AP42" s="356" t="s">
        <v>734</v>
      </c>
      <c r="AQ42" s="356" t="str">
        <f t="shared" ref="AQ42:AW42" si="231">+AQ$35</f>
        <v>3Q24</v>
      </c>
      <c r="AR42" s="356" t="str">
        <f t="shared" si="231"/>
        <v>4Q24</v>
      </c>
      <c r="AS42" s="356" t="str">
        <f t="shared" si="231"/>
        <v>1Q25</v>
      </c>
      <c r="AT42" s="356" t="str">
        <f t="shared" si="231"/>
        <v>2Q25</v>
      </c>
      <c r="AU42" s="356" t="str">
        <f t="shared" si="231"/>
        <v>3Q25</v>
      </c>
      <c r="AV42" s="356" t="str">
        <f t="shared" si="231"/>
        <v>4Q25</v>
      </c>
      <c r="AW42" s="356" t="str">
        <f t="shared" si="231"/>
        <v>1Q26</v>
      </c>
    </row>
    <row r="43" spans="1:138">
      <c r="D43" s="343" t="s">
        <v>365</v>
      </c>
      <c r="E43" s="363"/>
      <c r="F43" s="363"/>
      <c r="G43" s="363"/>
      <c r="H43" s="363"/>
      <c r="I43" s="363">
        <f>+IF(I36/E36-1&lt;-40%,-40%,IF(I36/E36-1&gt;40%,40%,I36/E36-1))</f>
        <v>-7.3425794132538358E-2</v>
      </c>
      <c r="J43" s="363">
        <f t="shared" ref="J43:AR46" si="232">+IF(J36/F36-1&lt;-40%,-40%,IF(J36/F36-1&gt;40%,40%,J36/F36-1))</f>
        <v>-5.5945637242713064E-2</v>
      </c>
      <c r="K43" s="363">
        <f t="shared" si="232"/>
        <v>-0.1005199844513428</v>
      </c>
      <c r="L43" s="363">
        <f t="shared" si="232"/>
        <v>-8.3599359334320611E-2</v>
      </c>
      <c r="M43" s="363">
        <f t="shared" si="232"/>
        <v>-4.0978261275937178E-2</v>
      </c>
      <c r="N43" s="363">
        <f t="shared" si="232"/>
        <v>-4.4819125783770453E-2</v>
      </c>
      <c r="O43" s="363">
        <f t="shared" si="232"/>
        <v>4.1772098764816246E-3</v>
      </c>
      <c r="P43" s="363">
        <f t="shared" si="232"/>
        <v>-9.9885856590389288E-3</v>
      </c>
      <c r="Q43" s="363">
        <f t="shared" si="232"/>
        <v>-6.1412300532301956E-3</v>
      </c>
      <c r="R43" s="363">
        <f t="shared" si="232"/>
        <v>4.9131312470986899E-3</v>
      </c>
      <c r="S43" s="363">
        <f t="shared" si="232"/>
        <v>-1.1221699757882675E-2</v>
      </c>
      <c r="T43" s="363">
        <f t="shared" si="232"/>
        <v>6.2685267367596831E-2</v>
      </c>
      <c r="U43" s="363">
        <f t="shared" si="232"/>
        <v>-1.5696515037139425E-2</v>
      </c>
      <c r="V43" s="363">
        <f t="shared" si="232"/>
        <v>-6.364942066341972E-3</v>
      </c>
      <c r="W43" s="363">
        <f t="shared" si="232"/>
        <v>-2.1236747993183425E-2</v>
      </c>
      <c r="X43" s="363">
        <f t="shared" si="232"/>
        <v>-5.557885992968925E-2</v>
      </c>
      <c r="Y43" s="363">
        <f t="shared" si="232"/>
        <v>-0.16041100515575013</v>
      </c>
      <c r="Z43" s="363">
        <f t="shared" si="232"/>
        <v>-0.4</v>
      </c>
      <c r="AA43" s="363">
        <f t="shared" si="232"/>
        <v>2.9286861657841667E-2</v>
      </c>
      <c r="AB43" s="363">
        <f t="shared" si="232"/>
        <v>0.154027382803678</v>
      </c>
      <c r="AC43" s="363">
        <f t="shared" si="232"/>
        <v>0.356399965683728</v>
      </c>
      <c r="AD43" s="363">
        <f t="shared" si="232"/>
        <v>0.4</v>
      </c>
      <c r="AE43" s="363">
        <f t="shared" si="232"/>
        <v>0.20686668697747601</v>
      </c>
      <c r="AF43" s="363">
        <f t="shared" si="232"/>
        <v>8.212322314790077E-2</v>
      </c>
      <c r="AG43" s="363">
        <f t="shared" si="232"/>
        <v>0.11712940200904698</v>
      </c>
      <c r="AH43" s="363">
        <f t="shared" si="232"/>
        <v>0.15748763474991057</v>
      </c>
      <c r="AI43" s="363">
        <f t="shared" si="232"/>
        <v>5.8752469675168673E-2</v>
      </c>
      <c r="AJ43" s="363">
        <f t="shared" si="232"/>
        <v>4.926960943307801E-4</v>
      </c>
      <c r="AK43" s="363">
        <f t="shared" si="232"/>
        <v>-6.2386516832760752E-2</v>
      </c>
      <c r="AL43" s="363">
        <f t="shared" si="232"/>
        <v>-0.11799696995621078</v>
      </c>
      <c r="AM43" s="363">
        <f t="shared" si="232"/>
        <v>-0.11951880693333083</v>
      </c>
      <c r="AN43" s="363">
        <f t="shared" si="232"/>
        <v>-0.12927990872356665</v>
      </c>
      <c r="AO43" s="363">
        <f t="shared" si="232"/>
        <v>-7.8111469242596376E-2</v>
      </c>
      <c r="AP43" s="363">
        <f t="shared" si="232"/>
        <v>-2.3906783375107321E-2</v>
      </c>
      <c r="AQ43" s="363">
        <f t="shared" si="232"/>
        <v>5.709057338444401E-3</v>
      </c>
      <c r="AR43" s="363">
        <f t="shared" si="232"/>
        <v>-1.4694365213499094E-2</v>
      </c>
      <c r="AS43" s="363">
        <f>+IF(AS36/AO36-1&lt;-40%,-40%,IF(AS36/AO36-1&gt;40%,40%,AS36/AO36-1))</f>
        <v>0.4</v>
      </c>
      <c r="AT43" s="363">
        <f t="shared" ref="AT43:AW47" si="233">+IF(AT36/AP36-1&lt;-40%,-40%,IF(AT36/AP36-1&gt;40%,40%,AT36/AP36-1))</f>
        <v>-7.6281264965197826E-3</v>
      </c>
      <c r="AU43" s="363">
        <f t="shared" si="233"/>
        <v>2.5526433516450453E-2</v>
      </c>
      <c r="AV43" s="363">
        <f t="shared" si="233"/>
        <v>9.4868580441324291E-2</v>
      </c>
      <c r="AW43" s="363">
        <f t="shared" si="233"/>
        <v>-0.4</v>
      </c>
    </row>
    <row r="44" spans="1:138">
      <c r="D44" s="344" t="s">
        <v>366</v>
      </c>
      <c r="E44" s="364"/>
      <c r="F44" s="364"/>
      <c r="G44" s="364"/>
      <c r="H44" s="364"/>
      <c r="I44" s="364">
        <f t="shared" ref="I44:I46" si="234">+IF(I37/E37-1&lt;-40%,-40%,IF(I37/E37-1&gt;40%,40%,I37/E37-1))</f>
        <v>8.0673367909543048E-2</v>
      </c>
      <c r="J44" s="364">
        <f t="shared" si="232"/>
        <v>4.8157460076756031E-2</v>
      </c>
      <c r="K44" s="364">
        <f t="shared" si="232"/>
        <v>-1.5942518877646639E-2</v>
      </c>
      <c r="L44" s="364">
        <f t="shared" si="232"/>
        <v>-0.12745280889582777</v>
      </c>
      <c r="M44" s="364">
        <f t="shared" si="232"/>
        <v>-0.12246013866713334</v>
      </c>
      <c r="N44" s="364">
        <f t="shared" si="232"/>
        <v>-2.7556713428339097E-2</v>
      </c>
      <c r="O44" s="364">
        <f t="shared" si="232"/>
        <v>4.8450738640241742E-2</v>
      </c>
      <c r="P44" s="364">
        <f t="shared" si="232"/>
        <v>7.2504898059936984E-2</v>
      </c>
      <c r="Q44" s="364">
        <f t="shared" si="232"/>
        <v>7.8491370550590078E-2</v>
      </c>
      <c r="R44" s="364">
        <f t="shared" si="232"/>
        <v>1.8515095795661463E-2</v>
      </c>
      <c r="S44" s="364">
        <f t="shared" si="232"/>
        <v>1.8535922209335309E-2</v>
      </c>
      <c r="T44" s="364">
        <f t="shared" si="232"/>
        <v>3.9426311871333608E-2</v>
      </c>
      <c r="U44" s="364">
        <f t="shared" si="232"/>
        <v>5.3980340464264698E-2</v>
      </c>
      <c r="V44" s="364">
        <f t="shared" si="232"/>
        <v>0.11833716222789281</v>
      </c>
      <c r="W44" s="364">
        <f t="shared" si="232"/>
        <v>0.1755273778047004</v>
      </c>
      <c r="X44" s="364">
        <f t="shared" si="232"/>
        <v>9.421346835756661E-2</v>
      </c>
      <c r="Y44" s="364">
        <f t="shared" si="232"/>
        <v>-5.9761953516121902E-2</v>
      </c>
      <c r="Z44" s="364">
        <f t="shared" si="232"/>
        <v>-0.4</v>
      </c>
      <c r="AA44" s="364">
        <f t="shared" si="232"/>
        <v>0.14158558699085533</v>
      </c>
      <c r="AB44" s="364">
        <f t="shared" si="232"/>
        <v>0.36103241473196213</v>
      </c>
      <c r="AC44" s="364">
        <f t="shared" si="232"/>
        <v>0.4</v>
      </c>
      <c r="AD44" s="364">
        <f t="shared" si="232"/>
        <v>0.4</v>
      </c>
      <c r="AE44" s="364">
        <f t="shared" si="232"/>
        <v>0.14485426612124974</v>
      </c>
      <c r="AF44" s="364">
        <f t="shared" si="232"/>
        <v>-6.9771610733858846E-2</v>
      </c>
      <c r="AG44" s="364">
        <f t="shared" si="232"/>
        <v>-6.1211453461203713E-2</v>
      </c>
      <c r="AH44" s="364">
        <f t="shared" si="232"/>
        <v>-1.8733507888608725E-2</v>
      </c>
      <c r="AI44" s="364">
        <f t="shared" si="232"/>
        <v>-5.6870482399540401E-2</v>
      </c>
      <c r="AJ44" s="364">
        <f t="shared" si="232"/>
        <v>-5.6874582368889981E-2</v>
      </c>
      <c r="AK44" s="364">
        <f t="shared" si="232"/>
        <v>-0.1764895263929418</v>
      </c>
      <c r="AL44" s="364">
        <f t="shared" si="232"/>
        <v>-0.18045368507986381</v>
      </c>
      <c r="AM44" s="364">
        <f t="shared" si="232"/>
        <v>-0.11891824709478038</v>
      </c>
      <c r="AN44" s="364">
        <f t="shared" si="232"/>
        <v>-0.1156116126240132</v>
      </c>
      <c r="AO44" s="364">
        <f t="shared" si="232"/>
        <v>-6.3919781069862958E-2</v>
      </c>
      <c r="AP44" s="364">
        <f t="shared" si="232"/>
        <v>-5.7048806141144826E-2</v>
      </c>
      <c r="AQ44" s="364">
        <f t="shared" si="232"/>
        <v>-4.178395146429148E-2</v>
      </c>
      <c r="AR44" s="364">
        <f t="shared" si="232"/>
        <v>3.1562316579965E-2</v>
      </c>
      <c r="AS44" s="364">
        <f t="shared" ref="AS44:AS47" si="235">+IF(AS37/AO37-1&lt;-40%,-40%,IF(AS37/AO37-1&gt;40%,40%,AS37/AO37-1))</f>
        <v>0.4</v>
      </c>
      <c r="AT44" s="364">
        <f>+IF(AT37/AP37-1&lt;-40%,-40%,IF(AT37/AP37-1&gt;40%,40%,AT37/AP37-1))</f>
        <v>7.0563948432422086E-2</v>
      </c>
      <c r="AU44" s="364">
        <f>+IF(AU37/AQ37-1&lt;-40%,-40%,IF(AU37/AQ37-1&gt;40%,40%,AU37/AQ37-1))</f>
        <v>9.0001652806291021E-2</v>
      </c>
      <c r="AV44" s="364">
        <f>+IF(AV37/AR37-1&lt;-40%,-40%,IF(AV37/AR37-1&gt;40%,40%,AV37/AR37-1))</f>
        <v>8.1880094727009078E-2</v>
      </c>
      <c r="AW44" s="364">
        <f>+IF(AW37/AS37-1&lt;-40%,-40%,IF(AW37/AS37-1&gt;40%,40%,AW37/AS37-1))</f>
        <v>-0.4</v>
      </c>
    </row>
    <row r="45" spans="1:138">
      <c r="D45" s="344" t="s">
        <v>360</v>
      </c>
      <c r="E45" s="364"/>
      <c r="F45" s="364"/>
      <c r="G45" s="364"/>
      <c r="H45" s="364"/>
      <c r="I45" s="364">
        <f t="shared" si="234"/>
        <v>7.3202172271391586E-2</v>
      </c>
      <c r="J45" s="364">
        <f t="shared" si="232"/>
        <v>9.1015215299645069E-2</v>
      </c>
      <c r="K45" s="364">
        <f t="shared" si="232"/>
        <v>0.13228622664189627</v>
      </c>
      <c r="L45" s="364">
        <f t="shared" si="232"/>
        <v>-2.1821286686116825E-2</v>
      </c>
      <c r="M45" s="364">
        <f t="shared" si="232"/>
        <v>-3.5507960714028952E-2</v>
      </c>
      <c r="N45" s="364">
        <f t="shared" si="232"/>
        <v>-1.9239546678985087E-2</v>
      </c>
      <c r="O45" s="364">
        <f t="shared" si="232"/>
        <v>-3.1412461553327886E-2</v>
      </c>
      <c r="P45" s="364">
        <f t="shared" si="232"/>
        <v>9.3003261085192079E-2</v>
      </c>
      <c r="Q45" s="364">
        <f t="shared" si="232"/>
        <v>1.0331253444026078E-2</v>
      </c>
      <c r="R45" s="364">
        <f t="shared" si="232"/>
        <v>4.159030013195375E-2</v>
      </c>
      <c r="S45" s="364">
        <f t="shared" si="232"/>
        <v>-1.337006889535497E-2</v>
      </c>
      <c r="T45" s="364">
        <f t="shared" si="232"/>
        <v>-0.1031595526085537</v>
      </c>
      <c r="U45" s="364">
        <f t="shared" si="232"/>
        <v>-7.3939542019386462E-2</v>
      </c>
      <c r="V45" s="364">
        <f t="shared" si="232"/>
        <v>-2.3100199129011734E-2</v>
      </c>
      <c r="W45" s="364">
        <f t="shared" si="232"/>
        <v>2.4788389732547378E-2</v>
      </c>
      <c r="X45" s="364">
        <f t="shared" si="232"/>
        <v>4.4087203967753563E-2</v>
      </c>
      <c r="Y45" s="364">
        <f t="shared" si="232"/>
        <v>-0.16664314881271713</v>
      </c>
      <c r="Z45" s="364">
        <f t="shared" si="232"/>
        <v>-0.4</v>
      </c>
      <c r="AA45" s="364">
        <f t="shared" si="232"/>
        <v>-0.12519069839415686</v>
      </c>
      <c r="AB45" s="364">
        <f t="shared" si="232"/>
        <v>8.9974253454642827E-2</v>
      </c>
      <c r="AC45" s="364">
        <f t="shared" si="232"/>
        <v>0.33821662149708631</v>
      </c>
      <c r="AD45" s="364">
        <f t="shared" si="232"/>
        <v>0.4</v>
      </c>
      <c r="AE45" s="364">
        <f t="shared" si="232"/>
        <v>0.26454312175050321</v>
      </c>
      <c r="AF45" s="364">
        <f t="shared" si="232"/>
        <v>8.1036340493379377E-2</v>
      </c>
      <c r="AG45" s="364">
        <f t="shared" si="232"/>
        <v>0.12195482831746962</v>
      </c>
      <c r="AH45" s="364">
        <f t="shared" si="232"/>
        <v>0.12577336314947862</v>
      </c>
      <c r="AI45" s="364">
        <f t="shared" si="232"/>
        <v>3.8071036310664663E-2</v>
      </c>
      <c r="AJ45" s="364">
        <f t="shared" si="232"/>
        <v>-4.3334562137812283E-2</v>
      </c>
      <c r="AK45" s="364">
        <f t="shared" si="232"/>
        <v>-0.27218638818591523</v>
      </c>
      <c r="AL45" s="364">
        <f t="shared" si="232"/>
        <v>-0.12029058470729059</v>
      </c>
      <c r="AM45" s="364">
        <f t="shared" si="232"/>
        <v>-9.2955405999985308E-2</v>
      </c>
      <c r="AN45" s="364">
        <f t="shared" si="232"/>
        <v>-0.13670242256841769</v>
      </c>
      <c r="AO45" s="364">
        <f t="shared" si="232"/>
        <v>0.13226160397644948</v>
      </c>
      <c r="AP45" s="364">
        <f t="shared" si="232"/>
        <v>-4.7567130522044754E-2</v>
      </c>
      <c r="AQ45" s="364">
        <f t="shared" si="232"/>
        <v>-6.2753277218973613E-2</v>
      </c>
      <c r="AR45" s="364">
        <f t="shared" si="232"/>
        <v>-5.45356560827569E-2</v>
      </c>
      <c r="AS45" s="364">
        <f t="shared" si="235"/>
        <v>0.4</v>
      </c>
      <c r="AT45" s="364">
        <f t="shared" si="233"/>
        <v>1.7542219976496964E-2</v>
      </c>
      <c r="AU45" s="364">
        <f t="shared" si="233"/>
        <v>2.3156474157858042E-2</v>
      </c>
      <c r="AV45" s="364">
        <f t="shared" si="233"/>
        <v>0.11863591658364014</v>
      </c>
      <c r="AW45" s="364">
        <f t="shared" si="233"/>
        <v>-0.4</v>
      </c>
    </row>
    <row r="46" spans="1:138">
      <c r="D46" s="344" t="s">
        <v>362</v>
      </c>
      <c r="E46" s="364"/>
      <c r="F46" s="364"/>
      <c r="G46" s="364"/>
      <c r="H46" s="364"/>
      <c r="I46" s="364">
        <f t="shared" si="234"/>
        <v>0.17456711226918897</v>
      </c>
      <c r="J46" s="364">
        <f t="shared" si="232"/>
        <v>8.0722546300577624E-2</v>
      </c>
      <c r="K46" s="364">
        <f t="shared" si="232"/>
        <v>-3.5944022308200041E-2</v>
      </c>
      <c r="L46" s="364">
        <f t="shared" si="232"/>
        <v>2.1946301715027206E-2</v>
      </c>
      <c r="M46" s="364">
        <f t="shared" si="232"/>
        <v>-0.11221309906829768</v>
      </c>
      <c r="N46" s="364">
        <f t="shared" si="232"/>
        <v>-3.1791753796964528E-2</v>
      </c>
      <c r="O46" s="364">
        <f t="shared" si="232"/>
        <v>0.10174968956439678</v>
      </c>
      <c r="P46" s="364">
        <f t="shared" si="232"/>
        <v>0.12398878660591239</v>
      </c>
      <c r="Q46" s="364">
        <f t="shared" si="232"/>
        <v>0.20586345809153661</v>
      </c>
      <c r="R46" s="364">
        <f t="shared" si="232"/>
        <v>0.11686505028607974</v>
      </c>
      <c r="S46" s="364">
        <f t="shared" si="232"/>
        <v>-3.4532106016326281E-2</v>
      </c>
      <c r="T46" s="364">
        <f t="shared" si="232"/>
        <v>2.1948408803755814E-2</v>
      </c>
      <c r="U46" s="364">
        <f t="shared" si="232"/>
        <v>-3.7410843689108852E-2</v>
      </c>
      <c r="V46" s="364">
        <f t="shared" si="232"/>
        <v>-3.8045703354384064E-2</v>
      </c>
      <c r="W46" s="364">
        <f t="shared" si="232"/>
        <v>5.1847657978371542E-2</v>
      </c>
      <c r="X46" s="364">
        <f t="shared" si="232"/>
        <v>-7.2376001638262744E-2</v>
      </c>
      <c r="Y46" s="364">
        <f t="shared" si="232"/>
        <v>-0.23570632020883353</v>
      </c>
      <c r="Z46" s="364">
        <f t="shared" si="232"/>
        <v>-0.4</v>
      </c>
      <c r="AA46" s="364">
        <f t="shared" si="232"/>
        <v>-1.8000239984999111E-2</v>
      </c>
      <c r="AB46" s="364">
        <f t="shared" si="232"/>
        <v>0.10700653334418386</v>
      </c>
      <c r="AC46" s="364">
        <f t="shared" si="232"/>
        <v>0.39366883102307537</v>
      </c>
      <c r="AD46" s="364">
        <f t="shared" si="232"/>
        <v>0.4</v>
      </c>
      <c r="AE46" s="364">
        <f t="shared" si="232"/>
        <v>8.4905192638660587E-2</v>
      </c>
      <c r="AF46" s="364">
        <f t="shared" si="232"/>
        <v>-8.040331298570047E-2</v>
      </c>
      <c r="AG46" s="364">
        <f t="shared" si="232"/>
        <v>-0.22493601504822069</v>
      </c>
      <c r="AH46" s="364">
        <f t="shared" si="232"/>
        <v>-0.32076136130294119</v>
      </c>
      <c r="AI46" s="364">
        <f t="shared" si="232"/>
        <v>-0.360383069493035</v>
      </c>
      <c r="AJ46" s="364">
        <f t="shared" si="232"/>
        <v>-0.3530749000150456</v>
      </c>
      <c r="AK46" s="364">
        <f t="shared" si="232"/>
        <v>-0.235644133402797</v>
      </c>
      <c r="AL46" s="364">
        <f t="shared" si="232"/>
        <v>-6.9108693377580965E-2</v>
      </c>
      <c r="AM46" s="364">
        <f t="shared" si="232"/>
        <v>0.29270068240709901</v>
      </c>
      <c r="AN46" s="364">
        <f t="shared" si="232"/>
        <v>0.37509476991614932</v>
      </c>
      <c r="AO46" s="364">
        <f t="shared" si="232"/>
        <v>0.39128595894549689</v>
      </c>
      <c r="AP46" s="364">
        <f t="shared" si="232"/>
        <v>0.4</v>
      </c>
      <c r="AQ46" s="364">
        <f t="shared" si="232"/>
        <v>0.18968693934508818</v>
      </c>
      <c r="AR46" s="364">
        <f t="shared" si="232"/>
        <v>0.26071118461624798</v>
      </c>
      <c r="AS46" s="364">
        <f t="shared" si="235"/>
        <v>0.4</v>
      </c>
      <c r="AT46" s="364">
        <f t="shared" si="233"/>
        <v>0.36234912276290232</v>
      </c>
      <c r="AU46" s="364">
        <f t="shared" si="233"/>
        <v>0.37491455495978676</v>
      </c>
      <c r="AV46" s="364">
        <f t="shared" si="233"/>
        <v>0.31539033084911661</v>
      </c>
      <c r="AW46" s="364">
        <f t="shared" si="233"/>
        <v>-0.4</v>
      </c>
    </row>
    <row r="47" spans="1:138">
      <c r="D47" s="344" t="s">
        <v>18</v>
      </c>
      <c r="E47" s="364"/>
      <c r="F47" s="364"/>
      <c r="G47" s="364"/>
      <c r="H47" s="364"/>
      <c r="I47" s="364">
        <f>+IF(I40/E40-1&lt;-40%,-40%,IF(I40/E40-1&gt;40%,40%,I40/E40-1))</f>
        <v>2.1639049716339009E-2</v>
      </c>
      <c r="J47" s="364">
        <f t="shared" ref="J47:AN47" si="236">+IF(J40/F40-1&lt;-40%,-40%,IF(J40/F40-1&gt;40%,40%,J40/F40-1))</f>
        <v>1.2592058678362772E-2</v>
      </c>
      <c r="K47" s="364">
        <f t="shared" si="236"/>
        <v>-4.9726102587105303E-2</v>
      </c>
      <c r="L47" s="364">
        <f t="shared" si="236"/>
        <v>-6.6258653188467687E-2</v>
      </c>
      <c r="M47" s="364">
        <f t="shared" si="236"/>
        <v>-7.0705693661238023E-2</v>
      </c>
      <c r="N47" s="364">
        <f t="shared" si="236"/>
        <v>-3.6922716977731418E-2</v>
      </c>
      <c r="O47" s="364">
        <f t="shared" si="236"/>
        <v>3.2682940681788564E-2</v>
      </c>
      <c r="P47" s="364">
        <f t="shared" si="236"/>
        <v>4.3105989126161592E-2</v>
      </c>
      <c r="Q47" s="364">
        <f t="shared" si="236"/>
        <v>1.1697502192808296E-2</v>
      </c>
      <c r="R47" s="364">
        <f t="shared" si="236"/>
        <v>2.463222517129493E-3</v>
      </c>
      <c r="S47" s="364">
        <f t="shared" si="236"/>
        <v>-2.359673350962499E-2</v>
      </c>
      <c r="T47" s="364">
        <f t="shared" si="236"/>
        <v>-3.7259590106890617E-3</v>
      </c>
      <c r="U47" s="364">
        <f t="shared" si="236"/>
        <v>2.0091111635162973E-2</v>
      </c>
      <c r="V47" s="364">
        <f t="shared" si="236"/>
        <v>4.629919236712654E-2</v>
      </c>
      <c r="W47" s="364">
        <f t="shared" si="236"/>
        <v>6.8556600338099072E-2</v>
      </c>
      <c r="X47" s="364">
        <f t="shared" si="236"/>
        <v>3.2972150214563012E-2</v>
      </c>
      <c r="Y47" s="364">
        <f t="shared" si="236"/>
        <v>-0.13480447461375511</v>
      </c>
      <c r="Z47" s="364">
        <f t="shared" si="236"/>
        <v>-0.4</v>
      </c>
      <c r="AA47" s="364">
        <f t="shared" si="236"/>
        <v>2.1476460805717412E-2</v>
      </c>
      <c r="AB47" s="364">
        <f t="shared" si="236"/>
        <v>0.18456684437092119</v>
      </c>
      <c r="AC47" s="364">
        <f t="shared" si="236"/>
        <v>0.4</v>
      </c>
      <c r="AD47" s="364">
        <f t="shared" si="236"/>
        <v>0.4</v>
      </c>
      <c r="AE47" s="364">
        <f t="shared" si="236"/>
        <v>0.18257780613619023</v>
      </c>
      <c r="AF47" s="364">
        <f t="shared" si="236"/>
        <v>1.6945694297672009E-2</v>
      </c>
      <c r="AG47" s="364">
        <f t="shared" si="236"/>
        <v>2.6901807350078188E-2</v>
      </c>
      <c r="AH47" s="364">
        <f t="shared" si="236"/>
        <v>4.9947710592320282E-2</v>
      </c>
      <c r="AI47" s="364">
        <f t="shared" si="236"/>
        <v>-1.3503939709037405E-2</v>
      </c>
      <c r="AJ47" s="364">
        <f t="shared" si="236"/>
        <v>-4.717859999263152E-2</v>
      </c>
      <c r="AK47" s="364">
        <f t="shared" si="236"/>
        <v>-0.14946116204325033</v>
      </c>
      <c r="AL47" s="364">
        <f t="shared" si="236"/>
        <v>-0.13008009519185193</v>
      </c>
      <c r="AM47" s="364">
        <f t="shared" si="236"/>
        <v>-8.4680212697542889E-2</v>
      </c>
      <c r="AN47" s="364">
        <f t="shared" si="236"/>
        <v>-9.5229437865923305E-2</v>
      </c>
      <c r="AO47" s="364">
        <f>+IF(AO40/AK40-1&lt;-40%,-40%,IF(AO40/AK40-1&gt;40%,40%,AO40/AK40-1))</f>
        <v>5.3403426625009409E-4</v>
      </c>
      <c r="AP47" s="364">
        <f>+IF(AP40/AL40-1&lt;-40%,-40%,IF(AP40/AL40-1&gt;40%,40%,AP40/AL40-1))</f>
        <v>3.6221986144369112E-4</v>
      </c>
      <c r="AQ47" s="364">
        <f>+IF(AQ40/AM40-1&lt;-40%,-40%,IF(AQ40/AM40-1&gt;40%,40%,AQ40/AM40-1))</f>
        <v>-4.5110980159219771E-3</v>
      </c>
      <c r="AR47" s="364">
        <f>+IF(AR40/AN40-1&lt;-40%,-40%,IF(AR40/AN40-1&gt;40%,40%,AR40/AN40-1))</f>
        <v>1.0885505903015957E-2</v>
      </c>
      <c r="AS47" s="364">
        <f t="shared" si="235"/>
        <v>0.4</v>
      </c>
      <c r="AT47" s="364">
        <f t="shared" si="233"/>
        <v>5.5142793167175741E-2</v>
      </c>
      <c r="AU47" s="364">
        <f t="shared" si="233"/>
        <v>7.8072854136390202E-2</v>
      </c>
      <c r="AV47" s="364">
        <f t="shared" si="233"/>
        <v>0.12442286044801509</v>
      </c>
      <c r="AW47" s="364">
        <f t="shared" si="233"/>
        <v>-0.4</v>
      </c>
    </row>
    <row r="48" spans="1:138">
      <c r="D48" s="365" t="s">
        <v>759</v>
      </c>
      <c r="E48" s="362"/>
      <c r="F48" s="362"/>
      <c r="G48" s="362"/>
      <c r="H48" s="362"/>
      <c r="I48" s="362">
        <f>+I40</f>
        <v>2725.2527770000002</v>
      </c>
      <c r="J48" s="362">
        <f t="shared" ref="J48:AP48" si="237">+J40</f>
        <v>2632.083361</v>
      </c>
      <c r="K48" s="362">
        <f t="shared" si="237"/>
        <v>2729.590495500001</v>
      </c>
      <c r="L48" s="362">
        <f t="shared" si="237"/>
        <v>2792.4384624999993</v>
      </c>
      <c r="M48" s="362">
        <f t="shared" si="237"/>
        <v>2532.5618890000001</v>
      </c>
      <c r="N48" s="362">
        <f t="shared" si="237"/>
        <v>2534.8996920000009</v>
      </c>
      <c r="O48" s="362">
        <f t="shared" si="237"/>
        <v>2818.8015397500012</v>
      </c>
      <c r="P48" s="362">
        <f t="shared" si="237"/>
        <v>2912.8092844999996</v>
      </c>
      <c r="Q48" s="362">
        <f t="shared" si="237"/>
        <v>2562.1865372500001</v>
      </c>
      <c r="R48" s="362">
        <f t="shared" si="237"/>
        <v>2541.1437139999998</v>
      </c>
      <c r="S48" s="362">
        <f t="shared" si="237"/>
        <v>2752.2870309999998</v>
      </c>
      <c r="T48" s="362">
        <f t="shared" si="237"/>
        <v>2901.9562764999982</v>
      </c>
      <c r="U48" s="362">
        <f t="shared" si="237"/>
        <v>2613.6637130000013</v>
      </c>
      <c r="V48" s="362">
        <f t="shared" si="237"/>
        <v>2658.7966156470002</v>
      </c>
      <c r="W48" s="362">
        <f t="shared" si="237"/>
        <v>2940.9744730000002</v>
      </c>
      <c r="X48" s="362">
        <f t="shared" si="237"/>
        <v>2997.6400147648501</v>
      </c>
      <c r="Y48" s="362">
        <f t="shared" si="237"/>
        <v>2261.3301493519998</v>
      </c>
      <c r="Z48" s="362">
        <f t="shared" si="237"/>
        <v>990.67055300000197</v>
      </c>
      <c r="AA48" s="362">
        <f t="shared" si="237"/>
        <v>3004.1361959999999</v>
      </c>
      <c r="AB48" s="362">
        <f t="shared" si="237"/>
        <v>3550.9049728500004</v>
      </c>
      <c r="AC48" s="362">
        <f t="shared" si="237"/>
        <v>3220.0114800000001</v>
      </c>
      <c r="AD48" s="362">
        <f t="shared" si="237"/>
        <v>3129.8738900000003</v>
      </c>
      <c r="AE48" s="362">
        <f t="shared" si="237"/>
        <v>3552.6247919999996</v>
      </c>
      <c r="AF48" s="362">
        <f t="shared" si="237"/>
        <v>3611.0775229999999</v>
      </c>
      <c r="AG48" s="362">
        <f t="shared" si="237"/>
        <v>3306.6356085000002</v>
      </c>
      <c r="AH48" s="362">
        <f t="shared" si="237"/>
        <v>3286.20392524818</v>
      </c>
      <c r="AI48" s="362">
        <f t="shared" si="237"/>
        <v>3504.650361</v>
      </c>
      <c r="AJ48" s="362">
        <f t="shared" si="237"/>
        <v>3440.7119410000005</v>
      </c>
      <c r="AK48" s="362">
        <f t="shared" si="237"/>
        <v>2812.422008</v>
      </c>
      <c r="AL48" s="362">
        <f t="shared" si="237"/>
        <v>2858.7342058320592</v>
      </c>
      <c r="AM48" s="362">
        <f t="shared" si="237"/>
        <v>3207.8758229999994</v>
      </c>
      <c r="AN48" s="362">
        <f t="shared" si="237"/>
        <v>3113.0548770000005</v>
      </c>
      <c r="AO48" s="362">
        <f t="shared" si="237"/>
        <v>2813.923937723428</v>
      </c>
      <c r="AP48" s="362">
        <f t="shared" si="237"/>
        <v>2859.7696961399997</v>
      </c>
      <c r="AQ48" s="362">
        <f t="shared" ref="AQ48" si="238">+AQ40</f>
        <v>3193.40478073954</v>
      </c>
      <c r="AR48" s="362">
        <f t="shared" ref="AR48:AT48" si="239">+AR40</f>
        <v>3146.9420542399967</v>
      </c>
      <c r="AS48" s="362">
        <f t="shared" si="239"/>
        <v>5044.2454543352706</v>
      </c>
      <c r="AT48" s="362">
        <f t="shared" si="239"/>
        <v>3017.465385000005</v>
      </c>
      <c r="AU48" s="362">
        <f t="shared" ref="AU48:AV48" si="240">+AU40</f>
        <v>3442.7230063846696</v>
      </c>
      <c r="AV48" s="362">
        <f t="shared" si="240"/>
        <v>3538.4935862926895</v>
      </c>
      <c r="AW48" s="362">
        <f t="shared" ref="AW48" si="241">+AW40</f>
        <v>0</v>
      </c>
    </row>
    <row r="49" spans="1:138">
      <c r="D49" s="330"/>
      <c r="I49" s="331"/>
      <c r="J49" s="331"/>
      <c r="K49" s="331"/>
      <c r="L49" s="331"/>
      <c r="M49" s="331"/>
      <c r="N49" s="331"/>
      <c r="O49" s="331"/>
      <c r="P49" s="331"/>
      <c r="Q49" s="331"/>
      <c r="R49" s="331"/>
      <c r="S49" s="331"/>
      <c r="T49" s="331"/>
      <c r="U49" s="331"/>
      <c r="V49" s="331"/>
      <c r="W49" s="331"/>
      <c r="X49" s="331"/>
      <c r="Y49" s="331"/>
      <c r="Z49" s="331"/>
      <c r="AA49" s="331"/>
      <c r="AB49" s="331"/>
      <c r="AC49" s="331"/>
      <c r="AD49" s="331"/>
      <c r="AE49" s="331"/>
      <c r="AF49" s="331"/>
      <c r="AG49" s="331"/>
      <c r="AH49" s="331"/>
      <c r="AI49" s="331"/>
      <c r="AJ49" s="331"/>
      <c r="AK49" s="331"/>
      <c r="AL49" s="331"/>
      <c r="AM49" s="331"/>
      <c r="AN49" s="331"/>
      <c r="AO49" s="331"/>
      <c r="AP49" s="331"/>
      <c r="AQ49" s="331"/>
      <c r="AR49" s="331"/>
    </row>
    <row r="51" spans="1:138">
      <c r="A51" s="11" t="s">
        <v>760</v>
      </c>
      <c r="B51" s="11"/>
    </row>
    <row r="53" spans="1:138">
      <c r="D53" s="51"/>
      <c r="E53" s="355" t="s">
        <v>697</v>
      </c>
      <c r="F53" s="356" t="s">
        <v>698</v>
      </c>
      <c r="G53" s="356" t="s">
        <v>699</v>
      </c>
      <c r="H53" s="356" t="s">
        <v>700</v>
      </c>
      <c r="I53" s="356" t="s">
        <v>701</v>
      </c>
      <c r="J53" s="356" t="s">
        <v>702</v>
      </c>
      <c r="K53" s="356" t="s">
        <v>703</v>
      </c>
      <c r="L53" s="356" t="s">
        <v>704</v>
      </c>
      <c r="M53" s="356" t="s">
        <v>705</v>
      </c>
      <c r="N53" s="356" t="s">
        <v>706</v>
      </c>
      <c r="O53" s="356" t="s">
        <v>707</v>
      </c>
      <c r="P53" s="356" t="s">
        <v>708</v>
      </c>
      <c r="Q53" s="356" t="s">
        <v>709</v>
      </c>
      <c r="R53" s="356" t="s">
        <v>710</v>
      </c>
      <c r="S53" s="356" t="s">
        <v>711</v>
      </c>
      <c r="T53" s="356" t="s">
        <v>712</v>
      </c>
      <c r="U53" s="356" t="s">
        <v>713</v>
      </c>
      <c r="V53" s="356" t="s">
        <v>714</v>
      </c>
      <c r="W53" s="356" t="s">
        <v>715</v>
      </c>
      <c r="X53" s="356" t="s">
        <v>716</v>
      </c>
      <c r="Y53" s="356" t="s">
        <v>717</v>
      </c>
      <c r="Z53" s="356" t="s">
        <v>718</v>
      </c>
      <c r="AA53" s="356" t="s">
        <v>719</v>
      </c>
      <c r="AB53" s="356" t="s">
        <v>720</v>
      </c>
      <c r="AC53" s="356" t="s">
        <v>721</v>
      </c>
      <c r="AD53" s="356" t="s">
        <v>722</v>
      </c>
      <c r="AE53" s="356" t="s">
        <v>723</v>
      </c>
      <c r="AF53" s="356" t="s">
        <v>724</v>
      </c>
      <c r="AG53" s="356" t="s">
        <v>725</v>
      </c>
      <c r="AH53" s="356" t="s">
        <v>726</v>
      </c>
      <c r="AI53" s="356" t="s">
        <v>727</v>
      </c>
      <c r="AJ53" s="356" t="s">
        <v>728</v>
      </c>
      <c r="AK53" s="356" t="s">
        <v>729</v>
      </c>
      <c r="AL53" s="356" t="s">
        <v>730</v>
      </c>
      <c r="AM53" s="356" t="s">
        <v>731</v>
      </c>
      <c r="AN53" s="356" t="s">
        <v>732</v>
      </c>
      <c r="AO53" s="356" t="s">
        <v>733</v>
      </c>
      <c r="AP53" s="356" t="s">
        <v>734</v>
      </c>
      <c r="AQ53" s="356" t="str">
        <f t="shared" ref="AQ53:AW53" si="242">+AQ$35</f>
        <v>3Q24</v>
      </c>
      <c r="AR53" s="356" t="str">
        <f t="shared" si="242"/>
        <v>4Q24</v>
      </c>
      <c r="AS53" s="356" t="str">
        <f t="shared" si="242"/>
        <v>1Q25</v>
      </c>
      <c r="AT53" s="356" t="str">
        <f t="shared" si="242"/>
        <v>2Q25</v>
      </c>
      <c r="AU53" s="356" t="str">
        <f t="shared" si="242"/>
        <v>3Q25</v>
      </c>
      <c r="AV53" s="356" t="str">
        <f t="shared" si="242"/>
        <v>4Q25</v>
      </c>
      <c r="AW53" s="356" t="str">
        <f t="shared" si="242"/>
        <v>1Q26</v>
      </c>
      <c r="AX53" s="353"/>
      <c r="AY53" s="353"/>
      <c r="AZ53" s="353"/>
      <c r="BA53" s="353"/>
      <c r="BB53" s="353"/>
      <c r="BC53" s="353"/>
      <c r="BD53" s="353"/>
      <c r="BE53" s="353"/>
      <c r="BF53" s="353"/>
      <c r="BG53" s="353"/>
      <c r="BH53" s="353"/>
      <c r="BI53" s="353"/>
      <c r="BJ53" s="353"/>
      <c r="BK53" s="353"/>
      <c r="BL53" s="353"/>
      <c r="BM53" s="353"/>
      <c r="BN53" s="353"/>
      <c r="BO53" s="353"/>
      <c r="BP53" s="353"/>
      <c r="BQ53" s="353"/>
      <c r="BR53" s="353"/>
      <c r="BS53" s="353"/>
      <c r="BT53" s="353"/>
      <c r="BU53" s="353"/>
      <c r="BV53" s="353"/>
      <c r="BW53" s="353"/>
      <c r="BX53" s="353"/>
      <c r="BY53" s="353"/>
      <c r="BZ53" s="353"/>
      <c r="CA53" s="353"/>
      <c r="CB53" s="353"/>
      <c r="CC53" s="353"/>
      <c r="CD53" s="353"/>
      <c r="CE53" s="353"/>
      <c r="CF53" s="353"/>
      <c r="CG53" s="353"/>
      <c r="CH53" s="353"/>
      <c r="CI53" s="353"/>
      <c r="CJ53" s="353"/>
      <c r="CK53" s="353"/>
      <c r="CL53" s="353"/>
      <c r="CM53" s="353"/>
      <c r="CN53" s="353"/>
      <c r="CO53" s="353"/>
      <c r="CP53" s="353"/>
      <c r="CQ53" s="353"/>
      <c r="CR53" s="353"/>
      <c r="CS53" s="353"/>
      <c r="CT53" s="353"/>
      <c r="CU53" s="353"/>
      <c r="CV53" s="353"/>
      <c r="CW53" s="353"/>
      <c r="CX53" s="353"/>
      <c r="CY53" s="353"/>
      <c r="CZ53" s="353"/>
      <c r="DA53" s="353"/>
      <c r="DB53" s="353"/>
      <c r="DC53" s="353"/>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353"/>
      <c r="DZ53" s="353"/>
      <c r="EA53" s="353"/>
      <c r="EB53" s="353"/>
      <c r="EC53" s="353"/>
      <c r="ED53" s="353"/>
      <c r="EE53" s="353"/>
      <c r="EF53" s="353"/>
      <c r="EG53" s="353"/>
      <c r="EH53" s="353"/>
    </row>
    <row r="54" spans="1:138">
      <c r="B54" s="9"/>
      <c r="C54" s="9"/>
      <c r="D54" s="343" t="s">
        <v>890</v>
      </c>
      <c r="E54" s="357">
        <f>+AVERAGEIFS(Precios!$43:$43,Precios!$3:$3,'Data Graf'!E$53)</f>
        <v>104.55069366666667</v>
      </c>
      <c r="F54" s="358">
        <f>+AVERAGEIFS(Precios!$43:$43,Precios!$3:$3,'Data Graf'!F$53)</f>
        <v>105.12860466666666</v>
      </c>
      <c r="G54" s="358">
        <f>+AVERAGEIFS(Precios!$43:$43,Precios!$3:$3,'Data Graf'!G$53)</f>
        <v>105.07156766666667</v>
      </c>
      <c r="H54" s="358">
        <f>+AVERAGEIFS(Precios!$43:$43,Precios!$3:$3,'Data Graf'!H$53)</f>
        <v>105.80456966666667</v>
      </c>
      <c r="I54" s="358">
        <f>+AVERAGEIFS(Precios!$43:$43,Precios!$3:$3,'Data Graf'!I$53)</f>
        <v>107.62298733333334</v>
      </c>
      <c r="J54" s="358">
        <f>+AVERAGEIFS(Precios!$43:$43,Precios!$3:$3,'Data Graf'!J$53)</f>
        <v>108.36423600000001</v>
      </c>
      <c r="K54" s="358">
        <f>+AVERAGEIFS(Precios!$43:$43,Precios!$3:$3,'Data Graf'!K$53)</f>
        <v>108.68090966666666</v>
      </c>
      <c r="L54" s="358">
        <f>+AVERAGEIFS(Precios!$43:$43,Precios!$3:$3,'Data Graf'!L$53)</f>
        <v>108.88336366666665</v>
      </c>
      <c r="M54" s="358">
        <f>+AVERAGEIFS(Precios!$43:$43,Precios!$3:$3,'Data Graf'!M$53)</f>
        <v>109.94550600000001</v>
      </c>
      <c r="N54" s="358">
        <f>+AVERAGEIFS(Precios!$43:$43,Precios!$3:$3,'Data Graf'!N$53)</f>
        <v>109.66890733333334</v>
      </c>
      <c r="O54" s="358">
        <f>+AVERAGEIFS(Precios!$43:$43,Precios!$3:$3,'Data Graf'!O$53)</f>
        <v>110.70310633333334</v>
      </c>
      <c r="P54" s="358">
        <f>+AVERAGEIFS(Precios!$43:$43,Precios!$3:$3,'Data Graf'!P$53)</f>
        <v>111.81251100000001</v>
      </c>
      <c r="Q54" s="358">
        <f>+AVERAGEIFS(Precios!$43:$43,Precios!$3:$3,'Data Graf'!Q$53)</f>
        <v>113.26238566666666</v>
      </c>
      <c r="R54" s="358">
        <f>+AVERAGEIFS(Precios!$43:$43,Precios!$3:$3,'Data Graf'!R$53)</f>
        <v>114.75665133333332</v>
      </c>
      <c r="S54" s="358">
        <f>+AVERAGEIFS(Precios!$43:$43,Precios!$3:$3,'Data Graf'!S$53)</f>
        <v>115.25871166666667</v>
      </c>
      <c r="T54" s="358">
        <f>+AVERAGEIFS(Precios!$43:$43,Precios!$3:$3,'Data Graf'!T$53)</f>
        <v>115.75249699999999</v>
      </c>
      <c r="U54" s="358">
        <f>+AVERAGEIFS(Precios!$43:$43,Precios!$3:$3,'Data Graf'!U$53)</f>
        <v>115.50914133333333</v>
      </c>
      <c r="V54" s="358">
        <f>+AVERAGEIFS(Precios!$43:$43,Precios!$3:$3,'Data Graf'!V$53)</f>
        <v>115.31821633333334</v>
      </c>
      <c r="W54" s="358">
        <f>+AVERAGEIFS(Precios!$43:$43,Precios!$3:$3,'Data Graf'!W$53)</f>
        <v>115.64930599999998</v>
      </c>
      <c r="X54" s="358">
        <f>+AVERAGEIFS(Precios!$43:$43,Precios!$3:$3,'Data Graf'!X$53)</f>
        <v>115.209974</v>
      </c>
      <c r="Y54" s="358">
        <f>+AVERAGEIFS(Precios!$43:$43,Precios!$3:$3,'Data Graf'!Y$53)</f>
        <v>115.33277099999999</v>
      </c>
      <c r="Z54" s="358">
        <f>+AVERAGEIFS(Precios!$43:$43,Precios!$3:$3,'Data Graf'!Z$53)</f>
        <v>115.800415</v>
      </c>
      <c r="AA54" s="358">
        <f>+AVERAGEIFS(Precios!$43:$43,Precios!$3:$3,'Data Graf'!AA$53)</f>
        <v>117.67082000000001</v>
      </c>
      <c r="AB54" s="358">
        <f>+AVERAGEIFS(Precios!$43:$43,Precios!$3:$3,'Data Graf'!AB$53)</f>
        <v>119.50348466666667</v>
      </c>
      <c r="AC54" s="358">
        <f>+AVERAGEIFS(Precios!$43:$43,Precios!$3:$3,'Data Graf'!AC$53)</f>
        <v>124.13398833333333</v>
      </c>
      <c r="AD54" s="358">
        <f>+AVERAGEIFS(Precios!$43:$43,Precios!$3:$3,'Data Graf'!AD$53)</f>
        <v>127.28299</v>
      </c>
      <c r="AE54" s="358">
        <f>+AVERAGEIFS(Precios!$43:$43,Precios!$3:$3,'Data Graf'!AE$53)</f>
        <v>132.87527866666667</v>
      </c>
      <c r="AF54" s="358">
        <f>+AVERAGEIFS(Precios!$43:$43,Precios!$3:$3,'Data Graf'!AF$53)</f>
        <v>138.10497699999999</v>
      </c>
      <c r="AG54" s="358">
        <f>+AVERAGEIFS(Precios!$43:$43,Precios!$3:$3,'Data Graf'!AG$53)</f>
        <v>142.68943366666667</v>
      </c>
      <c r="AH54" s="358">
        <f>+AVERAGEIFS(Precios!$43:$43,Precios!$3:$3,'Data Graf'!AH$53)</f>
        <v>146.280327</v>
      </c>
      <c r="AI54" s="358">
        <f>+AVERAGEIFS(Precios!$43:$43,Precios!$3:$3,'Data Graf'!AI$53)</f>
        <v>147.19218633333335</v>
      </c>
      <c r="AJ54" s="358">
        <f>+AVERAGEIFS(Precios!$43:$43,Precios!$3:$3,'Data Graf'!AJ$53)</f>
        <v>146.40615200000002</v>
      </c>
      <c r="AK54" s="358">
        <f>+AVERAGEIFS(Precios!$43:$43,Precios!$3:$3,'Data Graf'!AK$53)</f>
        <v>148.68510333333333</v>
      </c>
      <c r="AL54" s="358">
        <f>+AVERAGEIFS(Precios!$43:$43,Precios!$3:$3,'Data Graf'!AL$53)</f>
        <v>147.01866799999999</v>
      </c>
      <c r="AM54" s="358">
        <f>+AVERAGEIFS(Precios!$43:$43,Precios!$3:$3,'Data Graf'!AM$53)</f>
        <v>145.52161833333332</v>
      </c>
      <c r="AN54" s="358">
        <f>+AVERAGEIFS(Precios!$43:$43,Precios!$3:$3,'Data Graf'!AN$53)</f>
        <v>145.04224166666665</v>
      </c>
      <c r="AO54" s="358">
        <f>+AVERAGEIFS(Precios!$43:$43,Precios!$3:$3,'Data Graf'!AO$53)</f>
        <v>145.523112</v>
      </c>
      <c r="AP54" s="358">
        <f>+AVERAGEIFS(Precios!$43:$43,Precios!$3:$3,'Data Graf'!AP$53)</f>
        <v>144.80689999999998</v>
      </c>
      <c r="AQ54" s="358">
        <f>+AVERAGEIFS(Precios!$43:$43,Precios!$3:$3,'Data Graf'!AQ$53)</f>
        <v>144.95221600000002</v>
      </c>
      <c r="AR54" s="358">
        <f>+AVERAGEIFS(Precios!$43:$43,Precios!$3:$3,'Data Graf'!AR$53)</f>
        <v>144.62825666666666</v>
      </c>
      <c r="AS54" s="358">
        <f>+AVERAGEIFS(Precios!$43:$43,Precios!$3:$3,'Data Graf'!AS$53)</f>
        <v>144.10601033333333</v>
      </c>
      <c r="AT54" s="358">
        <f>+AVERAGEIFS(Precios!$43:$43,Precios!$3:$3,'Data Graf'!AT$53)</f>
        <v>143.97666899999999</v>
      </c>
      <c r="AU54" s="358" t="e">
        <f>+AVERAGEIFS(Precios!$43:$43,Precios!$3:$3,'Data Graf'!AU$53)</f>
        <v>#DIV/0!</v>
      </c>
      <c r="AV54" s="358" t="e">
        <f>+AVERAGEIFS(Precios!$43:$43,Precios!$3:$3,'Data Graf'!AV$53)</f>
        <v>#DIV/0!</v>
      </c>
      <c r="AW54" s="358">
        <f>+AVERAGEIFS(Precios!$43:$43,Precios!$3:$3,'Data Graf'!AW$53)</f>
        <v>144.10601033333333</v>
      </c>
      <c r="AX54" s="332"/>
      <c r="AY54" s="332"/>
      <c r="AZ54" s="332"/>
      <c r="BA54" s="332"/>
      <c r="BB54" s="332"/>
      <c r="BC54" s="332"/>
      <c r="BD54" s="332"/>
      <c r="BE54" s="332"/>
      <c r="BF54" s="332"/>
      <c r="BG54" s="332"/>
      <c r="BH54" s="332"/>
      <c r="BI54" s="332"/>
      <c r="BJ54" s="332"/>
      <c r="BK54" s="332"/>
      <c r="BL54" s="332"/>
      <c r="BM54" s="332"/>
      <c r="BN54" s="332"/>
      <c r="BO54" s="332"/>
      <c r="BP54" s="332"/>
      <c r="BQ54" s="332"/>
      <c r="BR54" s="332"/>
      <c r="BS54" s="332"/>
      <c r="BT54" s="332"/>
      <c r="BU54" s="332"/>
      <c r="BV54" s="332"/>
      <c r="BW54" s="332"/>
      <c r="BX54" s="332"/>
      <c r="BY54" s="332"/>
      <c r="BZ54" s="332"/>
      <c r="CA54" s="332"/>
      <c r="CB54" s="332"/>
      <c r="CC54" s="332"/>
      <c r="CD54" s="332"/>
      <c r="CE54" s="332"/>
      <c r="CF54" s="332"/>
      <c r="CG54" s="332"/>
      <c r="CH54" s="332"/>
      <c r="CI54" s="332"/>
      <c r="CJ54" s="332"/>
      <c r="CK54" s="332"/>
      <c r="CL54" s="332"/>
      <c r="CM54" s="332"/>
      <c r="CN54" s="332"/>
      <c r="CO54" s="332"/>
      <c r="CP54" s="332"/>
      <c r="CQ54" s="332"/>
      <c r="CR54" s="332"/>
      <c r="CS54" s="332"/>
      <c r="CT54" s="332"/>
      <c r="CU54" s="332"/>
      <c r="CV54" s="332"/>
      <c r="CW54" s="332"/>
      <c r="CX54" s="332"/>
      <c r="CY54" s="332"/>
      <c r="CZ54" s="332"/>
      <c r="DA54" s="332"/>
      <c r="DB54" s="332"/>
      <c r="DC54" s="332"/>
      <c r="DD54" s="332"/>
      <c r="DE54" s="332"/>
      <c r="DF54" s="332"/>
      <c r="DG54" s="332"/>
      <c r="DH54" s="332"/>
      <c r="DI54" s="332"/>
      <c r="DJ54" s="332"/>
      <c r="DK54" s="332"/>
      <c r="DL54" s="332"/>
      <c r="DM54" s="332"/>
      <c r="DN54" s="332"/>
      <c r="DO54" s="332"/>
      <c r="DP54" s="332"/>
      <c r="DQ54" s="332"/>
      <c r="DR54" s="332"/>
      <c r="DS54" s="332"/>
      <c r="DT54" s="332"/>
      <c r="DU54" s="332"/>
      <c r="DV54" s="332"/>
      <c r="DW54" s="332"/>
      <c r="DX54" s="332"/>
      <c r="DY54" s="332"/>
      <c r="DZ54" s="332"/>
      <c r="EA54" s="332"/>
      <c r="EB54" s="332"/>
      <c r="EC54" s="332"/>
      <c r="ED54" s="332"/>
      <c r="EE54" s="332"/>
      <c r="EF54" s="332"/>
      <c r="EG54" s="332"/>
      <c r="EH54" s="332"/>
    </row>
    <row r="55" spans="1:138">
      <c r="B55" s="9"/>
      <c r="C55" s="9"/>
      <c r="D55" s="344" t="s">
        <v>761</v>
      </c>
      <c r="E55" s="359">
        <f>+AVERAGEIFS(Precios!$12:$12,Precios!$3:$3,'Data Graf'!E$53)</f>
        <v>517.4666666666667</v>
      </c>
      <c r="F55" s="360">
        <f>+AVERAGEIFS(Precios!$12:$12,Precios!$3:$3,'Data Graf'!F$53)</f>
        <v>502.70333333333332</v>
      </c>
      <c r="G55" s="360">
        <f>+AVERAGEIFS(Precios!$12:$12,Precios!$3:$3,'Data Graf'!G$53)</f>
        <v>461.7</v>
      </c>
      <c r="H55" s="360">
        <f>+AVERAGEIFS(Precios!$12:$12,Precios!$3:$3,'Data Graf'!H$53)</f>
        <v>470.71166666666676</v>
      </c>
      <c r="I55" s="360">
        <f>+AVERAGEIFS(Precios!$12:$12,Precios!$3:$3,'Data Graf'!I$53)</f>
        <v>474.16</v>
      </c>
      <c r="J55" s="360">
        <f>+AVERAGEIFS(Precios!$12:$12,Precios!$3:$3,'Data Graf'!J$53)</f>
        <v>459.77499999999992</v>
      </c>
      <c r="K55" s="360">
        <f>+AVERAGEIFS(Precios!$12:$12,Precios!$3:$3,'Data Graf'!K$53)</f>
        <v>468.72</v>
      </c>
      <c r="L55" s="360">
        <f>+AVERAGEIFS(Precios!$12:$12,Precios!$3:$3,'Data Graf'!L$53)</f>
        <v>475.89000000000004</v>
      </c>
      <c r="M55" s="360">
        <f>+AVERAGEIFS(Precios!$12:$12,Precios!$3:$3,'Data Graf'!M$53)</f>
        <v>464.22166666666664</v>
      </c>
      <c r="N55" s="360">
        <f>+AVERAGEIFS(Precios!$12:$12,Precios!$3:$3,'Data Graf'!N$53)</f>
        <v>448.1583333333333</v>
      </c>
      <c r="O55" s="360">
        <f>+AVERAGEIFS(Precios!$12:$12,Precios!$3:$3,'Data Graf'!O$53)</f>
        <v>467.85999999999996</v>
      </c>
      <c r="P55" s="360">
        <f>+AVERAGEIFS(Precios!$12:$12,Precios!$3:$3,'Data Graf'!P$53)</f>
        <v>478.26333333333332</v>
      </c>
      <c r="Q55" s="360">
        <f>+AVERAGEIFS(Precios!$12:$12,Precios!$3:$3,'Data Graf'!Q$53)</f>
        <v>506.7833333333333</v>
      </c>
      <c r="R55" s="360">
        <f>+AVERAGEIFS(Precios!$12:$12,Precios!$3:$3,'Data Graf'!R$53)</f>
        <v>519.73833333333323</v>
      </c>
      <c r="S55" s="360">
        <f>+AVERAGEIFS(Precios!$12:$12,Precios!$3:$3,'Data Graf'!S$53)</f>
        <v>532.59666666666669</v>
      </c>
      <c r="T55" s="360">
        <f>+AVERAGEIFS(Precios!$12:$12,Precios!$3:$3,'Data Graf'!T$53)</f>
        <v>548.18333333333328</v>
      </c>
      <c r="U55" s="360">
        <f>+AVERAGEIFS(Precios!$12:$12,Precios!$3:$3,'Data Graf'!U$53)</f>
        <v>544.10666666666668</v>
      </c>
      <c r="V55" s="360">
        <f>+AVERAGEIFS(Precios!$12:$12,Precios!$3:$3,'Data Graf'!V$53)</f>
        <v>542.82000000000005</v>
      </c>
      <c r="W55" s="360">
        <f>+AVERAGEIFS(Precios!$12:$12,Precios!$3:$3,'Data Graf'!W$53)</f>
        <v>546.255</v>
      </c>
      <c r="X55" s="360">
        <f>+AVERAGEIFS(Precios!$12:$12,Precios!$3:$3,'Data Graf'!X$53)</f>
        <v>549.68333333333339</v>
      </c>
      <c r="Y55" s="360">
        <f>+AVERAGEIFS(Precios!$12:$12,Precios!$3:$3,'Data Graf'!Y$53)</f>
        <v>555.89333333333343</v>
      </c>
      <c r="Z55" s="360">
        <f>+AVERAGEIFS(Precios!$12:$12,Precios!$3:$3,'Data Graf'!Z$53)</f>
        <v>559.2399999999999</v>
      </c>
      <c r="AA55" s="360">
        <f>+AVERAGEIFS(Precios!$12:$12,Precios!$3:$3,'Data Graf'!AA$53)</f>
        <v>578.90333333333331</v>
      </c>
      <c r="AB55" s="360">
        <f>+AVERAGEIFS(Precios!$12:$12,Precios!$3:$3,'Data Graf'!AB$53)</f>
        <v>602.20666666666671</v>
      </c>
      <c r="AC55" s="360">
        <f>+AVERAGEIFS(Precios!$12:$12,Precios!$3:$3,'Data Graf'!AC$53)</f>
        <v>718.12166666666656</v>
      </c>
      <c r="AD55" s="360">
        <f>+AVERAGEIFS(Precios!$12:$12,Precios!$3:$3,'Data Graf'!AD$53)</f>
        <v>787.96500000000003</v>
      </c>
      <c r="AE55" s="360">
        <f>+AVERAGEIFS(Precios!$12:$12,Precios!$3:$3,'Data Graf'!AE$53)</f>
        <v>821.92666666666673</v>
      </c>
      <c r="AF55" s="360">
        <f>+AVERAGEIFS(Precios!$12:$12,Precios!$3:$3,'Data Graf'!AF$53)</f>
        <v>807.82333333333338</v>
      </c>
      <c r="AG55" s="360">
        <f>+AVERAGEIFS(Precios!$12:$12,Precios!$3:$3,'Data Graf'!AG$53)</f>
        <v>808.88833333333332</v>
      </c>
      <c r="AH55" s="360">
        <f>+AVERAGEIFS(Precios!$12:$12,Precios!$3:$3,'Data Graf'!AH$53)</f>
        <v>888.6633333333333</v>
      </c>
      <c r="AI55" s="360">
        <f>+AVERAGEIFS(Precios!$12:$12,Precios!$3:$3,'Data Graf'!AI$53)</f>
        <v>880.79</v>
      </c>
      <c r="AJ55" s="360">
        <f>+AVERAGEIFS(Precios!$12:$12,Precios!$3:$3,'Data Graf'!AJ$53)</f>
        <v>850.495</v>
      </c>
      <c r="AK55" s="360">
        <f>+AVERAGEIFS(Precios!$12:$12,Precios!$3:$3,'Data Graf'!AK$53)</f>
        <v>872.40333333333331</v>
      </c>
      <c r="AL55" s="360">
        <f>+AVERAGEIFS(Precios!$12:$12,Precios!$3:$3,'Data Graf'!AL$53)</f>
        <v>858.18499999999995</v>
      </c>
      <c r="AM55" s="360">
        <f>+AVERAGEIFS(Precios!$12:$12,Precios!$3:$3,'Data Graf'!AM$53)</f>
        <v>808.59333333333336</v>
      </c>
      <c r="AN55" s="360">
        <f>+AVERAGEIFS(Precios!$12:$12,Precios!$3:$3,'Data Graf'!AN$53)</f>
        <v>829.99666666666656</v>
      </c>
      <c r="AO55" s="360">
        <f>+AVERAGEIFS(Precios!$12:$12,Precios!$3:$3,'Data Graf'!AO$53)</f>
        <v>879.05833333333339</v>
      </c>
      <c r="AP55" s="360">
        <f>+AVERAGEIFS(Precios!$12:$12,Precios!$3:$3,'Data Graf'!AP$53)</f>
        <v>840.0233333333332</v>
      </c>
      <c r="AQ55" s="360">
        <f>+AVERAGEIFS(Precios!$12:$12,Precios!$3:$3,'Data Graf'!AQ$53)</f>
        <v>844.43833333333339</v>
      </c>
      <c r="AR55" s="360">
        <f>+AVERAGEIFS(Precios!$12:$12,Precios!$3:$3,'Data Graf'!AR$53)</f>
        <v>850.57833333333326</v>
      </c>
      <c r="AS55" s="360">
        <f>+AVERAGEIFS(Precios!$12:$12,Precios!$3:$3,'Data Graf'!AS$53)</f>
        <v>847.88</v>
      </c>
      <c r="AT55" s="360">
        <f>+AVERAGEIFS(Precios!$12:$12,Precios!$3:$3,'Data Graf'!AT$53)</f>
        <v>824.6016666666668</v>
      </c>
      <c r="AU55" s="360">
        <f>+AVERAGEIFS(Precios!$12:$12,Precios!$3:$3,'Data Graf'!AU$53)</f>
        <v>823.99166666666679</v>
      </c>
      <c r="AV55" s="360">
        <f>+AVERAGEIFS(Precios!$12:$12,Precios!$3:$3,'Data Graf'!AV$53)</f>
        <v>789.71333333333348</v>
      </c>
      <c r="AW55" s="360">
        <f>+AVERAGEIFS(Precios!$12:$12,Precios!$3:$3,'Data Graf'!AW$53)</f>
        <v>0</v>
      </c>
      <c r="AX55" s="332"/>
      <c r="AY55" s="332"/>
      <c r="AZ55" s="332"/>
      <c r="BA55" s="332"/>
      <c r="BB55" s="332"/>
      <c r="BC55" s="332"/>
      <c r="BD55" s="332"/>
      <c r="BE55" s="332"/>
      <c r="BF55" s="332"/>
      <c r="BG55" s="332"/>
      <c r="BH55" s="332"/>
      <c r="BI55" s="332"/>
      <c r="BJ55" s="332"/>
      <c r="BK55" s="332"/>
      <c r="BL55" s="332"/>
      <c r="BM55" s="332"/>
      <c r="BN55" s="332"/>
      <c r="BO55" s="332"/>
      <c r="BP55" s="332"/>
      <c r="BQ55" s="332"/>
      <c r="BR55" s="332"/>
      <c r="BS55" s="332"/>
      <c r="BT55" s="332"/>
      <c r="BU55" s="332"/>
      <c r="BV55" s="332"/>
      <c r="BW55" s="332"/>
      <c r="BX55" s="332"/>
      <c r="BY55" s="332"/>
      <c r="BZ55" s="332"/>
      <c r="CA55" s="332"/>
      <c r="CB55" s="332"/>
      <c r="CC55" s="332"/>
      <c r="CD55" s="332"/>
      <c r="CE55" s="332"/>
      <c r="CF55" s="332"/>
      <c r="CG55" s="332"/>
      <c r="CH55" s="332"/>
      <c r="CI55" s="332"/>
      <c r="CJ55" s="332"/>
      <c r="CK55" s="332"/>
      <c r="CL55" s="332"/>
      <c r="CM55" s="332"/>
      <c r="CN55" s="332"/>
      <c r="CO55" s="332"/>
      <c r="CP55" s="332"/>
      <c r="CQ55" s="332"/>
      <c r="CR55" s="332"/>
      <c r="CS55" s="332"/>
      <c r="CT55" s="332"/>
      <c r="CU55" s="332"/>
      <c r="CV55" s="332"/>
      <c r="CW55" s="332"/>
      <c r="CX55" s="332"/>
      <c r="CY55" s="332"/>
      <c r="CZ55" s="332"/>
      <c r="DA55" s="332"/>
      <c r="DB55" s="332"/>
      <c r="DC55" s="332"/>
      <c r="DD55" s="332"/>
      <c r="DE55" s="332"/>
      <c r="DF55" s="332"/>
      <c r="DG55" s="332"/>
      <c r="DH55" s="332"/>
      <c r="DI55" s="332"/>
      <c r="DJ55" s="332"/>
      <c r="DK55" s="332"/>
      <c r="DL55" s="332"/>
      <c r="DM55" s="332"/>
      <c r="DN55" s="332"/>
      <c r="DO55" s="332"/>
      <c r="DP55" s="332"/>
      <c r="DQ55" s="332"/>
      <c r="DR55" s="332"/>
      <c r="DS55" s="332"/>
      <c r="DT55" s="332"/>
      <c r="DU55" s="332"/>
      <c r="DV55" s="332"/>
      <c r="DW55" s="332"/>
      <c r="DX55" s="332"/>
      <c r="DY55" s="332"/>
      <c r="DZ55" s="332"/>
      <c r="EA55" s="332"/>
      <c r="EB55" s="332"/>
      <c r="EC55" s="332"/>
      <c r="ED55" s="332"/>
      <c r="EE55" s="332"/>
      <c r="EF55" s="332"/>
      <c r="EG55" s="332"/>
      <c r="EH55" s="332"/>
    </row>
    <row r="56" spans="1:138">
      <c r="C56" s="9"/>
      <c r="D56" s="344" t="s">
        <v>762</v>
      </c>
      <c r="E56" s="359">
        <f>+AVERAGEIFS(Precios!$25:$25,Precios!$3:$3,'Data Graf'!E$53)</f>
        <v>736.47399999999982</v>
      </c>
      <c r="F56" s="360">
        <f>+AVERAGEIFS(Precios!$25:$25,Precios!$3:$3,'Data Graf'!F$53)</f>
        <v>742.07866666666666</v>
      </c>
      <c r="G56" s="360">
        <f>+AVERAGEIFS(Precios!$25:$25,Precios!$3:$3,'Data Graf'!G$53)</f>
        <v>742.63666666666666</v>
      </c>
      <c r="H56" s="360">
        <f>+AVERAGEIFS(Precios!$25:$25,Precios!$3:$3,'Data Graf'!H$53)</f>
        <v>742.93333333333339</v>
      </c>
      <c r="I56" s="360">
        <f>+AVERAGEIFS(Precios!$25:$25,Precios!$3:$3,'Data Graf'!I$53)</f>
        <v>746.95666666666659</v>
      </c>
      <c r="J56" s="360">
        <f>+AVERAGEIFS(Precios!$25:$25,Precios!$3:$3,'Data Graf'!J$53)</f>
        <v>743.58733333333328</v>
      </c>
      <c r="K56" s="360">
        <f>+AVERAGEIFS(Precios!$25:$25,Precios!$3:$3,'Data Graf'!K$53)</f>
        <v>741.57733333333329</v>
      </c>
      <c r="L56" s="360">
        <f>+AVERAGEIFS(Precios!$25:$25,Precios!$3:$3,'Data Graf'!L$53)</f>
        <v>738.06000000000006</v>
      </c>
      <c r="M56" s="360">
        <f>+AVERAGEIFS(Precios!$25:$25,Precios!$3:$3,'Data Graf'!M$53)</f>
        <v>743.43466666666666</v>
      </c>
      <c r="N56" s="360">
        <f>+AVERAGEIFS(Precios!$25:$25,Precios!$3:$3,'Data Graf'!N$53)</f>
        <v>746.92333333333329</v>
      </c>
      <c r="O56" s="360">
        <f>+AVERAGEIFS(Precios!$25:$25,Precios!$3:$3,'Data Graf'!O$53)</f>
        <v>742.95933333333323</v>
      </c>
      <c r="P56" s="360">
        <f>+AVERAGEIFS(Precios!$25:$25,Precios!$3:$3,'Data Graf'!P$53)</f>
        <v>743.34333333333325</v>
      </c>
      <c r="Q56" s="360">
        <f>+AVERAGEIFS(Precios!$25:$25,Precios!$3:$3,'Data Graf'!Q$53)</f>
        <v>748.47066666666672</v>
      </c>
      <c r="R56" s="360">
        <f>+AVERAGEIFS(Precios!$25:$25,Precios!$3:$3,'Data Graf'!R$53)</f>
        <v>744.29666666666662</v>
      </c>
      <c r="S56" s="360">
        <f>+AVERAGEIFS(Precios!$25:$25,Precios!$3:$3,'Data Graf'!S$53)</f>
        <v>744.26133333333325</v>
      </c>
      <c r="T56" s="360">
        <f>+AVERAGEIFS(Precios!$25:$25,Precios!$3:$3,'Data Graf'!T$53)</f>
        <v>745.10333333333347</v>
      </c>
      <c r="U56" s="360">
        <f>+AVERAGEIFS(Precios!$25:$25,Precios!$3:$3,'Data Graf'!U$53)</f>
        <v>746.19533333333345</v>
      </c>
      <c r="V56" s="360">
        <f>+AVERAGEIFS(Precios!$25:$25,Precios!$3:$3,'Data Graf'!V$53)</f>
        <v>744.96466666666663</v>
      </c>
      <c r="W56" s="360">
        <f>+AVERAGEIFS(Precios!$25:$25,Precios!$3:$3,'Data Graf'!W$53)</f>
        <v>745.63400000000001</v>
      </c>
      <c r="X56" s="360">
        <f>+AVERAGEIFS(Precios!$25:$25,Precios!$3:$3,'Data Graf'!X$53)</f>
        <v>747.09333333333325</v>
      </c>
      <c r="Y56" s="360">
        <f>+AVERAGEIFS(Precios!$25:$25,Precios!$3:$3,'Data Graf'!Y$53)</f>
        <v>751.8119999999999</v>
      </c>
      <c r="Z56" s="360">
        <f>+AVERAGEIFS(Precios!$25:$25,Precios!$3:$3,'Data Graf'!Z$53)</f>
        <v>757.25999999999988</v>
      </c>
      <c r="AA56" s="360">
        <f>+AVERAGEIFS(Precios!$25:$25,Precios!$3:$3,'Data Graf'!AA$53)</f>
        <v>798.00866666666661</v>
      </c>
      <c r="AB56" s="360">
        <f>+AVERAGEIFS(Precios!$25:$25,Precios!$3:$3,'Data Graf'!AB$53)</f>
        <v>858.67666666666662</v>
      </c>
      <c r="AC56" s="360">
        <f>+AVERAGEIFS(Precios!$25:$25,Precios!$3:$3,'Data Graf'!AC$53)</f>
        <v>917.48333333333346</v>
      </c>
      <c r="AD56" s="360">
        <f>+AVERAGEIFS(Precios!$25:$25,Precios!$3:$3,'Data Graf'!AD$53)</f>
        <v>925.178</v>
      </c>
      <c r="AE56" s="360">
        <f>+AVERAGEIFS(Precios!$25:$25,Precios!$3:$3,'Data Graf'!AE$53)</f>
        <v>929.08533333333332</v>
      </c>
      <c r="AF56" s="360">
        <f>+AVERAGEIFS(Precios!$25:$25,Precios!$3:$3,'Data Graf'!AF$53)</f>
        <v>945.97200000000009</v>
      </c>
      <c r="AG56" s="360">
        <f>+AVERAGEIFS(Precios!$25:$25,Precios!$3:$3,'Data Graf'!AG$53)</f>
        <v>952.46066666666673</v>
      </c>
      <c r="AH56" s="360">
        <f>+AVERAGEIFS(Precios!$25:$25,Precios!$3:$3,'Data Graf'!AH$53)</f>
        <v>951.79</v>
      </c>
      <c r="AI56" s="360">
        <f>+AVERAGEIFS(Precios!$25:$25,Precios!$3:$3,'Data Graf'!AI$53)</f>
        <v>944.30466666666655</v>
      </c>
      <c r="AJ56" s="360">
        <f>+AVERAGEIFS(Precios!$25:$25,Precios!$3:$3,'Data Graf'!AJ$53)</f>
        <v>935.15933333333339</v>
      </c>
      <c r="AK56" s="360">
        <f>+AVERAGEIFS(Precios!$25:$25,Precios!$3:$3,'Data Graf'!AK$53)</f>
        <v>923.63000000000011</v>
      </c>
      <c r="AL56" s="360">
        <f>+AVERAGEIFS(Precios!$25:$25,Precios!$3:$3,'Data Graf'!AL$53)</f>
        <v>917.34929239999985</v>
      </c>
      <c r="AM56" s="360">
        <f>+AVERAGEIFS(Precios!$25:$25,Precios!$3:$3,'Data Graf'!AM$53)</f>
        <v>906.14533333333327</v>
      </c>
      <c r="AN56" s="360">
        <f>+AVERAGEIFS(Precios!$25:$25,Precios!$3:$3,'Data Graf'!AN$53)</f>
        <v>898.50933333333342</v>
      </c>
      <c r="AO56" s="360">
        <f>+AVERAGEIFS(Precios!$25:$25,Precios!$3:$3,'Data Graf'!AO$53)</f>
        <v>890.79400000000021</v>
      </c>
      <c r="AP56" s="360">
        <f>+AVERAGEIFS(Precios!$25:$25,Precios!$3:$3,'Data Graf'!AP$53)</f>
        <v>875.21466666666674</v>
      </c>
      <c r="AQ56" s="360">
        <f>+AVERAGEIFS(Precios!$25:$25,Precios!$3:$3,'Data Graf'!AQ$53)</f>
        <v>861.71733333333339</v>
      </c>
      <c r="AR56" s="360">
        <f>+AVERAGEIFS(Precios!$25:$25,Precios!$3:$3,'Data Graf'!AR$53)</f>
        <v>867.09266666666679</v>
      </c>
      <c r="AS56" s="360">
        <f>+AVERAGEIFS(Precios!$25:$25,Precios!$3:$3,'Data Graf'!AS$53)</f>
        <v>870.50999999999988</v>
      </c>
      <c r="AT56" s="360">
        <f>+AVERAGEIFS(Precios!$25:$25,Precios!$3:$3,'Data Graf'!AT$53)</f>
        <v>877.12199999999996</v>
      </c>
      <c r="AU56" s="360">
        <f>+AVERAGEIFS(Precios!$25:$25,Precios!$3:$3,'Data Graf'!AU$53)</f>
        <v>885.32359573333326</v>
      </c>
      <c r="AV56" s="360">
        <f>+AVERAGEIFS(Precios!$25:$25,Precios!$3:$3,'Data Graf'!AV$53)</f>
        <v>894</v>
      </c>
      <c r="AW56" s="360">
        <f>+AVERAGEIFS(Precios!$25:$25,Precios!$3:$3,'Data Graf'!AW$53)</f>
        <v>0</v>
      </c>
      <c r="AX56" s="332"/>
      <c r="AY56" s="332"/>
      <c r="AZ56" s="332"/>
      <c r="BA56" s="332"/>
      <c r="BB56" s="332"/>
      <c r="BC56" s="332"/>
      <c r="BD56" s="332"/>
      <c r="BE56" s="332"/>
      <c r="BF56" s="332"/>
      <c r="BG56" s="332"/>
      <c r="BH56" s="332"/>
      <c r="BI56" s="332"/>
      <c r="BJ56" s="332"/>
      <c r="BK56" s="332"/>
      <c r="BL56" s="332"/>
      <c r="BM56" s="332"/>
      <c r="BN56" s="332"/>
      <c r="BO56" s="332"/>
      <c r="BP56" s="332"/>
      <c r="BQ56" s="332"/>
      <c r="BR56" s="332"/>
      <c r="BS56" s="332"/>
      <c r="BT56" s="332"/>
      <c r="BU56" s="332"/>
      <c r="BV56" s="332"/>
      <c r="BW56" s="332"/>
      <c r="BX56" s="332"/>
      <c r="BY56" s="332"/>
      <c r="BZ56" s="332"/>
      <c r="CA56" s="332"/>
      <c r="CB56" s="332"/>
      <c r="CC56" s="332"/>
      <c r="CD56" s="332"/>
      <c r="CE56" s="332"/>
      <c r="CF56" s="332"/>
      <c r="CG56" s="332"/>
      <c r="CH56" s="332"/>
      <c r="CI56" s="332"/>
      <c r="CJ56" s="332"/>
      <c r="CK56" s="332"/>
      <c r="CL56" s="332"/>
      <c r="CM56" s="332"/>
      <c r="CN56" s="332"/>
      <c r="CO56" s="332"/>
      <c r="CP56" s="332"/>
      <c r="CQ56" s="332"/>
      <c r="CR56" s="332"/>
      <c r="CS56" s="332"/>
      <c r="CT56" s="332"/>
      <c r="CU56" s="332"/>
      <c r="CV56" s="332"/>
      <c r="CW56" s="332"/>
      <c r="CX56" s="332"/>
      <c r="CY56" s="332"/>
      <c r="CZ56" s="332"/>
      <c r="DA56" s="332"/>
      <c r="DB56" s="332"/>
      <c r="DC56" s="332"/>
      <c r="DD56" s="332"/>
      <c r="DE56" s="332"/>
      <c r="DF56" s="332"/>
      <c r="DG56" s="332"/>
      <c r="DH56" s="332"/>
      <c r="DI56" s="332"/>
      <c r="DJ56" s="332"/>
      <c r="DK56" s="332"/>
      <c r="DL56" s="332"/>
      <c r="DM56" s="332"/>
      <c r="DN56" s="332"/>
      <c r="DO56" s="332"/>
      <c r="DP56" s="332"/>
      <c r="DQ56" s="332"/>
      <c r="DR56" s="332"/>
      <c r="DS56" s="332"/>
      <c r="DT56" s="332"/>
      <c r="DU56" s="332"/>
      <c r="DV56" s="332"/>
      <c r="DW56" s="332"/>
      <c r="DX56" s="332"/>
      <c r="DY56" s="332"/>
      <c r="DZ56" s="332"/>
      <c r="EA56" s="332"/>
      <c r="EB56" s="332"/>
      <c r="EC56" s="332"/>
      <c r="ED56" s="332"/>
      <c r="EE56" s="332"/>
      <c r="EF56" s="332"/>
      <c r="EG56" s="332"/>
      <c r="EH56" s="332"/>
    </row>
    <row r="57" spans="1:138">
      <c r="C57" s="9"/>
      <c r="D57" s="344" t="s">
        <v>763</v>
      </c>
      <c r="E57" s="359">
        <f>+AVERAGEIFS(Precios!$19:$19,Precios!$3:$3,'Data Graf'!E$53)</f>
        <v>406.89333333333337</v>
      </c>
      <c r="F57" s="360">
        <f>+AVERAGEIFS(Precios!$19:$19,Precios!$3:$3,'Data Graf'!F$53)</f>
        <v>407.67777777777775</v>
      </c>
      <c r="G57" s="360">
        <f>+AVERAGEIFS(Precios!$19:$19,Precios!$3:$3,'Data Graf'!G$53)</f>
        <v>408.6611111111111</v>
      </c>
      <c r="H57" s="360">
        <f>+AVERAGEIFS(Precios!$19:$19,Precios!$3:$3,'Data Graf'!H$53)</f>
        <v>409.125</v>
      </c>
      <c r="I57" s="360">
        <f>+AVERAGEIFS(Precios!$19:$19,Precios!$3:$3,'Data Graf'!I$53)</f>
        <v>418.32222222222225</v>
      </c>
      <c r="J57" s="360">
        <f>+AVERAGEIFS(Precios!$19:$19,Precios!$3:$3,'Data Graf'!J$53)</f>
        <v>418.82166666666666</v>
      </c>
      <c r="K57" s="360">
        <f>+AVERAGEIFS(Precios!$19:$19,Precios!$3:$3,'Data Graf'!K$53)</f>
        <v>418.18722222222226</v>
      </c>
      <c r="L57" s="360">
        <f>+AVERAGEIFS(Precios!$19:$19,Precios!$3:$3,'Data Graf'!L$53)</f>
        <v>418.82166666666666</v>
      </c>
      <c r="M57" s="360">
        <f>+AVERAGEIFS(Precios!$19:$19,Precios!$3:$3,'Data Graf'!M$53)</f>
        <v>423.87055555555554</v>
      </c>
      <c r="N57" s="360">
        <f>+AVERAGEIFS(Precios!$19:$19,Precios!$3:$3,'Data Graf'!N$53)</f>
        <v>425.08388888888885</v>
      </c>
      <c r="O57" s="360">
        <f>+AVERAGEIFS(Precios!$19:$19,Precios!$3:$3,'Data Graf'!O$53)</f>
        <v>425.78500000000003</v>
      </c>
      <c r="P57" s="360">
        <f>+AVERAGEIFS(Precios!$19:$19,Precios!$3:$3,'Data Graf'!P$53)</f>
        <v>425.78500000000003</v>
      </c>
      <c r="Q57" s="360">
        <f>+AVERAGEIFS(Precios!$19:$19,Precios!$3:$3,'Data Graf'!Q$53)</f>
        <v>434.84277777777771</v>
      </c>
      <c r="R57" s="360">
        <f>+AVERAGEIFS(Precios!$19:$19,Precios!$3:$3,'Data Graf'!R$53)</f>
        <v>438.53666666666663</v>
      </c>
      <c r="S57" s="360">
        <f>+AVERAGEIFS(Precios!$19:$19,Precios!$3:$3,'Data Graf'!S$53)</f>
        <v>440.05055555555549</v>
      </c>
      <c r="T57" s="360">
        <f>+AVERAGEIFS(Precios!$19:$19,Precios!$3:$3,'Data Graf'!T$53)</f>
        <v>440.35666666666663</v>
      </c>
      <c r="U57" s="360">
        <f>+AVERAGEIFS(Precios!$19:$19,Precios!$3:$3,'Data Graf'!U$53)</f>
        <v>439.91500000000002</v>
      </c>
      <c r="V57" s="360">
        <f>+AVERAGEIFS(Precios!$19:$19,Precios!$3:$3,'Data Graf'!V$53)</f>
        <v>440.2427777777778</v>
      </c>
      <c r="W57" s="360">
        <f>+AVERAGEIFS(Precios!$19:$19,Precios!$3:$3,'Data Graf'!W$53)</f>
        <v>439.75611111111112</v>
      </c>
      <c r="X57" s="360">
        <f>+AVERAGEIFS(Precios!$19:$19,Precios!$3:$3,'Data Graf'!X$53)</f>
        <v>439.30166666666668</v>
      </c>
      <c r="Y57" s="360">
        <f>+AVERAGEIFS(Precios!$19:$19,Precios!$3:$3,'Data Graf'!Y$53)</f>
        <v>442.73333333333335</v>
      </c>
      <c r="Z57" s="360">
        <f>+AVERAGEIFS(Precios!$19:$19,Precios!$3:$3,'Data Graf'!Z$53)</f>
        <v>442.73333333333335</v>
      </c>
      <c r="AA57" s="360">
        <f>+AVERAGEIFS(Precios!$19:$19,Precios!$3:$3,'Data Graf'!AA$53)</f>
        <v>441.07333333333332</v>
      </c>
      <c r="AB57" s="360">
        <f>+AVERAGEIFS(Precios!$19:$19,Precios!$3:$3,'Data Graf'!AB$53)</f>
        <v>440.00388888888887</v>
      </c>
      <c r="AC57" s="360">
        <f>+AVERAGEIFS(Precios!$19:$19,Precios!$3:$3,'Data Graf'!AC$53)</f>
        <v>441.67888888888888</v>
      </c>
      <c r="AD57" s="360">
        <f>+AVERAGEIFS(Precios!$19:$19,Precios!$3:$3,'Data Graf'!AD$53)</f>
        <v>442.95666666666671</v>
      </c>
      <c r="AE57" s="360">
        <f>+AVERAGEIFS(Precios!$19:$19,Precios!$3:$3,'Data Graf'!AE$53)</f>
        <v>445.66388888888895</v>
      </c>
      <c r="AF57" s="360">
        <f>+AVERAGEIFS(Precios!$19:$19,Precios!$3:$3,'Data Graf'!AF$53)</f>
        <v>463.33666666666664</v>
      </c>
      <c r="AG57" s="360">
        <f>+AVERAGEIFS(Precios!$19:$19,Precios!$3:$3,'Data Graf'!AG$53)</f>
        <v>480.04333333333335</v>
      </c>
      <c r="AH57" s="360">
        <f>+AVERAGEIFS(Precios!$19:$19,Precios!$3:$3,'Data Graf'!AH$53)</f>
        <v>494.86555555555555</v>
      </c>
      <c r="AI57" s="360">
        <f>+AVERAGEIFS(Precios!$19:$19,Precios!$3:$3,'Data Graf'!AI$53)</f>
        <v>513.95493916666658</v>
      </c>
      <c r="AJ57" s="360">
        <f>+AVERAGEIFS(Precios!$19:$19,Precios!$3:$3,'Data Graf'!AJ$53)</f>
        <v>519.80833333333328</v>
      </c>
      <c r="AK57" s="360">
        <f>+AVERAGEIFS(Precios!$19:$19,Precios!$3:$3,'Data Graf'!AK$53)</f>
        <v>541.84111111111099</v>
      </c>
      <c r="AL57" s="360">
        <f>+AVERAGEIFS(Precios!$19:$19,Precios!$3:$3,'Data Graf'!AL$53)</f>
        <v>545.4133333333333</v>
      </c>
      <c r="AM57" s="360">
        <f>+AVERAGEIFS(Precios!$19:$19,Precios!$3:$3,'Data Graf'!AM$53)</f>
        <v>546.48166666666657</v>
      </c>
      <c r="AN57" s="360">
        <f>+AVERAGEIFS(Precios!$19:$19,Precios!$3:$3,'Data Graf'!AN$53)</f>
        <v>547.21897194444443</v>
      </c>
      <c r="AO57" s="360">
        <f>+AVERAGEIFS(Precios!$19:$19,Precios!$3:$3,'Data Graf'!AO$53)</f>
        <v>550.06666666666661</v>
      </c>
      <c r="AP57" s="360">
        <f>+AVERAGEIFS(Precios!$19:$19,Precios!$3:$3,'Data Graf'!AP$53)</f>
        <v>564.67000000000007</v>
      </c>
      <c r="AQ57" s="360">
        <f>+AVERAGEIFS(Precios!$19:$19,Precios!$3:$3,'Data Graf'!AQ$53)</f>
        <v>573.0857862222224</v>
      </c>
      <c r="AR57" s="360">
        <f>+AVERAGEIFS(Precios!$19:$19,Precios!$3:$3,'Data Graf'!AR$53)</f>
        <v>568.94611111111101</v>
      </c>
      <c r="AS57" s="360">
        <f>+AVERAGEIFS(Precios!$19:$19,Precios!$3:$3,'Data Graf'!AS$53)</f>
        <v>567.3555555555555</v>
      </c>
      <c r="AT57" s="360">
        <f>+AVERAGEIFS(Precios!$19:$19,Precios!$3:$3,'Data Graf'!AT$53)</f>
        <v>567.65611111111127</v>
      </c>
      <c r="AU57" s="360">
        <f>+AVERAGEIFS(Precios!$19:$19,Precios!$3:$3,'Data Graf'!AU$53)</f>
        <v>567.63222222222214</v>
      </c>
      <c r="AV57" s="360">
        <f>+AVERAGEIFS(Precios!$19:$19,Precios!$3:$3,'Data Graf'!AV$53)</f>
        <v>567.72388888888884</v>
      </c>
      <c r="AW57" s="360">
        <f>+AVERAGEIFS(Precios!$19:$19,Precios!$3:$3,'Data Graf'!AW$53)</f>
        <v>0</v>
      </c>
      <c r="AX57" s="332"/>
      <c r="AY57" s="332"/>
      <c r="AZ57" s="332"/>
      <c r="BA57" s="332"/>
      <c r="BB57" s="332"/>
      <c r="BC57" s="332"/>
      <c r="BD57" s="332"/>
      <c r="BE57" s="332"/>
      <c r="BF57" s="332"/>
      <c r="BG57" s="332"/>
      <c r="BH57" s="332"/>
      <c r="BI57" s="332"/>
      <c r="BJ57" s="332"/>
      <c r="BK57" s="332"/>
      <c r="BL57" s="332"/>
      <c r="BM57" s="332"/>
      <c r="BN57" s="332"/>
      <c r="BO57" s="332"/>
      <c r="BP57" s="332"/>
      <c r="BQ57" s="332"/>
      <c r="BR57" s="332"/>
      <c r="BS57" s="332"/>
      <c r="BT57" s="332"/>
      <c r="BU57" s="332"/>
      <c r="BV57" s="332"/>
      <c r="BW57" s="332"/>
      <c r="BX57" s="332"/>
      <c r="BY57" s="332"/>
      <c r="BZ57" s="332"/>
      <c r="CA57" s="332"/>
      <c r="CB57" s="332"/>
      <c r="CC57" s="332"/>
      <c r="CD57" s="332"/>
      <c r="CE57" s="332"/>
      <c r="CF57" s="332"/>
      <c r="CG57" s="332"/>
      <c r="CH57" s="332"/>
      <c r="CI57" s="332"/>
      <c r="CJ57" s="332"/>
      <c r="CK57" s="332"/>
      <c r="CL57" s="332"/>
      <c r="CM57" s="332"/>
      <c r="CN57" s="332"/>
      <c r="CO57" s="332"/>
      <c r="CP57" s="332"/>
      <c r="CQ57" s="332"/>
      <c r="CR57" s="332"/>
      <c r="CS57" s="332"/>
      <c r="CT57" s="332"/>
      <c r="CU57" s="332"/>
      <c r="CV57" s="332"/>
      <c r="CW57" s="332"/>
      <c r="CX57" s="332"/>
      <c r="CY57" s="332"/>
      <c r="CZ57" s="332"/>
      <c r="DA57" s="332"/>
      <c r="DB57" s="332"/>
      <c r="DC57" s="332"/>
      <c r="DD57" s="332"/>
      <c r="DE57" s="332"/>
      <c r="DF57" s="332"/>
      <c r="DG57" s="332"/>
      <c r="DH57" s="332"/>
      <c r="DI57" s="332"/>
      <c r="DJ57" s="332"/>
      <c r="DK57" s="332"/>
      <c r="DL57" s="332"/>
      <c r="DM57" s="332"/>
      <c r="DN57" s="332"/>
      <c r="DO57" s="332"/>
      <c r="DP57" s="332"/>
      <c r="DQ57" s="332"/>
      <c r="DR57" s="332"/>
      <c r="DS57" s="332"/>
      <c r="DT57" s="332"/>
      <c r="DU57" s="332"/>
      <c r="DV57" s="332"/>
      <c r="DW57" s="332"/>
      <c r="DX57" s="332"/>
      <c r="DY57" s="332"/>
      <c r="DZ57" s="332"/>
      <c r="EA57" s="332"/>
      <c r="EB57" s="332"/>
      <c r="EC57" s="332"/>
      <c r="ED57" s="332"/>
      <c r="EE57" s="332"/>
      <c r="EF57" s="332"/>
      <c r="EG57" s="332"/>
      <c r="EH57" s="332"/>
    </row>
    <row r="58" spans="1:138">
      <c r="C58" s="9"/>
      <c r="D58" s="344" t="s">
        <v>764</v>
      </c>
      <c r="E58" s="359">
        <f>+AVERAGEIFS(Precios!$31:$31,Precios!$3:$3,'Data Graf'!E$53)</f>
        <v>366.60600000000005</v>
      </c>
      <c r="F58" s="360">
        <f>+AVERAGEIFS(Precios!$31:$31,Precios!$3:$3,'Data Graf'!F$53)</f>
        <v>368.58333333333331</v>
      </c>
      <c r="G58" s="360">
        <f>+AVERAGEIFS(Precios!$31:$31,Precios!$3:$3,'Data Graf'!G$53)</f>
        <v>369.47399999999999</v>
      </c>
      <c r="H58" s="360">
        <f>+AVERAGEIFS(Precios!$31:$31,Precios!$3:$3,'Data Graf'!H$53)</f>
        <v>370.57133333333331</v>
      </c>
      <c r="I58" s="360">
        <f>+AVERAGEIFS(Precios!$31:$31,Precios!$3:$3,'Data Graf'!I$53)</f>
        <v>374.60866666666669</v>
      </c>
      <c r="J58" s="360">
        <f>+AVERAGEIFS(Precios!$31:$31,Precios!$3:$3,'Data Graf'!J$53)</f>
        <v>378.61933333333337</v>
      </c>
      <c r="K58" s="360">
        <f>+AVERAGEIFS(Precios!$31:$31,Precios!$3:$3,'Data Graf'!K$53)</f>
        <v>377.55533333333341</v>
      </c>
      <c r="L58" s="360">
        <f>+AVERAGEIFS(Precios!$31:$31,Precios!$3:$3,'Data Graf'!L$53)</f>
        <v>379.39533333333338</v>
      </c>
      <c r="M58" s="360">
        <f>+AVERAGEIFS(Precios!$31:$31,Precios!$3:$3,'Data Graf'!M$53)</f>
        <v>377.88000000000005</v>
      </c>
      <c r="N58" s="360">
        <f>+AVERAGEIFS(Precios!$31:$31,Precios!$3:$3,'Data Graf'!N$53)</f>
        <v>378.18800000000005</v>
      </c>
      <c r="O58" s="360">
        <f>+AVERAGEIFS(Precios!$31:$31,Precios!$3:$3,'Data Graf'!O$53)</f>
        <v>378.82600000000002</v>
      </c>
      <c r="P58" s="360">
        <f>+AVERAGEIFS(Precios!$31:$31,Precios!$3:$3,'Data Graf'!P$53)</f>
        <v>383.74666666666673</v>
      </c>
      <c r="Q58" s="360">
        <f>+AVERAGEIFS(Precios!$31:$31,Precios!$3:$3,'Data Graf'!Q$53)</f>
        <v>387.67599999999999</v>
      </c>
      <c r="R58" s="360">
        <f>+AVERAGEIFS(Precios!$31:$31,Precios!$3:$3,'Data Graf'!R$53)</f>
        <v>389.73133333333334</v>
      </c>
      <c r="S58" s="360">
        <f>+AVERAGEIFS(Precios!$31:$31,Precios!$3:$3,'Data Graf'!S$53)</f>
        <v>391.67933333333332</v>
      </c>
      <c r="T58" s="360">
        <f>+AVERAGEIFS(Precios!$31:$31,Precios!$3:$3,'Data Graf'!T$53)</f>
        <v>394.68333333333339</v>
      </c>
      <c r="U58" s="360">
        <f>+AVERAGEIFS(Precios!$31:$31,Precios!$3:$3,'Data Graf'!U$53)</f>
        <v>396.38400000000001</v>
      </c>
      <c r="V58" s="360">
        <f>+AVERAGEIFS(Precios!$31:$31,Precios!$3:$3,'Data Graf'!V$53)</f>
        <v>397.67666666666673</v>
      </c>
      <c r="W58" s="360">
        <f>+AVERAGEIFS(Precios!$31:$31,Precios!$3:$3,'Data Graf'!W$53)</f>
        <v>397.19800000000004</v>
      </c>
      <c r="X58" s="360">
        <f>+AVERAGEIFS(Precios!$31:$31,Precios!$3:$3,'Data Graf'!X$53)</f>
        <v>398.84933333333333</v>
      </c>
      <c r="Y58" s="360">
        <f>+AVERAGEIFS(Precios!$31:$31,Precios!$3:$3,'Data Graf'!Y$53)</f>
        <v>399.07600000000002</v>
      </c>
      <c r="Z58" s="360">
        <f>+AVERAGEIFS(Precios!$31:$31,Precios!$3:$3,'Data Graf'!Z$53)</f>
        <v>399.42400000000004</v>
      </c>
      <c r="AA58" s="360">
        <f>+AVERAGEIFS(Precios!$31:$31,Precios!$3:$3,'Data Graf'!AA$53)</f>
        <v>400.34333333333342</v>
      </c>
      <c r="AB58" s="360">
        <f>+AVERAGEIFS(Precios!$31:$31,Precios!$3:$3,'Data Graf'!AB$53)</f>
        <v>401.78866666666664</v>
      </c>
      <c r="AC58" s="360">
        <f>+AVERAGEIFS(Precios!$31:$31,Precios!$3:$3,'Data Graf'!AC$53)</f>
        <v>403.40266666666662</v>
      </c>
      <c r="AD58" s="360">
        <f>+AVERAGEIFS(Precios!$31:$31,Precios!$3:$3,'Data Graf'!AD$53)</f>
        <v>407.14133333333331</v>
      </c>
      <c r="AE58" s="360">
        <f>+AVERAGEIFS(Precios!$31:$31,Precios!$3:$3,'Data Graf'!AE$53)</f>
        <v>408.88066666666668</v>
      </c>
      <c r="AF58" s="360">
        <f>+AVERAGEIFS(Precios!$31:$31,Precios!$3:$3,'Data Graf'!AF$53)</f>
        <v>416.06733333333324</v>
      </c>
      <c r="AG58" s="360">
        <f>+AVERAGEIFS(Precios!$31:$31,Precios!$3:$3,'Data Graf'!AG$53)</f>
        <v>423.61333333333329</v>
      </c>
      <c r="AH58" s="360">
        <f>+AVERAGEIFS(Precios!$31:$31,Precios!$3:$3,'Data Graf'!AH$53)</f>
        <v>430.904</v>
      </c>
      <c r="AI58" s="360">
        <f>+AVERAGEIFS(Precios!$31:$31,Precios!$3:$3,'Data Graf'!AI$53)</f>
        <v>426.82066666666668</v>
      </c>
      <c r="AJ58" s="360">
        <f>+AVERAGEIFS(Precios!$31:$31,Precios!$3:$3,'Data Graf'!AJ$53)</f>
        <v>430.22266666666673</v>
      </c>
      <c r="AK58" s="360">
        <f>+AVERAGEIFS(Precios!$31:$31,Precios!$3:$3,'Data Graf'!AK$53)</f>
        <v>437.0986666666667</v>
      </c>
      <c r="AL58" s="360">
        <f>+AVERAGEIFS(Precios!$31:$31,Precios!$3:$3,'Data Graf'!AL$53)</f>
        <v>445.58400000000006</v>
      </c>
      <c r="AM58" s="360">
        <f>+AVERAGEIFS(Precios!$31:$31,Precios!$3:$3,'Data Graf'!AM$53)</f>
        <v>450.87066666666669</v>
      </c>
      <c r="AN58" s="360">
        <f>+AVERAGEIFS(Precios!$31:$31,Precios!$3:$3,'Data Graf'!AN$53)</f>
        <v>447.56866666666673</v>
      </c>
      <c r="AO58" s="360">
        <f>+AVERAGEIFS(Precios!$31:$31,Precios!$3:$3,'Data Graf'!AO$53)</f>
        <v>451.26333333333332</v>
      </c>
      <c r="AP58" s="360">
        <f>+AVERAGEIFS(Precios!$31:$31,Precios!$3:$3,'Data Graf'!AP$53)</f>
        <v>450.94666666666672</v>
      </c>
      <c r="AQ58" s="360">
        <f>+AVERAGEIFS(Precios!$31:$31,Precios!$3:$3,'Data Graf'!AQ$53)</f>
        <v>451.35266666666666</v>
      </c>
      <c r="AR58" s="360">
        <f>+AVERAGEIFS(Precios!$31:$31,Precios!$3:$3,'Data Graf'!AR$53)</f>
        <v>450.67733333333337</v>
      </c>
      <c r="AS58" s="360">
        <f>+AVERAGEIFS(Precios!$31:$31,Precios!$3:$3,'Data Graf'!AS$53)</f>
        <v>451.07800000000003</v>
      </c>
      <c r="AT58" s="360">
        <f>+AVERAGEIFS(Precios!$31:$31,Precios!$3:$3,'Data Graf'!AT$53)</f>
        <v>449.9693333333334</v>
      </c>
      <c r="AU58" s="360">
        <f>+AVERAGEIFS(Precios!$31:$31,Precios!$3:$3,'Data Graf'!AU$53)</f>
        <v>452.762</v>
      </c>
      <c r="AV58" s="360">
        <f>+AVERAGEIFS(Precios!$31:$31,Precios!$3:$3,'Data Graf'!AV$53)</f>
        <v>452.86186666666663</v>
      </c>
      <c r="AW58" s="360">
        <f>+AVERAGEIFS(Precios!$31:$31,Precios!$3:$3,'Data Graf'!AW$53)</f>
        <v>0</v>
      </c>
      <c r="AX58" s="332"/>
      <c r="AY58" s="332"/>
      <c r="AZ58" s="332"/>
      <c r="BA58" s="332"/>
      <c r="BB58" s="332"/>
      <c r="BC58" s="332"/>
      <c r="BD58" s="332"/>
      <c r="BE58" s="332"/>
      <c r="BF58" s="332"/>
      <c r="BG58" s="332"/>
      <c r="BH58" s="332"/>
      <c r="BI58" s="332"/>
      <c r="BJ58" s="332"/>
      <c r="BK58" s="332"/>
      <c r="BL58" s="332"/>
      <c r="BM58" s="332"/>
      <c r="BN58" s="332"/>
      <c r="BO58" s="332"/>
      <c r="BP58" s="332"/>
      <c r="BQ58" s="332"/>
      <c r="BR58" s="332"/>
      <c r="BS58" s="332"/>
      <c r="BT58" s="332"/>
      <c r="BU58" s="332"/>
      <c r="BV58" s="332"/>
      <c r="BW58" s="332"/>
      <c r="BX58" s="332"/>
      <c r="BY58" s="332"/>
      <c r="BZ58" s="332"/>
      <c r="CA58" s="332"/>
      <c r="CB58" s="332"/>
      <c r="CC58" s="332"/>
      <c r="CD58" s="332"/>
      <c r="CE58" s="332"/>
      <c r="CF58" s="332"/>
      <c r="CG58" s="332"/>
      <c r="CH58" s="332"/>
      <c r="CI58" s="332"/>
      <c r="CJ58" s="332"/>
      <c r="CK58" s="332"/>
      <c r="CL58" s="332"/>
      <c r="CM58" s="332"/>
      <c r="CN58" s="332"/>
      <c r="CO58" s="332"/>
      <c r="CP58" s="332"/>
      <c r="CQ58" s="332"/>
      <c r="CR58" s="332"/>
      <c r="CS58" s="332"/>
      <c r="CT58" s="332"/>
      <c r="CU58" s="332"/>
      <c r="CV58" s="332"/>
      <c r="CW58" s="332"/>
      <c r="CX58" s="332"/>
      <c r="CY58" s="332"/>
      <c r="CZ58" s="332"/>
      <c r="DA58" s="332"/>
      <c r="DB58" s="332"/>
      <c r="DC58" s="332"/>
      <c r="DD58" s="332"/>
      <c r="DE58" s="332"/>
      <c r="DF58" s="332"/>
      <c r="DG58" s="332"/>
      <c r="DH58" s="332"/>
      <c r="DI58" s="332"/>
      <c r="DJ58" s="332"/>
      <c r="DK58" s="332"/>
      <c r="DL58" s="332"/>
      <c r="DM58" s="332"/>
      <c r="DN58" s="332"/>
      <c r="DO58" s="332"/>
      <c r="DP58" s="332"/>
      <c r="DQ58" s="332"/>
      <c r="DR58" s="332"/>
      <c r="DS58" s="332"/>
      <c r="DT58" s="332"/>
      <c r="DU58" s="332"/>
      <c r="DV58" s="332"/>
      <c r="DW58" s="332"/>
      <c r="DX58" s="332"/>
      <c r="DY58" s="332"/>
      <c r="DZ58" s="332"/>
      <c r="EA58" s="332"/>
      <c r="EB58" s="332"/>
      <c r="EC58" s="332"/>
      <c r="ED58" s="332"/>
      <c r="EE58" s="332"/>
      <c r="EF58" s="332"/>
      <c r="EG58" s="332"/>
      <c r="EH58" s="332"/>
    </row>
    <row r="59" spans="1:138">
      <c r="D59" s="345" t="s">
        <v>266</v>
      </c>
      <c r="E59" s="361">
        <f>+AVERAGEIFS(Precios!$35:$35,Precios!$3:$3,'Data Graf'!E$53)</f>
        <v>523.15</v>
      </c>
      <c r="F59" s="362">
        <f>+AVERAGEIFS(Precios!$35:$35,Precios!$3:$3,'Data Graf'!F$53)</f>
        <v>530.29666666666662</v>
      </c>
      <c r="G59" s="362">
        <f>+AVERAGEIFS(Precios!$35:$35,Precios!$3:$3,'Data Graf'!G$53)</f>
        <v>544.59</v>
      </c>
      <c r="H59" s="362">
        <f>+AVERAGEIFS(Precios!$35:$35,Precios!$3:$3,'Data Graf'!H$53)</f>
        <v>544.59</v>
      </c>
      <c r="I59" s="362">
        <f>+AVERAGEIFS(Precios!$35:$35,Precios!$3:$3,'Data Graf'!I$53)</f>
        <v>544.12</v>
      </c>
      <c r="J59" s="362">
        <f>+AVERAGEIFS(Precios!$35:$35,Precios!$3:$3,'Data Graf'!J$53)</f>
        <v>550.16</v>
      </c>
      <c r="K59" s="362">
        <f>+AVERAGEIFS(Precios!$35:$35,Precios!$3:$3,'Data Graf'!K$53)</f>
        <v>562.24</v>
      </c>
      <c r="L59" s="362">
        <f>+AVERAGEIFS(Precios!$35:$35,Precios!$3:$3,'Data Graf'!L$53)</f>
        <v>562.24</v>
      </c>
      <c r="M59" s="362">
        <f>+AVERAGEIFS(Precios!$35:$35,Precios!$3:$3,'Data Graf'!M$53)</f>
        <v>563.25</v>
      </c>
      <c r="N59" s="362">
        <f>+AVERAGEIFS(Precios!$35:$35,Precios!$3:$3,'Data Graf'!N$53)</f>
        <v>569.13333333333333</v>
      </c>
      <c r="O59" s="362">
        <f>+AVERAGEIFS(Precios!$35:$35,Precios!$3:$3,'Data Graf'!O$53)</f>
        <v>580.9</v>
      </c>
      <c r="P59" s="362">
        <f>+AVERAGEIFS(Precios!$35:$35,Precios!$3:$3,'Data Graf'!P$53)</f>
        <v>580.9</v>
      </c>
      <c r="Q59" s="362">
        <f>+AVERAGEIFS(Precios!$35:$35,Precios!$3:$3,'Data Graf'!Q$53)</f>
        <v>582.52</v>
      </c>
      <c r="R59" s="362">
        <f>+AVERAGEIFS(Precios!$35:$35,Precios!$3:$3,'Data Graf'!R$53)</f>
        <v>589.05000000000007</v>
      </c>
      <c r="S59" s="362">
        <f>+AVERAGEIFS(Precios!$35:$35,Precios!$3:$3,'Data Graf'!S$53)</f>
        <v>602.11</v>
      </c>
      <c r="T59" s="362">
        <f>+AVERAGEIFS(Precios!$35:$35,Precios!$3:$3,'Data Graf'!T$53)</f>
        <v>602.11</v>
      </c>
      <c r="U59" s="362">
        <f>+AVERAGEIFS(Precios!$35:$35,Precios!$3:$3,'Data Graf'!U$53)</f>
        <v>600.4</v>
      </c>
      <c r="V59" s="362">
        <f>+AVERAGEIFS(Precios!$35:$35,Precios!$3:$3,'Data Graf'!V$53)</f>
        <v>606.85333333333335</v>
      </c>
      <c r="W59" s="362">
        <f>+AVERAGEIFS(Precios!$35:$35,Precios!$3:$3,'Data Graf'!W$53)</f>
        <v>619.76</v>
      </c>
      <c r="X59" s="362">
        <f>+AVERAGEIFS(Precios!$35:$35,Precios!$3:$3,'Data Graf'!X$53)</f>
        <v>619.76</v>
      </c>
      <c r="Y59" s="362">
        <f>+AVERAGEIFS(Precios!$35:$35,Precios!$3:$3,'Data Graf'!Y$53)</f>
        <v>619.99</v>
      </c>
      <c r="Z59" s="362">
        <f>+AVERAGEIFS(Precios!$35:$35,Precios!$3:$3,'Data Graf'!Z$53)</f>
        <v>624.29</v>
      </c>
      <c r="AA59" s="362">
        <f>+AVERAGEIFS(Precios!$35:$35,Precios!$3:$3,'Data Graf'!AA$53)</f>
        <v>632.89</v>
      </c>
      <c r="AB59" s="362">
        <f>+AVERAGEIFS(Precios!$35:$35,Precios!$3:$3,'Data Graf'!AB$53)</f>
        <v>632.89</v>
      </c>
      <c r="AC59" s="362">
        <f>+AVERAGEIFS(Precios!$35:$35,Precios!$3:$3,'Data Graf'!AC$53)</f>
        <v>633.53</v>
      </c>
      <c r="AD59" s="362">
        <f>+AVERAGEIFS(Precios!$35:$35,Precios!$3:$3,'Data Graf'!AD$53)</f>
        <v>633.53</v>
      </c>
      <c r="AE59" s="362">
        <f>+AVERAGEIFS(Precios!$35:$35,Precios!$3:$3,'Data Graf'!AE$53)</f>
        <v>640.19999999999993</v>
      </c>
      <c r="AF59" s="362">
        <f>+AVERAGEIFS(Precios!$35:$35,Precios!$3:$3,'Data Graf'!AF$53)</f>
        <v>653.54</v>
      </c>
      <c r="AG59" s="362">
        <f>+AVERAGEIFS(Precios!$35:$35,Precios!$3:$3,'Data Graf'!AG$53)</f>
        <v>650.44000000000005</v>
      </c>
      <c r="AH59" s="362">
        <f>+AVERAGEIFS(Precios!$35:$35,Precios!$3:$3,'Data Graf'!AH$53)</f>
        <v>667.66</v>
      </c>
      <c r="AI59" s="362">
        <f>+AVERAGEIFS(Precios!$35:$35,Precios!$3:$3,'Data Graf'!AI$53)</f>
        <v>702.1</v>
      </c>
      <c r="AJ59" s="362">
        <f>+AVERAGEIFS(Precios!$35:$35,Precios!$3:$3,'Data Graf'!AJ$53)</f>
        <v>702.1</v>
      </c>
      <c r="AK59" s="362">
        <f>+AVERAGEIFS(Precios!$35:$35,Precios!$3:$3,'Data Graf'!AK$53)</f>
        <v>704.78000000000009</v>
      </c>
      <c r="AL59" s="362">
        <f>+AVERAGEIFS(Precios!$35:$35,Precios!$3:$3,'Data Graf'!AL$53)</f>
        <v>716.05666666666673</v>
      </c>
      <c r="AM59" s="362">
        <f>+AVERAGEIFS(Precios!$35:$35,Precios!$3:$3,'Data Graf'!AM$53)</f>
        <v>738.61</v>
      </c>
      <c r="AN59" s="362">
        <f>+AVERAGEIFS(Precios!$35:$35,Precios!$3:$3,'Data Graf'!AN$53)</f>
        <v>738.61</v>
      </c>
      <c r="AO59" s="362">
        <f>+AVERAGEIFS(Precios!$35:$35,Precios!$3:$3,'Data Graf'!AO$53)</f>
        <v>742.39</v>
      </c>
      <c r="AP59" s="362">
        <f>+AVERAGEIFS(Precios!$35:$35,Precios!$3:$3,'Data Graf'!AP$53)</f>
        <v>749.18333333333339</v>
      </c>
      <c r="AQ59" s="362">
        <f>+AVERAGEIFS(Precios!$35:$35,Precios!$3:$3,'Data Graf'!AQ$53)</f>
        <v>762.77</v>
      </c>
      <c r="AR59" s="362">
        <f>+AVERAGEIFS(Precios!$35:$35,Precios!$3:$3,'Data Graf'!AR$53)</f>
        <v>762.77</v>
      </c>
      <c r="AS59" s="362">
        <f>+AVERAGEIFS(Precios!$35:$35,Precios!$3:$3,'Data Graf'!AS$53)</f>
        <v>763.50999999999988</v>
      </c>
      <c r="AT59" s="362">
        <f>+AVERAGEIFS(Precios!$35:$35,Precios!$3:$3,'Data Graf'!AT$53)</f>
        <v>764.89666666666665</v>
      </c>
      <c r="AU59" s="362">
        <f>+AVERAGEIFS(Precios!$35:$35,Precios!$3:$3,'Data Graf'!AU$53)</f>
        <v>767.67</v>
      </c>
      <c r="AV59" s="362">
        <f>+AVERAGEIFS(Precios!$35:$35,Precios!$3:$3,'Data Graf'!AV$53)</f>
        <v>767.67</v>
      </c>
      <c r="AW59" s="362">
        <f>+AVERAGEIFS(Precios!$35:$35,Precios!$3:$3,'Data Graf'!AW$53)</f>
        <v>0</v>
      </c>
    </row>
    <row r="61" spans="1:138">
      <c r="D61" s="51"/>
      <c r="E61" s="355" t="s">
        <v>697</v>
      </c>
      <c r="F61" s="356" t="s">
        <v>698</v>
      </c>
      <c r="G61" s="356" t="s">
        <v>699</v>
      </c>
      <c r="H61" s="356" t="s">
        <v>700</v>
      </c>
      <c r="I61" s="356" t="s">
        <v>701</v>
      </c>
      <c r="J61" s="356" t="s">
        <v>702</v>
      </c>
      <c r="K61" s="356" t="s">
        <v>703</v>
      </c>
      <c r="L61" s="356" t="s">
        <v>704</v>
      </c>
      <c r="M61" s="356" t="s">
        <v>705</v>
      </c>
      <c r="N61" s="356" t="s">
        <v>706</v>
      </c>
      <c r="O61" s="356" t="s">
        <v>707</v>
      </c>
      <c r="P61" s="356" t="s">
        <v>708</v>
      </c>
      <c r="Q61" s="356" t="s">
        <v>709</v>
      </c>
      <c r="R61" s="356" t="s">
        <v>710</v>
      </c>
      <c r="S61" s="356" t="s">
        <v>711</v>
      </c>
      <c r="T61" s="356" t="s">
        <v>712</v>
      </c>
      <c r="U61" s="356" t="s">
        <v>713</v>
      </c>
      <c r="V61" s="356" t="s">
        <v>714</v>
      </c>
      <c r="W61" s="356" t="s">
        <v>715</v>
      </c>
      <c r="X61" s="356" t="s">
        <v>716</v>
      </c>
      <c r="Y61" s="356" t="s">
        <v>717</v>
      </c>
      <c r="Z61" s="356" t="s">
        <v>718</v>
      </c>
      <c r="AA61" s="356" t="s">
        <v>719</v>
      </c>
      <c r="AB61" s="356" t="s">
        <v>720</v>
      </c>
      <c r="AC61" s="356" t="s">
        <v>721</v>
      </c>
      <c r="AD61" s="356" t="s">
        <v>722</v>
      </c>
      <c r="AE61" s="356" t="s">
        <v>723</v>
      </c>
      <c r="AF61" s="356" t="s">
        <v>724</v>
      </c>
      <c r="AG61" s="356" t="s">
        <v>725</v>
      </c>
      <c r="AH61" s="356" t="s">
        <v>726</v>
      </c>
      <c r="AI61" s="356" t="s">
        <v>727</v>
      </c>
      <c r="AJ61" s="356" t="s">
        <v>728</v>
      </c>
      <c r="AK61" s="356" t="s">
        <v>729</v>
      </c>
      <c r="AL61" s="356" t="s">
        <v>730</v>
      </c>
      <c r="AM61" s="356" t="s">
        <v>731</v>
      </c>
      <c r="AN61" s="356" t="s">
        <v>732</v>
      </c>
      <c r="AO61" s="356" t="s">
        <v>733</v>
      </c>
      <c r="AP61" s="356" t="s">
        <v>734</v>
      </c>
      <c r="AQ61" s="356" t="str">
        <f t="shared" ref="AQ61:AW61" si="243">+AQ$35</f>
        <v>3Q24</v>
      </c>
      <c r="AR61" s="356" t="str">
        <f t="shared" si="243"/>
        <v>4Q24</v>
      </c>
      <c r="AS61" s="356" t="str">
        <f t="shared" si="243"/>
        <v>1Q25</v>
      </c>
      <c r="AT61" s="356" t="str">
        <f t="shared" si="243"/>
        <v>2Q25</v>
      </c>
      <c r="AU61" s="356" t="str">
        <f t="shared" si="243"/>
        <v>3Q25</v>
      </c>
      <c r="AV61" s="356" t="str">
        <f t="shared" si="243"/>
        <v>4Q25</v>
      </c>
      <c r="AW61" s="356" t="str">
        <f t="shared" si="243"/>
        <v>1Q26</v>
      </c>
      <c r="AX61" s="353"/>
      <c r="AY61" s="353"/>
      <c r="AZ61" s="353"/>
      <c r="BA61" s="353"/>
      <c r="BB61" s="353"/>
      <c r="BC61" s="353"/>
      <c r="BD61" s="353"/>
      <c r="BE61" s="353"/>
      <c r="BF61" s="353"/>
      <c r="BG61" s="353"/>
      <c r="BH61" s="353"/>
      <c r="BI61" s="353"/>
      <c r="BJ61" s="353"/>
      <c r="BK61" s="353"/>
      <c r="BL61" s="353"/>
      <c r="BM61" s="353"/>
      <c r="BN61" s="353"/>
      <c r="BO61" s="353"/>
      <c r="BP61" s="353"/>
      <c r="BQ61" s="353"/>
      <c r="BR61" s="353"/>
      <c r="BS61" s="353"/>
      <c r="BT61" s="353"/>
      <c r="BU61" s="353"/>
      <c r="BV61" s="353"/>
      <c r="BW61" s="353"/>
      <c r="BX61" s="353"/>
      <c r="BY61" s="353"/>
      <c r="BZ61" s="353"/>
      <c r="CA61" s="353"/>
      <c r="CB61" s="353"/>
      <c r="CC61" s="353"/>
      <c r="CD61" s="353"/>
      <c r="CE61" s="353"/>
      <c r="CF61" s="353"/>
      <c r="CG61" s="353"/>
      <c r="CH61" s="353"/>
      <c r="CI61" s="353"/>
      <c r="CJ61" s="353"/>
      <c r="CK61" s="353"/>
      <c r="CL61" s="353"/>
      <c r="CM61" s="353"/>
      <c r="CN61" s="353"/>
      <c r="CO61" s="353"/>
      <c r="CP61" s="353"/>
      <c r="CQ61" s="353"/>
      <c r="CR61" s="353"/>
      <c r="CS61" s="353"/>
      <c r="CT61" s="353"/>
      <c r="CU61" s="353"/>
      <c r="CV61" s="353"/>
      <c r="CW61" s="353"/>
      <c r="CX61" s="353"/>
      <c r="CY61" s="353"/>
      <c r="CZ61" s="353"/>
      <c r="DA61" s="353"/>
      <c r="DB61" s="353"/>
      <c r="DC61" s="353"/>
      <c r="DD61" s="353"/>
      <c r="DE61" s="353"/>
      <c r="DF61" s="353"/>
      <c r="DG61" s="353"/>
      <c r="DH61" s="353"/>
      <c r="DI61" s="353"/>
      <c r="DJ61" s="353"/>
      <c r="DK61" s="353"/>
      <c r="DL61" s="353"/>
      <c r="DM61" s="353"/>
      <c r="DN61" s="353"/>
      <c r="DO61" s="353"/>
      <c r="DP61" s="353"/>
      <c r="DQ61" s="353"/>
      <c r="DR61" s="353"/>
      <c r="DS61" s="353"/>
      <c r="DT61" s="353"/>
      <c r="DU61" s="353"/>
      <c r="DV61" s="353"/>
      <c r="DW61" s="353"/>
      <c r="DX61" s="353"/>
      <c r="DY61" s="353"/>
      <c r="DZ61" s="353"/>
      <c r="EA61" s="353"/>
      <c r="EB61" s="353"/>
      <c r="EC61" s="353"/>
      <c r="ED61" s="353"/>
      <c r="EE61" s="353"/>
      <c r="EF61" s="353"/>
      <c r="EG61" s="353"/>
      <c r="EH61" s="353"/>
    </row>
    <row r="62" spans="1:138">
      <c r="B62" s="9"/>
      <c r="C62" s="9"/>
      <c r="D62" s="343" t="s">
        <v>890</v>
      </c>
      <c r="E62" s="366"/>
      <c r="F62" s="367"/>
      <c r="G62" s="367"/>
      <c r="H62" s="367"/>
      <c r="I62" s="367">
        <f>+IF(I54/E54-1&gt;50%,50%,I54/E54-1)</f>
        <v>2.9385684197006823E-2</v>
      </c>
      <c r="J62" s="367">
        <f t="shared" ref="J62:AR67" si="244">+IF(J54/F54-1&gt;50%,50%,J54/F54-1)</f>
        <v>3.077783961456193E-2</v>
      </c>
      <c r="K62" s="367">
        <f t="shared" si="244"/>
        <v>3.4351271996344579E-2</v>
      </c>
      <c r="L62" s="367">
        <f t="shared" si="244"/>
        <v>2.9098875499419474E-2</v>
      </c>
      <c r="M62" s="367">
        <f t="shared" si="244"/>
        <v>2.1580135658874511E-2</v>
      </c>
      <c r="N62" s="367">
        <f t="shared" si="244"/>
        <v>1.2039685614849249E-2</v>
      </c>
      <c r="O62" s="367">
        <f t="shared" si="244"/>
        <v>1.8606732984375318E-2</v>
      </c>
      <c r="P62" s="367">
        <f t="shared" si="244"/>
        <v>2.6901697694613702E-2</v>
      </c>
      <c r="Q62" s="367">
        <f t="shared" si="244"/>
        <v>3.0168396938994979E-2</v>
      </c>
      <c r="R62" s="367">
        <f t="shared" si="244"/>
        <v>4.6391854571287361E-2</v>
      </c>
      <c r="S62" s="367">
        <f t="shared" si="244"/>
        <v>4.1151558291563584E-2</v>
      </c>
      <c r="T62" s="367">
        <f t="shared" si="244"/>
        <v>3.5237434208055474E-2</v>
      </c>
      <c r="U62" s="367">
        <f t="shared" si="244"/>
        <v>1.9836732675567292E-2</v>
      </c>
      <c r="V62" s="367">
        <f t="shared" si="244"/>
        <v>4.893528989172502E-3</v>
      </c>
      <c r="W62" s="367">
        <f t="shared" si="244"/>
        <v>3.3888486838455911E-3</v>
      </c>
      <c r="X62" s="367">
        <f t="shared" si="244"/>
        <v>-4.6869226501436989E-3</v>
      </c>
      <c r="Y62" s="367">
        <f t="shared" si="244"/>
        <v>-1.5268950257744107E-3</v>
      </c>
      <c r="Z62" s="367">
        <f t="shared" si="244"/>
        <v>4.1814613683655022E-3</v>
      </c>
      <c r="AA62" s="367">
        <f t="shared" si="244"/>
        <v>1.7479689847857971E-2</v>
      </c>
      <c r="AB62" s="367">
        <f t="shared" si="244"/>
        <v>3.7266831313291116E-2</v>
      </c>
      <c r="AC62" s="367">
        <f t="shared" si="244"/>
        <v>7.6311505021702253E-2</v>
      </c>
      <c r="AD62" s="367">
        <f t="shared" si="244"/>
        <v>9.9158323396336678E-2</v>
      </c>
      <c r="AE62" s="367">
        <f t="shared" si="244"/>
        <v>0.12921180175906533</v>
      </c>
      <c r="AF62" s="367">
        <f t="shared" si="244"/>
        <v>0.155656484706022</v>
      </c>
      <c r="AG62" s="367">
        <f t="shared" si="244"/>
        <v>0.1494791682960106</v>
      </c>
      <c r="AH62" s="367">
        <f t="shared" si="244"/>
        <v>0.14925275561172779</v>
      </c>
      <c r="AI62" s="367">
        <f t="shared" si="244"/>
        <v>0.10774696249241611</v>
      </c>
      <c r="AJ62" s="367">
        <f t="shared" si="244"/>
        <v>6.0107717913743475E-2</v>
      </c>
      <c r="AK62" s="367">
        <f t="shared" si="244"/>
        <v>4.2019016493351602E-2</v>
      </c>
      <c r="AL62" s="367">
        <f t="shared" si="244"/>
        <v>5.047438812465721E-3</v>
      </c>
      <c r="AM62" s="367">
        <f t="shared" si="244"/>
        <v>-1.1349569848883467E-2</v>
      </c>
      <c r="AN62" s="367">
        <f t="shared" si="244"/>
        <v>-9.3159359405426967E-3</v>
      </c>
      <c r="AO62" s="367">
        <f t="shared" si="244"/>
        <v>-2.1266362684932538E-2</v>
      </c>
      <c r="AP62" s="367">
        <f t="shared" si="244"/>
        <v>-1.5044130314117665E-2</v>
      </c>
      <c r="AQ62" s="367">
        <f t="shared" si="244"/>
        <v>-3.9128367307531553E-3</v>
      </c>
      <c r="AR62" s="367">
        <f t="shared" si="244"/>
        <v>-2.8542374638100831E-3</v>
      </c>
      <c r="AS62" s="367">
        <f t="shared" ref="AS62:AS67" si="245">+IF(AS54/AO54-1&gt;50%,50%,AS54/AO54-1)</f>
        <v>-9.7379835215911648E-3</v>
      </c>
      <c r="AT62" s="367">
        <f t="shared" ref="AT62:AW67" si="246">+IF(AT54/AP54-1&gt;50%,50%,AT54/AP54-1)</f>
        <v>-5.7333662967717913E-3</v>
      </c>
      <c r="AU62" s="367" t="e">
        <f>+IF(AU54/AQ54-1&gt;50%,50%,AU54/AQ54-1)</f>
        <v>#DIV/0!</v>
      </c>
      <c r="AV62" s="367" t="e">
        <f>+IF(AV54/AR54-1&gt;50%,50%,AV54/AR54-1)</f>
        <v>#DIV/0!</v>
      </c>
      <c r="AW62" s="367">
        <f>+IF(AW54/AS54-1&gt;50%,50%,AW54/AS54-1)</f>
        <v>0</v>
      </c>
      <c r="AX62" s="332"/>
      <c r="AY62" s="332"/>
      <c r="AZ62" s="332"/>
      <c r="BA62" s="332"/>
      <c r="BB62" s="332"/>
      <c r="BC62" s="332"/>
      <c r="BD62" s="332"/>
      <c r="BE62" s="332"/>
      <c r="BF62" s="332"/>
      <c r="BG62" s="332"/>
      <c r="BH62" s="332"/>
      <c r="BI62" s="332"/>
      <c r="BJ62" s="332"/>
      <c r="BK62" s="332"/>
      <c r="BL62" s="332"/>
      <c r="BM62" s="332"/>
      <c r="BN62" s="332"/>
      <c r="BO62" s="332"/>
      <c r="BP62" s="332"/>
      <c r="BQ62" s="332"/>
      <c r="BR62" s="332"/>
      <c r="BS62" s="332"/>
      <c r="BT62" s="332"/>
      <c r="BU62" s="332"/>
      <c r="BV62" s="332"/>
      <c r="BW62" s="332"/>
      <c r="BX62" s="332"/>
      <c r="BY62" s="332"/>
      <c r="BZ62" s="332"/>
      <c r="CA62" s="332"/>
      <c r="CB62" s="332"/>
      <c r="CC62" s="332"/>
      <c r="CD62" s="332"/>
      <c r="CE62" s="332"/>
      <c r="CF62" s="332"/>
      <c r="CG62" s="332"/>
      <c r="CH62" s="332"/>
      <c r="CI62" s="332"/>
      <c r="CJ62" s="332"/>
      <c r="CK62" s="332"/>
      <c r="CL62" s="332"/>
      <c r="CM62" s="332"/>
      <c r="CN62" s="332"/>
      <c r="CO62" s="332"/>
      <c r="CP62" s="332"/>
      <c r="CQ62" s="332"/>
      <c r="CR62" s="332"/>
      <c r="CS62" s="332"/>
      <c r="CT62" s="332"/>
      <c r="CU62" s="332"/>
      <c r="CV62" s="332"/>
      <c r="CW62" s="332"/>
      <c r="CX62" s="332"/>
      <c r="CY62" s="332"/>
      <c r="CZ62" s="332"/>
      <c r="DA62" s="332"/>
      <c r="DB62" s="332"/>
      <c r="DC62" s="332"/>
      <c r="DD62" s="332"/>
      <c r="DE62" s="332"/>
      <c r="DF62" s="332"/>
      <c r="DG62" s="332"/>
      <c r="DH62" s="332"/>
      <c r="DI62" s="332"/>
      <c r="DJ62" s="332"/>
      <c r="DK62" s="332"/>
      <c r="DL62" s="332"/>
      <c r="DM62" s="332"/>
      <c r="DN62" s="332"/>
      <c r="DO62" s="332"/>
      <c r="DP62" s="332"/>
      <c r="DQ62" s="332"/>
      <c r="DR62" s="332"/>
      <c r="DS62" s="332"/>
      <c r="DT62" s="332"/>
      <c r="DU62" s="332"/>
      <c r="DV62" s="332"/>
      <c r="DW62" s="332"/>
      <c r="DX62" s="332"/>
      <c r="DY62" s="332"/>
      <c r="DZ62" s="332"/>
      <c r="EA62" s="332"/>
      <c r="EB62" s="332"/>
      <c r="EC62" s="332"/>
      <c r="ED62" s="332"/>
      <c r="EE62" s="332"/>
      <c r="EF62" s="332"/>
      <c r="EG62" s="332"/>
      <c r="EH62" s="332"/>
    </row>
    <row r="63" spans="1:138">
      <c r="B63" s="9"/>
      <c r="C63" s="9"/>
      <c r="D63" s="344" t="s">
        <v>761</v>
      </c>
      <c r="E63" s="368"/>
      <c r="F63" s="369"/>
      <c r="G63" s="369"/>
      <c r="H63" s="369"/>
      <c r="I63" s="369">
        <f t="shared" ref="I63:I67" si="247">+IF(I55/E55-1&gt;50%,50%,I55/E55-1)</f>
        <v>-8.3689770677660369E-2</v>
      </c>
      <c r="J63" s="369">
        <f t="shared" si="244"/>
        <v>-8.5394964558288322E-2</v>
      </c>
      <c r="K63" s="369">
        <f t="shared" si="244"/>
        <v>1.5204678362573221E-2</v>
      </c>
      <c r="L63" s="369">
        <f t="shared" si="244"/>
        <v>1.1001072843601856E-2</v>
      </c>
      <c r="M63" s="369">
        <f t="shared" si="244"/>
        <v>-2.0959872898037357E-2</v>
      </c>
      <c r="N63" s="369">
        <f t="shared" si="244"/>
        <v>-2.5265981548945993E-2</v>
      </c>
      <c r="O63" s="369">
        <f t="shared" si="244"/>
        <v>-1.8347840928487624E-3</v>
      </c>
      <c r="P63" s="369">
        <f t="shared" si="244"/>
        <v>4.9871468896873772E-3</v>
      </c>
      <c r="Q63" s="369">
        <f t="shared" si="244"/>
        <v>9.1683929731845026E-2</v>
      </c>
      <c r="R63" s="369">
        <f t="shared" si="244"/>
        <v>0.15972033693449106</v>
      </c>
      <c r="S63" s="369">
        <f t="shared" si="244"/>
        <v>0.13836760284415583</v>
      </c>
      <c r="T63" s="369">
        <f t="shared" si="244"/>
        <v>0.14619561050746088</v>
      </c>
      <c r="U63" s="369">
        <f t="shared" si="244"/>
        <v>7.3647515374749339E-2</v>
      </c>
      <c r="V63" s="369">
        <f t="shared" si="244"/>
        <v>4.4410167937071199E-2</v>
      </c>
      <c r="W63" s="369">
        <f t="shared" si="244"/>
        <v>2.564479687568455E-2</v>
      </c>
      <c r="X63" s="369">
        <f t="shared" si="244"/>
        <v>2.7363108449121043E-3</v>
      </c>
      <c r="Y63" s="369">
        <f t="shared" si="244"/>
        <v>2.1662419133503308E-2</v>
      </c>
      <c r="Z63" s="369">
        <f t="shared" si="244"/>
        <v>3.0249438119450023E-2</v>
      </c>
      <c r="AA63" s="369">
        <f t="shared" si="244"/>
        <v>5.9767568870460419E-2</v>
      </c>
      <c r="AB63" s="369">
        <f t="shared" si="244"/>
        <v>9.555198447591029E-2</v>
      </c>
      <c r="AC63" s="369">
        <f t="shared" si="244"/>
        <v>0.2918335651923627</v>
      </c>
      <c r="AD63" s="369">
        <f t="shared" si="244"/>
        <v>0.40899256133323836</v>
      </c>
      <c r="AE63" s="369">
        <f t="shared" si="244"/>
        <v>0.41979950596242332</v>
      </c>
      <c r="AF63" s="369">
        <f t="shared" si="244"/>
        <v>0.34143870874893456</v>
      </c>
      <c r="AG63" s="369">
        <f t="shared" si="244"/>
        <v>0.12639455245513198</v>
      </c>
      <c r="AH63" s="369">
        <f t="shared" si="244"/>
        <v>0.12779543930673731</v>
      </c>
      <c r="AI63" s="369">
        <f t="shared" si="244"/>
        <v>7.1616283691164462E-2</v>
      </c>
      <c r="AJ63" s="369">
        <f t="shared" si="244"/>
        <v>5.2823018234184893E-2</v>
      </c>
      <c r="AK63" s="369">
        <f t="shared" si="244"/>
        <v>7.8521345138286458E-2</v>
      </c>
      <c r="AL63" s="369">
        <f t="shared" si="244"/>
        <v>-3.4296827820059383E-2</v>
      </c>
      <c r="AM63" s="369">
        <f t="shared" si="244"/>
        <v>-8.196808168424552E-2</v>
      </c>
      <c r="AN63" s="369">
        <f t="shared" si="244"/>
        <v>-2.4101650607391556E-2</v>
      </c>
      <c r="AO63" s="369">
        <f t="shared" si="244"/>
        <v>7.6283523293889655E-3</v>
      </c>
      <c r="AP63" s="369">
        <f t="shared" si="244"/>
        <v>-2.1162880575478216E-2</v>
      </c>
      <c r="AQ63" s="369">
        <f t="shared" si="244"/>
        <v>4.4330071152371531E-2</v>
      </c>
      <c r="AR63" s="369">
        <f t="shared" si="244"/>
        <v>2.4797288342523593E-2</v>
      </c>
      <c r="AS63" s="369">
        <f t="shared" si="245"/>
        <v>-3.5467877558372218E-2</v>
      </c>
      <c r="AT63" s="369">
        <f t="shared" si="246"/>
        <v>-1.8358617022542711E-2</v>
      </c>
      <c r="AU63" s="369">
        <f t="shared" si="246"/>
        <v>-2.4213333122805381E-2</v>
      </c>
      <c r="AV63" s="369">
        <f t="shared" si="246"/>
        <v>-7.1557195398424756E-2</v>
      </c>
      <c r="AW63" s="369">
        <f t="shared" si="246"/>
        <v>-1</v>
      </c>
      <c r="AX63" s="332"/>
      <c r="AY63" s="332"/>
      <c r="AZ63" s="332"/>
      <c r="BA63" s="332"/>
      <c r="BB63" s="332"/>
      <c r="BC63" s="332"/>
      <c r="BD63" s="332"/>
      <c r="BE63" s="332"/>
      <c r="BF63" s="332"/>
      <c r="BG63" s="332"/>
      <c r="BH63" s="332"/>
      <c r="BI63" s="332"/>
      <c r="BJ63" s="332"/>
      <c r="BK63" s="332"/>
      <c r="BL63" s="332"/>
      <c r="BM63" s="332"/>
      <c r="BN63" s="332"/>
      <c r="BO63" s="332"/>
      <c r="BP63" s="332"/>
      <c r="BQ63" s="332"/>
      <c r="BR63" s="332"/>
      <c r="BS63" s="332"/>
      <c r="BT63" s="332"/>
      <c r="BU63" s="332"/>
      <c r="BV63" s="332"/>
      <c r="BW63" s="332"/>
      <c r="BX63" s="332"/>
      <c r="BY63" s="332"/>
      <c r="BZ63" s="332"/>
      <c r="CA63" s="332"/>
      <c r="CB63" s="332"/>
      <c r="CC63" s="332"/>
      <c r="CD63" s="332"/>
      <c r="CE63" s="332"/>
      <c r="CF63" s="332"/>
      <c r="CG63" s="332"/>
      <c r="CH63" s="332"/>
      <c r="CI63" s="332"/>
      <c r="CJ63" s="332"/>
      <c r="CK63" s="332"/>
      <c r="CL63" s="332"/>
      <c r="CM63" s="332"/>
      <c r="CN63" s="332"/>
      <c r="CO63" s="332"/>
      <c r="CP63" s="332"/>
      <c r="CQ63" s="332"/>
      <c r="CR63" s="332"/>
      <c r="CS63" s="332"/>
      <c r="CT63" s="332"/>
      <c r="CU63" s="332"/>
      <c r="CV63" s="332"/>
      <c r="CW63" s="332"/>
      <c r="CX63" s="332"/>
      <c r="CY63" s="332"/>
      <c r="CZ63" s="332"/>
      <c r="DA63" s="332"/>
      <c r="DB63" s="332"/>
      <c r="DC63" s="332"/>
      <c r="DD63" s="332"/>
      <c r="DE63" s="332"/>
      <c r="DF63" s="332"/>
      <c r="DG63" s="332"/>
      <c r="DH63" s="332"/>
      <c r="DI63" s="332"/>
      <c r="DJ63" s="332"/>
      <c r="DK63" s="332"/>
      <c r="DL63" s="332"/>
      <c r="DM63" s="332"/>
      <c r="DN63" s="332"/>
      <c r="DO63" s="332"/>
      <c r="DP63" s="332"/>
      <c r="DQ63" s="332"/>
      <c r="DR63" s="332"/>
      <c r="DS63" s="332"/>
      <c r="DT63" s="332"/>
      <c r="DU63" s="332"/>
      <c r="DV63" s="332"/>
      <c r="DW63" s="332"/>
      <c r="DX63" s="332"/>
      <c r="DY63" s="332"/>
      <c r="DZ63" s="332"/>
      <c r="EA63" s="332"/>
      <c r="EB63" s="332"/>
      <c r="EC63" s="332"/>
      <c r="ED63" s="332"/>
      <c r="EE63" s="332"/>
      <c r="EF63" s="332"/>
      <c r="EG63" s="332"/>
      <c r="EH63" s="332"/>
    </row>
    <row r="64" spans="1:138">
      <c r="C64" s="9"/>
      <c r="D64" s="344" t="s">
        <v>762</v>
      </c>
      <c r="E64" s="368"/>
      <c r="F64" s="369"/>
      <c r="G64" s="369"/>
      <c r="H64" s="369"/>
      <c r="I64" s="369">
        <f t="shared" si="247"/>
        <v>1.423358688380949E-2</v>
      </c>
      <c r="J64" s="369">
        <f t="shared" si="244"/>
        <v>2.0330279449258803E-3</v>
      </c>
      <c r="K64" s="369">
        <f t="shared" si="244"/>
        <v>-1.4264490037748656E-3</v>
      </c>
      <c r="L64" s="369">
        <f t="shared" si="244"/>
        <v>-6.5595836324479073E-3</v>
      </c>
      <c r="M64" s="369">
        <f t="shared" si="244"/>
        <v>-4.7151329617514115E-3</v>
      </c>
      <c r="N64" s="369">
        <f t="shared" si="244"/>
        <v>4.4863593695787518E-3</v>
      </c>
      <c r="O64" s="369">
        <f t="shared" si="244"/>
        <v>1.8635952555183799E-3</v>
      </c>
      <c r="P64" s="369">
        <f t="shared" si="244"/>
        <v>7.1584062722993558E-3</v>
      </c>
      <c r="Q64" s="369">
        <f t="shared" si="244"/>
        <v>6.773964446102454E-3</v>
      </c>
      <c r="R64" s="369">
        <f t="shared" si="244"/>
        <v>-3.5166482950057532E-3</v>
      </c>
      <c r="S64" s="369">
        <f t="shared" si="244"/>
        <v>1.7524512333111364E-3</v>
      </c>
      <c r="T64" s="369">
        <f t="shared" si="244"/>
        <v>2.3676811522717056E-3</v>
      </c>
      <c r="U64" s="369">
        <f t="shared" si="244"/>
        <v>-3.039976627897123E-3</v>
      </c>
      <c r="V64" s="369">
        <f t="shared" si="244"/>
        <v>8.9749159161445213E-4</v>
      </c>
      <c r="W64" s="369">
        <f t="shared" si="244"/>
        <v>1.8443342481853087E-3</v>
      </c>
      <c r="X64" s="369">
        <f t="shared" si="244"/>
        <v>2.6707704971566937E-3</v>
      </c>
      <c r="Y64" s="369">
        <f t="shared" si="244"/>
        <v>7.5270728933349851E-3</v>
      </c>
      <c r="Z64" s="369">
        <f t="shared" si="244"/>
        <v>1.6504585899823399E-2</v>
      </c>
      <c r="AA64" s="369">
        <f t="shared" si="244"/>
        <v>7.0241789761017692E-2</v>
      </c>
      <c r="AB64" s="369">
        <f t="shared" si="244"/>
        <v>0.14935661764705888</v>
      </c>
      <c r="AC64" s="369">
        <f t="shared" si="244"/>
        <v>0.22036271479217362</v>
      </c>
      <c r="AD64" s="369">
        <f t="shared" si="244"/>
        <v>0.22174418297546428</v>
      </c>
      <c r="AE64" s="369">
        <f t="shared" si="244"/>
        <v>0.16425469063410336</v>
      </c>
      <c r="AF64" s="369">
        <f t="shared" si="244"/>
        <v>0.10166263591650737</v>
      </c>
      <c r="AG64" s="369">
        <f t="shared" si="244"/>
        <v>3.8123126668967666E-2</v>
      </c>
      <c r="AH64" s="369">
        <f t="shared" si="244"/>
        <v>2.876419456580237E-2</v>
      </c>
      <c r="AI64" s="369">
        <f t="shared" si="244"/>
        <v>1.638098545666411E-2</v>
      </c>
      <c r="AJ64" s="369">
        <f t="shared" si="244"/>
        <v>-1.1430218512457735E-2</v>
      </c>
      <c r="AK64" s="369">
        <f t="shared" si="244"/>
        <v>-3.0269666428919817E-2</v>
      </c>
      <c r="AL64" s="369">
        <f t="shared" si="244"/>
        <v>-3.6185195894052335E-2</v>
      </c>
      <c r="AM64" s="369">
        <f t="shared" si="244"/>
        <v>-4.0409980677140189E-2</v>
      </c>
      <c r="AN64" s="369">
        <f t="shared" si="244"/>
        <v>-3.9191182393873647E-2</v>
      </c>
      <c r="AO64" s="369">
        <f t="shared" si="244"/>
        <v>-3.5551032339789623E-2</v>
      </c>
      <c r="AP64" s="369">
        <f t="shared" si="244"/>
        <v>-4.5930842354605317E-2</v>
      </c>
      <c r="AQ64" s="369">
        <f t="shared" si="244"/>
        <v>-4.9029662644255567E-2</v>
      </c>
      <c r="AR64" s="369">
        <f t="shared" si="244"/>
        <v>-3.4965320337981942E-2</v>
      </c>
      <c r="AS64" s="369">
        <f t="shared" si="245"/>
        <v>-2.2770696704288884E-2</v>
      </c>
      <c r="AT64" s="369">
        <f t="shared" si="246"/>
        <v>2.1792748750399937E-3</v>
      </c>
      <c r="AU64" s="369">
        <f t="shared" si="246"/>
        <v>2.7394438392790654E-2</v>
      </c>
      <c r="AV64" s="369">
        <f t="shared" si="246"/>
        <v>3.1031669817681795E-2</v>
      </c>
      <c r="AW64" s="369">
        <f t="shared" si="246"/>
        <v>-1</v>
      </c>
      <c r="AX64" s="332"/>
      <c r="AY64" s="332"/>
      <c r="AZ64" s="332"/>
      <c r="BA64" s="332"/>
      <c r="BB64" s="332"/>
      <c r="BC64" s="332"/>
      <c r="BD64" s="332"/>
      <c r="BE64" s="332"/>
      <c r="BF64" s="332"/>
      <c r="BG64" s="332"/>
      <c r="BH64" s="332"/>
      <c r="BI64" s="332"/>
      <c r="BJ64" s="332"/>
      <c r="BK64" s="332"/>
      <c r="BL64" s="332"/>
      <c r="BM64" s="332"/>
      <c r="BN64" s="332"/>
      <c r="BO64" s="332"/>
      <c r="BP64" s="332"/>
      <c r="BQ64" s="332"/>
      <c r="BR64" s="332"/>
      <c r="BS64" s="332"/>
      <c r="BT64" s="332"/>
      <c r="BU64" s="332"/>
      <c r="BV64" s="332"/>
      <c r="BW64" s="332"/>
      <c r="BX64" s="332"/>
      <c r="BY64" s="332"/>
      <c r="BZ64" s="332"/>
      <c r="CA64" s="332"/>
      <c r="CB64" s="332"/>
      <c r="CC64" s="332"/>
      <c r="CD64" s="332"/>
      <c r="CE64" s="332"/>
      <c r="CF64" s="332"/>
      <c r="CG64" s="332"/>
      <c r="CH64" s="332"/>
      <c r="CI64" s="332"/>
      <c r="CJ64" s="332"/>
      <c r="CK64" s="332"/>
      <c r="CL64" s="332"/>
      <c r="CM64" s="332"/>
      <c r="CN64" s="332"/>
      <c r="CO64" s="332"/>
      <c r="CP64" s="332"/>
      <c r="CQ64" s="332"/>
      <c r="CR64" s="332"/>
      <c r="CS64" s="332"/>
      <c r="CT64" s="332"/>
      <c r="CU64" s="332"/>
      <c r="CV64" s="332"/>
      <c r="CW64" s="332"/>
      <c r="CX64" s="332"/>
      <c r="CY64" s="332"/>
      <c r="CZ64" s="332"/>
      <c r="DA64" s="332"/>
      <c r="DB64" s="332"/>
      <c r="DC64" s="332"/>
      <c r="DD64" s="332"/>
      <c r="DE64" s="332"/>
      <c r="DF64" s="332"/>
      <c r="DG64" s="332"/>
      <c r="DH64" s="332"/>
      <c r="DI64" s="332"/>
      <c r="DJ64" s="332"/>
      <c r="DK64" s="332"/>
      <c r="DL64" s="332"/>
      <c r="DM64" s="332"/>
      <c r="DN64" s="332"/>
      <c r="DO64" s="332"/>
      <c r="DP64" s="332"/>
      <c r="DQ64" s="332"/>
      <c r="DR64" s="332"/>
      <c r="DS64" s="332"/>
      <c r="DT64" s="332"/>
      <c r="DU64" s="332"/>
      <c r="DV64" s="332"/>
      <c r="DW64" s="332"/>
      <c r="DX64" s="332"/>
      <c r="DY64" s="332"/>
      <c r="DZ64" s="332"/>
      <c r="EA64" s="332"/>
      <c r="EB64" s="332"/>
      <c r="EC64" s="332"/>
      <c r="ED64" s="332"/>
      <c r="EE64" s="332"/>
      <c r="EF64" s="332"/>
      <c r="EG64" s="332"/>
      <c r="EH64" s="332"/>
    </row>
    <row r="65" spans="1:138">
      <c r="C65" s="9"/>
      <c r="D65" s="344" t="s">
        <v>763</v>
      </c>
      <c r="E65" s="368"/>
      <c r="F65" s="369"/>
      <c r="G65" s="369"/>
      <c r="H65" s="369"/>
      <c r="I65" s="369">
        <f t="shared" si="247"/>
        <v>2.8088169435614985E-2</v>
      </c>
      <c r="J65" s="369">
        <f t="shared" si="244"/>
        <v>2.7335041290779793E-2</v>
      </c>
      <c r="K65" s="369">
        <f t="shared" si="244"/>
        <v>2.3310539838768962E-2</v>
      </c>
      <c r="L65" s="369">
        <f t="shared" si="244"/>
        <v>2.3700987880639568E-2</v>
      </c>
      <c r="M65" s="369">
        <f t="shared" si="244"/>
        <v>1.3263300486068497E-2</v>
      </c>
      <c r="N65" s="369">
        <f t="shared" si="244"/>
        <v>1.4952001581155505E-2</v>
      </c>
      <c r="O65" s="369">
        <f t="shared" si="244"/>
        <v>1.8168364249399049E-2</v>
      </c>
      <c r="P65" s="369">
        <f t="shared" si="244"/>
        <v>1.6626010274858549E-2</v>
      </c>
      <c r="Q65" s="369">
        <f t="shared" si="244"/>
        <v>2.5885785361621005E-2</v>
      </c>
      <c r="R65" s="369">
        <f t="shared" si="244"/>
        <v>3.1647348039798739E-2</v>
      </c>
      <c r="S65" s="369">
        <f t="shared" si="244"/>
        <v>3.3504128974847447E-2</v>
      </c>
      <c r="T65" s="369">
        <f t="shared" si="244"/>
        <v>3.4223062500244428E-2</v>
      </c>
      <c r="U65" s="369">
        <f t="shared" si="244"/>
        <v>1.1664496874349339E-2</v>
      </c>
      <c r="V65" s="369">
        <f t="shared" si="244"/>
        <v>3.8904639926220508E-3</v>
      </c>
      <c r="W65" s="369">
        <f t="shared" si="244"/>
        <v>-6.6911503854971688E-4</v>
      </c>
      <c r="X65" s="369">
        <f t="shared" si="244"/>
        <v>-2.3957852346959685E-3</v>
      </c>
      <c r="Y65" s="369">
        <f t="shared" si="244"/>
        <v>6.4065406574755901E-3</v>
      </c>
      <c r="Z65" s="369">
        <f t="shared" si="244"/>
        <v>5.6572320575640767E-3</v>
      </c>
      <c r="AA65" s="369">
        <f t="shared" si="244"/>
        <v>2.9953471684429633E-3</v>
      </c>
      <c r="AB65" s="369">
        <f t="shared" si="244"/>
        <v>1.5984966038269377E-3</v>
      </c>
      <c r="AC65" s="369">
        <f t="shared" si="244"/>
        <v>-2.3816694272951189E-3</v>
      </c>
      <c r="AD65" s="369">
        <f t="shared" si="244"/>
        <v>5.044421020932166E-4</v>
      </c>
      <c r="AE65" s="369">
        <f t="shared" si="244"/>
        <v>1.0407692346448005E-2</v>
      </c>
      <c r="AF65" s="369">
        <f t="shared" si="244"/>
        <v>5.3028571717169237E-2</v>
      </c>
      <c r="AG65" s="369">
        <f t="shared" si="244"/>
        <v>8.686048939526203E-2</v>
      </c>
      <c r="AH65" s="369">
        <f t="shared" si="244"/>
        <v>0.11718728443464488</v>
      </c>
      <c r="AI65" s="369">
        <f t="shared" si="244"/>
        <v>0.1532344261682006</v>
      </c>
      <c r="AJ65" s="369">
        <f t="shared" si="244"/>
        <v>0.12188041812648831</v>
      </c>
      <c r="AK65" s="369">
        <f t="shared" si="244"/>
        <v>0.12873374857362374</v>
      </c>
      <c r="AL65" s="369">
        <f t="shared" si="244"/>
        <v>0.10214446572469726</v>
      </c>
      <c r="AM65" s="369">
        <f t="shared" si="244"/>
        <v>6.3287119202977804E-2</v>
      </c>
      <c r="AN65" s="369">
        <f t="shared" si="244"/>
        <v>5.2732203109052023E-2</v>
      </c>
      <c r="AO65" s="369">
        <f t="shared" si="244"/>
        <v>1.5180752044982482E-2</v>
      </c>
      <c r="AP65" s="369">
        <f t="shared" si="244"/>
        <v>3.5306556495379837E-2</v>
      </c>
      <c r="AQ65" s="369">
        <f t="shared" si="244"/>
        <v>4.8682547244139007E-2</v>
      </c>
      <c r="AR65" s="369">
        <f t="shared" si="244"/>
        <v>3.9704652580781374E-2</v>
      </c>
      <c r="AS65" s="369">
        <f t="shared" si="245"/>
        <v>3.1430533672686112E-2</v>
      </c>
      <c r="AT65" s="369">
        <f t="shared" si="246"/>
        <v>5.2882411162469278E-3</v>
      </c>
      <c r="AU65" s="369">
        <f t="shared" si="246"/>
        <v>-9.5161389989273371E-3</v>
      </c>
      <c r="AV65" s="369">
        <f t="shared" si="246"/>
        <v>-2.1482214191345106E-3</v>
      </c>
      <c r="AW65" s="369">
        <f t="shared" si="246"/>
        <v>-1</v>
      </c>
      <c r="AX65" s="332"/>
      <c r="AY65" s="332"/>
      <c r="AZ65" s="332"/>
      <c r="BA65" s="332"/>
      <c r="BB65" s="332"/>
      <c r="BC65" s="332"/>
      <c r="BD65" s="332"/>
      <c r="BE65" s="332"/>
      <c r="BF65" s="332"/>
      <c r="BG65" s="332"/>
      <c r="BH65" s="332"/>
      <c r="BI65" s="332"/>
      <c r="BJ65" s="332"/>
      <c r="BK65" s="332"/>
      <c r="BL65" s="332"/>
      <c r="BM65" s="332"/>
      <c r="BN65" s="332"/>
      <c r="BO65" s="332"/>
      <c r="BP65" s="332"/>
      <c r="BQ65" s="332"/>
      <c r="BR65" s="332"/>
      <c r="BS65" s="332"/>
      <c r="BT65" s="332"/>
      <c r="BU65" s="332"/>
      <c r="BV65" s="332"/>
      <c r="BW65" s="332"/>
      <c r="BX65" s="332"/>
      <c r="BY65" s="332"/>
      <c r="BZ65" s="332"/>
      <c r="CA65" s="332"/>
      <c r="CB65" s="332"/>
      <c r="CC65" s="332"/>
      <c r="CD65" s="332"/>
      <c r="CE65" s="332"/>
      <c r="CF65" s="332"/>
      <c r="CG65" s="332"/>
      <c r="CH65" s="332"/>
      <c r="CI65" s="332"/>
      <c r="CJ65" s="332"/>
      <c r="CK65" s="332"/>
      <c r="CL65" s="332"/>
      <c r="CM65" s="332"/>
      <c r="CN65" s="332"/>
      <c r="CO65" s="332"/>
      <c r="CP65" s="332"/>
      <c r="CQ65" s="332"/>
      <c r="CR65" s="332"/>
      <c r="CS65" s="332"/>
      <c r="CT65" s="332"/>
      <c r="CU65" s="332"/>
      <c r="CV65" s="332"/>
      <c r="CW65" s="332"/>
      <c r="CX65" s="332"/>
      <c r="CY65" s="332"/>
      <c r="CZ65" s="332"/>
      <c r="DA65" s="332"/>
      <c r="DB65" s="332"/>
      <c r="DC65" s="332"/>
      <c r="DD65" s="332"/>
      <c r="DE65" s="332"/>
      <c r="DF65" s="332"/>
      <c r="DG65" s="332"/>
      <c r="DH65" s="332"/>
      <c r="DI65" s="332"/>
      <c r="DJ65" s="332"/>
      <c r="DK65" s="332"/>
      <c r="DL65" s="332"/>
      <c r="DM65" s="332"/>
      <c r="DN65" s="332"/>
      <c r="DO65" s="332"/>
      <c r="DP65" s="332"/>
      <c r="DQ65" s="332"/>
      <c r="DR65" s="332"/>
      <c r="DS65" s="332"/>
      <c r="DT65" s="332"/>
      <c r="DU65" s="332"/>
      <c r="DV65" s="332"/>
      <c r="DW65" s="332"/>
      <c r="DX65" s="332"/>
      <c r="DY65" s="332"/>
      <c r="DZ65" s="332"/>
      <c r="EA65" s="332"/>
      <c r="EB65" s="332"/>
      <c r="EC65" s="332"/>
      <c r="ED65" s="332"/>
      <c r="EE65" s="332"/>
      <c r="EF65" s="332"/>
      <c r="EG65" s="332"/>
      <c r="EH65" s="332"/>
    </row>
    <row r="66" spans="1:138">
      <c r="C66" s="9"/>
      <c r="D66" s="344" t="s">
        <v>764</v>
      </c>
      <c r="E66" s="368"/>
      <c r="F66" s="369"/>
      <c r="G66" s="369"/>
      <c r="H66" s="369"/>
      <c r="I66" s="369">
        <f t="shared" si="247"/>
        <v>2.1829066263690855E-2</v>
      </c>
      <c r="J66" s="369">
        <f t="shared" si="244"/>
        <v>2.7228577888311234E-2</v>
      </c>
      <c r="K66" s="369">
        <f t="shared" si="244"/>
        <v>2.1872535911413138E-2</v>
      </c>
      <c r="L66" s="369">
        <f t="shared" si="244"/>
        <v>2.3811879674088932E-2</v>
      </c>
      <c r="M66" s="369">
        <f t="shared" si="244"/>
        <v>8.7326685803674753E-3</v>
      </c>
      <c r="N66" s="369">
        <f t="shared" si="244"/>
        <v>-1.1392269104060215E-3</v>
      </c>
      <c r="O66" s="369">
        <f t="shared" si="244"/>
        <v>3.3655111038910501E-3</v>
      </c>
      <c r="P66" s="369">
        <f t="shared" si="244"/>
        <v>1.1469127190107731E-2</v>
      </c>
      <c r="Q66" s="369">
        <f t="shared" si="244"/>
        <v>2.5923573621255303E-2</v>
      </c>
      <c r="R66" s="369">
        <f t="shared" si="244"/>
        <v>3.0522738250111869E-2</v>
      </c>
      <c r="S66" s="369">
        <f t="shared" si="244"/>
        <v>3.392938534665868E-2</v>
      </c>
      <c r="T66" s="369">
        <f t="shared" si="244"/>
        <v>2.849970466627294E-2</v>
      </c>
      <c r="U66" s="369">
        <f t="shared" si="244"/>
        <v>2.2462055943623049E-2</v>
      </c>
      <c r="V66" s="369">
        <f t="shared" si="244"/>
        <v>2.0386693739448125E-2</v>
      </c>
      <c r="W66" s="369">
        <f t="shared" si="244"/>
        <v>1.4089757097217381E-2</v>
      </c>
      <c r="X66" s="369">
        <f t="shared" si="244"/>
        <v>1.0555297495882687E-2</v>
      </c>
      <c r="Y66" s="369">
        <f t="shared" si="244"/>
        <v>6.7913942036006425E-3</v>
      </c>
      <c r="Z66" s="369">
        <f t="shared" si="244"/>
        <v>4.393854303747613E-3</v>
      </c>
      <c r="AA66" s="369">
        <f t="shared" si="244"/>
        <v>7.9188045592710754E-3</v>
      </c>
      <c r="AB66" s="369">
        <f t="shared" si="244"/>
        <v>7.3695330233303213E-3</v>
      </c>
      <c r="AC66" s="369">
        <f t="shared" si="244"/>
        <v>1.084171101912057E-2</v>
      </c>
      <c r="AD66" s="369">
        <f t="shared" si="244"/>
        <v>1.9321155797681788E-2</v>
      </c>
      <c r="AE66" s="369">
        <f t="shared" si="244"/>
        <v>2.1325029349807956E-2</v>
      </c>
      <c r="AF66" s="369">
        <f t="shared" si="244"/>
        <v>3.5537753678135831E-2</v>
      </c>
      <c r="AG66" s="369">
        <f t="shared" si="244"/>
        <v>5.010047859541511E-2</v>
      </c>
      <c r="AH66" s="369">
        <f t="shared" si="244"/>
        <v>5.8364662885288077E-2</v>
      </c>
      <c r="AI66" s="369">
        <f t="shared" si="244"/>
        <v>4.3875882286763312E-2</v>
      </c>
      <c r="AJ66" s="369">
        <f t="shared" si="244"/>
        <v>3.4021736866308938E-2</v>
      </c>
      <c r="AK66" s="369">
        <f t="shared" si="244"/>
        <v>3.1834062509836114E-2</v>
      </c>
      <c r="AL66" s="369">
        <f t="shared" si="244"/>
        <v>3.4067913038635211E-2</v>
      </c>
      <c r="AM66" s="369">
        <f t="shared" si="244"/>
        <v>5.6346849808897037E-2</v>
      </c>
      <c r="AN66" s="369">
        <f t="shared" si="244"/>
        <v>4.0318656695602639E-2</v>
      </c>
      <c r="AO66" s="369">
        <f t="shared" si="244"/>
        <v>3.2406108155595525E-2</v>
      </c>
      <c r="AP66" s="369">
        <f t="shared" si="244"/>
        <v>1.2035141896178159E-2</v>
      </c>
      <c r="AQ66" s="369">
        <f t="shared" si="244"/>
        <v>1.0690427114352641E-3</v>
      </c>
      <c r="AR66" s="369">
        <f t="shared" si="244"/>
        <v>6.9456753749517208E-3</v>
      </c>
      <c r="AS66" s="369">
        <f t="shared" si="245"/>
        <v>-4.1069885285005547E-4</v>
      </c>
      <c r="AT66" s="369">
        <f t="shared" si="246"/>
        <v>-2.1672925105703511E-3</v>
      </c>
      <c r="AU66" s="369">
        <f t="shared" si="246"/>
        <v>3.1224659504984764E-3</v>
      </c>
      <c r="AV66" s="369">
        <f t="shared" si="246"/>
        <v>4.8472225509452738E-3</v>
      </c>
      <c r="AW66" s="369">
        <f t="shared" si="246"/>
        <v>-1</v>
      </c>
      <c r="AX66" s="332"/>
      <c r="AY66" s="332"/>
      <c r="AZ66" s="332"/>
      <c r="BA66" s="332"/>
      <c r="BB66" s="332"/>
      <c r="BC66" s="332"/>
      <c r="BD66" s="332"/>
      <c r="BE66" s="332"/>
      <c r="BF66" s="332"/>
      <c r="BG66" s="332"/>
      <c r="BH66" s="332"/>
      <c r="BI66" s="332"/>
      <c r="BJ66" s="332"/>
      <c r="BK66" s="332"/>
      <c r="BL66" s="332"/>
      <c r="BM66" s="332"/>
      <c r="BN66" s="332"/>
      <c r="BO66" s="332"/>
      <c r="BP66" s="332"/>
      <c r="BQ66" s="332"/>
      <c r="BR66" s="332"/>
      <c r="BS66" s="332"/>
      <c r="BT66" s="332"/>
      <c r="BU66" s="332"/>
      <c r="BV66" s="332"/>
      <c r="BW66" s="332"/>
      <c r="BX66" s="332"/>
      <c r="BY66" s="332"/>
      <c r="BZ66" s="332"/>
      <c r="CA66" s="332"/>
      <c r="CB66" s="332"/>
      <c r="CC66" s="332"/>
      <c r="CD66" s="332"/>
      <c r="CE66" s="332"/>
      <c r="CF66" s="332"/>
      <c r="CG66" s="332"/>
      <c r="CH66" s="332"/>
      <c r="CI66" s="332"/>
      <c r="CJ66" s="332"/>
      <c r="CK66" s="332"/>
      <c r="CL66" s="332"/>
      <c r="CM66" s="332"/>
      <c r="CN66" s="332"/>
      <c r="CO66" s="332"/>
      <c r="CP66" s="332"/>
      <c r="CQ66" s="332"/>
      <c r="CR66" s="332"/>
      <c r="CS66" s="332"/>
      <c r="CT66" s="332"/>
      <c r="CU66" s="332"/>
      <c r="CV66" s="332"/>
      <c r="CW66" s="332"/>
      <c r="CX66" s="332"/>
      <c r="CY66" s="332"/>
      <c r="CZ66" s="332"/>
      <c r="DA66" s="332"/>
      <c r="DB66" s="332"/>
      <c r="DC66" s="332"/>
      <c r="DD66" s="332"/>
      <c r="DE66" s="332"/>
      <c r="DF66" s="332"/>
      <c r="DG66" s="332"/>
      <c r="DH66" s="332"/>
      <c r="DI66" s="332"/>
      <c r="DJ66" s="332"/>
      <c r="DK66" s="332"/>
      <c r="DL66" s="332"/>
      <c r="DM66" s="332"/>
      <c r="DN66" s="332"/>
      <c r="DO66" s="332"/>
      <c r="DP66" s="332"/>
      <c r="DQ66" s="332"/>
      <c r="DR66" s="332"/>
      <c r="DS66" s="332"/>
      <c r="DT66" s="332"/>
      <c r="DU66" s="332"/>
      <c r="DV66" s="332"/>
      <c r="DW66" s="332"/>
      <c r="DX66" s="332"/>
      <c r="DY66" s="332"/>
      <c r="DZ66" s="332"/>
      <c r="EA66" s="332"/>
      <c r="EB66" s="332"/>
      <c r="EC66" s="332"/>
      <c r="ED66" s="332"/>
      <c r="EE66" s="332"/>
      <c r="EF66" s="332"/>
      <c r="EG66" s="332"/>
      <c r="EH66" s="332"/>
    </row>
    <row r="67" spans="1:138">
      <c r="D67" s="345" t="s">
        <v>266</v>
      </c>
      <c r="E67" s="370"/>
      <c r="F67" s="371"/>
      <c r="G67" s="371"/>
      <c r="H67" s="371"/>
      <c r="I67" s="371">
        <f t="shared" si="247"/>
        <v>4.0084105896970312E-2</v>
      </c>
      <c r="J67" s="371">
        <f t="shared" si="244"/>
        <v>3.7457020912822436E-2</v>
      </c>
      <c r="K67" s="371">
        <f t="shared" si="244"/>
        <v>3.2409702712131949E-2</v>
      </c>
      <c r="L67" s="371">
        <f t="shared" si="244"/>
        <v>3.2409702712131949E-2</v>
      </c>
      <c r="M67" s="371">
        <f t="shared" si="244"/>
        <v>3.5157685804601879E-2</v>
      </c>
      <c r="N67" s="371">
        <f t="shared" si="244"/>
        <v>3.4486937133439977E-2</v>
      </c>
      <c r="O67" s="371">
        <f t="shared" si="244"/>
        <v>3.3188673875924835E-2</v>
      </c>
      <c r="P67" s="371">
        <f t="shared" si="244"/>
        <v>3.3188673875924835E-2</v>
      </c>
      <c r="Q67" s="371">
        <f t="shared" si="244"/>
        <v>3.4212161562361176E-2</v>
      </c>
      <c r="R67" s="371">
        <f t="shared" si="244"/>
        <v>3.4994728827457022E-2</v>
      </c>
      <c r="S67" s="371">
        <f t="shared" si="244"/>
        <v>3.6512308486830847E-2</v>
      </c>
      <c r="T67" s="371">
        <f t="shared" si="244"/>
        <v>3.6512308486830847E-2</v>
      </c>
      <c r="U67" s="371">
        <f t="shared" si="244"/>
        <v>3.0694225090984073E-2</v>
      </c>
      <c r="V67" s="371">
        <f t="shared" si="244"/>
        <v>3.022380669439495E-2</v>
      </c>
      <c r="W67" s="371">
        <f t="shared" si="244"/>
        <v>2.9313580574978015E-2</v>
      </c>
      <c r="X67" s="371">
        <f t="shared" si="244"/>
        <v>2.9313580574978015E-2</v>
      </c>
      <c r="Y67" s="371">
        <f t="shared" si="244"/>
        <v>3.2628247834776802E-2</v>
      </c>
      <c r="Z67" s="371">
        <f t="shared" si="244"/>
        <v>2.8732917344113762E-2</v>
      </c>
      <c r="AA67" s="371">
        <f t="shared" si="244"/>
        <v>2.1185620240092851E-2</v>
      </c>
      <c r="AB67" s="371">
        <f t="shared" si="244"/>
        <v>2.1185620240092851E-2</v>
      </c>
      <c r="AC67" s="371">
        <f t="shared" si="244"/>
        <v>2.1839061920353453E-2</v>
      </c>
      <c r="AD67" s="371">
        <f t="shared" si="244"/>
        <v>1.4800813724390904E-2</v>
      </c>
      <c r="AE67" s="371">
        <f t="shared" si="244"/>
        <v>1.1550190396435234E-2</v>
      </c>
      <c r="AF67" s="371">
        <f t="shared" si="244"/>
        <v>3.2628102829875605E-2</v>
      </c>
      <c r="AG67" s="371">
        <f t="shared" si="244"/>
        <v>2.6691711521159345E-2</v>
      </c>
      <c r="AH67" s="371">
        <f t="shared" si="244"/>
        <v>5.3872744779252857E-2</v>
      </c>
      <c r="AI67" s="371">
        <f t="shared" si="244"/>
        <v>9.6688534832864992E-2</v>
      </c>
      <c r="AJ67" s="371">
        <f t="shared" si="244"/>
        <v>7.430302659362864E-2</v>
      </c>
      <c r="AK67" s="371">
        <f t="shared" si="244"/>
        <v>8.3543447512453239E-2</v>
      </c>
      <c r="AL67" s="371">
        <f t="shared" si="244"/>
        <v>7.2486994378376357E-2</v>
      </c>
      <c r="AM67" s="371">
        <f t="shared" si="244"/>
        <v>5.2001139438826449E-2</v>
      </c>
      <c r="AN67" s="371">
        <f t="shared" si="244"/>
        <v>5.2001139438826449E-2</v>
      </c>
      <c r="AO67" s="371">
        <f t="shared" si="244"/>
        <v>5.3364170379408993E-2</v>
      </c>
      <c r="AP67" s="371">
        <f t="shared" si="244"/>
        <v>4.6262632845631479E-2</v>
      </c>
      <c r="AQ67" s="371">
        <f t="shared" si="244"/>
        <v>3.2710090575540418E-2</v>
      </c>
      <c r="AR67" s="371">
        <f t="shared" si="244"/>
        <v>3.2710090575540418E-2</v>
      </c>
      <c r="AS67" s="371">
        <f t="shared" si="245"/>
        <v>2.8448659060601456E-2</v>
      </c>
      <c r="AT67" s="371">
        <f t="shared" si="246"/>
        <v>2.0973949411581483E-2</v>
      </c>
      <c r="AU67" s="371">
        <f t="shared" si="246"/>
        <v>6.4239547963342858E-3</v>
      </c>
      <c r="AV67" s="371">
        <f t="shared" si="246"/>
        <v>6.4239547963342858E-3</v>
      </c>
      <c r="AW67" s="371">
        <f t="shared" si="246"/>
        <v>-1</v>
      </c>
    </row>
    <row r="70" spans="1:138">
      <c r="A70" s="11" t="s">
        <v>770</v>
      </c>
      <c r="B70" s="11"/>
    </row>
    <row r="71" spans="1:138">
      <c r="A71" s="11"/>
      <c r="B71" s="11"/>
      <c r="D71" s="51"/>
      <c r="E71" s="355" t="s">
        <v>697</v>
      </c>
      <c r="F71" s="356" t="s">
        <v>698</v>
      </c>
      <c r="G71" s="356" t="s">
        <v>699</v>
      </c>
      <c r="H71" s="356" t="s">
        <v>700</v>
      </c>
      <c r="I71" s="356" t="s">
        <v>701</v>
      </c>
      <c r="J71" s="356" t="s">
        <v>702</v>
      </c>
      <c r="K71" s="356" t="s">
        <v>703</v>
      </c>
      <c r="L71" s="356" t="s">
        <v>704</v>
      </c>
      <c r="M71" s="356" t="s">
        <v>705</v>
      </c>
      <c r="N71" s="356" t="s">
        <v>706</v>
      </c>
      <c r="O71" s="356" t="s">
        <v>707</v>
      </c>
      <c r="P71" s="356" t="s">
        <v>708</v>
      </c>
      <c r="Q71" s="356" t="s">
        <v>709</v>
      </c>
      <c r="R71" s="356" t="s">
        <v>710</v>
      </c>
      <c r="S71" s="356" t="s">
        <v>711</v>
      </c>
      <c r="T71" s="356" t="s">
        <v>712</v>
      </c>
      <c r="U71" s="356" t="s">
        <v>713</v>
      </c>
      <c r="V71" s="356" t="s">
        <v>714</v>
      </c>
      <c r="W71" s="356" t="s">
        <v>715</v>
      </c>
      <c r="X71" s="356" t="s">
        <v>716</v>
      </c>
      <c r="Y71" s="356" t="s">
        <v>717</v>
      </c>
      <c r="Z71" s="356" t="s">
        <v>718</v>
      </c>
      <c r="AA71" s="356" t="s">
        <v>719</v>
      </c>
      <c r="AB71" s="356" t="s">
        <v>720</v>
      </c>
      <c r="AC71" s="356" t="s">
        <v>721</v>
      </c>
      <c r="AD71" s="356" t="s">
        <v>722</v>
      </c>
      <c r="AE71" s="356" t="s">
        <v>723</v>
      </c>
      <c r="AF71" s="356" t="s">
        <v>724</v>
      </c>
      <c r="AG71" s="356" t="s">
        <v>725</v>
      </c>
      <c r="AH71" s="356" t="s">
        <v>726</v>
      </c>
      <c r="AI71" s="356" t="s">
        <v>727</v>
      </c>
      <c r="AJ71" s="356" t="s">
        <v>728</v>
      </c>
      <c r="AK71" s="356" t="s">
        <v>729</v>
      </c>
      <c r="AL71" s="356" t="s">
        <v>730</v>
      </c>
      <c r="AM71" s="356" t="s">
        <v>731</v>
      </c>
      <c r="AN71" s="356" t="s">
        <v>732</v>
      </c>
      <c r="AO71" s="356" t="s">
        <v>733</v>
      </c>
      <c r="AP71" s="356" t="s">
        <v>734</v>
      </c>
      <c r="AQ71" s="356" t="str">
        <f t="shared" ref="AQ71:AW71" si="248">+AQ$35</f>
        <v>3Q24</v>
      </c>
      <c r="AR71" s="356" t="str">
        <f t="shared" si="248"/>
        <v>4Q24</v>
      </c>
      <c r="AS71" s="356" t="str">
        <f t="shared" si="248"/>
        <v>1Q25</v>
      </c>
      <c r="AT71" s="356" t="str">
        <f t="shared" si="248"/>
        <v>2Q25</v>
      </c>
      <c r="AU71" s="356" t="str">
        <f t="shared" si="248"/>
        <v>3Q25</v>
      </c>
      <c r="AV71" s="356" t="str">
        <f t="shared" si="248"/>
        <v>4Q25</v>
      </c>
      <c r="AW71" s="356" t="str">
        <f t="shared" si="248"/>
        <v>1Q26</v>
      </c>
    </row>
    <row r="72" spans="1:138">
      <c r="C72" s="333" t="s">
        <v>6</v>
      </c>
      <c r="D72" s="343" t="s">
        <v>6</v>
      </c>
      <c r="E72" s="357"/>
      <c r="F72" s="358"/>
      <c r="G72" s="358"/>
      <c r="H72" s="358"/>
      <c r="I72" s="358"/>
      <c r="J72" s="358"/>
      <c r="K72" s="358"/>
      <c r="L72" s="358"/>
      <c r="M72" s="358"/>
      <c r="N72" s="358"/>
      <c r="O72" s="358"/>
      <c r="P72" s="358"/>
      <c r="Q72" s="358"/>
      <c r="R72" s="358"/>
      <c r="S72" s="358"/>
      <c r="T72" s="358"/>
      <c r="U72" s="358"/>
      <c r="V72" s="358"/>
      <c r="W72" s="358"/>
      <c r="X72" s="358"/>
      <c r="Y72" s="358"/>
      <c r="Z72" s="358"/>
      <c r="AA72" s="358"/>
      <c r="AB72" s="358"/>
      <c r="AC72" s="358"/>
      <c r="AD72" s="358"/>
      <c r="AE72" s="358"/>
      <c r="AF72" s="358"/>
      <c r="AG72" s="363">
        <f>+AVERAGEIFS('Estadísticas BCR'!$96:$96,'Estadísticas BCR'!$3:$3,AG$71)</f>
        <v>-5.0666666666666665E-2</v>
      </c>
      <c r="AH72" s="363">
        <f>+AVERAGEIFS('Estadísticas BCR'!$96:$96,'Estadísticas BCR'!$3:$3,AH$71)</f>
        <v>-3.2333333333333332E-2</v>
      </c>
      <c r="AI72" s="363">
        <f>+AVERAGEIFS('Estadísticas BCR'!$96:$96,'Estadísticas BCR'!$3:$3,AI$71)</f>
        <v>3.9666666666666663E-2</v>
      </c>
      <c r="AJ72" s="363">
        <f>+AVERAGEIFS('Estadísticas BCR'!$96:$96,'Estadísticas BCR'!$3:$3,AJ$71)</f>
        <v>2.2000000000000002E-2</v>
      </c>
      <c r="AK72" s="363">
        <f>+AVERAGEIFS('Estadísticas BCR'!$96:$96,'Estadísticas BCR'!$3:$3,AK$71)</f>
        <v>-3.4999999999999996E-2</v>
      </c>
      <c r="AL72" s="363">
        <f>+AVERAGEIFS('Estadísticas BCR'!$96:$96,'Estadísticas BCR'!$3:$3,AL$71)</f>
        <v>3.266666666666667E-2</v>
      </c>
      <c r="AM72" s="363">
        <f>+AVERAGEIFS('Estadísticas BCR'!$96:$96,'Estadísticas BCR'!$3:$3,AM$71)</f>
        <v>-1.6666666666666666E-2</v>
      </c>
      <c r="AN72" s="363">
        <f>+AVERAGEIFS('Estadísticas BCR'!$96:$96,'Estadísticas BCR'!$3:$3,AN$71)</f>
        <v>6.2666666666666662E-2</v>
      </c>
      <c r="AO72" s="363">
        <f>+AVERAGEIFS('Estadísticas BCR'!$96:$96,'Estadísticas BCR'!$3:$3,AO$71)</f>
        <v>0.16900000000000001</v>
      </c>
      <c r="AP72" s="363">
        <f>+AVERAGEIFS('Estadísticas BCR'!$96:$96,'Estadísticas BCR'!$3:$3,AP$71)</f>
        <v>-1.0000000000000004E-2</v>
      </c>
      <c r="AQ72" s="363">
        <f>+AVERAGEIFS('Estadísticas BCR'!$96:$96,'Estadísticas BCR'!$3:$3,AQ$71)</f>
        <v>-5.5E-2</v>
      </c>
      <c r="AR72" s="363">
        <f>+AVERAGEIFS('Estadísticas BCR'!$96:$96,'Estadísticas BCR'!$3:$3,AR$71)</f>
        <v>-6.9000000000000006E-2</v>
      </c>
      <c r="AS72" s="363" t="e">
        <f>+AVERAGEIFS('Estadísticas BCR'!$96:$96,'Estadísticas BCR'!$3:$3,AS$71)</f>
        <v>#DIV/0!</v>
      </c>
      <c r="AT72" s="363" t="e">
        <f>+AVERAGEIFS('Estadísticas BCR'!$96:$96,'Estadísticas BCR'!$3:$3,AT$71)</f>
        <v>#DIV/0!</v>
      </c>
      <c r="AU72" s="363" t="e">
        <f>+AVERAGEIFS('Estadísticas BCR'!$96:$96,'Estadísticas BCR'!$3:$3,AU$71)</f>
        <v>#DIV/0!</v>
      </c>
      <c r="AV72" s="363" t="e">
        <f>+AVERAGEIFS('Estadísticas BCR'!$96:$96,'Estadísticas BCR'!$3:$3,AV$71)</f>
        <v>#DIV/0!</v>
      </c>
      <c r="AW72" s="363" t="e">
        <f>+AVERAGEIFS('Estadísticas BCR'!$96:$96,'Estadísticas BCR'!$3:$3,AW$71)</f>
        <v>#DIV/0!</v>
      </c>
    </row>
    <row r="73" spans="1:138">
      <c r="C73" s="333" t="s">
        <v>7</v>
      </c>
      <c r="D73" s="344" t="s">
        <v>7</v>
      </c>
      <c r="E73" s="359"/>
      <c r="F73" s="360"/>
      <c r="G73" s="360"/>
      <c r="H73" s="360"/>
      <c r="I73" s="360"/>
      <c r="J73" s="360"/>
      <c r="K73" s="360"/>
      <c r="L73" s="360"/>
      <c r="M73" s="360"/>
      <c r="N73" s="360"/>
      <c r="O73" s="360"/>
      <c r="P73" s="360"/>
      <c r="Q73" s="360"/>
      <c r="R73" s="360"/>
      <c r="S73" s="360"/>
      <c r="T73" s="360"/>
      <c r="U73" s="360"/>
      <c r="V73" s="360"/>
      <c r="W73" s="360"/>
      <c r="X73" s="360"/>
      <c r="Y73" s="360"/>
      <c r="Z73" s="360"/>
      <c r="AA73" s="360"/>
      <c r="AB73" s="360"/>
      <c r="AC73" s="360"/>
      <c r="AD73" s="360"/>
      <c r="AE73" s="360"/>
      <c r="AF73" s="360"/>
      <c r="AG73" s="364">
        <f>+IFERROR(AVERAGEIFS('Estadísticas BCR'!$99:$99,'Estadísticas BCR'!$3:$3,AG$71),"")</f>
        <v>-0.12414713734796806</v>
      </c>
      <c r="AH73" s="364">
        <f>+IFERROR(AVERAGEIFS('Estadísticas BCR'!$99:$99,'Estadísticas BCR'!$3:$3,AH$71),"")</f>
        <v>1.1405445180279658E-2</v>
      </c>
      <c r="AI73" s="364">
        <f>+IFERROR(AVERAGEIFS('Estadísticas BCR'!$99:$99,'Estadísticas BCR'!$3:$3,AI$71),"")</f>
        <v>0.1436386370740857</v>
      </c>
      <c r="AJ73" s="364">
        <f>+IFERROR(AVERAGEIFS('Estadísticas BCR'!$99:$99,'Estadísticas BCR'!$3:$3,AJ$71),"")</f>
        <v>0.23745141118810209</v>
      </c>
      <c r="AK73" s="364">
        <f>+IFERROR(AVERAGEIFS('Estadísticas BCR'!$99:$99,'Estadísticas BCR'!$3:$3,AK$71),"")</f>
        <v>-1.2701100762066063E-2</v>
      </c>
      <c r="AL73" s="364">
        <f>+IFERROR(AVERAGEIFS('Estadísticas BCR'!$99:$99,'Estadísticas BCR'!$3:$3,AL$71),"")</f>
        <v>2.9222747665817794E-2</v>
      </c>
      <c r="AM73" s="364">
        <f>+IFERROR(AVERAGEIFS('Estadísticas BCR'!$99:$99,'Estadísticas BCR'!$3:$3,AM$71),"")</f>
        <v>-5.3983873172065128E-2</v>
      </c>
      <c r="AN73" s="364">
        <f>+IFERROR(AVERAGEIFS('Estadísticas BCR'!$99:$99,'Estadísticas BCR'!$3:$3,AN$71),"")</f>
        <v>6.8970226714012595E-2</v>
      </c>
      <c r="AO73" s="364" t="str">
        <f>+IFERROR(AVERAGEIFS('Estadísticas BCR'!$99:$99,'Estadísticas BCR'!$3:$3,AO$71),"")</f>
        <v/>
      </c>
      <c r="AP73" s="364" t="str">
        <f>+IFERROR(AVERAGEIFS('Estadísticas BCR'!$99:$99,'Estadísticas BCR'!$3:$3,AP$71),"")</f>
        <v/>
      </c>
      <c r="AQ73" s="364" t="str">
        <f>+IFERROR(AVERAGEIFS('Estadísticas BCR'!$99:$99,'Estadísticas BCR'!$3:$3,AQ$71),"")</f>
        <v/>
      </c>
      <c r="AR73" s="364" t="str">
        <f>+IFERROR(AVERAGEIFS('Estadísticas BCR'!$99:$99,'Estadísticas BCR'!$3:$3,AR$71),"")</f>
        <v/>
      </c>
      <c r="AS73" s="364" t="str">
        <f>+IFERROR(AVERAGEIFS('Estadísticas BCR'!$99:$99,'Estadísticas BCR'!$3:$3,AS$71),"")</f>
        <v/>
      </c>
      <c r="AT73" s="364" t="str">
        <f>+IFERROR(AVERAGEIFS('Estadísticas BCR'!$99:$99,'Estadísticas BCR'!$3:$3,AT$71),"")</f>
        <v/>
      </c>
      <c r="AU73" s="364" t="str">
        <f>+IFERROR(AVERAGEIFS('Estadísticas BCR'!$99:$99,'Estadísticas BCR'!$3:$3,AU$71),"")</f>
        <v/>
      </c>
      <c r="AV73" s="364" t="str">
        <f>+IFERROR(AVERAGEIFS('Estadísticas BCR'!$99:$99,'Estadísticas BCR'!$3:$3,AV$71),"")</f>
        <v/>
      </c>
      <c r="AW73" s="364" t="str">
        <f>+IFERROR(AVERAGEIFS('Estadísticas BCR'!$99:$99,'Estadísticas BCR'!$3:$3,AW$71),"")</f>
        <v/>
      </c>
    </row>
    <row r="74" spans="1:138">
      <c r="C74" s="333" t="s">
        <v>8</v>
      </c>
      <c r="D74" s="344" t="s">
        <v>8</v>
      </c>
      <c r="E74" s="359"/>
      <c r="F74" s="360"/>
      <c r="G74" s="360"/>
      <c r="H74" s="360"/>
      <c r="I74" s="360"/>
      <c r="J74" s="360"/>
      <c r="K74" s="360"/>
      <c r="L74" s="360"/>
      <c r="M74" s="360"/>
      <c r="N74" s="360"/>
      <c r="O74" s="360"/>
      <c r="P74" s="360"/>
      <c r="Q74" s="360"/>
      <c r="R74" s="360"/>
      <c r="S74" s="360"/>
      <c r="T74" s="360"/>
      <c r="U74" s="360"/>
      <c r="V74" s="360"/>
      <c r="W74" s="360"/>
      <c r="X74" s="360"/>
      <c r="Y74" s="360"/>
      <c r="Z74" s="360"/>
      <c r="AA74" s="360"/>
      <c r="AB74" s="360"/>
      <c r="AC74" s="360"/>
      <c r="AD74" s="360"/>
      <c r="AE74" s="360"/>
      <c r="AF74" s="360"/>
      <c r="AG74" s="364">
        <f>+IFERROR(AVERAGEIFS('Estadísticas BCR'!$100:$100,'Estadísticas BCR'!$3:$3,AG$71),"")</f>
        <v>6.8448375312439684E-3</v>
      </c>
      <c r="AH74" s="364">
        <f>+IFERROR(AVERAGEIFS('Estadísticas BCR'!$100:$100,'Estadísticas BCR'!$3:$3,AH$71),"")</f>
        <v>7.3624437047190841E-3</v>
      </c>
      <c r="AI74" s="364">
        <f>+IFERROR(AVERAGEIFS('Estadísticas BCR'!$100:$100,'Estadísticas BCR'!$3:$3,AI$71),"")</f>
        <v>-1.0540184453227965E-2</v>
      </c>
      <c r="AJ74" s="364">
        <f>+IFERROR(AVERAGEIFS('Estadísticas BCR'!$100:$100,'Estadísticas BCR'!$3:$3,AJ$71),"")</f>
        <v>-1.8588276711846419E-2</v>
      </c>
      <c r="AK74" s="364">
        <f>+IFERROR(AVERAGEIFS('Estadísticas BCR'!$100:$100,'Estadísticas BCR'!$3:$3,AK$71),"")</f>
        <v>-0.10365504334873776</v>
      </c>
      <c r="AL74" s="364">
        <f>+IFERROR(AVERAGEIFS('Estadísticas BCR'!$100:$100,'Estadísticas BCR'!$3:$3,AL$71),"")</f>
        <v>-9.0036154414337377E-2</v>
      </c>
      <c r="AM74" s="364">
        <f>+IFERROR(AVERAGEIFS('Estadísticas BCR'!$100:$100,'Estadísticas BCR'!$3:$3,AM$71),"")</f>
        <v>-7.8274013027674838E-2</v>
      </c>
      <c r="AN74" s="364">
        <f>+IFERROR(AVERAGEIFS('Estadísticas BCR'!$100:$100,'Estadísticas BCR'!$3:$3,AN$71),"")</f>
        <v>-3.1997704200595507E-2</v>
      </c>
      <c r="AO74" s="364" t="str">
        <f>+IFERROR(AVERAGEIFS('Estadísticas BCR'!$100:$100,'Estadísticas BCR'!$3:$3,AO$71),"")</f>
        <v/>
      </c>
      <c r="AP74" s="364" t="str">
        <f>+IFERROR(AVERAGEIFS('Estadísticas BCR'!$100:$100,'Estadísticas BCR'!$3:$3,AP$71),"")</f>
        <v/>
      </c>
      <c r="AQ74" s="364" t="str">
        <f>+IFERROR(AVERAGEIFS('Estadísticas BCR'!$100:$100,'Estadísticas BCR'!$3:$3,AQ$71),"")</f>
        <v/>
      </c>
      <c r="AR74" s="364" t="str">
        <f>+IFERROR(AVERAGEIFS('Estadísticas BCR'!$100:$100,'Estadísticas BCR'!$3:$3,AR$71),"")</f>
        <v/>
      </c>
      <c r="AS74" s="364" t="str">
        <f>+IFERROR(AVERAGEIFS('Estadísticas BCR'!$100:$100,'Estadísticas BCR'!$3:$3,AS$71),"")</f>
        <v/>
      </c>
      <c r="AT74" s="364" t="str">
        <f>+IFERROR(AVERAGEIFS('Estadísticas BCR'!$100:$100,'Estadísticas BCR'!$3:$3,AT$71),"")</f>
        <v/>
      </c>
      <c r="AU74" s="364" t="str">
        <f>+IFERROR(AVERAGEIFS('Estadísticas BCR'!$100:$100,'Estadísticas BCR'!$3:$3,AU$71),"")</f>
        <v/>
      </c>
      <c r="AV74" s="364" t="str">
        <f>+IFERROR(AVERAGEIFS('Estadísticas BCR'!$100:$100,'Estadísticas BCR'!$3:$3,AV$71),"")</f>
        <v/>
      </c>
      <c r="AW74" s="364" t="str">
        <f>+IFERROR(AVERAGEIFS('Estadísticas BCR'!$100:$100,'Estadísticas BCR'!$3:$3,AW$71),"")</f>
        <v/>
      </c>
    </row>
    <row r="75" spans="1:138">
      <c r="C75" s="333" t="s">
        <v>9</v>
      </c>
      <c r="D75" s="344" t="s">
        <v>9</v>
      </c>
      <c r="E75" s="359"/>
      <c r="F75" s="360"/>
      <c r="G75" s="360"/>
      <c r="H75" s="360"/>
      <c r="I75" s="360"/>
      <c r="J75" s="360"/>
      <c r="K75" s="360"/>
      <c r="L75" s="360"/>
      <c r="M75" s="360"/>
      <c r="N75" s="360"/>
      <c r="O75" s="360"/>
      <c r="P75" s="360"/>
      <c r="Q75" s="360"/>
      <c r="R75" s="360"/>
      <c r="S75" s="360"/>
      <c r="T75" s="360"/>
      <c r="U75" s="360"/>
      <c r="V75" s="360"/>
      <c r="W75" s="360"/>
      <c r="X75" s="360"/>
      <c r="Y75" s="360"/>
      <c r="Z75" s="360"/>
      <c r="AA75" s="360"/>
      <c r="AB75" s="360"/>
      <c r="AC75" s="360"/>
      <c r="AD75" s="360"/>
      <c r="AE75" s="360"/>
      <c r="AF75" s="360"/>
      <c r="AG75" s="364"/>
      <c r="AH75" s="364"/>
      <c r="AI75" s="364"/>
      <c r="AJ75" s="364"/>
      <c r="AK75" s="364">
        <f>+IFERROR(AVERAGEIFS('Estadísticas BCR'!$97:$97,'Estadísticas BCR'!$3:$3,AK$71),"")</f>
        <v>-5.1000000000000011E-2</v>
      </c>
      <c r="AL75" s="364">
        <f>+IFERROR(AVERAGEIFS('Estadísticas BCR'!$97:$97,'Estadísticas BCR'!$3:$3,AL$71),"")</f>
        <v>3.5333333333333335E-2</v>
      </c>
      <c r="AM75" s="364">
        <f>+IFERROR(AVERAGEIFS('Estadísticas BCR'!$97:$97,'Estadísticas BCR'!$3:$3,AM$71),"")</f>
        <v>-1.2666666666666668E-2</v>
      </c>
      <c r="AN75" s="364">
        <f>+IFERROR(AVERAGEIFS('Estadísticas BCR'!$97:$97,'Estadísticas BCR'!$3:$3,AN$71),"")</f>
        <v>0.10000000000000002</v>
      </c>
      <c r="AO75" s="364">
        <f>+IFERROR(AVERAGEIFS('Estadísticas BCR'!$97:$97,'Estadísticas BCR'!$3:$3,AO$71),"")</f>
        <v>0.21</v>
      </c>
      <c r="AP75" s="364">
        <f>+IFERROR(AVERAGEIFS('Estadísticas BCR'!$97:$97,'Estadísticas BCR'!$3:$3,AP$71),"")</f>
        <v>1.6333333333333335E-2</v>
      </c>
      <c r="AQ75" s="364">
        <f>+IFERROR(AVERAGEIFS('Estadísticas BCR'!$97:$97,'Estadísticas BCR'!$3:$3,AQ$71),"")</f>
        <v>-4.2333333333333334E-2</v>
      </c>
      <c r="AR75" s="364">
        <f>+IFERROR(AVERAGEIFS('Estadísticas BCR'!$97:$97,'Estadísticas BCR'!$3:$3,AR$71),"")</f>
        <v>-6.5000000000000002E-2</v>
      </c>
      <c r="AS75" s="364" t="str">
        <f>+IFERROR(AVERAGEIFS('Estadísticas BCR'!$97:$97,'Estadísticas BCR'!$3:$3,AS$71),"")</f>
        <v/>
      </c>
      <c r="AT75" s="364" t="str">
        <f>+IFERROR(AVERAGEIFS('Estadísticas BCR'!$97:$97,'Estadísticas BCR'!$3:$3,AT$71),"")</f>
        <v/>
      </c>
      <c r="AU75" s="364" t="str">
        <f>+IFERROR(AVERAGEIFS('Estadísticas BCR'!$97:$97,'Estadísticas BCR'!$3:$3,AU$71),"")</f>
        <v/>
      </c>
      <c r="AV75" s="364" t="str">
        <f>+IFERROR(AVERAGEIFS('Estadísticas BCR'!$97:$97,'Estadísticas BCR'!$3:$3,AV$71),"")</f>
        <v/>
      </c>
      <c r="AW75" s="364" t="str">
        <f>+IFERROR(AVERAGEIFS('Estadísticas BCR'!$97:$97,'Estadísticas BCR'!$3:$3,AW$71),"")</f>
        <v/>
      </c>
    </row>
    <row r="76" spans="1:138">
      <c r="C76" s="333" t="s">
        <v>10</v>
      </c>
      <c r="D76" s="345" t="s">
        <v>10</v>
      </c>
      <c r="E76" s="361"/>
      <c r="F76" s="362"/>
      <c r="G76" s="362"/>
      <c r="H76" s="362"/>
      <c r="I76" s="362"/>
      <c r="J76" s="362"/>
      <c r="K76" s="362"/>
      <c r="L76" s="362"/>
      <c r="M76" s="362"/>
      <c r="N76" s="362"/>
      <c r="O76" s="362"/>
      <c r="P76" s="362"/>
      <c r="Q76" s="362"/>
      <c r="R76" s="362"/>
      <c r="S76" s="362"/>
      <c r="T76" s="362"/>
      <c r="U76" s="362"/>
      <c r="V76" s="362"/>
      <c r="W76" s="362"/>
      <c r="X76" s="362"/>
      <c r="Y76" s="362"/>
      <c r="Z76" s="362"/>
      <c r="AA76" s="362"/>
      <c r="AB76" s="362"/>
      <c r="AC76" s="362"/>
      <c r="AD76" s="362"/>
      <c r="AE76" s="362"/>
      <c r="AF76" s="362"/>
      <c r="AG76" s="372"/>
      <c r="AH76" s="372"/>
      <c r="AI76" s="372"/>
      <c r="AJ76" s="372"/>
      <c r="AK76" s="372">
        <f>+IFERROR(AVERAGEIFS('Estadísticas BCR'!$98:$98,'Estadísticas BCR'!$3:$3,AK$71),"")</f>
        <v>3.9999999999999992E-3</v>
      </c>
      <c r="AL76" s="372">
        <f>+IFERROR(AVERAGEIFS('Estadísticas BCR'!$98:$98,'Estadísticas BCR'!$3:$3,AL$71),"")</f>
        <v>2.4333333333333335E-2</v>
      </c>
      <c r="AM76" s="372">
        <f>+IFERROR(AVERAGEIFS('Estadísticas BCR'!$98:$98,'Estadísticas BCR'!$3:$3,AM$71),"")</f>
        <v>-4.0999999999999995E-2</v>
      </c>
      <c r="AN76" s="372">
        <f>+IFERROR(AVERAGEIFS('Estadísticas BCR'!$98:$98,'Estadísticas BCR'!$3:$3,AN$71),"")</f>
        <v>-4.6999999999999993E-2</v>
      </c>
      <c r="AO76" s="372">
        <f>+IFERROR(AVERAGEIFS('Estadísticas BCR'!$98:$98,'Estadísticas BCR'!$3:$3,AO$71),"")</f>
        <v>5.4666666666666676E-2</v>
      </c>
      <c r="AP76" s="372">
        <f>+IFERROR(AVERAGEIFS('Estadísticas BCR'!$98:$98,'Estadísticas BCR'!$3:$3,AP$71),"")</f>
        <v>-8.5666666666666669E-2</v>
      </c>
      <c r="AQ76" s="372">
        <f>+IFERROR(AVERAGEIFS('Estadísticas BCR'!$98:$98,'Estadísticas BCR'!$3:$3,AQ$71),"")</f>
        <v>-0.13500000000000001</v>
      </c>
      <c r="AR76" s="372">
        <f>+IFERROR(AVERAGEIFS('Estadísticas BCR'!$98:$98,'Estadísticas BCR'!$3:$3,AR$71),"")</f>
        <v>-8.3000000000000004E-2</v>
      </c>
      <c r="AS76" s="372" t="str">
        <f>+IFERROR(AVERAGEIFS('Estadísticas BCR'!$98:$98,'Estadísticas BCR'!$3:$3,AS$71),"")</f>
        <v/>
      </c>
      <c r="AT76" s="372" t="str">
        <f>+IFERROR(AVERAGEIFS('Estadísticas BCR'!$98:$98,'Estadísticas BCR'!$3:$3,AT$71),"")</f>
        <v/>
      </c>
      <c r="AU76" s="372" t="str">
        <f>+IFERROR(AVERAGEIFS('Estadísticas BCR'!$98:$98,'Estadísticas BCR'!$3:$3,AU$71),"")</f>
        <v/>
      </c>
      <c r="AV76" s="372" t="str">
        <f>+IFERROR(AVERAGEIFS('Estadísticas BCR'!$98:$98,'Estadísticas BCR'!$3:$3,AV$71),"")</f>
        <v/>
      </c>
      <c r="AW76" s="372" t="str">
        <f>+IFERROR(AVERAGEIFS('Estadísticas BCR'!$98:$98,'Estadísticas BCR'!$3:$3,AW$71),"")</f>
        <v/>
      </c>
    </row>
    <row r="77" spans="1:138">
      <c r="AG77" s="335"/>
      <c r="AH77" s="335"/>
      <c r="AI77" s="335"/>
      <c r="AJ77" s="335"/>
      <c r="AK77" s="335"/>
      <c r="AL77" s="335"/>
      <c r="AM77" s="335"/>
      <c r="AN77" s="335"/>
      <c r="AO77" s="335"/>
      <c r="AP77" s="335"/>
      <c r="AQ77" s="335"/>
    </row>
    <row r="78" spans="1:138">
      <c r="AG78" s="335"/>
      <c r="AH78" s="335"/>
      <c r="AI78" s="335"/>
      <c r="AJ78" s="335"/>
      <c r="AK78" s="335"/>
      <c r="AL78" s="335"/>
      <c r="AM78" s="335"/>
      <c r="AN78" s="335"/>
      <c r="AO78" s="335"/>
      <c r="AP78" s="335"/>
      <c r="AQ78" s="335"/>
    </row>
    <row r="79" spans="1:138" s="317" customFormat="1" ht="22.5" customHeight="1">
      <c r="A79" s="315" t="s">
        <v>527</v>
      </c>
      <c r="B79" s="315"/>
      <c r="C79" s="373"/>
      <c r="D79" s="319"/>
      <c r="I79" s="318"/>
    </row>
    <row r="81" spans="1:341">
      <c r="A81" s="11" t="s">
        <v>891</v>
      </c>
      <c r="B81" s="11"/>
    </row>
    <row r="82" spans="1:341">
      <c r="C82" s="9"/>
      <c r="D82" s="63"/>
      <c r="E82" s="321"/>
      <c r="F82" s="321"/>
      <c r="G82" s="321"/>
      <c r="H82" s="321"/>
      <c r="I82" s="321"/>
      <c r="J82" s="321"/>
      <c r="K82" s="321"/>
      <c r="L82" s="321"/>
      <c r="M82" s="321"/>
      <c r="N82" s="321"/>
      <c r="O82" s="321"/>
      <c r="P82" s="321"/>
      <c r="Q82" s="321"/>
      <c r="R82" s="321"/>
      <c r="S82" s="321"/>
      <c r="T82" s="321"/>
      <c r="U82" s="321"/>
      <c r="V82" s="321"/>
      <c r="W82" s="321"/>
      <c r="X82" s="321"/>
      <c r="Y82" s="321"/>
      <c r="Z82" s="321"/>
      <c r="AA82" s="321"/>
      <c r="AB82" s="321"/>
      <c r="AC82" s="321"/>
      <c r="AD82" s="321"/>
      <c r="AE82" s="321"/>
      <c r="AF82" s="321"/>
      <c r="AG82" s="321"/>
      <c r="AH82" s="321"/>
      <c r="AI82" s="321"/>
      <c r="AJ82" s="321"/>
      <c r="AK82" s="321"/>
      <c r="AL82" s="321"/>
      <c r="AM82" s="321"/>
      <c r="AN82" s="321"/>
      <c r="AO82" s="321"/>
      <c r="AP82" s="321"/>
      <c r="AQ82" s="321"/>
      <c r="AR82" s="321"/>
      <c r="AS82" s="321"/>
      <c r="AT82" s="321"/>
      <c r="AU82" s="321"/>
      <c r="AV82" s="321"/>
      <c r="AW82" s="321"/>
      <c r="AX82" s="321"/>
      <c r="AY82" s="321"/>
      <c r="AZ82" s="321"/>
      <c r="BA82" s="321"/>
      <c r="BB82" s="321"/>
      <c r="BC82" s="321"/>
      <c r="BD82" s="321"/>
      <c r="BE82" s="321"/>
      <c r="BF82" s="321"/>
      <c r="BG82" s="321"/>
      <c r="BH82" s="321"/>
      <c r="BI82" s="321"/>
      <c r="BJ82" s="321"/>
      <c r="BK82" s="321"/>
      <c r="BL82" s="321"/>
      <c r="BM82" s="321"/>
      <c r="BN82" s="321"/>
      <c r="BO82" s="321"/>
      <c r="BP82" s="321"/>
      <c r="BQ82" s="321"/>
      <c r="BR82" s="321"/>
      <c r="BS82" s="321"/>
      <c r="BT82" s="321"/>
      <c r="BU82" s="321"/>
      <c r="BV82" s="321"/>
      <c r="BW82" s="321"/>
      <c r="BX82" s="321"/>
      <c r="BY82" s="321"/>
      <c r="BZ82" s="321"/>
      <c r="CA82" s="321"/>
      <c r="CB82" s="321"/>
      <c r="CC82" s="321"/>
      <c r="CD82" s="321"/>
      <c r="CE82" s="321"/>
      <c r="CF82" s="321"/>
      <c r="CG82" s="321"/>
      <c r="CH82" s="321"/>
      <c r="CI82" s="321"/>
      <c r="CJ82" s="321"/>
      <c r="CK82" s="321"/>
      <c r="CL82" s="321"/>
      <c r="CM82" s="321"/>
      <c r="CN82" s="321"/>
      <c r="CO82" s="321"/>
      <c r="CP82" s="321"/>
      <c r="CQ82" s="321"/>
      <c r="CR82" s="321"/>
      <c r="CS82" s="321"/>
      <c r="CT82" s="321"/>
      <c r="CU82" s="321"/>
      <c r="CV82" s="321"/>
      <c r="CW82" s="321"/>
      <c r="CX82" s="321"/>
      <c r="CY82" s="321"/>
      <c r="CZ82" s="321"/>
      <c r="DA82" s="321"/>
      <c r="DB82" s="321"/>
      <c r="DC82" s="321"/>
      <c r="DD82" s="321"/>
      <c r="DE82" s="321"/>
      <c r="DF82" s="321"/>
      <c r="DG82" s="321"/>
      <c r="DH82" s="321"/>
      <c r="DI82" s="321"/>
      <c r="DJ82" s="321"/>
      <c r="DK82" s="321"/>
      <c r="DL82" s="321"/>
      <c r="DM82" s="321"/>
      <c r="DN82" s="321"/>
      <c r="DO82" s="321"/>
      <c r="DP82" s="321"/>
      <c r="DQ82" s="321"/>
      <c r="DR82" s="321"/>
      <c r="DS82" s="321"/>
      <c r="DT82" s="321"/>
      <c r="DU82" s="321"/>
      <c r="DV82" s="321"/>
      <c r="DW82" s="321"/>
      <c r="DX82" s="321"/>
      <c r="DY82" s="321"/>
      <c r="DZ82" s="321"/>
      <c r="EA82" s="321"/>
      <c r="EB82" s="321"/>
      <c r="EC82" s="321"/>
      <c r="ED82" s="321"/>
      <c r="EE82" s="321"/>
      <c r="EF82" s="321"/>
    </row>
    <row r="83" spans="1:341">
      <c r="C83" s="9"/>
      <c r="D83" s="51"/>
      <c r="E83" s="355" t="s">
        <v>697</v>
      </c>
      <c r="F83" s="356" t="s">
        <v>698</v>
      </c>
      <c r="G83" s="356" t="s">
        <v>699</v>
      </c>
      <c r="H83" s="356" t="s">
        <v>700</v>
      </c>
      <c r="I83" s="356" t="s">
        <v>701</v>
      </c>
      <c r="J83" s="356" t="s">
        <v>702</v>
      </c>
      <c r="K83" s="356" t="s">
        <v>703</v>
      </c>
      <c r="L83" s="356" t="s">
        <v>704</v>
      </c>
      <c r="M83" s="356" t="s">
        <v>705</v>
      </c>
      <c r="N83" s="356" t="s">
        <v>706</v>
      </c>
      <c r="O83" s="356" t="s">
        <v>707</v>
      </c>
      <c r="P83" s="356" t="s">
        <v>708</v>
      </c>
      <c r="Q83" s="356" t="s">
        <v>709</v>
      </c>
      <c r="R83" s="356" t="s">
        <v>710</v>
      </c>
      <c r="S83" s="356" t="s">
        <v>711</v>
      </c>
      <c r="T83" s="356" t="s">
        <v>712</v>
      </c>
      <c r="U83" s="356" t="s">
        <v>713</v>
      </c>
      <c r="V83" s="356" t="s">
        <v>714</v>
      </c>
      <c r="W83" s="356" t="s">
        <v>715</v>
      </c>
      <c r="X83" s="356" t="s">
        <v>716</v>
      </c>
      <c r="Y83" s="356" t="s">
        <v>717</v>
      </c>
      <c r="Z83" s="356" t="s">
        <v>718</v>
      </c>
      <c r="AA83" s="356" t="s">
        <v>719</v>
      </c>
      <c r="AB83" s="356" t="s">
        <v>720</v>
      </c>
      <c r="AC83" s="356" t="s">
        <v>721</v>
      </c>
      <c r="AD83" s="356" t="s">
        <v>722</v>
      </c>
      <c r="AE83" s="356" t="s">
        <v>723</v>
      </c>
      <c r="AF83" s="356" t="s">
        <v>724</v>
      </c>
      <c r="AG83" s="356" t="s">
        <v>725</v>
      </c>
      <c r="AH83" s="356" t="s">
        <v>726</v>
      </c>
      <c r="AI83" s="356" t="s">
        <v>727</v>
      </c>
      <c r="AJ83" s="356" t="s">
        <v>728</v>
      </c>
      <c r="AK83" s="356" t="s">
        <v>729</v>
      </c>
      <c r="AL83" s="356" t="s">
        <v>730</v>
      </c>
      <c r="AM83" s="356" t="s">
        <v>731</v>
      </c>
      <c r="AN83" s="356" t="s">
        <v>732</v>
      </c>
      <c r="AO83" s="356" t="s">
        <v>733</v>
      </c>
      <c r="AP83" s="356" t="s">
        <v>734</v>
      </c>
      <c r="AQ83" s="356" t="str">
        <f t="shared" ref="AQ83:AZ83" si="249">+AQ$35</f>
        <v>3Q24</v>
      </c>
      <c r="AR83" s="356" t="str">
        <f t="shared" si="249"/>
        <v>4Q24</v>
      </c>
      <c r="AS83" s="356" t="str">
        <f>+AS$35</f>
        <v>1Q25</v>
      </c>
      <c r="AT83" s="356" t="str">
        <f t="shared" si="249"/>
        <v>2Q25</v>
      </c>
      <c r="AU83" s="356" t="str">
        <f t="shared" si="249"/>
        <v>3Q25</v>
      </c>
      <c r="AV83" s="356" t="str">
        <f t="shared" si="249"/>
        <v>4Q25</v>
      </c>
      <c r="AW83" s="356" t="str">
        <f t="shared" si="249"/>
        <v>1Q26</v>
      </c>
      <c r="AX83" s="321"/>
      <c r="AY83" s="321"/>
      <c r="AZ83" s="321"/>
      <c r="BA83" s="321"/>
      <c r="BB83" s="321"/>
      <c r="BC83" s="321"/>
      <c r="BD83" s="321"/>
      <c r="BE83" s="321"/>
      <c r="BF83" s="321"/>
      <c r="BG83" s="321"/>
      <c r="BH83" s="321"/>
      <c r="BI83" s="321"/>
      <c r="BJ83" s="321"/>
      <c r="BK83" s="321"/>
      <c r="BL83" s="321"/>
      <c r="BM83" s="321"/>
      <c r="BN83" s="321"/>
      <c r="BO83" s="321"/>
      <c r="BP83" s="321"/>
      <c r="BQ83" s="321"/>
      <c r="BR83" s="321"/>
      <c r="BS83" s="321"/>
      <c r="BT83" s="321"/>
      <c r="BU83" s="321"/>
      <c r="BV83" s="321"/>
      <c r="BW83" s="321"/>
      <c r="BX83" s="321"/>
      <c r="BY83" s="321"/>
      <c r="BZ83" s="321"/>
      <c r="CA83" s="321"/>
      <c r="CB83" s="321"/>
      <c r="CC83" s="321"/>
      <c r="CD83" s="321"/>
      <c r="CE83" s="321"/>
      <c r="CF83" s="321"/>
      <c r="CG83" s="321"/>
      <c r="CH83" s="321"/>
      <c r="CI83" s="321"/>
      <c r="CJ83" s="321"/>
      <c r="CK83" s="321"/>
      <c r="CL83" s="321"/>
      <c r="CM83" s="321"/>
      <c r="CN83" s="321"/>
      <c r="CO83" s="321"/>
      <c r="CP83" s="321"/>
      <c r="CQ83" s="321"/>
      <c r="CR83" s="321"/>
      <c r="CS83" s="321"/>
      <c r="CT83" s="321"/>
      <c r="CU83" s="321"/>
      <c r="CV83" s="321"/>
      <c r="CW83" s="321"/>
      <c r="CX83" s="321"/>
      <c r="CY83" s="321"/>
      <c r="CZ83" s="321"/>
      <c r="DA83" s="321"/>
      <c r="DB83" s="321"/>
      <c r="DC83" s="321"/>
      <c r="DD83" s="321"/>
      <c r="DE83" s="321"/>
      <c r="DF83" s="321"/>
      <c r="DG83" s="321"/>
      <c r="DH83" s="321"/>
      <c r="DI83" s="321"/>
      <c r="DJ83" s="321"/>
      <c r="DK83" s="321"/>
      <c r="DL83" s="321"/>
      <c r="DM83" s="321"/>
      <c r="DN83" s="321"/>
      <c r="DO83" s="321"/>
      <c r="DP83" s="321"/>
      <c r="DQ83" s="321"/>
      <c r="DR83" s="321"/>
      <c r="DS83" s="321"/>
      <c r="DT83" s="321"/>
      <c r="DU83" s="321"/>
      <c r="DV83" s="321"/>
      <c r="DW83" s="321"/>
      <c r="DX83" s="321"/>
      <c r="DY83" s="321"/>
      <c r="DZ83" s="321"/>
      <c r="EA83" s="321"/>
      <c r="EB83" s="321"/>
      <c r="EC83" s="321"/>
      <c r="ED83" s="321"/>
      <c r="EE83" s="321"/>
      <c r="EF83" s="321"/>
      <c r="EG83" s="321"/>
      <c r="EH83" s="321"/>
      <c r="MB83" s="5">
        <v>94.650623412603196</v>
      </c>
      <c r="MC83" s="5">
        <v>85.115150467663597</v>
      </c>
    </row>
    <row r="84" spans="1:341">
      <c r="C84" s="9" t="s">
        <v>851</v>
      </c>
      <c r="D84" s="343" t="s">
        <v>892</v>
      </c>
      <c r="E84" s="357"/>
      <c r="F84" s="358"/>
      <c r="G84" s="358"/>
      <c r="H84" s="358"/>
      <c r="I84" s="358"/>
      <c r="J84" s="358"/>
      <c r="K84" s="358"/>
      <c r="L84" s="358"/>
      <c r="M84" s="358"/>
      <c r="N84" s="358"/>
      <c r="O84" s="358"/>
      <c r="P84" s="358"/>
      <c r="Q84" s="358">
        <f>+SUMIFS(Chile!$8:$8,Chile!$3:$3,'Data Graf'!Q$83)/1000</f>
        <v>1499.5727249467332</v>
      </c>
      <c r="R84" s="358">
        <f>+SUMIFS(Chile!$8:$8,Chile!$3:$3,'Data Graf'!R$83)/1000</f>
        <v>1454.450239570366</v>
      </c>
      <c r="S84" s="358">
        <f>+SUMIFS(Chile!$8:$8,Chile!$3:$3,'Data Graf'!S$83)/1000</f>
        <v>1416.616027483333</v>
      </c>
      <c r="T84" s="358">
        <f>+SUMIFS(Chile!$8:$8,Chile!$3:$3,'Data Graf'!T$83)/1000</f>
        <v>1699.2714162376342</v>
      </c>
      <c r="U84" s="358">
        <f>+SUMIFS(Chile!$8:$8,Chile!$3:$3,'Data Graf'!U$83)/1000</f>
        <v>1615.7590310562</v>
      </c>
      <c r="V84" s="358">
        <f>+SUMIFS(Chile!$8:$8,Chile!$3:$3,'Data Graf'!V$83)/1000</f>
        <v>1391.348189549999</v>
      </c>
      <c r="W84" s="358">
        <f>+SUMIFS(Chile!$8:$8,Chile!$3:$3,'Data Graf'!W$83)/1000</f>
        <v>1468.2498830949999</v>
      </c>
      <c r="X84" s="358">
        <f>+SUMIFS(Chile!$8:$8,Chile!$3:$3,'Data Graf'!X$83)/1000</f>
        <v>1570.9271941486661</v>
      </c>
      <c r="Y84" s="358">
        <f>+SUMIFS(Chile!$8:$8,Chile!$3:$3,'Data Graf'!Y$83)/1000</f>
        <v>1547.4773765929342</v>
      </c>
      <c r="Z84" s="358">
        <f>+SUMIFS(Chile!$8:$8,Chile!$3:$3,'Data Graf'!Z$83)/1000</f>
        <v>1155.9105116666669</v>
      </c>
      <c r="AA84" s="358">
        <f>+SUMIFS(Chile!$8:$8,Chile!$3:$3,'Data Graf'!AA$83)/1000</f>
        <v>1061.7663985166671</v>
      </c>
      <c r="AB84" s="358">
        <f>+SUMIFS(Chile!$8:$8,Chile!$3:$3,'Data Graf'!AB$83)/1000</f>
        <v>1463.6661728581669</v>
      </c>
      <c r="AC84" s="358">
        <f>+SUMIFS(Chile!$8:$8,Chile!$3:$3,'Data Graf'!AC$83)/1000</f>
        <v>1713.5737325663338</v>
      </c>
      <c r="AD84" s="358">
        <f>+SUMIFS(Chile!$8:$8,Chile!$3:$3,'Data Graf'!AD$83)/1000</f>
        <v>1615.0299231595002</v>
      </c>
      <c r="AE84" s="358">
        <f>+SUMIFS(Chile!$8:$8,Chile!$3:$3,'Data Graf'!AE$83)/1000</f>
        <v>1604.1169872700011</v>
      </c>
      <c r="AF84" s="358">
        <f>+SUMIFS(Chile!$8:$8,Chile!$3:$3,'Data Graf'!AF$83)/1000</f>
        <v>1749.7963406788328</v>
      </c>
      <c r="AG84" s="358">
        <f>+SUMIFS(Chile!$8:$8,Chile!$3:$3,'Data Graf'!AG$83)/1000</f>
        <v>1598.6839105388331</v>
      </c>
      <c r="AH84" s="358">
        <f>+SUMIFS(Chile!$8:$8,Chile!$3:$3,'Data Graf'!AH$83)/1000</f>
        <v>1556.093054328667</v>
      </c>
      <c r="AI84" s="358">
        <f>+SUMIFS(Chile!$8:$8,Chile!$3:$3,'Data Graf'!AI$83)/1000</f>
        <v>1259.0300372365</v>
      </c>
      <c r="AJ84" s="358">
        <f>+SUMIFS(Chile!$8:$8,Chile!$3:$3,'Data Graf'!AJ$83)/1000</f>
        <v>1441.1896728090001</v>
      </c>
      <c r="AK84" s="358">
        <f>+SUMIFS(Chile!$8:$8,Chile!$3:$3,'Data Graf'!AK$83)/1000</f>
        <v>1464.3755638566661</v>
      </c>
      <c r="AL84" s="358">
        <f>+SUMIFS(Chile!$8:$8,Chile!$3:$3,'Data Graf'!AL$83)/1000</f>
        <v>1316.632380499999</v>
      </c>
      <c r="AM84" s="358">
        <f>+SUMIFS(Chile!$8:$8,Chile!$3:$3,'Data Graf'!AM$83)/1000</f>
        <v>1109.8875436695339</v>
      </c>
      <c r="AN84" s="358">
        <f>+SUMIFS(Chile!$8:$8,Chile!$3:$3,'Data Graf'!AN$83)/1000</f>
        <v>1304.1926169125329</v>
      </c>
      <c r="AO84" s="358">
        <f>+SUMIFS(Chile!$8:$8,Chile!$3:$3,'Data Graf'!AO$83)/1000</f>
        <v>0</v>
      </c>
      <c r="AP84" s="358">
        <f>+SUMIFS(Chile!$8:$8,Chile!$3:$3,'Data Graf'!AP$83)/1000</f>
        <v>0</v>
      </c>
      <c r="AQ84" s="358">
        <f>+SUMIFS(Chile!$8:$8,Chile!$3:$3,'Data Graf'!AQ$83)/1000</f>
        <v>0</v>
      </c>
      <c r="AR84" s="358">
        <f>+SUMIFS(Chile!$8:$8,Chile!$3:$3,'Data Graf'!AR$83)/1000</f>
        <v>0</v>
      </c>
      <c r="AS84" s="358">
        <f>+SUMIFS(Chile!$8:$8,Chile!$3:$3,'Data Graf'!AS$83)/1000</f>
        <v>0</v>
      </c>
      <c r="AT84" s="358">
        <f>+SUMIFS(Chile!$8:$8,Chile!$3:$3,'Data Graf'!AT$83)/1000</f>
        <v>0</v>
      </c>
      <c r="AU84" s="358">
        <f>+SUMIFS(Chile!$8:$8,Chile!$3:$3,'Data Graf'!AU$83)/1000</f>
        <v>0</v>
      </c>
      <c r="AV84" s="358">
        <f>+SUMIFS(Chile!$8:$8,Chile!$3:$3,'Data Graf'!AV$83)/1000</f>
        <v>0</v>
      </c>
      <c r="AW84" s="358">
        <f>+SUMIFS(Chile!$8:$8,Chile!$3:$3,'Data Graf'!AW$83)/1000</f>
        <v>0</v>
      </c>
      <c r="AX84" s="321"/>
      <c r="AY84" s="321"/>
      <c r="AZ84" s="321"/>
      <c r="BA84" s="321"/>
      <c r="BB84" s="321"/>
      <c r="BC84" s="321"/>
      <c r="BD84" s="321"/>
      <c r="BE84" s="321"/>
      <c r="BF84" s="321"/>
      <c r="BG84" s="321"/>
      <c r="BH84" s="321"/>
      <c r="BI84" s="321"/>
      <c r="BJ84" s="321"/>
      <c r="BK84" s="321"/>
      <c r="BL84" s="321"/>
      <c r="BM84" s="321"/>
      <c r="BN84" s="321"/>
      <c r="BO84" s="321"/>
      <c r="BP84" s="321"/>
      <c r="BQ84" s="321"/>
      <c r="BR84" s="321"/>
      <c r="BS84" s="321"/>
      <c r="BT84" s="321"/>
      <c r="BU84" s="321"/>
      <c r="BV84" s="321"/>
      <c r="BW84" s="321"/>
      <c r="BX84" s="321"/>
      <c r="BY84" s="321"/>
      <c r="BZ84" s="321"/>
      <c r="CA84" s="321"/>
      <c r="CB84" s="321"/>
      <c r="CC84" s="321"/>
      <c r="CD84" s="321"/>
      <c r="CE84" s="321"/>
      <c r="CF84" s="321"/>
      <c r="CG84" s="321"/>
      <c r="CH84" s="321"/>
      <c r="CI84" s="321"/>
      <c r="CJ84" s="321"/>
      <c r="CK84" s="321"/>
      <c r="CL84" s="321"/>
      <c r="CM84" s="321"/>
      <c r="CN84" s="321"/>
      <c r="CO84" s="321"/>
      <c r="CP84" s="321"/>
      <c r="CQ84" s="321"/>
      <c r="CR84" s="321"/>
      <c r="CS84" s="321"/>
      <c r="CT84" s="321"/>
      <c r="CU84" s="321"/>
      <c r="CV84" s="321"/>
      <c r="CW84" s="321"/>
      <c r="CX84" s="321"/>
      <c r="CY84" s="321"/>
      <c r="CZ84" s="321"/>
      <c r="DA84" s="321"/>
      <c r="DB84" s="321"/>
      <c r="DC84" s="321"/>
      <c r="DD84" s="321"/>
      <c r="DE84" s="321"/>
      <c r="DF84" s="321"/>
      <c r="DG84" s="321"/>
      <c r="DH84" s="321"/>
      <c r="DI84" s="321"/>
      <c r="DJ84" s="321"/>
      <c r="DK84" s="321"/>
      <c r="DL84" s="321"/>
      <c r="DM84" s="321"/>
      <c r="DN84" s="321"/>
      <c r="DO84" s="321"/>
      <c r="DP84" s="321"/>
      <c r="DQ84" s="321"/>
      <c r="DR84" s="321"/>
      <c r="DS84" s="321"/>
      <c r="DT84" s="321"/>
      <c r="DU84" s="321"/>
      <c r="DV84" s="321"/>
      <c r="DW84" s="321"/>
      <c r="DX84" s="321"/>
      <c r="DY84" s="321"/>
      <c r="DZ84" s="321"/>
      <c r="EA84" s="321"/>
      <c r="EB84" s="321"/>
      <c r="EC84" s="321"/>
      <c r="ED84" s="321"/>
      <c r="EE84" s="321"/>
      <c r="EF84" s="321"/>
      <c r="EG84" s="321"/>
      <c r="EH84" s="321"/>
      <c r="MB84" s="5">
        <v>106.711355748028</v>
      </c>
      <c r="MC84" s="5">
        <v>97.949916390692493</v>
      </c>
    </row>
    <row r="85" spans="1:341">
      <c r="C85" s="374" t="s">
        <v>876</v>
      </c>
      <c r="D85" s="345" t="s">
        <v>887</v>
      </c>
      <c r="E85" s="361" t="str">
        <f>+IFERROR(AVERAGEIFS(Chile!$16:$16,Chile!$3:$3,'Data Graf'!E$83),"")</f>
        <v/>
      </c>
      <c r="F85" s="362" t="str">
        <f>+IFERROR(AVERAGEIFS(Chile!$16:$16,Chile!$3:$3,'Data Graf'!F$83),"")</f>
        <v/>
      </c>
      <c r="G85" s="362" t="str">
        <f>+IFERROR(AVERAGEIFS(Chile!$16:$16,Chile!$3:$3,'Data Graf'!G$83),"")</f>
        <v/>
      </c>
      <c r="H85" s="362" t="str">
        <f>+IFERROR(AVERAGEIFS(Chile!$16:$16,Chile!$3:$3,'Data Graf'!H$83),"")</f>
        <v/>
      </c>
      <c r="I85" s="362" t="str">
        <f>+IFERROR(AVERAGEIFS(Chile!$16:$16,Chile!$3:$3,'Data Graf'!I$83),"")</f>
        <v/>
      </c>
      <c r="J85" s="362" t="str">
        <f>+IFERROR(AVERAGEIFS(Chile!$16:$16,Chile!$3:$3,'Data Graf'!J$83),"")</f>
        <v/>
      </c>
      <c r="K85" s="362" t="str">
        <f>+IFERROR(AVERAGEIFS(Chile!$16:$16,Chile!$3:$3,'Data Graf'!K$83),"")</f>
        <v/>
      </c>
      <c r="L85" s="362" t="str">
        <f>+IFERROR(AVERAGEIFS(Chile!$16:$16,Chile!$3:$3,'Data Graf'!L$83),"")</f>
        <v/>
      </c>
      <c r="M85" s="362" t="str">
        <f>+IFERROR(AVERAGEIFS(Chile!$16:$16,Chile!$3:$3,'Data Graf'!M$83),"")</f>
        <v/>
      </c>
      <c r="N85" s="362" t="str">
        <f>+IFERROR(AVERAGEIFS(Chile!$16:$16,Chile!$3:$3,'Data Graf'!N$83),"")</f>
        <v/>
      </c>
      <c r="O85" s="362" t="str">
        <f>+IFERROR(AVERAGEIFS(Chile!$16:$16,Chile!$3:$3,'Data Graf'!O$83),"")</f>
        <v/>
      </c>
      <c r="P85" s="362" t="str">
        <f>+IFERROR(AVERAGEIFS(Chile!$16:$16,Chile!$3:$3,'Data Graf'!P$83),"")</f>
        <v/>
      </c>
      <c r="Q85" s="362">
        <f>+IFERROR(AVERAGEIFS(Chile!$16:$16,Chile!$3:$3,'Data Graf'!Q$83),"")</f>
        <v>100.4300143157037</v>
      </c>
      <c r="R85" s="362">
        <f>+IFERROR(AVERAGEIFS(Chile!$16:$16,Chile!$3:$3,'Data Graf'!R$83),"")</f>
        <v>96.248244487322395</v>
      </c>
      <c r="S85" s="362">
        <f>+IFERROR(AVERAGEIFS(Chile!$16:$16,Chile!$3:$3,'Data Graf'!S$83),"")</f>
        <v>94.753617119997287</v>
      </c>
      <c r="T85" s="362">
        <f>+IFERROR(AVERAGEIFS(Chile!$16:$16,Chile!$3:$3,'Data Graf'!T$83),"")</f>
        <v>108.56812407697659</v>
      </c>
      <c r="U85" s="362">
        <f>+IFERROR(AVERAGEIFS(Chile!$16:$16,Chile!$3:$3,'Data Graf'!U$83),"")</f>
        <v>109.83261377589413</v>
      </c>
      <c r="V85" s="362">
        <f>+IFERROR(AVERAGEIFS(Chile!$16:$16,Chile!$3:$3,'Data Graf'!V$83),"")</f>
        <v>100.96914484889295</v>
      </c>
      <c r="W85" s="362">
        <f>+IFERROR(AVERAGEIFS(Chile!$16:$16,Chile!$3:$3,'Data Graf'!W$83),"")</f>
        <v>100.63335389211731</v>
      </c>
      <c r="X85" s="362">
        <f>+IFERROR(AVERAGEIFS(Chile!$16:$16,Chile!$3:$3,'Data Graf'!X$83),"")</f>
        <v>104.52061631084881</v>
      </c>
      <c r="Y85" s="362">
        <f>+IFERROR(AVERAGEIFS(Chile!$16:$16,Chile!$3:$3,'Data Graf'!Y$83),"")</f>
        <v>102.92775945091073</v>
      </c>
      <c r="Z85" s="362">
        <f>+IFERROR(AVERAGEIFS(Chile!$16:$16,Chile!$3:$3,'Data Graf'!Z$83),"")</f>
        <v>73.998585404772271</v>
      </c>
      <c r="AA85" s="362">
        <f>+IFERROR(AVERAGEIFS(Chile!$16:$16,Chile!$3:$3,'Data Graf'!AA$83),"")</f>
        <v>79.834956345591266</v>
      </c>
      <c r="AB85" s="362">
        <f>+IFERROR(AVERAGEIFS(Chile!$16:$16,Chile!$3:$3,'Data Graf'!AB$83),"")</f>
        <v>114.66396573284517</v>
      </c>
      <c r="AC85" s="362">
        <f>+IFERROR(AVERAGEIFS(Chile!$16:$16,Chile!$3:$3,'Data Graf'!AC$83),"")</f>
        <v>108.36813426206224</v>
      </c>
      <c r="AD85" s="362">
        <f>+IFERROR(AVERAGEIFS(Chile!$16:$16,Chile!$3:$3,'Data Graf'!AD$83),"")</f>
        <v>105.83598617091707</v>
      </c>
      <c r="AE85" s="362">
        <f>+IFERROR(AVERAGEIFS(Chile!$16:$16,Chile!$3:$3,'Data Graf'!AE$83),"")</f>
        <v>105.62875362843674</v>
      </c>
      <c r="AF85" s="362">
        <f>+IFERROR(AVERAGEIFS(Chile!$16:$16,Chile!$3:$3,'Data Graf'!AF$83),"")</f>
        <v>115.17747511726994</v>
      </c>
      <c r="AG85" s="362">
        <f>+IFERROR(AVERAGEIFS(Chile!$16:$16,Chile!$3:$3,'Data Graf'!AG$83),"")</f>
        <v>103.7297104606488</v>
      </c>
      <c r="AH85" s="362">
        <f>+IFERROR(AVERAGEIFS(Chile!$16:$16,Chile!$3:$3,'Data Graf'!AH$83),"")</f>
        <v>94.22616548500811</v>
      </c>
      <c r="AI85" s="362">
        <f>+IFERROR(AVERAGEIFS(Chile!$16:$16,Chile!$3:$3,'Data Graf'!AI$83),"")</f>
        <v>87.638904763790876</v>
      </c>
      <c r="AJ85" s="362">
        <f>+IFERROR(AVERAGEIFS(Chile!$16:$16,Chile!$3:$3,'Data Graf'!AJ$83),"")</f>
        <v>96.909505514092203</v>
      </c>
      <c r="AK85" s="362">
        <f>+IFERROR(AVERAGEIFS(Chile!$16:$16,Chile!$3:$3,'Data Graf'!AK$83),"")</f>
        <v>89.358690424321978</v>
      </c>
      <c r="AL85" s="362">
        <f>+IFERROR(AVERAGEIFS(Chile!$16:$16,Chile!$3:$3,'Data Graf'!AL$83),"")</f>
        <v>83.918496681359599</v>
      </c>
      <c r="AM85" s="362">
        <f>+IFERROR(AVERAGEIFS(Chile!$16:$16,Chile!$3:$3,'Data Graf'!AM$83),"")</f>
        <v>74.544053324581697</v>
      </c>
      <c r="AN85" s="362">
        <f>+IFERROR(AVERAGEIFS(Chile!$16:$16,Chile!$3:$3,'Data Graf'!AN$83),"")</f>
        <v>86.482331705605759</v>
      </c>
      <c r="AO85" s="362">
        <f>+IFERROR(AVERAGEIFS(Chile!$16:$16,Chile!$3:$3,'Data Graf'!AO$83),"")</f>
        <v>86.039257846759725</v>
      </c>
      <c r="AP85" s="362">
        <f>+IFERROR(AVERAGEIFS(Chile!$16:$16,Chile!$3:$3,'Data Graf'!AP$83),"")</f>
        <v>70.047405915271398</v>
      </c>
      <c r="AQ85" s="362">
        <f>+IFERROR(AVERAGEIFS(Chile!$16:$16,Chile!$3:$3,'Data Graf'!AQ$83),"")</f>
        <v>78.520582360563353</v>
      </c>
      <c r="AR85" s="362">
        <f>+IFERROR(AVERAGEIFS(Chile!$16:$16,Chile!$3:$3,'Data Graf'!AR$83),"")</f>
        <v>87.536872839205785</v>
      </c>
      <c r="AS85" s="362">
        <f>+IFERROR(AVERAGEIFS(Chile!$16:$16,Chile!$3:$3,'Data Graf'!AS$83),"")</f>
        <v>85.573459930175559</v>
      </c>
      <c r="AT85" s="362">
        <f>+IFERROR(AVERAGEIFS(Chile!$16:$16,Chile!$3:$3,'Data Graf'!AT$83),"")</f>
        <v>81.532742221140836</v>
      </c>
      <c r="AU85" s="362">
        <f>+IFERROR(AVERAGEIFS(Chile!$16:$16,Chile!$3:$3,'Data Graf'!AU$83),"")</f>
        <v>83.030809884059764</v>
      </c>
      <c r="AV85" s="362">
        <f>+IFERROR(AVERAGEIFS(Chile!$16:$16,Chile!$3:$3,'Data Graf'!AV$83),"")</f>
        <v>88.069032247112816</v>
      </c>
      <c r="AW85" s="362">
        <f>+IFERROR(AVERAGEIFS(Chile!$16:$16,Chile!$3:$3,'Data Graf'!AW$83),"")</f>
        <v>54.011916550198322</v>
      </c>
      <c r="AX85" s="321"/>
      <c r="AY85" s="321"/>
      <c r="AZ85" s="321"/>
      <c r="BA85" s="321"/>
      <c r="BB85" s="321"/>
      <c r="BC85" s="321"/>
      <c r="BD85" s="321"/>
      <c r="BE85" s="321"/>
      <c r="BF85" s="321"/>
      <c r="BG85" s="321"/>
      <c r="BH85" s="321"/>
      <c r="BI85" s="321"/>
      <c r="BJ85" s="321"/>
      <c r="BK85" s="321"/>
      <c r="BL85" s="321"/>
      <c r="BM85" s="321"/>
      <c r="BN85" s="321"/>
      <c r="BO85" s="321"/>
      <c r="BP85" s="321"/>
      <c r="BQ85" s="321"/>
      <c r="BR85" s="321"/>
      <c r="BS85" s="321"/>
      <c r="BT85" s="321"/>
      <c r="BU85" s="321"/>
      <c r="BV85" s="321"/>
      <c r="BW85" s="321"/>
      <c r="BX85" s="321"/>
      <c r="BY85" s="321"/>
      <c r="BZ85" s="321"/>
      <c r="CA85" s="321"/>
      <c r="CB85" s="321"/>
      <c r="CC85" s="321"/>
      <c r="CD85" s="321"/>
      <c r="CE85" s="321"/>
      <c r="CF85" s="321"/>
      <c r="CG85" s="321"/>
      <c r="CH85" s="321"/>
      <c r="CI85" s="321"/>
      <c r="CJ85" s="321"/>
      <c r="CK85" s="321"/>
      <c r="CL85" s="321"/>
      <c r="CM85" s="321"/>
      <c r="CN85" s="321"/>
      <c r="CO85" s="321"/>
      <c r="CP85" s="321"/>
      <c r="CQ85" s="321"/>
      <c r="CR85" s="321"/>
      <c r="CS85" s="321"/>
      <c r="CT85" s="321"/>
      <c r="CU85" s="321"/>
      <c r="CV85" s="321"/>
      <c r="CW85" s="321"/>
      <c r="CX85" s="321"/>
      <c r="CY85" s="321"/>
      <c r="CZ85" s="321"/>
      <c r="DA85" s="321"/>
      <c r="DB85" s="321"/>
      <c r="DC85" s="321"/>
      <c r="DD85" s="321"/>
      <c r="DE85" s="321"/>
      <c r="DF85" s="321"/>
      <c r="DG85" s="321"/>
      <c r="DH85" s="321"/>
      <c r="DI85" s="321"/>
      <c r="DJ85" s="321"/>
      <c r="DK85" s="321"/>
      <c r="DL85" s="321"/>
      <c r="DM85" s="321"/>
      <c r="DN85" s="321"/>
      <c r="DO85" s="321"/>
      <c r="DP85" s="321"/>
      <c r="DQ85" s="321"/>
      <c r="DR85" s="321"/>
      <c r="DS85" s="321"/>
      <c r="DT85" s="321"/>
      <c r="DU85" s="321"/>
      <c r="DV85" s="321"/>
      <c r="DW85" s="321"/>
      <c r="DX85" s="321"/>
      <c r="DY85" s="321"/>
      <c r="DZ85" s="321"/>
      <c r="EA85" s="321"/>
      <c r="EB85" s="321"/>
      <c r="EC85" s="321"/>
      <c r="ED85" s="321"/>
      <c r="EE85" s="321"/>
      <c r="EF85" s="321"/>
      <c r="EG85" s="321"/>
      <c r="EH85" s="321"/>
      <c r="MB85" s="5">
        <v>102.30308486519201</v>
      </c>
      <c r="MC85" s="5">
        <v>93.459568244787107</v>
      </c>
    </row>
    <row r="86" spans="1:341">
      <c r="C86" s="9"/>
      <c r="D86" s="63"/>
      <c r="E86" s="321"/>
      <c r="F86" s="321"/>
      <c r="G86" s="321"/>
      <c r="H86" s="321"/>
      <c r="I86" s="321"/>
      <c r="J86" s="321"/>
      <c r="K86" s="321"/>
      <c r="L86" s="321"/>
      <c r="M86" s="321"/>
      <c r="N86" s="321"/>
      <c r="O86" s="321"/>
      <c r="P86" s="321"/>
      <c r="Q86" s="321"/>
      <c r="R86" s="321"/>
      <c r="S86" s="321"/>
      <c r="T86" s="321"/>
      <c r="U86" s="321"/>
      <c r="V86" s="321"/>
      <c r="W86" s="321"/>
      <c r="X86" s="321"/>
      <c r="Y86" s="321"/>
      <c r="Z86" s="321"/>
      <c r="AA86" s="321"/>
      <c r="AB86" s="321"/>
      <c r="AC86" s="321"/>
      <c r="AD86" s="321"/>
      <c r="AE86" s="321"/>
      <c r="AF86" s="321"/>
      <c r="AG86" s="321"/>
      <c r="AH86" s="321"/>
      <c r="AI86" s="321"/>
      <c r="AJ86" s="321"/>
      <c r="AK86" s="321"/>
      <c r="AL86" s="321"/>
      <c r="AM86" s="321"/>
      <c r="AN86" s="321"/>
      <c r="AO86" s="321"/>
      <c r="AP86" s="321"/>
      <c r="AQ86" s="321"/>
      <c r="AR86" s="321"/>
      <c r="AS86" s="321"/>
      <c r="AT86" s="321"/>
      <c r="AU86" s="321"/>
      <c r="AV86" s="321"/>
      <c r="AW86" s="321"/>
      <c r="AX86" s="321"/>
      <c r="AY86" s="321"/>
      <c r="AZ86" s="321"/>
      <c r="BA86" s="321"/>
      <c r="BB86" s="321"/>
      <c r="BC86" s="321"/>
      <c r="BD86" s="321"/>
      <c r="BE86" s="321"/>
      <c r="BF86" s="321"/>
      <c r="BG86" s="321"/>
      <c r="BH86" s="321"/>
      <c r="BI86" s="321"/>
      <c r="BJ86" s="321"/>
      <c r="BK86" s="321"/>
      <c r="BL86" s="321"/>
      <c r="BM86" s="321"/>
      <c r="BN86" s="321"/>
      <c r="BO86" s="321"/>
      <c r="BP86" s="321"/>
      <c r="BQ86" s="321"/>
      <c r="BR86" s="321"/>
      <c r="BS86" s="321"/>
      <c r="BT86" s="321"/>
      <c r="BU86" s="321"/>
      <c r="BV86" s="321"/>
      <c r="BW86" s="321"/>
      <c r="BX86" s="321"/>
      <c r="BY86" s="321"/>
      <c r="BZ86" s="321"/>
      <c r="CA86" s="321"/>
      <c r="CB86" s="321"/>
      <c r="CC86" s="321"/>
      <c r="CD86" s="321"/>
      <c r="CE86" s="321"/>
      <c r="CF86" s="321"/>
      <c r="CG86" s="321"/>
      <c r="CH86" s="321"/>
      <c r="CI86" s="321"/>
      <c r="CJ86" s="321"/>
      <c r="CK86" s="321"/>
      <c r="CL86" s="321"/>
      <c r="CM86" s="321"/>
      <c r="CN86" s="321"/>
      <c r="CO86" s="321"/>
      <c r="CP86" s="321"/>
      <c r="CQ86" s="321"/>
      <c r="CR86" s="321"/>
      <c r="CS86" s="321"/>
      <c r="CT86" s="321"/>
      <c r="CU86" s="321"/>
      <c r="CV86" s="321"/>
      <c r="CW86" s="321"/>
      <c r="CX86" s="321"/>
      <c r="CY86" s="321"/>
      <c r="CZ86" s="321"/>
      <c r="DA86" s="321"/>
      <c r="DB86" s="321"/>
      <c r="DC86" s="321"/>
      <c r="DD86" s="321"/>
      <c r="DE86" s="321"/>
      <c r="DF86" s="321"/>
      <c r="DG86" s="321"/>
      <c r="DH86" s="321"/>
      <c r="DI86" s="321"/>
      <c r="DJ86" s="321"/>
      <c r="DK86" s="321"/>
      <c r="DL86" s="321"/>
      <c r="DM86" s="321"/>
      <c r="DN86" s="321"/>
      <c r="DO86" s="321"/>
      <c r="DP86" s="321"/>
      <c r="DQ86" s="321"/>
      <c r="DR86" s="321"/>
      <c r="DS86" s="321"/>
      <c r="DT86" s="321"/>
      <c r="DU86" s="321"/>
      <c r="DV86" s="321"/>
      <c r="DW86" s="321"/>
      <c r="DX86" s="321"/>
      <c r="DY86" s="321"/>
      <c r="DZ86" s="321"/>
      <c r="EA86" s="321"/>
      <c r="EB86" s="321"/>
      <c r="EC86" s="321"/>
      <c r="ED86" s="321"/>
      <c r="EE86" s="321"/>
      <c r="EF86" s="321"/>
      <c r="EG86" s="321"/>
      <c r="EH86" s="321"/>
      <c r="MB86" s="5">
        <v>111.118322893415</v>
      </c>
      <c r="MC86" s="5">
        <v>104.117477023712</v>
      </c>
    </row>
    <row r="87" spans="1:341">
      <c r="C87" s="9"/>
      <c r="D87" s="51"/>
      <c r="E87" s="355" t="s">
        <v>697</v>
      </c>
      <c r="F87" s="356" t="s">
        <v>698</v>
      </c>
      <c r="G87" s="356" t="s">
        <v>699</v>
      </c>
      <c r="H87" s="356" t="s">
        <v>700</v>
      </c>
      <c r="I87" s="356" t="s">
        <v>701</v>
      </c>
      <c r="J87" s="356" t="s">
        <v>702</v>
      </c>
      <c r="K87" s="356" t="s">
        <v>703</v>
      </c>
      <c r="L87" s="356" t="s">
        <v>704</v>
      </c>
      <c r="M87" s="356" t="s">
        <v>705</v>
      </c>
      <c r="N87" s="356" t="s">
        <v>706</v>
      </c>
      <c r="O87" s="356" t="s">
        <v>707</v>
      </c>
      <c r="P87" s="356" t="s">
        <v>708</v>
      </c>
      <c r="Q87" s="356" t="s">
        <v>709</v>
      </c>
      <c r="R87" s="356" t="s">
        <v>710</v>
      </c>
      <c r="S87" s="356" t="s">
        <v>711</v>
      </c>
      <c r="T87" s="356" t="s">
        <v>712</v>
      </c>
      <c r="U87" s="356" t="s">
        <v>713</v>
      </c>
      <c r="V87" s="356" t="s">
        <v>714</v>
      </c>
      <c r="W87" s="356" t="s">
        <v>715</v>
      </c>
      <c r="X87" s="356" t="s">
        <v>716</v>
      </c>
      <c r="Y87" s="356" t="s">
        <v>717</v>
      </c>
      <c r="Z87" s="356" t="s">
        <v>718</v>
      </c>
      <c r="AA87" s="356" t="s">
        <v>719</v>
      </c>
      <c r="AB87" s="356" t="s">
        <v>720</v>
      </c>
      <c r="AC87" s="356" t="s">
        <v>721</v>
      </c>
      <c r="AD87" s="356" t="s">
        <v>722</v>
      </c>
      <c r="AE87" s="356" t="s">
        <v>723</v>
      </c>
      <c r="AF87" s="356" t="s">
        <v>724</v>
      </c>
      <c r="AG87" s="356" t="s">
        <v>725</v>
      </c>
      <c r="AH87" s="356" t="s">
        <v>726</v>
      </c>
      <c r="AI87" s="356" t="s">
        <v>727</v>
      </c>
      <c r="AJ87" s="356" t="s">
        <v>728</v>
      </c>
      <c r="AK87" s="356" t="s">
        <v>729</v>
      </c>
      <c r="AL87" s="356" t="s">
        <v>730</v>
      </c>
      <c r="AM87" s="356" t="s">
        <v>731</v>
      </c>
      <c r="AN87" s="356" t="s">
        <v>732</v>
      </c>
      <c r="AO87" s="356" t="s">
        <v>733</v>
      </c>
      <c r="AP87" s="356" t="s">
        <v>734</v>
      </c>
      <c r="AQ87" s="356" t="str">
        <f t="shared" ref="AQ87:AZ87" si="250">+AQ$35</f>
        <v>3Q24</v>
      </c>
      <c r="AR87" s="356" t="str">
        <f t="shared" si="250"/>
        <v>4Q24</v>
      </c>
      <c r="AS87" s="356" t="str">
        <f t="shared" si="250"/>
        <v>1Q25</v>
      </c>
      <c r="AT87" s="356" t="str">
        <f t="shared" si="250"/>
        <v>2Q25</v>
      </c>
      <c r="AU87" s="356" t="str">
        <f t="shared" si="250"/>
        <v>3Q25</v>
      </c>
      <c r="AV87" s="356" t="str">
        <f t="shared" si="250"/>
        <v>4Q25</v>
      </c>
      <c r="AW87" s="356" t="str">
        <f t="shared" si="250"/>
        <v>1Q26</v>
      </c>
      <c r="AX87" s="321"/>
      <c r="AY87" s="321"/>
      <c r="AZ87" s="321"/>
      <c r="BA87" s="321"/>
      <c r="BB87" s="321"/>
      <c r="BC87" s="321"/>
      <c r="BD87" s="321"/>
      <c r="BE87" s="321"/>
      <c r="BF87" s="321"/>
      <c r="BG87" s="321"/>
      <c r="BH87" s="321"/>
      <c r="BI87" s="321"/>
      <c r="BJ87" s="321"/>
      <c r="BK87" s="321"/>
      <c r="BL87" s="321"/>
      <c r="BM87" s="321"/>
      <c r="BN87" s="321"/>
      <c r="BO87" s="321"/>
      <c r="BP87" s="321"/>
      <c r="BQ87" s="321"/>
      <c r="BR87" s="321"/>
      <c r="BS87" s="321"/>
      <c r="BT87" s="321"/>
      <c r="BU87" s="321"/>
      <c r="BV87" s="321"/>
      <c r="BW87" s="321"/>
      <c r="BX87" s="321"/>
      <c r="BY87" s="321"/>
      <c r="BZ87" s="321"/>
      <c r="CA87" s="321"/>
      <c r="CB87" s="321"/>
      <c r="CC87" s="321"/>
      <c r="CD87" s="321"/>
      <c r="CE87" s="321"/>
      <c r="CF87" s="321"/>
      <c r="CG87" s="321"/>
      <c r="CH87" s="321"/>
      <c r="CI87" s="321"/>
      <c r="CJ87" s="321"/>
      <c r="CK87" s="321"/>
      <c r="CL87" s="321"/>
      <c r="CM87" s="321"/>
      <c r="CN87" s="321"/>
      <c r="CO87" s="321"/>
      <c r="CP87" s="321"/>
      <c r="CQ87" s="321"/>
      <c r="CR87" s="321"/>
      <c r="CS87" s="321"/>
      <c r="CT87" s="321"/>
      <c r="CU87" s="321"/>
      <c r="CV87" s="321"/>
      <c r="CW87" s="321"/>
      <c r="CX87" s="321"/>
      <c r="CY87" s="321"/>
      <c r="CZ87" s="321"/>
      <c r="DA87" s="321"/>
      <c r="DB87" s="321"/>
      <c r="DC87" s="321"/>
      <c r="DD87" s="321"/>
      <c r="DE87" s="321"/>
      <c r="DF87" s="321"/>
      <c r="DG87" s="321"/>
      <c r="DH87" s="321"/>
      <c r="DI87" s="321"/>
      <c r="DJ87" s="321"/>
      <c r="DK87" s="321"/>
      <c r="DL87" s="321"/>
      <c r="DM87" s="321"/>
      <c r="DN87" s="321"/>
      <c r="DO87" s="321"/>
      <c r="DP87" s="321"/>
      <c r="DQ87" s="321"/>
      <c r="DR87" s="321"/>
      <c r="DS87" s="321"/>
      <c r="DT87" s="321"/>
      <c r="DU87" s="321"/>
      <c r="DV87" s="321"/>
      <c r="DW87" s="321"/>
      <c r="DX87" s="321"/>
      <c r="DY87" s="321"/>
      <c r="DZ87" s="321"/>
      <c r="EA87" s="321"/>
      <c r="EB87" s="321"/>
      <c r="EC87" s="321"/>
      <c r="ED87" s="321"/>
      <c r="EE87" s="321"/>
      <c r="EF87" s="321"/>
      <c r="EG87" s="321"/>
      <c r="EH87" s="321"/>
    </row>
    <row r="88" spans="1:341">
      <c r="C88" s="9"/>
      <c r="D88" s="343" t="s">
        <v>892</v>
      </c>
      <c r="E88" s="357"/>
      <c r="F88" s="358"/>
      <c r="G88" s="358"/>
      <c r="H88" s="358"/>
      <c r="I88" s="358"/>
      <c r="J88" s="358"/>
      <c r="K88" s="358"/>
      <c r="L88" s="358"/>
      <c r="M88" s="358"/>
      <c r="N88" s="358"/>
      <c r="O88" s="358"/>
      <c r="P88" s="358"/>
      <c r="Q88" s="358">
        <f>+Q84</f>
        <v>1499.5727249467332</v>
      </c>
      <c r="R88" s="358">
        <f t="shared" ref="R88:AP88" si="251">+R84</f>
        <v>1454.450239570366</v>
      </c>
      <c r="S88" s="358">
        <f t="shared" si="251"/>
        <v>1416.616027483333</v>
      </c>
      <c r="T88" s="358">
        <f t="shared" si="251"/>
        <v>1699.2714162376342</v>
      </c>
      <c r="U88" s="358">
        <f t="shared" si="251"/>
        <v>1615.7590310562</v>
      </c>
      <c r="V88" s="358">
        <f t="shared" si="251"/>
        <v>1391.348189549999</v>
      </c>
      <c r="W88" s="358">
        <f t="shared" si="251"/>
        <v>1468.2498830949999</v>
      </c>
      <c r="X88" s="358">
        <f t="shared" si="251"/>
        <v>1570.9271941486661</v>
      </c>
      <c r="Y88" s="358">
        <f t="shared" si="251"/>
        <v>1547.4773765929342</v>
      </c>
      <c r="Z88" s="358">
        <f t="shared" si="251"/>
        <v>1155.9105116666669</v>
      </c>
      <c r="AA88" s="358">
        <f t="shared" si="251"/>
        <v>1061.7663985166671</v>
      </c>
      <c r="AB88" s="358">
        <f t="shared" si="251"/>
        <v>1463.6661728581669</v>
      </c>
      <c r="AC88" s="358">
        <f t="shared" si="251"/>
        <v>1713.5737325663338</v>
      </c>
      <c r="AD88" s="358">
        <f t="shared" si="251"/>
        <v>1615.0299231595002</v>
      </c>
      <c r="AE88" s="358">
        <f t="shared" si="251"/>
        <v>1604.1169872700011</v>
      </c>
      <c r="AF88" s="358">
        <f t="shared" si="251"/>
        <v>1749.7963406788328</v>
      </c>
      <c r="AG88" s="358">
        <f t="shared" si="251"/>
        <v>1598.6839105388331</v>
      </c>
      <c r="AH88" s="358">
        <f t="shared" si="251"/>
        <v>1556.093054328667</v>
      </c>
      <c r="AI88" s="358">
        <f t="shared" si="251"/>
        <v>1259.0300372365</v>
      </c>
      <c r="AJ88" s="358">
        <f t="shared" si="251"/>
        <v>1441.1896728090001</v>
      </c>
      <c r="AK88" s="358">
        <f t="shared" si="251"/>
        <v>1464.3755638566661</v>
      </c>
      <c r="AL88" s="358">
        <f t="shared" si="251"/>
        <v>1316.632380499999</v>
      </c>
      <c r="AM88" s="358">
        <f t="shared" si="251"/>
        <v>1109.8875436695339</v>
      </c>
      <c r="AN88" s="358">
        <f t="shared" si="251"/>
        <v>1304.1926169125329</v>
      </c>
      <c r="AO88" s="358">
        <f t="shared" si="251"/>
        <v>0</v>
      </c>
      <c r="AP88" s="358">
        <f t="shared" si="251"/>
        <v>0</v>
      </c>
      <c r="AQ88" s="358">
        <f t="shared" ref="AQ88" si="252">+AQ84</f>
        <v>0</v>
      </c>
      <c r="AR88" s="358">
        <f t="shared" ref="AR88:AS88" si="253">+AR84</f>
        <v>0</v>
      </c>
      <c r="AS88" s="358">
        <f t="shared" si="253"/>
        <v>0</v>
      </c>
      <c r="AT88" s="358">
        <f t="shared" ref="AT88:AU88" si="254">+AT84</f>
        <v>0</v>
      </c>
      <c r="AU88" s="358">
        <f t="shared" si="254"/>
        <v>0</v>
      </c>
      <c r="AV88" s="358">
        <f t="shared" ref="AV88:AY88" si="255">+AV84</f>
        <v>0</v>
      </c>
      <c r="AW88" s="358">
        <f t="shared" ref="AW88" si="256">+AW84</f>
        <v>0</v>
      </c>
      <c r="AX88" s="321"/>
      <c r="AY88" s="321"/>
      <c r="AZ88" s="321"/>
      <c r="BA88" s="321"/>
      <c r="BB88" s="321"/>
      <c r="BC88" s="321"/>
      <c r="BD88" s="321"/>
      <c r="BE88" s="321"/>
      <c r="BF88" s="321"/>
      <c r="BG88" s="321"/>
      <c r="BH88" s="321"/>
      <c r="BI88" s="321"/>
      <c r="BJ88" s="321"/>
      <c r="BK88" s="321"/>
      <c r="BL88" s="321"/>
      <c r="BM88" s="321"/>
      <c r="BN88" s="321"/>
      <c r="BO88" s="321"/>
      <c r="BP88" s="321"/>
      <c r="BQ88" s="321"/>
      <c r="BR88" s="321"/>
      <c r="BS88" s="321"/>
      <c r="BT88" s="321"/>
      <c r="BU88" s="321"/>
      <c r="BV88" s="321"/>
      <c r="BW88" s="321"/>
      <c r="BX88" s="321"/>
      <c r="BY88" s="321"/>
      <c r="BZ88" s="321"/>
      <c r="CA88" s="321"/>
      <c r="CB88" s="321"/>
      <c r="CC88" s="321"/>
      <c r="CD88" s="321"/>
      <c r="CE88" s="321"/>
      <c r="CF88" s="321"/>
      <c r="CG88" s="321"/>
      <c r="CH88" s="321"/>
      <c r="CI88" s="321"/>
      <c r="CJ88" s="321"/>
      <c r="CK88" s="321"/>
      <c r="CL88" s="321"/>
      <c r="CM88" s="321"/>
      <c r="CN88" s="321"/>
      <c r="CO88" s="321"/>
      <c r="CP88" s="321"/>
      <c r="CQ88" s="321"/>
      <c r="CR88" s="321"/>
      <c r="CS88" s="321"/>
      <c r="CT88" s="321"/>
      <c r="CU88" s="321"/>
      <c r="CV88" s="321"/>
      <c r="CW88" s="321"/>
      <c r="CX88" s="321"/>
      <c r="CY88" s="321"/>
      <c r="CZ88" s="321"/>
      <c r="DA88" s="321"/>
      <c r="DB88" s="321"/>
      <c r="DC88" s="321"/>
      <c r="DD88" s="321"/>
      <c r="DE88" s="321"/>
      <c r="DF88" s="321"/>
      <c r="DG88" s="321"/>
      <c r="DH88" s="321"/>
      <c r="DI88" s="321"/>
      <c r="DJ88" s="321"/>
      <c r="DK88" s="321"/>
      <c r="DL88" s="321"/>
      <c r="DM88" s="321"/>
      <c r="DN88" s="321"/>
      <c r="DO88" s="321"/>
      <c r="DP88" s="321"/>
      <c r="DQ88" s="321"/>
      <c r="DR88" s="321"/>
      <c r="DS88" s="321"/>
      <c r="DT88" s="321"/>
      <c r="DU88" s="321"/>
      <c r="DV88" s="321"/>
      <c r="DW88" s="321"/>
      <c r="DX88" s="321"/>
      <c r="DY88" s="321"/>
      <c r="DZ88" s="321"/>
      <c r="EA88" s="321"/>
      <c r="EB88" s="321"/>
      <c r="EC88" s="321"/>
      <c r="ED88" s="321"/>
      <c r="EE88" s="321"/>
      <c r="EF88" s="321"/>
      <c r="EG88" s="321"/>
      <c r="EH88" s="321"/>
    </row>
    <row r="89" spans="1:341">
      <c r="C89" s="9"/>
      <c r="D89" s="345" t="s">
        <v>887</v>
      </c>
      <c r="E89" s="361" t="str">
        <f t="shared" ref="E89:H89" si="257">+IFERROR(IF(E85/A85-1&lt;-40%,-40%,IF(E85/A85-1&gt;40%,40%,E85/A85-1)),"")</f>
        <v/>
      </c>
      <c r="F89" s="362" t="str">
        <f t="shared" si="257"/>
        <v/>
      </c>
      <c r="G89" s="362" t="str">
        <f t="shared" si="257"/>
        <v/>
      </c>
      <c r="H89" s="362" t="str">
        <f t="shared" si="257"/>
        <v/>
      </c>
      <c r="I89" s="362" t="str">
        <f>+IFERROR(IF(I85/E85-1&lt;-40%,-40%,IF(I85/E85-1&gt;40%,40%,I85/E85-1)),"")</f>
        <v/>
      </c>
      <c r="J89" s="362" t="str">
        <f t="shared" ref="J89:AW89" si="258">+IFERROR(IF(J85/F85-1&lt;-40%,-40%,IF(J85/F85-1&gt;40%,40%,J85/F85-1)),"")</f>
        <v/>
      </c>
      <c r="K89" s="362" t="str">
        <f t="shared" si="258"/>
        <v/>
      </c>
      <c r="L89" s="362" t="str">
        <f t="shared" si="258"/>
        <v/>
      </c>
      <c r="M89" s="362" t="str">
        <f t="shared" si="258"/>
        <v/>
      </c>
      <c r="N89" s="362" t="str">
        <f t="shared" si="258"/>
        <v/>
      </c>
      <c r="O89" s="362" t="str">
        <f t="shared" si="258"/>
        <v/>
      </c>
      <c r="P89" s="362" t="str">
        <f t="shared" si="258"/>
        <v/>
      </c>
      <c r="Q89" s="362" t="str">
        <f t="shared" si="258"/>
        <v/>
      </c>
      <c r="R89" s="362" t="str">
        <f t="shared" si="258"/>
        <v/>
      </c>
      <c r="S89" s="362" t="str">
        <f t="shared" si="258"/>
        <v/>
      </c>
      <c r="T89" s="362" t="str">
        <f t="shared" si="258"/>
        <v/>
      </c>
      <c r="U89" s="372">
        <f>+IFERROR(IF(U85/Q85-1&lt;-40%,-40%,IF(U85/Q85-1&gt;40%,40%,U85/Q85-1)),"")</f>
        <v>9.3623400576576365E-2</v>
      </c>
      <c r="V89" s="372">
        <f t="shared" si="258"/>
        <v>4.9049210057980686E-2</v>
      </c>
      <c r="W89" s="372">
        <f t="shared" si="258"/>
        <v>6.2052900467892913E-2</v>
      </c>
      <c r="X89" s="372">
        <f t="shared" si="258"/>
        <v>-3.7280811477022779E-2</v>
      </c>
      <c r="Y89" s="372">
        <f t="shared" si="258"/>
        <v>-6.2867067327308512E-2</v>
      </c>
      <c r="Z89" s="372">
        <f t="shared" si="258"/>
        <v>-0.26711684529450974</v>
      </c>
      <c r="AA89" s="372">
        <f t="shared" si="258"/>
        <v>-0.20667499136342704</v>
      </c>
      <c r="AB89" s="372">
        <f t="shared" si="258"/>
        <v>9.7046398882968843E-2</v>
      </c>
      <c r="AC89" s="372">
        <f t="shared" si="258"/>
        <v>5.2856244420108833E-2</v>
      </c>
      <c r="AD89" s="372">
        <f t="shared" si="258"/>
        <v>0.4</v>
      </c>
      <c r="AE89" s="372">
        <f t="shared" si="258"/>
        <v>0.32308901342901386</v>
      </c>
      <c r="AF89" s="372">
        <f t="shared" si="258"/>
        <v>4.4783850021479221E-3</v>
      </c>
      <c r="AG89" s="372">
        <f t="shared" si="258"/>
        <v>-4.2802469868093551E-2</v>
      </c>
      <c r="AH89" s="372">
        <f t="shared" si="258"/>
        <v>-0.10969634342670531</v>
      </c>
      <c r="AI89" s="372">
        <f t="shared" si="258"/>
        <v>-0.17031204332797079</v>
      </c>
      <c r="AJ89" s="372">
        <f t="shared" si="258"/>
        <v>-0.15860713724257181</v>
      </c>
      <c r="AK89" s="372">
        <f t="shared" si="258"/>
        <v>-0.13854294948387669</v>
      </c>
      <c r="AL89" s="372">
        <f t="shared" si="258"/>
        <v>-0.10939285017693434</v>
      </c>
      <c r="AM89" s="372">
        <f t="shared" si="258"/>
        <v>-0.14941824609176868</v>
      </c>
      <c r="AN89" s="372">
        <f t="shared" si="258"/>
        <v>-0.10759701799293742</v>
      </c>
      <c r="AO89" s="372">
        <f t="shared" si="258"/>
        <v>-3.7147283177493384E-2</v>
      </c>
      <c r="AP89" s="372">
        <f t="shared" si="258"/>
        <v>-0.16529241245534987</v>
      </c>
      <c r="AQ89" s="372">
        <f t="shared" si="258"/>
        <v>5.3344684902858042E-2</v>
      </c>
      <c r="AR89" s="372">
        <f t="shared" si="258"/>
        <v>1.2193717639225943E-2</v>
      </c>
      <c r="AS89" s="372">
        <f t="shared" si="258"/>
        <v>-5.4137835244205679E-3</v>
      </c>
      <c r="AT89" s="372">
        <f t="shared" si="258"/>
        <v>0.16396519122723796</v>
      </c>
      <c r="AU89" s="372">
        <f t="shared" si="258"/>
        <v>5.7440067150618335E-2</v>
      </c>
      <c r="AV89" s="372">
        <f t="shared" si="258"/>
        <v>6.0792599809287307E-3</v>
      </c>
      <c r="AW89" s="372">
        <f t="shared" si="258"/>
        <v>-0.36882397189187122</v>
      </c>
      <c r="AX89" s="321"/>
      <c r="AY89" s="321"/>
      <c r="AZ89" s="321"/>
      <c r="BA89" s="321"/>
      <c r="BB89" s="321"/>
      <c r="BC89" s="321"/>
      <c r="BD89" s="321"/>
      <c r="BE89" s="321"/>
      <c r="BF89" s="321"/>
      <c r="BG89" s="321"/>
      <c r="BH89" s="321"/>
      <c r="BI89" s="321"/>
      <c r="BJ89" s="321"/>
      <c r="BK89" s="321"/>
      <c r="BL89" s="321"/>
      <c r="BM89" s="321"/>
      <c r="BN89" s="321"/>
      <c r="BO89" s="321"/>
      <c r="BP89" s="321"/>
      <c r="BQ89" s="321"/>
      <c r="BR89" s="321"/>
      <c r="BS89" s="321"/>
      <c r="BT89" s="321"/>
      <c r="BU89" s="321"/>
      <c r="BV89" s="321"/>
      <c r="BW89" s="321"/>
      <c r="BX89" s="321"/>
      <c r="BY89" s="321"/>
      <c r="BZ89" s="321"/>
      <c r="CA89" s="321"/>
      <c r="CB89" s="321"/>
      <c r="CC89" s="321"/>
      <c r="CD89" s="321"/>
      <c r="CE89" s="321"/>
      <c r="CF89" s="321"/>
      <c r="CG89" s="321"/>
      <c r="CH89" s="321"/>
      <c r="CI89" s="321"/>
      <c r="CJ89" s="321"/>
      <c r="CK89" s="321"/>
      <c r="CL89" s="321"/>
      <c r="CM89" s="321"/>
      <c r="CN89" s="321"/>
      <c r="CO89" s="321"/>
      <c r="CP89" s="321"/>
      <c r="CQ89" s="321"/>
      <c r="CR89" s="321"/>
      <c r="CS89" s="321"/>
      <c r="CT89" s="321"/>
      <c r="CU89" s="321"/>
      <c r="CV89" s="321"/>
      <c r="CW89" s="321"/>
      <c r="CX89" s="321"/>
      <c r="CY89" s="321"/>
      <c r="CZ89" s="321"/>
      <c r="DA89" s="321"/>
      <c r="DB89" s="321"/>
      <c r="DC89" s="321"/>
      <c r="DD89" s="321"/>
      <c r="DE89" s="321"/>
      <c r="DF89" s="321"/>
      <c r="DG89" s="321"/>
      <c r="DH89" s="321"/>
      <c r="DI89" s="321"/>
      <c r="DJ89" s="321"/>
      <c r="DK89" s="321"/>
      <c r="DL89" s="321"/>
      <c r="DM89" s="321"/>
      <c r="DN89" s="321"/>
      <c r="DO89" s="321"/>
      <c r="DP89" s="321"/>
      <c r="DQ89" s="321"/>
      <c r="DR89" s="321"/>
      <c r="DS89" s="321"/>
      <c r="DT89" s="321"/>
      <c r="DU89" s="321"/>
      <c r="DV89" s="321"/>
      <c r="DW89" s="321"/>
      <c r="DX89" s="321"/>
      <c r="DY89" s="321"/>
      <c r="DZ89" s="321"/>
      <c r="EA89" s="321"/>
      <c r="EB89" s="321"/>
      <c r="EC89" s="321"/>
      <c r="ED89" s="321"/>
      <c r="EE89" s="321"/>
      <c r="EF89" s="321"/>
      <c r="EG89" s="321"/>
      <c r="EH89" s="321"/>
    </row>
    <row r="90" spans="1:341">
      <c r="C90" s="9"/>
      <c r="D90" s="63"/>
      <c r="E90" s="321"/>
      <c r="F90" s="321"/>
      <c r="G90" s="321"/>
      <c r="H90" s="321"/>
      <c r="I90" s="321"/>
      <c r="J90" s="321"/>
      <c r="K90" s="321"/>
      <c r="L90" s="321"/>
      <c r="M90" s="321"/>
      <c r="N90" s="321"/>
      <c r="O90" s="321"/>
      <c r="P90" s="321"/>
      <c r="Q90" s="321"/>
      <c r="R90" s="321"/>
      <c r="S90" s="321"/>
      <c r="T90" s="321"/>
      <c r="U90" s="321"/>
      <c r="V90" s="321"/>
      <c r="W90" s="321"/>
      <c r="X90" s="321"/>
      <c r="Y90" s="321"/>
      <c r="Z90" s="321"/>
      <c r="AA90" s="321"/>
      <c r="AB90" s="321"/>
      <c r="AC90" s="321"/>
      <c r="AD90" s="321"/>
      <c r="AE90" s="321"/>
      <c r="AF90" s="321"/>
      <c r="AG90" s="321"/>
      <c r="AH90" s="321"/>
      <c r="AI90" s="321"/>
      <c r="AJ90" s="321"/>
      <c r="AK90" s="321"/>
      <c r="AL90" s="321"/>
      <c r="AM90" s="321"/>
      <c r="AN90" s="321"/>
      <c r="AO90" s="321"/>
      <c r="AP90" s="321"/>
      <c r="AQ90" s="321"/>
      <c r="AR90" s="321"/>
      <c r="AS90" s="321"/>
      <c r="AT90" s="321"/>
      <c r="AU90" s="321"/>
      <c r="AV90" s="321"/>
      <c r="AW90" s="321"/>
      <c r="AX90" s="321"/>
      <c r="AY90" s="321"/>
      <c r="AZ90" s="321"/>
      <c r="BA90" s="321"/>
      <c r="BB90" s="321"/>
      <c r="BC90" s="321"/>
      <c r="BD90" s="321"/>
      <c r="BE90" s="321"/>
      <c r="BF90" s="321"/>
      <c r="BG90" s="321"/>
      <c r="BH90" s="321"/>
      <c r="BI90" s="321"/>
      <c r="BJ90" s="321"/>
      <c r="BK90" s="321"/>
      <c r="BL90" s="321"/>
      <c r="BM90" s="321"/>
      <c r="BN90" s="321"/>
      <c r="BO90" s="321"/>
      <c r="BP90" s="321"/>
      <c r="BQ90" s="321"/>
      <c r="BR90" s="321"/>
      <c r="BS90" s="321"/>
      <c r="BT90" s="321"/>
      <c r="BU90" s="321"/>
      <c r="BV90" s="321"/>
      <c r="BW90" s="321"/>
      <c r="BX90" s="321"/>
      <c r="BY90" s="321"/>
      <c r="BZ90" s="321"/>
      <c r="CA90" s="321"/>
      <c r="CB90" s="321"/>
      <c r="CC90" s="321"/>
      <c r="CD90" s="321"/>
      <c r="CE90" s="321"/>
      <c r="CF90" s="321"/>
      <c r="CG90" s="321"/>
      <c r="CH90" s="321"/>
      <c r="CI90" s="321"/>
      <c r="CJ90" s="321"/>
      <c r="CK90" s="321"/>
      <c r="CL90" s="321"/>
      <c r="CM90" s="321"/>
      <c r="CN90" s="321"/>
      <c r="CO90" s="321"/>
      <c r="CP90" s="321"/>
      <c r="CQ90" s="321"/>
      <c r="CR90" s="321"/>
      <c r="CS90" s="321"/>
      <c r="CT90" s="321"/>
      <c r="CU90" s="321"/>
      <c r="CV90" s="321"/>
      <c r="CW90" s="321"/>
      <c r="CX90" s="321"/>
      <c r="CY90" s="321"/>
      <c r="CZ90" s="321"/>
      <c r="DA90" s="321"/>
      <c r="DB90" s="321"/>
      <c r="DC90" s="321"/>
      <c r="DD90" s="321"/>
      <c r="DE90" s="321"/>
      <c r="DF90" s="321"/>
      <c r="DG90" s="321"/>
      <c r="DH90" s="321"/>
      <c r="DI90" s="321"/>
      <c r="DJ90" s="321"/>
      <c r="DK90" s="321"/>
      <c r="DL90" s="321"/>
      <c r="DM90" s="321"/>
      <c r="DN90" s="321"/>
      <c r="DO90" s="321"/>
      <c r="DP90" s="321"/>
      <c r="DQ90" s="321"/>
      <c r="DR90" s="321"/>
      <c r="DS90" s="321"/>
      <c r="DT90" s="321"/>
      <c r="DU90" s="321"/>
      <c r="DV90" s="321"/>
      <c r="DW90" s="321"/>
      <c r="DX90" s="321"/>
      <c r="DY90" s="321"/>
      <c r="DZ90" s="321"/>
      <c r="EA90" s="321"/>
      <c r="EB90" s="321"/>
      <c r="EC90" s="321"/>
      <c r="ED90" s="321"/>
      <c r="EE90" s="321"/>
      <c r="EF90" s="321"/>
    </row>
    <row r="91" spans="1:341">
      <c r="A91" s="11" t="s">
        <v>753</v>
      </c>
      <c r="B91" s="11"/>
    </row>
    <row r="93" spans="1:341">
      <c r="D93" s="51"/>
      <c r="E93" s="352">
        <f>+E$8</f>
        <v>42005</v>
      </c>
      <c r="F93" s="352">
        <f t="shared" ref="F93:BQ93" si="259">+F$8</f>
        <v>42036</v>
      </c>
      <c r="G93" s="352">
        <f t="shared" si="259"/>
        <v>42064</v>
      </c>
      <c r="H93" s="352">
        <f t="shared" si="259"/>
        <v>42095</v>
      </c>
      <c r="I93" s="352">
        <f t="shared" si="259"/>
        <v>42125</v>
      </c>
      <c r="J93" s="352">
        <f t="shared" si="259"/>
        <v>42156</v>
      </c>
      <c r="K93" s="352">
        <f t="shared" si="259"/>
        <v>42186</v>
      </c>
      <c r="L93" s="352">
        <f t="shared" si="259"/>
        <v>42217</v>
      </c>
      <c r="M93" s="352">
        <f t="shared" si="259"/>
        <v>42248</v>
      </c>
      <c r="N93" s="352">
        <f t="shared" si="259"/>
        <v>42278</v>
      </c>
      <c r="O93" s="352">
        <f t="shared" si="259"/>
        <v>42309</v>
      </c>
      <c r="P93" s="352">
        <f t="shared" si="259"/>
        <v>42339</v>
      </c>
      <c r="Q93" s="352">
        <f t="shared" si="259"/>
        <v>42370</v>
      </c>
      <c r="R93" s="352">
        <f t="shared" si="259"/>
        <v>42401</v>
      </c>
      <c r="S93" s="352">
        <f t="shared" si="259"/>
        <v>42430</v>
      </c>
      <c r="T93" s="352">
        <f t="shared" si="259"/>
        <v>42461</v>
      </c>
      <c r="U93" s="352">
        <f t="shared" si="259"/>
        <v>42491</v>
      </c>
      <c r="V93" s="352">
        <f t="shared" si="259"/>
        <v>42522</v>
      </c>
      <c r="W93" s="352">
        <f t="shared" si="259"/>
        <v>42552</v>
      </c>
      <c r="X93" s="352">
        <f t="shared" si="259"/>
        <v>42583</v>
      </c>
      <c r="Y93" s="352">
        <f t="shared" si="259"/>
        <v>42614</v>
      </c>
      <c r="Z93" s="352">
        <f t="shared" si="259"/>
        <v>42644</v>
      </c>
      <c r="AA93" s="352">
        <f t="shared" si="259"/>
        <v>42675</v>
      </c>
      <c r="AB93" s="352">
        <f t="shared" si="259"/>
        <v>42705</v>
      </c>
      <c r="AC93" s="352">
        <f t="shared" si="259"/>
        <v>42736</v>
      </c>
      <c r="AD93" s="352">
        <f t="shared" si="259"/>
        <v>42767</v>
      </c>
      <c r="AE93" s="352">
        <f t="shared" si="259"/>
        <v>42795</v>
      </c>
      <c r="AF93" s="352">
        <f t="shared" si="259"/>
        <v>42826</v>
      </c>
      <c r="AG93" s="352">
        <f t="shared" si="259"/>
        <v>42856</v>
      </c>
      <c r="AH93" s="352">
        <f t="shared" si="259"/>
        <v>42887</v>
      </c>
      <c r="AI93" s="352">
        <f t="shared" si="259"/>
        <v>42917</v>
      </c>
      <c r="AJ93" s="352">
        <f t="shared" si="259"/>
        <v>42948</v>
      </c>
      <c r="AK93" s="352">
        <f t="shared" si="259"/>
        <v>42979</v>
      </c>
      <c r="AL93" s="352">
        <f t="shared" si="259"/>
        <v>43009</v>
      </c>
      <c r="AM93" s="352">
        <f t="shared" si="259"/>
        <v>43040</v>
      </c>
      <c r="AN93" s="352">
        <f t="shared" si="259"/>
        <v>43070</v>
      </c>
      <c r="AO93" s="352">
        <f t="shared" si="259"/>
        <v>43101</v>
      </c>
      <c r="AP93" s="352">
        <f t="shared" si="259"/>
        <v>43132</v>
      </c>
      <c r="AQ93" s="352">
        <f t="shared" si="259"/>
        <v>43160</v>
      </c>
      <c r="AR93" s="352">
        <f t="shared" si="259"/>
        <v>43191</v>
      </c>
      <c r="AS93" s="352">
        <f t="shared" si="259"/>
        <v>43221</v>
      </c>
      <c r="AT93" s="352">
        <f t="shared" si="259"/>
        <v>43252</v>
      </c>
      <c r="AU93" s="352">
        <f t="shared" si="259"/>
        <v>43282</v>
      </c>
      <c r="AV93" s="352">
        <f t="shared" si="259"/>
        <v>43313</v>
      </c>
      <c r="AW93" s="352">
        <f t="shared" si="259"/>
        <v>43344</v>
      </c>
      <c r="AX93" s="352">
        <f t="shared" si="259"/>
        <v>43374</v>
      </c>
      <c r="AY93" s="352">
        <f t="shared" si="259"/>
        <v>43405</v>
      </c>
      <c r="AZ93" s="352">
        <f t="shared" si="259"/>
        <v>43435</v>
      </c>
      <c r="BA93" s="352">
        <f t="shared" si="259"/>
        <v>43466</v>
      </c>
      <c r="BB93" s="352">
        <f t="shared" si="259"/>
        <v>43497</v>
      </c>
      <c r="BC93" s="352">
        <f t="shared" si="259"/>
        <v>43525</v>
      </c>
      <c r="BD93" s="352">
        <f t="shared" si="259"/>
        <v>43556</v>
      </c>
      <c r="BE93" s="352">
        <f t="shared" si="259"/>
        <v>43586</v>
      </c>
      <c r="BF93" s="352">
        <f t="shared" si="259"/>
        <v>43617</v>
      </c>
      <c r="BG93" s="352">
        <f t="shared" si="259"/>
        <v>43647</v>
      </c>
      <c r="BH93" s="352">
        <f t="shared" si="259"/>
        <v>43678</v>
      </c>
      <c r="BI93" s="352">
        <f t="shared" si="259"/>
        <v>43709</v>
      </c>
      <c r="BJ93" s="352">
        <f t="shared" si="259"/>
        <v>43739</v>
      </c>
      <c r="BK93" s="352">
        <f t="shared" si="259"/>
        <v>43770</v>
      </c>
      <c r="BL93" s="352">
        <f t="shared" si="259"/>
        <v>43800</v>
      </c>
      <c r="BM93" s="352">
        <f t="shared" si="259"/>
        <v>43831</v>
      </c>
      <c r="BN93" s="352">
        <f t="shared" si="259"/>
        <v>43862</v>
      </c>
      <c r="BO93" s="352">
        <f t="shared" si="259"/>
        <v>43891</v>
      </c>
      <c r="BP93" s="352">
        <f t="shared" si="259"/>
        <v>43922</v>
      </c>
      <c r="BQ93" s="352">
        <f t="shared" si="259"/>
        <v>43952</v>
      </c>
      <c r="BR93" s="352">
        <f t="shared" ref="BR93:EI93" si="260">+BR$8</f>
        <v>43983</v>
      </c>
      <c r="BS93" s="352">
        <f t="shared" si="260"/>
        <v>44013</v>
      </c>
      <c r="BT93" s="352">
        <f t="shared" si="260"/>
        <v>44044</v>
      </c>
      <c r="BU93" s="352">
        <f t="shared" si="260"/>
        <v>44075</v>
      </c>
      <c r="BV93" s="352">
        <f t="shared" si="260"/>
        <v>44105</v>
      </c>
      <c r="BW93" s="352">
        <f t="shared" si="260"/>
        <v>44136</v>
      </c>
      <c r="BX93" s="352">
        <f t="shared" si="260"/>
        <v>44166</v>
      </c>
      <c r="BY93" s="352">
        <f t="shared" si="260"/>
        <v>44197</v>
      </c>
      <c r="BZ93" s="352">
        <f t="shared" si="260"/>
        <v>44228</v>
      </c>
      <c r="CA93" s="352">
        <f t="shared" si="260"/>
        <v>44256</v>
      </c>
      <c r="CB93" s="352">
        <f t="shared" si="260"/>
        <v>44287</v>
      </c>
      <c r="CC93" s="352">
        <f t="shared" si="260"/>
        <v>44317</v>
      </c>
      <c r="CD93" s="352">
        <f t="shared" si="260"/>
        <v>44348</v>
      </c>
      <c r="CE93" s="352">
        <f t="shared" si="260"/>
        <v>44378</v>
      </c>
      <c r="CF93" s="352">
        <f t="shared" si="260"/>
        <v>44409</v>
      </c>
      <c r="CG93" s="352">
        <f t="shared" si="260"/>
        <v>44440</v>
      </c>
      <c r="CH93" s="352">
        <f t="shared" si="260"/>
        <v>44470</v>
      </c>
      <c r="CI93" s="352">
        <f t="shared" si="260"/>
        <v>44501</v>
      </c>
      <c r="CJ93" s="352">
        <f t="shared" si="260"/>
        <v>44531</v>
      </c>
      <c r="CK93" s="352">
        <f t="shared" si="260"/>
        <v>44562</v>
      </c>
      <c r="CL93" s="352">
        <f t="shared" si="260"/>
        <v>44593</v>
      </c>
      <c r="CM93" s="352">
        <f t="shared" si="260"/>
        <v>44621</v>
      </c>
      <c r="CN93" s="352">
        <f t="shared" si="260"/>
        <v>44652</v>
      </c>
      <c r="CO93" s="352">
        <f t="shared" si="260"/>
        <v>44682</v>
      </c>
      <c r="CP93" s="352">
        <f t="shared" si="260"/>
        <v>44713</v>
      </c>
      <c r="CQ93" s="352">
        <f t="shared" si="260"/>
        <v>44743</v>
      </c>
      <c r="CR93" s="352">
        <f t="shared" si="260"/>
        <v>44774</v>
      </c>
      <c r="CS93" s="352">
        <f t="shared" si="260"/>
        <v>44805</v>
      </c>
      <c r="CT93" s="352">
        <f t="shared" si="260"/>
        <v>44835</v>
      </c>
      <c r="CU93" s="352">
        <f t="shared" si="260"/>
        <v>44866</v>
      </c>
      <c r="CV93" s="352">
        <f t="shared" si="260"/>
        <v>44896</v>
      </c>
      <c r="CW93" s="352">
        <f t="shared" si="260"/>
        <v>44927</v>
      </c>
      <c r="CX93" s="352">
        <f t="shared" si="260"/>
        <v>44958</v>
      </c>
      <c r="CY93" s="352">
        <f t="shared" si="260"/>
        <v>44986</v>
      </c>
      <c r="CZ93" s="352">
        <f t="shared" si="260"/>
        <v>45017</v>
      </c>
      <c r="DA93" s="352">
        <f t="shared" si="260"/>
        <v>45047</v>
      </c>
      <c r="DB93" s="352">
        <f t="shared" si="260"/>
        <v>45078</v>
      </c>
      <c r="DC93" s="352">
        <f t="shared" si="260"/>
        <v>45108</v>
      </c>
      <c r="DD93" s="352">
        <f t="shared" si="260"/>
        <v>45139</v>
      </c>
      <c r="DE93" s="352">
        <f t="shared" si="260"/>
        <v>45170</v>
      </c>
      <c r="DF93" s="352">
        <f t="shared" si="260"/>
        <v>45200</v>
      </c>
      <c r="DG93" s="352">
        <f t="shared" si="260"/>
        <v>45231</v>
      </c>
      <c r="DH93" s="352">
        <f t="shared" si="260"/>
        <v>45261</v>
      </c>
      <c r="DI93" s="352">
        <f t="shared" si="260"/>
        <v>45292</v>
      </c>
      <c r="DJ93" s="352">
        <f t="shared" si="260"/>
        <v>45323</v>
      </c>
      <c r="DK93" s="352">
        <f t="shared" si="260"/>
        <v>45352</v>
      </c>
      <c r="DL93" s="352">
        <f t="shared" si="260"/>
        <v>45383</v>
      </c>
      <c r="DM93" s="352">
        <f t="shared" si="260"/>
        <v>45413</v>
      </c>
      <c r="DN93" s="352">
        <f t="shared" si="260"/>
        <v>45444</v>
      </c>
      <c r="DO93" s="352">
        <f t="shared" si="260"/>
        <v>45474</v>
      </c>
      <c r="DP93" s="352">
        <f t="shared" si="260"/>
        <v>45505</v>
      </c>
      <c r="DQ93" s="352">
        <f t="shared" si="260"/>
        <v>45536</v>
      </c>
      <c r="DR93" s="352">
        <f t="shared" si="260"/>
        <v>45566</v>
      </c>
      <c r="DS93" s="352">
        <f t="shared" si="260"/>
        <v>45597</v>
      </c>
      <c r="DT93" s="352">
        <f t="shared" si="260"/>
        <v>45627</v>
      </c>
      <c r="DU93" s="352">
        <f t="shared" si="260"/>
        <v>45658</v>
      </c>
      <c r="DV93" s="352">
        <f t="shared" si="260"/>
        <v>45689</v>
      </c>
      <c r="DW93" s="352">
        <f t="shared" si="260"/>
        <v>45717</v>
      </c>
      <c r="DX93" s="352">
        <f t="shared" si="260"/>
        <v>45748</v>
      </c>
      <c r="DY93" s="352">
        <f t="shared" si="260"/>
        <v>45778</v>
      </c>
      <c r="DZ93" s="352">
        <f t="shared" si="260"/>
        <v>45809</v>
      </c>
      <c r="EA93" s="352">
        <f t="shared" si="260"/>
        <v>45839</v>
      </c>
      <c r="EB93" s="352">
        <f t="shared" si="260"/>
        <v>45870</v>
      </c>
      <c r="EC93" s="352">
        <f t="shared" si="260"/>
        <v>45901</v>
      </c>
      <c r="ED93" s="352">
        <f t="shared" si="260"/>
        <v>45931</v>
      </c>
      <c r="EE93" s="352">
        <f t="shared" si="260"/>
        <v>45962</v>
      </c>
      <c r="EF93" s="352">
        <f t="shared" si="260"/>
        <v>45992</v>
      </c>
      <c r="EG93" s="352">
        <f t="shared" si="260"/>
        <v>46023</v>
      </c>
      <c r="EH93" s="352">
        <f t="shared" si="260"/>
        <v>46054</v>
      </c>
    </row>
    <row r="94" spans="1:341">
      <c r="B94" s="9"/>
      <c r="C94" s="9" t="s">
        <v>779</v>
      </c>
      <c r="D94" s="343" t="s">
        <v>18</v>
      </c>
      <c r="E94" s="357">
        <f>+INDEX(Chile!$1:$1048576,MATCH('Data Graf'!$C94,Chile!$B:$B,0),MATCH(E$25,Chile!$5:$5,0))</f>
        <v>45.084541320800803</v>
      </c>
      <c r="F94" s="358">
        <f>+INDEX(Chile!$1:$1048576,MATCH('Data Graf'!$C94,Chile!$B:$B,0),MATCH(F$25,Chile!$5:$5,0))</f>
        <v>41.869407653808601</v>
      </c>
      <c r="G94" s="358">
        <f>+INDEX(Chile!$1:$1048576,MATCH('Data Graf'!$C94,Chile!$B:$B,0),MATCH(G$25,Chile!$5:$5,0))</f>
        <v>48.643100738525398</v>
      </c>
      <c r="H94" s="358">
        <f>+INDEX(Chile!$1:$1048576,MATCH('Data Graf'!$C94,Chile!$B:$B,0),MATCH(H$25,Chile!$5:$5,0))</f>
        <v>48.476604461669901</v>
      </c>
      <c r="I94" s="358">
        <f>+INDEX(Chile!$1:$1048576,MATCH('Data Graf'!$C94,Chile!$B:$B,0),MATCH(I$25,Chile!$5:$5,0))</f>
        <v>46.4478759765625</v>
      </c>
      <c r="J94" s="358">
        <f>+INDEX(Chile!$1:$1048576,MATCH('Data Graf'!$C94,Chile!$B:$B,0),MATCH(J$25,Chile!$5:$5,0))</f>
        <v>47.137538909912102</v>
      </c>
      <c r="K94" s="358">
        <f>+INDEX(Chile!$1:$1048576,MATCH('Data Graf'!$C94,Chile!$B:$B,0),MATCH(K$25,Chile!$5:$5,0))</f>
        <v>42.617340087890597</v>
      </c>
      <c r="L94" s="358">
        <f>+INDEX(Chile!$1:$1048576,MATCH('Data Graf'!$C94,Chile!$B:$B,0),MATCH(L$25,Chile!$5:$5,0))</f>
        <v>39.6553344726563</v>
      </c>
      <c r="M94" s="358">
        <f>+INDEX(Chile!$1:$1048576,MATCH('Data Graf'!$C94,Chile!$B:$B,0),MATCH(M$25,Chile!$5:$5,0))</f>
        <v>45.276771545410199</v>
      </c>
      <c r="N94" s="358">
        <f>+INDEX(Chile!$1:$1048576,MATCH('Data Graf'!$C94,Chile!$B:$B,0),MATCH(N$25,Chile!$5:$5,0))</f>
        <v>42.988876342773402</v>
      </c>
      <c r="O94" s="358">
        <f>+INDEX(Chile!$1:$1048576,MATCH('Data Graf'!$C94,Chile!$B:$B,0),MATCH(O$25,Chile!$5:$5,0))</f>
        <v>42.514919281005902</v>
      </c>
      <c r="P94" s="358">
        <f>+INDEX(Chile!$1:$1048576,MATCH('Data Graf'!$C94,Chile!$B:$B,0),MATCH(P$25,Chile!$5:$5,0))</f>
        <v>42.862678527832003</v>
      </c>
      <c r="Q94" s="358">
        <f>+INDEX(Chile!$1:$1048576,MATCH('Data Graf'!$C94,Chile!$B:$B,0),MATCH(Q$25,Chile!$5:$5,0))</f>
        <v>44.986568450927699</v>
      </c>
      <c r="R94" s="358">
        <f>+INDEX(Chile!$1:$1048576,MATCH('Data Graf'!$C94,Chile!$B:$B,0),MATCH(R$25,Chile!$5:$5,0))</f>
        <v>46.412639617919901</v>
      </c>
      <c r="S94" s="358">
        <f>+INDEX(Chile!$1:$1048576,MATCH('Data Graf'!$C94,Chile!$B:$B,0),MATCH(S$25,Chile!$5:$5,0))</f>
        <v>42.762516021728501</v>
      </c>
      <c r="T94" s="358">
        <f>+INDEX(Chile!$1:$1048576,MATCH('Data Graf'!$C94,Chile!$B:$B,0),MATCH(T$25,Chile!$5:$5,0))</f>
        <v>43.3184814453125</v>
      </c>
      <c r="U94" s="358">
        <f>+INDEX(Chile!$1:$1048576,MATCH('Data Graf'!$C94,Chile!$B:$B,0),MATCH(U$25,Chile!$5:$5,0))</f>
        <v>41.716320037841797</v>
      </c>
      <c r="V94" s="358">
        <f>+INDEX(Chile!$1:$1048576,MATCH('Data Graf'!$C94,Chile!$B:$B,0),MATCH(V$25,Chile!$5:$5,0))</f>
        <v>39.238170623779297</v>
      </c>
      <c r="W94" s="358">
        <f>+INDEX(Chile!$1:$1048576,MATCH('Data Graf'!$C94,Chile!$B:$B,0),MATCH(W$25,Chile!$5:$5,0))</f>
        <v>39.495738983154297</v>
      </c>
      <c r="X94" s="358">
        <f>+INDEX(Chile!$1:$1048576,MATCH('Data Graf'!$C94,Chile!$B:$B,0),MATCH(X$25,Chile!$5:$5,0))</f>
        <v>40.182350158691399</v>
      </c>
      <c r="Y94" s="358">
        <f>+INDEX(Chile!$1:$1048576,MATCH('Data Graf'!$C94,Chile!$B:$B,0),MATCH(Y$25,Chile!$5:$5,0))</f>
        <v>43.627586364746101</v>
      </c>
      <c r="Z94" s="358">
        <f>+INDEX(Chile!$1:$1048576,MATCH('Data Graf'!$C94,Chile!$B:$B,0),MATCH(Z$25,Chile!$5:$5,0))</f>
        <v>42.729778289794901</v>
      </c>
      <c r="AA94" s="358">
        <f>+INDEX(Chile!$1:$1048576,MATCH('Data Graf'!$C94,Chile!$B:$B,0),MATCH(AA$25,Chile!$5:$5,0))</f>
        <v>40.9737358093262</v>
      </c>
      <c r="AB94" s="358">
        <f>+INDEX(Chile!$1:$1048576,MATCH('Data Graf'!$C94,Chile!$B:$B,0),MATCH(AB$25,Chile!$5:$5,0))</f>
        <v>41.4920654296875</v>
      </c>
      <c r="AC94" s="358">
        <f>+INDEX(Chile!$1:$1048576,MATCH('Data Graf'!$C94,Chile!$B:$B,0),MATCH(AC$25,Chile!$5:$5,0))</f>
        <v>44.8814697265625</v>
      </c>
      <c r="AD94" s="358">
        <f>+INDEX(Chile!$1:$1048576,MATCH('Data Graf'!$C94,Chile!$B:$B,0),MATCH(AD$25,Chile!$5:$5,0))</f>
        <v>45.984073638916001</v>
      </c>
      <c r="AE94" s="358">
        <f>+INDEX(Chile!$1:$1048576,MATCH('Data Graf'!$C94,Chile!$B:$B,0),MATCH(AE$25,Chile!$5:$5,0))</f>
        <v>45.123847961425803</v>
      </c>
      <c r="AF94" s="358">
        <f>+INDEX(Chile!$1:$1048576,MATCH('Data Graf'!$C94,Chile!$B:$B,0),MATCH(AF$25,Chile!$5:$5,0))</f>
        <v>44.110790252685497</v>
      </c>
      <c r="AG94" s="358">
        <f>+INDEX(Chile!$1:$1048576,MATCH('Data Graf'!$C94,Chile!$B:$B,0),MATCH(AG$25,Chile!$5:$5,0))</f>
        <v>44.927814483642599</v>
      </c>
      <c r="AH94" s="358">
        <f>+INDEX(Chile!$1:$1048576,MATCH('Data Graf'!$C94,Chile!$B:$B,0),MATCH(AH$25,Chile!$5:$5,0))</f>
        <v>43.201095581054702</v>
      </c>
      <c r="AI94" s="358">
        <f>+INDEX(Chile!$1:$1048576,MATCH('Data Graf'!$C94,Chile!$B:$B,0),MATCH(AI$25,Chile!$5:$5,0))</f>
        <v>42.412834167480497</v>
      </c>
      <c r="AJ94" s="358">
        <f>+INDEX(Chile!$1:$1048576,MATCH('Data Graf'!$C94,Chile!$B:$B,0),MATCH(AJ$25,Chile!$5:$5,0))</f>
        <v>43.168220520019503</v>
      </c>
      <c r="AK94" s="358">
        <f>+INDEX(Chile!$1:$1048576,MATCH('Data Graf'!$C94,Chile!$B:$B,0),MATCH(AK$25,Chile!$5:$5,0))</f>
        <v>48.261905670166001</v>
      </c>
      <c r="AL94" s="358">
        <f>+INDEX(Chile!$1:$1048576,MATCH('Data Graf'!$C94,Chile!$B:$B,0),MATCH(AL$25,Chile!$5:$5,0))</f>
        <v>48.962306976318402</v>
      </c>
      <c r="AM94" s="358">
        <f>+INDEX(Chile!$1:$1048576,MATCH('Data Graf'!$C94,Chile!$B:$B,0),MATCH(AM$25,Chile!$5:$5,0))</f>
        <v>47.012168884277301</v>
      </c>
      <c r="AN94" s="358">
        <f>+INDEX(Chile!$1:$1048576,MATCH('Data Graf'!$C94,Chile!$B:$B,0),MATCH(AN$25,Chile!$5:$5,0))</f>
        <v>43.999519348144503</v>
      </c>
      <c r="AO94" s="358">
        <f>+INDEX(Chile!$1:$1048576,MATCH('Data Graf'!$C94,Chile!$B:$B,0),MATCH(AO$25,Chile!$5:$5,0))</f>
        <v>53.788512091258099</v>
      </c>
      <c r="AP94" s="358">
        <f>+INDEX(Chile!$1:$1048576,MATCH('Data Graf'!$C94,Chile!$B:$B,0),MATCH(AP$25,Chile!$5:$5,0))</f>
        <v>57.379657143463803</v>
      </c>
      <c r="AQ94" s="358">
        <f>+INDEX(Chile!$1:$1048576,MATCH('Data Graf'!$C94,Chile!$B:$B,0),MATCH(AQ$25,Chile!$5:$5,0))</f>
        <v>54.341511068300001</v>
      </c>
      <c r="AR94" s="358">
        <f>+INDEX(Chile!$1:$1048576,MATCH('Data Graf'!$C94,Chile!$B:$B,0),MATCH(AR$25,Chile!$5:$5,0))</f>
        <v>54.4148617195169</v>
      </c>
      <c r="AS94" s="358">
        <f>+INDEX(Chile!$1:$1048576,MATCH('Data Graf'!$C94,Chile!$B:$B,0),MATCH(AS$25,Chile!$5:$5,0))</f>
        <v>55.870047229958303</v>
      </c>
      <c r="AT94" s="358">
        <f>+INDEX(Chile!$1:$1048576,MATCH('Data Graf'!$C94,Chile!$B:$B,0),MATCH(AT$25,Chile!$5:$5,0))</f>
        <v>55.050896553246901</v>
      </c>
      <c r="AU94" s="358">
        <f>+INDEX(Chile!$1:$1048576,MATCH('Data Graf'!$C94,Chile!$B:$B,0),MATCH(AU$25,Chile!$5:$5,0))</f>
        <v>52.161545320089097</v>
      </c>
      <c r="AV94" s="358">
        <f>+INDEX(Chile!$1:$1048576,MATCH('Data Graf'!$C94,Chile!$B:$B,0),MATCH(AV$25,Chile!$5:$5,0))</f>
        <v>50.823320482200302</v>
      </c>
      <c r="AW94" s="358">
        <f>+INDEX(Chile!$1:$1048576,MATCH('Data Graf'!$C94,Chile!$B:$B,0),MATCH(AW$25,Chile!$5:$5,0))</f>
        <v>54.749268649350498</v>
      </c>
      <c r="AX94" s="358">
        <f>+INDEX(Chile!$1:$1048576,MATCH('Data Graf'!$C94,Chile!$B:$B,0),MATCH(AX$25,Chile!$5:$5,0))</f>
        <v>53.545230930410703</v>
      </c>
      <c r="AY94" s="358">
        <f>+INDEX(Chile!$1:$1048576,MATCH('Data Graf'!$C94,Chile!$B:$B,0),MATCH(AY$25,Chile!$5:$5,0))</f>
        <v>49.005664143510998</v>
      </c>
      <c r="AZ94" s="358">
        <f>+INDEX(Chile!$1:$1048576,MATCH('Data Graf'!$C94,Chile!$B:$B,0),MATCH(AZ$25,Chile!$5:$5,0))</f>
        <v>48.813012639685198</v>
      </c>
      <c r="BA94" s="358">
        <f>+INDEX(Chile!$1:$1048576,MATCH('Data Graf'!$C94,Chile!$B:$B,0),MATCH(BA$25,Chile!$5:$5,0))</f>
        <v>50.674696884612203</v>
      </c>
      <c r="BB94" s="358">
        <f>+INDEX(Chile!$1:$1048576,MATCH('Data Graf'!$C94,Chile!$B:$B,0),MATCH(BB$25,Chile!$5:$5,0))</f>
        <v>54.171510208695601</v>
      </c>
      <c r="BC94" s="358">
        <f>+INDEX(Chile!$1:$1048576,MATCH('Data Graf'!$C94,Chile!$B:$B,0),MATCH(BC$25,Chile!$5:$5,0))</f>
        <v>54.008384402803799</v>
      </c>
      <c r="BD94" s="358">
        <f>+INDEX(Chile!$1:$1048576,MATCH('Data Graf'!$C94,Chile!$B:$B,0),MATCH(BD$25,Chile!$5:$5,0))</f>
        <v>52.076758453095302</v>
      </c>
      <c r="BE94" s="358">
        <f>+INDEX(Chile!$1:$1048576,MATCH('Data Graf'!$C94,Chile!$B:$B,0),MATCH(BE$25,Chile!$5:$5,0))</f>
        <v>50.557816468450604</v>
      </c>
      <c r="BF94" s="358">
        <f>+INDEX(Chile!$1:$1048576,MATCH('Data Graf'!$C94,Chile!$B:$B,0),MATCH(BF$25,Chile!$5:$5,0))</f>
        <v>50.155293436708398</v>
      </c>
      <c r="BG94" s="358">
        <f>+INDEX(Chile!$1:$1048576,MATCH('Data Graf'!$C94,Chile!$B:$B,0),MATCH(BG$25,Chile!$5:$5,0))</f>
        <v>50.364910353829899</v>
      </c>
      <c r="BH94" s="358">
        <f>+INDEX(Chile!$1:$1048576,MATCH('Data Graf'!$C94,Chile!$B:$B,0),MATCH(BH$25,Chile!$5:$5,0))</f>
        <v>51.022194564727201</v>
      </c>
      <c r="BI94" s="358">
        <f>+INDEX(Chile!$1:$1048576,MATCH('Data Graf'!$C94,Chile!$B:$B,0),MATCH(BI$25,Chile!$5:$5,0))</f>
        <v>50.737215493379203</v>
      </c>
      <c r="BJ94" s="358">
        <f>+INDEX(Chile!$1:$1048576,MATCH('Data Graf'!$C94,Chile!$B:$B,0),MATCH(BJ$25,Chile!$5:$5,0))</f>
        <v>51.5220843197921</v>
      </c>
      <c r="BK94" s="358">
        <f>+INDEX(Chile!$1:$1048576,MATCH('Data Graf'!$C94,Chile!$B:$B,0),MATCH(BK$25,Chile!$5:$5,0))</f>
        <v>36.584204180859402</v>
      </c>
      <c r="BL94" s="358">
        <f>+INDEX(Chile!$1:$1048576,MATCH('Data Graf'!$C94,Chile!$B:$B,0),MATCH(BL$25,Chile!$5:$5,0))</f>
        <v>32.5297024438674</v>
      </c>
      <c r="BM94" s="358">
        <f>+INDEX(Chile!$1:$1048576,MATCH('Data Graf'!$C94,Chile!$B:$B,0),MATCH(BM$25,Chile!$5:$5,0))</f>
        <v>40.6681099125313</v>
      </c>
      <c r="BN94" s="358">
        <f>+INDEX(Chile!$1:$1048576,MATCH('Data Graf'!$C94,Chile!$B:$B,0),MATCH(BN$25,Chile!$5:$5,0))</f>
        <v>43.912685802329001</v>
      </c>
      <c r="BO94" s="358">
        <f>+INDEX(Chile!$1:$1048576,MATCH('Data Graf'!$C94,Chile!$B:$B,0),MATCH(BO$25,Chile!$5:$5,0))</f>
        <v>40.7034348492123</v>
      </c>
      <c r="BP94" s="358">
        <f>+INDEX(Chile!$1:$1048576,MATCH('Data Graf'!$C94,Chile!$B:$B,0),MATCH(BP$25,Chile!$5:$5,0))</f>
        <v>31.741314559836301</v>
      </c>
      <c r="BQ94" s="358">
        <f>+INDEX(Chile!$1:$1048576,MATCH('Data Graf'!$C94,Chile!$B:$B,0),MATCH(BQ$25,Chile!$5:$5,0))</f>
        <v>34.2770714641157</v>
      </c>
      <c r="BR94" s="358">
        <f>+INDEX(Chile!$1:$1048576,MATCH('Data Graf'!$C94,Chile!$B:$B,0),MATCH(BR$25,Chile!$5:$5,0))</f>
        <v>37.302342582457399</v>
      </c>
      <c r="BS94" s="358">
        <f>+INDEX(Chile!$1:$1048576,MATCH('Data Graf'!$C94,Chile!$B:$B,0),MATCH(BS$25,Chile!$5:$5,0))</f>
        <v>37.8071821346633</v>
      </c>
      <c r="BT94" s="358">
        <f>+INDEX(Chile!$1:$1048576,MATCH('Data Graf'!$C94,Chile!$B:$B,0),MATCH(BT$25,Chile!$5:$5,0))</f>
        <v>42.511407347310097</v>
      </c>
      <c r="BU94" s="358">
        <f>+INDEX(Chile!$1:$1048576,MATCH('Data Graf'!$C94,Chile!$B:$B,0),MATCH(BU$25,Chile!$5:$5,0))</f>
        <v>49.810220581839097</v>
      </c>
      <c r="BV94" s="358">
        <f>+INDEX(Chile!$1:$1048576,MATCH('Data Graf'!$C94,Chile!$B:$B,0),MATCH(BV$25,Chile!$5:$5,0))</f>
        <v>51.6848821701982</v>
      </c>
      <c r="BW94" s="358">
        <f>+INDEX(Chile!$1:$1048576,MATCH('Data Graf'!$C94,Chile!$B:$B,0),MATCH(BW$25,Chile!$5:$5,0))</f>
        <v>54.160590534358498</v>
      </c>
      <c r="BX94" s="358">
        <f>+INDEX(Chile!$1:$1048576,MATCH('Data Graf'!$C94,Chile!$B:$B,0),MATCH(BX$25,Chile!$5:$5,0))</f>
        <v>48.0004625216785</v>
      </c>
      <c r="BY94" s="358">
        <f>+INDEX(Chile!$1:$1048576,MATCH('Data Graf'!$C94,Chile!$B:$B,0),MATCH(BY$25,Chile!$5:$5,0))</f>
        <v>54.379642839869803</v>
      </c>
      <c r="BZ94" s="358">
        <f>+INDEX(Chile!$1:$1048576,MATCH('Data Graf'!$C94,Chile!$B:$B,0),MATCH(BZ$25,Chile!$5:$5,0))</f>
        <v>55.721718001197203</v>
      </c>
      <c r="CA94" s="358">
        <f>+INDEX(Chile!$1:$1048576,MATCH('Data Graf'!$C94,Chile!$B:$B,0),MATCH(CA$25,Chile!$5:$5,0))</f>
        <v>55.875157606540498</v>
      </c>
      <c r="CB94" s="358">
        <f>+INDEX(Chile!$1:$1048576,MATCH('Data Graf'!$C94,Chile!$B:$B,0),MATCH(CB$25,Chile!$5:$5,0))</f>
        <v>51.416692569931499</v>
      </c>
      <c r="CC94" s="358">
        <f>+INDEX(Chile!$1:$1048576,MATCH('Data Graf'!$C94,Chile!$B:$B,0),MATCH(CC$25,Chile!$5:$5,0))</f>
        <v>54.883423294899103</v>
      </c>
      <c r="CD94" s="358">
        <f>+INDEX(Chile!$1:$1048576,MATCH('Data Graf'!$C94,Chile!$B:$B,0),MATCH(CD$25,Chile!$5:$5,0))</f>
        <v>54.3314558900394</v>
      </c>
      <c r="CE94" s="358">
        <f>+INDEX(Chile!$1:$1048576,MATCH('Data Graf'!$C94,Chile!$B:$B,0),MATCH(CE$25,Chile!$5:$5,0))</f>
        <v>57.640540739485502</v>
      </c>
      <c r="CF94" s="358">
        <f>+INDEX(Chile!$1:$1048576,MATCH('Data Graf'!$C94,Chile!$B:$B,0),MATCH(CF$25,Chile!$5:$5,0))</f>
        <v>60.345785747460901</v>
      </c>
      <c r="CG94" s="358">
        <f>+INDEX(Chile!$1:$1048576,MATCH('Data Graf'!$C94,Chile!$B:$B,0),MATCH(CG$25,Chile!$5:$5,0))</f>
        <v>60.679626223472503</v>
      </c>
      <c r="CH94" s="358">
        <f>+INDEX(Chile!$1:$1048576,MATCH('Data Graf'!$C94,Chile!$B:$B,0),MATCH(CH$25,Chile!$5:$5,0))</f>
        <v>58.203213299265997</v>
      </c>
      <c r="CI94" s="358">
        <f>+INDEX(Chile!$1:$1048576,MATCH('Data Graf'!$C94,Chile!$B:$B,0),MATCH(CI$25,Chile!$5:$5,0))</f>
        <v>49.042215304393501</v>
      </c>
      <c r="CJ94" s="358">
        <f>+INDEX(Chile!$1:$1048576,MATCH('Data Graf'!$C94,Chile!$B:$B,0),MATCH(CJ$25,Chile!$5:$5,0))</f>
        <v>46.563084622792303</v>
      </c>
      <c r="CK94" s="358">
        <f>+INDEX(Chile!$1:$1048576,MATCH('Data Graf'!$C94,Chile!$B:$B,0),MATCH(CK$25,Chile!$5:$5,0))</f>
        <v>53.346682227385202</v>
      </c>
      <c r="CL94" s="358">
        <f>+INDEX(Chile!$1:$1048576,MATCH('Data Graf'!$C94,Chile!$B:$B,0),MATCH(CL$25,Chile!$5:$5,0))</f>
        <v>51.194574235818301</v>
      </c>
      <c r="CM94" s="358">
        <f>+INDEX(Chile!$1:$1048576,MATCH('Data Graf'!$C94,Chile!$B:$B,0),MATCH(CM$25,Chile!$5:$5,0))</f>
        <v>47.495312774809101</v>
      </c>
      <c r="CN94" s="358">
        <f>+INDEX(Chile!$1:$1048576,MATCH('Data Graf'!$C94,Chile!$B:$B,0),MATCH(CN$25,Chile!$5:$5,0))</f>
        <v>47.470061282476301</v>
      </c>
      <c r="CO94" s="358">
        <f>+INDEX(Chile!$1:$1048576,MATCH('Data Graf'!$C94,Chile!$B:$B,0),MATCH(CO$25,Chile!$5:$5,0))</f>
        <v>46.479432423972398</v>
      </c>
      <c r="CP94" s="358">
        <f>+INDEX(Chile!$1:$1048576,MATCH('Data Graf'!$C94,Chile!$B:$B,0),MATCH(CP$25,Chile!$5:$5,0))</f>
        <v>42.725072417125197</v>
      </c>
      <c r="CQ94" s="358">
        <f>+INDEX(Chile!$1:$1048576,MATCH('Data Graf'!$C94,Chile!$B:$B,0),MATCH(CQ$25,Chile!$5:$5,0))</f>
        <v>39.011911381176397</v>
      </c>
      <c r="CR94" s="358">
        <f>+INDEX(Chile!$1:$1048576,MATCH('Data Graf'!$C94,Chile!$B:$B,0),MATCH(CR$25,Chile!$5:$5,0))</f>
        <v>40.492698497516997</v>
      </c>
      <c r="CS94" s="358">
        <f>+INDEX(Chile!$1:$1048576,MATCH('Data Graf'!$C94,Chile!$B:$B,0),MATCH(CS$25,Chile!$5:$5,0))</f>
        <v>43.274091310148499</v>
      </c>
      <c r="CT94" s="358">
        <f>+INDEX(Chile!$1:$1048576,MATCH('Data Graf'!$C94,Chile!$B:$B,0),MATCH(CT$25,Chile!$5:$5,0))</f>
        <v>38.958403155429302</v>
      </c>
      <c r="CU94" s="358">
        <f>+INDEX(Chile!$1:$1048576,MATCH('Data Graf'!$C94,Chile!$B:$B,0),MATCH(CU$25,Chile!$5:$5,0))</f>
        <v>41.048919013226602</v>
      </c>
      <c r="CV94" s="358">
        <f>+INDEX(Chile!$1:$1048576,MATCH('Data Graf'!$C94,Chile!$B:$B,0),MATCH(CV$25,Chile!$5:$5,0))</f>
        <v>35.611146429399803</v>
      </c>
      <c r="CW94" s="358">
        <f>+INDEX(Chile!$1:$1048576,MATCH('Data Graf'!$C94,Chile!$B:$B,0),MATCH(CW$25,Chile!$5:$5,0))</f>
        <v>40.671370890798997</v>
      </c>
      <c r="CX94" s="358">
        <f>+INDEX(Chile!$1:$1048576,MATCH('Data Graf'!$C94,Chile!$B:$B,0),MATCH(CX$25,Chile!$5:$5,0))</f>
        <v>42.139477171318099</v>
      </c>
      <c r="CY94" s="358">
        <f>+INDEX(Chile!$1:$1048576,MATCH('Data Graf'!$C94,Chile!$B:$B,0),MATCH(CY$25,Chile!$5:$5,0))</f>
        <v>40.549365759880502</v>
      </c>
      <c r="CZ94" s="358">
        <f>+INDEX(Chile!$1:$1048576,MATCH('Data Graf'!$C94,Chile!$B:$B,0),MATCH(CZ$25,Chile!$5:$5,0))</f>
        <v>41.401994978065801</v>
      </c>
      <c r="DA94" s="358">
        <f>+INDEX(Chile!$1:$1048576,MATCH('Data Graf'!$C94,Chile!$B:$B,0),MATCH(DA$25,Chile!$5:$5,0))</f>
        <v>41.355179323608297</v>
      </c>
      <c r="DB94" s="358">
        <f>+INDEX(Chile!$1:$1048576,MATCH('Data Graf'!$C94,Chile!$B:$B,0),MATCH(DB$25,Chile!$5:$5,0))</f>
        <v>39.491844253312998</v>
      </c>
      <c r="DC94" s="358">
        <f>+INDEX(Chile!$1:$1048576,MATCH('Data Graf'!$C94,Chile!$B:$B,0),MATCH(DC$25,Chile!$5:$5,0))</f>
        <v>41.051467010090299</v>
      </c>
      <c r="DD94" s="358">
        <f>+INDEX(Chile!$1:$1048576,MATCH('Data Graf'!$C94,Chile!$B:$B,0),MATCH(DD$25,Chile!$5:$5,0))</f>
        <v>43.193502948151298</v>
      </c>
      <c r="DE94" s="358">
        <f>+INDEX(Chile!$1:$1048576,MATCH('Data Graf'!$C94,Chile!$B:$B,0),MATCH(DE$25,Chile!$5:$5,0))</f>
        <v>43.375784574873499</v>
      </c>
      <c r="DF94" s="358">
        <f>+INDEX(Chile!$1:$1048576,MATCH('Data Graf'!$C94,Chile!$B:$B,0),MATCH(DF$25,Chile!$5:$5,0))</f>
        <v>43.914509044913302</v>
      </c>
      <c r="DG94" s="358">
        <f>+INDEX(Chile!$1:$1048576,MATCH('Data Graf'!$C94,Chile!$B:$B,0),MATCH(DG$25,Chile!$5:$5,0))</f>
        <v>42.660887809976401</v>
      </c>
      <c r="DH94" s="358">
        <f>+INDEX(Chile!$1:$1048576,MATCH('Data Graf'!$C94,Chile!$B:$B,0),MATCH(DH$25,Chile!$5:$5,0))</f>
        <v>35.678785007394403</v>
      </c>
      <c r="DI94" s="358">
        <f>+INDEX(Chile!$1:$1048576,MATCH('Data Graf'!$C94,Chile!$B:$B,0),MATCH(DI$25,Chile!$5:$5,0))</f>
        <v>43.710392063573103</v>
      </c>
      <c r="DJ94" s="358">
        <f>+INDEX(Chile!$1:$1048576,MATCH('Data Graf'!$C94,Chile!$B:$B,0),MATCH(DJ$25,Chile!$5:$5,0))</f>
        <v>44.867597844428502</v>
      </c>
      <c r="DK94" s="358">
        <f>+INDEX(Chile!$1:$1048576,MATCH('Data Graf'!$C94,Chile!$B:$B,0),MATCH(DK$25,Chile!$5:$5,0))</f>
        <v>46.309645986551999</v>
      </c>
      <c r="DL94" s="358">
        <f>+INDEX(Chile!$1:$1048576,MATCH('Data Graf'!$C94,Chile!$B:$B,0),MATCH(DL$25,Chile!$5:$5,0))</f>
        <v>44.071917952797399</v>
      </c>
      <c r="DM94" s="358">
        <f>+INDEX(Chile!$1:$1048576,MATCH('Data Graf'!$C94,Chile!$B:$B,0),MATCH(DM$25,Chile!$5:$5,0))</f>
        <v>45.288891968694401</v>
      </c>
      <c r="DN94" s="358">
        <f>+INDEX(Chile!$1:$1048576,MATCH('Data Graf'!$C94,Chile!$B:$B,0),MATCH(DN$25,Chile!$5:$5,0))</f>
        <v>43.7839597573006</v>
      </c>
      <c r="DO94" s="358">
        <f>+INDEX(Chile!$1:$1048576,MATCH('Data Graf'!$C94,Chile!$B:$B,0),MATCH(DO$25,Chile!$5:$5,0))</f>
        <v>45.291865814673798</v>
      </c>
      <c r="DP94" s="358">
        <f>+INDEX(Chile!$1:$1048576,MATCH('Data Graf'!$C94,Chile!$B:$B,0),MATCH(DP$25,Chile!$5:$5,0))</f>
        <v>46.143616308323203</v>
      </c>
      <c r="DQ94" s="358">
        <f>+INDEX(Chile!$1:$1048576,MATCH('Data Graf'!$C94,Chile!$B:$B,0),MATCH(DQ$25,Chile!$5:$5,0))</f>
        <v>46.221991415543798</v>
      </c>
      <c r="DR94" s="358">
        <f>+INDEX(Chile!$1:$1048576,MATCH('Data Graf'!$C94,Chile!$B:$B,0),MATCH(DR$25,Chile!$5:$5,0))</f>
        <v>46.315502877815497</v>
      </c>
      <c r="DS94" s="358">
        <f>+INDEX(Chile!$1:$1048576,MATCH('Data Graf'!$C94,Chile!$B:$B,0),MATCH(DS$25,Chile!$5:$5,0))</f>
        <v>41.864530968152799</v>
      </c>
      <c r="DT94" s="358">
        <f>+INDEX(Chile!$1:$1048576,MATCH('Data Graf'!$C94,Chile!$B:$B,0),MATCH(DT$25,Chile!$5:$5,0))</f>
        <v>41.773783259790498</v>
      </c>
      <c r="DU94" s="358">
        <f>+INDEX(Chile!$1:$1048576,MATCH('Data Graf'!$C94,Chile!$B:$B,0),MATCH(DU$25,Chile!$5:$5,0))</f>
        <v>46.519119562803098</v>
      </c>
      <c r="DV94" s="358">
        <f>+INDEX(Chile!$1:$1048576,MATCH('Data Graf'!$C94,Chile!$B:$B,0),MATCH(DV$25,Chile!$5:$5,0))</f>
        <v>51.467212100351297</v>
      </c>
      <c r="DW94" s="358">
        <f>+INDEX(Chile!$1:$1048576,MATCH('Data Graf'!$C94,Chile!$B:$B,0),MATCH(DW$25,Chile!$5:$5,0))</f>
        <v>45.967297040408397</v>
      </c>
      <c r="DX94" s="358">
        <f>+INDEX(Chile!$1:$1048576,MATCH('Data Graf'!$C94,Chile!$B:$B,0),MATCH(DX$25,Chile!$5:$5,0))</f>
        <v>46.144603864591303</v>
      </c>
      <c r="DY94" s="358">
        <f>+INDEX(Chile!$1:$1048576,MATCH('Data Graf'!$C94,Chile!$B:$B,0),MATCH(DY$25,Chile!$5:$5,0))</f>
        <v>46.686161365081901</v>
      </c>
      <c r="DZ94" s="358">
        <f>+INDEX(Chile!$1:$1048576,MATCH('Data Graf'!$C94,Chile!$B:$B,0),MATCH(DZ$25,Chile!$5:$5,0))</f>
        <v>43.998871007661201</v>
      </c>
      <c r="EA94" s="358">
        <f>+INDEX(Chile!$1:$1048576,MATCH('Data Graf'!$C94,Chile!$B:$B,0),MATCH(EA$25,Chile!$5:$5,0))</f>
        <v>45.781254518610503</v>
      </c>
      <c r="EB94" s="358">
        <f>+INDEX(Chile!$1:$1048576,MATCH('Data Graf'!$C94,Chile!$B:$B,0),MATCH(EB$25,Chile!$5:$5,0))</f>
        <v>46.710921621030302</v>
      </c>
      <c r="EC94" s="358">
        <f>+INDEX(Chile!$1:$1048576,MATCH('Data Graf'!$C94,Chile!$B:$B,0),MATCH(EC$25,Chile!$5:$5,0))</f>
        <v>46.5909452806047</v>
      </c>
      <c r="ED94" s="358">
        <f>+INDEX(Chile!$1:$1048576,MATCH('Data Graf'!$C94,Chile!$B:$B,0),MATCH(ED$25,Chile!$5:$5,0))</f>
        <v>45.522418660380602</v>
      </c>
      <c r="EE94" s="358">
        <f>+INDEX(Chile!$1:$1048576,MATCH('Data Graf'!$C94,Chile!$B:$B,0),MATCH(EE$25,Chile!$5:$5,0))</f>
        <v>45.2</v>
      </c>
      <c r="EF94" s="358" t="str">
        <f>+INDEX(Chile!$1:$1048576,MATCH('Data Graf'!$C94,Chile!$B:$B,0),MATCH(EF$25,Chile!$5:$5,0))</f>
        <v/>
      </c>
      <c r="EG94" s="358" t="str">
        <f>+INDEX(Chile!$1:$1048576,MATCH('Data Graf'!$C94,Chile!$B:$B,0),MATCH(EG$25,Chile!$5:$5,0))</f>
        <v/>
      </c>
      <c r="EH94" s="358" t="str">
        <f>+INDEX(Chile!$1:$1048576,MATCH('Data Graf'!$C94,Chile!$B:$B,0),MATCH(EH$25,Chile!$5:$5,0))</f>
        <v/>
      </c>
    </row>
    <row r="95" spans="1:341">
      <c r="B95" s="9"/>
      <c r="C95" s="9" t="s">
        <v>737</v>
      </c>
      <c r="D95" s="344" t="s">
        <v>854</v>
      </c>
      <c r="E95" s="359">
        <f>+INDEX(Chile!$1:$1048576,MATCH('Data Graf'!$C95,Chile!$B:$B,0),MATCH(E$25,Chile!$5:$5,0))</f>
        <v>62.865150451660199</v>
      </c>
      <c r="F95" s="360">
        <f>+INDEX(Chile!$1:$1048576,MATCH('Data Graf'!$C95,Chile!$B:$B,0),MATCH(F$25,Chile!$5:$5,0))</f>
        <v>35.334987640380902</v>
      </c>
      <c r="G95" s="360">
        <f>+INDEX(Chile!$1:$1048576,MATCH('Data Graf'!$C95,Chile!$B:$B,0),MATCH(G$25,Chile!$5:$5,0))</f>
        <v>66.053070068359403</v>
      </c>
      <c r="H95" s="360">
        <f>+INDEX(Chile!$1:$1048576,MATCH('Data Graf'!$C95,Chile!$B:$B,0),MATCH(H$25,Chile!$5:$5,0))</f>
        <v>66.546195983886705</v>
      </c>
      <c r="I95" s="360">
        <f>+INDEX(Chile!$1:$1048576,MATCH('Data Graf'!$C95,Chile!$B:$B,0),MATCH(I$25,Chile!$5:$5,0))</f>
        <v>66.809455871582003</v>
      </c>
      <c r="J95" s="360">
        <f>+INDEX(Chile!$1:$1048576,MATCH('Data Graf'!$C95,Chile!$B:$B,0),MATCH(J$25,Chile!$5:$5,0))</f>
        <v>65.206604003906307</v>
      </c>
      <c r="K95" s="360">
        <f>+INDEX(Chile!$1:$1048576,MATCH('Data Graf'!$C95,Chile!$B:$B,0),MATCH(K$25,Chile!$5:$5,0))</f>
        <v>62.398765563964801</v>
      </c>
      <c r="L95" s="360">
        <f>+INDEX(Chile!$1:$1048576,MATCH('Data Graf'!$C95,Chile!$B:$B,0),MATCH(L$25,Chile!$5:$5,0))</f>
        <v>51.848804473877003</v>
      </c>
      <c r="M95" s="360">
        <f>+INDEX(Chile!$1:$1048576,MATCH('Data Graf'!$C95,Chile!$B:$B,0),MATCH(M$25,Chile!$5:$5,0))</f>
        <v>64.897903442382798</v>
      </c>
      <c r="N95" s="360">
        <f>+INDEX(Chile!$1:$1048576,MATCH('Data Graf'!$C95,Chile!$B:$B,0),MATCH(N$25,Chile!$5:$5,0))</f>
        <v>50.464073181152301</v>
      </c>
      <c r="O95" s="360">
        <f>+INDEX(Chile!$1:$1048576,MATCH('Data Graf'!$C95,Chile!$B:$B,0),MATCH(O$25,Chile!$5:$5,0))</f>
        <v>51.0050239562988</v>
      </c>
      <c r="P95" s="360">
        <f>+INDEX(Chile!$1:$1048576,MATCH('Data Graf'!$C95,Chile!$B:$B,0),MATCH(P$25,Chile!$5:$5,0))</f>
        <v>52.857269287109403</v>
      </c>
      <c r="Q95" s="360">
        <f>+INDEX(Chile!$1:$1048576,MATCH('Data Graf'!$C95,Chile!$B:$B,0),MATCH(Q$25,Chile!$5:$5,0))</f>
        <v>63.278266906738303</v>
      </c>
      <c r="R95" s="360">
        <f>+INDEX(Chile!$1:$1048576,MATCH('Data Graf'!$C95,Chile!$B:$B,0),MATCH(R$25,Chile!$5:$5,0))</f>
        <v>62.610153198242202</v>
      </c>
      <c r="S95" s="360">
        <f>+INDEX(Chile!$1:$1048576,MATCH('Data Graf'!$C95,Chile!$B:$B,0),MATCH(S$25,Chile!$5:$5,0))</f>
        <v>46.840423583984403</v>
      </c>
      <c r="T95" s="360">
        <f>+INDEX(Chile!$1:$1048576,MATCH('Data Graf'!$C95,Chile!$B:$B,0),MATCH(T$25,Chile!$5:$5,0))</f>
        <v>62.683670043945298</v>
      </c>
      <c r="U95" s="360">
        <f>+INDEX(Chile!$1:$1048576,MATCH('Data Graf'!$C95,Chile!$B:$B,0),MATCH(U$25,Chile!$5:$5,0))</f>
        <v>64.155433654785199</v>
      </c>
      <c r="V95" s="360">
        <f>+INDEX(Chile!$1:$1048576,MATCH('Data Graf'!$C95,Chile!$B:$B,0),MATCH(V$25,Chile!$5:$5,0))</f>
        <v>49.6688041687012</v>
      </c>
      <c r="W95" s="360">
        <f>+INDEX(Chile!$1:$1048576,MATCH('Data Graf'!$C95,Chile!$B:$B,0),MATCH(W$25,Chile!$5:$5,0))</f>
        <v>52.4656982421875</v>
      </c>
      <c r="X95" s="360">
        <f>+INDEX(Chile!$1:$1048576,MATCH('Data Graf'!$C95,Chile!$B:$B,0),MATCH(X$25,Chile!$5:$5,0))</f>
        <v>50.951065063476598</v>
      </c>
      <c r="Y95" s="360">
        <f>+INDEX(Chile!$1:$1048576,MATCH('Data Graf'!$C95,Chile!$B:$B,0),MATCH(Y$25,Chile!$5:$5,0))</f>
        <v>63.147491455078097</v>
      </c>
      <c r="Z95" s="360">
        <f>+INDEX(Chile!$1:$1048576,MATCH('Data Graf'!$C95,Chile!$B:$B,0),MATCH(Z$25,Chile!$5:$5,0))</f>
        <v>54.868515014648402</v>
      </c>
      <c r="AA95" s="360">
        <f>+INDEX(Chile!$1:$1048576,MATCH('Data Graf'!$C95,Chile!$B:$B,0),MATCH(AA$25,Chile!$5:$5,0))</f>
        <v>49.940406799316399</v>
      </c>
      <c r="AB95" s="360">
        <f>+INDEX(Chile!$1:$1048576,MATCH('Data Graf'!$C95,Chile!$B:$B,0),MATCH(AB$25,Chile!$5:$5,0))</f>
        <v>52.152473449707003</v>
      </c>
      <c r="AC95" s="360">
        <f>+INDEX(Chile!$1:$1048576,MATCH('Data Graf'!$C95,Chile!$B:$B,0),MATCH(AC$25,Chile!$5:$5,0))</f>
        <v>63.5122261047363</v>
      </c>
      <c r="AD95" s="360">
        <f>+INDEX(Chile!$1:$1048576,MATCH('Data Graf'!$C95,Chile!$B:$B,0),MATCH(AD$25,Chile!$5:$5,0))</f>
        <v>61.547203063964801</v>
      </c>
      <c r="AE95" s="360">
        <f>+INDEX(Chile!$1:$1048576,MATCH('Data Graf'!$C95,Chile!$B:$B,0),MATCH(AE$25,Chile!$5:$5,0))</f>
        <v>61.361850738525398</v>
      </c>
      <c r="AF95" s="360">
        <f>+INDEX(Chile!$1:$1048576,MATCH('Data Graf'!$C95,Chile!$B:$B,0),MATCH(AF$25,Chile!$5:$5,0))</f>
        <v>62.243831634521499</v>
      </c>
      <c r="AG95" s="360">
        <f>+INDEX(Chile!$1:$1048576,MATCH('Data Graf'!$C95,Chile!$B:$B,0),MATCH(AG$25,Chile!$5:$5,0))</f>
        <v>65.488792419433594</v>
      </c>
      <c r="AH95" s="360">
        <f>+INDEX(Chile!$1:$1048576,MATCH('Data Graf'!$C95,Chile!$B:$B,0),MATCH(AH$25,Chile!$5:$5,0))</f>
        <v>60.858585357666001</v>
      </c>
      <c r="AI95" s="360">
        <f>+INDEX(Chile!$1:$1048576,MATCH('Data Graf'!$C95,Chile!$B:$B,0),MATCH(AI$25,Chile!$5:$5,0))</f>
        <v>51.794872283935497</v>
      </c>
      <c r="AJ95" s="360">
        <f>+INDEX(Chile!$1:$1048576,MATCH('Data Graf'!$C95,Chile!$B:$B,0),MATCH(AJ$25,Chile!$5:$5,0))</f>
        <v>52.820514678955099</v>
      </c>
      <c r="AK95" s="360">
        <f>+INDEX(Chile!$1:$1048576,MATCH('Data Graf'!$C95,Chile!$B:$B,0),MATCH(AK$25,Chile!$5:$5,0))</f>
        <v>66.229866027832003</v>
      </c>
      <c r="AL95" s="360">
        <f>+INDEX(Chile!$1:$1048576,MATCH('Data Graf'!$C95,Chile!$B:$B,0),MATCH(AL$25,Chile!$5:$5,0))</f>
        <v>62.205516815185497</v>
      </c>
      <c r="AM95" s="360">
        <f>+INDEX(Chile!$1:$1048576,MATCH('Data Graf'!$C95,Chile!$B:$B,0),MATCH(AM$25,Chile!$5:$5,0))</f>
        <v>50.655300140380902</v>
      </c>
      <c r="AN95" s="360">
        <f>+INDEX(Chile!$1:$1048576,MATCH('Data Graf'!$C95,Chile!$B:$B,0),MATCH(AN$25,Chile!$5:$5,0))</f>
        <v>39.664108276367202</v>
      </c>
      <c r="AO95" s="360">
        <f>+INDEX(Chile!$1:$1048576,MATCH('Data Graf'!$C95,Chile!$B:$B,0),MATCH(AO$25,Chile!$5:$5,0))</f>
        <v>62.960081127325999</v>
      </c>
      <c r="AP95" s="360">
        <f>+INDEX(Chile!$1:$1048576,MATCH('Data Graf'!$C95,Chile!$B:$B,0),MATCH(AP$25,Chile!$5:$5,0))</f>
        <v>64.946291490371905</v>
      </c>
      <c r="AQ95" s="360">
        <f>+INDEX(Chile!$1:$1048576,MATCH('Data Graf'!$C95,Chile!$B:$B,0),MATCH(AQ$25,Chile!$5:$5,0))</f>
        <v>50.134507783541899</v>
      </c>
      <c r="AR95" s="360">
        <f>+INDEX(Chile!$1:$1048576,MATCH('Data Graf'!$C95,Chile!$B:$B,0),MATCH(AR$25,Chile!$5:$5,0))</f>
        <v>54.880841987366601</v>
      </c>
      <c r="AS95" s="360">
        <f>+INDEX(Chile!$1:$1048576,MATCH('Data Graf'!$C95,Chile!$B:$B,0),MATCH(AS$25,Chile!$5:$5,0))</f>
        <v>66.472597720908595</v>
      </c>
      <c r="AT95" s="360">
        <f>+INDEX(Chile!$1:$1048576,MATCH('Data Graf'!$C95,Chile!$B:$B,0),MATCH(AT$25,Chile!$5:$5,0))</f>
        <v>65.398760021324193</v>
      </c>
      <c r="AU95" s="360">
        <f>+INDEX(Chile!$1:$1048576,MATCH('Data Graf'!$C95,Chile!$B:$B,0),MATCH(AU$25,Chile!$5:$5,0))</f>
        <v>53.135834936872897</v>
      </c>
      <c r="AV95" s="360">
        <f>+INDEX(Chile!$1:$1048576,MATCH('Data Graf'!$C95,Chile!$B:$B,0),MATCH(AV$25,Chile!$5:$5,0))</f>
        <v>53.353151080422499</v>
      </c>
      <c r="AW95" s="360">
        <f>+INDEX(Chile!$1:$1048576,MATCH('Data Graf'!$C95,Chile!$B:$B,0),MATCH(AW$25,Chile!$5:$5,0))</f>
        <v>65.398760021324193</v>
      </c>
      <c r="AX95" s="360">
        <f>+INDEX(Chile!$1:$1048576,MATCH('Data Graf'!$C95,Chile!$B:$B,0),MATCH(AX$25,Chile!$5:$5,0))</f>
        <v>64.595719425264093</v>
      </c>
      <c r="AY95" s="360">
        <f>+INDEX(Chile!$1:$1048576,MATCH('Data Graf'!$C95,Chile!$B:$B,0),MATCH(AY$25,Chile!$5:$5,0))</f>
        <v>52.459016393442603</v>
      </c>
      <c r="AZ95" s="360">
        <f>+INDEX(Chile!$1:$1048576,MATCH('Data Graf'!$C95,Chile!$B:$B,0),MATCH(AZ$25,Chile!$5:$5,0))</f>
        <v>53.757665963404001</v>
      </c>
      <c r="BA95" s="360">
        <f>+INDEX(Chile!$1:$1048576,MATCH('Data Graf'!$C95,Chile!$B:$B,0),MATCH(BA$25,Chile!$5:$5,0))</f>
        <v>50.3328290421302</v>
      </c>
      <c r="BB95" s="360">
        <f>+INDEX(Chile!$1:$1048576,MATCH('Data Graf'!$C95,Chile!$B:$B,0),MATCH(BB$25,Chile!$5:$5,0))</f>
        <v>63.387978142076499</v>
      </c>
      <c r="BC95" s="360">
        <f>+INDEX(Chile!$1:$1048576,MATCH('Data Graf'!$C95,Chile!$B:$B,0),MATCH(BC$25,Chile!$5:$5,0))</f>
        <v>63.934426229508198</v>
      </c>
      <c r="BD95" s="360">
        <f>+INDEX(Chile!$1:$1048576,MATCH('Data Graf'!$C95,Chile!$B:$B,0),MATCH(BD$25,Chile!$5:$5,0))</f>
        <v>62.021857923497301</v>
      </c>
      <c r="BE95" s="360">
        <f>+INDEX(Chile!$1:$1048576,MATCH('Data Graf'!$C95,Chile!$B:$B,0),MATCH(BE$25,Chile!$5:$5,0))</f>
        <v>65.053763440860195</v>
      </c>
      <c r="BF95" s="360">
        <f>+INDEX(Chile!$1:$1048576,MATCH('Data Graf'!$C95,Chile!$B:$B,0),MATCH(BF$25,Chile!$5:$5,0))</f>
        <v>65.846994535519102</v>
      </c>
      <c r="BG95" s="360">
        <f>+INDEX(Chile!$1:$1048576,MATCH('Data Graf'!$C95,Chile!$B:$B,0),MATCH(BG$25,Chile!$5:$5,0))</f>
        <v>66.469480816070998</v>
      </c>
      <c r="BH95" s="360">
        <f>+INDEX(Chile!$1:$1048576,MATCH('Data Graf'!$C95,Chile!$B:$B,0),MATCH(BH$25,Chile!$5:$5,0))</f>
        <v>65.131079822637503</v>
      </c>
      <c r="BI95" s="360">
        <f>+INDEX(Chile!$1:$1048576,MATCH('Data Graf'!$C95,Chile!$B:$B,0),MATCH(BI$25,Chile!$5:$5,0))</f>
        <v>66.1225675964602</v>
      </c>
      <c r="BJ95" s="360">
        <f>+INDEX(Chile!$1:$1048576,MATCH('Data Graf'!$C95,Chile!$B:$B,0),MATCH(BJ$25,Chile!$5:$5,0))</f>
        <v>64.839776298202906</v>
      </c>
      <c r="BK95" s="360">
        <f>+INDEX(Chile!$1:$1048576,MATCH('Data Graf'!$C95,Chile!$B:$B,0),MATCH(BK$25,Chile!$5:$5,0))</f>
        <v>51.304165553204001</v>
      </c>
      <c r="BL95" s="360">
        <f>+INDEX(Chile!$1:$1048576,MATCH('Data Graf'!$C95,Chile!$B:$B,0),MATCH(BL$25,Chile!$5:$5,0))</f>
        <v>37.423918391353503</v>
      </c>
      <c r="BM95" s="360">
        <f>+INDEX(Chile!$1:$1048576,MATCH('Data Graf'!$C95,Chile!$B:$B,0),MATCH(BM$25,Chile!$5:$5,0))</f>
        <v>61.636234023208097</v>
      </c>
      <c r="BN95" s="360">
        <f>+INDEX(Chile!$1:$1048576,MATCH('Data Graf'!$C95,Chile!$B:$B,0),MATCH(BN$25,Chile!$5:$5,0))</f>
        <v>61.636234023208097</v>
      </c>
      <c r="BO95" s="360">
        <f>+INDEX(Chile!$1:$1048576,MATCH('Data Graf'!$C95,Chile!$B:$B,0),MATCH(BO$25,Chile!$5:$5,0))</f>
        <v>52.570121276435998</v>
      </c>
      <c r="BP95" s="360">
        <f>+INDEX(Chile!$1:$1048576,MATCH('Data Graf'!$C95,Chile!$B:$B,0),MATCH(BP$25,Chile!$5:$5,0))</f>
        <v>60.498556495607801</v>
      </c>
      <c r="BQ95" s="360">
        <f>+INDEX(Chile!$1:$1048576,MATCH('Data Graf'!$C95,Chile!$B:$B,0),MATCH(BQ$25,Chile!$5:$5,0))</f>
        <v>63.9809894236042</v>
      </c>
      <c r="BR95" s="360">
        <f>+INDEX(Chile!$1:$1048576,MATCH('Data Graf'!$C95,Chile!$B:$B,0),MATCH(BR$25,Chile!$5:$5,0))</f>
        <v>59.283182401218902</v>
      </c>
      <c r="BS95" s="360">
        <f>+INDEX(Chile!$1:$1048576,MATCH('Data Graf'!$C95,Chile!$B:$B,0),MATCH(BS$25,Chile!$5:$5,0))</f>
        <v>50.315591869344701</v>
      </c>
      <c r="BT95" s="360">
        <f>+INDEX(Chile!$1:$1048576,MATCH('Data Graf'!$C95,Chile!$B:$B,0),MATCH(BT$25,Chile!$5:$5,0))</f>
        <v>51.276545397159701</v>
      </c>
      <c r="BU95" s="360">
        <f>+INDEX(Chile!$1:$1048576,MATCH('Data Graf'!$C95,Chile!$B:$B,0),MATCH(BU$25,Chile!$5:$5,0))</f>
        <v>63.669006608745903</v>
      </c>
      <c r="BV95" s="360">
        <f>+INDEX(Chile!$1:$1048576,MATCH('Data Graf'!$C95,Chile!$B:$B,0),MATCH(BV$25,Chile!$5:$5,0))</f>
        <v>59.835384185762003</v>
      </c>
      <c r="BW95" s="360">
        <f>+INDEX(Chile!$1:$1048576,MATCH('Data Graf'!$C95,Chile!$B:$B,0),MATCH(BW$25,Chile!$5:$5,0))</f>
        <v>60.909146308344603</v>
      </c>
      <c r="BX95" s="360">
        <f>+INDEX(Chile!$1:$1048576,MATCH('Data Graf'!$C95,Chile!$B:$B,0),MATCH(BX$25,Chile!$5:$5,0))</f>
        <v>39.553456248298502</v>
      </c>
      <c r="BY95" s="360">
        <f>+INDEX(Chile!$1:$1048576,MATCH('Data Graf'!$C95,Chile!$B:$B,0),MATCH(BY$25,Chile!$5:$5,0))</f>
        <v>64.879038279435605</v>
      </c>
      <c r="BZ95" s="360">
        <f>+INDEX(Chile!$1:$1048576,MATCH('Data Graf'!$C95,Chile!$B:$B,0),MATCH(BZ$25,Chile!$5:$5,0))</f>
        <v>62.603999724921003</v>
      </c>
      <c r="CA95" s="360">
        <f>+INDEX(Chile!$1:$1048576,MATCH('Data Graf'!$C95,Chile!$B:$B,0),MATCH(CA$25,Chile!$5:$5,0))</f>
        <v>51.730401429146703</v>
      </c>
      <c r="CB95" s="360">
        <f>+INDEX(Chile!$1:$1048576,MATCH('Data Graf'!$C95,Chile!$B:$B,0),MATCH(CB$25,Chile!$5:$5,0))</f>
        <v>49.474696275343497</v>
      </c>
      <c r="CC95" s="360">
        <f>+INDEX(Chile!$1:$1048576,MATCH('Data Graf'!$C95,Chile!$B:$B,0),MATCH(CC$25,Chile!$5:$5,0))</f>
        <v>61.6762812824295</v>
      </c>
      <c r="CD95" s="360">
        <f>+INDEX(Chile!$1:$1048576,MATCH('Data Graf'!$C95,Chile!$B:$B,0),MATCH(CD$25,Chile!$5:$5,0))</f>
        <v>61.6762812824295</v>
      </c>
      <c r="CE95" s="360">
        <f>+INDEX(Chile!$1:$1048576,MATCH('Data Graf'!$C95,Chile!$B:$B,0),MATCH(CE$25,Chile!$5:$5,0))</f>
        <v>61.399972808788199</v>
      </c>
      <c r="CF95" s="360">
        <f>+INDEX(Chile!$1:$1048576,MATCH('Data Graf'!$C95,Chile!$B:$B,0),MATCH(CF$25,Chile!$5:$5,0))</f>
        <v>62.012282111049302</v>
      </c>
      <c r="CG95" s="360">
        <f>+INDEX(Chile!$1:$1048576,MATCH('Data Graf'!$C95,Chile!$B:$B,0),MATCH(CG$25,Chile!$5:$5,0))</f>
        <v>61.7</v>
      </c>
      <c r="CH95" s="360">
        <f>+INDEX(Chile!$1:$1048576,MATCH('Data Graf'!$C95,Chile!$B:$B,0),MATCH(CH$25,Chile!$5:$5,0))</f>
        <v>66.099999999999994</v>
      </c>
      <c r="CI95" s="360">
        <f>+INDEX(Chile!$1:$1048576,MATCH('Data Graf'!$C95,Chile!$B:$B,0),MATCH(CI$25,Chile!$5:$5,0))</f>
        <v>40.72</v>
      </c>
      <c r="CJ95" s="360">
        <f>+INDEX(Chile!$1:$1048576,MATCH('Data Graf'!$C95,Chile!$B:$B,0),MATCH(CJ$25,Chile!$5:$5,0))</f>
        <v>40.857181701731101</v>
      </c>
      <c r="CK95" s="360">
        <f>+INDEX(Chile!$1:$1048576,MATCH('Data Graf'!$C95,Chile!$B:$B,0),MATCH(CK$25,Chile!$5:$5,0))</f>
        <v>65.890935907397093</v>
      </c>
      <c r="CL95" s="360">
        <f>+INDEX(Chile!$1:$1048576,MATCH('Data Graf'!$C95,Chile!$B:$B,0),MATCH(CL$25,Chile!$5:$5,0))</f>
        <v>64.124293785310698</v>
      </c>
      <c r="CM95" s="360">
        <f>+INDEX(Chile!$1:$1048576,MATCH('Data Graf'!$C95,Chile!$B:$B,0),MATCH(CM$25,Chile!$5:$5,0))</f>
        <v>49.754901960784302</v>
      </c>
      <c r="CN95" s="360">
        <f>+INDEX(Chile!$1:$1048576,MATCH('Data Graf'!$C95,Chile!$B:$B,0),MATCH(CN$25,Chile!$5:$5,0))</f>
        <v>61.764705882352899</v>
      </c>
      <c r="CO95" s="360">
        <f>+INDEX(Chile!$1:$1048576,MATCH('Data Graf'!$C95,Chile!$B:$B,0),MATCH(CO$25,Chile!$5:$5,0))</f>
        <v>65.63</v>
      </c>
      <c r="CP95" s="360">
        <f>+INDEX(Chile!$1:$1048576,MATCH('Data Graf'!$C95,Chile!$B:$B,0),MATCH(CP$25,Chile!$5:$5,0))</f>
        <v>51.74</v>
      </c>
      <c r="CQ95" s="360">
        <f>+INDEX(Chile!$1:$1048576,MATCH('Data Graf'!$C95,Chile!$B:$B,0),MATCH(CQ$25,Chile!$5:$5,0))</f>
        <v>49.516908212560402</v>
      </c>
      <c r="CR95" s="360">
        <f>+INDEX(Chile!$1:$1048576,MATCH('Data Graf'!$C95,Chile!$B:$B,0),MATCH(CR$25,Chile!$5:$5,0))</f>
        <v>60.769230769230802</v>
      </c>
      <c r="CS95" s="360">
        <f>+INDEX(Chile!$1:$1048576,MATCH('Data Graf'!$C95,Chile!$B:$B,0),MATCH(CS$25,Chile!$5:$5,0))</f>
        <v>64.84375</v>
      </c>
      <c r="CT95" s="360">
        <f>+INDEX(Chile!$1:$1048576,MATCH('Data Graf'!$C95,Chile!$B:$B,0),MATCH(CT$25,Chile!$5:$5,0))</f>
        <v>51.3020833333333</v>
      </c>
      <c r="CU95" s="360">
        <f>+INDEX(Chile!$1:$1048576,MATCH('Data Graf'!$C95,Chile!$B:$B,0),MATCH(CU$25,Chile!$5:$5,0))</f>
        <v>65.128205128205096</v>
      </c>
      <c r="CV95" s="360">
        <f>+INDEX(Chile!$1:$1048576,MATCH('Data Graf'!$C95,Chile!$B:$B,0),MATCH(CV$25,Chile!$5:$5,0))</f>
        <v>38.5416666666667</v>
      </c>
      <c r="CW95" s="360">
        <f>+INDEX(Chile!$1:$1048576,MATCH('Data Graf'!$C95,Chile!$B:$B,0),MATCH(CW$25,Chile!$5:$5,0))</f>
        <v>61.1111111111111</v>
      </c>
      <c r="CX95" s="360">
        <f>+INDEX(Chile!$1:$1048576,MATCH('Data Graf'!$C95,Chile!$B:$B,0),MATCH(CX$25,Chile!$5:$5,0))</f>
        <v>63.227513227513199</v>
      </c>
      <c r="CY95" s="360">
        <f>+INDEX(Chile!$1:$1048576,MATCH('Data Graf'!$C95,Chile!$B:$B,0),MATCH(CY$25,Chile!$5:$5,0))</f>
        <v>50.78125</v>
      </c>
      <c r="CZ95" s="360">
        <f>+INDEX(Chile!$1:$1048576,MATCH('Data Graf'!$C95,Chile!$B:$B,0),MATCH(CZ$25,Chile!$5:$5,0))</f>
        <v>63.636363636363598</v>
      </c>
      <c r="DA95" s="360">
        <f>+INDEX(Chile!$1:$1048576,MATCH('Data Graf'!$C95,Chile!$B:$B,0),MATCH(DA$25,Chile!$5:$5,0))</f>
        <v>62.820512820512803</v>
      </c>
      <c r="DB95" s="360">
        <f>+INDEX(Chile!$1:$1048576,MATCH('Data Graf'!$C95,Chile!$B:$B,0),MATCH(DB$25,Chile!$5:$5,0))</f>
        <v>52.051282051282101</v>
      </c>
      <c r="DC95" s="360">
        <f>+INDEX(Chile!$1:$1048576,MATCH('Data Graf'!$C95,Chile!$B:$B,0),MATCH(DC$25,Chile!$5:$5,0))</f>
        <v>52.820512820512803</v>
      </c>
      <c r="DD95" s="360">
        <f>+INDEX(Chile!$1:$1048576,MATCH('Data Graf'!$C95,Chile!$B:$B,0),MATCH(DD$25,Chile!$5:$5,0))</f>
        <v>64.285714285714306</v>
      </c>
      <c r="DE95" s="360">
        <f>+INDEX(Chile!$1:$1048576,MATCH('Data Graf'!$C95,Chile!$B:$B,0),MATCH(DE$25,Chile!$5:$5,0))</f>
        <v>61.904761904761898</v>
      </c>
      <c r="DF95" s="360">
        <f>+INDEX(Chile!$1:$1048576,MATCH('Data Graf'!$C95,Chile!$B:$B,0),MATCH(DF$25,Chile!$5:$5,0))</f>
        <v>66.1016949152542</v>
      </c>
      <c r="DG95" s="360">
        <f>+INDEX(Chile!$1:$1048576,MATCH('Data Graf'!$C95,Chile!$B:$B,0),MATCH(DG$25,Chile!$5:$5,0))</f>
        <v>63.172043010752702</v>
      </c>
      <c r="DH95" s="360">
        <f>+INDEX(Chile!$1:$1048576,MATCH('Data Graf'!$C95,Chile!$B:$B,0),MATCH(DH$25,Chile!$5:$5,0))</f>
        <v>39.071038251366097</v>
      </c>
      <c r="DI95" s="360">
        <f>+INDEX(Chile!$1:$1048576,MATCH('Data Graf'!$C95,Chile!$B:$B,0),MATCH(DI$25,Chile!$5:$5,0))</f>
        <v>64.784946236559094</v>
      </c>
      <c r="DJ95" s="360">
        <f>+INDEX(Chile!$1:$1048576,MATCH('Data Graf'!$C95,Chile!$B:$B,0),MATCH(DJ$25,Chile!$5:$5,0))</f>
        <v>62.246602226748301</v>
      </c>
      <c r="DK95" s="360">
        <f>+INDEX(Chile!$1:$1048576,MATCH('Data Graf'!$C95,Chile!$B:$B,0),MATCH(DK$25,Chile!$5:$5,0))</f>
        <v>63.809523809523803</v>
      </c>
      <c r="DL95" s="360">
        <f>+INDEX(Chile!$1:$1048576,MATCH('Data Graf'!$C95,Chile!$B:$B,0),MATCH(DL$25,Chile!$5:$5,0))</f>
        <v>64.480874316939904</v>
      </c>
      <c r="DM95" s="360">
        <f>+INDEX(Chile!$1:$1048576,MATCH('Data Graf'!$C95,Chile!$B:$B,0),MATCH(DM$25,Chile!$5:$5,0))</f>
        <v>64.141414141414103</v>
      </c>
      <c r="DN95" s="360">
        <f>+INDEX(Chile!$1:$1048576,MATCH('Data Graf'!$C95,Chile!$B:$B,0),MATCH(DN$25,Chile!$5:$5,0))</f>
        <v>54.1666666666667</v>
      </c>
      <c r="DO95" s="360">
        <f>+INDEX(Chile!$1:$1048576,MATCH('Data Graf'!$C95,Chile!$B:$B,0),MATCH(DO$25,Chile!$5:$5,0))</f>
        <v>63.1944444444444</v>
      </c>
      <c r="DP95" s="360">
        <f>+INDEX(Chile!$1:$1048576,MATCH('Data Graf'!$C95,Chile!$B:$B,0),MATCH(DP$25,Chile!$5:$5,0))</f>
        <v>64.285714285714306</v>
      </c>
      <c r="DQ95" s="360">
        <f>+INDEX(Chile!$1:$1048576,MATCH('Data Graf'!$C95,Chile!$B:$B,0),MATCH(DQ$25,Chile!$5:$5,0))</f>
        <v>64.912280701754398</v>
      </c>
      <c r="DR95" s="360">
        <f>+INDEX(Chile!$1:$1048576,MATCH('Data Graf'!$C95,Chile!$B:$B,0),MATCH(DR$25,Chile!$5:$5,0))</f>
        <v>59.903381642512102</v>
      </c>
      <c r="DS95" s="360">
        <f>+INDEX(Chile!$1:$1048576,MATCH('Data Graf'!$C95,Chile!$B:$B,0),MATCH(DS$25,Chile!$5:$5,0))</f>
        <v>40.476190476190503</v>
      </c>
      <c r="DT95" s="360">
        <f>+INDEX(Chile!$1:$1048576,MATCH('Data Graf'!$C95,Chile!$B:$B,0),MATCH(DT$25,Chile!$5:$5,0))</f>
        <v>42.401960784313701</v>
      </c>
      <c r="DU95" s="360">
        <f>+INDEX(Chile!$1:$1048576,MATCH('Data Graf'!$C95,Chile!$B:$B,0),MATCH(DU$25,Chile!$5:$5,0))</f>
        <v>61.9402985074627</v>
      </c>
      <c r="DV95" s="360">
        <f>+INDEX(Chile!$1:$1048576,MATCH('Data Graf'!$C95,Chile!$B:$B,0),MATCH(DV$25,Chile!$5:$5,0))</f>
        <v>74.754901960784295</v>
      </c>
      <c r="DW95" s="360">
        <f>+INDEX(Chile!$1:$1048576,MATCH('Data Graf'!$C95,Chile!$B:$B,0),MATCH(DW$25,Chile!$5:$5,0))</f>
        <v>52.857142857142797</v>
      </c>
      <c r="DX95" s="360">
        <f>+INDEX(Chile!$1:$1048576,MATCH('Data Graf'!$C95,Chile!$B:$B,0),MATCH(DX$25,Chile!$5:$5,0))</f>
        <v>63.768115942028999</v>
      </c>
      <c r="DY95" s="360">
        <f>+INDEX(Chile!$1:$1048576,MATCH('Data Graf'!$C95,Chile!$B:$B,0),MATCH(DY$25,Chile!$5:$5,0))</f>
        <v>63.3333333333333</v>
      </c>
      <c r="DZ95" s="360">
        <f>+INDEX(Chile!$1:$1048576,MATCH('Data Graf'!$C95,Chile!$B:$B,0),MATCH(DZ$25,Chile!$5:$5,0))</f>
        <v>50.735294117647101</v>
      </c>
      <c r="EA95" s="360">
        <f>+INDEX(Chile!$1:$1048576,MATCH('Data Graf'!$C95,Chile!$B:$B,0),MATCH(EA$25,Chile!$5:$5,0))</f>
        <v>53.095238095238102</v>
      </c>
      <c r="EB95" s="360">
        <f>+INDEX(Chile!$1:$1048576,MATCH('Data Graf'!$C95,Chile!$B:$B,0),MATCH(EB$25,Chile!$5:$5,0))</f>
        <v>64.492753623188406</v>
      </c>
      <c r="EC95" s="360">
        <f>+INDEX(Chile!$1:$1048576,MATCH('Data Graf'!$C95,Chile!$B:$B,0),MATCH(EC$25,Chile!$5:$5,0))</f>
        <v>63.526570048309203</v>
      </c>
      <c r="ED95" s="360">
        <f>+INDEX(Chile!$1:$1048576,MATCH('Data Graf'!$C95,Chile!$B:$B,0),MATCH(ED$25,Chile!$5:$5,0))</f>
        <v>63.970588235294102</v>
      </c>
      <c r="EE95" s="360">
        <f>+INDEX(Chile!$1:$1048576,MATCH('Data Graf'!$C95,Chile!$B:$B,0),MATCH(EE$25,Chile!$5:$5,0))</f>
        <v>52.66</v>
      </c>
      <c r="EF95" s="360" t="str">
        <f>+INDEX(Chile!$1:$1048576,MATCH('Data Graf'!$C95,Chile!$B:$B,0),MATCH(EF$25,Chile!$5:$5,0))</f>
        <v/>
      </c>
      <c r="EG95" s="360" t="str">
        <f>+INDEX(Chile!$1:$1048576,MATCH('Data Graf'!$C95,Chile!$B:$B,0),MATCH(EG$25,Chile!$5:$5,0))</f>
        <v/>
      </c>
      <c r="EH95" s="360" t="str">
        <f>+INDEX(Chile!$1:$1048576,MATCH('Data Graf'!$C95,Chile!$B:$B,0),MATCH(EH$25,Chile!$5:$5,0))</f>
        <v/>
      </c>
    </row>
    <row r="96" spans="1:341">
      <c r="C96" s="9" t="s">
        <v>738</v>
      </c>
      <c r="D96" s="344" t="s">
        <v>872</v>
      </c>
      <c r="E96" s="359">
        <f>+INDEX(Chile!$1:$1048576,MATCH('Data Graf'!$C96,Chile!$B:$B,0),MATCH(E$25,Chile!$5:$5,0))</f>
        <v>48.556430816650398</v>
      </c>
      <c r="F96" s="360">
        <f>+INDEX(Chile!$1:$1048576,MATCH('Data Graf'!$C96,Chile!$B:$B,0),MATCH(F$25,Chile!$5:$5,0))</f>
        <v>49.857551574707003</v>
      </c>
      <c r="G96" s="360">
        <f>+INDEX(Chile!$1:$1048576,MATCH('Data Graf'!$C96,Chile!$B:$B,0),MATCH(G$25,Chile!$5:$5,0))</f>
        <v>50.4464302062988</v>
      </c>
      <c r="H96" s="360">
        <f>+INDEX(Chile!$1:$1048576,MATCH('Data Graf'!$C96,Chile!$B:$B,0),MATCH(H$25,Chile!$5:$5,0))</f>
        <v>48.2939643859863</v>
      </c>
      <c r="I96" s="360">
        <f>+INDEX(Chile!$1:$1048576,MATCH('Data Graf'!$C96,Chile!$B:$B,0),MATCH(I$25,Chile!$5:$5,0))</f>
        <v>48.1321830749512</v>
      </c>
      <c r="J96" s="360">
        <f>+INDEX(Chile!$1:$1048576,MATCH('Data Graf'!$C96,Chile!$B:$B,0),MATCH(J$25,Chile!$5:$5,0))</f>
        <v>46.929824829101598</v>
      </c>
      <c r="K96" s="360">
        <f>+INDEX(Chile!$1:$1048576,MATCH('Data Graf'!$C96,Chile!$B:$B,0),MATCH(K$25,Chile!$5:$5,0))</f>
        <v>43.837535858154297</v>
      </c>
      <c r="L96" s="360">
        <f>+INDEX(Chile!$1:$1048576,MATCH('Data Graf'!$C96,Chile!$B:$B,0),MATCH(L$25,Chile!$5:$5,0))</f>
        <v>44.915252685546903</v>
      </c>
      <c r="M96" s="360">
        <f>+INDEX(Chile!$1:$1048576,MATCH('Data Graf'!$C96,Chile!$B:$B,0),MATCH(M$25,Chile!$5:$5,0))</f>
        <v>49.066665649414098</v>
      </c>
      <c r="N96" s="360">
        <f>+INDEX(Chile!$1:$1048576,MATCH('Data Graf'!$C96,Chile!$B:$B,0),MATCH(N$25,Chile!$5:$5,0))</f>
        <v>47.578346252441399</v>
      </c>
      <c r="O96" s="360">
        <f>+INDEX(Chile!$1:$1048576,MATCH('Data Graf'!$C96,Chile!$B:$B,0),MATCH(O$25,Chile!$5:$5,0))</f>
        <v>45.730026245117202</v>
      </c>
      <c r="P96" s="360">
        <f>+INDEX(Chile!$1:$1048576,MATCH('Data Graf'!$C96,Chile!$B:$B,0),MATCH(P$25,Chile!$5:$5,0))</f>
        <v>46.698112487792997</v>
      </c>
      <c r="Q96" s="360">
        <f>+INDEX(Chile!$1:$1048576,MATCH('Data Graf'!$C96,Chile!$B:$B,0),MATCH(Q$25,Chile!$5:$5,0))</f>
        <v>47.121212005615199</v>
      </c>
      <c r="R96" s="360">
        <f>+INDEX(Chile!$1:$1048576,MATCH('Data Graf'!$C96,Chile!$B:$B,0),MATCH(R$25,Chile!$5:$5,0))</f>
        <v>49.822696685791001</v>
      </c>
      <c r="S96" s="360">
        <f>+INDEX(Chile!$1:$1048576,MATCH('Data Graf'!$C96,Chile!$B:$B,0),MATCH(S$25,Chile!$5:$5,0))</f>
        <v>50</v>
      </c>
      <c r="T96" s="360">
        <f>+INDEX(Chile!$1:$1048576,MATCH('Data Graf'!$C96,Chile!$B:$B,0),MATCH(T$25,Chile!$5:$5,0))</f>
        <v>47.382919311523402</v>
      </c>
      <c r="U96" s="360">
        <f>+INDEX(Chile!$1:$1048576,MATCH('Data Graf'!$C96,Chile!$B:$B,0),MATCH(U$25,Chile!$5:$5,0))</f>
        <v>45.4918022155762</v>
      </c>
      <c r="V96" s="360">
        <f>+INDEX(Chile!$1:$1048576,MATCH('Data Graf'!$C96,Chile!$B:$B,0),MATCH(V$25,Chile!$5:$5,0))</f>
        <v>46.723648071289098</v>
      </c>
      <c r="W96" s="360">
        <f>+INDEX(Chile!$1:$1048576,MATCH('Data Graf'!$C96,Chile!$B:$B,0),MATCH(W$25,Chile!$5:$5,0))</f>
        <v>48.989898681640597</v>
      </c>
      <c r="X96" s="360">
        <f>+INDEX(Chile!$1:$1048576,MATCH('Data Graf'!$C96,Chile!$B:$B,0),MATCH(X$25,Chile!$5:$5,0))</f>
        <v>47.072071075439503</v>
      </c>
      <c r="Y96" s="360">
        <f>+INDEX(Chile!$1:$1048576,MATCH('Data Graf'!$C96,Chile!$B:$B,0),MATCH(Y$25,Chile!$5:$5,0))</f>
        <v>47.800926208496101</v>
      </c>
      <c r="Z96" s="360">
        <f>+INDEX(Chile!$1:$1048576,MATCH('Data Graf'!$C96,Chile!$B:$B,0),MATCH(Z$25,Chile!$5:$5,0))</f>
        <v>49.527187347412102</v>
      </c>
      <c r="AA96" s="360">
        <f>+INDEX(Chile!$1:$1048576,MATCH('Data Graf'!$C96,Chile!$B:$B,0),MATCH(AA$25,Chile!$5:$5,0))</f>
        <v>50.354610443115199</v>
      </c>
      <c r="AB96" s="360">
        <f>+INDEX(Chile!$1:$1048576,MATCH('Data Graf'!$C96,Chile!$B:$B,0),MATCH(AB$25,Chile!$5:$5,0))</f>
        <v>48.989898681640597</v>
      </c>
      <c r="AC96" s="360">
        <f>+INDEX(Chile!$1:$1048576,MATCH('Data Graf'!$C96,Chile!$B:$B,0),MATCH(AC$25,Chile!$5:$5,0))</f>
        <v>50.340137481689503</v>
      </c>
      <c r="AD96" s="360">
        <f>+INDEX(Chile!$1:$1048576,MATCH('Data Graf'!$C96,Chile!$B:$B,0),MATCH(AD$25,Chile!$5:$5,0))</f>
        <v>51.0489501953125</v>
      </c>
      <c r="AE96" s="360">
        <f>+INDEX(Chile!$1:$1048576,MATCH('Data Graf'!$C96,Chile!$B:$B,0),MATCH(AE$25,Chile!$5:$5,0))</f>
        <v>50</v>
      </c>
      <c r="AF96" s="360">
        <f>+INDEX(Chile!$1:$1048576,MATCH('Data Graf'!$C96,Chile!$B:$B,0),MATCH(AF$25,Chile!$5:$5,0))</f>
        <v>51.086956024169901</v>
      </c>
      <c r="AG96" s="360">
        <f>+INDEX(Chile!$1:$1048576,MATCH('Data Graf'!$C96,Chile!$B:$B,0),MATCH(AG$25,Chile!$5:$5,0))</f>
        <v>48.5714302062988</v>
      </c>
      <c r="AH96" s="360">
        <f>+INDEX(Chile!$1:$1048576,MATCH('Data Graf'!$C96,Chile!$B:$B,0),MATCH(AH$25,Chile!$5:$5,0))</f>
        <v>49.7435913085938</v>
      </c>
      <c r="AI96" s="360">
        <f>+INDEX(Chile!$1:$1048576,MATCH('Data Graf'!$C96,Chile!$B:$B,0),MATCH(AI$25,Chile!$5:$5,0))</f>
        <v>48.631839752197301</v>
      </c>
      <c r="AJ96" s="360">
        <f>+INDEX(Chile!$1:$1048576,MATCH('Data Graf'!$C96,Chile!$B:$B,0),MATCH(AJ$25,Chile!$5:$5,0))</f>
        <v>50</v>
      </c>
      <c r="AK96" s="360">
        <f>+INDEX(Chile!$1:$1048576,MATCH('Data Graf'!$C96,Chile!$B:$B,0),MATCH(AK$25,Chile!$5:$5,0))</f>
        <v>51.626014709472699</v>
      </c>
      <c r="AL96" s="360">
        <f>+INDEX(Chile!$1:$1048576,MATCH('Data Graf'!$C96,Chile!$B:$B,0),MATCH(AL$25,Chile!$5:$5,0))</f>
        <v>51.761516571044901</v>
      </c>
      <c r="AM96" s="360">
        <f>+INDEX(Chile!$1:$1048576,MATCH('Data Graf'!$C96,Chile!$B:$B,0),MATCH(AM$25,Chile!$5:$5,0))</f>
        <v>53.855720520019503</v>
      </c>
      <c r="AN96" s="360">
        <f>+INDEX(Chile!$1:$1048576,MATCH('Data Graf'!$C96,Chile!$B:$B,0),MATCH(AN$25,Chile!$5:$5,0))</f>
        <v>56.422019958496101</v>
      </c>
      <c r="AO96" s="360">
        <f>+INDEX(Chile!$1:$1048576,MATCH('Data Graf'!$C96,Chile!$B:$B,0),MATCH(AO$25,Chile!$5:$5,0))</f>
        <v>60.084033613445399</v>
      </c>
      <c r="AP96" s="360">
        <f>+INDEX(Chile!$1:$1048576,MATCH('Data Graf'!$C96,Chile!$B:$B,0),MATCH(AP$25,Chile!$5:$5,0))</f>
        <v>61.5176151761518</v>
      </c>
      <c r="AQ96" s="360">
        <f>+INDEX(Chile!$1:$1048576,MATCH('Data Graf'!$C96,Chile!$B:$B,0),MATCH(AQ$25,Chile!$5:$5,0))</f>
        <v>61.864406779661003</v>
      </c>
      <c r="AR96" s="360">
        <f>+INDEX(Chile!$1:$1048576,MATCH('Data Graf'!$C96,Chile!$B:$B,0),MATCH(AR$25,Chile!$5:$5,0))</f>
        <v>61.061946902654903</v>
      </c>
      <c r="AS96" s="360">
        <f>+INDEX(Chile!$1:$1048576,MATCH('Data Graf'!$C96,Chile!$B:$B,0),MATCH(AS$25,Chile!$5:$5,0))</f>
        <v>59.292035398230098</v>
      </c>
      <c r="AT96" s="360">
        <f>+INDEX(Chile!$1:$1048576,MATCH('Data Graf'!$C96,Chile!$B:$B,0),MATCH(AT$25,Chile!$5:$5,0))</f>
        <v>58.870967741935502</v>
      </c>
      <c r="AU96" s="360">
        <f>+INDEX(Chile!$1:$1048576,MATCH('Data Graf'!$C96,Chile!$B:$B,0),MATCH(AU$25,Chile!$5:$5,0))</f>
        <v>58.554572271386398</v>
      </c>
      <c r="AV96" s="360">
        <f>+INDEX(Chile!$1:$1048576,MATCH('Data Graf'!$C96,Chile!$B:$B,0),MATCH(AV$25,Chile!$5:$5,0))</f>
        <v>55.840455840455803</v>
      </c>
      <c r="AW96" s="360">
        <f>+INDEX(Chile!$1:$1048576,MATCH('Data Graf'!$C96,Chile!$B:$B,0),MATCH(AW$25,Chile!$5:$5,0))</f>
        <v>57.3913043478261</v>
      </c>
      <c r="AX96" s="360">
        <f>+INDEX(Chile!$1:$1048576,MATCH('Data Graf'!$C96,Chile!$B:$B,0),MATCH(AX$25,Chile!$5:$5,0))</f>
        <v>55.684754521963796</v>
      </c>
      <c r="AY96" s="360">
        <f>+INDEX(Chile!$1:$1048576,MATCH('Data Graf'!$C96,Chile!$B:$B,0),MATCH(AY$25,Chile!$5:$5,0))</f>
        <v>53.641456582633097</v>
      </c>
      <c r="AZ96" s="360">
        <f>+INDEX(Chile!$1:$1048576,MATCH('Data Graf'!$C96,Chile!$B:$B,0),MATCH(AZ$25,Chile!$5:$5,0))</f>
        <v>53.387533875338796</v>
      </c>
      <c r="BA96" s="360">
        <f>+INDEX(Chile!$1:$1048576,MATCH('Data Graf'!$C96,Chile!$B:$B,0),MATCH(BA$25,Chile!$5:$5,0))</f>
        <v>56.022408963585399</v>
      </c>
      <c r="BB96" s="360">
        <f>+INDEX(Chile!$1:$1048576,MATCH('Data Graf'!$C96,Chile!$B:$B,0),MATCH(BB$25,Chile!$5:$5,0))</f>
        <v>58.088235294117702</v>
      </c>
      <c r="BC96" s="360">
        <f>+INDEX(Chile!$1:$1048576,MATCH('Data Graf'!$C96,Chile!$B:$B,0),MATCH(BC$25,Chile!$5:$5,0))</f>
        <v>55.474452554744502</v>
      </c>
      <c r="BD96" s="360">
        <f>+INDEX(Chile!$1:$1048576,MATCH('Data Graf'!$C96,Chile!$B:$B,0),MATCH(BD$25,Chile!$5:$5,0))</f>
        <v>55.852417302798997</v>
      </c>
      <c r="BE96" s="360">
        <f>+INDEX(Chile!$1:$1048576,MATCH('Data Graf'!$C96,Chile!$B:$B,0),MATCH(BE$25,Chile!$5:$5,0))</f>
        <v>52.2222222222222</v>
      </c>
      <c r="BF96" s="360">
        <f>+INDEX(Chile!$1:$1048576,MATCH('Data Graf'!$C96,Chile!$B:$B,0),MATCH(BF$25,Chile!$5:$5,0))</f>
        <v>51.247165532879798</v>
      </c>
      <c r="BG96" s="360">
        <f>+INDEX(Chile!$1:$1048576,MATCH('Data Graf'!$C96,Chile!$B:$B,0),MATCH(BG$25,Chile!$5:$5,0))</f>
        <v>50.621890547263703</v>
      </c>
      <c r="BH96" s="360">
        <f>+INDEX(Chile!$1:$1048576,MATCH('Data Graf'!$C96,Chile!$B:$B,0),MATCH(BH$25,Chile!$5:$5,0))</f>
        <v>50.621890547263703</v>
      </c>
      <c r="BI96" s="360">
        <f>+INDEX(Chile!$1:$1048576,MATCH('Data Graf'!$C96,Chile!$B:$B,0),MATCH(BI$25,Chile!$5:$5,0))</f>
        <v>51.587301587301603</v>
      </c>
      <c r="BJ96" s="360">
        <f>+INDEX(Chile!$1:$1048576,MATCH('Data Graf'!$C96,Chile!$B:$B,0),MATCH(BJ$25,Chile!$5:$5,0))</f>
        <v>52.162849872773499</v>
      </c>
      <c r="BK96" s="360">
        <f>+INDEX(Chile!$1:$1048576,MATCH('Data Graf'!$C96,Chile!$B:$B,0),MATCH(BK$25,Chile!$5:$5,0))</f>
        <v>31.830601092896199</v>
      </c>
      <c r="BL96" s="360">
        <f>+INDEX(Chile!$1:$1048576,MATCH('Data Graf'!$C96,Chile!$B:$B,0),MATCH(BL$25,Chile!$5:$5,0))</f>
        <v>33.8501291989664</v>
      </c>
      <c r="BM96" s="360">
        <f>+INDEX(Chile!$1:$1048576,MATCH('Data Graf'!$C96,Chile!$B:$B,0),MATCH(BM$25,Chile!$5:$5,0))</f>
        <v>41.358024691357997</v>
      </c>
      <c r="BN96" s="360">
        <f>+INDEX(Chile!$1:$1048576,MATCH('Data Graf'!$C96,Chile!$B:$B,0),MATCH(BN$25,Chile!$5:$5,0))</f>
        <v>41.970802919707999</v>
      </c>
      <c r="BO96" s="360">
        <f>+INDEX(Chile!$1:$1048576,MATCH('Data Graf'!$C96,Chile!$B:$B,0),MATCH(BO$25,Chile!$5:$5,0))</f>
        <v>40.384615384615401</v>
      </c>
      <c r="BP96" s="360">
        <f>+INDEX(Chile!$1:$1048576,MATCH('Data Graf'!$C96,Chile!$B:$B,0),MATCH(BP$25,Chile!$5:$5,0))</f>
        <v>27.205882352941199</v>
      </c>
      <c r="BQ96" s="360">
        <f>+INDEX(Chile!$1:$1048576,MATCH('Data Graf'!$C96,Chile!$B:$B,0),MATCH(BQ$25,Chile!$5:$5,0))</f>
        <v>32.299741602067201</v>
      </c>
      <c r="BR96" s="360">
        <f>+INDEX(Chile!$1:$1048576,MATCH('Data Graf'!$C96,Chile!$B:$B,0),MATCH(BR$25,Chile!$5:$5,0))</f>
        <v>36.885245901639301</v>
      </c>
      <c r="BS96" s="360">
        <f>+INDEX(Chile!$1:$1048576,MATCH('Data Graf'!$C96,Chile!$B:$B,0),MATCH(BS$25,Chile!$5:$5,0))</f>
        <v>40.616246498599402</v>
      </c>
      <c r="BT96" s="360">
        <f>+INDEX(Chile!$1:$1048576,MATCH('Data Graf'!$C96,Chile!$B:$B,0),MATCH(BT$25,Chile!$5:$5,0))</f>
        <v>45.081967213114801</v>
      </c>
      <c r="BU96" s="360">
        <f>+INDEX(Chile!$1:$1048576,MATCH('Data Graf'!$C96,Chile!$B:$B,0),MATCH(BU$25,Chile!$5:$5,0))</f>
        <v>48.985507246376798</v>
      </c>
      <c r="BV96" s="360">
        <f>+INDEX(Chile!$1:$1048576,MATCH('Data Graf'!$C96,Chile!$B:$B,0),MATCH(BV$25,Chile!$5:$5,0))</f>
        <v>53.768115942028999</v>
      </c>
      <c r="BW96" s="360">
        <f>+INDEX(Chile!$1:$1048576,MATCH('Data Graf'!$C96,Chile!$B:$B,0),MATCH(BW$25,Chile!$5:$5,0))</f>
        <v>55.045871559632999</v>
      </c>
      <c r="BX96" s="360">
        <f>+INDEX(Chile!$1:$1048576,MATCH('Data Graf'!$C96,Chile!$B:$B,0),MATCH(BX$25,Chile!$5:$5,0))</f>
        <v>56.231884057971001</v>
      </c>
      <c r="BY96" s="360">
        <f>+INDEX(Chile!$1:$1048576,MATCH('Data Graf'!$C96,Chile!$B:$B,0),MATCH(BY$25,Chile!$5:$5,0))</f>
        <v>56.956521739130402</v>
      </c>
      <c r="BZ96" s="360">
        <f>+INDEX(Chile!$1:$1048576,MATCH('Data Graf'!$C96,Chile!$B:$B,0),MATCH(BZ$25,Chile!$5:$5,0))</f>
        <v>58.404558404558401</v>
      </c>
      <c r="CA96" s="360">
        <f>+INDEX(Chile!$1:$1048576,MATCH('Data Graf'!$C96,Chile!$B:$B,0),MATCH(CA$25,Chile!$5:$5,0))</f>
        <v>61.016949152542402</v>
      </c>
      <c r="CB96" s="360">
        <f>+INDEX(Chile!$1:$1048576,MATCH('Data Graf'!$C96,Chile!$B:$B,0),MATCH(CB$25,Chile!$5:$5,0))</f>
        <v>56.533333333333303</v>
      </c>
      <c r="CC96" s="360">
        <f>+INDEX(Chile!$1:$1048576,MATCH('Data Graf'!$C96,Chile!$B:$B,0),MATCH(CC$25,Chile!$5:$5,0))</f>
        <v>58.539944903581301</v>
      </c>
      <c r="CD96" s="360">
        <f>+INDEX(Chile!$1:$1048576,MATCH('Data Graf'!$C96,Chile!$B:$B,0),MATCH(CD$25,Chile!$5:$5,0))</f>
        <v>55.2631578947368</v>
      </c>
      <c r="CE96" s="360">
        <f>+INDEX(Chile!$1:$1048576,MATCH('Data Graf'!$C96,Chile!$B:$B,0),MATCH(CE$25,Chile!$5:$5,0))</f>
        <v>59.821428571428598</v>
      </c>
      <c r="CF96" s="360">
        <f>+INDEX(Chile!$1:$1048576,MATCH('Data Graf'!$C96,Chile!$B:$B,0),MATCH(CF$25,Chile!$5:$5,0))</f>
        <v>61.695906432748501</v>
      </c>
      <c r="CG96" s="360">
        <f>+INDEX(Chile!$1:$1048576,MATCH('Data Graf'!$C96,Chile!$B:$B,0),MATCH(CG$25,Chile!$5:$5,0))</f>
        <v>61.2</v>
      </c>
      <c r="CH96" s="360">
        <f>+INDEX(Chile!$1:$1048576,MATCH('Data Graf'!$C96,Chile!$B:$B,0),MATCH(CH$25,Chile!$5:$5,0))</f>
        <v>58</v>
      </c>
      <c r="CI96" s="360">
        <f>+INDEX(Chile!$1:$1048576,MATCH('Data Graf'!$C96,Chile!$B:$B,0),MATCH(CI$25,Chile!$5:$5,0))</f>
        <v>53.92</v>
      </c>
      <c r="CJ96" s="360">
        <f>+INDEX(Chile!$1:$1048576,MATCH('Data Graf'!$C96,Chile!$B:$B,0),MATCH(CJ$25,Chile!$5:$5,0))</f>
        <v>51.485148514851502</v>
      </c>
      <c r="CK96" s="360">
        <f>+INDEX(Chile!$1:$1048576,MATCH('Data Graf'!$C96,Chile!$B:$B,0),MATCH(CK$25,Chile!$5:$5,0))</f>
        <v>55.7291666666667</v>
      </c>
      <c r="CL96" s="360">
        <f>+INDEX(Chile!$1:$1048576,MATCH('Data Graf'!$C96,Chile!$B:$B,0),MATCH(CL$25,Chile!$5:$5,0))</f>
        <v>51.851851851851897</v>
      </c>
      <c r="CM96" s="360">
        <f>+INDEX(Chile!$1:$1048576,MATCH('Data Graf'!$C96,Chile!$B:$B,0),MATCH(CM$25,Chile!$5:$5,0))</f>
        <v>51.100628930817599</v>
      </c>
      <c r="CN96" s="360">
        <f>+INDEX(Chile!$1:$1048576,MATCH('Data Graf'!$C96,Chile!$B:$B,0),MATCH(CN$25,Chile!$5:$5,0))</f>
        <v>46.219931271477698</v>
      </c>
      <c r="CO96" s="360">
        <f>+INDEX(Chile!$1:$1048576,MATCH('Data Graf'!$C96,Chile!$B:$B,0),MATCH(CO$25,Chile!$5:$5,0))</f>
        <v>45.15</v>
      </c>
      <c r="CP96" s="360">
        <f>+INDEX(Chile!$1:$1048576,MATCH('Data Graf'!$C96,Chile!$B:$B,0),MATCH(CP$25,Chile!$5:$5,0))</f>
        <v>45.26</v>
      </c>
      <c r="CQ96" s="360">
        <f>+INDEX(Chile!$1:$1048576,MATCH('Data Graf'!$C96,Chile!$B:$B,0),MATCH(CQ$25,Chile!$5:$5,0))</f>
        <v>40.865384615384599</v>
      </c>
      <c r="CR96" s="360">
        <f>+INDEX(Chile!$1:$1048576,MATCH('Data Graf'!$C96,Chile!$B:$B,0),MATCH(CR$25,Chile!$5:$5,0))</f>
        <v>39.969135802469097</v>
      </c>
      <c r="CS96" s="360">
        <f>+INDEX(Chile!$1:$1048576,MATCH('Data Graf'!$C96,Chile!$B:$B,0),MATCH(CS$25,Chile!$5:$5,0))</f>
        <v>40.880503144654099</v>
      </c>
      <c r="CT96" s="360">
        <f>+INDEX(Chile!$1:$1048576,MATCH('Data Graf'!$C96,Chile!$B:$B,0),MATCH(CT$25,Chile!$5:$5,0))</f>
        <v>39.273927392739303</v>
      </c>
      <c r="CU96" s="360">
        <f>+INDEX(Chile!$1:$1048576,MATCH('Data Graf'!$C96,Chile!$B:$B,0),MATCH(CU$25,Chile!$5:$5,0))</f>
        <v>40.291262135922302</v>
      </c>
      <c r="CV96" s="360">
        <f>+INDEX(Chile!$1:$1048576,MATCH('Data Graf'!$C96,Chile!$B:$B,0),MATCH(CV$25,Chile!$5:$5,0))</f>
        <v>42.320261437908499</v>
      </c>
      <c r="CW96" s="360">
        <f>+INDEX(Chile!$1:$1048576,MATCH('Data Graf'!$C96,Chile!$B:$B,0),MATCH(CW$25,Chile!$5:$5,0))</f>
        <v>42.948717948717899</v>
      </c>
      <c r="CX96" s="360">
        <f>+INDEX(Chile!$1:$1048576,MATCH('Data Graf'!$C96,Chile!$B:$B,0),MATCH(CX$25,Chile!$5:$5,0))</f>
        <v>42.857142857142897</v>
      </c>
      <c r="CY96" s="360">
        <f>+INDEX(Chile!$1:$1048576,MATCH('Data Graf'!$C96,Chile!$B:$B,0),MATCH(CY$25,Chile!$5:$5,0))</f>
        <v>44.8333333333333</v>
      </c>
      <c r="CZ96" s="360">
        <f>+INDEX(Chile!$1:$1048576,MATCH('Data Graf'!$C96,Chile!$B:$B,0),MATCH(CZ$25,Chile!$5:$5,0))</f>
        <v>43.0555555555556</v>
      </c>
      <c r="DA96" s="360">
        <f>+INDEX(Chile!$1:$1048576,MATCH('Data Graf'!$C96,Chile!$B:$B,0),MATCH(DA$25,Chile!$5:$5,0))</f>
        <v>43.956043956043999</v>
      </c>
      <c r="DB96" s="360">
        <f>+INDEX(Chile!$1:$1048576,MATCH('Data Graf'!$C96,Chile!$B:$B,0),MATCH(DB$25,Chile!$5:$5,0))</f>
        <v>44.565217391304401</v>
      </c>
      <c r="DC96" s="360">
        <f>+INDEX(Chile!$1:$1048576,MATCH('Data Graf'!$C96,Chile!$B:$B,0),MATCH(DC$25,Chile!$5:$5,0))</f>
        <v>46.415770609318997</v>
      </c>
      <c r="DD96" s="360">
        <f>+INDEX(Chile!$1:$1048576,MATCH('Data Graf'!$C96,Chile!$B:$B,0),MATCH(DD$25,Chile!$5:$5,0))</f>
        <v>46.5579710144928</v>
      </c>
      <c r="DE96" s="360">
        <f>+INDEX(Chile!$1:$1048576,MATCH('Data Graf'!$C96,Chile!$B:$B,0),MATCH(DE$25,Chile!$5:$5,0))</f>
        <v>47.286821705426398</v>
      </c>
      <c r="DF96" s="360">
        <f>+INDEX(Chile!$1:$1048576,MATCH('Data Graf'!$C96,Chile!$B:$B,0),MATCH(DF$25,Chile!$5:$5,0))</f>
        <v>45.604395604395599</v>
      </c>
      <c r="DG96" s="360">
        <f>+INDEX(Chile!$1:$1048576,MATCH('Data Graf'!$C96,Chile!$B:$B,0),MATCH(DG$25,Chile!$5:$5,0))</f>
        <v>44.767441860465098</v>
      </c>
      <c r="DH96" s="360">
        <f>+INDEX(Chile!$1:$1048576,MATCH('Data Graf'!$C96,Chile!$B:$B,0),MATCH(DH$25,Chile!$5:$5,0))</f>
        <v>46.481481481481502</v>
      </c>
      <c r="DI96" s="360">
        <f>+INDEX(Chile!$1:$1048576,MATCH('Data Graf'!$C96,Chile!$B:$B,0),MATCH(DI$25,Chile!$5:$5,0))</f>
        <v>48.995983935742998</v>
      </c>
      <c r="DJ96" s="360">
        <f>+INDEX(Chile!$1:$1048576,MATCH('Data Graf'!$C96,Chile!$B:$B,0),MATCH(DJ$25,Chile!$5:$5,0))</f>
        <v>50</v>
      </c>
      <c r="DK96" s="360">
        <f>+INDEX(Chile!$1:$1048576,MATCH('Data Graf'!$C96,Chile!$B:$B,0),MATCH(DK$25,Chile!$5:$5,0))</f>
        <v>52.551020408163303</v>
      </c>
      <c r="DL96" s="360">
        <f>+INDEX(Chile!$1:$1048576,MATCH('Data Graf'!$C96,Chile!$B:$B,0),MATCH(DL$25,Chile!$5:$5,0))</f>
        <v>48.387096774193601</v>
      </c>
      <c r="DM96" s="360">
        <f>+INDEX(Chile!$1:$1048576,MATCH('Data Graf'!$C96,Chile!$B:$B,0),MATCH(DM$25,Chile!$5:$5,0))</f>
        <v>48.148148148148202</v>
      </c>
      <c r="DN96" s="360">
        <f>+INDEX(Chile!$1:$1048576,MATCH('Data Graf'!$C96,Chile!$B:$B,0),MATCH(DN$25,Chile!$5:$5,0))</f>
        <v>51.481481481481502</v>
      </c>
      <c r="DO96" s="360">
        <f>+INDEX(Chile!$1:$1048576,MATCH('Data Graf'!$C96,Chile!$B:$B,0),MATCH(DO$25,Chile!$5:$5,0))</f>
        <v>49.059139784946197</v>
      </c>
      <c r="DP96" s="360">
        <f>+INDEX(Chile!$1:$1048576,MATCH('Data Graf'!$C96,Chile!$B:$B,0),MATCH(DP$25,Chile!$5:$5,0))</f>
        <v>49.553571428571402</v>
      </c>
      <c r="DQ96" s="360">
        <f>+INDEX(Chile!$1:$1048576,MATCH('Data Graf'!$C96,Chile!$B:$B,0),MATCH(DQ$25,Chile!$5:$5,0))</f>
        <v>48.967551622418902</v>
      </c>
      <c r="DR96" s="360">
        <f>+INDEX(Chile!$1:$1048576,MATCH('Data Graf'!$C96,Chile!$B:$B,0),MATCH(DR$25,Chile!$5:$5,0))</f>
        <v>48.473282442748101</v>
      </c>
      <c r="DS96" s="360">
        <f>+INDEX(Chile!$1:$1048576,MATCH('Data Graf'!$C96,Chile!$B:$B,0),MATCH(DS$25,Chile!$5:$5,0))</f>
        <v>48.717948717948701</v>
      </c>
      <c r="DT96" s="360">
        <f>+INDEX(Chile!$1:$1048576,MATCH('Data Graf'!$C96,Chile!$B:$B,0),MATCH(DT$25,Chile!$5:$5,0))</f>
        <v>48.425196850393696</v>
      </c>
      <c r="DU96" s="360">
        <f>+INDEX(Chile!$1:$1048576,MATCH('Data Graf'!$C96,Chile!$B:$B,0),MATCH(DU$25,Chile!$5:$5,0))</f>
        <v>50.6410256410256</v>
      </c>
      <c r="DV96" s="360">
        <f>+INDEX(Chile!$1:$1048576,MATCH('Data Graf'!$C96,Chile!$B:$B,0),MATCH(DV$25,Chile!$5:$5,0))</f>
        <v>51.917404129793503</v>
      </c>
      <c r="DW96" s="360">
        <f>+INDEX(Chile!$1:$1048576,MATCH('Data Graf'!$C96,Chile!$B:$B,0),MATCH(DW$25,Chile!$5:$5,0))</f>
        <v>50.5208333333333</v>
      </c>
      <c r="DX96" s="360">
        <f>+INDEX(Chile!$1:$1048576,MATCH('Data Graf'!$C96,Chile!$B:$B,0),MATCH(DX$25,Chile!$5:$5,0))</f>
        <v>50.819672131147499</v>
      </c>
      <c r="DY96" s="360">
        <f>+INDEX(Chile!$1:$1048576,MATCH('Data Graf'!$C96,Chile!$B:$B,0),MATCH(DY$25,Chile!$5:$5,0))</f>
        <v>51.881720430107499</v>
      </c>
      <c r="DZ96" s="360">
        <f>+INDEX(Chile!$1:$1048576,MATCH('Data Graf'!$C96,Chile!$B:$B,0),MATCH(DZ$25,Chile!$5:$5,0))</f>
        <v>50.4065040650407</v>
      </c>
      <c r="EA96" s="360">
        <f>+INDEX(Chile!$1:$1048576,MATCH('Data Graf'!$C96,Chile!$B:$B,0),MATCH(EA$25,Chile!$5:$5,0))</f>
        <v>51.2</v>
      </c>
      <c r="EB96" s="360">
        <f>+INDEX(Chile!$1:$1048576,MATCH('Data Graf'!$C96,Chile!$B:$B,0),MATCH(EB$25,Chile!$5:$5,0))</f>
        <v>47.899159663865497</v>
      </c>
      <c r="EC96" s="360">
        <f>+INDEX(Chile!$1:$1048576,MATCH('Data Graf'!$C96,Chile!$B:$B,0),MATCH(EC$25,Chile!$5:$5,0))</f>
        <v>50.150150150150097</v>
      </c>
      <c r="ED96" s="360">
        <f>+INDEX(Chile!$1:$1048576,MATCH('Data Graf'!$C96,Chile!$B:$B,0),MATCH(ED$25,Chile!$5:$5,0))</f>
        <v>49.107142857142797</v>
      </c>
      <c r="EE96" s="360">
        <f>+INDEX(Chile!$1:$1048576,MATCH('Data Graf'!$C96,Chile!$B:$B,0),MATCH(EE$25,Chile!$5:$5,0))</f>
        <v>52.07</v>
      </c>
      <c r="EF96" s="360" t="str">
        <f>+INDEX(Chile!$1:$1048576,MATCH('Data Graf'!$C96,Chile!$B:$B,0),MATCH(EF$25,Chile!$5:$5,0))</f>
        <v/>
      </c>
      <c r="EG96" s="360" t="str">
        <f>+INDEX(Chile!$1:$1048576,MATCH('Data Graf'!$C96,Chile!$B:$B,0),MATCH(EG$25,Chile!$5:$5,0))</f>
        <v/>
      </c>
      <c r="EH96" s="360" t="str">
        <f>+INDEX(Chile!$1:$1048576,MATCH('Data Graf'!$C96,Chile!$B:$B,0),MATCH(EH$25,Chile!$5:$5,0))</f>
        <v/>
      </c>
    </row>
    <row r="97" spans="1:138">
      <c r="C97" s="9" t="s">
        <v>739</v>
      </c>
      <c r="D97" s="344" t="s">
        <v>873</v>
      </c>
      <c r="E97" s="359">
        <f>+INDEX(Chile!$1:$1048576,MATCH('Data Graf'!$C97,Chile!$B:$B,0),MATCH(E$25,Chile!$5:$5,0))</f>
        <v>43.020832061767599</v>
      </c>
      <c r="F97" s="360">
        <f>+INDEX(Chile!$1:$1048576,MATCH('Data Graf'!$C97,Chile!$B:$B,0),MATCH(F$25,Chile!$5:$5,0))</f>
        <v>43.427230834960902</v>
      </c>
      <c r="G97" s="360">
        <f>+INDEX(Chile!$1:$1048576,MATCH('Data Graf'!$C97,Chile!$B:$B,0),MATCH(G$25,Chile!$5:$5,0))</f>
        <v>45.124717712402301</v>
      </c>
      <c r="H97" s="360">
        <f>+INDEX(Chile!$1:$1048576,MATCH('Data Graf'!$C97,Chile!$B:$B,0),MATCH(H$25,Chile!$5:$5,0))</f>
        <v>44.819820404052699</v>
      </c>
      <c r="I97" s="360">
        <f>+INDEX(Chile!$1:$1048576,MATCH('Data Graf'!$C97,Chile!$B:$B,0),MATCH(I$25,Chile!$5:$5,0))</f>
        <v>41.043083190917997</v>
      </c>
      <c r="J97" s="360">
        <f>+INDEX(Chile!$1:$1048576,MATCH('Data Graf'!$C97,Chile!$B:$B,0),MATCH(J$25,Chile!$5:$5,0))</f>
        <v>41.721855163574197</v>
      </c>
      <c r="K97" s="360">
        <f>+INDEX(Chile!$1:$1048576,MATCH('Data Graf'!$C97,Chile!$B:$B,0),MATCH(K$25,Chile!$5:$5,0))</f>
        <v>37.945491790771499</v>
      </c>
      <c r="L97" s="360">
        <f>+INDEX(Chile!$1:$1048576,MATCH('Data Graf'!$C97,Chile!$B:$B,0),MATCH(L$25,Chile!$5:$5,0))</f>
        <v>35.972774505615199</v>
      </c>
      <c r="M97" s="360">
        <f>+INDEX(Chile!$1:$1048576,MATCH('Data Graf'!$C97,Chile!$B:$B,0),MATCH(M$25,Chile!$5:$5,0))</f>
        <v>39.383560180664098</v>
      </c>
      <c r="N97" s="360">
        <f>+INDEX(Chile!$1:$1048576,MATCH('Data Graf'!$C97,Chile!$B:$B,0),MATCH(N$25,Chile!$5:$5,0))</f>
        <v>40.066226959228501</v>
      </c>
      <c r="O97" s="360">
        <f>+INDEX(Chile!$1:$1048576,MATCH('Data Graf'!$C97,Chile!$B:$B,0),MATCH(O$25,Chile!$5:$5,0))</f>
        <v>39.373600006103501</v>
      </c>
      <c r="P97" s="360">
        <f>+INDEX(Chile!$1:$1048576,MATCH('Data Graf'!$C97,Chile!$B:$B,0),MATCH(P$25,Chile!$5:$5,0))</f>
        <v>37.793426513671903</v>
      </c>
      <c r="Q97" s="360">
        <f>+INDEX(Chile!$1:$1048576,MATCH('Data Graf'!$C97,Chile!$B:$B,0),MATCH(Q$25,Chile!$5:$5,0))</f>
        <v>40.0709228515625</v>
      </c>
      <c r="R97" s="360">
        <f>+INDEX(Chile!$1:$1048576,MATCH('Data Graf'!$C97,Chile!$B:$B,0),MATCH(R$25,Chile!$5:$5,0))</f>
        <v>44.110275268554702</v>
      </c>
      <c r="S97" s="360">
        <f>+INDEX(Chile!$1:$1048576,MATCH('Data Graf'!$C97,Chile!$B:$B,0),MATCH(S$25,Chile!$5:$5,0))</f>
        <v>41.545894622802699</v>
      </c>
      <c r="T97" s="360">
        <f>+INDEX(Chile!$1:$1048576,MATCH('Data Graf'!$C97,Chile!$B:$B,0),MATCH(T$25,Chile!$5:$5,0))</f>
        <v>39.497714996337898</v>
      </c>
      <c r="U97" s="360">
        <f>+INDEX(Chile!$1:$1048576,MATCH('Data Graf'!$C97,Chile!$B:$B,0),MATCH(U$25,Chile!$5:$5,0))</f>
        <v>38.095237731933601</v>
      </c>
      <c r="V97" s="360">
        <f>+INDEX(Chile!$1:$1048576,MATCH('Data Graf'!$C97,Chile!$B:$B,0),MATCH(V$25,Chile!$5:$5,0))</f>
        <v>38.615024566650398</v>
      </c>
      <c r="W97" s="360">
        <f>+INDEX(Chile!$1:$1048576,MATCH('Data Graf'!$C97,Chile!$B:$B,0),MATCH(W$25,Chile!$5:$5,0))</f>
        <v>37.858718872070298</v>
      </c>
      <c r="X97" s="360">
        <f>+INDEX(Chile!$1:$1048576,MATCH('Data Graf'!$C97,Chile!$B:$B,0),MATCH(X$25,Chile!$5:$5,0))</f>
        <v>39.930557250976598</v>
      </c>
      <c r="Y97" s="360">
        <f>+INDEX(Chile!$1:$1048576,MATCH('Data Graf'!$C97,Chile!$B:$B,0),MATCH(Y$25,Chile!$5:$5,0))</f>
        <v>42.335765838622997</v>
      </c>
      <c r="Z97" s="360">
        <f>+INDEX(Chile!$1:$1048576,MATCH('Data Graf'!$C97,Chile!$B:$B,0),MATCH(Z$25,Chile!$5:$5,0))</f>
        <v>44.038928985595703</v>
      </c>
      <c r="AA97" s="360">
        <f>+INDEX(Chile!$1:$1048576,MATCH('Data Graf'!$C97,Chile!$B:$B,0),MATCH(AA$25,Chile!$5:$5,0))</f>
        <v>39.898990631103501</v>
      </c>
      <c r="AB97" s="360">
        <f>+INDEX(Chile!$1:$1048576,MATCH('Data Graf'!$C97,Chile!$B:$B,0),MATCH(AB$25,Chile!$5:$5,0))</f>
        <v>40.047962188720703</v>
      </c>
      <c r="AC97" s="360">
        <f>+INDEX(Chile!$1:$1048576,MATCH('Data Graf'!$C97,Chile!$B:$B,0),MATCH(AC$25,Chile!$5:$5,0))</f>
        <v>41.608390808105497</v>
      </c>
      <c r="AD97" s="360">
        <f>+INDEX(Chile!$1:$1048576,MATCH('Data Graf'!$C97,Chile!$B:$B,0),MATCH(AD$25,Chile!$5:$5,0))</f>
        <v>45.563549041747997</v>
      </c>
      <c r="AE97" s="360">
        <f>+INDEX(Chile!$1:$1048576,MATCH('Data Graf'!$C97,Chile!$B:$B,0),MATCH(AE$25,Chile!$5:$5,0))</f>
        <v>43.407958984375</v>
      </c>
      <c r="AF97" s="360">
        <f>+INDEX(Chile!$1:$1048576,MATCH('Data Graf'!$C97,Chile!$B:$B,0),MATCH(AF$25,Chile!$5:$5,0))</f>
        <v>41.094146728515597</v>
      </c>
      <c r="AG97" s="360">
        <f>+INDEX(Chile!$1:$1048576,MATCH('Data Graf'!$C97,Chile!$B:$B,0),MATCH(AG$25,Chile!$5:$5,0))</f>
        <v>42.317707061767599</v>
      </c>
      <c r="AH97" s="360">
        <f>+INDEX(Chile!$1:$1048576,MATCH('Data Graf'!$C97,Chile!$B:$B,0),MATCH(AH$25,Chile!$5:$5,0))</f>
        <v>40.400001525878899</v>
      </c>
      <c r="AI97" s="360">
        <f>+INDEX(Chile!$1:$1048576,MATCH('Data Graf'!$C97,Chile!$B:$B,0),MATCH(AI$25,Chile!$5:$5,0))</f>
        <v>41.397850036621101</v>
      </c>
      <c r="AJ97" s="360">
        <f>+INDEX(Chile!$1:$1048576,MATCH('Data Graf'!$C97,Chile!$B:$B,0),MATCH(AJ$25,Chile!$5:$5,0))</f>
        <v>42.650917053222699</v>
      </c>
      <c r="AK97" s="360">
        <f>+INDEX(Chile!$1:$1048576,MATCH('Data Graf'!$C97,Chile!$B:$B,0),MATCH(AK$25,Chile!$5:$5,0))</f>
        <v>44.2942924499512</v>
      </c>
      <c r="AL97" s="360">
        <f>+INDEX(Chile!$1:$1048576,MATCH('Data Graf'!$C97,Chile!$B:$B,0),MATCH(AL$25,Chile!$5:$5,0))</f>
        <v>46.794872283935497</v>
      </c>
      <c r="AM97" s="360">
        <f>+INDEX(Chile!$1:$1048576,MATCH('Data Graf'!$C97,Chile!$B:$B,0),MATCH(AM$25,Chile!$5:$5,0))</f>
        <v>45.512821197509801</v>
      </c>
      <c r="AN97" s="360">
        <f>+INDEX(Chile!$1:$1048576,MATCH('Data Graf'!$C97,Chile!$B:$B,0),MATCH(AN$25,Chile!$5:$5,0))</f>
        <v>42.559524536132798</v>
      </c>
      <c r="AO97" s="360">
        <f>+INDEX(Chile!$1:$1048576,MATCH('Data Graf'!$C97,Chile!$B:$B,0),MATCH(AO$25,Chile!$5:$5,0))</f>
        <v>50.151515151515099</v>
      </c>
      <c r="AP97" s="360">
        <f>+INDEX(Chile!$1:$1048576,MATCH('Data Graf'!$C97,Chile!$B:$B,0),MATCH(AP$25,Chile!$5:$5,0))</f>
        <v>55.172413793103402</v>
      </c>
      <c r="AQ97" s="360">
        <f>+INDEX(Chile!$1:$1048576,MATCH('Data Graf'!$C97,Chile!$B:$B,0),MATCH(AQ$25,Chile!$5:$5,0))</f>
        <v>52.966101694915302</v>
      </c>
      <c r="AR97" s="360">
        <f>+INDEX(Chile!$1:$1048576,MATCH('Data Graf'!$C97,Chile!$B:$B,0),MATCH(AR$25,Chile!$5:$5,0))</f>
        <v>52.6729559748428</v>
      </c>
      <c r="AS97" s="360">
        <f>+INDEX(Chile!$1:$1048576,MATCH('Data Graf'!$C97,Chile!$B:$B,0),MATCH(AS$25,Chile!$5:$5,0))</f>
        <v>52.702702702702702</v>
      </c>
      <c r="AT97" s="360">
        <f>+INDEX(Chile!$1:$1048576,MATCH('Data Graf'!$C97,Chile!$B:$B,0),MATCH(AT$25,Chile!$5:$5,0))</f>
        <v>53.160919540229898</v>
      </c>
      <c r="AU97" s="360">
        <f>+INDEX(Chile!$1:$1048576,MATCH('Data Graf'!$C97,Chile!$B:$B,0),MATCH(AU$25,Chile!$5:$5,0))</f>
        <v>50.308641975308603</v>
      </c>
      <c r="AV97" s="360">
        <f>+INDEX(Chile!$1:$1048576,MATCH('Data Graf'!$C97,Chile!$B:$B,0),MATCH(AV$25,Chile!$5:$5,0))</f>
        <v>48.994252873563198</v>
      </c>
      <c r="AW97" s="360">
        <f>+INDEX(Chile!$1:$1048576,MATCH('Data Graf'!$C97,Chile!$B:$B,0),MATCH(AW$25,Chile!$5:$5,0))</f>
        <v>51.8867924528302</v>
      </c>
      <c r="AX97" s="360">
        <f>+INDEX(Chile!$1:$1048576,MATCH('Data Graf'!$C97,Chile!$B:$B,0),MATCH(AX$25,Chile!$5:$5,0))</f>
        <v>49.2753623188406</v>
      </c>
      <c r="AY97" s="360">
        <f>+INDEX(Chile!$1:$1048576,MATCH('Data Graf'!$C97,Chile!$B:$B,0),MATCH(AY$25,Chile!$5:$5,0))</f>
        <v>45.950155763239898</v>
      </c>
      <c r="AZ97" s="360">
        <f>+INDEX(Chile!$1:$1048576,MATCH('Data Graf'!$C97,Chile!$B:$B,0),MATCH(AZ$25,Chile!$5:$5,0))</f>
        <v>43.478260869565197</v>
      </c>
      <c r="BA97" s="360">
        <f>+INDEX(Chile!$1:$1048576,MATCH('Data Graf'!$C97,Chile!$B:$B,0),MATCH(BA$25,Chile!$5:$5,0))</f>
        <v>47.787610619469</v>
      </c>
      <c r="BB97" s="360">
        <f>+INDEX(Chile!$1:$1048576,MATCH('Data Graf'!$C97,Chile!$B:$B,0),MATCH(BB$25,Chile!$5:$5,0))</f>
        <v>50</v>
      </c>
      <c r="BC97" s="360">
        <f>+INDEX(Chile!$1:$1048576,MATCH('Data Graf'!$C97,Chile!$B:$B,0),MATCH(BC$25,Chile!$5:$5,0))</f>
        <v>47.740112994350298</v>
      </c>
      <c r="BD97" s="360">
        <f>+INDEX(Chile!$1:$1048576,MATCH('Data Graf'!$C97,Chile!$B:$B,0),MATCH(BD$25,Chile!$5:$5,0))</f>
        <v>44.4444444444444</v>
      </c>
      <c r="BE97" s="360">
        <f>+INDEX(Chile!$1:$1048576,MATCH('Data Graf'!$C97,Chile!$B:$B,0),MATCH(BE$25,Chile!$5:$5,0))</f>
        <v>44.094488188976399</v>
      </c>
      <c r="BF97" s="360">
        <f>+INDEX(Chile!$1:$1048576,MATCH('Data Graf'!$C97,Chile!$B:$B,0),MATCH(BF$25,Chile!$5:$5,0))</f>
        <v>43.253968253968303</v>
      </c>
      <c r="BG97" s="360">
        <f>+INDEX(Chile!$1:$1048576,MATCH('Data Graf'!$C97,Chile!$B:$B,0),MATCH(BG$25,Chile!$5:$5,0))</f>
        <v>44.308943089430898</v>
      </c>
      <c r="BH97" s="360">
        <f>+INDEX(Chile!$1:$1048576,MATCH('Data Graf'!$C97,Chile!$B:$B,0),MATCH(BH$25,Chile!$5:$5,0))</f>
        <v>45.866666666666703</v>
      </c>
      <c r="BI97" s="360">
        <f>+INDEX(Chile!$1:$1048576,MATCH('Data Graf'!$C97,Chile!$B:$B,0),MATCH(BI$25,Chile!$5:$5,0))</f>
        <v>46.396396396396398</v>
      </c>
      <c r="BJ97" s="360">
        <f>+INDEX(Chile!$1:$1048576,MATCH('Data Graf'!$C97,Chile!$B:$B,0),MATCH(BJ$25,Chile!$5:$5,0))</f>
        <v>47.1509971509971</v>
      </c>
      <c r="BK97" s="360">
        <f>+INDEX(Chile!$1:$1048576,MATCH('Data Graf'!$C97,Chile!$B:$B,0),MATCH(BK$25,Chile!$5:$5,0))</f>
        <v>37.536231884057997</v>
      </c>
      <c r="BL97" s="360">
        <f>+INDEX(Chile!$1:$1048576,MATCH('Data Graf'!$C97,Chile!$B:$B,0),MATCH(BL$25,Chile!$5:$5,0))</f>
        <v>34.640522875816998</v>
      </c>
      <c r="BM97" s="360">
        <f>+INDEX(Chile!$1:$1048576,MATCH('Data Graf'!$C97,Chile!$B:$B,0),MATCH(BM$25,Chile!$5:$5,0))</f>
        <v>39.728682170542598</v>
      </c>
      <c r="BN97" s="360">
        <f>+INDEX(Chile!$1:$1048576,MATCH('Data Graf'!$C97,Chile!$B:$B,0),MATCH(BN$25,Chile!$5:$5,0))</f>
        <v>45.259938837920501</v>
      </c>
      <c r="BO97" s="360">
        <f>+INDEX(Chile!$1:$1048576,MATCH('Data Graf'!$C97,Chile!$B:$B,0),MATCH(BO$25,Chile!$5:$5,0))</f>
        <v>43.032786885245898</v>
      </c>
      <c r="BP97" s="360">
        <f>+INDEX(Chile!$1:$1048576,MATCH('Data Graf'!$C97,Chile!$B:$B,0),MATCH(BP$25,Chile!$5:$5,0))</f>
        <v>32.7683615819209</v>
      </c>
      <c r="BQ97" s="360">
        <f>+INDEX(Chile!$1:$1048576,MATCH('Data Graf'!$C97,Chile!$B:$B,0),MATCH(BQ$25,Chile!$5:$5,0))</f>
        <v>33.184523809523803</v>
      </c>
      <c r="BR97" s="360">
        <f>+INDEX(Chile!$1:$1048576,MATCH('Data Graf'!$C97,Chile!$B:$B,0),MATCH(BR$25,Chile!$5:$5,0))</f>
        <v>39.262820512820497</v>
      </c>
      <c r="BS97" s="360">
        <f>+INDEX(Chile!$1:$1048576,MATCH('Data Graf'!$C97,Chile!$B:$B,0),MATCH(BS$25,Chile!$5:$5,0))</f>
        <v>41.987179487179503</v>
      </c>
      <c r="BT97" s="360">
        <f>+INDEX(Chile!$1:$1048576,MATCH('Data Graf'!$C97,Chile!$B:$B,0),MATCH(BT$25,Chile!$5:$5,0))</f>
        <v>44.629629629629598</v>
      </c>
      <c r="BU97" s="360">
        <f>+INDEX(Chile!$1:$1048576,MATCH('Data Graf'!$C97,Chile!$B:$B,0),MATCH(BU$25,Chile!$5:$5,0))</f>
        <v>51.5625</v>
      </c>
      <c r="BV97" s="360">
        <f>+INDEX(Chile!$1:$1048576,MATCH('Data Graf'!$C97,Chile!$B:$B,0),MATCH(BV$25,Chile!$5:$5,0))</f>
        <v>53.065134099616898</v>
      </c>
      <c r="BW97" s="360">
        <f>+INDEX(Chile!$1:$1048576,MATCH('Data Graf'!$C97,Chile!$B:$B,0),MATCH(BW$25,Chile!$5:$5,0))</f>
        <v>54.1666666666667</v>
      </c>
      <c r="BX97" s="360">
        <f>+INDEX(Chile!$1:$1048576,MATCH('Data Graf'!$C97,Chile!$B:$B,0),MATCH(BX$25,Chile!$5:$5,0))</f>
        <v>49.8333333333333</v>
      </c>
      <c r="BY97" s="360">
        <f>+INDEX(Chile!$1:$1048576,MATCH('Data Graf'!$C97,Chile!$B:$B,0),MATCH(BY$25,Chile!$5:$5,0))</f>
        <v>54.395604395604401</v>
      </c>
      <c r="BZ97" s="360">
        <f>+INDEX(Chile!$1:$1048576,MATCH('Data Graf'!$C97,Chile!$B:$B,0),MATCH(BZ$25,Chile!$5:$5,0))</f>
        <v>56.105610561056103</v>
      </c>
      <c r="CA97" s="360">
        <f>+INDEX(Chile!$1:$1048576,MATCH('Data Graf'!$C97,Chile!$B:$B,0),MATCH(CA$25,Chile!$5:$5,0))</f>
        <v>58.108108108108098</v>
      </c>
      <c r="CB97" s="360">
        <f>+INDEX(Chile!$1:$1048576,MATCH('Data Graf'!$C97,Chile!$B:$B,0),MATCH(CB$25,Chile!$5:$5,0))</f>
        <v>52.212389380531</v>
      </c>
      <c r="CC97" s="360">
        <f>+INDEX(Chile!$1:$1048576,MATCH('Data Graf'!$C97,Chile!$B:$B,0),MATCH(CC$25,Chile!$5:$5,0))</f>
        <v>56.327160493827201</v>
      </c>
      <c r="CD97" s="360">
        <f>+INDEX(Chile!$1:$1048576,MATCH('Data Graf'!$C97,Chile!$B:$B,0),MATCH(CD$25,Chile!$5:$5,0))</f>
        <v>55.882352941176499</v>
      </c>
      <c r="CE97" s="360">
        <f>+INDEX(Chile!$1:$1048576,MATCH('Data Graf'!$C97,Chile!$B:$B,0),MATCH(CE$25,Chile!$5:$5,0))</f>
        <v>61.309523809523803</v>
      </c>
      <c r="CF97" s="360">
        <f>+INDEX(Chile!$1:$1048576,MATCH('Data Graf'!$C97,Chile!$B:$B,0),MATCH(CF$25,Chile!$5:$5,0))</f>
        <v>62.944983818770197</v>
      </c>
      <c r="CG97" s="360">
        <f>+INDEX(Chile!$1:$1048576,MATCH('Data Graf'!$C97,Chile!$B:$B,0),MATCH(CG$25,Chile!$5:$5,0))</f>
        <v>61.9</v>
      </c>
      <c r="CH97" s="360">
        <f>+INDEX(Chile!$1:$1048576,MATCH('Data Graf'!$C97,Chile!$B:$B,0),MATCH(CH$25,Chile!$5:$5,0))</f>
        <v>59.3</v>
      </c>
      <c r="CI97" s="360">
        <f>+INDEX(Chile!$1:$1048576,MATCH('Data Graf'!$C97,Chile!$B:$B,0),MATCH(CI$25,Chile!$5:$5,0))</f>
        <v>55.73</v>
      </c>
      <c r="CJ97" s="360">
        <f>+INDEX(Chile!$1:$1048576,MATCH('Data Graf'!$C97,Chile!$B:$B,0),MATCH(CJ$25,Chile!$5:$5,0))</f>
        <v>52.920962199312697</v>
      </c>
      <c r="CK97" s="360">
        <f>+INDEX(Chile!$1:$1048576,MATCH('Data Graf'!$C97,Chile!$B:$B,0),MATCH(CK$25,Chile!$5:$5,0))</f>
        <v>54.710144927536199</v>
      </c>
      <c r="CL97" s="360">
        <f>+INDEX(Chile!$1:$1048576,MATCH('Data Graf'!$C97,Chile!$B:$B,0),MATCH(CL$25,Chile!$5:$5,0))</f>
        <v>51.941747572815501</v>
      </c>
      <c r="CM97" s="360">
        <f>+INDEX(Chile!$1:$1048576,MATCH('Data Graf'!$C97,Chile!$B:$B,0),MATCH(CM$25,Chile!$5:$5,0))</f>
        <v>51.2931034482759</v>
      </c>
      <c r="CN97" s="360">
        <f>+INDEX(Chile!$1:$1048576,MATCH('Data Graf'!$C97,Chile!$B:$B,0),MATCH(CN$25,Chile!$5:$5,0))</f>
        <v>49.2877492877493</v>
      </c>
      <c r="CO97" s="360">
        <f>+INDEX(Chile!$1:$1048576,MATCH('Data Graf'!$C97,Chile!$B:$B,0),MATCH(CO$25,Chile!$5:$5,0))</f>
        <v>47.7</v>
      </c>
      <c r="CP97" s="360">
        <f>+INDEX(Chile!$1:$1048576,MATCH('Data Graf'!$C97,Chile!$B:$B,0),MATCH(CP$25,Chile!$5:$5,0))</f>
        <v>45</v>
      </c>
      <c r="CQ97" s="360">
        <f>+INDEX(Chile!$1:$1048576,MATCH('Data Graf'!$C97,Chile!$B:$B,0),MATCH(CQ$25,Chile!$5:$5,0))</f>
        <v>39.370078740157503</v>
      </c>
      <c r="CR97" s="360">
        <f>+INDEX(Chile!$1:$1048576,MATCH('Data Graf'!$C97,Chile!$B:$B,0),MATCH(CR$25,Chile!$5:$5,0))</f>
        <v>38.624338624338598</v>
      </c>
      <c r="CS97" s="360">
        <f>+INDEX(Chile!$1:$1048576,MATCH('Data Graf'!$C97,Chile!$B:$B,0),MATCH(CS$25,Chile!$5:$5,0))</f>
        <v>41.954022988505699</v>
      </c>
      <c r="CT97" s="360">
        <f>+INDEX(Chile!$1:$1048576,MATCH('Data Graf'!$C97,Chile!$B:$B,0),MATCH(CT$25,Chile!$5:$5,0))</f>
        <v>39.855072463768103</v>
      </c>
      <c r="CU97" s="360">
        <f>+INDEX(Chile!$1:$1048576,MATCH('Data Graf'!$C97,Chile!$B:$B,0),MATCH(CU$25,Chile!$5:$5,0))</f>
        <v>38</v>
      </c>
      <c r="CV97" s="360">
        <f>+INDEX(Chile!$1:$1048576,MATCH('Data Graf'!$C97,Chile!$B:$B,0),MATCH(CV$25,Chile!$5:$5,0))</f>
        <v>34.6264367816092</v>
      </c>
      <c r="CW97" s="360">
        <f>+INDEX(Chile!$1:$1048576,MATCH('Data Graf'!$C97,Chile!$B:$B,0),MATCH(CW$25,Chile!$5:$5,0))</f>
        <v>36.350574712643699</v>
      </c>
      <c r="CX97" s="360">
        <f>+INDEX(Chile!$1:$1048576,MATCH('Data Graf'!$C97,Chile!$B:$B,0),MATCH(CX$25,Chile!$5:$5,0))</f>
        <v>38.649425287356301</v>
      </c>
      <c r="CY97" s="360">
        <f>+INDEX(Chile!$1:$1048576,MATCH('Data Graf'!$C97,Chile!$B:$B,0),MATCH(CY$25,Chile!$5:$5,0))</f>
        <v>38.753387533875298</v>
      </c>
      <c r="CZ97" s="360">
        <f>+INDEX(Chile!$1:$1048576,MATCH('Data Graf'!$C97,Chile!$B:$B,0),MATCH(CZ$25,Chile!$5:$5,0))</f>
        <v>36.477987421383702</v>
      </c>
      <c r="DA97" s="360">
        <f>+INDEX(Chile!$1:$1048576,MATCH('Data Graf'!$C97,Chile!$B:$B,0),MATCH(DA$25,Chile!$5:$5,0))</f>
        <v>35.451977401129902</v>
      </c>
      <c r="DB97" s="360">
        <f>+INDEX(Chile!$1:$1048576,MATCH('Data Graf'!$C97,Chile!$B:$B,0),MATCH(DB$25,Chile!$5:$5,0))</f>
        <v>38.226299694189599</v>
      </c>
      <c r="DC97" s="360">
        <f>+INDEX(Chile!$1:$1048576,MATCH('Data Graf'!$C97,Chile!$B:$B,0),MATCH(DC$25,Chile!$5:$5,0))</f>
        <v>39.869281045751599</v>
      </c>
      <c r="DD97" s="360">
        <f>+INDEX(Chile!$1:$1048576,MATCH('Data Graf'!$C97,Chile!$B:$B,0),MATCH(DD$25,Chile!$5:$5,0))</f>
        <v>41.049382716049401</v>
      </c>
      <c r="DE97" s="360">
        <f>+INDEX(Chile!$1:$1048576,MATCH('Data Graf'!$C97,Chile!$B:$B,0),MATCH(DE$25,Chile!$5:$5,0))</f>
        <v>40.454545454545503</v>
      </c>
      <c r="DF97" s="360">
        <f>+INDEX(Chile!$1:$1048576,MATCH('Data Graf'!$C97,Chile!$B:$B,0),MATCH(DF$25,Chile!$5:$5,0))</f>
        <v>40.090090090090101</v>
      </c>
      <c r="DG97" s="360">
        <f>+INDEX(Chile!$1:$1048576,MATCH('Data Graf'!$C97,Chile!$B:$B,0),MATCH(DG$25,Chile!$5:$5,0))</f>
        <v>39.090909090909101</v>
      </c>
      <c r="DH97" s="360">
        <f>+INDEX(Chile!$1:$1048576,MATCH('Data Graf'!$C97,Chile!$B:$B,0),MATCH(DH$25,Chile!$5:$5,0))</f>
        <v>33.913043478260903</v>
      </c>
      <c r="DI97" s="360">
        <f>+INDEX(Chile!$1:$1048576,MATCH('Data Graf'!$C97,Chile!$B:$B,0),MATCH(DI$25,Chile!$5:$5,0))</f>
        <v>39.039039039038997</v>
      </c>
      <c r="DJ97" s="360">
        <f>+INDEX(Chile!$1:$1048576,MATCH('Data Graf'!$C97,Chile!$B:$B,0),MATCH(DJ$25,Chile!$5:$5,0))</f>
        <v>42.753623188405797</v>
      </c>
      <c r="DK97" s="360">
        <f>+INDEX(Chile!$1:$1048576,MATCH('Data Graf'!$C97,Chile!$B:$B,0),MATCH(DK$25,Chile!$5:$5,0))</f>
        <v>41.9590643274854</v>
      </c>
      <c r="DL97" s="360">
        <f>+INDEX(Chile!$1:$1048576,MATCH('Data Graf'!$C97,Chile!$B:$B,0),MATCH(DL$25,Chile!$5:$5,0))</f>
        <v>41.4191419141914</v>
      </c>
      <c r="DM97" s="360">
        <f>+INDEX(Chile!$1:$1048576,MATCH('Data Graf'!$C97,Chile!$B:$B,0),MATCH(DM$25,Chile!$5:$5,0))</f>
        <v>42.907801418439703</v>
      </c>
      <c r="DN97" s="360">
        <f>+INDEX(Chile!$1:$1048576,MATCH('Data Graf'!$C97,Chile!$B:$B,0),MATCH(DN$25,Chile!$5:$5,0))</f>
        <v>41.5</v>
      </c>
      <c r="DO97" s="360">
        <f>+INDEX(Chile!$1:$1048576,MATCH('Data Graf'!$C97,Chile!$B:$B,0),MATCH(DO$25,Chile!$5:$5,0))</f>
        <v>42.047930283224403</v>
      </c>
      <c r="DP97" s="360">
        <f>+INDEX(Chile!$1:$1048576,MATCH('Data Graf'!$C97,Chile!$B:$B,0),MATCH(DP$25,Chile!$5:$5,0))</f>
        <v>45.315904139433499</v>
      </c>
      <c r="DQ97" s="360">
        <f>+INDEX(Chile!$1:$1048576,MATCH('Data Graf'!$C97,Chile!$B:$B,0),MATCH(DQ$25,Chile!$5:$5,0))</f>
        <v>46.064814814814802</v>
      </c>
      <c r="DR97" s="360">
        <f>+INDEX(Chile!$1:$1048576,MATCH('Data Graf'!$C97,Chile!$B:$B,0),MATCH(DR$25,Chile!$5:$5,0))</f>
        <v>46.007984031936097</v>
      </c>
      <c r="DS97" s="360">
        <f>+INDEX(Chile!$1:$1048576,MATCH('Data Graf'!$C97,Chile!$B:$B,0),MATCH(DS$25,Chile!$5:$5,0))</f>
        <v>43.75</v>
      </c>
      <c r="DT97" s="360">
        <f>+INDEX(Chile!$1:$1048576,MATCH('Data Graf'!$C97,Chile!$B:$B,0),MATCH(DT$25,Chile!$5:$5,0))</f>
        <v>43.186582809224298</v>
      </c>
      <c r="DU97" s="360">
        <f>+INDEX(Chile!$1:$1048576,MATCH('Data Graf'!$C97,Chile!$B:$B,0),MATCH(DU$25,Chile!$5:$5,0))</f>
        <v>44.409937888198698</v>
      </c>
      <c r="DV97" s="360">
        <f>+INDEX(Chile!$1:$1048576,MATCH('Data Graf'!$C97,Chile!$B:$B,0),MATCH(DV$25,Chile!$5:$5,0))</f>
        <v>48.009950248756198</v>
      </c>
      <c r="DW97" s="360">
        <f>+INDEX(Chile!$1:$1048576,MATCH('Data Graf'!$C97,Chile!$B:$B,0),MATCH(DW$25,Chile!$5:$5,0))</f>
        <v>46.121593291404601</v>
      </c>
      <c r="DX97" s="360">
        <f>+INDEX(Chile!$1:$1048576,MATCH('Data Graf'!$C97,Chile!$B:$B,0),MATCH(DX$25,Chile!$5:$5,0))</f>
        <v>40.425531914893597</v>
      </c>
      <c r="DY97" s="360">
        <f>+INDEX(Chile!$1:$1048576,MATCH('Data Graf'!$C97,Chile!$B:$B,0),MATCH(DY$25,Chile!$5:$5,0))</f>
        <v>42.454954954954999</v>
      </c>
      <c r="DZ97" s="360">
        <f>+INDEX(Chile!$1:$1048576,MATCH('Data Graf'!$C97,Chile!$B:$B,0),MATCH(DZ$25,Chile!$5:$5,0))</f>
        <v>41.542288557213901</v>
      </c>
      <c r="EA97" s="360">
        <f>+INDEX(Chile!$1:$1048576,MATCH('Data Graf'!$C97,Chile!$B:$B,0),MATCH(EA$25,Chile!$5:$5,0))</f>
        <v>44.964028776978402</v>
      </c>
      <c r="EB97" s="360">
        <f>+INDEX(Chile!$1:$1048576,MATCH('Data Graf'!$C97,Chile!$B:$B,0),MATCH(EB$25,Chile!$5:$5,0))</f>
        <v>43.609022556390997</v>
      </c>
      <c r="EC97" s="360">
        <f>+INDEX(Chile!$1:$1048576,MATCH('Data Graf'!$C97,Chile!$B:$B,0),MATCH(EC$25,Chile!$5:$5,0))</f>
        <v>43.159203980099498</v>
      </c>
      <c r="ED97" s="360">
        <f>+INDEX(Chile!$1:$1048576,MATCH('Data Graf'!$C97,Chile!$B:$B,0),MATCH(ED$25,Chile!$5:$5,0))</f>
        <v>44.1860465116279</v>
      </c>
      <c r="EE97" s="360">
        <f>+INDEX(Chile!$1:$1048576,MATCH('Data Graf'!$C97,Chile!$B:$B,0),MATCH(EE$25,Chile!$5:$5,0))</f>
        <v>44</v>
      </c>
      <c r="EF97" s="360" t="str">
        <f>+INDEX(Chile!$1:$1048576,MATCH('Data Graf'!$C97,Chile!$B:$B,0),MATCH(EF$25,Chile!$5:$5,0))</f>
        <v/>
      </c>
      <c r="EG97" s="360" t="str">
        <f>+INDEX(Chile!$1:$1048576,MATCH('Data Graf'!$C97,Chile!$B:$B,0),MATCH(EG$25,Chile!$5:$5,0))</f>
        <v/>
      </c>
      <c r="EH97" s="360" t="str">
        <f>+INDEX(Chile!$1:$1048576,MATCH('Data Graf'!$C97,Chile!$B:$B,0),MATCH(EH$25,Chile!$5:$5,0))</f>
        <v/>
      </c>
    </row>
    <row r="98" spans="1:138">
      <c r="C98" s="9" t="s">
        <v>740</v>
      </c>
      <c r="D98" s="345" t="s">
        <v>3</v>
      </c>
      <c r="E98" s="361">
        <f>+INDEX(Chile!$1:$1048576,MATCH('Data Graf'!$C98,Chile!$B:$B,0),MATCH(E$25,Chile!$5:$5,0))</f>
        <v>26.3333339691162</v>
      </c>
      <c r="F98" s="362">
        <f>+INDEX(Chile!$1:$1048576,MATCH('Data Graf'!$C98,Chile!$B:$B,0),MATCH(F$25,Chile!$5:$5,0))</f>
        <v>34.469696044921903</v>
      </c>
      <c r="G98" s="362">
        <f>+INDEX(Chile!$1:$1048576,MATCH('Data Graf'!$C98,Chile!$B:$B,0),MATCH(G$25,Chile!$5:$5,0))</f>
        <v>35.507247924804702</v>
      </c>
      <c r="H98" s="362">
        <f>+INDEX(Chile!$1:$1048576,MATCH('Data Graf'!$C98,Chile!$B:$B,0),MATCH(H$25,Chile!$5:$5,0))</f>
        <v>37.662338256835902</v>
      </c>
      <c r="I98" s="362">
        <f>+INDEX(Chile!$1:$1048576,MATCH('Data Graf'!$C98,Chile!$B:$B,0),MATCH(I$25,Chile!$5:$5,0))</f>
        <v>34.285713195800803</v>
      </c>
      <c r="J98" s="362">
        <f>+INDEX(Chile!$1:$1048576,MATCH('Data Graf'!$C98,Chile!$B:$B,0),MATCH(J$25,Chile!$5:$5,0))</f>
        <v>39.930557250976598</v>
      </c>
      <c r="K98" s="362">
        <f>+INDEX(Chile!$1:$1048576,MATCH('Data Graf'!$C98,Chile!$B:$B,0),MATCH(K$25,Chile!$5:$5,0))</f>
        <v>30.1948051452637</v>
      </c>
      <c r="L98" s="362">
        <f>+INDEX(Chile!$1:$1048576,MATCH('Data Graf'!$C98,Chile!$B:$B,0),MATCH(L$25,Chile!$5:$5,0))</f>
        <v>27.464788436889599</v>
      </c>
      <c r="M98" s="362">
        <f>+INDEX(Chile!$1:$1048576,MATCH('Data Graf'!$C98,Chile!$B:$B,0),MATCH(M$25,Chile!$5:$5,0))</f>
        <v>31.985294342041001</v>
      </c>
      <c r="N98" s="362">
        <f>+INDEX(Chile!$1:$1048576,MATCH('Data Graf'!$C98,Chile!$B:$B,0),MATCH(N$25,Chile!$5:$5,0))</f>
        <v>35</v>
      </c>
      <c r="O98" s="362">
        <f>+INDEX(Chile!$1:$1048576,MATCH('Data Graf'!$C98,Chile!$B:$B,0),MATCH(O$25,Chile!$5:$5,0))</f>
        <v>35.8108100891113</v>
      </c>
      <c r="P98" s="362">
        <f>+INDEX(Chile!$1:$1048576,MATCH('Data Graf'!$C98,Chile!$B:$B,0),MATCH(P$25,Chile!$5:$5,0))</f>
        <v>37.686565399169901</v>
      </c>
      <c r="Q98" s="362">
        <f>+INDEX(Chile!$1:$1048576,MATCH('Data Graf'!$C98,Chile!$B:$B,0),MATCH(Q$25,Chile!$5:$5,0))</f>
        <v>33.333332061767599</v>
      </c>
      <c r="R98" s="362">
        <f>+INDEX(Chile!$1:$1048576,MATCH('Data Graf'!$C98,Chile!$B:$B,0),MATCH(R$25,Chile!$5:$5,0))</f>
        <v>29.850746154785199</v>
      </c>
      <c r="S98" s="362">
        <f>+INDEX(Chile!$1:$1048576,MATCH('Data Graf'!$C98,Chile!$B:$B,0),MATCH(S$25,Chile!$5:$5,0))</f>
        <v>31.164382934570298</v>
      </c>
      <c r="T98" s="362">
        <f>+INDEX(Chile!$1:$1048576,MATCH('Data Graf'!$C98,Chile!$B:$B,0),MATCH(T$25,Chile!$5:$5,0))</f>
        <v>25.704225540161101</v>
      </c>
      <c r="U98" s="362">
        <f>+INDEX(Chile!$1:$1048576,MATCH('Data Graf'!$C98,Chile!$B:$B,0),MATCH(U$25,Chile!$5:$5,0))</f>
        <v>20.945945739746101</v>
      </c>
      <c r="V98" s="362">
        <f>+INDEX(Chile!$1:$1048576,MATCH('Data Graf'!$C98,Chile!$B:$B,0),MATCH(V$25,Chile!$5:$5,0))</f>
        <v>19.5945949554443</v>
      </c>
      <c r="W98" s="362">
        <f>+INDEX(Chile!$1:$1048576,MATCH('Data Graf'!$C98,Chile!$B:$B,0),MATCH(W$25,Chile!$5:$5,0))</f>
        <v>16.5662651062012</v>
      </c>
      <c r="X98" s="362">
        <f>+INDEX(Chile!$1:$1048576,MATCH('Data Graf'!$C98,Chile!$B:$B,0),MATCH(X$25,Chile!$5:$5,0))</f>
        <v>20.2531642913818</v>
      </c>
      <c r="Y98" s="362">
        <f>+INDEX(Chile!$1:$1048576,MATCH('Data Graf'!$C98,Chile!$B:$B,0),MATCH(Y$25,Chile!$5:$5,0))</f>
        <v>20.5696201324463</v>
      </c>
      <c r="Z98" s="362">
        <f>+INDEX(Chile!$1:$1048576,MATCH('Data Graf'!$C98,Chile!$B:$B,0),MATCH(Z$25,Chile!$5:$5,0))</f>
        <v>18.3544311523438</v>
      </c>
      <c r="AA98" s="362">
        <f>+INDEX(Chile!$1:$1048576,MATCH('Data Graf'!$C98,Chile!$B:$B,0),MATCH(AA$25,Chile!$5:$5,0))</f>
        <v>21.153846740722699</v>
      </c>
      <c r="AB98" s="362">
        <f>+INDEX(Chile!$1:$1048576,MATCH('Data Graf'!$C98,Chile!$B:$B,0),MATCH(AB$25,Chile!$5:$5,0))</f>
        <v>23.263889312744102</v>
      </c>
      <c r="AC98" s="362">
        <f>+INDEX(Chile!$1:$1048576,MATCH('Data Graf'!$C98,Chile!$B:$B,0),MATCH(AC$25,Chile!$5:$5,0))</f>
        <v>25</v>
      </c>
      <c r="AD98" s="362">
        <f>+INDEX(Chile!$1:$1048576,MATCH('Data Graf'!$C98,Chile!$B:$B,0),MATCH(AD$25,Chile!$5:$5,0))</f>
        <v>23.986486434936499</v>
      </c>
      <c r="AE98" s="362">
        <f>+INDEX(Chile!$1:$1048576,MATCH('Data Graf'!$C98,Chile!$B:$B,0),MATCH(AE$25,Chile!$5:$5,0))</f>
        <v>25.3246746063232</v>
      </c>
      <c r="AF98" s="362">
        <f>+INDEX(Chile!$1:$1048576,MATCH('Data Graf'!$C98,Chile!$B:$B,0),MATCH(AF$25,Chile!$5:$5,0))</f>
        <v>22.142856597900401</v>
      </c>
      <c r="AG98" s="362">
        <f>+INDEX(Chile!$1:$1048576,MATCH('Data Graf'!$C98,Chile!$B:$B,0),MATCH(AG$25,Chile!$5:$5,0))</f>
        <v>24.206348419189499</v>
      </c>
      <c r="AH98" s="362">
        <f>+INDEX(Chile!$1:$1048576,MATCH('Data Graf'!$C98,Chile!$B:$B,0),MATCH(AH$25,Chile!$5:$5,0))</f>
        <v>21.875</v>
      </c>
      <c r="AI98" s="362">
        <f>+INDEX(Chile!$1:$1048576,MATCH('Data Graf'!$C98,Chile!$B:$B,0),MATCH(AI$25,Chile!$5:$5,0))</f>
        <v>26.3698635101318</v>
      </c>
      <c r="AJ98" s="362">
        <f>+INDEX(Chile!$1:$1048576,MATCH('Data Graf'!$C98,Chile!$B:$B,0),MATCH(AJ$25,Chile!$5:$5,0))</f>
        <v>25</v>
      </c>
      <c r="AK98" s="362">
        <f>+INDEX(Chile!$1:$1048576,MATCH('Data Graf'!$C98,Chile!$B:$B,0),MATCH(AK$25,Chile!$5:$5,0))</f>
        <v>33.333332061767599</v>
      </c>
      <c r="AL98" s="362">
        <f>+INDEX(Chile!$1:$1048576,MATCH('Data Graf'!$C98,Chile!$B:$B,0),MATCH(AL$25,Chile!$5:$5,0))</f>
        <v>35.984848022460902</v>
      </c>
      <c r="AM98" s="362">
        <f>+INDEX(Chile!$1:$1048576,MATCH('Data Graf'!$C98,Chile!$B:$B,0),MATCH(AM$25,Chile!$5:$5,0))</f>
        <v>36.971832275390597</v>
      </c>
      <c r="AN98" s="362">
        <f>+INDEX(Chile!$1:$1048576,MATCH('Data Graf'!$C98,Chile!$B:$B,0),MATCH(AN$25,Chile!$5:$5,0))</f>
        <v>34.375</v>
      </c>
      <c r="AO98" s="362">
        <f>+INDEX(Chile!$1:$1048576,MATCH('Data Graf'!$C98,Chile!$B:$B,0),MATCH(AO$25,Chile!$5:$5,0))</f>
        <v>43.181818181818201</v>
      </c>
      <c r="AP98" s="362">
        <f>+INDEX(Chile!$1:$1048576,MATCH('Data Graf'!$C98,Chile!$B:$B,0),MATCH(AP$25,Chile!$5:$5,0))</f>
        <v>48.461538461538503</v>
      </c>
      <c r="AQ98" s="362">
        <f>+INDEX(Chile!$1:$1048576,MATCH('Data Graf'!$C98,Chile!$B:$B,0),MATCH(AQ$25,Chile!$5:$5,0))</f>
        <v>51.153846153846203</v>
      </c>
      <c r="AR98" s="362">
        <f>+INDEX(Chile!$1:$1048576,MATCH('Data Graf'!$C98,Chile!$B:$B,0),MATCH(AR$25,Chile!$5:$5,0))</f>
        <v>48.387096774193601</v>
      </c>
      <c r="AS98" s="362">
        <f>+INDEX(Chile!$1:$1048576,MATCH('Data Graf'!$C98,Chile!$B:$B,0),MATCH(AS$25,Chile!$5:$5,0))</f>
        <v>46.774193548387103</v>
      </c>
      <c r="AT98" s="362">
        <f>+INDEX(Chile!$1:$1048576,MATCH('Data Graf'!$C98,Chile!$B:$B,0),MATCH(AT$25,Chile!$5:$5,0))</f>
        <v>43.076923076923102</v>
      </c>
      <c r="AU98" s="362">
        <f>+INDEX(Chile!$1:$1048576,MATCH('Data Graf'!$C98,Chile!$B:$B,0),MATCH(AU$25,Chile!$5:$5,0))</f>
        <v>46.186440677966097</v>
      </c>
      <c r="AV98" s="362">
        <f>+INDEX(Chile!$1:$1048576,MATCH('Data Graf'!$C98,Chile!$B:$B,0),MATCH(AV$25,Chile!$5:$5,0))</f>
        <v>45.089285714285701</v>
      </c>
      <c r="AW98" s="362">
        <f>+INDEX(Chile!$1:$1048576,MATCH('Data Graf'!$C98,Chile!$B:$B,0),MATCH(AW$25,Chile!$5:$5,0))</f>
        <v>46.052631578947398</v>
      </c>
      <c r="AX98" s="362">
        <f>+INDEX(Chile!$1:$1048576,MATCH('Data Graf'!$C98,Chile!$B:$B,0),MATCH(AX$25,Chile!$5:$5,0))</f>
        <v>47.9838709677419</v>
      </c>
      <c r="AY98" s="362">
        <f>+INDEX(Chile!$1:$1048576,MATCH('Data Graf'!$C98,Chile!$B:$B,0),MATCH(AY$25,Chile!$5:$5,0))</f>
        <v>45.338983050847503</v>
      </c>
      <c r="AZ98" s="362">
        <f>+INDEX(Chile!$1:$1048576,MATCH('Data Graf'!$C98,Chile!$B:$B,0),MATCH(AZ$25,Chile!$5:$5,0))</f>
        <v>48.3333333333333</v>
      </c>
      <c r="BA98" s="362">
        <f>+INDEX(Chile!$1:$1048576,MATCH('Data Graf'!$C98,Chile!$B:$B,0),MATCH(BA$25,Chile!$5:$5,0))</f>
        <v>49.5762711864407</v>
      </c>
      <c r="BB98" s="362">
        <f>+INDEX(Chile!$1:$1048576,MATCH('Data Graf'!$C98,Chile!$B:$B,0),MATCH(BB$25,Chile!$5:$5,0))</f>
        <v>47.857142857142897</v>
      </c>
      <c r="BC98" s="362">
        <f>+INDEX(Chile!$1:$1048576,MATCH('Data Graf'!$C98,Chile!$B:$B,0),MATCH(BC$25,Chile!$5:$5,0))</f>
        <v>54.577464788732399</v>
      </c>
      <c r="BD98" s="362">
        <f>+INDEX(Chile!$1:$1048576,MATCH('Data Graf'!$C98,Chile!$B:$B,0),MATCH(BD$25,Chile!$5:$5,0))</f>
        <v>52.238805970149301</v>
      </c>
      <c r="BE98" s="362">
        <f>+INDEX(Chile!$1:$1048576,MATCH('Data Graf'!$C98,Chile!$B:$B,0),MATCH(BE$25,Chile!$5:$5,0))</f>
        <v>46.575342465753401</v>
      </c>
      <c r="BF98" s="362">
        <f>+INDEX(Chile!$1:$1048576,MATCH('Data Graf'!$C98,Chile!$B:$B,0),MATCH(BF$25,Chile!$5:$5,0))</f>
        <v>46.6216216216216</v>
      </c>
      <c r="BG98" s="362">
        <f>+INDEX(Chile!$1:$1048576,MATCH('Data Graf'!$C98,Chile!$B:$B,0),MATCH(BG$25,Chile!$5:$5,0))</f>
        <v>45.8333333333333</v>
      </c>
      <c r="BH98" s="362">
        <f>+INDEX(Chile!$1:$1048576,MATCH('Data Graf'!$C98,Chile!$B:$B,0),MATCH(BH$25,Chile!$5:$5,0))</f>
        <v>47.602739726027401</v>
      </c>
      <c r="BI98" s="362">
        <f>+INDEX(Chile!$1:$1048576,MATCH('Data Graf'!$C98,Chile!$B:$B,0),MATCH(BI$25,Chile!$5:$5,0))</f>
        <v>42.647058823529399</v>
      </c>
      <c r="BJ98" s="362">
        <f>+INDEX(Chile!$1:$1048576,MATCH('Data Graf'!$C98,Chile!$B:$B,0),MATCH(BJ$25,Chile!$5:$5,0))</f>
        <v>45.895522388059703</v>
      </c>
      <c r="BK98" s="362">
        <f>+INDEX(Chile!$1:$1048576,MATCH('Data Graf'!$C98,Chile!$B:$B,0),MATCH(BK$25,Chile!$5:$5,0))</f>
        <v>26.086956521739101</v>
      </c>
      <c r="BL98" s="362">
        <f>+INDEX(Chile!$1:$1048576,MATCH('Data Graf'!$C98,Chile!$B:$B,0),MATCH(BL$25,Chile!$5:$5,0))</f>
        <v>21.428571428571399</v>
      </c>
      <c r="BM98" s="362">
        <f>+INDEX(Chile!$1:$1048576,MATCH('Data Graf'!$C98,Chile!$B:$B,0),MATCH(BM$25,Chile!$5:$5,0))</f>
        <v>20.175438596491201</v>
      </c>
      <c r="BN98" s="362">
        <f>+INDEX(Chile!$1:$1048576,MATCH('Data Graf'!$C98,Chile!$B:$B,0),MATCH(BN$25,Chile!$5:$5,0))</f>
        <v>25.6944444444444</v>
      </c>
      <c r="BO98" s="362">
        <f>+INDEX(Chile!$1:$1048576,MATCH('Data Graf'!$C98,Chile!$B:$B,0),MATCH(BO$25,Chile!$5:$5,0))</f>
        <v>24.264705882352899</v>
      </c>
      <c r="BP98" s="362">
        <f>+INDEX(Chile!$1:$1048576,MATCH('Data Graf'!$C98,Chile!$B:$B,0),MATCH(BP$25,Chile!$5:$5,0))</f>
        <v>6.4285714285714297</v>
      </c>
      <c r="BQ98" s="362">
        <f>+INDEX(Chile!$1:$1048576,MATCH('Data Graf'!$C98,Chile!$B:$B,0),MATCH(BQ$25,Chile!$5:$5,0))</f>
        <v>8.8028169014084501</v>
      </c>
      <c r="BR98" s="362">
        <f>+INDEX(Chile!$1:$1048576,MATCH('Data Graf'!$C98,Chile!$B:$B,0),MATCH(BR$25,Chile!$5:$5,0))</f>
        <v>11.397058823529401</v>
      </c>
      <c r="BS98" s="362">
        <f>+INDEX(Chile!$1:$1048576,MATCH('Data Graf'!$C98,Chile!$B:$B,0),MATCH(BS$25,Chile!$5:$5,0))</f>
        <v>12.6760563380282</v>
      </c>
      <c r="BT98" s="362">
        <f>+INDEX(Chile!$1:$1048576,MATCH('Data Graf'!$C98,Chile!$B:$B,0),MATCH(BT$25,Chile!$5:$5,0))</f>
        <v>25.7246376811594</v>
      </c>
      <c r="BU98" s="362">
        <f>+INDEX(Chile!$1:$1048576,MATCH('Data Graf'!$C98,Chile!$B:$B,0),MATCH(BU$25,Chile!$5:$5,0))</f>
        <v>33.1967213114754</v>
      </c>
      <c r="BV98" s="362">
        <f>+INDEX(Chile!$1:$1048576,MATCH('Data Graf'!$C98,Chile!$B:$B,0),MATCH(BV$25,Chile!$5:$5,0))</f>
        <v>37.692307692307701</v>
      </c>
      <c r="BW98" s="362">
        <f>+INDEX(Chile!$1:$1048576,MATCH('Data Graf'!$C98,Chile!$B:$B,0),MATCH(BW$25,Chile!$5:$5,0))</f>
        <v>46.031746031746003</v>
      </c>
      <c r="BX98" s="362">
        <f>+INDEX(Chile!$1:$1048576,MATCH('Data Graf'!$C98,Chile!$B:$B,0),MATCH(BX$25,Chile!$5:$5,0))</f>
        <v>41.6666666666667</v>
      </c>
      <c r="BY98" s="362">
        <f>+INDEX(Chile!$1:$1048576,MATCH('Data Graf'!$C98,Chile!$B:$B,0),MATCH(BY$25,Chile!$5:$5,0))</f>
        <v>40.079365079365097</v>
      </c>
      <c r="BZ98" s="362">
        <f>+INDEX(Chile!$1:$1048576,MATCH('Data Graf'!$C98,Chile!$B:$B,0),MATCH(BZ$25,Chile!$5:$5,0))</f>
        <v>44.230769230769198</v>
      </c>
      <c r="CA98" s="362">
        <f>+INDEX(Chile!$1:$1048576,MATCH('Data Graf'!$C98,Chile!$B:$B,0),MATCH(CA$25,Chile!$5:$5,0))</f>
        <v>48.550724637681199</v>
      </c>
      <c r="CB98" s="362">
        <f>+INDEX(Chile!$1:$1048576,MATCH('Data Graf'!$C98,Chile!$B:$B,0),MATCH(CB$25,Chile!$5:$5,0))</f>
        <v>44.7916666666667</v>
      </c>
      <c r="CC98" s="362">
        <f>+INDEX(Chile!$1:$1048576,MATCH('Data Graf'!$C98,Chile!$B:$B,0),MATCH(CC$25,Chile!$5:$5,0))</f>
        <v>40</v>
      </c>
      <c r="CD98" s="362">
        <f>+INDEX(Chile!$1:$1048576,MATCH('Data Graf'!$C98,Chile!$B:$B,0),MATCH(CD$25,Chile!$5:$5,0))</f>
        <v>42.3913043478261</v>
      </c>
      <c r="CE98" s="362">
        <f>+INDEX(Chile!$1:$1048576,MATCH('Data Graf'!$C98,Chile!$B:$B,0),MATCH(CE$25,Chile!$5:$5,0))</f>
        <v>43.359375</v>
      </c>
      <c r="CF98" s="362">
        <f>+INDEX(Chile!$1:$1048576,MATCH('Data Graf'!$C98,Chile!$B:$B,0),MATCH(CF$25,Chile!$5:$5,0))</f>
        <v>51.515151515151501</v>
      </c>
      <c r="CG98" s="362">
        <f>+INDEX(Chile!$1:$1048576,MATCH('Data Graf'!$C98,Chile!$B:$B,0),MATCH(CG$25,Chile!$5:$5,0))</f>
        <v>56.4</v>
      </c>
      <c r="CH98" s="362">
        <f>+INDEX(Chile!$1:$1048576,MATCH('Data Graf'!$C98,Chile!$B:$B,0),MATCH(CH$25,Chile!$5:$5,0))</f>
        <v>48.1</v>
      </c>
      <c r="CI98" s="362">
        <f>+INDEX(Chile!$1:$1048576,MATCH('Data Graf'!$C98,Chile!$B:$B,0),MATCH(CI$25,Chile!$5:$5,0))</f>
        <v>37.31</v>
      </c>
      <c r="CJ98" s="362">
        <f>+INDEX(Chile!$1:$1048576,MATCH('Data Graf'!$C98,Chile!$B:$B,0),MATCH(CJ$25,Chile!$5:$5,0))</f>
        <v>32.758620689655203</v>
      </c>
      <c r="CK98" s="362">
        <f>+INDEX(Chile!$1:$1048576,MATCH('Data Graf'!$C98,Chile!$B:$B,0),MATCH(CK$25,Chile!$5:$5,0))</f>
        <v>34.482758620689701</v>
      </c>
      <c r="CL98" s="362">
        <f>+INDEX(Chile!$1:$1048576,MATCH('Data Graf'!$C98,Chile!$B:$B,0),MATCH(CL$25,Chile!$5:$5,0))</f>
        <v>35.546875</v>
      </c>
      <c r="CM98" s="362">
        <f>+INDEX(Chile!$1:$1048576,MATCH('Data Graf'!$C98,Chile!$B:$B,0),MATCH(CM$25,Chile!$5:$5,0))</f>
        <v>32.539682539682502</v>
      </c>
      <c r="CN98" s="362">
        <f>+INDEX(Chile!$1:$1048576,MATCH('Data Graf'!$C98,Chile!$B:$B,0),MATCH(CN$25,Chile!$5:$5,0))</f>
        <v>30.859375</v>
      </c>
      <c r="CO98" s="362">
        <f>+INDEX(Chile!$1:$1048576,MATCH('Data Graf'!$C98,Chile!$B:$B,0),MATCH(CO$25,Chile!$5:$5,0))</f>
        <v>26.23</v>
      </c>
      <c r="CP98" s="362">
        <f>+INDEX(Chile!$1:$1048576,MATCH('Data Graf'!$C98,Chile!$B:$B,0),MATCH(CP$25,Chile!$5:$5,0))</f>
        <v>25.41</v>
      </c>
      <c r="CQ98" s="362">
        <f>+INDEX(Chile!$1:$1048576,MATCH('Data Graf'!$C98,Chile!$B:$B,0),MATCH(CQ$25,Chile!$5:$5,0))</f>
        <v>25</v>
      </c>
      <c r="CR98" s="362">
        <f>+INDEX(Chile!$1:$1048576,MATCH('Data Graf'!$C98,Chile!$B:$B,0),MATCH(CR$25,Chile!$5:$5,0))</f>
        <v>24.253731343283601</v>
      </c>
      <c r="CS98" s="362">
        <f>+INDEX(Chile!$1:$1048576,MATCH('Data Graf'!$C98,Chile!$B:$B,0),MATCH(CS$25,Chile!$5:$5,0))</f>
        <v>27.1551724137931</v>
      </c>
      <c r="CT98" s="362">
        <f>+INDEX(Chile!$1:$1048576,MATCH('Data Graf'!$C98,Chile!$B:$B,0),MATCH(CT$25,Chile!$5:$5,0))</f>
        <v>24.074074074074101</v>
      </c>
      <c r="CU98" s="362">
        <f>+INDEX(Chile!$1:$1048576,MATCH('Data Graf'!$C98,Chile!$B:$B,0),MATCH(CU$25,Chile!$5:$5,0))</f>
        <v>23.636363636363601</v>
      </c>
      <c r="CV98" s="362">
        <f>+INDEX(Chile!$1:$1048576,MATCH('Data Graf'!$C98,Chile!$B:$B,0),MATCH(CV$25,Chile!$5:$5,0))</f>
        <v>25.4385964912281</v>
      </c>
      <c r="CW98" s="362">
        <f>+INDEX(Chile!$1:$1048576,MATCH('Data Graf'!$C98,Chile!$B:$B,0),MATCH(CW$25,Chile!$5:$5,0))</f>
        <v>25.4166666666667</v>
      </c>
      <c r="CX98" s="362">
        <f>+INDEX(Chile!$1:$1048576,MATCH('Data Graf'!$C98,Chile!$B:$B,0),MATCH(CX$25,Chile!$5:$5,0))</f>
        <v>26.6666666666667</v>
      </c>
      <c r="CY98" s="362">
        <f>+INDEX(Chile!$1:$1048576,MATCH('Data Graf'!$C98,Chile!$B:$B,0),MATCH(CY$25,Chile!$5:$5,0))</f>
        <v>27.868852459016399</v>
      </c>
      <c r="CZ98" s="362">
        <f>+INDEX(Chile!$1:$1048576,MATCH('Data Graf'!$C98,Chile!$B:$B,0),MATCH(CZ$25,Chile!$5:$5,0))</f>
        <v>26.3888888888889</v>
      </c>
      <c r="DA98" s="362">
        <f>+INDEX(Chile!$1:$1048576,MATCH('Data Graf'!$C98,Chile!$B:$B,0),MATCH(DA$25,Chile!$5:$5,0))</f>
        <v>27.822580645161299</v>
      </c>
      <c r="DB98" s="362">
        <f>+INDEX(Chile!$1:$1048576,MATCH('Data Graf'!$C98,Chile!$B:$B,0),MATCH(DB$25,Chile!$5:$5,0))</f>
        <v>22.272727272727298</v>
      </c>
      <c r="DC98" s="362">
        <f>+INDEX(Chile!$1:$1048576,MATCH('Data Graf'!$C98,Chile!$B:$B,0),MATCH(DC$25,Chile!$5:$5,0))</f>
        <v>24.074074074074101</v>
      </c>
      <c r="DD98" s="362">
        <f>+INDEX(Chile!$1:$1048576,MATCH('Data Graf'!$C98,Chile!$B:$B,0),MATCH(DD$25,Chile!$5:$5,0))</f>
        <v>21.363636363636399</v>
      </c>
      <c r="DE98" s="362">
        <f>+INDEX(Chile!$1:$1048576,MATCH('Data Graf'!$C98,Chile!$B:$B,0),MATCH(DE$25,Chile!$5:$5,0))</f>
        <v>25</v>
      </c>
      <c r="DF98" s="362">
        <f>+INDEX(Chile!$1:$1048576,MATCH('Data Graf'!$C98,Chile!$B:$B,0),MATCH(DF$25,Chile!$5:$5,0))</f>
        <v>26.6666666666667</v>
      </c>
      <c r="DG98" s="362">
        <f>+INDEX(Chile!$1:$1048576,MATCH('Data Graf'!$C98,Chile!$B:$B,0),MATCH(DG$25,Chile!$5:$5,0))</f>
        <v>26.0416666666667</v>
      </c>
      <c r="DH98" s="362">
        <f>+INDEX(Chile!$1:$1048576,MATCH('Data Graf'!$C98,Chile!$B:$B,0),MATCH(DH$25,Chile!$5:$5,0))</f>
        <v>21.022727272727298</v>
      </c>
      <c r="DI98" s="362">
        <f>+INDEX(Chile!$1:$1048576,MATCH('Data Graf'!$C98,Chile!$B:$B,0),MATCH(DI$25,Chile!$5:$5,0))</f>
        <v>24.404761904761902</v>
      </c>
      <c r="DJ98" s="362">
        <f>+INDEX(Chile!$1:$1048576,MATCH('Data Graf'!$C98,Chile!$B:$B,0),MATCH(DJ$25,Chile!$5:$5,0))</f>
        <v>24.3589743589744</v>
      </c>
      <c r="DK98" s="362">
        <f>+INDEX(Chile!$1:$1048576,MATCH('Data Graf'!$C98,Chile!$B:$B,0),MATCH(DK$25,Chile!$5:$5,0))</f>
        <v>28.703703703703699</v>
      </c>
      <c r="DL98" s="362">
        <f>+INDEX(Chile!$1:$1048576,MATCH('Data Graf'!$C98,Chile!$B:$B,0),MATCH(DL$25,Chile!$5:$5,0))</f>
        <v>22.674418604651201</v>
      </c>
      <c r="DM98" s="362">
        <f>+INDEX(Chile!$1:$1048576,MATCH('Data Graf'!$C98,Chile!$B:$B,0),MATCH(DM$25,Chile!$5:$5,0))</f>
        <v>26.923076923076898</v>
      </c>
      <c r="DN98" s="362">
        <f>+INDEX(Chile!$1:$1048576,MATCH('Data Graf'!$C98,Chile!$B:$B,0),MATCH(DN$25,Chile!$5:$5,0))</f>
        <v>27.272727272727298</v>
      </c>
      <c r="DO98" s="362">
        <f>+INDEX(Chile!$1:$1048576,MATCH('Data Graf'!$C98,Chile!$B:$B,0),MATCH(DO$25,Chile!$5:$5,0))</f>
        <v>28.409090909090899</v>
      </c>
      <c r="DP98" s="362">
        <f>+INDEX(Chile!$1:$1048576,MATCH('Data Graf'!$C98,Chile!$B:$B,0),MATCH(DP$25,Chile!$5:$5,0))</f>
        <v>24.596774193548399</v>
      </c>
      <c r="DQ98" s="362">
        <f>+INDEX(Chile!$1:$1048576,MATCH('Data Graf'!$C98,Chile!$B:$B,0),MATCH(DQ$25,Chile!$5:$5,0))</f>
        <v>23.660714285714299</v>
      </c>
      <c r="DR98" s="362">
        <f>+INDEX(Chile!$1:$1048576,MATCH('Data Graf'!$C98,Chile!$B:$B,0),MATCH(DR$25,Chile!$5:$5,0))</f>
        <v>30.084745762711901</v>
      </c>
      <c r="DS98" s="362">
        <f>+INDEX(Chile!$1:$1048576,MATCH('Data Graf'!$C98,Chile!$B:$B,0),MATCH(DS$25,Chile!$5:$5,0))</f>
        <v>30.084745762711901</v>
      </c>
      <c r="DT98" s="362">
        <f>+INDEX(Chile!$1:$1048576,MATCH('Data Graf'!$C98,Chile!$B:$B,0),MATCH(DT$25,Chile!$5:$5,0))</f>
        <v>29.1666666666667</v>
      </c>
      <c r="DU98" s="362">
        <f>+INDEX(Chile!$1:$1048576,MATCH('Data Graf'!$C98,Chile!$B:$B,0),MATCH(DU$25,Chile!$5:$5,0))</f>
        <v>29.385964912280699</v>
      </c>
      <c r="DV98" s="362">
        <f>+INDEX(Chile!$1:$1048576,MATCH('Data Graf'!$C98,Chile!$B:$B,0),MATCH(DV$25,Chile!$5:$5,0))</f>
        <v>34.042553191489397</v>
      </c>
      <c r="DW98" s="362">
        <f>+INDEX(Chile!$1:$1048576,MATCH('Data Graf'!$C98,Chile!$B:$B,0),MATCH(DW$25,Chile!$5:$5,0))</f>
        <v>32.377049180327901</v>
      </c>
      <c r="DX98" s="362">
        <f>+INDEX(Chile!$1:$1048576,MATCH('Data Graf'!$C98,Chile!$B:$B,0),MATCH(DX$25,Chile!$5:$5,0))</f>
        <v>33.3333333333333</v>
      </c>
      <c r="DY98" s="362">
        <f>+INDEX(Chile!$1:$1048576,MATCH('Data Graf'!$C98,Chile!$B:$B,0),MATCH(DY$25,Chile!$5:$5,0))</f>
        <v>31.140350877193001</v>
      </c>
      <c r="DZ98" s="362">
        <f>+INDEX(Chile!$1:$1048576,MATCH('Data Graf'!$C98,Chile!$B:$B,0),MATCH(DZ$25,Chile!$5:$5,0))</f>
        <v>33.3333333333333</v>
      </c>
      <c r="EA98" s="362">
        <f>+INDEX(Chile!$1:$1048576,MATCH('Data Graf'!$C98,Chile!$B:$B,0),MATCH(EA$25,Chile!$5:$5,0))</f>
        <v>32.547169811320799</v>
      </c>
      <c r="EB98" s="362">
        <f>+INDEX(Chile!$1:$1048576,MATCH('Data Graf'!$C98,Chile!$B:$B,0),MATCH(EB$25,Chile!$5:$5,0))</f>
        <v>33.189655172413801</v>
      </c>
      <c r="EC98" s="362">
        <f>+INDEX(Chile!$1:$1048576,MATCH('Data Graf'!$C98,Chile!$B:$B,0),MATCH(EC$25,Chile!$5:$5,0))</f>
        <v>31.363636363636399</v>
      </c>
      <c r="ED98" s="362">
        <f>+INDEX(Chile!$1:$1048576,MATCH('Data Graf'!$C98,Chile!$B:$B,0),MATCH(ED$25,Chile!$5:$5,0))</f>
        <v>24.456521739130402</v>
      </c>
      <c r="EE98" s="362">
        <f>+INDEX(Chile!$1:$1048576,MATCH('Data Graf'!$C98,Chile!$B:$B,0),MATCH(EE$25,Chile!$5:$5,0))</f>
        <v>30.61</v>
      </c>
      <c r="EF98" s="362" t="str">
        <f>+INDEX(Chile!$1:$1048576,MATCH('Data Graf'!$C98,Chile!$B:$B,0),MATCH(EF$25,Chile!$5:$5,0))</f>
        <v/>
      </c>
      <c r="EG98" s="362" t="str">
        <f>+INDEX(Chile!$1:$1048576,MATCH('Data Graf'!$C98,Chile!$B:$B,0),MATCH(EG$25,Chile!$5:$5,0))</f>
        <v/>
      </c>
      <c r="EH98" s="362" t="str">
        <f>+INDEX(Chile!$1:$1048576,MATCH('Data Graf'!$C98,Chile!$B:$B,0),MATCH(EH$25,Chile!$5:$5,0))</f>
        <v/>
      </c>
    </row>
    <row r="99" spans="1:138">
      <c r="C99" s="9"/>
      <c r="D99" s="63"/>
      <c r="E99" s="321"/>
      <c r="F99" s="321"/>
      <c r="G99" s="321"/>
      <c r="H99" s="321"/>
      <c r="I99" s="321"/>
      <c r="J99" s="321"/>
      <c r="K99" s="321"/>
      <c r="L99" s="321"/>
      <c r="M99" s="321"/>
      <c r="N99" s="321"/>
      <c r="O99" s="321"/>
      <c r="P99" s="321"/>
      <c r="Q99" s="321"/>
      <c r="R99" s="321"/>
      <c r="S99" s="321"/>
      <c r="T99" s="321"/>
      <c r="U99" s="321"/>
      <c r="V99" s="321"/>
      <c r="W99" s="321"/>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c r="AZ99" s="321"/>
      <c r="BA99" s="321"/>
      <c r="BB99" s="321"/>
      <c r="BC99" s="321"/>
      <c r="BD99" s="321"/>
      <c r="BE99" s="321"/>
      <c r="BF99" s="321"/>
      <c r="BG99" s="321"/>
      <c r="BH99" s="321"/>
      <c r="BI99" s="321"/>
      <c r="BJ99" s="321"/>
      <c r="BK99" s="321"/>
      <c r="BL99" s="321"/>
      <c r="BM99" s="321"/>
      <c r="BN99" s="321"/>
      <c r="BO99" s="321"/>
      <c r="BP99" s="321"/>
      <c r="BQ99" s="321"/>
      <c r="BR99" s="321"/>
      <c r="BS99" s="321"/>
      <c r="BT99" s="321"/>
      <c r="BU99" s="321"/>
      <c r="BV99" s="321"/>
      <c r="BW99" s="321"/>
      <c r="BX99" s="321"/>
      <c r="BY99" s="321"/>
      <c r="BZ99" s="321"/>
      <c r="CA99" s="321"/>
      <c r="CB99" s="321"/>
      <c r="CC99" s="321"/>
      <c r="CD99" s="321"/>
      <c r="CE99" s="321"/>
      <c r="CF99" s="321"/>
      <c r="CG99" s="321"/>
      <c r="CH99" s="321"/>
      <c r="CI99" s="321"/>
      <c r="CJ99" s="321"/>
      <c r="CK99" s="321"/>
      <c r="CL99" s="321"/>
      <c r="CM99" s="321"/>
      <c r="CN99" s="321"/>
      <c r="CO99" s="321"/>
      <c r="CP99" s="321"/>
      <c r="CQ99" s="321"/>
      <c r="CR99" s="321"/>
      <c r="CS99" s="321"/>
      <c r="CT99" s="321"/>
      <c r="CU99" s="321"/>
      <c r="CV99" s="321"/>
      <c r="CW99" s="321"/>
      <c r="CX99" s="321"/>
      <c r="CY99" s="321"/>
      <c r="CZ99" s="321"/>
      <c r="DA99" s="321"/>
      <c r="DB99" s="321"/>
      <c r="DC99" s="321"/>
      <c r="DD99" s="321"/>
      <c r="DE99" s="321"/>
      <c r="DF99" s="321"/>
      <c r="DG99" s="321"/>
      <c r="DH99" s="321"/>
      <c r="DI99" s="321"/>
      <c r="DJ99" s="321"/>
      <c r="DK99" s="321"/>
      <c r="DL99" s="321"/>
      <c r="DM99" s="321"/>
      <c r="DN99" s="321"/>
      <c r="DO99" s="321"/>
      <c r="DP99" s="321"/>
      <c r="DQ99" s="321"/>
      <c r="DR99" s="321"/>
      <c r="DS99" s="321"/>
      <c r="DT99" s="321"/>
      <c r="DU99" s="321"/>
      <c r="DV99" s="321"/>
      <c r="DW99" s="321"/>
      <c r="DX99" s="321"/>
      <c r="DY99" s="321"/>
      <c r="DZ99" s="321"/>
      <c r="EA99" s="321"/>
      <c r="EB99" s="321"/>
      <c r="EC99" s="321"/>
      <c r="ED99" s="321"/>
      <c r="EE99" s="321"/>
      <c r="EF99" s="321"/>
      <c r="EG99" s="321"/>
      <c r="EH99" s="321"/>
    </row>
    <row r="101" spans="1:138">
      <c r="A101" s="11" t="s">
        <v>880</v>
      </c>
      <c r="B101" s="11"/>
    </row>
    <row r="102" spans="1:138">
      <c r="A102" s="11"/>
      <c r="B102" s="11"/>
    </row>
    <row r="103" spans="1:138">
      <c r="D103" s="51"/>
      <c r="E103" s="352">
        <v>42005</v>
      </c>
      <c r="F103" s="352">
        <f>+EDATE(E103,1)</f>
        <v>42036</v>
      </c>
      <c r="G103" s="352">
        <f t="shared" ref="G103" si="261">+EDATE(F103,1)</f>
        <v>42064</v>
      </c>
      <c r="H103" s="352">
        <f t="shared" ref="H103" si="262">+EDATE(G103,1)</f>
        <v>42095</v>
      </c>
      <c r="I103" s="352">
        <f t="shared" ref="I103" si="263">+EDATE(H103,1)</f>
        <v>42125</v>
      </c>
      <c r="J103" s="352">
        <f t="shared" ref="J103" si="264">+EDATE(I103,1)</f>
        <v>42156</v>
      </c>
      <c r="K103" s="352">
        <f t="shared" ref="K103" si="265">+EDATE(J103,1)</f>
        <v>42186</v>
      </c>
      <c r="L103" s="352">
        <f t="shared" ref="L103" si="266">+EDATE(K103,1)</f>
        <v>42217</v>
      </c>
      <c r="M103" s="352">
        <f t="shared" ref="M103" si="267">+EDATE(L103,1)</f>
        <v>42248</v>
      </c>
      <c r="N103" s="352">
        <f t="shared" ref="N103" si="268">+EDATE(M103,1)</f>
        <v>42278</v>
      </c>
      <c r="O103" s="352">
        <f t="shared" ref="O103" si="269">+EDATE(N103,1)</f>
        <v>42309</v>
      </c>
      <c r="P103" s="352">
        <f t="shared" ref="P103" si="270">+EDATE(O103,1)</f>
        <v>42339</v>
      </c>
      <c r="Q103" s="352">
        <f t="shared" ref="Q103" si="271">+EDATE(P103,1)</f>
        <v>42370</v>
      </c>
      <c r="R103" s="352">
        <f t="shared" ref="R103" si="272">+EDATE(Q103,1)</f>
        <v>42401</v>
      </c>
      <c r="S103" s="352">
        <f t="shared" ref="S103" si="273">+EDATE(R103,1)</f>
        <v>42430</v>
      </c>
      <c r="T103" s="352">
        <f t="shared" ref="T103" si="274">+EDATE(S103,1)</f>
        <v>42461</v>
      </c>
      <c r="U103" s="352">
        <f t="shared" ref="U103" si="275">+EDATE(T103,1)</f>
        <v>42491</v>
      </c>
      <c r="V103" s="352">
        <f t="shared" ref="V103" si="276">+EDATE(U103,1)</f>
        <v>42522</v>
      </c>
      <c r="W103" s="352">
        <f t="shared" ref="W103" si="277">+EDATE(V103,1)</f>
        <v>42552</v>
      </c>
      <c r="X103" s="352">
        <f t="shared" ref="X103" si="278">+EDATE(W103,1)</f>
        <v>42583</v>
      </c>
      <c r="Y103" s="352">
        <f t="shared" ref="Y103" si="279">+EDATE(X103,1)</f>
        <v>42614</v>
      </c>
      <c r="Z103" s="352">
        <f t="shared" ref="Z103" si="280">+EDATE(Y103,1)</f>
        <v>42644</v>
      </c>
      <c r="AA103" s="352">
        <f t="shared" ref="AA103" si="281">+EDATE(Z103,1)</f>
        <v>42675</v>
      </c>
      <c r="AB103" s="352">
        <f t="shared" ref="AB103" si="282">+EDATE(AA103,1)</f>
        <v>42705</v>
      </c>
      <c r="AC103" s="352">
        <f t="shared" ref="AC103" si="283">+EDATE(AB103,1)</f>
        <v>42736</v>
      </c>
      <c r="AD103" s="352">
        <f t="shared" ref="AD103" si="284">+EDATE(AC103,1)</f>
        <v>42767</v>
      </c>
      <c r="AE103" s="352">
        <f t="shared" ref="AE103" si="285">+EDATE(AD103,1)</f>
        <v>42795</v>
      </c>
      <c r="AF103" s="352">
        <f t="shared" ref="AF103" si="286">+EDATE(AE103,1)</f>
        <v>42826</v>
      </c>
      <c r="AG103" s="352">
        <f t="shared" ref="AG103" si="287">+EDATE(AF103,1)</f>
        <v>42856</v>
      </c>
      <c r="AH103" s="352">
        <f t="shared" ref="AH103" si="288">+EDATE(AG103,1)</f>
        <v>42887</v>
      </c>
      <c r="AI103" s="352">
        <f t="shared" ref="AI103" si="289">+EDATE(AH103,1)</f>
        <v>42917</v>
      </c>
      <c r="AJ103" s="352">
        <f t="shared" ref="AJ103" si="290">+EDATE(AI103,1)</f>
        <v>42948</v>
      </c>
      <c r="AK103" s="352">
        <f t="shared" ref="AK103" si="291">+EDATE(AJ103,1)</f>
        <v>42979</v>
      </c>
      <c r="AL103" s="352">
        <f t="shared" ref="AL103" si="292">+EDATE(AK103,1)</f>
        <v>43009</v>
      </c>
      <c r="AM103" s="352">
        <f t="shared" ref="AM103" si="293">+EDATE(AL103,1)</f>
        <v>43040</v>
      </c>
      <c r="AN103" s="352">
        <f t="shared" ref="AN103" si="294">+EDATE(AM103,1)</f>
        <v>43070</v>
      </c>
      <c r="AO103" s="352">
        <f t="shared" ref="AO103" si="295">+EDATE(AN103,1)</f>
        <v>43101</v>
      </c>
      <c r="AP103" s="352">
        <f t="shared" ref="AP103" si="296">+EDATE(AO103,1)</f>
        <v>43132</v>
      </c>
      <c r="AQ103" s="352">
        <f t="shared" ref="AQ103" si="297">+EDATE(AP103,1)</f>
        <v>43160</v>
      </c>
      <c r="AR103" s="352">
        <f t="shared" ref="AR103" si="298">+EDATE(AQ103,1)</f>
        <v>43191</v>
      </c>
      <c r="AS103" s="352">
        <f t="shared" ref="AS103" si="299">+EDATE(AR103,1)</f>
        <v>43221</v>
      </c>
      <c r="AT103" s="352">
        <f t="shared" ref="AT103" si="300">+EDATE(AS103,1)</f>
        <v>43252</v>
      </c>
      <c r="AU103" s="352">
        <f t="shared" ref="AU103" si="301">+EDATE(AT103,1)</f>
        <v>43282</v>
      </c>
      <c r="AV103" s="352">
        <f t="shared" ref="AV103" si="302">+EDATE(AU103,1)</f>
        <v>43313</v>
      </c>
      <c r="AW103" s="352">
        <f t="shared" ref="AW103" si="303">+EDATE(AV103,1)</f>
        <v>43344</v>
      </c>
      <c r="AX103" s="352">
        <f t="shared" ref="AX103" si="304">+EDATE(AW103,1)</f>
        <v>43374</v>
      </c>
      <c r="AY103" s="352">
        <f t="shared" ref="AY103" si="305">+EDATE(AX103,1)</f>
        <v>43405</v>
      </c>
      <c r="AZ103" s="352">
        <f t="shared" ref="AZ103" si="306">+EDATE(AY103,1)</f>
        <v>43435</v>
      </c>
      <c r="BA103" s="352">
        <f t="shared" ref="BA103" si="307">+EDATE(AZ103,1)</f>
        <v>43466</v>
      </c>
      <c r="BB103" s="352">
        <f t="shared" ref="BB103" si="308">+EDATE(BA103,1)</f>
        <v>43497</v>
      </c>
      <c r="BC103" s="352">
        <f t="shared" ref="BC103" si="309">+EDATE(BB103,1)</f>
        <v>43525</v>
      </c>
      <c r="BD103" s="352">
        <f t="shared" ref="BD103" si="310">+EDATE(BC103,1)</f>
        <v>43556</v>
      </c>
      <c r="BE103" s="352">
        <f t="shared" ref="BE103" si="311">+EDATE(BD103,1)</f>
        <v>43586</v>
      </c>
      <c r="BF103" s="352">
        <f t="shared" ref="BF103" si="312">+EDATE(BE103,1)</f>
        <v>43617</v>
      </c>
      <c r="BG103" s="352">
        <f t="shared" ref="BG103" si="313">+EDATE(BF103,1)</f>
        <v>43647</v>
      </c>
      <c r="BH103" s="352">
        <f t="shared" ref="BH103" si="314">+EDATE(BG103,1)</f>
        <v>43678</v>
      </c>
      <c r="BI103" s="352">
        <f t="shared" ref="BI103" si="315">+EDATE(BH103,1)</f>
        <v>43709</v>
      </c>
      <c r="BJ103" s="352">
        <f t="shared" ref="BJ103" si="316">+EDATE(BI103,1)</f>
        <v>43739</v>
      </c>
      <c r="BK103" s="352">
        <f t="shared" ref="BK103" si="317">+EDATE(BJ103,1)</f>
        <v>43770</v>
      </c>
      <c r="BL103" s="352">
        <f t="shared" ref="BL103" si="318">+EDATE(BK103,1)</f>
        <v>43800</v>
      </c>
      <c r="BM103" s="352">
        <f t="shared" ref="BM103" si="319">+EDATE(BL103,1)</f>
        <v>43831</v>
      </c>
      <c r="BN103" s="352">
        <f t="shared" ref="BN103" si="320">+EDATE(BM103,1)</f>
        <v>43862</v>
      </c>
      <c r="BO103" s="352">
        <f t="shared" ref="BO103" si="321">+EDATE(BN103,1)</f>
        <v>43891</v>
      </c>
      <c r="BP103" s="352">
        <f t="shared" ref="BP103" si="322">+EDATE(BO103,1)</f>
        <v>43922</v>
      </c>
      <c r="BQ103" s="352">
        <f t="shared" ref="BQ103" si="323">+EDATE(BP103,1)</f>
        <v>43952</v>
      </c>
      <c r="BR103" s="352">
        <f t="shared" ref="BR103" si="324">+EDATE(BQ103,1)</f>
        <v>43983</v>
      </c>
      <c r="BS103" s="352">
        <f t="shared" ref="BS103" si="325">+EDATE(BR103,1)</f>
        <v>44013</v>
      </c>
      <c r="BT103" s="352">
        <f t="shared" ref="BT103" si="326">+EDATE(BS103,1)</f>
        <v>44044</v>
      </c>
      <c r="BU103" s="352">
        <f t="shared" ref="BU103" si="327">+EDATE(BT103,1)</f>
        <v>44075</v>
      </c>
      <c r="BV103" s="352">
        <f t="shared" ref="BV103" si="328">+EDATE(BU103,1)</f>
        <v>44105</v>
      </c>
      <c r="BW103" s="352">
        <f t="shared" ref="BW103" si="329">+EDATE(BV103,1)</f>
        <v>44136</v>
      </c>
      <c r="BX103" s="352">
        <f t="shared" ref="BX103" si="330">+EDATE(BW103,1)</f>
        <v>44166</v>
      </c>
      <c r="BY103" s="352">
        <f t="shared" ref="BY103" si="331">+EDATE(BX103,1)</f>
        <v>44197</v>
      </c>
      <c r="BZ103" s="352">
        <f t="shared" ref="BZ103" si="332">+EDATE(BY103,1)</f>
        <v>44228</v>
      </c>
      <c r="CA103" s="352">
        <f t="shared" ref="CA103" si="333">+EDATE(BZ103,1)</f>
        <v>44256</v>
      </c>
      <c r="CB103" s="352">
        <f t="shared" ref="CB103" si="334">+EDATE(CA103,1)</f>
        <v>44287</v>
      </c>
      <c r="CC103" s="352">
        <f t="shared" ref="CC103" si="335">+EDATE(CB103,1)</f>
        <v>44317</v>
      </c>
      <c r="CD103" s="352">
        <f t="shared" ref="CD103" si="336">+EDATE(CC103,1)</f>
        <v>44348</v>
      </c>
      <c r="CE103" s="352">
        <f t="shared" ref="CE103" si="337">+EDATE(CD103,1)</f>
        <v>44378</v>
      </c>
      <c r="CF103" s="352">
        <f t="shared" ref="CF103" si="338">+EDATE(CE103,1)</f>
        <v>44409</v>
      </c>
      <c r="CG103" s="352">
        <f t="shared" ref="CG103" si="339">+EDATE(CF103,1)</f>
        <v>44440</v>
      </c>
      <c r="CH103" s="352">
        <f t="shared" ref="CH103" si="340">+EDATE(CG103,1)</f>
        <v>44470</v>
      </c>
      <c r="CI103" s="352">
        <f t="shared" ref="CI103" si="341">+EDATE(CH103,1)</f>
        <v>44501</v>
      </c>
      <c r="CJ103" s="352">
        <f t="shared" ref="CJ103" si="342">+EDATE(CI103,1)</f>
        <v>44531</v>
      </c>
      <c r="CK103" s="352">
        <f t="shared" ref="CK103" si="343">+EDATE(CJ103,1)</f>
        <v>44562</v>
      </c>
      <c r="CL103" s="352">
        <f t="shared" ref="CL103" si="344">+EDATE(CK103,1)</f>
        <v>44593</v>
      </c>
      <c r="CM103" s="352">
        <f t="shared" ref="CM103" si="345">+EDATE(CL103,1)</f>
        <v>44621</v>
      </c>
      <c r="CN103" s="352">
        <f t="shared" ref="CN103" si="346">+EDATE(CM103,1)</f>
        <v>44652</v>
      </c>
      <c r="CO103" s="352">
        <f t="shared" ref="CO103" si="347">+EDATE(CN103,1)</f>
        <v>44682</v>
      </c>
      <c r="CP103" s="352">
        <f t="shared" ref="CP103" si="348">+EDATE(CO103,1)</f>
        <v>44713</v>
      </c>
      <c r="CQ103" s="352">
        <f t="shared" ref="CQ103" si="349">+EDATE(CP103,1)</f>
        <v>44743</v>
      </c>
      <c r="CR103" s="352">
        <f t="shared" ref="CR103" si="350">+EDATE(CQ103,1)</f>
        <v>44774</v>
      </c>
      <c r="CS103" s="352">
        <f t="shared" ref="CS103" si="351">+EDATE(CR103,1)</f>
        <v>44805</v>
      </c>
      <c r="CT103" s="352">
        <f t="shared" ref="CT103" si="352">+EDATE(CS103,1)</f>
        <v>44835</v>
      </c>
      <c r="CU103" s="352">
        <f t="shared" ref="CU103" si="353">+EDATE(CT103,1)</f>
        <v>44866</v>
      </c>
      <c r="CV103" s="352">
        <f t="shared" ref="CV103" si="354">+EDATE(CU103,1)</f>
        <v>44896</v>
      </c>
      <c r="CW103" s="352">
        <f t="shared" ref="CW103" si="355">+EDATE(CV103,1)</f>
        <v>44927</v>
      </c>
      <c r="CX103" s="352">
        <f t="shared" ref="CX103" si="356">+EDATE(CW103,1)</f>
        <v>44958</v>
      </c>
      <c r="CY103" s="352">
        <f t="shared" ref="CY103" si="357">+EDATE(CX103,1)</f>
        <v>44986</v>
      </c>
      <c r="CZ103" s="352">
        <f t="shared" ref="CZ103" si="358">+EDATE(CY103,1)</f>
        <v>45017</v>
      </c>
      <c r="DA103" s="352">
        <f t="shared" ref="DA103" si="359">+EDATE(CZ103,1)</f>
        <v>45047</v>
      </c>
      <c r="DB103" s="352">
        <f t="shared" ref="DB103" si="360">+EDATE(DA103,1)</f>
        <v>45078</v>
      </c>
      <c r="DC103" s="352">
        <f t="shared" ref="DC103" si="361">+EDATE(DB103,1)</f>
        <v>45108</v>
      </c>
      <c r="DD103" s="352">
        <f t="shared" ref="DD103" si="362">+EDATE(DC103,1)</f>
        <v>45139</v>
      </c>
      <c r="DE103" s="352">
        <f t="shared" ref="DE103" si="363">+EDATE(DD103,1)</f>
        <v>45170</v>
      </c>
      <c r="DF103" s="352">
        <f t="shared" ref="DF103" si="364">+EDATE(DE103,1)</f>
        <v>45200</v>
      </c>
      <c r="DG103" s="352">
        <f t="shared" ref="DG103" si="365">+EDATE(DF103,1)</f>
        <v>45231</v>
      </c>
      <c r="DH103" s="352">
        <f t="shared" ref="DH103" si="366">+EDATE(DG103,1)</f>
        <v>45261</v>
      </c>
      <c r="DI103" s="352">
        <f t="shared" ref="DI103" si="367">+EDATE(DH103,1)</f>
        <v>45292</v>
      </c>
      <c r="DJ103" s="352">
        <f t="shared" ref="DJ103" si="368">+EDATE(DI103,1)</f>
        <v>45323</v>
      </c>
      <c r="DK103" s="352">
        <f t="shared" ref="DK103" si="369">+EDATE(DJ103,1)</f>
        <v>45352</v>
      </c>
      <c r="DL103" s="352">
        <f t="shared" ref="DL103" si="370">+EDATE(DK103,1)</f>
        <v>45383</v>
      </c>
      <c r="DM103" s="352">
        <f t="shared" ref="DM103" si="371">+EDATE(DL103,1)</f>
        <v>45413</v>
      </c>
      <c r="DN103" s="352">
        <f t="shared" ref="DN103" si="372">+EDATE(DM103,1)</f>
        <v>45444</v>
      </c>
      <c r="DO103" s="352">
        <f t="shared" ref="DO103:EI103" si="373">+EDATE(DN103,1)</f>
        <v>45474</v>
      </c>
      <c r="DP103" s="352">
        <f t="shared" si="373"/>
        <v>45505</v>
      </c>
      <c r="DQ103" s="352">
        <f t="shared" si="373"/>
        <v>45536</v>
      </c>
      <c r="DR103" s="352">
        <f t="shared" si="373"/>
        <v>45566</v>
      </c>
      <c r="DS103" s="352">
        <f t="shared" si="373"/>
        <v>45597</v>
      </c>
      <c r="DT103" s="352">
        <f t="shared" si="373"/>
        <v>45627</v>
      </c>
      <c r="DU103" s="352">
        <f t="shared" si="373"/>
        <v>45658</v>
      </c>
      <c r="DV103" s="352">
        <f t="shared" si="373"/>
        <v>45689</v>
      </c>
      <c r="DW103" s="352">
        <f t="shared" si="373"/>
        <v>45717</v>
      </c>
      <c r="DX103" s="352">
        <f t="shared" si="373"/>
        <v>45748</v>
      </c>
      <c r="DY103" s="352">
        <f t="shared" si="373"/>
        <v>45778</v>
      </c>
      <c r="DZ103" s="352">
        <f t="shared" si="373"/>
        <v>45809</v>
      </c>
      <c r="EA103" s="352">
        <f t="shared" si="373"/>
        <v>45839</v>
      </c>
      <c r="EB103" s="352">
        <f t="shared" si="373"/>
        <v>45870</v>
      </c>
      <c r="EC103" s="352">
        <f t="shared" si="373"/>
        <v>45901</v>
      </c>
      <c r="ED103" s="352">
        <f t="shared" si="373"/>
        <v>45931</v>
      </c>
      <c r="EE103" s="352">
        <f t="shared" si="373"/>
        <v>45962</v>
      </c>
      <c r="EF103" s="352">
        <f t="shared" si="373"/>
        <v>45992</v>
      </c>
      <c r="EG103" s="352">
        <f t="shared" si="373"/>
        <v>46023</v>
      </c>
      <c r="EH103" s="352">
        <f t="shared" si="373"/>
        <v>46054</v>
      </c>
    </row>
    <row r="104" spans="1:138">
      <c r="B104" s="9"/>
      <c r="C104" s="374" t="s">
        <v>876</v>
      </c>
      <c r="D104" s="343" t="s">
        <v>763</v>
      </c>
      <c r="E104" s="357"/>
      <c r="F104" s="358"/>
      <c r="G104" s="358"/>
      <c r="H104" s="358"/>
      <c r="I104" s="358"/>
      <c r="J104" s="358"/>
      <c r="K104" s="358"/>
      <c r="L104" s="358"/>
      <c r="M104" s="358"/>
      <c r="N104" s="358"/>
      <c r="O104" s="358"/>
      <c r="P104" s="358"/>
      <c r="Q104" s="358"/>
      <c r="R104" s="358"/>
      <c r="S104" s="358"/>
      <c r="T104" s="358"/>
      <c r="U104" s="358"/>
      <c r="V104" s="358"/>
      <c r="W104" s="358"/>
      <c r="X104" s="358"/>
      <c r="Y104" s="358"/>
      <c r="Z104" s="358"/>
      <c r="AA104" s="358"/>
      <c r="AB104" s="358"/>
      <c r="AC104" s="358"/>
      <c r="AD104" s="358"/>
      <c r="AE104" s="358"/>
      <c r="AF104" s="358"/>
      <c r="AG104" s="358"/>
      <c r="AH104" s="358"/>
      <c r="AI104" s="358"/>
      <c r="AJ104" s="358"/>
      <c r="AK104" s="358"/>
      <c r="AL104" s="358"/>
      <c r="AM104" s="358"/>
      <c r="AN104" s="358"/>
      <c r="AO104" s="358">
        <f>+INDEX(Chile!$1:$1048576,MATCH('Data Graf'!$C104,Chile!$B:$B,0),MATCH(AO$25,Chile!$5:$5,0))</f>
        <v>97.157840535509166</v>
      </c>
      <c r="AP104" s="358">
        <f>+INDEX(Chile!$1:$1048576,MATCH('Data Graf'!$C104,Chile!$B:$B,0),MATCH(AP$25,Chile!$5:$5,0))</f>
        <v>97.057619292815545</v>
      </c>
      <c r="AQ104" s="358">
        <f>+INDEX(Chile!$1:$1048576,MATCH('Data Graf'!$C104,Chile!$B:$B,0),MATCH(AQ$25,Chile!$5:$5,0))</f>
        <v>107.07458311878641</v>
      </c>
      <c r="AR104" s="358">
        <f>+INDEX(Chile!$1:$1048576,MATCH('Data Graf'!$C104,Chile!$B:$B,0),MATCH(AR$25,Chile!$5:$5,0))</f>
        <v>96.020641773562915</v>
      </c>
      <c r="AS104" s="358">
        <f>+INDEX(Chile!$1:$1048576,MATCH('Data Graf'!$C104,Chile!$B:$B,0),MATCH(AS$25,Chile!$5:$5,0))</f>
        <v>94.278041521199114</v>
      </c>
      <c r="AT104" s="358">
        <f>+INDEX(Chile!$1:$1048576,MATCH('Data Graf'!$C104,Chile!$B:$B,0),MATCH(AT$25,Chile!$5:$5,0))</f>
        <v>98.446050167205144</v>
      </c>
      <c r="AU104" s="358">
        <f>+INDEX(Chile!$1:$1048576,MATCH('Data Graf'!$C104,Chile!$B:$B,0),MATCH(AU$25,Chile!$5:$5,0))</f>
        <v>88.794934617408572</v>
      </c>
      <c r="AV104" s="358">
        <f>+INDEX(Chile!$1:$1048576,MATCH('Data Graf'!$C104,Chile!$B:$B,0),MATCH(AV$25,Chile!$5:$5,0))</f>
        <v>104.85423444935471</v>
      </c>
      <c r="AW104" s="358">
        <f>+INDEX(Chile!$1:$1048576,MATCH('Data Graf'!$C104,Chile!$B:$B,0),MATCH(AW$25,Chile!$5:$5,0))</f>
        <v>90.611682293228611</v>
      </c>
      <c r="AX104" s="358">
        <f>+INDEX(Chile!$1:$1048576,MATCH('Data Graf'!$C104,Chile!$B:$B,0),MATCH(AX$25,Chile!$5:$5,0))</f>
        <v>109.3158451640647</v>
      </c>
      <c r="AY104" s="358">
        <f>+INDEX(Chile!$1:$1048576,MATCH('Data Graf'!$C104,Chile!$B:$B,0),MATCH(AY$25,Chile!$5:$5,0))</f>
        <v>105.2798352279479</v>
      </c>
      <c r="AZ104" s="358">
        <f>+INDEX(Chile!$1:$1048576,MATCH('Data Graf'!$C104,Chile!$B:$B,0),MATCH(AZ$25,Chile!$5:$5,0))</f>
        <v>111.1086918389172</v>
      </c>
      <c r="BA104" s="358">
        <f>+INDEX(Chile!$1:$1048576,MATCH('Data Graf'!$C104,Chile!$B:$B,0),MATCH(BA$25,Chile!$5:$5,0))</f>
        <v>105.3107978882922</v>
      </c>
      <c r="BB104" s="358">
        <f>+INDEX(Chile!$1:$1048576,MATCH('Data Graf'!$C104,Chile!$B:$B,0),MATCH(BB$25,Chile!$5:$5,0))</f>
        <v>104.645372293172</v>
      </c>
      <c r="BC104" s="358">
        <f>+INDEX(Chile!$1:$1048576,MATCH('Data Graf'!$C104,Chile!$B:$B,0),MATCH(BC$25,Chile!$5:$5,0))</f>
        <v>119.54167114621821</v>
      </c>
      <c r="BD104" s="358">
        <f>+INDEX(Chile!$1:$1048576,MATCH('Data Graf'!$C104,Chile!$B:$B,0),MATCH(BD$25,Chile!$5:$5,0))</f>
        <v>103.8675033525907</v>
      </c>
      <c r="BE104" s="358">
        <f>+INDEX(Chile!$1:$1048576,MATCH('Data Graf'!$C104,Chile!$B:$B,0),MATCH(BE$25,Chile!$5:$5,0))</f>
        <v>104.35149862218429</v>
      </c>
      <c r="BF104" s="358">
        <f>+INDEX(Chile!$1:$1048576,MATCH('Data Graf'!$C104,Chile!$B:$B,0),MATCH(BF$25,Chile!$5:$5,0))</f>
        <v>94.688432571903874</v>
      </c>
      <c r="BG104" s="358">
        <f>+INDEX(Chile!$1:$1048576,MATCH('Data Graf'!$C104,Chile!$B:$B,0),MATCH(BG$25,Chile!$5:$5,0))</f>
        <v>97.121445829490355</v>
      </c>
      <c r="BH104" s="358">
        <f>+INDEX(Chile!$1:$1048576,MATCH('Data Graf'!$C104,Chile!$B:$B,0),MATCH(BH$25,Chile!$5:$5,0))</f>
        <v>111.45552795523091</v>
      </c>
      <c r="BI104" s="358">
        <f>+INDEX(Chile!$1:$1048576,MATCH('Data Graf'!$C104,Chile!$B:$B,0),MATCH(BI$25,Chile!$5:$5,0))</f>
        <v>93.323087891630678</v>
      </c>
      <c r="BJ104" s="358">
        <f>+INDEX(Chile!$1:$1048576,MATCH('Data Graf'!$C104,Chile!$B:$B,0),MATCH(BJ$25,Chile!$5:$5,0))</f>
        <v>100.5794861058457</v>
      </c>
      <c r="BK104" s="358">
        <f>+INDEX(Chile!$1:$1048576,MATCH('Data Graf'!$C104,Chile!$B:$B,0),MATCH(BK$25,Chile!$5:$5,0))</f>
        <v>104.3897945441891</v>
      </c>
      <c r="BL104" s="358">
        <f>+INDEX(Chile!$1:$1048576,MATCH('Data Graf'!$C104,Chile!$B:$B,0),MATCH(BL$25,Chile!$5:$5,0))</f>
        <v>108.59256828251161</v>
      </c>
      <c r="BM104" s="358">
        <f>+INDEX(Chile!$1:$1048576,MATCH('Data Graf'!$C104,Chile!$B:$B,0),MATCH(BM$25,Chile!$5:$5,0))</f>
        <v>100.4580798850217</v>
      </c>
      <c r="BN104" s="358">
        <f>+INDEX(Chile!$1:$1048576,MATCH('Data Graf'!$C104,Chile!$B:$B,0),MATCH(BN$25,Chile!$5:$5,0))</f>
        <v>103.3685699573924</v>
      </c>
      <c r="BO104" s="358">
        <f>+INDEX(Chile!$1:$1048576,MATCH('Data Graf'!$C104,Chile!$B:$B,0),MATCH(BO$25,Chile!$5:$5,0))</f>
        <v>104.9566285103181</v>
      </c>
      <c r="BP104" s="358">
        <f>+INDEX(Chile!$1:$1048576,MATCH('Data Graf'!$C104,Chile!$B:$B,0),MATCH(BP$25,Chile!$5:$5,0))</f>
        <v>79.125350112318856</v>
      </c>
      <c r="BQ104" s="358">
        <f>+INDEX(Chile!$1:$1048576,MATCH('Data Graf'!$C104,Chile!$B:$B,0),MATCH(BQ$25,Chile!$5:$5,0))</f>
        <v>82.392453983217237</v>
      </c>
      <c r="BR104" s="358">
        <f>+INDEX(Chile!$1:$1048576,MATCH('Data Graf'!$C104,Chile!$B:$B,0),MATCH(BR$25,Chile!$5:$5,0))</f>
        <v>60.477952118780728</v>
      </c>
      <c r="BS104" s="358">
        <f>+INDEX(Chile!$1:$1048576,MATCH('Data Graf'!$C104,Chile!$B:$B,0),MATCH(BS$25,Chile!$5:$5,0))</f>
        <v>64.518850896004608</v>
      </c>
      <c r="BT104" s="358">
        <f>+INDEX(Chile!$1:$1048576,MATCH('Data Graf'!$C104,Chile!$B:$B,0),MATCH(BT$25,Chile!$5:$5,0))</f>
        <v>84.460976976048073</v>
      </c>
      <c r="BU104" s="358">
        <f>+INDEX(Chile!$1:$1048576,MATCH('Data Graf'!$C104,Chile!$B:$B,0),MATCH(BU$25,Chile!$5:$5,0))</f>
        <v>90.525041164721117</v>
      </c>
      <c r="BV104" s="358">
        <f>+INDEX(Chile!$1:$1048576,MATCH('Data Graf'!$C104,Chile!$B:$B,0),MATCH(BV$25,Chile!$5:$5,0))</f>
        <v>116.0456065501417</v>
      </c>
      <c r="BW104" s="358">
        <f>+INDEX(Chile!$1:$1048576,MATCH('Data Graf'!$C104,Chile!$B:$B,0),MATCH(BW$25,Chile!$5:$5,0))</f>
        <v>117.91477346672021</v>
      </c>
      <c r="BX104" s="358">
        <f>+INDEX(Chile!$1:$1048576,MATCH('Data Graf'!$C104,Chile!$B:$B,0),MATCH(BX$25,Chile!$5:$5,0))</f>
        <v>110.03151718167361</v>
      </c>
      <c r="BY104" s="358">
        <f>+INDEX(Chile!$1:$1048576,MATCH('Data Graf'!$C104,Chile!$B:$B,0),MATCH(BY$25,Chile!$5:$5,0))</f>
        <v>103.64777710505911</v>
      </c>
      <c r="BZ104" s="358">
        <f>+INDEX(Chile!$1:$1048576,MATCH('Data Graf'!$C104,Chile!$B:$B,0),MATCH(BZ$25,Chile!$5:$5,0))</f>
        <v>103.09126402571169</v>
      </c>
      <c r="CA104" s="358">
        <f>+INDEX(Chile!$1:$1048576,MATCH('Data Graf'!$C104,Chile!$B:$B,0),MATCH(CA$25,Chile!$5:$5,0))</f>
        <v>118.3653616554159</v>
      </c>
      <c r="CB104" s="358">
        <f>+INDEX(Chile!$1:$1048576,MATCH('Data Graf'!$C104,Chile!$B:$B,0),MATCH(CB$25,Chile!$5:$5,0))</f>
        <v>107.0164602300698</v>
      </c>
      <c r="CC104" s="358">
        <f>+INDEX(Chile!$1:$1048576,MATCH('Data Graf'!$C104,Chile!$B:$B,0),MATCH(CC$25,Chile!$5:$5,0))</f>
        <v>105.001714489416</v>
      </c>
      <c r="CD104" s="358">
        <f>+INDEX(Chile!$1:$1048576,MATCH('Data Graf'!$C104,Chile!$B:$B,0),MATCH(CD$25,Chile!$5:$5,0))</f>
        <v>105.4897837932654</v>
      </c>
      <c r="CE104" s="358">
        <f>+INDEX(Chile!$1:$1048576,MATCH('Data Graf'!$C104,Chile!$B:$B,0),MATCH(CE$25,Chile!$5:$5,0))</f>
        <v>109.0146382314165</v>
      </c>
      <c r="CF104" s="358">
        <f>+INDEX(Chile!$1:$1048576,MATCH('Data Graf'!$C104,Chile!$B:$B,0),MATCH(CF$25,Chile!$5:$5,0))</f>
        <v>108.6517775803631</v>
      </c>
      <c r="CG104" s="358">
        <f>+INDEX(Chile!$1:$1048576,MATCH('Data Graf'!$C104,Chile!$B:$B,0),MATCH(CG$25,Chile!$5:$5,0))</f>
        <v>99.219845073530649</v>
      </c>
      <c r="CH104" s="358">
        <f>+INDEX(Chile!$1:$1048576,MATCH('Data Graf'!$C104,Chile!$B:$B,0),MATCH(CH$25,Chile!$5:$5,0))</f>
        <v>118.5603720951287</v>
      </c>
      <c r="CI104" s="358">
        <f>+INDEX(Chile!$1:$1048576,MATCH('Data Graf'!$C104,Chile!$B:$B,0),MATCH(CI$25,Chile!$5:$5,0))</f>
        <v>115.4524271624917</v>
      </c>
      <c r="CJ104" s="358">
        <f>+INDEX(Chile!$1:$1048576,MATCH('Data Graf'!$C104,Chile!$B:$B,0),MATCH(CJ$25,Chile!$5:$5,0))</f>
        <v>111.51962609418941</v>
      </c>
      <c r="CK104" s="358">
        <f>+INDEX(Chile!$1:$1048576,MATCH('Data Graf'!$C104,Chile!$B:$B,0),MATCH(CK$25,Chile!$5:$5,0))</f>
        <v>101.58468615790279</v>
      </c>
      <c r="CL104" s="358">
        <f>+INDEX(Chile!$1:$1048576,MATCH('Data Graf'!$C104,Chile!$B:$B,0),MATCH(CL$25,Chile!$5:$5,0))</f>
        <v>96.465254712016701</v>
      </c>
      <c r="CM104" s="358">
        <f>+INDEX(Chile!$1:$1048576,MATCH('Data Graf'!$C104,Chile!$B:$B,0),MATCH(CM$25,Chile!$5:$5,0))</f>
        <v>113.1391905120269</v>
      </c>
      <c r="CN104" s="358">
        <f>+INDEX(Chile!$1:$1048576,MATCH('Data Graf'!$C104,Chile!$B:$B,0),MATCH(CN$25,Chile!$5:$5,0))</f>
        <v>96.11733218656812</v>
      </c>
      <c r="CO104" s="358">
        <f>+INDEX(Chile!$1:$1048576,MATCH('Data Graf'!$C104,Chile!$B:$B,0),MATCH(CO$25,Chile!$5:$5,0))</f>
        <v>99.949097205325671</v>
      </c>
      <c r="CP104" s="358">
        <f>+INDEX(Chile!$1:$1048576,MATCH('Data Graf'!$C104,Chile!$B:$B,0),MATCH(CP$25,Chile!$5:$5,0))</f>
        <v>86.612067063130553</v>
      </c>
      <c r="CQ104" s="358">
        <f>+INDEX(Chile!$1:$1048576,MATCH('Data Graf'!$C104,Chile!$B:$B,0),MATCH(CQ$25,Chile!$5:$5,0))</f>
        <v>82.668130301195603</v>
      </c>
      <c r="CR104" s="358">
        <f>+INDEX(Chile!$1:$1048576,MATCH('Data Graf'!$C104,Chile!$B:$B,0),MATCH(CR$25,Chile!$5:$5,0))</f>
        <v>91.799127477663532</v>
      </c>
      <c r="CS104" s="358">
        <f>+INDEX(Chile!$1:$1048576,MATCH('Data Graf'!$C104,Chile!$B:$B,0),MATCH(CS$25,Chile!$5:$5,0))</f>
        <v>88.449456512513507</v>
      </c>
      <c r="CT104" s="358">
        <f>+INDEX(Chile!$1:$1048576,MATCH('Data Graf'!$C104,Chile!$B:$B,0),MATCH(CT$25,Chile!$5:$5,0))</f>
        <v>103.26074385075459</v>
      </c>
      <c r="CU104" s="358">
        <f>+INDEX(Chile!$1:$1048576,MATCH('Data Graf'!$C104,Chile!$B:$B,0),MATCH(CU$25,Chile!$5:$5,0))</f>
        <v>91.910212811706046</v>
      </c>
      <c r="CV104" s="358">
        <f>+INDEX(Chile!$1:$1048576,MATCH('Data Graf'!$C104,Chile!$B:$B,0),MATCH(CV$25,Chile!$5:$5,0))</f>
        <v>95.557559879815983</v>
      </c>
      <c r="CW104" s="358">
        <f>+INDEX(Chile!$1:$1048576,MATCH('Data Graf'!$C104,Chile!$B:$B,0),MATCH(CW$25,Chile!$5:$5,0))</f>
        <v>87.226159826627196</v>
      </c>
      <c r="CX104" s="358">
        <f>+INDEX(Chile!$1:$1048576,MATCH('Data Graf'!$C104,Chile!$B:$B,0),MATCH(CX$25,Chile!$5:$5,0))</f>
        <v>85.45232531163532</v>
      </c>
      <c r="CY104" s="358">
        <f>+INDEX(Chile!$1:$1048576,MATCH('Data Graf'!$C104,Chile!$B:$B,0),MATCH(CY$25,Chile!$5:$5,0))</f>
        <v>95.397586134703417</v>
      </c>
      <c r="CZ104" s="358">
        <f>+INDEX(Chile!$1:$1048576,MATCH('Data Graf'!$C104,Chile!$B:$B,0),MATCH(CZ$25,Chile!$5:$5,0))</f>
        <v>85.380350706448851</v>
      </c>
      <c r="DA104" s="358">
        <f>+INDEX(Chile!$1:$1048576,MATCH('Data Graf'!$C104,Chile!$B:$B,0),MATCH(DA$25,Chile!$5:$5,0))</f>
        <v>91.86539843489183</v>
      </c>
      <c r="DB104" s="358">
        <f>+INDEX(Chile!$1:$1048576,MATCH('Data Graf'!$C104,Chile!$B:$B,0),MATCH(DB$25,Chile!$5:$5,0))</f>
        <v>74.509740902738088</v>
      </c>
      <c r="DC104" s="358">
        <f>+INDEX(Chile!$1:$1048576,MATCH('Data Graf'!$C104,Chile!$B:$B,0),MATCH(DC$25,Chile!$5:$5,0))</f>
        <v>80.898913025027014</v>
      </c>
      <c r="DD104" s="358">
        <f>+INDEX(Chile!$1:$1048576,MATCH('Data Graf'!$C104,Chile!$B:$B,0),MATCH(DD$25,Chile!$5:$5,0))</f>
        <v>71.295599477165609</v>
      </c>
      <c r="DE104" s="358">
        <f>+INDEX(Chile!$1:$1048576,MATCH('Data Graf'!$C104,Chile!$B:$B,0),MATCH(DE$25,Chile!$5:$5,0))</f>
        <v>71.437647471552495</v>
      </c>
      <c r="DF104" s="358">
        <f>+INDEX(Chile!$1:$1048576,MATCH('Data Graf'!$C104,Chile!$B:$B,0),MATCH(DF$25,Chile!$5:$5,0))</f>
        <v>91.378143937893611</v>
      </c>
      <c r="DG104" s="358">
        <f>+INDEX(Chile!$1:$1048576,MATCH('Data Graf'!$C104,Chile!$B:$B,0),MATCH(DG$25,Chile!$5:$5,0))</f>
        <v>83.696416547369139</v>
      </c>
      <c r="DH104" s="358">
        <f>+INDEX(Chile!$1:$1048576,MATCH('Data Graf'!$C104,Chile!$B:$B,0),MATCH(DH$25,Chile!$5:$5,0))</f>
        <v>84.372434631554526</v>
      </c>
      <c r="DI104" s="358">
        <f>+INDEX(Chile!$1:$1048576,MATCH('Data Graf'!$C104,Chile!$B:$B,0),MATCH(DI$25,Chile!$5:$5,0))</f>
        <v>83.378098670846327</v>
      </c>
      <c r="DJ104" s="358">
        <f>+INDEX(Chile!$1:$1048576,MATCH('Data Graf'!$C104,Chile!$B:$B,0),MATCH(DJ$25,Chile!$5:$5,0))</f>
        <v>85.284475100294799</v>
      </c>
      <c r="DK104" s="358">
        <f>+INDEX(Chile!$1:$1048576,MATCH('Data Graf'!$C104,Chile!$B:$B,0),MATCH(DK$25,Chile!$5:$5,0))</f>
        <v>89.455199769138048</v>
      </c>
      <c r="DL104" s="358">
        <f>+INDEX(Chile!$1:$1048576,MATCH('Data Graf'!$C104,Chile!$B:$B,0),MATCH(DL$25,Chile!$5:$5,0))</f>
        <v>80.272054954195397</v>
      </c>
      <c r="DM104" s="358">
        <f>+INDEX(Chile!$1:$1048576,MATCH('Data Graf'!$C104,Chile!$B:$B,0),MATCH(DM$25,Chile!$5:$5,0))</f>
        <v>67.587685099785546</v>
      </c>
      <c r="DN104" s="358">
        <f>+INDEX(Chile!$1:$1048576,MATCH('Data Graf'!$C104,Chile!$B:$B,0),MATCH(DN$25,Chile!$5:$5,0))</f>
        <v>62.282477691833257</v>
      </c>
      <c r="DO104" s="358">
        <f>+INDEX(Chile!$1:$1048576,MATCH('Data Graf'!$C104,Chile!$B:$B,0),MATCH(DO$25,Chile!$5:$5,0))</f>
        <v>78.115804423722196</v>
      </c>
      <c r="DP104" s="358">
        <f>+INDEX(Chile!$1:$1048576,MATCH('Data Graf'!$C104,Chile!$B:$B,0),MATCH(DP$25,Chile!$5:$5,0))</f>
        <v>79.798923775950755</v>
      </c>
      <c r="DQ104" s="358">
        <f>+INDEX(Chile!$1:$1048576,MATCH('Data Graf'!$C104,Chile!$B:$B,0),MATCH(DQ$25,Chile!$5:$5,0))</f>
        <v>77.647018882017093</v>
      </c>
      <c r="DR104" s="358">
        <f>+INDEX(Chile!$1:$1048576,MATCH('Data Graf'!$C104,Chile!$B:$B,0),MATCH(DR$25,Chile!$5:$5,0))</f>
        <v>93.386642826021756</v>
      </c>
      <c r="DS104" s="358">
        <f>+INDEX(Chile!$1:$1048576,MATCH('Data Graf'!$C104,Chile!$B:$B,0),MATCH(DS$25,Chile!$5:$5,0))</f>
        <v>82.832992887415188</v>
      </c>
      <c r="DT104" s="358">
        <f>+INDEX(Chile!$1:$1048576,MATCH('Data Graf'!$C104,Chile!$B:$B,0),MATCH(DT$25,Chile!$5:$5,0))</f>
        <v>86.39098280418041</v>
      </c>
      <c r="DU104" s="358">
        <f>+INDEX(Chile!$1:$1048576,MATCH('Data Graf'!$C104,Chile!$B:$B,0),MATCH(DU$25,Chile!$5:$5,0))</f>
        <v>83.956611535175313</v>
      </c>
      <c r="DV104" s="358">
        <f>+INDEX(Chile!$1:$1048576,MATCH('Data Graf'!$C104,Chile!$B:$B,0),MATCH(DV$25,Chile!$5:$5,0))</f>
        <v>77.981632895563251</v>
      </c>
      <c r="DW104" s="358">
        <f>+INDEX(Chile!$1:$1048576,MATCH('Data Graf'!$C104,Chile!$B:$B,0),MATCH(DW$25,Chile!$5:$5,0))</f>
        <v>94.782135359788143</v>
      </c>
      <c r="DX104" s="358">
        <f>+INDEX(Chile!$1:$1048576,MATCH('Data Graf'!$C104,Chile!$B:$B,0),MATCH(DX$25,Chile!$5:$5,0))</f>
        <v>81.749299775362275</v>
      </c>
      <c r="DY104" s="358">
        <f>+INDEX(Chile!$1:$1048576,MATCH('Data Graf'!$C104,Chile!$B:$B,0),MATCH(DY$25,Chile!$5:$5,0))</f>
        <v>84.791516955338395</v>
      </c>
      <c r="DZ104" s="358">
        <f>+INDEX(Chile!$1:$1048576,MATCH('Data Graf'!$C104,Chile!$B:$B,0),MATCH(DZ$25,Chile!$5:$5,0))</f>
        <v>78.057409932721839</v>
      </c>
      <c r="EA104" s="358">
        <f>+INDEX(Chile!$1:$1048576,MATCH('Data Graf'!$C104,Chile!$B:$B,0),MATCH(EA$25,Chile!$5:$5,0))</f>
        <v>85.418103423886279</v>
      </c>
      <c r="EB104" s="358">
        <f>+INDEX(Chile!$1:$1048576,MATCH('Data Graf'!$C104,Chile!$B:$B,0),MATCH(EB$25,Chile!$5:$5,0))</f>
        <v>78.545479236571254</v>
      </c>
      <c r="EC104" s="358">
        <f>+INDEX(Chile!$1:$1048576,MATCH('Data Graf'!$C104,Chile!$B:$B,0),MATCH(EC$25,Chile!$5:$5,0))</f>
        <v>85.128846991721787</v>
      </c>
      <c r="ED104" s="358">
        <f>+INDEX(Chile!$1:$1048576,MATCH('Data Graf'!$C104,Chile!$B:$B,0),MATCH(ED$25,Chile!$5:$5,0))</f>
        <v>91.003875990923959</v>
      </c>
      <c r="EE104" s="358">
        <f>+INDEX(Chile!$1:$1048576,MATCH('Data Graf'!$C104,Chile!$B:$B,0),MATCH(EE$25,Chile!$5:$5,0))</f>
        <v>91.234194727520673</v>
      </c>
      <c r="EF104" s="358">
        <f>+INDEX(Chile!$1:$1048576,MATCH('Data Graf'!$C104,Chile!$B:$B,0),MATCH(EF$25,Chile!$5:$5,0))</f>
        <v>81.969026022893814</v>
      </c>
      <c r="EG104" s="358">
        <f>+INDEX(Chile!$1:$1048576,MATCH('Data Graf'!$C104,Chile!$B:$B,0),MATCH(EG$25,Chile!$5:$5,0))</f>
        <v>78.531084315533946</v>
      </c>
      <c r="EH104" s="358">
        <f>+INDEX(Chile!$1:$1048576,MATCH('Data Graf'!$C104,Chile!$B:$B,0),MATCH(EH$25,Chile!$5:$5,0))</f>
        <v>83.50466533506102</v>
      </c>
    </row>
    <row r="105" spans="1:138">
      <c r="B105" s="9"/>
      <c r="C105" s="374" t="s">
        <v>877</v>
      </c>
      <c r="D105" s="344" t="s">
        <v>881</v>
      </c>
      <c r="E105" s="359"/>
      <c r="F105" s="360"/>
      <c r="G105" s="360"/>
      <c r="H105" s="360"/>
      <c r="I105" s="360"/>
      <c r="J105" s="360"/>
      <c r="K105" s="360"/>
      <c r="L105" s="360"/>
      <c r="M105" s="360"/>
      <c r="N105" s="360"/>
      <c r="O105" s="360"/>
      <c r="P105" s="360"/>
      <c r="Q105" s="360"/>
      <c r="R105" s="360"/>
      <c r="S105" s="360"/>
      <c r="T105" s="360"/>
      <c r="U105" s="360"/>
      <c r="V105" s="360"/>
      <c r="W105" s="360"/>
      <c r="X105" s="360"/>
      <c r="Y105" s="360"/>
      <c r="Z105" s="360"/>
      <c r="AA105" s="360"/>
      <c r="AB105" s="360"/>
      <c r="AC105" s="360"/>
      <c r="AD105" s="360"/>
      <c r="AE105" s="360"/>
      <c r="AF105" s="360"/>
      <c r="AG105" s="360"/>
      <c r="AH105" s="360"/>
      <c r="AI105" s="360"/>
      <c r="AJ105" s="360"/>
      <c r="AK105" s="360"/>
      <c r="AL105" s="360"/>
      <c r="AM105" s="360"/>
      <c r="AN105" s="360"/>
      <c r="AO105" s="360">
        <f>+INDEX(Chile!$1:$1048576,MATCH('Data Graf'!$C105,Chile!$B:$B,0),MATCH(AO$25,Chile!$5:$5,0))</f>
        <v>102.66944001048191</v>
      </c>
      <c r="AP105" s="360">
        <f>+INDEX(Chile!$1:$1048576,MATCH('Data Graf'!$C105,Chile!$B:$B,0),MATCH(AP$25,Chile!$5:$5,0))</f>
        <v>98.804934065892525</v>
      </c>
      <c r="AQ105" s="360">
        <f>+INDEX(Chile!$1:$1048576,MATCH('Data Graf'!$C105,Chile!$B:$B,0),MATCH(AQ$25,Chile!$5:$5,0))</f>
        <v>106.3609941202927</v>
      </c>
      <c r="AR105" s="360">
        <f>+INDEX(Chile!$1:$1048576,MATCH('Data Graf'!$C105,Chile!$B:$B,0),MATCH(AR$25,Chile!$5:$5,0))</f>
        <v>99.436571098851388</v>
      </c>
      <c r="AS105" s="360">
        <f>+INDEX(Chile!$1:$1048576,MATCH('Data Graf'!$C105,Chile!$B:$B,0),MATCH(AS$25,Chile!$5:$5,0))</f>
        <v>98.158330047231672</v>
      </c>
      <c r="AT105" s="360">
        <f>+INDEX(Chile!$1:$1048576,MATCH('Data Graf'!$C105,Chile!$B:$B,0),MATCH(AT$25,Chile!$5:$5,0))</f>
        <v>95.770415510231842</v>
      </c>
      <c r="AU105" s="360">
        <f>+INDEX(Chile!$1:$1048576,MATCH('Data Graf'!$C105,Chile!$B:$B,0),MATCH(AU$25,Chile!$5:$5,0))</f>
        <v>89.776364509094194</v>
      </c>
      <c r="AV105" s="360">
        <f>+INDEX(Chile!$1:$1048576,MATCH('Data Graf'!$C105,Chile!$B:$B,0),MATCH(AV$25,Chile!$5:$5,0))</f>
        <v>109.9885983821041</v>
      </c>
      <c r="AW105" s="360">
        <f>+INDEX(Chile!$1:$1048576,MATCH('Data Graf'!$C105,Chile!$B:$B,0),MATCH(AW$25,Chile!$5:$5,0))</f>
        <v>79.369471632648683</v>
      </c>
      <c r="AX105" s="360">
        <f>+INDEX(Chile!$1:$1048576,MATCH('Data Graf'!$C105,Chile!$B:$B,0),MATCH(AX$25,Chile!$5:$5,0))</f>
        <v>117.3109315688752</v>
      </c>
      <c r="AY105" s="360">
        <f>+INDEX(Chile!$1:$1048576,MATCH('Data Graf'!$C105,Chile!$B:$B,0),MATCH(AY$25,Chile!$5:$5,0))</f>
        <v>105.4779419638751</v>
      </c>
      <c r="AZ105" s="360">
        <f>+INDEX(Chile!$1:$1048576,MATCH('Data Graf'!$C105,Chile!$B:$B,0),MATCH(AZ$25,Chile!$5:$5,0))</f>
        <v>96.876007090420487</v>
      </c>
      <c r="BA105" s="360">
        <f>+INDEX(Chile!$1:$1048576,MATCH('Data Graf'!$C105,Chile!$B:$B,0),MATCH(BA$25,Chile!$5:$5,0))</f>
        <v>109.1961040482673</v>
      </c>
      <c r="BB105" s="360">
        <f>+INDEX(Chile!$1:$1048576,MATCH('Data Graf'!$C105,Chile!$B:$B,0),MATCH(BB$25,Chile!$5:$5,0))</f>
        <v>102.93990402483411</v>
      </c>
      <c r="BC105" s="360">
        <f>+INDEX(Chile!$1:$1048576,MATCH('Data Graf'!$C105,Chile!$B:$B,0),MATCH(BC$25,Chile!$5:$5,0))</f>
        <v>112.3068181675017</v>
      </c>
      <c r="BD105" s="360">
        <f>+INDEX(Chile!$1:$1048576,MATCH('Data Graf'!$C105,Chile!$B:$B,0),MATCH(BD$25,Chile!$5:$5,0))</f>
        <v>111.04036928643509</v>
      </c>
      <c r="BE105" s="360">
        <f>+INDEX(Chile!$1:$1048576,MATCH('Data Graf'!$C105,Chile!$B:$B,0),MATCH(BE$25,Chile!$5:$5,0))</f>
        <v>106.6269226844322</v>
      </c>
      <c r="BF105" s="360">
        <f>+INDEX(Chile!$1:$1048576,MATCH('Data Graf'!$C105,Chile!$B:$B,0),MATCH(BF$25,Chile!$5:$5,0))</f>
        <v>96.497901724352957</v>
      </c>
      <c r="BG105" s="360">
        <f>+INDEX(Chile!$1:$1048576,MATCH('Data Graf'!$C105,Chile!$B:$B,0),MATCH(BG$25,Chile!$5:$5,0))</f>
        <v>110.5186413302979</v>
      </c>
      <c r="BH105" s="360">
        <f>+INDEX(Chile!$1:$1048576,MATCH('Data Graf'!$C105,Chile!$B:$B,0),MATCH(BH$25,Chile!$5:$5,0))</f>
        <v>113.09553295949461</v>
      </c>
      <c r="BI105" s="360">
        <f>+INDEX(Chile!$1:$1048576,MATCH('Data Graf'!$C105,Chile!$B:$B,0),MATCH(BI$25,Chile!$5:$5,0))</f>
        <v>87.783487685622745</v>
      </c>
      <c r="BJ105" s="360">
        <f>+INDEX(Chile!$1:$1048576,MATCH('Data Graf'!$C105,Chile!$B:$B,0),MATCH(BJ$25,Chile!$5:$5,0))</f>
        <v>104.05048460025669</v>
      </c>
      <c r="BK105" s="360">
        <f>+INDEX(Chile!$1:$1048576,MATCH('Data Graf'!$C105,Chile!$B:$B,0),MATCH(BK$25,Chile!$5:$5,0))</f>
        <v>102.5513671232773</v>
      </c>
      <c r="BL105" s="360">
        <f>+INDEX(Chile!$1:$1048576,MATCH('Data Graf'!$C105,Chile!$B:$B,0),MATCH(BL$25,Chile!$5:$5,0))</f>
        <v>106.1937871891169</v>
      </c>
      <c r="BM105" s="360">
        <f>+INDEX(Chile!$1:$1048576,MATCH('Data Graf'!$C105,Chile!$B:$B,0),MATCH(BM$25,Chile!$5:$5,0))</f>
        <v>107.1060174085697</v>
      </c>
      <c r="BN105" s="360">
        <f>+INDEX(Chile!$1:$1048576,MATCH('Data Graf'!$C105,Chile!$B:$B,0),MATCH(BN$25,Chile!$5:$5,0))</f>
        <v>105.1909991470834</v>
      </c>
      <c r="BO105" s="360">
        <f>+INDEX(Chile!$1:$1048576,MATCH('Data Graf'!$C105,Chile!$B:$B,0),MATCH(BO$25,Chile!$5:$5,0))</f>
        <v>101.0771946224678</v>
      </c>
      <c r="BP105" s="360">
        <f>+INDEX(Chile!$1:$1048576,MATCH('Data Graf'!$C105,Chile!$B:$B,0),MATCH(BP$25,Chile!$5:$5,0))</f>
        <v>80.990743902024192</v>
      </c>
      <c r="BQ105" s="360">
        <f>+INDEX(Chile!$1:$1048576,MATCH('Data Graf'!$C105,Chile!$B:$B,0),MATCH(BQ$25,Chile!$5:$5,0))</f>
        <v>60.363969879571201</v>
      </c>
      <c r="BR105" s="360">
        <f>+INDEX(Chile!$1:$1048576,MATCH('Data Graf'!$C105,Chile!$B:$B,0),MATCH(BR$25,Chile!$5:$5,0))</f>
        <v>51.122082981101023</v>
      </c>
      <c r="BS105" s="360">
        <f>+INDEX(Chile!$1:$1048576,MATCH('Data Graf'!$C105,Chile!$B:$B,0),MATCH(BS$25,Chile!$5:$5,0))</f>
        <v>55.042828508328213</v>
      </c>
      <c r="BT105" s="360">
        <f>+INDEX(Chile!$1:$1048576,MATCH('Data Graf'!$C105,Chile!$B:$B,0),MATCH(BT$25,Chile!$5:$5,0))</f>
        <v>55.475208095274688</v>
      </c>
      <c r="BU105" s="360">
        <f>+INDEX(Chile!$1:$1048576,MATCH('Data Graf'!$C105,Chile!$B:$B,0),MATCH(BU$25,Chile!$5:$5,0))</f>
        <v>66.450997610069706</v>
      </c>
      <c r="BV105" s="360">
        <f>+INDEX(Chile!$1:$1048576,MATCH('Data Graf'!$C105,Chile!$B:$B,0),MATCH(BV$25,Chile!$5:$5,0))</f>
        <v>92.148253788675731</v>
      </c>
      <c r="BW105" s="360">
        <f>+INDEX(Chile!$1:$1048576,MATCH('Data Graf'!$C105,Chile!$B:$B,0),MATCH(BW$25,Chile!$5:$5,0))</f>
        <v>101.6456377157961</v>
      </c>
      <c r="BX105" s="360">
        <f>+INDEX(Chile!$1:$1048576,MATCH('Data Graf'!$C105,Chile!$B:$B,0),MATCH(BX$25,Chile!$5:$5,0))</f>
        <v>96.9083599686046</v>
      </c>
      <c r="BY105" s="360">
        <f>+INDEX(Chile!$1:$1048576,MATCH('Data Graf'!$C105,Chile!$B:$B,0),MATCH(BY$25,Chile!$5:$5,0))</f>
        <v>84.613510350275334</v>
      </c>
      <c r="BZ105" s="360">
        <f>+INDEX(Chile!$1:$1048576,MATCH('Data Graf'!$C105,Chile!$B:$B,0),MATCH(BZ$25,Chile!$5:$5,0))</f>
        <v>91.271097717534673</v>
      </c>
      <c r="CA105" s="360">
        <f>+INDEX(Chile!$1:$1048576,MATCH('Data Graf'!$C105,Chile!$B:$B,0),MATCH(CA$25,Chile!$5:$5,0))</f>
        <v>102.30131263488239</v>
      </c>
      <c r="CB105" s="360">
        <f>+INDEX(Chile!$1:$1048576,MATCH('Data Graf'!$C105,Chile!$B:$B,0),MATCH(CB$25,Chile!$5:$5,0))</f>
        <v>91.877336229302273</v>
      </c>
      <c r="CC105" s="360">
        <f>+INDEX(Chile!$1:$1048576,MATCH('Data Graf'!$C105,Chile!$B:$B,0),MATCH(CC$25,Chile!$5:$5,0))</f>
        <v>89.475059433295485</v>
      </c>
      <c r="CD105" s="360">
        <f>+INDEX(Chile!$1:$1048576,MATCH('Data Graf'!$C105,Chile!$B:$B,0),MATCH(CD$25,Chile!$5:$5,0))</f>
        <v>87.446957279838529</v>
      </c>
      <c r="CE105" s="360">
        <f>+INDEX(Chile!$1:$1048576,MATCH('Data Graf'!$C105,Chile!$B:$B,0),MATCH(CE$25,Chile!$5:$5,0))</f>
        <v>101.63460145361179</v>
      </c>
      <c r="CF105" s="360">
        <f>+INDEX(Chile!$1:$1048576,MATCH('Data Graf'!$C105,Chile!$B:$B,0),MATCH(CF$25,Chile!$5:$5,0))</f>
        <v>97.295082690076313</v>
      </c>
      <c r="CG105" s="360">
        <f>+INDEX(Chile!$1:$1048576,MATCH('Data Graf'!$C105,Chile!$B:$B,0),MATCH(CG$25,Chile!$5:$5,0))</f>
        <v>95.228882754832455</v>
      </c>
      <c r="CH105" s="360">
        <f>+INDEX(Chile!$1:$1048576,MATCH('Data Graf'!$C105,Chile!$B:$B,0),MATCH(CH$25,Chile!$5:$5,0))</f>
        <v>94.459670398754255</v>
      </c>
      <c r="CI105" s="360">
        <f>+INDEX(Chile!$1:$1048576,MATCH('Data Graf'!$C105,Chile!$B:$B,0),MATCH(CI$25,Chile!$5:$5,0))</f>
        <v>97.614378385052163</v>
      </c>
      <c r="CJ105" s="360">
        <f>+INDEX(Chile!$1:$1048576,MATCH('Data Graf'!$C105,Chile!$B:$B,0),MATCH(CJ$25,Chile!$5:$5,0))</f>
        <v>92.153545147257248</v>
      </c>
      <c r="CK105" s="360">
        <f>+INDEX(Chile!$1:$1048576,MATCH('Data Graf'!$C105,Chile!$B:$B,0),MATCH(CK$25,Chile!$5:$5,0))</f>
        <v>85.346439104651722</v>
      </c>
      <c r="CL105" s="360">
        <f>+INDEX(Chile!$1:$1048576,MATCH('Data Graf'!$C105,Chile!$B:$B,0),MATCH(CL$25,Chile!$5:$5,0))</f>
        <v>81.785959505988686</v>
      </c>
      <c r="CM105" s="360">
        <f>+INDEX(Chile!$1:$1048576,MATCH('Data Graf'!$C105,Chile!$B:$B,0),MATCH(CM$25,Chile!$5:$5,0))</f>
        <v>97.366138076742331</v>
      </c>
      <c r="CN105" s="360">
        <f>+INDEX(Chile!$1:$1048576,MATCH('Data Graf'!$C105,Chile!$B:$B,0),MATCH(CN$25,Chile!$5:$5,0))</f>
        <v>82.658580126917016</v>
      </c>
      <c r="CO105" s="360">
        <f>+INDEX(Chile!$1:$1048576,MATCH('Data Graf'!$C105,Chile!$B:$B,0),MATCH(CO$25,Chile!$5:$5,0))</f>
        <v>91.03555666982048</v>
      </c>
      <c r="CP105" s="360">
        <f>+INDEX(Chile!$1:$1048576,MATCH('Data Graf'!$C105,Chile!$B:$B,0),MATCH(CP$25,Chile!$5:$5,0))</f>
        <v>79.439922292619684</v>
      </c>
      <c r="CQ105" s="360">
        <f>+INDEX(Chile!$1:$1048576,MATCH('Data Graf'!$C105,Chile!$B:$B,0),MATCH(CQ$25,Chile!$5:$5,0))</f>
        <v>83.586835603788103</v>
      </c>
      <c r="CR105" s="360">
        <f>+INDEX(Chile!$1:$1048576,MATCH('Data Graf'!$C105,Chile!$B:$B,0),MATCH(CR$25,Chile!$5:$5,0))</f>
        <v>90.015836280326084</v>
      </c>
      <c r="CS105" s="360">
        <f>+INDEX(Chile!$1:$1048576,MATCH('Data Graf'!$C105,Chile!$B:$B,0),MATCH(CS$25,Chile!$5:$5,0))</f>
        <v>79.949555714856231</v>
      </c>
      <c r="CT105" s="360">
        <f>+INDEX(Chile!$1:$1048576,MATCH('Data Graf'!$C105,Chile!$B:$B,0),MATCH(CT$25,Chile!$5:$5,0))</f>
        <v>79.340142387939721</v>
      </c>
      <c r="CU105" s="360">
        <f>+INDEX(Chile!$1:$1048576,MATCH('Data Graf'!$C105,Chile!$B:$B,0),MATCH(CU$25,Chile!$5:$5,0))</f>
        <v>83.899479305118632</v>
      </c>
      <c r="CV105" s="360">
        <f>+INDEX(Chile!$1:$1048576,MATCH('Data Graf'!$C105,Chile!$B:$B,0),MATCH(CV$25,Chile!$5:$5,0))</f>
        <v>79.465774358832221</v>
      </c>
      <c r="CW105" s="360">
        <f>+INDEX(Chile!$1:$1048576,MATCH('Data Graf'!$C105,Chile!$B:$B,0),MATCH(CW$25,Chile!$5:$5,0))</f>
        <v>75.202904703891789</v>
      </c>
      <c r="CX105" s="360">
        <f>+INDEX(Chile!$1:$1048576,MATCH('Data Graf'!$C105,Chile!$B:$B,0),MATCH(CX$25,Chile!$5:$5,0))</f>
        <v>72.049557352657715</v>
      </c>
      <c r="CY105" s="360">
        <f>+INDEX(Chile!$1:$1048576,MATCH('Data Graf'!$C105,Chile!$B:$B,0),MATCH(CY$25,Chile!$5:$5,0))</f>
        <v>84.327021078504856</v>
      </c>
      <c r="CZ105" s="360">
        <f>+INDEX(Chile!$1:$1048576,MATCH('Data Graf'!$C105,Chile!$B:$B,0),MATCH(CZ$25,Chile!$5:$5,0))</f>
        <v>70.268183690773</v>
      </c>
      <c r="DA105" s="360">
        <f>+INDEX(Chile!$1:$1048576,MATCH('Data Graf'!$C105,Chile!$B:$B,0),MATCH(DA$25,Chile!$5:$5,0))</f>
        <v>79.189867804224761</v>
      </c>
      <c r="DB105" s="360">
        <f>+INDEX(Chile!$1:$1048576,MATCH('Data Graf'!$C105,Chile!$B:$B,0),MATCH(DB$25,Chile!$5:$5,0))</f>
        <v>68.469877681427448</v>
      </c>
      <c r="DC105" s="360">
        <f>+INDEX(Chile!$1:$1048576,MATCH('Data Graf'!$C105,Chile!$B:$B,0),MATCH(DC$25,Chile!$5:$5,0))</f>
        <v>74.033968002398737</v>
      </c>
      <c r="DD105" s="360">
        <f>+INDEX(Chile!$1:$1048576,MATCH('Data Graf'!$C105,Chile!$B:$B,0),MATCH(DD$25,Chile!$5:$5,0))</f>
        <v>71.940253002531023</v>
      </c>
      <c r="DE105" s="360">
        <f>+INDEX(Chile!$1:$1048576,MATCH('Data Graf'!$C105,Chile!$B:$B,0),MATCH(DE$25,Chile!$5:$5,0))</f>
        <v>62.621565813792053</v>
      </c>
      <c r="DF105" s="360">
        <f>+INDEX(Chile!$1:$1048576,MATCH('Data Graf'!$C105,Chile!$B:$B,0),MATCH(DF$25,Chile!$5:$5,0))</f>
        <v>74.460451504068672</v>
      </c>
      <c r="DG105" s="360">
        <f>+INDEX(Chile!$1:$1048576,MATCH('Data Graf'!$C105,Chile!$B:$B,0),MATCH(DG$25,Chile!$5:$5,0))</f>
        <v>74.565825130677652</v>
      </c>
      <c r="DH105" s="360">
        <f>+INDEX(Chile!$1:$1048576,MATCH('Data Graf'!$C105,Chile!$B:$B,0),MATCH(DH$25,Chile!$5:$5,0))</f>
        <v>68.963637027919461</v>
      </c>
      <c r="DI105" s="360">
        <f>+INDEX(Chile!$1:$1048576,MATCH('Data Graf'!$C105,Chile!$B:$B,0),MATCH(DI$25,Chile!$5:$5,0))</f>
        <v>75.310243692259618</v>
      </c>
      <c r="DJ105" s="360">
        <f>+INDEX(Chile!$1:$1048576,MATCH('Data Graf'!$C105,Chile!$B:$B,0),MATCH(DJ$25,Chile!$5:$5,0))</f>
        <v>71.447400746081556</v>
      </c>
      <c r="DK105" s="360">
        <f>+INDEX(Chile!$1:$1048576,MATCH('Data Graf'!$C105,Chile!$B:$B,0),MATCH(DK$25,Chile!$5:$5,0))</f>
        <v>71.611432862108444</v>
      </c>
      <c r="DL105" s="360">
        <f>+INDEX(Chile!$1:$1048576,MATCH('Data Graf'!$C105,Chile!$B:$B,0),MATCH(DL$25,Chile!$5:$5,0))</f>
        <v>76.249081886293737</v>
      </c>
      <c r="DM105" s="360">
        <f>+INDEX(Chile!$1:$1048576,MATCH('Data Graf'!$C105,Chile!$B:$B,0),MATCH(DM$25,Chile!$5:$5,0))</f>
        <v>68.7991513668713</v>
      </c>
      <c r="DN105" s="360">
        <f>+INDEX(Chile!$1:$1048576,MATCH('Data Graf'!$C105,Chile!$B:$B,0),MATCH(DN$25,Chile!$5:$5,0))</f>
        <v>54.243833362519787</v>
      </c>
      <c r="DO105" s="360">
        <f>+INDEX(Chile!$1:$1048576,MATCH('Data Graf'!$C105,Chile!$B:$B,0),MATCH(DO$25,Chile!$5:$5,0))</f>
        <v>78.911088797815921</v>
      </c>
      <c r="DP105" s="360">
        <f>+INDEX(Chile!$1:$1048576,MATCH('Data Graf'!$C105,Chile!$B:$B,0),MATCH(DP$25,Chile!$5:$5,0))</f>
        <v>71.942218364289872</v>
      </c>
      <c r="DQ105" s="360">
        <f>+INDEX(Chile!$1:$1048576,MATCH('Data Graf'!$C105,Chile!$B:$B,0),MATCH(DQ$25,Chile!$5:$5,0))</f>
        <v>57.944458372756053</v>
      </c>
      <c r="DR105" s="360">
        <f>+INDEX(Chile!$1:$1048576,MATCH('Data Graf'!$C105,Chile!$B:$B,0),MATCH(DR$25,Chile!$5:$5,0))</f>
        <v>79.297055610918846</v>
      </c>
      <c r="DS105" s="360">
        <f>+INDEX(Chile!$1:$1048576,MATCH('Data Graf'!$C105,Chile!$B:$B,0),MATCH(DS$25,Chile!$5:$5,0))</f>
        <v>74.956176212319534</v>
      </c>
      <c r="DT105" s="360">
        <f>+INDEX(Chile!$1:$1048576,MATCH('Data Graf'!$C105,Chile!$B:$B,0),MATCH(DT$25,Chile!$5:$5,0))</f>
        <v>71.234688131104747</v>
      </c>
      <c r="DU105" s="360">
        <f>+INDEX(Chile!$1:$1048576,MATCH('Data Graf'!$C105,Chile!$B:$B,0),MATCH(DU$25,Chile!$5:$5,0))</f>
        <v>72.505067735689082</v>
      </c>
      <c r="DV105" s="360">
        <f>+INDEX(Chile!$1:$1048576,MATCH('Data Graf'!$C105,Chile!$B:$B,0),MATCH(DV$25,Chile!$5:$5,0))</f>
        <v>70.20393147942606</v>
      </c>
      <c r="DW105" s="360">
        <f>+INDEX(Chile!$1:$1048576,MATCH('Data Graf'!$C105,Chile!$B:$B,0),MATCH(DW$25,Chile!$5:$5,0))</f>
        <v>77.887286503130085</v>
      </c>
      <c r="DX105" s="360">
        <f>+INDEX(Chile!$1:$1048576,MATCH('Data Graf'!$C105,Chile!$B:$B,0),MATCH(DX$25,Chile!$5:$5,0))</f>
        <v>77.774958519528255</v>
      </c>
      <c r="DY105" s="360">
        <f>+INDEX(Chile!$1:$1048576,MATCH('Data Graf'!$C105,Chile!$B:$B,0),MATCH(DY$25,Chile!$5:$5,0))</f>
        <v>68.968323659805947</v>
      </c>
      <c r="DZ105" s="360">
        <f>+INDEX(Chile!$1:$1048576,MATCH('Data Graf'!$C105,Chile!$B:$B,0),MATCH(DZ$25,Chile!$5:$5,0))</f>
        <v>68.167363152238678</v>
      </c>
      <c r="EA105" s="360">
        <f>+INDEX(Chile!$1:$1048576,MATCH('Data Graf'!$C105,Chile!$B:$B,0),MATCH(EA$25,Chile!$5:$5,0))</f>
        <v>77.40093505865218</v>
      </c>
      <c r="EB105" s="360">
        <f>+INDEX(Chile!$1:$1048576,MATCH('Data Graf'!$C105,Chile!$B:$B,0),MATCH(EB$25,Chile!$5:$5,0))</f>
        <v>69.685831883459088</v>
      </c>
      <c r="EC105" s="360">
        <f>+INDEX(Chile!$1:$1048576,MATCH('Data Graf'!$C105,Chile!$B:$B,0),MATCH(EC$25,Chile!$5:$5,0))</f>
        <v>65.82268657393351</v>
      </c>
      <c r="ED105" s="360">
        <f>+INDEX(Chile!$1:$1048576,MATCH('Data Graf'!$C105,Chile!$B:$B,0),MATCH(ED$25,Chile!$5:$5,0))</f>
        <v>77.510239408778858</v>
      </c>
      <c r="EE105" s="360">
        <f>+INDEX(Chile!$1:$1048576,MATCH('Data Graf'!$C105,Chile!$B:$B,0),MATCH(EE$25,Chile!$5:$5,0))</f>
        <v>71.141711401743876</v>
      </c>
      <c r="EF105" s="360">
        <f>+INDEX(Chile!$1:$1048576,MATCH('Data Graf'!$C105,Chile!$B:$B,0),MATCH(EF$25,Chile!$5:$5,0))</f>
        <v>66.253100799121128</v>
      </c>
      <c r="EG105" s="360">
        <f>+INDEX(Chile!$1:$1048576,MATCH('Data Graf'!$C105,Chile!$B:$B,0),MATCH(EG$25,Chile!$5:$5,0))</f>
        <v>63.063923391206508</v>
      </c>
      <c r="EH105" s="360">
        <f>+INDEX(Chile!$1:$1048576,MATCH('Data Graf'!$C105,Chile!$B:$B,0),MATCH(EH$25,Chile!$5:$5,0))</f>
        <v>63.883176881298439</v>
      </c>
    </row>
    <row r="106" spans="1:138">
      <c r="C106" s="374" t="s">
        <v>990</v>
      </c>
      <c r="D106" s="344" t="s">
        <v>882</v>
      </c>
      <c r="E106" s="359"/>
      <c r="F106" s="360"/>
      <c r="G106" s="360"/>
      <c r="H106" s="360"/>
      <c r="I106" s="360"/>
      <c r="J106" s="360"/>
      <c r="K106" s="360"/>
      <c r="L106" s="360"/>
      <c r="M106" s="360"/>
      <c r="N106" s="360"/>
      <c r="O106" s="360"/>
      <c r="P106" s="360"/>
      <c r="Q106" s="360"/>
      <c r="R106" s="360"/>
      <c r="S106" s="360"/>
      <c r="T106" s="360"/>
      <c r="U106" s="360"/>
      <c r="V106" s="360"/>
      <c r="W106" s="360"/>
      <c r="X106" s="360"/>
      <c r="Y106" s="360"/>
      <c r="Z106" s="360"/>
      <c r="AA106" s="360"/>
      <c r="AB106" s="360"/>
      <c r="AC106" s="360"/>
      <c r="AD106" s="360"/>
      <c r="AE106" s="360"/>
      <c r="AF106" s="360"/>
      <c r="AG106" s="360"/>
      <c r="AH106" s="360"/>
      <c r="AI106" s="360"/>
      <c r="AJ106" s="360"/>
      <c r="AK106" s="360"/>
      <c r="AL106" s="360"/>
      <c r="AM106" s="360"/>
      <c r="AN106" s="360"/>
      <c r="AO106" s="360">
        <f>+INDEX(Chile!$1:$1048576,MATCH('Data Graf'!$C106,Chile!$B:$B,0),MATCH(AO$25,Chile!$5:$5,0))/1000</f>
        <v>119.206</v>
      </c>
      <c r="AP106" s="360">
        <f>+INDEX(Chile!$1:$1048576,MATCH('Data Graf'!$C106,Chile!$B:$B,0),MATCH(AP$25,Chile!$5:$5,0))/1000</f>
        <v>113.724</v>
      </c>
      <c r="AQ106" s="360">
        <f>+INDEX(Chile!$1:$1048576,MATCH('Data Graf'!$C106,Chile!$B:$B,0),MATCH(AQ$25,Chile!$5:$5,0))/1000</f>
        <v>129.23699999999999</v>
      </c>
      <c r="AR106" s="360">
        <f>+INDEX(Chile!$1:$1048576,MATCH('Data Graf'!$C106,Chile!$B:$B,0),MATCH(AR$25,Chile!$5:$5,0))/1000</f>
        <v>106.76600000000001</v>
      </c>
      <c r="AS106" s="360">
        <f>+INDEX(Chile!$1:$1048576,MATCH('Data Graf'!$C106,Chile!$B:$B,0),MATCH(AS$25,Chile!$5:$5,0))/1000</f>
        <v>101.393</v>
      </c>
      <c r="AT106" s="360">
        <f>+INDEX(Chile!$1:$1048576,MATCH('Data Graf'!$C106,Chile!$B:$B,0),MATCH(AT$25,Chile!$5:$5,0))/1000</f>
        <v>115.063</v>
      </c>
      <c r="AU106" s="360">
        <f>+INDEX(Chile!$1:$1048576,MATCH('Data Graf'!$C106,Chile!$B:$B,0),MATCH(AU$25,Chile!$5:$5,0))/1000</f>
        <v>113.214</v>
      </c>
      <c r="AV106" s="360">
        <f>+INDEX(Chile!$1:$1048576,MATCH('Data Graf'!$C106,Chile!$B:$B,0),MATCH(AV$25,Chile!$5:$5,0))/1000</f>
        <v>117.554</v>
      </c>
      <c r="AW106" s="360">
        <f>+INDEX(Chile!$1:$1048576,MATCH('Data Graf'!$C106,Chile!$B:$B,0),MATCH(AW$25,Chile!$5:$5,0))/1000</f>
        <v>109.48699999999999</v>
      </c>
      <c r="AX106" s="360">
        <f>+INDEX(Chile!$1:$1048576,MATCH('Data Graf'!$C106,Chile!$B:$B,0),MATCH(AX$25,Chile!$5:$5,0))/1000</f>
        <v>132.846</v>
      </c>
      <c r="AY106" s="360">
        <f>+INDEX(Chile!$1:$1048576,MATCH('Data Graf'!$C106,Chile!$B:$B,0),MATCH(AY$25,Chile!$5:$5,0))/1000</f>
        <v>132.33099999999999</v>
      </c>
      <c r="AZ106" s="360">
        <f>+INDEX(Chile!$1:$1048576,MATCH('Data Graf'!$C106,Chile!$B:$B,0),MATCH(AZ$25,Chile!$5:$5,0))/1000</f>
        <v>122.6</v>
      </c>
      <c r="BA106" s="360">
        <f>+INDEX(Chile!$1:$1048576,MATCH('Data Graf'!$C106,Chile!$B:$B,0),MATCH(BA$25,Chile!$5:$5,0))/1000</f>
        <v>115.369</v>
      </c>
      <c r="BB106" s="360">
        <f>+INDEX(Chile!$1:$1048576,MATCH('Data Graf'!$C106,Chile!$B:$B,0),MATCH(BB$25,Chile!$5:$5,0))/1000</f>
        <v>113.914</v>
      </c>
      <c r="BC106" s="360">
        <f>+INDEX(Chile!$1:$1048576,MATCH('Data Graf'!$C106,Chile!$B:$B,0),MATCH(BC$25,Chile!$5:$5,0))/1000</f>
        <v>132.59299999999999</v>
      </c>
      <c r="BD106" s="360">
        <f>+INDEX(Chile!$1:$1048576,MATCH('Data Graf'!$C106,Chile!$B:$B,0),MATCH(BD$25,Chile!$5:$5,0))/1000</f>
        <v>72.382000000000005</v>
      </c>
      <c r="BE106" s="360">
        <f>+INDEX(Chile!$1:$1048576,MATCH('Data Graf'!$C106,Chile!$B:$B,0),MATCH(BE$25,Chile!$5:$5,0))/1000</f>
        <v>111.831</v>
      </c>
      <c r="BF106" s="360">
        <f>+INDEX(Chile!$1:$1048576,MATCH('Data Graf'!$C106,Chile!$B:$B,0),MATCH(BF$25,Chile!$5:$5,0))/1000</f>
        <v>114.794</v>
      </c>
      <c r="BG106" s="360">
        <f>+INDEX(Chile!$1:$1048576,MATCH('Data Graf'!$C106,Chile!$B:$B,0),MATCH(BG$25,Chile!$5:$5,0))/1000</f>
        <v>124.791</v>
      </c>
      <c r="BH106" s="360">
        <f>+INDEX(Chile!$1:$1048576,MATCH('Data Graf'!$C106,Chile!$B:$B,0),MATCH(BH$25,Chile!$5:$5,0))/1000</f>
        <v>117.568</v>
      </c>
      <c r="BI106" s="360">
        <f>+INDEX(Chile!$1:$1048576,MATCH('Data Graf'!$C106,Chile!$B:$B,0),MATCH(BI$25,Chile!$5:$5,0))/1000</f>
        <v>119.57</v>
      </c>
      <c r="BJ106" s="360">
        <f>+INDEX(Chile!$1:$1048576,MATCH('Data Graf'!$C106,Chile!$B:$B,0),MATCH(BJ$25,Chile!$5:$5,0))/1000</f>
        <v>137.39599999999999</v>
      </c>
      <c r="BK106" s="360">
        <f>+INDEX(Chile!$1:$1048576,MATCH('Data Graf'!$C106,Chile!$B:$B,0),MATCH(BK$25,Chile!$5:$5,0))/1000</f>
        <v>141.59700000000001</v>
      </c>
      <c r="BL106" s="360">
        <f>+INDEX(Chile!$1:$1048576,MATCH('Data Graf'!$C106,Chile!$B:$B,0),MATCH(BL$25,Chile!$5:$5,0))/1000</f>
        <v>132.92699999999999</v>
      </c>
      <c r="BM106" s="360">
        <f>+INDEX(Chile!$1:$1048576,MATCH('Data Graf'!$C106,Chile!$B:$B,0),MATCH(BM$25,Chile!$5:$5,0))/1000</f>
        <v>132.49299999999999</v>
      </c>
      <c r="BN106" s="360">
        <f>+INDEX(Chile!$1:$1048576,MATCH('Data Graf'!$C106,Chile!$B:$B,0),MATCH(BN$25,Chile!$5:$5,0))/1000</f>
        <v>121.762</v>
      </c>
      <c r="BO106" s="360">
        <f>+INDEX(Chile!$1:$1048576,MATCH('Data Graf'!$C106,Chile!$B:$B,0),MATCH(BO$25,Chile!$5:$5,0))/1000</f>
        <v>145.03200000000001</v>
      </c>
      <c r="BP106" s="360">
        <f>+INDEX(Chile!$1:$1048576,MATCH('Data Graf'!$C106,Chile!$B:$B,0),MATCH(BP$25,Chile!$5:$5,0))/1000</f>
        <v>110.139</v>
      </c>
      <c r="BQ106" s="360">
        <f>+INDEX(Chile!$1:$1048576,MATCH('Data Graf'!$C106,Chile!$B:$B,0),MATCH(BQ$25,Chile!$5:$5,0))/1000</f>
        <v>103.014</v>
      </c>
      <c r="BR106" s="360">
        <f>+INDEX(Chile!$1:$1048576,MATCH('Data Graf'!$C106,Chile!$B:$B,0),MATCH(BR$25,Chile!$5:$5,0))/1000</f>
        <v>66.521000000000001</v>
      </c>
      <c r="BS106" s="360">
        <f>+INDEX(Chile!$1:$1048576,MATCH('Data Graf'!$C106,Chile!$B:$B,0),MATCH(BS$25,Chile!$5:$5,0))/1000</f>
        <v>90.653000000000006</v>
      </c>
      <c r="BT106" s="360">
        <f>+INDEX(Chile!$1:$1048576,MATCH('Data Graf'!$C106,Chile!$B:$B,0),MATCH(BT$25,Chile!$5:$5,0))/1000</f>
        <v>103.39100000000001</v>
      </c>
      <c r="BU106" s="360">
        <f>+INDEX(Chile!$1:$1048576,MATCH('Data Graf'!$C106,Chile!$B:$B,0),MATCH(BU$25,Chile!$5:$5,0))/1000</f>
        <v>116.85899999999999</v>
      </c>
      <c r="BV106" s="360">
        <f>+INDEX(Chile!$1:$1048576,MATCH('Data Graf'!$C106,Chile!$B:$B,0),MATCH(BV$25,Chile!$5:$5,0))/1000</f>
        <v>132.67500000000001</v>
      </c>
      <c r="BW106" s="360">
        <f>+INDEX(Chile!$1:$1048576,MATCH('Data Graf'!$C106,Chile!$B:$B,0),MATCH(BW$25,Chile!$5:$5,0))/1000</f>
        <v>123.72799999999999</v>
      </c>
      <c r="BX106" s="360">
        <f>+INDEX(Chile!$1:$1048576,MATCH('Data Graf'!$C106,Chile!$B:$B,0),MATCH(BX$25,Chile!$5:$5,0))/1000</f>
        <v>137.9</v>
      </c>
      <c r="BY106" s="360">
        <f>+INDEX(Chile!$1:$1048576,MATCH('Data Graf'!$C106,Chile!$B:$B,0),MATCH(BY$25,Chile!$5:$5,0))/1000</f>
        <v>129.53700000000001</v>
      </c>
      <c r="BZ106" s="360">
        <f>+INDEX(Chile!$1:$1048576,MATCH('Data Graf'!$C106,Chile!$B:$B,0),MATCH(BZ$25,Chile!$5:$5,0))/1000</f>
        <v>121.583</v>
      </c>
      <c r="CA106" s="360">
        <f>+INDEX(Chile!$1:$1048576,MATCH('Data Graf'!$C106,Chile!$B:$B,0),MATCH(CA$25,Chile!$5:$5,0))/1000</f>
        <v>140.732</v>
      </c>
      <c r="CB106" s="360">
        <f>+INDEX(Chile!$1:$1048576,MATCH('Data Graf'!$C106,Chile!$B:$B,0),MATCH(CB$25,Chile!$5:$5,0))/1000</f>
        <v>140.68</v>
      </c>
      <c r="CC106" s="360">
        <f>+INDEX(Chile!$1:$1048576,MATCH('Data Graf'!$C106,Chile!$B:$B,0),MATCH(CC$25,Chile!$5:$5,0))/1000</f>
        <v>145.678</v>
      </c>
      <c r="CD106" s="360">
        <f>+INDEX(Chile!$1:$1048576,MATCH('Data Graf'!$C106,Chile!$B:$B,0),MATCH(CD$25,Chile!$5:$5,0))/1000</f>
        <v>141.077</v>
      </c>
      <c r="CE106" s="360">
        <f>+INDEX(Chile!$1:$1048576,MATCH('Data Graf'!$C106,Chile!$B:$B,0),MATCH(CE$25,Chile!$5:$5,0))/1000</f>
        <v>131.995</v>
      </c>
      <c r="CF106" s="360">
        <f>+INDEX(Chile!$1:$1048576,MATCH('Data Graf'!$C106,Chile!$B:$B,0),MATCH(CF$25,Chile!$5:$5,0))/1000</f>
        <v>138.39099999999999</v>
      </c>
      <c r="CG106" s="360">
        <f>+INDEX(Chile!$1:$1048576,MATCH('Data Graf'!$C106,Chile!$B:$B,0),MATCH(CG$25,Chile!$5:$5,0))/1000</f>
        <v>121.94499999999999</v>
      </c>
      <c r="CH106" s="360">
        <f>+INDEX(Chile!$1:$1048576,MATCH('Data Graf'!$C106,Chile!$B:$B,0),MATCH(CH$25,Chile!$5:$5,0))/1000</f>
        <v>136.68799999999999</v>
      </c>
      <c r="CI106" s="360">
        <f>+INDEX(Chile!$1:$1048576,MATCH('Data Graf'!$C106,Chile!$B:$B,0),MATCH(CI$25,Chile!$5:$5,0))/1000</f>
        <v>134.85900000000001</v>
      </c>
      <c r="CJ106" s="360">
        <f>+INDEX(Chile!$1:$1048576,MATCH('Data Graf'!$C106,Chile!$B:$B,0),MATCH(CJ$25,Chile!$5:$5,0))/1000</f>
        <v>127.986</v>
      </c>
      <c r="CK106" s="360">
        <f>+INDEX(Chile!$1:$1048576,MATCH('Data Graf'!$C106,Chile!$B:$B,0),MATCH(CK$25,Chile!$5:$5,0))/1000</f>
        <v>119.54</v>
      </c>
      <c r="CL106" s="360">
        <f>+INDEX(Chile!$1:$1048576,MATCH('Data Graf'!$C106,Chile!$B:$B,0),MATCH(CL$25,Chile!$5:$5,0))/1000</f>
        <v>102.125</v>
      </c>
      <c r="CM106" s="360">
        <f>+INDEX(Chile!$1:$1048576,MATCH('Data Graf'!$C106,Chile!$B:$B,0),MATCH(CM$25,Chile!$5:$5,0))/1000</f>
        <v>133.82400000000001</v>
      </c>
      <c r="CN106" s="360">
        <f>+INDEX(Chile!$1:$1048576,MATCH('Data Graf'!$C106,Chile!$B:$B,0),MATCH(CN$25,Chile!$5:$5,0))/1000</f>
        <v>125.46599999999999</v>
      </c>
      <c r="CO106" s="360">
        <f>+INDEX(Chile!$1:$1048576,MATCH('Data Graf'!$C106,Chile!$B:$B,0),MATCH(CO$25,Chile!$5:$5,0))/1000</f>
        <v>93.912000000000006</v>
      </c>
      <c r="CP106" s="360">
        <f>+INDEX(Chile!$1:$1048576,MATCH('Data Graf'!$C106,Chile!$B:$B,0),MATCH(CP$25,Chile!$5:$5,0))/1000</f>
        <v>121.937</v>
      </c>
      <c r="CQ106" s="360">
        <f>+INDEX(Chile!$1:$1048576,MATCH('Data Graf'!$C106,Chile!$B:$B,0),MATCH(CQ$25,Chile!$5:$5,0))/1000</f>
        <v>91.034999999999997</v>
      </c>
      <c r="CR106" s="360">
        <f>+INDEX(Chile!$1:$1048576,MATCH('Data Graf'!$C106,Chile!$B:$B,0),MATCH(CR$25,Chile!$5:$5,0))/1000</f>
        <v>105.548</v>
      </c>
      <c r="CS106" s="360">
        <f>+INDEX(Chile!$1:$1048576,MATCH('Data Graf'!$C106,Chile!$B:$B,0),MATCH(CS$25,Chile!$5:$5,0))/1000</f>
        <v>80.811999999999998</v>
      </c>
      <c r="CT106" s="360">
        <f>+INDEX(Chile!$1:$1048576,MATCH('Data Graf'!$C106,Chile!$B:$B,0),MATCH(CT$25,Chile!$5:$5,0))/1000</f>
        <v>97.372</v>
      </c>
      <c r="CU106" s="360">
        <f>+INDEX(Chile!$1:$1048576,MATCH('Data Graf'!$C106,Chile!$B:$B,0),MATCH(CU$25,Chile!$5:$5,0))/1000</f>
        <v>119.755</v>
      </c>
      <c r="CV106" s="360">
        <f>+INDEX(Chile!$1:$1048576,MATCH('Data Graf'!$C106,Chile!$B:$B,0),MATCH(CV$25,Chile!$5:$5,0))/1000</f>
        <v>110.393</v>
      </c>
      <c r="CW106" s="360">
        <f>+INDEX(Chile!$1:$1048576,MATCH('Data Graf'!$C106,Chile!$B:$B,0),MATCH(CW$25,Chile!$5:$5,0))/1000</f>
        <v>122.715</v>
      </c>
      <c r="CX106" s="360">
        <f>+INDEX(Chile!$1:$1048576,MATCH('Data Graf'!$C106,Chile!$B:$B,0),MATCH(CX$25,Chile!$5:$5,0))/1000</f>
        <v>114.366</v>
      </c>
      <c r="CY106" s="360">
        <f>+INDEX(Chile!$1:$1048576,MATCH('Data Graf'!$C106,Chile!$B:$B,0),MATCH(CY$25,Chile!$5:$5,0))/1000</f>
        <v>125.27</v>
      </c>
      <c r="CZ106" s="360">
        <f>+INDEX(Chile!$1:$1048576,MATCH('Data Graf'!$C106,Chile!$B:$B,0),MATCH(CZ$25,Chile!$5:$5,0))/1000</f>
        <v>117.798</v>
      </c>
      <c r="DA106" s="360">
        <f>+INDEX(Chile!$1:$1048576,MATCH('Data Graf'!$C106,Chile!$B:$B,0),MATCH(DA$25,Chile!$5:$5,0))/1000</f>
        <v>138.155</v>
      </c>
      <c r="DB106" s="360">
        <f>+INDEX(Chile!$1:$1048576,MATCH('Data Graf'!$C106,Chile!$B:$B,0),MATCH(DB$25,Chile!$5:$5,0))/1000</f>
        <v>120.723</v>
      </c>
      <c r="DC106" s="360">
        <f>+INDEX(Chile!$1:$1048576,MATCH('Data Graf'!$C106,Chile!$B:$B,0),MATCH(DC$25,Chile!$5:$5,0))/1000</f>
        <v>137.137</v>
      </c>
      <c r="DD106" s="360">
        <f>+INDEX(Chile!$1:$1048576,MATCH('Data Graf'!$C106,Chile!$B:$B,0),MATCH(DD$25,Chile!$5:$5,0))/1000</f>
        <v>130.43899999999999</v>
      </c>
      <c r="DE106" s="360">
        <f>+INDEX(Chile!$1:$1048576,MATCH('Data Graf'!$C106,Chile!$B:$B,0),MATCH(DE$25,Chile!$5:$5,0))/1000</f>
        <v>98.897000000000006</v>
      </c>
      <c r="DF106" s="360">
        <f>+INDEX(Chile!$1:$1048576,MATCH('Data Graf'!$C106,Chile!$B:$B,0),MATCH(DF$25,Chile!$5:$5,0))/1000</f>
        <v>109.645</v>
      </c>
      <c r="DG106" s="360">
        <f>+INDEX(Chile!$1:$1048576,MATCH('Data Graf'!$C106,Chile!$B:$B,0),MATCH(DG$25,Chile!$5:$5,0))/1000</f>
        <v>135.946</v>
      </c>
      <c r="DH106" s="360">
        <f>+INDEX(Chile!$1:$1048576,MATCH('Data Graf'!$C106,Chile!$B:$B,0),MATCH(DH$25,Chile!$5:$5,0))/1000</f>
        <v>109.468</v>
      </c>
      <c r="DI106" s="360">
        <f>+INDEX(Chile!$1:$1048576,MATCH('Data Graf'!$C106,Chile!$B:$B,0),MATCH(DI$25,Chile!$5:$5,0))/1000</f>
        <v>115.212</v>
      </c>
      <c r="DJ106" s="360">
        <f>+INDEX(Chile!$1:$1048576,MATCH('Data Graf'!$C106,Chile!$B:$B,0),MATCH(DJ$25,Chile!$5:$5,0))/1000</f>
        <v>104.61799999999999</v>
      </c>
      <c r="DK106" s="360">
        <f>+INDEX(Chile!$1:$1048576,MATCH('Data Graf'!$C106,Chile!$B:$B,0),MATCH(DK$25,Chile!$5:$5,0))/1000</f>
        <v>112.46</v>
      </c>
      <c r="DL106" s="360">
        <f>+INDEX(Chile!$1:$1048576,MATCH('Data Graf'!$C106,Chile!$B:$B,0),MATCH(DL$25,Chile!$5:$5,0))/1000</f>
        <v>111.142</v>
      </c>
      <c r="DM106" s="360">
        <f>+INDEX(Chile!$1:$1048576,MATCH('Data Graf'!$C106,Chile!$B:$B,0),MATCH(DM$25,Chile!$5:$5,0))/1000</f>
        <v>118.319</v>
      </c>
      <c r="DN106" s="360">
        <f>+INDEX(Chile!$1:$1048576,MATCH('Data Graf'!$C106,Chile!$B:$B,0),MATCH(DN$25,Chile!$5:$5,0))/1000</f>
        <v>95.600999999999999</v>
      </c>
      <c r="DO106" s="360">
        <f>+INDEX(Chile!$1:$1048576,MATCH('Data Graf'!$C106,Chile!$B:$B,0),MATCH(DO$25,Chile!$5:$5,0))/1000</f>
        <v>77.38</v>
      </c>
      <c r="DP106" s="360">
        <f>+INDEX(Chile!$1:$1048576,MATCH('Data Graf'!$C106,Chile!$B:$B,0),MATCH(DP$25,Chile!$5:$5,0))/1000</f>
        <v>111.15600000000001</v>
      </c>
      <c r="DQ106" s="360">
        <f>+INDEX(Chile!$1:$1048576,MATCH('Data Graf'!$C106,Chile!$B:$B,0),MATCH(DQ$25,Chile!$5:$5,0))/1000</f>
        <v>80.828999999999994</v>
      </c>
      <c r="DR106" s="360">
        <f>+INDEX(Chile!$1:$1048576,MATCH('Data Graf'!$C106,Chile!$B:$B,0),MATCH(DR$25,Chile!$5:$5,0))/1000</f>
        <v>63.822000000000003</v>
      </c>
      <c r="DS106" s="360">
        <f>+INDEX(Chile!$1:$1048576,MATCH('Data Graf'!$C106,Chile!$B:$B,0),MATCH(DS$25,Chile!$5:$5,0))/1000</f>
        <v>56.064999999999998</v>
      </c>
      <c r="DT106" s="360">
        <f>+INDEX(Chile!$1:$1048576,MATCH('Data Graf'!$C106,Chile!$B:$B,0),MATCH(DT$25,Chile!$5:$5,0))/1000</f>
        <v>60.72</v>
      </c>
      <c r="DU106" s="360">
        <f>+INDEX(Chile!$1:$1048576,MATCH('Data Graf'!$C106,Chile!$B:$B,0),MATCH(DU$25,Chile!$5:$5,0))/1000</f>
        <v>57.143999999999998</v>
      </c>
      <c r="DV106" s="360">
        <f>+INDEX(Chile!$1:$1048576,MATCH('Data Graf'!$C106,Chile!$B:$B,0),MATCH(DV$25,Chile!$5:$5,0))/1000</f>
        <v>62.652000000000001</v>
      </c>
      <c r="DW106" s="360">
        <f>+INDEX(Chile!$1:$1048576,MATCH('Data Graf'!$C106,Chile!$B:$B,0),MATCH(DW$25,Chile!$5:$5,0))/1000</f>
        <v>71.459999999999994</v>
      </c>
      <c r="DX106" s="360">
        <f>+INDEX(Chile!$1:$1048576,MATCH('Data Graf'!$C106,Chile!$B:$B,0),MATCH(DX$25,Chile!$5:$5,0))/1000</f>
        <v>68.349999999999994</v>
      </c>
      <c r="DY106" s="360">
        <f>+INDEX(Chile!$1:$1048576,MATCH('Data Graf'!$C106,Chile!$B:$B,0),MATCH(DY$25,Chile!$5:$5,0))/1000</f>
        <v>70.302000000000007</v>
      </c>
      <c r="DZ106" s="360">
        <f>+INDEX(Chile!$1:$1048576,MATCH('Data Graf'!$C106,Chile!$B:$B,0),MATCH(DZ$25,Chile!$5:$5,0))/1000</f>
        <v>72.415999999999997</v>
      </c>
      <c r="EA106" s="360">
        <f>+INDEX(Chile!$1:$1048576,MATCH('Data Graf'!$C106,Chile!$B:$B,0),MATCH(EA$25,Chile!$5:$5,0))/1000</f>
        <v>66.254999999999995</v>
      </c>
      <c r="EB106" s="360">
        <f>+INDEX(Chile!$1:$1048576,MATCH('Data Graf'!$C106,Chile!$B:$B,0),MATCH(EB$25,Chile!$5:$5,0))/1000</f>
        <v>55.722999999999999</v>
      </c>
      <c r="EC106" s="360">
        <f>+INDEX(Chile!$1:$1048576,MATCH('Data Graf'!$C106,Chile!$B:$B,0),MATCH(EC$25,Chile!$5:$5,0))/1000</f>
        <v>49.805</v>
      </c>
      <c r="ED106" s="360">
        <f>+INDEX(Chile!$1:$1048576,MATCH('Data Graf'!$C106,Chile!$B:$B,0),MATCH(ED$25,Chile!$5:$5,0))/1000</f>
        <v>69.408000000000001</v>
      </c>
      <c r="EE106" s="360">
        <f>+INDEX(Chile!$1:$1048576,MATCH('Data Graf'!$C106,Chile!$B:$B,0),MATCH(EE$25,Chile!$5:$5,0))/1000</f>
        <v>65.873999999999995</v>
      </c>
      <c r="EF106" s="360">
        <f>+INDEX(Chile!$1:$1048576,MATCH('Data Graf'!$C106,Chile!$B:$B,0),MATCH(EF$25,Chile!$5:$5,0))/1000</f>
        <v>67.132000000000005</v>
      </c>
      <c r="EG106" s="360">
        <f>+INDEX(Chile!$1:$1048576,MATCH('Data Graf'!$C106,Chile!$B:$B,0),MATCH(EG$25,Chile!$5:$5,0))/1000</f>
        <v>67.674000000000007</v>
      </c>
      <c r="EH106" s="360">
        <f>+INDEX(Chile!$1:$1048576,MATCH('Data Graf'!$C106,Chile!$B:$B,0),MATCH(EH$25,Chile!$5:$5,0))/1000</f>
        <v>61.914000000000001</v>
      </c>
    </row>
    <row r="107" spans="1:138">
      <c r="C107" s="374"/>
      <c r="D107" s="345" t="s">
        <v>757</v>
      </c>
      <c r="E107" s="361"/>
      <c r="F107" s="362"/>
      <c r="G107" s="362"/>
      <c r="H107" s="362"/>
      <c r="I107" s="362"/>
      <c r="J107" s="362"/>
      <c r="K107" s="362"/>
      <c r="L107" s="362"/>
      <c r="M107" s="362"/>
      <c r="N107" s="362"/>
      <c r="O107" s="362"/>
      <c r="P107" s="362"/>
      <c r="Q107" s="362"/>
      <c r="R107" s="362"/>
      <c r="S107" s="362"/>
      <c r="T107" s="362"/>
      <c r="U107" s="362"/>
      <c r="V107" s="362"/>
      <c r="W107" s="362"/>
      <c r="X107" s="362"/>
      <c r="Y107" s="362"/>
      <c r="Z107" s="362"/>
      <c r="AA107" s="362"/>
      <c r="AB107" s="362"/>
      <c r="AC107" s="362"/>
      <c r="AD107" s="362"/>
      <c r="AE107" s="362"/>
      <c r="AF107" s="362"/>
      <c r="AG107" s="362"/>
      <c r="AH107" s="362"/>
      <c r="AI107" s="362"/>
      <c r="AJ107" s="362"/>
      <c r="AK107" s="362"/>
      <c r="AL107" s="362"/>
      <c r="AM107" s="362"/>
      <c r="AN107" s="362"/>
      <c r="AO107" s="362">
        <v>100</v>
      </c>
      <c r="AP107" s="362">
        <v>100</v>
      </c>
      <c r="AQ107" s="362">
        <v>100</v>
      </c>
      <c r="AR107" s="362">
        <v>100</v>
      </c>
      <c r="AS107" s="362">
        <v>100</v>
      </c>
      <c r="AT107" s="362">
        <v>100</v>
      </c>
      <c r="AU107" s="362">
        <v>100</v>
      </c>
      <c r="AV107" s="362">
        <v>100</v>
      </c>
      <c r="AW107" s="362">
        <v>100</v>
      </c>
      <c r="AX107" s="362">
        <v>100</v>
      </c>
      <c r="AY107" s="362">
        <v>100</v>
      </c>
      <c r="AZ107" s="362">
        <v>100</v>
      </c>
      <c r="BA107" s="362">
        <v>100</v>
      </c>
      <c r="BB107" s="362">
        <v>100</v>
      </c>
      <c r="BC107" s="362">
        <v>100</v>
      </c>
      <c r="BD107" s="362">
        <v>100</v>
      </c>
      <c r="BE107" s="362">
        <v>100</v>
      </c>
      <c r="BF107" s="362">
        <v>100</v>
      </c>
      <c r="BG107" s="362">
        <v>100</v>
      </c>
      <c r="BH107" s="362">
        <v>100</v>
      </c>
      <c r="BI107" s="362">
        <v>100</v>
      </c>
      <c r="BJ107" s="362">
        <v>100</v>
      </c>
      <c r="BK107" s="362">
        <v>100</v>
      </c>
      <c r="BL107" s="362">
        <v>100</v>
      </c>
      <c r="BM107" s="362">
        <v>100</v>
      </c>
      <c r="BN107" s="362">
        <v>100</v>
      </c>
      <c r="BO107" s="362">
        <v>100</v>
      </c>
      <c r="BP107" s="362">
        <v>100</v>
      </c>
      <c r="BQ107" s="362">
        <v>100</v>
      </c>
      <c r="BR107" s="362">
        <v>100</v>
      </c>
      <c r="BS107" s="362">
        <v>100</v>
      </c>
      <c r="BT107" s="362">
        <v>100</v>
      </c>
      <c r="BU107" s="362">
        <v>100</v>
      </c>
      <c r="BV107" s="362">
        <v>100</v>
      </c>
      <c r="BW107" s="362">
        <v>100</v>
      </c>
      <c r="BX107" s="362">
        <v>100</v>
      </c>
      <c r="BY107" s="362">
        <v>100</v>
      </c>
      <c r="BZ107" s="362">
        <v>100</v>
      </c>
      <c r="CA107" s="362">
        <v>100</v>
      </c>
      <c r="CB107" s="362">
        <v>100</v>
      </c>
      <c r="CC107" s="362">
        <v>100</v>
      </c>
      <c r="CD107" s="362">
        <v>100</v>
      </c>
      <c r="CE107" s="362">
        <v>100</v>
      </c>
      <c r="CF107" s="362">
        <v>100</v>
      </c>
      <c r="CG107" s="362">
        <v>100</v>
      </c>
      <c r="CH107" s="362">
        <v>100</v>
      </c>
      <c r="CI107" s="362">
        <v>100</v>
      </c>
      <c r="CJ107" s="362">
        <v>100</v>
      </c>
      <c r="CK107" s="362">
        <v>100</v>
      </c>
      <c r="CL107" s="362">
        <v>100</v>
      </c>
      <c r="CM107" s="362">
        <v>100</v>
      </c>
      <c r="CN107" s="362">
        <v>100</v>
      </c>
      <c r="CO107" s="362">
        <v>100</v>
      </c>
      <c r="CP107" s="362">
        <v>100</v>
      </c>
      <c r="CQ107" s="362">
        <v>100</v>
      </c>
      <c r="CR107" s="362">
        <v>100</v>
      </c>
      <c r="CS107" s="362">
        <v>100</v>
      </c>
      <c r="CT107" s="362">
        <v>100</v>
      </c>
      <c r="CU107" s="362">
        <v>100</v>
      </c>
      <c r="CV107" s="362">
        <v>100</v>
      </c>
      <c r="CW107" s="362">
        <v>100</v>
      </c>
      <c r="CX107" s="362">
        <v>100</v>
      </c>
      <c r="CY107" s="362">
        <v>100</v>
      </c>
      <c r="CZ107" s="362">
        <v>100</v>
      </c>
      <c r="DA107" s="362">
        <v>100</v>
      </c>
      <c r="DB107" s="362">
        <v>100</v>
      </c>
      <c r="DC107" s="362">
        <v>100</v>
      </c>
      <c r="DD107" s="362">
        <v>100</v>
      </c>
      <c r="DE107" s="362">
        <v>100</v>
      </c>
      <c r="DF107" s="362">
        <v>100</v>
      </c>
      <c r="DG107" s="362">
        <v>100</v>
      </c>
      <c r="DH107" s="362">
        <v>100</v>
      </c>
      <c r="DI107" s="362">
        <v>100</v>
      </c>
      <c r="DJ107" s="362">
        <v>100</v>
      </c>
      <c r="DK107" s="362">
        <v>100</v>
      </c>
      <c r="DL107" s="362">
        <v>100</v>
      </c>
      <c r="DM107" s="362">
        <v>100</v>
      </c>
      <c r="DN107" s="362">
        <v>100</v>
      </c>
      <c r="DO107" s="362">
        <v>100</v>
      </c>
      <c r="DP107" s="362">
        <v>100</v>
      </c>
      <c r="DQ107" s="362">
        <v>100</v>
      </c>
      <c r="DR107" s="362">
        <v>100</v>
      </c>
      <c r="DS107" s="362">
        <v>100</v>
      </c>
      <c r="DT107" s="362">
        <v>100</v>
      </c>
      <c r="DU107" s="362">
        <v>100</v>
      </c>
      <c r="DV107" s="362">
        <v>100</v>
      </c>
      <c r="DW107" s="362">
        <v>100</v>
      </c>
      <c r="DX107" s="362">
        <v>100</v>
      </c>
      <c r="DY107" s="362">
        <v>100</v>
      </c>
      <c r="DZ107" s="362">
        <v>100</v>
      </c>
      <c r="EA107" s="362">
        <v>100</v>
      </c>
      <c r="EB107" s="362">
        <v>100</v>
      </c>
      <c r="EC107" s="362">
        <v>100</v>
      </c>
      <c r="ED107" s="362">
        <v>100</v>
      </c>
      <c r="EE107" s="362">
        <v>100</v>
      </c>
      <c r="EF107" s="362">
        <v>100</v>
      </c>
      <c r="EG107" s="362">
        <v>100</v>
      </c>
      <c r="EH107" s="362">
        <v>100</v>
      </c>
    </row>
    <row r="109" spans="1:138" ht="17.45" customHeight="1">
      <c r="A109" s="11" t="s">
        <v>885</v>
      </c>
      <c r="B109" s="11"/>
      <c r="DH109" s="321"/>
    </row>
    <row r="110" spans="1:138">
      <c r="C110" s="9"/>
      <c r="D110" s="63"/>
      <c r="E110" s="321"/>
      <c r="F110" s="321"/>
      <c r="G110" s="321"/>
      <c r="H110" s="321"/>
      <c r="I110" s="321"/>
      <c r="J110" s="321"/>
      <c r="K110" s="321"/>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1"/>
      <c r="BK110" s="321"/>
      <c r="BL110" s="321"/>
      <c r="BM110" s="321"/>
      <c r="BN110" s="321"/>
      <c r="BO110" s="321"/>
      <c r="BP110" s="321"/>
      <c r="BQ110" s="321"/>
      <c r="BR110" s="321"/>
      <c r="BS110" s="321"/>
      <c r="BT110" s="321"/>
      <c r="BU110" s="321"/>
      <c r="BV110" s="321"/>
      <c r="BW110" s="321"/>
      <c r="BX110" s="321"/>
      <c r="BY110" s="321"/>
      <c r="BZ110" s="321"/>
      <c r="CA110" s="321"/>
      <c r="CB110" s="321"/>
      <c r="CC110" s="321"/>
      <c r="CD110" s="321"/>
      <c r="CE110" s="321"/>
      <c r="CF110" s="321"/>
      <c r="CG110" s="321"/>
      <c r="CH110" s="321"/>
      <c r="CI110" s="321"/>
      <c r="CJ110" s="321"/>
      <c r="CK110" s="321"/>
      <c r="CL110" s="321"/>
      <c r="CM110" s="321"/>
      <c r="CN110" s="321"/>
      <c r="CO110" s="321"/>
      <c r="CP110" s="321"/>
      <c r="CQ110" s="321"/>
      <c r="CR110" s="321"/>
      <c r="CS110" s="321"/>
      <c r="CT110" s="321"/>
      <c r="CU110" s="321"/>
      <c r="CV110" s="321"/>
      <c r="CW110" s="321"/>
      <c r="CX110" s="321"/>
      <c r="CY110" s="321"/>
      <c r="CZ110" s="321"/>
      <c r="DA110" s="321"/>
      <c r="DB110" s="321"/>
      <c r="DC110" s="321"/>
      <c r="DD110" s="321"/>
      <c r="DE110" s="321"/>
      <c r="DF110" s="321"/>
      <c r="DG110" s="321"/>
      <c r="DH110" s="321"/>
      <c r="DI110" s="321"/>
      <c r="DJ110" s="321"/>
      <c r="DK110" s="321"/>
      <c r="DL110" s="321"/>
      <c r="DM110" s="321"/>
      <c r="DN110" s="321"/>
      <c r="DO110" s="321"/>
      <c r="DP110" s="321"/>
      <c r="DQ110" s="321"/>
      <c r="DR110" s="321"/>
      <c r="DS110" s="321"/>
      <c r="DT110" s="321"/>
      <c r="DU110" s="321"/>
      <c r="DV110" s="321"/>
      <c r="DW110" s="321"/>
      <c r="DX110" s="321"/>
      <c r="DY110" s="321"/>
      <c r="DZ110" s="321"/>
      <c r="EA110" s="321"/>
      <c r="EB110" s="321"/>
      <c r="EC110" s="321"/>
      <c r="ED110" s="321"/>
      <c r="EE110" s="321"/>
      <c r="EF110" s="321"/>
      <c r="EG110" s="321"/>
      <c r="EH110" s="321"/>
    </row>
    <row r="111" spans="1:138">
      <c r="D111" s="51"/>
      <c r="E111" s="352">
        <v>42005</v>
      </c>
      <c r="F111" s="352">
        <f>+EDATE(E111,1)</f>
        <v>42036</v>
      </c>
      <c r="G111" s="352">
        <f t="shared" ref="G111" si="374">+EDATE(F111,1)</f>
        <v>42064</v>
      </c>
      <c r="H111" s="352">
        <f t="shared" ref="H111" si="375">+EDATE(G111,1)</f>
        <v>42095</v>
      </c>
      <c r="I111" s="352">
        <f t="shared" ref="I111" si="376">+EDATE(H111,1)</f>
        <v>42125</v>
      </c>
      <c r="J111" s="352">
        <f t="shared" ref="J111" si="377">+EDATE(I111,1)</f>
        <v>42156</v>
      </c>
      <c r="K111" s="352">
        <f t="shared" ref="K111" si="378">+EDATE(J111,1)</f>
        <v>42186</v>
      </c>
      <c r="L111" s="352">
        <f t="shared" ref="L111" si="379">+EDATE(K111,1)</f>
        <v>42217</v>
      </c>
      <c r="M111" s="352">
        <f t="shared" ref="M111" si="380">+EDATE(L111,1)</f>
        <v>42248</v>
      </c>
      <c r="N111" s="352">
        <f t="shared" ref="N111" si="381">+EDATE(M111,1)</f>
        <v>42278</v>
      </c>
      <c r="O111" s="352">
        <f t="shared" ref="O111" si="382">+EDATE(N111,1)</f>
        <v>42309</v>
      </c>
      <c r="P111" s="352">
        <f t="shared" ref="P111" si="383">+EDATE(O111,1)</f>
        <v>42339</v>
      </c>
      <c r="Q111" s="352">
        <f t="shared" ref="Q111" si="384">+EDATE(P111,1)</f>
        <v>42370</v>
      </c>
      <c r="R111" s="352">
        <f t="shared" ref="R111" si="385">+EDATE(Q111,1)</f>
        <v>42401</v>
      </c>
      <c r="S111" s="352">
        <f t="shared" ref="S111" si="386">+EDATE(R111,1)</f>
        <v>42430</v>
      </c>
      <c r="T111" s="352">
        <f t="shared" ref="T111" si="387">+EDATE(S111,1)</f>
        <v>42461</v>
      </c>
      <c r="U111" s="352">
        <f t="shared" ref="U111" si="388">+EDATE(T111,1)</f>
        <v>42491</v>
      </c>
      <c r="V111" s="352">
        <f t="shared" ref="V111" si="389">+EDATE(U111,1)</f>
        <v>42522</v>
      </c>
      <c r="W111" s="352">
        <f t="shared" ref="W111" si="390">+EDATE(V111,1)</f>
        <v>42552</v>
      </c>
      <c r="X111" s="352">
        <f t="shared" ref="X111" si="391">+EDATE(W111,1)</f>
        <v>42583</v>
      </c>
      <c r="Y111" s="352">
        <f t="shared" ref="Y111" si="392">+EDATE(X111,1)</f>
        <v>42614</v>
      </c>
      <c r="Z111" s="352">
        <f t="shared" ref="Z111" si="393">+EDATE(Y111,1)</f>
        <v>42644</v>
      </c>
      <c r="AA111" s="352">
        <f t="shared" ref="AA111" si="394">+EDATE(Z111,1)</f>
        <v>42675</v>
      </c>
      <c r="AB111" s="352">
        <f t="shared" ref="AB111" si="395">+EDATE(AA111,1)</f>
        <v>42705</v>
      </c>
      <c r="AC111" s="352">
        <f t="shared" ref="AC111" si="396">+EDATE(AB111,1)</f>
        <v>42736</v>
      </c>
      <c r="AD111" s="352">
        <f t="shared" ref="AD111" si="397">+EDATE(AC111,1)</f>
        <v>42767</v>
      </c>
      <c r="AE111" s="352">
        <f t="shared" ref="AE111" si="398">+EDATE(AD111,1)</f>
        <v>42795</v>
      </c>
      <c r="AF111" s="352">
        <f t="shared" ref="AF111" si="399">+EDATE(AE111,1)</f>
        <v>42826</v>
      </c>
      <c r="AG111" s="352">
        <f t="shared" ref="AG111" si="400">+EDATE(AF111,1)</f>
        <v>42856</v>
      </c>
      <c r="AH111" s="352">
        <f t="shared" ref="AH111" si="401">+EDATE(AG111,1)</f>
        <v>42887</v>
      </c>
      <c r="AI111" s="352">
        <f t="shared" ref="AI111" si="402">+EDATE(AH111,1)</f>
        <v>42917</v>
      </c>
      <c r="AJ111" s="352">
        <f t="shared" ref="AJ111" si="403">+EDATE(AI111,1)</f>
        <v>42948</v>
      </c>
      <c r="AK111" s="352">
        <f t="shared" ref="AK111" si="404">+EDATE(AJ111,1)</f>
        <v>42979</v>
      </c>
      <c r="AL111" s="352">
        <f t="shared" ref="AL111" si="405">+EDATE(AK111,1)</f>
        <v>43009</v>
      </c>
      <c r="AM111" s="352">
        <f t="shared" ref="AM111" si="406">+EDATE(AL111,1)</f>
        <v>43040</v>
      </c>
      <c r="AN111" s="352">
        <f t="shared" ref="AN111" si="407">+EDATE(AM111,1)</f>
        <v>43070</v>
      </c>
      <c r="AO111" s="352">
        <f t="shared" ref="AO111" si="408">+EDATE(AN111,1)</f>
        <v>43101</v>
      </c>
      <c r="AP111" s="352">
        <f t="shared" ref="AP111" si="409">+EDATE(AO111,1)</f>
        <v>43132</v>
      </c>
      <c r="AQ111" s="352">
        <f t="shared" ref="AQ111" si="410">+EDATE(AP111,1)</f>
        <v>43160</v>
      </c>
      <c r="AR111" s="352">
        <f t="shared" ref="AR111" si="411">+EDATE(AQ111,1)</f>
        <v>43191</v>
      </c>
      <c r="AS111" s="352">
        <f t="shared" ref="AS111" si="412">+EDATE(AR111,1)</f>
        <v>43221</v>
      </c>
      <c r="AT111" s="352">
        <f t="shared" ref="AT111" si="413">+EDATE(AS111,1)</f>
        <v>43252</v>
      </c>
      <c r="AU111" s="352">
        <f t="shared" ref="AU111" si="414">+EDATE(AT111,1)</f>
        <v>43282</v>
      </c>
      <c r="AV111" s="352">
        <f t="shared" ref="AV111" si="415">+EDATE(AU111,1)</f>
        <v>43313</v>
      </c>
      <c r="AW111" s="352">
        <f t="shared" ref="AW111" si="416">+EDATE(AV111,1)</f>
        <v>43344</v>
      </c>
      <c r="AX111" s="352">
        <f t="shared" ref="AX111" si="417">+EDATE(AW111,1)</f>
        <v>43374</v>
      </c>
      <c r="AY111" s="352">
        <f t="shared" ref="AY111" si="418">+EDATE(AX111,1)</f>
        <v>43405</v>
      </c>
      <c r="AZ111" s="352">
        <f t="shared" ref="AZ111" si="419">+EDATE(AY111,1)</f>
        <v>43435</v>
      </c>
      <c r="BA111" s="352">
        <f t="shared" ref="BA111" si="420">+EDATE(AZ111,1)</f>
        <v>43466</v>
      </c>
      <c r="BB111" s="352">
        <f t="shared" ref="BB111" si="421">+EDATE(BA111,1)</f>
        <v>43497</v>
      </c>
      <c r="BC111" s="352">
        <f t="shared" ref="BC111" si="422">+EDATE(BB111,1)</f>
        <v>43525</v>
      </c>
      <c r="BD111" s="352">
        <f t="shared" ref="BD111" si="423">+EDATE(BC111,1)</f>
        <v>43556</v>
      </c>
      <c r="BE111" s="352">
        <f t="shared" ref="BE111" si="424">+EDATE(BD111,1)</f>
        <v>43586</v>
      </c>
      <c r="BF111" s="352">
        <f t="shared" ref="BF111" si="425">+EDATE(BE111,1)</f>
        <v>43617</v>
      </c>
      <c r="BG111" s="352">
        <f t="shared" ref="BG111" si="426">+EDATE(BF111,1)</f>
        <v>43647</v>
      </c>
      <c r="BH111" s="352">
        <f t="shared" ref="BH111" si="427">+EDATE(BG111,1)</f>
        <v>43678</v>
      </c>
      <c r="BI111" s="352">
        <f t="shared" ref="BI111" si="428">+EDATE(BH111,1)</f>
        <v>43709</v>
      </c>
      <c r="BJ111" s="352">
        <f t="shared" ref="BJ111" si="429">+EDATE(BI111,1)</f>
        <v>43739</v>
      </c>
      <c r="BK111" s="352">
        <f t="shared" ref="BK111" si="430">+EDATE(BJ111,1)</f>
        <v>43770</v>
      </c>
      <c r="BL111" s="352">
        <f t="shared" ref="BL111" si="431">+EDATE(BK111,1)</f>
        <v>43800</v>
      </c>
      <c r="BM111" s="352">
        <f t="shared" ref="BM111" si="432">+EDATE(BL111,1)</f>
        <v>43831</v>
      </c>
      <c r="BN111" s="352">
        <f t="shared" ref="BN111" si="433">+EDATE(BM111,1)</f>
        <v>43862</v>
      </c>
      <c r="BO111" s="352">
        <f t="shared" ref="BO111" si="434">+EDATE(BN111,1)</f>
        <v>43891</v>
      </c>
      <c r="BP111" s="352">
        <f t="shared" ref="BP111" si="435">+EDATE(BO111,1)</f>
        <v>43922</v>
      </c>
      <c r="BQ111" s="352">
        <f t="shared" ref="BQ111" si="436">+EDATE(BP111,1)</f>
        <v>43952</v>
      </c>
      <c r="BR111" s="352">
        <f t="shared" ref="BR111" si="437">+EDATE(BQ111,1)</f>
        <v>43983</v>
      </c>
      <c r="BS111" s="352">
        <f t="shared" ref="BS111" si="438">+EDATE(BR111,1)</f>
        <v>44013</v>
      </c>
      <c r="BT111" s="352">
        <f t="shared" ref="BT111" si="439">+EDATE(BS111,1)</f>
        <v>44044</v>
      </c>
      <c r="BU111" s="352">
        <f t="shared" ref="BU111" si="440">+EDATE(BT111,1)</f>
        <v>44075</v>
      </c>
      <c r="BV111" s="352">
        <f t="shared" ref="BV111" si="441">+EDATE(BU111,1)</f>
        <v>44105</v>
      </c>
      <c r="BW111" s="352">
        <f t="shared" ref="BW111" si="442">+EDATE(BV111,1)</f>
        <v>44136</v>
      </c>
      <c r="BX111" s="352">
        <f t="shared" ref="BX111" si="443">+EDATE(BW111,1)</f>
        <v>44166</v>
      </c>
      <c r="BY111" s="352">
        <f t="shared" ref="BY111" si="444">+EDATE(BX111,1)</f>
        <v>44197</v>
      </c>
      <c r="BZ111" s="352">
        <f t="shared" ref="BZ111" si="445">+EDATE(BY111,1)</f>
        <v>44228</v>
      </c>
      <c r="CA111" s="352">
        <f t="shared" ref="CA111" si="446">+EDATE(BZ111,1)</f>
        <v>44256</v>
      </c>
      <c r="CB111" s="352">
        <f t="shared" ref="CB111" si="447">+EDATE(CA111,1)</f>
        <v>44287</v>
      </c>
      <c r="CC111" s="352">
        <f t="shared" ref="CC111" si="448">+EDATE(CB111,1)</f>
        <v>44317</v>
      </c>
      <c r="CD111" s="352">
        <f t="shared" ref="CD111" si="449">+EDATE(CC111,1)</f>
        <v>44348</v>
      </c>
      <c r="CE111" s="352">
        <f t="shared" ref="CE111" si="450">+EDATE(CD111,1)</f>
        <v>44378</v>
      </c>
      <c r="CF111" s="352">
        <f t="shared" ref="CF111" si="451">+EDATE(CE111,1)</f>
        <v>44409</v>
      </c>
      <c r="CG111" s="352">
        <f t="shared" ref="CG111" si="452">+EDATE(CF111,1)</f>
        <v>44440</v>
      </c>
      <c r="CH111" s="352">
        <f t="shared" ref="CH111" si="453">+EDATE(CG111,1)</f>
        <v>44470</v>
      </c>
      <c r="CI111" s="352">
        <f t="shared" ref="CI111" si="454">+EDATE(CH111,1)</f>
        <v>44501</v>
      </c>
      <c r="CJ111" s="352">
        <f t="shared" ref="CJ111" si="455">+EDATE(CI111,1)</f>
        <v>44531</v>
      </c>
      <c r="CK111" s="352">
        <f t="shared" ref="CK111" si="456">+EDATE(CJ111,1)</f>
        <v>44562</v>
      </c>
      <c r="CL111" s="352">
        <f t="shared" ref="CL111" si="457">+EDATE(CK111,1)</f>
        <v>44593</v>
      </c>
      <c r="CM111" s="352">
        <f t="shared" ref="CM111" si="458">+EDATE(CL111,1)</f>
        <v>44621</v>
      </c>
      <c r="CN111" s="352">
        <f t="shared" ref="CN111" si="459">+EDATE(CM111,1)</f>
        <v>44652</v>
      </c>
      <c r="CO111" s="352">
        <f t="shared" ref="CO111" si="460">+EDATE(CN111,1)</f>
        <v>44682</v>
      </c>
      <c r="CP111" s="352">
        <f t="shared" ref="CP111" si="461">+EDATE(CO111,1)</f>
        <v>44713</v>
      </c>
      <c r="CQ111" s="352">
        <f t="shared" ref="CQ111" si="462">+EDATE(CP111,1)</f>
        <v>44743</v>
      </c>
      <c r="CR111" s="352">
        <f t="shared" ref="CR111" si="463">+EDATE(CQ111,1)</f>
        <v>44774</v>
      </c>
      <c r="CS111" s="352">
        <f t="shared" ref="CS111" si="464">+EDATE(CR111,1)</f>
        <v>44805</v>
      </c>
      <c r="CT111" s="352">
        <f t="shared" ref="CT111" si="465">+EDATE(CS111,1)</f>
        <v>44835</v>
      </c>
      <c r="CU111" s="352">
        <f t="shared" ref="CU111" si="466">+EDATE(CT111,1)</f>
        <v>44866</v>
      </c>
      <c r="CV111" s="352">
        <f t="shared" ref="CV111" si="467">+EDATE(CU111,1)</f>
        <v>44896</v>
      </c>
      <c r="CW111" s="352">
        <f t="shared" ref="CW111" si="468">+EDATE(CV111,1)</f>
        <v>44927</v>
      </c>
      <c r="CX111" s="352">
        <f t="shared" ref="CX111" si="469">+EDATE(CW111,1)</f>
        <v>44958</v>
      </c>
      <c r="CY111" s="352">
        <f t="shared" ref="CY111" si="470">+EDATE(CX111,1)</f>
        <v>44986</v>
      </c>
      <c r="CZ111" s="352">
        <f t="shared" ref="CZ111" si="471">+EDATE(CY111,1)</f>
        <v>45017</v>
      </c>
      <c r="DA111" s="352">
        <f t="shared" ref="DA111" si="472">+EDATE(CZ111,1)</f>
        <v>45047</v>
      </c>
      <c r="DB111" s="352">
        <f t="shared" ref="DB111" si="473">+EDATE(DA111,1)</f>
        <v>45078</v>
      </c>
      <c r="DC111" s="352">
        <f t="shared" ref="DC111" si="474">+EDATE(DB111,1)</f>
        <v>45108</v>
      </c>
      <c r="DD111" s="352">
        <f t="shared" ref="DD111" si="475">+EDATE(DC111,1)</f>
        <v>45139</v>
      </c>
      <c r="DE111" s="352">
        <f t="shared" ref="DE111" si="476">+EDATE(DD111,1)</f>
        <v>45170</v>
      </c>
      <c r="DF111" s="352">
        <f t="shared" ref="DF111" si="477">+EDATE(DE111,1)</f>
        <v>45200</v>
      </c>
      <c r="DG111" s="352">
        <f t="shared" ref="DG111" si="478">+EDATE(DF111,1)</f>
        <v>45231</v>
      </c>
      <c r="DH111" s="352">
        <f t="shared" ref="DH111" si="479">+EDATE(DG111,1)</f>
        <v>45261</v>
      </c>
      <c r="DI111" s="352">
        <f t="shared" ref="DI111" si="480">+EDATE(DH111,1)</f>
        <v>45292</v>
      </c>
      <c r="DJ111" s="352">
        <f t="shared" ref="DJ111" si="481">+EDATE(DI111,1)</f>
        <v>45323</v>
      </c>
      <c r="DK111" s="352">
        <f t="shared" ref="DK111" si="482">+EDATE(DJ111,1)</f>
        <v>45352</v>
      </c>
      <c r="DL111" s="352">
        <f t="shared" ref="DL111" si="483">+EDATE(DK111,1)</f>
        <v>45383</v>
      </c>
      <c r="DM111" s="352">
        <f t="shared" ref="DM111" si="484">+EDATE(DL111,1)</f>
        <v>45413</v>
      </c>
      <c r="DN111" s="352">
        <f t="shared" ref="DN111" si="485">+EDATE(DM111,1)</f>
        <v>45444</v>
      </c>
      <c r="DO111" s="352">
        <f t="shared" ref="DO111:EI111" si="486">+EDATE(DN111,1)</f>
        <v>45474</v>
      </c>
      <c r="DP111" s="352">
        <f t="shared" si="486"/>
        <v>45505</v>
      </c>
      <c r="DQ111" s="352">
        <f t="shared" si="486"/>
        <v>45536</v>
      </c>
      <c r="DR111" s="352">
        <f t="shared" si="486"/>
        <v>45566</v>
      </c>
      <c r="DS111" s="352">
        <f t="shared" si="486"/>
        <v>45597</v>
      </c>
      <c r="DT111" s="352">
        <f t="shared" si="486"/>
        <v>45627</v>
      </c>
      <c r="DU111" s="352">
        <f t="shared" si="486"/>
        <v>45658</v>
      </c>
      <c r="DV111" s="352">
        <f t="shared" si="486"/>
        <v>45689</v>
      </c>
      <c r="DW111" s="352">
        <f t="shared" si="486"/>
        <v>45717</v>
      </c>
      <c r="DX111" s="352">
        <f t="shared" si="486"/>
        <v>45748</v>
      </c>
      <c r="DY111" s="352">
        <f t="shared" si="486"/>
        <v>45778</v>
      </c>
      <c r="DZ111" s="352">
        <f t="shared" si="486"/>
        <v>45809</v>
      </c>
      <c r="EA111" s="352">
        <f t="shared" si="486"/>
        <v>45839</v>
      </c>
      <c r="EB111" s="352">
        <f t="shared" si="486"/>
        <v>45870</v>
      </c>
      <c r="EC111" s="352">
        <f t="shared" si="486"/>
        <v>45901</v>
      </c>
      <c r="ED111" s="352">
        <f t="shared" si="486"/>
        <v>45931</v>
      </c>
      <c r="EE111" s="352">
        <f t="shared" si="486"/>
        <v>45962</v>
      </c>
      <c r="EF111" s="352">
        <f t="shared" si="486"/>
        <v>45992</v>
      </c>
      <c r="EG111" s="352">
        <f t="shared" si="486"/>
        <v>46023</v>
      </c>
      <c r="EH111" s="352">
        <f t="shared" si="486"/>
        <v>46054</v>
      </c>
    </row>
    <row r="112" spans="1:138">
      <c r="B112" s="9"/>
      <c r="C112" s="9" t="s">
        <v>785</v>
      </c>
      <c r="D112" s="343" t="s">
        <v>785</v>
      </c>
      <c r="E112" s="390" cm="1">
        <f t="array" ref="E112">+INDEX(Chile!$1:$1048576,MATCH('Data Graf'!$C112,Chile!$B:$B,0),MATCH(E$25,Chile!$5:$5,0))/INDEX(Chile!$1:$1048576,MATCH('Data Graf'!$C112,Chile!$B:$B,0),MATCH(E$25,Chile!$5:$5,0)-13) -1</f>
        <v>3.102086942755311E-2</v>
      </c>
      <c r="F112" s="388" cm="1">
        <f t="array" ref="F112">+INDEX(Chile!$1:$1048576,MATCH('Data Graf'!$C112,Chile!$B:$B,0),MATCH(F$25,Chile!$5:$5,0))/INDEX(Chile!$1:$1048576,MATCH('Data Graf'!$C112,Chile!$B:$B,0),MATCH(F$25,Chile!$5:$5,0)-13) -1</f>
        <v>1.9286726229862827E-2</v>
      </c>
      <c r="G112" s="388" cm="1">
        <f t="array" ref="G112">+INDEX(Chile!$1:$1048576,MATCH('Data Graf'!$C112,Chile!$B:$B,0),MATCH(G$25,Chile!$5:$5,0))/INDEX(Chile!$1:$1048576,MATCH('Data Graf'!$C112,Chile!$B:$B,0),MATCH(G$25,Chile!$5:$5,0)-13) -1</f>
        <v>1.316901533003878E-2</v>
      </c>
      <c r="H112" s="388" cm="1">
        <f t="array" ref="H112">+INDEX(Chile!$1:$1048576,MATCH('Data Graf'!$C112,Chile!$B:$B,0),MATCH(H$25,Chile!$5:$5,0))/INDEX(Chile!$1:$1048576,MATCH('Data Graf'!$C112,Chile!$B:$B,0),MATCH(H$25,Chile!$5:$5,0)-13) -1</f>
        <v>2.1833157760135169E-2</v>
      </c>
      <c r="I112" s="388" cm="1">
        <f t="array" ref="I112">+INDEX(Chile!$1:$1048576,MATCH('Data Graf'!$C112,Chile!$B:$B,0),MATCH(I$25,Chile!$5:$5,0))/INDEX(Chile!$1:$1048576,MATCH('Data Graf'!$C112,Chile!$B:$B,0),MATCH(I$25,Chile!$5:$5,0)-13) -1</f>
        <v>1.8132976743959528E-2</v>
      </c>
      <c r="J112" s="388" cm="1">
        <f t="array" ref="J112">+INDEX(Chile!$1:$1048576,MATCH('Data Graf'!$C112,Chile!$B:$B,0),MATCH(J$25,Chile!$5:$5,0))/INDEX(Chile!$1:$1048576,MATCH('Data Graf'!$C112,Chile!$B:$B,0),MATCH(J$25,Chile!$5:$5,0)-13) -1</f>
        <v>2.7837100419641381E-2</v>
      </c>
      <c r="K112" s="388" cm="1">
        <f t="array" ref="K112">+INDEX(Chile!$1:$1048576,MATCH('Data Graf'!$C112,Chile!$B:$B,0),MATCH(K$25,Chile!$5:$5,0))/INDEX(Chile!$1:$1048576,MATCH('Data Graf'!$C112,Chile!$B:$B,0),MATCH(K$25,Chile!$5:$5,0)-13) -1</f>
        <v>2.6294222166410641E-2</v>
      </c>
      <c r="L112" s="388" cm="1">
        <f t="array" ref="L112">+INDEX(Chile!$1:$1048576,MATCH('Data Graf'!$C112,Chile!$B:$B,0),MATCH(L$25,Chile!$5:$5,0))/INDEX(Chile!$1:$1048576,MATCH('Data Graf'!$C112,Chile!$B:$B,0),MATCH(L$25,Chile!$5:$5,0)-13) -1</f>
        <v>1.2859134177509057E-2</v>
      </c>
      <c r="M112" s="388" cm="1">
        <f t="array" ref="M112">+INDEX(Chile!$1:$1048576,MATCH('Data Graf'!$C112,Chile!$B:$B,0),MATCH(M$25,Chile!$5:$5,0))/INDEX(Chile!$1:$1048576,MATCH('Data Graf'!$C112,Chile!$B:$B,0),MATCH(M$25,Chile!$5:$5,0)-13) -1</f>
        <v>2.8026528783067217E-2</v>
      </c>
      <c r="N112" s="388" cm="1">
        <f t="array" ref="N112">+INDEX(Chile!$1:$1048576,MATCH('Data Graf'!$C112,Chile!$B:$B,0),MATCH(N$25,Chile!$5:$5,0))/INDEX(Chile!$1:$1048576,MATCH('Data Graf'!$C112,Chile!$B:$B,0),MATCH(N$25,Chile!$5:$5,0)-13) -1</f>
        <v>1.9166226833737365E-2</v>
      </c>
      <c r="O112" s="388" cm="1">
        <f t="array" ref="O112">+INDEX(Chile!$1:$1048576,MATCH('Data Graf'!$C112,Chile!$B:$B,0),MATCH(O$25,Chile!$5:$5,0))/INDEX(Chile!$1:$1048576,MATCH('Data Graf'!$C112,Chile!$B:$B,0),MATCH(O$25,Chile!$5:$5,0)-13) -1</f>
        <v>2.0017165271399406E-2</v>
      </c>
      <c r="P112" s="388" cm="1">
        <f t="array" ref="P112">+INDEX(Chile!$1:$1048576,MATCH('Data Graf'!$C112,Chile!$B:$B,0),MATCH(P$25,Chile!$5:$5,0))/INDEX(Chile!$1:$1048576,MATCH('Data Graf'!$C112,Chile!$B:$B,0),MATCH(P$25,Chile!$5:$5,0)-13) -1</f>
        <v>1.9028597357110266E-2</v>
      </c>
      <c r="Q112" s="388" cm="1">
        <f t="array" ref="Q112">+INDEX(Chile!$1:$1048576,MATCH('Data Graf'!$C112,Chile!$B:$B,0),MATCH(Q$25,Chile!$5:$5,0))/INDEX(Chile!$1:$1048576,MATCH('Data Graf'!$C112,Chile!$B:$B,0),MATCH(Q$25,Chile!$5:$5,0)-13) -1</f>
        <v>1.9599651557570485E-2</v>
      </c>
      <c r="R112" s="388" cm="1">
        <f t="array" ref="R112">+INDEX(Chile!$1:$1048576,MATCH('Data Graf'!$C112,Chile!$B:$B,0),MATCH(R$25,Chile!$5:$5,0))/INDEX(Chile!$1:$1048576,MATCH('Data Graf'!$C112,Chile!$B:$B,0),MATCH(R$25,Chile!$5:$5,0)-13) -1</f>
        <v>2.2380094433128939E-2</v>
      </c>
      <c r="S112" s="388" cm="1">
        <f t="array" ref="S112">+INDEX(Chile!$1:$1048576,MATCH('Data Graf'!$C112,Chile!$B:$B,0),MATCH(S$25,Chile!$5:$5,0))/INDEX(Chile!$1:$1048576,MATCH('Data Graf'!$C112,Chile!$B:$B,0),MATCH(S$25,Chile!$5:$5,0)-13) -1</f>
        <v>2.619294390419169E-2</v>
      </c>
      <c r="T112" s="388" cm="1">
        <f t="array" ref="T112">+INDEX(Chile!$1:$1048576,MATCH('Data Graf'!$C112,Chile!$B:$B,0),MATCH(T$25,Chile!$5:$5,0))/INDEX(Chile!$1:$1048576,MATCH('Data Graf'!$C112,Chile!$B:$B,0),MATCH(T$25,Chile!$5:$5,0)-13) -1</f>
        <v>7.449319813426003E-3</v>
      </c>
      <c r="U112" s="388" cm="1">
        <f t="array" ref="U112">+INDEX(Chile!$1:$1048576,MATCH('Data Graf'!$C112,Chile!$B:$B,0),MATCH(U$25,Chile!$5:$5,0))/INDEX(Chile!$1:$1048576,MATCH('Data Graf'!$C112,Chile!$B:$B,0),MATCH(U$25,Chile!$5:$5,0)-13) -1</f>
        <v>8.7469238954971384E-3</v>
      </c>
      <c r="V112" s="388" cm="1">
        <f t="array" ref="V112">+INDEX(Chile!$1:$1048576,MATCH('Data Graf'!$C112,Chile!$B:$B,0),MATCH(V$25,Chile!$5:$5,0))/INDEX(Chile!$1:$1048576,MATCH('Data Graf'!$C112,Chile!$B:$B,0),MATCH(V$25,Chile!$5:$5,0)-13) -1</f>
        <v>1.2474237709863667E-2</v>
      </c>
      <c r="W112" s="388" cm="1">
        <f t="array" ref="W112">+INDEX(Chile!$1:$1048576,MATCH('Data Graf'!$C112,Chile!$B:$B,0),MATCH(W$25,Chile!$5:$5,0))/INDEX(Chile!$1:$1048576,MATCH('Data Graf'!$C112,Chile!$B:$B,0),MATCH(W$25,Chile!$5:$5,0)-13) -1</f>
        <v>1.8152231732187385E-2</v>
      </c>
      <c r="X112" s="388" cm="1">
        <f t="array" ref="X112">+INDEX(Chile!$1:$1048576,MATCH('Data Graf'!$C112,Chile!$B:$B,0),MATCH(X$25,Chile!$5:$5,0))/INDEX(Chile!$1:$1048576,MATCH('Data Graf'!$C112,Chile!$B:$B,0),MATCH(X$25,Chile!$5:$5,0)-13) -1</f>
        <v>2.6290813824615178E-2</v>
      </c>
      <c r="Y112" s="388" cm="1">
        <f t="array" ref="Y112">+INDEX(Chile!$1:$1048576,MATCH('Data Graf'!$C112,Chile!$B:$B,0),MATCH(Y$25,Chile!$5:$5,0))/INDEX(Chile!$1:$1048576,MATCH('Data Graf'!$C112,Chile!$B:$B,0),MATCH(Y$25,Chile!$5:$5,0)-13) -1</f>
        <v>1.6728205743242297E-2</v>
      </c>
      <c r="Z112" s="388" cm="1">
        <f t="array" ref="Z112">+INDEX(Chile!$1:$1048576,MATCH('Data Graf'!$C112,Chile!$B:$B,0),MATCH(Z$25,Chile!$5:$5,0))/INDEX(Chile!$1:$1048576,MATCH('Data Graf'!$C112,Chile!$B:$B,0),MATCH(Z$25,Chile!$5:$5,0)-13) -1</f>
        <v>8.0777175640280863E-3</v>
      </c>
      <c r="AA112" s="388" cm="1">
        <f t="array" ref="AA112">+INDEX(Chile!$1:$1048576,MATCH('Data Graf'!$C112,Chile!$B:$B,0),MATCH(AA$25,Chile!$5:$5,0))/INDEX(Chile!$1:$1048576,MATCH('Data Graf'!$C112,Chile!$B:$B,0),MATCH(AA$25,Chile!$5:$5,0)-13) -1</f>
        <v>1.4824345567937769E-2</v>
      </c>
      <c r="AB112" s="388" cm="1">
        <f t="array" ref="AB112">+INDEX(Chile!$1:$1048576,MATCH('Data Graf'!$C112,Chile!$B:$B,0),MATCH(AB$25,Chile!$5:$5,0))/INDEX(Chile!$1:$1048576,MATCH('Data Graf'!$C112,Chile!$B:$B,0),MATCH(AB$25,Chile!$5:$5,0)-13) -1</f>
        <v>1.2550237085205529E-2</v>
      </c>
      <c r="AC112" s="388" cm="1">
        <f t="array" ref="AC112">+INDEX(Chile!$1:$1048576,MATCH('Data Graf'!$C112,Chile!$B:$B,0),MATCH(AC$25,Chile!$5:$5,0))/INDEX(Chile!$1:$1048576,MATCH('Data Graf'!$C112,Chile!$B:$B,0),MATCH(AC$25,Chile!$5:$5,0)-13) -1</f>
        <v>4.4122321364525874E-5</v>
      </c>
      <c r="AD112" s="388" cm="1">
        <f t="array" ref="AD112">+INDEX(Chile!$1:$1048576,MATCH('Data Graf'!$C112,Chile!$B:$B,0),MATCH(AD$25,Chile!$5:$5,0))/INDEX(Chile!$1:$1048576,MATCH('Data Graf'!$C112,Chile!$B:$B,0),MATCH(AD$25,Chile!$5:$5,0)-13) -1</f>
        <v>-4.9619016647730607E-3</v>
      </c>
      <c r="AE112" s="388" cm="1">
        <f t="array" ref="AE112">+INDEX(Chile!$1:$1048576,MATCH('Data Graf'!$C112,Chile!$B:$B,0),MATCH(AE$25,Chile!$5:$5,0))/INDEX(Chile!$1:$1048576,MATCH('Data Graf'!$C112,Chile!$B:$B,0),MATCH(AE$25,Chile!$5:$5,0)-13) -1</f>
        <v>-8.162103644171137E-3</v>
      </c>
      <c r="AF112" s="388" cm="1">
        <f t="array" ref="AF112">+INDEX(Chile!$1:$1048576,MATCH('Data Graf'!$C112,Chile!$B:$B,0),MATCH(AF$25,Chile!$5:$5,0))/INDEX(Chile!$1:$1048576,MATCH('Data Graf'!$C112,Chile!$B:$B,0),MATCH(AF$25,Chile!$5:$5,0)-13) -1</f>
        <v>8.2733155502687783E-3</v>
      </c>
      <c r="AG112" s="388" cm="1">
        <f t="array" ref="AG112">+INDEX(Chile!$1:$1048576,MATCH('Data Graf'!$C112,Chile!$B:$B,0),MATCH(AG$25,Chile!$5:$5,0))/INDEX(Chile!$1:$1048576,MATCH('Data Graf'!$C112,Chile!$B:$B,0),MATCH(AG$25,Chile!$5:$5,0)-13) -1</f>
        <v>1.4764354699673854E-2</v>
      </c>
      <c r="AH112" s="388" cm="1">
        <f t="array" ref="AH112">+INDEX(Chile!$1:$1048576,MATCH('Data Graf'!$C112,Chile!$B:$B,0),MATCH(AH$25,Chile!$5:$5,0))/INDEX(Chile!$1:$1048576,MATCH('Data Graf'!$C112,Chile!$B:$B,0),MATCH(AH$25,Chile!$5:$5,0)-13) -1</f>
        <v>1.4230271983578735E-2</v>
      </c>
      <c r="AI112" s="388" cm="1">
        <f t="array" ref="AI112">+INDEX(Chile!$1:$1048576,MATCH('Data Graf'!$C112,Chile!$B:$B,0),MATCH(AI$25,Chile!$5:$5,0))/INDEX(Chile!$1:$1048576,MATCH('Data Graf'!$C112,Chile!$B:$B,0),MATCH(AI$25,Chile!$5:$5,0)-13) -1</f>
        <v>2.20892893534963E-2</v>
      </c>
      <c r="AJ112" s="388" cm="1">
        <f t="array" ref="AJ112">+INDEX(Chile!$1:$1048576,MATCH('Data Graf'!$C112,Chile!$B:$B,0),MATCH(AJ$25,Chile!$5:$5,0))/INDEX(Chile!$1:$1048576,MATCH('Data Graf'!$C112,Chile!$B:$B,0),MATCH(AJ$25,Chile!$5:$5,0)-13) -1</f>
        <v>2.6249945513543427E-2</v>
      </c>
      <c r="AK112" s="388" cm="1">
        <f t="array" ref="AK112">+INDEX(Chile!$1:$1048576,MATCH('Data Graf'!$C112,Chile!$B:$B,0),MATCH(AK$25,Chile!$5:$5,0))/INDEX(Chile!$1:$1048576,MATCH('Data Graf'!$C112,Chile!$B:$B,0),MATCH(AK$25,Chile!$5:$5,0)-13) -1</f>
        <v>2.6983521432754953E-2</v>
      </c>
      <c r="AL112" s="388" cm="1">
        <f t="array" ref="AL112">+INDEX(Chile!$1:$1048576,MATCH('Data Graf'!$C112,Chile!$B:$B,0),MATCH(AL$25,Chile!$5:$5,0))/INDEX(Chile!$1:$1048576,MATCH('Data Graf'!$C112,Chile!$B:$B,0),MATCH(AL$25,Chile!$5:$5,0)-13) -1</f>
        <v>2.9881908155277248E-2</v>
      </c>
      <c r="AM112" s="388" cm="1">
        <f t="array" ref="AM112">+INDEX(Chile!$1:$1048576,MATCH('Data Graf'!$C112,Chile!$B:$B,0),MATCH(AM$25,Chile!$5:$5,0))/INDEX(Chile!$1:$1048576,MATCH('Data Graf'!$C112,Chile!$B:$B,0),MATCH(AM$25,Chile!$5:$5,0)-13) -1</f>
        <v>3.5155483565257439E-2</v>
      </c>
      <c r="AN112" s="388" cm="1">
        <f t="array" ref="AN112">+INDEX(Chile!$1:$1048576,MATCH('Data Graf'!$C112,Chile!$B:$B,0),MATCH(AN$25,Chile!$5:$5,0))/INDEX(Chile!$1:$1048576,MATCH('Data Graf'!$C112,Chile!$B:$B,0),MATCH(AN$25,Chile!$5:$5,0)-13) -1</f>
        <v>3.3507756371149222E-2</v>
      </c>
      <c r="AO112" s="388" cm="1">
        <f t="array" ref="AO112">+INDEX(Chile!$1:$1048576,MATCH('Data Graf'!$C112,Chile!$B:$B,0),MATCH(AO$25,Chile!$5:$5,0))/INDEX(Chile!$1:$1048576,MATCH('Data Graf'!$C112,Chile!$B:$B,0),MATCH(AO$25,Chile!$5:$5,0)-13) -1</f>
        <v>4.5687259062223706E-2</v>
      </c>
      <c r="AP112" s="388" cm="1">
        <f t="array" ref="AP112">+INDEX(Chile!$1:$1048576,MATCH('Data Graf'!$C112,Chile!$B:$B,0),MATCH(AP$25,Chile!$5:$5,0))/INDEX(Chile!$1:$1048576,MATCH('Data Graf'!$C112,Chile!$B:$B,0),MATCH(AP$25,Chile!$5:$5,0)-13) -1</f>
        <v>5.1183776536014136E-2</v>
      </c>
      <c r="AQ112" s="388" cm="1">
        <f t="array" ref="AQ112">+INDEX(Chile!$1:$1048576,MATCH('Data Graf'!$C112,Chile!$B:$B,0),MATCH(AQ$25,Chile!$5:$5,0))/INDEX(Chile!$1:$1048576,MATCH('Data Graf'!$C112,Chile!$B:$B,0),MATCH(AQ$25,Chile!$5:$5,0)-13) -1</f>
        <v>5.971269302063642E-2</v>
      </c>
      <c r="AR112" s="388" cm="1">
        <f t="array" ref="AR112">+INDEX(Chile!$1:$1048576,MATCH('Data Graf'!$C112,Chile!$B:$B,0),MATCH(AR$25,Chile!$5:$5,0))/INDEX(Chile!$1:$1048576,MATCH('Data Graf'!$C112,Chile!$B:$B,0),MATCH(AR$25,Chile!$5:$5,0)-13) -1</f>
        <v>5.3902290072971093E-2</v>
      </c>
      <c r="AS112" s="388" cm="1">
        <f t="array" ref="AS112">+INDEX(Chile!$1:$1048576,MATCH('Data Graf'!$C112,Chile!$B:$B,0),MATCH(AS$25,Chile!$5:$5,0))/INDEX(Chile!$1:$1048576,MATCH('Data Graf'!$C112,Chile!$B:$B,0),MATCH(AS$25,Chile!$5:$5,0)-13) -1</f>
        <v>5.115591182394752E-2</v>
      </c>
      <c r="AT112" s="388" cm="1">
        <f t="array" ref="AT112">+INDEX(Chile!$1:$1048576,MATCH('Data Graf'!$C112,Chile!$B:$B,0),MATCH(AT$25,Chile!$5:$5,0))/INDEX(Chile!$1:$1048576,MATCH('Data Graf'!$C112,Chile!$B:$B,0),MATCH(AT$25,Chile!$5:$5,0)-13) -1</f>
        <v>4.3434445696425739E-2</v>
      </c>
      <c r="AU112" s="388" cm="1">
        <f t="array" ref="AU112">+INDEX(Chile!$1:$1048576,MATCH('Data Graf'!$C112,Chile!$B:$B,0),MATCH(AU$25,Chile!$5:$5,0))/INDEX(Chile!$1:$1048576,MATCH('Data Graf'!$C112,Chile!$B:$B,0),MATCH(AU$25,Chile!$5:$5,0)-13) -1</f>
        <v>3.4230251115901167E-2</v>
      </c>
      <c r="AV112" s="388" cm="1">
        <f t="array" ref="AV112">+INDEX(Chile!$1:$1048576,MATCH('Data Graf'!$C112,Chile!$B:$B,0),MATCH(AV$25,Chile!$5:$5,0))/INDEX(Chile!$1:$1048576,MATCH('Data Graf'!$C112,Chile!$B:$B,0),MATCH(AV$25,Chile!$5:$5,0)-13) -1</f>
        <v>2.4147198178623208E-2</v>
      </c>
      <c r="AW112" s="388" cm="1">
        <f t="array" ref="AW112">+INDEX(Chile!$1:$1048576,MATCH('Data Graf'!$C112,Chile!$B:$B,0),MATCH(AW$25,Chile!$5:$5,0))/INDEX(Chile!$1:$1048576,MATCH('Data Graf'!$C112,Chile!$B:$B,0),MATCH(AW$25,Chile!$5:$5,0)-13) -1</f>
        <v>2.2724073387531574E-2</v>
      </c>
      <c r="AX112" s="388" cm="1">
        <f t="array" ref="AX112">+INDEX(Chile!$1:$1048576,MATCH('Data Graf'!$C112,Chile!$B:$B,0),MATCH(AX$25,Chile!$5:$5,0))/INDEX(Chile!$1:$1048576,MATCH('Data Graf'!$C112,Chile!$B:$B,0),MATCH(AX$25,Chile!$5:$5,0)-13) -1</f>
        <v>3.6407141581414892E-2</v>
      </c>
      <c r="AY112" s="388" cm="1">
        <f t="array" ref="AY112">+INDEX(Chile!$1:$1048576,MATCH('Data Graf'!$C112,Chile!$B:$B,0),MATCH(AY$25,Chile!$5:$5,0))/INDEX(Chile!$1:$1048576,MATCH('Data Graf'!$C112,Chile!$B:$B,0),MATCH(AY$25,Chile!$5:$5,0)-13) -1</f>
        <v>3.7680535335946841E-2</v>
      </c>
      <c r="AZ112" s="388" cm="1">
        <f t="array" ref="AZ112">+INDEX(Chile!$1:$1048576,MATCH('Data Graf'!$C112,Chile!$B:$B,0),MATCH(AZ$25,Chile!$5:$5,0))/INDEX(Chile!$1:$1048576,MATCH('Data Graf'!$C112,Chile!$B:$B,0),MATCH(AZ$25,Chile!$5:$5,0)-13) -1</f>
        <v>2.3366525082709755E-2</v>
      </c>
      <c r="BA112" s="388" cm="1">
        <f t="array" ref="BA112">+INDEX(Chile!$1:$1048576,MATCH('Data Graf'!$C112,Chile!$B:$B,0),MATCH(BA$25,Chile!$5:$5,0))/INDEX(Chile!$1:$1048576,MATCH('Data Graf'!$C112,Chile!$B:$B,0),MATCH(BA$25,Chile!$5:$5,0)-13) -1</f>
        <v>2.1538206078312916E-2</v>
      </c>
      <c r="BB112" s="388" cm="1">
        <f t="array" ref="BB112">+INDEX(Chile!$1:$1048576,MATCH('Data Graf'!$C112,Chile!$B:$B,0),MATCH(BB$25,Chile!$5:$5,0))/INDEX(Chile!$1:$1048576,MATCH('Data Graf'!$C112,Chile!$B:$B,0),MATCH(BB$25,Chile!$5:$5,0)-13) -1</f>
        <v>9.7901127600554805E-3</v>
      </c>
      <c r="BC112" s="388" cm="1">
        <f t="array" ref="BC112">+INDEX(Chile!$1:$1048576,MATCH('Data Graf'!$C112,Chile!$B:$B,0),MATCH(BC$25,Chile!$5:$5,0))/INDEX(Chile!$1:$1048576,MATCH('Data Graf'!$C112,Chile!$B:$B,0),MATCH(BC$25,Chile!$5:$5,0)-13) -1</f>
        <v>1.7173320264495251E-2</v>
      </c>
      <c r="BD112" s="388" cm="1">
        <f t="array" ref="BD112">+INDEX(Chile!$1:$1048576,MATCH('Data Graf'!$C112,Chile!$B:$B,0),MATCH(BD$25,Chile!$5:$5,0))/INDEX(Chile!$1:$1048576,MATCH('Data Graf'!$C112,Chile!$B:$B,0),MATCH(BD$25,Chile!$5:$5,0)-13) -1</f>
        <v>2.2022159797359775E-2</v>
      </c>
      <c r="BE112" s="388" cm="1">
        <f t="array" ref="BE112">+INDEX(Chile!$1:$1048576,MATCH('Data Graf'!$C112,Chile!$B:$B,0),MATCH(BE$25,Chile!$5:$5,0))/INDEX(Chile!$1:$1048576,MATCH('Data Graf'!$C112,Chile!$B:$B,0),MATCH(BE$25,Chile!$5:$5,0)-13) -1</f>
        <v>2.0941502773222709E-2</v>
      </c>
      <c r="BF112" s="388" cm="1">
        <f t="array" ref="BF112">+INDEX(Chile!$1:$1048576,MATCH('Data Graf'!$C112,Chile!$B:$B,0),MATCH(BF$25,Chile!$5:$5,0))/INDEX(Chile!$1:$1048576,MATCH('Data Graf'!$C112,Chile!$B:$B,0),MATCH(BF$25,Chile!$5:$5,0)-13) -1</f>
        <v>1.3068770404555563E-2</v>
      </c>
      <c r="BG112" s="388" cm="1">
        <f t="array" ref="BG112">+INDEX(Chile!$1:$1048576,MATCH('Data Graf'!$C112,Chile!$B:$B,0),MATCH(BG$25,Chile!$5:$5,0))/INDEX(Chile!$1:$1048576,MATCH('Data Graf'!$C112,Chile!$B:$B,0),MATCH(BG$25,Chile!$5:$5,0)-13) -1</f>
        <v>1.4033072199430396E-2</v>
      </c>
      <c r="BH112" s="388" cm="1">
        <f t="array" ref="BH112">+INDEX(Chile!$1:$1048576,MATCH('Data Graf'!$C112,Chile!$B:$B,0),MATCH(BH$25,Chile!$5:$5,0))/INDEX(Chile!$1:$1048576,MATCH('Data Graf'!$C112,Chile!$B:$B,0),MATCH(BH$25,Chile!$5:$5,0)-13) -1</f>
        <v>3.0876897694145145E-2</v>
      </c>
      <c r="BI112" s="388" cm="1">
        <f t="array" ref="BI112">+INDEX(Chile!$1:$1048576,MATCH('Data Graf'!$C112,Chile!$B:$B,0),MATCH(BI$25,Chile!$5:$5,0))/INDEX(Chile!$1:$1048576,MATCH('Data Graf'!$C112,Chile!$B:$B,0),MATCH(BI$25,Chile!$5:$5,0)-13) -1</f>
        <v>1.5077325372950812E-2</v>
      </c>
      <c r="BJ112" s="388" cm="1">
        <f t="array" ref="BJ112">+INDEX(Chile!$1:$1048576,MATCH('Data Graf'!$C112,Chile!$B:$B,0),MATCH(BJ$25,Chile!$5:$5,0))/INDEX(Chile!$1:$1048576,MATCH('Data Graf'!$C112,Chile!$B:$B,0),MATCH(BJ$25,Chile!$5:$5,0)-13) -1</f>
        <v>-4.0409458093980111E-2</v>
      </c>
      <c r="BK112" s="388" cm="1">
        <f t="array" ref="BK112">+INDEX(Chile!$1:$1048576,MATCH('Data Graf'!$C112,Chile!$B:$B,0),MATCH(BK$25,Chile!$5:$5,0))/INDEX(Chile!$1:$1048576,MATCH('Data Graf'!$C112,Chile!$B:$B,0),MATCH(BK$25,Chile!$5:$5,0)-13) -1</f>
        <v>-4.7604889560367791E-2</v>
      </c>
      <c r="BL112" s="388" cm="1">
        <f t="array" ref="BL112">+INDEX(Chile!$1:$1048576,MATCH('Data Graf'!$C112,Chile!$B:$B,0),MATCH(BL$25,Chile!$5:$5,0))/INDEX(Chile!$1:$1048576,MATCH('Data Graf'!$C112,Chile!$B:$B,0),MATCH(BL$25,Chile!$5:$5,0)-13) -1</f>
        <v>-8.7507766744134852E-3</v>
      </c>
      <c r="BM112" s="388" cm="1">
        <f t="array" ref="BM112">+INDEX(Chile!$1:$1048576,MATCH('Data Graf'!$C112,Chile!$B:$B,0),MATCH(BM$25,Chile!$5:$5,0))/INDEX(Chile!$1:$1048576,MATCH('Data Graf'!$C112,Chile!$B:$B,0),MATCH(BM$25,Chile!$5:$5,0)-13) -1</f>
        <v>8.7240663286358711E-3</v>
      </c>
      <c r="BN112" s="388" cm="1">
        <f t="array" ref="BN112">+INDEX(Chile!$1:$1048576,MATCH('Data Graf'!$C112,Chile!$B:$B,0),MATCH(BN$25,Chile!$5:$5,0))/INDEX(Chile!$1:$1048576,MATCH('Data Graf'!$C112,Chile!$B:$B,0),MATCH(BN$25,Chile!$5:$5,0)-13) -1</f>
        <v>1.6637434711489707E-2</v>
      </c>
      <c r="BO112" s="388" cm="1">
        <f t="array" ref="BO112">+INDEX(Chile!$1:$1048576,MATCH('Data Graf'!$C112,Chile!$B:$B,0),MATCH(BO$25,Chile!$5:$5,0))/INDEX(Chile!$1:$1048576,MATCH('Data Graf'!$C112,Chile!$B:$B,0),MATCH(BO$25,Chile!$5:$5,0)-13) -1</f>
        <v>-4.9337026539392426E-2</v>
      </c>
      <c r="BP112" s="388" cm="1">
        <f t="array" ref="BP112">+INDEX(Chile!$1:$1048576,MATCH('Data Graf'!$C112,Chile!$B:$B,0),MATCH(BP$25,Chile!$5:$5,0))/INDEX(Chile!$1:$1048576,MATCH('Data Graf'!$C112,Chile!$B:$B,0),MATCH(BP$25,Chile!$5:$5,0)-13) -1</f>
        <v>-0.13500714398914204</v>
      </c>
      <c r="BQ112" s="388" cm="1">
        <f t="array" ref="BQ112">+INDEX(Chile!$1:$1048576,MATCH('Data Graf'!$C112,Chile!$B:$B,0),MATCH(BQ$25,Chile!$5:$5,0))/INDEX(Chile!$1:$1048576,MATCH('Data Graf'!$C112,Chile!$B:$B,0),MATCH(BQ$25,Chile!$5:$5,0)-13) -1</f>
        <v>-0.15249314114936552</v>
      </c>
      <c r="BR112" s="388" cm="1">
        <f t="array" ref="BR112">+INDEX(Chile!$1:$1048576,MATCH('Data Graf'!$C112,Chile!$B:$B,0),MATCH(BR$25,Chile!$5:$5,0))/INDEX(Chile!$1:$1048576,MATCH('Data Graf'!$C112,Chile!$B:$B,0),MATCH(BR$25,Chile!$5:$5,0)-13) -1</f>
        <v>-0.14501979673348797</v>
      </c>
      <c r="BS112" s="388" cm="1">
        <f t="array" ref="BS112">+INDEX(Chile!$1:$1048576,MATCH('Data Graf'!$C112,Chile!$B:$B,0),MATCH(BS$25,Chile!$5:$5,0))/INDEX(Chile!$1:$1048576,MATCH('Data Graf'!$C112,Chile!$B:$B,0),MATCH(BS$25,Chile!$5:$5,0)-13) -1</f>
        <v>-0.12542394756912878</v>
      </c>
      <c r="BT112" s="388" cm="1">
        <f t="array" ref="BT112">+INDEX(Chile!$1:$1048576,MATCH('Data Graf'!$C112,Chile!$B:$B,0),MATCH(BT$25,Chile!$5:$5,0))/INDEX(Chile!$1:$1048576,MATCH('Data Graf'!$C112,Chile!$B:$B,0),MATCH(BT$25,Chile!$5:$5,0)-13) -1</f>
        <v>-0.10935886445418797</v>
      </c>
      <c r="BU112" s="388" cm="1">
        <f t="array" ref="BU112">+INDEX(Chile!$1:$1048576,MATCH('Data Graf'!$C112,Chile!$B:$B,0),MATCH(BU$25,Chile!$5:$5,0))/INDEX(Chile!$1:$1048576,MATCH('Data Graf'!$C112,Chile!$B:$B,0),MATCH(BU$25,Chile!$5:$5,0)-13) -1</f>
        <v>-6.495745068786396E-2</v>
      </c>
      <c r="BV112" s="388" cm="1">
        <f t="array" ref="BV112">+INDEX(Chile!$1:$1048576,MATCH('Data Graf'!$C112,Chile!$B:$B,0),MATCH(BV$25,Chile!$5:$5,0))/INDEX(Chile!$1:$1048576,MATCH('Data Graf'!$C112,Chile!$B:$B,0),MATCH(BV$25,Chile!$5:$5,0)-13) -1</f>
        <v>-8.8914895613381173E-3</v>
      </c>
      <c r="BW112" s="388" cm="1">
        <f t="array" ref="BW112">+INDEX(Chile!$1:$1048576,MATCH('Data Graf'!$C112,Chile!$B:$B,0),MATCH(BW$25,Chile!$5:$5,0))/INDEX(Chile!$1:$1048576,MATCH('Data Graf'!$C112,Chile!$B:$B,0),MATCH(BW$25,Chile!$5:$5,0)-13) -1</f>
        <v>3.9647144150585234E-3</v>
      </c>
      <c r="BX112" s="388" cm="1">
        <f t="array" ref="BX112">+INDEX(Chile!$1:$1048576,MATCH('Data Graf'!$C112,Chile!$B:$B,0),MATCH(BX$25,Chile!$5:$5,0))/INDEX(Chile!$1:$1048576,MATCH('Data Graf'!$C112,Chile!$B:$B,0),MATCH(BX$25,Chile!$5:$5,0)-13) -1</f>
        <v>1.9261534823018511E-3</v>
      </c>
      <c r="BY112" s="388" cm="1">
        <f t="array" ref="BY112">+INDEX(Chile!$1:$1048576,MATCH('Data Graf'!$C112,Chile!$B:$B,0),MATCH(BY$25,Chile!$5:$5,0))/INDEX(Chile!$1:$1048576,MATCH('Data Graf'!$C112,Chile!$B:$B,0),MATCH(BY$25,Chile!$5:$5,0)-13) -1</f>
        <v>-1.3333156946786717E-2</v>
      </c>
      <c r="BZ112" s="388" cm="1">
        <f t="array" ref="BZ112">+INDEX(Chile!$1:$1048576,MATCH('Data Graf'!$C112,Chile!$B:$B,0),MATCH(BZ$25,Chile!$5:$5,0))/INDEX(Chile!$1:$1048576,MATCH('Data Graf'!$C112,Chile!$B:$B,0),MATCH(BZ$25,Chile!$5:$5,0)-13) -1</f>
        <v>1.2385217806250903E-2</v>
      </c>
      <c r="CA112" s="388" cm="1">
        <f t="array" ref="CA112">+INDEX(Chile!$1:$1048576,MATCH('Data Graf'!$C112,Chile!$B:$B,0),MATCH(CA$25,Chile!$5:$5,0))/INDEX(Chile!$1:$1048576,MATCH('Data Graf'!$C112,Chile!$B:$B,0),MATCH(CA$25,Chile!$5:$5,0)-13) -1</f>
        <v>5.4475775555990591E-2</v>
      </c>
      <c r="CB112" s="388" cm="1">
        <f t="array" ref="CB112">+INDEX(Chile!$1:$1048576,MATCH('Data Graf'!$C112,Chile!$B:$B,0),MATCH(CB$25,Chile!$5:$5,0))/INDEX(Chile!$1:$1048576,MATCH('Data Graf'!$C112,Chile!$B:$B,0),MATCH(CB$25,Chile!$5:$5,0)-13) -1</f>
        <v>0.13083120569848883</v>
      </c>
      <c r="CC112" s="388" cm="1">
        <f t="array" ref="CC112">+INDEX(Chile!$1:$1048576,MATCH('Data Graf'!$C112,Chile!$B:$B,0),MATCH(CC$25,Chile!$5:$5,0))/INDEX(Chile!$1:$1048576,MATCH('Data Graf'!$C112,Chile!$B:$B,0),MATCH(CC$25,Chile!$5:$5,0)-13) -1</f>
        <v>0.18982075312495228</v>
      </c>
      <c r="CD112" s="388" cm="1">
        <f t="array" ref="CD112">+INDEX(Chile!$1:$1048576,MATCH('Data Graf'!$C112,Chile!$B:$B,0),MATCH(CD$25,Chile!$5:$5,0))/INDEX(Chile!$1:$1048576,MATCH('Data Graf'!$C112,Chile!$B:$B,0),MATCH(CD$25,Chile!$5:$5,0)-13) -1</f>
        <v>0.20969722041636496</v>
      </c>
      <c r="CE112" s="388" cm="1">
        <f t="array" ref="CE112">+INDEX(Chile!$1:$1048576,MATCH('Data Graf'!$C112,Chile!$B:$B,0),MATCH(CE$25,Chile!$5:$5,0))/INDEX(Chile!$1:$1048576,MATCH('Data Graf'!$C112,Chile!$B:$B,0),MATCH(CE$25,Chile!$5:$5,0)-13) -1</f>
        <v>0.19877830138447283</v>
      </c>
      <c r="CF112" s="388" cm="1">
        <f t="array" ref="CF112">+INDEX(Chile!$1:$1048576,MATCH('Data Graf'!$C112,Chile!$B:$B,0),MATCH(CF$25,Chile!$5:$5,0))/INDEX(Chile!$1:$1048576,MATCH('Data Graf'!$C112,Chile!$B:$B,0),MATCH(CF$25,Chile!$5:$5,0)-13) -1</f>
        <v>0.16975519054485222</v>
      </c>
      <c r="CG112" s="388" cm="1">
        <f t="array" ref="CG112">+INDEX(Chile!$1:$1048576,MATCH('Data Graf'!$C112,Chile!$B:$B,0),MATCH(CG$25,Chile!$5:$5,0))/INDEX(Chile!$1:$1048576,MATCH('Data Graf'!$C112,Chile!$B:$B,0),MATCH(CG$25,Chile!$5:$5,0)-13) -1</f>
        <v>0.13571336958363189</v>
      </c>
      <c r="CH112" s="388" cm="1">
        <f t="array" ref="CH112">+INDEX(Chile!$1:$1048576,MATCH('Data Graf'!$C112,Chile!$B:$B,0),MATCH(CH$25,Chile!$5:$5,0))/INDEX(Chile!$1:$1048576,MATCH('Data Graf'!$C112,Chile!$B:$B,0),MATCH(CH$25,Chile!$5:$5,0)-13) -1</f>
        <v>0.12994297220036466</v>
      </c>
      <c r="CI112" s="388" cm="1">
        <f t="array" ref="CI112">+INDEX(Chile!$1:$1048576,MATCH('Data Graf'!$C112,Chile!$B:$B,0),MATCH(CI$25,Chile!$5:$5,0))/INDEX(Chile!$1:$1048576,MATCH('Data Graf'!$C112,Chile!$B:$B,0),MATCH(CI$25,Chile!$5:$5,0)-13) -1</f>
        <v>0.12477158436946789</v>
      </c>
      <c r="CJ112" s="388" cm="1">
        <f t="array" ref="CJ112">+INDEX(Chile!$1:$1048576,MATCH('Data Graf'!$C112,Chile!$B:$B,0),MATCH(CJ$25,Chile!$5:$5,0))/INDEX(Chile!$1:$1048576,MATCH('Data Graf'!$C112,Chile!$B:$B,0),MATCH(CJ$25,Chile!$5:$5,0)-13) -1</f>
        <v>8.9936332253238049E-2</v>
      </c>
      <c r="CK112" s="388" cm="1">
        <f t="array" ref="CK112">+INDEX(Chile!$1:$1048576,MATCH('Data Graf'!$C112,Chile!$B:$B,0),MATCH(CK$25,Chile!$5:$5,0))/INDEX(Chile!$1:$1048576,MATCH('Data Graf'!$C112,Chile!$B:$B,0),MATCH(CK$25,Chile!$5:$5,0)-13) -1</f>
        <v>6.3096031248991213E-2</v>
      </c>
      <c r="CL112" s="388" cm="1">
        <f t="array" ref="CL112">+INDEX(Chile!$1:$1048576,MATCH('Data Graf'!$C112,Chile!$B:$B,0),MATCH(CL$25,Chile!$5:$5,0))/INDEX(Chile!$1:$1048576,MATCH('Data Graf'!$C112,Chile!$B:$B,0),MATCH(CL$25,Chile!$5:$5,0)-13) -1</f>
        <v>4.3037254915579082E-2</v>
      </c>
      <c r="CM112" s="388" cm="1">
        <f t="array" ref="CM112">+INDEX(Chile!$1:$1048576,MATCH('Data Graf'!$C112,Chile!$B:$B,0),MATCH(CM$25,Chile!$5:$5,0))/INDEX(Chile!$1:$1048576,MATCH('Data Graf'!$C112,Chile!$B:$B,0),MATCH(CM$25,Chile!$5:$5,0)-13) -1</f>
        <v>6.9854572896948186E-2</v>
      </c>
      <c r="CN112" s="388" cm="1">
        <f t="array" ref="CN112">+INDEX(Chile!$1:$1048576,MATCH('Data Graf'!$C112,Chile!$B:$B,0),MATCH(CN$25,Chile!$5:$5,0))/INDEX(Chile!$1:$1048576,MATCH('Data Graf'!$C112,Chile!$B:$B,0),MATCH(CN$25,Chile!$5:$5,0)-13) -1</f>
        <v>7.2550483579247649E-2</v>
      </c>
      <c r="CO112" s="388" cm="1">
        <f t="array" ref="CO112">+INDEX(Chile!$1:$1048576,MATCH('Data Graf'!$C112,Chile!$B:$B,0),MATCH(CO$25,Chile!$5:$5,0))/INDEX(Chile!$1:$1048576,MATCH('Data Graf'!$C112,Chile!$B:$B,0),MATCH(CO$25,Chile!$5:$5,0)-13) -1</f>
        <v>4.9551595818049687E-2</v>
      </c>
      <c r="CP112" s="388" cm="1">
        <f t="array" ref="CP112">+INDEX(Chile!$1:$1048576,MATCH('Data Graf'!$C112,Chile!$B:$B,0),MATCH(CP$25,Chile!$5:$5,0))/INDEX(Chile!$1:$1048576,MATCH('Data Graf'!$C112,Chile!$B:$B,0),MATCH(CP$25,Chile!$5:$5,0)-13) -1</f>
        <v>2.8089220871675646E-2</v>
      </c>
      <c r="CQ112" s="388" cm="1">
        <f t="array" ref="CQ112">+INDEX(Chile!$1:$1048576,MATCH('Data Graf'!$C112,Chile!$B:$B,0),MATCH(CQ$25,Chile!$5:$5,0))/INDEX(Chile!$1:$1048576,MATCH('Data Graf'!$C112,Chile!$B:$B,0),MATCH(CQ$25,Chile!$5:$5,0)-13) -1</f>
        <v>-1.451454198051072E-2</v>
      </c>
      <c r="CR112" s="388" cm="1">
        <f t="array" ref="CR112">+INDEX(Chile!$1:$1048576,MATCH('Data Graf'!$C112,Chile!$B:$B,0),MATCH(CR$25,Chile!$5:$5,0))/INDEX(Chile!$1:$1048576,MATCH('Data Graf'!$C112,Chile!$B:$B,0),MATCH(CR$25,Chile!$5:$5,0)-13) -1</f>
        <v>8.2933645294092084E-3</v>
      </c>
      <c r="CS112" s="388" cm="1">
        <f t="array" ref="CS112">+INDEX(Chile!$1:$1048576,MATCH('Data Graf'!$C112,Chile!$B:$B,0),MATCH(CS$25,Chile!$5:$5,0))/INDEX(Chile!$1:$1048576,MATCH('Data Graf'!$C112,Chile!$B:$B,0),MATCH(CS$25,Chile!$5:$5,0)-13) -1</f>
        <v>3.1260272391353539E-3</v>
      </c>
      <c r="CT112" s="388" cm="1">
        <f t="array" ref="CT112">+INDEX(Chile!$1:$1048576,MATCH('Data Graf'!$C112,Chile!$B:$B,0),MATCH(CT$25,Chile!$5:$5,0))/INDEX(Chile!$1:$1048576,MATCH('Data Graf'!$C112,Chile!$B:$B,0),MATCH(CT$25,Chile!$5:$5,0)-13) -1</f>
        <v>-1.5353181124366899E-2</v>
      </c>
      <c r="CU112" s="388" cm="1">
        <f t="array" ref="CU112">+INDEX(Chile!$1:$1048576,MATCH('Data Graf'!$C112,Chile!$B:$B,0),MATCH(CU$25,Chile!$5:$5,0))/INDEX(Chile!$1:$1048576,MATCH('Data Graf'!$C112,Chile!$B:$B,0),MATCH(CU$25,Chile!$5:$5,0)-13) -1</f>
        <v>-2.7842548053280236E-2</v>
      </c>
      <c r="CV112" s="388" cm="1">
        <f t="array" ref="CV112">+INDEX(Chile!$1:$1048576,MATCH('Data Graf'!$C112,Chile!$B:$B,0),MATCH(CV$25,Chile!$5:$5,0))/INDEX(Chile!$1:$1048576,MATCH('Data Graf'!$C112,Chile!$B:$B,0),MATCH(CV$25,Chile!$5:$5,0)-13) -1</f>
        <v>-1.7639478459781421E-2</v>
      </c>
      <c r="CW112" s="388" cm="1">
        <f t="array" ref="CW112">+INDEX(Chile!$1:$1048576,MATCH('Data Graf'!$C112,Chile!$B:$B,0),MATCH(CW$8,Chile!$5:$5,0))/INDEX(Chile!$1:$1048576,MATCH('Data Graf'!$C112,Chile!$B:$B,0),MATCH(CW$8,Chile!$5:$5,0)-13) -1</f>
        <v>6.1612465077560685E-3</v>
      </c>
      <c r="CX112" s="388" cm="1">
        <f t="array" ref="CX112">+INDEX(Chile!$1:$1048576,MATCH('Data Graf'!$C112,Chile!$B:$B,0),MATCH(CX$8,Chile!$5:$5,0))/INDEX(Chile!$1:$1048576,MATCH('Data Graf'!$C112,Chile!$B:$B,0),MATCH(CX$8,Chile!$5:$5,0)-13) -1</f>
        <v>-8.4179651095961372E-4</v>
      </c>
      <c r="CY112" s="388" cm="1">
        <f t="array" ref="CY112">+INDEX(Chile!$1:$1048576,MATCH('Data Graf'!$C112,Chile!$B:$B,0),MATCH(CY$8,Chile!$5:$5,0))/INDEX(Chile!$1:$1048576,MATCH('Data Graf'!$C112,Chile!$B:$B,0),MATCH(CY$8,Chile!$5:$5,0)-13) -1</f>
        <v>-1.3504713624282516E-2</v>
      </c>
      <c r="CZ112" s="388" cm="1">
        <f t="array" ref="CZ112">+INDEX(Chile!$1:$1048576,MATCH('Data Graf'!$C112,Chile!$B:$B,0),MATCH(CZ$8,Chile!$5:$5,0))/INDEX(Chile!$1:$1048576,MATCH('Data Graf'!$C112,Chile!$B:$B,0),MATCH(CZ$8,Chile!$5:$5,0)-13) -1</f>
        <v>7.1390896522416369E-5</v>
      </c>
      <c r="DA112" s="388" cm="1">
        <f t="array" ref="DA112">+INDEX(Chile!$1:$1048576,MATCH('Data Graf'!$C112,Chile!$B:$B,0),MATCH(DA$8,Chile!$5:$5,0))/INDEX(Chile!$1:$1048576,MATCH('Data Graf'!$C112,Chile!$B:$B,0),MATCH(DA$8,Chile!$5:$5,0)-13) -1</f>
        <v>-6.5731702340549036E-3</v>
      </c>
      <c r="DB112" s="388" cm="1">
        <f t="array" ref="DB112">+INDEX(Chile!$1:$1048576,MATCH('Data Graf'!$C112,Chile!$B:$B,0),MATCH(DB$8,Chile!$5:$5,0))/INDEX(Chile!$1:$1048576,MATCH('Data Graf'!$C112,Chile!$B:$B,0),MATCH(DB$8,Chile!$5:$5,0)-13) -1</f>
        <v>1.4776582733775356E-3</v>
      </c>
      <c r="DC112" s="388" cm="1">
        <f t="array" ref="DC112">+INDEX(Chile!$1:$1048576,MATCH('Data Graf'!$C112,Chile!$B:$B,0),MATCH(DC$8,Chile!$5:$5,0))/INDEX(Chile!$1:$1048576,MATCH('Data Graf'!$C112,Chile!$B:$B,0),MATCH(DC$8,Chile!$5:$5,0)-13) -1</f>
        <v>2.9873084064395039E-2</v>
      </c>
      <c r="DD112" s="388" cm="1">
        <f t="array" ref="DD112">+INDEX(Chile!$1:$1048576,MATCH('Data Graf'!$C112,Chile!$B:$B,0),MATCH(DD$8,Chile!$5:$5,0))/INDEX(Chile!$1:$1048576,MATCH('Data Graf'!$C112,Chile!$B:$B,0),MATCH(DD$8,Chile!$5:$5,0)-13) -1</f>
        <v>5.0606158671968604E-3</v>
      </c>
      <c r="DE112" s="388" cm="1">
        <f t="array" ref="DE112">+INDEX(Chile!$1:$1048576,MATCH('Data Graf'!$C112,Chile!$B:$B,0),MATCH(DE$8,Chile!$5:$5,0))/INDEX(Chile!$1:$1048576,MATCH('Data Graf'!$C112,Chile!$B:$B,0),MATCH(DE$8,Chile!$5:$5,0)-13) -1</f>
        <v>1.268094357721794E-2</v>
      </c>
      <c r="DF112" s="388" cm="1">
        <f t="array" ref="DF112">+INDEX(Chile!$1:$1048576,MATCH('Data Graf'!$C112,Chile!$B:$B,0),MATCH(DF$8,Chile!$5:$5,0))/INDEX(Chile!$1:$1048576,MATCH('Data Graf'!$C112,Chile!$B:$B,0),MATCH(DF$8,Chile!$5:$5,0)-13) -1</f>
        <v>2.0221575498692967E-2</v>
      </c>
      <c r="DG112" s="388" cm="1">
        <f t="array" ref="DG112">+INDEX(Chile!$1:$1048576,MATCH('Data Graf'!$C112,Chile!$B:$B,0),MATCH(DG$8,Chile!$5:$5,0))/INDEX(Chile!$1:$1048576,MATCH('Data Graf'!$C112,Chile!$B:$B,0),MATCH(DG$8,Chile!$5:$5,0)-13) -1</f>
        <v>2.4394716607690325E-2</v>
      </c>
      <c r="DH112" s="388" cm="1">
        <f t="array" ref="DH112">+INDEX(Chile!$1:$1048576,MATCH('Data Graf'!$C112,Chile!$B:$B,0),MATCH(DH$8,Chile!$5:$5,0))/INDEX(Chile!$1:$1048576,MATCH('Data Graf'!$C112,Chile!$B:$B,0),MATCH(DH$8,Chile!$5:$5,0)-13) -1</f>
        <v>1.5930879412454857E-2</v>
      </c>
      <c r="DI112" s="388" cm="1">
        <f t="array" ref="DI112">+INDEX(Chile!$1:$1048576,MATCH('Data Graf'!$C112,Chile!$B:$B,0),MATCH(DI$8,Chile!$5:$5,0))/INDEX(Chile!$1:$1048576,MATCH('Data Graf'!$C112,Chile!$B:$B,0),MATCH(DI$8,Chile!$5:$5,0)-13) -1</f>
        <v>2.6258169753607952E-2</v>
      </c>
      <c r="DJ112" s="388" cm="1">
        <f t="array" ref="DJ112">+INDEX(Chile!$1:$1048576,MATCH('Data Graf'!$C112,Chile!$B:$B,0),MATCH(DJ$8,Chile!$5:$5,0))/INDEX(Chile!$1:$1048576,MATCH('Data Graf'!$C112,Chile!$B:$B,0),MATCH(DJ$8,Chile!$5:$5,0)-13) -1</f>
        <v>3.5591468104221535E-2</v>
      </c>
      <c r="DK112" s="388" cm="1">
        <f t="array" ref="DK112">+INDEX(Chile!$1:$1048576,MATCH('Data Graf'!$C112,Chile!$B:$B,0),MATCH(DK$8,Chile!$5:$5,0))/INDEX(Chile!$1:$1048576,MATCH('Data Graf'!$C112,Chile!$B:$B,0),MATCH(DK$8,Chile!$5:$5,0)-13) -1</f>
        <v>2.3428834329486392E-2</v>
      </c>
      <c r="DL112" s="388" cm="1">
        <f t="array" ref="DL112">+INDEX(Chile!$1:$1048576,MATCH('Data Graf'!$C112,Chile!$B:$B,0),MATCH(DL$8,Chile!$5:$5,0))/INDEX(Chile!$1:$1048576,MATCH('Data Graf'!$C112,Chile!$B:$B,0),MATCH(DL$8,Chile!$5:$5,0)-13) -1</f>
        <v>2.5078392569197305E-2</v>
      </c>
      <c r="DM112" s="388" cm="1">
        <f t="array" ref="DM112">+INDEX(Chile!$1:$1048576,MATCH('Data Graf'!$C112,Chile!$B:$B,0),MATCH(DM$8,Chile!$5:$5,0))/INDEX(Chile!$1:$1048576,MATCH('Data Graf'!$C112,Chile!$B:$B,0),MATCH(DM$8,Chile!$5:$5,0)-13) -1</f>
        <v>1.3537048575967159E-2</v>
      </c>
      <c r="DN112" s="388" cm="1">
        <f t="array" ref="DN112">+INDEX(Chile!$1:$1048576,MATCH('Data Graf'!$C112,Chile!$B:$B,0),MATCH(DN$8,Chile!$5:$5,0))/INDEX(Chile!$1:$1048576,MATCH('Data Graf'!$C112,Chile!$B:$B,0),MATCH(DN$8,Chile!$5:$5,0)-13) -1</f>
        <v>1.3784652199748892E-2</v>
      </c>
      <c r="DO112" s="388" cm="1">
        <f t="array" ref="DO112">+INDEX(Chile!$1:$1048576,MATCH('Data Graf'!$C112,Chile!$B:$B,0),MATCH(DO$8,Chile!$5:$5,0))/INDEX(Chile!$1:$1048576,MATCH('Data Graf'!$C112,Chile!$B:$B,0),MATCH(DO$8,Chile!$5:$5,0)-13) -1</f>
        <v>3.2035904786763991E-2</v>
      </c>
      <c r="DP112" s="388" cm="1">
        <f t="array" ref="DP112">+INDEX(Chile!$1:$1048576,MATCH('Data Graf'!$C112,Chile!$B:$B,0),MATCH(DP$8,Chile!$5:$5,0))/INDEX(Chile!$1:$1048576,MATCH('Data Graf'!$C112,Chile!$B:$B,0),MATCH(DP$8,Chile!$5:$5,0)-13) -1</f>
        <v>3.0364408218388927E-2</v>
      </c>
      <c r="DQ112" s="388" cm="1">
        <f t="array" ref="DQ112">+INDEX(Chile!$1:$1048576,MATCH('Data Graf'!$C112,Chile!$B:$B,0),MATCH(DQ$8,Chile!$5:$5,0))/INDEX(Chile!$1:$1048576,MATCH('Data Graf'!$C112,Chile!$B:$B,0),MATCH(DQ$8,Chile!$5:$5,0)-13) -1</f>
        <v>1.3549893030627258E-2</v>
      </c>
      <c r="DR112" s="388" cm="1">
        <f t="array" ref="DR112">+INDEX(Chile!$1:$1048576,MATCH('Data Graf'!$C112,Chile!$B:$B,0),MATCH(DR$8,Chile!$5:$5,0))/INDEX(Chile!$1:$1048576,MATCH('Data Graf'!$C112,Chile!$B:$B,0),MATCH(DR$8,Chile!$5:$5,0)-13) -1</f>
        <v>2.2630599542886376E-2</v>
      </c>
      <c r="DS112" s="388" cm="1">
        <f t="array" ref="DS112">+INDEX(Chile!$1:$1048576,MATCH('Data Graf'!$C112,Chile!$B:$B,0),MATCH(DS$8,Chile!$5:$5,0))/INDEX(Chile!$1:$1048576,MATCH('Data Graf'!$C112,Chile!$B:$B,0),MATCH(DS$8,Chile!$5:$5,0)-13) -1</f>
        <v>2.9911808523455541E-2</v>
      </c>
      <c r="DT112" s="388" cm="1">
        <f t="array" ref="DT112">+INDEX(Chile!$1:$1048576,MATCH('Data Graf'!$C112,Chile!$B:$B,0),MATCH(DT$8,Chile!$5:$5,0))/INDEX(Chile!$1:$1048576,MATCH('Data Graf'!$C112,Chile!$B:$B,0),MATCH(DT$8,Chile!$5:$5,0)-13) -1</f>
        <v>4.4514833345015603E-2</v>
      </c>
      <c r="DU112" s="388" cm="1">
        <f t="array" ref="DU112">+INDEX(Chile!$1:$1048576,MATCH('Data Graf'!$C112,Chile!$B:$B,0),MATCH(DU$8,Chile!$5:$5,0))/INDEX(Chile!$1:$1048576,MATCH('Data Graf'!$C112,Chile!$B:$B,0),MATCH(DU$8,Chile!$5:$5,0)-13) -1</f>
        <v>3.1557187218106852E-2</v>
      </c>
      <c r="DV112" s="388" cm="1">
        <f t="array" ref="DV112">+INDEX(Chile!$1:$1048576,MATCH('Data Graf'!$C112,Chile!$B:$B,0),MATCH(DV$8,Chile!$5:$5,0))/INDEX(Chile!$1:$1048576,MATCH('Data Graf'!$C112,Chile!$B:$B,0),MATCH(DV$8,Chile!$5:$5,0)-13) -1</f>
        <v>1.7733232648000197E-2</v>
      </c>
      <c r="DW112" s="388" cm="1">
        <f t="array" ref="DW112">+INDEX(Chile!$1:$1048576,MATCH('Data Graf'!$C112,Chile!$B:$B,0),MATCH(DW$8,Chile!$5:$5,0))/INDEX(Chile!$1:$1048576,MATCH('Data Graf'!$C112,Chile!$B:$B,0),MATCH(DW$8,Chile!$5:$5,0)-13) -1</f>
        <v>3.8861651769275474E-2</v>
      </c>
      <c r="DX112" s="388" cm="1">
        <f t="array" ref="DX112">+INDEX(Chile!$1:$1048576,MATCH('Data Graf'!$C112,Chile!$B:$B,0),MATCH(DX$8,Chile!$5:$5,0))/INDEX(Chile!$1:$1048576,MATCH('Data Graf'!$C112,Chile!$B:$B,0),MATCH(DX$8,Chile!$5:$5,0)-13) -1</f>
        <v>4.431770751049946E-2</v>
      </c>
      <c r="DY112" s="388" cm="1">
        <f t="array" ref="DY112">+INDEX(Chile!$1:$1048576,MATCH('Data Graf'!$C112,Chile!$B:$B,0),MATCH(DY$8,Chile!$5:$5,0))/INDEX(Chile!$1:$1048576,MATCH('Data Graf'!$C112,Chile!$B:$B,0),MATCH(DY$8,Chile!$5:$5,0)-13) -1</f>
        <v>4.6467672004433469E-2</v>
      </c>
      <c r="DZ112" s="388" cm="1">
        <f t="array" ref="DZ112">+INDEX(Chile!$1:$1048576,MATCH('Data Graf'!$C112,Chile!$B:$B,0),MATCH(DZ$8,Chile!$5:$5,0))/INDEX(Chile!$1:$1048576,MATCH('Data Graf'!$C112,Chile!$B:$B,0),MATCH(DZ$8,Chile!$5:$5,0)-13) -1</f>
        <v>2.8872279583140203E-2</v>
      </c>
      <c r="EA112" s="388" cm="1">
        <f t="array" ref="EA112">+INDEX(Chile!$1:$1048576,MATCH('Data Graf'!$C112,Chile!$B:$B,0),MATCH(EA$8,Chile!$5:$5,0))/INDEX(Chile!$1:$1048576,MATCH('Data Graf'!$C112,Chile!$B:$B,0),MATCH(EA$8,Chile!$5:$5,0)-13) -1</f>
        <v>2.0137132351515374E-2</v>
      </c>
      <c r="EB112" s="388" cm="1">
        <f t="array" ref="EB112">+INDEX(Chile!$1:$1048576,MATCH('Data Graf'!$C112,Chile!$B:$B,0),MATCH(EB$8,Chile!$5:$5,0))/INDEX(Chile!$1:$1048576,MATCH('Data Graf'!$C112,Chile!$B:$B,0),MATCH(EB$8,Chile!$5:$5,0)-13) -1</f>
        <v>1.1426970192774943E-2</v>
      </c>
      <c r="EC112" s="388" cm="1">
        <f t="array" ref="EC112">+INDEX(Chile!$1:$1048576,MATCH('Data Graf'!$C112,Chile!$B:$B,0),MATCH(EC$8,Chile!$5:$5,0))/INDEX(Chile!$1:$1048576,MATCH('Data Graf'!$C112,Chile!$B:$B,0),MATCH(EC$8,Chile!$5:$5,0)-13) -1</f>
        <v>2.7438413821617047E-2</v>
      </c>
      <c r="ED112" s="388" cm="1">
        <f t="array" ref="ED112">+INDEX(Chile!$1:$1048576,MATCH('Data Graf'!$C112,Chile!$B:$B,0),MATCH(ED$8,Chile!$5:$5,0))/INDEX(Chile!$1:$1048576,MATCH('Data Graf'!$C112,Chile!$B:$B,0),MATCH(ED$8,Chile!$5:$5,0)-13) -1</f>
        <v>2.628682083271805E-2</v>
      </c>
      <c r="EE112" s="388" cm="1">
        <f t="array" ref="EE112">+INDEX(Chile!$1:$1048576,MATCH('Data Graf'!$C112,Chile!$B:$B,0),MATCH(EE$8,Chile!$5:$5,0))/INDEX(Chile!$1:$1048576,MATCH('Data Graf'!$C112,Chile!$B:$B,0),MATCH(EE$8,Chile!$5:$5,0)-13) -1</f>
        <v>1.2978855710980453E-2</v>
      </c>
      <c r="EF112" s="388" cm="1">
        <f t="array" ref="EF112">+INDEX(Chile!$1:$1048576,MATCH('Data Graf'!$C112,Chile!$B:$B,0),MATCH(EF$8,Chile!$5:$5,0))/INDEX(Chile!$1:$1048576,MATCH('Data Graf'!$C112,Chile!$B:$B,0),MATCH(EF$8,Chile!$5:$5,0)-13) -1</f>
        <v>7.052076126614848E-3</v>
      </c>
      <c r="EG112" s="388" cm="1">
        <f t="array" ref="EG112">+INDEX(Chile!$1:$1048576,MATCH('Data Graf'!$C112,Chile!$B:$B,0),MATCH(EG$8,Chile!$5:$5,0))/INDEX(Chile!$1:$1048576,MATCH('Data Graf'!$C112,Chile!$B:$B,0),MATCH(EG$8,Chile!$5:$5,0)-13) -1</f>
        <v>1.6840173261569724E-3</v>
      </c>
      <c r="EH112" s="388" cm="1">
        <f t="array" ref="EH112">+INDEX(Chile!$1:$1048576,MATCH('Data Graf'!$C112,Chile!$B:$B,0),MATCH(EH$8,Chile!$5:$5,0))/INDEX(Chile!$1:$1048576,MATCH('Data Graf'!$C112,Chile!$B:$B,0),MATCH(EH$8,Chile!$5:$5,0)-13) -1</f>
        <v>5.9411639678217387E-3</v>
      </c>
    </row>
    <row r="113" spans="1:138">
      <c r="B113" s="9"/>
      <c r="C113" s="374" t="s">
        <v>874</v>
      </c>
      <c r="D113" s="344" t="s">
        <v>886</v>
      </c>
      <c r="E113" s="391" cm="1">
        <f t="array" ref="E113">+INDEX(Chile!$1:$1048576,MATCH('Data Graf'!$C113,Chile!$B:$B,0),MATCH(E$25,Chile!$5:$5,0))/INDEX(Chile!$1:$1048576,MATCH('Data Graf'!$C113,Chile!$B:$B,0),MATCH(E$25,Chile!$5:$5,0)-13) -1</f>
        <v>-4.0802205636985445E-2</v>
      </c>
      <c r="F113" s="392" cm="1">
        <f t="array" ref="F113">+INDEX(Chile!$1:$1048576,MATCH('Data Graf'!$C113,Chile!$B:$B,0),MATCH(F$25,Chile!$5:$5,0))/INDEX(Chile!$1:$1048576,MATCH('Data Graf'!$C113,Chile!$B:$B,0),MATCH(F$25,Chile!$5:$5,0)-13) -1</f>
        <v>-2.7530858200727759E-2</v>
      </c>
      <c r="G113" s="392" cm="1">
        <f t="array" ref="G113">+INDEX(Chile!$1:$1048576,MATCH('Data Graf'!$C113,Chile!$B:$B,0),MATCH(G$25,Chile!$5:$5,0))/INDEX(Chile!$1:$1048576,MATCH('Data Graf'!$C113,Chile!$B:$B,0),MATCH(G$25,Chile!$5:$5,0)-13) -1</f>
        <v>-2.1364780242815185E-2</v>
      </c>
      <c r="H113" s="392" cm="1">
        <f t="array" ref="H113">+INDEX(Chile!$1:$1048576,MATCH('Data Graf'!$C113,Chile!$B:$B,0),MATCH(H$25,Chile!$5:$5,0))/INDEX(Chile!$1:$1048576,MATCH('Data Graf'!$C113,Chile!$B:$B,0),MATCH(H$25,Chile!$5:$5,0)-13) -1</f>
        <v>-1.5541784003992198E-2</v>
      </c>
      <c r="I113" s="392" cm="1">
        <f t="array" ref="I113">+INDEX(Chile!$1:$1048576,MATCH('Data Graf'!$C113,Chile!$B:$B,0),MATCH(I$25,Chile!$5:$5,0))/INDEX(Chile!$1:$1048576,MATCH('Data Graf'!$C113,Chile!$B:$B,0),MATCH(I$25,Chile!$5:$5,0)-13) -1</f>
        <v>-1.5019846368890533E-2</v>
      </c>
      <c r="J113" s="392" cm="1">
        <f t="array" ref="J113">+INDEX(Chile!$1:$1048576,MATCH('Data Graf'!$C113,Chile!$B:$B,0),MATCH(J$25,Chile!$5:$5,0))/INDEX(Chile!$1:$1048576,MATCH('Data Graf'!$C113,Chile!$B:$B,0),MATCH(J$25,Chile!$5:$5,0)-13) -1</f>
        <v>-2.1610196857173358E-2</v>
      </c>
      <c r="K113" s="392" cm="1">
        <f t="array" ref="K113">+INDEX(Chile!$1:$1048576,MATCH('Data Graf'!$C113,Chile!$B:$B,0),MATCH(K$25,Chile!$5:$5,0))/INDEX(Chile!$1:$1048576,MATCH('Data Graf'!$C113,Chile!$B:$B,0),MATCH(K$25,Chile!$5:$5,0)-13) -1</f>
        <v>-1.0804279992798649E-2</v>
      </c>
      <c r="L113" s="392" cm="1">
        <f t="array" ref="L113">+INDEX(Chile!$1:$1048576,MATCH('Data Graf'!$C113,Chile!$B:$B,0),MATCH(L$25,Chile!$5:$5,0))/INDEX(Chile!$1:$1048576,MATCH('Data Graf'!$C113,Chile!$B:$B,0),MATCH(L$25,Chile!$5:$5,0)-13) -1</f>
        <v>-5.1281658917812223E-3</v>
      </c>
      <c r="M113" s="392" cm="1">
        <f t="array" ref="M113">+INDEX(Chile!$1:$1048576,MATCH('Data Graf'!$C113,Chile!$B:$B,0),MATCH(M$25,Chile!$5:$5,0))/INDEX(Chile!$1:$1048576,MATCH('Data Graf'!$C113,Chile!$B:$B,0),MATCH(M$25,Chile!$5:$5,0)-13) -1</f>
        <v>-3.2514221879644811E-3</v>
      </c>
      <c r="N113" s="392" cm="1">
        <f t="array" ref="N113">+INDEX(Chile!$1:$1048576,MATCH('Data Graf'!$C113,Chile!$B:$B,0),MATCH(N$25,Chile!$5:$5,0))/INDEX(Chile!$1:$1048576,MATCH('Data Graf'!$C113,Chile!$B:$B,0),MATCH(N$25,Chile!$5:$5,0)-13) -1</f>
        <v>6.3525119621299364E-3</v>
      </c>
      <c r="O113" s="392" cm="1">
        <f t="array" ref="O113">+INDEX(Chile!$1:$1048576,MATCH('Data Graf'!$C113,Chile!$B:$B,0),MATCH(O$25,Chile!$5:$5,0))/INDEX(Chile!$1:$1048576,MATCH('Data Graf'!$C113,Chile!$B:$B,0),MATCH(O$25,Chile!$5:$5,0)-13) -1</f>
        <v>7.6542267860357782E-3</v>
      </c>
      <c r="P113" s="392" cm="1">
        <f t="array" ref="P113">+INDEX(Chile!$1:$1048576,MATCH('Data Graf'!$C113,Chile!$B:$B,0),MATCH(P$25,Chile!$5:$5,0))/INDEX(Chile!$1:$1048576,MATCH('Data Graf'!$C113,Chile!$B:$B,0),MATCH(P$25,Chile!$5:$5,0)-13) -1</f>
        <v>-3.7843963060791852E-3</v>
      </c>
      <c r="Q113" s="392" cm="1">
        <f t="array" ref="Q113">+INDEX(Chile!$1:$1048576,MATCH('Data Graf'!$C113,Chile!$B:$B,0),MATCH(Q$25,Chile!$5:$5,0))/INDEX(Chile!$1:$1048576,MATCH('Data Graf'!$C113,Chile!$B:$B,0),MATCH(Q$25,Chile!$5:$5,0)-13) -1</f>
        <v>-7.0159787885664127E-3</v>
      </c>
      <c r="R113" s="392" cm="1">
        <f t="array" ref="R113">+INDEX(Chile!$1:$1048576,MATCH('Data Graf'!$C113,Chile!$B:$B,0),MATCH(R$25,Chile!$5:$5,0))/INDEX(Chile!$1:$1048576,MATCH('Data Graf'!$C113,Chile!$B:$B,0),MATCH(R$25,Chile!$5:$5,0)-13) -1</f>
        <v>-2.8695685154115469E-2</v>
      </c>
      <c r="S113" s="392" cm="1">
        <f t="array" ref="S113">+INDEX(Chile!$1:$1048576,MATCH('Data Graf'!$C113,Chile!$B:$B,0),MATCH(S$25,Chile!$5:$5,0))/INDEX(Chile!$1:$1048576,MATCH('Data Graf'!$C113,Chile!$B:$B,0),MATCH(S$25,Chile!$5:$5,0)-13) -1</f>
        <v>-1.0459163784017456E-2</v>
      </c>
      <c r="T113" s="392" cm="1">
        <f t="array" ref="T113">+INDEX(Chile!$1:$1048576,MATCH('Data Graf'!$C113,Chile!$B:$B,0),MATCH(T$25,Chile!$5:$5,0))/INDEX(Chile!$1:$1048576,MATCH('Data Graf'!$C113,Chile!$B:$B,0),MATCH(T$25,Chile!$5:$5,0)-13) -1</f>
        <v>-9.8868904436567595E-3</v>
      </c>
      <c r="U113" s="392" cm="1">
        <f t="array" ref="U113">+INDEX(Chile!$1:$1048576,MATCH('Data Graf'!$C113,Chile!$B:$B,0),MATCH(U$25,Chile!$5:$5,0))/INDEX(Chile!$1:$1048576,MATCH('Data Graf'!$C113,Chile!$B:$B,0),MATCH(U$25,Chile!$5:$5,0)-13) -1</f>
        <v>-3.4406227554233393E-3</v>
      </c>
      <c r="V113" s="392" cm="1">
        <f t="array" ref="V113">+INDEX(Chile!$1:$1048576,MATCH('Data Graf'!$C113,Chile!$B:$B,0),MATCH(V$25,Chile!$5:$5,0))/INDEX(Chile!$1:$1048576,MATCH('Data Graf'!$C113,Chile!$B:$B,0),MATCH(V$25,Chile!$5:$5,0)-13) -1</f>
        <v>5.5955006867289825E-3</v>
      </c>
      <c r="W113" s="392" cm="1">
        <f t="array" ref="W113">+INDEX(Chile!$1:$1048576,MATCH('Data Graf'!$C113,Chile!$B:$B,0),MATCH(W$25,Chile!$5:$5,0))/INDEX(Chile!$1:$1048576,MATCH('Data Graf'!$C113,Chile!$B:$B,0),MATCH(W$25,Chile!$5:$5,0)-13) -1</f>
        <v>5.0801342152742013E-3</v>
      </c>
      <c r="X113" s="392" cm="1">
        <f t="array" ref="X113">+INDEX(Chile!$1:$1048576,MATCH('Data Graf'!$C113,Chile!$B:$B,0),MATCH(X$25,Chile!$5:$5,0))/INDEX(Chile!$1:$1048576,MATCH('Data Graf'!$C113,Chile!$B:$B,0),MATCH(X$25,Chile!$5:$5,0)-13) -1</f>
        <v>1.3226356866712585E-2</v>
      </c>
      <c r="Y113" s="392" cm="1">
        <f t="array" ref="Y113">+INDEX(Chile!$1:$1048576,MATCH('Data Graf'!$C113,Chile!$B:$B,0),MATCH(Y$25,Chile!$5:$5,0))/INDEX(Chile!$1:$1048576,MATCH('Data Graf'!$C113,Chile!$B:$B,0),MATCH(Y$25,Chile!$5:$5,0)-13) -1</f>
        <v>6.4929260950508105E-3</v>
      </c>
      <c r="Z113" s="392" cm="1">
        <f t="array" ref="Z113">+INDEX(Chile!$1:$1048576,MATCH('Data Graf'!$C113,Chile!$B:$B,0),MATCH(Z$25,Chile!$5:$5,0))/INDEX(Chile!$1:$1048576,MATCH('Data Graf'!$C113,Chile!$B:$B,0),MATCH(Z$25,Chile!$5:$5,0)-13) -1</f>
        <v>4.1277864460793623E-3</v>
      </c>
      <c r="AA113" s="392" cm="1">
        <f t="array" ref="AA113">+INDEX(Chile!$1:$1048576,MATCH('Data Graf'!$C113,Chile!$B:$B,0),MATCH(AA$25,Chile!$5:$5,0))/INDEX(Chile!$1:$1048576,MATCH('Data Graf'!$C113,Chile!$B:$B,0),MATCH(AA$25,Chile!$5:$5,0)-13) -1</f>
        <v>6.1006580882105865E-3</v>
      </c>
      <c r="AB113" s="392" cm="1">
        <f t="array" ref="AB113">+INDEX(Chile!$1:$1048576,MATCH('Data Graf'!$C113,Chile!$B:$B,0),MATCH(AB$25,Chile!$5:$5,0))/INDEX(Chile!$1:$1048576,MATCH('Data Graf'!$C113,Chile!$B:$B,0),MATCH(AB$25,Chile!$5:$5,0)-13) -1</f>
        <v>1.2155131897276128E-2</v>
      </c>
      <c r="AC113" s="392" cm="1">
        <f t="array" ref="AC113">+INDEX(Chile!$1:$1048576,MATCH('Data Graf'!$C113,Chile!$B:$B,0),MATCH(AC$25,Chile!$5:$5,0))/INDEX(Chile!$1:$1048576,MATCH('Data Graf'!$C113,Chile!$B:$B,0),MATCH(AC$25,Chile!$5:$5,0)-13) -1</f>
        <v>3.500922389665595E-2</v>
      </c>
      <c r="AD113" s="392" cm="1">
        <f t="array" ref="AD113">+INDEX(Chile!$1:$1048576,MATCH('Data Graf'!$C113,Chile!$B:$B,0),MATCH(AD$25,Chile!$5:$5,0))/INDEX(Chile!$1:$1048576,MATCH('Data Graf'!$C113,Chile!$B:$B,0),MATCH(AD$25,Chile!$5:$5,0)-13) -1</f>
        <v>5.3852708118515835E-2</v>
      </c>
      <c r="AE113" s="392" cm="1">
        <f t="array" ref="AE113">+INDEX(Chile!$1:$1048576,MATCH('Data Graf'!$C113,Chile!$B:$B,0),MATCH(AE$25,Chile!$5:$5,0))/INDEX(Chile!$1:$1048576,MATCH('Data Graf'!$C113,Chile!$B:$B,0),MATCH(AE$25,Chile!$5:$5,0)-13) -1</f>
        <v>4.7643598250010077E-2</v>
      </c>
      <c r="AF113" s="392" cm="1">
        <f t="array" ref="AF113">+INDEX(Chile!$1:$1048576,MATCH('Data Graf'!$C113,Chile!$B:$B,0),MATCH(AF$25,Chile!$5:$5,0))/INDEX(Chile!$1:$1048576,MATCH('Data Graf'!$C113,Chile!$B:$B,0),MATCH(AF$25,Chile!$5:$5,0)-13) -1</f>
        <v>4.8346973505021484E-2</v>
      </c>
      <c r="AG113" s="392" cm="1">
        <f t="array" ref="AG113">+INDEX(Chile!$1:$1048576,MATCH('Data Graf'!$C113,Chile!$B:$B,0),MATCH(AG$25,Chile!$5:$5,0))/INDEX(Chile!$1:$1048576,MATCH('Data Graf'!$C113,Chile!$B:$B,0),MATCH(AG$25,Chile!$5:$5,0)-13) -1</f>
        <v>4.9628682035214755E-2</v>
      </c>
      <c r="AH113" s="392" cm="1">
        <f t="array" ref="AH113">+INDEX(Chile!$1:$1048576,MATCH('Data Graf'!$C113,Chile!$B:$B,0),MATCH(AH$25,Chile!$5:$5,0))/INDEX(Chile!$1:$1048576,MATCH('Data Graf'!$C113,Chile!$B:$B,0),MATCH(AH$25,Chile!$5:$5,0)-13) -1</f>
        <v>5.067880762456678E-2</v>
      </c>
      <c r="AI113" s="392" cm="1">
        <f t="array" ref="AI113">+INDEX(Chile!$1:$1048576,MATCH('Data Graf'!$C113,Chile!$B:$B,0),MATCH(AI$25,Chile!$5:$5,0))/INDEX(Chile!$1:$1048576,MATCH('Data Graf'!$C113,Chile!$B:$B,0),MATCH(AI$25,Chile!$5:$5,0)-13) -1</f>
        <v>4.3007294324877599E-2</v>
      </c>
      <c r="AJ113" s="392" cm="1">
        <f t="array" ref="AJ113">+INDEX(Chile!$1:$1048576,MATCH('Data Graf'!$C113,Chile!$B:$B,0),MATCH(AJ$25,Chile!$5:$5,0))/INDEX(Chile!$1:$1048576,MATCH('Data Graf'!$C113,Chile!$B:$B,0),MATCH(AJ$25,Chile!$5:$5,0)-13) -1</f>
        <v>3.0858621406234743E-2</v>
      </c>
      <c r="AK113" s="392" cm="1">
        <f t="array" ref="AK113">+INDEX(Chile!$1:$1048576,MATCH('Data Graf'!$C113,Chile!$B:$B,0),MATCH(AK$25,Chile!$5:$5,0))/INDEX(Chile!$1:$1048576,MATCH('Data Graf'!$C113,Chile!$B:$B,0),MATCH(AK$25,Chile!$5:$5,0)-13) -1</f>
        <v>3.3092752991223717E-2</v>
      </c>
      <c r="AL113" s="392" cm="1">
        <f t="array" ref="AL113">+INDEX(Chile!$1:$1048576,MATCH('Data Graf'!$C113,Chile!$B:$B,0),MATCH(AL$25,Chile!$5:$5,0))/INDEX(Chile!$1:$1048576,MATCH('Data Graf'!$C113,Chile!$B:$B,0),MATCH(AL$25,Chile!$5:$5,0)-13) -1</f>
        <v>3.7270459611214113E-2</v>
      </c>
      <c r="AM113" s="392" cm="1">
        <f t="array" ref="AM113">+INDEX(Chile!$1:$1048576,MATCH('Data Graf'!$C113,Chile!$B:$B,0),MATCH(AM$25,Chile!$5:$5,0))/INDEX(Chile!$1:$1048576,MATCH('Data Graf'!$C113,Chile!$B:$B,0),MATCH(AM$25,Chile!$5:$5,0)-13) -1</f>
        <v>3.0792888946709063E-2</v>
      </c>
      <c r="AN113" s="392" cm="1">
        <f t="array" ref="AN113">+INDEX(Chile!$1:$1048576,MATCH('Data Graf'!$C113,Chile!$B:$B,0),MATCH(AN$25,Chile!$5:$5,0))/INDEX(Chile!$1:$1048576,MATCH('Data Graf'!$C113,Chile!$B:$B,0),MATCH(AN$25,Chile!$5:$5,0)-13) -1</f>
        <v>2.4852892384980452E-2</v>
      </c>
      <c r="AO113" s="392" cm="1">
        <f t="array" ref="AO113">+INDEX(Chile!$1:$1048576,MATCH('Data Graf'!$C113,Chile!$B:$B,0),MATCH(AO$25,Chile!$5:$5,0))/INDEX(Chile!$1:$1048576,MATCH('Data Graf'!$C113,Chile!$B:$B,0),MATCH(AO$25,Chile!$5:$5,0)-13) -1</f>
        <v>-1.6373829981357613E-3</v>
      </c>
      <c r="AP113" s="392" cm="1">
        <f t="array" ref="AP113">+INDEX(Chile!$1:$1048576,MATCH('Data Graf'!$C113,Chile!$B:$B,0),MATCH(AP$25,Chile!$5:$5,0))/INDEX(Chile!$1:$1048576,MATCH('Data Graf'!$C113,Chile!$B:$B,0),MATCH(AP$25,Chile!$5:$5,0)-13) -1</f>
        <v>-9.7511199087184641E-3</v>
      </c>
      <c r="AQ113" s="392" cm="1">
        <f t="array" ref="AQ113">+INDEX(Chile!$1:$1048576,MATCH('Data Graf'!$C113,Chile!$B:$B,0),MATCH(AQ$25,Chile!$5:$5,0))/INDEX(Chile!$1:$1048576,MATCH('Data Graf'!$C113,Chile!$B:$B,0),MATCH(AQ$25,Chile!$5:$5,0)-13) -1</f>
        <v>-8.9812730846469124E-3</v>
      </c>
      <c r="AR113" s="392" cm="1">
        <f t="array" ref="AR113">+INDEX(Chile!$1:$1048576,MATCH('Data Graf'!$C113,Chile!$B:$B,0),MATCH(AR$25,Chile!$5:$5,0))/INDEX(Chile!$1:$1048576,MATCH('Data Graf'!$C113,Chile!$B:$B,0),MATCH(AR$25,Chile!$5:$5,0)-13) -1</f>
        <v>-1.3434760097214449E-2</v>
      </c>
      <c r="AS113" s="392" cm="1">
        <f t="array" ref="AS113">+INDEX(Chile!$1:$1048576,MATCH('Data Graf'!$C113,Chile!$B:$B,0),MATCH(AS$25,Chile!$5:$5,0))/INDEX(Chile!$1:$1048576,MATCH('Data Graf'!$C113,Chile!$B:$B,0),MATCH(AS$25,Chile!$5:$5,0)-13) -1</f>
        <v>-4.5725093887016843E-3</v>
      </c>
      <c r="AT113" s="392" cm="1">
        <f t="array" ref="AT113">+INDEX(Chile!$1:$1048576,MATCH('Data Graf'!$C113,Chile!$B:$B,0),MATCH(AT$25,Chile!$5:$5,0))/INDEX(Chile!$1:$1048576,MATCH('Data Graf'!$C113,Chile!$B:$B,0),MATCH(AT$25,Chile!$5:$5,0)-13) -1</f>
        <v>-3.1292373780721361E-3</v>
      </c>
      <c r="AU113" s="392" cm="1">
        <f t="array" ref="AU113">+INDEX(Chile!$1:$1048576,MATCH('Data Graf'!$C113,Chile!$B:$B,0),MATCH(AU$25,Chile!$5:$5,0))/INDEX(Chile!$1:$1048576,MATCH('Data Graf'!$C113,Chile!$B:$B,0),MATCH(AU$25,Chile!$5:$5,0)-13) -1</f>
        <v>1.3255466118338166E-2</v>
      </c>
      <c r="AV113" s="392" cm="1">
        <f t="array" ref="AV113">+INDEX(Chile!$1:$1048576,MATCH('Data Graf'!$C113,Chile!$B:$B,0),MATCH(AV$25,Chile!$5:$5,0))/INDEX(Chile!$1:$1048576,MATCH('Data Graf'!$C113,Chile!$B:$B,0),MATCH(AV$25,Chile!$5:$5,0)-13) -1</f>
        <v>2.6311644415006441E-2</v>
      </c>
      <c r="AW113" s="392" cm="1">
        <f t="array" ref="AW113">+INDEX(Chile!$1:$1048576,MATCH('Data Graf'!$C113,Chile!$B:$B,0),MATCH(AW$25,Chile!$5:$5,0))/INDEX(Chile!$1:$1048576,MATCH('Data Graf'!$C113,Chile!$B:$B,0),MATCH(AW$25,Chile!$5:$5,0)-13) -1</f>
        <v>3.9805505832015919E-2</v>
      </c>
      <c r="AX113" s="392" cm="1">
        <f t="array" ref="AX113">+INDEX(Chile!$1:$1048576,MATCH('Data Graf'!$C113,Chile!$B:$B,0),MATCH(AX$25,Chile!$5:$5,0))/INDEX(Chile!$1:$1048576,MATCH('Data Graf'!$C113,Chile!$B:$B,0),MATCH(AX$25,Chile!$5:$5,0)-13) -1</f>
        <v>4.2467583390117136E-2</v>
      </c>
      <c r="AY113" s="392" cm="1">
        <f t="array" ref="AY113">+INDEX(Chile!$1:$1048576,MATCH('Data Graf'!$C113,Chile!$B:$B,0),MATCH(AY$25,Chile!$5:$5,0))/INDEX(Chile!$1:$1048576,MATCH('Data Graf'!$C113,Chile!$B:$B,0),MATCH(AY$25,Chile!$5:$5,0)-13) -1</f>
        <v>4.1780888474875821E-2</v>
      </c>
      <c r="AZ113" s="392" cm="1">
        <f t="array" ref="AZ113">+INDEX(Chile!$1:$1048576,MATCH('Data Graf'!$C113,Chile!$B:$B,0),MATCH(AZ$25,Chile!$5:$5,0))/INDEX(Chile!$1:$1048576,MATCH('Data Graf'!$C113,Chile!$B:$B,0),MATCH(AZ$25,Chile!$5:$5,0)-13) -1</f>
        <v>4.707362941674309E-2</v>
      </c>
      <c r="BA113" s="392" cm="1">
        <f t="array" ref="BA113">+INDEX(Chile!$1:$1048576,MATCH('Data Graf'!$C113,Chile!$B:$B,0),MATCH(BA$25,Chile!$5:$5,0))/INDEX(Chile!$1:$1048576,MATCH('Data Graf'!$C113,Chile!$B:$B,0),MATCH(BA$25,Chile!$5:$5,0)-13) -1</f>
        <v>4.7609478462197208E-2</v>
      </c>
      <c r="BB113" s="392" cm="1">
        <f t="array" ref="BB113">+INDEX(Chile!$1:$1048576,MATCH('Data Graf'!$C113,Chile!$B:$B,0),MATCH(BB$25,Chile!$5:$5,0))/INDEX(Chile!$1:$1048576,MATCH('Data Graf'!$C113,Chile!$B:$B,0),MATCH(BB$25,Chile!$5:$5,0)-13) -1</f>
        <v>4.9204785733960144E-2</v>
      </c>
      <c r="BC113" s="392" cm="1">
        <f t="array" ref="BC113">+INDEX(Chile!$1:$1048576,MATCH('Data Graf'!$C113,Chile!$B:$B,0),MATCH(BC$25,Chile!$5:$5,0))/INDEX(Chile!$1:$1048576,MATCH('Data Graf'!$C113,Chile!$B:$B,0),MATCH(BC$25,Chile!$5:$5,0)-13) -1</f>
        <v>2.7674820152872259E-2</v>
      </c>
      <c r="BD113" s="392" cm="1">
        <f t="array" ref="BD113">+INDEX(Chile!$1:$1048576,MATCH('Data Graf'!$C113,Chile!$B:$B,0),MATCH(BD$25,Chile!$5:$5,0))/INDEX(Chile!$1:$1048576,MATCH('Data Graf'!$C113,Chile!$B:$B,0),MATCH(BD$25,Chile!$5:$5,0)-13) -1</f>
        <v>1.4290413919911149E-2</v>
      </c>
      <c r="BE113" s="392" cm="1">
        <f t="array" ref="BE113">+INDEX(Chile!$1:$1048576,MATCH('Data Graf'!$C113,Chile!$B:$B,0),MATCH(BE$25,Chile!$5:$5,0))/INDEX(Chile!$1:$1048576,MATCH('Data Graf'!$C113,Chile!$B:$B,0),MATCH(BE$25,Chile!$5:$5,0)-13) -1</f>
        <v>2.3250359368640616E-3</v>
      </c>
      <c r="BF113" s="392" cm="1">
        <f t="array" ref="BF113">+INDEX(Chile!$1:$1048576,MATCH('Data Graf'!$C113,Chile!$B:$B,0),MATCH(BF$25,Chile!$5:$5,0))/INDEX(Chile!$1:$1048576,MATCH('Data Graf'!$C113,Chile!$B:$B,0),MATCH(BF$25,Chile!$5:$5,0)-13) -1</f>
        <v>-5.463958931438917E-3</v>
      </c>
      <c r="BG113" s="392" cm="1">
        <f t="array" ref="BG113">+INDEX(Chile!$1:$1048576,MATCH('Data Graf'!$C113,Chile!$B:$B,0),MATCH(BG$25,Chile!$5:$5,0))/INDEX(Chile!$1:$1048576,MATCH('Data Graf'!$C113,Chile!$B:$B,0),MATCH(BG$25,Chile!$5:$5,0)-13) -1</f>
        <v>-1.5749372373511594E-2</v>
      </c>
      <c r="BH113" s="392" cm="1">
        <f t="array" ref="BH113">+INDEX(Chile!$1:$1048576,MATCH('Data Graf'!$C113,Chile!$B:$B,0),MATCH(BH$25,Chile!$5:$5,0))/INDEX(Chile!$1:$1048576,MATCH('Data Graf'!$C113,Chile!$B:$B,0),MATCH(BH$25,Chile!$5:$5,0)-13) -1</f>
        <v>-2.8773776299938492E-2</v>
      </c>
      <c r="BI113" s="392" cm="1">
        <f t="array" ref="BI113">+INDEX(Chile!$1:$1048576,MATCH('Data Graf'!$C113,Chile!$B:$B,0),MATCH(BI$25,Chile!$5:$5,0))/INDEX(Chile!$1:$1048576,MATCH('Data Graf'!$C113,Chile!$B:$B,0),MATCH(BI$25,Chile!$5:$5,0)-13) -1</f>
        <v>-3.4169906545263418E-2</v>
      </c>
      <c r="BJ113" s="392" cm="1">
        <f t="array" ref="BJ113">+INDEX(Chile!$1:$1048576,MATCH('Data Graf'!$C113,Chile!$B:$B,0),MATCH(BJ$25,Chile!$5:$5,0))/INDEX(Chile!$1:$1048576,MATCH('Data Graf'!$C113,Chile!$B:$B,0),MATCH(BJ$25,Chile!$5:$5,0)-13) -1</f>
        <v>-3.4441001840022634E-2</v>
      </c>
      <c r="BK113" s="392" cm="1">
        <f t="array" ref="BK113">+INDEX(Chile!$1:$1048576,MATCH('Data Graf'!$C113,Chile!$B:$B,0),MATCH(BK$25,Chile!$5:$5,0))/INDEX(Chile!$1:$1048576,MATCH('Data Graf'!$C113,Chile!$B:$B,0),MATCH(BK$25,Chile!$5:$5,0)-13) -1</f>
        <v>-3.1731696848708468E-2</v>
      </c>
      <c r="BL113" s="392" cm="1">
        <f t="array" ref="BL113">+INDEX(Chile!$1:$1048576,MATCH('Data Graf'!$C113,Chile!$B:$B,0),MATCH(BL$25,Chile!$5:$5,0))/INDEX(Chile!$1:$1048576,MATCH('Data Graf'!$C113,Chile!$B:$B,0),MATCH(BL$25,Chile!$5:$5,0)-13) -1</f>
        <v>-4.0140793088268789E-2</v>
      </c>
      <c r="BM113" s="392" cm="1">
        <f t="array" ref="BM113">+INDEX(Chile!$1:$1048576,MATCH('Data Graf'!$C113,Chile!$B:$B,0),MATCH(BM$25,Chile!$5:$5,0))/INDEX(Chile!$1:$1048576,MATCH('Data Graf'!$C113,Chile!$B:$B,0),MATCH(BM$25,Chile!$5:$5,0)-13) -1</f>
        <v>-4.6216253773792126E-2</v>
      </c>
      <c r="BN113" s="392" cm="1">
        <f t="array" ref="BN113">+INDEX(Chile!$1:$1048576,MATCH('Data Graf'!$C113,Chile!$B:$B,0),MATCH(BN$25,Chile!$5:$5,0))/INDEX(Chile!$1:$1048576,MATCH('Data Graf'!$C113,Chile!$B:$B,0),MATCH(BN$25,Chile!$5:$5,0)-13) -1</f>
        <v>-4.1546832895246633E-2</v>
      </c>
      <c r="BO113" s="392" cm="1">
        <f t="array" ref="BO113">+INDEX(Chile!$1:$1048576,MATCH('Data Graf'!$C113,Chile!$B:$B,0),MATCH(BO$25,Chile!$5:$5,0))/INDEX(Chile!$1:$1048576,MATCH('Data Graf'!$C113,Chile!$B:$B,0),MATCH(BO$25,Chile!$5:$5,0)-13) -1</f>
        <v>-3.8337359218217348E-2</v>
      </c>
      <c r="BP113" s="392" cm="1">
        <f t="array" ref="BP113">+INDEX(Chile!$1:$1048576,MATCH('Data Graf'!$C113,Chile!$B:$B,0),MATCH(BP$25,Chile!$5:$5,0))/INDEX(Chile!$1:$1048576,MATCH('Data Graf'!$C113,Chile!$B:$B,0),MATCH(BP$25,Chile!$5:$5,0)-13) -1</f>
        <v>-3.3376577695107157E-2</v>
      </c>
      <c r="BQ113" s="392" cm="1">
        <f t="array" ref="BQ113">+INDEX(Chile!$1:$1048576,MATCH('Data Graf'!$C113,Chile!$B:$B,0),MATCH(BQ$25,Chile!$5:$5,0))/INDEX(Chile!$1:$1048576,MATCH('Data Graf'!$C113,Chile!$B:$B,0),MATCH(BQ$25,Chile!$5:$5,0)-13) -1</f>
        <v>-5.2585545456484972E-2</v>
      </c>
      <c r="BR113" s="392" cm="1">
        <f t="array" ref="BR113">+INDEX(Chile!$1:$1048576,MATCH('Data Graf'!$C113,Chile!$B:$B,0),MATCH(BR$25,Chile!$5:$5,0))/INDEX(Chile!$1:$1048576,MATCH('Data Graf'!$C113,Chile!$B:$B,0),MATCH(BR$25,Chile!$5:$5,0)-13) -1</f>
        <v>-6.026595957281855E-2</v>
      </c>
      <c r="BS113" s="392" cm="1">
        <f t="array" ref="BS113">+INDEX(Chile!$1:$1048576,MATCH('Data Graf'!$C113,Chile!$B:$B,0),MATCH(BS$25,Chile!$5:$5,0))/INDEX(Chile!$1:$1048576,MATCH('Data Graf'!$C113,Chile!$B:$B,0),MATCH(BS$25,Chile!$5:$5,0)-13) -1</f>
        <v>-6.4261937043384343E-2</v>
      </c>
      <c r="BT113" s="392" cm="1">
        <f t="array" ref="BT113">+INDEX(Chile!$1:$1048576,MATCH('Data Graf'!$C113,Chile!$B:$B,0),MATCH(BT$25,Chile!$5:$5,0))/INDEX(Chile!$1:$1048576,MATCH('Data Graf'!$C113,Chile!$B:$B,0),MATCH(BT$25,Chile!$5:$5,0)-13) -1</f>
        <v>-6.3516525327899198E-2</v>
      </c>
      <c r="BU113" s="392" cm="1">
        <f t="array" ref="BU113">+INDEX(Chile!$1:$1048576,MATCH('Data Graf'!$C113,Chile!$B:$B,0),MATCH(BU$25,Chile!$5:$5,0))/INDEX(Chile!$1:$1048576,MATCH('Data Graf'!$C113,Chile!$B:$B,0),MATCH(BU$25,Chile!$5:$5,0)-13) -1</f>
        <v>-7.4977317051676207E-2</v>
      </c>
      <c r="BV113" s="392" cm="1">
        <f t="array" ref="BV113">+INDEX(Chile!$1:$1048576,MATCH('Data Graf'!$C113,Chile!$B:$B,0),MATCH(BV$25,Chile!$5:$5,0))/INDEX(Chile!$1:$1048576,MATCH('Data Graf'!$C113,Chile!$B:$B,0),MATCH(BV$25,Chile!$5:$5,0)-13) -1</f>
        <v>-8.2393883782895361E-2</v>
      </c>
      <c r="BW113" s="392" cm="1">
        <f t="array" ref="BW113">+INDEX(Chile!$1:$1048576,MATCH('Data Graf'!$C113,Chile!$B:$B,0),MATCH(BW$25,Chile!$5:$5,0))/INDEX(Chile!$1:$1048576,MATCH('Data Graf'!$C113,Chile!$B:$B,0),MATCH(BW$25,Chile!$5:$5,0)-13) -1</f>
        <v>-7.1753001338598521E-2</v>
      </c>
      <c r="BX113" s="392" cm="1">
        <f t="array" ref="BX113">+INDEX(Chile!$1:$1048576,MATCH('Data Graf'!$C113,Chile!$B:$B,0),MATCH(BX$25,Chile!$5:$5,0))/INDEX(Chile!$1:$1048576,MATCH('Data Graf'!$C113,Chile!$B:$B,0),MATCH(BX$25,Chile!$5:$5,0)-13) -1</f>
        <v>-4.8811382429144179E-2</v>
      </c>
      <c r="BY113" s="392" cm="1">
        <f t="array" ref="BY113">+INDEX(Chile!$1:$1048576,MATCH('Data Graf'!$C113,Chile!$B:$B,0),MATCH(BY$25,Chile!$5:$5,0))/INDEX(Chile!$1:$1048576,MATCH('Data Graf'!$C113,Chile!$B:$B,0),MATCH(BY$25,Chile!$5:$5,0)-13) -1</f>
        <v>-2.2234364602136902E-2</v>
      </c>
      <c r="BZ113" s="392" cm="1">
        <f t="array" ref="BZ113">+INDEX(Chile!$1:$1048576,MATCH('Data Graf'!$C113,Chile!$B:$B,0),MATCH(BZ$25,Chile!$5:$5,0))/INDEX(Chile!$1:$1048576,MATCH('Data Graf'!$C113,Chile!$B:$B,0),MATCH(BZ$25,Chile!$5:$5,0)-13) -1</f>
        <v>-1.1492933709219999E-2</v>
      </c>
      <c r="CA113" s="392" cm="1">
        <f t="array" ref="CA113">+INDEX(Chile!$1:$1048576,MATCH('Data Graf'!$C113,Chile!$B:$B,0),MATCH(CA$25,Chile!$5:$5,0))/INDEX(Chile!$1:$1048576,MATCH('Data Graf'!$C113,Chile!$B:$B,0),MATCH(CA$25,Chile!$5:$5,0)-13) -1</f>
        <v>9.954157442472189E-3</v>
      </c>
      <c r="CB113" s="392" cm="1">
        <f t="array" ref="CB113">+INDEX(Chile!$1:$1048576,MATCH('Data Graf'!$C113,Chile!$B:$B,0),MATCH(CB$25,Chile!$5:$5,0))/INDEX(Chile!$1:$1048576,MATCH('Data Graf'!$C113,Chile!$B:$B,0),MATCH(CB$25,Chile!$5:$5,0)-13) -1</f>
        <v>3.6567231089662311E-2</v>
      </c>
      <c r="CC113" s="392" cm="1">
        <f t="array" ref="CC113">+INDEX(Chile!$1:$1048576,MATCH('Data Graf'!$C113,Chile!$B:$B,0),MATCH(CC$25,Chile!$5:$5,0))/INDEX(Chile!$1:$1048576,MATCH('Data Graf'!$C113,Chile!$B:$B,0),MATCH(CC$25,Chile!$5:$5,0)-13) -1</f>
        <v>8.1496300673015609E-2</v>
      </c>
      <c r="CD113" s="392" cm="1">
        <f t="array" ref="CD113">+INDEX(Chile!$1:$1048576,MATCH('Data Graf'!$C113,Chile!$B:$B,0),MATCH(CD$25,Chile!$5:$5,0))/INDEX(Chile!$1:$1048576,MATCH('Data Graf'!$C113,Chile!$B:$B,0),MATCH(CD$25,Chile!$5:$5,0)-13) -1</f>
        <v>0.10610706811556558</v>
      </c>
      <c r="CE113" s="392" cm="1">
        <f t="array" ref="CE113">+INDEX(Chile!$1:$1048576,MATCH('Data Graf'!$C113,Chile!$B:$B,0),MATCH(CE$25,Chile!$5:$5,0))/INDEX(Chile!$1:$1048576,MATCH('Data Graf'!$C113,Chile!$B:$B,0),MATCH(CE$25,Chile!$5:$5,0)-13) -1</f>
        <v>0.11311611426236334</v>
      </c>
      <c r="CF113" s="392" cm="1">
        <f t="array" ref="CF113">+INDEX(Chile!$1:$1048576,MATCH('Data Graf'!$C113,Chile!$B:$B,0),MATCH(CF$25,Chile!$5:$5,0))/INDEX(Chile!$1:$1048576,MATCH('Data Graf'!$C113,Chile!$B:$B,0),MATCH(CF$25,Chile!$5:$5,0)-13) -1</f>
        <v>0.12313375228869172</v>
      </c>
      <c r="CG113" s="392" cm="1">
        <f t="array" ref="CG113">+INDEX(Chile!$1:$1048576,MATCH('Data Graf'!$C113,Chile!$B:$B,0),MATCH(CG$25,Chile!$5:$5,0))/INDEX(Chile!$1:$1048576,MATCH('Data Graf'!$C113,Chile!$B:$B,0),MATCH(CG$25,Chile!$5:$5,0)-13) -1</f>
        <v>0.14183371027961211</v>
      </c>
      <c r="CH113" s="392" cm="1">
        <f t="array" ref="CH113">+INDEX(Chile!$1:$1048576,MATCH('Data Graf'!$C113,Chile!$B:$B,0),MATCH(CH$25,Chile!$5:$5,0))/INDEX(Chile!$1:$1048576,MATCH('Data Graf'!$C113,Chile!$B:$B,0),MATCH(CH$25,Chile!$5:$5,0)-13) -1</f>
        <v>0.14336917560087103</v>
      </c>
      <c r="CI113" s="392" cm="1">
        <f t="array" ref="CI113">+INDEX(Chile!$1:$1048576,MATCH('Data Graf'!$C113,Chile!$B:$B,0),MATCH(CI$25,Chile!$5:$5,0))/INDEX(Chile!$1:$1048576,MATCH('Data Graf'!$C113,Chile!$B:$B,0),MATCH(CI$25,Chile!$5:$5,0)-13) -1</f>
        <v>0.13515471651139976</v>
      </c>
      <c r="CJ113" s="392" cm="1">
        <f t="array" ref="CJ113">+INDEX(Chile!$1:$1048576,MATCH('Data Graf'!$C113,Chile!$B:$B,0),MATCH(CJ$25,Chile!$5:$5,0))/INDEX(Chile!$1:$1048576,MATCH('Data Graf'!$C113,Chile!$B:$B,0),MATCH(CJ$25,Chile!$5:$5,0)-13) -1</f>
        <v>0.12130163380625114</v>
      </c>
      <c r="CK113" s="392" cm="1">
        <f t="array" ref="CK113">+INDEX(Chile!$1:$1048576,MATCH('Data Graf'!$C113,Chile!$B:$B,0),MATCH(CK$25,Chile!$5:$5,0))/INDEX(Chile!$1:$1048576,MATCH('Data Graf'!$C113,Chile!$B:$B,0),MATCH(CK$25,Chile!$5:$5,0)-13) -1</f>
        <v>9.8536428313907409E-2</v>
      </c>
      <c r="CL113" s="392" cm="1">
        <f t="array" ref="CL113">+INDEX(Chile!$1:$1048576,MATCH('Data Graf'!$C113,Chile!$B:$B,0),MATCH(CL$25,Chile!$5:$5,0))/INDEX(Chile!$1:$1048576,MATCH('Data Graf'!$C113,Chile!$B:$B,0),MATCH(CL$25,Chile!$5:$5,0)-13) -1</f>
        <v>8.7154176367629121E-2</v>
      </c>
      <c r="CM113" s="392" cm="1">
        <f t="array" ref="CM113">+INDEX(Chile!$1:$1048576,MATCH('Data Graf'!$C113,Chile!$B:$B,0),MATCH(CM$25,Chile!$5:$5,0))/INDEX(Chile!$1:$1048576,MATCH('Data Graf'!$C113,Chile!$B:$B,0),MATCH(CM$25,Chile!$5:$5,0)-13) -1</f>
        <v>7.1379370410882714E-2</v>
      </c>
      <c r="CN113" s="392" cm="1">
        <f t="array" ref="CN113">+INDEX(Chile!$1:$1048576,MATCH('Data Graf'!$C113,Chile!$B:$B,0),MATCH(CN$25,Chile!$5:$5,0))/INDEX(Chile!$1:$1048576,MATCH('Data Graf'!$C113,Chile!$B:$B,0),MATCH(CN$25,Chile!$5:$5,0)-13) -1</f>
        <v>5.6124605826354923E-2</v>
      </c>
      <c r="CO113" s="392" cm="1">
        <f t="array" ref="CO113">+INDEX(Chile!$1:$1048576,MATCH('Data Graf'!$C113,Chile!$B:$B,0),MATCH(CO$25,Chile!$5:$5,0))/INDEX(Chile!$1:$1048576,MATCH('Data Graf'!$C113,Chile!$B:$B,0),MATCH(CO$25,Chile!$5:$5,0)-13) -1</f>
        <v>3.3116120239179203E-2</v>
      </c>
      <c r="CP113" s="392" cm="1">
        <f t="array" ref="CP113">+INDEX(Chile!$1:$1048576,MATCH('Data Graf'!$C113,Chile!$B:$B,0),MATCH(CP$25,Chile!$5:$5,0))/INDEX(Chile!$1:$1048576,MATCH('Data Graf'!$C113,Chile!$B:$B,0),MATCH(CP$25,Chile!$5:$5,0)-13) -1</f>
        <v>1.4357047265788792E-2</v>
      </c>
      <c r="CQ113" s="392" cm="1">
        <f t="array" ref="CQ113">+INDEX(Chile!$1:$1048576,MATCH('Data Graf'!$C113,Chile!$B:$B,0),MATCH(CQ$25,Chile!$5:$5,0))/INDEX(Chile!$1:$1048576,MATCH('Data Graf'!$C113,Chile!$B:$B,0),MATCH(CQ$25,Chile!$5:$5,0)-13) -1</f>
        <v>1.9620653372574681E-2</v>
      </c>
      <c r="CR113" s="392" cm="1">
        <f t="array" ref="CR113">+INDEX(Chile!$1:$1048576,MATCH('Data Graf'!$C113,Chile!$B:$B,0),MATCH(CR$25,Chile!$5:$5,0))/INDEX(Chile!$1:$1048576,MATCH('Data Graf'!$C113,Chile!$B:$B,0),MATCH(CR$25,Chile!$5:$5,0)-13) -1</f>
        <v>2.3891899785949855E-2</v>
      </c>
      <c r="CS113" s="392" cm="1">
        <f t="array" ref="CS113">+INDEX(Chile!$1:$1048576,MATCH('Data Graf'!$C113,Chile!$B:$B,0),MATCH(CS$25,Chile!$5:$5,0))/INDEX(Chile!$1:$1048576,MATCH('Data Graf'!$C113,Chile!$B:$B,0),MATCH(CS$25,Chile!$5:$5,0)-13) -1</f>
        <v>2.3814239935603387E-2</v>
      </c>
      <c r="CT113" s="392" cm="1">
        <f t="array" ref="CT113">+INDEX(Chile!$1:$1048576,MATCH('Data Graf'!$C113,Chile!$B:$B,0),MATCH(CT$25,Chile!$5:$5,0))/INDEX(Chile!$1:$1048576,MATCH('Data Graf'!$C113,Chile!$B:$B,0),MATCH(CT$25,Chile!$5:$5,0)-13) -1</f>
        <v>2.6401786634359548E-2</v>
      </c>
      <c r="CU113" s="392" cm="1">
        <f t="array" ref="CU113">+INDEX(Chile!$1:$1048576,MATCH('Data Graf'!$C113,Chile!$B:$B,0),MATCH(CU$25,Chile!$5:$5,0))/INDEX(Chile!$1:$1048576,MATCH('Data Graf'!$C113,Chile!$B:$B,0),MATCH(CU$25,Chile!$5:$5,0)-13) -1</f>
        <v>1.8359324469816585E-2</v>
      </c>
      <c r="CV113" s="392" cm="1">
        <f t="array" ref="CV113">+INDEX(Chile!$1:$1048576,MATCH('Data Graf'!$C113,Chile!$B:$B,0),MATCH(CV$25,Chile!$5:$5,0))/INDEX(Chile!$1:$1048576,MATCH('Data Graf'!$C113,Chile!$B:$B,0),MATCH(CV$25,Chile!$5:$5,0)-13) -1</f>
        <v>1.8887181229657157E-2</v>
      </c>
      <c r="CW113" s="392" cm="1">
        <f t="array" ref="CW113">+INDEX(Chile!$1:$1048576,MATCH('Data Graf'!$C113,Chile!$B:$B,0),MATCH(CW$8,Chile!$5:$5,0))/INDEX(Chile!$1:$1048576,MATCH('Data Graf'!$C113,Chile!$B:$B,0),MATCH(CW$8,Chile!$5:$5,0)-13) -1</f>
        <v>1.4314206813690999E-2</v>
      </c>
      <c r="CX113" s="392" cm="1">
        <f t="array" ref="CX113">+INDEX(Chile!$1:$1048576,MATCH('Data Graf'!$C113,Chile!$B:$B,0),MATCH(CX$8,Chile!$5:$5,0))/INDEX(Chile!$1:$1048576,MATCH('Data Graf'!$C113,Chile!$B:$B,0),MATCH(CX$8,Chile!$5:$5,0)-13) -1</f>
        <v>3.3860179208924368E-3</v>
      </c>
      <c r="CY113" s="392" cm="1">
        <f t="array" ref="CY113">+INDEX(Chile!$1:$1048576,MATCH('Data Graf'!$C113,Chile!$B:$B,0),MATCH(CY$8,Chile!$5:$5,0))/INDEX(Chile!$1:$1048576,MATCH('Data Graf'!$C113,Chile!$B:$B,0),MATCH(CY$8,Chile!$5:$5,0)-13) -1</f>
        <v>-4.8189333105735921E-3</v>
      </c>
      <c r="CZ113" s="392" cm="1">
        <f t="array" ref="CZ113">+INDEX(Chile!$1:$1048576,MATCH('Data Graf'!$C113,Chile!$B:$B,0),MATCH(CZ$8,Chile!$5:$5,0))/INDEX(Chile!$1:$1048576,MATCH('Data Graf'!$C113,Chile!$B:$B,0),MATCH(CZ$8,Chile!$5:$5,0)-13) -1</f>
        <v>-9.5792364047682099E-3</v>
      </c>
      <c r="DA113" s="392" cm="1">
        <f t="array" ref="DA113">+INDEX(Chile!$1:$1048576,MATCH('Data Graf'!$C113,Chile!$B:$B,0),MATCH(DA$8,Chile!$5:$5,0))/INDEX(Chile!$1:$1048576,MATCH('Data Graf'!$C113,Chile!$B:$B,0),MATCH(DA$8,Chile!$5:$5,0)-13) -1</f>
        <v>-2.9997296626754322E-2</v>
      </c>
      <c r="DB113" s="392" cm="1">
        <f t="array" ref="DB113">+INDEX(Chile!$1:$1048576,MATCH('Data Graf'!$C113,Chile!$B:$B,0),MATCH(DB$8,Chile!$5:$5,0))/INDEX(Chile!$1:$1048576,MATCH('Data Graf'!$C113,Chile!$B:$B,0),MATCH(DB$8,Chile!$5:$5,0)-13) -1</f>
        <v>-4.1803320985511982E-2</v>
      </c>
      <c r="DC113" s="392" cm="1">
        <f t="array" ref="DC113">+INDEX(Chile!$1:$1048576,MATCH('Data Graf'!$C113,Chile!$B:$B,0),MATCH(DC$8,Chile!$5:$5,0))/INDEX(Chile!$1:$1048576,MATCH('Data Graf'!$C113,Chile!$B:$B,0),MATCH(DC$8,Chile!$5:$5,0)-13) -1</f>
        <v>-6.3328212699443553E-2</v>
      </c>
      <c r="DD113" s="392" cm="1">
        <f t="array" ref="DD113">+INDEX(Chile!$1:$1048576,MATCH('Data Graf'!$C113,Chile!$B:$B,0),MATCH(DD$8,Chile!$5:$5,0))/INDEX(Chile!$1:$1048576,MATCH('Data Graf'!$C113,Chile!$B:$B,0),MATCH(DD$8,Chile!$5:$5,0)-13) -1</f>
        <v>-6.5333256861317746E-2</v>
      </c>
      <c r="DE113" s="392" cm="1">
        <f t="array" ref="DE113">+INDEX(Chile!$1:$1048576,MATCH('Data Graf'!$C113,Chile!$B:$B,0),MATCH(DE$8,Chile!$5:$5,0))/INDEX(Chile!$1:$1048576,MATCH('Data Graf'!$C113,Chile!$B:$B,0),MATCH(DE$8,Chile!$5:$5,0)-13) -1</f>
        <v>-6.1245622963828739E-2</v>
      </c>
      <c r="DF113" s="392" cm="1">
        <f t="array" ref="DF113">+INDEX(Chile!$1:$1048576,MATCH('Data Graf'!$C113,Chile!$B:$B,0),MATCH(DF$8,Chile!$5:$5,0))/INDEX(Chile!$1:$1048576,MATCH('Data Graf'!$C113,Chile!$B:$B,0),MATCH(DF$8,Chile!$5:$5,0)-13) -1</f>
        <v>-6.8064229488993933E-2</v>
      </c>
      <c r="DG113" s="392" cm="1">
        <f t="array" ref="DG113">+INDEX(Chile!$1:$1048576,MATCH('Data Graf'!$C113,Chile!$B:$B,0),MATCH(DG$8,Chile!$5:$5,0))/INDEX(Chile!$1:$1048576,MATCH('Data Graf'!$C113,Chile!$B:$B,0),MATCH(DG$8,Chile!$5:$5,0)-13) -1</f>
        <v>-5.8529942856610173E-2</v>
      </c>
      <c r="DH113" s="392" cm="1">
        <f t="array" ref="DH113">+INDEX(Chile!$1:$1048576,MATCH('Data Graf'!$C113,Chile!$B:$B,0),MATCH(DH$8,Chile!$5:$5,0))/INDEX(Chile!$1:$1048576,MATCH('Data Graf'!$C113,Chile!$B:$B,0),MATCH(DH$8,Chile!$5:$5,0)-13) -1</f>
        <v>-6.2655167481631691E-2</v>
      </c>
      <c r="DI113" s="392" cm="1">
        <f t="array" ref="DI113">+INDEX(Chile!$1:$1048576,MATCH('Data Graf'!$C113,Chile!$B:$B,0),MATCH(DI$8,Chile!$5:$5,0))/INDEX(Chile!$1:$1048576,MATCH('Data Graf'!$C113,Chile!$B:$B,0),MATCH(DI$8,Chile!$5:$5,0)-13) -1</f>
        <v>-5.4317872731261208E-2</v>
      </c>
      <c r="DJ113" s="392" cm="1">
        <f t="array" ref="DJ113">+INDEX(Chile!$1:$1048576,MATCH('Data Graf'!$C113,Chile!$B:$B,0),MATCH(DJ$8,Chile!$5:$5,0))/INDEX(Chile!$1:$1048576,MATCH('Data Graf'!$C113,Chile!$B:$B,0),MATCH(DJ$8,Chile!$5:$5,0)-13) -1</f>
        <v>-4.7688029242067165E-2</v>
      </c>
      <c r="DK113" s="392" cm="1">
        <f t="array" ref="DK113">+INDEX(Chile!$1:$1048576,MATCH('Data Graf'!$C113,Chile!$B:$B,0),MATCH(DK$8,Chile!$5:$5,0))/INDEX(Chile!$1:$1048576,MATCH('Data Graf'!$C113,Chile!$B:$B,0),MATCH(DK$8,Chile!$5:$5,0)-13) -1</f>
        <v>-4.047204372752744E-2</v>
      </c>
      <c r="DL113" s="392" cm="1">
        <f t="array" ref="DL113">+INDEX(Chile!$1:$1048576,MATCH('Data Graf'!$C113,Chile!$B:$B,0),MATCH(DL$8,Chile!$5:$5,0))/INDEX(Chile!$1:$1048576,MATCH('Data Graf'!$C113,Chile!$B:$B,0),MATCH(DL$8,Chile!$5:$5,0)-13) -1</f>
        <v>-3.6343610589264719E-2</v>
      </c>
      <c r="DM113" s="392" cm="1">
        <f t="array" ref="DM113">+INDEX(Chile!$1:$1048576,MATCH('Data Graf'!$C113,Chile!$B:$B,0),MATCH(DM$8,Chile!$5:$5,0))/INDEX(Chile!$1:$1048576,MATCH('Data Graf'!$C113,Chile!$B:$B,0),MATCH(DM$8,Chile!$5:$5,0)-13) -1</f>
        <v>-5.9491717819174506E-3</v>
      </c>
      <c r="DN113" s="392" cm="1">
        <f t="array" ref="DN113">+INDEX(Chile!$1:$1048576,MATCH('Data Graf'!$C113,Chile!$B:$B,0),MATCH(DN$8,Chile!$5:$5,0))/INDEX(Chile!$1:$1048576,MATCH('Data Graf'!$C113,Chile!$B:$B,0),MATCH(DN$8,Chile!$5:$5,0)-13) -1</f>
        <v>9.4200330204166072E-3</v>
      </c>
      <c r="DO113" s="392" cm="1">
        <f t="array" ref="DO113">+INDEX(Chile!$1:$1048576,MATCH('Data Graf'!$C113,Chile!$B:$B,0),MATCH(DO$8,Chile!$5:$5,0))/INDEX(Chile!$1:$1048576,MATCH('Data Graf'!$C113,Chile!$B:$B,0),MATCH(DO$8,Chile!$5:$5,0)-13) -1</f>
        <v>1.9971231701986669E-2</v>
      </c>
      <c r="DP113" s="392" cm="1">
        <f t="array" ref="DP113">+INDEX(Chile!$1:$1048576,MATCH('Data Graf'!$C113,Chile!$B:$B,0),MATCH(DP$8,Chile!$5:$5,0))/INDEX(Chile!$1:$1048576,MATCH('Data Graf'!$C113,Chile!$B:$B,0),MATCH(DP$8,Chile!$5:$5,0)-13) -1</f>
        <v>9.7998134106542789E-3</v>
      </c>
      <c r="DQ113" s="392" cm="1">
        <f t="array" ref="DQ113">+INDEX(Chile!$1:$1048576,MATCH('Data Graf'!$C113,Chile!$B:$B,0),MATCH(DQ$8,Chile!$5:$5,0))/INDEX(Chile!$1:$1048576,MATCH('Data Graf'!$C113,Chile!$B:$B,0),MATCH(DQ$8,Chile!$5:$5,0)-13) -1</f>
        <v>8.8893509501102308E-3</v>
      </c>
      <c r="DR113" s="392" cm="1">
        <f t="array" ref="DR113">+INDEX(Chile!$1:$1048576,MATCH('Data Graf'!$C113,Chile!$B:$B,0),MATCH(DR$8,Chile!$5:$5,0))/INDEX(Chile!$1:$1048576,MATCH('Data Graf'!$C113,Chile!$B:$B,0),MATCH(DR$8,Chile!$5:$5,0)-13) -1</f>
        <v>2.2997193722719578E-2</v>
      </c>
      <c r="DS113" s="392" cm="1">
        <f t="array" ref="DS113">+INDEX(Chile!$1:$1048576,MATCH('Data Graf'!$C113,Chile!$B:$B,0),MATCH(DS$8,Chile!$5:$5,0))/INDEX(Chile!$1:$1048576,MATCH('Data Graf'!$C113,Chile!$B:$B,0),MATCH(DS$8,Chile!$5:$5,0)-13) -1</f>
        <v>1.8957406717870162E-2</v>
      </c>
      <c r="DT113" s="392" cm="1">
        <f t="array" ref="DT113">+INDEX(Chile!$1:$1048576,MATCH('Data Graf'!$C113,Chile!$B:$B,0),MATCH(DT$8,Chile!$5:$5,0))/INDEX(Chile!$1:$1048576,MATCH('Data Graf'!$C113,Chile!$B:$B,0),MATCH(DT$8,Chile!$5:$5,0)-13) -1</f>
        <v>3.5936421125339901E-2</v>
      </c>
      <c r="DU113" s="392" cm="1">
        <f t="array" ref="DU113">+INDEX(Chile!$1:$1048576,MATCH('Data Graf'!$C113,Chile!$B:$B,0),MATCH(DU$8,Chile!$5:$5,0))/INDEX(Chile!$1:$1048576,MATCH('Data Graf'!$C113,Chile!$B:$B,0),MATCH(DU$8,Chile!$5:$5,0)-13) -1</f>
        <v>4.4005835043634756E-2</v>
      </c>
      <c r="DV113" s="392" cm="1">
        <f t="array" ref="DV113">+INDEX(Chile!$1:$1048576,MATCH('Data Graf'!$C113,Chile!$B:$B,0),MATCH(DV$8,Chile!$5:$5,0))/INDEX(Chile!$1:$1048576,MATCH('Data Graf'!$C113,Chile!$B:$B,0),MATCH(DV$8,Chile!$5:$5,0)-13) -1</f>
        <v>5.9353664984401311E-2</v>
      </c>
      <c r="DW113" s="392" cm="1">
        <f t="array" ref="DW113">+INDEX(Chile!$1:$1048576,MATCH('Data Graf'!$C113,Chile!$B:$B,0),MATCH(DW$8,Chile!$5:$5,0))/INDEX(Chile!$1:$1048576,MATCH('Data Graf'!$C113,Chile!$B:$B,0),MATCH(DW$8,Chile!$5:$5,0)-13) -1</f>
        <v>7.1621100161496587E-2</v>
      </c>
      <c r="DX113" s="392" cm="1">
        <f t="array" ref="DX113">+INDEX(Chile!$1:$1048576,MATCH('Data Graf'!$C113,Chile!$B:$B,0),MATCH(DX$8,Chile!$5:$5,0))/INDEX(Chile!$1:$1048576,MATCH('Data Graf'!$C113,Chile!$B:$B,0),MATCH(DX$8,Chile!$5:$5,0)-13) -1</f>
        <v>7.3475539448994542E-2</v>
      </c>
      <c r="DY113" s="392" cm="1">
        <f t="array" ref="DY113">+INDEX(Chile!$1:$1048576,MATCH('Data Graf'!$C113,Chile!$B:$B,0),MATCH(DY$8,Chile!$5:$5,0))/INDEX(Chile!$1:$1048576,MATCH('Data Graf'!$C113,Chile!$B:$B,0),MATCH(DY$8,Chile!$5:$5,0)-13) -1</f>
        <v>7.5141002297033133E-2</v>
      </c>
      <c r="DZ113" s="392" cm="1">
        <f t="array" ref="DZ113">+INDEX(Chile!$1:$1048576,MATCH('Data Graf'!$C113,Chile!$B:$B,0),MATCH(DZ$8,Chile!$5:$5,0))/INDEX(Chile!$1:$1048576,MATCH('Data Graf'!$C113,Chile!$B:$B,0),MATCH(DZ$8,Chile!$5:$5,0)-13) -1</f>
        <v>8.4590606232405996E-2</v>
      </c>
      <c r="EA113" s="392" cm="1">
        <f t="array" ref="EA113">+INDEX(Chile!$1:$1048576,MATCH('Data Graf'!$C113,Chile!$B:$B,0),MATCH(EA$8,Chile!$5:$5,0))/INDEX(Chile!$1:$1048576,MATCH('Data Graf'!$C113,Chile!$B:$B,0),MATCH(EA$8,Chile!$5:$5,0)-13) -1</f>
        <v>0.10270190504343391</v>
      </c>
      <c r="EB113" s="392" cm="1">
        <f t="array" ref="EB113">+INDEX(Chile!$1:$1048576,MATCH('Data Graf'!$C113,Chile!$B:$B,0),MATCH(EB$8,Chile!$5:$5,0))/INDEX(Chile!$1:$1048576,MATCH('Data Graf'!$C113,Chile!$B:$B,0),MATCH(EB$8,Chile!$5:$5,0)-13) -1</f>
        <v>0.10726296845152716</v>
      </c>
      <c r="EC113" s="392" cm="1">
        <f t="array" ref="EC113">+INDEX(Chile!$1:$1048576,MATCH('Data Graf'!$C113,Chile!$B:$B,0),MATCH(EC$8,Chile!$5:$5,0))/INDEX(Chile!$1:$1048576,MATCH('Data Graf'!$C113,Chile!$B:$B,0),MATCH(EC$8,Chile!$5:$5,0)-13) -1</f>
        <v>0.10024025019118787</v>
      </c>
      <c r="ED113" s="392" cm="1">
        <f t="array" ref="ED113">+INDEX(Chile!$1:$1048576,MATCH('Data Graf'!$C113,Chile!$B:$B,0),MATCH(ED$8,Chile!$5:$5,0))/INDEX(Chile!$1:$1048576,MATCH('Data Graf'!$C113,Chile!$B:$B,0),MATCH(ED$8,Chile!$5:$5,0)-13) -1</f>
        <v>9.6477911171615416E-2</v>
      </c>
      <c r="EE113" s="392" cm="1">
        <f t="array" ref="EE113">+INDEX(Chile!$1:$1048576,MATCH('Data Graf'!$C113,Chile!$B:$B,0),MATCH(EE$8,Chile!$5:$5,0))/INDEX(Chile!$1:$1048576,MATCH('Data Graf'!$C113,Chile!$B:$B,0),MATCH(EE$8,Chile!$5:$5,0)-13) -1</f>
        <v>9.1471464235386879E-2</v>
      </c>
      <c r="EF113" s="392" cm="1">
        <f t="array" ref="EF113">+INDEX(Chile!$1:$1048576,MATCH('Data Graf'!$C113,Chile!$B:$B,0),MATCH(EF$8,Chile!$5:$5,0))/INDEX(Chile!$1:$1048576,MATCH('Data Graf'!$C113,Chile!$B:$B,0),MATCH(EF$8,Chile!$5:$5,0)-13) -1</f>
        <v>6.9799473484167152E-2</v>
      </c>
      <c r="EG113" s="392" cm="1">
        <f t="array" ref="EG113">+INDEX(Chile!$1:$1048576,MATCH('Data Graf'!$C113,Chile!$B:$B,0),MATCH(EG$8,Chile!$5:$5,0))/INDEX(Chile!$1:$1048576,MATCH('Data Graf'!$C113,Chile!$B:$B,0),MATCH(EG$8,Chile!$5:$5,0)-13) -1</f>
        <v>5.0553856894240301E-2</v>
      </c>
      <c r="EH113" s="392" cm="1">
        <f t="array" ref="EH113">+INDEX(Chile!$1:$1048576,MATCH('Data Graf'!$C113,Chile!$B:$B,0),MATCH(EH$8,Chile!$5:$5,0))/INDEX(Chile!$1:$1048576,MATCH('Data Graf'!$C113,Chile!$B:$B,0),MATCH(EH$8,Chile!$5:$5,0)-13) -1</f>
        <v>-1</v>
      </c>
    </row>
    <row r="114" spans="1:138">
      <c r="C114" s="374" t="s">
        <v>875</v>
      </c>
      <c r="D114" s="345" t="s">
        <v>875</v>
      </c>
      <c r="E114" s="393" cm="1">
        <f t="array" ref="E114">+INDEX(Chile!$1:$1048576,MATCH('Data Graf'!$C114,Chile!$B:$B,0),MATCH(E$25,Chile!$5:$5,0))/INDEX(Chile!$1:$1048576,MATCH('Data Graf'!$C114,Chile!$B:$B,0),MATCH(E$25,Chile!$5:$5,0)-13) -1</f>
        <v>3.2327229781132782E-3</v>
      </c>
      <c r="F114" s="389" cm="1">
        <f t="array" ref="F114">+INDEX(Chile!$1:$1048576,MATCH('Data Graf'!$C114,Chile!$B:$B,0),MATCH(F$25,Chile!$5:$5,0))/INDEX(Chile!$1:$1048576,MATCH('Data Graf'!$C114,Chile!$B:$B,0),MATCH(F$25,Chile!$5:$5,0)-13) -1</f>
        <v>1.5227027557124684E-2</v>
      </c>
      <c r="G114" s="389" cm="1">
        <f t="array" ref="G114">+INDEX(Chile!$1:$1048576,MATCH('Data Graf'!$C114,Chile!$B:$B,0),MATCH(G$25,Chile!$5:$5,0))/INDEX(Chile!$1:$1048576,MATCH('Data Graf'!$C114,Chile!$B:$B,0),MATCH(G$25,Chile!$5:$5,0)-13) -1</f>
        <v>2.2926758418189142E-2</v>
      </c>
      <c r="H114" s="389" cm="1">
        <f t="array" ref="H114">+INDEX(Chile!$1:$1048576,MATCH('Data Graf'!$C114,Chile!$B:$B,0),MATCH(H$25,Chile!$5:$5,0))/INDEX(Chile!$1:$1048576,MATCH('Data Graf'!$C114,Chile!$B:$B,0),MATCH(H$25,Chile!$5:$5,0)-13) -1</f>
        <v>4.3045525162674014E-2</v>
      </c>
      <c r="I114" s="389" cm="1">
        <f t="array" ref="I114">+INDEX(Chile!$1:$1048576,MATCH('Data Graf'!$C114,Chile!$B:$B,0),MATCH(I$25,Chile!$5:$5,0))/INDEX(Chile!$1:$1048576,MATCH('Data Graf'!$C114,Chile!$B:$B,0),MATCH(I$25,Chile!$5:$5,0)-13) -1</f>
        <v>3.8114914582614956E-2</v>
      </c>
      <c r="J114" s="389" cm="1">
        <f t="array" ref="J114">+INDEX(Chile!$1:$1048576,MATCH('Data Graf'!$C114,Chile!$B:$B,0),MATCH(J$25,Chile!$5:$5,0))/INDEX(Chile!$1:$1048576,MATCH('Data Graf'!$C114,Chile!$B:$B,0),MATCH(J$25,Chile!$5:$5,0)-13) -1</f>
        <v>5.6782768012662022E-2</v>
      </c>
      <c r="K114" s="389" cm="1">
        <f t="array" ref="K114">+INDEX(Chile!$1:$1048576,MATCH('Data Graf'!$C114,Chile!$B:$B,0),MATCH(K$25,Chile!$5:$5,0))/INDEX(Chile!$1:$1048576,MATCH('Data Graf'!$C114,Chile!$B:$B,0),MATCH(K$25,Chile!$5:$5,0)-13) -1</f>
        <v>6.2887787511642257E-2</v>
      </c>
      <c r="L114" s="389" cm="1">
        <f t="array" ref="L114">+INDEX(Chile!$1:$1048576,MATCH('Data Graf'!$C114,Chile!$B:$B,0),MATCH(L$25,Chile!$5:$5,0))/INDEX(Chile!$1:$1048576,MATCH('Data Graf'!$C114,Chile!$B:$B,0),MATCH(L$25,Chile!$5:$5,0)-13) -1</f>
        <v>7.4936481485703865E-2</v>
      </c>
      <c r="M114" s="389" cm="1">
        <f t="array" ref="M114">+INDEX(Chile!$1:$1048576,MATCH('Data Graf'!$C114,Chile!$B:$B,0),MATCH(M$25,Chile!$5:$5,0))/INDEX(Chile!$1:$1048576,MATCH('Data Graf'!$C114,Chile!$B:$B,0),MATCH(M$25,Chile!$5:$5,0)-13) -1</f>
        <v>7.3388934012163398E-2</v>
      </c>
      <c r="N114" s="389" cm="1">
        <f t="array" ref="N114">+INDEX(Chile!$1:$1048576,MATCH('Data Graf'!$C114,Chile!$B:$B,0),MATCH(N$25,Chile!$5:$5,0))/INDEX(Chile!$1:$1048576,MATCH('Data Graf'!$C114,Chile!$B:$B,0),MATCH(N$25,Chile!$5:$5,0)-13) -1</f>
        <v>5.6869377672003507E-2</v>
      </c>
      <c r="O114" s="389" cm="1">
        <f t="array" ref="O114">+INDEX(Chile!$1:$1048576,MATCH('Data Graf'!$C114,Chile!$B:$B,0),MATCH(O$25,Chile!$5:$5,0))/INDEX(Chile!$1:$1048576,MATCH('Data Graf'!$C114,Chile!$B:$B,0),MATCH(O$25,Chile!$5:$5,0)-13) -1</f>
        <v>4.6861806236851988E-2</v>
      </c>
      <c r="P114" s="389" cm="1">
        <f t="array" ref="P114">+INDEX(Chile!$1:$1048576,MATCH('Data Graf'!$C114,Chile!$B:$B,0),MATCH(P$25,Chile!$5:$5,0))/INDEX(Chile!$1:$1048576,MATCH('Data Graf'!$C114,Chile!$B:$B,0),MATCH(P$25,Chile!$5:$5,0)-13) -1</f>
        <v>4.012044373394974E-2</v>
      </c>
      <c r="Q114" s="389" cm="1">
        <f t="array" ref="Q114">+INDEX(Chile!$1:$1048576,MATCH('Data Graf'!$C114,Chile!$B:$B,0),MATCH(Q$25,Chile!$5:$5,0))/INDEX(Chile!$1:$1048576,MATCH('Data Graf'!$C114,Chile!$B:$B,0),MATCH(Q$25,Chile!$5:$5,0)-13) -1</f>
        <v>3.9633492977932727E-2</v>
      </c>
      <c r="R114" s="389" cm="1">
        <f t="array" ref="R114">+INDEX(Chile!$1:$1048576,MATCH('Data Graf'!$C114,Chile!$B:$B,0),MATCH(R$25,Chile!$5:$5,0))/INDEX(Chile!$1:$1048576,MATCH('Data Graf'!$C114,Chile!$B:$B,0),MATCH(R$25,Chile!$5:$5,0)-13) -1</f>
        <v>5.4184251376751202E-2</v>
      </c>
      <c r="S114" s="389" cm="1">
        <f t="array" ref="S114">+INDEX(Chile!$1:$1048576,MATCH('Data Graf'!$C114,Chile!$B:$B,0),MATCH(S$25,Chile!$5:$5,0))/INDEX(Chile!$1:$1048576,MATCH('Data Graf'!$C114,Chile!$B:$B,0),MATCH(S$25,Chile!$5:$5,0)-13) -1</f>
        <v>5.2023992033355615E-2</v>
      </c>
      <c r="T114" s="389" cm="1">
        <f t="array" ref="T114">+INDEX(Chile!$1:$1048576,MATCH('Data Graf'!$C114,Chile!$B:$B,0),MATCH(T$25,Chile!$5:$5,0))/INDEX(Chile!$1:$1048576,MATCH('Data Graf'!$C114,Chile!$B:$B,0),MATCH(T$25,Chile!$5:$5,0)-13) -1</f>
        <v>5.1750873483114468E-2</v>
      </c>
      <c r="U114" s="389" cm="1">
        <f t="array" ref="U114">+INDEX(Chile!$1:$1048576,MATCH('Data Graf'!$C114,Chile!$B:$B,0),MATCH(U$25,Chile!$5:$5,0))/INDEX(Chile!$1:$1048576,MATCH('Data Graf'!$C114,Chile!$B:$B,0),MATCH(U$25,Chile!$5:$5,0)-13) -1</f>
        <v>3.3744786461925358E-2</v>
      </c>
      <c r="V114" s="389" cm="1">
        <f t="array" ref="V114">+INDEX(Chile!$1:$1048576,MATCH('Data Graf'!$C114,Chile!$B:$B,0),MATCH(V$25,Chile!$5:$5,0))/INDEX(Chile!$1:$1048576,MATCH('Data Graf'!$C114,Chile!$B:$B,0),MATCH(V$25,Chile!$5:$5,0)-13) -1</f>
        <v>1.9682990959853486E-2</v>
      </c>
      <c r="W114" s="389" cm="1">
        <f t="array" ref="W114">+INDEX(Chile!$1:$1048576,MATCH('Data Graf'!$C114,Chile!$B:$B,0),MATCH(W$25,Chile!$5:$5,0))/INDEX(Chile!$1:$1048576,MATCH('Data Graf'!$C114,Chile!$B:$B,0),MATCH(W$25,Chile!$5:$5,0)-13) -1</f>
        <v>5.2261403351139268E-3</v>
      </c>
      <c r="X114" s="389" cm="1">
        <f t="array" ref="X114">+INDEX(Chile!$1:$1048576,MATCH('Data Graf'!$C114,Chile!$B:$B,0),MATCH(X$25,Chile!$5:$5,0))/INDEX(Chile!$1:$1048576,MATCH('Data Graf'!$C114,Chile!$B:$B,0),MATCH(X$25,Chile!$5:$5,0)-13) -1</f>
        <v>1.3823898837463933E-3</v>
      </c>
      <c r="Y114" s="389" cm="1">
        <f t="array" ref="Y114">+INDEX(Chile!$1:$1048576,MATCH('Data Graf'!$C114,Chile!$B:$B,0),MATCH(Y$25,Chile!$5:$5,0))/INDEX(Chile!$1:$1048576,MATCH('Data Graf'!$C114,Chile!$B:$B,0),MATCH(Y$25,Chile!$5:$5,0)-13) -1</f>
        <v>1.8259214965413939E-2</v>
      </c>
      <c r="Z114" s="389" cm="1">
        <f t="array" ref="Z114">+INDEX(Chile!$1:$1048576,MATCH('Data Graf'!$C114,Chile!$B:$B,0),MATCH(Z$25,Chile!$5:$5,0))/INDEX(Chile!$1:$1048576,MATCH('Data Graf'!$C114,Chile!$B:$B,0),MATCH(Z$25,Chile!$5:$5,0)-13) -1</f>
        <v>3.2487778017546098E-2</v>
      </c>
      <c r="AA114" s="389" cm="1">
        <f t="array" ref="AA114">+INDEX(Chile!$1:$1048576,MATCH('Data Graf'!$C114,Chile!$B:$B,0),MATCH(AA$25,Chile!$5:$5,0))/INDEX(Chile!$1:$1048576,MATCH('Data Graf'!$C114,Chile!$B:$B,0),MATCH(AA$25,Chile!$5:$5,0)-13) -1</f>
        <v>3.8950018649757556E-2</v>
      </c>
      <c r="AB114" s="389" cm="1">
        <f t="array" ref="AB114">+INDEX(Chile!$1:$1048576,MATCH('Data Graf'!$C114,Chile!$B:$B,0),MATCH(AB$25,Chile!$5:$5,0))/INDEX(Chile!$1:$1048576,MATCH('Data Graf'!$C114,Chile!$B:$B,0),MATCH(AB$25,Chile!$5:$5,0)-13) -1</f>
        <v>3.3196819100310915E-2</v>
      </c>
      <c r="AC114" s="389" cm="1">
        <f t="array" ref="AC114">+INDEX(Chile!$1:$1048576,MATCH('Data Graf'!$C114,Chile!$B:$B,0),MATCH(AC$25,Chile!$5:$5,0))/INDEX(Chile!$1:$1048576,MATCH('Data Graf'!$C114,Chile!$B:$B,0),MATCH(AC$25,Chile!$5:$5,0)-13) -1</f>
        <v>3.1924568215714322E-2</v>
      </c>
      <c r="AD114" s="389" cm="1">
        <f t="array" ref="AD114">+INDEX(Chile!$1:$1048576,MATCH('Data Graf'!$C114,Chile!$B:$B,0),MATCH(AD$25,Chile!$5:$5,0))/INDEX(Chile!$1:$1048576,MATCH('Data Graf'!$C114,Chile!$B:$B,0),MATCH(AD$25,Chile!$5:$5,0)-13) -1</f>
        <v>5.4704394678006807E-4</v>
      </c>
      <c r="AE114" s="389" cm="1">
        <f t="array" ref="AE114">+INDEX(Chile!$1:$1048576,MATCH('Data Graf'!$C114,Chile!$B:$B,0),MATCH(AE$25,Chile!$5:$5,0))/INDEX(Chile!$1:$1048576,MATCH('Data Graf'!$C114,Chile!$B:$B,0),MATCH(AE$25,Chile!$5:$5,0)-13) -1</f>
        <v>-7.9173935524584627E-3</v>
      </c>
      <c r="AF114" s="389" cm="1">
        <f t="array" ref="AF114">+INDEX(Chile!$1:$1048576,MATCH('Data Graf'!$C114,Chile!$B:$B,0),MATCH(AF$25,Chile!$5:$5,0))/INDEX(Chile!$1:$1048576,MATCH('Data Graf'!$C114,Chile!$B:$B,0),MATCH(AF$25,Chile!$5:$5,0)-13) -1</f>
        <v>-3.8421152043742079E-2</v>
      </c>
      <c r="AG114" s="389" cm="1">
        <f t="array" ref="AG114">+INDEX(Chile!$1:$1048576,MATCH('Data Graf'!$C114,Chile!$B:$B,0),MATCH(AG$25,Chile!$5:$5,0))/INDEX(Chile!$1:$1048576,MATCH('Data Graf'!$C114,Chile!$B:$B,0),MATCH(AG$25,Chile!$5:$5,0)-13) -1</f>
        <v>-2.3202365802606484E-2</v>
      </c>
      <c r="AH114" s="389" cm="1">
        <f t="array" ref="AH114">+INDEX(Chile!$1:$1048576,MATCH('Data Graf'!$C114,Chile!$B:$B,0),MATCH(AH$25,Chile!$5:$5,0))/INDEX(Chile!$1:$1048576,MATCH('Data Graf'!$C114,Chile!$B:$B,0),MATCH(AH$25,Chile!$5:$5,0)-13) -1</f>
        <v>-2.6662536048000174E-2</v>
      </c>
      <c r="AI114" s="389" cm="1">
        <f t="array" ref="AI114">+INDEX(Chile!$1:$1048576,MATCH('Data Graf'!$C114,Chile!$B:$B,0),MATCH(AI$25,Chile!$5:$5,0))/INDEX(Chile!$1:$1048576,MATCH('Data Graf'!$C114,Chile!$B:$B,0),MATCH(AI$25,Chile!$5:$5,0)-13) -1</f>
        <v>2.5792124141299499E-3</v>
      </c>
      <c r="AJ114" s="389" cm="1">
        <f t="array" ref="AJ114">+INDEX(Chile!$1:$1048576,MATCH('Data Graf'!$C114,Chile!$B:$B,0),MATCH(AJ$25,Chile!$5:$5,0))/INDEX(Chile!$1:$1048576,MATCH('Data Graf'!$C114,Chile!$B:$B,0),MATCH(AJ$25,Chile!$5:$5,0)-13) -1</f>
        <v>1.1189359885730443E-3</v>
      </c>
      <c r="AK114" s="389" cm="1">
        <f t="array" ref="AK114">+INDEX(Chile!$1:$1048576,MATCH('Data Graf'!$C114,Chile!$B:$B,0),MATCH(AK$25,Chile!$5:$5,0))/INDEX(Chile!$1:$1048576,MATCH('Data Graf'!$C114,Chile!$B:$B,0),MATCH(AK$25,Chile!$5:$5,0)-13) -1</f>
        <v>-7.2852729462535848E-3</v>
      </c>
      <c r="AL114" s="389" cm="1">
        <f t="array" ref="AL114">+INDEX(Chile!$1:$1048576,MATCH('Data Graf'!$C114,Chile!$B:$B,0),MATCH(AL$25,Chile!$5:$5,0))/INDEX(Chile!$1:$1048576,MATCH('Data Graf'!$C114,Chile!$B:$B,0),MATCH(AL$25,Chile!$5:$5,0)-13) -1</f>
        <v>-1.5341789485063595E-2</v>
      </c>
      <c r="AM114" s="389" cm="1">
        <f t="array" ref="AM114">+INDEX(Chile!$1:$1048576,MATCH('Data Graf'!$C114,Chile!$B:$B,0),MATCH(AM$25,Chile!$5:$5,0))/INDEX(Chile!$1:$1048576,MATCH('Data Graf'!$C114,Chile!$B:$B,0),MATCH(AM$25,Chile!$5:$5,0)-13) -1</f>
        <v>-1.0834971323945175E-2</v>
      </c>
      <c r="AN114" s="389" cm="1">
        <f t="array" ref="AN114">+INDEX(Chile!$1:$1048576,MATCH('Data Graf'!$C114,Chile!$B:$B,0),MATCH(AN$25,Chile!$5:$5,0))/INDEX(Chile!$1:$1048576,MATCH('Data Graf'!$C114,Chile!$B:$B,0),MATCH(AN$25,Chile!$5:$5,0)-13) -1</f>
        <v>3.5542853946834985E-3</v>
      </c>
      <c r="AO114" s="389" cm="1">
        <f t="array" ref="AO114">+INDEX(Chile!$1:$1048576,MATCH('Data Graf'!$C114,Chile!$B:$B,0),MATCH(AO$25,Chile!$5:$5,0))/INDEX(Chile!$1:$1048576,MATCH('Data Graf'!$C114,Chile!$B:$B,0),MATCH(AO$25,Chile!$5:$5,0)-13) -1</f>
        <v>2.0922892254516601E-2</v>
      </c>
      <c r="AP114" s="389" cm="1">
        <f t="array" ref="AP114">+INDEX(Chile!$1:$1048576,MATCH('Data Graf'!$C114,Chile!$B:$B,0),MATCH(AP$25,Chile!$5:$5,0))/INDEX(Chile!$1:$1048576,MATCH('Data Graf'!$C114,Chile!$B:$B,0),MATCH(AP$25,Chile!$5:$5,0)-13) -1</f>
        <v>2.4885591120936912E-2</v>
      </c>
      <c r="AQ114" s="389" cm="1">
        <f t="array" ref="AQ114">+INDEX(Chile!$1:$1048576,MATCH('Data Graf'!$C114,Chile!$B:$B,0),MATCH(AQ$25,Chile!$5:$5,0))/INDEX(Chile!$1:$1048576,MATCH('Data Graf'!$C114,Chile!$B:$B,0),MATCH(AQ$25,Chile!$5:$5,0)-13) -1</f>
        <v>2.2563841414259267E-2</v>
      </c>
      <c r="AR114" s="389" cm="1">
        <f t="array" ref="AR114">+INDEX(Chile!$1:$1048576,MATCH('Data Graf'!$C114,Chile!$B:$B,0),MATCH(AR$25,Chile!$5:$5,0))/INDEX(Chile!$1:$1048576,MATCH('Data Graf'!$C114,Chile!$B:$B,0),MATCH(AR$25,Chile!$5:$5,0)-13) -1</f>
        <v>3.6704515939238958E-2</v>
      </c>
      <c r="AS114" s="389" cm="1">
        <f t="array" ref="AS114">+INDEX(Chile!$1:$1048576,MATCH('Data Graf'!$C114,Chile!$B:$B,0),MATCH(AS$25,Chile!$5:$5,0))/INDEX(Chile!$1:$1048576,MATCH('Data Graf'!$C114,Chile!$B:$B,0),MATCH(AS$25,Chile!$5:$5,0)-13) -1</f>
        <v>4.9279087401592259E-2</v>
      </c>
      <c r="AT114" s="389" cm="1">
        <f t="array" ref="AT114">+INDEX(Chile!$1:$1048576,MATCH('Data Graf'!$C114,Chile!$B:$B,0),MATCH(AT$25,Chile!$5:$5,0))/INDEX(Chile!$1:$1048576,MATCH('Data Graf'!$C114,Chile!$B:$B,0),MATCH(AT$25,Chile!$5:$5,0)-13) -1</f>
        <v>6.9703894187878479E-2</v>
      </c>
      <c r="AU114" s="389" cm="1">
        <f t="array" ref="AU114">+INDEX(Chile!$1:$1048576,MATCH('Data Graf'!$C114,Chile!$B:$B,0),MATCH(AU$25,Chile!$5:$5,0))/INDEX(Chile!$1:$1048576,MATCH('Data Graf'!$C114,Chile!$B:$B,0),MATCH(AU$25,Chile!$5:$5,0)-13) -1</f>
        <v>4.3652011830729975E-2</v>
      </c>
      <c r="AV114" s="389" cm="1">
        <f t="array" ref="AV114">+INDEX(Chile!$1:$1048576,MATCH('Data Graf'!$C114,Chile!$B:$B,0),MATCH(AV$25,Chile!$5:$5,0))/INDEX(Chile!$1:$1048576,MATCH('Data Graf'!$C114,Chile!$B:$B,0),MATCH(AV$25,Chile!$5:$5,0)-13) -1</f>
        <v>4.4290697546059743E-2</v>
      </c>
      <c r="AW114" s="389" cm="1">
        <f t="array" ref="AW114">+INDEX(Chile!$1:$1048576,MATCH('Data Graf'!$C114,Chile!$B:$B,0),MATCH(AW$25,Chile!$5:$5,0))/INDEX(Chile!$1:$1048576,MATCH('Data Graf'!$C114,Chile!$B:$B,0),MATCH(AW$25,Chile!$5:$5,0)-13) -1</f>
        <v>1.8174764017454548E-2</v>
      </c>
      <c r="AX114" s="389" cm="1">
        <f t="array" ref="AX114">+INDEX(Chile!$1:$1048576,MATCH('Data Graf'!$C114,Chile!$B:$B,0),MATCH(AX$25,Chile!$5:$5,0))/INDEX(Chile!$1:$1048576,MATCH('Data Graf'!$C114,Chile!$B:$B,0),MATCH(AX$25,Chile!$5:$5,0)-13) -1</f>
        <v>3.0608137162514426E-2</v>
      </c>
      <c r="AY114" s="389" cm="1">
        <f t="array" ref="AY114">+INDEX(Chile!$1:$1048576,MATCH('Data Graf'!$C114,Chile!$B:$B,0),MATCH(AY$25,Chile!$5:$5,0))/INDEX(Chile!$1:$1048576,MATCH('Data Graf'!$C114,Chile!$B:$B,0),MATCH(AY$25,Chile!$5:$5,0)-13) -1</f>
        <v>1.7264344913065832E-2</v>
      </c>
      <c r="AZ114" s="389" cm="1">
        <f t="array" ref="AZ114">+INDEX(Chile!$1:$1048576,MATCH('Data Graf'!$C114,Chile!$B:$B,0),MATCH(AZ$25,Chile!$5:$5,0))/INDEX(Chile!$1:$1048576,MATCH('Data Graf'!$C114,Chile!$B:$B,0),MATCH(AZ$25,Chile!$5:$5,0)-13) -1</f>
        <v>2.2565285434725357E-2</v>
      </c>
      <c r="BA114" s="389" cm="1">
        <f t="array" ref="BA114">+INDEX(Chile!$1:$1048576,MATCH('Data Graf'!$C114,Chile!$B:$B,0),MATCH(BA$25,Chile!$5:$5,0))/INDEX(Chile!$1:$1048576,MATCH('Data Graf'!$C114,Chile!$B:$B,0),MATCH(BA$25,Chile!$5:$5,0)-13) -1</f>
        <v>-1.1063341525777926E-2</v>
      </c>
      <c r="BB114" s="389" cm="1">
        <f t="array" ref="BB114">+INDEX(Chile!$1:$1048576,MATCH('Data Graf'!$C114,Chile!$B:$B,0),MATCH(BB$25,Chile!$5:$5,0))/INDEX(Chile!$1:$1048576,MATCH('Data Graf'!$C114,Chile!$B:$B,0),MATCH(BB$25,Chile!$5:$5,0)-13) -1</f>
        <v>3.2258352768765874E-3</v>
      </c>
      <c r="BC114" s="389" cm="1">
        <f t="array" ref="BC114">+INDEX(Chile!$1:$1048576,MATCH('Data Graf'!$C114,Chile!$B:$B,0),MATCH(BC$25,Chile!$5:$5,0))/INDEX(Chile!$1:$1048576,MATCH('Data Graf'!$C114,Chile!$B:$B,0),MATCH(BC$25,Chile!$5:$5,0)-13) -1</f>
        <v>1.1921563269144064E-2</v>
      </c>
      <c r="BD114" s="389" cm="1">
        <f t="array" ref="BD114">+INDEX(Chile!$1:$1048576,MATCH('Data Graf'!$C114,Chile!$B:$B,0),MATCH(BD$25,Chile!$5:$5,0))/INDEX(Chile!$1:$1048576,MATCH('Data Graf'!$C114,Chile!$B:$B,0),MATCH(BD$25,Chile!$5:$5,0)-13) -1</f>
        <v>1.2751436781609282E-2</v>
      </c>
      <c r="BE114" s="389" cm="1">
        <f t="array" ref="BE114">+INDEX(Chile!$1:$1048576,MATCH('Data Graf'!$C114,Chile!$B:$B,0),MATCH(BE$25,Chile!$5:$5,0))/INDEX(Chile!$1:$1048576,MATCH('Data Graf'!$C114,Chile!$B:$B,0),MATCH(BE$25,Chile!$5:$5,0)-13) -1</f>
        <v>5.2543157920839079E-3</v>
      </c>
      <c r="BF114" s="389" cm="1">
        <f t="array" ref="BF114">+INDEX(Chile!$1:$1048576,MATCH('Data Graf'!$C114,Chile!$B:$B,0),MATCH(BF$25,Chile!$5:$5,0))/INDEX(Chile!$1:$1048576,MATCH('Data Graf'!$C114,Chile!$B:$B,0),MATCH(BF$25,Chile!$5:$5,0)-13) -1</f>
        <v>-7.1699047775736213E-3</v>
      </c>
      <c r="BG114" s="389" cm="1">
        <f t="array" ref="BG114">+INDEX(Chile!$1:$1048576,MATCH('Data Graf'!$C114,Chile!$B:$B,0),MATCH(BG$25,Chile!$5:$5,0))/INDEX(Chile!$1:$1048576,MATCH('Data Graf'!$C114,Chile!$B:$B,0),MATCH(BG$25,Chile!$5:$5,0)-13) -1</f>
        <v>6.9501932174851344E-3</v>
      </c>
      <c r="BH114" s="389" cm="1">
        <f t="array" ref="BH114">+INDEX(Chile!$1:$1048576,MATCH('Data Graf'!$C114,Chile!$B:$B,0),MATCH(BH$25,Chile!$5:$5,0))/INDEX(Chile!$1:$1048576,MATCH('Data Graf'!$C114,Chile!$B:$B,0),MATCH(BH$25,Chile!$5:$5,0)-13) -1</f>
        <v>9.5004030073597701E-3</v>
      </c>
      <c r="BI114" s="389" cm="1">
        <f t="array" ref="BI114">+INDEX(Chile!$1:$1048576,MATCH('Data Graf'!$C114,Chile!$B:$B,0),MATCH(BI$25,Chile!$5:$5,0))/INDEX(Chile!$1:$1048576,MATCH('Data Graf'!$C114,Chile!$B:$B,0),MATCH(BI$25,Chile!$5:$5,0)-13) -1</f>
        <v>3.3955003411549445E-2</v>
      </c>
      <c r="BJ114" s="389" cm="1">
        <f t="array" ref="BJ114">+INDEX(Chile!$1:$1048576,MATCH('Data Graf'!$C114,Chile!$B:$B,0),MATCH(BJ$25,Chile!$5:$5,0))/INDEX(Chile!$1:$1048576,MATCH('Data Graf'!$C114,Chile!$B:$B,0),MATCH(BJ$25,Chile!$5:$5,0)-13) -1</f>
        <v>1.4146023178704947E-2</v>
      </c>
      <c r="BK114" s="389" cm="1">
        <f t="array" ref="BK114">+INDEX(Chile!$1:$1048576,MATCH('Data Graf'!$C114,Chile!$B:$B,0),MATCH(BK$25,Chile!$5:$5,0))/INDEX(Chile!$1:$1048576,MATCH('Data Graf'!$C114,Chile!$B:$B,0),MATCH(BK$25,Chile!$5:$5,0)-13) -1</f>
        <v>1.8173709443639385E-2</v>
      </c>
      <c r="BL114" s="389" cm="1">
        <f t="array" ref="BL114">+INDEX(Chile!$1:$1048576,MATCH('Data Graf'!$C114,Chile!$B:$B,0),MATCH(BL$25,Chile!$5:$5,0))/INDEX(Chile!$1:$1048576,MATCH('Data Graf'!$C114,Chile!$B:$B,0),MATCH(BL$25,Chile!$5:$5,0)-13) -1</f>
        <v>-2.3207485468945688E-4</v>
      </c>
      <c r="BM114" s="389" cm="1">
        <f t="array" ref="BM114">+INDEX(Chile!$1:$1048576,MATCH('Data Graf'!$C114,Chile!$B:$B,0),MATCH(BM$25,Chile!$5:$5,0))/INDEX(Chile!$1:$1048576,MATCH('Data Graf'!$C114,Chile!$B:$B,0),MATCH(BM$25,Chile!$5:$5,0)-13) -1</f>
        <v>2.0948970456580174E-2</v>
      </c>
      <c r="BN114" s="389" cm="1">
        <f t="array" ref="BN114">+INDEX(Chile!$1:$1048576,MATCH('Data Graf'!$C114,Chile!$B:$B,0),MATCH(BN$25,Chile!$5:$5,0))/INDEX(Chile!$1:$1048576,MATCH('Data Graf'!$C114,Chile!$B:$B,0),MATCH(BN$25,Chile!$5:$5,0)-13) -1</f>
        <v>1.068851874944432E-3</v>
      </c>
      <c r="BO114" s="389" cm="1">
        <f t="array" ref="BO114">+INDEX(Chile!$1:$1048576,MATCH('Data Graf'!$C114,Chile!$B:$B,0),MATCH(BO$25,Chile!$5:$5,0))/INDEX(Chile!$1:$1048576,MATCH('Data Graf'!$C114,Chile!$B:$B,0),MATCH(BO$25,Chile!$5:$5,0)-13) -1</f>
        <v>-2.211957004530507E-2</v>
      </c>
      <c r="BP114" s="389" cm="1">
        <f t="array" ref="BP114">+INDEX(Chile!$1:$1048576,MATCH('Data Graf'!$C114,Chile!$B:$B,0),MATCH(BP$25,Chile!$5:$5,0))/INDEX(Chile!$1:$1048576,MATCH('Data Graf'!$C114,Chile!$B:$B,0),MATCH(BP$25,Chile!$5:$5,0)-13) -1</f>
        <v>-7.563397765561275E-2</v>
      </c>
      <c r="BQ114" s="389" cm="1">
        <f t="array" ref="BQ114">+INDEX(Chile!$1:$1048576,MATCH('Data Graf'!$C114,Chile!$B:$B,0),MATCH(BQ$25,Chile!$5:$5,0))/INDEX(Chile!$1:$1048576,MATCH('Data Graf'!$C114,Chile!$B:$B,0),MATCH(BQ$25,Chile!$5:$5,0)-13) -1</f>
        <v>-0.11998942824420755</v>
      </c>
      <c r="BR114" s="389" cm="1">
        <f t="array" ref="BR114">+INDEX(Chile!$1:$1048576,MATCH('Data Graf'!$C114,Chile!$B:$B,0),MATCH(BR$25,Chile!$5:$5,0))/INDEX(Chile!$1:$1048576,MATCH('Data Graf'!$C114,Chile!$B:$B,0),MATCH(BR$25,Chile!$5:$5,0)-13) -1</f>
        <v>-0.15777875716174528</v>
      </c>
      <c r="BS114" s="389" cm="1">
        <f t="array" ref="BS114">+INDEX(Chile!$1:$1048576,MATCH('Data Graf'!$C114,Chile!$B:$B,0),MATCH(BS$25,Chile!$5:$5,0))/INDEX(Chile!$1:$1048576,MATCH('Data Graf'!$C114,Chile!$B:$B,0),MATCH(BS$25,Chile!$5:$5,0)-13) -1</f>
        <v>-0.16459681651215674</v>
      </c>
      <c r="BT114" s="389" cm="1">
        <f t="array" ref="BT114">+INDEX(Chile!$1:$1048576,MATCH('Data Graf'!$C114,Chile!$B:$B,0),MATCH(BT$25,Chile!$5:$5,0))/INDEX(Chile!$1:$1048576,MATCH('Data Graf'!$C114,Chile!$B:$B,0),MATCH(BT$25,Chile!$5:$5,0)-13) -1</f>
        <v>-0.15541012216404881</v>
      </c>
      <c r="BU114" s="389" cm="1">
        <f t="array" ref="BU114">+INDEX(Chile!$1:$1048576,MATCH('Data Graf'!$C114,Chile!$B:$B,0),MATCH(BU$25,Chile!$5:$5,0))/INDEX(Chile!$1:$1048576,MATCH('Data Graf'!$C114,Chile!$B:$B,0),MATCH(BU$25,Chile!$5:$5,0)-13) -1</f>
        <v>-0.11255379315599201</v>
      </c>
      <c r="BV114" s="389" cm="1">
        <f t="array" ref="BV114">+INDEX(Chile!$1:$1048576,MATCH('Data Graf'!$C114,Chile!$B:$B,0),MATCH(BV$25,Chile!$5:$5,0))/INDEX(Chile!$1:$1048576,MATCH('Data Graf'!$C114,Chile!$B:$B,0),MATCH(BV$25,Chile!$5:$5,0)-13) -1</f>
        <v>-5.9515970824282172E-2</v>
      </c>
      <c r="BW114" s="389" cm="1">
        <f t="array" ref="BW114">+INDEX(Chile!$1:$1048576,MATCH('Data Graf'!$C114,Chile!$B:$B,0),MATCH(BW$25,Chile!$5:$5,0))/INDEX(Chile!$1:$1048576,MATCH('Data Graf'!$C114,Chile!$B:$B,0),MATCH(BW$25,Chile!$5:$5,0)-13) -1</f>
        <v>-3.2979216902286446E-2</v>
      </c>
      <c r="BX114" s="389" cm="1">
        <f t="array" ref="BX114">+INDEX(Chile!$1:$1048576,MATCH('Data Graf'!$C114,Chile!$B:$B,0),MATCH(BX$25,Chile!$5:$5,0))/INDEX(Chile!$1:$1048576,MATCH('Data Graf'!$C114,Chile!$B:$B,0),MATCH(BX$25,Chile!$5:$5,0)-13) -1</f>
        <v>-2.3584914778712829E-2</v>
      </c>
      <c r="BY114" s="389" cm="1">
        <f t="array" ref="BY114">+INDEX(Chile!$1:$1048576,MATCH('Data Graf'!$C114,Chile!$B:$B,0),MATCH(BY$25,Chile!$5:$5,0))/INDEX(Chile!$1:$1048576,MATCH('Data Graf'!$C114,Chile!$B:$B,0),MATCH(BY$25,Chile!$5:$5,0)-13) -1</f>
        <v>-2.9617992851061037E-2</v>
      </c>
      <c r="BZ114" s="389" cm="1">
        <f t="array" ref="BZ114">+INDEX(Chile!$1:$1048576,MATCH('Data Graf'!$C114,Chile!$B:$B,0),MATCH(BZ$25,Chile!$5:$5,0))/INDEX(Chile!$1:$1048576,MATCH('Data Graf'!$C114,Chile!$B:$B,0),MATCH(BZ$25,Chile!$5:$5,0)-13) -1</f>
        <v>-9.3156580389268662E-3</v>
      </c>
      <c r="CA114" s="389" cm="1">
        <f t="array" ref="CA114">+INDEX(Chile!$1:$1048576,MATCH('Data Graf'!$C114,Chile!$B:$B,0),MATCH(CA$25,Chile!$5:$5,0))/INDEX(Chile!$1:$1048576,MATCH('Data Graf'!$C114,Chile!$B:$B,0),MATCH(CA$25,Chile!$5:$5,0)-13) -1</f>
        <v>3.2660551608439281E-2</v>
      </c>
      <c r="CB114" s="389" cm="1">
        <f t="array" ref="CB114">+INDEX(Chile!$1:$1048576,MATCH('Data Graf'!$C114,Chile!$B:$B,0),MATCH(CB$25,Chile!$5:$5,0))/INDEX(Chile!$1:$1048576,MATCH('Data Graf'!$C114,Chile!$B:$B,0),MATCH(CB$25,Chile!$5:$5,0)-13) -1</f>
        <v>0.10258787413607684</v>
      </c>
      <c r="CC114" s="389" cm="1">
        <f t="array" ref="CC114">+INDEX(Chile!$1:$1048576,MATCH('Data Graf'!$C114,Chile!$B:$B,0),MATCH(CC$25,Chile!$5:$5,0))/INDEX(Chile!$1:$1048576,MATCH('Data Graf'!$C114,Chile!$B:$B,0),MATCH(CC$25,Chile!$5:$5,0)-13) -1</f>
        <v>0.16205239914923419</v>
      </c>
      <c r="CD114" s="389" cm="1">
        <f t="array" ref="CD114">+INDEX(Chile!$1:$1048576,MATCH('Data Graf'!$C114,Chile!$B:$B,0),MATCH(CD$25,Chile!$5:$5,0))/INDEX(Chile!$1:$1048576,MATCH('Data Graf'!$C114,Chile!$B:$B,0),MATCH(CD$25,Chile!$5:$5,0)-13) -1</f>
        <v>0.23498843467575092</v>
      </c>
      <c r="CE114" s="389" cm="1">
        <f t="array" ref="CE114">+INDEX(Chile!$1:$1048576,MATCH('Data Graf'!$C114,Chile!$B:$B,0),MATCH(CE$25,Chile!$5:$5,0))/INDEX(Chile!$1:$1048576,MATCH('Data Graf'!$C114,Chile!$B:$B,0),MATCH(CE$25,Chile!$5:$5,0)-13) -1</f>
        <v>0.26029631849506929</v>
      </c>
      <c r="CF114" s="389" cm="1">
        <f t="array" ref="CF114">+INDEX(Chile!$1:$1048576,MATCH('Data Graf'!$C114,Chile!$B:$B,0),MATCH(CF$25,Chile!$5:$5,0))/INDEX(Chile!$1:$1048576,MATCH('Data Graf'!$C114,Chile!$B:$B,0),MATCH(CF$25,Chile!$5:$5,0)-13) -1</f>
        <v>0.25005594775352824</v>
      </c>
      <c r="CG114" s="389" cm="1">
        <f t="array" ref="CG114">+INDEX(Chile!$1:$1048576,MATCH('Data Graf'!$C114,Chile!$B:$B,0),MATCH(CG$25,Chile!$5:$5,0))/INDEX(Chile!$1:$1048576,MATCH('Data Graf'!$C114,Chile!$B:$B,0),MATCH(CG$25,Chile!$5:$5,0)-13) -1</f>
        <v>0.15344057208988371</v>
      </c>
      <c r="CH114" s="389" cm="1">
        <f t="array" ref="CH114">+INDEX(Chile!$1:$1048576,MATCH('Data Graf'!$C114,Chile!$B:$B,0),MATCH(CH$25,Chile!$5:$5,0))/INDEX(Chile!$1:$1048576,MATCH('Data Graf'!$C114,Chile!$B:$B,0),MATCH(CH$25,Chile!$5:$5,0)-13) -1</f>
        <v>6.0116653482981786E-2</v>
      </c>
      <c r="CI114" s="389" cm="1">
        <f t="array" ref="CI114">+INDEX(Chile!$1:$1048576,MATCH('Data Graf'!$C114,Chile!$B:$B,0),MATCH(CI$25,Chile!$5:$5,0))/INDEX(Chile!$1:$1048576,MATCH('Data Graf'!$C114,Chile!$B:$B,0),MATCH(CI$25,Chile!$5:$5,0)-13) -1</f>
        <v>5.6663802673297958E-3</v>
      </c>
      <c r="CJ114" s="389" cm="1">
        <f t="array" ref="CJ114">+INDEX(Chile!$1:$1048576,MATCH('Data Graf'!$C114,Chile!$B:$B,0),MATCH(CJ$25,Chile!$5:$5,0))/INDEX(Chile!$1:$1048576,MATCH('Data Graf'!$C114,Chile!$B:$B,0),MATCH(CJ$25,Chile!$5:$5,0)-13) -1</f>
        <v>-2.0422732900003404E-2</v>
      </c>
      <c r="CK114" s="389" cm="1">
        <f t="array" ref="CK114">+INDEX(Chile!$1:$1048576,MATCH('Data Graf'!$C114,Chile!$B:$B,0),MATCH(CK$25,Chile!$5:$5,0))/INDEX(Chile!$1:$1048576,MATCH('Data Graf'!$C114,Chile!$B:$B,0),MATCH(CK$25,Chile!$5:$5,0)-13) -1</f>
        <v>-3.1097603825827269E-2</v>
      </c>
      <c r="CL114" s="389" cm="1">
        <f t="array" ref="CL114">+INDEX(Chile!$1:$1048576,MATCH('Data Graf'!$C114,Chile!$B:$B,0),MATCH(CL$25,Chile!$5:$5,0))/INDEX(Chile!$1:$1048576,MATCH('Data Graf'!$C114,Chile!$B:$B,0),MATCH(CL$25,Chile!$5:$5,0)-13) -1</f>
        <v>-5.905714453361055E-2</v>
      </c>
      <c r="CM114" s="389" cm="1">
        <f t="array" ref="CM114">+INDEX(Chile!$1:$1048576,MATCH('Data Graf'!$C114,Chile!$B:$B,0),MATCH(CM$25,Chile!$5:$5,0))/INDEX(Chile!$1:$1048576,MATCH('Data Graf'!$C114,Chile!$B:$B,0),MATCH(CM$25,Chile!$5:$5,0)-13) -1</f>
        <v>-8.3618995534963214E-2</v>
      </c>
      <c r="CN114" s="389" cm="1">
        <f t="array" ref="CN114">+INDEX(Chile!$1:$1048576,MATCH('Data Graf'!$C114,Chile!$B:$B,0),MATCH(CN$25,Chile!$5:$5,0))/INDEX(Chile!$1:$1048576,MATCH('Data Graf'!$C114,Chile!$B:$B,0),MATCH(CN$25,Chile!$5:$5,0)-13) -1</f>
        <v>-9.8944853193039917E-2</v>
      </c>
      <c r="CO114" s="389" cm="1">
        <f t="array" ref="CO114">+INDEX(Chile!$1:$1048576,MATCH('Data Graf'!$C114,Chile!$B:$B,0),MATCH(CO$25,Chile!$5:$5,0))/INDEX(Chile!$1:$1048576,MATCH('Data Graf'!$C114,Chile!$B:$B,0),MATCH(CO$25,Chile!$5:$5,0)-13) -1</f>
        <v>-0.10506946238815862</v>
      </c>
      <c r="CP114" s="389" cm="1">
        <f t="array" ref="CP114">+INDEX(Chile!$1:$1048576,MATCH('Data Graf'!$C114,Chile!$B:$B,0),MATCH(CP$25,Chile!$5:$5,0))/INDEX(Chile!$1:$1048576,MATCH('Data Graf'!$C114,Chile!$B:$B,0),MATCH(CP$25,Chile!$5:$5,0)-13) -1</f>
        <v>-0.12970774699463017</v>
      </c>
      <c r="CQ114" s="389" cm="1">
        <f t="array" ref="CQ114">+INDEX(Chile!$1:$1048576,MATCH('Data Graf'!$C114,Chile!$B:$B,0),MATCH(CQ$25,Chile!$5:$5,0))/INDEX(Chile!$1:$1048576,MATCH('Data Graf'!$C114,Chile!$B:$B,0),MATCH(CQ$25,Chile!$5:$5,0)-13) -1</f>
        <v>-0.16577257457808503</v>
      </c>
      <c r="CR114" s="389" cm="1">
        <f t="array" ref="CR114">+INDEX(Chile!$1:$1048576,MATCH('Data Graf'!$C114,Chile!$B:$B,0),MATCH(CR$25,Chile!$5:$5,0))/INDEX(Chile!$1:$1048576,MATCH('Data Graf'!$C114,Chile!$B:$B,0),MATCH(CR$25,Chile!$5:$5,0)-13) -1</f>
        <v>-0.19133238296608046</v>
      </c>
      <c r="CS114" s="389" cm="1">
        <f t="array" ref="CS114">+INDEX(Chile!$1:$1048576,MATCH('Data Graf'!$C114,Chile!$B:$B,0),MATCH(CS$25,Chile!$5:$5,0))/INDEX(Chile!$1:$1048576,MATCH('Data Graf'!$C114,Chile!$B:$B,0),MATCH(CS$25,Chile!$5:$5,0)-13) -1</f>
        <v>-0.18185108555226348</v>
      </c>
      <c r="CT114" s="389" cm="1">
        <f t="array" ref="CT114">+INDEX(Chile!$1:$1048576,MATCH('Data Graf'!$C114,Chile!$B:$B,0),MATCH(CT$25,Chile!$5:$5,0))/INDEX(Chile!$1:$1048576,MATCH('Data Graf'!$C114,Chile!$B:$B,0),MATCH(CT$25,Chile!$5:$5,0)-13) -1</f>
        <v>-0.15707198614493478</v>
      </c>
      <c r="CU114" s="389" cm="1">
        <f t="array" ref="CU114">+INDEX(Chile!$1:$1048576,MATCH('Data Graf'!$C114,Chile!$B:$B,0),MATCH(CU$25,Chile!$5:$5,0))/INDEX(Chile!$1:$1048576,MATCH('Data Graf'!$C114,Chile!$B:$B,0),MATCH(CU$25,Chile!$5:$5,0)-13) -1</f>
        <v>-0.12662154215165344</v>
      </c>
      <c r="CV114" s="389" cm="1">
        <f t="array" ref="CV114">+INDEX(Chile!$1:$1048576,MATCH('Data Graf'!$C114,Chile!$B:$B,0),MATCH(CV$25,Chile!$5:$5,0))/INDEX(Chile!$1:$1048576,MATCH('Data Graf'!$C114,Chile!$B:$B,0),MATCH(CV$25,Chile!$5:$5,0)-13) -1</f>
        <v>-0.10419305999963513</v>
      </c>
      <c r="CW114" s="389" cm="1">
        <f t="array" ref="CW114">+INDEX(Chile!$1:$1048576,MATCH('Data Graf'!$C114,Chile!$B:$B,0),MATCH(CW$8,Chile!$5:$5,0))/INDEX(Chile!$1:$1048576,MATCH('Data Graf'!$C114,Chile!$B:$B,0),MATCH(CW$8,Chile!$5:$5,0)-13) -1</f>
        <v>-9.0980131596321234E-2</v>
      </c>
      <c r="CX114" s="389" cm="1">
        <f t="array" ref="CX114">+INDEX(Chile!$1:$1048576,MATCH('Data Graf'!$C114,Chile!$B:$B,0),MATCH(CX$8,Chile!$5:$5,0))/INDEX(Chile!$1:$1048576,MATCH('Data Graf'!$C114,Chile!$B:$B,0),MATCH(CX$8,Chile!$5:$5,0)-13) -1</f>
        <v>-8.1644960985575721E-2</v>
      </c>
      <c r="CY114" s="389" cm="1">
        <f t="array" ref="CY114">+INDEX(Chile!$1:$1048576,MATCH('Data Graf'!$C114,Chile!$B:$B,0),MATCH(CY$8,Chile!$5:$5,0))/INDEX(Chile!$1:$1048576,MATCH('Data Graf'!$C114,Chile!$B:$B,0),MATCH(CY$8,Chile!$5:$5,0)-13) -1</f>
        <v>-8.4002970732872884E-2</v>
      </c>
      <c r="CZ114" s="389" cm="1">
        <f t="array" ref="CZ114">+INDEX(Chile!$1:$1048576,MATCH('Data Graf'!$C114,Chile!$B:$B,0),MATCH(CZ$8,Chile!$5:$5,0))/INDEX(Chile!$1:$1048576,MATCH('Data Graf'!$C114,Chile!$B:$B,0),MATCH(CZ$8,Chile!$5:$5,0)-13) -1</f>
        <v>-7.882345564510862E-2</v>
      </c>
      <c r="DA114" s="389" cm="1">
        <f t="array" ref="DA114">+INDEX(Chile!$1:$1048576,MATCH('Data Graf'!$C114,Chile!$B:$B,0),MATCH(DA$8,Chile!$5:$5,0))/INDEX(Chile!$1:$1048576,MATCH('Data Graf'!$C114,Chile!$B:$B,0),MATCH(DA$8,Chile!$5:$5,0)-13) -1</f>
        <v>-8.5213287119038084E-2</v>
      </c>
      <c r="DB114" s="389" cm="1">
        <f t="array" ref="DB114">+INDEX(Chile!$1:$1048576,MATCH('Data Graf'!$C114,Chile!$B:$B,0),MATCH(DB$8,Chile!$5:$5,0))/INDEX(Chile!$1:$1048576,MATCH('Data Graf'!$C114,Chile!$B:$B,0),MATCH(DB$8,Chile!$5:$5,0)-13) -1</f>
        <v>-8.3474689409392733E-2</v>
      </c>
      <c r="DC114" s="389" cm="1">
        <f t="array" ref="DC114">+INDEX(Chile!$1:$1048576,MATCH('Data Graf'!$C114,Chile!$B:$B,0),MATCH(DC$8,Chile!$5:$5,0))/INDEX(Chile!$1:$1048576,MATCH('Data Graf'!$C114,Chile!$B:$B,0),MATCH(DC$8,Chile!$5:$5,0)-13) -1</f>
        <v>-8.3225863827849245E-2</v>
      </c>
      <c r="DD114" s="389" cm="1">
        <f t="array" ref="DD114">+INDEX(Chile!$1:$1048576,MATCH('Data Graf'!$C114,Chile!$B:$B,0),MATCH(DD$8,Chile!$5:$5,0))/INDEX(Chile!$1:$1048576,MATCH('Data Graf'!$C114,Chile!$B:$B,0),MATCH(DD$8,Chile!$5:$5,0)-13) -1</f>
        <v>-7.821781057496846E-2</v>
      </c>
      <c r="DE114" s="389" cm="1">
        <f t="array" ref="DE114">+INDEX(Chile!$1:$1048576,MATCH('Data Graf'!$C114,Chile!$B:$B,0),MATCH(DE$8,Chile!$5:$5,0))/INDEX(Chile!$1:$1048576,MATCH('Data Graf'!$C114,Chile!$B:$B,0),MATCH(DE$8,Chile!$5:$5,0)-13) -1</f>
        <v>-7.707725422224132E-2</v>
      </c>
      <c r="DF114" s="389" cm="1">
        <f t="array" ref="DF114">+INDEX(Chile!$1:$1048576,MATCH('Data Graf'!$C114,Chile!$B:$B,0),MATCH(DF$8,Chile!$5:$5,0))/INDEX(Chile!$1:$1048576,MATCH('Data Graf'!$C114,Chile!$B:$B,0),MATCH(DF$8,Chile!$5:$5,0)-13) -1</f>
        <v>-6.7218075361035745E-2</v>
      </c>
      <c r="DG114" s="389" cm="1">
        <f t="array" ref="DG114">+INDEX(Chile!$1:$1048576,MATCH('Data Graf'!$C114,Chile!$B:$B,0),MATCH(DG$8,Chile!$5:$5,0))/INDEX(Chile!$1:$1048576,MATCH('Data Graf'!$C114,Chile!$B:$B,0),MATCH(DG$8,Chile!$5:$5,0)-13) -1</f>
        <v>-6.7426599203370907E-2</v>
      </c>
      <c r="DH114" s="389" cm="1">
        <f t="array" ref="DH114">+INDEX(Chile!$1:$1048576,MATCH('Data Graf'!$C114,Chile!$B:$B,0),MATCH(DH$8,Chile!$5:$5,0))/INDEX(Chile!$1:$1048576,MATCH('Data Graf'!$C114,Chile!$B:$B,0),MATCH(DH$8,Chile!$5:$5,0)-13) -1</f>
        <v>-6.7541713064836584E-2</v>
      </c>
      <c r="DI114" s="389" cm="1">
        <f t="array" ref="DI114">+INDEX(Chile!$1:$1048576,MATCH('Data Graf'!$C114,Chile!$B:$B,0),MATCH(DI$8,Chile!$5:$5,0))/INDEX(Chile!$1:$1048576,MATCH('Data Graf'!$C114,Chile!$B:$B,0),MATCH(DI$8,Chile!$5:$5,0)-13) -1</f>
        <v>-7.5713927222739064E-2</v>
      </c>
      <c r="DJ114" s="389" cm="1">
        <f t="array" ref="DJ114">+INDEX(Chile!$1:$1048576,MATCH('Data Graf'!$C114,Chile!$B:$B,0),MATCH(DJ$8,Chile!$5:$5,0))/INDEX(Chile!$1:$1048576,MATCH('Data Graf'!$C114,Chile!$B:$B,0),MATCH(DJ$8,Chile!$5:$5,0)-13) -1</f>
        <v>-7.0745925459996806E-2</v>
      </c>
      <c r="DK114" s="389" cm="1">
        <f t="array" ref="DK114">+INDEX(Chile!$1:$1048576,MATCH('Data Graf'!$C114,Chile!$B:$B,0),MATCH(DK$8,Chile!$5:$5,0))/INDEX(Chile!$1:$1048576,MATCH('Data Graf'!$C114,Chile!$B:$B,0),MATCH(DK$8,Chile!$5:$5,0)-13) -1</f>
        <v>-6.9173646631862873E-2</v>
      </c>
      <c r="DL114" s="389" cm="1">
        <f t="array" ref="DL114">+INDEX(Chile!$1:$1048576,MATCH('Data Graf'!$C114,Chile!$B:$B,0),MATCH(DL$8,Chile!$5:$5,0))/INDEX(Chile!$1:$1048576,MATCH('Data Graf'!$C114,Chile!$B:$B,0),MATCH(DL$8,Chile!$5:$5,0)-13) -1</f>
        <v>-6.9554553787904982E-2</v>
      </c>
      <c r="DM114" s="389" cm="1">
        <f t="array" ref="DM114">+INDEX(Chile!$1:$1048576,MATCH('Data Graf'!$C114,Chile!$B:$B,0),MATCH(DM$8,Chile!$5:$5,0))/INDEX(Chile!$1:$1048576,MATCH('Data Graf'!$C114,Chile!$B:$B,0),MATCH(DM$8,Chile!$5:$5,0)-13) -1</f>
        <v>-7.455281260208757E-2</v>
      </c>
      <c r="DN114" s="389" cm="1">
        <f t="array" ref="DN114">+INDEX(Chile!$1:$1048576,MATCH('Data Graf'!$C114,Chile!$B:$B,0),MATCH(DN$8,Chile!$5:$5,0))/INDEX(Chile!$1:$1048576,MATCH('Data Graf'!$C114,Chile!$B:$B,0),MATCH(DN$8,Chile!$5:$5,0)-13) -1</f>
        <v>-7.4211427322024681E-2</v>
      </c>
      <c r="DO114" s="389" cm="1">
        <f t="array" ref="DO114">+INDEX(Chile!$1:$1048576,MATCH('Data Graf'!$C114,Chile!$B:$B,0),MATCH(DO$8,Chile!$5:$5,0))/INDEX(Chile!$1:$1048576,MATCH('Data Graf'!$C114,Chile!$B:$B,0),MATCH(DO$8,Chile!$5:$5,0)-13) -1</f>
        <v>-5.1603790906135427E-2</v>
      </c>
      <c r="DP114" s="389" cm="1">
        <f t="array" ref="DP114">+INDEX(Chile!$1:$1048576,MATCH('Data Graf'!$C114,Chile!$B:$B,0),MATCH(DP$8,Chile!$5:$5,0))/INDEX(Chile!$1:$1048576,MATCH('Data Graf'!$C114,Chile!$B:$B,0),MATCH(DP$8,Chile!$5:$5,0)-13) -1</f>
        <v>-2.5609938534390642E-2</v>
      </c>
      <c r="DQ114" s="389" cm="1">
        <f t="array" ref="DQ114">+INDEX(Chile!$1:$1048576,MATCH('Data Graf'!$C114,Chile!$B:$B,0),MATCH(DQ$8,Chile!$5:$5,0))/INDEX(Chile!$1:$1048576,MATCH('Data Graf'!$C114,Chile!$B:$B,0),MATCH(DQ$8,Chile!$5:$5,0)-13) -1</f>
        <v>-9.4623755024336731E-4</v>
      </c>
      <c r="DR114" s="389" cm="1">
        <f t="array" ref="DR114">+INDEX(Chile!$1:$1048576,MATCH('Data Graf'!$C114,Chile!$B:$B,0),MATCH(DR$8,Chile!$5:$5,0))/INDEX(Chile!$1:$1048576,MATCH('Data Graf'!$C114,Chile!$B:$B,0),MATCH(DR$8,Chile!$5:$5,0)-13) -1</f>
        <v>6.487488463535751E-4</v>
      </c>
      <c r="DS114" s="389" cm="1">
        <f t="array" ref="DS114">+INDEX(Chile!$1:$1048576,MATCH('Data Graf'!$C114,Chile!$B:$B,0),MATCH(DS$8,Chile!$5:$5,0))/INDEX(Chile!$1:$1048576,MATCH('Data Graf'!$C114,Chile!$B:$B,0),MATCH(DS$8,Chile!$5:$5,0)-13) -1</f>
        <v>-5.3864639650503809E-3</v>
      </c>
      <c r="DT114" s="389" cm="1">
        <f t="array" ref="DT114">+INDEX(Chile!$1:$1048576,MATCH('Data Graf'!$C114,Chile!$B:$B,0),MATCH(DT$8,Chile!$5:$5,0))/INDEX(Chile!$1:$1048576,MATCH('Data Graf'!$C114,Chile!$B:$B,0),MATCH(DT$8,Chile!$5:$5,0)-13) -1</f>
        <v>-9.7183297380433187E-3</v>
      </c>
      <c r="DU114" s="389" cm="1">
        <f t="array" ref="DU114">+INDEX(Chile!$1:$1048576,MATCH('Data Graf'!$C114,Chile!$B:$B,0),MATCH(DU$8,Chile!$5:$5,0))/INDEX(Chile!$1:$1048576,MATCH('Data Graf'!$C114,Chile!$B:$B,0),MATCH(DU$8,Chile!$5:$5,0)-13) -1</f>
        <v>-4.0728855191203284E-3</v>
      </c>
      <c r="DV114" s="389" cm="1">
        <f t="array" ref="DV114">+INDEX(Chile!$1:$1048576,MATCH('Data Graf'!$C114,Chile!$B:$B,0),MATCH(DV$8,Chile!$5:$5,0))/INDEX(Chile!$1:$1048576,MATCH('Data Graf'!$C114,Chile!$B:$B,0),MATCH(DV$8,Chile!$5:$5,0)-13) -1</f>
        <v>-2.2873316721239156E-4</v>
      </c>
      <c r="DW114" s="389" cm="1">
        <f t="array" ref="DW114">+INDEX(Chile!$1:$1048576,MATCH('Data Graf'!$C114,Chile!$B:$B,0),MATCH(DW$8,Chile!$5:$5,0))/INDEX(Chile!$1:$1048576,MATCH('Data Graf'!$C114,Chile!$B:$B,0),MATCH(DW$8,Chile!$5:$5,0)-13) -1</f>
        <v>-2.9662598490540759E-3</v>
      </c>
      <c r="DX114" s="389" cm="1">
        <f t="array" ref="DX114">+INDEX(Chile!$1:$1048576,MATCH('Data Graf'!$C114,Chile!$B:$B,0),MATCH(DX$8,Chile!$5:$5,0))/INDEX(Chile!$1:$1048576,MATCH('Data Graf'!$C114,Chile!$B:$B,0),MATCH(DX$8,Chile!$5:$5,0)-13) -1</f>
        <v>3.2281535354159452E-3</v>
      </c>
      <c r="DY114" s="389" cm="1">
        <f t="array" ref="DY114">+INDEX(Chile!$1:$1048576,MATCH('Data Graf'!$C114,Chile!$B:$B,0),MATCH(DY$8,Chile!$5:$5,0))/INDEX(Chile!$1:$1048576,MATCH('Data Graf'!$C114,Chile!$B:$B,0),MATCH(DY$8,Chile!$5:$5,0)-13) -1</f>
        <v>6.3750912967563966E-3</v>
      </c>
      <c r="DZ114" s="389" cm="1">
        <f t="array" ref="DZ114">+INDEX(Chile!$1:$1048576,MATCH('Data Graf'!$C114,Chile!$B:$B,0),MATCH(DZ$8,Chile!$5:$5,0))/INDEX(Chile!$1:$1048576,MATCH('Data Graf'!$C114,Chile!$B:$B,0),MATCH(DZ$8,Chile!$5:$5,0)-13) -1</f>
        <v>3.0703853184262719E-2</v>
      </c>
      <c r="EA114" s="389" cm="1">
        <f t="array" ref="EA114">+INDEX(Chile!$1:$1048576,MATCH('Data Graf'!$C114,Chile!$B:$B,0),MATCH(EA$8,Chile!$5:$5,0))/INDEX(Chile!$1:$1048576,MATCH('Data Graf'!$C114,Chile!$B:$B,0),MATCH(EA$8,Chile!$5:$5,0)-13) -1</f>
        <v>3.1338725866046913E-2</v>
      </c>
      <c r="EB114" s="389" cm="1">
        <f t="array" ref="EB114">+INDEX(Chile!$1:$1048576,MATCH('Data Graf'!$C114,Chile!$B:$B,0),MATCH(EB$8,Chile!$5:$5,0))/INDEX(Chile!$1:$1048576,MATCH('Data Graf'!$C114,Chile!$B:$B,0),MATCH(EB$8,Chile!$5:$5,0)-13) -1</f>
        <v>2.4786806885835677E-2</v>
      </c>
      <c r="EC114" s="389" cm="1">
        <f t="array" ref="EC114">+INDEX(Chile!$1:$1048576,MATCH('Data Graf'!$C114,Chile!$B:$B,0),MATCH(EC$8,Chile!$5:$5,0))/INDEX(Chile!$1:$1048576,MATCH('Data Graf'!$C114,Chile!$B:$B,0),MATCH(EC$8,Chile!$5:$5,0)-13) -1</f>
        <v>1.1557104945070229E-2</v>
      </c>
      <c r="ED114" s="389" cm="1">
        <f t="array" ref="ED114">+INDEX(Chile!$1:$1048576,MATCH('Data Graf'!$C114,Chile!$B:$B,0),MATCH(ED$8,Chile!$5:$5,0))/INDEX(Chile!$1:$1048576,MATCH('Data Graf'!$C114,Chile!$B:$B,0),MATCH(ED$8,Chile!$5:$5,0)-13) -1</f>
        <v>-4.6227018514488627E-4</v>
      </c>
      <c r="EE114" s="389" cm="1">
        <f t="array" ref="EE114">+INDEX(Chile!$1:$1048576,MATCH('Data Graf'!$C114,Chile!$B:$B,0),MATCH(EE$8,Chile!$5:$5,0))/INDEX(Chile!$1:$1048576,MATCH('Data Graf'!$C114,Chile!$B:$B,0),MATCH(EE$8,Chile!$5:$5,0)-13) -1</f>
        <v>2.7899312662162945E-3</v>
      </c>
      <c r="EF114" s="389" cm="1">
        <f t="array" ref="EF114">+INDEX(Chile!$1:$1048576,MATCH('Data Graf'!$C114,Chile!$B:$B,0),MATCH(EF$8,Chile!$5:$5,0))/INDEX(Chile!$1:$1048576,MATCH('Data Graf'!$C114,Chile!$B:$B,0),MATCH(EF$8,Chile!$5:$5,0)-13) -1</f>
        <v>-1.3153399875124316E-3</v>
      </c>
      <c r="EG114" s="389" cm="1">
        <f t="array" ref="EG114">+INDEX(Chile!$1:$1048576,MATCH('Data Graf'!$C114,Chile!$B:$B,0),MATCH(EG$8,Chile!$5:$5,0))/INDEX(Chile!$1:$1048576,MATCH('Data Graf'!$C114,Chile!$B:$B,0),MATCH(EG$8,Chile!$5:$5,0)-13) -1</f>
        <v>-8.8078442574279769E-3</v>
      </c>
      <c r="EH114" s="389" cm="1">
        <f t="array" ref="EH114">+INDEX(Chile!$1:$1048576,MATCH('Data Graf'!$C114,Chile!$B:$B,0),MATCH(EH$8,Chile!$5:$5,0))/INDEX(Chile!$1:$1048576,MATCH('Data Graf'!$C114,Chile!$B:$B,0),MATCH(EH$8,Chile!$5:$5,0)-13) -1</f>
        <v>-7.9876302886773276E-3</v>
      </c>
    </row>
    <row r="115" spans="1:138">
      <c r="C115" s="9"/>
      <c r="D115" s="336"/>
      <c r="E115" s="334"/>
      <c r="F115" s="334"/>
      <c r="G115" s="334"/>
      <c r="H115" s="334"/>
      <c r="I115" s="334"/>
      <c r="J115" s="334"/>
      <c r="K115" s="334"/>
      <c r="L115" s="334"/>
      <c r="M115" s="334"/>
      <c r="N115" s="334"/>
      <c r="O115" s="334"/>
      <c r="P115" s="334"/>
      <c r="Q115" s="334"/>
      <c r="R115" s="334"/>
      <c r="S115" s="334"/>
      <c r="T115" s="334"/>
      <c r="U115" s="334"/>
      <c r="V115" s="334"/>
      <c r="W115" s="334"/>
      <c r="X115" s="334"/>
      <c r="Y115" s="334"/>
      <c r="Z115" s="334"/>
      <c r="AA115" s="334"/>
      <c r="AB115" s="334"/>
      <c r="AC115" s="334"/>
      <c r="AD115" s="334"/>
      <c r="AE115" s="334"/>
      <c r="AF115" s="334"/>
      <c r="AG115" s="334"/>
      <c r="AH115" s="334"/>
      <c r="AI115" s="334"/>
      <c r="AJ115" s="334"/>
      <c r="AK115" s="334"/>
      <c r="AL115" s="334"/>
      <c r="AM115" s="334"/>
      <c r="AN115" s="334"/>
      <c r="AO115" s="334"/>
      <c r="AP115" s="334"/>
      <c r="AQ115" s="334"/>
      <c r="AR115" s="334"/>
      <c r="AS115" s="334"/>
      <c r="AT115" s="334"/>
      <c r="AU115" s="334"/>
      <c r="AV115" s="334"/>
      <c r="AW115" s="334"/>
      <c r="AX115" s="334"/>
      <c r="AY115" s="334"/>
      <c r="AZ115" s="334"/>
      <c r="BA115" s="334"/>
      <c r="BB115" s="334"/>
      <c r="BC115" s="334"/>
      <c r="BD115" s="334"/>
      <c r="BE115" s="334"/>
      <c r="BF115" s="334"/>
      <c r="BG115" s="334"/>
      <c r="BH115" s="334"/>
      <c r="BI115" s="334"/>
      <c r="BJ115" s="334"/>
      <c r="BK115" s="334"/>
      <c r="BL115" s="334"/>
      <c r="BM115" s="334"/>
      <c r="BN115" s="334"/>
      <c r="BO115" s="334"/>
      <c r="BP115" s="334"/>
      <c r="BQ115" s="334"/>
      <c r="BR115" s="334"/>
      <c r="BS115" s="334"/>
      <c r="BT115" s="334"/>
      <c r="BU115" s="334"/>
      <c r="BV115" s="334"/>
      <c r="BW115" s="334"/>
      <c r="BX115" s="334"/>
      <c r="BY115" s="334"/>
      <c r="BZ115" s="334"/>
      <c r="CA115" s="334"/>
      <c r="CB115" s="334"/>
      <c r="CC115" s="334"/>
      <c r="CD115" s="334"/>
      <c r="CE115" s="334"/>
      <c r="CF115" s="334"/>
      <c r="CG115" s="334"/>
      <c r="CH115" s="334"/>
      <c r="CI115" s="334"/>
      <c r="CJ115" s="334"/>
      <c r="CK115" s="334"/>
      <c r="CL115" s="334"/>
      <c r="CM115" s="334"/>
      <c r="CN115" s="334"/>
      <c r="CO115" s="334"/>
      <c r="CP115" s="334"/>
      <c r="CQ115" s="334"/>
      <c r="CR115" s="334"/>
      <c r="CS115" s="334"/>
      <c r="CT115" s="334"/>
      <c r="CU115" s="334"/>
      <c r="CV115" s="334"/>
      <c r="CW115" s="334"/>
      <c r="CX115" s="334"/>
      <c r="CY115" s="334"/>
      <c r="CZ115" s="334"/>
      <c r="DA115" s="334"/>
      <c r="DB115" s="334"/>
      <c r="DC115" s="334"/>
      <c r="DD115" s="334"/>
      <c r="DE115" s="334"/>
      <c r="DF115" s="334"/>
      <c r="DG115" s="334"/>
      <c r="DH115" s="334"/>
      <c r="DI115" s="334"/>
      <c r="DJ115" s="334"/>
      <c r="DK115" s="334"/>
      <c r="DL115" s="334"/>
      <c r="DM115" s="334"/>
      <c r="DN115" s="334"/>
      <c r="DO115" s="334"/>
      <c r="DP115" s="334"/>
      <c r="DQ115" s="334"/>
      <c r="DR115" s="334"/>
      <c r="DS115" s="334"/>
      <c r="DT115" s="334"/>
      <c r="DU115" s="334"/>
      <c r="DV115" s="334"/>
      <c r="DW115" s="334"/>
      <c r="DX115" s="334"/>
      <c r="DY115" s="334"/>
      <c r="DZ115" s="334"/>
      <c r="EA115" s="334"/>
      <c r="EB115" s="334"/>
      <c r="EC115" s="334"/>
      <c r="ED115" s="334"/>
      <c r="EE115" s="334"/>
      <c r="EF115" s="334"/>
    </row>
    <row r="118" spans="1:138" s="317" customFormat="1" ht="22.5" customHeight="1">
      <c r="A118" s="315" t="s">
        <v>861</v>
      </c>
      <c r="B118" s="315"/>
      <c r="C118" s="373"/>
      <c r="D118" s="319"/>
      <c r="I118" s="318"/>
    </row>
    <row r="121" spans="1:138">
      <c r="A121" s="11" t="s">
        <v>760</v>
      </c>
      <c r="B121" s="11"/>
    </row>
    <row r="123" spans="1:138">
      <c r="D123" s="51"/>
      <c r="E123" s="355" t="s">
        <v>697</v>
      </c>
      <c r="F123" s="356" t="s">
        <v>698</v>
      </c>
      <c r="G123" s="356" t="s">
        <v>699</v>
      </c>
      <c r="H123" s="356" t="s">
        <v>700</v>
      </c>
      <c r="I123" s="356" t="s">
        <v>701</v>
      </c>
      <c r="J123" s="356" t="s">
        <v>702</v>
      </c>
      <c r="K123" s="356" t="s">
        <v>703</v>
      </c>
      <c r="L123" s="356" t="s">
        <v>704</v>
      </c>
      <c r="M123" s="356" t="s">
        <v>705</v>
      </c>
      <c r="N123" s="356" t="s">
        <v>706</v>
      </c>
      <c r="O123" s="356" t="s">
        <v>707</v>
      </c>
      <c r="P123" s="356" t="s">
        <v>708</v>
      </c>
      <c r="Q123" s="356" t="s">
        <v>709</v>
      </c>
      <c r="R123" s="356" t="s">
        <v>710</v>
      </c>
      <c r="S123" s="356" t="s">
        <v>711</v>
      </c>
      <c r="T123" s="356" t="s">
        <v>712</v>
      </c>
      <c r="U123" s="356" t="s">
        <v>713</v>
      </c>
      <c r="V123" s="356" t="s">
        <v>714</v>
      </c>
      <c r="W123" s="356" t="s">
        <v>715</v>
      </c>
      <c r="X123" s="356" t="s">
        <v>716</v>
      </c>
      <c r="Y123" s="356" t="s">
        <v>717</v>
      </c>
      <c r="Z123" s="356" t="s">
        <v>718</v>
      </c>
      <c r="AA123" s="356" t="s">
        <v>719</v>
      </c>
      <c r="AB123" s="356" t="s">
        <v>720</v>
      </c>
      <c r="AC123" s="356" t="s">
        <v>721</v>
      </c>
      <c r="AD123" s="356" t="s">
        <v>722</v>
      </c>
      <c r="AE123" s="356" t="s">
        <v>723</v>
      </c>
      <c r="AF123" s="356" t="s">
        <v>724</v>
      </c>
      <c r="AG123" s="356" t="s">
        <v>725</v>
      </c>
      <c r="AH123" s="356" t="s">
        <v>726</v>
      </c>
      <c r="AI123" s="356" t="s">
        <v>727</v>
      </c>
      <c r="AJ123" s="356" t="s">
        <v>728</v>
      </c>
      <c r="AK123" s="356" t="s">
        <v>729</v>
      </c>
      <c r="AL123" s="356" t="s">
        <v>730</v>
      </c>
      <c r="AM123" s="356" t="s">
        <v>731</v>
      </c>
      <c r="AN123" s="356" t="s">
        <v>732</v>
      </c>
      <c r="AO123" s="356" t="s">
        <v>733</v>
      </c>
      <c r="AP123" s="356" t="s">
        <v>734</v>
      </c>
      <c r="AQ123" s="356" t="str">
        <f t="shared" ref="AQ123:AW123" si="487">+AQ$35</f>
        <v>3Q24</v>
      </c>
      <c r="AR123" s="356" t="str">
        <f t="shared" si="487"/>
        <v>4Q24</v>
      </c>
      <c r="AS123" s="356" t="str">
        <f t="shared" si="487"/>
        <v>1Q25</v>
      </c>
      <c r="AT123" s="356" t="str">
        <f t="shared" si="487"/>
        <v>2Q25</v>
      </c>
      <c r="AU123" s="356" t="str">
        <f t="shared" si="487"/>
        <v>3Q25</v>
      </c>
      <c r="AV123" s="356" t="str">
        <f t="shared" si="487"/>
        <v>4Q25</v>
      </c>
      <c r="AW123" s="356" t="str">
        <f t="shared" si="487"/>
        <v>1Q26</v>
      </c>
      <c r="AX123" s="328"/>
      <c r="AY123" s="328"/>
      <c r="AZ123" s="328"/>
      <c r="BA123" s="328"/>
      <c r="BB123" s="328"/>
      <c r="BC123" s="328"/>
      <c r="BD123" s="328"/>
      <c r="BE123" s="328"/>
      <c r="BF123" s="328"/>
      <c r="BG123" s="328"/>
      <c r="BH123" s="328"/>
      <c r="BI123" s="328"/>
      <c r="BJ123" s="328"/>
      <c r="BK123" s="328"/>
      <c r="BL123" s="328"/>
      <c r="BM123" s="328"/>
      <c r="BN123" s="328"/>
      <c r="BO123" s="328"/>
      <c r="BP123" s="328"/>
      <c r="BQ123" s="328"/>
      <c r="BR123" s="328"/>
      <c r="BS123" s="328"/>
      <c r="BT123" s="328"/>
      <c r="BU123" s="328"/>
      <c r="BV123" s="328"/>
      <c r="BW123" s="328"/>
      <c r="BX123" s="328"/>
      <c r="BY123" s="328"/>
      <c r="BZ123" s="328"/>
      <c r="CA123" s="328"/>
      <c r="CB123" s="328"/>
      <c r="CC123" s="328"/>
      <c r="CD123" s="328"/>
      <c r="CE123" s="328"/>
      <c r="CF123" s="328"/>
      <c r="CG123" s="328"/>
      <c r="CH123" s="328"/>
      <c r="CI123" s="328"/>
      <c r="CJ123" s="328"/>
      <c r="CK123" s="328"/>
      <c r="CL123" s="328"/>
      <c r="CM123" s="328"/>
      <c r="CN123" s="328"/>
      <c r="CO123" s="328"/>
      <c r="CP123" s="328"/>
      <c r="CQ123" s="328"/>
      <c r="CR123" s="328"/>
      <c r="CS123" s="328"/>
      <c r="CT123" s="328"/>
      <c r="CU123" s="328"/>
      <c r="CV123" s="328"/>
      <c r="CW123" s="328"/>
      <c r="CX123" s="328"/>
      <c r="CY123" s="328"/>
      <c r="CZ123" s="328"/>
      <c r="DA123" s="328"/>
      <c r="DB123" s="328"/>
      <c r="DC123" s="328"/>
      <c r="DD123" s="328"/>
      <c r="DE123" s="328"/>
      <c r="DF123" s="328"/>
      <c r="DG123" s="328"/>
      <c r="DH123" s="328"/>
      <c r="DI123" s="328"/>
      <c r="DJ123" s="328"/>
      <c r="DK123" s="328"/>
      <c r="DL123" s="328"/>
      <c r="DM123" s="328"/>
      <c r="DN123" s="328"/>
      <c r="DO123" s="328"/>
      <c r="DP123" s="328"/>
      <c r="DQ123" s="328"/>
      <c r="DR123" s="328"/>
      <c r="DS123" s="328"/>
      <c r="DT123" s="328"/>
      <c r="DU123" s="328"/>
      <c r="DV123" s="328"/>
      <c r="DW123" s="328"/>
      <c r="DX123" s="328"/>
      <c r="DY123" s="328"/>
      <c r="DZ123" s="328"/>
      <c r="EA123" s="328"/>
      <c r="EB123" s="328"/>
      <c r="EC123" s="328"/>
      <c r="ED123" s="328"/>
      <c r="EE123" s="328"/>
      <c r="EF123" s="328"/>
      <c r="EG123" s="328"/>
      <c r="EH123" s="328"/>
    </row>
    <row r="124" spans="1:138">
      <c r="B124" s="9"/>
      <c r="C124" s="305" t="s">
        <v>574</v>
      </c>
      <c r="D124" s="343" t="s">
        <v>893</v>
      </c>
      <c r="E124" s="357">
        <f>+AVERAGEIFS(US!$56:$56,US!$3:$3,'Data Graf'!E$123)</f>
        <v>229</v>
      </c>
      <c r="F124" s="358">
        <f>+AVERAGEIFS(US!$56:$56,US!$3:$3,'Data Graf'!F$123)</f>
        <v>228.80000000000004</v>
      </c>
      <c r="G124" s="358">
        <f>+AVERAGEIFS(US!$56:$56,US!$3:$3,'Data Graf'!G$123)</f>
        <v>228.1</v>
      </c>
      <c r="H124" s="358">
        <f>+AVERAGEIFS(US!$56:$56,US!$3:$3,'Data Graf'!H$123)</f>
        <v>227.96666666666667</v>
      </c>
      <c r="I124" s="358">
        <f>+AVERAGEIFS(US!$56:$56,US!$3:$3,'Data Graf'!I$123)</f>
        <v>227.46666666666667</v>
      </c>
      <c r="J124" s="358">
        <f>+AVERAGEIFS(US!$56:$56,US!$3:$3,'Data Graf'!J$123)</f>
        <v>228.43333333333331</v>
      </c>
      <c r="K124" s="358">
        <f>+AVERAGEIFS(US!$56:$56,US!$3:$3,'Data Graf'!K$123)</f>
        <v>229.93333333333331</v>
      </c>
      <c r="L124" s="358">
        <f>+AVERAGEIFS(US!$56:$56,US!$3:$3,'Data Graf'!L$123)</f>
        <v>230.33333333333334</v>
      </c>
      <c r="M124" s="358">
        <f>+AVERAGEIFS(US!$56:$56,US!$3:$3,'Data Graf'!M$123)</f>
        <v>232.16666666666666</v>
      </c>
      <c r="N124" s="358">
        <f>+AVERAGEIFS(US!$56:$56,US!$3:$3,'Data Graf'!N$123)</f>
        <v>234.29999999999998</v>
      </c>
      <c r="O124" s="358">
        <f>+AVERAGEIFS(US!$56:$56,US!$3:$3,'Data Graf'!O$123)</f>
        <v>235.46666666666667</v>
      </c>
      <c r="P124" s="358">
        <f>+AVERAGEIFS(US!$56:$56,US!$3:$3,'Data Graf'!P$123)</f>
        <v>237.9666666666667</v>
      </c>
      <c r="Q124" s="358">
        <f>+AVERAGEIFS(US!$56:$56,US!$3:$3,'Data Graf'!Q$123)</f>
        <v>241.29999999999998</v>
      </c>
      <c r="R124" s="358">
        <f>+AVERAGEIFS(US!$56:$56,US!$3:$3,'Data Graf'!R$123)</f>
        <v>247.06666666666669</v>
      </c>
      <c r="S124" s="358">
        <f>+AVERAGEIFS(US!$56:$56,US!$3:$3,'Data Graf'!S$123)</f>
        <v>249.5</v>
      </c>
      <c r="T124" s="358">
        <f>+AVERAGEIFS(US!$56:$56,US!$3:$3,'Data Graf'!T$123)</f>
        <v>250.33333333333334</v>
      </c>
      <c r="U124" s="358">
        <f>+AVERAGEIFS(US!$56:$56,US!$3:$3,'Data Graf'!U$123)</f>
        <v>250.70000000000002</v>
      </c>
      <c r="V124" s="358">
        <f>+AVERAGEIFS(US!$56:$56,US!$3:$3,'Data Graf'!V$123)</f>
        <v>251.20000000000002</v>
      </c>
      <c r="W124" s="358">
        <f>+AVERAGEIFS(US!$56:$56,US!$3:$3,'Data Graf'!W$123)</f>
        <v>251.5333333333333</v>
      </c>
      <c r="X124" s="358">
        <f>+AVERAGEIFS(US!$56:$56,US!$3:$3,'Data Graf'!X$123)</f>
        <v>251.66666666666666</v>
      </c>
      <c r="Y124" s="358">
        <f>+AVERAGEIFS(US!$56:$56,US!$3:$3,'Data Graf'!Y$123)</f>
        <v>252.6</v>
      </c>
      <c r="Z124" s="358">
        <f>+AVERAGEIFS(US!$56:$56,US!$3:$3,'Data Graf'!Z$123)</f>
        <v>252.76666666666665</v>
      </c>
      <c r="AA124" s="358">
        <f>+AVERAGEIFS(US!$56:$56,US!$3:$3,'Data Graf'!AA$123)</f>
        <v>259.09999999999997</v>
      </c>
      <c r="AB124" s="358">
        <f>+AVERAGEIFS(US!$56:$56,US!$3:$3,'Data Graf'!AB$123)</f>
        <v>263.43333333333334</v>
      </c>
      <c r="AC124" s="358">
        <f>+AVERAGEIFS(US!$56:$56,US!$3:$3,'Data Graf'!AC$123)</f>
        <v>273.76666666666671</v>
      </c>
      <c r="AD124" s="358">
        <f>+AVERAGEIFS(US!$56:$56,US!$3:$3,'Data Graf'!AD$123)</f>
        <v>297.06666666666666</v>
      </c>
      <c r="AE124" s="358">
        <f>+AVERAGEIFS(US!$56:$56,US!$3:$3,'Data Graf'!AE$123)</f>
        <v>306.74166666666673</v>
      </c>
      <c r="AF124" s="358">
        <f>+AVERAGEIFS(US!$56:$56,US!$3:$3,'Data Graf'!AF$123)</f>
        <v>318.18433333333331</v>
      </c>
      <c r="AG124" s="358">
        <f>+AVERAGEIFS(US!$56:$56,US!$3:$3,'Data Graf'!AG$123)</f>
        <v>339.92566666666664</v>
      </c>
      <c r="AH124" s="358">
        <f>+AVERAGEIFS(US!$56:$56,US!$3:$3,'Data Graf'!AH$123)</f>
        <v>349.99066666666664</v>
      </c>
      <c r="AI124" s="358">
        <f>+AVERAGEIFS(US!$56:$56,US!$3:$3,'Data Graf'!AI$123)</f>
        <v>352.08800000000002</v>
      </c>
      <c r="AJ124" s="358">
        <f>+AVERAGEIFS(US!$56:$56,US!$3:$3,'Data Graf'!AJ$123)</f>
        <v>350.01266666666669</v>
      </c>
      <c r="AK124" s="358">
        <f>+AVERAGEIFS(US!$56:$56,US!$3:$3,'Data Graf'!AK$123)</f>
        <v>349.42166666666662</v>
      </c>
      <c r="AL124" s="358">
        <f>+AVERAGEIFS(US!$56:$56,US!$3:$3,'Data Graf'!AL$123)</f>
        <v>350.19900000000001</v>
      </c>
      <c r="AM124" s="358">
        <f>+AVERAGEIFS(US!$56:$56,US!$3:$3,'Data Graf'!AM$123)</f>
        <v>351.81833333333333</v>
      </c>
      <c r="AN124" s="358">
        <f>+AVERAGEIFS(US!$56:$56,US!$3:$3,'Data Graf'!AN$123)</f>
        <v>352.78166666666658</v>
      </c>
      <c r="AO124" s="358">
        <f>+AVERAGEIFS(US!$56:$56,US!$3:$3,'Data Graf'!AO$123)</f>
        <v>354.22933333333339</v>
      </c>
      <c r="AP124" s="358">
        <f>+AVERAGEIFS(US!$56:$56,US!$3:$3,'Data Graf'!AP$123)</f>
        <v>354.72566666666671</v>
      </c>
      <c r="AQ124" s="358">
        <f>+AVERAGEIFS(US!$56:$56,US!$3:$3,'Data Graf'!AQ$123)</f>
        <v>354.69666666666672</v>
      </c>
      <c r="AR124" s="358">
        <f>+AVERAGEIFS(US!$56:$56,US!$3:$3,'Data Graf'!AR$123)</f>
        <v>356.23433333333332</v>
      </c>
      <c r="AS124" s="358">
        <f>+AVERAGEIFS(US!$56:$56,US!$3:$3,'Data Graf'!AS$123)</f>
        <v>358.10999999999996</v>
      </c>
      <c r="AT124" s="358">
        <f>+AVERAGEIFS(US!$56:$56,US!$3:$3,'Data Graf'!AT$123)</f>
        <v>361.99299999999994</v>
      </c>
      <c r="AU124" s="358">
        <f>+AVERAGEIFS(US!$56:$56,US!$3:$3,'Data Graf'!AU$123)</f>
        <v>364.37966666666671</v>
      </c>
      <c r="AV124" s="358">
        <f>+AVERAGEIFS(US!$56:$56,US!$3:$3,'Data Graf'!AV$123)</f>
        <v>366.8486666666667</v>
      </c>
      <c r="AW124" s="358">
        <f>+AVERAGEIFS(US!$56:$56,US!$3:$3,'Data Graf'!AW$123)</f>
        <v>370.15533333333332</v>
      </c>
      <c r="AX124" s="337"/>
      <c r="AY124" s="337"/>
      <c r="AZ124" s="337"/>
      <c r="BA124" s="337"/>
      <c r="BB124" s="337"/>
      <c r="BC124" s="337"/>
      <c r="BD124" s="337"/>
      <c r="BE124" s="337"/>
      <c r="BF124" s="337"/>
      <c r="BG124" s="337"/>
      <c r="BH124" s="337"/>
      <c r="BI124" s="337"/>
      <c r="BJ124" s="337"/>
      <c r="BK124" s="337"/>
      <c r="BL124" s="337"/>
      <c r="BM124" s="337"/>
      <c r="BN124" s="337"/>
      <c r="BO124" s="337"/>
      <c r="BP124" s="337"/>
      <c r="BQ124" s="337"/>
      <c r="BR124" s="337"/>
      <c r="BS124" s="337"/>
      <c r="BT124" s="337"/>
      <c r="BU124" s="337"/>
      <c r="BV124" s="337"/>
      <c r="BW124" s="337"/>
      <c r="BX124" s="337"/>
      <c r="BY124" s="337"/>
      <c r="BZ124" s="337"/>
      <c r="CA124" s="337"/>
      <c r="CB124" s="337"/>
      <c r="CC124" s="337"/>
      <c r="CD124" s="337"/>
      <c r="CE124" s="337"/>
      <c r="CF124" s="337"/>
      <c r="CG124" s="337"/>
      <c r="CH124" s="337"/>
      <c r="CI124" s="337"/>
      <c r="CJ124" s="337"/>
      <c r="CK124" s="337"/>
      <c r="CL124" s="337"/>
      <c r="CM124" s="337"/>
      <c r="CN124" s="337"/>
      <c r="CO124" s="337"/>
      <c r="CP124" s="337"/>
      <c r="CQ124" s="337"/>
      <c r="CR124" s="337"/>
      <c r="CS124" s="337"/>
      <c r="CT124" s="337"/>
      <c r="CU124" s="337"/>
      <c r="CV124" s="337"/>
      <c r="CW124" s="337"/>
      <c r="CX124" s="337"/>
      <c r="CY124" s="337"/>
      <c r="CZ124" s="337"/>
      <c r="DA124" s="337"/>
      <c r="DB124" s="337"/>
      <c r="DC124" s="337"/>
      <c r="DD124" s="337"/>
      <c r="DE124" s="337"/>
      <c r="DF124" s="337"/>
      <c r="DG124" s="337"/>
      <c r="DH124" s="337"/>
      <c r="DI124" s="337"/>
      <c r="DJ124" s="337"/>
      <c r="DK124" s="337"/>
      <c r="DL124" s="337"/>
      <c r="DM124" s="337"/>
      <c r="DN124" s="337"/>
      <c r="DO124" s="337"/>
      <c r="DP124" s="337"/>
      <c r="DQ124" s="337"/>
      <c r="DR124" s="337"/>
      <c r="DS124" s="337"/>
      <c r="DT124" s="337"/>
      <c r="DU124" s="337"/>
      <c r="DV124" s="337"/>
      <c r="DW124" s="337"/>
      <c r="DX124" s="337"/>
      <c r="DY124" s="337"/>
      <c r="DZ124" s="337"/>
      <c r="EA124" s="337"/>
      <c r="EB124" s="337"/>
      <c r="EC124" s="337"/>
      <c r="ED124" s="337"/>
      <c r="EE124" s="337"/>
      <c r="EF124" s="337"/>
      <c r="EG124" s="337"/>
      <c r="EH124" s="337"/>
    </row>
    <row r="125" spans="1:138">
      <c r="B125" s="9"/>
      <c r="C125" s="338" t="s">
        <v>627</v>
      </c>
      <c r="D125" s="345" t="s">
        <v>894</v>
      </c>
      <c r="E125" s="361">
        <f>+AVERAGEIFS(US!$52:$52,US!$3:$3,'Data Graf'!E$123)</f>
        <v>152.13333333333333</v>
      </c>
      <c r="F125" s="362">
        <f>+AVERAGEIFS(US!$52:$52,US!$3:$3,'Data Graf'!F$123)</f>
        <v>153.79999999999998</v>
      </c>
      <c r="G125" s="362">
        <f>+AVERAGEIFS(US!$52:$52,US!$3:$3,'Data Graf'!G$123)</f>
        <v>153.9</v>
      </c>
      <c r="H125" s="362">
        <f>+AVERAGEIFS(US!$52:$52,US!$3:$3,'Data Graf'!H$123)</f>
        <v>154.73333333333335</v>
      </c>
      <c r="I125" s="362">
        <f>+AVERAGEIFS(US!$52:$52,US!$3:$3,'Data Graf'!I$123)</f>
        <v>156.63333333333333</v>
      </c>
      <c r="J125" s="362">
        <f>+AVERAGEIFS(US!$52:$52,US!$3:$3,'Data Graf'!J$123)</f>
        <v>158.53333333333333</v>
      </c>
      <c r="K125" s="362">
        <f>+AVERAGEIFS(US!$52:$52,US!$3:$3,'Data Graf'!K$123)</f>
        <v>159.1</v>
      </c>
      <c r="L125" s="362">
        <f>+AVERAGEIFS(US!$52:$52,US!$3:$3,'Data Graf'!L$123)</f>
        <v>159.56666666666666</v>
      </c>
      <c r="M125" s="362">
        <f>+AVERAGEIFS(US!$52:$52,US!$3:$3,'Data Graf'!M$123)</f>
        <v>161.23333333333335</v>
      </c>
      <c r="N125" s="362">
        <f>+AVERAGEIFS(US!$52:$52,US!$3:$3,'Data Graf'!N$123)</f>
        <v>163.29999999999998</v>
      </c>
      <c r="O125" s="362">
        <f>+AVERAGEIFS(US!$52:$52,US!$3:$3,'Data Graf'!O$123)</f>
        <v>163.56666666666669</v>
      </c>
      <c r="P125" s="362">
        <f>+AVERAGEIFS(US!$52:$52,US!$3:$3,'Data Graf'!P$123)</f>
        <v>163.96666666666667</v>
      </c>
      <c r="Q125" s="362">
        <f>+AVERAGEIFS(US!$52:$52,US!$3:$3,'Data Graf'!Q$123)</f>
        <v>166.93333333333331</v>
      </c>
      <c r="R125" s="362">
        <f>+AVERAGEIFS(US!$52:$52,US!$3:$3,'Data Graf'!R$123)</f>
        <v>169.36666666666667</v>
      </c>
      <c r="S125" s="362">
        <f>+AVERAGEIFS(US!$52:$52,US!$3:$3,'Data Graf'!S$123)</f>
        <v>169.73333333333335</v>
      </c>
      <c r="T125" s="362">
        <f>+AVERAGEIFS(US!$52:$52,US!$3:$3,'Data Graf'!T$123)</f>
        <v>169.83333333333334</v>
      </c>
      <c r="U125" s="362">
        <f>+AVERAGEIFS(US!$52:$52,US!$3:$3,'Data Graf'!U$123)</f>
        <v>171.46666666666667</v>
      </c>
      <c r="V125" s="362">
        <f>+AVERAGEIFS(US!$52:$52,US!$3:$3,'Data Graf'!V$123)</f>
        <v>174.33333333333334</v>
      </c>
      <c r="W125" s="362">
        <f>+AVERAGEIFS(US!$52:$52,US!$3:$3,'Data Graf'!W$123)</f>
        <v>175.33333333333334</v>
      </c>
      <c r="X125" s="362">
        <f>+AVERAGEIFS(US!$52:$52,US!$3:$3,'Data Graf'!X$123)</f>
        <v>175.16666666666666</v>
      </c>
      <c r="Y125" s="362">
        <f>+AVERAGEIFS(US!$52:$52,US!$3:$3,'Data Graf'!Y$123)</f>
        <v>177.36666666666665</v>
      </c>
      <c r="Z125" s="362">
        <f>+AVERAGEIFS(US!$52:$52,US!$3:$3,'Data Graf'!Z$123)</f>
        <v>178.73333333333335</v>
      </c>
      <c r="AA125" s="362">
        <f>+AVERAGEIFS(US!$52:$52,US!$3:$3,'Data Graf'!AA$123)</f>
        <v>178.86666666666665</v>
      </c>
      <c r="AB125" s="362">
        <f>+AVERAGEIFS(US!$52:$52,US!$3:$3,'Data Graf'!AB$123)</f>
        <v>178.56666666666669</v>
      </c>
      <c r="AC125" s="362">
        <f>+AVERAGEIFS(US!$52:$52,US!$3:$3,'Data Graf'!AC$123)</f>
        <v>181.03333333333333</v>
      </c>
      <c r="AD125" s="362">
        <f>+AVERAGEIFS(US!$52:$52,US!$3:$3,'Data Graf'!AD$123)</f>
        <v>185.30000000000004</v>
      </c>
      <c r="AE125" s="362">
        <f>+AVERAGEIFS(US!$52:$52,US!$3:$3,'Data Graf'!AE$123)</f>
        <v>189.60900000000001</v>
      </c>
      <c r="AF125" s="362">
        <f>+AVERAGEIFS(US!$52:$52,US!$3:$3,'Data Graf'!AF$123)</f>
        <v>192.63066666666668</v>
      </c>
      <c r="AG125" s="362">
        <f>+AVERAGEIFS(US!$52:$52,US!$3:$3,'Data Graf'!AG$123)</f>
        <v>199.79166666666666</v>
      </c>
      <c r="AH125" s="362">
        <f>+AVERAGEIFS(US!$52:$52,US!$3:$3,'Data Graf'!AH$123)</f>
        <v>208.00966666666667</v>
      </c>
      <c r="AI125" s="362">
        <f>+AVERAGEIFS(US!$52:$52,US!$3:$3,'Data Graf'!AI$123)</f>
        <v>216.56433333333334</v>
      </c>
      <c r="AJ125" s="362">
        <f>+AVERAGEIFS(US!$52:$52,US!$3:$3,'Data Graf'!AJ$123)</f>
        <v>221.398</v>
      </c>
      <c r="AK125" s="362">
        <f>+AVERAGEIFS(US!$52:$52,US!$3:$3,'Data Graf'!AK$123)</f>
        <v>229.40633333333332</v>
      </c>
      <c r="AL125" s="362">
        <f>+AVERAGEIFS(US!$52:$52,US!$3:$3,'Data Graf'!AL$123)</f>
        <v>233.29966666666667</v>
      </c>
      <c r="AM125" s="362">
        <f>+AVERAGEIFS(US!$52:$52,US!$3:$3,'Data Graf'!AM$123)</f>
        <v>236.82833333333329</v>
      </c>
      <c r="AN125" s="362">
        <f>+AVERAGEIFS(US!$52:$52,US!$3:$3,'Data Graf'!AN$123)</f>
        <v>239.30433333333335</v>
      </c>
      <c r="AO125" s="362">
        <f>+AVERAGEIFS(US!$52:$52,US!$3:$3,'Data Graf'!AO$123)</f>
        <v>245.48299999999998</v>
      </c>
      <c r="AP125" s="362">
        <f>+AVERAGEIFS(US!$52:$52,US!$3:$3,'Data Graf'!AP$123)</f>
        <v>246.57033333333334</v>
      </c>
      <c r="AQ125" s="362">
        <f>+AVERAGEIFS(US!$52:$52,US!$3:$3,'Data Graf'!AQ$123)</f>
        <v>247.458</v>
      </c>
      <c r="AR125" s="362">
        <f>+AVERAGEIFS(US!$52:$52,US!$3:$3,'Data Graf'!AR$123)</f>
        <v>248.36099999999999</v>
      </c>
      <c r="AS125" s="362">
        <f>+AVERAGEIFS(US!$52:$52,US!$3:$3,'Data Graf'!AS$123)</f>
        <v>251.36766666666665</v>
      </c>
      <c r="AT125" s="362">
        <f>+AVERAGEIFS(US!$52:$52,US!$3:$3,'Data Graf'!AT$123)</f>
        <v>251.83533333333332</v>
      </c>
      <c r="AU125" s="362">
        <f>+AVERAGEIFS(US!$52:$52,US!$3:$3,'Data Graf'!AU$123)</f>
        <v>252.41600000000003</v>
      </c>
      <c r="AV125" s="362">
        <f>+AVERAGEIFS(US!$52:$52,US!$3:$3,'Data Graf'!AV$123)</f>
        <v>252.82499999999996</v>
      </c>
      <c r="AW125" s="362">
        <f>+AVERAGEIFS(US!$52:$52,US!$3:$3,'Data Graf'!AW$123)</f>
        <v>256.24799999999999</v>
      </c>
      <c r="AX125" s="332"/>
      <c r="AY125" s="332"/>
      <c r="AZ125" s="332"/>
      <c r="BA125" s="332"/>
      <c r="BB125" s="332"/>
      <c r="BC125" s="332"/>
      <c r="BD125" s="332"/>
      <c r="BE125" s="332"/>
      <c r="BF125" s="332"/>
      <c r="BG125" s="332"/>
      <c r="BH125" s="332"/>
      <c r="BI125" s="332"/>
      <c r="BJ125" s="332"/>
      <c r="BK125" s="332"/>
      <c r="BL125" s="332"/>
      <c r="BM125" s="332"/>
      <c r="BN125" s="332"/>
      <c r="BO125" s="332"/>
      <c r="BP125" s="332"/>
      <c r="BQ125" s="332"/>
      <c r="BR125" s="332"/>
      <c r="BS125" s="332"/>
      <c r="BT125" s="332"/>
      <c r="BU125" s="332"/>
      <c r="BV125" s="332"/>
      <c r="BW125" s="332"/>
      <c r="BX125" s="332"/>
      <c r="BY125" s="332"/>
      <c r="BZ125" s="332"/>
      <c r="CA125" s="332"/>
      <c r="CB125" s="332"/>
      <c r="CC125" s="332"/>
      <c r="CD125" s="332"/>
      <c r="CE125" s="332"/>
      <c r="CF125" s="332"/>
      <c r="CG125" s="332"/>
      <c r="CH125" s="332"/>
      <c r="CI125" s="332"/>
      <c r="CJ125" s="332"/>
      <c r="CK125" s="332"/>
      <c r="CL125" s="332"/>
      <c r="CM125" s="332"/>
      <c r="CN125" s="332"/>
      <c r="CO125" s="332"/>
      <c r="CP125" s="332"/>
      <c r="CQ125" s="332"/>
      <c r="CR125" s="332"/>
      <c r="CS125" s="332"/>
      <c r="CT125" s="332"/>
      <c r="CU125" s="332"/>
      <c r="CV125" s="332"/>
      <c r="CW125" s="332"/>
      <c r="CX125" s="332"/>
      <c r="CY125" s="332"/>
      <c r="CZ125" s="332"/>
      <c r="DA125" s="332"/>
      <c r="DB125" s="332"/>
      <c r="DC125" s="332"/>
      <c r="DD125" s="332"/>
      <c r="DE125" s="332"/>
      <c r="DF125" s="332"/>
      <c r="DG125" s="332"/>
      <c r="DH125" s="332"/>
      <c r="DI125" s="332"/>
      <c r="DJ125" s="332"/>
      <c r="DK125" s="332"/>
      <c r="DL125" s="332"/>
      <c r="DM125" s="332"/>
      <c r="DN125" s="332"/>
      <c r="DO125" s="332"/>
      <c r="DP125" s="332"/>
      <c r="DQ125" s="332"/>
      <c r="DR125" s="332"/>
      <c r="DS125" s="332"/>
      <c r="DT125" s="332"/>
      <c r="DU125" s="332"/>
      <c r="DV125" s="332"/>
      <c r="DW125" s="332"/>
      <c r="DX125" s="332"/>
      <c r="DY125" s="332"/>
      <c r="DZ125" s="332"/>
      <c r="EA125" s="332"/>
      <c r="EB125" s="332"/>
      <c r="EC125" s="332"/>
      <c r="ED125" s="332"/>
      <c r="EE125" s="332"/>
      <c r="EF125" s="332"/>
      <c r="EG125" s="332"/>
      <c r="EH125" s="332"/>
    </row>
    <row r="127" spans="1:138">
      <c r="D127" s="51"/>
      <c r="E127" s="355" t="s">
        <v>697</v>
      </c>
      <c r="F127" s="356" t="s">
        <v>698</v>
      </c>
      <c r="G127" s="356" t="s">
        <v>699</v>
      </c>
      <c r="H127" s="356" t="s">
        <v>700</v>
      </c>
      <c r="I127" s="356" t="s">
        <v>701</v>
      </c>
      <c r="J127" s="356" t="s">
        <v>702</v>
      </c>
      <c r="K127" s="356" t="s">
        <v>703</v>
      </c>
      <c r="L127" s="356" t="s">
        <v>704</v>
      </c>
      <c r="M127" s="356" t="s">
        <v>705</v>
      </c>
      <c r="N127" s="356" t="s">
        <v>706</v>
      </c>
      <c r="O127" s="356" t="s">
        <v>707</v>
      </c>
      <c r="P127" s="356" t="s">
        <v>708</v>
      </c>
      <c r="Q127" s="356" t="s">
        <v>709</v>
      </c>
      <c r="R127" s="356" t="s">
        <v>710</v>
      </c>
      <c r="S127" s="356" t="s">
        <v>711</v>
      </c>
      <c r="T127" s="356" t="s">
        <v>712</v>
      </c>
      <c r="U127" s="356" t="s">
        <v>713</v>
      </c>
      <c r="V127" s="356" t="s">
        <v>714</v>
      </c>
      <c r="W127" s="356" t="s">
        <v>715</v>
      </c>
      <c r="X127" s="356" t="s">
        <v>716</v>
      </c>
      <c r="Y127" s="356" t="s">
        <v>717</v>
      </c>
      <c r="Z127" s="356" t="s">
        <v>718</v>
      </c>
      <c r="AA127" s="356" t="s">
        <v>719</v>
      </c>
      <c r="AB127" s="356" t="s">
        <v>720</v>
      </c>
      <c r="AC127" s="356" t="s">
        <v>721</v>
      </c>
      <c r="AD127" s="356" t="s">
        <v>722</v>
      </c>
      <c r="AE127" s="356" t="s">
        <v>723</v>
      </c>
      <c r="AF127" s="356" t="s">
        <v>724</v>
      </c>
      <c r="AG127" s="356" t="s">
        <v>725</v>
      </c>
      <c r="AH127" s="356" t="s">
        <v>726</v>
      </c>
      <c r="AI127" s="356" t="s">
        <v>727</v>
      </c>
      <c r="AJ127" s="356" t="s">
        <v>728</v>
      </c>
      <c r="AK127" s="356" t="s">
        <v>729</v>
      </c>
      <c r="AL127" s="356" t="s">
        <v>730</v>
      </c>
      <c r="AM127" s="356" t="s">
        <v>731</v>
      </c>
      <c r="AN127" s="356" t="s">
        <v>732</v>
      </c>
      <c r="AO127" s="356" t="s">
        <v>733</v>
      </c>
      <c r="AP127" s="356" t="s">
        <v>734</v>
      </c>
      <c r="AQ127" s="356" t="str">
        <f t="shared" ref="AQ127:AW127" si="488">+AQ$35</f>
        <v>3Q24</v>
      </c>
      <c r="AR127" s="356" t="str">
        <f t="shared" si="488"/>
        <v>4Q24</v>
      </c>
      <c r="AS127" s="356" t="str">
        <f t="shared" si="488"/>
        <v>1Q25</v>
      </c>
      <c r="AT127" s="356" t="str">
        <f t="shared" si="488"/>
        <v>2Q25</v>
      </c>
      <c r="AU127" s="356" t="str">
        <f t="shared" si="488"/>
        <v>3Q25</v>
      </c>
      <c r="AV127" s="356" t="str">
        <f t="shared" si="488"/>
        <v>4Q25</v>
      </c>
      <c r="AW127" s="356" t="str">
        <f t="shared" si="488"/>
        <v>1Q26</v>
      </c>
      <c r="AX127" s="328"/>
      <c r="AY127" s="328"/>
      <c r="AZ127" s="328"/>
      <c r="BA127" s="328"/>
      <c r="BB127" s="328"/>
      <c r="BC127" s="328"/>
      <c r="BD127" s="328"/>
      <c r="BE127" s="328"/>
      <c r="BF127" s="328"/>
      <c r="BG127" s="328"/>
      <c r="BH127" s="328"/>
      <c r="BI127" s="328"/>
      <c r="BJ127" s="328"/>
      <c r="BK127" s="328"/>
      <c r="BL127" s="328"/>
      <c r="BM127" s="328"/>
      <c r="BN127" s="328"/>
      <c r="BO127" s="328"/>
      <c r="BP127" s="328"/>
      <c r="BQ127" s="328"/>
      <c r="BR127" s="328"/>
      <c r="BS127" s="328"/>
      <c r="BT127" s="328"/>
      <c r="BU127" s="328"/>
      <c r="BV127" s="328"/>
      <c r="BW127" s="328"/>
      <c r="BX127" s="328"/>
      <c r="BY127" s="328"/>
      <c r="BZ127" s="328"/>
      <c r="CA127" s="328"/>
      <c r="CB127" s="328"/>
      <c r="CC127" s="328"/>
      <c r="CD127" s="328"/>
      <c r="CE127" s="328"/>
      <c r="CF127" s="328"/>
      <c r="CG127" s="328"/>
      <c r="CH127" s="328"/>
      <c r="CI127" s="328"/>
      <c r="CJ127" s="328"/>
      <c r="CK127" s="328"/>
      <c r="CL127" s="328"/>
      <c r="CM127" s="328"/>
      <c r="CN127" s="328"/>
      <c r="CO127" s="328"/>
      <c r="CP127" s="328"/>
      <c r="CQ127" s="328"/>
      <c r="CR127" s="328"/>
      <c r="CS127" s="328"/>
      <c r="CT127" s="328"/>
      <c r="CU127" s="328"/>
      <c r="CV127" s="328"/>
      <c r="CW127" s="328"/>
      <c r="CX127" s="328"/>
      <c r="CY127" s="328"/>
      <c r="CZ127" s="328"/>
      <c r="DA127" s="328"/>
      <c r="DB127" s="328"/>
      <c r="DC127" s="328"/>
      <c r="DD127" s="328"/>
      <c r="DE127" s="328"/>
      <c r="DF127" s="328"/>
      <c r="DG127" s="328"/>
      <c r="DH127" s="328"/>
      <c r="DI127" s="328"/>
      <c r="DJ127" s="328"/>
      <c r="DK127" s="328"/>
      <c r="DL127" s="328"/>
      <c r="DM127" s="328"/>
      <c r="DN127" s="328"/>
      <c r="DO127" s="328"/>
      <c r="DP127" s="328"/>
      <c r="DQ127" s="328"/>
      <c r="DR127" s="328"/>
      <c r="DS127" s="328"/>
      <c r="DT127" s="328"/>
      <c r="DU127" s="328"/>
      <c r="DV127" s="328"/>
      <c r="DW127" s="328"/>
      <c r="DX127" s="328"/>
      <c r="DY127" s="328"/>
      <c r="DZ127" s="328"/>
      <c r="EA127" s="328"/>
      <c r="EB127" s="328"/>
      <c r="EC127" s="328"/>
      <c r="ED127" s="328"/>
      <c r="EE127" s="328"/>
      <c r="EF127" s="328"/>
      <c r="EG127" s="328"/>
      <c r="EH127" s="328"/>
    </row>
    <row r="128" spans="1:138">
      <c r="B128" s="9"/>
      <c r="C128" s="9"/>
      <c r="D128" s="343" t="s">
        <v>893</v>
      </c>
      <c r="E128" s="357"/>
      <c r="F128" s="358"/>
      <c r="G128" s="358"/>
      <c r="H128" s="358"/>
      <c r="I128" s="363">
        <f>+IF(I124/E124-1&gt;50%,50%,I124/E124-1)</f>
        <v>-6.6957787481805031E-3</v>
      </c>
      <c r="J128" s="363">
        <f t="shared" ref="I128:R129" si="489">+IF(J124/F124-1&gt;50%,50%,J124/F124-1)</f>
        <v>-1.6025641025644299E-3</v>
      </c>
      <c r="K128" s="363">
        <f t="shared" si="489"/>
        <v>8.0374104924740841E-3</v>
      </c>
      <c r="L128" s="363">
        <f t="shared" si="489"/>
        <v>1.0381634741921442E-2</v>
      </c>
      <c r="M128" s="363">
        <f t="shared" si="489"/>
        <v>2.0662368112543961E-2</v>
      </c>
      <c r="N128" s="363">
        <f t="shared" si="489"/>
        <v>2.5682182985553803E-2</v>
      </c>
      <c r="O128" s="363">
        <f t="shared" si="489"/>
        <v>2.4064946361264328E-2</v>
      </c>
      <c r="P128" s="363">
        <f t="shared" si="489"/>
        <v>3.3140376266280747E-2</v>
      </c>
      <c r="Q128" s="363">
        <f t="shared" si="489"/>
        <v>3.933955491744423E-2</v>
      </c>
      <c r="R128" s="363">
        <f t="shared" si="489"/>
        <v>5.4488547446294167E-2</v>
      </c>
      <c r="S128" s="363">
        <f t="shared" ref="S128:AB129" si="490">+IF(S124/O124-1&gt;50%,50%,S124/O124-1)</f>
        <v>5.9597961494903817E-2</v>
      </c>
      <c r="T128" s="363">
        <f t="shared" si="490"/>
        <v>5.196806275388699E-2</v>
      </c>
      <c r="U128" s="363">
        <f t="shared" si="490"/>
        <v>3.8955656858682186E-2</v>
      </c>
      <c r="V128" s="363">
        <f t="shared" si="490"/>
        <v>1.6729627630868826E-2</v>
      </c>
      <c r="W128" s="363">
        <f t="shared" si="490"/>
        <v>8.1496325985301876E-3</v>
      </c>
      <c r="X128" s="363">
        <f t="shared" si="490"/>
        <v>5.3262316910784868E-3</v>
      </c>
      <c r="Y128" s="363">
        <f t="shared" si="490"/>
        <v>7.5787794176305212E-3</v>
      </c>
      <c r="Z128" s="363">
        <f t="shared" si="490"/>
        <v>6.2367303609340841E-3</v>
      </c>
      <c r="AA128" s="363">
        <f t="shared" si="490"/>
        <v>3.0082162735223905E-2</v>
      </c>
      <c r="AB128" s="363">
        <f t="shared" si="490"/>
        <v>4.6754966887417204E-2</v>
      </c>
      <c r="AC128" s="363">
        <f t="shared" ref="AC128:AL129" si="491">+IF(AC124/Y124-1&gt;50%,50%,AC124/Y124-1)</f>
        <v>8.3795196621800239E-2</v>
      </c>
      <c r="AD128" s="363">
        <f t="shared" si="491"/>
        <v>0.17526045100883558</v>
      </c>
      <c r="AE128" s="363">
        <f t="shared" si="491"/>
        <v>0.18387366525151205</v>
      </c>
      <c r="AF128" s="363">
        <f t="shared" si="491"/>
        <v>0.20783626470960392</v>
      </c>
      <c r="AG128" s="363">
        <f t="shared" si="491"/>
        <v>0.24166199926945064</v>
      </c>
      <c r="AH128" s="363">
        <f t="shared" si="491"/>
        <v>0.17815529622980253</v>
      </c>
      <c r="AI128" s="363">
        <f t="shared" si="491"/>
        <v>0.14783232361650667</v>
      </c>
      <c r="AJ128" s="363">
        <f t="shared" si="491"/>
        <v>0.10003111403976539</v>
      </c>
      <c r="AK128" s="363">
        <f t="shared" si="491"/>
        <v>2.7935519236068185E-2</v>
      </c>
      <c r="AL128" s="363">
        <f t="shared" si="491"/>
        <v>5.9525396867732283E-4</v>
      </c>
      <c r="AM128" s="363">
        <f t="shared" ref="AM128:AT129" si="492">+IF(AM124/AI124-1&gt;50%,50%,AM124/AI124-1)</f>
        <v>-7.6590700809653356E-4</v>
      </c>
      <c r="AN128" s="363">
        <f t="shared" si="492"/>
        <v>7.9111422634225992E-3</v>
      </c>
      <c r="AO128" s="363">
        <f t="shared" si="492"/>
        <v>1.3758925462550309E-2</v>
      </c>
      <c r="AP128" s="363">
        <f t="shared" si="492"/>
        <v>1.2925983988151701E-2</v>
      </c>
      <c r="AQ128" s="363">
        <f t="shared" si="492"/>
        <v>8.1813056928057293E-3</v>
      </c>
      <c r="AR128" s="363">
        <f t="shared" si="492"/>
        <v>9.7869787262190311E-3</v>
      </c>
      <c r="AS128" s="363">
        <f t="shared" si="492"/>
        <v>1.095523803788101E-2</v>
      </c>
      <c r="AT128" s="363">
        <f t="shared" si="492"/>
        <v>2.048719338982119E-2</v>
      </c>
      <c r="AU128" s="363">
        <f t="shared" ref="AU128:AW129" si="493">+IF(AU124/AQ124-1&gt;50%,50%,AU124/AQ124-1)</f>
        <v>2.7299382571023045E-2</v>
      </c>
      <c r="AV128" s="363">
        <f t="shared" si="493"/>
        <v>2.9795930206989452E-2</v>
      </c>
      <c r="AW128" s="363">
        <f t="shared" si="493"/>
        <v>3.3635847458415968E-2</v>
      </c>
      <c r="AX128" s="337"/>
      <c r="AY128" s="337"/>
      <c r="AZ128" s="337"/>
      <c r="BA128" s="337"/>
      <c r="BB128" s="337"/>
      <c r="BC128" s="337"/>
      <c r="BD128" s="337"/>
      <c r="BE128" s="337"/>
      <c r="BF128" s="337"/>
      <c r="BG128" s="337"/>
      <c r="BH128" s="337"/>
      <c r="BI128" s="337"/>
      <c r="BJ128" s="337"/>
      <c r="BK128" s="337"/>
      <c r="BL128" s="337"/>
      <c r="BM128" s="337"/>
      <c r="BN128" s="337"/>
      <c r="BO128" s="337"/>
      <c r="BP128" s="337"/>
      <c r="BQ128" s="337"/>
      <c r="BR128" s="337"/>
      <c r="BS128" s="337"/>
      <c r="BT128" s="337"/>
      <c r="BU128" s="337"/>
      <c r="BV128" s="337"/>
      <c r="BW128" s="337"/>
      <c r="BX128" s="337"/>
      <c r="BY128" s="337"/>
      <c r="BZ128" s="337"/>
      <c r="CA128" s="337"/>
      <c r="CB128" s="337"/>
      <c r="CC128" s="337"/>
      <c r="CD128" s="337"/>
      <c r="CE128" s="337"/>
      <c r="CF128" s="337"/>
      <c r="CG128" s="337"/>
      <c r="CH128" s="337"/>
      <c r="CI128" s="337"/>
      <c r="CJ128" s="337"/>
      <c r="CK128" s="337"/>
      <c r="CL128" s="337"/>
      <c r="CM128" s="337"/>
      <c r="CN128" s="337"/>
      <c r="CO128" s="337"/>
      <c r="CP128" s="337"/>
      <c r="CQ128" s="337"/>
      <c r="CR128" s="337"/>
      <c r="CS128" s="337"/>
      <c r="CT128" s="337"/>
      <c r="CU128" s="337"/>
      <c r="CV128" s="337"/>
      <c r="CW128" s="337"/>
      <c r="CX128" s="337"/>
      <c r="CY128" s="337"/>
      <c r="CZ128" s="337"/>
      <c r="DA128" s="337"/>
      <c r="DB128" s="337"/>
      <c r="DC128" s="337"/>
      <c r="DD128" s="337"/>
      <c r="DE128" s="337"/>
      <c r="DF128" s="337"/>
      <c r="DG128" s="337"/>
      <c r="DH128" s="337"/>
      <c r="DI128" s="337"/>
      <c r="DJ128" s="337"/>
      <c r="DK128" s="337"/>
      <c r="DL128" s="337"/>
      <c r="DM128" s="337"/>
      <c r="DN128" s="337"/>
      <c r="DO128" s="337"/>
      <c r="DP128" s="337"/>
      <c r="DQ128" s="337"/>
      <c r="DR128" s="337"/>
      <c r="DS128" s="337"/>
      <c r="DT128" s="337"/>
      <c r="DU128" s="337"/>
      <c r="DV128" s="337"/>
      <c r="DW128" s="337"/>
      <c r="DX128" s="337"/>
      <c r="DY128" s="337"/>
      <c r="DZ128" s="337"/>
      <c r="EA128" s="337"/>
      <c r="EB128" s="337"/>
      <c r="EC128" s="337"/>
      <c r="ED128" s="337"/>
      <c r="EE128" s="337"/>
      <c r="EF128" s="337"/>
      <c r="EG128" s="337"/>
      <c r="EH128" s="337"/>
    </row>
    <row r="129" spans="1:138">
      <c r="B129" s="9"/>
      <c r="C129" s="9"/>
      <c r="D129" s="345" t="s">
        <v>894</v>
      </c>
      <c r="E129" s="361"/>
      <c r="F129" s="362"/>
      <c r="G129" s="362"/>
      <c r="H129" s="362"/>
      <c r="I129" s="372">
        <f t="shared" si="489"/>
        <v>2.9579316389132249E-2</v>
      </c>
      <c r="J129" s="372">
        <f t="shared" si="489"/>
        <v>3.0775899436497722E-2</v>
      </c>
      <c r="K129" s="372">
        <f t="shared" si="489"/>
        <v>3.378817413905133E-2</v>
      </c>
      <c r="L129" s="372">
        <f t="shared" si="489"/>
        <v>3.1236535975872393E-2</v>
      </c>
      <c r="M129" s="372">
        <f t="shared" si="489"/>
        <v>2.9367950627793293E-2</v>
      </c>
      <c r="N129" s="372">
        <f t="shared" si="489"/>
        <v>3.0067283431454817E-2</v>
      </c>
      <c r="O129" s="372">
        <f t="shared" si="489"/>
        <v>2.80745862141214E-2</v>
      </c>
      <c r="P129" s="372">
        <f t="shared" si="489"/>
        <v>2.7574681428869985E-2</v>
      </c>
      <c r="Q129" s="372">
        <f t="shared" si="489"/>
        <v>3.5352491213561876E-2</v>
      </c>
      <c r="R129" s="372">
        <f t="shared" si="489"/>
        <v>3.7150438865074742E-2</v>
      </c>
      <c r="S129" s="372">
        <f t="shared" si="490"/>
        <v>3.770124312207046E-2</v>
      </c>
      <c r="T129" s="372">
        <f t="shared" si="490"/>
        <v>3.577963000609885E-2</v>
      </c>
      <c r="U129" s="372">
        <f t="shared" si="490"/>
        <v>2.7156549520766848E-2</v>
      </c>
      <c r="V129" s="372">
        <f t="shared" si="490"/>
        <v>2.9324936036213334E-2</v>
      </c>
      <c r="W129" s="372">
        <f t="shared" si="490"/>
        <v>3.2992930086410022E-2</v>
      </c>
      <c r="X129" s="372">
        <f t="shared" si="490"/>
        <v>3.1403336604514109E-2</v>
      </c>
      <c r="Y129" s="372">
        <f t="shared" si="490"/>
        <v>3.440902021772918E-2</v>
      </c>
      <c r="Z129" s="372">
        <f t="shared" si="490"/>
        <v>2.5239005736137798E-2</v>
      </c>
      <c r="AA129" s="372">
        <f t="shared" si="490"/>
        <v>2.0152091254752591E-2</v>
      </c>
      <c r="AB129" s="372">
        <f t="shared" si="490"/>
        <v>1.9410085632730834E-2</v>
      </c>
      <c r="AC129" s="372">
        <f t="shared" si="491"/>
        <v>2.0672805863559685E-2</v>
      </c>
      <c r="AD129" s="372">
        <f t="shared" si="491"/>
        <v>3.6740022379709192E-2</v>
      </c>
      <c r="AE129" s="372">
        <f t="shared" si="491"/>
        <v>6.0057771151696082E-2</v>
      </c>
      <c r="AF129" s="372">
        <f t="shared" si="491"/>
        <v>7.8760500280007362E-2</v>
      </c>
      <c r="AG129" s="372">
        <f t="shared" si="491"/>
        <v>0.10361811821027422</v>
      </c>
      <c r="AH129" s="372">
        <f t="shared" si="491"/>
        <v>0.12255621514660886</v>
      </c>
      <c r="AI129" s="372">
        <f t="shared" si="491"/>
        <v>0.14216273137526869</v>
      </c>
      <c r="AJ129" s="372">
        <f t="shared" si="491"/>
        <v>0.14933932291846896</v>
      </c>
      <c r="AK129" s="372">
        <f t="shared" si="491"/>
        <v>0.14822773722627747</v>
      </c>
      <c r="AL129" s="372">
        <f t="shared" si="491"/>
        <v>0.12158088806770184</v>
      </c>
      <c r="AM129" s="372">
        <f t="shared" si="492"/>
        <v>9.3570347841210877E-2</v>
      </c>
      <c r="AN129" s="372">
        <f t="shared" si="492"/>
        <v>8.0878478275925536E-2</v>
      </c>
      <c r="AO129" s="372">
        <f t="shared" si="492"/>
        <v>7.0079436923421223E-2</v>
      </c>
      <c r="AP129" s="372">
        <f t="shared" si="492"/>
        <v>5.6882493045425253E-2</v>
      </c>
      <c r="AQ129" s="372">
        <f t="shared" si="492"/>
        <v>4.488342470284401E-2</v>
      </c>
      <c r="AR129" s="372">
        <f t="shared" si="492"/>
        <v>3.7845811400545548E-2</v>
      </c>
      <c r="AS129" s="372">
        <f t="shared" si="492"/>
        <v>2.3971788949404438E-2</v>
      </c>
      <c r="AT129" s="372">
        <f t="shared" si="492"/>
        <v>2.1352933780895533E-2</v>
      </c>
      <c r="AU129" s="372">
        <f t="shared" si="493"/>
        <v>2.0035723233841729E-2</v>
      </c>
      <c r="AV129" s="372">
        <f t="shared" si="493"/>
        <v>1.7973836471909754E-2</v>
      </c>
      <c r="AW129" s="372">
        <f t="shared" si="493"/>
        <v>1.9415119685241899E-2</v>
      </c>
      <c r="AX129" s="332"/>
      <c r="AY129" s="332"/>
      <c r="AZ129" s="332"/>
      <c r="BA129" s="332"/>
      <c r="BB129" s="332"/>
      <c r="BC129" s="332"/>
      <c r="BD129" s="332"/>
      <c r="BE129" s="332"/>
      <c r="BF129" s="332"/>
      <c r="BG129" s="332"/>
      <c r="BH129" s="332"/>
      <c r="BI129" s="332"/>
      <c r="BJ129" s="332"/>
      <c r="BK129" s="332"/>
      <c r="BL129" s="332"/>
      <c r="BM129" s="332"/>
      <c r="BN129" s="332"/>
      <c r="BO129" s="332"/>
      <c r="BP129" s="332"/>
      <c r="BQ129" s="332"/>
      <c r="BR129" s="332"/>
      <c r="BS129" s="332"/>
      <c r="BT129" s="332"/>
      <c r="BU129" s="332"/>
      <c r="BV129" s="332"/>
      <c r="BW129" s="332"/>
      <c r="BX129" s="332"/>
      <c r="BY129" s="332"/>
      <c r="BZ129" s="332"/>
      <c r="CA129" s="332"/>
      <c r="CB129" s="332"/>
      <c r="CC129" s="332"/>
      <c r="CD129" s="332"/>
      <c r="CE129" s="332"/>
      <c r="CF129" s="332"/>
      <c r="CG129" s="332"/>
      <c r="CH129" s="332"/>
      <c r="CI129" s="332"/>
      <c r="CJ129" s="332"/>
      <c r="CK129" s="332"/>
      <c r="CL129" s="332"/>
      <c r="CM129" s="332"/>
      <c r="CN129" s="332"/>
      <c r="CO129" s="332"/>
      <c r="CP129" s="332"/>
      <c r="CQ129" s="332"/>
      <c r="CR129" s="332"/>
      <c r="CS129" s="332"/>
      <c r="CT129" s="332"/>
      <c r="CU129" s="332"/>
      <c r="CV129" s="332"/>
      <c r="CW129" s="332"/>
      <c r="CX129" s="332"/>
      <c r="CY129" s="332"/>
      <c r="CZ129" s="332"/>
      <c r="DA129" s="332"/>
      <c r="DB129" s="332"/>
      <c r="DC129" s="332"/>
      <c r="DD129" s="332"/>
      <c r="DE129" s="332"/>
      <c r="DF129" s="332"/>
      <c r="DG129" s="332"/>
      <c r="DH129" s="332"/>
      <c r="DI129" s="332"/>
      <c r="DJ129" s="332"/>
      <c r="DK129" s="332"/>
      <c r="DL129" s="332"/>
      <c r="DM129" s="332"/>
      <c r="DN129" s="332"/>
      <c r="DO129" s="332"/>
      <c r="DP129" s="332"/>
      <c r="DQ129" s="332"/>
      <c r="DR129" s="332"/>
      <c r="DS129" s="332"/>
      <c r="DT129" s="332"/>
      <c r="DU129" s="332"/>
      <c r="DV129" s="332"/>
      <c r="DW129" s="332"/>
      <c r="DX129" s="332"/>
      <c r="DY129" s="332"/>
      <c r="DZ129" s="332"/>
      <c r="EA129" s="332"/>
      <c r="EB129" s="332"/>
      <c r="EC129" s="332"/>
      <c r="ED129" s="332"/>
      <c r="EE129" s="332"/>
      <c r="EF129" s="332"/>
      <c r="EG129" s="332"/>
      <c r="EH129" s="332"/>
    </row>
    <row r="131" spans="1:138">
      <c r="A131" s="11" t="s">
        <v>891</v>
      </c>
      <c r="B131" s="11"/>
    </row>
    <row r="132" spans="1:138">
      <c r="C132" s="9"/>
      <c r="D132" s="63"/>
      <c r="E132" s="321"/>
      <c r="F132" s="321"/>
      <c r="G132" s="321"/>
      <c r="H132" s="321"/>
      <c r="I132" s="321"/>
      <c r="J132" s="321"/>
      <c r="K132" s="321"/>
      <c r="L132" s="321"/>
      <c r="M132" s="321"/>
      <c r="N132" s="321"/>
      <c r="O132" s="321"/>
      <c r="P132" s="321"/>
      <c r="Q132" s="321"/>
      <c r="R132" s="321"/>
      <c r="S132" s="321"/>
      <c r="T132" s="321"/>
      <c r="U132" s="321"/>
      <c r="V132" s="321"/>
      <c r="W132" s="321"/>
      <c r="X132" s="321"/>
      <c r="Y132" s="321"/>
      <c r="Z132" s="321"/>
      <c r="AA132" s="321"/>
      <c r="AB132" s="321"/>
      <c r="AC132" s="321"/>
      <c r="AD132" s="321"/>
      <c r="AE132" s="321"/>
      <c r="AF132" s="321"/>
      <c r="AG132" s="321"/>
      <c r="AH132" s="321"/>
      <c r="AI132" s="321"/>
      <c r="AJ132" s="321"/>
      <c r="AK132" s="321"/>
      <c r="AL132" s="321"/>
      <c r="AM132" s="321"/>
      <c r="AN132" s="321"/>
      <c r="AO132" s="321"/>
      <c r="AP132" s="321"/>
      <c r="AQ132" s="321"/>
      <c r="AR132" s="321"/>
      <c r="AS132" s="321"/>
      <c r="AT132" s="321"/>
      <c r="AU132" s="321"/>
      <c r="AV132" s="321"/>
      <c r="AW132" s="321"/>
      <c r="AX132" s="321"/>
      <c r="AY132" s="321"/>
      <c r="AZ132" s="321"/>
      <c r="BA132" s="321"/>
      <c r="BB132" s="321"/>
      <c r="BC132" s="321"/>
      <c r="BD132" s="321"/>
      <c r="BE132" s="321"/>
      <c r="BF132" s="321"/>
      <c r="BG132" s="321"/>
      <c r="BH132" s="321"/>
      <c r="BI132" s="321"/>
      <c r="BJ132" s="321"/>
      <c r="BK132" s="321"/>
      <c r="BL132" s="321"/>
      <c r="BM132" s="321"/>
      <c r="BN132" s="321"/>
      <c r="BO132" s="321"/>
      <c r="BP132" s="321"/>
      <c r="BQ132" s="321"/>
      <c r="BR132" s="321"/>
      <c r="BS132" s="321"/>
      <c r="BT132" s="321"/>
      <c r="BU132" s="321"/>
      <c r="BV132" s="321"/>
      <c r="BW132" s="321"/>
      <c r="BX132" s="321"/>
      <c r="BY132" s="321"/>
      <c r="BZ132" s="321"/>
      <c r="CA132" s="321"/>
      <c r="CB132" s="321"/>
      <c r="CC132" s="321"/>
      <c r="CD132" s="321"/>
      <c r="CE132" s="321"/>
      <c r="CF132" s="321"/>
      <c r="CG132" s="321"/>
      <c r="CH132" s="321"/>
      <c r="CI132" s="321"/>
      <c r="CJ132" s="321"/>
      <c r="CK132" s="321"/>
      <c r="CL132" s="321"/>
      <c r="CM132" s="321"/>
      <c r="CN132" s="321"/>
      <c r="CO132" s="321"/>
      <c r="CP132" s="321"/>
      <c r="CQ132" s="321"/>
      <c r="CR132" s="321"/>
      <c r="CS132" s="321"/>
      <c r="CT132" s="321"/>
      <c r="CU132" s="321"/>
      <c r="CV132" s="321"/>
      <c r="CW132" s="321"/>
      <c r="CX132" s="321"/>
      <c r="CY132" s="321"/>
      <c r="CZ132" s="321"/>
      <c r="DA132" s="321"/>
      <c r="DB132" s="321"/>
      <c r="DC132" s="321"/>
      <c r="DD132" s="321"/>
      <c r="DE132" s="321"/>
      <c r="DF132" s="321"/>
      <c r="DG132" s="321"/>
      <c r="DH132" s="321"/>
      <c r="DI132" s="321"/>
      <c r="DJ132" s="321"/>
      <c r="DK132" s="321"/>
      <c r="DL132" s="321"/>
      <c r="DM132" s="321"/>
      <c r="DN132" s="321"/>
      <c r="DO132" s="321"/>
      <c r="DP132" s="321"/>
      <c r="DQ132" s="321"/>
      <c r="DR132" s="321"/>
      <c r="DS132" s="321"/>
      <c r="DT132" s="321"/>
      <c r="DU132" s="321"/>
      <c r="DV132" s="321"/>
      <c r="DW132" s="321"/>
      <c r="DX132" s="321"/>
      <c r="DY132" s="321"/>
      <c r="DZ132" s="321"/>
      <c r="EA132" s="321"/>
      <c r="EB132" s="321"/>
      <c r="EC132" s="321"/>
      <c r="ED132" s="321"/>
      <c r="EE132" s="321"/>
      <c r="EF132" s="321"/>
      <c r="EG132" s="321"/>
      <c r="EH132" s="321"/>
    </row>
    <row r="133" spans="1:138">
      <c r="C133" s="9"/>
      <c r="D133" s="51"/>
      <c r="E133" s="355" t="s">
        <v>697</v>
      </c>
      <c r="F133" s="356" t="s">
        <v>698</v>
      </c>
      <c r="G133" s="356" t="s">
        <v>699</v>
      </c>
      <c r="H133" s="356" t="s">
        <v>700</v>
      </c>
      <c r="I133" s="356" t="s">
        <v>701</v>
      </c>
      <c r="J133" s="356" t="s">
        <v>702</v>
      </c>
      <c r="K133" s="356" t="s">
        <v>703</v>
      </c>
      <c r="L133" s="356" t="s">
        <v>704</v>
      </c>
      <c r="M133" s="356" t="s">
        <v>705</v>
      </c>
      <c r="N133" s="356" t="s">
        <v>706</v>
      </c>
      <c r="O133" s="356" t="s">
        <v>707</v>
      </c>
      <c r="P133" s="356" t="s">
        <v>708</v>
      </c>
      <c r="Q133" s="356" t="s">
        <v>709</v>
      </c>
      <c r="R133" s="356" t="s">
        <v>710</v>
      </c>
      <c r="S133" s="356" t="s">
        <v>711</v>
      </c>
      <c r="T133" s="356" t="s">
        <v>712</v>
      </c>
      <c r="U133" s="356" t="s">
        <v>713</v>
      </c>
      <c r="V133" s="356" t="s">
        <v>714</v>
      </c>
      <c r="W133" s="356" t="s">
        <v>715</v>
      </c>
      <c r="X133" s="356" t="s">
        <v>716</v>
      </c>
      <c r="Y133" s="356" t="s">
        <v>717</v>
      </c>
      <c r="Z133" s="356" t="s">
        <v>718</v>
      </c>
      <c r="AA133" s="356" t="s">
        <v>719</v>
      </c>
      <c r="AB133" s="356" t="s">
        <v>720</v>
      </c>
      <c r="AC133" s="356" t="s">
        <v>721</v>
      </c>
      <c r="AD133" s="356" t="s">
        <v>722</v>
      </c>
      <c r="AE133" s="356" t="s">
        <v>723</v>
      </c>
      <c r="AF133" s="356" t="s">
        <v>724</v>
      </c>
      <c r="AG133" s="356" t="s">
        <v>725</v>
      </c>
      <c r="AH133" s="356" t="s">
        <v>726</v>
      </c>
      <c r="AI133" s="356" t="s">
        <v>727</v>
      </c>
      <c r="AJ133" s="356" t="s">
        <v>728</v>
      </c>
      <c r="AK133" s="356" t="s">
        <v>729</v>
      </c>
      <c r="AL133" s="356" t="s">
        <v>730</v>
      </c>
      <c r="AM133" s="356" t="s">
        <v>731</v>
      </c>
      <c r="AN133" s="356" t="s">
        <v>732</v>
      </c>
      <c r="AO133" s="356" t="s">
        <v>733</v>
      </c>
      <c r="AP133" s="356" t="s">
        <v>734</v>
      </c>
      <c r="AQ133" s="356" t="str">
        <f t="shared" ref="AQ133:AW133" si="494">+AQ$35</f>
        <v>3Q24</v>
      </c>
      <c r="AR133" s="356" t="str">
        <f t="shared" si="494"/>
        <v>4Q24</v>
      </c>
      <c r="AS133" s="356" t="str">
        <f t="shared" si="494"/>
        <v>1Q25</v>
      </c>
      <c r="AT133" s="356" t="str">
        <f t="shared" si="494"/>
        <v>2Q25</v>
      </c>
      <c r="AU133" s="356" t="str">
        <f t="shared" si="494"/>
        <v>3Q25</v>
      </c>
      <c r="AV133" s="356" t="str">
        <f t="shared" si="494"/>
        <v>4Q25</v>
      </c>
      <c r="AW133" s="356" t="str">
        <f t="shared" si="494"/>
        <v>1Q26</v>
      </c>
      <c r="AX133" s="321"/>
      <c r="AY133" s="321"/>
      <c r="AZ133" s="321"/>
      <c r="BA133" s="321"/>
      <c r="BB133" s="321"/>
      <c r="BC133" s="321"/>
      <c r="BD133" s="321"/>
      <c r="BE133" s="321"/>
      <c r="BF133" s="321"/>
      <c r="BG133" s="321"/>
      <c r="BH133" s="321"/>
      <c r="BI133" s="321"/>
      <c r="BJ133" s="321"/>
      <c r="BK133" s="321"/>
      <c r="BL133" s="321"/>
      <c r="BM133" s="321"/>
      <c r="BN133" s="321"/>
      <c r="BO133" s="321"/>
      <c r="BP133" s="321"/>
      <c r="BQ133" s="321"/>
      <c r="BR133" s="321"/>
      <c r="BS133" s="321"/>
      <c r="BT133" s="321"/>
      <c r="BU133" s="321"/>
      <c r="BV133" s="321"/>
      <c r="BW133" s="321"/>
      <c r="BX133" s="321"/>
      <c r="BY133" s="321"/>
      <c r="BZ133" s="321"/>
      <c r="CA133" s="321"/>
      <c r="CB133" s="321"/>
      <c r="CC133" s="321"/>
      <c r="CD133" s="321"/>
      <c r="CE133" s="321"/>
      <c r="CF133" s="321"/>
      <c r="CG133" s="321"/>
      <c r="CH133" s="321"/>
      <c r="CI133" s="321"/>
      <c r="CJ133" s="321"/>
      <c r="CK133" s="321"/>
      <c r="CL133" s="321"/>
      <c r="CM133" s="321"/>
      <c r="CN133" s="321"/>
      <c r="CO133" s="321"/>
      <c r="CP133" s="321"/>
      <c r="CQ133" s="321"/>
      <c r="CR133" s="321"/>
      <c r="CS133" s="321"/>
      <c r="CT133" s="321"/>
      <c r="CU133" s="321"/>
      <c r="CV133" s="321"/>
      <c r="CW133" s="321"/>
      <c r="CX133" s="321"/>
      <c r="CY133" s="321"/>
      <c r="CZ133" s="321"/>
      <c r="DA133" s="321"/>
      <c r="DB133" s="321"/>
      <c r="DC133" s="321"/>
      <c r="DD133" s="321"/>
      <c r="DE133" s="321"/>
      <c r="DF133" s="321"/>
      <c r="DG133" s="321"/>
      <c r="DH133" s="321"/>
      <c r="DI133" s="321"/>
      <c r="DJ133" s="321"/>
      <c r="DK133" s="321"/>
      <c r="DL133" s="321"/>
      <c r="DM133" s="321"/>
      <c r="DN133" s="321"/>
      <c r="DO133" s="321"/>
      <c r="DP133" s="321"/>
      <c r="DQ133" s="321"/>
      <c r="DR133" s="321"/>
      <c r="DS133" s="321"/>
      <c r="DT133" s="321"/>
      <c r="DU133" s="321"/>
      <c r="DV133" s="321"/>
      <c r="DW133" s="321"/>
      <c r="DX133" s="321"/>
      <c r="DY133" s="321"/>
      <c r="DZ133" s="321"/>
      <c r="EA133" s="321"/>
      <c r="EB133" s="321"/>
      <c r="EC133" s="321"/>
      <c r="ED133" s="321"/>
      <c r="EE133" s="321"/>
      <c r="EF133" s="321"/>
      <c r="EG133" s="321"/>
      <c r="EH133" s="321"/>
    </row>
    <row r="134" spans="1:138">
      <c r="C134" s="9" t="s">
        <v>494</v>
      </c>
      <c r="D134" s="343" t="s">
        <v>896</v>
      </c>
      <c r="E134" s="357">
        <f>+SUMIFS(US!$111:$111,US!$3:$3,'Data Graf'!E$133)/1000</f>
        <v>0</v>
      </c>
      <c r="F134" s="358">
        <f>+SUMIFS(US!$111:$111,US!$3:$3,'Data Graf'!F$133)/1000</f>
        <v>0</v>
      </c>
      <c r="G134" s="358">
        <f>+SUMIFS(US!$111:$111,US!$3:$3,'Data Graf'!G$133)/1000</f>
        <v>0</v>
      </c>
      <c r="H134" s="358">
        <f>+SUMIFS(US!$111:$111,US!$3:$3,'Data Graf'!H$133)/1000</f>
        <v>0</v>
      </c>
      <c r="I134" s="358">
        <f>+SUMIFS(US!$111:$111,US!$3:$3,'Data Graf'!I$133)/1000</f>
        <v>16823.997115244998</v>
      </c>
      <c r="J134" s="358">
        <f>+SUMIFS(US!$111:$111,US!$3:$3,'Data Graf'!J$133)/1000</f>
        <v>22168.548722475</v>
      </c>
      <c r="K134" s="358">
        <f>+SUMIFS(US!$111:$111,US!$3:$3,'Data Graf'!K$133)/1000</f>
        <v>23252.412537149998</v>
      </c>
      <c r="L134" s="358">
        <f>+SUMIFS(US!$111:$111,US!$3:$3,'Data Graf'!L$133)/1000</f>
        <v>20381.694550709999</v>
      </c>
      <c r="M134" s="358">
        <f>+SUMIFS(US!$111:$111,US!$3:$3,'Data Graf'!M$133)/1000</f>
        <v>16957.202717535001</v>
      </c>
      <c r="N134" s="358">
        <f>+SUMIFS(US!$111:$111,US!$3:$3,'Data Graf'!N$133)/1000</f>
        <v>22636.232527079999</v>
      </c>
      <c r="O134" s="358">
        <f>+SUMIFS(US!$111:$111,US!$3:$3,'Data Graf'!O$133)/1000</f>
        <v>23610.467570429999</v>
      </c>
      <c r="P134" s="358">
        <f>+SUMIFS(US!$111:$111,US!$3:$3,'Data Graf'!P$133)/1000</f>
        <v>21052.976977679999</v>
      </c>
      <c r="Q134" s="358">
        <f>+SUMIFS(US!$111:$111,US!$3:$3,'Data Graf'!Q$133)/1000</f>
        <v>16845.543000000001</v>
      </c>
      <c r="R134" s="358">
        <f>+SUMIFS(US!$111:$111,US!$3:$3,'Data Graf'!R$133)/1000</f>
        <v>23560.83</v>
      </c>
      <c r="S134" s="358">
        <f>+SUMIFS(US!$111:$111,US!$3:$3,'Data Graf'!S$133)/1000</f>
        <v>24112.199000000001</v>
      </c>
      <c r="T134" s="358">
        <f>+SUMIFS(US!$111:$111,US!$3:$3,'Data Graf'!T$133)/1000</f>
        <v>20467.653999999999</v>
      </c>
      <c r="U134" s="358">
        <f>+SUMIFS(US!$111:$111,US!$3:$3,'Data Graf'!U$133)/1000</f>
        <v>16965.088</v>
      </c>
      <c r="V134" s="358">
        <f>+SUMIFS(US!$111:$111,US!$3:$3,'Data Graf'!V$133)/1000</f>
        <v>23282.679</v>
      </c>
      <c r="W134" s="358">
        <f>+SUMIFS(US!$111:$111,US!$3:$3,'Data Graf'!W$133)/1000</f>
        <v>25726.717000000001</v>
      </c>
      <c r="X134" s="358">
        <f>+SUMIFS(US!$111:$111,US!$3:$3,'Data Graf'!X$133)/1000</f>
        <v>21323.828000000001</v>
      </c>
      <c r="Y134" s="358">
        <f>+SUMIFS(US!$111:$111,US!$3:$3,'Data Graf'!Y$133)/1000</f>
        <v>18029.669000000002</v>
      </c>
      <c r="Z134" s="358">
        <f>+SUMIFS(US!$111:$111,US!$3:$3,'Data Graf'!Z$133)/1000</f>
        <v>23416.382000000001</v>
      </c>
      <c r="AA134" s="358">
        <f>+SUMIFS(US!$111:$111,US!$3:$3,'Data Graf'!AA$133)/1000</f>
        <v>24815.659</v>
      </c>
      <c r="AB134" s="358">
        <f>+SUMIFS(US!$111:$111,US!$3:$3,'Data Graf'!AB$133)/1000</f>
        <v>22511.986000000001</v>
      </c>
      <c r="AC134" s="358">
        <f>+SUMIFS(US!$111:$111,US!$3:$3,'Data Graf'!AC$133)/1000</f>
        <v>18075.186000000002</v>
      </c>
      <c r="AD134" s="358">
        <f>+SUMIFS(US!$111:$111,US!$3:$3,'Data Graf'!AD$133)/1000</f>
        <v>24563.475999999999</v>
      </c>
      <c r="AE134" s="358">
        <f>+SUMIFS(US!$111:$111,US!$3:$3,'Data Graf'!AE$133)/1000</f>
        <v>25012.933000000001</v>
      </c>
      <c r="AF134" s="358">
        <f>+SUMIFS(US!$111:$111,US!$3:$3,'Data Graf'!AF$133)/1000</f>
        <v>23271.66</v>
      </c>
      <c r="AG134" s="358">
        <f>+SUMIFS(US!$111:$111,US!$3:$3,'Data Graf'!AG$133)/1000</f>
        <v>18994.718000000001</v>
      </c>
      <c r="AH134" s="358">
        <f>+SUMIFS(US!$111:$111,US!$3:$3,'Data Graf'!AH$133)/1000</f>
        <v>24799.26</v>
      </c>
      <c r="AI134" s="358">
        <f>+SUMIFS(US!$111:$111,US!$3:$3,'Data Graf'!AI$133)/1000</f>
        <v>25375.54</v>
      </c>
      <c r="AJ134" s="358">
        <f>+SUMIFS(US!$111:$111,US!$3:$3,'Data Graf'!AJ$133)/1000</f>
        <v>21543.039000000001</v>
      </c>
      <c r="AK134" s="358">
        <f>+SUMIFS(US!$111:$111,US!$3:$3,'Data Graf'!AK$133)/1000</f>
        <v>18122.616000000002</v>
      </c>
      <c r="AL134" s="358">
        <f>+SUMIFS(US!$111:$111,US!$3:$3,'Data Graf'!AL$133)/1000</f>
        <v>24453.704000000002</v>
      </c>
      <c r="AM134" s="358">
        <f>+SUMIFS(US!$111:$111,US!$3:$3,'Data Graf'!AM$133)/1000</f>
        <v>24340.841</v>
      </c>
      <c r="AN134" s="358">
        <f>+SUMIFS(US!$111:$111,US!$3:$3,'Data Graf'!AN$133)/1000</f>
        <v>21250.815999999999</v>
      </c>
      <c r="AO134" s="358">
        <f>+SUMIFS(US!$111:$111,US!$3:$3,'Data Graf'!AO$133)/1000</f>
        <v>16947.632000000001</v>
      </c>
      <c r="AP134" s="358">
        <f>+SUMIFS(US!$111:$111,US!$3:$3,'Data Graf'!AP$133)/1000</f>
        <v>22623.339</v>
      </c>
      <c r="AQ134" s="358">
        <f>+SUMIFS(US!$111:$111,US!$3:$3,'Data Graf'!AQ$133)/1000</f>
        <v>22919.544999999998</v>
      </c>
      <c r="AR134" s="358">
        <f>+SUMIFS(US!$111:$111,US!$3:$3,'Data Graf'!AR$133)/1000</f>
        <v>8681.2929999999997</v>
      </c>
      <c r="AS134" s="358">
        <f>+SUMIFS(US!$111:$111,US!$3:$3,'Data Graf'!AS$133)/1000</f>
        <v>16947.632000000001</v>
      </c>
      <c r="AT134" s="358">
        <f>+SUMIFS(US!$111:$111,US!$3:$3,'Data Graf'!AT$133)/1000</f>
        <v>22623.339</v>
      </c>
      <c r="AU134" s="358">
        <f>+SUMIFS(US!$111:$111,US!$3:$3,'Data Graf'!AU$133)/1000</f>
        <v>22919.544999999998</v>
      </c>
      <c r="AV134" s="358">
        <f>+SUMIFS(US!$111:$111,US!$3:$3,'Data Graf'!AV$133)/1000</f>
        <v>8681.2929999999997</v>
      </c>
      <c r="AW134" s="358">
        <f>+SUMIFS(US!$111:$111,US!$3:$3,'Data Graf'!AW$133)/1000</f>
        <v>0</v>
      </c>
      <c r="AX134" s="321"/>
      <c r="AY134" s="321"/>
      <c r="AZ134" s="321"/>
      <c r="BA134" s="321"/>
      <c r="BB134" s="321"/>
      <c r="BC134" s="321"/>
      <c r="BD134" s="321"/>
      <c r="BE134" s="321"/>
      <c r="BF134" s="321"/>
      <c r="BG134" s="321"/>
      <c r="BH134" s="321"/>
      <c r="BI134" s="321"/>
      <c r="BJ134" s="321"/>
      <c r="BK134" s="321"/>
      <c r="BL134" s="321"/>
      <c r="BM134" s="321"/>
      <c r="BN134" s="321"/>
      <c r="BO134" s="321"/>
      <c r="BP134" s="321"/>
      <c r="BQ134" s="321"/>
      <c r="BR134" s="321"/>
      <c r="BS134" s="321"/>
      <c r="BT134" s="321"/>
      <c r="BU134" s="321"/>
      <c r="BV134" s="321"/>
      <c r="BW134" s="321"/>
      <c r="BX134" s="321"/>
      <c r="BY134" s="321"/>
      <c r="BZ134" s="321"/>
      <c r="CA134" s="321"/>
      <c r="CB134" s="321"/>
      <c r="CC134" s="321"/>
      <c r="CD134" s="321"/>
      <c r="CE134" s="321"/>
      <c r="CF134" s="321"/>
      <c r="CG134" s="321"/>
      <c r="CH134" s="321"/>
      <c r="CI134" s="321"/>
      <c r="CJ134" s="321"/>
      <c r="CK134" s="321"/>
      <c r="CL134" s="321"/>
      <c r="CM134" s="321"/>
      <c r="CN134" s="321"/>
      <c r="CO134" s="321"/>
      <c r="CP134" s="321"/>
      <c r="CQ134" s="321"/>
      <c r="CR134" s="321"/>
      <c r="CS134" s="321"/>
      <c r="CT134" s="321"/>
      <c r="CU134" s="321"/>
      <c r="CV134" s="321"/>
      <c r="CW134" s="321"/>
      <c r="CX134" s="321"/>
      <c r="CY134" s="321"/>
      <c r="CZ134" s="321"/>
      <c r="DA134" s="321"/>
      <c r="DB134" s="321"/>
      <c r="DC134" s="321"/>
      <c r="DD134" s="321"/>
      <c r="DE134" s="321"/>
      <c r="DF134" s="321"/>
      <c r="DG134" s="321"/>
      <c r="DH134" s="321"/>
      <c r="DI134" s="321"/>
      <c r="DJ134" s="321"/>
      <c r="DK134" s="321"/>
      <c r="DL134" s="321"/>
      <c r="DM134" s="321"/>
      <c r="DN134" s="321"/>
      <c r="DO134" s="321"/>
      <c r="DP134" s="321"/>
      <c r="DQ134" s="321"/>
      <c r="DR134" s="321"/>
      <c r="DS134" s="321"/>
      <c r="DT134" s="321"/>
      <c r="DU134" s="321"/>
      <c r="DV134" s="321"/>
      <c r="DW134" s="321"/>
      <c r="DX134" s="321"/>
      <c r="DY134" s="321"/>
      <c r="DZ134" s="321"/>
      <c r="EA134" s="321"/>
      <c r="EB134" s="321"/>
      <c r="EC134" s="321"/>
      <c r="ED134" s="321"/>
      <c r="EE134" s="321"/>
      <c r="EF134" s="321"/>
      <c r="EG134" s="321"/>
      <c r="EH134" s="321"/>
    </row>
    <row r="135" spans="1:138">
      <c r="C135" s="306" t="s">
        <v>503</v>
      </c>
      <c r="D135" s="345" t="s">
        <v>895</v>
      </c>
      <c r="E135" s="361">
        <f>+IFERROR(AVERAGEIFS(US!$63:$63,US!$3:$3,'Data Graf'!E$133),"")</f>
        <v>101.46213333333333</v>
      </c>
      <c r="F135" s="362">
        <f>+IFERROR(AVERAGEIFS(US!$63:$63,US!$3:$3,'Data Graf'!F$133),"")</f>
        <v>104.99053333333332</v>
      </c>
      <c r="G135" s="362">
        <f>+IFERROR(AVERAGEIFS(US!$63:$63,US!$3:$3,'Data Graf'!G$133),"")</f>
        <v>113.86646666666667</v>
      </c>
      <c r="H135" s="362">
        <f>+IFERROR(AVERAGEIFS(US!$63:$63,US!$3:$3,'Data Graf'!H$133),"")</f>
        <v>115.3925</v>
      </c>
      <c r="I135" s="362">
        <f>+IFERROR(AVERAGEIFS(US!$63:$63,US!$3:$3,'Data Graf'!I$133),"")</f>
        <v>118.26776666666667</v>
      </c>
      <c r="J135" s="362">
        <f>+IFERROR(AVERAGEIFS(US!$63:$63,US!$3:$3,'Data Graf'!J$133),"")</f>
        <v>109.39093333333334</v>
      </c>
      <c r="K135" s="362">
        <f>+IFERROR(AVERAGEIFS(US!$63:$63,US!$3:$3,'Data Graf'!K$133),"")</f>
        <v>105.34196666666668</v>
      </c>
      <c r="L135" s="362">
        <f>+IFERROR(AVERAGEIFS(US!$63:$63,US!$3:$3,'Data Graf'!L$133),"")</f>
        <v>105.72103333333332</v>
      </c>
      <c r="M135" s="362">
        <f>+IFERROR(AVERAGEIFS(US!$63:$63,US!$3:$3,'Data Graf'!M$133),"")</f>
        <v>105.70166666666667</v>
      </c>
      <c r="N135" s="362">
        <f>+IFERROR(AVERAGEIFS(US!$63:$63,US!$3:$3,'Data Graf'!N$133),"")</f>
        <v>98.76936666666667</v>
      </c>
      <c r="O135" s="362">
        <f>+IFERROR(AVERAGEIFS(US!$63:$63,US!$3:$3,'Data Graf'!O$133),"")</f>
        <v>96.674033333333341</v>
      </c>
      <c r="P135" s="362">
        <f>+IFERROR(AVERAGEIFS(US!$63:$63,US!$3:$3,'Data Graf'!P$133),"")</f>
        <v>101.32983333333334</v>
      </c>
      <c r="Q135" s="362">
        <f>+IFERROR(AVERAGEIFS(US!$63:$63,US!$3:$3,'Data Graf'!Q$133),"")</f>
        <v>100.8447</v>
      </c>
      <c r="R135" s="362">
        <f>+IFERROR(AVERAGEIFS(US!$63:$63,US!$3:$3,'Data Graf'!R$133),"")</f>
        <v>103.59673333333335</v>
      </c>
      <c r="S135" s="362">
        <f>+IFERROR(AVERAGEIFS(US!$63:$63,US!$3:$3,'Data Graf'!S$133),"")</f>
        <v>102.14566666666667</v>
      </c>
      <c r="T135" s="362">
        <f>+IFERROR(AVERAGEIFS(US!$63:$63,US!$3:$3,'Data Graf'!T$133),"")</f>
        <v>97.411933333333351</v>
      </c>
      <c r="U135" s="362">
        <f>+IFERROR(AVERAGEIFS(US!$63:$63,US!$3:$3,'Data Graf'!U$133),"")</f>
        <v>99.48223333333334</v>
      </c>
      <c r="V135" s="362">
        <f>+IFERROR(AVERAGEIFS(US!$63:$63,US!$3:$3,'Data Graf'!V$133),"")</f>
        <v>97.736433333333324</v>
      </c>
      <c r="W135" s="362">
        <f>+IFERROR(AVERAGEIFS(US!$63:$63,US!$3:$3,'Data Graf'!W$133),"")</f>
        <v>103.48039999999999</v>
      </c>
      <c r="X135" s="362">
        <f>+IFERROR(AVERAGEIFS(US!$63:$63,US!$3:$3,'Data Graf'!X$133),"")</f>
        <v>101.24146666666667</v>
      </c>
      <c r="Y135" s="362">
        <f>+IFERROR(AVERAGEIFS(US!$63:$63,US!$3:$3,'Data Graf'!Y$133),"")</f>
        <v>106.39753333333333</v>
      </c>
      <c r="Z135" s="362">
        <f>+IFERROR(AVERAGEIFS(US!$63:$63,US!$3:$3,'Data Graf'!Z$133),"")</f>
        <v>100.75333333333333</v>
      </c>
      <c r="AA135" s="362">
        <f>+IFERROR(AVERAGEIFS(US!$63:$63,US!$3:$3,'Data Graf'!AA$133),"")</f>
        <v>102.67443333333334</v>
      </c>
      <c r="AB135" s="362">
        <f>+IFERROR(AVERAGEIFS(US!$63:$63,US!$3:$3,'Data Graf'!AB$133),"")</f>
        <v>103.39850000000001</v>
      </c>
      <c r="AC135" s="362">
        <f>+IFERROR(AVERAGEIFS(US!$63:$63,US!$3:$3,'Data Graf'!AC$133),"")</f>
        <v>97.856166666666653</v>
      </c>
      <c r="AD135" s="362">
        <f>+IFERROR(AVERAGEIFS(US!$63:$63,US!$3:$3,'Data Graf'!AD$133),"")</f>
        <v>96.215299999999999</v>
      </c>
      <c r="AE135" s="362">
        <f>+IFERROR(AVERAGEIFS(US!$63:$63,US!$3:$3,'Data Graf'!AE$133),"")</f>
        <v>95.613800000000012</v>
      </c>
      <c r="AF135" s="362">
        <f>+IFERROR(AVERAGEIFS(US!$63:$63,US!$3:$3,'Data Graf'!AF$133),"")</f>
        <v>108.47483333333332</v>
      </c>
      <c r="AG135" s="362">
        <f>+IFERROR(AVERAGEIFS(US!$63:$63,US!$3:$3,'Data Graf'!AG$133),"")</f>
        <v>115.44576666666667</v>
      </c>
      <c r="AH135" s="362">
        <f>+IFERROR(AVERAGEIFS(US!$63:$63,US!$3:$3,'Data Graf'!AH$133),"")</f>
        <v>116.58026666666666</v>
      </c>
      <c r="AI135" s="362">
        <f>+IFERROR(AVERAGEIFS(US!$63:$63,US!$3:$3,'Data Graf'!AI$133),"")</f>
        <v>119.94523333333332</v>
      </c>
      <c r="AJ135" s="362">
        <f>+IFERROR(AVERAGEIFS(US!$63:$63,US!$3:$3,'Data Graf'!AJ$133),"")</f>
        <v>114.97573333333332</v>
      </c>
      <c r="AK135" s="362">
        <f>+IFERROR(AVERAGEIFS(US!$63:$63,US!$3:$3,'Data Graf'!AK$133),"")</f>
        <v>117.59956666666666</v>
      </c>
      <c r="AL135" s="362">
        <f>+IFERROR(AVERAGEIFS(US!$63:$63,US!$3:$3,'Data Graf'!AL$133),"")</f>
        <v>114.57416666666666</v>
      </c>
      <c r="AM135" s="362">
        <f>+IFERROR(AVERAGEIFS(US!$63:$63,US!$3:$3,'Data Graf'!AM$133),"")</f>
        <v>110.94166666666666</v>
      </c>
      <c r="AN135" s="362">
        <f>+IFERROR(AVERAGEIFS(US!$63:$63,US!$3:$3,'Data Graf'!AN$133),"")</f>
        <v>110.85156666666666</v>
      </c>
      <c r="AO135" s="362">
        <f>+IFERROR(AVERAGEIFS(US!$63:$63,US!$3:$3,'Data Graf'!AO$133),"")</f>
        <v>106.80496666666666</v>
      </c>
      <c r="AP135" s="362">
        <f>+IFERROR(AVERAGEIFS(US!$63:$63,US!$3:$3,'Data Graf'!AP$133),"")</f>
        <v>105.2516</v>
      </c>
      <c r="AQ135" s="362">
        <f>+IFERROR(AVERAGEIFS(US!$63:$63,US!$3:$3,'Data Graf'!AQ$133),"")</f>
        <v>104.29090000000001</v>
      </c>
      <c r="AR135" s="362">
        <f>+IFERROR(AVERAGEIFS(US!$63:$63,US!$3:$3,'Data Graf'!AR$133),"")</f>
        <v>105.98636666666665</v>
      </c>
      <c r="AS135" s="362">
        <f>+IFERROR(AVERAGEIFS(US!$63:$63,US!$3:$3,'Data Graf'!AS$133),"")</f>
        <v>100.15500000000002</v>
      </c>
      <c r="AT135" s="362">
        <f>+IFERROR(AVERAGEIFS(US!$63:$63,US!$3:$3,'Data Graf'!AT$133),"")</f>
        <v>103.5637</v>
      </c>
      <c r="AU135" s="362">
        <f>+IFERROR(AVERAGEIFS(US!$63:$63,US!$3:$3,'Data Graf'!AU$133),"")</f>
        <v>108.43970000000002</v>
      </c>
      <c r="AV135" s="362">
        <f>+IFERROR(AVERAGEIFS(US!$63:$63,US!$3:$3,'Data Graf'!AV$133),"")</f>
        <v>107.30419999999999</v>
      </c>
      <c r="AW135" s="362">
        <f>+IFERROR(AVERAGEIFS(US!$63:$63,US!$3:$3,'Data Graf'!AW$133),"")</f>
        <v>0</v>
      </c>
      <c r="AX135" s="321"/>
      <c r="AY135" s="321"/>
      <c r="AZ135" s="321"/>
      <c r="BA135" s="321"/>
      <c r="BB135" s="321"/>
      <c r="BC135" s="321"/>
      <c r="BD135" s="321"/>
      <c r="BE135" s="321"/>
      <c r="BF135" s="321"/>
      <c r="BG135" s="321"/>
      <c r="BH135" s="321"/>
      <c r="BI135" s="321"/>
      <c r="BJ135" s="321"/>
      <c r="BK135" s="321"/>
      <c r="BL135" s="321"/>
      <c r="BM135" s="321"/>
      <c r="BN135" s="321"/>
      <c r="BO135" s="321"/>
      <c r="BP135" s="321"/>
      <c r="BQ135" s="321"/>
      <c r="BR135" s="321"/>
      <c r="BS135" s="321"/>
      <c r="BT135" s="321"/>
      <c r="BU135" s="321"/>
      <c r="BV135" s="321"/>
      <c r="BW135" s="321"/>
      <c r="BX135" s="321"/>
      <c r="BY135" s="321"/>
      <c r="BZ135" s="321"/>
      <c r="CA135" s="321"/>
      <c r="CB135" s="321"/>
      <c r="CC135" s="321"/>
      <c r="CD135" s="321"/>
      <c r="CE135" s="321"/>
      <c r="CF135" s="321"/>
      <c r="CG135" s="321"/>
      <c r="CH135" s="321"/>
      <c r="CI135" s="321"/>
      <c r="CJ135" s="321"/>
      <c r="CK135" s="321"/>
      <c r="CL135" s="321"/>
      <c r="CM135" s="321"/>
      <c r="CN135" s="321"/>
      <c r="CO135" s="321"/>
      <c r="CP135" s="321"/>
      <c r="CQ135" s="321"/>
      <c r="CR135" s="321"/>
      <c r="CS135" s="321"/>
      <c r="CT135" s="321"/>
      <c r="CU135" s="321"/>
      <c r="CV135" s="321"/>
      <c r="CW135" s="321"/>
      <c r="CX135" s="321"/>
      <c r="CY135" s="321"/>
      <c r="CZ135" s="321"/>
      <c r="DA135" s="321"/>
      <c r="DB135" s="321"/>
      <c r="DC135" s="321"/>
      <c r="DD135" s="321"/>
      <c r="DE135" s="321"/>
      <c r="DF135" s="321"/>
      <c r="DG135" s="321"/>
      <c r="DH135" s="321"/>
      <c r="DI135" s="321"/>
      <c r="DJ135" s="321"/>
      <c r="DK135" s="321"/>
      <c r="DL135" s="321"/>
      <c r="DM135" s="321"/>
      <c r="DN135" s="321"/>
      <c r="DO135" s="321"/>
      <c r="DP135" s="321"/>
      <c r="DQ135" s="321"/>
      <c r="DR135" s="321"/>
      <c r="DS135" s="321"/>
      <c r="DT135" s="321"/>
      <c r="DU135" s="321"/>
      <c r="DV135" s="321"/>
      <c r="DW135" s="321"/>
      <c r="DX135" s="321"/>
      <c r="DY135" s="321"/>
      <c r="DZ135" s="321"/>
      <c r="EA135" s="321"/>
      <c r="EB135" s="321"/>
      <c r="EC135" s="321"/>
      <c r="ED135" s="321"/>
      <c r="EE135" s="321"/>
      <c r="EF135" s="321"/>
      <c r="EG135" s="321"/>
      <c r="EH135" s="321"/>
    </row>
    <row r="136" spans="1:138">
      <c r="C136" s="9"/>
      <c r="D136" s="63"/>
      <c r="E136" s="321"/>
      <c r="F136" s="321"/>
      <c r="G136" s="321"/>
      <c r="H136" s="321"/>
      <c r="I136" s="321"/>
      <c r="J136" s="321"/>
      <c r="K136" s="321"/>
      <c r="L136" s="321"/>
      <c r="M136" s="321"/>
      <c r="N136" s="321"/>
      <c r="O136" s="321"/>
      <c r="P136" s="321"/>
      <c r="Q136" s="321"/>
      <c r="R136" s="321"/>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c r="AZ136" s="321"/>
      <c r="BA136" s="321"/>
      <c r="BB136" s="321"/>
      <c r="BC136" s="321"/>
      <c r="BD136" s="321"/>
      <c r="BE136" s="321"/>
      <c r="BF136" s="321"/>
      <c r="BG136" s="321"/>
      <c r="BH136" s="321"/>
      <c r="BI136" s="321"/>
      <c r="BJ136" s="321"/>
      <c r="BK136" s="321"/>
      <c r="BL136" s="321"/>
      <c r="BM136" s="321"/>
      <c r="BN136" s="321"/>
      <c r="BO136" s="321"/>
      <c r="BP136" s="321"/>
      <c r="BQ136" s="321"/>
      <c r="BR136" s="321"/>
      <c r="BS136" s="321"/>
      <c r="BT136" s="321"/>
      <c r="BU136" s="321"/>
      <c r="BV136" s="321"/>
      <c r="BW136" s="321"/>
      <c r="BX136" s="321"/>
      <c r="BY136" s="321"/>
      <c r="BZ136" s="321"/>
      <c r="CA136" s="321"/>
      <c r="CB136" s="321"/>
      <c r="CC136" s="321"/>
      <c r="CD136" s="321"/>
      <c r="CE136" s="321"/>
      <c r="CF136" s="321"/>
      <c r="CG136" s="321"/>
      <c r="CH136" s="321"/>
      <c r="CI136" s="321"/>
      <c r="CJ136" s="321"/>
      <c r="CK136" s="321"/>
      <c r="CL136" s="321"/>
      <c r="CM136" s="321"/>
      <c r="CN136" s="321"/>
      <c r="CO136" s="321"/>
      <c r="CP136" s="321"/>
      <c r="CQ136" s="321"/>
      <c r="CR136" s="321"/>
      <c r="CS136" s="321"/>
      <c r="CT136" s="321"/>
      <c r="CU136" s="321"/>
      <c r="CV136" s="321"/>
      <c r="CW136" s="321"/>
      <c r="CX136" s="321"/>
      <c r="CY136" s="321"/>
      <c r="CZ136" s="321"/>
      <c r="DA136" s="321"/>
      <c r="DB136" s="321"/>
      <c r="DC136" s="321"/>
      <c r="DD136" s="321"/>
      <c r="DE136" s="321"/>
      <c r="DF136" s="321"/>
      <c r="DG136" s="321"/>
      <c r="DH136" s="321"/>
      <c r="DI136" s="321"/>
      <c r="DJ136" s="321"/>
      <c r="DK136" s="321"/>
      <c r="DL136" s="321"/>
      <c r="DM136" s="321"/>
      <c r="DN136" s="321"/>
      <c r="DO136" s="321"/>
      <c r="DP136" s="321"/>
      <c r="DQ136" s="321"/>
      <c r="DR136" s="321"/>
      <c r="DS136" s="321"/>
      <c r="DT136" s="321"/>
      <c r="DU136" s="321"/>
      <c r="DV136" s="321"/>
      <c r="DW136" s="321"/>
      <c r="DX136" s="321"/>
      <c r="DY136" s="321"/>
      <c r="DZ136" s="321"/>
      <c r="EA136" s="321"/>
      <c r="EB136" s="321"/>
      <c r="EC136" s="321"/>
      <c r="ED136" s="321"/>
      <c r="EE136" s="321"/>
      <c r="EF136" s="321"/>
      <c r="EG136" s="321"/>
      <c r="EH136" s="321"/>
    </row>
    <row r="137" spans="1:138">
      <c r="C137" s="9"/>
      <c r="D137" s="51"/>
      <c r="E137" s="355" t="s">
        <v>697</v>
      </c>
      <c r="F137" s="356" t="s">
        <v>698</v>
      </c>
      <c r="G137" s="356" t="s">
        <v>699</v>
      </c>
      <c r="H137" s="356" t="s">
        <v>700</v>
      </c>
      <c r="I137" s="356" t="s">
        <v>701</v>
      </c>
      <c r="J137" s="356" t="s">
        <v>702</v>
      </c>
      <c r="K137" s="356" t="s">
        <v>703</v>
      </c>
      <c r="L137" s="356" t="s">
        <v>704</v>
      </c>
      <c r="M137" s="356" t="s">
        <v>705</v>
      </c>
      <c r="N137" s="356" t="s">
        <v>706</v>
      </c>
      <c r="O137" s="356" t="s">
        <v>707</v>
      </c>
      <c r="P137" s="356" t="s">
        <v>708</v>
      </c>
      <c r="Q137" s="356" t="s">
        <v>709</v>
      </c>
      <c r="R137" s="356" t="s">
        <v>710</v>
      </c>
      <c r="S137" s="356" t="s">
        <v>711</v>
      </c>
      <c r="T137" s="356" t="s">
        <v>712</v>
      </c>
      <c r="U137" s="356" t="s">
        <v>713</v>
      </c>
      <c r="V137" s="356" t="s">
        <v>714</v>
      </c>
      <c r="W137" s="356" t="s">
        <v>715</v>
      </c>
      <c r="X137" s="356" t="s">
        <v>716</v>
      </c>
      <c r="Y137" s="356" t="s">
        <v>717</v>
      </c>
      <c r="Z137" s="356" t="s">
        <v>718</v>
      </c>
      <c r="AA137" s="356" t="s">
        <v>719</v>
      </c>
      <c r="AB137" s="356" t="s">
        <v>720</v>
      </c>
      <c r="AC137" s="356" t="s">
        <v>721</v>
      </c>
      <c r="AD137" s="356" t="s">
        <v>722</v>
      </c>
      <c r="AE137" s="356" t="s">
        <v>723</v>
      </c>
      <c r="AF137" s="356" t="s">
        <v>724</v>
      </c>
      <c r="AG137" s="356" t="s">
        <v>725</v>
      </c>
      <c r="AH137" s="356" t="s">
        <v>726</v>
      </c>
      <c r="AI137" s="356" t="s">
        <v>727</v>
      </c>
      <c r="AJ137" s="356" t="s">
        <v>728</v>
      </c>
      <c r="AK137" s="356" t="s">
        <v>729</v>
      </c>
      <c r="AL137" s="356" t="s">
        <v>730</v>
      </c>
      <c r="AM137" s="356" t="s">
        <v>731</v>
      </c>
      <c r="AN137" s="356" t="s">
        <v>732</v>
      </c>
      <c r="AO137" s="356" t="s">
        <v>733</v>
      </c>
      <c r="AP137" s="356" t="s">
        <v>734</v>
      </c>
      <c r="AQ137" s="356" t="str">
        <f t="shared" ref="AQ137:AW137" si="495">+AQ$35</f>
        <v>3Q24</v>
      </c>
      <c r="AR137" s="356" t="str">
        <f t="shared" si="495"/>
        <v>4Q24</v>
      </c>
      <c r="AS137" s="356" t="str">
        <f t="shared" si="495"/>
        <v>1Q25</v>
      </c>
      <c r="AT137" s="356" t="str">
        <f t="shared" si="495"/>
        <v>2Q25</v>
      </c>
      <c r="AU137" s="356" t="str">
        <f t="shared" si="495"/>
        <v>3Q25</v>
      </c>
      <c r="AV137" s="356" t="str">
        <f t="shared" si="495"/>
        <v>4Q25</v>
      </c>
      <c r="AW137" s="356" t="str">
        <f t="shared" si="495"/>
        <v>1Q26</v>
      </c>
      <c r="AX137" s="321"/>
      <c r="AY137" s="321"/>
      <c r="AZ137" s="321"/>
      <c r="BA137" s="321"/>
      <c r="BB137" s="321"/>
      <c r="BC137" s="321"/>
      <c r="BD137" s="321"/>
      <c r="BE137" s="321"/>
      <c r="BF137" s="321"/>
      <c r="BG137" s="321"/>
      <c r="BH137" s="321"/>
      <c r="BI137" s="321"/>
      <c r="BJ137" s="321"/>
      <c r="BK137" s="321"/>
      <c r="BL137" s="321"/>
      <c r="BM137" s="321"/>
      <c r="BN137" s="321"/>
      <c r="BO137" s="321"/>
      <c r="BP137" s="321"/>
      <c r="BQ137" s="321"/>
      <c r="BR137" s="321"/>
      <c r="BS137" s="321"/>
      <c r="BT137" s="321"/>
      <c r="BU137" s="321"/>
      <c r="BV137" s="321"/>
      <c r="BW137" s="321"/>
      <c r="BX137" s="321"/>
      <c r="BY137" s="321"/>
      <c r="BZ137" s="321"/>
      <c r="CA137" s="321"/>
      <c r="CB137" s="321"/>
      <c r="CC137" s="321"/>
      <c r="CD137" s="321"/>
      <c r="CE137" s="321"/>
      <c r="CF137" s="321"/>
      <c r="CG137" s="321"/>
      <c r="CH137" s="321"/>
      <c r="CI137" s="321"/>
      <c r="CJ137" s="321"/>
      <c r="CK137" s="321"/>
      <c r="CL137" s="321"/>
      <c r="CM137" s="321"/>
      <c r="CN137" s="321"/>
      <c r="CO137" s="321"/>
      <c r="CP137" s="321"/>
      <c r="CQ137" s="321"/>
      <c r="CR137" s="321"/>
      <c r="CS137" s="321"/>
      <c r="CT137" s="321"/>
      <c r="CU137" s="321"/>
      <c r="CV137" s="321"/>
      <c r="CW137" s="321"/>
      <c r="CX137" s="321"/>
      <c r="CY137" s="321"/>
      <c r="CZ137" s="321"/>
      <c r="DA137" s="321"/>
      <c r="DB137" s="321"/>
      <c r="DC137" s="321"/>
      <c r="DD137" s="321"/>
      <c r="DE137" s="321"/>
      <c r="DF137" s="321"/>
      <c r="DG137" s="321"/>
      <c r="DH137" s="321"/>
      <c r="DI137" s="321"/>
      <c r="DJ137" s="321"/>
      <c r="DK137" s="321"/>
      <c r="DL137" s="321"/>
      <c r="DM137" s="321"/>
      <c r="DN137" s="321"/>
      <c r="DO137" s="321"/>
      <c r="DP137" s="321"/>
      <c r="DQ137" s="321"/>
      <c r="DR137" s="321"/>
      <c r="DS137" s="321"/>
      <c r="DT137" s="321"/>
      <c r="DU137" s="321"/>
      <c r="DV137" s="321"/>
      <c r="DW137" s="321"/>
      <c r="DX137" s="321"/>
      <c r="DY137" s="321"/>
      <c r="DZ137" s="321"/>
      <c r="EA137" s="321"/>
      <c r="EB137" s="321"/>
      <c r="EC137" s="321"/>
      <c r="ED137" s="321"/>
      <c r="EE137" s="321"/>
      <c r="EF137" s="321"/>
      <c r="EG137" s="321"/>
      <c r="EH137" s="321"/>
    </row>
    <row r="138" spans="1:138">
      <c r="C138" s="9"/>
      <c r="D138" s="343" t="s">
        <v>897</v>
      </c>
      <c r="E138" s="357">
        <f>+E134</f>
        <v>0</v>
      </c>
      <c r="F138" s="358">
        <f t="shared" ref="F138:AP138" si="496">+F134</f>
        <v>0</v>
      </c>
      <c r="G138" s="358">
        <f t="shared" si="496"/>
        <v>0</v>
      </c>
      <c r="H138" s="358">
        <f t="shared" si="496"/>
        <v>0</v>
      </c>
      <c r="I138" s="358">
        <f t="shared" si="496"/>
        <v>16823.997115244998</v>
      </c>
      <c r="J138" s="358">
        <f t="shared" si="496"/>
        <v>22168.548722475</v>
      </c>
      <c r="K138" s="358">
        <f t="shared" si="496"/>
        <v>23252.412537149998</v>
      </c>
      <c r="L138" s="358">
        <f t="shared" si="496"/>
        <v>20381.694550709999</v>
      </c>
      <c r="M138" s="358">
        <f t="shared" si="496"/>
        <v>16957.202717535001</v>
      </c>
      <c r="N138" s="358">
        <f t="shared" si="496"/>
        <v>22636.232527079999</v>
      </c>
      <c r="O138" s="358">
        <f t="shared" si="496"/>
        <v>23610.467570429999</v>
      </c>
      <c r="P138" s="358">
        <f t="shared" si="496"/>
        <v>21052.976977679999</v>
      </c>
      <c r="Q138" s="358">
        <f t="shared" si="496"/>
        <v>16845.543000000001</v>
      </c>
      <c r="R138" s="358">
        <f t="shared" si="496"/>
        <v>23560.83</v>
      </c>
      <c r="S138" s="358">
        <f t="shared" si="496"/>
        <v>24112.199000000001</v>
      </c>
      <c r="T138" s="358">
        <f t="shared" si="496"/>
        <v>20467.653999999999</v>
      </c>
      <c r="U138" s="358">
        <f t="shared" si="496"/>
        <v>16965.088</v>
      </c>
      <c r="V138" s="358">
        <f t="shared" si="496"/>
        <v>23282.679</v>
      </c>
      <c r="W138" s="358">
        <f t="shared" si="496"/>
        <v>25726.717000000001</v>
      </c>
      <c r="X138" s="358">
        <f t="shared" si="496"/>
        <v>21323.828000000001</v>
      </c>
      <c r="Y138" s="358">
        <f t="shared" si="496"/>
        <v>18029.669000000002</v>
      </c>
      <c r="Z138" s="358">
        <f t="shared" si="496"/>
        <v>23416.382000000001</v>
      </c>
      <c r="AA138" s="358">
        <f t="shared" si="496"/>
        <v>24815.659</v>
      </c>
      <c r="AB138" s="358">
        <f t="shared" si="496"/>
        <v>22511.986000000001</v>
      </c>
      <c r="AC138" s="358">
        <f t="shared" si="496"/>
        <v>18075.186000000002</v>
      </c>
      <c r="AD138" s="358">
        <f t="shared" si="496"/>
        <v>24563.475999999999</v>
      </c>
      <c r="AE138" s="358">
        <f t="shared" si="496"/>
        <v>25012.933000000001</v>
      </c>
      <c r="AF138" s="358">
        <f t="shared" si="496"/>
        <v>23271.66</v>
      </c>
      <c r="AG138" s="358">
        <f t="shared" si="496"/>
        <v>18994.718000000001</v>
      </c>
      <c r="AH138" s="358">
        <f t="shared" si="496"/>
        <v>24799.26</v>
      </c>
      <c r="AI138" s="358">
        <f t="shared" si="496"/>
        <v>25375.54</v>
      </c>
      <c r="AJ138" s="358">
        <f t="shared" si="496"/>
        <v>21543.039000000001</v>
      </c>
      <c r="AK138" s="358">
        <f t="shared" si="496"/>
        <v>18122.616000000002</v>
      </c>
      <c r="AL138" s="358">
        <f t="shared" si="496"/>
        <v>24453.704000000002</v>
      </c>
      <c r="AM138" s="358">
        <f t="shared" si="496"/>
        <v>24340.841</v>
      </c>
      <c r="AN138" s="358">
        <f t="shared" si="496"/>
        <v>21250.815999999999</v>
      </c>
      <c r="AO138" s="358">
        <f t="shared" si="496"/>
        <v>16947.632000000001</v>
      </c>
      <c r="AP138" s="358">
        <f t="shared" si="496"/>
        <v>22623.339</v>
      </c>
      <c r="AQ138" s="358">
        <f t="shared" ref="AQ138" si="497">+AQ134</f>
        <v>22919.544999999998</v>
      </c>
      <c r="AR138" s="358">
        <f t="shared" ref="AR138:AS138" si="498">+AR134</f>
        <v>8681.2929999999997</v>
      </c>
      <c r="AS138" s="358">
        <f t="shared" si="498"/>
        <v>16947.632000000001</v>
      </c>
      <c r="AT138" s="358">
        <f t="shared" ref="AT138:AU138" si="499">+AT134</f>
        <v>22623.339</v>
      </c>
      <c r="AU138" s="358">
        <f t="shared" si="499"/>
        <v>22919.544999999998</v>
      </c>
      <c r="AV138" s="358">
        <f t="shared" ref="AV138:AW138" si="500">+AV134</f>
        <v>8681.2929999999997</v>
      </c>
      <c r="AW138" s="358">
        <f t="shared" si="500"/>
        <v>0</v>
      </c>
      <c r="AX138" s="321"/>
      <c r="AY138" s="321"/>
      <c r="AZ138" s="321"/>
      <c r="BA138" s="321"/>
      <c r="BB138" s="321"/>
      <c r="BC138" s="321"/>
      <c r="BD138" s="321"/>
      <c r="BE138" s="321"/>
      <c r="BF138" s="321"/>
      <c r="BG138" s="321"/>
      <c r="BH138" s="321"/>
      <c r="BI138" s="321"/>
      <c r="BJ138" s="321"/>
      <c r="BK138" s="321"/>
      <c r="BL138" s="321"/>
      <c r="BM138" s="321"/>
      <c r="BN138" s="321"/>
      <c r="BO138" s="321"/>
      <c r="BP138" s="321"/>
      <c r="BQ138" s="321"/>
      <c r="BR138" s="321"/>
      <c r="BS138" s="321"/>
      <c r="BT138" s="321"/>
      <c r="BU138" s="321"/>
      <c r="BV138" s="321"/>
      <c r="BW138" s="321"/>
      <c r="BX138" s="321"/>
      <c r="BY138" s="321"/>
      <c r="BZ138" s="321"/>
      <c r="CA138" s="321"/>
      <c r="CB138" s="321"/>
      <c r="CC138" s="321"/>
      <c r="CD138" s="321"/>
      <c r="CE138" s="321"/>
      <c r="CF138" s="321"/>
      <c r="CG138" s="321"/>
      <c r="CH138" s="321"/>
      <c r="CI138" s="321"/>
      <c r="CJ138" s="321"/>
      <c r="CK138" s="321"/>
      <c r="CL138" s="321"/>
      <c r="CM138" s="321"/>
      <c r="CN138" s="321"/>
      <c r="CO138" s="321"/>
      <c r="CP138" s="321"/>
      <c r="CQ138" s="321"/>
      <c r="CR138" s="321"/>
      <c r="CS138" s="321"/>
      <c r="CT138" s="321"/>
      <c r="CU138" s="321"/>
      <c r="CV138" s="321"/>
      <c r="CW138" s="321"/>
      <c r="CX138" s="321"/>
      <c r="CY138" s="321"/>
      <c r="CZ138" s="321"/>
      <c r="DA138" s="321"/>
      <c r="DB138" s="321"/>
      <c r="DC138" s="321"/>
      <c r="DD138" s="321"/>
      <c r="DE138" s="321"/>
      <c r="DF138" s="321"/>
      <c r="DG138" s="321"/>
      <c r="DH138" s="321"/>
      <c r="DI138" s="321"/>
      <c r="DJ138" s="321"/>
      <c r="DK138" s="321"/>
      <c r="DL138" s="321"/>
      <c r="DM138" s="321"/>
      <c r="DN138" s="321"/>
      <c r="DO138" s="321"/>
      <c r="DP138" s="321"/>
      <c r="DQ138" s="321"/>
      <c r="DR138" s="321"/>
      <c r="DS138" s="321"/>
      <c r="DT138" s="321"/>
      <c r="DU138" s="321"/>
      <c r="DV138" s="321"/>
      <c r="DW138" s="321"/>
      <c r="DX138" s="321"/>
      <c r="DY138" s="321"/>
      <c r="DZ138" s="321"/>
      <c r="EA138" s="321"/>
      <c r="EB138" s="321"/>
      <c r="EC138" s="321"/>
      <c r="ED138" s="321"/>
      <c r="EE138" s="321"/>
      <c r="EF138" s="321"/>
      <c r="EG138" s="321"/>
      <c r="EH138" s="321"/>
    </row>
    <row r="139" spans="1:138">
      <c r="C139" s="9"/>
      <c r="D139" s="345" t="s">
        <v>895</v>
      </c>
      <c r="E139" s="361" t="str">
        <f t="shared" ref="E139" si="501">+IFERROR(IF(E135/A135-1&lt;-40%,-40%,IF(E135/A135-1&gt;40%,40%,E135/A135-1)),"")</f>
        <v/>
      </c>
      <c r="F139" s="362" t="str">
        <f t="shared" ref="F139" si="502">+IFERROR(IF(F135/B135-1&lt;-40%,-40%,IF(F135/B135-1&gt;40%,40%,F135/B135-1)),"")</f>
        <v/>
      </c>
      <c r="G139" s="362" t="str">
        <f t="shared" ref="G139" si="503">+IFERROR(IF(G135/C135-1&lt;-40%,-40%,IF(G135/C135-1&gt;40%,40%,G135/C135-1)),"")</f>
        <v/>
      </c>
      <c r="H139" s="362" t="str">
        <f t="shared" ref="H139" si="504">+IFERROR(IF(H135/D135-1&lt;-40%,-40%,IF(H135/D135-1&gt;40%,40%,H135/D135-1)),"")</f>
        <v/>
      </c>
      <c r="I139" s="372">
        <f>+IFERROR(IF(I135/E135-1&lt;-40%,-40%,IF(I135/E135-1&gt;40%,40%,I135/E135-1)),"")</f>
        <v>0.16563453557714825</v>
      </c>
      <c r="J139" s="372">
        <f t="shared" ref="J139" si="505">+IFERROR(IF(J135/F135-1&lt;-40%,-40%,IF(J135/F135-1&gt;40%,40%,J135/F135-1)),"")</f>
        <v>4.1912350192842895E-2</v>
      </c>
      <c r="K139" s="372">
        <f t="shared" ref="K139" si="506">+IFERROR(IF(K135/G135-1&lt;-40%,-40%,IF(K135/G135-1&gt;40%,40%,K135/G135-1)),"")</f>
        <v>-7.4864007372378194E-2</v>
      </c>
      <c r="L139" s="372">
        <f t="shared" ref="L139" si="507">+IFERROR(IF(L135/H135-1&lt;-40%,-40%,IF(L135/H135-1&gt;40%,40%,L135/H135-1)),"")</f>
        <v>-8.3813650511659565E-2</v>
      </c>
      <c r="M139" s="372">
        <f t="shared" ref="M139" si="508">+IFERROR(IF(M135/I135-1&lt;-40%,-40%,IF(M135/I135-1&gt;40%,40%,M135/I135-1)),"")</f>
        <v>-0.10625126654684447</v>
      </c>
      <c r="N139" s="372">
        <f t="shared" ref="N139" si="509">+IFERROR(IF(N135/J135-1&lt;-40%,-40%,IF(N135/J135-1&gt;40%,40%,N135/J135-1)),"")</f>
        <v>-9.7097321898707012E-2</v>
      </c>
      <c r="O139" s="372">
        <f t="shared" ref="O139" si="510">+IFERROR(IF(O135/K135-1&lt;-40%,-40%,IF(O135/K135-1&gt;40%,40%,O135/K135-1)),"")</f>
        <v>-8.2283762185314635E-2</v>
      </c>
      <c r="P139" s="372">
        <f t="shared" ref="P139" si="511">+IFERROR(IF(P135/L135-1&lt;-40%,-40%,IF(P135/L135-1&gt;40%,40%,P135/L135-1)),"")</f>
        <v>-4.1535727201556405E-2</v>
      </c>
      <c r="Q139" s="372">
        <f t="shared" ref="Q139" si="512">+IFERROR(IF(Q135/M135-1&lt;-40%,-40%,IF(Q135/M135-1&gt;40%,40%,Q135/M135-1)),"")</f>
        <v>-4.5949764273663263E-2</v>
      </c>
      <c r="R139" s="372">
        <f t="shared" ref="R139" si="513">+IFERROR(IF(R135/N135-1&lt;-40%,-40%,IF(R135/N135-1&gt;40%,40%,R135/N135-1)),"")</f>
        <v>4.8875140436593023E-2</v>
      </c>
      <c r="S139" s="372">
        <f t="shared" ref="S139" si="514">+IFERROR(IF(S135/O135-1&lt;-40%,-40%,IF(S135/O135-1&gt;40%,40%,S135/O135-1)),"")</f>
        <v>5.6598790230123708E-2</v>
      </c>
      <c r="T139" s="372">
        <f t="shared" ref="T139" si="515">+IFERROR(IF(T135/P135-1&lt;-40%,-40%,IF(T135/P135-1&gt;40%,40%,T135/P135-1)),"")</f>
        <v>-3.8664822304717683E-2</v>
      </c>
      <c r="U139" s="372">
        <f t="shared" ref="U139" si="516">+IFERROR(IF(U135/Q135-1&lt;-40%,-40%,IF(U135/Q135-1&gt;40%,40%,U135/Q135-1)),"")</f>
        <v>-1.3510543109024664E-2</v>
      </c>
      <c r="V139" s="372">
        <f t="shared" ref="V139" si="517">+IFERROR(IF(V135/R135-1&lt;-40%,-40%,IF(V135/R135-1&gt;40%,40%,V135/R135-1)),"")</f>
        <v>-5.6568386004449578E-2</v>
      </c>
      <c r="W139" s="372">
        <f t="shared" ref="W139" si="518">+IFERROR(IF(W135/S135-1&lt;-40%,-40%,IF(W135/S135-1&gt;40%,40%,W135/S135-1)),"")</f>
        <v>1.3066959929773247E-2</v>
      </c>
      <c r="X139" s="372">
        <f t="shared" ref="X139" si="519">+IFERROR(IF(X135/T135-1&lt;-40%,-40%,IF(X135/T135-1&gt;40%,40%,X135/T135-1)),"")</f>
        <v>3.9312774136501805E-2</v>
      </c>
      <c r="Y139" s="372">
        <f t="shared" ref="Y139" si="520">+IFERROR(IF(Y135/U135-1&lt;-40%,-40%,IF(Y135/U135-1&gt;40%,40%,Y135/U135-1)),"")</f>
        <v>6.9512914701352013E-2</v>
      </c>
      <c r="Z139" s="372">
        <f t="shared" ref="Z139" si="521">+IFERROR(IF(Z135/V135-1&lt;-40%,-40%,IF(Z135/V135-1&gt;40%,40%,Z135/V135-1)),"")</f>
        <v>3.0867711221983729E-2</v>
      </c>
      <c r="AA139" s="372">
        <f t="shared" ref="AA139" si="522">+IFERROR(IF(AA135/W135-1&lt;-40%,-40%,IF(AA135/W135-1&gt;40%,40%,AA135/W135-1)),"")</f>
        <v>-7.7885924935219286E-3</v>
      </c>
      <c r="AB139" s="372">
        <f t="shared" ref="AB139" si="523">+IFERROR(IF(AB135/X135-1&lt;-40%,-40%,IF(AB135/X135-1&gt;40%,40%,AB135/X135-1)),"")</f>
        <v>2.1305828573535912E-2</v>
      </c>
      <c r="AC139" s="372">
        <f t="shared" ref="AC139" si="524">+IFERROR(IF(AC135/Y135-1&lt;-40%,-40%,IF(AC135/Y135-1&gt;40%,40%,AC135/Y135-1)),"")</f>
        <v>-8.0277863584556908E-2</v>
      </c>
      <c r="AD139" s="372">
        <f t="shared" ref="AD139" si="525">+IFERROR(IF(AD135/Z135-1&lt;-40%,-40%,IF(AD135/Z135-1&gt;40%,40%,AD135/Z135-1)),"")</f>
        <v>-4.5041024283729247E-2</v>
      </c>
      <c r="AE139" s="372">
        <f t="shared" ref="AE139" si="526">+IFERROR(IF(AE135/AA135-1&lt;-40%,-40%,IF(AE135/AA135-1&gt;40%,40%,AE135/AA135-1)),"")</f>
        <v>-6.8767200403346052E-2</v>
      </c>
      <c r="AF139" s="372">
        <f t="shared" ref="AF139" si="527">+IFERROR(IF(AF135/AB135-1&lt;-40%,-40%,IF(AF135/AB135-1&gt;40%,40%,AF135/AB135-1)),"")</f>
        <v>4.9094845025153155E-2</v>
      </c>
      <c r="AG139" s="372">
        <f t="shared" ref="AG139" si="528">+IFERROR(IF(AG135/AC135-1&lt;-40%,-40%,IF(AG135/AC135-1&gt;40%,40%,AG135/AC135-1)),"")</f>
        <v>0.17974953034811314</v>
      </c>
      <c r="AH139" s="372">
        <f t="shared" ref="AH139" si="529">+IFERROR(IF(AH135/AD135-1&lt;-40%,-40%,IF(AH135/AD135-1&gt;40%,40%,AH135/AD135-1)),"")</f>
        <v>0.21166037695321482</v>
      </c>
      <c r="AI139" s="372">
        <f t="shared" ref="AI139" si="530">+IFERROR(IF(AI135/AE135-1&lt;-40%,-40%,IF(AI135/AE135-1&gt;40%,40%,AI135/AE135-1)),"")</f>
        <v>0.25447616696892394</v>
      </c>
      <c r="AJ139" s="372">
        <f t="shared" ref="AJ139" si="531">+IFERROR(IF(AJ135/AF135-1&lt;-40%,-40%,IF(AJ135/AF135-1&gt;40%,40%,AJ135/AF135-1)),"")</f>
        <v>5.9930029853314748E-2</v>
      </c>
      <c r="AK139" s="372">
        <f t="shared" ref="AK139" si="532">+IFERROR(IF(AK135/AG135-1&lt;-40%,-40%,IF(AK135/AG135-1&gt;40%,40%,AK135/AG135-1)),"")</f>
        <v>1.865637920027674E-2</v>
      </c>
      <c r="AL139" s="372">
        <f t="shared" ref="AL139" si="533">+IFERROR(IF(AL135/AH135-1&lt;-40%,-40%,IF(AL135/AH135-1&gt;40%,40%,AL135/AH135-1)),"")</f>
        <v>-1.7207886526250382E-2</v>
      </c>
      <c r="AM139" s="372">
        <f t="shared" ref="AM139" si="534">+IFERROR(IF(AM135/AI135-1&lt;-40%,-40%,IF(AM135/AI135-1&gt;40%,40%,AM135/AI135-1)),"")</f>
        <v>-7.5063980588918722E-2</v>
      </c>
      <c r="AN139" s="372">
        <f t="shared" ref="AN139" si="535">+IFERROR(IF(AN135/AJ135-1&lt;-40%,-40%,IF(AN135/AJ135-1&gt;40%,40%,AN135/AJ135-1)),"")</f>
        <v>-3.5869887906781472E-2</v>
      </c>
      <c r="AO139" s="372">
        <f t="shared" ref="AO139" si="536">+IFERROR(IF(AO135/AK135-1&lt;-40%,-40%,IF(AO135/AK135-1&gt;40%,40%,AO135/AK135-1)),"")</f>
        <v>-9.1791154559243027E-2</v>
      </c>
      <c r="AP139" s="372">
        <f t="shared" ref="AP139:AT139" si="537">+IFERROR(IF(AP135/AL135-1&lt;-40%,-40%,IF(AP135/AL135-1&gt;40%,40%,AP135/AL135-1)),"")</f>
        <v>-8.1367091185476581E-2</v>
      </c>
      <c r="AQ139" s="372">
        <f t="shared" si="537"/>
        <v>-5.9948321189814413E-2</v>
      </c>
      <c r="AR139" s="372">
        <f t="shared" si="537"/>
        <v>-4.3889321065075926E-2</v>
      </c>
      <c r="AS139" s="372">
        <f t="shared" si="537"/>
        <v>-6.2262710005058897E-2</v>
      </c>
      <c r="AT139" s="372">
        <f t="shared" si="537"/>
        <v>-1.6036810841830396E-2</v>
      </c>
      <c r="AU139" s="372">
        <f t="shared" ref="AU139:AW139" si="538">+IFERROR(IF(AU135/AQ135-1&lt;-40%,-40%,IF(AU135/AQ135-1&gt;40%,40%,AU135/AQ135-1)),"")</f>
        <v>3.9781035545766841E-2</v>
      </c>
      <c r="AV139" s="372">
        <f t="shared" si="538"/>
        <v>1.2433989151434899E-2</v>
      </c>
      <c r="AW139" s="372">
        <f t="shared" si="538"/>
        <v>-0.4</v>
      </c>
      <c r="AX139" s="321"/>
      <c r="AY139" s="321"/>
      <c r="AZ139" s="321"/>
      <c r="BA139" s="321"/>
      <c r="BB139" s="321"/>
      <c r="BC139" s="321"/>
      <c r="BD139" s="321"/>
      <c r="BE139" s="321"/>
      <c r="BF139" s="321"/>
      <c r="BG139" s="321"/>
      <c r="BH139" s="321"/>
      <c r="BI139" s="321"/>
      <c r="BJ139" s="321"/>
      <c r="BK139" s="321"/>
      <c r="BL139" s="321"/>
      <c r="BM139" s="321"/>
      <c r="BN139" s="321"/>
      <c r="BO139" s="321"/>
      <c r="BP139" s="321"/>
      <c r="BQ139" s="321"/>
      <c r="BR139" s="321"/>
      <c r="BS139" s="321"/>
      <c r="BT139" s="321"/>
      <c r="BU139" s="321"/>
      <c r="BV139" s="321"/>
      <c r="BW139" s="321"/>
      <c r="BX139" s="321"/>
      <c r="BY139" s="321"/>
      <c r="BZ139" s="321"/>
      <c r="CA139" s="321"/>
      <c r="CB139" s="321"/>
      <c r="CC139" s="321"/>
      <c r="CD139" s="321"/>
      <c r="CE139" s="321"/>
      <c r="CF139" s="321"/>
      <c r="CG139" s="321"/>
      <c r="CH139" s="321"/>
      <c r="CI139" s="321"/>
      <c r="CJ139" s="321"/>
      <c r="CK139" s="321"/>
      <c r="CL139" s="321"/>
      <c r="CM139" s="321"/>
      <c r="CN139" s="321"/>
      <c r="CO139" s="321"/>
      <c r="CP139" s="321"/>
      <c r="CQ139" s="321"/>
      <c r="CR139" s="321"/>
      <c r="CS139" s="321"/>
      <c r="CT139" s="321"/>
      <c r="CU139" s="321"/>
      <c r="CV139" s="321"/>
      <c r="CW139" s="321"/>
      <c r="CX139" s="321"/>
      <c r="CY139" s="321"/>
      <c r="CZ139" s="321"/>
      <c r="DA139" s="321"/>
      <c r="DB139" s="321"/>
      <c r="DC139" s="321"/>
      <c r="DD139" s="321"/>
      <c r="DE139" s="321"/>
      <c r="DF139" s="321"/>
      <c r="DG139" s="321"/>
      <c r="DH139" s="321"/>
      <c r="DI139" s="321"/>
      <c r="DJ139" s="321"/>
      <c r="DK139" s="321"/>
      <c r="DL139" s="321"/>
      <c r="DM139" s="321"/>
      <c r="DN139" s="321"/>
      <c r="DO139" s="321"/>
      <c r="DP139" s="321"/>
      <c r="DQ139" s="321"/>
      <c r="DR139" s="321"/>
      <c r="DS139" s="321"/>
      <c r="DT139" s="321"/>
      <c r="DU139" s="321"/>
      <c r="DV139" s="321"/>
      <c r="DW139" s="321"/>
      <c r="DX139" s="321"/>
      <c r="DY139" s="321"/>
      <c r="DZ139" s="321"/>
      <c r="EA139" s="321"/>
      <c r="EB139" s="321"/>
      <c r="EC139" s="321"/>
      <c r="ED139" s="321"/>
      <c r="EE139" s="321"/>
      <c r="EF139" s="321"/>
      <c r="EG139" s="321"/>
      <c r="EH139" s="321"/>
    </row>
    <row r="141" spans="1:138">
      <c r="A141" s="11" t="s">
        <v>898</v>
      </c>
      <c r="B141" s="11"/>
    </row>
    <row r="142" spans="1:138">
      <c r="C142" s="9"/>
      <c r="D142" s="63"/>
      <c r="E142" s="321"/>
      <c r="F142" s="321"/>
      <c r="G142" s="321"/>
      <c r="H142" s="321"/>
      <c r="I142" s="321"/>
      <c r="J142" s="321"/>
      <c r="K142" s="321"/>
      <c r="L142" s="321"/>
      <c r="M142" s="321"/>
      <c r="N142" s="321"/>
      <c r="O142" s="321"/>
      <c r="P142" s="321"/>
      <c r="Q142" s="321"/>
      <c r="R142" s="321"/>
      <c r="S142" s="321"/>
      <c r="T142" s="321"/>
      <c r="U142" s="321"/>
      <c r="V142" s="321"/>
      <c r="W142" s="321"/>
      <c r="X142" s="321"/>
      <c r="Y142" s="321"/>
      <c r="Z142" s="321"/>
      <c r="AA142" s="321"/>
      <c r="AB142" s="321"/>
      <c r="AC142" s="321"/>
      <c r="AD142" s="321"/>
      <c r="AE142" s="321"/>
      <c r="AF142" s="321"/>
      <c r="AG142" s="321"/>
      <c r="AH142" s="321"/>
      <c r="AI142" s="321"/>
      <c r="AJ142" s="321"/>
      <c r="AK142" s="321"/>
      <c r="AL142" s="321"/>
      <c r="AM142" s="321"/>
      <c r="AN142" s="321"/>
      <c r="AO142" s="321"/>
      <c r="AP142" s="321"/>
      <c r="AQ142" s="321"/>
      <c r="AR142" s="321"/>
      <c r="AS142" s="321"/>
      <c r="AT142" s="321"/>
      <c r="AU142" s="321"/>
      <c r="AV142" s="321"/>
      <c r="AW142" s="321"/>
      <c r="AX142" s="321"/>
      <c r="AY142" s="321"/>
      <c r="AZ142" s="321"/>
      <c r="BA142" s="321"/>
      <c r="BB142" s="321"/>
      <c r="BC142" s="321"/>
      <c r="BD142" s="321"/>
      <c r="BE142" s="321"/>
      <c r="BF142" s="321"/>
      <c r="BG142" s="321"/>
      <c r="BH142" s="321"/>
      <c r="BI142" s="321"/>
      <c r="BJ142" s="321"/>
      <c r="BK142" s="321"/>
      <c r="BL142" s="321"/>
      <c r="BM142" s="321"/>
      <c r="BN142" s="321"/>
      <c r="BO142" s="321"/>
      <c r="BP142" s="321"/>
      <c r="BQ142" s="321"/>
      <c r="BR142" s="321"/>
      <c r="BS142" s="321"/>
      <c r="BT142" s="321"/>
      <c r="BU142" s="321"/>
      <c r="BV142" s="321"/>
      <c r="BW142" s="321"/>
      <c r="BX142" s="321"/>
      <c r="BY142" s="321"/>
      <c r="BZ142" s="321"/>
      <c r="CA142" s="321"/>
      <c r="CB142" s="321"/>
      <c r="CC142" s="321"/>
      <c r="CD142" s="321"/>
      <c r="CE142" s="321"/>
      <c r="CF142" s="321"/>
      <c r="CG142" s="321"/>
      <c r="CH142" s="321"/>
      <c r="CI142" s="321"/>
      <c r="CJ142" s="321"/>
      <c r="CK142" s="321"/>
      <c r="CL142" s="321"/>
      <c r="CM142" s="321"/>
      <c r="CN142" s="321"/>
      <c r="CO142" s="321"/>
      <c r="CP142" s="321"/>
      <c r="CQ142" s="321"/>
      <c r="CR142" s="321"/>
      <c r="CS142" s="321"/>
      <c r="CT142" s="321"/>
      <c r="CU142" s="321"/>
      <c r="CV142" s="321"/>
      <c r="CW142" s="321"/>
      <c r="CX142" s="321"/>
      <c r="CY142" s="321"/>
      <c r="CZ142" s="321"/>
      <c r="DA142" s="321"/>
      <c r="DB142" s="321"/>
      <c r="DC142" s="321"/>
      <c r="DD142" s="321"/>
      <c r="DE142" s="321"/>
      <c r="DF142" s="321"/>
      <c r="DG142" s="321"/>
      <c r="DH142" s="321"/>
      <c r="DI142" s="321"/>
      <c r="DJ142" s="321"/>
      <c r="DK142" s="321"/>
      <c r="DL142" s="321"/>
      <c r="DM142" s="321"/>
      <c r="DN142" s="321"/>
      <c r="DO142" s="321"/>
      <c r="DP142" s="321"/>
      <c r="DQ142" s="321"/>
      <c r="DR142" s="321"/>
      <c r="DS142" s="321"/>
      <c r="DT142" s="321"/>
      <c r="DU142" s="321"/>
      <c r="DV142" s="321"/>
      <c r="DW142" s="321"/>
      <c r="DX142" s="321"/>
      <c r="DY142" s="321"/>
      <c r="DZ142" s="321"/>
      <c r="EA142" s="321"/>
      <c r="EB142" s="321"/>
      <c r="EC142" s="321"/>
      <c r="ED142" s="321"/>
      <c r="EE142" s="321"/>
      <c r="EF142" s="321"/>
      <c r="EG142" s="321"/>
      <c r="EH142" s="321"/>
    </row>
    <row r="143" spans="1:138">
      <c r="C143" s="9"/>
      <c r="D143" s="51"/>
      <c r="E143" s="355" t="s">
        <v>697</v>
      </c>
      <c r="F143" s="356" t="s">
        <v>698</v>
      </c>
      <c r="G143" s="356" t="s">
        <v>699</v>
      </c>
      <c r="H143" s="356" t="s">
        <v>700</v>
      </c>
      <c r="I143" s="356" t="s">
        <v>701</v>
      </c>
      <c r="J143" s="356" t="s">
        <v>702</v>
      </c>
      <c r="K143" s="356" t="s">
        <v>703</v>
      </c>
      <c r="L143" s="356" t="s">
        <v>704</v>
      </c>
      <c r="M143" s="356" t="s">
        <v>705</v>
      </c>
      <c r="N143" s="356" t="s">
        <v>706</v>
      </c>
      <c r="O143" s="356" t="s">
        <v>707</v>
      </c>
      <c r="P143" s="356" t="s">
        <v>708</v>
      </c>
      <c r="Q143" s="356" t="s">
        <v>709</v>
      </c>
      <c r="R143" s="356" t="s">
        <v>710</v>
      </c>
      <c r="S143" s="356" t="s">
        <v>711</v>
      </c>
      <c r="T143" s="356" t="s">
        <v>712</v>
      </c>
      <c r="U143" s="356" t="s">
        <v>713</v>
      </c>
      <c r="V143" s="356" t="s">
        <v>714</v>
      </c>
      <c r="W143" s="356" t="s">
        <v>715</v>
      </c>
      <c r="X143" s="356" t="s">
        <v>716</v>
      </c>
      <c r="Y143" s="356" t="s">
        <v>717</v>
      </c>
      <c r="Z143" s="356" t="s">
        <v>718</v>
      </c>
      <c r="AA143" s="356" t="s">
        <v>719</v>
      </c>
      <c r="AB143" s="356" t="s">
        <v>720</v>
      </c>
      <c r="AC143" s="356" t="s">
        <v>721</v>
      </c>
      <c r="AD143" s="356" t="s">
        <v>722</v>
      </c>
      <c r="AE143" s="356" t="s">
        <v>723</v>
      </c>
      <c r="AF143" s="356" t="s">
        <v>724</v>
      </c>
      <c r="AG143" s="356" t="s">
        <v>725</v>
      </c>
      <c r="AH143" s="356" t="s">
        <v>726</v>
      </c>
      <c r="AI143" s="356" t="s">
        <v>727</v>
      </c>
      <c r="AJ143" s="356" t="s">
        <v>728</v>
      </c>
      <c r="AK143" s="356" t="s">
        <v>729</v>
      </c>
      <c r="AL143" s="356" t="s">
        <v>730</v>
      </c>
      <c r="AM143" s="356" t="s">
        <v>731</v>
      </c>
      <c r="AN143" s="356" t="s">
        <v>732</v>
      </c>
      <c r="AO143" s="356" t="s">
        <v>733</v>
      </c>
      <c r="AP143" s="356" t="s">
        <v>734</v>
      </c>
      <c r="AQ143" s="356" t="str">
        <f t="shared" ref="AQ143:AW143" si="539">+AQ$35</f>
        <v>3Q24</v>
      </c>
      <c r="AR143" s="356" t="str">
        <f t="shared" si="539"/>
        <v>4Q24</v>
      </c>
      <c r="AS143" s="356" t="str">
        <f t="shared" si="539"/>
        <v>1Q25</v>
      </c>
      <c r="AT143" s="356" t="str">
        <f t="shared" si="539"/>
        <v>2Q25</v>
      </c>
      <c r="AU143" s="356" t="str">
        <f t="shared" si="539"/>
        <v>3Q25</v>
      </c>
      <c r="AV143" s="356" t="str">
        <f t="shared" si="539"/>
        <v>4Q25</v>
      </c>
      <c r="AW143" s="356" t="str">
        <f t="shared" si="539"/>
        <v>1Q26</v>
      </c>
      <c r="AX143" s="321"/>
      <c r="AY143" s="321"/>
      <c r="AZ143" s="321"/>
      <c r="BA143" s="321"/>
      <c r="BB143" s="321"/>
      <c r="BC143" s="321"/>
      <c r="BD143" s="321"/>
      <c r="BE143" s="321"/>
      <c r="BF143" s="321"/>
      <c r="BG143" s="321"/>
      <c r="BH143" s="321"/>
      <c r="BI143" s="321"/>
      <c r="BJ143" s="321"/>
      <c r="BK143" s="321"/>
      <c r="BL143" s="321"/>
      <c r="BM143" s="321"/>
      <c r="BN143" s="321"/>
      <c r="BO143" s="321"/>
      <c r="BP143" s="321"/>
      <c r="BQ143" s="321"/>
      <c r="BR143" s="321"/>
      <c r="BS143" s="321"/>
      <c r="BT143" s="321"/>
      <c r="BU143" s="321"/>
      <c r="BV143" s="321"/>
      <c r="BW143" s="321"/>
      <c r="BX143" s="321"/>
      <c r="BY143" s="321"/>
      <c r="BZ143" s="321"/>
      <c r="CA143" s="321"/>
      <c r="CB143" s="321"/>
      <c r="CC143" s="321"/>
      <c r="CD143" s="321"/>
      <c r="CE143" s="321"/>
      <c r="CF143" s="321"/>
      <c r="CG143" s="321"/>
      <c r="CH143" s="321"/>
      <c r="CI143" s="321"/>
      <c r="CJ143" s="321"/>
      <c r="CK143" s="321"/>
      <c r="CL143" s="321"/>
      <c r="CM143" s="321"/>
      <c r="CN143" s="321"/>
      <c r="CO143" s="321"/>
      <c r="CP143" s="321"/>
      <c r="CQ143" s="321"/>
      <c r="CR143" s="321"/>
      <c r="CS143" s="321"/>
      <c r="CT143" s="321"/>
      <c r="CU143" s="321"/>
      <c r="CV143" s="321"/>
      <c r="CW143" s="321"/>
      <c r="CX143" s="321"/>
      <c r="CY143" s="321"/>
      <c r="CZ143" s="321"/>
      <c r="DA143" s="321"/>
      <c r="DB143" s="321"/>
      <c r="DC143" s="321"/>
      <c r="DD143" s="321"/>
      <c r="DE143" s="321"/>
      <c r="DF143" s="321"/>
      <c r="DG143" s="321"/>
      <c r="DH143" s="321"/>
      <c r="DI143" s="321"/>
      <c r="DJ143" s="321"/>
      <c r="DK143" s="321"/>
      <c r="DL143" s="321"/>
      <c r="DM143" s="321"/>
      <c r="DN143" s="321"/>
      <c r="DO143" s="321"/>
      <c r="DP143" s="321"/>
      <c r="DQ143" s="321"/>
      <c r="DR143" s="321"/>
      <c r="DS143" s="321"/>
      <c r="DT143" s="321"/>
      <c r="DU143" s="321"/>
      <c r="DV143" s="321"/>
      <c r="DW143" s="321"/>
      <c r="DX143" s="321"/>
      <c r="DY143" s="321"/>
      <c r="DZ143" s="321"/>
      <c r="EA143" s="321"/>
      <c r="EB143" s="321"/>
      <c r="EC143" s="321"/>
      <c r="ED143" s="321"/>
      <c r="EE143" s="321"/>
      <c r="EF143" s="321"/>
      <c r="EG143" s="321"/>
      <c r="EH143" s="321"/>
    </row>
    <row r="144" spans="1:138">
      <c r="C144" s="306" t="s">
        <v>530</v>
      </c>
      <c r="D144" s="343" t="s">
        <v>528</v>
      </c>
      <c r="E144" s="357">
        <f>+SUMIFS(US!$14:$14,US!$3:$3,'Data Graf'!E$143)</f>
        <v>3220884</v>
      </c>
      <c r="F144" s="358">
        <f>+SUMIFS(US!$14:$14,US!$3:$3,'Data Graf'!F$143)</f>
        <v>3409245</v>
      </c>
      <c r="G144" s="358">
        <f>+SUMIFS(US!$14:$14,US!$3:$3,'Data Graf'!G$143)</f>
        <v>3482875</v>
      </c>
      <c r="H144" s="358">
        <f>+SUMIFS(US!$14:$14,US!$3:$3,'Data Graf'!H$143)</f>
        <v>3453397</v>
      </c>
      <c r="I144" s="358">
        <f>+SUMIFS(US!$14:$14,US!$3:$3,'Data Graf'!I$143)</f>
        <v>3522615</v>
      </c>
      <c r="J144" s="358">
        <f>+SUMIFS(US!$14:$14,US!$3:$3,'Data Graf'!J$143)</f>
        <v>3594191</v>
      </c>
      <c r="K144" s="358">
        <f>+SUMIFS(US!$14:$14,US!$3:$3,'Data Graf'!K$143)</f>
        <v>3668220</v>
      </c>
      <c r="L144" s="358">
        <f>+SUMIFS(US!$14:$14,US!$3:$3,'Data Graf'!L$143)</f>
        <v>3776424</v>
      </c>
      <c r="M144" s="358">
        <f>+SUMIFS(US!$14:$14,US!$3:$3,'Data Graf'!M$143)</f>
        <v>3807818</v>
      </c>
      <c r="N144" s="358">
        <f>+SUMIFS(US!$14:$14,US!$3:$3,'Data Graf'!N$143)</f>
        <v>3827790</v>
      </c>
      <c r="O144" s="358">
        <f>+SUMIFS(US!$14:$14,US!$3:$3,'Data Graf'!O$143)</f>
        <v>3829689</v>
      </c>
      <c r="P144" s="358">
        <f>+SUMIFS(US!$14:$14,US!$3:$3,'Data Graf'!P$143)</f>
        <v>3907545</v>
      </c>
      <c r="Q144" s="358">
        <f>+SUMIFS(US!$14:$14,US!$3:$3,'Data Graf'!Q$143)</f>
        <v>4038958</v>
      </c>
      <c r="R144" s="358">
        <f>+SUMIFS(US!$14:$14,US!$3:$3,'Data Graf'!R$143)</f>
        <v>4056284</v>
      </c>
      <c r="S144" s="358">
        <f>+SUMIFS(US!$14:$14,US!$3:$3,'Data Graf'!S$143)</f>
        <v>3997410</v>
      </c>
      <c r="T144" s="358">
        <f>+SUMIFS(US!$14:$14,US!$3:$3,'Data Graf'!T$143)</f>
        <v>3910697</v>
      </c>
      <c r="U144" s="358">
        <f>+SUMIFS(US!$14:$14,US!$3:$3,'Data Graf'!U$143)</f>
        <v>3925550</v>
      </c>
      <c r="V144" s="358">
        <f>+SUMIFS(US!$14:$14,US!$3:$3,'Data Graf'!V$143)</f>
        <v>4099127</v>
      </c>
      <c r="W144" s="358">
        <f>+SUMIFS(US!$14:$14,US!$3:$3,'Data Graf'!W$143)</f>
        <v>4276985</v>
      </c>
      <c r="X144" s="358">
        <f>+SUMIFS(US!$14:$14,US!$3:$3,'Data Graf'!X$143)</f>
        <v>4378590</v>
      </c>
      <c r="Y144" s="358">
        <f>+SUMIFS(US!$14:$14,US!$3:$3,'Data Graf'!Y$143)</f>
        <v>4492109</v>
      </c>
      <c r="Z144" s="358">
        <f>+SUMIFS(US!$14:$14,US!$3:$3,'Data Graf'!Z$143)</f>
        <v>4369496</v>
      </c>
      <c r="AA144" s="358">
        <f>+SUMIFS(US!$14:$14,US!$3:$3,'Data Graf'!AA$143)</f>
        <v>4476398</v>
      </c>
      <c r="AB144" s="358">
        <f>+SUMIFS(US!$14:$14,US!$3:$3,'Data Graf'!AB$143)</f>
        <v>4668072</v>
      </c>
      <c r="AC144" s="358">
        <f>+SUMIFS(US!$14:$14,US!$3:$3,'Data Graf'!AC$143)</f>
        <v>4784557</v>
      </c>
      <c r="AD144" s="358">
        <f>+SUMIFS(US!$14:$14,US!$3:$3,'Data Graf'!AD$143)</f>
        <v>4881769</v>
      </c>
      <c r="AE144" s="358">
        <f>+SUMIFS(US!$14:$14,US!$3:$3,'Data Graf'!AE$143)</f>
        <v>4999479</v>
      </c>
      <c r="AF144" s="358">
        <f>+SUMIFS(US!$14:$14,US!$3:$3,'Data Graf'!AF$143)</f>
        <v>5183937</v>
      </c>
      <c r="AG144" s="358">
        <f>+SUMIFS(US!$14:$14,US!$3:$3,'Data Graf'!AG$143)</f>
        <v>5528978</v>
      </c>
      <c r="AH144" s="358">
        <f>+SUMIFS(US!$14:$14,US!$3:$3,'Data Graf'!AH$143)</f>
        <v>5755168</v>
      </c>
      <c r="AI144" s="358">
        <f>+SUMIFS(US!$14:$14,US!$3:$3,'Data Graf'!AI$143)</f>
        <v>5761865</v>
      </c>
      <c r="AJ144" s="358">
        <f>+SUMIFS(US!$14:$14,US!$3:$3,'Data Graf'!AJ$143)</f>
        <v>5763675</v>
      </c>
      <c r="AK144" s="358">
        <f>+SUMIFS(US!$14:$14,US!$3:$3,'Data Graf'!AK$143)</f>
        <v>5931059</v>
      </c>
      <c r="AL144" s="358">
        <f>+SUMIFS(US!$14:$14,US!$3:$3,'Data Graf'!AL$143)</f>
        <v>6149715</v>
      </c>
      <c r="AM144" s="358">
        <f>+SUMIFS(US!$14:$14,US!$3:$3,'Data Graf'!AM$143)</f>
        <v>6317530</v>
      </c>
      <c r="AN144" s="358">
        <f>+SUMIFS(US!$14:$14,US!$3:$3,'Data Graf'!AN$143)</f>
        <v>6486832</v>
      </c>
      <c r="AO144" s="358">
        <f>+SUMIFS(US!$14:$14,US!$3:$3,'Data Graf'!AO$143)</f>
        <v>6520884</v>
      </c>
      <c r="AP144" s="358">
        <f>+SUMIFS(US!$14:$14,US!$3:$3,'Data Graf'!AP$143)</f>
        <v>6621690</v>
      </c>
      <c r="AQ144" s="358">
        <f>+SUMIFS(US!$14:$14,US!$3:$3,'Data Graf'!AQ$143)</f>
        <v>6604008</v>
      </c>
      <c r="AR144" s="358">
        <f>+SUMIFS(US!$14:$14,US!$3:$3,'Data Graf'!AR$143)</f>
        <v>6566690</v>
      </c>
      <c r="AS144" s="358">
        <f>+SUMIFS(US!$14:$14,US!$3:$3,'Data Graf'!AS$143)</f>
        <v>0</v>
      </c>
      <c r="AT144" s="358">
        <f>+SUMIFS(US!$14:$14,US!$3:$3,'Data Graf'!AT$143)</f>
        <v>0</v>
      </c>
      <c r="AU144" s="358">
        <f>+SUMIFS(US!$14:$14,US!$3:$3,'Data Graf'!AU$143)</f>
        <v>0</v>
      </c>
      <c r="AV144" s="358">
        <f>+SUMIFS(US!$14:$14,US!$3:$3,'Data Graf'!AV$143)</f>
        <v>0</v>
      </c>
      <c r="AW144" s="358">
        <f>+SUMIFS(US!$14:$14,US!$3:$3,'Data Graf'!AW$143)</f>
        <v>0</v>
      </c>
      <c r="AX144" s="321"/>
      <c r="AY144" s="321"/>
      <c r="AZ144" s="321"/>
      <c r="BA144" s="321"/>
      <c r="BB144" s="321"/>
      <c r="BC144" s="321"/>
      <c r="BD144" s="321"/>
      <c r="BE144" s="321"/>
      <c r="BF144" s="321"/>
      <c r="BG144" s="321"/>
      <c r="BH144" s="321"/>
      <c r="BI144" s="321"/>
      <c r="BJ144" s="321"/>
      <c r="BK144" s="321"/>
      <c r="BL144" s="321"/>
      <c r="BM144" s="321"/>
      <c r="BN144" s="321"/>
      <c r="BO144" s="321"/>
      <c r="BP144" s="321"/>
      <c r="BQ144" s="321"/>
      <c r="BR144" s="321"/>
      <c r="BS144" s="321"/>
      <c r="BT144" s="321"/>
      <c r="BU144" s="321"/>
      <c r="BV144" s="321"/>
      <c r="BW144" s="321"/>
      <c r="BX144" s="321"/>
      <c r="BY144" s="321"/>
      <c r="BZ144" s="321"/>
      <c r="CA144" s="321"/>
      <c r="CB144" s="321"/>
      <c r="CC144" s="321"/>
      <c r="CD144" s="321"/>
      <c r="CE144" s="321"/>
      <c r="CF144" s="321"/>
      <c r="CG144" s="321"/>
      <c r="CH144" s="321"/>
      <c r="CI144" s="321"/>
      <c r="CJ144" s="321"/>
      <c r="CK144" s="321"/>
      <c r="CL144" s="321"/>
      <c r="CM144" s="321"/>
      <c r="CN144" s="321"/>
      <c r="CO144" s="321"/>
      <c r="CP144" s="321"/>
      <c r="CQ144" s="321"/>
      <c r="CR144" s="321"/>
      <c r="CS144" s="321"/>
      <c r="CT144" s="321"/>
      <c r="CU144" s="321"/>
      <c r="CV144" s="321"/>
      <c r="CW144" s="321"/>
      <c r="CX144" s="321"/>
      <c r="CY144" s="321"/>
      <c r="CZ144" s="321"/>
      <c r="DA144" s="321"/>
      <c r="DB144" s="321"/>
      <c r="DC144" s="321"/>
      <c r="DD144" s="321"/>
      <c r="DE144" s="321"/>
      <c r="DF144" s="321"/>
      <c r="DG144" s="321"/>
      <c r="DH144" s="321"/>
      <c r="DI144" s="321"/>
      <c r="DJ144" s="321"/>
      <c r="DK144" s="321"/>
      <c r="DL144" s="321"/>
      <c r="DM144" s="321"/>
      <c r="DN144" s="321"/>
      <c r="DO144" s="321"/>
      <c r="DP144" s="321"/>
      <c r="DQ144" s="321"/>
      <c r="DR144" s="321"/>
      <c r="DS144" s="321"/>
      <c r="DT144" s="321"/>
      <c r="DU144" s="321"/>
      <c r="DV144" s="321"/>
      <c r="DW144" s="321"/>
      <c r="DX144" s="321"/>
      <c r="DY144" s="321"/>
      <c r="DZ144" s="321"/>
      <c r="EA144" s="321"/>
      <c r="EB144" s="321"/>
      <c r="EC144" s="321"/>
      <c r="ED144" s="321"/>
      <c r="EE144" s="321"/>
      <c r="EF144" s="321"/>
      <c r="EG144" s="321"/>
      <c r="EH144" s="321"/>
    </row>
    <row r="145" spans="3:138">
      <c r="C145" s="307" t="s">
        <v>560</v>
      </c>
      <c r="D145" s="344" t="s">
        <v>561</v>
      </c>
      <c r="E145" s="359">
        <f>+SUMIFS(US!$29:$29,US!$3:$3,'Data Graf'!E$143)</f>
        <v>845486</v>
      </c>
      <c r="F145" s="360">
        <f>+SUMIFS(US!$29:$29,US!$3:$3,'Data Graf'!F$143)</f>
        <v>886934</v>
      </c>
      <c r="G145" s="360">
        <f>+SUMIFS(US!$29:$29,US!$3:$3,'Data Graf'!G$143)</f>
        <v>905186</v>
      </c>
      <c r="H145" s="360">
        <f>+SUMIFS(US!$29:$29,US!$3:$3,'Data Graf'!H$143)</f>
        <v>877407</v>
      </c>
      <c r="I145" s="360">
        <f>+SUMIFS(US!$29:$29,US!$3:$3,'Data Graf'!I$143)</f>
        <v>904551</v>
      </c>
      <c r="J145" s="360">
        <f>+SUMIFS(US!$29:$29,US!$3:$3,'Data Graf'!J$143)</f>
        <v>886820</v>
      </c>
      <c r="K145" s="360">
        <f>+SUMIFS(US!$29:$29,US!$3:$3,'Data Graf'!K$143)</f>
        <v>882273</v>
      </c>
      <c r="L145" s="360">
        <f>+SUMIFS(US!$29:$29,US!$3:$3,'Data Graf'!L$143)</f>
        <v>896598</v>
      </c>
      <c r="M145" s="360">
        <f>+SUMIFS(US!$29:$29,US!$3:$3,'Data Graf'!M$143)</f>
        <v>883011</v>
      </c>
      <c r="N145" s="360">
        <f>+SUMIFS(US!$29:$29,US!$3:$3,'Data Graf'!N$143)</f>
        <v>883353</v>
      </c>
      <c r="O145" s="360">
        <f>+SUMIFS(US!$29:$29,US!$3:$3,'Data Graf'!O$143)</f>
        <v>887714</v>
      </c>
      <c r="P145" s="360">
        <f>+SUMIFS(US!$29:$29,US!$3:$3,'Data Graf'!P$143)</f>
        <v>909860</v>
      </c>
      <c r="Q145" s="360">
        <f>+SUMIFS(US!$29:$29,US!$3:$3,'Data Graf'!Q$143)</f>
        <v>903019</v>
      </c>
      <c r="R145" s="360">
        <f>+SUMIFS(US!$29:$29,US!$3:$3,'Data Graf'!R$143)</f>
        <v>934679</v>
      </c>
      <c r="S145" s="360">
        <f>+SUMIFS(US!$29:$29,US!$3:$3,'Data Graf'!S$143)</f>
        <v>947026</v>
      </c>
      <c r="T145" s="360">
        <f>+SUMIFS(US!$29:$29,US!$3:$3,'Data Graf'!T$143)</f>
        <v>931358</v>
      </c>
      <c r="U145" s="360">
        <f>+SUMIFS(US!$29:$29,US!$3:$3,'Data Graf'!U$143)</f>
        <v>976027</v>
      </c>
      <c r="V145" s="360">
        <f>+SUMIFS(US!$29:$29,US!$3:$3,'Data Graf'!V$143)</f>
        <v>1040671</v>
      </c>
      <c r="W145" s="360">
        <f>+SUMIFS(US!$29:$29,US!$3:$3,'Data Graf'!W$143)</f>
        <v>1052002</v>
      </c>
      <c r="X145" s="360">
        <f>+SUMIFS(US!$29:$29,US!$3:$3,'Data Graf'!X$143)</f>
        <v>1056457</v>
      </c>
      <c r="Y145" s="360">
        <f>+SUMIFS(US!$29:$29,US!$3:$3,'Data Graf'!Y$143)</f>
        <v>1118040</v>
      </c>
      <c r="Z145" s="360">
        <f>+SUMIFS(US!$29:$29,US!$3:$3,'Data Graf'!Z$143)</f>
        <v>1118484</v>
      </c>
      <c r="AA145" s="360">
        <f>+SUMIFS(US!$29:$29,US!$3:$3,'Data Graf'!AA$143)</f>
        <v>1098429</v>
      </c>
      <c r="AB145" s="360">
        <f>+SUMIFS(US!$29:$29,US!$3:$3,'Data Graf'!AB$143)</f>
        <v>1101737</v>
      </c>
      <c r="AC145" s="360">
        <f>+SUMIFS(US!$29:$29,US!$3:$3,'Data Graf'!AC$143)</f>
        <v>1088588</v>
      </c>
      <c r="AD145" s="360">
        <f>+SUMIFS(US!$29:$29,US!$3:$3,'Data Graf'!AD$143)</f>
        <v>1073973</v>
      </c>
      <c r="AE145" s="360">
        <f>+SUMIFS(US!$29:$29,US!$3:$3,'Data Graf'!AE$143)</f>
        <v>1066172</v>
      </c>
      <c r="AF145" s="360">
        <f>+SUMIFS(US!$29:$29,US!$3:$3,'Data Graf'!AF$143)</f>
        <v>1068203</v>
      </c>
      <c r="AG145" s="360">
        <f>+SUMIFS(US!$29:$29,US!$3:$3,'Data Graf'!AG$143)</f>
        <v>1101809</v>
      </c>
      <c r="AH145" s="360">
        <f>+SUMIFS(US!$29:$29,US!$3:$3,'Data Graf'!AH$143)</f>
        <v>1125688</v>
      </c>
      <c r="AI145" s="360">
        <f>+SUMIFS(US!$29:$29,US!$3:$3,'Data Graf'!AI$143)</f>
        <v>1171249</v>
      </c>
      <c r="AJ145" s="360">
        <f>+SUMIFS(US!$29:$29,US!$3:$3,'Data Graf'!AJ$143)</f>
        <v>1195243</v>
      </c>
      <c r="AK145" s="360">
        <f>+SUMIFS(US!$29:$29,US!$3:$3,'Data Graf'!AK$143)</f>
        <v>1265856</v>
      </c>
      <c r="AL145" s="360">
        <f>+SUMIFS(US!$29:$29,US!$3:$3,'Data Graf'!AL$143)</f>
        <v>1347089</v>
      </c>
      <c r="AM145" s="360">
        <f>+SUMIFS(US!$29:$29,US!$3:$3,'Data Graf'!AM$143)</f>
        <v>1385472</v>
      </c>
      <c r="AN145" s="360">
        <f>+SUMIFS(US!$29:$29,US!$3:$3,'Data Graf'!AN$143)</f>
        <v>1456944</v>
      </c>
      <c r="AO145" s="360">
        <f>+SUMIFS(US!$29:$29,US!$3:$3,'Data Graf'!AO$143)</f>
        <v>1469716</v>
      </c>
      <c r="AP145" s="360">
        <f>+SUMIFS(US!$29:$29,US!$3:$3,'Data Graf'!AP$143)</f>
        <v>1480857</v>
      </c>
      <c r="AQ145" s="360">
        <f>+SUMIFS(US!$29:$29,US!$3:$3,'Data Graf'!AQ$143)</f>
        <v>1508717</v>
      </c>
      <c r="AR145" s="360">
        <f>+SUMIFS(US!$29:$29,US!$3:$3,'Data Graf'!AR$143)</f>
        <v>1527956</v>
      </c>
      <c r="AS145" s="360">
        <f>+SUMIFS(US!$29:$29,US!$3:$3,'Data Graf'!AS$143)</f>
        <v>1519673</v>
      </c>
      <c r="AT145" s="360">
        <f>+SUMIFS(US!$29:$29,US!$3:$3,'Data Graf'!AT$143)</f>
        <v>1543886</v>
      </c>
      <c r="AU145" s="360">
        <f>+SUMIFS(US!$29:$29,US!$3:$3,'Data Graf'!AU$143)</f>
        <v>1567066</v>
      </c>
      <c r="AV145" s="360">
        <f>+SUMIFS(US!$29:$29,US!$3:$3,'Data Graf'!AV$143)</f>
        <v>1578109</v>
      </c>
      <c r="AW145" s="360">
        <f>+SUMIFS(US!$29:$29,US!$3:$3,'Data Graf'!AW$143)</f>
        <v>529234</v>
      </c>
      <c r="AX145" s="321"/>
      <c r="AY145" s="321"/>
      <c r="AZ145" s="321"/>
      <c r="BA145" s="321"/>
      <c r="BB145" s="321"/>
      <c r="BC145" s="321"/>
      <c r="BD145" s="321"/>
      <c r="BE145" s="321"/>
      <c r="BF145" s="321"/>
      <c r="BG145" s="321"/>
      <c r="BH145" s="321"/>
      <c r="BI145" s="321"/>
      <c r="BJ145" s="321"/>
      <c r="BK145" s="321"/>
      <c r="BL145" s="321"/>
      <c r="BM145" s="321"/>
      <c r="BN145" s="321"/>
      <c r="BO145" s="321"/>
      <c r="BP145" s="321"/>
      <c r="BQ145" s="321"/>
      <c r="BR145" s="321"/>
      <c r="BS145" s="321"/>
      <c r="BT145" s="321"/>
      <c r="BU145" s="321"/>
      <c r="BV145" s="321"/>
      <c r="BW145" s="321"/>
      <c r="BX145" s="321"/>
      <c r="BY145" s="321"/>
      <c r="BZ145" s="321"/>
      <c r="CA145" s="321"/>
      <c r="CB145" s="321"/>
      <c r="CC145" s="321"/>
      <c r="CD145" s="321"/>
      <c r="CE145" s="321"/>
      <c r="CF145" s="321"/>
      <c r="CG145" s="321"/>
      <c r="CH145" s="321"/>
      <c r="CI145" s="321"/>
      <c r="CJ145" s="321"/>
      <c r="CK145" s="321"/>
      <c r="CL145" s="321"/>
      <c r="CM145" s="321"/>
      <c r="CN145" s="321"/>
      <c r="CO145" s="321"/>
      <c r="CP145" s="321"/>
      <c r="CQ145" s="321"/>
      <c r="CR145" s="321"/>
      <c r="CS145" s="321"/>
      <c r="CT145" s="321"/>
      <c r="CU145" s="321"/>
      <c r="CV145" s="321"/>
      <c r="CW145" s="321"/>
      <c r="CX145" s="321"/>
      <c r="CY145" s="321"/>
      <c r="CZ145" s="321"/>
      <c r="DA145" s="321"/>
      <c r="DB145" s="321"/>
      <c r="DC145" s="321"/>
      <c r="DD145" s="321"/>
      <c r="DE145" s="321"/>
      <c r="DF145" s="321"/>
      <c r="DG145" s="321"/>
      <c r="DH145" s="321"/>
      <c r="DI145" s="321"/>
      <c r="DJ145" s="321"/>
      <c r="DK145" s="321"/>
      <c r="DL145" s="321"/>
      <c r="DM145" s="321"/>
      <c r="DN145" s="321"/>
      <c r="DO145" s="321"/>
      <c r="DP145" s="321"/>
      <c r="DQ145" s="321"/>
      <c r="DR145" s="321"/>
      <c r="DS145" s="321"/>
      <c r="DT145" s="321"/>
      <c r="DU145" s="321"/>
      <c r="DV145" s="321"/>
      <c r="DW145" s="321"/>
      <c r="DX145" s="321"/>
      <c r="DY145" s="321"/>
      <c r="DZ145" s="321"/>
      <c r="EA145" s="321"/>
      <c r="EB145" s="321"/>
      <c r="EC145" s="321"/>
      <c r="ED145" s="321"/>
      <c r="EE145" s="321"/>
      <c r="EF145" s="321"/>
      <c r="EG145" s="321"/>
      <c r="EH145" s="321"/>
    </row>
    <row r="146" spans="3:138">
      <c r="C146" s="308" t="s">
        <v>578</v>
      </c>
      <c r="D146" s="345" t="s">
        <v>579</v>
      </c>
      <c r="E146" s="361">
        <f>+SUMIFS(US!$45:$45,US!$3:$3,'Data Graf'!E$143)</f>
        <v>2375398</v>
      </c>
      <c r="F146" s="362">
        <f>+SUMIFS(US!$45:$45,US!$3:$3,'Data Graf'!F$143)</f>
        <v>2522310</v>
      </c>
      <c r="G146" s="362">
        <f>+SUMIFS(US!$45:$45,US!$3:$3,'Data Graf'!G$143)</f>
        <v>2577689</v>
      </c>
      <c r="H146" s="362">
        <f>+SUMIFS(US!$45:$45,US!$3:$3,'Data Graf'!H$143)</f>
        <v>2575990</v>
      </c>
      <c r="I146" s="362">
        <f>+SUMIFS(US!$45:$45,US!$3:$3,'Data Graf'!I$143)</f>
        <v>2618064</v>
      </c>
      <c r="J146" s="362">
        <f>+SUMIFS(US!$45:$45,US!$3:$3,'Data Graf'!J$143)</f>
        <v>2707371</v>
      </c>
      <c r="K146" s="362">
        <f>+SUMIFS(US!$45:$45,US!$3:$3,'Data Graf'!K$143)</f>
        <v>2785946</v>
      </c>
      <c r="L146" s="362">
        <f>+SUMIFS(US!$45:$45,US!$3:$3,'Data Graf'!L$143)</f>
        <v>2879826</v>
      </c>
      <c r="M146" s="362">
        <f>+SUMIFS(US!$45:$45,US!$3:$3,'Data Graf'!M$143)</f>
        <v>2924807</v>
      </c>
      <c r="N146" s="362">
        <f>+SUMIFS(US!$45:$45,US!$3:$3,'Data Graf'!N$143)</f>
        <v>2944437</v>
      </c>
      <c r="O146" s="362">
        <f>+SUMIFS(US!$45:$45,US!$3:$3,'Data Graf'!O$143)</f>
        <v>2941975</v>
      </c>
      <c r="P146" s="362">
        <f>+SUMIFS(US!$45:$45,US!$3:$3,'Data Graf'!P$143)</f>
        <v>2997685</v>
      </c>
      <c r="Q146" s="362">
        <f>+SUMIFS(US!$45:$45,US!$3:$3,'Data Graf'!Q$143)</f>
        <v>3135939</v>
      </c>
      <c r="R146" s="362">
        <f>+SUMIFS(US!$45:$45,US!$3:$3,'Data Graf'!R$143)</f>
        <v>3121604</v>
      </c>
      <c r="S146" s="362">
        <f>+SUMIFS(US!$45:$45,US!$3:$3,'Data Graf'!S$143)</f>
        <v>3050384</v>
      </c>
      <c r="T146" s="362">
        <f>+SUMIFS(US!$45:$45,US!$3:$3,'Data Graf'!T$143)</f>
        <v>2979339</v>
      </c>
      <c r="U146" s="362">
        <f>+SUMIFS(US!$45:$45,US!$3:$3,'Data Graf'!U$143)</f>
        <v>2949523</v>
      </c>
      <c r="V146" s="362">
        <f>+SUMIFS(US!$45:$45,US!$3:$3,'Data Graf'!V$143)</f>
        <v>3058456</v>
      </c>
      <c r="W146" s="362">
        <f>+SUMIFS(US!$45:$45,US!$3:$3,'Data Graf'!W$143)</f>
        <v>3224983</v>
      </c>
      <c r="X146" s="362">
        <f>+SUMIFS(US!$45:$45,US!$3:$3,'Data Graf'!X$143)</f>
        <v>3322133</v>
      </c>
      <c r="Y146" s="362">
        <f>+SUMIFS(US!$45:$45,US!$3:$3,'Data Graf'!Y$143)</f>
        <v>3374070</v>
      </c>
      <c r="Z146" s="362">
        <f>+SUMIFS(US!$45:$45,US!$3:$3,'Data Graf'!Z$143)</f>
        <v>3251012</v>
      </c>
      <c r="AA146" s="362">
        <f>+SUMIFS(US!$45:$45,US!$3:$3,'Data Graf'!AA$143)</f>
        <v>3377971</v>
      </c>
      <c r="AB146" s="362">
        <f>+SUMIFS(US!$45:$45,US!$3:$3,'Data Graf'!AB$143)</f>
        <v>3566336</v>
      </c>
      <c r="AC146" s="362">
        <f>+SUMIFS(US!$45:$45,US!$3:$3,'Data Graf'!AC$143)</f>
        <v>3695969</v>
      </c>
      <c r="AD146" s="362">
        <f>+SUMIFS(US!$45:$45,US!$3:$3,'Data Graf'!AD$143)</f>
        <v>3807798</v>
      </c>
      <c r="AE146" s="362">
        <f>+SUMIFS(US!$45:$45,US!$3:$3,'Data Graf'!AE$143)</f>
        <v>3933308</v>
      </c>
      <c r="AF146" s="362">
        <f>+SUMIFS(US!$45:$45,US!$3:$3,'Data Graf'!AF$143)</f>
        <v>4115734</v>
      </c>
      <c r="AG146" s="362">
        <f>+SUMIFS(US!$45:$45,US!$3:$3,'Data Graf'!AG$143)</f>
        <v>4427170</v>
      </c>
      <c r="AH146" s="362">
        <f>+SUMIFS(US!$45:$45,US!$3:$3,'Data Graf'!AH$143)</f>
        <v>4629481</v>
      </c>
      <c r="AI146" s="362">
        <f>+SUMIFS(US!$45:$45,US!$3:$3,'Data Graf'!AI$143)</f>
        <v>4590616</v>
      </c>
      <c r="AJ146" s="362">
        <f>+SUMIFS(US!$45:$45,US!$3:$3,'Data Graf'!AJ$143)</f>
        <v>4568432</v>
      </c>
      <c r="AK146" s="362">
        <f>+SUMIFS(US!$45:$45,US!$3:$3,'Data Graf'!AK$143)</f>
        <v>4665202</v>
      </c>
      <c r="AL146" s="362">
        <f>+SUMIFS(US!$45:$45,US!$3:$3,'Data Graf'!AL$143)</f>
        <v>4802628</v>
      </c>
      <c r="AM146" s="362">
        <f>+SUMIFS(US!$45:$45,US!$3:$3,'Data Graf'!AM$143)</f>
        <v>4932057</v>
      </c>
      <c r="AN146" s="362">
        <f>+SUMIFS(US!$45:$45,US!$3:$3,'Data Graf'!AN$143)</f>
        <v>5029888</v>
      </c>
      <c r="AO146" s="362">
        <f>+SUMIFS(US!$45:$45,US!$3:$3,'Data Graf'!AO$143)</f>
        <v>5051168</v>
      </c>
      <c r="AP146" s="362">
        <f>+SUMIFS(US!$45:$45,US!$3:$3,'Data Graf'!AP$143)</f>
        <v>5140832</v>
      </c>
      <c r="AQ146" s="362">
        <f>+SUMIFS(US!$45:$45,US!$3:$3,'Data Graf'!AQ$143)</f>
        <v>5095291</v>
      </c>
      <c r="AR146" s="362">
        <f>+SUMIFS(US!$45:$45,US!$3:$3,'Data Graf'!AR$143)</f>
        <v>5038734</v>
      </c>
      <c r="AS146" s="362">
        <f>+SUMIFS(US!$45:$45,US!$3:$3,'Data Graf'!AS$143)</f>
        <v>4966199</v>
      </c>
      <c r="AT146" s="362">
        <f>+SUMIFS(US!$45:$45,US!$3:$3,'Data Graf'!AT$143)</f>
        <v>4919422</v>
      </c>
      <c r="AU146" s="362">
        <f>+SUMIFS(US!$45:$45,US!$3:$3,'Data Graf'!AU$143)</f>
        <v>4948160</v>
      </c>
      <c r="AV146" s="362">
        <f>+SUMIFS(US!$45:$45,US!$3:$3,'Data Graf'!AV$143)</f>
        <v>4968575</v>
      </c>
      <c r="AW146" s="362">
        <f>+SUMIFS(US!$45:$45,US!$3:$3,'Data Graf'!AW$143)</f>
        <v>1661190</v>
      </c>
      <c r="AX146" s="321"/>
      <c r="AY146" s="321"/>
      <c r="AZ146" s="321"/>
      <c r="BA146" s="321"/>
      <c r="BB146" s="321"/>
      <c r="BC146" s="321"/>
      <c r="BD146" s="321"/>
      <c r="BE146" s="321"/>
      <c r="BF146" s="321"/>
      <c r="BG146" s="321"/>
      <c r="BH146" s="321"/>
      <c r="BI146" s="321"/>
      <c r="BJ146" s="321"/>
      <c r="BK146" s="321"/>
      <c r="BL146" s="321"/>
      <c r="BM146" s="321"/>
      <c r="BN146" s="321"/>
      <c r="BO146" s="321"/>
      <c r="BP146" s="321"/>
      <c r="BQ146" s="321"/>
      <c r="BR146" s="321"/>
      <c r="BS146" s="321"/>
      <c r="BT146" s="321"/>
      <c r="BU146" s="321"/>
      <c r="BV146" s="321"/>
      <c r="BW146" s="321"/>
      <c r="BX146" s="321"/>
      <c r="BY146" s="321"/>
      <c r="BZ146" s="321"/>
      <c r="CA146" s="321"/>
      <c r="CB146" s="321"/>
      <c r="CC146" s="321"/>
      <c r="CD146" s="321"/>
      <c r="CE146" s="321"/>
      <c r="CF146" s="321"/>
      <c r="CG146" s="321"/>
      <c r="CH146" s="321"/>
      <c r="CI146" s="321"/>
      <c r="CJ146" s="321"/>
      <c r="CK146" s="321"/>
      <c r="CL146" s="321"/>
      <c r="CM146" s="321"/>
      <c r="CN146" s="321"/>
      <c r="CO146" s="321"/>
      <c r="CP146" s="321"/>
      <c r="CQ146" s="321"/>
      <c r="CR146" s="321"/>
      <c r="CS146" s="321"/>
      <c r="CT146" s="321"/>
      <c r="CU146" s="321"/>
      <c r="CV146" s="321"/>
      <c r="CW146" s="321"/>
      <c r="CX146" s="321"/>
      <c r="CY146" s="321"/>
      <c r="CZ146" s="321"/>
      <c r="DA146" s="321"/>
      <c r="DB146" s="321"/>
      <c r="DC146" s="321"/>
      <c r="DD146" s="321"/>
      <c r="DE146" s="321"/>
      <c r="DF146" s="321"/>
      <c r="DG146" s="321"/>
      <c r="DH146" s="321"/>
      <c r="DI146" s="321"/>
      <c r="DJ146" s="321"/>
      <c r="DK146" s="321"/>
      <c r="DL146" s="321"/>
      <c r="DM146" s="321"/>
      <c r="DN146" s="321"/>
      <c r="DO146" s="321"/>
      <c r="DP146" s="321"/>
      <c r="DQ146" s="321"/>
      <c r="DR146" s="321"/>
      <c r="DS146" s="321"/>
      <c r="DT146" s="321"/>
      <c r="DU146" s="321"/>
      <c r="DV146" s="321"/>
      <c r="DW146" s="321"/>
      <c r="DX146" s="321"/>
      <c r="DY146" s="321"/>
      <c r="DZ146" s="321"/>
      <c r="EA146" s="321"/>
      <c r="EB146" s="321"/>
      <c r="EC146" s="321"/>
      <c r="ED146" s="321"/>
      <c r="EE146" s="321"/>
      <c r="EF146" s="321"/>
      <c r="EG146" s="321"/>
      <c r="EH146" s="321"/>
    </row>
    <row r="147" spans="3:138">
      <c r="C147" s="9"/>
      <c r="D147" s="63"/>
      <c r="E147" s="321"/>
      <c r="F147" s="321"/>
      <c r="G147" s="321"/>
      <c r="H147" s="321"/>
      <c r="I147" s="321"/>
      <c r="J147" s="321"/>
      <c r="K147" s="321"/>
      <c r="L147" s="321"/>
      <c r="M147" s="321"/>
      <c r="N147" s="321"/>
      <c r="O147" s="321"/>
      <c r="P147" s="321"/>
      <c r="Q147" s="321"/>
      <c r="R147" s="321"/>
      <c r="S147" s="321"/>
      <c r="T147" s="321"/>
      <c r="U147" s="321"/>
      <c r="V147" s="321"/>
      <c r="W147" s="321"/>
      <c r="X147" s="321"/>
      <c r="Y147" s="321"/>
      <c r="Z147" s="321"/>
      <c r="AA147" s="321"/>
      <c r="AB147" s="321"/>
      <c r="AC147" s="321"/>
      <c r="AD147" s="321"/>
      <c r="AE147" s="321"/>
      <c r="AF147" s="321"/>
      <c r="AG147" s="321"/>
      <c r="AH147" s="321"/>
      <c r="AI147" s="321"/>
      <c r="AJ147" s="321"/>
      <c r="AK147" s="321"/>
      <c r="AL147" s="321"/>
      <c r="AM147" s="321"/>
      <c r="AN147" s="321"/>
      <c r="AO147" s="321"/>
      <c r="AP147" s="321"/>
      <c r="AQ147" s="321"/>
      <c r="AR147" s="321"/>
      <c r="AS147" s="321"/>
      <c r="AT147" s="321"/>
      <c r="AU147" s="321"/>
      <c r="AV147" s="321"/>
      <c r="AW147" s="321"/>
      <c r="AX147" s="321"/>
      <c r="AY147" s="321"/>
      <c r="AZ147" s="321"/>
      <c r="BA147" s="321"/>
      <c r="BB147" s="321"/>
      <c r="BC147" s="321"/>
      <c r="BD147" s="321"/>
      <c r="BE147" s="321"/>
      <c r="BF147" s="321"/>
      <c r="BG147" s="321"/>
      <c r="BH147" s="321"/>
      <c r="BI147" s="321"/>
      <c r="BJ147" s="321"/>
      <c r="BK147" s="321"/>
      <c r="BL147" s="321"/>
      <c r="BM147" s="321"/>
      <c r="BN147" s="321"/>
      <c r="BO147" s="321"/>
      <c r="BP147" s="321"/>
      <c r="BQ147" s="321"/>
      <c r="BR147" s="321"/>
      <c r="BS147" s="321"/>
      <c r="BT147" s="321"/>
      <c r="BU147" s="321"/>
      <c r="BV147" s="321"/>
      <c r="BW147" s="321"/>
      <c r="BX147" s="321"/>
      <c r="BY147" s="321"/>
      <c r="BZ147" s="321"/>
      <c r="CA147" s="321"/>
      <c r="CB147" s="321"/>
      <c r="CC147" s="321"/>
      <c r="CD147" s="321"/>
      <c r="CE147" s="321"/>
      <c r="CF147" s="321"/>
      <c r="CG147" s="321"/>
      <c r="CH147" s="321"/>
      <c r="CI147" s="321"/>
      <c r="CJ147" s="321"/>
      <c r="CK147" s="321"/>
      <c r="CL147" s="321"/>
      <c r="CM147" s="321"/>
      <c r="CN147" s="321"/>
      <c r="CO147" s="321"/>
      <c r="CP147" s="321"/>
      <c r="CQ147" s="321"/>
      <c r="CR147" s="321"/>
      <c r="CS147" s="321"/>
      <c r="CT147" s="321"/>
      <c r="CU147" s="321"/>
      <c r="CV147" s="321"/>
      <c r="CW147" s="321"/>
      <c r="CX147" s="321"/>
      <c r="CY147" s="321"/>
      <c r="CZ147" s="321"/>
      <c r="DA147" s="321"/>
      <c r="DB147" s="321"/>
      <c r="DC147" s="321"/>
      <c r="DD147" s="321"/>
      <c r="DE147" s="321"/>
      <c r="DF147" s="321"/>
      <c r="DG147" s="321"/>
      <c r="DH147" s="321"/>
      <c r="DI147" s="321"/>
      <c r="DJ147" s="321"/>
      <c r="DK147" s="321"/>
      <c r="DL147" s="321"/>
      <c r="DM147" s="321"/>
      <c r="DN147" s="321"/>
      <c r="DO147" s="321"/>
      <c r="DP147" s="321"/>
      <c r="DQ147" s="321"/>
      <c r="DR147" s="321"/>
      <c r="DS147" s="321"/>
      <c r="DT147" s="321"/>
      <c r="DU147" s="321"/>
      <c r="DV147" s="321"/>
      <c r="DW147" s="321"/>
      <c r="DX147" s="321"/>
      <c r="DY147" s="321"/>
      <c r="DZ147" s="321"/>
      <c r="EA147" s="321"/>
      <c r="EB147" s="321"/>
      <c r="EC147" s="321"/>
      <c r="ED147" s="321"/>
      <c r="EE147" s="321"/>
      <c r="EF147" s="321"/>
      <c r="EG147" s="321"/>
      <c r="EH147" s="321"/>
    </row>
    <row r="148" spans="3:138">
      <c r="C148" s="9"/>
      <c r="D148" s="51"/>
      <c r="E148" s="355" t="s">
        <v>697</v>
      </c>
      <c r="F148" s="356" t="s">
        <v>698</v>
      </c>
      <c r="G148" s="356" t="s">
        <v>699</v>
      </c>
      <c r="H148" s="356" t="s">
        <v>700</v>
      </c>
      <c r="I148" s="356" t="s">
        <v>701</v>
      </c>
      <c r="J148" s="356" t="s">
        <v>702</v>
      </c>
      <c r="K148" s="356" t="s">
        <v>703</v>
      </c>
      <c r="L148" s="356" t="s">
        <v>704</v>
      </c>
      <c r="M148" s="356" t="s">
        <v>705</v>
      </c>
      <c r="N148" s="356" t="s">
        <v>706</v>
      </c>
      <c r="O148" s="356" t="s">
        <v>707</v>
      </c>
      <c r="P148" s="356" t="s">
        <v>708</v>
      </c>
      <c r="Q148" s="356" t="s">
        <v>709</v>
      </c>
      <c r="R148" s="356" t="s">
        <v>710</v>
      </c>
      <c r="S148" s="356" t="s">
        <v>711</v>
      </c>
      <c r="T148" s="356" t="s">
        <v>712</v>
      </c>
      <c r="U148" s="356" t="s">
        <v>713</v>
      </c>
      <c r="V148" s="356" t="s">
        <v>714</v>
      </c>
      <c r="W148" s="356" t="s">
        <v>715</v>
      </c>
      <c r="X148" s="356" t="s">
        <v>716</v>
      </c>
      <c r="Y148" s="356" t="s">
        <v>717</v>
      </c>
      <c r="Z148" s="356" t="s">
        <v>718</v>
      </c>
      <c r="AA148" s="356" t="s">
        <v>719</v>
      </c>
      <c r="AB148" s="356" t="s">
        <v>720</v>
      </c>
      <c r="AC148" s="356" t="s">
        <v>721</v>
      </c>
      <c r="AD148" s="356" t="s">
        <v>722</v>
      </c>
      <c r="AE148" s="356" t="s">
        <v>723</v>
      </c>
      <c r="AF148" s="356" t="s">
        <v>724</v>
      </c>
      <c r="AG148" s="356" t="s">
        <v>725</v>
      </c>
      <c r="AH148" s="356" t="s">
        <v>726</v>
      </c>
      <c r="AI148" s="356" t="s">
        <v>727</v>
      </c>
      <c r="AJ148" s="356" t="s">
        <v>728</v>
      </c>
      <c r="AK148" s="356" t="s">
        <v>729</v>
      </c>
      <c r="AL148" s="356" t="s">
        <v>730</v>
      </c>
      <c r="AM148" s="356" t="s">
        <v>731</v>
      </c>
      <c r="AN148" s="356" t="s">
        <v>732</v>
      </c>
      <c r="AO148" s="356" t="s">
        <v>733</v>
      </c>
      <c r="AP148" s="356" t="s">
        <v>734</v>
      </c>
      <c r="AQ148" s="356" t="str">
        <f t="shared" ref="AQ148:AW148" si="540">+AQ$35</f>
        <v>3Q24</v>
      </c>
      <c r="AR148" s="356" t="str">
        <f t="shared" si="540"/>
        <v>4Q24</v>
      </c>
      <c r="AS148" s="356" t="str">
        <f t="shared" si="540"/>
        <v>1Q25</v>
      </c>
      <c r="AT148" s="356" t="str">
        <f t="shared" si="540"/>
        <v>2Q25</v>
      </c>
      <c r="AU148" s="356" t="str">
        <f t="shared" si="540"/>
        <v>3Q25</v>
      </c>
      <c r="AV148" s="356" t="str">
        <f t="shared" si="540"/>
        <v>4Q25</v>
      </c>
      <c r="AW148" s="356" t="str">
        <f t="shared" si="540"/>
        <v>1Q26</v>
      </c>
      <c r="AX148" s="321"/>
      <c r="AY148" s="321"/>
      <c r="AZ148" s="321"/>
      <c r="BA148" s="321"/>
      <c r="BB148" s="321"/>
      <c r="BC148" s="321"/>
      <c r="BD148" s="321"/>
      <c r="BE148" s="321"/>
      <c r="BF148" s="321"/>
      <c r="BG148" s="321"/>
      <c r="BH148" s="321"/>
      <c r="BI148" s="321"/>
      <c r="BJ148" s="321"/>
      <c r="BK148" s="321"/>
      <c r="BL148" s="321"/>
      <c r="BM148" s="321"/>
      <c r="BN148" s="321"/>
      <c r="BO148" s="321"/>
      <c r="BP148" s="321"/>
      <c r="BQ148" s="321"/>
      <c r="BR148" s="321"/>
      <c r="BS148" s="321"/>
      <c r="BT148" s="321"/>
      <c r="BU148" s="321"/>
      <c r="BV148" s="321"/>
      <c r="BW148" s="321"/>
      <c r="BX148" s="321"/>
      <c r="BY148" s="321"/>
      <c r="BZ148" s="321"/>
      <c r="CA148" s="321"/>
      <c r="CB148" s="321"/>
      <c r="CC148" s="321"/>
      <c r="CD148" s="321"/>
      <c r="CE148" s="321"/>
      <c r="CF148" s="321"/>
      <c r="CG148" s="321"/>
      <c r="CH148" s="321"/>
      <c r="CI148" s="321"/>
      <c r="CJ148" s="321"/>
      <c r="CK148" s="321"/>
      <c r="CL148" s="321"/>
      <c r="CM148" s="321"/>
      <c r="CN148" s="321"/>
      <c r="CO148" s="321"/>
      <c r="CP148" s="321"/>
      <c r="CQ148" s="321"/>
      <c r="CR148" s="321"/>
      <c r="CS148" s="321"/>
      <c r="CT148" s="321"/>
      <c r="CU148" s="321"/>
      <c r="CV148" s="321"/>
      <c r="CW148" s="321"/>
      <c r="CX148" s="321"/>
      <c r="CY148" s="321"/>
      <c r="CZ148" s="321"/>
      <c r="DA148" s="321"/>
      <c r="DB148" s="321"/>
      <c r="DC148" s="321"/>
      <c r="DD148" s="321"/>
      <c r="DE148" s="321"/>
      <c r="DF148" s="321"/>
      <c r="DG148" s="321"/>
      <c r="DH148" s="321"/>
      <c r="DI148" s="321"/>
      <c r="DJ148" s="321"/>
      <c r="DK148" s="321"/>
      <c r="DL148" s="321"/>
      <c r="DM148" s="321"/>
      <c r="DN148" s="321"/>
      <c r="DO148" s="321"/>
      <c r="DP148" s="321"/>
      <c r="DQ148" s="321"/>
      <c r="DR148" s="321"/>
      <c r="DS148" s="321"/>
      <c r="DT148" s="321"/>
      <c r="DU148" s="321"/>
      <c r="DV148" s="321"/>
      <c r="DW148" s="321"/>
      <c r="DX148" s="321"/>
      <c r="DY148" s="321"/>
      <c r="DZ148" s="321"/>
      <c r="EA148" s="321"/>
      <c r="EB148" s="321"/>
      <c r="EC148" s="321"/>
      <c r="ED148" s="321"/>
      <c r="EE148" s="321"/>
      <c r="EF148" s="321"/>
      <c r="EG148" s="321"/>
      <c r="EH148" s="321"/>
    </row>
    <row r="149" spans="3:138">
      <c r="C149" s="9"/>
      <c r="D149" s="343" t="s">
        <v>587</v>
      </c>
      <c r="E149" s="357" t="str">
        <f>+IFERROR(IF(E144/A144-1&lt;-40%,-40%,IF(E144/A144-1&gt;40%,40%,E144/A144-1)),"")</f>
        <v/>
      </c>
      <c r="F149" s="358" t="str">
        <f t="shared" ref="F149:AP149" si="541">+IFERROR(IF(F144/B144-1&lt;-40%,-40%,IF(F144/B144-1&gt;40%,40%,F144/B144-1)),"")</f>
        <v/>
      </c>
      <c r="G149" s="358" t="str">
        <f t="shared" si="541"/>
        <v/>
      </c>
      <c r="H149" s="358" t="str">
        <f t="shared" si="541"/>
        <v/>
      </c>
      <c r="I149" s="363">
        <f t="shared" si="541"/>
        <v>9.3679561263305455E-2</v>
      </c>
      <c r="J149" s="363">
        <f t="shared" si="541"/>
        <v>5.424837464013299E-2</v>
      </c>
      <c r="K149" s="363">
        <f t="shared" si="541"/>
        <v>5.3216093026594358E-2</v>
      </c>
      <c r="L149" s="363">
        <f t="shared" si="541"/>
        <v>9.3538912554797404E-2</v>
      </c>
      <c r="M149" s="363">
        <f t="shared" si="541"/>
        <v>8.0963431995832558E-2</v>
      </c>
      <c r="N149" s="363">
        <f t="shared" si="541"/>
        <v>6.4993485321175104E-2</v>
      </c>
      <c r="O149" s="363">
        <f t="shared" si="541"/>
        <v>4.4018352225329904E-2</v>
      </c>
      <c r="P149" s="363">
        <f t="shared" si="541"/>
        <v>3.4720942351812223E-2</v>
      </c>
      <c r="Q149" s="363">
        <f t="shared" si="541"/>
        <v>6.0701430583079308E-2</v>
      </c>
      <c r="R149" s="363">
        <f t="shared" si="541"/>
        <v>5.9693452357626686E-2</v>
      </c>
      <c r="S149" s="363">
        <f t="shared" si="541"/>
        <v>4.3794940006877781E-2</v>
      </c>
      <c r="T149" s="363">
        <f t="shared" si="541"/>
        <v>8.0664458118850924E-4</v>
      </c>
      <c r="U149" s="363">
        <f t="shared" si="541"/>
        <v>-2.8078529165195598E-2</v>
      </c>
      <c r="V149" s="363">
        <f t="shared" si="541"/>
        <v>1.0562130265040715E-2</v>
      </c>
      <c r="W149" s="363">
        <f t="shared" si="541"/>
        <v>6.9939035525502735E-2</v>
      </c>
      <c r="X149" s="363">
        <f t="shared" si="541"/>
        <v>0.11964440098529749</v>
      </c>
      <c r="Y149" s="363">
        <f t="shared" si="541"/>
        <v>0.14432601801021505</v>
      </c>
      <c r="Z149" s="363">
        <f t="shared" si="541"/>
        <v>6.5957702701087362E-2</v>
      </c>
      <c r="AA149" s="363">
        <f t="shared" si="541"/>
        <v>4.6624666675239679E-2</v>
      </c>
      <c r="AB149" s="363">
        <f t="shared" si="541"/>
        <v>6.6113063794509097E-2</v>
      </c>
      <c r="AC149" s="363">
        <f t="shared" si="541"/>
        <v>6.5102605479965048E-2</v>
      </c>
      <c r="AD149" s="363">
        <f t="shared" si="541"/>
        <v>0.11723846411576977</v>
      </c>
      <c r="AE149" s="363">
        <f t="shared" si="541"/>
        <v>0.11685310376780622</v>
      </c>
      <c r="AF149" s="363">
        <f t="shared" si="541"/>
        <v>0.11050922093746629</v>
      </c>
      <c r="AG149" s="363">
        <f t="shared" si="541"/>
        <v>0.15558828121391377</v>
      </c>
      <c r="AH149" s="363">
        <f t="shared" si="541"/>
        <v>0.17891034991618815</v>
      </c>
      <c r="AI149" s="363">
        <f t="shared" si="541"/>
        <v>0.15249308977995502</v>
      </c>
      <c r="AJ149" s="363">
        <f t="shared" si="541"/>
        <v>0.11183353501402515</v>
      </c>
      <c r="AK149" s="363">
        <f t="shared" si="541"/>
        <v>7.2722481442320852E-2</v>
      </c>
      <c r="AL149" s="363">
        <f t="shared" si="541"/>
        <v>6.8555253295820462E-2</v>
      </c>
      <c r="AM149" s="363">
        <f t="shared" si="541"/>
        <v>9.6438392777338677E-2</v>
      </c>
      <c r="AN149" s="363">
        <f t="shared" si="541"/>
        <v>0.12546803905494319</v>
      </c>
      <c r="AO149" s="363">
        <f t="shared" si="541"/>
        <v>9.9446827286661543E-2</v>
      </c>
      <c r="AP149" s="363">
        <f t="shared" si="541"/>
        <v>7.6747459028589038E-2</v>
      </c>
      <c r="AQ149" s="363">
        <f>+IFERROR(IF(AQ144/AM144-1&lt;-40%,-40%,IF(AQ144/AM144-1&gt;40%,40%,AQ144/AM144-1)),"")</f>
        <v>4.5346519921551698E-2</v>
      </c>
      <c r="AR149" s="363">
        <f>+IFERROR(IF(AR144/AN144-1&lt;-40%,-40%,IF(AR144/AN144-1&gt;40%,40%,AR144/AN144-1)),"")</f>
        <v>1.231078591213719E-2</v>
      </c>
      <c r="AS149" s="363">
        <f>+IFERROR(IF(AS144/AO144-1&lt;-40%,-40%,IF(AS144/AO144-1&gt;40%,40%,AS144/AO144-1)),"")</f>
        <v>-0.4</v>
      </c>
      <c r="AT149" s="363">
        <f>+IFERROR(IF(AT144/AP144-1&lt;-40%,-40%,IF(AT144/AP144-1&gt;40%,40%,AT144/AP144-1)),"")</f>
        <v>-0.4</v>
      </c>
      <c r="AU149" s="363">
        <f t="shared" ref="AU149:AW149" si="542">+IFERROR(IF(AU144/AQ144-1&lt;-40%,-40%,IF(AU144/AQ144-1&gt;40%,40%,AU144/AQ144-1)),"")</f>
        <v>-0.4</v>
      </c>
      <c r="AV149" s="363">
        <f t="shared" si="542"/>
        <v>-0.4</v>
      </c>
      <c r="AW149" s="363" t="str">
        <f t="shared" si="542"/>
        <v/>
      </c>
      <c r="AX149" s="321"/>
      <c r="AY149" s="321"/>
      <c r="AZ149" s="321"/>
      <c r="BA149" s="321"/>
      <c r="BB149" s="321"/>
      <c r="BC149" s="321"/>
      <c r="BD149" s="321"/>
      <c r="BE149" s="321"/>
      <c r="BF149" s="321"/>
      <c r="BG149" s="321"/>
      <c r="BH149" s="321"/>
      <c r="BI149" s="321"/>
      <c r="BJ149" s="321"/>
      <c r="BK149" s="321"/>
      <c r="BL149" s="321"/>
      <c r="BM149" s="321"/>
      <c r="BN149" s="321"/>
      <c r="BO149" s="321"/>
      <c r="BP149" s="321"/>
      <c r="BQ149" s="321"/>
      <c r="BR149" s="321"/>
      <c r="BS149" s="321"/>
      <c r="BT149" s="321"/>
      <c r="BU149" s="321"/>
      <c r="BV149" s="321"/>
      <c r="BW149" s="321"/>
      <c r="BX149" s="321"/>
      <c r="BY149" s="321"/>
      <c r="BZ149" s="321"/>
      <c r="CA149" s="321"/>
      <c r="CB149" s="321"/>
      <c r="CC149" s="321"/>
      <c r="CD149" s="321"/>
      <c r="CE149" s="321"/>
      <c r="CF149" s="321"/>
      <c r="CG149" s="321"/>
      <c r="CH149" s="321"/>
      <c r="CI149" s="321"/>
      <c r="CJ149" s="321"/>
      <c r="CK149" s="321"/>
      <c r="CL149" s="321"/>
      <c r="CM149" s="321"/>
      <c r="CN149" s="321"/>
      <c r="CO149" s="321"/>
      <c r="CP149" s="321"/>
      <c r="CQ149" s="321"/>
      <c r="CR149" s="321"/>
      <c r="CS149" s="321"/>
      <c r="CT149" s="321"/>
      <c r="CU149" s="321"/>
      <c r="CV149" s="321"/>
      <c r="CW149" s="321"/>
      <c r="CX149" s="321"/>
      <c r="CY149" s="321"/>
      <c r="CZ149" s="321"/>
      <c r="DA149" s="321"/>
      <c r="DB149" s="321"/>
      <c r="DC149" s="321"/>
      <c r="DD149" s="321"/>
      <c r="DE149" s="321"/>
      <c r="DF149" s="321"/>
      <c r="DG149" s="321"/>
      <c r="DH149" s="321"/>
      <c r="DI149" s="321"/>
      <c r="DJ149" s="321"/>
      <c r="DK149" s="321"/>
      <c r="DL149" s="321"/>
      <c r="DM149" s="321"/>
      <c r="DN149" s="321"/>
      <c r="DO149" s="321"/>
      <c r="DP149" s="321"/>
      <c r="DQ149" s="321"/>
      <c r="DR149" s="321"/>
      <c r="DS149" s="321"/>
      <c r="DT149" s="321"/>
      <c r="DU149" s="321"/>
      <c r="DV149" s="321"/>
      <c r="DW149" s="321"/>
      <c r="DX149" s="321"/>
      <c r="DY149" s="321"/>
      <c r="DZ149" s="321"/>
      <c r="EA149" s="321"/>
      <c r="EB149" s="321"/>
      <c r="EC149" s="321"/>
      <c r="ED149" s="321"/>
      <c r="EE149" s="321"/>
      <c r="EF149" s="321"/>
      <c r="EG149" s="321"/>
      <c r="EH149" s="321"/>
    </row>
    <row r="150" spans="3:138">
      <c r="C150" s="9"/>
      <c r="D150" s="344" t="s">
        <v>900</v>
      </c>
      <c r="E150" s="359" t="str">
        <f>+IFERROR(IF(E145/A145-1&lt;-40%,-40%,IF(E145/A145-1&gt;40%,40%,E145/A145-1)),"")</f>
        <v/>
      </c>
      <c r="F150" s="360" t="str">
        <f t="shared" ref="F150:AR150" si="543">+IFERROR(IF(F145/B145-1&lt;-40%,-40%,IF(F145/B145-1&gt;40%,40%,F145/B145-1)),"")</f>
        <v/>
      </c>
      <c r="G150" s="360" t="str">
        <f t="shared" si="543"/>
        <v/>
      </c>
      <c r="H150" s="360" t="str">
        <f t="shared" si="543"/>
        <v/>
      </c>
      <c r="I150" s="364">
        <f t="shared" si="543"/>
        <v>6.9859228893204728E-2</v>
      </c>
      <c r="J150" s="364">
        <f t="shared" si="543"/>
        <v>-1.2853267548651459E-4</v>
      </c>
      <c r="K150" s="364">
        <f t="shared" si="543"/>
        <v>-2.5313029587289204E-2</v>
      </c>
      <c r="L150" s="364">
        <f t="shared" si="543"/>
        <v>2.1872403570976751E-2</v>
      </c>
      <c r="M150" s="364">
        <f t="shared" si="543"/>
        <v>-2.3812919337881433E-2</v>
      </c>
      <c r="N150" s="364">
        <f t="shared" si="543"/>
        <v>-3.9094743014366218E-3</v>
      </c>
      <c r="O150" s="364">
        <f t="shared" si="543"/>
        <v>6.1670253991679136E-3</v>
      </c>
      <c r="P150" s="364">
        <f t="shared" si="543"/>
        <v>1.4791467301956907E-2</v>
      </c>
      <c r="Q150" s="364">
        <f t="shared" si="543"/>
        <v>2.2658834374656767E-2</v>
      </c>
      <c r="R150" s="364">
        <f t="shared" si="543"/>
        <v>5.8103612032788687E-2</v>
      </c>
      <c r="S150" s="364">
        <f t="shared" si="543"/>
        <v>6.6814311816643546E-2</v>
      </c>
      <c r="T150" s="364">
        <f t="shared" si="543"/>
        <v>2.3627810872002275E-2</v>
      </c>
      <c r="U150" s="364">
        <f t="shared" si="543"/>
        <v>8.0848797201387823E-2</v>
      </c>
      <c r="V150" s="364">
        <f t="shared" si="543"/>
        <v>0.11339935956622549</v>
      </c>
      <c r="W150" s="364">
        <f t="shared" si="543"/>
        <v>0.11084806541742265</v>
      </c>
      <c r="X150" s="364">
        <f t="shared" si="543"/>
        <v>0.13431891925553874</v>
      </c>
      <c r="Y150" s="364">
        <f t="shared" si="543"/>
        <v>0.1455010978179907</v>
      </c>
      <c r="Z150" s="364">
        <f t="shared" si="543"/>
        <v>7.47719500207078E-2</v>
      </c>
      <c r="AA150" s="364">
        <f t="shared" si="543"/>
        <v>4.4132045376339635E-2</v>
      </c>
      <c r="AB150" s="364">
        <f t="shared" si="543"/>
        <v>4.2860239460763561E-2</v>
      </c>
      <c r="AC150" s="364">
        <f t="shared" si="543"/>
        <v>-2.6342527995420584E-2</v>
      </c>
      <c r="AD150" s="364">
        <f t="shared" si="543"/>
        <v>-3.9795830785241404E-2</v>
      </c>
      <c r="AE150" s="364">
        <f t="shared" si="543"/>
        <v>-2.9366486136108927E-2</v>
      </c>
      <c r="AF150" s="364">
        <f t="shared" si="543"/>
        <v>-3.0437391137812408E-2</v>
      </c>
      <c r="AG150" s="364">
        <f t="shared" si="543"/>
        <v>1.2145090704655859E-2</v>
      </c>
      <c r="AH150" s="364">
        <f t="shared" si="543"/>
        <v>4.8152979637290594E-2</v>
      </c>
      <c r="AI150" s="364">
        <f t="shared" si="543"/>
        <v>9.8555392563301147E-2</v>
      </c>
      <c r="AJ150" s="364">
        <f t="shared" si="543"/>
        <v>0.11892870549886125</v>
      </c>
      <c r="AK150" s="364">
        <f t="shared" si="543"/>
        <v>0.14888878199397526</v>
      </c>
      <c r="AL150" s="364">
        <f t="shared" si="543"/>
        <v>0.19668060777053675</v>
      </c>
      <c r="AM150" s="364">
        <f t="shared" si="543"/>
        <v>0.1829013301185316</v>
      </c>
      <c r="AN150" s="364">
        <f t="shared" si="543"/>
        <v>0.21895212939962838</v>
      </c>
      <c r="AO150" s="364">
        <f t="shared" si="543"/>
        <v>0.16104517417462971</v>
      </c>
      <c r="AP150" s="364">
        <f t="shared" si="543"/>
        <v>9.9301530930769877E-2</v>
      </c>
      <c r="AQ150" s="364">
        <f t="shared" si="543"/>
        <v>8.8955244133407163E-2</v>
      </c>
      <c r="AR150" s="364">
        <f t="shared" si="543"/>
        <v>4.8740377118132283E-2</v>
      </c>
      <c r="AS150" s="364">
        <f>+IFERROR(IF(AS145/AO145-1&lt;-40%,-40%,IF(AS145/AO145-1&gt;40%,40%,AS145/AO145-1)),"")</f>
        <v>3.399092069488252E-2</v>
      </c>
      <c r="AT150" s="364">
        <f>+IFERROR(IF(AT145/AP145-1&lt;-40%,-40%,IF(AT145/AP145-1&gt;40%,40%,AT145/AP145-1)),"")</f>
        <v>4.2562516164626363E-2</v>
      </c>
      <c r="AU150" s="364">
        <f t="shared" ref="AU150:AW150" si="544">+IFERROR(IF(AU145/AQ145-1&lt;-40%,-40%,IF(AU145/AQ145-1&gt;40%,40%,AU145/AQ145-1)),"")</f>
        <v>3.8674582443228189E-2</v>
      </c>
      <c r="AV150" s="364">
        <f t="shared" si="544"/>
        <v>3.2823589160944522E-2</v>
      </c>
      <c r="AW150" s="364">
        <f t="shared" si="544"/>
        <v>-0.4</v>
      </c>
      <c r="AX150" s="321"/>
      <c r="AY150" s="321"/>
      <c r="AZ150" s="321"/>
      <c r="BA150" s="321"/>
      <c r="BB150" s="321"/>
      <c r="BC150" s="321"/>
      <c r="BD150" s="321"/>
      <c r="BE150" s="321"/>
      <c r="BF150" s="321"/>
      <c r="BG150" s="321"/>
      <c r="BH150" s="321"/>
      <c r="BI150" s="321"/>
      <c r="BJ150" s="321"/>
      <c r="BK150" s="321"/>
      <c r="BL150" s="321"/>
      <c r="BM150" s="321"/>
      <c r="BN150" s="321"/>
      <c r="BO150" s="321"/>
      <c r="BP150" s="321"/>
      <c r="BQ150" s="321"/>
      <c r="BR150" s="321"/>
      <c r="BS150" s="321"/>
      <c r="BT150" s="321"/>
      <c r="BU150" s="321"/>
      <c r="BV150" s="321"/>
      <c r="BW150" s="321"/>
      <c r="BX150" s="321"/>
      <c r="BY150" s="321"/>
      <c r="BZ150" s="321"/>
      <c r="CA150" s="321"/>
      <c r="CB150" s="321"/>
      <c r="CC150" s="321"/>
      <c r="CD150" s="321"/>
      <c r="CE150" s="321"/>
      <c r="CF150" s="321"/>
      <c r="CG150" s="321"/>
      <c r="CH150" s="321"/>
      <c r="CI150" s="321"/>
      <c r="CJ150" s="321"/>
      <c r="CK150" s="321"/>
      <c r="CL150" s="321"/>
      <c r="CM150" s="321"/>
      <c r="CN150" s="321"/>
      <c r="CO150" s="321"/>
      <c r="CP150" s="321"/>
      <c r="CQ150" s="321"/>
      <c r="CR150" s="321"/>
      <c r="CS150" s="321"/>
      <c r="CT150" s="321"/>
      <c r="CU150" s="321"/>
      <c r="CV150" s="321"/>
      <c r="CW150" s="321"/>
      <c r="CX150" s="321"/>
      <c r="CY150" s="321"/>
      <c r="CZ150" s="321"/>
      <c r="DA150" s="321"/>
      <c r="DB150" s="321"/>
      <c r="DC150" s="321"/>
      <c r="DD150" s="321"/>
      <c r="DE150" s="321"/>
      <c r="DF150" s="321"/>
      <c r="DG150" s="321"/>
      <c r="DH150" s="321"/>
      <c r="DI150" s="321"/>
      <c r="DJ150" s="321"/>
      <c r="DK150" s="321"/>
      <c r="DL150" s="321"/>
      <c r="DM150" s="321"/>
      <c r="DN150" s="321"/>
      <c r="DO150" s="321"/>
      <c r="DP150" s="321"/>
      <c r="DQ150" s="321"/>
      <c r="DR150" s="321"/>
      <c r="DS150" s="321"/>
      <c r="DT150" s="321"/>
      <c r="DU150" s="321"/>
      <c r="DV150" s="321"/>
      <c r="DW150" s="321"/>
      <c r="DX150" s="321"/>
      <c r="DY150" s="321"/>
      <c r="DZ150" s="321"/>
      <c r="EA150" s="321"/>
      <c r="EB150" s="321"/>
      <c r="EC150" s="321"/>
      <c r="ED150" s="321"/>
      <c r="EE150" s="321"/>
      <c r="EF150" s="321"/>
      <c r="EG150" s="321"/>
      <c r="EH150" s="321"/>
    </row>
    <row r="151" spans="3:138">
      <c r="D151" s="345" t="s">
        <v>899</v>
      </c>
      <c r="E151" s="361" t="str">
        <f>+IFERROR(IF(E146/A146-1&lt;-40%,-40%,IF(E146/A146-1&gt;40%,40%,E146/A146-1)),"")</f>
        <v/>
      </c>
      <c r="F151" s="362" t="str">
        <f t="shared" ref="F151:AR151" si="545">+IFERROR(IF(F146/B146-1&lt;-40%,-40%,IF(F146/B146-1&gt;40%,40%,F146/B146-1)),"")</f>
        <v/>
      </c>
      <c r="G151" s="362" t="str">
        <f t="shared" si="545"/>
        <v/>
      </c>
      <c r="H151" s="362" t="str">
        <f t="shared" si="545"/>
        <v/>
      </c>
      <c r="I151" s="372">
        <f t="shared" si="545"/>
        <v>0.10215803835820347</v>
      </c>
      <c r="J151" s="372">
        <f t="shared" si="545"/>
        <v>7.336964925009215E-2</v>
      </c>
      <c r="K151" s="372">
        <f t="shared" si="545"/>
        <v>8.0792135901576856E-2</v>
      </c>
      <c r="L151" s="372">
        <f t="shared" si="545"/>
        <v>0.11794921564136507</v>
      </c>
      <c r="M151" s="372">
        <f t="shared" si="545"/>
        <v>0.11716405710479183</v>
      </c>
      <c r="N151" s="372">
        <f t="shared" si="545"/>
        <v>8.7563174755140638E-2</v>
      </c>
      <c r="O151" s="372">
        <f t="shared" si="545"/>
        <v>5.6005751726702524E-2</v>
      </c>
      <c r="P151" s="372">
        <f t="shared" si="545"/>
        <v>4.0925736485468267E-2</v>
      </c>
      <c r="Q151" s="372">
        <f t="shared" si="545"/>
        <v>7.2186643426386699E-2</v>
      </c>
      <c r="R151" s="372">
        <f t="shared" si="545"/>
        <v>6.0170076656420157E-2</v>
      </c>
      <c r="S151" s="372">
        <f t="shared" si="545"/>
        <v>3.6849055481436688E-2</v>
      </c>
      <c r="T151" s="372">
        <f t="shared" si="545"/>
        <v>-6.1200559765285378E-3</v>
      </c>
      <c r="U151" s="372">
        <f t="shared" si="545"/>
        <v>-5.9445033847915996E-2</v>
      </c>
      <c r="V151" s="372">
        <f t="shared" si="545"/>
        <v>-2.0229343632312102E-2</v>
      </c>
      <c r="W151" s="372">
        <f t="shared" si="545"/>
        <v>5.723836736620691E-2</v>
      </c>
      <c r="X151" s="372">
        <f t="shared" si="545"/>
        <v>0.11505706467105625</v>
      </c>
      <c r="Y151" s="372">
        <f t="shared" si="545"/>
        <v>0.14393751125181931</v>
      </c>
      <c r="Z151" s="372">
        <f t="shared" si="545"/>
        <v>6.2958564713698761E-2</v>
      </c>
      <c r="AA151" s="372">
        <f t="shared" si="545"/>
        <v>4.7438389597712627E-2</v>
      </c>
      <c r="AB151" s="372">
        <f t="shared" si="545"/>
        <v>7.3507893874206642E-2</v>
      </c>
      <c r="AC151" s="372">
        <f t="shared" si="545"/>
        <v>9.5403770520469333E-2</v>
      </c>
      <c r="AD151" s="372">
        <f t="shared" si="545"/>
        <v>0.17126543980766606</v>
      </c>
      <c r="AE151" s="372">
        <f t="shared" si="545"/>
        <v>0.16439957595846733</v>
      </c>
      <c r="AF151" s="372">
        <f t="shared" si="545"/>
        <v>0.15405110455100135</v>
      </c>
      <c r="AG151" s="372">
        <f t="shared" si="545"/>
        <v>0.19783742774898805</v>
      </c>
      <c r="AH151" s="372">
        <f t="shared" si="545"/>
        <v>0.21578954555887675</v>
      </c>
      <c r="AI151" s="372">
        <f t="shared" si="545"/>
        <v>0.16711327971264889</v>
      </c>
      <c r="AJ151" s="372">
        <f t="shared" si="545"/>
        <v>0.10999204516132477</v>
      </c>
      <c r="AK151" s="372">
        <f t="shared" si="545"/>
        <v>5.3766175683337192E-2</v>
      </c>
      <c r="AL151" s="372">
        <f t="shared" si="545"/>
        <v>3.7400952720186176E-2</v>
      </c>
      <c r="AM151" s="372">
        <f t="shared" si="545"/>
        <v>7.4378035540328291E-2</v>
      </c>
      <c r="AN151" s="372">
        <f t="shared" si="545"/>
        <v>0.10100971186612817</v>
      </c>
      <c r="AO151" s="372">
        <f t="shared" si="545"/>
        <v>8.2732966332433211E-2</v>
      </c>
      <c r="AP151" s="372">
        <f t="shared" si="545"/>
        <v>7.0420611381935005E-2</v>
      </c>
      <c r="AQ151" s="372">
        <f t="shared" si="545"/>
        <v>3.3096535583428954E-2</v>
      </c>
      <c r="AR151" s="372">
        <f t="shared" si="545"/>
        <v>1.7586872709689505E-3</v>
      </c>
      <c r="AS151" s="372">
        <f>+IFERROR(IF(AS146/AO146-1&lt;-40%,-40%,IF(AS146/AO146-1&gt;40%,40%,AS146/AO146-1)),"")</f>
        <v>-1.6821653922419522E-2</v>
      </c>
      <c r="AT151" s="372">
        <f>+IFERROR(IF(AT146/AP146-1&lt;-40%,-40%,IF(AT146/AP146-1&gt;40%,40%,AT146/AP146-1)),"")</f>
        <v>-4.3068904021761445E-2</v>
      </c>
      <c r="AU151" s="372">
        <f t="shared" ref="AU151:AW151" si="546">+IFERROR(IF(AU146/AQ146-1&lt;-40%,-40%,IF(AU146/AQ146-1&gt;40%,40%,AU146/AQ146-1)),"")</f>
        <v>-2.8875877746727285E-2</v>
      </c>
      <c r="AV151" s="372">
        <f t="shared" si="546"/>
        <v>-1.3923934067565424E-2</v>
      </c>
      <c r="AW151" s="372">
        <f t="shared" si="546"/>
        <v>-0.4</v>
      </c>
    </row>
  </sheetData>
  <phoneticPr fontId="2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E0AC0-516B-4D3D-9514-96197EBA7222}">
  <sheetPr codeName="Sheet4">
    <tabColor rgb="FFF3F3F3"/>
  </sheetPr>
  <dimension ref="A1:MP101"/>
  <sheetViews>
    <sheetView showGridLines="0" tabSelected="1" zoomScale="90" zoomScaleNormal="90" workbookViewId="0">
      <pane xSplit="3" ySplit="5" topLeftCell="MA56" activePane="bottomRight" state="frozen"/>
      <selection pane="topRight" activeCell="D1" sqref="D1"/>
      <selection pane="bottomLeft" activeCell="A6" sqref="A6"/>
      <selection pane="bottomRight" activeCell="MF80" sqref="MF80"/>
    </sheetView>
  </sheetViews>
  <sheetFormatPr defaultColWidth="9.140625" defaultRowHeight="15" outlineLevelRow="1" outlineLevelCol="1"/>
  <cols>
    <col min="1" max="1" width="10.140625" style="5" customWidth="1"/>
    <col min="2" max="2" width="10.85546875" style="9" customWidth="1" outlineLevel="1"/>
    <col min="3" max="3" width="104.42578125" style="5" customWidth="1"/>
    <col min="4" max="15" width="9.7109375" style="5" hidden="1" customWidth="1" outlineLevel="1"/>
    <col min="16" max="16" width="10.5703125" style="63" bestFit="1" customWidth="1" collapsed="1"/>
    <col min="17" max="28" width="9.7109375" style="63" hidden="1" customWidth="1" outlineLevel="1"/>
    <col min="29" max="29" width="10.5703125" style="63" bestFit="1" customWidth="1" collapsed="1"/>
    <col min="30" max="41" width="9.7109375" style="63" hidden="1" customWidth="1" outlineLevel="1"/>
    <col min="42" max="42" width="10.5703125" style="63" bestFit="1" customWidth="1" collapsed="1"/>
    <col min="43" max="54" width="9.7109375" style="63" hidden="1" customWidth="1" outlineLevel="1"/>
    <col min="55" max="55" width="10.5703125" style="63" bestFit="1" customWidth="1" collapsed="1"/>
    <col min="56" max="67" width="9.7109375" style="63" hidden="1" customWidth="1" outlineLevel="1"/>
    <col min="68" max="68" width="10.5703125" style="63" bestFit="1" customWidth="1" collapsed="1"/>
    <col min="69" max="80" width="9.7109375" style="63" hidden="1" customWidth="1" outlineLevel="1"/>
    <col min="81" max="81" width="10.5703125" style="63" bestFit="1" customWidth="1" collapsed="1"/>
    <col min="82" max="93" width="9.7109375" style="63" hidden="1" customWidth="1" outlineLevel="1"/>
    <col min="94" max="94" width="10.5703125" style="63" bestFit="1" customWidth="1" collapsed="1"/>
    <col min="95" max="106" width="9.7109375" style="63" hidden="1" customWidth="1" outlineLevel="1"/>
    <col min="107" max="107" width="10.5703125" style="63" bestFit="1" customWidth="1" collapsed="1"/>
    <col min="108" max="119" width="9.7109375" style="63" hidden="1" customWidth="1" outlineLevel="1"/>
    <col min="120" max="120" width="10.5703125" style="63" bestFit="1" customWidth="1" collapsed="1"/>
    <col min="121" max="132" width="9.7109375" style="63" hidden="1" customWidth="1" outlineLevel="1"/>
    <col min="133" max="133" width="10.5703125" style="63" bestFit="1" customWidth="1" collapsed="1"/>
    <col min="134" max="145" width="9.7109375" style="63" hidden="1" customWidth="1" outlineLevel="1"/>
    <col min="146" max="146" width="10.5703125" style="63" bestFit="1" customWidth="1" collapsed="1"/>
    <col min="147" max="158" width="9.7109375" style="63" hidden="1" customWidth="1" outlineLevel="1"/>
    <col min="159" max="159" width="10.5703125" style="63" bestFit="1" customWidth="1" collapsed="1"/>
    <col min="160" max="171" width="9.7109375" style="63" hidden="1" customWidth="1" outlineLevel="1"/>
    <col min="172" max="172" width="10.5703125" style="63" bestFit="1" customWidth="1" collapsed="1"/>
    <col min="173" max="184" width="9.7109375" style="63" hidden="1" customWidth="1" outlineLevel="1"/>
    <col min="185" max="185" width="10.5703125" style="63" bestFit="1" customWidth="1" collapsed="1"/>
    <col min="186" max="197" width="9.7109375" style="63" hidden="1" customWidth="1" outlineLevel="1"/>
    <col min="198" max="198" width="10.5703125" style="63" bestFit="1" customWidth="1" collapsed="1"/>
    <col min="199" max="210" width="9.7109375" style="63" hidden="1" customWidth="1" outlineLevel="1"/>
    <col min="211" max="211" width="10.5703125" style="63" bestFit="1" customWidth="1" collapsed="1"/>
    <col min="212" max="223" width="9.7109375" style="63" hidden="1" customWidth="1" outlineLevel="1"/>
    <col min="224" max="224" width="10.5703125" style="63" bestFit="1" customWidth="1" collapsed="1"/>
    <col min="225" max="236" width="9.7109375" style="63" hidden="1" customWidth="1" outlineLevel="1"/>
    <col min="237" max="237" width="10.5703125" style="63" bestFit="1" customWidth="1" collapsed="1"/>
    <col min="238" max="249" width="9.7109375" style="63" hidden="1" customWidth="1" outlineLevel="1"/>
    <col min="250" max="250" width="10.5703125" style="63" bestFit="1" customWidth="1" collapsed="1"/>
    <col min="251" max="262" width="9.7109375" style="63" hidden="1" customWidth="1" outlineLevel="1"/>
    <col min="263" max="263" width="10.5703125" style="63" bestFit="1" customWidth="1" collapsed="1"/>
    <col min="264" max="275" width="9.7109375" style="63" hidden="1" customWidth="1" outlineLevel="1"/>
    <col min="276" max="276" width="10.5703125" style="63" bestFit="1" customWidth="1" collapsed="1"/>
    <col min="277" max="288" width="9.7109375" style="63" hidden="1" customWidth="1" outlineLevel="1"/>
    <col min="289" max="289" width="10.5703125" style="63" bestFit="1" customWidth="1" collapsed="1"/>
    <col min="290" max="301" width="9.7109375" style="63" hidden="1" customWidth="1" outlineLevel="1"/>
    <col min="302" max="302" width="10.5703125" style="63" bestFit="1" customWidth="1" collapsed="1"/>
    <col min="303" max="314" width="9.7109375" style="63" hidden="1" customWidth="1" outlineLevel="1"/>
    <col min="315" max="315" width="10.5703125" style="63" bestFit="1" customWidth="1" collapsed="1"/>
    <col min="316" max="327" width="9.7109375" style="63" hidden="1" customWidth="1" outlineLevel="1"/>
    <col min="328" max="328" width="10.5703125" style="63" bestFit="1" customWidth="1" collapsed="1"/>
    <col min="329" max="340" width="9.7109375" style="63" customWidth="1" outlineLevel="1"/>
    <col min="341" max="341" width="10.5703125" style="63" bestFit="1" customWidth="1"/>
    <col min="342" max="353" width="9.7109375" style="63" customWidth="1" outlineLevel="1"/>
    <col min="354" max="354" width="10.5703125" style="63" bestFit="1" customWidth="1"/>
    <col min="355" max="407" width="9.7109375" style="63"/>
    <col min="408" max="16384" width="9.140625" style="63"/>
  </cols>
  <sheetData>
    <row r="1" spans="1:354" ht="26.25">
      <c r="A1" s="2" t="s">
        <v>519</v>
      </c>
      <c r="B1" s="7"/>
      <c r="C1" s="8"/>
      <c r="D1" s="3"/>
      <c r="E1" s="3"/>
      <c r="F1" s="3"/>
      <c r="G1" s="3"/>
      <c r="H1" s="3"/>
      <c r="I1" s="3"/>
      <c r="J1" s="3"/>
      <c r="K1" s="3"/>
      <c r="L1" s="3"/>
      <c r="M1" s="3"/>
      <c r="N1" s="3"/>
      <c r="O1" s="3"/>
      <c r="P1" s="111"/>
      <c r="Q1" s="110"/>
      <c r="R1" s="110"/>
      <c r="S1" s="110"/>
      <c r="T1" s="110"/>
      <c r="U1" s="110"/>
      <c r="V1" s="110"/>
      <c r="W1" s="110"/>
      <c r="X1" s="110"/>
      <c r="Y1" s="110"/>
      <c r="Z1" s="110"/>
      <c r="AA1" s="110"/>
      <c r="AB1" s="110"/>
      <c r="AC1" s="111"/>
      <c r="AD1" s="110"/>
      <c r="AE1" s="110"/>
      <c r="AF1" s="110"/>
      <c r="AG1" s="110"/>
      <c r="AH1" s="110"/>
      <c r="AI1" s="110"/>
      <c r="AJ1" s="110"/>
      <c r="AK1" s="110"/>
      <c r="AL1" s="110"/>
      <c r="AM1" s="110"/>
      <c r="AN1" s="110"/>
      <c r="AO1" s="110"/>
      <c r="AP1" s="111"/>
      <c r="AQ1" s="110"/>
      <c r="AR1" s="110"/>
      <c r="AS1" s="110"/>
      <c r="AT1" s="110"/>
      <c r="AU1" s="110"/>
      <c r="AV1" s="110"/>
      <c r="AW1" s="110"/>
      <c r="AX1" s="110"/>
      <c r="AY1" s="110"/>
      <c r="AZ1" s="110"/>
      <c r="BA1" s="110"/>
      <c r="BB1" s="110"/>
      <c r="BC1" s="111"/>
      <c r="BD1" s="110"/>
      <c r="BE1" s="110"/>
      <c r="BF1" s="110"/>
      <c r="BG1" s="110"/>
      <c r="BH1" s="110"/>
      <c r="BI1" s="110"/>
      <c r="BJ1" s="110"/>
      <c r="BK1" s="110"/>
      <c r="BL1" s="110"/>
      <c r="BM1" s="110"/>
      <c r="BN1" s="110"/>
      <c r="BO1" s="110"/>
      <c r="BP1" s="111"/>
      <c r="BQ1" s="110"/>
      <c r="BR1" s="110"/>
      <c r="BS1" s="110"/>
      <c r="BT1" s="110"/>
      <c r="BU1" s="110"/>
      <c r="BV1" s="110"/>
      <c r="BW1" s="110"/>
      <c r="BX1" s="110"/>
      <c r="BY1" s="110"/>
      <c r="BZ1" s="110"/>
      <c r="CA1" s="110"/>
      <c r="CB1" s="110"/>
      <c r="CC1" s="111"/>
      <c r="CD1" s="110"/>
      <c r="CE1" s="110"/>
      <c r="CF1" s="110"/>
      <c r="CG1" s="110"/>
      <c r="CH1" s="110"/>
      <c r="CI1" s="110"/>
      <c r="CJ1" s="110"/>
      <c r="CK1" s="110"/>
      <c r="CL1" s="110"/>
      <c r="CM1" s="110"/>
      <c r="CN1" s="110"/>
      <c r="CO1" s="110"/>
      <c r="CP1" s="111"/>
      <c r="CQ1" s="110"/>
      <c r="CR1" s="110"/>
      <c r="CS1" s="110"/>
      <c r="CT1" s="110"/>
      <c r="CU1" s="110"/>
      <c r="CV1" s="110"/>
      <c r="CW1" s="110"/>
      <c r="CX1" s="110"/>
      <c r="CY1" s="110"/>
      <c r="CZ1" s="110"/>
      <c r="DA1" s="110"/>
      <c r="DB1" s="110"/>
      <c r="DC1" s="111"/>
      <c r="DD1" s="110"/>
      <c r="DE1" s="110"/>
      <c r="DF1" s="110"/>
      <c r="DG1" s="110"/>
      <c r="DH1" s="110"/>
      <c r="DI1" s="110"/>
      <c r="DJ1" s="110"/>
      <c r="DK1" s="110"/>
      <c r="DL1" s="110"/>
      <c r="DM1" s="110"/>
      <c r="DN1" s="110"/>
      <c r="DO1" s="110"/>
      <c r="DP1" s="111"/>
      <c r="DQ1" s="110"/>
      <c r="DR1" s="110"/>
      <c r="DS1" s="110"/>
      <c r="DT1" s="110"/>
      <c r="DU1" s="110"/>
      <c r="DV1" s="110"/>
      <c r="DW1" s="110"/>
      <c r="DX1" s="110"/>
      <c r="DY1" s="110"/>
      <c r="DZ1" s="110"/>
      <c r="EA1" s="110"/>
      <c r="EB1" s="110"/>
      <c r="EC1" s="111"/>
      <c r="ED1" s="110"/>
      <c r="EE1" s="110"/>
      <c r="EF1" s="110"/>
      <c r="EG1" s="110"/>
      <c r="EH1" s="110"/>
      <c r="EI1" s="110"/>
      <c r="EJ1" s="110"/>
      <c r="EK1" s="110"/>
      <c r="EL1" s="110"/>
      <c r="EM1" s="110"/>
      <c r="EN1" s="110"/>
      <c r="EO1" s="110"/>
      <c r="EP1" s="111"/>
      <c r="EQ1" s="110"/>
      <c r="ER1" s="110"/>
      <c r="ES1" s="110"/>
      <c r="ET1" s="110"/>
      <c r="EU1" s="110"/>
      <c r="EV1" s="110"/>
      <c r="EW1" s="110"/>
      <c r="EX1" s="110"/>
      <c r="EY1" s="110"/>
      <c r="EZ1" s="110"/>
      <c r="FA1" s="110"/>
      <c r="FB1" s="110"/>
      <c r="FC1" s="111"/>
      <c r="FD1" s="110"/>
      <c r="FE1" s="110"/>
      <c r="FF1" s="110"/>
      <c r="FG1" s="110"/>
      <c r="FH1" s="110"/>
      <c r="FI1" s="110"/>
      <c r="FJ1" s="110"/>
      <c r="FK1" s="110"/>
      <c r="FL1" s="110"/>
      <c r="FM1" s="110"/>
      <c r="FN1" s="110"/>
      <c r="FO1" s="110"/>
      <c r="FP1" s="111"/>
      <c r="FQ1" s="110"/>
      <c r="FR1" s="110"/>
      <c r="FS1" s="110"/>
      <c r="FT1" s="110"/>
      <c r="FU1" s="110"/>
      <c r="FV1" s="110"/>
      <c r="FW1" s="110"/>
      <c r="FX1" s="110"/>
      <c r="FY1" s="110"/>
      <c r="FZ1" s="110"/>
      <c r="GA1" s="110"/>
      <c r="GB1" s="110"/>
      <c r="GC1" s="111"/>
      <c r="GD1" s="110"/>
      <c r="GE1" s="110"/>
      <c r="GF1" s="110"/>
      <c r="GG1" s="110"/>
      <c r="GH1" s="110"/>
      <c r="GI1" s="110"/>
      <c r="GJ1" s="110"/>
      <c r="GK1" s="110"/>
      <c r="GL1" s="110"/>
      <c r="GM1" s="110"/>
      <c r="GN1" s="110"/>
      <c r="GO1" s="110"/>
      <c r="GP1" s="111"/>
      <c r="GQ1" s="113"/>
      <c r="GR1" s="113"/>
      <c r="GS1" s="113"/>
      <c r="GT1" s="113"/>
      <c r="GU1" s="113"/>
      <c r="GV1" s="113"/>
      <c r="GW1" s="113"/>
      <c r="GX1" s="113"/>
      <c r="GY1" s="113"/>
      <c r="GZ1" s="113"/>
      <c r="HA1" s="113"/>
      <c r="HB1" s="113"/>
      <c r="HC1" s="111"/>
      <c r="HD1" s="113"/>
      <c r="HE1" s="113"/>
      <c r="HF1" s="113"/>
      <c r="HG1" s="113"/>
      <c r="HH1" s="113"/>
      <c r="HI1" s="113"/>
      <c r="HJ1" s="113"/>
      <c r="HK1" s="113"/>
      <c r="HL1" s="113"/>
      <c r="HM1" s="113"/>
      <c r="HN1" s="113"/>
      <c r="HO1" s="113"/>
      <c r="HP1" s="111"/>
      <c r="HQ1" s="113"/>
      <c r="HR1" s="113"/>
      <c r="HS1" s="113"/>
      <c r="HT1" s="113"/>
      <c r="HU1" s="113"/>
      <c r="HV1" s="113"/>
      <c r="HW1" s="113"/>
      <c r="HX1" s="113"/>
      <c r="HY1" s="113"/>
      <c r="HZ1" s="113"/>
      <c r="IA1" s="113"/>
      <c r="IB1" s="113"/>
      <c r="IC1" s="111"/>
      <c r="ID1" s="113"/>
      <c r="IE1" s="113"/>
      <c r="IF1" s="113"/>
      <c r="IG1" s="113"/>
      <c r="IH1" s="113"/>
      <c r="II1" s="113"/>
      <c r="IJ1" s="113"/>
      <c r="IK1" s="113"/>
      <c r="IL1" s="113"/>
      <c r="IM1" s="113"/>
      <c r="IN1" s="113"/>
      <c r="IO1" s="113"/>
      <c r="IP1" s="111"/>
      <c r="IQ1" s="113"/>
      <c r="IR1" s="113"/>
      <c r="IS1" s="113"/>
      <c r="IT1" s="113"/>
      <c r="IU1" s="113"/>
      <c r="IV1" s="113"/>
      <c r="IW1" s="113"/>
      <c r="IX1" s="113"/>
      <c r="IY1" s="113"/>
      <c r="IZ1" s="113"/>
      <c r="JA1" s="113"/>
      <c r="JB1" s="113"/>
      <c r="JC1" s="111"/>
      <c r="JD1" s="113"/>
      <c r="JE1" s="113"/>
      <c r="JF1" s="113"/>
      <c r="JG1" s="113"/>
      <c r="JH1" s="113"/>
      <c r="JI1" s="113"/>
      <c r="JJ1" s="113"/>
      <c r="JK1" s="113"/>
      <c r="JL1" s="113"/>
      <c r="JM1" s="113"/>
      <c r="JN1" s="113"/>
      <c r="JO1" s="113"/>
      <c r="JP1" s="111"/>
      <c r="JQ1" s="113"/>
      <c r="JR1" s="113"/>
      <c r="JS1" s="113"/>
      <c r="JT1" s="113"/>
      <c r="JU1" s="113"/>
      <c r="JV1" s="113"/>
      <c r="JW1" s="113"/>
      <c r="JX1" s="113"/>
      <c r="JY1" s="113"/>
      <c r="JZ1" s="113"/>
      <c r="KA1" s="113"/>
      <c r="KB1" s="113"/>
      <c r="KC1" s="111"/>
      <c r="KD1" s="113"/>
      <c r="KE1" s="113"/>
      <c r="KF1" s="113"/>
      <c r="KG1" s="113"/>
      <c r="KH1" s="113"/>
      <c r="KI1" s="113"/>
      <c r="KJ1" s="113"/>
      <c r="KK1" s="113"/>
      <c r="KL1" s="113"/>
      <c r="KM1" s="113"/>
      <c r="KN1" s="113"/>
      <c r="KO1" s="113"/>
      <c r="KP1" s="111"/>
      <c r="KQ1" s="113"/>
      <c r="KR1" s="113"/>
      <c r="KS1" s="113"/>
      <c r="KT1" s="113"/>
      <c r="KU1" s="113"/>
      <c r="KV1" s="113"/>
      <c r="KW1" s="113"/>
      <c r="KX1" s="113"/>
      <c r="KY1" s="113"/>
      <c r="KZ1" s="113"/>
      <c r="LA1" s="113"/>
      <c r="LB1" s="113"/>
      <c r="LC1" s="111"/>
      <c r="LD1" s="113"/>
      <c r="LE1" s="113"/>
      <c r="LF1" s="113"/>
      <c r="LG1" s="113"/>
      <c r="LH1" s="113"/>
      <c r="LI1" s="113"/>
      <c r="LJ1" s="113"/>
      <c r="LK1" s="113"/>
      <c r="LL1" s="113"/>
      <c r="LM1" s="113"/>
      <c r="LN1" s="113"/>
      <c r="LO1" s="113"/>
      <c r="LP1" s="111"/>
      <c r="LQ1" s="113"/>
      <c r="LR1" s="113"/>
      <c r="LS1" s="113"/>
      <c r="LT1" s="113"/>
      <c r="LU1" s="113"/>
      <c r="LV1" s="113"/>
      <c r="LW1" s="113"/>
      <c r="LX1" s="113"/>
      <c r="LY1" s="113"/>
      <c r="LZ1" s="113"/>
      <c r="MA1" s="113"/>
      <c r="MB1" s="113"/>
      <c r="MC1" s="111"/>
      <c r="MD1" s="113"/>
      <c r="ME1" s="113"/>
      <c r="MF1" s="113"/>
      <c r="MG1" s="113"/>
      <c r="MH1" s="113"/>
      <c r="MI1" s="113"/>
      <c r="MJ1" s="113"/>
      <c r="MK1" s="113"/>
      <c r="ML1" s="113"/>
      <c r="MM1" s="113"/>
      <c r="MN1" s="113"/>
      <c r="MO1" s="113"/>
      <c r="MP1" s="111"/>
    </row>
    <row r="2" spans="1:354" ht="15" customHeight="1">
      <c r="A2" s="120" t="s">
        <v>19</v>
      </c>
      <c r="C2" s="42"/>
      <c r="P2" s="51"/>
      <c r="AC2" s="51"/>
      <c r="AP2" s="51"/>
      <c r="BC2" s="51"/>
      <c r="BP2" s="51"/>
      <c r="CC2" s="51"/>
      <c r="CP2" s="51"/>
      <c r="DC2" s="51"/>
      <c r="DP2" s="51"/>
      <c r="EC2" s="51"/>
      <c r="EP2" s="51"/>
      <c r="FC2" s="51"/>
      <c r="FP2" s="51"/>
      <c r="GC2" s="51"/>
      <c r="GP2" s="51"/>
      <c r="HC2" s="51"/>
      <c r="HP2" s="51"/>
      <c r="IC2" s="51"/>
      <c r="IP2" s="51"/>
      <c r="JC2" s="51"/>
      <c r="JP2" s="51"/>
      <c r="KC2" s="51"/>
      <c r="KP2" s="51"/>
      <c r="LC2" s="51"/>
      <c r="LP2" s="51"/>
      <c r="MC2" s="51"/>
      <c r="MP2" s="51"/>
    </row>
    <row r="3" spans="1:354" s="56" customFormat="1" ht="15" customHeight="1" outlineLevel="1">
      <c r="A3" s="234"/>
      <c r="B3" s="57"/>
      <c r="C3" s="235"/>
      <c r="D3" s="236" t="s">
        <v>637</v>
      </c>
      <c r="E3" s="236" t="s">
        <v>637</v>
      </c>
      <c r="F3" s="236" t="s">
        <v>637</v>
      </c>
      <c r="G3" s="236" t="s">
        <v>638</v>
      </c>
      <c r="H3" s="236" t="s">
        <v>638</v>
      </c>
      <c r="I3" s="236" t="s">
        <v>638</v>
      </c>
      <c r="J3" s="236" t="s">
        <v>639</v>
      </c>
      <c r="K3" s="236" t="s">
        <v>639</v>
      </c>
      <c r="L3" s="236" t="s">
        <v>639</v>
      </c>
      <c r="M3" s="236" t="s">
        <v>640</v>
      </c>
      <c r="N3" s="236" t="s">
        <v>640</v>
      </c>
      <c r="O3" s="236" t="s">
        <v>640</v>
      </c>
      <c r="P3" s="236" t="str">
        <f>+P5</f>
        <v>2000</v>
      </c>
      <c r="Q3" s="236" t="s">
        <v>641</v>
      </c>
      <c r="R3" s="236" t="s">
        <v>641</v>
      </c>
      <c r="S3" s="236" t="s">
        <v>641</v>
      </c>
      <c r="T3" s="236" t="s">
        <v>642</v>
      </c>
      <c r="U3" s="236" t="s">
        <v>642</v>
      </c>
      <c r="V3" s="236" t="s">
        <v>642</v>
      </c>
      <c r="W3" s="236" t="s">
        <v>643</v>
      </c>
      <c r="X3" s="236" t="s">
        <v>643</v>
      </c>
      <c r="Y3" s="236" t="s">
        <v>643</v>
      </c>
      <c r="Z3" s="236" t="s">
        <v>644</v>
      </c>
      <c r="AA3" s="236" t="s">
        <v>644</v>
      </c>
      <c r="AB3" s="236" t="s">
        <v>644</v>
      </c>
      <c r="AC3" s="236" t="str">
        <f>+AC5</f>
        <v>2001</v>
      </c>
      <c r="AD3" s="236" t="s">
        <v>645</v>
      </c>
      <c r="AE3" s="236" t="s">
        <v>645</v>
      </c>
      <c r="AF3" s="236" t="s">
        <v>645</v>
      </c>
      <c r="AG3" s="236" t="s">
        <v>646</v>
      </c>
      <c r="AH3" s="236" t="s">
        <v>646</v>
      </c>
      <c r="AI3" s="236" t="s">
        <v>646</v>
      </c>
      <c r="AJ3" s="236" t="s">
        <v>647</v>
      </c>
      <c r="AK3" s="236" t="s">
        <v>647</v>
      </c>
      <c r="AL3" s="236" t="s">
        <v>647</v>
      </c>
      <c r="AM3" s="236" t="s">
        <v>648</v>
      </c>
      <c r="AN3" s="236" t="s">
        <v>648</v>
      </c>
      <c r="AO3" s="236" t="s">
        <v>648</v>
      </c>
      <c r="AP3" s="236" t="str">
        <f>+AP5</f>
        <v>2002</v>
      </c>
      <c r="AQ3" s="236" t="s">
        <v>649</v>
      </c>
      <c r="AR3" s="236" t="s">
        <v>649</v>
      </c>
      <c r="AS3" s="236" t="s">
        <v>649</v>
      </c>
      <c r="AT3" s="236" t="s">
        <v>650</v>
      </c>
      <c r="AU3" s="236" t="s">
        <v>650</v>
      </c>
      <c r="AV3" s="236" t="s">
        <v>650</v>
      </c>
      <c r="AW3" s="236" t="s">
        <v>651</v>
      </c>
      <c r="AX3" s="236" t="s">
        <v>651</v>
      </c>
      <c r="AY3" s="236" t="s">
        <v>651</v>
      </c>
      <c r="AZ3" s="236" t="s">
        <v>652</v>
      </c>
      <c r="BA3" s="236" t="s">
        <v>652</v>
      </c>
      <c r="BB3" s="236" t="s">
        <v>652</v>
      </c>
      <c r="BC3" s="236" t="str">
        <f>+BC5</f>
        <v>2003</v>
      </c>
      <c r="BD3" s="236" t="s">
        <v>653</v>
      </c>
      <c r="BE3" s="236" t="s">
        <v>653</v>
      </c>
      <c r="BF3" s="236" t="s">
        <v>653</v>
      </c>
      <c r="BG3" s="236" t="s">
        <v>654</v>
      </c>
      <c r="BH3" s="236" t="s">
        <v>654</v>
      </c>
      <c r="BI3" s="236" t="s">
        <v>654</v>
      </c>
      <c r="BJ3" s="236" t="s">
        <v>655</v>
      </c>
      <c r="BK3" s="236" t="s">
        <v>655</v>
      </c>
      <c r="BL3" s="236" t="s">
        <v>655</v>
      </c>
      <c r="BM3" s="236" t="s">
        <v>656</v>
      </c>
      <c r="BN3" s="236" t="s">
        <v>656</v>
      </c>
      <c r="BO3" s="236" t="s">
        <v>656</v>
      </c>
      <c r="BP3" s="236" t="str">
        <f>+BP5</f>
        <v>2004</v>
      </c>
      <c r="BQ3" s="236" t="s">
        <v>657</v>
      </c>
      <c r="BR3" s="236" t="s">
        <v>657</v>
      </c>
      <c r="BS3" s="236" t="s">
        <v>657</v>
      </c>
      <c r="BT3" s="236" t="s">
        <v>658</v>
      </c>
      <c r="BU3" s="236" t="s">
        <v>658</v>
      </c>
      <c r="BV3" s="236" t="s">
        <v>658</v>
      </c>
      <c r="BW3" s="236" t="s">
        <v>659</v>
      </c>
      <c r="BX3" s="236" t="s">
        <v>659</v>
      </c>
      <c r="BY3" s="236" t="s">
        <v>659</v>
      </c>
      <c r="BZ3" s="236" t="s">
        <v>660</v>
      </c>
      <c r="CA3" s="236" t="s">
        <v>660</v>
      </c>
      <c r="CB3" s="236" t="s">
        <v>660</v>
      </c>
      <c r="CC3" s="236" t="str">
        <f>+CC5</f>
        <v>2005</v>
      </c>
      <c r="CD3" s="236" t="s">
        <v>661</v>
      </c>
      <c r="CE3" s="236" t="s">
        <v>661</v>
      </c>
      <c r="CF3" s="236" t="s">
        <v>661</v>
      </c>
      <c r="CG3" s="236" t="s">
        <v>662</v>
      </c>
      <c r="CH3" s="236" t="s">
        <v>662</v>
      </c>
      <c r="CI3" s="236" t="s">
        <v>662</v>
      </c>
      <c r="CJ3" s="236" t="s">
        <v>663</v>
      </c>
      <c r="CK3" s="236" t="s">
        <v>663</v>
      </c>
      <c r="CL3" s="236" t="s">
        <v>663</v>
      </c>
      <c r="CM3" s="236" t="s">
        <v>664</v>
      </c>
      <c r="CN3" s="236" t="s">
        <v>664</v>
      </c>
      <c r="CO3" s="236" t="s">
        <v>664</v>
      </c>
      <c r="CP3" s="236" t="str">
        <f>+CP5</f>
        <v>2006</v>
      </c>
      <c r="CQ3" s="236" t="s">
        <v>665</v>
      </c>
      <c r="CR3" s="236" t="s">
        <v>665</v>
      </c>
      <c r="CS3" s="236" t="s">
        <v>665</v>
      </c>
      <c r="CT3" s="236" t="s">
        <v>666</v>
      </c>
      <c r="CU3" s="236" t="s">
        <v>666</v>
      </c>
      <c r="CV3" s="236" t="s">
        <v>666</v>
      </c>
      <c r="CW3" s="236" t="s">
        <v>667</v>
      </c>
      <c r="CX3" s="236" t="s">
        <v>667</v>
      </c>
      <c r="CY3" s="236" t="s">
        <v>667</v>
      </c>
      <c r="CZ3" s="236" t="s">
        <v>668</v>
      </c>
      <c r="DA3" s="236" t="s">
        <v>668</v>
      </c>
      <c r="DB3" s="236" t="s">
        <v>668</v>
      </c>
      <c r="DC3" s="236" t="str">
        <f>+DC5</f>
        <v>2007</v>
      </c>
      <c r="DD3" s="236" t="s">
        <v>669</v>
      </c>
      <c r="DE3" s="236" t="s">
        <v>669</v>
      </c>
      <c r="DF3" s="236" t="s">
        <v>669</v>
      </c>
      <c r="DG3" s="236" t="s">
        <v>670</v>
      </c>
      <c r="DH3" s="236" t="s">
        <v>670</v>
      </c>
      <c r="DI3" s="236" t="s">
        <v>670</v>
      </c>
      <c r="DJ3" s="236" t="s">
        <v>671</v>
      </c>
      <c r="DK3" s="236" t="s">
        <v>671</v>
      </c>
      <c r="DL3" s="236" t="s">
        <v>671</v>
      </c>
      <c r="DM3" s="236" t="s">
        <v>672</v>
      </c>
      <c r="DN3" s="236" t="s">
        <v>672</v>
      </c>
      <c r="DO3" s="236" t="s">
        <v>672</v>
      </c>
      <c r="DP3" s="236" t="str">
        <f>+DP5</f>
        <v>2008</v>
      </c>
      <c r="DQ3" s="236" t="s">
        <v>673</v>
      </c>
      <c r="DR3" s="236" t="s">
        <v>673</v>
      </c>
      <c r="DS3" s="236" t="s">
        <v>673</v>
      </c>
      <c r="DT3" s="236" t="s">
        <v>674</v>
      </c>
      <c r="DU3" s="236" t="s">
        <v>674</v>
      </c>
      <c r="DV3" s="236" t="s">
        <v>674</v>
      </c>
      <c r="DW3" s="236" t="s">
        <v>675</v>
      </c>
      <c r="DX3" s="236" t="s">
        <v>675</v>
      </c>
      <c r="DY3" s="236" t="s">
        <v>675</v>
      </c>
      <c r="DZ3" s="236" t="s">
        <v>676</v>
      </c>
      <c r="EA3" s="236" t="s">
        <v>676</v>
      </c>
      <c r="EB3" s="236" t="s">
        <v>676</v>
      </c>
      <c r="EC3" s="236" t="str">
        <f>+EC5</f>
        <v>2009</v>
      </c>
      <c r="ED3" s="236" t="s">
        <v>677</v>
      </c>
      <c r="EE3" s="236" t="s">
        <v>677</v>
      </c>
      <c r="EF3" s="236" t="s">
        <v>677</v>
      </c>
      <c r="EG3" s="236" t="s">
        <v>678</v>
      </c>
      <c r="EH3" s="236" t="s">
        <v>678</v>
      </c>
      <c r="EI3" s="236" t="s">
        <v>678</v>
      </c>
      <c r="EJ3" s="236" t="s">
        <v>679</v>
      </c>
      <c r="EK3" s="236" t="s">
        <v>679</v>
      </c>
      <c r="EL3" s="236" t="s">
        <v>679</v>
      </c>
      <c r="EM3" s="236" t="s">
        <v>680</v>
      </c>
      <c r="EN3" s="236" t="s">
        <v>680</v>
      </c>
      <c r="EO3" s="236" t="s">
        <v>680</v>
      </c>
      <c r="EP3" s="236" t="str">
        <f>+EP5</f>
        <v>2010</v>
      </c>
      <c r="EQ3" s="236" t="s">
        <v>681</v>
      </c>
      <c r="ER3" s="236" t="s">
        <v>681</v>
      </c>
      <c r="ES3" s="236" t="s">
        <v>681</v>
      </c>
      <c r="ET3" s="236" t="s">
        <v>682</v>
      </c>
      <c r="EU3" s="236" t="s">
        <v>682</v>
      </c>
      <c r="EV3" s="236" t="s">
        <v>682</v>
      </c>
      <c r="EW3" s="236" t="s">
        <v>683</v>
      </c>
      <c r="EX3" s="236" t="s">
        <v>683</v>
      </c>
      <c r="EY3" s="236" t="s">
        <v>683</v>
      </c>
      <c r="EZ3" s="236" t="s">
        <v>684</v>
      </c>
      <c r="FA3" s="236" t="s">
        <v>684</v>
      </c>
      <c r="FB3" s="236" t="s">
        <v>684</v>
      </c>
      <c r="FC3" s="236" t="str">
        <f>+FC5</f>
        <v>2011</v>
      </c>
      <c r="FD3" s="236" t="s">
        <v>685</v>
      </c>
      <c r="FE3" s="236" t="s">
        <v>685</v>
      </c>
      <c r="FF3" s="236" t="s">
        <v>685</v>
      </c>
      <c r="FG3" s="236" t="s">
        <v>686</v>
      </c>
      <c r="FH3" s="236" t="s">
        <v>686</v>
      </c>
      <c r="FI3" s="236" t="s">
        <v>686</v>
      </c>
      <c r="FJ3" s="236" t="s">
        <v>687</v>
      </c>
      <c r="FK3" s="236" t="s">
        <v>687</v>
      </c>
      <c r="FL3" s="236" t="s">
        <v>687</v>
      </c>
      <c r="FM3" s="236" t="s">
        <v>688</v>
      </c>
      <c r="FN3" s="236" t="s">
        <v>688</v>
      </c>
      <c r="FO3" s="236" t="s">
        <v>688</v>
      </c>
      <c r="FP3" s="236" t="str">
        <f>+FP5</f>
        <v>2012</v>
      </c>
      <c r="FQ3" s="236" t="s">
        <v>689</v>
      </c>
      <c r="FR3" s="236" t="s">
        <v>689</v>
      </c>
      <c r="FS3" s="236" t="s">
        <v>689</v>
      </c>
      <c r="FT3" s="236" t="s">
        <v>690</v>
      </c>
      <c r="FU3" s="236" t="s">
        <v>690</v>
      </c>
      <c r="FV3" s="236" t="s">
        <v>690</v>
      </c>
      <c r="FW3" s="236" t="s">
        <v>691</v>
      </c>
      <c r="FX3" s="236" t="s">
        <v>691</v>
      </c>
      <c r="FY3" s="236" t="s">
        <v>691</v>
      </c>
      <c r="FZ3" s="236" t="s">
        <v>692</v>
      </c>
      <c r="GA3" s="236" t="s">
        <v>692</v>
      </c>
      <c r="GB3" s="236" t="s">
        <v>692</v>
      </c>
      <c r="GC3" s="236" t="str">
        <f>+GC5</f>
        <v>2013</v>
      </c>
      <c r="GD3" s="236" t="s">
        <v>693</v>
      </c>
      <c r="GE3" s="236" t="s">
        <v>693</v>
      </c>
      <c r="GF3" s="236" t="s">
        <v>693</v>
      </c>
      <c r="GG3" s="236" t="s">
        <v>694</v>
      </c>
      <c r="GH3" s="236" t="s">
        <v>694</v>
      </c>
      <c r="GI3" s="236" t="s">
        <v>694</v>
      </c>
      <c r="GJ3" s="236" t="s">
        <v>695</v>
      </c>
      <c r="GK3" s="236" t="s">
        <v>695</v>
      </c>
      <c r="GL3" s="236" t="s">
        <v>695</v>
      </c>
      <c r="GM3" s="236" t="s">
        <v>696</v>
      </c>
      <c r="GN3" s="236" t="s">
        <v>696</v>
      </c>
      <c r="GO3" s="236" t="s">
        <v>696</v>
      </c>
      <c r="GP3" s="236" t="str">
        <f>+GP5</f>
        <v>2014</v>
      </c>
      <c r="GQ3" s="236" t="s">
        <v>697</v>
      </c>
      <c r="GR3" s="236" t="s">
        <v>697</v>
      </c>
      <c r="GS3" s="236" t="s">
        <v>697</v>
      </c>
      <c r="GT3" s="236" t="s">
        <v>698</v>
      </c>
      <c r="GU3" s="236" t="s">
        <v>698</v>
      </c>
      <c r="GV3" s="236" t="s">
        <v>698</v>
      </c>
      <c r="GW3" s="236" t="s">
        <v>699</v>
      </c>
      <c r="GX3" s="236" t="s">
        <v>699</v>
      </c>
      <c r="GY3" s="236" t="s">
        <v>699</v>
      </c>
      <c r="GZ3" s="236" t="s">
        <v>700</v>
      </c>
      <c r="HA3" s="236" t="s">
        <v>700</v>
      </c>
      <c r="HB3" s="236" t="s">
        <v>700</v>
      </c>
      <c r="HC3" s="236" t="str">
        <f>+HC5</f>
        <v>2015</v>
      </c>
      <c r="HD3" s="236" t="s">
        <v>701</v>
      </c>
      <c r="HE3" s="236" t="s">
        <v>701</v>
      </c>
      <c r="HF3" s="236" t="s">
        <v>701</v>
      </c>
      <c r="HG3" s="236" t="s">
        <v>702</v>
      </c>
      <c r="HH3" s="236" t="s">
        <v>702</v>
      </c>
      <c r="HI3" s="236" t="s">
        <v>702</v>
      </c>
      <c r="HJ3" s="236" t="s">
        <v>703</v>
      </c>
      <c r="HK3" s="236" t="s">
        <v>703</v>
      </c>
      <c r="HL3" s="236" t="s">
        <v>703</v>
      </c>
      <c r="HM3" s="236" t="s">
        <v>704</v>
      </c>
      <c r="HN3" s="236" t="s">
        <v>704</v>
      </c>
      <c r="HO3" s="236" t="s">
        <v>704</v>
      </c>
      <c r="HP3" s="236" t="str">
        <f>+HP5</f>
        <v>2016</v>
      </c>
      <c r="HQ3" s="236" t="s">
        <v>705</v>
      </c>
      <c r="HR3" s="236" t="s">
        <v>705</v>
      </c>
      <c r="HS3" s="236" t="s">
        <v>705</v>
      </c>
      <c r="HT3" s="236" t="s">
        <v>706</v>
      </c>
      <c r="HU3" s="236" t="s">
        <v>706</v>
      </c>
      <c r="HV3" s="236" t="s">
        <v>706</v>
      </c>
      <c r="HW3" s="236" t="s">
        <v>707</v>
      </c>
      <c r="HX3" s="236" t="s">
        <v>707</v>
      </c>
      <c r="HY3" s="236" t="s">
        <v>707</v>
      </c>
      <c r="HZ3" s="236" t="s">
        <v>708</v>
      </c>
      <c r="IA3" s="236" t="s">
        <v>708</v>
      </c>
      <c r="IB3" s="236" t="s">
        <v>708</v>
      </c>
      <c r="IC3" s="236" t="str">
        <f>+IC5</f>
        <v>2017</v>
      </c>
      <c r="ID3" s="236" t="s">
        <v>709</v>
      </c>
      <c r="IE3" s="236" t="s">
        <v>709</v>
      </c>
      <c r="IF3" s="236" t="s">
        <v>709</v>
      </c>
      <c r="IG3" s="236" t="s">
        <v>710</v>
      </c>
      <c r="IH3" s="236" t="s">
        <v>710</v>
      </c>
      <c r="II3" s="236" t="s">
        <v>710</v>
      </c>
      <c r="IJ3" s="236" t="s">
        <v>711</v>
      </c>
      <c r="IK3" s="236" t="s">
        <v>711</v>
      </c>
      <c r="IL3" s="236" t="s">
        <v>711</v>
      </c>
      <c r="IM3" s="236" t="s">
        <v>712</v>
      </c>
      <c r="IN3" s="236" t="s">
        <v>712</v>
      </c>
      <c r="IO3" s="236" t="s">
        <v>712</v>
      </c>
      <c r="IP3" s="236" t="str">
        <f>+IP5</f>
        <v>2018</v>
      </c>
      <c r="IQ3" s="236" t="s">
        <v>713</v>
      </c>
      <c r="IR3" s="236" t="s">
        <v>713</v>
      </c>
      <c r="IS3" s="236" t="s">
        <v>713</v>
      </c>
      <c r="IT3" s="236" t="s">
        <v>714</v>
      </c>
      <c r="IU3" s="236" t="s">
        <v>714</v>
      </c>
      <c r="IV3" s="236" t="s">
        <v>714</v>
      </c>
      <c r="IW3" s="236" t="s">
        <v>715</v>
      </c>
      <c r="IX3" s="236" t="s">
        <v>715</v>
      </c>
      <c r="IY3" s="236" t="s">
        <v>715</v>
      </c>
      <c r="IZ3" s="236" t="s">
        <v>716</v>
      </c>
      <c r="JA3" s="236" t="s">
        <v>716</v>
      </c>
      <c r="JB3" s="236" t="s">
        <v>716</v>
      </c>
      <c r="JC3" s="236" t="str">
        <f>+JC5</f>
        <v>2019</v>
      </c>
      <c r="JD3" s="236" t="s">
        <v>717</v>
      </c>
      <c r="JE3" s="236" t="s">
        <v>717</v>
      </c>
      <c r="JF3" s="236" t="s">
        <v>717</v>
      </c>
      <c r="JG3" s="236" t="s">
        <v>718</v>
      </c>
      <c r="JH3" s="236" t="s">
        <v>718</v>
      </c>
      <c r="JI3" s="236" t="s">
        <v>718</v>
      </c>
      <c r="JJ3" s="236" t="s">
        <v>719</v>
      </c>
      <c r="JK3" s="236" t="s">
        <v>719</v>
      </c>
      <c r="JL3" s="236" t="s">
        <v>719</v>
      </c>
      <c r="JM3" s="236" t="s">
        <v>720</v>
      </c>
      <c r="JN3" s="236" t="s">
        <v>720</v>
      </c>
      <c r="JO3" s="236" t="s">
        <v>720</v>
      </c>
      <c r="JP3" s="236" t="str">
        <f>+JP5</f>
        <v>2020</v>
      </c>
      <c r="JQ3" s="236" t="s">
        <v>721</v>
      </c>
      <c r="JR3" s="236" t="s">
        <v>721</v>
      </c>
      <c r="JS3" s="236" t="s">
        <v>721</v>
      </c>
      <c r="JT3" s="236" t="s">
        <v>722</v>
      </c>
      <c r="JU3" s="236" t="s">
        <v>722</v>
      </c>
      <c r="JV3" s="236" t="s">
        <v>722</v>
      </c>
      <c r="JW3" s="236" t="s">
        <v>723</v>
      </c>
      <c r="JX3" s="236" t="s">
        <v>723</v>
      </c>
      <c r="JY3" s="236" t="s">
        <v>723</v>
      </c>
      <c r="JZ3" s="236" t="s">
        <v>724</v>
      </c>
      <c r="KA3" s="236" t="s">
        <v>724</v>
      </c>
      <c r="KB3" s="236" t="s">
        <v>724</v>
      </c>
      <c r="KC3" s="236" t="str">
        <f>+KC5</f>
        <v>2021</v>
      </c>
      <c r="KD3" s="236" t="s">
        <v>725</v>
      </c>
      <c r="KE3" s="236" t="s">
        <v>725</v>
      </c>
      <c r="KF3" s="236" t="s">
        <v>725</v>
      </c>
      <c r="KG3" s="236" t="s">
        <v>726</v>
      </c>
      <c r="KH3" s="236" t="s">
        <v>726</v>
      </c>
      <c r="KI3" s="236" t="s">
        <v>726</v>
      </c>
      <c r="KJ3" s="236" t="s">
        <v>727</v>
      </c>
      <c r="KK3" s="236" t="s">
        <v>727</v>
      </c>
      <c r="KL3" s="236" t="s">
        <v>727</v>
      </c>
      <c r="KM3" s="236" t="s">
        <v>728</v>
      </c>
      <c r="KN3" s="236" t="s">
        <v>728</v>
      </c>
      <c r="KO3" s="236" t="s">
        <v>728</v>
      </c>
      <c r="KP3" s="236" t="str">
        <f>+KP5</f>
        <v>2022</v>
      </c>
      <c r="KQ3" s="236" t="s">
        <v>729</v>
      </c>
      <c r="KR3" s="236" t="s">
        <v>729</v>
      </c>
      <c r="KS3" s="236" t="s">
        <v>729</v>
      </c>
      <c r="KT3" s="236" t="s">
        <v>730</v>
      </c>
      <c r="KU3" s="236" t="s">
        <v>730</v>
      </c>
      <c r="KV3" s="236" t="s">
        <v>730</v>
      </c>
      <c r="KW3" s="236" t="s">
        <v>731</v>
      </c>
      <c r="KX3" s="236" t="s">
        <v>731</v>
      </c>
      <c r="KY3" s="236" t="s">
        <v>731</v>
      </c>
      <c r="KZ3" s="236" t="s">
        <v>732</v>
      </c>
      <c r="LA3" s="236" t="s">
        <v>732</v>
      </c>
      <c r="LB3" s="236" t="s">
        <v>732</v>
      </c>
      <c r="LC3" s="236" t="str">
        <f>+LC5</f>
        <v>2023</v>
      </c>
      <c r="LD3" s="236" t="s">
        <v>733</v>
      </c>
      <c r="LE3" s="236" t="s">
        <v>733</v>
      </c>
      <c r="LF3" s="236" t="s">
        <v>733</v>
      </c>
      <c r="LG3" s="236" t="s">
        <v>734</v>
      </c>
      <c r="LH3" s="236" t="s">
        <v>734</v>
      </c>
      <c r="LI3" s="236" t="s">
        <v>734</v>
      </c>
      <c r="LJ3" s="236" t="s">
        <v>735</v>
      </c>
      <c r="LK3" s="236" t="s">
        <v>735</v>
      </c>
      <c r="LL3" s="236" t="s">
        <v>735</v>
      </c>
      <c r="LM3" s="236" t="s">
        <v>736</v>
      </c>
      <c r="LN3" s="236" t="s">
        <v>736</v>
      </c>
      <c r="LO3" s="236" t="s">
        <v>736</v>
      </c>
      <c r="LP3" s="236" t="str">
        <f>+LP5</f>
        <v>2024</v>
      </c>
      <c r="LQ3" s="236" t="str">
        <f>+IF(_xlfn.NUMBERVALUE(RIGHT(LQ4,1))&lt;4,"1Q"&amp;RIGHT(LEFT(LQ4,4),2),IF(AND(_xlfn.NUMBERVALUE(RIGHT(LQ4,1))&gt;3,_xlfn.NUMBERVALUE(RIGHT(LQ4,1))&lt;7),"2Q"&amp;RIGHT(LEFT(LQ4,4),2),IF(AND(_xlfn.NUMBERVALUE(RIGHT(LQ4,1))&gt;6,_xlfn.NUMBERVALUE(RIGHT(LQ4,1))&lt;10),"3Q"&amp;RIGHT(LEFT(LQ4,4),2),"4Q"&amp;RIGHT(LEFT(LQ4,4),2))))</f>
        <v>1Q25</v>
      </c>
      <c r="LR3" s="236" t="str">
        <f t="shared" ref="LR3:LY3" si="0">+IF(_xlfn.NUMBERVALUE(RIGHT(LR4,1))&lt;4,"1Q"&amp;RIGHT(LEFT(LR4,4),2),IF(AND(_xlfn.NUMBERVALUE(RIGHT(LR4,1))&gt;3,_xlfn.NUMBERVALUE(RIGHT(LR4,1))&lt;7),"2Q"&amp;RIGHT(LEFT(LR4,4),2),IF(AND(_xlfn.NUMBERVALUE(RIGHT(LR4,1))&gt;6,_xlfn.NUMBERVALUE(RIGHT(LR4,1))&lt;10),"3Q"&amp;RIGHT(LEFT(LR4,4),2),"4Q"&amp;RIGHT(LEFT(LR4,4),2))))</f>
        <v>1Q25</v>
      </c>
      <c r="LS3" s="236" t="str">
        <f t="shared" si="0"/>
        <v>1Q25</v>
      </c>
      <c r="LT3" s="236" t="str">
        <f t="shared" si="0"/>
        <v>2Q25</v>
      </c>
      <c r="LU3" s="236" t="str">
        <f t="shared" si="0"/>
        <v>2Q25</v>
      </c>
      <c r="LV3" s="236" t="str">
        <f t="shared" si="0"/>
        <v>2Q25</v>
      </c>
      <c r="LW3" s="236" t="str">
        <f t="shared" si="0"/>
        <v>3Q25</v>
      </c>
      <c r="LX3" s="236" t="str">
        <f t="shared" si="0"/>
        <v>3Q25</v>
      </c>
      <c r="LY3" s="236" t="str">
        <f t="shared" si="0"/>
        <v>3Q25</v>
      </c>
      <c r="LZ3" s="236" t="str">
        <f>"4Q"&amp;RIGHT(LEFT(LZ4,4),2)</f>
        <v>4Q25</v>
      </c>
      <c r="MA3" s="236" t="str">
        <f t="shared" ref="MA3:MB3" si="1">"4Q"&amp;RIGHT(LEFT(MA4,4),2)</f>
        <v>4Q25</v>
      </c>
      <c r="MB3" s="236" t="str">
        <f t="shared" si="1"/>
        <v>4Q25</v>
      </c>
      <c r="MC3" s="236" t="str">
        <f>+MC5</f>
        <v>2025</v>
      </c>
      <c r="MD3" s="236" t="str">
        <f>+IF(_xlfn.NUMBERVALUE(RIGHT(MD4,1))&lt;4,"1Q"&amp;RIGHT(LEFT(MD4,4),2),IF(AND(_xlfn.NUMBERVALUE(RIGHT(MD4,1))&gt;3,_xlfn.NUMBERVALUE(RIGHT(MD4,1))&lt;7),"2Q"&amp;RIGHT(LEFT(MD4,4),2),IF(AND(_xlfn.NUMBERVALUE(RIGHT(MD4,1))&gt;6,_xlfn.NUMBERVALUE(RIGHT(MD4,1))&lt;10),"3Q"&amp;RIGHT(LEFT(MD4,4),2),"4Q"&amp;RIGHT(LEFT(MD4,4),2))))</f>
        <v>1Q26</v>
      </c>
      <c r="ME3" s="236" t="str">
        <f t="shared" ref="ME3:ML3" si="2">+IF(_xlfn.NUMBERVALUE(RIGHT(ME4,1))&lt;4,"1Q"&amp;RIGHT(LEFT(ME4,4),2),IF(AND(_xlfn.NUMBERVALUE(RIGHT(ME4,1))&gt;3,_xlfn.NUMBERVALUE(RIGHT(ME4,1))&lt;7),"2Q"&amp;RIGHT(LEFT(ME4,4),2),IF(AND(_xlfn.NUMBERVALUE(RIGHT(ME4,1))&gt;6,_xlfn.NUMBERVALUE(RIGHT(ME4,1))&lt;10),"3Q"&amp;RIGHT(LEFT(ME4,4),2),"4Q"&amp;RIGHT(LEFT(ME4,4),2))))</f>
        <v>1Q26</v>
      </c>
      <c r="MF3" s="236" t="str">
        <f t="shared" si="2"/>
        <v>1Q26</v>
      </c>
      <c r="MG3" s="236" t="str">
        <f t="shared" si="2"/>
        <v>2Q26</v>
      </c>
      <c r="MH3" s="236" t="str">
        <f t="shared" si="2"/>
        <v>2Q26</v>
      </c>
      <c r="MI3" s="236" t="str">
        <f t="shared" si="2"/>
        <v>2Q26</v>
      </c>
      <c r="MJ3" s="236" t="str">
        <f t="shared" si="2"/>
        <v>3Q26</v>
      </c>
      <c r="MK3" s="236" t="str">
        <f t="shared" si="2"/>
        <v>3Q26</v>
      </c>
      <c r="ML3" s="236" t="str">
        <f t="shared" si="2"/>
        <v>3Q26</v>
      </c>
      <c r="MM3" s="236" t="str">
        <f>"4Q"&amp;RIGHT(LEFT(MM4,4),2)</f>
        <v>4Q26</v>
      </c>
      <c r="MN3" s="236" t="str">
        <f t="shared" ref="MN3:MO3" si="3">"4Q"&amp;RIGHT(LEFT(MN4,4),2)</f>
        <v>4Q26</v>
      </c>
      <c r="MO3" s="236" t="str">
        <f t="shared" si="3"/>
        <v>4Q26</v>
      </c>
      <c r="MP3" s="236" t="str">
        <f>+MP5</f>
        <v>2026</v>
      </c>
    </row>
    <row r="4" spans="1:354" outlineLevel="1">
      <c r="D4" s="56" t="str">
        <f>+IF(ISTEXT(D$5)=FALSE,IF(MONTH(D$5)&gt;9,(TEXT(D$5,"yyyy-mm")),LEFT((TEXT(D$5,"yyyy-mm")),5)&amp;RIGHT((TEXT(D$5,"yyyy-mm")),1)),"")</f>
        <v>2000-1</v>
      </c>
      <c r="E4" s="56" t="str">
        <f t="shared" ref="E4:BP4" si="4">+IF(ISTEXT(E$5)=FALSE,IF(MONTH(E$5)&gt;9,(TEXT(E$5,"yyyy-mm")),LEFT((TEXT(E$5,"yyyy-mm")),5)&amp;RIGHT((TEXT(E$5,"yyyy-mm")),1)),"")</f>
        <v>2000-2</v>
      </c>
      <c r="F4" s="56" t="str">
        <f t="shared" si="4"/>
        <v>2000-3</v>
      </c>
      <c r="G4" s="56" t="str">
        <f t="shared" si="4"/>
        <v>2000-4</v>
      </c>
      <c r="H4" s="56" t="str">
        <f t="shared" si="4"/>
        <v>2000-5</v>
      </c>
      <c r="I4" s="56" t="str">
        <f t="shared" si="4"/>
        <v>2000-6</v>
      </c>
      <c r="J4" s="56" t="str">
        <f t="shared" si="4"/>
        <v>2000-7</v>
      </c>
      <c r="K4" s="56" t="str">
        <f t="shared" si="4"/>
        <v>2000-8</v>
      </c>
      <c r="L4" s="56" t="str">
        <f t="shared" si="4"/>
        <v>2000-9</v>
      </c>
      <c r="M4" s="56" t="str">
        <f t="shared" si="4"/>
        <v>2000-10</v>
      </c>
      <c r="N4" s="56" t="str">
        <f t="shared" si="4"/>
        <v>2000-11</v>
      </c>
      <c r="O4" s="56" t="str">
        <f t="shared" si="4"/>
        <v>2000-12</v>
      </c>
      <c r="P4" s="48" t="str">
        <f t="shared" si="4"/>
        <v/>
      </c>
      <c r="Q4" s="236" t="str">
        <f t="shared" si="4"/>
        <v>2001-1</v>
      </c>
      <c r="R4" s="236" t="str">
        <f t="shared" si="4"/>
        <v>2001-2</v>
      </c>
      <c r="S4" s="236" t="str">
        <f t="shared" si="4"/>
        <v>2001-3</v>
      </c>
      <c r="T4" s="236" t="str">
        <f t="shared" si="4"/>
        <v>2001-4</v>
      </c>
      <c r="U4" s="236" t="str">
        <f t="shared" si="4"/>
        <v>2001-5</v>
      </c>
      <c r="V4" s="236" t="str">
        <f t="shared" si="4"/>
        <v>2001-6</v>
      </c>
      <c r="W4" s="236" t="str">
        <f t="shared" si="4"/>
        <v>2001-7</v>
      </c>
      <c r="X4" s="236" t="str">
        <f t="shared" si="4"/>
        <v>2001-8</v>
      </c>
      <c r="Y4" s="236" t="str">
        <f t="shared" si="4"/>
        <v>2001-9</v>
      </c>
      <c r="Z4" s="236" t="str">
        <f t="shared" si="4"/>
        <v>2001-10</v>
      </c>
      <c r="AA4" s="236" t="str">
        <f t="shared" si="4"/>
        <v>2001-11</v>
      </c>
      <c r="AB4" s="236" t="str">
        <f t="shared" si="4"/>
        <v>2001-12</v>
      </c>
      <c r="AC4" s="48" t="str">
        <f t="shared" si="4"/>
        <v/>
      </c>
      <c r="AD4" s="236" t="str">
        <f t="shared" si="4"/>
        <v>2002-1</v>
      </c>
      <c r="AE4" s="236" t="str">
        <f t="shared" si="4"/>
        <v>2002-2</v>
      </c>
      <c r="AF4" s="236" t="str">
        <f t="shared" si="4"/>
        <v>2002-3</v>
      </c>
      <c r="AG4" s="236" t="str">
        <f t="shared" si="4"/>
        <v>2002-4</v>
      </c>
      <c r="AH4" s="236" t="str">
        <f t="shared" si="4"/>
        <v>2002-5</v>
      </c>
      <c r="AI4" s="236" t="str">
        <f t="shared" si="4"/>
        <v>2002-6</v>
      </c>
      <c r="AJ4" s="236" t="str">
        <f t="shared" si="4"/>
        <v>2002-7</v>
      </c>
      <c r="AK4" s="236" t="str">
        <f t="shared" si="4"/>
        <v>2002-8</v>
      </c>
      <c r="AL4" s="236" t="str">
        <f t="shared" si="4"/>
        <v>2002-9</v>
      </c>
      <c r="AM4" s="236" t="str">
        <f t="shared" si="4"/>
        <v>2002-10</v>
      </c>
      <c r="AN4" s="236" t="str">
        <f t="shared" si="4"/>
        <v>2002-11</v>
      </c>
      <c r="AO4" s="236" t="str">
        <f t="shared" si="4"/>
        <v>2002-12</v>
      </c>
      <c r="AP4" s="48" t="str">
        <f t="shared" si="4"/>
        <v/>
      </c>
      <c r="AQ4" s="236" t="str">
        <f t="shared" si="4"/>
        <v>2003-1</v>
      </c>
      <c r="AR4" s="236" t="str">
        <f t="shared" si="4"/>
        <v>2003-2</v>
      </c>
      <c r="AS4" s="236" t="str">
        <f t="shared" si="4"/>
        <v>2003-3</v>
      </c>
      <c r="AT4" s="236" t="str">
        <f t="shared" si="4"/>
        <v>2003-4</v>
      </c>
      <c r="AU4" s="236" t="str">
        <f t="shared" si="4"/>
        <v>2003-5</v>
      </c>
      <c r="AV4" s="236" t="str">
        <f t="shared" si="4"/>
        <v>2003-6</v>
      </c>
      <c r="AW4" s="236" t="str">
        <f t="shared" si="4"/>
        <v>2003-7</v>
      </c>
      <c r="AX4" s="236" t="str">
        <f t="shared" si="4"/>
        <v>2003-8</v>
      </c>
      <c r="AY4" s="236" t="str">
        <f t="shared" si="4"/>
        <v>2003-9</v>
      </c>
      <c r="AZ4" s="236" t="str">
        <f t="shared" si="4"/>
        <v>2003-10</v>
      </c>
      <c r="BA4" s="236" t="str">
        <f t="shared" si="4"/>
        <v>2003-11</v>
      </c>
      <c r="BB4" s="236" t="str">
        <f t="shared" si="4"/>
        <v>2003-12</v>
      </c>
      <c r="BC4" s="48" t="str">
        <f t="shared" si="4"/>
        <v/>
      </c>
      <c r="BD4" s="236" t="str">
        <f t="shared" si="4"/>
        <v>2004-1</v>
      </c>
      <c r="BE4" s="236" t="str">
        <f t="shared" si="4"/>
        <v>2004-2</v>
      </c>
      <c r="BF4" s="236" t="str">
        <f t="shared" si="4"/>
        <v>2004-3</v>
      </c>
      <c r="BG4" s="236" t="str">
        <f t="shared" si="4"/>
        <v>2004-4</v>
      </c>
      <c r="BH4" s="236" t="str">
        <f t="shared" si="4"/>
        <v>2004-5</v>
      </c>
      <c r="BI4" s="236" t="str">
        <f t="shared" si="4"/>
        <v>2004-6</v>
      </c>
      <c r="BJ4" s="236" t="str">
        <f t="shared" si="4"/>
        <v>2004-7</v>
      </c>
      <c r="BK4" s="236" t="str">
        <f t="shared" si="4"/>
        <v>2004-8</v>
      </c>
      <c r="BL4" s="236" t="str">
        <f t="shared" si="4"/>
        <v>2004-9</v>
      </c>
      <c r="BM4" s="236" t="str">
        <f t="shared" si="4"/>
        <v>2004-10</v>
      </c>
      <c r="BN4" s="236" t="str">
        <f t="shared" si="4"/>
        <v>2004-11</v>
      </c>
      <c r="BO4" s="236" t="str">
        <f t="shared" si="4"/>
        <v>2004-12</v>
      </c>
      <c r="BP4" s="48" t="str">
        <f t="shared" si="4"/>
        <v/>
      </c>
      <c r="BQ4" s="236" t="str">
        <f t="shared" ref="BQ4:EB4" si="5">+IF(ISTEXT(BQ$5)=FALSE,IF(MONTH(BQ$5)&gt;9,(TEXT(BQ$5,"yyyy-mm")),LEFT((TEXT(BQ$5,"yyyy-mm")),5)&amp;RIGHT((TEXT(BQ$5,"yyyy-mm")),1)),"")</f>
        <v>2005-1</v>
      </c>
      <c r="BR4" s="236" t="str">
        <f t="shared" si="5"/>
        <v>2005-2</v>
      </c>
      <c r="BS4" s="236" t="str">
        <f t="shared" si="5"/>
        <v>2005-3</v>
      </c>
      <c r="BT4" s="236" t="str">
        <f t="shared" si="5"/>
        <v>2005-4</v>
      </c>
      <c r="BU4" s="236" t="str">
        <f t="shared" si="5"/>
        <v>2005-5</v>
      </c>
      <c r="BV4" s="236" t="str">
        <f t="shared" si="5"/>
        <v>2005-6</v>
      </c>
      <c r="BW4" s="236" t="str">
        <f t="shared" si="5"/>
        <v>2005-7</v>
      </c>
      <c r="BX4" s="236" t="str">
        <f t="shared" si="5"/>
        <v>2005-8</v>
      </c>
      <c r="BY4" s="236" t="str">
        <f t="shared" si="5"/>
        <v>2005-9</v>
      </c>
      <c r="BZ4" s="236" t="str">
        <f t="shared" si="5"/>
        <v>2005-10</v>
      </c>
      <c r="CA4" s="236" t="str">
        <f t="shared" si="5"/>
        <v>2005-11</v>
      </c>
      <c r="CB4" s="236" t="str">
        <f t="shared" si="5"/>
        <v>2005-12</v>
      </c>
      <c r="CC4" s="48" t="str">
        <f t="shared" si="5"/>
        <v/>
      </c>
      <c r="CD4" s="236" t="str">
        <f t="shared" si="5"/>
        <v>2006-1</v>
      </c>
      <c r="CE4" s="236" t="str">
        <f t="shared" si="5"/>
        <v>2006-2</v>
      </c>
      <c r="CF4" s="236" t="str">
        <f t="shared" si="5"/>
        <v>2006-3</v>
      </c>
      <c r="CG4" s="236" t="str">
        <f t="shared" si="5"/>
        <v>2006-4</v>
      </c>
      <c r="CH4" s="236" t="str">
        <f t="shared" si="5"/>
        <v>2006-5</v>
      </c>
      <c r="CI4" s="236" t="str">
        <f t="shared" si="5"/>
        <v>2006-6</v>
      </c>
      <c r="CJ4" s="236" t="str">
        <f t="shared" si="5"/>
        <v>2006-7</v>
      </c>
      <c r="CK4" s="236" t="str">
        <f t="shared" si="5"/>
        <v>2006-8</v>
      </c>
      <c r="CL4" s="236" t="str">
        <f t="shared" si="5"/>
        <v>2006-9</v>
      </c>
      <c r="CM4" s="236" t="str">
        <f t="shared" si="5"/>
        <v>2006-10</v>
      </c>
      <c r="CN4" s="236" t="str">
        <f t="shared" si="5"/>
        <v>2006-11</v>
      </c>
      <c r="CO4" s="236" t="str">
        <f t="shared" si="5"/>
        <v>2006-12</v>
      </c>
      <c r="CP4" s="48" t="str">
        <f t="shared" si="5"/>
        <v/>
      </c>
      <c r="CQ4" s="236" t="str">
        <f t="shared" si="5"/>
        <v>2007-1</v>
      </c>
      <c r="CR4" s="236" t="str">
        <f t="shared" si="5"/>
        <v>2007-2</v>
      </c>
      <c r="CS4" s="236" t="str">
        <f t="shared" si="5"/>
        <v>2007-3</v>
      </c>
      <c r="CT4" s="236" t="str">
        <f t="shared" si="5"/>
        <v>2007-4</v>
      </c>
      <c r="CU4" s="236" t="str">
        <f t="shared" si="5"/>
        <v>2007-5</v>
      </c>
      <c r="CV4" s="236" t="str">
        <f t="shared" si="5"/>
        <v>2007-6</v>
      </c>
      <c r="CW4" s="236" t="str">
        <f t="shared" si="5"/>
        <v>2007-7</v>
      </c>
      <c r="CX4" s="236" t="str">
        <f t="shared" si="5"/>
        <v>2007-8</v>
      </c>
      <c r="CY4" s="236" t="str">
        <f t="shared" si="5"/>
        <v>2007-9</v>
      </c>
      <c r="CZ4" s="236" t="str">
        <f t="shared" si="5"/>
        <v>2007-10</v>
      </c>
      <c r="DA4" s="236" t="str">
        <f t="shared" si="5"/>
        <v>2007-11</v>
      </c>
      <c r="DB4" s="236" t="str">
        <f t="shared" si="5"/>
        <v>2007-12</v>
      </c>
      <c r="DC4" s="48" t="str">
        <f t="shared" si="5"/>
        <v/>
      </c>
      <c r="DD4" s="236" t="str">
        <f t="shared" si="5"/>
        <v>2008-1</v>
      </c>
      <c r="DE4" s="236" t="str">
        <f t="shared" si="5"/>
        <v>2008-2</v>
      </c>
      <c r="DF4" s="236" t="str">
        <f t="shared" si="5"/>
        <v>2008-3</v>
      </c>
      <c r="DG4" s="236" t="str">
        <f t="shared" si="5"/>
        <v>2008-4</v>
      </c>
      <c r="DH4" s="236" t="str">
        <f t="shared" si="5"/>
        <v>2008-5</v>
      </c>
      <c r="DI4" s="236" t="str">
        <f t="shared" si="5"/>
        <v>2008-6</v>
      </c>
      <c r="DJ4" s="236" t="str">
        <f t="shared" si="5"/>
        <v>2008-7</v>
      </c>
      <c r="DK4" s="236" t="str">
        <f t="shared" si="5"/>
        <v>2008-8</v>
      </c>
      <c r="DL4" s="236" t="str">
        <f t="shared" si="5"/>
        <v>2008-9</v>
      </c>
      <c r="DM4" s="236" t="str">
        <f t="shared" si="5"/>
        <v>2008-10</v>
      </c>
      <c r="DN4" s="236" t="str">
        <f t="shared" si="5"/>
        <v>2008-11</v>
      </c>
      <c r="DO4" s="236" t="str">
        <f t="shared" si="5"/>
        <v>2008-12</v>
      </c>
      <c r="DP4" s="48" t="str">
        <f t="shared" si="5"/>
        <v/>
      </c>
      <c r="DQ4" s="236" t="str">
        <f t="shared" si="5"/>
        <v>2009-1</v>
      </c>
      <c r="DR4" s="236" t="str">
        <f t="shared" si="5"/>
        <v>2009-2</v>
      </c>
      <c r="DS4" s="236" t="str">
        <f t="shared" si="5"/>
        <v>2009-3</v>
      </c>
      <c r="DT4" s="236" t="str">
        <f t="shared" si="5"/>
        <v>2009-4</v>
      </c>
      <c r="DU4" s="236" t="str">
        <f t="shared" si="5"/>
        <v>2009-5</v>
      </c>
      <c r="DV4" s="236" t="str">
        <f t="shared" si="5"/>
        <v>2009-6</v>
      </c>
      <c r="DW4" s="236" t="str">
        <f t="shared" si="5"/>
        <v>2009-7</v>
      </c>
      <c r="DX4" s="236" t="str">
        <f t="shared" si="5"/>
        <v>2009-8</v>
      </c>
      <c r="DY4" s="236" t="str">
        <f t="shared" si="5"/>
        <v>2009-9</v>
      </c>
      <c r="DZ4" s="236" t="str">
        <f t="shared" si="5"/>
        <v>2009-10</v>
      </c>
      <c r="EA4" s="236" t="str">
        <f t="shared" si="5"/>
        <v>2009-11</v>
      </c>
      <c r="EB4" s="236" t="str">
        <f t="shared" si="5"/>
        <v>2009-12</v>
      </c>
      <c r="EC4" s="48" t="str">
        <f t="shared" ref="EC4:GN4" si="6">+IF(ISTEXT(EC$5)=FALSE,IF(MONTH(EC$5)&gt;9,(TEXT(EC$5,"yyyy-mm")),LEFT((TEXT(EC$5,"yyyy-mm")),5)&amp;RIGHT((TEXT(EC$5,"yyyy-mm")),1)),"")</f>
        <v/>
      </c>
      <c r="ED4" s="236" t="str">
        <f t="shared" si="6"/>
        <v>2010-1</v>
      </c>
      <c r="EE4" s="236" t="str">
        <f t="shared" si="6"/>
        <v>2010-2</v>
      </c>
      <c r="EF4" s="236" t="str">
        <f t="shared" si="6"/>
        <v>2010-3</v>
      </c>
      <c r="EG4" s="236" t="str">
        <f t="shared" si="6"/>
        <v>2010-4</v>
      </c>
      <c r="EH4" s="236" t="str">
        <f t="shared" si="6"/>
        <v>2010-5</v>
      </c>
      <c r="EI4" s="236" t="str">
        <f t="shared" si="6"/>
        <v>2010-6</v>
      </c>
      <c r="EJ4" s="236" t="str">
        <f t="shared" si="6"/>
        <v>2010-7</v>
      </c>
      <c r="EK4" s="236" t="str">
        <f t="shared" si="6"/>
        <v>2010-8</v>
      </c>
      <c r="EL4" s="236" t="str">
        <f t="shared" si="6"/>
        <v>2010-9</v>
      </c>
      <c r="EM4" s="236" t="str">
        <f t="shared" si="6"/>
        <v>2010-10</v>
      </c>
      <c r="EN4" s="236" t="str">
        <f t="shared" si="6"/>
        <v>2010-11</v>
      </c>
      <c r="EO4" s="236" t="str">
        <f t="shared" si="6"/>
        <v>2010-12</v>
      </c>
      <c r="EP4" s="48" t="str">
        <f t="shared" si="6"/>
        <v/>
      </c>
      <c r="EQ4" s="236" t="str">
        <f t="shared" si="6"/>
        <v>2011-1</v>
      </c>
      <c r="ER4" s="236" t="str">
        <f t="shared" si="6"/>
        <v>2011-2</v>
      </c>
      <c r="ES4" s="236" t="str">
        <f t="shared" si="6"/>
        <v>2011-3</v>
      </c>
      <c r="ET4" s="236" t="str">
        <f t="shared" si="6"/>
        <v>2011-4</v>
      </c>
      <c r="EU4" s="236" t="str">
        <f t="shared" si="6"/>
        <v>2011-5</v>
      </c>
      <c r="EV4" s="236" t="str">
        <f t="shared" si="6"/>
        <v>2011-6</v>
      </c>
      <c r="EW4" s="236" t="str">
        <f t="shared" si="6"/>
        <v>2011-7</v>
      </c>
      <c r="EX4" s="236" t="str">
        <f t="shared" si="6"/>
        <v>2011-8</v>
      </c>
      <c r="EY4" s="236" t="str">
        <f t="shared" si="6"/>
        <v>2011-9</v>
      </c>
      <c r="EZ4" s="236" t="str">
        <f t="shared" si="6"/>
        <v>2011-10</v>
      </c>
      <c r="FA4" s="236" t="str">
        <f t="shared" si="6"/>
        <v>2011-11</v>
      </c>
      <c r="FB4" s="236" t="str">
        <f t="shared" si="6"/>
        <v>2011-12</v>
      </c>
      <c r="FC4" s="48" t="str">
        <f t="shared" si="6"/>
        <v/>
      </c>
      <c r="FD4" s="236" t="str">
        <f t="shared" si="6"/>
        <v>2012-1</v>
      </c>
      <c r="FE4" s="236" t="str">
        <f t="shared" si="6"/>
        <v>2012-2</v>
      </c>
      <c r="FF4" s="236" t="str">
        <f t="shared" si="6"/>
        <v>2012-3</v>
      </c>
      <c r="FG4" s="236" t="str">
        <f t="shared" si="6"/>
        <v>2012-4</v>
      </c>
      <c r="FH4" s="236" t="str">
        <f t="shared" si="6"/>
        <v>2012-5</v>
      </c>
      <c r="FI4" s="236" t="str">
        <f t="shared" si="6"/>
        <v>2012-6</v>
      </c>
      <c r="FJ4" s="236" t="str">
        <f t="shared" si="6"/>
        <v>2012-7</v>
      </c>
      <c r="FK4" s="236" t="str">
        <f t="shared" si="6"/>
        <v>2012-8</v>
      </c>
      <c r="FL4" s="236" t="str">
        <f t="shared" si="6"/>
        <v>2012-9</v>
      </c>
      <c r="FM4" s="236" t="str">
        <f t="shared" si="6"/>
        <v>2012-10</v>
      </c>
      <c r="FN4" s="236" t="str">
        <f t="shared" si="6"/>
        <v>2012-11</v>
      </c>
      <c r="FO4" s="236" t="str">
        <f t="shared" si="6"/>
        <v>2012-12</v>
      </c>
      <c r="FP4" s="48" t="str">
        <f t="shared" si="6"/>
        <v/>
      </c>
      <c r="FQ4" s="236" t="str">
        <f t="shared" si="6"/>
        <v>2013-1</v>
      </c>
      <c r="FR4" s="236" t="str">
        <f t="shared" si="6"/>
        <v>2013-2</v>
      </c>
      <c r="FS4" s="236" t="str">
        <f t="shared" si="6"/>
        <v>2013-3</v>
      </c>
      <c r="FT4" s="236" t="str">
        <f t="shared" si="6"/>
        <v>2013-4</v>
      </c>
      <c r="FU4" s="236" t="str">
        <f t="shared" si="6"/>
        <v>2013-5</v>
      </c>
      <c r="FV4" s="236" t="str">
        <f t="shared" si="6"/>
        <v>2013-6</v>
      </c>
      <c r="FW4" s="236" t="str">
        <f t="shared" si="6"/>
        <v>2013-7</v>
      </c>
      <c r="FX4" s="236" t="str">
        <f t="shared" si="6"/>
        <v>2013-8</v>
      </c>
      <c r="FY4" s="236" t="str">
        <f t="shared" si="6"/>
        <v>2013-9</v>
      </c>
      <c r="FZ4" s="236" t="str">
        <f t="shared" si="6"/>
        <v>2013-10</v>
      </c>
      <c r="GA4" s="236" t="str">
        <f t="shared" si="6"/>
        <v>2013-11</v>
      </c>
      <c r="GB4" s="236" t="str">
        <f t="shared" si="6"/>
        <v>2013-12</v>
      </c>
      <c r="GC4" s="48" t="str">
        <f t="shared" si="6"/>
        <v/>
      </c>
      <c r="GD4" s="236" t="str">
        <f t="shared" si="6"/>
        <v>2014-1</v>
      </c>
      <c r="GE4" s="236" t="str">
        <f t="shared" si="6"/>
        <v>2014-2</v>
      </c>
      <c r="GF4" s="236" t="str">
        <f t="shared" si="6"/>
        <v>2014-3</v>
      </c>
      <c r="GG4" s="236" t="str">
        <f t="shared" si="6"/>
        <v>2014-4</v>
      </c>
      <c r="GH4" s="236" t="str">
        <f t="shared" si="6"/>
        <v>2014-5</v>
      </c>
      <c r="GI4" s="236" t="str">
        <f t="shared" si="6"/>
        <v>2014-6</v>
      </c>
      <c r="GJ4" s="236" t="str">
        <f t="shared" si="6"/>
        <v>2014-7</v>
      </c>
      <c r="GK4" s="236" t="str">
        <f t="shared" si="6"/>
        <v>2014-8</v>
      </c>
      <c r="GL4" s="236" t="str">
        <f t="shared" si="6"/>
        <v>2014-9</v>
      </c>
      <c r="GM4" s="236" t="str">
        <f t="shared" si="6"/>
        <v>2014-10</v>
      </c>
      <c r="GN4" s="236" t="str">
        <f t="shared" si="6"/>
        <v>2014-11</v>
      </c>
      <c r="GO4" s="236" t="str">
        <f t="shared" ref="GO4:IZ4" si="7">+IF(ISTEXT(GO$5)=FALSE,IF(MONTH(GO$5)&gt;9,(TEXT(GO$5,"yyyy-mm")),LEFT((TEXT(GO$5,"yyyy-mm")),5)&amp;RIGHT((TEXT(GO$5,"yyyy-mm")),1)),"")</f>
        <v>2014-12</v>
      </c>
      <c r="GP4" s="48" t="str">
        <f t="shared" si="7"/>
        <v/>
      </c>
      <c r="GQ4" s="236" t="str">
        <f t="shared" si="7"/>
        <v>2015-1</v>
      </c>
      <c r="GR4" s="236" t="str">
        <f t="shared" si="7"/>
        <v>2015-2</v>
      </c>
      <c r="GS4" s="236" t="str">
        <f t="shared" si="7"/>
        <v>2015-3</v>
      </c>
      <c r="GT4" s="236" t="str">
        <f t="shared" si="7"/>
        <v>2015-4</v>
      </c>
      <c r="GU4" s="236" t="str">
        <f t="shared" si="7"/>
        <v>2015-5</v>
      </c>
      <c r="GV4" s="236" t="str">
        <f t="shared" si="7"/>
        <v>2015-6</v>
      </c>
      <c r="GW4" s="236" t="str">
        <f t="shared" si="7"/>
        <v>2015-7</v>
      </c>
      <c r="GX4" s="236" t="str">
        <f t="shared" si="7"/>
        <v>2015-8</v>
      </c>
      <c r="GY4" s="236" t="str">
        <f t="shared" si="7"/>
        <v>2015-9</v>
      </c>
      <c r="GZ4" s="236" t="str">
        <f t="shared" si="7"/>
        <v>2015-10</v>
      </c>
      <c r="HA4" s="236" t="str">
        <f t="shared" si="7"/>
        <v>2015-11</v>
      </c>
      <c r="HB4" s="236" t="str">
        <f t="shared" si="7"/>
        <v>2015-12</v>
      </c>
      <c r="HC4" s="48" t="str">
        <f t="shared" si="7"/>
        <v/>
      </c>
      <c r="HD4" s="236" t="str">
        <f t="shared" si="7"/>
        <v>2016-1</v>
      </c>
      <c r="HE4" s="236" t="str">
        <f t="shared" si="7"/>
        <v>2016-2</v>
      </c>
      <c r="HF4" s="236" t="str">
        <f t="shared" si="7"/>
        <v>2016-3</v>
      </c>
      <c r="HG4" s="236" t="str">
        <f t="shared" si="7"/>
        <v>2016-4</v>
      </c>
      <c r="HH4" s="236" t="str">
        <f t="shared" si="7"/>
        <v>2016-5</v>
      </c>
      <c r="HI4" s="236" t="str">
        <f t="shared" si="7"/>
        <v>2016-6</v>
      </c>
      <c r="HJ4" s="236" t="str">
        <f t="shared" si="7"/>
        <v>2016-7</v>
      </c>
      <c r="HK4" s="236" t="str">
        <f t="shared" si="7"/>
        <v>2016-8</v>
      </c>
      <c r="HL4" s="236" t="str">
        <f t="shared" si="7"/>
        <v>2016-9</v>
      </c>
      <c r="HM4" s="236" t="str">
        <f t="shared" si="7"/>
        <v>2016-10</v>
      </c>
      <c r="HN4" s="236" t="str">
        <f t="shared" si="7"/>
        <v>2016-11</v>
      </c>
      <c r="HO4" s="236" t="str">
        <f t="shared" si="7"/>
        <v>2016-12</v>
      </c>
      <c r="HP4" s="48" t="str">
        <f t="shared" si="7"/>
        <v/>
      </c>
      <c r="HQ4" s="236" t="str">
        <f t="shared" si="7"/>
        <v>2017-1</v>
      </c>
      <c r="HR4" s="236" t="str">
        <f t="shared" si="7"/>
        <v>2017-2</v>
      </c>
      <c r="HS4" s="236" t="str">
        <f t="shared" si="7"/>
        <v>2017-3</v>
      </c>
      <c r="HT4" s="236" t="str">
        <f t="shared" si="7"/>
        <v>2017-4</v>
      </c>
      <c r="HU4" s="236" t="str">
        <f t="shared" si="7"/>
        <v>2017-5</v>
      </c>
      <c r="HV4" s="236" t="str">
        <f t="shared" si="7"/>
        <v>2017-6</v>
      </c>
      <c r="HW4" s="236" t="str">
        <f t="shared" si="7"/>
        <v>2017-7</v>
      </c>
      <c r="HX4" s="236" t="str">
        <f t="shared" si="7"/>
        <v>2017-8</v>
      </c>
      <c r="HY4" s="236" t="str">
        <f t="shared" si="7"/>
        <v>2017-9</v>
      </c>
      <c r="HZ4" s="236" t="str">
        <f t="shared" si="7"/>
        <v>2017-10</v>
      </c>
      <c r="IA4" s="236" t="str">
        <f t="shared" si="7"/>
        <v>2017-11</v>
      </c>
      <c r="IB4" s="236" t="str">
        <f t="shared" si="7"/>
        <v>2017-12</v>
      </c>
      <c r="IC4" s="48" t="str">
        <f t="shared" si="7"/>
        <v/>
      </c>
      <c r="ID4" s="236" t="str">
        <f t="shared" si="7"/>
        <v>2018-1</v>
      </c>
      <c r="IE4" s="236" t="str">
        <f t="shared" si="7"/>
        <v>2018-2</v>
      </c>
      <c r="IF4" s="236" t="str">
        <f t="shared" si="7"/>
        <v>2018-3</v>
      </c>
      <c r="IG4" s="236" t="str">
        <f t="shared" si="7"/>
        <v>2018-4</v>
      </c>
      <c r="IH4" s="236" t="str">
        <f t="shared" si="7"/>
        <v>2018-5</v>
      </c>
      <c r="II4" s="236" t="str">
        <f t="shared" si="7"/>
        <v>2018-6</v>
      </c>
      <c r="IJ4" s="236" t="str">
        <f t="shared" si="7"/>
        <v>2018-7</v>
      </c>
      <c r="IK4" s="236" t="str">
        <f t="shared" si="7"/>
        <v>2018-8</v>
      </c>
      <c r="IL4" s="236" t="str">
        <f t="shared" si="7"/>
        <v>2018-9</v>
      </c>
      <c r="IM4" s="236" t="str">
        <f t="shared" si="7"/>
        <v>2018-10</v>
      </c>
      <c r="IN4" s="236" t="str">
        <f t="shared" si="7"/>
        <v>2018-11</v>
      </c>
      <c r="IO4" s="236" t="str">
        <f t="shared" si="7"/>
        <v>2018-12</v>
      </c>
      <c r="IP4" s="48" t="str">
        <f t="shared" si="7"/>
        <v/>
      </c>
      <c r="IQ4" s="236" t="str">
        <f t="shared" si="7"/>
        <v>2019-1</v>
      </c>
      <c r="IR4" s="236" t="str">
        <f t="shared" si="7"/>
        <v>2019-2</v>
      </c>
      <c r="IS4" s="236" t="str">
        <f t="shared" si="7"/>
        <v>2019-3</v>
      </c>
      <c r="IT4" s="236" t="str">
        <f t="shared" si="7"/>
        <v>2019-4</v>
      </c>
      <c r="IU4" s="236" t="str">
        <f t="shared" si="7"/>
        <v>2019-5</v>
      </c>
      <c r="IV4" s="236" t="str">
        <f t="shared" si="7"/>
        <v>2019-6</v>
      </c>
      <c r="IW4" s="236" t="str">
        <f t="shared" si="7"/>
        <v>2019-7</v>
      </c>
      <c r="IX4" s="236" t="str">
        <f t="shared" si="7"/>
        <v>2019-8</v>
      </c>
      <c r="IY4" s="236" t="str">
        <f t="shared" si="7"/>
        <v>2019-9</v>
      </c>
      <c r="IZ4" s="236" t="str">
        <f t="shared" si="7"/>
        <v>2019-10</v>
      </c>
      <c r="JA4" s="236" t="str">
        <f t="shared" ref="JA4:LL4" si="8">+IF(ISTEXT(JA$5)=FALSE,IF(MONTH(JA$5)&gt;9,(TEXT(JA$5,"yyyy-mm")),LEFT((TEXT(JA$5,"yyyy-mm")),5)&amp;RIGHT((TEXT(JA$5,"yyyy-mm")),1)),"")</f>
        <v>2019-11</v>
      </c>
      <c r="JB4" s="236" t="str">
        <f t="shared" si="8"/>
        <v>2019-12</v>
      </c>
      <c r="JC4" s="48" t="str">
        <f t="shared" si="8"/>
        <v/>
      </c>
      <c r="JD4" s="236" t="str">
        <f t="shared" si="8"/>
        <v>2020-1</v>
      </c>
      <c r="JE4" s="236" t="str">
        <f t="shared" si="8"/>
        <v>2020-2</v>
      </c>
      <c r="JF4" s="236" t="str">
        <f t="shared" si="8"/>
        <v>2020-3</v>
      </c>
      <c r="JG4" s="236" t="str">
        <f t="shared" si="8"/>
        <v>2020-4</v>
      </c>
      <c r="JH4" s="236" t="str">
        <f t="shared" si="8"/>
        <v>2020-5</v>
      </c>
      <c r="JI4" s="236" t="str">
        <f t="shared" si="8"/>
        <v>2020-6</v>
      </c>
      <c r="JJ4" s="236" t="str">
        <f t="shared" si="8"/>
        <v>2020-7</v>
      </c>
      <c r="JK4" s="236" t="str">
        <f t="shared" si="8"/>
        <v>2020-8</v>
      </c>
      <c r="JL4" s="236" t="str">
        <f t="shared" si="8"/>
        <v>2020-9</v>
      </c>
      <c r="JM4" s="236" t="str">
        <f t="shared" si="8"/>
        <v>2020-10</v>
      </c>
      <c r="JN4" s="236" t="str">
        <f t="shared" si="8"/>
        <v>2020-11</v>
      </c>
      <c r="JO4" s="236" t="str">
        <f t="shared" si="8"/>
        <v>2020-12</v>
      </c>
      <c r="JP4" s="48" t="str">
        <f t="shared" si="8"/>
        <v/>
      </c>
      <c r="JQ4" s="236" t="str">
        <f t="shared" si="8"/>
        <v>2021-1</v>
      </c>
      <c r="JR4" s="236" t="str">
        <f t="shared" si="8"/>
        <v>2021-2</v>
      </c>
      <c r="JS4" s="236" t="str">
        <f t="shared" si="8"/>
        <v>2021-3</v>
      </c>
      <c r="JT4" s="236" t="str">
        <f t="shared" si="8"/>
        <v>2021-4</v>
      </c>
      <c r="JU4" s="236" t="str">
        <f t="shared" si="8"/>
        <v>2021-5</v>
      </c>
      <c r="JV4" s="236" t="str">
        <f t="shared" si="8"/>
        <v>2021-6</v>
      </c>
      <c r="JW4" s="236" t="str">
        <f t="shared" si="8"/>
        <v>2021-7</v>
      </c>
      <c r="JX4" s="236" t="str">
        <f t="shared" si="8"/>
        <v>2021-8</v>
      </c>
      <c r="JY4" s="236" t="str">
        <f t="shared" si="8"/>
        <v>2021-9</v>
      </c>
      <c r="JZ4" s="236" t="str">
        <f t="shared" si="8"/>
        <v>2021-10</v>
      </c>
      <c r="KA4" s="236" t="str">
        <f t="shared" si="8"/>
        <v>2021-11</v>
      </c>
      <c r="KB4" s="236" t="str">
        <f t="shared" si="8"/>
        <v>2021-12</v>
      </c>
      <c r="KC4" s="48" t="str">
        <f t="shared" si="8"/>
        <v/>
      </c>
      <c r="KD4" s="236" t="str">
        <f t="shared" si="8"/>
        <v>2022-1</v>
      </c>
      <c r="KE4" s="236" t="str">
        <f t="shared" si="8"/>
        <v>2022-2</v>
      </c>
      <c r="KF4" s="236" t="str">
        <f t="shared" si="8"/>
        <v>2022-3</v>
      </c>
      <c r="KG4" s="236" t="str">
        <f t="shared" si="8"/>
        <v>2022-4</v>
      </c>
      <c r="KH4" s="236" t="str">
        <f t="shared" si="8"/>
        <v>2022-5</v>
      </c>
      <c r="KI4" s="236" t="str">
        <f t="shared" si="8"/>
        <v>2022-6</v>
      </c>
      <c r="KJ4" s="236" t="str">
        <f t="shared" si="8"/>
        <v>2022-7</v>
      </c>
      <c r="KK4" s="236" t="str">
        <f t="shared" si="8"/>
        <v>2022-8</v>
      </c>
      <c r="KL4" s="236" t="str">
        <f t="shared" si="8"/>
        <v>2022-9</v>
      </c>
      <c r="KM4" s="236" t="str">
        <f t="shared" si="8"/>
        <v>2022-10</v>
      </c>
      <c r="KN4" s="236" t="str">
        <f t="shared" si="8"/>
        <v>2022-11</v>
      </c>
      <c r="KO4" s="236" t="str">
        <f t="shared" si="8"/>
        <v>2022-12</v>
      </c>
      <c r="KP4" s="48" t="str">
        <f t="shared" si="8"/>
        <v/>
      </c>
      <c r="KQ4" s="236" t="str">
        <f t="shared" si="8"/>
        <v>2023-1</v>
      </c>
      <c r="KR4" s="236" t="str">
        <f t="shared" si="8"/>
        <v>2023-2</v>
      </c>
      <c r="KS4" s="236" t="str">
        <f t="shared" si="8"/>
        <v>2023-3</v>
      </c>
      <c r="KT4" s="236" t="str">
        <f t="shared" si="8"/>
        <v>2023-4</v>
      </c>
      <c r="KU4" s="236" t="str">
        <f t="shared" si="8"/>
        <v>2023-5</v>
      </c>
      <c r="KV4" s="236" t="str">
        <f t="shared" si="8"/>
        <v>2023-6</v>
      </c>
      <c r="KW4" s="236" t="str">
        <f t="shared" si="8"/>
        <v>2023-7</v>
      </c>
      <c r="KX4" s="236" t="str">
        <f t="shared" si="8"/>
        <v>2023-8</v>
      </c>
      <c r="KY4" s="236" t="str">
        <f t="shared" si="8"/>
        <v>2023-9</v>
      </c>
      <c r="KZ4" s="236" t="str">
        <f t="shared" si="8"/>
        <v>2023-10</v>
      </c>
      <c r="LA4" s="236" t="str">
        <f t="shared" si="8"/>
        <v>2023-11</v>
      </c>
      <c r="LB4" s="236" t="str">
        <f t="shared" si="8"/>
        <v>2023-12</v>
      </c>
      <c r="LC4" s="48" t="str">
        <f t="shared" si="8"/>
        <v/>
      </c>
      <c r="LD4" s="236" t="str">
        <f t="shared" si="8"/>
        <v>2024-1</v>
      </c>
      <c r="LE4" s="236" t="str">
        <f t="shared" si="8"/>
        <v>2024-2</v>
      </c>
      <c r="LF4" s="236" t="str">
        <f t="shared" si="8"/>
        <v>2024-3</v>
      </c>
      <c r="LG4" s="236" t="str">
        <f t="shared" si="8"/>
        <v>2024-4</v>
      </c>
      <c r="LH4" s="236" t="str">
        <f t="shared" si="8"/>
        <v>2024-5</v>
      </c>
      <c r="LI4" s="236" t="str">
        <f t="shared" si="8"/>
        <v>2024-6</v>
      </c>
      <c r="LJ4" s="236" t="str">
        <f t="shared" si="8"/>
        <v>2024-7</v>
      </c>
      <c r="LK4" s="236" t="str">
        <f t="shared" si="8"/>
        <v>2024-8</v>
      </c>
      <c r="LL4" s="236" t="str">
        <f t="shared" si="8"/>
        <v>2024-9</v>
      </c>
      <c r="LM4" s="236" t="str">
        <f>+IF(ISTEXT(LM$5)=FALSE,IF(MONTH(LM$5)&gt;9,(TEXT(LM$5,"yyyy-mm")),LEFT((TEXT(LM$5,"yyyy-mm")),5)&amp;RIGHT((TEXT(LM$5,"yyyy-mm")),1)),"")</f>
        <v>2024-10</v>
      </c>
      <c r="LN4" s="236" t="str">
        <f>+IF(ISTEXT(LN$5)=FALSE,IF(MONTH(LN$5)&gt;9,(TEXT(LN$5,"yyyy-mm")),LEFT((TEXT(LN$5,"yyyy-mm")),5)&amp;RIGHT((TEXT(LN$5,"yyyy-mm")),1)),"")</f>
        <v>2024-11</v>
      </c>
      <c r="LO4" s="236" t="str">
        <f>+IF(ISTEXT(LO$5)=FALSE,IF(MONTH(LO$5)&gt;9,(TEXT(LO$5,"yyyy-mm")),LEFT((TEXT(LO$5,"yyyy-mm")),5)&amp;RIGHT((TEXT(LO$5,"yyyy-mm")),1)),"")</f>
        <v>2024-12</v>
      </c>
      <c r="LP4" s="48" t="str">
        <f>+IF(ISTEXT(LP$5)=FALSE,IF(MONTH(LP$5)&gt;9,(TEXT(LP$5,"yyyy-mm")),LEFT((TEXT(LP$5,"yyyy-mm")),5)&amp;RIGHT((TEXT(LP$5,"yyyy-mm")),1)),"")</f>
        <v/>
      </c>
      <c r="LQ4" s="236" t="str">
        <f t="shared" ref="LQ4:LY4" si="9">+IF(ISTEXT(LQ$5)=FALSE,IF(MONTH(LQ$5)&gt;9,(TEXT(LQ$5,"yyyy-mm")),LEFT((TEXT(LQ$5,"yyyy-mm")),5)&amp;RIGHT((TEXT(LQ$5,"yyyy-mm")),1)),"")</f>
        <v>2025-1</v>
      </c>
      <c r="LR4" s="236" t="str">
        <f t="shared" si="9"/>
        <v>2025-2</v>
      </c>
      <c r="LS4" s="236" t="str">
        <f t="shared" si="9"/>
        <v>2025-3</v>
      </c>
      <c r="LT4" s="236" t="str">
        <f t="shared" si="9"/>
        <v>2025-4</v>
      </c>
      <c r="LU4" s="236" t="str">
        <f t="shared" si="9"/>
        <v>2025-5</v>
      </c>
      <c r="LV4" s="236" t="str">
        <f t="shared" si="9"/>
        <v>2025-6</v>
      </c>
      <c r="LW4" s="236" t="str">
        <f t="shared" si="9"/>
        <v>2025-7</v>
      </c>
      <c r="LX4" s="236" t="str">
        <f t="shared" si="9"/>
        <v>2025-8</v>
      </c>
      <c r="LY4" s="236" t="str">
        <f t="shared" si="9"/>
        <v>2025-9</v>
      </c>
      <c r="LZ4" s="236" t="str">
        <f>+IF(ISTEXT(LZ$5)=FALSE,IF(MONTH(LZ$5)&gt;9,(TEXT(LZ$5,"yyyy-mm")),LEFT((TEXT(LZ$5,"yyyy-mm")),5)&amp;RIGHT((TEXT(LZ$5,"yyyy-mm")),1)),"")</f>
        <v>2025-10</v>
      </c>
      <c r="MA4" s="236" t="str">
        <f>+IF(ISTEXT(MA$5)=FALSE,IF(MONTH(MA$5)&gt;9,(TEXT(MA$5,"yyyy-mm")),LEFT((TEXT(MA$5,"yyyy-mm")),5)&amp;RIGHT((TEXT(MA$5,"yyyy-mm")),1)),"")</f>
        <v>2025-11</v>
      </c>
      <c r="MB4" s="236" t="str">
        <f>+IF(ISTEXT(MB$5)=FALSE,IF(MONTH(MB$5)&gt;9,(TEXT(MB$5,"yyyy-mm")),LEFT((TEXT(MB$5,"yyyy-mm")),5)&amp;RIGHT((TEXT(MB$5,"yyyy-mm")),1)),"")</f>
        <v>2025-12</v>
      </c>
      <c r="MC4" s="48" t="str">
        <f>+IF(ISTEXT(MC$5)=FALSE,IF(MONTH(MC$5)&gt;9,(TEXT(MC$5,"yyyy-mm")),LEFT((TEXT(MC$5,"yyyy-mm")),5)&amp;RIGHT((TEXT(MC$5,"yyyy-mm")),1)),"")</f>
        <v/>
      </c>
      <c r="MD4" s="236" t="str">
        <f t="shared" ref="MD4:ML4" si="10">+IF(ISTEXT(MD$5)=FALSE,IF(MONTH(MD$5)&gt;9,(TEXT(MD$5,"yyyy-mm")),LEFT((TEXT(MD$5,"yyyy-mm")),5)&amp;RIGHT((TEXT(MD$5,"yyyy-mm")),1)),"")</f>
        <v>2026-1</v>
      </c>
      <c r="ME4" s="236" t="str">
        <f t="shared" si="10"/>
        <v>2026-2</v>
      </c>
      <c r="MF4" s="236" t="str">
        <f t="shared" si="10"/>
        <v>2026-3</v>
      </c>
      <c r="MG4" s="236" t="str">
        <f t="shared" si="10"/>
        <v>2026-4</v>
      </c>
      <c r="MH4" s="236" t="str">
        <f t="shared" si="10"/>
        <v>2026-5</v>
      </c>
      <c r="MI4" s="236" t="str">
        <f t="shared" si="10"/>
        <v>2026-6</v>
      </c>
      <c r="MJ4" s="236" t="str">
        <f t="shared" si="10"/>
        <v>2026-7</v>
      </c>
      <c r="MK4" s="236" t="str">
        <f t="shared" si="10"/>
        <v>2026-8</v>
      </c>
      <c r="ML4" s="236" t="str">
        <f t="shared" si="10"/>
        <v>2026-9</v>
      </c>
      <c r="MM4" s="236" t="str">
        <f>+IF(ISTEXT(MM$5)=FALSE,IF(MONTH(MM$5)&gt;9,(TEXT(MM$5,"yyyy-mm")),LEFT((TEXT(MM$5,"yyyy-mm")),5)&amp;RIGHT((TEXT(MM$5,"yyyy-mm")),1)),"")</f>
        <v>2026-10</v>
      </c>
      <c r="MN4" s="236" t="str">
        <f>+IF(ISTEXT(MN$5)=FALSE,IF(MONTH(MN$5)&gt;9,(TEXT(MN$5,"yyyy-mm")),LEFT((TEXT(MN$5,"yyyy-mm")),5)&amp;RIGHT((TEXT(MN$5,"yyyy-mm")),1)),"")</f>
        <v>2026-11</v>
      </c>
      <c r="MO4" s="236" t="str">
        <f>+IF(ISTEXT(MO$5)=FALSE,IF(MONTH(MO$5)&gt;9,(TEXT(MO$5,"yyyy-mm")),LEFT((TEXT(MO$5,"yyyy-mm")),5)&amp;RIGHT((TEXT(MO$5,"yyyy-mm")),1)),"")</f>
        <v>2026-12</v>
      </c>
      <c r="MP4" s="48" t="str">
        <f>+IF(ISTEXT(MP$5)=FALSE,IF(MONTH(MP$5)&gt;9,(TEXT(MP$5,"yyyy-mm")),LEFT((TEXT(MP$5,"yyyy-mm")),5)&amp;RIGHT((TEXT(MP$5,"yyyy-mm")),1)),"")</f>
        <v/>
      </c>
    </row>
    <row r="5" spans="1:354" s="236" customFormat="1">
      <c r="A5" s="5"/>
      <c r="B5" s="9"/>
      <c r="C5" s="5"/>
      <c r="D5" s="47">
        <v>36526</v>
      </c>
      <c r="E5" s="47">
        <f t="shared" ref="E5:AP5" si="11">+IF(MONTH(C5)&lt;&gt;12,IF(MONTH(D5)=12,TEXT(D5,"YYYY"),EDATE(D5,1)),EDATE(C5,1))</f>
        <v>36557</v>
      </c>
      <c r="F5" s="47">
        <f t="shared" si="11"/>
        <v>36586</v>
      </c>
      <c r="G5" s="47">
        <f t="shared" si="11"/>
        <v>36617</v>
      </c>
      <c r="H5" s="47">
        <f t="shared" si="11"/>
        <v>36647</v>
      </c>
      <c r="I5" s="47">
        <f t="shared" si="11"/>
        <v>36678</v>
      </c>
      <c r="J5" s="47">
        <f t="shared" si="11"/>
        <v>36708</v>
      </c>
      <c r="K5" s="47">
        <f t="shared" si="11"/>
        <v>36739</v>
      </c>
      <c r="L5" s="47">
        <f t="shared" si="11"/>
        <v>36770</v>
      </c>
      <c r="M5" s="47">
        <f t="shared" si="11"/>
        <v>36800</v>
      </c>
      <c r="N5" s="47">
        <f t="shared" si="11"/>
        <v>36831</v>
      </c>
      <c r="O5" s="47">
        <f t="shared" si="11"/>
        <v>36861</v>
      </c>
      <c r="P5" s="48" t="str">
        <f t="shared" si="11"/>
        <v>2000</v>
      </c>
      <c r="Q5" s="47">
        <f t="shared" si="11"/>
        <v>36892</v>
      </c>
      <c r="R5" s="47">
        <f t="shared" si="11"/>
        <v>36923</v>
      </c>
      <c r="S5" s="47">
        <f t="shared" si="11"/>
        <v>36951</v>
      </c>
      <c r="T5" s="47">
        <f t="shared" si="11"/>
        <v>36982</v>
      </c>
      <c r="U5" s="47">
        <f t="shared" si="11"/>
        <v>37012</v>
      </c>
      <c r="V5" s="47">
        <f t="shared" si="11"/>
        <v>37043</v>
      </c>
      <c r="W5" s="47">
        <f t="shared" si="11"/>
        <v>37073</v>
      </c>
      <c r="X5" s="47">
        <f t="shared" si="11"/>
        <v>37104</v>
      </c>
      <c r="Y5" s="47">
        <f t="shared" si="11"/>
        <v>37135</v>
      </c>
      <c r="Z5" s="47">
        <f t="shared" si="11"/>
        <v>37165</v>
      </c>
      <c r="AA5" s="47">
        <f t="shared" si="11"/>
        <v>37196</v>
      </c>
      <c r="AB5" s="47">
        <f t="shared" si="11"/>
        <v>37226</v>
      </c>
      <c r="AC5" s="48" t="str">
        <f t="shared" si="11"/>
        <v>2001</v>
      </c>
      <c r="AD5" s="47">
        <f t="shared" si="11"/>
        <v>37257</v>
      </c>
      <c r="AE5" s="47">
        <f t="shared" si="11"/>
        <v>37288</v>
      </c>
      <c r="AF5" s="47">
        <f t="shared" si="11"/>
        <v>37316</v>
      </c>
      <c r="AG5" s="47">
        <f t="shared" si="11"/>
        <v>37347</v>
      </c>
      <c r="AH5" s="47">
        <f t="shared" si="11"/>
        <v>37377</v>
      </c>
      <c r="AI5" s="47">
        <f t="shared" si="11"/>
        <v>37408</v>
      </c>
      <c r="AJ5" s="47">
        <f t="shared" si="11"/>
        <v>37438</v>
      </c>
      <c r="AK5" s="47">
        <f t="shared" si="11"/>
        <v>37469</v>
      </c>
      <c r="AL5" s="47">
        <f t="shared" si="11"/>
        <v>37500</v>
      </c>
      <c r="AM5" s="47">
        <f t="shared" si="11"/>
        <v>37530</v>
      </c>
      <c r="AN5" s="47">
        <f t="shared" si="11"/>
        <v>37561</v>
      </c>
      <c r="AO5" s="47">
        <f t="shared" si="11"/>
        <v>37591</v>
      </c>
      <c r="AP5" s="48" t="str">
        <f t="shared" si="11"/>
        <v>2002</v>
      </c>
      <c r="AQ5" s="47">
        <v>37622</v>
      </c>
      <c r="AR5" s="47">
        <f>+IF(MONTH(C5)&lt;&gt;12,IF(MONTH(AQ5)=12,TEXT(AQ5,"YYYY"),EDATE(AQ5,1)),EDATE(C5,1))</f>
        <v>37653</v>
      </c>
      <c r="AS5" s="47">
        <f t="shared" ref="AS5:BX5" si="12">+IF(MONTH(AQ5)&lt;&gt;12,IF(MONTH(AR5)=12,TEXT(AR5,"YYYY"),EDATE(AR5,1)),EDATE(AQ5,1))</f>
        <v>37681</v>
      </c>
      <c r="AT5" s="47">
        <f t="shared" si="12"/>
        <v>37712</v>
      </c>
      <c r="AU5" s="47">
        <f t="shared" si="12"/>
        <v>37742</v>
      </c>
      <c r="AV5" s="47">
        <f t="shared" si="12"/>
        <v>37773</v>
      </c>
      <c r="AW5" s="47">
        <f t="shared" si="12"/>
        <v>37803</v>
      </c>
      <c r="AX5" s="47">
        <f t="shared" si="12"/>
        <v>37834</v>
      </c>
      <c r="AY5" s="47">
        <f t="shared" si="12"/>
        <v>37865</v>
      </c>
      <c r="AZ5" s="47">
        <f t="shared" si="12"/>
        <v>37895</v>
      </c>
      <c r="BA5" s="47">
        <f t="shared" si="12"/>
        <v>37926</v>
      </c>
      <c r="BB5" s="47">
        <f t="shared" si="12"/>
        <v>37956</v>
      </c>
      <c r="BC5" s="48" t="str">
        <f t="shared" si="12"/>
        <v>2003</v>
      </c>
      <c r="BD5" s="47">
        <f t="shared" si="12"/>
        <v>37987</v>
      </c>
      <c r="BE5" s="47">
        <f t="shared" si="12"/>
        <v>38018</v>
      </c>
      <c r="BF5" s="47">
        <f t="shared" si="12"/>
        <v>38047</v>
      </c>
      <c r="BG5" s="47">
        <f t="shared" si="12"/>
        <v>38078</v>
      </c>
      <c r="BH5" s="47">
        <f t="shared" si="12"/>
        <v>38108</v>
      </c>
      <c r="BI5" s="47">
        <f t="shared" si="12"/>
        <v>38139</v>
      </c>
      <c r="BJ5" s="47">
        <f t="shared" si="12"/>
        <v>38169</v>
      </c>
      <c r="BK5" s="47">
        <f t="shared" si="12"/>
        <v>38200</v>
      </c>
      <c r="BL5" s="47">
        <f t="shared" si="12"/>
        <v>38231</v>
      </c>
      <c r="BM5" s="47">
        <f t="shared" si="12"/>
        <v>38261</v>
      </c>
      <c r="BN5" s="47">
        <f t="shared" si="12"/>
        <v>38292</v>
      </c>
      <c r="BO5" s="47">
        <f t="shared" si="12"/>
        <v>38322</v>
      </c>
      <c r="BP5" s="48" t="str">
        <f t="shared" si="12"/>
        <v>2004</v>
      </c>
      <c r="BQ5" s="47">
        <f t="shared" si="12"/>
        <v>38353</v>
      </c>
      <c r="BR5" s="47">
        <f t="shared" si="12"/>
        <v>38384</v>
      </c>
      <c r="BS5" s="47">
        <f t="shared" si="12"/>
        <v>38412</v>
      </c>
      <c r="BT5" s="47">
        <f t="shared" si="12"/>
        <v>38443</v>
      </c>
      <c r="BU5" s="47">
        <f t="shared" si="12"/>
        <v>38473</v>
      </c>
      <c r="BV5" s="47">
        <f t="shared" si="12"/>
        <v>38504</v>
      </c>
      <c r="BW5" s="47">
        <f t="shared" si="12"/>
        <v>38534</v>
      </c>
      <c r="BX5" s="47">
        <f t="shared" si="12"/>
        <v>38565</v>
      </c>
      <c r="BY5" s="47">
        <f t="shared" ref="BY5:CP5" si="13">+IF(MONTH(BW5)&lt;&gt;12,IF(MONTH(BX5)=12,TEXT(BX5,"YYYY"),EDATE(BX5,1)),EDATE(BW5,1))</f>
        <v>38596</v>
      </c>
      <c r="BZ5" s="47">
        <f t="shared" si="13"/>
        <v>38626</v>
      </c>
      <c r="CA5" s="47">
        <f t="shared" si="13"/>
        <v>38657</v>
      </c>
      <c r="CB5" s="47">
        <f t="shared" si="13"/>
        <v>38687</v>
      </c>
      <c r="CC5" s="48" t="str">
        <f t="shared" si="13"/>
        <v>2005</v>
      </c>
      <c r="CD5" s="47">
        <f t="shared" si="13"/>
        <v>38718</v>
      </c>
      <c r="CE5" s="47">
        <f t="shared" si="13"/>
        <v>38749</v>
      </c>
      <c r="CF5" s="47">
        <f t="shared" si="13"/>
        <v>38777</v>
      </c>
      <c r="CG5" s="47">
        <f t="shared" si="13"/>
        <v>38808</v>
      </c>
      <c r="CH5" s="47">
        <f t="shared" si="13"/>
        <v>38838</v>
      </c>
      <c r="CI5" s="47">
        <f t="shared" si="13"/>
        <v>38869</v>
      </c>
      <c r="CJ5" s="47">
        <f t="shared" si="13"/>
        <v>38899</v>
      </c>
      <c r="CK5" s="47">
        <f t="shared" si="13"/>
        <v>38930</v>
      </c>
      <c r="CL5" s="47">
        <f t="shared" si="13"/>
        <v>38961</v>
      </c>
      <c r="CM5" s="47">
        <f t="shared" si="13"/>
        <v>38991</v>
      </c>
      <c r="CN5" s="47">
        <f t="shared" si="13"/>
        <v>39022</v>
      </c>
      <c r="CO5" s="47">
        <f t="shared" si="13"/>
        <v>39052</v>
      </c>
      <c r="CP5" s="48" t="str">
        <f t="shared" si="13"/>
        <v>2006</v>
      </c>
      <c r="CQ5" s="47">
        <v>39083</v>
      </c>
      <c r="CR5" s="47">
        <f>+IF(MONTH(C5)&lt;&gt;12,IF(MONTH(CQ5)=12,TEXT(CQ5,"YYYY"),EDATE(CQ5,1)),EDATE(C5,1))</f>
        <v>39114</v>
      </c>
      <c r="CS5" s="47">
        <f t="shared" ref="CS5:FC5" si="14">+IF(MONTH(CQ5)&lt;&gt;12,IF(MONTH(CR5)=12,TEXT(CR5,"YYYY"),EDATE(CR5,1)),EDATE(CQ5,1))</f>
        <v>39142</v>
      </c>
      <c r="CT5" s="47">
        <f t="shared" si="14"/>
        <v>39173</v>
      </c>
      <c r="CU5" s="47">
        <f t="shared" si="14"/>
        <v>39203</v>
      </c>
      <c r="CV5" s="47">
        <f t="shared" si="14"/>
        <v>39234</v>
      </c>
      <c r="CW5" s="47">
        <f t="shared" si="14"/>
        <v>39264</v>
      </c>
      <c r="CX5" s="47">
        <f t="shared" si="14"/>
        <v>39295</v>
      </c>
      <c r="CY5" s="47">
        <f t="shared" si="14"/>
        <v>39326</v>
      </c>
      <c r="CZ5" s="47">
        <f t="shared" si="14"/>
        <v>39356</v>
      </c>
      <c r="DA5" s="47">
        <f t="shared" si="14"/>
        <v>39387</v>
      </c>
      <c r="DB5" s="47">
        <f t="shared" si="14"/>
        <v>39417</v>
      </c>
      <c r="DC5" s="48" t="str">
        <f>+IF(MONTH(DA5)&lt;&gt;12,IF(MONTH(DB5)=12,TEXT(DB5,"YYYY"),EDATE(DB5,1)),EDATE(DA5,1))</f>
        <v>2007</v>
      </c>
      <c r="DD5" s="47">
        <f t="shared" si="14"/>
        <v>39448</v>
      </c>
      <c r="DE5" s="47">
        <f t="shared" si="14"/>
        <v>39479</v>
      </c>
      <c r="DF5" s="47">
        <f t="shared" si="14"/>
        <v>39508</v>
      </c>
      <c r="DG5" s="47">
        <f t="shared" si="14"/>
        <v>39539</v>
      </c>
      <c r="DH5" s="47">
        <f t="shared" si="14"/>
        <v>39569</v>
      </c>
      <c r="DI5" s="47">
        <f t="shared" si="14"/>
        <v>39600</v>
      </c>
      <c r="DJ5" s="47">
        <f t="shared" si="14"/>
        <v>39630</v>
      </c>
      <c r="DK5" s="47">
        <f t="shared" si="14"/>
        <v>39661</v>
      </c>
      <c r="DL5" s="47">
        <f t="shared" si="14"/>
        <v>39692</v>
      </c>
      <c r="DM5" s="47">
        <f t="shared" si="14"/>
        <v>39722</v>
      </c>
      <c r="DN5" s="47">
        <f t="shared" si="14"/>
        <v>39753</v>
      </c>
      <c r="DO5" s="47">
        <f t="shared" si="14"/>
        <v>39783</v>
      </c>
      <c r="DP5" s="48" t="str">
        <f t="shared" si="14"/>
        <v>2008</v>
      </c>
      <c r="DQ5" s="47">
        <f t="shared" si="14"/>
        <v>39814</v>
      </c>
      <c r="DR5" s="47">
        <f t="shared" si="14"/>
        <v>39845</v>
      </c>
      <c r="DS5" s="47">
        <f t="shared" si="14"/>
        <v>39873</v>
      </c>
      <c r="DT5" s="47">
        <f t="shared" si="14"/>
        <v>39904</v>
      </c>
      <c r="DU5" s="47">
        <f t="shared" si="14"/>
        <v>39934</v>
      </c>
      <c r="DV5" s="47">
        <f t="shared" si="14"/>
        <v>39965</v>
      </c>
      <c r="DW5" s="47">
        <f t="shared" si="14"/>
        <v>39995</v>
      </c>
      <c r="DX5" s="47">
        <f t="shared" si="14"/>
        <v>40026</v>
      </c>
      <c r="DY5" s="47">
        <f t="shared" si="14"/>
        <v>40057</v>
      </c>
      <c r="DZ5" s="47">
        <f t="shared" si="14"/>
        <v>40087</v>
      </c>
      <c r="EA5" s="47">
        <f t="shared" si="14"/>
        <v>40118</v>
      </c>
      <c r="EB5" s="47">
        <f t="shared" si="14"/>
        <v>40148</v>
      </c>
      <c r="EC5" s="48" t="str">
        <f t="shared" si="14"/>
        <v>2009</v>
      </c>
      <c r="ED5" s="47">
        <f t="shared" si="14"/>
        <v>40179</v>
      </c>
      <c r="EE5" s="47">
        <f t="shared" si="14"/>
        <v>40210</v>
      </c>
      <c r="EF5" s="47">
        <f t="shared" si="14"/>
        <v>40238</v>
      </c>
      <c r="EG5" s="47">
        <f t="shared" si="14"/>
        <v>40269</v>
      </c>
      <c r="EH5" s="47">
        <f t="shared" si="14"/>
        <v>40299</v>
      </c>
      <c r="EI5" s="47">
        <f t="shared" si="14"/>
        <v>40330</v>
      </c>
      <c r="EJ5" s="47">
        <f t="shared" si="14"/>
        <v>40360</v>
      </c>
      <c r="EK5" s="47">
        <f t="shared" si="14"/>
        <v>40391</v>
      </c>
      <c r="EL5" s="47">
        <f t="shared" si="14"/>
        <v>40422</v>
      </c>
      <c r="EM5" s="47">
        <f t="shared" si="14"/>
        <v>40452</v>
      </c>
      <c r="EN5" s="47">
        <f t="shared" si="14"/>
        <v>40483</v>
      </c>
      <c r="EO5" s="47">
        <f t="shared" si="14"/>
        <v>40513</v>
      </c>
      <c r="EP5" s="48" t="str">
        <f t="shared" si="14"/>
        <v>2010</v>
      </c>
      <c r="EQ5" s="47">
        <f t="shared" si="14"/>
        <v>40544</v>
      </c>
      <c r="ER5" s="47">
        <f t="shared" si="14"/>
        <v>40575</v>
      </c>
      <c r="ES5" s="47">
        <f t="shared" si="14"/>
        <v>40603</v>
      </c>
      <c r="ET5" s="47">
        <f t="shared" si="14"/>
        <v>40634</v>
      </c>
      <c r="EU5" s="47">
        <f t="shared" si="14"/>
        <v>40664</v>
      </c>
      <c r="EV5" s="47">
        <f t="shared" si="14"/>
        <v>40695</v>
      </c>
      <c r="EW5" s="47">
        <f t="shared" si="14"/>
        <v>40725</v>
      </c>
      <c r="EX5" s="47">
        <f t="shared" si="14"/>
        <v>40756</v>
      </c>
      <c r="EY5" s="47">
        <f t="shared" si="14"/>
        <v>40787</v>
      </c>
      <c r="EZ5" s="47">
        <f t="shared" si="14"/>
        <v>40817</v>
      </c>
      <c r="FA5" s="47">
        <f t="shared" si="14"/>
        <v>40848</v>
      </c>
      <c r="FB5" s="47">
        <f t="shared" si="14"/>
        <v>40878</v>
      </c>
      <c r="FC5" s="48" t="str">
        <f t="shared" si="14"/>
        <v>2011</v>
      </c>
      <c r="FD5" s="47">
        <f t="shared" ref="FD5:HO5" si="15">+IF(MONTH(FB5)&lt;&gt;12,IF(MONTH(FC5)=12,TEXT(FC5,"YYYY"),EDATE(FC5,1)),EDATE(FB5,1))</f>
        <v>40909</v>
      </c>
      <c r="FE5" s="47">
        <f t="shared" si="15"/>
        <v>40940</v>
      </c>
      <c r="FF5" s="47">
        <f t="shared" si="15"/>
        <v>40969</v>
      </c>
      <c r="FG5" s="47">
        <f t="shared" si="15"/>
        <v>41000</v>
      </c>
      <c r="FH5" s="47">
        <f t="shared" si="15"/>
        <v>41030</v>
      </c>
      <c r="FI5" s="47">
        <f t="shared" si="15"/>
        <v>41061</v>
      </c>
      <c r="FJ5" s="47">
        <f t="shared" si="15"/>
        <v>41091</v>
      </c>
      <c r="FK5" s="47">
        <f t="shared" si="15"/>
        <v>41122</v>
      </c>
      <c r="FL5" s="47">
        <f t="shared" si="15"/>
        <v>41153</v>
      </c>
      <c r="FM5" s="47">
        <f t="shared" si="15"/>
        <v>41183</v>
      </c>
      <c r="FN5" s="47">
        <f t="shared" si="15"/>
        <v>41214</v>
      </c>
      <c r="FO5" s="47">
        <f t="shared" si="15"/>
        <v>41244</v>
      </c>
      <c r="FP5" s="48" t="str">
        <f t="shared" si="15"/>
        <v>2012</v>
      </c>
      <c r="FQ5" s="47">
        <f t="shared" si="15"/>
        <v>41275</v>
      </c>
      <c r="FR5" s="47">
        <f t="shared" si="15"/>
        <v>41306</v>
      </c>
      <c r="FS5" s="47">
        <f t="shared" si="15"/>
        <v>41334</v>
      </c>
      <c r="FT5" s="47">
        <f t="shared" si="15"/>
        <v>41365</v>
      </c>
      <c r="FU5" s="47">
        <f t="shared" si="15"/>
        <v>41395</v>
      </c>
      <c r="FV5" s="47">
        <f t="shared" si="15"/>
        <v>41426</v>
      </c>
      <c r="FW5" s="47">
        <f t="shared" si="15"/>
        <v>41456</v>
      </c>
      <c r="FX5" s="47">
        <f t="shared" si="15"/>
        <v>41487</v>
      </c>
      <c r="FY5" s="47">
        <f t="shared" si="15"/>
        <v>41518</v>
      </c>
      <c r="FZ5" s="47">
        <f t="shared" si="15"/>
        <v>41548</v>
      </c>
      <c r="GA5" s="47">
        <f t="shared" si="15"/>
        <v>41579</v>
      </c>
      <c r="GB5" s="47">
        <f t="shared" si="15"/>
        <v>41609</v>
      </c>
      <c r="GC5" s="48" t="str">
        <f t="shared" si="15"/>
        <v>2013</v>
      </c>
      <c r="GD5" s="47">
        <f t="shared" si="15"/>
        <v>41640</v>
      </c>
      <c r="GE5" s="47">
        <f t="shared" si="15"/>
        <v>41671</v>
      </c>
      <c r="GF5" s="47">
        <f t="shared" si="15"/>
        <v>41699</v>
      </c>
      <c r="GG5" s="47">
        <f t="shared" si="15"/>
        <v>41730</v>
      </c>
      <c r="GH5" s="47">
        <f t="shared" si="15"/>
        <v>41760</v>
      </c>
      <c r="GI5" s="47">
        <f t="shared" si="15"/>
        <v>41791</v>
      </c>
      <c r="GJ5" s="47">
        <f t="shared" si="15"/>
        <v>41821</v>
      </c>
      <c r="GK5" s="47">
        <f t="shared" si="15"/>
        <v>41852</v>
      </c>
      <c r="GL5" s="47">
        <f t="shared" si="15"/>
        <v>41883</v>
      </c>
      <c r="GM5" s="47">
        <f t="shared" si="15"/>
        <v>41913</v>
      </c>
      <c r="GN5" s="47">
        <f t="shared" si="15"/>
        <v>41944</v>
      </c>
      <c r="GO5" s="47">
        <f t="shared" si="15"/>
        <v>41974</v>
      </c>
      <c r="GP5" s="48" t="str">
        <f t="shared" si="15"/>
        <v>2014</v>
      </c>
      <c r="GQ5" s="47">
        <f t="shared" si="15"/>
        <v>42005</v>
      </c>
      <c r="GR5" s="47">
        <f t="shared" si="15"/>
        <v>42036</v>
      </c>
      <c r="GS5" s="47">
        <f t="shared" si="15"/>
        <v>42064</v>
      </c>
      <c r="GT5" s="47">
        <f t="shared" si="15"/>
        <v>42095</v>
      </c>
      <c r="GU5" s="47">
        <f t="shared" si="15"/>
        <v>42125</v>
      </c>
      <c r="GV5" s="47">
        <f t="shared" si="15"/>
        <v>42156</v>
      </c>
      <c r="GW5" s="47">
        <f t="shared" si="15"/>
        <v>42186</v>
      </c>
      <c r="GX5" s="47">
        <f t="shared" si="15"/>
        <v>42217</v>
      </c>
      <c r="GY5" s="47">
        <f t="shared" si="15"/>
        <v>42248</v>
      </c>
      <c r="GZ5" s="47">
        <f t="shared" si="15"/>
        <v>42278</v>
      </c>
      <c r="HA5" s="47">
        <f t="shared" si="15"/>
        <v>42309</v>
      </c>
      <c r="HB5" s="47">
        <f t="shared" si="15"/>
        <v>42339</v>
      </c>
      <c r="HC5" s="48" t="str">
        <f t="shared" si="15"/>
        <v>2015</v>
      </c>
      <c r="HD5" s="47">
        <f t="shared" si="15"/>
        <v>42370</v>
      </c>
      <c r="HE5" s="47">
        <f t="shared" si="15"/>
        <v>42401</v>
      </c>
      <c r="HF5" s="47">
        <f t="shared" si="15"/>
        <v>42430</v>
      </c>
      <c r="HG5" s="47">
        <f t="shared" si="15"/>
        <v>42461</v>
      </c>
      <c r="HH5" s="47">
        <f t="shared" si="15"/>
        <v>42491</v>
      </c>
      <c r="HI5" s="47">
        <f t="shared" si="15"/>
        <v>42522</v>
      </c>
      <c r="HJ5" s="47">
        <f t="shared" si="15"/>
        <v>42552</v>
      </c>
      <c r="HK5" s="47">
        <f t="shared" si="15"/>
        <v>42583</v>
      </c>
      <c r="HL5" s="47">
        <f t="shared" si="15"/>
        <v>42614</v>
      </c>
      <c r="HM5" s="47">
        <f t="shared" si="15"/>
        <v>42644</v>
      </c>
      <c r="HN5" s="47">
        <f t="shared" si="15"/>
        <v>42675</v>
      </c>
      <c r="HO5" s="47">
        <f t="shared" si="15"/>
        <v>42705</v>
      </c>
      <c r="HP5" s="48" t="str">
        <f t="shared" ref="HP5:KA5" si="16">+IF(MONTH(HN5)&lt;&gt;12,IF(MONTH(HO5)=12,TEXT(HO5,"YYYY"),EDATE(HO5,1)),EDATE(HN5,1))</f>
        <v>2016</v>
      </c>
      <c r="HQ5" s="47">
        <f t="shared" si="16"/>
        <v>42736</v>
      </c>
      <c r="HR5" s="47">
        <f t="shared" si="16"/>
        <v>42767</v>
      </c>
      <c r="HS5" s="47">
        <f t="shared" si="16"/>
        <v>42795</v>
      </c>
      <c r="HT5" s="47">
        <f t="shared" si="16"/>
        <v>42826</v>
      </c>
      <c r="HU5" s="47">
        <f t="shared" si="16"/>
        <v>42856</v>
      </c>
      <c r="HV5" s="47">
        <f t="shared" si="16"/>
        <v>42887</v>
      </c>
      <c r="HW5" s="47">
        <f t="shared" si="16"/>
        <v>42917</v>
      </c>
      <c r="HX5" s="47">
        <f t="shared" si="16"/>
        <v>42948</v>
      </c>
      <c r="HY5" s="47">
        <f t="shared" si="16"/>
        <v>42979</v>
      </c>
      <c r="HZ5" s="47">
        <f t="shared" si="16"/>
        <v>43009</v>
      </c>
      <c r="IA5" s="47">
        <f t="shared" si="16"/>
        <v>43040</v>
      </c>
      <c r="IB5" s="47">
        <f t="shared" si="16"/>
        <v>43070</v>
      </c>
      <c r="IC5" s="48" t="str">
        <f t="shared" si="16"/>
        <v>2017</v>
      </c>
      <c r="ID5" s="47">
        <f t="shared" si="16"/>
        <v>43101</v>
      </c>
      <c r="IE5" s="47">
        <f t="shared" si="16"/>
        <v>43132</v>
      </c>
      <c r="IF5" s="47">
        <f t="shared" si="16"/>
        <v>43160</v>
      </c>
      <c r="IG5" s="47">
        <f t="shared" si="16"/>
        <v>43191</v>
      </c>
      <c r="IH5" s="47">
        <f t="shared" si="16"/>
        <v>43221</v>
      </c>
      <c r="II5" s="47">
        <f t="shared" si="16"/>
        <v>43252</v>
      </c>
      <c r="IJ5" s="47">
        <f t="shared" si="16"/>
        <v>43282</v>
      </c>
      <c r="IK5" s="47">
        <f t="shared" si="16"/>
        <v>43313</v>
      </c>
      <c r="IL5" s="47">
        <f t="shared" si="16"/>
        <v>43344</v>
      </c>
      <c r="IM5" s="47">
        <f t="shared" si="16"/>
        <v>43374</v>
      </c>
      <c r="IN5" s="47">
        <f t="shared" si="16"/>
        <v>43405</v>
      </c>
      <c r="IO5" s="47">
        <f t="shared" si="16"/>
        <v>43435</v>
      </c>
      <c r="IP5" s="48" t="str">
        <f t="shared" si="16"/>
        <v>2018</v>
      </c>
      <c r="IQ5" s="47">
        <f t="shared" si="16"/>
        <v>43466</v>
      </c>
      <c r="IR5" s="47">
        <f t="shared" si="16"/>
        <v>43497</v>
      </c>
      <c r="IS5" s="47">
        <f t="shared" si="16"/>
        <v>43525</v>
      </c>
      <c r="IT5" s="47">
        <f t="shared" si="16"/>
        <v>43556</v>
      </c>
      <c r="IU5" s="47">
        <f t="shared" si="16"/>
        <v>43586</v>
      </c>
      <c r="IV5" s="47">
        <f t="shared" si="16"/>
        <v>43617</v>
      </c>
      <c r="IW5" s="47">
        <f t="shared" si="16"/>
        <v>43647</v>
      </c>
      <c r="IX5" s="47">
        <f t="shared" si="16"/>
        <v>43678</v>
      </c>
      <c r="IY5" s="47">
        <f t="shared" si="16"/>
        <v>43709</v>
      </c>
      <c r="IZ5" s="47">
        <f t="shared" si="16"/>
        <v>43739</v>
      </c>
      <c r="JA5" s="47">
        <f t="shared" si="16"/>
        <v>43770</v>
      </c>
      <c r="JB5" s="47">
        <f t="shared" si="16"/>
        <v>43800</v>
      </c>
      <c r="JC5" s="48" t="str">
        <f t="shared" si="16"/>
        <v>2019</v>
      </c>
      <c r="JD5" s="47">
        <f t="shared" si="16"/>
        <v>43831</v>
      </c>
      <c r="JE5" s="47">
        <f t="shared" si="16"/>
        <v>43862</v>
      </c>
      <c r="JF5" s="47">
        <f t="shared" si="16"/>
        <v>43891</v>
      </c>
      <c r="JG5" s="47">
        <f t="shared" si="16"/>
        <v>43922</v>
      </c>
      <c r="JH5" s="47">
        <f t="shared" si="16"/>
        <v>43952</v>
      </c>
      <c r="JI5" s="47">
        <f t="shared" si="16"/>
        <v>43983</v>
      </c>
      <c r="JJ5" s="47">
        <f t="shared" si="16"/>
        <v>44013</v>
      </c>
      <c r="JK5" s="47">
        <f t="shared" si="16"/>
        <v>44044</v>
      </c>
      <c r="JL5" s="47">
        <f t="shared" si="16"/>
        <v>44075</v>
      </c>
      <c r="JM5" s="47">
        <f t="shared" si="16"/>
        <v>44105</v>
      </c>
      <c r="JN5" s="47">
        <f t="shared" si="16"/>
        <v>44136</v>
      </c>
      <c r="JO5" s="47">
        <f t="shared" si="16"/>
        <v>44166</v>
      </c>
      <c r="JP5" s="48" t="str">
        <f t="shared" si="16"/>
        <v>2020</v>
      </c>
      <c r="JQ5" s="47">
        <f t="shared" si="16"/>
        <v>44197</v>
      </c>
      <c r="JR5" s="47">
        <f t="shared" si="16"/>
        <v>44228</v>
      </c>
      <c r="JS5" s="47">
        <f t="shared" si="16"/>
        <v>44256</v>
      </c>
      <c r="JT5" s="47">
        <f t="shared" si="16"/>
        <v>44287</v>
      </c>
      <c r="JU5" s="47">
        <f t="shared" si="16"/>
        <v>44317</v>
      </c>
      <c r="JV5" s="47">
        <f t="shared" si="16"/>
        <v>44348</v>
      </c>
      <c r="JW5" s="47">
        <f t="shared" si="16"/>
        <v>44378</v>
      </c>
      <c r="JX5" s="47">
        <f t="shared" si="16"/>
        <v>44409</v>
      </c>
      <c r="JY5" s="47">
        <f t="shared" si="16"/>
        <v>44440</v>
      </c>
      <c r="JZ5" s="47">
        <f t="shared" si="16"/>
        <v>44470</v>
      </c>
      <c r="KA5" s="47">
        <f t="shared" si="16"/>
        <v>44501</v>
      </c>
      <c r="KB5" s="47">
        <f t="shared" ref="KB5:LP5" si="17">+IF(MONTH(JZ5)&lt;&gt;12,IF(MONTH(KA5)=12,TEXT(KA5,"YYYY"),EDATE(KA5,1)),EDATE(JZ5,1))</f>
        <v>44531</v>
      </c>
      <c r="KC5" s="48" t="str">
        <f t="shared" si="17"/>
        <v>2021</v>
      </c>
      <c r="KD5" s="47">
        <f t="shared" si="17"/>
        <v>44562</v>
      </c>
      <c r="KE5" s="47">
        <f t="shared" si="17"/>
        <v>44593</v>
      </c>
      <c r="KF5" s="47">
        <f t="shared" si="17"/>
        <v>44621</v>
      </c>
      <c r="KG5" s="47">
        <f t="shared" si="17"/>
        <v>44652</v>
      </c>
      <c r="KH5" s="47">
        <f t="shared" si="17"/>
        <v>44682</v>
      </c>
      <c r="KI5" s="47">
        <f t="shared" si="17"/>
        <v>44713</v>
      </c>
      <c r="KJ5" s="47">
        <f t="shared" si="17"/>
        <v>44743</v>
      </c>
      <c r="KK5" s="47">
        <f t="shared" si="17"/>
        <v>44774</v>
      </c>
      <c r="KL5" s="47">
        <f t="shared" si="17"/>
        <v>44805</v>
      </c>
      <c r="KM5" s="47">
        <f t="shared" si="17"/>
        <v>44835</v>
      </c>
      <c r="KN5" s="47">
        <f t="shared" si="17"/>
        <v>44866</v>
      </c>
      <c r="KO5" s="47">
        <f t="shared" si="17"/>
        <v>44896</v>
      </c>
      <c r="KP5" s="48" t="str">
        <f t="shared" si="17"/>
        <v>2022</v>
      </c>
      <c r="KQ5" s="47">
        <f t="shared" si="17"/>
        <v>44927</v>
      </c>
      <c r="KR5" s="47">
        <f t="shared" si="17"/>
        <v>44958</v>
      </c>
      <c r="KS5" s="47">
        <f t="shared" si="17"/>
        <v>44986</v>
      </c>
      <c r="KT5" s="47">
        <f t="shared" si="17"/>
        <v>45017</v>
      </c>
      <c r="KU5" s="47">
        <f t="shared" si="17"/>
        <v>45047</v>
      </c>
      <c r="KV5" s="47">
        <f t="shared" si="17"/>
        <v>45078</v>
      </c>
      <c r="KW5" s="47">
        <f t="shared" si="17"/>
        <v>45108</v>
      </c>
      <c r="KX5" s="47">
        <f t="shared" si="17"/>
        <v>45139</v>
      </c>
      <c r="KY5" s="47">
        <f t="shared" si="17"/>
        <v>45170</v>
      </c>
      <c r="KZ5" s="47">
        <f t="shared" si="17"/>
        <v>45200</v>
      </c>
      <c r="LA5" s="47">
        <f t="shared" si="17"/>
        <v>45231</v>
      </c>
      <c r="LB5" s="47">
        <f t="shared" si="17"/>
        <v>45261</v>
      </c>
      <c r="LC5" s="48" t="str">
        <f t="shared" si="17"/>
        <v>2023</v>
      </c>
      <c r="LD5" s="47">
        <f t="shared" si="17"/>
        <v>45292</v>
      </c>
      <c r="LE5" s="47">
        <f t="shared" si="17"/>
        <v>45323</v>
      </c>
      <c r="LF5" s="47">
        <f t="shared" si="17"/>
        <v>45352</v>
      </c>
      <c r="LG5" s="47">
        <f t="shared" si="17"/>
        <v>45383</v>
      </c>
      <c r="LH5" s="47">
        <f t="shared" si="17"/>
        <v>45413</v>
      </c>
      <c r="LI5" s="47">
        <f t="shared" si="17"/>
        <v>45444</v>
      </c>
      <c r="LJ5" s="47">
        <f t="shared" si="17"/>
        <v>45474</v>
      </c>
      <c r="LK5" s="47">
        <f t="shared" si="17"/>
        <v>45505</v>
      </c>
      <c r="LL5" s="47">
        <f t="shared" si="17"/>
        <v>45536</v>
      </c>
      <c r="LM5" s="47">
        <f t="shared" si="17"/>
        <v>45566</v>
      </c>
      <c r="LN5" s="47">
        <f t="shared" si="17"/>
        <v>45597</v>
      </c>
      <c r="LO5" s="47">
        <f t="shared" si="17"/>
        <v>45627</v>
      </c>
      <c r="LP5" s="48" t="str">
        <f t="shared" si="17"/>
        <v>2024</v>
      </c>
      <c r="LQ5" s="47">
        <f t="shared" ref="LQ5" si="18">+IF(MONTH(LO5)&lt;&gt;12,IF(MONTH(LP5)=12,TEXT(LP5,"YYYY"),EDATE(LP5,1)),EDATE(LO5,1))</f>
        <v>45658</v>
      </c>
      <c r="LR5" s="47">
        <f t="shared" ref="LR5" si="19">+IF(MONTH(LP5)&lt;&gt;12,IF(MONTH(LQ5)=12,TEXT(LQ5,"YYYY"),EDATE(LQ5,1)),EDATE(LP5,1))</f>
        <v>45689</v>
      </c>
      <c r="LS5" s="47">
        <f t="shared" ref="LS5" si="20">+IF(MONTH(LQ5)&lt;&gt;12,IF(MONTH(LR5)=12,TEXT(LR5,"YYYY"),EDATE(LR5,1)),EDATE(LQ5,1))</f>
        <v>45717</v>
      </c>
      <c r="LT5" s="47">
        <f t="shared" ref="LT5" si="21">+IF(MONTH(LR5)&lt;&gt;12,IF(MONTH(LS5)=12,TEXT(LS5,"YYYY"),EDATE(LS5,1)),EDATE(LR5,1))</f>
        <v>45748</v>
      </c>
      <c r="LU5" s="47">
        <f t="shared" ref="LU5" si="22">+IF(MONTH(LS5)&lt;&gt;12,IF(MONTH(LT5)=12,TEXT(LT5,"YYYY"),EDATE(LT5,1)),EDATE(LS5,1))</f>
        <v>45778</v>
      </c>
      <c r="LV5" s="47">
        <f t="shared" ref="LV5" si="23">+IF(MONTH(LT5)&lt;&gt;12,IF(MONTH(LU5)=12,TEXT(LU5,"YYYY"),EDATE(LU5,1)),EDATE(LT5,1))</f>
        <v>45809</v>
      </c>
      <c r="LW5" s="47">
        <f t="shared" ref="LW5" si="24">+IF(MONTH(LU5)&lt;&gt;12,IF(MONTH(LV5)=12,TEXT(LV5,"YYYY"),EDATE(LV5,1)),EDATE(LU5,1))</f>
        <v>45839</v>
      </c>
      <c r="LX5" s="47">
        <f t="shared" ref="LX5" si="25">+IF(MONTH(LV5)&lt;&gt;12,IF(MONTH(LW5)=12,TEXT(LW5,"YYYY"),EDATE(LW5,1)),EDATE(LV5,1))</f>
        <v>45870</v>
      </c>
      <c r="LY5" s="47">
        <f t="shared" ref="LY5" si="26">+IF(MONTH(LW5)&lt;&gt;12,IF(MONTH(LX5)=12,TEXT(LX5,"YYYY"),EDATE(LX5,1)),EDATE(LW5,1))</f>
        <v>45901</v>
      </c>
      <c r="LZ5" s="47">
        <f t="shared" ref="LZ5" si="27">+IF(MONTH(LX5)&lt;&gt;12,IF(MONTH(LY5)=12,TEXT(LY5,"YYYY"),EDATE(LY5,1)),EDATE(LX5,1))</f>
        <v>45931</v>
      </c>
      <c r="MA5" s="47">
        <f t="shared" ref="MA5" si="28">+IF(MONTH(LY5)&lt;&gt;12,IF(MONTH(LZ5)=12,TEXT(LZ5,"YYYY"),EDATE(LZ5,1)),EDATE(LY5,1))</f>
        <v>45962</v>
      </c>
      <c r="MB5" s="47">
        <f t="shared" ref="MB5" si="29">+IF(MONTH(LZ5)&lt;&gt;12,IF(MONTH(MA5)=12,TEXT(MA5,"YYYY"),EDATE(MA5,1)),EDATE(LZ5,1))</f>
        <v>45992</v>
      </c>
      <c r="MC5" s="48" t="str">
        <f t="shared" ref="MC5" si="30">+IF(MONTH(MA5)&lt;&gt;12,IF(MONTH(MB5)=12,TEXT(MB5,"YYYY"),EDATE(MB5,1)),EDATE(MA5,1))</f>
        <v>2025</v>
      </c>
      <c r="MD5" s="47">
        <f t="shared" ref="MD5" si="31">+IF(MONTH(MB5)&lt;&gt;12,IF(MONTH(MC5)=12,TEXT(MC5,"YYYY"),EDATE(MC5,1)),EDATE(MB5,1))</f>
        <v>46023</v>
      </c>
      <c r="ME5" s="47">
        <f t="shared" ref="ME5" si="32">+IF(MONTH(MC5)&lt;&gt;12,IF(MONTH(MD5)=12,TEXT(MD5,"YYYY"),EDATE(MD5,1)),EDATE(MC5,1))</f>
        <v>46054</v>
      </c>
      <c r="MF5" s="47">
        <f t="shared" ref="MF5" si="33">+IF(MONTH(MD5)&lt;&gt;12,IF(MONTH(ME5)=12,TEXT(ME5,"YYYY"),EDATE(ME5,1)),EDATE(MD5,1))</f>
        <v>46082</v>
      </c>
      <c r="MG5" s="47">
        <f t="shared" ref="MG5" si="34">+IF(MONTH(ME5)&lt;&gt;12,IF(MONTH(MF5)=12,TEXT(MF5,"YYYY"),EDATE(MF5,1)),EDATE(ME5,1))</f>
        <v>46113</v>
      </c>
      <c r="MH5" s="47">
        <f t="shared" ref="MH5" si="35">+IF(MONTH(MF5)&lt;&gt;12,IF(MONTH(MG5)=12,TEXT(MG5,"YYYY"),EDATE(MG5,1)),EDATE(MF5,1))</f>
        <v>46143</v>
      </c>
      <c r="MI5" s="47">
        <f t="shared" ref="MI5" si="36">+IF(MONTH(MG5)&lt;&gt;12,IF(MONTH(MH5)=12,TEXT(MH5,"YYYY"),EDATE(MH5,1)),EDATE(MG5,1))</f>
        <v>46174</v>
      </c>
      <c r="MJ5" s="47">
        <f t="shared" ref="MJ5" si="37">+IF(MONTH(MH5)&lt;&gt;12,IF(MONTH(MI5)=12,TEXT(MI5,"YYYY"),EDATE(MI5,1)),EDATE(MH5,1))</f>
        <v>46204</v>
      </c>
      <c r="MK5" s="47">
        <f t="shared" ref="MK5" si="38">+IF(MONTH(MI5)&lt;&gt;12,IF(MONTH(MJ5)=12,TEXT(MJ5,"YYYY"),EDATE(MJ5,1)),EDATE(MI5,1))</f>
        <v>46235</v>
      </c>
      <c r="ML5" s="47">
        <f t="shared" ref="ML5" si="39">+IF(MONTH(MJ5)&lt;&gt;12,IF(MONTH(MK5)=12,TEXT(MK5,"YYYY"),EDATE(MK5,1)),EDATE(MJ5,1))</f>
        <v>46266</v>
      </c>
      <c r="MM5" s="47">
        <f t="shared" ref="MM5" si="40">+IF(MONTH(MK5)&lt;&gt;12,IF(MONTH(ML5)=12,TEXT(ML5,"YYYY"),EDATE(ML5,1)),EDATE(MK5,1))</f>
        <v>46296</v>
      </c>
      <c r="MN5" s="47">
        <f t="shared" ref="MN5" si="41">+IF(MONTH(ML5)&lt;&gt;12,IF(MONTH(MM5)=12,TEXT(MM5,"YYYY"),EDATE(MM5,1)),EDATE(ML5,1))</f>
        <v>46327</v>
      </c>
      <c r="MO5" s="47">
        <f t="shared" ref="MO5" si="42">+IF(MONTH(MM5)&lt;&gt;12,IF(MONTH(MN5)=12,TEXT(MN5,"YYYY"),EDATE(MN5,1)),EDATE(MM5,1))</f>
        <v>46357</v>
      </c>
      <c r="MP5" s="48" t="str">
        <f t="shared" ref="MP5" si="43">+IF(MONTH(MN5)&lt;&gt;12,IF(MONTH(MO5)=12,TEXT(MO5,"YYYY"),EDATE(MO5,1)),EDATE(MN5,1))</f>
        <v>2026</v>
      </c>
    </row>
    <row r="6" spans="1:354">
      <c r="D6" s="108"/>
      <c r="E6" s="108"/>
      <c r="F6" s="108"/>
      <c r="G6" s="108"/>
      <c r="H6" s="108"/>
      <c r="I6" s="108"/>
      <c r="J6" s="108"/>
      <c r="K6" s="108"/>
      <c r="L6" s="108"/>
      <c r="M6" s="108"/>
      <c r="N6" s="108"/>
      <c r="O6" s="108"/>
      <c r="P6" s="109"/>
      <c r="Q6" s="108"/>
      <c r="R6" s="108"/>
      <c r="S6" s="108"/>
      <c r="T6" s="108"/>
      <c r="U6" s="108"/>
      <c r="V6" s="108"/>
      <c r="W6" s="108"/>
      <c r="X6" s="108"/>
      <c r="Y6" s="108"/>
      <c r="Z6" s="108"/>
      <c r="AA6" s="108"/>
      <c r="AB6" s="108"/>
      <c r="AC6" s="109"/>
      <c r="AD6" s="108"/>
      <c r="AE6" s="108"/>
      <c r="AF6" s="108"/>
      <c r="AG6" s="108"/>
      <c r="AH6" s="108"/>
      <c r="AI6" s="108"/>
      <c r="AJ6" s="108"/>
      <c r="AK6" s="108"/>
      <c r="AL6" s="108"/>
      <c r="AM6" s="108"/>
      <c r="AN6" s="108"/>
      <c r="AO6" s="108"/>
      <c r="AP6" s="109"/>
      <c r="AQ6" s="108"/>
      <c r="AR6" s="108"/>
      <c r="AS6" s="108"/>
      <c r="AT6" s="108"/>
      <c r="AU6" s="108"/>
      <c r="AV6" s="108"/>
      <c r="AW6" s="108"/>
      <c r="AX6" s="108"/>
      <c r="AY6" s="108"/>
      <c r="AZ6" s="108"/>
      <c r="BA6" s="108"/>
      <c r="BB6" s="108"/>
      <c r="BC6" s="109"/>
      <c r="BD6" s="108"/>
      <c r="BE6" s="108"/>
      <c r="BF6" s="108"/>
      <c r="BG6" s="108"/>
      <c r="BH6" s="108"/>
      <c r="BI6" s="108"/>
      <c r="BJ6" s="108"/>
      <c r="BK6" s="108"/>
      <c r="BL6" s="108"/>
      <c r="BM6" s="108"/>
      <c r="BN6" s="108"/>
      <c r="BO6" s="108"/>
      <c r="BP6" s="109"/>
      <c r="BQ6" s="108"/>
      <c r="BR6" s="108"/>
      <c r="BS6" s="108"/>
      <c r="BT6" s="108"/>
      <c r="BU6" s="108"/>
      <c r="BV6" s="108"/>
      <c r="BW6" s="108"/>
      <c r="BX6" s="108"/>
      <c r="BY6" s="108"/>
      <c r="BZ6" s="108"/>
      <c r="CA6" s="108"/>
      <c r="CB6" s="108"/>
      <c r="CC6" s="109"/>
      <c r="CD6" s="108"/>
      <c r="CE6" s="108"/>
      <c r="CF6" s="108"/>
      <c r="CG6" s="108"/>
      <c r="CH6" s="108"/>
      <c r="CI6" s="108"/>
      <c r="CJ6" s="108"/>
      <c r="CK6" s="108"/>
      <c r="CL6" s="108"/>
      <c r="CM6" s="108"/>
      <c r="CN6" s="108"/>
      <c r="CO6" s="108"/>
      <c r="CP6" s="109"/>
      <c r="CQ6" s="108"/>
      <c r="CR6" s="108"/>
      <c r="CS6" s="108"/>
      <c r="CT6" s="108"/>
      <c r="CU6" s="108"/>
      <c r="CV6" s="108"/>
      <c r="CW6" s="108"/>
      <c r="CX6" s="108"/>
      <c r="CY6" s="108"/>
      <c r="CZ6" s="108"/>
      <c r="DA6" s="108"/>
      <c r="DB6" s="108"/>
      <c r="DC6" s="109"/>
      <c r="DD6" s="108"/>
      <c r="DE6" s="108"/>
      <c r="DF6" s="108"/>
      <c r="DG6" s="108"/>
      <c r="DH6" s="108"/>
      <c r="DI6" s="108"/>
      <c r="DJ6" s="108"/>
      <c r="DK6" s="108"/>
      <c r="DL6" s="108"/>
      <c r="DM6" s="108"/>
      <c r="DN6" s="108"/>
      <c r="DO6" s="108"/>
      <c r="DP6" s="109"/>
      <c r="DQ6" s="108"/>
      <c r="DR6" s="108"/>
      <c r="DS6" s="108"/>
      <c r="DT6" s="108"/>
      <c r="DU6" s="108"/>
      <c r="DV6" s="108"/>
      <c r="DW6" s="108"/>
      <c r="DX6" s="108"/>
      <c r="DY6" s="108"/>
      <c r="DZ6" s="108"/>
      <c r="EA6" s="108"/>
      <c r="EB6" s="108"/>
      <c r="EC6" s="109"/>
      <c r="ED6" s="108"/>
      <c r="EE6" s="108"/>
      <c r="EF6" s="108"/>
      <c r="EG6" s="108"/>
      <c r="EH6" s="108"/>
      <c r="EI6" s="108"/>
      <c r="EJ6" s="108"/>
      <c r="EK6" s="108"/>
      <c r="EL6" s="108"/>
      <c r="EM6" s="108"/>
      <c r="EN6" s="108"/>
      <c r="EO6" s="108"/>
      <c r="EP6" s="109"/>
      <c r="EQ6" s="108"/>
      <c r="ER6" s="108"/>
      <c r="ES6" s="108"/>
      <c r="ET6" s="108"/>
      <c r="EU6" s="108"/>
      <c r="EV6" s="108"/>
      <c r="EW6" s="108"/>
      <c r="EX6" s="108"/>
      <c r="EY6" s="108"/>
      <c r="EZ6" s="108"/>
      <c r="FA6" s="108"/>
      <c r="FB6" s="108"/>
      <c r="FC6" s="109"/>
      <c r="FD6" s="108"/>
      <c r="FE6" s="108"/>
      <c r="FF6" s="108"/>
      <c r="FG6" s="108"/>
      <c r="FH6" s="108"/>
      <c r="FI6" s="108"/>
      <c r="FJ6" s="108"/>
      <c r="FK6" s="108"/>
      <c r="FL6" s="108"/>
      <c r="FM6" s="108"/>
      <c r="FN6" s="108"/>
      <c r="FO6" s="108"/>
      <c r="FP6" s="109"/>
      <c r="FQ6" s="108"/>
      <c r="FR6" s="108"/>
      <c r="FS6" s="108"/>
      <c r="FT6" s="108"/>
      <c r="FU6" s="108"/>
      <c r="FV6" s="108"/>
      <c r="FW6" s="108"/>
      <c r="FX6" s="108"/>
      <c r="FY6" s="108"/>
      <c r="FZ6" s="108"/>
      <c r="GA6" s="108"/>
      <c r="GB6" s="108"/>
      <c r="GC6" s="109"/>
      <c r="GD6" s="108"/>
      <c r="GE6" s="108"/>
      <c r="GF6" s="108"/>
      <c r="GG6" s="108"/>
      <c r="GH6" s="108"/>
      <c r="GI6" s="108"/>
      <c r="GJ6" s="108"/>
      <c r="GK6" s="108"/>
      <c r="GL6" s="108"/>
      <c r="GM6" s="108"/>
      <c r="GN6" s="108"/>
      <c r="GO6" s="108"/>
      <c r="GP6" s="109"/>
      <c r="HC6" s="109"/>
      <c r="HP6" s="109"/>
      <c r="IC6" s="109"/>
      <c r="IP6" s="109"/>
      <c r="JC6" s="109"/>
      <c r="JP6" s="109"/>
      <c r="KC6" s="109"/>
      <c r="KP6" s="109"/>
      <c r="LC6" s="109"/>
      <c r="LP6" s="109"/>
      <c r="MC6" s="109"/>
      <c r="MP6" s="109"/>
    </row>
    <row r="7" spans="1:354">
      <c r="C7" s="103" t="s">
        <v>306</v>
      </c>
      <c r="D7" s="106"/>
      <c r="E7" s="106"/>
      <c r="F7" s="106"/>
      <c r="G7" s="106"/>
      <c r="H7" s="106"/>
      <c r="I7" s="106"/>
      <c r="J7" s="106"/>
      <c r="K7" s="106"/>
      <c r="L7" s="106"/>
      <c r="M7" s="106"/>
      <c r="N7" s="106"/>
      <c r="O7" s="106"/>
      <c r="P7" s="138"/>
      <c r="Q7" s="106"/>
      <c r="R7" s="106"/>
      <c r="S7" s="106"/>
      <c r="T7" s="106"/>
      <c r="U7" s="106"/>
      <c r="V7" s="106"/>
      <c r="W7" s="106"/>
      <c r="X7" s="106"/>
      <c r="Y7" s="106"/>
      <c r="Z7" s="106"/>
      <c r="AA7" s="106"/>
      <c r="AB7" s="106"/>
      <c r="AC7" s="138"/>
      <c r="AD7" s="106"/>
      <c r="AE7" s="106"/>
      <c r="AF7" s="106"/>
      <c r="AG7" s="106"/>
      <c r="AH7" s="106"/>
      <c r="AI7" s="106"/>
      <c r="AJ7" s="106"/>
      <c r="AK7" s="106"/>
      <c r="AL7" s="106"/>
      <c r="AM7" s="106"/>
      <c r="AN7" s="106"/>
      <c r="AO7" s="106"/>
      <c r="AP7" s="138"/>
      <c r="AQ7" s="106"/>
      <c r="AR7" s="106"/>
      <c r="AS7" s="106"/>
      <c r="AT7" s="106"/>
      <c r="AU7" s="106"/>
      <c r="AV7" s="106"/>
      <c r="AW7" s="106"/>
      <c r="AX7" s="106"/>
      <c r="AY7" s="106"/>
      <c r="AZ7" s="106"/>
      <c r="BA7" s="106"/>
      <c r="BB7" s="106"/>
      <c r="BC7" s="138"/>
      <c r="BD7" s="106"/>
      <c r="BE7" s="106"/>
      <c r="BF7" s="106"/>
      <c r="BG7" s="106"/>
      <c r="BH7" s="106"/>
      <c r="BI7" s="106"/>
      <c r="BJ7" s="106"/>
      <c r="BK7" s="106"/>
      <c r="BL7" s="106"/>
      <c r="BM7" s="106"/>
      <c r="BN7" s="106"/>
      <c r="BO7" s="106"/>
      <c r="BP7" s="138"/>
      <c r="BQ7" s="106"/>
      <c r="BR7" s="106"/>
      <c r="BS7" s="106"/>
      <c r="BT7" s="106"/>
      <c r="BU7" s="106"/>
      <c r="BV7" s="106"/>
      <c r="BW7" s="106"/>
      <c r="BX7" s="106"/>
      <c r="BY7" s="106"/>
      <c r="BZ7" s="106"/>
      <c r="CA7" s="106"/>
      <c r="CB7" s="106"/>
      <c r="CC7" s="138"/>
      <c r="CD7" s="106"/>
      <c r="CE7" s="106"/>
      <c r="CF7" s="106"/>
      <c r="CG7" s="106"/>
      <c r="CH7" s="106"/>
      <c r="CI7" s="106"/>
      <c r="CJ7" s="106"/>
      <c r="CK7" s="106"/>
      <c r="CL7" s="106"/>
      <c r="CM7" s="106"/>
      <c r="CN7" s="106"/>
      <c r="CO7" s="106"/>
      <c r="CP7" s="138"/>
      <c r="CQ7" s="106"/>
      <c r="CR7" s="106"/>
      <c r="CS7" s="106"/>
      <c r="CT7" s="106"/>
      <c r="CU7" s="106"/>
      <c r="CV7" s="106"/>
      <c r="CW7" s="106"/>
      <c r="CX7" s="106"/>
      <c r="CY7" s="106"/>
      <c r="CZ7" s="106"/>
      <c r="DA7" s="106"/>
      <c r="DB7" s="106"/>
      <c r="DC7" s="138"/>
      <c r="DD7" s="106"/>
      <c r="DE7" s="106"/>
      <c r="DF7" s="106"/>
      <c r="DG7" s="106"/>
      <c r="DH7" s="106"/>
      <c r="DI7" s="106"/>
      <c r="DJ7" s="106"/>
      <c r="DK7" s="106"/>
      <c r="DL7" s="106"/>
      <c r="DM7" s="106"/>
      <c r="DN7" s="106"/>
      <c r="DO7" s="106"/>
      <c r="DP7" s="138"/>
      <c r="DQ7" s="106"/>
      <c r="DR7" s="106"/>
      <c r="DS7" s="106"/>
      <c r="DT7" s="106"/>
      <c r="DU7" s="106"/>
      <c r="DV7" s="106"/>
      <c r="DW7" s="106"/>
      <c r="DX7" s="106"/>
      <c r="DY7" s="106"/>
      <c r="DZ7" s="106"/>
      <c r="EA7" s="106"/>
      <c r="EB7" s="106"/>
      <c r="EC7" s="138"/>
      <c r="ED7" s="106"/>
      <c r="EE7" s="106"/>
      <c r="EF7" s="106"/>
      <c r="EG7" s="106"/>
      <c r="EH7" s="106"/>
      <c r="EI7" s="106"/>
      <c r="EJ7" s="106"/>
      <c r="EK7" s="106"/>
      <c r="EL7" s="106"/>
      <c r="EM7" s="106"/>
      <c r="EN7" s="106"/>
      <c r="EO7" s="106"/>
      <c r="EP7" s="138"/>
      <c r="EQ7" s="106"/>
      <c r="ER7" s="106"/>
      <c r="ES7" s="106"/>
      <c r="ET7" s="106"/>
      <c r="EU7" s="106"/>
      <c r="EV7" s="106"/>
      <c r="EW7" s="106"/>
      <c r="EX7" s="106"/>
      <c r="EY7" s="106"/>
      <c r="EZ7" s="106"/>
      <c r="FA7" s="106"/>
      <c r="FB7" s="106"/>
      <c r="FC7" s="138"/>
      <c r="FD7" s="106"/>
      <c r="FE7" s="106"/>
      <c r="FF7" s="106"/>
      <c r="FG7" s="106"/>
      <c r="FH7" s="106"/>
      <c r="FI7" s="106"/>
      <c r="FJ7" s="106"/>
      <c r="FK7" s="106"/>
      <c r="FL7" s="106"/>
      <c r="FM7" s="106"/>
      <c r="FN7" s="106"/>
      <c r="FO7" s="106"/>
      <c r="FP7" s="138"/>
      <c r="FQ7" s="106"/>
      <c r="FR7" s="106"/>
      <c r="FS7" s="106"/>
      <c r="FT7" s="106"/>
      <c r="FU7" s="106"/>
      <c r="FV7" s="106"/>
      <c r="FW7" s="106"/>
      <c r="FX7" s="106"/>
      <c r="FY7" s="106"/>
      <c r="FZ7" s="106"/>
      <c r="GA7" s="106"/>
      <c r="GB7" s="106"/>
      <c r="GC7" s="138"/>
      <c r="GD7" s="106"/>
      <c r="GE7" s="106"/>
      <c r="GF7" s="106"/>
      <c r="GG7" s="106"/>
      <c r="GH7" s="106"/>
      <c r="GI7" s="106"/>
      <c r="GJ7" s="106"/>
      <c r="GK7" s="106"/>
      <c r="GL7" s="106"/>
      <c r="GM7" s="106"/>
      <c r="GN7" s="106"/>
      <c r="GO7" s="106"/>
      <c r="GP7" s="138"/>
      <c r="GQ7" s="106"/>
      <c r="GR7" s="115"/>
      <c r="GS7" s="115"/>
      <c r="GT7" s="115"/>
      <c r="GU7" s="115"/>
      <c r="GV7" s="115"/>
      <c r="GW7" s="115"/>
      <c r="GX7" s="115"/>
      <c r="GY7" s="115"/>
      <c r="GZ7" s="115"/>
      <c r="HA7" s="115"/>
      <c r="HB7" s="115"/>
      <c r="HC7" s="138"/>
      <c r="HD7" s="106"/>
      <c r="HE7" s="115"/>
      <c r="HF7" s="115"/>
      <c r="HG7" s="115"/>
      <c r="HH7" s="115"/>
      <c r="HI7" s="115"/>
      <c r="HJ7" s="115"/>
      <c r="HK7" s="115"/>
      <c r="HL7" s="115"/>
      <c r="HM7" s="115"/>
      <c r="HN7" s="115"/>
      <c r="HO7" s="115"/>
      <c r="HP7" s="138"/>
      <c r="HQ7" s="106"/>
      <c r="HR7" s="115"/>
      <c r="HS7" s="115"/>
      <c r="HT7" s="115"/>
      <c r="HU7" s="115"/>
      <c r="HV7" s="115"/>
      <c r="HW7" s="115"/>
      <c r="HX7" s="115"/>
      <c r="HY7" s="115"/>
      <c r="HZ7" s="115"/>
      <c r="IA7" s="115"/>
      <c r="IB7" s="115"/>
      <c r="IC7" s="138"/>
      <c r="ID7" s="115"/>
      <c r="IE7" s="115"/>
      <c r="IF7" s="115"/>
      <c r="IG7" s="115"/>
      <c r="IH7" s="115"/>
      <c r="II7" s="115"/>
      <c r="IJ7" s="115"/>
      <c r="IK7" s="115"/>
      <c r="IL7" s="115"/>
      <c r="IM7" s="115"/>
      <c r="IN7" s="115"/>
      <c r="IO7" s="115"/>
      <c r="IP7" s="138"/>
      <c r="IQ7" s="115"/>
      <c r="IR7" s="115"/>
      <c r="IS7" s="115"/>
      <c r="IT7" s="115"/>
      <c r="IU7" s="115"/>
      <c r="IV7" s="115"/>
      <c r="IW7" s="115"/>
      <c r="IX7" s="115"/>
      <c r="IY7" s="115"/>
      <c r="IZ7" s="115"/>
      <c r="JA7" s="115"/>
      <c r="JB7" s="115"/>
      <c r="JC7" s="138"/>
      <c r="JD7" s="115"/>
      <c r="JE7" s="115"/>
      <c r="JF7" s="115"/>
      <c r="JG7" s="115"/>
      <c r="JH7" s="115"/>
      <c r="JI7" s="115"/>
      <c r="JJ7" s="115"/>
      <c r="JK7" s="115"/>
      <c r="JL7" s="115"/>
      <c r="JM7" s="115"/>
      <c r="JN7" s="115"/>
      <c r="JO7" s="115"/>
      <c r="JP7" s="138"/>
      <c r="JQ7" s="115"/>
      <c r="JR7" s="115"/>
      <c r="JS7" s="115"/>
      <c r="JT7" s="115"/>
      <c r="JU7" s="115"/>
      <c r="JV7" s="115"/>
      <c r="JW7" s="115"/>
      <c r="JX7" s="115"/>
      <c r="JY7" s="115"/>
      <c r="JZ7" s="115"/>
      <c r="KA7" s="115"/>
      <c r="KB7" s="115"/>
      <c r="KC7" s="138"/>
      <c r="KD7" s="115"/>
      <c r="KE7" s="115"/>
      <c r="KF7" s="115"/>
      <c r="KG7" s="115"/>
      <c r="KH7" s="115"/>
      <c r="KI7" s="115"/>
      <c r="KJ7" s="115"/>
      <c r="KK7" s="115"/>
      <c r="KL7" s="115"/>
      <c r="KM7" s="115"/>
      <c r="KN7" s="115"/>
      <c r="KO7" s="115"/>
      <c r="KP7" s="138"/>
      <c r="KQ7" s="115"/>
      <c r="KR7" s="115"/>
      <c r="KS7" s="115"/>
      <c r="KT7" s="115"/>
      <c r="KU7" s="115"/>
      <c r="KV7" s="115"/>
      <c r="KW7" s="115"/>
      <c r="KX7" s="115"/>
      <c r="KY7" s="115"/>
      <c r="KZ7" s="115"/>
      <c r="LA7" s="115"/>
      <c r="LB7" s="115"/>
      <c r="LC7" s="138"/>
      <c r="LD7" s="115"/>
      <c r="LE7" s="115"/>
      <c r="LF7" s="115"/>
      <c r="LG7" s="115"/>
      <c r="LH7" s="115"/>
      <c r="LI7" s="115"/>
      <c r="LJ7" s="115"/>
      <c r="LK7" s="115"/>
      <c r="LL7" s="115"/>
      <c r="LM7" s="115"/>
      <c r="LN7" s="115"/>
      <c r="LO7" s="115"/>
      <c r="LP7" s="138"/>
      <c r="LQ7" s="115"/>
      <c r="LR7" s="115"/>
      <c r="LS7" s="115"/>
      <c r="LT7" s="115"/>
      <c r="LU7" s="115"/>
      <c r="LV7" s="115"/>
      <c r="LW7" s="115"/>
      <c r="LX7" s="115"/>
      <c r="LY7" s="115"/>
      <c r="LZ7" s="115"/>
      <c r="MA7" s="115"/>
      <c r="MB7" s="115"/>
      <c r="MC7" s="138"/>
      <c r="MD7" s="115"/>
      <c r="ME7" s="115"/>
      <c r="MF7" s="115"/>
      <c r="MG7" s="115"/>
      <c r="MH7" s="115"/>
      <c r="MI7" s="115"/>
      <c r="MJ7" s="115"/>
      <c r="MK7" s="115"/>
      <c r="ML7" s="115"/>
      <c r="MM7" s="115"/>
      <c r="MN7" s="115"/>
      <c r="MO7" s="115"/>
      <c r="MP7" s="138"/>
    </row>
    <row r="8" spans="1:354" outlineLevel="1">
      <c r="A8" s="11"/>
      <c r="B8" s="9" t="s">
        <v>167</v>
      </c>
      <c r="C8" s="127" t="s">
        <v>152</v>
      </c>
      <c r="D8" s="59"/>
      <c r="E8" s="59"/>
      <c r="F8" s="59"/>
      <c r="G8" s="59"/>
      <c r="H8" s="59"/>
      <c r="I8" s="59"/>
      <c r="J8" s="59"/>
      <c r="K8" s="59"/>
      <c r="L8" s="59"/>
      <c r="M8" s="59"/>
      <c r="N8" s="59"/>
      <c r="O8" s="59"/>
      <c r="P8" s="60"/>
      <c r="Q8" s="59"/>
      <c r="R8" s="59"/>
      <c r="S8" s="59"/>
      <c r="T8" s="59"/>
      <c r="U8" s="59"/>
      <c r="V8" s="59"/>
      <c r="W8" s="59"/>
      <c r="X8" s="59"/>
      <c r="Y8" s="59"/>
      <c r="Z8" s="59"/>
      <c r="AA8" s="59"/>
      <c r="AB8" s="59"/>
      <c r="AC8" s="60"/>
      <c r="AD8" s="59"/>
      <c r="AE8" s="59"/>
      <c r="AF8" s="59"/>
      <c r="AG8" s="59"/>
      <c r="AH8" s="59"/>
      <c r="AI8" s="59"/>
      <c r="AJ8" s="59"/>
      <c r="AK8" s="59"/>
      <c r="AL8" s="59"/>
      <c r="AM8" s="59"/>
      <c r="AN8" s="59"/>
      <c r="AO8" s="59"/>
      <c r="AP8" s="60"/>
      <c r="AQ8" s="59"/>
      <c r="AR8" s="59"/>
      <c r="AS8" s="59"/>
      <c r="AT8" s="59"/>
      <c r="AU8" s="59"/>
      <c r="AV8" s="59"/>
      <c r="AW8" s="59"/>
      <c r="AX8" s="59"/>
      <c r="AY8" s="59"/>
      <c r="AZ8" s="59"/>
      <c r="BA8" s="59"/>
      <c r="BB8" s="59"/>
      <c r="BC8" s="60"/>
      <c r="BD8" s="59"/>
      <c r="BE8" s="59"/>
      <c r="BF8" s="59"/>
      <c r="BG8" s="59"/>
      <c r="BH8" s="59"/>
      <c r="BI8" s="59"/>
      <c r="BJ8" s="59"/>
      <c r="BK8" s="59"/>
      <c r="BL8" s="59"/>
      <c r="BM8" s="59"/>
      <c r="BN8" s="59"/>
      <c r="BO8" s="59"/>
      <c r="BP8" s="60"/>
      <c r="BQ8" s="59"/>
      <c r="BR8" s="59"/>
      <c r="BS8" s="59"/>
      <c r="BT8" s="59"/>
      <c r="BU8" s="59"/>
      <c r="BV8" s="59"/>
      <c r="BW8" s="59"/>
      <c r="BX8" s="59"/>
      <c r="BY8" s="59"/>
      <c r="BZ8" s="59"/>
      <c r="CA8" s="59"/>
      <c r="CB8" s="59"/>
      <c r="CC8" s="60"/>
      <c r="CD8" s="59">
        <v>70.27855709168</v>
      </c>
      <c r="CE8" s="59">
        <v>76.140569866960007</v>
      </c>
      <c r="CF8" s="59">
        <v>78.373143058850005</v>
      </c>
      <c r="CG8" s="59">
        <v>70.569276005830005</v>
      </c>
      <c r="CH8" s="59">
        <v>75.944937368639998</v>
      </c>
      <c r="CI8" s="59">
        <v>76.185362062750002</v>
      </c>
      <c r="CJ8" s="59">
        <v>76.746737500549997</v>
      </c>
      <c r="CK8" s="59">
        <v>91.653170977149998</v>
      </c>
      <c r="CL8" s="59">
        <v>89.357324863529996</v>
      </c>
      <c r="CM8" s="59">
        <v>91.757048199859994</v>
      </c>
      <c r="CN8" s="59">
        <v>95.373593141770002</v>
      </c>
      <c r="CO8" s="59">
        <v>122.53695681625</v>
      </c>
      <c r="CP8" s="60">
        <v>122.53695681625</v>
      </c>
      <c r="CQ8" s="59">
        <v>78.305314010909996</v>
      </c>
      <c r="CR8" s="59">
        <v>79.243010907970003</v>
      </c>
      <c r="CS8" s="59">
        <v>86.951962307220001</v>
      </c>
      <c r="CT8" s="59">
        <v>79.652421271410006</v>
      </c>
      <c r="CU8" s="59">
        <v>96.469528907850005</v>
      </c>
      <c r="CV8" s="59">
        <v>91.362000060900002</v>
      </c>
      <c r="CW8" s="59">
        <v>97.728673044420006</v>
      </c>
      <c r="CX8" s="59">
        <v>108.11899744576</v>
      </c>
      <c r="CY8" s="59">
        <v>103.56117510846001</v>
      </c>
      <c r="CZ8" s="59">
        <v>109.40009723304</v>
      </c>
      <c r="DA8" s="59">
        <v>111.97796510152</v>
      </c>
      <c r="DB8" s="59">
        <v>157.22885460054999</v>
      </c>
      <c r="DC8" s="60">
        <v>157.22885460054999</v>
      </c>
      <c r="DD8" s="59">
        <v>94.122620153409997</v>
      </c>
      <c r="DE8" s="59">
        <v>98.225240548689996</v>
      </c>
      <c r="DF8" s="59">
        <v>99.701536092110004</v>
      </c>
      <c r="DG8" s="59">
        <v>111.3412239996</v>
      </c>
      <c r="DH8" s="59">
        <v>111.08847720164999</v>
      </c>
      <c r="DI8" s="59">
        <v>109.56428324842</v>
      </c>
      <c r="DJ8" s="59">
        <v>115.85515385949</v>
      </c>
      <c r="DK8" s="59">
        <v>120.57657387246999</v>
      </c>
      <c r="DL8" s="59">
        <v>128.42783165351</v>
      </c>
      <c r="DM8" s="59">
        <v>133.18496258069001</v>
      </c>
      <c r="DN8" s="59">
        <v>121.95961678146</v>
      </c>
      <c r="DO8" s="59">
        <v>144.3535675041</v>
      </c>
      <c r="DP8" s="60">
        <v>144.3535675041</v>
      </c>
      <c r="DQ8" s="59">
        <v>96.020842445710002</v>
      </c>
      <c r="DR8" s="59">
        <v>104.6491403122</v>
      </c>
      <c r="DS8" s="59">
        <v>118.77828361319</v>
      </c>
      <c r="DT8" s="59">
        <v>117.61378690517</v>
      </c>
      <c r="DU8" s="59">
        <v>113.87817208513999</v>
      </c>
      <c r="DV8" s="59">
        <v>115.63113159018999</v>
      </c>
      <c r="DW8" s="59">
        <v>133.49379208344001</v>
      </c>
      <c r="DX8" s="59">
        <v>134.85183921231001</v>
      </c>
      <c r="DY8" s="59">
        <v>138.10593387348001</v>
      </c>
      <c r="DZ8" s="59">
        <v>151.43970965205</v>
      </c>
      <c r="EA8" s="59">
        <v>142.44848683801001</v>
      </c>
      <c r="EB8" s="59">
        <v>196.21896127948</v>
      </c>
      <c r="EC8" s="60">
        <v>196.21896127948</v>
      </c>
      <c r="ED8" s="59">
        <v>103.68918561802001</v>
      </c>
      <c r="EE8" s="59">
        <v>120.92923965326</v>
      </c>
      <c r="EF8" s="59">
        <v>139.23698340153999</v>
      </c>
      <c r="EG8" s="59">
        <v>144.76199042913001</v>
      </c>
      <c r="EH8" s="59">
        <v>138.89440775604001</v>
      </c>
      <c r="EI8" s="59">
        <v>149.06487166759001</v>
      </c>
      <c r="EJ8" s="59">
        <v>146.6193287628</v>
      </c>
      <c r="EK8" s="59">
        <v>158.28719153430001</v>
      </c>
      <c r="EL8" s="59">
        <v>175.28123860676001</v>
      </c>
      <c r="EM8" s="59">
        <v>172.23546643609001</v>
      </c>
      <c r="EN8" s="59">
        <v>178.28811468346001</v>
      </c>
      <c r="EO8" s="59">
        <v>214.03088244477999</v>
      </c>
      <c r="EP8" s="60">
        <v>214.03088244477999</v>
      </c>
      <c r="EQ8" s="59">
        <v>114.02828750774999</v>
      </c>
      <c r="ER8" s="59">
        <v>124.4766088467</v>
      </c>
      <c r="ES8" s="59">
        <v>139.16071944999999</v>
      </c>
      <c r="ET8" s="59">
        <v>134.26391733868999</v>
      </c>
      <c r="EU8" s="59">
        <v>135.29464388987</v>
      </c>
      <c r="EV8" s="59">
        <v>134.74257781163001</v>
      </c>
      <c r="EW8" s="59">
        <v>148.60044069438999</v>
      </c>
      <c r="EX8" s="59">
        <v>153.17570605527999</v>
      </c>
      <c r="EY8" s="59">
        <v>161.44027964411001</v>
      </c>
      <c r="EZ8" s="59">
        <v>182.52019356756</v>
      </c>
      <c r="FA8" s="59">
        <v>176.84954449964999</v>
      </c>
      <c r="FB8" s="59">
        <v>253.40838286156</v>
      </c>
      <c r="FC8" s="60">
        <v>253.40838286156</v>
      </c>
      <c r="FD8" s="59">
        <v>129.80514124032001</v>
      </c>
      <c r="FE8" s="59">
        <v>141.66524596951001</v>
      </c>
      <c r="FF8" s="59">
        <v>167.28067285386999</v>
      </c>
      <c r="FG8" s="59">
        <v>154.03085669815999</v>
      </c>
      <c r="FH8" s="59">
        <v>162.75475788381999</v>
      </c>
      <c r="FI8" s="59">
        <v>164.6650594276</v>
      </c>
      <c r="FJ8" s="59">
        <v>175.14557264690001</v>
      </c>
      <c r="FK8" s="59">
        <v>189.25115327285999</v>
      </c>
      <c r="FL8" s="59">
        <v>192.74559313886999</v>
      </c>
      <c r="FM8" s="59">
        <v>213.11070110014001</v>
      </c>
      <c r="FN8" s="59">
        <v>205.25003118594</v>
      </c>
      <c r="FO8" s="59">
        <v>257.46955367806999</v>
      </c>
      <c r="FP8" s="60">
        <v>257.46955367806999</v>
      </c>
      <c r="FQ8" s="59">
        <v>152.59525722200999</v>
      </c>
      <c r="FR8" s="59">
        <v>158.95849935889001</v>
      </c>
      <c r="FS8" s="59">
        <v>177.17439227745999</v>
      </c>
      <c r="FT8" s="59">
        <v>203.73164044821999</v>
      </c>
      <c r="FU8" s="59">
        <v>178.59437734132001</v>
      </c>
      <c r="FV8" s="59">
        <v>172.68475053179</v>
      </c>
      <c r="FW8" s="59">
        <v>211.14849097451</v>
      </c>
      <c r="FX8" s="59">
        <v>203.71419255858001</v>
      </c>
      <c r="FY8" s="59">
        <v>190.70923749564</v>
      </c>
      <c r="FZ8" s="59">
        <v>226.49692634190001</v>
      </c>
      <c r="GA8" s="59">
        <v>210.85840246691001</v>
      </c>
      <c r="GB8" s="59">
        <v>269.49360732538003</v>
      </c>
      <c r="GC8" s="60">
        <v>269.49360732538003</v>
      </c>
      <c r="GD8" s="59">
        <v>158.84002382251001</v>
      </c>
      <c r="GE8" s="59">
        <v>172.24836963248001</v>
      </c>
      <c r="GF8" s="59">
        <v>182.01791495353001</v>
      </c>
      <c r="GG8" s="59">
        <v>193.42729319271999</v>
      </c>
      <c r="GH8" s="59">
        <v>188.64592944923001</v>
      </c>
      <c r="GI8" s="59">
        <v>179.16990819022999</v>
      </c>
      <c r="GJ8" s="59">
        <v>206.11522150530001</v>
      </c>
      <c r="GK8" s="59">
        <v>196.80036150478</v>
      </c>
      <c r="GL8" s="59">
        <v>205.67038332001999</v>
      </c>
      <c r="GM8" s="59">
        <v>218.55683065705</v>
      </c>
      <c r="GN8" s="59">
        <v>219.12583392373</v>
      </c>
      <c r="GO8" s="59">
        <v>288.40226368315001</v>
      </c>
      <c r="GP8" s="60">
        <v>288.40226368315001</v>
      </c>
      <c r="GQ8" s="59">
        <v>154.54958201063999</v>
      </c>
      <c r="GR8" s="59">
        <v>155.89096329469999</v>
      </c>
      <c r="GS8" s="59">
        <v>168.46392021432001</v>
      </c>
      <c r="GT8" s="59">
        <v>174.36093223514999</v>
      </c>
      <c r="GU8" s="59">
        <v>162.56552521284999</v>
      </c>
      <c r="GV8" s="59">
        <v>172.20736090473</v>
      </c>
      <c r="GW8" s="59">
        <v>191.32769138423001</v>
      </c>
      <c r="GX8" s="59">
        <v>180.55355236842999</v>
      </c>
      <c r="GY8" s="59">
        <v>194.91626452497999</v>
      </c>
      <c r="GZ8" s="59">
        <v>217.29438823312</v>
      </c>
      <c r="HA8" s="59">
        <v>204.96221256765</v>
      </c>
      <c r="HB8" s="59">
        <v>290.20583684530999</v>
      </c>
      <c r="HC8" s="60">
        <v>290.20583684530999</v>
      </c>
      <c r="HD8" s="59">
        <v>150.91052472333001</v>
      </c>
      <c r="HE8" s="59">
        <v>164.75262024292999</v>
      </c>
      <c r="HF8" s="59">
        <v>174.48056556576</v>
      </c>
      <c r="HG8" s="59">
        <v>177.27803150653</v>
      </c>
      <c r="HH8" s="59">
        <v>172.02998201339</v>
      </c>
      <c r="HI8" s="59">
        <v>165.7452866582</v>
      </c>
      <c r="HJ8" s="59">
        <v>175.66850464602999</v>
      </c>
      <c r="HK8" s="59">
        <v>182.33394550694999</v>
      </c>
      <c r="HL8" s="59">
        <v>186.90080465649999</v>
      </c>
      <c r="HM8" s="59">
        <v>180.75229807053</v>
      </c>
      <c r="HN8" s="59">
        <v>186.76538208414999</v>
      </c>
      <c r="HO8" s="59">
        <v>277.74439248695001</v>
      </c>
      <c r="HP8" s="60">
        <v>277.74439248695001</v>
      </c>
      <c r="HQ8" s="59">
        <v>142.81851715746001</v>
      </c>
      <c r="HR8" s="59">
        <v>152.97617642933</v>
      </c>
      <c r="HS8" s="59">
        <v>167.37606272606999</v>
      </c>
      <c r="HT8" s="59">
        <v>162.28342724191</v>
      </c>
      <c r="HU8" s="59">
        <v>165.107794407</v>
      </c>
      <c r="HV8" s="59">
        <v>171.20070801220999</v>
      </c>
      <c r="HW8" s="59">
        <v>182.36010616015</v>
      </c>
      <c r="HX8" s="59">
        <v>190.89189235891001</v>
      </c>
      <c r="HY8" s="59">
        <v>203.86097499723999</v>
      </c>
      <c r="HZ8" s="59">
        <v>210.17510022222001</v>
      </c>
      <c r="IA8" s="59">
        <v>196.94825055555</v>
      </c>
      <c r="IB8" s="59">
        <v>296.43274554649997</v>
      </c>
      <c r="IC8" s="60">
        <v>296.43274554649997</v>
      </c>
      <c r="ID8" s="59">
        <v>153.77326309406001</v>
      </c>
      <c r="IE8" s="59">
        <v>162.87590308463001</v>
      </c>
      <c r="IF8" s="59">
        <v>167.33896704806</v>
      </c>
      <c r="IG8" s="59">
        <v>178.39915384973</v>
      </c>
      <c r="IH8" s="59">
        <v>180.76731688710001</v>
      </c>
      <c r="II8" s="59">
        <v>174.66433053054999</v>
      </c>
      <c r="IJ8" s="59">
        <v>191.36674661268</v>
      </c>
      <c r="IK8" s="59">
        <v>191.90899919674001</v>
      </c>
      <c r="IL8" s="59">
        <v>200.05817117250999</v>
      </c>
      <c r="IM8" s="59">
        <v>229.29860623971001</v>
      </c>
      <c r="IN8" s="59">
        <v>219.83256554550999</v>
      </c>
      <c r="IO8" s="59">
        <v>311.26924865593998</v>
      </c>
      <c r="IP8" s="60">
        <v>311.26924865593998</v>
      </c>
      <c r="IQ8" s="59">
        <v>152.96320701568001</v>
      </c>
      <c r="IR8" s="59">
        <v>163.46508479632999</v>
      </c>
      <c r="IS8" s="59">
        <v>177.3570604736</v>
      </c>
      <c r="IT8" s="59">
        <v>194.34053029136001</v>
      </c>
      <c r="IU8" s="59">
        <v>179.84576159892001</v>
      </c>
      <c r="IV8" s="59">
        <v>197.62665688212999</v>
      </c>
      <c r="IW8" s="59">
        <v>192.00283851579999</v>
      </c>
      <c r="IX8" s="59">
        <v>201.27008347588</v>
      </c>
      <c r="IY8" s="59">
        <v>209.41508129771</v>
      </c>
      <c r="IZ8" s="59">
        <v>233.80982924823999</v>
      </c>
      <c r="JA8" s="59">
        <v>212.35758200743999</v>
      </c>
      <c r="JB8" s="59">
        <v>279.77742369651003</v>
      </c>
      <c r="JC8" s="60">
        <v>279.77742369651003</v>
      </c>
      <c r="JD8" s="59">
        <v>162.0985165463</v>
      </c>
      <c r="JE8" s="59">
        <v>173.34895025995999</v>
      </c>
      <c r="JF8" s="59">
        <v>98.020924699049999</v>
      </c>
      <c r="JG8" s="59">
        <v>19.205156746139998</v>
      </c>
      <c r="JH8" s="59">
        <v>60.703074046579999</v>
      </c>
      <c r="JI8" s="59">
        <v>112.78010674593</v>
      </c>
      <c r="JJ8" s="59">
        <v>168.01587807028</v>
      </c>
      <c r="JK8" s="59">
        <v>189.25917404579999</v>
      </c>
      <c r="JL8" s="59">
        <v>219.11311293259999</v>
      </c>
      <c r="JM8" s="59">
        <v>267.76576371941002</v>
      </c>
      <c r="JN8" s="59">
        <v>251.54793826751001</v>
      </c>
      <c r="JO8" s="59">
        <v>352.59902762850999</v>
      </c>
      <c r="JP8" s="60">
        <v>352.59902762850999</v>
      </c>
      <c r="JQ8" s="59">
        <v>188.44699578811</v>
      </c>
      <c r="JR8" s="59">
        <v>199.09871725888999</v>
      </c>
      <c r="JS8" s="59">
        <v>229.58572471584</v>
      </c>
      <c r="JT8" s="59">
        <v>209.34135433028001</v>
      </c>
      <c r="JU8" s="59">
        <v>217.39368087609</v>
      </c>
      <c r="JV8" s="59">
        <v>214.61744995446</v>
      </c>
      <c r="JW8" s="59">
        <v>229.42475447250001</v>
      </c>
      <c r="JX8" s="59">
        <v>236.90287838089</v>
      </c>
      <c r="JY8" s="59">
        <v>247.58883583356001</v>
      </c>
      <c r="JZ8" s="59">
        <v>262.34996683221999</v>
      </c>
      <c r="KA8" s="59">
        <v>237.51498185502001</v>
      </c>
      <c r="KB8" s="59">
        <v>321.22673580607</v>
      </c>
      <c r="KC8" s="60">
        <v>321.22673580607</v>
      </c>
      <c r="KD8" s="59">
        <f>+IFERROR((IF(ISTEXT(KD$5)=FALSE,(INDEX(INEI!$1:$1048576,MATCH($B8,INEI!$B:$B,0),MATCH(KD$4,INEI!$3:$3,0))),KC8)),"")</f>
        <v>181.06762272476999</v>
      </c>
      <c r="KE8" s="59">
        <f>+IFERROR((IF(ISTEXT(KE$5)=FALSE,(INDEX(INEI!$1:$1048576,MATCH($B8,INEI!$B:$B,0),MATCH(KE$4,INEI!$3:$3,0))),KD8)),"")</f>
        <v>187.50924802353001</v>
      </c>
      <c r="KF8" s="59">
        <f>+IFERROR((IF(ISTEXT(KF$5)=FALSE,(INDEX(INEI!$1:$1048576,MATCH($B8,INEI!$B:$B,0),MATCH(KF$4,INEI!$3:$3,0))),KE8)),"")</f>
        <v>224.48310351168001</v>
      </c>
      <c r="KG8" s="59">
        <f>+IFERROR((IF(ISTEXT(KG$5)=FALSE,(INDEX(INEI!$1:$1048576,MATCH($B8,INEI!$B:$B,0),MATCH(KG$4,INEI!$3:$3,0))),KF8)),"")</f>
        <v>211.64383158669</v>
      </c>
      <c r="KH8" s="59">
        <f>+IFERROR((IF(ISTEXT(KH$5)=FALSE,(INDEX(INEI!$1:$1048576,MATCH($B8,INEI!$B:$B,0),MATCH(KH$4,INEI!$3:$3,0))),KG8)),"")</f>
        <v>209.81996690567999</v>
      </c>
      <c r="KI8" s="59">
        <f>+IFERROR((IF(ISTEXT(KI$5)=FALSE,(INDEX(INEI!$1:$1048576,MATCH($B8,INEI!$B:$B,0),MATCH(KI$4,INEI!$3:$3,0))),KH8)),"")</f>
        <v>217.32818532818001</v>
      </c>
      <c r="KJ8" s="59">
        <f>+IFERROR((IF(ISTEXT(KJ$5)=FALSE,(INDEX(INEI!$1:$1048576,MATCH($B8,INEI!$B:$B,0),MATCH(KJ$4,INEI!$3:$3,0))),KI8)),"")</f>
        <v>226.50126861555</v>
      </c>
      <c r="KK8" s="59">
        <f>+IFERROR((IF(ISTEXT(KK$5)=FALSE,(INDEX(INEI!$1:$1048576,MATCH($B8,INEI!$B:$B,0),MATCH(KK$4,INEI!$3:$3,0))),KJ8)),"")</f>
        <v>238.97312005883001</v>
      </c>
      <c r="KL8" s="59">
        <f>+IFERROR((IF(ISTEXT(KL$5)=FALSE,(INDEX(INEI!$1:$1048576,MATCH($B8,INEI!$B:$B,0),MATCH(KL$4,INEI!$3:$3,0))),KK8)),"")</f>
        <v>246.37815774959</v>
      </c>
      <c r="KM8" s="59">
        <f>+IFERROR((IF(ISTEXT(KM$5)=FALSE,(INDEX(INEI!$1:$1048576,MATCH($B8,INEI!$B:$B,0),MATCH(KM$4,INEI!$3:$3,0))),KL8)),"")</f>
        <v>263.3574554146</v>
      </c>
      <c r="KN8" s="59">
        <f>+IFERROR((IF(ISTEXT(KN$5)=FALSE,(INDEX(INEI!$1:$1048576,MATCH($B8,INEI!$B:$B,0),MATCH(KN$4,INEI!$3:$3,0))),KM8)),"")</f>
        <v>245.36429490715</v>
      </c>
      <c r="KO8" s="59">
        <f>+IFERROR((IF(ISTEXT(KO$5)=FALSE,(INDEX(INEI!$1:$1048576,MATCH($B8,INEI!$B:$B,0),MATCH(KO$4,INEI!$3:$3,0))),KN8)),"")</f>
        <v>328.01132561132999</v>
      </c>
      <c r="KP8" s="60">
        <f>+IFERROR((IF(ISTEXT(KP$5)=FALSE,(INDEX(INEI!$1:$1048576,MATCH($B8,INEI!$B:$B,0),MATCH(KP$4,INEI!$3:$3,0))),KO8)),"")</f>
        <v>328.01132561132999</v>
      </c>
      <c r="KQ8" s="59">
        <f>+IFERROR((IF(ISTEXT(KQ$5)=FALSE,(INDEX(INEI!$1:$1048576,MATCH($B8,INEI!$B:$B,0),MATCH(KQ$4,INEI!$3:$3,0))),KP8)),"")</f>
        <v>158.95944107373001</v>
      </c>
      <c r="KR8" s="59">
        <f>+IFERROR((IF(ISTEXT(KR$5)=FALSE,(INDEX(INEI!$1:$1048576,MATCH($B8,INEI!$B:$B,0),MATCH(KR$4,INEI!$3:$3,0))),KQ8)),"")</f>
        <v>168.19444750873001</v>
      </c>
      <c r="KS8" s="59">
        <f>+IFERROR((IF(ISTEXT(KS$5)=FALSE,(INDEX(INEI!$1:$1048576,MATCH($B8,INEI!$B:$B,0),MATCH(KS$4,INEI!$3:$3,0))),KR8)),"")</f>
        <v>196.02816694245001</v>
      </c>
      <c r="KT8" s="59">
        <f>+IFERROR((IF(ISTEXT(KT$5)=FALSE,(INDEX(INEI!$1:$1048576,MATCH($B8,INEI!$B:$B,0),MATCH(KT$4,INEI!$3:$3,0))),KS8)),"")</f>
        <v>200.02184225041</v>
      </c>
      <c r="KU8" s="59">
        <f>+IFERROR((IF(ISTEXT(KU$5)=FALSE,(INDEX(INEI!$1:$1048576,MATCH($B8,INEI!$B:$B,0),MATCH(KU$4,INEI!$3:$3,0))),KT8)),"")</f>
        <v>187.11086596800999</v>
      </c>
      <c r="KV8" s="59">
        <f>+IFERROR((IF(ISTEXT(KV$5)=FALSE,(INDEX(INEI!$1:$1048576,MATCH($B8,INEI!$B:$B,0),MATCH(KV$4,INEI!$3:$3,0))),KU8)),"")</f>
        <v>203.95852178709001</v>
      </c>
      <c r="KW8" s="59">
        <f>+IFERROR((IF(ISTEXT(KW$5)=FALSE,(INDEX(INEI!$1:$1048576,MATCH($B8,INEI!$B:$B,0),MATCH(KW$4,INEI!$3:$3,0))),KV8)),"")</f>
        <v>206.13759882330999</v>
      </c>
      <c r="KX8" s="59">
        <f>+IFERROR((IF(ISTEXT(KX$5)=FALSE,(INDEX(INEI!$1:$1048576,MATCH($B8,INEI!$B:$B,0),MATCH(KX$4,INEI!$3:$3,0))),KW8)),"")</f>
        <v>216.23276337562001</v>
      </c>
      <c r="KY8" s="59">
        <f>+IFERROR((IF(ISTEXT(KY$5)=FALSE,(INDEX(INEI!$1:$1048576,MATCH($B8,INEI!$B:$B,0),MATCH(KY$4,INEI!$3:$3,0))),KX8)),"")</f>
        <v>225.15837470123</v>
      </c>
      <c r="KZ8" s="59">
        <f>+IFERROR((IF(ISTEXT(KZ$5)=FALSE,(INDEX(INEI!$1:$1048576,MATCH($B8,INEI!$B:$B,0),MATCH(KZ$4,INEI!$3:$3,0))),KY8)),"")</f>
        <v>243.45269350984</v>
      </c>
      <c r="LA8" s="59">
        <f>+IFERROR((IF(ISTEXT(LA$5)=FALSE,(INDEX(INEI!$1:$1048576,MATCH($B8,INEI!$B:$B,0),MATCH(LA$4,INEI!$3:$3,0))),KZ8)),"")</f>
        <v>229.60757492185999</v>
      </c>
      <c r="LB8" s="59">
        <f>+IFERROR((IF(ISTEXT(LB$5)=FALSE,(INDEX(INEI!$1:$1048576,MATCH($B8,INEI!$B:$B,0),MATCH(LB$4,INEI!$3:$3,0))),LA8)),"")</f>
        <v>320.68100753815003</v>
      </c>
      <c r="LC8" s="60">
        <f>+IFERROR((IF(ISTEXT(LC$5)=FALSE,(INDEX(INEI!$1:$1048576,MATCH($B8,INEI!$B:$B,0),MATCH(LC$4,INEI!$3:$3,0))),LB8)),"")</f>
        <v>320.68100753815003</v>
      </c>
      <c r="LD8" s="59">
        <f>+IFERROR((IF(ISTEXT(LD$5)=FALSE,(INDEX(INEI!$1:$1048576,MATCH($B8,INEI!$B:$B,0),MATCH(LD$4,INEI!$3:$3,0))),LC8)),"")</f>
        <v>180.97937120794001</v>
      </c>
      <c r="LE8" s="59">
        <f>+IFERROR((IF(ISTEXT(LE$5)=FALSE,(INDEX(INEI!$1:$1048576,MATCH($B8,INEI!$B:$B,0),MATCH(LE$4,INEI!$3:$3,0))),LD8)),"")</f>
        <v>179.8128332414</v>
      </c>
      <c r="LF8" s="59">
        <f>+IFERROR((IF(ISTEXT(LF$5)=FALSE,(INDEX(INEI!$1:$1048576,MATCH($B8,INEI!$B:$B,0),MATCH(LF$4,INEI!$3:$3,0))),LE8)),"")</f>
        <v>190.62710056995999</v>
      </c>
      <c r="LG8" s="59">
        <f>+IFERROR((IF(ISTEXT(LG$5)=FALSE,(INDEX(INEI!$1:$1048576,MATCH($B8,INEI!$B:$B,0),MATCH(LG$4,INEI!$3:$3,0))),LF8)),"")</f>
        <v>216.23033645890999</v>
      </c>
      <c r="LH8" s="59">
        <f>+IFERROR((IF(ISTEXT(LH$5)=FALSE,(INDEX(INEI!$1:$1048576,MATCH($B8,INEI!$B:$B,0),MATCH(LH$4,INEI!$3:$3,0))),LG8)),"")</f>
        <v>199.03313109026999</v>
      </c>
      <c r="LI8" s="59">
        <f>+IFERROR((IF(ISTEXT(LI$5)=FALSE,(INDEX(INEI!$1:$1048576,MATCH($B8,INEI!$B:$B,0),MATCH(LI$4,INEI!$3:$3,0))),LH8)),"")</f>
        <v>199.48277256848999</v>
      </c>
      <c r="LJ8" s="59">
        <f>+IFERROR((IF(ISTEXT(LJ$5)=FALSE,(INDEX(INEI!$1:$1048576,MATCH($B8,INEI!$B:$B,0),MATCH(LJ$4,INEI!$3:$3,0))),LI8)),"")</f>
        <v>222.17797389226001</v>
      </c>
      <c r="LK8" s="59">
        <f>+IFERROR((IF(ISTEXT(LK$5)=FALSE,(INDEX(INEI!$1:$1048576,MATCH($B8,INEI!$B:$B,0),MATCH(LK$4,INEI!$3:$3,0))),LJ8)),"")</f>
        <v>226.98613715757</v>
      </c>
      <c r="LL8" s="59">
        <f>+IFERROR((IF(ISTEXT(LL$5)=FALSE,(INDEX(INEI!$1:$1048576,MATCH($B8,INEI!$B:$B,0),MATCH(LL$4,INEI!$3:$3,0))),LK8)),"")</f>
        <v>229.65111233683001</v>
      </c>
      <c r="LM8" s="59">
        <f>+IFERROR((IF(ISTEXT(LM$5)=FALSE,(INDEX(INEI!$1:$1048576,MATCH($B8,INEI!$B:$B,0),MATCH(LM$4,INEI!$3:$3,0))),LL8)),"")</f>
        <v>259.32068394926</v>
      </c>
      <c r="LN8" s="59">
        <f>+IFERROR((IF(ISTEXT(LN$5)=FALSE,(INDEX(INEI!$1:$1048576,MATCH($B8,INEI!$B:$B,0),MATCH(LN$4,INEI!$3:$3,0))),LM8)),"")</f>
        <v>226.84103695531999</v>
      </c>
      <c r="LO8" s="59">
        <f>+IFERROR((IF(ISTEXT(LO$5)=FALSE,(INDEX(INEI!$1:$1048576,MATCH($B8,INEI!$B:$B,0),MATCH(LO$4,INEI!$3:$3,0))),LN8)),"")</f>
        <v>317.65324508181999</v>
      </c>
      <c r="LP8" s="60">
        <f>+IFERROR((IF(ISTEXT(LP$5)=FALSE,(INDEX(INEI!$1:$1048576,MATCH($B8,INEI!$B:$B,0),MATCH(LP$4,INEI!$3:$3,0))),LO8)),"")</f>
        <v>317.65324508181999</v>
      </c>
      <c r="LQ8" s="59">
        <f>+IFERROR((IF(ISTEXT(LQ$5)=FALSE,(INDEX(INEI!$1:$1048576,MATCH($B8,INEI!$B:$B,0),MATCH(LQ$4,INEI!$3:$3,0))),LP8)),"")</f>
        <v>189.84967824968001</v>
      </c>
      <c r="LR8" s="59">
        <f>+IFERROR((IF(ISTEXT(LR$5)=FALSE,(INDEX(INEI!$1:$1048576,MATCH($B8,INEI!$B:$B,0),MATCH(LR$4,INEI!$3:$3,0))),LQ8)),"")</f>
        <v>190.96105901819999</v>
      </c>
      <c r="LS8" s="59">
        <f>+IFERROR((IF(ISTEXT(LS$5)=FALSE,(INDEX(INEI!$1:$1048576,MATCH($B8,INEI!$B:$B,0),MATCH(LS$4,INEI!$3:$3,0))),LR8)),"")</f>
        <v>201.26324692039</v>
      </c>
      <c r="LT8" s="59">
        <f>+IFERROR((IF(ISTEXT(LT$5)=FALSE,(INDEX(INEI!$1:$1048576,MATCH($B8,INEI!$B:$B,0),MATCH(LT$4,INEI!$3:$3,0))),LS8)),"")</f>
        <v>213.40797940798001</v>
      </c>
      <c r="LU8" s="59">
        <f>+IFERROR((IF(ISTEXT(LU$5)=FALSE,(INDEX(INEI!$1:$1048576,MATCH($B8,INEI!$B:$B,0),MATCH(LU$4,INEI!$3:$3,0))),LT8)),"")</f>
        <v>211.83791138077001</v>
      </c>
      <c r="LV8" s="59">
        <f>+IFERROR((IF(ISTEXT(LV$5)=FALSE,(INDEX(INEI!$1:$1048576,MATCH($B8,INEI!$B:$B,0),MATCH(LV$4,INEI!$3:$3,0))),LU8)),"")</f>
        <v>218.75381503953</v>
      </c>
      <c r="LW8" s="59">
        <f>+IFERROR((IF(ISTEXT(LW$5)=FALSE,(INDEX(INEI!$1:$1048576,MATCH($B8,INEI!$B:$B,0),MATCH(LW$4,INEI!$3:$3,0))),LV8)),"")</f>
        <v>234.42882882883001</v>
      </c>
      <c r="LX8" s="59">
        <f>+IFERROR((IF(ISTEXT(LX$5)=FALSE,(INDEX(INEI!$1:$1048576,MATCH($B8,INEI!$B:$B,0),MATCH(LX$4,INEI!$3:$3,0))),LW8)),"")</f>
        <v>235.25398051112001</v>
      </c>
      <c r="LY8" s="59">
        <f>+IFERROR((IF(ISTEXT(LY$5)=FALSE,(INDEX(INEI!$1:$1048576,MATCH($B8,INEI!$B:$B,0),MATCH(LY$4,INEI!$3:$3,0))),LX8)),"")</f>
        <v>253.36525096525</v>
      </c>
      <c r="LZ8" s="59">
        <f>+IFERROR((IF(ISTEXT(LZ$5)=FALSE,(INDEX(INEI!$1:$1048576,MATCH($B8,INEI!$B:$B,0),MATCH(LZ$4,INEI!$3:$3,0))),LY8)),"")</f>
        <v>271.20250045964002</v>
      </c>
      <c r="MA8" s="59">
        <f>+IFERROR((IF(ISTEXT(MA$5)=FALSE,(INDEX(INEI!$1:$1048576,MATCH($B8,INEI!$B:$B,0),MATCH(MA$4,INEI!$3:$3,0))),LZ8)),"")</f>
        <v>249.33480419195001</v>
      </c>
      <c r="MB8" s="59">
        <f>+IFERROR((IF(ISTEXT(MB$5)=FALSE,(INDEX(INEI!$1:$1048576,MATCH($B8,INEI!$B:$B,0),MATCH(MB$4,INEI!$3:$3,0))),MA8)),"")</f>
        <v>355.81312741313002</v>
      </c>
      <c r="MC8" s="60">
        <f>+IFERROR((IF(ISTEXT(MC$5)=FALSE,(INDEX(INEI!$1:$1048576,MATCH($B8,INEI!$B:$B,0),MATCH(MC$4,INEI!$3:$3,0))),MB8)),"")</f>
        <v>355.81312741313002</v>
      </c>
      <c r="MD8" s="59">
        <f>+IFERROR((IF(ISTEXT(MD$5)=FALSE,(INDEX(INEI!$1:$1048576,MATCH($B8,INEI!$B:$B,0),MATCH(MD$4,INEI!$3:$3,0))),MC8)),"")</f>
        <v>219.51608751609001</v>
      </c>
      <c r="ME8" s="59">
        <f>+IFERROR((IF(ISTEXT(ME$5)=FALSE,(INDEX(INEI!$1:$1048576,MATCH($B8,INEI!$B:$B,0),MATCH(ME$4,INEI!$3:$3,0))),MD8)),"")</f>
        <v>207.95241772385</v>
      </c>
      <c r="MF8" s="59">
        <f>+IFERROR((IF(ISTEXT(MF$5)=FALSE,(INDEX(INEI!$1:$1048576,MATCH($B8,INEI!$B:$B,0),MATCH(MF$4,INEI!$3:$3,0))),ME8)),"")</f>
        <v>0</v>
      </c>
      <c r="MG8" s="59">
        <f>+IFERROR((IF(ISTEXT(MG$5)=FALSE,(INDEX(INEI!$1:$1048576,MATCH($B8,INEI!$B:$B,0),MATCH(MG$4,INEI!$3:$3,0))),MF8)),"")</f>
        <v>0</v>
      </c>
      <c r="MH8" s="59" t="str">
        <f>+IFERROR((IF(ISTEXT(MH$5)=FALSE,(INDEX(INEI!$1:$1048576,MATCH($B8,INEI!$B:$B,0),MATCH(MH$4,INEI!$3:$3,0))),MG8)),"")</f>
        <v/>
      </c>
      <c r="MI8" s="59" t="str">
        <f>+IFERROR((IF(ISTEXT(MI$5)=FALSE,(INDEX(INEI!$1:$1048576,MATCH($B8,INEI!$B:$B,0),MATCH(MI$4,INEI!$3:$3,0))),MH8)),"")</f>
        <v/>
      </c>
      <c r="MJ8" s="59" t="str">
        <f>+IFERROR((IF(ISTEXT(MJ$5)=FALSE,(INDEX(INEI!$1:$1048576,MATCH($B8,INEI!$B:$B,0),MATCH(MJ$4,INEI!$3:$3,0))),MI8)),"")</f>
        <v/>
      </c>
      <c r="MK8" s="59" t="str">
        <f>+IFERROR((IF(ISTEXT(MK$5)=FALSE,(INDEX(INEI!$1:$1048576,MATCH($B8,INEI!$B:$B,0),MATCH(MK$4,INEI!$3:$3,0))),MJ8)),"")</f>
        <v/>
      </c>
      <c r="ML8" s="59" t="str">
        <f>+IFERROR((IF(ISTEXT(ML$5)=FALSE,(INDEX(INEI!$1:$1048576,MATCH($B8,INEI!$B:$B,0),MATCH(ML$4,INEI!$3:$3,0))),MK8)),"")</f>
        <v/>
      </c>
      <c r="MM8" s="59" t="str">
        <f>+IFERROR((IF(ISTEXT(MM$5)=FALSE,(INDEX(INEI!$1:$1048576,MATCH($B8,INEI!$B:$B,0),MATCH(MM$4,INEI!$3:$3,0))),ML8)),"")</f>
        <v/>
      </c>
      <c r="MN8" s="59" t="str">
        <f>+IFERROR((IF(ISTEXT(MN$5)=FALSE,(INDEX(INEI!$1:$1048576,MATCH($B8,INEI!$B:$B,0),MATCH(MN$4,INEI!$3:$3,0))),MM8)),"")</f>
        <v/>
      </c>
      <c r="MO8" s="59" t="str">
        <f>+IFERROR((IF(ISTEXT(MO$5)=FALSE,(INDEX(INEI!$1:$1048576,MATCH($B8,INEI!$B:$B,0),MATCH(MO$4,INEI!$3:$3,0))),MN8)),"")</f>
        <v/>
      </c>
      <c r="MP8" s="60" t="str">
        <f>+IFERROR((IF(ISTEXT(MP$5)=FALSE,(INDEX(INEI!$1:$1048576,MATCH($B8,INEI!$B:$B,0),MATCH(MP$4,INEI!$3:$3,0))),MO8)),"")</f>
        <v/>
      </c>
    </row>
    <row r="9" spans="1:354" outlineLevel="1">
      <c r="A9" s="11"/>
      <c r="B9" s="9" t="s">
        <v>168</v>
      </c>
      <c r="C9" s="127" t="s">
        <v>153</v>
      </c>
      <c r="D9" s="59"/>
      <c r="E9" s="59"/>
      <c r="F9" s="59"/>
      <c r="G9" s="59"/>
      <c r="H9" s="59"/>
      <c r="I9" s="59"/>
      <c r="J9" s="59"/>
      <c r="K9" s="59"/>
      <c r="L9" s="59"/>
      <c r="M9" s="59"/>
      <c r="N9" s="59"/>
      <c r="O9" s="59"/>
      <c r="P9" s="60"/>
      <c r="Q9" s="59"/>
      <c r="R9" s="59"/>
      <c r="S9" s="59"/>
      <c r="T9" s="59"/>
      <c r="U9" s="59"/>
      <c r="V9" s="59"/>
      <c r="W9" s="59"/>
      <c r="X9" s="59"/>
      <c r="Y9" s="59"/>
      <c r="Z9" s="59"/>
      <c r="AA9" s="59"/>
      <c r="AB9" s="59"/>
      <c r="AC9" s="60"/>
      <c r="AD9" s="59"/>
      <c r="AE9" s="59"/>
      <c r="AF9" s="59"/>
      <c r="AG9" s="59"/>
      <c r="AH9" s="59"/>
      <c r="AI9" s="59"/>
      <c r="AJ9" s="59"/>
      <c r="AK9" s="59"/>
      <c r="AL9" s="59"/>
      <c r="AM9" s="59"/>
      <c r="AN9" s="59"/>
      <c r="AO9" s="59"/>
      <c r="AP9" s="60"/>
      <c r="AQ9" s="59"/>
      <c r="AR9" s="59"/>
      <c r="AS9" s="59"/>
      <c r="AT9" s="59"/>
      <c r="AU9" s="59"/>
      <c r="AV9" s="59"/>
      <c r="AW9" s="59"/>
      <c r="AX9" s="59"/>
      <c r="AY9" s="59"/>
      <c r="AZ9" s="59"/>
      <c r="BA9" s="59"/>
      <c r="BB9" s="59"/>
      <c r="BC9" s="60"/>
      <c r="BD9" s="59"/>
      <c r="BE9" s="59"/>
      <c r="BF9" s="59"/>
      <c r="BG9" s="59"/>
      <c r="BH9" s="59"/>
      <c r="BI9" s="59"/>
      <c r="BJ9" s="59"/>
      <c r="BK9" s="59"/>
      <c r="BL9" s="59"/>
      <c r="BM9" s="59"/>
      <c r="BN9" s="59"/>
      <c r="BO9" s="59"/>
      <c r="BP9" s="60"/>
      <c r="BQ9" s="59"/>
      <c r="BR9" s="59"/>
      <c r="BS9" s="59"/>
      <c r="BT9" s="59"/>
      <c r="BU9" s="59"/>
      <c r="BV9" s="59"/>
      <c r="BW9" s="59"/>
      <c r="BX9" s="59"/>
      <c r="BY9" s="59"/>
      <c r="BZ9" s="59"/>
      <c r="CA9" s="59"/>
      <c r="CB9" s="59"/>
      <c r="CC9" s="60"/>
      <c r="CD9" s="59">
        <v>81.44381551171</v>
      </c>
      <c r="CE9" s="59">
        <v>80.600594820699996</v>
      </c>
      <c r="CF9" s="59">
        <v>84.11215956641</v>
      </c>
      <c r="CG9" s="59">
        <v>74.29224108356</v>
      </c>
      <c r="CH9" s="59">
        <v>81.830291939049999</v>
      </c>
      <c r="CI9" s="59">
        <v>78.49371727898</v>
      </c>
      <c r="CJ9" s="59">
        <v>79.927474883450003</v>
      </c>
      <c r="CK9" s="59">
        <v>95.858800398590006</v>
      </c>
      <c r="CL9" s="59">
        <v>93.729886177259999</v>
      </c>
      <c r="CM9" s="59">
        <v>94.189698045469996</v>
      </c>
      <c r="CN9" s="59">
        <v>96.422882184849996</v>
      </c>
      <c r="CO9" s="59">
        <v>92.703319674580001</v>
      </c>
      <c r="CP9" s="60">
        <v>92.703319674580001</v>
      </c>
      <c r="CQ9" s="59">
        <v>91.984332379479994</v>
      </c>
      <c r="CR9" s="59">
        <v>85.162783417119996</v>
      </c>
      <c r="CS9" s="59">
        <v>94.415715957450004</v>
      </c>
      <c r="CT9" s="59">
        <v>84.79493474937</v>
      </c>
      <c r="CU9" s="59">
        <v>97.920129916639993</v>
      </c>
      <c r="CV9" s="59">
        <v>95.007543315739994</v>
      </c>
      <c r="CW9" s="59">
        <v>99.988802608200004</v>
      </c>
      <c r="CX9" s="59">
        <v>109.61293758135</v>
      </c>
      <c r="CY9" s="59">
        <v>105.02016338564999</v>
      </c>
      <c r="CZ9" s="59">
        <v>114.50414201517999</v>
      </c>
      <c r="DA9" s="59">
        <v>110.55497561232001</v>
      </c>
      <c r="DB9" s="59">
        <v>111.03353906152</v>
      </c>
      <c r="DC9" s="60">
        <v>111.03353906152</v>
      </c>
      <c r="DD9" s="59">
        <v>111.37405758408001</v>
      </c>
      <c r="DE9" s="59">
        <v>104.64636937502</v>
      </c>
      <c r="DF9" s="59">
        <v>106.62451702947</v>
      </c>
      <c r="DG9" s="59">
        <v>112.29751403642</v>
      </c>
      <c r="DH9" s="59">
        <v>112.66703711632</v>
      </c>
      <c r="DI9" s="59">
        <v>113.51192667374001</v>
      </c>
      <c r="DJ9" s="59">
        <v>118.18160172124</v>
      </c>
      <c r="DK9" s="59">
        <v>123.78875317104</v>
      </c>
      <c r="DL9" s="59">
        <v>129.13796246717999</v>
      </c>
      <c r="DM9" s="59">
        <v>125.89971641555</v>
      </c>
      <c r="DN9" s="59">
        <v>118.85956743106</v>
      </c>
      <c r="DO9" s="59">
        <v>121.81594728058</v>
      </c>
      <c r="DP9" s="60">
        <v>121.81594728058</v>
      </c>
      <c r="DQ9" s="59">
        <v>114.81554365383001</v>
      </c>
      <c r="DR9" s="59">
        <v>109.23869184445</v>
      </c>
      <c r="DS9" s="59">
        <v>112.73561521409</v>
      </c>
      <c r="DT9" s="59">
        <v>109.30835146363999</v>
      </c>
      <c r="DU9" s="59">
        <v>112.06876086137</v>
      </c>
      <c r="DV9" s="59">
        <v>111.33362616706999</v>
      </c>
      <c r="DW9" s="59">
        <v>125.03827098949</v>
      </c>
      <c r="DX9" s="59">
        <v>129.88214771912999</v>
      </c>
      <c r="DY9" s="59">
        <v>132.30412964326999</v>
      </c>
      <c r="DZ9" s="59">
        <v>138.01424755900001</v>
      </c>
      <c r="EA9" s="59">
        <v>133.67593339307999</v>
      </c>
      <c r="EB9" s="59">
        <v>135.00773597496999</v>
      </c>
      <c r="EC9" s="60">
        <v>135.00773597496999</v>
      </c>
      <c r="ED9" s="59">
        <v>126.31708718901</v>
      </c>
      <c r="EE9" s="59">
        <v>125.05950631618001</v>
      </c>
      <c r="EF9" s="59">
        <v>141.55674590584999</v>
      </c>
      <c r="EG9" s="59">
        <v>131.57766718587999</v>
      </c>
      <c r="EH9" s="59">
        <v>133.8577251159</v>
      </c>
      <c r="EI9" s="59">
        <v>135.31658261314001</v>
      </c>
      <c r="EJ9" s="59">
        <v>139.64668751560001</v>
      </c>
      <c r="EK9" s="59">
        <v>147.72555619068001</v>
      </c>
      <c r="EL9" s="59">
        <v>155.28686681782</v>
      </c>
      <c r="EM9" s="59">
        <v>154.77417086892001</v>
      </c>
      <c r="EN9" s="59">
        <v>160.63276505415999</v>
      </c>
      <c r="EO9" s="59">
        <v>150.70481253804999</v>
      </c>
      <c r="EP9" s="60">
        <v>150.70481253804999</v>
      </c>
      <c r="EQ9" s="59">
        <v>136.47889796660999</v>
      </c>
      <c r="ER9" s="59">
        <v>135.10036309750001</v>
      </c>
      <c r="ES9" s="59">
        <v>143.13490413361001</v>
      </c>
      <c r="ET9" s="59">
        <v>130.08757354327</v>
      </c>
      <c r="EU9" s="59">
        <v>138.60373845590999</v>
      </c>
      <c r="EV9" s="59">
        <v>134.67772344529001</v>
      </c>
      <c r="EW9" s="59">
        <v>141.33219521046999</v>
      </c>
      <c r="EX9" s="59">
        <v>158.54570572905999</v>
      </c>
      <c r="EY9" s="59">
        <v>159.61539304990001</v>
      </c>
      <c r="EZ9" s="59">
        <v>164.87826529423</v>
      </c>
      <c r="FA9" s="59">
        <v>163.32226923523001</v>
      </c>
      <c r="FB9" s="59">
        <v>169.45987830298</v>
      </c>
      <c r="FC9" s="60">
        <v>169.45987830298</v>
      </c>
      <c r="FD9" s="59">
        <v>154.06093680103999</v>
      </c>
      <c r="FE9" s="59">
        <v>150.58308656838</v>
      </c>
      <c r="FF9" s="59">
        <v>165.40786584648001</v>
      </c>
      <c r="FG9" s="59">
        <v>151.14892070974</v>
      </c>
      <c r="FH9" s="59">
        <v>160.42020766808</v>
      </c>
      <c r="FI9" s="59">
        <v>161.81321128990999</v>
      </c>
      <c r="FJ9" s="59">
        <v>174.05626365636999</v>
      </c>
      <c r="FK9" s="59">
        <v>185.97768417744001</v>
      </c>
      <c r="FL9" s="59">
        <v>189.78960481169</v>
      </c>
      <c r="FM9" s="59">
        <v>192.94549607886</v>
      </c>
      <c r="FN9" s="59">
        <v>190.88240779886999</v>
      </c>
      <c r="FO9" s="59">
        <v>176.57806562635</v>
      </c>
      <c r="FP9" s="60">
        <v>176.57806562635</v>
      </c>
      <c r="FQ9" s="59">
        <v>182.79050195089999</v>
      </c>
      <c r="FR9" s="59">
        <v>171.88382693501001</v>
      </c>
      <c r="FS9" s="59">
        <v>170.37316228525</v>
      </c>
      <c r="FT9" s="59">
        <v>188.02489407191999</v>
      </c>
      <c r="FU9" s="59">
        <v>180.48686687700999</v>
      </c>
      <c r="FV9" s="59">
        <v>172.72171149188</v>
      </c>
      <c r="FW9" s="59">
        <v>193.52313890293999</v>
      </c>
      <c r="FX9" s="59">
        <v>201.23460878447</v>
      </c>
      <c r="FY9" s="59">
        <v>189.96572262996</v>
      </c>
      <c r="FZ9" s="59">
        <v>208.84614199270001</v>
      </c>
      <c r="GA9" s="59">
        <v>197.55217625782001</v>
      </c>
      <c r="GB9" s="59">
        <v>188.25737084880001</v>
      </c>
      <c r="GC9" s="60">
        <v>188.25737084880001</v>
      </c>
      <c r="GD9" s="59">
        <v>185.27234553791001</v>
      </c>
      <c r="GE9" s="59">
        <v>183.26014480852001</v>
      </c>
      <c r="GF9" s="59">
        <v>180.06377889494999</v>
      </c>
      <c r="GG9" s="59">
        <v>183.14676750989</v>
      </c>
      <c r="GH9" s="59">
        <v>190.25441504783001</v>
      </c>
      <c r="GI9" s="59">
        <v>179.84898875578</v>
      </c>
      <c r="GJ9" s="59">
        <v>189.51700191337</v>
      </c>
      <c r="GK9" s="59">
        <v>200.94388592416001</v>
      </c>
      <c r="GL9" s="59">
        <v>203.74240252577999</v>
      </c>
      <c r="GM9" s="59">
        <v>206.71403915097</v>
      </c>
      <c r="GN9" s="59">
        <v>207.08154722680001</v>
      </c>
      <c r="GO9" s="59">
        <v>197.46591955763</v>
      </c>
      <c r="GP9" s="60">
        <v>197.46591955763</v>
      </c>
      <c r="GQ9" s="59">
        <v>185.60795529569</v>
      </c>
      <c r="GR9" s="59">
        <v>172.89389768434</v>
      </c>
      <c r="GS9" s="59">
        <v>183.01523702763001</v>
      </c>
      <c r="GT9" s="59">
        <v>172.14694429816001</v>
      </c>
      <c r="GU9" s="59">
        <v>174.64181991562</v>
      </c>
      <c r="GV9" s="59">
        <v>177.97490126310001</v>
      </c>
      <c r="GW9" s="59">
        <v>181.70954679254999</v>
      </c>
      <c r="GX9" s="59">
        <v>198.15850829032999</v>
      </c>
      <c r="GY9" s="59">
        <v>200.02789445011001</v>
      </c>
      <c r="GZ9" s="59">
        <v>210.82737429225</v>
      </c>
      <c r="HA9" s="59">
        <v>199.10050998678</v>
      </c>
      <c r="HB9" s="59">
        <v>198.09613232792</v>
      </c>
      <c r="HC9" s="60">
        <v>198.09613232792</v>
      </c>
      <c r="HD9" s="59">
        <v>188.68787191487999</v>
      </c>
      <c r="HE9" s="59">
        <v>181.3814124804</v>
      </c>
      <c r="HF9" s="59">
        <v>181.32064910596</v>
      </c>
      <c r="HG9" s="59">
        <v>179.59518802553001</v>
      </c>
      <c r="HH9" s="59">
        <v>179.34788509657</v>
      </c>
      <c r="HI9" s="59">
        <v>172.54592045582999</v>
      </c>
      <c r="HJ9" s="59">
        <v>174.73280573208999</v>
      </c>
      <c r="HK9" s="59">
        <v>190.05427506334999</v>
      </c>
      <c r="HL9" s="59">
        <v>186.29898269885001</v>
      </c>
      <c r="HM9" s="59">
        <v>186.99608091146001</v>
      </c>
      <c r="HN9" s="59">
        <v>189.00375665120001</v>
      </c>
      <c r="HO9" s="59">
        <v>190.03701912405</v>
      </c>
      <c r="HP9" s="60">
        <v>190.03701912405</v>
      </c>
      <c r="HQ9" s="59">
        <v>175.68060010105</v>
      </c>
      <c r="HR9" s="59">
        <v>172.60154576903</v>
      </c>
      <c r="HS9" s="59">
        <v>170.71362025773999</v>
      </c>
      <c r="HT9" s="59">
        <v>162.93351107498</v>
      </c>
      <c r="HU9" s="59">
        <v>175.70621985227001</v>
      </c>
      <c r="HV9" s="59">
        <v>177.57251731411</v>
      </c>
      <c r="HW9" s="59">
        <v>177.66540970804999</v>
      </c>
      <c r="HX9" s="59">
        <v>196.97575593248001</v>
      </c>
      <c r="HY9" s="59">
        <v>194.44764260519</v>
      </c>
      <c r="HZ9" s="59">
        <v>199.57768382877001</v>
      </c>
      <c r="IA9" s="59">
        <v>196.27421465382</v>
      </c>
      <c r="IB9" s="59">
        <v>203.12287652338</v>
      </c>
      <c r="IC9" s="60">
        <v>203.12287652338</v>
      </c>
      <c r="ID9" s="59">
        <v>186.95431500872999</v>
      </c>
      <c r="IE9" s="59">
        <v>180.67767542345999</v>
      </c>
      <c r="IF9" s="59">
        <v>178.50460204656</v>
      </c>
      <c r="IG9" s="59">
        <v>175.83586214371999</v>
      </c>
      <c r="IH9" s="59">
        <v>189.14058764717001</v>
      </c>
      <c r="II9" s="59">
        <v>177.42065455720001</v>
      </c>
      <c r="IJ9" s="59">
        <v>181.75699566867999</v>
      </c>
      <c r="IK9" s="59">
        <v>198.68556847137</v>
      </c>
      <c r="IL9" s="59">
        <v>199.08389514064001</v>
      </c>
      <c r="IM9" s="59">
        <v>208.49660919294999</v>
      </c>
      <c r="IN9" s="59">
        <v>210.08854813543999</v>
      </c>
      <c r="IO9" s="59">
        <v>202.30648030629001</v>
      </c>
      <c r="IP9" s="60">
        <v>202.30648030629001</v>
      </c>
      <c r="IQ9" s="59">
        <v>188.97378956494001</v>
      </c>
      <c r="IR9" s="59">
        <v>181.41590593714</v>
      </c>
      <c r="IS9" s="59">
        <v>188.15222170525001</v>
      </c>
      <c r="IT9" s="59">
        <v>179.94883983918999</v>
      </c>
      <c r="IU9" s="59">
        <v>197.39950766340999</v>
      </c>
      <c r="IV9" s="59">
        <v>198.07730366344001</v>
      </c>
      <c r="IW9" s="59">
        <v>201.98374781472</v>
      </c>
      <c r="IX9" s="59">
        <v>213.42897319758001</v>
      </c>
      <c r="IY9" s="59">
        <v>209.09198729816001</v>
      </c>
      <c r="IZ9" s="59">
        <v>222.02089200642999</v>
      </c>
      <c r="JA9" s="59">
        <v>211.77873994032001</v>
      </c>
      <c r="JB9" s="59">
        <v>201.5672007599</v>
      </c>
      <c r="JC9" s="60">
        <v>201.5672007599</v>
      </c>
      <c r="JD9" s="59">
        <v>190.28934590635001</v>
      </c>
      <c r="JE9" s="59">
        <v>190.17010632412001</v>
      </c>
      <c r="JF9" s="59">
        <v>95.609801568090006</v>
      </c>
      <c r="JG9" s="59">
        <v>3.3361955341299998</v>
      </c>
      <c r="JH9" s="59">
        <v>69.388526164059996</v>
      </c>
      <c r="JI9" s="59">
        <v>137.35719066716001</v>
      </c>
      <c r="JJ9" s="59">
        <v>193.74530679481001</v>
      </c>
      <c r="JK9" s="59">
        <v>217.08778145343999</v>
      </c>
      <c r="JL9" s="59">
        <v>230.12226980119999</v>
      </c>
      <c r="JM9" s="59">
        <v>264.35005601846001</v>
      </c>
      <c r="JN9" s="59">
        <v>251.48345060387999</v>
      </c>
      <c r="JO9" s="59">
        <v>244.92076171324001</v>
      </c>
      <c r="JP9" s="60">
        <v>244.92076171324001</v>
      </c>
      <c r="JQ9" s="59">
        <v>232.34880393483999</v>
      </c>
      <c r="JR9" s="59">
        <v>220.34289796729001</v>
      </c>
      <c r="JS9" s="59">
        <v>234.35615549984999</v>
      </c>
      <c r="JT9" s="59">
        <v>210.53771390592999</v>
      </c>
      <c r="JU9" s="59">
        <v>227.19712514496001</v>
      </c>
      <c r="JV9" s="59">
        <v>228.34674793098</v>
      </c>
      <c r="JW9" s="59">
        <v>236.11450771514001</v>
      </c>
      <c r="JX9" s="59">
        <v>250.56664438028</v>
      </c>
      <c r="JY9" s="59">
        <v>258.50548960705999</v>
      </c>
      <c r="JZ9" s="59">
        <v>266.02302591196002</v>
      </c>
      <c r="KA9" s="59">
        <v>248.13923250341</v>
      </c>
      <c r="KB9" s="59">
        <v>244.25201637512001</v>
      </c>
      <c r="KC9" s="60">
        <v>244.25201637512001</v>
      </c>
      <c r="KD9" s="59">
        <f>+IFERROR((IF(ISTEXT(KD$5)=FALSE,(INDEX(INEI!$1:$1048576,MATCH($B9,INEI!$B:$B,0),MATCH(KD$4,INEI!$3:$3,0))),KC9)),"")</f>
        <v>228.64257467023</v>
      </c>
      <c r="KE9" s="59">
        <f>+IFERROR((IF(ISTEXT(KE$5)=FALSE,(INDEX(INEI!$1:$1048576,MATCH($B9,INEI!$B:$B,0),MATCH(KE$4,INEI!$3:$3,0))),KD9)),"")</f>
        <v>224.51764335799999</v>
      </c>
      <c r="KF9" s="59">
        <f>+IFERROR((IF(ISTEXT(KF$5)=FALSE,(INDEX(INEI!$1:$1048576,MATCH($B9,INEI!$B:$B,0),MATCH(KF$4,INEI!$3:$3,0))),KE9)),"")</f>
        <v>242.5272145758</v>
      </c>
      <c r="KG9" s="59">
        <f>+IFERROR((IF(ISTEXT(KG$5)=FALSE,(INDEX(INEI!$1:$1048576,MATCH($B9,INEI!$B:$B,0),MATCH(KG$4,INEI!$3:$3,0))),KF9)),"")</f>
        <v>224.05122983013999</v>
      </c>
      <c r="KH9" s="59">
        <f>+IFERROR((IF(ISTEXT(KH$5)=FALSE,(INDEX(INEI!$1:$1048576,MATCH($B9,INEI!$B:$B,0),MATCH(KH$4,INEI!$3:$3,0))),KG9)),"")</f>
        <v>231.05106916858</v>
      </c>
      <c r="KI9" s="59">
        <f>+IFERROR((IF(ISTEXT(KI$5)=FALSE,(INDEX(INEI!$1:$1048576,MATCH($B9,INEI!$B:$B,0),MATCH(KI$4,INEI!$3:$3,0))),KH9)),"")</f>
        <v>233.5444852928</v>
      </c>
      <c r="KJ9" s="59">
        <f>+IFERROR((IF(ISTEXT(KJ$5)=FALSE,(INDEX(INEI!$1:$1048576,MATCH($B9,INEI!$B:$B,0),MATCH(KJ$4,INEI!$3:$3,0))),KI9)),"")</f>
        <v>227.04217198388</v>
      </c>
      <c r="KK9" s="59">
        <f>+IFERROR((IF(ISTEXT(KK$5)=FALSE,(INDEX(INEI!$1:$1048576,MATCH($B9,INEI!$B:$B,0),MATCH(KK$4,INEI!$3:$3,0))),KJ9)),"")</f>
        <v>253.77000906401</v>
      </c>
      <c r="KL9" s="59">
        <f>+IFERROR((IF(ISTEXT(KL$5)=FALSE,(INDEX(INEI!$1:$1048576,MATCH($B9,INEI!$B:$B,0),MATCH(KL$4,INEI!$3:$3,0))),KK9)),"")</f>
        <v>252.40331253670001</v>
      </c>
      <c r="KM9" s="59">
        <f>+IFERROR((IF(ISTEXT(KM$5)=FALSE,(INDEX(INEI!$1:$1048576,MATCH($B9,INEI!$B:$B,0),MATCH(KM$4,INEI!$3:$3,0))),KL9)),"")</f>
        <v>248.99975356994</v>
      </c>
      <c r="KN9" s="59">
        <f>+IFERROR((IF(ISTEXT(KN$5)=FALSE,(INDEX(INEI!$1:$1048576,MATCH($B9,INEI!$B:$B,0),MATCH(KN$4,INEI!$3:$3,0))),KM9)),"")</f>
        <v>242.91733650385001</v>
      </c>
      <c r="KO9" s="59">
        <f>+IFERROR((IF(ISTEXT(KO$5)=FALSE,(INDEX(INEI!$1:$1048576,MATCH($B9,INEI!$B:$B,0),MATCH(KO$4,INEI!$3:$3,0))),KN9)),"")</f>
        <v>227.83880599</v>
      </c>
      <c r="KP9" s="60">
        <f>+IFERROR((IF(ISTEXT(KP$5)=FALSE,(INDEX(INEI!$1:$1048576,MATCH($B9,INEI!$B:$B,0),MATCH(KP$4,INEI!$3:$3,0))),KO9)),"")</f>
        <v>227.83880599</v>
      </c>
      <c r="KQ9" s="59">
        <f>+IFERROR((IF(ISTEXT(KQ$5)=FALSE,(INDEX(INEI!$1:$1048576,MATCH($B9,INEI!$B:$B,0),MATCH(KQ$4,INEI!$3:$3,0))),KP9)),"")</f>
        <v>194.01499828448999</v>
      </c>
      <c r="KR9" s="59">
        <f>+IFERROR((IF(ISTEXT(KR$5)=FALSE,(INDEX(INEI!$1:$1048576,MATCH($B9,INEI!$B:$B,0),MATCH(KR$4,INEI!$3:$3,0))),KQ9)),"")</f>
        <v>189.43394001487999</v>
      </c>
      <c r="KS9" s="59">
        <f>+IFERROR((IF(ISTEXT(KS$5)=FALSE,(INDEX(INEI!$1:$1048576,MATCH($B9,INEI!$B:$B,0),MATCH(KS$4,INEI!$3:$3,0))),KR9)),"")</f>
        <v>205.35474633640001</v>
      </c>
      <c r="KT9" s="59">
        <f>+IFERROR((IF(ISTEXT(KT$5)=FALSE,(INDEX(INEI!$1:$1048576,MATCH($B9,INEI!$B:$B,0),MATCH(KT$4,INEI!$3:$3,0))),KS9)),"")</f>
        <v>187.99244760063999</v>
      </c>
      <c r="KU9" s="59">
        <f>+IFERROR((IF(ISTEXT(KU$5)=FALSE,(INDEX(INEI!$1:$1048576,MATCH($B9,INEI!$B:$B,0),MATCH(KU$4,INEI!$3:$3,0))),KT9)),"")</f>
        <v>203.5994277012</v>
      </c>
      <c r="KV9" s="59">
        <f>+IFERROR((IF(ISTEXT(KV$5)=FALSE,(INDEX(INEI!$1:$1048576,MATCH($B9,INEI!$B:$B,0),MATCH(KV$4,INEI!$3:$3,0))),KU9)),"")</f>
        <v>204.99617884713999</v>
      </c>
      <c r="KW9" s="59">
        <f>+IFERROR((IF(ISTEXT(KW$5)=FALSE,(INDEX(INEI!$1:$1048576,MATCH($B9,INEI!$B:$B,0),MATCH(KW$4,INEI!$3:$3,0))),KV9)),"")</f>
        <v>214.33115990912</v>
      </c>
      <c r="KX9" s="59">
        <f>+IFERROR((IF(ISTEXT(KX$5)=FALSE,(INDEX(INEI!$1:$1048576,MATCH($B9,INEI!$B:$B,0),MATCH(KX$4,INEI!$3:$3,0))),KW9)),"")</f>
        <v>229.78548641981001</v>
      </c>
      <c r="KY9" s="59">
        <f>+IFERROR((IF(ISTEXT(KY$5)=FALSE,(INDEX(INEI!$1:$1048576,MATCH($B9,INEI!$B:$B,0),MATCH(KY$4,INEI!$3:$3,0))),KX9)),"")</f>
        <v>225.96047703328</v>
      </c>
      <c r="KZ9" s="59">
        <f>+IFERROR((IF(ISTEXT(KZ$5)=FALSE,(INDEX(INEI!$1:$1048576,MATCH($B9,INEI!$B:$B,0),MATCH(KZ$4,INEI!$3:$3,0))),KY9)),"")</f>
        <v>227.37678061948</v>
      </c>
      <c r="LA9" s="59">
        <f>+IFERROR((IF(ISTEXT(LA$5)=FALSE,(INDEX(INEI!$1:$1048576,MATCH($B9,INEI!$B:$B,0),MATCH(LA$4,INEI!$3:$3,0))),KZ9)),"")</f>
        <v>222.57831176298001</v>
      </c>
      <c r="LB9" s="59">
        <f>+IFERROR((IF(ISTEXT(LB$5)=FALSE,(INDEX(INEI!$1:$1048576,MATCH($B9,INEI!$B:$B,0),MATCH(LB$4,INEI!$3:$3,0))),LA9)),"")</f>
        <v>203.05821086104001</v>
      </c>
      <c r="LC9" s="60">
        <f>+IFERROR((IF(ISTEXT(LC$5)=FALSE,(INDEX(INEI!$1:$1048576,MATCH($B9,INEI!$B:$B,0),MATCH(LC$4,INEI!$3:$3,0))),LB9)),"")</f>
        <v>203.05821086104001</v>
      </c>
      <c r="LD9" s="59">
        <f>+IFERROR((IF(ISTEXT(LD$5)=FALSE,(INDEX(INEI!$1:$1048576,MATCH($B9,INEI!$B:$B,0),MATCH(LD$4,INEI!$3:$3,0))),LC9)),"")</f>
        <v>211.96498683446001</v>
      </c>
      <c r="LE9" s="59">
        <f>+IFERROR((IF(ISTEXT(LE$5)=FALSE,(INDEX(INEI!$1:$1048576,MATCH($B9,INEI!$B:$B,0),MATCH(LE$4,INEI!$3:$3,0))),LD9)),"")</f>
        <v>188.06166120518</v>
      </c>
      <c r="LF9" s="59">
        <f>+IFERROR((IF(ISTEXT(LF$5)=FALSE,(INDEX(INEI!$1:$1048576,MATCH($B9,INEI!$B:$B,0),MATCH(LF$4,INEI!$3:$3,0))),LE9)),"")</f>
        <v>187.70270989325999</v>
      </c>
      <c r="LG9" s="59">
        <f>+IFERROR((IF(ISTEXT(LG$5)=FALSE,(INDEX(INEI!$1:$1048576,MATCH($B9,INEI!$B:$B,0),MATCH(LG$4,INEI!$3:$3,0))),LF9)),"")</f>
        <v>202.00918200078999</v>
      </c>
      <c r="LH9" s="59">
        <f>+IFERROR((IF(ISTEXT(LH$5)=FALSE,(INDEX(INEI!$1:$1048576,MATCH($B9,INEI!$B:$B,0),MATCH(LH$4,INEI!$3:$3,0))),LG9)),"")</f>
        <v>200.14937772991999</v>
      </c>
      <c r="LI9" s="59">
        <f>+IFERROR((IF(ISTEXT(LI$5)=FALSE,(INDEX(INEI!$1:$1048576,MATCH($B9,INEI!$B:$B,0),MATCH(LI$4,INEI!$3:$3,0))),LH9)),"")</f>
        <v>194.32620357324001</v>
      </c>
      <c r="LJ9" s="59">
        <f>+IFERROR((IF(ISTEXT(LJ$5)=FALSE,(INDEX(INEI!$1:$1048576,MATCH($B9,INEI!$B:$B,0),MATCH(LJ$4,INEI!$3:$3,0))),LI9)),"")</f>
        <v>213.85361369224</v>
      </c>
      <c r="LK9" s="59">
        <f>+IFERROR((IF(ISTEXT(LK$5)=FALSE,(INDEX(INEI!$1:$1048576,MATCH($B9,INEI!$B:$B,0),MATCH(LK$4,INEI!$3:$3,0))),LJ9)),"")</f>
        <v>230.44266554666001</v>
      </c>
      <c r="LL9" s="59">
        <f>+IFERROR((IF(ISTEXT(LL$5)=FALSE,(INDEX(INEI!$1:$1048576,MATCH($B9,INEI!$B:$B,0),MATCH(LL$4,INEI!$3:$3,0))),LK9)),"")</f>
        <v>221.86811653653001</v>
      </c>
      <c r="LM9" s="59">
        <f>+IFERROR((IF(ISTEXT(LM$5)=FALSE,(INDEX(INEI!$1:$1048576,MATCH($B9,INEI!$B:$B,0),MATCH(LM$4,INEI!$3:$3,0))),LL9)),"")</f>
        <v>238.45971470960001</v>
      </c>
      <c r="LN9" s="59">
        <f>+IFERROR((IF(ISTEXT(LN$5)=FALSE,(INDEX(INEI!$1:$1048576,MATCH($B9,INEI!$B:$B,0),MATCH(LN$4,INEI!$3:$3,0))),LM9)),"")</f>
        <v>220.88980608086001</v>
      </c>
      <c r="LO9" s="59">
        <f>+IFERROR((IF(ISTEXT(LO$5)=FALSE,(INDEX(INEI!$1:$1048576,MATCH($B9,INEI!$B:$B,0),MATCH(LO$4,INEI!$3:$3,0))),LN9)),"")</f>
        <v>204.04922686832001</v>
      </c>
      <c r="LP9" s="60">
        <f>+IFERROR((IF(ISTEXT(LP$5)=FALSE,(INDEX(INEI!$1:$1048576,MATCH($B9,INEI!$B:$B,0),MATCH(LP$4,INEI!$3:$3,0))),LO9)),"")</f>
        <v>204.04922686832001</v>
      </c>
      <c r="LQ9" s="59">
        <f>+IFERROR((IF(ISTEXT(LQ$5)=FALSE,(INDEX(INEI!$1:$1048576,MATCH($B9,INEI!$B:$B,0),MATCH(LQ$4,INEI!$3:$3,0))),LP9)),"")</f>
        <v>206.19104505478001</v>
      </c>
      <c r="LR9" s="59">
        <f>+IFERROR((IF(ISTEXT(LR$5)=FALSE,(INDEX(INEI!$1:$1048576,MATCH($B9,INEI!$B:$B,0),MATCH(LR$4,INEI!$3:$3,0))),LQ9)),"")</f>
        <v>196.81045971531</v>
      </c>
      <c r="LS9" s="59">
        <f>+IFERROR((IF(ISTEXT(LS$5)=FALSE,(INDEX(INEI!$1:$1048576,MATCH($B9,INEI!$B:$B,0),MATCH(LS$4,INEI!$3:$3,0))),LR9)),"")</f>
        <v>200.33929609237001</v>
      </c>
      <c r="LT9" s="59">
        <f>+IFERROR((IF(ISTEXT(LT$5)=FALSE,(INDEX(INEI!$1:$1048576,MATCH($B9,INEI!$B:$B,0),MATCH(LT$4,INEI!$3:$3,0))),LS9)),"")</f>
        <v>202.52572536797999</v>
      </c>
      <c r="LU9" s="59">
        <f>+IFERROR((IF(ISTEXT(LU$5)=FALSE,(INDEX(INEI!$1:$1048576,MATCH($B9,INEI!$B:$B,0),MATCH(LU$4,INEI!$3:$3,0))),LT9)),"")</f>
        <v>216.67894837812</v>
      </c>
      <c r="LV9" s="59">
        <f>+IFERROR((IF(ISTEXT(LV$5)=FALSE,(INDEX(INEI!$1:$1048576,MATCH($B9,INEI!$B:$B,0),MATCH(LV$4,INEI!$3:$3,0))),LU9)),"")</f>
        <v>212.00995822925</v>
      </c>
      <c r="LW9" s="59">
        <f>+IFERROR((IF(ISTEXT(LW$5)=FALSE,(INDEX(INEI!$1:$1048576,MATCH($B9,INEI!$B:$B,0),MATCH(LW$4,INEI!$3:$3,0))),LV9)),"")</f>
        <v>229.5375566228</v>
      </c>
      <c r="LX9" s="59">
        <f>+IFERROR((IF(ISTEXT(LX$5)=FALSE,(INDEX(INEI!$1:$1048576,MATCH($B9,INEI!$B:$B,0),MATCH(LX$4,INEI!$3:$3,0))),LW9)),"")</f>
        <v>245.10630202116999</v>
      </c>
      <c r="LY9" s="59">
        <f>+IFERROR((IF(ISTEXT(LY$5)=FALSE,(INDEX(INEI!$1:$1048576,MATCH($B9,INEI!$B:$B,0),MATCH(LY$4,INEI!$3:$3,0))),LX9)),"")</f>
        <v>246.60917288102999</v>
      </c>
      <c r="LZ9" s="59">
        <f>+IFERROR((IF(ISTEXT(LZ$5)=FALSE,(INDEX(INEI!$1:$1048576,MATCH($B9,INEI!$B:$B,0),MATCH(LZ$4,INEI!$3:$3,0))),LY9)),"")</f>
        <v>260.03299818694001</v>
      </c>
      <c r="MA9" s="59">
        <f>+IFERROR((IF(ISTEXT(MA$5)=FALSE,(INDEX(INEI!$1:$1048576,MATCH($B9,INEI!$B:$B,0),MATCH(MA$4,INEI!$3:$3,0))),LZ9)),"")</f>
        <v>245.52498995193</v>
      </c>
      <c r="MB9" s="59">
        <f>+IFERROR((IF(ISTEXT(MB$5)=FALSE,(INDEX(INEI!$1:$1048576,MATCH($B9,INEI!$B:$B,0),MATCH(MB$4,INEI!$3:$3,0))),MA9)),"")</f>
        <v>240.87770531464</v>
      </c>
      <c r="MC9" s="60">
        <f>+IFERROR((IF(ISTEXT(MC$5)=FALSE,(INDEX(INEI!$1:$1048576,MATCH($B9,INEI!$B:$B,0),MATCH(MC$4,INEI!$3:$3,0))),MB9)),"")</f>
        <v>240.87770531464</v>
      </c>
      <c r="MD9" s="59">
        <f>+IFERROR((IF(ISTEXT(MD$5)=FALSE,(INDEX(INEI!$1:$1048576,MATCH($B9,INEI!$B:$B,0),MATCH(MD$4,INEI!$3:$3,0))),MC9)),"")</f>
        <v>234.32418175305</v>
      </c>
      <c r="ME9" s="59">
        <f>+IFERROR((IF(ISTEXT(ME$5)=FALSE,(INDEX(INEI!$1:$1048576,MATCH($B9,INEI!$B:$B,0),MATCH(ME$4,INEI!$3:$3,0))),MD9)),"")</f>
        <v>219.54557066176</v>
      </c>
      <c r="MF9" s="59">
        <f>+IFERROR((IF(ISTEXT(MF$5)=FALSE,(INDEX(INEI!$1:$1048576,MATCH($B9,INEI!$B:$B,0),MATCH(MF$4,INEI!$3:$3,0))),ME9)),"")</f>
        <v>0</v>
      </c>
      <c r="MG9" s="59">
        <f>+IFERROR((IF(ISTEXT(MG$5)=FALSE,(INDEX(INEI!$1:$1048576,MATCH($B9,INEI!$B:$B,0),MATCH(MG$4,INEI!$3:$3,0))),MF9)),"")</f>
        <v>0</v>
      </c>
      <c r="MH9" s="59" t="str">
        <f>+IFERROR((IF(ISTEXT(MH$5)=FALSE,(INDEX(INEI!$1:$1048576,MATCH($B9,INEI!$B:$B,0),MATCH(MH$4,INEI!$3:$3,0))),MG9)),"")</f>
        <v/>
      </c>
      <c r="MI9" s="59" t="str">
        <f>+IFERROR((IF(ISTEXT(MI$5)=FALSE,(INDEX(INEI!$1:$1048576,MATCH($B9,INEI!$B:$B,0),MATCH(MI$4,INEI!$3:$3,0))),MH9)),"")</f>
        <v/>
      </c>
      <c r="MJ9" s="59" t="str">
        <f>+IFERROR((IF(ISTEXT(MJ$5)=FALSE,(INDEX(INEI!$1:$1048576,MATCH($B9,INEI!$B:$B,0),MATCH(MJ$4,INEI!$3:$3,0))),MI9)),"")</f>
        <v/>
      </c>
      <c r="MK9" s="59" t="str">
        <f>+IFERROR((IF(ISTEXT(MK$5)=FALSE,(INDEX(INEI!$1:$1048576,MATCH($B9,INEI!$B:$B,0),MATCH(MK$4,INEI!$3:$3,0))),MJ9)),"")</f>
        <v/>
      </c>
      <c r="ML9" s="59" t="str">
        <f>+IFERROR((IF(ISTEXT(ML$5)=FALSE,(INDEX(INEI!$1:$1048576,MATCH($B9,INEI!$B:$B,0),MATCH(ML$4,INEI!$3:$3,0))),MK9)),"")</f>
        <v/>
      </c>
      <c r="MM9" s="59" t="str">
        <f>+IFERROR((IF(ISTEXT(MM$5)=FALSE,(INDEX(INEI!$1:$1048576,MATCH($B9,INEI!$B:$B,0),MATCH(MM$4,INEI!$3:$3,0))),ML9)),"")</f>
        <v/>
      </c>
      <c r="MN9" s="59" t="str">
        <f>+IFERROR((IF(ISTEXT(MN$5)=FALSE,(INDEX(INEI!$1:$1048576,MATCH($B9,INEI!$B:$B,0),MATCH(MN$4,INEI!$3:$3,0))),MM9)),"")</f>
        <v/>
      </c>
      <c r="MO9" s="59" t="str">
        <f>+IFERROR((IF(ISTEXT(MO$5)=FALSE,(INDEX(INEI!$1:$1048576,MATCH($B9,INEI!$B:$B,0),MATCH(MO$4,INEI!$3:$3,0))),MN9)),"")</f>
        <v/>
      </c>
      <c r="MP9" s="60" t="str">
        <f>+IFERROR((IF(ISTEXT(MP$5)=FALSE,(INDEX(INEI!$1:$1048576,MATCH($B9,INEI!$B:$B,0),MATCH(MP$4,INEI!$3:$3,0))),MO9)),"")</f>
        <v/>
      </c>
    </row>
    <row r="10" spans="1:354" outlineLevel="1">
      <c r="B10" s="9" t="s">
        <v>169</v>
      </c>
      <c r="C10" s="127" t="s">
        <v>154</v>
      </c>
      <c r="D10" s="59"/>
      <c r="E10" s="59"/>
      <c r="F10" s="59"/>
      <c r="G10" s="59"/>
      <c r="H10" s="59"/>
      <c r="I10" s="59"/>
      <c r="J10" s="59"/>
      <c r="K10" s="59"/>
      <c r="L10" s="59"/>
      <c r="M10" s="59"/>
      <c r="N10" s="59"/>
      <c r="O10" s="59"/>
      <c r="P10" s="60"/>
      <c r="Q10" s="59"/>
      <c r="R10" s="59"/>
      <c r="S10" s="59"/>
      <c r="T10" s="59"/>
      <c r="U10" s="59"/>
      <c r="V10" s="59"/>
      <c r="W10" s="59"/>
      <c r="X10" s="59"/>
      <c r="Y10" s="59"/>
      <c r="Z10" s="59"/>
      <c r="AA10" s="59"/>
      <c r="AB10" s="59"/>
      <c r="AC10" s="60"/>
      <c r="AD10" s="59"/>
      <c r="AE10" s="59"/>
      <c r="AF10" s="59"/>
      <c r="AG10" s="59"/>
      <c r="AH10" s="59"/>
      <c r="AI10" s="59"/>
      <c r="AJ10" s="59"/>
      <c r="AK10" s="59"/>
      <c r="AL10" s="59"/>
      <c r="AM10" s="59"/>
      <c r="AN10" s="59"/>
      <c r="AO10" s="59"/>
      <c r="AP10" s="60"/>
      <c r="AQ10" s="59"/>
      <c r="AR10" s="59"/>
      <c r="AS10" s="59"/>
      <c r="AT10" s="59"/>
      <c r="AU10" s="59"/>
      <c r="AV10" s="59"/>
      <c r="AW10" s="59"/>
      <c r="AX10" s="59"/>
      <c r="AY10" s="59"/>
      <c r="AZ10" s="59"/>
      <c r="BA10" s="59"/>
      <c r="BB10" s="59"/>
      <c r="BC10" s="60"/>
      <c r="BD10" s="59"/>
      <c r="BE10" s="59"/>
      <c r="BF10" s="59"/>
      <c r="BG10" s="59"/>
      <c r="BH10" s="59"/>
      <c r="BI10" s="59"/>
      <c r="BJ10" s="59"/>
      <c r="BK10" s="59"/>
      <c r="BL10" s="59"/>
      <c r="BM10" s="59"/>
      <c r="BN10" s="59"/>
      <c r="BO10" s="59"/>
      <c r="BP10" s="60"/>
      <c r="BQ10" s="59"/>
      <c r="BR10" s="59"/>
      <c r="BS10" s="59"/>
      <c r="BT10" s="59"/>
      <c r="BU10" s="59"/>
      <c r="BV10" s="59"/>
      <c r="BW10" s="59"/>
      <c r="BX10" s="59"/>
      <c r="BY10" s="59"/>
      <c r="BZ10" s="59"/>
      <c r="CA10" s="59"/>
      <c r="CB10" s="59"/>
      <c r="CC10" s="60"/>
      <c r="CD10" s="59">
        <v>97.818644233590007</v>
      </c>
      <c r="CE10" s="59">
        <v>97.818644233590007</v>
      </c>
      <c r="CF10" s="59">
        <v>97.818644233590007</v>
      </c>
      <c r="CG10" s="59">
        <v>97.818644233590007</v>
      </c>
      <c r="CH10" s="59">
        <v>97.818644233590007</v>
      </c>
      <c r="CI10" s="59">
        <v>97.818644233590007</v>
      </c>
      <c r="CJ10" s="59">
        <v>97.818644233590007</v>
      </c>
      <c r="CK10" s="59">
        <v>97.818644233590007</v>
      </c>
      <c r="CL10" s="59">
        <v>97.818644233590007</v>
      </c>
      <c r="CM10" s="59">
        <v>97.818644233590007</v>
      </c>
      <c r="CN10" s="59">
        <v>97.818644233590007</v>
      </c>
      <c r="CO10" s="59">
        <v>97.818644233590007</v>
      </c>
      <c r="CP10" s="60">
        <v>97.818644233590007</v>
      </c>
      <c r="CQ10" s="59">
        <v>100</v>
      </c>
      <c r="CR10" s="59">
        <v>100</v>
      </c>
      <c r="CS10" s="59">
        <v>100</v>
      </c>
      <c r="CT10" s="59">
        <v>100</v>
      </c>
      <c r="CU10" s="59">
        <v>100</v>
      </c>
      <c r="CV10" s="59">
        <v>100</v>
      </c>
      <c r="CW10" s="59">
        <v>100</v>
      </c>
      <c r="CX10" s="59">
        <v>100</v>
      </c>
      <c r="CY10" s="59">
        <v>100</v>
      </c>
      <c r="CZ10" s="59">
        <v>100</v>
      </c>
      <c r="DA10" s="59">
        <v>100</v>
      </c>
      <c r="DB10" s="59">
        <v>100</v>
      </c>
      <c r="DC10" s="60">
        <v>100</v>
      </c>
      <c r="DD10" s="59">
        <v>102.2269</v>
      </c>
      <c r="DE10" s="59">
        <v>102.2269</v>
      </c>
      <c r="DF10" s="59">
        <v>102.2269</v>
      </c>
      <c r="DG10" s="59">
        <v>102.2269</v>
      </c>
      <c r="DH10" s="59">
        <v>102.2269</v>
      </c>
      <c r="DI10" s="59">
        <v>102.2269</v>
      </c>
      <c r="DJ10" s="59">
        <v>102.2269</v>
      </c>
      <c r="DK10" s="59">
        <v>102.2269</v>
      </c>
      <c r="DL10" s="59">
        <v>102.2269</v>
      </c>
      <c r="DM10" s="59">
        <v>102.2269</v>
      </c>
      <c r="DN10" s="59">
        <v>102.2269</v>
      </c>
      <c r="DO10" s="59">
        <v>102.2269</v>
      </c>
      <c r="DP10" s="60">
        <v>102.2269</v>
      </c>
      <c r="DQ10" s="59">
        <v>104.5033908361</v>
      </c>
      <c r="DR10" s="59">
        <v>104.5033908361</v>
      </c>
      <c r="DS10" s="59">
        <v>104.5033908361</v>
      </c>
      <c r="DT10" s="59">
        <v>104.5033908361</v>
      </c>
      <c r="DU10" s="59">
        <v>104.5033908361</v>
      </c>
      <c r="DV10" s="59">
        <v>104.5033908361</v>
      </c>
      <c r="DW10" s="59">
        <v>104.5033908361</v>
      </c>
      <c r="DX10" s="59">
        <v>104.5033908361</v>
      </c>
      <c r="DY10" s="59">
        <v>104.5033908361</v>
      </c>
      <c r="DZ10" s="59">
        <v>104.5033908361</v>
      </c>
      <c r="EA10" s="59">
        <v>104.5033908361</v>
      </c>
      <c r="EB10" s="59">
        <v>104.5033908361</v>
      </c>
      <c r="EC10" s="60">
        <v>104.5033908361</v>
      </c>
      <c r="ED10" s="59">
        <v>106.83057684663</v>
      </c>
      <c r="EE10" s="59">
        <v>106.83057684663</v>
      </c>
      <c r="EF10" s="59">
        <v>106.83057684663</v>
      </c>
      <c r="EG10" s="59">
        <v>106.83057684663</v>
      </c>
      <c r="EH10" s="59">
        <v>106.83057684663</v>
      </c>
      <c r="EI10" s="59">
        <v>106.83057684663</v>
      </c>
      <c r="EJ10" s="59">
        <v>106.83057684663</v>
      </c>
      <c r="EK10" s="59">
        <v>106.83057684663</v>
      </c>
      <c r="EL10" s="59">
        <v>106.83057684663</v>
      </c>
      <c r="EM10" s="59">
        <v>106.83057684663</v>
      </c>
      <c r="EN10" s="59">
        <v>106.83057684663</v>
      </c>
      <c r="EO10" s="59">
        <v>106.83057684663</v>
      </c>
      <c r="EP10" s="60">
        <v>106.83057684663</v>
      </c>
      <c r="EQ10" s="59">
        <v>109.20958696243</v>
      </c>
      <c r="ER10" s="59">
        <v>109.20958696243</v>
      </c>
      <c r="ES10" s="59">
        <v>109.20958696243</v>
      </c>
      <c r="ET10" s="59">
        <v>109.20958696243</v>
      </c>
      <c r="EU10" s="59">
        <v>109.20958696243</v>
      </c>
      <c r="EV10" s="59">
        <v>109.20958696243</v>
      </c>
      <c r="EW10" s="59">
        <v>109.20958696243</v>
      </c>
      <c r="EX10" s="59">
        <v>109.20958696243</v>
      </c>
      <c r="EY10" s="59">
        <v>109.20958696243</v>
      </c>
      <c r="EZ10" s="59">
        <v>109.20958696243</v>
      </c>
      <c r="FA10" s="59">
        <v>109.20958696243</v>
      </c>
      <c r="FB10" s="59">
        <v>109.20958696243</v>
      </c>
      <c r="FC10" s="60">
        <v>109.20958696243</v>
      </c>
      <c r="FD10" s="59">
        <v>111.64157525448999</v>
      </c>
      <c r="FE10" s="59">
        <v>111.64157525448999</v>
      </c>
      <c r="FF10" s="59">
        <v>111.64157525448999</v>
      </c>
      <c r="FG10" s="59">
        <v>111.64157525448999</v>
      </c>
      <c r="FH10" s="59">
        <v>111.64157525448999</v>
      </c>
      <c r="FI10" s="59">
        <v>111.64157525448999</v>
      </c>
      <c r="FJ10" s="59">
        <v>111.64157525448999</v>
      </c>
      <c r="FK10" s="59">
        <v>111.64157525448999</v>
      </c>
      <c r="FL10" s="59">
        <v>111.64157525448999</v>
      </c>
      <c r="FM10" s="59">
        <v>111.64157525448999</v>
      </c>
      <c r="FN10" s="59">
        <v>111.64157525448999</v>
      </c>
      <c r="FO10" s="59">
        <v>111.64157525448999</v>
      </c>
      <c r="FP10" s="60">
        <v>111.64157525448999</v>
      </c>
      <c r="FQ10" s="59">
        <v>114.12772149384</v>
      </c>
      <c r="FR10" s="59">
        <v>114.12772149384</v>
      </c>
      <c r="FS10" s="59">
        <v>114.12772149384</v>
      </c>
      <c r="FT10" s="59">
        <v>114.12772149384</v>
      </c>
      <c r="FU10" s="59">
        <v>114.12772149384</v>
      </c>
      <c r="FV10" s="59">
        <v>114.12772149384</v>
      </c>
      <c r="FW10" s="59">
        <v>114.12772149384</v>
      </c>
      <c r="FX10" s="59">
        <v>114.12772149384</v>
      </c>
      <c r="FY10" s="59">
        <v>114.12772149384</v>
      </c>
      <c r="FZ10" s="59">
        <v>114.12772149384</v>
      </c>
      <c r="GA10" s="59">
        <v>114.12772149384</v>
      </c>
      <c r="GB10" s="59">
        <v>114.12772149384</v>
      </c>
      <c r="GC10" s="60">
        <v>114.12772149384</v>
      </c>
      <c r="GD10" s="59">
        <v>116.66923172378</v>
      </c>
      <c r="GE10" s="59">
        <v>116.66923172378</v>
      </c>
      <c r="GF10" s="59">
        <v>116.66923172378</v>
      </c>
      <c r="GG10" s="59">
        <v>116.66923172378</v>
      </c>
      <c r="GH10" s="59">
        <v>116.66923172378</v>
      </c>
      <c r="GI10" s="59">
        <v>116.66923172378</v>
      </c>
      <c r="GJ10" s="59">
        <v>116.66923172378</v>
      </c>
      <c r="GK10" s="59">
        <v>116.66923172378</v>
      </c>
      <c r="GL10" s="59">
        <v>116.66923172378</v>
      </c>
      <c r="GM10" s="59">
        <v>116.66923172378</v>
      </c>
      <c r="GN10" s="59">
        <v>116.66923172378</v>
      </c>
      <c r="GO10" s="59">
        <v>116.66923172378</v>
      </c>
      <c r="GP10" s="60">
        <v>116.66923172378</v>
      </c>
      <c r="GQ10" s="59">
        <v>119.26733884504</v>
      </c>
      <c r="GR10" s="59">
        <v>119.26733884504</v>
      </c>
      <c r="GS10" s="59">
        <v>119.26733884504</v>
      </c>
      <c r="GT10" s="59">
        <v>119.26733884504</v>
      </c>
      <c r="GU10" s="59">
        <v>119.26733884504</v>
      </c>
      <c r="GV10" s="59">
        <v>119.26733884504</v>
      </c>
      <c r="GW10" s="59">
        <v>119.26733884504</v>
      </c>
      <c r="GX10" s="59">
        <v>119.26733884504</v>
      </c>
      <c r="GY10" s="59">
        <v>119.26733884504</v>
      </c>
      <c r="GZ10" s="59">
        <v>119.26733884504</v>
      </c>
      <c r="HA10" s="59">
        <v>119.26733884504</v>
      </c>
      <c r="HB10" s="59">
        <v>119.26733884504</v>
      </c>
      <c r="HC10" s="60">
        <v>119.26733884504</v>
      </c>
      <c r="HD10" s="59">
        <v>121.92330321378</v>
      </c>
      <c r="HE10" s="59">
        <v>121.92330321378</v>
      </c>
      <c r="HF10" s="59">
        <v>121.92330321378</v>
      </c>
      <c r="HG10" s="59">
        <v>121.92330321378</v>
      </c>
      <c r="HH10" s="59">
        <v>121.92330321378</v>
      </c>
      <c r="HI10" s="59">
        <v>121.92330321378</v>
      </c>
      <c r="HJ10" s="59">
        <v>121.92330321378</v>
      </c>
      <c r="HK10" s="59">
        <v>121.92330321378</v>
      </c>
      <c r="HL10" s="59">
        <v>121.92330321378</v>
      </c>
      <c r="HM10" s="59">
        <v>121.92330321378</v>
      </c>
      <c r="HN10" s="59">
        <v>121.92330321378</v>
      </c>
      <c r="HO10" s="59">
        <v>121.92330321378</v>
      </c>
      <c r="HP10" s="60">
        <v>121.92330321378</v>
      </c>
      <c r="HQ10" s="59">
        <v>124.63841325305</v>
      </c>
      <c r="HR10" s="59">
        <v>124.63841325305</v>
      </c>
      <c r="HS10" s="59">
        <v>124.63841325305</v>
      </c>
      <c r="HT10" s="59">
        <v>124.63841325305</v>
      </c>
      <c r="HU10" s="59">
        <v>124.63841325305</v>
      </c>
      <c r="HV10" s="59">
        <v>124.63841325305</v>
      </c>
      <c r="HW10" s="59">
        <v>124.63841325305</v>
      </c>
      <c r="HX10" s="59">
        <v>124.63841325305</v>
      </c>
      <c r="HY10" s="59">
        <v>124.63841325305</v>
      </c>
      <c r="HZ10" s="59">
        <v>124.63841325305</v>
      </c>
      <c r="IA10" s="59">
        <v>124.63841325305</v>
      </c>
      <c r="IB10" s="59">
        <v>124.63841325305</v>
      </c>
      <c r="IC10" s="60">
        <v>124.63841325305</v>
      </c>
      <c r="ID10" s="59">
        <v>127.41398607778</v>
      </c>
      <c r="IE10" s="59">
        <v>127.41398607778</v>
      </c>
      <c r="IF10" s="59">
        <v>127.41398607778</v>
      </c>
      <c r="IG10" s="59">
        <v>127.41398607778</v>
      </c>
      <c r="IH10" s="59">
        <v>127.41398607778</v>
      </c>
      <c r="II10" s="59">
        <v>127.41398607778</v>
      </c>
      <c r="IJ10" s="59">
        <v>127.41398607778</v>
      </c>
      <c r="IK10" s="59">
        <v>127.41398607778</v>
      </c>
      <c r="IL10" s="59">
        <v>127.41398607778</v>
      </c>
      <c r="IM10" s="59">
        <v>127.41398607778</v>
      </c>
      <c r="IN10" s="59">
        <v>127.41398607778</v>
      </c>
      <c r="IO10" s="59">
        <v>127.41398607778</v>
      </c>
      <c r="IP10" s="60">
        <v>127.41398607778</v>
      </c>
      <c r="IQ10" s="59">
        <v>130.25136813373999</v>
      </c>
      <c r="IR10" s="59">
        <v>130.25136813373999</v>
      </c>
      <c r="IS10" s="59">
        <v>130.25136813373999</v>
      </c>
      <c r="IT10" s="59">
        <v>130.25136813373999</v>
      </c>
      <c r="IU10" s="59">
        <v>130.25136813373999</v>
      </c>
      <c r="IV10" s="59">
        <v>130.25136813373999</v>
      </c>
      <c r="IW10" s="59">
        <v>130.25136813373999</v>
      </c>
      <c r="IX10" s="59">
        <v>130.25136813373999</v>
      </c>
      <c r="IY10" s="59">
        <v>130.25136813373999</v>
      </c>
      <c r="IZ10" s="59">
        <v>130.25136813373999</v>
      </c>
      <c r="JA10" s="59">
        <v>130.25136813373999</v>
      </c>
      <c r="JB10" s="59">
        <v>130.25136813373999</v>
      </c>
      <c r="JC10" s="60">
        <v>130.25136813373999</v>
      </c>
      <c r="JD10" s="59">
        <v>133.15193585071</v>
      </c>
      <c r="JE10" s="59">
        <v>133.15193585071</v>
      </c>
      <c r="JF10" s="59">
        <v>133.15193585071</v>
      </c>
      <c r="JG10" s="59">
        <v>133.15193585071</v>
      </c>
      <c r="JH10" s="59">
        <v>133.15193585071</v>
      </c>
      <c r="JI10" s="59">
        <v>133.15193585071</v>
      </c>
      <c r="JJ10" s="59">
        <v>133.15193585071</v>
      </c>
      <c r="JK10" s="59">
        <v>133.15193585071</v>
      </c>
      <c r="JL10" s="59">
        <v>133.15193585071</v>
      </c>
      <c r="JM10" s="59">
        <v>133.15193585071</v>
      </c>
      <c r="JN10" s="59">
        <v>133.15193585071</v>
      </c>
      <c r="JO10" s="59">
        <v>133.15193585071</v>
      </c>
      <c r="JP10" s="60">
        <v>133.15193585071</v>
      </c>
      <c r="JQ10" s="59">
        <v>136.11709631017001</v>
      </c>
      <c r="JR10" s="59">
        <v>136.11709631017001</v>
      </c>
      <c r="JS10" s="59">
        <v>136.11709631017001</v>
      </c>
      <c r="JT10" s="59">
        <v>136.11709631017001</v>
      </c>
      <c r="JU10" s="59">
        <v>136.11709631017001</v>
      </c>
      <c r="JV10" s="59">
        <v>136.11709631017001</v>
      </c>
      <c r="JW10" s="59">
        <v>136.11709631017001</v>
      </c>
      <c r="JX10" s="59">
        <v>136.11709631017001</v>
      </c>
      <c r="JY10" s="59">
        <v>136.11709631017001</v>
      </c>
      <c r="JZ10" s="59">
        <v>136.11709631017001</v>
      </c>
      <c r="KA10" s="59">
        <v>136.11709631017001</v>
      </c>
      <c r="KB10" s="59">
        <v>136.11709631017001</v>
      </c>
      <c r="KC10" s="60">
        <v>136.11709631017001</v>
      </c>
      <c r="KD10" s="59">
        <f>+IFERROR((IF(ISTEXT(KD$5)=FALSE,(INDEX(INEI!$1:$1048576,MATCH($B10,INEI!$B:$B,0),MATCH(KD$4,INEI!$3:$3,0))),KC10)),"")</f>
        <v>139.14828792789999</v>
      </c>
      <c r="KE10" s="59">
        <f>+IFERROR((IF(ISTEXT(KE$5)=FALSE,(INDEX(INEI!$1:$1048576,MATCH($B10,INEI!$B:$B,0),MATCH(KE$4,INEI!$3:$3,0))),KD10)),"")</f>
        <v>139.14828792789999</v>
      </c>
      <c r="KF10" s="59">
        <f>+IFERROR((IF(ISTEXT(KF$5)=FALSE,(INDEX(INEI!$1:$1048576,MATCH($B10,INEI!$B:$B,0),MATCH(KF$4,INEI!$3:$3,0))),KE10)),"")</f>
        <v>139.14828792789999</v>
      </c>
      <c r="KG10" s="59">
        <f>+IFERROR((IF(ISTEXT(KG$5)=FALSE,(INDEX(INEI!$1:$1048576,MATCH($B10,INEI!$B:$B,0),MATCH(KG$4,INEI!$3:$3,0))),KF10)),"")</f>
        <v>139.14828792789999</v>
      </c>
      <c r="KH10" s="59">
        <f>+IFERROR((IF(ISTEXT(KH$5)=FALSE,(INDEX(INEI!$1:$1048576,MATCH($B10,INEI!$B:$B,0),MATCH(KH$4,INEI!$3:$3,0))),KG10)),"")</f>
        <v>139.14828792789999</v>
      </c>
      <c r="KI10" s="59">
        <f>+IFERROR((IF(ISTEXT(KI$5)=FALSE,(INDEX(INEI!$1:$1048576,MATCH($B10,INEI!$B:$B,0),MATCH(KI$4,INEI!$3:$3,0))),KH10)),"")</f>
        <v>139.14828792789999</v>
      </c>
      <c r="KJ10" s="59">
        <f>+IFERROR((IF(ISTEXT(KJ$5)=FALSE,(INDEX(INEI!$1:$1048576,MATCH($B10,INEI!$B:$B,0),MATCH(KJ$4,INEI!$3:$3,0))),KI10)),"")</f>
        <v>139.14828792789999</v>
      </c>
      <c r="KK10" s="59">
        <f>+IFERROR((IF(ISTEXT(KK$5)=FALSE,(INDEX(INEI!$1:$1048576,MATCH($B10,INEI!$B:$B,0),MATCH(KK$4,INEI!$3:$3,0))),KJ10)),"")</f>
        <v>139.14828792789999</v>
      </c>
      <c r="KL10" s="59">
        <f>+IFERROR((IF(ISTEXT(KL$5)=FALSE,(INDEX(INEI!$1:$1048576,MATCH($B10,INEI!$B:$B,0),MATCH(KL$4,INEI!$3:$3,0))),KK10)),"")</f>
        <v>139.14828792789999</v>
      </c>
      <c r="KM10" s="59">
        <f>+IFERROR((IF(ISTEXT(KM$5)=FALSE,(INDEX(INEI!$1:$1048576,MATCH($B10,INEI!$B:$B,0),MATCH(KM$4,INEI!$3:$3,0))),KL10)),"")</f>
        <v>139.14828792789999</v>
      </c>
      <c r="KN10" s="59">
        <f>+IFERROR((IF(ISTEXT(KN$5)=FALSE,(INDEX(INEI!$1:$1048576,MATCH($B10,INEI!$B:$B,0),MATCH(KN$4,INEI!$3:$3,0))),KM10)),"")</f>
        <v>139.14828792789999</v>
      </c>
      <c r="KO10" s="59">
        <f>+IFERROR((IF(ISTEXT(KO$5)=FALSE,(INDEX(INEI!$1:$1048576,MATCH($B10,INEI!$B:$B,0),MATCH(KO$4,INEI!$3:$3,0))),KN10)),"")</f>
        <v>139.14828792789999</v>
      </c>
      <c r="KP10" s="60">
        <f>+IFERROR((IF(ISTEXT(KP$5)=FALSE,(INDEX(INEI!$1:$1048576,MATCH($B10,INEI!$B:$B,0),MATCH(KP$4,INEI!$3:$3,0))),KO10)),"")</f>
        <v>139.14828792789999</v>
      </c>
      <c r="KQ10" s="59">
        <f>+IFERROR((IF(ISTEXT(KQ$5)=FALSE,(INDEX(INEI!$1:$1048576,MATCH($B10,INEI!$B:$B,0),MATCH(KQ$4,INEI!$3:$3,0))),KP10)),"")</f>
        <v>142.24698115177</v>
      </c>
      <c r="KR10" s="59">
        <f>+IFERROR((IF(ISTEXT(KR$5)=FALSE,(INDEX(INEI!$1:$1048576,MATCH($B10,INEI!$B:$B,0),MATCH(KR$4,INEI!$3:$3,0))),KQ10)),"")</f>
        <v>142.24698115177</v>
      </c>
      <c r="KS10" s="59">
        <f>+IFERROR((IF(ISTEXT(KS$5)=FALSE,(INDEX(INEI!$1:$1048576,MATCH($B10,INEI!$B:$B,0),MATCH(KS$4,INEI!$3:$3,0))),KR10)),"")</f>
        <v>142.24698115177</v>
      </c>
      <c r="KT10" s="59">
        <f>+IFERROR((IF(ISTEXT(KT$5)=FALSE,(INDEX(INEI!$1:$1048576,MATCH($B10,INEI!$B:$B,0),MATCH(KT$4,INEI!$3:$3,0))),KS10)),"")</f>
        <v>142.24698115177</v>
      </c>
      <c r="KU10" s="59">
        <f>+IFERROR((IF(ISTEXT(KU$5)=FALSE,(INDEX(INEI!$1:$1048576,MATCH($B10,INEI!$B:$B,0),MATCH(KU$4,INEI!$3:$3,0))),KT10)),"")</f>
        <v>142.24698115177</v>
      </c>
      <c r="KV10" s="59">
        <f>+IFERROR((IF(ISTEXT(KV$5)=FALSE,(INDEX(INEI!$1:$1048576,MATCH($B10,INEI!$B:$B,0),MATCH(KV$4,INEI!$3:$3,0))),KU10)),"")</f>
        <v>142.24698115177</v>
      </c>
      <c r="KW10" s="59">
        <f>+IFERROR((IF(ISTEXT(KW$5)=FALSE,(INDEX(INEI!$1:$1048576,MATCH($B10,INEI!$B:$B,0),MATCH(KW$4,INEI!$3:$3,0))),KV10)),"")</f>
        <v>142.24698115177</v>
      </c>
      <c r="KX10" s="59">
        <f>+IFERROR((IF(ISTEXT(KX$5)=FALSE,(INDEX(INEI!$1:$1048576,MATCH($B10,INEI!$B:$B,0),MATCH(KX$4,INEI!$3:$3,0))),KW10)),"")</f>
        <v>142.24698115177</v>
      </c>
      <c r="KY10" s="59">
        <f>+IFERROR((IF(ISTEXT(KY$5)=FALSE,(INDEX(INEI!$1:$1048576,MATCH($B10,INEI!$B:$B,0),MATCH(KY$4,INEI!$3:$3,0))),KX10)),"")</f>
        <v>142.24698115177</v>
      </c>
      <c r="KZ10" s="59">
        <f>+IFERROR((IF(ISTEXT(KZ$5)=FALSE,(INDEX(INEI!$1:$1048576,MATCH($B10,INEI!$B:$B,0),MATCH(KZ$4,INEI!$3:$3,0))),KY10)),"")</f>
        <v>142.24698115177</v>
      </c>
      <c r="LA10" s="59">
        <f>+IFERROR((IF(ISTEXT(LA$5)=FALSE,(INDEX(INEI!$1:$1048576,MATCH($B10,INEI!$B:$B,0),MATCH(LA$4,INEI!$3:$3,0))),KZ10)),"")</f>
        <v>142.24698115177</v>
      </c>
      <c r="LB10" s="59">
        <f>+IFERROR((IF(ISTEXT(LB$5)=FALSE,(INDEX(INEI!$1:$1048576,MATCH($B10,INEI!$B:$B,0),MATCH(LB$4,INEI!$3:$3,0))),LA10)),"")</f>
        <v>142.24698115177</v>
      </c>
      <c r="LC10" s="60">
        <f>+IFERROR((IF(ISTEXT(LC$5)=FALSE,(INDEX(INEI!$1:$1048576,MATCH($B10,INEI!$B:$B,0),MATCH(LC$4,INEI!$3:$3,0))),LB10)),"")</f>
        <v>142.24698115177</v>
      </c>
      <c r="LD10" s="59">
        <f>+IFERROR((IF(ISTEXT(LD$5)=FALSE,(INDEX(INEI!$1:$1048576,MATCH($B10,INEI!$B:$B,0),MATCH(LD$4,INEI!$3:$3,0))),LC10)),"")</f>
        <v>145.41467917503999</v>
      </c>
      <c r="LE10" s="59">
        <f>+IFERROR((IF(ISTEXT(LE$5)=FALSE,(INDEX(INEI!$1:$1048576,MATCH($B10,INEI!$B:$B,0),MATCH(LE$4,INEI!$3:$3,0))),LD10)),"")</f>
        <v>145.41467917503999</v>
      </c>
      <c r="LF10" s="59">
        <f>+IFERROR((IF(ISTEXT(LF$5)=FALSE,(INDEX(INEI!$1:$1048576,MATCH($B10,INEI!$B:$B,0),MATCH(LF$4,INEI!$3:$3,0))),LE10)),"")</f>
        <v>145.41467917503999</v>
      </c>
      <c r="LG10" s="59">
        <f>+IFERROR((IF(ISTEXT(LG$5)=FALSE,(INDEX(INEI!$1:$1048576,MATCH($B10,INEI!$B:$B,0),MATCH(LG$4,INEI!$3:$3,0))),LF10)),"")</f>
        <v>145.41467917503999</v>
      </c>
      <c r="LH10" s="59">
        <f>+IFERROR((IF(ISTEXT(LH$5)=FALSE,(INDEX(INEI!$1:$1048576,MATCH($B10,INEI!$B:$B,0),MATCH(LH$4,INEI!$3:$3,0))),LG10)),"")</f>
        <v>145.41467917503999</v>
      </c>
      <c r="LI10" s="59">
        <f>+IFERROR((IF(ISTEXT(LI$5)=FALSE,(INDEX(INEI!$1:$1048576,MATCH($B10,INEI!$B:$B,0),MATCH(LI$4,INEI!$3:$3,0))),LH10)),"")</f>
        <v>145.41467917503999</v>
      </c>
      <c r="LJ10" s="59">
        <f>+IFERROR((IF(ISTEXT(LJ$5)=FALSE,(INDEX(INEI!$1:$1048576,MATCH($B10,INEI!$B:$B,0),MATCH(LJ$4,INEI!$3:$3,0))),LI10)),"")</f>
        <v>145.41467917503999</v>
      </c>
      <c r="LK10" s="59">
        <f>+IFERROR((IF(ISTEXT(LK$5)=FALSE,(INDEX(INEI!$1:$1048576,MATCH($B10,INEI!$B:$B,0),MATCH(LK$4,INEI!$3:$3,0))),LJ10)),"")</f>
        <v>145.41467917503999</v>
      </c>
      <c r="LL10" s="59">
        <f>+IFERROR((IF(ISTEXT(LL$5)=FALSE,(INDEX(INEI!$1:$1048576,MATCH($B10,INEI!$B:$B,0),MATCH(LL$4,INEI!$3:$3,0))),LK10)),"")</f>
        <v>145.41467917503999</v>
      </c>
      <c r="LM10" s="59">
        <f>+IFERROR((IF(ISTEXT(LM$5)=FALSE,(INDEX(INEI!$1:$1048576,MATCH($B10,INEI!$B:$B,0),MATCH(LM$4,INEI!$3:$3,0))),LL10)),"")</f>
        <v>145.41467917503999</v>
      </c>
      <c r="LN10" s="59">
        <f>+IFERROR((IF(ISTEXT(LN$5)=FALSE,(INDEX(INEI!$1:$1048576,MATCH($B10,INEI!$B:$B,0),MATCH(LN$4,INEI!$3:$3,0))),LM10)),"")</f>
        <v>145.41467917503999</v>
      </c>
      <c r="LO10" s="59">
        <f>+IFERROR((IF(ISTEXT(LO$5)=FALSE,(INDEX(INEI!$1:$1048576,MATCH($B10,INEI!$B:$B,0),MATCH(LO$4,INEI!$3:$3,0))),LN10)),"")</f>
        <v>145.41467917503999</v>
      </c>
      <c r="LP10" s="60">
        <f>+IFERROR((IF(ISTEXT(LP$5)=FALSE,(INDEX(INEI!$1:$1048576,MATCH($B10,INEI!$B:$B,0),MATCH(LP$4,INEI!$3:$3,0))),LO10)),"")</f>
        <v>145.41467917503999</v>
      </c>
      <c r="LQ10" s="59">
        <f>+IFERROR((IF(ISTEXT(LQ$5)=FALSE,(INDEX(INEI!$1:$1048576,MATCH($B10,INEI!$B:$B,0),MATCH(LQ$4,INEI!$3:$3,0))),LP10)),"")</f>
        <v>148.65291866558999</v>
      </c>
      <c r="LR10" s="59">
        <f>+IFERROR((IF(ISTEXT(LR$5)=FALSE,(INDEX(INEI!$1:$1048576,MATCH($B10,INEI!$B:$B,0),MATCH(LR$4,INEI!$3:$3,0))),LQ10)),"")</f>
        <v>148.65291866558999</v>
      </c>
      <c r="LS10" s="59">
        <f>+IFERROR((IF(ISTEXT(LS$5)=FALSE,(INDEX(INEI!$1:$1048576,MATCH($B10,INEI!$B:$B,0),MATCH(LS$4,INEI!$3:$3,0))),LR10)),"")</f>
        <v>148.65291866558999</v>
      </c>
      <c r="LT10" s="59">
        <f>+IFERROR((IF(ISTEXT(LT$5)=FALSE,(INDEX(INEI!$1:$1048576,MATCH($B10,INEI!$B:$B,0),MATCH(LT$4,INEI!$3:$3,0))),LS10)),"")</f>
        <v>148.65291866558999</v>
      </c>
      <c r="LU10" s="59">
        <f>+IFERROR((IF(ISTEXT(LU$5)=FALSE,(INDEX(INEI!$1:$1048576,MATCH($B10,INEI!$B:$B,0),MATCH(LU$4,INEI!$3:$3,0))),LT10)),"")</f>
        <v>148.65291866558999</v>
      </c>
      <c r="LV10" s="59">
        <f>+IFERROR((IF(ISTEXT(LV$5)=FALSE,(INDEX(INEI!$1:$1048576,MATCH($B10,INEI!$B:$B,0),MATCH(LV$4,INEI!$3:$3,0))),LU10)),"")</f>
        <v>148.65291866558999</v>
      </c>
      <c r="LW10" s="59">
        <f>+IFERROR((IF(ISTEXT(LW$5)=FALSE,(INDEX(INEI!$1:$1048576,MATCH($B10,INEI!$B:$B,0),MATCH(LW$4,INEI!$3:$3,0))),LV10)),"")</f>
        <v>148.65291866558999</v>
      </c>
      <c r="LX10" s="59">
        <f>+IFERROR((IF(ISTEXT(LX$5)=FALSE,(INDEX(INEI!$1:$1048576,MATCH($B10,INEI!$B:$B,0),MATCH(LX$4,INEI!$3:$3,0))),LW10)),"")</f>
        <v>148.65291866558999</v>
      </c>
      <c r="LY10" s="59">
        <f>+IFERROR((IF(ISTEXT(LY$5)=FALSE,(INDEX(INEI!$1:$1048576,MATCH($B10,INEI!$B:$B,0),MATCH(LY$4,INEI!$3:$3,0))),LX10)),"")</f>
        <v>148.65291866558999</v>
      </c>
      <c r="LZ10" s="59">
        <f>+IFERROR((IF(ISTEXT(LZ$5)=FALSE,(INDEX(INEI!$1:$1048576,MATCH($B10,INEI!$B:$B,0),MATCH(LZ$4,INEI!$3:$3,0))),LY10)),"")</f>
        <v>148.65291866558999</v>
      </c>
      <c r="MA10" s="59">
        <f>+IFERROR((IF(ISTEXT(MA$5)=FALSE,(INDEX(INEI!$1:$1048576,MATCH($B10,INEI!$B:$B,0),MATCH(MA$4,INEI!$3:$3,0))),LZ10)),"")</f>
        <v>148.65291866558999</v>
      </c>
      <c r="MB10" s="59">
        <f>+IFERROR((IF(ISTEXT(MB$5)=FALSE,(INDEX(INEI!$1:$1048576,MATCH($B10,INEI!$B:$B,0),MATCH(MB$4,INEI!$3:$3,0))),MA10)),"")</f>
        <v>148.65291866558999</v>
      </c>
      <c r="MC10" s="60">
        <f>+IFERROR((IF(ISTEXT(MC$5)=FALSE,(INDEX(INEI!$1:$1048576,MATCH($B10,INEI!$B:$B,0),MATCH(MC$4,INEI!$3:$3,0))),MB10)),"")</f>
        <v>148.65291866558999</v>
      </c>
      <c r="MD10" s="59">
        <f>+IFERROR((IF(ISTEXT(MD$5)=FALSE,(INDEX(INEI!$1:$1048576,MATCH($B10,INEI!$B:$B,0),MATCH(MD$4,INEI!$3:$3,0))),MC10)),"")</f>
        <v>151.96327051135</v>
      </c>
      <c r="ME10" s="59">
        <f>+IFERROR((IF(ISTEXT(ME$5)=FALSE,(INDEX(INEI!$1:$1048576,MATCH($B10,INEI!$B:$B,0),MATCH(ME$4,INEI!$3:$3,0))),MD10)),"")</f>
        <v>151.96327051135</v>
      </c>
      <c r="MF10" s="59">
        <f>+IFERROR((IF(ISTEXT(MF$5)=FALSE,(INDEX(INEI!$1:$1048576,MATCH($B10,INEI!$B:$B,0),MATCH(MF$4,INEI!$3:$3,0))),ME10)),"")</f>
        <v>0</v>
      </c>
      <c r="MG10" s="59">
        <f>+IFERROR((IF(ISTEXT(MG$5)=FALSE,(INDEX(INEI!$1:$1048576,MATCH($B10,INEI!$B:$B,0),MATCH(MG$4,INEI!$3:$3,0))),MF10)),"")</f>
        <v>0</v>
      </c>
      <c r="MH10" s="59" t="str">
        <f>+IFERROR((IF(ISTEXT(MH$5)=FALSE,(INDEX(INEI!$1:$1048576,MATCH($B10,INEI!$B:$B,0),MATCH(MH$4,INEI!$3:$3,0))),MG10)),"")</f>
        <v/>
      </c>
      <c r="MI10" s="59" t="str">
        <f>+IFERROR((IF(ISTEXT(MI$5)=FALSE,(INDEX(INEI!$1:$1048576,MATCH($B10,INEI!$B:$B,0),MATCH(MI$4,INEI!$3:$3,0))),MH10)),"")</f>
        <v/>
      </c>
      <c r="MJ10" s="59" t="str">
        <f>+IFERROR((IF(ISTEXT(MJ$5)=FALSE,(INDEX(INEI!$1:$1048576,MATCH($B10,INEI!$B:$B,0),MATCH(MJ$4,INEI!$3:$3,0))),MI10)),"")</f>
        <v/>
      </c>
      <c r="MK10" s="59" t="str">
        <f>+IFERROR((IF(ISTEXT(MK$5)=FALSE,(INDEX(INEI!$1:$1048576,MATCH($B10,INEI!$B:$B,0),MATCH(MK$4,INEI!$3:$3,0))),MJ10)),"")</f>
        <v/>
      </c>
      <c r="ML10" s="59" t="str">
        <f>+IFERROR((IF(ISTEXT(ML$5)=FALSE,(INDEX(INEI!$1:$1048576,MATCH($B10,INEI!$B:$B,0),MATCH(ML$4,INEI!$3:$3,0))),MK10)),"")</f>
        <v/>
      </c>
      <c r="MM10" s="59" t="str">
        <f>+IFERROR((IF(ISTEXT(MM$5)=FALSE,(INDEX(INEI!$1:$1048576,MATCH($B10,INEI!$B:$B,0),MATCH(MM$4,INEI!$3:$3,0))),ML10)),"")</f>
        <v/>
      </c>
      <c r="MN10" s="59" t="str">
        <f>+IFERROR((IF(ISTEXT(MN$5)=FALSE,(INDEX(INEI!$1:$1048576,MATCH($B10,INEI!$B:$B,0),MATCH(MN$4,INEI!$3:$3,0))),MM10)),"")</f>
        <v/>
      </c>
      <c r="MO10" s="59" t="str">
        <f>+IFERROR((IF(ISTEXT(MO$5)=FALSE,(INDEX(INEI!$1:$1048576,MATCH($B10,INEI!$B:$B,0),MATCH(MO$4,INEI!$3:$3,0))),MN10)),"")</f>
        <v/>
      </c>
      <c r="MP10" s="60" t="str">
        <f>+IFERROR((IF(ISTEXT(MP$5)=FALSE,(INDEX(INEI!$1:$1048576,MATCH($B10,INEI!$B:$B,0),MATCH(MP$4,INEI!$3:$3,0))),MO10)),"")</f>
        <v/>
      </c>
    </row>
    <row r="11" spans="1:354" outlineLevel="1">
      <c r="B11" s="9" t="s">
        <v>170</v>
      </c>
      <c r="C11" s="127" t="s">
        <v>155</v>
      </c>
      <c r="D11" s="59"/>
      <c r="E11" s="59"/>
      <c r="F11" s="59"/>
      <c r="G11" s="59"/>
      <c r="H11" s="59"/>
      <c r="I11" s="59"/>
      <c r="J11" s="59"/>
      <c r="K11" s="59"/>
      <c r="L11" s="59"/>
      <c r="M11" s="59"/>
      <c r="N11" s="59"/>
      <c r="O11" s="59"/>
      <c r="P11" s="60"/>
      <c r="Q11" s="59"/>
      <c r="R11" s="59"/>
      <c r="S11" s="59"/>
      <c r="T11" s="59"/>
      <c r="U11" s="59"/>
      <c r="V11" s="59"/>
      <c r="W11" s="59"/>
      <c r="X11" s="59"/>
      <c r="Y11" s="59"/>
      <c r="Z11" s="59"/>
      <c r="AA11" s="59"/>
      <c r="AB11" s="59"/>
      <c r="AC11" s="60"/>
      <c r="AD11" s="59"/>
      <c r="AE11" s="59"/>
      <c r="AF11" s="59"/>
      <c r="AG11" s="59"/>
      <c r="AH11" s="59"/>
      <c r="AI11" s="59"/>
      <c r="AJ11" s="59"/>
      <c r="AK11" s="59"/>
      <c r="AL11" s="59"/>
      <c r="AM11" s="59"/>
      <c r="AN11" s="59"/>
      <c r="AO11" s="59"/>
      <c r="AP11" s="60"/>
      <c r="AQ11" s="59"/>
      <c r="AR11" s="59"/>
      <c r="AS11" s="59"/>
      <c r="AT11" s="59"/>
      <c r="AU11" s="59"/>
      <c r="AV11" s="59"/>
      <c r="AW11" s="59"/>
      <c r="AX11" s="59"/>
      <c r="AY11" s="59"/>
      <c r="AZ11" s="59"/>
      <c r="BA11" s="59"/>
      <c r="BB11" s="59"/>
      <c r="BC11" s="60"/>
      <c r="BD11" s="59"/>
      <c r="BE11" s="59"/>
      <c r="BF11" s="59"/>
      <c r="BG11" s="59"/>
      <c r="BH11" s="59"/>
      <c r="BI11" s="59"/>
      <c r="BJ11" s="59"/>
      <c r="BK11" s="59"/>
      <c r="BL11" s="59"/>
      <c r="BM11" s="59"/>
      <c r="BN11" s="59"/>
      <c r="BO11" s="59"/>
      <c r="BP11" s="60"/>
      <c r="BQ11" s="59"/>
      <c r="BR11" s="59"/>
      <c r="BS11" s="59"/>
      <c r="BT11" s="59"/>
      <c r="BU11" s="59"/>
      <c r="BV11" s="59"/>
      <c r="BW11" s="59"/>
      <c r="BX11" s="59"/>
      <c r="BY11" s="59"/>
      <c r="BZ11" s="59"/>
      <c r="CA11" s="59"/>
      <c r="CB11" s="59"/>
      <c r="CC11" s="60"/>
      <c r="CD11" s="59">
        <v>31.55532831319</v>
      </c>
      <c r="CE11" s="59">
        <v>59.407095134039999</v>
      </c>
      <c r="CF11" s="59">
        <v>57.842298927000002</v>
      </c>
      <c r="CG11" s="59">
        <v>55.516405478149998</v>
      </c>
      <c r="CH11" s="59">
        <v>54.661589051589999</v>
      </c>
      <c r="CI11" s="59">
        <v>66.290662359150005</v>
      </c>
      <c r="CJ11" s="59">
        <v>64.147972634609999</v>
      </c>
      <c r="CK11" s="59">
        <v>77.565924029960001</v>
      </c>
      <c r="CL11" s="59">
        <v>74.467855044070006</v>
      </c>
      <c r="CM11" s="59">
        <v>83.312899653450003</v>
      </c>
      <c r="CN11" s="59">
        <v>91.751419479020001</v>
      </c>
      <c r="CO11" s="59">
        <v>220.21451831286001</v>
      </c>
      <c r="CP11" s="60">
        <v>220.21451831286001</v>
      </c>
      <c r="CQ11" s="59">
        <v>32.291359175389999</v>
      </c>
      <c r="CR11" s="59">
        <v>57.982689811729998</v>
      </c>
      <c r="CS11" s="59">
        <v>61.701663223200001</v>
      </c>
      <c r="CT11" s="59">
        <v>60.90910608387</v>
      </c>
      <c r="CU11" s="59">
        <v>91.444206547909999</v>
      </c>
      <c r="CV11" s="59">
        <v>78.760522584829999</v>
      </c>
      <c r="CW11" s="59">
        <v>90.281589637790006</v>
      </c>
      <c r="CX11" s="59">
        <v>104.33653603873</v>
      </c>
      <c r="CY11" s="59">
        <v>99.349599668210004</v>
      </c>
      <c r="CZ11" s="59">
        <v>94.304154212780006</v>
      </c>
      <c r="DA11" s="59">
        <v>117.91665280133</v>
      </c>
      <c r="DB11" s="59">
        <v>310.72192021423001</v>
      </c>
      <c r="DC11" s="60">
        <v>310.72192021423001</v>
      </c>
      <c r="DD11" s="59">
        <v>38.373563254479997</v>
      </c>
      <c r="DE11" s="59">
        <v>77.358229803149996</v>
      </c>
      <c r="DF11" s="59">
        <v>77.415644100600005</v>
      </c>
      <c r="DG11" s="59">
        <v>109.38422986435</v>
      </c>
      <c r="DH11" s="59">
        <v>107.12527086336</v>
      </c>
      <c r="DI11" s="59">
        <v>97.896505500369997</v>
      </c>
      <c r="DJ11" s="59">
        <v>110.08160470129999</v>
      </c>
      <c r="DK11" s="59">
        <v>112.54954303039</v>
      </c>
      <c r="DL11" s="59">
        <v>129.27743276753</v>
      </c>
      <c r="DM11" s="59">
        <v>159.99073975940999</v>
      </c>
      <c r="DN11" s="59">
        <v>134.14342678884</v>
      </c>
      <c r="DO11" s="59">
        <v>220.92272849450001</v>
      </c>
      <c r="DP11" s="60">
        <v>220.92272849450001</v>
      </c>
      <c r="DQ11" s="59">
        <v>35.325723021199998</v>
      </c>
      <c r="DR11" s="59">
        <v>90.090500019329994</v>
      </c>
      <c r="DS11" s="59">
        <v>139.66075832262999</v>
      </c>
      <c r="DT11" s="59">
        <v>145.54456468590999</v>
      </c>
      <c r="DU11" s="59">
        <v>120.73560675976</v>
      </c>
      <c r="DV11" s="59">
        <v>130.59821205245001</v>
      </c>
      <c r="DW11" s="59">
        <v>163.78305953614</v>
      </c>
      <c r="DX11" s="59">
        <v>154.23142748077001</v>
      </c>
      <c r="DY11" s="59">
        <v>160.51384207378999</v>
      </c>
      <c r="DZ11" s="59">
        <v>199.63961609649999</v>
      </c>
      <c r="EA11" s="59">
        <v>174.80577574575</v>
      </c>
      <c r="EB11" s="59">
        <v>401.48770074951</v>
      </c>
      <c r="EC11" s="60">
        <v>401.48770074951</v>
      </c>
      <c r="ED11" s="59">
        <v>31.45318753918</v>
      </c>
      <c r="EE11" s="59">
        <v>109.48270494401</v>
      </c>
      <c r="EF11" s="59">
        <v>135.70994055598999</v>
      </c>
      <c r="EG11" s="59">
        <v>191.12895474024</v>
      </c>
      <c r="EH11" s="59">
        <v>158.69003116555999</v>
      </c>
      <c r="EI11" s="59">
        <v>197.73283543782</v>
      </c>
      <c r="EJ11" s="59">
        <v>173.47877345492</v>
      </c>
      <c r="EK11" s="59">
        <v>197.92756873208</v>
      </c>
      <c r="EL11" s="59">
        <v>246.89280361134999</v>
      </c>
      <c r="EM11" s="59">
        <v>235.44132502942</v>
      </c>
      <c r="EN11" s="59">
        <v>242.82752689272999</v>
      </c>
      <c r="EO11" s="59">
        <v>427.85112960699001</v>
      </c>
      <c r="EP11" s="60">
        <v>427.85112960699001</v>
      </c>
      <c r="EQ11" s="59">
        <v>43.298644238279998</v>
      </c>
      <c r="ER11" s="59">
        <v>92.545924516049993</v>
      </c>
      <c r="ES11" s="59">
        <v>130.08845503975999</v>
      </c>
      <c r="ET11" s="59">
        <v>150.49654954900001</v>
      </c>
      <c r="EU11" s="59">
        <v>127.87648974155</v>
      </c>
      <c r="EV11" s="59">
        <v>137.97429358991999</v>
      </c>
      <c r="EW11" s="59">
        <v>176.35153973320001</v>
      </c>
      <c r="EX11" s="59">
        <v>141.33130951029</v>
      </c>
      <c r="EY11" s="59">
        <v>173.42543226748001</v>
      </c>
      <c r="EZ11" s="59">
        <v>247.23657591424001</v>
      </c>
      <c r="FA11" s="59">
        <v>227.82624933654</v>
      </c>
      <c r="FB11" s="59">
        <v>537.10766550086998</v>
      </c>
      <c r="FC11" s="60">
        <v>537.10766550086998</v>
      </c>
      <c r="FD11" s="59">
        <v>54.923839662379997</v>
      </c>
      <c r="FE11" s="59">
        <v>116.90106881903</v>
      </c>
      <c r="FF11" s="59">
        <v>179.82192291600001</v>
      </c>
      <c r="FG11" s="59">
        <v>168.20684183341999</v>
      </c>
      <c r="FH11" s="59">
        <v>176.22611754274999</v>
      </c>
      <c r="FI11" s="59">
        <v>180.00567769628</v>
      </c>
      <c r="FJ11" s="59">
        <v>186.13053609295</v>
      </c>
      <c r="FK11" s="59">
        <v>208.84432838462999</v>
      </c>
      <c r="FL11" s="59">
        <v>211.74458706056001</v>
      </c>
      <c r="FM11" s="59">
        <v>289.17761292758001</v>
      </c>
      <c r="FN11" s="59">
        <v>261.97294399446997</v>
      </c>
      <c r="FO11" s="59">
        <v>531.65315092743003</v>
      </c>
      <c r="FP11" s="60">
        <v>531.65315092743003</v>
      </c>
      <c r="FQ11" s="59">
        <v>61.257005578460003</v>
      </c>
      <c r="FR11" s="59">
        <v>123.22167535054</v>
      </c>
      <c r="FS11" s="59">
        <v>206.24559536411999</v>
      </c>
      <c r="FT11" s="59">
        <v>264.23290981921002</v>
      </c>
      <c r="FU11" s="59">
        <v>180.22355410341001</v>
      </c>
      <c r="FV11" s="59">
        <v>179.50657177553001</v>
      </c>
      <c r="FW11" s="59">
        <v>278.62196329454002</v>
      </c>
      <c r="FX11" s="59">
        <v>222.20537716731999</v>
      </c>
      <c r="FY11" s="59">
        <v>202.14572675048001</v>
      </c>
      <c r="FZ11" s="59">
        <v>295.87001007934998</v>
      </c>
      <c r="GA11" s="59">
        <v>264.58042848064002</v>
      </c>
      <c r="GB11" s="59">
        <v>545.90236190343001</v>
      </c>
      <c r="GC11" s="60">
        <v>545.90236190343001</v>
      </c>
      <c r="GD11" s="59">
        <v>79.891251153339994</v>
      </c>
      <c r="GE11" s="59">
        <v>143.86249496246</v>
      </c>
      <c r="GF11" s="59">
        <v>195.96807576391001</v>
      </c>
      <c r="GG11" s="59">
        <v>235.17320362609999</v>
      </c>
      <c r="GH11" s="59">
        <v>192.06703681542999</v>
      </c>
      <c r="GI11" s="59">
        <v>184.41976352591001</v>
      </c>
      <c r="GJ11" s="59">
        <v>269.42899685688002</v>
      </c>
      <c r="GK11" s="59">
        <v>193.13679139063001</v>
      </c>
      <c r="GL11" s="59">
        <v>222.34037505833999</v>
      </c>
      <c r="GM11" s="59">
        <v>268.24226077335999</v>
      </c>
      <c r="GN11" s="59">
        <v>269.51861946179997</v>
      </c>
      <c r="GO11" s="59">
        <v>597.55705780076005</v>
      </c>
      <c r="GP11" s="60">
        <v>597.55705780076005</v>
      </c>
      <c r="GQ11" s="59">
        <v>60.092660877269999</v>
      </c>
      <c r="GR11" s="59">
        <v>106.23153211874001</v>
      </c>
      <c r="GS11" s="59">
        <v>128.08049521564001</v>
      </c>
      <c r="GT11" s="59">
        <v>187.92109140862999</v>
      </c>
      <c r="GU11" s="59">
        <v>129.34351919847001</v>
      </c>
      <c r="GV11" s="59">
        <v>160.16385649527001</v>
      </c>
      <c r="GW11" s="59">
        <v>230.41325781616001</v>
      </c>
      <c r="GX11" s="59">
        <v>131.90476674452</v>
      </c>
      <c r="GY11" s="59">
        <v>187.64694126117001</v>
      </c>
      <c r="GZ11" s="59">
        <v>249.44945051155</v>
      </c>
      <c r="HA11" s="59">
        <v>233.7334680232</v>
      </c>
      <c r="HB11" s="59">
        <v>602.99293987470003</v>
      </c>
      <c r="HC11" s="60">
        <v>602.99293987470003</v>
      </c>
      <c r="HD11" s="59">
        <v>34.368898402900001</v>
      </c>
      <c r="HE11" s="59">
        <v>117.01681896631</v>
      </c>
      <c r="HF11" s="59">
        <v>158.98542337647001</v>
      </c>
      <c r="HG11" s="59">
        <v>176.47871841457999</v>
      </c>
      <c r="HH11" s="59">
        <v>154.72693497632</v>
      </c>
      <c r="HI11" s="59">
        <v>149.34027254642999</v>
      </c>
      <c r="HJ11" s="59">
        <v>185.00916914806001</v>
      </c>
      <c r="HK11" s="59">
        <v>164.97389052969001</v>
      </c>
      <c r="HL11" s="59">
        <v>196.51217796725001</v>
      </c>
      <c r="HM11" s="59">
        <v>167.89416290441</v>
      </c>
      <c r="HN11" s="59">
        <v>187.34055483033001</v>
      </c>
      <c r="HO11" s="59">
        <v>574.75871093831995</v>
      </c>
      <c r="HP11" s="60">
        <v>574.75871093831995</v>
      </c>
      <c r="HQ11" s="59">
        <v>40.606550940079998</v>
      </c>
      <c r="HR11" s="59">
        <v>94.006277114989999</v>
      </c>
      <c r="HS11" s="59">
        <v>161.84090163484001</v>
      </c>
      <c r="HT11" s="59">
        <v>164.6798932854</v>
      </c>
      <c r="HU11" s="59">
        <v>136.24411605432999</v>
      </c>
      <c r="HV11" s="59">
        <v>156.48232956974999</v>
      </c>
      <c r="HW11" s="59">
        <v>204.11016203793</v>
      </c>
      <c r="HX11" s="59">
        <v>179.42146963322</v>
      </c>
      <c r="HY11" s="59">
        <v>243.14482627289999</v>
      </c>
      <c r="HZ11" s="59">
        <v>253.96771747668001</v>
      </c>
      <c r="IA11" s="59">
        <v>207.65787392858999</v>
      </c>
      <c r="IB11" s="59">
        <v>613.13285860972996</v>
      </c>
      <c r="IC11" s="60">
        <v>613.13285860972996</v>
      </c>
      <c r="ID11" s="59">
        <v>51.517545988359998</v>
      </c>
      <c r="IE11" s="59">
        <v>110.54178398592001</v>
      </c>
      <c r="IF11" s="59">
        <v>136.60938013338</v>
      </c>
      <c r="IG11" s="59">
        <v>192.58180119221001</v>
      </c>
      <c r="IH11" s="59">
        <v>160.49727710398</v>
      </c>
      <c r="II11" s="59">
        <v>171.50987283453</v>
      </c>
      <c r="IJ11" s="59">
        <v>229.46487877663</v>
      </c>
      <c r="IK11" s="59">
        <v>178.03023502572</v>
      </c>
      <c r="IL11" s="59">
        <v>211.76094559596999</v>
      </c>
      <c r="IM11" s="59">
        <v>307.43713714682002</v>
      </c>
      <c r="IN11" s="59">
        <v>261.73040870802998</v>
      </c>
      <c r="IO11" s="59">
        <v>679.11051339770995</v>
      </c>
      <c r="IP11" s="60">
        <v>679.11051339770995</v>
      </c>
      <c r="IQ11" s="59">
        <v>41.288977367400001</v>
      </c>
      <c r="IR11" s="59">
        <v>110.39118374212001</v>
      </c>
      <c r="IS11" s="59">
        <v>148.65499608013999</v>
      </c>
      <c r="IT11" s="59">
        <v>247.64174170640001</v>
      </c>
      <c r="IU11" s="59">
        <v>129.9740928011</v>
      </c>
      <c r="IV11" s="59">
        <v>204.17965082873999</v>
      </c>
      <c r="IW11" s="59">
        <v>167.62232295438</v>
      </c>
      <c r="IX11" s="59">
        <v>171.07074080728</v>
      </c>
      <c r="IY11" s="59">
        <v>219.8223590728</v>
      </c>
      <c r="IZ11" s="59">
        <v>283.52222692714997</v>
      </c>
      <c r="JA11" s="59">
        <v>223.92578383053001</v>
      </c>
      <c r="JB11" s="59">
        <v>545.88385172947005</v>
      </c>
      <c r="JC11" s="60">
        <v>545.88385172947005</v>
      </c>
      <c r="JD11" s="59">
        <v>75.997802944079993</v>
      </c>
      <c r="JE11" s="59">
        <v>124.69028584842999</v>
      </c>
      <c r="JF11" s="59">
        <v>101.51524404776001</v>
      </c>
      <c r="JG11" s="59">
        <v>56.100159231319999</v>
      </c>
      <c r="JH11" s="59">
        <v>24.53359692019</v>
      </c>
      <c r="JI11" s="59">
        <v>32.31185445757</v>
      </c>
      <c r="JJ11" s="59">
        <v>90.433530093390004</v>
      </c>
      <c r="JK11" s="59">
        <v>107.52746702887001</v>
      </c>
      <c r="JL11" s="59">
        <v>194.33592770745</v>
      </c>
      <c r="JM11" s="59">
        <v>294.56586866893002</v>
      </c>
      <c r="JN11" s="59">
        <v>265.78306912954002</v>
      </c>
      <c r="JO11" s="59">
        <v>720.57860523103</v>
      </c>
      <c r="JP11" s="60">
        <v>720.57860523103</v>
      </c>
      <c r="JQ11" s="59">
        <v>55.220939427259999</v>
      </c>
      <c r="JR11" s="59">
        <v>139.09306450316001</v>
      </c>
      <c r="JS11" s="59">
        <v>225.51170728842999</v>
      </c>
      <c r="JT11" s="59">
        <v>214.21916882396999</v>
      </c>
      <c r="JU11" s="59">
        <v>195.89056658205001</v>
      </c>
      <c r="JV11" s="59">
        <v>180.31726231677999</v>
      </c>
      <c r="JW11" s="59">
        <v>219.23610399015001</v>
      </c>
      <c r="JX11" s="59">
        <v>205.45171145206001</v>
      </c>
      <c r="JY11" s="59">
        <v>226.12851787371</v>
      </c>
      <c r="JZ11" s="59">
        <v>265.64375459415999</v>
      </c>
      <c r="KA11" s="59">
        <v>215.78951850632001</v>
      </c>
      <c r="KB11" s="59">
        <v>587.62611482934994</v>
      </c>
      <c r="KC11" s="60">
        <v>587.62611482934994</v>
      </c>
      <c r="KD11" s="59">
        <f>+IFERROR((IF(ISTEXT(KD$5)=FALSE,(INDEX(INEI!$1:$1048576,MATCH($B11,INEI!$B:$B,0),MATCH(KD$4,INEI!$3:$3,0))),KC11)),"")</f>
        <v>62.148432128289997</v>
      </c>
      <c r="KE11" s="59">
        <f>+IFERROR((IF(ISTEXT(KE$5)=FALSE,(INDEX(INEI!$1:$1048576,MATCH($B11,INEI!$B:$B,0),MATCH(KE$4,INEI!$3:$3,0))),KD11)),"")</f>
        <v>104.59690200679</v>
      </c>
      <c r="KF11" s="59">
        <f>+IFERROR((IF(ISTEXT(KF$5)=FALSE,(INDEX(INEI!$1:$1048576,MATCH($B11,INEI!$B:$B,0),MATCH(KF$4,INEI!$3:$3,0))),KE11)),"")</f>
        <v>212.65189614831999</v>
      </c>
      <c r="KG11" s="59">
        <f>+IFERROR((IF(ISTEXT(KG$5)=FALSE,(INDEX(INEI!$1:$1048576,MATCH($B11,INEI!$B:$B,0),MATCH(KG$4,INEI!$3:$3,0))),KF11)),"")</f>
        <v>214.80398508318001</v>
      </c>
      <c r="KH11" s="59">
        <f>+IFERROR((IF(ISTEXT(KH$5)=FALSE,(INDEX(INEI!$1:$1048576,MATCH($B11,INEI!$B:$B,0),MATCH(KH$4,INEI!$3:$3,0))),KG11)),"")</f>
        <v>184.98602633774999</v>
      </c>
      <c r="KI11" s="59">
        <f>+IFERROR((IF(ISTEXT(KI$5)=FALSE,(INDEX(INEI!$1:$1048576,MATCH($B11,INEI!$B:$B,0),MATCH(KI$4,INEI!$3:$3,0))),KH11)),"")</f>
        <v>210.9993811928</v>
      </c>
      <c r="KJ11" s="59">
        <f>+IFERROR((IF(ISTEXT(KJ$5)=FALSE,(INDEX(INEI!$1:$1048576,MATCH($B11,INEI!$B:$B,0),MATCH(KJ$4,INEI!$3:$3,0))),KI11)),"")</f>
        <v>272.94146584638997</v>
      </c>
      <c r="KK11" s="59">
        <f>+IFERROR((IF(ISTEXT(KK$5)=FALSE,(INDEX(INEI!$1:$1048576,MATCH($B11,INEI!$B:$B,0),MATCH(KK$4,INEI!$3:$3,0))),KJ11)),"")</f>
        <v>243.99056590071001</v>
      </c>
      <c r="KL11" s="59">
        <f>+IFERROR((IF(ISTEXT(KL$5)=FALSE,(INDEX(INEI!$1:$1048576,MATCH($B11,INEI!$B:$B,0),MATCH(KL$4,INEI!$3:$3,0))),KK11)),"")</f>
        <v>281.5570869787</v>
      </c>
      <c r="KM11" s="59">
        <f>+IFERROR((IF(ISTEXT(KM$5)=FALSE,(INDEX(INEI!$1:$1048576,MATCH($B11,INEI!$B:$B,0),MATCH(KM$4,INEI!$3:$3,0))),KL11)),"")</f>
        <v>368.20906049726</v>
      </c>
      <c r="KN11" s="59">
        <f>+IFERROR((IF(ISTEXT(KN$5)=FALSE,(INDEX(INEI!$1:$1048576,MATCH($B11,INEI!$B:$B,0),MATCH(KN$4,INEI!$3:$3,0))),KM11)),"")</f>
        <v>307.13623440230998</v>
      </c>
      <c r="KO11" s="59">
        <f>+IFERROR((IF(ISTEXT(KO$5)=FALSE,(INDEX(INEI!$1:$1048576,MATCH($B11,INEI!$B:$B,0),MATCH(KO$4,INEI!$3:$3,0))),KN11)),"")</f>
        <v>723.62296148312998</v>
      </c>
      <c r="KP11" s="60">
        <f>+IFERROR((IF(ISTEXT(KP$5)=FALSE,(INDEX(INEI!$1:$1048576,MATCH($B11,INEI!$B:$B,0),MATCH(KP$4,INEI!$3:$3,0))),KO11)),"")</f>
        <v>723.62296148312998</v>
      </c>
      <c r="KQ11" s="59">
        <f>+IFERROR((IF(ISTEXT(KQ$5)=FALSE,(INDEX(INEI!$1:$1048576,MATCH($B11,INEI!$B:$B,0),MATCH(KQ$4,INEI!$3:$3,0))),KP11)),"")</f>
        <v>76.068831444959997</v>
      </c>
      <c r="KR11" s="59">
        <f>+IFERROR((IF(ISTEXT(KR$5)=FALSE,(INDEX(INEI!$1:$1048576,MATCH($B11,INEI!$B:$B,0),MATCH(KR$4,INEI!$3:$3,0))),KQ11)),"")</f>
        <v>131.57831360097001</v>
      </c>
      <c r="KS11" s="59">
        <f>+IFERROR((IF(ISTEXT(KS$5)=FALSE,(INDEX(INEI!$1:$1048576,MATCH($B11,INEI!$B:$B,0),MATCH(KS$4,INEI!$3:$3,0))),KR11)),"")</f>
        <v>204.88370673911999</v>
      </c>
      <c r="KT11" s="59">
        <f>+IFERROR((IF(ISTEXT(KT$5)=FALSE,(INDEX(INEI!$1:$1048576,MATCH($B11,INEI!$B:$B,0),MATCH(KT$4,INEI!$3:$3,0))),KS11)),"")</f>
        <v>277.59236457963999</v>
      </c>
      <c r="KU11" s="59">
        <f>+IFERROR((IF(ISTEXT(KU$5)=FALSE,(INDEX(INEI!$1:$1048576,MATCH($B11,INEI!$B:$B,0),MATCH(KU$4,INEI!$3:$3,0))),KT11)),"")</f>
        <v>170.28293797860999</v>
      </c>
      <c r="KV11" s="59">
        <f>+IFERROR((IF(ISTEXT(KV$5)=FALSE,(INDEX(INEI!$1:$1048576,MATCH($B11,INEI!$B:$B,0),MATCH(KV$4,INEI!$3:$3,0))),KU11)),"")</f>
        <v>240.72429553699999</v>
      </c>
      <c r="KW11" s="59">
        <f>+IFERROR((IF(ISTEXT(KW$5)=FALSE,(INDEX(INEI!$1:$1048576,MATCH($B11,INEI!$B:$B,0),MATCH(KW$4,INEI!$3:$3,0))),KV11)),"")</f>
        <v>220.61344663424001</v>
      </c>
      <c r="KX11" s="59">
        <f>+IFERROR((IF(ISTEXT(KX$5)=FALSE,(INDEX(INEI!$1:$1048576,MATCH($B11,INEI!$B:$B,0),MATCH(KX$4,INEI!$3:$3,0))),KW11)),"")</f>
        <v>216.34342218243</v>
      </c>
      <c r="KY11" s="59">
        <f>+IFERROR((IF(ISTEXT(KY$5)=FALSE,(INDEX(INEI!$1:$1048576,MATCH($B11,INEI!$B:$B,0),MATCH(KY$4,INEI!$3:$3,0))),KX11)),"")</f>
        <v>268.10958803287002</v>
      </c>
      <c r="KZ11" s="59">
        <f>+IFERROR((IF(ISTEXT(KZ$5)=FALSE,(INDEX(INEI!$1:$1048576,MATCH($B11,INEI!$B:$B,0),MATCH(KZ$4,INEI!$3:$3,0))),KY11)),"")</f>
        <v>344.96345005860002</v>
      </c>
      <c r="LA11" s="59">
        <f>+IFERROR((IF(ISTEXT(LA$5)=FALSE,(INDEX(INEI!$1:$1048576,MATCH($B11,INEI!$B:$B,0),MATCH(LA$4,INEI!$3:$3,0))),KZ11)),"")</f>
        <v>298.48887360418001</v>
      </c>
      <c r="LB11" s="59">
        <f>+IFERROR((IF(ISTEXT(LB$5)=FALSE,(INDEX(INEI!$1:$1048576,MATCH($B11,INEI!$B:$B,0),MATCH(LB$4,INEI!$3:$3,0))),LA11)),"")</f>
        <v>765.89329756133998</v>
      </c>
      <c r="LC11" s="60">
        <f>+IFERROR((IF(ISTEXT(LC$5)=FALSE,(INDEX(INEI!$1:$1048576,MATCH($B11,INEI!$B:$B,0),MATCH(LC$4,INEI!$3:$3,0))),LB11)),"")</f>
        <v>765.89329756133998</v>
      </c>
      <c r="LD11" s="59">
        <f>+IFERROR((IF(ISTEXT(LD$5)=FALSE,(INDEX(INEI!$1:$1048576,MATCH($B11,INEI!$B:$B,0),MATCH(LD$4,INEI!$3:$3,0))),LC11)),"")</f>
        <v>115.29624227808</v>
      </c>
      <c r="LE11" s="59">
        <f>+IFERROR((IF(ISTEXT(LE$5)=FALSE,(INDEX(INEI!$1:$1048576,MATCH($B11,INEI!$B:$B,0),MATCH(LE$4,INEI!$3:$3,0))),LD11)),"")</f>
        <v>186.0202868479</v>
      </c>
      <c r="LF11" s="59">
        <f>+IFERROR((IF(ISTEXT(LF$5)=FALSE,(INDEX(INEI!$1:$1048576,MATCH($B11,INEI!$B:$B,0),MATCH(LF$4,INEI!$3:$3,0))),LE11)),"")</f>
        <v>235.30779355230999</v>
      </c>
      <c r="LG11" s="59">
        <f>+IFERROR((IF(ISTEXT(LG$5)=FALSE,(INDEX(INEI!$1:$1048576,MATCH($B11,INEI!$B:$B,0),MATCH(LG$4,INEI!$3:$3,0))),LF11)),"")</f>
        <v>303.85960220717999</v>
      </c>
      <c r="LH11" s="59">
        <f>+IFERROR((IF(ISTEXT(LH$5)=FALSE,(INDEX(INEI!$1:$1048576,MATCH($B11,INEI!$B:$B,0),MATCH(LH$4,INEI!$3:$3,0))),LG11)),"")</f>
        <v>233.20720328245</v>
      </c>
      <c r="LI11" s="59">
        <f>+IFERROR((IF(ISTEXT(LI$5)=FALSE,(INDEX(INEI!$1:$1048576,MATCH($B11,INEI!$B:$B,0),MATCH(LI$4,INEI!$3:$3,0))),LH11)),"")</f>
        <v>253.70524942025</v>
      </c>
      <c r="LJ11" s="59">
        <f>+IFERROR((IF(ISTEXT(LJ$5)=FALSE,(INDEX(INEI!$1:$1048576,MATCH($B11,INEI!$B:$B,0),MATCH(LJ$4,INEI!$3:$3,0))),LI11)),"")</f>
        <v>292.72925098061</v>
      </c>
      <c r="LK11" s="59">
        <f>+IFERROR((IF(ISTEXT(LK$5)=FALSE,(INDEX(INEI!$1:$1048576,MATCH($B11,INEI!$B:$B,0),MATCH(LK$4,INEI!$3:$3,0))),LJ11)),"")</f>
        <v>261.45234742849999</v>
      </c>
      <c r="LL11" s="59">
        <f>+IFERROR((IF(ISTEXT(LL$5)=FALSE,(INDEX(INEI!$1:$1048576,MATCH($B11,INEI!$B:$B,0),MATCH(LL$4,INEI!$3:$3,0))),LK11)),"")</f>
        <v>300.55021514214002</v>
      </c>
      <c r="LM11" s="59">
        <f>+IFERROR((IF(ISTEXT(LM$5)=FALSE,(INDEX(INEI!$1:$1048576,MATCH($B11,INEI!$B:$B,0),MATCH(LM$4,INEI!$3:$3,0))),LL11)),"")</f>
        <v>379.94805848216998</v>
      </c>
      <c r="LN11" s="59">
        <f>+IFERROR((IF(ISTEXT(LN$5)=FALSE,(INDEX(INEI!$1:$1048576,MATCH($B11,INEI!$B:$B,0),MATCH(LN$4,INEI!$3:$3,0))),LM11)),"")</f>
        <v>291.14893347172</v>
      </c>
      <c r="LO11" s="59">
        <f>+IFERROR((IF(ISTEXT(LO$5)=FALSE,(INDEX(INEI!$1:$1048576,MATCH($B11,INEI!$B:$B,0),MATCH(LO$4,INEI!$3:$3,0))),LN11)),"")</f>
        <v>748.93199463097005</v>
      </c>
      <c r="LP11" s="60">
        <f>+IFERROR((IF(ISTEXT(LP$5)=FALSE,(INDEX(INEI!$1:$1048576,MATCH($B11,INEI!$B:$B,0),MATCH(LP$4,INEI!$3:$3,0))),LO11)),"")</f>
        <v>748.93199463097005</v>
      </c>
      <c r="LQ11" s="59">
        <f>+IFERROR((IF(ISTEXT(LQ$5)=FALSE,(INDEX(INEI!$1:$1048576,MATCH($B11,INEI!$B:$B,0),MATCH(LQ$4,INEI!$3:$3,0))),LP11)),"")</f>
        <v>172.73990731452</v>
      </c>
      <c r="LR11" s="59">
        <f>+IFERROR((IF(ISTEXT(LR$5)=FALSE,(INDEX(INEI!$1:$1048576,MATCH($B11,INEI!$B:$B,0),MATCH(LR$4,INEI!$3:$3,0))),LQ11)),"")</f>
        <v>207.48239246151999</v>
      </c>
      <c r="LS11" s="59">
        <f>+IFERROR((IF(ISTEXT(LS$5)=FALSE,(INDEX(INEI!$1:$1048576,MATCH($B11,INEI!$B:$B,0),MATCH(LS$4,INEI!$3:$3,0))),LR11)),"")</f>
        <v>242.14341979643001</v>
      </c>
      <c r="LT11" s="59">
        <f>+IFERROR((IF(ISTEXT(LT$5)=FALSE,(INDEX(INEI!$1:$1048576,MATCH($B11,INEI!$B:$B,0),MATCH(LT$4,INEI!$3:$3,0))),LS11)),"")</f>
        <v>289.27042366692001</v>
      </c>
      <c r="LU11" s="59">
        <f>+IFERROR((IF(ISTEXT(LU$5)=FALSE,(INDEX(INEI!$1:$1048576,MATCH($B11,INEI!$B:$B,0),MATCH(LU$4,INEI!$3:$3,0))),LT11)),"")</f>
        <v>237.33406848395001</v>
      </c>
      <c r="LV11" s="59">
        <f>+IFERROR((IF(ISTEXT(LV$5)=FALSE,(INDEX(INEI!$1:$1048576,MATCH($B11,INEI!$B:$B,0),MATCH(LV$4,INEI!$3:$3,0))),LU11)),"")</f>
        <v>282.95429572988002</v>
      </c>
      <c r="LW11" s="59">
        <f>+IFERROR((IF(ISTEXT(LW$5)=FALSE,(INDEX(INEI!$1:$1048576,MATCH($B11,INEI!$B:$B,0),MATCH(LW$4,INEI!$3:$3,0))),LV11)),"")</f>
        <v>297.07597423035003</v>
      </c>
      <c r="LX11" s="59">
        <f>+IFERROR((IF(ISTEXT(LX$5)=FALSE,(INDEX(INEI!$1:$1048576,MATCH($B11,INEI!$B:$B,0),MATCH(LX$4,INEI!$3:$3,0))),LW11)),"")</f>
        <v>251.30696557453001</v>
      </c>
      <c r="LY11" s="59">
        <f>+IFERROR((IF(ISTEXT(LY$5)=FALSE,(INDEX(INEI!$1:$1048576,MATCH($B11,INEI!$B:$B,0),MATCH(LY$4,INEI!$3:$3,0))),LX11)),"")</f>
        <v>327.16730310192997</v>
      </c>
      <c r="LZ11" s="59">
        <f>+IFERROR((IF(ISTEXT(LZ$5)=FALSE,(INDEX(INEI!$1:$1048576,MATCH($B11,INEI!$B:$B,0),MATCH(LZ$4,INEI!$3:$3,0))),LY11)),"")</f>
        <v>363.94815296121999</v>
      </c>
      <c r="MA11" s="59">
        <f>+IFERROR((IF(ISTEXT(MA$5)=FALSE,(INDEX(INEI!$1:$1048576,MATCH($B11,INEI!$B:$B,0),MATCH(MA$4,INEI!$3:$3,0))),LZ11)),"")</f>
        <v>312.66955200635999</v>
      </c>
      <c r="MB11" s="59">
        <f>+IFERROR((IF(ISTEXT(MB$5)=FALSE,(INDEX(INEI!$1:$1048576,MATCH($B11,INEI!$B:$B,0),MATCH(MB$4,INEI!$3:$3,0))),MA11)),"")</f>
        <v>801.47416676986995</v>
      </c>
      <c r="MC11" s="60">
        <f>+IFERROR((IF(ISTEXT(MC$5)=FALSE,(INDEX(INEI!$1:$1048576,MATCH($B11,INEI!$B:$B,0),MATCH(MC$4,INEI!$3:$3,0))),MB11)),"")</f>
        <v>801.47416676986995</v>
      </c>
      <c r="MD11" s="59">
        <f>+IFERROR((IF(ISTEXT(MD$5)=FALSE,(INDEX(INEI!$1:$1048576,MATCH($B11,INEI!$B:$B,0),MATCH(MD$4,INEI!$3:$3,0))),MC11)),"")</f>
        <v>215.07226253808</v>
      </c>
      <c r="ME11" s="59">
        <f>+IFERROR((IF(ISTEXT(ME$5)=FALSE,(INDEX(INEI!$1:$1048576,MATCH($B11,INEI!$B:$B,0),MATCH(ME$4,INEI!$3:$3,0))),MD11)),"")</f>
        <v>210.53047664185999</v>
      </c>
      <c r="MF11" s="59">
        <f>+IFERROR((IF(ISTEXT(MF$5)=FALSE,(INDEX(INEI!$1:$1048576,MATCH($B11,INEI!$B:$B,0),MATCH(MF$4,INEI!$3:$3,0))),ME11)),"")</f>
        <v>0</v>
      </c>
      <c r="MG11" s="59">
        <f>+IFERROR((IF(ISTEXT(MG$5)=FALSE,(INDEX(INEI!$1:$1048576,MATCH($B11,INEI!$B:$B,0),MATCH(MG$4,INEI!$3:$3,0))),MF11)),"")</f>
        <v>0</v>
      </c>
      <c r="MH11" s="59" t="str">
        <f>+IFERROR((IF(ISTEXT(MH$5)=FALSE,(INDEX(INEI!$1:$1048576,MATCH($B11,INEI!$B:$B,0),MATCH(MH$4,INEI!$3:$3,0))),MG11)),"")</f>
        <v/>
      </c>
      <c r="MI11" s="59" t="str">
        <f>+IFERROR((IF(ISTEXT(MI$5)=FALSE,(INDEX(INEI!$1:$1048576,MATCH($B11,INEI!$B:$B,0),MATCH(MI$4,INEI!$3:$3,0))),MH11)),"")</f>
        <v/>
      </c>
      <c r="MJ11" s="59" t="str">
        <f>+IFERROR((IF(ISTEXT(MJ$5)=FALSE,(INDEX(INEI!$1:$1048576,MATCH($B11,INEI!$B:$B,0),MATCH(MJ$4,INEI!$3:$3,0))),MI11)),"")</f>
        <v/>
      </c>
      <c r="MK11" s="59" t="str">
        <f>+IFERROR((IF(ISTEXT(MK$5)=FALSE,(INDEX(INEI!$1:$1048576,MATCH($B11,INEI!$B:$B,0),MATCH(MK$4,INEI!$3:$3,0))),MJ11)),"")</f>
        <v/>
      </c>
      <c r="ML11" s="59" t="str">
        <f>+IFERROR((IF(ISTEXT(ML$5)=FALSE,(INDEX(INEI!$1:$1048576,MATCH($B11,INEI!$B:$B,0),MATCH(ML$4,INEI!$3:$3,0))),MK11)),"")</f>
        <v/>
      </c>
      <c r="MM11" s="59" t="str">
        <f>+IFERROR((IF(ISTEXT(MM$5)=FALSE,(INDEX(INEI!$1:$1048576,MATCH($B11,INEI!$B:$B,0),MATCH(MM$4,INEI!$3:$3,0))),ML11)),"")</f>
        <v/>
      </c>
      <c r="MN11" s="59" t="str">
        <f>+IFERROR((IF(ISTEXT(MN$5)=FALSE,(INDEX(INEI!$1:$1048576,MATCH($B11,INEI!$B:$B,0),MATCH(MN$4,INEI!$3:$3,0))),MM11)),"")</f>
        <v/>
      </c>
      <c r="MO11" s="59" t="str">
        <f>+IFERROR((IF(ISTEXT(MO$5)=FALSE,(INDEX(INEI!$1:$1048576,MATCH($B11,INEI!$B:$B,0),MATCH(MO$4,INEI!$3:$3,0))),MN11)),"")</f>
        <v/>
      </c>
      <c r="MP11" s="60" t="str">
        <f>+IFERROR((IF(ISTEXT(MP$5)=FALSE,(INDEX(INEI!$1:$1048576,MATCH($B11,INEI!$B:$B,0),MATCH(MP$4,INEI!$3:$3,0))),MO11)),"")</f>
        <v/>
      </c>
    </row>
    <row r="12" spans="1:354" outlineLevel="1">
      <c r="B12" s="9" t="s">
        <v>156</v>
      </c>
      <c r="C12" s="127" t="s">
        <v>156</v>
      </c>
      <c r="D12" s="59"/>
      <c r="E12" s="59"/>
      <c r="F12" s="59"/>
      <c r="G12" s="59"/>
      <c r="H12" s="59"/>
      <c r="I12" s="59"/>
      <c r="J12" s="59"/>
      <c r="K12" s="59"/>
      <c r="L12" s="59"/>
      <c r="M12" s="59"/>
      <c r="N12" s="59"/>
      <c r="O12" s="59"/>
      <c r="P12" s="60"/>
      <c r="Q12" s="59"/>
      <c r="R12" s="59"/>
      <c r="S12" s="59"/>
      <c r="T12" s="59"/>
      <c r="U12" s="59"/>
      <c r="V12" s="59"/>
      <c r="W12" s="59"/>
      <c r="X12" s="59"/>
      <c r="Y12" s="59"/>
      <c r="Z12" s="59"/>
      <c r="AA12" s="59"/>
      <c r="AB12" s="59"/>
      <c r="AC12" s="60"/>
      <c r="AD12" s="59"/>
      <c r="AE12" s="59"/>
      <c r="AF12" s="59"/>
      <c r="AG12" s="59"/>
      <c r="AH12" s="59"/>
      <c r="AI12" s="59"/>
      <c r="AJ12" s="59"/>
      <c r="AK12" s="59"/>
      <c r="AL12" s="59"/>
      <c r="AM12" s="59"/>
      <c r="AN12" s="59"/>
      <c r="AO12" s="59"/>
      <c r="AP12" s="60"/>
      <c r="AQ12" s="59"/>
      <c r="AR12" s="59"/>
      <c r="AS12" s="59"/>
      <c r="AT12" s="59"/>
      <c r="AU12" s="59"/>
      <c r="AV12" s="59"/>
      <c r="AW12" s="59"/>
      <c r="AX12" s="59"/>
      <c r="AY12" s="59"/>
      <c r="AZ12" s="59"/>
      <c r="BA12" s="59"/>
      <c r="BB12" s="59"/>
      <c r="BC12" s="60"/>
      <c r="BD12" s="59"/>
      <c r="BE12" s="59"/>
      <c r="BF12" s="59"/>
      <c r="BG12" s="59"/>
      <c r="BH12" s="59"/>
      <c r="BI12" s="59"/>
      <c r="BJ12" s="59"/>
      <c r="BK12" s="59"/>
      <c r="BL12" s="59"/>
      <c r="BM12" s="59"/>
      <c r="BN12" s="59"/>
      <c r="BO12" s="59"/>
      <c r="BP12" s="60"/>
      <c r="BQ12" s="59"/>
      <c r="BR12" s="59"/>
      <c r="BS12" s="59"/>
      <c r="BT12" s="59"/>
      <c r="BU12" s="59"/>
      <c r="BV12" s="59"/>
      <c r="BW12" s="59"/>
      <c r="BX12" s="59"/>
      <c r="BY12" s="59"/>
      <c r="BZ12" s="59"/>
      <c r="CA12" s="59"/>
      <c r="CB12" s="59"/>
      <c r="CC12" s="60"/>
      <c r="CD12" s="59"/>
      <c r="CE12" s="59"/>
      <c r="CF12" s="59"/>
      <c r="CG12" s="59"/>
      <c r="CH12" s="59"/>
      <c r="CI12" s="59"/>
      <c r="CJ12" s="59"/>
      <c r="CK12" s="59"/>
      <c r="CL12" s="59"/>
      <c r="CM12" s="59"/>
      <c r="CN12" s="59"/>
      <c r="CO12" s="59"/>
      <c r="CP12" s="60"/>
      <c r="CQ12" s="59"/>
      <c r="CR12" s="59"/>
      <c r="CS12" s="59"/>
      <c r="CT12" s="59"/>
      <c r="CU12" s="59"/>
      <c r="CV12" s="59"/>
      <c r="CW12" s="59"/>
      <c r="CX12" s="59"/>
      <c r="CY12" s="59"/>
      <c r="CZ12" s="59"/>
      <c r="DA12" s="59"/>
      <c r="DB12" s="59"/>
      <c r="DC12" s="60"/>
      <c r="DD12" s="59"/>
      <c r="DE12" s="59"/>
      <c r="DF12" s="59"/>
      <c r="DG12" s="59"/>
      <c r="DH12" s="59"/>
      <c r="DI12" s="59"/>
      <c r="DJ12" s="59"/>
      <c r="DK12" s="59"/>
      <c r="DL12" s="59"/>
      <c r="DM12" s="59"/>
      <c r="DN12" s="59"/>
      <c r="DO12" s="59"/>
      <c r="DP12" s="60"/>
      <c r="DQ12" s="59"/>
      <c r="DR12" s="59"/>
      <c r="DS12" s="59"/>
      <c r="DT12" s="59"/>
      <c r="DU12" s="59"/>
      <c r="DV12" s="59"/>
      <c r="DW12" s="59"/>
      <c r="DX12" s="59"/>
      <c r="DY12" s="59"/>
      <c r="DZ12" s="59"/>
      <c r="EA12" s="59"/>
      <c r="EB12" s="59"/>
      <c r="EC12" s="60"/>
      <c r="ED12" s="59"/>
      <c r="EE12" s="59"/>
      <c r="EF12" s="59"/>
      <c r="EG12" s="59"/>
      <c r="EH12" s="59"/>
      <c r="EI12" s="59"/>
      <c r="EJ12" s="59"/>
      <c r="EK12" s="59"/>
      <c r="EL12" s="59"/>
      <c r="EM12" s="59"/>
      <c r="EN12" s="59"/>
      <c r="EO12" s="59"/>
      <c r="EP12" s="60"/>
      <c r="EQ12" s="59"/>
      <c r="ER12" s="59"/>
      <c r="ES12" s="59"/>
      <c r="ET12" s="59"/>
      <c r="EU12" s="59"/>
      <c r="EV12" s="59"/>
      <c r="EW12" s="59"/>
      <c r="EX12" s="59"/>
      <c r="EY12" s="59"/>
      <c r="EZ12" s="59"/>
      <c r="FA12" s="59"/>
      <c r="FB12" s="59"/>
      <c r="FC12" s="60"/>
      <c r="FD12" s="59"/>
      <c r="FE12" s="59"/>
      <c r="FF12" s="59"/>
      <c r="FG12" s="59"/>
      <c r="FH12" s="59"/>
      <c r="FI12" s="59"/>
      <c r="FJ12" s="59"/>
      <c r="FK12" s="59"/>
      <c r="FL12" s="59"/>
      <c r="FM12" s="59"/>
      <c r="FN12" s="59"/>
      <c r="FO12" s="59"/>
      <c r="FP12" s="60"/>
      <c r="FQ12" s="59"/>
      <c r="FR12" s="59"/>
      <c r="FS12" s="59"/>
      <c r="FT12" s="59"/>
      <c r="FU12" s="59"/>
      <c r="FV12" s="59"/>
      <c r="FW12" s="59"/>
      <c r="FX12" s="59"/>
      <c r="FY12" s="59"/>
      <c r="FZ12" s="59"/>
      <c r="GA12" s="59"/>
      <c r="GB12" s="59"/>
      <c r="GC12" s="60"/>
      <c r="GD12" s="59">
        <v>99.65</v>
      </c>
      <c r="GE12" s="59">
        <v>100.24</v>
      </c>
      <c r="GF12" s="59">
        <v>100.86</v>
      </c>
      <c r="GG12" s="59">
        <v>100.7</v>
      </c>
      <c r="GH12" s="59">
        <v>100.64</v>
      </c>
      <c r="GI12" s="59">
        <v>100.87</v>
      </c>
      <c r="GJ12" s="59">
        <v>101.49</v>
      </c>
      <c r="GK12" s="59">
        <v>101.81</v>
      </c>
      <c r="GL12" s="59">
        <v>102.84</v>
      </c>
      <c r="GM12" s="59">
        <v>103.68</v>
      </c>
      <c r="GN12" s="59">
        <v>104.19</v>
      </c>
      <c r="GO12" s="59">
        <v>104.66</v>
      </c>
      <c r="GP12" s="60">
        <v>104.66</v>
      </c>
      <c r="GQ12" s="59">
        <v>105.94</v>
      </c>
      <c r="GR12" s="59">
        <v>107.21</v>
      </c>
      <c r="GS12" s="59">
        <v>107.21</v>
      </c>
      <c r="GT12" s="59">
        <v>108.13</v>
      </c>
      <c r="GU12" s="59">
        <v>109.35</v>
      </c>
      <c r="GV12" s="59">
        <v>110.46</v>
      </c>
      <c r="GW12" s="59">
        <v>111.11</v>
      </c>
      <c r="GX12" s="59">
        <v>111.95</v>
      </c>
      <c r="GY12" s="59">
        <v>112.24</v>
      </c>
      <c r="GZ12" s="59">
        <v>112.2</v>
      </c>
      <c r="HA12" s="59">
        <v>113.66</v>
      </c>
      <c r="HB12" s="59">
        <v>114.77</v>
      </c>
      <c r="HC12" s="60">
        <v>114.77</v>
      </c>
      <c r="HD12" s="59">
        <v>116.29</v>
      </c>
      <c r="HE12" s="59">
        <v>118.02</v>
      </c>
      <c r="HF12" s="59">
        <v>117.12</v>
      </c>
      <c r="HG12" s="59">
        <v>114.43</v>
      </c>
      <c r="HH12" s="59">
        <v>114.3</v>
      </c>
      <c r="HI12" s="59">
        <v>114.53</v>
      </c>
      <c r="HJ12" s="59">
        <v>113.66</v>
      </c>
      <c r="HK12" s="59">
        <v>114.48</v>
      </c>
      <c r="HL12" s="59">
        <v>115.55</v>
      </c>
      <c r="HM12" s="59">
        <v>115.75</v>
      </c>
      <c r="HN12" s="59">
        <v>115.81</v>
      </c>
      <c r="HO12" s="59">
        <v>115.94</v>
      </c>
      <c r="HP12" s="60">
        <v>115.94</v>
      </c>
      <c r="HQ12" s="59">
        <v>115.03</v>
      </c>
      <c r="HR12" s="59">
        <v>113.23</v>
      </c>
      <c r="HS12" s="59">
        <v>113.19</v>
      </c>
      <c r="HT12" s="59">
        <v>112.79</v>
      </c>
      <c r="HU12" s="59">
        <v>113.19</v>
      </c>
      <c r="HV12" s="59">
        <v>113.28</v>
      </c>
      <c r="HW12" s="59">
        <v>113.03</v>
      </c>
      <c r="HX12" s="59">
        <v>112.96</v>
      </c>
      <c r="HY12" s="59">
        <v>112.88</v>
      </c>
      <c r="HZ12" s="59">
        <v>113.28</v>
      </c>
      <c r="IA12" s="59">
        <v>113.01</v>
      </c>
      <c r="IB12" s="59">
        <v>113.08</v>
      </c>
      <c r="IC12" s="60">
        <v>113.08</v>
      </c>
      <c r="ID12" s="59">
        <v>112.51</v>
      </c>
      <c r="IE12" s="59">
        <v>112.98</v>
      </c>
      <c r="IF12" s="59">
        <v>113.31</v>
      </c>
      <c r="IG12" s="59">
        <v>112.91</v>
      </c>
      <c r="IH12" s="59">
        <v>113.75</v>
      </c>
      <c r="II12" s="59">
        <v>113.66</v>
      </c>
      <c r="IJ12" s="59">
        <v>114.2</v>
      </c>
      <c r="IK12" s="59">
        <v>114.66</v>
      </c>
      <c r="IL12" s="59">
        <v>115.81</v>
      </c>
      <c r="IM12" s="59">
        <v>115.82</v>
      </c>
      <c r="IN12" s="59">
        <v>116.79</v>
      </c>
      <c r="IO12" s="59">
        <v>116.64</v>
      </c>
      <c r="IP12" s="60">
        <v>116.64</v>
      </c>
      <c r="IQ12" s="59">
        <v>116.34</v>
      </c>
      <c r="IR12" s="59">
        <v>115.96</v>
      </c>
      <c r="IS12" s="59">
        <v>115.33</v>
      </c>
      <c r="IT12" s="59">
        <v>115.24</v>
      </c>
      <c r="IU12" s="59">
        <v>115.69</v>
      </c>
      <c r="IV12" s="59">
        <v>116.13</v>
      </c>
      <c r="IW12" s="59">
        <v>114.86</v>
      </c>
      <c r="IX12" s="59">
        <v>116.71</v>
      </c>
      <c r="IY12" s="59">
        <v>116.88</v>
      </c>
      <c r="IZ12" s="59">
        <v>117.09</v>
      </c>
      <c r="JA12" s="59">
        <v>116.97</v>
      </c>
      <c r="JB12" s="59">
        <v>117.3</v>
      </c>
      <c r="JC12" s="60">
        <v>117.3</v>
      </c>
      <c r="JD12" s="59">
        <v>115.83</v>
      </c>
      <c r="JE12" s="59">
        <v>116.69</v>
      </c>
      <c r="JF12" s="59">
        <v>119.18</v>
      </c>
      <c r="JG12" s="59">
        <v>117.63</v>
      </c>
      <c r="JH12" s="59">
        <v>117.58</v>
      </c>
      <c r="JI12" s="59">
        <v>118.48</v>
      </c>
      <c r="JJ12" s="59">
        <v>120.17</v>
      </c>
      <c r="JK12" s="59">
        <v>120.89</v>
      </c>
      <c r="JL12" s="59">
        <v>120.88</v>
      </c>
      <c r="JM12" s="59">
        <v>121.76</v>
      </c>
      <c r="JN12" s="59">
        <v>122.4</v>
      </c>
      <c r="JO12" s="59">
        <v>122.4</v>
      </c>
      <c r="JP12" s="60">
        <v>122.4</v>
      </c>
      <c r="JQ12" s="59">
        <v>122.38</v>
      </c>
      <c r="JR12" s="59">
        <v>122.93</v>
      </c>
      <c r="JS12" s="59">
        <v>124.06</v>
      </c>
      <c r="JT12" s="59">
        <v>124.04</v>
      </c>
      <c r="JU12" s="59">
        <v>126.13</v>
      </c>
      <c r="JV12" s="59">
        <v>128.63</v>
      </c>
      <c r="JW12" s="59">
        <v>129.74</v>
      </c>
      <c r="JX12" s="59">
        <v>132.68</v>
      </c>
      <c r="JY12" s="59">
        <v>133.34</v>
      </c>
      <c r="JZ12" s="59">
        <v>132.43</v>
      </c>
      <c r="KA12" s="59">
        <v>130.69</v>
      </c>
      <c r="KB12" s="59">
        <v>131.66</v>
      </c>
      <c r="KC12" s="60">
        <v>131.66</v>
      </c>
      <c r="KD12" s="59">
        <f>+IFERROR((IF(ISTEXT(KD$5)=FALSE,(INDEX(INEI!$1:$1048576,MATCH($B12,INEI!$B:$B,0),MATCH(KD$4,INEI!$3:$3,0))),KC12)),"")</f>
        <v>129.29</v>
      </c>
      <c r="KE12" s="59">
        <f>+IFERROR((IF(ISTEXT(KE$5)=FALSE,(INDEX(INEI!$1:$1048576,MATCH($B12,INEI!$B:$B,0),MATCH(KE$4,INEI!$3:$3,0))),KD12)),"")</f>
        <v>126.78</v>
      </c>
      <c r="KF12" s="59">
        <f>+IFERROR((IF(ISTEXT(KF$5)=FALSE,(INDEX(INEI!$1:$1048576,MATCH($B12,INEI!$B:$B,0),MATCH(KF$4,INEI!$3:$3,0))),KE12)),"")</f>
        <v>125.68</v>
      </c>
      <c r="KG12" s="59">
        <f>+IFERROR((IF(ISTEXT(KG$5)=FALSE,(INDEX(INEI!$1:$1048576,MATCH($B12,INEI!$B:$B,0),MATCH(KG$4,INEI!$3:$3,0))),KF12)),"")</f>
        <v>125.76</v>
      </c>
      <c r="KH12" s="59">
        <f>+IFERROR((IF(ISTEXT(KH$5)=FALSE,(INDEX(INEI!$1:$1048576,MATCH($B12,INEI!$B:$B,0),MATCH(KH$4,INEI!$3:$3,0))),KG12)),"")</f>
        <v>127.31</v>
      </c>
      <c r="KI12" s="59">
        <f>+IFERROR((IF(ISTEXT(KI$5)=FALSE,(INDEX(INEI!$1:$1048576,MATCH($B12,INEI!$B:$B,0),MATCH(KI$4,INEI!$3:$3,0))),KH12)),"")</f>
        <v>126.18</v>
      </c>
      <c r="KJ12" s="59">
        <f>+IFERROR((IF(ISTEXT(KJ$5)=FALSE,(INDEX(INEI!$1:$1048576,MATCH($B12,INEI!$B:$B,0),MATCH(KJ$4,INEI!$3:$3,0))),KI12)),"")</f>
        <v>129.91999999999999</v>
      </c>
      <c r="KK12" s="59">
        <f>+IFERROR((IF(ISTEXT(KK$5)=FALSE,(INDEX(INEI!$1:$1048576,MATCH($B12,INEI!$B:$B,0),MATCH(KK$4,INEI!$3:$3,0))),KJ12)),"")</f>
        <v>130.47999999999999</v>
      </c>
      <c r="KL12" s="59">
        <f>+IFERROR((IF(ISTEXT(KL$5)=FALSE,(INDEX(INEI!$1:$1048576,MATCH($B12,INEI!$B:$B,0),MATCH(KL$4,INEI!$3:$3,0))),KK12)),"")</f>
        <v>130.59</v>
      </c>
      <c r="KM12" s="59">
        <f>+IFERROR((IF(ISTEXT(KM$5)=FALSE,(INDEX(INEI!$1:$1048576,MATCH($B12,INEI!$B:$B,0),MATCH(KM$4,INEI!$3:$3,0))),KL12)),"")</f>
        <v>133.76</v>
      </c>
      <c r="KN12" s="59">
        <f>+IFERROR((IF(ISTEXT(KN$5)=FALSE,(INDEX(INEI!$1:$1048576,MATCH($B12,INEI!$B:$B,0),MATCH(KN$4,INEI!$3:$3,0))),KM12)),"")</f>
        <v>131.72999999999999</v>
      </c>
      <c r="KO12" s="59">
        <f>+IFERROR((IF(ISTEXT(KO$5)=FALSE,(INDEX(INEI!$1:$1048576,MATCH($B12,INEI!$B:$B,0),MATCH(KO$4,INEI!$3:$3,0))),KN12)),"")</f>
        <v>130.29</v>
      </c>
      <c r="KP12" s="60">
        <f>+IFERROR((IF(ISTEXT(KP$5)=FALSE,(INDEX(INEI!$1:$1048576,MATCH($B12,INEI!$B:$B,0),MATCH(KP$4,INEI!$3:$3,0))),KO12)),"")</f>
        <v>130.29</v>
      </c>
      <c r="KQ12" s="59">
        <f>+IFERROR((IF(ISTEXT(KQ$5)=FALSE,(INDEX(INEI!$1:$1048576,MATCH($B12,INEI!$B:$B,0),MATCH(KQ$4,INEI!$3:$3,0))),KP12)),"")</f>
        <v>130.03</v>
      </c>
      <c r="KR12" s="59">
        <f>+IFERROR((IF(ISTEXT(KR$5)=FALSE,(INDEX(INEI!$1:$1048576,MATCH($B12,INEI!$B:$B,0),MATCH(KR$4,INEI!$3:$3,0))),KQ12)),"")</f>
        <v>130.62</v>
      </c>
      <c r="KS12" s="59">
        <f>+IFERROR((IF(ISTEXT(KS$5)=FALSE,(INDEX(INEI!$1:$1048576,MATCH($B12,INEI!$B:$B,0),MATCH(KS$4,INEI!$3:$3,0))),KR12)),"")</f>
        <v>129.63</v>
      </c>
      <c r="KT12" s="59">
        <f>+IFERROR((IF(ISTEXT(KT$5)=FALSE,(INDEX(INEI!$1:$1048576,MATCH($B12,INEI!$B:$B,0),MATCH(KT$4,INEI!$3:$3,0))),KS12)),"")</f>
        <v>128.97</v>
      </c>
      <c r="KU12" s="59">
        <f>+IFERROR((IF(ISTEXT(KU$5)=FALSE,(INDEX(INEI!$1:$1048576,MATCH($B12,INEI!$B:$B,0),MATCH(KU$4,INEI!$3:$3,0))),KT12)),"")</f>
        <v>127.04</v>
      </c>
      <c r="KV12" s="59">
        <f>+IFERROR((IF(ISTEXT(KV$5)=FALSE,(INDEX(INEI!$1:$1048576,MATCH($B12,INEI!$B:$B,0),MATCH(KV$4,INEI!$3:$3,0))),KU12)),"")</f>
        <v>125.99</v>
      </c>
      <c r="KW12" s="59">
        <f>+IFERROR((IF(ISTEXT(KW$5)=FALSE,(INDEX(INEI!$1:$1048576,MATCH($B12,INEI!$B:$B,0),MATCH(KW$4,INEI!$3:$3,0))),KV12)),"")</f>
        <v>124.79</v>
      </c>
      <c r="KX12" s="59">
        <f>+IFERROR((IF(ISTEXT(KX$5)=FALSE,(INDEX(INEI!$1:$1048576,MATCH($B12,INEI!$B:$B,0),MATCH(KX$4,INEI!$3:$3,0))),KW12)),"")</f>
        <v>126.75</v>
      </c>
      <c r="KY12" s="59">
        <f>+IFERROR((IF(ISTEXT(KY$5)=FALSE,(INDEX(INEI!$1:$1048576,MATCH($B12,INEI!$B:$B,0),MATCH(KY$4,INEI!$3:$3,0))),KX12)),"")</f>
        <v>127.62</v>
      </c>
      <c r="KZ12" s="59">
        <f>+IFERROR((IF(ISTEXT(KZ$5)=FALSE,(INDEX(INEI!$1:$1048576,MATCH($B12,INEI!$B:$B,0),MATCH(KZ$4,INEI!$3:$3,0))),KY12)),"")</f>
        <v>130.32</v>
      </c>
      <c r="LA12" s="59">
        <f>+IFERROR((IF(ISTEXT(LA$5)=FALSE,(INDEX(INEI!$1:$1048576,MATCH($B12,INEI!$B:$B,0),MATCH(LA$4,INEI!$3:$3,0))),KZ12)),"")</f>
        <v>129</v>
      </c>
      <c r="LB12" s="59">
        <f>+IFERROR((IF(ISTEXT(LB$5)=FALSE,(INDEX(INEI!$1:$1048576,MATCH($B12,INEI!$B:$B,0),MATCH(LB$4,INEI!$3:$3,0))),LA12)),"")</f>
        <v>128.63</v>
      </c>
      <c r="LC12" s="60">
        <f>+IFERROR((IF(ISTEXT(LC$5)=FALSE,(INDEX(INEI!$1:$1048576,MATCH($B12,INEI!$B:$B,0),MATCH(LC$4,INEI!$3:$3,0))),LB12)),"")</f>
        <v>128.63</v>
      </c>
      <c r="LD12" s="59">
        <f>+IFERROR((IF(ISTEXT(LD$5)=FALSE,(INDEX(INEI!$1:$1048576,MATCH($B12,INEI!$B:$B,0),MATCH(LD$4,INEI!$3:$3,0))),LC12)),"")</f>
        <v>128.28</v>
      </c>
      <c r="LE12" s="59">
        <f>+IFERROR((IF(ISTEXT(LE$5)=FALSE,(INDEX(INEI!$1:$1048576,MATCH($B12,INEI!$B:$B,0),MATCH(LE$4,INEI!$3:$3,0))),LD12)),"")</f>
        <v>130.59</v>
      </c>
      <c r="LF12" s="59">
        <f>+IFERROR((IF(ISTEXT(LF$5)=FALSE,(INDEX(INEI!$1:$1048576,MATCH($B12,INEI!$B:$B,0),MATCH(LF$4,INEI!$3:$3,0))),LE12)),"")</f>
        <v>128.54</v>
      </c>
      <c r="LG12" s="59">
        <f>+IFERROR((IF(ISTEXT(LG$5)=FALSE,(INDEX(INEI!$1:$1048576,MATCH($B12,INEI!$B:$B,0),MATCH(LG$4,INEI!$3:$3,0))),LF12)),"")</f>
        <v>128.28</v>
      </c>
      <c r="LH12" s="59">
        <f>+IFERROR((IF(ISTEXT(LH$5)=FALSE,(INDEX(INEI!$1:$1048576,MATCH($B12,INEI!$B:$B,0),MATCH(LH$4,INEI!$3:$3,0))),LG12)),"")</f>
        <v>129.75</v>
      </c>
      <c r="LI12" s="59">
        <f>+IFERROR((IF(ISTEXT(LI$5)=FALSE,(INDEX(INEI!$1:$1048576,MATCH($B12,INEI!$B:$B,0),MATCH(LI$4,INEI!$3:$3,0))),LH12)),"")</f>
        <v>131.27000000000001</v>
      </c>
      <c r="LJ12" s="59">
        <f>+IFERROR((IF(ISTEXT(LJ$5)=FALSE,(INDEX(INEI!$1:$1048576,MATCH($B12,INEI!$B:$B,0),MATCH(LJ$4,INEI!$3:$3,0))),LI12)),"")</f>
        <v>132.16</v>
      </c>
      <c r="LK12" s="59">
        <f>+IFERROR((IF(ISTEXT(LK$5)=FALSE,(INDEX(INEI!$1:$1048576,MATCH($B12,INEI!$B:$B,0),MATCH(LK$4,INEI!$3:$3,0))),LJ12)),"")</f>
        <v>131.21</v>
      </c>
      <c r="LL12" s="59">
        <f>+IFERROR((IF(ISTEXT(LL$5)=FALSE,(INDEX(INEI!$1:$1048576,MATCH($B12,INEI!$B:$B,0),MATCH(LL$4,INEI!$3:$3,0))),LK12)),"")</f>
        <v>132.05000000000001</v>
      </c>
      <c r="LM12" s="59">
        <f>+IFERROR((IF(ISTEXT(LM$5)=FALSE,(INDEX(INEI!$1:$1048576,MATCH($B12,INEI!$B:$B,0),MATCH(LM$4,INEI!$3:$3,0))),LL12)),"")</f>
        <v>131.96</v>
      </c>
      <c r="LN12" s="59">
        <f>+IFERROR((IF(ISTEXT(LN$5)=FALSE,(INDEX(INEI!$1:$1048576,MATCH($B12,INEI!$B:$B,0),MATCH(LN$4,INEI!$3:$3,0))),LM12)),"")</f>
        <v>133.28</v>
      </c>
      <c r="LO12" s="59">
        <f>+IFERROR((IF(ISTEXT(LO$5)=FALSE,(INDEX(INEI!$1:$1048576,MATCH($B12,INEI!$B:$B,0),MATCH(LO$4,INEI!$3:$3,0))),LN12)),"")</f>
        <v>132.52000000000001</v>
      </c>
      <c r="LP12" s="60">
        <f>+IFERROR((IF(ISTEXT(LP$5)=FALSE,(INDEX(INEI!$1:$1048576,MATCH($B12,INEI!$B:$B,0),MATCH(LP$4,INEI!$3:$3,0))),LO12)),"")</f>
        <v>132.52000000000001</v>
      </c>
      <c r="LQ12" s="59">
        <f>+IFERROR((IF(ISTEXT(LQ$5)=FALSE,(INDEX(INEI!$1:$1048576,MATCH($B12,INEI!$B:$B,0),MATCH(LQ$4,INEI!$3:$3,0))),LP12)),"")</f>
        <v>133.28</v>
      </c>
      <c r="LR12" s="59">
        <f>+IFERROR((IF(ISTEXT(LR$5)=FALSE,(INDEX(INEI!$1:$1048576,MATCH($B12,INEI!$B:$B,0),MATCH(LR$4,INEI!$3:$3,0))),LQ12)),"")</f>
        <v>132.47999999999999</v>
      </c>
      <c r="LS12" s="59">
        <f>+IFERROR((IF(ISTEXT(LS$5)=FALSE,(INDEX(INEI!$1:$1048576,MATCH($B12,INEI!$B:$B,0),MATCH(LS$4,INEI!$3:$3,0))),LR12)),"")</f>
        <v>131.38999999999999</v>
      </c>
      <c r="LT12" s="59">
        <f>+IFERROR((IF(ISTEXT(LT$5)=FALSE,(INDEX(INEI!$1:$1048576,MATCH($B12,INEI!$B:$B,0),MATCH(LT$4,INEI!$3:$3,0))),LS12)),"")</f>
        <v>132.77000000000001</v>
      </c>
      <c r="LU12" s="59">
        <f>+IFERROR((IF(ISTEXT(LU$5)=FALSE,(INDEX(INEI!$1:$1048576,MATCH($B12,INEI!$B:$B,0),MATCH(LU$4,INEI!$3:$3,0))),LT12)),"")</f>
        <v>132.15</v>
      </c>
      <c r="LV12" s="59">
        <f>+IFERROR((IF(ISTEXT(LV$5)=FALSE,(INDEX(INEI!$1:$1048576,MATCH($B12,INEI!$B:$B,0),MATCH(LV$4,INEI!$3:$3,0))),LU12)),"")</f>
        <v>130.09</v>
      </c>
      <c r="LW12" s="59">
        <f>+IFERROR((IF(ISTEXT(LW$5)=FALSE,(INDEX(INEI!$1:$1048576,MATCH($B12,INEI!$B:$B,0),MATCH(LW$4,INEI!$3:$3,0))),LV12)),"")</f>
        <v>128.06</v>
      </c>
      <c r="LX12" s="59">
        <f>+IFERROR((IF(ISTEXT(LX$5)=FALSE,(INDEX(INEI!$1:$1048576,MATCH($B12,INEI!$B:$B,0),MATCH(LX$4,INEI!$3:$3,0))),LW12)),"")</f>
        <v>127.5</v>
      </c>
      <c r="LY12" s="59">
        <f>+IFERROR((IF(ISTEXT(LY$5)=FALSE,(INDEX(INEI!$1:$1048576,MATCH($B12,INEI!$B:$B,0),MATCH(LY$4,INEI!$3:$3,0))),LX12)),"")</f>
        <v>126.49</v>
      </c>
      <c r="LZ12" s="59">
        <f>+IFERROR((IF(ISTEXT(LZ$5)=FALSE,(INDEX(INEI!$1:$1048576,MATCH($B12,INEI!$B:$B,0),MATCH(LZ$4,INEI!$3:$3,0))),LY12)),"")</f>
        <v>123.49</v>
      </c>
      <c r="MA12" s="59">
        <f>+IFERROR((IF(ISTEXT(MA$5)=FALSE,(INDEX(INEI!$1:$1048576,MATCH($B12,INEI!$B:$B,0),MATCH(MA$4,INEI!$3:$3,0))),LZ12)),"")</f>
        <v>121.32</v>
      </c>
      <c r="MB12" s="59">
        <f>+IFERROR((IF(ISTEXT(MB$5)=FALSE,(INDEX(INEI!$1:$1048576,MATCH($B12,INEI!$B:$B,0),MATCH(MB$4,INEI!$3:$3,0))),MA12)),"")</f>
        <v>120.93</v>
      </c>
      <c r="MC12" s="60">
        <f>+IFERROR((IF(ISTEXT(MC$5)=FALSE,(INDEX(INEI!$1:$1048576,MATCH($B12,INEI!$B:$B,0),MATCH(MC$4,INEI!$3:$3,0))),MB12)),"")</f>
        <v>120.93</v>
      </c>
      <c r="MD12" s="59">
        <f>+IFERROR((IF(ISTEXT(MD$5)=FALSE,(INDEX(INEI!$1:$1048576,MATCH($B12,INEI!$B:$B,0),MATCH(MD$4,INEI!$3:$3,0))),MC12)),"")</f>
        <v>121.25</v>
      </c>
      <c r="ME12" s="59">
        <f>+IFERROR((IF(ISTEXT(ME$5)=FALSE,(INDEX(INEI!$1:$1048576,MATCH($B12,INEI!$B:$B,0),MATCH(ME$4,INEI!$3:$3,0))),MD12)),"")</f>
        <v>120.5</v>
      </c>
      <c r="MF12" s="59">
        <f>+IFERROR((IF(ISTEXT(MF$5)=FALSE,(INDEX(INEI!$1:$1048576,MATCH($B12,INEI!$B:$B,0),MATCH(MF$4,INEI!$3:$3,0))),ME12)),"")</f>
        <v>122.48</v>
      </c>
      <c r="MG12" s="59">
        <f>+IFERROR((IF(ISTEXT(MG$5)=FALSE,(INDEX(INEI!$1:$1048576,MATCH($B12,INEI!$B:$B,0),MATCH(MG$4,INEI!$3:$3,0))),MF12)),"")</f>
        <v>122.31</v>
      </c>
      <c r="MH12" s="59" t="str">
        <f>+IFERROR((IF(ISTEXT(MH$5)=FALSE,(INDEX(INEI!$1:$1048576,MATCH($B12,INEI!$B:$B,0),MATCH(MH$4,INEI!$3:$3,0))),MG12)),"")</f>
        <v/>
      </c>
      <c r="MI12" s="59" t="str">
        <f>+IFERROR((IF(ISTEXT(MI$5)=FALSE,(INDEX(INEI!$1:$1048576,MATCH($B12,INEI!$B:$B,0),MATCH(MI$4,INEI!$3:$3,0))),MH12)),"")</f>
        <v/>
      </c>
      <c r="MJ12" s="59" t="str">
        <f>+IFERROR((IF(ISTEXT(MJ$5)=FALSE,(INDEX(INEI!$1:$1048576,MATCH($B12,INEI!$B:$B,0),MATCH(MJ$4,INEI!$3:$3,0))),MI12)),"")</f>
        <v/>
      </c>
      <c r="MK12" s="59" t="str">
        <f>+IFERROR((IF(ISTEXT(MK$5)=FALSE,(INDEX(INEI!$1:$1048576,MATCH($B12,INEI!$B:$B,0),MATCH(MK$4,INEI!$3:$3,0))),MJ12)),"")</f>
        <v/>
      </c>
      <c r="ML12" s="59" t="str">
        <f>+IFERROR((IF(ISTEXT(ML$5)=FALSE,(INDEX(INEI!$1:$1048576,MATCH($B12,INEI!$B:$B,0),MATCH(ML$4,INEI!$3:$3,0))),MK12)),"")</f>
        <v/>
      </c>
      <c r="MM12" s="59" t="str">
        <f>+IFERROR((IF(ISTEXT(MM$5)=FALSE,(INDEX(INEI!$1:$1048576,MATCH($B12,INEI!$B:$B,0),MATCH(MM$4,INEI!$3:$3,0))),ML12)),"")</f>
        <v/>
      </c>
      <c r="MN12" s="59" t="str">
        <f>+IFERROR((IF(ISTEXT(MN$5)=FALSE,(INDEX(INEI!$1:$1048576,MATCH($B12,INEI!$B:$B,0),MATCH(MN$4,INEI!$3:$3,0))),MM12)),"")</f>
        <v/>
      </c>
      <c r="MO12" s="59" t="str">
        <f>+IFERROR((IF(ISTEXT(MO$5)=FALSE,(INDEX(INEI!$1:$1048576,MATCH($B12,INEI!$B:$B,0),MATCH(MO$4,INEI!$3:$3,0))),MN12)),"")</f>
        <v/>
      </c>
      <c r="MP12" s="60" t="str">
        <f>+IFERROR((IF(ISTEXT(MP$5)=FALSE,(INDEX(INEI!$1:$1048576,MATCH($B12,INEI!$B:$B,0),MATCH(MP$4,INEI!$3:$3,0))),MO12)),"")</f>
        <v/>
      </c>
    </row>
    <row r="13" spans="1:354" outlineLevel="1">
      <c r="B13" s="9" t="s">
        <v>157</v>
      </c>
      <c r="C13" s="127" t="s">
        <v>157</v>
      </c>
      <c r="D13" s="59"/>
      <c r="E13" s="59"/>
      <c r="F13" s="59"/>
      <c r="G13" s="59"/>
      <c r="H13" s="59"/>
      <c r="I13" s="59"/>
      <c r="J13" s="59"/>
      <c r="K13" s="59"/>
      <c r="L13" s="59"/>
      <c r="M13" s="59"/>
      <c r="N13" s="59"/>
      <c r="O13" s="59"/>
      <c r="P13" s="60"/>
      <c r="Q13" s="59"/>
      <c r="R13" s="59"/>
      <c r="S13" s="59"/>
      <c r="T13" s="59"/>
      <c r="U13" s="59"/>
      <c r="V13" s="59"/>
      <c r="W13" s="59"/>
      <c r="X13" s="59"/>
      <c r="Y13" s="59"/>
      <c r="Z13" s="59"/>
      <c r="AA13" s="59"/>
      <c r="AB13" s="59"/>
      <c r="AC13" s="60"/>
      <c r="AD13" s="59"/>
      <c r="AE13" s="59"/>
      <c r="AF13" s="59"/>
      <c r="AG13" s="59"/>
      <c r="AH13" s="59"/>
      <c r="AI13" s="59"/>
      <c r="AJ13" s="59"/>
      <c r="AK13" s="59"/>
      <c r="AL13" s="59"/>
      <c r="AM13" s="59"/>
      <c r="AN13" s="59"/>
      <c r="AO13" s="59"/>
      <c r="AP13" s="60"/>
      <c r="AQ13" s="59"/>
      <c r="AR13" s="59"/>
      <c r="AS13" s="59"/>
      <c r="AT13" s="59"/>
      <c r="AU13" s="59"/>
      <c r="AV13" s="59"/>
      <c r="AW13" s="59"/>
      <c r="AX13" s="59"/>
      <c r="AY13" s="59"/>
      <c r="AZ13" s="59"/>
      <c r="BA13" s="59"/>
      <c r="BB13" s="59"/>
      <c r="BC13" s="60"/>
      <c r="BD13" s="59"/>
      <c r="BE13" s="59"/>
      <c r="BF13" s="59"/>
      <c r="BG13" s="59"/>
      <c r="BH13" s="59"/>
      <c r="BI13" s="59"/>
      <c r="BJ13" s="59"/>
      <c r="BK13" s="59"/>
      <c r="BL13" s="59"/>
      <c r="BM13" s="59"/>
      <c r="BN13" s="59"/>
      <c r="BO13" s="59"/>
      <c r="BP13" s="60"/>
      <c r="BQ13" s="59"/>
      <c r="BR13" s="59"/>
      <c r="BS13" s="59"/>
      <c r="BT13" s="59"/>
      <c r="BU13" s="59"/>
      <c r="BV13" s="59"/>
      <c r="BW13" s="59"/>
      <c r="BX13" s="59"/>
      <c r="BY13" s="59"/>
      <c r="BZ13" s="59"/>
      <c r="CA13" s="59"/>
      <c r="CB13" s="59"/>
      <c r="CC13" s="60"/>
      <c r="CD13" s="59"/>
      <c r="CE13" s="59"/>
      <c r="CF13" s="59"/>
      <c r="CG13" s="59"/>
      <c r="CH13" s="59"/>
      <c r="CI13" s="59"/>
      <c r="CJ13" s="59"/>
      <c r="CK13" s="59"/>
      <c r="CL13" s="59"/>
      <c r="CM13" s="59"/>
      <c r="CN13" s="59"/>
      <c r="CO13" s="59"/>
      <c r="CP13" s="60"/>
      <c r="CQ13" s="59"/>
      <c r="CR13" s="59"/>
      <c r="CS13" s="59"/>
      <c r="CT13" s="59"/>
      <c r="CU13" s="59"/>
      <c r="CV13" s="59"/>
      <c r="CW13" s="59"/>
      <c r="CX13" s="59"/>
      <c r="CY13" s="59"/>
      <c r="CZ13" s="59"/>
      <c r="DA13" s="59"/>
      <c r="DB13" s="59"/>
      <c r="DC13" s="60"/>
      <c r="DD13" s="59"/>
      <c r="DE13" s="59"/>
      <c r="DF13" s="59"/>
      <c r="DG13" s="59"/>
      <c r="DH13" s="59"/>
      <c r="DI13" s="59"/>
      <c r="DJ13" s="59"/>
      <c r="DK13" s="59"/>
      <c r="DL13" s="59"/>
      <c r="DM13" s="59"/>
      <c r="DN13" s="59"/>
      <c r="DO13" s="59"/>
      <c r="DP13" s="60"/>
      <c r="DQ13" s="59"/>
      <c r="DR13" s="59"/>
      <c r="DS13" s="59"/>
      <c r="DT13" s="59"/>
      <c r="DU13" s="59"/>
      <c r="DV13" s="59"/>
      <c r="DW13" s="59"/>
      <c r="DX13" s="59"/>
      <c r="DY13" s="59"/>
      <c r="DZ13" s="59"/>
      <c r="EA13" s="59"/>
      <c r="EB13" s="59"/>
      <c r="EC13" s="60"/>
      <c r="ED13" s="59"/>
      <c r="EE13" s="59"/>
      <c r="EF13" s="59"/>
      <c r="EG13" s="59"/>
      <c r="EH13" s="59"/>
      <c r="EI13" s="59"/>
      <c r="EJ13" s="59"/>
      <c r="EK13" s="59"/>
      <c r="EL13" s="59"/>
      <c r="EM13" s="59"/>
      <c r="EN13" s="59"/>
      <c r="EO13" s="59"/>
      <c r="EP13" s="60"/>
      <c r="EQ13" s="59"/>
      <c r="ER13" s="59"/>
      <c r="ES13" s="59"/>
      <c r="ET13" s="59"/>
      <c r="EU13" s="59"/>
      <c r="EV13" s="59"/>
      <c r="EW13" s="59"/>
      <c r="EX13" s="59"/>
      <c r="EY13" s="59"/>
      <c r="EZ13" s="59"/>
      <c r="FA13" s="59"/>
      <c r="FB13" s="59"/>
      <c r="FC13" s="60"/>
      <c r="FD13" s="59"/>
      <c r="FE13" s="59"/>
      <c r="FF13" s="59"/>
      <c r="FG13" s="59"/>
      <c r="FH13" s="59"/>
      <c r="FI13" s="59"/>
      <c r="FJ13" s="59"/>
      <c r="FK13" s="59"/>
      <c r="FL13" s="59"/>
      <c r="FM13" s="59"/>
      <c r="FN13" s="59"/>
      <c r="FO13" s="59"/>
      <c r="FP13" s="60"/>
      <c r="FQ13" s="59"/>
      <c r="FR13" s="59"/>
      <c r="FS13" s="59"/>
      <c r="FT13" s="59"/>
      <c r="FU13" s="59"/>
      <c r="FV13" s="59"/>
      <c r="FW13" s="59"/>
      <c r="FX13" s="59"/>
      <c r="FY13" s="59"/>
      <c r="FZ13" s="59"/>
      <c r="GA13" s="59"/>
      <c r="GB13" s="59"/>
      <c r="GC13" s="60"/>
      <c r="GD13" s="59">
        <v>100.05</v>
      </c>
      <c r="GE13" s="59">
        <v>99.9</v>
      </c>
      <c r="GF13" s="59">
        <v>99.89</v>
      </c>
      <c r="GG13" s="59">
        <v>99.88</v>
      </c>
      <c r="GH13" s="59">
        <v>99.84</v>
      </c>
      <c r="GI13" s="59">
        <v>99.79</v>
      </c>
      <c r="GJ13" s="59">
        <v>99.81</v>
      </c>
      <c r="GK13" s="59">
        <v>99.85</v>
      </c>
      <c r="GL13" s="59">
        <v>100.24</v>
      </c>
      <c r="GM13" s="59">
        <v>100.37</v>
      </c>
      <c r="GN13" s="59">
        <v>100.47</v>
      </c>
      <c r="GO13" s="59">
        <v>100.57</v>
      </c>
      <c r="GP13" s="60">
        <v>100.57</v>
      </c>
      <c r="GQ13" s="59">
        <v>100.74</v>
      </c>
      <c r="GR13" s="59">
        <v>100.98</v>
      </c>
      <c r="GS13" s="59">
        <v>100.98</v>
      </c>
      <c r="GT13" s="59">
        <v>101.21</v>
      </c>
      <c r="GU13" s="59">
        <v>101.68</v>
      </c>
      <c r="GV13" s="59">
        <v>101.99</v>
      </c>
      <c r="GW13" s="59">
        <v>102.21</v>
      </c>
      <c r="GX13" s="59">
        <v>102.63</v>
      </c>
      <c r="GY13" s="59">
        <v>102.75</v>
      </c>
      <c r="GZ13" s="59">
        <v>102.85</v>
      </c>
      <c r="HA13" s="59">
        <v>103.65</v>
      </c>
      <c r="HB13" s="59">
        <v>104.2</v>
      </c>
      <c r="HC13" s="60">
        <v>104.2</v>
      </c>
      <c r="HD13" s="59">
        <v>104.69</v>
      </c>
      <c r="HE13" s="59">
        <v>105.38</v>
      </c>
      <c r="HF13" s="59">
        <v>104.9</v>
      </c>
      <c r="HG13" s="59">
        <v>103.63</v>
      </c>
      <c r="HH13" s="59">
        <v>103.54</v>
      </c>
      <c r="HI13" s="59">
        <v>103.7</v>
      </c>
      <c r="HJ13" s="59">
        <v>103.56</v>
      </c>
      <c r="HK13" s="59">
        <v>103.69</v>
      </c>
      <c r="HL13" s="59">
        <v>106.58</v>
      </c>
      <c r="HM13" s="59">
        <v>106.68</v>
      </c>
      <c r="HN13" s="59">
        <v>106.7</v>
      </c>
      <c r="HO13" s="59">
        <v>106.88</v>
      </c>
      <c r="HP13" s="60">
        <v>106.88</v>
      </c>
      <c r="HQ13" s="59">
        <v>106.53</v>
      </c>
      <c r="HR13" s="59">
        <v>105.41</v>
      </c>
      <c r="HS13" s="59">
        <v>105.39</v>
      </c>
      <c r="HT13" s="59">
        <v>105.13</v>
      </c>
      <c r="HU13" s="59">
        <v>105.39</v>
      </c>
      <c r="HV13" s="59">
        <v>105.44</v>
      </c>
      <c r="HW13" s="59">
        <v>105.23</v>
      </c>
      <c r="HX13" s="59">
        <v>105.14</v>
      </c>
      <c r="HY13" s="59">
        <v>105.09</v>
      </c>
      <c r="HZ13" s="59">
        <v>105.29</v>
      </c>
      <c r="IA13" s="59">
        <v>105.13</v>
      </c>
      <c r="IB13" s="59">
        <v>105.15</v>
      </c>
      <c r="IC13" s="60">
        <v>105.15</v>
      </c>
      <c r="ID13" s="59">
        <v>104.91</v>
      </c>
      <c r="IE13" s="59">
        <v>105.1</v>
      </c>
      <c r="IF13" s="59">
        <v>105.28</v>
      </c>
      <c r="IG13" s="59">
        <v>105.01</v>
      </c>
      <c r="IH13" s="59">
        <v>105.36</v>
      </c>
      <c r="II13" s="59">
        <v>103.65</v>
      </c>
      <c r="IJ13" s="59">
        <v>105.48</v>
      </c>
      <c r="IK13" s="59">
        <v>105.52</v>
      </c>
      <c r="IL13" s="59">
        <v>106.7</v>
      </c>
      <c r="IM13" s="59">
        <v>105.97</v>
      </c>
      <c r="IN13" s="59">
        <v>106.45</v>
      </c>
      <c r="IO13" s="59">
        <v>106.43</v>
      </c>
      <c r="IP13" s="60">
        <v>106.43</v>
      </c>
      <c r="IQ13" s="59">
        <v>105.98</v>
      </c>
      <c r="IR13" s="59">
        <v>105.53</v>
      </c>
      <c r="IS13" s="59">
        <v>105.72</v>
      </c>
      <c r="IT13" s="59">
        <v>105.71</v>
      </c>
      <c r="IU13" s="59">
        <v>105.92</v>
      </c>
      <c r="IV13" s="59">
        <v>106.11</v>
      </c>
      <c r="IW13" s="59">
        <v>105.58</v>
      </c>
      <c r="IX13" s="59">
        <v>106.32</v>
      </c>
      <c r="IY13" s="59">
        <v>106.34</v>
      </c>
      <c r="IZ13" s="59">
        <v>106.4</v>
      </c>
      <c r="JA13" s="59">
        <v>106.35</v>
      </c>
      <c r="JB13" s="59">
        <v>106.53</v>
      </c>
      <c r="JC13" s="60">
        <v>106.53</v>
      </c>
      <c r="JD13" s="59">
        <v>105.92</v>
      </c>
      <c r="JE13" s="59">
        <v>106.47</v>
      </c>
      <c r="JF13" s="59">
        <v>106.47</v>
      </c>
      <c r="JG13" s="59">
        <v>106.47</v>
      </c>
      <c r="JH13" s="59">
        <v>106.67</v>
      </c>
      <c r="JI13" s="59">
        <v>106.88</v>
      </c>
      <c r="JJ13" s="59">
        <v>107.24</v>
      </c>
      <c r="JK13" s="59">
        <v>108.33</v>
      </c>
      <c r="JL13" s="59">
        <v>108.3</v>
      </c>
      <c r="JM13" s="59">
        <v>108.76</v>
      </c>
      <c r="JN13" s="59">
        <v>108.94</v>
      </c>
      <c r="JO13" s="59">
        <v>108.94</v>
      </c>
      <c r="JP13" s="60">
        <v>108.94</v>
      </c>
      <c r="JQ13" s="59">
        <v>109.95</v>
      </c>
      <c r="JR13" s="59">
        <v>110.16</v>
      </c>
      <c r="JS13" s="59">
        <v>110.65</v>
      </c>
      <c r="JT13" s="59">
        <v>110.54</v>
      </c>
      <c r="JU13" s="59">
        <v>111.7</v>
      </c>
      <c r="JV13" s="59">
        <v>112.89</v>
      </c>
      <c r="JW13" s="59">
        <v>113.48</v>
      </c>
      <c r="JX13" s="59">
        <v>117.58</v>
      </c>
      <c r="JY13" s="59">
        <v>118.92</v>
      </c>
      <c r="JZ13" s="59">
        <v>120.33</v>
      </c>
      <c r="KA13" s="59">
        <v>119.8</v>
      </c>
      <c r="KB13" s="59">
        <v>120.31</v>
      </c>
      <c r="KC13" s="60">
        <v>120.31</v>
      </c>
      <c r="KD13" s="59">
        <f>+IFERROR((IF(ISTEXT(KD$5)=FALSE,(INDEX(INEI!$1:$1048576,MATCH($B13,INEI!$B:$B,0),MATCH(KD$4,INEI!$3:$3,0))),KC13)),"")</f>
        <v>125.68</v>
      </c>
      <c r="KE13" s="59">
        <f>+IFERROR((IF(ISTEXT(KE$5)=FALSE,(INDEX(INEI!$1:$1048576,MATCH($B13,INEI!$B:$B,0),MATCH(KE$4,INEI!$3:$3,0))),KD13)),"")</f>
        <v>128.46</v>
      </c>
      <c r="KF13" s="59">
        <f>+IFERROR((IF(ISTEXT(KF$5)=FALSE,(INDEX(INEI!$1:$1048576,MATCH($B13,INEI!$B:$B,0),MATCH(KF$4,INEI!$3:$3,0))),KE13)),"")</f>
        <v>127.76</v>
      </c>
      <c r="KG13" s="59">
        <f>+IFERROR((IF(ISTEXT(KG$5)=FALSE,(INDEX(INEI!$1:$1048576,MATCH($B13,INEI!$B:$B,0),MATCH(KG$4,INEI!$3:$3,0))),KF13)),"")</f>
        <v>127.53</v>
      </c>
      <c r="KH13" s="59">
        <f>+IFERROR((IF(ISTEXT(KH$5)=FALSE,(INDEX(INEI!$1:$1048576,MATCH($B13,INEI!$B:$B,0),MATCH(KH$4,INEI!$3:$3,0))),KG13)),"")</f>
        <v>128.25</v>
      </c>
      <c r="KI13" s="59">
        <f>+IFERROR((IF(ISTEXT(KI$5)=FALSE,(INDEX(INEI!$1:$1048576,MATCH($B13,INEI!$B:$B,0),MATCH(KI$4,INEI!$3:$3,0))),KH13)),"")</f>
        <v>127.55</v>
      </c>
      <c r="KJ13" s="59">
        <f>+IFERROR((IF(ISTEXT(KJ$5)=FALSE,(INDEX(INEI!$1:$1048576,MATCH($B13,INEI!$B:$B,0),MATCH(KJ$4,INEI!$3:$3,0))),KI13)),"")</f>
        <v>129.44999999999999</v>
      </c>
      <c r="KK13" s="59">
        <f>+IFERROR((IF(ISTEXT(KK$5)=FALSE,(INDEX(INEI!$1:$1048576,MATCH($B13,INEI!$B:$B,0),MATCH(KK$4,INEI!$3:$3,0))),KJ13)),"")</f>
        <v>129.38999999999999</v>
      </c>
      <c r="KL13" s="59">
        <f>+IFERROR((IF(ISTEXT(KL$5)=FALSE,(INDEX(INEI!$1:$1048576,MATCH($B13,INEI!$B:$B,0),MATCH(KL$4,INEI!$3:$3,0))),KK13)),"")</f>
        <v>129.44999999999999</v>
      </c>
      <c r="KM13" s="59">
        <f>+IFERROR((IF(ISTEXT(KM$5)=FALSE,(INDEX(INEI!$1:$1048576,MATCH($B13,INEI!$B:$B,0),MATCH(KM$4,INEI!$3:$3,0))),KL13)),"")</f>
        <v>130.55000000000001</v>
      </c>
      <c r="KN13" s="59">
        <f>+IFERROR((IF(ISTEXT(KN$5)=FALSE,(INDEX(INEI!$1:$1048576,MATCH($B13,INEI!$B:$B,0),MATCH(KN$4,INEI!$3:$3,0))),KM13)),"")</f>
        <v>129.53</v>
      </c>
      <c r="KO13" s="59">
        <f>+IFERROR((IF(ISTEXT(KO$5)=FALSE,(INDEX(INEI!$1:$1048576,MATCH($B13,INEI!$B:$B,0),MATCH(KO$4,INEI!$3:$3,0))),KN13)),"")</f>
        <v>128.86000000000001</v>
      </c>
      <c r="KP13" s="60">
        <f>+IFERROR((IF(ISTEXT(KP$5)=FALSE,(INDEX(INEI!$1:$1048576,MATCH($B13,INEI!$B:$B,0),MATCH(KP$4,INEI!$3:$3,0))),KO13)),"")</f>
        <v>128.86000000000001</v>
      </c>
      <c r="KQ13" s="59">
        <f>+IFERROR((IF(ISTEXT(KQ$5)=FALSE,(INDEX(INEI!$1:$1048576,MATCH($B13,INEI!$B:$B,0),MATCH(KQ$4,INEI!$3:$3,0))),KP13)),"")</f>
        <v>129.94</v>
      </c>
      <c r="KR13" s="59">
        <f>+IFERROR((IF(ISTEXT(KR$5)=FALSE,(INDEX(INEI!$1:$1048576,MATCH($B13,INEI!$B:$B,0),MATCH(KR$4,INEI!$3:$3,0))),KQ13)),"")</f>
        <v>130.22999999999999</v>
      </c>
      <c r="KS13" s="59">
        <f>+IFERROR((IF(ISTEXT(KS$5)=FALSE,(INDEX(INEI!$1:$1048576,MATCH($B13,INEI!$B:$B,0),MATCH(KS$4,INEI!$3:$3,0))),KR13)),"")</f>
        <v>129.47999999999999</v>
      </c>
      <c r="KT13" s="59">
        <f>+IFERROR((IF(ISTEXT(KT$5)=FALSE,(INDEX(INEI!$1:$1048576,MATCH($B13,INEI!$B:$B,0),MATCH(KT$4,INEI!$3:$3,0))),KS13)),"")</f>
        <v>129.30000000000001</v>
      </c>
      <c r="KU13" s="59">
        <f>+IFERROR((IF(ISTEXT(KU$5)=FALSE,(INDEX(INEI!$1:$1048576,MATCH($B13,INEI!$B:$B,0),MATCH(KU$4,INEI!$3:$3,0))),KT13)),"")</f>
        <v>128.41</v>
      </c>
      <c r="KV13" s="59">
        <f>+IFERROR((IF(ISTEXT(KV$5)=FALSE,(INDEX(INEI!$1:$1048576,MATCH($B13,INEI!$B:$B,0),MATCH(KV$4,INEI!$3:$3,0))),KU13)),"")</f>
        <v>127.98</v>
      </c>
      <c r="KW13" s="59">
        <f>+IFERROR((IF(ISTEXT(KW$5)=FALSE,(INDEX(INEI!$1:$1048576,MATCH($B13,INEI!$B:$B,0),MATCH(KW$4,INEI!$3:$3,0))),KV13)),"")</f>
        <v>127.35</v>
      </c>
      <c r="KX13" s="59">
        <f>+IFERROR((IF(ISTEXT(KX$5)=FALSE,(INDEX(INEI!$1:$1048576,MATCH($B13,INEI!$B:$B,0),MATCH(KX$4,INEI!$3:$3,0))),KW13)),"")</f>
        <v>128.27000000000001</v>
      </c>
      <c r="KY13" s="59">
        <f>+IFERROR((IF(ISTEXT(KY$5)=FALSE,(INDEX(INEI!$1:$1048576,MATCH($B13,INEI!$B:$B,0),MATCH(KY$4,INEI!$3:$3,0))),KX13)),"")</f>
        <v>128.66</v>
      </c>
      <c r="KZ13" s="59">
        <f>+IFERROR((IF(ISTEXT(KZ$5)=FALSE,(INDEX(INEI!$1:$1048576,MATCH($B13,INEI!$B:$B,0),MATCH(KZ$4,INEI!$3:$3,0))),KY13)),"")</f>
        <v>130.12</v>
      </c>
      <c r="LA13" s="59">
        <f>+IFERROR((IF(ISTEXT(LA$5)=FALSE,(INDEX(INEI!$1:$1048576,MATCH($B13,INEI!$B:$B,0),MATCH(LA$4,INEI!$3:$3,0))),KZ13)),"")</f>
        <v>129.41</v>
      </c>
      <c r="LB13" s="59">
        <f>+IFERROR((IF(ISTEXT(LB$5)=FALSE,(INDEX(INEI!$1:$1048576,MATCH($B13,INEI!$B:$B,0),MATCH(LB$4,INEI!$3:$3,0))),LA13)),"")</f>
        <v>128.93</v>
      </c>
      <c r="LC13" s="60">
        <f>+IFERROR((IF(ISTEXT(LC$5)=FALSE,(INDEX(INEI!$1:$1048576,MATCH($B13,INEI!$B:$B,0),MATCH(LC$4,INEI!$3:$3,0))),LB13)),"")</f>
        <v>128.93</v>
      </c>
      <c r="LD13" s="59">
        <f>+IFERROR((IF(ISTEXT(LD$5)=FALSE,(INDEX(INEI!$1:$1048576,MATCH($B13,INEI!$B:$B,0),MATCH(LD$4,INEI!$3:$3,0))),LC13)),"")</f>
        <v>128.78</v>
      </c>
      <c r="LE13" s="59">
        <f>+IFERROR((IF(ISTEXT(LE$5)=FALSE,(INDEX(INEI!$1:$1048576,MATCH($B13,INEI!$B:$B,0),MATCH(LE$4,INEI!$3:$3,0))),LD13)),"")</f>
        <v>130.02000000000001</v>
      </c>
      <c r="LF13" s="59">
        <f>+IFERROR((IF(ISTEXT(LF$5)=FALSE,(INDEX(INEI!$1:$1048576,MATCH($B13,INEI!$B:$B,0),MATCH(LF$4,INEI!$3:$3,0))),LE13)),"")</f>
        <v>130.56</v>
      </c>
      <c r="LG13" s="59">
        <f>+IFERROR((IF(ISTEXT(LG$5)=FALSE,(INDEX(INEI!$1:$1048576,MATCH($B13,INEI!$B:$B,0),MATCH(LG$4,INEI!$3:$3,0))),LF13)),"")</f>
        <v>133.05000000000001</v>
      </c>
      <c r="LH13" s="59">
        <f>+IFERROR((IF(ISTEXT(LH$5)=FALSE,(INDEX(INEI!$1:$1048576,MATCH($B13,INEI!$B:$B,0),MATCH(LH$4,INEI!$3:$3,0))),LG13)),"")</f>
        <v>133.18</v>
      </c>
      <c r="LI13" s="59">
        <f>+IFERROR((IF(ISTEXT(LI$5)=FALSE,(INDEX(INEI!$1:$1048576,MATCH($B13,INEI!$B:$B,0),MATCH(LI$4,INEI!$3:$3,0))),LH13)),"")</f>
        <v>133.83000000000001</v>
      </c>
      <c r="LJ13" s="59">
        <f>+IFERROR((IF(ISTEXT(LJ$5)=FALSE,(INDEX(INEI!$1:$1048576,MATCH($B13,INEI!$B:$B,0),MATCH(LJ$4,INEI!$3:$3,0))),LI13)),"")</f>
        <v>133.93</v>
      </c>
      <c r="LK13" s="59">
        <f>+IFERROR((IF(ISTEXT(LK$5)=FALSE,(INDEX(INEI!$1:$1048576,MATCH($B13,INEI!$B:$B,0),MATCH(LK$4,INEI!$3:$3,0))),LJ13)),"")</f>
        <v>133.46</v>
      </c>
      <c r="LL13" s="59">
        <f>+IFERROR((IF(ISTEXT(LL$5)=FALSE,(INDEX(INEI!$1:$1048576,MATCH($B13,INEI!$B:$B,0),MATCH(LL$4,INEI!$3:$3,0))),LK13)),"")</f>
        <v>133.82</v>
      </c>
      <c r="LM13" s="59">
        <f>+IFERROR((IF(ISTEXT(LM$5)=FALSE,(INDEX(INEI!$1:$1048576,MATCH($B13,INEI!$B:$B,0),MATCH(LM$4,INEI!$3:$3,0))),LL13)),"")</f>
        <v>133.52000000000001</v>
      </c>
      <c r="LN13" s="59">
        <f>+IFERROR((IF(ISTEXT(LN$5)=FALSE,(INDEX(INEI!$1:$1048576,MATCH($B13,INEI!$B:$B,0),MATCH(LN$4,INEI!$3:$3,0))),LM13)),"")</f>
        <v>133.94999999999999</v>
      </c>
      <c r="LO13" s="59">
        <f>+IFERROR((IF(ISTEXT(LO$5)=FALSE,(INDEX(INEI!$1:$1048576,MATCH($B13,INEI!$B:$B,0),MATCH(LO$4,INEI!$3:$3,0))),LN13)),"")</f>
        <v>133.41</v>
      </c>
      <c r="LP13" s="60">
        <f>+IFERROR((IF(ISTEXT(LP$5)=FALSE,(INDEX(INEI!$1:$1048576,MATCH($B13,INEI!$B:$B,0),MATCH(LP$4,INEI!$3:$3,0))),LO13)),"")</f>
        <v>133.41</v>
      </c>
      <c r="LQ13" s="59">
        <f>+IFERROR((IF(ISTEXT(LQ$5)=FALSE,(INDEX(INEI!$1:$1048576,MATCH($B13,INEI!$B:$B,0),MATCH(LQ$4,INEI!$3:$3,0))),LP13)),"")</f>
        <v>133.61000000000001</v>
      </c>
      <c r="LR13" s="59">
        <f>+IFERROR((IF(ISTEXT(LR$5)=FALSE,(INDEX(INEI!$1:$1048576,MATCH($B13,INEI!$B:$B,0),MATCH(LR$4,INEI!$3:$3,0))),LQ13)),"")</f>
        <v>133.04</v>
      </c>
      <c r="LS13" s="59">
        <f>+IFERROR((IF(ISTEXT(LS$5)=FALSE,(INDEX(INEI!$1:$1048576,MATCH($B13,INEI!$B:$B,0),MATCH(LS$4,INEI!$3:$3,0))),LR13)),"")</f>
        <v>132.41999999999999</v>
      </c>
      <c r="LT13" s="59">
        <f>+IFERROR((IF(ISTEXT(LT$5)=FALSE,(INDEX(INEI!$1:$1048576,MATCH($B13,INEI!$B:$B,0),MATCH(LT$4,INEI!$3:$3,0))),LS13)),"")</f>
        <v>132.9</v>
      </c>
      <c r="LU13" s="59">
        <f>+IFERROR((IF(ISTEXT(LU$5)=FALSE,(INDEX(INEI!$1:$1048576,MATCH($B13,INEI!$B:$B,0),MATCH(LU$4,INEI!$3:$3,0))),LT13)),"")</f>
        <v>132.52000000000001</v>
      </c>
      <c r="LV13" s="59">
        <f>+IFERROR((IF(ISTEXT(LV$5)=FALSE,(INDEX(INEI!$1:$1048576,MATCH($B13,INEI!$B:$B,0),MATCH(LV$4,INEI!$3:$3,0))),LU13)),"")</f>
        <v>131.93</v>
      </c>
      <c r="LW13" s="59">
        <f>+IFERROR((IF(ISTEXT(LW$5)=FALSE,(INDEX(INEI!$1:$1048576,MATCH($B13,INEI!$B:$B,0),MATCH(LW$4,INEI!$3:$3,0))),LV13)),"")</f>
        <v>131.11000000000001</v>
      </c>
      <c r="LX13" s="59">
        <f>+IFERROR((IF(ISTEXT(LX$5)=FALSE,(INDEX(INEI!$1:$1048576,MATCH($B13,INEI!$B:$B,0),MATCH(LX$4,INEI!$3:$3,0))),LW13)),"")</f>
        <v>131.01</v>
      </c>
      <c r="LY13" s="59">
        <f>+IFERROR((IF(ISTEXT(LY$5)=FALSE,(INDEX(INEI!$1:$1048576,MATCH($B13,INEI!$B:$B,0),MATCH(LY$4,INEI!$3:$3,0))),LX13)),"")</f>
        <v>130.58000000000001</v>
      </c>
      <c r="LZ13" s="59">
        <f>+IFERROR((IF(ISTEXT(LZ$5)=FALSE,(INDEX(INEI!$1:$1048576,MATCH($B13,INEI!$B:$B,0),MATCH(LZ$4,INEI!$3:$3,0))),LY13)),"")</f>
        <v>129.5</v>
      </c>
      <c r="MA13" s="59">
        <f>+IFERROR((IF(ISTEXT(MA$5)=FALSE,(INDEX(INEI!$1:$1048576,MATCH($B13,INEI!$B:$B,0),MATCH(MA$4,INEI!$3:$3,0))),LZ13)),"")</f>
        <v>128.87</v>
      </c>
      <c r="MB13" s="59">
        <f>+IFERROR((IF(ISTEXT(MB$5)=FALSE,(INDEX(INEI!$1:$1048576,MATCH($B13,INEI!$B:$B,0),MATCH(MB$4,INEI!$3:$3,0))),MA13)),"")</f>
        <v>128.74</v>
      </c>
      <c r="MC13" s="60">
        <f>+IFERROR((IF(ISTEXT(MC$5)=FALSE,(INDEX(INEI!$1:$1048576,MATCH($B13,INEI!$B:$B,0),MATCH(MC$4,INEI!$3:$3,0))),MB13)),"")</f>
        <v>128.74</v>
      </c>
      <c r="MD13" s="59">
        <f>+IFERROR((IF(ISTEXT(MD$5)=FALSE,(INDEX(INEI!$1:$1048576,MATCH($B13,INEI!$B:$B,0),MATCH(MD$4,INEI!$3:$3,0))),MC13)),"")</f>
        <v>128.66999999999999</v>
      </c>
      <c r="ME13" s="59">
        <f>+IFERROR((IF(ISTEXT(ME$5)=FALSE,(INDEX(INEI!$1:$1048576,MATCH($B13,INEI!$B:$B,0),MATCH(ME$4,INEI!$3:$3,0))),MD13)),"")</f>
        <v>128.6</v>
      </c>
      <c r="MF13" s="59">
        <f>+IFERROR((IF(ISTEXT(MF$5)=FALSE,(INDEX(INEI!$1:$1048576,MATCH($B13,INEI!$B:$B,0),MATCH(MF$4,INEI!$3:$3,0))),ME13)),"")</f>
        <v>129.49</v>
      </c>
      <c r="MG13" s="59">
        <f>+IFERROR((IF(ISTEXT(MG$5)=FALSE,(INDEX(INEI!$1:$1048576,MATCH($B13,INEI!$B:$B,0),MATCH(MG$4,INEI!$3:$3,0))),MF13)),"")</f>
        <v>129.59</v>
      </c>
      <c r="MH13" s="59" t="str">
        <f>+IFERROR((IF(ISTEXT(MH$5)=FALSE,(INDEX(INEI!$1:$1048576,MATCH($B13,INEI!$B:$B,0),MATCH(MH$4,INEI!$3:$3,0))),MG13)),"")</f>
        <v/>
      </c>
      <c r="MI13" s="59" t="str">
        <f>+IFERROR((IF(ISTEXT(MI$5)=FALSE,(INDEX(INEI!$1:$1048576,MATCH($B13,INEI!$B:$B,0),MATCH(MI$4,INEI!$3:$3,0))),MH13)),"")</f>
        <v/>
      </c>
      <c r="MJ13" s="59" t="str">
        <f>+IFERROR((IF(ISTEXT(MJ$5)=FALSE,(INDEX(INEI!$1:$1048576,MATCH($B13,INEI!$B:$B,0),MATCH(MJ$4,INEI!$3:$3,0))),MI13)),"")</f>
        <v/>
      </c>
      <c r="MK13" s="59" t="str">
        <f>+IFERROR((IF(ISTEXT(MK$5)=FALSE,(INDEX(INEI!$1:$1048576,MATCH($B13,INEI!$B:$B,0),MATCH(MK$4,INEI!$3:$3,0))),MJ13)),"")</f>
        <v/>
      </c>
      <c r="ML13" s="59" t="str">
        <f>+IFERROR((IF(ISTEXT(ML$5)=FALSE,(INDEX(INEI!$1:$1048576,MATCH($B13,INEI!$B:$B,0),MATCH(ML$4,INEI!$3:$3,0))),MK13)),"")</f>
        <v/>
      </c>
      <c r="MM13" s="59" t="str">
        <f>+IFERROR((IF(ISTEXT(MM$5)=FALSE,(INDEX(INEI!$1:$1048576,MATCH($B13,INEI!$B:$B,0),MATCH(MM$4,INEI!$3:$3,0))),ML13)),"")</f>
        <v/>
      </c>
      <c r="MN13" s="59" t="str">
        <f>+IFERROR((IF(ISTEXT(MN$5)=FALSE,(INDEX(INEI!$1:$1048576,MATCH($B13,INEI!$B:$B,0),MATCH(MN$4,INEI!$3:$3,0))),MM13)),"")</f>
        <v/>
      </c>
      <c r="MO13" s="59" t="str">
        <f>+IFERROR((IF(ISTEXT(MO$5)=FALSE,(INDEX(INEI!$1:$1048576,MATCH($B13,INEI!$B:$B,0),MATCH(MO$4,INEI!$3:$3,0))),MN13)),"")</f>
        <v/>
      </c>
      <c r="MP13" s="60" t="str">
        <f>+IFERROR((IF(ISTEXT(MP$5)=FALSE,(INDEX(INEI!$1:$1048576,MATCH($B13,INEI!$B:$B,0),MATCH(MP$4,INEI!$3:$3,0))),MO13)),"")</f>
        <v/>
      </c>
    </row>
    <row r="14" spans="1:354" outlineLevel="1">
      <c r="B14" s="9" t="s">
        <v>158</v>
      </c>
      <c r="C14" s="127" t="s">
        <v>158</v>
      </c>
      <c r="D14" s="59"/>
      <c r="E14" s="59"/>
      <c r="F14" s="59"/>
      <c r="G14" s="59"/>
      <c r="H14" s="59"/>
      <c r="I14" s="59"/>
      <c r="J14" s="59"/>
      <c r="K14" s="59"/>
      <c r="L14" s="59"/>
      <c r="M14" s="59"/>
      <c r="N14" s="59"/>
      <c r="O14" s="59"/>
      <c r="P14" s="60"/>
      <c r="Q14" s="59"/>
      <c r="R14" s="59"/>
      <c r="S14" s="59"/>
      <c r="T14" s="59"/>
      <c r="U14" s="59"/>
      <c r="V14" s="59"/>
      <c r="W14" s="59"/>
      <c r="X14" s="59"/>
      <c r="Y14" s="59"/>
      <c r="Z14" s="59"/>
      <c r="AA14" s="59"/>
      <c r="AB14" s="59"/>
      <c r="AC14" s="60"/>
      <c r="AD14" s="59"/>
      <c r="AE14" s="59"/>
      <c r="AF14" s="59"/>
      <c r="AG14" s="59"/>
      <c r="AH14" s="59"/>
      <c r="AI14" s="59"/>
      <c r="AJ14" s="59"/>
      <c r="AK14" s="59"/>
      <c r="AL14" s="59"/>
      <c r="AM14" s="59"/>
      <c r="AN14" s="59"/>
      <c r="AO14" s="59"/>
      <c r="AP14" s="60"/>
      <c r="AQ14" s="59"/>
      <c r="AR14" s="59"/>
      <c r="AS14" s="59"/>
      <c r="AT14" s="59"/>
      <c r="AU14" s="59"/>
      <c r="AV14" s="59"/>
      <c r="AW14" s="59"/>
      <c r="AX14" s="59"/>
      <c r="AY14" s="59"/>
      <c r="AZ14" s="59"/>
      <c r="BA14" s="59"/>
      <c r="BB14" s="59"/>
      <c r="BC14" s="60"/>
      <c r="BD14" s="59"/>
      <c r="BE14" s="59"/>
      <c r="BF14" s="59"/>
      <c r="BG14" s="59"/>
      <c r="BH14" s="59"/>
      <c r="BI14" s="59"/>
      <c r="BJ14" s="59"/>
      <c r="BK14" s="59"/>
      <c r="BL14" s="59"/>
      <c r="BM14" s="59"/>
      <c r="BN14" s="59"/>
      <c r="BO14" s="59"/>
      <c r="BP14" s="60"/>
      <c r="BQ14" s="59"/>
      <c r="BR14" s="59"/>
      <c r="BS14" s="59"/>
      <c r="BT14" s="59"/>
      <c r="BU14" s="59"/>
      <c r="BV14" s="59"/>
      <c r="BW14" s="59"/>
      <c r="BX14" s="59"/>
      <c r="BY14" s="59"/>
      <c r="BZ14" s="59"/>
      <c r="CA14" s="59"/>
      <c r="CB14" s="59"/>
      <c r="CC14" s="60"/>
      <c r="CD14" s="59"/>
      <c r="CE14" s="59"/>
      <c r="CF14" s="59"/>
      <c r="CG14" s="59"/>
      <c r="CH14" s="59"/>
      <c r="CI14" s="59"/>
      <c r="CJ14" s="59"/>
      <c r="CK14" s="59"/>
      <c r="CL14" s="59"/>
      <c r="CM14" s="59"/>
      <c r="CN14" s="59"/>
      <c r="CO14" s="59"/>
      <c r="CP14" s="60"/>
      <c r="CQ14" s="59"/>
      <c r="CR14" s="59"/>
      <c r="CS14" s="59"/>
      <c r="CT14" s="59"/>
      <c r="CU14" s="59"/>
      <c r="CV14" s="59"/>
      <c r="CW14" s="59"/>
      <c r="CX14" s="59"/>
      <c r="CY14" s="59"/>
      <c r="CZ14" s="59"/>
      <c r="DA14" s="59"/>
      <c r="DB14" s="59"/>
      <c r="DC14" s="60"/>
      <c r="DD14" s="59"/>
      <c r="DE14" s="59"/>
      <c r="DF14" s="59"/>
      <c r="DG14" s="59"/>
      <c r="DH14" s="59"/>
      <c r="DI14" s="59"/>
      <c r="DJ14" s="59"/>
      <c r="DK14" s="59"/>
      <c r="DL14" s="59"/>
      <c r="DM14" s="59"/>
      <c r="DN14" s="59"/>
      <c r="DO14" s="59"/>
      <c r="DP14" s="60"/>
      <c r="DQ14" s="59"/>
      <c r="DR14" s="59"/>
      <c r="DS14" s="59"/>
      <c r="DT14" s="59"/>
      <c r="DU14" s="59"/>
      <c r="DV14" s="59"/>
      <c r="DW14" s="59"/>
      <c r="DX14" s="59"/>
      <c r="DY14" s="59"/>
      <c r="DZ14" s="59"/>
      <c r="EA14" s="59"/>
      <c r="EB14" s="59"/>
      <c r="EC14" s="60"/>
      <c r="ED14" s="59"/>
      <c r="EE14" s="59"/>
      <c r="EF14" s="59"/>
      <c r="EG14" s="59"/>
      <c r="EH14" s="59"/>
      <c r="EI14" s="59"/>
      <c r="EJ14" s="59"/>
      <c r="EK14" s="59"/>
      <c r="EL14" s="59"/>
      <c r="EM14" s="59"/>
      <c r="EN14" s="59"/>
      <c r="EO14" s="59"/>
      <c r="EP14" s="60"/>
      <c r="EQ14" s="59"/>
      <c r="ER14" s="59"/>
      <c r="ES14" s="59"/>
      <c r="ET14" s="59"/>
      <c r="EU14" s="59"/>
      <c r="EV14" s="59"/>
      <c r="EW14" s="59"/>
      <c r="EX14" s="59"/>
      <c r="EY14" s="59"/>
      <c r="EZ14" s="59"/>
      <c r="FA14" s="59"/>
      <c r="FB14" s="59"/>
      <c r="FC14" s="60"/>
      <c r="FD14" s="59"/>
      <c r="FE14" s="59"/>
      <c r="FF14" s="59"/>
      <c r="FG14" s="59"/>
      <c r="FH14" s="59"/>
      <c r="FI14" s="59"/>
      <c r="FJ14" s="59"/>
      <c r="FK14" s="59"/>
      <c r="FL14" s="59"/>
      <c r="FM14" s="59"/>
      <c r="FN14" s="59"/>
      <c r="FO14" s="59"/>
      <c r="FP14" s="60"/>
      <c r="FQ14" s="59"/>
      <c r="FR14" s="59"/>
      <c r="FS14" s="59"/>
      <c r="FT14" s="59"/>
      <c r="FU14" s="59"/>
      <c r="FV14" s="59"/>
      <c r="FW14" s="59"/>
      <c r="FX14" s="59"/>
      <c r="FY14" s="59"/>
      <c r="FZ14" s="59"/>
      <c r="GA14" s="59"/>
      <c r="GB14" s="59"/>
      <c r="GC14" s="60"/>
      <c r="GD14" s="59">
        <v>100.1</v>
      </c>
      <c r="GE14" s="59">
        <v>100.32</v>
      </c>
      <c r="GF14" s="59">
        <v>101.89</v>
      </c>
      <c r="GG14" s="59">
        <v>101.64</v>
      </c>
      <c r="GH14" s="59">
        <v>101.5</v>
      </c>
      <c r="GI14" s="59">
        <v>101.23</v>
      </c>
      <c r="GJ14" s="59">
        <v>101.38</v>
      </c>
      <c r="GK14" s="59">
        <v>101.66</v>
      </c>
      <c r="GL14" s="59">
        <v>102.3</v>
      </c>
      <c r="GM14" s="59">
        <v>103.63</v>
      </c>
      <c r="GN14" s="59">
        <v>104.46</v>
      </c>
      <c r="GO14" s="59">
        <v>105.22</v>
      </c>
      <c r="GP14" s="60">
        <v>105.22</v>
      </c>
      <c r="GQ14" s="59">
        <v>105.56</v>
      </c>
      <c r="GR14" s="59">
        <v>107.6</v>
      </c>
      <c r="GS14" s="59">
        <v>107.6</v>
      </c>
      <c r="GT14" s="59">
        <v>108.94</v>
      </c>
      <c r="GU14" s="59">
        <v>110.11</v>
      </c>
      <c r="GV14" s="59">
        <v>110.52</v>
      </c>
      <c r="GW14" s="59">
        <v>111.24</v>
      </c>
      <c r="GX14" s="59">
        <v>112.7</v>
      </c>
      <c r="GY14" s="59">
        <v>112.91</v>
      </c>
      <c r="GZ14" s="59">
        <v>113.31</v>
      </c>
      <c r="HA14" s="59">
        <v>115.92</v>
      </c>
      <c r="HB14" s="59">
        <v>117.57</v>
      </c>
      <c r="HC14" s="60">
        <v>117.57</v>
      </c>
      <c r="HD14" s="59">
        <v>118.88</v>
      </c>
      <c r="HE14" s="59">
        <v>120.77</v>
      </c>
      <c r="HF14" s="59">
        <v>119.33</v>
      </c>
      <c r="HG14" s="59">
        <v>116.14</v>
      </c>
      <c r="HH14" s="59">
        <v>115.97</v>
      </c>
      <c r="HI14" s="59">
        <v>116.48</v>
      </c>
      <c r="HJ14" s="59">
        <v>115.56</v>
      </c>
      <c r="HK14" s="59">
        <v>116.34</v>
      </c>
      <c r="HL14" s="59">
        <v>117.64</v>
      </c>
      <c r="HM14" s="59">
        <v>117.86</v>
      </c>
      <c r="HN14" s="59">
        <v>118.13</v>
      </c>
      <c r="HO14" s="59">
        <v>118.54</v>
      </c>
      <c r="HP14" s="60">
        <v>118.54</v>
      </c>
      <c r="HQ14" s="59">
        <v>117.46</v>
      </c>
      <c r="HR14" s="59">
        <v>115.6</v>
      </c>
      <c r="HS14" s="59">
        <v>115.56</v>
      </c>
      <c r="HT14" s="59">
        <v>115.17</v>
      </c>
      <c r="HU14" s="59">
        <v>115.55</v>
      </c>
      <c r="HV14" s="59">
        <v>115.77</v>
      </c>
      <c r="HW14" s="59">
        <v>114.6</v>
      </c>
      <c r="HX14" s="59">
        <v>114.28</v>
      </c>
      <c r="HY14" s="59">
        <v>114.09</v>
      </c>
      <c r="HZ14" s="59">
        <v>114.49</v>
      </c>
      <c r="IA14" s="59">
        <v>114.18</v>
      </c>
      <c r="IB14" s="59">
        <v>114.3</v>
      </c>
      <c r="IC14" s="60">
        <v>114.3</v>
      </c>
      <c r="ID14" s="59">
        <v>113.74</v>
      </c>
      <c r="IE14" s="59">
        <v>113.97</v>
      </c>
      <c r="IF14" s="59">
        <v>114.38</v>
      </c>
      <c r="IG14" s="59">
        <v>113.79</v>
      </c>
      <c r="IH14" s="59">
        <v>114.57</v>
      </c>
      <c r="II14" s="59">
        <v>115.92</v>
      </c>
      <c r="IJ14" s="59">
        <v>114.86</v>
      </c>
      <c r="IK14" s="59">
        <v>115.03</v>
      </c>
      <c r="IL14" s="59">
        <v>118.13</v>
      </c>
      <c r="IM14" s="59">
        <v>116.24</v>
      </c>
      <c r="IN14" s="59">
        <v>117.55</v>
      </c>
      <c r="IO14" s="59">
        <v>117.69</v>
      </c>
      <c r="IP14" s="60">
        <v>117.69</v>
      </c>
      <c r="IQ14" s="59">
        <v>117.28</v>
      </c>
      <c r="IR14" s="59">
        <v>116.84</v>
      </c>
      <c r="IS14" s="59">
        <v>116.17</v>
      </c>
      <c r="IT14" s="59">
        <v>116.14</v>
      </c>
      <c r="IU14" s="59">
        <v>116.63</v>
      </c>
      <c r="IV14" s="59">
        <v>117.09</v>
      </c>
      <c r="IW14" s="59">
        <v>115.83</v>
      </c>
      <c r="IX14" s="59">
        <v>117.5</v>
      </c>
      <c r="IY14" s="59">
        <v>117.54</v>
      </c>
      <c r="IZ14" s="59">
        <v>117.69</v>
      </c>
      <c r="JA14" s="59">
        <v>117.57</v>
      </c>
      <c r="JB14" s="59">
        <v>117.82</v>
      </c>
      <c r="JC14" s="60">
        <v>117.82</v>
      </c>
      <c r="JD14" s="59">
        <v>116.49</v>
      </c>
      <c r="JE14" s="59">
        <v>117.79</v>
      </c>
      <c r="JF14" s="59">
        <v>120.56</v>
      </c>
      <c r="JG14" s="59">
        <v>118.71</v>
      </c>
      <c r="JH14" s="59">
        <v>118.66</v>
      </c>
      <c r="JI14" s="59">
        <v>119.72</v>
      </c>
      <c r="JJ14" s="59">
        <v>121.43</v>
      </c>
      <c r="JK14" s="59">
        <v>122.38</v>
      </c>
      <c r="JL14" s="59">
        <v>122.31</v>
      </c>
      <c r="JM14" s="59">
        <v>123.51</v>
      </c>
      <c r="JN14" s="59">
        <v>123.99</v>
      </c>
      <c r="JO14" s="59">
        <v>123.99</v>
      </c>
      <c r="JP14" s="60">
        <v>123.99</v>
      </c>
      <c r="JQ14" s="59">
        <v>124.06</v>
      </c>
      <c r="JR14" s="59">
        <v>124.61</v>
      </c>
      <c r="JS14" s="59">
        <v>125.47</v>
      </c>
      <c r="JT14" s="59">
        <v>125.67</v>
      </c>
      <c r="JU14" s="59">
        <v>127.56</v>
      </c>
      <c r="JV14" s="59">
        <v>130.03</v>
      </c>
      <c r="JW14" s="59">
        <v>131.44</v>
      </c>
      <c r="JX14" s="59">
        <v>134.62</v>
      </c>
      <c r="JY14" s="59">
        <v>135.75</v>
      </c>
      <c r="JZ14" s="59">
        <v>134.91999999999999</v>
      </c>
      <c r="KA14" s="59">
        <v>134.28</v>
      </c>
      <c r="KB14" s="59">
        <v>135.28</v>
      </c>
      <c r="KC14" s="60">
        <v>135.28</v>
      </c>
      <c r="KD14" s="59">
        <f>+IFERROR((IF(ISTEXT(KD$5)=FALSE,(INDEX(INEI!$1:$1048576,MATCH($B14,INEI!$B:$B,0),MATCH(KD$4,INEI!$3:$3,0))),KC14)),"")</f>
        <v>133.02000000000001</v>
      </c>
      <c r="KE14" s="59">
        <f>+IFERROR((IF(ISTEXT(KE$5)=FALSE,(INDEX(INEI!$1:$1048576,MATCH($B14,INEI!$B:$B,0),MATCH(KE$4,INEI!$3:$3,0))),KD14)),"")</f>
        <v>132.63999999999999</v>
      </c>
      <c r="KF14" s="59">
        <f>+IFERROR((IF(ISTEXT(KF$5)=FALSE,(INDEX(INEI!$1:$1048576,MATCH($B14,INEI!$B:$B,0),MATCH(KF$4,INEI!$3:$3,0))),KE14)),"")</f>
        <v>131.27000000000001</v>
      </c>
      <c r="KG14" s="59">
        <f>+IFERROR((IF(ISTEXT(KG$5)=FALSE,(INDEX(INEI!$1:$1048576,MATCH($B14,INEI!$B:$B,0),MATCH(KG$4,INEI!$3:$3,0))),KF14)),"")</f>
        <v>130.80000000000001</v>
      </c>
      <c r="KH14" s="59">
        <f>+IFERROR((IF(ISTEXT(KH$5)=FALSE,(INDEX(INEI!$1:$1048576,MATCH($B14,INEI!$B:$B,0),MATCH(KH$4,INEI!$3:$3,0))),KG14)),"")</f>
        <v>132.19999999999999</v>
      </c>
      <c r="KI14" s="59">
        <f>+IFERROR((IF(ISTEXT(KI$5)=FALSE,(INDEX(INEI!$1:$1048576,MATCH($B14,INEI!$B:$B,0),MATCH(KI$4,INEI!$3:$3,0))),KH14)),"")</f>
        <v>130.62</v>
      </c>
      <c r="KJ14" s="59">
        <f>+IFERROR((IF(ISTEXT(KJ$5)=FALSE,(INDEX(INEI!$1:$1048576,MATCH($B14,INEI!$B:$B,0),MATCH(KJ$4,INEI!$3:$3,0))),KI14)),"")</f>
        <v>134.9</v>
      </c>
      <c r="KK14" s="59">
        <f>+IFERROR((IF(ISTEXT(KK$5)=FALSE,(INDEX(INEI!$1:$1048576,MATCH($B14,INEI!$B:$B,0),MATCH(KK$4,INEI!$3:$3,0))),KJ14)),"")</f>
        <v>134.9</v>
      </c>
      <c r="KL14" s="59">
        <f>+IFERROR((IF(ISTEXT(KL$5)=FALSE,(INDEX(INEI!$1:$1048576,MATCH($B14,INEI!$B:$B,0),MATCH(KL$4,INEI!$3:$3,0))),KK14)),"")</f>
        <v>135.12</v>
      </c>
      <c r="KM14" s="59">
        <f>+IFERROR((IF(ISTEXT(KM$5)=FALSE,(INDEX(INEI!$1:$1048576,MATCH($B14,INEI!$B:$B,0),MATCH(KM$4,INEI!$3:$3,0))),KL14)),"")</f>
        <v>140.11000000000001</v>
      </c>
      <c r="KN14" s="59">
        <f>+IFERROR((IF(ISTEXT(KN$5)=FALSE,(INDEX(INEI!$1:$1048576,MATCH($B14,INEI!$B:$B,0),MATCH(KN$4,INEI!$3:$3,0))),KM14)),"")</f>
        <v>137.72999999999999</v>
      </c>
      <c r="KO14" s="59">
        <f>+IFERROR((IF(ISTEXT(KO$5)=FALSE,(INDEX(INEI!$1:$1048576,MATCH($B14,INEI!$B:$B,0),MATCH(KO$4,INEI!$3:$3,0))),KN14)),"")</f>
        <v>136.08000000000001</v>
      </c>
      <c r="KP14" s="60">
        <f>+IFERROR((IF(ISTEXT(KP$5)=FALSE,(INDEX(INEI!$1:$1048576,MATCH($B14,INEI!$B:$B,0),MATCH(KP$4,INEI!$3:$3,0))),KO14)),"")</f>
        <v>136.08000000000001</v>
      </c>
      <c r="KQ14" s="59">
        <f>+IFERROR((IF(ISTEXT(KQ$5)=FALSE,(INDEX(INEI!$1:$1048576,MATCH($B14,INEI!$B:$B,0),MATCH(KQ$4,INEI!$3:$3,0))),KP14)),"")</f>
        <v>136.75</v>
      </c>
      <c r="KR14" s="59">
        <f>+IFERROR((IF(ISTEXT(KR$5)=FALSE,(INDEX(INEI!$1:$1048576,MATCH($B14,INEI!$B:$B,0),MATCH(KR$4,INEI!$3:$3,0))),KQ14)),"")</f>
        <v>137.75</v>
      </c>
      <c r="KS14" s="59">
        <f>+IFERROR((IF(ISTEXT(KS$5)=FALSE,(INDEX(INEI!$1:$1048576,MATCH($B14,INEI!$B:$B,0),MATCH(KS$4,INEI!$3:$3,0))),KR14)),"")</f>
        <v>135.93</v>
      </c>
      <c r="KT14" s="59">
        <f>+IFERROR((IF(ISTEXT(KT$5)=FALSE,(INDEX(INEI!$1:$1048576,MATCH($B14,INEI!$B:$B,0),MATCH(KT$4,INEI!$3:$3,0))),KS14)),"")</f>
        <v>137.68</v>
      </c>
      <c r="KU14" s="59">
        <f>+IFERROR((IF(ISTEXT(KU$5)=FALSE,(INDEX(INEI!$1:$1048576,MATCH($B14,INEI!$B:$B,0),MATCH(KU$4,INEI!$3:$3,0))),KT14)),"")</f>
        <v>135.54</v>
      </c>
      <c r="KV14" s="59">
        <f>+IFERROR((IF(ISTEXT(KV$5)=FALSE,(INDEX(INEI!$1:$1048576,MATCH($B14,INEI!$B:$B,0),MATCH(KV$4,INEI!$3:$3,0))),KU14)),"")</f>
        <v>134.21</v>
      </c>
      <c r="KW14" s="59">
        <f>+IFERROR((IF(ISTEXT(KW$5)=FALSE,(INDEX(INEI!$1:$1048576,MATCH($B14,INEI!$B:$B,0),MATCH(KW$4,INEI!$3:$3,0))),KV14)),"")</f>
        <v>132.68</v>
      </c>
      <c r="KX14" s="59">
        <f>+IFERROR((IF(ISTEXT(KX$5)=FALSE,(INDEX(INEI!$1:$1048576,MATCH($B14,INEI!$B:$B,0),MATCH(KX$4,INEI!$3:$3,0))),KW14)),"")</f>
        <v>134.69999999999999</v>
      </c>
      <c r="KY14" s="59">
        <f>+IFERROR((IF(ISTEXT(KY$5)=FALSE,(INDEX(INEI!$1:$1048576,MATCH($B14,INEI!$B:$B,0),MATCH(KY$4,INEI!$3:$3,0))),KX14)),"")</f>
        <v>135.63999999999999</v>
      </c>
      <c r="KZ14" s="59">
        <f>+IFERROR((IF(ISTEXT(KZ$5)=FALSE,(INDEX(INEI!$1:$1048576,MATCH($B14,INEI!$B:$B,0),MATCH(KZ$4,INEI!$3:$3,0))),KY14)),"")</f>
        <v>139.18</v>
      </c>
      <c r="LA14" s="59">
        <f>+IFERROR((IF(ISTEXT(LA$5)=FALSE,(INDEX(INEI!$1:$1048576,MATCH($B14,INEI!$B:$B,0),MATCH(LA$4,INEI!$3:$3,0))),KZ14)),"")</f>
        <v>137.02000000000001</v>
      </c>
      <c r="LB14" s="59">
        <f>+IFERROR((IF(ISTEXT(LB$5)=FALSE,(INDEX(INEI!$1:$1048576,MATCH($B14,INEI!$B:$B,0),MATCH(LB$4,INEI!$3:$3,0))),LA14)),"")</f>
        <v>135.91</v>
      </c>
      <c r="LC14" s="60">
        <f>+IFERROR((IF(ISTEXT(LC$5)=FALSE,(INDEX(INEI!$1:$1048576,MATCH($B14,INEI!$B:$B,0),MATCH(LC$4,INEI!$3:$3,0))),LB14)),"")</f>
        <v>135.91</v>
      </c>
      <c r="LD14" s="59">
        <f>+IFERROR((IF(ISTEXT(LD$5)=FALSE,(INDEX(INEI!$1:$1048576,MATCH($B14,INEI!$B:$B,0),MATCH(LD$4,INEI!$3:$3,0))),LC14)),"")</f>
        <v>135.43</v>
      </c>
      <c r="LE14" s="59">
        <f>+IFERROR((IF(ISTEXT(LE$5)=FALSE,(INDEX(INEI!$1:$1048576,MATCH($B14,INEI!$B:$B,0),MATCH(LE$4,INEI!$3:$3,0))),LD14)),"")</f>
        <v>137.66999999999999</v>
      </c>
      <c r="LF14" s="59">
        <f>+IFERROR((IF(ISTEXT(LF$5)=FALSE,(INDEX(INEI!$1:$1048576,MATCH($B14,INEI!$B:$B,0),MATCH(LF$4,INEI!$3:$3,0))),LE14)),"")</f>
        <v>134.78</v>
      </c>
      <c r="LG14" s="59">
        <f>+IFERROR((IF(ISTEXT(LG$5)=FALSE,(INDEX(INEI!$1:$1048576,MATCH($B14,INEI!$B:$B,0),MATCH(LG$4,INEI!$3:$3,0))),LF14)),"")</f>
        <v>134.4</v>
      </c>
      <c r="LH14" s="59">
        <f>+IFERROR((IF(ISTEXT(LH$5)=FALSE,(INDEX(INEI!$1:$1048576,MATCH($B14,INEI!$B:$B,0),MATCH(LH$4,INEI!$3:$3,0))),LG14)),"")</f>
        <v>137.82</v>
      </c>
      <c r="LI14" s="59">
        <f>+IFERROR((IF(ISTEXT(LI$5)=FALSE,(INDEX(INEI!$1:$1048576,MATCH($B14,INEI!$B:$B,0),MATCH(LI$4,INEI!$3:$3,0))),LH14)),"")</f>
        <v>140.62</v>
      </c>
      <c r="LJ14" s="59">
        <f>+IFERROR((IF(ISTEXT(LJ$5)=FALSE,(INDEX(INEI!$1:$1048576,MATCH($B14,INEI!$B:$B,0),MATCH(LJ$4,INEI!$3:$3,0))),LI14)),"")</f>
        <v>142.59</v>
      </c>
      <c r="LK14" s="59">
        <f>+IFERROR((IF(ISTEXT(LK$5)=FALSE,(INDEX(INEI!$1:$1048576,MATCH($B14,INEI!$B:$B,0),MATCH(LK$4,INEI!$3:$3,0))),LJ14)),"")</f>
        <v>141.44</v>
      </c>
      <c r="LL14" s="59">
        <f>+IFERROR((IF(ISTEXT(LL$5)=FALSE,(INDEX(INEI!$1:$1048576,MATCH($B14,INEI!$B:$B,0),MATCH(LL$4,INEI!$3:$3,0))),LK14)),"")</f>
        <v>142.38999999999999</v>
      </c>
      <c r="LM14" s="59">
        <f>+IFERROR((IF(ISTEXT(LM$5)=FALSE,(INDEX(INEI!$1:$1048576,MATCH($B14,INEI!$B:$B,0),MATCH(LM$4,INEI!$3:$3,0))),LL14)),"")</f>
        <v>141.6</v>
      </c>
      <c r="LN14" s="59">
        <f>+IFERROR((IF(ISTEXT(LN$5)=FALSE,(INDEX(INEI!$1:$1048576,MATCH($B14,INEI!$B:$B,0),MATCH(LN$4,INEI!$3:$3,0))),LM14)),"")</f>
        <v>142.75</v>
      </c>
      <c r="LO14" s="59">
        <f>+IFERROR((IF(ISTEXT(LO$5)=FALSE,(INDEX(INEI!$1:$1048576,MATCH($B14,INEI!$B:$B,0),MATCH(LO$4,INEI!$3:$3,0))),LN14)),"")</f>
        <v>141.30000000000001</v>
      </c>
      <c r="LP14" s="60">
        <f>+IFERROR((IF(ISTEXT(LP$5)=FALSE,(INDEX(INEI!$1:$1048576,MATCH($B14,INEI!$B:$B,0),MATCH(LP$4,INEI!$3:$3,0))),LO14)),"")</f>
        <v>141.30000000000001</v>
      </c>
      <c r="LQ14" s="59">
        <f>+IFERROR((IF(ISTEXT(LQ$5)=FALSE,(INDEX(INEI!$1:$1048576,MATCH($B14,INEI!$B:$B,0),MATCH(LQ$4,INEI!$3:$3,0))),LP14)),"")</f>
        <v>141.81</v>
      </c>
      <c r="LR14" s="59">
        <f>+IFERROR((IF(ISTEXT(LR$5)=FALSE,(INDEX(INEI!$1:$1048576,MATCH($B14,INEI!$B:$B,0),MATCH(LR$4,INEI!$3:$3,0))),LQ14)),"")</f>
        <v>140.41999999999999</v>
      </c>
      <c r="LS14" s="59">
        <f>+IFERROR((IF(ISTEXT(LS$5)=FALSE,(INDEX(INEI!$1:$1048576,MATCH($B14,INEI!$B:$B,0),MATCH(LS$4,INEI!$3:$3,0))),LR14)),"")</f>
        <v>138.74</v>
      </c>
      <c r="LT14" s="59">
        <f>+IFERROR((IF(ISTEXT(LT$5)=FALSE,(INDEX(INEI!$1:$1048576,MATCH($B14,INEI!$B:$B,0),MATCH(LT$4,INEI!$3:$3,0))),LS14)),"")</f>
        <v>139.91</v>
      </c>
      <c r="LU14" s="59">
        <f>+IFERROR((IF(ISTEXT(LU$5)=FALSE,(INDEX(INEI!$1:$1048576,MATCH($B14,INEI!$B:$B,0),MATCH(LU$4,INEI!$3:$3,0))),LT14)),"")</f>
        <v>138.88</v>
      </c>
      <c r="LV14" s="59">
        <f>+IFERROR((IF(ISTEXT(LV$5)=FALSE,(INDEX(INEI!$1:$1048576,MATCH($B14,INEI!$B:$B,0),MATCH(LV$4,INEI!$3:$3,0))),LU14)),"")</f>
        <v>136.94</v>
      </c>
      <c r="LW14" s="59">
        <f>+IFERROR((IF(ISTEXT(LW$5)=FALSE,(INDEX(INEI!$1:$1048576,MATCH($B14,INEI!$B:$B,0),MATCH(LW$4,INEI!$3:$3,0))),LV14)),"")</f>
        <v>135.21</v>
      </c>
      <c r="LX14" s="59">
        <f>+IFERROR((IF(ISTEXT(LX$5)=FALSE,(INDEX(INEI!$1:$1048576,MATCH($B14,INEI!$B:$B,0),MATCH(LX$4,INEI!$3:$3,0))),LW14)),"")</f>
        <v>134.77000000000001</v>
      </c>
      <c r="LY14" s="59">
        <f>+IFERROR((IF(ISTEXT(LY$5)=FALSE,(INDEX(INEI!$1:$1048576,MATCH($B14,INEI!$B:$B,0),MATCH(LY$4,INEI!$3:$3,0))),LX14)),"")</f>
        <v>133.6</v>
      </c>
      <c r="LZ14" s="59">
        <f>+IFERROR((IF(ISTEXT(LZ$5)=FALSE,(INDEX(INEI!$1:$1048576,MATCH($B14,INEI!$B:$B,0),MATCH(LZ$4,INEI!$3:$3,0))),LY14)),"")</f>
        <v>128.1</v>
      </c>
      <c r="MA14" s="59">
        <f>+IFERROR((IF(ISTEXT(MA$5)=FALSE,(INDEX(INEI!$1:$1048576,MATCH($B14,INEI!$B:$B,0),MATCH(MA$4,INEI!$3:$3,0))),LZ14)),"")</f>
        <v>124.25</v>
      </c>
      <c r="MB14" s="59">
        <f>+IFERROR((IF(ISTEXT(MB$5)=FALSE,(INDEX(INEI!$1:$1048576,MATCH($B14,INEI!$B:$B,0),MATCH(MB$4,INEI!$3:$3,0))),MA14)),"")</f>
        <v>123.87</v>
      </c>
      <c r="MC14" s="60">
        <f>+IFERROR((IF(ISTEXT(MC$5)=FALSE,(INDEX(INEI!$1:$1048576,MATCH($B14,INEI!$B:$B,0),MATCH(MC$4,INEI!$3:$3,0))),MB14)),"")</f>
        <v>123.87</v>
      </c>
      <c r="MD14" s="59">
        <f>+IFERROR((IF(ISTEXT(MD$5)=FALSE,(INDEX(INEI!$1:$1048576,MATCH($B14,INEI!$B:$B,0),MATCH(MD$4,INEI!$3:$3,0))),MC14)),"")</f>
        <v>123.24</v>
      </c>
      <c r="ME14" s="59">
        <f>+IFERROR((IF(ISTEXT(ME$5)=FALSE,(INDEX(INEI!$1:$1048576,MATCH($B14,INEI!$B:$B,0),MATCH(ME$4,INEI!$3:$3,0))),MD14)),"")</f>
        <v>124.25</v>
      </c>
      <c r="MF14" s="59">
        <f>+IFERROR((IF(ISTEXT(MF$5)=FALSE,(INDEX(INEI!$1:$1048576,MATCH($B14,INEI!$B:$B,0),MATCH(MF$4,INEI!$3:$3,0))),ME14)),"")</f>
        <v>127.89</v>
      </c>
      <c r="MG14" s="59">
        <f>+IFERROR((IF(ISTEXT(MG$5)=FALSE,(INDEX(INEI!$1:$1048576,MATCH($B14,INEI!$B:$B,0),MATCH(MG$4,INEI!$3:$3,0))),MF14)),"")</f>
        <v>128.47999999999999</v>
      </c>
      <c r="MH14" s="59" t="str">
        <f>+IFERROR((IF(ISTEXT(MH$5)=FALSE,(INDEX(INEI!$1:$1048576,MATCH($B14,INEI!$B:$B,0),MATCH(MH$4,INEI!$3:$3,0))),MG14)),"")</f>
        <v/>
      </c>
      <c r="MI14" s="59" t="str">
        <f>+IFERROR((IF(ISTEXT(MI$5)=FALSE,(INDEX(INEI!$1:$1048576,MATCH($B14,INEI!$B:$B,0),MATCH(MI$4,INEI!$3:$3,0))),MH14)),"")</f>
        <v/>
      </c>
      <c r="MJ14" s="59" t="str">
        <f>+IFERROR((IF(ISTEXT(MJ$5)=FALSE,(INDEX(INEI!$1:$1048576,MATCH($B14,INEI!$B:$B,0),MATCH(MJ$4,INEI!$3:$3,0))),MI14)),"")</f>
        <v/>
      </c>
      <c r="MK14" s="59" t="str">
        <f>+IFERROR((IF(ISTEXT(MK$5)=FALSE,(INDEX(INEI!$1:$1048576,MATCH($B14,INEI!$B:$B,0),MATCH(MK$4,INEI!$3:$3,0))),MJ14)),"")</f>
        <v/>
      </c>
      <c r="ML14" s="59" t="str">
        <f>+IFERROR((IF(ISTEXT(ML$5)=FALSE,(INDEX(INEI!$1:$1048576,MATCH($B14,INEI!$B:$B,0),MATCH(ML$4,INEI!$3:$3,0))),MK14)),"")</f>
        <v/>
      </c>
      <c r="MM14" s="59" t="str">
        <f>+IFERROR((IF(ISTEXT(MM$5)=FALSE,(INDEX(INEI!$1:$1048576,MATCH($B14,INEI!$B:$B,0),MATCH(MM$4,INEI!$3:$3,0))),ML14)),"")</f>
        <v/>
      </c>
      <c r="MN14" s="59" t="str">
        <f>+IFERROR((IF(ISTEXT(MN$5)=FALSE,(INDEX(INEI!$1:$1048576,MATCH($B14,INEI!$B:$B,0),MATCH(MN$4,INEI!$3:$3,0))),MM14)),"")</f>
        <v/>
      </c>
      <c r="MO14" s="59" t="str">
        <f>+IFERROR((IF(ISTEXT(MO$5)=FALSE,(INDEX(INEI!$1:$1048576,MATCH($B14,INEI!$B:$B,0),MATCH(MO$4,INEI!$3:$3,0))),MN14)),"")</f>
        <v/>
      </c>
      <c r="MP14" s="60" t="str">
        <f>+IFERROR((IF(ISTEXT(MP$5)=FALSE,(INDEX(INEI!$1:$1048576,MATCH($B14,INEI!$B:$B,0),MATCH(MP$4,INEI!$3:$3,0))),MO14)),"")</f>
        <v/>
      </c>
    </row>
    <row r="15" spans="1:354" outlineLevel="1">
      <c r="B15" s="9" t="s">
        <v>159</v>
      </c>
      <c r="C15" s="127" t="s">
        <v>159</v>
      </c>
      <c r="D15" s="59"/>
      <c r="E15" s="59"/>
      <c r="F15" s="59"/>
      <c r="G15" s="59"/>
      <c r="H15" s="59"/>
      <c r="I15" s="59"/>
      <c r="J15" s="59"/>
      <c r="K15" s="59"/>
      <c r="L15" s="59"/>
      <c r="M15" s="59"/>
      <c r="N15" s="59"/>
      <c r="O15" s="59"/>
      <c r="P15" s="60"/>
      <c r="Q15" s="59"/>
      <c r="R15" s="59"/>
      <c r="S15" s="59"/>
      <c r="T15" s="59"/>
      <c r="U15" s="59"/>
      <c r="V15" s="59"/>
      <c r="W15" s="59"/>
      <c r="X15" s="59"/>
      <c r="Y15" s="59"/>
      <c r="Z15" s="59"/>
      <c r="AA15" s="59"/>
      <c r="AB15" s="59"/>
      <c r="AC15" s="60"/>
      <c r="AD15" s="59"/>
      <c r="AE15" s="59"/>
      <c r="AF15" s="59"/>
      <c r="AG15" s="59"/>
      <c r="AH15" s="59"/>
      <c r="AI15" s="59"/>
      <c r="AJ15" s="59"/>
      <c r="AK15" s="59"/>
      <c r="AL15" s="59"/>
      <c r="AM15" s="59"/>
      <c r="AN15" s="59"/>
      <c r="AO15" s="59"/>
      <c r="AP15" s="60"/>
      <c r="AQ15" s="59"/>
      <c r="AR15" s="59"/>
      <c r="AS15" s="59"/>
      <c r="AT15" s="59"/>
      <c r="AU15" s="59"/>
      <c r="AV15" s="59"/>
      <c r="AW15" s="59"/>
      <c r="AX15" s="59"/>
      <c r="AY15" s="59"/>
      <c r="AZ15" s="59"/>
      <c r="BA15" s="59"/>
      <c r="BB15" s="59"/>
      <c r="BC15" s="60"/>
      <c r="BD15" s="59"/>
      <c r="BE15" s="59"/>
      <c r="BF15" s="59"/>
      <c r="BG15" s="59"/>
      <c r="BH15" s="59"/>
      <c r="BI15" s="59"/>
      <c r="BJ15" s="59"/>
      <c r="BK15" s="59"/>
      <c r="BL15" s="59"/>
      <c r="BM15" s="59"/>
      <c r="BN15" s="59"/>
      <c r="BO15" s="59"/>
      <c r="BP15" s="60"/>
      <c r="BQ15" s="59"/>
      <c r="BR15" s="59"/>
      <c r="BS15" s="59"/>
      <c r="BT15" s="59"/>
      <c r="BU15" s="59"/>
      <c r="BV15" s="59"/>
      <c r="BW15" s="59"/>
      <c r="BX15" s="59"/>
      <c r="BY15" s="59"/>
      <c r="BZ15" s="59"/>
      <c r="CA15" s="59"/>
      <c r="CB15" s="59"/>
      <c r="CC15" s="60"/>
      <c r="CD15" s="59"/>
      <c r="CE15" s="59"/>
      <c r="CF15" s="59"/>
      <c r="CG15" s="59"/>
      <c r="CH15" s="59"/>
      <c r="CI15" s="59"/>
      <c r="CJ15" s="59"/>
      <c r="CK15" s="59"/>
      <c r="CL15" s="59"/>
      <c r="CM15" s="59"/>
      <c r="CN15" s="59"/>
      <c r="CO15" s="59"/>
      <c r="CP15" s="60"/>
      <c r="CQ15" s="59"/>
      <c r="CR15" s="59"/>
      <c r="CS15" s="59"/>
      <c r="CT15" s="59"/>
      <c r="CU15" s="59"/>
      <c r="CV15" s="59"/>
      <c r="CW15" s="59"/>
      <c r="CX15" s="59"/>
      <c r="CY15" s="59"/>
      <c r="CZ15" s="59"/>
      <c r="DA15" s="59"/>
      <c r="DB15" s="59"/>
      <c r="DC15" s="60"/>
      <c r="DD15" s="59"/>
      <c r="DE15" s="59"/>
      <c r="DF15" s="59"/>
      <c r="DG15" s="59"/>
      <c r="DH15" s="59"/>
      <c r="DI15" s="59"/>
      <c r="DJ15" s="59"/>
      <c r="DK15" s="59"/>
      <c r="DL15" s="59"/>
      <c r="DM15" s="59"/>
      <c r="DN15" s="59"/>
      <c r="DO15" s="59"/>
      <c r="DP15" s="60"/>
      <c r="DQ15" s="59"/>
      <c r="DR15" s="59"/>
      <c r="DS15" s="59"/>
      <c r="DT15" s="59"/>
      <c r="DU15" s="59"/>
      <c r="DV15" s="59"/>
      <c r="DW15" s="59"/>
      <c r="DX15" s="59"/>
      <c r="DY15" s="59"/>
      <c r="DZ15" s="59"/>
      <c r="EA15" s="59"/>
      <c r="EB15" s="59"/>
      <c r="EC15" s="60"/>
      <c r="ED15" s="59"/>
      <c r="EE15" s="59"/>
      <c r="EF15" s="59"/>
      <c r="EG15" s="59"/>
      <c r="EH15" s="59"/>
      <c r="EI15" s="59"/>
      <c r="EJ15" s="59"/>
      <c r="EK15" s="59"/>
      <c r="EL15" s="59"/>
      <c r="EM15" s="59"/>
      <c r="EN15" s="59"/>
      <c r="EO15" s="59"/>
      <c r="EP15" s="60"/>
      <c r="EQ15" s="59"/>
      <c r="ER15" s="59"/>
      <c r="ES15" s="59"/>
      <c r="ET15" s="59"/>
      <c r="EU15" s="59"/>
      <c r="EV15" s="59"/>
      <c r="EW15" s="59"/>
      <c r="EX15" s="59"/>
      <c r="EY15" s="59"/>
      <c r="EZ15" s="59"/>
      <c r="FA15" s="59"/>
      <c r="FB15" s="59"/>
      <c r="FC15" s="60"/>
      <c r="FD15" s="59"/>
      <c r="FE15" s="59"/>
      <c r="FF15" s="59"/>
      <c r="FG15" s="59"/>
      <c r="FH15" s="59"/>
      <c r="FI15" s="59"/>
      <c r="FJ15" s="59"/>
      <c r="FK15" s="59"/>
      <c r="FL15" s="59"/>
      <c r="FM15" s="59"/>
      <c r="FN15" s="59"/>
      <c r="FO15" s="59"/>
      <c r="FP15" s="60"/>
      <c r="FQ15" s="59"/>
      <c r="FR15" s="59"/>
      <c r="FS15" s="59"/>
      <c r="FT15" s="59"/>
      <c r="FU15" s="59"/>
      <c r="FV15" s="59"/>
      <c r="FW15" s="59"/>
      <c r="FX15" s="59"/>
      <c r="FY15" s="59"/>
      <c r="FZ15" s="59"/>
      <c r="GA15" s="59"/>
      <c r="GB15" s="59"/>
      <c r="GC15" s="60"/>
      <c r="GD15" s="59">
        <v>99.34</v>
      </c>
      <c r="GE15" s="59">
        <v>99.44</v>
      </c>
      <c r="GF15" s="59">
        <v>99.4</v>
      </c>
      <c r="GG15" s="59">
        <v>99.54</v>
      </c>
      <c r="GH15" s="59">
        <v>99.39</v>
      </c>
      <c r="GI15" s="59">
        <v>100.15</v>
      </c>
      <c r="GJ15" s="59">
        <v>100.88</v>
      </c>
      <c r="GK15" s="59">
        <v>101.71</v>
      </c>
      <c r="GL15" s="59">
        <v>103.62</v>
      </c>
      <c r="GM15" s="59">
        <v>104.99</v>
      </c>
      <c r="GN15" s="59">
        <v>105.76</v>
      </c>
      <c r="GO15" s="59">
        <v>106.69</v>
      </c>
      <c r="GP15" s="60">
        <v>106.69</v>
      </c>
      <c r="GQ15" s="59">
        <v>108.09</v>
      </c>
      <c r="GR15" s="59">
        <v>110.29</v>
      </c>
      <c r="GS15" s="59">
        <v>110.29</v>
      </c>
      <c r="GT15" s="59">
        <v>111.34</v>
      </c>
      <c r="GU15" s="59">
        <v>112.21</v>
      </c>
      <c r="GV15" s="59">
        <v>112.46</v>
      </c>
      <c r="GW15" s="59">
        <v>112.98</v>
      </c>
      <c r="GX15" s="59">
        <v>113.78</v>
      </c>
      <c r="GY15" s="59">
        <v>114.54</v>
      </c>
      <c r="GZ15" s="59">
        <v>114.96</v>
      </c>
      <c r="HA15" s="59">
        <v>117.24</v>
      </c>
      <c r="HB15" s="59">
        <v>119</v>
      </c>
      <c r="HC15" s="60">
        <v>119</v>
      </c>
      <c r="HD15" s="59">
        <v>121.16</v>
      </c>
      <c r="HE15" s="59">
        <v>123.19</v>
      </c>
      <c r="HF15" s="59">
        <v>121.91</v>
      </c>
      <c r="HG15" s="59">
        <v>118.01</v>
      </c>
      <c r="HH15" s="59">
        <v>118.37</v>
      </c>
      <c r="HI15" s="59">
        <v>118.71</v>
      </c>
      <c r="HJ15" s="59">
        <v>117.42</v>
      </c>
      <c r="HK15" s="59">
        <v>118.57</v>
      </c>
      <c r="HL15" s="59">
        <v>120.26</v>
      </c>
      <c r="HM15" s="59">
        <v>120.31</v>
      </c>
      <c r="HN15" s="59">
        <v>120.75</v>
      </c>
      <c r="HO15" s="59">
        <v>121.1</v>
      </c>
      <c r="HP15" s="60">
        <v>121.1</v>
      </c>
      <c r="HQ15" s="59">
        <v>119.7</v>
      </c>
      <c r="HR15" s="59">
        <v>116.86</v>
      </c>
      <c r="HS15" s="59">
        <v>116.82</v>
      </c>
      <c r="HT15" s="59">
        <v>116.35</v>
      </c>
      <c r="HU15" s="59">
        <v>116.97</v>
      </c>
      <c r="HV15" s="59">
        <v>117.14</v>
      </c>
      <c r="HW15" s="59">
        <v>116.47</v>
      </c>
      <c r="HX15" s="59">
        <v>116.13</v>
      </c>
      <c r="HY15" s="59">
        <v>116.41</v>
      </c>
      <c r="HZ15" s="59">
        <v>117.27</v>
      </c>
      <c r="IA15" s="59">
        <v>116.87</v>
      </c>
      <c r="IB15" s="59">
        <v>117.09</v>
      </c>
      <c r="IC15" s="60">
        <v>117.09</v>
      </c>
      <c r="ID15" s="59">
        <v>116.49</v>
      </c>
      <c r="IE15" s="59">
        <v>116.55</v>
      </c>
      <c r="IF15" s="59">
        <v>116.68</v>
      </c>
      <c r="IG15" s="59">
        <v>116</v>
      </c>
      <c r="IH15" s="59">
        <v>117.21</v>
      </c>
      <c r="II15" s="59">
        <v>117.24</v>
      </c>
      <c r="IJ15" s="59">
        <v>118.15</v>
      </c>
      <c r="IK15" s="59">
        <v>118.5</v>
      </c>
      <c r="IL15" s="59">
        <v>120.75</v>
      </c>
      <c r="IM15" s="59">
        <v>119.62</v>
      </c>
      <c r="IN15" s="59">
        <v>121.02</v>
      </c>
      <c r="IO15" s="59">
        <v>120.85</v>
      </c>
      <c r="IP15" s="60">
        <v>120.85</v>
      </c>
      <c r="IQ15" s="59">
        <v>120.53</v>
      </c>
      <c r="IR15" s="59">
        <v>119.24</v>
      </c>
      <c r="IS15" s="59">
        <v>118.1</v>
      </c>
      <c r="IT15" s="59">
        <v>118.34</v>
      </c>
      <c r="IU15" s="59">
        <v>119.54</v>
      </c>
      <c r="IV15" s="59">
        <v>120.01</v>
      </c>
      <c r="IW15" s="59">
        <v>118.36</v>
      </c>
      <c r="IX15" s="59">
        <v>120.65</v>
      </c>
      <c r="IY15" s="59">
        <v>120.64</v>
      </c>
      <c r="IZ15" s="59">
        <v>120.7</v>
      </c>
      <c r="JA15" s="59">
        <v>120.77</v>
      </c>
      <c r="JB15" s="59">
        <v>120.89</v>
      </c>
      <c r="JC15" s="60">
        <v>120.89</v>
      </c>
      <c r="JD15" s="59">
        <v>119.37</v>
      </c>
      <c r="JE15" s="59">
        <v>120.31</v>
      </c>
      <c r="JF15" s="59">
        <v>123.04</v>
      </c>
      <c r="JG15" s="59">
        <v>121.29</v>
      </c>
      <c r="JH15" s="59">
        <v>121.24</v>
      </c>
      <c r="JI15" s="59">
        <v>122.27</v>
      </c>
      <c r="JJ15" s="59">
        <v>123.8</v>
      </c>
      <c r="JK15" s="59">
        <v>124.53</v>
      </c>
      <c r="JL15" s="59">
        <v>124.44</v>
      </c>
      <c r="JM15" s="59">
        <v>124.02</v>
      </c>
      <c r="JN15" s="59">
        <v>123.74</v>
      </c>
      <c r="JO15" s="59">
        <v>123.74</v>
      </c>
      <c r="JP15" s="60">
        <v>123.74</v>
      </c>
      <c r="JQ15" s="59">
        <v>123.35</v>
      </c>
      <c r="JR15" s="59">
        <v>124.04</v>
      </c>
      <c r="JS15" s="59">
        <v>125.3</v>
      </c>
      <c r="JT15" s="59">
        <v>125.1</v>
      </c>
      <c r="JU15" s="59">
        <v>127.23</v>
      </c>
      <c r="JV15" s="59">
        <v>129.80000000000001</v>
      </c>
      <c r="JW15" s="59">
        <v>131</v>
      </c>
      <c r="JX15" s="59">
        <v>134.08000000000001</v>
      </c>
      <c r="JY15" s="59">
        <v>135.97999999999999</v>
      </c>
      <c r="JZ15" s="59">
        <v>134.88</v>
      </c>
      <c r="KA15" s="59">
        <v>133.68</v>
      </c>
      <c r="KB15" s="59">
        <v>134.75</v>
      </c>
      <c r="KC15" s="60">
        <v>134.75</v>
      </c>
      <c r="KD15" s="59">
        <f>+IFERROR((IF(ISTEXT(KD$5)=FALSE,(INDEX(INEI!$1:$1048576,MATCH($B15,INEI!$B:$B,0),MATCH(KD$4,INEI!$3:$3,0))),KC15)),"")</f>
        <v>131.44</v>
      </c>
      <c r="KE15" s="59">
        <f>+IFERROR((IF(ISTEXT(KE$5)=FALSE,(INDEX(INEI!$1:$1048576,MATCH($B15,INEI!$B:$B,0),MATCH(KE$4,INEI!$3:$3,0))),KD15)),"")</f>
        <v>128.61000000000001</v>
      </c>
      <c r="KF15" s="59">
        <f>+IFERROR((IF(ISTEXT(KF$5)=FALSE,(INDEX(INEI!$1:$1048576,MATCH($B15,INEI!$B:$B,0),MATCH(KF$4,INEI!$3:$3,0))),KE15)),"")</f>
        <v>127.13</v>
      </c>
      <c r="KG15" s="59">
        <f>+IFERROR((IF(ISTEXT(KG$5)=FALSE,(INDEX(INEI!$1:$1048576,MATCH($B15,INEI!$B:$B,0),MATCH(KG$4,INEI!$3:$3,0))),KF15)),"")</f>
        <v>126.63</v>
      </c>
      <c r="KH15" s="59">
        <f>+IFERROR((IF(ISTEXT(KH$5)=FALSE,(INDEX(INEI!$1:$1048576,MATCH($B15,INEI!$B:$B,0),MATCH(KH$4,INEI!$3:$3,0))),KG15)),"")</f>
        <v>129.38</v>
      </c>
      <c r="KI15" s="59">
        <f>+IFERROR((IF(ISTEXT(KI$5)=FALSE,(INDEX(INEI!$1:$1048576,MATCH($B15,INEI!$B:$B,0),MATCH(KI$4,INEI!$3:$3,0))),KH15)),"")</f>
        <v>128.13999999999999</v>
      </c>
      <c r="KJ15" s="59">
        <f>+IFERROR((IF(ISTEXT(KJ$5)=FALSE,(INDEX(INEI!$1:$1048576,MATCH($B15,INEI!$B:$B,0),MATCH(KJ$4,INEI!$3:$3,0))),KI15)),"")</f>
        <v>132.28</v>
      </c>
      <c r="KK15" s="59">
        <f>+IFERROR((IF(ISTEXT(KK$5)=FALSE,(INDEX(INEI!$1:$1048576,MATCH($B15,INEI!$B:$B,0),MATCH(KK$4,INEI!$3:$3,0))),KJ15)),"")</f>
        <v>132.19</v>
      </c>
      <c r="KL15" s="59">
        <f>+IFERROR((IF(ISTEXT(KL$5)=FALSE,(INDEX(INEI!$1:$1048576,MATCH($B15,INEI!$B:$B,0),MATCH(KL$4,INEI!$3:$3,0))),KK15)),"")</f>
        <v>132.6</v>
      </c>
      <c r="KM15" s="59">
        <f>+IFERROR((IF(ISTEXT(KM$5)=FALSE,(INDEX(INEI!$1:$1048576,MATCH($B15,INEI!$B:$B,0),MATCH(KM$4,INEI!$3:$3,0))),KL15)),"")</f>
        <v>135.05000000000001</v>
      </c>
      <c r="KN15" s="59">
        <f>+IFERROR((IF(ISTEXT(KN$5)=FALSE,(INDEX(INEI!$1:$1048576,MATCH($B15,INEI!$B:$B,0),MATCH(KN$4,INEI!$3:$3,0))),KM15)),"")</f>
        <v>132.78</v>
      </c>
      <c r="KO15" s="59">
        <f>+IFERROR((IF(ISTEXT(KO$5)=FALSE,(INDEX(INEI!$1:$1048576,MATCH($B15,INEI!$B:$B,0),MATCH(KO$4,INEI!$3:$3,0))),KN15)),"")</f>
        <v>131.34</v>
      </c>
      <c r="KP15" s="60">
        <f>+IFERROR((IF(ISTEXT(KP$5)=FALSE,(INDEX(INEI!$1:$1048576,MATCH($B15,INEI!$B:$B,0),MATCH(KP$4,INEI!$3:$3,0))),KO15)),"")</f>
        <v>131.34</v>
      </c>
      <c r="KQ15" s="59">
        <f>+IFERROR((IF(ISTEXT(KQ$5)=FALSE,(INDEX(INEI!$1:$1048576,MATCH($B15,INEI!$B:$B,0),MATCH(KQ$4,INEI!$3:$3,0))),KP15)),"")</f>
        <v>131.06</v>
      </c>
      <c r="KR15" s="59">
        <f>+IFERROR((IF(ISTEXT(KR$5)=FALSE,(INDEX(INEI!$1:$1048576,MATCH($B15,INEI!$B:$B,0),MATCH(KR$4,INEI!$3:$3,0))),KQ15)),"")</f>
        <v>131.63999999999999</v>
      </c>
      <c r="KS15" s="59">
        <f>+IFERROR((IF(ISTEXT(KS$5)=FALSE,(INDEX(INEI!$1:$1048576,MATCH($B15,INEI!$B:$B,0),MATCH(KS$4,INEI!$3:$3,0))),KR15)),"")</f>
        <v>129.69</v>
      </c>
      <c r="KT15" s="59">
        <f>+IFERROR((IF(ISTEXT(KT$5)=FALSE,(INDEX(INEI!$1:$1048576,MATCH($B15,INEI!$B:$B,0),MATCH(KT$4,INEI!$3:$3,0))),KS15)),"")</f>
        <v>129.15</v>
      </c>
      <c r="KU15" s="59">
        <f>+IFERROR((IF(ISTEXT(KU$5)=FALSE,(INDEX(INEI!$1:$1048576,MATCH($B15,INEI!$B:$B,0),MATCH(KU$4,INEI!$3:$3,0))),KT15)),"")</f>
        <v>127.37</v>
      </c>
      <c r="KV15" s="59">
        <f>+IFERROR((IF(ISTEXT(KV$5)=FALSE,(INDEX(INEI!$1:$1048576,MATCH($B15,INEI!$B:$B,0),MATCH(KV$4,INEI!$3:$3,0))),KU15)),"")</f>
        <v>126.43</v>
      </c>
      <c r="KW15" s="59">
        <f>+IFERROR((IF(ISTEXT(KW$5)=FALSE,(INDEX(INEI!$1:$1048576,MATCH($B15,INEI!$B:$B,0),MATCH(KW$4,INEI!$3:$3,0))),KV15)),"")</f>
        <v>125</v>
      </c>
      <c r="KX15" s="59">
        <f>+IFERROR((IF(ISTEXT(KX$5)=FALSE,(INDEX(INEI!$1:$1048576,MATCH($B15,INEI!$B:$B,0),MATCH(KX$4,INEI!$3:$3,0))),KW15)),"")</f>
        <v>127.02</v>
      </c>
      <c r="KY15" s="59">
        <f>+IFERROR((IF(ISTEXT(KY$5)=FALSE,(INDEX(INEI!$1:$1048576,MATCH($B15,INEI!$B:$B,0),MATCH(KY$4,INEI!$3:$3,0))),KX15)),"")</f>
        <v>127.84</v>
      </c>
      <c r="KZ15" s="59">
        <f>+IFERROR((IF(ISTEXT(KZ$5)=FALSE,(INDEX(INEI!$1:$1048576,MATCH($B15,INEI!$B:$B,0),MATCH(KZ$4,INEI!$3:$3,0))),KY15)),"")</f>
        <v>131.12</v>
      </c>
      <c r="LA15" s="59">
        <f>+IFERROR((IF(ISTEXT(LA$5)=FALSE,(INDEX(INEI!$1:$1048576,MATCH($B15,INEI!$B:$B,0),MATCH(LA$4,INEI!$3:$3,0))),KZ15)),"")</f>
        <v>129.61000000000001</v>
      </c>
      <c r="LB15" s="59">
        <f>+IFERROR((IF(ISTEXT(LB$5)=FALSE,(INDEX(INEI!$1:$1048576,MATCH($B15,INEI!$B:$B,0),MATCH(LB$4,INEI!$3:$3,0))),LA15)),"")</f>
        <v>128.62</v>
      </c>
      <c r="LC15" s="60">
        <f>+IFERROR((IF(ISTEXT(LC$5)=FALSE,(INDEX(INEI!$1:$1048576,MATCH($B15,INEI!$B:$B,0),MATCH(LC$4,INEI!$3:$3,0))),LB15)),"")</f>
        <v>128.62</v>
      </c>
      <c r="LD15" s="59">
        <f>+IFERROR((IF(ISTEXT(LD$5)=FALSE,(INDEX(INEI!$1:$1048576,MATCH($B15,INEI!$B:$B,0),MATCH(LD$4,INEI!$3:$3,0))),LC15)),"")</f>
        <v>128.33000000000001</v>
      </c>
      <c r="LE15" s="59">
        <f>+IFERROR((IF(ISTEXT(LE$5)=FALSE,(INDEX(INEI!$1:$1048576,MATCH($B15,INEI!$B:$B,0),MATCH(LE$4,INEI!$3:$3,0))),LD15)),"")</f>
        <v>131.02000000000001</v>
      </c>
      <c r="LF15" s="59">
        <f>+IFERROR((IF(ISTEXT(LF$5)=FALSE,(INDEX(INEI!$1:$1048576,MATCH($B15,INEI!$B:$B,0),MATCH(LF$4,INEI!$3:$3,0))),LE15)),"")</f>
        <v>128.27000000000001</v>
      </c>
      <c r="LG15" s="59">
        <f>+IFERROR((IF(ISTEXT(LG$5)=FALSE,(INDEX(INEI!$1:$1048576,MATCH($B15,INEI!$B:$B,0),MATCH(LG$4,INEI!$3:$3,0))),LF15)),"")</f>
        <v>128.01</v>
      </c>
      <c r="LH15" s="59">
        <f>+IFERROR((IF(ISTEXT(LH$5)=FALSE,(INDEX(INEI!$1:$1048576,MATCH($B15,INEI!$B:$B,0),MATCH(LH$4,INEI!$3:$3,0))),LG15)),"")</f>
        <v>128.5</v>
      </c>
      <c r="LI15" s="59">
        <f>+IFERROR((IF(ISTEXT(LI$5)=FALSE,(INDEX(INEI!$1:$1048576,MATCH($B15,INEI!$B:$B,0),MATCH(LI$4,INEI!$3:$3,0))),LH15)),"")</f>
        <v>129.69</v>
      </c>
      <c r="LJ15" s="59">
        <f>+IFERROR((IF(ISTEXT(LJ$5)=FALSE,(INDEX(INEI!$1:$1048576,MATCH($B15,INEI!$B:$B,0),MATCH(LJ$4,INEI!$3:$3,0))),LI15)),"")</f>
        <v>129.97</v>
      </c>
      <c r="LK15" s="59">
        <f>+IFERROR((IF(ISTEXT(LK$5)=FALSE,(INDEX(INEI!$1:$1048576,MATCH($B15,INEI!$B:$B,0),MATCH(LK$4,INEI!$3:$3,0))),LJ15)),"")</f>
        <v>129.05000000000001</v>
      </c>
      <c r="LL15" s="59">
        <f>+IFERROR((IF(ISTEXT(LL$5)=FALSE,(INDEX(INEI!$1:$1048576,MATCH($B15,INEI!$B:$B,0),MATCH(LL$4,INEI!$3:$3,0))),LK15)),"")</f>
        <v>129.94</v>
      </c>
      <c r="LM15" s="59">
        <f>+IFERROR((IF(ISTEXT(LM$5)=FALSE,(INDEX(INEI!$1:$1048576,MATCH($B15,INEI!$B:$B,0),MATCH(LM$4,INEI!$3:$3,0))),LL15)),"")</f>
        <v>129.25</v>
      </c>
      <c r="LN15" s="59">
        <f>+IFERROR((IF(ISTEXT(LN$5)=FALSE,(INDEX(INEI!$1:$1048576,MATCH($B15,INEI!$B:$B,0),MATCH(LN$4,INEI!$3:$3,0))),LM15)),"")</f>
        <v>130.24</v>
      </c>
      <c r="LO15" s="59">
        <f>+IFERROR((IF(ISTEXT(LO$5)=FALSE,(INDEX(INEI!$1:$1048576,MATCH($B15,INEI!$B:$B,0),MATCH(LO$4,INEI!$3:$3,0))),LN15)),"")</f>
        <v>130</v>
      </c>
      <c r="LP15" s="60">
        <f>+IFERROR((IF(ISTEXT(LP$5)=FALSE,(INDEX(INEI!$1:$1048576,MATCH($B15,INEI!$B:$B,0),MATCH(LP$4,INEI!$3:$3,0))),LO15)),"")</f>
        <v>130</v>
      </c>
      <c r="LQ15" s="59">
        <f>+IFERROR((IF(ISTEXT(LQ$5)=FALSE,(INDEX(INEI!$1:$1048576,MATCH($B15,INEI!$B:$B,0),MATCH(LQ$4,INEI!$3:$3,0))),LP15)),"")</f>
        <v>131.5</v>
      </c>
      <c r="LR15" s="59">
        <f>+IFERROR((IF(ISTEXT(LR$5)=FALSE,(INDEX(INEI!$1:$1048576,MATCH($B15,INEI!$B:$B,0),MATCH(LR$4,INEI!$3:$3,0))),LQ15)),"")</f>
        <v>130.22999999999999</v>
      </c>
      <c r="LS15" s="59">
        <f>+IFERROR((IF(ISTEXT(LS$5)=FALSE,(INDEX(INEI!$1:$1048576,MATCH($B15,INEI!$B:$B,0),MATCH(LS$4,INEI!$3:$3,0))),LR15)),"")</f>
        <v>131.74</v>
      </c>
      <c r="LT15" s="59">
        <f>+IFERROR((IF(ISTEXT(LT$5)=FALSE,(INDEX(INEI!$1:$1048576,MATCH($B15,INEI!$B:$B,0),MATCH(LT$4,INEI!$3:$3,0))),LS15)),"")</f>
        <v>134.93</v>
      </c>
      <c r="LU15" s="59">
        <f>+IFERROR((IF(ISTEXT(LU$5)=FALSE,(INDEX(INEI!$1:$1048576,MATCH($B15,INEI!$B:$B,0),MATCH(LU$4,INEI!$3:$3,0))),LT15)),"")</f>
        <v>136.16</v>
      </c>
      <c r="LV15" s="59">
        <f>+IFERROR((IF(ISTEXT(LV$5)=FALSE,(INDEX(INEI!$1:$1048576,MATCH($B15,INEI!$B:$B,0),MATCH(LV$4,INEI!$3:$3,0))),LU15)),"")</f>
        <v>135.19</v>
      </c>
      <c r="LW15" s="59">
        <f>+IFERROR((IF(ISTEXT(LW$5)=FALSE,(INDEX(INEI!$1:$1048576,MATCH($B15,INEI!$B:$B,0),MATCH(LW$4,INEI!$3:$3,0))),LV15)),"")</f>
        <v>133.83000000000001</v>
      </c>
      <c r="LX15" s="59">
        <f>+IFERROR((IF(ISTEXT(LX$5)=FALSE,(INDEX(INEI!$1:$1048576,MATCH($B15,INEI!$B:$B,0),MATCH(LX$4,INEI!$3:$3,0))),LW15)),"")</f>
        <v>133.80000000000001</v>
      </c>
      <c r="LY15" s="59">
        <f>+IFERROR((IF(ISTEXT(LY$5)=FALSE,(INDEX(INEI!$1:$1048576,MATCH($B15,INEI!$B:$B,0),MATCH(LY$4,INEI!$3:$3,0))),LX15)),"")</f>
        <v>132.24</v>
      </c>
      <c r="LZ15" s="59">
        <f>+IFERROR((IF(ISTEXT(LZ$5)=FALSE,(INDEX(INEI!$1:$1048576,MATCH($B15,INEI!$B:$B,0),MATCH(LZ$4,INEI!$3:$3,0))),LY15)),"")</f>
        <v>129.94999999999999</v>
      </c>
      <c r="MA15" s="59">
        <f>+IFERROR((IF(ISTEXT(MA$5)=FALSE,(INDEX(INEI!$1:$1048576,MATCH($B15,INEI!$B:$B,0),MATCH(MA$4,INEI!$3:$3,0))),LZ15)),"")</f>
        <v>127.63</v>
      </c>
      <c r="MB15" s="59">
        <f>+IFERROR((IF(ISTEXT(MB$5)=FALSE,(INDEX(INEI!$1:$1048576,MATCH($B15,INEI!$B:$B,0),MATCH(MB$4,INEI!$3:$3,0))),MA15)),"")</f>
        <v>128.07</v>
      </c>
      <c r="MC15" s="60">
        <f>+IFERROR((IF(ISTEXT(MC$5)=FALSE,(INDEX(INEI!$1:$1048576,MATCH($B15,INEI!$B:$B,0),MATCH(MC$4,INEI!$3:$3,0))),MB15)),"")</f>
        <v>128.07</v>
      </c>
      <c r="MD15" s="59">
        <f>+IFERROR((IF(ISTEXT(MD$5)=FALSE,(INDEX(INEI!$1:$1048576,MATCH($B15,INEI!$B:$B,0),MATCH(MD$4,INEI!$3:$3,0))),MC15)),"")</f>
        <v>127.83</v>
      </c>
      <c r="ME15" s="59">
        <f>+IFERROR((IF(ISTEXT(ME$5)=FALSE,(INDEX(INEI!$1:$1048576,MATCH($B15,INEI!$B:$B,0),MATCH(ME$4,INEI!$3:$3,0))),MD15)),"")</f>
        <v>128.01</v>
      </c>
      <c r="MF15" s="59">
        <f>+IFERROR((IF(ISTEXT(MF$5)=FALSE,(INDEX(INEI!$1:$1048576,MATCH($B15,INEI!$B:$B,0),MATCH(MF$4,INEI!$3:$3,0))),ME15)),"")</f>
        <v>130.62</v>
      </c>
      <c r="MG15" s="59">
        <f>+IFERROR((IF(ISTEXT(MG$5)=FALSE,(INDEX(INEI!$1:$1048576,MATCH($B15,INEI!$B:$B,0),MATCH(MG$4,INEI!$3:$3,0))),MF15)),"")</f>
        <v>130.74</v>
      </c>
      <c r="MH15" s="59" t="str">
        <f>+IFERROR((IF(ISTEXT(MH$5)=FALSE,(INDEX(INEI!$1:$1048576,MATCH($B15,INEI!$B:$B,0),MATCH(MH$4,INEI!$3:$3,0))),MG15)),"")</f>
        <v/>
      </c>
      <c r="MI15" s="59" t="str">
        <f>+IFERROR((IF(ISTEXT(MI$5)=FALSE,(INDEX(INEI!$1:$1048576,MATCH($B15,INEI!$B:$B,0),MATCH(MI$4,INEI!$3:$3,0))),MH15)),"")</f>
        <v/>
      </c>
      <c r="MJ15" s="59" t="str">
        <f>+IFERROR((IF(ISTEXT(MJ$5)=FALSE,(INDEX(INEI!$1:$1048576,MATCH($B15,INEI!$B:$B,0),MATCH(MJ$4,INEI!$3:$3,0))),MI15)),"")</f>
        <v/>
      </c>
      <c r="MK15" s="59" t="str">
        <f>+IFERROR((IF(ISTEXT(MK$5)=FALSE,(INDEX(INEI!$1:$1048576,MATCH($B15,INEI!$B:$B,0),MATCH(MK$4,INEI!$3:$3,0))),MJ15)),"")</f>
        <v/>
      </c>
      <c r="ML15" s="59" t="str">
        <f>+IFERROR((IF(ISTEXT(ML$5)=FALSE,(INDEX(INEI!$1:$1048576,MATCH($B15,INEI!$B:$B,0),MATCH(ML$4,INEI!$3:$3,0))),MK15)),"")</f>
        <v/>
      </c>
      <c r="MM15" s="59" t="str">
        <f>+IFERROR((IF(ISTEXT(MM$5)=FALSE,(INDEX(INEI!$1:$1048576,MATCH($B15,INEI!$B:$B,0),MATCH(MM$4,INEI!$3:$3,0))),ML15)),"")</f>
        <v/>
      </c>
      <c r="MN15" s="59" t="str">
        <f>+IFERROR((IF(ISTEXT(MN$5)=FALSE,(INDEX(INEI!$1:$1048576,MATCH($B15,INEI!$B:$B,0),MATCH(MN$4,INEI!$3:$3,0))),MM15)),"")</f>
        <v/>
      </c>
      <c r="MO15" s="59" t="str">
        <f>+IFERROR((IF(ISTEXT(MO$5)=FALSE,(INDEX(INEI!$1:$1048576,MATCH($B15,INEI!$B:$B,0),MATCH(MO$4,INEI!$3:$3,0))),MN15)),"")</f>
        <v/>
      </c>
      <c r="MP15" s="60" t="str">
        <f>+IFERROR((IF(ISTEXT(MP$5)=FALSE,(INDEX(INEI!$1:$1048576,MATCH($B15,INEI!$B:$B,0),MATCH(MP$4,INEI!$3:$3,0))),MO15)),"")</f>
        <v/>
      </c>
    </row>
    <row r="16" spans="1:354" outlineLevel="1">
      <c r="B16" s="9" t="s">
        <v>160</v>
      </c>
      <c r="C16" s="127" t="s">
        <v>160</v>
      </c>
      <c r="D16" s="59"/>
      <c r="E16" s="59"/>
      <c r="F16" s="59"/>
      <c r="G16" s="59"/>
      <c r="H16" s="59"/>
      <c r="I16" s="59"/>
      <c r="J16" s="59"/>
      <c r="K16" s="59"/>
      <c r="L16" s="59"/>
      <c r="M16" s="59"/>
      <c r="N16" s="59"/>
      <c r="O16" s="59"/>
      <c r="P16" s="60"/>
      <c r="Q16" s="59"/>
      <c r="R16" s="59"/>
      <c r="S16" s="59"/>
      <c r="T16" s="59"/>
      <c r="U16" s="59"/>
      <c r="V16" s="59"/>
      <c r="W16" s="59"/>
      <c r="X16" s="59"/>
      <c r="Y16" s="59"/>
      <c r="Z16" s="59"/>
      <c r="AA16" s="59"/>
      <c r="AB16" s="59"/>
      <c r="AC16" s="60"/>
      <c r="AD16" s="59"/>
      <c r="AE16" s="59"/>
      <c r="AF16" s="59"/>
      <c r="AG16" s="59"/>
      <c r="AH16" s="59"/>
      <c r="AI16" s="59"/>
      <c r="AJ16" s="59"/>
      <c r="AK16" s="59"/>
      <c r="AL16" s="59"/>
      <c r="AM16" s="59"/>
      <c r="AN16" s="59"/>
      <c r="AO16" s="59"/>
      <c r="AP16" s="60"/>
      <c r="AQ16" s="59"/>
      <c r="AR16" s="59"/>
      <c r="AS16" s="59"/>
      <c r="AT16" s="59"/>
      <c r="AU16" s="59"/>
      <c r="AV16" s="59"/>
      <c r="AW16" s="59"/>
      <c r="AX16" s="59"/>
      <c r="AY16" s="59"/>
      <c r="AZ16" s="59"/>
      <c r="BA16" s="59"/>
      <c r="BB16" s="59"/>
      <c r="BC16" s="60"/>
      <c r="BD16" s="59"/>
      <c r="BE16" s="59"/>
      <c r="BF16" s="59"/>
      <c r="BG16" s="59"/>
      <c r="BH16" s="59"/>
      <c r="BI16" s="59"/>
      <c r="BJ16" s="59"/>
      <c r="BK16" s="59"/>
      <c r="BL16" s="59"/>
      <c r="BM16" s="59"/>
      <c r="BN16" s="59"/>
      <c r="BO16" s="59"/>
      <c r="BP16" s="60"/>
      <c r="BQ16" s="59"/>
      <c r="BR16" s="59"/>
      <c r="BS16" s="59"/>
      <c r="BT16" s="59"/>
      <c r="BU16" s="59"/>
      <c r="BV16" s="59"/>
      <c r="BW16" s="59"/>
      <c r="BX16" s="59"/>
      <c r="BY16" s="59"/>
      <c r="BZ16" s="59"/>
      <c r="CA16" s="59"/>
      <c r="CB16" s="59"/>
      <c r="CC16" s="60"/>
      <c r="CD16" s="59"/>
      <c r="CE16" s="59"/>
      <c r="CF16" s="59"/>
      <c r="CG16" s="59"/>
      <c r="CH16" s="59"/>
      <c r="CI16" s="59"/>
      <c r="CJ16" s="59"/>
      <c r="CK16" s="59"/>
      <c r="CL16" s="59"/>
      <c r="CM16" s="59"/>
      <c r="CN16" s="59"/>
      <c r="CO16" s="59"/>
      <c r="CP16" s="60"/>
      <c r="CQ16" s="59"/>
      <c r="CR16" s="59"/>
      <c r="CS16" s="59"/>
      <c r="CT16" s="59"/>
      <c r="CU16" s="59"/>
      <c r="CV16" s="59"/>
      <c r="CW16" s="59"/>
      <c r="CX16" s="59"/>
      <c r="CY16" s="59"/>
      <c r="CZ16" s="59"/>
      <c r="DA16" s="59"/>
      <c r="DB16" s="59"/>
      <c r="DC16" s="60"/>
      <c r="DD16" s="59"/>
      <c r="DE16" s="59"/>
      <c r="DF16" s="59"/>
      <c r="DG16" s="59"/>
      <c r="DH16" s="59"/>
      <c r="DI16" s="59"/>
      <c r="DJ16" s="59"/>
      <c r="DK16" s="59"/>
      <c r="DL16" s="59"/>
      <c r="DM16" s="59"/>
      <c r="DN16" s="59"/>
      <c r="DO16" s="59"/>
      <c r="DP16" s="60"/>
      <c r="DQ16" s="59"/>
      <c r="DR16" s="59"/>
      <c r="DS16" s="59"/>
      <c r="DT16" s="59"/>
      <c r="DU16" s="59"/>
      <c r="DV16" s="59"/>
      <c r="DW16" s="59"/>
      <c r="DX16" s="59"/>
      <c r="DY16" s="59"/>
      <c r="DZ16" s="59"/>
      <c r="EA16" s="59"/>
      <c r="EB16" s="59"/>
      <c r="EC16" s="60"/>
      <c r="ED16" s="59"/>
      <c r="EE16" s="59"/>
      <c r="EF16" s="59"/>
      <c r="EG16" s="59"/>
      <c r="EH16" s="59"/>
      <c r="EI16" s="59"/>
      <c r="EJ16" s="59"/>
      <c r="EK16" s="59"/>
      <c r="EL16" s="59"/>
      <c r="EM16" s="59"/>
      <c r="EN16" s="59"/>
      <c r="EO16" s="59"/>
      <c r="EP16" s="60"/>
      <c r="EQ16" s="59"/>
      <c r="ER16" s="59"/>
      <c r="ES16" s="59"/>
      <c r="ET16" s="59"/>
      <c r="EU16" s="59"/>
      <c r="EV16" s="59"/>
      <c r="EW16" s="59"/>
      <c r="EX16" s="59"/>
      <c r="EY16" s="59"/>
      <c r="EZ16" s="59"/>
      <c r="FA16" s="59"/>
      <c r="FB16" s="59"/>
      <c r="FC16" s="60"/>
      <c r="FD16" s="59"/>
      <c r="FE16" s="59"/>
      <c r="FF16" s="59"/>
      <c r="FG16" s="59"/>
      <c r="FH16" s="59"/>
      <c r="FI16" s="59"/>
      <c r="FJ16" s="59"/>
      <c r="FK16" s="59"/>
      <c r="FL16" s="59"/>
      <c r="FM16" s="59"/>
      <c r="FN16" s="59"/>
      <c r="FO16" s="59"/>
      <c r="FP16" s="60"/>
      <c r="FQ16" s="59"/>
      <c r="FR16" s="59"/>
      <c r="FS16" s="59"/>
      <c r="FT16" s="59"/>
      <c r="FU16" s="59"/>
      <c r="FV16" s="59"/>
      <c r="FW16" s="59"/>
      <c r="FX16" s="59"/>
      <c r="FY16" s="59"/>
      <c r="FZ16" s="59"/>
      <c r="GA16" s="59"/>
      <c r="GB16" s="59"/>
      <c r="GC16" s="60"/>
      <c r="GD16" s="59">
        <v>97.43</v>
      </c>
      <c r="GE16" s="59">
        <v>97.52</v>
      </c>
      <c r="GF16" s="59">
        <v>97.62</v>
      </c>
      <c r="GG16" s="59">
        <v>97.49</v>
      </c>
      <c r="GH16" s="59">
        <v>98.41</v>
      </c>
      <c r="GI16" s="59">
        <v>98.52</v>
      </c>
      <c r="GJ16" s="59">
        <v>98.42</v>
      </c>
      <c r="GK16" s="59">
        <v>97.83</v>
      </c>
      <c r="GL16" s="59">
        <v>98.01</v>
      </c>
      <c r="GM16" s="59">
        <v>98.74</v>
      </c>
      <c r="GN16" s="59">
        <v>99.18</v>
      </c>
      <c r="GO16" s="59">
        <v>99.48</v>
      </c>
      <c r="GP16" s="60">
        <v>99.48</v>
      </c>
      <c r="GQ16" s="59">
        <v>100.23</v>
      </c>
      <c r="GR16" s="59">
        <v>101.37</v>
      </c>
      <c r="GS16" s="59">
        <v>101.37</v>
      </c>
      <c r="GT16" s="59">
        <v>103.32</v>
      </c>
      <c r="GU16" s="59">
        <v>104.38</v>
      </c>
      <c r="GV16" s="59">
        <v>104.59</v>
      </c>
      <c r="GW16" s="59">
        <v>104.97</v>
      </c>
      <c r="GX16" s="59">
        <v>105.52</v>
      </c>
      <c r="GY16" s="59">
        <v>106.04</v>
      </c>
      <c r="GZ16" s="59">
        <v>106.26</v>
      </c>
      <c r="HA16" s="59">
        <v>106.64</v>
      </c>
      <c r="HB16" s="59">
        <v>107.03</v>
      </c>
      <c r="HC16" s="60">
        <v>107.03</v>
      </c>
      <c r="HD16" s="59">
        <v>108.39</v>
      </c>
      <c r="HE16" s="59">
        <v>109.24</v>
      </c>
      <c r="HF16" s="59">
        <v>109.07</v>
      </c>
      <c r="HG16" s="59">
        <v>107.63</v>
      </c>
      <c r="HH16" s="59">
        <v>107.21</v>
      </c>
      <c r="HI16" s="59">
        <v>107.29</v>
      </c>
      <c r="HJ16" s="59">
        <v>107.16</v>
      </c>
      <c r="HK16" s="59">
        <v>107.28</v>
      </c>
      <c r="HL16" s="59">
        <v>108.03</v>
      </c>
      <c r="HM16" s="59">
        <v>108.28</v>
      </c>
      <c r="HN16" s="59">
        <v>108.31</v>
      </c>
      <c r="HO16" s="59">
        <v>108.39</v>
      </c>
      <c r="HP16" s="60">
        <v>108.39</v>
      </c>
      <c r="HQ16" s="59">
        <v>107.95</v>
      </c>
      <c r="HR16" s="59">
        <v>106.8</v>
      </c>
      <c r="HS16" s="59">
        <v>106.56</v>
      </c>
      <c r="HT16" s="59">
        <v>106.21</v>
      </c>
      <c r="HU16" s="59">
        <v>106.46</v>
      </c>
      <c r="HV16" s="59">
        <v>106.52</v>
      </c>
      <c r="HW16" s="59">
        <v>106.35</v>
      </c>
      <c r="HX16" s="59">
        <v>106.03</v>
      </c>
      <c r="HY16" s="59">
        <v>105.95</v>
      </c>
      <c r="HZ16" s="59">
        <v>106.26</v>
      </c>
      <c r="IA16" s="59">
        <v>106.07</v>
      </c>
      <c r="IB16" s="59">
        <v>106</v>
      </c>
      <c r="IC16" s="60">
        <v>106</v>
      </c>
      <c r="ID16" s="59">
        <v>105.73</v>
      </c>
      <c r="IE16" s="59">
        <v>105.89</v>
      </c>
      <c r="IF16" s="59">
        <v>106.09</v>
      </c>
      <c r="IG16" s="59">
        <v>105.79</v>
      </c>
      <c r="IH16" s="59">
        <v>106.27</v>
      </c>
      <c r="II16" s="59">
        <v>106.64</v>
      </c>
      <c r="IJ16" s="59">
        <v>106.4</v>
      </c>
      <c r="IK16" s="59">
        <v>106.43</v>
      </c>
      <c r="IL16" s="59">
        <v>108.31</v>
      </c>
      <c r="IM16" s="59">
        <v>107.07</v>
      </c>
      <c r="IN16" s="59">
        <v>107.86</v>
      </c>
      <c r="IO16" s="59">
        <v>107.94</v>
      </c>
      <c r="IP16" s="60">
        <v>107.94</v>
      </c>
      <c r="IQ16" s="59">
        <v>107.7</v>
      </c>
      <c r="IR16" s="59">
        <v>107.43</v>
      </c>
      <c r="IS16" s="59">
        <v>106.87</v>
      </c>
      <c r="IT16" s="59">
        <v>106.93</v>
      </c>
      <c r="IU16" s="59">
        <v>107.15</v>
      </c>
      <c r="IV16" s="59">
        <v>107.58</v>
      </c>
      <c r="IW16" s="59">
        <v>106.65</v>
      </c>
      <c r="IX16" s="59">
        <v>107.29</v>
      </c>
      <c r="IY16" s="59">
        <v>107.59</v>
      </c>
      <c r="IZ16" s="59">
        <v>107.64</v>
      </c>
      <c r="JA16" s="59">
        <v>107.55</v>
      </c>
      <c r="JB16" s="59">
        <v>107.98</v>
      </c>
      <c r="JC16" s="60">
        <v>107.98</v>
      </c>
      <c r="JD16" s="59">
        <v>106.94</v>
      </c>
      <c r="JE16" s="59">
        <v>107.75</v>
      </c>
      <c r="JF16" s="59">
        <v>107.75</v>
      </c>
      <c r="JG16" s="59">
        <v>108.19</v>
      </c>
      <c r="JH16" s="59">
        <v>108.16</v>
      </c>
      <c r="JI16" s="59">
        <v>108.62</v>
      </c>
      <c r="JJ16" s="59">
        <v>109.45</v>
      </c>
      <c r="JK16" s="59">
        <v>109.8</v>
      </c>
      <c r="JL16" s="59">
        <v>109.77</v>
      </c>
      <c r="JM16" s="59">
        <v>110.27</v>
      </c>
      <c r="JN16" s="59">
        <v>110.53</v>
      </c>
      <c r="JO16" s="59">
        <v>110.53</v>
      </c>
      <c r="JP16" s="60">
        <v>110.53</v>
      </c>
      <c r="JQ16" s="59">
        <v>110.83</v>
      </c>
      <c r="JR16" s="59">
        <v>111.13</v>
      </c>
      <c r="JS16" s="59">
        <v>113.14</v>
      </c>
      <c r="JT16" s="59">
        <v>113.01</v>
      </c>
      <c r="JU16" s="59">
        <v>114.07</v>
      </c>
      <c r="JV16" s="59">
        <v>115.36</v>
      </c>
      <c r="JW16" s="59">
        <v>116</v>
      </c>
      <c r="JX16" s="59">
        <v>117.43</v>
      </c>
      <c r="JY16" s="59">
        <v>119.26</v>
      </c>
      <c r="JZ16" s="59">
        <v>120.2</v>
      </c>
      <c r="KA16" s="59">
        <v>123.33</v>
      </c>
      <c r="KB16" s="59">
        <v>123.6</v>
      </c>
      <c r="KC16" s="60">
        <v>123.6</v>
      </c>
      <c r="KD16" s="59">
        <f>+IFERROR((IF(ISTEXT(KD$5)=FALSE,(INDEX(INEI!$1:$1048576,MATCH($B16,INEI!$B:$B,0),MATCH(KD$4,INEI!$3:$3,0))),KC16)),"")</f>
        <v>122.56</v>
      </c>
      <c r="KE16" s="59">
        <f>+IFERROR((IF(ISTEXT(KE$5)=FALSE,(INDEX(INEI!$1:$1048576,MATCH($B16,INEI!$B:$B,0),MATCH(KE$4,INEI!$3:$3,0))),KD16)),"")</f>
        <v>120.5</v>
      </c>
      <c r="KF16" s="59">
        <f>+IFERROR((IF(ISTEXT(KF$5)=FALSE,(INDEX(INEI!$1:$1048576,MATCH($B16,INEI!$B:$B,0),MATCH(KF$4,INEI!$3:$3,0))),KE16)),"")</f>
        <v>119.59</v>
      </c>
      <c r="KG16" s="59">
        <f>+IFERROR((IF(ISTEXT(KG$5)=FALSE,(INDEX(INEI!$1:$1048576,MATCH($B16,INEI!$B:$B,0),MATCH(KG$4,INEI!$3:$3,0))),KF16)),"")</f>
        <v>120.45</v>
      </c>
      <c r="KH16" s="59">
        <f>+IFERROR((IF(ISTEXT(KH$5)=FALSE,(INDEX(INEI!$1:$1048576,MATCH($B16,INEI!$B:$B,0),MATCH(KH$4,INEI!$3:$3,0))),KG16)),"")</f>
        <v>121.16</v>
      </c>
      <c r="KI16" s="59">
        <f>+IFERROR((IF(ISTEXT(KI$5)=FALSE,(INDEX(INEI!$1:$1048576,MATCH($B16,INEI!$B:$B,0),MATCH(KI$4,INEI!$3:$3,0))),KH16)),"")</f>
        <v>120.43</v>
      </c>
      <c r="KJ16" s="59">
        <f>+IFERROR((IF(ISTEXT(KJ$5)=FALSE,(INDEX(INEI!$1:$1048576,MATCH($B16,INEI!$B:$B,0),MATCH(KJ$4,INEI!$3:$3,0))),KI16)),"")</f>
        <v>122.41</v>
      </c>
      <c r="KK16" s="59">
        <f>+IFERROR((IF(ISTEXT(KK$5)=FALSE,(INDEX(INEI!$1:$1048576,MATCH($B16,INEI!$B:$B,0),MATCH(KK$4,INEI!$3:$3,0))),KJ16)),"")</f>
        <v>122.15</v>
      </c>
      <c r="KL16" s="59">
        <f>+IFERROR((IF(ISTEXT(KL$5)=FALSE,(INDEX(INEI!$1:$1048576,MATCH($B16,INEI!$B:$B,0),MATCH(KL$4,INEI!$3:$3,0))),KK16)),"")</f>
        <v>125.39</v>
      </c>
      <c r="KM16" s="59">
        <f>+IFERROR((IF(ISTEXT(KM$5)=FALSE,(INDEX(INEI!$1:$1048576,MATCH($B16,INEI!$B:$B,0),MATCH(KM$4,INEI!$3:$3,0))),KL16)),"")</f>
        <v>126.6</v>
      </c>
      <c r="KN16" s="59">
        <f>+IFERROR((IF(ISTEXT(KN$5)=FALSE,(INDEX(INEI!$1:$1048576,MATCH($B16,INEI!$B:$B,0),MATCH(KN$4,INEI!$3:$3,0))),KM16)),"")</f>
        <v>126.15</v>
      </c>
      <c r="KO16" s="59">
        <f>+IFERROR((IF(ISTEXT(KO$5)=FALSE,(INDEX(INEI!$1:$1048576,MATCH($B16,INEI!$B:$B,0),MATCH(KO$4,INEI!$3:$3,0))),KN16)),"")</f>
        <v>125.11</v>
      </c>
      <c r="KP16" s="60">
        <f>+IFERROR((IF(ISTEXT(KP$5)=FALSE,(INDEX(INEI!$1:$1048576,MATCH($B16,INEI!$B:$B,0),MATCH(KP$4,INEI!$3:$3,0))),KO16)),"")</f>
        <v>125.11</v>
      </c>
      <c r="KQ16" s="59">
        <f>+IFERROR((IF(ISTEXT(KQ$5)=FALSE,(INDEX(INEI!$1:$1048576,MATCH($B16,INEI!$B:$B,0),MATCH(KQ$4,INEI!$3:$3,0))),KP16)),"")</f>
        <v>124.84</v>
      </c>
      <c r="KR16" s="59">
        <f>+IFERROR((IF(ISTEXT(KR$5)=FALSE,(INDEX(INEI!$1:$1048576,MATCH($B16,INEI!$B:$B,0),MATCH(KR$4,INEI!$3:$3,0))),KQ16)),"")</f>
        <v>125.33</v>
      </c>
      <c r="KS16" s="59">
        <f>+IFERROR((IF(ISTEXT(KS$5)=FALSE,(INDEX(INEI!$1:$1048576,MATCH($B16,INEI!$B:$B,0),MATCH(KS$4,INEI!$3:$3,0))),KR16)),"")</f>
        <v>124.25</v>
      </c>
      <c r="KT16" s="59">
        <f>+IFERROR((IF(ISTEXT(KT$5)=FALSE,(INDEX(INEI!$1:$1048576,MATCH($B16,INEI!$B:$B,0),MATCH(KT$4,INEI!$3:$3,0))),KS16)),"")</f>
        <v>124.02</v>
      </c>
      <c r="KU16" s="59">
        <f>+IFERROR((IF(ISTEXT(KU$5)=FALSE,(INDEX(INEI!$1:$1048576,MATCH($B16,INEI!$B:$B,0),MATCH(KU$4,INEI!$3:$3,0))),KT16)),"")</f>
        <v>123.09</v>
      </c>
      <c r="KV16" s="59">
        <f>+IFERROR((IF(ISTEXT(KV$5)=FALSE,(INDEX(INEI!$1:$1048576,MATCH($B16,INEI!$B:$B,0),MATCH(KV$4,INEI!$3:$3,0))),KU16)),"")</f>
        <v>122.59</v>
      </c>
      <c r="KW16" s="59">
        <f>+IFERROR((IF(ISTEXT(KW$5)=FALSE,(INDEX(INEI!$1:$1048576,MATCH($B16,INEI!$B:$B,0),MATCH(KW$4,INEI!$3:$3,0))),KV16)),"")</f>
        <v>121.92</v>
      </c>
      <c r="KX16" s="59">
        <f>+IFERROR((IF(ISTEXT(KX$5)=FALSE,(INDEX(INEI!$1:$1048576,MATCH($B16,INEI!$B:$B,0),MATCH(KX$4,INEI!$3:$3,0))),KW16)),"")</f>
        <v>122.9</v>
      </c>
      <c r="KY16" s="59">
        <f>+IFERROR((IF(ISTEXT(KY$5)=FALSE,(INDEX(INEI!$1:$1048576,MATCH($B16,INEI!$B:$B,0),MATCH(KY$4,INEI!$3:$3,0))),KX16)),"")</f>
        <v>123.14</v>
      </c>
      <c r="KZ16" s="59">
        <f>+IFERROR((IF(ISTEXT(KZ$5)=FALSE,(INDEX(INEI!$1:$1048576,MATCH($B16,INEI!$B:$B,0),MATCH(KZ$4,INEI!$3:$3,0))),KY16)),"")</f>
        <v>124.71</v>
      </c>
      <c r="LA16" s="59">
        <f>+IFERROR((IF(ISTEXT(LA$5)=FALSE,(INDEX(INEI!$1:$1048576,MATCH($B16,INEI!$B:$B,0),MATCH(LA$4,INEI!$3:$3,0))),KZ16)),"")</f>
        <v>123.95</v>
      </c>
      <c r="LB16" s="59">
        <f>+IFERROR((IF(ISTEXT(LB$5)=FALSE,(INDEX(INEI!$1:$1048576,MATCH($B16,INEI!$B:$B,0),MATCH(LB$4,INEI!$3:$3,0))),LA16)),"")</f>
        <v>123.56</v>
      </c>
      <c r="LC16" s="60">
        <f>+IFERROR((IF(ISTEXT(LC$5)=FALSE,(INDEX(INEI!$1:$1048576,MATCH($B16,INEI!$B:$B,0),MATCH(LC$4,INEI!$3:$3,0))),LB16)),"")</f>
        <v>123.56</v>
      </c>
      <c r="LD16" s="59">
        <f>+IFERROR((IF(ISTEXT(LD$5)=FALSE,(INDEX(INEI!$1:$1048576,MATCH($B16,INEI!$B:$B,0),MATCH(LD$4,INEI!$3:$3,0))),LC16)),"")</f>
        <v>123.23</v>
      </c>
      <c r="LE16" s="59">
        <f>+IFERROR((IF(ISTEXT(LE$5)=FALSE,(INDEX(INEI!$1:$1048576,MATCH($B16,INEI!$B:$B,0),MATCH(LE$4,INEI!$3:$3,0))),LD16)),"")</f>
        <v>124.57</v>
      </c>
      <c r="LF16" s="59">
        <f>+IFERROR((IF(ISTEXT(LF$5)=FALSE,(INDEX(INEI!$1:$1048576,MATCH($B16,INEI!$B:$B,0),MATCH(LF$4,INEI!$3:$3,0))),LE16)),"")</f>
        <v>123.05</v>
      </c>
      <c r="LG16" s="59">
        <f>+IFERROR((IF(ISTEXT(LG$5)=FALSE,(INDEX(INEI!$1:$1048576,MATCH($B16,INEI!$B:$B,0),MATCH(LG$4,INEI!$3:$3,0))),LF16)),"")</f>
        <v>122.93</v>
      </c>
      <c r="LH16" s="59">
        <f>+IFERROR((IF(ISTEXT(LH$5)=FALSE,(INDEX(INEI!$1:$1048576,MATCH($B16,INEI!$B:$B,0),MATCH(LH$4,INEI!$3:$3,0))),LG16)),"")</f>
        <v>123.12</v>
      </c>
      <c r="LI16" s="59">
        <f>+IFERROR((IF(ISTEXT(LI$5)=FALSE,(INDEX(INEI!$1:$1048576,MATCH($B16,INEI!$B:$B,0),MATCH(LI$4,INEI!$3:$3,0))),LH16)),"")</f>
        <v>124.88</v>
      </c>
      <c r="LJ16" s="59">
        <f>+IFERROR((IF(ISTEXT(LJ$5)=FALSE,(INDEX(INEI!$1:$1048576,MATCH($B16,INEI!$B:$B,0),MATCH(LJ$4,INEI!$3:$3,0))),LI16)),"")</f>
        <v>125.09</v>
      </c>
      <c r="LK16" s="59">
        <f>+IFERROR((IF(ISTEXT(LK$5)=FALSE,(INDEX(INEI!$1:$1048576,MATCH($B16,INEI!$B:$B,0),MATCH(LK$4,INEI!$3:$3,0))),LJ16)),"")</f>
        <v>124.61</v>
      </c>
      <c r="LL16" s="59">
        <f>+IFERROR((IF(ISTEXT(LL$5)=FALSE,(INDEX(INEI!$1:$1048576,MATCH($B16,INEI!$B:$B,0),MATCH(LL$4,INEI!$3:$3,0))),LK16)),"")</f>
        <v>124.98</v>
      </c>
      <c r="LM16" s="59">
        <f>+IFERROR((IF(ISTEXT(LM$5)=FALSE,(INDEX(INEI!$1:$1048576,MATCH($B16,INEI!$B:$B,0),MATCH(LM$4,INEI!$3:$3,0))),LL16)),"")</f>
        <v>125.22</v>
      </c>
      <c r="LN16" s="59">
        <f>+IFERROR((IF(ISTEXT(LN$5)=FALSE,(INDEX(INEI!$1:$1048576,MATCH($B16,INEI!$B:$B,0),MATCH(LN$4,INEI!$3:$3,0))),LM16)),"")</f>
        <v>126.18</v>
      </c>
      <c r="LO16" s="59">
        <f>+IFERROR((IF(ISTEXT(LO$5)=FALSE,(INDEX(INEI!$1:$1048576,MATCH($B16,INEI!$B:$B,0),MATCH(LO$4,INEI!$3:$3,0))),LN16)),"")</f>
        <v>125.31</v>
      </c>
      <c r="LP16" s="60">
        <f>+IFERROR((IF(ISTEXT(LP$5)=FALSE,(INDEX(INEI!$1:$1048576,MATCH($B16,INEI!$B:$B,0),MATCH(LP$4,INEI!$3:$3,0))),LO16)),"")</f>
        <v>125.31</v>
      </c>
      <c r="LQ16" s="59">
        <f>+IFERROR((IF(ISTEXT(LQ$5)=FALSE,(INDEX(INEI!$1:$1048576,MATCH($B16,INEI!$B:$B,0),MATCH(LQ$4,INEI!$3:$3,0))),LP16)),"")</f>
        <v>126.36</v>
      </c>
      <c r="LR16" s="59">
        <f>+IFERROR((IF(ISTEXT(LR$5)=FALSE,(INDEX(INEI!$1:$1048576,MATCH($B16,INEI!$B:$B,0),MATCH(LR$4,INEI!$3:$3,0))),LQ16)),"")</f>
        <v>125.78</v>
      </c>
      <c r="LS16" s="59">
        <f>+IFERROR((IF(ISTEXT(LS$5)=FALSE,(INDEX(INEI!$1:$1048576,MATCH($B16,INEI!$B:$B,0),MATCH(LS$4,INEI!$3:$3,0))),LR16)),"")</f>
        <v>124.81</v>
      </c>
      <c r="LT16" s="59">
        <f>+IFERROR((IF(ISTEXT(LT$5)=FALSE,(INDEX(INEI!$1:$1048576,MATCH($B16,INEI!$B:$B,0),MATCH(LT$4,INEI!$3:$3,0))),LS16)),"")</f>
        <v>125.3</v>
      </c>
      <c r="LU16" s="59">
        <f>+IFERROR((IF(ISTEXT(LU$5)=FALSE,(INDEX(INEI!$1:$1048576,MATCH($B16,INEI!$B:$B,0),MATCH(LU$4,INEI!$3:$3,0))),LT16)),"")</f>
        <v>124.98</v>
      </c>
      <c r="LV16" s="59">
        <f>+IFERROR((IF(ISTEXT(LV$5)=FALSE,(INDEX(INEI!$1:$1048576,MATCH($B16,INEI!$B:$B,0),MATCH(LV$4,INEI!$3:$3,0))),LU16)),"")</f>
        <v>124.37</v>
      </c>
      <c r="LW16" s="59">
        <f>+IFERROR((IF(ISTEXT(LW$5)=FALSE,(INDEX(INEI!$1:$1048576,MATCH($B16,INEI!$B:$B,0),MATCH(LW$4,INEI!$3:$3,0))),LV16)),"")</f>
        <v>122.96</v>
      </c>
      <c r="LX16" s="59">
        <f>+IFERROR((IF(ISTEXT(LX$5)=FALSE,(INDEX(INEI!$1:$1048576,MATCH($B16,INEI!$B:$B,0),MATCH(LX$4,INEI!$3:$3,0))),LW16)),"")</f>
        <v>123.51</v>
      </c>
      <c r="LY16" s="59">
        <f>+IFERROR((IF(ISTEXT(LY$5)=FALSE,(INDEX(INEI!$1:$1048576,MATCH($B16,INEI!$B:$B,0),MATCH(LY$4,INEI!$3:$3,0))),LX16)),"")</f>
        <v>122.78</v>
      </c>
      <c r="LZ16" s="59">
        <f>+IFERROR((IF(ISTEXT(LZ$5)=FALSE,(INDEX(INEI!$1:$1048576,MATCH($B16,INEI!$B:$B,0),MATCH(LZ$4,INEI!$3:$3,0))),LY16)),"")</f>
        <v>121.34</v>
      </c>
      <c r="MA16" s="59">
        <f>+IFERROR((IF(ISTEXT(MA$5)=FALSE,(INDEX(INEI!$1:$1048576,MATCH($B16,INEI!$B:$B,0),MATCH(MA$4,INEI!$3:$3,0))),LZ16)),"")</f>
        <v>120.44</v>
      </c>
      <c r="MB16" s="59">
        <f>+IFERROR((IF(ISTEXT(MB$5)=FALSE,(INDEX(INEI!$1:$1048576,MATCH($B16,INEI!$B:$B,0),MATCH(MB$4,INEI!$3:$3,0))),MA16)),"")</f>
        <v>120.31</v>
      </c>
      <c r="MC16" s="60">
        <f>+IFERROR((IF(ISTEXT(MC$5)=FALSE,(INDEX(INEI!$1:$1048576,MATCH($B16,INEI!$B:$B,0),MATCH(MC$4,INEI!$3:$3,0))),MB16)),"")</f>
        <v>120.31</v>
      </c>
      <c r="MD16" s="59">
        <f>+IFERROR((IF(ISTEXT(MD$5)=FALSE,(INDEX(INEI!$1:$1048576,MATCH($B16,INEI!$B:$B,0),MATCH(MD$4,INEI!$3:$3,0))),MC16)),"")</f>
        <v>120.22</v>
      </c>
      <c r="ME16" s="59">
        <f>+IFERROR((IF(ISTEXT(ME$5)=FALSE,(INDEX(INEI!$1:$1048576,MATCH($B16,INEI!$B:$B,0),MATCH(ME$4,INEI!$3:$3,0))),MD16)),"")</f>
        <v>120.05</v>
      </c>
      <c r="MF16" s="59">
        <f>+IFERROR((IF(ISTEXT(MF$5)=FALSE,(INDEX(INEI!$1:$1048576,MATCH($B16,INEI!$B:$B,0),MATCH(MF$4,INEI!$3:$3,0))),ME16)),"")</f>
        <v>121.46</v>
      </c>
      <c r="MG16" s="59">
        <f>+IFERROR((IF(ISTEXT(MG$5)=FALSE,(INDEX(INEI!$1:$1048576,MATCH($B16,INEI!$B:$B,0),MATCH(MG$4,INEI!$3:$3,0))),MF16)),"")</f>
        <v>121.37</v>
      </c>
      <c r="MH16" s="59" t="str">
        <f>+IFERROR((IF(ISTEXT(MH$5)=FALSE,(INDEX(INEI!$1:$1048576,MATCH($B16,INEI!$B:$B,0),MATCH(MH$4,INEI!$3:$3,0))),MG16)),"")</f>
        <v/>
      </c>
      <c r="MI16" s="59" t="str">
        <f>+IFERROR((IF(ISTEXT(MI$5)=FALSE,(INDEX(INEI!$1:$1048576,MATCH($B16,INEI!$B:$B,0),MATCH(MI$4,INEI!$3:$3,0))),MH16)),"")</f>
        <v/>
      </c>
      <c r="MJ16" s="59" t="str">
        <f>+IFERROR((IF(ISTEXT(MJ$5)=FALSE,(INDEX(INEI!$1:$1048576,MATCH($B16,INEI!$B:$B,0),MATCH(MJ$4,INEI!$3:$3,0))),MI16)),"")</f>
        <v/>
      </c>
      <c r="MK16" s="59" t="str">
        <f>+IFERROR((IF(ISTEXT(MK$5)=FALSE,(INDEX(INEI!$1:$1048576,MATCH($B16,INEI!$B:$B,0),MATCH(MK$4,INEI!$3:$3,0))),MJ16)),"")</f>
        <v/>
      </c>
      <c r="ML16" s="59" t="str">
        <f>+IFERROR((IF(ISTEXT(ML$5)=FALSE,(INDEX(INEI!$1:$1048576,MATCH($B16,INEI!$B:$B,0),MATCH(ML$4,INEI!$3:$3,0))),MK16)),"")</f>
        <v/>
      </c>
      <c r="MM16" s="59" t="str">
        <f>+IFERROR((IF(ISTEXT(MM$5)=FALSE,(INDEX(INEI!$1:$1048576,MATCH($B16,INEI!$B:$B,0),MATCH(MM$4,INEI!$3:$3,0))),ML16)),"")</f>
        <v/>
      </c>
      <c r="MN16" s="59" t="str">
        <f>+IFERROR((IF(ISTEXT(MN$5)=FALSE,(INDEX(INEI!$1:$1048576,MATCH($B16,INEI!$B:$B,0),MATCH(MN$4,INEI!$3:$3,0))),MM16)),"")</f>
        <v/>
      </c>
      <c r="MO16" s="59" t="str">
        <f>+IFERROR((IF(ISTEXT(MO$5)=FALSE,(INDEX(INEI!$1:$1048576,MATCH($B16,INEI!$B:$B,0),MATCH(MO$4,INEI!$3:$3,0))),MN16)),"")</f>
        <v/>
      </c>
      <c r="MP16" s="60" t="str">
        <f>+IFERROR((IF(ISTEXT(MP$5)=FALSE,(INDEX(INEI!$1:$1048576,MATCH($B16,INEI!$B:$B,0),MATCH(MP$4,INEI!$3:$3,0))),MO16)),"")</f>
        <v/>
      </c>
    </row>
    <row r="17" spans="2:354">
      <c r="D17" s="105"/>
      <c r="E17" s="105"/>
      <c r="F17" s="105"/>
      <c r="G17" s="105"/>
      <c r="H17" s="105"/>
      <c r="I17" s="105"/>
      <c r="J17" s="105"/>
      <c r="K17" s="105"/>
      <c r="L17" s="105"/>
      <c r="M17" s="105"/>
      <c r="N17" s="105"/>
      <c r="O17" s="105"/>
      <c r="P17" s="131"/>
      <c r="Q17" s="105"/>
      <c r="R17" s="105"/>
      <c r="S17" s="105"/>
      <c r="T17" s="105"/>
      <c r="U17" s="105"/>
      <c r="V17" s="105"/>
      <c r="W17" s="105"/>
      <c r="X17" s="105"/>
      <c r="Y17" s="105"/>
      <c r="Z17" s="105"/>
      <c r="AA17" s="105"/>
      <c r="AB17" s="105"/>
      <c r="AC17" s="131"/>
      <c r="AD17" s="116"/>
      <c r="AE17" s="116"/>
      <c r="AF17" s="116"/>
      <c r="AG17" s="116"/>
      <c r="AH17" s="116"/>
      <c r="AI17" s="116"/>
      <c r="AJ17" s="116"/>
      <c r="AK17" s="116"/>
      <c r="AL17" s="116"/>
      <c r="AM17" s="116"/>
      <c r="AN17" s="116"/>
      <c r="AO17" s="116"/>
      <c r="AP17" s="131"/>
      <c r="AQ17" s="116"/>
      <c r="AR17" s="116"/>
      <c r="AS17" s="116"/>
      <c r="AT17" s="116"/>
      <c r="AU17" s="116"/>
      <c r="AV17" s="116"/>
      <c r="AW17" s="116"/>
      <c r="AX17" s="116"/>
      <c r="AY17" s="116"/>
      <c r="AZ17" s="116"/>
      <c r="BA17" s="116"/>
      <c r="BB17" s="116"/>
      <c r="BC17" s="131"/>
      <c r="BD17" s="116"/>
      <c r="BE17" s="116"/>
      <c r="BF17" s="116"/>
      <c r="BG17" s="116"/>
      <c r="BH17" s="116"/>
      <c r="BI17" s="116"/>
      <c r="BJ17" s="116"/>
      <c r="BK17" s="116"/>
      <c r="BL17" s="116"/>
      <c r="BM17" s="116"/>
      <c r="BN17" s="116"/>
      <c r="BO17" s="116"/>
      <c r="BP17" s="131"/>
      <c r="BQ17" s="116"/>
      <c r="BR17" s="116"/>
      <c r="BS17" s="116"/>
      <c r="BT17" s="116"/>
      <c r="BU17" s="116"/>
      <c r="BV17" s="116"/>
      <c r="BW17" s="116"/>
      <c r="BX17" s="116"/>
      <c r="BY17" s="116"/>
      <c r="BZ17" s="116"/>
      <c r="CA17" s="116"/>
      <c r="CB17" s="116"/>
      <c r="CC17" s="131"/>
      <c r="CD17" s="116"/>
      <c r="CE17" s="116"/>
      <c r="CF17" s="116"/>
      <c r="CG17" s="116"/>
      <c r="CH17" s="116"/>
      <c r="CI17" s="116"/>
      <c r="CJ17" s="116"/>
      <c r="CK17" s="116"/>
      <c r="CL17" s="116"/>
      <c r="CM17" s="116"/>
      <c r="CN17" s="116"/>
      <c r="CO17" s="116"/>
      <c r="CP17" s="131"/>
      <c r="CQ17" s="116"/>
      <c r="CR17" s="116"/>
      <c r="CS17" s="116"/>
      <c r="CT17" s="116"/>
      <c r="CU17" s="116"/>
      <c r="CV17" s="116"/>
      <c r="CW17" s="116"/>
      <c r="CX17" s="116"/>
      <c r="CY17" s="116"/>
      <c r="CZ17" s="116"/>
      <c r="DA17" s="116"/>
      <c r="DB17" s="116"/>
      <c r="DC17" s="131"/>
      <c r="DD17" s="116"/>
      <c r="DE17" s="116"/>
      <c r="DF17" s="116"/>
      <c r="DG17" s="116"/>
      <c r="DH17" s="116"/>
      <c r="DI17" s="116"/>
      <c r="DJ17" s="116"/>
      <c r="DK17" s="116"/>
      <c r="DL17" s="116"/>
      <c r="DM17" s="116"/>
      <c r="DN17" s="116"/>
      <c r="DO17" s="116"/>
      <c r="DP17" s="131"/>
      <c r="DQ17" s="116"/>
      <c r="DR17" s="116"/>
      <c r="DS17" s="116"/>
      <c r="DT17" s="116"/>
      <c r="DU17" s="116"/>
      <c r="DV17" s="116"/>
      <c r="DW17" s="116"/>
      <c r="DX17" s="116"/>
      <c r="DY17" s="116"/>
      <c r="DZ17" s="116"/>
      <c r="EA17" s="116"/>
      <c r="EB17" s="116"/>
      <c r="EC17" s="131"/>
      <c r="ED17" s="116"/>
      <c r="EE17" s="116"/>
      <c r="EF17" s="116"/>
      <c r="EG17" s="116"/>
      <c r="EH17" s="116"/>
      <c r="EI17" s="116"/>
      <c r="EJ17" s="116"/>
      <c r="EK17" s="116"/>
      <c r="EL17" s="116"/>
      <c r="EM17" s="116"/>
      <c r="EN17" s="116"/>
      <c r="EO17" s="116"/>
      <c r="EP17" s="131"/>
      <c r="EQ17" s="116"/>
      <c r="ER17" s="116"/>
      <c r="ES17" s="116"/>
      <c r="ET17" s="116"/>
      <c r="EU17" s="116"/>
      <c r="EV17" s="116"/>
      <c r="EW17" s="116"/>
      <c r="EX17" s="116"/>
      <c r="EY17" s="116"/>
      <c r="EZ17" s="116"/>
      <c r="FA17" s="116"/>
      <c r="FB17" s="116"/>
      <c r="FC17" s="131"/>
      <c r="FD17" s="116"/>
      <c r="FE17" s="116"/>
      <c r="FF17" s="116"/>
      <c r="FG17" s="116"/>
      <c r="FH17" s="116"/>
      <c r="FI17" s="116"/>
      <c r="FJ17" s="116"/>
      <c r="FK17" s="116"/>
      <c r="FL17" s="116"/>
      <c r="FM17" s="116"/>
      <c r="FN17" s="116"/>
      <c r="FO17" s="116"/>
      <c r="FP17" s="131"/>
      <c r="FQ17" s="116"/>
      <c r="FR17" s="116"/>
      <c r="FS17" s="116"/>
      <c r="FT17" s="116"/>
      <c r="FU17" s="116"/>
      <c r="FV17" s="116"/>
      <c r="FW17" s="116"/>
      <c r="FX17" s="116"/>
      <c r="FY17" s="116"/>
      <c r="FZ17" s="116"/>
      <c r="GA17" s="116"/>
      <c r="GB17" s="116"/>
      <c r="GC17" s="131"/>
      <c r="GD17" s="116"/>
      <c r="GE17" s="116"/>
      <c r="GF17" s="116"/>
      <c r="GG17" s="116"/>
      <c r="GH17" s="116"/>
      <c r="GI17" s="116"/>
      <c r="GJ17" s="116"/>
      <c r="GK17" s="116"/>
      <c r="GL17" s="116"/>
      <c r="GM17" s="116"/>
      <c r="GN17" s="116"/>
      <c r="GO17" s="116"/>
      <c r="GP17" s="131"/>
      <c r="GQ17" s="116"/>
      <c r="GR17" s="116"/>
      <c r="GS17" s="116"/>
      <c r="GT17" s="116"/>
      <c r="GU17" s="116"/>
      <c r="GV17" s="116"/>
      <c r="GW17" s="116"/>
      <c r="GX17" s="116"/>
      <c r="GY17" s="116"/>
      <c r="GZ17" s="116"/>
      <c r="HA17" s="116"/>
      <c r="HB17" s="116"/>
      <c r="HC17" s="131"/>
      <c r="HD17" s="116"/>
      <c r="HE17" s="116"/>
      <c r="HF17" s="116"/>
      <c r="HG17" s="116"/>
      <c r="HH17" s="116"/>
      <c r="HI17" s="116"/>
      <c r="HJ17" s="116"/>
      <c r="HK17" s="116"/>
      <c r="HL17" s="116"/>
      <c r="HM17" s="116"/>
      <c r="HN17" s="116"/>
      <c r="HO17" s="116"/>
      <c r="HP17" s="131"/>
      <c r="HQ17" s="116"/>
      <c r="HR17" s="116"/>
      <c r="HS17" s="116"/>
      <c r="HT17" s="116"/>
      <c r="HU17" s="116"/>
      <c r="HV17" s="116"/>
      <c r="HW17" s="116"/>
      <c r="HX17" s="116"/>
      <c r="HY17" s="116"/>
      <c r="HZ17" s="116"/>
      <c r="IA17" s="116"/>
      <c r="IB17" s="116"/>
      <c r="IC17" s="131"/>
      <c r="ID17" s="116"/>
      <c r="IE17" s="116"/>
      <c r="IF17" s="116"/>
      <c r="IG17" s="116"/>
      <c r="IH17" s="116"/>
      <c r="II17" s="116"/>
      <c r="IJ17" s="116"/>
      <c r="IK17" s="116"/>
      <c r="IL17" s="116"/>
      <c r="IM17" s="116"/>
      <c r="IN17" s="116"/>
      <c r="IO17" s="116"/>
      <c r="IP17" s="131"/>
      <c r="IQ17" s="116"/>
      <c r="IR17" s="116"/>
      <c r="IS17" s="116"/>
      <c r="IT17" s="116"/>
      <c r="IU17" s="116"/>
      <c r="IV17" s="116"/>
      <c r="IW17" s="116"/>
      <c r="IX17" s="116"/>
      <c r="IY17" s="116"/>
      <c r="IZ17" s="116"/>
      <c r="JA17" s="116"/>
      <c r="JB17" s="116"/>
      <c r="JC17" s="131"/>
      <c r="JD17" s="116"/>
      <c r="JE17" s="116"/>
      <c r="JF17" s="116"/>
      <c r="JG17" s="116"/>
      <c r="JH17" s="116"/>
      <c r="JI17" s="116"/>
      <c r="JJ17" s="116"/>
      <c r="JK17" s="116"/>
      <c r="JL17" s="116"/>
      <c r="JM17" s="116"/>
      <c r="JN17" s="116"/>
      <c r="JO17" s="116"/>
      <c r="JP17" s="131"/>
      <c r="JQ17" s="116"/>
      <c r="JR17" s="116"/>
      <c r="JS17" s="116"/>
      <c r="JT17" s="116"/>
      <c r="JU17" s="116"/>
      <c r="JV17" s="116"/>
      <c r="JW17" s="116"/>
      <c r="JX17" s="116"/>
      <c r="JY17" s="116"/>
      <c r="JZ17" s="116"/>
      <c r="KA17" s="116"/>
      <c r="KB17" s="116"/>
      <c r="KC17" s="131"/>
      <c r="KD17" s="116"/>
      <c r="KE17" s="116"/>
      <c r="KF17" s="116"/>
      <c r="KG17" s="116"/>
      <c r="KH17" s="116"/>
      <c r="KI17" s="116"/>
      <c r="KJ17" s="116"/>
      <c r="KK17" s="116"/>
      <c r="KL17" s="116"/>
      <c r="KM17" s="116"/>
      <c r="KN17" s="116"/>
      <c r="KO17" s="116"/>
      <c r="KP17" s="131"/>
      <c r="KQ17" s="116"/>
      <c r="KR17" s="116"/>
      <c r="KS17" s="116"/>
      <c r="KT17" s="116"/>
      <c r="KU17" s="116"/>
      <c r="KV17" s="116"/>
      <c r="KW17" s="116"/>
      <c r="KX17" s="116"/>
      <c r="KY17" s="116"/>
      <c r="KZ17" s="116"/>
      <c r="LA17" s="116"/>
      <c r="LB17" s="116"/>
      <c r="LC17" s="131"/>
      <c r="LD17" s="116"/>
      <c r="LE17" s="116"/>
      <c r="LF17" s="116"/>
      <c r="LG17" s="116"/>
      <c r="LH17" s="116"/>
      <c r="LI17" s="116"/>
      <c r="LJ17" s="116"/>
      <c r="LK17" s="116"/>
      <c r="LL17" s="116"/>
      <c r="LM17" s="116"/>
      <c r="LN17" s="116"/>
      <c r="LO17" s="116"/>
      <c r="LP17" s="131"/>
      <c r="LQ17" s="116"/>
      <c r="LR17" s="116"/>
      <c r="LS17" s="116"/>
      <c r="LT17" s="116"/>
      <c r="LU17" s="116"/>
      <c r="LV17" s="116"/>
      <c r="LW17" s="116"/>
      <c r="LX17" s="116"/>
      <c r="LY17" s="116"/>
      <c r="LZ17" s="116"/>
      <c r="MA17" s="116"/>
      <c r="MB17" s="116"/>
      <c r="MC17" s="131"/>
      <c r="MD17" s="116"/>
      <c r="ME17" s="116"/>
      <c r="MF17" s="116"/>
      <c r="MG17" s="116"/>
      <c r="MH17" s="116"/>
      <c r="MI17" s="116"/>
      <c r="MJ17" s="116"/>
      <c r="MK17" s="116"/>
      <c r="ML17" s="116"/>
      <c r="MM17" s="116"/>
      <c r="MN17" s="116"/>
      <c r="MO17" s="116"/>
      <c r="MP17" s="131"/>
    </row>
    <row r="18" spans="2:354">
      <c r="C18" s="103" t="s">
        <v>518</v>
      </c>
      <c r="D18" s="106"/>
      <c r="E18" s="106"/>
      <c r="F18" s="106"/>
      <c r="G18" s="106"/>
      <c r="H18" s="106"/>
      <c r="I18" s="106"/>
      <c r="J18" s="106"/>
      <c r="K18" s="106"/>
      <c r="L18" s="106"/>
      <c r="M18" s="106"/>
      <c r="N18" s="106"/>
      <c r="O18" s="106"/>
      <c r="P18" s="138"/>
      <c r="Q18" s="106"/>
      <c r="R18" s="106"/>
      <c r="S18" s="106"/>
      <c r="T18" s="106"/>
      <c r="U18" s="106"/>
      <c r="V18" s="106"/>
      <c r="W18" s="106"/>
      <c r="X18" s="106"/>
      <c r="Y18" s="106"/>
      <c r="Z18" s="106"/>
      <c r="AA18" s="106"/>
      <c r="AB18" s="106"/>
      <c r="AC18" s="138"/>
      <c r="AD18" s="106"/>
      <c r="AE18" s="106"/>
      <c r="AF18" s="106"/>
      <c r="AG18" s="106"/>
      <c r="AH18" s="106"/>
      <c r="AI18" s="106"/>
      <c r="AJ18" s="106"/>
      <c r="AK18" s="106"/>
      <c r="AL18" s="106"/>
      <c r="AM18" s="106"/>
      <c r="AN18" s="106"/>
      <c r="AO18" s="106"/>
      <c r="AP18" s="138"/>
      <c r="AQ18" s="106"/>
      <c r="AR18" s="106"/>
      <c r="AS18" s="106"/>
      <c r="AT18" s="106"/>
      <c r="AU18" s="106"/>
      <c r="AV18" s="106"/>
      <c r="AW18" s="106"/>
      <c r="AX18" s="106"/>
      <c r="AY18" s="106"/>
      <c r="AZ18" s="106"/>
      <c r="BA18" s="106"/>
      <c r="BB18" s="106"/>
      <c r="BC18" s="138"/>
      <c r="BD18" s="106"/>
      <c r="BE18" s="106"/>
      <c r="BF18" s="106"/>
      <c r="BG18" s="106"/>
      <c r="BH18" s="106"/>
      <c r="BI18" s="106"/>
      <c r="BJ18" s="106"/>
      <c r="BK18" s="106"/>
      <c r="BL18" s="106"/>
      <c r="BM18" s="106"/>
      <c r="BN18" s="106"/>
      <c r="BO18" s="106"/>
      <c r="BP18" s="138"/>
      <c r="BQ18" s="106"/>
      <c r="BR18" s="106"/>
      <c r="BS18" s="106"/>
      <c r="BT18" s="106"/>
      <c r="BU18" s="106"/>
      <c r="BV18" s="106"/>
      <c r="BW18" s="106"/>
      <c r="BX18" s="106"/>
      <c r="BY18" s="106"/>
      <c r="BZ18" s="106"/>
      <c r="CA18" s="106"/>
      <c r="CB18" s="106"/>
      <c r="CC18" s="138"/>
      <c r="CD18" s="106"/>
      <c r="CE18" s="106"/>
      <c r="CF18" s="106"/>
      <c r="CG18" s="106"/>
      <c r="CH18" s="106"/>
      <c r="CI18" s="106"/>
      <c r="CJ18" s="106"/>
      <c r="CK18" s="106"/>
      <c r="CL18" s="106"/>
      <c r="CM18" s="106"/>
      <c r="CN18" s="106"/>
      <c r="CO18" s="106"/>
      <c r="CP18" s="138"/>
      <c r="CQ18" s="106"/>
      <c r="CR18" s="106"/>
      <c r="CS18" s="106"/>
      <c r="CT18" s="106"/>
      <c r="CU18" s="106"/>
      <c r="CV18" s="106"/>
      <c r="CW18" s="106"/>
      <c r="CX18" s="106"/>
      <c r="CY18" s="106"/>
      <c r="CZ18" s="106"/>
      <c r="DA18" s="106"/>
      <c r="DB18" s="106"/>
      <c r="DC18" s="138"/>
      <c r="DD18" s="106"/>
      <c r="DE18" s="106"/>
      <c r="DF18" s="106"/>
      <c r="DG18" s="106"/>
      <c r="DH18" s="106"/>
      <c r="DI18" s="106"/>
      <c r="DJ18" s="106"/>
      <c r="DK18" s="106"/>
      <c r="DL18" s="106"/>
      <c r="DM18" s="106"/>
      <c r="DN18" s="106"/>
      <c r="DO18" s="106"/>
      <c r="DP18" s="138"/>
      <c r="DQ18" s="106"/>
      <c r="DR18" s="106"/>
      <c r="DS18" s="106"/>
      <c r="DT18" s="106"/>
      <c r="DU18" s="106"/>
      <c r="DV18" s="106"/>
      <c r="DW18" s="106"/>
      <c r="DX18" s="106"/>
      <c r="DY18" s="106"/>
      <c r="DZ18" s="106"/>
      <c r="EA18" s="106"/>
      <c r="EB18" s="106"/>
      <c r="EC18" s="138"/>
      <c r="ED18" s="106"/>
      <c r="EE18" s="106"/>
      <c r="EF18" s="106"/>
      <c r="EG18" s="106"/>
      <c r="EH18" s="106"/>
      <c r="EI18" s="106"/>
      <c r="EJ18" s="106"/>
      <c r="EK18" s="106"/>
      <c r="EL18" s="106"/>
      <c r="EM18" s="106"/>
      <c r="EN18" s="106"/>
      <c r="EO18" s="106"/>
      <c r="EP18" s="138"/>
      <c r="EQ18" s="106"/>
      <c r="ER18" s="106"/>
      <c r="ES18" s="106"/>
      <c r="ET18" s="106"/>
      <c r="EU18" s="106"/>
      <c r="EV18" s="106"/>
      <c r="EW18" s="106"/>
      <c r="EX18" s="106"/>
      <c r="EY18" s="106"/>
      <c r="EZ18" s="106"/>
      <c r="FA18" s="106"/>
      <c r="FB18" s="106"/>
      <c r="FC18" s="138"/>
      <c r="FD18" s="106"/>
      <c r="FE18" s="106"/>
      <c r="FF18" s="106"/>
      <c r="FG18" s="106"/>
      <c r="FH18" s="106"/>
      <c r="FI18" s="106"/>
      <c r="FJ18" s="106"/>
      <c r="FK18" s="106"/>
      <c r="FL18" s="106"/>
      <c r="FM18" s="106"/>
      <c r="FN18" s="106"/>
      <c r="FO18" s="106"/>
      <c r="FP18" s="138"/>
      <c r="FQ18" s="106"/>
      <c r="FR18" s="106"/>
      <c r="FS18" s="106"/>
      <c r="FT18" s="106"/>
      <c r="FU18" s="106"/>
      <c r="FV18" s="106"/>
      <c r="FW18" s="106"/>
      <c r="FX18" s="106"/>
      <c r="FY18" s="106"/>
      <c r="FZ18" s="106"/>
      <c r="GA18" s="106"/>
      <c r="GB18" s="106"/>
      <c r="GC18" s="138"/>
      <c r="GD18" s="106"/>
      <c r="GE18" s="106"/>
      <c r="GF18" s="106"/>
      <c r="GG18" s="106"/>
      <c r="GH18" s="106"/>
      <c r="GI18" s="106"/>
      <c r="GJ18" s="106"/>
      <c r="GK18" s="106"/>
      <c r="GL18" s="106"/>
      <c r="GM18" s="106"/>
      <c r="GN18" s="106"/>
      <c r="GO18" s="106"/>
      <c r="GP18" s="138"/>
      <c r="GQ18" s="106"/>
      <c r="GR18" s="115"/>
      <c r="GS18" s="115"/>
      <c r="GT18" s="115"/>
      <c r="GU18" s="115"/>
      <c r="GV18" s="115"/>
      <c r="GW18" s="115"/>
      <c r="GX18" s="115"/>
      <c r="GY18" s="115"/>
      <c r="GZ18" s="115"/>
      <c r="HA18" s="115"/>
      <c r="HB18" s="115"/>
      <c r="HC18" s="138"/>
      <c r="HD18" s="106"/>
      <c r="HE18" s="115"/>
      <c r="HF18" s="115"/>
      <c r="HG18" s="115"/>
      <c r="HH18" s="115"/>
      <c r="HI18" s="115"/>
      <c r="HJ18" s="115"/>
      <c r="HK18" s="115"/>
      <c r="HL18" s="115"/>
      <c r="HM18" s="115"/>
      <c r="HN18" s="115"/>
      <c r="HO18" s="115"/>
      <c r="HP18" s="138"/>
      <c r="HQ18" s="106"/>
      <c r="HR18" s="115"/>
      <c r="HS18" s="115"/>
      <c r="HT18" s="115"/>
      <c r="HU18" s="115"/>
      <c r="HV18" s="115"/>
      <c r="HW18" s="115"/>
      <c r="HX18" s="115"/>
      <c r="HY18" s="115"/>
      <c r="HZ18" s="115"/>
      <c r="IA18" s="115"/>
      <c r="IB18" s="115"/>
      <c r="IC18" s="138"/>
      <c r="ID18" s="115"/>
      <c r="IE18" s="115"/>
      <c r="IF18" s="115"/>
      <c r="IG18" s="115"/>
      <c r="IH18" s="115"/>
      <c r="II18" s="115"/>
      <c r="IJ18" s="115"/>
      <c r="IK18" s="115"/>
      <c r="IL18" s="115"/>
      <c r="IM18" s="115"/>
      <c r="IN18" s="115"/>
      <c r="IO18" s="115"/>
      <c r="IP18" s="138"/>
      <c r="IQ18" s="115"/>
      <c r="IR18" s="115"/>
      <c r="IS18" s="115"/>
      <c r="IT18" s="115"/>
      <c r="IU18" s="115"/>
      <c r="IV18" s="115"/>
      <c r="IW18" s="115"/>
      <c r="IX18" s="115"/>
      <c r="IY18" s="115"/>
      <c r="IZ18" s="115"/>
      <c r="JA18" s="115"/>
      <c r="JB18" s="115"/>
      <c r="JC18" s="138"/>
      <c r="JD18" s="115"/>
      <c r="JE18" s="115"/>
      <c r="JF18" s="115"/>
      <c r="JG18" s="115"/>
      <c r="JH18" s="115"/>
      <c r="JI18" s="115"/>
      <c r="JJ18" s="115"/>
      <c r="JK18" s="115"/>
      <c r="JL18" s="115"/>
      <c r="JM18" s="115"/>
      <c r="JN18" s="115"/>
      <c r="JO18" s="115"/>
      <c r="JP18" s="138"/>
      <c r="JQ18" s="115"/>
      <c r="JR18" s="115"/>
      <c r="JS18" s="115"/>
      <c r="JT18" s="115"/>
      <c r="JU18" s="115"/>
      <c r="JV18" s="115"/>
      <c r="JW18" s="115"/>
      <c r="JX18" s="115"/>
      <c r="JY18" s="115"/>
      <c r="JZ18" s="115"/>
      <c r="KA18" s="115"/>
      <c r="KB18" s="115"/>
      <c r="KC18" s="138"/>
      <c r="KD18" s="115"/>
      <c r="KE18" s="115"/>
      <c r="KF18" s="115"/>
      <c r="KG18" s="115"/>
      <c r="KH18" s="115"/>
      <c r="KI18" s="115"/>
      <c r="KJ18" s="115"/>
      <c r="KK18" s="115"/>
      <c r="KL18" s="115"/>
      <c r="KM18" s="115"/>
      <c r="KN18" s="115"/>
      <c r="KO18" s="115"/>
      <c r="KP18" s="138"/>
      <c r="KQ18" s="115"/>
      <c r="KR18" s="115"/>
      <c r="KS18" s="115"/>
      <c r="KT18" s="115"/>
      <c r="KU18" s="115"/>
      <c r="KV18" s="115"/>
      <c r="KW18" s="115"/>
      <c r="KX18" s="115"/>
      <c r="KY18" s="115"/>
      <c r="KZ18" s="115"/>
      <c r="LA18" s="115"/>
      <c r="LB18" s="115"/>
      <c r="LC18" s="138"/>
      <c r="LD18" s="115"/>
      <c r="LE18" s="115"/>
      <c r="LF18" s="115"/>
      <c r="LG18" s="115"/>
      <c r="LH18" s="115"/>
      <c r="LI18" s="115"/>
      <c r="LJ18" s="115"/>
      <c r="LK18" s="115"/>
      <c r="LL18" s="115"/>
      <c r="LM18" s="115"/>
      <c r="LN18" s="115"/>
      <c r="LO18" s="115"/>
      <c r="LP18" s="138"/>
      <c r="LQ18" s="115"/>
      <c r="LR18" s="115"/>
      <c r="LS18" s="115"/>
      <c r="LT18" s="115"/>
      <c r="LU18" s="115"/>
      <c r="LV18" s="115"/>
      <c r="LW18" s="115"/>
      <c r="LX18" s="115"/>
      <c r="LY18" s="115"/>
      <c r="LZ18" s="115"/>
      <c r="MA18" s="115"/>
      <c r="MB18" s="115"/>
      <c r="MC18" s="138"/>
      <c r="MD18" s="115"/>
      <c r="ME18" s="115"/>
      <c r="MF18" s="115"/>
      <c r="MG18" s="115"/>
      <c r="MH18" s="115"/>
      <c r="MI18" s="115"/>
      <c r="MJ18" s="115"/>
      <c r="MK18" s="115"/>
      <c r="ML18" s="115"/>
      <c r="MM18" s="115"/>
      <c r="MN18" s="115"/>
      <c r="MO18" s="115"/>
      <c r="MP18" s="138"/>
    </row>
    <row r="19" spans="2:354">
      <c r="C19" s="42" t="s">
        <v>354</v>
      </c>
      <c r="D19" s="104"/>
      <c r="E19" s="104"/>
      <c r="F19" s="104"/>
      <c r="G19" s="104"/>
      <c r="H19" s="104"/>
      <c r="I19" s="104"/>
      <c r="J19" s="104"/>
      <c r="K19" s="104"/>
      <c r="L19" s="104"/>
      <c r="M19" s="104"/>
      <c r="N19" s="104"/>
      <c r="O19" s="104"/>
      <c r="P19" s="60"/>
      <c r="Q19" s="104"/>
      <c r="R19" s="104"/>
      <c r="S19" s="104"/>
      <c r="T19" s="104"/>
      <c r="U19" s="104"/>
      <c r="V19" s="104"/>
      <c r="W19" s="104"/>
      <c r="X19" s="104"/>
      <c r="Y19" s="104"/>
      <c r="Z19" s="104"/>
      <c r="AA19" s="104"/>
      <c r="AB19" s="104"/>
      <c r="AC19" s="60"/>
      <c r="AD19" s="59"/>
      <c r="AE19" s="59"/>
      <c r="AF19" s="59"/>
      <c r="AG19" s="59"/>
      <c r="AH19" s="59"/>
      <c r="AI19" s="59"/>
      <c r="AJ19" s="59"/>
      <c r="AK19" s="59"/>
      <c r="AL19" s="59"/>
      <c r="AM19" s="59"/>
      <c r="AN19" s="59"/>
      <c r="AO19" s="59"/>
      <c r="AP19" s="60"/>
      <c r="AQ19" s="59"/>
      <c r="AR19" s="59"/>
      <c r="AS19" s="59"/>
      <c r="AT19" s="59"/>
      <c r="AU19" s="59"/>
      <c r="AV19" s="59"/>
      <c r="AW19" s="59"/>
      <c r="AX19" s="59"/>
      <c r="AY19" s="59"/>
      <c r="AZ19" s="59"/>
      <c r="BA19" s="59"/>
      <c r="BB19" s="59"/>
      <c r="BC19" s="60"/>
      <c r="BD19" s="59"/>
      <c r="BE19" s="59"/>
      <c r="BF19" s="59"/>
      <c r="BG19" s="59"/>
      <c r="BH19" s="59"/>
      <c r="BI19" s="59"/>
      <c r="BJ19" s="59"/>
      <c r="BK19" s="59"/>
      <c r="BL19" s="59"/>
      <c r="BM19" s="59"/>
      <c r="BN19" s="59"/>
      <c r="BO19" s="59"/>
      <c r="BP19" s="60"/>
      <c r="BQ19" s="59"/>
      <c r="BR19" s="59"/>
      <c r="BS19" s="59"/>
      <c r="BT19" s="59"/>
      <c r="BU19" s="59"/>
      <c r="BV19" s="59"/>
      <c r="BW19" s="59"/>
      <c r="BX19" s="59"/>
      <c r="BY19" s="59"/>
      <c r="BZ19" s="59"/>
      <c r="CA19" s="59"/>
      <c r="CB19" s="59"/>
      <c r="CC19" s="60"/>
      <c r="CD19" s="59"/>
      <c r="CE19" s="59"/>
      <c r="CF19" s="59"/>
      <c r="CG19" s="59"/>
      <c r="CH19" s="59"/>
      <c r="CI19" s="59"/>
      <c r="CJ19" s="59"/>
      <c r="CK19" s="59"/>
      <c r="CL19" s="59"/>
      <c r="CM19" s="59"/>
      <c r="CN19" s="59"/>
      <c r="CO19" s="59"/>
      <c r="CP19" s="60"/>
      <c r="CQ19" s="59"/>
      <c r="CR19" s="59"/>
      <c r="CS19" s="59"/>
      <c r="CT19" s="59"/>
      <c r="CU19" s="59"/>
      <c r="CV19" s="59"/>
      <c r="CW19" s="59"/>
      <c r="CX19" s="59"/>
      <c r="CY19" s="59"/>
      <c r="CZ19" s="59"/>
      <c r="DA19" s="59"/>
      <c r="DB19" s="59"/>
      <c r="DC19" s="60"/>
      <c r="DD19" s="59"/>
      <c r="DE19" s="59"/>
      <c r="DF19" s="59"/>
      <c r="DG19" s="59"/>
      <c r="DH19" s="59"/>
      <c r="DI19" s="59"/>
      <c r="DJ19" s="59"/>
      <c r="DK19" s="59"/>
      <c r="DL19" s="59"/>
      <c r="DM19" s="59"/>
      <c r="DN19" s="59"/>
      <c r="DO19" s="59"/>
      <c r="DP19" s="60"/>
      <c r="DQ19" s="59"/>
      <c r="DR19" s="59"/>
      <c r="DS19" s="59"/>
      <c r="DT19" s="59"/>
      <c r="DU19" s="59"/>
      <c r="DV19" s="59"/>
      <c r="DW19" s="59"/>
      <c r="DX19" s="59"/>
      <c r="DY19" s="59"/>
      <c r="DZ19" s="59"/>
      <c r="EA19" s="59"/>
      <c r="EB19" s="59"/>
      <c r="EC19" s="60"/>
      <c r="ED19" s="59"/>
      <c r="EE19" s="59"/>
      <c r="EF19" s="59"/>
      <c r="EG19" s="59"/>
      <c r="EH19" s="59"/>
      <c r="EI19" s="59"/>
      <c r="EJ19" s="59"/>
      <c r="EK19" s="59"/>
      <c r="EL19" s="59"/>
      <c r="EM19" s="59"/>
      <c r="EN19" s="59"/>
      <c r="EO19" s="59"/>
      <c r="EP19" s="60"/>
      <c r="EQ19" s="59"/>
      <c r="ER19" s="59"/>
      <c r="ES19" s="59"/>
      <c r="ET19" s="59"/>
      <c r="EU19" s="59"/>
      <c r="EV19" s="59"/>
      <c r="EW19" s="59"/>
      <c r="EX19" s="59"/>
      <c r="EY19" s="59"/>
      <c r="EZ19" s="59"/>
      <c r="FA19" s="59"/>
      <c r="FB19" s="59"/>
      <c r="FC19" s="60"/>
      <c r="FD19" s="59"/>
      <c r="FE19" s="59"/>
      <c r="FF19" s="59"/>
      <c r="FG19" s="59"/>
      <c r="FH19" s="59"/>
      <c r="FI19" s="59"/>
      <c r="FJ19" s="59"/>
      <c r="FK19" s="59"/>
      <c r="FL19" s="59"/>
      <c r="FM19" s="59"/>
      <c r="FN19" s="59"/>
      <c r="FO19" s="59"/>
      <c r="FP19" s="60"/>
      <c r="FQ19" s="59"/>
      <c r="FR19" s="59"/>
      <c r="FS19" s="59"/>
      <c r="FT19" s="59"/>
      <c r="FU19" s="59"/>
      <c r="FV19" s="59"/>
      <c r="FW19" s="59"/>
      <c r="FX19" s="59"/>
      <c r="FY19" s="59"/>
      <c r="FZ19" s="59"/>
      <c r="GA19" s="59"/>
      <c r="GB19" s="59"/>
      <c r="GC19" s="60"/>
      <c r="GD19" s="59"/>
      <c r="GE19" s="59"/>
      <c r="GF19" s="59"/>
      <c r="GG19" s="59"/>
      <c r="GH19" s="59"/>
      <c r="GI19" s="59"/>
      <c r="GJ19" s="59"/>
      <c r="GK19" s="59"/>
      <c r="GL19" s="59"/>
      <c r="GM19" s="59"/>
      <c r="GN19" s="59"/>
      <c r="GO19" s="59"/>
      <c r="GP19" s="60"/>
      <c r="GQ19" s="59"/>
      <c r="GR19" s="59"/>
      <c r="GS19" s="59"/>
      <c r="GT19" s="59"/>
      <c r="GU19" s="59"/>
      <c r="GV19" s="59"/>
      <c r="GW19" s="59"/>
      <c r="GX19" s="59"/>
      <c r="GY19" s="59"/>
      <c r="GZ19" s="59"/>
      <c r="HA19" s="59"/>
      <c r="HB19" s="59"/>
      <c r="HC19" s="60"/>
      <c r="HD19" s="59"/>
      <c r="HE19" s="59"/>
      <c r="HF19" s="59"/>
      <c r="HG19" s="59"/>
      <c r="HH19" s="59"/>
      <c r="HI19" s="59"/>
      <c r="HJ19" s="59"/>
      <c r="HK19" s="59"/>
      <c r="HL19" s="59"/>
      <c r="HM19" s="59"/>
      <c r="HN19" s="59"/>
      <c r="HO19" s="59"/>
      <c r="HP19" s="60"/>
      <c r="HQ19" s="59"/>
      <c r="HR19" s="59"/>
      <c r="HS19" s="59"/>
      <c r="HT19" s="59"/>
      <c r="HU19" s="59"/>
      <c r="HV19" s="59"/>
      <c r="HW19" s="59"/>
      <c r="HX19" s="59"/>
      <c r="HY19" s="59"/>
      <c r="HZ19" s="59"/>
      <c r="IA19" s="59"/>
      <c r="IB19" s="59"/>
      <c r="IC19" s="60"/>
      <c r="ID19" s="59"/>
      <c r="IE19" s="59"/>
      <c r="IF19" s="59"/>
      <c r="IG19" s="59"/>
      <c r="IH19" s="59"/>
      <c r="II19" s="59"/>
      <c r="IJ19" s="59"/>
      <c r="IK19" s="59"/>
      <c r="IL19" s="59"/>
      <c r="IM19" s="59"/>
      <c r="IN19" s="59"/>
      <c r="IO19" s="59"/>
      <c r="IP19" s="60"/>
      <c r="IQ19" s="59"/>
      <c r="IR19" s="59"/>
      <c r="IS19" s="59"/>
      <c r="IT19" s="59"/>
      <c r="IU19" s="59"/>
      <c r="IV19" s="59"/>
      <c r="IW19" s="59"/>
      <c r="IX19" s="59"/>
      <c r="IY19" s="59"/>
      <c r="IZ19" s="59"/>
      <c r="JA19" s="59"/>
      <c r="JB19" s="59"/>
      <c r="JC19" s="60"/>
      <c r="JD19" s="59"/>
      <c r="JE19" s="59"/>
      <c r="JF19" s="59"/>
      <c r="JG19" s="59"/>
      <c r="JH19" s="59"/>
      <c r="JI19" s="59"/>
      <c r="JJ19" s="59"/>
      <c r="JK19" s="59"/>
      <c r="JL19" s="59"/>
      <c r="JM19" s="59"/>
      <c r="JN19" s="59"/>
      <c r="JO19" s="59"/>
      <c r="JP19" s="60"/>
      <c r="JQ19" s="59"/>
      <c r="JR19" s="59"/>
      <c r="JS19" s="59"/>
      <c r="JT19" s="59"/>
      <c r="JU19" s="59"/>
      <c r="JV19" s="59"/>
      <c r="JW19" s="59"/>
      <c r="JX19" s="59"/>
      <c r="JY19" s="59"/>
      <c r="JZ19" s="59"/>
      <c r="KA19" s="59"/>
      <c r="KB19" s="59"/>
      <c r="KC19" s="60"/>
      <c r="KD19" s="59"/>
      <c r="KE19" s="59"/>
      <c r="KF19" s="59"/>
      <c r="KG19" s="59"/>
      <c r="KH19" s="59"/>
      <c r="KI19" s="59"/>
      <c r="KJ19" s="59"/>
      <c r="KK19" s="59"/>
      <c r="KL19" s="59"/>
      <c r="KM19" s="59"/>
      <c r="KN19" s="59"/>
      <c r="KO19" s="59"/>
      <c r="KP19" s="60"/>
      <c r="KQ19" s="59"/>
      <c r="KR19" s="59"/>
      <c r="KS19" s="59"/>
      <c r="KT19" s="59"/>
      <c r="KU19" s="59"/>
      <c r="KV19" s="59"/>
      <c r="KW19" s="59"/>
      <c r="KX19" s="59"/>
      <c r="KY19" s="59"/>
      <c r="KZ19" s="59"/>
      <c r="LA19" s="59"/>
      <c r="LB19" s="59"/>
      <c r="LC19" s="60"/>
      <c r="LD19" s="59"/>
      <c r="LE19" s="59"/>
      <c r="LF19" s="59"/>
      <c r="LG19" s="59"/>
      <c r="LH19" s="59"/>
      <c r="LI19" s="59"/>
      <c r="LJ19" s="59"/>
      <c r="LK19" s="59"/>
      <c r="LL19" s="59"/>
      <c r="LM19" s="59"/>
      <c r="LN19" s="59"/>
      <c r="LO19" s="59"/>
      <c r="LP19" s="60"/>
      <c r="LQ19" s="59"/>
      <c r="LR19" s="59"/>
      <c r="LS19" s="59"/>
      <c r="LT19" s="59"/>
      <c r="LU19" s="59"/>
      <c r="LV19" s="59"/>
      <c r="LW19" s="59"/>
      <c r="LX19" s="59"/>
      <c r="LY19" s="59"/>
      <c r="LZ19" s="59"/>
      <c r="MA19" s="59"/>
      <c r="MB19" s="59"/>
      <c r="MC19" s="60"/>
      <c r="MD19" s="59"/>
      <c r="ME19" s="59"/>
      <c r="MF19" s="59"/>
      <c r="MG19" s="59"/>
      <c r="MH19" s="59"/>
      <c r="MI19" s="59"/>
      <c r="MJ19" s="59"/>
      <c r="MK19" s="59"/>
      <c r="ML19" s="59"/>
      <c r="MM19" s="59"/>
      <c r="MN19" s="59"/>
      <c r="MO19" s="59"/>
      <c r="MP19" s="60"/>
    </row>
    <row r="20" spans="2:354" outlineLevel="1">
      <c r="B20" s="9" t="s">
        <v>21</v>
      </c>
      <c r="C20" s="127" t="s">
        <v>161</v>
      </c>
      <c r="D20" s="104">
        <f>+IFERROR(IF(ISTEXT(D$5)=FALSE,(INDEX(BCR!$1:$1048576,MATCH('Estadísticas BCR'!D$5,BCR!$A:$A,0),MATCH('Estadísticas BCR'!$B20,BCR!$1:$1,0))),#REF!),"")</f>
        <v>0</v>
      </c>
      <c r="E20" s="104">
        <f>+IFERROR(IF(ISTEXT(E$5)=FALSE,(INDEX(BCR!$1:$1048576,MATCH('Estadísticas BCR'!E$5,BCR!$A:$A,0),MATCH('Estadísticas BCR'!$B20,BCR!$1:$1,0))),D20),"")</f>
        <v>0</v>
      </c>
      <c r="F20" s="104">
        <f>+IFERROR(IF(ISTEXT(F$5)=FALSE,(INDEX(BCR!$1:$1048576,MATCH('Estadísticas BCR'!F$5,BCR!$A:$A,0),MATCH('Estadísticas BCR'!$B20,BCR!$1:$1,0))),E20),"")</f>
        <v>0</v>
      </c>
      <c r="G20" s="104" t="str">
        <f>+IFERROR(IF(ISTEXT(G$5)=FALSE,(INDEX(BCR!$1:$1048576,MATCH('Estadísticas BCR'!G$5,BCR!$A:$A,0),MATCH('Estadísticas BCR'!$B20,BCR!$1:$1,0))),F20),"")</f>
        <v/>
      </c>
      <c r="H20" s="104">
        <f>+IFERROR(IF(ISTEXT(H$5)=FALSE,(INDEX(BCR!$1:$1048576,MATCH('Estadísticas BCR'!H$5,BCR!$A:$A,0),MATCH('Estadísticas BCR'!$B20,BCR!$1:$1,0))),G20),"")</f>
        <v>0</v>
      </c>
      <c r="I20" s="104">
        <f>+IFERROR(IF(ISTEXT(I$5)=FALSE,(INDEX(BCR!$1:$1048576,MATCH('Estadísticas BCR'!I$5,BCR!$A:$A,0),MATCH('Estadísticas BCR'!$B20,BCR!$1:$1,0))),H20),"")</f>
        <v>0</v>
      </c>
      <c r="J20" s="104">
        <f>+IFERROR(IF(ISTEXT(J$5)=FALSE,(INDEX(BCR!$1:$1048576,MATCH('Estadísticas BCR'!J$5,BCR!$A:$A,0),MATCH('Estadísticas BCR'!$B20,BCR!$1:$1,0))),I20),"")</f>
        <v>0</v>
      </c>
      <c r="K20" s="104">
        <f>+IFERROR(IF(ISTEXT(K$5)=FALSE,(INDEX(BCR!$1:$1048576,MATCH('Estadísticas BCR'!K$5,BCR!$A:$A,0),MATCH('Estadísticas BCR'!$B20,BCR!$1:$1,0))),J20),"")</f>
        <v>0</v>
      </c>
      <c r="L20" s="104">
        <f>+IFERROR(IF(ISTEXT(L$5)=FALSE,(INDEX(BCR!$1:$1048576,MATCH('Estadísticas BCR'!L$5,BCR!$A:$A,0),MATCH('Estadísticas BCR'!$B20,BCR!$1:$1,0))),K20),"")</f>
        <v>0</v>
      </c>
      <c r="M20" s="104">
        <f>+IFERROR(IF(ISTEXT(M$5)=FALSE,(INDEX(BCR!$1:$1048576,MATCH('Estadísticas BCR'!M$5,BCR!$A:$A,0),MATCH('Estadísticas BCR'!$B20,BCR!$1:$1,0))),L20),"")</f>
        <v>0</v>
      </c>
      <c r="N20" s="104">
        <f>+IFERROR(IF(ISTEXT(N$5)=FALSE,(INDEX(BCR!$1:$1048576,MATCH('Estadísticas BCR'!N$5,BCR!$A:$A,0),MATCH('Estadísticas BCR'!$B20,BCR!$1:$1,0))),M20),"")</f>
        <v>0</v>
      </c>
      <c r="O20" s="104">
        <f>+IFERROR(IF(ISTEXT(O$5)=FALSE,(INDEX(BCR!$1:$1048576,MATCH('Estadísticas BCR'!O$5,BCR!$A:$A,0),MATCH('Estadísticas BCR'!$B20,BCR!$1:$1,0))),N20),"")</f>
        <v>0</v>
      </c>
      <c r="P20" s="60">
        <f>+IFERROR(IF(ISTEXT(P$5)=FALSE,(INDEX(BCR!$1:$1048576,MATCH('Estadísticas BCR'!P$5,BCR!$A:$A,0),MATCH('Estadísticas BCR'!$B20,BCR!$1:$1,0))),O20),"")</f>
        <v>0</v>
      </c>
      <c r="Q20" s="104">
        <f>+IFERROR(IF(ISTEXT(Q$5)=FALSE,(INDEX(BCR!$1:$1048576,MATCH('Estadísticas BCR'!Q$5,BCR!$A:$A,0),MATCH('Estadísticas BCR'!$B20,BCR!$1:$1,0))),#REF!),"")</f>
        <v>4751.2318065040299</v>
      </c>
      <c r="R20" s="104">
        <f>+IFERROR(IF(ISTEXT(R$5)=FALSE,(INDEX(BCR!$1:$1048576,MATCH('Estadísticas BCR'!R$5,BCR!$A:$A,0),MATCH('Estadísticas BCR'!$B20,BCR!$1:$1,0))),Q20),"")</f>
        <v>4736.1392081100303</v>
      </c>
      <c r="S20" s="104">
        <f>+IFERROR(IF(ISTEXT(S$5)=FALSE,(INDEX(BCR!$1:$1048576,MATCH('Estadísticas BCR'!S$5,BCR!$A:$A,0),MATCH('Estadísticas BCR'!$B20,BCR!$1:$1,0))),R20),"")</f>
        <v>4727.7809240546003</v>
      </c>
      <c r="T20" s="104">
        <f>+IFERROR(IF(ISTEXT(T$5)=FALSE,(INDEX(BCR!$1:$1048576,MATCH('Estadísticas BCR'!T$5,BCR!$A:$A,0),MATCH('Estadísticas BCR'!$B20,BCR!$1:$1,0))),S20),"")</f>
        <v>4607.1484115948897</v>
      </c>
      <c r="U20" s="104">
        <f>+IFERROR(IF(ISTEXT(U$5)=FALSE,(INDEX(BCR!$1:$1048576,MATCH('Estadísticas BCR'!U$5,BCR!$A:$A,0),MATCH('Estadísticas BCR'!$B20,BCR!$1:$1,0))),T20),"")</f>
        <v>4550.42518006105</v>
      </c>
      <c r="V20" s="104">
        <f>+IFERROR(IF(ISTEXT(V$5)=FALSE,(INDEX(BCR!$1:$1048576,MATCH('Estadísticas BCR'!V$5,BCR!$A:$A,0),MATCH('Estadísticas BCR'!$B20,BCR!$1:$1,0))),U20),"")</f>
        <v>4550.28117267789</v>
      </c>
      <c r="W20" s="104">
        <f>+IFERROR(IF(ISTEXT(W$5)=FALSE,(INDEX(BCR!$1:$1048576,MATCH('Estadísticas BCR'!W$5,BCR!$A:$A,0),MATCH('Estadísticas BCR'!$B20,BCR!$1:$1,0))),V20),"")</f>
        <v>4357.2295203209896</v>
      </c>
      <c r="X20" s="104">
        <f>+IFERROR(IF(ISTEXT(X$5)=FALSE,(INDEX(BCR!$1:$1048576,MATCH('Estadísticas BCR'!X$5,BCR!$A:$A,0),MATCH('Estadísticas BCR'!$B20,BCR!$1:$1,0))),W20),"")</f>
        <v>4347.3754022436897</v>
      </c>
      <c r="Y20" s="104">
        <f>+IFERROR(IF(ISTEXT(Y$5)=FALSE,(INDEX(BCR!$1:$1048576,MATCH('Estadísticas BCR'!Y$5,BCR!$A:$A,0),MATCH('Estadísticas BCR'!$B20,BCR!$1:$1,0))),X20),"")</f>
        <v>4338.5518107641701</v>
      </c>
      <c r="Z20" s="104">
        <f>+IFERROR(IF(ISTEXT(Z$5)=FALSE,(INDEX(BCR!$1:$1048576,MATCH('Estadísticas BCR'!Z$5,BCR!$A:$A,0),MATCH('Estadísticas BCR'!$B20,BCR!$1:$1,0))),Y20),"")</f>
        <v>4315.9345086493604</v>
      </c>
      <c r="AA20" s="104">
        <f>+IFERROR(IF(ISTEXT(AA$5)=FALSE,(INDEX(BCR!$1:$1048576,MATCH('Estadísticas BCR'!AA$5,BCR!$A:$A,0),MATCH('Estadísticas BCR'!$B20,BCR!$1:$1,0))),Z20),"")</f>
        <v>4354.6295832899896</v>
      </c>
      <c r="AB20" s="104">
        <f>+IFERROR(IF(ISTEXT(AB$5)=FALSE,(INDEX(BCR!$1:$1048576,MATCH('Estadísticas BCR'!AB$5,BCR!$A:$A,0),MATCH('Estadísticas BCR'!$B20,BCR!$1:$1,0))),AA20),"")</f>
        <v>4242.0301246040899</v>
      </c>
      <c r="AC20" s="60">
        <f>+IFERROR(IF(ISTEXT(AC$5)=FALSE,(INDEX(BCR!$1:$1048576,MATCH('Estadísticas BCR'!AC$5,BCR!$A:$A,0),MATCH('Estadísticas BCR'!$B20,BCR!$1:$1,0))),AB20),"")</f>
        <v>4242.0301246040899</v>
      </c>
      <c r="AD20" s="59">
        <f>+IFERROR(IF(ISTEXT(AD$5)=FALSE,(INDEX(BCR!$1:$1048576,MATCH('Estadísticas BCR'!AD$5,BCR!$A:$A,0),MATCH('Estadísticas BCR'!$B20,BCR!$1:$1,0))),#REF!),"")</f>
        <v>4253.58374518033</v>
      </c>
      <c r="AE20" s="59">
        <f>+IFERROR(IF(ISTEXT(AE$5)=FALSE,(INDEX(BCR!$1:$1048576,MATCH('Estadísticas BCR'!AE$5,BCR!$A:$A,0),MATCH('Estadísticas BCR'!$B20,BCR!$1:$1,0))),AD20),"")</f>
        <v>4228.4400879308396</v>
      </c>
      <c r="AF20" s="59">
        <f>+IFERROR(IF(ISTEXT(AF$5)=FALSE,(INDEX(BCR!$1:$1048576,MATCH('Estadísticas BCR'!AF$5,BCR!$A:$A,0),MATCH('Estadísticas BCR'!$B20,BCR!$1:$1,0))),AE20),"")</f>
        <v>4241.6484354284203</v>
      </c>
      <c r="AG20" s="59">
        <f>+IFERROR(IF(ISTEXT(AG$5)=FALSE,(INDEX(BCR!$1:$1048576,MATCH('Estadísticas BCR'!AG$5,BCR!$A:$A,0),MATCH('Estadísticas BCR'!$B20,BCR!$1:$1,0))),AF20),"")</f>
        <v>4149.4532798316604</v>
      </c>
      <c r="AH20" s="59">
        <f>+IFERROR(IF(ISTEXT(AH$5)=FALSE,(INDEX(BCR!$1:$1048576,MATCH('Estadísticas BCR'!AH$5,BCR!$A:$A,0),MATCH('Estadísticas BCR'!$B20,BCR!$1:$1,0))),AG20),"")</f>
        <v>4227.75864706218</v>
      </c>
      <c r="AI20" s="59">
        <f>+IFERROR(IF(ISTEXT(AI$5)=FALSE,(INDEX(BCR!$1:$1048576,MATCH('Estadísticas BCR'!AI$5,BCR!$A:$A,0),MATCH('Estadísticas BCR'!$B20,BCR!$1:$1,0))),AH20),"")</f>
        <v>4311.5953465006496</v>
      </c>
      <c r="AJ20" s="59">
        <f>+IFERROR(IF(ISTEXT(AJ$5)=FALSE,(INDEX(BCR!$1:$1048576,MATCH('Estadísticas BCR'!AJ$5,BCR!$A:$A,0),MATCH('Estadísticas BCR'!$B20,BCR!$1:$1,0))),AI20),"")</f>
        <v>4331.8388507741502</v>
      </c>
      <c r="AK20" s="59">
        <f>+IFERROR(IF(ISTEXT(AK$5)=FALSE,(INDEX(BCR!$1:$1048576,MATCH('Estadísticas BCR'!AK$5,BCR!$A:$A,0),MATCH('Estadísticas BCR'!$B20,BCR!$1:$1,0))),AJ20),"")</f>
        <v>4398.5836498756898</v>
      </c>
      <c r="AL20" s="59">
        <f>+IFERROR(IF(ISTEXT(AL$5)=FALSE,(INDEX(BCR!$1:$1048576,MATCH('Estadísticas BCR'!AL$5,BCR!$A:$A,0),MATCH('Estadísticas BCR'!$B20,BCR!$1:$1,0))),AK20),"")</f>
        <v>4492.40805662818</v>
      </c>
      <c r="AM20" s="59">
        <f>+IFERROR(IF(ISTEXT(AM$5)=FALSE,(INDEX(BCR!$1:$1048576,MATCH('Estadísticas BCR'!AM$5,BCR!$A:$A,0),MATCH('Estadísticas BCR'!$B20,BCR!$1:$1,0))),AL20),"")</f>
        <v>4593.2906425268402</v>
      </c>
      <c r="AN20" s="59">
        <f>+IFERROR(IF(ISTEXT(AN$5)=FALSE,(INDEX(BCR!$1:$1048576,MATCH('Estadísticas BCR'!AN$5,BCR!$A:$A,0),MATCH('Estadísticas BCR'!$B20,BCR!$1:$1,0))),AM20),"")</f>
        <v>4704.12879975132</v>
      </c>
      <c r="AO20" s="59">
        <f>+IFERROR(IF(ISTEXT(AO$5)=FALSE,(INDEX(BCR!$1:$1048576,MATCH('Estadísticas BCR'!AO$5,BCR!$A:$A,0),MATCH('Estadísticas BCR'!$B20,BCR!$1:$1,0))),AN20),"")</f>
        <v>4933.7605474558404</v>
      </c>
      <c r="AP20" s="60">
        <f>+IFERROR(IF(ISTEXT(AP$5)=FALSE,(INDEX(BCR!$1:$1048576,MATCH('Estadísticas BCR'!AP$5,BCR!$A:$A,0),MATCH('Estadísticas BCR'!$B20,BCR!$1:$1,0))),AO20),"")</f>
        <v>4933.7605474558404</v>
      </c>
      <c r="AQ20" s="59">
        <f>+IFERROR(IF(ISTEXT(AQ$5)=FALSE,(INDEX(BCR!$1:$1048576,MATCH('Estadísticas BCR'!AQ$5,BCR!$A:$A,0),MATCH('Estadísticas BCR'!$B20,BCR!$1:$1,0))),#REF!),"")</f>
        <v>4950.2523226284002</v>
      </c>
      <c r="AR20" s="59">
        <f>+IFERROR(IF(ISTEXT(AR$5)=FALSE,(INDEX(BCR!$1:$1048576,MATCH('Estadísticas BCR'!AR$5,BCR!$A:$A,0),MATCH('Estadísticas BCR'!$B20,BCR!$1:$1,0))),AQ20),"")</f>
        <v>5015.49261476006</v>
      </c>
      <c r="AS20" s="59">
        <f>+IFERROR(IF(ISTEXT(AS$5)=FALSE,(INDEX(BCR!$1:$1048576,MATCH('Estadísticas BCR'!AS$5,BCR!$A:$A,0),MATCH('Estadísticas BCR'!$B20,BCR!$1:$1,0))),AR20),"")</f>
        <v>5091.9420650063103</v>
      </c>
      <c r="AT20" s="59">
        <f>+IFERROR(IF(ISTEXT(AT$5)=FALSE,(INDEX(BCR!$1:$1048576,MATCH('Estadísticas BCR'!AT$5,BCR!$A:$A,0),MATCH('Estadísticas BCR'!$B20,BCR!$1:$1,0))),AS20),"")</f>
        <v>5129.6807323704097</v>
      </c>
      <c r="AU20" s="59">
        <f>+IFERROR(IF(ISTEXT(AU$5)=FALSE,(INDEX(BCR!$1:$1048576,MATCH('Estadísticas BCR'!AU$5,BCR!$A:$A,0),MATCH('Estadísticas BCR'!$B20,BCR!$1:$1,0))),AT20),"")</f>
        <v>5237.2125755283796</v>
      </c>
      <c r="AV20" s="59">
        <f>+IFERROR(IF(ISTEXT(AV$5)=FALSE,(INDEX(BCR!$1:$1048576,MATCH('Estadísticas BCR'!AV$5,BCR!$A:$A,0),MATCH('Estadísticas BCR'!$B20,BCR!$1:$1,0))),AU20),"")</f>
        <v>5313.6370987484397</v>
      </c>
      <c r="AW20" s="59">
        <f>+IFERROR(IF(ISTEXT(AW$5)=FALSE,(INDEX(BCR!$1:$1048576,MATCH('Estadísticas BCR'!AW$5,BCR!$A:$A,0),MATCH('Estadísticas BCR'!$B20,BCR!$1:$1,0))),AV20),"")</f>
        <v>5337.6152421592296</v>
      </c>
      <c r="AX20" s="59">
        <f>+IFERROR(IF(ISTEXT(AX$5)=FALSE,(INDEX(BCR!$1:$1048576,MATCH('Estadísticas BCR'!AX$5,BCR!$A:$A,0),MATCH('Estadísticas BCR'!$B20,BCR!$1:$1,0))),AW20),"")</f>
        <v>5420.6026833161404</v>
      </c>
      <c r="AY20" s="59">
        <f>+IFERROR(IF(ISTEXT(AY$5)=FALSE,(INDEX(BCR!$1:$1048576,MATCH('Estadísticas BCR'!AY$5,BCR!$A:$A,0),MATCH('Estadísticas BCR'!$B20,BCR!$1:$1,0))),AX20),"")</f>
        <v>5486.6061396066498</v>
      </c>
      <c r="AZ20" s="59">
        <f>+IFERROR(IF(ISTEXT(AZ$5)=FALSE,(INDEX(BCR!$1:$1048576,MATCH('Estadísticas BCR'!AZ$5,BCR!$A:$A,0),MATCH('Estadísticas BCR'!$B20,BCR!$1:$1,0))),AY20),"")</f>
        <v>5579.7662038263197</v>
      </c>
      <c r="BA20" s="59">
        <f>+IFERROR(IF(ISTEXT(BA$5)=FALSE,(INDEX(BCR!$1:$1048576,MATCH('Estadísticas BCR'!BA$5,BCR!$A:$A,0),MATCH('Estadísticas BCR'!$B20,BCR!$1:$1,0))),AZ20),"")</f>
        <v>5693.5840425360002</v>
      </c>
      <c r="BB20" s="59">
        <f>+IFERROR(IF(ISTEXT(BB$5)=FALSE,(INDEX(BCR!$1:$1048576,MATCH('Estadísticas BCR'!BB$5,BCR!$A:$A,0),MATCH('Estadísticas BCR'!$B20,BCR!$1:$1,0))),BA20),"")</f>
        <v>5887.6468965238701</v>
      </c>
      <c r="BC20" s="60">
        <f>+IFERROR(IF(ISTEXT(BC$5)=FALSE,(INDEX(BCR!$1:$1048576,MATCH('Estadísticas BCR'!BC$5,BCR!$A:$A,0),MATCH('Estadísticas BCR'!$B20,BCR!$1:$1,0))),BB20),"")</f>
        <v>5887.6468965238701</v>
      </c>
      <c r="BD20" s="59">
        <f>+IFERROR(IF(ISTEXT(BD$5)=FALSE,(INDEX(BCR!$1:$1048576,MATCH('Estadísticas BCR'!BD$5,BCR!$A:$A,0),MATCH('Estadísticas BCR'!$B20,BCR!$1:$1,0))),#REF!),"")</f>
        <v>5912.76211467545</v>
      </c>
      <c r="BE20" s="59">
        <f>+IFERROR(IF(ISTEXT(BE$5)=FALSE,(INDEX(BCR!$1:$1048576,MATCH('Estadísticas BCR'!BE$5,BCR!$A:$A,0),MATCH('Estadísticas BCR'!$B20,BCR!$1:$1,0))),BD20),"")</f>
        <v>5988.2180161403903</v>
      </c>
      <c r="BF20" s="59">
        <f>+IFERROR(IF(ISTEXT(BF$5)=FALSE,(INDEX(BCR!$1:$1048576,MATCH('Estadísticas BCR'!BF$5,BCR!$A:$A,0),MATCH('Estadísticas BCR'!$B20,BCR!$1:$1,0))),BE20),"")</f>
        <v>6083.3983717651799</v>
      </c>
      <c r="BG20" s="59">
        <f>+IFERROR(IF(ISTEXT(BG$5)=FALSE,(INDEX(BCR!$1:$1048576,MATCH('Estadísticas BCR'!BG$5,BCR!$A:$A,0),MATCH('Estadísticas BCR'!$B20,BCR!$1:$1,0))),BF20),"")</f>
        <v>6106.2904165392201</v>
      </c>
      <c r="BH20" s="59">
        <f>+IFERROR(IF(ISTEXT(BH$5)=FALSE,(INDEX(BCR!$1:$1048576,MATCH('Estadísticas BCR'!BH$5,BCR!$A:$A,0),MATCH('Estadísticas BCR'!$B20,BCR!$1:$1,0))),BG20),"")</f>
        <v>6206.5500603688797</v>
      </c>
      <c r="BI20" s="59">
        <f>+IFERROR(IF(ISTEXT(BI$5)=FALSE,(INDEX(BCR!$1:$1048576,MATCH('Estadísticas BCR'!BI$5,BCR!$A:$A,0),MATCH('Estadísticas BCR'!$B20,BCR!$1:$1,0))),BH20),"")</f>
        <v>6309.8214407381402</v>
      </c>
      <c r="BJ20" s="59">
        <f>+IFERROR(IF(ISTEXT(BJ$5)=FALSE,(INDEX(BCR!$1:$1048576,MATCH('Estadísticas BCR'!BJ$5,BCR!$A:$A,0),MATCH('Estadísticas BCR'!$B20,BCR!$1:$1,0))),BI20),"")</f>
        <v>6311.8643999793703</v>
      </c>
      <c r="BK20" s="59">
        <f>+IFERROR(IF(ISTEXT(BK$5)=FALSE,(INDEX(BCR!$1:$1048576,MATCH('Estadísticas BCR'!BK$5,BCR!$A:$A,0),MATCH('Estadísticas BCR'!$B20,BCR!$1:$1,0))),BJ20),"")</f>
        <v>6391.6233490415398</v>
      </c>
      <c r="BL20" s="59">
        <f>+IFERROR(IF(ISTEXT(BL$5)=FALSE,(INDEX(BCR!$1:$1048576,MATCH('Estadísticas BCR'!BL$5,BCR!$A:$A,0),MATCH('Estadísticas BCR'!$B20,BCR!$1:$1,0))),BK20),"")</f>
        <v>6491.10475280418</v>
      </c>
      <c r="BM20" s="59">
        <f>+IFERROR(IF(ISTEXT(BM$5)=FALSE,(INDEX(BCR!$1:$1048576,MATCH('Estadísticas BCR'!BM$5,BCR!$A:$A,0),MATCH('Estadísticas BCR'!$B20,BCR!$1:$1,0))),BL20),"")</f>
        <v>6588.7317917237497</v>
      </c>
      <c r="BN20" s="59">
        <f>+IFERROR(IF(ISTEXT(BN$5)=FALSE,(INDEX(BCR!$1:$1048576,MATCH('Estadísticas BCR'!BN$5,BCR!$A:$A,0),MATCH('Estadísticas BCR'!$B20,BCR!$1:$1,0))),BM20),"")</f>
        <v>6722.0463302142798</v>
      </c>
      <c r="BO20" s="59">
        <f>+IFERROR(IF(ISTEXT(BO$5)=FALSE,(INDEX(BCR!$1:$1048576,MATCH('Estadísticas BCR'!BO$5,BCR!$A:$A,0),MATCH('Estadísticas BCR'!$B20,BCR!$1:$1,0))),BN20),"")</f>
        <v>6968.1226244258096</v>
      </c>
      <c r="BP20" s="60">
        <f>+IFERROR(IF(ISTEXT(BP$5)=FALSE,(INDEX(BCR!$1:$1048576,MATCH('Estadísticas BCR'!BP$5,BCR!$A:$A,0),MATCH('Estadísticas BCR'!$B20,BCR!$1:$1,0))),BO20),"")</f>
        <v>6968.1226244258096</v>
      </c>
      <c r="BQ20" s="59">
        <f>+IFERROR(IF(ISTEXT(BQ$5)=FALSE,(INDEX(BCR!$1:$1048576,MATCH('Estadísticas BCR'!BQ$5,BCR!$A:$A,0),MATCH('Estadísticas BCR'!$B20,BCR!$1:$1,0))),#REF!),"")</f>
        <v>7010.2597814587098</v>
      </c>
      <c r="BR20" s="59">
        <f>+IFERROR(IF(ISTEXT(BR$5)=FALSE,(INDEX(BCR!$1:$1048576,MATCH('Estadísticas BCR'!BR$5,BCR!$A:$A,0),MATCH('Estadísticas BCR'!$B20,BCR!$1:$1,0))),BQ20),"")</f>
        <v>7121.5764888107196</v>
      </c>
      <c r="BS20" s="59">
        <f>+IFERROR(IF(ISTEXT(BS$5)=FALSE,(INDEX(BCR!$1:$1048576,MATCH('Estadísticas BCR'!BS$5,BCR!$A:$A,0),MATCH('Estadísticas BCR'!$B20,BCR!$1:$1,0))),BR20),"")</f>
        <v>7244.5837385442901</v>
      </c>
      <c r="BT20" s="59">
        <f>+IFERROR(IF(ISTEXT(BT$5)=FALSE,(INDEX(BCR!$1:$1048576,MATCH('Estadísticas BCR'!BT$5,BCR!$A:$A,0),MATCH('Estadísticas BCR'!$B20,BCR!$1:$1,0))),BS20),"")</f>
        <v>7363.2992268990001</v>
      </c>
      <c r="BU20" s="59">
        <f>+IFERROR(IF(ISTEXT(BU$5)=FALSE,(INDEX(BCR!$1:$1048576,MATCH('Estadísticas BCR'!BU$5,BCR!$A:$A,0),MATCH('Estadísticas BCR'!$B20,BCR!$1:$1,0))),BT20),"")</f>
        <v>7564.6835294938201</v>
      </c>
      <c r="BV20" s="59">
        <f>+IFERROR(IF(ISTEXT(BV$5)=FALSE,(INDEX(BCR!$1:$1048576,MATCH('Estadísticas BCR'!BV$5,BCR!$A:$A,0),MATCH('Estadísticas BCR'!$B20,BCR!$1:$1,0))),BU20),"")</f>
        <v>7678.6717191386797</v>
      </c>
      <c r="BW20" s="59">
        <f>+IFERROR(IF(ISTEXT(BW$5)=FALSE,(INDEX(BCR!$1:$1048576,MATCH('Estadísticas BCR'!BW$5,BCR!$A:$A,0),MATCH('Estadísticas BCR'!$B20,BCR!$1:$1,0))),BV20),"")</f>
        <v>7740.6551391256298</v>
      </c>
      <c r="BX20" s="59">
        <f>+IFERROR(IF(ISTEXT(BX$5)=FALSE,(INDEX(BCR!$1:$1048576,MATCH('Estadísticas BCR'!BX$5,BCR!$A:$A,0),MATCH('Estadísticas BCR'!$B20,BCR!$1:$1,0))),BW20),"")</f>
        <v>7976.5719462289699</v>
      </c>
      <c r="BY20" s="59">
        <f>+IFERROR(IF(ISTEXT(BY$5)=FALSE,(INDEX(BCR!$1:$1048576,MATCH('Estadísticas BCR'!BY$5,BCR!$A:$A,0),MATCH('Estadísticas BCR'!$B20,BCR!$1:$1,0))),BX20),"")</f>
        <v>8207.3654081647801</v>
      </c>
      <c r="BZ20" s="59">
        <f>+IFERROR(IF(ISTEXT(BZ$5)=FALSE,(INDEX(BCR!$1:$1048576,MATCH('Estadísticas BCR'!BZ$5,BCR!$A:$A,0),MATCH('Estadísticas BCR'!$B20,BCR!$1:$1,0))),BY20),"")</f>
        <v>8385.6965341049399</v>
      </c>
      <c r="CA20" s="59">
        <f>+IFERROR(IF(ISTEXT(CA$5)=FALSE,(INDEX(BCR!$1:$1048576,MATCH('Estadísticas BCR'!CA$5,BCR!$A:$A,0),MATCH('Estadísticas BCR'!$B20,BCR!$1:$1,0))),BZ20),"")</f>
        <v>8596.4214519987108</v>
      </c>
      <c r="CB20" s="59">
        <f>+IFERROR(IF(ISTEXT(CB$5)=FALSE,(INDEX(BCR!$1:$1048576,MATCH('Estadísticas BCR'!CB$5,BCR!$A:$A,0),MATCH('Estadísticas BCR'!$B20,BCR!$1:$1,0))),CA20),"")</f>
        <v>8921.1518200620394</v>
      </c>
      <c r="CC20" s="60">
        <f>+IFERROR(IF(ISTEXT(CC$5)=FALSE,(INDEX(BCR!$1:$1048576,MATCH('Estadísticas BCR'!CC$5,BCR!$A:$A,0),MATCH('Estadísticas BCR'!$B20,BCR!$1:$1,0))),CB20),"")</f>
        <v>8921.1518200620394</v>
      </c>
      <c r="CD20" s="59">
        <f>+IFERROR(IF(ISTEXT(CD$5)=FALSE,(INDEX(BCR!$1:$1048576,MATCH('Estadísticas BCR'!CD$5,BCR!$A:$A,0),MATCH('Estadísticas BCR'!$B20,BCR!$1:$1,0))),#REF!),"")</f>
        <v>9071.8266230995305</v>
      </c>
      <c r="CE20" s="59">
        <f>+IFERROR(IF(ISTEXT(CE$5)=FALSE,(INDEX(BCR!$1:$1048576,MATCH('Estadísticas BCR'!CE$5,BCR!$A:$A,0),MATCH('Estadísticas BCR'!$B20,BCR!$1:$1,0))),CD20),"")</f>
        <v>9238.4356652030092</v>
      </c>
      <c r="CF20" s="59">
        <f>+IFERROR(IF(ISTEXT(CF$5)=FALSE,(INDEX(BCR!$1:$1048576,MATCH('Estadísticas BCR'!CF$5,BCR!$A:$A,0),MATCH('Estadísticas BCR'!$B20,BCR!$1:$1,0))),CE20),"")</f>
        <v>9403.4650034649003</v>
      </c>
      <c r="CG20" s="59">
        <f>+IFERROR(IF(ISTEXT(CG$5)=FALSE,(INDEX(BCR!$1:$1048576,MATCH('Estadísticas BCR'!CG$5,BCR!$A:$A,0),MATCH('Estadísticas BCR'!$B20,BCR!$1:$1,0))),CF20),"")</f>
        <v>9488.8067922241207</v>
      </c>
      <c r="CH20" s="59">
        <f>+IFERROR(IF(ISTEXT(CH$5)=FALSE,(INDEX(BCR!$1:$1048576,MATCH('Estadísticas BCR'!CH$5,BCR!$A:$A,0),MATCH('Estadísticas BCR'!$B20,BCR!$1:$1,0))),CG20),"")</f>
        <v>9739.2811270685506</v>
      </c>
      <c r="CI20" s="59">
        <f>+IFERROR(IF(ISTEXT(CI$5)=FALSE,(INDEX(BCR!$1:$1048576,MATCH('Estadísticas BCR'!CI$5,BCR!$A:$A,0),MATCH('Estadísticas BCR'!$B20,BCR!$1:$1,0))),CH20),"")</f>
        <v>9972.7758142507901</v>
      </c>
      <c r="CJ20" s="59">
        <f>+IFERROR(IF(ISTEXT(CJ$5)=FALSE,(INDEX(BCR!$1:$1048576,MATCH('Estadísticas BCR'!CJ$5,BCR!$A:$A,0),MATCH('Estadísticas BCR'!$B20,BCR!$1:$1,0))),CI20),"")</f>
        <v>10078.615265317299</v>
      </c>
      <c r="CK20" s="59">
        <f>+IFERROR(IF(ISTEXT(CK$5)=FALSE,(INDEX(BCR!$1:$1048576,MATCH('Estadísticas BCR'!CK$5,BCR!$A:$A,0),MATCH('Estadísticas BCR'!$B20,BCR!$1:$1,0))),CJ20),"")</f>
        <v>10364.680234986299</v>
      </c>
      <c r="CL20" s="59">
        <f>+IFERROR(IF(ISTEXT(CL$5)=FALSE,(INDEX(BCR!$1:$1048576,MATCH('Estadísticas BCR'!CL$5,BCR!$A:$A,0),MATCH('Estadísticas BCR'!$B20,BCR!$1:$1,0))),CK20),"")</f>
        <v>10659.984300162499</v>
      </c>
      <c r="CM20" s="59">
        <f>+IFERROR(IF(ISTEXT(CM$5)=FALSE,(INDEX(BCR!$1:$1048576,MATCH('Estadísticas BCR'!CM$5,BCR!$A:$A,0),MATCH('Estadísticas BCR'!$B20,BCR!$1:$1,0))),CL20),"")</f>
        <v>10945.3246870163</v>
      </c>
      <c r="CN20" s="59">
        <f>+IFERROR(IF(ISTEXT(CN$5)=FALSE,(INDEX(BCR!$1:$1048576,MATCH('Estadísticas BCR'!CN$5,BCR!$A:$A,0),MATCH('Estadísticas BCR'!$B20,BCR!$1:$1,0))),CM20),"")</f>
        <v>11216.882316117501</v>
      </c>
      <c r="CO20" s="59">
        <f>+IFERROR(IF(ISTEXT(CO$5)=FALSE,(INDEX(BCR!$1:$1048576,MATCH('Estadísticas BCR'!CO$5,BCR!$A:$A,0),MATCH('Estadísticas BCR'!$B20,BCR!$1:$1,0))),CN20),"")</f>
        <v>11647.7323810261</v>
      </c>
      <c r="CP20" s="60">
        <f>+IFERROR(IF(ISTEXT(CP$5)=FALSE,(INDEX(BCR!$1:$1048576,MATCH('Estadísticas BCR'!CP$5,BCR!$A:$A,0),MATCH('Estadísticas BCR'!$B20,BCR!$1:$1,0))),CO20),"")</f>
        <v>11647.7323810261</v>
      </c>
      <c r="CQ20" s="59">
        <f>+IFERROR(IF(ISTEXT(CQ$5)=FALSE,(INDEX(BCR!$1:$1048576,MATCH('Estadísticas BCR'!CQ$5,BCR!$A:$A,0),MATCH('Estadísticas BCR'!$B20,BCR!$1:$1,0))),C20),"")</f>
        <v>11831.0232587766</v>
      </c>
      <c r="CR20" s="59">
        <f>+IFERROR(IF(ISTEXT(CR$5)=FALSE,(INDEX(BCR!$1:$1048576,MATCH('Estadísticas BCR'!CR$5,BCR!$A:$A,0),MATCH('Estadísticas BCR'!$B20,BCR!$1:$1,0))),CQ20),"")</f>
        <v>12056.9093211079</v>
      </c>
      <c r="CS20" s="59">
        <f>+IFERROR(IF(ISTEXT(CS$5)=FALSE,(INDEX(BCR!$1:$1048576,MATCH('Estadísticas BCR'!CS$5,BCR!$A:$A,0),MATCH('Estadísticas BCR'!$B20,BCR!$1:$1,0))),CR20),"")</f>
        <v>12336.710861319099</v>
      </c>
      <c r="CT20" s="59">
        <f>+IFERROR(IF(ISTEXT(CT$5)=FALSE,(INDEX(BCR!$1:$1048576,MATCH('Estadísticas BCR'!CT$5,BCR!$A:$A,0),MATCH('Estadísticas BCR'!$B20,BCR!$1:$1,0))),CS20),"")</f>
        <v>12608.628826091001</v>
      </c>
      <c r="CU20" s="59">
        <f>+IFERROR(IF(ISTEXT(CU$5)=FALSE,(INDEX(BCR!$1:$1048576,MATCH('Estadísticas BCR'!CU$5,BCR!$A:$A,0),MATCH('Estadísticas BCR'!$B20,BCR!$1:$1,0))),CT20),"")</f>
        <v>13065.238277956199</v>
      </c>
      <c r="CV20" s="59">
        <f>+IFERROR(IF(ISTEXT(CV$5)=FALSE,(INDEX(BCR!$1:$1048576,MATCH('Estadísticas BCR'!CV$5,BCR!$A:$A,0),MATCH('Estadísticas BCR'!$B20,BCR!$1:$1,0))),CU20),"")</f>
        <v>13432.2910013319</v>
      </c>
      <c r="CW20" s="59">
        <f>+IFERROR(IF(ISTEXT(CW$5)=FALSE,(INDEX(BCR!$1:$1048576,MATCH('Estadísticas BCR'!CW$5,BCR!$A:$A,0),MATCH('Estadísticas BCR'!$B20,BCR!$1:$1,0))),CV20),"")</f>
        <v>13688.060657817599</v>
      </c>
      <c r="CX20" s="59">
        <f>+IFERROR(IF(ISTEXT(CX$5)=FALSE,(INDEX(BCR!$1:$1048576,MATCH('Estadísticas BCR'!CX$5,BCR!$A:$A,0),MATCH('Estadísticas BCR'!$B20,BCR!$1:$1,0))),CW20),"")</f>
        <v>14075.4409992043</v>
      </c>
      <c r="CY20" s="59">
        <f>+IFERROR(IF(ISTEXT(CY$5)=FALSE,(INDEX(BCR!$1:$1048576,MATCH('Estadísticas BCR'!CY$5,BCR!$A:$A,0),MATCH('Estadísticas BCR'!$B20,BCR!$1:$1,0))),CX20),"")</f>
        <v>14399.916178845</v>
      </c>
      <c r="CZ20" s="59">
        <f>+IFERROR(IF(ISTEXT(CZ$5)=FALSE,(INDEX(BCR!$1:$1048576,MATCH('Estadísticas BCR'!CZ$5,BCR!$A:$A,0),MATCH('Estadísticas BCR'!$B20,BCR!$1:$1,0))),CY20),"")</f>
        <v>14776.537653018901</v>
      </c>
      <c r="DA20" s="59">
        <f>+IFERROR(IF(ISTEXT(DA$5)=FALSE,(INDEX(BCR!$1:$1048576,MATCH('Estadísticas BCR'!DA$5,BCR!$A:$A,0),MATCH('Estadísticas BCR'!$B20,BCR!$1:$1,0))),CZ20),"")</f>
        <v>15156.493829535</v>
      </c>
      <c r="DB20" s="59">
        <f>+IFERROR(IF(ISTEXT(DB$5)=FALSE,(INDEX(BCR!$1:$1048576,MATCH('Estadísticas BCR'!DB$5,BCR!$A:$A,0),MATCH('Estadísticas BCR'!$B20,BCR!$1:$1,0))),DA20),"")</f>
        <v>15597.979232898701</v>
      </c>
      <c r="DC20" s="60">
        <f>+IFERROR(IF(ISTEXT(DC$5)=FALSE,(INDEX(BCR!$1:$1048576,MATCH('Estadísticas BCR'!DC$5,BCR!$A:$A,0),MATCH('Estadísticas BCR'!$B20,BCR!$1:$1,0))),DB20),"")</f>
        <v>15597.979232898701</v>
      </c>
      <c r="DD20" s="59">
        <f>+IFERROR(IF(ISTEXT(DD$5)=FALSE,(INDEX(BCR!$1:$1048576,MATCH('Estadísticas BCR'!DD$5,BCR!$A:$A,0),MATCH('Estadísticas BCR'!$B20,BCR!$1:$1,0))),DC20),"")</f>
        <v>15880.1213589618</v>
      </c>
      <c r="DE20" s="59">
        <f>+IFERROR(IF(ISTEXT(DE$5)=FALSE,(INDEX(BCR!$1:$1048576,MATCH('Estadísticas BCR'!DE$5,BCR!$A:$A,0),MATCH('Estadísticas BCR'!$B20,BCR!$1:$1,0))),DD20),"")</f>
        <v>16195.4709745973</v>
      </c>
      <c r="DF20" s="59">
        <f>+IFERROR(IF(ISTEXT(DF$5)=FALSE,(INDEX(BCR!$1:$1048576,MATCH('Estadísticas BCR'!DF$5,BCR!$A:$A,0),MATCH('Estadísticas BCR'!$B20,BCR!$1:$1,0))),DE20),"")</f>
        <v>16609.221259585302</v>
      </c>
      <c r="DG20" s="59">
        <f>+IFERROR(IF(ISTEXT(DG$5)=FALSE,(INDEX(BCR!$1:$1048576,MATCH('Estadísticas BCR'!DG$5,BCR!$A:$A,0),MATCH('Estadísticas BCR'!$B20,BCR!$1:$1,0))),DF20),"")</f>
        <v>17032.549641774502</v>
      </c>
      <c r="DH20" s="59">
        <f>+IFERROR(IF(ISTEXT(DH$5)=FALSE,(INDEX(BCR!$1:$1048576,MATCH('Estadísticas BCR'!DH$5,BCR!$A:$A,0),MATCH('Estadísticas BCR'!$B20,BCR!$1:$1,0))),DG20),"")</f>
        <v>17619.866458965102</v>
      </c>
      <c r="DI20" s="59">
        <f>+IFERROR(IF(ISTEXT(DI$5)=FALSE,(INDEX(BCR!$1:$1048576,MATCH('Estadísticas BCR'!DI$5,BCR!$A:$A,0),MATCH('Estadísticas BCR'!$B20,BCR!$1:$1,0))),DH20),"")</f>
        <v>18106.401813351298</v>
      </c>
      <c r="DJ20" s="59">
        <f>+IFERROR(IF(ISTEXT(DJ$5)=FALSE,(INDEX(BCR!$1:$1048576,MATCH('Estadísticas BCR'!DJ$5,BCR!$A:$A,0),MATCH('Estadísticas BCR'!$B20,BCR!$1:$1,0))),DI20),"")</f>
        <v>18362.145888843901</v>
      </c>
      <c r="DK20" s="59">
        <f>+IFERROR(IF(ISTEXT(DK$5)=FALSE,(INDEX(BCR!$1:$1048576,MATCH('Estadísticas BCR'!DK$5,BCR!$A:$A,0),MATCH('Estadísticas BCR'!$B20,BCR!$1:$1,0))),DJ20),"")</f>
        <v>18850.6889869392</v>
      </c>
      <c r="DL20" s="59">
        <f>+IFERROR(IF(ISTEXT(DL$5)=FALSE,(INDEX(BCR!$1:$1048576,MATCH('Estadísticas BCR'!DL$5,BCR!$A:$A,0),MATCH('Estadísticas BCR'!$B20,BCR!$1:$1,0))),DK20),"")</f>
        <v>19327.381614366499</v>
      </c>
      <c r="DM20" s="59">
        <f>+IFERROR(IF(ISTEXT(DM$5)=FALSE,(INDEX(BCR!$1:$1048576,MATCH('Estadísticas BCR'!DM$5,BCR!$A:$A,0),MATCH('Estadísticas BCR'!$B20,BCR!$1:$1,0))),DL20),"")</f>
        <v>19767.5313263838</v>
      </c>
      <c r="DN20" s="59">
        <f>+IFERROR(IF(ISTEXT(DN$5)=FALSE,(INDEX(BCR!$1:$1048576,MATCH('Estadísticas BCR'!DN$5,BCR!$A:$A,0),MATCH('Estadísticas BCR'!$B20,BCR!$1:$1,0))),DM20),"")</f>
        <v>20157.412613115699</v>
      </c>
      <c r="DO20" s="59">
        <f>+IFERROR(IF(ISTEXT(DO$5)=FALSE,(INDEX(BCR!$1:$1048576,MATCH('Estadísticas BCR'!DO$5,BCR!$A:$A,0),MATCH('Estadísticas BCR'!$B20,BCR!$1:$1,0))),DN20),"")</f>
        <v>19436.005819760801</v>
      </c>
      <c r="DP20" s="60">
        <f>+IFERROR(IF(ISTEXT(DP$5)=FALSE,(INDEX(BCR!$1:$1048576,MATCH('Estadísticas BCR'!DP$5,BCR!$A:$A,0),MATCH('Estadísticas BCR'!$B20,BCR!$1:$1,0))),DO20),"")</f>
        <v>19436.005819760801</v>
      </c>
      <c r="DQ20" s="59">
        <f>+IFERROR(IF(ISTEXT(DQ$5)=FALSE,(INDEX(BCR!$1:$1048576,MATCH('Estadísticas BCR'!DQ$5,BCR!$A:$A,0),MATCH('Estadísticas BCR'!$B20,BCR!$1:$1,0))),DP20),"")</f>
        <v>19531.3189618387</v>
      </c>
      <c r="DR20" s="59">
        <f>+IFERROR(IF(ISTEXT(DR$5)=FALSE,(INDEX(BCR!$1:$1048576,MATCH('Estadísticas BCR'!DR$5,BCR!$A:$A,0),MATCH('Estadísticas BCR'!$B20,BCR!$1:$1,0))),DQ20),"")</f>
        <v>19710.115691843101</v>
      </c>
      <c r="DS20" s="59">
        <f>+IFERROR(IF(ISTEXT(DS$5)=FALSE,(INDEX(BCR!$1:$1048576,MATCH('Estadísticas BCR'!DS$5,BCR!$A:$A,0),MATCH('Estadísticas BCR'!$B20,BCR!$1:$1,0))),DR20),"")</f>
        <v>19710.182951892901</v>
      </c>
      <c r="DT20" s="59">
        <f>+IFERROR(IF(ISTEXT(DT$5)=FALSE,(INDEX(BCR!$1:$1048576,MATCH('Estadísticas BCR'!DT$5,BCR!$A:$A,0),MATCH('Estadísticas BCR'!$B20,BCR!$1:$1,0))),DS20),"")</f>
        <v>19788.994067174401</v>
      </c>
      <c r="DU20" s="59">
        <f>+IFERROR(IF(ISTEXT(DU$5)=FALSE,(INDEX(BCR!$1:$1048576,MATCH('Estadísticas BCR'!DU$5,BCR!$A:$A,0),MATCH('Estadísticas BCR'!$B20,BCR!$1:$1,0))),DT20),"")</f>
        <v>19908.098995853201</v>
      </c>
      <c r="DV20" s="59">
        <f>+IFERROR(IF(ISTEXT(DV$5)=FALSE,(INDEX(BCR!$1:$1048576,MATCH('Estadísticas BCR'!DV$5,BCR!$A:$A,0),MATCH('Estadísticas BCR'!$B20,BCR!$1:$1,0))),DU20),"")</f>
        <v>20162.382890837202</v>
      </c>
      <c r="DW20" s="59">
        <f>+IFERROR(IF(ISTEXT(DW$5)=FALSE,(INDEX(BCR!$1:$1048576,MATCH('Estadísticas BCR'!DW$5,BCR!$A:$A,0),MATCH('Estadísticas BCR'!$B20,BCR!$1:$1,0))),DV20),"")</f>
        <v>20135.900424116498</v>
      </c>
      <c r="DX20" s="59">
        <f>+IFERROR(IF(ISTEXT(DX$5)=FALSE,(INDEX(BCR!$1:$1048576,MATCH('Estadísticas BCR'!DX$5,BCR!$A:$A,0),MATCH('Estadísticas BCR'!$B20,BCR!$1:$1,0))),DW20),"")</f>
        <v>20297.911964802901</v>
      </c>
      <c r="DY20" s="59">
        <f>+IFERROR(IF(ISTEXT(DY$5)=FALSE,(INDEX(BCR!$1:$1048576,MATCH('Estadísticas BCR'!DY$5,BCR!$A:$A,0),MATCH('Estadísticas BCR'!$B20,BCR!$1:$1,0))),DX20),"")</f>
        <v>20562.795121286599</v>
      </c>
      <c r="DZ20" s="59">
        <f>+IFERROR(IF(ISTEXT(DZ$5)=FALSE,(INDEX(BCR!$1:$1048576,MATCH('Estadísticas BCR'!DZ$5,BCR!$A:$A,0),MATCH('Estadísticas BCR'!$B20,BCR!$1:$1,0))),DY20),"")</f>
        <v>20788.968427633401</v>
      </c>
      <c r="EA20" s="59">
        <f>+IFERROR(IF(ISTEXT(EA$5)=FALSE,(INDEX(BCR!$1:$1048576,MATCH('Estadísticas BCR'!EA$5,BCR!$A:$A,0),MATCH('Estadísticas BCR'!$B20,BCR!$1:$1,0))),DZ20),"")</f>
        <v>20950.0972361733</v>
      </c>
      <c r="EB20" s="59">
        <f>+IFERROR(IF(ISTEXT(EB$5)=FALSE,(INDEX(BCR!$1:$1048576,MATCH('Estadísticas BCR'!EB$5,BCR!$A:$A,0),MATCH('Estadísticas BCR'!$B20,BCR!$1:$1,0))),EA20),"")</f>
        <v>21169.8777730947</v>
      </c>
      <c r="EC20" s="60">
        <f>+IFERROR(IF(ISTEXT(EC$5)=FALSE,(INDEX(BCR!$1:$1048576,MATCH('Estadísticas BCR'!EC$5,BCR!$A:$A,0),MATCH('Estadísticas BCR'!$B20,BCR!$1:$1,0))),EB20),"")</f>
        <v>21169.8777730947</v>
      </c>
      <c r="ED20" s="59">
        <f>+IFERROR(IF(ISTEXT(ED$5)=FALSE,(INDEX(BCR!$1:$1048576,MATCH('Estadísticas BCR'!ED$5,BCR!$A:$A,0),MATCH('Estadísticas BCR'!$B20,BCR!$1:$1,0))),EC20),"")</f>
        <v>21154.987254063501</v>
      </c>
      <c r="EE20" s="59">
        <f>+IFERROR(IF(ISTEXT(EE$5)=FALSE,(INDEX(BCR!$1:$1048576,MATCH('Estadísticas BCR'!EE$5,BCR!$A:$A,0),MATCH('Estadísticas BCR'!$B20,BCR!$1:$1,0))),ED20),"")</f>
        <v>21261.713474481301</v>
      </c>
      <c r="EF20" s="59">
        <f>+IFERROR(IF(ISTEXT(EF$5)=FALSE,(INDEX(BCR!$1:$1048576,MATCH('Estadísticas BCR'!EF$5,BCR!$A:$A,0),MATCH('Estadísticas BCR'!$B20,BCR!$1:$1,0))),EE20),"")</f>
        <v>21416.641093024002</v>
      </c>
      <c r="EG20" s="59">
        <f>+IFERROR(IF(ISTEXT(EG$5)=FALSE,(INDEX(BCR!$1:$1048576,MATCH('Estadísticas BCR'!EG$5,BCR!$A:$A,0),MATCH('Estadísticas BCR'!$B20,BCR!$1:$1,0))),EF20),"")</f>
        <v>21703.5374270297</v>
      </c>
      <c r="EH20" s="59">
        <f>+IFERROR(IF(ISTEXT(EH$5)=FALSE,(INDEX(BCR!$1:$1048576,MATCH('Estadísticas BCR'!EH$5,BCR!$A:$A,0),MATCH('Estadísticas BCR'!$B20,BCR!$1:$1,0))),EG20),"")</f>
        <v>22056.493163435101</v>
      </c>
      <c r="EI20" s="59">
        <f>+IFERROR(IF(ISTEXT(EI$5)=FALSE,(INDEX(BCR!$1:$1048576,MATCH('Estadísticas BCR'!EI$5,BCR!$A:$A,0),MATCH('Estadísticas BCR'!$B20,BCR!$1:$1,0))),EH20),"")</f>
        <v>22425.588803144601</v>
      </c>
      <c r="EJ20" s="59">
        <f>+IFERROR(IF(ISTEXT(EJ$5)=FALSE,(INDEX(BCR!$1:$1048576,MATCH('Estadísticas BCR'!EJ$5,BCR!$A:$A,0),MATCH('Estadísticas BCR'!$B20,BCR!$1:$1,0))),EI20),"")</f>
        <v>22347.409192196301</v>
      </c>
      <c r="EK20" s="59">
        <f>+IFERROR(IF(ISTEXT(EK$5)=FALSE,(INDEX(BCR!$1:$1048576,MATCH('Estadísticas BCR'!EK$5,BCR!$A:$A,0),MATCH('Estadísticas BCR'!$B20,BCR!$1:$1,0))),EJ20),"")</f>
        <v>25212.9847685243</v>
      </c>
      <c r="EL20" s="59">
        <f>+IFERROR(IF(ISTEXT(EL$5)=FALSE,(INDEX(BCR!$1:$1048576,MATCH('Estadísticas BCR'!EL$5,BCR!$A:$A,0),MATCH('Estadísticas BCR'!$B20,BCR!$1:$1,0))),EK20),"")</f>
        <v>25537.741655440001</v>
      </c>
      <c r="EM20" s="59">
        <f>+IFERROR(IF(ISTEXT(EM$5)=FALSE,(INDEX(BCR!$1:$1048576,MATCH('Estadísticas BCR'!EM$5,BCR!$A:$A,0),MATCH('Estadísticas BCR'!$B20,BCR!$1:$1,0))),EL20),"")</f>
        <v>25773.76086676</v>
      </c>
      <c r="EN20" s="59">
        <f>+IFERROR(IF(ISTEXT(EN$5)=FALSE,(INDEX(BCR!$1:$1048576,MATCH('Estadísticas BCR'!EN$5,BCR!$A:$A,0),MATCH('Estadísticas BCR'!$B20,BCR!$1:$1,0))),EM20),"")</f>
        <v>26382.468559159999</v>
      </c>
      <c r="EO20" s="59">
        <f>+IFERROR(IF(ISTEXT(EO$5)=FALSE,(INDEX(BCR!$1:$1048576,MATCH('Estadísticas BCR'!EO$5,BCR!$A:$A,0),MATCH('Estadísticas BCR'!$B20,BCR!$1:$1,0))),EN20),"")</f>
        <v>27081.492304719999</v>
      </c>
      <c r="EP20" s="60">
        <f>+IFERROR(IF(ISTEXT(EP$5)=FALSE,(INDEX(BCR!$1:$1048576,MATCH('Estadísticas BCR'!EP$5,BCR!$A:$A,0),MATCH('Estadísticas BCR'!$B20,BCR!$1:$1,0))),EO20),"")</f>
        <v>27081.492304719999</v>
      </c>
      <c r="EQ20" s="59">
        <f>+IFERROR(IF(ISTEXT(EQ$5)=FALSE,(INDEX(BCR!$1:$1048576,MATCH('Estadísticas BCR'!EQ$5,BCR!$A:$A,0),MATCH('Estadísticas BCR'!$B20,BCR!$1:$1,0))),EP20),"")</f>
        <v>27330.068143640001</v>
      </c>
      <c r="ER20" s="59">
        <f>+IFERROR(IF(ISTEXT(ER$5)=FALSE,(INDEX(BCR!$1:$1048576,MATCH('Estadísticas BCR'!ER$5,BCR!$A:$A,0),MATCH('Estadísticas BCR'!$B20,BCR!$1:$1,0))),EQ20),"")</f>
        <v>27724.23665468</v>
      </c>
      <c r="ES20" s="59">
        <f>+IFERROR(IF(ISTEXT(ES$5)=FALSE,(INDEX(BCR!$1:$1048576,MATCH('Estadísticas BCR'!ES$5,BCR!$A:$A,0),MATCH('Estadísticas BCR'!$B20,BCR!$1:$1,0))),ER20),"")</f>
        <v>28149.167495559999</v>
      </c>
      <c r="ET20" s="59">
        <f>+IFERROR(IF(ISTEXT(ET$5)=FALSE,(INDEX(BCR!$1:$1048576,MATCH('Estadísticas BCR'!ET$5,BCR!$A:$A,0),MATCH('Estadísticas BCR'!$B20,BCR!$1:$1,0))),ES20),"")</f>
        <v>28528.160945840002</v>
      </c>
      <c r="EU20" s="59">
        <f>+IFERROR(IF(ISTEXT(EU$5)=FALSE,(INDEX(BCR!$1:$1048576,MATCH('Estadísticas BCR'!EU$5,BCR!$A:$A,0),MATCH('Estadísticas BCR'!$B20,BCR!$1:$1,0))),ET20),"")</f>
        <v>29149.289849519999</v>
      </c>
      <c r="EV20" s="59">
        <f>+IFERROR(IF(ISTEXT(EV$5)=FALSE,(INDEX(BCR!$1:$1048576,MATCH('Estadísticas BCR'!EV$5,BCR!$A:$A,0),MATCH('Estadísticas BCR'!$B20,BCR!$1:$1,0))),EU20),"")</f>
        <v>29757.191311319999</v>
      </c>
      <c r="EW20" s="59">
        <f>+IFERROR(IF(ISTEXT(EW$5)=FALSE,(INDEX(BCR!$1:$1048576,MATCH('Estadísticas BCR'!EW$5,BCR!$A:$A,0),MATCH('Estadísticas BCR'!$B20,BCR!$1:$1,0))),EV20),"")</f>
        <v>29713.05070752</v>
      </c>
      <c r="EX20" s="59">
        <f>+IFERROR(IF(ISTEXT(EX$5)=FALSE,(INDEX(BCR!$1:$1048576,MATCH('Estadísticas BCR'!EX$5,BCR!$A:$A,0),MATCH('Estadísticas BCR'!$B20,BCR!$1:$1,0))),EW20),"")</f>
        <v>30403.528129999999</v>
      </c>
      <c r="EY20" s="59">
        <f>+IFERROR(IF(ISTEXT(EY$5)=FALSE,(INDEX(BCR!$1:$1048576,MATCH('Estadísticas BCR'!EY$5,BCR!$A:$A,0),MATCH('Estadísticas BCR'!$B20,BCR!$1:$1,0))),EX20),"")</f>
        <v>30880.976232171601</v>
      </c>
      <c r="EZ20" s="59">
        <f>+IFERROR(IF(ISTEXT(EZ$5)=FALSE,(INDEX(BCR!$1:$1048576,MATCH('Estadísticas BCR'!EZ$5,BCR!$A:$A,0),MATCH('Estadísticas BCR'!$B20,BCR!$1:$1,0))),EY20),"")</f>
        <v>31313.6861172881</v>
      </c>
      <c r="FA20" s="59">
        <f>+IFERROR(IF(ISTEXT(FA$5)=FALSE,(INDEX(BCR!$1:$1048576,MATCH('Estadísticas BCR'!FA$5,BCR!$A:$A,0),MATCH('Estadísticas BCR'!$B20,BCR!$1:$1,0))),EZ20),"")</f>
        <v>31948.936345982998</v>
      </c>
      <c r="FB20" s="59">
        <f>+IFERROR(IF(ISTEXT(FB$5)=FALSE,(INDEX(BCR!$1:$1048576,MATCH('Estadísticas BCR'!FB$5,BCR!$A:$A,0),MATCH('Estadísticas BCR'!$B20,BCR!$1:$1,0))),FA20),"")</f>
        <v>32544.7498666951</v>
      </c>
      <c r="FC20" s="60">
        <f>+IFERROR(IF(ISTEXT(FC$5)=FALSE,(INDEX(BCR!$1:$1048576,MATCH('Estadísticas BCR'!FC$5,BCR!$A:$A,0),MATCH('Estadísticas BCR'!$B20,BCR!$1:$1,0))),FB20),"")</f>
        <v>32544.7498666951</v>
      </c>
      <c r="FD20" s="59">
        <f>+IFERROR(IF(ISTEXT(FD$5)=FALSE,(INDEX(BCR!$1:$1048576,MATCH('Estadísticas BCR'!FD$5,BCR!$A:$A,0),MATCH('Estadísticas BCR'!$B20,BCR!$1:$1,0))),FC20),"")</f>
        <v>32780.129854516599</v>
      </c>
      <c r="FE20" s="59">
        <f>+IFERROR(IF(ISTEXT(FE$5)=FALSE,(INDEX(BCR!$1:$1048576,MATCH('Estadísticas BCR'!FE$5,BCR!$A:$A,0),MATCH('Estadísticas BCR'!$B20,BCR!$1:$1,0))),FD20),"")</f>
        <v>33200.763642078098</v>
      </c>
      <c r="FF20" s="59">
        <f>+IFERROR(IF(ISTEXT(FF$5)=FALSE,(INDEX(BCR!$1:$1048576,MATCH('Estadísticas BCR'!FF$5,BCR!$A:$A,0),MATCH('Estadísticas BCR'!$B20,BCR!$1:$1,0))),FE20),"")</f>
        <v>33600.174587048801</v>
      </c>
      <c r="FG20" s="59">
        <f>+IFERROR(IF(ISTEXT(FG$5)=FALSE,(INDEX(BCR!$1:$1048576,MATCH('Estadísticas BCR'!FG$5,BCR!$A:$A,0),MATCH('Estadísticas BCR'!$B20,BCR!$1:$1,0))),FF20),"")</f>
        <v>33912.837832626399</v>
      </c>
      <c r="FH20" s="59">
        <f>+IFERROR(IF(ISTEXT(FH$5)=FALSE,(INDEX(BCR!$1:$1048576,MATCH('Estadísticas BCR'!FH$5,BCR!$A:$A,0),MATCH('Estadísticas BCR'!$B20,BCR!$1:$1,0))),FG20),"")</f>
        <v>34610.877242244998</v>
      </c>
      <c r="FI20" s="59">
        <f>+IFERROR(IF(ISTEXT(FI$5)=FALSE,(INDEX(BCR!$1:$1048576,MATCH('Estadísticas BCR'!FI$5,BCR!$A:$A,0),MATCH('Estadísticas BCR'!$B20,BCR!$1:$1,0))),FH20),"")</f>
        <v>35130.182251648403</v>
      </c>
      <c r="FJ20" s="59">
        <f>+IFERROR(IF(ISTEXT(FJ$5)=FALSE,(INDEX(BCR!$1:$1048576,MATCH('Estadísticas BCR'!FJ$5,BCR!$A:$A,0),MATCH('Estadísticas BCR'!$B20,BCR!$1:$1,0))),FI20),"")</f>
        <v>35269.542908277799</v>
      </c>
      <c r="FK20" s="59">
        <f>+IFERROR(IF(ISTEXT(FK$5)=FALSE,(INDEX(BCR!$1:$1048576,MATCH('Estadísticas BCR'!FK$5,BCR!$A:$A,0),MATCH('Estadísticas BCR'!$B20,BCR!$1:$1,0))),FJ20),"")</f>
        <v>35789.757550815601</v>
      </c>
      <c r="FL20" s="59">
        <f>+IFERROR(IF(ISTEXT(FL$5)=FALSE,(INDEX(BCR!$1:$1048576,MATCH('Estadísticas BCR'!FL$5,BCR!$A:$A,0),MATCH('Estadísticas BCR'!$B20,BCR!$1:$1,0))),FK20),"")</f>
        <v>36202.562064026097</v>
      </c>
      <c r="FM20" s="59">
        <f>+IFERROR(IF(ISTEXT(FM$5)=FALSE,(INDEX(BCR!$1:$1048576,MATCH('Estadísticas BCR'!FM$5,BCR!$A:$A,0),MATCH('Estadísticas BCR'!$B20,BCR!$1:$1,0))),FL20),"")</f>
        <v>36619.350800724103</v>
      </c>
      <c r="FN20" s="59">
        <f>+IFERROR(IF(ISTEXT(FN$5)=FALSE,(INDEX(BCR!$1:$1048576,MATCH('Estadísticas BCR'!FN$5,BCR!$A:$A,0),MATCH('Estadísticas BCR'!$B20,BCR!$1:$1,0))),FM20),"")</f>
        <v>37047.290395336502</v>
      </c>
      <c r="FO20" s="59">
        <f>+IFERROR(IF(ISTEXT(FO$5)=FALSE,(INDEX(BCR!$1:$1048576,MATCH('Estadísticas BCR'!FO$5,BCR!$A:$A,0),MATCH('Estadísticas BCR'!$B20,BCR!$1:$1,0))),FN20),"")</f>
        <v>37561.044719999998</v>
      </c>
      <c r="FP20" s="60">
        <f>+IFERROR(IF(ISTEXT(FP$5)=FALSE,(INDEX(BCR!$1:$1048576,MATCH('Estadísticas BCR'!FP$5,BCR!$A:$A,0),MATCH('Estadísticas BCR'!$B20,BCR!$1:$1,0))),FO20),"")</f>
        <v>37561.044719999998</v>
      </c>
      <c r="FQ20" s="59">
        <f>+IFERROR(IF(ISTEXT(FQ$5)=FALSE,(INDEX(BCR!$1:$1048576,MATCH('Estadísticas BCR'!FQ$5,BCR!$A:$A,0),MATCH('Estadísticas BCR'!$B20,BCR!$1:$1,0))),FP20),"")</f>
        <v>37661.296280000002</v>
      </c>
      <c r="FR20" s="59">
        <f>+IFERROR(IF(ISTEXT(FR$5)=FALSE,(INDEX(BCR!$1:$1048576,MATCH('Estadísticas BCR'!FR$5,BCR!$A:$A,0),MATCH('Estadísticas BCR'!$B20,BCR!$1:$1,0))),FQ20),"")</f>
        <v>37899.467479999999</v>
      </c>
      <c r="FS20" s="59">
        <f>+IFERROR(IF(ISTEXT(FS$5)=FALSE,(INDEX(BCR!$1:$1048576,MATCH('Estadísticas BCR'!FS$5,BCR!$A:$A,0),MATCH('Estadísticas BCR'!$B20,BCR!$1:$1,0))),FR20),"")</f>
        <v>37945.429960000001</v>
      </c>
      <c r="FT20" s="59">
        <f>+IFERROR(IF(ISTEXT(FT$5)=FALSE,(INDEX(BCR!$1:$1048576,MATCH('Estadísticas BCR'!FT$5,BCR!$A:$A,0),MATCH('Estadísticas BCR'!$B20,BCR!$1:$1,0))),FS20),"")</f>
        <v>38322.347479999997</v>
      </c>
      <c r="FU20" s="59">
        <f>+IFERROR(IF(ISTEXT(FU$5)=FALSE,(INDEX(BCR!$1:$1048576,MATCH('Estadísticas BCR'!FU$5,BCR!$A:$A,0),MATCH('Estadísticas BCR'!$B20,BCR!$1:$1,0))),FT20),"")</f>
        <v>38851.36808</v>
      </c>
      <c r="FV20" s="59">
        <f>+IFERROR(IF(ISTEXT(FV$5)=FALSE,(INDEX(BCR!$1:$1048576,MATCH('Estadísticas BCR'!FV$5,BCR!$A:$A,0),MATCH('Estadísticas BCR'!$B20,BCR!$1:$1,0))),FU20),"")</f>
        <v>39399.370239999997</v>
      </c>
      <c r="FW20" s="59">
        <f>+IFERROR(IF(ISTEXT(FW$5)=FALSE,(INDEX(BCR!$1:$1048576,MATCH('Estadísticas BCR'!FW$5,BCR!$A:$A,0),MATCH('Estadísticas BCR'!$B20,BCR!$1:$1,0))),FV20),"")</f>
        <v>39424.504119999998</v>
      </c>
      <c r="FX20" s="59">
        <f>+IFERROR(IF(ISTEXT(FX$5)=FALSE,(INDEX(BCR!$1:$1048576,MATCH('Estadísticas BCR'!FX$5,BCR!$A:$A,0),MATCH('Estadísticas BCR'!$B20,BCR!$1:$1,0))),FW20),"")</f>
        <v>39811.116280000002</v>
      </c>
      <c r="FY20" s="59">
        <f>+IFERROR(IF(ISTEXT(FY$5)=FALSE,(INDEX(BCR!$1:$1048576,MATCH('Estadísticas BCR'!FY$5,BCR!$A:$A,0),MATCH('Estadísticas BCR'!$B20,BCR!$1:$1,0))),FX20),"")</f>
        <v>40275.612760000004</v>
      </c>
      <c r="FZ20" s="59">
        <f>+IFERROR(IF(ISTEXT(FZ$5)=FALSE,(INDEX(BCR!$1:$1048576,MATCH('Estadísticas BCR'!FZ$5,BCR!$A:$A,0),MATCH('Estadísticas BCR'!$B20,BCR!$1:$1,0))),FY20),"")</f>
        <v>40754.922639999997</v>
      </c>
      <c r="GA20" s="59">
        <f>+IFERROR(IF(ISTEXT(GA$5)=FALSE,(INDEX(BCR!$1:$1048576,MATCH('Estadísticas BCR'!GA$5,BCR!$A:$A,0),MATCH('Estadísticas BCR'!$B20,BCR!$1:$1,0))),FZ20),"")</f>
        <v>41275.838880000003</v>
      </c>
      <c r="GB20" s="59">
        <f>+IFERROR(IF(ISTEXT(GB$5)=FALSE,(INDEX(BCR!$1:$1048576,MATCH('Estadísticas BCR'!GB$5,BCR!$A:$A,0),MATCH('Estadísticas BCR'!$B20,BCR!$1:$1,0))),GA20),"")</f>
        <v>41948.982000000004</v>
      </c>
      <c r="GC20" s="60">
        <f>+IFERROR(IF(ISTEXT(GC$5)=FALSE,(INDEX(BCR!$1:$1048576,MATCH('Estadísticas BCR'!GC$5,BCR!$A:$A,0),MATCH('Estadísticas BCR'!$B20,BCR!$1:$1,0))),GB20),"")</f>
        <v>41948.982000000004</v>
      </c>
      <c r="GD20" s="59">
        <f>+IFERROR(IF(ISTEXT(GD$5)=FALSE,(INDEX(BCR!$1:$1048576,MATCH('Estadísticas BCR'!GD$5,BCR!$A:$A,0),MATCH('Estadísticas BCR'!$B20,BCR!$1:$1,0))),GC20),"")</f>
        <v>42070.190479999997</v>
      </c>
      <c r="GE20" s="59">
        <f>+IFERROR(IF(ISTEXT(GE$5)=FALSE,(INDEX(BCR!$1:$1048576,MATCH('Estadísticas BCR'!GE$5,BCR!$A:$A,0),MATCH('Estadísticas BCR'!$B20,BCR!$1:$1,0))),GD20),"")</f>
        <v>42414.28544</v>
      </c>
      <c r="GF20" s="59">
        <f>+IFERROR(IF(ISTEXT(GF$5)=FALSE,(INDEX(BCR!$1:$1048576,MATCH('Estadísticas BCR'!GF$5,BCR!$A:$A,0),MATCH('Estadísticas BCR'!$B20,BCR!$1:$1,0))),GE20),"")</f>
        <v>42717.078800000003</v>
      </c>
      <c r="GG20" s="59">
        <f>+IFERROR(IF(ISTEXT(GG$5)=FALSE,(INDEX(BCR!$1:$1048576,MATCH('Estadísticas BCR'!GG$5,BCR!$A:$A,0),MATCH('Estadísticas BCR'!$B20,BCR!$1:$1,0))),GF20),"")</f>
        <v>43018.661160000003</v>
      </c>
      <c r="GH20" s="59">
        <f>+IFERROR(IF(ISTEXT(GH$5)=FALSE,(INDEX(BCR!$1:$1048576,MATCH('Estadísticas BCR'!GH$5,BCR!$A:$A,0),MATCH('Estadísticas BCR'!$B20,BCR!$1:$1,0))),GG20),"")</f>
        <v>43692.824919999999</v>
      </c>
      <c r="GI20" s="59">
        <f>+IFERROR(IF(ISTEXT(GI$5)=FALSE,(INDEX(BCR!$1:$1048576,MATCH('Estadísticas BCR'!GI$5,BCR!$A:$A,0),MATCH('Estadísticas BCR'!$B20,BCR!$1:$1,0))),GH20),"")</f>
        <v>44210.783280000003</v>
      </c>
      <c r="GJ20" s="59">
        <f>+IFERROR(IF(ISTEXT(GJ$5)=FALSE,(INDEX(BCR!$1:$1048576,MATCH('Estadísticas BCR'!GJ$5,BCR!$A:$A,0),MATCH('Estadísticas BCR'!$B20,BCR!$1:$1,0))),GI20),"")</f>
        <v>44134.520640000002</v>
      </c>
      <c r="GK20" s="59">
        <f>+IFERROR(IF(ISTEXT(GK$5)=FALSE,(INDEX(BCR!$1:$1048576,MATCH('Estadísticas BCR'!GK$5,BCR!$A:$A,0),MATCH('Estadísticas BCR'!$B20,BCR!$1:$1,0))),GJ20),"")</f>
        <v>44442.295639999997</v>
      </c>
      <c r="GL20" s="59">
        <f>+IFERROR(IF(ISTEXT(GL$5)=FALSE,(INDEX(BCR!$1:$1048576,MATCH('Estadísticas BCR'!GL$5,BCR!$A:$A,0),MATCH('Estadísticas BCR'!$B20,BCR!$1:$1,0))),GK20),"")</f>
        <v>44922.502399999998</v>
      </c>
      <c r="GM20" s="59">
        <f>+IFERROR(IF(ISTEXT(GM$5)=FALSE,(INDEX(BCR!$1:$1048576,MATCH('Estadísticas BCR'!GM$5,BCR!$A:$A,0),MATCH('Estadísticas BCR'!$B20,BCR!$1:$1,0))),GL20),"")</f>
        <v>45437.977959999997</v>
      </c>
      <c r="GN20" s="59">
        <f>+IFERROR(IF(ISTEXT(GN$5)=FALSE,(INDEX(BCR!$1:$1048576,MATCH('Estadísticas BCR'!GN$5,BCR!$A:$A,0),MATCH('Estadísticas BCR'!$B20,BCR!$1:$1,0))),GM20),"")</f>
        <v>46030.103880000002</v>
      </c>
      <c r="GO20" s="59">
        <f>+IFERROR(IF(ISTEXT(GO$5)=FALSE,(INDEX(BCR!$1:$1048576,MATCH('Estadísticas BCR'!GO$5,BCR!$A:$A,0),MATCH('Estadísticas BCR'!$B20,BCR!$1:$1,0))),GN20),"")</f>
        <v>46674.492480000001</v>
      </c>
      <c r="GP20" s="60">
        <f>+IFERROR(IF(ISTEXT(GP$5)=FALSE,(INDEX(BCR!$1:$1048576,MATCH('Estadísticas BCR'!GP$5,BCR!$A:$A,0),MATCH('Estadísticas BCR'!$B20,BCR!$1:$1,0))),GO20),"")</f>
        <v>46674.492480000001</v>
      </c>
      <c r="GQ20" s="59">
        <f>+IFERROR(IF(ISTEXT(GQ$5)=FALSE,(INDEX(BCR!$1:$1048576,MATCH('Estadísticas BCR'!GQ$5,BCR!$A:$A,0),MATCH('Estadísticas BCR'!$B20,BCR!$1:$1,0))),GP20),"")</f>
        <v>46932.357360000002</v>
      </c>
      <c r="GR20" s="59">
        <f>+IFERROR(IF(ISTEXT(GR$5)=FALSE,(INDEX(BCR!$1:$1048576,MATCH('Estadísticas BCR'!GR$5,BCR!$A:$A,0),MATCH('Estadísticas BCR'!$B20,BCR!$1:$1,0))),GQ20),"")</f>
        <v>47372.35252</v>
      </c>
      <c r="GS20" s="59">
        <f>+IFERROR(IF(ISTEXT(GS$5)=FALSE,(INDEX(BCR!$1:$1048576,MATCH('Estadísticas BCR'!GS$5,BCR!$A:$A,0),MATCH('Estadísticas BCR'!$B20,BCR!$1:$1,0))),GR20),"")</f>
        <v>48023.024680000002</v>
      </c>
      <c r="GT20" s="59">
        <f>+IFERROR(IF(ISTEXT(GT$5)=FALSE,(INDEX(BCR!$1:$1048576,MATCH('Estadísticas BCR'!GT$5,BCR!$A:$A,0),MATCH('Estadísticas BCR'!$B20,BCR!$1:$1,0))),GS20),"")</f>
        <v>48648.259839999999</v>
      </c>
      <c r="GU20" s="59">
        <f>+IFERROR(IF(ISTEXT(GU$5)=FALSE,(INDEX(BCR!$1:$1048576,MATCH('Estadísticas BCR'!GU$5,BCR!$A:$A,0),MATCH('Estadísticas BCR'!$B20,BCR!$1:$1,0))),GT20),"")</f>
        <v>49517.161119999997</v>
      </c>
      <c r="GV20" s="59">
        <f>+IFERROR(IF(ISTEXT(GV$5)=FALSE,(INDEX(BCR!$1:$1048576,MATCH('Estadísticas BCR'!GV$5,BCR!$A:$A,0),MATCH('Estadísticas BCR'!$B20,BCR!$1:$1,0))),GU20),"")</f>
        <v>50203.95192</v>
      </c>
      <c r="GW20" s="59">
        <f>+IFERROR(IF(ISTEXT(GW$5)=FALSE,(INDEX(BCR!$1:$1048576,MATCH('Estadísticas BCR'!GW$5,BCR!$A:$A,0),MATCH('Estadísticas BCR'!$B20,BCR!$1:$1,0))),GV20),"")</f>
        <v>50144.48416</v>
      </c>
      <c r="GX20" s="59">
        <f>+IFERROR(IF(ISTEXT(GX$5)=FALSE,(INDEX(BCR!$1:$1048576,MATCH('Estadísticas BCR'!GX$5,BCR!$A:$A,0),MATCH('Estadísticas BCR'!$B20,BCR!$1:$1,0))),GW20),"")</f>
        <v>50797.118399999999</v>
      </c>
      <c r="GY20" s="59">
        <f>+IFERROR(IF(ISTEXT(GY$5)=FALSE,(INDEX(BCR!$1:$1048576,MATCH('Estadísticas BCR'!GY$5,BCR!$A:$A,0),MATCH('Estadísticas BCR'!$B20,BCR!$1:$1,0))),GX20),"")</f>
        <v>51427.548560000003</v>
      </c>
      <c r="GZ20" s="59">
        <f>+IFERROR(IF(ISTEXT(GZ$5)=FALSE,(INDEX(BCR!$1:$1048576,MATCH('Estadísticas BCR'!GZ$5,BCR!$A:$A,0),MATCH('Estadísticas BCR'!$B20,BCR!$1:$1,0))),GY20),"")</f>
        <v>52017.979480000002</v>
      </c>
      <c r="HA20" s="59">
        <f>+IFERROR(IF(ISTEXT(HA$5)=FALSE,(INDEX(BCR!$1:$1048576,MATCH('Estadísticas BCR'!HA$5,BCR!$A:$A,0),MATCH('Estadísticas BCR'!$B20,BCR!$1:$1,0))),GZ20),"")</f>
        <v>52699.657760000002</v>
      </c>
      <c r="HB20" s="59">
        <f>+IFERROR(IF(ISTEXT(HB$5)=FALSE,(INDEX(BCR!$1:$1048576,MATCH('Estadísticas BCR'!HB$5,BCR!$A:$A,0),MATCH('Estadísticas BCR'!$B20,BCR!$1:$1,0))),HA20),"")</f>
        <v>53425.193720000003</v>
      </c>
      <c r="HC20" s="60">
        <f>+IFERROR(IF(ISTEXT(HC$5)=FALSE,(INDEX(BCR!$1:$1048576,MATCH('Estadísticas BCR'!HC$5,BCR!$A:$A,0),MATCH('Estadísticas BCR'!$B20,BCR!$1:$1,0))),HB20),"")</f>
        <v>53425.193720000003</v>
      </c>
      <c r="HD20" s="59">
        <f>+IFERROR(IF(ISTEXT(HD$5)=FALSE,(INDEX(BCR!$1:$1048576,MATCH('Estadísticas BCR'!HD$5,BCR!$A:$A,0),MATCH('Estadísticas BCR'!$B20,BCR!$1:$1,0))),HC20),"")</f>
        <v>53484.732920000002</v>
      </c>
      <c r="HE20" s="59">
        <f>+IFERROR(IF(ISTEXT(HE$5)=FALSE,(INDEX(BCR!$1:$1048576,MATCH('Estadísticas BCR'!HE$5,BCR!$A:$A,0),MATCH('Estadísticas BCR'!$B20,BCR!$1:$1,0))),HD20),"")</f>
        <v>54044.145559999997</v>
      </c>
      <c r="HF20" s="59">
        <f>+IFERROR(IF(ISTEXT(HF$5)=FALSE,(INDEX(BCR!$1:$1048576,MATCH('Estadísticas BCR'!HF$5,BCR!$A:$A,0),MATCH('Estadísticas BCR'!$B20,BCR!$1:$1,0))),HE20),"")</f>
        <v>54089.1132</v>
      </c>
      <c r="HG20" s="59">
        <f>+IFERROR(IF(ISTEXT(HG$5)=FALSE,(INDEX(BCR!$1:$1048576,MATCH('Estadísticas BCR'!HG$5,BCR!$A:$A,0),MATCH('Estadísticas BCR'!$B20,BCR!$1:$1,0))),HF20),"")</f>
        <v>54389.576679999998</v>
      </c>
      <c r="HH20" s="59">
        <f>+IFERROR(IF(ISTEXT(HH$5)=FALSE,(INDEX(BCR!$1:$1048576,MATCH('Estadísticas BCR'!HH$5,BCR!$A:$A,0),MATCH('Estadísticas BCR'!$B20,BCR!$1:$1,0))),HG20),"")</f>
        <v>55066.015639999998</v>
      </c>
      <c r="HI20" s="59">
        <f>+IFERROR(IF(ISTEXT(HI$5)=FALSE,(INDEX(BCR!$1:$1048576,MATCH('Estadísticas BCR'!HI$5,BCR!$A:$A,0),MATCH('Estadísticas BCR'!$B20,BCR!$1:$1,0))),HH20),"")</f>
        <v>55688.321680000001</v>
      </c>
      <c r="HJ20" s="59">
        <f>+IFERROR(IF(ISTEXT(HJ$5)=FALSE,(INDEX(BCR!$1:$1048576,MATCH('Estadísticas BCR'!HJ$5,BCR!$A:$A,0),MATCH('Estadísticas BCR'!$B20,BCR!$1:$1,0))),HI20),"")</f>
        <v>55570.083760000001</v>
      </c>
      <c r="HK20" s="59">
        <f>+IFERROR(IF(ISTEXT(HK$5)=FALSE,(INDEX(BCR!$1:$1048576,MATCH('Estadísticas BCR'!HK$5,BCR!$A:$A,0),MATCH('Estadísticas BCR'!$B20,BCR!$1:$1,0))),HJ20),"")</f>
        <v>56050.49856</v>
      </c>
      <c r="HL20" s="59">
        <f>+IFERROR(IF(ISTEXT(HL$5)=FALSE,(INDEX(BCR!$1:$1048576,MATCH('Estadísticas BCR'!HL$5,BCR!$A:$A,0),MATCH('Estadísticas BCR'!$B20,BCR!$1:$1,0))),HK20),"")</f>
        <v>56412.795120000002</v>
      </c>
      <c r="HM20" s="59">
        <f>+IFERROR(IF(ISTEXT(HM$5)=FALSE,(INDEX(BCR!$1:$1048576,MATCH('Estadísticas BCR'!HM$5,BCR!$A:$A,0),MATCH('Estadísticas BCR'!$B20,BCR!$1:$1,0))),HL20),"")</f>
        <v>56837.759720000002</v>
      </c>
      <c r="HN20" s="59">
        <f>+IFERROR(IF(ISTEXT(HN$5)=FALSE,(INDEX(BCR!$1:$1048576,MATCH('Estadísticas BCR'!HN$5,BCR!$A:$A,0),MATCH('Estadísticas BCR'!$B20,BCR!$1:$1,0))),HM20),"")</f>
        <v>57432.927199999998</v>
      </c>
      <c r="HO20" s="59">
        <f>+IFERROR(IF(ISTEXT(HO$5)=FALSE,(INDEX(BCR!$1:$1048576,MATCH('Estadísticas BCR'!HO$5,BCR!$A:$A,0),MATCH('Estadísticas BCR'!$B20,BCR!$1:$1,0))),HN20),"")</f>
        <v>58072.162279999997</v>
      </c>
      <c r="HP20" s="60">
        <f>+IFERROR(IF(ISTEXT(HP$5)=FALSE,(INDEX(BCR!$1:$1048576,MATCH('Estadísticas BCR'!HP$5,BCR!$A:$A,0),MATCH('Estadísticas BCR'!$B20,BCR!$1:$1,0))),HO20),"")</f>
        <v>58072.162279999997</v>
      </c>
      <c r="HQ20" s="59">
        <f>+IFERROR(IF(ISTEXT(HQ$5)=FALSE,(INDEX(BCR!$1:$1048576,MATCH('Estadísticas BCR'!HQ$5,BCR!$A:$A,0),MATCH('Estadísticas BCR'!$B20,BCR!$1:$1,0))),HP20),"")</f>
        <v>58104.70564</v>
      </c>
      <c r="HR20" s="59">
        <f>+IFERROR(IF(ISTEXT(HR$5)=FALSE,(INDEX(BCR!$1:$1048576,MATCH('Estadísticas BCR'!HR$5,BCR!$A:$A,0),MATCH('Estadísticas BCR'!$B20,BCR!$1:$1,0))),HQ20),"")</f>
        <v>58392.310519999999</v>
      </c>
      <c r="HS20" s="59">
        <f>+IFERROR(IF(ISTEXT(HS$5)=FALSE,(INDEX(BCR!$1:$1048576,MATCH('Estadísticas BCR'!HS$5,BCR!$A:$A,0),MATCH('Estadísticas BCR'!$B20,BCR!$1:$1,0))),HR20),"")</f>
        <v>58627.105920000002</v>
      </c>
      <c r="HT20" s="59">
        <f>+IFERROR(IF(ISTEXT(HT$5)=FALSE,(INDEX(BCR!$1:$1048576,MATCH('Estadísticas BCR'!HT$5,BCR!$A:$A,0),MATCH('Estadísticas BCR'!$B20,BCR!$1:$1,0))),HS20),"")</f>
        <v>58822.096360000003</v>
      </c>
      <c r="HU20" s="59">
        <f>+IFERROR(IF(ISTEXT(HU$5)=FALSE,(INDEX(BCR!$1:$1048576,MATCH('Estadísticas BCR'!HU$5,BCR!$A:$A,0),MATCH('Estadísticas BCR'!$B20,BCR!$1:$1,0))),HT20),"")</f>
        <v>59476.752760000003</v>
      </c>
      <c r="HV20" s="59">
        <f>+IFERROR(IF(ISTEXT(HV$5)=FALSE,(INDEX(BCR!$1:$1048576,MATCH('Estadísticas BCR'!HV$5,BCR!$A:$A,0),MATCH('Estadísticas BCR'!$B20,BCR!$1:$1,0))),HU20),"")</f>
        <v>59978.398119999998</v>
      </c>
      <c r="HW20" s="59">
        <f>+IFERROR(IF(ISTEXT(HW$5)=FALSE,(INDEX(BCR!$1:$1048576,MATCH('Estadísticas BCR'!HW$5,BCR!$A:$A,0),MATCH('Estadísticas BCR'!$B20,BCR!$1:$1,0))),HV20),"")</f>
        <v>59919.000679999997</v>
      </c>
      <c r="HX20" s="59">
        <f>+IFERROR(IF(ISTEXT(HX$5)=FALSE,(INDEX(BCR!$1:$1048576,MATCH('Estadísticas BCR'!HX$5,BCR!$A:$A,0),MATCH('Estadísticas BCR'!$B20,BCR!$1:$1,0))),HW20),"")</f>
        <v>60514.078880000001</v>
      </c>
      <c r="HY20" s="59">
        <f>+IFERROR(IF(ISTEXT(HY$5)=FALSE,(INDEX(BCR!$1:$1048576,MATCH('Estadísticas BCR'!HY$5,BCR!$A:$A,0),MATCH('Estadísticas BCR'!$B20,BCR!$1:$1,0))),HX20),"")</f>
        <v>61083.604959999997</v>
      </c>
      <c r="HZ20" s="59">
        <f>+IFERROR(IF(ISTEXT(HZ$5)=FALSE,(INDEX(BCR!$1:$1048576,MATCH('Estadísticas BCR'!HZ$5,BCR!$A:$A,0),MATCH('Estadísticas BCR'!$B20,BCR!$1:$1,0))),HY20),"")</f>
        <v>61567.927680000001</v>
      </c>
      <c r="IA20" s="59">
        <f>+IFERROR(IF(ISTEXT(IA$5)=FALSE,(INDEX(BCR!$1:$1048576,MATCH('Estadísticas BCR'!IA$5,BCR!$A:$A,0),MATCH('Estadísticas BCR'!$B20,BCR!$1:$1,0))),HZ20),"")</f>
        <v>62344.337760000002</v>
      </c>
      <c r="IB20" s="59">
        <f>+IFERROR(IF(ISTEXT(IB$5)=FALSE,(INDEX(BCR!$1:$1048576,MATCH('Estadísticas BCR'!IB$5,BCR!$A:$A,0),MATCH('Estadísticas BCR'!$B20,BCR!$1:$1,0))),IA20),"")</f>
        <v>63160.74624</v>
      </c>
      <c r="IC20" s="60">
        <f>+IFERROR(IF(ISTEXT(IC$5)=FALSE,(INDEX(BCR!$1:$1048576,MATCH('Estadísticas BCR'!IC$5,BCR!$A:$A,0),MATCH('Estadísticas BCR'!$B20,BCR!$1:$1,0))),IB20),"")</f>
        <v>63160.74624</v>
      </c>
      <c r="ID20" s="59">
        <f>+IFERROR(IF(ISTEXT(ID$5)=FALSE,(INDEX(BCR!$1:$1048576,MATCH('Estadísticas BCR'!ID$5,BCR!$A:$A,0),MATCH('Estadísticas BCR'!$B20,BCR!$1:$1,0))),IC20),"")</f>
        <v>63419.202400000002</v>
      </c>
      <c r="IE20" s="59">
        <f>+IFERROR(IF(ISTEXT(IE$5)=FALSE,(INDEX(BCR!$1:$1048576,MATCH('Estadísticas BCR'!IE$5,BCR!$A:$A,0),MATCH('Estadísticas BCR'!$B20,BCR!$1:$1,0))),ID20),"")</f>
        <v>64235.722800000003</v>
      </c>
      <c r="IF20" s="59">
        <f>+IFERROR(IF(ISTEXT(IF$5)=FALSE,(INDEX(BCR!$1:$1048576,MATCH('Estadísticas BCR'!IF$5,BCR!$A:$A,0),MATCH('Estadísticas BCR'!$B20,BCR!$1:$1,0))),IE20),"")</f>
        <v>66976.817200000005</v>
      </c>
      <c r="IG20" s="59">
        <f>+IFERROR(IF(ISTEXT(IG$5)=FALSE,(INDEX(BCR!$1:$1048576,MATCH('Estadísticas BCR'!IG$5,BCR!$A:$A,0),MATCH('Estadísticas BCR'!$B20,BCR!$1:$1,0))),IF20),"")</f>
        <v>65466.180399999997</v>
      </c>
      <c r="IH20" s="59">
        <f>+IFERROR(IF(ISTEXT(IH$5)=FALSE,(INDEX(BCR!$1:$1048576,MATCH('Estadísticas BCR'!IH$5,BCR!$A:$A,0),MATCH('Estadísticas BCR'!$B20,BCR!$1:$1,0))),IG20),"")</f>
        <v>66403.689199999993</v>
      </c>
      <c r="II20" s="59">
        <f>+IFERROR(IF(ISTEXT(II$5)=FALSE,(INDEX(BCR!$1:$1048576,MATCH('Estadísticas BCR'!II$5,BCR!$A:$A,0),MATCH('Estadísticas BCR'!$B20,BCR!$1:$1,0))),IH20),"")</f>
        <v>67109.275599999994</v>
      </c>
      <c r="IJ20" s="59">
        <f>+IFERROR(IF(ISTEXT(IJ$5)=FALSE,(INDEX(BCR!$1:$1048576,MATCH('Estadísticas BCR'!IJ$5,BCR!$A:$A,0),MATCH('Estadísticas BCR'!$B20,BCR!$1:$1,0))),II20),"")</f>
        <v>67358.762799999997</v>
      </c>
      <c r="IK20" s="59">
        <f>+IFERROR(IF(ISTEXT(IK$5)=FALSE,(INDEX(BCR!$1:$1048576,MATCH('Estadísticas BCR'!IK$5,BCR!$A:$A,0),MATCH('Estadísticas BCR'!$B20,BCR!$1:$1,0))),IJ20),"")</f>
        <v>68311.432000000001</v>
      </c>
      <c r="IL20" s="59">
        <f>+IFERROR(IF(ISTEXT(IL$5)=FALSE,(INDEX(BCR!$1:$1048576,MATCH('Estadísticas BCR'!IL$5,BCR!$A:$A,0),MATCH('Estadísticas BCR'!$B20,BCR!$1:$1,0))),IK20),"")</f>
        <v>68873.526400000002</v>
      </c>
      <c r="IM20" s="59">
        <f>+IFERROR(IF(ISTEXT(IM$5)=FALSE,(INDEX(BCR!$1:$1048576,MATCH('Estadísticas BCR'!IM$5,BCR!$A:$A,0),MATCH('Estadísticas BCR'!$B20,BCR!$1:$1,0))),IL20),"")</f>
        <v>69883.377200000003</v>
      </c>
      <c r="IN20" s="59">
        <f>+IFERROR(IF(ISTEXT(IN$5)=FALSE,(INDEX(BCR!$1:$1048576,MATCH('Estadísticas BCR'!IN$5,BCR!$A:$A,0),MATCH('Estadísticas BCR'!$B20,BCR!$1:$1,0))),IM20),"")</f>
        <v>70767.061600000001</v>
      </c>
      <c r="IO20" s="59">
        <f>+IFERROR(IF(ISTEXT(IO$5)=FALSE,(INDEX(BCR!$1:$1048576,MATCH('Estadísticas BCR'!IO$5,BCR!$A:$A,0),MATCH('Estadísticas BCR'!$B20,BCR!$1:$1,0))),IN20),"")</f>
        <v>71455.828800000003</v>
      </c>
      <c r="IP20" s="60">
        <f>+IFERROR(IF(ISTEXT(IP$5)=FALSE,(INDEX(BCR!$1:$1048576,MATCH('Estadísticas BCR'!IP$5,BCR!$A:$A,0),MATCH('Estadísticas BCR'!$B20,BCR!$1:$1,0))),IO20),"")</f>
        <v>71455.828800000003</v>
      </c>
      <c r="IQ20" s="59">
        <f>+IFERROR(IF(ISTEXT(IQ$5)=FALSE,(INDEX(BCR!$1:$1048576,MATCH('Estadísticas BCR'!IQ$5,BCR!$A:$A,0),MATCH('Estadísticas BCR'!$B20,BCR!$1:$1,0))),IP20),"")</f>
        <v>71984.785600000003</v>
      </c>
      <c r="IR20" s="59">
        <f>+IFERROR(IF(ISTEXT(IR$5)=FALSE,(INDEX(BCR!$1:$1048576,MATCH('Estadísticas BCR'!IR$5,BCR!$A:$A,0),MATCH('Estadísticas BCR'!$B20,BCR!$1:$1,0))),IQ20),"")</f>
        <v>72725.813599999994</v>
      </c>
      <c r="IS20" s="59">
        <f>+IFERROR(IF(ISTEXT(IS$5)=FALSE,(INDEX(BCR!$1:$1048576,MATCH('Estadísticas BCR'!IS$5,BCR!$A:$A,0),MATCH('Estadísticas BCR'!$B20,BCR!$1:$1,0))),IR20),"")</f>
        <v>73595.970400000006</v>
      </c>
      <c r="IT20" s="59">
        <f>+IFERROR(IF(ISTEXT(IT$5)=FALSE,(INDEX(BCR!$1:$1048576,MATCH('Estadísticas BCR'!IT$5,BCR!$A:$A,0),MATCH('Estadísticas BCR'!$B20,BCR!$1:$1,0))),IS20),"")</f>
        <v>74267.664399999994</v>
      </c>
      <c r="IU20" s="59">
        <f>+IFERROR(IF(ISTEXT(IU$5)=FALSE,(INDEX(BCR!$1:$1048576,MATCH('Estadísticas BCR'!IU$5,BCR!$A:$A,0),MATCH('Estadísticas BCR'!$B20,BCR!$1:$1,0))),IT20),"")</f>
        <v>75111.791200000007</v>
      </c>
      <c r="IV20" s="59">
        <f>+IFERROR(IF(ISTEXT(IV$5)=FALSE,(INDEX(BCR!$1:$1048576,MATCH('Estadísticas BCR'!IV$5,BCR!$A:$A,0),MATCH('Estadísticas BCR'!$B20,BCR!$1:$1,0))),IU20),"")</f>
        <v>75981.829599999997</v>
      </c>
      <c r="IW20" s="59">
        <f>+IFERROR(IF(ISTEXT(IW$5)=FALSE,(INDEX(BCR!$1:$1048576,MATCH('Estadísticas BCR'!IW$5,BCR!$A:$A,0),MATCH('Estadísticas BCR'!$B20,BCR!$1:$1,0))),IV20),"")</f>
        <v>76466.246799999994</v>
      </c>
      <c r="IX20" s="59">
        <f>+IFERROR(IF(ISTEXT(IX$5)=FALSE,(INDEX(BCR!$1:$1048576,MATCH('Estadísticas BCR'!IX$5,BCR!$A:$A,0),MATCH('Estadísticas BCR'!$B20,BCR!$1:$1,0))),IW20),"")</f>
        <v>77405.203200000004</v>
      </c>
      <c r="IY20" s="59">
        <f>+IFERROR(IF(ISTEXT(IY$5)=FALSE,(INDEX(BCR!$1:$1048576,MATCH('Estadísticas BCR'!IY$5,BCR!$A:$A,0),MATCH('Estadísticas BCR'!$B20,BCR!$1:$1,0))),IX20),"")</f>
        <v>78315.405599999998</v>
      </c>
      <c r="IZ20" s="59">
        <f>+IFERROR(IF(ISTEXT(IZ$5)=FALSE,(INDEX(BCR!$1:$1048576,MATCH('Estadísticas BCR'!IZ$5,BCR!$A:$A,0),MATCH('Estadísticas BCR'!$B20,BCR!$1:$1,0))),IY20),"")</f>
        <v>79216.2068</v>
      </c>
      <c r="JA20" s="59">
        <f>+IFERROR(IF(ISTEXT(JA$5)=FALSE,(INDEX(BCR!$1:$1048576,MATCH('Estadísticas BCR'!JA$5,BCR!$A:$A,0),MATCH('Estadísticas BCR'!$B20,BCR!$1:$1,0))),IZ20),"")</f>
        <v>80243.5864</v>
      </c>
      <c r="JB20" s="59">
        <f>+IFERROR(IF(ISTEXT(JB$5)=FALSE,(INDEX(BCR!$1:$1048576,MATCH('Estadísticas BCR'!JB$5,BCR!$A:$A,0),MATCH('Estadísticas BCR'!$B20,BCR!$1:$1,0))),JA20),"")</f>
        <v>81010.071599999996</v>
      </c>
      <c r="JC20" s="60">
        <f>+IFERROR(IF(ISTEXT(JC$5)=FALSE,(INDEX(BCR!$1:$1048576,MATCH('Estadísticas BCR'!JC$5,BCR!$A:$A,0),MATCH('Estadísticas BCR'!$B20,BCR!$1:$1,0))),JB20),"")</f>
        <v>81010.071599999996</v>
      </c>
      <c r="JD20" s="59">
        <f>+IFERROR(IF(ISTEXT(JD$5)=FALSE,(INDEX(BCR!$1:$1048576,MATCH('Estadísticas BCR'!JD$5,BCR!$A:$A,0),MATCH('Estadísticas BCR'!$B20,BCR!$1:$1,0))),JC20),"")</f>
        <v>81550.925199999998</v>
      </c>
      <c r="JE20" s="59">
        <f>+IFERROR(IF(ISTEXT(JE$5)=FALSE,(INDEX(BCR!$1:$1048576,MATCH('Estadísticas BCR'!JE$5,BCR!$A:$A,0),MATCH('Estadísticas BCR'!$B20,BCR!$1:$1,0))),JD20),"")</f>
        <v>82318.112800000003</v>
      </c>
      <c r="JF20" s="59">
        <f>+IFERROR(IF(ISTEXT(JF$5)=FALSE,(INDEX(BCR!$1:$1048576,MATCH('Estadísticas BCR'!JF$5,BCR!$A:$A,0),MATCH('Estadísticas BCR'!$B20,BCR!$1:$1,0))),JE20),"")</f>
        <v>81235.7068</v>
      </c>
      <c r="JG20" s="59">
        <f>+IFERROR(IF(ISTEXT(JG$5)=FALSE,(INDEX(BCR!$1:$1048576,MATCH('Estadísticas BCR'!JG$5,BCR!$A:$A,0),MATCH('Estadísticas BCR'!$B20,BCR!$1:$1,0))),JF20),"")</f>
        <v>79420.053199999995</v>
      </c>
      <c r="JH20" s="59">
        <f>+IFERROR(IF(ISTEXT(JH$5)=FALSE,(INDEX(BCR!$1:$1048576,MATCH('Estadísticas BCR'!JH$5,BCR!$A:$A,0),MATCH('Estadísticas BCR'!$B20,BCR!$1:$1,0))),JG20),"")</f>
        <v>78485.126799999998</v>
      </c>
      <c r="JI20" s="59">
        <f>+IFERROR(IF(ISTEXT(JI$5)=FALSE,(INDEX(BCR!$1:$1048576,MATCH('Estadísticas BCR'!JI$5,BCR!$A:$A,0),MATCH('Estadísticas BCR'!$B20,BCR!$1:$1,0))),JH20),"")</f>
        <v>77306.55</v>
      </c>
      <c r="JJ20" s="59">
        <f>+IFERROR(IF(ISTEXT(JJ$5)=FALSE,(INDEX(BCR!$1:$1048576,MATCH('Estadísticas BCR'!JJ$5,BCR!$A:$A,0),MATCH('Estadísticas BCR'!$B20,BCR!$1:$1,0))),JI20),"")</f>
        <v>76037.055200000003</v>
      </c>
      <c r="JK20" s="59">
        <f>+IFERROR(IF(ISTEXT(JK$5)=FALSE,(INDEX(BCR!$1:$1048576,MATCH('Estadísticas BCR'!JK$5,BCR!$A:$A,0),MATCH('Estadísticas BCR'!$B20,BCR!$1:$1,0))),JJ20),"")</f>
        <v>75423.664000000004</v>
      </c>
      <c r="JL20" s="59">
        <f>+IFERROR(IF(ISTEXT(JL$5)=FALSE,(INDEX(BCR!$1:$1048576,MATCH('Estadísticas BCR'!JL$5,BCR!$A:$A,0),MATCH('Estadísticas BCR'!$B20,BCR!$1:$1,0))),JK20),"")</f>
        <v>75067.343999999997</v>
      </c>
      <c r="JM20" s="59">
        <f>+IFERROR(IF(ISTEXT(JM$5)=FALSE,(INDEX(BCR!$1:$1048576,MATCH('Estadísticas BCR'!JM$5,BCR!$A:$A,0),MATCH('Estadísticas BCR'!$B20,BCR!$1:$1,0))),JL20),"")</f>
        <v>75202.386799999993</v>
      </c>
      <c r="JN20" s="59">
        <f>+IFERROR(IF(ISTEXT(JN$5)=FALSE,(INDEX(BCR!$1:$1048576,MATCH('Estadísticas BCR'!JN$5,BCR!$A:$A,0),MATCH('Estadísticas BCR'!$B20,BCR!$1:$1,0))),JM20),"")</f>
        <v>75369.032000000007</v>
      </c>
      <c r="JO20" s="59">
        <f>+IFERROR(IF(ISTEXT(JO$5)=FALSE,(INDEX(BCR!$1:$1048576,MATCH('Estadísticas BCR'!JO$5,BCR!$A:$A,0),MATCH('Estadísticas BCR'!$B20,BCR!$1:$1,0))),JN20),"")</f>
        <v>75273.386799999993</v>
      </c>
      <c r="JP20" s="60">
        <f>+IFERROR(IF(ISTEXT(JP$5)=FALSE,(INDEX(BCR!$1:$1048576,MATCH('Estadísticas BCR'!JP$5,BCR!$A:$A,0),MATCH('Estadísticas BCR'!$B20,BCR!$1:$1,0))),JO20),"")</f>
        <v>75273.386799999993</v>
      </c>
      <c r="JQ20" s="59">
        <f>+IFERROR(IF(ISTEXT(JQ$5)=FALSE,(INDEX(BCR!$1:$1048576,MATCH('Estadísticas BCR'!JQ$5,BCR!$A:$A,0),MATCH('Estadísticas BCR'!$B20,BCR!$1:$1,0))),JP20),"")</f>
        <v>74280.134399999995</v>
      </c>
      <c r="JR20" s="59">
        <f>+IFERROR(IF(ISTEXT(JR$5)=FALSE,(INDEX(BCR!$1:$1048576,MATCH('Estadísticas BCR'!JR$5,BCR!$A:$A,0),MATCH('Estadísticas BCR'!$B20,BCR!$1:$1,0))),JQ20),"")</f>
        <v>73205.884000000005</v>
      </c>
      <c r="JS20" s="59">
        <f>+IFERROR(IF(ISTEXT(JS$5)=FALSE,(INDEX(BCR!$1:$1048576,MATCH('Estadísticas BCR'!JS$5,BCR!$A:$A,0),MATCH('Estadísticas BCR'!$B20,BCR!$1:$1,0))),JR20),"")</f>
        <v>72688.476800000004</v>
      </c>
      <c r="JT20" s="59">
        <f>+IFERROR(IF(ISTEXT(JT$5)=FALSE,(INDEX(BCR!$1:$1048576,MATCH('Estadísticas BCR'!JT$5,BCR!$A:$A,0),MATCH('Estadísticas BCR'!$B20,BCR!$1:$1,0))),JS20),"")</f>
        <v>72929.086800000005</v>
      </c>
      <c r="JU20" s="59">
        <f>+IFERROR(IF(ISTEXT(JU$5)=FALSE,(INDEX(BCR!$1:$1048576,MATCH('Estadísticas BCR'!JU$5,BCR!$A:$A,0),MATCH('Estadísticas BCR'!$B20,BCR!$1:$1,0))),JT20),"")</f>
        <v>72831.041599999997</v>
      </c>
      <c r="JV20" s="59">
        <f>+IFERROR(IF(ISTEXT(JV$5)=FALSE,(INDEX(BCR!$1:$1048576,MATCH('Estadísticas BCR'!JV$5,BCR!$A:$A,0),MATCH('Estadísticas BCR'!$B20,BCR!$1:$1,0))),JU20),"")</f>
        <v>73032.251999999993</v>
      </c>
      <c r="JW20" s="59">
        <f>+IFERROR(IF(ISTEXT(JW$5)=FALSE,(INDEX(BCR!$1:$1048576,MATCH('Estadísticas BCR'!JW$5,BCR!$A:$A,0),MATCH('Estadísticas BCR'!$B20,BCR!$1:$1,0))),JV20),"")</f>
        <v>72767.254400000005</v>
      </c>
      <c r="JX20" s="59">
        <f>+IFERROR(IF(ISTEXT(JX$5)=FALSE,(INDEX(BCR!$1:$1048576,MATCH('Estadísticas BCR'!JX$5,BCR!$A:$A,0),MATCH('Estadísticas BCR'!$B20,BCR!$1:$1,0))),JW20),"")</f>
        <v>73233.388000000006</v>
      </c>
      <c r="JY20" s="59">
        <f>+IFERROR(IF(ISTEXT(JY$5)=FALSE,(INDEX(BCR!$1:$1048576,MATCH('Estadísticas BCR'!JY$5,BCR!$A:$A,0),MATCH('Estadísticas BCR'!$B20,BCR!$1:$1,0))),JX20),"")</f>
        <v>73203.894</v>
      </c>
      <c r="JZ20" s="59">
        <f>+IFERROR(IF(ISTEXT(JZ$5)=FALSE,(INDEX(BCR!$1:$1048576,MATCH('Estadísticas BCR'!JZ$5,BCR!$A:$A,0),MATCH('Estadísticas BCR'!$B20,BCR!$1:$1,0))),JY20),"")</f>
        <v>74411.074399999998</v>
      </c>
      <c r="KA20" s="59">
        <f>+IFERROR(IF(ISTEXT(KA$5)=FALSE,(INDEX(BCR!$1:$1048576,MATCH('Estadísticas BCR'!KA$5,BCR!$A:$A,0),MATCH('Estadísticas BCR'!$B20,BCR!$1:$1,0))),JZ20),"")</f>
        <v>76246.144799999995</v>
      </c>
      <c r="KB20" s="59">
        <f>+IFERROR(IF(ISTEXT(KB$5)=FALSE,(INDEX(BCR!$1:$1048576,MATCH('Estadísticas BCR'!KB$5,BCR!$A:$A,0),MATCH('Estadísticas BCR'!$B20,BCR!$1:$1,0))),KA20),"")</f>
        <v>77655.7736</v>
      </c>
      <c r="KC20" s="60">
        <f>+IFERROR(IF(ISTEXT(KC$5)=FALSE,(INDEX(BCR!$1:$1048576,MATCH('Estadísticas BCR'!KC$5,BCR!$A:$A,0),MATCH('Estadísticas BCR'!$B20,BCR!$1:$1,0))),KB20),"")</f>
        <v>77655.7736</v>
      </c>
      <c r="KD20" s="59">
        <f>+IFERROR(IF(ISTEXT(KD$5)=FALSE,(INDEX(BCR!$1:$1048576,MATCH('Estadísticas BCR'!KD$5,BCR!$A:$A,0),MATCH('Estadísticas BCR'!$B20,BCR!$1:$1,0))),KC20),"")</f>
        <v>78584.118400000007</v>
      </c>
      <c r="KE20" s="59">
        <f>+IFERROR(IF(ISTEXT(KE$5)=FALSE,(INDEX(BCR!$1:$1048576,MATCH('Estadísticas BCR'!KE$5,BCR!$A:$A,0),MATCH('Estadísticas BCR'!$B20,BCR!$1:$1,0))),KD20),"")</f>
        <v>80362.809599999993</v>
      </c>
      <c r="KF20" s="59">
        <f>+IFERROR(IF(ISTEXT(KF$5)=FALSE,(INDEX(BCR!$1:$1048576,MATCH('Estadísticas BCR'!KF$5,BCR!$A:$A,0),MATCH('Estadísticas BCR'!$B20,BCR!$1:$1,0))),KE20),"")</f>
        <v>83234.392800000001</v>
      </c>
      <c r="KG20" s="59">
        <f>+IFERROR(IF(ISTEXT(KG$5)=FALSE,(INDEX(BCR!$1:$1048576,MATCH('Estadísticas BCR'!KG$5,BCR!$A:$A,0),MATCH('Estadísticas BCR'!$B20,BCR!$1:$1,0))),KF20),"")</f>
        <v>84917.834799999997</v>
      </c>
      <c r="KH20" s="59">
        <f>+IFERROR(IF(ISTEXT(KH$5)=FALSE,(INDEX(BCR!$1:$1048576,MATCH('Estadísticas BCR'!KH$5,BCR!$A:$A,0),MATCH('Estadísticas BCR'!$B20,BCR!$1:$1,0))),KG20),"")</f>
        <v>86910.570399999997</v>
      </c>
      <c r="KI20" s="59">
        <f>+IFERROR(IF(ISTEXT(KI$5)=FALSE,(INDEX(BCR!$1:$1048576,MATCH('Estadísticas BCR'!KI$5,BCR!$A:$A,0),MATCH('Estadísticas BCR'!$B20,BCR!$1:$1,0))),KH20),"")</f>
        <v>88579.237200000003</v>
      </c>
      <c r="KJ20" s="59">
        <f>+IFERROR(IF(ISTEXT(KJ$5)=FALSE,(INDEX(BCR!$1:$1048576,MATCH('Estadísticas BCR'!KJ$5,BCR!$A:$A,0),MATCH('Estadísticas BCR'!$B20,BCR!$1:$1,0))),KI20),"")</f>
        <v>89054.733200000002</v>
      </c>
      <c r="KK20" s="59">
        <f>+IFERROR(IF(ISTEXT(KK$5)=FALSE,(INDEX(BCR!$1:$1048576,MATCH('Estadísticas BCR'!KK$5,BCR!$A:$A,0),MATCH('Estadísticas BCR'!$B20,BCR!$1:$1,0))),KJ20),"")</f>
        <v>90182.938399999999</v>
      </c>
      <c r="KL20" s="59">
        <f>+IFERROR(IF(ISTEXT(KL$5)=FALSE,(INDEX(BCR!$1:$1048576,MATCH('Estadísticas BCR'!KL$5,BCR!$A:$A,0),MATCH('Estadísticas BCR'!$B20,BCR!$1:$1,0))),KK20),"")</f>
        <v>90760.538400000005</v>
      </c>
      <c r="KM20" s="59">
        <f>+IFERROR(IF(ISTEXT(KM$5)=FALSE,(INDEX(BCR!$1:$1048576,MATCH('Estadísticas BCR'!KM$5,BCR!$A:$A,0),MATCH('Estadísticas BCR'!$B20,BCR!$1:$1,0))),KL20),"")</f>
        <v>92157.374800000005</v>
      </c>
      <c r="KN20" s="59">
        <f>+IFERROR(IF(ISTEXT(KN$5)=FALSE,(INDEX(BCR!$1:$1048576,MATCH('Estadísticas BCR'!KN$5,BCR!$A:$A,0),MATCH('Estadísticas BCR'!$B20,BCR!$1:$1,0))),KM20),"")</f>
        <v>93645.671600000001</v>
      </c>
      <c r="KO20" s="59">
        <f>+IFERROR(IF(ISTEXT(KO$5)=FALSE,(INDEX(BCR!$1:$1048576,MATCH('Estadísticas BCR'!KO$5,BCR!$A:$A,0),MATCH('Estadísticas BCR'!$B20,BCR!$1:$1,0))),KN20),"")</f>
        <v>94560.783599999995</v>
      </c>
      <c r="KP20" s="60">
        <f>+IFERROR(IF(ISTEXT(KP$5)=FALSE,(INDEX(BCR!$1:$1048576,MATCH('Estadísticas BCR'!KP$5,BCR!$A:$A,0),MATCH('Estadísticas BCR'!$B20,BCR!$1:$1,0))),KO20),"")</f>
        <v>94560.783599999995</v>
      </c>
      <c r="KQ20" s="59">
        <f>+IFERROR(IF(ISTEXT(KQ$5)=FALSE,(INDEX(BCR!$1:$1048576,MATCH('Estadísticas BCR'!KQ$5,BCR!$A:$A,0),MATCH('Estadísticas BCR'!$B20,BCR!$1:$1,0))),KP20),"")</f>
        <v>95523.459199999998</v>
      </c>
      <c r="KR20" s="59">
        <f>+IFERROR(IF(ISTEXT(KR$5)=FALSE,(INDEX(BCR!$1:$1048576,MATCH('Estadísticas BCR'!KR$5,BCR!$A:$A,0),MATCH('Estadísticas BCR'!$B20,BCR!$1:$1,0))),KQ20),"")</f>
        <v>96728.669599999994</v>
      </c>
      <c r="KS20" s="59">
        <f>+IFERROR(IF(ISTEXT(KS$5)=FALSE,(INDEX(BCR!$1:$1048576,MATCH('Estadísticas BCR'!KS$5,BCR!$A:$A,0),MATCH('Estadísticas BCR'!$B20,BCR!$1:$1,0))),KR20),"")</f>
        <v>98012.405599999998</v>
      </c>
      <c r="KT20" s="59">
        <f>+IFERROR(IF(ISTEXT(KT$5)=FALSE,(INDEX(BCR!$1:$1048576,MATCH('Estadísticas BCR'!KT$5,BCR!$A:$A,0),MATCH('Estadísticas BCR'!$B20,BCR!$1:$1,0))),KS20),"")</f>
        <v>98829.339600000007</v>
      </c>
      <c r="KU20" s="59">
        <f>+IFERROR(IF(ISTEXT(KU$5)=FALSE,(INDEX(BCR!$1:$1048576,MATCH('Estadísticas BCR'!KU$5,BCR!$A:$A,0),MATCH('Estadísticas BCR'!$B20,BCR!$1:$1,0))),KT20),"")</f>
        <v>99939.17</v>
      </c>
      <c r="KV20" s="59">
        <f>+IFERROR(IF(ISTEXT(KV$5)=FALSE,(INDEX(BCR!$1:$1048576,MATCH('Estadísticas BCR'!KV$5,BCR!$A:$A,0),MATCH('Estadísticas BCR'!$B20,BCR!$1:$1,0))),KU20),"")</f>
        <v>100772.288</v>
      </c>
      <c r="KW20" s="59">
        <f>+IFERROR(IF(ISTEXT(KW$5)=FALSE,(INDEX(BCR!$1:$1048576,MATCH('Estadísticas BCR'!KW$5,BCR!$A:$A,0),MATCH('Estadísticas BCR'!$B20,BCR!$1:$1,0))),KV20),"")</f>
        <v>101219.63</v>
      </c>
      <c r="KX20" s="59">
        <f>+IFERROR(IF(ISTEXT(KX$5)=FALSE,(INDEX(BCR!$1:$1048576,MATCH('Estadísticas BCR'!KX$5,BCR!$A:$A,0),MATCH('Estadísticas BCR'!$B20,BCR!$1:$1,0))),KW20),"")</f>
        <v>102030.19439999999</v>
      </c>
      <c r="KY20" s="59">
        <f>+IFERROR(IF(ISTEXT(KY$5)=FALSE,(INDEX(BCR!$1:$1048576,MATCH('Estadísticas BCR'!KY$5,BCR!$A:$A,0),MATCH('Estadísticas BCR'!$B20,BCR!$1:$1,0))),KX20),"")</f>
        <v>102287.48480000001</v>
      </c>
      <c r="KZ20" s="59">
        <f>+IFERROR(IF(ISTEXT(KZ$5)=FALSE,(INDEX(BCR!$1:$1048576,MATCH('Estadísticas BCR'!KZ$5,BCR!$A:$A,0),MATCH('Estadísticas BCR'!$B20,BCR!$1:$1,0))),KY20),"")</f>
        <v>102734.9028</v>
      </c>
      <c r="LA20" s="59">
        <f>+IFERROR(IF(ISTEXT(LA$5)=FALSE,(INDEX(BCR!$1:$1048576,MATCH('Estadísticas BCR'!LA$5,BCR!$A:$A,0),MATCH('Estadísticas BCR'!$B20,BCR!$1:$1,0))),KZ20),"")</f>
        <v>102820.37880000001</v>
      </c>
      <c r="LB20" s="59">
        <f>+IFERROR(IF(ISTEXT(LB$5)=FALSE,(INDEX(BCR!$1:$1048576,MATCH('Estadísticas BCR'!LB$5,BCR!$A:$A,0),MATCH('Estadísticas BCR'!$B20,BCR!$1:$1,0))),LA20),"")</f>
        <v>102193.97040000001</v>
      </c>
      <c r="LC20" s="60">
        <f>+IFERROR(IF(ISTEXT(LC$5)=FALSE,(INDEX(BCR!$1:$1048576,MATCH('Estadísticas BCR'!LC$5,BCR!$A:$A,0),MATCH('Estadísticas BCR'!$B20,BCR!$1:$1,0))),LB20),"")</f>
        <v>102193.97040000001</v>
      </c>
      <c r="LD20" s="59">
        <f>+IFERROR(IF(ISTEXT(LD$5)=FALSE,(INDEX(BCR!$1:$1048576,MATCH('Estadísticas BCR'!LD$5,BCR!$A:$A,0),MATCH('Estadísticas BCR'!$B20,BCR!$1:$1,0))),LC20),"")</f>
        <v>102052.3432</v>
      </c>
      <c r="LE20" s="59">
        <f>+IFERROR(IF(ISTEXT(LE$5)=FALSE,(INDEX(BCR!$1:$1048576,MATCH('Estadísticas BCR'!LE$5,BCR!$A:$A,0),MATCH('Estadísticas BCR'!$B20,BCR!$1:$1,0))),LD20),"")</f>
        <v>101954.2672</v>
      </c>
      <c r="LF20" s="59">
        <f>+IFERROR(IF(ISTEXT(LF$5)=FALSE,(INDEX(BCR!$1:$1048576,MATCH('Estadísticas BCR'!LF$5,BCR!$A:$A,0),MATCH('Estadísticas BCR'!$B20,BCR!$1:$1,0))),LE20),"")</f>
        <v>101734.726</v>
      </c>
      <c r="LG20" s="59">
        <f>+IFERROR(IF(ISTEXT(LG$5)=FALSE,(INDEX(BCR!$1:$1048576,MATCH('Estadísticas BCR'!LG$5,BCR!$A:$A,0),MATCH('Estadísticas BCR'!$B20,BCR!$1:$1,0))),LF20),"")</f>
        <v>102493.19160000001</v>
      </c>
      <c r="LH20" s="59">
        <f>+IFERROR(IF(ISTEXT(LH$5)=FALSE,(INDEX(BCR!$1:$1048576,MATCH('Estadísticas BCR'!LH$5,BCR!$A:$A,0),MATCH('Estadísticas BCR'!$B20,BCR!$1:$1,0))),LG20),"")</f>
        <v>101810.96400000001</v>
      </c>
      <c r="LI20" s="59">
        <f>+IFERROR(IF(ISTEXT(LI$5)=FALSE,(INDEX(BCR!$1:$1048576,MATCH('Estadísticas BCR'!LI$5,BCR!$A:$A,0),MATCH('Estadísticas BCR'!$B20,BCR!$1:$1,0))),LH20),"")</f>
        <v>100857.08199999999</v>
      </c>
      <c r="LJ20" s="59">
        <f>+IFERROR(IF(ISTEXT(LJ$5)=FALSE,(INDEX(BCR!$1:$1048576,MATCH('Estadísticas BCR'!LJ$5,BCR!$A:$A,0),MATCH('Estadísticas BCR'!$B20,BCR!$1:$1,0))),LI20),"")</f>
        <v>99284.543600000005</v>
      </c>
      <c r="LK20" s="59">
        <f>+IFERROR(IF(ISTEXT(LK$5)=FALSE,(INDEX(BCR!$1:$1048576,MATCH('Estadísticas BCR'!LK$5,BCR!$A:$A,0),MATCH('Estadísticas BCR'!$B20,BCR!$1:$1,0))),LJ20),"")</f>
        <v>98732.263999999996</v>
      </c>
      <c r="LL20" s="59">
        <f>+IFERROR(IF(ISTEXT(LL$5)=FALSE,(INDEX(BCR!$1:$1048576,MATCH('Estadísticas BCR'!LL$5,BCR!$A:$A,0),MATCH('Estadísticas BCR'!$B20,BCR!$1:$1,0))),LK20),"")</f>
        <v>98343.604399999997</v>
      </c>
      <c r="LM20" s="59">
        <f>+IFERROR(IF(ISTEXT(LM$5)=FALSE,(INDEX(BCR!$1:$1048576,MATCH('Estadísticas BCR'!LM$5,BCR!$A:$A,0),MATCH('Estadísticas BCR'!$B20,BCR!$1:$1,0))),LL20),"")</f>
        <v>99772.066000000006</v>
      </c>
      <c r="LN20" s="59">
        <f>+IFERROR(IF(ISTEXT(LN$5)=FALSE,(INDEX(BCR!$1:$1048576,MATCH('Estadísticas BCR'!LN$5,BCR!$A:$A,0),MATCH('Estadísticas BCR'!$B20,BCR!$1:$1,0))),LM20),"")</f>
        <v>100068.4132</v>
      </c>
      <c r="LO20" s="59">
        <f>+IFERROR(IF(ISTEXT(LO$5)=FALSE,(INDEX(BCR!$1:$1048576,MATCH('Estadísticas BCR'!LO$5,BCR!$A:$A,0),MATCH('Estadísticas BCR'!$B20,BCR!$1:$1,0))),LN20),"")</f>
        <v>100368.11040000001</v>
      </c>
      <c r="LP20" s="60">
        <f>+IFERROR(IF(ISTEXT(LP$5)=FALSE,(INDEX(BCR!$1:$1048576,MATCH('Estadísticas BCR'!LP$5,BCR!$A:$A,0),MATCH('Estadísticas BCR'!$B20,BCR!$1:$1,0))),LO20),"")</f>
        <v>100368.11040000001</v>
      </c>
      <c r="LQ20" s="59">
        <f>+IFERROR(IF(ISTEXT(LQ$5)=FALSE,(INDEX(BCR!$1:$1048576,MATCH('Estadísticas BCR'!LQ$5,BCR!$A:$A,0),MATCH('Estadísticas BCR'!$B20,BCR!$1:$1,0))),LP20),"")</f>
        <v>100645.0312</v>
      </c>
      <c r="LR20" s="59">
        <f>+IFERROR(IF(ISTEXT(LR$5)=FALSE,(INDEX(BCR!$1:$1048576,MATCH('Estadísticas BCR'!LR$5,BCR!$A:$A,0),MATCH('Estadísticas BCR'!$B20,BCR!$1:$1,0))),LQ20),"")</f>
        <v>101038.21520000001</v>
      </c>
      <c r="LS20" s="59">
        <f>+IFERROR(IF(ISTEXT(LS$5)=FALSE,(INDEX(BCR!$1:$1048576,MATCH('Estadísticas BCR'!LS$5,BCR!$A:$A,0),MATCH('Estadísticas BCR'!$B20,BCR!$1:$1,0))),LR20),"")</f>
        <v>101492.702</v>
      </c>
      <c r="LT20" s="59">
        <f>+IFERROR(IF(ISTEXT(LT$5)=FALSE,(INDEX(BCR!$1:$1048576,MATCH('Estadísticas BCR'!LT$5,BCR!$A:$A,0),MATCH('Estadísticas BCR'!$B20,BCR!$1:$1,0))),LS20),"")</f>
        <v>101889.6012</v>
      </c>
      <c r="LU20" s="59">
        <f>+IFERROR(IF(ISTEXT(LU$5)=FALSE,(INDEX(BCR!$1:$1048576,MATCH('Estadísticas BCR'!LU$5,BCR!$A:$A,0),MATCH('Estadísticas BCR'!$B20,BCR!$1:$1,0))),LT20),"")</f>
        <v>102450.77959999999</v>
      </c>
      <c r="LV20" s="59">
        <f>+IFERROR(IF(ISTEXT(LV$5)=FALSE,(INDEX(BCR!$1:$1048576,MATCH('Estadísticas BCR'!LV$5,BCR!$A:$A,0),MATCH('Estadísticas BCR'!$B20,BCR!$1:$1,0))),LU20),"")</f>
        <v>103365.7896</v>
      </c>
      <c r="LW20" s="59">
        <f>+IFERROR(IF(ISTEXT(LW$5)=FALSE,(INDEX(BCR!$1:$1048576,MATCH('Estadísticas BCR'!LW$5,BCR!$A:$A,0),MATCH('Estadísticas BCR'!$B20,BCR!$1:$1,0))),LV20),"")</f>
        <v>103876.416</v>
      </c>
      <c r="LX20" s="59">
        <f>+IFERROR(IF(ISTEXT(LX$5)=FALSE,(INDEX(BCR!$1:$1048576,MATCH('Estadísticas BCR'!LX$5,BCR!$A:$A,0),MATCH('Estadísticas BCR'!$B20,BCR!$1:$1,0))),LW20),"")</f>
        <v>104750.3996</v>
      </c>
      <c r="LY20" s="59">
        <f>+IFERROR(IF(ISTEXT(LY$5)=FALSE,(INDEX(BCR!$1:$1048576,MATCH('Estadísticas BCR'!LY$5,BCR!$A:$A,0),MATCH('Estadísticas BCR'!$B20,BCR!$1:$1,0))),LX20),"")</f>
        <v>105563.902</v>
      </c>
      <c r="LZ20" s="59">
        <f>+IFERROR(IF(ISTEXT(LZ$5)=FALSE,(INDEX(BCR!$1:$1048576,MATCH('Estadísticas BCR'!LZ$5,BCR!$A:$A,0),MATCH('Estadísticas BCR'!$B20,BCR!$1:$1,0))),LY20),"")</f>
        <v>106685.7408</v>
      </c>
      <c r="MA20" s="59">
        <f>+IFERROR(IF(ISTEXT(MA$5)=FALSE,(INDEX(BCR!$1:$1048576,MATCH('Estadísticas BCR'!MA$5,BCR!$A:$A,0),MATCH('Estadísticas BCR'!$B20,BCR!$1:$1,0))),LZ20),"")</f>
        <v>107487.51639999999</v>
      </c>
      <c r="MB20" s="59">
        <f>+IFERROR(IF(ISTEXT(MB$5)=FALSE,(INDEX(BCR!$1:$1048576,MATCH('Estadísticas BCR'!MB$5,BCR!$A:$A,0),MATCH('Estadísticas BCR'!$B20,BCR!$1:$1,0))),MA20),"")</f>
        <v>107850.7452</v>
      </c>
      <c r="MC20" s="60">
        <f>+IFERROR(IF(ISTEXT(MC$5)=FALSE,(INDEX(BCR!$1:$1048576,MATCH('Estadísticas BCR'!MC$5,BCR!$A:$A,0),MATCH('Estadísticas BCR'!$B20,BCR!$1:$1,0))),MB20),"")</f>
        <v>107850.7452</v>
      </c>
      <c r="MD20" s="59">
        <f>+IFERROR(IF(ISTEXT(MD$5)=FALSE,(INDEX(BCR!$1:$1048576,MATCH('Estadísticas BCR'!MD$5,BCR!$A:$A,0),MATCH('Estadísticas BCR'!$B20,BCR!$1:$1,0))),MC20),"")</f>
        <v>108059.6004</v>
      </c>
      <c r="ME20" s="59">
        <f>+IFERROR(IF(ISTEXT(ME$5)=FALSE,(INDEX(BCR!$1:$1048576,MATCH('Estadísticas BCR'!ME$5,BCR!$A:$A,0),MATCH('Estadísticas BCR'!$B20,BCR!$1:$1,0))),MD20),"")</f>
        <v>108504.1272</v>
      </c>
      <c r="MF20" s="59">
        <f>+IFERROR(IF(ISTEXT(MF$5)=FALSE,(INDEX(BCR!$1:$1048576,MATCH('Estadísticas BCR'!MF$5,BCR!$A:$A,0),MATCH('Estadísticas BCR'!$B20,BCR!$1:$1,0))),ME20),"")</f>
        <v>109564.2196</v>
      </c>
      <c r="MG20" s="59" t="str">
        <f>+IFERROR(IF(ISTEXT(MG$5)=FALSE,(INDEX(BCR!$1:$1048576,MATCH('Estadísticas BCR'!MG$5,BCR!$A:$A,0),MATCH('Estadísticas BCR'!$B20,BCR!$1:$1,0))),MF20),"")</f>
        <v/>
      </c>
      <c r="MH20" s="59" t="str">
        <f>+IFERROR(IF(ISTEXT(MH$5)=FALSE,(INDEX(BCR!$1:$1048576,MATCH('Estadísticas BCR'!MH$5,BCR!$A:$A,0),MATCH('Estadísticas BCR'!$B20,BCR!$1:$1,0))),MG20),"")</f>
        <v/>
      </c>
      <c r="MI20" s="59" t="str">
        <f>+IFERROR(IF(ISTEXT(MI$5)=FALSE,(INDEX(BCR!$1:$1048576,MATCH('Estadísticas BCR'!MI$5,BCR!$A:$A,0),MATCH('Estadísticas BCR'!$B20,BCR!$1:$1,0))),MH20),"")</f>
        <v/>
      </c>
      <c r="MJ20" s="59" t="str">
        <f>+IFERROR(IF(ISTEXT(MJ$5)=FALSE,(INDEX(BCR!$1:$1048576,MATCH('Estadísticas BCR'!MJ$5,BCR!$A:$A,0),MATCH('Estadísticas BCR'!$B20,BCR!$1:$1,0))),MI20),"")</f>
        <v/>
      </c>
      <c r="MK20" s="59" t="str">
        <f>+IFERROR(IF(ISTEXT(MK$5)=FALSE,(INDEX(BCR!$1:$1048576,MATCH('Estadísticas BCR'!MK$5,BCR!$A:$A,0),MATCH('Estadísticas BCR'!$B20,BCR!$1:$1,0))),MJ20),"")</f>
        <v/>
      </c>
      <c r="ML20" s="59" t="str">
        <f>+IFERROR(IF(ISTEXT(ML$5)=FALSE,(INDEX(BCR!$1:$1048576,MATCH('Estadísticas BCR'!ML$5,BCR!$A:$A,0),MATCH('Estadísticas BCR'!$B20,BCR!$1:$1,0))),MK20),"")</f>
        <v/>
      </c>
      <c r="MM20" s="59" t="str">
        <f>+IFERROR(IF(ISTEXT(MM$5)=FALSE,(INDEX(BCR!$1:$1048576,MATCH('Estadísticas BCR'!MM$5,BCR!$A:$A,0),MATCH('Estadísticas BCR'!$B20,BCR!$1:$1,0))),ML20),"")</f>
        <v/>
      </c>
      <c r="MN20" s="59" t="str">
        <f>+IFERROR(IF(ISTEXT(MN$5)=FALSE,(INDEX(BCR!$1:$1048576,MATCH('Estadísticas BCR'!MN$5,BCR!$A:$A,0),MATCH('Estadísticas BCR'!$B20,BCR!$1:$1,0))),MM20),"")</f>
        <v/>
      </c>
      <c r="MO20" s="59" t="str">
        <f>+IFERROR(IF(ISTEXT(MO$5)=FALSE,(INDEX(BCR!$1:$1048576,MATCH('Estadísticas BCR'!MO$5,BCR!$A:$A,0),MATCH('Estadísticas BCR'!$B20,BCR!$1:$1,0))),MN20),"")</f>
        <v/>
      </c>
      <c r="MP20" s="60" t="str">
        <f>+IFERROR(IF(ISTEXT(MP$5)=FALSE,(INDEX(BCR!$1:$1048576,MATCH('Estadísticas BCR'!MP$5,BCR!$A:$A,0),MATCH('Estadísticas BCR'!$B20,BCR!$1:$1,0))),MO20),"")</f>
        <v/>
      </c>
    </row>
    <row r="21" spans="2:354" outlineLevel="1">
      <c r="B21" s="9" t="s">
        <v>22</v>
      </c>
      <c r="C21" s="127" t="s">
        <v>162</v>
      </c>
      <c r="D21" s="104">
        <f>+IFERROR(IF(ISTEXT(D$5)=FALSE,(INDEX(BCR!$1:$1048576,MATCH('Estadísticas BCR'!D$5,BCR!$A:$A,0),MATCH('Estadísticas BCR'!$B21,BCR!$1:$1,0))),#REF!),"")</f>
        <v>0</v>
      </c>
      <c r="E21" s="104">
        <f>+IFERROR(IF(ISTEXT(E$5)=FALSE,(INDEX(BCR!$1:$1048576,MATCH('Estadísticas BCR'!E$5,BCR!$A:$A,0),MATCH('Estadísticas BCR'!$B21,BCR!$1:$1,0))),D21),"")</f>
        <v>0</v>
      </c>
      <c r="F21" s="104">
        <f>+IFERROR(IF(ISTEXT(F$5)=FALSE,(INDEX(BCR!$1:$1048576,MATCH('Estadísticas BCR'!F$5,BCR!$A:$A,0),MATCH('Estadísticas BCR'!$B21,BCR!$1:$1,0))),E21),"")</f>
        <v>0</v>
      </c>
      <c r="G21" s="104" t="str">
        <f>+IFERROR(IF(ISTEXT(G$5)=FALSE,(INDEX(BCR!$1:$1048576,MATCH('Estadísticas BCR'!G$5,BCR!$A:$A,0),MATCH('Estadísticas BCR'!$B21,BCR!$1:$1,0))),F21),"")</f>
        <v/>
      </c>
      <c r="H21" s="104">
        <f>+IFERROR(IF(ISTEXT(H$5)=FALSE,(INDEX(BCR!$1:$1048576,MATCH('Estadísticas BCR'!H$5,BCR!$A:$A,0),MATCH('Estadísticas BCR'!$B21,BCR!$1:$1,0))),G21),"")</f>
        <v>0</v>
      </c>
      <c r="I21" s="104">
        <f>+IFERROR(IF(ISTEXT(I$5)=FALSE,(INDEX(BCR!$1:$1048576,MATCH('Estadísticas BCR'!I$5,BCR!$A:$A,0),MATCH('Estadísticas BCR'!$B21,BCR!$1:$1,0))),H21),"")</f>
        <v>0</v>
      </c>
      <c r="J21" s="104">
        <f>+IFERROR(IF(ISTEXT(J$5)=FALSE,(INDEX(BCR!$1:$1048576,MATCH('Estadísticas BCR'!J$5,BCR!$A:$A,0),MATCH('Estadísticas BCR'!$B21,BCR!$1:$1,0))),I21),"")</f>
        <v>0</v>
      </c>
      <c r="K21" s="104">
        <f>+IFERROR(IF(ISTEXT(K$5)=FALSE,(INDEX(BCR!$1:$1048576,MATCH('Estadísticas BCR'!K$5,BCR!$A:$A,0),MATCH('Estadísticas BCR'!$B21,BCR!$1:$1,0))),J21),"")</f>
        <v>0</v>
      </c>
      <c r="L21" s="104">
        <f>+IFERROR(IF(ISTEXT(L$5)=FALSE,(INDEX(BCR!$1:$1048576,MATCH('Estadísticas BCR'!L$5,BCR!$A:$A,0),MATCH('Estadísticas BCR'!$B21,BCR!$1:$1,0))),K21),"")</f>
        <v>0</v>
      </c>
      <c r="M21" s="104">
        <f>+IFERROR(IF(ISTEXT(M$5)=FALSE,(INDEX(BCR!$1:$1048576,MATCH('Estadísticas BCR'!M$5,BCR!$A:$A,0),MATCH('Estadísticas BCR'!$B21,BCR!$1:$1,0))),L21),"")</f>
        <v>0</v>
      </c>
      <c r="N21" s="104">
        <f>+IFERROR(IF(ISTEXT(N$5)=FALSE,(INDEX(BCR!$1:$1048576,MATCH('Estadísticas BCR'!N$5,BCR!$A:$A,0),MATCH('Estadísticas BCR'!$B21,BCR!$1:$1,0))),M21),"")</f>
        <v>0</v>
      </c>
      <c r="O21" s="104">
        <f>+IFERROR(IF(ISTEXT(O$5)=FALSE,(INDEX(BCR!$1:$1048576,MATCH('Estadísticas BCR'!O$5,BCR!$A:$A,0),MATCH('Estadísticas BCR'!$B21,BCR!$1:$1,0))),N21),"")</f>
        <v>0</v>
      </c>
      <c r="P21" s="60">
        <f>+IFERROR(IF(ISTEXT(P$5)=FALSE,(INDEX(BCR!$1:$1048576,MATCH('Estadísticas BCR'!P$5,BCR!$A:$A,0),MATCH('Estadísticas BCR'!$B21,BCR!$1:$1,0))),O21),"")</f>
        <v>0</v>
      </c>
      <c r="Q21" s="104">
        <f>+IFERROR(IF(ISTEXT(Q$5)=FALSE,(INDEX(BCR!$1:$1048576,MATCH('Estadísticas BCR'!Q$5,BCR!$A:$A,0),MATCH('Estadísticas BCR'!$B21,BCR!$1:$1,0))),#REF!),"")</f>
        <v>3115.1432124667199</v>
      </c>
      <c r="R21" s="104">
        <f>+IFERROR(IF(ISTEXT(R$5)=FALSE,(INDEX(BCR!$1:$1048576,MATCH('Estadísticas BCR'!R$5,BCR!$A:$A,0),MATCH('Estadísticas BCR'!$B21,BCR!$1:$1,0))),Q21),"")</f>
        <v>3107.4341266794199</v>
      </c>
      <c r="S21" s="104">
        <f>+IFERROR(IF(ISTEXT(S$5)=FALSE,(INDEX(BCR!$1:$1048576,MATCH('Estadísticas BCR'!S$5,BCR!$A:$A,0),MATCH('Estadísticas BCR'!$B21,BCR!$1:$1,0))),R21),"")</f>
        <v>3112.52250192067</v>
      </c>
      <c r="T21" s="104">
        <f>+IFERROR(IF(ISTEXT(T$5)=FALSE,(INDEX(BCR!$1:$1048576,MATCH('Estadísticas BCR'!T$5,BCR!$A:$A,0),MATCH('Estadísticas BCR'!$B21,BCR!$1:$1,0))),S21),"")</f>
        <v>3138.5496475118398</v>
      </c>
      <c r="U21" s="104">
        <f>+IFERROR(IF(ISTEXT(U$5)=FALSE,(INDEX(BCR!$1:$1048576,MATCH('Estadísticas BCR'!U$5,BCR!$A:$A,0),MATCH('Estadísticas BCR'!$B21,BCR!$1:$1,0))),T21),"")</f>
        <v>3140.83214801237</v>
      </c>
      <c r="V21" s="104">
        <f>+IFERROR(IF(ISTEXT(V$5)=FALSE,(INDEX(BCR!$1:$1048576,MATCH('Estadísticas BCR'!V$5,BCR!$A:$A,0),MATCH('Estadísticas BCR'!$B21,BCR!$1:$1,0))),U21),"")</f>
        <v>3148.31645226107</v>
      </c>
      <c r="W21" s="104">
        <f>+IFERROR(IF(ISTEXT(W$5)=FALSE,(INDEX(BCR!$1:$1048576,MATCH('Estadísticas BCR'!W$5,BCR!$A:$A,0),MATCH('Estadísticas BCR'!$B21,BCR!$1:$1,0))),V21),"")</f>
        <v>3166.0474922291601</v>
      </c>
      <c r="X21" s="104">
        <f>+IFERROR(IF(ISTEXT(X$5)=FALSE,(INDEX(BCR!$1:$1048576,MATCH('Estadísticas BCR'!X$5,BCR!$A:$A,0),MATCH('Estadísticas BCR'!$B21,BCR!$1:$1,0))),W21),"")</f>
        <v>3175.9932844476798</v>
      </c>
      <c r="Y21" s="104">
        <f>+IFERROR(IF(ISTEXT(Y$5)=FALSE,(INDEX(BCR!$1:$1048576,MATCH('Estadísticas BCR'!Y$5,BCR!$A:$A,0),MATCH('Estadísticas BCR'!$B21,BCR!$1:$1,0))),X21),"")</f>
        <v>3187.9071438858</v>
      </c>
      <c r="Z21" s="104">
        <f>+IFERROR(IF(ISTEXT(Z$5)=FALSE,(INDEX(BCR!$1:$1048576,MATCH('Estadísticas BCR'!Z$5,BCR!$A:$A,0),MATCH('Estadísticas BCR'!$B21,BCR!$1:$1,0))),Y21),"")</f>
        <v>3192.73531473307</v>
      </c>
      <c r="AA21" s="104">
        <f>+IFERROR(IF(ISTEXT(AA$5)=FALSE,(INDEX(BCR!$1:$1048576,MATCH('Estadísticas BCR'!AA$5,BCR!$A:$A,0),MATCH('Estadísticas BCR'!$B21,BCR!$1:$1,0))),Z21),"")</f>
        <v>3216.78078489572</v>
      </c>
      <c r="AB21" s="104">
        <f>+IFERROR(IF(ISTEXT(AB$5)=FALSE,(INDEX(BCR!$1:$1048576,MATCH('Estadísticas BCR'!AB$5,BCR!$A:$A,0),MATCH('Estadísticas BCR'!$B21,BCR!$1:$1,0))),AA21),"")</f>
        <v>3499.8387739503501</v>
      </c>
      <c r="AC21" s="60">
        <f>+IFERROR(IF(ISTEXT(AC$5)=FALSE,(INDEX(BCR!$1:$1048576,MATCH('Estadísticas BCR'!AC$5,BCR!$A:$A,0),MATCH('Estadísticas BCR'!$B21,BCR!$1:$1,0))),AB21),"")</f>
        <v>3499.8387739503501</v>
      </c>
      <c r="AD21" s="59">
        <f>+IFERROR(IF(ISTEXT(AD$5)=FALSE,(INDEX(BCR!$1:$1048576,MATCH('Estadísticas BCR'!AD$5,BCR!$A:$A,0),MATCH('Estadísticas BCR'!$B21,BCR!$1:$1,0))),#REF!),"")</f>
        <v>3542.4552777911999</v>
      </c>
      <c r="AE21" s="59">
        <f>+IFERROR(IF(ISTEXT(AE$5)=FALSE,(INDEX(BCR!$1:$1048576,MATCH('Estadísticas BCR'!AE$5,BCR!$A:$A,0),MATCH('Estadísticas BCR'!$B21,BCR!$1:$1,0))),AD21),"")</f>
        <v>3546.0063333717599</v>
      </c>
      <c r="AF21" s="59">
        <f>+IFERROR(IF(ISTEXT(AF$5)=FALSE,(INDEX(BCR!$1:$1048576,MATCH('Estadísticas BCR'!AF$5,BCR!$A:$A,0),MATCH('Estadísticas BCR'!$B21,BCR!$1:$1,0))),AE21),"")</f>
        <v>3558.07631240604</v>
      </c>
      <c r="AG21" s="59">
        <f>+IFERROR(IF(ISTEXT(AG$5)=FALSE,(INDEX(BCR!$1:$1048576,MATCH('Estadísticas BCR'!AG$5,BCR!$A:$A,0),MATCH('Estadísticas BCR'!$B21,BCR!$1:$1,0))),AF21),"")</f>
        <v>3638.21106179341</v>
      </c>
      <c r="AH21" s="59">
        <f>+IFERROR(IF(ISTEXT(AH$5)=FALSE,(INDEX(BCR!$1:$1048576,MATCH('Estadísticas BCR'!AH$5,BCR!$A:$A,0),MATCH('Estadísticas BCR'!$B21,BCR!$1:$1,0))),AG21),"")</f>
        <v>3692.0505583323402</v>
      </c>
      <c r="AI21" s="59">
        <f>+IFERROR(IF(ISTEXT(AI$5)=FALSE,(INDEX(BCR!$1:$1048576,MATCH('Estadísticas BCR'!AI$5,BCR!$A:$A,0),MATCH('Estadísticas BCR'!$B21,BCR!$1:$1,0))),AH21),"")</f>
        <v>3714.7218263986301</v>
      </c>
      <c r="AJ21" s="59">
        <f>+IFERROR(IF(ISTEXT(AJ$5)=FALSE,(INDEX(BCR!$1:$1048576,MATCH('Estadísticas BCR'!AJ$5,BCR!$A:$A,0),MATCH('Estadísticas BCR'!$B21,BCR!$1:$1,0))),AI21),"")</f>
        <v>3739.4325726182201</v>
      </c>
      <c r="AK21" s="59">
        <f>+IFERROR(IF(ISTEXT(AK$5)=FALSE,(INDEX(BCR!$1:$1048576,MATCH('Estadísticas BCR'!AK$5,BCR!$A:$A,0),MATCH('Estadísticas BCR'!$B21,BCR!$1:$1,0))),AJ21),"")</f>
        <v>3772.2707757079902</v>
      </c>
      <c r="AL21" s="59">
        <f>+IFERROR(IF(ISTEXT(AL$5)=FALSE,(INDEX(BCR!$1:$1048576,MATCH('Estadísticas BCR'!AL$5,BCR!$A:$A,0),MATCH('Estadísticas BCR'!$B21,BCR!$1:$1,0))),AK21),"")</f>
        <v>3799.90671551491</v>
      </c>
      <c r="AM21" s="59">
        <f>+IFERROR(IF(ISTEXT(AM$5)=FALSE,(INDEX(BCR!$1:$1048576,MATCH('Estadísticas BCR'!AM$5,BCR!$A:$A,0),MATCH('Estadísticas BCR'!$B21,BCR!$1:$1,0))),AL21),"")</f>
        <v>3859.52116412032</v>
      </c>
      <c r="AN21" s="59">
        <f>+IFERROR(IF(ISTEXT(AN$5)=FALSE,(INDEX(BCR!$1:$1048576,MATCH('Estadísticas BCR'!AN$5,BCR!$A:$A,0),MATCH('Estadísticas BCR'!$B21,BCR!$1:$1,0))),AM21),"")</f>
        <v>3909.8046987440798</v>
      </c>
      <c r="AO21" s="59">
        <f>+IFERROR(IF(ISTEXT(AO$5)=FALSE,(INDEX(BCR!$1:$1048576,MATCH('Estadísticas BCR'!AO$5,BCR!$A:$A,0),MATCH('Estadísticas BCR'!$B21,BCR!$1:$1,0))),AN21),"")</f>
        <v>3968.7966078734698</v>
      </c>
      <c r="AP21" s="60">
        <f>+IFERROR(IF(ISTEXT(AP$5)=FALSE,(INDEX(BCR!$1:$1048576,MATCH('Estadísticas BCR'!AP$5,BCR!$A:$A,0),MATCH('Estadísticas BCR'!$B21,BCR!$1:$1,0))),AO21),"")</f>
        <v>3968.7966078734698</v>
      </c>
      <c r="AQ21" s="59">
        <f>+IFERROR(IF(ISTEXT(AQ$5)=FALSE,(INDEX(BCR!$1:$1048576,MATCH('Estadísticas BCR'!AQ$5,BCR!$A:$A,0),MATCH('Estadísticas BCR'!$B21,BCR!$1:$1,0))),#REF!),"")</f>
        <v>3972.3745369059002</v>
      </c>
      <c r="AR21" s="59">
        <f>+IFERROR(IF(ISTEXT(AR$5)=FALSE,(INDEX(BCR!$1:$1048576,MATCH('Estadísticas BCR'!AR$5,BCR!$A:$A,0),MATCH('Estadísticas BCR'!$B21,BCR!$1:$1,0))),AQ21),"")</f>
        <v>4005.4881178496598</v>
      </c>
      <c r="AS21" s="59">
        <f>+IFERROR(IF(ISTEXT(AS$5)=FALSE,(INDEX(BCR!$1:$1048576,MATCH('Estadísticas BCR'!AS$5,BCR!$A:$A,0),MATCH('Estadísticas BCR'!$B21,BCR!$1:$1,0))),AR21),"")</f>
        <v>4055.4527531258</v>
      </c>
      <c r="AT21" s="59">
        <f>+IFERROR(IF(ISTEXT(AT$5)=FALSE,(INDEX(BCR!$1:$1048576,MATCH('Estadísticas BCR'!AT$5,BCR!$A:$A,0),MATCH('Estadísticas BCR'!$B21,BCR!$1:$1,0))),AS21),"")</f>
        <v>4148.6607450709198</v>
      </c>
      <c r="AU21" s="59">
        <f>+IFERROR(IF(ISTEXT(AU$5)=FALSE,(INDEX(BCR!$1:$1048576,MATCH('Estadísticas BCR'!AU$5,BCR!$A:$A,0),MATCH('Estadísticas BCR'!$B21,BCR!$1:$1,0))),AT21),"")</f>
        <v>4187.7177872604298</v>
      </c>
      <c r="AV21" s="59">
        <f>+IFERROR(IF(ISTEXT(AV$5)=FALSE,(INDEX(BCR!$1:$1048576,MATCH('Estadísticas BCR'!AV$5,BCR!$A:$A,0),MATCH('Estadísticas BCR'!$B21,BCR!$1:$1,0))),AU21),"")</f>
        <v>4270.1751643683301</v>
      </c>
      <c r="AW21" s="59">
        <f>+IFERROR(IF(ISTEXT(AW$5)=FALSE,(INDEX(BCR!$1:$1048576,MATCH('Estadísticas BCR'!AW$5,BCR!$A:$A,0),MATCH('Estadísticas BCR'!$B21,BCR!$1:$1,0))),AV21),"")</f>
        <v>4318.5066570516101</v>
      </c>
      <c r="AX21" s="59">
        <f>+IFERROR(IF(ISTEXT(AX$5)=FALSE,(INDEX(BCR!$1:$1048576,MATCH('Estadísticas BCR'!AX$5,BCR!$A:$A,0),MATCH('Estadísticas BCR'!$B21,BCR!$1:$1,0))),AW21),"")</f>
        <v>4386.4602261213804</v>
      </c>
      <c r="AY21" s="59">
        <f>+IFERROR(IF(ISTEXT(AY$5)=FALSE,(INDEX(BCR!$1:$1048576,MATCH('Estadísticas BCR'!AY$5,BCR!$A:$A,0),MATCH('Estadísticas BCR'!$B21,BCR!$1:$1,0))),AX21),"")</f>
        <v>4433.3959708688299</v>
      </c>
      <c r="AZ21" s="59">
        <f>+IFERROR(IF(ISTEXT(AZ$5)=FALSE,(INDEX(BCR!$1:$1048576,MATCH('Estadísticas BCR'!AZ$5,BCR!$A:$A,0),MATCH('Estadísticas BCR'!$B21,BCR!$1:$1,0))),AY21),"")</f>
        <v>4483.1400704593498</v>
      </c>
      <c r="BA21" s="59">
        <f>+IFERROR(IF(ISTEXT(BA$5)=FALSE,(INDEX(BCR!$1:$1048576,MATCH('Estadísticas BCR'!BA$5,BCR!$A:$A,0),MATCH('Estadísticas BCR'!$B21,BCR!$1:$1,0))),AZ21),"")</f>
        <v>4557.5548068331</v>
      </c>
      <c r="BB21" s="59">
        <f>+IFERROR(IF(ISTEXT(BB$5)=FALSE,(INDEX(BCR!$1:$1048576,MATCH('Estadísticas BCR'!BB$5,BCR!$A:$A,0),MATCH('Estadísticas BCR'!$B21,BCR!$1:$1,0))),BA21),"")</f>
        <v>4604.0049678017704</v>
      </c>
      <c r="BC21" s="60">
        <f>+IFERROR(IF(ISTEXT(BC$5)=FALSE,(INDEX(BCR!$1:$1048576,MATCH('Estadísticas BCR'!BC$5,BCR!$A:$A,0),MATCH('Estadísticas BCR'!$B21,BCR!$1:$1,0))),BB21),"")</f>
        <v>4604.0049678017704</v>
      </c>
      <c r="BD21" s="59">
        <f>+IFERROR(IF(ISTEXT(BD$5)=FALSE,(INDEX(BCR!$1:$1048576,MATCH('Estadísticas BCR'!BD$5,BCR!$A:$A,0),MATCH('Estadísticas BCR'!$B21,BCR!$1:$1,0))),#REF!),"")</f>
        <v>4651.79824475025</v>
      </c>
      <c r="BE21" s="59">
        <f>+IFERROR(IF(ISTEXT(BE$5)=FALSE,(INDEX(BCR!$1:$1048576,MATCH('Estadísticas BCR'!BE$5,BCR!$A:$A,0),MATCH('Estadísticas BCR'!$B21,BCR!$1:$1,0))),BD21),"")</f>
        <v>4714.3375375896803</v>
      </c>
      <c r="BF21" s="59">
        <f>+IFERROR(IF(ISTEXT(BF$5)=FALSE,(INDEX(BCR!$1:$1048576,MATCH('Estadísticas BCR'!BF$5,BCR!$A:$A,0),MATCH('Estadísticas BCR'!$B21,BCR!$1:$1,0))),BE21),"")</f>
        <v>4764.5958442811598</v>
      </c>
      <c r="BG21" s="59">
        <f>+IFERROR(IF(ISTEXT(BG$5)=FALSE,(INDEX(BCR!$1:$1048576,MATCH('Estadísticas BCR'!BG$5,BCR!$A:$A,0),MATCH('Estadísticas BCR'!$B21,BCR!$1:$1,0))),BF21),"")</f>
        <v>4828.3468250133301</v>
      </c>
      <c r="BH21" s="59">
        <f>+IFERROR(IF(ISTEXT(BH$5)=FALSE,(INDEX(BCR!$1:$1048576,MATCH('Estadísticas BCR'!BH$5,BCR!$A:$A,0),MATCH('Estadísticas BCR'!$B21,BCR!$1:$1,0))),BG21),"")</f>
        <v>4890.3922623221997</v>
      </c>
      <c r="BI21" s="59">
        <f>+IFERROR(IF(ISTEXT(BI$5)=FALSE,(INDEX(BCR!$1:$1048576,MATCH('Estadísticas BCR'!BI$5,BCR!$A:$A,0),MATCH('Estadísticas BCR'!$B21,BCR!$1:$1,0))),BH21),"")</f>
        <v>4973.2322344903696</v>
      </c>
      <c r="BJ21" s="59">
        <f>+IFERROR(IF(ISTEXT(BJ$5)=FALSE,(INDEX(BCR!$1:$1048576,MATCH('Estadísticas BCR'!BJ$5,BCR!$A:$A,0),MATCH('Estadísticas BCR'!$B21,BCR!$1:$1,0))),BI21),"")</f>
        <v>5037.5627329361396</v>
      </c>
      <c r="BK21" s="59">
        <f>+IFERROR(IF(ISTEXT(BK$5)=FALSE,(INDEX(BCR!$1:$1048576,MATCH('Estadísticas BCR'!BK$5,BCR!$A:$A,0),MATCH('Estadísticas BCR'!$B21,BCR!$1:$1,0))),BJ21),"")</f>
        <v>5119.8806444013399</v>
      </c>
      <c r="BL21" s="59">
        <f>+IFERROR(IF(ISTEXT(BL$5)=FALSE,(INDEX(BCR!$1:$1048576,MATCH('Estadísticas BCR'!BL$5,BCR!$A:$A,0),MATCH('Estadísticas BCR'!$B21,BCR!$1:$1,0))),BK21),"")</f>
        <v>5214.38964370542</v>
      </c>
      <c r="BM21" s="59">
        <f>+IFERROR(IF(ISTEXT(BM$5)=FALSE,(INDEX(BCR!$1:$1048576,MATCH('Estadísticas BCR'!BM$5,BCR!$A:$A,0),MATCH('Estadísticas BCR'!$B21,BCR!$1:$1,0))),BL21),"")</f>
        <v>5300.9035636722001</v>
      </c>
      <c r="BN21" s="59">
        <f>+IFERROR(IF(ISTEXT(BN$5)=FALSE,(INDEX(BCR!$1:$1048576,MATCH('Estadísticas BCR'!BN$5,BCR!$A:$A,0),MATCH('Estadísticas BCR'!$B21,BCR!$1:$1,0))),BM21),"")</f>
        <v>5389.3336632369101</v>
      </c>
      <c r="BO21" s="59">
        <f>+IFERROR(IF(ISTEXT(BO$5)=FALSE,(INDEX(BCR!$1:$1048576,MATCH('Estadísticas BCR'!BO$5,BCR!$A:$A,0),MATCH('Estadísticas BCR'!$B21,BCR!$1:$1,0))),BN21),"")</f>
        <v>5466.5387497967104</v>
      </c>
      <c r="BP21" s="60">
        <f>+IFERROR(IF(ISTEXT(BP$5)=FALSE,(INDEX(BCR!$1:$1048576,MATCH('Estadísticas BCR'!BP$5,BCR!$A:$A,0),MATCH('Estadísticas BCR'!$B21,BCR!$1:$1,0))),BO21),"")</f>
        <v>5466.5387497967104</v>
      </c>
      <c r="BQ21" s="59">
        <f>+IFERROR(IF(ISTEXT(BQ$5)=FALSE,(INDEX(BCR!$1:$1048576,MATCH('Estadísticas BCR'!BQ$5,BCR!$A:$A,0),MATCH('Estadísticas BCR'!$B21,BCR!$1:$1,0))),#REF!),"")</f>
        <v>5523.85443765322</v>
      </c>
      <c r="BR21" s="59">
        <f>+IFERROR(IF(ISTEXT(BR$5)=FALSE,(INDEX(BCR!$1:$1048576,MATCH('Estadísticas BCR'!BR$5,BCR!$A:$A,0),MATCH('Estadísticas BCR'!$B21,BCR!$1:$1,0))),BQ21),"")</f>
        <v>5599.2879870502902</v>
      </c>
      <c r="BS21" s="59">
        <f>+IFERROR(IF(ISTEXT(BS$5)=FALSE,(INDEX(BCR!$1:$1048576,MATCH('Estadísticas BCR'!BS$5,BCR!$A:$A,0),MATCH('Estadísticas BCR'!$B21,BCR!$1:$1,0))),BR21),"")</f>
        <v>5677.8975239554702</v>
      </c>
      <c r="BT21" s="59">
        <f>+IFERROR(IF(ISTEXT(BT$5)=FALSE,(INDEX(BCR!$1:$1048576,MATCH('Estadísticas BCR'!BT$5,BCR!$A:$A,0),MATCH('Estadísticas BCR'!$B21,BCR!$1:$1,0))),BS21),"")</f>
        <v>5763.11500613313</v>
      </c>
      <c r="BU21" s="59">
        <f>+IFERROR(IF(ISTEXT(BU$5)=FALSE,(INDEX(BCR!$1:$1048576,MATCH('Estadísticas BCR'!BU$5,BCR!$A:$A,0),MATCH('Estadísticas BCR'!$B21,BCR!$1:$1,0))),BT21),"")</f>
        <v>5840.7635546229903</v>
      </c>
      <c r="BV21" s="59">
        <f>+IFERROR(IF(ISTEXT(BV$5)=FALSE,(INDEX(BCR!$1:$1048576,MATCH('Estadísticas BCR'!BV$5,BCR!$A:$A,0),MATCH('Estadísticas BCR'!$B21,BCR!$1:$1,0))),BU21),"")</f>
        <v>5930.7935892504402</v>
      </c>
      <c r="BW21" s="59">
        <f>+IFERROR(IF(ISTEXT(BW$5)=FALSE,(INDEX(BCR!$1:$1048576,MATCH('Estadísticas BCR'!BW$5,BCR!$A:$A,0),MATCH('Estadísticas BCR'!$B21,BCR!$1:$1,0))),BV21),"")</f>
        <v>6054.9931637990903</v>
      </c>
      <c r="BX21" s="59">
        <f>+IFERROR(IF(ISTEXT(BX$5)=FALSE,(INDEX(BCR!$1:$1048576,MATCH('Estadísticas BCR'!BX$5,BCR!$A:$A,0),MATCH('Estadísticas BCR'!$B21,BCR!$1:$1,0))),BW21),"")</f>
        <v>6150.0140621556202</v>
      </c>
      <c r="BY21" s="59">
        <f>+IFERROR(IF(ISTEXT(BY$5)=FALSE,(INDEX(BCR!$1:$1048576,MATCH('Estadísticas BCR'!BY$5,BCR!$A:$A,0),MATCH('Estadísticas BCR'!$B21,BCR!$1:$1,0))),BX21),"")</f>
        <v>6285.9092400555</v>
      </c>
      <c r="BZ21" s="59">
        <f>+IFERROR(IF(ISTEXT(BZ$5)=FALSE,(INDEX(BCR!$1:$1048576,MATCH('Estadísticas BCR'!BZ$5,BCR!$A:$A,0),MATCH('Estadísticas BCR'!$B21,BCR!$1:$1,0))),BY21),"")</f>
        <v>6401.9754974088801</v>
      </c>
      <c r="CA21" s="59">
        <f>+IFERROR(IF(ISTEXT(CA$5)=FALSE,(INDEX(BCR!$1:$1048576,MATCH('Estadísticas BCR'!CA$5,BCR!$A:$A,0),MATCH('Estadísticas BCR'!$B21,BCR!$1:$1,0))),BZ21),"")</f>
        <v>6514.5885033677396</v>
      </c>
      <c r="CB21" s="59">
        <f>+IFERROR(IF(ISTEXT(CB$5)=FALSE,(INDEX(BCR!$1:$1048576,MATCH('Estadísticas BCR'!CB$5,BCR!$A:$A,0),MATCH('Estadísticas BCR'!$B21,BCR!$1:$1,0))),CA21),"")</f>
        <v>6625.3762233795896</v>
      </c>
      <c r="CC21" s="60">
        <f>+IFERROR(IF(ISTEXT(CC$5)=FALSE,(INDEX(BCR!$1:$1048576,MATCH('Estadísticas BCR'!CC$5,BCR!$A:$A,0),MATCH('Estadísticas BCR'!$B21,BCR!$1:$1,0))),CB21),"")</f>
        <v>6625.3762233795896</v>
      </c>
      <c r="CD21" s="59">
        <f>+IFERROR(IF(ISTEXT(CD$5)=FALSE,(INDEX(BCR!$1:$1048576,MATCH('Estadísticas BCR'!CD$5,BCR!$A:$A,0),MATCH('Estadísticas BCR'!$B21,BCR!$1:$1,0))),#REF!),"")</f>
        <v>6726.4732627720896</v>
      </c>
      <c r="CE21" s="59">
        <f>+IFERROR(IF(ISTEXT(CE$5)=FALSE,(INDEX(BCR!$1:$1048576,MATCH('Estadísticas BCR'!CE$5,BCR!$A:$A,0),MATCH('Estadísticas BCR'!$B21,BCR!$1:$1,0))),CD21),"")</f>
        <v>6819.9215654085001</v>
      </c>
      <c r="CF21" s="59">
        <f>+IFERROR(IF(ISTEXT(CF$5)=FALSE,(INDEX(BCR!$1:$1048576,MATCH('Estadísticas BCR'!CF$5,BCR!$A:$A,0),MATCH('Estadísticas BCR'!$B21,BCR!$1:$1,0))),CE21),"")</f>
        <v>6954.3042305213203</v>
      </c>
      <c r="CG21" s="59">
        <f>+IFERROR(IF(ISTEXT(CG$5)=FALSE,(INDEX(BCR!$1:$1048576,MATCH('Estadísticas BCR'!CG$5,BCR!$A:$A,0),MATCH('Estadísticas BCR'!$B21,BCR!$1:$1,0))),CF21),"")</f>
        <v>7030.5095889960303</v>
      </c>
      <c r="CH21" s="59">
        <f>+IFERROR(IF(ISTEXT(CH$5)=FALSE,(INDEX(BCR!$1:$1048576,MATCH('Estadísticas BCR'!CH$5,BCR!$A:$A,0),MATCH('Estadísticas BCR'!$B21,BCR!$1:$1,0))),CG21),"")</f>
        <v>7120.0129150974499</v>
      </c>
      <c r="CI21" s="59">
        <f>+IFERROR(IF(ISTEXT(CI$5)=FALSE,(INDEX(BCR!$1:$1048576,MATCH('Estadísticas BCR'!CI$5,BCR!$A:$A,0),MATCH('Estadísticas BCR'!$B21,BCR!$1:$1,0))),CH21),"")</f>
        <v>7218.2711501633503</v>
      </c>
      <c r="CJ21" s="59">
        <f>+IFERROR(IF(ISTEXT(CJ$5)=FALSE,(INDEX(BCR!$1:$1048576,MATCH('Estadísticas BCR'!CJ$5,BCR!$A:$A,0),MATCH('Estadísticas BCR'!$B21,BCR!$1:$1,0))),CI21),"")</f>
        <v>7284.3858838596998</v>
      </c>
      <c r="CK21" s="59">
        <f>+IFERROR(IF(ISTEXT(CK$5)=FALSE,(INDEX(BCR!$1:$1048576,MATCH('Estadísticas BCR'!CK$5,BCR!$A:$A,0),MATCH('Estadísticas BCR'!$B21,BCR!$1:$1,0))),CJ21),"")</f>
        <v>7376.2116284719696</v>
      </c>
      <c r="CL21" s="59">
        <f>+IFERROR(IF(ISTEXT(CL$5)=FALSE,(INDEX(BCR!$1:$1048576,MATCH('Estadísticas BCR'!CL$5,BCR!$A:$A,0),MATCH('Estadísticas BCR'!$B21,BCR!$1:$1,0))),CK21),"")</f>
        <v>7437.64394046079</v>
      </c>
      <c r="CM21" s="59">
        <f>+IFERROR(IF(ISTEXT(CM$5)=FALSE,(INDEX(BCR!$1:$1048576,MATCH('Estadísticas BCR'!CM$5,BCR!$A:$A,0),MATCH('Estadísticas BCR'!$B21,BCR!$1:$1,0))),CL21),"")</f>
        <v>7556.4488650884005</v>
      </c>
      <c r="CN21" s="59">
        <f>+IFERROR(IF(ISTEXT(CN$5)=FALSE,(INDEX(BCR!$1:$1048576,MATCH('Estadísticas BCR'!CN$5,BCR!$A:$A,0),MATCH('Estadísticas BCR'!$B21,BCR!$1:$1,0))),CM21),"")</f>
        <v>7681.1867600494597</v>
      </c>
      <c r="CO21" s="59">
        <f>+IFERROR(IF(ISTEXT(CO$5)=FALSE,(INDEX(BCR!$1:$1048576,MATCH('Estadísticas BCR'!CO$5,BCR!$A:$A,0),MATCH('Estadísticas BCR'!$B21,BCR!$1:$1,0))),CN21),"")</f>
        <v>7800.7451974465603</v>
      </c>
      <c r="CP21" s="60">
        <f>+IFERROR(IF(ISTEXT(CP$5)=FALSE,(INDEX(BCR!$1:$1048576,MATCH('Estadísticas BCR'!CP$5,BCR!$A:$A,0),MATCH('Estadísticas BCR'!$B21,BCR!$1:$1,0))),CO21),"")</f>
        <v>7800.7451974465603</v>
      </c>
      <c r="CQ21" s="59">
        <f>+IFERROR(IF(ISTEXT(CQ$5)=FALSE,(INDEX(BCR!$1:$1048576,MATCH('Estadísticas BCR'!CQ$5,BCR!$A:$A,0),MATCH('Estadísticas BCR'!$B21,BCR!$1:$1,0))),C21),"")</f>
        <v>7881.54078481538</v>
      </c>
      <c r="CR21" s="59">
        <f>+IFERROR(IF(ISTEXT(CR$5)=FALSE,(INDEX(BCR!$1:$1048576,MATCH('Estadísticas BCR'!CR$5,BCR!$A:$A,0),MATCH('Estadísticas BCR'!$B21,BCR!$1:$1,0))),CQ21),"")</f>
        <v>7995.3843218300899</v>
      </c>
      <c r="CS21" s="59">
        <f>+IFERROR(IF(ISTEXT(CS$5)=FALSE,(INDEX(BCR!$1:$1048576,MATCH('Estadísticas BCR'!CS$5,BCR!$A:$A,0),MATCH('Estadísticas BCR'!$B21,BCR!$1:$1,0))),CR21),"")</f>
        <v>8132.87039118353</v>
      </c>
      <c r="CT21" s="59">
        <f>+IFERROR(IF(ISTEXT(CT$5)=FALSE,(INDEX(BCR!$1:$1048576,MATCH('Estadísticas BCR'!CT$5,BCR!$A:$A,0),MATCH('Estadísticas BCR'!$B21,BCR!$1:$1,0))),CS21),"")</f>
        <v>8279.9400376221402</v>
      </c>
      <c r="CU21" s="59">
        <f>+IFERROR(IF(ISTEXT(CU$5)=FALSE,(INDEX(BCR!$1:$1048576,MATCH('Estadísticas BCR'!CU$5,BCR!$A:$A,0),MATCH('Estadísticas BCR'!$B21,BCR!$1:$1,0))),CT21),"")</f>
        <v>8431.4777033389</v>
      </c>
      <c r="CV21" s="59">
        <f>+IFERROR(IF(ISTEXT(CV$5)=FALSE,(INDEX(BCR!$1:$1048576,MATCH('Estadísticas BCR'!CV$5,BCR!$A:$A,0),MATCH('Estadísticas BCR'!$B21,BCR!$1:$1,0))),CU21),"")</f>
        <v>8596.5292445236391</v>
      </c>
      <c r="CW21" s="59">
        <f>+IFERROR(IF(ISTEXT(CW$5)=FALSE,(INDEX(BCR!$1:$1048576,MATCH('Estadísticas BCR'!CW$5,BCR!$A:$A,0),MATCH('Estadísticas BCR'!$B21,BCR!$1:$1,0))),CV21),"")</f>
        <v>8744.5836701657008</v>
      </c>
      <c r="CX21" s="59">
        <f>+IFERROR(IF(ISTEXT(CX$5)=FALSE,(INDEX(BCR!$1:$1048576,MATCH('Estadísticas BCR'!CX$5,BCR!$A:$A,0),MATCH('Estadísticas BCR'!$B21,BCR!$1:$1,0))),CW21),"")</f>
        <v>8911.9153690708208</v>
      </c>
      <c r="CY21" s="59">
        <f>+IFERROR(IF(ISTEXT(CY$5)=FALSE,(INDEX(BCR!$1:$1048576,MATCH('Estadísticas BCR'!CY$5,BCR!$A:$A,0),MATCH('Estadísticas BCR'!$B21,BCR!$1:$1,0))),CX21),"")</f>
        <v>9072.7027895281899</v>
      </c>
      <c r="CZ21" s="59">
        <f>+IFERROR(IF(ISTEXT(CZ$5)=FALSE,(INDEX(BCR!$1:$1048576,MATCH('Estadísticas BCR'!CZ$5,BCR!$A:$A,0),MATCH('Estadísticas BCR'!$B21,BCR!$1:$1,0))),CY21),"")</f>
        <v>9234.60620447365</v>
      </c>
      <c r="DA21" s="59">
        <f>+IFERROR(IF(ISTEXT(DA$5)=FALSE,(INDEX(BCR!$1:$1048576,MATCH('Estadísticas BCR'!DA$5,BCR!$A:$A,0),MATCH('Estadísticas BCR'!$B21,BCR!$1:$1,0))),CZ21),"")</f>
        <v>9401.2772125728607</v>
      </c>
      <c r="DB21" s="59">
        <f>+IFERROR(IF(ISTEXT(DB$5)=FALSE,(INDEX(BCR!$1:$1048576,MATCH('Estadísticas BCR'!DB$5,BCR!$A:$A,0),MATCH('Estadísticas BCR'!$B21,BCR!$1:$1,0))),DA21),"")</f>
        <v>9479.4361598355099</v>
      </c>
      <c r="DC21" s="60">
        <f>+IFERROR(IF(ISTEXT(DC$5)=FALSE,(INDEX(BCR!$1:$1048576,MATCH('Estadísticas BCR'!DC$5,BCR!$A:$A,0),MATCH('Estadísticas BCR'!$B21,BCR!$1:$1,0))),DB21),"")</f>
        <v>9479.4361598355099</v>
      </c>
      <c r="DD21" s="59">
        <f>+IFERROR(IF(ISTEXT(DD$5)=FALSE,(INDEX(BCR!$1:$1048576,MATCH('Estadísticas BCR'!DD$5,BCR!$A:$A,0),MATCH('Estadísticas BCR'!$B21,BCR!$1:$1,0))),DC21),"")</f>
        <v>9612.9178345292403</v>
      </c>
      <c r="DE21" s="59">
        <f>+IFERROR(IF(ISTEXT(DE$5)=FALSE,(INDEX(BCR!$1:$1048576,MATCH('Estadísticas BCR'!DE$5,BCR!$A:$A,0),MATCH('Estadísticas BCR'!$B21,BCR!$1:$1,0))),DD21),"")</f>
        <v>9772.7807143850296</v>
      </c>
      <c r="DF21" s="59">
        <f>+IFERROR(IF(ISTEXT(DF$5)=FALSE,(INDEX(BCR!$1:$1048576,MATCH('Estadísticas BCR'!DF$5,BCR!$A:$A,0),MATCH('Estadísticas BCR'!$B21,BCR!$1:$1,0))),DE21),"")</f>
        <v>9930.7081672489803</v>
      </c>
      <c r="DG21" s="59">
        <f>+IFERROR(IF(ISTEXT(DG$5)=FALSE,(INDEX(BCR!$1:$1048576,MATCH('Estadísticas BCR'!DG$5,BCR!$A:$A,0),MATCH('Estadísticas BCR'!$B21,BCR!$1:$1,0))),DF21),"")</f>
        <v>10119.468214333199</v>
      </c>
      <c r="DH21" s="59">
        <f>+IFERROR(IF(ISTEXT(DH$5)=FALSE,(INDEX(BCR!$1:$1048576,MATCH('Estadísticas BCR'!DH$5,BCR!$A:$A,0),MATCH('Estadísticas BCR'!$B21,BCR!$1:$1,0))),DG21),"")</f>
        <v>10289.8868105404</v>
      </c>
      <c r="DI21" s="59">
        <f>+IFERROR(IF(ISTEXT(DI$5)=FALSE,(INDEX(BCR!$1:$1048576,MATCH('Estadísticas BCR'!DI$5,BCR!$A:$A,0),MATCH('Estadísticas BCR'!$B21,BCR!$1:$1,0))),DH21),"")</f>
        <v>10487.077990457699</v>
      </c>
      <c r="DJ21" s="59">
        <f>+IFERROR(IF(ISTEXT(DJ$5)=FALSE,(INDEX(BCR!$1:$1048576,MATCH('Estadísticas BCR'!DJ$5,BCR!$A:$A,0),MATCH('Estadísticas BCR'!$B21,BCR!$1:$1,0))),DI21),"")</f>
        <v>10699.487476264299</v>
      </c>
      <c r="DK21" s="59">
        <f>+IFERROR(IF(ISTEXT(DK$5)=FALSE,(INDEX(BCR!$1:$1048576,MATCH('Estadísticas BCR'!DK$5,BCR!$A:$A,0),MATCH('Estadísticas BCR'!$B21,BCR!$1:$1,0))),DJ21),"")</f>
        <v>10916.4314614049</v>
      </c>
      <c r="DL21" s="59">
        <f>+IFERROR(IF(ISTEXT(DL$5)=FALSE,(INDEX(BCR!$1:$1048576,MATCH('Estadísticas BCR'!DL$5,BCR!$A:$A,0),MATCH('Estadísticas BCR'!$B21,BCR!$1:$1,0))),DK21),"")</f>
        <v>11107.397571948401</v>
      </c>
      <c r="DM21" s="59">
        <f>+IFERROR(IF(ISTEXT(DM$5)=FALSE,(INDEX(BCR!$1:$1048576,MATCH('Estadísticas BCR'!DM$5,BCR!$A:$A,0),MATCH('Estadísticas BCR'!$B21,BCR!$1:$1,0))),DL21),"")</f>
        <v>11318.091772182401</v>
      </c>
      <c r="DN21" s="59">
        <f>+IFERROR(IF(ISTEXT(DN$5)=FALSE,(INDEX(BCR!$1:$1048576,MATCH('Estadísticas BCR'!DN$5,BCR!$A:$A,0),MATCH('Estadísticas BCR'!$B21,BCR!$1:$1,0))),DM21),"")</f>
        <v>11453.981350936299</v>
      </c>
      <c r="DO21" s="59">
        <f>+IFERROR(IF(ISTEXT(DO$5)=FALSE,(INDEX(BCR!$1:$1048576,MATCH('Estadísticas BCR'!DO$5,BCR!$A:$A,0),MATCH('Estadísticas BCR'!$B21,BCR!$1:$1,0))),DN21),"")</f>
        <v>12713.6168191822</v>
      </c>
      <c r="DP21" s="60">
        <f>+IFERROR(IF(ISTEXT(DP$5)=FALSE,(INDEX(BCR!$1:$1048576,MATCH('Estadísticas BCR'!DP$5,BCR!$A:$A,0),MATCH('Estadísticas BCR'!$B21,BCR!$1:$1,0))),DO21),"")</f>
        <v>12713.6168191822</v>
      </c>
      <c r="DQ21" s="59">
        <f>+IFERROR(IF(ISTEXT(DQ$5)=FALSE,(INDEX(BCR!$1:$1048576,MATCH('Estadísticas BCR'!DQ$5,BCR!$A:$A,0),MATCH('Estadísticas BCR'!$B21,BCR!$1:$1,0))),DP21),"")</f>
        <v>12811.2134800854</v>
      </c>
      <c r="DR21" s="59">
        <f>+IFERROR(IF(ISTEXT(DR$5)=FALSE,(INDEX(BCR!$1:$1048576,MATCH('Estadísticas BCR'!DR$5,BCR!$A:$A,0),MATCH('Estadísticas BCR'!$B21,BCR!$1:$1,0))),DQ21),"")</f>
        <v>12906.8422941846</v>
      </c>
      <c r="DS21" s="59">
        <f>+IFERROR(IF(ISTEXT(DS$5)=FALSE,(INDEX(BCR!$1:$1048576,MATCH('Estadísticas BCR'!DS$5,BCR!$A:$A,0),MATCH('Estadísticas BCR'!$B21,BCR!$1:$1,0))),DR21),"")</f>
        <v>13021.7281845708</v>
      </c>
      <c r="DT21" s="59">
        <f>+IFERROR(IF(ISTEXT(DT$5)=FALSE,(INDEX(BCR!$1:$1048576,MATCH('Estadísticas BCR'!DT$5,BCR!$A:$A,0),MATCH('Estadísticas BCR'!$B21,BCR!$1:$1,0))),DS21),"")</f>
        <v>13110.901336424</v>
      </c>
      <c r="DU21" s="59">
        <f>+IFERROR(IF(ISTEXT(DU$5)=FALSE,(INDEX(BCR!$1:$1048576,MATCH('Estadísticas BCR'!DU$5,BCR!$A:$A,0),MATCH('Estadísticas BCR'!$B21,BCR!$1:$1,0))),DT21),"")</f>
        <v>13232.2851791579</v>
      </c>
      <c r="DV21" s="59">
        <f>+IFERROR(IF(ISTEXT(DV$5)=FALSE,(INDEX(BCR!$1:$1048576,MATCH('Estadísticas BCR'!DV$5,BCR!$A:$A,0),MATCH('Estadísticas BCR'!$B21,BCR!$1:$1,0))),DU21),"")</f>
        <v>13368.8540311628</v>
      </c>
      <c r="DW21" s="59">
        <f>+IFERROR(IF(ISTEXT(DW$5)=FALSE,(INDEX(BCR!$1:$1048576,MATCH('Estadísticas BCR'!DW$5,BCR!$A:$A,0),MATCH('Estadísticas BCR'!$B21,BCR!$1:$1,0))),DV21),"")</f>
        <v>13514.9013103416</v>
      </c>
      <c r="DX21" s="59">
        <f>+IFERROR(IF(ISTEXT(DX$5)=FALSE,(INDEX(BCR!$1:$1048576,MATCH('Estadísticas BCR'!DX$5,BCR!$A:$A,0),MATCH('Estadísticas BCR'!$B21,BCR!$1:$1,0))),DW21),"")</f>
        <v>13680.804192351499</v>
      </c>
      <c r="DY21" s="59">
        <f>+IFERROR(IF(ISTEXT(DY$5)=FALSE,(INDEX(BCR!$1:$1048576,MATCH('Estadísticas BCR'!DY$5,BCR!$A:$A,0),MATCH('Estadísticas BCR'!$B21,BCR!$1:$1,0))),DX21),"")</f>
        <v>13896.140969541701</v>
      </c>
      <c r="DZ21" s="59">
        <f>+IFERROR(IF(ISTEXT(DZ$5)=FALSE,(INDEX(BCR!$1:$1048576,MATCH('Estadísticas BCR'!DZ$5,BCR!$A:$A,0),MATCH('Estadísticas BCR'!$B21,BCR!$1:$1,0))),DY21),"")</f>
        <v>14102.917599005001</v>
      </c>
      <c r="EA21" s="59">
        <f>+IFERROR(IF(ISTEXT(EA$5)=FALSE,(INDEX(BCR!$1:$1048576,MATCH('Estadísticas BCR'!EA$5,BCR!$A:$A,0),MATCH('Estadísticas BCR'!$B21,BCR!$1:$1,0))),DZ21),"")</f>
        <v>14354.0738676</v>
      </c>
      <c r="EB21" s="59">
        <f>+IFERROR(IF(ISTEXT(EB$5)=FALSE,(INDEX(BCR!$1:$1048576,MATCH('Estadísticas BCR'!EB$5,BCR!$A:$A,0),MATCH('Estadísticas BCR'!$B21,BCR!$1:$1,0))),EA21),"")</f>
        <v>14523.0772907972</v>
      </c>
      <c r="EC21" s="60">
        <f>+IFERROR(IF(ISTEXT(EC$5)=FALSE,(INDEX(BCR!$1:$1048576,MATCH('Estadísticas BCR'!EC$5,BCR!$A:$A,0),MATCH('Estadísticas BCR'!$B21,BCR!$1:$1,0))),EB21),"")</f>
        <v>14523.0772907972</v>
      </c>
      <c r="ED21" s="59">
        <f>+IFERROR(IF(ISTEXT(ED$5)=FALSE,(INDEX(BCR!$1:$1048576,MATCH('Estadísticas BCR'!ED$5,BCR!$A:$A,0),MATCH('Estadísticas BCR'!$B21,BCR!$1:$1,0))),EC21),"")</f>
        <v>14692.8862977176</v>
      </c>
      <c r="EE21" s="59">
        <f>+IFERROR(IF(ISTEXT(EE$5)=FALSE,(INDEX(BCR!$1:$1048576,MATCH('Estadísticas BCR'!EE$5,BCR!$A:$A,0),MATCH('Estadísticas BCR'!$B21,BCR!$1:$1,0))),ED21),"")</f>
        <v>14804.9784619772</v>
      </c>
      <c r="EF21" s="59">
        <f>+IFERROR(IF(ISTEXT(EF$5)=FALSE,(INDEX(BCR!$1:$1048576,MATCH('Estadísticas BCR'!EF$5,BCR!$A:$A,0),MATCH('Estadísticas BCR'!$B21,BCR!$1:$1,0))),EE21),"")</f>
        <v>15086.491837519299</v>
      </c>
      <c r="EG21" s="59">
        <f>+IFERROR(IF(ISTEXT(EG$5)=FALSE,(INDEX(BCR!$1:$1048576,MATCH('Estadísticas BCR'!EG$5,BCR!$A:$A,0),MATCH('Estadísticas BCR'!$B21,BCR!$1:$1,0))),EF21),"")</f>
        <v>15361.637366961801</v>
      </c>
      <c r="EH21" s="59">
        <f>+IFERROR(IF(ISTEXT(EH$5)=FALSE,(INDEX(BCR!$1:$1048576,MATCH('Estadísticas BCR'!EH$5,BCR!$A:$A,0),MATCH('Estadísticas BCR'!$B21,BCR!$1:$1,0))),EG21),"")</f>
        <v>15647.595280535001</v>
      </c>
      <c r="EI21" s="59">
        <f>+IFERROR(IF(ISTEXT(EI$5)=FALSE,(INDEX(BCR!$1:$1048576,MATCH('Estadísticas BCR'!EI$5,BCR!$A:$A,0),MATCH('Estadísticas BCR'!$B21,BCR!$1:$1,0))),EH21),"")</f>
        <v>15815.129936817801</v>
      </c>
      <c r="EJ21" s="59">
        <f>+IFERROR(IF(ISTEXT(EJ$5)=FALSE,(INDEX(BCR!$1:$1048576,MATCH('Estadísticas BCR'!EJ$5,BCR!$A:$A,0),MATCH('Estadísticas BCR'!$B21,BCR!$1:$1,0))),EI21),"")</f>
        <v>16072.075652630399</v>
      </c>
      <c r="EK21" s="59">
        <f>+IFERROR(IF(ISTEXT(EK$5)=FALSE,(INDEX(BCR!$1:$1048576,MATCH('Estadísticas BCR'!EK$5,BCR!$A:$A,0),MATCH('Estadísticas BCR'!$B21,BCR!$1:$1,0))),EJ21),"")</f>
        <v>16424.858439982301</v>
      </c>
      <c r="EL21" s="59">
        <f>+IFERROR(IF(ISTEXT(EL$5)=FALSE,(INDEX(BCR!$1:$1048576,MATCH('Estadísticas BCR'!EL$5,BCR!$A:$A,0),MATCH('Estadísticas BCR'!$B21,BCR!$1:$1,0))),EK21),"")</f>
        <v>16750.727833239998</v>
      </c>
      <c r="EM21" s="59">
        <f>+IFERROR(IF(ISTEXT(EM$5)=FALSE,(INDEX(BCR!$1:$1048576,MATCH('Estadísticas BCR'!EM$5,BCR!$A:$A,0),MATCH('Estadísticas BCR'!$B21,BCR!$1:$1,0))),EL21),"")</f>
        <v>17119.137244559999</v>
      </c>
      <c r="EN21" s="59">
        <f>+IFERROR(IF(ISTEXT(EN$5)=FALSE,(INDEX(BCR!$1:$1048576,MATCH('Estadísticas BCR'!EN$5,BCR!$A:$A,0),MATCH('Estadísticas BCR'!$B21,BCR!$1:$1,0))),EM21),"")</f>
        <v>17500.076063119999</v>
      </c>
      <c r="EO21" s="59">
        <f>+IFERROR(IF(ISTEXT(EO$5)=FALSE,(INDEX(BCR!$1:$1048576,MATCH('Estadísticas BCR'!EO$5,BCR!$A:$A,0),MATCH('Estadísticas BCR'!$B21,BCR!$1:$1,0))),EN21),"")</f>
        <v>17830.150465520001</v>
      </c>
      <c r="EP21" s="60">
        <f>+IFERROR(IF(ISTEXT(EP$5)=FALSE,(INDEX(BCR!$1:$1048576,MATCH('Estadísticas BCR'!EP$5,BCR!$A:$A,0),MATCH('Estadísticas BCR'!$B21,BCR!$1:$1,0))),EO21),"")</f>
        <v>17830.150465520001</v>
      </c>
      <c r="EQ21" s="59">
        <f>+IFERROR(IF(ISTEXT(EQ$5)=FALSE,(INDEX(BCR!$1:$1048576,MATCH('Estadísticas BCR'!EQ$5,BCR!$A:$A,0),MATCH('Estadísticas BCR'!$B21,BCR!$1:$1,0))),EP21),"")</f>
        <v>18133.795862480001</v>
      </c>
      <c r="ER21" s="59">
        <f>+IFERROR(IF(ISTEXT(ER$5)=FALSE,(INDEX(BCR!$1:$1048576,MATCH('Estadísticas BCR'!ER$5,BCR!$A:$A,0),MATCH('Estadísticas BCR'!$B21,BCR!$1:$1,0))),EQ21),"")</f>
        <v>18491.488094640001</v>
      </c>
      <c r="ES21" s="59">
        <f>+IFERROR(IF(ISTEXT(ES$5)=FALSE,(INDEX(BCR!$1:$1048576,MATCH('Estadísticas BCR'!ES$5,BCR!$A:$A,0),MATCH('Estadísticas BCR'!$B21,BCR!$1:$1,0))),ER21),"")</f>
        <v>19019.082916160001</v>
      </c>
      <c r="ET21" s="59">
        <f>+IFERROR(IF(ISTEXT(ET$5)=FALSE,(INDEX(BCR!$1:$1048576,MATCH('Estadísticas BCR'!ET$5,BCR!$A:$A,0),MATCH('Estadísticas BCR'!$B21,BCR!$1:$1,0))),ES21),"")</f>
        <v>19424.798177559998</v>
      </c>
      <c r="EU21" s="59">
        <f>+IFERROR(IF(ISTEXT(EU$5)=FALSE,(INDEX(BCR!$1:$1048576,MATCH('Estadísticas BCR'!EU$5,BCR!$A:$A,0),MATCH('Estadísticas BCR'!$B21,BCR!$1:$1,0))),ET21),"")</f>
        <v>19852.066089759999</v>
      </c>
      <c r="EV21" s="59">
        <f>+IFERROR(IF(ISTEXT(EV$5)=FALSE,(INDEX(BCR!$1:$1048576,MATCH('Estadísticas BCR'!EV$5,BCR!$A:$A,0),MATCH('Estadísticas BCR'!$B21,BCR!$1:$1,0))),EU21),"")</f>
        <v>20236.490707839999</v>
      </c>
      <c r="EW21" s="59">
        <f>+IFERROR(IF(ISTEXT(EW$5)=FALSE,(INDEX(BCR!$1:$1048576,MATCH('Estadísticas BCR'!EW$5,BCR!$A:$A,0),MATCH('Estadísticas BCR'!$B21,BCR!$1:$1,0))),EV21),"")</f>
        <v>20511.06143844</v>
      </c>
      <c r="EX21" s="59">
        <f>+IFERROR(IF(ISTEXT(EX$5)=FALSE,(INDEX(BCR!$1:$1048576,MATCH('Estadísticas BCR'!EX$5,BCR!$A:$A,0),MATCH('Estadísticas BCR'!$B21,BCR!$1:$1,0))),EW21),"")</f>
        <v>20876.15519252</v>
      </c>
      <c r="EY21" s="59">
        <f>+IFERROR(IF(ISTEXT(EY$5)=FALSE,(INDEX(BCR!$1:$1048576,MATCH('Estadísticas BCR'!EY$5,BCR!$A:$A,0),MATCH('Estadísticas BCR'!$B21,BCR!$1:$1,0))),EX21),"")</f>
        <v>21310.96313244</v>
      </c>
      <c r="EZ21" s="59">
        <f>+IFERROR(IF(ISTEXT(EZ$5)=FALSE,(INDEX(BCR!$1:$1048576,MATCH('Estadísticas BCR'!EZ$5,BCR!$A:$A,0),MATCH('Estadísticas BCR'!$B21,BCR!$1:$1,0))),EY21),"")</f>
        <v>21708.365041960002</v>
      </c>
      <c r="FA21" s="59">
        <f>+IFERROR(IF(ISTEXT(FA$5)=FALSE,(INDEX(BCR!$1:$1048576,MATCH('Estadísticas BCR'!FA$5,BCR!$A:$A,0),MATCH('Estadísticas BCR'!$B21,BCR!$1:$1,0))),EZ21),"")</f>
        <v>22191.624490440001</v>
      </c>
      <c r="FB21" s="59">
        <f>+IFERROR(IF(ISTEXT(FB$5)=FALSE,(INDEX(BCR!$1:$1048576,MATCH('Estadísticas BCR'!FB$5,BCR!$A:$A,0),MATCH('Estadísticas BCR'!$B21,BCR!$1:$1,0))),FA21),"")</f>
        <v>22614.434519999999</v>
      </c>
      <c r="FC21" s="60">
        <f>+IFERROR(IF(ISTEXT(FC$5)=FALSE,(INDEX(BCR!$1:$1048576,MATCH('Estadísticas BCR'!FC$5,BCR!$A:$A,0),MATCH('Estadísticas BCR'!$B21,BCR!$1:$1,0))),FB21),"")</f>
        <v>22614.434519999999</v>
      </c>
      <c r="FD21" s="59">
        <f>+IFERROR(IF(ISTEXT(FD$5)=FALSE,(INDEX(BCR!$1:$1048576,MATCH('Estadísticas BCR'!FD$5,BCR!$A:$A,0),MATCH('Estadísticas BCR'!$B21,BCR!$1:$1,0))),FC21),"")</f>
        <v>22974.118119999999</v>
      </c>
      <c r="FE21" s="59">
        <f>+IFERROR(IF(ISTEXT(FE$5)=FALSE,(INDEX(BCR!$1:$1048576,MATCH('Estadísticas BCR'!FE$5,BCR!$A:$A,0),MATCH('Estadísticas BCR'!$B21,BCR!$1:$1,0))),FD21),"")</f>
        <v>23306.45652</v>
      </c>
      <c r="FF21" s="59">
        <f>+IFERROR(IF(ISTEXT(FF$5)=FALSE,(INDEX(BCR!$1:$1048576,MATCH('Estadísticas BCR'!FF$5,BCR!$A:$A,0),MATCH('Estadísticas BCR'!$B21,BCR!$1:$1,0))),FE21),"")</f>
        <v>23855.894799999998</v>
      </c>
      <c r="FG21" s="59">
        <f>+IFERROR(IF(ISTEXT(FG$5)=FALSE,(INDEX(BCR!$1:$1048576,MATCH('Estadísticas BCR'!FG$5,BCR!$A:$A,0),MATCH('Estadísticas BCR'!$B21,BCR!$1:$1,0))),FF21),"")</f>
        <v>24261.465319999999</v>
      </c>
      <c r="FH21" s="59">
        <f>+IFERROR(IF(ISTEXT(FH$5)=FALSE,(INDEX(BCR!$1:$1048576,MATCH('Estadísticas BCR'!FH$5,BCR!$A:$A,0),MATCH('Estadísticas BCR'!$B21,BCR!$1:$1,0))),FG21),"")</f>
        <v>24771.404200000001</v>
      </c>
      <c r="FI21" s="59">
        <f>+IFERROR(IF(ISTEXT(FI$5)=FALSE,(INDEX(BCR!$1:$1048576,MATCH('Estadísticas BCR'!FI$5,BCR!$A:$A,0),MATCH('Estadísticas BCR'!$B21,BCR!$1:$1,0))),FH21),"")</f>
        <v>25262.977360000001</v>
      </c>
      <c r="FJ21" s="59">
        <f>+IFERROR(IF(ISTEXT(FJ$5)=FALSE,(INDEX(BCR!$1:$1048576,MATCH('Estadísticas BCR'!FJ$5,BCR!$A:$A,0),MATCH('Estadísticas BCR'!$B21,BCR!$1:$1,0))),FI21),"")</f>
        <v>25761.419760000001</v>
      </c>
      <c r="FK21" s="59">
        <f>+IFERROR(IF(ISTEXT(FK$5)=FALSE,(INDEX(BCR!$1:$1048576,MATCH('Estadísticas BCR'!FK$5,BCR!$A:$A,0),MATCH('Estadísticas BCR'!$B21,BCR!$1:$1,0))),FJ21),"")</f>
        <v>26288.90612</v>
      </c>
      <c r="FL21" s="59">
        <f>+IFERROR(IF(ISTEXT(FL$5)=FALSE,(INDEX(BCR!$1:$1048576,MATCH('Estadísticas BCR'!FL$5,BCR!$A:$A,0),MATCH('Estadísticas BCR'!$B21,BCR!$1:$1,0))),FK21),"")</f>
        <v>26834.226640000001</v>
      </c>
      <c r="FM21" s="59">
        <f>+IFERROR(IF(ISTEXT(FM$5)=FALSE,(INDEX(BCR!$1:$1048576,MATCH('Estadísticas BCR'!FM$5,BCR!$A:$A,0),MATCH('Estadísticas BCR'!$B21,BCR!$1:$1,0))),FL21),"")</f>
        <v>27179.77204</v>
      </c>
      <c r="FN21" s="59">
        <f>+IFERROR(IF(ISTEXT(FN$5)=FALSE,(INDEX(BCR!$1:$1048576,MATCH('Estadísticas BCR'!FN$5,BCR!$A:$A,0),MATCH('Estadísticas BCR'!$B21,BCR!$1:$1,0))),FM21),"")</f>
        <v>27791.337439999999</v>
      </c>
      <c r="FO21" s="59">
        <f>+IFERROR(IF(ISTEXT(FO$5)=FALSE,(INDEX(BCR!$1:$1048576,MATCH('Estadísticas BCR'!FO$5,BCR!$A:$A,0),MATCH('Estadísticas BCR'!$B21,BCR!$1:$1,0))),FN21),"")</f>
        <v>28267.923119999999</v>
      </c>
      <c r="FP21" s="60">
        <f>+IFERROR(IF(ISTEXT(FP$5)=FALSE,(INDEX(BCR!$1:$1048576,MATCH('Estadísticas BCR'!FP$5,BCR!$A:$A,0),MATCH('Estadísticas BCR'!$B21,BCR!$1:$1,0))),FO21),"")</f>
        <v>28267.923119999999</v>
      </c>
      <c r="FQ21" s="59">
        <f>+IFERROR(IF(ISTEXT(FQ$5)=FALSE,(INDEX(BCR!$1:$1048576,MATCH('Estadísticas BCR'!FQ$5,BCR!$A:$A,0),MATCH('Estadísticas BCR'!$B21,BCR!$1:$1,0))),FP21),"")</f>
        <v>28605.634119999999</v>
      </c>
      <c r="FR21" s="59">
        <f>+IFERROR(IF(ISTEXT(FR$5)=FALSE,(INDEX(BCR!$1:$1048576,MATCH('Estadísticas BCR'!FR$5,BCR!$A:$A,0),MATCH('Estadísticas BCR'!$B21,BCR!$1:$1,0))),FQ21),"")</f>
        <v>28835.534039999999</v>
      </c>
      <c r="FS21" s="59">
        <f>+IFERROR(IF(ISTEXT(FS$5)=FALSE,(INDEX(BCR!$1:$1048576,MATCH('Estadísticas BCR'!FS$5,BCR!$A:$A,0),MATCH('Estadísticas BCR'!$B21,BCR!$1:$1,0))),FR21),"")</f>
        <v>29237.318360000001</v>
      </c>
      <c r="FT21" s="59">
        <f>+IFERROR(IF(ISTEXT(FT$5)=FALSE,(INDEX(BCR!$1:$1048576,MATCH('Estadísticas BCR'!FT$5,BCR!$A:$A,0),MATCH('Estadísticas BCR'!$B21,BCR!$1:$1,0))),FS21),"")</f>
        <v>29683.257799999999</v>
      </c>
      <c r="FU21" s="59">
        <f>+IFERROR(IF(ISTEXT(FU$5)=FALSE,(INDEX(BCR!$1:$1048576,MATCH('Estadísticas BCR'!FU$5,BCR!$A:$A,0),MATCH('Estadísticas BCR'!$B21,BCR!$1:$1,0))),FT21),"")</f>
        <v>30123.383720000002</v>
      </c>
      <c r="FV21" s="59">
        <f>+IFERROR(IF(ISTEXT(FV$5)=FALSE,(INDEX(BCR!$1:$1048576,MATCH('Estadísticas BCR'!FV$5,BCR!$A:$A,0),MATCH('Estadísticas BCR'!$B21,BCR!$1:$1,0))),FU21),"")</f>
        <v>30545.728279999999</v>
      </c>
      <c r="FW21" s="59">
        <f>+IFERROR(IF(ISTEXT(FW$5)=FALSE,(INDEX(BCR!$1:$1048576,MATCH('Estadísticas BCR'!FW$5,BCR!$A:$A,0),MATCH('Estadísticas BCR'!$B21,BCR!$1:$1,0))),FV21),"")</f>
        <v>30799.88912</v>
      </c>
      <c r="FX21" s="59">
        <f>+IFERROR(IF(ISTEXT(FX$5)=FALSE,(INDEX(BCR!$1:$1048576,MATCH('Estadísticas BCR'!FX$5,BCR!$A:$A,0),MATCH('Estadísticas BCR'!$B21,BCR!$1:$1,0))),FW21),"")</f>
        <v>31144.182239999998</v>
      </c>
      <c r="FY21" s="59">
        <f>+IFERROR(IF(ISTEXT(FY$5)=FALSE,(INDEX(BCR!$1:$1048576,MATCH('Estadísticas BCR'!FY$5,BCR!$A:$A,0),MATCH('Estadísticas BCR'!$B21,BCR!$1:$1,0))),FX21),"")</f>
        <v>31490.6626</v>
      </c>
      <c r="FZ21" s="59">
        <f>+IFERROR(IF(ISTEXT(FZ$5)=FALSE,(INDEX(BCR!$1:$1048576,MATCH('Estadísticas BCR'!FZ$5,BCR!$A:$A,0),MATCH('Estadísticas BCR'!$B21,BCR!$1:$1,0))),FY21),"")</f>
        <v>31761.223959999999</v>
      </c>
      <c r="GA21" s="59">
        <f>+IFERROR(IF(ISTEXT(GA$5)=FALSE,(INDEX(BCR!$1:$1048576,MATCH('Estadísticas BCR'!GA$5,BCR!$A:$A,0),MATCH('Estadísticas BCR'!$B21,BCR!$1:$1,0))),FZ21),"")</f>
        <v>32182.86076</v>
      </c>
      <c r="GB21" s="59">
        <f>+IFERROR(IF(ISTEXT(GB$5)=FALSE,(INDEX(BCR!$1:$1048576,MATCH('Estadísticas BCR'!GB$5,BCR!$A:$A,0),MATCH('Estadísticas BCR'!$B21,BCR!$1:$1,0))),GA21),"")</f>
        <v>32354.751120000001</v>
      </c>
      <c r="GC21" s="60">
        <f>+IFERROR(IF(ISTEXT(GC$5)=FALSE,(INDEX(BCR!$1:$1048576,MATCH('Estadísticas BCR'!GC$5,BCR!$A:$A,0),MATCH('Estadísticas BCR'!$B21,BCR!$1:$1,0))),GB21),"")</f>
        <v>32354.751120000001</v>
      </c>
      <c r="GD21" s="59">
        <f>+IFERROR(IF(ISTEXT(GD$5)=FALSE,(INDEX(BCR!$1:$1048576,MATCH('Estadísticas BCR'!GD$5,BCR!$A:$A,0),MATCH('Estadísticas BCR'!$B21,BCR!$1:$1,0))),GC21),"")</f>
        <v>32605.857120000001</v>
      </c>
      <c r="GE21" s="59">
        <f>+IFERROR(IF(ISTEXT(GE$5)=FALSE,(INDEX(BCR!$1:$1048576,MATCH('Estadísticas BCR'!GE$5,BCR!$A:$A,0),MATCH('Estadísticas BCR'!$B21,BCR!$1:$1,0))),GD21),"")</f>
        <v>32932.107400000001</v>
      </c>
      <c r="GF21" s="59">
        <f>+IFERROR(IF(ISTEXT(GF$5)=FALSE,(INDEX(BCR!$1:$1048576,MATCH('Estadísticas BCR'!GF$5,BCR!$A:$A,0),MATCH('Estadísticas BCR'!$B21,BCR!$1:$1,0))),GE21),"")</f>
        <v>33325.485800000002</v>
      </c>
      <c r="GG21" s="59">
        <f>+IFERROR(IF(ISTEXT(GG$5)=FALSE,(INDEX(BCR!$1:$1048576,MATCH('Estadísticas BCR'!GG$5,BCR!$A:$A,0),MATCH('Estadísticas BCR'!$B21,BCR!$1:$1,0))),GF21),"")</f>
        <v>33536.266680000001</v>
      </c>
      <c r="GH21" s="59">
        <f>+IFERROR(IF(ISTEXT(GH$5)=FALSE,(INDEX(BCR!$1:$1048576,MATCH('Estadísticas BCR'!GH$5,BCR!$A:$A,0),MATCH('Estadísticas BCR'!$B21,BCR!$1:$1,0))),GG21),"")</f>
        <v>33885.911679999997</v>
      </c>
      <c r="GI21" s="59">
        <f>+IFERROR(IF(ISTEXT(GI$5)=FALSE,(INDEX(BCR!$1:$1048576,MATCH('Estadísticas BCR'!GI$5,BCR!$A:$A,0),MATCH('Estadísticas BCR'!$B21,BCR!$1:$1,0))),GH21),"")</f>
        <v>34326.947359999998</v>
      </c>
      <c r="GJ21" s="59">
        <f>+IFERROR(IF(ISTEXT(GJ$5)=FALSE,(INDEX(BCR!$1:$1048576,MATCH('Estadísticas BCR'!GJ$5,BCR!$A:$A,0),MATCH('Estadísticas BCR'!$B21,BCR!$1:$1,0))),GI21),"")</f>
        <v>34455.358440000004</v>
      </c>
      <c r="GK21" s="59">
        <f>+IFERROR(IF(ISTEXT(GK$5)=FALSE,(INDEX(BCR!$1:$1048576,MATCH('Estadísticas BCR'!GK$5,BCR!$A:$A,0),MATCH('Estadísticas BCR'!$B21,BCR!$1:$1,0))),GJ21),"")</f>
        <v>34746.89776</v>
      </c>
      <c r="GL21" s="59">
        <f>+IFERROR(IF(ISTEXT(GL$5)=FALSE,(INDEX(BCR!$1:$1048576,MATCH('Estadísticas BCR'!GL$5,BCR!$A:$A,0),MATCH('Estadísticas BCR'!$B21,BCR!$1:$1,0))),GK21),"")</f>
        <v>35152.10428</v>
      </c>
      <c r="GM21" s="59">
        <f>+IFERROR(IF(ISTEXT(GM$5)=FALSE,(INDEX(BCR!$1:$1048576,MATCH('Estadísticas BCR'!GM$5,BCR!$A:$A,0),MATCH('Estadísticas BCR'!$B21,BCR!$1:$1,0))),GL21),"")</f>
        <v>35470.69988</v>
      </c>
      <c r="GN21" s="59">
        <f>+IFERROR(IF(ISTEXT(GN$5)=FALSE,(INDEX(BCR!$1:$1048576,MATCH('Estadísticas BCR'!GN$5,BCR!$A:$A,0),MATCH('Estadísticas BCR'!$B21,BCR!$1:$1,0))),GM21),"")</f>
        <v>35890.457640000001</v>
      </c>
      <c r="GO21" s="59">
        <f>+IFERROR(IF(ISTEXT(GO$5)=FALSE,(INDEX(BCR!$1:$1048576,MATCH('Estadísticas BCR'!GO$5,BCR!$A:$A,0),MATCH('Estadísticas BCR'!$B21,BCR!$1:$1,0))),GN21),"")</f>
        <v>36097.683080000003</v>
      </c>
      <c r="GP21" s="60">
        <f>+IFERROR(IF(ISTEXT(GP$5)=FALSE,(INDEX(BCR!$1:$1048576,MATCH('Estadísticas BCR'!GP$5,BCR!$A:$A,0),MATCH('Estadísticas BCR'!$B21,BCR!$1:$1,0))),GO21),"")</f>
        <v>36097.683080000003</v>
      </c>
      <c r="GQ21" s="59">
        <f>+IFERROR(IF(ISTEXT(GQ$5)=FALSE,(INDEX(BCR!$1:$1048576,MATCH('Estadísticas BCR'!GQ$5,BCR!$A:$A,0),MATCH('Estadísticas BCR'!$B21,BCR!$1:$1,0))),GP21),"")</f>
        <v>36231.669759999997</v>
      </c>
      <c r="GR21" s="59">
        <f>+IFERROR(IF(ISTEXT(GR$5)=FALSE,(INDEX(BCR!$1:$1048576,MATCH('Estadísticas BCR'!GR$5,BCR!$A:$A,0),MATCH('Estadísticas BCR'!$B21,BCR!$1:$1,0))),GQ21),"")</f>
        <v>36476.801160000003</v>
      </c>
      <c r="GS21" s="59">
        <f>+IFERROR(IF(ISTEXT(GS$5)=FALSE,(INDEX(BCR!$1:$1048576,MATCH('Estadísticas BCR'!GS$5,BCR!$A:$A,0),MATCH('Estadísticas BCR'!$B21,BCR!$1:$1,0))),GR21),"")</f>
        <v>36830.012280000003</v>
      </c>
      <c r="GT21" s="59">
        <f>+IFERROR(IF(ISTEXT(GT$5)=FALSE,(INDEX(BCR!$1:$1048576,MATCH('Estadísticas BCR'!GT$5,BCR!$A:$A,0),MATCH('Estadísticas BCR'!$B21,BCR!$1:$1,0))),GS21),"")</f>
        <v>37024.286119999997</v>
      </c>
      <c r="GU21" s="59">
        <f>+IFERROR(IF(ISTEXT(GU$5)=FALSE,(INDEX(BCR!$1:$1048576,MATCH('Estadísticas BCR'!GU$5,BCR!$A:$A,0),MATCH('Estadísticas BCR'!$B21,BCR!$1:$1,0))),GT21),"")</f>
        <v>37254.931960000002</v>
      </c>
      <c r="GV21" s="59">
        <f>+IFERROR(IF(ISTEXT(GV$5)=FALSE,(INDEX(BCR!$1:$1048576,MATCH('Estadísticas BCR'!GV$5,BCR!$A:$A,0),MATCH('Estadísticas BCR'!$B21,BCR!$1:$1,0))),GU21),"")</f>
        <v>37274.361519999999</v>
      </c>
      <c r="GW21" s="59">
        <f>+IFERROR(IF(ISTEXT(GW$5)=FALSE,(INDEX(BCR!$1:$1048576,MATCH('Estadísticas BCR'!GW$5,BCR!$A:$A,0),MATCH('Estadísticas BCR'!$B21,BCR!$1:$1,0))),GV21),"")</f>
        <v>37362.202799999999</v>
      </c>
      <c r="GX21" s="59">
        <f>+IFERROR(IF(ISTEXT(GX$5)=FALSE,(INDEX(BCR!$1:$1048576,MATCH('Estadísticas BCR'!GX$5,BCR!$A:$A,0),MATCH('Estadísticas BCR'!$B21,BCR!$1:$1,0))),GW21),"")</f>
        <v>37675.720240000002</v>
      </c>
      <c r="GY21" s="59">
        <f>+IFERROR(IF(ISTEXT(GY$5)=FALSE,(INDEX(BCR!$1:$1048576,MATCH('Estadísticas BCR'!GY$5,BCR!$A:$A,0),MATCH('Estadísticas BCR'!$B21,BCR!$1:$1,0))),GX21),"")</f>
        <v>38042.123160000003</v>
      </c>
      <c r="GZ21" s="59">
        <f>+IFERROR(IF(ISTEXT(GZ$5)=FALSE,(INDEX(BCR!$1:$1048576,MATCH('Estadísticas BCR'!GZ$5,BCR!$A:$A,0),MATCH('Estadísticas BCR'!$B21,BCR!$1:$1,0))),GY21),"")</f>
        <v>38227.417959999999</v>
      </c>
      <c r="HA21" s="59">
        <f>+IFERROR(IF(ISTEXT(HA$5)=FALSE,(INDEX(BCR!$1:$1048576,MATCH('Estadísticas BCR'!HA$5,BCR!$A:$A,0),MATCH('Estadísticas BCR'!$B21,BCR!$1:$1,0))),GZ21),"")</f>
        <v>38498.009440000002</v>
      </c>
      <c r="HB21" s="59">
        <f>+IFERROR(IF(ISTEXT(HB$5)=FALSE,(INDEX(BCR!$1:$1048576,MATCH('Estadísticas BCR'!HB$5,BCR!$A:$A,0),MATCH('Estadísticas BCR'!$B21,BCR!$1:$1,0))),HA21),"")</f>
        <v>38748.612480000003</v>
      </c>
      <c r="HC21" s="60">
        <f>+IFERROR(IF(ISTEXT(HC$5)=FALSE,(INDEX(BCR!$1:$1048576,MATCH('Estadísticas BCR'!HC$5,BCR!$A:$A,0),MATCH('Estadísticas BCR'!$B21,BCR!$1:$1,0))),HB21),"")</f>
        <v>38748.612480000003</v>
      </c>
      <c r="HD21" s="59">
        <f>+IFERROR(IF(ISTEXT(HD$5)=FALSE,(INDEX(BCR!$1:$1048576,MATCH('Estadísticas BCR'!HD$5,BCR!$A:$A,0),MATCH('Estadísticas BCR'!$B21,BCR!$1:$1,0))),HC21),"")</f>
        <v>38852.202039999996</v>
      </c>
      <c r="HE21" s="59">
        <f>+IFERROR(IF(ISTEXT(HE$5)=FALSE,(INDEX(BCR!$1:$1048576,MATCH('Estadísticas BCR'!HE$5,BCR!$A:$A,0),MATCH('Estadísticas BCR'!$B21,BCR!$1:$1,0))),HD21),"")</f>
        <v>39039.101560000003</v>
      </c>
      <c r="HF21" s="59">
        <f>+IFERROR(IF(ISTEXT(HF$5)=FALSE,(INDEX(BCR!$1:$1048576,MATCH('Estadísticas BCR'!HF$5,BCR!$A:$A,0),MATCH('Estadísticas BCR'!$B21,BCR!$1:$1,0))),HE21),"")</f>
        <v>39320.610760000003</v>
      </c>
      <c r="HG21" s="59">
        <f>+IFERROR(IF(ISTEXT(HG$5)=FALSE,(INDEX(BCR!$1:$1048576,MATCH('Estadísticas BCR'!HG$5,BCR!$A:$A,0),MATCH('Estadísticas BCR'!$B21,BCR!$1:$1,0))),HF21),"")</f>
        <v>39496.358119999997</v>
      </c>
      <c r="HH21" s="59">
        <f>+IFERROR(IF(ISTEXT(HH$5)=FALSE,(INDEX(BCR!$1:$1048576,MATCH('Estadísticas BCR'!HH$5,BCR!$A:$A,0),MATCH('Estadísticas BCR'!$B21,BCR!$1:$1,0))),HG21),"")</f>
        <v>39777.428399999997</v>
      </c>
      <c r="HI21" s="59">
        <f>+IFERROR(IF(ISTEXT(HI$5)=FALSE,(INDEX(BCR!$1:$1048576,MATCH('Estadísticas BCR'!HI$5,BCR!$A:$A,0),MATCH('Estadísticas BCR'!$B21,BCR!$1:$1,0))),HH21),"")</f>
        <v>40166.830040000001</v>
      </c>
      <c r="HJ21" s="59">
        <f>+IFERROR(IF(ISTEXT(HJ$5)=FALSE,(INDEX(BCR!$1:$1048576,MATCH('Estadísticas BCR'!HJ$5,BCR!$A:$A,0),MATCH('Estadísticas BCR'!$B21,BCR!$1:$1,0))),HI21),"")</f>
        <v>40263.742639999997</v>
      </c>
      <c r="HK21" s="59">
        <f>+IFERROR(IF(ISTEXT(HK$5)=FALSE,(INDEX(BCR!$1:$1048576,MATCH('Estadísticas BCR'!HK$5,BCR!$A:$A,0),MATCH('Estadísticas BCR'!$B21,BCR!$1:$1,0))),HJ21),"")</f>
        <v>40460.876920000002</v>
      </c>
      <c r="HL21" s="59">
        <f>+IFERROR(IF(ISTEXT(HL$5)=FALSE,(INDEX(BCR!$1:$1048576,MATCH('Estadísticas BCR'!HL$5,BCR!$A:$A,0),MATCH('Estadísticas BCR'!$B21,BCR!$1:$1,0))),HK21),"")</f>
        <v>40543.756119999998</v>
      </c>
      <c r="HM21" s="59">
        <f>+IFERROR(IF(ISTEXT(HM$5)=FALSE,(INDEX(BCR!$1:$1048576,MATCH('Estadísticas BCR'!HM$5,BCR!$A:$A,0),MATCH('Estadísticas BCR'!$B21,BCR!$1:$1,0))),HL21),"")</f>
        <v>40375.10108</v>
      </c>
      <c r="HN21" s="59">
        <f>+IFERROR(IF(ISTEXT(HN$5)=FALSE,(INDEX(BCR!$1:$1048576,MATCH('Estadísticas BCR'!HN$5,BCR!$A:$A,0),MATCH('Estadísticas BCR'!$B21,BCR!$1:$1,0))),HM21),"")</f>
        <v>40397.137640000001</v>
      </c>
      <c r="HO21" s="59">
        <f>+IFERROR(IF(ISTEXT(HO$5)=FALSE,(INDEX(BCR!$1:$1048576,MATCH('Estadísticas BCR'!HO$5,BCR!$A:$A,0),MATCH('Estadísticas BCR'!$B21,BCR!$1:$1,0))),HN21),"")</f>
        <v>40639.199679999998</v>
      </c>
      <c r="HP21" s="60">
        <f>+IFERROR(IF(ISTEXT(HP$5)=FALSE,(INDEX(BCR!$1:$1048576,MATCH('Estadísticas BCR'!HP$5,BCR!$A:$A,0),MATCH('Estadísticas BCR'!$B21,BCR!$1:$1,0))),HO21),"")</f>
        <v>40639.199679999998</v>
      </c>
      <c r="HQ21" s="59">
        <f>+IFERROR(IF(ISTEXT(HQ$5)=FALSE,(INDEX(BCR!$1:$1048576,MATCH('Estadísticas BCR'!HQ$5,BCR!$A:$A,0),MATCH('Estadísticas BCR'!$B21,BCR!$1:$1,0))),HP21),"")</f>
        <v>40733.376360000002</v>
      </c>
      <c r="HR21" s="59">
        <f>+IFERROR(IF(ISTEXT(HR$5)=FALSE,(INDEX(BCR!$1:$1048576,MATCH('Estadísticas BCR'!HR$5,BCR!$A:$A,0),MATCH('Estadísticas BCR'!$B21,BCR!$1:$1,0))),HQ21),"")</f>
        <v>40938.21284</v>
      </c>
      <c r="HS21" s="59">
        <f>+IFERROR(IF(ISTEXT(HS$5)=FALSE,(INDEX(BCR!$1:$1048576,MATCH('Estadísticas BCR'!HS$5,BCR!$A:$A,0),MATCH('Estadísticas BCR'!$B21,BCR!$1:$1,0))),HR21),"")</f>
        <v>41301.405559999999</v>
      </c>
      <c r="HT21" s="59">
        <f>+IFERROR(IF(ISTEXT(HT$5)=FALSE,(INDEX(BCR!$1:$1048576,MATCH('Estadísticas BCR'!HT$5,BCR!$A:$A,0),MATCH('Estadísticas BCR'!$B21,BCR!$1:$1,0))),HS21),"")</f>
        <v>41423.92828</v>
      </c>
      <c r="HU21" s="59">
        <f>+IFERROR(IF(ISTEXT(HU$5)=FALSE,(INDEX(BCR!$1:$1048576,MATCH('Estadísticas BCR'!HU$5,BCR!$A:$A,0),MATCH('Estadísticas BCR'!$B21,BCR!$1:$1,0))),HT21),"")</f>
        <v>41691.344640000003</v>
      </c>
      <c r="HV21" s="59">
        <f>+IFERROR(IF(ISTEXT(HV$5)=FALSE,(INDEX(BCR!$1:$1048576,MATCH('Estadísticas BCR'!HV$5,BCR!$A:$A,0),MATCH('Estadísticas BCR'!$B21,BCR!$1:$1,0))),HU21),"")</f>
        <v>42038.2886</v>
      </c>
      <c r="HW21" s="59">
        <f>+IFERROR(IF(ISTEXT(HW$5)=FALSE,(INDEX(BCR!$1:$1048576,MATCH('Estadísticas BCR'!HW$5,BCR!$A:$A,0),MATCH('Estadísticas BCR'!$B21,BCR!$1:$1,0))),HV21),"")</f>
        <v>42155.87124</v>
      </c>
      <c r="HX21" s="59">
        <f>+IFERROR(IF(ISTEXT(HX$5)=FALSE,(INDEX(BCR!$1:$1048576,MATCH('Estadísticas BCR'!HX$5,BCR!$A:$A,0),MATCH('Estadísticas BCR'!$B21,BCR!$1:$1,0))),HW21),"")</f>
        <v>42429.630599999997</v>
      </c>
      <c r="HY21" s="59">
        <f>+IFERROR(IF(ISTEXT(HY$5)=FALSE,(INDEX(BCR!$1:$1048576,MATCH('Estadísticas BCR'!HY$5,BCR!$A:$A,0),MATCH('Estadísticas BCR'!$B21,BCR!$1:$1,0))),HX21),"")</f>
        <v>42882.860719999997</v>
      </c>
      <c r="HZ21" s="59">
        <f>+IFERROR(IF(ISTEXT(HZ$5)=FALSE,(INDEX(BCR!$1:$1048576,MATCH('Estadísticas BCR'!HZ$5,BCR!$A:$A,0),MATCH('Estadísticas BCR'!$B21,BCR!$1:$1,0))),HY21),"")</f>
        <v>43487.469559999998</v>
      </c>
      <c r="IA21" s="59">
        <f>+IFERROR(IF(ISTEXT(IA$5)=FALSE,(INDEX(BCR!$1:$1048576,MATCH('Estadísticas BCR'!IA$5,BCR!$A:$A,0),MATCH('Estadísticas BCR'!$B21,BCR!$1:$1,0))),HZ21),"")</f>
        <v>44113.523880000001</v>
      </c>
      <c r="IB21" s="59">
        <f>+IFERROR(IF(ISTEXT(IB$5)=FALSE,(INDEX(BCR!$1:$1048576,MATCH('Estadísticas BCR'!IB$5,BCR!$A:$A,0),MATCH('Estadísticas BCR'!$B21,BCR!$1:$1,0))),IA21),"")</f>
        <v>44081.165480000003</v>
      </c>
      <c r="IC21" s="60">
        <f>+IFERROR(IF(ISTEXT(IC$5)=FALSE,(INDEX(BCR!$1:$1048576,MATCH('Estadísticas BCR'!IC$5,BCR!$A:$A,0),MATCH('Estadísticas BCR'!$B21,BCR!$1:$1,0))),IB21),"")</f>
        <v>44081.165480000003</v>
      </c>
      <c r="ID21" s="59">
        <f>+IFERROR(IF(ISTEXT(ID$5)=FALSE,(INDEX(BCR!$1:$1048576,MATCH('Estadísticas BCR'!ID$5,BCR!$A:$A,0),MATCH('Estadísticas BCR'!$B21,BCR!$1:$1,0))),IC21),"")</f>
        <v>44220.325599999996</v>
      </c>
      <c r="IE21" s="59">
        <f>+IFERROR(IF(ISTEXT(IE$5)=FALSE,(INDEX(BCR!$1:$1048576,MATCH('Estadísticas BCR'!IE$5,BCR!$A:$A,0),MATCH('Estadísticas BCR'!$B21,BCR!$1:$1,0))),ID21),"")</f>
        <v>44580.803200000002</v>
      </c>
      <c r="IF21" s="59">
        <f>+IFERROR(IF(ISTEXT(IF$5)=FALSE,(INDEX(BCR!$1:$1048576,MATCH('Estadísticas BCR'!IF$5,BCR!$A:$A,0),MATCH('Estadísticas BCR'!$B21,BCR!$1:$1,0))),IE21),"")</f>
        <v>46740.002399999998</v>
      </c>
      <c r="IG21" s="59">
        <f>+IFERROR(IF(ISTEXT(IG$5)=FALSE,(INDEX(BCR!$1:$1048576,MATCH('Estadísticas BCR'!IG$5,BCR!$A:$A,0),MATCH('Estadísticas BCR'!$B21,BCR!$1:$1,0))),IF21),"")</f>
        <v>45125.542399999998</v>
      </c>
      <c r="IH21" s="59">
        <f>+IFERROR(IF(ISTEXT(IH$5)=FALSE,(INDEX(BCR!$1:$1048576,MATCH('Estadísticas BCR'!IH$5,BCR!$A:$A,0),MATCH('Estadísticas BCR'!$B21,BCR!$1:$1,0))),IG21),"")</f>
        <v>45565.5792</v>
      </c>
      <c r="II21" s="59">
        <f>+IFERROR(IF(ISTEXT(II$5)=FALSE,(INDEX(BCR!$1:$1048576,MATCH('Estadísticas BCR'!II$5,BCR!$A:$A,0),MATCH('Estadísticas BCR'!$B21,BCR!$1:$1,0))),IH21),"")</f>
        <v>45998.4856</v>
      </c>
      <c r="IJ21" s="59">
        <f>+IFERROR(IF(ISTEXT(IJ$5)=FALSE,(INDEX(BCR!$1:$1048576,MATCH('Estadísticas BCR'!IJ$5,BCR!$A:$A,0),MATCH('Estadísticas BCR'!$B21,BCR!$1:$1,0))),II21),"")</f>
        <v>46157.140800000001</v>
      </c>
      <c r="IK21" s="59">
        <f>+IFERROR(IF(ISTEXT(IK$5)=FALSE,(INDEX(BCR!$1:$1048576,MATCH('Estadísticas BCR'!IK$5,BCR!$A:$A,0),MATCH('Estadísticas BCR'!$B21,BCR!$1:$1,0))),IJ21),"")</f>
        <v>46470.464</v>
      </c>
      <c r="IL21" s="59">
        <f>+IFERROR(IF(ISTEXT(IL$5)=FALSE,(INDEX(BCR!$1:$1048576,MATCH('Estadísticas BCR'!IL$5,BCR!$A:$A,0),MATCH('Estadísticas BCR'!$B21,BCR!$1:$1,0))),IK21),"")</f>
        <v>46944.251600000003</v>
      </c>
      <c r="IM21" s="59">
        <f>+IFERROR(IF(ISTEXT(IM$5)=FALSE,(INDEX(BCR!$1:$1048576,MATCH('Estadísticas BCR'!IM$5,BCR!$A:$A,0),MATCH('Estadísticas BCR'!$B21,BCR!$1:$1,0))),IL21),"")</f>
        <v>47362.775600000001</v>
      </c>
      <c r="IN21" s="59">
        <f>+IFERROR(IF(ISTEXT(IN$5)=FALSE,(INDEX(BCR!$1:$1048576,MATCH('Estadísticas BCR'!IN$5,BCR!$A:$A,0),MATCH('Estadísticas BCR'!$B21,BCR!$1:$1,0))),IM21),"")</f>
        <v>47765.075199999999</v>
      </c>
      <c r="IO21" s="59">
        <f>+IFERROR(IF(ISTEXT(IO$5)=FALSE,(INDEX(BCR!$1:$1048576,MATCH('Estadísticas BCR'!IO$5,BCR!$A:$A,0),MATCH('Estadísticas BCR'!$B21,BCR!$1:$1,0))),IN21),"")</f>
        <v>48049.232400000001</v>
      </c>
      <c r="IP21" s="60">
        <f>+IFERROR(IF(ISTEXT(IP$5)=FALSE,(INDEX(BCR!$1:$1048576,MATCH('Estadísticas BCR'!IP$5,BCR!$A:$A,0),MATCH('Estadísticas BCR'!$B21,BCR!$1:$1,0))),IO21),"")</f>
        <v>48049.232400000001</v>
      </c>
      <c r="IQ21" s="59">
        <f>+IFERROR(IF(ISTEXT(IQ$5)=FALSE,(INDEX(BCR!$1:$1048576,MATCH('Estadísticas BCR'!IQ$5,BCR!$A:$A,0),MATCH('Estadísticas BCR'!$B21,BCR!$1:$1,0))),IP21),"")</f>
        <v>48226.516799999998</v>
      </c>
      <c r="IR21" s="59">
        <f>+IFERROR(IF(ISTEXT(IR$5)=FALSE,(INDEX(BCR!$1:$1048576,MATCH('Estadísticas BCR'!IR$5,BCR!$A:$A,0),MATCH('Estadísticas BCR'!$B21,BCR!$1:$1,0))),IQ21),"")</f>
        <v>48489.756000000001</v>
      </c>
      <c r="IS21" s="59">
        <f>+IFERROR(IF(ISTEXT(IS$5)=FALSE,(INDEX(BCR!$1:$1048576,MATCH('Estadísticas BCR'!IS$5,BCR!$A:$A,0),MATCH('Estadísticas BCR'!$B21,BCR!$1:$1,0))),IR21),"")</f>
        <v>48964.173600000002</v>
      </c>
      <c r="IT21" s="59">
        <f>+IFERROR(IF(ISTEXT(IT$5)=FALSE,(INDEX(BCR!$1:$1048576,MATCH('Estadísticas BCR'!IT$5,BCR!$A:$A,0),MATCH('Estadísticas BCR'!$B21,BCR!$1:$1,0))),IS21),"")</f>
        <v>49205.7068</v>
      </c>
      <c r="IU21" s="59">
        <f>+IFERROR(IF(ISTEXT(IU$5)=FALSE,(INDEX(BCR!$1:$1048576,MATCH('Estadísticas BCR'!IU$5,BCR!$A:$A,0),MATCH('Estadísticas BCR'!$B21,BCR!$1:$1,0))),IT21),"")</f>
        <v>49660.5484</v>
      </c>
      <c r="IV21" s="59">
        <f>+IFERROR(IF(ISTEXT(IV$5)=FALSE,(INDEX(BCR!$1:$1048576,MATCH('Estadísticas BCR'!IV$5,BCR!$A:$A,0),MATCH('Estadísticas BCR'!$B21,BCR!$1:$1,0))),IU21),"")</f>
        <v>50204.085200000001</v>
      </c>
      <c r="IW21" s="59">
        <f>+IFERROR(IF(ISTEXT(IW$5)=FALSE,(INDEX(BCR!$1:$1048576,MATCH('Estadísticas BCR'!IW$5,BCR!$A:$A,0),MATCH('Estadísticas BCR'!$B21,BCR!$1:$1,0))),IV21),"")</f>
        <v>50342.516799999998</v>
      </c>
      <c r="IX21" s="59">
        <f>+IFERROR(IF(ISTEXT(IX$5)=FALSE,(INDEX(BCR!$1:$1048576,MATCH('Estadísticas BCR'!IX$5,BCR!$A:$A,0),MATCH('Estadísticas BCR'!$B21,BCR!$1:$1,0))),IW21),"")</f>
        <v>50736.576399999998</v>
      </c>
      <c r="IY21" s="59">
        <f>+IFERROR(IF(ISTEXT(IY$5)=FALSE,(INDEX(BCR!$1:$1048576,MATCH('Estadísticas BCR'!IY$5,BCR!$A:$A,0),MATCH('Estadísticas BCR'!$B21,BCR!$1:$1,0))),IX21),"")</f>
        <v>51249.639600000002</v>
      </c>
      <c r="IZ21" s="59">
        <f>+IFERROR(IF(ISTEXT(IZ$5)=FALSE,(INDEX(BCR!$1:$1048576,MATCH('Estadísticas BCR'!IZ$5,BCR!$A:$A,0),MATCH('Estadísticas BCR'!$B21,BCR!$1:$1,0))),IY21),"")</f>
        <v>51656.003599999996</v>
      </c>
      <c r="JA21" s="59">
        <f>+IFERROR(IF(ISTEXT(JA$5)=FALSE,(INDEX(BCR!$1:$1048576,MATCH('Estadísticas BCR'!JA$5,BCR!$A:$A,0),MATCH('Estadísticas BCR'!$B21,BCR!$1:$1,0))),IZ21),"")</f>
        <v>52094.004399999998</v>
      </c>
      <c r="JB21" s="59">
        <f>+IFERROR(IF(ISTEXT(JB$5)=FALSE,(INDEX(BCR!$1:$1048576,MATCH('Estadísticas BCR'!JB$5,BCR!$A:$A,0),MATCH('Estadísticas BCR'!$B21,BCR!$1:$1,0))),JA21),"")</f>
        <v>52410.435599999997</v>
      </c>
      <c r="JC21" s="60">
        <f>+IFERROR(IF(ISTEXT(JC$5)=FALSE,(INDEX(BCR!$1:$1048576,MATCH('Estadísticas BCR'!JC$5,BCR!$A:$A,0),MATCH('Estadísticas BCR'!$B21,BCR!$1:$1,0))),JB21),"")</f>
        <v>52410.435599999997</v>
      </c>
      <c r="JD21" s="59">
        <f>+IFERROR(IF(ISTEXT(JD$5)=FALSE,(INDEX(BCR!$1:$1048576,MATCH('Estadísticas BCR'!JD$5,BCR!$A:$A,0),MATCH('Estadísticas BCR'!$B21,BCR!$1:$1,0))),JC21),"")</f>
        <v>52699.026400000002</v>
      </c>
      <c r="JE21" s="59">
        <f>+IFERROR(IF(ISTEXT(JE$5)=FALSE,(INDEX(BCR!$1:$1048576,MATCH('Estadísticas BCR'!JE$5,BCR!$A:$A,0),MATCH('Estadísticas BCR'!$B21,BCR!$1:$1,0))),JD21),"")</f>
        <v>53151.433599999997</v>
      </c>
      <c r="JF21" s="59">
        <f>+IFERROR(IF(ISTEXT(JF$5)=FALSE,(INDEX(BCR!$1:$1048576,MATCH('Estadísticas BCR'!JF$5,BCR!$A:$A,0),MATCH('Estadísticas BCR'!$B21,BCR!$1:$1,0))),JE21),"")</f>
        <v>52872.018799999998</v>
      </c>
      <c r="JG21" s="59">
        <f>+IFERROR(IF(ISTEXT(JG$5)=FALSE,(INDEX(BCR!$1:$1048576,MATCH('Estadísticas BCR'!JG$5,BCR!$A:$A,0),MATCH('Estadísticas BCR'!$B21,BCR!$1:$1,0))),JF21),"")</f>
        <v>52710.159599999999</v>
      </c>
      <c r="JH21" s="59">
        <f>+IFERROR(IF(ISTEXT(JH$5)=FALSE,(INDEX(BCR!$1:$1048576,MATCH('Estadísticas BCR'!JH$5,BCR!$A:$A,0),MATCH('Estadísticas BCR'!$B21,BCR!$1:$1,0))),JG21),"")</f>
        <v>52678.929199999999</v>
      </c>
      <c r="JI21" s="59">
        <f>+IFERROR(IF(ISTEXT(JI$5)=FALSE,(INDEX(BCR!$1:$1048576,MATCH('Estadísticas BCR'!JI$5,BCR!$A:$A,0),MATCH('Estadísticas BCR'!$B21,BCR!$1:$1,0))),JH21),"")</f>
        <v>52520.1872</v>
      </c>
      <c r="JJ21" s="59">
        <f>+IFERROR(IF(ISTEXT(JJ$5)=FALSE,(INDEX(BCR!$1:$1048576,MATCH('Estadísticas BCR'!JJ$5,BCR!$A:$A,0),MATCH('Estadísticas BCR'!$B21,BCR!$1:$1,0))),JI21),"")</f>
        <v>52359.89</v>
      </c>
      <c r="JK21" s="59">
        <f>+IFERROR(IF(ISTEXT(JK$5)=FALSE,(INDEX(BCR!$1:$1048576,MATCH('Estadísticas BCR'!JK$5,BCR!$A:$A,0),MATCH('Estadísticas BCR'!$B21,BCR!$1:$1,0))),JJ21),"")</f>
        <v>52450.2696</v>
      </c>
      <c r="JL21" s="59">
        <f>+IFERROR(IF(ISTEXT(JL$5)=FALSE,(INDEX(BCR!$1:$1048576,MATCH('Estadísticas BCR'!JL$5,BCR!$A:$A,0),MATCH('Estadísticas BCR'!$B21,BCR!$1:$1,0))),JK21),"")</f>
        <v>52838.953600000001</v>
      </c>
      <c r="JM21" s="59">
        <f>+IFERROR(IF(ISTEXT(JM$5)=FALSE,(INDEX(BCR!$1:$1048576,MATCH('Estadísticas BCR'!JM$5,BCR!$A:$A,0),MATCH('Estadísticas BCR'!$B21,BCR!$1:$1,0))),JL21),"")</f>
        <v>53233.643600000003</v>
      </c>
      <c r="JN21" s="59">
        <f>+IFERROR(IF(ISTEXT(JN$5)=FALSE,(INDEX(BCR!$1:$1048576,MATCH('Estadísticas BCR'!JN$5,BCR!$A:$A,0),MATCH('Estadísticas BCR'!$B21,BCR!$1:$1,0))),JM21),"")</f>
        <v>53690.444000000003</v>
      </c>
      <c r="JO21" s="59">
        <f>+IFERROR(IF(ISTEXT(JO$5)=FALSE,(INDEX(BCR!$1:$1048576,MATCH('Estadísticas BCR'!JO$5,BCR!$A:$A,0),MATCH('Estadísticas BCR'!$B21,BCR!$1:$1,0))),JN21),"")</f>
        <v>54061.955999999998</v>
      </c>
      <c r="JP21" s="60">
        <f>+IFERROR(IF(ISTEXT(JP$5)=FALSE,(INDEX(BCR!$1:$1048576,MATCH('Estadísticas BCR'!JP$5,BCR!$A:$A,0),MATCH('Estadísticas BCR'!$B21,BCR!$1:$1,0))),JO21),"")</f>
        <v>54061.955999999998</v>
      </c>
      <c r="JQ21" s="59">
        <f>+IFERROR(IF(ISTEXT(JQ$5)=FALSE,(INDEX(BCR!$1:$1048576,MATCH('Estadísticas BCR'!JQ$5,BCR!$A:$A,0),MATCH('Estadísticas BCR'!$B21,BCR!$1:$1,0))),JP21),"")</f>
        <v>54458.395600000003</v>
      </c>
      <c r="JR21" s="59">
        <f>+IFERROR(IF(ISTEXT(JR$5)=FALSE,(INDEX(BCR!$1:$1048576,MATCH('Estadísticas BCR'!JR$5,BCR!$A:$A,0),MATCH('Estadísticas BCR'!$B21,BCR!$1:$1,0))),JQ21),"")</f>
        <v>54957.4784</v>
      </c>
      <c r="JS21" s="59">
        <f>+IFERROR(IF(ISTEXT(JS$5)=FALSE,(INDEX(BCR!$1:$1048576,MATCH('Estadísticas BCR'!JS$5,BCR!$A:$A,0),MATCH('Estadísticas BCR'!$B21,BCR!$1:$1,0))),JR21),"")</f>
        <v>55387.419199999997</v>
      </c>
      <c r="JT21" s="59">
        <f>+IFERROR(IF(ISTEXT(JT$5)=FALSE,(INDEX(BCR!$1:$1048576,MATCH('Estadísticas BCR'!JT$5,BCR!$A:$A,0),MATCH('Estadísticas BCR'!$B21,BCR!$1:$1,0))),JS21),"")</f>
        <v>55834.093999999997</v>
      </c>
      <c r="JU21" s="59">
        <f>+IFERROR(IF(ISTEXT(JU$5)=FALSE,(INDEX(BCR!$1:$1048576,MATCH('Estadísticas BCR'!JU$5,BCR!$A:$A,0),MATCH('Estadísticas BCR'!$B21,BCR!$1:$1,0))),JT21),"")</f>
        <v>56083.313199999997</v>
      </c>
      <c r="JV21" s="59">
        <f>+IFERROR(IF(ISTEXT(JV$5)=FALSE,(INDEX(BCR!$1:$1048576,MATCH('Estadísticas BCR'!JV$5,BCR!$A:$A,0),MATCH('Estadísticas BCR'!$B21,BCR!$1:$1,0))),JU21),"")</f>
        <v>56460.2736</v>
      </c>
      <c r="JW21" s="59">
        <f>+IFERROR(IF(ISTEXT(JW$5)=FALSE,(INDEX(BCR!$1:$1048576,MATCH('Estadísticas BCR'!JW$5,BCR!$A:$A,0),MATCH('Estadísticas BCR'!$B21,BCR!$1:$1,0))),JV21),"")</f>
        <v>56541.129200000003</v>
      </c>
      <c r="JX21" s="59">
        <f>+IFERROR(IF(ISTEXT(JX$5)=FALSE,(INDEX(BCR!$1:$1048576,MATCH('Estadísticas BCR'!JX$5,BCR!$A:$A,0),MATCH('Estadísticas BCR'!$B21,BCR!$1:$1,0))),JW21),"")</f>
        <v>56562.434000000001</v>
      </c>
      <c r="JY21" s="59">
        <f>+IFERROR(IF(ISTEXT(JY$5)=FALSE,(INDEX(BCR!$1:$1048576,MATCH('Estadísticas BCR'!JY$5,BCR!$A:$A,0),MATCH('Estadísticas BCR'!$B21,BCR!$1:$1,0))),JX21),"")</f>
        <v>56881.637600000002</v>
      </c>
      <c r="JZ21" s="59">
        <f>+IFERROR(IF(ISTEXT(JZ$5)=FALSE,(INDEX(BCR!$1:$1048576,MATCH('Estadísticas BCR'!JZ$5,BCR!$A:$A,0),MATCH('Estadísticas BCR'!$B21,BCR!$1:$1,0))),JY21),"")</f>
        <v>57206.073600000003</v>
      </c>
      <c r="KA21" s="59">
        <f>+IFERROR(IF(ISTEXT(KA$5)=FALSE,(INDEX(BCR!$1:$1048576,MATCH('Estadísticas BCR'!KA$5,BCR!$A:$A,0),MATCH('Estadísticas BCR'!$B21,BCR!$1:$1,0))),JZ21),"")</f>
        <v>57665.333599999998</v>
      </c>
      <c r="KB21" s="59">
        <f>+IFERROR(IF(ISTEXT(KB$5)=FALSE,(INDEX(BCR!$1:$1048576,MATCH('Estadísticas BCR'!KB$5,BCR!$A:$A,0),MATCH('Estadísticas BCR'!$B21,BCR!$1:$1,0))),KA21),"")</f>
        <v>58087.8488</v>
      </c>
      <c r="KC21" s="60">
        <f>+IFERROR(IF(ISTEXT(KC$5)=FALSE,(INDEX(BCR!$1:$1048576,MATCH('Estadísticas BCR'!KC$5,BCR!$A:$A,0),MATCH('Estadísticas BCR'!$B21,BCR!$1:$1,0))),KB21),"")</f>
        <v>58087.8488</v>
      </c>
      <c r="KD21" s="59">
        <f>+IFERROR(IF(ISTEXT(KD$5)=FALSE,(INDEX(BCR!$1:$1048576,MATCH('Estadísticas BCR'!KD$5,BCR!$A:$A,0),MATCH('Estadísticas BCR'!$B21,BCR!$1:$1,0))),KC21),"")</f>
        <v>58319.667600000001</v>
      </c>
      <c r="KE21" s="59">
        <f>+IFERROR(IF(ISTEXT(KE$5)=FALSE,(INDEX(BCR!$1:$1048576,MATCH('Estadísticas BCR'!KE$5,BCR!$A:$A,0),MATCH('Estadísticas BCR'!$B21,BCR!$1:$1,0))),KD21),"")</f>
        <v>58858.105600000003</v>
      </c>
      <c r="KF21" s="59">
        <f>+IFERROR(IF(ISTEXT(KF$5)=FALSE,(INDEX(BCR!$1:$1048576,MATCH('Estadísticas BCR'!KF$5,BCR!$A:$A,0),MATCH('Estadísticas BCR'!$B21,BCR!$1:$1,0))),KE21),"")</f>
        <v>59465.256800000003</v>
      </c>
      <c r="KG21" s="59">
        <f>+IFERROR(IF(ISTEXT(KG$5)=FALSE,(INDEX(BCR!$1:$1048576,MATCH('Estadísticas BCR'!KG$5,BCR!$A:$A,0),MATCH('Estadísticas BCR'!$B21,BCR!$1:$1,0))),KF21),"")</f>
        <v>60037.712</v>
      </c>
      <c r="KH21" s="59">
        <f>+IFERROR(IF(ISTEXT(KH$5)=FALSE,(INDEX(BCR!$1:$1048576,MATCH('Estadísticas BCR'!KH$5,BCR!$A:$A,0),MATCH('Estadísticas BCR'!$B21,BCR!$1:$1,0))),KG21),"")</f>
        <v>60666.2408</v>
      </c>
      <c r="KI21" s="59">
        <f>+IFERROR(IF(ISTEXT(KI$5)=FALSE,(INDEX(BCR!$1:$1048576,MATCH('Estadísticas BCR'!KI$5,BCR!$A:$A,0),MATCH('Estadísticas BCR'!$B21,BCR!$1:$1,0))),KH21),"")</f>
        <v>61192.214399999997</v>
      </c>
      <c r="KJ21" s="59">
        <f>+IFERROR(IF(ISTEXT(KJ$5)=FALSE,(INDEX(BCR!$1:$1048576,MATCH('Estadísticas BCR'!KJ$5,BCR!$A:$A,0),MATCH('Estadísticas BCR'!$B21,BCR!$1:$1,0))),KI21),"")</f>
        <v>61425.0164</v>
      </c>
      <c r="KK21" s="59">
        <f>+IFERROR(IF(ISTEXT(KK$5)=FALSE,(INDEX(BCR!$1:$1048576,MATCH('Estadísticas BCR'!KK$5,BCR!$A:$A,0),MATCH('Estadísticas BCR'!$B21,BCR!$1:$1,0))),KJ21),"")</f>
        <v>61627.563199999997</v>
      </c>
      <c r="KL21" s="59">
        <f>+IFERROR(IF(ISTEXT(KL$5)=FALSE,(INDEX(BCR!$1:$1048576,MATCH('Estadísticas BCR'!KL$5,BCR!$A:$A,0),MATCH('Estadísticas BCR'!$B21,BCR!$1:$1,0))),KK21),"")</f>
        <v>62027.171999999999</v>
      </c>
      <c r="KM21" s="59">
        <f>+IFERROR(IF(ISTEXT(KM$5)=FALSE,(INDEX(BCR!$1:$1048576,MATCH('Estadísticas BCR'!KM$5,BCR!$A:$A,0),MATCH('Estadísticas BCR'!$B21,BCR!$1:$1,0))),KL21),"")</f>
        <v>62365.591999999997</v>
      </c>
      <c r="KN21" s="59">
        <f>+IFERROR(IF(ISTEXT(KN$5)=FALSE,(INDEX(BCR!$1:$1048576,MATCH('Estadísticas BCR'!KN$5,BCR!$A:$A,0),MATCH('Estadísticas BCR'!$B21,BCR!$1:$1,0))),KM21),"")</f>
        <v>62684.957199999997</v>
      </c>
      <c r="KO21" s="59">
        <f>+IFERROR(IF(ISTEXT(KO$5)=FALSE,(INDEX(BCR!$1:$1048576,MATCH('Estadísticas BCR'!KO$5,BCR!$A:$A,0),MATCH('Estadísticas BCR'!$B21,BCR!$1:$1,0))),KN21),"")</f>
        <v>62824.392800000001</v>
      </c>
      <c r="KP21" s="60">
        <f>+IFERROR(IF(ISTEXT(KP$5)=FALSE,(INDEX(BCR!$1:$1048576,MATCH('Estadísticas BCR'!KP$5,BCR!$A:$A,0),MATCH('Estadísticas BCR'!$B21,BCR!$1:$1,0))),KO21),"")</f>
        <v>62824.392800000001</v>
      </c>
      <c r="KQ21" s="59">
        <f>+IFERROR(IF(ISTEXT(KQ$5)=FALSE,(INDEX(BCR!$1:$1048576,MATCH('Estadísticas BCR'!KQ$5,BCR!$A:$A,0),MATCH('Estadísticas BCR'!$B21,BCR!$1:$1,0))),KP21),"")</f>
        <v>63012.574399999998</v>
      </c>
      <c r="KR21" s="59">
        <f>+IFERROR(IF(ISTEXT(KR$5)=FALSE,(INDEX(BCR!$1:$1048576,MATCH('Estadísticas BCR'!KR$5,BCR!$A:$A,0),MATCH('Estadísticas BCR'!$B21,BCR!$1:$1,0))),KQ21),"")</f>
        <v>63271.683199999999</v>
      </c>
      <c r="KS21" s="59">
        <f>+IFERROR(IF(ISTEXT(KS$5)=FALSE,(INDEX(BCR!$1:$1048576,MATCH('Estadísticas BCR'!KS$5,BCR!$A:$A,0),MATCH('Estadísticas BCR'!$B21,BCR!$1:$1,0))),KR21),"")</f>
        <v>63552.263200000001</v>
      </c>
      <c r="KT21" s="59">
        <f>+IFERROR(IF(ISTEXT(KT$5)=FALSE,(INDEX(BCR!$1:$1048576,MATCH('Estadísticas BCR'!KT$5,BCR!$A:$A,0),MATCH('Estadísticas BCR'!$B21,BCR!$1:$1,0))),KS21),"")</f>
        <v>63781.4476</v>
      </c>
      <c r="KU21" s="59">
        <f>+IFERROR(IF(ISTEXT(KU$5)=FALSE,(INDEX(BCR!$1:$1048576,MATCH('Estadísticas BCR'!KU$5,BCR!$A:$A,0),MATCH('Estadísticas BCR'!$B21,BCR!$1:$1,0))),KT21),"")</f>
        <v>64102.698400000001</v>
      </c>
      <c r="KV21" s="59">
        <f>+IFERROR(IF(ISTEXT(KV$5)=FALSE,(INDEX(BCR!$1:$1048576,MATCH('Estadísticas BCR'!KV$5,BCR!$A:$A,0),MATCH('Estadísticas BCR'!$B21,BCR!$1:$1,0))),KU21),"")</f>
        <v>64447.319199999998</v>
      </c>
      <c r="KW21" s="59">
        <f>+IFERROR(IF(ISTEXT(KW$5)=FALSE,(INDEX(BCR!$1:$1048576,MATCH('Estadísticas BCR'!KW$5,BCR!$A:$A,0),MATCH('Estadísticas BCR'!$B21,BCR!$1:$1,0))),KV21),"")</f>
        <v>64533.647199999999</v>
      </c>
      <c r="KX21" s="59">
        <f>+IFERROR(IF(ISTEXT(KX$5)=FALSE,(INDEX(BCR!$1:$1048576,MATCH('Estadísticas BCR'!KX$5,BCR!$A:$A,0),MATCH('Estadísticas BCR'!$B21,BCR!$1:$1,0))),KW21),"")</f>
        <v>64814.322800000002</v>
      </c>
      <c r="KY21" s="59">
        <f>+IFERROR(IF(ISTEXT(KY$5)=FALSE,(INDEX(BCR!$1:$1048576,MATCH('Estadísticas BCR'!KY$5,BCR!$A:$A,0),MATCH('Estadísticas BCR'!$B21,BCR!$1:$1,0))),KX21),"")</f>
        <v>65348.797200000001</v>
      </c>
      <c r="KZ21" s="59">
        <f>+IFERROR(IF(ISTEXT(KZ$5)=FALSE,(INDEX(BCR!$1:$1048576,MATCH('Estadísticas BCR'!KZ$5,BCR!$A:$A,0),MATCH('Estadísticas BCR'!$B21,BCR!$1:$1,0))),KY21),"")</f>
        <v>65731.415599999993</v>
      </c>
      <c r="LA21" s="59">
        <f>+IFERROR(IF(ISTEXT(LA$5)=FALSE,(INDEX(BCR!$1:$1048576,MATCH('Estadísticas BCR'!LA$5,BCR!$A:$A,0),MATCH('Estadísticas BCR'!$B21,BCR!$1:$1,0))),KZ21),"")</f>
        <v>66112.106</v>
      </c>
      <c r="LB21" s="59">
        <f>+IFERROR(IF(ISTEXT(LB$5)=FALSE,(INDEX(BCR!$1:$1048576,MATCH('Estadísticas BCR'!LB$5,BCR!$A:$A,0),MATCH('Estadísticas BCR'!$B21,BCR!$1:$1,0))),LA21),"")</f>
        <v>66206.096000000005</v>
      </c>
      <c r="LC21" s="60">
        <f>+IFERROR(IF(ISTEXT(LC$5)=FALSE,(INDEX(BCR!$1:$1048576,MATCH('Estadísticas BCR'!LC$5,BCR!$A:$A,0),MATCH('Estadísticas BCR'!$B21,BCR!$1:$1,0))),LB21),"")</f>
        <v>66206.096000000005</v>
      </c>
      <c r="LD21" s="59">
        <f>+IFERROR(IF(ISTEXT(LD$5)=FALSE,(INDEX(BCR!$1:$1048576,MATCH('Estadísticas BCR'!LD$5,BCR!$A:$A,0),MATCH('Estadísticas BCR'!$B21,BCR!$1:$1,0))),LC21),"")</f>
        <v>66358.804399999994</v>
      </c>
      <c r="LE21" s="59">
        <f>+IFERROR(IF(ISTEXT(LE$5)=FALSE,(INDEX(BCR!$1:$1048576,MATCH('Estadísticas BCR'!LE$5,BCR!$A:$A,0),MATCH('Estadísticas BCR'!$B21,BCR!$1:$1,0))),LD21),"")</f>
        <v>66643.373200000002</v>
      </c>
      <c r="LF21" s="59">
        <f>+IFERROR(IF(ISTEXT(LF$5)=FALSE,(INDEX(BCR!$1:$1048576,MATCH('Estadísticas BCR'!LF$5,BCR!$A:$A,0),MATCH('Estadísticas BCR'!$B21,BCR!$1:$1,0))),LE21),"")</f>
        <v>66923.781199999998</v>
      </c>
      <c r="LG21" s="59">
        <f>+IFERROR(IF(ISTEXT(LG$5)=FALSE,(INDEX(BCR!$1:$1048576,MATCH('Estadísticas BCR'!LG$5,BCR!$A:$A,0),MATCH('Estadísticas BCR'!$B21,BCR!$1:$1,0))),LF21),"")</f>
        <v>67170.745599999995</v>
      </c>
      <c r="LH21" s="59">
        <f>+IFERROR(IF(ISTEXT(LH$5)=FALSE,(INDEX(BCR!$1:$1048576,MATCH('Estadísticas BCR'!LH$5,BCR!$A:$A,0),MATCH('Estadísticas BCR'!$B21,BCR!$1:$1,0))),LG21),"")</f>
        <v>67478.745599999995</v>
      </c>
      <c r="LI21" s="59">
        <f>+IFERROR(IF(ISTEXT(LI$5)=FALSE,(INDEX(BCR!$1:$1048576,MATCH('Estadísticas BCR'!LI$5,BCR!$A:$A,0),MATCH('Estadísticas BCR'!$B21,BCR!$1:$1,0))),LH21),"")</f>
        <v>67975.301999999996</v>
      </c>
      <c r="LJ21" s="59">
        <f>+IFERROR(IF(ISTEXT(LJ$5)=FALSE,(INDEX(BCR!$1:$1048576,MATCH('Estadísticas BCR'!LJ$5,BCR!$A:$A,0),MATCH('Estadísticas BCR'!$B21,BCR!$1:$1,0))),LI21),"")</f>
        <v>67958.914000000004</v>
      </c>
      <c r="LK21" s="59">
        <f>+IFERROR(IF(ISTEXT(LK$5)=FALSE,(INDEX(BCR!$1:$1048576,MATCH('Estadísticas BCR'!LK$5,BCR!$A:$A,0),MATCH('Estadísticas BCR'!$B21,BCR!$1:$1,0))),LJ21),"")</f>
        <v>68239.203200000004</v>
      </c>
      <c r="LL21" s="59">
        <f>+IFERROR(IF(ISTEXT(LL$5)=FALSE,(INDEX(BCR!$1:$1048576,MATCH('Estadísticas BCR'!LL$5,BCR!$A:$A,0),MATCH('Estadísticas BCR'!$B21,BCR!$1:$1,0))),LK21),"")</f>
        <v>68627.062399999995</v>
      </c>
      <c r="LM21" s="59">
        <f>+IFERROR(IF(ISTEXT(LM$5)=FALSE,(INDEX(BCR!$1:$1048576,MATCH('Estadísticas BCR'!LM$5,BCR!$A:$A,0),MATCH('Estadísticas BCR'!$B21,BCR!$1:$1,0))),LL21),"")</f>
        <v>69056.337199999994</v>
      </c>
      <c r="LN21" s="59">
        <f>+IFERROR(IF(ISTEXT(LN$5)=FALSE,(INDEX(BCR!$1:$1048576,MATCH('Estadísticas BCR'!LN$5,BCR!$A:$A,0),MATCH('Estadísticas BCR'!$B21,BCR!$1:$1,0))),LM21),"")</f>
        <v>69406.053199999995</v>
      </c>
      <c r="LO21" s="59">
        <f>+IFERROR(IF(ISTEXT(LO$5)=FALSE,(INDEX(BCR!$1:$1048576,MATCH('Estadísticas BCR'!LO$5,BCR!$A:$A,0),MATCH('Estadísticas BCR'!$B21,BCR!$1:$1,0))),LN21),"")</f>
        <v>69544.060800000007</v>
      </c>
      <c r="LP21" s="60">
        <f>+IFERROR(IF(ISTEXT(LP$5)=FALSE,(INDEX(BCR!$1:$1048576,MATCH('Estadísticas BCR'!LP$5,BCR!$A:$A,0),MATCH('Estadísticas BCR'!$B21,BCR!$1:$1,0))),LO21),"")</f>
        <v>69544.060800000007</v>
      </c>
      <c r="LQ21" s="59">
        <f>+IFERROR(IF(ISTEXT(LQ$5)=FALSE,(INDEX(BCR!$1:$1048576,MATCH('Estadísticas BCR'!LQ$5,BCR!$A:$A,0),MATCH('Estadísticas BCR'!$B21,BCR!$1:$1,0))),LP21),"")</f>
        <v>69858.923999999999</v>
      </c>
      <c r="LR21" s="59">
        <f>+IFERROR(IF(ISTEXT(LR$5)=FALSE,(INDEX(BCR!$1:$1048576,MATCH('Estadísticas BCR'!LR$5,BCR!$A:$A,0),MATCH('Estadísticas BCR'!$B21,BCR!$1:$1,0))),LQ21),"")</f>
        <v>70303.4764</v>
      </c>
      <c r="LS21" s="59">
        <f>+IFERROR(IF(ISTEXT(LS$5)=FALSE,(INDEX(BCR!$1:$1048576,MATCH('Estadísticas BCR'!LS$5,BCR!$A:$A,0),MATCH('Estadísticas BCR'!$B21,BCR!$1:$1,0))),LR21),"")</f>
        <v>70730.06</v>
      </c>
      <c r="LT21" s="59">
        <f>+IFERROR(IF(ISTEXT(LT$5)=FALSE,(INDEX(BCR!$1:$1048576,MATCH('Estadísticas BCR'!LT$5,BCR!$A:$A,0),MATCH('Estadísticas BCR'!$B21,BCR!$1:$1,0))),LS21),"")</f>
        <v>71264.414000000004</v>
      </c>
      <c r="LU21" s="59">
        <f>+IFERROR(IF(ISTEXT(LU$5)=FALSE,(INDEX(BCR!$1:$1048576,MATCH('Estadísticas BCR'!LU$5,BCR!$A:$A,0),MATCH('Estadísticas BCR'!$B21,BCR!$1:$1,0))),LT21),"")</f>
        <v>71562.559999999998</v>
      </c>
      <c r="LV21" s="59">
        <f>+IFERROR(IF(ISTEXT(LV$5)=FALSE,(INDEX(BCR!$1:$1048576,MATCH('Estadísticas BCR'!LV$5,BCR!$A:$A,0),MATCH('Estadísticas BCR'!$B21,BCR!$1:$1,0))),LU21),"")</f>
        <v>72064.63</v>
      </c>
      <c r="LW21" s="59">
        <f>+IFERROR(IF(ISTEXT(LW$5)=FALSE,(INDEX(BCR!$1:$1048576,MATCH('Estadísticas BCR'!LW$5,BCR!$A:$A,0),MATCH('Estadísticas BCR'!$B21,BCR!$1:$1,0))),LV21),"")</f>
        <v>72273.496799999994</v>
      </c>
      <c r="LX21" s="59">
        <f>+IFERROR(IF(ISTEXT(LX$5)=FALSE,(INDEX(BCR!$1:$1048576,MATCH('Estadísticas BCR'!LX$5,BCR!$A:$A,0),MATCH('Estadísticas BCR'!$B21,BCR!$1:$1,0))),LW21),"")</f>
        <v>72784.257599999997</v>
      </c>
      <c r="LY21" s="59">
        <f>+IFERROR(IF(ISTEXT(LY$5)=FALSE,(INDEX(BCR!$1:$1048576,MATCH('Estadísticas BCR'!LY$5,BCR!$A:$A,0),MATCH('Estadísticas BCR'!$B21,BCR!$1:$1,0))),LX21),"")</f>
        <v>73326.446800000005</v>
      </c>
      <c r="LZ21" s="59">
        <f>+IFERROR(IF(ISTEXT(LZ$5)=FALSE,(INDEX(BCR!$1:$1048576,MATCH('Estadísticas BCR'!LZ$5,BCR!$A:$A,0),MATCH('Estadísticas BCR'!$B21,BCR!$1:$1,0))),LY21),"")</f>
        <v>73902.497600000002</v>
      </c>
      <c r="MA21" s="59">
        <f>+IFERROR(IF(ISTEXT(MA$5)=FALSE,(INDEX(BCR!$1:$1048576,MATCH('Estadísticas BCR'!MA$5,BCR!$A:$A,0),MATCH('Estadísticas BCR'!$B21,BCR!$1:$1,0))),LZ21),"")</f>
        <v>74421.558799999999</v>
      </c>
      <c r="MB21" s="59">
        <f>+IFERROR(IF(ISTEXT(MB$5)=FALSE,(INDEX(BCR!$1:$1048576,MATCH('Estadísticas BCR'!MB$5,BCR!$A:$A,0),MATCH('Estadísticas BCR'!$B21,BCR!$1:$1,0))),MA21),"")</f>
        <v>74632.283599999995</v>
      </c>
      <c r="MC21" s="60">
        <f>+IFERROR(IF(ISTEXT(MC$5)=FALSE,(INDEX(BCR!$1:$1048576,MATCH('Estadísticas BCR'!MC$5,BCR!$A:$A,0),MATCH('Estadísticas BCR'!$B21,BCR!$1:$1,0))),MB21),"")</f>
        <v>74632.283599999995</v>
      </c>
      <c r="MD21" s="59">
        <f>+IFERROR(IF(ISTEXT(MD$5)=FALSE,(INDEX(BCR!$1:$1048576,MATCH('Estadísticas BCR'!MD$5,BCR!$A:$A,0),MATCH('Estadísticas BCR'!$B21,BCR!$1:$1,0))),MC21),"")</f>
        <v>75042.609599999996</v>
      </c>
      <c r="ME21" s="59">
        <f>+IFERROR(IF(ISTEXT(ME$5)=FALSE,(INDEX(BCR!$1:$1048576,MATCH('Estadísticas BCR'!ME$5,BCR!$A:$A,0),MATCH('Estadísticas BCR'!$B21,BCR!$1:$1,0))),MD21),"")</f>
        <v>75449.432799999995</v>
      </c>
      <c r="MF21" s="59">
        <f>+IFERROR(IF(ISTEXT(MF$5)=FALSE,(INDEX(BCR!$1:$1048576,MATCH('Estadísticas BCR'!MF$5,BCR!$A:$A,0),MATCH('Estadísticas BCR'!$B21,BCR!$1:$1,0))),ME21),"")</f>
        <v>75795.836800000005</v>
      </c>
      <c r="MG21" s="59" t="str">
        <f>+IFERROR(IF(ISTEXT(MG$5)=FALSE,(INDEX(BCR!$1:$1048576,MATCH('Estadísticas BCR'!MG$5,BCR!$A:$A,0),MATCH('Estadísticas BCR'!$B21,BCR!$1:$1,0))),MF21),"")</f>
        <v/>
      </c>
      <c r="MH21" s="59" t="str">
        <f>+IFERROR(IF(ISTEXT(MH$5)=FALSE,(INDEX(BCR!$1:$1048576,MATCH('Estadísticas BCR'!MH$5,BCR!$A:$A,0),MATCH('Estadísticas BCR'!$B21,BCR!$1:$1,0))),MG21),"")</f>
        <v/>
      </c>
      <c r="MI21" s="59" t="str">
        <f>+IFERROR(IF(ISTEXT(MI$5)=FALSE,(INDEX(BCR!$1:$1048576,MATCH('Estadísticas BCR'!MI$5,BCR!$A:$A,0),MATCH('Estadísticas BCR'!$B21,BCR!$1:$1,0))),MH21),"")</f>
        <v/>
      </c>
      <c r="MJ21" s="59" t="str">
        <f>+IFERROR(IF(ISTEXT(MJ$5)=FALSE,(INDEX(BCR!$1:$1048576,MATCH('Estadísticas BCR'!MJ$5,BCR!$A:$A,0),MATCH('Estadísticas BCR'!$B21,BCR!$1:$1,0))),MI21),"")</f>
        <v/>
      </c>
      <c r="MK21" s="59" t="str">
        <f>+IFERROR(IF(ISTEXT(MK$5)=FALSE,(INDEX(BCR!$1:$1048576,MATCH('Estadísticas BCR'!MK$5,BCR!$A:$A,0),MATCH('Estadísticas BCR'!$B21,BCR!$1:$1,0))),MJ21),"")</f>
        <v/>
      </c>
      <c r="ML21" s="59" t="str">
        <f>+IFERROR(IF(ISTEXT(ML$5)=FALSE,(INDEX(BCR!$1:$1048576,MATCH('Estadísticas BCR'!ML$5,BCR!$A:$A,0),MATCH('Estadísticas BCR'!$B21,BCR!$1:$1,0))),MK21),"")</f>
        <v/>
      </c>
      <c r="MM21" s="59" t="str">
        <f>+IFERROR(IF(ISTEXT(MM$5)=FALSE,(INDEX(BCR!$1:$1048576,MATCH('Estadísticas BCR'!MM$5,BCR!$A:$A,0),MATCH('Estadísticas BCR'!$B21,BCR!$1:$1,0))),ML21),"")</f>
        <v/>
      </c>
      <c r="MN21" s="59" t="str">
        <f>+IFERROR(IF(ISTEXT(MN$5)=FALSE,(INDEX(BCR!$1:$1048576,MATCH('Estadísticas BCR'!MN$5,BCR!$A:$A,0),MATCH('Estadísticas BCR'!$B21,BCR!$1:$1,0))),MM21),"")</f>
        <v/>
      </c>
      <c r="MO21" s="59" t="str">
        <f>+IFERROR(IF(ISTEXT(MO$5)=FALSE,(INDEX(BCR!$1:$1048576,MATCH('Estadísticas BCR'!MO$5,BCR!$A:$A,0),MATCH('Estadísticas BCR'!$B21,BCR!$1:$1,0))),MN21),"")</f>
        <v/>
      </c>
      <c r="MP21" s="60" t="str">
        <f>+IFERROR(IF(ISTEXT(MP$5)=FALSE,(INDEX(BCR!$1:$1048576,MATCH('Estadísticas BCR'!MP$5,BCR!$A:$A,0),MATCH('Estadísticas BCR'!$B21,BCR!$1:$1,0))),MO21),"")</f>
        <v/>
      </c>
    </row>
    <row r="22" spans="2:354" outlineLevel="1">
      <c r="B22" s="9" t="s">
        <v>23</v>
      </c>
      <c r="C22" s="127" t="s">
        <v>163</v>
      </c>
      <c r="D22" s="104">
        <f>+IFERROR(IF(ISTEXT(D$5)=FALSE,(INDEX(BCR!$1:$1048576,MATCH('Estadísticas BCR'!D$5,BCR!$A:$A,0),MATCH('Estadísticas BCR'!$B22,BCR!$1:$1,0))),#REF!),"")</f>
        <v>59.827593193118702</v>
      </c>
      <c r="E22" s="104">
        <f>+IFERROR(IF(ISTEXT(E$5)=FALSE,(INDEX(BCR!$1:$1048576,MATCH('Estadísticas BCR'!E$5,BCR!$A:$A,0),MATCH('Estadísticas BCR'!$B22,BCR!$1:$1,0))),D22),"")</f>
        <v>58.326928169807601</v>
      </c>
      <c r="F22" s="104">
        <f>+IFERROR(IF(ISTEXT(F$5)=FALSE,(INDEX(BCR!$1:$1048576,MATCH('Estadísticas BCR'!F$5,BCR!$A:$A,0),MATCH('Estadísticas BCR'!$B22,BCR!$1:$1,0))),E22),"")</f>
        <v>58.952319102542099</v>
      </c>
      <c r="G22" s="104" t="str">
        <f>+IFERROR(IF(ISTEXT(G$5)=FALSE,(INDEX(BCR!$1:$1048576,MATCH('Estadísticas BCR'!G$5,BCR!$A:$A,0),MATCH('Estadísticas BCR'!$B22,BCR!$1:$1,0))),F22),"")</f>
        <v/>
      </c>
      <c r="H22" s="104">
        <f>+IFERROR(IF(ISTEXT(H$5)=FALSE,(INDEX(BCR!$1:$1048576,MATCH('Estadísticas BCR'!H$5,BCR!$A:$A,0),MATCH('Estadísticas BCR'!$B22,BCR!$1:$1,0))),G22),"")</f>
        <v>53.675342785785801</v>
      </c>
      <c r="I22" s="104">
        <f>+IFERROR(IF(ISTEXT(I$5)=FALSE,(INDEX(BCR!$1:$1048576,MATCH('Estadísticas BCR'!I$5,BCR!$A:$A,0),MATCH('Estadísticas BCR'!$B22,BCR!$1:$1,0))),H22),"")</f>
        <v>54.203393913144502</v>
      </c>
      <c r="J22" s="104">
        <f>+IFERROR(IF(ISTEXT(J$5)=FALSE,(INDEX(BCR!$1:$1048576,MATCH('Estadísticas BCR'!J$5,BCR!$A:$A,0),MATCH('Estadísticas BCR'!$B22,BCR!$1:$1,0))),I22),"")</f>
        <v>58.0848898150089</v>
      </c>
      <c r="K22" s="104">
        <f>+IFERROR(IF(ISTEXT(K$5)=FALSE,(INDEX(BCR!$1:$1048576,MATCH('Estadísticas BCR'!K$5,BCR!$A:$A,0),MATCH('Estadísticas BCR'!$B22,BCR!$1:$1,0))),J22),"")</f>
        <v>60.568586584161103</v>
      </c>
      <c r="L22" s="104">
        <f>+IFERROR(IF(ISTEXT(L$5)=FALSE,(INDEX(BCR!$1:$1048576,MATCH('Estadísticas BCR'!L$5,BCR!$A:$A,0),MATCH('Estadísticas BCR'!$B22,BCR!$1:$1,0))),K22),"")</f>
        <v>57.727737640584998</v>
      </c>
      <c r="M22" s="104">
        <f>+IFERROR(IF(ISTEXT(M$5)=FALSE,(INDEX(BCR!$1:$1048576,MATCH('Estadísticas BCR'!M$5,BCR!$A:$A,0),MATCH('Estadísticas BCR'!$B22,BCR!$1:$1,0))),L22),"")</f>
        <v>63.467763807794299</v>
      </c>
      <c r="N22" s="104">
        <f>+IFERROR(IF(ISTEXT(N$5)=FALSE,(INDEX(BCR!$1:$1048576,MATCH('Estadísticas BCR'!N$5,BCR!$A:$A,0),MATCH('Estadísticas BCR'!$B22,BCR!$1:$1,0))),M22),"")</f>
        <v>56.039219289933598</v>
      </c>
      <c r="O22" s="104">
        <f>+IFERROR(IF(ISTEXT(O$5)=FALSE,(INDEX(BCR!$1:$1048576,MATCH('Estadísticas BCR'!O$5,BCR!$A:$A,0),MATCH('Estadísticas BCR'!$B22,BCR!$1:$1,0))),N22),"")</f>
        <v>54.241571992927902</v>
      </c>
      <c r="P22" s="60">
        <f>+IFERROR(IF(ISTEXT(P$5)=FALSE,(INDEX(BCR!$1:$1048576,MATCH('Estadísticas BCR'!P$5,BCR!$A:$A,0),MATCH('Estadísticas BCR'!$B22,BCR!$1:$1,0))),O22),"")</f>
        <v>54.241571992927902</v>
      </c>
      <c r="Q22" s="104">
        <f>+IFERROR(IF(ISTEXT(Q$5)=FALSE,(INDEX(BCR!$1:$1048576,MATCH('Estadísticas BCR'!Q$5,BCR!$A:$A,0),MATCH('Estadísticas BCR'!$B22,BCR!$1:$1,0))),#REF!),"")</f>
        <v>52.0168905198475</v>
      </c>
      <c r="R22" s="104">
        <f>+IFERROR(IF(ISTEXT(R$5)=FALSE,(INDEX(BCR!$1:$1048576,MATCH('Estadísticas BCR'!R$5,BCR!$A:$A,0),MATCH('Estadísticas BCR'!$B22,BCR!$1:$1,0))),Q22),"")</f>
        <v>50.6187499108878</v>
      </c>
      <c r="S22" s="104">
        <f>+IFERROR(IF(ISTEXT(S$5)=FALSE,(INDEX(BCR!$1:$1048576,MATCH('Estadísticas BCR'!S$5,BCR!$A:$A,0),MATCH('Estadísticas BCR'!$B22,BCR!$1:$1,0))),R22),"")</f>
        <v>55.580475954194199</v>
      </c>
      <c r="T22" s="104">
        <f>+IFERROR(IF(ISTEXT(T$5)=FALSE,(INDEX(BCR!$1:$1048576,MATCH('Estadísticas BCR'!T$5,BCR!$A:$A,0),MATCH('Estadísticas BCR'!$B22,BCR!$1:$1,0))),S22),"")</f>
        <v>46.373490392173899</v>
      </c>
      <c r="U22" s="104">
        <f>+IFERROR(IF(ISTEXT(U$5)=FALSE,(INDEX(BCR!$1:$1048576,MATCH('Estadísticas BCR'!U$5,BCR!$A:$A,0),MATCH('Estadísticas BCR'!$B22,BCR!$1:$1,0))),T22),"")</f>
        <v>61.662655124599901</v>
      </c>
      <c r="V22" s="104">
        <f>+IFERROR(IF(ISTEXT(V$5)=FALSE,(INDEX(BCR!$1:$1048576,MATCH('Estadísticas BCR'!V$5,BCR!$A:$A,0),MATCH('Estadísticas BCR'!$B22,BCR!$1:$1,0))),U22),"")</f>
        <v>48.255127102980502</v>
      </c>
      <c r="W22" s="104">
        <f>+IFERROR(IF(ISTEXT(W$5)=FALSE,(INDEX(BCR!$1:$1048576,MATCH('Estadísticas BCR'!W$5,BCR!$A:$A,0),MATCH('Estadísticas BCR'!$B22,BCR!$1:$1,0))),V22),"")</f>
        <v>52.160399201469303</v>
      </c>
      <c r="X22" s="104">
        <f>+IFERROR(IF(ISTEXT(X$5)=FALSE,(INDEX(BCR!$1:$1048576,MATCH('Estadísticas BCR'!X$5,BCR!$A:$A,0),MATCH('Estadísticas BCR'!$B22,BCR!$1:$1,0))),W22),"")</f>
        <v>62.935264693824401</v>
      </c>
      <c r="Y22" s="104">
        <f>+IFERROR(IF(ISTEXT(Y$5)=FALSE,(INDEX(BCR!$1:$1048576,MATCH('Estadísticas BCR'!Y$5,BCR!$A:$A,0),MATCH('Estadísticas BCR'!$B22,BCR!$1:$1,0))),X22),"")</f>
        <v>71.008502697544301</v>
      </c>
      <c r="Z22" s="104">
        <f>+IFERROR(IF(ISTEXT(Z$5)=FALSE,(INDEX(BCR!$1:$1048576,MATCH('Estadísticas BCR'!Z$5,BCR!$A:$A,0),MATCH('Estadísticas BCR'!$B22,BCR!$1:$1,0))),Y22),"")</f>
        <v>63.523109982192501</v>
      </c>
      <c r="AA22" s="104">
        <f>+IFERROR(IF(ISTEXT(AA$5)=FALSE,(INDEX(BCR!$1:$1048576,MATCH('Estadísticas BCR'!AA$5,BCR!$A:$A,0),MATCH('Estadísticas BCR'!$B22,BCR!$1:$1,0))),Z22),"")</f>
        <v>60.580276988710899</v>
      </c>
      <c r="AB22" s="104">
        <f>+IFERROR(IF(ISTEXT(AB$5)=FALSE,(INDEX(BCR!$1:$1048576,MATCH('Estadísticas BCR'!AB$5,BCR!$A:$A,0),MATCH('Estadísticas BCR'!$B22,BCR!$1:$1,0))),AA22),"")</f>
        <v>62.9021470137913</v>
      </c>
      <c r="AC22" s="60">
        <f>+IFERROR(IF(ISTEXT(AC$5)=FALSE,(INDEX(BCR!$1:$1048576,MATCH('Estadísticas BCR'!AC$5,BCR!$A:$A,0),MATCH('Estadísticas BCR'!$B22,BCR!$1:$1,0))),AB22),"")</f>
        <v>62.9021470137913</v>
      </c>
      <c r="AD22" s="59">
        <f>+IFERROR(IF(ISTEXT(AD$5)=FALSE,(INDEX(BCR!$1:$1048576,MATCH('Estadísticas BCR'!AD$5,BCR!$A:$A,0),MATCH('Estadísticas BCR'!$B22,BCR!$1:$1,0))),#REF!),"")</f>
        <v>61.466586973303301</v>
      </c>
      <c r="AE22" s="59">
        <f>+IFERROR(IF(ISTEXT(AE$5)=FALSE,(INDEX(BCR!$1:$1048576,MATCH('Estadísticas BCR'!AE$5,BCR!$A:$A,0),MATCH('Estadísticas BCR'!$B22,BCR!$1:$1,0))),AD22),"")</f>
        <v>58.803789538976702</v>
      </c>
      <c r="AF22" s="59">
        <f>+IFERROR(IF(ISTEXT(AF$5)=FALSE,(INDEX(BCR!$1:$1048576,MATCH('Estadísticas BCR'!AF$5,BCR!$A:$A,0),MATCH('Estadísticas BCR'!$B22,BCR!$1:$1,0))),AE22),"")</f>
        <v>76.818644672828796</v>
      </c>
      <c r="AG22" s="59">
        <f>+IFERROR(IF(ISTEXT(AG$5)=FALSE,(INDEX(BCR!$1:$1048576,MATCH('Estadísticas BCR'!AG$5,BCR!$A:$A,0),MATCH('Estadísticas BCR'!$B22,BCR!$1:$1,0))),AF22),"")</f>
        <v>62.148934489281501</v>
      </c>
      <c r="AH22" s="59">
        <f>+IFERROR(IF(ISTEXT(AH$5)=FALSE,(INDEX(BCR!$1:$1048576,MATCH('Estadísticas BCR'!AH$5,BCR!$A:$A,0),MATCH('Estadísticas BCR'!$B22,BCR!$1:$1,0))),AG22),"")</f>
        <v>64.571216913206797</v>
      </c>
      <c r="AI22" s="59">
        <f>+IFERROR(IF(ISTEXT(AI$5)=FALSE,(INDEX(BCR!$1:$1048576,MATCH('Estadísticas BCR'!AI$5,BCR!$A:$A,0),MATCH('Estadísticas BCR'!$B22,BCR!$1:$1,0))),AH22),"")</f>
        <v>62.717130582887798</v>
      </c>
      <c r="AJ22" s="59">
        <f>+IFERROR(IF(ISTEXT(AJ$5)=FALSE,(INDEX(BCR!$1:$1048576,MATCH('Estadísticas BCR'!AJ$5,BCR!$A:$A,0),MATCH('Estadísticas BCR'!$B22,BCR!$1:$1,0))),AI22),"")</f>
        <v>61.1741425070595</v>
      </c>
      <c r="AK22" s="59">
        <f>+IFERROR(IF(ISTEXT(AK$5)=FALSE,(INDEX(BCR!$1:$1048576,MATCH('Estadísticas BCR'!AK$5,BCR!$A:$A,0),MATCH('Estadísticas BCR'!$B22,BCR!$1:$1,0))),AJ22),"")</f>
        <v>71.999420439114004</v>
      </c>
      <c r="AL22" s="59">
        <f>+IFERROR(IF(ISTEXT(AL$5)=FALSE,(INDEX(BCR!$1:$1048576,MATCH('Estadísticas BCR'!AL$5,BCR!$A:$A,0),MATCH('Estadísticas BCR'!$B22,BCR!$1:$1,0))),AK22),"")</f>
        <v>72.562836355788306</v>
      </c>
      <c r="AM22" s="59">
        <f>+IFERROR(IF(ISTEXT(AM$5)=FALSE,(INDEX(BCR!$1:$1048576,MATCH('Estadísticas BCR'!AM$5,BCR!$A:$A,0),MATCH('Estadísticas BCR'!$B22,BCR!$1:$1,0))),AL22),"")</f>
        <v>68.139200242757497</v>
      </c>
      <c r="AN22" s="59">
        <f>+IFERROR(IF(ISTEXT(AN$5)=FALSE,(INDEX(BCR!$1:$1048576,MATCH('Estadísticas BCR'!AN$5,BCR!$A:$A,0),MATCH('Estadísticas BCR'!$B22,BCR!$1:$1,0))),AM22),"")</f>
        <v>62.532372631082502</v>
      </c>
      <c r="AO22" s="59">
        <f>+IFERROR(IF(ISTEXT(AO$5)=FALSE,(INDEX(BCR!$1:$1048576,MATCH('Estadísticas BCR'!AO$5,BCR!$A:$A,0),MATCH('Estadísticas BCR'!$B22,BCR!$1:$1,0))),AN22),"")</f>
        <v>66.148859053427103</v>
      </c>
      <c r="AP22" s="60">
        <f>+IFERROR(IF(ISTEXT(AP$5)=FALSE,(INDEX(BCR!$1:$1048576,MATCH('Estadísticas BCR'!AP$5,BCR!$A:$A,0),MATCH('Estadísticas BCR'!$B22,BCR!$1:$1,0))),AO22),"")</f>
        <v>66.148859053427103</v>
      </c>
      <c r="AQ22" s="59">
        <f>+IFERROR(IF(ISTEXT(AQ$5)=FALSE,(INDEX(BCR!$1:$1048576,MATCH('Estadísticas BCR'!AQ$5,BCR!$A:$A,0),MATCH('Estadísticas BCR'!$B22,BCR!$1:$1,0))),#REF!),"")</f>
        <v>64.2275661499271</v>
      </c>
      <c r="AR22" s="59">
        <f>+IFERROR(IF(ISTEXT(AR$5)=FALSE,(INDEX(BCR!$1:$1048576,MATCH('Estadísticas BCR'!AR$5,BCR!$A:$A,0),MATCH('Estadísticas BCR'!$B22,BCR!$1:$1,0))),AQ22),"")</f>
        <v>69.347346303319398</v>
      </c>
      <c r="AS22" s="59">
        <f>+IFERROR(IF(ISTEXT(AS$5)=FALSE,(INDEX(BCR!$1:$1048576,MATCH('Estadísticas BCR'!AS$5,BCR!$A:$A,0),MATCH('Estadísticas BCR'!$B22,BCR!$1:$1,0))),AR22),"")</f>
        <v>63.888366731483899</v>
      </c>
      <c r="AT22" s="59">
        <f>+IFERROR(IF(ISTEXT(AT$5)=FALSE,(INDEX(BCR!$1:$1048576,MATCH('Estadísticas BCR'!AT$5,BCR!$A:$A,0),MATCH('Estadísticas BCR'!$B22,BCR!$1:$1,0))),AS22),"")</f>
        <v>67.996289493288202</v>
      </c>
      <c r="AU22" s="59">
        <f>+IFERROR(IF(ISTEXT(AU$5)=FALSE,(INDEX(BCR!$1:$1048576,MATCH('Estadísticas BCR'!AU$5,BCR!$A:$A,0),MATCH('Estadísticas BCR'!$B22,BCR!$1:$1,0))),AT22),"")</f>
        <v>64.411724062262607</v>
      </c>
      <c r="AV22" s="59">
        <f>+IFERROR(IF(ISTEXT(AV$5)=FALSE,(INDEX(BCR!$1:$1048576,MATCH('Estadísticas BCR'!AV$5,BCR!$A:$A,0),MATCH('Estadísticas BCR'!$B22,BCR!$1:$1,0))),AU22),"")</f>
        <v>67.314045478533004</v>
      </c>
      <c r="AW22" s="59">
        <f>+IFERROR(IF(ISTEXT(AW$5)=FALSE,(INDEX(BCR!$1:$1048576,MATCH('Estadísticas BCR'!AW$5,BCR!$A:$A,0),MATCH('Estadísticas BCR'!$B22,BCR!$1:$1,0))),AV22),"")</f>
        <v>65.500069047080103</v>
      </c>
      <c r="AX22" s="59">
        <f>+IFERROR(IF(ISTEXT(AX$5)=FALSE,(INDEX(BCR!$1:$1048576,MATCH('Estadísticas BCR'!AX$5,BCR!$A:$A,0),MATCH('Estadísticas BCR'!$B22,BCR!$1:$1,0))),AW22),"")</f>
        <v>67.488566851689896</v>
      </c>
      <c r="AY22" s="59">
        <f>+IFERROR(IF(ISTEXT(AY$5)=FALSE,(INDEX(BCR!$1:$1048576,MATCH('Estadísticas BCR'!AY$5,BCR!$A:$A,0),MATCH('Estadísticas BCR'!$B22,BCR!$1:$1,0))),AX22),"")</f>
        <v>75.258103125670104</v>
      </c>
      <c r="AZ22" s="59">
        <f>+IFERROR(IF(ISTEXT(AZ$5)=FALSE,(INDEX(BCR!$1:$1048576,MATCH('Estadísticas BCR'!AZ$5,BCR!$A:$A,0),MATCH('Estadísticas BCR'!$B22,BCR!$1:$1,0))),AY22),"")</f>
        <v>64.063480270696203</v>
      </c>
      <c r="BA22" s="59">
        <f>+IFERROR(IF(ISTEXT(BA$5)=FALSE,(INDEX(BCR!$1:$1048576,MATCH('Estadísticas BCR'!BA$5,BCR!$A:$A,0),MATCH('Estadísticas BCR'!$B22,BCR!$1:$1,0))),AZ22),"")</f>
        <v>64.939002192618105</v>
      </c>
      <c r="BB22" s="59">
        <f>+IFERROR(IF(ISTEXT(BB$5)=FALSE,(INDEX(BCR!$1:$1048576,MATCH('Estadísticas BCR'!BB$5,BCR!$A:$A,0),MATCH('Estadísticas BCR'!$B22,BCR!$1:$1,0))),BA22),"")</f>
        <v>73.267574588000102</v>
      </c>
      <c r="BC22" s="60">
        <f>+IFERROR(IF(ISTEXT(BC$5)=FALSE,(INDEX(BCR!$1:$1048576,MATCH('Estadísticas BCR'!BC$5,BCR!$A:$A,0),MATCH('Estadísticas BCR'!$B22,BCR!$1:$1,0))),BB22),"")</f>
        <v>73.267574588000102</v>
      </c>
      <c r="BD22" s="59">
        <f>+IFERROR(IF(ISTEXT(BD$5)=FALSE,(INDEX(BCR!$1:$1048576,MATCH('Estadísticas BCR'!BD$5,BCR!$A:$A,0),MATCH('Estadísticas BCR'!$B22,BCR!$1:$1,0))),#REF!),"")</f>
        <v>66.626481252258202</v>
      </c>
      <c r="BE22" s="59">
        <f>+IFERROR(IF(ISTEXT(BE$5)=FALSE,(INDEX(BCR!$1:$1048576,MATCH('Estadísticas BCR'!BE$5,BCR!$A:$A,0),MATCH('Estadísticas BCR'!$B22,BCR!$1:$1,0))),BD22),"")</f>
        <v>68.869812107550104</v>
      </c>
      <c r="BF22" s="59">
        <f>+IFERROR(IF(ISTEXT(BF$5)=FALSE,(INDEX(BCR!$1:$1048576,MATCH('Estadísticas BCR'!BF$5,BCR!$A:$A,0),MATCH('Estadísticas BCR'!$B22,BCR!$1:$1,0))),BE22),"")</f>
        <v>74.872894900816505</v>
      </c>
      <c r="BG22" s="59">
        <f>+IFERROR(IF(ISTEXT(BG$5)=FALSE,(INDEX(BCR!$1:$1048576,MATCH('Estadísticas BCR'!BG$5,BCR!$A:$A,0),MATCH('Estadísticas BCR'!$B22,BCR!$1:$1,0))),BF22),"")</f>
        <v>75.659041165269301</v>
      </c>
      <c r="BH22" s="59">
        <f>+IFERROR(IF(ISTEXT(BH$5)=FALSE,(INDEX(BCR!$1:$1048576,MATCH('Estadísticas BCR'!BH$5,BCR!$A:$A,0),MATCH('Estadísticas BCR'!$B22,BCR!$1:$1,0))),BG22),"")</f>
        <v>80.074728611142007</v>
      </c>
      <c r="BI22" s="59">
        <f>+IFERROR(IF(ISTEXT(BI$5)=FALSE,(INDEX(BCR!$1:$1048576,MATCH('Estadísticas BCR'!BI$5,BCR!$A:$A,0),MATCH('Estadísticas BCR'!$B22,BCR!$1:$1,0))),BH22),"")</f>
        <v>68.960989759253096</v>
      </c>
      <c r="BJ22" s="59">
        <f>+IFERROR(IF(ISTEXT(BJ$5)=FALSE,(INDEX(BCR!$1:$1048576,MATCH('Estadísticas BCR'!BJ$5,BCR!$A:$A,0),MATCH('Estadísticas BCR'!$B22,BCR!$1:$1,0))),BI22),"")</f>
        <v>73.224304486655299</v>
      </c>
      <c r="BK22" s="59">
        <f>+IFERROR(IF(ISTEXT(BK$5)=FALSE,(INDEX(BCR!$1:$1048576,MATCH('Estadísticas BCR'!BK$5,BCR!$A:$A,0),MATCH('Estadísticas BCR'!$B22,BCR!$1:$1,0))),BJ22),"")</f>
        <v>76.832817333811406</v>
      </c>
      <c r="BL22" s="59">
        <f>+IFERROR(IF(ISTEXT(BL$5)=FALSE,(INDEX(BCR!$1:$1048576,MATCH('Estadísticas BCR'!BL$5,BCR!$A:$A,0),MATCH('Estadísticas BCR'!$B22,BCR!$1:$1,0))),BK22),"")</f>
        <v>73.328377487837002</v>
      </c>
      <c r="BM22" s="59">
        <f>+IFERROR(IF(ISTEXT(BM$5)=FALSE,(INDEX(BCR!$1:$1048576,MATCH('Estadísticas BCR'!BM$5,BCR!$A:$A,0),MATCH('Estadísticas BCR'!$B22,BCR!$1:$1,0))),BL22),"")</f>
        <v>80.9349981291559</v>
      </c>
      <c r="BN22" s="59">
        <f>+IFERROR(IF(ISTEXT(BN$5)=FALSE,(INDEX(BCR!$1:$1048576,MATCH('Estadísticas BCR'!BN$5,BCR!$A:$A,0),MATCH('Estadísticas BCR'!$B22,BCR!$1:$1,0))),BM22),"")</f>
        <v>70.2411062988743</v>
      </c>
      <c r="BO22" s="59">
        <f>+IFERROR(IF(ISTEXT(BO$5)=FALSE,(INDEX(BCR!$1:$1048576,MATCH('Estadísticas BCR'!BO$5,BCR!$A:$A,0),MATCH('Estadísticas BCR'!$B22,BCR!$1:$1,0))),BN22),"")</f>
        <v>79.956003416696106</v>
      </c>
      <c r="BP22" s="60">
        <f>+IFERROR(IF(ISTEXT(BP$5)=FALSE,(INDEX(BCR!$1:$1048576,MATCH('Estadísticas BCR'!BP$5,BCR!$A:$A,0),MATCH('Estadísticas BCR'!$B22,BCR!$1:$1,0))),BO22),"")</f>
        <v>79.956003416696106</v>
      </c>
      <c r="BQ22" s="59">
        <f>+IFERROR(IF(ISTEXT(BQ$5)=FALSE,(INDEX(BCR!$1:$1048576,MATCH('Estadísticas BCR'!BQ$5,BCR!$A:$A,0),MATCH('Estadísticas BCR'!$B22,BCR!$1:$1,0))),#REF!),"")</f>
        <v>72.002601641191305</v>
      </c>
      <c r="BR22" s="59">
        <f>+IFERROR(IF(ISTEXT(BR$5)=FALSE,(INDEX(BCR!$1:$1048576,MATCH('Estadísticas BCR'!BR$5,BCR!$A:$A,0),MATCH('Estadísticas BCR'!$B22,BCR!$1:$1,0))),BQ22),"")</f>
        <v>77.311555551163195</v>
      </c>
      <c r="BS22" s="59">
        <f>+IFERROR(IF(ISTEXT(BS$5)=FALSE,(INDEX(BCR!$1:$1048576,MATCH('Estadísticas BCR'!BS$5,BCR!$A:$A,0),MATCH('Estadísticas BCR'!$B22,BCR!$1:$1,0))),BR22),"")</f>
        <v>74.829547208494802</v>
      </c>
      <c r="BT22" s="59">
        <f>+IFERROR(IF(ISTEXT(BT$5)=FALSE,(INDEX(BCR!$1:$1048576,MATCH('Estadísticas BCR'!BT$5,BCR!$A:$A,0),MATCH('Estadísticas BCR'!$B22,BCR!$1:$1,0))),BS22),"")</f>
        <v>79.662474802837593</v>
      </c>
      <c r="BU22" s="59">
        <f>+IFERROR(IF(ISTEXT(BU$5)=FALSE,(INDEX(BCR!$1:$1048576,MATCH('Estadísticas BCR'!BU$5,BCR!$A:$A,0),MATCH('Estadísticas BCR'!$B22,BCR!$1:$1,0))),BT22),"")</f>
        <v>83.635082612809796</v>
      </c>
      <c r="BV22" s="59">
        <f>+IFERROR(IF(ISTEXT(BV$5)=FALSE,(INDEX(BCR!$1:$1048576,MATCH('Estadísticas BCR'!BV$5,BCR!$A:$A,0),MATCH('Estadísticas BCR'!$B22,BCR!$1:$1,0))),BU22),"")</f>
        <v>78.324214349352602</v>
      </c>
      <c r="BW22" s="59">
        <f>+IFERROR(IF(ISTEXT(BW$5)=FALSE,(INDEX(BCR!$1:$1048576,MATCH('Estadísticas BCR'!BW$5,BCR!$A:$A,0),MATCH('Estadísticas BCR'!$B22,BCR!$1:$1,0))),BV22),"")</f>
        <v>87.478734612667495</v>
      </c>
      <c r="BX22" s="59">
        <f>+IFERROR(IF(ISTEXT(BX$5)=FALSE,(INDEX(BCR!$1:$1048576,MATCH('Estadísticas BCR'!BX$5,BCR!$A:$A,0),MATCH('Estadísticas BCR'!$B22,BCR!$1:$1,0))),BW22),"")</f>
        <v>89.628107688283905</v>
      </c>
      <c r="BY22" s="59">
        <f>+IFERROR(IF(ISTEXT(BY$5)=FALSE,(INDEX(BCR!$1:$1048576,MATCH('Estadísticas BCR'!BY$5,BCR!$A:$A,0),MATCH('Estadísticas BCR'!$B22,BCR!$1:$1,0))),BX22),"")</f>
        <v>82.8917858754468</v>
      </c>
      <c r="BZ22" s="59">
        <f>+IFERROR(IF(ISTEXT(BZ$5)=FALSE,(INDEX(BCR!$1:$1048576,MATCH('Estadísticas BCR'!BZ$5,BCR!$A:$A,0),MATCH('Estadísticas BCR'!$B22,BCR!$1:$1,0))),BY22),"")</f>
        <v>90.343428119488806</v>
      </c>
      <c r="CA22" s="59">
        <f>+IFERROR(IF(ISTEXT(CA$5)=FALSE,(INDEX(BCR!$1:$1048576,MATCH('Estadísticas BCR'!CA$5,BCR!$A:$A,0),MATCH('Estadísticas BCR'!$B22,BCR!$1:$1,0))),BZ22),"")</f>
        <v>83.182532654686199</v>
      </c>
      <c r="CB22" s="59">
        <f>+IFERROR(IF(ISTEXT(CB$5)=FALSE,(INDEX(BCR!$1:$1048576,MATCH('Estadísticas BCR'!CB$5,BCR!$A:$A,0),MATCH('Estadísticas BCR'!$B22,BCR!$1:$1,0))),CA22),"")</f>
        <v>91.068636031655004</v>
      </c>
      <c r="CC22" s="60">
        <f>+IFERROR(IF(ISTEXT(CC$5)=FALSE,(INDEX(BCR!$1:$1048576,MATCH('Estadísticas BCR'!CC$5,BCR!$A:$A,0),MATCH('Estadísticas BCR'!$B22,BCR!$1:$1,0))),CB22),"")</f>
        <v>91.068636031655004</v>
      </c>
      <c r="CD22" s="59">
        <f>+IFERROR(IF(ISTEXT(CD$5)=FALSE,(INDEX(BCR!$1:$1048576,MATCH('Estadísticas BCR'!CD$5,BCR!$A:$A,0),MATCH('Estadísticas BCR'!$B22,BCR!$1:$1,0))),#REF!),"")</f>
        <v>85.198266168101497</v>
      </c>
      <c r="CE22" s="59">
        <f>+IFERROR(IF(ISTEXT(CE$5)=FALSE,(INDEX(BCR!$1:$1048576,MATCH('Estadísticas BCR'!CE$5,BCR!$A:$A,0),MATCH('Estadísticas BCR'!$B22,BCR!$1:$1,0))),CD22),"")</f>
        <v>85.056111419428007</v>
      </c>
      <c r="CF22" s="59">
        <f>+IFERROR(IF(ISTEXT(CF$5)=FALSE,(INDEX(BCR!$1:$1048576,MATCH('Estadísticas BCR'!CF$5,BCR!$A:$A,0),MATCH('Estadísticas BCR'!$B22,BCR!$1:$1,0))),CE22),"")</f>
        <v>97.211795607944495</v>
      </c>
      <c r="CG22" s="59">
        <f>+IFERROR(IF(ISTEXT(CG$5)=FALSE,(INDEX(BCR!$1:$1048576,MATCH('Estadísticas BCR'!CG$5,BCR!$A:$A,0),MATCH('Estadísticas BCR'!$B22,BCR!$1:$1,0))),CF22),"")</f>
        <v>86.456337812361298</v>
      </c>
      <c r="CH22" s="59">
        <f>+IFERROR(IF(ISTEXT(CH$5)=FALSE,(INDEX(BCR!$1:$1048576,MATCH('Estadísticas BCR'!CH$5,BCR!$A:$A,0),MATCH('Estadísticas BCR'!$B22,BCR!$1:$1,0))),CG22),"")</f>
        <v>93.7709180720055</v>
      </c>
      <c r="CI22" s="59">
        <f>+IFERROR(IF(ISTEXT(CI$5)=FALSE,(INDEX(BCR!$1:$1048576,MATCH('Estadísticas BCR'!CI$5,BCR!$A:$A,0),MATCH('Estadísticas BCR'!$B22,BCR!$1:$1,0))),CH22),"")</f>
        <v>89.286786064011196</v>
      </c>
      <c r="CJ22" s="59">
        <f>+IFERROR(IF(ISTEXT(CJ$5)=FALSE,(INDEX(BCR!$1:$1048576,MATCH('Estadísticas BCR'!CJ$5,BCR!$A:$A,0),MATCH('Estadísticas BCR'!$B22,BCR!$1:$1,0))),CI22),"")</f>
        <v>100.760863180239</v>
      </c>
      <c r="CK22" s="59">
        <f>+IFERROR(IF(ISTEXT(CK$5)=FALSE,(INDEX(BCR!$1:$1048576,MATCH('Estadísticas BCR'!CK$5,BCR!$A:$A,0),MATCH('Estadísticas BCR'!$B22,BCR!$1:$1,0))),CJ22),"")</f>
        <v>98.090930624716407</v>
      </c>
      <c r="CL22" s="59">
        <f>+IFERROR(IF(ISTEXT(CL$5)=FALSE,(INDEX(BCR!$1:$1048576,MATCH('Estadísticas BCR'!CL$5,BCR!$A:$A,0),MATCH('Estadísticas BCR'!$B22,BCR!$1:$1,0))),CK22),"")</f>
        <v>100.218298370421</v>
      </c>
      <c r="CM22" s="59">
        <f>+IFERROR(IF(ISTEXT(CM$5)=FALSE,(INDEX(BCR!$1:$1048576,MATCH('Estadísticas BCR'!CM$5,BCR!$A:$A,0),MATCH('Estadísticas BCR'!$B22,BCR!$1:$1,0))),CL22),"")</f>
        <v>97.027560350740899</v>
      </c>
      <c r="CN22" s="59">
        <f>+IFERROR(IF(ISTEXT(CN$5)=FALSE,(INDEX(BCR!$1:$1048576,MATCH('Estadísticas BCR'!CN$5,BCR!$A:$A,0),MATCH('Estadísticas BCR'!$B22,BCR!$1:$1,0))),CM22),"")</f>
        <v>94.911488820642404</v>
      </c>
      <c r="CO22" s="59">
        <f>+IFERROR(IF(ISTEXT(CO$5)=FALSE,(INDEX(BCR!$1:$1048576,MATCH('Estadísticas BCR'!CO$5,BCR!$A:$A,0),MATCH('Estadísticas BCR'!$B22,BCR!$1:$1,0))),CN22),"")</f>
        <v>96.518149353326606</v>
      </c>
      <c r="CP22" s="60">
        <f>+IFERROR(IF(ISTEXT(CP$5)=FALSE,(INDEX(BCR!$1:$1048576,MATCH('Estadísticas BCR'!CP$5,BCR!$A:$A,0),MATCH('Estadísticas BCR'!$B22,BCR!$1:$1,0))),CO22),"")</f>
        <v>96.518149353326606</v>
      </c>
      <c r="CQ22" s="59">
        <f>+IFERROR(IF(ISTEXT(CQ$5)=FALSE,(INDEX(BCR!$1:$1048576,MATCH('Estadísticas BCR'!CQ$5,BCR!$A:$A,0),MATCH('Estadísticas BCR'!$B22,BCR!$1:$1,0))),C22),"")</f>
        <v>87.651695096802598</v>
      </c>
      <c r="CR22" s="59">
        <f>+IFERROR(IF(ISTEXT(CR$5)=FALSE,(INDEX(BCR!$1:$1048576,MATCH('Estadísticas BCR'!CR$5,BCR!$A:$A,0),MATCH('Estadísticas BCR'!$B22,BCR!$1:$1,0))),CQ22),"")</f>
        <v>83.820922821707597</v>
      </c>
      <c r="CS22" s="59">
        <f>+IFERROR(IF(ISTEXT(CS$5)=FALSE,(INDEX(BCR!$1:$1048576,MATCH('Estadísticas BCR'!CS$5,BCR!$A:$A,0),MATCH('Estadísticas BCR'!$B22,BCR!$1:$1,0))),CR22),"")</f>
        <v>94.216177144978104</v>
      </c>
      <c r="CT22" s="59">
        <f>+IFERROR(IF(ISTEXT(CT$5)=FALSE,(INDEX(BCR!$1:$1048576,MATCH('Estadísticas BCR'!CT$5,BCR!$A:$A,0),MATCH('Estadísticas BCR'!$B22,BCR!$1:$1,0))),CS22),"")</f>
        <v>84.829345064716705</v>
      </c>
      <c r="CU22" s="59">
        <f>+IFERROR(IF(ISTEXT(CU$5)=FALSE,(INDEX(BCR!$1:$1048576,MATCH('Estadísticas BCR'!CU$5,BCR!$A:$A,0),MATCH('Estadísticas BCR'!$B22,BCR!$1:$1,0))),CT22),"")</f>
        <v>100.045309937328</v>
      </c>
      <c r="CV22" s="59">
        <f>+IFERROR(IF(ISTEXT(CV$5)=FALSE,(INDEX(BCR!$1:$1048576,MATCH('Estadísticas BCR'!CV$5,BCR!$A:$A,0),MATCH('Estadísticas BCR'!$B22,BCR!$1:$1,0))),CU22),"")</f>
        <v>98.050912422061202</v>
      </c>
      <c r="CW22" s="59">
        <f>+IFERROR(IF(ISTEXT(CW$5)=FALSE,(INDEX(BCR!$1:$1048576,MATCH('Estadísticas BCR'!CW$5,BCR!$A:$A,0),MATCH('Estadísticas BCR'!$B22,BCR!$1:$1,0))),CV22),"")</f>
        <v>102.824753940001</v>
      </c>
      <c r="CX22" s="59">
        <f>+IFERROR(IF(ISTEXT(CX$5)=FALSE,(INDEX(BCR!$1:$1048576,MATCH('Estadísticas BCR'!CX$5,BCR!$A:$A,0),MATCH('Estadísticas BCR'!$B22,BCR!$1:$1,0))),CW22),"")</f>
        <v>107.152404748148</v>
      </c>
      <c r="CY22" s="59">
        <f>+IFERROR(IF(ISTEXT(CY$5)=FALSE,(INDEX(BCR!$1:$1048576,MATCH('Estadísticas BCR'!CY$5,BCR!$A:$A,0),MATCH('Estadísticas BCR'!$B22,BCR!$1:$1,0))),CX22),"")</f>
        <v>105.236985775623</v>
      </c>
      <c r="CZ22" s="59">
        <f>+IFERROR(IF(ISTEXT(CZ$5)=FALSE,(INDEX(BCR!$1:$1048576,MATCH('Estadísticas BCR'!CZ$5,BCR!$A:$A,0),MATCH('Estadísticas BCR'!$B22,BCR!$1:$1,0))),CY22),"")</f>
        <v>116.893726878168</v>
      </c>
      <c r="DA22" s="59">
        <f>+IFERROR(IF(ISTEXT(DA$5)=FALSE,(INDEX(BCR!$1:$1048576,MATCH('Estadísticas BCR'!DA$5,BCR!$A:$A,0),MATCH('Estadísticas BCR'!$B22,BCR!$1:$1,0))),CZ22),"")</f>
        <v>104.839279789977</v>
      </c>
      <c r="DB22" s="59">
        <f>+IFERROR(IF(ISTEXT(DB$5)=FALSE,(INDEX(BCR!$1:$1048576,MATCH('Estadísticas BCR'!DB$5,BCR!$A:$A,0),MATCH('Estadísticas BCR'!$B22,BCR!$1:$1,0))),DA22),"")</f>
        <v>114.438486380488</v>
      </c>
      <c r="DC22" s="60">
        <f>+IFERROR(IF(ISTEXT(DC$5)=FALSE,(INDEX(BCR!$1:$1048576,MATCH('Estadísticas BCR'!DC$5,BCR!$A:$A,0),MATCH('Estadísticas BCR'!$B22,BCR!$1:$1,0))),DB22),"")</f>
        <v>114.438486380488</v>
      </c>
      <c r="DD22" s="59">
        <f>+IFERROR(IF(ISTEXT(DD$5)=FALSE,(INDEX(BCR!$1:$1048576,MATCH('Estadísticas BCR'!DD$5,BCR!$A:$A,0),MATCH('Estadísticas BCR'!$B22,BCR!$1:$1,0))),DC22),"")</f>
        <v>103.47837613110801</v>
      </c>
      <c r="DE22" s="59">
        <f>+IFERROR(IF(ISTEXT(DE$5)=FALSE,(INDEX(BCR!$1:$1048576,MATCH('Estadísticas BCR'!DE$5,BCR!$A:$A,0),MATCH('Estadísticas BCR'!$B22,BCR!$1:$1,0))),DD22),"")</f>
        <v>94.721268147271005</v>
      </c>
      <c r="DF22" s="59">
        <f>+IFERROR(IF(ISTEXT(DF$5)=FALSE,(INDEX(BCR!$1:$1048576,MATCH('Estadísticas BCR'!DF$5,BCR!$A:$A,0),MATCH('Estadísticas BCR'!$B22,BCR!$1:$1,0))),DE22),"")</f>
        <v>103.20030433079199</v>
      </c>
      <c r="DG22" s="59">
        <f>+IFERROR(IF(ISTEXT(DG$5)=FALSE,(INDEX(BCR!$1:$1048576,MATCH('Estadísticas BCR'!DG$5,BCR!$A:$A,0),MATCH('Estadísticas BCR'!$B22,BCR!$1:$1,0))),DF22),"")</f>
        <v>102.344737601926</v>
      </c>
      <c r="DH22" s="59">
        <f>+IFERROR(IF(ISTEXT(DH$5)=FALSE,(INDEX(BCR!$1:$1048576,MATCH('Estadísticas BCR'!DH$5,BCR!$A:$A,0),MATCH('Estadísticas BCR'!$B22,BCR!$1:$1,0))),DG22),"")</f>
        <v>105.225936364669</v>
      </c>
      <c r="DI22" s="59">
        <f>+IFERROR(IF(ISTEXT(DI$5)=FALSE,(INDEX(BCR!$1:$1048576,MATCH('Estadísticas BCR'!DI$5,BCR!$A:$A,0),MATCH('Estadísticas BCR'!$B22,BCR!$1:$1,0))),DH22),"")</f>
        <v>114.268087547608</v>
      </c>
      <c r="DJ22" s="59">
        <f>+IFERROR(IF(ISTEXT(DJ$5)=FALSE,(INDEX(BCR!$1:$1048576,MATCH('Estadísticas BCR'!DJ$5,BCR!$A:$A,0),MATCH('Estadísticas BCR'!$B22,BCR!$1:$1,0))),DI22),"")</f>
        <v>111.025219922538</v>
      </c>
      <c r="DK22" s="59">
        <f>+IFERROR(IF(ISTEXT(DK$5)=FALSE,(INDEX(BCR!$1:$1048576,MATCH('Estadísticas BCR'!DK$5,BCR!$A:$A,0),MATCH('Estadísticas BCR'!$B22,BCR!$1:$1,0))),DJ22),"")</f>
        <v>118.307733881744</v>
      </c>
      <c r="DL22" s="59">
        <f>+IFERROR(IF(ISTEXT(DL$5)=FALSE,(INDEX(BCR!$1:$1048576,MATCH('Estadísticas BCR'!DL$5,BCR!$A:$A,0),MATCH('Estadísticas BCR'!$B22,BCR!$1:$1,0))),DK22),"")</f>
        <v>121.228282024412</v>
      </c>
      <c r="DM22" s="59">
        <f>+IFERROR(IF(ISTEXT(DM$5)=FALSE,(INDEX(BCR!$1:$1048576,MATCH('Estadísticas BCR'!DM$5,BCR!$A:$A,0),MATCH('Estadísticas BCR'!$B22,BCR!$1:$1,0))),DL22),"")</f>
        <v>121.45216064439801</v>
      </c>
      <c r="DN22" s="59">
        <f>+IFERROR(IF(ISTEXT(DN$5)=FALSE,(INDEX(BCR!$1:$1048576,MATCH('Estadísticas BCR'!DN$5,BCR!$A:$A,0),MATCH('Estadísticas BCR'!$B22,BCR!$1:$1,0))),DM22),"")</f>
        <v>117.009513368188</v>
      </c>
      <c r="DO22" s="59">
        <f>+IFERROR(IF(ISTEXT(DO$5)=FALSE,(INDEX(BCR!$1:$1048576,MATCH('Estadísticas BCR'!DO$5,BCR!$A:$A,0),MATCH('Estadísticas BCR'!$B22,BCR!$1:$1,0))),DN22),"")</f>
        <v>115.833037427473</v>
      </c>
      <c r="DP22" s="60">
        <f>+IFERROR(IF(ISTEXT(DP$5)=FALSE,(INDEX(BCR!$1:$1048576,MATCH('Estadísticas BCR'!DP$5,BCR!$A:$A,0),MATCH('Estadísticas BCR'!$B22,BCR!$1:$1,0))),DO22),"")</f>
        <v>115.833037427473</v>
      </c>
      <c r="DQ22" s="59">
        <f>+IFERROR(IF(ISTEXT(DQ$5)=FALSE,(INDEX(BCR!$1:$1048576,MATCH('Estadísticas BCR'!DQ$5,BCR!$A:$A,0),MATCH('Estadísticas BCR'!$B22,BCR!$1:$1,0))),DP22),"")</f>
        <v>110.21793267009799</v>
      </c>
      <c r="DR22" s="59">
        <f>+IFERROR(IF(ISTEXT(DR$5)=FALSE,(INDEX(BCR!$1:$1048576,MATCH('Estadísticas BCR'!DR$5,BCR!$A:$A,0),MATCH('Estadísticas BCR'!$B22,BCR!$1:$1,0))),DQ22),"")</f>
        <v>101.037599349765</v>
      </c>
      <c r="DS22" s="59">
        <f>+IFERROR(IF(ISTEXT(DS$5)=FALSE,(INDEX(BCR!$1:$1048576,MATCH('Estadísticas BCR'!DS$5,BCR!$A:$A,0),MATCH('Estadísticas BCR'!$B22,BCR!$1:$1,0))),DR22),"")</f>
        <v>106.915396275276</v>
      </c>
      <c r="DT22" s="59">
        <f>+IFERROR(IF(ISTEXT(DT$5)=FALSE,(INDEX(BCR!$1:$1048576,MATCH('Estadísticas BCR'!DT$5,BCR!$A:$A,0),MATCH('Estadísticas BCR'!$B22,BCR!$1:$1,0))),DS22),"")</f>
        <v>101.620015327293</v>
      </c>
      <c r="DU22" s="59">
        <f>+IFERROR(IF(ISTEXT(DU$5)=FALSE,(INDEX(BCR!$1:$1048576,MATCH('Estadísticas BCR'!DU$5,BCR!$A:$A,0),MATCH('Estadísticas BCR'!$B22,BCR!$1:$1,0))),DT22),"")</f>
        <v>106.73088915205599</v>
      </c>
      <c r="DV22" s="59">
        <f>+IFERROR(IF(ISTEXT(DV$5)=FALSE,(INDEX(BCR!$1:$1048576,MATCH('Estadísticas BCR'!DV$5,BCR!$A:$A,0),MATCH('Estadísticas BCR'!$B22,BCR!$1:$1,0))),DU22),"")</f>
        <v>108.59180304806701</v>
      </c>
      <c r="DW22" s="59">
        <f>+IFERROR(IF(ISTEXT(DW$5)=FALSE,(INDEX(BCR!$1:$1048576,MATCH('Estadísticas BCR'!DW$5,BCR!$A:$A,0),MATCH('Estadísticas BCR'!$B22,BCR!$1:$1,0))),DV22),"")</f>
        <v>111.568217258704</v>
      </c>
      <c r="DX22" s="59">
        <f>+IFERROR(IF(ISTEXT(DX$5)=FALSE,(INDEX(BCR!$1:$1048576,MATCH('Estadísticas BCR'!DX$5,BCR!$A:$A,0),MATCH('Estadísticas BCR'!$B22,BCR!$1:$1,0))),DW22),"")</f>
        <v>127.43512614048799</v>
      </c>
      <c r="DY22" s="59">
        <f>+IFERROR(IF(ISTEXT(DY$5)=FALSE,(INDEX(BCR!$1:$1048576,MATCH('Estadísticas BCR'!DY$5,BCR!$A:$A,0),MATCH('Estadísticas BCR'!$B22,BCR!$1:$1,0))),DX22),"")</f>
        <v>127.537450607034</v>
      </c>
      <c r="DZ22" s="59">
        <f>+IFERROR(IF(ISTEXT(DZ$5)=FALSE,(INDEX(BCR!$1:$1048576,MATCH('Estadísticas BCR'!DZ$5,BCR!$A:$A,0),MATCH('Estadísticas BCR'!$B22,BCR!$1:$1,0))),DY22),"")</f>
        <v>137.58705525751901</v>
      </c>
      <c r="EA22" s="59">
        <f>+IFERROR(IF(ISTEXT(EA$5)=FALSE,(INDEX(BCR!$1:$1048576,MATCH('Estadísticas BCR'!EA$5,BCR!$A:$A,0),MATCH('Estadísticas BCR'!$B22,BCR!$1:$1,0))),DZ22),"")</f>
        <v>134.18569831454599</v>
      </c>
      <c r="EB22" s="59">
        <f>+IFERROR(IF(ISTEXT(EB$5)=FALSE,(INDEX(BCR!$1:$1048576,MATCH('Estadísticas BCR'!EB$5,BCR!$A:$A,0),MATCH('Estadísticas BCR'!$B22,BCR!$1:$1,0))),EA22),"")</f>
        <v>139.36681943765399</v>
      </c>
      <c r="EC22" s="60">
        <f>+IFERROR(IF(ISTEXT(EC$5)=FALSE,(INDEX(BCR!$1:$1048576,MATCH('Estadísticas BCR'!EC$5,BCR!$A:$A,0),MATCH('Estadísticas BCR'!$B22,BCR!$1:$1,0))),EB22),"")</f>
        <v>139.36681943765399</v>
      </c>
      <c r="ED22" s="59">
        <f>+IFERROR(IF(ISTEXT(ED$5)=FALSE,(INDEX(BCR!$1:$1048576,MATCH('Estadísticas BCR'!ED$5,BCR!$A:$A,0),MATCH('Estadísticas BCR'!$B22,BCR!$1:$1,0))),EC22),"")</f>
        <v>121.896736591763</v>
      </c>
      <c r="EE22" s="59">
        <f>+IFERROR(IF(ISTEXT(EE$5)=FALSE,(INDEX(BCR!$1:$1048576,MATCH('Estadísticas BCR'!EE$5,BCR!$A:$A,0),MATCH('Estadísticas BCR'!$B22,BCR!$1:$1,0))),ED22),"")</f>
        <v>114.20816646666501</v>
      </c>
      <c r="EF22" s="59">
        <f>+IFERROR(IF(ISTEXT(EF$5)=FALSE,(INDEX(BCR!$1:$1048576,MATCH('Estadísticas BCR'!EF$5,BCR!$A:$A,0),MATCH('Estadísticas BCR'!$B22,BCR!$1:$1,0))),EE22),"")</f>
        <v>133.52706130025999</v>
      </c>
      <c r="EG22" s="59">
        <f>+IFERROR(IF(ISTEXT(EG$5)=FALSE,(INDEX(BCR!$1:$1048576,MATCH('Estadísticas BCR'!EG$5,BCR!$A:$A,0),MATCH('Estadísticas BCR'!$B22,BCR!$1:$1,0))),EF22),"")</f>
        <v>121.331059772187</v>
      </c>
      <c r="EH22" s="59">
        <f>+IFERROR(IF(ISTEXT(EH$5)=FALSE,(INDEX(BCR!$1:$1048576,MATCH('Estadísticas BCR'!EH$5,BCR!$A:$A,0),MATCH('Estadísticas BCR'!$B22,BCR!$1:$1,0))),EG22),"")</f>
        <v>127.63065959609</v>
      </c>
      <c r="EI22" s="59">
        <f>+IFERROR(IF(ISTEXT(EI$5)=FALSE,(INDEX(BCR!$1:$1048576,MATCH('Estadísticas BCR'!EI$5,BCR!$A:$A,0),MATCH('Estadísticas BCR'!$B22,BCR!$1:$1,0))),EH22),"")</f>
        <v>130.29355481913001</v>
      </c>
      <c r="EJ22" s="59">
        <f>+IFERROR(IF(ISTEXT(EJ$5)=FALSE,(INDEX(BCR!$1:$1048576,MATCH('Estadísticas BCR'!EJ$5,BCR!$A:$A,0),MATCH('Estadísticas BCR'!$B22,BCR!$1:$1,0))),EI22),"")</f>
        <v>131.58097083097201</v>
      </c>
      <c r="EK22" s="59">
        <f>+IFERROR(IF(ISTEXT(EK$5)=FALSE,(INDEX(BCR!$1:$1048576,MATCH('Estadísticas BCR'!EK$5,BCR!$A:$A,0),MATCH('Estadísticas BCR'!$B22,BCR!$1:$1,0))),EJ22),"")</f>
        <v>142.23782226974299</v>
      </c>
      <c r="EL22" s="59">
        <f>+IFERROR(IF(ISTEXT(EL$5)=FALSE,(INDEX(BCR!$1:$1048576,MATCH('Estadísticas BCR'!EL$5,BCR!$A:$A,0),MATCH('Estadísticas BCR'!$B22,BCR!$1:$1,0))),EK22),"")</f>
        <v>144.32079533210799</v>
      </c>
      <c r="EM22" s="59">
        <f>+IFERROR(IF(ISTEXT(EM$5)=FALSE,(INDEX(BCR!$1:$1048576,MATCH('Estadísticas BCR'!EM$5,BCR!$A:$A,0),MATCH('Estadísticas BCR'!$B22,BCR!$1:$1,0))),EL22),"")</f>
        <v>148.12545899425501</v>
      </c>
      <c r="EN22" s="59">
        <f>+IFERROR(IF(ISTEXT(EN$5)=FALSE,(INDEX(BCR!$1:$1048576,MATCH('Estadísticas BCR'!EN$5,BCR!$A:$A,0),MATCH('Estadísticas BCR'!$B22,BCR!$1:$1,0))),EM22),"")</f>
        <v>147.31639874654101</v>
      </c>
      <c r="EO22" s="59">
        <f>+IFERROR(IF(ISTEXT(EO$5)=FALSE,(INDEX(BCR!$1:$1048576,MATCH('Estadísticas BCR'!EO$5,BCR!$A:$A,0),MATCH('Estadísticas BCR'!$B22,BCR!$1:$1,0))),EN22),"")</f>
        <v>147.85901323259199</v>
      </c>
      <c r="EP22" s="60">
        <f>+IFERROR(IF(ISTEXT(EP$5)=FALSE,(INDEX(BCR!$1:$1048576,MATCH('Estadísticas BCR'!EP$5,BCR!$A:$A,0),MATCH('Estadísticas BCR'!$B22,BCR!$1:$1,0))),EO22),"")</f>
        <v>147.85901323259199</v>
      </c>
      <c r="EQ22" s="59">
        <f>+IFERROR(IF(ISTEXT(EQ$5)=FALSE,(INDEX(BCR!$1:$1048576,MATCH('Estadísticas BCR'!EQ$5,BCR!$A:$A,0),MATCH('Estadísticas BCR'!$B22,BCR!$1:$1,0))),EP22),"")</f>
        <v>126.402657657894</v>
      </c>
      <c r="ER22" s="59">
        <f>+IFERROR(IF(ISTEXT(ER$5)=FALSE,(INDEX(BCR!$1:$1048576,MATCH('Estadísticas BCR'!ER$5,BCR!$A:$A,0),MATCH('Estadísticas BCR'!$B22,BCR!$1:$1,0))),EQ22),"")</f>
        <v>128.680778639946</v>
      </c>
      <c r="ES22" s="59">
        <f>+IFERROR(IF(ISTEXT(ES$5)=FALSE,(INDEX(BCR!$1:$1048576,MATCH('Estadísticas BCR'!ES$5,BCR!$A:$A,0),MATCH('Estadísticas BCR'!$B22,BCR!$1:$1,0))),ER22),"")</f>
        <v>133.77177596944</v>
      </c>
      <c r="ET22" s="59">
        <f>+IFERROR(IF(ISTEXT(ET$5)=FALSE,(INDEX(BCR!$1:$1048576,MATCH('Estadísticas BCR'!ET$5,BCR!$A:$A,0),MATCH('Estadísticas BCR'!$B22,BCR!$1:$1,0))),ES22),"")</f>
        <v>118.33628640285301</v>
      </c>
      <c r="EU22" s="59">
        <f>+IFERROR(IF(ISTEXT(EU$5)=FALSE,(INDEX(BCR!$1:$1048576,MATCH('Estadísticas BCR'!EU$5,BCR!$A:$A,0),MATCH('Estadísticas BCR'!$B22,BCR!$1:$1,0))),ET22),"")</f>
        <v>127.747722168658</v>
      </c>
      <c r="EV22" s="59">
        <f>+IFERROR(IF(ISTEXT(EV$5)=FALSE,(INDEX(BCR!$1:$1048576,MATCH('Estadísticas BCR'!EV$5,BCR!$A:$A,0),MATCH('Estadísticas BCR'!$B22,BCR!$1:$1,0))),EU22),"")</f>
        <v>124.16441915056301</v>
      </c>
      <c r="EW22" s="59">
        <f>+IFERROR(IF(ISTEXT(EW$5)=FALSE,(INDEX(BCR!$1:$1048576,MATCH('Estadísticas BCR'!EW$5,BCR!$A:$A,0),MATCH('Estadísticas BCR'!$B22,BCR!$1:$1,0))),EV22),"")</f>
        <v>131.21461118247501</v>
      </c>
      <c r="EX22" s="59">
        <f>+IFERROR(IF(ISTEXT(EX$5)=FALSE,(INDEX(BCR!$1:$1048576,MATCH('Estadísticas BCR'!EX$5,BCR!$A:$A,0),MATCH('Estadísticas BCR'!$B22,BCR!$1:$1,0))),EW22),"")</f>
        <v>143.14551189824101</v>
      </c>
      <c r="EY22" s="59">
        <f>+IFERROR(IF(ISTEXT(EY$5)=FALSE,(INDEX(BCR!$1:$1048576,MATCH('Estadísticas BCR'!EY$5,BCR!$A:$A,0),MATCH('Estadísticas BCR'!$B22,BCR!$1:$1,0))),EX22),"")</f>
        <v>147.017361783121</v>
      </c>
      <c r="EZ22" s="59">
        <f>+IFERROR(IF(ISTEXT(EZ$5)=FALSE,(INDEX(BCR!$1:$1048576,MATCH('Estadísticas BCR'!EZ$5,BCR!$A:$A,0),MATCH('Estadísticas BCR'!$B22,BCR!$1:$1,0))),EY22),"")</f>
        <v>155.05002705415399</v>
      </c>
      <c r="FA22" s="59">
        <f>+IFERROR(IF(ISTEXT(FA$5)=FALSE,(INDEX(BCR!$1:$1048576,MATCH('Estadísticas BCR'!FA$5,BCR!$A:$A,0),MATCH('Estadísticas BCR'!$B22,BCR!$1:$1,0))),EZ22),"")</f>
        <v>152.794593964706</v>
      </c>
      <c r="FB22" s="59">
        <f>+IFERROR(IF(ISTEXT(FB$5)=FALSE,(INDEX(BCR!$1:$1048576,MATCH('Estadísticas BCR'!FB$5,BCR!$A:$A,0),MATCH('Estadísticas BCR'!$B22,BCR!$1:$1,0))),FA22),"")</f>
        <v>158.14277992935899</v>
      </c>
      <c r="FC22" s="60">
        <f>+IFERROR(IF(ISTEXT(FC$5)=FALSE,(INDEX(BCR!$1:$1048576,MATCH('Estadísticas BCR'!FC$5,BCR!$A:$A,0),MATCH('Estadísticas BCR'!$B22,BCR!$1:$1,0))),FB22),"")</f>
        <v>158.14277992935899</v>
      </c>
      <c r="FD22" s="59">
        <f>+IFERROR(IF(ISTEXT(FD$5)=FALSE,(INDEX(BCR!$1:$1048576,MATCH('Estadísticas BCR'!FD$5,BCR!$A:$A,0),MATCH('Estadísticas BCR'!$B22,BCR!$1:$1,0))),FC22),"")</f>
        <v>115.044551226008</v>
      </c>
      <c r="FE22" s="59">
        <f>+IFERROR(IF(ISTEXT(FE$5)=FALSE,(INDEX(BCR!$1:$1048576,MATCH('Estadísticas BCR'!FE$5,BCR!$A:$A,0),MATCH('Estadísticas BCR'!$B22,BCR!$1:$1,0))),FD22),"")</f>
        <v>109.198829754564</v>
      </c>
      <c r="FF22" s="59">
        <f>+IFERROR(IF(ISTEXT(FF$5)=FALSE,(INDEX(BCR!$1:$1048576,MATCH('Estadísticas BCR'!FF$5,BCR!$A:$A,0),MATCH('Estadísticas BCR'!$B22,BCR!$1:$1,0))),FE22),"")</f>
        <v>121.90210937961101</v>
      </c>
      <c r="FG22" s="59">
        <f>+IFERROR(IF(ISTEXT(FG$5)=FALSE,(INDEX(BCR!$1:$1048576,MATCH('Estadísticas BCR'!FG$5,BCR!$A:$A,0),MATCH('Estadísticas BCR'!$B22,BCR!$1:$1,0))),FF22),"")</f>
        <v>110.204268758719</v>
      </c>
      <c r="FH22" s="59">
        <f>+IFERROR(IF(ISTEXT(FH$5)=FALSE,(INDEX(BCR!$1:$1048576,MATCH('Estadísticas BCR'!FH$5,BCR!$A:$A,0),MATCH('Estadísticas BCR'!$B22,BCR!$1:$1,0))),FG22),"")</f>
        <v>116.560550023913</v>
      </c>
      <c r="FI22" s="59">
        <f>+IFERROR(IF(ISTEXT(FI$5)=FALSE,(INDEX(BCR!$1:$1048576,MATCH('Estadísticas BCR'!FI$5,BCR!$A:$A,0),MATCH('Estadísticas BCR'!$B22,BCR!$1:$1,0))),FH22),"")</f>
        <v>124.542217836435</v>
      </c>
      <c r="FJ22" s="59">
        <f>+IFERROR(IF(ISTEXT(FJ$5)=FALSE,(INDEX(BCR!$1:$1048576,MATCH('Estadísticas BCR'!FJ$5,BCR!$A:$A,0),MATCH('Estadísticas BCR'!$B22,BCR!$1:$1,0))),FI22),"")</f>
        <v>132.16448667866399</v>
      </c>
      <c r="FK22" s="59">
        <f>+IFERROR(IF(ISTEXT(FK$5)=FALSE,(INDEX(BCR!$1:$1048576,MATCH('Estadísticas BCR'!FK$5,BCR!$A:$A,0),MATCH('Estadísticas BCR'!$B22,BCR!$1:$1,0))),FJ22),"")</f>
        <v>138.43007144978401</v>
      </c>
      <c r="FL22" s="59">
        <f>+IFERROR(IF(ISTEXT(FL$5)=FALSE,(INDEX(BCR!$1:$1048576,MATCH('Estadísticas BCR'!FL$5,BCR!$A:$A,0),MATCH('Estadísticas BCR'!$B22,BCR!$1:$1,0))),FK22),"")</f>
        <v>135.90800642438899</v>
      </c>
      <c r="FM22" s="59">
        <f>+IFERROR(IF(ISTEXT(FM$5)=FALSE,(INDEX(BCR!$1:$1048576,MATCH('Estadísticas BCR'!FM$5,BCR!$A:$A,0),MATCH('Estadísticas BCR'!$B22,BCR!$1:$1,0))),FL22),"")</f>
        <v>139.73419420551599</v>
      </c>
      <c r="FN22" s="59">
        <f>+IFERROR(IF(ISTEXT(FN$5)=FALSE,(INDEX(BCR!$1:$1048576,MATCH('Estadísticas BCR'!FN$5,BCR!$A:$A,0),MATCH('Estadísticas BCR'!$B22,BCR!$1:$1,0))),FM22),"")</f>
        <v>135.406604091313</v>
      </c>
      <c r="FO22" s="59">
        <f>+IFERROR(IF(ISTEXT(FO$5)=FALSE,(INDEX(BCR!$1:$1048576,MATCH('Estadísticas BCR'!FO$5,BCR!$A:$A,0),MATCH('Estadísticas BCR'!$B22,BCR!$1:$1,0))),FN22),"")</f>
        <v>126.239233288489</v>
      </c>
      <c r="FP22" s="60">
        <f>+IFERROR(IF(ISTEXT(FP$5)=FALSE,(INDEX(BCR!$1:$1048576,MATCH('Estadísticas BCR'!FP$5,BCR!$A:$A,0),MATCH('Estadísticas BCR'!$B22,BCR!$1:$1,0))),FO22),"")</f>
        <v>126.239233288489</v>
      </c>
      <c r="FQ22" s="59">
        <f>+IFERROR(IF(ISTEXT(FQ$5)=FALSE,(INDEX(BCR!$1:$1048576,MATCH('Estadísticas BCR'!FQ$5,BCR!$A:$A,0),MATCH('Estadísticas BCR'!$B22,BCR!$1:$1,0))),FP22),"")</f>
        <v>126.20573956246101</v>
      </c>
      <c r="FR22" s="59">
        <f>+IFERROR(IF(ISTEXT(FR$5)=FALSE,(INDEX(BCR!$1:$1048576,MATCH('Estadísticas BCR'!FR$5,BCR!$A:$A,0),MATCH('Estadísticas BCR'!$B22,BCR!$1:$1,0))),FQ22),"")</f>
        <v>117.922377326359</v>
      </c>
      <c r="FS22" s="59">
        <f>+IFERROR(IF(ISTEXT(FS$5)=FALSE,(INDEX(BCR!$1:$1048576,MATCH('Estadísticas BCR'!FS$5,BCR!$A:$A,0),MATCH('Estadísticas BCR'!$B22,BCR!$1:$1,0))),FR22),"")</f>
        <v>121.924313085629</v>
      </c>
      <c r="FT22" s="59">
        <f>+IFERROR(IF(ISTEXT(FT$5)=FALSE,(INDEX(BCR!$1:$1048576,MATCH('Estadísticas BCR'!FT$5,BCR!$A:$A,0),MATCH('Estadísticas BCR'!$B22,BCR!$1:$1,0))),FS22),"")</f>
        <v>123.639267125031</v>
      </c>
      <c r="FU22" s="59">
        <f>+IFERROR(IF(ISTEXT(FU$5)=FALSE,(INDEX(BCR!$1:$1048576,MATCH('Estadísticas BCR'!FU$5,BCR!$A:$A,0),MATCH('Estadísticas BCR'!$B22,BCR!$1:$1,0))),FT22),"")</f>
        <v>125.61652596264599</v>
      </c>
      <c r="FV22" s="59">
        <f>+IFERROR(IF(ISTEXT(FV$5)=FALSE,(INDEX(BCR!$1:$1048576,MATCH('Estadísticas BCR'!FV$5,BCR!$A:$A,0),MATCH('Estadísticas BCR'!$B22,BCR!$1:$1,0))),FU22),"")</f>
        <v>119.092525177982</v>
      </c>
      <c r="FW22" s="59">
        <f>+IFERROR(IF(ISTEXT(FW$5)=FALSE,(INDEX(BCR!$1:$1048576,MATCH('Estadísticas BCR'!FW$5,BCR!$A:$A,0),MATCH('Estadísticas BCR'!$B22,BCR!$1:$1,0))),FV22),"")</f>
        <v>127.359830496738</v>
      </c>
      <c r="FX22" s="59">
        <f>+IFERROR(IF(ISTEXT(FX$5)=FALSE,(INDEX(BCR!$1:$1048576,MATCH('Estadísticas BCR'!FX$5,BCR!$A:$A,0),MATCH('Estadísticas BCR'!$B22,BCR!$1:$1,0))),FW22),"")</f>
        <v>137.57416248841699</v>
      </c>
      <c r="FY22" s="59">
        <f>+IFERROR(IF(ISTEXT(FY$5)=FALSE,(INDEX(BCR!$1:$1048576,MATCH('Estadísticas BCR'!FY$5,BCR!$A:$A,0),MATCH('Estadísticas BCR'!$B22,BCR!$1:$1,0))),FX22),"")</f>
        <v>132.26835486274899</v>
      </c>
      <c r="FZ22" s="59">
        <f>+IFERROR(IF(ISTEXT(FZ$5)=FALSE,(INDEX(BCR!$1:$1048576,MATCH('Estadísticas BCR'!FZ$5,BCR!$A:$A,0),MATCH('Estadísticas BCR'!$B22,BCR!$1:$1,0))),FY22),"")</f>
        <v>134.374194483803</v>
      </c>
      <c r="GA22" s="59">
        <f>+IFERROR(IF(ISTEXT(GA$5)=FALSE,(INDEX(BCR!$1:$1048576,MATCH('Estadísticas BCR'!GA$5,BCR!$A:$A,0),MATCH('Estadísticas BCR'!$B22,BCR!$1:$1,0))),FZ22),"")</f>
        <v>135.48262355937501</v>
      </c>
      <c r="GB22" s="59">
        <f>+IFERROR(IF(ISTEXT(GB$5)=FALSE,(INDEX(BCR!$1:$1048576,MATCH('Estadísticas BCR'!GB$5,BCR!$A:$A,0),MATCH('Estadísticas BCR'!$B22,BCR!$1:$1,0))),GA22),"")</f>
        <v>137.424381556295</v>
      </c>
      <c r="GC22" s="60">
        <f>+IFERROR(IF(ISTEXT(GC$5)=FALSE,(INDEX(BCR!$1:$1048576,MATCH('Estadísticas BCR'!GC$5,BCR!$A:$A,0),MATCH('Estadísticas BCR'!$B22,BCR!$1:$1,0))),GB22),"")</f>
        <v>137.424381556295</v>
      </c>
      <c r="GD22" s="59">
        <f>+IFERROR(IF(ISTEXT(GD$5)=FALSE,(INDEX(BCR!$1:$1048576,MATCH('Estadísticas BCR'!GD$5,BCR!$A:$A,0),MATCH('Estadísticas BCR'!$B22,BCR!$1:$1,0))),GC22),"")</f>
        <v>121.540577849982</v>
      </c>
      <c r="GE22" s="59">
        <f>+IFERROR(IF(ISTEXT(GE$5)=FALSE,(INDEX(BCR!$1:$1048576,MATCH('Estadísticas BCR'!GE$5,BCR!$A:$A,0),MATCH('Estadísticas BCR'!$B22,BCR!$1:$1,0))),GD22),"")</f>
        <v>124.246042978193</v>
      </c>
      <c r="GF22" s="59">
        <f>+IFERROR(IF(ISTEXT(GF$5)=FALSE,(INDEX(BCR!$1:$1048576,MATCH('Estadísticas BCR'!GF$5,BCR!$A:$A,0),MATCH('Estadísticas BCR'!$B22,BCR!$1:$1,0))),GE22),"")</f>
        <v>126.797712944945</v>
      </c>
      <c r="GG22" s="59">
        <f>+IFERROR(IF(ISTEXT(GG$5)=FALSE,(INDEX(BCR!$1:$1048576,MATCH('Estadísticas BCR'!GG$5,BCR!$A:$A,0),MATCH('Estadísticas BCR'!$B22,BCR!$1:$1,0))),GF22),"")</f>
        <v>127.059892298492</v>
      </c>
      <c r="GH22" s="59">
        <f>+IFERROR(IF(ISTEXT(GH$5)=FALSE,(INDEX(BCR!$1:$1048576,MATCH('Estadísticas BCR'!GH$5,BCR!$A:$A,0),MATCH('Estadísticas BCR'!$B22,BCR!$1:$1,0))),GG22),"")</f>
        <v>134.364409799795</v>
      </c>
      <c r="GI22" s="59">
        <f>+IFERROR(IF(ISTEXT(GI$5)=FALSE,(INDEX(BCR!$1:$1048576,MATCH('Estadísticas BCR'!GI$5,BCR!$A:$A,0),MATCH('Estadísticas BCR'!$B22,BCR!$1:$1,0))),GH22),"")</f>
        <v>130.587270883375</v>
      </c>
      <c r="GJ22" s="59">
        <f>+IFERROR(IF(ISTEXT(GJ$5)=FALSE,(INDEX(BCR!$1:$1048576,MATCH('Estadísticas BCR'!GJ$5,BCR!$A:$A,0),MATCH('Estadísticas BCR'!$B22,BCR!$1:$1,0))),GI22),"")</f>
        <v>130.50623362864201</v>
      </c>
      <c r="GK22" s="59">
        <f>+IFERROR(IF(ISTEXT(GK$5)=FALSE,(INDEX(BCR!$1:$1048576,MATCH('Estadísticas BCR'!GK$5,BCR!$A:$A,0),MATCH('Estadísticas BCR'!$B22,BCR!$1:$1,0))),GJ22),"")</f>
        <v>145.46375391553099</v>
      </c>
      <c r="GL22" s="59">
        <f>+IFERROR(IF(ISTEXT(GL$5)=FALSE,(INDEX(BCR!$1:$1048576,MATCH('Estadísticas BCR'!GL$5,BCR!$A:$A,0),MATCH('Estadísticas BCR'!$B22,BCR!$1:$1,0))),GK22),"")</f>
        <v>137.453484718986</v>
      </c>
      <c r="GM22" s="59">
        <f>+IFERROR(IF(ISTEXT(GM$5)=FALSE,(INDEX(BCR!$1:$1048576,MATCH('Estadísticas BCR'!GM$5,BCR!$A:$A,0),MATCH('Estadísticas BCR'!$B22,BCR!$1:$1,0))),GL22),"")</f>
        <v>143.65672349072099</v>
      </c>
      <c r="GN22" s="59">
        <f>+IFERROR(IF(ISTEXT(GN$5)=FALSE,(INDEX(BCR!$1:$1048576,MATCH('Estadísticas BCR'!GN$5,BCR!$A:$A,0),MATCH('Estadísticas BCR'!$B22,BCR!$1:$1,0))),GM22),"")</f>
        <v>144.87880543438601</v>
      </c>
      <c r="GO22" s="59">
        <f>+IFERROR(IF(ISTEXT(GO$5)=FALSE,(INDEX(BCR!$1:$1048576,MATCH('Estadísticas BCR'!GO$5,BCR!$A:$A,0),MATCH('Estadísticas BCR'!$B22,BCR!$1:$1,0))),GN22),"")</f>
        <v>138.73816355136901</v>
      </c>
      <c r="GP22" s="60">
        <f>+IFERROR(IF(ISTEXT(GP$5)=FALSE,(INDEX(BCR!$1:$1048576,MATCH('Estadísticas BCR'!GP$5,BCR!$A:$A,0),MATCH('Estadísticas BCR'!$B22,BCR!$1:$1,0))),GO22),"")</f>
        <v>138.73816355136901</v>
      </c>
      <c r="GQ22" s="59">
        <f>+IFERROR(IF(ISTEXT(GQ$5)=FALSE,(INDEX(BCR!$1:$1048576,MATCH('Estadísticas BCR'!GQ$5,BCR!$A:$A,0),MATCH('Estadísticas BCR'!$B22,BCR!$1:$1,0))),GP22),"")</f>
        <v>129.69535930264601</v>
      </c>
      <c r="GR22" s="59">
        <f>+IFERROR(IF(ISTEXT(GR$5)=FALSE,(INDEX(BCR!$1:$1048576,MATCH('Estadísticas BCR'!GR$5,BCR!$A:$A,0),MATCH('Estadísticas BCR'!$B22,BCR!$1:$1,0))),GQ22),"")</f>
        <v>120.386361471039</v>
      </c>
      <c r="GS22" s="59">
        <f>+IFERROR(IF(ISTEXT(GS$5)=FALSE,(INDEX(BCR!$1:$1048576,MATCH('Estadísticas BCR'!GS$5,BCR!$A:$A,0),MATCH('Estadísticas BCR'!$B22,BCR!$1:$1,0))),GR22),"")</f>
        <v>129.861824375449</v>
      </c>
      <c r="GT22" s="59">
        <f>+IFERROR(IF(ISTEXT(GT$5)=FALSE,(INDEX(BCR!$1:$1048576,MATCH('Estadísticas BCR'!GT$5,BCR!$A:$A,0),MATCH('Estadísticas BCR'!$B22,BCR!$1:$1,0))),GS22),"")</f>
        <v>117.706612499516</v>
      </c>
      <c r="GU22" s="59">
        <f>+IFERROR(IF(ISTEXT(GU$5)=FALSE,(INDEX(BCR!$1:$1048576,MATCH('Estadísticas BCR'!GU$5,BCR!$A:$A,0),MATCH('Estadísticas BCR'!$B22,BCR!$1:$1,0))),GT22),"")</f>
        <v>122.730169624954</v>
      </c>
      <c r="GV22" s="59">
        <f>+IFERROR(IF(ISTEXT(GV$5)=FALSE,(INDEX(BCR!$1:$1048576,MATCH('Estadísticas BCR'!GV$5,BCR!$A:$A,0),MATCH('Estadísticas BCR'!$B22,BCR!$1:$1,0))),GU22),"")</f>
        <v>123.26569290739199</v>
      </c>
      <c r="GW22" s="59">
        <f>+IFERROR(IF(ISTEXT(GW$5)=FALSE,(INDEX(BCR!$1:$1048576,MATCH('Estadísticas BCR'!GW$5,BCR!$A:$A,0),MATCH('Estadísticas BCR'!$B22,BCR!$1:$1,0))),GV22),"")</f>
        <v>126.853159487657</v>
      </c>
      <c r="GX22" s="59">
        <f>+IFERROR(IF(ISTEXT(GX$5)=FALSE,(INDEX(BCR!$1:$1048576,MATCH('Estadísticas BCR'!GX$5,BCR!$A:$A,0),MATCH('Estadísticas BCR'!$B22,BCR!$1:$1,0))),GW22),"")</f>
        <v>134.358263011123</v>
      </c>
      <c r="GY22" s="59">
        <f>+IFERROR(IF(ISTEXT(GY$5)=FALSE,(INDEX(BCR!$1:$1048576,MATCH('Estadísticas BCR'!GY$5,BCR!$A:$A,0),MATCH('Estadísticas BCR'!$B22,BCR!$1:$1,0))),GX22),"")</f>
        <v>140.95050569451001</v>
      </c>
      <c r="GZ22" s="59">
        <f>+IFERROR(IF(ISTEXT(GZ$5)=FALSE,(INDEX(BCR!$1:$1048576,MATCH('Estadísticas BCR'!GZ$5,BCR!$A:$A,0),MATCH('Estadísticas BCR'!$B22,BCR!$1:$1,0))),GY22),"")</f>
        <v>148.874092626318</v>
      </c>
      <c r="HA22" s="59">
        <f>+IFERROR(IF(ISTEXT(HA$5)=FALSE,(INDEX(BCR!$1:$1048576,MATCH('Estadísticas BCR'!HA$5,BCR!$A:$A,0),MATCH('Estadísticas BCR'!$B22,BCR!$1:$1,0))),GZ22),"")</f>
        <v>138.60494131525999</v>
      </c>
      <c r="HB22" s="59">
        <f>+IFERROR(IF(ISTEXT(HB$5)=FALSE,(INDEX(BCR!$1:$1048576,MATCH('Estadísticas BCR'!HB$5,BCR!$A:$A,0),MATCH('Estadísticas BCR'!$B22,BCR!$1:$1,0))),HA22),"")</f>
        <v>141.58613382102899</v>
      </c>
      <c r="HC22" s="60">
        <f>+IFERROR(IF(ISTEXT(HC$5)=FALSE,(INDEX(BCR!$1:$1048576,MATCH('Estadísticas BCR'!HC$5,BCR!$A:$A,0),MATCH('Estadísticas BCR'!$B22,BCR!$1:$1,0))),HB22),"")</f>
        <v>141.58613382102899</v>
      </c>
      <c r="HD22" s="59">
        <f>+IFERROR(IF(ISTEXT(HD$5)=FALSE,(INDEX(BCR!$1:$1048576,MATCH('Estadísticas BCR'!HD$5,BCR!$A:$A,0),MATCH('Estadísticas BCR'!$B22,BCR!$1:$1,0))),HC22),"")</f>
        <v>131.46613621876</v>
      </c>
      <c r="HE22" s="59">
        <f>+IFERROR(IF(ISTEXT(HE$5)=FALSE,(INDEX(BCR!$1:$1048576,MATCH('Estadísticas BCR'!HE$5,BCR!$A:$A,0),MATCH('Estadísticas BCR'!$B22,BCR!$1:$1,0))),HD22),"")</f>
        <v>136.64511928632501</v>
      </c>
      <c r="HF22" s="59">
        <f>+IFERROR(IF(ISTEXT(HF$5)=FALSE,(INDEX(BCR!$1:$1048576,MATCH('Estadísticas BCR'!HF$5,BCR!$A:$A,0),MATCH('Estadísticas BCR'!$B22,BCR!$1:$1,0))),HE22),"")</f>
        <v>118.59375718290801</v>
      </c>
      <c r="HG22" s="59">
        <f>+IFERROR(IF(ISTEXT(HG$5)=FALSE,(INDEX(BCR!$1:$1048576,MATCH('Estadísticas BCR'!HG$5,BCR!$A:$A,0),MATCH('Estadísticas BCR'!$B22,BCR!$1:$1,0))),HF22),"")</f>
        <v>142.12993645147401</v>
      </c>
      <c r="HH22" s="59">
        <f>+IFERROR(IF(ISTEXT(HH$5)=FALSE,(INDEX(BCR!$1:$1048576,MATCH('Estadísticas BCR'!HH$5,BCR!$A:$A,0),MATCH('Estadísticas BCR'!$B22,BCR!$1:$1,0))),HG22),"")</f>
        <v>136.421702334809</v>
      </c>
      <c r="HI22" s="59">
        <f>+IFERROR(IF(ISTEXT(HI$5)=FALSE,(INDEX(BCR!$1:$1048576,MATCH('Estadísticas BCR'!HI$5,BCR!$A:$A,0),MATCH('Estadísticas BCR'!$B22,BCR!$1:$1,0))),HH22),"")</f>
        <v>130.43661183858501</v>
      </c>
      <c r="HJ22" s="59">
        <f>+IFERROR(IF(ISTEXT(HJ$5)=FALSE,(INDEX(BCR!$1:$1048576,MATCH('Estadísticas BCR'!HJ$5,BCR!$A:$A,0),MATCH('Estadísticas BCR'!$B22,BCR!$1:$1,0))),HI22),"")</f>
        <v>136.872174133177</v>
      </c>
      <c r="HK22" s="59">
        <f>+IFERROR(IF(ISTEXT(HK$5)=FALSE,(INDEX(BCR!$1:$1048576,MATCH('Estadísticas BCR'!HK$5,BCR!$A:$A,0),MATCH('Estadísticas BCR'!$B22,BCR!$1:$1,0))),HJ22),"")</f>
        <v>139.29137453182099</v>
      </c>
      <c r="HL22" s="59">
        <f>+IFERROR(IF(ISTEXT(HL$5)=FALSE,(INDEX(BCR!$1:$1048576,MATCH('Estadísticas BCR'!HL$5,BCR!$A:$A,0),MATCH('Estadísticas BCR'!$B22,BCR!$1:$1,0))),HK22),"")</f>
        <v>135.44473927001101</v>
      </c>
      <c r="HM22" s="59">
        <f>+IFERROR(IF(ISTEXT(HM$5)=FALSE,(INDEX(BCR!$1:$1048576,MATCH('Estadísticas BCR'!HM$5,BCR!$A:$A,0),MATCH('Estadísticas BCR'!$B22,BCR!$1:$1,0))),HL22),"")</f>
        <v>133.608354793177</v>
      </c>
      <c r="HN22" s="59">
        <f>+IFERROR(IF(ISTEXT(HN$5)=FALSE,(INDEX(BCR!$1:$1048576,MATCH('Estadísticas BCR'!HN$5,BCR!$A:$A,0),MATCH('Estadísticas BCR'!$B22,BCR!$1:$1,0))),HM22),"")</f>
        <v>133.08888842808599</v>
      </c>
      <c r="HO22" s="59">
        <f>+IFERROR(IF(ISTEXT(HO$5)=FALSE,(INDEX(BCR!$1:$1048576,MATCH('Estadísticas BCR'!HO$5,BCR!$A:$A,0),MATCH('Estadísticas BCR'!$B22,BCR!$1:$1,0))),HN22),"")</f>
        <v>127.342393688057</v>
      </c>
      <c r="HP22" s="60">
        <f>+IFERROR(IF(ISTEXT(HP$5)=FALSE,(INDEX(BCR!$1:$1048576,MATCH('Estadísticas BCR'!HP$5,BCR!$A:$A,0),MATCH('Estadísticas BCR'!$B22,BCR!$1:$1,0))),HO22),"")</f>
        <v>127.342393688057</v>
      </c>
      <c r="HQ22" s="59">
        <f>+IFERROR(IF(ISTEXT(HQ$5)=FALSE,(INDEX(BCR!$1:$1048576,MATCH('Estadísticas BCR'!HQ$5,BCR!$A:$A,0),MATCH('Estadísticas BCR'!$B22,BCR!$1:$1,0))),HP22),"")</f>
        <v>123.037258169205</v>
      </c>
      <c r="HR22" s="59">
        <f>+IFERROR(IF(ISTEXT(HR$5)=FALSE,(INDEX(BCR!$1:$1048576,MATCH('Estadísticas BCR'!HR$5,BCR!$A:$A,0),MATCH('Estadísticas BCR'!$B22,BCR!$1:$1,0))),HQ22),"")</f>
        <v>120.919626749475</v>
      </c>
      <c r="HS22" s="59">
        <f>+IFERROR(IF(ISTEXT(HS$5)=FALSE,(INDEX(BCR!$1:$1048576,MATCH('Estadísticas BCR'!HS$5,BCR!$A:$A,0),MATCH('Estadísticas BCR'!$B22,BCR!$1:$1,0))),HR22),"")</f>
        <v>124.991309743469</v>
      </c>
      <c r="HT22" s="59">
        <f>+IFERROR(IF(ISTEXT(HT$5)=FALSE,(INDEX(BCR!$1:$1048576,MATCH('Estadísticas BCR'!HT$5,BCR!$A:$A,0),MATCH('Estadísticas BCR'!$B22,BCR!$1:$1,0))),HS22),"")</f>
        <v>116.17618756493199</v>
      </c>
      <c r="HU22" s="59">
        <f>+IFERROR(IF(ISTEXT(HU$5)=FALSE,(INDEX(BCR!$1:$1048576,MATCH('Estadísticas BCR'!HU$5,BCR!$A:$A,0),MATCH('Estadísticas BCR'!$B22,BCR!$1:$1,0))),HT22),"")</f>
        <v>124.03604860602201</v>
      </c>
      <c r="HV22" s="59">
        <f>+IFERROR(IF(ISTEXT(HV$5)=FALSE,(INDEX(BCR!$1:$1048576,MATCH('Estadísticas BCR'!HV$5,BCR!$A:$A,0),MATCH('Estadísticas BCR'!$B22,BCR!$1:$1,0))),HU22),"")</f>
        <v>131.247611609248</v>
      </c>
      <c r="HW22" s="59">
        <f>+IFERROR(IF(ISTEXT(HW$5)=FALSE,(INDEX(BCR!$1:$1048576,MATCH('Estadísticas BCR'!HW$5,BCR!$A:$A,0),MATCH('Estadísticas BCR'!$B22,BCR!$1:$1,0))),HV22),"")</f>
        <v>132.35353179148501</v>
      </c>
      <c r="HX22" s="59">
        <f>+IFERROR(IF(ISTEXT(HX$5)=FALSE,(INDEX(BCR!$1:$1048576,MATCH('Estadísticas BCR'!HX$5,BCR!$A:$A,0),MATCH('Estadísticas BCR'!$B22,BCR!$1:$1,0))),HW22),"")</f>
        <v>143.395422249841</v>
      </c>
      <c r="HY22" s="59">
        <f>+IFERROR(IF(ISTEXT(HY$5)=FALSE,(INDEX(BCR!$1:$1048576,MATCH('Estadísticas BCR'!HY$5,BCR!$A:$A,0),MATCH('Estadísticas BCR'!$B22,BCR!$1:$1,0))),HX22),"")</f>
        <v>142.998766213517</v>
      </c>
      <c r="HZ22" s="59">
        <f>+IFERROR(IF(ISTEXT(HZ$5)=FALSE,(INDEX(BCR!$1:$1048576,MATCH('Estadísticas BCR'!HZ$5,BCR!$A:$A,0),MATCH('Estadísticas BCR'!$B22,BCR!$1:$1,0))),HY22),"")</f>
        <v>145.188151982639</v>
      </c>
      <c r="IA22" s="59">
        <f>+IFERROR(IF(ISTEXT(IA$5)=FALSE,(INDEX(BCR!$1:$1048576,MATCH('Estadísticas BCR'!IA$5,BCR!$A:$A,0),MATCH('Estadísticas BCR'!$B22,BCR!$1:$1,0))),HZ22),"")</f>
        <v>141.755985899835</v>
      </c>
      <c r="IB22" s="59">
        <f>+IFERROR(IF(ISTEXT(IB$5)=FALSE,(INDEX(BCR!$1:$1048576,MATCH('Estadísticas BCR'!IB$5,BCR!$A:$A,0),MATCH('Estadísticas BCR'!$B22,BCR!$1:$1,0))),IA22),"")</f>
        <v>144.81834110500401</v>
      </c>
      <c r="IC22" s="60">
        <f>+IFERROR(IF(ISTEXT(IC$5)=FALSE,(INDEX(BCR!$1:$1048576,MATCH('Estadísticas BCR'!IC$5,BCR!$A:$A,0),MATCH('Estadísticas BCR'!$B22,BCR!$1:$1,0))),IB22),"")</f>
        <v>144.81834110500401</v>
      </c>
      <c r="ID22" s="59">
        <f>+IFERROR(IF(ISTEXT(ID$5)=FALSE,(INDEX(BCR!$1:$1048576,MATCH('Estadísticas BCR'!ID$5,BCR!$A:$A,0),MATCH('Estadísticas BCR'!$B22,BCR!$1:$1,0))),IC22),"")</f>
        <v>129.597387017899</v>
      </c>
      <c r="IE22" s="59">
        <f>+IFERROR(IF(ISTEXT(IE$5)=FALSE,(INDEX(BCR!$1:$1048576,MATCH('Estadísticas BCR'!IE$5,BCR!$A:$A,0),MATCH('Estadísticas BCR'!$B22,BCR!$1:$1,0))),ID22),"")</f>
        <v>121.565415894003</v>
      </c>
      <c r="IF22" s="59">
        <f>+IFERROR(IF(ISTEXT(IF$5)=FALSE,(INDEX(BCR!$1:$1048576,MATCH('Estadísticas BCR'!IF$5,BCR!$A:$A,0),MATCH('Estadísticas BCR'!$B22,BCR!$1:$1,0))),IE22),"")</f>
        <v>130.39195353721499</v>
      </c>
      <c r="IG22" s="59">
        <f>+IFERROR(IF(ISTEXT(IG$5)=FALSE,(INDEX(BCR!$1:$1048576,MATCH('Estadísticas BCR'!IG$5,BCR!$A:$A,0),MATCH('Estadísticas BCR'!$B22,BCR!$1:$1,0))),IF22),"")</f>
        <v>128.194162975419</v>
      </c>
      <c r="IH22" s="59">
        <f>+IFERROR(IF(ISTEXT(IH$5)=FALSE,(INDEX(BCR!$1:$1048576,MATCH('Estadísticas BCR'!IH$5,BCR!$A:$A,0),MATCH('Estadísticas BCR'!$B22,BCR!$1:$1,0))),IG22),"")</f>
        <v>132.37285027016699</v>
      </c>
      <c r="II22" s="59">
        <f>+IFERROR(IF(ISTEXT(II$5)=FALSE,(INDEX(BCR!$1:$1048576,MATCH('Estadísticas BCR'!II$5,BCR!$A:$A,0),MATCH('Estadísticas BCR'!$B22,BCR!$1:$1,0))),IH22),"")</f>
        <v>126.059220191675</v>
      </c>
      <c r="IJ22" s="59">
        <f>+IFERROR(IF(ISTEXT(IJ$5)=FALSE,(INDEX(BCR!$1:$1048576,MATCH('Estadísticas BCR'!IJ$5,BCR!$A:$A,0),MATCH('Estadísticas BCR'!$B22,BCR!$1:$1,0))),II22),"")</f>
        <v>129.730358364675</v>
      </c>
      <c r="IK22" s="59">
        <f>+IFERROR(IF(ISTEXT(IK$5)=FALSE,(INDEX(BCR!$1:$1048576,MATCH('Estadísticas BCR'!IK$5,BCR!$A:$A,0),MATCH('Estadísticas BCR'!$B22,BCR!$1:$1,0))),IJ22),"")</f>
        <v>141.20177136204799</v>
      </c>
      <c r="IL22" s="59">
        <f>+IFERROR(IF(ISTEXT(IL$5)=FALSE,(INDEX(BCR!$1:$1048576,MATCH('Estadísticas BCR'!IL$5,BCR!$A:$A,0),MATCH('Estadísticas BCR'!$B22,BCR!$1:$1,0))),IK22),"")</f>
        <v>140.64893671559699</v>
      </c>
      <c r="IM22" s="59">
        <f>+IFERROR(IF(ISTEXT(IM$5)=FALSE,(INDEX(BCR!$1:$1048576,MATCH('Estadísticas BCR'!IM$5,BCR!$A:$A,0),MATCH('Estadísticas BCR'!$B22,BCR!$1:$1,0))),IL22),"")</f>
        <v>143.12458721428601</v>
      </c>
      <c r="IN22" s="59">
        <f>+IFERROR(IF(ISTEXT(IN$5)=FALSE,(INDEX(BCR!$1:$1048576,MATCH('Estadísticas BCR'!IN$5,BCR!$A:$A,0),MATCH('Estadísticas BCR'!$B22,BCR!$1:$1,0))),IM22),"")</f>
        <v>141.365476652182</v>
      </c>
      <c r="IO22" s="59">
        <f>+IFERROR(IF(ISTEXT(IO$5)=FALSE,(INDEX(BCR!$1:$1048576,MATCH('Estadísticas BCR'!IO$5,BCR!$A:$A,0),MATCH('Estadísticas BCR'!$B22,BCR!$1:$1,0))),IN22),"")</f>
        <v>141.14494492800199</v>
      </c>
      <c r="IP22" s="60">
        <f>+IFERROR(IF(ISTEXT(IP$5)=FALSE,(INDEX(BCR!$1:$1048576,MATCH('Estadísticas BCR'!IP$5,BCR!$A:$A,0),MATCH('Estadísticas BCR'!$B22,BCR!$1:$1,0))),IO22),"")</f>
        <v>141.14494492800199</v>
      </c>
      <c r="IQ22" s="59">
        <f>+IFERROR(IF(ISTEXT(IQ$5)=FALSE,(INDEX(BCR!$1:$1048576,MATCH('Estadísticas BCR'!IQ$5,BCR!$A:$A,0),MATCH('Estadísticas BCR'!$B22,BCR!$1:$1,0))),IP22),"")</f>
        <v>124.438098763017</v>
      </c>
      <c r="IR22" s="59">
        <f>+IFERROR(IF(ISTEXT(IR$5)=FALSE,(INDEX(BCR!$1:$1048576,MATCH('Estadísticas BCR'!IR$5,BCR!$A:$A,0),MATCH('Estadísticas BCR'!$B22,BCR!$1:$1,0))),IQ22),"")</f>
        <v>126.12583130972899</v>
      </c>
      <c r="IS22" s="59">
        <f>+IFERROR(IF(ISTEXT(IS$5)=FALSE,(INDEX(BCR!$1:$1048576,MATCH('Estadísticas BCR'!IS$5,BCR!$A:$A,0),MATCH('Estadísticas BCR'!$B22,BCR!$1:$1,0))),IR22),"")</f>
        <v>134.42763391184599</v>
      </c>
      <c r="IT22" s="59">
        <f>+IFERROR(IF(ISTEXT(IT$5)=FALSE,(INDEX(BCR!$1:$1048576,MATCH('Estadísticas BCR'!IT$5,BCR!$A:$A,0),MATCH('Estadísticas BCR'!$B22,BCR!$1:$1,0))),IS22),"")</f>
        <v>128.63836254044901</v>
      </c>
      <c r="IU22" s="59">
        <f>+IFERROR(IF(ISTEXT(IU$5)=FALSE,(INDEX(BCR!$1:$1048576,MATCH('Estadísticas BCR'!IU$5,BCR!$A:$A,0),MATCH('Estadísticas BCR'!$B22,BCR!$1:$1,0))),IT22),"")</f>
        <v>139.85148496894499</v>
      </c>
      <c r="IV22" s="59">
        <f>+IFERROR(IF(ISTEXT(IV$5)=FALSE,(INDEX(BCR!$1:$1048576,MATCH('Estadísticas BCR'!IV$5,BCR!$A:$A,0),MATCH('Estadísticas BCR'!$B22,BCR!$1:$1,0))),IU22),"")</f>
        <v>138.94803247887299</v>
      </c>
      <c r="IW22" s="59">
        <f>+IFERROR(IF(ISTEXT(IW$5)=FALSE,(INDEX(BCR!$1:$1048576,MATCH('Estadísticas BCR'!IW$5,BCR!$A:$A,0),MATCH('Estadísticas BCR'!$B22,BCR!$1:$1,0))),IV22),"")</f>
        <v>142.31797800696</v>
      </c>
      <c r="IX22" s="59">
        <f>+IFERROR(IF(ISTEXT(IX$5)=FALSE,(INDEX(BCR!$1:$1048576,MATCH('Estadísticas BCR'!IX$5,BCR!$A:$A,0),MATCH('Estadísticas BCR'!$B22,BCR!$1:$1,0))),IW22),"")</f>
        <v>146.45564489567499</v>
      </c>
      <c r="IY22" s="59">
        <f>+IFERROR(IF(ISTEXT(IY$5)=FALSE,(INDEX(BCR!$1:$1048576,MATCH('Estadísticas BCR'!IY$5,BCR!$A:$A,0),MATCH('Estadísticas BCR'!$B22,BCR!$1:$1,0))),IX22),"")</f>
        <v>149.92168103850699</v>
      </c>
      <c r="IZ22" s="59">
        <f>+IFERROR(IF(ISTEXT(IZ$5)=FALSE,(INDEX(BCR!$1:$1048576,MATCH('Estadísticas BCR'!IZ$5,BCR!$A:$A,0),MATCH('Estadísticas BCR'!$B22,BCR!$1:$1,0))),IY22),"")</f>
        <v>152.56417294400001</v>
      </c>
      <c r="JA22" s="59">
        <f>+IFERROR(IF(ISTEXT(JA$5)=FALSE,(INDEX(BCR!$1:$1048576,MATCH('Estadísticas BCR'!JA$5,BCR!$A:$A,0),MATCH('Estadísticas BCR'!$B22,BCR!$1:$1,0))),IZ22),"")</f>
        <v>147.558679850576</v>
      </c>
      <c r="JB22" s="59">
        <f>+IFERROR(IF(ISTEXT(JB$5)=FALSE,(INDEX(BCR!$1:$1048576,MATCH('Estadísticas BCR'!JB$5,BCR!$A:$A,0),MATCH('Estadísticas BCR'!$B22,BCR!$1:$1,0))),JA22),"")</f>
        <v>147.11924718288401</v>
      </c>
      <c r="JC22" s="60">
        <f>+IFERROR(IF(ISTEXT(JC$5)=FALSE,(INDEX(BCR!$1:$1048576,MATCH('Estadísticas BCR'!JC$5,BCR!$A:$A,0),MATCH('Estadísticas BCR'!$B22,BCR!$1:$1,0))),JB22),"")</f>
        <v>147.11924718288401</v>
      </c>
      <c r="JD22" s="59">
        <f>+IFERROR(IF(ISTEXT(JD$5)=FALSE,(INDEX(BCR!$1:$1048576,MATCH('Estadísticas BCR'!JD$5,BCR!$A:$A,0),MATCH('Estadísticas BCR'!$B22,BCR!$1:$1,0))),JC22),"")</f>
        <v>134.02307486151599</v>
      </c>
      <c r="JE22" s="59">
        <f>+IFERROR(IF(ISTEXT(JE$5)=FALSE,(INDEX(BCR!$1:$1048576,MATCH('Estadísticas BCR'!JE$5,BCR!$A:$A,0),MATCH('Estadísticas BCR'!$B22,BCR!$1:$1,0))),JD22),"")</f>
        <v>162.541414515486</v>
      </c>
      <c r="JF22" s="59">
        <f>+IFERROR(IF(ISTEXT(JF$5)=FALSE,(INDEX(BCR!$1:$1048576,MATCH('Estadísticas BCR'!JF$5,BCR!$A:$A,0),MATCH('Estadísticas BCR'!$B22,BCR!$1:$1,0))),JE22),"")</f>
        <v>71.205779864185104</v>
      </c>
      <c r="JG22" s="59">
        <f>+IFERROR(IF(ISTEXT(JG$5)=FALSE,(INDEX(BCR!$1:$1048576,MATCH('Estadísticas BCR'!JG$5,BCR!$A:$A,0),MATCH('Estadísticas BCR'!$B22,BCR!$1:$1,0))),JF22),"")</f>
        <v>5.6988257666567401</v>
      </c>
      <c r="JH22" s="59">
        <f>+IFERROR(IF(ISTEXT(JH$5)=FALSE,(INDEX(BCR!$1:$1048576,MATCH('Estadísticas BCR'!JH$5,BCR!$A:$A,0),MATCH('Estadísticas BCR'!$B22,BCR!$1:$1,0))),JG22),"")</f>
        <v>50.112886370282602</v>
      </c>
      <c r="JI22" s="59">
        <f>+IFERROR(IF(ISTEXT(JI$5)=FALSE,(INDEX(BCR!$1:$1048576,MATCH('Estadísticas BCR'!JI$5,BCR!$A:$A,0),MATCH('Estadísticas BCR'!$B22,BCR!$1:$1,0))),JH22),"")</f>
        <v>94.831652069490801</v>
      </c>
      <c r="JJ22" s="59">
        <f>+IFERROR(IF(ISTEXT(JJ$5)=FALSE,(INDEX(BCR!$1:$1048576,MATCH('Estadísticas BCR'!JJ$5,BCR!$A:$A,0),MATCH('Estadísticas BCR'!$B22,BCR!$1:$1,0))),JI22),"")</f>
        <v>126.581822673435</v>
      </c>
      <c r="JK22" s="59">
        <f>+IFERROR(IF(ISTEXT(JK$5)=FALSE,(INDEX(BCR!$1:$1048576,MATCH('Estadísticas BCR'!JK$5,BCR!$A:$A,0),MATCH('Estadísticas BCR'!$B22,BCR!$1:$1,0))),JJ22),"")</f>
        <v>149.22445958060399</v>
      </c>
      <c r="JL22" s="59">
        <f>+IFERROR(IF(ISTEXT(JL$5)=FALSE,(INDEX(BCR!$1:$1048576,MATCH('Estadísticas BCR'!JL$5,BCR!$A:$A,0),MATCH('Estadísticas BCR'!$B22,BCR!$1:$1,0))),JK22),"")</f>
        <v>151.69985918995999</v>
      </c>
      <c r="JM22" s="59">
        <f>+IFERROR(IF(ISTEXT(JM$5)=FALSE,(INDEX(BCR!$1:$1048576,MATCH('Estadísticas BCR'!JM$5,BCR!$A:$A,0),MATCH('Estadísticas BCR'!$B22,BCR!$1:$1,0))),JL22),"")</f>
        <v>170.66119690612101</v>
      </c>
      <c r="JN22" s="59">
        <f>+IFERROR(IF(ISTEXT(JN$5)=FALSE,(INDEX(BCR!$1:$1048576,MATCH('Estadísticas BCR'!JN$5,BCR!$A:$A,0),MATCH('Estadísticas BCR'!$B22,BCR!$1:$1,0))),JM22),"")</f>
        <v>167.66030958766899</v>
      </c>
      <c r="JO22" s="59">
        <f>+IFERROR(IF(ISTEXT(JO$5)=FALSE,(INDEX(BCR!$1:$1048576,MATCH('Estadísticas BCR'!JO$5,BCR!$A:$A,0),MATCH('Estadísticas BCR'!$B22,BCR!$1:$1,0))),JN22),"")</f>
        <v>170.96201321703299</v>
      </c>
      <c r="JP22" s="60">
        <f>+IFERROR(IF(ISTEXT(JP$5)=FALSE,(INDEX(BCR!$1:$1048576,MATCH('Estadísticas BCR'!JP$5,BCR!$A:$A,0),MATCH('Estadísticas BCR'!$B22,BCR!$1:$1,0))),JO22),"")</f>
        <v>170.96201321703299</v>
      </c>
      <c r="JQ22" s="59">
        <f>+IFERROR(IF(ISTEXT(JQ$5)=FALSE,(INDEX(BCR!$1:$1048576,MATCH('Estadísticas BCR'!JQ$5,BCR!$A:$A,0),MATCH('Estadísticas BCR'!$B22,BCR!$1:$1,0))),JP22),"")</f>
        <v>157.14842284641199</v>
      </c>
      <c r="JR22" s="59">
        <f>+IFERROR(IF(ISTEXT(JR$5)=FALSE,(INDEX(BCR!$1:$1048576,MATCH('Estadísticas BCR'!JR$5,BCR!$A:$A,0),MATCH('Estadísticas BCR'!$B22,BCR!$1:$1,0))),JQ22),"")</f>
        <v>150.18825095539199</v>
      </c>
      <c r="JS22" s="59">
        <f>+IFERROR(IF(ISTEXT(JS$5)=FALSE,(INDEX(BCR!$1:$1048576,MATCH('Estadísticas BCR'!JS$5,BCR!$A:$A,0),MATCH('Estadísticas BCR'!$B22,BCR!$1:$1,0))),JR22),"")</f>
        <v>155.403111197653</v>
      </c>
      <c r="JT22" s="59">
        <f>+IFERROR(IF(ISTEXT(JT$5)=FALSE,(INDEX(BCR!$1:$1048576,MATCH('Estadísticas BCR'!JT$5,BCR!$A:$A,0),MATCH('Estadísticas BCR'!$B22,BCR!$1:$1,0))),JS22),"")</f>
        <v>148.31812186319701</v>
      </c>
      <c r="JU22" s="59">
        <f>+IFERROR(IF(ISTEXT(JU$5)=FALSE,(INDEX(BCR!$1:$1048576,MATCH('Estadísticas BCR'!JU$5,BCR!$A:$A,0),MATCH('Estadísticas BCR'!$B22,BCR!$1:$1,0))),JT22),"")</f>
        <v>155.052493354033</v>
      </c>
      <c r="JV22" s="59">
        <f>+IFERROR(IF(ISTEXT(JV$5)=FALSE,(INDEX(BCR!$1:$1048576,MATCH('Estadísticas BCR'!JV$5,BCR!$A:$A,0),MATCH('Estadísticas BCR'!$B22,BCR!$1:$1,0))),JU22),"")</f>
        <v>154.896941967239</v>
      </c>
      <c r="JW22" s="59">
        <f>+IFERROR(IF(ISTEXT(JW$5)=FALSE,(INDEX(BCR!$1:$1048576,MATCH('Estadísticas BCR'!JW$5,BCR!$A:$A,0),MATCH('Estadísticas BCR'!$B22,BCR!$1:$1,0))),JV22),"")</f>
        <v>165.375084093135</v>
      </c>
      <c r="JX22" s="59">
        <f>+IFERROR(IF(ISTEXT(JX$5)=FALSE,(INDEX(BCR!$1:$1048576,MATCH('Estadísticas BCR'!JX$5,BCR!$A:$A,0),MATCH('Estadísticas BCR'!$B22,BCR!$1:$1,0))),JW22),"")</f>
        <v>176.87058246652799</v>
      </c>
      <c r="JY22" s="59">
        <f>+IFERROR(IF(ISTEXT(JY$5)=FALSE,(INDEX(BCR!$1:$1048576,MATCH('Estadísticas BCR'!JY$5,BCR!$A:$A,0),MATCH('Estadísticas BCR'!$B22,BCR!$1:$1,0))),JX22),"")</f>
        <v>171.85568102309699</v>
      </c>
      <c r="JZ22" s="59">
        <f>+IFERROR(IF(ISTEXT(JZ$5)=FALSE,(INDEX(BCR!$1:$1048576,MATCH('Estadísticas BCR'!JZ$5,BCR!$A:$A,0),MATCH('Estadísticas BCR'!$B22,BCR!$1:$1,0))),JY22),"")</f>
        <v>187.288260263041</v>
      </c>
      <c r="KA22" s="59">
        <f>+IFERROR(IF(ISTEXT(KA$5)=FALSE,(INDEX(BCR!$1:$1048576,MATCH('Estadísticas BCR'!KA$5,BCR!$A:$A,0),MATCH('Estadísticas BCR'!$B22,BCR!$1:$1,0))),JZ22),"")</f>
        <v>177.60481010112801</v>
      </c>
      <c r="KB22" s="59">
        <f>+IFERROR(IF(ISTEXT(KB$5)=FALSE,(INDEX(BCR!$1:$1048576,MATCH('Estadísticas BCR'!KB$5,BCR!$A:$A,0),MATCH('Estadísticas BCR'!$B22,BCR!$1:$1,0))),KA22),"")</f>
        <v>174.24577825905001</v>
      </c>
      <c r="KC22" s="60">
        <f>+IFERROR(IF(ISTEXT(KC$5)=FALSE,(INDEX(BCR!$1:$1048576,MATCH('Estadísticas BCR'!KC$5,BCR!$A:$A,0),MATCH('Estadísticas BCR'!$B22,BCR!$1:$1,0))),KB22),"")</f>
        <v>174.24577825905001</v>
      </c>
      <c r="KD22" s="59">
        <f>+IFERROR(IF(ISTEXT(KD$5)=FALSE,(INDEX(BCR!$1:$1048576,MATCH('Estadísticas BCR'!KD$5,BCR!$A:$A,0),MATCH('Estadísticas BCR'!$B22,BCR!$1:$1,0))),KC22),"")</f>
        <v>169.787474802074</v>
      </c>
      <c r="KE22" s="59">
        <f>+IFERROR(IF(ISTEXT(KE$5)=FALSE,(INDEX(BCR!$1:$1048576,MATCH('Estadísticas BCR'!KE$5,BCR!$A:$A,0),MATCH('Estadísticas BCR'!$B22,BCR!$1:$1,0))),KD22),"")</f>
        <v>161.292863747132</v>
      </c>
      <c r="KF22" s="59">
        <f>+IFERROR(IF(ISTEXT(KF$5)=FALSE,(INDEX(BCR!$1:$1048576,MATCH('Estadísticas BCR'!KF$5,BCR!$A:$A,0),MATCH('Estadísticas BCR'!$B22,BCR!$1:$1,0))),KE22),"")</f>
        <v>177.50432892304599</v>
      </c>
      <c r="KG22" s="59">
        <f>+IFERROR(IF(ISTEXT(KG$5)=FALSE,(INDEX(BCR!$1:$1048576,MATCH('Estadísticas BCR'!KG$5,BCR!$A:$A,0),MATCH('Estadísticas BCR'!$B22,BCR!$1:$1,0))),KF22),"")</f>
        <v>151.75154239266899</v>
      </c>
      <c r="KH22" s="59">
        <f>+IFERROR(IF(ISTEXT(KH$5)=FALSE,(INDEX(BCR!$1:$1048576,MATCH('Estadísticas BCR'!KH$5,BCR!$A:$A,0),MATCH('Estadísticas BCR'!$B22,BCR!$1:$1,0))),KG22),"")</f>
        <v>163.397825255519</v>
      </c>
      <c r="KI22" s="59">
        <f>+IFERROR(IF(ISTEXT(KI$5)=FALSE,(INDEX(BCR!$1:$1048576,MATCH('Estadísticas BCR'!KI$5,BCR!$A:$A,0),MATCH('Estadísticas BCR'!$B22,BCR!$1:$1,0))),KH22),"")</f>
        <v>165.70262011806901</v>
      </c>
      <c r="KJ22" s="59">
        <f>+IFERROR(IF(ISTEXT(KJ$5)=FALSE,(INDEX(BCR!$1:$1048576,MATCH('Estadísticas BCR'!KJ$5,BCR!$A:$A,0),MATCH('Estadísticas BCR'!$B22,BCR!$1:$1,0))),KI22),"")</f>
        <v>168.59650313576699</v>
      </c>
      <c r="KK22" s="59">
        <f>+IFERROR(IF(ISTEXT(KK$5)=FALSE,(INDEX(BCR!$1:$1048576,MATCH('Estadísticas BCR'!KK$5,BCR!$A:$A,0),MATCH('Estadísticas BCR'!$B22,BCR!$1:$1,0))),KJ22),"")</f>
        <v>181.27883350146399</v>
      </c>
      <c r="KL22" s="59">
        <f>+IFERROR(IF(ISTEXT(KL$5)=FALSE,(INDEX(BCR!$1:$1048576,MATCH('Estadísticas BCR'!KL$5,BCR!$A:$A,0),MATCH('Estadísticas BCR'!$B22,BCR!$1:$1,0))),KK22),"")</f>
        <v>179.412467749272</v>
      </c>
      <c r="KM22" s="59">
        <f>+IFERROR(IF(ISTEXT(KM$5)=FALSE,(INDEX(BCR!$1:$1048576,MATCH('Estadísticas BCR'!KM$5,BCR!$A:$A,0),MATCH('Estadísticas BCR'!$B22,BCR!$1:$1,0))),KL22),"")</f>
        <v>175.93601969909801</v>
      </c>
      <c r="KN22" s="59">
        <f>+IFERROR(IF(ISTEXT(KN$5)=FALSE,(INDEX(BCR!$1:$1048576,MATCH('Estadísticas BCR'!KN$5,BCR!$A:$A,0),MATCH('Estadísticas BCR'!$B22,BCR!$1:$1,0))),KM22),"")</f>
        <v>170.20809076975101</v>
      </c>
      <c r="KO22" s="59">
        <f>+IFERROR(IF(ISTEXT(KO$5)=FALSE,(INDEX(BCR!$1:$1048576,MATCH('Estadísticas BCR'!KO$5,BCR!$A:$A,0),MATCH('Estadísticas BCR'!$B22,BCR!$1:$1,0))),KN22),"")</f>
        <v>168.37446607558601</v>
      </c>
      <c r="KP22" s="60">
        <f>+IFERROR(IF(ISTEXT(KP$5)=FALSE,(INDEX(BCR!$1:$1048576,MATCH('Estadísticas BCR'!KP$5,BCR!$A:$A,0),MATCH('Estadísticas BCR'!$B22,BCR!$1:$1,0))),KO22),"")</f>
        <v>168.37446607558601</v>
      </c>
      <c r="KQ22" s="59">
        <f>+IFERROR(IF(ISTEXT(KQ$5)=FALSE,(INDEX(BCR!$1:$1048576,MATCH('Estadísticas BCR'!KQ$5,BCR!$A:$A,0),MATCH('Estadísticas BCR'!$B22,BCR!$1:$1,0))),KP22),"")</f>
        <v>143.32153534111399</v>
      </c>
      <c r="KR22" s="59">
        <f>+IFERROR(IF(ISTEXT(KR$5)=FALSE,(INDEX(BCR!$1:$1048576,MATCH('Estadísticas BCR'!KR$5,BCR!$A:$A,0),MATCH('Estadísticas BCR'!$B22,BCR!$1:$1,0))),KQ22),"")</f>
        <v>132.83636831387901</v>
      </c>
      <c r="KS22" s="59">
        <f>+IFERROR(IF(ISTEXT(KS$5)=FALSE,(INDEX(BCR!$1:$1048576,MATCH('Estadísticas BCR'!KS$5,BCR!$A:$A,0),MATCH('Estadísticas BCR'!$B22,BCR!$1:$1,0))),KR22),"")</f>
        <v>147.19601931894701</v>
      </c>
      <c r="KT22" s="59">
        <f>+IFERROR(IF(ISTEXT(KT$5)=FALSE,(INDEX(BCR!$1:$1048576,MATCH('Estadísticas BCR'!KT$5,BCR!$A:$A,0),MATCH('Estadísticas BCR'!$B22,BCR!$1:$1,0))),KS22),"")</f>
        <v>145.172847733293</v>
      </c>
      <c r="KU22" s="59">
        <f>+IFERROR(IF(ISTEXT(KU$5)=FALSE,(INDEX(BCR!$1:$1048576,MATCH('Estadísticas BCR'!KU$5,BCR!$A:$A,0),MATCH('Estadísticas BCR'!$B22,BCR!$1:$1,0))),KT22),"")</f>
        <v>145.701973337726</v>
      </c>
      <c r="KV22" s="59">
        <f>+IFERROR(IF(ISTEXT(KV$5)=FALSE,(INDEX(BCR!$1:$1048576,MATCH('Estadísticas BCR'!KV$5,BCR!$A:$A,0),MATCH('Estadísticas BCR'!$B22,BCR!$1:$1,0))),KU22),"")</f>
        <v>149.021991888439</v>
      </c>
      <c r="KW22" s="59">
        <f>+IFERROR(IF(ISTEXT(KW$5)=FALSE,(INDEX(BCR!$1:$1048576,MATCH('Estadísticas BCR'!KW$5,BCR!$A:$A,0),MATCH('Estadísticas BCR'!$B22,BCR!$1:$1,0))),KV22),"")</f>
        <v>157.875500135007</v>
      </c>
      <c r="KX22" s="59">
        <f>+IFERROR(IF(ISTEXT(KX$5)=FALSE,(INDEX(BCR!$1:$1048576,MATCH('Estadísticas BCR'!KX$5,BCR!$A:$A,0),MATCH('Estadísticas BCR'!$B22,BCR!$1:$1,0))),KW22),"")</f>
        <v>161.86225708959799</v>
      </c>
      <c r="KY22" s="59">
        <f>+IFERROR(IF(ISTEXT(KY$5)=FALSE,(INDEX(BCR!$1:$1048576,MATCH('Estadísticas BCR'!KY$5,BCR!$A:$A,0),MATCH('Estadísticas BCR'!$B22,BCR!$1:$1,0))),KX22),"")</f>
        <v>159.71050472050601</v>
      </c>
      <c r="KZ22" s="59">
        <f>+IFERROR(IF(ISTEXT(KZ$5)=FALSE,(INDEX(BCR!$1:$1048576,MATCH('Estadísticas BCR'!KZ$5,BCR!$A:$A,0),MATCH('Estadísticas BCR'!$B22,BCR!$1:$1,0))),KY22),"")</f>
        <v>160.13212424551699</v>
      </c>
      <c r="LA22" s="59">
        <f>+IFERROR(IF(ISTEXT(LA$5)=FALSE,(INDEX(BCR!$1:$1048576,MATCH('Estadísticas BCR'!LA$5,BCR!$A:$A,0),MATCH('Estadísticas BCR'!$B22,BCR!$1:$1,0))),KZ22),"")</f>
        <v>155.71484119457401</v>
      </c>
      <c r="LB22" s="59">
        <f>+IFERROR(IF(ISTEXT(LB$5)=FALSE,(INDEX(BCR!$1:$1048576,MATCH('Estadísticas BCR'!LB$5,BCR!$A:$A,0),MATCH('Estadísticas BCR'!$B22,BCR!$1:$1,0))),LA22),"")</f>
        <v>146.31652676022799</v>
      </c>
      <c r="LC22" s="60">
        <f>+IFERROR(IF(ISTEXT(LC$5)=FALSE,(INDEX(BCR!$1:$1048576,MATCH('Estadísticas BCR'!LC$5,BCR!$A:$A,0),MATCH('Estadísticas BCR'!$B22,BCR!$1:$1,0))),LB22),"")</f>
        <v>146.31652676022799</v>
      </c>
      <c r="LD22" s="59">
        <f>+IFERROR(IF(ISTEXT(LD$5)=FALSE,(INDEX(BCR!$1:$1048576,MATCH('Estadísticas BCR'!LD$5,BCR!$A:$A,0),MATCH('Estadísticas BCR'!$B22,BCR!$1:$1,0))),LC22),"")</f>
        <v>151.953131972167</v>
      </c>
      <c r="LE22" s="59">
        <f>+IFERROR(IF(ISTEXT(LE$5)=FALSE,(INDEX(BCR!$1:$1048576,MATCH('Estadísticas BCR'!LE$5,BCR!$A:$A,0),MATCH('Estadísticas BCR'!$B22,BCR!$1:$1,0))),LD22),"")</f>
        <v>130.464335109941</v>
      </c>
      <c r="LF22" s="59">
        <f>+IFERROR(IF(ISTEXT(LF$5)=FALSE,(INDEX(BCR!$1:$1048576,MATCH('Estadísticas BCR'!LF$5,BCR!$A:$A,0),MATCH('Estadísticas BCR'!$B22,BCR!$1:$1,0))),LE22),"")</f>
        <v>138.55037288521501</v>
      </c>
      <c r="LG22" s="59">
        <f>+IFERROR(IF(ISTEXT(LG$5)=FALSE,(INDEX(BCR!$1:$1048576,MATCH('Estadísticas BCR'!LG$5,BCR!$A:$A,0),MATCH('Estadísticas BCR'!$B22,BCR!$1:$1,0))),LF22),"")</f>
        <v>138.80427289075601</v>
      </c>
      <c r="LH22" s="59">
        <f>+IFERROR(IF(ISTEXT(LH$5)=FALSE,(INDEX(BCR!$1:$1048576,MATCH('Estadísticas BCR'!LH$5,BCR!$A:$A,0),MATCH('Estadísticas BCR'!$B22,BCR!$1:$1,0))),LG22),"")</f>
        <v>140.14715804852</v>
      </c>
      <c r="LI22" s="59">
        <f>+IFERROR(IF(ISTEXT(LI$5)=FALSE,(INDEX(BCR!$1:$1048576,MATCH('Estadísticas BCR'!LI$5,BCR!$A:$A,0),MATCH('Estadísticas BCR'!$B22,BCR!$1:$1,0))),LH22),"")</f>
        <v>141.10442630063599</v>
      </c>
      <c r="LJ22" s="59">
        <f>+IFERROR(IF(ISTEXT(LJ$5)=FALSE,(INDEX(BCR!$1:$1048576,MATCH('Estadísticas BCR'!LJ$5,BCR!$A:$A,0),MATCH('Estadísticas BCR'!$B22,BCR!$1:$1,0))),LI22),"")</f>
        <v>149.310890956008</v>
      </c>
      <c r="LK22" s="59">
        <f>+IFERROR(IF(ISTEXT(LK$5)=FALSE,(INDEX(BCR!$1:$1048576,MATCH('Estadísticas BCR'!LK$5,BCR!$A:$A,0),MATCH('Estadísticas BCR'!$B22,BCR!$1:$1,0))),LJ22),"")</f>
        <v>163.05097075190201</v>
      </c>
      <c r="LL22" s="59">
        <f>+IFERROR(IF(ISTEXT(LL$5)=FALSE,(INDEX(BCR!$1:$1048576,MATCH('Estadísticas BCR'!LL$5,BCR!$A:$A,0),MATCH('Estadísticas BCR'!$B22,BCR!$1:$1,0))),LK22),"")</f>
        <v>159.47466874698</v>
      </c>
      <c r="LM22" s="59">
        <f>+IFERROR(IF(ISTEXT(LM$5)=FALSE,(INDEX(BCR!$1:$1048576,MATCH('Estadísticas BCR'!LM$5,BCR!$A:$A,0),MATCH('Estadísticas BCR'!$B22,BCR!$1:$1,0))),LL22),"")</f>
        <v>166.50747310006</v>
      </c>
      <c r="LN22" s="59">
        <f>+IFERROR(IF(ISTEXT(LN$5)=FALSE,(INDEX(BCR!$1:$1048576,MATCH('Estadísticas BCR'!LN$5,BCR!$A:$A,0),MATCH('Estadísticas BCR'!$B22,BCR!$1:$1,0))),LM22),"")</f>
        <v>153.872686263069</v>
      </c>
      <c r="LO22" s="59">
        <f>+IFERROR(IF(ISTEXT(LO$5)=FALSE,(INDEX(BCR!$1:$1048576,MATCH('Estadísticas BCR'!LO$5,BCR!$A:$A,0),MATCH('Estadísticas BCR'!$B22,BCR!$1:$1,0))),LN22),"")</f>
        <v>147.314940863044</v>
      </c>
      <c r="LP22" s="60">
        <f>+IFERROR(IF(ISTEXT(LP$5)=FALSE,(INDEX(BCR!$1:$1048576,MATCH('Estadísticas BCR'!LP$5,BCR!$A:$A,0),MATCH('Estadísticas BCR'!$B22,BCR!$1:$1,0))),LO22),"")</f>
        <v>147.314940863044</v>
      </c>
      <c r="LQ22" s="59">
        <f>+IFERROR(IF(ISTEXT(LQ$5)=FALSE,(INDEX(BCR!$1:$1048576,MATCH('Estadísticas BCR'!LQ$5,BCR!$A:$A,0),MATCH('Estadísticas BCR'!$B22,BCR!$1:$1,0))),LP22),"")</f>
        <v>141.55728154767201</v>
      </c>
      <c r="LR22" s="59">
        <f>+IFERROR(IF(ISTEXT(LR$5)=FALSE,(INDEX(BCR!$1:$1048576,MATCH('Estadísticas BCR'!LR$5,BCR!$A:$A,0),MATCH('Estadísticas BCR'!$B22,BCR!$1:$1,0))),LQ22),"")</f>
        <v>138.436970906456</v>
      </c>
      <c r="LS22" s="59">
        <f>+IFERROR(IF(ISTEXT(LS$5)=FALSE,(INDEX(BCR!$1:$1048576,MATCH('Estadísticas BCR'!LS$5,BCR!$A:$A,0),MATCH('Estadísticas BCR'!$B22,BCR!$1:$1,0))),LR22),"")</f>
        <v>138.964591174887</v>
      </c>
      <c r="LT22" s="59">
        <f>+IFERROR(IF(ISTEXT(LT$5)=FALSE,(INDEX(BCR!$1:$1048576,MATCH('Estadísticas BCR'!LT$5,BCR!$A:$A,0),MATCH('Estadísticas BCR'!$B22,BCR!$1:$1,0))),LS22),"")</f>
        <v>141.451908027586</v>
      </c>
      <c r="LU22" s="59">
        <f>+IFERROR(IF(ISTEXT(LU$5)=FALSE,(INDEX(BCR!$1:$1048576,MATCH('Estadísticas BCR'!LU$5,BCR!$A:$A,0),MATCH('Estadísticas BCR'!$B22,BCR!$1:$1,0))),LT22),"")</f>
        <v>151.04717058876</v>
      </c>
      <c r="LV22" s="59">
        <f>+IFERROR(IF(ISTEXT(LV$5)=FALSE,(INDEX(BCR!$1:$1048576,MATCH('Estadísticas BCR'!LV$5,BCR!$A:$A,0),MATCH('Estadísticas BCR'!$B22,BCR!$1:$1,0))),LU22),"")</f>
        <v>144.71171313824999</v>
      </c>
      <c r="LW22" s="59">
        <f>+IFERROR(IF(ISTEXT(LW$5)=FALSE,(INDEX(BCR!$1:$1048576,MATCH('Estadísticas BCR'!LW$5,BCR!$A:$A,0),MATCH('Estadísticas BCR'!$B22,BCR!$1:$1,0))),LV22),"")</f>
        <v>160.88792836280101</v>
      </c>
      <c r="LX22" s="59">
        <f>+IFERROR(IF(ISTEXT(LX$5)=FALSE,(INDEX(BCR!$1:$1048576,MATCH('Estadísticas BCR'!LX$5,BCR!$A:$A,0),MATCH('Estadísticas BCR'!$B22,BCR!$1:$1,0))),LW22),"")</f>
        <v>174.74943859612799</v>
      </c>
      <c r="LY22" s="59">
        <f>+IFERROR(IF(ISTEXT(LY$5)=FALSE,(INDEX(BCR!$1:$1048576,MATCH('Estadísticas BCR'!LY$5,BCR!$A:$A,0),MATCH('Estadísticas BCR'!$B22,BCR!$1:$1,0))),LX22),"")</f>
        <v>172.47073622426601</v>
      </c>
      <c r="LZ22" s="59">
        <f>+IFERROR(IF(ISTEXT(LZ$5)=FALSE,(INDEX(BCR!$1:$1048576,MATCH('Estadísticas BCR'!LZ$5,BCR!$A:$A,0),MATCH('Estadísticas BCR'!$B22,BCR!$1:$1,0))),LY22),"")</f>
        <v>176.298053007394</v>
      </c>
      <c r="MA22" s="59">
        <f>+IFERROR(IF(ISTEXT(MA$5)=FALSE,(INDEX(BCR!$1:$1048576,MATCH('Estadísticas BCR'!MA$5,BCR!$A:$A,0),MATCH('Estadísticas BCR'!$B22,BCR!$1:$1,0))),LZ22),"")</f>
        <v>175.34492442928101</v>
      </c>
      <c r="MB22" s="59">
        <f>+IFERROR(IF(ISTEXT(MB$5)=FALSE,(INDEX(BCR!$1:$1048576,MATCH('Estadísticas BCR'!MB$5,BCR!$A:$A,0),MATCH('Estadísticas BCR'!$B22,BCR!$1:$1,0))),MA22),"")</f>
        <v>171.30849138664999</v>
      </c>
      <c r="MC22" s="60">
        <f>+IFERROR(IF(ISTEXT(MC$5)=FALSE,(INDEX(BCR!$1:$1048576,MATCH('Estadísticas BCR'!MC$5,BCR!$A:$A,0),MATCH('Estadísticas BCR'!$B22,BCR!$1:$1,0))),MB22),"")</f>
        <v>171.30849138664999</v>
      </c>
      <c r="MD22" s="59">
        <f>+IFERROR(IF(ISTEXT(MD$5)=FALSE,(INDEX(BCR!$1:$1048576,MATCH('Estadísticas BCR'!MD$5,BCR!$A:$A,0),MATCH('Estadísticas BCR'!$B22,BCR!$1:$1,0))),MC22),"")</f>
        <v>162.89767736911</v>
      </c>
      <c r="ME22" s="59">
        <f>+IFERROR(IF(ISTEXT(ME$5)=FALSE,(INDEX(BCR!$1:$1048576,MATCH('Estadísticas BCR'!ME$5,BCR!$A:$A,0),MATCH('Estadísticas BCR'!$B22,BCR!$1:$1,0))),MD22),"")</f>
        <v>156.692556927373</v>
      </c>
      <c r="MF22" s="59">
        <f>+IFERROR(IF(ISTEXT(MF$5)=FALSE,(INDEX(BCR!$1:$1048576,MATCH('Estadísticas BCR'!MF$5,BCR!$A:$A,0),MATCH('Estadísticas BCR'!$B22,BCR!$1:$1,0))),ME22),"")</f>
        <v>0</v>
      </c>
      <c r="MG22" s="59" t="str">
        <f>+IFERROR(IF(ISTEXT(MG$5)=FALSE,(INDEX(BCR!$1:$1048576,MATCH('Estadísticas BCR'!MG$5,BCR!$A:$A,0),MATCH('Estadísticas BCR'!$B22,BCR!$1:$1,0))),MF22),"")</f>
        <v/>
      </c>
      <c r="MH22" s="59" t="str">
        <f>+IFERROR(IF(ISTEXT(MH$5)=FALSE,(INDEX(BCR!$1:$1048576,MATCH('Estadísticas BCR'!MH$5,BCR!$A:$A,0),MATCH('Estadísticas BCR'!$B22,BCR!$1:$1,0))),MG22),"")</f>
        <v/>
      </c>
      <c r="MI22" s="59" t="str">
        <f>+IFERROR(IF(ISTEXT(MI$5)=FALSE,(INDEX(BCR!$1:$1048576,MATCH('Estadísticas BCR'!MI$5,BCR!$A:$A,0),MATCH('Estadísticas BCR'!$B22,BCR!$1:$1,0))),MH22),"")</f>
        <v/>
      </c>
      <c r="MJ22" s="59" t="str">
        <f>+IFERROR(IF(ISTEXT(MJ$5)=FALSE,(INDEX(BCR!$1:$1048576,MATCH('Estadísticas BCR'!MJ$5,BCR!$A:$A,0),MATCH('Estadísticas BCR'!$B22,BCR!$1:$1,0))),MI22),"")</f>
        <v/>
      </c>
      <c r="MK22" s="59" t="str">
        <f>+IFERROR(IF(ISTEXT(MK$5)=FALSE,(INDEX(BCR!$1:$1048576,MATCH('Estadísticas BCR'!MK$5,BCR!$A:$A,0),MATCH('Estadísticas BCR'!$B22,BCR!$1:$1,0))),MJ22),"")</f>
        <v/>
      </c>
      <c r="ML22" s="59" t="str">
        <f>+IFERROR(IF(ISTEXT(ML$5)=FALSE,(INDEX(BCR!$1:$1048576,MATCH('Estadísticas BCR'!ML$5,BCR!$A:$A,0),MATCH('Estadísticas BCR'!$B22,BCR!$1:$1,0))),MK22),"")</f>
        <v/>
      </c>
      <c r="MM22" s="59" t="str">
        <f>+IFERROR(IF(ISTEXT(MM$5)=FALSE,(INDEX(BCR!$1:$1048576,MATCH('Estadísticas BCR'!MM$5,BCR!$A:$A,0),MATCH('Estadísticas BCR'!$B22,BCR!$1:$1,0))),ML22),"")</f>
        <v/>
      </c>
      <c r="MN22" s="59" t="str">
        <f>+IFERROR(IF(ISTEXT(MN$5)=FALSE,(INDEX(BCR!$1:$1048576,MATCH('Estadísticas BCR'!MN$5,BCR!$A:$A,0),MATCH('Estadísticas BCR'!$B22,BCR!$1:$1,0))),MM22),"")</f>
        <v/>
      </c>
      <c r="MO22" s="59" t="str">
        <f>+IFERROR(IF(ISTEXT(MO$5)=FALSE,(INDEX(BCR!$1:$1048576,MATCH('Estadísticas BCR'!MO$5,BCR!$A:$A,0),MATCH('Estadísticas BCR'!$B22,BCR!$1:$1,0))),MN22),"")</f>
        <v/>
      </c>
      <c r="MP22" s="60" t="str">
        <f>+IFERROR(IF(ISTEXT(MP$5)=FALSE,(INDEX(BCR!$1:$1048576,MATCH('Estadísticas BCR'!MP$5,BCR!$A:$A,0),MATCH('Estadísticas BCR'!$B22,BCR!$1:$1,0))),MO22),"")</f>
        <v/>
      </c>
    </row>
    <row r="23" spans="2:354" outlineLevel="1">
      <c r="B23" s="9" t="s">
        <v>24</v>
      </c>
      <c r="C23" s="127" t="s">
        <v>164</v>
      </c>
      <c r="D23" s="104">
        <f>+IFERROR(IF(ISTEXT(D$5)=FALSE,(INDEX(BCR!$1:$1048576,MATCH('Estadísticas BCR'!D$5,BCR!$A:$A,0),MATCH('Estadísticas BCR'!$B23,BCR!$1:$1,0))),#REF!),"")</f>
        <v>35.6486111395647</v>
      </c>
      <c r="E23" s="104">
        <f>+IFERROR(IF(ISTEXT(E$5)=FALSE,(INDEX(BCR!$1:$1048576,MATCH('Estadísticas BCR'!E$5,BCR!$A:$A,0),MATCH('Estadísticas BCR'!$B23,BCR!$1:$1,0))),D23),"")</f>
        <v>37.669332804439499</v>
      </c>
      <c r="F23" s="104">
        <f>+IFERROR(IF(ISTEXT(F$5)=FALSE,(INDEX(BCR!$1:$1048576,MATCH('Estadísticas BCR'!F$5,BCR!$A:$A,0),MATCH('Estadísticas BCR'!$B23,BCR!$1:$1,0))),E23),"")</f>
        <v>40.794102405113399</v>
      </c>
      <c r="G23" s="104" t="str">
        <f>+IFERROR(IF(ISTEXT(G$5)=FALSE,(INDEX(BCR!$1:$1048576,MATCH('Estadísticas BCR'!G$5,BCR!$A:$A,0),MATCH('Estadísticas BCR'!$B23,BCR!$1:$1,0))),F23),"")</f>
        <v/>
      </c>
      <c r="H23" s="104">
        <f>+IFERROR(IF(ISTEXT(H$5)=FALSE,(INDEX(BCR!$1:$1048576,MATCH('Estadísticas BCR'!H$5,BCR!$A:$A,0),MATCH('Estadísticas BCR'!$B23,BCR!$1:$1,0))),G23),"")</f>
        <v>39.2080462189464</v>
      </c>
      <c r="I23" s="104">
        <f>+IFERROR(IF(ISTEXT(I$5)=FALSE,(INDEX(BCR!$1:$1048576,MATCH('Estadísticas BCR'!I$5,BCR!$A:$A,0),MATCH('Estadísticas BCR'!$B23,BCR!$1:$1,0))),H23),"")</f>
        <v>36.495521987124299</v>
      </c>
      <c r="J23" s="104">
        <f>+IFERROR(IF(ISTEXT(J$5)=FALSE,(INDEX(BCR!$1:$1048576,MATCH('Estadísticas BCR'!J$5,BCR!$A:$A,0),MATCH('Estadísticas BCR'!$B23,BCR!$1:$1,0))),I23),"")</f>
        <v>39.885354694262404</v>
      </c>
      <c r="K23" s="104">
        <f>+IFERROR(IF(ISTEXT(K$5)=FALSE,(INDEX(BCR!$1:$1048576,MATCH('Estadísticas BCR'!K$5,BCR!$A:$A,0),MATCH('Estadísticas BCR'!$B23,BCR!$1:$1,0))),J23),"")</f>
        <v>40.434338680503799</v>
      </c>
      <c r="L23" s="104">
        <f>+IFERROR(IF(ISTEXT(L$5)=FALSE,(INDEX(BCR!$1:$1048576,MATCH('Estadísticas BCR'!L$5,BCR!$A:$A,0),MATCH('Estadísticas BCR'!$B23,BCR!$1:$1,0))),K23),"")</f>
        <v>36.039094644810099</v>
      </c>
      <c r="M23" s="104">
        <f>+IFERROR(IF(ISTEXT(M$5)=FALSE,(INDEX(BCR!$1:$1048576,MATCH('Estadísticas BCR'!M$5,BCR!$A:$A,0),MATCH('Estadísticas BCR'!$B23,BCR!$1:$1,0))),L23),"")</f>
        <v>40.080967760860098</v>
      </c>
      <c r="N23" s="104">
        <f>+IFERROR(IF(ISTEXT(N$5)=FALSE,(INDEX(BCR!$1:$1048576,MATCH('Estadísticas BCR'!N$5,BCR!$A:$A,0),MATCH('Estadísticas BCR'!$B23,BCR!$1:$1,0))),M23),"")</f>
        <v>38.132321330671999</v>
      </c>
      <c r="O23" s="104">
        <f>+IFERROR(IF(ISTEXT(O$5)=FALSE,(INDEX(BCR!$1:$1048576,MATCH('Estadísticas BCR'!O$5,BCR!$A:$A,0),MATCH('Estadísticas BCR'!$B23,BCR!$1:$1,0))),N23),"")</f>
        <v>36.624564248499802</v>
      </c>
      <c r="P23" s="60">
        <f>+IFERROR(IF(ISTEXT(P$5)=FALSE,(INDEX(BCR!$1:$1048576,MATCH('Estadísticas BCR'!P$5,BCR!$A:$A,0),MATCH('Estadísticas BCR'!$B23,BCR!$1:$1,0))),O23),"")</f>
        <v>36.624564248499802</v>
      </c>
      <c r="Q23" s="104">
        <f>+IFERROR(IF(ISTEXT(Q$5)=FALSE,(INDEX(BCR!$1:$1048576,MATCH('Estadísticas BCR'!Q$5,BCR!$A:$A,0),MATCH('Estadísticas BCR'!$B23,BCR!$1:$1,0))),#REF!),"")</f>
        <v>34.9015825887438</v>
      </c>
      <c r="R23" s="104">
        <f>+IFERROR(IF(ISTEXT(R$5)=FALSE,(INDEX(BCR!$1:$1048576,MATCH('Estadísticas BCR'!R$5,BCR!$A:$A,0),MATCH('Estadísticas BCR'!$B23,BCR!$1:$1,0))),Q23),"")</f>
        <v>34.431512273495798</v>
      </c>
      <c r="S23" s="104">
        <f>+IFERROR(IF(ISTEXT(S$5)=FALSE,(INDEX(BCR!$1:$1048576,MATCH('Estadísticas BCR'!S$5,BCR!$A:$A,0),MATCH('Estadísticas BCR'!$B23,BCR!$1:$1,0))),R23),"")</f>
        <v>38.8252197809596</v>
      </c>
      <c r="T23" s="104">
        <f>+IFERROR(IF(ISTEXT(T$5)=FALSE,(INDEX(BCR!$1:$1048576,MATCH('Estadísticas BCR'!T$5,BCR!$A:$A,0),MATCH('Estadísticas BCR'!$B23,BCR!$1:$1,0))),S23),"")</f>
        <v>38.659164805506698</v>
      </c>
      <c r="U23" s="104">
        <f>+IFERROR(IF(ISTEXT(U$5)=FALSE,(INDEX(BCR!$1:$1048576,MATCH('Estadísticas BCR'!U$5,BCR!$A:$A,0),MATCH('Estadísticas BCR'!$B23,BCR!$1:$1,0))),T23),"")</f>
        <v>40.7009010649695</v>
      </c>
      <c r="V23" s="104">
        <f>+IFERROR(IF(ISTEXT(V$5)=FALSE,(INDEX(BCR!$1:$1048576,MATCH('Estadísticas BCR'!V$5,BCR!$A:$A,0),MATCH('Estadísticas BCR'!$B23,BCR!$1:$1,0))),U23),"")</f>
        <v>39.356715519260298</v>
      </c>
      <c r="W23" s="104">
        <f>+IFERROR(IF(ISTEXT(W$5)=FALSE,(INDEX(BCR!$1:$1048576,MATCH('Estadísticas BCR'!W$5,BCR!$A:$A,0),MATCH('Estadísticas BCR'!$B23,BCR!$1:$1,0))),V23),"")</f>
        <v>38.3998787522358</v>
      </c>
      <c r="X23" s="104">
        <f>+IFERROR(IF(ISTEXT(X$5)=FALSE,(INDEX(BCR!$1:$1048576,MATCH('Estadísticas BCR'!X$5,BCR!$A:$A,0),MATCH('Estadísticas BCR'!$B23,BCR!$1:$1,0))),W23),"")</f>
        <v>37.520199936941701</v>
      </c>
      <c r="Y23" s="104">
        <f>+IFERROR(IF(ISTEXT(Y$5)=FALSE,(INDEX(BCR!$1:$1048576,MATCH('Estadísticas BCR'!Y$5,BCR!$A:$A,0),MATCH('Estadísticas BCR'!$B23,BCR!$1:$1,0))),X23),"")</f>
        <v>37.9738254336879</v>
      </c>
      <c r="Z23" s="104">
        <f>+IFERROR(IF(ISTEXT(Z$5)=FALSE,(INDEX(BCR!$1:$1048576,MATCH('Estadísticas BCR'!Z$5,BCR!$A:$A,0),MATCH('Estadísticas BCR'!$B23,BCR!$1:$1,0))),Y23),"")</f>
        <v>45.071680927191402</v>
      </c>
      <c r="AA23" s="104">
        <f>+IFERROR(IF(ISTEXT(AA$5)=FALSE,(INDEX(BCR!$1:$1048576,MATCH('Estadísticas BCR'!AA$5,BCR!$A:$A,0),MATCH('Estadísticas BCR'!$B23,BCR!$1:$1,0))),Z23),"")</f>
        <v>42.910120092742297</v>
      </c>
      <c r="AB23" s="104">
        <f>+IFERROR(IF(ISTEXT(AB$5)=FALSE,(INDEX(BCR!$1:$1048576,MATCH('Estadísticas BCR'!AB$5,BCR!$A:$A,0),MATCH('Estadísticas BCR'!$B23,BCR!$1:$1,0))),AA23),"")</f>
        <v>41.281424348003803</v>
      </c>
      <c r="AC23" s="60">
        <f>+IFERROR(IF(ISTEXT(AC$5)=FALSE,(INDEX(BCR!$1:$1048576,MATCH('Estadísticas BCR'!AC$5,BCR!$A:$A,0),MATCH('Estadísticas BCR'!$B23,BCR!$1:$1,0))),AB23),"")</f>
        <v>41.281424348003803</v>
      </c>
      <c r="AD23" s="59">
        <f>+IFERROR(IF(ISTEXT(AD$5)=FALSE,(INDEX(BCR!$1:$1048576,MATCH('Estadísticas BCR'!AD$5,BCR!$A:$A,0),MATCH('Estadísticas BCR'!$B23,BCR!$1:$1,0))),#REF!),"")</f>
        <v>35.906452926409202</v>
      </c>
      <c r="AE23" s="59">
        <f>+IFERROR(IF(ISTEXT(AE$5)=FALSE,(INDEX(BCR!$1:$1048576,MATCH('Estadísticas BCR'!AE$5,BCR!$A:$A,0),MATCH('Estadísticas BCR'!$B23,BCR!$1:$1,0))),AD23),"")</f>
        <v>35.241869401981802</v>
      </c>
      <c r="AF23" s="59">
        <f>+IFERROR(IF(ISTEXT(AF$5)=FALSE,(INDEX(BCR!$1:$1048576,MATCH('Estadísticas BCR'!AF$5,BCR!$A:$A,0),MATCH('Estadísticas BCR'!$B23,BCR!$1:$1,0))),AE23),"")</f>
        <v>40.745401432587002</v>
      </c>
      <c r="AG23" s="59">
        <f>+IFERROR(IF(ISTEXT(AG$5)=FALSE,(INDEX(BCR!$1:$1048576,MATCH('Estadísticas BCR'!AG$5,BCR!$A:$A,0),MATCH('Estadísticas BCR'!$B23,BCR!$1:$1,0))),AF23),"")</f>
        <v>41.916679650719303</v>
      </c>
      <c r="AH23" s="59">
        <f>+IFERROR(IF(ISTEXT(AH$5)=FALSE,(INDEX(BCR!$1:$1048576,MATCH('Estadísticas BCR'!AH$5,BCR!$A:$A,0),MATCH('Estadísticas BCR'!$B23,BCR!$1:$1,0))),AG23),"")</f>
        <v>44.271567597234501</v>
      </c>
      <c r="AI23" s="59">
        <f>+IFERROR(IF(ISTEXT(AI$5)=FALSE,(INDEX(BCR!$1:$1048576,MATCH('Estadísticas BCR'!AI$5,BCR!$A:$A,0),MATCH('Estadísticas BCR'!$B23,BCR!$1:$1,0))),AH23),"")</f>
        <v>40.0341483942709</v>
      </c>
      <c r="AJ23" s="59">
        <f>+IFERROR(IF(ISTEXT(AJ$5)=FALSE,(INDEX(BCR!$1:$1048576,MATCH('Estadísticas BCR'!AJ$5,BCR!$A:$A,0),MATCH('Estadísticas BCR'!$B23,BCR!$1:$1,0))),AI23),"")</f>
        <v>42.060015016943503</v>
      </c>
      <c r="AK23" s="59">
        <f>+IFERROR(IF(ISTEXT(AK$5)=FALSE,(INDEX(BCR!$1:$1048576,MATCH('Estadísticas BCR'!AK$5,BCR!$A:$A,0),MATCH('Estadísticas BCR'!$B23,BCR!$1:$1,0))),AJ23),"")</f>
        <v>43.645778961515802</v>
      </c>
      <c r="AL23" s="59">
        <f>+IFERROR(IF(ISTEXT(AL$5)=FALSE,(INDEX(BCR!$1:$1048576,MATCH('Estadísticas BCR'!AL$5,BCR!$A:$A,0),MATCH('Estadísticas BCR'!$B23,BCR!$1:$1,0))),AK23),"")</f>
        <v>46.213094645306697</v>
      </c>
      <c r="AM23" s="59">
        <f>+IFERROR(IF(ISTEXT(AM$5)=FALSE,(INDEX(BCR!$1:$1048576,MATCH('Estadísticas BCR'!AM$5,BCR!$A:$A,0),MATCH('Estadísticas BCR'!$B23,BCR!$1:$1,0))),AL23),"")</f>
        <v>49.496187669485501</v>
      </c>
      <c r="AN23" s="59">
        <f>+IFERROR(IF(ISTEXT(AN$5)=FALSE,(INDEX(BCR!$1:$1048576,MATCH('Estadísticas BCR'!AN$5,BCR!$A:$A,0),MATCH('Estadísticas BCR'!$B23,BCR!$1:$1,0))),AM23),"")</f>
        <v>52.566298785433602</v>
      </c>
      <c r="AO23" s="59">
        <f>+IFERROR(IF(ISTEXT(AO$5)=FALSE,(INDEX(BCR!$1:$1048576,MATCH('Estadísticas BCR'!AO$5,BCR!$A:$A,0),MATCH('Estadísticas BCR'!$B23,BCR!$1:$1,0))),AN23),"")</f>
        <v>46.785666317544496</v>
      </c>
      <c r="AP23" s="60">
        <f>+IFERROR(IF(ISTEXT(AP$5)=FALSE,(INDEX(BCR!$1:$1048576,MATCH('Estadísticas BCR'!AP$5,BCR!$A:$A,0),MATCH('Estadísticas BCR'!$B23,BCR!$1:$1,0))),AO23),"")</f>
        <v>46.785666317544496</v>
      </c>
      <c r="AQ23" s="59">
        <f>+IFERROR(IF(ISTEXT(AQ$5)=FALSE,(INDEX(BCR!$1:$1048576,MATCH('Estadísticas BCR'!AQ$5,BCR!$A:$A,0),MATCH('Estadísticas BCR'!$B23,BCR!$1:$1,0))),#REF!),"")</f>
        <v>43.401907372479201</v>
      </c>
      <c r="AR23" s="59">
        <f>+IFERROR(IF(ISTEXT(AR$5)=FALSE,(INDEX(BCR!$1:$1048576,MATCH('Estadísticas BCR'!AR$5,BCR!$A:$A,0),MATCH('Estadísticas BCR'!$B23,BCR!$1:$1,0))),AQ23),"")</f>
        <v>41.067285568973404</v>
      </c>
      <c r="AS23" s="59">
        <f>+IFERROR(IF(ISTEXT(AS$5)=FALSE,(INDEX(BCR!$1:$1048576,MATCH('Estadísticas BCR'!AS$5,BCR!$A:$A,0),MATCH('Estadísticas BCR'!$B23,BCR!$1:$1,0))),AR23),"")</f>
        <v>46.9874902276554</v>
      </c>
      <c r="AT23" s="59">
        <f>+IFERROR(IF(ISTEXT(AT$5)=FALSE,(INDEX(BCR!$1:$1048576,MATCH('Estadísticas BCR'!AT$5,BCR!$A:$A,0),MATCH('Estadísticas BCR'!$B23,BCR!$1:$1,0))),AS23),"")</f>
        <v>47.814076776063203</v>
      </c>
      <c r="AU23" s="59">
        <f>+IFERROR(IF(ISTEXT(AU$5)=FALSE,(INDEX(BCR!$1:$1048576,MATCH('Estadísticas BCR'!AU$5,BCR!$A:$A,0),MATCH('Estadísticas BCR'!$B23,BCR!$1:$1,0))),AT23),"")</f>
        <v>46.0898107299925</v>
      </c>
      <c r="AV23" s="59">
        <f>+IFERROR(IF(ISTEXT(AV$5)=FALSE,(INDEX(BCR!$1:$1048576,MATCH('Estadísticas BCR'!AV$5,BCR!$A:$A,0),MATCH('Estadísticas BCR'!$B23,BCR!$1:$1,0))),AU23),"")</f>
        <v>45.1830880027522</v>
      </c>
      <c r="AW23" s="59">
        <f>+IFERROR(IF(ISTEXT(AW$5)=FALSE,(INDEX(BCR!$1:$1048576,MATCH('Estadísticas BCR'!AW$5,BCR!$A:$A,0),MATCH('Estadísticas BCR'!$B23,BCR!$1:$1,0))),AV23),"")</f>
        <v>48.2931215487258</v>
      </c>
      <c r="AX23" s="59">
        <f>+IFERROR(IF(ISTEXT(AX$5)=FALSE,(INDEX(BCR!$1:$1048576,MATCH('Estadísticas BCR'!AX$5,BCR!$A:$A,0),MATCH('Estadísticas BCR'!$B23,BCR!$1:$1,0))),AW23),"")</f>
        <v>49.569420590646899</v>
      </c>
      <c r="AY23" s="59">
        <f>+IFERROR(IF(ISTEXT(AY$5)=FALSE,(INDEX(BCR!$1:$1048576,MATCH('Estadísticas BCR'!AY$5,BCR!$A:$A,0),MATCH('Estadísticas BCR'!$B23,BCR!$1:$1,0))),AX23),"")</f>
        <v>49.048908145568198</v>
      </c>
      <c r="AZ23" s="59">
        <f>+IFERROR(IF(ISTEXT(AZ$5)=FALSE,(INDEX(BCR!$1:$1048576,MATCH('Estadísticas BCR'!AZ$5,BCR!$A:$A,0),MATCH('Estadísticas BCR'!$B23,BCR!$1:$1,0))),AY23),"")</f>
        <v>56.987069521650298</v>
      </c>
      <c r="BA23" s="59">
        <f>+IFERROR(IF(ISTEXT(BA$5)=FALSE,(INDEX(BCR!$1:$1048576,MATCH('Estadísticas BCR'!BA$5,BCR!$A:$A,0),MATCH('Estadísticas BCR'!$B23,BCR!$1:$1,0))),AZ23),"")</f>
        <v>55.260501020086203</v>
      </c>
      <c r="BB23" s="59">
        <f>+IFERROR(IF(ISTEXT(BB$5)=FALSE,(INDEX(BCR!$1:$1048576,MATCH('Estadísticas BCR'!BB$5,BCR!$A:$A,0),MATCH('Estadísticas BCR'!$B23,BCR!$1:$1,0))),BA23),"")</f>
        <v>52.554314497617298</v>
      </c>
      <c r="BC23" s="60">
        <f>+IFERROR(IF(ISTEXT(BC$5)=FALSE,(INDEX(BCR!$1:$1048576,MATCH('Estadísticas BCR'!BC$5,BCR!$A:$A,0),MATCH('Estadísticas BCR'!$B23,BCR!$1:$1,0))),BB23),"")</f>
        <v>52.554314497617298</v>
      </c>
      <c r="BD23" s="59">
        <f>+IFERROR(IF(ISTEXT(BD$5)=FALSE,(INDEX(BCR!$1:$1048576,MATCH('Estadísticas BCR'!BD$5,BCR!$A:$A,0),MATCH('Estadísticas BCR'!$B23,BCR!$1:$1,0))),#REF!),"")</f>
        <v>54.214784463194903</v>
      </c>
      <c r="BE23" s="59">
        <f>+IFERROR(IF(ISTEXT(BE$5)=FALSE,(INDEX(BCR!$1:$1048576,MATCH('Estadísticas BCR'!BE$5,BCR!$A:$A,0),MATCH('Estadísticas BCR'!$B23,BCR!$1:$1,0))),BD23),"")</f>
        <v>54.105727209385698</v>
      </c>
      <c r="BF23" s="59">
        <f>+IFERROR(IF(ISTEXT(BF$5)=FALSE,(INDEX(BCR!$1:$1048576,MATCH('Estadísticas BCR'!BF$5,BCR!$A:$A,0),MATCH('Estadísticas BCR'!$B23,BCR!$1:$1,0))),BE23),"")</f>
        <v>62.346240339428199</v>
      </c>
      <c r="BG23" s="59">
        <f>+IFERROR(IF(ISTEXT(BG$5)=FALSE,(INDEX(BCR!$1:$1048576,MATCH('Estadísticas BCR'!BG$5,BCR!$A:$A,0),MATCH('Estadísticas BCR'!$B23,BCR!$1:$1,0))),BF23),"")</f>
        <v>59.139726939916699</v>
      </c>
      <c r="BH23" s="59">
        <f>+IFERROR(IF(ISTEXT(BH$5)=FALSE,(INDEX(BCR!$1:$1048576,MATCH('Estadísticas BCR'!BH$5,BCR!$A:$A,0),MATCH('Estadísticas BCR'!$B23,BCR!$1:$1,0))),BG23),"")</f>
        <v>57.990393430538802</v>
      </c>
      <c r="BI23" s="59">
        <f>+IFERROR(IF(ISTEXT(BI$5)=FALSE,(INDEX(BCR!$1:$1048576,MATCH('Estadísticas BCR'!BI$5,BCR!$A:$A,0),MATCH('Estadísticas BCR'!$B23,BCR!$1:$1,0))),BH23),"")</f>
        <v>51.666918633457598</v>
      </c>
      <c r="BJ23" s="59">
        <f>+IFERROR(IF(ISTEXT(BJ$5)=FALSE,(INDEX(BCR!$1:$1048576,MATCH('Estadísticas BCR'!BJ$5,BCR!$A:$A,0),MATCH('Estadísticas BCR'!$B23,BCR!$1:$1,0))),BI23),"")</f>
        <v>53.776585591105203</v>
      </c>
      <c r="BK23" s="59">
        <f>+IFERROR(IF(ISTEXT(BK$5)=FALSE,(INDEX(BCR!$1:$1048576,MATCH('Estadísticas BCR'!BK$5,BCR!$A:$A,0),MATCH('Estadísticas BCR'!$B23,BCR!$1:$1,0))),BJ23),"")</f>
        <v>52.785641143327702</v>
      </c>
      <c r="BL23" s="59">
        <f>+IFERROR(IF(ISTEXT(BL$5)=FALSE,(INDEX(BCR!$1:$1048576,MATCH('Estadísticas BCR'!BL$5,BCR!$A:$A,0),MATCH('Estadísticas BCR'!$B23,BCR!$1:$1,0))),BK23),"")</f>
        <v>56.358247114034803</v>
      </c>
      <c r="BM23" s="59">
        <f>+IFERROR(IF(ISTEXT(BM$5)=FALSE,(INDEX(BCR!$1:$1048576,MATCH('Estadísticas BCR'!BM$5,BCR!$A:$A,0),MATCH('Estadísticas BCR'!$B23,BCR!$1:$1,0))),BL23),"")</f>
        <v>61.175863521086598</v>
      </c>
      <c r="BN23" s="59">
        <f>+IFERROR(IF(ISTEXT(BN$5)=FALSE,(INDEX(BCR!$1:$1048576,MATCH('Estadísticas BCR'!BN$5,BCR!$A:$A,0),MATCH('Estadísticas BCR'!$B23,BCR!$1:$1,0))),BM23),"")</f>
        <v>62.430772649924798</v>
      </c>
      <c r="BO23" s="59">
        <f>+IFERROR(IF(ISTEXT(BO$5)=FALSE,(INDEX(BCR!$1:$1048576,MATCH('Estadísticas BCR'!BO$5,BCR!$A:$A,0),MATCH('Estadísticas BCR'!$B23,BCR!$1:$1,0))),BN23),"")</f>
        <v>66.391906022083901</v>
      </c>
      <c r="BP23" s="60">
        <f>+IFERROR(IF(ISTEXT(BP$5)=FALSE,(INDEX(BCR!$1:$1048576,MATCH('Estadísticas BCR'!BP$5,BCR!$A:$A,0),MATCH('Estadísticas BCR'!$B23,BCR!$1:$1,0))),BO23),"")</f>
        <v>66.391906022083901</v>
      </c>
      <c r="BQ23" s="59">
        <f>+IFERROR(IF(ISTEXT(BQ$5)=FALSE,(INDEX(BCR!$1:$1048576,MATCH('Estadísticas BCR'!BQ$5,BCR!$A:$A,0),MATCH('Estadísticas BCR'!$B23,BCR!$1:$1,0))),#REF!),"")</f>
        <v>63.576914382304402</v>
      </c>
      <c r="BR23" s="59">
        <f>+IFERROR(IF(ISTEXT(BR$5)=FALSE,(INDEX(BCR!$1:$1048576,MATCH('Estadísticas BCR'!BR$5,BCR!$A:$A,0),MATCH('Estadísticas BCR'!$B23,BCR!$1:$1,0))),BQ23),"")</f>
        <v>57.781550565770502</v>
      </c>
      <c r="BS23" s="59">
        <f>+IFERROR(IF(ISTEXT(BS$5)=FALSE,(INDEX(BCR!$1:$1048576,MATCH('Estadísticas BCR'!BS$5,BCR!$A:$A,0),MATCH('Estadísticas BCR'!$B23,BCR!$1:$1,0))),BR23),"")</f>
        <v>66.520037299763402</v>
      </c>
      <c r="BT23" s="59">
        <f>+IFERROR(IF(ISTEXT(BT$5)=FALSE,(INDEX(BCR!$1:$1048576,MATCH('Estadísticas BCR'!BT$5,BCR!$A:$A,0),MATCH('Estadísticas BCR'!$B23,BCR!$1:$1,0))),BS23),"")</f>
        <v>63.924669527052302</v>
      </c>
      <c r="BU23" s="59">
        <f>+IFERROR(IF(ISTEXT(BU$5)=FALSE,(INDEX(BCR!$1:$1048576,MATCH('Estadísticas BCR'!BU$5,BCR!$A:$A,0),MATCH('Estadísticas BCR'!$B23,BCR!$1:$1,0))),BT23),"")</f>
        <v>65.085872590324996</v>
      </c>
      <c r="BV23" s="59">
        <f>+IFERROR(IF(ISTEXT(BV$5)=FALSE,(INDEX(BCR!$1:$1048576,MATCH('Estadísticas BCR'!BV$5,BCR!$A:$A,0),MATCH('Estadísticas BCR'!$B23,BCR!$1:$1,0))),BU23),"")</f>
        <v>63.716315498837098</v>
      </c>
      <c r="BW23" s="59">
        <f>+IFERROR(IF(ISTEXT(BW$5)=FALSE,(INDEX(BCR!$1:$1048576,MATCH('Estadísticas BCR'!BW$5,BCR!$A:$A,0),MATCH('Estadísticas BCR'!$B23,BCR!$1:$1,0))),BV23),"")</f>
        <v>68.463104329049997</v>
      </c>
      <c r="BX23" s="59">
        <f>+IFERROR(IF(ISTEXT(BX$5)=FALSE,(INDEX(BCR!$1:$1048576,MATCH('Estadísticas BCR'!BX$5,BCR!$A:$A,0),MATCH('Estadísticas BCR'!$B23,BCR!$1:$1,0))),BW23),"")</f>
        <v>71.344850718899096</v>
      </c>
      <c r="BY23" s="59">
        <f>+IFERROR(IF(ISTEXT(BY$5)=FALSE,(INDEX(BCR!$1:$1048576,MATCH('Estadísticas BCR'!BY$5,BCR!$A:$A,0),MATCH('Estadísticas BCR'!$B23,BCR!$1:$1,0))),BX23),"")</f>
        <v>69.708866744661606</v>
      </c>
      <c r="BZ23" s="59">
        <f>+IFERROR(IF(ISTEXT(BZ$5)=FALSE,(INDEX(BCR!$1:$1048576,MATCH('Estadísticas BCR'!BZ$5,BCR!$A:$A,0),MATCH('Estadísticas BCR'!$B23,BCR!$1:$1,0))),BY23),"")</f>
        <v>71.798768990694896</v>
      </c>
      <c r="CA23" s="59">
        <f>+IFERROR(IF(ISTEXT(CA$5)=FALSE,(INDEX(BCR!$1:$1048576,MATCH('Estadísticas BCR'!CA$5,BCR!$A:$A,0),MATCH('Estadísticas BCR'!$B23,BCR!$1:$1,0))),BZ23),"")</f>
        <v>72.521384173046698</v>
      </c>
      <c r="CB23" s="59">
        <f>+IFERROR(IF(ISTEXT(CB$5)=FALSE,(INDEX(BCR!$1:$1048576,MATCH('Estadísticas BCR'!CB$5,BCR!$A:$A,0),MATCH('Estadísticas BCR'!$B23,BCR!$1:$1,0))),CA23),"")</f>
        <v>76.216834073037901</v>
      </c>
      <c r="CC23" s="60">
        <f>+IFERROR(IF(ISTEXT(CC$5)=FALSE,(INDEX(BCR!$1:$1048576,MATCH('Estadísticas BCR'!CC$5,BCR!$A:$A,0),MATCH('Estadísticas BCR'!$B23,BCR!$1:$1,0))),CB23),"")</f>
        <v>76.216834073037901</v>
      </c>
      <c r="CD23" s="59">
        <f>+IFERROR(IF(ISTEXT(CD$5)=FALSE,(INDEX(BCR!$1:$1048576,MATCH('Estadísticas BCR'!CD$5,BCR!$A:$A,0),MATCH('Estadísticas BCR'!$B23,BCR!$1:$1,0))),#REF!),"")</f>
        <v>77.775634609230906</v>
      </c>
      <c r="CE23" s="59">
        <f>+IFERROR(IF(ISTEXT(CE$5)=FALSE,(INDEX(BCR!$1:$1048576,MATCH('Estadísticas BCR'!CE$5,BCR!$A:$A,0),MATCH('Estadísticas BCR'!$B23,BCR!$1:$1,0))),CD23),"")</f>
        <v>75.562335568527203</v>
      </c>
      <c r="CF23" s="59">
        <f>+IFERROR(IF(ISTEXT(CF$5)=FALSE,(INDEX(BCR!$1:$1048576,MATCH('Estadísticas BCR'!CF$5,BCR!$A:$A,0),MATCH('Estadísticas BCR'!$B23,BCR!$1:$1,0))),CE23),"")</f>
        <v>85.821152063419206</v>
      </c>
      <c r="CG23" s="59">
        <f>+IFERROR(IF(ISTEXT(CG$5)=FALSE,(INDEX(BCR!$1:$1048576,MATCH('Estadísticas BCR'!CG$5,BCR!$A:$A,0),MATCH('Estadísticas BCR'!$B23,BCR!$1:$1,0))),CF23),"")</f>
        <v>74.9158904894514</v>
      </c>
      <c r="CH23" s="59">
        <f>+IFERROR(IF(ISTEXT(CH$5)=FALSE,(INDEX(BCR!$1:$1048576,MATCH('Estadísticas BCR'!CH$5,BCR!$A:$A,0),MATCH('Estadísticas BCR'!$B23,BCR!$1:$1,0))),CG23),"")</f>
        <v>76.483337036877003</v>
      </c>
      <c r="CI23" s="59">
        <f>+IFERROR(IF(ISTEXT(CI$5)=FALSE,(INDEX(BCR!$1:$1048576,MATCH('Estadísticas BCR'!CI$5,BCR!$A:$A,0),MATCH('Estadísticas BCR'!$B23,BCR!$1:$1,0))),CH23),"")</f>
        <v>77.186453877156694</v>
      </c>
      <c r="CJ23" s="59">
        <f>+IFERROR(IF(ISTEXT(CJ$5)=FALSE,(INDEX(BCR!$1:$1048576,MATCH('Estadísticas BCR'!CJ$5,BCR!$A:$A,0),MATCH('Estadísticas BCR'!$B23,BCR!$1:$1,0))),CI23),"")</f>
        <v>75.153644710670207</v>
      </c>
      <c r="CK23" s="59">
        <f>+IFERROR(IF(ISTEXT(CK$5)=FALSE,(INDEX(BCR!$1:$1048576,MATCH('Estadísticas BCR'!CK$5,BCR!$A:$A,0),MATCH('Estadísticas BCR'!$B23,BCR!$1:$1,0))),CJ23),"")</f>
        <v>85.470092263189301</v>
      </c>
      <c r="CL23" s="59">
        <f>+IFERROR(IF(ISTEXT(CL$5)=FALSE,(INDEX(BCR!$1:$1048576,MATCH('Estadísticas BCR'!CL$5,BCR!$A:$A,0),MATCH('Estadísticas BCR'!$B23,BCR!$1:$1,0))),CK23),"")</f>
        <v>85.004366677578702</v>
      </c>
      <c r="CM23" s="59">
        <f>+IFERROR(IF(ISTEXT(CM$5)=FALSE,(INDEX(BCR!$1:$1048576,MATCH('Estadísticas BCR'!CM$5,BCR!$A:$A,0),MATCH('Estadísticas BCR'!$B23,BCR!$1:$1,0))),CL23),"")</f>
        <v>88.821090388555206</v>
      </c>
      <c r="CN23" s="59">
        <f>+IFERROR(IF(ISTEXT(CN$5)=FALSE,(INDEX(BCR!$1:$1048576,MATCH('Estadísticas BCR'!CN$5,BCR!$A:$A,0),MATCH('Estadísticas BCR'!$B23,BCR!$1:$1,0))),CM23),"")</f>
        <v>89.113044489178606</v>
      </c>
      <c r="CO23" s="59">
        <f>+IFERROR(IF(ISTEXT(CO$5)=FALSE,(INDEX(BCR!$1:$1048576,MATCH('Estadísticas BCR'!CO$5,BCR!$A:$A,0),MATCH('Estadísticas BCR'!$B23,BCR!$1:$1,0))),CN23),"")</f>
        <v>92.139118426304407</v>
      </c>
      <c r="CP23" s="60">
        <f>+IFERROR(IF(ISTEXT(CP$5)=FALSE,(INDEX(BCR!$1:$1048576,MATCH('Estadísticas BCR'!CP$5,BCR!$A:$A,0),MATCH('Estadísticas BCR'!$B23,BCR!$1:$1,0))),CO23),"")</f>
        <v>92.139118426304407</v>
      </c>
      <c r="CQ23" s="59">
        <f>+IFERROR(IF(ISTEXT(CQ$5)=FALSE,(INDEX(BCR!$1:$1048576,MATCH('Estadísticas BCR'!CQ$5,BCR!$A:$A,0),MATCH('Estadísticas BCR'!$B23,BCR!$1:$1,0))),C23),"")</f>
        <v>93.158707874745005</v>
      </c>
      <c r="CR23" s="59">
        <f>+IFERROR(IF(ISTEXT(CR$5)=FALSE,(INDEX(BCR!$1:$1048576,MATCH('Estadísticas BCR'!CR$5,BCR!$A:$A,0),MATCH('Estadísticas BCR'!$B23,BCR!$1:$1,0))),CQ23),"")</f>
        <v>85.8132475172375</v>
      </c>
      <c r="CS23" s="59">
        <f>+IFERROR(IF(ISTEXT(CS$5)=FALSE,(INDEX(BCR!$1:$1048576,MATCH('Estadísticas BCR'!CS$5,BCR!$A:$A,0),MATCH('Estadísticas BCR'!$B23,BCR!$1:$1,0))),CR23),"")</f>
        <v>98.099527657351601</v>
      </c>
      <c r="CT23" s="59">
        <f>+IFERROR(IF(ISTEXT(CT$5)=FALSE,(INDEX(BCR!$1:$1048576,MATCH('Estadísticas BCR'!CT$5,BCR!$A:$A,0),MATCH('Estadísticas BCR'!$B23,BCR!$1:$1,0))),CS23),"")</f>
        <v>89.322843900109504</v>
      </c>
      <c r="CU23" s="59">
        <f>+IFERROR(IF(ISTEXT(CU$5)=FALSE,(INDEX(BCR!$1:$1048576,MATCH('Estadísticas BCR'!CU$5,BCR!$A:$A,0),MATCH('Estadísticas BCR'!$B23,BCR!$1:$1,0))),CT23),"")</f>
        <v>97.362312652547004</v>
      </c>
      <c r="CV23" s="59">
        <f>+IFERROR(IF(ISTEXT(CV$5)=FALSE,(INDEX(BCR!$1:$1048576,MATCH('Estadísticas BCR'!CV$5,BCR!$A:$A,0),MATCH('Estadísticas BCR'!$B23,BCR!$1:$1,0))),CU23),"")</f>
        <v>97.881893049872005</v>
      </c>
      <c r="CW23" s="59">
        <f>+IFERROR(IF(ISTEXT(CW$5)=FALSE,(INDEX(BCR!$1:$1048576,MATCH('Estadísticas BCR'!CW$5,BCR!$A:$A,0),MATCH('Estadísticas BCR'!$B23,BCR!$1:$1,0))),CV23),"")</f>
        <v>102.081188932868</v>
      </c>
      <c r="CX23" s="59">
        <f>+IFERROR(IF(ISTEXT(CX$5)=FALSE,(INDEX(BCR!$1:$1048576,MATCH('Estadísticas BCR'!CX$5,BCR!$A:$A,0),MATCH('Estadísticas BCR'!$B23,BCR!$1:$1,0))),CW23),"")</f>
        <v>105.638800899073</v>
      </c>
      <c r="CY23" s="59">
        <f>+IFERROR(IF(ISTEXT(CY$5)=FALSE,(INDEX(BCR!$1:$1048576,MATCH('Estadísticas BCR'!CY$5,BCR!$A:$A,0),MATCH('Estadísticas BCR'!$B23,BCR!$1:$1,0))),CX23),"")</f>
        <v>105.115733614576</v>
      </c>
      <c r="CZ23" s="59">
        <f>+IFERROR(IF(ISTEXT(CZ$5)=FALSE,(INDEX(BCR!$1:$1048576,MATCH('Estadísticas BCR'!CZ$5,BCR!$A:$A,0),MATCH('Estadísticas BCR'!$B23,BCR!$1:$1,0))),CY23),"")</f>
        <v>110.887172219315</v>
      </c>
      <c r="DA23" s="59">
        <f>+IFERROR(IF(ISTEXT(DA$5)=FALSE,(INDEX(BCR!$1:$1048576,MATCH('Estadísticas BCR'!DA$5,BCR!$A:$A,0),MATCH('Estadísticas BCR'!$B23,BCR!$1:$1,0))),CZ23),"")</f>
        <v>106.397351558918</v>
      </c>
      <c r="DB23" s="59">
        <f>+IFERROR(IF(ISTEXT(DB$5)=FALSE,(INDEX(BCR!$1:$1048576,MATCH('Estadísticas BCR'!DB$5,BCR!$A:$A,0),MATCH('Estadísticas BCR'!$B23,BCR!$1:$1,0))),DA23),"")</f>
        <v>108.241220123388</v>
      </c>
      <c r="DC23" s="60">
        <f>+IFERROR(IF(ISTEXT(DC$5)=FALSE,(INDEX(BCR!$1:$1048576,MATCH('Estadísticas BCR'!DC$5,BCR!$A:$A,0),MATCH('Estadísticas BCR'!$B23,BCR!$1:$1,0))),DB23),"")</f>
        <v>108.241220123388</v>
      </c>
      <c r="DD23" s="59">
        <f>+IFERROR(IF(ISTEXT(DD$5)=FALSE,(INDEX(BCR!$1:$1048576,MATCH('Estadísticas BCR'!DD$5,BCR!$A:$A,0),MATCH('Estadísticas BCR'!$B23,BCR!$1:$1,0))),DC23),"")</f>
        <v>108.862822002792</v>
      </c>
      <c r="DE23" s="59">
        <f>+IFERROR(IF(ISTEXT(DE$5)=FALSE,(INDEX(BCR!$1:$1048576,MATCH('Estadísticas BCR'!DE$5,BCR!$A:$A,0),MATCH('Estadísticas BCR'!$B23,BCR!$1:$1,0))),DD23),"")</f>
        <v>104.498752263905</v>
      </c>
      <c r="DF23" s="59">
        <f>+IFERROR(IF(ISTEXT(DF$5)=FALSE,(INDEX(BCR!$1:$1048576,MATCH('Estadísticas BCR'!DF$5,BCR!$A:$A,0),MATCH('Estadísticas BCR'!$B23,BCR!$1:$1,0))),DE23),"")</f>
        <v>108.369263411009</v>
      </c>
      <c r="DG23" s="59">
        <f>+IFERROR(IF(ISTEXT(DG$5)=FALSE,(INDEX(BCR!$1:$1048576,MATCH('Estadísticas BCR'!DG$5,BCR!$A:$A,0),MATCH('Estadísticas BCR'!$B23,BCR!$1:$1,0))),DF23),"")</f>
        <v>109.299617257417</v>
      </c>
      <c r="DH23" s="59">
        <f>+IFERROR(IF(ISTEXT(DH$5)=FALSE,(INDEX(BCR!$1:$1048576,MATCH('Estadísticas BCR'!DH$5,BCR!$A:$A,0),MATCH('Estadísticas BCR'!$B23,BCR!$1:$1,0))),DG23),"")</f>
        <v>108.57549604310201</v>
      </c>
      <c r="DI23" s="59">
        <f>+IFERROR(IF(ISTEXT(DI$5)=FALSE,(INDEX(BCR!$1:$1048576,MATCH('Estadísticas BCR'!DI$5,BCR!$A:$A,0),MATCH('Estadísticas BCR'!$B23,BCR!$1:$1,0))),DH23),"")</f>
        <v>112.44198956464599</v>
      </c>
      <c r="DJ23" s="59">
        <f>+IFERROR(IF(ISTEXT(DJ$5)=FALSE,(INDEX(BCR!$1:$1048576,MATCH('Estadísticas BCR'!DJ$5,BCR!$A:$A,0),MATCH('Estadísticas BCR'!$B23,BCR!$1:$1,0))),DI23),"")</f>
        <v>122.004819543815</v>
      </c>
      <c r="DK23" s="59">
        <f>+IFERROR(IF(ISTEXT(DK$5)=FALSE,(INDEX(BCR!$1:$1048576,MATCH('Estadísticas BCR'!DK$5,BCR!$A:$A,0),MATCH('Estadísticas BCR'!$B23,BCR!$1:$1,0))),DJ23),"")</f>
        <v>131.68560727363399</v>
      </c>
      <c r="DL23" s="59">
        <f>+IFERROR(IF(ISTEXT(DL$5)=FALSE,(INDEX(BCR!$1:$1048576,MATCH('Estadísticas BCR'!DL$5,BCR!$A:$A,0),MATCH('Estadísticas BCR'!$B23,BCR!$1:$1,0))),DK23),"")</f>
        <v>128.50714671479199</v>
      </c>
      <c r="DM23" s="59">
        <f>+IFERROR(IF(ISTEXT(DM$5)=FALSE,(INDEX(BCR!$1:$1048576,MATCH('Estadísticas BCR'!DM$5,BCR!$A:$A,0),MATCH('Estadísticas BCR'!$B23,BCR!$1:$1,0))),DL23),"")</f>
        <v>137.70937946575799</v>
      </c>
      <c r="DN23" s="59">
        <f>+IFERROR(IF(ISTEXT(DN$5)=FALSE,(INDEX(BCR!$1:$1048576,MATCH('Estadísticas BCR'!DN$5,BCR!$A:$A,0),MATCH('Estadísticas BCR'!$B23,BCR!$1:$1,0))),DM23),"")</f>
        <v>129.01052211275999</v>
      </c>
      <c r="DO23" s="59">
        <f>+IFERROR(IF(ISTEXT(DO$5)=FALSE,(INDEX(BCR!$1:$1048576,MATCH('Estadísticas BCR'!DO$5,BCR!$A:$A,0),MATCH('Estadísticas BCR'!$B23,BCR!$1:$1,0))),DN23),"")</f>
        <v>127.79745830796701</v>
      </c>
      <c r="DP23" s="60">
        <f>+IFERROR(IF(ISTEXT(DP$5)=FALSE,(INDEX(BCR!$1:$1048576,MATCH('Estadísticas BCR'!DP$5,BCR!$A:$A,0),MATCH('Estadísticas BCR'!$B23,BCR!$1:$1,0))),DO23),"")</f>
        <v>127.79745830796701</v>
      </c>
      <c r="DQ23" s="59">
        <f>+IFERROR(IF(ISTEXT(DQ$5)=FALSE,(INDEX(BCR!$1:$1048576,MATCH('Estadísticas BCR'!DQ$5,BCR!$A:$A,0),MATCH('Estadísticas BCR'!$B23,BCR!$1:$1,0))),DP23),"")</f>
        <v>119.236794823276</v>
      </c>
      <c r="DR23" s="59">
        <f>+IFERROR(IF(ISTEXT(DR$5)=FALSE,(INDEX(BCR!$1:$1048576,MATCH('Estadísticas BCR'!DR$5,BCR!$A:$A,0),MATCH('Estadísticas BCR'!$B23,BCR!$1:$1,0))),DQ23),"")</f>
        <v>114.12866022672</v>
      </c>
      <c r="DS23" s="59">
        <f>+IFERROR(IF(ISTEXT(DS$5)=FALSE,(INDEX(BCR!$1:$1048576,MATCH('Estadísticas BCR'!DS$5,BCR!$A:$A,0),MATCH('Estadísticas BCR'!$B23,BCR!$1:$1,0))),DR23),"")</f>
        <v>111.12109766152901</v>
      </c>
      <c r="DT23" s="59">
        <f>+IFERROR(IF(ISTEXT(DT$5)=FALSE,(INDEX(BCR!$1:$1048576,MATCH('Estadísticas BCR'!DT$5,BCR!$A:$A,0),MATCH('Estadísticas BCR'!$B23,BCR!$1:$1,0))),DS23),"")</f>
        <v>121.80203110719199</v>
      </c>
      <c r="DU23" s="59">
        <f>+IFERROR(IF(ISTEXT(DU$5)=FALSE,(INDEX(BCR!$1:$1048576,MATCH('Estadísticas BCR'!DU$5,BCR!$A:$A,0),MATCH('Estadísticas BCR'!$B23,BCR!$1:$1,0))),DT23),"")</f>
        <v>114.192127415416</v>
      </c>
      <c r="DV23" s="59">
        <f>+IFERROR(IF(ISTEXT(DV$5)=FALSE,(INDEX(BCR!$1:$1048576,MATCH('Estadísticas BCR'!DV$5,BCR!$A:$A,0),MATCH('Estadísticas BCR'!$B23,BCR!$1:$1,0))),DU23),"")</f>
        <v>106.62005822499501</v>
      </c>
      <c r="DW23" s="59">
        <f>+IFERROR(IF(ISTEXT(DW$5)=FALSE,(INDEX(BCR!$1:$1048576,MATCH('Estadísticas BCR'!DW$5,BCR!$A:$A,0),MATCH('Estadísticas BCR'!$B23,BCR!$1:$1,0))),DV23),"")</f>
        <v>115.65625541515</v>
      </c>
      <c r="DX23" s="59">
        <f>+IFERROR(IF(ISTEXT(DX$5)=FALSE,(INDEX(BCR!$1:$1048576,MATCH('Estadísticas BCR'!DX$5,BCR!$A:$A,0),MATCH('Estadísticas BCR'!$B23,BCR!$1:$1,0))),DW23),"")</f>
        <v>119.761138309424</v>
      </c>
      <c r="DY23" s="59">
        <f>+IFERROR(IF(ISTEXT(DY$5)=FALSE,(INDEX(BCR!$1:$1048576,MATCH('Estadísticas BCR'!DY$5,BCR!$A:$A,0),MATCH('Estadísticas BCR'!$B23,BCR!$1:$1,0))),DX23),"")</f>
        <v>112.511523808167</v>
      </c>
      <c r="DZ23" s="59">
        <f>+IFERROR(IF(ISTEXT(DZ$5)=FALSE,(INDEX(BCR!$1:$1048576,MATCH('Estadísticas BCR'!DZ$5,BCR!$A:$A,0),MATCH('Estadísticas BCR'!$B23,BCR!$1:$1,0))),DY23),"")</f>
        <v>119.618421229365</v>
      </c>
      <c r="EA23" s="59">
        <f>+IFERROR(IF(ISTEXT(EA$5)=FALSE,(INDEX(BCR!$1:$1048576,MATCH('Estadísticas BCR'!EA$5,BCR!$A:$A,0),MATCH('Estadísticas BCR'!$B23,BCR!$1:$1,0))),DZ23),"")</f>
        <v>113.870531226102</v>
      </c>
      <c r="EB23" s="59">
        <f>+IFERROR(IF(ISTEXT(EB$5)=FALSE,(INDEX(BCR!$1:$1048576,MATCH('Estadísticas BCR'!EB$5,BCR!$A:$A,0),MATCH('Estadísticas BCR'!$B23,BCR!$1:$1,0))),EA23),"")</f>
        <v>125.91635886079899</v>
      </c>
      <c r="EC23" s="60">
        <f>+IFERROR(IF(ISTEXT(EC$5)=FALSE,(INDEX(BCR!$1:$1048576,MATCH('Estadísticas BCR'!EC$5,BCR!$A:$A,0),MATCH('Estadísticas BCR'!$B23,BCR!$1:$1,0))),EB23),"")</f>
        <v>125.91635886079899</v>
      </c>
      <c r="ED23" s="59">
        <f>+IFERROR(IF(ISTEXT(ED$5)=FALSE,(INDEX(BCR!$1:$1048576,MATCH('Estadísticas BCR'!ED$5,BCR!$A:$A,0),MATCH('Estadísticas BCR'!$B23,BCR!$1:$1,0))),EC23),"")</f>
        <v>130.67119016699101</v>
      </c>
      <c r="EE23" s="59">
        <f>+IFERROR(IF(ISTEXT(EE$5)=FALSE,(INDEX(BCR!$1:$1048576,MATCH('Estadísticas BCR'!EE$5,BCR!$A:$A,0),MATCH('Estadísticas BCR'!$B23,BCR!$1:$1,0))),ED23),"")</f>
        <v>124.338584573444</v>
      </c>
      <c r="EF23" s="59">
        <f>+IFERROR(IF(ISTEXT(EF$5)=FALSE,(INDEX(BCR!$1:$1048576,MATCH('Estadísticas BCR'!EF$5,BCR!$A:$A,0),MATCH('Estadísticas BCR'!$B23,BCR!$1:$1,0))),EE23),"")</f>
        <v>139.26766441272201</v>
      </c>
      <c r="EG23" s="59">
        <f>+IFERROR(IF(ISTEXT(EG$5)=FALSE,(INDEX(BCR!$1:$1048576,MATCH('Estadísticas BCR'!EG$5,BCR!$A:$A,0),MATCH('Estadísticas BCR'!$B23,BCR!$1:$1,0))),EF23),"")</f>
        <v>137.684127870878</v>
      </c>
      <c r="EH23" s="59">
        <f>+IFERROR(IF(ISTEXT(EH$5)=FALSE,(INDEX(BCR!$1:$1048576,MATCH('Estadísticas BCR'!EH$5,BCR!$A:$A,0),MATCH('Estadísticas BCR'!$B23,BCR!$1:$1,0))),EG23),"")</f>
        <v>139.505135827533</v>
      </c>
      <c r="EI23" s="59">
        <f>+IFERROR(IF(ISTEXT(EI$5)=FALSE,(INDEX(BCR!$1:$1048576,MATCH('Estadísticas BCR'!EI$5,BCR!$A:$A,0),MATCH('Estadísticas BCR'!$B23,BCR!$1:$1,0))),EH23),"")</f>
        <v>135.165067429808</v>
      </c>
      <c r="EJ23" s="59">
        <f>+IFERROR(IF(ISTEXT(EJ$5)=FALSE,(INDEX(BCR!$1:$1048576,MATCH('Estadísticas BCR'!EJ$5,BCR!$A:$A,0),MATCH('Estadísticas BCR'!$B23,BCR!$1:$1,0))),EI23),"")</f>
        <v>145.38637353863101</v>
      </c>
      <c r="EK23" s="59">
        <f>+IFERROR(IF(ISTEXT(EK$5)=FALSE,(INDEX(BCR!$1:$1048576,MATCH('Estadísticas BCR'!EK$5,BCR!$A:$A,0),MATCH('Estadísticas BCR'!$B23,BCR!$1:$1,0))),EJ23),"")</f>
        <v>148.68816313126899</v>
      </c>
      <c r="EL23" s="59">
        <f>+IFERROR(IF(ISTEXT(EL$5)=FALSE,(INDEX(BCR!$1:$1048576,MATCH('Estadísticas BCR'!EL$5,BCR!$A:$A,0),MATCH('Estadísticas BCR'!$B23,BCR!$1:$1,0))),EK23),"")</f>
        <v>149.99433733679999</v>
      </c>
      <c r="EM23" s="59">
        <f>+IFERROR(IF(ISTEXT(EM$5)=FALSE,(INDEX(BCR!$1:$1048576,MATCH('Estadísticas BCR'!EM$5,BCR!$A:$A,0),MATCH('Estadísticas BCR'!$B23,BCR!$1:$1,0))),EL23),"")</f>
        <v>147.55279073255301</v>
      </c>
      <c r="EN23" s="59">
        <f>+IFERROR(IF(ISTEXT(EN$5)=FALSE,(INDEX(BCR!$1:$1048576,MATCH('Estadísticas BCR'!EN$5,BCR!$A:$A,0),MATCH('Estadísticas BCR'!$B23,BCR!$1:$1,0))),EM23),"")</f>
        <v>147.94135771555599</v>
      </c>
      <c r="EO23" s="59">
        <f>+IFERROR(IF(ISTEXT(EO$5)=FALSE,(INDEX(BCR!$1:$1048576,MATCH('Estadísticas BCR'!EO$5,BCR!$A:$A,0),MATCH('Estadísticas BCR'!$B23,BCR!$1:$1,0))),EN23),"")</f>
        <v>149.55066561545999</v>
      </c>
      <c r="EP23" s="60">
        <f>+IFERROR(IF(ISTEXT(EP$5)=FALSE,(INDEX(BCR!$1:$1048576,MATCH('Estadísticas BCR'!EP$5,BCR!$A:$A,0),MATCH('Estadísticas BCR'!$B23,BCR!$1:$1,0))),EO23),"")</f>
        <v>149.55066561545999</v>
      </c>
      <c r="EQ23" s="59">
        <f>+IFERROR(IF(ISTEXT(EQ$5)=FALSE,(INDEX(BCR!$1:$1048576,MATCH('Estadísticas BCR'!EQ$5,BCR!$A:$A,0),MATCH('Estadísticas BCR'!$B23,BCR!$1:$1,0))),EP23),"")</f>
        <v>138.12014817777799</v>
      </c>
      <c r="ER23" s="59">
        <f>+IFERROR(IF(ISTEXT(ER$5)=FALSE,(INDEX(BCR!$1:$1048576,MATCH('Estadísticas BCR'!ER$5,BCR!$A:$A,0),MATCH('Estadísticas BCR'!$B23,BCR!$1:$1,0))),EQ23),"")</f>
        <v>132.13148862849499</v>
      </c>
      <c r="ES23" s="59">
        <f>+IFERROR(IF(ISTEXT(ES$5)=FALSE,(INDEX(BCR!$1:$1048576,MATCH('Estadísticas BCR'!ES$5,BCR!$A:$A,0),MATCH('Estadísticas BCR'!$B23,BCR!$1:$1,0))),ER23),"")</f>
        <v>149.58472646359101</v>
      </c>
      <c r="ET23" s="59">
        <f>+IFERROR(IF(ISTEXT(ET$5)=FALSE,(INDEX(BCR!$1:$1048576,MATCH('Estadísticas BCR'!ET$5,BCR!$A:$A,0),MATCH('Estadísticas BCR'!$B23,BCR!$1:$1,0))),ES23),"")</f>
        <v>141.79543308490699</v>
      </c>
      <c r="EU23" s="59">
        <f>+IFERROR(IF(ISTEXT(EU$5)=FALSE,(INDEX(BCR!$1:$1048576,MATCH('Estadísticas BCR'!EU$5,BCR!$A:$A,0),MATCH('Estadísticas BCR'!$B23,BCR!$1:$1,0))),ET23),"")</f>
        <v>140.366130671311</v>
      </c>
      <c r="EV23" s="59">
        <f>+IFERROR(IF(ISTEXT(EV$5)=FALSE,(INDEX(BCR!$1:$1048576,MATCH('Estadísticas BCR'!EV$5,BCR!$A:$A,0),MATCH('Estadísticas BCR'!$B23,BCR!$1:$1,0))),EU23),"")</f>
        <v>138.83281548895101</v>
      </c>
      <c r="EW23" s="59">
        <f>+IFERROR(IF(ISTEXT(EW$5)=FALSE,(INDEX(BCR!$1:$1048576,MATCH('Estadísticas BCR'!EW$5,BCR!$A:$A,0),MATCH('Estadísticas BCR'!$B23,BCR!$1:$1,0))),EV23),"")</f>
        <v>136.97338592202499</v>
      </c>
      <c r="EX23" s="59">
        <f>+IFERROR(IF(ISTEXT(EX$5)=FALSE,(INDEX(BCR!$1:$1048576,MATCH('Estadísticas BCR'!EX$5,BCR!$A:$A,0),MATCH('Estadísticas BCR'!$B23,BCR!$1:$1,0))),EW23),"")</f>
        <v>141.690556302256</v>
      </c>
      <c r="EY23" s="59">
        <f>+IFERROR(IF(ISTEXT(EY$5)=FALSE,(INDEX(BCR!$1:$1048576,MATCH('Estadísticas BCR'!EY$5,BCR!$A:$A,0),MATCH('Estadísticas BCR'!$B23,BCR!$1:$1,0))),EX23),"")</f>
        <v>144.403220081905</v>
      </c>
      <c r="EZ23" s="59">
        <f>+IFERROR(IF(ISTEXT(EZ$5)=FALSE,(INDEX(BCR!$1:$1048576,MATCH('Estadísticas BCR'!EZ$5,BCR!$A:$A,0),MATCH('Estadísticas BCR'!$B23,BCR!$1:$1,0))),EY23),"")</f>
        <v>144.720894428051</v>
      </c>
      <c r="FA23" s="59">
        <f>+IFERROR(IF(ISTEXT(FA$5)=FALSE,(INDEX(BCR!$1:$1048576,MATCH('Estadísticas BCR'!FA$5,BCR!$A:$A,0),MATCH('Estadísticas BCR'!$B23,BCR!$1:$1,0))),EZ23),"")</f>
        <v>149.08427975199399</v>
      </c>
      <c r="FB23" s="59">
        <f>+IFERROR(IF(ISTEXT(FB$5)=FALSE,(INDEX(BCR!$1:$1048576,MATCH('Estadísticas BCR'!FB$5,BCR!$A:$A,0),MATCH('Estadísticas BCR'!$B23,BCR!$1:$1,0))),FA23),"")</f>
        <v>142.546736855169</v>
      </c>
      <c r="FC23" s="60">
        <f>+IFERROR(IF(ISTEXT(FC$5)=FALSE,(INDEX(BCR!$1:$1048576,MATCH('Estadísticas BCR'!FC$5,BCR!$A:$A,0),MATCH('Estadísticas BCR'!$B23,BCR!$1:$1,0))),FB23),"")</f>
        <v>142.546736855169</v>
      </c>
      <c r="FD23" s="59">
        <f>+IFERROR(IF(ISTEXT(FD$5)=FALSE,(INDEX(BCR!$1:$1048576,MATCH('Estadísticas BCR'!FD$5,BCR!$A:$A,0),MATCH('Estadísticas BCR'!$B23,BCR!$1:$1,0))),FC23),"")</f>
        <v>101.30306996111899</v>
      </c>
      <c r="FE23" s="59">
        <f>+IFERROR(IF(ISTEXT(FE$5)=FALSE,(INDEX(BCR!$1:$1048576,MATCH('Estadísticas BCR'!FE$5,BCR!$A:$A,0),MATCH('Estadísticas BCR'!$B23,BCR!$1:$1,0))),FD23),"")</f>
        <v>119.144711434402</v>
      </c>
      <c r="FF23" s="59">
        <f>+IFERROR(IF(ISTEXT(FF$5)=FALSE,(INDEX(BCR!$1:$1048576,MATCH('Estadísticas BCR'!FF$5,BCR!$A:$A,0),MATCH('Estadísticas BCR'!$B23,BCR!$1:$1,0))),FE23),"")</f>
        <v>122.862631248561</v>
      </c>
      <c r="FG23" s="59">
        <f>+IFERROR(IF(ISTEXT(FG$5)=FALSE,(INDEX(BCR!$1:$1048576,MATCH('Estadísticas BCR'!FG$5,BCR!$A:$A,0),MATCH('Estadísticas BCR'!$B23,BCR!$1:$1,0))),FF23),"")</f>
        <v>112.836118954795</v>
      </c>
      <c r="FH23" s="59">
        <f>+IFERROR(IF(ISTEXT(FH$5)=FALSE,(INDEX(BCR!$1:$1048576,MATCH('Estadísticas BCR'!FH$5,BCR!$A:$A,0),MATCH('Estadísticas BCR'!$B23,BCR!$1:$1,0))),FG23),"")</f>
        <v>127.039044552223</v>
      </c>
      <c r="FI23" s="59">
        <f>+IFERROR(IF(ISTEXT(FI$5)=FALSE,(INDEX(BCR!$1:$1048576,MATCH('Estadísticas BCR'!FI$5,BCR!$A:$A,0),MATCH('Estadísticas BCR'!$B23,BCR!$1:$1,0))),FH23),"")</f>
        <v>126.188626222514</v>
      </c>
      <c r="FJ23" s="59">
        <f>+IFERROR(IF(ISTEXT(FJ$5)=FALSE,(INDEX(BCR!$1:$1048576,MATCH('Estadísticas BCR'!FJ$5,BCR!$A:$A,0),MATCH('Estadísticas BCR'!$B23,BCR!$1:$1,0))),FI23),"")</f>
        <v>132.71248979288001</v>
      </c>
      <c r="FK23" s="59">
        <f>+IFERROR(IF(ISTEXT(FK$5)=FALSE,(INDEX(BCR!$1:$1048576,MATCH('Estadísticas BCR'!FK$5,BCR!$A:$A,0),MATCH('Estadísticas BCR'!$B23,BCR!$1:$1,0))),FJ23),"")</f>
        <v>137.713406657013</v>
      </c>
      <c r="FL23" s="59">
        <f>+IFERROR(IF(ISTEXT(FL$5)=FALSE,(INDEX(BCR!$1:$1048576,MATCH('Estadísticas BCR'!FL$5,BCR!$A:$A,0),MATCH('Estadísticas BCR'!$B23,BCR!$1:$1,0))),FK23),"")</f>
        <v>120.83176536371801</v>
      </c>
      <c r="FM23" s="59">
        <f>+IFERROR(IF(ISTEXT(FM$5)=FALSE,(INDEX(BCR!$1:$1048576,MATCH('Estadísticas BCR'!FM$5,BCR!$A:$A,0),MATCH('Estadísticas BCR'!$B23,BCR!$1:$1,0))),FL23),"")</f>
        <v>133.61211823126001</v>
      </c>
      <c r="FN23" s="59">
        <f>+IFERROR(IF(ISTEXT(FN$5)=FALSE,(INDEX(BCR!$1:$1048576,MATCH('Estadísticas BCR'!FN$5,BCR!$A:$A,0),MATCH('Estadísticas BCR'!$B23,BCR!$1:$1,0))),FM23),"")</f>
        <v>140.511571470755</v>
      </c>
      <c r="FO23" s="59">
        <f>+IFERROR(IF(ISTEXT(FO$5)=FALSE,(INDEX(BCR!$1:$1048576,MATCH('Estadísticas BCR'!FO$5,BCR!$A:$A,0),MATCH('Estadísticas BCR'!$B23,BCR!$1:$1,0))),FN23),"")</f>
        <v>130.57982649271599</v>
      </c>
      <c r="FP23" s="60">
        <f>+IFERROR(IF(ISTEXT(FP$5)=FALSE,(INDEX(BCR!$1:$1048576,MATCH('Estadísticas BCR'!FP$5,BCR!$A:$A,0),MATCH('Estadísticas BCR'!$B23,BCR!$1:$1,0))),FO23),"")</f>
        <v>130.57982649271599</v>
      </c>
      <c r="FQ23" s="59">
        <f>+IFERROR(IF(ISTEXT(FQ$5)=FALSE,(INDEX(BCR!$1:$1048576,MATCH('Estadísticas BCR'!FQ$5,BCR!$A:$A,0),MATCH('Estadísticas BCR'!$B23,BCR!$1:$1,0))),FP23),"")</f>
        <v>121.489392404649</v>
      </c>
      <c r="FR23" s="59">
        <f>+IFERROR(IF(ISTEXT(FR$5)=FALSE,(INDEX(BCR!$1:$1048576,MATCH('Estadísticas BCR'!FR$5,BCR!$A:$A,0),MATCH('Estadísticas BCR'!$B23,BCR!$1:$1,0))),FQ23),"")</f>
        <v>135.99355733319899</v>
      </c>
      <c r="FS23" s="59">
        <f>+IFERROR(IF(ISTEXT(FS$5)=FALSE,(INDEX(BCR!$1:$1048576,MATCH('Estadísticas BCR'!FS$5,BCR!$A:$A,0),MATCH('Estadísticas BCR'!$B23,BCR!$1:$1,0))),FR23),"")</f>
        <v>127.26404285194999</v>
      </c>
      <c r="FT23" s="59">
        <f>+IFERROR(IF(ISTEXT(FT$5)=FALSE,(INDEX(BCR!$1:$1048576,MATCH('Estadísticas BCR'!FT$5,BCR!$A:$A,0),MATCH('Estadísticas BCR'!$B23,BCR!$1:$1,0))),FS23),"")</f>
        <v>127.210502891628</v>
      </c>
      <c r="FU23" s="59">
        <f>+IFERROR(IF(ISTEXT(FU$5)=FALSE,(INDEX(BCR!$1:$1048576,MATCH('Estadísticas BCR'!FU$5,BCR!$A:$A,0),MATCH('Estadísticas BCR'!$B23,BCR!$1:$1,0))),FT23),"")</f>
        <v>138.80652451954001</v>
      </c>
      <c r="FV23" s="59">
        <f>+IFERROR(IF(ISTEXT(FV$5)=FALSE,(INDEX(BCR!$1:$1048576,MATCH('Estadísticas BCR'!FV$5,BCR!$A:$A,0),MATCH('Estadísticas BCR'!$B23,BCR!$1:$1,0))),FU23),"")</f>
        <v>125.596451873555</v>
      </c>
      <c r="FW23" s="59">
        <f>+IFERROR(IF(ISTEXT(FW$5)=FALSE,(INDEX(BCR!$1:$1048576,MATCH('Estadísticas BCR'!FW$5,BCR!$A:$A,0),MATCH('Estadísticas BCR'!$B23,BCR!$1:$1,0))),FV23),"")</f>
        <v>156.95425696263601</v>
      </c>
      <c r="FX23" s="59">
        <f>+IFERROR(IF(ISTEXT(FX$5)=FALSE,(INDEX(BCR!$1:$1048576,MATCH('Estadísticas BCR'!FX$5,BCR!$A:$A,0),MATCH('Estadísticas BCR'!$B23,BCR!$1:$1,0))),FW23),"")</f>
        <v>136.63540208154399</v>
      </c>
      <c r="FY23" s="59">
        <f>+IFERROR(IF(ISTEXT(FY$5)=FALSE,(INDEX(BCR!$1:$1048576,MATCH('Estadísticas BCR'!FY$5,BCR!$A:$A,0),MATCH('Estadísticas BCR'!$B23,BCR!$1:$1,0))),FX23),"")</f>
        <v>132.661114169901</v>
      </c>
      <c r="FZ23" s="59">
        <f>+IFERROR(IF(ISTEXT(FZ$5)=FALSE,(INDEX(BCR!$1:$1048576,MATCH('Estadísticas BCR'!FZ$5,BCR!$A:$A,0),MATCH('Estadísticas BCR'!$B23,BCR!$1:$1,0))),FY23),"")</f>
        <v>152.27449335363301</v>
      </c>
      <c r="GA23" s="59">
        <f>+IFERROR(IF(ISTEXT(GA$5)=FALSE,(INDEX(BCR!$1:$1048576,MATCH('Estadísticas BCR'!GA$5,BCR!$A:$A,0),MATCH('Estadísticas BCR'!$B23,BCR!$1:$1,0))),FZ23),"")</f>
        <v>138.174134807413</v>
      </c>
      <c r="GB23" s="59">
        <f>+IFERROR(IF(ISTEXT(GB$5)=FALSE,(INDEX(BCR!$1:$1048576,MATCH('Estadísticas BCR'!GB$5,BCR!$A:$A,0),MATCH('Estadísticas BCR'!$B23,BCR!$1:$1,0))),GA23),"")</f>
        <v>131.051263047118</v>
      </c>
      <c r="GC23" s="60">
        <f>+IFERROR(IF(ISTEXT(GC$5)=FALSE,(INDEX(BCR!$1:$1048576,MATCH('Estadísticas BCR'!GC$5,BCR!$A:$A,0),MATCH('Estadísticas BCR'!$B23,BCR!$1:$1,0))),GB23),"")</f>
        <v>131.051263047118</v>
      </c>
      <c r="GD23" s="59">
        <f>+IFERROR(IF(ISTEXT(GD$5)=FALSE,(INDEX(BCR!$1:$1048576,MATCH('Estadísticas BCR'!GD$5,BCR!$A:$A,0),MATCH('Estadísticas BCR'!$B23,BCR!$1:$1,0))),GC23),"")</f>
        <v>116.95380561723699</v>
      </c>
      <c r="GE23" s="59">
        <f>+IFERROR(IF(ISTEXT(GE$5)=FALSE,(INDEX(BCR!$1:$1048576,MATCH('Estadísticas BCR'!GE$5,BCR!$A:$A,0),MATCH('Estadísticas BCR'!$B23,BCR!$1:$1,0))),GD23),"")</f>
        <v>111.358072808202</v>
      </c>
      <c r="GF23" s="59">
        <f>+IFERROR(IF(ISTEXT(GF$5)=FALSE,(INDEX(BCR!$1:$1048576,MATCH('Estadísticas BCR'!GF$5,BCR!$A:$A,0),MATCH('Estadísticas BCR'!$B23,BCR!$1:$1,0))),GE23),"")</f>
        <v>126.297730323793</v>
      </c>
      <c r="GG23" s="59">
        <f>+IFERROR(IF(ISTEXT(GG$5)=FALSE,(INDEX(BCR!$1:$1048576,MATCH('Estadísticas BCR'!GG$5,BCR!$A:$A,0),MATCH('Estadísticas BCR'!$B23,BCR!$1:$1,0))),GF23),"")</f>
        <v>124.83325103262401</v>
      </c>
      <c r="GH23" s="59">
        <f>+IFERROR(IF(ISTEXT(GH$5)=FALSE,(INDEX(BCR!$1:$1048576,MATCH('Estadísticas BCR'!GH$5,BCR!$A:$A,0),MATCH('Estadísticas BCR'!$B23,BCR!$1:$1,0))),GG23),"")</f>
        <v>141.451484909296</v>
      </c>
      <c r="GI23" s="59">
        <f>+IFERROR(IF(ISTEXT(GI$5)=FALSE,(INDEX(BCR!$1:$1048576,MATCH('Estadísticas BCR'!GI$5,BCR!$A:$A,0),MATCH('Estadísticas BCR'!$B23,BCR!$1:$1,0))),GH23),"")</f>
        <v>136.40901810374601</v>
      </c>
      <c r="GJ23" s="59">
        <f>+IFERROR(IF(ISTEXT(GJ$5)=FALSE,(INDEX(BCR!$1:$1048576,MATCH('Estadísticas BCR'!GJ$5,BCR!$A:$A,0),MATCH('Estadísticas BCR'!$B23,BCR!$1:$1,0))),GI23),"")</f>
        <v>129.055577868966</v>
      </c>
      <c r="GK23" s="59">
        <f>+IFERROR(IF(ISTEXT(GK$5)=FALSE,(INDEX(BCR!$1:$1048576,MATCH('Estadísticas BCR'!GK$5,BCR!$A:$A,0),MATCH('Estadísticas BCR'!$B23,BCR!$1:$1,0))),GJ23),"")</f>
        <v>120.05695495725401</v>
      </c>
      <c r="GL23" s="59">
        <f>+IFERROR(IF(ISTEXT(GL$5)=FALSE,(INDEX(BCR!$1:$1048576,MATCH('Estadísticas BCR'!GL$5,BCR!$A:$A,0),MATCH('Estadísticas BCR'!$B23,BCR!$1:$1,0))),GK23),"")</f>
        <v>130.971414917592</v>
      </c>
      <c r="GM23" s="59">
        <f>+IFERROR(IF(ISTEXT(GM$5)=FALSE,(INDEX(BCR!$1:$1048576,MATCH('Estadísticas BCR'!GM$5,BCR!$A:$A,0),MATCH('Estadísticas BCR'!$B23,BCR!$1:$1,0))),GL23),"")</f>
        <v>143.83001485231401</v>
      </c>
      <c r="GN23" s="59">
        <f>+IFERROR(IF(ISTEXT(GN$5)=FALSE,(INDEX(BCR!$1:$1048576,MATCH('Estadísticas BCR'!GN$5,BCR!$A:$A,0),MATCH('Estadísticas BCR'!$B23,BCR!$1:$1,0))),GM23),"")</f>
        <v>131.16873015887401</v>
      </c>
      <c r="GO23" s="59">
        <f>+IFERROR(IF(ISTEXT(GO$5)=FALSE,(INDEX(BCR!$1:$1048576,MATCH('Estadísticas BCR'!GO$5,BCR!$A:$A,0),MATCH('Estadísticas BCR'!$B23,BCR!$1:$1,0))),GN23),"")</f>
        <v>128.66711496809</v>
      </c>
      <c r="GP23" s="60">
        <f>+IFERROR(IF(ISTEXT(GP$5)=FALSE,(INDEX(BCR!$1:$1048576,MATCH('Estadísticas BCR'!GP$5,BCR!$A:$A,0),MATCH('Estadísticas BCR'!$B23,BCR!$1:$1,0))),GO23),"")</f>
        <v>128.66711496809</v>
      </c>
      <c r="GQ23" s="59">
        <f>+IFERROR(IF(ISTEXT(GQ$5)=FALSE,(INDEX(BCR!$1:$1048576,MATCH('Estadísticas BCR'!GQ$5,BCR!$A:$A,0),MATCH('Estadísticas BCR'!$B23,BCR!$1:$1,0))),GP23),"")</f>
        <v>130.22810907117699</v>
      </c>
      <c r="GR23" s="59">
        <f>+IFERROR(IF(ISTEXT(GR$5)=FALSE,(INDEX(BCR!$1:$1048576,MATCH('Estadísticas BCR'!GR$5,BCR!$A:$A,0),MATCH('Estadísticas BCR'!$B23,BCR!$1:$1,0))),GQ23),"")</f>
        <v>121.86020742810101</v>
      </c>
      <c r="GS23" s="59">
        <f>+IFERROR(IF(ISTEXT(GS$5)=FALSE,(INDEX(BCR!$1:$1048576,MATCH('Estadísticas BCR'!GS$5,BCR!$A:$A,0),MATCH('Estadísticas BCR'!$B23,BCR!$1:$1,0))),GR23),"")</f>
        <v>132.98603537480699</v>
      </c>
      <c r="GT23" s="59">
        <f>+IFERROR(IF(ISTEXT(GT$5)=FALSE,(INDEX(BCR!$1:$1048576,MATCH('Estadísticas BCR'!GT$5,BCR!$A:$A,0),MATCH('Estadísticas BCR'!$B23,BCR!$1:$1,0))),GS23),"")</f>
        <v>126.155140048668</v>
      </c>
      <c r="GU23" s="59">
        <f>+IFERROR(IF(ISTEXT(GU$5)=FALSE,(INDEX(BCR!$1:$1048576,MATCH('Estadísticas BCR'!GU$5,BCR!$A:$A,0),MATCH('Estadísticas BCR'!$B23,BCR!$1:$1,0))),GT23),"")</f>
        <v>132.64400239923799</v>
      </c>
      <c r="GV23" s="59">
        <f>+IFERROR(IF(ISTEXT(GV$5)=FALSE,(INDEX(BCR!$1:$1048576,MATCH('Estadísticas BCR'!GV$5,BCR!$A:$A,0),MATCH('Estadísticas BCR'!$B23,BCR!$1:$1,0))),GU23),"")</f>
        <v>112.05391035348001</v>
      </c>
      <c r="GW23" s="59">
        <f>+IFERROR(IF(ISTEXT(GW$5)=FALSE,(INDEX(BCR!$1:$1048576,MATCH('Estadísticas BCR'!GW$5,BCR!$A:$A,0),MATCH('Estadísticas BCR'!$B23,BCR!$1:$1,0))),GV23),"")</f>
        <v>127.983752644818</v>
      </c>
      <c r="GX23" s="59">
        <f>+IFERROR(IF(ISTEXT(GX$5)=FALSE,(INDEX(BCR!$1:$1048576,MATCH('Estadísticas BCR'!GX$5,BCR!$A:$A,0),MATCH('Estadísticas BCR'!$B23,BCR!$1:$1,0))),GW23),"")</f>
        <v>130.17768835771801</v>
      </c>
      <c r="GY23" s="59">
        <f>+IFERROR(IF(ISTEXT(GY$5)=FALSE,(INDEX(BCR!$1:$1048576,MATCH('Estadísticas BCR'!GY$5,BCR!$A:$A,0),MATCH('Estadísticas BCR'!$B23,BCR!$1:$1,0))),GX23),"")</f>
        <v>120.762656141158</v>
      </c>
      <c r="GZ23" s="59">
        <f>+IFERROR(IF(ISTEXT(GZ$5)=FALSE,(INDEX(BCR!$1:$1048576,MATCH('Estadísticas BCR'!GZ$5,BCR!$A:$A,0),MATCH('Estadísticas BCR'!$B23,BCR!$1:$1,0))),GY23),"")</f>
        <v>134.05472713045299</v>
      </c>
      <c r="HA23" s="59">
        <f>+IFERROR(IF(ISTEXT(HA$5)=FALSE,(INDEX(BCR!$1:$1048576,MATCH('Estadísticas BCR'!HA$5,BCR!$A:$A,0),MATCH('Estadísticas BCR'!$B23,BCR!$1:$1,0))),GZ23),"")</f>
        <v>127.022097066014</v>
      </c>
      <c r="HB23" s="59">
        <f>+IFERROR(IF(ISTEXT(HB$5)=FALSE,(INDEX(BCR!$1:$1048576,MATCH('Estadísticas BCR'!HB$5,BCR!$A:$A,0),MATCH('Estadísticas BCR'!$B23,BCR!$1:$1,0))),HA23),"")</f>
        <v>120.464528995119</v>
      </c>
      <c r="HC23" s="60">
        <f>+IFERROR(IF(ISTEXT(HC$5)=FALSE,(INDEX(BCR!$1:$1048576,MATCH('Estadísticas BCR'!HC$5,BCR!$A:$A,0),MATCH('Estadísticas BCR'!$B23,BCR!$1:$1,0))),HB23),"")</f>
        <v>120.464528995119</v>
      </c>
      <c r="HD23" s="59">
        <f>+IFERROR(IF(ISTEXT(HD$5)=FALSE,(INDEX(BCR!$1:$1048576,MATCH('Estadísticas BCR'!HD$5,BCR!$A:$A,0),MATCH('Estadísticas BCR'!$B23,BCR!$1:$1,0))),HC23),"")</f>
        <v>121.13799423439301</v>
      </c>
      <c r="HE23" s="59">
        <f>+IFERROR(IF(ISTEXT(HE$5)=FALSE,(INDEX(BCR!$1:$1048576,MATCH('Estadísticas BCR'!HE$5,BCR!$A:$A,0),MATCH('Estadísticas BCR'!$B23,BCR!$1:$1,0))),HD23),"")</f>
        <v>116.29880320436099</v>
      </c>
      <c r="HF23" s="59">
        <f>+IFERROR(IF(ISTEXT(HF$5)=FALSE,(INDEX(BCR!$1:$1048576,MATCH('Estadísticas BCR'!HF$5,BCR!$A:$A,0),MATCH('Estadísticas BCR'!$B23,BCR!$1:$1,0))),HE23),"")</f>
        <v>121.86672505827801</v>
      </c>
      <c r="HG23" s="59">
        <f>+IFERROR(IF(ISTEXT(HG$5)=FALSE,(INDEX(BCR!$1:$1048576,MATCH('Estadísticas BCR'!HG$5,BCR!$A:$A,0),MATCH('Estadísticas BCR'!$B23,BCR!$1:$1,0))),HF23),"")</f>
        <v>123.823430782758</v>
      </c>
      <c r="HH23" s="59">
        <f>+IFERROR(IF(ISTEXT(HH$5)=FALSE,(INDEX(BCR!$1:$1048576,MATCH('Estadísticas BCR'!HH$5,BCR!$A:$A,0),MATCH('Estadísticas BCR'!$B23,BCR!$1:$1,0))),HG23),"")</f>
        <v>117.13360862611</v>
      </c>
      <c r="HI23" s="59">
        <f>+IFERROR(IF(ISTEXT(HI$5)=FALSE,(INDEX(BCR!$1:$1048576,MATCH('Estadísticas BCR'!HI$5,BCR!$A:$A,0),MATCH('Estadísticas BCR'!$B23,BCR!$1:$1,0))),HH23),"")</f>
        <v>116.647249845019</v>
      </c>
      <c r="HJ23" s="59">
        <f>+IFERROR(IF(ISTEXT(HJ$5)=FALSE,(INDEX(BCR!$1:$1048576,MATCH('Estadísticas BCR'!HJ$5,BCR!$A:$A,0),MATCH('Estadísticas BCR'!$B23,BCR!$1:$1,0))),HI23),"")</f>
        <v>106.555415992603</v>
      </c>
      <c r="HK23" s="59">
        <f>+IFERROR(IF(ISTEXT(HK$5)=FALSE,(INDEX(BCR!$1:$1048576,MATCH('Estadísticas BCR'!HK$5,BCR!$A:$A,0),MATCH('Estadísticas BCR'!$B23,BCR!$1:$1,0))),HJ23),"")</f>
        <v>119.66545245069599</v>
      </c>
      <c r="HL23" s="59">
        <f>+IFERROR(IF(ISTEXT(HL$5)=FALSE,(INDEX(BCR!$1:$1048576,MATCH('Estadísticas BCR'!HL$5,BCR!$A:$A,0),MATCH('Estadísticas BCR'!$B23,BCR!$1:$1,0))),HK23),"")</f>
        <v>117.68053933064201</v>
      </c>
      <c r="HM23" s="59">
        <f>+IFERROR(IF(ISTEXT(HM$5)=FALSE,(INDEX(BCR!$1:$1048576,MATCH('Estadísticas BCR'!HM$5,BCR!$A:$A,0),MATCH('Estadísticas BCR'!$B23,BCR!$1:$1,0))),HL23),"")</f>
        <v>127.320192826366</v>
      </c>
      <c r="HN23" s="59">
        <f>+IFERROR(IF(ISTEXT(HN$5)=FALSE,(INDEX(BCR!$1:$1048576,MATCH('Estadísticas BCR'!HN$5,BCR!$A:$A,0),MATCH('Estadísticas BCR'!$B23,BCR!$1:$1,0))),HM23),"")</f>
        <v>122.71857761579</v>
      </c>
      <c r="HO23" s="59">
        <f>+IFERROR(IF(ISTEXT(HO$5)=FALSE,(INDEX(BCR!$1:$1048576,MATCH('Estadísticas BCR'!HO$5,BCR!$A:$A,0),MATCH('Estadísticas BCR'!$B23,BCR!$1:$1,0))),HN23),"")</f>
        <v>109.930545749581</v>
      </c>
      <c r="HP23" s="60">
        <f>+IFERROR(IF(ISTEXT(HP$5)=FALSE,(INDEX(BCR!$1:$1048576,MATCH('Estadísticas BCR'!HP$5,BCR!$A:$A,0),MATCH('Estadísticas BCR'!$B23,BCR!$1:$1,0))),HO23),"")</f>
        <v>109.930545749581</v>
      </c>
      <c r="HQ23" s="59">
        <f>+IFERROR(IF(ISTEXT(HQ$5)=FALSE,(INDEX(BCR!$1:$1048576,MATCH('Estadísticas BCR'!HQ$5,BCR!$A:$A,0),MATCH('Estadísticas BCR'!$B23,BCR!$1:$1,0))),HP23),"")</f>
        <v>115.492405163859</v>
      </c>
      <c r="HR23" s="59">
        <f>+IFERROR(IF(ISTEXT(HR$5)=FALSE,(INDEX(BCR!$1:$1048576,MATCH('Estadísticas BCR'!HR$5,BCR!$A:$A,0),MATCH('Estadísticas BCR'!$B23,BCR!$1:$1,0))),HQ23),"")</f>
        <v>112.25863771701199</v>
      </c>
      <c r="HS23" s="59">
        <f>+IFERROR(IF(ISTEXT(HS$5)=FALSE,(INDEX(BCR!$1:$1048576,MATCH('Estadísticas BCR'!HS$5,BCR!$A:$A,0),MATCH('Estadísticas BCR'!$B23,BCR!$1:$1,0))),HR23),"")</f>
        <v>125.026925632323</v>
      </c>
      <c r="HT23" s="59">
        <f>+IFERROR(IF(ISTEXT(HT$5)=FALSE,(INDEX(BCR!$1:$1048576,MATCH('Estadísticas BCR'!HT$5,BCR!$A:$A,0),MATCH('Estadísticas BCR'!$B23,BCR!$1:$1,0))),HS23),"")</f>
        <v>111.05741009099501</v>
      </c>
      <c r="HU23" s="59">
        <f>+IFERROR(IF(ISTEXT(HU$5)=FALSE,(INDEX(BCR!$1:$1048576,MATCH('Estadísticas BCR'!HU$5,BCR!$A:$A,0),MATCH('Estadísticas BCR'!$B23,BCR!$1:$1,0))),HT23),"")</f>
        <v>119.51984826691999</v>
      </c>
      <c r="HV23" s="59">
        <f>+IFERROR(IF(ISTEXT(HV$5)=FALSE,(INDEX(BCR!$1:$1048576,MATCH('Estadísticas BCR'!HV$5,BCR!$A:$A,0),MATCH('Estadísticas BCR'!$B23,BCR!$1:$1,0))),HU23),"")</f>
        <v>116.029975675796</v>
      </c>
      <c r="HW23" s="59">
        <f>+IFERROR(IF(ISTEXT(HW$5)=FALSE,(INDEX(BCR!$1:$1048576,MATCH('Estadísticas BCR'!HW$5,BCR!$A:$A,0),MATCH('Estadísticas BCR'!$B23,BCR!$1:$1,0))),HV23),"")</f>
        <v>119.322494970492</v>
      </c>
      <c r="HX23" s="59">
        <f>+IFERROR(IF(ISTEXT(HX$5)=FALSE,(INDEX(BCR!$1:$1048576,MATCH('Estadísticas BCR'!HX$5,BCR!$A:$A,0),MATCH('Estadísticas BCR'!$B23,BCR!$1:$1,0))),HW23),"")</f>
        <v>122.728436742724</v>
      </c>
      <c r="HY23" s="59">
        <f>+IFERROR(IF(ISTEXT(HY$5)=FALSE,(INDEX(BCR!$1:$1048576,MATCH('Estadísticas BCR'!HY$5,BCR!$A:$A,0),MATCH('Estadísticas BCR'!$B23,BCR!$1:$1,0))),HX23),"")</f>
        <v>113.863711251708</v>
      </c>
      <c r="HZ23" s="59">
        <f>+IFERROR(IF(ISTEXT(HZ$5)=FALSE,(INDEX(BCR!$1:$1048576,MATCH('Estadísticas BCR'!HZ$5,BCR!$A:$A,0),MATCH('Estadísticas BCR'!$B23,BCR!$1:$1,0))),HY23),"")</f>
        <v>110.404921377387</v>
      </c>
      <c r="IA23" s="59">
        <f>+IFERROR(IF(ISTEXT(IA$5)=FALSE,(INDEX(BCR!$1:$1048576,MATCH('Estadísticas BCR'!IA$5,BCR!$A:$A,0),MATCH('Estadísticas BCR'!$B23,BCR!$1:$1,0))),HZ23),"")</f>
        <v>111.152725577357</v>
      </c>
      <c r="IB23" s="59">
        <f>+IFERROR(IF(ISTEXT(IB$5)=FALSE,(INDEX(BCR!$1:$1048576,MATCH('Estadísticas BCR'!IB$5,BCR!$A:$A,0),MATCH('Estadísticas BCR'!$B23,BCR!$1:$1,0))),IA23),"")</f>
        <v>99.498196909952995</v>
      </c>
      <c r="IC23" s="60">
        <f>+IFERROR(IF(ISTEXT(IC$5)=FALSE,(INDEX(BCR!$1:$1048576,MATCH('Estadísticas BCR'!IC$5,BCR!$A:$A,0),MATCH('Estadísticas BCR'!$B23,BCR!$1:$1,0))),IB23),"")</f>
        <v>99.498196909952995</v>
      </c>
      <c r="ID23" s="59">
        <f>+IFERROR(IF(ISTEXT(ID$5)=FALSE,(INDEX(BCR!$1:$1048576,MATCH('Estadísticas BCR'!ID$5,BCR!$A:$A,0),MATCH('Estadísticas BCR'!$B23,BCR!$1:$1,0))),IC23),"")</f>
        <v>109.464000458301</v>
      </c>
      <c r="IE23" s="59">
        <f>+IFERROR(IF(ISTEXT(IE$5)=FALSE,(INDEX(BCR!$1:$1048576,MATCH('Estadísticas BCR'!IE$5,BCR!$A:$A,0),MATCH('Estadísticas BCR'!$B23,BCR!$1:$1,0))),ID23),"")</f>
        <v>109.444173237252</v>
      </c>
      <c r="IF23" s="59">
        <f>+IFERROR(IF(ISTEXT(IF$5)=FALSE,(INDEX(BCR!$1:$1048576,MATCH('Estadísticas BCR'!IF$5,BCR!$A:$A,0),MATCH('Estadísticas BCR'!$B23,BCR!$1:$1,0))),IE23),"")</f>
        <v>117.377531906472</v>
      </c>
      <c r="IG23" s="59">
        <f>+IFERROR(IF(ISTEXT(IG$5)=FALSE,(INDEX(BCR!$1:$1048576,MATCH('Estadísticas BCR'!IG$5,BCR!$A:$A,0),MATCH('Estadísticas BCR'!$B23,BCR!$1:$1,0))),IF23),"")</f>
        <v>117.57814470455</v>
      </c>
      <c r="IH23" s="59">
        <f>+IFERROR(IF(ISTEXT(IH$5)=FALSE,(INDEX(BCR!$1:$1048576,MATCH('Estadísticas BCR'!IH$5,BCR!$A:$A,0),MATCH('Estadísticas BCR'!$B23,BCR!$1:$1,0))),IG23),"")</f>
        <v>129.37514261602499</v>
      </c>
      <c r="II23" s="59">
        <f>+IFERROR(IF(ISTEXT(II$5)=FALSE,(INDEX(BCR!$1:$1048576,MATCH('Estadísticas BCR'!II$5,BCR!$A:$A,0),MATCH('Estadísticas BCR'!$B23,BCR!$1:$1,0))),IH23),"")</f>
        <v>118.667065516115</v>
      </c>
      <c r="IJ23" s="59">
        <f>+IFERROR(IF(ISTEXT(IJ$5)=FALSE,(INDEX(BCR!$1:$1048576,MATCH('Estadísticas BCR'!IJ$5,BCR!$A:$A,0),MATCH('Estadísticas BCR'!$B23,BCR!$1:$1,0))),II23),"")</f>
        <v>121.431268466696</v>
      </c>
      <c r="IK23" s="59">
        <f>+IFERROR(IF(ISTEXT(IK$5)=FALSE,(INDEX(BCR!$1:$1048576,MATCH('Estadísticas BCR'!IK$5,BCR!$A:$A,0),MATCH('Estadísticas BCR'!$B23,BCR!$1:$1,0))),IJ23),"")</f>
        <v>119.054641379019</v>
      </c>
      <c r="IL23" s="59">
        <f>+IFERROR(IF(ISTEXT(IL$5)=FALSE,(INDEX(BCR!$1:$1048576,MATCH('Estadísticas BCR'!IL$5,BCR!$A:$A,0),MATCH('Estadísticas BCR'!$B23,BCR!$1:$1,0))),IK23),"")</f>
        <v>117.177848517043</v>
      </c>
      <c r="IM23" s="59">
        <f>+IFERROR(IF(ISTEXT(IM$5)=FALSE,(INDEX(BCR!$1:$1048576,MATCH('Estadísticas BCR'!IM$5,BCR!$A:$A,0),MATCH('Estadísticas BCR'!$B23,BCR!$1:$1,0))),IL23),"")</f>
        <v>123.058000969585</v>
      </c>
      <c r="IN23" s="59">
        <f>+IFERROR(IF(ISTEXT(IN$5)=FALSE,(INDEX(BCR!$1:$1048576,MATCH('Estadísticas BCR'!IN$5,BCR!$A:$A,0),MATCH('Estadísticas BCR'!$B23,BCR!$1:$1,0))),IM23),"")</f>
        <v>115.610751859487</v>
      </c>
      <c r="IO23" s="59">
        <f>+IFERROR(IF(ISTEXT(IO$5)=FALSE,(INDEX(BCR!$1:$1048576,MATCH('Estadísticas BCR'!IO$5,BCR!$A:$A,0),MATCH('Estadísticas BCR'!$B23,BCR!$1:$1,0))),IN23),"")</f>
        <v>110.229679003041</v>
      </c>
      <c r="IP23" s="60">
        <f>+IFERROR(IF(ISTEXT(IP$5)=FALSE,(INDEX(BCR!$1:$1048576,MATCH('Estadísticas BCR'!IP$5,BCR!$A:$A,0),MATCH('Estadísticas BCR'!$B23,BCR!$1:$1,0))),IO23),"")</f>
        <v>110.229679003041</v>
      </c>
      <c r="IQ23" s="59">
        <f>+IFERROR(IF(ISTEXT(IQ$5)=FALSE,(INDEX(BCR!$1:$1048576,MATCH('Estadísticas BCR'!IQ$5,BCR!$A:$A,0),MATCH('Estadísticas BCR'!$B23,BCR!$1:$1,0))),IP23),"")</f>
        <v>117.737313880225</v>
      </c>
      <c r="IR23" s="59">
        <f>+IFERROR(IF(ISTEXT(IR$5)=FALSE,(INDEX(BCR!$1:$1048576,MATCH('Estadísticas BCR'!IR$5,BCR!$A:$A,0),MATCH('Estadísticas BCR'!$B23,BCR!$1:$1,0))),IQ23),"")</f>
        <v>105.28046691927599</v>
      </c>
      <c r="IS23" s="59">
        <f>+IFERROR(IF(ISTEXT(IS$5)=FALSE,(INDEX(BCR!$1:$1048576,MATCH('Estadísticas BCR'!IS$5,BCR!$A:$A,0),MATCH('Estadísticas BCR'!$B23,BCR!$1:$1,0))),IR23),"")</f>
        <v>119.393586199171</v>
      </c>
      <c r="IT23" s="59">
        <f>+IFERROR(IF(ISTEXT(IT$5)=FALSE,(INDEX(BCR!$1:$1048576,MATCH('Estadísticas BCR'!IT$5,BCR!$A:$A,0),MATCH('Estadísticas BCR'!$B23,BCR!$1:$1,0))),IS23),"")</f>
        <v>122.761130918381</v>
      </c>
      <c r="IU23" s="59">
        <f>+IFERROR(IF(ISTEXT(IU$5)=FALSE,(INDEX(BCR!$1:$1048576,MATCH('Estadísticas BCR'!IU$5,BCR!$A:$A,0),MATCH('Estadísticas BCR'!$B23,BCR!$1:$1,0))),IT23),"")</f>
        <v>131.73908223599</v>
      </c>
      <c r="IV23" s="59">
        <f>+IFERROR(IF(ISTEXT(IV$5)=FALSE,(INDEX(BCR!$1:$1048576,MATCH('Estadísticas BCR'!IV$5,BCR!$A:$A,0),MATCH('Estadísticas BCR'!$B23,BCR!$1:$1,0))),IU23),"")</f>
        <v>131.13285367073999</v>
      </c>
      <c r="IW23" s="59">
        <f>+IFERROR(IF(ISTEXT(IW$5)=FALSE,(INDEX(BCR!$1:$1048576,MATCH('Estadísticas BCR'!IW$5,BCR!$A:$A,0),MATCH('Estadísticas BCR'!$B23,BCR!$1:$1,0))),IV23),"")</f>
        <v>123.248010113391</v>
      </c>
      <c r="IX23" s="59">
        <f>+IFERROR(IF(ISTEXT(IX$5)=FALSE,(INDEX(BCR!$1:$1048576,MATCH('Estadísticas BCR'!IX$5,BCR!$A:$A,0),MATCH('Estadísticas BCR'!$B23,BCR!$1:$1,0))),IW23),"")</f>
        <v>125.244391367227</v>
      </c>
      <c r="IY23" s="59">
        <f>+IFERROR(IF(ISTEXT(IY$5)=FALSE,(INDEX(BCR!$1:$1048576,MATCH('Estadísticas BCR'!IY$5,BCR!$A:$A,0),MATCH('Estadísticas BCR'!$B23,BCR!$1:$1,0))),IX23),"")</f>
        <v>114.773954623592</v>
      </c>
      <c r="IZ23" s="59">
        <f>+IFERROR(IF(ISTEXT(IZ$5)=FALSE,(INDEX(BCR!$1:$1048576,MATCH('Estadísticas BCR'!IZ$5,BCR!$A:$A,0),MATCH('Estadísticas BCR'!$B23,BCR!$1:$1,0))),IY23),"")</f>
        <v>117.833409104743</v>
      </c>
      <c r="JA23" s="59">
        <f>+IFERROR(IF(ISTEXT(JA$5)=FALSE,(INDEX(BCR!$1:$1048576,MATCH('Estadísticas BCR'!JA$5,BCR!$A:$A,0),MATCH('Estadísticas BCR'!$B23,BCR!$1:$1,0))),IZ23),"")</f>
        <v>125.929760510927</v>
      </c>
      <c r="JB23" s="59">
        <f>+IFERROR(IF(ISTEXT(JB$5)=FALSE,(INDEX(BCR!$1:$1048576,MATCH('Estadísticas BCR'!JB$5,BCR!$A:$A,0),MATCH('Estadísticas BCR'!$B23,BCR!$1:$1,0))),JA23),"")</f>
        <v>112.596941190271</v>
      </c>
      <c r="JC23" s="60">
        <f>+IFERROR(IF(ISTEXT(JC$5)=FALSE,(INDEX(BCR!$1:$1048576,MATCH('Estadísticas BCR'!JC$5,BCR!$A:$A,0),MATCH('Estadísticas BCR'!$B23,BCR!$1:$1,0))),JB23),"")</f>
        <v>112.596941190271</v>
      </c>
      <c r="JD23" s="59">
        <f>+IFERROR(IF(ISTEXT(JD$5)=FALSE,(INDEX(BCR!$1:$1048576,MATCH('Estadísticas BCR'!JD$5,BCR!$A:$A,0),MATCH('Estadísticas BCR'!$B23,BCR!$1:$1,0))),JC23),"")</f>
        <v>114.49337089948899</v>
      </c>
      <c r="JE23" s="59">
        <f>+IFERROR(IF(ISTEXT(JE$5)=FALSE,(INDEX(BCR!$1:$1048576,MATCH('Estadísticas BCR'!JE$5,BCR!$A:$A,0),MATCH('Estadísticas BCR'!$B23,BCR!$1:$1,0))),JD23),"")</f>
        <v>86.742660508771493</v>
      </c>
      <c r="JF23" s="59">
        <f>+IFERROR(IF(ISTEXT(JF$5)=FALSE,(INDEX(BCR!$1:$1048576,MATCH('Estadísticas BCR'!JF$5,BCR!$A:$A,0),MATCH('Estadísticas BCR'!$B23,BCR!$1:$1,0))),JE23),"")</f>
        <v>56.894076380460199</v>
      </c>
      <c r="JG23" s="59">
        <f>+IFERROR(IF(ISTEXT(JG$5)=FALSE,(INDEX(BCR!$1:$1048576,MATCH('Estadísticas BCR'!JG$5,BCR!$A:$A,0),MATCH('Estadísticas BCR'!$B23,BCR!$1:$1,0))),JF23),"")</f>
        <v>3.8834089882642502</v>
      </c>
      <c r="JH23" s="59">
        <f>+IFERROR(IF(ISTEXT(JH$5)=FALSE,(INDEX(BCR!$1:$1048576,MATCH('Estadísticas BCR'!JH$5,BCR!$A:$A,0),MATCH('Estadísticas BCR'!$B23,BCR!$1:$1,0))),JG23),"")</f>
        <v>6.83623118712904</v>
      </c>
      <c r="JI23" s="59">
        <f>+IFERROR(IF(ISTEXT(JI$5)=FALSE,(INDEX(BCR!$1:$1048576,MATCH('Estadísticas BCR'!JI$5,BCR!$A:$A,0),MATCH('Estadísticas BCR'!$B23,BCR!$1:$1,0))),JH23),"")</f>
        <v>42.317848640065698</v>
      </c>
      <c r="JJ23" s="59">
        <f>+IFERROR(IF(ISTEXT(JJ$5)=FALSE,(INDEX(BCR!$1:$1048576,MATCH('Estadísticas BCR'!JJ$5,BCR!$A:$A,0),MATCH('Estadísticas BCR'!$B23,BCR!$1:$1,0))),JI23),"")</f>
        <v>64.998522057179699</v>
      </c>
      <c r="JK23" s="59">
        <f>+IFERROR(IF(ISTEXT(JK$5)=FALSE,(INDEX(BCR!$1:$1048576,MATCH('Estadísticas BCR'!JK$5,BCR!$A:$A,0),MATCH('Estadísticas BCR'!$B23,BCR!$1:$1,0))),JJ23),"")</f>
        <v>91.144694725721706</v>
      </c>
      <c r="JL23" s="59">
        <f>+IFERROR(IF(ISTEXT(JL$5)=FALSE,(INDEX(BCR!$1:$1048576,MATCH('Estadísticas BCR'!JL$5,BCR!$A:$A,0),MATCH('Estadísticas BCR'!$B23,BCR!$1:$1,0))),JK23),"")</f>
        <v>105.169698199636</v>
      </c>
      <c r="JM23" s="59">
        <f>+IFERROR(IF(ISTEXT(JM$5)=FALSE,(INDEX(BCR!$1:$1048576,MATCH('Estadísticas BCR'!JM$5,BCR!$A:$A,0),MATCH('Estadísticas BCR'!$B23,BCR!$1:$1,0))),JL23),"")</f>
        <v>112.25511594871701</v>
      </c>
      <c r="JN23" s="59">
        <f>+IFERROR(IF(ISTEXT(JN$5)=FALSE,(INDEX(BCR!$1:$1048576,MATCH('Estadísticas BCR'!JN$5,BCR!$A:$A,0),MATCH('Estadísticas BCR'!$B23,BCR!$1:$1,0))),JM23),"")</f>
        <v>109.951161045608</v>
      </c>
      <c r="JO23" s="59">
        <f>+IFERROR(IF(ISTEXT(JO$5)=FALSE,(INDEX(BCR!$1:$1048576,MATCH('Estadísticas BCR'!JO$5,BCR!$A:$A,0),MATCH('Estadísticas BCR'!$B23,BCR!$1:$1,0))),JN23),"")</f>
        <v>103.788876083402</v>
      </c>
      <c r="JP23" s="60">
        <f>+IFERROR(IF(ISTEXT(JP$5)=FALSE,(INDEX(BCR!$1:$1048576,MATCH('Estadísticas BCR'!JP$5,BCR!$A:$A,0),MATCH('Estadísticas BCR'!$B23,BCR!$1:$1,0))),JO23),"")</f>
        <v>103.788876083402</v>
      </c>
      <c r="JQ23" s="59">
        <f>+IFERROR(IF(ISTEXT(JQ$5)=FALSE,(INDEX(BCR!$1:$1048576,MATCH('Estadísticas BCR'!JQ$5,BCR!$A:$A,0),MATCH('Estadísticas BCR'!$B23,BCR!$1:$1,0))),JP23),"")</f>
        <v>110.94547303916499</v>
      </c>
      <c r="JR23" s="59">
        <f>+IFERROR(IF(ISTEXT(JR$5)=FALSE,(INDEX(BCR!$1:$1048576,MATCH('Estadísticas BCR'!JR$5,BCR!$A:$A,0),MATCH('Estadísticas BCR'!$B23,BCR!$1:$1,0))),JQ23),"")</f>
        <v>108.782372488463</v>
      </c>
      <c r="JS23" s="59">
        <f>+IFERROR(IF(ISTEXT(JS$5)=FALSE,(INDEX(BCR!$1:$1048576,MATCH('Estadísticas BCR'!JS$5,BCR!$A:$A,0),MATCH('Estadísticas BCR'!$B23,BCR!$1:$1,0))),JR23),"")</f>
        <v>125.321169584267</v>
      </c>
      <c r="JT23" s="59">
        <f>+IFERROR(IF(ISTEXT(JT$5)=FALSE,(INDEX(BCR!$1:$1048576,MATCH('Estadísticas BCR'!JT$5,BCR!$A:$A,0),MATCH('Estadísticas BCR'!$B23,BCR!$1:$1,0))),JS23),"")</f>
        <v>111.056769921065</v>
      </c>
      <c r="JU23" s="59">
        <f>+IFERROR(IF(ISTEXT(JU$5)=FALSE,(INDEX(BCR!$1:$1048576,MATCH('Estadísticas BCR'!JU$5,BCR!$A:$A,0),MATCH('Estadísticas BCR'!$B23,BCR!$1:$1,0))),JT23),"")</f>
        <v>114.137262914613</v>
      </c>
      <c r="JV23" s="59">
        <f>+IFERROR(IF(ISTEXT(JV$5)=FALSE,(INDEX(BCR!$1:$1048576,MATCH('Estadísticas BCR'!JV$5,BCR!$A:$A,0),MATCH('Estadísticas BCR'!$B23,BCR!$1:$1,0))),JU23),"")</f>
        <v>124.009268572633</v>
      </c>
      <c r="JW23" s="59">
        <f>+IFERROR(IF(ISTEXT(JW$5)=FALSE,(INDEX(BCR!$1:$1048576,MATCH('Estadísticas BCR'!JW$5,BCR!$A:$A,0),MATCH('Estadísticas BCR'!$B23,BCR!$1:$1,0))),JV23),"")</f>
        <v>122.93934904815301</v>
      </c>
      <c r="JX23" s="59">
        <f>+IFERROR(IF(ISTEXT(JX$5)=FALSE,(INDEX(BCR!$1:$1048576,MATCH('Estadísticas BCR'!JX$5,BCR!$A:$A,0),MATCH('Estadísticas BCR'!$B23,BCR!$1:$1,0))),JW23),"")</f>
        <v>121.051247040516</v>
      </c>
      <c r="JY23" s="59">
        <f>+IFERROR(IF(ISTEXT(JY$5)=FALSE,(INDEX(BCR!$1:$1048576,MATCH('Estadísticas BCR'!JY$5,BCR!$A:$A,0),MATCH('Estadísticas BCR'!$B23,BCR!$1:$1,0))),JX23),"")</f>
        <v>127.01912327219399</v>
      </c>
      <c r="JZ23" s="59">
        <f>+IFERROR(IF(ISTEXT(JZ$5)=FALSE,(INDEX(BCR!$1:$1048576,MATCH('Estadísticas BCR'!JZ$5,BCR!$A:$A,0),MATCH('Estadísticas BCR'!$B23,BCR!$1:$1,0))),JY23),"")</f>
        <v>127.412274115789</v>
      </c>
      <c r="KA23" s="59">
        <f>+IFERROR(IF(ISTEXT(KA$5)=FALSE,(INDEX(BCR!$1:$1048576,MATCH('Estadísticas BCR'!KA$5,BCR!$A:$A,0),MATCH('Estadísticas BCR'!$B23,BCR!$1:$1,0))),JZ23),"")</f>
        <v>125.26222736261199</v>
      </c>
      <c r="KB23" s="59">
        <f>+IFERROR(IF(ISTEXT(KB$5)=FALSE,(INDEX(BCR!$1:$1048576,MATCH('Estadísticas BCR'!KB$5,BCR!$A:$A,0),MATCH('Estadísticas BCR'!$B23,BCR!$1:$1,0))),KA23),"")</f>
        <v>119.358985931525</v>
      </c>
      <c r="KC23" s="60">
        <f>+IFERROR(IF(ISTEXT(KC$5)=FALSE,(INDEX(BCR!$1:$1048576,MATCH('Estadísticas BCR'!KC$5,BCR!$A:$A,0),MATCH('Estadísticas BCR'!$B23,BCR!$1:$1,0))),KB23),"")</f>
        <v>119.358985931525</v>
      </c>
      <c r="KD23" s="59">
        <f>+IFERROR(IF(ISTEXT(KD$5)=FALSE,(INDEX(BCR!$1:$1048576,MATCH('Estadísticas BCR'!KD$5,BCR!$A:$A,0),MATCH('Estadísticas BCR'!$B23,BCR!$1:$1,0))),KC23),"")</f>
        <v>114.945485346238</v>
      </c>
      <c r="KE23" s="59">
        <f>+IFERROR(IF(ISTEXT(KE$5)=FALSE,(INDEX(BCR!$1:$1048576,MATCH('Estadísticas BCR'!KE$5,BCR!$A:$A,0),MATCH('Estadísticas BCR'!$B23,BCR!$1:$1,0))),KD23),"")</f>
        <v>119.458658339691</v>
      </c>
      <c r="KF23" s="59">
        <f>+IFERROR(IF(ISTEXT(KF$5)=FALSE,(INDEX(BCR!$1:$1048576,MATCH('Estadísticas BCR'!KF$5,BCR!$A:$A,0),MATCH('Estadísticas BCR'!$B23,BCR!$1:$1,0))),KE23),"")</f>
        <v>127.64990593907901</v>
      </c>
      <c r="KG23" s="59">
        <f>+IFERROR(IF(ISTEXT(KG$5)=FALSE,(INDEX(BCR!$1:$1048576,MATCH('Estadísticas BCR'!KG$5,BCR!$A:$A,0),MATCH('Estadísticas BCR'!$B23,BCR!$1:$1,0))),KF23),"")</f>
        <v>109.30141191013399</v>
      </c>
      <c r="KH23" s="59">
        <f>+IFERROR(IF(ISTEXT(KH$5)=FALSE,(INDEX(BCR!$1:$1048576,MATCH('Estadísticas BCR'!KH$5,BCR!$A:$A,0),MATCH('Estadísticas BCR'!$B23,BCR!$1:$1,0))),KG23),"")</f>
        <v>132.59526994148601</v>
      </c>
      <c r="KI23" s="59">
        <f>+IFERROR(IF(ISTEXT(KI$5)=FALSE,(INDEX(BCR!$1:$1048576,MATCH('Estadísticas BCR'!KI$5,BCR!$A:$A,0),MATCH('Estadísticas BCR'!$B23,BCR!$1:$1,0))),KH23),"")</f>
        <v>122.192271132591</v>
      </c>
      <c r="KJ23" s="59">
        <f>+IFERROR(IF(ISTEXT(KJ$5)=FALSE,(INDEX(BCR!$1:$1048576,MATCH('Estadísticas BCR'!KJ$5,BCR!$A:$A,0),MATCH('Estadísticas BCR'!$B23,BCR!$1:$1,0))),KI23),"")</f>
        <v>122.449532937505</v>
      </c>
      <c r="KK23" s="59">
        <f>+IFERROR(IF(ISTEXT(KK$5)=FALSE,(INDEX(BCR!$1:$1048576,MATCH('Estadísticas BCR'!KK$5,BCR!$A:$A,0),MATCH('Estadísticas BCR'!$B23,BCR!$1:$1,0))),KJ23),"")</f>
        <v>119.987097872627</v>
      </c>
      <c r="KL23" s="59">
        <f>+IFERROR(IF(ISTEXT(KL$5)=FALSE,(INDEX(BCR!$1:$1048576,MATCH('Estadísticas BCR'!KL$5,BCR!$A:$A,0),MATCH('Estadísticas BCR'!$B23,BCR!$1:$1,0))),KK23),"")</f>
        <v>124.22628725766199</v>
      </c>
      <c r="KM23" s="59">
        <f>+IFERROR(IF(ISTEXT(KM$5)=FALSE,(INDEX(BCR!$1:$1048576,MATCH('Estadísticas BCR'!KM$5,BCR!$A:$A,0),MATCH('Estadísticas BCR'!$B23,BCR!$1:$1,0))),KL23),"")</f>
        <v>125.427050277435</v>
      </c>
      <c r="KN23" s="59">
        <f>+IFERROR(IF(ISTEXT(KN$5)=FALSE,(INDEX(BCR!$1:$1048576,MATCH('Estadísticas BCR'!KN$5,BCR!$A:$A,0),MATCH('Estadísticas BCR'!$B23,BCR!$1:$1,0))),KM23),"")</f>
        <v>120.61602554734399</v>
      </c>
      <c r="KO23" s="59">
        <f>+IFERROR(IF(ISTEXT(KO$5)=FALSE,(INDEX(BCR!$1:$1048576,MATCH('Estadísticas BCR'!KO$5,BCR!$A:$A,0),MATCH('Estadísticas BCR'!$B23,BCR!$1:$1,0))),KN23),"")</f>
        <v>108.68783703449699</v>
      </c>
      <c r="KP23" s="60">
        <f>+IFERROR(IF(ISTEXT(KP$5)=FALSE,(INDEX(BCR!$1:$1048576,MATCH('Estadísticas BCR'!KP$5,BCR!$A:$A,0),MATCH('Estadísticas BCR'!$B23,BCR!$1:$1,0))),KO23),"")</f>
        <v>108.68783703449699</v>
      </c>
      <c r="KQ23" s="59">
        <f>+IFERROR(IF(ISTEXT(KQ$5)=FALSE,(INDEX(BCR!$1:$1048576,MATCH('Estadísticas BCR'!KQ$5,BCR!$A:$A,0),MATCH('Estadísticas BCR'!$B23,BCR!$1:$1,0))),KP23),"")</f>
        <v>137.09987307316999</v>
      </c>
      <c r="KR23" s="59">
        <f>+IFERROR(IF(ISTEXT(KR$5)=FALSE,(INDEX(BCR!$1:$1048576,MATCH('Estadísticas BCR'!KR$5,BCR!$A:$A,0),MATCH('Estadísticas BCR'!$B23,BCR!$1:$1,0))),KQ23),"")</f>
        <v>109.520774517482</v>
      </c>
      <c r="KS23" s="59">
        <f>+IFERROR(IF(ISTEXT(KS$5)=FALSE,(INDEX(BCR!$1:$1048576,MATCH('Estadísticas BCR'!KS$5,BCR!$A:$A,0),MATCH('Estadísticas BCR'!$B23,BCR!$1:$1,0))),KR23),"")</f>
        <v>139.11314747674399</v>
      </c>
      <c r="KT23" s="59">
        <f>+IFERROR(IF(ISTEXT(KT$5)=FALSE,(INDEX(BCR!$1:$1048576,MATCH('Estadísticas BCR'!KT$5,BCR!$A:$A,0),MATCH('Estadísticas BCR'!$B23,BCR!$1:$1,0))),KS23),"")</f>
        <v>115.706154539211</v>
      </c>
      <c r="KU23" s="59">
        <f>+IFERROR(IF(ISTEXT(KU$5)=FALSE,(INDEX(BCR!$1:$1048576,MATCH('Estadísticas BCR'!KU$5,BCR!$A:$A,0),MATCH('Estadísticas BCR'!$B23,BCR!$1:$1,0))),KT23),"")</f>
        <v>121.74355261715</v>
      </c>
      <c r="KV23" s="59">
        <f>+IFERROR(IF(ISTEXT(KV$5)=FALSE,(INDEX(BCR!$1:$1048576,MATCH('Estadísticas BCR'!KV$5,BCR!$A:$A,0),MATCH('Estadísticas BCR'!$B23,BCR!$1:$1,0))),KU23),"")</f>
        <v>127.19828552265599</v>
      </c>
      <c r="KW23" s="59">
        <f>+IFERROR(IF(ISTEXT(KW$5)=FALSE,(INDEX(BCR!$1:$1048576,MATCH('Estadísticas BCR'!KW$5,BCR!$A:$A,0),MATCH('Estadísticas BCR'!$B23,BCR!$1:$1,0))),KV23),"")</f>
        <v>99.405118732655097</v>
      </c>
      <c r="KX23" s="59">
        <f>+IFERROR(IF(ISTEXT(KX$5)=FALSE,(INDEX(BCR!$1:$1048576,MATCH('Estadísticas BCR'!KX$5,BCR!$A:$A,0),MATCH('Estadísticas BCR'!$B23,BCR!$1:$1,0))),KW23),"")</f>
        <v>107.63780053874</v>
      </c>
      <c r="KY23" s="59">
        <f>+IFERROR(IF(ISTEXT(KY$5)=FALSE,(INDEX(BCR!$1:$1048576,MATCH('Estadísticas BCR'!KY$5,BCR!$A:$A,0),MATCH('Estadísticas BCR'!$B23,BCR!$1:$1,0))),KX23),"")</f>
        <v>116.605750120701</v>
      </c>
      <c r="KZ23" s="59">
        <f>+IFERROR(IF(ISTEXT(KZ$5)=FALSE,(INDEX(BCR!$1:$1048576,MATCH('Estadísticas BCR'!KZ$5,BCR!$A:$A,0),MATCH('Estadísticas BCR'!$B23,BCR!$1:$1,0))),KY23),"")</f>
        <v>103.31051447337801</v>
      </c>
      <c r="LA23" s="59">
        <f>+IFERROR(IF(ISTEXT(LA$5)=FALSE,(INDEX(BCR!$1:$1048576,MATCH('Estadísticas BCR'!LA$5,BCR!$A:$A,0),MATCH('Estadísticas BCR'!$B23,BCR!$1:$1,0))),KZ23),"")</f>
        <v>88.417554642234506</v>
      </c>
      <c r="LB23" s="59">
        <f>+IFERROR(IF(ISTEXT(LB$5)=FALSE,(INDEX(BCR!$1:$1048576,MATCH('Estadísticas BCR'!LB$5,BCR!$A:$A,0),MATCH('Estadísticas BCR'!$B23,BCR!$1:$1,0))),LA23),"")</f>
        <v>88.639353465437395</v>
      </c>
      <c r="LC23" s="60">
        <f>+IFERROR(IF(ISTEXT(LC$5)=FALSE,(INDEX(BCR!$1:$1048576,MATCH('Estadísticas BCR'!LC$5,BCR!$A:$A,0),MATCH('Estadísticas BCR'!$B23,BCR!$1:$1,0))),LB23),"")</f>
        <v>88.639353465437395</v>
      </c>
      <c r="LD23" s="59">
        <f>+IFERROR(IF(ISTEXT(LD$5)=FALSE,(INDEX(BCR!$1:$1048576,MATCH('Estadísticas BCR'!LD$5,BCR!$A:$A,0),MATCH('Estadísticas BCR'!$B23,BCR!$1:$1,0))),LC23),"")</f>
        <v>105.80836102782401</v>
      </c>
      <c r="LE23" s="59">
        <f>+IFERROR(IF(ISTEXT(LE$5)=FALSE,(INDEX(BCR!$1:$1048576,MATCH('Estadísticas BCR'!LE$5,BCR!$A:$A,0),MATCH('Estadísticas BCR'!$B23,BCR!$1:$1,0))),LD23),"")</f>
        <v>106.864615126209</v>
      </c>
      <c r="LF23" s="59">
        <f>+IFERROR(IF(ISTEXT(LF$5)=FALSE,(INDEX(BCR!$1:$1048576,MATCH('Estadísticas BCR'!LF$5,BCR!$A:$A,0),MATCH('Estadísticas BCR'!$B23,BCR!$1:$1,0))),LE23),"")</f>
        <v>101.741049863836</v>
      </c>
      <c r="LG23" s="59">
        <f>+IFERROR(IF(ISTEXT(LG$5)=FALSE,(INDEX(BCR!$1:$1048576,MATCH('Estadísticas BCR'!LG$5,BCR!$A:$A,0),MATCH('Estadísticas BCR'!$B23,BCR!$1:$1,0))),LF23),"")</f>
        <v>125.98613136211399</v>
      </c>
      <c r="LH23" s="59">
        <f>+IFERROR(IF(ISTEXT(LH$5)=FALSE,(INDEX(BCR!$1:$1048576,MATCH('Estadísticas BCR'!LH$5,BCR!$A:$A,0),MATCH('Estadísticas BCR'!$B23,BCR!$1:$1,0))),LG23),"")</f>
        <v>106.693389629366</v>
      </c>
      <c r="LI23" s="59">
        <f>+IFERROR(IF(ISTEXT(LI$5)=FALSE,(INDEX(BCR!$1:$1048576,MATCH('Estadísticas BCR'!LI$5,BCR!$A:$A,0),MATCH('Estadísticas BCR'!$B23,BCR!$1:$1,0))),LH23),"")</f>
        <v>110.491814024306</v>
      </c>
      <c r="LJ23" s="59">
        <f>+IFERROR(IF(ISTEXT(LJ$5)=FALSE,(INDEX(BCR!$1:$1048576,MATCH('Estadísticas BCR'!LJ$5,BCR!$A:$A,0),MATCH('Estadísticas BCR'!$B23,BCR!$1:$1,0))),LI23),"")</f>
        <v>87.959209450101795</v>
      </c>
      <c r="LK23" s="59">
        <f>+IFERROR(IF(ISTEXT(LK$5)=FALSE,(INDEX(BCR!$1:$1048576,MATCH('Estadísticas BCR'!LK$5,BCR!$A:$A,0),MATCH('Estadísticas BCR'!$B23,BCR!$1:$1,0))),LJ23),"")</f>
        <v>98.579445564950504</v>
      </c>
      <c r="LL23" s="59">
        <f>+IFERROR(IF(ISTEXT(LL$5)=FALSE,(INDEX(BCR!$1:$1048576,MATCH('Estadísticas BCR'!LL$5,BCR!$A:$A,0),MATCH('Estadísticas BCR'!$B23,BCR!$1:$1,0))),LK23),"")</f>
        <v>97.780094003447104</v>
      </c>
      <c r="LM23" s="59">
        <f>+IFERROR(IF(ISTEXT(LM$5)=FALSE,(INDEX(BCR!$1:$1048576,MATCH('Estadísticas BCR'!LM$5,BCR!$A:$A,0),MATCH('Estadísticas BCR'!$B23,BCR!$1:$1,0))),LL23),"")</f>
        <v>100.16901584543101</v>
      </c>
      <c r="LN23" s="59">
        <f>+IFERROR(IF(ISTEXT(LN$5)=FALSE,(INDEX(BCR!$1:$1048576,MATCH('Estadísticas BCR'!LN$5,BCR!$A:$A,0),MATCH('Estadísticas BCR'!$B23,BCR!$1:$1,0))),LM23),"")</f>
        <v>94.839008482146298</v>
      </c>
      <c r="LO23" s="59">
        <f>+IFERROR(IF(ISTEXT(LO$5)=FALSE,(INDEX(BCR!$1:$1048576,MATCH('Estadísticas BCR'!LO$5,BCR!$A:$A,0),MATCH('Estadísticas BCR'!$B23,BCR!$1:$1,0))),LN23),"")</f>
        <v>88.881289639506306</v>
      </c>
      <c r="LP23" s="60">
        <f>+IFERROR(IF(ISTEXT(LP$5)=FALSE,(INDEX(BCR!$1:$1048576,MATCH('Estadísticas BCR'!LP$5,BCR!$A:$A,0),MATCH('Estadísticas BCR'!$B23,BCR!$1:$1,0))),LO23),"")</f>
        <v>88.881289639506306</v>
      </c>
      <c r="LQ23" s="59">
        <f>+IFERROR(IF(ISTEXT(LQ$5)=FALSE,(INDEX(BCR!$1:$1048576,MATCH('Estadísticas BCR'!LQ$5,BCR!$A:$A,0),MATCH('Estadísticas BCR'!$B23,BCR!$1:$1,0))),LP23),"")</f>
        <v>92.004808290230699</v>
      </c>
      <c r="LR23" s="59">
        <f>+IFERROR(IF(ISTEXT(LR$5)=FALSE,(INDEX(BCR!$1:$1048576,MATCH('Estadísticas BCR'!LR$5,BCR!$A:$A,0),MATCH('Estadísticas BCR'!$B23,BCR!$1:$1,0))),LQ23),"")</f>
        <v>95.314277523141897</v>
      </c>
      <c r="LS23" s="59">
        <f>+IFERROR(IF(ISTEXT(LS$5)=FALSE,(INDEX(BCR!$1:$1048576,MATCH('Estadísticas BCR'!LS$5,BCR!$A:$A,0),MATCH('Estadísticas BCR'!$B23,BCR!$1:$1,0))),LR23),"")</f>
        <v>107.631527226519</v>
      </c>
      <c r="LT23" s="59">
        <f>+IFERROR(IF(ISTEXT(LT$5)=FALSE,(INDEX(BCR!$1:$1048576,MATCH('Estadísticas BCR'!LT$5,BCR!$A:$A,0),MATCH('Estadísticas BCR'!$B23,BCR!$1:$1,0))),LS23),"")</f>
        <v>107.733213222651</v>
      </c>
      <c r="LU23" s="59">
        <f>+IFERROR(IF(ISTEXT(LU$5)=FALSE,(INDEX(BCR!$1:$1048576,MATCH('Estadísticas BCR'!LU$5,BCR!$A:$A,0),MATCH('Estadísticas BCR'!$B23,BCR!$1:$1,0))),LT23),"")</f>
        <v>100.1992327096</v>
      </c>
      <c r="LV23" s="59">
        <f>+IFERROR(IF(ISTEXT(LV$5)=FALSE,(INDEX(BCR!$1:$1048576,MATCH('Estadísticas BCR'!LV$5,BCR!$A:$A,0),MATCH('Estadísticas BCR'!$B23,BCR!$1:$1,0))),LU23),"")</f>
        <v>103.396217504688</v>
      </c>
      <c r="LW23" s="59">
        <f>+IFERROR(IF(ISTEXT(LW$5)=FALSE,(INDEX(BCR!$1:$1048576,MATCH('Estadísticas BCR'!LW$5,BCR!$A:$A,0),MATCH('Estadísticas BCR'!$B23,BCR!$1:$1,0))),LV23),"")</f>
        <v>98.218474662151493</v>
      </c>
      <c r="LX23" s="59">
        <f>+IFERROR(IF(ISTEXT(LX$5)=FALSE,(INDEX(BCR!$1:$1048576,MATCH('Estadísticas BCR'!LX$5,BCR!$A:$A,0),MATCH('Estadísticas BCR'!$B23,BCR!$1:$1,0))),LW23),"")</f>
        <v>101.10832991543499</v>
      </c>
      <c r="LY23" s="59">
        <f>+IFERROR(IF(ISTEXT(LY$5)=FALSE,(INDEX(BCR!$1:$1048576,MATCH('Estadísticas BCR'!LY$5,BCR!$A:$A,0),MATCH('Estadísticas BCR'!$B23,BCR!$1:$1,0))),LX23),"")</f>
        <v>93.123994319538696</v>
      </c>
      <c r="LZ23" s="59">
        <f>+IFERROR(IF(ISTEXT(LZ$5)=FALSE,(INDEX(BCR!$1:$1048576,MATCH('Estadísticas BCR'!LZ$5,BCR!$A:$A,0),MATCH('Estadísticas BCR'!$B23,BCR!$1:$1,0))),LY23),"")</f>
        <v>80.501012423980299</v>
      </c>
      <c r="MA23" s="59">
        <f>+IFERROR(IF(ISTEXT(MA$5)=FALSE,(INDEX(BCR!$1:$1048576,MATCH('Estadísticas BCR'!MA$5,BCR!$A:$A,0),MATCH('Estadísticas BCR'!$B23,BCR!$1:$1,0))),LZ23),"")</f>
        <v>97.548211645650198</v>
      </c>
      <c r="MB23" s="59">
        <f>+IFERROR(IF(ISTEXT(MB$5)=FALSE,(INDEX(BCR!$1:$1048576,MATCH('Estadísticas BCR'!MB$5,BCR!$A:$A,0),MATCH('Estadísticas BCR'!$B23,BCR!$1:$1,0))),MA23),"")</f>
        <v>92.0724340486899</v>
      </c>
      <c r="MC23" s="60">
        <f>+IFERROR(IF(ISTEXT(MC$5)=FALSE,(INDEX(BCR!$1:$1048576,MATCH('Estadísticas BCR'!MC$5,BCR!$A:$A,0),MATCH('Estadísticas BCR'!$B23,BCR!$1:$1,0))),MB23),"")</f>
        <v>92.0724340486899</v>
      </c>
      <c r="MD23" s="59">
        <f>+IFERROR(IF(ISTEXT(MD$5)=FALSE,(INDEX(BCR!$1:$1048576,MATCH('Estadísticas BCR'!MD$5,BCR!$A:$A,0),MATCH('Estadísticas BCR'!$B23,BCR!$1:$1,0))),MC23),"")</f>
        <v>94.300546910946295</v>
      </c>
      <c r="ME23" s="59">
        <f>+IFERROR(IF(ISTEXT(ME$5)=FALSE,(INDEX(BCR!$1:$1048576,MATCH('Estadísticas BCR'!ME$5,BCR!$A:$A,0),MATCH('Estadísticas BCR'!$B23,BCR!$1:$1,0))),MD23),"")</f>
        <v>99.401695829273095</v>
      </c>
      <c r="MF23" s="59">
        <f>+IFERROR(IF(ISTEXT(MF$5)=FALSE,(INDEX(BCR!$1:$1048576,MATCH('Estadísticas BCR'!MF$5,BCR!$A:$A,0),MATCH('Estadísticas BCR'!$B23,BCR!$1:$1,0))),ME23),"")</f>
        <v>0</v>
      </c>
      <c r="MG23" s="59" t="str">
        <f>+IFERROR(IF(ISTEXT(MG$5)=FALSE,(INDEX(BCR!$1:$1048576,MATCH('Estadísticas BCR'!MG$5,BCR!$A:$A,0),MATCH('Estadísticas BCR'!$B23,BCR!$1:$1,0))),MF23),"")</f>
        <v/>
      </c>
      <c r="MH23" s="59" t="str">
        <f>+IFERROR(IF(ISTEXT(MH$5)=FALSE,(INDEX(BCR!$1:$1048576,MATCH('Estadísticas BCR'!MH$5,BCR!$A:$A,0),MATCH('Estadísticas BCR'!$B23,BCR!$1:$1,0))),MG23),"")</f>
        <v/>
      </c>
      <c r="MI23" s="59" t="str">
        <f>+IFERROR(IF(ISTEXT(MI$5)=FALSE,(INDEX(BCR!$1:$1048576,MATCH('Estadísticas BCR'!MI$5,BCR!$A:$A,0),MATCH('Estadísticas BCR'!$B23,BCR!$1:$1,0))),MH23),"")</f>
        <v/>
      </c>
      <c r="MJ23" s="59" t="str">
        <f>+IFERROR(IF(ISTEXT(MJ$5)=FALSE,(INDEX(BCR!$1:$1048576,MATCH('Estadísticas BCR'!MJ$5,BCR!$A:$A,0),MATCH('Estadísticas BCR'!$B23,BCR!$1:$1,0))),MI23),"")</f>
        <v/>
      </c>
      <c r="MK23" s="59" t="str">
        <f>+IFERROR(IF(ISTEXT(MK$5)=FALSE,(INDEX(BCR!$1:$1048576,MATCH('Estadísticas BCR'!MK$5,BCR!$A:$A,0),MATCH('Estadísticas BCR'!$B23,BCR!$1:$1,0))),MJ23),"")</f>
        <v/>
      </c>
      <c r="ML23" s="59" t="str">
        <f>+IFERROR(IF(ISTEXT(ML$5)=FALSE,(INDEX(BCR!$1:$1048576,MATCH('Estadísticas BCR'!ML$5,BCR!$A:$A,0),MATCH('Estadísticas BCR'!$B23,BCR!$1:$1,0))),MK23),"")</f>
        <v/>
      </c>
      <c r="MM23" s="59" t="str">
        <f>+IFERROR(IF(ISTEXT(MM$5)=FALSE,(INDEX(BCR!$1:$1048576,MATCH('Estadísticas BCR'!MM$5,BCR!$A:$A,0),MATCH('Estadísticas BCR'!$B23,BCR!$1:$1,0))),ML23),"")</f>
        <v/>
      </c>
      <c r="MN23" s="59" t="str">
        <f>+IFERROR(IF(ISTEXT(MN$5)=FALSE,(INDEX(BCR!$1:$1048576,MATCH('Estadísticas BCR'!MN$5,BCR!$A:$A,0),MATCH('Estadísticas BCR'!$B23,BCR!$1:$1,0))),MM23),"")</f>
        <v/>
      </c>
      <c r="MO23" s="59" t="str">
        <f>+IFERROR(IF(ISTEXT(MO$5)=FALSE,(INDEX(BCR!$1:$1048576,MATCH('Estadísticas BCR'!MO$5,BCR!$A:$A,0),MATCH('Estadísticas BCR'!$B23,BCR!$1:$1,0))),MN23),"")</f>
        <v/>
      </c>
      <c r="MP23" s="60" t="str">
        <f>+IFERROR(IF(ISTEXT(MP$5)=FALSE,(INDEX(BCR!$1:$1048576,MATCH('Estadísticas BCR'!MP$5,BCR!$A:$A,0),MATCH('Estadísticas BCR'!$B23,BCR!$1:$1,0))),MO23),"")</f>
        <v/>
      </c>
    </row>
    <row r="24" spans="2:354" outlineLevel="1">
      <c r="B24" s="9" t="s">
        <v>25</v>
      </c>
      <c r="C24" s="127" t="s">
        <v>165</v>
      </c>
      <c r="D24" s="104">
        <f>+IFERROR(IF(ISTEXT(D$5)=FALSE,(INDEX(BCR!$1:$1048576,MATCH('Estadísticas BCR'!D$5,BCR!$A:$A,0),MATCH('Estadísticas BCR'!$B24,BCR!$1:$1,0))),#REF!),"")</f>
        <v>31.944123517989102</v>
      </c>
      <c r="E24" s="104">
        <f>+IFERROR(IF(ISTEXT(E$5)=FALSE,(INDEX(BCR!$1:$1048576,MATCH('Estadísticas BCR'!E$5,BCR!$A:$A,0),MATCH('Estadísticas BCR'!$B24,BCR!$1:$1,0))),D24),"")</f>
        <v>31.142863993658299</v>
      </c>
      <c r="F24" s="104">
        <f>+IFERROR(IF(ISTEXT(F$5)=FALSE,(INDEX(BCR!$1:$1048576,MATCH('Estadísticas BCR'!F$5,BCR!$A:$A,0),MATCH('Estadísticas BCR'!$B24,BCR!$1:$1,0))),E24),"")</f>
        <v>31.476782911937601</v>
      </c>
      <c r="G24" s="104" t="str">
        <f>+IFERROR(IF(ISTEXT(G$5)=FALSE,(INDEX(BCR!$1:$1048576,MATCH('Estadísticas BCR'!G$5,BCR!$A:$A,0),MATCH('Estadísticas BCR'!$B24,BCR!$1:$1,0))),F24),"")</f>
        <v/>
      </c>
      <c r="H24" s="104">
        <f>+IFERROR(IF(ISTEXT(H$5)=FALSE,(INDEX(BCR!$1:$1048576,MATCH('Estadísticas BCR'!H$5,BCR!$A:$A,0),MATCH('Estadísticas BCR'!$B24,BCR!$1:$1,0))),G24),"")</f>
        <v>28.659213722419299</v>
      </c>
      <c r="I24" s="104">
        <f>+IFERROR(IF(ISTEXT(I$5)=FALSE,(INDEX(BCR!$1:$1048576,MATCH('Estadísticas BCR'!I$5,BCR!$A:$A,0),MATCH('Estadísticas BCR'!$B24,BCR!$1:$1,0))),H24),"")</f>
        <v>28.9411593855469</v>
      </c>
      <c r="J24" s="104">
        <f>+IFERROR(IF(ISTEXT(J$5)=FALSE,(INDEX(BCR!$1:$1048576,MATCH('Estadísticas BCR'!J$5,BCR!$A:$A,0),MATCH('Estadísticas BCR'!$B24,BCR!$1:$1,0))),I24),"")</f>
        <v>31.013630930967199</v>
      </c>
      <c r="K24" s="104">
        <f>+IFERROR(IF(ISTEXT(K$5)=FALSE,(INDEX(BCR!$1:$1048576,MATCH('Estadísticas BCR'!K$5,BCR!$A:$A,0),MATCH('Estadísticas BCR'!$B24,BCR!$1:$1,0))),J24),"")</f>
        <v>32.339766784684898</v>
      </c>
      <c r="L24" s="104">
        <f>+IFERROR(IF(ISTEXT(L$5)=FALSE,(INDEX(BCR!$1:$1048576,MATCH('Estadísticas BCR'!L$5,BCR!$A:$A,0),MATCH('Estadísticas BCR'!$B24,BCR!$1:$1,0))),K24),"")</f>
        <v>30.822934421788201</v>
      </c>
      <c r="M24" s="104">
        <f>+IFERROR(IF(ISTEXT(M$5)=FALSE,(INDEX(BCR!$1:$1048576,MATCH('Estadísticas BCR'!M$5,BCR!$A:$A,0),MATCH('Estadísticas BCR'!$B24,BCR!$1:$1,0))),L24),"")</f>
        <v>33.887742733396998</v>
      </c>
      <c r="N24" s="104">
        <f>+IFERROR(IF(ISTEXT(N$5)=FALSE,(INDEX(BCR!$1:$1048576,MATCH('Estadísticas BCR'!N$5,BCR!$A:$A,0),MATCH('Estadísticas BCR'!$B24,BCR!$1:$1,0))),M24),"")</f>
        <v>29.921373187635002</v>
      </c>
      <c r="O24" s="104">
        <f>+IFERROR(IF(ISTEXT(O$5)=FALSE,(INDEX(BCR!$1:$1048576,MATCH('Estadísticas BCR'!O$5,BCR!$A:$A,0),MATCH('Estadísticas BCR'!$B24,BCR!$1:$1,0))),N24),"")</f>
        <v>28.9615440480611</v>
      </c>
      <c r="P24" s="60">
        <f>+IFERROR(IF(ISTEXT(P$5)=FALSE,(INDEX(BCR!$1:$1048576,MATCH('Estadísticas BCR'!P$5,BCR!$A:$A,0),MATCH('Estadísticas BCR'!$B24,BCR!$1:$1,0))),O24),"")</f>
        <v>28.9615440480611</v>
      </c>
      <c r="Q24" s="104">
        <f>+IFERROR(IF(ISTEXT(Q$5)=FALSE,(INDEX(BCR!$1:$1048576,MATCH('Estadísticas BCR'!Q$5,BCR!$A:$A,0),MATCH('Estadísticas BCR'!$B24,BCR!$1:$1,0))),#REF!),"")</f>
        <v>27.773705862178101</v>
      </c>
      <c r="R24" s="104">
        <f>+IFERROR(IF(ISTEXT(R$5)=FALSE,(INDEX(BCR!$1:$1048576,MATCH('Estadísticas BCR'!R$5,BCR!$A:$A,0),MATCH('Estadísticas BCR'!$B24,BCR!$1:$1,0))),Q24),"")</f>
        <v>27.0271878439125</v>
      </c>
      <c r="S24" s="104">
        <f>+IFERROR(IF(ISTEXT(S$5)=FALSE,(INDEX(BCR!$1:$1048576,MATCH('Estadísticas BCR'!S$5,BCR!$A:$A,0),MATCH('Estadísticas BCR'!$B24,BCR!$1:$1,0))),R24),"")</f>
        <v>29.676433470060001</v>
      </c>
      <c r="T24" s="104">
        <f>+IFERROR(IF(ISTEXT(T$5)=FALSE,(INDEX(BCR!$1:$1048576,MATCH('Estadísticas BCR'!T$5,BCR!$A:$A,0),MATCH('Estadísticas BCR'!$B24,BCR!$1:$1,0))),S24),"")</f>
        <v>24.760489700232</v>
      </c>
      <c r="U24" s="104">
        <f>+IFERROR(IF(ISTEXT(U$5)=FALSE,(INDEX(BCR!$1:$1048576,MATCH('Estadísticas BCR'!U$5,BCR!$A:$A,0),MATCH('Estadísticas BCR'!$B24,BCR!$1:$1,0))),T24),"")</f>
        <v>32.923929688917198</v>
      </c>
      <c r="V24" s="104">
        <f>+IFERROR(IF(ISTEXT(V$5)=FALSE,(INDEX(BCR!$1:$1048576,MATCH('Estadísticas BCR'!V$5,BCR!$A:$A,0),MATCH('Estadísticas BCR'!$B24,BCR!$1:$1,0))),U24),"")</f>
        <v>25.765163836327801</v>
      </c>
      <c r="W24" s="104">
        <f>+IFERROR(IF(ISTEXT(W$5)=FALSE,(INDEX(BCR!$1:$1048576,MATCH('Estadísticas BCR'!W$5,BCR!$A:$A,0),MATCH('Estadísticas BCR'!$B24,BCR!$1:$1,0))),V24),"")</f>
        <v>27.8503303561107</v>
      </c>
      <c r="X24" s="104">
        <f>+IFERROR(IF(ISTEXT(X$5)=FALSE,(INDEX(BCR!$1:$1048576,MATCH('Estadísticas BCR'!X$5,BCR!$A:$A,0),MATCH('Estadísticas BCR'!$B24,BCR!$1:$1,0))),W24),"")</f>
        <v>33.603422128772898</v>
      </c>
      <c r="Y24" s="104">
        <f>+IFERROR(IF(ISTEXT(Y$5)=FALSE,(INDEX(BCR!$1:$1048576,MATCH('Estadísticas BCR'!Y$5,BCR!$A:$A,0),MATCH('Estadísticas BCR'!$B24,BCR!$1:$1,0))),X24),"")</f>
        <v>37.9140169265361</v>
      </c>
      <c r="Z24" s="104">
        <f>+IFERROR(IF(ISTEXT(Z$5)=FALSE,(INDEX(BCR!$1:$1048576,MATCH('Estadísticas BCR'!Z$5,BCR!$A:$A,0),MATCH('Estadísticas BCR'!$B24,BCR!$1:$1,0))),Y24),"")</f>
        <v>33.917294064761997</v>
      </c>
      <c r="AA24" s="104">
        <f>+IFERROR(IF(ISTEXT(AA$5)=FALSE,(INDEX(BCR!$1:$1048576,MATCH('Estadísticas BCR'!AA$5,BCR!$A:$A,0),MATCH('Estadísticas BCR'!$B24,BCR!$1:$1,0))),Z24),"")</f>
        <v>32.346008715990898</v>
      </c>
      <c r="AB24" s="104">
        <f>+IFERROR(IF(ISTEXT(AB$5)=FALSE,(INDEX(BCR!$1:$1048576,MATCH('Estadísticas BCR'!AB$5,BCR!$A:$A,0),MATCH('Estadísticas BCR'!$B24,BCR!$1:$1,0))),AA24),"")</f>
        <v>33.585739397358502</v>
      </c>
      <c r="AC24" s="60">
        <f>+IFERROR(IF(ISTEXT(AC$5)=FALSE,(INDEX(BCR!$1:$1048576,MATCH('Estadísticas BCR'!AC$5,BCR!$A:$A,0),MATCH('Estadísticas BCR'!$B24,BCR!$1:$1,0))),AB24),"")</f>
        <v>33.585739397358502</v>
      </c>
      <c r="AD24" s="59">
        <f>+IFERROR(IF(ISTEXT(AD$5)=FALSE,(INDEX(BCR!$1:$1048576,MATCH('Estadísticas BCR'!AD$5,BCR!$A:$A,0),MATCH('Estadísticas BCR'!$B24,BCR!$1:$1,0))),#REF!),"")</f>
        <v>32.819241786418097</v>
      </c>
      <c r="AE24" s="59">
        <f>+IFERROR(IF(ISTEXT(AE$5)=FALSE,(INDEX(BCR!$1:$1048576,MATCH('Estadísticas BCR'!AE$5,BCR!$A:$A,0),MATCH('Estadísticas BCR'!$B24,BCR!$1:$1,0))),AD24),"")</f>
        <v>31.3974775868965</v>
      </c>
      <c r="AF24" s="59">
        <f>+IFERROR(IF(ISTEXT(AF$5)=FALSE,(INDEX(BCR!$1:$1048576,MATCH('Estadísticas BCR'!AF$5,BCR!$A:$A,0),MATCH('Estadísticas BCR'!$B24,BCR!$1:$1,0))),AE24),"")</f>
        <v>41.0162626130112</v>
      </c>
      <c r="AG24" s="59">
        <f>+IFERROR(IF(ISTEXT(AG$5)=FALSE,(INDEX(BCR!$1:$1048576,MATCH('Estadísticas BCR'!AG$5,BCR!$A:$A,0),MATCH('Estadísticas BCR'!$B24,BCR!$1:$1,0))),AF24),"")</f>
        <v>33.183571891796703</v>
      </c>
      <c r="AH24" s="59">
        <f>+IFERROR(IF(ISTEXT(AH$5)=FALSE,(INDEX(BCR!$1:$1048576,MATCH('Estadísticas BCR'!AH$5,BCR!$A:$A,0),MATCH('Estadísticas BCR'!$B24,BCR!$1:$1,0))),AG24),"")</f>
        <v>34.476916397492502</v>
      </c>
      <c r="AI24" s="59">
        <f>+IFERROR(IF(ISTEXT(AI$5)=FALSE,(INDEX(BCR!$1:$1048576,MATCH('Estadísticas BCR'!AI$5,BCR!$A:$A,0),MATCH('Estadísticas BCR'!$B24,BCR!$1:$1,0))),AH24),"")</f>
        <v>33.486952409512199</v>
      </c>
      <c r="AJ24" s="59">
        <f>+IFERROR(IF(ISTEXT(AJ$5)=FALSE,(INDEX(BCR!$1:$1048576,MATCH('Estadísticas BCR'!AJ$5,BCR!$A:$A,0),MATCH('Estadísticas BCR'!$B24,BCR!$1:$1,0))),AI24),"")</f>
        <v>32.663095071277901</v>
      </c>
      <c r="AK24" s="59">
        <f>+IFERROR(IF(ISTEXT(AK$5)=FALSE,(INDEX(BCR!$1:$1048576,MATCH('Estadísticas BCR'!AK$5,BCR!$A:$A,0),MATCH('Estadísticas BCR'!$B24,BCR!$1:$1,0))),AJ24),"")</f>
        <v>38.443103875273799</v>
      </c>
      <c r="AL24" s="59">
        <f>+IFERROR(IF(ISTEXT(AL$5)=FALSE,(INDEX(BCR!$1:$1048576,MATCH('Estadísticas BCR'!AL$5,BCR!$A:$A,0),MATCH('Estadísticas BCR'!$B24,BCR!$1:$1,0))),AK24),"")</f>
        <v>38.743932083023203</v>
      </c>
      <c r="AM24" s="59">
        <f>+IFERROR(IF(ISTEXT(AM$5)=FALSE,(INDEX(BCR!$1:$1048576,MATCH('Estadísticas BCR'!AM$5,BCR!$A:$A,0),MATCH('Estadísticas BCR'!$B24,BCR!$1:$1,0))),AL24),"")</f>
        <v>36.381992201250597</v>
      </c>
      <c r="AN24" s="59">
        <f>+IFERROR(IF(ISTEXT(AN$5)=FALSE,(INDEX(BCR!$1:$1048576,MATCH('Estadísticas BCR'!AN$5,BCR!$A:$A,0),MATCH('Estadísticas BCR'!$B24,BCR!$1:$1,0))),AM24),"")</f>
        <v>33.388303433038203</v>
      </c>
      <c r="AO24" s="59">
        <f>+IFERROR(IF(ISTEXT(AO$5)=FALSE,(INDEX(BCR!$1:$1048576,MATCH('Estadísticas BCR'!AO$5,BCR!$A:$A,0),MATCH('Estadísticas BCR'!$B24,BCR!$1:$1,0))),AN24),"")</f>
        <v>35.319276798515297</v>
      </c>
      <c r="AP24" s="60">
        <f>+IFERROR(IF(ISTEXT(AP$5)=FALSE,(INDEX(BCR!$1:$1048576,MATCH('Estadísticas BCR'!AP$5,BCR!$A:$A,0),MATCH('Estadísticas BCR'!$B24,BCR!$1:$1,0))),AO24),"")</f>
        <v>35.319276798515297</v>
      </c>
      <c r="AQ24" s="59">
        <f>+IFERROR(IF(ISTEXT(AQ$5)=FALSE,(INDEX(BCR!$1:$1048576,MATCH('Estadísticas BCR'!AQ$5,BCR!$A:$A,0),MATCH('Estadísticas BCR'!$B24,BCR!$1:$1,0))),#REF!),"")</f>
        <v>34.293428781772697</v>
      </c>
      <c r="AR24" s="59">
        <f>+IFERROR(IF(ISTEXT(AR$5)=FALSE,(INDEX(BCR!$1:$1048576,MATCH('Estadísticas BCR'!AR$5,BCR!$A:$A,0),MATCH('Estadísticas BCR'!$B24,BCR!$1:$1,0))),AQ24),"")</f>
        <v>37.027065234053197</v>
      </c>
      <c r="AS24" s="59">
        <f>+IFERROR(IF(ISTEXT(AS$5)=FALSE,(INDEX(BCR!$1:$1048576,MATCH('Estadísticas BCR'!AS$5,BCR!$A:$A,0),MATCH('Estadísticas BCR'!$B24,BCR!$1:$1,0))),AR24),"")</f>
        <v>34.1123179006279</v>
      </c>
      <c r="AT24" s="59">
        <f>+IFERROR(IF(ISTEXT(AT$5)=FALSE,(INDEX(BCR!$1:$1048576,MATCH('Estadísticas BCR'!AT$5,BCR!$A:$A,0),MATCH('Estadísticas BCR'!$B24,BCR!$1:$1,0))),AS24),"")</f>
        <v>36.305686964996802</v>
      </c>
      <c r="AU24" s="59">
        <f>+IFERROR(IF(ISTEXT(AU$5)=FALSE,(INDEX(BCR!$1:$1048576,MATCH('Estadísticas BCR'!AU$5,BCR!$A:$A,0),MATCH('Estadísticas BCR'!$B24,BCR!$1:$1,0))),AT24),"")</f>
        <v>34.391757375394597</v>
      </c>
      <c r="AV24" s="59">
        <f>+IFERROR(IF(ISTEXT(AV$5)=FALSE,(INDEX(BCR!$1:$1048576,MATCH('Estadísticas BCR'!AV$5,BCR!$A:$A,0),MATCH('Estadísticas BCR'!$B24,BCR!$1:$1,0))),AU24),"")</f>
        <v>35.941412122677903</v>
      </c>
      <c r="AW24" s="59">
        <f>+IFERROR(IF(ISTEXT(AW$5)=FALSE,(INDEX(BCR!$1:$1048576,MATCH('Estadísticas BCR'!AW$5,BCR!$A:$A,0),MATCH('Estadísticas BCR'!$B24,BCR!$1:$1,0))),AV24),"")</f>
        <v>34.972864265537602</v>
      </c>
      <c r="AX24" s="59">
        <f>+IFERROR(IF(ISTEXT(AX$5)=FALSE,(INDEX(BCR!$1:$1048576,MATCH('Estadísticas BCR'!AX$5,BCR!$A:$A,0),MATCH('Estadísticas BCR'!$B24,BCR!$1:$1,0))),AW24),"")</f>
        <v>36.034595418262803</v>
      </c>
      <c r="AY24" s="59">
        <f>+IFERROR(IF(ISTEXT(AY$5)=FALSE,(INDEX(BCR!$1:$1048576,MATCH('Estadísticas BCR'!AY$5,BCR!$A:$A,0),MATCH('Estadísticas BCR'!$B24,BCR!$1:$1,0))),AX24),"")</f>
        <v>40.183032839310002</v>
      </c>
      <c r="AZ24" s="59">
        <f>+IFERROR(IF(ISTEXT(AZ$5)=FALSE,(INDEX(BCR!$1:$1048576,MATCH('Estadísticas BCR'!AZ$5,BCR!$A:$A,0),MATCH('Estadísticas BCR'!$B24,BCR!$1:$1,0))),AY24),"")</f>
        <v>34.205817375163299</v>
      </c>
      <c r="BA24" s="59">
        <f>+IFERROR(IF(ISTEXT(BA$5)=FALSE,(INDEX(BCR!$1:$1048576,MATCH('Estadísticas BCR'!BA$5,BCR!$A:$A,0),MATCH('Estadísticas BCR'!$B24,BCR!$1:$1,0))),AZ24),"")</f>
        <v>34.673290307365299</v>
      </c>
      <c r="BB24" s="59">
        <f>+IFERROR(IF(ISTEXT(BB$5)=FALSE,(INDEX(BCR!$1:$1048576,MATCH('Estadísticas BCR'!BB$5,BCR!$A:$A,0),MATCH('Estadísticas BCR'!$B24,BCR!$1:$1,0))),BA24),"")</f>
        <v>39.120217404496103</v>
      </c>
      <c r="BC24" s="60">
        <f>+IFERROR(IF(ISTEXT(BC$5)=FALSE,(INDEX(BCR!$1:$1048576,MATCH('Estadísticas BCR'!BC$5,BCR!$A:$A,0),MATCH('Estadísticas BCR'!$B24,BCR!$1:$1,0))),BB24),"")</f>
        <v>39.120217404496103</v>
      </c>
      <c r="BD24" s="59">
        <f>+IFERROR(IF(ISTEXT(BD$5)=FALSE,(INDEX(BCR!$1:$1048576,MATCH('Estadísticas BCR'!BD$5,BCR!$A:$A,0),MATCH('Estadísticas BCR'!$B24,BCR!$1:$1,0))),#REF!),"")</f>
        <v>35.5742966263252</v>
      </c>
      <c r="BE24" s="59">
        <f>+IFERROR(IF(ISTEXT(BE$5)=FALSE,(INDEX(BCR!$1:$1048576,MATCH('Estadísticas BCR'!BE$5,BCR!$A:$A,0),MATCH('Estadísticas BCR'!$B24,BCR!$1:$1,0))),BD24),"")</f>
        <v>36.7720923942721</v>
      </c>
      <c r="BF24" s="59">
        <f>+IFERROR(IF(ISTEXT(BF$5)=FALSE,(INDEX(BCR!$1:$1048576,MATCH('Estadísticas BCR'!BF$5,BCR!$A:$A,0),MATCH('Estadísticas BCR'!$B24,BCR!$1:$1,0))),BE24),"")</f>
        <v>39.977356186479497</v>
      </c>
      <c r="BG24" s="59">
        <f>+IFERROR(IF(ISTEXT(BG$5)=FALSE,(INDEX(BCR!$1:$1048576,MATCH('Estadísticas BCR'!BG$5,BCR!$A:$A,0),MATCH('Estadísticas BCR'!$B24,BCR!$1:$1,0))),BF24),"")</f>
        <v>40.397108211165197</v>
      </c>
      <c r="BH24" s="59">
        <f>+IFERROR(IF(ISTEXT(BH$5)=FALSE,(INDEX(BCR!$1:$1048576,MATCH('Estadísticas BCR'!BH$5,BCR!$A:$A,0),MATCH('Estadísticas BCR'!$B24,BCR!$1:$1,0))),BG24),"")</f>
        <v>42.754804011035901</v>
      </c>
      <c r="BI24" s="59">
        <f>+IFERROR(IF(ISTEXT(BI$5)=FALSE,(INDEX(BCR!$1:$1048576,MATCH('Estadísticas BCR'!BI$5,BCR!$A:$A,0),MATCH('Estadísticas BCR'!$B24,BCR!$1:$1,0))),BH24),"")</f>
        <v>36.820775451915402</v>
      </c>
      <c r="BJ24" s="59">
        <f>+IFERROR(IF(ISTEXT(BJ$5)=FALSE,(INDEX(BCR!$1:$1048576,MATCH('Estadísticas BCR'!BJ$5,BCR!$A:$A,0),MATCH('Estadísticas BCR'!$B24,BCR!$1:$1,0))),BI24),"")</f>
        <v>39.097113926849403</v>
      </c>
      <c r="BK24" s="59">
        <f>+IFERROR(IF(ISTEXT(BK$5)=FALSE,(INDEX(BCR!$1:$1048576,MATCH('Estadísticas BCR'!BK$5,BCR!$A:$A,0),MATCH('Estadísticas BCR'!$B24,BCR!$1:$1,0))),BJ24),"")</f>
        <v>41.023829911123102</v>
      </c>
      <c r="BL24" s="59">
        <f>+IFERROR(IF(ISTEXT(BL$5)=FALSE,(INDEX(BCR!$1:$1048576,MATCH('Estadísticas BCR'!BL$5,BCR!$A:$A,0),MATCH('Estadísticas BCR'!$B24,BCR!$1:$1,0))),BK24),"")</f>
        <v>39.152682279631101</v>
      </c>
      <c r="BM24" s="59">
        <f>+IFERROR(IF(ISTEXT(BM$5)=FALSE,(INDEX(BCR!$1:$1048576,MATCH('Estadísticas BCR'!BM$5,BCR!$A:$A,0),MATCH('Estadísticas BCR'!$B24,BCR!$1:$1,0))),BL24),"")</f>
        <v>43.214133131187801</v>
      </c>
      <c r="BN24" s="59">
        <f>+IFERROR(IF(ISTEXT(BN$5)=FALSE,(INDEX(BCR!$1:$1048576,MATCH('Estadísticas BCR'!BN$5,BCR!$A:$A,0),MATCH('Estadísticas BCR'!$B24,BCR!$1:$1,0))),BM24),"")</f>
        <v>37.50427613574</v>
      </c>
      <c r="BO24" s="59">
        <f>+IFERROR(IF(ISTEXT(BO$5)=FALSE,(INDEX(BCR!$1:$1048576,MATCH('Estadísticas BCR'!BO$5,BCR!$A:$A,0),MATCH('Estadísticas BCR'!$B24,BCR!$1:$1,0))),BN24),"")</f>
        <v>42.691412320452102</v>
      </c>
      <c r="BP24" s="60">
        <f>+IFERROR(IF(ISTEXT(BP$5)=FALSE,(INDEX(BCR!$1:$1048576,MATCH('Estadísticas BCR'!BP$5,BCR!$A:$A,0),MATCH('Estadísticas BCR'!$B24,BCR!$1:$1,0))),BO24),"")</f>
        <v>42.691412320452102</v>
      </c>
      <c r="BQ24" s="59">
        <f>+IFERROR(IF(ISTEXT(BQ$5)=FALSE,(INDEX(BCR!$1:$1048576,MATCH('Estadísticas BCR'!BQ$5,BCR!$A:$A,0),MATCH('Estadísticas BCR'!$B24,BCR!$1:$1,0))),#REF!),"")</f>
        <v>38.444802434528398</v>
      </c>
      <c r="BR24" s="59">
        <f>+IFERROR(IF(ISTEXT(BR$5)=FALSE,(INDEX(BCR!$1:$1048576,MATCH('Estadísticas BCR'!BR$5,BCR!$A:$A,0),MATCH('Estadísticas BCR'!$B24,BCR!$1:$1,0))),BQ24),"")</f>
        <v>41.279445621728399</v>
      </c>
      <c r="BS24" s="59">
        <f>+IFERROR(IF(ISTEXT(BS$5)=FALSE,(INDEX(BCR!$1:$1048576,MATCH('Estadísticas BCR'!BS$5,BCR!$A:$A,0),MATCH('Estadísticas BCR'!$B24,BCR!$1:$1,0))),BR24),"")</f>
        <v>39.954211280193903</v>
      </c>
      <c r="BT24" s="59">
        <f>+IFERROR(IF(ISTEXT(BT$5)=FALSE,(INDEX(BCR!$1:$1048576,MATCH('Estadísticas BCR'!BT$5,BCR!$A:$A,0),MATCH('Estadísticas BCR'!$B24,BCR!$1:$1,0))),BS24),"")</f>
        <v>42.534686739549997</v>
      </c>
      <c r="BU24" s="59">
        <f>+IFERROR(IF(ISTEXT(BU$5)=FALSE,(INDEX(BCR!$1:$1048576,MATCH('Estadísticas BCR'!BU$5,BCR!$A:$A,0),MATCH('Estadísticas BCR'!$B24,BCR!$1:$1,0))),BT24),"")</f>
        <v>44.655806239721997</v>
      </c>
      <c r="BV24" s="59">
        <f>+IFERROR(IF(ISTEXT(BV$5)=FALSE,(INDEX(BCR!$1:$1048576,MATCH('Estadísticas BCR'!BV$5,BCR!$A:$A,0),MATCH('Estadísticas BCR'!$B24,BCR!$1:$1,0))),BU24),"")</f>
        <v>41.8201409097124</v>
      </c>
      <c r="BW24" s="59">
        <f>+IFERROR(IF(ISTEXT(BW$5)=FALSE,(INDEX(BCR!$1:$1048576,MATCH('Estadísticas BCR'!BW$5,BCR!$A:$A,0),MATCH('Estadísticas BCR'!$B24,BCR!$1:$1,0))),BV24),"")</f>
        <v>46.7080715522725</v>
      </c>
      <c r="BX24" s="59">
        <f>+IFERROR(IF(ISTEXT(BX$5)=FALSE,(INDEX(BCR!$1:$1048576,MATCH('Estadísticas BCR'!BX$5,BCR!$A:$A,0),MATCH('Estadísticas BCR'!$B24,BCR!$1:$1,0))),BW24),"")</f>
        <v>47.855699851343502</v>
      </c>
      <c r="BY24" s="59">
        <f>+IFERROR(IF(ISTEXT(BY$5)=FALSE,(INDEX(BCR!$1:$1048576,MATCH('Estadísticas BCR'!BY$5,BCR!$A:$A,0),MATCH('Estadísticas BCR'!$B24,BCR!$1:$1,0))),BX24),"")</f>
        <v>44.258933132823003</v>
      </c>
      <c r="BZ24" s="59">
        <f>+IFERROR(IF(ISTEXT(BZ$5)=FALSE,(INDEX(BCR!$1:$1048576,MATCH('Estadísticas BCR'!BZ$5,BCR!$A:$A,0),MATCH('Estadísticas BCR'!$B24,BCR!$1:$1,0))),BY24),"")</f>
        <v>48.2376353929521</v>
      </c>
      <c r="CA24" s="59">
        <f>+IFERROR(IF(ISTEXT(CA$5)=FALSE,(INDEX(BCR!$1:$1048576,MATCH('Estadísticas BCR'!CA$5,BCR!$A:$A,0),MATCH('Estadísticas BCR'!$B24,BCR!$1:$1,0))),BZ24),"")</f>
        <v>44.414173391252</v>
      </c>
      <c r="CB24" s="59">
        <f>+IFERROR(IF(ISTEXT(CB$5)=FALSE,(INDEX(BCR!$1:$1048576,MATCH('Estadísticas BCR'!CB$5,BCR!$A:$A,0),MATCH('Estadísticas BCR'!$B24,BCR!$1:$1,0))),CA24),"")</f>
        <v>48.624850219523502</v>
      </c>
      <c r="CC24" s="60">
        <f>+IFERROR(IF(ISTEXT(CC$5)=FALSE,(INDEX(BCR!$1:$1048576,MATCH('Estadísticas BCR'!CC$5,BCR!$A:$A,0),MATCH('Estadísticas BCR'!$B24,BCR!$1:$1,0))),CB24),"")</f>
        <v>48.624850219523502</v>
      </c>
      <c r="CD24" s="59">
        <f>+IFERROR(IF(ISTEXT(CD$5)=FALSE,(INDEX(BCR!$1:$1048576,MATCH('Estadísticas BCR'!CD$5,BCR!$A:$A,0),MATCH('Estadísticas BCR'!$B24,BCR!$1:$1,0))),#REF!),"")</f>
        <v>45.490446677460199</v>
      </c>
      <c r="CE24" s="59">
        <f>+IFERROR(IF(ISTEXT(CE$5)=FALSE,(INDEX(BCR!$1:$1048576,MATCH('Estadísticas BCR'!CE$5,BCR!$A:$A,0),MATCH('Estadísticas BCR'!$B24,BCR!$1:$1,0))),CD24),"")</f>
        <v>45.414545097471297</v>
      </c>
      <c r="CF24" s="59">
        <f>+IFERROR(IF(ISTEXT(CF$5)=FALSE,(INDEX(BCR!$1:$1048576,MATCH('Estadísticas BCR'!CF$5,BCR!$A:$A,0),MATCH('Estadísticas BCR'!$B24,BCR!$1:$1,0))),CE24),"")</f>
        <v>51.904906090437002</v>
      </c>
      <c r="CG24" s="59">
        <f>+IFERROR(IF(ISTEXT(CG$5)=FALSE,(INDEX(BCR!$1:$1048576,MATCH('Estadísticas BCR'!CG$5,BCR!$A:$A,0),MATCH('Estadísticas BCR'!$B24,BCR!$1:$1,0))),CF24),"")</f>
        <v>46.162176791506198</v>
      </c>
      <c r="CH24" s="59">
        <f>+IFERROR(IF(ISTEXT(CH$5)=FALSE,(INDEX(BCR!$1:$1048576,MATCH('Estadísticas BCR'!CH$5,BCR!$A:$A,0),MATCH('Estadísticas BCR'!$B24,BCR!$1:$1,0))),CG24),"")</f>
        <v>50.067696683340998</v>
      </c>
      <c r="CI24" s="59">
        <f>+IFERROR(IF(ISTEXT(CI$5)=FALSE,(INDEX(BCR!$1:$1048576,MATCH('Estadísticas BCR'!CI$5,BCR!$A:$A,0),MATCH('Estadísticas BCR'!$B24,BCR!$1:$1,0))),CH24),"")</f>
        <v>47.673455847478401</v>
      </c>
      <c r="CJ24" s="59">
        <f>+IFERROR(IF(ISTEXT(CJ$5)=FALSE,(INDEX(BCR!$1:$1048576,MATCH('Estadísticas BCR'!CJ$5,BCR!$A:$A,0),MATCH('Estadísticas BCR'!$B24,BCR!$1:$1,0))),CI24),"")</f>
        <v>53.7998820848265</v>
      </c>
      <c r="CK24" s="59">
        <f>+IFERROR(IF(ISTEXT(CK$5)=FALSE,(INDEX(BCR!$1:$1048576,MATCH('Estadísticas BCR'!CK$5,BCR!$A:$A,0),MATCH('Estadísticas BCR'!$B24,BCR!$1:$1,0))),CJ24),"")</f>
        <v>52.374308185120903</v>
      </c>
      <c r="CL24" s="59">
        <f>+IFERROR(IF(ISTEXT(CL$5)=FALSE,(INDEX(BCR!$1:$1048576,MATCH('Estadísticas BCR'!CL$5,BCR!$A:$A,0),MATCH('Estadísticas BCR'!$B24,BCR!$1:$1,0))),CK24),"")</f>
        <v>53.510187039842997</v>
      </c>
      <c r="CM24" s="59">
        <f>+IFERROR(IF(ISTEXT(CM$5)=FALSE,(INDEX(BCR!$1:$1048576,MATCH('Estadísticas BCR'!CM$5,BCR!$A:$A,0),MATCH('Estadísticas BCR'!$B24,BCR!$1:$1,0))),CL24),"")</f>
        <v>51.806536199582702</v>
      </c>
      <c r="CN24" s="59">
        <f>+IFERROR(IF(ISTEXT(CN$5)=FALSE,(INDEX(BCR!$1:$1048576,MATCH('Estadísticas BCR'!CN$5,BCR!$A:$A,0),MATCH('Estadísticas BCR'!$B24,BCR!$1:$1,0))),CM24),"")</f>
        <v>50.676688804382103</v>
      </c>
      <c r="CO24" s="59">
        <f>+IFERROR(IF(ISTEXT(CO$5)=FALSE,(INDEX(BCR!$1:$1048576,MATCH('Estadísticas BCR'!CO$5,BCR!$A:$A,0),MATCH('Estadísticas BCR'!$B24,BCR!$1:$1,0))),CN24),"")</f>
        <v>51.534543178397698</v>
      </c>
      <c r="CP24" s="60">
        <f>+IFERROR(IF(ISTEXT(CP$5)=FALSE,(INDEX(BCR!$1:$1048576,MATCH('Estadísticas BCR'!CP$5,BCR!$A:$A,0),MATCH('Estadísticas BCR'!$B24,BCR!$1:$1,0))),CO24),"")</f>
        <v>51.534543178397698</v>
      </c>
      <c r="CQ24" s="59">
        <f>+IFERROR(IF(ISTEXT(CQ$5)=FALSE,(INDEX(BCR!$1:$1048576,MATCH('Estadísticas BCR'!CQ$5,BCR!$A:$A,0),MATCH('Estadísticas BCR'!$B24,BCR!$1:$1,0))),C24),"")</f>
        <v>46.800421432554501</v>
      </c>
      <c r="CR24" s="59">
        <f>+IFERROR(IF(ISTEXT(CR$5)=FALSE,(INDEX(BCR!$1:$1048576,MATCH('Estadísticas BCR'!CR$5,BCR!$A:$A,0),MATCH('Estadísticas BCR'!$B24,BCR!$1:$1,0))),CQ24),"")</f>
        <v>44.755033072539398</v>
      </c>
      <c r="CS24" s="59">
        <f>+IFERROR(IF(ISTEXT(CS$5)=FALSE,(INDEX(BCR!$1:$1048576,MATCH('Estadísticas BCR'!CS$5,BCR!$A:$A,0),MATCH('Estadísticas BCR'!$B24,BCR!$1:$1,0))),CR24),"")</f>
        <v>50.305436663597703</v>
      </c>
      <c r="CT24" s="59">
        <f>+IFERROR(IF(ISTEXT(CT$5)=FALSE,(INDEX(BCR!$1:$1048576,MATCH('Estadísticas BCR'!CT$5,BCR!$A:$A,0),MATCH('Estadísticas BCR'!$B24,BCR!$1:$1,0))),CS24),"")</f>
        <v>45.293466309941898</v>
      </c>
      <c r="CU24" s="59">
        <f>+IFERROR(IF(ISTEXT(CU$5)=FALSE,(INDEX(BCR!$1:$1048576,MATCH('Estadísticas BCR'!CU$5,BCR!$A:$A,0),MATCH('Estadísticas BCR'!$B24,BCR!$1:$1,0))),CT24),"")</f>
        <v>53.4178222365979</v>
      </c>
      <c r="CV24" s="59">
        <f>+IFERROR(IF(ISTEXT(CV$5)=FALSE,(INDEX(BCR!$1:$1048576,MATCH('Estadísticas BCR'!CV$5,BCR!$A:$A,0),MATCH('Estadísticas BCR'!$B24,BCR!$1:$1,0))),CU24),"")</f>
        <v>52.3529410142161</v>
      </c>
      <c r="CW24" s="59">
        <f>+IFERROR(IF(ISTEXT(CW$5)=FALSE,(INDEX(BCR!$1:$1048576,MATCH('Estadísticas BCR'!CW$5,BCR!$A:$A,0),MATCH('Estadísticas BCR'!$B24,BCR!$1:$1,0))),CV24),"")</f>
        <v>54.901868272782799</v>
      </c>
      <c r="CX24" s="59">
        <f>+IFERROR(IF(ISTEXT(CX$5)=FALSE,(INDEX(BCR!$1:$1048576,MATCH('Estadísticas BCR'!CX$5,BCR!$A:$A,0),MATCH('Estadísticas BCR'!$B24,BCR!$1:$1,0))),CW24),"")</f>
        <v>57.212558116379299</v>
      </c>
      <c r="CY24" s="59">
        <f>+IFERROR(IF(ISTEXT(CY$5)=FALSE,(INDEX(BCR!$1:$1048576,MATCH('Estadísticas BCR'!CY$5,BCR!$A:$A,0),MATCH('Estadísticas BCR'!$B24,BCR!$1:$1,0))),CX24),"")</f>
        <v>56.189846404585602</v>
      </c>
      <c r="CZ24" s="59">
        <f>+IFERROR(IF(ISTEXT(CZ$5)=FALSE,(INDEX(BCR!$1:$1048576,MATCH('Estadísticas BCR'!CZ$5,BCR!$A:$A,0),MATCH('Estadísticas BCR'!$B24,BCR!$1:$1,0))),CY24),"")</f>
        <v>62.413803574230599</v>
      </c>
      <c r="DA24" s="59">
        <f>+IFERROR(IF(ISTEXT(DA$5)=FALSE,(INDEX(BCR!$1:$1048576,MATCH('Estadísticas BCR'!DA$5,BCR!$A:$A,0),MATCH('Estadísticas BCR'!$B24,BCR!$1:$1,0))),CZ24),"")</f>
        <v>55.977496743647002</v>
      </c>
      <c r="DB24" s="59">
        <f>+IFERROR(IF(ISTEXT(DB$5)=FALSE,(INDEX(BCR!$1:$1048576,MATCH('Estadísticas BCR'!DB$5,BCR!$A:$A,0),MATCH('Estadísticas BCR'!$B24,BCR!$1:$1,0))),DA24),"")</f>
        <v>61.102861556705598</v>
      </c>
      <c r="DC24" s="60">
        <f>+IFERROR(IF(ISTEXT(DC$5)=FALSE,(INDEX(BCR!$1:$1048576,MATCH('Estadísticas BCR'!DC$5,BCR!$A:$A,0),MATCH('Estadísticas BCR'!$B24,BCR!$1:$1,0))),DB24),"")</f>
        <v>61.102861556705598</v>
      </c>
      <c r="DD24" s="59">
        <f>+IFERROR(IF(ISTEXT(DD$5)=FALSE,(INDEX(BCR!$1:$1048576,MATCH('Estadísticas BCR'!DD$5,BCR!$A:$A,0),MATCH('Estadísticas BCR'!$B24,BCR!$1:$1,0))),DC24),"")</f>
        <v>55.2508608845935</v>
      </c>
      <c r="DE24" s="59">
        <f>+IFERROR(IF(ISTEXT(DE$5)=FALSE,(INDEX(BCR!$1:$1048576,MATCH('Estadísticas BCR'!DE$5,BCR!$A:$A,0),MATCH('Estadísticas BCR'!$B24,BCR!$1:$1,0))),DD24),"")</f>
        <v>50.575123082588199</v>
      </c>
      <c r="DF24" s="59">
        <f>+IFERROR(IF(ISTEXT(DF$5)=FALSE,(INDEX(BCR!$1:$1048576,MATCH('Estadísticas BCR'!DF$5,BCR!$A:$A,0),MATCH('Estadísticas BCR'!$B24,BCR!$1:$1,0))),DE24),"")</f>
        <v>55.102388257464902</v>
      </c>
      <c r="DG24" s="59">
        <f>+IFERROR(IF(ISTEXT(DG$5)=FALSE,(INDEX(BCR!$1:$1048576,MATCH('Estadísticas BCR'!DG$5,BCR!$A:$A,0),MATCH('Estadísticas BCR'!$B24,BCR!$1:$1,0))),DF24),"")</f>
        <v>54.645570127132402</v>
      </c>
      <c r="DH24" s="59">
        <f>+IFERROR(IF(ISTEXT(DH$5)=FALSE,(INDEX(BCR!$1:$1048576,MATCH('Estadísticas BCR'!DH$5,BCR!$A:$A,0),MATCH('Estadísticas BCR'!$B24,BCR!$1:$1,0))),DG24),"")</f>
        <v>56.183946723025798</v>
      </c>
      <c r="DI24" s="59">
        <f>+IFERROR(IF(ISTEXT(DI$5)=FALSE,(INDEX(BCR!$1:$1048576,MATCH('Estadísticas BCR'!DI$5,BCR!$A:$A,0),MATCH('Estadísticas BCR'!$B24,BCR!$1:$1,0))),DH24),"")</f>
        <v>61.011879435006698</v>
      </c>
      <c r="DJ24" s="59">
        <f>+IFERROR(IF(ISTEXT(DJ$5)=FALSE,(INDEX(BCR!$1:$1048576,MATCH('Estadísticas BCR'!DJ$5,BCR!$A:$A,0),MATCH('Estadísticas BCR'!$B24,BCR!$1:$1,0))),DI24),"")</f>
        <v>59.280394706324103</v>
      </c>
      <c r="DK24" s="59">
        <f>+IFERROR(IF(ISTEXT(DK$5)=FALSE,(INDEX(BCR!$1:$1048576,MATCH('Estadísticas BCR'!DK$5,BCR!$A:$A,0),MATCH('Estadísticas BCR'!$B24,BCR!$1:$1,0))),DJ24),"")</f>
        <v>63.168793236471103</v>
      </c>
      <c r="DL24" s="59">
        <f>+IFERROR(IF(ISTEXT(DL$5)=FALSE,(INDEX(BCR!$1:$1048576,MATCH('Estadísticas BCR'!DL$5,BCR!$A:$A,0),MATCH('Estadísticas BCR'!$B24,BCR!$1:$1,0))),DK24),"")</f>
        <v>64.728179894538201</v>
      </c>
      <c r="DM24" s="59">
        <f>+IFERROR(IF(ISTEXT(DM$5)=FALSE,(INDEX(BCR!$1:$1048576,MATCH('Estadísticas BCR'!DM$5,BCR!$A:$A,0),MATCH('Estadísticas BCR'!$B24,BCR!$1:$1,0))),DL24),"")</f>
        <v>64.847716815683896</v>
      </c>
      <c r="DN24" s="59">
        <f>+IFERROR(IF(ISTEXT(DN$5)=FALSE,(INDEX(BCR!$1:$1048576,MATCH('Estadísticas BCR'!DN$5,BCR!$A:$A,0),MATCH('Estadísticas BCR'!$B24,BCR!$1:$1,0))),DM24),"")</f>
        <v>62.4756261838575</v>
      </c>
      <c r="DO24" s="59">
        <f>+IFERROR(IF(ISTEXT(DO$5)=FALSE,(INDEX(BCR!$1:$1048576,MATCH('Estadísticas BCR'!DO$5,BCR!$A:$A,0),MATCH('Estadísticas BCR'!$B24,BCR!$1:$1,0))),DN24),"")</f>
        <v>61.847462977545298</v>
      </c>
      <c r="DP24" s="60">
        <f>+IFERROR(IF(ISTEXT(DP$5)=FALSE,(INDEX(BCR!$1:$1048576,MATCH('Estadísticas BCR'!DP$5,BCR!$A:$A,0),MATCH('Estadísticas BCR'!$B24,BCR!$1:$1,0))),DO24),"")</f>
        <v>61.847462977545298</v>
      </c>
      <c r="DQ24" s="59">
        <f>+IFERROR(IF(ISTEXT(DQ$5)=FALSE,(INDEX(BCR!$1:$1048576,MATCH('Estadísticas BCR'!DQ$5,BCR!$A:$A,0),MATCH('Estadísticas BCR'!$B24,BCR!$1:$1,0))),DP24),"")</f>
        <v>58.849354740815201</v>
      </c>
      <c r="DR24" s="59">
        <f>+IFERROR(IF(ISTEXT(DR$5)=FALSE,(INDEX(BCR!$1:$1048576,MATCH('Estadísticas BCR'!DR$5,BCR!$A:$A,0),MATCH('Estadísticas BCR'!$B24,BCR!$1:$1,0))),DQ24),"")</f>
        <v>53.9476415701983</v>
      </c>
      <c r="DS24" s="59">
        <f>+IFERROR(IF(ISTEXT(DS$5)=FALSE,(INDEX(BCR!$1:$1048576,MATCH('Estadísticas BCR'!DS$5,BCR!$A:$A,0),MATCH('Estadísticas BCR'!$B24,BCR!$1:$1,0))),DR24),"")</f>
        <v>57.086010690214103</v>
      </c>
      <c r="DT24" s="59">
        <f>+IFERROR(IF(ISTEXT(DT$5)=FALSE,(INDEX(BCR!$1:$1048576,MATCH('Estadísticas BCR'!DT$5,BCR!$A:$A,0),MATCH('Estadísticas BCR'!$B24,BCR!$1:$1,0))),DS24),"")</f>
        <v>54.258614600066601</v>
      </c>
      <c r="DU24" s="59">
        <f>+IFERROR(IF(ISTEXT(DU$5)=FALSE,(INDEX(BCR!$1:$1048576,MATCH('Estadísticas BCR'!DU$5,BCR!$A:$A,0),MATCH('Estadísticas BCR'!$B24,BCR!$1:$1,0))),DT24),"")</f>
        <v>56.987495640226001</v>
      </c>
      <c r="DV24" s="59">
        <f>+IFERROR(IF(ISTEXT(DV$5)=FALSE,(INDEX(BCR!$1:$1048576,MATCH('Estadísticas BCR'!DV$5,BCR!$A:$A,0),MATCH('Estadísticas BCR'!$B24,BCR!$1:$1,0))),DU24),"")</f>
        <v>57.981105113343801</v>
      </c>
      <c r="DW24" s="59">
        <f>+IFERROR(IF(ISTEXT(DW$5)=FALSE,(INDEX(BCR!$1:$1048576,MATCH('Estadísticas BCR'!DW$5,BCR!$A:$A,0),MATCH('Estadísticas BCR'!$B24,BCR!$1:$1,0))),DV24),"")</f>
        <v>59.570320692823898</v>
      </c>
      <c r="DX24" s="59">
        <f>+IFERROR(IF(ISTEXT(DX$5)=FALSE,(INDEX(BCR!$1:$1048576,MATCH('Estadísticas BCR'!DX$5,BCR!$A:$A,0),MATCH('Estadísticas BCR'!$B24,BCR!$1:$1,0))),DW24),"")</f>
        <v>68.042239252748004</v>
      </c>
      <c r="DY24" s="59">
        <f>+IFERROR(IF(ISTEXT(DY$5)=FALSE,(INDEX(BCR!$1:$1048576,MATCH('Estadísticas BCR'!DY$5,BCR!$A:$A,0),MATCH('Estadísticas BCR'!$B24,BCR!$1:$1,0))),DX24),"")</f>
        <v>68.096873999422897</v>
      </c>
      <c r="DZ24" s="59">
        <f>+IFERROR(IF(ISTEXT(DZ$5)=FALSE,(INDEX(BCR!$1:$1048576,MATCH('Estadísticas BCR'!DZ$5,BCR!$A:$A,0),MATCH('Estadísticas BCR'!$B24,BCR!$1:$1,0))),DY24),"")</f>
        <v>73.462722684423596</v>
      </c>
      <c r="EA24" s="59">
        <f>+IFERROR(IF(ISTEXT(EA$5)=FALSE,(INDEX(BCR!$1:$1048576,MATCH('Estadísticas BCR'!EA$5,BCR!$A:$A,0),MATCH('Estadísticas BCR'!$B24,BCR!$1:$1,0))),DZ24),"")</f>
        <v>71.646614756357806</v>
      </c>
      <c r="EB24" s="59">
        <f>+IFERROR(IF(ISTEXT(EB$5)=FALSE,(INDEX(BCR!$1:$1048576,MATCH('Estadísticas BCR'!EB$5,BCR!$A:$A,0),MATCH('Estadísticas BCR'!$B24,BCR!$1:$1,0))),EA24),"")</f>
        <v>74.413003378811595</v>
      </c>
      <c r="EC24" s="60">
        <f>+IFERROR(IF(ISTEXT(EC$5)=FALSE,(INDEX(BCR!$1:$1048576,MATCH('Estadísticas BCR'!EC$5,BCR!$A:$A,0),MATCH('Estadísticas BCR'!$B24,BCR!$1:$1,0))),EB24),"")</f>
        <v>74.413003378811595</v>
      </c>
      <c r="ED24" s="59">
        <f>+IFERROR(IF(ISTEXT(ED$5)=FALSE,(INDEX(BCR!$1:$1048576,MATCH('Estadísticas BCR'!ED$5,BCR!$A:$A,0),MATCH('Estadísticas BCR'!$B24,BCR!$1:$1,0))),EC24),"")</f>
        <v>65.085092050384006</v>
      </c>
      <c r="EE24" s="59">
        <f>+IFERROR(IF(ISTEXT(EE$5)=FALSE,(INDEX(BCR!$1:$1048576,MATCH('Estadísticas BCR'!EE$5,BCR!$A:$A,0),MATCH('Estadísticas BCR'!$B24,BCR!$1:$1,0))),ED24),"")</f>
        <v>60.979885394985601</v>
      </c>
      <c r="EF24" s="59">
        <f>+IFERROR(IF(ISTEXT(EF$5)=FALSE,(INDEX(BCR!$1:$1048576,MATCH('Estadísticas BCR'!EF$5,BCR!$A:$A,0),MATCH('Estadísticas BCR'!$B24,BCR!$1:$1,0))),EE24),"")</f>
        <v>71.294944548433094</v>
      </c>
      <c r="EG24" s="59">
        <f>+IFERROR(IF(ISTEXT(EG$5)=FALSE,(INDEX(BCR!$1:$1048576,MATCH('Estadísticas BCR'!EG$5,BCR!$A:$A,0),MATCH('Estadísticas BCR'!$B24,BCR!$1:$1,0))),EF24),"")</f>
        <v>64.783056664513595</v>
      </c>
      <c r="EH24" s="59">
        <f>+IFERROR(IF(ISTEXT(EH$5)=FALSE,(INDEX(BCR!$1:$1048576,MATCH('Estadísticas BCR'!EH$5,BCR!$A:$A,0),MATCH('Estadísticas BCR'!$B24,BCR!$1:$1,0))),EG24),"")</f>
        <v>68.146641661808601</v>
      </c>
      <c r="EI24" s="59">
        <f>+IFERROR(IF(ISTEXT(EI$5)=FALSE,(INDEX(BCR!$1:$1048576,MATCH('Estadísticas BCR'!EI$5,BCR!$A:$A,0),MATCH('Estadísticas BCR'!$B24,BCR!$1:$1,0))),EH24),"")</f>
        <v>69.568458074273707</v>
      </c>
      <c r="EJ24" s="59">
        <f>+IFERROR(IF(ISTEXT(EJ$5)=FALSE,(INDEX(BCR!$1:$1048576,MATCH('Estadísticas BCR'!EJ$5,BCR!$A:$A,0),MATCH('Estadísticas BCR'!$B24,BCR!$1:$1,0))),EI24),"")</f>
        <v>70.255856211259996</v>
      </c>
      <c r="EK24" s="59">
        <f>+IFERROR(IF(ISTEXT(EK$5)=FALSE,(INDEX(BCR!$1:$1048576,MATCH('Estadísticas BCR'!EK$5,BCR!$A:$A,0),MATCH('Estadísticas BCR'!$B24,BCR!$1:$1,0))),EJ24),"")</f>
        <v>75.945935997255702</v>
      </c>
      <c r="EL24" s="59">
        <f>+IFERROR(IF(ISTEXT(EL$5)=FALSE,(INDEX(BCR!$1:$1048576,MATCH('Estadísticas BCR'!EL$5,BCR!$A:$A,0),MATCH('Estadísticas BCR'!$B24,BCR!$1:$1,0))),EK24),"")</f>
        <v>77.058110919186106</v>
      </c>
      <c r="EM24" s="59">
        <f>+IFERROR(IF(ISTEXT(EM$5)=FALSE,(INDEX(BCR!$1:$1048576,MATCH('Estadísticas BCR'!EM$5,BCR!$A:$A,0),MATCH('Estadísticas BCR'!$B24,BCR!$1:$1,0))),EL24),"")</f>
        <v>79.089558943105899</v>
      </c>
      <c r="EN24" s="59">
        <f>+IFERROR(IF(ISTEXT(EN$5)=FALSE,(INDEX(BCR!$1:$1048576,MATCH('Estadísticas BCR'!EN$5,BCR!$A:$A,0),MATCH('Estadísticas BCR'!$B24,BCR!$1:$1,0))),EM24),"")</f>
        <v>78.657572311067</v>
      </c>
      <c r="EO24" s="59">
        <f>+IFERROR(IF(ISTEXT(EO$5)=FALSE,(INDEX(BCR!$1:$1048576,MATCH('Estadísticas BCR'!EO$5,BCR!$A:$A,0),MATCH('Estadísticas BCR'!$B24,BCR!$1:$1,0))),EN24),"")</f>
        <v>78.947293879994604</v>
      </c>
      <c r="EP24" s="60">
        <f>+IFERROR(IF(ISTEXT(EP$5)=FALSE,(INDEX(BCR!$1:$1048576,MATCH('Estadísticas BCR'!EP$5,BCR!$A:$A,0),MATCH('Estadísticas BCR'!$B24,BCR!$1:$1,0))),EO24),"")</f>
        <v>78.947293879994604</v>
      </c>
      <c r="EQ24" s="59">
        <f>+IFERROR(IF(ISTEXT(EQ$5)=FALSE,(INDEX(BCR!$1:$1048576,MATCH('Estadísticas BCR'!EQ$5,BCR!$A:$A,0),MATCH('Estadísticas BCR'!$B24,BCR!$1:$1,0))),EP24),"")</f>
        <v>67.490966855245006</v>
      </c>
      <c r="ER24" s="59">
        <f>+IFERROR(IF(ISTEXT(ER$5)=FALSE,(INDEX(BCR!$1:$1048576,MATCH('Estadísticas BCR'!ER$5,BCR!$A:$A,0),MATCH('Estadísticas BCR'!$B24,BCR!$1:$1,0))),EQ24),"")</f>
        <v>68.707338334617205</v>
      </c>
      <c r="ES24" s="59">
        <f>+IFERROR(IF(ISTEXT(ES$5)=FALSE,(INDEX(BCR!$1:$1048576,MATCH('Estadísticas BCR'!ES$5,BCR!$A:$A,0),MATCH('Estadísticas BCR'!$B24,BCR!$1:$1,0))),ER24),"")</f>
        <v>71.425606592512395</v>
      </c>
      <c r="ET24" s="59">
        <f>+IFERROR(IF(ISTEXT(ET$5)=FALSE,(INDEX(BCR!$1:$1048576,MATCH('Estadísticas BCR'!ET$5,BCR!$A:$A,0),MATCH('Estadísticas BCR'!$B24,BCR!$1:$1,0))),ES24),"")</f>
        <v>63.184038463838199</v>
      </c>
      <c r="EU24" s="59">
        <f>+IFERROR(IF(ISTEXT(EU$5)=FALSE,(INDEX(BCR!$1:$1048576,MATCH('Estadísticas BCR'!EU$5,BCR!$A:$A,0),MATCH('Estadísticas BCR'!$B24,BCR!$1:$1,0))),ET24),"")</f>
        <v>68.209145618225094</v>
      </c>
      <c r="EV24" s="59">
        <f>+IFERROR(IF(ISTEXT(EV$5)=FALSE,(INDEX(BCR!$1:$1048576,MATCH('Estadísticas BCR'!EV$5,BCR!$A:$A,0),MATCH('Estadísticas BCR'!$B24,BCR!$1:$1,0))),EU24),"")</f>
        <v>66.295890076707195</v>
      </c>
      <c r="EW24" s="59">
        <f>+IFERROR(IF(ISTEXT(EW$5)=FALSE,(INDEX(BCR!$1:$1048576,MATCH('Estadísticas BCR'!EW$5,BCR!$A:$A,0),MATCH('Estadísticas BCR'!$B24,BCR!$1:$1,0))),EV24),"")</f>
        <v>70.060243497477003</v>
      </c>
      <c r="EX24" s="59">
        <f>+IFERROR(IF(ISTEXT(EX$5)=FALSE,(INDEX(BCR!$1:$1048576,MATCH('Estadísticas BCR'!EX$5,BCR!$A:$A,0),MATCH('Estadísticas BCR'!$B24,BCR!$1:$1,0))),EW24),"")</f>
        <v>76.430584435563105</v>
      </c>
      <c r="EY24" s="59">
        <f>+IFERROR(IF(ISTEXT(EY$5)=FALSE,(INDEX(BCR!$1:$1048576,MATCH('Estadísticas BCR'!EY$5,BCR!$A:$A,0),MATCH('Estadísticas BCR'!$B24,BCR!$1:$1,0))),EX24),"")</f>
        <v>78.497905622402499</v>
      </c>
      <c r="EZ24" s="59">
        <f>+IFERROR(IF(ISTEXT(EZ$5)=FALSE,(INDEX(BCR!$1:$1048576,MATCH('Estadísticas BCR'!EZ$5,BCR!$A:$A,0),MATCH('Estadísticas BCR'!$B24,BCR!$1:$1,0))),EY24),"")</f>
        <v>82.786837165549301</v>
      </c>
      <c r="FA24" s="59">
        <f>+IFERROR(IF(ISTEXT(FA$5)=FALSE,(INDEX(BCR!$1:$1048576,MATCH('Estadísticas BCR'!FA$5,BCR!$A:$A,0),MATCH('Estadísticas BCR'!$B24,BCR!$1:$1,0))),EZ24),"")</f>
        <v>81.582579575522104</v>
      </c>
      <c r="FB24" s="59">
        <f>+IFERROR(IF(ISTEXT(FB$5)=FALSE,(INDEX(BCR!$1:$1048576,MATCH('Estadísticas BCR'!FB$5,BCR!$A:$A,0),MATCH('Estadísticas BCR'!$B24,BCR!$1:$1,0))),FA24),"")</f>
        <v>84.438170180689596</v>
      </c>
      <c r="FC24" s="60">
        <f>+IFERROR(IF(ISTEXT(FC$5)=FALSE,(INDEX(BCR!$1:$1048576,MATCH('Estadísticas BCR'!FC$5,BCR!$A:$A,0),MATCH('Estadísticas BCR'!$B24,BCR!$1:$1,0))),FB24),"")</f>
        <v>84.438170180689596</v>
      </c>
      <c r="FD24" s="59">
        <f>+IFERROR(IF(ISTEXT(FD$5)=FALSE,(INDEX(BCR!$1:$1048576,MATCH('Estadísticas BCR'!FD$5,BCR!$A:$A,0),MATCH('Estadísticas BCR'!$B24,BCR!$1:$1,0))),FC24),"")</f>
        <v>61.426461575557902</v>
      </c>
      <c r="FE24" s="59">
        <f>+IFERROR(IF(ISTEXT(FE$5)=FALSE,(INDEX(BCR!$1:$1048576,MATCH('Estadísticas BCR'!FE$5,BCR!$A:$A,0),MATCH('Estadísticas BCR'!$B24,BCR!$1:$1,0))),FD24),"")</f>
        <v>58.305218704684201</v>
      </c>
      <c r="FF24" s="59">
        <f>+IFERROR(IF(ISTEXT(FF$5)=FALSE,(INDEX(BCR!$1:$1048576,MATCH('Estadísticas BCR'!FF$5,BCR!$A:$A,0),MATCH('Estadísticas BCR'!$B24,BCR!$1:$1,0))),FE24),"")</f>
        <v>65.087960776827799</v>
      </c>
      <c r="FG24" s="59">
        <f>+IFERROR(IF(ISTEXT(FG$5)=FALSE,(INDEX(BCR!$1:$1048576,MATCH('Estadísticas BCR'!FG$5,BCR!$A:$A,0),MATCH('Estadísticas BCR'!$B24,BCR!$1:$1,0))),FF24),"")</f>
        <v>58.842059082582303</v>
      </c>
      <c r="FH24" s="59">
        <f>+IFERROR(IF(ISTEXT(FH$5)=FALSE,(INDEX(BCR!$1:$1048576,MATCH('Estadísticas BCR'!FH$5,BCR!$A:$A,0),MATCH('Estadísticas BCR'!$B24,BCR!$1:$1,0))),FG24),"")</f>
        <v>62.235908358701799</v>
      </c>
      <c r="FI24" s="59">
        <f>+IFERROR(IF(ISTEXT(FI$5)=FALSE,(INDEX(BCR!$1:$1048576,MATCH('Estadísticas BCR'!FI$5,BCR!$A:$A,0),MATCH('Estadísticas BCR'!$B24,BCR!$1:$1,0))),FH24),"")</f>
        <v>66.497610507737804</v>
      </c>
      <c r="FJ24" s="59">
        <f>+IFERROR(IF(ISTEXT(FJ$5)=FALSE,(INDEX(BCR!$1:$1048576,MATCH('Estadísticas BCR'!FJ$5,BCR!$A:$A,0),MATCH('Estadísticas BCR'!$B24,BCR!$1:$1,0))),FI24),"")</f>
        <v>70.567416501729795</v>
      </c>
      <c r="FK24" s="59">
        <f>+IFERROR(IF(ISTEXT(FK$5)=FALSE,(INDEX(BCR!$1:$1048576,MATCH('Estadísticas BCR'!FK$5,BCR!$A:$A,0),MATCH('Estadísticas BCR'!$B24,BCR!$1:$1,0))),FJ24),"")</f>
        <v>73.912839627728204</v>
      </c>
      <c r="FL24" s="59">
        <f>+IFERROR(IF(ISTEXT(FL$5)=FALSE,(INDEX(BCR!$1:$1048576,MATCH('Estadísticas BCR'!FL$5,BCR!$A:$A,0),MATCH('Estadísticas BCR'!$B24,BCR!$1:$1,0))),FK24),"")</f>
        <v>72.566217569382403</v>
      </c>
      <c r="FM24" s="59">
        <f>+IFERROR(IF(ISTEXT(FM$5)=FALSE,(INDEX(BCR!$1:$1048576,MATCH('Estadísticas BCR'!FM$5,BCR!$A:$A,0),MATCH('Estadísticas BCR'!$B24,BCR!$1:$1,0))),FL24),"")</f>
        <v>74.6091581016681</v>
      </c>
      <c r="FN24" s="59">
        <f>+IFERROR(IF(ISTEXT(FN$5)=FALSE,(INDEX(BCR!$1:$1048576,MATCH('Estadísticas BCR'!FN$5,BCR!$A:$A,0),MATCH('Estadísticas BCR'!$B24,BCR!$1:$1,0))),FM24),"")</f>
        <v>72.298500664771197</v>
      </c>
      <c r="FO24" s="59">
        <f>+IFERROR(IF(ISTEXT(FO$5)=FALSE,(INDEX(BCR!$1:$1048576,MATCH('Estadísticas BCR'!FO$5,BCR!$A:$A,0),MATCH('Estadísticas BCR'!$B24,BCR!$1:$1,0))),FN24),"")</f>
        <v>67.403708652741599</v>
      </c>
      <c r="FP24" s="60">
        <f>+IFERROR(IF(ISTEXT(FP$5)=FALSE,(INDEX(BCR!$1:$1048576,MATCH('Estadísticas BCR'!FP$5,BCR!$A:$A,0),MATCH('Estadísticas BCR'!$B24,BCR!$1:$1,0))),FO24),"")</f>
        <v>67.403708652741599</v>
      </c>
      <c r="FQ24" s="59">
        <f>+IFERROR(IF(ISTEXT(FQ$5)=FALSE,(INDEX(BCR!$1:$1048576,MATCH('Estadísticas BCR'!FQ$5,BCR!$A:$A,0),MATCH('Estadísticas BCR'!$B24,BCR!$1:$1,0))),FP24),"")</f>
        <v>67.385825136721806</v>
      </c>
      <c r="FR24" s="59">
        <f>+IFERROR(IF(ISTEXT(FR$5)=FALSE,(INDEX(BCR!$1:$1048576,MATCH('Estadísticas BCR'!FR$5,BCR!$A:$A,0),MATCH('Estadísticas BCR'!$B24,BCR!$1:$1,0))),FQ24),"")</f>
        <v>62.963037384586102</v>
      </c>
      <c r="FS24" s="59">
        <f>+IFERROR(IF(ISTEXT(FS$5)=FALSE,(INDEX(BCR!$1:$1048576,MATCH('Estadísticas BCR'!FS$5,BCR!$A:$A,0),MATCH('Estadísticas BCR'!$B24,BCR!$1:$1,0))),FR24),"")</f>
        <v>65.099816141380302</v>
      </c>
      <c r="FT24" s="59">
        <f>+IFERROR(IF(ISTEXT(FT$5)=FALSE,(INDEX(BCR!$1:$1048576,MATCH('Estadísticas BCR'!FT$5,BCR!$A:$A,0),MATCH('Estadísticas BCR'!$B24,BCR!$1:$1,0))),FS24),"")</f>
        <v>66.015492349271099</v>
      </c>
      <c r="FU24" s="59">
        <f>+IFERROR(IF(ISTEXT(FU$5)=FALSE,(INDEX(BCR!$1:$1048576,MATCH('Estadísticas BCR'!FU$5,BCR!$A:$A,0),MATCH('Estadísticas BCR'!$B24,BCR!$1:$1,0))),FT24),"")</f>
        <v>67.071222609586798</v>
      </c>
      <c r="FV24" s="59">
        <f>+IFERROR(IF(ISTEXT(FV$5)=FALSE,(INDEX(BCR!$1:$1048576,MATCH('Estadísticas BCR'!FV$5,BCR!$A:$A,0),MATCH('Estadísticas BCR'!$B24,BCR!$1:$1,0))),FU24),"")</f>
        <v>63.587821794446803</v>
      </c>
      <c r="FW24" s="59">
        <f>+IFERROR(IF(ISTEXT(FW$5)=FALSE,(INDEX(BCR!$1:$1048576,MATCH('Estadísticas BCR'!FW$5,BCR!$A:$A,0),MATCH('Estadísticas BCR'!$B24,BCR!$1:$1,0))),FV24),"")</f>
        <v>68.002036175606804</v>
      </c>
      <c r="FX24" s="59">
        <f>+IFERROR(IF(ISTEXT(FX$5)=FALSE,(INDEX(BCR!$1:$1048576,MATCH('Estadísticas BCR'!FX$5,BCR!$A:$A,0),MATCH('Estadísticas BCR'!$B24,BCR!$1:$1,0))),FW24),"")</f>
        <v>73.455838767042096</v>
      </c>
      <c r="FY24" s="59">
        <f>+IFERROR(IF(ISTEXT(FY$5)=FALSE,(INDEX(BCR!$1:$1048576,MATCH('Estadísticas BCR'!FY$5,BCR!$A:$A,0),MATCH('Estadísticas BCR'!$B24,BCR!$1:$1,0))),FX24),"")</f>
        <v>70.622875495229394</v>
      </c>
      <c r="FZ24" s="59">
        <f>+IFERROR(IF(ISTEXT(FZ$5)=FALSE,(INDEX(BCR!$1:$1048576,MATCH('Estadísticas BCR'!FZ$5,BCR!$A:$A,0),MATCH('Estadísticas BCR'!$B24,BCR!$1:$1,0))),FY24),"")</f>
        <v>71.747259702812102</v>
      </c>
      <c r="GA24" s="59">
        <f>+IFERROR(IF(ISTEXT(GA$5)=FALSE,(INDEX(BCR!$1:$1048576,MATCH('Estadísticas BCR'!GA$5,BCR!$A:$A,0),MATCH('Estadísticas BCR'!$B24,BCR!$1:$1,0))),FZ24),"")</f>
        <v>72.339090217984705</v>
      </c>
      <c r="GB24" s="59">
        <f>+IFERROR(IF(ISTEXT(GB$5)=FALSE,(INDEX(BCR!$1:$1048576,MATCH('Estadísticas BCR'!GB$5,BCR!$A:$A,0),MATCH('Estadísticas BCR'!$B24,BCR!$1:$1,0))),GA24),"")</f>
        <v>73.375865290908607</v>
      </c>
      <c r="GC24" s="60">
        <f>+IFERROR(IF(ISTEXT(GC$5)=FALSE,(INDEX(BCR!$1:$1048576,MATCH('Estadísticas BCR'!GC$5,BCR!$A:$A,0),MATCH('Estadísticas BCR'!$B24,BCR!$1:$1,0))),GB24),"")</f>
        <v>73.375865290908607</v>
      </c>
      <c r="GD24" s="59">
        <f>+IFERROR(IF(ISTEXT(GD$5)=FALSE,(INDEX(BCR!$1:$1048576,MATCH('Estadísticas BCR'!GD$5,BCR!$A:$A,0),MATCH('Estadísticas BCR'!$B24,BCR!$1:$1,0))),GC24),"")</f>
        <v>64.894925970950993</v>
      </c>
      <c r="GE24" s="59">
        <f>+IFERROR(IF(ISTEXT(GE$5)=FALSE,(INDEX(BCR!$1:$1048576,MATCH('Estadísticas BCR'!GE$5,BCR!$A:$A,0),MATCH('Estadísticas BCR'!$B24,BCR!$1:$1,0))),GD24),"")</f>
        <v>66.339472000910902</v>
      </c>
      <c r="GF24" s="59">
        <f>+IFERROR(IF(ISTEXT(GF$5)=FALSE,(INDEX(BCR!$1:$1048576,MATCH('Estadísticas BCR'!GF$5,BCR!$A:$A,0),MATCH('Estadísticas BCR'!$B24,BCR!$1:$1,0))),GE24),"")</f>
        <v>67.701901211993302</v>
      </c>
      <c r="GG24" s="59">
        <f>+IFERROR(IF(ISTEXT(GG$5)=FALSE,(INDEX(BCR!$1:$1048576,MATCH('Estadísticas BCR'!GG$5,BCR!$A:$A,0),MATCH('Estadísticas BCR'!$B24,BCR!$1:$1,0))),GF24),"")</f>
        <v>67.841888284957406</v>
      </c>
      <c r="GH24" s="59">
        <f>+IFERROR(IF(ISTEXT(GH$5)=FALSE,(INDEX(BCR!$1:$1048576,MATCH('Estadísticas BCR'!GH$5,BCR!$A:$A,0),MATCH('Estadísticas BCR'!$B24,BCR!$1:$1,0))),GG24),"")</f>
        <v>71.742035304873795</v>
      </c>
      <c r="GI24" s="59">
        <f>+IFERROR(IF(ISTEXT(GI$5)=FALSE,(INDEX(BCR!$1:$1048576,MATCH('Estadísticas BCR'!GI$5,BCR!$A:$A,0),MATCH('Estadísticas BCR'!$B24,BCR!$1:$1,0))),GH24),"")</f>
        <v>69.725283741740597</v>
      </c>
      <c r="GJ24" s="59">
        <f>+IFERROR(IF(ISTEXT(GJ$5)=FALSE,(INDEX(BCR!$1:$1048576,MATCH('Estadísticas BCR'!GJ$5,BCR!$A:$A,0),MATCH('Estadísticas BCR'!$B24,BCR!$1:$1,0))),GI24),"")</f>
        <v>69.682015010097203</v>
      </c>
      <c r="GK24" s="59">
        <f>+IFERROR(IF(ISTEXT(GK$5)=FALSE,(INDEX(BCR!$1:$1048576,MATCH('Estadísticas BCR'!GK$5,BCR!$A:$A,0),MATCH('Estadísticas BCR'!$B24,BCR!$1:$1,0))),GJ24),"")</f>
        <v>77.668377991888804</v>
      </c>
      <c r="GL24" s="59">
        <f>+IFERROR(IF(ISTEXT(GL$5)=FALSE,(INDEX(BCR!$1:$1048576,MATCH('Estadísticas BCR'!GL$5,BCR!$A:$A,0),MATCH('Estadísticas BCR'!$B24,BCR!$1:$1,0))),GK24),"")</f>
        <v>73.391404525802201</v>
      </c>
      <c r="GM24" s="59">
        <f>+IFERROR(IF(ISTEXT(GM$5)=FALSE,(INDEX(BCR!$1:$1048576,MATCH('Estadísticas BCR'!GM$5,BCR!$A:$A,0),MATCH('Estadísticas BCR'!$B24,BCR!$1:$1,0))),GL24),"")</f>
        <v>76.703538859808603</v>
      </c>
      <c r="GN24" s="59">
        <f>+IFERROR(IF(ISTEXT(GN$5)=FALSE,(INDEX(BCR!$1:$1048576,MATCH('Estadísticas BCR'!GN$5,BCR!$A:$A,0),MATCH('Estadísticas BCR'!$B24,BCR!$1:$1,0))),GM24),"")</f>
        <v>77.356052766419197</v>
      </c>
      <c r="GO24" s="59">
        <f>+IFERROR(IF(ISTEXT(GO$5)=FALSE,(INDEX(BCR!$1:$1048576,MATCH('Estadísticas BCR'!GO$5,BCR!$A:$A,0),MATCH('Estadísticas BCR'!$B24,BCR!$1:$1,0))),GN24),"")</f>
        <v>74.077341183326197</v>
      </c>
      <c r="GP24" s="60">
        <f>+IFERROR(IF(ISTEXT(GP$5)=FALSE,(INDEX(BCR!$1:$1048576,MATCH('Estadísticas BCR'!GP$5,BCR!$A:$A,0),MATCH('Estadísticas BCR'!$B24,BCR!$1:$1,0))),GO24),"")</f>
        <v>74.077341183326197</v>
      </c>
      <c r="GQ24" s="59">
        <f>+IFERROR(IF(ISTEXT(GQ$5)=FALSE,(INDEX(BCR!$1:$1048576,MATCH('Estadísticas BCR'!GQ$5,BCR!$A:$A,0),MATCH('Estadísticas BCR'!$B24,BCR!$1:$1,0))),GP24),"")</f>
        <v>69.249059775819703</v>
      </c>
      <c r="GR24" s="59">
        <f>+IFERROR(IF(ISTEXT(GR$5)=FALSE,(INDEX(BCR!$1:$1048576,MATCH('Estadísticas BCR'!GR$5,BCR!$A:$A,0),MATCH('Estadísticas BCR'!$B24,BCR!$1:$1,0))),GQ24),"")</f>
        <v>64.278647952605397</v>
      </c>
      <c r="GS24" s="59">
        <f>+IFERROR(IF(ISTEXT(GS$5)=FALSE,(INDEX(BCR!$1:$1048576,MATCH('Estadísticas BCR'!GS$5,BCR!$A:$A,0),MATCH('Estadísticas BCR'!$B24,BCR!$1:$1,0))),GR24),"")</f>
        <v>69.337941520232803</v>
      </c>
      <c r="GT24" s="59">
        <f>+IFERROR(IF(ISTEXT(GT$5)=FALSE,(INDEX(BCR!$1:$1048576,MATCH('Estadísticas BCR'!GT$5,BCR!$A:$A,0),MATCH('Estadísticas BCR'!$B24,BCR!$1:$1,0))),GS24),"")</f>
        <v>62.8478327120988</v>
      </c>
      <c r="GU24" s="59">
        <f>+IFERROR(IF(ISTEXT(GU$5)=FALSE,(INDEX(BCR!$1:$1048576,MATCH('Estadísticas BCR'!GU$5,BCR!$A:$A,0),MATCH('Estadísticas BCR'!$B24,BCR!$1:$1,0))),GT24),"")</f>
        <v>65.530092197227702</v>
      </c>
      <c r="GV24" s="59">
        <f>+IFERROR(IF(ISTEXT(GV$5)=FALSE,(INDEX(BCR!$1:$1048576,MATCH('Estadísticas BCR'!GV$5,BCR!$A:$A,0),MATCH('Estadísticas BCR'!$B24,BCR!$1:$1,0))),GU24),"")</f>
        <v>65.816027515162503</v>
      </c>
      <c r="GW24" s="59">
        <f>+IFERROR(IF(ISTEXT(GW$5)=FALSE,(INDEX(BCR!$1:$1048576,MATCH('Estadísticas BCR'!GW$5,BCR!$A:$A,0),MATCH('Estadísticas BCR'!$B24,BCR!$1:$1,0))),GV24),"")</f>
        <v>67.731506133644103</v>
      </c>
      <c r="GX24" s="59">
        <f>+IFERROR(IF(ISTEXT(GX$5)=FALSE,(INDEX(BCR!$1:$1048576,MATCH('Estadísticas BCR'!GX$5,BCR!$A:$A,0),MATCH('Estadísticas BCR'!$B24,BCR!$1:$1,0))),GW24),"")</f>
        <v>71.738753311297103</v>
      </c>
      <c r="GY24" s="59">
        <f>+IFERROR(IF(ISTEXT(GY$5)=FALSE,(INDEX(BCR!$1:$1048576,MATCH('Estadísticas BCR'!GY$5,BCR!$A:$A,0),MATCH('Estadísticas BCR'!$B24,BCR!$1:$1,0))),GX24),"")</f>
        <v>75.258590953084195</v>
      </c>
      <c r="GZ24" s="59">
        <f>+IFERROR(IF(ISTEXT(GZ$5)=FALSE,(INDEX(BCR!$1:$1048576,MATCH('Estadísticas BCR'!GZ$5,BCR!$A:$A,0),MATCH('Estadísticas BCR'!$B24,BCR!$1:$1,0))),GY24),"")</f>
        <v>79.4892816117937</v>
      </c>
      <c r="HA24" s="59">
        <f>+IFERROR(IF(ISTEXT(HA$5)=FALSE,(INDEX(BCR!$1:$1048576,MATCH('Estadísticas BCR'!HA$5,BCR!$A:$A,0),MATCH('Estadísticas BCR'!$B24,BCR!$1:$1,0))),GZ24),"")</f>
        <v>74.006208996011395</v>
      </c>
      <c r="HB24" s="59">
        <f>+IFERROR(IF(ISTEXT(HB$5)=FALSE,(INDEX(BCR!$1:$1048576,MATCH('Estadísticas BCR'!HB$5,BCR!$A:$A,0),MATCH('Estadísticas BCR'!$B24,BCR!$1:$1,0))),HA24),"")</f>
        <v>75.597975880696197</v>
      </c>
      <c r="HC24" s="60">
        <f>+IFERROR(IF(ISTEXT(HC$5)=FALSE,(INDEX(BCR!$1:$1048576,MATCH('Estadísticas BCR'!HC$5,BCR!$A:$A,0),MATCH('Estadísticas BCR'!$B24,BCR!$1:$1,0))),HB24),"")</f>
        <v>75.597975880696197</v>
      </c>
      <c r="HD24" s="59">
        <f>+IFERROR(IF(ISTEXT(HD$5)=FALSE,(INDEX(BCR!$1:$1048576,MATCH('Estadísticas BCR'!HD$5,BCR!$A:$A,0),MATCH('Estadísticas BCR'!$B24,BCR!$1:$1,0))),HC24),"")</f>
        <v>70.194541843743593</v>
      </c>
      <c r="HE24" s="59">
        <f>+IFERROR(IF(ISTEXT(HE$5)=FALSE,(INDEX(BCR!$1:$1048576,MATCH('Estadísticas BCR'!HE$5,BCR!$A:$A,0),MATCH('Estadísticas BCR'!$B24,BCR!$1:$1,0))),HD24),"")</f>
        <v>72.959788880739694</v>
      </c>
      <c r="HF24" s="59">
        <f>+IFERROR(IF(ISTEXT(HF$5)=FALSE,(INDEX(BCR!$1:$1048576,MATCH('Estadísticas BCR'!HF$5,BCR!$A:$A,0),MATCH('Estadísticas BCR'!$B24,BCR!$1:$1,0))),HE24),"")</f>
        <v>63.321511458511303</v>
      </c>
      <c r="HG24" s="59">
        <f>+IFERROR(IF(ISTEXT(HG$5)=FALSE,(INDEX(BCR!$1:$1048576,MATCH('Estadísticas BCR'!HG$5,BCR!$A:$A,0),MATCH('Estadísticas BCR'!$B24,BCR!$1:$1,0))),HF24),"")</f>
        <v>75.888331843040405</v>
      </c>
      <c r="HH24" s="59">
        <f>+IFERROR(IF(ISTEXT(HH$5)=FALSE,(INDEX(BCR!$1:$1048576,MATCH('Estadísticas BCR'!HH$5,BCR!$A:$A,0),MATCH('Estadísticas BCR'!$B24,BCR!$1:$1,0))),HG24),"")</f>
        <v>72.840498461146893</v>
      </c>
      <c r="HI24" s="59">
        <f>+IFERROR(IF(ISTEXT(HI$5)=FALSE,(INDEX(BCR!$1:$1048576,MATCH('Estadísticas BCR'!HI$5,BCR!$A:$A,0),MATCH('Estadísticas BCR'!$B24,BCR!$1:$1,0))),HH24),"")</f>
        <v>69.644841409381797</v>
      </c>
      <c r="HJ24" s="59">
        <f>+IFERROR(IF(ISTEXT(HJ$5)=FALSE,(INDEX(BCR!$1:$1048576,MATCH('Estadísticas BCR'!HJ$5,BCR!$A:$A,0),MATCH('Estadísticas BCR'!$B24,BCR!$1:$1,0))),HI24),"")</f>
        <v>73.081021704694294</v>
      </c>
      <c r="HK24" s="59">
        <f>+IFERROR(IF(ISTEXT(HK$5)=FALSE,(INDEX(BCR!$1:$1048576,MATCH('Estadísticas BCR'!HK$5,BCR!$A:$A,0),MATCH('Estadísticas BCR'!$B24,BCR!$1:$1,0))),HJ24),"")</f>
        <v>74.372720605226405</v>
      </c>
      <c r="HL24" s="59">
        <f>+IFERROR(IF(ISTEXT(HL$5)=FALSE,(INDEX(BCR!$1:$1048576,MATCH('Estadísticas BCR'!HL$5,BCR!$A:$A,0),MATCH('Estadísticas BCR'!$B24,BCR!$1:$1,0))),HK24),"")</f>
        <v>72.318862420838698</v>
      </c>
      <c r="HM24" s="59">
        <f>+IFERROR(IF(ISTEXT(HM$5)=FALSE,(INDEX(BCR!$1:$1048576,MATCH('Estadísticas BCR'!HM$5,BCR!$A:$A,0),MATCH('Estadísticas BCR'!$B24,BCR!$1:$1,0))),HL24),"")</f>
        <v>71.338350094943394</v>
      </c>
      <c r="HN24" s="59">
        <f>+IFERROR(IF(ISTEXT(HN$5)=FALSE,(INDEX(BCR!$1:$1048576,MATCH('Estadísticas BCR'!HN$5,BCR!$A:$A,0),MATCH('Estadísticas BCR'!$B24,BCR!$1:$1,0))),HM24),"")</f>
        <v>71.060988147984403</v>
      </c>
      <c r="HO24" s="59">
        <f>+IFERROR(IF(ISTEXT(HO$5)=FALSE,(INDEX(BCR!$1:$1048576,MATCH('Estadísticas BCR'!HO$5,BCR!$A:$A,0),MATCH('Estadísticas BCR'!$B24,BCR!$1:$1,0))),HN24),"")</f>
        <v>67.992726030562693</v>
      </c>
      <c r="HP24" s="60">
        <f>+IFERROR(IF(ISTEXT(HP$5)=FALSE,(INDEX(BCR!$1:$1048576,MATCH('Estadísticas BCR'!HP$5,BCR!$A:$A,0),MATCH('Estadísticas BCR'!$B24,BCR!$1:$1,0))),HO24),"")</f>
        <v>67.992726030562693</v>
      </c>
      <c r="HQ24" s="59">
        <f>+IFERROR(IF(ISTEXT(HQ$5)=FALSE,(INDEX(BCR!$1:$1048576,MATCH('Estadísticas BCR'!HQ$5,BCR!$A:$A,0),MATCH('Estadísticas BCR'!$B24,BCR!$1:$1,0))),HP24),"")</f>
        <v>65.694057917139702</v>
      </c>
      <c r="HR24" s="59">
        <f>+IFERROR(IF(ISTEXT(HR$5)=FALSE,(INDEX(BCR!$1:$1048576,MATCH('Estadísticas BCR'!HR$5,BCR!$A:$A,0),MATCH('Estadísticas BCR'!$B24,BCR!$1:$1,0))),HQ24),"")</f>
        <v>64.5633776402466</v>
      </c>
      <c r="HS24" s="59">
        <f>+IFERROR(IF(ISTEXT(HS$5)=FALSE,(INDEX(BCR!$1:$1048576,MATCH('Estadísticas BCR'!HS$5,BCR!$A:$A,0),MATCH('Estadísticas BCR'!$B24,BCR!$1:$1,0))),HR24),"")</f>
        <v>66.737396977216903</v>
      </c>
      <c r="HT24" s="59">
        <f>+IFERROR(IF(ISTEXT(HT$5)=FALSE,(INDEX(BCR!$1:$1048576,MATCH('Estadísticas BCR'!HT$5,BCR!$A:$A,0),MATCH('Estadísticas BCR'!$B24,BCR!$1:$1,0))),HS24),"")</f>
        <v>62.030683290968803</v>
      </c>
      <c r="HU24" s="59">
        <f>+IFERROR(IF(ISTEXT(HU$5)=FALSE,(INDEX(BCR!$1:$1048576,MATCH('Estadísticas BCR'!HU$5,BCR!$A:$A,0),MATCH('Estadísticas BCR'!$B24,BCR!$1:$1,0))),HT24),"")</f>
        <v>66.227348383618207</v>
      </c>
      <c r="HV24" s="59">
        <f>+IFERROR(IF(ISTEXT(HV$5)=FALSE,(INDEX(BCR!$1:$1048576,MATCH('Estadísticas BCR'!HV$5,BCR!$A:$A,0),MATCH('Estadísticas BCR'!$B24,BCR!$1:$1,0))),HU24),"")</f>
        <v>70.077863623119995</v>
      </c>
      <c r="HW24" s="59">
        <f>+IFERROR(IF(ISTEXT(HW$5)=FALSE,(INDEX(BCR!$1:$1048576,MATCH('Estadísticas BCR'!HW$5,BCR!$A:$A,0),MATCH('Estadísticas BCR'!$B24,BCR!$1:$1,0))),HV24),"")</f>
        <v>70.668354549077506</v>
      </c>
      <c r="HX24" s="59">
        <f>+IFERROR(IF(ISTEXT(HX$5)=FALSE,(INDEX(BCR!$1:$1048576,MATCH('Estadísticas BCR'!HX$5,BCR!$A:$A,0),MATCH('Estadísticas BCR'!$B24,BCR!$1:$1,0))),HW24),"")</f>
        <v>76.564020643069796</v>
      </c>
      <c r="HY24" s="59">
        <f>+IFERROR(IF(ISTEXT(HY$5)=FALSE,(INDEX(BCR!$1:$1048576,MATCH('Estadísticas BCR'!HY$5,BCR!$A:$A,0),MATCH('Estadísticas BCR'!$B24,BCR!$1:$1,0))),HX24),"")</f>
        <v>76.3522315881835</v>
      </c>
      <c r="HZ24" s="59">
        <f>+IFERROR(IF(ISTEXT(HZ$5)=FALSE,(INDEX(BCR!$1:$1048576,MATCH('Estadísticas BCR'!HZ$5,BCR!$A:$A,0),MATCH('Estadísticas BCR'!$B24,BCR!$1:$1,0))),HY24),"")</f>
        <v>77.521224116624694</v>
      </c>
      <c r="IA24" s="59">
        <f>+IFERROR(IF(ISTEXT(IA$5)=FALSE,(INDEX(BCR!$1:$1048576,MATCH('Estadísticas BCR'!IA$5,BCR!$A:$A,0),MATCH('Estadísticas BCR'!$B24,BCR!$1:$1,0))),HZ24),"")</f>
        <v>75.688666070549502</v>
      </c>
      <c r="IB24" s="59">
        <f>+IFERROR(IF(ISTEXT(IB$5)=FALSE,(INDEX(BCR!$1:$1048576,MATCH('Estadísticas BCR'!IB$5,BCR!$A:$A,0),MATCH('Estadísticas BCR'!$B24,BCR!$1:$1,0))),IA24),"")</f>
        <v>77.323768666338495</v>
      </c>
      <c r="IC24" s="60">
        <f>+IFERROR(IF(ISTEXT(IC$5)=FALSE,(INDEX(BCR!$1:$1048576,MATCH('Estadísticas BCR'!IC$5,BCR!$A:$A,0),MATCH('Estadísticas BCR'!$B24,BCR!$1:$1,0))),IB24),"")</f>
        <v>77.323768666338495</v>
      </c>
      <c r="ID24" s="59">
        <f>+IFERROR(IF(ISTEXT(ID$5)=FALSE,(INDEX(BCR!$1:$1048576,MATCH('Estadísticas BCR'!ID$5,BCR!$A:$A,0),MATCH('Estadísticas BCR'!$B24,BCR!$1:$1,0))),IC24),"")</f>
        <v>69.196748816975301</v>
      </c>
      <c r="IE24" s="59">
        <f>+IFERROR(IF(ISTEXT(IE$5)=FALSE,(INDEX(BCR!$1:$1048576,MATCH('Estadísticas BCR'!IE$5,BCR!$A:$A,0),MATCH('Estadísticas BCR'!$B24,BCR!$1:$1,0))),ID24),"")</f>
        <v>64.908187904179201</v>
      </c>
      <c r="IF24" s="59">
        <f>+IFERROR(IF(ISTEXT(IF$5)=FALSE,(INDEX(BCR!$1:$1048576,MATCH('Estadísticas BCR'!IF$5,BCR!$A:$A,0),MATCH('Estadísticas BCR'!$B24,BCR!$1:$1,0))),IE24),"")</f>
        <v>69.620996721355397</v>
      </c>
      <c r="IG24" s="59">
        <f>+IFERROR(IF(ISTEXT(IG$5)=FALSE,(INDEX(BCR!$1:$1048576,MATCH('Estadísticas BCR'!IG$5,BCR!$A:$A,0),MATCH('Estadísticas BCR'!$B24,BCR!$1:$1,0))),IF24),"")</f>
        <v>68.447516569044097</v>
      </c>
      <c r="IH24" s="59">
        <f>+IFERROR(IF(ISTEXT(IH$5)=FALSE,(INDEX(BCR!$1:$1048576,MATCH('Estadísticas BCR'!IH$5,BCR!$A:$A,0),MATCH('Estadísticas BCR'!$B24,BCR!$1:$1,0))),IG24),"")</f>
        <v>70.678669386032794</v>
      </c>
      <c r="II24" s="59">
        <f>+IFERROR(IF(ISTEXT(II$5)=FALSE,(INDEX(BCR!$1:$1048576,MATCH('Estadísticas BCR'!II$5,BCR!$A:$A,0),MATCH('Estadísticas BCR'!$B24,BCR!$1:$1,0))),IH24),"")</f>
        <v>67.307593126567795</v>
      </c>
      <c r="IJ24" s="59">
        <f>+IFERROR(IF(ISTEXT(IJ$5)=FALSE,(INDEX(BCR!$1:$1048576,MATCH('Estadísticas BCR'!IJ$5,BCR!$A:$A,0),MATCH('Estadísticas BCR'!$B24,BCR!$1:$1,0))),II24),"")</f>
        <v>69.267747045368495</v>
      </c>
      <c r="IK24" s="59">
        <f>+IFERROR(IF(ISTEXT(IK$5)=FALSE,(INDEX(BCR!$1:$1048576,MATCH('Estadísticas BCR'!IK$5,BCR!$A:$A,0),MATCH('Estadísticas BCR'!$B24,BCR!$1:$1,0))),IJ24),"")</f>
        <v>75.3927508129632</v>
      </c>
      <c r="IL24" s="59">
        <f>+IFERROR(IF(ISTEXT(IL$5)=FALSE,(INDEX(BCR!$1:$1048576,MATCH('Estadísticas BCR'!IL$5,BCR!$A:$A,0),MATCH('Estadísticas BCR'!$B24,BCR!$1:$1,0))),IK24),"")</f>
        <v>75.0975723294452</v>
      </c>
      <c r="IM24" s="59">
        <f>+IFERROR(IF(ISTEXT(IM$5)=FALSE,(INDEX(BCR!$1:$1048576,MATCH('Estadísticas BCR'!IM$5,BCR!$A:$A,0),MATCH('Estadísticas BCR'!$B24,BCR!$1:$1,0))),IL24),"")</f>
        <v>76.419411987314106</v>
      </c>
      <c r="IN24" s="59">
        <f>+IFERROR(IF(ISTEXT(IN$5)=FALSE,(INDEX(BCR!$1:$1048576,MATCH('Estadísticas BCR'!IN$5,BCR!$A:$A,0),MATCH('Estadísticas BCR'!$B24,BCR!$1:$1,0))),IM24),"")</f>
        <v>75.480159009239799</v>
      </c>
      <c r="IO24" s="59">
        <f>+IFERROR(IF(ISTEXT(IO$5)=FALSE,(INDEX(BCR!$1:$1048576,MATCH('Estadísticas BCR'!IO$5,BCR!$A:$A,0),MATCH('Estadísticas BCR'!$B24,BCR!$1:$1,0))),IN24),"")</f>
        <v>75.362409117244198</v>
      </c>
      <c r="IP24" s="60">
        <f>+IFERROR(IF(ISTEXT(IP$5)=FALSE,(INDEX(BCR!$1:$1048576,MATCH('Estadísticas BCR'!IP$5,BCR!$A:$A,0),MATCH('Estadísticas BCR'!$B24,BCR!$1:$1,0))),IO24),"")</f>
        <v>75.362409117244198</v>
      </c>
      <c r="IQ24" s="59">
        <f>+IFERROR(IF(ISTEXT(IQ$5)=FALSE,(INDEX(BCR!$1:$1048576,MATCH('Estadísticas BCR'!IQ$5,BCR!$A:$A,0),MATCH('Estadísticas BCR'!$B24,BCR!$1:$1,0))),IP24),"")</f>
        <v>66.442017555316696</v>
      </c>
      <c r="IR24" s="59">
        <f>+IFERROR(IF(ISTEXT(IR$5)=FALSE,(INDEX(BCR!$1:$1048576,MATCH('Estadísticas BCR'!IR$5,BCR!$A:$A,0),MATCH('Estadísticas BCR'!$B24,BCR!$1:$1,0))),IQ24),"")</f>
        <v>67.343159220225104</v>
      </c>
      <c r="IS24" s="59">
        <f>+IFERROR(IF(ISTEXT(IS$5)=FALSE,(INDEX(BCR!$1:$1048576,MATCH('Estadísticas BCR'!IS$5,BCR!$A:$A,0),MATCH('Estadísticas BCR'!$B24,BCR!$1:$1,0))),IR24),"")</f>
        <v>71.775792953090999</v>
      </c>
      <c r="IT24" s="59">
        <f>+IFERROR(IF(ISTEXT(IT$5)=FALSE,(INDEX(BCR!$1:$1048576,MATCH('Estadísticas BCR'!IT$5,BCR!$A:$A,0),MATCH('Estadísticas BCR'!$B24,BCR!$1:$1,0))),IS24),"")</f>
        <v>68.684690839554094</v>
      </c>
      <c r="IU24" s="59">
        <f>+IFERROR(IF(ISTEXT(IU$5)=FALSE,(INDEX(BCR!$1:$1048576,MATCH('Estadísticas BCR'!IU$5,BCR!$A:$A,0),MATCH('Estadísticas BCR'!$B24,BCR!$1:$1,0))),IT24),"")</f>
        <v>74.671783897467805</v>
      </c>
      <c r="IV24" s="59">
        <f>+IFERROR(IF(ISTEXT(IV$5)=FALSE,(INDEX(BCR!$1:$1048576,MATCH('Estadísticas BCR'!IV$5,BCR!$A:$A,0),MATCH('Estadísticas BCR'!$B24,BCR!$1:$1,0))),IU24),"")</f>
        <v>74.189397821158195</v>
      </c>
      <c r="IW24" s="59">
        <f>+IFERROR(IF(ISTEXT(IW$5)=FALSE,(INDEX(BCR!$1:$1048576,MATCH('Estadísticas BCR'!IW$5,BCR!$A:$A,0),MATCH('Estadísticas BCR'!$B24,BCR!$1:$1,0))),IV24),"")</f>
        <v>75.988734054702107</v>
      </c>
      <c r="IX24" s="59">
        <f>+IFERROR(IF(ISTEXT(IX$5)=FALSE,(INDEX(BCR!$1:$1048576,MATCH('Estadísticas BCR'!IX$5,BCR!$A:$A,0),MATCH('Estadísticas BCR'!$B24,BCR!$1:$1,0))),IW24),"")</f>
        <v>78.197984588026102</v>
      </c>
      <c r="IY24" s="59">
        <f>+IFERROR(IF(ISTEXT(IY$5)=FALSE,(INDEX(BCR!$1:$1048576,MATCH('Estadísticas BCR'!IY$5,BCR!$A:$A,0),MATCH('Estadísticas BCR'!$B24,BCR!$1:$1,0))),IX24),"")</f>
        <v>80.048627088503295</v>
      </c>
      <c r="IZ24" s="59">
        <f>+IFERROR(IF(ISTEXT(IZ$5)=FALSE,(INDEX(BCR!$1:$1048576,MATCH('Estadísticas BCR'!IZ$5,BCR!$A:$A,0),MATCH('Estadísticas BCR'!$B24,BCR!$1:$1,0))),IY24),"")</f>
        <v>81.459549429167595</v>
      </c>
      <c r="JA24" s="59">
        <f>+IFERROR(IF(ISTEXT(JA$5)=FALSE,(INDEX(BCR!$1:$1048576,MATCH('Estadísticas BCR'!JA$5,BCR!$A:$A,0),MATCH('Estadísticas BCR'!$B24,BCR!$1:$1,0))),IZ24),"")</f>
        <v>78.786934986386399</v>
      </c>
      <c r="JB24" s="59">
        <f>+IFERROR(IF(ISTEXT(JB$5)=FALSE,(INDEX(BCR!$1:$1048576,MATCH('Estadísticas BCR'!JB$5,BCR!$A:$A,0),MATCH('Estadísticas BCR'!$B24,BCR!$1:$1,0))),JA24),"")</f>
        <v>78.552305935384993</v>
      </c>
      <c r="JC24" s="60">
        <f>+IFERROR(IF(ISTEXT(JC$5)=FALSE,(INDEX(BCR!$1:$1048576,MATCH('Estadísticas BCR'!JC$5,BCR!$A:$A,0),MATCH('Estadísticas BCR'!$B24,BCR!$1:$1,0))),JB24),"")</f>
        <v>78.552305935384993</v>
      </c>
      <c r="JD24" s="59">
        <f>+IFERROR(IF(ISTEXT(JD$5)=FALSE,(INDEX(BCR!$1:$1048576,MATCH('Estadísticas BCR'!JD$5,BCR!$A:$A,0),MATCH('Estadísticas BCR'!$B24,BCR!$1:$1,0))),JC24),"")</f>
        <v>71.559784192177503</v>
      </c>
      <c r="JE24" s="59">
        <f>+IFERROR(IF(ISTEXT(JE$5)=FALSE,(INDEX(BCR!$1:$1048576,MATCH('Estadísticas BCR'!JE$5,BCR!$A:$A,0),MATCH('Estadísticas BCR'!$B24,BCR!$1:$1,0))),JD24),"")</f>
        <v>86.786760839788499</v>
      </c>
      <c r="JF24" s="59">
        <f>+IFERROR(IF(ISTEXT(JF$5)=FALSE,(INDEX(BCR!$1:$1048576,MATCH('Estadísticas BCR'!JF$5,BCR!$A:$A,0),MATCH('Estadísticas BCR'!$B24,BCR!$1:$1,0))),JE24),"")</f>
        <v>38.019350366210197</v>
      </c>
      <c r="JG24" s="59">
        <f>+IFERROR(IF(ISTEXT(JG$5)=FALSE,(INDEX(BCR!$1:$1048576,MATCH('Estadísticas BCR'!JG$5,BCR!$A:$A,0),MATCH('Estadísticas BCR'!$B24,BCR!$1:$1,0))),JF24),"")</f>
        <v>3.04280992233732</v>
      </c>
      <c r="JH24" s="59">
        <f>+IFERROR(IF(ISTEXT(JH$5)=FALSE,(INDEX(BCR!$1:$1048576,MATCH('Estadísticas BCR'!JH$5,BCR!$A:$A,0),MATCH('Estadísticas BCR'!$B24,BCR!$1:$1,0))),JG24),"")</f>
        <v>26.757088938677001</v>
      </c>
      <c r="JI24" s="59">
        <f>+IFERROR(IF(ISTEXT(JI$5)=FALSE,(INDEX(BCR!$1:$1048576,MATCH('Estadísticas BCR'!JI$5,BCR!$A:$A,0),MATCH('Estadísticas BCR'!$B24,BCR!$1:$1,0))),JH24),"")</f>
        <v>50.6340610651744</v>
      </c>
      <c r="JJ24" s="59">
        <f>+IFERROR(IF(ISTEXT(JJ$5)=FALSE,(INDEX(BCR!$1:$1048576,MATCH('Estadísticas BCR'!JJ$5,BCR!$A:$A,0),MATCH('Estadísticas BCR'!$B24,BCR!$1:$1,0))),JI24),"")</f>
        <v>67.586629560045395</v>
      </c>
      <c r="JK24" s="59">
        <f>+IFERROR(IF(ISTEXT(JK$5)=FALSE,(INDEX(BCR!$1:$1048576,MATCH('Estadísticas BCR'!JK$5,BCR!$A:$A,0),MATCH('Estadísticas BCR'!$B24,BCR!$1:$1,0))),JJ24),"")</f>
        <v>79.676355245663899</v>
      </c>
      <c r="JL24" s="59">
        <f>+IFERROR(IF(ISTEXT(JL$5)=FALSE,(INDEX(BCR!$1:$1048576,MATCH('Estadísticas BCR'!JL$5,BCR!$A:$A,0),MATCH('Estadísticas BCR'!$B24,BCR!$1:$1,0))),JK24),"")</f>
        <v>80.998060944611396</v>
      </c>
      <c r="JM24" s="59">
        <f>+IFERROR(IF(ISTEXT(JM$5)=FALSE,(INDEX(BCR!$1:$1048576,MATCH('Estadísticas BCR'!JM$5,BCR!$A:$A,0),MATCH('Estadísticas BCR'!$B24,BCR!$1:$1,0))),JL24),"")</f>
        <v>91.122207375108403</v>
      </c>
      <c r="JN24" s="59">
        <f>+IFERROR(IF(ISTEXT(JN$5)=FALSE,(INDEX(BCR!$1:$1048576,MATCH('Estadísticas BCR'!JN$5,BCR!$A:$A,0),MATCH('Estadísticas BCR'!$B24,BCR!$1:$1,0))),JM24),"")</f>
        <v>89.519924715086105</v>
      </c>
      <c r="JO24" s="59">
        <f>+IFERROR(IF(ISTEXT(JO$5)=FALSE,(INDEX(BCR!$1:$1048576,MATCH('Estadísticas BCR'!JO$5,BCR!$A:$A,0),MATCH('Estadísticas BCR'!$B24,BCR!$1:$1,0))),JN24),"")</f>
        <v>91.282824121982998</v>
      </c>
      <c r="JP24" s="60">
        <f>+IFERROR(IF(ISTEXT(JP$5)=FALSE,(INDEX(BCR!$1:$1048576,MATCH('Estadísticas BCR'!JP$5,BCR!$A:$A,0),MATCH('Estadísticas BCR'!$B24,BCR!$1:$1,0))),JO24),"")</f>
        <v>91.282824121982998</v>
      </c>
      <c r="JQ24" s="59">
        <f>+IFERROR(IF(ISTEXT(JQ$5)=FALSE,(INDEX(BCR!$1:$1048576,MATCH('Estadísticas BCR'!JQ$5,BCR!$A:$A,0),MATCH('Estadísticas BCR'!$B24,BCR!$1:$1,0))),JP24),"")</f>
        <v>83.907246842755697</v>
      </c>
      <c r="JR24" s="59">
        <f>+IFERROR(IF(ISTEXT(JR$5)=FALSE,(INDEX(BCR!$1:$1048576,MATCH('Estadísticas BCR'!JR$5,BCR!$A:$A,0),MATCH('Estadísticas BCR'!$B24,BCR!$1:$1,0))),JQ24),"")</f>
        <v>80.190958442593598</v>
      </c>
      <c r="JS24" s="59">
        <f>+IFERROR(IF(ISTEXT(JS$5)=FALSE,(INDEX(BCR!$1:$1048576,MATCH('Estadísticas BCR'!JS$5,BCR!$A:$A,0),MATCH('Estadísticas BCR'!$B24,BCR!$1:$1,0))),JR24),"")</f>
        <v>82.975361605363702</v>
      </c>
      <c r="JT24" s="59">
        <f>+IFERROR(IF(ISTEXT(JT$5)=FALSE,(INDEX(BCR!$1:$1048576,MATCH('Estadísticas BCR'!JT$5,BCR!$A:$A,0),MATCH('Estadísticas BCR'!$B24,BCR!$1:$1,0))),JS24),"")</f>
        <v>79.192428641757004</v>
      </c>
      <c r="JU24" s="59">
        <f>+IFERROR(IF(ISTEXT(JU$5)=FALSE,(INDEX(BCR!$1:$1048576,MATCH('Estadísticas BCR'!JU$5,BCR!$A:$A,0),MATCH('Estadísticas BCR'!$B24,BCR!$1:$1,0))),JT24),"")</f>
        <v>82.788154012572093</v>
      </c>
      <c r="JV24" s="59">
        <f>+IFERROR(IF(ISTEXT(JV$5)=FALSE,(INDEX(BCR!$1:$1048576,MATCH('Estadísticas BCR'!JV$5,BCR!$A:$A,0),MATCH('Estadísticas BCR'!$B24,BCR!$1:$1,0))),JU24),"")</f>
        <v>82.705099481244105</v>
      </c>
      <c r="JW24" s="59">
        <f>+IFERROR(IF(ISTEXT(JW$5)=FALSE,(INDEX(BCR!$1:$1048576,MATCH('Estadísticas BCR'!JW$5,BCR!$A:$A,0),MATCH('Estadísticas BCR'!$B24,BCR!$1:$1,0))),JV24),"")</f>
        <v>88.299759878633196</v>
      </c>
      <c r="JX24" s="59">
        <f>+IFERROR(IF(ISTEXT(JX$5)=FALSE,(INDEX(BCR!$1:$1048576,MATCH('Estadísticas BCR'!JX$5,BCR!$A:$A,0),MATCH('Estadísticas BCR'!$B24,BCR!$1:$1,0))),JW24),"")</f>
        <v>94.437623702691596</v>
      </c>
      <c r="JY24" s="59">
        <f>+IFERROR(IF(ISTEXT(JY$5)=FALSE,(INDEX(BCR!$1:$1048576,MATCH('Estadísticas BCR'!JY$5,BCR!$A:$A,0),MATCH('Estadísticas BCR'!$B24,BCR!$1:$1,0))),JX24),"")</f>
        <v>91.759985800354301</v>
      </c>
      <c r="JZ24" s="59">
        <f>+IFERROR(IF(ISTEXT(JZ$5)=FALSE,(INDEX(BCR!$1:$1048576,MATCH('Estadísticas BCR'!JZ$5,BCR!$A:$A,0),MATCH('Estadísticas BCR'!$B24,BCR!$1:$1,0))),JY24),"")</f>
        <v>100</v>
      </c>
      <c r="KA24" s="59">
        <f>+IFERROR(IF(ISTEXT(KA$5)=FALSE,(INDEX(BCR!$1:$1048576,MATCH('Estadísticas BCR'!KA$5,BCR!$A:$A,0),MATCH('Estadísticas BCR'!$B24,BCR!$1:$1,0))),JZ24),"")</f>
        <v>94.829654486451801</v>
      </c>
      <c r="KB24" s="59">
        <f>+IFERROR(IF(ISTEXT(KB$5)=FALSE,(INDEX(BCR!$1:$1048576,MATCH('Estadísticas BCR'!KB$5,BCR!$A:$A,0),MATCH('Estadísticas BCR'!$B24,BCR!$1:$1,0))),KA24),"")</f>
        <v>93.036145465992902</v>
      </c>
      <c r="KC24" s="60">
        <f>+IFERROR(IF(ISTEXT(KC$5)=FALSE,(INDEX(BCR!$1:$1048576,MATCH('Estadísticas BCR'!KC$5,BCR!$A:$A,0),MATCH('Estadísticas BCR'!$B24,BCR!$1:$1,0))),KB24),"")</f>
        <v>93.036145465992902</v>
      </c>
      <c r="KD24" s="59">
        <f>+IFERROR(IF(ISTEXT(KD$5)=FALSE,(INDEX(BCR!$1:$1048576,MATCH('Estadísticas BCR'!KD$5,BCR!$A:$A,0),MATCH('Estadísticas BCR'!$B24,BCR!$1:$1,0))),KC24),"")</f>
        <v>90.655695430996104</v>
      </c>
      <c r="KE24" s="59">
        <f>+IFERROR(IF(ISTEXT(KE$5)=FALSE,(INDEX(BCR!$1:$1048576,MATCH('Estadísticas BCR'!KE$5,BCR!$A:$A,0),MATCH('Estadísticas BCR'!$B24,BCR!$1:$1,0))),KD24),"")</f>
        <v>86.120114266960002</v>
      </c>
      <c r="KF24" s="59">
        <f>+IFERROR(IF(ISTEXT(KF$5)=FALSE,(INDEX(BCR!$1:$1048576,MATCH('Estadísticas BCR'!KF$5,BCR!$A:$A,0),MATCH('Estadísticas BCR'!$B24,BCR!$1:$1,0))),KE24),"")</f>
        <v>94.776003938392293</v>
      </c>
      <c r="KG24" s="59">
        <f>+IFERROR(IF(ISTEXT(KG$5)=FALSE,(INDEX(BCR!$1:$1048576,MATCH('Estadísticas BCR'!KG$5,BCR!$A:$A,0),MATCH('Estadísticas BCR'!$B24,BCR!$1:$1,0))),KF24),"")</f>
        <v>81.0256564824397</v>
      </c>
      <c r="KH24" s="59">
        <f>+IFERROR(IF(ISTEXT(KH$5)=FALSE,(INDEX(BCR!$1:$1048576,MATCH('Estadísticas BCR'!KH$5,BCR!$A:$A,0),MATCH('Estadísticas BCR'!$B24,BCR!$1:$1,0))),KG24),"")</f>
        <v>87.244029618317597</v>
      </c>
      <c r="KI24" s="59">
        <f>+IFERROR(IF(ISTEXT(KI$5)=FALSE,(INDEX(BCR!$1:$1048576,MATCH('Estadísticas BCR'!KI$5,BCR!$A:$A,0),MATCH('Estadísticas BCR'!$B24,BCR!$1:$1,0))),KH24),"")</f>
        <v>88.474643250647205</v>
      </c>
      <c r="KJ24" s="59">
        <f>+IFERROR(IF(ISTEXT(KJ$5)=FALSE,(INDEX(BCR!$1:$1048576,MATCH('Estadísticas BCR'!KJ$5,BCR!$A:$A,0),MATCH('Estadísticas BCR'!$B24,BCR!$1:$1,0))),KI24),"")</f>
        <v>90.019792430651194</v>
      </c>
      <c r="KK24" s="59">
        <f>+IFERROR(IF(ISTEXT(KK$5)=FALSE,(INDEX(BCR!$1:$1048576,MATCH('Estadísticas BCR'!KK$5,BCR!$A:$A,0),MATCH('Estadísticas BCR'!$B24,BCR!$1:$1,0))),KJ24),"")</f>
        <v>96.7913489328498</v>
      </c>
      <c r="KL24" s="59">
        <f>+IFERROR(IF(ISTEXT(KL$5)=FALSE,(INDEX(BCR!$1:$1048576,MATCH('Estadísticas BCR'!KL$5,BCR!$A:$A,0),MATCH('Estadísticas BCR'!$B24,BCR!$1:$1,0))),KK24),"")</f>
        <v>95.794828515835604</v>
      </c>
      <c r="KM24" s="59">
        <f>+IFERROR(IF(ISTEXT(KM$5)=FALSE,(INDEX(BCR!$1:$1048576,MATCH('Estadísticas BCR'!KM$5,BCR!$A:$A,0),MATCH('Estadísticas BCR'!$B24,BCR!$1:$1,0))),KL24),"")</f>
        <v>93.938626720116304</v>
      </c>
      <c r="KN24" s="59">
        <f>+IFERROR(IF(ISTEXT(KN$5)=FALSE,(INDEX(BCR!$1:$1048576,MATCH('Estadísticas BCR'!KN$5,BCR!$A:$A,0),MATCH('Estadísticas BCR'!$B24,BCR!$1:$1,0))),KM24),"")</f>
        <v>90.880277562885297</v>
      </c>
      <c r="KO24" s="59">
        <f>+IFERROR(IF(ISTEXT(KO$5)=FALSE,(INDEX(BCR!$1:$1048576,MATCH('Estadísticas BCR'!KO$5,BCR!$A:$A,0),MATCH('Estadísticas BCR'!$B24,BCR!$1:$1,0))),KN24),"")</f>
        <v>89.901238785126594</v>
      </c>
      <c r="KP24" s="60">
        <f>+IFERROR(IF(ISTEXT(KP$5)=FALSE,(INDEX(BCR!$1:$1048576,MATCH('Estadísticas BCR'!KP$5,BCR!$A:$A,0),MATCH('Estadísticas BCR'!$B24,BCR!$1:$1,0))),KO24),"")</f>
        <v>89.901238785126594</v>
      </c>
      <c r="KQ24" s="59">
        <f>+IFERROR(IF(ISTEXT(KQ$5)=FALSE,(INDEX(BCR!$1:$1048576,MATCH('Estadísticas BCR'!KQ$5,BCR!$A:$A,0),MATCH('Estadísticas BCR'!$B24,BCR!$1:$1,0))),KP24),"")</f>
        <v>76.524569740689003</v>
      </c>
      <c r="KR24" s="59">
        <f>+IFERROR(IF(ISTEXT(KR$5)=FALSE,(INDEX(BCR!$1:$1048576,MATCH('Estadísticas BCR'!KR$5,BCR!$A:$A,0),MATCH('Estadísticas BCR'!$B24,BCR!$1:$1,0))),KQ24),"")</f>
        <v>70.926158493497994</v>
      </c>
      <c r="KS24" s="59">
        <f>+IFERROR(IF(ISTEXT(KS$5)=FALSE,(INDEX(BCR!$1:$1048576,MATCH('Estadísticas BCR'!KS$5,BCR!$A:$A,0),MATCH('Estadísticas BCR'!$B24,BCR!$1:$1,0))),KR24),"")</f>
        <v>78.593297365362901</v>
      </c>
      <c r="KT24" s="59">
        <f>+IFERROR(IF(ISTEXT(KT$5)=FALSE,(INDEX(BCR!$1:$1048576,MATCH('Estadísticas BCR'!KT$5,BCR!$A:$A,0),MATCH('Estadísticas BCR'!$B24,BCR!$1:$1,0))),KS24),"")</f>
        <v>77.513052622413397</v>
      </c>
      <c r="KU24" s="59">
        <f>+IFERROR(IF(ISTEXT(KU$5)=FALSE,(INDEX(BCR!$1:$1048576,MATCH('Estadísticas BCR'!KU$5,BCR!$A:$A,0),MATCH('Estadísticas BCR'!$B24,BCR!$1:$1,0))),KT24),"")</f>
        <v>77.795571987849897</v>
      </c>
      <c r="KV24" s="59">
        <f>+IFERROR(IF(ISTEXT(KV$5)=FALSE,(INDEX(BCR!$1:$1048576,MATCH('Estadísticas BCR'!KV$5,BCR!$A:$A,0),MATCH('Estadísticas BCR'!$B24,BCR!$1:$1,0))),KU24),"")</f>
        <v>79.568250396016097</v>
      </c>
      <c r="KW24" s="59">
        <f>+IFERROR(IF(ISTEXT(KW$5)=FALSE,(INDEX(BCR!$1:$1048576,MATCH('Estadísticas BCR'!KW$5,BCR!$A:$A,0),MATCH('Estadísticas BCR'!$B24,BCR!$1:$1,0))),KV24),"")</f>
        <v>84.295459797253201</v>
      </c>
      <c r="KX24" s="59">
        <f>+IFERROR(IF(ISTEXT(KX$5)=FALSE,(INDEX(BCR!$1:$1048576,MATCH('Estadísticas BCR'!KX$5,BCR!$A:$A,0),MATCH('Estadísticas BCR'!$B24,BCR!$1:$1,0))),KW24),"")</f>
        <v>86.424134039296902</v>
      </c>
      <c r="KY24" s="59">
        <f>+IFERROR(IF(ISTEXT(KY$5)=FALSE,(INDEX(BCR!$1:$1048576,MATCH('Estadísticas BCR'!KY$5,BCR!$A:$A,0),MATCH('Estadísticas BCR'!$B24,BCR!$1:$1,0))),KX24),"")</f>
        <v>85.275235349080205</v>
      </c>
      <c r="KZ24" s="59">
        <f>+IFERROR(IF(ISTEXT(KZ$5)=FALSE,(INDEX(BCR!$1:$1048576,MATCH('Estadísticas BCR'!KZ$5,BCR!$A:$A,0),MATCH('Estadísticas BCR'!$B24,BCR!$1:$1,0))),KY24),"")</f>
        <v>85.500353316655506</v>
      </c>
      <c r="LA24" s="59">
        <f>+IFERROR(IF(ISTEXT(LA$5)=FALSE,(INDEX(BCR!$1:$1048576,MATCH('Estadísticas BCR'!LA$5,BCR!$A:$A,0),MATCH('Estadísticas BCR'!$B24,BCR!$1:$1,0))),KZ24),"")</f>
        <v>83.141805565323395</v>
      </c>
      <c r="LB24" s="59">
        <f>+IFERROR(IF(ISTEXT(LB$5)=FALSE,(INDEX(BCR!$1:$1048576,MATCH('Estadísticas BCR'!LB$5,BCR!$A:$A,0),MATCH('Estadísticas BCR'!$B24,BCR!$1:$1,0))),LA24),"")</f>
        <v>78.123704366056202</v>
      </c>
      <c r="LC24" s="60">
        <f>+IFERROR(IF(ISTEXT(LC$5)=FALSE,(INDEX(BCR!$1:$1048576,MATCH('Estadísticas BCR'!LC$5,BCR!$A:$A,0),MATCH('Estadísticas BCR'!$B24,BCR!$1:$1,0))),LB24),"")</f>
        <v>78.123704366056202</v>
      </c>
      <c r="LD24" s="59">
        <f>+IFERROR(IF(ISTEXT(LD$5)=FALSE,(INDEX(BCR!$1:$1048576,MATCH('Estadísticas BCR'!LD$5,BCR!$A:$A,0),MATCH('Estadísticas BCR'!$B24,BCR!$1:$1,0))),LC24),"")</f>
        <v>81.133292475862305</v>
      </c>
      <c r="LE24" s="59">
        <f>+IFERROR(IF(ISTEXT(LE$5)=FALSE,(INDEX(BCR!$1:$1048576,MATCH('Estadísticas BCR'!LE$5,BCR!$A:$A,0),MATCH('Estadísticas BCR'!$B24,BCR!$1:$1,0))),LD24),"")</f>
        <v>69.659643870207205</v>
      </c>
      <c r="LF24" s="59">
        <f>+IFERROR(IF(ISTEXT(LF$5)=FALSE,(INDEX(BCR!$1:$1048576,MATCH('Estadísticas BCR'!LF$5,BCR!$A:$A,0),MATCH('Estadísticas BCR'!$B24,BCR!$1:$1,0))),LE24),"")</f>
        <v>73.977072930585805</v>
      </c>
      <c r="LG24" s="59">
        <f>+IFERROR(IF(ISTEXT(LG$5)=FALSE,(INDEX(BCR!$1:$1048576,MATCH('Estadísticas BCR'!LG$5,BCR!$A:$A,0),MATCH('Estadísticas BCR'!$B24,BCR!$1:$1,0))),LF24),"")</f>
        <v>74.112639359140502</v>
      </c>
      <c r="LH24" s="59">
        <f>+IFERROR(IF(ISTEXT(LH$5)=FALSE,(INDEX(BCR!$1:$1048576,MATCH('Estadísticas BCR'!LH$5,BCR!$A:$A,0),MATCH('Estadísticas BCR'!$B24,BCR!$1:$1,0))),LG24),"")</f>
        <v>74.829654486451702</v>
      </c>
      <c r="LI24" s="59">
        <f>+IFERROR(IF(ISTEXT(LI$5)=FALSE,(INDEX(BCR!$1:$1048576,MATCH('Estadísticas BCR'!LI$5,BCR!$A:$A,0),MATCH('Estadísticas BCR'!$B24,BCR!$1:$1,0))),LH24),"")</f>
        <v>75.340774751422501</v>
      </c>
      <c r="LJ24" s="59">
        <f>+IFERROR(IF(ISTEXT(LJ$5)=FALSE,(INDEX(BCR!$1:$1048576,MATCH('Estadísticas BCR'!LJ$5,BCR!$A:$A,0),MATCH('Estadísticas BCR'!$B24,BCR!$1:$1,0))),LI24),"")</f>
        <v>79.7225040941196</v>
      </c>
      <c r="LK24" s="59">
        <f>+IFERROR(IF(ISTEXT(LK$5)=FALSE,(INDEX(BCR!$1:$1048576,MATCH('Estadísticas BCR'!LK$5,BCR!$A:$A,0),MATCH('Estadísticas BCR'!$B24,BCR!$1:$1,0))),LJ24),"")</f>
        <v>87.058831409348301</v>
      </c>
      <c r="LL24" s="59">
        <f>+IFERROR(IF(ISTEXT(LL$5)=FALSE,(INDEX(BCR!$1:$1048576,MATCH('Estadísticas BCR'!LL$5,BCR!$A:$A,0),MATCH('Estadísticas BCR'!$B24,BCR!$1:$1,0))),LK24),"")</f>
        <v>85.149313962873293</v>
      </c>
      <c r="LM24" s="59">
        <f>+IFERROR(IF(ISTEXT(LM$5)=FALSE,(INDEX(BCR!$1:$1048576,MATCH('Estadísticas BCR'!LM$5,BCR!$A:$A,0),MATCH('Estadísticas BCR'!$B24,BCR!$1:$1,0))),LL24),"")</f>
        <v>88.904383470808696</v>
      </c>
      <c r="LN24" s="59">
        <f>+IFERROR(IF(ISTEXT(LN$5)=FALSE,(INDEX(BCR!$1:$1048576,MATCH('Estadísticas BCR'!LN$5,BCR!$A:$A,0),MATCH('Estadísticas BCR'!$B24,BCR!$1:$1,0))),LM24),"")</f>
        <v>82.158212184233705</v>
      </c>
      <c r="LO24" s="59">
        <f>+IFERROR(IF(ISTEXT(LO$5)=FALSE,(INDEX(BCR!$1:$1048576,MATCH('Estadísticas BCR'!LO$5,BCR!$A:$A,0),MATCH('Estadísticas BCR'!$B24,BCR!$1:$1,0))),LN24),"")</f>
        <v>78.656793894152401</v>
      </c>
      <c r="LP24" s="60">
        <f>+IFERROR(IF(ISTEXT(LP$5)=FALSE,(INDEX(BCR!$1:$1048576,MATCH('Estadísticas BCR'!LP$5,BCR!$A:$A,0),MATCH('Estadísticas BCR'!$B24,BCR!$1:$1,0))),LO24),"")</f>
        <v>78.656793894152401</v>
      </c>
      <c r="LQ24" s="59">
        <f>+IFERROR(IF(ISTEXT(LQ$5)=FALSE,(INDEX(BCR!$1:$1048576,MATCH('Estadísticas BCR'!LQ$5,BCR!$A:$A,0),MATCH('Estadísticas BCR'!$B24,BCR!$1:$1,0))),LP24),"")</f>
        <v>75.582570604724097</v>
      </c>
      <c r="LR24" s="59">
        <f>+IFERROR(IF(ISTEXT(LR$5)=FALSE,(INDEX(BCR!$1:$1048576,MATCH('Estadísticas BCR'!LR$5,BCR!$A:$A,0),MATCH('Estadísticas BCR'!$B24,BCR!$1:$1,0))),LQ24),"")</f>
        <v>73.916523498069296</v>
      </c>
      <c r="LS24" s="59">
        <f>+IFERROR(IF(ISTEXT(LS$5)=FALSE,(INDEX(BCR!$1:$1048576,MATCH('Estadísticas BCR'!LS$5,BCR!$A:$A,0),MATCH('Estadísticas BCR'!$B24,BCR!$1:$1,0))),LR24),"")</f>
        <v>74.198239109976996</v>
      </c>
      <c r="LT24" s="59">
        <f>+IFERROR(IF(ISTEXT(LT$5)=FALSE,(INDEX(BCR!$1:$1048576,MATCH('Estadísticas BCR'!LT$5,BCR!$A:$A,0),MATCH('Estadísticas BCR'!$B24,BCR!$1:$1,0))),LS24),"")</f>
        <v>75.5263078576955</v>
      </c>
      <c r="LU24" s="59">
        <f>+IFERROR(IF(ISTEXT(LU$5)=FALSE,(INDEX(BCR!$1:$1048576,MATCH('Estadísticas BCR'!LU$5,BCR!$A:$A,0),MATCH('Estadísticas BCR'!$B24,BCR!$1:$1,0))),LT24),"")</f>
        <v>80.649566810337603</v>
      </c>
      <c r="LV24" s="59">
        <f>+IFERROR(IF(ISTEXT(LV$5)=FALSE,(INDEX(BCR!$1:$1048576,MATCH('Estadísticas BCR'!LV$5,BCR!$A:$A,0),MATCH('Estadísticas BCR'!$B24,BCR!$1:$1,0))),LU24),"")</f>
        <v>77.266836124702394</v>
      </c>
      <c r="LW24" s="59">
        <f>+IFERROR(IF(ISTEXT(LW$5)=FALSE,(INDEX(BCR!$1:$1048576,MATCH('Estadísticas BCR'!LW$5,BCR!$A:$A,0),MATCH('Estadísticas BCR'!$B24,BCR!$1:$1,0))),LV24),"")</f>
        <v>85.903904567664298</v>
      </c>
      <c r="LX24" s="59">
        <f>+IFERROR(IF(ISTEXT(LX$5)=FALSE,(INDEX(BCR!$1:$1048576,MATCH('Estadísticas BCR'!LX$5,BCR!$A:$A,0),MATCH('Estadísticas BCR'!$B24,BCR!$1:$1,0))),LW24),"")</f>
        <v>93.305068000897506</v>
      </c>
      <c r="LY24" s="59">
        <f>+IFERROR(IF(ISTEXT(LY$5)=FALSE,(INDEX(BCR!$1:$1048576,MATCH('Estadísticas BCR'!LY$5,BCR!$A:$A,0),MATCH('Estadísticas BCR'!$B24,BCR!$1:$1,0))),LX24),"")</f>
        <v>92.088386096403596</v>
      </c>
      <c r="LZ24" s="59">
        <f>+IFERROR(IF(ISTEXT(LZ$5)=FALSE,(INDEX(BCR!$1:$1048576,MATCH('Estadísticas BCR'!LZ$5,BCR!$A:$A,0),MATCH('Estadísticas BCR'!$B24,BCR!$1:$1,0))),LY24),"")</f>
        <v>94.1319294438361</v>
      </c>
      <c r="MA24" s="59">
        <f>+IFERROR(IF(ISTEXT(MA$5)=FALSE,(INDEX(BCR!$1:$1048576,MATCH('Estadísticas BCR'!MA$5,BCR!$A:$A,0),MATCH('Estadísticas BCR'!$B24,BCR!$1:$1,0))),LZ24),"")</f>
        <v>93.623019501070004</v>
      </c>
      <c r="MB24" s="59">
        <f>+IFERROR(IF(ISTEXT(MB$5)=FALSE,(INDEX(BCR!$1:$1048576,MATCH('Estadísticas BCR'!MB$5,BCR!$A:$A,0),MATCH('Estadísticas BCR'!$B24,BCR!$1:$1,0))),MA24),"")</f>
        <v>91.467821392570002</v>
      </c>
      <c r="MC24" s="60">
        <f>+IFERROR(IF(ISTEXT(MC$5)=FALSE,(INDEX(BCR!$1:$1048576,MATCH('Estadísticas BCR'!MC$5,BCR!$A:$A,0),MATCH('Estadísticas BCR'!$B24,BCR!$1:$1,0))),MB24),"")</f>
        <v>91.467821392570002</v>
      </c>
      <c r="MD24" s="59">
        <f>+IFERROR(IF(ISTEXT(MD$5)=FALSE,(INDEX(BCR!$1:$1048576,MATCH('Estadísticas BCR'!MD$5,BCR!$A:$A,0),MATCH('Estadísticas BCR'!$B24,BCR!$1:$1,0))),MC24),"")</f>
        <v>86.976982508313796</v>
      </c>
      <c r="ME24" s="59">
        <f>+IFERROR(IF(ISTEXT(ME$5)=FALSE,(INDEX(BCR!$1:$1048576,MATCH('Estadísticas BCR'!ME$5,BCR!$A:$A,0),MATCH('Estadísticas BCR'!$B24,BCR!$1:$1,0))),MD24),"")</f>
        <v>83.663843482396203</v>
      </c>
      <c r="MF24" s="59">
        <f>+IFERROR(IF(ISTEXT(MF$5)=FALSE,(INDEX(BCR!$1:$1048576,MATCH('Estadísticas BCR'!MF$5,BCR!$A:$A,0),MATCH('Estadísticas BCR'!$B24,BCR!$1:$1,0))),ME24),"")</f>
        <v>0</v>
      </c>
      <c r="MG24" s="59" t="str">
        <f>+IFERROR(IF(ISTEXT(MG$5)=FALSE,(INDEX(BCR!$1:$1048576,MATCH('Estadísticas BCR'!MG$5,BCR!$A:$A,0),MATCH('Estadísticas BCR'!$B24,BCR!$1:$1,0))),MF24),"")</f>
        <v/>
      </c>
      <c r="MH24" s="59" t="str">
        <f>+IFERROR(IF(ISTEXT(MH$5)=FALSE,(INDEX(BCR!$1:$1048576,MATCH('Estadísticas BCR'!MH$5,BCR!$A:$A,0),MATCH('Estadísticas BCR'!$B24,BCR!$1:$1,0))),MG24),"")</f>
        <v/>
      </c>
      <c r="MI24" s="59" t="str">
        <f>+IFERROR(IF(ISTEXT(MI$5)=FALSE,(INDEX(BCR!$1:$1048576,MATCH('Estadísticas BCR'!MI$5,BCR!$A:$A,0),MATCH('Estadísticas BCR'!$B24,BCR!$1:$1,0))),MH24),"")</f>
        <v/>
      </c>
      <c r="MJ24" s="59" t="str">
        <f>+IFERROR(IF(ISTEXT(MJ$5)=FALSE,(INDEX(BCR!$1:$1048576,MATCH('Estadísticas BCR'!MJ$5,BCR!$A:$A,0),MATCH('Estadísticas BCR'!$B24,BCR!$1:$1,0))),MI24),"")</f>
        <v/>
      </c>
      <c r="MK24" s="59" t="str">
        <f>+IFERROR(IF(ISTEXT(MK$5)=FALSE,(INDEX(BCR!$1:$1048576,MATCH('Estadísticas BCR'!MK$5,BCR!$A:$A,0),MATCH('Estadísticas BCR'!$B24,BCR!$1:$1,0))),MJ24),"")</f>
        <v/>
      </c>
      <c r="ML24" s="59" t="str">
        <f>+IFERROR(IF(ISTEXT(ML$5)=FALSE,(INDEX(BCR!$1:$1048576,MATCH('Estadísticas BCR'!ML$5,BCR!$A:$A,0),MATCH('Estadísticas BCR'!$B24,BCR!$1:$1,0))),MK24),"")</f>
        <v/>
      </c>
      <c r="MM24" s="59" t="str">
        <f>+IFERROR(IF(ISTEXT(MM$5)=FALSE,(INDEX(BCR!$1:$1048576,MATCH('Estadísticas BCR'!MM$5,BCR!$A:$A,0),MATCH('Estadísticas BCR'!$B24,BCR!$1:$1,0))),ML24),"")</f>
        <v/>
      </c>
      <c r="MN24" s="59" t="str">
        <f>+IFERROR(IF(ISTEXT(MN$5)=FALSE,(INDEX(BCR!$1:$1048576,MATCH('Estadísticas BCR'!MN$5,BCR!$A:$A,0),MATCH('Estadísticas BCR'!$B24,BCR!$1:$1,0))),MM24),"")</f>
        <v/>
      </c>
      <c r="MO24" s="59" t="str">
        <f>+IFERROR(IF(ISTEXT(MO$5)=FALSE,(INDEX(BCR!$1:$1048576,MATCH('Estadísticas BCR'!MO$5,BCR!$A:$A,0),MATCH('Estadísticas BCR'!$B24,BCR!$1:$1,0))),MN24),"")</f>
        <v/>
      </c>
      <c r="MP24" s="60" t="str">
        <f>+IFERROR(IF(ISTEXT(MP$5)=FALSE,(INDEX(BCR!$1:$1048576,MATCH('Estadísticas BCR'!MP$5,BCR!$A:$A,0),MATCH('Estadísticas BCR'!$B24,BCR!$1:$1,0))),MO24),"")</f>
        <v/>
      </c>
    </row>
    <row r="25" spans="2:354" outlineLevel="1">
      <c r="B25" s="9" t="s">
        <v>26</v>
      </c>
      <c r="C25" s="127" t="s">
        <v>166</v>
      </c>
      <c r="D25" s="104">
        <f>+IFERROR(IF(ISTEXT(D$5)=FALSE,(INDEX(BCR!$1:$1048576,MATCH('Estadísticas BCR'!D$5,BCR!$A:$A,0),MATCH('Estadísticas BCR'!$B25,BCR!$1:$1,0))),#REF!),"")</f>
        <v>22.712739258834599</v>
      </c>
      <c r="E25" s="104">
        <f>+IFERROR(IF(ISTEXT(E$5)=FALSE,(INDEX(BCR!$1:$1048576,MATCH('Estadísticas BCR'!E$5,BCR!$A:$A,0),MATCH('Estadísticas BCR'!$B25,BCR!$1:$1,0))),D25),"")</f>
        <v>24.0001982319008</v>
      </c>
      <c r="F25" s="104">
        <f>+IFERROR(IF(ISTEXT(F$5)=FALSE,(INDEX(BCR!$1:$1048576,MATCH('Estadísticas BCR'!F$5,BCR!$A:$A,0),MATCH('Estadísticas BCR'!$B25,BCR!$1:$1,0))),E25),"")</f>
        <v>25.9910773970436</v>
      </c>
      <c r="G25" s="104" t="str">
        <f>+IFERROR(IF(ISTEXT(G$5)=FALSE,(INDEX(BCR!$1:$1048576,MATCH('Estadísticas BCR'!G$5,BCR!$A:$A,0),MATCH('Estadísticas BCR'!$B25,BCR!$1:$1,0))),F25),"")</f>
        <v/>
      </c>
      <c r="H25" s="104">
        <f>+IFERROR(IF(ISTEXT(H$5)=FALSE,(INDEX(BCR!$1:$1048576,MATCH('Estadísticas BCR'!H$5,BCR!$A:$A,0),MATCH('Estadísticas BCR'!$B25,BCR!$1:$1,0))),G25),"")</f>
        <v>24.980556104496198</v>
      </c>
      <c r="I25" s="104">
        <f>+IFERROR(IF(ISTEXT(I$5)=FALSE,(INDEX(BCR!$1:$1048576,MATCH('Estadísticas BCR'!I$5,BCR!$A:$A,0),MATCH('Estadísticas BCR'!$B25,BCR!$1:$1,0))),H25),"")</f>
        <v>23.252330133238999</v>
      </c>
      <c r="J25" s="104">
        <f>+IFERROR(IF(ISTEXT(J$5)=FALSE,(INDEX(BCR!$1:$1048576,MATCH('Estadísticas BCR'!J$5,BCR!$A:$A,0),MATCH('Estadísticas BCR'!$B25,BCR!$1:$1,0))),I25),"")</f>
        <v>25.412088506626102</v>
      </c>
      <c r="K25" s="104">
        <f>+IFERROR(IF(ISTEXT(K$5)=FALSE,(INDEX(BCR!$1:$1048576,MATCH('Estadísticas BCR'!K$5,BCR!$A:$A,0),MATCH('Estadísticas BCR'!$B25,BCR!$1:$1,0))),J25),"")</f>
        <v>25.761861744297601</v>
      </c>
      <c r="L25" s="104">
        <f>+IFERROR(IF(ISTEXT(L$5)=FALSE,(INDEX(BCR!$1:$1048576,MATCH('Estadísticas BCR'!L$5,BCR!$A:$A,0),MATCH('Estadísticas BCR'!$B25,BCR!$1:$1,0))),K25),"")</f>
        <v>22.9615273534056</v>
      </c>
      <c r="M25" s="104">
        <f>+IFERROR(IF(ISTEXT(M$5)=FALSE,(INDEX(BCR!$1:$1048576,MATCH('Estadísticas BCR'!M$5,BCR!$A:$A,0),MATCH('Estadísticas BCR'!$B25,BCR!$1:$1,0))),L25),"")</f>
        <v>25.536719128555902</v>
      </c>
      <c r="N25" s="104">
        <f>+IFERROR(IF(ISTEXT(N$5)=FALSE,(INDEX(BCR!$1:$1048576,MATCH('Estadísticas BCR'!N$5,BCR!$A:$A,0),MATCH('Estadísticas BCR'!$B25,BCR!$1:$1,0))),M25),"")</f>
        <v>24.2951813277353</v>
      </c>
      <c r="O25" s="104">
        <f>+IFERROR(IF(ISTEXT(O$5)=FALSE,(INDEX(BCR!$1:$1048576,MATCH('Estadísticas BCR'!O$5,BCR!$A:$A,0),MATCH('Estadísticas BCR'!$B25,BCR!$1:$1,0))),N25),"")</f>
        <v>23.334546610748198</v>
      </c>
      <c r="P25" s="60">
        <f>+IFERROR(IF(ISTEXT(P$5)=FALSE,(INDEX(BCR!$1:$1048576,MATCH('Estadísticas BCR'!P$5,BCR!$A:$A,0),MATCH('Estadísticas BCR'!$B25,BCR!$1:$1,0))),O25),"")</f>
        <v>23.334546610748198</v>
      </c>
      <c r="Q25" s="104">
        <f>+IFERROR(IF(ISTEXT(Q$5)=FALSE,(INDEX(BCR!$1:$1048576,MATCH('Estadísticas BCR'!Q$5,BCR!$A:$A,0),MATCH('Estadísticas BCR'!$B25,BCR!$1:$1,0))),#REF!),"")</f>
        <v>22.236786223041001</v>
      </c>
      <c r="R25" s="104">
        <f>+IFERROR(IF(ISTEXT(R$5)=FALSE,(INDEX(BCR!$1:$1048576,MATCH('Estadísticas BCR'!R$5,BCR!$A:$A,0),MATCH('Estadísticas BCR'!$B25,BCR!$1:$1,0))),Q25),"")</f>
        <v>21.937291118961198</v>
      </c>
      <c r="S25" s="104">
        <f>+IFERROR(IF(ISTEXT(S$5)=FALSE,(INDEX(BCR!$1:$1048576,MATCH('Estadísticas BCR'!S$5,BCR!$A:$A,0),MATCH('Estadísticas BCR'!$B25,BCR!$1:$1,0))),R25),"")</f>
        <v>24.7366465442236</v>
      </c>
      <c r="T25" s="104">
        <f>+IFERROR(IF(ISTEXT(T$5)=FALSE,(INDEX(BCR!$1:$1048576,MATCH('Estadísticas BCR'!T$5,BCR!$A:$A,0),MATCH('Estadísticas BCR'!$B25,BCR!$1:$1,0))),S25),"")</f>
        <v>24.630848218860201</v>
      </c>
      <c r="U25" s="104">
        <f>+IFERROR(IF(ISTEXT(U$5)=FALSE,(INDEX(BCR!$1:$1048576,MATCH('Estadísticas BCR'!U$5,BCR!$A:$A,0),MATCH('Estadísticas BCR'!$B25,BCR!$1:$1,0))),T25),"")</f>
        <v>25.9316961849966</v>
      </c>
      <c r="V25" s="104">
        <f>+IFERROR(IF(ISTEXT(V$5)=FALSE,(INDEX(BCR!$1:$1048576,MATCH('Estadísticas BCR'!V$5,BCR!$A:$A,0),MATCH('Estadísticas BCR'!$B25,BCR!$1:$1,0))),U25),"")</f>
        <v>25.075277524093899</v>
      </c>
      <c r="W25" s="104">
        <f>+IFERROR(IF(ISTEXT(W$5)=FALSE,(INDEX(BCR!$1:$1048576,MATCH('Estadísticas BCR'!W$5,BCR!$A:$A,0),MATCH('Estadísticas BCR'!$B25,BCR!$1:$1,0))),V25),"")</f>
        <v>24.465649734735901</v>
      </c>
      <c r="X25" s="104">
        <f>+IFERROR(IF(ISTEXT(X$5)=FALSE,(INDEX(BCR!$1:$1048576,MATCH('Estadísticas BCR'!X$5,BCR!$A:$A,0),MATCH('Estadísticas BCR'!$B25,BCR!$1:$1,0))),W25),"")</f>
        <v>23.905181460528102</v>
      </c>
      <c r="Y25" s="104">
        <f>+IFERROR(IF(ISTEXT(Y$5)=FALSE,(INDEX(BCR!$1:$1048576,MATCH('Estadísticas BCR'!Y$5,BCR!$A:$A,0),MATCH('Estadísticas BCR'!$B25,BCR!$1:$1,0))),X25),"")</f>
        <v>24.194199105238599</v>
      </c>
      <c r="Z25" s="104">
        <f>+IFERROR(IF(ISTEXT(Z$5)=FALSE,(INDEX(BCR!$1:$1048576,MATCH('Estadísticas BCR'!Z$5,BCR!$A:$A,0),MATCH('Estadísticas BCR'!$B25,BCR!$1:$1,0))),Y25),"")</f>
        <v>28.7164437584646</v>
      </c>
      <c r="AA25" s="104">
        <f>+IFERROR(IF(ISTEXT(AA$5)=FALSE,(INDEX(BCR!$1:$1048576,MATCH('Estadísticas BCR'!AA$5,BCR!$A:$A,0),MATCH('Estadísticas BCR'!$B25,BCR!$1:$1,0))),Z25),"")</f>
        <v>27.339252163741801</v>
      </c>
      <c r="AB25" s="104">
        <f>+IFERROR(IF(ISTEXT(AB$5)=FALSE,(INDEX(BCR!$1:$1048576,MATCH('Estadísticas BCR'!AB$5,BCR!$A:$A,0),MATCH('Estadísticas BCR'!$B25,BCR!$1:$1,0))),AA25),"")</f>
        <v>26.301564001434599</v>
      </c>
      <c r="AC25" s="60">
        <f>+IFERROR(IF(ISTEXT(AC$5)=FALSE,(INDEX(BCR!$1:$1048576,MATCH('Estadísticas BCR'!AC$5,BCR!$A:$A,0),MATCH('Estadísticas BCR'!$B25,BCR!$1:$1,0))),AB25),"")</f>
        <v>26.301564001434599</v>
      </c>
      <c r="AD25" s="59">
        <f>+IFERROR(IF(ISTEXT(AD$5)=FALSE,(INDEX(BCR!$1:$1048576,MATCH('Estadísticas BCR'!AD$5,BCR!$A:$A,0),MATCH('Estadísticas BCR'!$B25,BCR!$1:$1,0))),#REF!),"")</f>
        <v>22.877017559935901</v>
      </c>
      <c r="AE25" s="59">
        <f>+IFERROR(IF(ISTEXT(AE$5)=FALSE,(INDEX(BCR!$1:$1048576,MATCH('Estadísticas BCR'!AE$5,BCR!$A:$A,0),MATCH('Estadísticas BCR'!$B25,BCR!$1:$1,0))),AD25),"")</f>
        <v>22.453592584221202</v>
      </c>
      <c r="AF25" s="59">
        <f>+IFERROR(IF(ISTEXT(AF$5)=FALSE,(INDEX(BCR!$1:$1048576,MATCH('Estadísticas BCR'!AF$5,BCR!$A:$A,0),MATCH('Estadísticas BCR'!$B25,BCR!$1:$1,0))),AE25),"")</f>
        <v>25.960048628873299</v>
      </c>
      <c r="AG25" s="59">
        <f>+IFERROR(IF(ISTEXT(AG$5)=FALSE,(INDEX(BCR!$1:$1048576,MATCH('Estadísticas BCR'!AG$5,BCR!$A:$A,0),MATCH('Estadísticas BCR'!$B25,BCR!$1:$1,0))),AF25),"")</f>
        <v>26.7063031369056</v>
      </c>
      <c r="AH25" s="59">
        <f>+IFERROR(IF(ISTEXT(AH$5)=FALSE,(INDEX(BCR!$1:$1048576,MATCH('Estadísticas BCR'!AH$5,BCR!$A:$A,0),MATCH('Estadísticas BCR'!$B25,BCR!$1:$1,0))),AG25),"")</f>
        <v>28.2066689072178</v>
      </c>
      <c r="AI25" s="59">
        <f>+IFERROR(IF(ISTEXT(AI$5)=FALSE,(INDEX(BCR!$1:$1048576,MATCH('Estadísticas BCR'!AI$5,BCR!$A:$A,0),MATCH('Estadísticas BCR'!$B25,BCR!$1:$1,0))),AH25),"")</f>
        <v>25.506889184790499</v>
      </c>
      <c r="AJ25" s="59">
        <f>+IFERROR(IF(ISTEXT(AJ$5)=FALSE,(INDEX(BCR!$1:$1048576,MATCH('Estadísticas BCR'!AJ$5,BCR!$A:$A,0),MATCH('Estadísticas BCR'!$B25,BCR!$1:$1,0))),AI25),"")</f>
        <v>26.797626156107501</v>
      </c>
      <c r="AK25" s="59">
        <f>+IFERROR(IF(ISTEXT(AK$5)=FALSE,(INDEX(BCR!$1:$1048576,MATCH('Estadísticas BCR'!AK$5,BCR!$A:$A,0),MATCH('Estadísticas BCR'!$B25,BCR!$1:$1,0))),AJ25),"")</f>
        <v>27.807961253262501</v>
      </c>
      <c r="AL25" s="59">
        <f>+IFERROR(IF(ISTEXT(AL$5)=FALSE,(INDEX(BCR!$1:$1048576,MATCH('Estadísticas BCR'!AL$5,BCR!$A:$A,0),MATCH('Estadísticas BCR'!$B25,BCR!$1:$1,0))),AK25),"")</f>
        <v>29.4436707481646</v>
      </c>
      <c r="AM25" s="59">
        <f>+IFERROR(IF(ISTEXT(AM$5)=FALSE,(INDEX(BCR!$1:$1048576,MATCH('Estadísticas BCR'!AM$5,BCR!$A:$A,0),MATCH('Estadísticas BCR'!$B25,BCR!$1:$1,0))),AL25),"")</f>
        <v>31.5354222480684</v>
      </c>
      <c r="AN25" s="59">
        <f>+IFERROR(IF(ISTEXT(AN$5)=FALSE,(INDEX(BCR!$1:$1048576,MATCH('Estadísticas BCR'!AN$5,BCR!$A:$A,0),MATCH('Estadísticas BCR'!$B25,BCR!$1:$1,0))),AM25),"")</f>
        <v>33.491476945380001</v>
      </c>
      <c r="AO25" s="59">
        <f>+IFERROR(IF(ISTEXT(AO$5)=FALSE,(INDEX(BCR!$1:$1048576,MATCH('Estadísticas BCR'!AO$5,BCR!$A:$A,0),MATCH('Estadísticas BCR'!$B25,BCR!$1:$1,0))),AN25),"")</f>
        <v>29.8084723682787</v>
      </c>
      <c r="AP25" s="60">
        <f>+IFERROR(IF(ISTEXT(AP$5)=FALSE,(INDEX(BCR!$1:$1048576,MATCH('Estadísticas BCR'!AP$5,BCR!$A:$A,0),MATCH('Estadísticas BCR'!$B25,BCR!$1:$1,0))),AO25),"")</f>
        <v>29.8084723682787</v>
      </c>
      <c r="AQ25" s="59">
        <f>+IFERROR(IF(ISTEXT(AQ$5)=FALSE,(INDEX(BCR!$1:$1048576,MATCH('Estadísticas BCR'!AQ$5,BCR!$A:$A,0),MATCH('Estadísticas BCR'!$B25,BCR!$1:$1,0))),#REF!),"")</f>
        <v>27.652583760637601</v>
      </c>
      <c r="AR25" s="59">
        <f>+IFERROR(IF(ISTEXT(AR$5)=FALSE,(INDEX(BCR!$1:$1048576,MATCH('Estadísticas BCR'!AR$5,BCR!$A:$A,0),MATCH('Estadísticas BCR'!$B25,BCR!$1:$1,0))),AQ25),"")</f>
        <v>26.165130123708501</v>
      </c>
      <c r="AS25" s="59">
        <f>+IFERROR(IF(ISTEXT(AS$5)=FALSE,(INDEX(BCR!$1:$1048576,MATCH('Estadísticas BCR'!AS$5,BCR!$A:$A,0),MATCH('Estadísticas BCR'!$B25,BCR!$1:$1,0))),AR25),"")</f>
        <v>29.937060094420499</v>
      </c>
      <c r="AT25" s="59">
        <f>+IFERROR(IF(ISTEXT(AT$5)=FALSE,(INDEX(BCR!$1:$1048576,MATCH('Estadísticas BCR'!AT$5,BCR!$A:$A,0),MATCH('Estadísticas BCR'!$B25,BCR!$1:$1,0))),AS25),"")</f>
        <v>30.463701782517202</v>
      </c>
      <c r="AU25" s="59">
        <f>+IFERROR(IF(ISTEXT(AU$5)=FALSE,(INDEX(BCR!$1:$1048576,MATCH('Estadísticas BCR'!AU$5,BCR!$A:$A,0),MATCH('Estadísticas BCR'!$B25,BCR!$1:$1,0))),AT25),"")</f>
        <v>29.365123075932001</v>
      </c>
      <c r="AV25" s="59">
        <f>+IFERROR(IF(ISTEXT(AV$5)=FALSE,(INDEX(BCR!$1:$1048576,MATCH('Estadísticas BCR'!AV$5,BCR!$A:$A,0),MATCH('Estadísticas BCR'!$B25,BCR!$1:$1,0))),AU25),"")</f>
        <v>28.787424359893802</v>
      </c>
      <c r="AW25" s="59">
        <f>+IFERROR(IF(ISTEXT(AW$5)=FALSE,(INDEX(BCR!$1:$1048576,MATCH('Estadísticas BCR'!AW$5,BCR!$A:$A,0),MATCH('Estadísticas BCR'!$B25,BCR!$1:$1,0))),AV25),"")</f>
        <v>30.768914767455101</v>
      </c>
      <c r="AX25" s="59">
        <f>+IFERROR(IF(ISTEXT(AX$5)=FALSE,(INDEX(BCR!$1:$1048576,MATCH('Estadísticas BCR'!AX$5,BCR!$A:$A,0),MATCH('Estadísticas BCR'!$B25,BCR!$1:$1,0))),AW25),"")</f>
        <v>31.5820810151376</v>
      </c>
      <c r="AY25" s="59">
        <f>+IFERROR(IF(ISTEXT(AY$5)=FALSE,(INDEX(BCR!$1:$1048576,MATCH('Estadísticas BCR'!AY$5,BCR!$A:$A,0),MATCH('Estadísticas BCR'!$B25,BCR!$1:$1,0))),AX25),"")</f>
        <v>31.2504478022821</v>
      </c>
      <c r="AZ25" s="59">
        <f>+IFERROR(IF(ISTEXT(AZ$5)=FALSE,(INDEX(BCR!$1:$1048576,MATCH('Estadísticas BCR'!AZ$5,BCR!$A:$A,0),MATCH('Estadísticas BCR'!$B25,BCR!$1:$1,0))),AY25),"")</f>
        <v>36.308075119757</v>
      </c>
      <c r="BA25" s="59">
        <f>+IFERROR(IF(ISTEXT(BA$5)=FALSE,(INDEX(BCR!$1:$1048576,MATCH('Estadísticas BCR'!BA$5,BCR!$A:$A,0),MATCH('Estadísticas BCR'!$B25,BCR!$1:$1,0))),AZ25),"")</f>
        <v>35.208029453601497</v>
      </c>
      <c r="BB25" s="59">
        <f>+IFERROR(IF(ISTEXT(BB$5)=FALSE,(INDEX(BCR!$1:$1048576,MATCH('Estadísticas BCR'!BB$5,BCR!$A:$A,0),MATCH('Estadísticas BCR'!$B25,BCR!$1:$1,0))),BA25),"")</f>
        <v>33.483841416374098</v>
      </c>
      <c r="BC25" s="60">
        <f>+IFERROR(IF(ISTEXT(BC$5)=FALSE,(INDEX(BCR!$1:$1048576,MATCH('Estadísticas BCR'!BC$5,BCR!$A:$A,0),MATCH('Estadísticas BCR'!$B25,BCR!$1:$1,0))),BB25),"")</f>
        <v>33.483841416374098</v>
      </c>
      <c r="BD25" s="59">
        <f>+IFERROR(IF(ISTEXT(BD$5)=FALSE,(INDEX(BCR!$1:$1048576,MATCH('Estadísticas BCR'!BD$5,BCR!$A:$A,0),MATCH('Estadísticas BCR'!$B25,BCR!$1:$1,0))),#REF!),"")</f>
        <v>34.541773834207703</v>
      </c>
      <c r="BE25" s="59">
        <f>+IFERROR(IF(ISTEXT(BE$5)=FALSE,(INDEX(BCR!$1:$1048576,MATCH('Estadísticas BCR'!BE$5,BCR!$A:$A,0),MATCH('Estadísticas BCR'!$B25,BCR!$1:$1,0))),BD25),"")</f>
        <v>34.472290370732601</v>
      </c>
      <c r="BF25" s="59">
        <f>+IFERROR(IF(ISTEXT(BF$5)=FALSE,(INDEX(BCR!$1:$1048576,MATCH('Estadísticas BCR'!BF$5,BCR!$A:$A,0),MATCH('Estadísticas BCR'!$B25,BCR!$1:$1,0))),BE25),"")</f>
        <v>39.722554549297897</v>
      </c>
      <c r="BG25" s="59">
        <f>+IFERROR(IF(ISTEXT(BG$5)=FALSE,(INDEX(BCR!$1:$1048576,MATCH('Estadísticas BCR'!BG$5,BCR!$A:$A,0),MATCH('Estadísticas BCR'!$B25,BCR!$1:$1,0))),BF25),"")</f>
        <v>37.679594096001701</v>
      </c>
      <c r="BH25" s="59">
        <f>+IFERROR(IF(ISTEXT(BH$5)=FALSE,(INDEX(BCR!$1:$1048576,MATCH('Estadísticas BCR'!BH$5,BCR!$A:$A,0),MATCH('Estadísticas BCR'!$B25,BCR!$1:$1,0))),BG25),"")</f>
        <v>36.947321183103597</v>
      </c>
      <c r="BI25" s="59">
        <f>+IFERROR(IF(ISTEXT(BI$5)=FALSE,(INDEX(BCR!$1:$1048576,MATCH('Estadísticas BCR'!BI$5,BCR!$A:$A,0),MATCH('Estadísticas BCR'!$B25,BCR!$1:$1,0))),BH25),"")</f>
        <v>32.918456391888299</v>
      </c>
      <c r="BJ25" s="59">
        <f>+IFERROR(IF(ISTEXT(BJ$5)=FALSE,(INDEX(BCR!$1:$1048576,MATCH('Estadísticas BCR'!BJ$5,BCR!$A:$A,0),MATCH('Estadísticas BCR'!$B25,BCR!$1:$1,0))),BI25),"")</f>
        <v>34.262584928745902</v>
      </c>
      <c r="BK25" s="59">
        <f>+IFERROR(IF(ISTEXT(BK$5)=FALSE,(INDEX(BCR!$1:$1048576,MATCH('Estadísticas BCR'!BK$5,BCR!$A:$A,0),MATCH('Estadísticas BCR'!$B25,BCR!$1:$1,0))),BJ25),"")</f>
        <v>33.631226170497399</v>
      </c>
      <c r="BL25" s="59">
        <f>+IFERROR(IF(ISTEXT(BL$5)=FALSE,(INDEX(BCR!$1:$1048576,MATCH('Estadísticas BCR'!BL$5,BCR!$A:$A,0),MATCH('Estadísticas BCR'!$B25,BCR!$1:$1,0))),BK25),"")</f>
        <v>35.907434563849598</v>
      </c>
      <c r="BM25" s="59">
        <f>+IFERROR(IF(ISTEXT(BM$5)=FALSE,(INDEX(BCR!$1:$1048576,MATCH('Estadísticas BCR'!BM$5,BCR!$A:$A,0),MATCH('Estadísticas BCR'!$B25,BCR!$1:$1,0))),BL25),"")</f>
        <v>38.976874348588098</v>
      </c>
      <c r="BN25" s="59">
        <f>+IFERROR(IF(ISTEXT(BN$5)=FALSE,(INDEX(BCR!$1:$1048576,MATCH('Estadísticas BCR'!BN$5,BCR!$A:$A,0),MATCH('Estadísticas BCR'!$B25,BCR!$1:$1,0))),BM25),"")</f>
        <v>39.776412477163298</v>
      </c>
      <c r="BO25" s="59">
        <f>+IFERROR(IF(ISTEXT(BO$5)=FALSE,(INDEX(BCR!$1:$1048576,MATCH('Estadísticas BCR'!BO$5,BCR!$A:$A,0),MATCH('Estadísticas BCR'!$B25,BCR!$1:$1,0))),BN25),"")</f>
        <v>42.300162675988503</v>
      </c>
      <c r="BP25" s="60">
        <f>+IFERROR(IF(ISTEXT(BP$5)=FALSE,(INDEX(BCR!$1:$1048576,MATCH('Estadísticas BCR'!BP$5,BCR!$A:$A,0),MATCH('Estadísticas BCR'!$B25,BCR!$1:$1,0))),BO25),"")</f>
        <v>42.300162675988503</v>
      </c>
      <c r="BQ25" s="59">
        <f>+IFERROR(IF(ISTEXT(BQ$5)=FALSE,(INDEX(BCR!$1:$1048576,MATCH('Estadísticas BCR'!BQ$5,BCR!$A:$A,0),MATCH('Estadísticas BCR'!$B25,BCR!$1:$1,0))),#REF!),"")</f>
        <v>40.506651818586498</v>
      </c>
      <c r="BR25" s="59">
        <f>+IFERROR(IF(ISTEXT(BR$5)=FALSE,(INDEX(BCR!$1:$1048576,MATCH('Estadísticas BCR'!BR$5,BCR!$A:$A,0),MATCH('Estadísticas BCR'!$B25,BCR!$1:$1,0))),BQ25),"")</f>
        <v>36.814261482264797</v>
      </c>
      <c r="BS25" s="59">
        <f>+IFERROR(IF(ISTEXT(BS$5)=FALSE,(INDEX(BCR!$1:$1048576,MATCH('Estadísticas BCR'!BS$5,BCR!$A:$A,0),MATCH('Estadísticas BCR'!$B25,BCR!$1:$1,0))),BR25),"")</f>
        <v>42.381798739997897</v>
      </c>
      <c r="BT25" s="59">
        <f>+IFERROR(IF(ISTEXT(BT$5)=FALSE,(INDEX(BCR!$1:$1048576,MATCH('Estadísticas BCR'!BT$5,BCR!$A:$A,0),MATCH('Estadísticas BCR'!$B25,BCR!$1:$1,0))),BS25),"")</f>
        <v>40.728216465176899</v>
      </c>
      <c r="BU25" s="59">
        <f>+IFERROR(IF(ISTEXT(BU$5)=FALSE,(INDEX(BCR!$1:$1048576,MATCH('Estadísticas BCR'!BU$5,BCR!$A:$A,0),MATCH('Estadísticas BCR'!$B25,BCR!$1:$1,0))),BT25),"")</f>
        <v>41.468051806851697</v>
      </c>
      <c r="BV25" s="59">
        <f>+IFERROR(IF(ISTEXT(BV$5)=FALSE,(INDEX(BCR!$1:$1048576,MATCH('Estadísticas BCR'!BV$5,BCR!$A:$A,0),MATCH('Estadísticas BCR'!$B25,BCR!$1:$1,0))),BU25),"")</f>
        <v>40.595468215943498</v>
      </c>
      <c r="BW25" s="59">
        <f>+IFERROR(IF(ISTEXT(BW$5)=FALSE,(INDEX(BCR!$1:$1048576,MATCH('Estadísticas BCR'!BW$5,BCR!$A:$A,0),MATCH('Estadísticas BCR'!$B25,BCR!$1:$1,0))),BV25),"")</f>
        <v>43.619781746568499</v>
      </c>
      <c r="BX25" s="59">
        <f>+IFERROR(IF(ISTEXT(BX$5)=FALSE,(INDEX(BCR!$1:$1048576,MATCH('Estadísticas BCR'!BX$5,BCR!$A:$A,0),MATCH('Estadísticas BCR'!$B25,BCR!$1:$1,0))),BW25),"")</f>
        <v>45.4558239448602</v>
      </c>
      <c r="BY25" s="59">
        <f>+IFERROR(IF(ISTEXT(BY$5)=FALSE,(INDEX(BCR!$1:$1048576,MATCH('Estadísticas BCR'!BY$5,BCR!$A:$A,0),MATCH('Estadísticas BCR'!$B25,BCR!$1:$1,0))),BX25),"")</f>
        <v>44.4134922452319</v>
      </c>
      <c r="BZ25" s="59">
        <f>+IFERROR(IF(ISTEXT(BZ$5)=FALSE,(INDEX(BCR!$1:$1048576,MATCH('Estadísticas BCR'!BZ$5,BCR!$A:$A,0),MATCH('Estadísticas BCR'!$B25,BCR!$1:$1,0))),BY25),"")</f>
        <v>45.7450281248422</v>
      </c>
      <c r="CA25" s="59">
        <f>+IFERROR(IF(ISTEXT(CA$5)=FALSE,(INDEX(BCR!$1:$1048576,MATCH('Estadísticas BCR'!CA$5,BCR!$A:$A,0),MATCH('Estadísticas BCR'!$B25,BCR!$1:$1,0))),BZ25),"")</f>
        <v>46.205426712517301</v>
      </c>
      <c r="CB25" s="59">
        <f>+IFERROR(IF(ISTEXT(CB$5)=FALSE,(INDEX(BCR!$1:$1048576,MATCH('Estadísticas BCR'!CB$5,BCR!$A:$A,0),MATCH('Estadísticas BCR'!$B25,BCR!$1:$1,0))),CA25),"")</f>
        <v>48.559902450547703</v>
      </c>
      <c r="CC25" s="60">
        <f>+IFERROR(IF(ISTEXT(CC$5)=FALSE,(INDEX(BCR!$1:$1048576,MATCH('Estadísticas BCR'!CC$5,BCR!$A:$A,0),MATCH('Estadísticas BCR'!$B25,BCR!$1:$1,0))),CB25),"")</f>
        <v>48.559902450547703</v>
      </c>
      <c r="CD25" s="59">
        <f>+IFERROR(IF(ISTEXT(CD$5)=FALSE,(INDEX(BCR!$1:$1048576,MATCH('Estadísticas BCR'!CD$5,BCR!$A:$A,0),MATCH('Estadísticas BCR'!$B25,BCR!$1:$1,0))),#REF!),"")</f>
        <v>49.553058396973597</v>
      </c>
      <c r="CE25" s="59">
        <f>+IFERROR(IF(ISTEXT(CE$5)=FALSE,(INDEX(BCR!$1:$1048576,MATCH('Estadísticas BCR'!CE$5,BCR!$A:$A,0),MATCH('Estadísticas BCR'!$B25,BCR!$1:$1,0))),CD25),"")</f>
        <v>48.142902926497499</v>
      </c>
      <c r="CF25" s="59">
        <f>+IFERROR(IF(ISTEXT(CF$5)=FALSE,(INDEX(BCR!$1:$1048576,MATCH('Estadísticas BCR'!CF$5,BCR!$A:$A,0),MATCH('Estadísticas BCR'!$B25,BCR!$1:$1,0))),CE25),"")</f>
        <v>54.679085310728198</v>
      </c>
      <c r="CG25" s="59">
        <f>+IFERROR(IF(ISTEXT(CG$5)=FALSE,(INDEX(BCR!$1:$1048576,MATCH('Estadísticas BCR'!CG$5,BCR!$A:$A,0),MATCH('Estadísticas BCR'!$B25,BCR!$1:$1,0))),CF25),"")</f>
        <v>47.7310344677594</v>
      </c>
      <c r="CH25" s="59">
        <f>+IFERROR(IF(ISTEXT(CH$5)=FALSE,(INDEX(BCR!$1:$1048576,MATCH('Estadísticas BCR'!CH$5,BCR!$A:$A,0),MATCH('Estadísticas BCR'!$B25,BCR!$1:$1,0))),CG25),"")</f>
        <v>48.729699032683499</v>
      </c>
      <c r="CI25" s="59">
        <f>+IFERROR(IF(ISTEXT(CI$5)=FALSE,(INDEX(BCR!$1:$1048576,MATCH('Estadísticas BCR'!CI$5,BCR!$A:$A,0),MATCH('Estadísticas BCR'!$B25,BCR!$1:$1,0))),CH25),"")</f>
        <v>49.1776746746866</v>
      </c>
      <c r="CJ25" s="59">
        <f>+IFERROR(IF(ISTEXT(CJ$5)=FALSE,(INDEX(BCR!$1:$1048576,MATCH('Estadísticas BCR'!CJ$5,BCR!$A:$A,0),MATCH('Estadísticas BCR'!$B25,BCR!$1:$1,0))),CI25),"")</f>
        <v>47.882514412183902</v>
      </c>
      <c r="CK25" s="59">
        <f>+IFERROR(IF(ISTEXT(CK$5)=FALSE,(INDEX(BCR!$1:$1048576,MATCH('Estadísticas BCR'!CK$5,BCR!$A:$A,0),MATCH('Estadísticas BCR'!$B25,BCR!$1:$1,0))),CJ25),"")</f>
        <v>54.455415174585703</v>
      </c>
      <c r="CL25" s="59">
        <f>+IFERROR(IF(ISTEXT(CL$5)=FALSE,(INDEX(BCR!$1:$1048576,MATCH('Estadísticas BCR'!CL$5,BCR!$A:$A,0),MATCH('Estadísticas BCR'!$B25,BCR!$1:$1,0))),CK25),"")</f>
        <v>54.158688220743599</v>
      </c>
      <c r="CM25" s="59">
        <f>+IFERROR(IF(ISTEXT(CM$5)=FALSE,(INDEX(BCR!$1:$1048576,MATCH('Estadísticas BCR'!CM$5,BCR!$A:$A,0),MATCH('Estadísticas BCR'!$B25,BCR!$1:$1,0))),CL25),"")</f>
        <v>56.590430936638903</v>
      </c>
      <c r="CN25" s="59">
        <f>+IFERROR(IF(ISTEXT(CN$5)=FALSE,(INDEX(BCR!$1:$1048576,MATCH('Estadísticas BCR'!CN$5,BCR!$A:$A,0),MATCH('Estadísticas BCR'!$B25,BCR!$1:$1,0))),CM25),"")</f>
        <v>56.776443158462797</v>
      </c>
      <c r="CO25" s="59">
        <f>+IFERROR(IF(ISTEXT(CO$5)=FALSE,(INDEX(BCR!$1:$1048576,MATCH('Estadísticas BCR'!CO$5,BCR!$A:$A,0),MATCH('Estadísticas BCR'!$B25,BCR!$1:$1,0))),CN25),"")</f>
        <v>58.704440522590502</v>
      </c>
      <c r="CP25" s="60">
        <f>+IFERROR(IF(ISTEXT(CP$5)=FALSE,(INDEX(BCR!$1:$1048576,MATCH('Estadísticas BCR'!CP$5,BCR!$A:$A,0),MATCH('Estadísticas BCR'!$B25,BCR!$1:$1,0))),CO25),"")</f>
        <v>58.704440522590502</v>
      </c>
      <c r="CQ25" s="59">
        <f>+IFERROR(IF(ISTEXT(CQ$5)=FALSE,(INDEX(BCR!$1:$1048576,MATCH('Estadísticas BCR'!CQ$5,BCR!$A:$A,0),MATCH('Estadísticas BCR'!$B25,BCR!$1:$1,0))),C25),"")</f>
        <v>59.354049821612797</v>
      </c>
      <c r="CR25" s="59">
        <f>+IFERROR(IF(ISTEXT(CR$5)=FALSE,(INDEX(BCR!$1:$1048576,MATCH('Estadísticas BCR'!CR$5,BCR!$A:$A,0),MATCH('Estadísticas BCR'!$B25,BCR!$1:$1,0))),CQ25),"")</f>
        <v>54.674049100602701</v>
      </c>
      <c r="CS25" s="59">
        <f>+IFERROR(IF(ISTEXT(CS$5)=FALSE,(INDEX(BCR!$1:$1048576,MATCH('Estadísticas BCR'!CS$5,BCR!$A:$A,0),MATCH('Estadísticas BCR'!$B25,BCR!$1:$1,0))),CR25),"")</f>
        <v>62.501985964423397</v>
      </c>
      <c r="CT25" s="59">
        <f>+IFERROR(IF(ISTEXT(CT$5)=FALSE,(INDEX(BCR!$1:$1048576,MATCH('Estadísticas BCR'!CT$5,BCR!$A:$A,0),MATCH('Estadísticas BCR'!$B25,BCR!$1:$1,0))),CS25),"")</f>
        <v>56.910112301938703</v>
      </c>
      <c r="CU25" s="59">
        <f>+IFERROR(IF(ISTEXT(CU$5)=FALSE,(INDEX(BCR!$1:$1048576,MATCH('Estadísticas BCR'!CU$5,BCR!$A:$A,0),MATCH('Estadísticas BCR'!$B25,BCR!$1:$1,0))),CT25),"")</f>
        <v>62.032285416587897</v>
      </c>
      <c r="CV25" s="59">
        <f>+IFERROR(IF(ISTEXT(CV$5)=FALSE,(INDEX(BCR!$1:$1048576,MATCH('Estadísticas BCR'!CV$5,BCR!$A:$A,0),MATCH('Estadísticas BCR'!$B25,BCR!$1:$1,0))),CU25),"")</f>
        <v>62.3633247954361</v>
      </c>
      <c r="CW25" s="59">
        <f>+IFERROR(IF(ISTEXT(CW$5)=FALSE,(INDEX(BCR!$1:$1048576,MATCH('Estadísticas BCR'!CW$5,BCR!$A:$A,0),MATCH('Estadísticas BCR'!$B25,BCR!$1:$1,0))),CV25),"")</f>
        <v>65.038815071558702</v>
      </c>
      <c r="CX25" s="59">
        <f>+IFERROR(IF(ISTEXT(CX$5)=FALSE,(INDEX(BCR!$1:$1048576,MATCH('Estadísticas BCR'!CX$5,BCR!$A:$A,0),MATCH('Estadísticas BCR'!$B25,BCR!$1:$1,0))),CW25),"")</f>
        <v>67.305470360208801</v>
      </c>
      <c r="CY25" s="59">
        <f>+IFERROR(IF(ISTEXT(CY$5)=FALSE,(INDEX(BCR!$1:$1048576,MATCH('Estadísticas BCR'!CY$5,BCR!$A:$A,0),MATCH('Estadísticas BCR'!$B25,BCR!$1:$1,0))),CX25),"")</f>
        <v>66.972209386840703</v>
      </c>
      <c r="CZ25" s="59">
        <f>+IFERROR(IF(ISTEXT(CZ$5)=FALSE,(INDEX(BCR!$1:$1048576,MATCH('Estadísticas BCR'!CZ$5,BCR!$A:$A,0),MATCH('Estadísticas BCR'!$B25,BCR!$1:$1,0))),CY25),"")</f>
        <v>70.649356293478803</v>
      </c>
      <c r="DA25" s="59">
        <f>+IFERROR(IF(ISTEXT(DA$5)=FALSE,(INDEX(BCR!$1:$1048576,MATCH('Estadísticas BCR'!DA$5,BCR!$A:$A,0),MATCH('Estadísticas BCR'!$B25,BCR!$1:$1,0))),CZ25),"")</f>
        <v>67.788764457816796</v>
      </c>
      <c r="DB25" s="59">
        <f>+IFERROR(IF(ISTEXT(DB$5)=FALSE,(INDEX(BCR!$1:$1048576,MATCH('Estadísticas BCR'!DB$5,BCR!$A:$A,0),MATCH('Estadísticas BCR'!$B25,BCR!$1:$1,0))),DA25),"")</f>
        <v>68.963545314451494</v>
      </c>
      <c r="DC25" s="60">
        <f>+IFERROR(IF(ISTEXT(DC$5)=FALSE,(INDEX(BCR!$1:$1048576,MATCH('Estadísticas BCR'!DC$5,BCR!$A:$A,0),MATCH('Estadísticas BCR'!$B25,BCR!$1:$1,0))),DB25),"")</f>
        <v>68.963545314451494</v>
      </c>
      <c r="DD25" s="59">
        <f>+IFERROR(IF(ISTEXT(DD$5)=FALSE,(INDEX(BCR!$1:$1048576,MATCH('Estadísticas BCR'!DD$5,BCR!$A:$A,0),MATCH('Estadísticas BCR'!$B25,BCR!$1:$1,0))),DC25),"")</f>
        <v>69.359585467444603</v>
      </c>
      <c r="DE25" s="59">
        <f>+IFERROR(IF(ISTEXT(DE$5)=FALSE,(INDEX(BCR!$1:$1048576,MATCH('Estadísticas BCR'!DE$5,BCR!$A:$A,0),MATCH('Estadísticas BCR'!$B25,BCR!$1:$1,0))),DD25),"")</f>
        <v>66.5791131034958</v>
      </c>
      <c r="DF25" s="59">
        <f>+IFERROR(IF(ISTEXT(DF$5)=FALSE,(INDEX(BCR!$1:$1048576,MATCH('Estadísticas BCR'!DF$5,BCR!$A:$A,0),MATCH('Estadísticas BCR'!$B25,BCR!$1:$1,0))),DE25),"")</f>
        <v>69.045125317503704</v>
      </c>
      <c r="DG25" s="59">
        <f>+IFERROR(IF(ISTEXT(DG$5)=FALSE,(INDEX(BCR!$1:$1048576,MATCH('Estadísticas BCR'!DG$5,BCR!$A:$A,0),MATCH('Estadísticas BCR'!$B25,BCR!$1:$1,0))),DF25),"")</f>
        <v>69.637880088487805</v>
      </c>
      <c r="DH25" s="59">
        <f>+IFERROR(IF(ISTEXT(DH$5)=FALSE,(INDEX(BCR!$1:$1048576,MATCH('Estadísticas BCR'!DH$5,BCR!$A:$A,0),MATCH('Estadísticas BCR'!$B25,BCR!$1:$1,0))),DG25),"")</f>
        <v>69.176521965217404</v>
      </c>
      <c r="DI25" s="59">
        <f>+IFERROR(IF(ISTEXT(DI$5)=FALSE,(INDEX(BCR!$1:$1048576,MATCH('Estadísticas BCR'!DI$5,BCR!$A:$A,0),MATCH('Estadísticas BCR'!$B25,BCR!$1:$1,0))),DH25),"")</f>
        <v>71.639974436254604</v>
      </c>
      <c r="DJ25" s="59">
        <f>+IFERROR(IF(ISTEXT(DJ$5)=FALSE,(INDEX(BCR!$1:$1048576,MATCH('Estadísticas BCR'!DJ$5,BCR!$A:$A,0),MATCH('Estadísticas BCR'!$B25,BCR!$1:$1,0))),DI25),"")</f>
        <v>77.732724110094793</v>
      </c>
      <c r="DK25" s="59">
        <f>+IFERROR(IF(ISTEXT(DK$5)=FALSE,(INDEX(BCR!$1:$1048576,MATCH('Estadísticas BCR'!DK$5,BCR!$A:$A,0),MATCH('Estadísticas BCR'!$B25,BCR!$1:$1,0))),DJ25),"")</f>
        <v>83.900628005892997</v>
      </c>
      <c r="DL25" s="59">
        <f>+IFERROR(IF(ISTEXT(DL$5)=FALSE,(INDEX(BCR!$1:$1048576,MATCH('Estadísticas BCR'!DL$5,BCR!$A:$A,0),MATCH('Estadísticas BCR'!$B25,BCR!$1:$1,0))),DK25),"")</f>
        <v>81.875540811476299</v>
      </c>
      <c r="DM25" s="59">
        <f>+IFERROR(IF(ISTEXT(DM$5)=FALSE,(INDEX(BCR!$1:$1048576,MATCH('Estadísticas BCR'!DM$5,BCR!$A:$A,0),MATCH('Estadísticas BCR'!$B25,BCR!$1:$1,0))),DL25),"")</f>
        <v>87.738543783836704</v>
      </c>
      <c r="DN25" s="59">
        <f>+IFERROR(IF(ISTEXT(DN$5)=FALSE,(INDEX(BCR!$1:$1048576,MATCH('Estadísticas BCR'!DN$5,BCR!$A:$A,0),MATCH('Estadísticas BCR'!$B25,BCR!$1:$1,0))),DM25),"")</f>
        <v>82.196255526520702</v>
      </c>
      <c r="DO25" s="59">
        <f>+IFERROR(IF(ISTEXT(DO$5)=FALSE,(INDEX(BCR!$1:$1048576,MATCH('Estadísticas BCR'!DO$5,BCR!$A:$A,0),MATCH('Estadísticas BCR'!$B25,BCR!$1:$1,0))),DN25),"")</f>
        <v>81.423378238406201</v>
      </c>
      <c r="DP25" s="60">
        <f>+IFERROR(IF(ISTEXT(DP$5)=FALSE,(INDEX(BCR!$1:$1048576,MATCH('Estadísticas BCR'!DP$5,BCR!$A:$A,0),MATCH('Estadísticas BCR'!$B25,BCR!$1:$1,0))),DO25),"")</f>
        <v>81.423378238406201</v>
      </c>
      <c r="DQ25" s="59">
        <f>+IFERROR(IF(ISTEXT(DQ$5)=FALSE,(INDEX(BCR!$1:$1048576,MATCH('Estadísticas BCR'!DQ$5,BCR!$A:$A,0),MATCH('Estadísticas BCR'!$B25,BCR!$1:$1,0))),DP25),"")</f>
        <v>75.969137206428897</v>
      </c>
      <c r="DR25" s="59">
        <f>+IFERROR(IF(ISTEXT(DR$5)=FALSE,(INDEX(BCR!$1:$1048576,MATCH('Estadísticas BCR'!DR$5,BCR!$A:$A,0),MATCH('Estadísticas BCR'!$B25,BCR!$1:$1,0))),DQ25),"")</f>
        <v>72.714600059486799</v>
      </c>
      <c r="DS25" s="59">
        <f>+IFERROR(IF(ISTEXT(DS$5)=FALSE,(INDEX(BCR!$1:$1048576,MATCH('Estadísticas BCR'!DS$5,BCR!$A:$A,0),MATCH('Estadísticas BCR'!$B25,BCR!$1:$1,0))),DR25),"")</f>
        <v>70.798396814418297</v>
      </c>
      <c r="DT25" s="59">
        <f>+IFERROR(IF(ISTEXT(DT$5)=FALSE,(INDEX(BCR!$1:$1048576,MATCH('Estadísticas BCR'!DT$5,BCR!$A:$A,0),MATCH('Estadísticas BCR'!$B25,BCR!$1:$1,0))),DS25),"")</f>
        <v>77.603521856809294</v>
      </c>
      <c r="DU25" s="59">
        <f>+IFERROR(IF(ISTEXT(DU$5)=FALSE,(INDEX(BCR!$1:$1048576,MATCH('Estadísticas BCR'!DU$5,BCR!$A:$A,0),MATCH('Estadísticas BCR'!$B25,BCR!$1:$1,0))),DT25),"")</f>
        <v>72.755036801964906</v>
      </c>
      <c r="DV25" s="59">
        <f>+IFERROR(IF(ISTEXT(DV$5)=FALSE,(INDEX(BCR!$1:$1048576,MATCH('Estadísticas BCR'!DV$5,BCR!$A:$A,0),MATCH('Estadísticas BCR'!$B25,BCR!$1:$1,0))),DU25),"")</f>
        <v>67.930657178910806</v>
      </c>
      <c r="DW25" s="59">
        <f>+IFERROR(IF(ISTEXT(DW$5)=FALSE,(INDEX(BCR!$1:$1048576,MATCH('Estadísticas BCR'!DW$5,BCR!$A:$A,0),MATCH('Estadísticas BCR'!$B25,BCR!$1:$1,0))),DV25),"")</f>
        <v>73.687874195526405</v>
      </c>
      <c r="DX25" s="59">
        <f>+IFERROR(IF(ISTEXT(DX$5)=FALSE,(INDEX(BCR!$1:$1048576,MATCH('Estadísticas BCR'!DX$5,BCR!$A:$A,0),MATCH('Estadísticas BCR'!$B25,BCR!$1:$1,0))),DW25),"")</f>
        <v>76.303211283994798</v>
      </c>
      <c r="DY25" s="59">
        <f>+IFERROR(IF(ISTEXT(DY$5)=FALSE,(INDEX(BCR!$1:$1048576,MATCH('Estadísticas BCR'!DY$5,BCR!$A:$A,0),MATCH('Estadísticas BCR'!$B25,BCR!$1:$1,0))),DX25),"")</f>
        <v>71.684276671101102</v>
      </c>
      <c r="DZ25" s="59">
        <f>+IFERROR(IF(ISTEXT(DZ$5)=FALSE,(INDEX(BCR!$1:$1048576,MATCH('Estadísticas BCR'!DZ$5,BCR!$A:$A,0),MATCH('Estadísticas BCR'!$B25,BCR!$1:$1,0))),DY25),"")</f>
        <v>76.212282192410498</v>
      </c>
      <c r="EA25" s="59">
        <f>+IFERROR(IF(ISTEXT(EA$5)=FALSE,(INDEX(BCR!$1:$1048576,MATCH('Estadísticas BCR'!EA$5,BCR!$A:$A,0),MATCH('Estadísticas BCR'!$B25,BCR!$1:$1,0))),DZ25),"")</f>
        <v>72.550138766360504</v>
      </c>
      <c r="EB25" s="59">
        <f>+IFERROR(IF(ISTEXT(EB$5)=FALSE,(INDEX(BCR!$1:$1048576,MATCH('Estadísticas BCR'!EB$5,BCR!$A:$A,0),MATCH('Estadísticas BCR'!$B25,BCR!$1:$1,0))),EA25),"")</f>
        <v>80.224876532514003</v>
      </c>
      <c r="EC25" s="60">
        <f>+IFERROR(IF(ISTEXT(EC$5)=FALSE,(INDEX(BCR!$1:$1048576,MATCH('Estadísticas BCR'!EC$5,BCR!$A:$A,0),MATCH('Estadísticas BCR'!$B25,BCR!$1:$1,0))),EB25),"")</f>
        <v>80.224876532514003</v>
      </c>
      <c r="ED25" s="59">
        <f>+IFERROR(IF(ISTEXT(ED$5)=FALSE,(INDEX(BCR!$1:$1048576,MATCH('Estadísticas BCR'!ED$5,BCR!$A:$A,0),MATCH('Estadísticas BCR'!$B25,BCR!$1:$1,0))),EC25),"")</f>
        <v>83.2543141522425</v>
      </c>
      <c r="EE25" s="59">
        <f>+IFERROR(IF(ISTEXT(EE$5)=FALSE,(INDEX(BCR!$1:$1048576,MATCH('Estadísticas BCR'!EE$5,BCR!$A:$A,0),MATCH('Estadísticas BCR'!$B25,BCR!$1:$1,0))),ED25),"")</f>
        <v>79.219631872134698</v>
      </c>
      <c r="EF25" s="59">
        <f>+IFERROR(IF(ISTEXT(EF$5)=FALSE,(INDEX(BCR!$1:$1048576,MATCH('Estadísticas BCR'!EF$5,BCR!$A:$A,0),MATCH('Estadísticas BCR'!$B25,BCR!$1:$1,0))),EE25),"")</f>
        <v>88.731371233770105</v>
      </c>
      <c r="EG25" s="59">
        <f>+IFERROR(IF(ISTEXT(EG$5)=FALSE,(INDEX(BCR!$1:$1048576,MATCH('Estadísticas BCR'!EG$5,BCR!$A:$A,0),MATCH('Estadísticas BCR'!$B25,BCR!$1:$1,0))),EF25),"")</f>
        <v>87.722455277944107</v>
      </c>
      <c r="EH25" s="59">
        <f>+IFERROR(IF(ISTEXT(EH$5)=FALSE,(INDEX(BCR!$1:$1048576,MATCH('Estadísticas BCR'!EH$5,BCR!$A:$A,0),MATCH('Estadísticas BCR'!$B25,BCR!$1:$1,0))),EG25),"")</f>
        <v>88.882670994227198</v>
      </c>
      <c r="EI25" s="59">
        <f>+IFERROR(IF(ISTEXT(EI$5)=FALSE,(INDEX(BCR!$1:$1048576,MATCH('Estadísticas BCR'!EI$5,BCR!$A:$A,0),MATCH('Estadísticas BCR'!$B25,BCR!$1:$1,0))),EH25),"")</f>
        <v>86.117490564136503</v>
      </c>
      <c r="EJ25" s="59">
        <f>+IFERROR(IF(ISTEXT(EJ$5)=FALSE,(INDEX(BCR!$1:$1048576,MATCH('Estadísticas BCR'!EJ$5,BCR!$A:$A,0),MATCH('Estadísticas BCR'!$B25,BCR!$1:$1,0))),EI25),"")</f>
        <v>92.629774019599594</v>
      </c>
      <c r="EK25" s="59">
        <f>+IFERROR(IF(ISTEXT(EK$5)=FALSE,(INDEX(BCR!$1:$1048576,MATCH('Estadísticas BCR'!EK$5,BCR!$A:$A,0),MATCH('Estadísticas BCR'!$B25,BCR!$1:$1,0))),EJ25),"")</f>
        <v>94.733437632510501</v>
      </c>
      <c r="EL25" s="59">
        <f>+IFERROR(IF(ISTEXT(EL$5)=FALSE,(INDEX(BCR!$1:$1048576,MATCH('Estadísticas BCR'!EL$5,BCR!$A:$A,0),MATCH('Estadísticas BCR'!$B25,BCR!$1:$1,0))),EK25),"")</f>
        <v>95.565638192602194</v>
      </c>
      <c r="EM25" s="59">
        <f>+IFERROR(IF(ISTEXT(EM$5)=FALSE,(INDEX(BCR!$1:$1048576,MATCH('Estadísticas BCR'!EM$5,BCR!$A:$A,0),MATCH('Estadísticas BCR'!$B25,BCR!$1:$1,0))),EL25),"")</f>
        <v>94.010059738411101</v>
      </c>
      <c r="EN25" s="59">
        <f>+IFERROR(IF(ISTEXT(EN$5)=FALSE,(INDEX(BCR!$1:$1048576,MATCH('Estadísticas BCR'!EN$5,BCR!$A:$A,0),MATCH('Estadísticas BCR'!$B25,BCR!$1:$1,0))),EM25),"")</f>
        <v>94.257626762410396</v>
      </c>
      <c r="EO25" s="59">
        <f>+IFERROR(IF(ISTEXT(EO$5)=FALSE,(INDEX(BCR!$1:$1048576,MATCH('Estadísticas BCR'!EO$5,BCR!$A:$A,0),MATCH('Estadísticas BCR'!$B25,BCR!$1:$1,0))),EN25),"")</f>
        <v>95.282962379963607</v>
      </c>
      <c r="EP25" s="60">
        <f>+IFERROR(IF(ISTEXT(EP$5)=FALSE,(INDEX(BCR!$1:$1048576,MATCH('Estadísticas BCR'!EP$5,BCR!$A:$A,0),MATCH('Estadísticas BCR'!$B25,BCR!$1:$1,0))),EO25),"")</f>
        <v>95.282962379963607</v>
      </c>
      <c r="EQ25" s="59">
        <f>+IFERROR(IF(ISTEXT(EQ$5)=FALSE,(INDEX(BCR!$1:$1048576,MATCH('Estadísticas BCR'!EQ$5,BCR!$A:$A,0),MATCH('Estadísticas BCR'!$B25,BCR!$1:$1,0))),EP25),"")</f>
        <v>88.000256157855105</v>
      </c>
      <c r="ER25" s="59">
        <f>+IFERROR(IF(ISTEXT(ER$5)=FALSE,(INDEX(BCR!$1:$1048576,MATCH('Estadísticas BCR'!ER$5,BCR!$A:$A,0),MATCH('Estadísticas BCR'!$B25,BCR!$1:$1,0))),EQ25),"")</f>
        <v>84.184711638595601</v>
      </c>
      <c r="ES25" s="59">
        <f>+IFERROR(IF(ISTEXT(ES$5)=FALSE,(INDEX(BCR!$1:$1048576,MATCH('Estadísticas BCR'!ES$5,BCR!$A:$A,0),MATCH('Estadísticas BCR'!$B25,BCR!$1:$1,0))),ER25),"")</f>
        <v>95.304663510465502</v>
      </c>
      <c r="ET25" s="59">
        <f>+IFERROR(IF(ISTEXT(ET$5)=FALSE,(INDEX(BCR!$1:$1048576,MATCH('Estadísticas BCR'!ET$5,BCR!$A:$A,0),MATCH('Estadísticas BCR'!$B25,BCR!$1:$1,0))),ES25),"")</f>
        <v>90.341884208124796</v>
      </c>
      <c r="EU25" s="59">
        <f>+IFERROR(IF(ISTEXT(EU$5)=FALSE,(INDEX(BCR!$1:$1048576,MATCH('Estadísticas BCR'!EU$5,BCR!$A:$A,0),MATCH('Estadísticas BCR'!$B25,BCR!$1:$1,0))),ET25),"")</f>
        <v>89.431235181296103</v>
      </c>
      <c r="EV25" s="59">
        <f>+IFERROR(IF(ISTEXT(EV$5)=FALSE,(INDEX(BCR!$1:$1048576,MATCH('Estadísticas BCR'!EV$5,BCR!$A:$A,0),MATCH('Estadísticas BCR'!$B25,BCR!$1:$1,0))),EU25),"")</f>
        <v>88.454316675209199</v>
      </c>
      <c r="EW25" s="59">
        <f>+IFERROR(IF(ISTEXT(EW$5)=FALSE,(INDEX(BCR!$1:$1048576,MATCH('Estadísticas BCR'!EW$5,BCR!$A:$A,0),MATCH('Estadísticas BCR'!$B25,BCR!$1:$1,0))),EV25),"")</f>
        <v>87.269621463426105</v>
      </c>
      <c r="EX25" s="59">
        <f>+IFERROR(IF(ISTEXT(EX$5)=FALSE,(INDEX(BCR!$1:$1048576,MATCH('Estadísticas BCR'!EX$5,BCR!$A:$A,0),MATCH('Estadísticas BCR'!$B25,BCR!$1:$1,0))),EW25),"")</f>
        <v>90.275064241160806</v>
      </c>
      <c r="EY25" s="59">
        <f>+IFERROR(IF(ISTEXT(EY$5)=FALSE,(INDEX(BCR!$1:$1048576,MATCH('Estadísticas BCR'!EY$5,BCR!$A:$A,0),MATCH('Estadísticas BCR'!$B25,BCR!$1:$1,0))),EX25),"")</f>
        <v>92.003379122288393</v>
      </c>
      <c r="EZ25" s="59">
        <f>+IFERROR(IF(ISTEXT(EZ$5)=FALSE,(INDEX(BCR!$1:$1048576,MATCH('Estadísticas BCR'!EZ$5,BCR!$A:$A,0),MATCH('Estadísticas BCR'!$B25,BCR!$1:$1,0))),EY25),"")</f>
        <v>92.205778440595395</v>
      </c>
      <c r="FA25" s="59">
        <f>+IFERROR(IF(ISTEXT(FA$5)=FALSE,(INDEX(BCR!$1:$1048576,MATCH('Estadísticas BCR'!FA$5,BCR!$A:$A,0),MATCH('Estadísticas BCR'!$B25,BCR!$1:$1,0))),EZ25),"")</f>
        <v>94.985814744410007</v>
      </c>
      <c r="FB25" s="59">
        <f>+IFERROR(IF(ISTEXT(FB$5)=FALSE,(INDEX(BCR!$1:$1048576,MATCH('Estadísticas BCR'!FB$5,BCR!$A:$A,0),MATCH('Estadísticas BCR'!$B25,BCR!$1:$1,0))),FA25),"")</f>
        <v>90.820561107242199</v>
      </c>
      <c r="FC25" s="60">
        <f>+IFERROR(IF(ISTEXT(FC$5)=FALSE,(INDEX(BCR!$1:$1048576,MATCH('Estadísticas BCR'!FC$5,BCR!$A:$A,0),MATCH('Estadísticas BCR'!$B25,BCR!$1:$1,0))),FB25),"")</f>
        <v>90.820561107242199</v>
      </c>
      <c r="FD25" s="59">
        <f>+IFERROR(IF(ISTEXT(FD$5)=FALSE,(INDEX(BCR!$1:$1048576,MATCH('Estadísticas BCR'!FD$5,BCR!$A:$A,0),MATCH('Estadísticas BCR'!$B25,BCR!$1:$1,0))),FC25),"")</f>
        <v>64.543053448518606</v>
      </c>
      <c r="FE25" s="59">
        <f>+IFERROR(IF(ISTEXT(FE$5)=FALSE,(INDEX(BCR!$1:$1048576,MATCH('Estadísticas BCR'!FE$5,BCR!$A:$A,0),MATCH('Estadísticas BCR'!$B25,BCR!$1:$1,0))),FD25),"")</f>
        <v>75.9104682727815</v>
      </c>
      <c r="FF25" s="59">
        <f>+IFERROR(IF(ISTEXT(FF$5)=FALSE,(INDEX(BCR!$1:$1048576,MATCH('Estadísticas BCR'!FF$5,BCR!$A:$A,0),MATCH('Estadísticas BCR'!$B25,BCR!$1:$1,0))),FE25),"")</f>
        <v>78.2792602291821</v>
      </c>
      <c r="FG25" s="59">
        <f>+IFERROR(IF(ISTEXT(FG$5)=FALSE,(INDEX(BCR!$1:$1048576,MATCH('Estadísticas BCR'!FG$5,BCR!$A:$A,0),MATCH('Estadísticas BCR'!$B25,BCR!$1:$1,0))),FF25),"")</f>
        <v>71.891085427301405</v>
      </c>
      <c r="FH25" s="59">
        <f>+IFERROR(IF(ISTEXT(FH$5)=FALSE,(INDEX(BCR!$1:$1048576,MATCH('Estadísticas BCR'!FH$5,BCR!$A:$A,0),MATCH('Estadísticas BCR'!$B25,BCR!$1:$1,0))),FG25),"")</f>
        <v>80.940171366276104</v>
      </c>
      <c r="FI25" s="59">
        <f>+IFERROR(IF(ISTEXT(FI$5)=FALSE,(INDEX(BCR!$1:$1048576,MATCH('Estadísticas BCR'!FI$5,BCR!$A:$A,0),MATCH('Estadísticas BCR'!$B25,BCR!$1:$1,0))),FH25),"")</f>
        <v>80.398345775708805</v>
      </c>
      <c r="FJ25" s="59">
        <f>+IFERROR(IF(ISTEXT(FJ$5)=FALSE,(INDEX(BCR!$1:$1048576,MATCH('Estadísticas BCR'!FJ$5,BCR!$A:$A,0),MATCH('Estadísticas BCR'!$B25,BCR!$1:$1,0))),FI25),"")</f>
        <v>84.554883926769094</v>
      </c>
      <c r="FK25" s="59">
        <f>+IFERROR(IF(ISTEXT(FK$5)=FALSE,(INDEX(BCR!$1:$1048576,MATCH('Estadísticas BCR'!FK$5,BCR!$A:$A,0),MATCH('Estadísticas BCR'!$B25,BCR!$1:$1,0))),FJ25),"")</f>
        <v>87.741109621382606</v>
      </c>
      <c r="FL25" s="59">
        <f>+IFERROR(IF(ISTEXT(FL$5)=FALSE,(INDEX(BCR!$1:$1048576,MATCH('Estadísticas BCR'!FL$5,BCR!$A:$A,0),MATCH('Estadísticas BCR'!$B25,BCR!$1:$1,0))),FK25),"")</f>
        <v>76.9853380864229</v>
      </c>
      <c r="FM25" s="59">
        <f>+IFERROR(IF(ISTEXT(FM$5)=FALSE,(INDEX(BCR!$1:$1048576,MATCH('Estadísticas BCR'!FM$5,BCR!$A:$A,0),MATCH('Estadísticas BCR'!$B25,BCR!$1:$1,0))),FL25),"")</f>
        <v>85.128062670557298</v>
      </c>
      <c r="FN25" s="59">
        <f>+IFERROR(IF(ISTEXT(FN$5)=FALSE,(INDEX(BCR!$1:$1048576,MATCH('Estadísticas BCR'!FN$5,BCR!$A:$A,0),MATCH('Estadísticas BCR'!$B25,BCR!$1:$1,0))),FM25),"")</f>
        <v>89.523899631600997</v>
      </c>
      <c r="FO25" s="59">
        <f>+IFERROR(IF(ISTEXT(FO$5)=FALSE,(INDEX(BCR!$1:$1048576,MATCH('Estadísticas BCR'!FO$5,BCR!$A:$A,0),MATCH('Estadísticas BCR'!$B25,BCR!$1:$1,0))),FN25),"")</f>
        <v>83.196103769139398</v>
      </c>
      <c r="FP25" s="60">
        <f>+IFERROR(IF(ISTEXT(FP$5)=FALSE,(INDEX(BCR!$1:$1048576,MATCH('Estadísticas BCR'!FP$5,BCR!$A:$A,0),MATCH('Estadísticas BCR'!$B25,BCR!$1:$1,0))),FO25),"")</f>
        <v>83.196103769139398</v>
      </c>
      <c r="FQ25" s="59">
        <f>+IFERROR(IF(ISTEXT(FQ$5)=FALSE,(INDEX(BCR!$1:$1048576,MATCH('Estadísticas BCR'!FQ$5,BCR!$A:$A,0),MATCH('Estadísticas BCR'!$B25,BCR!$1:$1,0))),FP25),"")</f>
        <v>77.404330889585907</v>
      </c>
      <c r="FR25" s="59">
        <f>+IFERROR(IF(ISTEXT(FR$5)=FALSE,(INDEX(BCR!$1:$1048576,MATCH('Estadísticas BCR'!FR$5,BCR!$A:$A,0),MATCH('Estadísticas BCR'!$B25,BCR!$1:$1,0))),FQ25),"")</f>
        <v>86.645344933571195</v>
      </c>
      <c r="FS25" s="59">
        <f>+IFERROR(IF(ISTEXT(FS$5)=FALSE,(INDEX(BCR!$1:$1048576,MATCH('Estadísticas BCR'!FS$5,BCR!$A:$A,0),MATCH('Estadísticas BCR'!$B25,BCR!$1:$1,0))),FR25),"")</f>
        <v>81.083524152037597</v>
      </c>
      <c r="FT25" s="59">
        <f>+IFERROR(IF(ISTEXT(FT$5)=FALSE,(INDEX(BCR!$1:$1048576,MATCH('Estadísticas BCR'!FT$5,BCR!$A:$A,0),MATCH('Estadísticas BCR'!$B25,BCR!$1:$1,0))),FS25),"")</f>
        <v>81.049412327766206</v>
      </c>
      <c r="FU25" s="59">
        <f>+IFERROR(IF(ISTEXT(FU$5)=FALSE,(INDEX(BCR!$1:$1048576,MATCH('Estadísticas BCR'!FU$5,BCR!$A:$A,0),MATCH('Estadísticas BCR'!$B25,BCR!$1:$1,0))),FT25),"")</f>
        <v>88.437565954381299</v>
      </c>
      <c r="FV25" s="59">
        <f>+IFERROR(IF(ISTEXT(FV$5)=FALSE,(INDEX(BCR!$1:$1048576,MATCH('Estadísticas BCR'!FV$5,BCR!$A:$A,0),MATCH('Estadísticas BCR'!$B25,BCR!$1:$1,0))),FU25),"")</f>
        <v>80.021054735364302</v>
      </c>
      <c r="FW25" s="59">
        <f>+IFERROR(IF(ISTEXT(FW$5)=FALSE,(INDEX(BCR!$1:$1048576,MATCH('Estadísticas BCR'!FW$5,BCR!$A:$A,0),MATCH('Estadísticas BCR'!$B25,BCR!$1:$1,0))),FV25),"")</f>
        <v>100</v>
      </c>
      <c r="FX25" s="59">
        <f>+IFERROR(IF(ISTEXT(FX$5)=FALSE,(INDEX(BCR!$1:$1048576,MATCH('Estadísticas BCR'!FX$5,BCR!$A:$A,0),MATCH('Estadísticas BCR'!$B25,BCR!$1:$1,0))),FW25),"")</f>
        <v>87.054282391379004</v>
      </c>
      <c r="FY25" s="59">
        <f>+IFERROR(IF(ISTEXT(FY$5)=FALSE,(INDEX(BCR!$1:$1048576,MATCH('Estadísticas BCR'!FY$5,BCR!$A:$A,0),MATCH('Estadísticas BCR'!$B25,BCR!$1:$1,0))),FX25),"")</f>
        <v>84.522151063084493</v>
      </c>
      <c r="FZ25" s="59">
        <f>+IFERROR(IF(ISTEXT(FZ$5)=FALSE,(INDEX(BCR!$1:$1048576,MATCH('Estadísticas BCR'!FZ$5,BCR!$A:$A,0),MATCH('Estadísticas BCR'!$B25,BCR!$1:$1,0))),FY25),"")</f>
        <v>97.018390135084303</v>
      </c>
      <c r="GA25" s="59">
        <f>+IFERROR(IF(ISTEXT(GA$5)=FALSE,(INDEX(BCR!$1:$1048576,MATCH('Estadísticas BCR'!GA$5,BCR!$A:$A,0),MATCH('Estadísticas BCR'!$B25,BCR!$1:$1,0))),FZ25),"")</f>
        <v>88.034652567790005</v>
      </c>
      <c r="GB25" s="59">
        <f>+IFERROR(IF(ISTEXT(GB$5)=FALSE,(INDEX(BCR!$1:$1048576,MATCH('Estadísticas BCR'!GB$5,BCR!$A:$A,0),MATCH('Estadísticas BCR'!$B25,BCR!$1:$1,0))),GA25),"")</f>
        <v>83.496469342857907</v>
      </c>
      <c r="GC25" s="60">
        <f>+IFERROR(IF(ISTEXT(GC$5)=FALSE,(INDEX(BCR!$1:$1048576,MATCH('Estadísticas BCR'!GC$5,BCR!$A:$A,0),MATCH('Estadísticas BCR'!$B25,BCR!$1:$1,0))),GB25),"")</f>
        <v>83.496469342857907</v>
      </c>
      <c r="GD25" s="59">
        <f>+IFERROR(IF(ISTEXT(GD$5)=FALSE,(INDEX(BCR!$1:$1048576,MATCH('Estadísticas BCR'!GD$5,BCR!$A:$A,0),MATCH('Estadísticas BCR'!$B25,BCR!$1:$1,0))),GC25),"")</f>
        <v>74.514580158905204</v>
      </c>
      <c r="GE25" s="59">
        <f>+IFERROR(IF(ISTEXT(GE$5)=FALSE,(INDEX(BCR!$1:$1048576,MATCH('Estadísticas BCR'!GE$5,BCR!$A:$A,0),MATCH('Estadísticas BCR'!$B25,BCR!$1:$1,0))),GD25),"")</f>
        <v>70.949380388396904</v>
      </c>
      <c r="GF25" s="59">
        <f>+IFERROR(IF(ISTEXT(GF$5)=FALSE,(INDEX(BCR!$1:$1048576,MATCH('Estadísticas BCR'!GF$5,BCR!$A:$A,0),MATCH('Estadísticas BCR'!$B25,BCR!$1:$1,0))),GE25),"")</f>
        <v>80.467859087032807</v>
      </c>
      <c r="GG25" s="59">
        <f>+IFERROR(IF(ISTEXT(GG$5)=FALSE,(INDEX(BCR!$1:$1048576,MATCH('Estadísticas BCR'!GG$5,BCR!$A:$A,0),MATCH('Estadísticas BCR'!$B25,BCR!$1:$1,0))),GF25),"")</f>
        <v>79.534797875754094</v>
      </c>
      <c r="GH25" s="59">
        <f>+IFERROR(IF(ISTEXT(GH$5)=FALSE,(INDEX(BCR!$1:$1048576,MATCH('Estadísticas BCR'!GH$5,BCR!$A:$A,0),MATCH('Estadísticas BCR'!$B25,BCR!$1:$1,0))),GG25),"")</f>
        <v>90.122745089335197</v>
      </c>
      <c r="GI25" s="59">
        <f>+IFERROR(IF(ISTEXT(GI$5)=FALSE,(INDEX(BCR!$1:$1048576,MATCH('Estadísticas BCR'!GI$5,BCR!$A:$A,0),MATCH('Estadísticas BCR'!$B25,BCR!$1:$1,0))),GH25),"")</f>
        <v>86.910046750894494</v>
      </c>
      <c r="GJ25" s="59">
        <f>+IFERROR(IF(ISTEXT(GJ$5)=FALSE,(INDEX(BCR!$1:$1048576,MATCH('Estadísticas BCR'!GJ$5,BCR!$A:$A,0),MATCH('Estadísticas BCR'!$B25,BCR!$1:$1,0))),GI25),"")</f>
        <v>82.224961824188199</v>
      </c>
      <c r="GK25" s="59">
        <f>+IFERROR(IF(ISTEXT(GK$5)=FALSE,(INDEX(BCR!$1:$1048576,MATCH('Estadísticas BCR'!GK$5,BCR!$A:$A,0),MATCH('Estadísticas BCR'!$B25,BCR!$1:$1,0))),GJ25),"")</f>
        <v>76.491684443980901</v>
      </c>
      <c r="GL25" s="59">
        <f>+IFERROR(IF(ISTEXT(GL$5)=FALSE,(INDEX(BCR!$1:$1048576,MATCH('Estadísticas BCR'!GL$5,BCR!$A:$A,0),MATCH('Estadísticas BCR'!$B25,BCR!$1:$1,0))),GK25),"")</f>
        <v>83.445595839283698</v>
      </c>
      <c r="GM25" s="59">
        <f>+IFERROR(IF(ISTEXT(GM$5)=FALSE,(INDEX(BCR!$1:$1048576,MATCH('Estadísticas BCR'!GM$5,BCR!$A:$A,0),MATCH('Estadísticas BCR'!$B25,BCR!$1:$1,0))),GL25),"")</f>
        <v>91.638173844850698</v>
      </c>
      <c r="GN25" s="59">
        <f>+IFERROR(IF(ISTEXT(GN$5)=FALSE,(INDEX(BCR!$1:$1048576,MATCH('Estadísticas BCR'!GN$5,BCR!$A:$A,0),MATCH('Estadísticas BCR'!$B25,BCR!$1:$1,0))),GM25),"")</f>
        <v>83.571310964888298</v>
      </c>
      <c r="GO25" s="59">
        <f>+IFERROR(IF(ISTEXT(GO$5)=FALSE,(INDEX(BCR!$1:$1048576,MATCH('Estadísticas BCR'!GO$5,BCR!$A:$A,0),MATCH('Estadísticas BCR'!$B25,BCR!$1:$1,0))),GN25),"")</f>
        <v>81.977461113858197</v>
      </c>
      <c r="GP25" s="60">
        <f>+IFERROR(IF(ISTEXT(GP$5)=FALSE,(INDEX(BCR!$1:$1048576,MATCH('Estadísticas BCR'!GP$5,BCR!$A:$A,0),MATCH('Estadísticas BCR'!$B25,BCR!$1:$1,0))),GO25),"")</f>
        <v>81.977461113858197</v>
      </c>
      <c r="GQ25" s="59">
        <f>+IFERROR(IF(ISTEXT(GQ$5)=FALSE,(INDEX(BCR!$1:$1048576,MATCH('Estadísticas BCR'!GQ$5,BCR!$A:$A,0),MATCH('Estadísticas BCR'!$B25,BCR!$1:$1,0))),GP25),"")</f>
        <v>82.972014643845299</v>
      </c>
      <c r="GR25" s="59">
        <f>+IFERROR(IF(ISTEXT(GR$5)=FALSE,(INDEX(BCR!$1:$1048576,MATCH('Estadísticas BCR'!GR$5,BCR!$A:$A,0),MATCH('Estadísticas BCR'!$B25,BCR!$1:$1,0))),GQ25),"")</f>
        <v>77.640587637652004</v>
      </c>
      <c r="GS25" s="59">
        <f>+IFERROR(IF(ISTEXT(GS$5)=FALSE,(INDEX(BCR!$1:$1048576,MATCH('Estadísticas BCR'!GS$5,BCR!$A:$A,0),MATCH('Estadísticas BCR'!$B25,BCR!$1:$1,0))),GR25),"")</f>
        <v>84.729167560243596</v>
      </c>
      <c r="GT25" s="59">
        <f>+IFERROR(IF(ISTEXT(GT$5)=FALSE,(INDEX(BCR!$1:$1048576,MATCH('Estadísticas BCR'!GT$5,BCR!$A:$A,0),MATCH('Estadísticas BCR'!$B25,BCR!$1:$1,0))),GS25),"")</f>
        <v>80.377010786461298</v>
      </c>
      <c r="GU25" s="59">
        <f>+IFERROR(IF(ISTEXT(GU$5)=FALSE,(INDEX(BCR!$1:$1048576,MATCH('Estadísticas BCR'!GU$5,BCR!$A:$A,0),MATCH('Estadísticas BCR'!$B25,BCR!$1:$1,0))),GT25),"")</f>
        <v>84.511248669614204</v>
      </c>
      <c r="GV25" s="59">
        <f>+IFERROR(IF(ISTEXT(GV$5)=FALSE,(INDEX(BCR!$1:$1048576,MATCH('Estadísticas BCR'!GV$5,BCR!$A:$A,0),MATCH('Estadísticas BCR'!$B25,BCR!$1:$1,0))),GU25),"")</f>
        <v>71.392718185499902</v>
      </c>
      <c r="GW25" s="59">
        <f>+IFERROR(IF(ISTEXT(GW$5)=FALSE,(INDEX(BCR!$1:$1048576,MATCH('Estadísticas BCR'!GW$5,BCR!$A:$A,0),MATCH('Estadísticas BCR'!$B25,BCR!$1:$1,0))),GV25),"")</f>
        <v>81.542071633829906</v>
      </c>
      <c r="GX25" s="59">
        <f>+IFERROR(IF(ISTEXT(GX$5)=FALSE,(INDEX(BCR!$1:$1048576,MATCH('Estadísticas BCR'!GX$5,BCR!$A:$A,0),MATCH('Estadísticas BCR'!$B25,BCR!$1:$1,0))),GW25),"")</f>
        <v>82.939890180046305</v>
      </c>
      <c r="GY25" s="59">
        <f>+IFERROR(IF(ISTEXT(GY$5)=FALSE,(INDEX(BCR!$1:$1048576,MATCH('Estadísticas BCR'!GY$5,BCR!$A:$A,0),MATCH('Estadísticas BCR'!$B25,BCR!$1:$1,0))),GX25),"")</f>
        <v>76.941306644461804</v>
      </c>
      <c r="GZ25" s="59">
        <f>+IFERROR(IF(ISTEXT(GZ$5)=FALSE,(INDEX(BCR!$1:$1048576,MATCH('Estadísticas BCR'!GZ$5,BCR!$A:$A,0),MATCH('Estadísticas BCR'!$B25,BCR!$1:$1,0))),GY25),"")</f>
        <v>85.410061329120595</v>
      </c>
      <c r="HA25" s="59">
        <f>+IFERROR(IF(ISTEXT(HA$5)=FALSE,(INDEX(BCR!$1:$1048576,MATCH('Estadísticas BCR'!HA$5,BCR!$A:$A,0),MATCH('Estadísticas BCR'!$B25,BCR!$1:$1,0))),GZ25),"")</f>
        <v>80.929373643081902</v>
      </c>
      <c r="HB25" s="59">
        <f>+IFERROR(IF(ISTEXT(HB$5)=FALSE,(INDEX(BCR!$1:$1048576,MATCH('Estadísticas BCR'!HB$5,BCR!$A:$A,0),MATCH('Estadísticas BCR'!$B25,BCR!$1:$1,0))),HA25),"")</f>
        <v>76.751361400663896</v>
      </c>
      <c r="HC25" s="60">
        <f>+IFERROR(IF(ISTEXT(HC$5)=FALSE,(INDEX(BCR!$1:$1048576,MATCH('Estadísticas BCR'!HC$5,BCR!$A:$A,0),MATCH('Estadísticas BCR'!$B25,BCR!$1:$1,0))),HB25),"")</f>
        <v>76.751361400663896</v>
      </c>
      <c r="HD25" s="59">
        <f>+IFERROR(IF(ISTEXT(HD$5)=FALSE,(INDEX(BCR!$1:$1048576,MATCH('Estadísticas BCR'!HD$5,BCR!$A:$A,0),MATCH('Estadísticas BCR'!$B25,BCR!$1:$1,0))),HC25),"")</f>
        <v>77.180445168320901</v>
      </c>
      <c r="HE25" s="59">
        <f>+IFERROR(IF(ISTEXT(HE$5)=FALSE,(INDEX(BCR!$1:$1048576,MATCH('Estadísticas BCR'!HE$5,BCR!$A:$A,0),MATCH('Estadísticas BCR'!$B25,BCR!$1:$1,0))),HD25),"")</f>
        <v>74.097259580571304</v>
      </c>
      <c r="HF25" s="59">
        <f>+IFERROR(IF(ISTEXT(HF$5)=FALSE,(INDEX(BCR!$1:$1048576,MATCH('Estadísticas BCR'!HF$5,BCR!$A:$A,0),MATCH('Estadísticas BCR'!$B25,BCR!$1:$1,0))),HE25),"")</f>
        <v>77.644740204331598</v>
      </c>
      <c r="HG25" s="59">
        <f>+IFERROR(IF(ISTEXT(HG$5)=FALSE,(INDEX(BCR!$1:$1048576,MATCH('Estadísticas BCR'!HG$5,BCR!$A:$A,0),MATCH('Estadísticas BCR'!$B25,BCR!$1:$1,0))),HF25),"")</f>
        <v>78.891412809679395</v>
      </c>
      <c r="HH25" s="59">
        <f>+IFERROR(IF(ISTEXT(HH$5)=FALSE,(INDEX(BCR!$1:$1048576,MATCH('Estadísticas BCR'!HH$5,BCR!$A:$A,0),MATCH('Estadísticas BCR'!$B25,BCR!$1:$1,0))),HG25),"")</f>
        <v>74.629137745524702</v>
      </c>
      <c r="HI25" s="59">
        <f>+IFERROR(IF(ISTEXT(HI$5)=FALSE,(INDEX(BCR!$1:$1048576,MATCH('Estadísticas BCR'!HI$5,BCR!$A:$A,0),MATCH('Estadísticas BCR'!$B25,BCR!$1:$1,0))),HH25),"")</f>
        <v>74.319264798780097</v>
      </c>
      <c r="HJ25" s="59">
        <f>+IFERROR(IF(ISTEXT(HJ$5)=FALSE,(INDEX(BCR!$1:$1048576,MATCH('Estadísticas BCR'!HJ$5,BCR!$A:$A,0),MATCH('Estadísticas BCR'!$B25,BCR!$1:$1,0))),HI25),"")</f>
        <v>67.889471782832601</v>
      </c>
      <c r="HK25" s="59">
        <f>+IFERROR(IF(ISTEXT(HK$5)=FALSE,(INDEX(BCR!$1:$1048576,MATCH('Estadísticas BCR'!HK$5,BCR!$A:$A,0),MATCH('Estadísticas BCR'!$B25,BCR!$1:$1,0))),HJ25),"")</f>
        <v>76.2422471148288</v>
      </c>
      <c r="HL25" s="59">
        <f>+IFERROR(IF(ISTEXT(HL$5)=FALSE,(INDEX(BCR!$1:$1048576,MATCH('Estadísticas BCR'!HL$5,BCR!$A:$A,0),MATCH('Estadísticas BCR'!$B25,BCR!$1:$1,0))),HK25),"")</f>
        <v>74.977602779296703</v>
      </c>
      <c r="HM25" s="59">
        <f>+IFERROR(IF(ISTEXT(HM$5)=FALSE,(INDEX(BCR!$1:$1048576,MATCH('Estadísticas BCR'!HM$5,BCR!$A:$A,0),MATCH('Estadísticas BCR'!$B25,BCR!$1:$1,0))),HL25),"")</f>
        <v>81.119298890170299</v>
      </c>
      <c r="HN25" s="59">
        <f>+IFERROR(IF(ISTEXT(HN$5)=FALSE,(INDEX(BCR!$1:$1048576,MATCH('Estadísticas BCR'!HN$5,BCR!$A:$A,0),MATCH('Estadísticas BCR'!$B25,BCR!$1:$1,0))),HM25),"")</f>
        <v>78.187479582031699</v>
      </c>
      <c r="HO25" s="59">
        <f>+IFERROR(IF(ISTEXT(HO$5)=FALSE,(INDEX(BCR!$1:$1048576,MATCH('Estadísticas BCR'!HO$5,BCR!$A:$A,0),MATCH('Estadísticas BCR'!$B25,BCR!$1:$1,0))),HN25),"")</f>
        <v>70.039862490477702</v>
      </c>
      <c r="HP25" s="60">
        <f>+IFERROR(IF(ISTEXT(HP$5)=FALSE,(INDEX(BCR!$1:$1048576,MATCH('Estadísticas BCR'!HP$5,BCR!$A:$A,0),MATCH('Estadísticas BCR'!$B25,BCR!$1:$1,0))),HO25),"")</f>
        <v>70.039862490477702</v>
      </c>
      <c r="HQ25" s="59">
        <f>+IFERROR(IF(ISTEXT(HQ$5)=FALSE,(INDEX(BCR!$1:$1048576,MATCH('Estadísticas BCR'!HQ$5,BCR!$A:$A,0),MATCH('Estadísticas BCR'!$B25,BCR!$1:$1,0))),HP25),"")</f>
        <v>73.583480562335396</v>
      </c>
      <c r="HR25" s="59">
        <f>+IFERROR(IF(ISTEXT(HR$5)=FALSE,(INDEX(BCR!$1:$1048576,MATCH('Estadísticas BCR'!HR$5,BCR!$A:$A,0),MATCH('Estadísticas BCR'!$B25,BCR!$1:$1,0))),HQ25),"")</f>
        <v>71.523155784003905</v>
      </c>
      <c r="HS25" s="59">
        <f>+IFERROR(IF(ISTEXT(HS$5)=FALSE,(INDEX(BCR!$1:$1048576,MATCH('Estadísticas BCR'!HS$5,BCR!$A:$A,0),MATCH('Estadísticas BCR'!$B25,BCR!$1:$1,0))),HR25),"")</f>
        <v>79.658193445550296</v>
      </c>
      <c r="HT25" s="59">
        <f>+IFERROR(IF(ISTEXT(HT$5)=FALSE,(INDEX(BCR!$1:$1048576,MATCH('Estadísticas BCR'!HT$5,BCR!$A:$A,0),MATCH('Estadísticas BCR'!$B25,BCR!$1:$1,0))),HS25),"")</f>
        <v>70.7578196604331</v>
      </c>
      <c r="HU25" s="59">
        <f>+IFERROR(IF(ISTEXT(HU$5)=FALSE,(INDEX(BCR!$1:$1048576,MATCH('Estadísticas BCR'!HU$5,BCR!$A:$A,0),MATCH('Estadísticas BCR'!$B25,BCR!$1:$1,0))),HT25),"")</f>
        <v>76.149478567741099</v>
      </c>
      <c r="HV25" s="59">
        <f>+IFERROR(IF(ISTEXT(HV$5)=FALSE,(INDEX(BCR!$1:$1048576,MATCH('Estadísticas BCR'!HV$5,BCR!$A:$A,0),MATCH('Estadísticas BCR'!$B25,BCR!$1:$1,0))),HU25),"")</f>
        <v>73.925981952447302</v>
      </c>
      <c r="HW25" s="59">
        <f>+IFERROR(IF(ISTEXT(HW$5)=FALSE,(INDEX(BCR!$1:$1048576,MATCH('Estadísticas BCR'!HW$5,BCR!$A:$A,0),MATCH('Estadísticas BCR'!$B25,BCR!$1:$1,0))),HV25),"")</f>
        <v>76.023739196126201</v>
      </c>
      <c r="HX25" s="59">
        <f>+IFERROR(IF(ISTEXT(HX$5)=FALSE,(INDEX(BCR!$1:$1048576,MATCH('Estadísticas BCR'!HX$5,BCR!$A:$A,0),MATCH('Estadísticas BCR'!$B25,BCR!$1:$1,0))),HW25),"")</f>
        <v>78.193761110882605</v>
      </c>
      <c r="HY25" s="59">
        <f>+IFERROR(IF(ISTEXT(HY$5)=FALSE,(INDEX(BCR!$1:$1048576,MATCH('Estadísticas BCR'!HY$5,BCR!$A:$A,0),MATCH('Estadísticas BCR'!$B25,BCR!$1:$1,0))),HX25),"")</f>
        <v>72.545793567621701</v>
      </c>
      <c r="HZ25" s="59">
        <f>+IFERROR(IF(ISTEXT(HZ$5)=FALSE,(INDEX(BCR!$1:$1048576,MATCH('Estadísticas BCR'!HZ$5,BCR!$A:$A,0),MATCH('Estadísticas BCR'!$B25,BCR!$1:$1,0))),HY25),"")</f>
        <v>70.342100631058301</v>
      </c>
      <c r="IA25" s="59">
        <f>+IFERROR(IF(ISTEXT(IA$5)=FALSE,(INDEX(BCR!$1:$1048576,MATCH('Estadísticas BCR'!IA$5,BCR!$A:$A,0),MATCH('Estadísticas BCR'!$B25,BCR!$1:$1,0))),HZ25),"")</f>
        <v>70.818547854880904</v>
      </c>
      <c r="IB25" s="59">
        <f>+IFERROR(IF(ISTEXT(IB$5)=FALSE,(INDEX(BCR!$1:$1048576,MATCH('Estadísticas BCR'!IB$5,BCR!$A:$A,0),MATCH('Estadísticas BCR'!$B25,BCR!$1:$1,0))),IA25),"")</f>
        <v>63.393117737252098</v>
      </c>
      <c r="IC25" s="60">
        <f>+IFERROR(IF(ISTEXT(IC$5)=FALSE,(INDEX(BCR!$1:$1048576,MATCH('Estadísticas BCR'!IC$5,BCR!$A:$A,0),MATCH('Estadísticas BCR'!$B25,BCR!$1:$1,0))),IB25),"")</f>
        <v>63.393117737252098</v>
      </c>
      <c r="ID25" s="59">
        <f>+IFERROR(IF(ISTEXT(ID$5)=FALSE,(INDEX(BCR!$1:$1048576,MATCH('Estadísticas BCR'!ID$5,BCR!$A:$A,0),MATCH('Estadísticas BCR'!$B25,BCR!$1:$1,0))),IC25),"")</f>
        <v>69.742613278950103</v>
      </c>
      <c r="IE25" s="59">
        <f>+IFERROR(IF(ISTEXT(IE$5)=FALSE,(INDEX(BCR!$1:$1048576,MATCH('Estadísticas BCR'!IE$5,BCR!$A:$A,0),MATCH('Estadísticas BCR'!$B25,BCR!$1:$1,0))),ID25),"")</f>
        <v>69.729980795172693</v>
      </c>
      <c r="IF25" s="59">
        <f>+IFERROR(IF(ISTEXT(IF$5)=FALSE,(INDEX(BCR!$1:$1048576,MATCH('Estadísticas BCR'!IF$5,BCR!$A:$A,0),MATCH('Estadísticas BCR'!$B25,BCR!$1:$1,0))),IE25),"")</f>
        <v>74.784548172156207</v>
      </c>
      <c r="IG25" s="59">
        <f>+IFERROR(IF(ISTEXT(IG$5)=FALSE,(INDEX(BCR!$1:$1048576,MATCH('Estadísticas BCR'!IG$5,BCR!$A:$A,0),MATCH('Estadísticas BCR'!$B25,BCR!$1:$1,0))),IF25),"")</f>
        <v>74.912364264538894</v>
      </c>
      <c r="IH25" s="59">
        <f>+IFERROR(IF(ISTEXT(IH$5)=FALSE,(INDEX(BCR!$1:$1048576,MATCH('Estadísticas BCR'!IH$5,BCR!$A:$A,0),MATCH('Estadísticas BCR'!$B25,BCR!$1:$1,0))),IG25),"")</f>
        <v>82.428565570428304</v>
      </c>
      <c r="II25" s="59">
        <f>+IFERROR(IF(ISTEXT(II$5)=FALSE,(INDEX(BCR!$1:$1048576,MATCH('Estadísticas BCR'!II$5,BCR!$A:$A,0),MATCH('Estadísticas BCR'!$B25,BCR!$1:$1,0))),IH25),"")</f>
        <v>75.6061465375642</v>
      </c>
      <c r="IJ25" s="59">
        <f>+IFERROR(IF(ISTEXT(IJ$5)=FALSE,(INDEX(BCR!$1:$1048576,MATCH('Estadísticas BCR'!IJ$5,BCR!$A:$A,0),MATCH('Estadísticas BCR'!$B25,BCR!$1:$1,0))),II25),"")</f>
        <v>77.367298483407197</v>
      </c>
      <c r="IK25" s="59">
        <f>+IFERROR(IF(ISTEXT(IK$5)=FALSE,(INDEX(BCR!$1:$1048576,MATCH('Estadísticas BCR'!IK$5,BCR!$A:$A,0),MATCH('Estadísticas BCR'!$B25,BCR!$1:$1,0))),IJ25),"")</f>
        <v>75.853082090892897</v>
      </c>
      <c r="IL25" s="59">
        <f>+IFERROR(IF(ISTEXT(IL$5)=FALSE,(INDEX(BCR!$1:$1048576,MATCH('Estadísticas BCR'!IL$5,BCR!$A:$A,0),MATCH('Estadísticas BCR'!$B25,BCR!$1:$1,0))),IK25),"")</f>
        <v>74.657324232332599</v>
      </c>
      <c r="IM25" s="59">
        <f>+IFERROR(IF(ISTEXT(IM$5)=FALSE,(INDEX(BCR!$1:$1048576,MATCH('Estadísticas BCR'!IM$5,BCR!$A:$A,0),MATCH('Estadísticas BCR'!$B25,BCR!$1:$1,0))),IL25),"")</f>
        <v>78.403735808758697</v>
      </c>
      <c r="IN25" s="59">
        <f>+IFERROR(IF(ISTEXT(IN$5)=FALSE,(INDEX(BCR!$1:$1048576,MATCH('Estadísticas BCR'!IN$5,BCR!$A:$A,0),MATCH('Estadísticas BCR'!$B25,BCR!$1:$1,0))),IM25),"")</f>
        <v>73.6588825921487</v>
      </c>
      <c r="IO25" s="59">
        <f>+IFERROR(IF(ISTEXT(IO$5)=FALSE,(INDEX(BCR!$1:$1048576,MATCH('Estadísticas BCR'!IO$5,BCR!$A:$A,0),MATCH('Estadísticas BCR'!$B25,BCR!$1:$1,0))),IN25),"")</f>
        <v>70.230448753793397</v>
      </c>
      <c r="IP25" s="60">
        <f>+IFERROR(IF(ISTEXT(IP$5)=FALSE,(INDEX(BCR!$1:$1048576,MATCH('Estadísticas BCR'!IP$5,BCR!$A:$A,0),MATCH('Estadísticas BCR'!$B25,BCR!$1:$1,0))),IO25),"")</f>
        <v>70.230448753793397</v>
      </c>
      <c r="IQ25" s="59">
        <f>+IFERROR(IF(ISTEXT(IQ$5)=FALSE,(INDEX(BCR!$1:$1048576,MATCH('Estadísticas BCR'!IQ$5,BCR!$A:$A,0),MATCH('Estadísticas BCR'!$B25,BCR!$1:$1,0))),IP25),"")</f>
        <v>75.013775451947694</v>
      </c>
      <c r="IR25" s="59">
        <f>+IFERROR(IF(ISTEXT(IR$5)=FALSE,(INDEX(BCR!$1:$1048576,MATCH('Estadísticas BCR'!IR$5,BCR!$A:$A,0),MATCH('Estadísticas BCR'!$B25,BCR!$1:$1,0))),IQ25),"")</f>
        <v>67.077165638354899</v>
      </c>
      <c r="IS25" s="59">
        <f>+IFERROR(IF(ISTEXT(IS$5)=FALSE,(INDEX(BCR!$1:$1048576,MATCH('Estadísticas BCR'!IS$5,BCR!$A:$A,0),MATCH('Estadísticas BCR'!$B25,BCR!$1:$1,0))),IR25),"")</f>
        <v>76.069033430290204</v>
      </c>
      <c r="IT25" s="59">
        <f>+IFERROR(IF(ISTEXT(IT$5)=FALSE,(INDEX(BCR!$1:$1048576,MATCH('Estadísticas BCR'!IT$5,BCR!$A:$A,0),MATCH('Estadísticas BCR'!$B25,BCR!$1:$1,0))),IS25),"")</f>
        <v>78.214591495664706</v>
      </c>
      <c r="IU25" s="59">
        <f>+IFERROR(IF(ISTEXT(IU$5)=FALSE,(INDEX(BCR!$1:$1048576,MATCH('Estadísticas BCR'!IU$5,BCR!$A:$A,0),MATCH('Estadísticas BCR'!$B25,BCR!$1:$1,0))),IT25),"")</f>
        <v>83.934698418120206</v>
      </c>
      <c r="IV25" s="59">
        <f>+IFERROR(IF(ISTEXT(IV$5)=FALSE,(INDEX(BCR!$1:$1048576,MATCH('Estadísticas BCR'!IV$5,BCR!$A:$A,0),MATCH('Estadísticas BCR'!$B25,BCR!$1:$1,0))),IU25),"")</f>
        <v>83.548453038745805</v>
      </c>
      <c r="IW25" s="59">
        <f>+IFERROR(IF(ISTEXT(IW$5)=FALSE,(INDEX(BCR!$1:$1048576,MATCH('Estadísticas BCR'!IW$5,BCR!$A:$A,0),MATCH('Estadísticas BCR'!$B25,BCR!$1:$1,0))),IV25),"")</f>
        <v>78.5247960128481</v>
      </c>
      <c r="IX25" s="59">
        <f>+IFERROR(IF(ISTEXT(IX$5)=FALSE,(INDEX(BCR!$1:$1048576,MATCH('Estadísticas BCR'!IX$5,BCR!$A:$A,0),MATCH('Estadísticas BCR'!$B25,BCR!$1:$1,0))),IW25),"")</f>
        <v>79.796747021039906</v>
      </c>
      <c r="IY25" s="59">
        <f>+IFERROR(IF(ISTEXT(IY$5)=FALSE,(INDEX(BCR!$1:$1048576,MATCH('Estadísticas BCR'!IY$5,BCR!$A:$A,0),MATCH('Estadísticas BCR'!$B25,BCR!$1:$1,0))),IX25),"")</f>
        <v>73.125735386020693</v>
      </c>
      <c r="IZ25" s="59">
        <f>+IFERROR(IF(ISTEXT(IZ$5)=FALSE,(INDEX(BCR!$1:$1048576,MATCH('Estadísticas BCR'!IZ$5,BCR!$A:$A,0),MATCH('Estadísticas BCR'!$B25,BCR!$1:$1,0))),IY25),"")</f>
        <v>75.075000439646402</v>
      </c>
      <c r="JA25" s="59">
        <f>+IFERROR(IF(ISTEXT(JA$5)=FALSE,(INDEX(BCR!$1:$1048576,MATCH('Estadísticas BCR'!JA$5,BCR!$A:$A,0),MATCH('Estadísticas BCR'!$B25,BCR!$1:$1,0))),IZ25),"")</f>
        <v>80.233415103169506</v>
      </c>
      <c r="JB25" s="59">
        <f>+IFERROR(IF(ISTEXT(JB$5)=FALSE,(INDEX(BCR!$1:$1048576,MATCH('Estadísticas BCR'!JB$5,BCR!$A:$A,0),MATCH('Estadísticas BCR'!$B25,BCR!$1:$1,0))),JA25),"")</f>
        <v>71.738698503141194</v>
      </c>
      <c r="JC25" s="60">
        <f>+IFERROR(IF(ISTEXT(JC$5)=FALSE,(INDEX(BCR!$1:$1048576,MATCH('Estadísticas BCR'!JC$5,BCR!$A:$A,0),MATCH('Estadísticas BCR'!$B25,BCR!$1:$1,0))),JB25),"")</f>
        <v>71.738698503141194</v>
      </c>
      <c r="JD25" s="59">
        <f>+IFERROR(IF(ISTEXT(JD$5)=FALSE,(INDEX(BCR!$1:$1048576,MATCH('Estadísticas BCR'!JD$5,BCR!$A:$A,0),MATCH('Estadísticas BCR'!$B25,BCR!$1:$1,0))),JC25),"")</f>
        <v>72.946967552938005</v>
      </c>
      <c r="JE25" s="59">
        <f>+IFERROR(IF(ISTEXT(JE$5)=FALSE,(INDEX(BCR!$1:$1048576,MATCH('Estadísticas BCR'!JE$5,BCR!$A:$A,0),MATCH('Estadísticas BCR'!$B25,BCR!$1:$1,0))),JD25),"")</f>
        <v>55.266204426313401</v>
      </c>
      <c r="JF25" s="59">
        <f>+IFERROR(IF(ISTEXT(JF$5)=FALSE,(INDEX(BCR!$1:$1048576,MATCH('Estadísticas BCR'!JF$5,BCR!$A:$A,0),MATCH('Estadísticas BCR'!$B25,BCR!$1:$1,0))),JE25),"")</f>
        <v>36.248826557156903</v>
      </c>
      <c r="JG25" s="59">
        <f>+IFERROR(IF(ISTEXT(JG$5)=FALSE,(INDEX(BCR!$1:$1048576,MATCH('Estadísticas BCR'!JG$5,BCR!$A:$A,0),MATCH('Estadísticas BCR'!$B25,BCR!$1:$1,0))),JF25),"")</f>
        <v>2.47422979370908</v>
      </c>
      <c r="JH25" s="59">
        <f>+IFERROR(IF(ISTEXT(JH$5)=FALSE,(INDEX(BCR!$1:$1048576,MATCH('Estadísticas BCR'!JH$5,BCR!$A:$A,0),MATCH('Estadísticas BCR'!$B25,BCR!$1:$1,0))),JG25),"")</f>
        <v>4.3555564018607402</v>
      </c>
      <c r="JI25" s="59">
        <f>+IFERROR(IF(ISTEXT(JI$5)=FALSE,(INDEX(BCR!$1:$1048576,MATCH('Estadísticas BCR'!JI$5,BCR!$A:$A,0),MATCH('Estadísticas BCR'!$B25,BCR!$1:$1,0))),JH25),"")</f>
        <v>26.9618992558703</v>
      </c>
      <c r="JJ25" s="59">
        <f>+IFERROR(IF(ISTEXT(JJ$5)=FALSE,(INDEX(BCR!$1:$1048576,MATCH('Estadísticas BCR'!JJ$5,BCR!$A:$A,0),MATCH('Estadísticas BCR'!$B25,BCR!$1:$1,0))),JI25),"")</f>
        <v>41.412398309561702</v>
      </c>
      <c r="JK25" s="59">
        <f>+IFERROR(IF(ISTEXT(JK$5)=FALSE,(INDEX(BCR!$1:$1048576,MATCH('Estadísticas BCR'!JK$5,BCR!$A:$A,0),MATCH('Estadísticas BCR'!$B25,BCR!$1:$1,0))),JJ25),"")</f>
        <v>58.0708650338929</v>
      </c>
      <c r="JL25" s="59">
        <f>+IFERROR(IF(ISTEXT(JL$5)=FALSE,(INDEX(BCR!$1:$1048576,MATCH('Estadísticas BCR'!JL$5,BCR!$A:$A,0),MATCH('Estadísticas BCR'!$B25,BCR!$1:$1,0))),JK25),"")</f>
        <v>67.006591751552605</v>
      </c>
      <c r="JM25" s="59">
        <f>+IFERROR(IF(ISTEXT(JM$5)=FALSE,(INDEX(BCR!$1:$1048576,MATCH('Estadísticas BCR'!JM$5,BCR!$A:$A,0),MATCH('Estadísticas BCR'!$B25,BCR!$1:$1,0))),JL25),"")</f>
        <v>71.520911965732594</v>
      </c>
      <c r="JN25" s="59">
        <f>+IFERROR(IF(ISTEXT(JN$5)=FALSE,(INDEX(BCR!$1:$1048576,MATCH('Estadísticas BCR'!JN$5,BCR!$A:$A,0),MATCH('Estadísticas BCR'!$B25,BCR!$1:$1,0))),JM25),"")</f>
        <v>70.052997079131899</v>
      </c>
      <c r="JO25" s="59">
        <f>+IFERROR(IF(ISTEXT(JO$5)=FALSE,(INDEX(BCR!$1:$1048576,MATCH('Estadísticas BCR'!JO$5,BCR!$A:$A,0),MATCH('Estadísticas BCR'!$B25,BCR!$1:$1,0))),JN25),"")</f>
        <v>66.126830894500699</v>
      </c>
      <c r="JP25" s="60">
        <f>+IFERROR(IF(ISTEXT(JP$5)=FALSE,(INDEX(BCR!$1:$1048576,MATCH('Estadísticas BCR'!JP$5,BCR!$A:$A,0),MATCH('Estadísticas BCR'!$B25,BCR!$1:$1,0))),JO25),"")</f>
        <v>66.126830894500699</v>
      </c>
      <c r="JQ25" s="59">
        <f>+IFERROR(IF(ISTEXT(JQ$5)=FALSE,(INDEX(BCR!$1:$1048576,MATCH('Estadísticas BCR'!JQ$5,BCR!$A:$A,0),MATCH('Estadísticas BCR'!$B25,BCR!$1:$1,0))),JP25),"")</f>
        <v>70.686501396120903</v>
      </c>
      <c r="JR25" s="59">
        <f>+IFERROR(IF(ISTEXT(JR$5)=FALSE,(INDEX(BCR!$1:$1048576,MATCH('Estadísticas BCR'!JR$5,BCR!$A:$A,0),MATCH('Estadísticas BCR'!$B25,BCR!$1:$1,0))),JQ25),"")</f>
        <v>69.308328804588996</v>
      </c>
      <c r="JS25" s="59">
        <f>+IFERROR(IF(ISTEXT(JS$5)=FALSE,(INDEX(BCR!$1:$1048576,MATCH('Estadísticas BCR'!JS$5,BCR!$A:$A,0),MATCH('Estadísticas BCR'!$B25,BCR!$1:$1,0))),JR25),"")</f>
        <v>79.845664596469405</v>
      </c>
      <c r="JT25" s="59">
        <f>+IFERROR(IF(ISTEXT(JT$5)=FALSE,(INDEX(BCR!$1:$1048576,MATCH('Estadísticas BCR'!JT$5,BCR!$A:$A,0),MATCH('Estadísticas BCR'!$B25,BCR!$1:$1,0))),JS25),"")</f>
        <v>70.757411790049701</v>
      </c>
      <c r="JU25" s="59">
        <f>+IFERROR(IF(ISTEXT(JU$5)=FALSE,(INDEX(BCR!$1:$1048576,MATCH('Estadísticas BCR'!JU$5,BCR!$A:$A,0),MATCH('Estadísticas BCR'!$B25,BCR!$1:$1,0))),JT25),"")</f>
        <v>72.720081075458694</v>
      </c>
      <c r="JV25" s="59">
        <f>+IFERROR(IF(ISTEXT(JV$5)=FALSE,(INDEX(BCR!$1:$1048576,MATCH('Estadísticas BCR'!JV$5,BCR!$A:$A,0),MATCH('Estadísticas BCR'!$B25,BCR!$1:$1,0))),JU25),"")</f>
        <v>79.009815326101304</v>
      </c>
      <c r="JW25" s="59">
        <f>+IFERROR(IF(ISTEXT(JW$5)=FALSE,(INDEX(BCR!$1:$1048576,MATCH('Estadísticas BCR'!JW$5,BCR!$A:$A,0),MATCH('Estadísticas BCR'!$B25,BCR!$1:$1,0))),JV25),"")</f>
        <v>78.3281393109459</v>
      </c>
      <c r="JX25" s="59">
        <f>+IFERROR(IF(ISTEXT(JX$5)=FALSE,(INDEX(BCR!$1:$1048576,MATCH('Estadísticas BCR'!JX$5,BCR!$A:$A,0),MATCH('Estadísticas BCR'!$B25,BCR!$1:$1,0))),JW25),"")</f>
        <v>77.125176075557405</v>
      </c>
      <c r="JY25" s="59">
        <f>+IFERROR(IF(ISTEXT(JY$5)=FALSE,(INDEX(BCR!$1:$1048576,MATCH('Estadísticas BCR'!JY$5,BCR!$A:$A,0),MATCH('Estadísticas BCR'!$B25,BCR!$1:$1,0))),JX25),"")</f>
        <v>80.927478954860007</v>
      </c>
      <c r="JZ25" s="59">
        <f>+IFERROR(IF(ISTEXT(JZ$5)=FALSE,(INDEX(BCR!$1:$1048576,MATCH('Estadísticas BCR'!JZ$5,BCR!$A:$A,0),MATCH('Estadísticas BCR'!$B25,BCR!$1:$1,0))),JY25),"")</f>
        <v>81.177966486197306</v>
      </c>
      <c r="KA25" s="59">
        <f>+IFERROR(IF(ISTEXT(KA$5)=FALSE,(INDEX(BCR!$1:$1048576,MATCH('Estadísticas BCR'!KA$5,BCR!$A:$A,0),MATCH('Estadísticas BCR'!$B25,BCR!$1:$1,0))),JZ25),"")</f>
        <v>79.808110838581101</v>
      </c>
      <c r="KB25" s="59">
        <f>+IFERROR(IF(ISTEXT(KB$5)=FALSE,(INDEX(BCR!$1:$1048576,MATCH('Estadísticas BCR'!KB$5,BCR!$A:$A,0),MATCH('Estadísticas BCR'!$B25,BCR!$1:$1,0))),KA25),"")</f>
        <v>76.046988620346298</v>
      </c>
      <c r="KC25" s="60">
        <f>+IFERROR(IF(ISTEXT(KC$5)=FALSE,(INDEX(BCR!$1:$1048576,MATCH('Estadísticas BCR'!KC$5,BCR!$A:$A,0),MATCH('Estadísticas BCR'!$B25,BCR!$1:$1,0))),KB25),"")</f>
        <v>76.046988620346298</v>
      </c>
      <c r="KD25" s="59">
        <f>+IFERROR(IF(ISTEXT(KD$5)=FALSE,(INDEX(BCR!$1:$1048576,MATCH('Estadísticas BCR'!KD$5,BCR!$A:$A,0),MATCH('Estadísticas BCR'!$B25,BCR!$1:$1,0))),KC25),"")</f>
        <v>73.235022464922096</v>
      </c>
      <c r="KE25" s="59">
        <f>+IFERROR(IF(ISTEXT(KE$5)=FALSE,(INDEX(BCR!$1:$1048576,MATCH('Estadísticas BCR'!KE$5,BCR!$A:$A,0),MATCH('Estadísticas BCR'!$B25,BCR!$1:$1,0))),KD25),"")</f>
        <v>76.110492733006396</v>
      </c>
      <c r="KF25" s="59">
        <f>+IFERROR(IF(ISTEXT(KF$5)=FALSE,(INDEX(BCR!$1:$1048576,MATCH('Estadísticas BCR'!KF$5,BCR!$A:$A,0),MATCH('Estadísticas BCR'!$B25,BCR!$1:$1,0))),KE25),"")</f>
        <v>81.329368447436806</v>
      </c>
      <c r="KG25" s="59">
        <f>+IFERROR(IF(ISTEXT(KG$5)=FALSE,(INDEX(BCR!$1:$1048576,MATCH('Estadísticas BCR'!KG$5,BCR!$A:$A,0),MATCH('Estadísticas BCR'!$B25,BCR!$1:$1,0))),KF25),"")</f>
        <v>69.639023512534706</v>
      </c>
      <c r="KH25" s="59">
        <f>+IFERROR(IF(ISTEXT(KH$5)=FALSE,(INDEX(BCR!$1:$1048576,MATCH('Estadísticas BCR'!KH$5,BCR!$A:$A,0),MATCH('Estadísticas BCR'!$B25,BCR!$1:$1,0))),KG25),"")</f>
        <v>84.480199841315397</v>
      </c>
      <c r="KI25" s="59">
        <f>+IFERROR(IF(ISTEXT(KI$5)=FALSE,(INDEX(BCR!$1:$1048576,MATCH('Estadísticas BCR'!KI$5,BCR!$A:$A,0),MATCH('Estadísticas BCR'!$B25,BCR!$1:$1,0))),KH25),"")</f>
        <v>77.852154823478202</v>
      </c>
      <c r="KJ25" s="59">
        <f>+IFERROR(IF(ISTEXT(KJ$5)=FALSE,(INDEX(BCR!$1:$1048576,MATCH('Estadísticas BCR'!KJ$5,BCR!$A:$A,0),MATCH('Estadísticas BCR'!$B25,BCR!$1:$1,0))),KI25),"")</f>
        <v>78.016063601674105</v>
      </c>
      <c r="KK25" s="59">
        <f>+IFERROR(IF(ISTEXT(KK$5)=FALSE,(INDEX(BCR!$1:$1048576,MATCH('Estadísticas BCR'!KK$5,BCR!$A:$A,0),MATCH('Estadísticas BCR'!$B25,BCR!$1:$1,0))),KJ25),"")</f>
        <v>76.447176517927105</v>
      </c>
      <c r="KL25" s="59">
        <f>+IFERROR(IF(ISTEXT(KL$5)=FALSE,(INDEX(BCR!$1:$1048576,MATCH('Estadísticas BCR'!KL$5,BCR!$A:$A,0),MATCH('Estadísticas BCR'!$B25,BCR!$1:$1,0))),KK25),"")</f>
        <v>79.148084073460396</v>
      </c>
      <c r="KM25" s="59">
        <f>+IFERROR(IF(ISTEXT(KM$5)=FALSE,(INDEX(BCR!$1:$1048576,MATCH('Estadísticas BCR'!KM$5,BCR!$A:$A,0),MATCH('Estadísticas BCR'!$B25,BCR!$1:$1,0))),KL25),"")</f>
        <v>79.913124183241393</v>
      </c>
      <c r="KN25" s="59">
        <f>+IFERROR(IF(ISTEXT(KN$5)=FALSE,(INDEX(BCR!$1:$1048576,MATCH('Estadísticas BCR'!KN$5,BCR!$A:$A,0),MATCH('Estadísticas BCR'!$B25,BCR!$1:$1,0))),KM25),"")</f>
        <v>76.847884142484801</v>
      </c>
      <c r="KO25" s="59">
        <f>+IFERROR(IF(ISTEXT(KO$5)=FALSE,(INDEX(BCR!$1:$1048576,MATCH('Estadísticas BCR'!KO$5,BCR!$A:$A,0),MATCH('Estadísticas BCR'!$B25,BCR!$1:$1,0))),KN25),"")</f>
        <v>69.248097590861093</v>
      </c>
      <c r="KP25" s="60">
        <f>+IFERROR(IF(ISTEXT(KP$5)=FALSE,(INDEX(BCR!$1:$1048576,MATCH('Estadísticas BCR'!KP$5,BCR!$A:$A,0),MATCH('Estadísticas BCR'!$B25,BCR!$1:$1,0))),KO25),"")</f>
        <v>69.248097590861093</v>
      </c>
      <c r="KQ25" s="59">
        <f>+IFERROR(IF(ISTEXT(KQ$5)=FALSE,(INDEX(BCR!$1:$1048576,MATCH('Estadísticas BCR'!KQ$5,BCR!$A:$A,0),MATCH('Estadísticas BCR'!$B25,BCR!$1:$1,0))),KP25),"")</f>
        <v>87.350210007879895</v>
      </c>
      <c r="KR25" s="59">
        <f>+IFERROR(IF(ISTEXT(KR$5)=FALSE,(INDEX(BCR!$1:$1048576,MATCH('Estadísticas BCR'!KR$5,BCR!$A:$A,0),MATCH('Estadísticas BCR'!$B25,BCR!$1:$1,0))),KQ25),"")</f>
        <v>69.778785639152602</v>
      </c>
      <c r="KS25" s="59">
        <f>+IFERROR(IF(ISTEXT(KS$5)=FALSE,(INDEX(BCR!$1:$1048576,MATCH('Estadísticas BCR'!KS$5,BCR!$A:$A,0),MATCH('Estadísticas BCR'!$B25,BCR!$1:$1,0))),KR25),"")</f>
        <v>88.632924119962595</v>
      </c>
      <c r="KT25" s="59">
        <f>+IFERROR(IF(ISTEXT(KT$5)=FALSE,(INDEX(BCR!$1:$1048576,MATCH('Estadísticas BCR'!KT$5,BCR!$A:$A,0),MATCH('Estadísticas BCR'!$B25,BCR!$1:$1,0))),KS25),"")</f>
        <v>73.719666339954998</v>
      </c>
      <c r="KU25" s="59">
        <f>+IFERROR(IF(ISTEXT(KU$5)=FALSE,(INDEX(BCR!$1:$1048576,MATCH('Estadísticas BCR'!KU$5,BCR!$A:$A,0),MATCH('Estadísticas BCR'!$B25,BCR!$1:$1,0))),KT25),"")</f>
        <v>77.566263555458505</v>
      </c>
      <c r="KV25" s="59">
        <f>+IFERROR(IF(ISTEXT(KV$5)=FALSE,(INDEX(BCR!$1:$1048576,MATCH('Estadísticas BCR'!KV$5,BCR!$A:$A,0),MATCH('Estadísticas BCR'!$B25,BCR!$1:$1,0))),KU25),"")</f>
        <v>81.041628296157796</v>
      </c>
      <c r="KW25" s="59">
        <f>+IFERROR(IF(ISTEXT(KW$5)=FALSE,(INDEX(BCR!$1:$1048576,MATCH('Estadísticas BCR'!KW$5,BCR!$A:$A,0),MATCH('Estadísticas BCR'!$B25,BCR!$1:$1,0))),KV25),"")</f>
        <v>63.333814995740703</v>
      </c>
      <c r="KX25" s="59">
        <f>+IFERROR(IF(ISTEXT(KX$5)=FALSE,(INDEX(BCR!$1:$1048576,MATCH('Estadísticas BCR'!KX$5,BCR!$A:$A,0),MATCH('Estadísticas BCR'!$B25,BCR!$1:$1,0))),KW25),"")</f>
        <v>68.579089616132094</v>
      </c>
      <c r="KY25" s="59">
        <f>+IFERROR(IF(ISTEXT(KY$5)=FALSE,(INDEX(BCR!$1:$1048576,MATCH('Estadísticas BCR'!KY$5,BCR!$A:$A,0),MATCH('Estadísticas BCR'!$B25,BCR!$1:$1,0))),KX25),"")</f>
        <v>74.292824149688101</v>
      </c>
      <c r="KZ25" s="59">
        <f>+IFERROR(IF(ISTEXT(KZ$5)=FALSE,(INDEX(BCR!$1:$1048576,MATCH('Estadísticas BCR'!KZ$5,BCR!$A:$A,0),MATCH('Estadísticas BCR'!$B25,BCR!$1:$1,0))),KY25),"")</f>
        <v>65.822053171817899</v>
      </c>
      <c r="LA25" s="59">
        <f>+IFERROR(IF(ISTEXT(LA$5)=FALSE,(INDEX(BCR!$1:$1048576,MATCH('Estadísticas BCR'!LA$5,BCR!$A:$A,0),MATCH('Estadísticas BCR'!$B25,BCR!$1:$1,0))),KZ25),"")</f>
        <v>56.333326889810301</v>
      </c>
      <c r="LB25" s="59">
        <f>+IFERROR(IF(ISTEXT(LB$5)=FALSE,(INDEX(BCR!$1:$1048576,MATCH('Estadísticas BCR'!LB$5,BCR!$A:$A,0),MATCH('Estadísticas BCR'!$B25,BCR!$1:$1,0))),LA25),"")</f>
        <v>56.474641198510902</v>
      </c>
      <c r="LC25" s="60">
        <f>+IFERROR(IF(ISTEXT(LC$5)=FALSE,(INDEX(BCR!$1:$1048576,MATCH('Estadísticas BCR'!LC$5,BCR!$A:$A,0),MATCH('Estadísticas BCR'!$B25,BCR!$1:$1,0))),LB25),"")</f>
        <v>56.474641198510902</v>
      </c>
      <c r="LD25" s="59">
        <f>+IFERROR(IF(ISTEXT(LD$5)=FALSE,(INDEX(BCR!$1:$1048576,MATCH('Estadísticas BCR'!LD$5,BCR!$A:$A,0),MATCH('Estadísticas BCR'!$B25,BCR!$1:$1,0))),LC25),"")</f>
        <v>67.413501917958797</v>
      </c>
      <c r="LE25" s="59">
        <f>+IFERROR(IF(ISTEXT(LE$5)=FALSE,(INDEX(BCR!$1:$1048576,MATCH('Estadísticas BCR'!LE$5,BCR!$A:$A,0),MATCH('Estadísticas BCR'!$B25,BCR!$1:$1,0))),LD25),"")</f>
        <v>68.086471303322796</v>
      </c>
      <c r="LF25" s="59">
        <f>+IFERROR(IF(ISTEXT(LF$5)=FALSE,(INDEX(BCR!$1:$1048576,MATCH('Estadísticas BCR'!LF$5,BCR!$A:$A,0),MATCH('Estadísticas BCR'!$B25,BCR!$1:$1,0))),LE25),"")</f>
        <v>64.822102842394401</v>
      </c>
      <c r="LG25" s="59">
        <f>+IFERROR(IF(ISTEXT(LG$5)=FALSE,(INDEX(BCR!$1:$1048576,MATCH('Estadísticas BCR'!LG$5,BCR!$A:$A,0),MATCH('Estadísticas BCR'!$B25,BCR!$1:$1,0))),LF25),"")</f>
        <v>80.269330568144994</v>
      </c>
      <c r="LH25" s="59">
        <f>+IFERROR(IF(ISTEXT(LH$5)=FALSE,(INDEX(BCR!$1:$1048576,MATCH('Estadísticas BCR'!LH$5,BCR!$A:$A,0),MATCH('Estadísticas BCR'!$B25,BCR!$1:$1,0))),LG25),"")</f>
        <v>67.977378692420999</v>
      </c>
      <c r="LI25" s="59">
        <f>+IFERROR(IF(ISTEXT(LI$5)=FALSE,(INDEX(BCR!$1:$1048576,MATCH('Estadísticas BCR'!LI$5,BCR!$A:$A,0),MATCH('Estadísticas BCR'!$B25,BCR!$1:$1,0))),LH25),"")</f>
        <v>70.397462396072299</v>
      </c>
      <c r="LJ25" s="59">
        <f>+IFERROR(IF(ISTEXT(LJ$5)=FALSE,(INDEX(BCR!$1:$1048576,MATCH('Estadísticas BCR'!LJ$5,BCR!$A:$A,0),MATCH('Estadísticas BCR'!$B25,BCR!$1:$1,0))),LI25),"")</f>
        <v>56.041302193569202</v>
      </c>
      <c r="LK25" s="59">
        <f>+IFERROR(IF(ISTEXT(LK$5)=FALSE,(INDEX(BCR!$1:$1048576,MATCH('Estadísticas BCR'!LK$5,BCR!$A:$A,0),MATCH('Estadísticas BCR'!$B25,BCR!$1:$1,0))),LJ25),"")</f>
        <v>62.807755248344797</v>
      </c>
      <c r="LL25" s="59">
        <f>+IFERROR(IF(ISTEXT(LL$5)=FALSE,(INDEX(BCR!$1:$1048576,MATCH('Estadísticas BCR'!LL$5,BCR!$A:$A,0),MATCH('Estadísticas BCR'!$B25,BCR!$1:$1,0))),LK25),"")</f>
        <v>62.298465741343001</v>
      </c>
      <c r="LM25" s="59">
        <f>+IFERROR(IF(ISTEXT(LM$5)=FALSE,(INDEX(BCR!$1:$1048576,MATCH('Estadísticas BCR'!LM$5,BCR!$A:$A,0),MATCH('Estadísticas BCR'!$B25,BCR!$1:$1,0))),LL25),"")</f>
        <v>63.820515469852502</v>
      </c>
      <c r="LN25" s="59">
        <f>+IFERROR(IF(ISTEXT(LN$5)=FALSE,(INDEX(BCR!$1:$1048576,MATCH('Estadísticas BCR'!LN$5,BCR!$A:$A,0),MATCH('Estadísticas BCR'!$B25,BCR!$1:$1,0))),LM25),"")</f>
        <v>60.4246169026964</v>
      </c>
      <c r="LO25" s="59">
        <f>+IFERROR(IF(ISTEXT(LO$5)=FALSE,(INDEX(BCR!$1:$1048576,MATCH('Estadísticas BCR'!LO$5,BCR!$A:$A,0),MATCH('Estadísticas BCR'!$B25,BCR!$1:$1,0))),LN25),"")</f>
        <v>56.628785583474297</v>
      </c>
      <c r="LP25" s="60">
        <f>+IFERROR(IF(ISTEXT(LP$5)=FALSE,(INDEX(BCR!$1:$1048576,MATCH('Estadísticas BCR'!LP$5,BCR!$A:$A,0),MATCH('Estadísticas BCR'!$B25,BCR!$1:$1,0))),LO25),"")</f>
        <v>56.628785583474297</v>
      </c>
      <c r="LQ25" s="59">
        <f>+IFERROR(IF(ISTEXT(LQ$5)=FALSE,(INDEX(BCR!$1:$1048576,MATCH('Estadísticas BCR'!LQ$5,BCR!$A:$A,0),MATCH('Estadísticas BCR'!$B25,BCR!$1:$1,0))),LP25),"")</f>
        <v>58.618867732993799</v>
      </c>
      <c r="LR25" s="59">
        <f>+IFERROR(IF(ISTEXT(LR$5)=FALSE,(INDEX(BCR!$1:$1048576,MATCH('Estadísticas BCR'!LR$5,BCR!$A:$A,0),MATCH('Estadísticas BCR'!$B25,BCR!$1:$1,0))),LQ25),"")</f>
        <v>60.7274242621098</v>
      </c>
      <c r="LS25" s="59">
        <f>+IFERROR(IF(ISTEXT(LS$5)=FALSE,(INDEX(BCR!$1:$1048576,MATCH('Estadísticas BCR'!LS$5,BCR!$A:$A,0),MATCH('Estadísticas BCR'!$B25,BCR!$1:$1,0))),LR25),"")</f>
        <v>68.575092711337803</v>
      </c>
      <c r="LT25" s="59">
        <f>+IFERROR(IF(ISTEXT(LT$5)=FALSE,(INDEX(BCR!$1:$1048576,MATCH('Estadísticas BCR'!LT$5,BCR!$A:$A,0),MATCH('Estadísticas BCR'!$B25,BCR!$1:$1,0))),LS25),"")</f>
        <v>68.639879737889601</v>
      </c>
      <c r="LU25" s="59">
        <f>+IFERROR(IF(ISTEXT(LU$5)=FALSE,(INDEX(BCR!$1:$1048576,MATCH('Estadísticas BCR'!LU$5,BCR!$A:$A,0),MATCH('Estadísticas BCR'!$B25,BCR!$1:$1,0))),LT25),"")</f>
        <v>63.839767489360497</v>
      </c>
      <c r="LV25" s="59">
        <f>+IFERROR(IF(ISTEXT(LV$5)=FALSE,(INDEX(BCR!$1:$1048576,MATCH('Estadísticas BCR'!LV$5,BCR!$A:$A,0),MATCH('Estadísticas BCR'!$B25,BCR!$1:$1,0))),LU25),"")</f>
        <v>65.876656999053296</v>
      </c>
      <c r="LW25" s="59">
        <f>+IFERROR(IF(ISTEXT(LW$5)=FALSE,(INDEX(BCR!$1:$1048576,MATCH('Estadísticas BCR'!LW$5,BCR!$A:$A,0),MATCH('Estadísticas BCR'!$B25,BCR!$1:$1,0))),LV25),"")</f>
        <v>62.5777704682028</v>
      </c>
      <c r="LX25" s="59">
        <f>+IFERROR(IF(ISTEXT(LX$5)=FALSE,(INDEX(BCR!$1:$1048576,MATCH('Estadísticas BCR'!LX$5,BCR!$A:$A,0),MATCH('Estadísticas BCR'!$B25,BCR!$1:$1,0))),LW25),"")</f>
        <v>64.418979052925707</v>
      </c>
      <c r="LY25" s="59">
        <f>+IFERROR(IF(ISTEXT(LY$5)=FALSE,(INDEX(BCR!$1:$1048576,MATCH('Estadísticas BCR'!LY$5,BCR!$A:$A,0),MATCH('Estadísticas BCR'!$B25,BCR!$1:$1,0))),LX25),"")</f>
        <v>59.331932832957598</v>
      </c>
      <c r="LZ25" s="59">
        <f>+IFERROR(IF(ISTEXT(LZ$5)=FALSE,(INDEX(BCR!$1:$1048576,MATCH('Estadísticas BCR'!LZ$5,BCR!$A:$A,0),MATCH('Estadísticas BCR'!$B25,BCR!$1:$1,0))),LY25),"")</f>
        <v>51.289473749758997</v>
      </c>
      <c r="MA25" s="59">
        <f>+IFERROR(IF(ISTEXT(MA$5)=FALSE,(INDEX(BCR!$1:$1048576,MATCH('Estadísticas BCR'!MA$5,BCR!$A:$A,0),MATCH('Estadísticas BCR'!$B25,BCR!$1:$1,0))),LZ25),"")</f>
        <v>62.1507269273189</v>
      </c>
      <c r="MB25" s="59">
        <f>+IFERROR(IF(ISTEXT(MB$5)=FALSE,(INDEX(BCR!$1:$1048576,MATCH('Estadísticas BCR'!MB$5,BCR!$A:$A,0),MATCH('Estadísticas BCR'!$B25,BCR!$1:$1,0))),MA25),"")</f>
        <v>58.661954017984002</v>
      </c>
      <c r="MC25" s="60">
        <f>+IFERROR(IF(ISTEXT(MC$5)=FALSE,(INDEX(BCR!$1:$1048576,MATCH('Estadísticas BCR'!MC$5,BCR!$A:$A,0),MATCH('Estadísticas BCR'!$B25,BCR!$1:$1,0))),MB25),"")</f>
        <v>58.661954017984002</v>
      </c>
      <c r="MD25" s="59">
        <f>+IFERROR(IF(ISTEXT(MD$5)=FALSE,(INDEX(BCR!$1:$1048576,MATCH('Estadísticas BCR'!MD$5,BCR!$A:$A,0),MATCH('Estadísticas BCR'!$B25,BCR!$1:$1,0))),MC25),"")</f>
        <v>60.081547793504797</v>
      </c>
      <c r="ME25" s="59">
        <f>+IFERROR(IF(ISTEXT(ME$5)=FALSE,(INDEX(BCR!$1:$1048576,MATCH('Estadísticas BCR'!ME$5,BCR!$A:$A,0),MATCH('Estadísticas BCR'!$B25,BCR!$1:$1,0))),MD25),"")</f>
        <v>63.331634167104198</v>
      </c>
      <c r="MF25" s="59">
        <f>+IFERROR(IF(ISTEXT(MF$5)=FALSE,(INDEX(BCR!$1:$1048576,MATCH('Estadísticas BCR'!MF$5,BCR!$A:$A,0),MATCH('Estadísticas BCR'!$B25,BCR!$1:$1,0))),ME25),"")</f>
        <v>0</v>
      </c>
      <c r="MG25" s="59" t="str">
        <f>+IFERROR(IF(ISTEXT(MG$5)=FALSE,(INDEX(BCR!$1:$1048576,MATCH('Estadísticas BCR'!MG$5,BCR!$A:$A,0),MATCH('Estadísticas BCR'!$B25,BCR!$1:$1,0))),MF25),"")</f>
        <v/>
      </c>
      <c r="MH25" s="59" t="str">
        <f>+IFERROR(IF(ISTEXT(MH$5)=FALSE,(INDEX(BCR!$1:$1048576,MATCH('Estadísticas BCR'!MH$5,BCR!$A:$A,0),MATCH('Estadísticas BCR'!$B25,BCR!$1:$1,0))),MG25),"")</f>
        <v/>
      </c>
      <c r="MI25" s="59" t="str">
        <f>+IFERROR(IF(ISTEXT(MI$5)=FALSE,(INDEX(BCR!$1:$1048576,MATCH('Estadísticas BCR'!MI$5,BCR!$A:$A,0),MATCH('Estadísticas BCR'!$B25,BCR!$1:$1,0))),MH25),"")</f>
        <v/>
      </c>
      <c r="MJ25" s="59" t="str">
        <f>+IFERROR(IF(ISTEXT(MJ$5)=FALSE,(INDEX(BCR!$1:$1048576,MATCH('Estadísticas BCR'!MJ$5,BCR!$A:$A,0),MATCH('Estadísticas BCR'!$B25,BCR!$1:$1,0))),MI25),"")</f>
        <v/>
      </c>
      <c r="MK25" s="59" t="str">
        <f>+IFERROR(IF(ISTEXT(MK$5)=FALSE,(INDEX(BCR!$1:$1048576,MATCH('Estadísticas BCR'!MK$5,BCR!$A:$A,0),MATCH('Estadísticas BCR'!$B25,BCR!$1:$1,0))),MJ25),"")</f>
        <v/>
      </c>
      <c r="ML25" s="59" t="str">
        <f>+IFERROR(IF(ISTEXT(ML$5)=FALSE,(INDEX(BCR!$1:$1048576,MATCH('Estadísticas BCR'!ML$5,BCR!$A:$A,0),MATCH('Estadísticas BCR'!$B25,BCR!$1:$1,0))),MK25),"")</f>
        <v/>
      </c>
      <c r="MM25" s="59" t="str">
        <f>+IFERROR(IF(ISTEXT(MM$5)=FALSE,(INDEX(BCR!$1:$1048576,MATCH('Estadísticas BCR'!MM$5,BCR!$A:$A,0),MATCH('Estadísticas BCR'!$B25,BCR!$1:$1,0))),ML25),"")</f>
        <v/>
      </c>
      <c r="MN25" s="59" t="str">
        <f>+IFERROR(IF(ISTEXT(MN$5)=FALSE,(INDEX(BCR!$1:$1048576,MATCH('Estadísticas BCR'!MN$5,BCR!$A:$A,0),MATCH('Estadísticas BCR'!$B25,BCR!$1:$1,0))),MM25),"")</f>
        <v/>
      </c>
      <c r="MO25" s="59" t="str">
        <f>+IFERROR(IF(ISTEXT(MO$5)=FALSE,(INDEX(BCR!$1:$1048576,MATCH('Estadísticas BCR'!MO$5,BCR!$A:$A,0),MATCH('Estadísticas BCR'!$B25,BCR!$1:$1,0))),MN25),"")</f>
        <v/>
      </c>
      <c r="MP25" s="60" t="str">
        <f>+IFERROR(IF(ISTEXT(MP$5)=FALSE,(INDEX(BCR!$1:$1048576,MATCH('Estadísticas BCR'!MP$5,BCR!$A:$A,0),MATCH('Estadísticas BCR'!$B25,BCR!$1:$1,0))),MO25),"")</f>
        <v/>
      </c>
    </row>
    <row r="26" spans="2:354">
      <c r="C26" s="42" t="s">
        <v>295</v>
      </c>
      <c r="D26" s="104"/>
      <c r="E26" s="104"/>
      <c r="F26" s="104"/>
      <c r="G26" s="104"/>
      <c r="H26" s="104"/>
      <c r="I26" s="104"/>
      <c r="J26" s="104"/>
      <c r="K26" s="104"/>
      <c r="L26" s="104"/>
      <c r="M26" s="104"/>
      <c r="N26" s="104"/>
      <c r="O26" s="104"/>
      <c r="P26" s="60"/>
      <c r="Q26" s="104"/>
      <c r="R26" s="104"/>
      <c r="S26" s="104"/>
      <c r="T26" s="104"/>
      <c r="U26" s="104"/>
      <c r="V26" s="104"/>
      <c r="W26" s="104"/>
      <c r="X26" s="104"/>
      <c r="Y26" s="104"/>
      <c r="Z26" s="104"/>
      <c r="AA26" s="104"/>
      <c r="AB26" s="104"/>
      <c r="AC26" s="60"/>
      <c r="AD26" s="59"/>
      <c r="AE26" s="59"/>
      <c r="AF26" s="59"/>
      <c r="AG26" s="59"/>
      <c r="AH26" s="59"/>
      <c r="AI26" s="59"/>
      <c r="AJ26" s="59"/>
      <c r="AK26" s="59"/>
      <c r="AL26" s="59"/>
      <c r="AM26" s="59"/>
      <c r="AN26" s="59"/>
      <c r="AO26" s="59"/>
      <c r="AP26" s="60"/>
      <c r="AQ26" s="59"/>
      <c r="AR26" s="59"/>
      <c r="AS26" s="59"/>
      <c r="AT26" s="59"/>
      <c r="AU26" s="59"/>
      <c r="AV26" s="59"/>
      <c r="AW26" s="59"/>
      <c r="AX26" s="59"/>
      <c r="AY26" s="59"/>
      <c r="AZ26" s="59"/>
      <c r="BA26" s="59"/>
      <c r="BB26" s="59"/>
      <c r="BC26" s="60"/>
      <c r="BD26" s="59"/>
      <c r="BE26" s="59"/>
      <c r="BF26" s="59"/>
      <c r="BG26" s="59"/>
      <c r="BH26" s="59"/>
      <c r="BI26" s="59"/>
      <c r="BJ26" s="59"/>
      <c r="BK26" s="59"/>
      <c r="BL26" s="59"/>
      <c r="BM26" s="59"/>
      <c r="BN26" s="59"/>
      <c r="BO26" s="59"/>
      <c r="BP26" s="60"/>
      <c r="BQ26" s="59"/>
      <c r="BR26" s="59"/>
      <c r="BS26" s="59"/>
      <c r="BT26" s="59"/>
      <c r="BU26" s="59"/>
      <c r="BV26" s="59"/>
      <c r="BW26" s="59"/>
      <c r="BX26" s="59"/>
      <c r="BY26" s="59"/>
      <c r="BZ26" s="59"/>
      <c r="CA26" s="59"/>
      <c r="CB26" s="59"/>
      <c r="CC26" s="60"/>
      <c r="CD26" s="59"/>
      <c r="CE26" s="59"/>
      <c r="CF26" s="59"/>
      <c r="CG26" s="59"/>
      <c r="CH26" s="59"/>
      <c r="CI26" s="59"/>
      <c r="CJ26" s="59"/>
      <c r="CK26" s="59"/>
      <c r="CL26" s="59"/>
      <c r="CM26" s="59"/>
      <c r="CN26" s="59"/>
      <c r="CO26" s="59"/>
      <c r="CP26" s="60"/>
      <c r="CQ26" s="59"/>
      <c r="CR26" s="59"/>
      <c r="CS26" s="59"/>
      <c r="CT26" s="59"/>
      <c r="CU26" s="59"/>
      <c r="CV26" s="59"/>
      <c r="CW26" s="59"/>
      <c r="CX26" s="59"/>
      <c r="CY26" s="59"/>
      <c r="CZ26" s="59"/>
      <c r="DA26" s="59"/>
      <c r="DB26" s="59"/>
      <c r="DC26" s="60"/>
      <c r="DD26" s="59"/>
      <c r="DE26" s="59"/>
      <c r="DF26" s="59"/>
      <c r="DG26" s="59"/>
      <c r="DH26" s="59"/>
      <c r="DI26" s="59"/>
      <c r="DJ26" s="59"/>
      <c r="DK26" s="59"/>
      <c r="DL26" s="59"/>
      <c r="DM26" s="59"/>
      <c r="DN26" s="59"/>
      <c r="DO26" s="59"/>
      <c r="DP26" s="60"/>
      <c r="DQ26" s="59"/>
      <c r="DR26" s="59"/>
      <c r="DS26" s="59"/>
      <c r="DT26" s="59"/>
      <c r="DU26" s="59"/>
      <c r="DV26" s="59"/>
      <c r="DW26" s="59"/>
      <c r="DX26" s="59"/>
      <c r="DY26" s="59"/>
      <c r="DZ26" s="59"/>
      <c r="EA26" s="59"/>
      <c r="EB26" s="59"/>
      <c r="EC26" s="60"/>
      <c r="ED26" s="59"/>
      <c r="EE26" s="59"/>
      <c r="EF26" s="59"/>
      <c r="EG26" s="59"/>
      <c r="EH26" s="59"/>
      <c r="EI26" s="59"/>
      <c r="EJ26" s="59"/>
      <c r="EK26" s="59"/>
      <c r="EL26" s="59"/>
      <c r="EM26" s="59"/>
      <c r="EN26" s="59"/>
      <c r="EO26" s="59"/>
      <c r="EP26" s="60"/>
      <c r="EQ26" s="59"/>
      <c r="ER26" s="59"/>
      <c r="ES26" s="59"/>
      <c r="ET26" s="59"/>
      <c r="EU26" s="59"/>
      <c r="EV26" s="59"/>
      <c r="EW26" s="59"/>
      <c r="EX26" s="59"/>
      <c r="EY26" s="59"/>
      <c r="EZ26" s="59"/>
      <c r="FA26" s="59"/>
      <c r="FB26" s="59"/>
      <c r="FC26" s="60"/>
      <c r="FD26" s="59"/>
      <c r="FE26" s="59"/>
      <c r="FF26" s="59"/>
      <c r="FG26" s="59"/>
      <c r="FH26" s="59"/>
      <c r="FI26" s="59"/>
      <c r="FJ26" s="59"/>
      <c r="FK26" s="59"/>
      <c r="FL26" s="59"/>
      <c r="FM26" s="59"/>
      <c r="FN26" s="59"/>
      <c r="FO26" s="59"/>
      <c r="FP26" s="60"/>
      <c r="FQ26" s="59"/>
      <c r="FR26" s="59"/>
      <c r="FS26" s="59"/>
      <c r="FT26" s="59"/>
      <c r="FU26" s="59"/>
      <c r="FV26" s="59"/>
      <c r="FW26" s="59"/>
      <c r="FX26" s="59"/>
      <c r="FY26" s="59"/>
      <c r="FZ26" s="59"/>
      <c r="GA26" s="59"/>
      <c r="GB26" s="59"/>
      <c r="GC26" s="60"/>
      <c r="GD26" s="59"/>
      <c r="GE26" s="59"/>
      <c r="GF26" s="59"/>
      <c r="GG26" s="59"/>
      <c r="GH26" s="59"/>
      <c r="GI26" s="59"/>
      <c r="GJ26" s="59"/>
      <c r="GK26" s="59"/>
      <c r="GL26" s="59"/>
      <c r="GM26" s="59"/>
      <c r="GN26" s="59"/>
      <c r="GO26" s="59"/>
      <c r="GP26" s="60"/>
      <c r="GQ26" s="59"/>
      <c r="GR26" s="59"/>
      <c r="GS26" s="59"/>
      <c r="GT26" s="59"/>
      <c r="GU26" s="59"/>
      <c r="GV26" s="59"/>
      <c r="GW26" s="59"/>
      <c r="GX26" s="59"/>
      <c r="GY26" s="59"/>
      <c r="GZ26" s="59"/>
      <c r="HA26" s="59"/>
      <c r="HB26" s="59"/>
      <c r="HC26" s="60"/>
      <c r="HD26" s="59"/>
      <c r="HE26" s="59"/>
      <c r="HF26" s="59"/>
      <c r="HG26" s="59"/>
      <c r="HH26" s="59"/>
      <c r="HI26" s="59"/>
      <c r="HJ26" s="59"/>
      <c r="HK26" s="59"/>
      <c r="HL26" s="59"/>
      <c r="HM26" s="59"/>
      <c r="HN26" s="59"/>
      <c r="HO26" s="59"/>
      <c r="HP26" s="60"/>
      <c r="HQ26" s="59"/>
      <c r="HR26" s="59"/>
      <c r="HS26" s="59"/>
      <c r="HT26" s="59"/>
      <c r="HU26" s="59"/>
      <c r="HV26" s="59"/>
      <c r="HW26" s="59"/>
      <c r="HX26" s="59"/>
      <c r="HY26" s="59"/>
      <c r="HZ26" s="59"/>
      <c r="IA26" s="59"/>
      <c r="IB26" s="59"/>
      <c r="IC26" s="60"/>
      <c r="ID26" s="59"/>
      <c r="IE26" s="59"/>
      <c r="IF26" s="59"/>
      <c r="IG26" s="59"/>
      <c r="IH26" s="59"/>
      <c r="II26" s="59"/>
      <c r="IJ26" s="59"/>
      <c r="IK26" s="59"/>
      <c r="IL26" s="59"/>
      <c r="IM26" s="59"/>
      <c r="IN26" s="59"/>
      <c r="IO26" s="59"/>
      <c r="IP26" s="60"/>
      <c r="IQ26" s="59"/>
      <c r="IR26" s="59"/>
      <c r="IS26" s="59"/>
      <c r="IT26" s="59"/>
      <c r="IU26" s="59"/>
      <c r="IV26" s="59"/>
      <c r="IW26" s="59"/>
      <c r="IX26" s="59"/>
      <c r="IY26" s="59"/>
      <c r="IZ26" s="59"/>
      <c r="JA26" s="59"/>
      <c r="JB26" s="59"/>
      <c r="JC26" s="60"/>
      <c r="JD26" s="59"/>
      <c r="JE26" s="59"/>
      <c r="JF26" s="59"/>
      <c r="JG26" s="59"/>
      <c r="JH26" s="59"/>
      <c r="JI26" s="59"/>
      <c r="JJ26" s="59"/>
      <c r="JK26" s="59"/>
      <c r="JL26" s="59"/>
      <c r="JM26" s="59"/>
      <c r="JN26" s="59"/>
      <c r="JO26" s="59"/>
      <c r="JP26" s="60"/>
      <c r="JQ26" s="59"/>
      <c r="JR26" s="59"/>
      <c r="JS26" s="59"/>
      <c r="JT26" s="59"/>
      <c r="JU26" s="59"/>
      <c r="JV26" s="59"/>
      <c r="JW26" s="59"/>
      <c r="JX26" s="59"/>
      <c r="JY26" s="59"/>
      <c r="JZ26" s="59"/>
      <c r="KA26" s="59"/>
      <c r="KB26" s="59"/>
      <c r="KC26" s="60"/>
      <c r="KD26" s="59"/>
      <c r="KE26" s="59"/>
      <c r="KF26" s="59"/>
      <c r="KG26" s="59"/>
      <c r="KH26" s="59"/>
      <c r="KI26" s="59"/>
      <c r="KJ26" s="59"/>
      <c r="KK26" s="59"/>
      <c r="KL26" s="59"/>
      <c r="KM26" s="59"/>
      <c r="KN26" s="59"/>
      <c r="KO26" s="59"/>
      <c r="KP26" s="60"/>
      <c r="KQ26" s="59"/>
      <c r="KR26" s="59"/>
      <c r="KS26" s="59"/>
      <c r="KT26" s="59"/>
      <c r="KU26" s="59"/>
      <c r="KV26" s="59"/>
      <c r="KW26" s="59"/>
      <c r="KX26" s="59"/>
      <c r="KY26" s="59"/>
      <c r="KZ26" s="59"/>
      <c r="LA26" s="59"/>
      <c r="LB26" s="59"/>
      <c r="LC26" s="60"/>
      <c r="LD26" s="59"/>
      <c r="LE26" s="59"/>
      <c r="LF26" s="59"/>
      <c r="LG26" s="59"/>
      <c r="LH26" s="59"/>
      <c r="LI26" s="59"/>
      <c r="LJ26" s="59"/>
      <c r="LK26" s="59"/>
      <c r="LL26" s="59"/>
      <c r="LM26" s="59"/>
      <c r="LN26" s="59"/>
      <c r="LO26" s="59"/>
      <c r="LP26" s="60"/>
      <c r="LQ26" s="59"/>
      <c r="LR26" s="59"/>
      <c r="LS26" s="59"/>
      <c r="LT26" s="59"/>
      <c r="LU26" s="59"/>
      <c r="LV26" s="59"/>
      <c r="LW26" s="59"/>
      <c r="LX26" s="59"/>
      <c r="LY26" s="59"/>
      <c r="LZ26" s="59"/>
      <c r="MA26" s="59"/>
      <c r="MB26" s="59"/>
      <c r="MC26" s="60"/>
      <c r="MD26" s="59"/>
      <c r="ME26" s="59"/>
      <c r="MF26" s="59"/>
      <c r="MG26" s="59"/>
      <c r="MH26" s="59"/>
      <c r="MI26" s="59"/>
      <c r="MJ26" s="59"/>
      <c r="MK26" s="59"/>
      <c r="ML26" s="59"/>
      <c r="MM26" s="59"/>
      <c r="MN26" s="59"/>
      <c r="MO26" s="59"/>
      <c r="MP26" s="60"/>
    </row>
    <row r="27" spans="2:354" outlineLevel="1">
      <c r="C27" s="125" t="s">
        <v>296</v>
      </c>
      <c r="D27" s="104"/>
      <c r="E27" s="104"/>
      <c r="F27" s="104"/>
      <c r="G27" s="104"/>
      <c r="H27" s="104"/>
      <c r="I27" s="104"/>
      <c r="J27" s="104"/>
      <c r="K27" s="104"/>
      <c r="L27" s="104"/>
      <c r="M27" s="104"/>
      <c r="N27" s="104"/>
      <c r="O27" s="104"/>
      <c r="P27" s="60"/>
      <c r="Q27" s="104"/>
      <c r="R27" s="104"/>
      <c r="S27" s="104"/>
      <c r="T27" s="104"/>
      <c r="U27" s="104"/>
      <c r="V27" s="104"/>
      <c r="W27" s="104"/>
      <c r="X27" s="104"/>
      <c r="Y27" s="104"/>
      <c r="Z27" s="104"/>
      <c r="AA27" s="104"/>
      <c r="AB27" s="104"/>
      <c r="AC27" s="60"/>
      <c r="AD27" s="59"/>
      <c r="AE27" s="59"/>
      <c r="AF27" s="59"/>
      <c r="AG27" s="59"/>
      <c r="AH27" s="59"/>
      <c r="AI27" s="59"/>
      <c r="AJ27" s="59"/>
      <c r="AK27" s="59"/>
      <c r="AL27" s="59"/>
      <c r="AM27" s="59"/>
      <c r="AN27" s="59"/>
      <c r="AO27" s="59"/>
      <c r="AP27" s="60"/>
      <c r="AQ27" s="59"/>
      <c r="AR27" s="59"/>
      <c r="AS27" s="59"/>
      <c r="AT27" s="59"/>
      <c r="AU27" s="59"/>
      <c r="AV27" s="59"/>
      <c r="AW27" s="59"/>
      <c r="AX27" s="59"/>
      <c r="AY27" s="59"/>
      <c r="AZ27" s="59"/>
      <c r="BA27" s="59"/>
      <c r="BB27" s="59"/>
      <c r="BC27" s="60"/>
      <c r="BD27" s="59"/>
      <c r="BE27" s="59"/>
      <c r="BF27" s="59"/>
      <c r="BG27" s="59"/>
      <c r="BH27" s="59"/>
      <c r="BI27" s="59"/>
      <c r="BJ27" s="59"/>
      <c r="BK27" s="59"/>
      <c r="BL27" s="59"/>
      <c r="BM27" s="59"/>
      <c r="BN27" s="59"/>
      <c r="BO27" s="59"/>
      <c r="BP27" s="60"/>
      <c r="BQ27" s="59"/>
      <c r="BR27" s="59"/>
      <c r="BS27" s="59"/>
      <c r="BT27" s="59"/>
      <c r="BU27" s="59"/>
      <c r="BV27" s="59"/>
      <c r="BW27" s="59"/>
      <c r="BX27" s="59"/>
      <c r="BY27" s="59"/>
      <c r="BZ27" s="59"/>
      <c r="CA27" s="59"/>
      <c r="CB27" s="59"/>
      <c r="CC27" s="60"/>
      <c r="CD27" s="59"/>
      <c r="CE27" s="59"/>
      <c r="CF27" s="59"/>
      <c r="CG27" s="59"/>
      <c r="CH27" s="59"/>
      <c r="CI27" s="59"/>
      <c r="CJ27" s="59"/>
      <c r="CK27" s="59"/>
      <c r="CL27" s="59"/>
      <c r="CM27" s="59"/>
      <c r="CN27" s="59"/>
      <c r="CO27" s="59"/>
      <c r="CP27" s="60"/>
      <c r="CQ27" s="59"/>
      <c r="CR27" s="59"/>
      <c r="CS27" s="59"/>
      <c r="CT27" s="59"/>
      <c r="CU27" s="59"/>
      <c r="CV27" s="59"/>
      <c r="CW27" s="59"/>
      <c r="CX27" s="59"/>
      <c r="CY27" s="59"/>
      <c r="CZ27" s="59"/>
      <c r="DA27" s="59"/>
      <c r="DB27" s="59"/>
      <c r="DC27" s="60"/>
      <c r="DD27" s="59"/>
      <c r="DE27" s="59"/>
      <c r="DF27" s="59"/>
      <c r="DG27" s="59"/>
      <c r="DH27" s="59"/>
      <c r="DI27" s="59"/>
      <c r="DJ27" s="59"/>
      <c r="DK27" s="59"/>
      <c r="DL27" s="59"/>
      <c r="DM27" s="59"/>
      <c r="DN27" s="59"/>
      <c r="DO27" s="59"/>
      <c r="DP27" s="60"/>
      <c r="DQ27" s="59"/>
      <c r="DR27" s="59"/>
      <c r="DS27" s="59"/>
      <c r="DT27" s="59"/>
      <c r="DU27" s="59"/>
      <c r="DV27" s="59"/>
      <c r="DW27" s="59"/>
      <c r="DX27" s="59"/>
      <c r="DY27" s="59"/>
      <c r="DZ27" s="59"/>
      <c r="EA27" s="59"/>
      <c r="EB27" s="59"/>
      <c r="EC27" s="60"/>
      <c r="ED27" s="59"/>
      <c r="EE27" s="59"/>
      <c r="EF27" s="59"/>
      <c r="EG27" s="59"/>
      <c r="EH27" s="59"/>
      <c r="EI27" s="59"/>
      <c r="EJ27" s="59"/>
      <c r="EK27" s="59"/>
      <c r="EL27" s="59"/>
      <c r="EM27" s="59"/>
      <c r="EN27" s="59"/>
      <c r="EO27" s="59"/>
      <c r="EP27" s="60"/>
      <c r="EQ27" s="59"/>
      <c r="ER27" s="59"/>
      <c r="ES27" s="59"/>
      <c r="ET27" s="59"/>
      <c r="EU27" s="59"/>
      <c r="EV27" s="59"/>
      <c r="EW27" s="59"/>
      <c r="EX27" s="59"/>
      <c r="EY27" s="59"/>
      <c r="EZ27" s="59"/>
      <c r="FA27" s="59"/>
      <c r="FB27" s="59"/>
      <c r="FC27" s="60"/>
      <c r="FD27" s="59"/>
      <c r="FE27" s="59"/>
      <c r="FF27" s="59"/>
      <c r="FG27" s="59"/>
      <c r="FH27" s="59"/>
      <c r="FI27" s="59"/>
      <c r="FJ27" s="59"/>
      <c r="FK27" s="59"/>
      <c r="FL27" s="59"/>
      <c r="FM27" s="59"/>
      <c r="FN27" s="59"/>
      <c r="FO27" s="59"/>
      <c r="FP27" s="60"/>
      <c r="FQ27" s="59"/>
      <c r="FR27" s="59"/>
      <c r="FS27" s="59"/>
      <c r="FT27" s="59"/>
      <c r="FU27" s="59"/>
      <c r="FV27" s="59"/>
      <c r="FW27" s="59"/>
      <c r="FX27" s="59"/>
      <c r="FY27" s="59"/>
      <c r="FZ27" s="59"/>
      <c r="GA27" s="59"/>
      <c r="GB27" s="59"/>
      <c r="GC27" s="60"/>
      <c r="GD27" s="59"/>
      <c r="GE27" s="59"/>
      <c r="GF27" s="59"/>
      <c r="GG27" s="59"/>
      <c r="GH27" s="59"/>
      <c r="GI27" s="59"/>
      <c r="GJ27" s="59"/>
      <c r="GK27" s="59"/>
      <c r="GL27" s="59"/>
      <c r="GM27" s="59"/>
      <c r="GN27" s="59"/>
      <c r="GO27" s="59"/>
      <c r="GP27" s="60"/>
      <c r="GQ27" s="59"/>
      <c r="GR27" s="59"/>
      <c r="GS27" s="59"/>
      <c r="GT27" s="59"/>
      <c r="GU27" s="59"/>
      <c r="GV27" s="59"/>
      <c r="GW27" s="59"/>
      <c r="GX27" s="59"/>
      <c r="GY27" s="59"/>
      <c r="GZ27" s="59"/>
      <c r="HA27" s="59"/>
      <c r="HB27" s="59"/>
      <c r="HC27" s="60"/>
      <c r="HD27" s="59"/>
      <c r="HE27" s="59"/>
      <c r="HF27" s="59"/>
      <c r="HG27" s="59"/>
      <c r="HH27" s="59"/>
      <c r="HI27" s="59"/>
      <c r="HJ27" s="59"/>
      <c r="HK27" s="59"/>
      <c r="HL27" s="59"/>
      <c r="HM27" s="59"/>
      <c r="HN27" s="59"/>
      <c r="HO27" s="59"/>
      <c r="HP27" s="60"/>
      <c r="HQ27" s="59"/>
      <c r="HR27" s="59"/>
      <c r="HS27" s="59"/>
      <c r="HT27" s="59"/>
      <c r="HU27" s="59"/>
      <c r="HV27" s="59"/>
      <c r="HW27" s="59"/>
      <c r="HX27" s="59"/>
      <c r="HY27" s="59"/>
      <c r="HZ27" s="59"/>
      <c r="IA27" s="59"/>
      <c r="IB27" s="59"/>
      <c r="IC27" s="60"/>
      <c r="ID27" s="59"/>
      <c r="IE27" s="59"/>
      <c r="IF27" s="59"/>
      <c r="IG27" s="59"/>
      <c r="IH27" s="59"/>
      <c r="II27" s="59"/>
      <c r="IJ27" s="59"/>
      <c r="IK27" s="59"/>
      <c r="IL27" s="59"/>
      <c r="IM27" s="59"/>
      <c r="IN27" s="59"/>
      <c r="IO27" s="59"/>
      <c r="IP27" s="60"/>
      <c r="IQ27" s="59"/>
      <c r="IR27" s="59"/>
      <c r="IS27" s="59"/>
      <c r="IT27" s="59"/>
      <c r="IU27" s="59"/>
      <c r="IV27" s="59"/>
      <c r="IW27" s="59"/>
      <c r="IX27" s="59"/>
      <c r="IY27" s="59"/>
      <c r="IZ27" s="59"/>
      <c r="JA27" s="59"/>
      <c r="JB27" s="59"/>
      <c r="JC27" s="60"/>
      <c r="JD27" s="59"/>
      <c r="JE27" s="59"/>
      <c r="JF27" s="59"/>
      <c r="JG27" s="59"/>
      <c r="JH27" s="59"/>
      <c r="JI27" s="59"/>
      <c r="JJ27" s="59"/>
      <c r="JK27" s="59"/>
      <c r="JL27" s="59"/>
      <c r="JM27" s="59"/>
      <c r="JN27" s="59"/>
      <c r="JO27" s="59"/>
      <c r="JP27" s="60"/>
      <c r="JQ27" s="59"/>
      <c r="JR27" s="59"/>
      <c r="JS27" s="59"/>
      <c r="JT27" s="59"/>
      <c r="JU27" s="59"/>
      <c r="JV27" s="59"/>
      <c r="JW27" s="59"/>
      <c r="JX27" s="59"/>
      <c r="JY27" s="59"/>
      <c r="JZ27" s="59"/>
      <c r="KA27" s="59"/>
      <c r="KB27" s="59"/>
      <c r="KC27" s="60"/>
      <c r="KD27" s="59"/>
      <c r="KE27" s="59"/>
      <c r="KF27" s="59"/>
      <c r="KG27" s="59"/>
      <c r="KH27" s="59"/>
      <c r="KI27" s="59"/>
      <c r="KJ27" s="59"/>
      <c r="KK27" s="59"/>
      <c r="KL27" s="59"/>
      <c r="KM27" s="59"/>
      <c r="KN27" s="59"/>
      <c r="KO27" s="59"/>
      <c r="KP27" s="60"/>
      <c r="KQ27" s="59"/>
      <c r="KR27" s="59"/>
      <c r="KS27" s="59"/>
      <c r="KT27" s="59"/>
      <c r="KU27" s="59"/>
      <c r="KV27" s="59"/>
      <c r="KW27" s="59"/>
      <c r="KX27" s="59"/>
      <c r="KY27" s="59"/>
      <c r="KZ27" s="59"/>
      <c r="LA27" s="59"/>
      <c r="LB27" s="59"/>
      <c r="LC27" s="60"/>
      <c r="LD27" s="59"/>
      <c r="LE27" s="59"/>
      <c r="LF27" s="59"/>
      <c r="LG27" s="59"/>
      <c r="LH27" s="59"/>
      <c r="LI27" s="59"/>
      <c r="LJ27" s="59"/>
      <c r="LK27" s="59"/>
      <c r="LL27" s="59"/>
      <c r="LM27" s="59"/>
      <c r="LN27" s="59"/>
      <c r="LO27" s="59"/>
      <c r="LP27" s="60"/>
      <c r="LQ27" s="59"/>
      <c r="LR27" s="59"/>
      <c r="LS27" s="59"/>
      <c r="LT27" s="59"/>
      <c r="LU27" s="59"/>
      <c r="LV27" s="59"/>
      <c r="LW27" s="59"/>
      <c r="LX27" s="59"/>
      <c r="LY27" s="59"/>
      <c r="LZ27" s="59"/>
      <c r="MA27" s="59"/>
      <c r="MB27" s="59"/>
      <c r="MC27" s="60"/>
      <c r="MD27" s="59"/>
      <c r="ME27" s="59"/>
      <c r="MF27" s="59"/>
      <c r="MG27" s="59"/>
      <c r="MH27" s="59"/>
      <c r="MI27" s="59"/>
      <c r="MJ27" s="59"/>
      <c r="MK27" s="59"/>
      <c r="ML27" s="59"/>
      <c r="MM27" s="59"/>
      <c r="MN27" s="59"/>
      <c r="MO27" s="59"/>
      <c r="MP27" s="60"/>
    </row>
    <row r="28" spans="2:354" outlineLevel="1">
      <c r="B28" s="9" t="s">
        <v>30</v>
      </c>
      <c r="C28" s="112" t="s">
        <v>297</v>
      </c>
      <c r="D28" s="104">
        <f>+IFERROR(IF(ISTEXT(D$5)=FALSE,(INDEX(BCR!$1:$1048576,MATCH('Estadísticas BCR'!D$5,BCR!$A:$A,0),MATCH('Estadísticas BCR'!$B28,BCR!$1:$1,0))),SUM(#REF!)),"")</f>
        <v>0</v>
      </c>
      <c r="E28" s="104">
        <f>+IFERROR(IF(ISTEXT(E$5)=FALSE,(INDEX(BCR!$1:$1048576,MATCH('Estadísticas BCR'!E$5,BCR!$A:$A,0),MATCH('Estadísticas BCR'!$B28,BCR!$1:$1,0))),SUM(#REF!)),"")</f>
        <v>0</v>
      </c>
      <c r="F28" s="104">
        <f>+IFERROR(IF(ISTEXT(F$5)=FALSE,(INDEX(BCR!$1:$1048576,MATCH('Estadísticas BCR'!F$5,BCR!$A:$A,0),MATCH('Estadísticas BCR'!$B28,BCR!$1:$1,0))),SUM(#REF!)),"")</f>
        <v>0</v>
      </c>
      <c r="G28" s="104" t="str">
        <f>+IFERROR(IF(ISTEXT(G$5)=FALSE,(INDEX(BCR!$1:$1048576,MATCH('Estadísticas BCR'!G$5,BCR!$A:$A,0),MATCH('Estadísticas BCR'!$B28,BCR!$1:$1,0))),SUM(#REF!)),"")</f>
        <v/>
      </c>
      <c r="H28" s="104">
        <f>+IFERROR(IF(ISTEXT(H$5)=FALSE,(INDEX(BCR!$1:$1048576,MATCH('Estadísticas BCR'!H$5,BCR!$A:$A,0),MATCH('Estadísticas BCR'!$B28,BCR!$1:$1,0))),SUM(#REF!)),"")</f>
        <v>0</v>
      </c>
      <c r="I28" s="104">
        <f>+IFERROR(IF(ISTEXT(I$5)=FALSE,(INDEX(BCR!$1:$1048576,MATCH('Estadísticas BCR'!I$5,BCR!$A:$A,0),MATCH('Estadísticas BCR'!$B28,BCR!$1:$1,0))),SUM(#REF!)),"")</f>
        <v>0</v>
      </c>
      <c r="J28" s="104">
        <f>+IFERROR(IF(ISTEXT(J$5)=FALSE,(INDEX(BCR!$1:$1048576,MATCH('Estadísticas BCR'!J$5,BCR!$A:$A,0),MATCH('Estadísticas BCR'!$B28,BCR!$1:$1,0))),SUM(#REF!)),"")</f>
        <v>0</v>
      </c>
      <c r="K28" s="104">
        <f>+IFERROR(IF(ISTEXT(K$5)=FALSE,(INDEX(BCR!$1:$1048576,MATCH('Estadísticas BCR'!K$5,BCR!$A:$A,0),MATCH('Estadísticas BCR'!$B28,BCR!$1:$1,0))),SUM(#REF!)),"")</f>
        <v>0</v>
      </c>
      <c r="L28" s="104">
        <f>+IFERROR(IF(ISTEXT(L$5)=FALSE,(INDEX(BCR!$1:$1048576,MATCH('Estadísticas BCR'!L$5,BCR!$A:$A,0),MATCH('Estadísticas BCR'!$B28,BCR!$1:$1,0))),SUM(#REF!)),"")</f>
        <v>0</v>
      </c>
      <c r="M28" s="104">
        <f>+IFERROR(IF(ISTEXT(M$5)=FALSE,(INDEX(BCR!$1:$1048576,MATCH('Estadísticas BCR'!M$5,BCR!$A:$A,0),MATCH('Estadísticas BCR'!$B28,BCR!$1:$1,0))),SUM(#REF!)),"")</f>
        <v>0</v>
      </c>
      <c r="N28" s="104">
        <f>+IFERROR(IF(ISTEXT(N$5)=FALSE,(INDEX(BCR!$1:$1048576,MATCH('Estadísticas BCR'!N$5,BCR!$A:$A,0),MATCH('Estadísticas BCR'!$B28,BCR!$1:$1,0))),SUM(#REF!)),"")</f>
        <v>0</v>
      </c>
      <c r="O28" s="104">
        <f>+IFERROR(IF(ISTEXT(O$5)=FALSE,(INDEX(BCR!$1:$1048576,MATCH('Estadísticas BCR'!O$5,BCR!$A:$A,0),MATCH('Estadísticas BCR'!$B28,BCR!$1:$1,0))),SUM(#REF!)),"")</f>
        <v>0</v>
      </c>
      <c r="P28" s="60">
        <f>+IFERROR(IF(ISTEXT(P$5)=FALSE,(INDEX(BCR!$1:$1048576,MATCH('Estadísticas BCR'!P$5,BCR!$A:$A,0),MATCH('Estadísticas BCR'!$B28,BCR!$1:$1,0))),SUM(D28:O28)),"")</f>
        <v>0</v>
      </c>
      <c r="Q28" s="104">
        <f>+IFERROR(IF(ISTEXT(Q$5)=FALSE,(INDEX(BCR!$1:$1048576,MATCH('Estadísticas BCR'!Q$5,BCR!$A:$A,0),MATCH('Estadísticas BCR'!$B28,BCR!$1:$1,0))),SUM(#REF!)),"")</f>
        <v>0</v>
      </c>
      <c r="R28" s="104">
        <f>+IFERROR(IF(ISTEXT(R$5)=FALSE,(INDEX(BCR!$1:$1048576,MATCH('Estadísticas BCR'!R$5,BCR!$A:$A,0),MATCH('Estadísticas BCR'!$B28,BCR!$1:$1,0))),SUM(#REF!)),"")</f>
        <v>0</v>
      </c>
      <c r="S28" s="104">
        <f>+IFERROR(IF(ISTEXT(S$5)=FALSE,(INDEX(BCR!$1:$1048576,MATCH('Estadísticas BCR'!S$5,BCR!$A:$A,0),MATCH('Estadísticas BCR'!$B28,BCR!$1:$1,0))),SUM(#REF!)),"")</f>
        <v>0</v>
      </c>
      <c r="T28" s="104">
        <f>+IFERROR(IF(ISTEXT(T$5)=FALSE,(INDEX(BCR!$1:$1048576,MATCH('Estadísticas BCR'!T$5,BCR!$A:$A,0),MATCH('Estadísticas BCR'!$B28,BCR!$1:$1,0))),SUM(#REF!)),"")</f>
        <v>0</v>
      </c>
      <c r="U28" s="104">
        <f>+IFERROR(IF(ISTEXT(U$5)=FALSE,(INDEX(BCR!$1:$1048576,MATCH('Estadísticas BCR'!U$5,BCR!$A:$A,0),MATCH('Estadísticas BCR'!$B28,BCR!$1:$1,0))),SUM(#REF!)),"")</f>
        <v>0</v>
      </c>
      <c r="V28" s="104">
        <f>+IFERROR(IF(ISTEXT(V$5)=FALSE,(INDEX(BCR!$1:$1048576,MATCH('Estadísticas BCR'!V$5,BCR!$A:$A,0),MATCH('Estadísticas BCR'!$B28,BCR!$1:$1,0))),SUM(#REF!)),"")</f>
        <v>0</v>
      </c>
      <c r="W28" s="104">
        <f>+IFERROR(IF(ISTEXT(W$5)=FALSE,(INDEX(BCR!$1:$1048576,MATCH('Estadísticas BCR'!W$5,BCR!$A:$A,0),MATCH('Estadísticas BCR'!$B28,BCR!$1:$1,0))),SUM(#REF!)),"")</f>
        <v>0</v>
      </c>
      <c r="X28" s="104">
        <f>+IFERROR(IF(ISTEXT(X$5)=FALSE,(INDEX(BCR!$1:$1048576,MATCH('Estadísticas BCR'!X$5,BCR!$A:$A,0),MATCH('Estadísticas BCR'!$B28,BCR!$1:$1,0))),SUM(#REF!)),"")</f>
        <v>0</v>
      </c>
      <c r="Y28" s="104">
        <f>+IFERROR(IF(ISTEXT(Y$5)=FALSE,(INDEX(BCR!$1:$1048576,MATCH('Estadísticas BCR'!Y$5,BCR!$A:$A,0),MATCH('Estadísticas BCR'!$B28,BCR!$1:$1,0))),SUM(#REF!)),"")</f>
        <v>0</v>
      </c>
      <c r="Z28" s="104">
        <f>+IFERROR(IF(ISTEXT(Z$5)=FALSE,(INDEX(BCR!$1:$1048576,MATCH('Estadísticas BCR'!Z$5,BCR!$A:$A,0),MATCH('Estadísticas BCR'!$B28,BCR!$1:$1,0))),SUM(#REF!)),"")</f>
        <v>0</v>
      </c>
      <c r="AA28" s="104">
        <f>+IFERROR(IF(ISTEXT(AA$5)=FALSE,(INDEX(BCR!$1:$1048576,MATCH('Estadísticas BCR'!AA$5,BCR!$A:$A,0),MATCH('Estadísticas BCR'!$B28,BCR!$1:$1,0))),SUM(#REF!)),"")</f>
        <v>0</v>
      </c>
      <c r="AB28" s="104">
        <f>+IFERROR(IF(ISTEXT(AB$5)=FALSE,(INDEX(BCR!$1:$1048576,MATCH('Estadísticas BCR'!AB$5,BCR!$A:$A,0),MATCH('Estadísticas BCR'!$B28,BCR!$1:$1,0))),SUM(#REF!)),"")</f>
        <v>0</v>
      </c>
      <c r="AC28" s="60">
        <f>+IFERROR(IF(ISTEXT(AC$5)=FALSE,(INDEX(BCR!$1:$1048576,MATCH('Estadísticas BCR'!AC$5,BCR!$A:$A,0),MATCH('Estadísticas BCR'!$B28,BCR!$1:$1,0))),SUM(Q28:AB28)),"")</f>
        <v>0</v>
      </c>
      <c r="AD28" s="59">
        <f>+IFERROR(IF(ISTEXT(AD$5)=FALSE,(INDEX(BCR!$1:$1048576,MATCH('Estadísticas BCR'!AD$5,BCR!$A:$A,0),MATCH('Estadísticas BCR'!$B28,BCR!$1:$1,0))),SUM(#REF!)),"")</f>
        <v>0</v>
      </c>
      <c r="AE28" s="59">
        <f>+IFERROR(IF(ISTEXT(AE$5)=FALSE,(INDEX(BCR!$1:$1048576,MATCH('Estadísticas BCR'!AE$5,BCR!$A:$A,0),MATCH('Estadísticas BCR'!$B28,BCR!$1:$1,0))),SUM(#REF!)),"")</f>
        <v>0</v>
      </c>
      <c r="AF28" s="59">
        <f>+IFERROR(IF(ISTEXT(AF$5)=FALSE,(INDEX(BCR!$1:$1048576,MATCH('Estadísticas BCR'!AF$5,BCR!$A:$A,0),MATCH('Estadísticas BCR'!$B28,BCR!$1:$1,0))),SUM(#REF!)),"")</f>
        <v>0</v>
      </c>
      <c r="AG28" s="59">
        <f>+IFERROR(IF(ISTEXT(AG$5)=FALSE,(INDEX(BCR!$1:$1048576,MATCH('Estadísticas BCR'!AG$5,BCR!$A:$A,0),MATCH('Estadísticas BCR'!$B28,BCR!$1:$1,0))),SUM(#REF!)),"")</f>
        <v>0</v>
      </c>
      <c r="AH28" s="59">
        <f>+IFERROR(IF(ISTEXT(AH$5)=FALSE,(INDEX(BCR!$1:$1048576,MATCH('Estadísticas BCR'!AH$5,BCR!$A:$A,0),MATCH('Estadísticas BCR'!$B28,BCR!$1:$1,0))),SUM(#REF!)),"")</f>
        <v>0</v>
      </c>
      <c r="AI28" s="59">
        <f>+IFERROR(IF(ISTEXT(AI$5)=FALSE,(INDEX(BCR!$1:$1048576,MATCH('Estadísticas BCR'!AI$5,BCR!$A:$A,0),MATCH('Estadísticas BCR'!$B28,BCR!$1:$1,0))),SUM(#REF!)),"")</f>
        <v>0</v>
      </c>
      <c r="AJ28" s="59">
        <f>+IFERROR(IF(ISTEXT(AJ$5)=FALSE,(INDEX(BCR!$1:$1048576,MATCH('Estadísticas BCR'!AJ$5,BCR!$A:$A,0),MATCH('Estadísticas BCR'!$B28,BCR!$1:$1,0))),SUM(#REF!)),"")</f>
        <v>0</v>
      </c>
      <c r="AK28" s="59">
        <f>+IFERROR(IF(ISTEXT(AK$5)=FALSE,(INDEX(BCR!$1:$1048576,MATCH('Estadísticas BCR'!AK$5,BCR!$A:$A,0),MATCH('Estadísticas BCR'!$B28,BCR!$1:$1,0))),SUM(#REF!)),"")</f>
        <v>0</v>
      </c>
      <c r="AL28" s="59">
        <f>+IFERROR(IF(ISTEXT(AL$5)=FALSE,(INDEX(BCR!$1:$1048576,MATCH('Estadísticas BCR'!AL$5,BCR!$A:$A,0),MATCH('Estadísticas BCR'!$B28,BCR!$1:$1,0))),SUM(#REF!)),"")</f>
        <v>0</v>
      </c>
      <c r="AM28" s="59">
        <f>+IFERROR(IF(ISTEXT(AM$5)=FALSE,(INDEX(BCR!$1:$1048576,MATCH('Estadísticas BCR'!AM$5,BCR!$A:$A,0),MATCH('Estadísticas BCR'!$B28,BCR!$1:$1,0))),SUM(#REF!)),"")</f>
        <v>0</v>
      </c>
      <c r="AN28" s="59">
        <f>+IFERROR(IF(ISTEXT(AN$5)=FALSE,(INDEX(BCR!$1:$1048576,MATCH('Estadísticas BCR'!AN$5,BCR!$A:$A,0),MATCH('Estadísticas BCR'!$B28,BCR!$1:$1,0))),SUM(#REF!)),"")</f>
        <v>0</v>
      </c>
      <c r="AO28" s="59">
        <f>+IFERROR(IF(ISTEXT(AO$5)=FALSE,(INDEX(BCR!$1:$1048576,MATCH('Estadísticas BCR'!AO$5,BCR!$A:$A,0),MATCH('Estadísticas BCR'!$B28,BCR!$1:$1,0))),SUM(#REF!)),"")</f>
        <v>0</v>
      </c>
      <c r="AP28" s="60">
        <f>+IFERROR(IF(ISTEXT(AP$5)=FALSE,(INDEX(BCR!$1:$1048576,MATCH('Estadísticas BCR'!AP$5,BCR!$A:$A,0),MATCH('Estadísticas BCR'!$B28,BCR!$1:$1,0))),SUM(AD28:AO28)),"")</f>
        <v>0</v>
      </c>
      <c r="AQ28" s="59">
        <f>+IFERROR(IF(ISTEXT(AQ$5)=FALSE,(INDEX(BCR!$1:$1048576,MATCH('Estadísticas BCR'!AQ$5,BCR!$A:$A,0),MATCH('Estadísticas BCR'!$B28,BCR!$1:$1,0))),SUM(#REF!)),"")</f>
        <v>0</v>
      </c>
      <c r="AR28" s="59">
        <f>+IFERROR(IF(ISTEXT(AR$5)=FALSE,(INDEX(BCR!$1:$1048576,MATCH('Estadísticas BCR'!AR$5,BCR!$A:$A,0),MATCH('Estadísticas BCR'!$B28,BCR!$1:$1,0))),SUM(#REF!)),"")</f>
        <v>0</v>
      </c>
      <c r="AS28" s="59">
        <f>+IFERROR(IF(ISTEXT(AS$5)=FALSE,(INDEX(BCR!$1:$1048576,MATCH('Estadísticas BCR'!AS$5,BCR!$A:$A,0),MATCH('Estadísticas BCR'!$B28,BCR!$1:$1,0))),SUM(#REF!)),"")</f>
        <v>0</v>
      </c>
      <c r="AT28" s="59">
        <f>+IFERROR(IF(ISTEXT(AT$5)=FALSE,(INDEX(BCR!$1:$1048576,MATCH('Estadísticas BCR'!AT$5,BCR!$A:$A,0),MATCH('Estadísticas BCR'!$B28,BCR!$1:$1,0))),SUM(#REF!)),"")</f>
        <v>0</v>
      </c>
      <c r="AU28" s="59">
        <f>+IFERROR(IF(ISTEXT(AU$5)=FALSE,(INDEX(BCR!$1:$1048576,MATCH('Estadísticas BCR'!AU$5,BCR!$A:$A,0),MATCH('Estadísticas BCR'!$B28,BCR!$1:$1,0))),SUM(#REF!)),"")</f>
        <v>0</v>
      </c>
      <c r="AV28" s="59">
        <f>+IFERROR(IF(ISTEXT(AV$5)=FALSE,(INDEX(BCR!$1:$1048576,MATCH('Estadísticas BCR'!AV$5,BCR!$A:$A,0),MATCH('Estadísticas BCR'!$B28,BCR!$1:$1,0))),SUM(#REF!)),"")</f>
        <v>0</v>
      </c>
      <c r="AW28" s="59">
        <f>+IFERROR(IF(ISTEXT(AW$5)=FALSE,(INDEX(BCR!$1:$1048576,MATCH('Estadísticas BCR'!AW$5,BCR!$A:$A,0),MATCH('Estadísticas BCR'!$B28,BCR!$1:$1,0))),SUM(#REF!)),"")</f>
        <v>0</v>
      </c>
      <c r="AX28" s="59">
        <f>+IFERROR(IF(ISTEXT(AX$5)=FALSE,(INDEX(BCR!$1:$1048576,MATCH('Estadísticas BCR'!AX$5,BCR!$A:$A,0),MATCH('Estadísticas BCR'!$B28,BCR!$1:$1,0))),SUM(#REF!)),"")</f>
        <v>0</v>
      </c>
      <c r="AY28" s="59">
        <f>+IFERROR(IF(ISTEXT(AY$5)=FALSE,(INDEX(BCR!$1:$1048576,MATCH('Estadísticas BCR'!AY$5,BCR!$A:$A,0),MATCH('Estadísticas BCR'!$B28,BCR!$1:$1,0))),SUM(#REF!)),"")</f>
        <v>0</v>
      </c>
      <c r="AZ28" s="59">
        <f>+IFERROR(IF(ISTEXT(AZ$5)=FALSE,(INDEX(BCR!$1:$1048576,MATCH('Estadísticas BCR'!AZ$5,BCR!$A:$A,0),MATCH('Estadísticas BCR'!$B28,BCR!$1:$1,0))),SUM(#REF!)),"")</f>
        <v>0</v>
      </c>
      <c r="BA28" s="59">
        <f>+IFERROR(IF(ISTEXT(BA$5)=FALSE,(INDEX(BCR!$1:$1048576,MATCH('Estadísticas BCR'!BA$5,BCR!$A:$A,0),MATCH('Estadísticas BCR'!$B28,BCR!$1:$1,0))),SUM(#REF!)),"")</f>
        <v>0</v>
      </c>
      <c r="BB28" s="59">
        <f>+IFERROR(IF(ISTEXT(BB$5)=FALSE,(INDEX(BCR!$1:$1048576,MATCH('Estadísticas BCR'!BB$5,BCR!$A:$A,0),MATCH('Estadísticas BCR'!$B28,BCR!$1:$1,0))),SUM(#REF!)),"")</f>
        <v>0</v>
      </c>
      <c r="BC28" s="60">
        <f>+IFERROR(IF(ISTEXT(BC$5)=FALSE,(INDEX(BCR!$1:$1048576,MATCH('Estadísticas BCR'!BC$5,BCR!$A:$A,0),MATCH('Estadísticas BCR'!$B28,BCR!$1:$1,0))),SUM(AQ28:BB28)),"")</f>
        <v>0</v>
      </c>
      <c r="BD28" s="59">
        <f>+IFERROR(IF(ISTEXT(BD$5)=FALSE,(INDEX(BCR!$1:$1048576,MATCH('Estadísticas BCR'!BD$5,BCR!$A:$A,0),MATCH('Estadísticas BCR'!$B28,BCR!$1:$1,0))),SUM(#REF!)),"")</f>
        <v>0</v>
      </c>
      <c r="BE28" s="59">
        <f>+IFERROR(IF(ISTEXT(BE$5)=FALSE,(INDEX(BCR!$1:$1048576,MATCH('Estadísticas BCR'!BE$5,BCR!$A:$A,0),MATCH('Estadísticas BCR'!$B28,BCR!$1:$1,0))),SUM(#REF!)),"")</f>
        <v>0</v>
      </c>
      <c r="BF28" s="59">
        <f>+IFERROR(IF(ISTEXT(BF$5)=FALSE,(INDEX(BCR!$1:$1048576,MATCH('Estadísticas BCR'!BF$5,BCR!$A:$A,0),MATCH('Estadísticas BCR'!$B28,BCR!$1:$1,0))),SUM(#REF!)),"")</f>
        <v>0</v>
      </c>
      <c r="BG28" s="59">
        <f>+IFERROR(IF(ISTEXT(BG$5)=FALSE,(INDEX(BCR!$1:$1048576,MATCH('Estadísticas BCR'!BG$5,BCR!$A:$A,0),MATCH('Estadísticas BCR'!$B28,BCR!$1:$1,0))),SUM(#REF!)),"")</f>
        <v>0</v>
      </c>
      <c r="BH28" s="59">
        <f>+IFERROR(IF(ISTEXT(BH$5)=FALSE,(INDEX(BCR!$1:$1048576,MATCH('Estadísticas BCR'!BH$5,BCR!$A:$A,0),MATCH('Estadísticas BCR'!$B28,BCR!$1:$1,0))),SUM(#REF!)),"")</f>
        <v>0</v>
      </c>
      <c r="BI28" s="59">
        <f>+IFERROR(IF(ISTEXT(BI$5)=FALSE,(INDEX(BCR!$1:$1048576,MATCH('Estadísticas BCR'!BI$5,BCR!$A:$A,0),MATCH('Estadísticas BCR'!$B28,BCR!$1:$1,0))),SUM(#REF!)),"")</f>
        <v>0</v>
      </c>
      <c r="BJ28" s="59">
        <f>+IFERROR(IF(ISTEXT(BJ$5)=FALSE,(INDEX(BCR!$1:$1048576,MATCH('Estadísticas BCR'!BJ$5,BCR!$A:$A,0),MATCH('Estadísticas BCR'!$B28,BCR!$1:$1,0))),SUM(#REF!)),"")</f>
        <v>0</v>
      </c>
      <c r="BK28" s="59">
        <f>+IFERROR(IF(ISTEXT(BK$5)=FALSE,(INDEX(BCR!$1:$1048576,MATCH('Estadísticas BCR'!BK$5,BCR!$A:$A,0),MATCH('Estadísticas BCR'!$B28,BCR!$1:$1,0))),SUM(#REF!)),"")</f>
        <v>0</v>
      </c>
      <c r="BL28" s="59">
        <f>+IFERROR(IF(ISTEXT(BL$5)=FALSE,(INDEX(BCR!$1:$1048576,MATCH('Estadísticas BCR'!BL$5,BCR!$A:$A,0),MATCH('Estadísticas BCR'!$B28,BCR!$1:$1,0))),SUM(#REF!)),"")</f>
        <v>0</v>
      </c>
      <c r="BM28" s="59">
        <f>+IFERROR(IF(ISTEXT(BM$5)=FALSE,(INDEX(BCR!$1:$1048576,MATCH('Estadísticas BCR'!BM$5,BCR!$A:$A,0),MATCH('Estadísticas BCR'!$B28,BCR!$1:$1,0))),SUM(#REF!)),"")</f>
        <v>0</v>
      </c>
      <c r="BN28" s="59">
        <f>+IFERROR(IF(ISTEXT(BN$5)=FALSE,(INDEX(BCR!$1:$1048576,MATCH('Estadísticas BCR'!BN$5,BCR!$A:$A,0),MATCH('Estadísticas BCR'!$B28,BCR!$1:$1,0))),SUM(#REF!)),"")</f>
        <v>0</v>
      </c>
      <c r="BO28" s="59">
        <f>+IFERROR(IF(ISTEXT(BO$5)=FALSE,(INDEX(BCR!$1:$1048576,MATCH('Estadísticas BCR'!BO$5,BCR!$A:$A,0),MATCH('Estadísticas BCR'!$B28,BCR!$1:$1,0))),SUM(#REF!)),"")</f>
        <v>0</v>
      </c>
      <c r="BP28" s="60">
        <f>+IFERROR(IF(ISTEXT(BP$5)=FALSE,(INDEX(BCR!$1:$1048576,MATCH('Estadísticas BCR'!BP$5,BCR!$A:$A,0),MATCH('Estadísticas BCR'!$B28,BCR!$1:$1,0))),SUM(BD28:BO28)),"")</f>
        <v>0</v>
      </c>
      <c r="BQ28" s="59">
        <f>+IFERROR(IF(ISTEXT(BQ$5)=FALSE,(INDEX(BCR!$1:$1048576,MATCH('Estadísticas BCR'!BQ$5,BCR!$A:$A,0),MATCH('Estadísticas BCR'!$B28,BCR!$1:$1,0))),SUM(#REF!)),"")</f>
        <v>0</v>
      </c>
      <c r="BR28" s="59">
        <f>+IFERROR(IF(ISTEXT(BR$5)=FALSE,(INDEX(BCR!$1:$1048576,MATCH('Estadísticas BCR'!BR$5,BCR!$A:$A,0),MATCH('Estadísticas BCR'!$B28,BCR!$1:$1,0))),SUM(#REF!)),"")</f>
        <v>0</v>
      </c>
      <c r="BS28" s="59">
        <f>+IFERROR(IF(ISTEXT(BS$5)=FALSE,(INDEX(BCR!$1:$1048576,MATCH('Estadísticas BCR'!BS$5,BCR!$A:$A,0),MATCH('Estadísticas BCR'!$B28,BCR!$1:$1,0))),SUM(#REF!)),"")</f>
        <v>0</v>
      </c>
      <c r="BT28" s="59">
        <f>+IFERROR(IF(ISTEXT(BT$5)=FALSE,(INDEX(BCR!$1:$1048576,MATCH('Estadísticas BCR'!BT$5,BCR!$A:$A,0),MATCH('Estadísticas BCR'!$B28,BCR!$1:$1,0))),SUM(#REF!)),"")</f>
        <v>0</v>
      </c>
      <c r="BU28" s="59">
        <f>+IFERROR(IF(ISTEXT(BU$5)=FALSE,(INDEX(BCR!$1:$1048576,MATCH('Estadísticas BCR'!BU$5,BCR!$A:$A,0),MATCH('Estadísticas BCR'!$B28,BCR!$1:$1,0))),SUM(#REF!)),"")</f>
        <v>0</v>
      </c>
      <c r="BV28" s="59">
        <f>+IFERROR(IF(ISTEXT(BV$5)=FALSE,(INDEX(BCR!$1:$1048576,MATCH('Estadísticas BCR'!BV$5,BCR!$A:$A,0),MATCH('Estadísticas BCR'!$B28,BCR!$1:$1,0))),SUM(#REF!)),"")</f>
        <v>0</v>
      </c>
      <c r="BW28" s="59">
        <f>+IFERROR(IF(ISTEXT(BW$5)=FALSE,(INDEX(BCR!$1:$1048576,MATCH('Estadísticas BCR'!BW$5,BCR!$A:$A,0),MATCH('Estadísticas BCR'!$B28,BCR!$1:$1,0))),SUM(#REF!)),"")</f>
        <v>0</v>
      </c>
      <c r="BX28" s="59">
        <f>+IFERROR(IF(ISTEXT(BX$5)=FALSE,(INDEX(BCR!$1:$1048576,MATCH('Estadísticas BCR'!BX$5,BCR!$A:$A,0),MATCH('Estadísticas BCR'!$B28,BCR!$1:$1,0))),SUM(#REF!)),"")</f>
        <v>0</v>
      </c>
      <c r="BY28" s="59">
        <f>+IFERROR(IF(ISTEXT(BY$5)=FALSE,(INDEX(BCR!$1:$1048576,MATCH('Estadísticas BCR'!BY$5,BCR!$A:$A,0),MATCH('Estadísticas BCR'!$B28,BCR!$1:$1,0))),SUM(#REF!)),"")</f>
        <v>0</v>
      </c>
      <c r="BZ28" s="59">
        <f>+IFERROR(IF(ISTEXT(BZ$5)=FALSE,(INDEX(BCR!$1:$1048576,MATCH('Estadísticas BCR'!BZ$5,BCR!$A:$A,0),MATCH('Estadísticas BCR'!$B28,BCR!$1:$1,0))),SUM(#REF!)),"")</f>
        <v>0</v>
      </c>
      <c r="CA28" s="59">
        <f>+IFERROR(IF(ISTEXT(CA$5)=FALSE,(INDEX(BCR!$1:$1048576,MATCH('Estadísticas BCR'!CA$5,BCR!$A:$A,0),MATCH('Estadísticas BCR'!$B28,BCR!$1:$1,0))),SUM(#REF!)),"")</f>
        <v>0</v>
      </c>
      <c r="CB28" s="59">
        <f>+IFERROR(IF(ISTEXT(CB$5)=FALSE,(INDEX(BCR!$1:$1048576,MATCH('Estadísticas BCR'!CB$5,BCR!$A:$A,0),MATCH('Estadísticas BCR'!$B28,BCR!$1:$1,0))),SUM(#REF!)),"")</f>
        <v>0</v>
      </c>
      <c r="CC28" s="60">
        <f>+IFERROR(IF(ISTEXT(CC$5)=FALSE,(INDEX(BCR!$1:$1048576,MATCH('Estadísticas BCR'!CC$5,BCR!$A:$A,0),MATCH('Estadísticas BCR'!$B28,BCR!$1:$1,0))),SUM(BQ28:CB28)),"")</f>
        <v>0</v>
      </c>
      <c r="CD28" s="59">
        <f>+IFERROR(IF(ISTEXT(CD$5)=FALSE,(INDEX(BCR!$1:$1048576,MATCH('Estadísticas BCR'!CD$5,BCR!$A:$A,0),MATCH('Estadísticas BCR'!$B28,BCR!$1:$1,0))),SUM(#REF!)),"")</f>
        <v>0</v>
      </c>
      <c r="CE28" s="59">
        <f>+IFERROR(IF(ISTEXT(CE$5)=FALSE,(INDEX(BCR!$1:$1048576,MATCH('Estadísticas BCR'!CE$5,BCR!$A:$A,0),MATCH('Estadísticas BCR'!$B28,BCR!$1:$1,0))),SUM(#REF!)),"")</f>
        <v>0</v>
      </c>
      <c r="CF28" s="59">
        <f>+IFERROR(IF(ISTEXT(CF$5)=FALSE,(INDEX(BCR!$1:$1048576,MATCH('Estadísticas BCR'!CF$5,BCR!$A:$A,0),MATCH('Estadísticas BCR'!$B28,BCR!$1:$1,0))),SUM(#REF!)),"")</f>
        <v>0</v>
      </c>
      <c r="CG28" s="59">
        <f>+IFERROR(IF(ISTEXT(CG$5)=FALSE,(INDEX(BCR!$1:$1048576,MATCH('Estadísticas BCR'!CG$5,BCR!$A:$A,0),MATCH('Estadísticas BCR'!$B28,BCR!$1:$1,0))),SUM(#REF!)),"")</f>
        <v>0</v>
      </c>
      <c r="CH28" s="59">
        <f>+IFERROR(IF(ISTEXT(CH$5)=FALSE,(INDEX(BCR!$1:$1048576,MATCH('Estadísticas BCR'!CH$5,BCR!$A:$A,0),MATCH('Estadísticas BCR'!$B28,BCR!$1:$1,0))),SUM(#REF!)),"")</f>
        <v>0</v>
      </c>
      <c r="CI28" s="59">
        <f>+IFERROR(IF(ISTEXT(CI$5)=FALSE,(INDEX(BCR!$1:$1048576,MATCH('Estadísticas BCR'!CI$5,BCR!$A:$A,0),MATCH('Estadísticas BCR'!$B28,BCR!$1:$1,0))),SUM(#REF!)),"")</f>
        <v>0</v>
      </c>
      <c r="CJ28" s="59">
        <f>+IFERROR(IF(ISTEXT(CJ$5)=FALSE,(INDEX(BCR!$1:$1048576,MATCH('Estadísticas BCR'!CJ$5,BCR!$A:$A,0),MATCH('Estadísticas BCR'!$B28,BCR!$1:$1,0))),SUM(#REF!)),"")</f>
        <v>0</v>
      </c>
      <c r="CK28" s="59">
        <f>+IFERROR(IF(ISTEXT(CK$5)=FALSE,(INDEX(BCR!$1:$1048576,MATCH('Estadísticas BCR'!CK$5,BCR!$A:$A,0),MATCH('Estadísticas BCR'!$B28,BCR!$1:$1,0))),SUM(#REF!)),"")</f>
        <v>0</v>
      </c>
      <c r="CL28" s="59">
        <f>+IFERROR(IF(ISTEXT(CL$5)=FALSE,(INDEX(BCR!$1:$1048576,MATCH('Estadísticas BCR'!CL$5,BCR!$A:$A,0),MATCH('Estadísticas BCR'!$B28,BCR!$1:$1,0))),SUM(#REF!)),"")</f>
        <v>0</v>
      </c>
      <c r="CM28" s="59">
        <f>+IFERROR(IF(ISTEXT(CM$5)=FALSE,(INDEX(BCR!$1:$1048576,MATCH('Estadísticas BCR'!CM$5,BCR!$A:$A,0),MATCH('Estadísticas BCR'!$B28,BCR!$1:$1,0))),SUM(#REF!)),"")</f>
        <v>0</v>
      </c>
      <c r="CN28" s="59">
        <f>+IFERROR(IF(ISTEXT(CN$5)=FALSE,(INDEX(BCR!$1:$1048576,MATCH('Estadísticas BCR'!CN$5,BCR!$A:$A,0),MATCH('Estadísticas BCR'!$B28,BCR!$1:$1,0))),SUM(#REF!)),"")</f>
        <v>0</v>
      </c>
      <c r="CO28" s="59">
        <f>+IFERROR(IF(ISTEXT(CO$5)=FALSE,(INDEX(BCR!$1:$1048576,MATCH('Estadísticas BCR'!CO$5,BCR!$A:$A,0),MATCH('Estadísticas BCR'!$B28,BCR!$1:$1,0))),SUM(#REF!)),"")</f>
        <v>0</v>
      </c>
      <c r="CP28" s="60">
        <f>+IFERROR(IF(ISTEXT(CP$5)=FALSE,(INDEX(BCR!$1:$1048576,MATCH('Estadísticas BCR'!CP$5,BCR!$A:$A,0),MATCH('Estadísticas BCR'!$B28,BCR!$1:$1,0))),SUM(CD28:CO28)),"")</f>
        <v>0</v>
      </c>
      <c r="CQ28" s="59">
        <f>+IFERROR(IF(ISTEXT(CQ$5)=FALSE,(INDEX(BCR!$1:$1048576,MATCH('Estadísticas BCR'!CQ$5,BCR!$A:$A,0),MATCH('Estadísticas BCR'!$B28,BCR!$1:$1,0))),SUM(#REF!)),"")</f>
        <v>0</v>
      </c>
      <c r="CR28" s="59">
        <f>+IFERROR(IF(ISTEXT(CR$5)=FALSE,(INDEX(BCR!$1:$1048576,MATCH('Estadísticas BCR'!CR$5,BCR!$A:$A,0),MATCH('Estadísticas BCR'!$B28,BCR!$1:$1,0))),SUM(#REF!)),"")</f>
        <v>0</v>
      </c>
      <c r="CS28" s="59">
        <f>+IFERROR(IF(ISTEXT(CS$5)=FALSE,(INDEX(BCR!$1:$1048576,MATCH('Estadísticas BCR'!CS$5,BCR!$A:$A,0),MATCH('Estadísticas BCR'!$B28,BCR!$1:$1,0))),SUM(#REF!)),"")</f>
        <v>0</v>
      </c>
      <c r="CT28" s="59">
        <f>+IFERROR(IF(ISTEXT(CT$5)=FALSE,(INDEX(BCR!$1:$1048576,MATCH('Estadísticas BCR'!CT$5,BCR!$A:$A,0),MATCH('Estadísticas BCR'!$B28,BCR!$1:$1,0))),SUM(#REF!)),"")</f>
        <v>0</v>
      </c>
      <c r="CU28" s="59">
        <f>+IFERROR(IF(ISTEXT(CU$5)=FALSE,(INDEX(BCR!$1:$1048576,MATCH('Estadísticas BCR'!CU$5,BCR!$A:$A,0),MATCH('Estadísticas BCR'!$B28,BCR!$1:$1,0))),SUM(#REF!)),"")</f>
        <v>0</v>
      </c>
      <c r="CV28" s="59">
        <f>+IFERROR(IF(ISTEXT(CV$5)=FALSE,(INDEX(BCR!$1:$1048576,MATCH('Estadísticas BCR'!CV$5,BCR!$A:$A,0),MATCH('Estadísticas BCR'!$B28,BCR!$1:$1,0))),SUM(#REF!)),"")</f>
        <v>0</v>
      </c>
      <c r="CW28" s="59">
        <f>+IFERROR(IF(ISTEXT(CW$5)=FALSE,(INDEX(BCR!$1:$1048576,MATCH('Estadísticas BCR'!CW$5,BCR!$A:$A,0),MATCH('Estadísticas BCR'!$B28,BCR!$1:$1,0))),SUM(#REF!)),"")</f>
        <v>0</v>
      </c>
      <c r="CX28" s="59">
        <f>+IFERROR(IF(ISTEXT(CX$5)=FALSE,(INDEX(BCR!$1:$1048576,MATCH('Estadísticas BCR'!CX$5,BCR!$A:$A,0),MATCH('Estadísticas BCR'!$B28,BCR!$1:$1,0))),SUM(#REF!)),"")</f>
        <v>0</v>
      </c>
      <c r="CY28" s="59">
        <f>+IFERROR(IF(ISTEXT(CY$5)=FALSE,(INDEX(BCR!$1:$1048576,MATCH('Estadísticas BCR'!CY$5,BCR!$A:$A,0),MATCH('Estadísticas BCR'!$B28,BCR!$1:$1,0))),SUM(#REF!)),"")</f>
        <v>0</v>
      </c>
      <c r="CZ28" s="59">
        <f>+IFERROR(IF(ISTEXT(CZ$5)=FALSE,(INDEX(BCR!$1:$1048576,MATCH('Estadísticas BCR'!CZ$5,BCR!$A:$A,0),MATCH('Estadísticas BCR'!$B28,BCR!$1:$1,0))),SUM(A28:CY28)),"")</f>
        <v>0</v>
      </c>
      <c r="DA28" s="59">
        <f>+IFERROR(IF(ISTEXT(DA$5)=FALSE,(INDEX(BCR!$1:$1048576,MATCH('Estadísticas BCR'!DA$5,BCR!$A:$A,0),MATCH('Estadísticas BCR'!$B28,BCR!$1:$1,0))),SUM(B28:CZ28)),"")</f>
        <v>0</v>
      </c>
      <c r="DB28" s="59">
        <f>+IFERROR(IF(ISTEXT(DB$5)=FALSE,(INDEX(BCR!$1:$1048576,MATCH('Estadísticas BCR'!DB$5,BCR!$A:$A,0),MATCH('Estadísticas BCR'!$B28,BCR!$1:$1,0))),SUM(C28:DA28)),"")</f>
        <v>0</v>
      </c>
      <c r="DC28" s="60">
        <f>+IFERROR(IF(ISTEXT(DC$5)=FALSE,(INDEX(BCR!$1:$1048576,MATCH('Estadísticas BCR'!DC$5,BCR!$A:$A,0),MATCH('Estadísticas BCR'!$B28,BCR!$1:$1,0))),SUM(CQ28:DB28)),"")</f>
        <v>0</v>
      </c>
      <c r="DD28" s="59">
        <f>+IFERROR(IF(ISTEXT(DD$5)=FALSE,(INDEX(BCR!$1:$1048576,MATCH('Estadísticas BCR'!DD$5,BCR!$A:$A,0),MATCH('Estadísticas BCR'!$B28,BCR!$1:$1,0))),SUM(CR28:DC28)),"")</f>
        <v>0</v>
      </c>
      <c r="DE28" s="59">
        <f>+IFERROR(IF(ISTEXT(DE$5)=FALSE,(INDEX(BCR!$1:$1048576,MATCH('Estadísticas BCR'!DE$5,BCR!$A:$A,0),MATCH('Estadísticas BCR'!$B28,BCR!$1:$1,0))),SUM(CS28:DD28)),"")</f>
        <v>0</v>
      </c>
      <c r="DF28" s="59">
        <f>+IFERROR(IF(ISTEXT(DF$5)=FALSE,(INDEX(BCR!$1:$1048576,MATCH('Estadísticas BCR'!DF$5,BCR!$A:$A,0),MATCH('Estadísticas BCR'!$B28,BCR!$1:$1,0))),SUM(CT28:DE28)),"")</f>
        <v>0</v>
      </c>
      <c r="DG28" s="59">
        <f>+IFERROR(IF(ISTEXT(DG$5)=FALSE,(INDEX(BCR!$1:$1048576,MATCH('Estadísticas BCR'!DG$5,BCR!$A:$A,0),MATCH('Estadísticas BCR'!$B28,BCR!$1:$1,0))),SUM(CU28:DF28)),"")</f>
        <v>0</v>
      </c>
      <c r="DH28" s="59">
        <f>+IFERROR(IF(ISTEXT(DH$5)=FALSE,(INDEX(BCR!$1:$1048576,MATCH('Estadísticas BCR'!DH$5,BCR!$A:$A,0),MATCH('Estadísticas BCR'!$B28,BCR!$1:$1,0))),SUM(CV28:DG28)),"")</f>
        <v>0</v>
      </c>
      <c r="DI28" s="59">
        <f>+IFERROR(IF(ISTEXT(DI$5)=FALSE,(INDEX(BCR!$1:$1048576,MATCH('Estadísticas BCR'!DI$5,BCR!$A:$A,0),MATCH('Estadísticas BCR'!$B28,BCR!$1:$1,0))),SUM(CW28:DH28)),"")</f>
        <v>0</v>
      </c>
      <c r="DJ28" s="59">
        <f>+IFERROR(IF(ISTEXT(DJ$5)=FALSE,(INDEX(BCR!$1:$1048576,MATCH('Estadísticas BCR'!DJ$5,BCR!$A:$A,0),MATCH('Estadísticas BCR'!$B28,BCR!$1:$1,0))),SUM(CX28:DI28)),"")</f>
        <v>0</v>
      </c>
      <c r="DK28" s="59">
        <f>+IFERROR(IF(ISTEXT(DK$5)=FALSE,(INDEX(BCR!$1:$1048576,MATCH('Estadísticas BCR'!DK$5,BCR!$A:$A,0),MATCH('Estadísticas BCR'!$B28,BCR!$1:$1,0))),SUM(CY28:DJ28)),"")</f>
        <v>0</v>
      </c>
      <c r="DL28" s="59">
        <f>+IFERROR(IF(ISTEXT(DL$5)=FALSE,(INDEX(BCR!$1:$1048576,MATCH('Estadísticas BCR'!DL$5,BCR!$A:$A,0),MATCH('Estadísticas BCR'!$B28,BCR!$1:$1,0))),SUM(CZ28:DK28)),"")</f>
        <v>0</v>
      </c>
      <c r="DM28" s="59">
        <f>+IFERROR(IF(ISTEXT(DM$5)=FALSE,(INDEX(BCR!$1:$1048576,MATCH('Estadísticas BCR'!DM$5,BCR!$A:$A,0),MATCH('Estadísticas BCR'!$B28,BCR!$1:$1,0))),SUM(DA28:DL28)),"")</f>
        <v>0</v>
      </c>
      <c r="DN28" s="59">
        <f>+IFERROR(IF(ISTEXT(DN$5)=FALSE,(INDEX(BCR!$1:$1048576,MATCH('Estadísticas BCR'!DN$5,BCR!$A:$A,0),MATCH('Estadísticas BCR'!$B28,BCR!$1:$1,0))),SUM(DB28:DM28)),"")</f>
        <v>0</v>
      </c>
      <c r="DO28" s="59">
        <f>+IFERROR(IF(ISTEXT(DO$5)=FALSE,(INDEX(BCR!$1:$1048576,MATCH('Estadísticas BCR'!DO$5,BCR!$A:$A,0),MATCH('Estadísticas BCR'!$B28,BCR!$1:$1,0))),SUM(DC28:DN28)),"")</f>
        <v>0</v>
      </c>
      <c r="DP28" s="60">
        <f>+IFERROR(IF(ISTEXT(DP$5)=FALSE,(INDEX(BCR!$1:$1048576,MATCH('Estadísticas BCR'!DP$5,BCR!$A:$A,0),MATCH('Estadísticas BCR'!$B28,BCR!$1:$1,0))),SUM(DD28:DO28)),"")</f>
        <v>0</v>
      </c>
      <c r="DQ28" s="59">
        <f>+IFERROR(IF(ISTEXT(DQ$5)=FALSE,(INDEX(BCR!$1:$1048576,MATCH('Estadísticas BCR'!DQ$5,BCR!$A:$A,0),MATCH('Estadísticas BCR'!$B28,BCR!$1:$1,0))),SUM(DE28:DP28)),"")</f>
        <v>0</v>
      </c>
      <c r="DR28" s="59">
        <f>+IFERROR(IF(ISTEXT(DR$5)=FALSE,(INDEX(BCR!$1:$1048576,MATCH('Estadísticas BCR'!DR$5,BCR!$A:$A,0),MATCH('Estadísticas BCR'!$B28,BCR!$1:$1,0))),SUM(DF28:DQ28)),"")</f>
        <v>0</v>
      </c>
      <c r="DS28" s="59">
        <f>+IFERROR(IF(ISTEXT(DS$5)=FALSE,(INDEX(BCR!$1:$1048576,MATCH('Estadísticas BCR'!DS$5,BCR!$A:$A,0),MATCH('Estadísticas BCR'!$B28,BCR!$1:$1,0))),SUM(DG28:DR28)),"")</f>
        <v>0</v>
      </c>
      <c r="DT28" s="59">
        <f>+IFERROR(IF(ISTEXT(DT$5)=FALSE,(INDEX(BCR!$1:$1048576,MATCH('Estadísticas BCR'!DT$5,BCR!$A:$A,0),MATCH('Estadísticas BCR'!$B28,BCR!$1:$1,0))),SUM(DH28:DS28)),"")</f>
        <v>0</v>
      </c>
      <c r="DU28" s="59">
        <f>+IFERROR(IF(ISTEXT(DU$5)=FALSE,(INDEX(BCR!$1:$1048576,MATCH('Estadísticas BCR'!DU$5,BCR!$A:$A,0),MATCH('Estadísticas BCR'!$B28,BCR!$1:$1,0))),SUM(DI28:DT28)),"")</f>
        <v>0</v>
      </c>
      <c r="DV28" s="59">
        <f>+IFERROR(IF(ISTEXT(DV$5)=FALSE,(INDEX(BCR!$1:$1048576,MATCH('Estadísticas BCR'!DV$5,BCR!$A:$A,0),MATCH('Estadísticas BCR'!$B28,BCR!$1:$1,0))),SUM(DJ28:DU28)),"")</f>
        <v>0</v>
      </c>
      <c r="DW28" s="59">
        <f>+IFERROR(IF(ISTEXT(DW$5)=FALSE,(INDEX(BCR!$1:$1048576,MATCH('Estadísticas BCR'!DW$5,BCR!$A:$A,0),MATCH('Estadísticas BCR'!$B28,BCR!$1:$1,0))),SUM(DK28:DV28)),"")</f>
        <v>0</v>
      </c>
      <c r="DX28" s="59">
        <f>+IFERROR(IF(ISTEXT(DX$5)=FALSE,(INDEX(BCR!$1:$1048576,MATCH('Estadísticas BCR'!DX$5,BCR!$A:$A,0),MATCH('Estadísticas BCR'!$B28,BCR!$1:$1,0))),SUM(DL28:DW28)),"")</f>
        <v>0</v>
      </c>
      <c r="DY28" s="59">
        <f>+IFERROR(IF(ISTEXT(DY$5)=FALSE,(INDEX(BCR!$1:$1048576,MATCH('Estadísticas BCR'!DY$5,BCR!$A:$A,0),MATCH('Estadísticas BCR'!$B28,BCR!$1:$1,0))),SUM(DM28:DX28)),"")</f>
        <v>0</v>
      </c>
      <c r="DZ28" s="59">
        <f>+IFERROR(IF(ISTEXT(DZ$5)=FALSE,(INDEX(BCR!$1:$1048576,MATCH('Estadísticas BCR'!DZ$5,BCR!$A:$A,0),MATCH('Estadísticas BCR'!$B28,BCR!$1:$1,0))),SUM(DN28:DY28)),"")</f>
        <v>0</v>
      </c>
      <c r="EA28" s="59">
        <f>+IFERROR(IF(ISTEXT(EA$5)=FALSE,(INDEX(BCR!$1:$1048576,MATCH('Estadísticas BCR'!EA$5,BCR!$A:$A,0),MATCH('Estadísticas BCR'!$B28,BCR!$1:$1,0))),SUM(DO28:DZ28)),"")</f>
        <v>0</v>
      </c>
      <c r="EB28" s="59">
        <f>+IFERROR(IF(ISTEXT(EB$5)=FALSE,(INDEX(BCR!$1:$1048576,MATCH('Estadísticas BCR'!EB$5,BCR!$A:$A,0),MATCH('Estadísticas BCR'!$B28,BCR!$1:$1,0))),SUM(DP28:EA28)),"")</f>
        <v>0</v>
      </c>
      <c r="EC28" s="60">
        <f>+IFERROR(IF(ISTEXT(EC$5)=FALSE,(INDEX(BCR!$1:$1048576,MATCH('Estadísticas BCR'!EC$5,BCR!$A:$A,0),MATCH('Estadísticas BCR'!$B28,BCR!$1:$1,0))),SUM(DQ28:EB28)),"")</f>
        <v>0</v>
      </c>
      <c r="ED28" s="59">
        <f>+IFERROR(IF(ISTEXT(ED$5)=FALSE,(INDEX(BCR!$1:$1048576,MATCH('Estadísticas BCR'!ED$5,BCR!$A:$A,0),MATCH('Estadísticas BCR'!$B28,BCR!$1:$1,0))),SUM(DR28:EC28)),"")</f>
        <v>0</v>
      </c>
      <c r="EE28" s="59">
        <f>+IFERROR(IF(ISTEXT(EE$5)=FALSE,(INDEX(BCR!$1:$1048576,MATCH('Estadísticas BCR'!EE$5,BCR!$A:$A,0),MATCH('Estadísticas BCR'!$B28,BCR!$1:$1,0))),SUM(DS28:ED28)),"")</f>
        <v>0</v>
      </c>
      <c r="EF28" s="59">
        <f>+IFERROR(IF(ISTEXT(EF$5)=FALSE,(INDEX(BCR!$1:$1048576,MATCH('Estadísticas BCR'!EF$5,BCR!$A:$A,0),MATCH('Estadísticas BCR'!$B28,BCR!$1:$1,0))),SUM(DT28:EE28)),"")</f>
        <v>0</v>
      </c>
      <c r="EG28" s="59">
        <f>+IFERROR(IF(ISTEXT(EG$5)=FALSE,(INDEX(BCR!$1:$1048576,MATCH('Estadísticas BCR'!EG$5,BCR!$A:$A,0),MATCH('Estadísticas BCR'!$B28,BCR!$1:$1,0))),SUM(DU28:EF28)),"")</f>
        <v>0</v>
      </c>
      <c r="EH28" s="59">
        <f>+IFERROR(IF(ISTEXT(EH$5)=FALSE,(INDEX(BCR!$1:$1048576,MATCH('Estadísticas BCR'!EH$5,BCR!$A:$A,0),MATCH('Estadísticas BCR'!$B28,BCR!$1:$1,0))),SUM(DV28:EG28)),"")</f>
        <v>0</v>
      </c>
      <c r="EI28" s="59">
        <f>+IFERROR(IF(ISTEXT(EI$5)=FALSE,(INDEX(BCR!$1:$1048576,MATCH('Estadísticas BCR'!EI$5,BCR!$A:$A,0),MATCH('Estadísticas BCR'!$B28,BCR!$1:$1,0))),SUM(DW28:EH28)),"")</f>
        <v>0</v>
      </c>
      <c r="EJ28" s="59">
        <f>+IFERROR(IF(ISTEXT(EJ$5)=FALSE,(INDEX(BCR!$1:$1048576,MATCH('Estadísticas BCR'!EJ$5,BCR!$A:$A,0),MATCH('Estadísticas BCR'!$B28,BCR!$1:$1,0))),SUM(DX28:EI28)),"")</f>
        <v>0</v>
      </c>
      <c r="EK28" s="59">
        <f>+IFERROR(IF(ISTEXT(EK$5)=FALSE,(INDEX(BCR!$1:$1048576,MATCH('Estadísticas BCR'!EK$5,BCR!$A:$A,0),MATCH('Estadísticas BCR'!$B28,BCR!$1:$1,0))),SUM(DY28:EJ28)),"")</f>
        <v>0</v>
      </c>
      <c r="EL28" s="59">
        <f>+IFERROR(IF(ISTEXT(EL$5)=FALSE,(INDEX(BCR!$1:$1048576,MATCH('Estadísticas BCR'!EL$5,BCR!$A:$A,0),MATCH('Estadísticas BCR'!$B28,BCR!$1:$1,0))),SUM(DZ28:EK28)),"")</f>
        <v>0</v>
      </c>
      <c r="EM28" s="59">
        <f>+IFERROR(IF(ISTEXT(EM$5)=FALSE,(INDEX(BCR!$1:$1048576,MATCH('Estadísticas BCR'!EM$5,BCR!$A:$A,0),MATCH('Estadísticas BCR'!$B28,BCR!$1:$1,0))),SUM(EA28:EL28)),"")</f>
        <v>0</v>
      </c>
      <c r="EN28" s="59">
        <f>+IFERROR(IF(ISTEXT(EN$5)=FALSE,(INDEX(BCR!$1:$1048576,MATCH('Estadísticas BCR'!EN$5,BCR!$A:$A,0),MATCH('Estadísticas BCR'!$B28,BCR!$1:$1,0))),SUM(EB28:EM28)),"")</f>
        <v>0</v>
      </c>
      <c r="EO28" s="59">
        <f>+IFERROR(IF(ISTEXT(EO$5)=FALSE,(INDEX(BCR!$1:$1048576,MATCH('Estadísticas BCR'!EO$5,BCR!$A:$A,0),MATCH('Estadísticas BCR'!$B28,BCR!$1:$1,0))),SUM(EC28:EN28)),"")</f>
        <v>0</v>
      </c>
      <c r="EP28" s="60">
        <f>+IFERROR(IF(ISTEXT(EP$5)=FALSE,(INDEX(BCR!$1:$1048576,MATCH('Estadísticas BCR'!EP$5,BCR!$A:$A,0),MATCH('Estadísticas BCR'!$B28,BCR!$1:$1,0))),SUM(ED28:EO28)),"")</f>
        <v>0</v>
      </c>
      <c r="EQ28" s="59">
        <f>+IFERROR(IF(ISTEXT(EQ$5)=FALSE,(INDEX(BCR!$1:$1048576,MATCH('Estadísticas BCR'!EQ$5,BCR!$A:$A,0),MATCH('Estadísticas BCR'!$B28,BCR!$1:$1,0))),SUM(EE28:EP28)),"")</f>
        <v>0</v>
      </c>
      <c r="ER28" s="59">
        <f>+IFERROR(IF(ISTEXT(ER$5)=FALSE,(INDEX(BCR!$1:$1048576,MATCH('Estadísticas BCR'!ER$5,BCR!$A:$A,0),MATCH('Estadísticas BCR'!$B28,BCR!$1:$1,0))),SUM(EF28:EQ28)),"")</f>
        <v>0</v>
      </c>
      <c r="ES28" s="59">
        <f>+IFERROR(IF(ISTEXT(ES$5)=FALSE,(INDEX(BCR!$1:$1048576,MATCH('Estadísticas BCR'!ES$5,BCR!$A:$A,0),MATCH('Estadísticas BCR'!$B28,BCR!$1:$1,0))),SUM(EG28:ER28)),"")</f>
        <v>0</v>
      </c>
      <c r="ET28" s="59">
        <f>+IFERROR(IF(ISTEXT(ET$5)=FALSE,(INDEX(BCR!$1:$1048576,MATCH('Estadísticas BCR'!ET$5,BCR!$A:$A,0),MATCH('Estadísticas BCR'!$B28,BCR!$1:$1,0))),SUM(EH28:ES28)),"")</f>
        <v>0</v>
      </c>
      <c r="EU28" s="59">
        <f>+IFERROR(IF(ISTEXT(EU$5)=FALSE,(INDEX(BCR!$1:$1048576,MATCH('Estadísticas BCR'!EU$5,BCR!$A:$A,0),MATCH('Estadísticas BCR'!$B28,BCR!$1:$1,0))),SUM(EI28:ET28)),"")</f>
        <v>0</v>
      </c>
      <c r="EV28" s="59">
        <f>+IFERROR(IF(ISTEXT(EV$5)=FALSE,(INDEX(BCR!$1:$1048576,MATCH('Estadísticas BCR'!EV$5,BCR!$A:$A,0),MATCH('Estadísticas BCR'!$B28,BCR!$1:$1,0))),SUM(EJ28:EU28)),"")</f>
        <v>0</v>
      </c>
      <c r="EW28" s="59">
        <f>+IFERROR(IF(ISTEXT(EW$5)=FALSE,(INDEX(BCR!$1:$1048576,MATCH('Estadísticas BCR'!EW$5,BCR!$A:$A,0),MATCH('Estadísticas BCR'!$B28,BCR!$1:$1,0))),SUM(EK28:EV28)),"")</f>
        <v>0</v>
      </c>
      <c r="EX28" s="59">
        <f>+IFERROR(IF(ISTEXT(EX$5)=FALSE,(INDEX(BCR!$1:$1048576,MATCH('Estadísticas BCR'!EX$5,BCR!$A:$A,0),MATCH('Estadísticas BCR'!$B28,BCR!$1:$1,0))),SUM(EL28:EW28)),"")</f>
        <v>0</v>
      </c>
      <c r="EY28" s="59">
        <f>+IFERROR(IF(ISTEXT(EY$5)=FALSE,(INDEX(BCR!$1:$1048576,MATCH('Estadísticas BCR'!EY$5,BCR!$A:$A,0),MATCH('Estadísticas BCR'!$B28,BCR!$1:$1,0))),SUM(EM28:EX28)),"")</f>
        <v>0</v>
      </c>
      <c r="EZ28" s="59">
        <f>+IFERROR(IF(ISTEXT(EZ$5)=FALSE,(INDEX(BCR!$1:$1048576,MATCH('Estadísticas BCR'!EZ$5,BCR!$A:$A,0),MATCH('Estadísticas BCR'!$B28,BCR!$1:$1,0))),SUM(EN28:EY28)),"")</f>
        <v>0</v>
      </c>
      <c r="FA28" s="59">
        <f>+IFERROR(IF(ISTEXT(FA$5)=FALSE,(INDEX(BCR!$1:$1048576,MATCH('Estadísticas BCR'!FA$5,BCR!$A:$A,0),MATCH('Estadísticas BCR'!$B28,BCR!$1:$1,0))),SUM(EO28:EZ28)),"")</f>
        <v>0</v>
      </c>
      <c r="FB28" s="59">
        <f>+IFERROR(IF(ISTEXT(FB$5)=FALSE,(INDEX(BCR!$1:$1048576,MATCH('Estadísticas BCR'!FB$5,BCR!$A:$A,0),MATCH('Estadísticas BCR'!$B28,BCR!$1:$1,0))),SUM(EP28:FA28)),"")</f>
        <v>0</v>
      </c>
      <c r="FC28" s="60">
        <f>+IFERROR(IF(ISTEXT(FC$5)=FALSE,(INDEX(BCR!$1:$1048576,MATCH('Estadísticas BCR'!FC$5,BCR!$A:$A,0),MATCH('Estadísticas BCR'!$B28,BCR!$1:$1,0))),SUM(EQ28:FB28)),"")</f>
        <v>0</v>
      </c>
      <c r="FD28" s="59">
        <f>+IFERROR(IF(ISTEXT(FD$5)=FALSE,(INDEX(BCR!$1:$1048576,MATCH('Estadísticas BCR'!FD$5,BCR!$A:$A,0),MATCH('Estadísticas BCR'!$B28,BCR!$1:$1,0))),SUM(ER28:FC28)),"")</f>
        <v>990.76134617000002</v>
      </c>
      <c r="FE28" s="59">
        <f>+IFERROR(IF(ISTEXT(FE$5)=FALSE,(INDEX(BCR!$1:$1048576,MATCH('Estadísticas BCR'!FE$5,BCR!$A:$A,0),MATCH('Estadísticas BCR'!$B28,BCR!$1:$1,0))),SUM(ES28:FD28)),"")</f>
        <v>912.69660365000004</v>
      </c>
      <c r="FF28" s="59">
        <f>+IFERROR(IF(ISTEXT(FF$5)=FALSE,(INDEX(BCR!$1:$1048576,MATCH('Estadísticas BCR'!FF$5,BCR!$A:$A,0),MATCH('Estadísticas BCR'!$B28,BCR!$1:$1,0))),SUM(ET28:FE28)),"")</f>
        <v>1204.5474411</v>
      </c>
      <c r="FG28" s="59">
        <f>+IFERROR(IF(ISTEXT(FG$5)=FALSE,(INDEX(BCR!$1:$1048576,MATCH('Estadísticas BCR'!FG$5,BCR!$A:$A,0),MATCH('Estadísticas BCR'!$B28,BCR!$1:$1,0))),SUM(EU28:FF28)),"")</f>
        <v>1073.90036119</v>
      </c>
      <c r="FH28" s="59">
        <f>+IFERROR(IF(ISTEXT(FH$5)=FALSE,(INDEX(BCR!$1:$1048576,MATCH('Estadísticas BCR'!FH$5,BCR!$A:$A,0),MATCH('Estadísticas BCR'!$B28,BCR!$1:$1,0))),SUM(EV28:FG28)),"")</f>
        <v>1233.7791589799999</v>
      </c>
      <c r="FI28" s="59">
        <f>+IFERROR(IF(ISTEXT(FI$5)=FALSE,(INDEX(BCR!$1:$1048576,MATCH('Estadísticas BCR'!FI$5,BCR!$A:$A,0),MATCH('Estadísticas BCR'!$B28,BCR!$1:$1,0))),SUM(EW28:FH28)),"")</f>
        <v>1101.1808400100001</v>
      </c>
      <c r="FJ28" s="59">
        <f>+IFERROR(IF(ISTEXT(FJ$5)=FALSE,(INDEX(BCR!$1:$1048576,MATCH('Estadísticas BCR'!FJ$5,BCR!$A:$A,0),MATCH('Estadísticas BCR'!$B28,BCR!$1:$1,0))),SUM(EX28:FI28)),"")</f>
        <v>1195.1504698799999</v>
      </c>
      <c r="FK28" s="59">
        <f>+IFERROR(IF(ISTEXT(FK$5)=FALSE,(INDEX(BCR!$1:$1048576,MATCH('Estadísticas BCR'!FK$5,BCR!$A:$A,0),MATCH('Estadísticas BCR'!$B28,BCR!$1:$1,0))),SUM(EY28:FJ28)),"")</f>
        <v>1232.3216978999999</v>
      </c>
      <c r="FL28" s="59">
        <f>+IFERROR(IF(ISTEXT(FL$5)=FALSE,(INDEX(BCR!$1:$1048576,MATCH('Estadísticas BCR'!FL$5,BCR!$A:$A,0),MATCH('Estadísticas BCR'!$B28,BCR!$1:$1,0))),SUM(EZ28:FK28)),"")</f>
        <v>1103.56864324</v>
      </c>
      <c r="FM28" s="59">
        <f>+IFERROR(IF(ISTEXT(FM$5)=FALSE,(INDEX(BCR!$1:$1048576,MATCH('Estadísticas BCR'!FM$5,BCR!$A:$A,0),MATCH('Estadísticas BCR'!$B28,BCR!$1:$1,0))),SUM(FA28:FL28)),"")</f>
        <v>1119.2849306099999</v>
      </c>
      <c r="FN28" s="59">
        <f>+IFERROR(IF(ISTEXT(FN$5)=FALSE,(INDEX(BCR!$1:$1048576,MATCH('Estadísticas BCR'!FN$5,BCR!$A:$A,0),MATCH('Estadísticas BCR'!$B28,BCR!$1:$1,0))),SUM(FB28:FM28)),"")</f>
        <v>1099.14632452</v>
      </c>
      <c r="FO28" s="59">
        <f>+IFERROR(IF(ISTEXT(FO$5)=FALSE,(INDEX(BCR!$1:$1048576,MATCH('Estadísticas BCR'!FO$5,BCR!$A:$A,0),MATCH('Estadísticas BCR'!$B28,BCR!$1:$1,0))),SUM(FC28:FN28)),"")</f>
        <v>1081.04797156</v>
      </c>
      <c r="FP28" s="60">
        <f>+IFERROR(IF(ISTEXT(FP$5)=FALSE,(INDEX(BCR!$1:$1048576,MATCH('Estadísticas BCR'!FP$5,BCR!$A:$A,0),MATCH('Estadísticas BCR'!$B28,BCR!$1:$1,0))),SUM(FD28:FO28)),"")</f>
        <v>13347.385788809997</v>
      </c>
      <c r="FQ28" s="59">
        <f>+IFERROR(IF(ISTEXT(FQ$5)=FALSE,(INDEX(BCR!$1:$1048576,MATCH('Estadísticas BCR'!FQ$5,BCR!$A:$A,0),MATCH('Estadísticas BCR'!$B28,BCR!$1:$1,0))),SUM(FE28:FP28)),"")</f>
        <v>1221.526537</v>
      </c>
      <c r="FR28" s="59">
        <f>+IFERROR(IF(ISTEXT(FR$5)=FALSE,(INDEX(BCR!$1:$1048576,MATCH('Estadísticas BCR'!FR$5,BCR!$A:$A,0),MATCH('Estadísticas BCR'!$B28,BCR!$1:$1,0))),SUM(FF28:FQ28)),"")</f>
        <v>1034.4972939300001</v>
      </c>
      <c r="FS28" s="59">
        <f>+IFERROR(IF(ISTEXT(FS$5)=FALSE,(INDEX(BCR!$1:$1048576,MATCH('Estadísticas BCR'!FS$5,BCR!$A:$A,0),MATCH('Estadísticas BCR'!$B28,BCR!$1:$1,0))),SUM(FG28:FR28)),"")</f>
        <v>1082.56786981</v>
      </c>
      <c r="FT28" s="59">
        <f>+IFERROR(IF(ISTEXT(FT$5)=FALSE,(INDEX(BCR!$1:$1048576,MATCH('Estadísticas BCR'!FT$5,BCR!$A:$A,0),MATCH('Estadísticas BCR'!$B28,BCR!$1:$1,0))),SUM(FH28:FS28)),"")</f>
        <v>1153.13697905</v>
      </c>
      <c r="FU28" s="59">
        <f>+IFERROR(IF(ISTEXT(FU$5)=FALSE,(INDEX(BCR!$1:$1048576,MATCH('Estadísticas BCR'!FU$5,BCR!$A:$A,0),MATCH('Estadísticas BCR'!$B28,BCR!$1:$1,0))),SUM(FI28:FT28)),"")</f>
        <v>1295.3300622899999</v>
      </c>
      <c r="FV28" s="59">
        <f>+IFERROR(IF(ISTEXT(FV$5)=FALSE,(INDEX(BCR!$1:$1048576,MATCH('Estadísticas BCR'!FV$5,BCR!$A:$A,0),MATCH('Estadísticas BCR'!$B28,BCR!$1:$1,0))),SUM(FJ28:FU28)),"")</f>
        <v>1114.14751019</v>
      </c>
      <c r="FW28" s="59">
        <f>+IFERROR(IF(ISTEXT(FW$5)=FALSE,(INDEX(BCR!$1:$1048576,MATCH('Estadísticas BCR'!FW$5,BCR!$A:$A,0),MATCH('Estadísticas BCR'!$B28,BCR!$1:$1,0))),SUM(FK28:FV28)),"")</f>
        <v>1232.96414628</v>
      </c>
      <c r="FX28" s="59">
        <f>+IFERROR(IF(ISTEXT(FX$5)=FALSE,(INDEX(BCR!$1:$1048576,MATCH('Estadísticas BCR'!FX$5,BCR!$A:$A,0),MATCH('Estadísticas BCR'!$B28,BCR!$1:$1,0))),SUM(FL28:FW28)),"")</f>
        <v>1231.82733164</v>
      </c>
      <c r="FY28" s="59">
        <f>+IFERROR(IF(ISTEXT(FY$5)=FALSE,(INDEX(BCR!$1:$1048576,MATCH('Estadísticas BCR'!FY$5,BCR!$A:$A,0),MATCH('Estadísticas BCR'!$B28,BCR!$1:$1,0))),SUM(FM28:FX28)),"")</f>
        <v>1058.69866439</v>
      </c>
      <c r="FZ28" s="59">
        <f>+IFERROR(IF(ISTEXT(FZ$5)=FALSE,(INDEX(BCR!$1:$1048576,MATCH('Estadísticas BCR'!FZ$5,BCR!$A:$A,0),MATCH('Estadísticas BCR'!$B28,BCR!$1:$1,0))),SUM(FN28:FY28)),"")</f>
        <v>1159.74046628</v>
      </c>
      <c r="GA28" s="59">
        <f>+IFERROR(IF(ISTEXT(GA$5)=FALSE,(INDEX(BCR!$1:$1048576,MATCH('Estadísticas BCR'!GA$5,BCR!$A:$A,0),MATCH('Estadísticas BCR'!$B28,BCR!$1:$1,0))),SUM(FO28:FZ28)),"")</f>
        <v>1092.13248922</v>
      </c>
      <c r="GB28" s="59">
        <f>+IFERROR(IF(ISTEXT(GB$5)=FALSE,(INDEX(BCR!$1:$1048576,MATCH('Estadísticas BCR'!GB$5,BCR!$A:$A,0),MATCH('Estadísticas BCR'!$B28,BCR!$1:$1,0))),SUM(FP28:GA28)),"")</f>
        <v>987.07639328000005</v>
      </c>
      <c r="GC28" s="60">
        <f>+IFERROR(IF(ISTEXT(GC$5)=FALSE,(INDEX(BCR!$1:$1048576,MATCH('Estadísticas BCR'!GC$5,BCR!$A:$A,0),MATCH('Estadísticas BCR'!$B28,BCR!$1:$1,0))),SUM(FQ28:GB28)),"")</f>
        <v>13663.645743360001</v>
      </c>
      <c r="GD28" s="59">
        <f>+IFERROR(IF(ISTEXT(GD$5)=FALSE,(INDEX(BCR!$1:$1048576,MATCH('Estadísticas BCR'!GD$5,BCR!$A:$A,0),MATCH('Estadísticas BCR'!$B28,BCR!$1:$1,0))),SUM(FR28:GC28)),"")</f>
        <v>1188.78656798</v>
      </c>
      <c r="GE28" s="59">
        <f>+IFERROR(IF(ISTEXT(GE$5)=FALSE,(INDEX(BCR!$1:$1048576,MATCH('Estadísticas BCR'!GE$5,BCR!$A:$A,0),MATCH('Estadísticas BCR'!$B28,BCR!$1:$1,0))),SUM(FS28:GD28)),"")</f>
        <v>981.76445985999999</v>
      </c>
      <c r="GF28" s="59">
        <f>+IFERROR(IF(ISTEXT(GF$5)=FALSE,(INDEX(BCR!$1:$1048576,MATCH('Estadísticas BCR'!GF$5,BCR!$A:$A,0),MATCH('Estadísticas BCR'!$B28,BCR!$1:$1,0))),SUM(FT28:GE28)),"")</f>
        <v>1002.35539122</v>
      </c>
      <c r="GG28" s="59">
        <f>+IFERROR(IF(ISTEXT(GG$5)=FALSE,(INDEX(BCR!$1:$1048576,MATCH('Estadísticas BCR'!GG$5,BCR!$A:$A,0),MATCH('Estadísticas BCR'!$B28,BCR!$1:$1,0))),SUM(FU28:GF28)),"")</f>
        <v>1200.7271934299999</v>
      </c>
      <c r="GH28" s="59">
        <f>+IFERROR(IF(ISTEXT(GH$5)=FALSE,(INDEX(BCR!$1:$1048576,MATCH('Estadísticas BCR'!GH$5,BCR!$A:$A,0),MATCH('Estadísticas BCR'!$B28,BCR!$1:$1,0))),SUM(FV28:GG28)),"")</f>
        <v>1129.26469327</v>
      </c>
      <c r="GI28" s="59">
        <f>+IFERROR(IF(ISTEXT(GI$5)=FALSE,(INDEX(BCR!$1:$1048576,MATCH('Estadísticas BCR'!GI$5,BCR!$A:$A,0),MATCH('Estadísticas BCR'!$B28,BCR!$1:$1,0))),SUM(FW28:GH28)),"")</f>
        <v>1119.84853924</v>
      </c>
      <c r="GJ28" s="59">
        <f>+IFERROR(IF(ISTEXT(GJ$5)=FALSE,(INDEX(BCR!$1:$1048576,MATCH('Estadísticas BCR'!GJ$5,BCR!$A:$A,0),MATCH('Estadísticas BCR'!$B28,BCR!$1:$1,0))),SUM(FX28:GI28)),"")</f>
        <v>1107.4093771600001</v>
      </c>
      <c r="GK28" s="59">
        <f>+IFERROR(IF(ISTEXT(GK$5)=FALSE,(INDEX(BCR!$1:$1048576,MATCH('Estadísticas BCR'!GK$5,BCR!$A:$A,0),MATCH('Estadísticas BCR'!$B28,BCR!$1:$1,0))),SUM(FY28:GJ28)),"")</f>
        <v>1066.99054245</v>
      </c>
      <c r="GL28" s="59">
        <f>+IFERROR(IF(ISTEXT(GL$5)=FALSE,(INDEX(BCR!$1:$1048576,MATCH('Estadísticas BCR'!GL$5,BCR!$A:$A,0),MATCH('Estadísticas BCR'!$B28,BCR!$1:$1,0))),SUM(FZ28:GK28)),"")</f>
        <v>1037.00014476</v>
      </c>
      <c r="GM28" s="59">
        <f>+IFERROR(IF(ISTEXT(GM$5)=FALSE,(INDEX(BCR!$1:$1048576,MATCH('Estadísticas BCR'!GM$5,BCR!$A:$A,0),MATCH('Estadísticas BCR'!$B28,BCR!$1:$1,0))),SUM(GA28:GL28)),"")</f>
        <v>1081.43080042</v>
      </c>
      <c r="GN28" s="59">
        <f>+IFERROR(IF(ISTEXT(GN$5)=FALSE,(INDEX(BCR!$1:$1048576,MATCH('Estadísticas BCR'!GN$5,BCR!$A:$A,0),MATCH('Estadísticas BCR'!$B28,BCR!$1:$1,0))),SUM(GB28:GM28)),"")</f>
        <v>1005.44854463</v>
      </c>
      <c r="GO28" s="59">
        <f>+IFERROR(IF(ISTEXT(GO$5)=FALSE,(INDEX(BCR!$1:$1048576,MATCH('Estadísticas BCR'!GO$5,BCR!$A:$A,0),MATCH('Estadísticas BCR'!$B28,BCR!$1:$1,0))),SUM(GC28:GN28)),"")</f>
        <v>989.87080675000004</v>
      </c>
      <c r="GP28" s="60">
        <f>+IFERROR(IF(ISTEXT(GP$5)=FALSE,(INDEX(BCR!$1:$1048576,MATCH('Estadísticas BCR'!GP$5,BCR!$A:$A,0),MATCH('Estadísticas BCR'!$B28,BCR!$1:$1,0))),SUM(GD28:GO28)),"")</f>
        <v>12910.897061169999</v>
      </c>
      <c r="GQ28" s="59">
        <f>+IFERROR(IF(ISTEXT(GQ$5)=FALSE,(INDEX(BCR!$1:$1048576,MATCH('Estadísticas BCR'!GQ$5,BCR!$A:$A,0),MATCH('Estadísticas BCR'!$B28,BCR!$1:$1,0))),SUM(GE28:GP28)),"")</f>
        <v>1010.01111311</v>
      </c>
      <c r="GR28" s="59">
        <f>+IFERROR(IF(ISTEXT(GR$5)=FALSE,(INDEX(BCR!$1:$1048576,MATCH('Estadísticas BCR'!GR$5,BCR!$A:$A,0),MATCH('Estadísticas BCR'!$B28,BCR!$1:$1,0))),SUM(GF28:GQ28)),"")</f>
        <v>877.10214998000004</v>
      </c>
      <c r="GS28" s="59">
        <f>+IFERROR(IF(ISTEXT(GS$5)=FALSE,(INDEX(BCR!$1:$1048576,MATCH('Estadísticas BCR'!GS$5,BCR!$A:$A,0),MATCH('Estadísticas BCR'!$B28,BCR!$1:$1,0))),SUM(GG28:GR28)),"")</f>
        <v>1059.8091445699999</v>
      </c>
      <c r="GT28" s="59">
        <f>+IFERROR(IF(ISTEXT(GT$5)=FALSE,(INDEX(BCR!$1:$1048576,MATCH('Estadísticas BCR'!GT$5,BCR!$A:$A,0),MATCH('Estadísticas BCR'!$B28,BCR!$1:$1,0))),SUM(GH28:GS28)),"")</f>
        <v>1015.5636035799999</v>
      </c>
      <c r="GU28" s="59">
        <f>+IFERROR(IF(ISTEXT(GU$5)=FALSE,(INDEX(BCR!$1:$1048576,MATCH('Estadísticas BCR'!GU$5,BCR!$A:$A,0),MATCH('Estadísticas BCR'!$B28,BCR!$1:$1,0))),SUM(GI28:GT28)),"")</f>
        <v>999.77882350000004</v>
      </c>
      <c r="GV28" s="59">
        <f>+IFERROR(IF(ISTEXT(GV$5)=FALSE,(INDEX(BCR!$1:$1048576,MATCH('Estadísticas BCR'!GV$5,BCR!$A:$A,0),MATCH('Estadísticas BCR'!$B28,BCR!$1:$1,0))),SUM(GJ28:GU28)),"")</f>
        <v>1009.92485505</v>
      </c>
      <c r="GW28" s="59">
        <f>+IFERROR(IF(ISTEXT(GW$5)=FALSE,(INDEX(BCR!$1:$1048576,MATCH('Estadísticas BCR'!GW$5,BCR!$A:$A,0),MATCH('Estadísticas BCR'!$B28,BCR!$1:$1,0))),SUM(GK28:GV28)),"")</f>
        <v>1021.68637322</v>
      </c>
      <c r="GX28" s="59">
        <f>+IFERROR(IF(ISTEXT(GX$5)=FALSE,(INDEX(BCR!$1:$1048576,MATCH('Estadísticas BCR'!GX$5,BCR!$A:$A,0),MATCH('Estadísticas BCR'!$B28,BCR!$1:$1,0))),SUM(GL28:GW28)),"")</f>
        <v>1014.0540700400001</v>
      </c>
      <c r="GY28" s="59">
        <f>+IFERROR(IF(ISTEXT(GY$5)=FALSE,(INDEX(BCR!$1:$1048576,MATCH('Estadísticas BCR'!GY$5,BCR!$A:$A,0),MATCH('Estadísticas BCR'!$B28,BCR!$1:$1,0))),SUM(GM28:GX28)),"")</f>
        <v>966.42309885999998</v>
      </c>
      <c r="GZ28" s="59">
        <f>+IFERROR(IF(ISTEXT(GZ$5)=FALSE,(INDEX(BCR!$1:$1048576,MATCH('Estadísticas BCR'!GZ$5,BCR!$A:$A,0),MATCH('Estadísticas BCR'!$B28,BCR!$1:$1,0))),SUM(GN28:GY28)),"")</f>
        <v>1016.44834117</v>
      </c>
      <c r="HA28" s="59">
        <f>+IFERROR(IF(ISTEXT(HA$5)=FALSE,(INDEX(BCR!$1:$1048576,MATCH('Estadísticas BCR'!HA$5,BCR!$A:$A,0),MATCH('Estadísticas BCR'!$B28,BCR!$1:$1,0))),SUM(GO28:GZ28)),"")</f>
        <v>978.17609911</v>
      </c>
      <c r="HB28" s="59">
        <f>+IFERROR(IF(ISTEXT(HB$5)=FALSE,(INDEX(BCR!$1:$1048576,MATCH('Estadísticas BCR'!HB$5,BCR!$A:$A,0),MATCH('Estadísticas BCR'!$B28,BCR!$1:$1,0))),SUM(GP28:HA28)),"")</f>
        <v>1033.3113599000001</v>
      </c>
      <c r="HC28" s="60">
        <f>+IFERROR(IF(ISTEXT(HC$5)=FALSE,(INDEX(BCR!$1:$1048576,MATCH('Estadísticas BCR'!HC$5,BCR!$A:$A,0),MATCH('Estadísticas BCR'!$B28,BCR!$1:$1,0))),SUM(GQ28:HB28)),"")</f>
        <v>12002.289032090001</v>
      </c>
      <c r="HD28" s="59">
        <f>+IFERROR(IF(ISTEXT(HD$5)=FALSE,(INDEX(BCR!$1:$1048576,MATCH('Estadísticas BCR'!HD$5,BCR!$A:$A,0),MATCH('Estadísticas BCR'!$B28,BCR!$1:$1,0))),SUM(GR28:HC28)),"")</f>
        <v>1030.021628</v>
      </c>
      <c r="HE28" s="59">
        <f>+IFERROR(IF(ISTEXT(HE$5)=FALSE,(INDEX(BCR!$1:$1048576,MATCH('Estadísticas BCR'!HE$5,BCR!$A:$A,0),MATCH('Estadísticas BCR'!$B28,BCR!$1:$1,0))),SUM(GS28:HD28)),"")</f>
        <v>853.85934799999995</v>
      </c>
      <c r="HF28" s="59">
        <f>+IFERROR(IF(ISTEXT(HF$5)=FALSE,(INDEX(BCR!$1:$1048576,MATCH('Estadísticas BCR'!HF$5,BCR!$A:$A,0),MATCH('Estadísticas BCR'!$B28,BCR!$1:$1,0))),SUM(GT28:HE28)),"")</f>
        <v>893.315428</v>
      </c>
      <c r="HG28" s="59">
        <f>+IFERROR(IF(ISTEXT(HG$5)=FALSE,(INDEX(BCR!$1:$1048576,MATCH('Estadísticas BCR'!HG$5,BCR!$A:$A,0),MATCH('Estadísticas BCR'!$B28,BCR!$1:$1,0))),SUM(GU28:HF28)),"")</f>
        <v>986.64700400000004</v>
      </c>
      <c r="HH28" s="59">
        <f>+IFERROR(IF(ISTEXT(HH$5)=FALSE,(INDEX(BCR!$1:$1048576,MATCH('Estadísticas BCR'!HH$5,BCR!$A:$A,0),MATCH('Estadísticas BCR'!$B28,BCR!$1:$1,0))),SUM(GV28:HG28)),"")</f>
        <v>926.71824100000003</v>
      </c>
      <c r="HI28" s="59">
        <f>+IFERROR(IF(ISTEXT(HI$5)=FALSE,(INDEX(BCR!$1:$1048576,MATCH('Estadísticas BCR'!HI$5,BCR!$A:$A,0),MATCH('Estadísticas BCR'!$B28,BCR!$1:$1,0))),SUM(GW28:HH28)),"")</f>
        <v>884.95993499999997</v>
      </c>
      <c r="HJ28" s="59">
        <f>+IFERROR(IF(ISTEXT(HJ$5)=FALSE,(INDEX(BCR!$1:$1048576,MATCH('Estadísticas BCR'!HJ$5,BCR!$A:$A,0),MATCH('Estadísticas BCR'!$B28,BCR!$1:$1,0))),SUM(GX28:HI28)),"")</f>
        <v>833.42269199999998</v>
      </c>
      <c r="HK28" s="59">
        <f>+IFERROR(IF(ISTEXT(HK$5)=FALSE,(INDEX(BCR!$1:$1048576,MATCH('Estadísticas BCR'!HK$5,BCR!$A:$A,0),MATCH('Estadísticas BCR'!$B28,BCR!$1:$1,0))),SUM(GY28:HJ28)),"")</f>
        <v>956.917733</v>
      </c>
      <c r="HL28" s="59">
        <f>+IFERROR(IF(ISTEXT(HL$5)=FALSE,(INDEX(BCR!$1:$1048576,MATCH('Estadísticas BCR'!HL$5,BCR!$A:$A,0),MATCH('Estadísticas BCR'!$B28,BCR!$1:$1,0))),SUM(GZ28:HK28)),"")</f>
        <v>956.553855</v>
      </c>
      <c r="HM28" s="59">
        <f>+IFERROR(IF(ISTEXT(HM$5)=FALSE,(INDEX(BCR!$1:$1048576,MATCH('Estadísticas BCR'!HM$5,BCR!$A:$A,0),MATCH('Estadísticas BCR'!$B28,BCR!$1:$1,0))),SUM(HA28:HL28)),"")</f>
        <v>1030.800665</v>
      </c>
      <c r="HN28" s="59">
        <f>+IFERROR(IF(ISTEXT(HN$5)=FALSE,(INDEX(BCR!$1:$1048576,MATCH('Estadísticas BCR'!HN$5,BCR!$A:$A,0),MATCH('Estadísticas BCR'!$B28,BCR!$1:$1,0))),SUM(HB28:HM28)),"")</f>
        <v>939.01867100000004</v>
      </c>
      <c r="HO28" s="59">
        <f>+IFERROR(IF(ISTEXT(HO$5)=FALSE,(INDEX(BCR!$1:$1048576,MATCH('Estadísticas BCR'!HO$5,BCR!$A:$A,0),MATCH('Estadísticas BCR'!$B28,BCR!$1:$1,0))),SUM(HC28:HN28)),"")</f>
        <v>939.34930199999997</v>
      </c>
      <c r="HP28" s="60">
        <f>+IFERROR(IF(ISTEXT(HP$5)=FALSE,(INDEX(BCR!$1:$1048576,MATCH('Estadísticas BCR'!HP$5,BCR!$A:$A,0),MATCH('Estadísticas BCR'!$B28,BCR!$1:$1,0))),SUM(HD28:HO28)),"")</f>
        <v>11231.584502</v>
      </c>
      <c r="HQ28" s="59">
        <f>+IFERROR(IF(ISTEXT(HQ$5)=FALSE,(INDEX(BCR!$1:$1048576,MATCH('Estadísticas BCR'!HQ$5,BCR!$A:$A,0),MATCH('Estadísticas BCR'!$B28,BCR!$1:$1,0))),SUM(HE28:HP28)),"")</f>
        <v>895.326368</v>
      </c>
      <c r="HR28" s="59">
        <f>+IFERROR(IF(ISTEXT(HR$5)=FALSE,(INDEX(BCR!$1:$1048576,MATCH('Estadísticas BCR'!HR$5,BCR!$A:$A,0),MATCH('Estadísticas BCR'!$B28,BCR!$1:$1,0))),SUM(HF28:HQ28)),"")</f>
        <v>790.42797499999995</v>
      </c>
      <c r="HS28" s="59">
        <f>+IFERROR(IF(ISTEXT(HS$5)=FALSE,(INDEX(BCR!$1:$1048576,MATCH('Estadísticas BCR'!HS$5,BCR!$A:$A,0),MATCH('Estadísticas BCR'!$B28,BCR!$1:$1,0))),SUM(HG28:HR28)),"")</f>
        <v>865.60170900000003</v>
      </c>
      <c r="HT28" s="59">
        <f>+IFERROR(IF(ISTEXT(HT$5)=FALSE,(INDEX(BCR!$1:$1048576,MATCH('Estadísticas BCR'!HT$5,BCR!$A:$A,0),MATCH('Estadísticas BCR'!$B28,BCR!$1:$1,0))),SUM(HH28:HS28)),"")</f>
        <v>846.74329299999999</v>
      </c>
      <c r="HU28" s="59">
        <f>+IFERROR(IF(ISTEXT(HU$5)=FALSE,(INDEX(BCR!$1:$1048576,MATCH('Estadísticas BCR'!HU$5,BCR!$A:$A,0),MATCH('Estadísticas BCR'!$B28,BCR!$1:$1,0))),SUM(HI28:HT28)),"")</f>
        <v>937.27908100000002</v>
      </c>
      <c r="HV28" s="59">
        <f>+IFERROR(IF(ISTEXT(HV$5)=FALSE,(INDEX(BCR!$1:$1048576,MATCH('Estadísticas BCR'!HV$5,BCR!$A:$A,0),MATCH('Estadísticas BCR'!$B28,BCR!$1:$1,0))),SUM(HJ28:HU28)),"")</f>
        <v>900.78127700000005</v>
      </c>
      <c r="HW28" s="59">
        <f>+IFERROR(IF(ISTEXT(HW$5)=FALSE,(INDEX(BCR!$1:$1048576,MATCH('Estadísticas BCR'!HW$5,BCR!$A:$A,0),MATCH('Estadísticas BCR'!$B28,BCR!$1:$1,0))),SUM(HK28:HV28)),"")</f>
        <v>1015.772777</v>
      </c>
      <c r="HX28" s="59">
        <f>+IFERROR(IF(ISTEXT(HX$5)=FALSE,(INDEX(BCR!$1:$1048576,MATCH('Estadísticas BCR'!HX$5,BCR!$A:$A,0),MATCH('Estadísticas BCR'!$B28,BCR!$1:$1,0))),SUM(HL28:HW28)),"")</f>
        <v>1035.591244</v>
      </c>
      <c r="HY28" s="59">
        <f>+IFERROR(IF(ISTEXT(HY$5)=FALSE,(INDEX(BCR!$1:$1048576,MATCH('Estadísticas BCR'!HY$5,BCR!$A:$A,0),MATCH('Estadísticas BCR'!$B28,BCR!$1:$1,0))),SUM(HM28:HX28)),"")</f>
        <v>958.52474400000006</v>
      </c>
      <c r="HZ28" s="59">
        <f>+IFERROR(IF(ISTEXT(HZ$5)=FALSE,(INDEX(BCR!$1:$1048576,MATCH('Estadísticas BCR'!HZ$5,BCR!$A:$A,0),MATCH('Estadísticas BCR'!$B28,BCR!$1:$1,0))),SUM(HN28:HY28)),"")</f>
        <v>1051.20748</v>
      </c>
      <c r="IA28" s="59">
        <f>+IFERROR(IF(ISTEXT(IA$5)=FALSE,(INDEX(BCR!$1:$1048576,MATCH('Estadísticas BCR'!IA$5,BCR!$A:$A,0),MATCH('Estadísticas BCR'!$B28,BCR!$1:$1,0))),SUM(HO28:HZ28)),"")</f>
        <v>1072.758701</v>
      </c>
      <c r="IB28" s="59">
        <f>+IFERROR(IF(ISTEXT(IB$5)=FALSE,(INDEX(BCR!$1:$1048576,MATCH('Estadísticas BCR'!IB$5,BCR!$A:$A,0),MATCH('Estadísticas BCR'!$B28,BCR!$1:$1,0))),SUM(HP28:IA28)),"")</f>
        <v>946.445964</v>
      </c>
      <c r="IC28" s="60">
        <f>+IFERROR(IF(ISTEXT(IC$5)=FALSE,(INDEX(BCR!$1:$1048576,MATCH('Estadísticas BCR'!IC$5,BCR!$A:$A,0),MATCH('Estadísticas BCR'!$B28,BCR!$1:$1,0))),SUM(HQ28:IB28)),"")</f>
        <v>11316.460613000003</v>
      </c>
      <c r="ID28" s="59">
        <f>+IFERROR(IF(ISTEXT(ID$5)=FALSE,(INDEX(BCR!$1:$1048576,MATCH('Estadísticas BCR'!ID$5,BCR!$A:$A,0),MATCH('Estadísticas BCR'!$B28,BCR!$1:$1,0))),SUM(HR28:IC28)),"")</f>
        <v>947.61980838517104</v>
      </c>
      <c r="IE28" s="59">
        <f>+IFERROR(IF(ISTEXT(IE$5)=FALSE,(INDEX(BCR!$1:$1048576,MATCH('Estadísticas BCR'!IE$5,BCR!$A:$A,0),MATCH('Estadísticas BCR'!$B28,BCR!$1:$1,0))),SUM(HS28:ID28)),"")</f>
        <v>857.605013047292</v>
      </c>
      <c r="IF28" s="59">
        <f>+IFERROR(IF(ISTEXT(IF$5)=FALSE,(INDEX(BCR!$1:$1048576,MATCH('Estadísticas BCR'!IF$5,BCR!$A:$A,0),MATCH('Estadísticas BCR'!$B28,BCR!$1:$1,0))),SUM(HT28:IE28)),"")</f>
        <v>1011.8393260282</v>
      </c>
      <c r="IG28" s="59">
        <f>+IFERROR(IF(ISTEXT(IG$5)=FALSE,(INDEX(BCR!$1:$1048576,MATCH('Estadísticas BCR'!IG$5,BCR!$A:$A,0),MATCH('Estadísticas BCR'!$B28,BCR!$1:$1,0))),SUM(HU28:IF28)),"")</f>
        <v>973.46579099064502</v>
      </c>
      <c r="IH28" s="59">
        <f>+IFERROR(IF(ISTEXT(IH$5)=FALSE,(INDEX(BCR!$1:$1048576,MATCH('Estadísticas BCR'!IH$5,BCR!$A:$A,0),MATCH('Estadísticas BCR'!$B28,BCR!$1:$1,0))),SUM(HV28:IG28)),"")</f>
        <v>1007.47806963792</v>
      </c>
      <c r="II28" s="59">
        <f>+IFERROR(IF(ISTEXT(II$5)=FALSE,(INDEX(BCR!$1:$1048576,MATCH('Estadísticas BCR'!II$5,BCR!$A:$A,0),MATCH('Estadísticas BCR'!$B28,BCR!$1:$1,0))),SUM(HW28:IH28)),"")</f>
        <v>915.83924588421803</v>
      </c>
      <c r="IJ28" s="59">
        <f>+IFERROR(IF(ISTEXT(IJ$5)=FALSE,(INDEX(BCR!$1:$1048576,MATCH('Estadísticas BCR'!IJ$5,BCR!$A:$A,0),MATCH('Estadísticas BCR'!$B28,BCR!$1:$1,0))),SUM(HX28:II28)),"")</f>
        <v>998.29176836700503</v>
      </c>
      <c r="IK28" s="59">
        <f>+IFERROR(IF(ISTEXT(IK$5)=FALSE,(INDEX(BCR!$1:$1048576,MATCH('Estadísticas BCR'!IK$5,BCR!$A:$A,0),MATCH('Estadísticas BCR'!$B28,BCR!$1:$1,0))),SUM(HY28:IJ28)),"")</f>
        <v>1003.0600216568</v>
      </c>
      <c r="IL28" s="59">
        <f>+IFERROR(IF(ISTEXT(IL$5)=FALSE,(INDEX(BCR!$1:$1048576,MATCH('Estadísticas BCR'!IL$5,BCR!$A:$A,0),MATCH('Estadísticas BCR'!$B28,BCR!$1:$1,0))),SUM(HZ28:IK28)),"")</f>
        <v>907.09499207231897</v>
      </c>
      <c r="IM28" s="59">
        <f>+IFERROR(IF(ISTEXT(IM$5)=FALSE,(INDEX(BCR!$1:$1048576,MATCH('Estadísticas BCR'!IM$5,BCR!$A:$A,0),MATCH('Estadísticas BCR'!$B28,BCR!$1:$1,0))),SUM(IA28:IL28)),"")</f>
        <v>1058.2712692917</v>
      </c>
      <c r="IN28" s="59">
        <f>+IFERROR(IF(ISTEXT(IN$5)=FALSE,(INDEX(BCR!$1:$1048576,MATCH('Estadísticas BCR'!IN$5,BCR!$A:$A,0),MATCH('Estadísticas BCR'!$B28,BCR!$1:$1,0))),SUM(IB28:IM28)),"")</f>
        <v>1034.0617172183599</v>
      </c>
      <c r="IO28" s="59">
        <f>+IFERROR(IF(ISTEXT(IO$5)=FALSE,(INDEX(BCR!$1:$1048576,MATCH('Estadísticas BCR'!IO$5,BCR!$A:$A,0),MATCH('Estadísticas BCR'!$B28,BCR!$1:$1,0))),SUM(IC28:IN28)),"")</f>
        <v>926.30540038070399</v>
      </c>
      <c r="IP28" s="60">
        <f>+IFERROR(IF(ISTEXT(IP$5)=FALSE,(INDEX(BCR!$1:$1048576,MATCH('Estadísticas BCR'!IP$5,BCR!$A:$A,0),MATCH('Estadísticas BCR'!$B28,BCR!$1:$1,0))),SUM(ID28:IO28)),"")</f>
        <v>11640.932422960333</v>
      </c>
      <c r="IQ28" s="59">
        <f>+IFERROR(IF(ISTEXT(IQ$5)=FALSE,(INDEX(BCR!$1:$1048576,MATCH('Estadísticas BCR'!IQ$5,BCR!$A:$A,0),MATCH('Estadísticas BCR'!$B28,BCR!$1:$1,0))),SUM(IE28:IP28)),"")</f>
        <v>986.31944417249395</v>
      </c>
      <c r="IR28" s="59">
        <f>+IFERROR(IF(ISTEXT(IR$5)=FALSE,(INDEX(BCR!$1:$1048576,MATCH('Estadísticas BCR'!IR$5,BCR!$A:$A,0),MATCH('Estadísticas BCR'!$B28,BCR!$1:$1,0))),SUM(IF28:IQ28)),"")</f>
        <v>901.17968941682796</v>
      </c>
      <c r="IS28" s="59">
        <f>+IFERROR(IF(ISTEXT(IS$5)=FALSE,(INDEX(BCR!$1:$1048576,MATCH('Estadísticas BCR'!IS$5,BCR!$A:$A,0),MATCH('Estadísticas BCR'!$B28,BCR!$1:$1,0))),SUM(IG28:IR28)),"")</f>
        <v>942.85287134429905</v>
      </c>
      <c r="IT28" s="59">
        <f>+IFERROR(IF(ISTEXT(IT$5)=FALSE,(INDEX(BCR!$1:$1048576,MATCH('Estadísticas BCR'!IT$5,BCR!$A:$A,0),MATCH('Estadísticas BCR'!$B28,BCR!$1:$1,0))),SUM(IH28:IS28)),"")</f>
        <v>1019.2740292381</v>
      </c>
      <c r="IU28" s="59">
        <f>+IFERROR(IF(ISTEXT(IU$5)=FALSE,(INDEX(BCR!$1:$1048576,MATCH('Estadísticas BCR'!IU$5,BCR!$A:$A,0),MATCH('Estadísticas BCR'!$B28,BCR!$1:$1,0))),SUM(II28:IT28)),"")</f>
        <v>1113.4486778276701</v>
      </c>
      <c r="IV28" s="59">
        <f>+IFERROR(IF(ISTEXT(IV$5)=FALSE,(INDEX(BCR!$1:$1048576,MATCH('Estadísticas BCR'!IV$5,BCR!$A:$A,0),MATCH('Estadísticas BCR'!$B28,BCR!$1:$1,0))),SUM(IJ28:IU28)),"")</f>
        <v>955.28229513706196</v>
      </c>
      <c r="IW28" s="59">
        <f>+IFERROR(IF(ISTEXT(IW$5)=FALSE,(INDEX(BCR!$1:$1048576,MATCH('Estadísticas BCR'!IW$5,BCR!$A:$A,0),MATCH('Estadísticas BCR'!$B28,BCR!$1:$1,0))),SUM(IK28:IV28)),"")</f>
        <v>1092.7183112682801</v>
      </c>
      <c r="IX28" s="59">
        <f>+IFERROR(IF(ISTEXT(IX$5)=FALSE,(INDEX(BCR!$1:$1048576,MATCH('Estadísticas BCR'!IX$5,BCR!$A:$A,0),MATCH('Estadísticas BCR'!$B28,BCR!$1:$1,0))),SUM(IL28:IW28)),"")</f>
        <v>1101.5029261407899</v>
      </c>
      <c r="IY28" s="59">
        <f>+IFERROR(IF(ISTEXT(IY$5)=FALSE,(INDEX(BCR!$1:$1048576,MATCH('Estadísticas BCR'!IY$5,BCR!$A:$A,0),MATCH('Estadísticas BCR'!$B28,BCR!$1:$1,0))),SUM(IM28:IX28)),"")</f>
        <v>1010.61235796969</v>
      </c>
      <c r="IZ28" s="59">
        <f>+IFERROR(IF(ISTEXT(IZ$5)=FALSE,(INDEX(BCR!$1:$1048576,MATCH('Estadísticas BCR'!IZ$5,BCR!$A:$A,0),MATCH('Estadísticas BCR'!$B28,BCR!$1:$1,0))),SUM(IN28:IY28)),"")</f>
        <v>1062.9829826142</v>
      </c>
      <c r="JA28" s="59">
        <f>+IFERROR(IF(ISTEXT(JA$5)=FALSE,(INDEX(BCR!$1:$1048576,MATCH('Estadísticas BCR'!JA$5,BCR!$A:$A,0),MATCH('Estadísticas BCR'!$B28,BCR!$1:$1,0))),SUM(IO28:IZ28)),"")</f>
        <v>1057.85336436584</v>
      </c>
      <c r="JB28" s="59">
        <f>+IFERROR(IF(ISTEXT(JB$5)=FALSE,(INDEX(BCR!$1:$1048576,MATCH('Estadísticas BCR'!JB$5,BCR!$A:$A,0),MATCH('Estadísticas BCR'!$B28,BCR!$1:$1,0))),SUM(IP28:JA28)),"")</f>
        <v>1061.2754003197999</v>
      </c>
      <c r="JC28" s="60">
        <f>+IFERROR(IF(ISTEXT(JC$5)=FALSE,(INDEX(BCR!$1:$1048576,MATCH('Estadísticas BCR'!JC$5,BCR!$A:$A,0),MATCH('Estadísticas BCR'!$B28,BCR!$1:$1,0))),SUM(IQ28:JB28)),"")</f>
        <v>12305.302349815052</v>
      </c>
      <c r="JD28" s="59">
        <f>+IFERROR(IF(ISTEXT(JD$5)=FALSE,(INDEX(BCR!$1:$1048576,MATCH('Estadísticas BCR'!JD$5,BCR!$A:$A,0),MATCH('Estadísticas BCR'!$B28,BCR!$1:$1,0))),SUM(IR28:JC28)),"")</f>
        <v>1059.7499506791901</v>
      </c>
      <c r="JE28" s="59">
        <f>+IFERROR(IF(ISTEXT(JE$5)=FALSE,(INDEX(BCR!$1:$1048576,MATCH('Estadísticas BCR'!JE$5,BCR!$A:$A,0),MATCH('Estadísticas BCR'!$B28,BCR!$1:$1,0))),SUM(IS28:JD28)),"")</f>
        <v>840.87564800667894</v>
      </c>
      <c r="JF28" s="59">
        <f>+IFERROR(IF(ISTEXT(JF$5)=FALSE,(INDEX(BCR!$1:$1048576,MATCH('Estadísticas BCR'!JF$5,BCR!$A:$A,0),MATCH('Estadísticas BCR'!$B28,BCR!$1:$1,0))),SUM(IT28:JE28)),"")</f>
        <v>746.35090315174</v>
      </c>
      <c r="JG28" s="59">
        <f>+IFERROR(IF(ISTEXT(JG$5)=FALSE,(INDEX(BCR!$1:$1048576,MATCH('Estadísticas BCR'!JG$5,BCR!$A:$A,0),MATCH('Estadísticas BCR'!$B28,BCR!$1:$1,0))),SUM(IU28:JF28)),"")</f>
        <v>706.25145113335702</v>
      </c>
      <c r="JH28" s="59">
        <f>+IFERROR(IF(ISTEXT(JH$5)=FALSE,(INDEX(BCR!$1:$1048576,MATCH('Estadísticas BCR'!JH$5,BCR!$A:$A,0),MATCH('Estadísticas BCR'!$B28,BCR!$1:$1,0))),SUM(IV28:JG28)),"")</f>
        <v>606.60462029481801</v>
      </c>
      <c r="JI28" s="59">
        <f>+IFERROR(IF(ISTEXT(JI$5)=FALSE,(INDEX(BCR!$1:$1048576,MATCH('Estadísticas BCR'!JI$5,BCR!$A:$A,0),MATCH('Estadísticas BCR'!$B28,BCR!$1:$1,0))),SUM(IW28:JH28)),"")</f>
        <v>649.06950919349595</v>
      </c>
      <c r="JJ28" s="59">
        <f>+IFERROR(IF(ISTEXT(JJ$5)=FALSE,(INDEX(BCR!$1:$1048576,MATCH('Estadísticas BCR'!JJ$5,BCR!$A:$A,0),MATCH('Estadísticas BCR'!$B28,BCR!$1:$1,0))),SUM(IX28:JI28)),"")</f>
        <v>799.45001407199697</v>
      </c>
      <c r="JK28" s="59">
        <f>+IFERROR(IF(ISTEXT(JK$5)=FALSE,(INDEX(BCR!$1:$1048576,MATCH('Estadísticas BCR'!JK$5,BCR!$A:$A,0),MATCH('Estadísticas BCR'!$B28,BCR!$1:$1,0))),SUM(IY28:JJ28)),"")</f>
        <v>881.41144646007501</v>
      </c>
      <c r="JL28" s="59">
        <f>+IFERROR(IF(ISTEXT(JL$5)=FALSE,(INDEX(BCR!$1:$1048576,MATCH('Estadísticas BCR'!JL$5,BCR!$A:$A,0),MATCH('Estadísticas BCR'!$B28,BCR!$1:$1,0))),SUM(IZ28:JK28)),"")</f>
        <v>912.35475140916901</v>
      </c>
      <c r="JM28" s="59">
        <f>+IFERROR(IF(ISTEXT(JM$5)=FALSE,(INDEX(BCR!$1:$1048576,MATCH('Estadísticas BCR'!JM$5,BCR!$A:$A,0),MATCH('Estadísticas BCR'!$B28,BCR!$1:$1,0))),SUM(JA28:JL28)),"")</f>
        <v>1052.8016609696799</v>
      </c>
      <c r="JN28" s="59">
        <f>+IFERROR(IF(ISTEXT(JN$5)=FALSE,(INDEX(BCR!$1:$1048576,MATCH('Estadísticas BCR'!JN$5,BCR!$A:$A,0),MATCH('Estadísticas BCR'!$B28,BCR!$1:$1,0))),SUM(JB28:JM28)),"")</f>
        <v>985.79437305464501</v>
      </c>
      <c r="JO28" s="59">
        <f>+IFERROR(IF(ISTEXT(JO$5)=FALSE,(INDEX(BCR!$1:$1048576,MATCH('Estadísticas BCR'!JO$5,BCR!$A:$A,0),MATCH('Estadísticas BCR'!$B28,BCR!$1:$1,0))),SUM(JC28:JN28)),"")</f>
        <v>1198.48078578589</v>
      </c>
      <c r="JP28" s="60">
        <f>+IFERROR(IF(ISTEXT(JP$5)=FALSE,(INDEX(BCR!$1:$1048576,MATCH('Estadísticas BCR'!JP$5,BCR!$A:$A,0),MATCH('Estadísticas BCR'!$B28,BCR!$1:$1,0))),SUM(JD28:JO28)),"")</f>
        <v>10439.195114210735</v>
      </c>
      <c r="JQ28" s="59">
        <f>+IFERROR(IF(ISTEXT(JQ$5)=FALSE,(INDEX(BCR!$1:$1048576,MATCH('Estadísticas BCR'!JQ$5,BCR!$A:$A,0),MATCH('Estadísticas BCR'!$B28,BCR!$1:$1,0))),SUM(JE28:JP28)),"")</f>
        <v>1026.3293502854799</v>
      </c>
      <c r="JR28" s="59">
        <f>+IFERROR(IF(ISTEXT(JR$5)=FALSE,(INDEX(BCR!$1:$1048576,MATCH('Estadísticas BCR'!JR$5,BCR!$A:$A,0),MATCH('Estadísticas BCR'!$B28,BCR!$1:$1,0))),SUM(JF28:JQ28)),"")</f>
        <v>1047.50756516772</v>
      </c>
      <c r="JS28" s="59">
        <f>+IFERROR(IF(ISTEXT(JS$5)=FALSE,(INDEX(BCR!$1:$1048576,MATCH('Estadísticas BCR'!JS$5,BCR!$A:$A,0),MATCH('Estadísticas BCR'!$B28,BCR!$1:$1,0))),SUM(JG28:JR28)),"")</f>
        <v>1225.65440885659</v>
      </c>
      <c r="JT28" s="59">
        <f>+IFERROR(IF(ISTEXT(JT$5)=FALSE,(INDEX(BCR!$1:$1048576,MATCH('Estadísticas BCR'!JT$5,BCR!$A:$A,0),MATCH('Estadísticas BCR'!$B28,BCR!$1:$1,0))),SUM(JH28:JS28)),"")</f>
        <v>1212.45694571228</v>
      </c>
      <c r="JU28" s="59">
        <f>+IFERROR(IF(ISTEXT(JU$5)=FALSE,(INDEX(BCR!$1:$1048576,MATCH('Estadísticas BCR'!JU$5,BCR!$A:$A,0),MATCH('Estadísticas BCR'!$B28,BCR!$1:$1,0))),SUM(JI28:JT28)),"")</f>
        <v>1221.9091895987401</v>
      </c>
      <c r="JV28" s="59">
        <f>+IFERROR(IF(ISTEXT(JV$5)=FALSE,(INDEX(BCR!$1:$1048576,MATCH('Estadísticas BCR'!JV$5,BCR!$A:$A,0),MATCH('Estadísticas BCR'!$B28,BCR!$1:$1,0))),SUM(JJ28:JU28)),"")</f>
        <v>1149.6526674406</v>
      </c>
      <c r="JW28" s="59">
        <f>+IFERROR(IF(ISTEXT(JW$5)=FALSE,(INDEX(BCR!$1:$1048576,MATCH('Estadísticas BCR'!JW$5,BCR!$A:$A,0),MATCH('Estadísticas BCR'!$B28,BCR!$1:$1,0))),SUM(JK28:JV28)),"")</f>
        <v>1213.5954571797599</v>
      </c>
      <c r="JX28" s="59">
        <f>+IFERROR(IF(ISTEXT(JX$5)=FALSE,(INDEX(BCR!$1:$1048576,MATCH('Estadísticas BCR'!JX$5,BCR!$A:$A,0),MATCH('Estadísticas BCR'!$B28,BCR!$1:$1,0))),SUM(JL28:JW28)),"")</f>
        <v>1187.3131868482999</v>
      </c>
      <c r="JY28" s="59">
        <f>+IFERROR(IF(ISTEXT(JY$5)=FALSE,(INDEX(BCR!$1:$1048576,MATCH('Estadísticas BCR'!JY$5,BCR!$A:$A,0),MATCH('Estadísticas BCR'!$B28,BCR!$1:$1,0))),SUM(JM28:JX28)),"")</f>
        <v>1151.5871784752901</v>
      </c>
      <c r="JZ28" s="59">
        <f>+IFERROR(IF(ISTEXT(JZ$5)=FALSE,(INDEX(BCR!$1:$1048576,MATCH('Estadísticas BCR'!JZ$5,BCR!$A:$A,0),MATCH('Estadísticas BCR'!$B28,BCR!$1:$1,0))),SUM(JN28:JY28)),"")</f>
        <v>1083.8461811721199</v>
      </c>
      <c r="KA28" s="59">
        <f>+IFERROR(IF(ISTEXT(KA$5)=FALSE,(INDEX(BCR!$1:$1048576,MATCH('Estadísticas BCR'!KA$5,BCR!$A:$A,0),MATCH('Estadísticas BCR'!$B28,BCR!$1:$1,0))),SUM(JO28:JZ28)),"")</f>
        <v>1111.40858772004</v>
      </c>
      <c r="KB28" s="59">
        <f>+IFERROR(IF(ISTEXT(KB$5)=FALSE,(INDEX(BCR!$1:$1048576,MATCH('Estadísticas BCR'!KB$5,BCR!$A:$A,0),MATCH('Estadísticas BCR'!$B28,BCR!$1:$1,0))),SUM(JP28:KA28)),"")</f>
        <v>1254.7996603924701</v>
      </c>
      <c r="KC28" s="60">
        <f>+IFERROR(IF(ISTEXT(KC$5)=FALSE,(INDEX(BCR!$1:$1048576,MATCH('Estadísticas BCR'!KC$5,BCR!$A:$A,0),MATCH('Estadísticas BCR'!$B28,BCR!$1:$1,0))),SUM(JQ28:KB28)),"")</f>
        <v>13886.060378849392</v>
      </c>
      <c r="KD28" s="59">
        <f>+IFERROR(IF(ISTEXT(KD$5)=FALSE,(INDEX(BCR!$1:$1048576,MATCH('Estadísticas BCR'!KD$5,BCR!$A:$A,0),MATCH('Estadísticas BCR'!$B28,BCR!$1:$1,0))),SUM(JR28:KC28)),"")</f>
        <v>1221.62528061993</v>
      </c>
      <c r="KE28" s="59">
        <f>+IFERROR(IF(ISTEXT(KE$5)=FALSE,(INDEX(BCR!$1:$1048576,MATCH('Estadísticas BCR'!KE$5,BCR!$A:$A,0),MATCH('Estadísticas BCR'!$B28,BCR!$1:$1,0))),SUM(JS28:KD28)),"")</f>
        <v>971.11204961631597</v>
      </c>
      <c r="KF28" s="59">
        <f>+IFERROR(IF(ISTEXT(KF$5)=FALSE,(INDEX(BCR!$1:$1048576,MATCH('Estadísticas BCR'!KF$5,BCR!$A:$A,0),MATCH('Estadísticas BCR'!$B28,BCR!$1:$1,0))),SUM(JT28:KE28)),"")</f>
        <v>1215.5233206615801</v>
      </c>
      <c r="KG28" s="59">
        <f>+IFERROR(IF(ISTEXT(KG$5)=FALSE,(INDEX(BCR!$1:$1048576,MATCH('Estadísticas BCR'!KG$5,BCR!$A:$A,0),MATCH('Estadísticas BCR'!$B28,BCR!$1:$1,0))),SUM(JU28:KF28)),"")</f>
        <v>1247.0706744653301</v>
      </c>
      <c r="KH28" s="59">
        <f>+IFERROR(IF(ISTEXT(KH$5)=FALSE,(INDEX(BCR!$1:$1048576,MATCH('Estadísticas BCR'!KH$5,BCR!$A:$A,0),MATCH('Estadísticas BCR'!$B28,BCR!$1:$1,0))),SUM(JV28:KG28)),"")</f>
        <v>1115.1700458953401</v>
      </c>
      <c r="KI28" s="59">
        <f>+IFERROR(IF(ISTEXT(KI$5)=FALSE,(INDEX(BCR!$1:$1048576,MATCH('Estadísticas BCR'!KI$5,BCR!$A:$A,0),MATCH('Estadísticas BCR'!$B28,BCR!$1:$1,0))),SUM(JW28:KH28)),"")</f>
        <v>1112.3301603498901</v>
      </c>
      <c r="KJ28" s="59">
        <f>+IFERROR(IF(ISTEXT(KJ$5)=FALSE,(INDEX(BCR!$1:$1048576,MATCH('Estadísticas BCR'!KJ$5,BCR!$A:$A,0),MATCH('Estadísticas BCR'!$B28,BCR!$1:$1,0))),SUM(JX28:KI28)),"")</f>
        <v>1164.02340674894</v>
      </c>
      <c r="KK28" s="59">
        <f>+IFERROR(IF(ISTEXT(KK$5)=FALSE,(INDEX(BCR!$1:$1048576,MATCH('Estadísticas BCR'!KK$5,BCR!$A:$A,0),MATCH('Estadísticas BCR'!$B28,BCR!$1:$1,0))),SUM(JY28:KJ28)),"")</f>
        <v>1210.8911506325901</v>
      </c>
      <c r="KL28" s="59">
        <f>+IFERROR(IF(ISTEXT(KL$5)=FALSE,(INDEX(BCR!$1:$1048576,MATCH('Estadísticas BCR'!KL$5,BCR!$A:$A,0),MATCH('Estadísticas BCR'!$B28,BCR!$1:$1,0))),SUM(JZ28:KK28)),"")</f>
        <v>1214.2250366871201</v>
      </c>
      <c r="KM28" s="59">
        <f>+IFERROR(IF(ISTEXT(KM$5)=FALSE,(INDEX(BCR!$1:$1048576,MATCH('Estadísticas BCR'!KM$5,BCR!$A:$A,0),MATCH('Estadísticas BCR'!$B28,BCR!$1:$1,0))),SUM(KA28:KL28)),"")</f>
        <v>1154.2310409890399</v>
      </c>
      <c r="KN28" s="59">
        <f>+IFERROR(IF(ISTEXT(KN$5)=FALSE,(INDEX(BCR!$1:$1048576,MATCH('Estadísticas BCR'!KN$5,BCR!$A:$A,0),MATCH('Estadísticas BCR'!$B28,BCR!$1:$1,0))),SUM(KB28:KM28)),"")</f>
        <v>1112.5122703152699</v>
      </c>
      <c r="KO28" s="59">
        <f>+IFERROR(IF(ISTEXT(KO$5)=FALSE,(INDEX(BCR!$1:$1048576,MATCH('Estadísticas BCR'!KO$5,BCR!$A:$A,0),MATCH('Estadísticas BCR'!$B28,BCR!$1:$1,0))),SUM(KC28:KN28)),"")</f>
        <v>1254.8366407281001</v>
      </c>
      <c r="KP28" s="60">
        <f>+IFERROR(IF(ISTEXT(KP$5)=FALSE,(INDEX(BCR!$1:$1048576,MATCH('Estadísticas BCR'!KP$5,BCR!$A:$A,0),MATCH('Estadísticas BCR'!$B28,BCR!$1:$1,0))),SUM(KD28:KO28)),"")</f>
        <v>13993.551077709446</v>
      </c>
      <c r="KQ28" s="59">
        <f>+IFERROR(IF(ISTEXT(KQ$5)=FALSE,(INDEX(BCR!$1:$1048576,MATCH('Estadísticas BCR'!KQ$5,BCR!$A:$A,0),MATCH('Estadísticas BCR'!$B28,BCR!$1:$1,0))),SUM(KE28:KP28)),"")</f>
        <v>940.29231562031896</v>
      </c>
      <c r="KR28" s="59">
        <f>+IFERROR(IF(ISTEXT(KR$5)=FALSE,(INDEX(BCR!$1:$1048576,MATCH('Estadísticas BCR'!KR$5,BCR!$A:$A,0),MATCH('Estadísticas BCR'!$B28,BCR!$1:$1,0))),SUM(KF28:KQ28)),"")</f>
        <v>973.59966663215903</v>
      </c>
      <c r="KS28" s="59">
        <f>+IFERROR(IF(ISTEXT(KS$5)=FALSE,(INDEX(BCR!$1:$1048576,MATCH('Estadísticas BCR'!KS$5,BCR!$A:$A,0),MATCH('Estadísticas BCR'!$B28,BCR!$1:$1,0))),SUM(KG28:KR28)),"")</f>
        <v>1226.23905866828</v>
      </c>
      <c r="KT28" s="59">
        <f>+IFERROR(IF(ISTEXT(KT$5)=FALSE,(INDEX(BCR!$1:$1048576,MATCH('Estadísticas BCR'!KT$5,BCR!$A:$A,0),MATCH('Estadísticas BCR'!$B28,BCR!$1:$1,0))),SUM(KH28:KS28)),"")</f>
        <v>1033.2537718871599</v>
      </c>
      <c r="KU28" s="59">
        <f>+IFERROR(IF(ISTEXT(KU$5)=FALSE,(INDEX(BCR!$1:$1048576,MATCH('Estadísticas BCR'!KU$5,BCR!$A:$A,0),MATCH('Estadísticas BCR'!$B28,BCR!$1:$1,0))),SUM(KI28:KT28)),"")</f>
        <v>1144.7834778966601</v>
      </c>
      <c r="KV28" s="59">
        <f>+IFERROR(IF(ISTEXT(KV$5)=FALSE,(INDEX(BCR!$1:$1048576,MATCH('Estadísticas BCR'!KV$5,BCR!$A:$A,0),MATCH('Estadísticas BCR'!$B28,BCR!$1:$1,0))),SUM(KJ28:KU28)),"")</f>
        <v>1156.17438997559</v>
      </c>
      <c r="KW28" s="59">
        <f>+IFERROR(IF(ISTEXT(KW$5)=FALSE,(INDEX(BCR!$1:$1048576,MATCH('Estadísticas BCR'!KW$5,BCR!$A:$A,0),MATCH('Estadísticas BCR'!$B28,BCR!$1:$1,0))),SUM(KK28:KV28)),"")</f>
        <v>1111.4387868331</v>
      </c>
      <c r="KX28" s="59">
        <f>+IFERROR(IF(ISTEXT(KX$5)=FALSE,(INDEX(BCR!$1:$1048576,MATCH('Estadísticas BCR'!KX$5,BCR!$A:$A,0),MATCH('Estadísticas BCR'!$B28,BCR!$1:$1,0))),SUM(KL28:KW28)),"")</f>
        <v>1203.45691446347</v>
      </c>
      <c r="KY28" s="59">
        <f>+IFERROR(IF(ISTEXT(KY$5)=FALSE,(INDEX(BCR!$1:$1048576,MATCH('Estadísticas BCR'!KY$5,BCR!$A:$A,0),MATCH('Estadísticas BCR'!$B28,BCR!$1:$1,0))),SUM(KM28:KX28)),"")</f>
        <v>1169.2316318528999</v>
      </c>
      <c r="KZ28" s="59">
        <f>+IFERROR(IF(ISTEXT(KZ$5)=FALSE,(INDEX(BCR!$1:$1048576,MATCH('Estadísticas BCR'!KZ$5,BCR!$A:$A,0),MATCH('Estadísticas BCR'!$B28,BCR!$1:$1,0))),SUM(KN28:KY28)),"")</f>
        <v>1307.16732949371</v>
      </c>
      <c r="LA28" s="59">
        <f>+IFERROR(IF(ISTEXT(LA$5)=FALSE,(INDEX(BCR!$1:$1048576,MATCH('Estadísticas BCR'!LA$5,BCR!$A:$A,0),MATCH('Estadísticas BCR'!$B28,BCR!$1:$1,0))),SUM(KO28:KZ28)),"")</f>
        <v>1179.3154189991201</v>
      </c>
      <c r="LB28" s="59">
        <f>+IFERROR(IF(ISTEXT(LB$5)=FALSE,(INDEX(BCR!$1:$1048576,MATCH('Estadísticas BCR'!LB$5,BCR!$A:$A,0),MATCH('Estadísticas BCR'!$B28,BCR!$1:$1,0))),SUM(KP28:LA28)),"")</f>
        <v>1259.2977359378999</v>
      </c>
      <c r="LC28" s="60">
        <f>+IFERROR(IF(ISTEXT(LC$5)=FALSE,(INDEX(BCR!$1:$1048576,MATCH('Estadísticas BCR'!LC$5,BCR!$A:$A,0),MATCH('Estadísticas BCR'!$B28,BCR!$1:$1,0))),SUM(KQ28:LB28)),"")</f>
        <v>13704.250498260368</v>
      </c>
      <c r="LD28" s="59">
        <f>+IFERROR(IF(ISTEXT(LD$5)=FALSE,(INDEX(BCR!$1:$1048576,MATCH('Estadísticas BCR'!LD$5,BCR!$A:$A,0),MATCH('Estadísticas BCR'!$B28,BCR!$1:$1,0))),SUM(KR28:LC28)),"")</f>
        <v>1121.0048130856401</v>
      </c>
      <c r="LE28" s="59">
        <f>+IFERROR(IF(ISTEXT(LE$5)=FALSE,(INDEX(BCR!$1:$1048576,MATCH('Estadísticas BCR'!LE$5,BCR!$A:$A,0),MATCH('Estadísticas BCR'!$B28,BCR!$1:$1,0))),SUM(KS28:LD28)),"")</f>
        <v>1082.36967691069</v>
      </c>
      <c r="LF28" s="59">
        <f>+IFERROR(IF(ISTEXT(LF$5)=FALSE,(INDEX(BCR!$1:$1048576,MATCH('Estadísticas BCR'!LF$5,BCR!$A:$A,0),MATCH('Estadísticas BCR'!$B28,BCR!$1:$1,0))),SUM(KT28:LE28)),"")</f>
        <v>1148.74045822839</v>
      </c>
      <c r="LG28" s="59">
        <f>+IFERROR(IF(ISTEXT(LG$5)=FALSE,(INDEX(BCR!$1:$1048576,MATCH('Estadísticas BCR'!LG$5,BCR!$A:$A,0),MATCH('Estadísticas BCR'!$B28,BCR!$1:$1,0))),SUM(KU28:LF28)),"")</f>
        <v>1233.3208267979101</v>
      </c>
      <c r="LH28" s="59">
        <f>+IFERROR(IF(ISTEXT(LH$5)=FALSE,(INDEX(BCR!$1:$1048576,MATCH('Estadísticas BCR'!LH$5,BCR!$A:$A,0),MATCH('Estadísticas BCR'!$B28,BCR!$1:$1,0))),SUM(KV28:LG28)),"")</f>
        <v>1173.6344335715901</v>
      </c>
      <c r="LI28" s="59">
        <f>+IFERROR(IF(ISTEXT(LI$5)=FALSE,(INDEX(BCR!$1:$1048576,MATCH('Estadísticas BCR'!LI$5,BCR!$A:$A,0),MATCH('Estadísticas BCR'!$B28,BCR!$1:$1,0))),SUM(KW28:LH28)),"")</f>
        <v>1173.4568525851</v>
      </c>
      <c r="LJ28" s="59">
        <f>+IFERROR(IF(ISTEXT(LJ$5)=FALSE,(INDEX(BCR!$1:$1048576,MATCH('Estadísticas BCR'!LJ$5,BCR!$A:$A,0),MATCH('Estadísticas BCR'!$B28,BCR!$1:$1,0))),SUM(KX28:LI28)),"")</f>
        <v>1264.7084859496899</v>
      </c>
      <c r="LK28" s="59">
        <f>+IFERROR(IF(ISTEXT(LK$5)=FALSE,(INDEX(BCR!$1:$1048576,MATCH('Estadísticas BCR'!LK$5,BCR!$A:$A,0),MATCH('Estadísticas BCR'!$B28,BCR!$1:$1,0))),SUM(KY28:LJ28)),"")</f>
        <v>1336.4324539167001</v>
      </c>
      <c r="LL28" s="59">
        <f>+IFERROR(IF(ISTEXT(LL$5)=FALSE,(INDEX(BCR!$1:$1048576,MATCH('Estadísticas BCR'!LL$5,BCR!$A:$A,0),MATCH('Estadísticas BCR'!$B28,BCR!$1:$1,0))),SUM(KZ28:LK28)),"")</f>
        <v>1301.06364723044</v>
      </c>
      <c r="LM28" s="59">
        <f>+IFERROR(IF(ISTEXT(LM$5)=FALSE,(INDEX(BCR!$1:$1048576,MATCH('Estadísticas BCR'!LM$5,BCR!$A:$A,0),MATCH('Estadísticas BCR'!$B28,BCR!$1:$1,0))),SUM(LA28:LL28)),"")</f>
        <v>1444.81991846438</v>
      </c>
      <c r="LN28" s="59">
        <f>+IFERROR(IF(ISTEXT(LN$5)=FALSE,(INDEX(BCR!$1:$1048576,MATCH('Estadísticas BCR'!LN$5,BCR!$A:$A,0),MATCH('Estadísticas BCR'!$B28,BCR!$1:$1,0))),SUM(LB28:LM28)),"")</f>
        <v>1325.4128366037401</v>
      </c>
      <c r="LO28" s="59">
        <f>+IFERROR(IF(ISTEXT(LO$5)=FALSE,(INDEX(BCR!$1:$1048576,MATCH('Estadísticas BCR'!LO$5,BCR!$A:$A,0),MATCH('Estadísticas BCR'!$B28,BCR!$1:$1,0))),SUM(LC28:LN28)),"")</f>
        <v>1327.0486380678201</v>
      </c>
      <c r="LP28" s="60">
        <f>+IFERROR(IF(ISTEXT(LP$5)=FALSE,(INDEX(BCR!$1:$1048576,MATCH('Estadísticas BCR'!LP$5,BCR!$A:$A,0),MATCH('Estadísticas BCR'!$B28,BCR!$1:$1,0))),SUM(LD28:LO28)),"")</f>
        <v>14932.013041412089</v>
      </c>
      <c r="LQ28" s="59">
        <f>+IFERROR(IF(ISTEXT(LQ$5)=FALSE,(INDEX(BCR!$1:$1048576,MATCH('Estadísticas BCR'!LQ$5,BCR!$A:$A,0),MATCH('Estadísticas BCR'!$B28,BCR!$1:$1,0))),SUM(LE28:LP28)),"")</f>
        <v>1419.8908580330001</v>
      </c>
      <c r="LR28" s="59">
        <f>+IFERROR(IF(ISTEXT(LR$5)=FALSE,(INDEX(BCR!$1:$1048576,MATCH('Estadísticas BCR'!LR$5,BCR!$A:$A,0),MATCH('Estadísticas BCR'!$B28,BCR!$1:$1,0))),SUM(LF28:LQ28)),"")</f>
        <v>1182.9808646301899</v>
      </c>
      <c r="LS28" s="59">
        <f>+IFERROR(IF(ISTEXT(LS$5)=FALSE,(INDEX(BCR!$1:$1048576,MATCH('Estadísticas BCR'!LS$5,BCR!$A:$A,0),MATCH('Estadísticas BCR'!$B28,BCR!$1:$1,0))),SUM(LG28:LR28)),"")</f>
        <v>1402.2638662954</v>
      </c>
      <c r="LT28" s="59">
        <f>+IFERROR(IF(ISTEXT(LT$5)=FALSE,(INDEX(BCR!$1:$1048576,MATCH('Estadísticas BCR'!LT$5,BCR!$A:$A,0),MATCH('Estadísticas BCR'!$B28,BCR!$1:$1,0))),SUM(LH28:LS28)),"")</f>
        <v>1319.4365559472999</v>
      </c>
      <c r="LU28" s="59">
        <f>+IFERROR(IF(ISTEXT(LU$5)=FALSE,(INDEX(BCR!$1:$1048576,MATCH('Estadísticas BCR'!LU$5,BCR!$A:$A,0),MATCH('Estadísticas BCR'!$B28,BCR!$1:$1,0))),SUM(LI28:LT28)),"")</f>
        <v>1439.07635102619</v>
      </c>
      <c r="LV28" s="59">
        <f>+IFERROR(IF(ISTEXT(LV$5)=FALSE,(INDEX(BCR!$1:$1048576,MATCH('Estadísticas BCR'!LV$5,BCR!$A:$A,0),MATCH('Estadísticas BCR'!$B28,BCR!$1:$1,0))),SUM(LJ28:LU28)),"")</f>
        <v>1321.9886256847899</v>
      </c>
      <c r="LW28" s="59">
        <f>+IFERROR(IF(ISTEXT(LW$5)=FALSE,(INDEX(BCR!$1:$1048576,MATCH('Estadísticas BCR'!LW$5,BCR!$A:$A,0),MATCH('Estadísticas BCR'!$B28,BCR!$1:$1,0))),SUM(LK28:LV28)),"")</f>
        <v>1499.05034022582</v>
      </c>
      <c r="LX28" s="59">
        <f>+IFERROR(IF(ISTEXT(LX$5)=FALSE,(INDEX(BCR!$1:$1048576,MATCH('Estadísticas BCR'!LX$5,BCR!$A:$A,0),MATCH('Estadísticas BCR'!$B28,BCR!$1:$1,0))),SUM(LL28:LW28)),"")</f>
        <v>1568.02833956621</v>
      </c>
      <c r="LY28" s="59">
        <f>+IFERROR(IF(ISTEXT(LY$5)=FALSE,(INDEX(BCR!$1:$1048576,MATCH('Estadísticas BCR'!LY$5,BCR!$A:$A,0),MATCH('Estadísticas BCR'!$B28,BCR!$1:$1,0))),SUM(LM28:LX28)),"")</f>
        <v>1469.2559107020199</v>
      </c>
      <c r="LZ28" s="59">
        <f>+IFERROR(IF(ISTEXT(LZ$5)=FALSE,(INDEX(BCR!$1:$1048576,MATCH('Estadísticas BCR'!LZ$5,BCR!$A:$A,0),MATCH('Estadísticas BCR'!$B28,BCR!$1:$1,0))),SUM(LN28:LY28)),"")</f>
        <v>1651.23417152672</v>
      </c>
      <c r="MA28" s="59">
        <f>+IFERROR(IF(ISTEXT(MA$5)=FALSE,(INDEX(BCR!$1:$1048576,MATCH('Estadísticas BCR'!MA$5,BCR!$A:$A,0),MATCH('Estadísticas BCR'!$B28,BCR!$1:$1,0))),SUM(LO28:LZ28)),"")</f>
        <v>1485.0752315857901</v>
      </c>
      <c r="MB28" s="59">
        <f>+IFERROR(IF(ISTEXT(MB$5)=FALSE,(INDEX(BCR!$1:$1048576,MATCH('Estadísticas BCR'!MB$5,BCR!$A:$A,0),MATCH('Estadísticas BCR'!$B28,BCR!$1:$1,0))),SUM(LP28:MA28)),"")</f>
        <v>1709.0872916493799</v>
      </c>
      <c r="MC28" s="60">
        <f>+IFERROR(IF(ISTEXT(MC$5)=FALSE,(INDEX(BCR!$1:$1048576,MATCH('Estadísticas BCR'!MC$5,BCR!$A:$A,0),MATCH('Estadísticas BCR'!$B28,BCR!$1:$1,0))),SUM(LQ28:MB28)),"")</f>
        <v>17467.368406872807</v>
      </c>
      <c r="MD28" s="59">
        <f>+IFERROR(IF(ISTEXT(MD$5)=FALSE,(INDEX(BCR!$1:$1048576,MATCH('Estadísticas BCR'!MD$5,BCR!$A:$A,0),MATCH('Estadísticas BCR'!$B28,BCR!$1:$1,0))),SUM(LR28:MC28)),"")</f>
        <v>1591.7179506985999</v>
      </c>
      <c r="ME28" s="59">
        <f>+IFERROR(IF(ISTEXT(ME$5)=FALSE,(INDEX(BCR!$1:$1048576,MATCH('Estadísticas BCR'!ME$5,BCR!$A:$A,0),MATCH('Estadísticas BCR'!$B28,BCR!$1:$1,0))),SUM(LS28:MD28)),"")</f>
        <v>1473.5410857959901</v>
      </c>
      <c r="MF28" s="59">
        <f>+IFERROR(IF(ISTEXT(MF$5)=FALSE,(INDEX(BCR!$1:$1048576,MATCH('Estadísticas BCR'!MF$5,BCR!$A:$A,0),MATCH('Estadísticas BCR'!$B28,BCR!$1:$1,0))),SUM(LT28:ME28)),"")</f>
        <v>0</v>
      </c>
      <c r="MG28" s="59" t="str">
        <f>+IFERROR(IF(ISTEXT(MG$5)=FALSE,(INDEX(BCR!$1:$1048576,MATCH('Estadísticas BCR'!MG$5,BCR!$A:$A,0),MATCH('Estadísticas BCR'!$B28,BCR!$1:$1,0))),SUM(LU28:MF28)),"")</f>
        <v/>
      </c>
      <c r="MH28" s="59" t="str">
        <f>+IFERROR(IF(ISTEXT(MH$5)=FALSE,(INDEX(BCR!$1:$1048576,MATCH('Estadísticas BCR'!MH$5,BCR!$A:$A,0),MATCH('Estadísticas BCR'!$B28,BCR!$1:$1,0))),SUM(LV28:MG28)),"")</f>
        <v/>
      </c>
      <c r="MI28" s="59" t="str">
        <f>+IFERROR(IF(ISTEXT(MI$5)=FALSE,(INDEX(BCR!$1:$1048576,MATCH('Estadísticas BCR'!MI$5,BCR!$A:$A,0),MATCH('Estadísticas BCR'!$B28,BCR!$1:$1,0))),SUM(LW28:MH28)),"")</f>
        <v/>
      </c>
      <c r="MJ28" s="59" t="str">
        <f>+IFERROR(IF(ISTEXT(MJ$5)=FALSE,(INDEX(BCR!$1:$1048576,MATCH('Estadísticas BCR'!MJ$5,BCR!$A:$A,0),MATCH('Estadísticas BCR'!$B28,BCR!$1:$1,0))),SUM(LX28:MI28)),"")</f>
        <v/>
      </c>
      <c r="MK28" s="59" t="str">
        <f>+IFERROR(IF(ISTEXT(MK$5)=FALSE,(INDEX(BCR!$1:$1048576,MATCH('Estadísticas BCR'!MK$5,BCR!$A:$A,0),MATCH('Estadísticas BCR'!$B28,BCR!$1:$1,0))),SUM(LY28:MJ28)),"")</f>
        <v/>
      </c>
      <c r="ML28" s="59" t="str">
        <f>+IFERROR(IF(ISTEXT(ML$5)=FALSE,(INDEX(BCR!$1:$1048576,MATCH('Estadísticas BCR'!ML$5,BCR!$A:$A,0),MATCH('Estadísticas BCR'!$B28,BCR!$1:$1,0))),SUM(LZ28:MK28)),"")</f>
        <v/>
      </c>
      <c r="MM28" s="59" t="str">
        <f>+IFERROR(IF(ISTEXT(MM$5)=FALSE,(INDEX(BCR!$1:$1048576,MATCH('Estadísticas BCR'!MM$5,BCR!$A:$A,0),MATCH('Estadísticas BCR'!$B28,BCR!$1:$1,0))),SUM(MA28:ML28)),"")</f>
        <v/>
      </c>
      <c r="MN28" s="59" t="str">
        <f>+IFERROR(IF(ISTEXT(MN$5)=FALSE,(INDEX(BCR!$1:$1048576,MATCH('Estadísticas BCR'!MN$5,BCR!$A:$A,0),MATCH('Estadísticas BCR'!$B28,BCR!$1:$1,0))),SUM(MB28:MM28)),"")</f>
        <v/>
      </c>
      <c r="MO28" s="59" t="str">
        <f>+IFERROR(IF(ISTEXT(MO$5)=FALSE,(INDEX(BCR!$1:$1048576,MATCH('Estadísticas BCR'!MO$5,BCR!$A:$A,0),MATCH('Estadísticas BCR'!$B28,BCR!$1:$1,0))),SUM(MC28:MN28)),"")</f>
        <v/>
      </c>
      <c r="MP28" s="60">
        <f>+IFERROR(IF(ISTEXT(MP$5)=FALSE,(INDEX(BCR!$1:$1048576,MATCH('Estadísticas BCR'!MP$5,BCR!$A:$A,0),MATCH('Estadísticas BCR'!$B28,BCR!$1:$1,0))),SUM(MD28:MO28)),"")</f>
        <v>3065.25903649459</v>
      </c>
    </row>
    <row r="29" spans="2:354" outlineLevel="1">
      <c r="B29" s="9" t="s">
        <v>31</v>
      </c>
      <c r="C29" s="126" t="s">
        <v>301</v>
      </c>
      <c r="D29" s="104">
        <f>+IFERROR(IF(ISTEXT(D$5)=FALSE,(INDEX(BCR!$1:$1048576,MATCH('Estadísticas BCR'!D$5,BCR!$A:$A,0),MATCH('Estadísticas BCR'!$B29,BCR!$1:$1,0))),SUM(#REF!)),"")</f>
        <v>0</v>
      </c>
      <c r="E29" s="104">
        <f>+IFERROR(IF(ISTEXT(E$5)=FALSE,(INDEX(BCR!$1:$1048576,MATCH('Estadísticas BCR'!E$5,BCR!$A:$A,0),MATCH('Estadísticas BCR'!$B29,BCR!$1:$1,0))),SUM(#REF!)),"")</f>
        <v>0</v>
      </c>
      <c r="F29" s="104">
        <f>+IFERROR(IF(ISTEXT(F$5)=FALSE,(INDEX(BCR!$1:$1048576,MATCH('Estadísticas BCR'!F$5,BCR!$A:$A,0),MATCH('Estadísticas BCR'!$B29,BCR!$1:$1,0))),SUM(#REF!)),"")</f>
        <v>0</v>
      </c>
      <c r="G29" s="104" t="str">
        <f>+IFERROR(IF(ISTEXT(G$5)=FALSE,(INDEX(BCR!$1:$1048576,MATCH('Estadísticas BCR'!G$5,BCR!$A:$A,0),MATCH('Estadísticas BCR'!$B29,BCR!$1:$1,0))),SUM(#REF!)),"")</f>
        <v/>
      </c>
      <c r="H29" s="104">
        <f>+IFERROR(IF(ISTEXT(H$5)=FALSE,(INDEX(BCR!$1:$1048576,MATCH('Estadísticas BCR'!H$5,BCR!$A:$A,0),MATCH('Estadísticas BCR'!$B29,BCR!$1:$1,0))),SUM(#REF!)),"")</f>
        <v>0</v>
      </c>
      <c r="I29" s="104">
        <f>+IFERROR(IF(ISTEXT(I$5)=FALSE,(INDEX(BCR!$1:$1048576,MATCH('Estadísticas BCR'!I$5,BCR!$A:$A,0),MATCH('Estadísticas BCR'!$B29,BCR!$1:$1,0))),SUM(#REF!)),"")</f>
        <v>0</v>
      </c>
      <c r="J29" s="104">
        <f>+IFERROR(IF(ISTEXT(J$5)=FALSE,(INDEX(BCR!$1:$1048576,MATCH('Estadísticas BCR'!J$5,BCR!$A:$A,0),MATCH('Estadísticas BCR'!$B29,BCR!$1:$1,0))),SUM(#REF!)),"")</f>
        <v>0</v>
      </c>
      <c r="K29" s="104">
        <f>+IFERROR(IF(ISTEXT(K$5)=FALSE,(INDEX(BCR!$1:$1048576,MATCH('Estadísticas BCR'!K$5,BCR!$A:$A,0),MATCH('Estadísticas BCR'!$B29,BCR!$1:$1,0))),SUM(#REF!)),"")</f>
        <v>0</v>
      </c>
      <c r="L29" s="104">
        <f>+IFERROR(IF(ISTEXT(L$5)=FALSE,(INDEX(BCR!$1:$1048576,MATCH('Estadísticas BCR'!L$5,BCR!$A:$A,0),MATCH('Estadísticas BCR'!$B29,BCR!$1:$1,0))),SUM(#REF!)),"")</f>
        <v>0</v>
      </c>
      <c r="M29" s="104">
        <f>+IFERROR(IF(ISTEXT(M$5)=FALSE,(INDEX(BCR!$1:$1048576,MATCH('Estadísticas BCR'!M$5,BCR!$A:$A,0),MATCH('Estadísticas BCR'!$B29,BCR!$1:$1,0))),SUM(#REF!)),"")</f>
        <v>0</v>
      </c>
      <c r="N29" s="104">
        <f>+IFERROR(IF(ISTEXT(N$5)=FALSE,(INDEX(BCR!$1:$1048576,MATCH('Estadísticas BCR'!N$5,BCR!$A:$A,0),MATCH('Estadísticas BCR'!$B29,BCR!$1:$1,0))),SUM(#REF!)),"")</f>
        <v>0</v>
      </c>
      <c r="O29" s="104">
        <f>+IFERROR(IF(ISTEXT(O$5)=FALSE,(INDEX(BCR!$1:$1048576,MATCH('Estadísticas BCR'!O$5,BCR!$A:$A,0),MATCH('Estadísticas BCR'!$B29,BCR!$1:$1,0))),SUM(#REF!)),"")</f>
        <v>0</v>
      </c>
      <c r="P29" s="60">
        <f>+IFERROR(IF(ISTEXT(P$5)=FALSE,(INDEX(BCR!$1:$1048576,MATCH('Estadísticas BCR'!P$5,BCR!$A:$A,0),MATCH('Estadísticas BCR'!$B29,BCR!$1:$1,0))),SUM(D29:O29)),"")</f>
        <v>0</v>
      </c>
      <c r="Q29" s="104">
        <f>+IFERROR(IF(ISTEXT(Q$5)=FALSE,(INDEX(BCR!$1:$1048576,MATCH('Estadísticas BCR'!Q$5,BCR!$A:$A,0),MATCH('Estadísticas BCR'!$B29,BCR!$1:$1,0))),SUM(#REF!)),"")</f>
        <v>0</v>
      </c>
      <c r="R29" s="104">
        <f>+IFERROR(IF(ISTEXT(R$5)=FALSE,(INDEX(BCR!$1:$1048576,MATCH('Estadísticas BCR'!R$5,BCR!$A:$A,0),MATCH('Estadísticas BCR'!$B29,BCR!$1:$1,0))),SUM(#REF!)),"")</f>
        <v>0</v>
      </c>
      <c r="S29" s="104">
        <f>+IFERROR(IF(ISTEXT(S$5)=FALSE,(INDEX(BCR!$1:$1048576,MATCH('Estadísticas BCR'!S$5,BCR!$A:$A,0),MATCH('Estadísticas BCR'!$B29,BCR!$1:$1,0))),SUM(#REF!)),"")</f>
        <v>0</v>
      </c>
      <c r="T29" s="104">
        <f>+IFERROR(IF(ISTEXT(T$5)=FALSE,(INDEX(BCR!$1:$1048576,MATCH('Estadísticas BCR'!T$5,BCR!$A:$A,0),MATCH('Estadísticas BCR'!$B29,BCR!$1:$1,0))),SUM(#REF!)),"")</f>
        <v>0</v>
      </c>
      <c r="U29" s="104">
        <f>+IFERROR(IF(ISTEXT(U$5)=FALSE,(INDEX(BCR!$1:$1048576,MATCH('Estadísticas BCR'!U$5,BCR!$A:$A,0),MATCH('Estadísticas BCR'!$B29,BCR!$1:$1,0))),SUM(#REF!)),"")</f>
        <v>0</v>
      </c>
      <c r="V29" s="104">
        <f>+IFERROR(IF(ISTEXT(V$5)=FALSE,(INDEX(BCR!$1:$1048576,MATCH('Estadísticas BCR'!V$5,BCR!$A:$A,0),MATCH('Estadísticas BCR'!$B29,BCR!$1:$1,0))),SUM(#REF!)),"")</f>
        <v>0</v>
      </c>
      <c r="W29" s="104">
        <f>+IFERROR(IF(ISTEXT(W$5)=FALSE,(INDEX(BCR!$1:$1048576,MATCH('Estadísticas BCR'!W$5,BCR!$A:$A,0),MATCH('Estadísticas BCR'!$B29,BCR!$1:$1,0))),SUM(#REF!)),"")</f>
        <v>0</v>
      </c>
      <c r="X29" s="104">
        <f>+IFERROR(IF(ISTEXT(X$5)=FALSE,(INDEX(BCR!$1:$1048576,MATCH('Estadísticas BCR'!X$5,BCR!$A:$A,0),MATCH('Estadísticas BCR'!$B29,BCR!$1:$1,0))),SUM(#REF!)),"")</f>
        <v>0</v>
      </c>
      <c r="Y29" s="104">
        <f>+IFERROR(IF(ISTEXT(Y$5)=FALSE,(INDEX(BCR!$1:$1048576,MATCH('Estadísticas BCR'!Y$5,BCR!$A:$A,0),MATCH('Estadísticas BCR'!$B29,BCR!$1:$1,0))),SUM(#REF!)),"")</f>
        <v>0</v>
      </c>
      <c r="Z29" s="104">
        <f>+IFERROR(IF(ISTEXT(Z$5)=FALSE,(INDEX(BCR!$1:$1048576,MATCH('Estadísticas BCR'!Z$5,BCR!$A:$A,0),MATCH('Estadísticas BCR'!$B29,BCR!$1:$1,0))),SUM(#REF!)),"")</f>
        <v>0</v>
      </c>
      <c r="AA29" s="104">
        <f>+IFERROR(IF(ISTEXT(AA$5)=FALSE,(INDEX(BCR!$1:$1048576,MATCH('Estadísticas BCR'!AA$5,BCR!$A:$A,0),MATCH('Estadísticas BCR'!$B29,BCR!$1:$1,0))),SUM(#REF!)),"")</f>
        <v>0</v>
      </c>
      <c r="AB29" s="104">
        <f>+IFERROR(IF(ISTEXT(AB$5)=FALSE,(INDEX(BCR!$1:$1048576,MATCH('Estadísticas BCR'!AB$5,BCR!$A:$A,0),MATCH('Estadísticas BCR'!$B29,BCR!$1:$1,0))),SUM(#REF!)),"")</f>
        <v>0</v>
      </c>
      <c r="AC29" s="60">
        <f>+IFERROR(IF(ISTEXT(AC$5)=FALSE,(INDEX(BCR!$1:$1048576,MATCH('Estadísticas BCR'!AC$5,BCR!$A:$A,0),MATCH('Estadísticas BCR'!$B29,BCR!$1:$1,0))),SUM(Q29:AB29)),"")</f>
        <v>0</v>
      </c>
      <c r="AD29" s="59">
        <f>+IFERROR(IF(ISTEXT(AD$5)=FALSE,(INDEX(BCR!$1:$1048576,MATCH('Estadísticas BCR'!AD$5,BCR!$A:$A,0),MATCH('Estadísticas BCR'!$B29,BCR!$1:$1,0))),SUM(#REF!)),"")</f>
        <v>0</v>
      </c>
      <c r="AE29" s="59">
        <f>+IFERROR(IF(ISTEXT(AE$5)=FALSE,(INDEX(BCR!$1:$1048576,MATCH('Estadísticas BCR'!AE$5,BCR!$A:$A,0),MATCH('Estadísticas BCR'!$B29,BCR!$1:$1,0))),SUM(#REF!)),"")</f>
        <v>0</v>
      </c>
      <c r="AF29" s="59">
        <f>+IFERROR(IF(ISTEXT(AF$5)=FALSE,(INDEX(BCR!$1:$1048576,MATCH('Estadísticas BCR'!AF$5,BCR!$A:$A,0),MATCH('Estadísticas BCR'!$B29,BCR!$1:$1,0))),SUM(#REF!)),"")</f>
        <v>0</v>
      </c>
      <c r="AG29" s="59">
        <f>+IFERROR(IF(ISTEXT(AG$5)=FALSE,(INDEX(BCR!$1:$1048576,MATCH('Estadísticas BCR'!AG$5,BCR!$A:$A,0),MATCH('Estadísticas BCR'!$B29,BCR!$1:$1,0))),SUM(#REF!)),"")</f>
        <v>0</v>
      </c>
      <c r="AH29" s="59">
        <f>+IFERROR(IF(ISTEXT(AH$5)=FALSE,(INDEX(BCR!$1:$1048576,MATCH('Estadísticas BCR'!AH$5,BCR!$A:$A,0),MATCH('Estadísticas BCR'!$B29,BCR!$1:$1,0))),SUM(#REF!)),"")</f>
        <v>0</v>
      </c>
      <c r="AI29" s="59">
        <f>+IFERROR(IF(ISTEXT(AI$5)=FALSE,(INDEX(BCR!$1:$1048576,MATCH('Estadísticas BCR'!AI$5,BCR!$A:$A,0),MATCH('Estadísticas BCR'!$B29,BCR!$1:$1,0))),SUM(#REF!)),"")</f>
        <v>0</v>
      </c>
      <c r="AJ29" s="59">
        <f>+IFERROR(IF(ISTEXT(AJ$5)=FALSE,(INDEX(BCR!$1:$1048576,MATCH('Estadísticas BCR'!AJ$5,BCR!$A:$A,0),MATCH('Estadísticas BCR'!$B29,BCR!$1:$1,0))),SUM(#REF!)),"")</f>
        <v>0</v>
      </c>
      <c r="AK29" s="59">
        <f>+IFERROR(IF(ISTEXT(AK$5)=FALSE,(INDEX(BCR!$1:$1048576,MATCH('Estadísticas BCR'!AK$5,BCR!$A:$A,0),MATCH('Estadísticas BCR'!$B29,BCR!$1:$1,0))),SUM(#REF!)),"")</f>
        <v>0</v>
      </c>
      <c r="AL29" s="59">
        <f>+IFERROR(IF(ISTEXT(AL$5)=FALSE,(INDEX(BCR!$1:$1048576,MATCH('Estadísticas BCR'!AL$5,BCR!$A:$A,0),MATCH('Estadísticas BCR'!$B29,BCR!$1:$1,0))),SUM(#REF!)),"")</f>
        <v>0</v>
      </c>
      <c r="AM29" s="59">
        <f>+IFERROR(IF(ISTEXT(AM$5)=FALSE,(INDEX(BCR!$1:$1048576,MATCH('Estadísticas BCR'!AM$5,BCR!$A:$A,0),MATCH('Estadísticas BCR'!$B29,BCR!$1:$1,0))),SUM(#REF!)),"")</f>
        <v>0</v>
      </c>
      <c r="AN29" s="59">
        <f>+IFERROR(IF(ISTEXT(AN$5)=FALSE,(INDEX(BCR!$1:$1048576,MATCH('Estadísticas BCR'!AN$5,BCR!$A:$A,0),MATCH('Estadísticas BCR'!$B29,BCR!$1:$1,0))),SUM(#REF!)),"")</f>
        <v>0</v>
      </c>
      <c r="AO29" s="59">
        <f>+IFERROR(IF(ISTEXT(AO$5)=FALSE,(INDEX(BCR!$1:$1048576,MATCH('Estadísticas BCR'!AO$5,BCR!$A:$A,0),MATCH('Estadísticas BCR'!$B29,BCR!$1:$1,0))),SUM(#REF!)),"")</f>
        <v>0</v>
      </c>
      <c r="AP29" s="60">
        <f>+IFERROR(IF(ISTEXT(AP$5)=FALSE,(INDEX(BCR!$1:$1048576,MATCH('Estadísticas BCR'!AP$5,BCR!$A:$A,0),MATCH('Estadísticas BCR'!$B29,BCR!$1:$1,0))),SUM(AD29:AO29)),"")</f>
        <v>0</v>
      </c>
      <c r="AQ29" s="59">
        <f>+IFERROR(IF(ISTEXT(AQ$5)=FALSE,(INDEX(BCR!$1:$1048576,MATCH('Estadísticas BCR'!AQ$5,BCR!$A:$A,0),MATCH('Estadísticas BCR'!$B29,BCR!$1:$1,0))),SUM(#REF!)),"")</f>
        <v>0</v>
      </c>
      <c r="AR29" s="59">
        <f>+IFERROR(IF(ISTEXT(AR$5)=FALSE,(INDEX(BCR!$1:$1048576,MATCH('Estadísticas BCR'!AR$5,BCR!$A:$A,0),MATCH('Estadísticas BCR'!$B29,BCR!$1:$1,0))),SUM(#REF!)),"")</f>
        <v>0</v>
      </c>
      <c r="AS29" s="59">
        <f>+IFERROR(IF(ISTEXT(AS$5)=FALSE,(INDEX(BCR!$1:$1048576,MATCH('Estadísticas BCR'!AS$5,BCR!$A:$A,0),MATCH('Estadísticas BCR'!$B29,BCR!$1:$1,0))),SUM(#REF!)),"")</f>
        <v>0</v>
      </c>
      <c r="AT29" s="59">
        <f>+IFERROR(IF(ISTEXT(AT$5)=FALSE,(INDEX(BCR!$1:$1048576,MATCH('Estadísticas BCR'!AT$5,BCR!$A:$A,0),MATCH('Estadísticas BCR'!$B29,BCR!$1:$1,0))),SUM(#REF!)),"")</f>
        <v>0</v>
      </c>
      <c r="AU29" s="59">
        <f>+IFERROR(IF(ISTEXT(AU$5)=FALSE,(INDEX(BCR!$1:$1048576,MATCH('Estadísticas BCR'!AU$5,BCR!$A:$A,0),MATCH('Estadísticas BCR'!$B29,BCR!$1:$1,0))),SUM(#REF!)),"")</f>
        <v>0</v>
      </c>
      <c r="AV29" s="59">
        <f>+IFERROR(IF(ISTEXT(AV$5)=FALSE,(INDEX(BCR!$1:$1048576,MATCH('Estadísticas BCR'!AV$5,BCR!$A:$A,0),MATCH('Estadísticas BCR'!$B29,BCR!$1:$1,0))),SUM(#REF!)),"")</f>
        <v>0</v>
      </c>
      <c r="AW29" s="59">
        <f>+IFERROR(IF(ISTEXT(AW$5)=FALSE,(INDEX(BCR!$1:$1048576,MATCH('Estadísticas BCR'!AW$5,BCR!$A:$A,0),MATCH('Estadísticas BCR'!$B29,BCR!$1:$1,0))),SUM(#REF!)),"")</f>
        <v>0</v>
      </c>
      <c r="AX29" s="59">
        <f>+IFERROR(IF(ISTEXT(AX$5)=FALSE,(INDEX(BCR!$1:$1048576,MATCH('Estadísticas BCR'!AX$5,BCR!$A:$A,0),MATCH('Estadísticas BCR'!$B29,BCR!$1:$1,0))),SUM(#REF!)),"")</f>
        <v>0</v>
      </c>
      <c r="AY29" s="59">
        <f>+IFERROR(IF(ISTEXT(AY$5)=FALSE,(INDEX(BCR!$1:$1048576,MATCH('Estadísticas BCR'!AY$5,BCR!$A:$A,0),MATCH('Estadísticas BCR'!$B29,BCR!$1:$1,0))),SUM(#REF!)),"")</f>
        <v>0</v>
      </c>
      <c r="AZ29" s="59">
        <f>+IFERROR(IF(ISTEXT(AZ$5)=FALSE,(INDEX(BCR!$1:$1048576,MATCH('Estadísticas BCR'!AZ$5,BCR!$A:$A,0),MATCH('Estadísticas BCR'!$B29,BCR!$1:$1,0))),SUM(#REF!)),"")</f>
        <v>0</v>
      </c>
      <c r="BA29" s="59">
        <f>+IFERROR(IF(ISTEXT(BA$5)=FALSE,(INDEX(BCR!$1:$1048576,MATCH('Estadísticas BCR'!BA$5,BCR!$A:$A,0),MATCH('Estadísticas BCR'!$B29,BCR!$1:$1,0))),SUM(#REF!)),"")</f>
        <v>0</v>
      </c>
      <c r="BB29" s="59">
        <f>+IFERROR(IF(ISTEXT(BB$5)=FALSE,(INDEX(BCR!$1:$1048576,MATCH('Estadísticas BCR'!BB$5,BCR!$A:$A,0),MATCH('Estadísticas BCR'!$B29,BCR!$1:$1,0))),SUM(#REF!)),"")</f>
        <v>0</v>
      </c>
      <c r="BC29" s="60">
        <f>+IFERROR(IF(ISTEXT(BC$5)=FALSE,(INDEX(BCR!$1:$1048576,MATCH('Estadísticas BCR'!BC$5,BCR!$A:$A,0),MATCH('Estadísticas BCR'!$B29,BCR!$1:$1,0))),SUM(AQ29:BB29)),"")</f>
        <v>0</v>
      </c>
      <c r="BD29" s="59">
        <f>+IFERROR(IF(ISTEXT(BD$5)=FALSE,(INDEX(BCR!$1:$1048576,MATCH('Estadísticas BCR'!BD$5,BCR!$A:$A,0),MATCH('Estadísticas BCR'!$B29,BCR!$1:$1,0))),SUM(#REF!)),"")</f>
        <v>0</v>
      </c>
      <c r="BE29" s="59">
        <f>+IFERROR(IF(ISTEXT(BE$5)=FALSE,(INDEX(BCR!$1:$1048576,MATCH('Estadísticas BCR'!BE$5,BCR!$A:$A,0),MATCH('Estadísticas BCR'!$B29,BCR!$1:$1,0))),SUM(#REF!)),"")</f>
        <v>0</v>
      </c>
      <c r="BF29" s="59">
        <f>+IFERROR(IF(ISTEXT(BF$5)=FALSE,(INDEX(BCR!$1:$1048576,MATCH('Estadísticas BCR'!BF$5,BCR!$A:$A,0),MATCH('Estadísticas BCR'!$B29,BCR!$1:$1,0))),SUM(#REF!)),"")</f>
        <v>0</v>
      </c>
      <c r="BG29" s="59">
        <f>+IFERROR(IF(ISTEXT(BG$5)=FALSE,(INDEX(BCR!$1:$1048576,MATCH('Estadísticas BCR'!BG$5,BCR!$A:$A,0),MATCH('Estadísticas BCR'!$B29,BCR!$1:$1,0))),SUM(#REF!)),"")</f>
        <v>0</v>
      </c>
      <c r="BH29" s="59">
        <f>+IFERROR(IF(ISTEXT(BH$5)=FALSE,(INDEX(BCR!$1:$1048576,MATCH('Estadísticas BCR'!BH$5,BCR!$A:$A,0),MATCH('Estadísticas BCR'!$B29,BCR!$1:$1,0))),SUM(#REF!)),"")</f>
        <v>0</v>
      </c>
      <c r="BI29" s="59">
        <f>+IFERROR(IF(ISTEXT(BI$5)=FALSE,(INDEX(BCR!$1:$1048576,MATCH('Estadísticas BCR'!BI$5,BCR!$A:$A,0),MATCH('Estadísticas BCR'!$B29,BCR!$1:$1,0))),SUM(#REF!)),"")</f>
        <v>0</v>
      </c>
      <c r="BJ29" s="59">
        <f>+IFERROR(IF(ISTEXT(BJ$5)=FALSE,(INDEX(BCR!$1:$1048576,MATCH('Estadísticas BCR'!BJ$5,BCR!$A:$A,0),MATCH('Estadísticas BCR'!$B29,BCR!$1:$1,0))),SUM(#REF!)),"")</f>
        <v>0</v>
      </c>
      <c r="BK29" s="59">
        <f>+IFERROR(IF(ISTEXT(BK$5)=FALSE,(INDEX(BCR!$1:$1048576,MATCH('Estadísticas BCR'!BK$5,BCR!$A:$A,0),MATCH('Estadísticas BCR'!$B29,BCR!$1:$1,0))),SUM(#REF!)),"")</f>
        <v>0</v>
      </c>
      <c r="BL29" s="59">
        <f>+IFERROR(IF(ISTEXT(BL$5)=FALSE,(INDEX(BCR!$1:$1048576,MATCH('Estadísticas BCR'!BL$5,BCR!$A:$A,0),MATCH('Estadísticas BCR'!$B29,BCR!$1:$1,0))),SUM(#REF!)),"")</f>
        <v>0</v>
      </c>
      <c r="BM29" s="59">
        <f>+IFERROR(IF(ISTEXT(BM$5)=FALSE,(INDEX(BCR!$1:$1048576,MATCH('Estadísticas BCR'!BM$5,BCR!$A:$A,0),MATCH('Estadísticas BCR'!$B29,BCR!$1:$1,0))),SUM(#REF!)),"")</f>
        <v>0</v>
      </c>
      <c r="BN29" s="59">
        <f>+IFERROR(IF(ISTEXT(BN$5)=FALSE,(INDEX(BCR!$1:$1048576,MATCH('Estadísticas BCR'!BN$5,BCR!$A:$A,0),MATCH('Estadísticas BCR'!$B29,BCR!$1:$1,0))),SUM(#REF!)),"")</f>
        <v>0</v>
      </c>
      <c r="BO29" s="59">
        <f>+IFERROR(IF(ISTEXT(BO$5)=FALSE,(INDEX(BCR!$1:$1048576,MATCH('Estadísticas BCR'!BO$5,BCR!$A:$A,0),MATCH('Estadísticas BCR'!$B29,BCR!$1:$1,0))),SUM(#REF!)),"")</f>
        <v>0</v>
      </c>
      <c r="BP29" s="60">
        <f>+IFERROR(IF(ISTEXT(BP$5)=FALSE,(INDEX(BCR!$1:$1048576,MATCH('Estadísticas BCR'!BP$5,BCR!$A:$A,0),MATCH('Estadísticas BCR'!$B29,BCR!$1:$1,0))),SUM(BD29:BO29)),"")</f>
        <v>0</v>
      </c>
      <c r="BQ29" s="59">
        <f>+IFERROR(IF(ISTEXT(BQ$5)=FALSE,(INDEX(BCR!$1:$1048576,MATCH('Estadísticas BCR'!BQ$5,BCR!$A:$A,0),MATCH('Estadísticas BCR'!$B29,BCR!$1:$1,0))),SUM(#REF!)),"")</f>
        <v>0</v>
      </c>
      <c r="BR29" s="59">
        <f>+IFERROR(IF(ISTEXT(BR$5)=FALSE,(INDEX(BCR!$1:$1048576,MATCH('Estadísticas BCR'!BR$5,BCR!$A:$A,0),MATCH('Estadísticas BCR'!$B29,BCR!$1:$1,0))),SUM(#REF!)),"")</f>
        <v>0</v>
      </c>
      <c r="BS29" s="59">
        <f>+IFERROR(IF(ISTEXT(BS$5)=FALSE,(INDEX(BCR!$1:$1048576,MATCH('Estadísticas BCR'!BS$5,BCR!$A:$A,0),MATCH('Estadísticas BCR'!$B29,BCR!$1:$1,0))),SUM(#REF!)),"")</f>
        <v>0</v>
      </c>
      <c r="BT29" s="59">
        <f>+IFERROR(IF(ISTEXT(BT$5)=FALSE,(INDEX(BCR!$1:$1048576,MATCH('Estadísticas BCR'!BT$5,BCR!$A:$A,0),MATCH('Estadísticas BCR'!$B29,BCR!$1:$1,0))),SUM(#REF!)),"")</f>
        <v>0</v>
      </c>
      <c r="BU29" s="59">
        <f>+IFERROR(IF(ISTEXT(BU$5)=FALSE,(INDEX(BCR!$1:$1048576,MATCH('Estadísticas BCR'!BU$5,BCR!$A:$A,0),MATCH('Estadísticas BCR'!$B29,BCR!$1:$1,0))),SUM(#REF!)),"")</f>
        <v>0</v>
      </c>
      <c r="BV29" s="59">
        <f>+IFERROR(IF(ISTEXT(BV$5)=FALSE,(INDEX(BCR!$1:$1048576,MATCH('Estadísticas BCR'!BV$5,BCR!$A:$A,0),MATCH('Estadísticas BCR'!$B29,BCR!$1:$1,0))),SUM(#REF!)),"")</f>
        <v>0</v>
      </c>
      <c r="BW29" s="59">
        <f>+IFERROR(IF(ISTEXT(BW$5)=FALSE,(INDEX(BCR!$1:$1048576,MATCH('Estadísticas BCR'!BW$5,BCR!$A:$A,0),MATCH('Estadísticas BCR'!$B29,BCR!$1:$1,0))),SUM(#REF!)),"")</f>
        <v>0</v>
      </c>
      <c r="BX29" s="59">
        <f>+IFERROR(IF(ISTEXT(BX$5)=FALSE,(INDEX(BCR!$1:$1048576,MATCH('Estadísticas BCR'!BX$5,BCR!$A:$A,0),MATCH('Estadísticas BCR'!$B29,BCR!$1:$1,0))),SUM(#REF!)),"")</f>
        <v>0</v>
      </c>
      <c r="BY29" s="59">
        <f>+IFERROR(IF(ISTEXT(BY$5)=FALSE,(INDEX(BCR!$1:$1048576,MATCH('Estadísticas BCR'!BY$5,BCR!$A:$A,0),MATCH('Estadísticas BCR'!$B29,BCR!$1:$1,0))),SUM(#REF!)),"")</f>
        <v>0</v>
      </c>
      <c r="BZ29" s="59">
        <f>+IFERROR(IF(ISTEXT(BZ$5)=FALSE,(INDEX(BCR!$1:$1048576,MATCH('Estadísticas BCR'!BZ$5,BCR!$A:$A,0),MATCH('Estadísticas BCR'!$B29,BCR!$1:$1,0))),SUM(#REF!)),"")</f>
        <v>0</v>
      </c>
      <c r="CA29" s="59">
        <f>+IFERROR(IF(ISTEXT(CA$5)=FALSE,(INDEX(BCR!$1:$1048576,MATCH('Estadísticas BCR'!CA$5,BCR!$A:$A,0),MATCH('Estadísticas BCR'!$B29,BCR!$1:$1,0))),SUM(#REF!)),"")</f>
        <v>0</v>
      </c>
      <c r="CB29" s="59">
        <f>+IFERROR(IF(ISTEXT(CB$5)=FALSE,(INDEX(BCR!$1:$1048576,MATCH('Estadísticas BCR'!CB$5,BCR!$A:$A,0),MATCH('Estadísticas BCR'!$B29,BCR!$1:$1,0))),SUM(#REF!)),"")</f>
        <v>0</v>
      </c>
      <c r="CC29" s="60">
        <f>+IFERROR(IF(ISTEXT(CC$5)=FALSE,(INDEX(BCR!$1:$1048576,MATCH('Estadísticas BCR'!CC$5,BCR!$A:$A,0),MATCH('Estadísticas BCR'!$B29,BCR!$1:$1,0))),SUM(BQ29:CB29)),"")</f>
        <v>0</v>
      </c>
      <c r="CD29" s="59">
        <f>+IFERROR(IF(ISTEXT(CD$5)=FALSE,(INDEX(BCR!$1:$1048576,MATCH('Estadísticas BCR'!CD$5,BCR!$A:$A,0),MATCH('Estadísticas BCR'!$B29,BCR!$1:$1,0))),SUM(#REF!)),"")</f>
        <v>0</v>
      </c>
      <c r="CE29" s="59">
        <f>+IFERROR(IF(ISTEXT(CE$5)=FALSE,(INDEX(BCR!$1:$1048576,MATCH('Estadísticas BCR'!CE$5,BCR!$A:$A,0),MATCH('Estadísticas BCR'!$B29,BCR!$1:$1,0))),SUM(#REF!)),"")</f>
        <v>0</v>
      </c>
      <c r="CF29" s="59">
        <f>+IFERROR(IF(ISTEXT(CF$5)=FALSE,(INDEX(BCR!$1:$1048576,MATCH('Estadísticas BCR'!CF$5,BCR!$A:$A,0),MATCH('Estadísticas BCR'!$B29,BCR!$1:$1,0))),SUM(#REF!)),"")</f>
        <v>0</v>
      </c>
      <c r="CG29" s="59">
        <f>+IFERROR(IF(ISTEXT(CG$5)=FALSE,(INDEX(BCR!$1:$1048576,MATCH('Estadísticas BCR'!CG$5,BCR!$A:$A,0),MATCH('Estadísticas BCR'!$B29,BCR!$1:$1,0))),SUM(#REF!)),"")</f>
        <v>0</v>
      </c>
      <c r="CH29" s="59">
        <f>+IFERROR(IF(ISTEXT(CH$5)=FALSE,(INDEX(BCR!$1:$1048576,MATCH('Estadísticas BCR'!CH$5,BCR!$A:$A,0),MATCH('Estadísticas BCR'!$B29,BCR!$1:$1,0))),SUM(#REF!)),"")</f>
        <v>0</v>
      </c>
      <c r="CI29" s="59">
        <f>+IFERROR(IF(ISTEXT(CI$5)=FALSE,(INDEX(BCR!$1:$1048576,MATCH('Estadísticas BCR'!CI$5,BCR!$A:$A,0),MATCH('Estadísticas BCR'!$B29,BCR!$1:$1,0))),SUM(#REF!)),"")</f>
        <v>0</v>
      </c>
      <c r="CJ29" s="59">
        <f>+IFERROR(IF(ISTEXT(CJ$5)=FALSE,(INDEX(BCR!$1:$1048576,MATCH('Estadísticas BCR'!CJ$5,BCR!$A:$A,0),MATCH('Estadísticas BCR'!$B29,BCR!$1:$1,0))),SUM(#REF!)),"")</f>
        <v>0</v>
      </c>
      <c r="CK29" s="59">
        <f>+IFERROR(IF(ISTEXT(CK$5)=FALSE,(INDEX(BCR!$1:$1048576,MATCH('Estadísticas BCR'!CK$5,BCR!$A:$A,0),MATCH('Estadísticas BCR'!$B29,BCR!$1:$1,0))),SUM(#REF!)),"")</f>
        <v>0</v>
      </c>
      <c r="CL29" s="59">
        <f>+IFERROR(IF(ISTEXT(CL$5)=FALSE,(INDEX(BCR!$1:$1048576,MATCH('Estadísticas BCR'!CL$5,BCR!$A:$A,0),MATCH('Estadísticas BCR'!$B29,BCR!$1:$1,0))),SUM(#REF!)),"")</f>
        <v>0</v>
      </c>
      <c r="CM29" s="59">
        <f>+IFERROR(IF(ISTEXT(CM$5)=FALSE,(INDEX(BCR!$1:$1048576,MATCH('Estadísticas BCR'!CM$5,BCR!$A:$A,0),MATCH('Estadísticas BCR'!$B29,BCR!$1:$1,0))),SUM(#REF!)),"")</f>
        <v>0</v>
      </c>
      <c r="CN29" s="59">
        <f>+IFERROR(IF(ISTEXT(CN$5)=FALSE,(INDEX(BCR!$1:$1048576,MATCH('Estadísticas BCR'!CN$5,BCR!$A:$A,0),MATCH('Estadísticas BCR'!$B29,BCR!$1:$1,0))),SUM(#REF!)),"")</f>
        <v>0</v>
      </c>
      <c r="CO29" s="59">
        <f>+IFERROR(IF(ISTEXT(CO$5)=FALSE,(INDEX(BCR!$1:$1048576,MATCH('Estadísticas BCR'!CO$5,BCR!$A:$A,0),MATCH('Estadísticas BCR'!$B29,BCR!$1:$1,0))),SUM(#REF!)),"")</f>
        <v>0</v>
      </c>
      <c r="CP29" s="60">
        <f>+IFERROR(IF(ISTEXT(CP$5)=FALSE,(INDEX(BCR!$1:$1048576,MATCH('Estadísticas BCR'!CP$5,BCR!$A:$A,0),MATCH('Estadísticas BCR'!$B29,BCR!$1:$1,0))),SUM(CD29:CO29)),"")</f>
        <v>0</v>
      </c>
      <c r="CQ29" s="59">
        <f>+IFERROR(IF(ISTEXT(CQ$5)=FALSE,(INDEX(BCR!$1:$1048576,MATCH('Estadísticas BCR'!CQ$5,BCR!$A:$A,0),MATCH('Estadísticas BCR'!$B29,BCR!$1:$1,0))),SUM(#REF!)),"")</f>
        <v>0</v>
      </c>
      <c r="CR29" s="59">
        <f>+IFERROR(IF(ISTEXT(CR$5)=FALSE,(INDEX(BCR!$1:$1048576,MATCH('Estadísticas BCR'!CR$5,BCR!$A:$A,0),MATCH('Estadísticas BCR'!$B29,BCR!$1:$1,0))),SUM(#REF!)),"")</f>
        <v>0</v>
      </c>
      <c r="CS29" s="59">
        <f>+IFERROR(IF(ISTEXT(CS$5)=FALSE,(INDEX(BCR!$1:$1048576,MATCH('Estadísticas BCR'!CS$5,BCR!$A:$A,0),MATCH('Estadísticas BCR'!$B29,BCR!$1:$1,0))),SUM(#REF!)),"")</f>
        <v>0</v>
      </c>
      <c r="CT29" s="59">
        <f>+IFERROR(IF(ISTEXT(CT$5)=FALSE,(INDEX(BCR!$1:$1048576,MATCH('Estadísticas BCR'!CT$5,BCR!$A:$A,0),MATCH('Estadísticas BCR'!$B29,BCR!$1:$1,0))),SUM(#REF!)),"")</f>
        <v>0</v>
      </c>
      <c r="CU29" s="59">
        <f>+IFERROR(IF(ISTEXT(CU$5)=FALSE,(INDEX(BCR!$1:$1048576,MATCH('Estadísticas BCR'!CU$5,BCR!$A:$A,0),MATCH('Estadísticas BCR'!$B29,BCR!$1:$1,0))),SUM(#REF!)),"")</f>
        <v>0</v>
      </c>
      <c r="CV29" s="59">
        <f>+IFERROR(IF(ISTEXT(CV$5)=FALSE,(INDEX(BCR!$1:$1048576,MATCH('Estadísticas BCR'!CV$5,BCR!$A:$A,0),MATCH('Estadísticas BCR'!$B29,BCR!$1:$1,0))),SUM(#REF!)),"")</f>
        <v>0</v>
      </c>
      <c r="CW29" s="59">
        <f>+IFERROR(IF(ISTEXT(CW$5)=FALSE,(INDEX(BCR!$1:$1048576,MATCH('Estadísticas BCR'!CW$5,BCR!$A:$A,0),MATCH('Estadísticas BCR'!$B29,BCR!$1:$1,0))),SUM(#REF!)),"")</f>
        <v>0</v>
      </c>
      <c r="CX29" s="59">
        <f>+IFERROR(IF(ISTEXT(CX$5)=FALSE,(INDEX(BCR!$1:$1048576,MATCH('Estadísticas BCR'!CX$5,BCR!$A:$A,0),MATCH('Estadísticas BCR'!$B29,BCR!$1:$1,0))),SUM(#REF!)),"")</f>
        <v>0</v>
      </c>
      <c r="CY29" s="59">
        <f>+IFERROR(IF(ISTEXT(CY$5)=FALSE,(INDEX(BCR!$1:$1048576,MATCH('Estadísticas BCR'!CY$5,BCR!$A:$A,0),MATCH('Estadísticas BCR'!$B29,BCR!$1:$1,0))),SUM(#REF!)),"")</f>
        <v>0</v>
      </c>
      <c r="CZ29" s="59">
        <f>+IFERROR(IF(ISTEXT(CZ$5)=FALSE,(INDEX(BCR!$1:$1048576,MATCH('Estadísticas BCR'!CZ$5,BCR!$A:$A,0),MATCH('Estadísticas BCR'!$B29,BCR!$1:$1,0))),SUM(A29:CY29)),"")</f>
        <v>0</v>
      </c>
      <c r="DA29" s="59">
        <f>+IFERROR(IF(ISTEXT(DA$5)=FALSE,(INDEX(BCR!$1:$1048576,MATCH('Estadísticas BCR'!DA$5,BCR!$A:$A,0),MATCH('Estadísticas BCR'!$B29,BCR!$1:$1,0))),SUM(B29:CZ29)),"")</f>
        <v>0</v>
      </c>
      <c r="DB29" s="59">
        <f>+IFERROR(IF(ISTEXT(DB$5)=FALSE,(INDEX(BCR!$1:$1048576,MATCH('Estadísticas BCR'!DB$5,BCR!$A:$A,0),MATCH('Estadísticas BCR'!$B29,BCR!$1:$1,0))),SUM(C29:DA29)),"")</f>
        <v>0</v>
      </c>
      <c r="DC29" s="60">
        <f>+IFERROR(IF(ISTEXT(DC$5)=FALSE,(INDEX(BCR!$1:$1048576,MATCH('Estadísticas BCR'!DC$5,BCR!$A:$A,0),MATCH('Estadísticas BCR'!$B29,BCR!$1:$1,0))),SUM(CQ29:DB29)),"")</f>
        <v>0</v>
      </c>
      <c r="DD29" s="59">
        <f>+IFERROR(IF(ISTEXT(DD$5)=FALSE,(INDEX(BCR!$1:$1048576,MATCH('Estadísticas BCR'!DD$5,BCR!$A:$A,0),MATCH('Estadísticas BCR'!$B29,BCR!$1:$1,0))),SUM(CR29:DC29)),"")</f>
        <v>0</v>
      </c>
      <c r="DE29" s="59">
        <f>+IFERROR(IF(ISTEXT(DE$5)=FALSE,(INDEX(BCR!$1:$1048576,MATCH('Estadísticas BCR'!DE$5,BCR!$A:$A,0),MATCH('Estadísticas BCR'!$B29,BCR!$1:$1,0))),SUM(CS29:DD29)),"")</f>
        <v>0</v>
      </c>
      <c r="DF29" s="59">
        <f>+IFERROR(IF(ISTEXT(DF$5)=FALSE,(INDEX(BCR!$1:$1048576,MATCH('Estadísticas BCR'!DF$5,BCR!$A:$A,0),MATCH('Estadísticas BCR'!$B29,BCR!$1:$1,0))),SUM(CT29:DE29)),"")</f>
        <v>0</v>
      </c>
      <c r="DG29" s="59">
        <f>+IFERROR(IF(ISTEXT(DG$5)=FALSE,(INDEX(BCR!$1:$1048576,MATCH('Estadísticas BCR'!DG$5,BCR!$A:$A,0),MATCH('Estadísticas BCR'!$B29,BCR!$1:$1,0))),SUM(CU29:DF29)),"")</f>
        <v>0</v>
      </c>
      <c r="DH29" s="59">
        <f>+IFERROR(IF(ISTEXT(DH$5)=FALSE,(INDEX(BCR!$1:$1048576,MATCH('Estadísticas BCR'!DH$5,BCR!$A:$A,0),MATCH('Estadísticas BCR'!$B29,BCR!$1:$1,0))),SUM(CV29:DG29)),"")</f>
        <v>0</v>
      </c>
      <c r="DI29" s="59">
        <f>+IFERROR(IF(ISTEXT(DI$5)=FALSE,(INDEX(BCR!$1:$1048576,MATCH('Estadísticas BCR'!DI$5,BCR!$A:$A,0),MATCH('Estadísticas BCR'!$B29,BCR!$1:$1,0))),SUM(CW29:DH29)),"")</f>
        <v>0</v>
      </c>
      <c r="DJ29" s="59">
        <f>+IFERROR(IF(ISTEXT(DJ$5)=FALSE,(INDEX(BCR!$1:$1048576,MATCH('Estadísticas BCR'!DJ$5,BCR!$A:$A,0),MATCH('Estadísticas BCR'!$B29,BCR!$1:$1,0))),SUM(CX29:DI29)),"")</f>
        <v>0</v>
      </c>
      <c r="DK29" s="59">
        <f>+IFERROR(IF(ISTEXT(DK$5)=FALSE,(INDEX(BCR!$1:$1048576,MATCH('Estadísticas BCR'!DK$5,BCR!$A:$A,0),MATCH('Estadísticas BCR'!$B29,BCR!$1:$1,0))),SUM(CY29:DJ29)),"")</f>
        <v>0</v>
      </c>
      <c r="DL29" s="59">
        <f>+IFERROR(IF(ISTEXT(DL$5)=FALSE,(INDEX(BCR!$1:$1048576,MATCH('Estadísticas BCR'!DL$5,BCR!$A:$A,0),MATCH('Estadísticas BCR'!$B29,BCR!$1:$1,0))),SUM(CZ29:DK29)),"")</f>
        <v>0</v>
      </c>
      <c r="DM29" s="59">
        <f>+IFERROR(IF(ISTEXT(DM$5)=FALSE,(INDEX(BCR!$1:$1048576,MATCH('Estadísticas BCR'!DM$5,BCR!$A:$A,0),MATCH('Estadísticas BCR'!$B29,BCR!$1:$1,0))),SUM(DA29:DL29)),"")</f>
        <v>0</v>
      </c>
      <c r="DN29" s="59">
        <f>+IFERROR(IF(ISTEXT(DN$5)=FALSE,(INDEX(BCR!$1:$1048576,MATCH('Estadísticas BCR'!DN$5,BCR!$A:$A,0),MATCH('Estadísticas BCR'!$B29,BCR!$1:$1,0))),SUM(DB29:DM29)),"")</f>
        <v>0</v>
      </c>
      <c r="DO29" s="59">
        <f>+IFERROR(IF(ISTEXT(DO$5)=FALSE,(INDEX(BCR!$1:$1048576,MATCH('Estadísticas BCR'!DO$5,BCR!$A:$A,0),MATCH('Estadísticas BCR'!$B29,BCR!$1:$1,0))),SUM(DC29:DN29)),"")</f>
        <v>0</v>
      </c>
      <c r="DP29" s="60">
        <f>+IFERROR(IF(ISTEXT(DP$5)=FALSE,(INDEX(BCR!$1:$1048576,MATCH('Estadísticas BCR'!DP$5,BCR!$A:$A,0),MATCH('Estadísticas BCR'!$B29,BCR!$1:$1,0))),SUM(DD29:DO29)),"")</f>
        <v>0</v>
      </c>
      <c r="DQ29" s="59">
        <f>+IFERROR(IF(ISTEXT(DQ$5)=FALSE,(INDEX(BCR!$1:$1048576,MATCH('Estadísticas BCR'!DQ$5,BCR!$A:$A,0),MATCH('Estadísticas BCR'!$B29,BCR!$1:$1,0))),SUM(DE29:DP29)),"")</f>
        <v>0</v>
      </c>
      <c r="DR29" s="59">
        <f>+IFERROR(IF(ISTEXT(DR$5)=FALSE,(INDEX(BCR!$1:$1048576,MATCH('Estadísticas BCR'!DR$5,BCR!$A:$A,0),MATCH('Estadísticas BCR'!$B29,BCR!$1:$1,0))),SUM(DF29:DQ29)),"")</f>
        <v>0</v>
      </c>
      <c r="DS29" s="59">
        <f>+IFERROR(IF(ISTEXT(DS$5)=FALSE,(INDEX(BCR!$1:$1048576,MATCH('Estadísticas BCR'!DS$5,BCR!$A:$A,0),MATCH('Estadísticas BCR'!$B29,BCR!$1:$1,0))),SUM(DG29:DR29)),"")</f>
        <v>0</v>
      </c>
      <c r="DT29" s="59">
        <f>+IFERROR(IF(ISTEXT(DT$5)=FALSE,(INDEX(BCR!$1:$1048576,MATCH('Estadísticas BCR'!DT$5,BCR!$A:$A,0),MATCH('Estadísticas BCR'!$B29,BCR!$1:$1,0))),SUM(DH29:DS29)),"")</f>
        <v>0</v>
      </c>
      <c r="DU29" s="59">
        <f>+IFERROR(IF(ISTEXT(DU$5)=FALSE,(INDEX(BCR!$1:$1048576,MATCH('Estadísticas BCR'!DU$5,BCR!$A:$A,0),MATCH('Estadísticas BCR'!$B29,BCR!$1:$1,0))),SUM(DI29:DT29)),"")</f>
        <v>0</v>
      </c>
      <c r="DV29" s="59">
        <f>+IFERROR(IF(ISTEXT(DV$5)=FALSE,(INDEX(BCR!$1:$1048576,MATCH('Estadísticas BCR'!DV$5,BCR!$A:$A,0),MATCH('Estadísticas BCR'!$B29,BCR!$1:$1,0))),SUM(DJ29:DU29)),"")</f>
        <v>0</v>
      </c>
      <c r="DW29" s="59">
        <f>+IFERROR(IF(ISTEXT(DW$5)=FALSE,(INDEX(BCR!$1:$1048576,MATCH('Estadísticas BCR'!DW$5,BCR!$A:$A,0),MATCH('Estadísticas BCR'!$B29,BCR!$1:$1,0))),SUM(DK29:DV29)),"")</f>
        <v>0</v>
      </c>
      <c r="DX29" s="59">
        <f>+IFERROR(IF(ISTEXT(DX$5)=FALSE,(INDEX(BCR!$1:$1048576,MATCH('Estadísticas BCR'!DX$5,BCR!$A:$A,0),MATCH('Estadísticas BCR'!$B29,BCR!$1:$1,0))),SUM(DL29:DW29)),"")</f>
        <v>0</v>
      </c>
      <c r="DY29" s="59">
        <f>+IFERROR(IF(ISTEXT(DY$5)=FALSE,(INDEX(BCR!$1:$1048576,MATCH('Estadísticas BCR'!DY$5,BCR!$A:$A,0),MATCH('Estadísticas BCR'!$B29,BCR!$1:$1,0))),SUM(DM29:DX29)),"")</f>
        <v>0</v>
      </c>
      <c r="DZ29" s="59">
        <f>+IFERROR(IF(ISTEXT(DZ$5)=FALSE,(INDEX(BCR!$1:$1048576,MATCH('Estadísticas BCR'!DZ$5,BCR!$A:$A,0),MATCH('Estadísticas BCR'!$B29,BCR!$1:$1,0))),SUM(DN29:DY29)),"")</f>
        <v>0</v>
      </c>
      <c r="EA29" s="59">
        <f>+IFERROR(IF(ISTEXT(EA$5)=FALSE,(INDEX(BCR!$1:$1048576,MATCH('Estadísticas BCR'!EA$5,BCR!$A:$A,0),MATCH('Estadísticas BCR'!$B29,BCR!$1:$1,0))),SUM(DO29:DZ29)),"")</f>
        <v>0</v>
      </c>
      <c r="EB29" s="59">
        <f>+IFERROR(IF(ISTEXT(EB$5)=FALSE,(INDEX(BCR!$1:$1048576,MATCH('Estadísticas BCR'!EB$5,BCR!$A:$A,0),MATCH('Estadísticas BCR'!$B29,BCR!$1:$1,0))),SUM(DP29:EA29)),"")</f>
        <v>0</v>
      </c>
      <c r="EC29" s="60">
        <f>+IFERROR(IF(ISTEXT(EC$5)=FALSE,(INDEX(BCR!$1:$1048576,MATCH('Estadísticas BCR'!EC$5,BCR!$A:$A,0),MATCH('Estadísticas BCR'!$B29,BCR!$1:$1,0))),SUM(DQ29:EB29)),"")</f>
        <v>0</v>
      </c>
      <c r="ED29" s="59">
        <f>+IFERROR(IF(ISTEXT(ED$5)=FALSE,(INDEX(BCR!$1:$1048576,MATCH('Estadísticas BCR'!ED$5,BCR!$A:$A,0),MATCH('Estadísticas BCR'!$B29,BCR!$1:$1,0))),SUM(DR29:EC29)),"")</f>
        <v>0</v>
      </c>
      <c r="EE29" s="59">
        <f>+IFERROR(IF(ISTEXT(EE$5)=FALSE,(INDEX(BCR!$1:$1048576,MATCH('Estadísticas BCR'!EE$5,BCR!$A:$A,0),MATCH('Estadísticas BCR'!$B29,BCR!$1:$1,0))),SUM(DS29:ED29)),"")</f>
        <v>0</v>
      </c>
      <c r="EF29" s="59">
        <f>+IFERROR(IF(ISTEXT(EF$5)=FALSE,(INDEX(BCR!$1:$1048576,MATCH('Estadísticas BCR'!EF$5,BCR!$A:$A,0),MATCH('Estadísticas BCR'!$B29,BCR!$1:$1,0))),SUM(DT29:EE29)),"")</f>
        <v>0</v>
      </c>
      <c r="EG29" s="59">
        <f>+IFERROR(IF(ISTEXT(EG$5)=FALSE,(INDEX(BCR!$1:$1048576,MATCH('Estadísticas BCR'!EG$5,BCR!$A:$A,0),MATCH('Estadísticas BCR'!$B29,BCR!$1:$1,0))),SUM(DU29:EF29)),"")</f>
        <v>0</v>
      </c>
      <c r="EH29" s="59">
        <f>+IFERROR(IF(ISTEXT(EH$5)=FALSE,(INDEX(BCR!$1:$1048576,MATCH('Estadísticas BCR'!EH$5,BCR!$A:$A,0),MATCH('Estadísticas BCR'!$B29,BCR!$1:$1,0))),SUM(DV29:EG29)),"")</f>
        <v>0</v>
      </c>
      <c r="EI29" s="59">
        <f>+IFERROR(IF(ISTEXT(EI$5)=FALSE,(INDEX(BCR!$1:$1048576,MATCH('Estadísticas BCR'!EI$5,BCR!$A:$A,0),MATCH('Estadísticas BCR'!$B29,BCR!$1:$1,0))),SUM(DW29:EH29)),"")</f>
        <v>0</v>
      </c>
      <c r="EJ29" s="59">
        <f>+IFERROR(IF(ISTEXT(EJ$5)=FALSE,(INDEX(BCR!$1:$1048576,MATCH('Estadísticas BCR'!EJ$5,BCR!$A:$A,0),MATCH('Estadísticas BCR'!$B29,BCR!$1:$1,0))),SUM(DX29:EI29)),"")</f>
        <v>0</v>
      </c>
      <c r="EK29" s="59">
        <f>+IFERROR(IF(ISTEXT(EK$5)=FALSE,(INDEX(BCR!$1:$1048576,MATCH('Estadísticas BCR'!EK$5,BCR!$A:$A,0),MATCH('Estadísticas BCR'!$B29,BCR!$1:$1,0))),SUM(DY29:EJ29)),"")</f>
        <v>0</v>
      </c>
      <c r="EL29" s="59">
        <f>+IFERROR(IF(ISTEXT(EL$5)=FALSE,(INDEX(BCR!$1:$1048576,MATCH('Estadísticas BCR'!EL$5,BCR!$A:$A,0),MATCH('Estadísticas BCR'!$B29,BCR!$1:$1,0))),SUM(DZ29:EK29)),"")</f>
        <v>0</v>
      </c>
      <c r="EM29" s="59">
        <f>+IFERROR(IF(ISTEXT(EM$5)=FALSE,(INDEX(BCR!$1:$1048576,MATCH('Estadísticas BCR'!EM$5,BCR!$A:$A,0),MATCH('Estadísticas BCR'!$B29,BCR!$1:$1,0))),SUM(EA29:EL29)),"")</f>
        <v>0</v>
      </c>
      <c r="EN29" s="59">
        <f>+IFERROR(IF(ISTEXT(EN$5)=FALSE,(INDEX(BCR!$1:$1048576,MATCH('Estadísticas BCR'!EN$5,BCR!$A:$A,0),MATCH('Estadísticas BCR'!$B29,BCR!$1:$1,0))),SUM(EB29:EM29)),"")</f>
        <v>0</v>
      </c>
      <c r="EO29" s="59">
        <f>+IFERROR(IF(ISTEXT(EO$5)=FALSE,(INDEX(BCR!$1:$1048576,MATCH('Estadísticas BCR'!EO$5,BCR!$A:$A,0),MATCH('Estadísticas BCR'!$B29,BCR!$1:$1,0))),SUM(EC29:EN29)),"")</f>
        <v>0</v>
      </c>
      <c r="EP29" s="60">
        <f>+IFERROR(IF(ISTEXT(EP$5)=FALSE,(INDEX(BCR!$1:$1048576,MATCH('Estadísticas BCR'!EP$5,BCR!$A:$A,0),MATCH('Estadísticas BCR'!$B29,BCR!$1:$1,0))),SUM(ED29:EO29)),"")</f>
        <v>0</v>
      </c>
      <c r="EQ29" s="59">
        <f>+IFERROR(IF(ISTEXT(EQ$5)=FALSE,(INDEX(BCR!$1:$1048576,MATCH('Estadísticas BCR'!EQ$5,BCR!$A:$A,0),MATCH('Estadísticas BCR'!$B29,BCR!$1:$1,0))),SUM(EE29:EP29)),"")</f>
        <v>0</v>
      </c>
      <c r="ER29" s="59">
        <f>+IFERROR(IF(ISTEXT(ER$5)=FALSE,(INDEX(BCR!$1:$1048576,MATCH('Estadísticas BCR'!ER$5,BCR!$A:$A,0),MATCH('Estadísticas BCR'!$B29,BCR!$1:$1,0))),SUM(EF29:EQ29)),"")</f>
        <v>0</v>
      </c>
      <c r="ES29" s="59">
        <f>+IFERROR(IF(ISTEXT(ES$5)=FALSE,(INDEX(BCR!$1:$1048576,MATCH('Estadísticas BCR'!ES$5,BCR!$A:$A,0),MATCH('Estadísticas BCR'!$B29,BCR!$1:$1,0))),SUM(EG29:ER29)),"")</f>
        <v>0</v>
      </c>
      <c r="ET29" s="59">
        <f>+IFERROR(IF(ISTEXT(ET$5)=FALSE,(INDEX(BCR!$1:$1048576,MATCH('Estadísticas BCR'!ET$5,BCR!$A:$A,0),MATCH('Estadísticas BCR'!$B29,BCR!$1:$1,0))),SUM(EH29:ES29)),"")</f>
        <v>0</v>
      </c>
      <c r="EU29" s="59">
        <f>+IFERROR(IF(ISTEXT(EU$5)=FALSE,(INDEX(BCR!$1:$1048576,MATCH('Estadísticas BCR'!EU$5,BCR!$A:$A,0),MATCH('Estadísticas BCR'!$B29,BCR!$1:$1,0))),SUM(EI29:ET29)),"")</f>
        <v>0</v>
      </c>
      <c r="EV29" s="59">
        <f>+IFERROR(IF(ISTEXT(EV$5)=FALSE,(INDEX(BCR!$1:$1048576,MATCH('Estadísticas BCR'!EV$5,BCR!$A:$A,0),MATCH('Estadísticas BCR'!$B29,BCR!$1:$1,0))),SUM(EJ29:EU29)),"")</f>
        <v>0</v>
      </c>
      <c r="EW29" s="59">
        <f>+IFERROR(IF(ISTEXT(EW$5)=FALSE,(INDEX(BCR!$1:$1048576,MATCH('Estadísticas BCR'!EW$5,BCR!$A:$A,0),MATCH('Estadísticas BCR'!$B29,BCR!$1:$1,0))),SUM(EK29:EV29)),"")</f>
        <v>0</v>
      </c>
      <c r="EX29" s="59">
        <f>+IFERROR(IF(ISTEXT(EX$5)=FALSE,(INDEX(BCR!$1:$1048576,MATCH('Estadísticas BCR'!EX$5,BCR!$A:$A,0),MATCH('Estadísticas BCR'!$B29,BCR!$1:$1,0))),SUM(EL29:EW29)),"")</f>
        <v>0</v>
      </c>
      <c r="EY29" s="59">
        <f>+IFERROR(IF(ISTEXT(EY$5)=FALSE,(INDEX(BCR!$1:$1048576,MATCH('Estadísticas BCR'!EY$5,BCR!$A:$A,0),MATCH('Estadísticas BCR'!$B29,BCR!$1:$1,0))),SUM(EM29:EX29)),"")</f>
        <v>0</v>
      </c>
      <c r="EZ29" s="59">
        <f>+IFERROR(IF(ISTEXT(EZ$5)=FALSE,(INDEX(BCR!$1:$1048576,MATCH('Estadísticas BCR'!EZ$5,BCR!$A:$A,0),MATCH('Estadísticas BCR'!$B29,BCR!$1:$1,0))),SUM(EN29:EY29)),"")</f>
        <v>0</v>
      </c>
      <c r="FA29" s="59">
        <f>+IFERROR(IF(ISTEXT(FA$5)=FALSE,(INDEX(BCR!$1:$1048576,MATCH('Estadísticas BCR'!FA$5,BCR!$A:$A,0),MATCH('Estadísticas BCR'!$B29,BCR!$1:$1,0))),SUM(EO29:EZ29)),"")</f>
        <v>0</v>
      </c>
      <c r="FB29" s="59">
        <f>+IFERROR(IF(ISTEXT(FB$5)=FALSE,(INDEX(BCR!$1:$1048576,MATCH('Estadísticas BCR'!FB$5,BCR!$A:$A,0),MATCH('Estadísticas BCR'!$B29,BCR!$1:$1,0))),SUM(EP29:FA29)),"")</f>
        <v>0</v>
      </c>
      <c r="FC29" s="60">
        <f>+IFERROR(IF(ISTEXT(FC$5)=FALSE,(INDEX(BCR!$1:$1048576,MATCH('Estadísticas BCR'!FC$5,BCR!$A:$A,0),MATCH('Estadísticas BCR'!$B29,BCR!$1:$1,0))),SUM(EQ29:FB29)),"")</f>
        <v>0</v>
      </c>
      <c r="FD29" s="59">
        <f>+IFERROR(IF(ISTEXT(FD$5)=FALSE,(INDEX(BCR!$1:$1048576,MATCH('Estadísticas BCR'!FD$5,BCR!$A:$A,0),MATCH('Estadísticas BCR'!$B29,BCR!$1:$1,0))),SUM(ER29:FC29)),"")</f>
        <v>122.53474012</v>
      </c>
      <c r="FE29" s="59">
        <f>+IFERROR(IF(ISTEXT(FE$5)=FALSE,(INDEX(BCR!$1:$1048576,MATCH('Estadísticas BCR'!FE$5,BCR!$A:$A,0),MATCH('Estadísticas BCR'!$B29,BCR!$1:$1,0))),SUM(ES29:FD29)),"")</f>
        <v>121.19456946</v>
      </c>
      <c r="FF29" s="59">
        <f>+IFERROR(IF(ISTEXT(FF$5)=FALSE,(INDEX(BCR!$1:$1048576,MATCH('Estadísticas BCR'!FF$5,BCR!$A:$A,0),MATCH('Estadísticas BCR'!$B29,BCR!$1:$1,0))),SUM(ET29:FE29)),"")</f>
        <v>123.98558817999999</v>
      </c>
      <c r="FG29" s="59">
        <f>+IFERROR(IF(ISTEXT(FG$5)=FALSE,(INDEX(BCR!$1:$1048576,MATCH('Estadísticas BCR'!FG$5,BCR!$A:$A,0),MATCH('Estadísticas BCR'!$B29,BCR!$1:$1,0))),SUM(EU29:FF29)),"")</f>
        <v>141.17976275999999</v>
      </c>
      <c r="FH29" s="59">
        <f>+IFERROR(IF(ISTEXT(FH$5)=FALSE,(INDEX(BCR!$1:$1048576,MATCH('Estadísticas BCR'!FH$5,BCR!$A:$A,0),MATCH('Estadísticas BCR'!$B29,BCR!$1:$1,0))),SUM(EV29:FG29)),"")</f>
        <v>130.72961290000001</v>
      </c>
      <c r="FI29" s="59">
        <f>+IFERROR(IF(ISTEXT(FI$5)=FALSE,(INDEX(BCR!$1:$1048576,MATCH('Estadísticas BCR'!FI$5,BCR!$A:$A,0),MATCH('Estadísticas BCR'!$B29,BCR!$1:$1,0))),SUM(EW29:FH29)),"")</f>
        <v>115.04202382</v>
      </c>
      <c r="FJ29" s="59">
        <f>+IFERROR(IF(ISTEXT(FJ$5)=FALSE,(INDEX(BCR!$1:$1048576,MATCH('Estadísticas BCR'!FJ$5,BCR!$A:$A,0),MATCH('Estadísticas BCR'!$B29,BCR!$1:$1,0))),SUM(EX29:FI29)),"")</f>
        <v>135.64686035</v>
      </c>
      <c r="FK29" s="59">
        <f>+IFERROR(IF(ISTEXT(FK$5)=FALSE,(INDEX(BCR!$1:$1048576,MATCH('Estadísticas BCR'!FK$5,BCR!$A:$A,0),MATCH('Estadísticas BCR'!$B29,BCR!$1:$1,0))),SUM(EY29:FJ29)),"")</f>
        <v>139.22099208</v>
      </c>
      <c r="FL29" s="59">
        <f>+IFERROR(IF(ISTEXT(FL$5)=FALSE,(INDEX(BCR!$1:$1048576,MATCH('Estadísticas BCR'!FL$5,BCR!$A:$A,0),MATCH('Estadísticas BCR'!$B29,BCR!$1:$1,0))),SUM(EZ29:FK29)),"")</f>
        <v>121.41514556</v>
      </c>
      <c r="FM29" s="59">
        <f>+IFERROR(IF(ISTEXT(FM$5)=FALSE,(INDEX(BCR!$1:$1048576,MATCH('Estadísticas BCR'!FM$5,BCR!$A:$A,0),MATCH('Estadísticas BCR'!$B29,BCR!$1:$1,0))),SUM(FA29:FL29)),"")</f>
        <v>114.29695791</v>
      </c>
      <c r="FN29" s="59">
        <f>+IFERROR(IF(ISTEXT(FN$5)=FALSE,(INDEX(BCR!$1:$1048576,MATCH('Estadísticas BCR'!FN$5,BCR!$A:$A,0),MATCH('Estadísticas BCR'!$B29,BCR!$1:$1,0))),SUM(FB29:FM29)),"")</f>
        <v>119.71872951</v>
      </c>
      <c r="FO29" s="59">
        <f>+IFERROR(IF(ISTEXT(FO$5)=FALSE,(INDEX(BCR!$1:$1048576,MATCH('Estadísticas BCR'!FO$5,BCR!$A:$A,0),MATCH('Estadísticas BCR'!$B29,BCR!$1:$1,0))),SUM(FC29:FN29)),"")</f>
        <v>103.10976410000001</v>
      </c>
      <c r="FP29" s="60">
        <f>+IFERROR(IF(ISTEXT(FP$5)=FALSE,(INDEX(BCR!$1:$1048576,MATCH('Estadísticas BCR'!FP$5,BCR!$A:$A,0),MATCH('Estadísticas BCR'!$B29,BCR!$1:$1,0))),SUM(FD29:FO29)),"")</f>
        <v>1488.07474675</v>
      </c>
      <c r="FQ29" s="59">
        <f>+IFERROR(IF(ISTEXT(FQ$5)=FALSE,(INDEX(BCR!$1:$1048576,MATCH('Estadísticas BCR'!FQ$5,BCR!$A:$A,0),MATCH('Estadísticas BCR'!$B29,BCR!$1:$1,0))),SUM(FE29:FP29)),"")</f>
        <v>146.26483285</v>
      </c>
      <c r="FR29" s="59">
        <f>+IFERROR(IF(ISTEXT(FR$5)=FALSE,(INDEX(BCR!$1:$1048576,MATCH('Estadísticas BCR'!FR$5,BCR!$A:$A,0),MATCH('Estadísticas BCR'!$B29,BCR!$1:$1,0))),SUM(FF29:FQ29)),"")</f>
        <v>129.02221062999999</v>
      </c>
      <c r="FS29" s="59">
        <f>+IFERROR(IF(ISTEXT(FS$5)=FALSE,(INDEX(BCR!$1:$1048576,MATCH('Estadísticas BCR'!FS$5,BCR!$A:$A,0),MATCH('Estadísticas BCR'!$B29,BCR!$1:$1,0))),SUM(FG29:FR29)),"")</f>
        <v>142.64817995999999</v>
      </c>
      <c r="FT29" s="59">
        <f>+IFERROR(IF(ISTEXT(FT$5)=FALSE,(INDEX(BCR!$1:$1048576,MATCH('Estadísticas BCR'!FT$5,BCR!$A:$A,0),MATCH('Estadísticas BCR'!$B29,BCR!$1:$1,0))),SUM(FH29:FS29)),"")</f>
        <v>104.16042718</v>
      </c>
      <c r="FU29" s="59">
        <f>+IFERROR(IF(ISTEXT(FU$5)=FALSE,(INDEX(BCR!$1:$1048576,MATCH('Estadísticas BCR'!FU$5,BCR!$A:$A,0),MATCH('Estadísticas BCR'!$B29,BCR!$1:$1,0))),SUM(FI29:FT29)),"")</f>
        <v>125.96006194</v>
      </c>
      <c r="FV29" s="59">
        <f>+IFERROR(IF(ISTEXT(FV$5)=FALSE,(INDEX(BCR!$1:$1048576,MATCH('Estadísticas BCR'!FV$5,BCR!$A:$A,0),MATCH('Estadísticas BCR'!$B29,BCR!$1:$1,0))),SUM(FJ29:FU29)),"")</f>
        <v>124.39183168</v>
      </c>
      <c r="FW29" s="59">
        <f>+IFERROR(IF(ISTEXT(FW$5)=FALSE,(INDEX(BCR!$1:$1048576,MATCH('Estadísticas BCR'!FW$5,BCR!$A:$A,0),MATCH('Estadísticas BCR'!$B29,BCR!$1:$1,0))),SUM(FK29:FV29)),"")</f>
        <v>131.82211375</v>
      </c>
      <c r="FX29" s="59">
        <f>+IFERROR(IF(ISTEXT(FX$5)=FALSE,(INDEX(BCR!$1:$1048576,MATCH('Estadísticas BCR'!FX$5,BCR!$A:$A,0),MATCH('Estadísticas BCR'!$B29,BCR!$1:$1,0))),SUM(FL29:FW29)),"")</f>
        <v>127.88910248000001</v>
      </c>
      <c r="FY29" s="59">
        <f>+IFERROR(IF(ISTEXT(FY$5)=FALSE,(INDEX(BCR!$1:$1048576,MATCH('Estadísticas BCR'!FY$5,BCR!$A:$A,0),MATCH('Estadísticas BCR'!$B29,BCR!$1:$1,0))),SUM(FM29:FX29)),"")</f>
        <v>99.017793940000004</v>
      </c>
      <c r="FZ29" s="59">
        <f>+IFERROR(IF(ISTEXT(FZ$5)=FALSE,(INDEX(BCR!$1:$1048576,MATCH('Estadísticas BCR'!FZ$5,BCR!$A:$A,0),MATCH('Estadísticas BCR'!$B29,BCR!$1:$1,0))),SUM(FN29:FY29)),"")</f>
        <v>114.77411358000001</v>
      </c>
      <c r="GA29" s="59">
        <f>+IFERROR(IF(ISTEXT(GA$5)=FALSE,(INDEX(BCR!$1:$1048576,MATCH('Estadísticas BCR'!GA$5,BCR!$A:$A,0),MATCH('Estadísticas BCR'!$B29,BCR!$1:$1,0))),SUM(FO29:FZ29)),"")</f>
        <v>91.455520640000003</v>
      </c>
      <c r="GB29" s="59">
        <f>+IFERROR(IF(ISTEXT(GB$5)=FALSE,(INDEX(BCR!$1:$1048576,MATCH('Estadísticas BCR'!GB$5,BCR!$A:$A,0),MATCH('Estadísticas BCR'!$B29,BCR!$1:$1,0))),SUM(FP29:GA29)),"")</f>
        <v>105.7129671</v>
      </c>
      <c r="GC29" s="60">
        <f>+IFERROR(IF(ISTEXT(GC$5)=FALSE,(INDEX(BCR!$1:$1048576,MATCH('Estadísticas BCR'!GC$5,BCR!$A:$A,0),MATCH('Estadísticas BCR'!$B29,BCR!$1:$1,0))),SUM(FQ29:GB29)),"")</f>
        <v>1443.1191557300001</v>
      </c>
      <c r="GD29" s="59">
        <f>+IFERROR(IF(ISTEXT(GD$5)=FALSE,(INDEX(BCR!$1:$1048576,MATCH('Estadísticas BCR'!GD$5,BCR!$A:$A,0),MATCH('Estadísticas BCR'!$B29,BCR!$1:$1,0))),SUM(FR29:GC29)),"")</f>
        <v>115.24820574</v>
      </c>
      <c r="GE29" s="59">
        <f>+IFERROR(IF(ISTEXT(GE$5)=FALSE,(INDEX(BCR!$1:$1048576,MATCH('Estadísticas BCR'!GE$5,BCR!$A:$A,0),MATCH('Estadísticas BCR'!$B29,BCR!$1:$1,0))),SUM(FS29:GD29)),"")</f>
        <v>134.64220828000001</v>
      </c>
      <c r="GF29" s="59">
        <f>+IFERROR(IF(ISTEXT(GF$5)=FALSE,(INDEX(BCR!$1:$1048576,MATCH('Estadísticas BCR'!GF$5,BCR!$A:$A,0),MATCH('Estadísticas BCR'!$B29,BCR!$1:$1,0))),SUM(FT29:GE29)),"")</f>
        <v>105.11362069</v>
      </c>
      <c r="GG29" s="59">
        <f>+IFERROR(IF(ISTEXT(GG$5)=FALSE,(INDEX(BCR!$1:$1048576,MATCH('Estadísticas BCR'!GG$5,BCR!$A:$A,0),MATCH('Estadísticas BCR'!$B29,BCR!$1:$1,0))),SUM(FU29:GF29)),"")</f>
        <v>103.6490893</v>
      </c>
      <c r="GH29" s="59">
        <f>+IFERROR(IF(ISTEXT(GH$5)=FALSE,(INDEX(BCR!$1:$1048576,MATCH('Estadísticas BCR'!GH$5,BCR!$A:$A,0),MATCH('Estadísticas BCR'!$B29,BCR!$1:$1,0))),SUM(FV29:GG29)),"")</f>
        <v>141.47902898999999</v>
      </c>
      <c r="GI29" s="59">
        <f>+IFERROR(IF(ISTEXT(GI$5)=FALSE,(INDEX(BCR!$1:$1048576,MATCH('Estadísticas BCR'!GI$5,BCR!$A:$A,0),MATCH('Estadísticas BCR'!$B29,BCR!$1:$1,0))),SUM(FW29:GH29)),"")</f>
        <v>122.96715098</v>
      </c>
      <c r="GJ29" s="59">
        <f>+IFERROR(IF(ISTEXT(GJ$5)=FALSE,(INDEX(BCR!$1:$1048576,MATCH('Estadísticas BCR'!GJ$5,BCR!$A:$A,0),MATCH('Estadísticas BCR'!$B29,BCR!$1:$1,0))),SUM(FX29:GI29)),"")</f>
        <v>126.21408307999999</v>
      </c>
      <c r="GK29" s="59">
        <f>+IFERROR(IF(ISTEXT(GK$5)=FALSE,(INDEX(BCR!$1:$1048576,MATCH('Estadísticas BCR'!GK$5,BCR!$A:$A,0),MATCH('Estadísticas BCR'!$B29,BCR!$1:$1,0))),SUM(FY29:GJ29)),"")</f>
        <v>113.84319163000001</v>
      </c>
      <c r="GL29" s="59">
        <f>+IFERROR(IF(ISTEXT(GL$5)=FALSE,(INDEX(BCR!$1:$1048576,MATCH('Estadísticas BCR'!GL$5,BCR!$A:$A,0),MATCH('Estadísticas BCR'!$B29,BCR!$1:$1,0))),SUM(FZ29:GK29)),"")</f>
        <v>114.11036879</v>
      </c>
      <c r="GM29" s="59">
        <f>+IFERROR(IF(ISTEXT(GM$5)=FALSE,(INDEX(BCR!$1:$1048576,MATCH('Estadísticas BCR'!GM$5,BCR!$A:$A,0),MATCH('Estadísticas BCR'!$B29,BCR!$1:$1,0))),SUM(GA29:GL29)),"")</f>
        <v>120.25044726</v>
      </c>
      <c r="GN29" s="59">
        <f>+IFERROR(IF(ISTEXT(GN$5)=FALSE,(INDEX(BCR!$1:$1048576,MATCH('Estadísticas BCR'!GN$5,BCR!$A:$A,0),MATCH('Estadísticas BCR'!$B29,BCR!$1:$1,0))),SUM(GB29:GM29)),"")</f>
        <v>99.546476420000005</v>
      </c>
      <c r="GO29" s="59">
        <f>+IFERROR(IF(ISTEXT(GO$5)=FALSE,(INDEX(BCR!$1:$1048576,MATCH('Estadísticas BCR'!GO$5,BCR!$A:$A,0),MATCH('Estadísticas BCR'!$B29,BCR!$1:$1,0))),SUM(GC29:GN29)),"")</f>
        <v>124.70473824</v>
      </c>
      <c r="GP29" s="60">
        <f>+IFERROR(IF(ISTEXT(GP$5)=FALSE,(INDEX(BCR!$1:$1048576,MATCH('Estadísticas BCR'!GP$5,BCR!$A:$A,0),MATCH('Estadísticas BCR'!$B29,BCR!$1:$1,0))),SUM(GD29:GO29)),"")</f>
        <v>1421.7686094000003</v>
      </c>
      <c r="GQ29" s="59">
        <f>+IFERROR(IF(ISTEXT(GQ$5)=FALSE,(INDEX(BCR!$1:$1048576,MATCH('Estadísticas BCR'!GQ$5,BCR!$A:$A,0),MATCH('Estadísticas BCR'!$B29,BCR!$1:$1,0))),SUM(GE29:GP29)),"")</f>
        <v>127.1383965</v>
      </c>
      <c r="GR29" s="59">
        <f>+IFERROR(IF(ISTEXT(GR$5)=FALSE,(INDEX(BCR!$1:$1048576,MATCH('Estadísticas BCR'!GR$5,BCR!$A:$A,0),MATCH('Estadísticas BCR'!$B29,BCR!$1:$1,0))),SUM(GF29:GQ29)),"")</f>
        <v>106.53578458</v>
      </c>
      <c r="GS29" s="59">
        <f>+IFERROR(IF(ISTEXT(GS$5)=FALSE,(INDEX(BCR!$1:$1048576,MATCH('Estadísticas BCR'!GS$5,BCR!$A:$A,0),MATCH('Estadísticas BCR'!$B29,BCR!$1:$1,0))),SUM(GG29:GR29)),"")</f>
        <v>111.05481005999999</v>
      </c>
      <c r="GT29" s="59">
        <f>+IFERROR(IF(ISTEXT(GT$5)=FALSE,(INDEX(BCR!$1:$1048576,MATCH('Estadísticas BCR'!GT$5,BCR!$A:$A,0),MATCH('Estadísticas BCR'!$B29,BCR!$1:$1,0))),SUM(GH29:GS29)),"")</f>
        <v>112.70038932999999</v>
      </c>
      <c r="GU29" s="59">
        <f>+IFERROR(IF(ISTEXT(GU$5)=FALSE,(INDEX(BCR!$1:$1048576,MATCH('Estadísticas BCR'!GU$5,BCR!$A:$A,0),MATCH('Estadísticas BCR'!$B29,BCR!$1:$1,0))),SUM(GI29:GT29)),"")</f>
        <v>146.31887781</v>
      </c>
      <c r="GV29" s="59">
        <f>+IFERROR(IF(ISTEXT(GV$5)=FALSE,(INDEX(BCR!$1:$1048576,MATCH('Estadísticas BCR'!GV$5,BCR!$A:$A,0),MATCH('Estadísticas BCR'!$B29,BCR!$1:$1,0))),SUM(GJ29:GU29)),"")</f>
        <v>121.18387233</v>
      </c>
      <c r="GW29" s="59">
        <f>+IFERROR(IF(ISTEXT(GW$5)=FALSE,(INDEX(BCR!$1:$1048576,MATCH('Estadísticas BCR'!GW$5,BCR!$A:$A,0),MATCH('Estadísticas BCR'!$B29,BCR!$1:$1,0))),SUM(GK29:GV29)),"")</f>
        <v>119.17432700000001</v>
      </c>
      <c r="GX29" s="59">
        <f>+IFERROR(IF(ISTEXT(GX$5)=FALSE,(INDEX(BCR!$1:$1048576,MATCH('Estadísticas BCR'!GX$5,BCR!$A:$A,0),MATCH('Estadísticas BCR'!$B29,BCR!$1:$1,0))),SUM(GL29:GW29)),"")</f>
        <v>117.08528192</v>
      </c>
      <c r="GY29" s="59">
        <f>+IFERROR(IF(ISTEXT(GY$5)=FALSE,(INDEX(BCR!$1:$1048576,MATCH('Estadísticas BCR'!GY$5,BCR!$A:$A,0),MATCH('Estadísticas BCR'!$B29,BCR!$1:$1,0))),SUM(GM29:GX29)),"")</f>
        <v>128.39657445</v>
      </c>
      <c r="GZ29" s="59">
        <f>+IFERROR(IF(ISTEXT(GZ$5)=FALSE,(INDEX(BCR!$1:$1048576,MATCH('Estadísticas BCR'!GZ$5,BCR!$A:$A,0),MATCH('Estadísticas BCR'!$B29,BCR!$1:$1,0))),SUM(GN29:GY29)),"")</f>
        <v>98.248320660000005</v>
      </c>
      <c r="HA29" s="59">
        <f>+IFERROR(IF(ISTEXT(HA$5)=FALSE,(INDEX(BCR!$1:$1048576,MATCH('Estadísticas BCR'!HA$5,BCR!$A:$A,0),MATCH('Estadísticas BCR'!$B29,BCR!$1:$1,0))),SUM(GO29:GZ29)),"")</f>
        <v>136.21066873999999</v>
      </c>
      <c r="HB29" s="59">
        <f>+IFERROR(IF(ISTEXT(HB$5)=FALSE,(INDEX(BCR!$1:$1048576,MATCH('Estadísticas BCR'!HB$5,BCR!$A:$A,0),MATCH('Estadísticas BCR'!$B29,BCR!$1:$1,0))),SUM(GP29:HA29)),"")</f>
        <v>97.000234160000005</v>
      </c>
      <c r="HC29" s="60">
        <f>+IFERROR(IF(ISTEXT(HC$5)=FALSE,(INDEX(BCR!$1:$1048576,MATCH('Estadísticas BCR'!HC$5,BCR!$A:$A,0),MATCH('Estadísticas BCR'!$B29,BCR!$1:$1,0))),SUM(GQ29:HB29)),"")</f>
        <v>1421.0475375399999</v>
      </c>
      <c r="HD29" s="59">
        <f>+IFERROR(IF(ISTEXT(HD$5)=FALSE,(INDEX(BCR!$1:$1048576,MATCH('Estadísticas BCR'!HD$5,BCR!$A:$A,0),MATCH('Estadísticas BCR'!$B29,BCR!$1:$1,0))),SUM(GR29:HC29)),"")</f>
        <v>142.832784</v>
      </c>
      <c r="HE29" s="59">
        <f>+IFERROR(IF(ISTEXT(HE$5)=FALSE,(INDEX(BCR!$1:$1048576,MATCH('Estadísticas BCR'!HE$5,BCR!$A:$A,0),MATCH('Estadísticas BCR'!$B29,BCR!$1:$1,0))),SUM(GS29:HD29)),"")</f>
        <v>87.570903999999999</v>
      </c>
      <c r="HF29" s="59">
        <f>+IFERROR(IF(ISTEXT(HF$5)=FALSE,(INDEX(BCR!$1:$1048576,MATCH('Estadísticas BCR'!HF$5,BCR!$A:$A,0),MATCH('Estadísticas BCR'!$B29,BCR!$1:$1,0))),SUM(GT29:HE29)),"")</f>
        <v>111.432518</v>
      </c>
      <c r="HG29" s="59">
        <f>+IFERROR(IF(ISTEXT(HG$5)=FALSE,(INDEX(BCR!$1:$1048576,MATCH('Estadísticas BCR'!HG$5,BCR!$A:$A,0),MATCH('Estadísticas BCR'!$B29,BCR!$1:$1,0))),SUM(GU29:HF29)),"")</f>
        <v>93.073663999999994</v>
      </c>
      <c r="HH29" s="59">
        <f>+IFERROR(IF(ISTEXT(HH$5)=FALSE,(INDEX(BCR!$1:$1048576,MATCH('Estadísticas BCR'!HH$5,BCR!$A:$A,0),MATCH('Estadísticas BCR'!$B29,BCR!$1:$1,0))),SUM(GV29:HG29)),"")</f>
        <v>84.372012999999995</v>
      </c>
      <c r="HI29" s="59">
        <f>+IFERROR(IF(ISTEXT(HI$5)=FALSE,(INDEX(BCR!$1:$1048576,MATCH('Estadísticas BCR'!HI$5,BCR!$A:$A,0),MATCH('Estadísticas BCR'!$B29,BCR!$1:$1,0))),SUM(GW29:HH29)),"")</f>
        <v>84.080278000000007</v>
      </c>
      <c r="HJ29" s="59">
        <f>+IFERROR(IF(ISTEXT(HJ$5)=FALSE,(INDEX(BCR!$1:$1048576,MATCH('Estadísticas BCR'!HJ$5,BCR!$A:$A,0),MATCH('Estadísticas BCR'!$B29,BCR!$1:$1,0))),SUM(GX29:HI29)),"")</f>
        <v>83.028335999999996</v>
      </c>
      <c r="HK29" s="59">
        <f>+IFERROR(IF(ISTEXT(HK$5)=FALSE,(INDEX(BCR!$1:$1048576,MATCH('Estadísticas BCR'!HK$5,BCR!$A:$A,0),MATCH('Estadísticas BCR'!$B29,BCR!$1:$1,0))),SUM(GY29:HJ29)),"")</f>
        <v>90.340270000000004</v>
      </c>
      <c r="HL29" s="59">
        <f>+IFERROR(IF(ISTEXT(HL$5)=FALSE,(INDEX(BCR!$1:$1048576,MATCH('Estadísticas BCR'!HL$5,BCR!$A:$A,0),MATCH('Estadísticas BCR'!$B29,BCR!$1:$1,0))),SUM(GZ29:HK29)),"")</f>
        <v>81.327237999999994</v>
      </c>
      <c r="HM29" s="59">
        <f>+IFERROR(IF(ISTEXT(HM$5)=FALSE,(INDEX(BCR!$1:$1048576,MATCH('Estadísticas BCR'!HM$5,BCR!$A:$A,0),MATCH('Estadísticas BCR'!$B29,BCR!$1:$1,0))),SUM(HA29:HL29)),"")</f>
        <v>91.306867999999994</v>
      </c>
      <c r="HN29" s="59">
        <f>+IFERROR(IF(ISTEXT(HN$5)=FALSE,(INDEX(BCR!$1:$1048576,MATCH('Estadísticas BCR'!HN$5,BCR!$A:$A,0),MATCH('Estadísticas BCR'!$B29,BCR!$1:$1,0))),SUM(HB29:HM29)),"")</f>
        <v>79.310974000000002</v>
      </c>
      <c r="HO29" s="59">
        <f>+IFERROR(IF(ISTEXT(HO$5)=FALSE,(INDEX(BCR!$1:$1048576,MATCH('Estadísticas BCR'!HO$5,BCR!$A:$A,0),MATCH('Estadísticas BCR'!$B29,BCR!$1:$1,0))),SUM(HC29:HN29)),"")</f>
        <v>83.630343999999994</v>
      </c>
      <c r="HP29" s="60">
        <f>+IFERROR(IF(ISTEXT(HP$5)=FALSE,(INDEX(BCR!$1:$1048576,MATCH('Estadísticas BCR'!HP$5,BCR!$A:$A,0),MATCH('Estadísticas BCR'!$B29,BCR!$1:$1,0))),SUM(HD29:HO29)),"")</f>
        <v>1112.3061909999999</v>
      </c>
      <c r="HQ29" s="59">
        <f>+IFERROR(IF(ISTEXT(HQ$5)=FALSE,(INDEX(BCR!$1:$1048576,MATCH('Estadísticas BCR'!HQ$5,BCR!$A:$A,0),MATCH('Estadísticas BCR'!$B29,BCR!$1:$1,0))),SUM(HE29:HP29)),"")</f>
        <v>83.758444999999995</v>
      </c>
      <c r="HR29" s="59">
        <f>+IFERROR(IF(ISTEXT(HR$5)=FALSE,(INDEX(BCR!$1:$1048576,MATCH('Estadísticas BCR'!HR$5,BCR!$A:$A,0),MATCH('Estadísticas BCR'!$B29,BCR!$1:$1,0))),SUM(HF29:HQ29)),"")</f>
        <v>87.143733999999995</v>
      </c>
      <c r="HS29" s="59">
        <f>+IFERROR(IF(ISTEXT(HS$5)=FALSE,(INDEX(BCR!$1:$1048576,MATCH('Estadísticas BCR'!HS$5,BCR!$A:$A,0),MATCH('Estadísticas BCR'!$B29,BCR!$1:$1,0))),SUM(HG29:HR29)),"")</f>
        <v>88.137918999999997</v>
      </c>
      <c r="HT29" s="59">
        <f>+IFERROR(IF(ISTEXT(HT$5)=FALSE,(INDEX(BCR!$1:$1048576,MATCH('Estadísticas BCR'!HT$5,BCR!$A:$A,0),MATCH('Estadísticas BCR'!$B29,BCR!$1:$1,0))),SUM(HH29:HS29)),"")</f>
        <v>96.068239000000005</v>
      </c>
      <c r="HU29" s="59">
        <f>+IFERROR(IF(ISTEXT(HU$5)=FALSE,(INDEX(BCR!$1:$1048576,MATCH('Estadísticas BCR'!HU$5,BCR!$A:$A,0),MATCH('Estadísticas BCR'!$B29,BCR!$1:$1,0))),SUM(HI29:HT29)),"")</f>
        <v>97.334800000000001</v>
      </c>
      <c r="HV29" s="59">
        <f>+IFERROR(IF(ISTEXT(HV$5)=FALSE,(INDEX(BCR!$1:$1048576,MATCH('Estadísticas BCR'!HV$5,BCR!$A:$A,0),MATCH('Estadísticas BCR'!$B29,BCR!$1:$1,0))),SUM(HJ29:HU29)),"")</f>
        <v>85.393512999999999</v>
      </c>
      <c r="HW29" s="59">
        <f>+IFERROR(IF(ISTEXT(HW$5)=FALSE,(INDEX(BCR!$1:$1048576,MATCH('Estadísticas BCR'!HW$5,BCR!$A:$A,0),MATCH('Estadísticas BCR'!$B29,BCR!$1:$1,0))),SUM(HK29:HV29)),"")</f>
        <v>105.226737</v>
      </c>
      <c r="HX29" s="59">
        <f>+IFERROR(IF(ISTEXT(HX$5)=FALSE,(INDEX(BCR!$1:$1048576,MATCH('Estadísticas BCR'!HX$5,BCR!$A:$A,0),MATCH('Estadísticas BCR'!$B29,BCR!$1:$1,0))),SUM(HL29:HW29)),"")</f>
        <v>95.599429999999998</v>
      </c>
      <c r="HY29" s="59">
        <f>+IFERROR(IF(ISTEXT(HY$5)=FALSE,(INDEX(BCR!$1:$1048576,MATCH('Estadísticas BCR'!HY$5,BCR!$A:$A,0),MATCH('Estadísticas BCR'!$B29,BCR!$1:$1,0))),SUM(HM29:HX29)),"")</f>
        <v>83.204573999999994</v>
      </c>
      <c r="HZ29" s="59">
        <f>+IFERROR(IF(ISTEXT(HZ$5)=FALSE,(INDEX(BCR!$1:$1048576,MATCH('Estadísticas BCR'!HZ$5,BCR!$A:$A,0),MATCH('Estadísticas BCR'!$B29,BCR!$1:$1,0))),SUM(HN29:HY29)),"")</f>
        <v>79.305339000000004</v>
      </c>
      <c r="IA29" s="59">
        <f>+IFERROR(IF(ISTEXT(IA$5)=FALSE,(INDEX(BCR!$1:$1048576,MATCH('Estadísticas BCR'!IA$5,BCR!$A:$A,0),MATCH('Estadísticas BCR'!$B29,BCR!$1:$1,0))),SUM(HO29:HZ29)),"")</f>
        <v>73.670058999999995</v>
      </c>
      <c r="IB29" s="59">
        <f>+IFERROR(IF(ISTEXT(IB$5)=FALSE,(INDEX(BCR!$1:$1048576,MATCH('Estadísticas BCR'!IB$5,BCR!$A:$A,0),MATCH('Estadísticas BCR'!$B29,BCR!$1:$1,0))),SUM(HP29:IA29)),"")</f>
        <v>85.942093999999997</v>
      </c>
      <c r="IC29" s="60">
        <f>+IFERROR(IF(ISTEXT(IC$5)=FALSE,(INDEX(BCR!$1:$1048576,MATCH('Estadísticas BCR'!IC$5,BCR!$A:$A,0),MATCH('Estadísticas BCR'!$B29,BCR!$1:$1,0))),SUM(HQ29:IB29)),"")</f>
        <v>1060.7848829999998</v>
      </c>
      <c r="ID29" s="59">
        <f>+IFERROR(IF(ISTEXT(ID$5)=FALSE,(INDEX(BCR!$1:$1048576,MATCH('Estadísticas BCR'!ID$5,BCR!$A:$A,0),MATCH('Estadísticas BCR'!$B29,BCR!$1:$1,0))),SUM(HR29:IC29)),"")</f>
        <v>112.4674118256</v>
      </c>
      <c r="IE29" s="59">
        <f>+IFERROR(IF(ISTEXT(IE$5)=FALSE,(INDEX(BCR!$1:$1048576,MATCH('Estadísticas BCR'!IE$5,BCR!$A:$A,0),MATCH('Estadísticas BCR'!$B29,BCR!$1:$1,0))),SUM(HS29:ID29)),"")</f>
        <v>68.7934142112003</v>
      </c>
      <c r="IF29" s="59">
        <f>+IFERROR(IF(ISTEXT(IF$5)=FALSE,(INDEX(BCR!$1:$1048576,MATCH('Estadísticas BCR'!IF$5,BCR!$A:$A,0),MATCH('Estadísticas BCR'!$B29,BCR!$1:$1,0))),SUM(HT29:IE29)),"")</f>
        <v>93.164326171200202</v>
      </c>
      <c r="IG29" s="59">
        <f>+IFERROR(IF(ISTEXT(IG$5)=FALSE,(INDEX(BCR!$1:$1048576,MATCH('Estadísticas BCR'!IG$5,BCR!$A:$A,0),MATCH('Estadísticas BCR'!$B29,BCR!$1:$1,0))),SUM(HU29:IF29)),"")</f>
        <v>87.976159105500201</v>
      </c>
      <c r="IH29" s="59">
        <f>+IFERROR(IF(ISTEXT(IH$5)=FALSE,(INDEX(BCR!$1:$1048576,MATCH('Estadísticas BCR'!IH$5,BCR!$A:$A,0),MATCH('Estadísticas BCR'!$B29,BCR!$1:$1,0))),SUM(HV29:IG29)),"")</f>
        <v>98.773040055999701</v>
      </c>
      <c r="II29" s="59">
        <f>+IFERROR(IF(ISTEXT(II$5)=FALSE,(INDEX(BCR!$1:$1048576,MATCH('Estadísticas BCR'!II$5,BCR!$A:$A,0),MATCH('Estadísticas BCR'!$B29,BCR!$1:$1,0))),SUM(HW29:IH29)),"")</f>
        <v>95.613864571000093</v>
      </c>
      <c r="IJ29" s="59">
        <f>+IFERROR(IF(ISTEXT(IJ$5)=FALSE,(INDEX(BCR!$1:$1048576,MATCH('Estadísticas BCR'!IJ$5,BCR!$A:$A,0),MATCH('Estadísticas BCR'!$B29,BCR!$1:$1,0))),SUM(HX29:II29)),"")</f>
        <v>111.64091052089999</v>
      </c>
      <c r="IK29" s="59">
        <f>+IFERROR(IF(ISTEXT(IK$5)=FALSE,(INDEX(BCR!$1:$1048576,MATCH('Estadísticas BCR'!IK$5,BCR!$A:$A,0),MATCH('Estadísticas BCR'!$B29,BCR!$1:$1,0))),SUM(HY29:IJ29)),"")</f>
        <v>100.96903589</v>
      </c>
      <c r="IL29" s="59">
        <f>+IFERROR(IF(ISTEXT(IL$5)=FALSE,(INDEX(BCR!$1:$1048576,MATCH('Estadísticas BCR'!IL$5,BCR!$A:$A,0),MATCH('Estadísticas BCR'!$B29,BCR!$1:$1,0))),SUM(HZ29:IK29)),"")</f>
        <v>86.689149900399499</v>
      </c>
      <c r="IM29" s="59">
        <f>+IFERROR(IF(ISTEXT(IM$5)=FALSE,(INDEX(BCR!$1:$1048576,MATCH('Estadísticas BCR'!IM$5,BCR!$A:$A,0),MATCH('Estadísticas BCR'!$B29,BCR!$1:$1,0))),SUM(IA29:IL29)),"")</f>
        <v>117.6487577469</v>
      </c>
      <c r="IN29" s="59">
        <f>+IFERROR(IF(ISTEXT(IN$5)=FALSE,(INDEX(BCR!$1:$1048576,MATCH('Estadísticas BCR'!IN$5,BCR!$A:$A,0),MATCH('Estadísticas BCR'!$B29,BCR!$1:$1,0))),SUM(IB29:IM29)),"")</f>
        <v>123.3711356134</v>
      </c>
      <c r="IO29" s="59">
        <f>+IFERROR(IF(ISTEXT(IO$5)=FALSE,(INDEX(BCR!$1:$1048576,MATCH('Estadísticas BCR'!IO$5,BCR!$A:$A,0),MATCH('Estadísticas BCR'!$B29,BCR!$1:$1,0))),SUM(IC29:IN29)),"")</f>
        <v>95.531403046099797</v>
      </c>
      <c r="IP29" s="60">
        <f>+IFERROR(IF(ISTEXT(IP$5)=FALSE,(INDEX(BCR!$1:$1048576,MATCH('Estadísticas BCR'!IP$5,BCR!$A:$A,0),MATCH('Estadísticas BCR'!$B29,BCR!$1:$1,0))),SUM(ID29:IO29)),"")</f>
        <v>1192.6386086581997</v>
      </c>
      <c r="IQ29" s="59">
        <f>+IFERROR(IF(ISTEXT(IQ$5)=FALSE,(INDEX(BCR!$1:$1048576,MATCH('Estadísticas BCR'!IQ$5,BCR!$A:$A,0),MATCH('Estadísticas BCR'!$B29,BCR!$1:$1,0))),SUM(IE29:IP29)),"")</f>
        <v>106.551520020509</v>
      </c>
      <c r="IR29" s="59">
        <f>+IFERROR(IF(ISTEXT(IR$5)=FALSE,(INDEX(BCR!$1:$1048576,MATCH('Estadísticas BCR'!IR$5,BCR!$A:$A,0),MATCH('Estadísticas BCR'!$B29,BCR!$1:$1,0))),SUM(IF29:IQ29)),"")</f>
        <v>97.058288777116502</v>
      </c>
      <c r="IS29" s="59">
        <f>+IFERROR(IF(ISTEXT(IS$5)=FALSE,(INDEX(BCR!$1:$1048576,MATCH('Estadísticas BCR'!IS$5,BCR!$A:$A,0),MATCH('Estadísticas BCR'!$B29,BCR!$1:$1,0))),SUM(IG29:IR29)),"")</f>
        <v>104.864049385298</v>
      </c>
      <c r="IT29" s="59">
        <f>+IFERROR(IF(ISTEXT(IT$5)=FALSE,(INDEX(BCR!$1:$1048576,MATCH('Estadísticas BCR'!IT$5,BCR!$A:$A,0),MATCH('Estadísticas BCR'!$B29,BCR!$1:$1,0))),SUM(IH29:IS29)),"")</f>
        <v>113.68852754421199</v>
      </c>
      <c r="IU29" s="59">
        <f>+IFERROR(IF(ISTEXT(IU$5)=FALSE,(INDEX(BCR!$1:$1048576,MATCH('Estadísticas BCR'!IU$5,BCR!$A:$A,0),MATCH('Estadísticas BCR'!$B29,BCR!$1:$1,0))),SUM(II29:IT29)),"")</f>
        <v>102.24606523245799</v>
      </c>
      <c r="IV29" s="59">
        <f>+IFERROR(IF(ISTEXT(IV$5)=FALSE,(INDEX(BCR!$1:$1048576,MATCH('Estadísticas BCR'!IV$5,BCR!$A:$A,0),MATCH('Estadísticas BCR'!$B29,BCR!$1:$1,0))),SUM(IJ29:IU29)),"")</f>
        <v>104.256397054098</v>
      </c>
      <c r="IW29" s="59">
        <f>+IFERROR(IF(ISTEXT(IW$5)=FALSE,(INDEX(BCR!$1:$1048576,MATCH('Estadísticas BCR'!IW$5,BCR!$A:$A,0),MATCH('Estadísticas BCR'!$B29,BCR!$1:$1,0))),SUM(IK29:IV29)),"")</f>
        <v>125.36339926754</v>
      </c>
      <c r="IX29" s="59">
        <f>+IFERROR(IF(ISTEXT(IX$5)=FALSE,(INDEX(BCR!$1:$1048576,MATCH('Estadísticas BCR'!IX$5,BCR!$A:$A,0),MATCH('Estadísticas BCR'!$B29,BCR!$1:$1,0))),SUM(IL29:IW29)),"")</f>
        <v>127.210427617482</v>
      </c>
      <c r="IY29" s="59">
        <f>+IFERROR(IF(ISTEXT(IY$5)=FALSE,(INDEX(BCR!$1:$1048576,MATCH('Estadísticas BCR'!IY$5,BCR!$A:$A,0),MATCH('Estadísticas BCR'!$B29,BCR!$1:$1,0))),SUM(IM29:IX29)),"")</f>
        <v>100.38806108486099</v>
      </c>
      <c r="IZ29" s="59">
        <f>+IFERROR(IF(ISTEXT(IZ$5)=FALSE,(INDEX(BCR!$1:$1048576,MATCH('Estadísticas BCR'!IZ$5,BCR!$A:$A,0),MATCH('Estadísticas BCR'!$B29,BCR!$1:$1,0))),SUM(IN29:IY29)),"")</f>
        <v>107.72223894508301</v>
      </c>
      <c r="JA29" s="59">
        <f>+IFERROR(IF(ISTEXT(JA$5)=FALSE,(INDEX(BCR!$1:$1048576,MATCH('Estadísticas BCR'!JA$5,BCR!$A:$A,0),MATCH('Estadísticas BCR'!$B29,BCR!$1:$1,0))),SUM(IO29:IZ29)),"")</f>
        <v>110.11038816830199</v>
      </c>
      <c r="JB29" s="59">
        <f>+IFERROR(IF(ISTEXT(JB$5)=FALSE,(INDEX(BCR!$1:$1048576,MATCH('Estadísticas BCR'!JB$5,BCR!$A:$A,0),MATCH('Estadísticas BCR'!$B29,BCR!$1:$1,0))),SUM(IP29:JA29)),"")</f>
        <v>104.5917286528</v>
      </c>
      <c r="JC29" s="60">
        <f>+IFERROR(IF(ISTEXT(JC$5)=FALSE,(INDEX(BCR!$1:$1048576,MATCH('Estadísticas BCR'!JC$5,BCR!$A:$A,0),MATCH('Estadísticas BCR'!$B29,BCR!$1:$1,0))),SUM(IQ29:JB29)),"")</f>
        <v>1304.0510917497593</v>
      </c>
      <c r="JD29" s="59">
        <f>+IFERROR(IF(ISTEXT(JD$5)=FALSE,(INDEX(BCR!$1:$1048576,MATCH('Estadísticas BCR'!JD$5,BCR!$A:$A,0),MATCH('Estadísticas BCR'!$B29,BCR!$1:$1,0))),SUM(IR29:JC29)),"")</f>
        <v>121.666141151529</v>
      </c>
      <c r="JE29" s="59">
        <f>+IFERROR(IF(ISTEXT(JE$5)=FALSE,(INDEX(BCR!$1:$1048576,MATCH('Estadísticas BCR'!JE$5,BCR!$A:$A,0),MATCH('Estadísticas BCR'!$B29,BCR!$1:$1,0))),SUM(IS29:JD29)),"")</f>
        <v>108.501885370995</v>
      </c>
      <c r="JF29" s="59">
        <f>+IFERROR(IF(ISTEXT(JF$5)=FALSE,(INDEX(BCR!$1:$1048576,MATCH('Estadísticas BCR'!JF$5,BCR!$A:$A,0),MATCH('Estadísticas BCR'!$B29,BCR!$1:$1,0))),SUM(IT29:JE29)),"")</f>
        <v>97.088627017078096</v>
      </c>
      <c r="JG29" s="59">
        <f>+IFERROR(IF(ISTEXT(JG$5)=FALSE,(INDEX(BCR!$1:$1048576,MATCH('Estadísticas BCR'!JG$5,BCR!$A:$A,0),MATCH('Estadísticas BCR'!$B29,BCR!$1:$1,0))),SUM(IU29:JF29)),"")</f>
        <v>87.688873997996495</v>
      </c>
      <c r="JH29" s="59">
        <f>+IFERROR(IF(ISTEXT(JH$5)=FALSE,(INDEX(BCR!$1:$1048576,MATCH('Estadísticas BCR'!JH$5,BCR!$A:$A,0),MATCH('Estadísticas BCR'!$B29,BCR!$1:$1,0))),SUM(IV29:JG29)),"")</f>
        <v>83.352062225767895</v>
      </c>
      <c r="JI29" s="59">
        <f>+IFERROR(IF(ISTEXT(JI$5)=FALSE,(INDEX(BCR!$1:$1048576,MATCH('Estadísticas BCR'!JI$5,BCR!$A:$A,0),MATCH('Estadísticas BCR'!$B29,BCR!$1:$1,0))),SUM(IW29:JH29)),"")</f>
        <v>67.312197356902303</v>
      </c>
      <c r="JJ29" s="59">
        <f>+IFERROR(IF(ISTEXT(JJ$5)=FALSE,(INDEX(BCR!$1:$1048576,MATCH('Estadísticas BCR'!JJ$5,BCR!$A:$A,0),MATCH('Estadísticas BCR'!$B29,BCR!$1:$1,0))),SUM(IX29:JI29)),"")</f>
        <v>58.598468537796698</v>
      </c>
      <c r="JK29" s="59">
        <f>+IFERROR(IF(ISTEXT(JK$5)=FALSE,(INDEX(BCR!$1:$1048576,MATCH('Estadísticas BCR'!JK$5,BCR!$A:$A,0),MATCH('Estadísticas BCR'!$B29,BCR!$1:$1,0))),SUM(IY29:JJ29)),"")</f>
        <v>64.788024988590607</v>
      </c>
      <c r="JL29" s="59">
        <f>+IFERROR(IF(ISTEXT(JL$5)=FALSE,(INDEX(BCR!$1:$1048576,MATCH('Estadísticas BCR'!JL$5,BCR!$A:$A,0),MATCH('Estadísticas BCR'!$B29,BCR!$1:$1,0))),SUM(IZ29:JK29)),"")</f>
        <v>73.0669109694051</v>
      </c>
      <c r="JM29" s="59">
        <f>+IFERROR(IF(ISTEXT(JM$5)=FALSE,(INDEX(BCR!$1:$1048576,MATCH('Estadísticas BCR'!JM$5,BCR!$A:$A,0),MATCH('Estadísticas BCR'!$B29,BCR!$1:$1,0))),SUM(JA29:JL29)),"")</f>
        <v>97.840227667471396</v>
      </c>
      <c r="JN29" s="59">
        <f>+IFERROR(IF(ISTEXT(JN$5)=FALSE,(INDEX(BCR!$1:$1048576,MATCH('Estadísticas BCR'!JN$5,BCR!$A:$A,0),MATCH('Estadísticas BCR'!$B29,BCR!$1:$1,0))),SUM(JB29:JM29)),"")</f>
        <v>100.829420507911</v>
      </c>
      <c r="JO29" s="59">
        <f>+IFERROR(IF(ISTEXT(JO$5)=FALSE,(INDEX(BCR!$1:$1048576,MATCH('Estadísticas BCR'!JO$5,BCR!$A:$A,0),MATCH('Estadísticas BCR'!$B29,BCR!$1:$1,0))),SUM(JC29:JN29)),"")</f>
        <v>119.881814683998</v>
      </c>
      <c r="JP29" s="60">
        <f>+IFERROR(IF(ISTEXT(JP$5)=FALSE,(INDEX(BCR!$1:$1048576,MATCH('Estadísticas BCR'!JP$5,BCR!$A:$A,0),MATCH('Estadísticas BCR'!$B29,BCR!$1:$1,0))),SUM(JD29:JO29)),"")</f>
        <v>1080.6146544754415</v>
      </c>
      <c r="JQ29" s="59">
        <f>+IFERROR(IF(ISTEXT(JQ$5)=FALSE,(INDEX(BCR!$1:$1048576,MATCH('Estadísticas BCR'!JQ$5,BCR!$A:$A,0),MATCH('Estadísticas BCR'!$B29,BCR!$1:$1,0))),SUM(JE29:JP29)),"")</f>
        <v>101.4825938604</v>
      </c>
      <c r="JR29" s="59">
        <f>+IFERROR(IF(ISTEXT(JR$5)=FALSE,(INDEX(BCR!$1:$1048576,MATCH('Estadísticas BCR'!JR$5,BCR!$A:$A,0),MATCH('Estadísticas BCR'!$B29,BCR!$1:$1,0))),SUM(JF29:JQ29)),"")</f>
        <v>101.80907739789799</v>
      </c>
      <c r="JS29" s="59">
        <f>+IFERROR(IF(ISTEXT(JS$5)=FALSE,(INDEX(BCR!$1:$1048576,MATCH('Estadísticas BCR'!JS$5,BCR!$A:$A,0),MATCH('Estadísticas BCR'!$B29,BCR!$1:$1,0))),SUM(JG29:JR29)),"")</f>
        <v>161.47491653089801</v>
      </c>
      <c r="JT29" s="59">
        <f>+IFERROR(IF(ISTEXT(JT$5)=FALSE,(INDEX(BCR!$1:$1048576,MATCH('Estadísticas BCR'!JT$5,BCR!$A:$A,0),MATCH('Estadísticas BCR'!$B29,BCR!$1:$1,0))),SUM(JH29:JS29)),"")</f>
        <v>126.8625675896</v>
      </c>
      <c r="JU29" s="59">
        <f>+IFERROR(IF(ISTEXT(JU$5)=FALSE,(INDEX(BCR!$1:$1048576,MATCH('Estadísticas BCR'!JU$5,BCR!$A:$A,0),MATCH('Estadísticas BCR'!$B29,BCR!$1:$1,0))),SUM(JI29:JT29)),"")</f>
        <v>136.77667818471599</v>
      </c>
      <c r="JV29" s="59">
        <f>+IFERROR(IF(ISTEXT(JV$5)=FALSE,(INDEX(BCR!$1:$1048576,MATCH('Estadísticas BCR'!JV$5,BCR!$A:$A,0),MATCH('Estadísticas BCR'!$B29,BCR!$1:$1,0))),SUM(JJ29:JU29)),"")</f>
        <v>174.478576551598</v>
      </c>
      <c r="JW29" s="59">
        <f>+IFERROR(IF(ISTEXT(JW$5)=FALSE,(INDEX(BCR!$1:$1048576,MATCH('Estadísticas BCR'!JW$5,BCR!$A:$A,0),MATCH('Estadísticas BCR'!$B29,BCR!$1:$1,0))),SUM(JK29:JV29)),"")</f>
        <v>114.44787300110001</v>
      </c>
      <c r="JX29" s="59">
        <f>+IFERROR(IF(ISTEXT(JX$5)=FALSE,(INDEX(BCR!$1:$1048576,MATCH('Estadísticas BCR'!JX$5,BCR!$A:$A,0),MATCH('Estadísticas BCR'!$B29,BCR!$1:$1,0))),SUM(JL29:JW29)),"")</f>
        <v>124.961645631385</v>
      </c>
      <c r="JY29" s="59">
        <f>+IFERROR(IF(ISTEXT(JY$5)=FALSE,(INDEX(BCR!$1:$1048576,MATCH('Estadísticas BCR'!JY$5,BCR!$A:$A,0),MATCH('Estadísticas BCR'!$B29,BCR!$1:$1,0))),SUM(JM29:JX29)),"")</f>
        <v>124.51792014510001</v>
      </c>
      <c r="JZ29" s="59">
        <f>+IFERROR(IF(ISTEXT(JZ$5)=FALSE,(INDEX(BCR!$1:$1048576,MATCH('Estadísticas BCR'!JZ$5,BCR!$A:$A,0),MATCH('Estadísticas BCR'!$B29,BCR!$1:$1,0))),SUM(JN29:JY29)),"")</f>
        <v>115.78385526999899</v>
      </c>
      <c r="KA29" s="59">
        <f>+IFERROR(IF(ISTEXT(KA$5)=FALSE,(INDEX(BCR!$1:$1048576,MATCH('Estadísticas BCR'!KA$5,BCR!$A:$A,0),MATCH('Estadísticas BCR'!$B29,BCR!$1:$1,0))),SUM(JO29:JZ29)),"")</f>
        <v>125.085575868399</v>
      </c>
      <c r="KB29" s="59">
        <f>+IFERROR(IF(ISTEXT(KB$5)=FALSE,(INDEX(BCR!$1:$1048576,MATCH('Estadísticas BCR'!KB$5,BCR!$A:$A,0),MATCH('Estadísticas BCR'!$B29,BCR!$1:$1,0))),SUM(JP29:KA29)),"")</f>
        <v>129.23665759490299</v>
      </c>
      <c r="KC29" s="60">
        <f>+IFERROR(IF(ISTEXT(KC$5)=FALSE,(INDEX(BCR!$1:$1048576,MATCH('Estadísticas BCR'!KC$5,BCR!$A:$A,0),MATCH('Estadísticas BCR'!$B29,BCR!$1:$1,0))),SUM(JQ29:KB29)),"")</f>
        <v>1536.9179376259963</v>
      </c>
      <c r="KD29" s="59">
        <f>+IFERROR(IF(ISTEXT(KD$5)=FALSE,(INDEX(BCR!$1:$1048576,MATCH('Estadísticas BCR'!KD$5,BCR!$A:$A,0),MATCH('Estadísticas BCR'!$B29,BCR!$1:$1,0))),SUM(JR29:KC29)),"")</f>
        <v>144.252582501235</v>
      </c>
      <c r="KE29" s="59">
        <f>+IFERROR(IF(ISTEXT(KE$5)=FALSE,(INDEX(BCR!$1:$1048576,MATCH('Estadísticas BCR'!KE$5,BCR!$A:$A,0),MATCH('Estadísticas BCR'!$B29,BCR!$1:$1,0))),SUM(JS29:KD29)),"")</f>
        <v>107.845521262764</v>
      </c>
      <c r="KF29" s="59">
        <f>+IFERROR(IF(ISTEXT(KF$5)=FALSE,(INDEX(BCR!$1:$1048576,MATCH('Estadísticas BCR'!KF$5,BCR!$A:$A,0),MATCH('Estadísticas BCR'!$B29,BCR!$1:$1,0))),SUM(JT29:KE29)),"")</f>
        <v>122.432422849425</v>
      </c>
      <c r="KG29" s="59">
        <f>+IFERROR(IF(ISTEXT(KG$5)=FALSE,(INDEX(BCR!$1:$1048576,MATCH('Estadísticas BCR'!KG$5,BCR!$A:$A,0),MATCH('Estadísticas BCR'!$B29,BCR!$1:$1,0))),SUM(JU29:KF29)),"")</f>
        <v>110.405457217975</v>
      </c>
      <c r="KH29" s="59">
        <f>+IFERROR(IF(ISTEXT(KH$5)=FALSE,(INDEX(BCR!$1:$1048576,MATCH('Estadísticas BCR'!KH$5,BCR!$A:$A,0),MATCH('Estadísticas BCR'!$B29,BCR!$1:$1,0))),SUM(JV29:KG29)),"")</f>
        <v>145.67642397207999</v>
      </c>
      <c r="KI29" s="59">
        <f>+IFERROR(IF(ISTEXT(KI$5)=FALSE,(INDEX(BCR!$1:$1048576,MATCH('Estadísticas BCR'!KI$5,BCR!$A:$A,0),MATCH('Estadísticas BCR'!$B29,BCR!$1:$1,0))),SUM(JW29:KH29)),"")</f>
        <v>136.30650462459801</v>
      </c>
      <c r="KJ29" s="59">
        <f>+IFERROR(IF(ISTEXT(KJ$5)=FALSE,(INDEX(BCR!$1:$1048576,MATCH('Estadísticas BCR'!KJ$5,BCR!$A:$A,0),MATCH('Estadísticas BCR'!$B29,BCR!$1:$1,0))),SUM(JX29:KI29)),"")</f>
        <v>114.192306901987</v>
      </c>
      <c r="KK29" s="59">
        <f>+IFERROR(IF(ISTEXT(KK$5)=FALSE,(INDEX(BCR!$1:$1048576,MATCH('Estadísticas BCR'!KK$5,BCR!$A:$A,0),MATCH('Estadísticas BCR'!$B29,BCR!$1:$1,0))),SUM(JY29:KJ29)),"")</f>
        <v>101.012287458157</v>
      </c>
      <c r="KL29" s="59">
        <f>+IFERROR(IF(ISTEXT(KL$5)=FALSE,(INDEX(BCR!$1:$1048576,MATCH('Estadísticas BCR'!KL$5,BCR!$A:$A,0),MATCH('Estadísticas BCR'!$B29,BCR!$1:$1,0))),SUM(JZ29:KK29)),"")</f>
        <v>138.228949139473</v>
      </c>
      <c r="KM29" s="59">
        <f>+IFERROR(IF(ISTEXT(KM$5)=FALSE,(INDEX(BCR!$1:$1048576,MATCH('Estadísticas BCR'!KM$5,BCR!$A:$A,0),MATCH('Estadísticas BCR'!$B29,BCR!$1:$1,0))),SUM(KA29:KL29)),"")</f>
        <v>120.022881351252</v>
      </c>
      <c r="KN29" s="59">
        <f>+IFERROR(IF(ISTEXT(KN$5)=FALSE,(INDEX(BCR!$1:$1048576,MATCH('Estadísticas BCR'!KN$5,BCR!$A:$A,0),MATCH('Estadísticas BCR'!$B29,BCR!$1:$1,0))),SUM(KB29:KM29)),"")</f>
        <v>104.451811029932</v>
      </c>
      <c r="KO29" s="59">
        <f>+IFERROR(IF(ISTEXT(KO$5)=FALSE,(INDEX(BCR!$1:$1048576,MATCH('Estadísticas BCR'!KO$5,BCR!$A:$A,0),MATCH('Estadísticas BCR'!$B29,BCR!$1:$1,0))),SUM(KC29:KN29)),"")</f>
        <v>110.28156037737</v>
      </c>
      <c r="KP29" s="60">
        <f>+IFERROR(IF(ISTEXT(KP$5)=FALSE,(INDEX(BCR!$1:$1048576,MATCH('Estadísticas BCR'!KP$5,BCR!$A:$A,0),MATCH('Estadísticas BCR'!$B29,BCR!$1:$1,0))),SUM(KD29:KO29)),"")</f>
        <v>1455.1087086862478</v>
      </c>
      <c r="KQ29" s="59">
        <f>+IFERROR(IF(ISTEXT(KQ$5)=FALSE,(INDEX(BCR!$1:$1048576,MATCH('Estadísticas BCR'!KQ$5,BCR!$A:$A,0),MATCH('Estadísticas BCR'!$B29,BCR!$1:$1,0))),SUM(KE29:KP29)),"")</f>
        <v>80.782182573357801</v>
      </c>
      <c r="KR29" s="59">
        <f>+IFERROR(IF(ISTEXT(KR$5)=FALSE,(INDEX(BCR!$1:$1048576,MATCH('Estadísticas BCR'!KR$5,BCR!$A:$A,0),MATCH('Estadísticas BCR'!$B29,BCR!$1:$1,0))),SUM(KF29:KQ29)),"")</f>
        <v>84.958111823595402</v>
      </c>
      <c r="KS29" s="59">
        <f>+IFERROR(IF(ISTEXT(KS$5)=FALSE,(INDEX(BCR!$1:$1048576,MATCH('Estadísticas BCR'!KS$5,BCR!$A:$A,0),MATCH('Estadísticas BCR'!$B29,BCR!$1:$1,0))),SUM(KG29:KR29)),"")</f>
        <v>113.227105863929</v>
      </c>
      <c r="KT29" s="59">
        <f>+IFERROR(IF(ISTEXT(KT$5)=FALSE,(INDEX(BCR!$1:$1048576,MATCH('Estadísticas BCR'!KT$5,BCR!$A:$A,0),MATCH('Estadísticas BCR'!$B29,BCR!$1:$1,0))),SUM(KH29:KS29)),"")</f>
        <v>96.860460282215101</v>
      </c>
      <c r="KU29" s="59">
        <f>+IFERROR(IF(ISTEXT(KU$5)=FALSE,(INDEX(BCR!$1:$1048576,MATCH('Estadísticas BCR'!KU$5,BCR!$A:$A,0),MATCH('Estadísticas BCR'!$B29,BCR!$1:$1,0))),SUM(KI29:KT29)),"")</f>
        <v>105.78626809763099</v>
      </c>
      <c r="KV29" s="59">
        <f>+IFERROR(IF(ISTEXT(KV$5)=FALSE,(INDEX(BCR!$1:$1048576,MATCH('Estadísticas BCR'!KV$5,BCR!$A:$A,0),MATCH('Estadísticas BCR'!$B29,BCR!$1:$1,0))),SUM(KJ29:KU29)),"")</f>
        <v>97.921163071659805</v>
      </c>
      <c r="KW29" s="59">
        <f>+IFERROR(IF(ISTEXT(KW$5)=FALSE,(INDEX(BCR!$1:$1048576,MATCH('Estadísticas BCR'!KW$5,BCR!$A:$A,0),MATCH('Estadísticas BCR'!$B29,BCR!$1:$1,0))),SUM(KK29:KV29)),"")</f>
        <v>89.8634671336861</v>
      </c>
      <c r="KX29" s="59">
        <f>+IFERROR(IF(ISTEXT(KX$5)=FALSE,(INDEX(BCR!$1:$1048576,MATCH('Estadísticas BCR'!KX$5,BCR!$A:$A,0),MATCH('Estadísticas BCR'!$B29,BCR!$1:$1,0))),SUM(KL29:KW29)),"")</f>
        <v>93.906888774089197</v>
      </c>
      <c r="KY29" s="59">
        <f>+IFERROR(IF(ISTEXT(KY$5)=FALSE,(INDEX(BCR!$1:$1048576,MATCH('Estadísticas BCR'!KY$5,BCR!$A:$A,0),MATCH('Estadísticas BCR'!$B29,BCR!$1:$1,0))),SUM(KM29:KX29)),"")</f>
        <v>95.241804637822796</v>
      </c>
      <c r="KZ29" s="59">
        <f>+IFERROR(IF(ISTEXT(KZ$5)=FALSE,(INDEX(BCR!$1:$1048576,MATCH('Estadísticas BCR'!KZ$5,BCR!$A:$A,0),MATCH('Estadísticas BCR'!$B29,BCR!$1:$1,0))),SUM(KN29:KY29)),"")</f>
        <v>96.682928236747799</v>
      </c>
      <c r="LA29" s="59">
        <f>+IFERROR(IF(ISTEXT(LA$5)=FALSE,(INDEX(BCR!$1:$1048576,MATCH('Estadísticas BCR'!LA$5,BCR!$A:$A,0),MATCH('Estadísticas BCR'!$B29,BCR!$1:$1,0))),SUM(KO29:KZ29)),"")</f>
        <v>86.881639653201901</v>
      </c>
      <c r="LB29" s="59">
        <f>+IFERROR(IF(ISTEXT(LB$5)=FALSE,(INDEX(BCR!$1:$1048576,MATCH('Estadísticas BCR'!LB$5,BCR!$A:$A,0),MATCH('Estadísticas BCR'!$B29,BCR!$1:$1,0))),SUM(KP29:LA29)),"")</f>
        <v>116.012290360862</v>
      </c>
      <c r="LC29" s="60">
        <f>+IFERROR(IF(ISTEXT(LC$5)=FALSE,(INDEX(BCR!$1:$1048576,MATCH('Estadísticas BCR'!LC$5,BCR!$A:$A,0),MATCH('Estadísticas BCR'!$B29,BCR!$1:$1,0))),SUM(KQ29:LB29)),"")</f>
        <v>1158.1243105087979</v>
      </c>
      <c r="LD29" s="59">
        <f>+IFERROR(IF(ISTEXT(LD$5)=FALSE,(INDEX(BCR!$1:$1048576,MATCH('Estadísticas BCR'!LD$5,BCR!$A:$A,0),MATCH('Estadísticas BCR'!$B29,BCR!$1:$1,0))),SUM(KR29:LC29)),"")</f>
        <v>94.834011547799804</v>
      </c>
      <c r="LE29" s="59">
        <f>+IFERROR(IF(ISTEXT(LE$5)=FALSE,(INDEX(BCR!$1:$1048576,MATCH('Estadísticas BCR'!LE$5,BCR!$A:$A,0),MATCH('Estadísticas BCR'!$B29,BCR!$1:$1,0))),SUM(KS29:LD29)),"")</f>
        <v>98.150752040500194</v>
      </c>
      <c r="LF29" s="59">
        <f>+IFERROR(IF(ISTEXT(LF$5)=FALSE,(INDEX(BCR!$1:$1048576,MATCH('Estadísticas BCR'!LF$5,BCR!$A:$A,0),MATCH('Estadísticas BCR'!$B29,BCR!$1:$1,0))),SUM(KT29:LE29)),"")</f>
        <v>117.610045077501</v>
      </c>
      <c r="LG29" s="59">
        <f>+IFERROR(IF(ISTEXT(LG$5)=FALSE,(INDEX(BCR!$1:$1048576,MATCH('Estadísticas BCR'!LG$5,BCR!$A:$A,0),MATCH('Estadísticas BCR'!$B29,BCR!$1:$1,0))),SUM(KU29:LF29)),"")</f>
        <v>102.4585010855</v>
      </c>
      <c r="LH29" s="59">
        <f>+IFERROR(IF(ISTEXT(LH$5)=FALSE,(INDEX(BCR!$1:$1048576,MATCH('Estadísticas BCR'!LH$5,BCR!$A:$A,0),MATCH('Estadísticas BCR'!$B29,BCR!$1:$1,0))),SUM(KV29:LG29)),"")</f>
        <v>127.24760188939899</v>
      </c>
      <c r="LI29" s="59">
        <f>+IFERROR(IF(ISTEXT(LI$5)=FALSE,(INDEX(BCR!$1:$1048576,MATCH('Estadísticas BCR'!LI$5,BCR!$A:$A,0),MATCH('Estadísticas BCR'!$B29,BCR!$1:$1,0))),SUM(KW29:LH29)),"")</f>
        <v>104.54488932380001</v>
      </c>
      <c r="LJ29" s="59">
        <f>+IFERROR(IF(ISTEXT(LJ$5)=FALSE,(INDEX(BCR!$1:$1048576,MATCH('Estadísticas BCR'!LJ$5,BCR!$A:$A,0),MATCH('Estadísticas BCR'!$B29,BCR!$1:$1,0))),SUM(KX29:LI29)),"")</f>
        <v>110.699873792299</v>
      </c>
      <c r="LK29" s="59">
        <f>+IFERROR(IF(ISTEXT(LK$5)=FALSE,(INDEX(BCR!$1:$1048576,MATCH('Estadísticas BCR'!LK$5,BCR!$A:$A,0),MATCH('Estadísticas BCR'!$B29,BCR!$1:$1,0))),SUM(KY29:LJ29)),"")</f>
        <v>111.6689772555</v>
      </c>
      <c r="LL29" s="59">
        <f>+IFERROR(IF(ISTEXT(LL$5)=FALSE,(INDEX(BCR!$1:$1048576,MATCH('Estadísticas BCR'!LL$5,BCR!$A:$A,0),MATCH('Estadísticas BCR'!$B29,BCR!$1:$1,0))),SUM(KZ29:LK29)),"")</f>
        <v>88.931382315599805</v>
      </c>
      <c r="LM29" s="59">
        <f>+IFERROR(IF(ISTEXT(LM$5)=FALSE,(INDEX(BCR!$1:$1048576,MATCH('Estadísticas BCR'!LM$5,BCR!$A:$A,0),MATCH('Estadísticas BCR'!$B29,BCR!$1:$1,0))),SUM(LA29:LL29)),"")</f>
        <v>125.2302522008</v>
      </c>
      <c r="LN29" s="59">
        <f>+IFERROR(IF(ISTEXT(LN$5)=FALSE,(INDEX(BCR!$1:$1048576,MATCH('Estadísticas BCR'!LN$5,BCR!$A:$A,0),MATCH('Estadísticas BCR'!$B29,BCR!$1:$1,0))),SUM(LB29:LM29)),"")</f>
        <v>104.55392260679901</v>
      </c>
      <c r="LO29" s="59">
        <f>+IFERROR(IF(ISTEXT(LO$5)=FALSE,(INDEX(BCR!$1:$1048576,MATCH('Estadísticas BCR'!LO$5,BCR!$A:$A,0),MATCH('Estadísticas BCR'!$B29,BCR!$1:$1,0))),SUM(LC29:LN29)),"")</f>
        <v>139.06833951280001</v>
      </c>
      <c r="LP29" s="60">
        <f>+IFERROR(IF(ISTEXT(LP$5)=FALSE,(INDEX(BCR!$1:$1048576,MATCH('Estadísticas BCR'!LP$5,BCR!$A:$A,0),MATCH('Estadísticas BCR'!$B29,BCR!$1:$1,0))),SUM(LD29:LO29)),"")</f>
        <v>1324.9985486482976</v>
      </c>
      <c r="LQ29" s="59">
        <f>+IFERROR(IF(ISTEXT(LQ$5)=FALSE,(INDEX(BCR!$1:$1048576,MATCH('Estadísticas BCR'!LQ$5,BCR!$A:$A,0),MATCH('Estadísticas BCR'!$B29,BCR!$1:$1,0))),SUM(LE29:LP29)),"")</f>
        <v>106.412968218</v>
      </c>
      <c r="LR29" s="59">
        <f>+IFERROR(IF(ISTEXT(LR$5)=FALSE,(INDEX(BCR!$1:$1048576,MATCH('Estadísticas BCR'!LR$5,BCR!$A:$A,0),MATCH('Estadísticas BCR'!$B29,BCR!$1:$1,0))),SUM(LF29:LQ29)),"")</f>
        <v>95.262346066399601</v>
      </c>
      <c r="LS29" s="59">
        <f>+IFERROR(IF(ISTEXT(LS$5)=FALSE,(INDEX(BCR!$1:$1048576,MATCH('Estadísticas BCR'!LS$5,BCR!$A:$A,0),MATCH('Estadísticas BCR'!$B29,BCR!$1:$1,0))),SUM(LG29:LR29)),"")</f>
        <v>115.26556615369999</v>
      </c>
      <c r="LT29" s="59">
        <f>+IFERROR(IF(ISTEXT(LT$5)=FALSE,(INDEX(BCR!$1:$1048576,MATCH('Estadísticas BCR'!LT$5,BCR!$A:$A,0),MATCH('Estadísticas BCR'!$B29,BCR!$1:$1,0))),SUM(LH29:LS29)),"")</f>
        <v>114.97369194140001</v>
      </c>
      <c r="LU29" s="59">
        <f>+IFERROR(IF(ISTEXT(LU$5)=FALSE,(INDEX(BCR!$1:$1048576,MATCH('Estadísticas BCR'!LU$5,BCR!$A:$A,0),MATCH('Estadísticas BCR'!$B29,BCR!$1:$1,0))),SUM(LI29:LT29)),"")</f>
        <v>130.94118102899901</v>
      </c>
      <c r="LV29" s="59">
        <f>+IFERROR(IF(ISTEXT(LV$5)=FALSE,(INDEX(BCR!$1:$1048576,MATCH('Estadísticas BCR'!LV$5,BCR!$A:$A,0),MATCH('Estadísticas BCR'!$B29,BCR!$1:$1,0))),SUM(LJ29:LU29)),"")</f>
        <v>122.3533321682</v>
      </c>
      <c r="LW29" s="59">
        <f>+IFERROR(IF(ISTEXT(LW$5)=FALSE,(INDEX(BCR!$1:$1048576,MATCH('Estadísticas BCR'!LW$5,BCR!$A:$A,0),MATCH('Estadísticas BCR'!$B29,BCR!$1:$1,0))),SUM(LK29:LV29)),"")</f>
        <v>155.885987570401</v>
      </c>
      <c r="LX29" s="59">
        <f>+IFERROR(IF(ISTEXT(LX$5)=FALSE,(INDEX(BCR!$1:$1048576,MATCH('Estadísticas BCR'!LX$5,BCR!$A:$A,0),MATCH('Estadísticas BCR'!$B29,BCR!$1:$1,0))),SUM(LL29:LW29)),"")</f>
        <v>127.31412663250001</v>
      </c>
      <c r="LY29" s="59">
        <f>+IFERROR(IF(ISTEXT(LY$5)=FALSE,(INDEX(BCR!$1:$1048576,MATCH('Estadísticas BCR'!LY$5,BCR!$A:$A,0),MATCH('Estadísticas BCR'!$B29,BCR!$1:$1,0))),SUM(LM29:LX29)),"")</f>
        <v>125.52153825800001</v>
      </c>
      <c r="LZ29" s="59">
        <f>+IFERROR(IF(ISTEXT(LZ$5)=FALSE,(INDEX(BCR!$1:$1048576,MATCH('Estadísticas BCR'!LZ$5,BCR!$A:$A,0),MATCH('Estadísticas BCR'!$B29,BCR!$1:$1,0))),SUM(LN29:LY29)),"")</f>
        <v>141.02874130109899</v>
      </c>
      <c r="MA29" s="59">
        <f>+IFERROR(IF(ISTEXT(MA$5)=FALSE,(INDEX(BCR!$1:$1048576,MATCH('Estadísticas BCR'!MA$5,BCR!$A:$A,0),MATCH('Estadísticas BCR'!$B29,BCR!$1:$1,0))),SUM(LO29:LZ29)),"")</f>
        <v>122.10366900859999</v>
      </c>
      <c r="MB29" s="59">
        <f>+IFERROR(IF(ISTEXT(MB$5)=FALSE,(INDEX(BCR!$1:$1048576,MATCH('Estadísticas BCR'!MB$5,BCR!$A:$A,0),MATCH('Estadísticas BCR'!$B29,BCR!$1:$1,0))),SUM(LP29:MA29)),"")</f>
        <v>137.67774036860001</v>
      </c>
      <c r="MC29" s="60">
        <f>+IFERROR(IF(ISTEXT(MC$5)=FALSE,(INDEX(BCR!$1:$1048576,MATCH('Estadísticas BCR'!MC$5,BCR!$A:$A,0),MATCH('Estadísticas BCR'!$B29,BCR!$1:$1,0))),SUM(LQ29:MB29)),"")</f>
        <v>1494.7408887158988</v>
      </c>
      <c r="MD29" s="59">
        <f>+IFERROR(IF(ISTEXT(MD$5)=FALSE,(INDEX(BCR!$1:$1048576,MATCH('Estadísticas BCR'!MD$5,BCR!$A:$A,0),MATCH('Estadísticas BCR'!$B29,BCR!$1:$1,0))),SUM(LR29:MC29)),"")</f>
        <v>148.7709257418</v>
      </c>
      <c r="ME29" s="59">
        <f>+IFERROR(IF(ISTEXT(ME$5)=FALSE,(INDEX(BCR!$1:$1048576,MATCH('Estadísticas BCR'!ME$5,BCR!$A:$A,0),MATCH('Estadísticas BCR'!$B29,BCR!$1:$1,0))),SUM(LS29:MD29)),"")</f>
        <v>138.7746305265</v>
      </c>
      <c r="MF29" s="59">
        <f>+IFERROR(IF(ISTEXT(MF$5)=FALSE,(INDEX(BCR!$1:$1048576,MATCH('Estadísticas BCR'!MF$5,BCR!$A:$A,0),MATCH('Estadísticas BCR'!$B29,BCR!$1:$1,0))),SUM(LT29:ME29)),"")</f>
        <v>0</v>
      </c>
      <c r="MG29" s="59" t="str">
        <f>+IFERROR(IF(ISTEXT(MG$5)=FALSE,(INDEX(BCR!$1:$1048576,MATCH('Estadísticas BCR'!MG$5,BCR!$A:$A,0),MATCH('Estadísticas BCR'!$B29,BCR!$1:$1,0))),SUM(LU29:MF29)),"")</f>
        <v/>
      </c>
      <c r="MH29" s="59" t="str">
        <f>+IFERROR(IF(ISTEXT(MH$5)=FALSE,(INDEX(BCR!$1:$1048576,MATCH('Estadísticas BCR'!MH$5,BCR!$A:$A,0),MATCH('Estadísticas BCR'!$B29,BCR!$1:$1,0))),SUM(LV29:MG29)),"")</f>
        <v/>
      </c>
      <c r="MI29" s="59" t="str">
        <f>+IFERROR(IF(ISTEXT(MI$5)=FALSE,(INDEX(BCR!$1:$1048576,MATCH('Estadísticas BCR'!MI$5,BCR!$A:$A,0),MATCH('Estadísticas BCR'!$B29,BCR!$1:$1,0))),SUM(LW29:MH29)),"")</f>
        <v/>
      </c>
      <c r="MJ29" s="59" t="str">
        <f>+IFERROR(IF(ISTEXT(MJ$5)=FALSE,(INDEX(BCR!$1:$1048576,MATCH('Estadísticas BCR'!MJ$5,BCR!$A:$A,0),MATCH('Estadísticas BCR'!$B29,BCR!$1:$1,0))),SUM(LX29:MI29)),"")</f>
        <v/>
      </c>
      <c r="MK29" s="59" t="str">
        <f>+IFERROR(IF(ISTEXT(MK$5)=FALSE,(INDEX(BCR!$1:$1048576,MATCH('Estadísticas BCR'!MK$5,BCR!$A:$A,0),MATCH('Estadísticas BCR'!$B29,BCR!$1:$1,0))),SUM(LY29:MJ29)),"")</f>
        <v/>
      </c>
      <c r="ML29" s="59" t="str">
        <f>+IFERROR(IF(ISTEXT(ML$5)=FALSE,(INDEX(BCR!$1:$1048576,MATCH('Estadísticas BCR'!ML$5,BCR!$A:$A,0),MATCH('Estadísticas BCR'!$B29,BCR!$1:$1,0))),SUM(LZ29:MK29)),"")</f>
        <v/>
      </c>
      <c r="MM29" s="59" t="str">
        <f>+IFERROR(IF(ISTEXT(MM$5)=FALSE,(INDEX(BCR!$1:$1048576,MATCH('Estadísticas BCR'!MM$5,BCR!$A:$A,0),MATCH('Estadísticas BCR'!$B29,BCR!$1:$1,0))),SUM(MA29:ML29)),"")</f>
        <v/>
      </c>
      <c r="MN29" s="59" t="str">
        <f>+IFERROR(IF(ISTEXT(MN$5)=FALSE,(INDEX(BCR!$1:$1048576,MATCH('Estadísticas BCR'!MN$5,BCR!$A:$A,0),MATCH('Estadísticas BCR'!$B29,BCR!$1:$1,0))),SUM(MB29:MM29)),"")</f>
        <v/>
      </c>
      <c r="MO29" s="59" t="str">
        <f>+IFERROR(IF(ISTEXT(MO$5)=FALSE,(INDEX(BCR!$1:$1048576,MATCH('Estadísticas BCR'!MO$5,BCR!$A:$A,0),MATCH('Estadísticas BCR'!$B29,BCR!$1:$1,0))),SUM(MC29:MN29)),"")</f>
        <v/>
      </c>
      <c r="MP29" s="60">
        <f>+IFERROR(IF(ISTEXT(MP$5)=FALSE,(INDEX(BCR!$1:$1048576,MATCH('Estadísticas BCR'!MP$5,BCR!$A:$A,0),MATCH('Estadísticas BCR'!$B29,BCR!$1:$1,0))),SUM(MD29:MO29)),"")</f>
        <v>287.5455562683</v>
      </c>
    </row>
    <row r="30" spans="2:354" outlineLevel="1">
      <c r="B30" s="9" t="s">
        <v>32</v>
      </c>
      <c r="C30" s="126" t="s">
        <v>302</v>
      </c>
      <c r="D30" s="104">
        <f>+IFERROR(IF(ISTEXT(D$5)=FALSE,(INDEX(BCR!$1:$1048576,MATCH('Estadísticas BCR'!D$5,BCR!$A:$A,0),MATCH('Estadísticas BCR'!$B30,BCR!$1:$1,0))),SUM(#REF!)),"")</f>
        <v>0</v>
      </c>
      <c r="E30" s="104">
        <f>+IFERROR(IF(ISTEXT(E$5)=FALSE,(INDEX(BCR!$1:$1048576,MATCH('Estadísticas BCR'!E$5,BCR!$A:$A,0),MATCH('Estadísticas BCR'!$B30,BCR!$1:$1,0))),SUM(#REF!)),"")</f>
        <v>0</v>
      </c>
      <c r="F30" s="104">
        <f>+IFERROR(IF(ISTEXT(F$5)=FALSE,(INDEX(BCR!$1:$1048576,MATCH('Estadísticas BCR'!F$5,BCR!$A:$A,0),MATCH('Estadísticas BCR'!$B30,BCR!$1:$1,0))),SUM(#REF!)),"")</f>
        <v>0</v>
      </c>
      <c r="G30" s="104" t="str">
        <f>+IFERROR(IF(ISTEXT(G$5)=FALSE,(INDEX(BCR!$1:$1048576,MATCH('Estadísticas BCR'!G$5,BCR!$A:$A,0),MATCH('Estadísticas BCR'!$B30,BCR!$1:$1,0))),SUM(#REF!)),"")</f>
        <v/>
      </c>
      <c r="H30" s="104">
        <f>+IFERROR(IF(ISTEXT(H$5)=FALSE,(INDEX(BCR!$1:$1048576,MATCH('Estadísticas BCR'!H$5,BCR!$A:$A,0),MATCH('Estadísticas BCR'!$B30,BCR!$1:$1,0))),SUM(#REF!)),"")</f>
        <v>0</v>
      </c>
      <c r="I30" s="104">
        <f>+IFERROR(IF(ISTEXT(I$5)=FALSE,(INDEX(BCR!$1:$1048576,MATCH('Estadísticas BCR'!I$5,BCR!$A:$A,0),MATCH('Estadísticas BCR'!$B30,BCR!$1:$1,0))),SUM(#REF!)),"")</f>
        <v>0</v>
      </c>
      <c r="J30" s="104">
        <f>+IFERROR(IF(ISTEXT(J$5)=FALSE,(INDEX(BCR!$1:$1048576,MATCH('Estadísticas BCR'!J$5,BCR!$A:$A,0),MATCH('Estadísticas BCR'!$B30,BCR!$1:$1,0))),SUM(#REF!)),"")</f>
        <v>0</v>
      </c>
      <c r="K30" s="104">
        <f>+IFERROR(IF(ISTEXT(K$5)=FALSE,(INDEX(BCR!$1:$1048576,MATCH('Estadísticas BCR'!K$5,BCR!$A:$A,0),MATCH('Estadísticas BCR'!$B30,BCR!$1:$1,0))),SUM(#REF!)),"")</f>
        <v>0</v>
      </c>
      <c r="L30" s="104">
        <f>+IFERROR(IF(ISTEXT(L$5)=FALSE,(INDEX(BCR!$1:$1048576,MATCH('Estadísticas BCR'!L$5,BCR!$A:$A,0),MATCH('Estadísticas BCR'!$B30,BCR!$1:$1,0))),SUM(#REF!)),"")</f>
        <v>0</v>
      </c>
      <c r="M30" s="104">
        <f>+IFERROR(IF(ISTEXT(M$5)=FALSE,(INDEX(BCR!$1:$1048576,MATCH('Estadísticas BCR'!M$5,BCR!$A:$A,0),MATCH('Estadísticas BCR'!$B30,BCR!$1:$1,0))),SUM(#REF!)),"")</f>
        <v>0</v>
      </c>
      <c r="N30" s="104">
        <f>+IFERROR(IF(ISTEXT(N$5)=FALSE,(INDEX(BCR!$1:$1048576,MATCH('Estadísticas BCR'!N$5,BCR!$A:$A,0),MATCH('Estadísticas BCR'!$B30,BCR!$1:$1,0))),SUM(#REF!)),"")</f>
        <v>0</v>
      </c>
      <c r="O30" s="104">
        <f>+IFERROR(IF(ISTEXT(O$5)=FALSE,(INDEX(BCR!$1:$1048576,MATCH('Estadísticas BCR'!O$5,BCR!$A:$A,0),MATCH('Estadísticas BCR'!$B30,BCR!$1:$1,0))),SUM(#REF!)),"")</f>
        <v>0</v>
      </c>
      <c r="P30" s="60">
        <f>+IFERROR(IF(ISTEXT(P$5)=FALSE,(INDEX(BCR!$1:$1048576,MATCH('Estadísticas BCR'!P$5,BCR!$A:$A,0),MATCH('Estadísticas BCR'!$B30,BCR!$1:$1,0))),SUM(D30:O30)),"")</f>
        <v>0</v>
      </c>
      <c r="Q30" s="104">
        <f>+IFERROR(IF(ISTEXT(Q$5)=FALSE,(INDEX(BCR!$1:$1048576,MATCH('Estadísticas BCR'!Q$5,BCR!$A:$A,0),MATCH('Estadísticas BCR'!$B30,BCR!$1:$1,0))),SUM(#REF!)),"")</f>
        <v>0</v>
      </c>
      <c r="R30" s="104">
        <f>+IFERROR(IF(ISTEXT(R$5)=FALSE,(INDEX(BCR!$1:$1048576,MATCH('Estadísticas BCR'!R$5,BCR!$A:$A,0),MATCH('Estadísticas BCR'!$B30,BCR!$1:$1,0))),SUM(#REF!)),"")</f>
        <v>0</v>
      </c>
      <c r="S30" s="104">
        <f>+IFERROR(IF(ISTEXT(S$5)=FALSE,(INDEX(BCR!$1:$1048576,MATCH('Estadísticas BCR'!S$5,BCR!$A:$A,0),MATCH('Estadísticas BCR'!$B30,BCR!$1:$1,0))),SUM(#REF!)),"")</f>
        <v>0</v>
      </c>
      <c r="T30" s="104">
        <f>+IFERROR(IF(ISTEXT(T$5)=FALSE,(INDEX(BCR!$1:$1048576,MATCH('Estadísticas BCR'!T$5,BCR!$A:$A,0),MATCH('Estadísticas BCR'!$B30,BCR!$1:$1,0))),SUM(#REF!)),"")</f>
        <v>0</v>
      </c>
      <c r="U30" s="104">
        <f>+IFERROR(IF(ISTEXT(U$5)=FALSE,(INDEX(BCR!$1:$1048576,MATCH('Estadísticas BCR'!U$5,BCR!$A:$A,0),MATCH('Estadísticas BCR'!$B30,BCR!$1:$1,0))),SUM(#REF!)),"")</f>
        <v>0</v>
      </c>
      <c r="V30" s="104">
        <f>+IFERROR(IF(ISTEXT(V$5)=FALSE,(INDEX(BCR!$1:$1048576,MATCH('Estadísticas BCR'!V$5,BCR!$A:$A,0),MATCH('Estadísticas BCR'!$B30,BCR!$1:$1,0))),SUM(#REF!)),"")</f>
        <v>0</v>
      </c>
      <c r="W30" s="104">
        <f>+IFERROR(IF(ISTEXT(W$5)=FALSE,(INDEX(BCR!$1:$1048576,MATCH('Estadísticas BCR'!W$5,BCR!$A:$A,0),MATCH('Estadísticas BCR'!$B30,BCR!$1:$1,0))),SUM(#REF!)),"")</f>
        <v>0</v>
      </c>
      <c r="X30" s="104">
        <f>+IFERROR(IF(ISTEXT(X$5)=FALSE,(INDEX(BCR!$1:$1048576,MATCH('Estadísticas BCR'!X$5,BCR!$A:$A,0),MATCH('Estadísticas BCR'!$B30,BCR!$1:$1,0))),SUM(#REF!)),"")</f>
        <v>0</v>
      </c>
      <c r="Y30" s="104">
        <f>+IFERROR(IF(ISTEXT(Y$5)=FALSE,(INDEX(BCR!$1:$1048576,MATCH('Estadísticas BCR'!Y$5,BCR!$A:$A,0),MATCH('Estadísticas BCR'!$B30,BCR!$1:$1,0))),SUM(#REF!)),"")</f>
        <v>0</v>
      </c>
      <c r="Z30" s="104">
        <f>+IFERROR(IF(ISTEXT(Z$5)=FALSE,(INDEX(BCR!$1:$1048576,MATCH('Estadísticas BCR'!Z$5,BCR!$A:$A,0),MATCH('Estadísticas BCR'!$B30,BCR!$1:$1,0))),SUM(#REF!)),"")</f>
        <v>0</v>
      </c>
      <c r="AA30" s="104">
        <f>+IFERROR(IF(ISTEXT(AA$5)=FALSE,(INDEX(BCR!$1:$1048576,MATCH('Estadísticas BCR'!AA$5,BCR!$A:$A,0),MATCH('Estadísticas BCR'!$B30,BCR!$1:$1,0))),SUM(#REF!)),"")</f>
        <v>0</v>
      </c>
      <c r="AB30" s="104">
        <f>+IFERROR(IF(ISTEXT(AB$5)=FALSE,(INDEX(BCR!$1:$1048576,MATCH('Estadísticas BCR'!AB$5,BCR!$A:$A,0),MATCH('Estadísticas BCR'!$B30,BCR!$1:$1,0))),SUM(#REF!)),"")</f>
        <v>0</v>
      </c>
      <c r="AC30" s="60">
        <f>+IFERROR(IF(ISTEXT(AC$5)=FALSE,(INDEX(BCR!$1:$1048576,MATCH('Estadísticas BCR'!AC$5,BCR!$A:$A,0),MATCH('Estadísticas BCR'!$B30,BCR!$1:$1,0))),SUM(Q30:AB30)),"")</f>
        <v>0</v>
      </c>
      <c r="AD30" s="59">
        <f>+IFERROR(IF(ISTEXT(AD$5)=FALSE,(INDEX(BCR!$1:$1048576,MATCH('Estadísticas BCR'!AD$5,BCR!$A:$A,0),MATCH('Estadísticas BCR'!$B30,BCR!$1:$1,0))),SUM(#REF!)),"")</f>
        <v>0</v>
      </c>
      <c r="AE30" s="59">
        <f>+IFERROR(IF(ISTEXT(AE$5)=FALSE,(INDEX(BCR!$1:$1048576,MATCH('Estadísticas BCR'!AE$5,BCR!$A:$A,0),MATCH('Estadísticas BCR'!$B30,BCR!$1:$1,0))),SUM(#REF!)),"")</f>
        <v>0</v>
      </c>
      <c r="AF30" s="59">
        <f>+IFERROR(IF(ISTEXT(AF$5)=FALSE,(INDEX(BCR!$1:$1048576,MATCH('Estadísticas BCR'!AF$5,BCR!$A:$A,0),MATCH('Estadísticas BCR'!$B30,BCR!$1:$1,0))),SUM(#REF!)),"")</f>
        <v>0</v>
      </c>
      <c r="AG30" s="59">
        <f>+IFERROR(IF(ISTEXT(AG$5)=FALSE,(INDEX(BCR!$1:$1048576,MATCH('Estadísticas BCR'!AG$5,BCR!$A:$A,0),MATCH('Estadísticas BCR'!$B30,BCR!$1:$1,0))),SUM(#REF!)),"")</f>
        <v>0</v>
      </c>
      <c r="AH30" s="59">
        <f>+IFERROR(IF(ISTEXT(AH$5)=FALSE,(INDEX(BCR!$1:$1048576,MATCH('Estadísticas BCR'!AH$5,BCR!$A:$A,0),MATCH('Estadísticas BCR'!$B30,BCR!$1:$1,0))),SUM(#REF!)),"")</f>
        <v>0</v>
      </c>
      <c r="AI30" s="59">
        <f>+IFERROR(IF(ISTEXT(AI$5)=FALSE,(INDEX(BCR!$1:$1048576,MATCH('Estadísticas BCR'!AI$5,BCR!$A:$A,0),MATCH('Estadísticas BCR'!$B30,BCR!$1:$1,0))),SUM(#REF!)),"")</f>
        <v>0</v>
      </c>
      <c r="AJ30" s="59">
        <f>+IFERROR(IF(ISTEXT(AJ$5)=FALSE,(INDEX(BCR!$1:$1048576,MATCH('Estadísticas BCR'!AJ$5,BCR!$A:$A,0),MATCH('Estadísticas BCR'!$B30,BCR!$1:$1,0))),SUM(#REF!)),"")</f>
        <v>0</v>
      </c>
      <c r="AK30" s="59">
        <f>+IFERROR(IF(ISTEXT(AK$5)=FALSE,(INDEX(BCR!$1:$1048576,MATCH('Estadísticas BCR'!AK$5,BCR!$A:$A,0),MATCH('Estadísticas BCR'!$B30,BCR!$1:$1,0))),SUM(#REF!)),"")</f>
        <v>0</v>
      </c>
      <c r="AL30" s="59">
        <f>+IFERROR(IF(ISTEXT(AL$5)=FALSE,(INDEX(BCR!$1:$1048576,MATCH('Estadísticas BCR'!AL$5,BCR!$A:$A,0),MATCH('Estadísticas BCR'!$B30,BCR!$1:$1,0))),SUM(#REF!)),"")</f>
        <v>0</v>
      </c>
      <c r="AM30" s="59">
        <f>+IFERROR(IF(ISTEXT(AM$5)=FALSE,(INDEX(BCR!$1:$1048576,MATCH('Estadísticas BCR'!AM$5,BCR!$A:$A,0),MATCH('Estadísticas BCR'!$B30,BCR!$1:$1,0))),SUM(#REF!)),"")</f>
        <v>0</v>
      </c>
      <c r="AN30" s="59">
        <f>+IFERROR(IF(ISTEXT(AN$5)=FALSE,(INDEX(BCR!$1:$1048576,MATCH('Estadísticas BCR'!AN$5,BCR!$A:$A,0),MATCH('Estadísticas BCR'!$B30,BCR!$1:$1,0))),SUM(#REF!)),"")</f>
        <v>0</v>
      </c>
      <c r="AO30" s="59">
        <f>+IFERROR(IF(ISTEXT(AO$5)=FALSE,(INDEX(BCR!$1:$1048576,MATCH('Estadísticas BCR'!AO$5,BCR!$A:$A,0),MATCH('Estadísticas BCR'!$B30,BCR!$1:$1,0))),SUM(#REF!)),"")</f>
        <v>0</v>
      </c>
      <c r="AP30" s="60">
        <f>+IFERROR(IF(ISTEXT(AP$5)=FALSE,(INDEX(BCR!$1:$1048576,MATCH('Estadísticas BCR'!AP$5,BCR!$A:$A,0),MATCH('Estadísticas BCR'!$B30,BCR!$1:$1,0))),SUM(AD30:AO30)),"")</f>
        <v>0</v>
      </c>
      <c r="AQ30" s="59">
        <f>+IFERROR(IF(ISTEXT(AQ$5)=FALSE,(INDEX(BCR!$1:$1048576,MATCH('Estadísticas BCR'!AQ$5,BCR!$A:$A,0),MATCH('Estadísticas BCR'!$B30,BCR!$1:$1,0))),SUM(#REF!)),"")</f>
        <v>0</v>
      </c>
      <c r="AR30" s="59">
        <f>+IFERROR(IF(ISTEXT(AR$5)=FALSE,(INDEX(BCR!$1:$1048576,MATCH('Estadísticas BCR'!AR$5,BCR!$A:$A,0),MATCH('Estadísticas BCR'!$B30,BCR!$1:$1,0))),SUM(#REF!)),"")</f>
        <v>0</v>
      </c>
      <c r="AS30" s="59">
        <f>+IFERROR(IF(ISTEXT(AS$5)=FALSE,(INDEX(BCR!$1:$1048576,MATCH('Estadísticas BCR'!AS$5,BCR!$A:$A,0),MATCH('Estadísticas BCR'!$B30,BCR!$1:$1,0))),SUM(#REF!)),"")</f>
        <v>0</v>
      </c>
      <c r="AT30" s="59">
        <f>+IFERROR(IF(ISTEXT(AT$5)=FALSE,(INDEX(BCR!$1:$1048576,MATCH('Estadísticas BCR'!AT$5,BCR!$A:$A,0),MATCH('Estadísticas BCR'!$B30,BCR!$1:$1,0))),SUM(#REF!)),"")</f>
        <v>0</v>
      </c>
      <c r="AU30" s="59">
        <f>+IFERROR(IF(ISTEXT(AU$5)=FALSE,(INDEX(BCR!$1:$1048576,MATCH('Estadísticas BCR'!AU$5,BCR!$A:$A,0),MATCH('Estadísticas BCR'!$B30,BCR!$1:$1,0))),SUM(#REF!)),"")</f>
        <v>0</v>
      </c>
      <c r="AV30" s="59">
        <f>+IFERROR(IF(ISTEXT(AV$5)=FALSE,(INDEX(BCR!$1:$1048576,MATCH('Estadísticas BCR'!AV$5,BCR!$A:$A,0),MATCH('Estadísticas BCR'!$B30,BCR!$1:$1,0))),SUM(#REF!)),"")</f>
        <v>0</v>
      </c>
      <c r="AW30" s="59">
        <f>+IFERROR(IF(ISTEXT(AW$5)=FALSE,(INDEX(BCR!$1:$1048576,MATCH('Estadísticas BCR'!AW$5,BCR!$A:$A,0),MATCH('Estadísticas BCR'!$B30,BCR!$1:$1,0))),SUM(#REF!)),"")</f>
        <v>0</v>
      </c>
      <c r="AX30" s="59">
        <f>+IFERROR(IF(ISTEXT(AX$5)=FALSE,(INDEX(BCR!$1:$1048576,MATCH('Estadísticas BCR'!AX$5,BCR!$A:$A,0),MATCH('Estadísticas BCR'!$B30,BCR!$1:$1,0))),SUM(#REF!)),"")</f>
        <v>0</v>
      </c>
      <c r="AY30" s="59">
        <f>+IFERROR(IF(ISTEXT(AY$5)=FALSE,(INDEX(BCR!$1:$1048576,MATCH('Estadísticas BCR'!AY$5,BCR!$A:$A,0),MATCH('Estadísticas BCR'!$B30,BCR!$1:$1,0))),SUM(#REF!)),"")</f>
        <v>0</v>
      </c>
      <c r="AZ30" s="59">
        <f>+IFERROR(IF(ISTEXT(AZ$5)=FALSE,(INDEX(BCR!$1:$1048576,MATCH('Estadísticas BCR'!AZ$5,BCR!$A:$A,0),MATCH('Estadísticas BCR'!$B30,BCR!$1:$1,0))),SUM(#REF!)),"")</f>
        <v>0</v>
      </c>
      <c r="BA30" s="59">
        <f>+IFERROR(IF(ISTEXT(BA$5)=FALSE,(INDEX(BCR!$1:$1048576,MATCH('Estadísticas BCR'!BA$5,BCR!$A:$A,0),MATCH('Estadísticas BCR'!$B30,BCR!$1:$1,0))),SUM(#REF!)),"")</f>
        <v>0</v>
      </c>
      <c r="BB30" s="59">
        <f>+IFERROR(IF(ISTEXT(BB$5)=FALSE,(INDEX(BCR!$1:$1048576,MATCH('Estadísticas BCR'!BB$5,BCR!$A:$A,0),MATCH('Estadísticas BCR'!$B30,BCR!$1:$1,0))),SUM(#REF!)),"")</f>
        <v>0</v>
      </c>
      <c r="BC30" s="60">
        <f>+IFERROR(IF(ISTEXT(BC$5)=FALSE,(INDEX(BCR!$1:$1048576,MATCH('Estadísticas BCR'!BC$5,BCR!$A:$A,0),MATCH('Estadísticas BCR'!$B30,BCR!$1:$1,0))),SUM(AQ30:BB30)),"")</f>
        <v>0</v>
      </c>
      <c r="BD30" s="59">
        <f>+IFERROR(IF(ISTEXT(BD$5)=FALSE,(INDEX(BCR!$1:$1048576,MATCH('Estadísticas BCR'!BD$5,BCR!$A:$A,0),MATCH('Estadísticas BCR'!$B30,BCR!$1:$1,0))),SUM(#REF!)),"")</f>
        <v>0</v>
      </c>
      <c r="BE30" s="59">
        <f>+IFERROR(IF(ISTEXT(BE$5)=FALSE,(INDEX(BCR!$1:$1048576,MATCH('Estadísticas BCR'!BE$5,BCR!$A:$A,0),MATCH('Estadísticas BCR'!$B30,BCR!$1:$1,0))),SUM(#REF!)),"")</f>
        <v>0</v>
      </c>
      <c r="BF30" s="59">
        <f>+IFERROR(IF(ISTEXT(BF$5)=FALSE,(INDEX(BCR!$1:$1048576,MATCH('Estadísticas BCR'!BF$5,BCR!$A:$A,0),MATCH('Estadísticas BCR'!$B30,BCR!$1:$1,0))),SUM(#REF!)),"")</f>
        <v>0</v>
      </c>
      <c r="BG30" s="59">
        <f>+IFERROR(IF(ISTEXT(BG$5)=FALSE,(INDEX(BCR!$1:$1048576,MATCH('Estadísticas BCR'!BG$5,BCR!$A:$A,0),MATCH('Estadísticas BCR'!$B30,BCR!$1:$1,0))),SUM(#REF!)),"")</f>
        <v>0</v>
      </c>
      <c r="BH30" s="59">
        <f>+IFERROR(IF(ISTEXT(BH$5)=FALSE,(INDEX(BCR!$1:$1048576,MATCH('Estadísticas BCR'!BH$5,BCR!$A:$A,0),MATCH('Estadísticas BCR'!$B30,BCR!$1:$1,0))),SUM(#REF!)),"")</f>
        <v>0</v>
      </c>
      <c r="BI30" s="59">
        <f>+IFERROR(IF(ISTEXT(BI$5)=FALSE,(INDEX(BCR!$1:$1048576,MATCH('Estadísticas BCR'!BI$5,BCR!$A:$A,0),MATCH('Estadísticas BCR'!$B30,BCR!$1:$1,0))),SUM(#REF!)),"")</f>
        <v>0</v>
      </c>
      <c r="BJ30" s="59">
        <f>+IFERROR(IF(ISTEXT(BJ$5)=FALSE,(INDEX(BCR!$1:$1048576,MATCH('Estadísticas BCR'!BJ$5,BCR!$A:$A,0),MATCH('Estadísticas BCR'!$B30,BCR!$1:$1,0))),SUM(#REF!)),"")</f>
        <v>0</v>
      </c>
      <c r="BK30" s="59">
        <f>+IFERROR(IF(ISTEXT(BK$5)=FALSE,(INDEX(BCR!$1:$1048576,MATCH('Estadísticas BCR'!BK$5,BCR!$A:$A,0),MATCH('Estadísticas BCR'!$B30,BCR!$1:$1,0))),SUM(#REF!)),"")</f>
        <v>0</v>
      </c>
      <c r="BL30" s="59">
        <f>+IFERROR(IF(ISTEXT(BL$5)=FALSE,(INDEX(BCR!$1:$1048576,MATCH('Estadísticas BCR'!BL$5,BCR!$A:$A,0),MATCH('Estadísticas BCR'!$B30,BCR!$1:$1,0))),SUM(#REF!)),"")</f>
        <v>0</v>
      </c>
      <c r="BM30" s="59">
        <f>+IFERROR(IF(ISTEXT(BM$5)=FALSE,(INDEX(BCR!$1:$1048576,MATCH('Estadísticas BCR'!BM$5,BCR!$A:$A,0),MATCH('Estadísticas BCR'!$B30,BCR!$1:$1,0))),SUM(#REF!)),"")</f>
        <v>0</v>
      </c>
      <c r="BN30" s="59">
        <f>+IFERROR(IF(ISTEXT(BN$5)=FALSE,(INDEX(BCR!$1:$1048576,MATCH('Estadísticas BCR'!BN$5,BCR!$A:$A,0),MATCH('Estadísticas BCR'!$B30,BCR!$1:$1,0))),SUM(#REF!)),"")</f>
        <v>0</v>
      </c>
      <c r="BO30" s="59">
        <f>+IFERROR(IF(ISTEXT(BO$5)=FALSE,(INDEX(BCR!$1:$1048576,MATCH('Estadísticas BCR'!BO$5,BCR!$A:$A,0),MATCH('Estadísticas BCR'!$B30,BCR!$1:$1,0))),SUM(#REF!)),"")</f>
        <v>0</v>
      </c>
      <c r="BP30" s="60">
        <f>+IFERROR(IF(ISTEXT(BP$5)=FALSE,(INDEX(BCR!$1:$1048576,MATCH('Estadísticas BCR'!BP$5,BCR!$A:$A,0),MATCH('Estadísticas BCR'!$B30,BCR!$1:$1,0))),SUM(BD30:BO30)),"")</f>
        <v>0</v>
      </c>
      <c r="BQ30" s="59">
        <f>+IFERROR(IF(ISTEXT(BQ$5)=FALSE,(INDEX(BCR!$1:$1048576,MATCH('Estadísticas BCR'!BQ$5,BCR!$A:$A,0),MATCH('Estadísticas BCR'!$B30,BCR!$1:$1,0))),SUM(#REF!)),"")</f>
        <v>0</v>
      </c>
      <c r="BR30" s="59">
        <f>+IFERROR(IF(ISTEXT(BR$5)=FALSE,(INDEX(BCR!$1:$1048576,MATCH('Estadísticas BCR'!BR$5,BCR!$A:$A,0),MATCH('Estadísticas BCR'!$B30,BCR!$1:$1,0))),SUM(#REF!)),"")</f>
        <v>0</v>
      </c>
      <c r="BS30" s="59">
        <f>+IFERROR(IF(ISTEXT(BS$5)=FALSE,(INDEX(BCR!$1:$1048576,MATCH('Estadísticas BCR'!BS$5,BCR!$A:$A,0),MATCH('Estadísticas BCR'!$B30,BCR!$1:$1,0))),SUM(#REF!)),"")</f>
        <v>0</v>
      </c>
      <c r="BT30" s="59">
        <f>+IFERROR(IF(ISTEXT(BT$5)=FALSE,(INDEX(BCR!$1:$1048576,MATCH('Estadísticas BCR'!BT$5,BCR!$A:$A,0),MATCH('Estadísticas BCR'!$B30,BCR!$1:$1,0))),SUM(#REF!)),"")</f>
        <v>0</v>
      </c>
      <c r="BU30" s="59">
        <f>+IFERROR(IF(ISTEXT(BU$5)=FALSE,(INDEX(BCR!$1:$1048576,MATCH('Estadísticas BCR'!BU$5,BCR!$A:$A,0),MATCH('Estadísticas BCR'!$B30,BCR!$1:$1,0))),SUM(#REF!)),"")</f>
        <v>0</v>
      </c>
      <c r="BV30" s="59">
        <f>+IFERROR(IF(ISTEXT(BV$5)=FALSE,(INDEX(BCR!$1:$1048576,MATCH('Estadísticas BCR'!BV$5,BCR!$A:$A,0),MATCH('Estadísticas BCR'!$B30,BCR!$1:$1,0))),SUM(#REF!)),"")</f>
        <v>0</v>
      </c>
      <c r="BW30" s="59">
        <f>+IFERROR(IF(ISTEXT(BW$5)=FALSE,(INDEX(BCR!$1:$1048576,MATCH('Estadísticas BCR'!BW$5,BCR!$A:$A,0),MATCH('Estadísticas BCR'!$B30,BCR!$1:$1,0))),SUM(#REF!)),"")</f>
        <v>0</v>
      </c>
      <c r="BX30" s="59">
        <f>+IFERROR(IF(ISTEXT(BX$5)=FALSE,(INDEX(BCR!$1:$1048576,MATCH('Estadísticas BCR'!BX$5,BCR!$A:$A,0),MATCH('Estadísticas BCR'!$B30,BCR!$1:$1,0))),SUM(#REF!)),"")</f>
        <v>0</v>
      </c>
      <c r="BY30" s="59">
        <f>+IFERROR(IF(ISTEXT(BY$5)=FALSE,(INDEX(BCR!$1:$1048576,MATCH('Estadísticas BCR'!BY$5,BCR!$A:$A,0),MATCH('Estadísticas BCR'!$B30,BCR!$1:$1,0))),SUM(#REF!)),"")</f>
        <v>0</v>
      </c>
      <c r="BZ30" s="59">
        <f>+IFERROR(IF(ISTEXT(BZ$5)=FALSE,(INDEX(BCR!$1:$1048576,MATCH('Estadísticas BCR'!BZ$5,BCR!$A:$A,0),MATCH('Estadísticas BCR'!$B30,BCR!$1:$1,0))),SUM(#REF!)),"")</f>
        <v>0</v>
      </c>
      <c r="CA30" s="59">
        <f>+IFERROR(IF(ISTEXT(CA$5)=FALSE,(INDEX(BCR!$1:$1048576,MATCH('Estadísticas BCR'!CA$5,BCR!$A:$A,0),MATCH('Estadísticas BCR'!$B30,BCR!$1:$1,0))),SUM(#REF!)),"")</f>
        <v>0</v>
      </c>
      <c r="CB30" s="59">
        <f>+IFERROR(IF(ISTEXT(CB$5)=FALSE,(INDEX(BCR!$1:$1048576,MATCH('Estadísticas BCR'!CB$5,BCR!$A:$A,0),MATCH('Estadísticas BCR'!$B30,BCR!$1:$1,0))),SUM(#REF!)),"")</f>
        <v>0</v>
      </c>
      <c r="CC30" s="60">
        <f>+IFERROR(IF(ISTEXT(CC$5)=FALSE,(INDEX(BCR!$1:$1048576,MATCH('Estadísticas BCR'!CC$5,BCR!$A:$A,0),MATCH('Estadísticas BCR'!$B30,BCR!$1:$1,0))),SUM(BQ30:CB30)),"")</f>
        <v>0</v>
      </c>
      <c r="CD30" s="59">
        <f>+IFERROR(IF(ISTEXT(CD$5)=FALSE,(INDEX(BCR!$1:$1048576,MATCH('Estadísticas BCR'!CD$5,BCR!$A:$A,0),MATCH('Estadísticas BCR'!$B30,BCR!$1:$1,0))),SUM(#REF!)),"")</f>
        <v>0</v>
      </c>
      <c r="CE30" s="59">
        <f>+IFERROR(IF(ISTEXT(CE$5)=FALSE,(INDEX(BCR!$1:$1048576,MATCH('Estadísticas BCR'!CE$5,BCR!$A:$A,0),MATCH('Estadísticas BCR'!$B30,BCR!$1:$1,0))),SUM(#REF!)),"")</f>
        <v>0</v>
      </c>
      <c r="CF30" s="59">
        <f>+IFERROR(IF(ISTEXT(CF$5)=FALSE,(INDEX(BCR!$1:$1048576,MATCH('Estadísticas BCR'!CF$5,BCR!$A:$A,0),MATCH('Estadísticas BCR'!$B30,BCR!$1:$1,0))),SUM(#REF!)),"")</f>
        <v>0</v>
      </c>
      <c r="CG30" s="59">
        <f>+IFERROR(IF(ISTEXT(CG$5)=FALSE,(INDEX(BCR!$1:$1048576,MATCH('Estadísticas BCR'!CG$5,BCR!$A:$A,0),MATCH('Estadísticas BCR'!$B30,BCR!$1:$1,0))),SUM(#REF!)),"")</f>
        <v>0</v>
      </c>
      <c r="CH30" s="59">
        <f>+IFERROR(IF(ISTEXT(CH$5)=FALSE,(INDEX(BCR!$1:$1048576,MATCH('Estadísticas BCR'!CH$5,BCR!$A:$A,0),MATCH('Estadísticas BCR'!$B30,BCR!$1:$1,0))),SUM(#REF!)),"")</f>
        <v>0</v>
      </c>
      <c r="CI30" s="59">
        <f>+IFERROR(IF(ISTEXT(CI$5)=FALSE,(INDEX(BCR!$1:$1048576,MATCH('Estadísticas BCR'!CI$5,BCR!$A:$A,0),MATCH('Estadísticas BCR'!$B30,BCR!$1:$1,0))),SUM(#REF!)),"")</f>
        <v>0</v>
      </c>
      <c r="CJ30" s="59">
        <f>+IFERROR(IF(ISTEXT(CJ$5)=FALSE,(INDEX(BCR!$1:$1048576,MATCH('Estadísticas BCR'!CJ$5,BCR!$A:$A,0),MATCH('Estadísticas BCR'!$B30,BCR!$1:$1,0))),SUM(#REF!)),"")</f>
        <v>0</v>
      </c>
      <c r="CK30" s="59">
        <f>+IFERROR(IF(ISTEXT(CK$5)=FALSE,(INDEX(BCR!$1:$1048576,MATCH('Estadísticas BCR'!CK$5,BCR!$A:$A,0),MATCH('Estadísticas BCR'!$B30,BCR!$1:$1,0))),SUM(#REF!)),"")</f>
        <v>0</v>
      </c>
      <c r="CL30" s="59">
        <f>+IFERROR(IF(ISTEXT(CL$5)=FALSE,(INDEX(BCR!$1:$1048576,MATCH('Estadísticas BCR'!CL$5,BCR!$A:$A,0),MATCH('Estadísticas BCR'!$B30,BCR!$1:$1,0))),SUM(#REF!)),"")</f>
        <v>0</v>
      </c>
      <c r="CM30" s="59">
        <f>+IFERROR(IF(ISTEXT(CM$5)=FALSE,(INDEX(BCR!$1:$1048576,MATCH('Estadísticas BCR'!CM$5,BCR!$A:$A,0),MATCH('Estadísticas BCR'!$B30,BCR!$1:$1,0))),SUM(#REF!)),"")</f>
        <v>0</v>
      </c>
      <c r="CN30" s="59">
        <f>+IFERROR(IF(ISTEXT(CN$5)=FALSE,(INDEX(BCR!$1:$1048576,MATCH('Estadísticas BCR'!CN$5,BCR!$A:$A,0),MATCH('Estadísticas BCR'!$B30,BCR!$1:$1,0))),SUM(#REF!)),"")</f>
        <v>0</v>
      </c>
      <c r="CO30" s="59">
        <f>+IFERROR(IF(ISTEXT(CO$5)=FALSE,(INDEX(BCR!$1:$1048576,MATCH('Estadísticas BCR'!CO$5,BCR!$A:$A,0),MATCH('Estadísticas BCR'!$B30,BCR!$1:$1,0))),SUM(#REF!)),"")</f>
        <v>0</v>
      </c>
      <c r="CP30" s="60">
        <f>+IFERROR(IF(ISTEXT(CP$5)=FALSE,(INDEX(BCR!$1:$1048576,MATCH('Estadísticas BCR'!CP$5,BCR!$A:$A,0),MATCH('Estadísticas BCR'!$B30,BCR!$1:$1,0))),SUM(CD30:CO30)),"")</f>
        <v>0</v>
      </c>
      <c r="CQ30" s="59">
        <f>+IFERROR(IF(ISTEXT(CQ$5)=FALSE,(INDEX(BCR!$1:$1048576,MATCH('Estadísticas BCR'!CQ$5,BCR!$A:$A,0),MATCH('Estadísticas BCR'!$B30,BCR!$1:$1,0))),SUM(#REF!)),"")</f>
        <v>0</v>
      </c>
      <c r="CR30" s="59">
        <f>+IFERROR(IF(ISTEXT(CR$5)=FALSE,(INDEX(BCR!$1:$1048576,MATCH('Estadísticas BCR'!CR$5,BCR!$A:$A,0),MATCH('Estadísticas BCR'!$B30,BCR!$1:$1,0))),SUM(#REF!)),"")</f>
        <v>0</v>
      </c>
      <c r="CS30" s="59">
        <f>+IFERROR(IF(ISTEXT(CS$5)=FALSE,(INDEX(BCR!$1:$1048576,MATCH('Estadísticas BCR'!CS$5,BCR!$A:$A,0),MATCH('Estadísticas BCR'!$B30,BCR!$1:$1,0))),SUM(#REF!)),"")</f>
        <v>0</v>
      </c>
      <c r="CT30" s="59">
        <f>+IFERROR(IF(ISTEXT(CT$5)=FALSE,(INDEX(BCR!$1:$1048576,MATCH('Estadísticas BCR'!CT$5,BCR!$A:$A,0),MATCH('Estadísticas BCR'!$B30,BCR!$1:$1,0))),SUM(#REF!)),"")</f>
        <v>0</v>
      </c>
      <c r="CU30" s="59">
        <f>+IFERROR(IF(ISTEXT(CU$5)=FALSE,(INDEX(BCR!$1:$1048576,MATCH('Estadísticas BCR'!CU$5,BCR!$A:$A,0),MATCH('Estadísticas BCR'!$B30,BCR!$1:$1,0))),SUM(#REF!)),"")</f>
        <v>0</v>
      </c>
      <c r="CV30" s="59">
        <f>+IFERROR(IF(ISTEXT(CV$5)=FALSE,(INDEX(BCR!$1:$1048576,MATCH('Estadísticas BCR'!CV$5,BCR!$A:$A,0),MATCH('Estadísticas BCR'!$B30,BCR!$1:$1,0))),SUM(#REF!)),"")</f>
        <v>0</v>
      </c>
      <c r="CW30" s="59">
        <f>+IFERROR(IF(ISTEXT(CW$5)=FALSE,(INDEX(BCR!$1:$1048576,MATCH('Estadísticas BCR'!CW$5,BCR!$A:$A,0),MATCH('Estadísticas BCR'!$B30,BCR!$1:$1,0))),SUM(#REF!)),"")</f>
        <v>0</v>
      </c>
      <c r="CX30" s="59">
        <f>+IFERROR(IF(ISTEXT(CX$5)=FALSE,(INDEX(BCR!$1:$1048576,MATCH('Estadísticas BCR'!CX$5,BCR!$A:$A,0),MATCH('Estadísticas BCR'!$B30,BCR!$1:$1,0))),SUM(#REF!)),"")</f>
        <v>0</v>
      </c>
      <c r="CY30" s="59">
        <f>+IFERROR(IF(ISTEXT(CY$5)=FALSE,(INDEX(BCR!$1:$1048576,MATCH('Estadísticas BCR'!CY$5,BCR!$A:$A,0),MATCH('Estadísticas BCR'!$B30,BCR!$1:$1,0))),SUM(#REF!)),"")</f>
        <v>0</v>
      </c>
      <c r="CZ30" s="59">
        <f>+IFERROR(IF(ISTEXT(CZ$5)=FALSE,(INDEX(BCR!$1:$1048576,MATCH('Estadísticas BCR'!CZ$5,BCR!$A:$A,0),MATCH('Estadísticas BCR'!$B30,BCR!$1:$1,0))),SUM(A30:CY30)),"")</f>
        <v>0</v>
      </c>
      <c r="DA30" s="59">
        <f>+IFERROR(IF(ISTEXT(DA$5)=FALSE,(INDEX(BCR!$1:$1048576,MATCH('Estadísticas BCR'!DA$5,BCR!$A:$A,0),MATCH('Estadísticas BCR'!$B30,BCR!$1:$1,0))),SUM(B30:CZ30)),"")</f>
        <v>0</v>
      </c>
      <c r="DB30" s="59">
        <f>+IFERROR(IF(ISTEXT(DB$5)=FALSE,(INDEX(BCR!$1:$1048576,MATCH('Estadísticas BCR'!DB$5,BCR!$A:$A,0),MATCH('Estadísticas BCR'!$B30,BCR!$1:$1,0))),SUM(C30:DA30)),"")</f>
        <v>0</v>
      </c>
      <c r="DC30" s="60">
        <f>+IFERROR(IF(ISTEXT(DC$5)=FALSE,(INDEX(BCR!$1:$1048576,MATCH('Estadísticas BCR'!DC$5,BCR!$A:$A,0),MATCH('Estadísticas BCR'!$B30,BCR!$1:$1,0))),SUM(CQ30:DB30)),"")</f>
        <v>0</v>
      </c>
      <c r="DD30" s="59">
        <f>+IFERROR(IF(ISTEXT(DD$5)=FALSE,(INDEX(BCR!$1:$1048576,MATCH('Estadísticas BCR'!DD$5,BCR!$A:$A,0),MATCH('Estadísticas BCR'!$B30,BCR!$1:$1,0))),SUM(CR30:DC30)),"")</f>
        <v>0</v>
      </c>
      <c r="DE30" s="59">
        <f>+IFERROR(IF(ISTEXT(DE$5)=FALSE,(INDEX(BCR!$1:$1048576,MATCH('Estadísticas BCR'!DE$5,BCR!$A:$A,0),MATCH('Estadísticas BCR'!$B30,BCR!$1:$1,0))),SUM(CS30:DD30)),"")</f>
        <v>0</v>
      </c>
      <c r="DF30" s="59">
        <f>+IFERROR(IF(ISTEXT(DF$5)=FALSE,(INDEX(BCR!$1:$1048576,MATCH('Estadísticas BCR'!DF$5,BCR!$A:$A,0),MATCH('Estadísticas BCR'!$B30,BCR!$1:$1,0))),SUM(CT30:DE30)),"")</f>
        <v>0</v>
      </c>
      <c r="DG30" s="59">
        <f>+IFERROR(IF(ISTEXT(DG$5)=FALSE,(INDEX(BCR!$1:$1048576,MATCH('Estadísticas BCR'!DG$5,BCR!$A:$A,0),MATCH('Estadísticas BCR'!$B30,BCR!$1:$1,0))),SUM(CU30:DF30)),"")</f>
        <v>0</v>
      </c>
      <c r="DH30" s="59">
        <f>+IFERROR(IF(ISTEXT(DH$5)=FALSE,(INDEX(BCR!$1:$1048576,MATCH('Estadísticas BCR'!DH$5,BCR!$A:$A,0),MATCH('Estadísticas BCR'!$B30,BCR!$1:$1,0))),SUM(CV30:DG30)),"")</f>
        <v>0</v>
      </c>
      <c r="DI30" s="59">
        <f>+IFERROR(IF(ISTEXT(DI$5)=FALSE,(INDEX(BCR!$1:$1048576,MATCH('Estadísticas BCR'!DI$5,BCR!$A:$A,0),MATCH('Estadísticas BCR'!$B30,BCR!$1:$1,0))),SUM(CW30:DH30)),"")</f>
        <v>0</v>
      </c>
      <c r="DJ30" s="59">
        <f>+IFERROR(IF(ISTEXT(DJ$5)=FALSE,(INDEX(BCR!$1:$1048576,MATCH('Estadísticas BCR'!DJ$5,BCR!$A:$A,0),MATCH('Estadísticas BCR'!$B30,BCR!$1:$1,0))),SUM(CX30:DI30)),"")</f>
        <v>0</v>
      </c>
      <c r="DK30" s="59">
        <f>+IFERROR(IF(ISTEXT(DK$5)=FALSE,(INDEX(BCR!$1:$1048576,MATCH('Estadísticas BCR'!DK$5,BCR!$A:$A,0),MATCH('Estadísticas BCR'!$B30,BCR!$1:$1,0))),SUM(CY30:DJ30)),"")</f>
        <v>0</v>
      </c>
      <c r="DL30" s="59">
        <f>+IFERROR(IF(ISTEXT(DL$5)=FALSE,(INDEX(BCR!$1:$1048576,MATCH('Estadísticas BCR'!DL$5,BCR!$A:$A,0),MATCH('Estadísticas BCR'!$B30,BCR!$1:$1,0))),SUM(CZ30:DK30)),"")</f>
        <v>0</v>
      </c>
      <c r="DM30" s="59">
        <f>+IFERROR(IF(ISTEXT(DM$5)=FALSE,(INDEX(BCR!$1:$1048576,MATCH('Estadísticas BCR'!DM$5,BCR!$A:$A,0),MATCH('Estadísticas BCR'!$B30,BCR!$1:$1,0))),SUM(DA30:DL30)),"")</f>
        <v>0</v>
      </c>
      <c r="DN30" s="59">
        <f>+IFERROR(IF(ISTEXT(DN$5)=FALSE,(INDEX(BCR!$1:$1048576,MATCH('Estadísticas BCR'!DN$5,BCR!$A:$A,0),MATCH('Estadísticas BCR'!$B30,BCR!$1:$1,0))),SUM(DB30:DM30)),"")</f>
        <v>0</v>
      </c>
      <c r="DO30" s="59">
        <f>+IFERROR(IF(ISTEXT(DO$5)=FALSE,(INDEX(BCR!$1:$1048576,MATCH('Estadísticas BCR'!DO$5,BCR!$A:$A,0),MATCH('Estadísticas BCR'!$B30,BCR!$1:$1,0))),SUM(DC30:DN30)),"")</f>
        <v>0</v>
      </c>
      <c r="DP30" s="60">
        <f>+IFERROR(IF(ISTEXT(DP$5)=FALSE,(INDEX(BCR!$1:$1048576,MATCH('Estadísticas BCR'!DP$5,BCR!$A:$A,0),MATCH('Estadísticas BCR'!$B30,BCR!$1:$1,0))),SUM(DD30:DO30)),"")</f>
        <v>0</v>
      </c>
      <c r="DQ30" s="59">
        <f>+IFERROR(IF(ISTEXT(DQ$5)=FALSE,(INDEX(BCR!$1:$1048576,MATCH('Estadísticas BCR'!DQ$5,BCR!$A:$A,0),MATCH('Estadísticas BCR'!$B30,BCR!$1:$1,0))),SUM(DE30:DP30)),"")</f>
        <v>0</v>
      </c>
      <c r="DR30" s="59">
        <f>+IFERROR(IF(ISTEXT(DR$5)=FALSE,(INDEX(BCR!$1:$1048576,MATCH('Estadísticas BCR'!DR$5,BCR!$A:$A,0),MATCH('Estadísticas BCR'!$B30,BCR!$1:$1,0))),SUM(DF30:DQ30)),"")</f>
        <v>0</v>
      </c>
      <c r="DS30" s="59">
        <f>+IFERROR(IF(ISTEXT(DS$5)=FALSE,(INDEX(BCR!$1:$1048576,MATCH('Estadísticas BCR'!DS$5,BCR!$A:$A,0),MATCH('Estadísticas BCR'!$B30,BCR!$1:$1,0))),SUM(DG30:DR30)),"")</f>
        <v>0</v>
      </c>
      <c r="DT30" s="59">
        <f>+IFERROR(IF(ISTEXT(DT$5)=FALSE,(INDEX(BCR!$1:$1048576,MATCH('Estadísticas BCR'!DT$5,BCR!$A:$A,0),MATCH('Estadísticas BCR'!$B30,BCR!$1:$1,0))),SUM(DH30:DS30)),"")</f>
        <v>0</v>
      </c>
      <c r="DU30" s="59">
        <f>+IFERROR(IF(ISTEXT(DU$5)=FALSE,(INDEX(BCR!$1:$1048576,MATCH('Estadísticas BCR'!DU$5,BCR!$A:$A,0),MATCH('Estadísticas BCR'!$B30,BCR!$1:$1,0))),SUM(DI30:DT30)),"")</f>
        <v>0</v>
      </c>
      <c r="DV30" s="59">
        <f>+IFERROR(IF(ISTEXT(DV$5)=FALSE,(INDEX(BCR!$1:$1048576,MATCH('Estadísticas BCR'!DV$5,BCR!$A:$A,0),MATCH('Estadísticas BCR'!$B30,BCR!$1:$1,0))),SUM(DJ30:DU30)),"")</f>
        <v>0</v>
      </c>
      <c r="DW30" s="59">
        <f>+IFERROR(IF(ISTEXT(DW$5)=FALSE,(INDEX(BCR!$1:$1048576,MATCH('Estadísticas BCR'!DW$5,BCR!$A:$A,0),MATCH('Estadísticas BCR'!$B30,BCR!$1:$1,0))),SUM(DK30:DV30)),"")</f>
        <v>0</v>
      </c>
      <c r="DX30" s="59">
        <f>+IFERROR(IF(ISTEXT(DX$5)=FALSE,(INDEX(BCR!$1:$1048576,MATCH('Estadísticas BCR'!DX$5,BCR!$A:$A,0),MATCH('Estadísticas BCR'!$B30,BCR!$1:$1,0))),SUM(DL30:DW30)),"")</f>
        <v>0</v>
      </c>
      <c r="DY30" s="59">
        <f>+IFERROR(IF(ISTEXT(DY$5)=FALSE,(INDEX(BCR!$1:$1048576,MATCH('Estadísticas BCR'!DY$5,BCR!$A:$A,0),MATCH('Estadísticas BCR'!$B30,BCR!$1:$1,0))),SUM(DM30:DX30)),"")</f>
        <v>0</v>
      </c>
      <c r="DZ30" s="59">
        <f>+IFERROR(IF(ISTEXT(DZ$5)=FALSE,(INDEX(BCR!$1:$1048576,MATCH('Estadísticas BCR'!DZ$5,BCR!$A:$A,0),MATCH('Estadísticas BCR'!$B30,BCR!$1:$1,0))),SUM(DN30:DY30)),"")</f>
        <v>0</v>
      </c>
      <c r="EA30" s="59">
        <f>+IFERROR(IF(ISTEXT(EA$5)=FALSE,(INDEX(BCR!$1:$1048576,MATCH('Estadísticas BCR'!EA$5,BCR!$A:$A,0),MATCH('Estadísticas BCR'!$B30,BCR!$1:$1,0))),SUM(DO30:DZ30)),"")</f>
        <v>0</v>
      </c>
      <c r="EB30" s="59">
        <f>+IFERROR(IF(ISTEXT(EB$5)=FALSE,(INDEX(BCR!$1:$1048576,MATCH('Estadísticas BCR'!EB$5,BCR!$A:$A,0),MATCH('Estadísticas BCR'!$B30,BCR!$1:$1,0))),SUM(DP30:EA30)),"")</f>
        <v>0</v>
      </c>
      <c r="EC30" s="60">
        <f>+IFERROR(IF(ISTEXT(EC$5)=FALSE,(INDEX(BCR!$1:$1048576,MATCH('Estadísticas BCR'!EC$5,BCR!$A:$A,0),MATCH('Estadísticas BCR'!$B30,BCR!$1:$1,0))),SUM(DQ30:EB30)),"")</f>
        <v>0</v>
      </c>
      <c r="ED30" s="59">
        <f>+IFERROR(IF(ISTEXT(ED$5)=FALSE,(INDEX(BCR!$1:$1048576,MATCH('Estadísticas BCR'!ED$5,BCR!$A:$A,0),MATCH('Estadísticas BCR'!$B30,BCR!$1:$1,0))),SUM(DR30:EC30)),"")</f>
        <v>0</v>
      </c>
      <c r="EE30" s="59">
        <f>+IFERROR(IF(ISTEXT(EE$5)=FALSE,(INDEX(BCR!$1:$1048576,MATCH('Estadísticas BCR'!EE$5,BCR!$A:$A,0),MATCH('Estadísticas BCR'!$B30,BCR!$1:$1,0))),SUM(DS30:ED30)),"")</f>
        <v>0</v>
      </c>
      <c r="EF30" s="59">
        <f>+IFERROR(IF(ISTEXT(EF$5)=FALSE,(INDEX(BCR!$1:$1048576,MATCH('Estadísticas BCR'!EF$5,BCR!$A:$A,0),MATCH('Estadísticas BCR'!$B30,BCR!$1:$1,0))),SUM(DT30:EE30)),"")</f>
        <v>0</v>
      </c>
      <c r="EG30" s="59">
        <f>+IFERROR(IF(ISTEXT(EG$5)=FALSE,(INDEX(BCR!$1:$1048576,MATCH('Estadísticas BCR'!EG$5,BCR!$A:$A,0),MATCH('Estadísticas BCR'!$B30,BCR!$1:$1,0))),SUM(DU30:EF30)),"")</f>
        <v>0</v>
      </c>
      <c r="EH30" s="59">
        <f>+IFERROR(IF(ISTEXT(EH$5)=FALSE,(INDEX(BCR!$1:$1048576,MATCH('Estadísticas BCR'!EH$5,BCR!$A:$A,0),MATCH('Estadísticas BCR'!$B30,BCR!$1:$1,0))),SUM(DV30:EG30)),"")</f>
        <v>0</v>
      </c>
      <c r="EI30" s="59">
        <f>+IFERROR(IF(ISTEXT(EI$5)=FALSE,(INDEX(BCR!$1:$1048576,MATCH('Estadísticas BCR'!EI$5,BCR!$A:$A,0),MATCH('Estadísticas BCR'!$B30,BCR!$1:$1,0))),SUM(DW30:EH30)),"")</f>
        <v>0</v>
      </c>
      <c r="EJ30" s="59">
        <f>+IFERROR(IF(ISTEXT(EJ$5)=FALSE,(INDEX(BCR!$1:$1048576,MATCH('Estadísticas BCR'!EJ$5,BCR!$A:$A,0),MATCH('Estadísticas BCR'!$B30,BCR!$1:$1,0))),SUM(DX30:EI30)),"")</f>
        <v>0</v>
      </c>
      <c r="EK30" s="59">
        <f>+IFERROR(IF(ISTEXT(EK$5)=FALSE,(INDEX(BCR!$1:$1048576,MATCH('Estadísticas BCR'!EK$5,BCR!$A:$A,0),MATCH('Estadísticas BCR'!$B30,BCR!$1:$1,0))),SUM(DY30:EJ30)),"")</f>
        <v>0</v>
      </c>
      <c r="EL30" s="59">
        <f>+IFERROR(IF(ISTEXT(EL$5)=FALSE,(INDEX(BCR!$1:$1048576,MATCH('Estadísticas BCR'!EL$5,BCR!$A:$A,0),MATCH('Estadísticas BCR'!$B30,BCR!$1:$1,0))),SUM(DZ30:EK30)),"")</f>
        <v>0</v>
      </c>
      <c r="EM30" s="59">
        <f>+IFERROR(IF(ISTEXT(EM$5)=FALSE,(INDEX(BCR!$1:$1048576,MATCH('Estadísticas BCR'!EM$5,BCR!$A:$A,0),MATCH('Estadísticas BCR'!$B30,BCR!$1:$1,0))),SUM(EA30:EL30)),"")</f>
        <v>0</v>
      </c>
      <c r="EN30" s="59">
        <f>+IFERROR(IF(ISTEXT(EN$5)=FALSE,(INDEX(BCR!$1:$1048576,MATCH('Estadísticas BCR'!EN$5,BCR!$A:$A,0),MATCH('Estadísticas BCR'!$B30,BCR!$1:$1,0))),SUM(EB30:EM30)),"")</f>
        <v>0</v>
      </c>
      <c r="EO30" s="59">
        <f>+IFERROR(IF(ISTEXT(EO$5)=FALSE,(INDEX(BCR!$1:$1048576,MATCH('Estadísticas BCR'!EO$5,BCR!$A:$A,0),MATCH('Estadísticas BCR'!$B30,BCR!$1:$1,0))),SUM(EC30:EN30)),"")</f>
        <v>0</v>
      </c>
      <c r="EP30" s="60">
        <f>+IFERROR(IF(ISTEXT(EP$5)=FALSE,(INDEX(BCR!$1:$1048576,MATCH('Estadísticas BCR'!EP$5,BCR!$A:$A,0),MATCH('Estadísticas BCR'!$B30,BCR!$1:$1,0))),SUM(ED30:EO30)),"")</f>
        <v>0</v>
      </c>
      <c r="EQ30" s="59">
        <f>+IFERROR(IF(ISTEXT(EQ$5)=FALSE,(INDEX(BCR!$1:$1048576,MATCH('Estadísticas BCR'!EQ$5,BCR!$A:$A,0),MATCH('Estadísticas BCR'!$B30,BCR!$1:$1,0))),SUM(EE30:EP30)),"")</f>
        <v>0</v>
      </c>
      <c r="ER30" s="59">
        <f>+IFERROR(IF(ISTEXT(ER$5)=FALSE,(INDEX(BCR!$1:$1048576,MATCH('Estadísticas BCR'!ER$5,BCR!$A:$A,0),MATCH('Estadísticas BCR'!$B30,BCR!$1:$1,0))),SUM(EF30:EQ30)),"")</f>
        <v>0</v>
      </c>
      <c r="ES30" s="59">
        <f>+IFERROR(IF(ISTEXT(ES$5)=FALSE,(INDEX(BCR!$1:$1048576,MATCH('Estadísticas BCR'!ES$5,BCR!$A:$A,0),MATCH('Estadísticas BCR'!$B30,BCR!$1:$1,0))),SUM(EG30:ER30)),"")</f>
        <v>0</v>
      </c>
      <c r="ET30" s="59">
        <f>+IFERROR(IF(ISTEXT(ET$5)=FALSE,(INDEX(BCR!$1:$1048576,MATCH('Estadísticas BCR'!ET$5,BCR!$A:$A,0),MATCH('Estadísticas BCR'!$B30,BCR!$1:$1,0))),SUM(EH30:ES30)),"")</f>
        <v>0</v>
      </c>
      <c r="EU30" s="59">
        <f>+IFERROR(IF(ISTEXT(EU$5)=FALSE,(INDEX(BCR!$1:$1048576,MATCH('Estadísticas BCR'!EU$5,BCR!$A:$A,0),MATCH('Estadísticas BCR'!$B30,BCR!$1:$1,0))),SUM(EI30:ET30)),"")</f>
        <v>0</v>
      </c>
      <c r="EV30" s="59">
        <f>+IFERROR(IF(ISTEXT(EV$5)=FALSE,(INDEX(BCR!$1:$1048576,MATCH('Estadísticas BCR'!EV$5,BCR!$A:$A,0),MATCH('Estadísticas BCR'!$B30,BCR!$1:$1,0))),SUM(EJ30:EU30)),"")</f>
        <v>0</v>
      </c>
      <c r="EW30" s="59">
        <f>+IFERROR(IF(ISTEXT(EW$5)=FALSE,(INDEX(BCR!$1:$1048576,MATCH('Estadísticas BCR'!EW$5,BCR!$A:$A,0),MATCH('Estadísticas BCR'!$B30,BCR!$1:$1,0))),SUM(EK30:EV30)),"")</f>
        <v>0</v>
      </c>
      <c r="EX30" s="59">
        <f>+IFERROR(IF(ISTEXT(EX$5)=FALSE,(INDEX(BCR!$1:$1048576,MATCH('Estadísticas BCR'!EX$5,BCR!$A:$A,0),MATCH('Estadísticas BCR'!$B30,BCR!$1:$1,0))),SUM(EL30:EW30)),"")</f>
        <v>0</v>
      </c>
      <c r="EY30" s="59">
        <f>+IFERROR(IF(ISTEXT(EY$5)=FALSE,(INDEX(BCR!$1:$1048576,MATCH('Estadísticas BCR'!EY$5,BCR!$A:$A,0),MATCH('Estadísticas BCR'!$B30,BCR!$1:$1,0))),SUM(EM30:EX30)),"")</f>
        <v>0</v>
      </c>
      <c r="EZ30" s="59">
        <f>+IFERROR(IF(ISTEXT(EZ$5)=FALSE,(INDEX(BCR!$1:$1048576,MATCH('Estadísticas BCR'!EZ$5,BCR!$A:$A,0),MATCH('Estadísticas BCR'!$B30,BCR!$1:$1,0))),SUM(EN30:EY30)),"")</f>
        <v>0</v>
      </c>
      <c r="FA30" s="59">
        <f>+IFERROR(IF(ISTEXT(FA$5)=FALSE,(INDEX(BCR!$1:$1048576,MATCH('Estadísticas BCR'!FA$5,BCR!$A:$A,0),MATCH('Estadísticas BCR'!$B30,BCR!$1:$1,0))),SUM(EO30:EZ30)),"")</f>
        <v>0</v>
      </c>
      <c r="FB30" s="59">
        <f>+IFERROR(IF(ISTEXT(FB$5)=FALSE,(INDEX(BCR!$1:$1048576,MATCH('Estadísticas BCR'!FB$5,BCR!$A:$A,0),MATCH('Estadísticas BCR'!$B30,BCR!$1:$1,0))),SUM(EP30:FA30)),"")</f>
        <v>0</v>
      </c>
      <c r="FC30" s="60">
        <f>+IFERROR(IF(ISTEXT(FC$5)=FALSE,(INDEX(BCR!$1:$1048576,MATCH('Estadísticas BCR'!FC$5,BCR!$A:$A,0),MATCH('Estadísticas BCR'!$B30,BCR!$1:$1,0))),SUM(EQ30:FB30)),"")</f>
        <v>0</v>
      </c>
      <c r="FD30" s="59">
        <f>+IFERROR(IF(ISTEXT(FD$5)=FALSE,(INDEX(BCR!$1:$1048576,MATCH('Estadísticas BCR'!FD$5,BCR!$A:$A,0),MATCH('Estadísticas BCR'!$B30,BCR!$1:$1,0))),SUM(ER30:FC30)),"")</f>
        <v>10.123749030000001</v>
      </c>
      <c r="FE30" s="59">
        <f>+IFERROR(IF(ISTEXT(FE$5)=FALSE,(INDEX(BCR!$1:$1048576,MATCH('Estadísticas BCR'!FE$5,BCR!$A:$A,0),MATCH('Estadísticas BCR'!$B30,BCR!$1:$1,0))),SUM(ES30:FD30)),"")</f>
        <v>8.8494243000000008</v>
      </c>
      <c r="FF30" s="59">
        <f>+IFERROR(IF(ISTEXT(FF$5)=FALSE,(INDEX(BCR!$1:$1048576,MATCH('Estadísticas BCR'!FF$5,BCR!$A:$A,0),MATCH('Estadísticas BCR'!$B30,BCR!$1:$1,0))),SUM(ET30:FE30)),"")</f>
        <v>13.788800139999999</v>
      </c>
      <c r="FG30" s="59">
        <f>+IFERROR(IF(ISTEXT(FG$5)=FALSE,(INDEX(BCR!$1:$1048576,MATCH('Estadísticas BCR'!FG$5,BCR!$A:$A,0),MATCH('Estadísticas BCR'!$B30,BCR!$1:$1,0))),SUM(EU30:FF30)),"")</f>
        <v>12.996607689999999</v>
      </c>
      <c r="FH30" s="59">
        <f>+IFERROR(IF(ISTEXT(FH$5)=FALSE,(INDEX(BCR!$1:$1048576,MATCH('Estadísticas BCR'!FH$5,BCR!$A:$A,0),MATCH('Estadísticas BCR'!$B30,BCR!$1:$1,0))),SUM(EV30:FG30)),"")</f>
        <v>13.7898741</v>
      </c>
      <c r="FI30" s="59">
        <f>+IFERROR(IF(ISTEXT(FI$5)=FALSE,(INDEX(BCR!$1:$1048576,MATCH('Estadísticas BCR'!FI$5,BCR!$A:$A,0),MATCH('Estadísticas BCR'!$B30,BCR!$1:$1,0))),SUM(EW30:FH30)),"")</f>
        <v>13.56494485</v>
      </c>
      <c r="FJ30" s="59">
        <f>+IFERROR(IF(ISTEXT(FJ$5)=FALSE,(INDEX(BCR!$1:$1048576,MATCH('Estadísticas BCR'!FJ$5,BCR!$A:$A,0),MATCH('Estadísticas BCR'!$B30,BCR!$1:$1,0))),SUM(EX30:FI30)),"")</f>
        <v>10.3917117</v>
      </c>
      <c r="FK30" s="59">
        <f>+IFERROR(IF(ISTEXT(FK$5)=FALSE,(INDEX(BCR!$1:$1048576,MATCH('Estadísticas BCR'!FK$5,BCR!$A:$A,0),MATCH('Estadísticas BCR'!$B30,BCR!$1:$1,0))),SUM(EY30:FJ30)),"")</f>
        <v>11.31281869</v>
      </c>
      <c r="FL30" s="59">
        <f>+IFERROR(IF(ISTEXT(FL$5)=FALSE,(INDEX(BCR!$1:$1048576,MATCH('Estadísticas BCR'!FL$5,BCR!$A:$A,0),MATCH('Estadísticas BCR'!$B30,BCR!$1:$1,0))),SUM(EZ30:FK30)),"")</f>
        <v>13.521618159999999</v>
      </c>
      <c r="FM30" s="59">
        <f>+IFERROR(IF(ISTEXT(FM$5)=FALSE,(INDEX(BCR!$1:$1048576,MATCH('Estadísticas BCR'!FM$5,BCR!$A:$A,0),MATCH('Estadísticas BCR'!$B30,BCR!$1:$1,0))),SUM(FA30:FL30)),"")</f>
        <v>7.8602617700000001</v>
      </c>
      <c r="FN30" s="59">
        <f>+IFERROR(IF(ISTEXT(FN$5)=FALSE,(INDEX(BCR!$1:$1048576,MATCH('Estadísticas BCR'!FN$5,BCR!$A:$A,0),MATCH('Estadísticas BCR'!$B30,BCR!$1:$1,0))),SUM(FB30:FM30)),"")</f>
        <v>12.30651707</v>
      </c>
      <c r="FO30" s="59">
        <f>+IFERROR(IF(ISTEXT(FO$5)=FALSE,(INDEX(BCR!$1:$1048576,MATCH('Estadísticas BCR'!FO$5,BCR!$A:$A,0),MATCH('Estadísticas BCR'!$B30,BCR!$1:$1,0))),SUM(FC30:FN30)),"")</f>
        <v>8.6039202600000007</v>
      </c>
      <c r="FP30" s="60">
        <f>+IFERROR(IF(ISTEXT(FP$5)=FALSE,(INDEX(BCR!$1:$1048576,MATCH('Estadísticas BCR'!FP$5,BCR!$A:$A,0),MATCH('Estadísticas BCR'!$B30,BCR!$1:$1,0))),SUM(FD30:FO30)),"")</f>
        <v>137.11024775999999</v>
      </c>
      <c r="FQ30" s="59">
        <f>+IFERROR(IF(ISTEXT(FQ$5)=FALSE,(INDEX(BCR!$1:$1048576,MATCH('Estadísticas BCR'!FQ$5,BCR!$A:$A,0),MATCH('Estadísticas BCR'!$B30,BCR!$1:$1,0))),SUM(FE30:FP30)),"")</f>
        <v>9.5905115100000007</v>
      </c>
      <c r="FR30" s="59">
        <f>+IFERROR(IF(ISTEXT(FR$5)=FALSE,(INDEX(BCR!$1:$1048576,MATCH('Estadísticas BCR'!FR$5,BCR!$A:$A,0),MATCH('Estadísticas BCR'!$B30,BCR!$1:$1,0))),SUM(FF30:FQ30)),"")</f>
        <v>11.72955704</v>
      </c>
      <c r="FS30" s="59">
        <f>+IFERROR(IF(ISTEXT(FS$5)=FALSE,(INDEX(BCR!$1:$1048576,MATCH('Estadísticas BCR'!FS$5,BCR!$A:$A,0),MATCH('Estadísticas BCR'!$B30,BCR!$1:$1,0))),SUM(FG30:FR30)),"")</f>
        <v>9.6828215899999996</v>
      </c>
      <c r="FT30" s="59">
        <f>+IFERROR(IF(ISTEXT(FT$5)=FALSE,(INDEX(BCR!$1:$1048576,MATCH('Estadísticas BCR'!FT$5,BCR!$A:$A,0),MATCH('Estadísticas BCR'!$B30,BCR!$1:$1,0))),SUM(FH30:FS30)),"")</f>
        <v>14.031879229999999</v>
      </c>
      <c r="FU30" s="59">
        <f>+IFERROR(IF(ISTEXT(FU$5)=FALSE,(INDEX(BCR!$1:$1048576,MATCH('Estadísticas BCR'!FU$5,BCR!$A:$A,0),MATCH('Estadísticas BCR'!$B30,BCR!$1:$1,0))),SUM(FI30:FT30)),"")</f>
        <v>11.286761820000001</v>
      </c>
      <c r="FV30" s="59">
        <f>+IFERROR(IF(ISTEXT(FV$5)=FALSE,(INDEX(BCR!$1:$1048576,MATCH('Estadísticas BCR'!FV$5,BCR!$A:$A,0),MATCH('Estadísticas BCR'!$B30,BCR!$1:$1,0))),SUM(FJ30:FU30)),"")</f>
        <v>10.6787305</v>
      </c>
      <c r="FW30" s="59">
        <f>+IFERROR(IF(ISTEXT(FW$5)=FALSE,(INDEX(BCR!$1:$1048576,MATCH('Estadísticas BCR'!FW$5,BCR!$A:$A,0),MATCH('Estadísticas BCR'!$B30,BCR!$1:$1,0))),SUM(FK30:FV30)),"")</f>
        <v>14.23853409</v>
      </c>
      <c r="FX30" s="59">
        <f>+IFERROR(IF(ISTEXT(FX$5)=FALSE,(INDEX(BCR!$1:$1048576,MATCH('Estadísticas BCR'!FX$5,BCR!$A:$A,0),MATCH('Estadísticas BCR'!$B30,BCR!$1:$1,0))),SUM(FL30:FW30)),"")</f>
        <v>11.88184566</v>
      </c>
      <c r="FY30" s="59">
        <f>+IFERROR(IF(ISTEXT(FY$5)=FALSE,(INDEX(BCR!$1:$1048576,MATCH('Estadísticas BCR'!FY$5,BCR!$A:$A,0),MATCH('Estadísticas BCR'!$B30,BCR!$1:$1,0))),SUM(FM30:FX30)),"")</f>
        <v>9.9602672499999994</v>
      </c>
      <c r="FZ30" s="59">
        <f>+IFERROR(IF(ISTEXT(FZ$5)=FALSE,(INDEX(BCR!$1:$1048576,MATCH('Estadísticas BCR'!FZ$5,BCR!$A:$A,0),MATCH('Estadísticas BCR'!$B30,BCR!$1:$1,0))),SUM(FN30:FY30)),"")</f>
        <v>9.1887973400000007</v>
      </c>
      <c r="GA30" s="59">
        <f>+IFERROR(IF(ISTEXT(GA$5)=FALSE,(INDEX(BCR!$1:$1048576,MATCH('Estadísticas BCR'!GA$5,BCR!$A:$A,0),MATCH('Estadísticas BCR'!$B30,BCR!$1:$1,0))),SUM(FO30:FZ30)),"")</f>
        <v>10.063950500000001</v>
      </c>
      <c r="GB30" s="59">
        <f>+IFERROR(IF(ISTEXT(GB$5)=FALSE,(INDEX(BCR!$1:$1048576,MATCH('Estadísticas BCR'!GB$5,BCR!$A:$A,0),MATCH('Estadísticas BCR'!$B30,BCR!$1:$1,0))),SUM(FP30:GA30)),"")</f>
        <v>8.7286338600000004</v>
      </c>
      <c r="GC30" s="60">
        <f>+IFERROR(IF(ISTEXT(GC$5)=FALSE,(INDEX(BCR!$1:$1048576,MATCH('Estadísticas BCR'!GC$5,BCR!$A:$A,0),MATCH('Estadísticas BCR'!$B30,BCR!$1:$1,0))),SUM(FQ30:GB30)),"")</f>
        <v>131.06229039000002</v>
      </c>
      <c r="GD30" s="59">
        <f>+IFERROR(IF(ISTEXT(GD$5)=FALSE,(INDEX(BCR!$1:$1048576,MATCH('Estadísticas BCR'!GD$5,BCR!$A:$A,0),MATCH('Estadísticas BCR'!$B30,BCR!$1:$1,0))),SUM(FR30:GC30)),"")</f>
        <v>8.5748030499999999</v>
      </c>
      <c r="GE30" s="59">
        <f>+IFERROR(IF(ISTEXT(GE$5)=FALSE,(INDEX(BCR!$1:$1048576,MATCH('Estadísticas BCR'!GE$5,BCR!$A:$A,0),MATCH('Estadísticas BCR'!$B30,BCR!$1:$1,0))),SUM(FS30:GD30)),"")</f>
        <v>9.1382490900000004</v>
      </c>
      <c r="GF30" s="59">
        <f>+IFERROR(IF(ISTEXT(GF$5)=FALSE,(INDEX(BCR!$1:$1048576,MATCH('Estadísticas BCR'!GF$5,BCR!$A:$A,0),MATCH('Estadísticas BCR'!$B30,BCR!$1:$1,0))),SUM(FT30:GE30)),"")</f>
        <v>9.7054329199999998</v>
      </c>
      <c r="GG30" s="59">
        <f>+IFERROR(IF(ISTEXT(GG$5)=FALSE,(INDEX(BCR!$1:$1048576,MATCH('Estadísticas BCR'!GG$5,BCR!$A:$A,0),MATCH('Estadísticas BCR'!$B30,BCR!$1:$1,0))),SUM(FU30:GF30)),"")</f>
        <v>10.63565487</v>
      </c>
      <c r="GH30" s="59">
        <f>+IFERROR(IF(ISTEXT(GH$5)=FALSE,(INDEX(BCR!$1:$1048576,MATCH('Estadísticas BCR'!GH$5,BCR!$A:$A,0),MATCH('Estadísticas BCR'!$B30,BCR!$1:$1,0))),SUM(FV30:GG30)),"")</f>
        <v>14.95307246</v>
      </c>
      <c r="GI30" s="59">
        <f>+IFERROR(IF(ISTEXT(GI$5)=FALSE,(INDEX(BCR!$1:$1048576,MATCH('Estadísticas BCR'!GI$5,BCR!$A:$A,0),MATCH('Estadísticas BCR'!$B30,BCR!$1:$1,0))),SUM(FW30:GH30)),"")</f>
        <v>13.073358600000001</v>
      </c>
      <c r="GJ30" s="59">
        <f>+IFERROR(IF(ISTEXT(GJ$5)=FALSE,(INDEX(BCR!$1:$1048576,MATCH('Estadísticas BCR'!GJ$5,BCR!$A:$A,0),MATCH('Estadísticas BCR'!$B30,BCR!$1:$1,0))),SUM(FX30:GI30)),"")</f>
        <v>11.265303210000001</v>
      </c>
      <c r="GK30" s="59">
        <f>+IFERROR(IF(ISTEXT(GK$5)=FALSE,(INDEX(BCR!$1:$1048576,MATCH('Estadísticas BCR'!GK$5,BCR!$A:$A,0),MATCH('Estadísticas BCR'!$B30,BCR!$1:$1,0))),SUM(FY30:GJ30)),"")</f>
        <v>10.86687319</v>
      </c>
      <c r="GL30" s="59">
        <f>+IFERROR(IF(ISTEXT(GL$5)=FALSE,(INDEX(BCR!$1:$1048576,MATCH('Estadísticas BCR'!GL$5,BCR!$A:$A,0),MATCH('Estadísticas BCR'!$B30,BCR!$1:$1,0))),SUM(FZ30:GK30)),"")</f>
        <v>11.547767370000001</v>
      </c>
      <c r="GM30" s="59">
        <f>+IFERROR(IF(ISTEXT(GM$5)=FALSE,(INDEX(BCR!$1:$1048576,MATCH('Estadísticas BCR'!GM$5,BCR!$A:$A,0),MATCH('Estadísticas BCR'!$B30,BCR!$1:$1,0))),SUM(GA30:GL30)),"")</f>
        <v>14.18565546</v>
      </c>
      <c r="GN30" s="59">
        <f>+IFERROR(IF(ISTEXT(GN$5)=FALSE,(INDEX(BCR!$1:$1048576,MATCH('Estadísticas BCR'!GN$5,BCR!$A:$A,0),MATCH('Estadísticas BCR'!$B30,BCR!$1:$1,0))),SUM(GB30:GM30)),"")</f>
        <v>12.44289096</v>
      </c>
      <c r="GO30" s="59">
        <f>+IFERROR(IF(ISTEXT(GO$5)=FALSE,(INDEX(BCR!$1:$1048576,MATCH('Estadísticas BCR'!GO$5,BCR!$A:$A,0),MATCH('Estadísticas BCR'!$B30,BCR!$1:$1,0))),SUM(GC30:GN30)),"")</f>
        <v>14.379900409999999</v>
      </c>
      <c r="GP30" s="60">
        <f>+IFERROR(IF(ISTEXT(GP$5)=FALSE,(INDEX(BCR!$1:$1048576,MATCH('Estadísticas BCR'!GP$5,BCR!$A:$A,0),MATCH('Estadísticas BCR'!$B30,BCR!$1:$1,0))),SUM(GD30:GO30)),"")</f>
        <v>140.76896159</v>
      </c>
      <c r="GQ30" s="59">
        <f>+IFERROR(IF(ISTEXT(GQ$5)=FALSE,(INDEX(BCR!$1:$1048576,MATCH('Estadísticas BCR'!GQ$5,BCR!$A:$A,0),MATCH('Estadísticas BCR'!$B30,BCR!$1:$1,0))),SUM(GE30:GP30)),"")</f>
        <v>14.78731747</v>
      </c>
      <c r="GR30" s="59">
        <f>+IFERROR(IF(ISTEXT(GR$5)=FALSE,(INDEX(BCR!$1:$1048576,MATCH('Estadísticas BCR'!GR$5,BCR!$A:$A,0),MATCH('Estadísticas BCR'!$B30,BCR!$1:$1,0))),SUM(GF30:GQ30)),"")</f>
        <v>8.6476941699999994</v>
      </c>
      <c r="GS30" s="59">
        <f>+IFERROR(IF(ISTEXT(GS$5)=FALSE,(INDEX(BCR!$1:$1048576,MATCH('Estadísticas BCR'!GS$5,BCR!$A:$A,0),MATCH('Estadísticas BCR'!$B30,BCR!$1:$1,0))),SUM(GG30:GR30)),"")</f>
        <v>10.22145312</v>
      </c>
      <c r="GT30" s="59">
        <f>+IFERROR(IF(ISTEXT(GT$5)=FALSE,(INDEX(BCR!$1:$1048576,MATCH('Estadísticas BCR'!GT$5,BCR!$A:$A,0),MATCH('Estadísticas BCR'!$B30,BCR!$1:$1,0))),SUM(GH30:GS30)),"")</f>
        <v>19.316149070000002</v>
      </c>
      <c r="GU30" s="59">
        <f>+IFERROR(IF(ISTEXT(GU$5)=FALSE,(INDEX(BCR!$1:$1048576,MATCH('Estadísticas BCR'!GU$5,BCR!$A:$A,0),MATCH('Estadísticas BCR'!$B30,BCR!$1:$1,0))),SUM(GI30:GT30)),"")</f>
        <v>16.031594519999999</v>
      </c>
      <c r="GV30" s="59">
        <f>+IFERROR(IF(ISTEXT(GV$5)=FALSE,(INDEX(BCR!$1:$1048576,MATCH('Estadísticas BCR'!GV$5,BCR!$A:$A,0),MATCH('Estadísticas BCR'!$B30,BCR!$1:$1,0))),SUM(GJ30:GU30)),"")</f>
        <v>11.39511036</v>
      </c>
      <c r="GW30" s="59">
        <f>+IFERROR(IF(ISTEXT(GW$5)=FALSE,(INDEX(BCR!$1:$1048576,MATCH('Estadísticas BCR'!GW$5,BCR!$A:$A,0),MATCH('Estadísticas BCR'!$B30,BCR!$1:$1,0))),SUM(GK30:GV30)),"")</f>
        <v>12.83399307</v>
      </c>
      <c r="GX30" s="59">
        <f>+IFERROR(IF(ISTEXT(GX$5)=FALSE,(INDEX(BCR!$1:$1048576,MATCH('Estadísticas BCR'!GX$5,BCR!$A:$A,0),MATCH('Estadísticas BCR'!$B30,BCR!$1:$1,0))),SUM(GL30:GW30)),"")</f>
        <v>14.672675399999999</v>
      </c>
      <c r="GY30" s="59">
        <f>+IFERROR(IF(ISTEXT(GY$5)=FALSE,(INDEX(BCR!$1:$1048576,MATCH('Estadísticas BCR'!GY$5,BCR!$A:$A,0),MATCH('Estadísticas BCR'!$B30,BCR!$1:$1,0))),SUM(GM30:GX30)),"")</f>
        <v>12.83887419</v>
      </c>
      <c r="GZ30" s="59">
        <f>+IFERROR(IF(ISTEXT(GZ$5)=FALSE,(INDEX(BCR!$1:$1048576,MATCH('Estadísticas BCR'!GZ$5,BCR!$A:$A,0),MATCH('Estadísticas BCR'!$B30,BCR!$1:$1,0))),SUM(GN30:GY30)),"")</f>
        <v>10.05934246</v>
      </c>
      <c r="HA30" s="59">
        <f>+IFERROR(IF(ISTEXT(HA$5)=FALSE,(INDEX(BCR!$1:$1048576,MATCH('Estadísticas BCR'!HA$5,BCR!$A:$A,0),MATCH('Estadísticas BCR'!$B30,BCR!$1:$1,0))),SUM(GO30:GZ30)),"")</f>
        <v>15.33729282</v>
      </c>
      <c r="HB30" s="59">
        <f>+IFERROR(IF(ISTEXT(HB$5)=FALSE,(INDEX(BCR!$1:$1048576,MATCH('Estadísticas BCR'!HB$5,BCR!$A:$A,0),MATCH('Estadísticas BCR'!$B30,BCR!$1:$1,0))),SUM(GP30:HA30)),"")</f>
        <v>14.353586180000001</v>
      </c>
      <c r="HC30" s="60">
        <f>+IFERROR(IF(ISTEXT(HC$5)=FALSE,(INDEX(BCR!$1:$1048576,MATCH('Estadísticas BCR'!HC$5,BCR!$A:$A,0),MATCH('Estadísticas BCR'!$B30,BCR!$1:$1,0))),SUM(GQ30:HB30)),"")</f>
        <v>160.49508283</v>
      </c>
      <c r="HD30" s="59">
        <f>+IFERROR(IF(ISTEXT(HD$5)=FALSE,(INDEX(BCR!$1:$1048576,MATCH('Estadísticas BCR'!HD$5,BCR!$A:$A,0),MATCH('Estadísticas BCR'!$B30,BCR!$1:$1,0))),SUM(GR30:HC30)),"")</f>
        <v>10.672309</v>
      </c>
      <c r="HE30" s="59">
        <f>+IFERROR(IF(ISTEXT(HE$5)=FALSE,(INDEX(BCR!$1:$1048576,MATCH('Estadísticas BCR'!HE$5,BCR!$A:$A,0),MATCH('Estadísticas BCR'!$B30,BCR!$1:$1,0))),SUM(GS30:HD30)),"")</f>
        <v>10.357870999999999</v>
      </c>
      <c r="HF30" s="59">
        <f>+IFERROR(IF(ISTEXT(HF$5)=FALSE,(INDEX(BCR!$1:$1048576,MATCH('Estadísticas BCR'!HF$5,BCR!$A:$A,0),MATCH('Estadísticas BCR'!$B30,BCR!$1:$1,0))),SUM(GT30:HE30)),"")</f>
        <v>16.736671999999999</v>
      </c>
      <c r="HG30" s="59">
        <f>+IFERROR(IF(ISTEXT(HG$5)=FALSE,(INDEX(BCR!$1:$1048576,MATCH('Estadísticas BCR'!HG$5,BCR!$A:$A,0),MATCH('Estadísticas BCR'!$B30,BCR!$1:$1,0))),SUM(GU30:HF30)),"")</f>
        <v>16.020081999999999</v>
      </c>
      <c r="HH30" s="59">
        <f>+IFERROR(IF(ISTEXT(HH$5)=FALSE,(INDEX(BCR!$1:$1048576,MATCH('Estadísticas BCR'!HH$5,BCR!$A:$A,0),MATCH('Estadísticas BCR'!$B30,BCR!$1:$1,0))),SUM(GV30:HG30)),"")</f>
        <v>9.3584029999999991</v>
      </c>
      <c r="HI30" s="59">
        <f>+IFERROR(IF(ISTEXT(HI$5)=FALSE,(INDEX(BCR!$1:$1048576,MATCH('Estadísticas BCR'!HI$5,BCR!$A:$A,0),MATCH('Estadísticas BCR'!$B30,BCR!$1:$1,0))),SUM(GW30:HH30)),"")</f>
        <v>11.49325</v>
      </c>
      <c r="HJ30" s="59">
        <f>+IFERROR(IF(ISTEXT(HJ$5)=FALSE,(INDEX(BCR!$1:$1048576,MATCH('Estadísticas BCR'!HJ$5,BCR!$A:$A,0),MATCH('Estadísticas BCR'!$B30,BCR!$1:$1,0))),SUM(GX30:HI30)),"")</f>
        <v>10.751479</v>
      </c>
      <c r="HK30" s="59">
        <f>+IFERROR(IF(ISTEXT(HK$5)=FALSE,(INDEX(BCR!$1:$1048576,MATCH('Estadísticas BCR'!HK$5,BCR!$A:$A,0),MATCH('Estadísticas BCR'!$B30,BCR!$1:$1,0))),SUM(GY30:HJ30)),"")</f>
        <v>13.48864</v>
      </c>
      <c r="HL30" s="59">
        <f>+IFERROR(IF(ISTEXT(HL$5)=FALSE,(INDEX(BCR!$1:$1048576,MATCH('Estadísticas BCR'!HL$5,BCR!$A:$A,0),MATCH('Estadísticas BCR'!$B30,BCR!$1:$1,0))),SUM(GZ30:HK30)),"")</f>
        <v>11.723057000000001</v>
      </c>
      <c r="HM30" s="59">
        <f>+IFERROR(IF(ISTEXT(HM$5)=FALSE,(INDEX(BCR!$1:$1048576,MATCH('Estadísticas BCR'!HM$5,BCR!$A:$A,0),MATCH('Estadísticas BCR'!$B30,BCR!$1:$1,0))),SUM(HA30:HL30)),"")</f>
        <v>9.6520039999999998</v>
      </c>
      <c r="HN30" s="59">
        <f>+IFERROR(IF(ISTEXT(HN$5)=FALSE,(INDEX(BCR!$1:$1048576,MATCH('Estadísticas BCR'!HN$5,BCR!$A:$A,0),MATCH('Estadísticas BCR'!$B30,BCR!$1:$1,0))),SUM(HB30:HM30)),"")</f>
        <v>12.757182999999999</v>
      </c>
      <c r="HO30" s="59">
        <f>+IFERROR(IF(ISTEXT(HO$5)=FALSE,(INDEX(BCR!$1:$1048576,MATCH('Estadísticas BCR'!HO$5,BCR!$A:$A,0),MATCH('Estadísticas BCR'!$B30,BCR!$1:$1,0))),SUM(HC30:HN30)),"")</f>
        <v>11.199662</v>
      </c>
      <c r="HP30" s="60">
        <f>+IFERROR(IF(ISTEXT(HP$5)=FALSE,(INDEX(BCR!$1:$1048576,MATCH('Estadísticas BCR'!HP$5,BCR!$A:$A,0),MATCH('Estadísticas BCR'!$B30,BCR!$1:$1,0))),SUM(HD30:HO30)),"")</f>
        <v>144.210612</v>
      </c>
      <c r="HQ30" s="59">
        <f>+IFERROR(IF(ISTEXT(HQ$5)=FALSE,(INDEX(BCR!$1:$1048576,MATCH('Estadísticas BCR'!HQ$5,BCR!$A:$A,0),MATCH('Estadísticas BCR'!$B30,BCR!$1:$1,0))),SUM(HE30:HP30)),"")</f>
        <v>14.585716</v>
      </c>
      <c r="HR30" s="59">
        <f>+IFERROR(IF(ISTEXT(HR$5)=FALSE,(INDEX(BCR!$1:$1048576,MATCH('Estadísticas BCR'!HR$5,BCR!$A:$A,0),MATCH('Estadísticas BCR'!$B30,BCR!$1:$1,0))),SUM(HF30:HQ30)),"")</f>
        <v>8.7599</v>
      </c>
      <c r="HS30" s="59">
        <f>+IFERROR(IF(ISTEXT(HS$5)=FALSE,(INDEX(BCR!$1:$1048576,MATCH('Estadísticas BCR'!HS$5,BCR!$A:$A,0),MATCH('Estadísticas BCR'!$B30,BCR!$1:$1,0))),SUM(HG30:HR30)),"")</f>
        <v>9.897551</v>
      </c>
      <c r="HT30" s="59">
        <f>+IFERROR(IF(ISTEXT(HT$5)=FALSE,(INDEX(BCR!$1:$1048576,MATCH('Estadísticas BCR'!HT$5,BCR!$A:$A,0),MATCH('Estadísticas BCR'!$B30,BCR!$1:$1,0))),SUM(HH30:HS30)),"")</f>
        <v>12.427115000000001</v>
      </c>
      <c r="HU30" s="59">
        <f>+IFERROR(IF(ISTEXT(HU$5)=FALSE,(INDEX(BCR!$1:$1048576,MATCH('Estadísticas BCR'!HU$5,BCR!$A:$A,0),MATCH('Estadísticas BCR'!$B30,BCR!$1:$1,0))),SUM(HI30:HT30)),"")</f>
        <v>12.098167</v>
      </c>
      <c r="HV30" s="59">
        <f>+IFERROR(IF(ISTEXT(HV$5)=FALSE,(INDEX(BCR!$1:$1048576,MATCH('Estadísticas BCR'!HV$5,BCR!$A:$A,0),MATCH('Estadísticas BCR'!$B30,BCR!$1:$1,0))),SUM(HJ30:HU30)),"")</f>
        <v>14.729972999999999</v>
      </c>
      <c r="HW30" s="59">
        <f>+IFERROR(IF(ISTEXT(HW$5)=FALSE,(INDEX(BCR!$1:$1048576,MATCH('Estadísticas BCR'!HW$5,BCR!$A:$A,0),MATCH('Estadísticas BCR'!$B30,BCR!$1:$1,0))),SUM(HK30:HV30)),"")</f>
        <v>11.426470999999999</v>
      </c>
      <c r="HX30" s="59">
        <f>+IFERROR(IF(ISTEXT(HX$5)=FALSE,(INDEX(BCR!$1:$1048576,MATCH('Estadísticas BCR'!HX$5,BCR!$A:$A,0),MATCH('Estadísticas BCR'!$B30,BCR!$1:$1,0))),SUM(HL30:HW30)),"")</f>
        <v>13.247648</v>
      </c>
      <c r="HY30" s="59">
        <f>+IFERROR(IF(ISTEXT(HY$5)=FALSE,(INDEX(BCR!$1:$1048576,MATCH('Estadísticas BCR'!HY$5,BCR!$A:$A,0),MATCH('Estadísticas BCR'!$B30,BCR!$1:$1,0))),SUM(HM30:HX30)),"")</f>
        <v>9.9269499999999997</v>
      </c>
      <c r="HZ30" s="59">
        <f>+IFERROR(IF(ISTEXT(HZ$5)=FALSE,(INDEX(BCR!$1:$1048576,MATCH('Estadísticas BCR'!HZ$5,BCR!$A:$A,0),MATCH('Estadísticas BCR'!$B30,BCR!$1:$1,0))),SUM(HN30:HY30)),"")</f>
        <v>14.302863</v>
      </c>
      <c r="IA30" s="59">
        <f>+IFERROR(IF(ISTEXT(IA$5)=FALSE,(INDEX(BCR!$1:$1048576,MATCH('Estadísticas BCR'!IA$5,BCR!$A:$A,0),MATCH('Estadísticas BCR'!$B30,BCR!$1:$1,0))),SUM(HO30:HZ30)),"")</f>
        <v>12.194971000000001</v>
      </c>
      <c r="IB30" s="59">
        <f>+IFERROR(IF(ISTEXT(IB$5)=FALSE,(INDEX(BCR!$1:$1048576,MATCH('Estadísticas BCR'!IB$5,BCR!$A:$A,0),MATCH('Estadísticas BCR'!$B30,BCR!$1:$1,0))),SUM(HP30:IA30)),"")</f>
        <v>9.0522349999999996</v>
      </c>
      <c r="IC30" s="60">
        <f>+IFERROR(IF(ISTEXT(IC$5)=FALSE,(INDEX(BCR!$1:$1048576,MATCH('Estadísticas BCR'!IC$5,BCR!$A:$A,0),MATCH('Estadísticas BCR'!$B30,BCR!$1:$1,0))),SUM(HQ30:IB30)),"")</f>
        <v>142.64956000000001</v>
      </c>
      <c r="ID30" s="59">
        <f>+IFERROR(IF(ISTEXT(ID$5)=FALSE,(INDEX(BCR!$1:$1048576,MATCH('Estadísticas BCR'!ID$5,BCR!$A:$A,0),MATCH('Estadísticas BCR'!$B30,BCR!$1:$1,0))),SUM(HR30:IC30)),"")</f>
        <v>11.486181408</v>
      </c>
      <c r="IE30" s="59">
        <f>+IFERROR(IF(ISTEXT(IE$5)=FALSE,(INDEX(BCR!$1:$1048576,MATCH('Estadísticas BCR'!IE$5,BCR!$A:$A,0),MATCH('Estadísticas BCR'!$B30,BCR!$1:$1,0))),SUM(HS30:ID30)),"")</f>
        <v>11.2335277</v>
      </c>
      <c r="IF30" s="59">
        <f>+IFERROR(IF(ISTEXT(IF$5)=FALSE,(INDEX(BCR!$1:$1048576,MATCH('Estadísticas BCR'!IF$5,BCR!$A:$A,0),MATCH('Estadísticas BCR'!$B30,BCR!$1:$1,0))),SUM(HT30:IE30)),"")</f>
        <v>12.041216342</v>
      </c>
      <c r="IG30" s="59">
        <f>+IFERROR(IF(ISTEXT(IG$5)=FALSE,(INDEX(BCR!$1:$1048576,MATCH('Estadísticas BCR'!IG$5,BCR!$A:$A,0),MATCH('Estadísticas BCR'!$B30,BCR!$1:$1,0))),SUM(HU30:IF30)),"")</f>
        <v>12.7354883874</v>
      </c>
      <c r="IH30" s="59">
        <f>+IFERROR(IF(ISTEXT(IH$5)=FALSE,(INDEX(BCR!$1:$1048576,MATCH('Estadísticas BCR'!IH$5,BCR!$A:$A,0),MATCH('Estadísticas BCR'!$B30,BCR!$1:$1,0))),SUM(HV30:IG30)),"")</f>
        <v>17.609130304000001</v>
      </c>
      <c r="II30" s="59">
        <f>+IFERROR(IF(ISTEXT(II$5)=FALSE,(INDEX(BCR!$1:$1048576,MATCH('Estadísticas BCR'!II$5,BCR!$A:$A,0),MATCH('Estadísticas BCR'!$B30,BCR!$1:$1,0))),SUM(HW30:IH30)),"")</f>
        <v>13.241861936999999</v>
      </c>
      <c r="IJ30" s="59">
        <f>+IFERROR(IF(ISTEXT(IJ$5)=FALSE,(INDEX(BCR!$1:$1048576,MATCH('Estadísticas BCR'!IJ$5,BCR!$A:$A,0),MATCH('Estadísticas BCR'!$B30,BCR!$1:$1,0))),SUM(HX30:II30)),"")</f>
        <v>17.056761467000001</v>
      </c>
      <c r="IK30" s="59">
        <f>+IFERROR(IF(ISTEXT(IK$5)=FALSE,(INDEX(BCR!$1:$1048576,MATCH('Estadísticas BCR'!IK$5,BCR!$A:$A,0),MATCH('Estadísticas BCR'!$B30,BCR!$1:$1,0))),SUM(HY30:IJ30)),"")</f>
        <v>12.507030218600001</v>
      </c>
      <c r="IL30" s="59">
        <f>+IFERROR(IF(ISTEXT(IL$5)=FALSE,(INDEX(BCR!$1:$1048576,MATCH('Estadísticas BCR'!IL$5,BCR!$A:$A,0),MATCH('Estadísticas BCR'!$B30,BCR!$1:$1,0))),SUM(HZ30:IK30)),"")</f>
        <v>12.001686336000001</v>
      </c>
      <c r="IM30" s="59">
        <f>+IFERROR(IF(ISTEXT(IM$5)=FALSE,(INDEX(BCR!$1:$1048576,MATCH('Estadísticas BCR'!IM$5,BCR!$A:$A,0),MATCH('Estadísticas BCR'!$B30,BCR!$1:$1,0))),SUM(IA30:IL30)),"")</f>
        <v>9.8658879900000702</v>
      </c>
      <c r="IN30" s="59">
        <f>+IFERROR(IF(ISTEXT(IN$5)=FALSE,(INDEX(BCR!$1:$1048576,MATCH('Estadísticas BCR'!IN$5,BCR!$A:$A,0),MATCH('Estadísticas BCR'!$B30,BCR!$1:$1,0))),SUM(IB30:IM30)),"")</f>
        <v>9.2669578710000096</v>
      </c>
      <c r="IO30" s="59">
        <f>+IFERROR(IF(ISTEXT(IO$5)=FALSE,(INDEX(BCR!$1:$1048576,MATCH('Estadísticas BCR'!IO$5,BCR!$A:$A,0),MATCH('Estadísticas BCR'!$B30,BCR!$1:$1,0))),SUM(IC30:IN30)),"")</f>
        <v>10.6346072191667</v>
      </c>
      <c r="IP30" s="60">
        <f>+IFERROR(IF(ISTEXT(IP$5)=FALSE,(INDEX(BCR!$1:$1048576,MATCH('Estadísticas BCR'!IP$5,BCR!$A:$A,0),MATCH('Estadísticas BCR'!$B30,BCR!$1:$1,0))),SUM(ID30:IO30)),"")</f>
        <v>149.68033718016679</v>
      </c>
      <c r="IQ30" s="59">
        <f>+IFERROR(IF(ISTEXT(IQ$5)=FALSE,(INDEX(BCR!$1:$1048576,MATCH('Estadísticas BCR'!IQ$5,BCR!$A:$A,0),MATCH('Estadísticas BCR'!$B30,BCR!$1:$1,0))),SUM(IE30:IP30)),"")</f>
        <v>13.1250619930022</v>
      </c>
      <c r="IR30" s="59">
        <f>+IFERROR(IF(ISTEXT(IR$5)=FALSE,(INDEX(BCR!$1:$1048576,MATCH('Estadísticas BCR'!IR$5,BCR!$A:$A,0),MATCH('Estadísticas BCR'!$B30,BCR!$1:$1,0))),SUM(IF30:IQ30)),"")</f>
        <v>10.4620154719974</v>
      </c>
      <c r="IS30" s="59">
        <f>+IFERROR(IF(ISTEXT(IS$5)=FALSE,(INDEX(BCR!$1:$1048576,MATCH('Estadísticas BCR'!IS$5,BCR!$A:$A,0),MATCH('Estadísticas BCR'!$B30,BCR!$1:$1,0))),SUM(IG30:IR30)),"")</f>
        <v>8.8012998740011508</v>
      </c>
      <c r="IT30" s="59">
        <f>+IFERROR(IF(ISTEXT(IT$5)=FALSE,(INDEX(BCR!$1:$1048576,MATCH('Estadísticas BCR'!IT$5,BCR!$A:$A,0),MATCH('Estadísticas BCR'!$B30,BCR!$1:$1,0))),SUM(IH30:IS30)),"")</f>
        <v>12.341171114999</v>
      </c>
      <c r="IU30" s="59">
        <f>+IFERROR(IF(ISTEXT(IU$5)=FALSE,(INDEX(BCR!$1:$1048576,MATCH('Estadísticas BCR'!IU$5,BCR!$A:$A,0),MATCH('Estadísticas BCR'!$B30,BCR!$1:$1,0))),SUM(II30:IT30)),"")</f>
        <v>13.9683222880995</v>
      </c>
      <c r="IV30" s="59">
        <f>+IFERROR(IF(ISTEXT(IV$5)=FALSE,(INDEX(BCR!$1:$1048576,MATCH('Estadísticas BCR'!IV$5,BCR!$A:$A,0),MATCH('Estadísticas BCR'!$B30,BCR!$1:$1,0))),SUM(IJ30:IU30)),"")</f>
        <v>10.1157734977986</v>
      </c>
      <c r="IW30" s="59">
        <f>+IFERROR(IF(ISTEXT(IW$5)=FALSE,(INDEX(BCR!$1:$1048576,MATCH('Estadísticas BCR'!IW$5,BCR!$A:$A,0),MATCH('Estadísticas BCR'!$B30,BCR!$1:$1,0))),SUM(IK30:IV30)),"")</f>
        <v>16.711759965499301</v>
      </c>
      <c r="IX30" s="59">
        <f>+IFERROR(IF(ISTEXT(IX$5)=FALSE,(INDEX(BCR!$1:$1048576,MATCH('Estadísticas BCR'!IX$5,BCR!$A:$A,0),MATCH('Estadísticas BCR'!$B30,BCR!$1:$1,0))),SUM(IL30:IW30)),"")</f>
        <v>14.462160191398899</v>
      </c>
      <c r="IY30" s="59">
        <f>+IFERROR(IF(ISTEXT(IY$5)=FALSE,(INDEX(BCR!$1:$1048576,MATCH('Estadísticas BCR'!IY$5,BCR!$A:$A,0),MATCH('Estadísticas BCR'!$B30,BCR!$1:$1,0))),SUM(IM30:IX30)),"")</f>
        <v>13.2947776039918</v>
      </c>
      <c r="IZ30" s="59">
        <f>+IFERROR(IF(ISTEXT(IZ$5)=FALSE,(INDEX(BCR!$1:$1048576,MATCH('Estadísticas BCR'!IZ$5,BCR!$A:$A,0),MATCH('Estadísticas BCR'!$B30,BCR!$1:$1,0))),SUM(IN30:IY30)),"")</f>
        <v>16.0102893090049</v>
      </c>
      <c r="JA30" s="59">
        <f>+IFERROR(IF(ISTEXT(JA$5)=FALSE,(INDEX(BCR!$1:$1048576,MATCH('Estadísticas BCR'!JA$5,BCR!$A:$A,0),MATCH('Estadísticas BCR'!$B30,BCR!$1:$1,0))),SUM(IO30:IZ30)),"")</f>
        <v>9.8018900209976305</v>
      </c>
      <c r="JB30" s="59">
        <f>+IFERROR(IF(ISTEXT(JB$5)=FALSE,(INDEX(BCR!$1:$1048576,MATCH('Estadísticas BCR'!JB$5,BCR!$A:$A,0),MATCH('Estadísticas BCR'!$B30,BCR!$1:$1,0))),SUM(IP30:JA30)),"")</f>
        <v>12.6549527699983</v>
      </c>
      <c r="JC30" s="60">
        <f>+IFERROR(IF(ISTEXT(JC$5)=FALSE,(INDEX(BCR!$1:$1048576,MATCH('Estadísticas BCR'!JC$5,BCR!$A:$A,0),MATCH('Estadísticas BCR'!$B30,BCR!$1:$1,0))),SUM(IQ30:JB30)),"")</f>
        <v>151.74947410078866</v>
      </c>
      <c r="JD30" s="59">
        <f>+IFERROR(IF(ISTEXT(JD$5)=FALSE,(INDEX(BCR!$1:$1048576,MATCH('Estadísticas BCR'!JD$5,BCR!$A:$A,0),MATCH('Estadísticas BCR'!$B30,BCR!$1:$1,0))),SUM(IR30:JC30)),"")</f>
        <v>10.989759694999799</v>
      </c>
      <c r="JE30" s="59">
        <f>+IFERROR(IF(ISTEXT(JE$5)=FALSE,(INDEX(BCR!$1:$1048576,MATCH('Estadísticas BCR'!JE$5,BCR!$A:$A,0),MATCH('Estadísticas BCR'!$B30,BCR!$1:$1,0))),SUM(IS30:JD30)),"")</f>
        <v>7.9908376927998797</v>
      </c>
      <c r="JF30" s="59">
        <f>+IFERROR(IF(ISTEXT(JF$5)=FALSE,(INDEX(BCR!$1:$1048576,MATCH('Estadísticas BCR'!JF$5,BCR!$A:$A,0),MATCH('Estadísticas BCR'!$B30,BCR!$1:$1,0))),SUM(IT30:JE30)),"")</f>
        <v>7.7357385850000098</v>
      </c>
      <c r="JG30" s="59">
        <f>+IFERROR(IF(ISTEXT(JG$5)=FALSE,(INDEX(BCR!$1:$1048576,MATCH('Estadísticas BCR'!JG$5,BCR!$A:$A,0),MATCH('Estadísticas BCR'!$B30,BCR!$1:$1,0))),SUM(IU30:JF30)),"")</f>
        <v>7.4377851870000002</v>
      </c>
      <c r="JH30" s="59">
        <f>+IFERROR(IF(ISTEXT(JH$5)=FALSE,(INDEX(BCR!$1:$1048576,MATCH('Estadísticas BCR'!JH$5,BCR!$A:$A,0),MATCH('Estadísticas BCR'!$B30,BCR!$1:$1,0))),SUM(IV30:JG30)),"")</f>
        <v>7.90524850499978</v>
      </c>
      <c r="JI30" s="59">
        <f>+IFERROR(IF(ISTEXT(JI$5)=FALSE,(INDEX(BCR!$1:$1048576,MATCH('Estadísticas BCR'!JI$5,BCR!$A:$A,0),MATCH('Estadísticas BCR'!$B30,BCR!$1:$1,0))),SUM(IW30:JH30)),"")</f>
        <v>7.6276198539000797</v>
      </c>
      <c r="JJ30" s="59">
        <f>+IFERROR(IF(ISTEXT(JJ$5)=FALSE,(INDEX(BCR!$1:$1048576,MATCH('Estadísticas BCR'!JJ$5,BCR!$A:$A,0),MATCH('Estadísticas BCR'!$B30,BCR!$1:$1,0))),SUM(IX30:JI30)),"")</f>
        <v>18.290318535002999</v>
      </c>
      <c r="JK30" s="59">
        <f>+IFERROR(IF(ISTEXT(JK$5)=FALSE,(INDEX(BCR!$1:$1048576,MATCH('Estadísticas BCR'!JK$5,BCR!$A:$A,0),MATCH('Estadísticas BCR'!$B30,BCR!$1:$1,0))),SUM(IY30:JJ30)),"")</f>
        <v>20.229775743998498</v>
      </c>
      <c r="JL30" s="59">
        <f>+IFERROR(IF(ISTEXT(JL$5)=FALSE,(INDEX(BCR!$1:$1048576,MATCH('Estadísticas BCR'!JL$5,BCR!$A:$A,0),MATCH('Estadísticas BCR'!$B30,BCR!$1:$1,0))),SUM(IZ30:JK30)),"")</f>
        <v>14.0783704647995</v>
      </c>
      <c r="JM30" s="59">
        <f>+IFERROR(IF(ISTEXT(JM$5)=FALSE,(INDEX(BCR!$1:$1048576,MATCH('Estadísticas BCR'!JM$5,BCR!$A:$A,0),MATCH('Estadísticas BCR'!$B30,BCR!$1:$1,0))),SUM(JA30:JL30)),"")</f>
        <v>14.6334036101994</v>
      </c>
      <c r="JN30" s="59">
        <f>+IFERROR(IF(ISTEXT(JN$5)=FALSE,(INDEX(BCR!$1:$1048576,MATCH('Estadísticas BCR'!JN$5,BCR!$A:$A,0),MATCH('Estadísticas BCR'!$B30,BCR!$1:$1,0))),SUM(JB30:JM30)),"")</f>
        <v>16.128674389796601</v>
      </c>
      <c r="JO30" s="59">
        <f>+IFERROR(IF(ISTEXT(JO$5)=FALSE,(INDEX(BCR!$1:$1048576,MATCH('Estadísticas BCR'!JO$5,BCR!$A:$A,0),MATCH('Estadísticas BCR'!$B30,BCR!$1:$1,0))),SUM(JC30:JN30)),"")</f>
        <v>19.859909084999899</v>
      </c>
      <c r="JP30" s="60">
        <f>+IFERROR(IF(ISTEXT(JP$5)=FALSE,(INDEX(BCR!$1:$1048576,MATCH('Estadísticas BCR'!JP$5,BCR!$A:$A,0),MATCH('Estadísticas BCR'!$B30,BCR!$1:$1,0))),SUM(JD30:JO30)),"")</f>
        <v>152.90744134749644</v>
      </c>
      <c r="JQ30" s="59">
        <f>+IFERROR(IF(ISTEXT(JQ$5)=FALSE,(INDEX(BCR!$1:$1048576,MATCH('Estadísticas BCR'!JQ$5,BCR!$A:$A,0),MATCH('Estadísticas BCR'!$B30,BCR!$1:$1,0))),SUM(JE30:JP30)),"")</f>
        <v>16.269914433</v>
      </c>
      <c r="JR30" s="59">
        <f>+IFERROR(IF(ISTEXT(JR$5)=FALSE,(INDEX(BCR!$1:$1048576,MATCH('Estadísticas BCR'!JR$5,BCR!$A:$A,0),MATCH('Estadísticas BCR'!$B30,BCR!$1:$1,0))),SUM(JF30:JQ30)),"")</f>
        <v>14.4259942906</v>
      </c>
      <c r="JS30" s="59">
        <f>+IFERROR(IF(ISTEXT(JS$5)=FALSE,(INDEX(BCR!$1:$1048576,MATCH('Estadísticas BCR'!JS$5,BCR!$A:$A,0),MATCH('Estadísticas BCR'!$B30,BCR!$1:$1,0))),SUM(JG30:JR30)),"")</f>
        <v>17.127838333</v>
      </c>
      <c r="JT30" s="59">
        <f>+IFERROR(IF(ISTEXT(JT$5)=FALSE,(INDEX(BCR!$1:$1048576,MATCH('Estadísticas BCR'!JT$5,BCR!$A:$A,0),MATCH('Estadísticas BCR'!$B30,BCR!$1:$1,0))),SUM(JH30:JS30)),"")</f>
        <v>16.315597235999999</v>
      </c>
      <c r="JU30" s="59">
        <f>+IFERROR(IF(ISTEXT(JU$5)=FALSE,(INDEX(BCR!$1:$1048576,MATCH('Estadísticas BCR'!JU$5,BCR!$A:$A,0),MATCH('Estadísticas BCR'!$B30,BCR!$1:$1,0))),SUM(JI30:JT30)),"")</f>
        <v>17.863089012</v>
      </c>
      <c r="JV30" s="59">
        <f>+IFERROR(IF(ISTEXT(JV$5)=FALSE,(INDEX(BCR!$1:$1048576,MATCH('Estadísticas BCR'!JV$5,BCR!$A:$A,0),MATCH('Estadísticas BCR'!$B30,BCR!$1:$1,0))),SUM(JJ30:JU30)),"")</f>
        <v>21.224319369000099</v>
      </c>
      <c r="JW30" s="59">
        <f>+IFERROR(IF(ISTEXT(JW$5)=FALSE,(INDEX(BCR!$1:$1048576,MATCH('Estadísticas BCR'!JW$5,BCR!$A:$A,0),MATCH('Estadísticas BCR'!$B30,BCR!$1:$1,0))),SUM(JK30:JV30)),"")</f>
        <v>15.4824094273</v>
      </c>
      <c r="JX30" s="59">
        <f>+IFERROR(IF(ISTEXT(JX$5)=FALSE,(INDEX(BCR!$1:$1048576,MATCH('Estadísticas BCR'!JX$5,BCR!$A:$A,0),MATCH('Estadísticas BCR'!$B30,BCR!$1:$1,0))),SUM(JL30:JW30)),"")</f>
        <v>13.608023518</v>
      </c>
      <c r="JY30" s="59">
        <f>+IFERROR(IF(ISTEXT(JY$5)=FALSE,(INDEX(BCR!$1:$1048576,MATCH('Estadísticas BCR'!JY$5,BCR!$A:$A,0),MATCH('Estadísticas BCR'!$B30,BCR!$1:$1,0))),SUM(JM30:JX30)),"")</f>
        <v>12.3305203034</v>
      </c>
      <c r="JZ30" s="59">
        <f>+IFERROR(IF(ISTEXT(JZ$5)=FALSE,(INDEX(BCR!$1:$1048576,MATCH('Estadísticas BCR'!JZ$5,BCR!$A:$A,0),MATCH('Estadísticas BCR'!$B30,BCR!$1:$1,0))),SUM(JN30:JY30)),"")</f>
        <v>13.680953264799999</v>
      </c>
      <c r="KA30" s="59">
        <f>+IFERROR(IF(ISTEXT(KA$5)=FALSE,(INDEX(BCR!$1:$1048576,MATCH('Estadísticas BCR'!KA$5,BCR!$A:$A,0),MATCH('Estadísticas BCR'!$B30,BCR!$1:$1,0))),SUM(JO30:JZ30)),"")</f>
        <v>11.370994254999999</v>
      </c>
      <c r="KB30" s="59">
        <f>+IFERROR(IF(ISTEXT(KB$5)=FALSE,(INDEX(BCR!$1:$1048576,MATCH('Estadísticas BCR'!KB$5,BCR!$A:$A,0),MATCH('Estadísticas BCR'!$B30,BCR!$1:$1,0))),SUM(JP30:KA30)),"")</f>
        <v>16.457625825999902</v>
      </c>
      <c r="KC30" s="60">
        <f>+IFERROR(IF(ISTEXT(KC$5)=FALSE,(INDEX(BCR!$1:$1048576,MATCH('Estadísticas BCR'!KC$5,BCR!$A:$A,0),MATCH('Estadísticas BCR'!$B30,BCR!$1:$1,0))),SUM(JQ30:KB30)),"")</f>
        <v>186.15727926810001</v>
      </c>
      <c r="KD30" s="59">
        <f>+IFERROR(IF(ISTEXT(KD$5)=FALSE,(INDEX(BCR!$1:$1048576,MATCH('Estadísticas BCR'!KD$5,BCR!$A:$A,0),MATCH('Estadísticas BCR'!$B30,BCR!$1:$1,0))),SUM(JR30:KC30)),"")</f>
        <v>16.603504378499998</v>
      </c>
      <c r="KE30" s="59">
        <f>+IFERROR(IF(ISTEXT(KE$5)=FALSE,(INDEX(BCR!$1:$1048576,MATCH('Estadísticas BCR'!KE$5,BCR!$A:$A,0),MATCH('Estadísticas BCR'!$B30,BCR!$1:$1,0))),SUM(JS30:KD30)),"")</f>
        <v>14.7998162692015</v>
      </c>
      <c r="KF30" s="59">
        <f>+IFERROR(IF(ISTEXT(KF$5)=FALSE,(INDEX(BCR!$1:$1048576,MATCH('Estadísticas BCR'!KF$5,BCR!$A:$A,0),MATCH('Estadísticas BCR'!$B30,BCR!$1:$1,0))),SUM(JT30:KE30)),"")</f>
        <v>11.4150422888</v>
      </c>
      <c r="KG30" s="59">
        <f>+IFERROR(IF(ISTEXT(KG$5)=FALSE,(INDEX(BCR!$1:$1048576,MATCH('Estadísticas BCR'!KG$5,BCR!$A:$A,0),MATCH('Estadísticas BCR'!$B30,BCR!$1:$1,0))),SUM(JU30:KF30)),"")</f>
        <v>17.688540592096299</v>
      </c>
      <c r="KH30" s="59">
        <f>+IFERROR(IF(ISTEXT(KH$5)=FALSE,(INDEX(BCR!$1:$1048576,MATCH('Estadísticas BCR'!KH$5,BCR!$A:$A,0),MATCH('Estadísticas BCR'!$B30,BCR!$1:$1,0))),SUM(JV30:KG30)),"")</f>
        <v>13.299234907584699</v>
      </c>
      <c r="KI30" s="59">
        <f>+IFERROR(IF(ISTEXT(KI$5)=FALSE,(INDEX(BCR!$1:$1048576,MATCH('Estadísticas BCR'!KI$5,BCR!$A:$A,0),MATCH('Estadísticas BCR'!$B30,BCR!$1:$1,0))),SUM(JW30:KH30)),"")</f>
        <v>17.405601817577999</v>
      </c>
      <c r="KJ30" s="59">
        <f>+IFERROR(IF(ISTEXT(KJ$5)=FALSE,(INDEX(BCR!$1:$1048576,MATCH('Estadísticas BCR'!KJ$5,BCR!$A:$A,0),MATCH('Estadísticas BCR'!$B30,BCR!$1:$1,0))),SUM(JX30:KI30)),"")</f>
        <v>19.223390527006</v>
      </c>
      <c r="KK30" s="59">
        <f>+IFERROR(IF(ISTEXT(KK$5)=FALSE,(INDEX(BCR!$1:$1048576,MATCH('Estadísticas BCR'!KK$5,BCR!$A:$A,0),MATCH('Estadísticas BCR'!$B30,BCR!$1:$1,0))),SUM(JY30:KJ30)),"")</f>
        <v>15.490287714000001</v>
      </c>
      <c r="KL30" s="59">
        <f>+IFERROR(IF(ISTEXT(KL$5)=FALSE,(INDEX(BCR!$1:$1048576,MATCH('Estadísticas BCR'!KL$5,BCR!$A:$A,0),MATCH('Estadísticas BCR'!$B30,BCR!$1:$1,0))),SUM(JZ30:KK30)),"")</f>
        <v>13.1290536158</v>
      </c>
      <c r="KM30" s="59">
        <f>+IFERROR(IF(ISTEXT(KM$5)=FALSE,(INDEX(BCR!$1:$1048576,MATCH('Estadísticas BCR'!KM$5,BCR!$A:$A,0),MATCH('Estadísticas BCR'!$B30,BCR!$1:$1,0))),SUM(KA30:KL30)),"")</f>
        <v>19.591754976975</v>
      </c>
      <c r="KN30" s="59">
        <f>+IFERROR(IF(ISTEXT(KN$5)=FALSE,(INDEX(BCR!$1:$1048576,MATCH('Estadísticas BCR'!KN$5,BCR!$A:$A,0),MATCH('Estadísticas BCR'!$B30,BCR!$1:$1,0))),SUM(KB30:KM30)),"")</f>
        <v>13.6369534756005</v>
      </c>
      <c r="KO30" s="59">
        <f>+IFERROR(IF(ISTEXT(KO$5)=FALSE,(INDEX(BCR!$1:$1048576,MATCH('Estadísticas BCR'!KO$5,BCR!$A:$A,0),MATCH('Estadísticas BCR'!$B30,BCR!$1:$1,0))),SUM(KC30:KN30)),"")</f>
        <v>13.601844230981101</v>
      </c>
      <c r="KP30" s="60">
        <f>+IFERROR(IF(ISTEXT(KP$5)=FALSE,(INDEX(BCR!$1:$1048576,MATCH('Estadísticas BCR'!KP$5,BCR!$A:$A,0),MATCH('Estadísticas BCR'!$B30,BCR!$1:$1,0))),SUM(KD30:KO30)),"")</f>
        <v>185.88502479412313</v>
      </c>
      <c r="KQ30" s="59">
        <f>+IFERROR(IF(ISTEXT(KQ$5)=FALSE,(INDEX(BCR!$1:$1048576,MATCH('Estadísticas BCR'!KQ$5,BCR!$A:$A,0),MATCH('Estadísticas BCR'!$B30,BCR!$1:$1,0))),SUM(KE30:KP30)),"")</f>
        <v>12.2797289613</v>
      </c>
      <c r="KR30" s="59">
        <f>+IFERROR(IF(ISTEXT(KR$5)=FALSE,(INDEX(BCR!$1:$1048576,MATCH('Estadísticas BCR'!KR$5,BCR!$A:$A,0),MATCH('Estadísticas BCR'!$B30,BCR!$1:$1,0))),SUM(KF30:KQ30)),"")</f>
        <v>10.874751584</v>
      </c>
      <c r="KS30" s="59">
        <f>+IFERROR(IF(ISTEXT(KS$5)=FALSE,(INDEX(BCR!$1:$1048576,MATCH('Estadísticas BCR'!KS$5,BCR!$A:$A,0),MATCH('Estadísticas BCR'!$B30,BCR!$1:$1,0))),SUM(KG30:KR30)),"")</f>
        <v>12.917727140901301</v>
      </c>
      <c r="KT30" s="59">
        <f>+IFERROR(IF(ISTEXT(KT$5)=FALSE,(INDEX(BCR!$1:$1048576,MATCH('Estadísticas BCR'!KT$5,BCR!$A:$A,0),MATCH('Estadísticas BCR'!$B30,BCR!$1:$1,0))),SUM(KH30:KS30)),"")</f>
        <v>13.769360541742</v>
      </c>
      <c r="KU30" s="59">
        <f>+IFERROR(IF(ISTEXT(KU$5)=FALSE,(INDEX(BCR!$1:$1048576,MATCH('Estadísticas BCR'!KU$5,BCR!$A:$A,0),MATCH('Estadísticas BCR'!$B30,BCR!$1:$1,0))),SUM(KI30:KT30)),"")</f>
        <v>16.968817265012198</v>
      </c>
      <c r="KV30" s="59">
        <f>+IFERROR(IF(ISTEXT(KV$5)=FALSE,(INDEX(BCR!$1:$1048576,MATCH('Estadísticas BCR'!KV$5,BCR!$A:$A,0),MATCH('Estadísticas BCR'!$B30,BCR!$1:$1,0))),SUM(KJ30:KU30)),"")</f>
        <v>16.640359964000002</v>
      </c>
      <c r="KW30" s="59">
        <f>+IFERROR(IF(ISTEXT(KW$5)=FALSE,(INDEX(BCR!$1:$1048576,MATCH('Estadísticas BCR'!KW$5,BCR!$A:$A,0),MATCH('Estadísticas BCR'!$B30,BCR!$1:$1,0))),SUM(KK30:KV30)),"")</f>
        <v>13.474644788899999</v>
      </c>
      <c r="KX30" s="59">
        <f>+IFERROR(IF(ISTEXT(KX$5)=FALSE,(INDEX(BCR!$1:$1048576,MATCH('Estadísticas BCR'!KX$5,BCR!$A:$A,0),MATCH('Estadísticas BCR'!$B30,BCR!$1:$1,0))),SUM(KL30:KW30)),"")</f>
        <v>12.6476417898</v>
      </c>
      <c r="KY30" s="59">
        <f>+IFERROR(IF(ISTEXT(KY$5)=FALSE,(INDEX(BCR!$1:$1048576,MATCH('Estadísticas BCR'!KY$5,BCR!$A:$A,0),MATCH('Estadísticas BCR'!$B30,BCR!$1:$1,0))),SUM(KM30:KX30)),"")</f>
        <v>12.5138396761196</v>
      </c>
      <c r="KZ30" s="59">
        <f>+IFERROR(IF(ISTEXT(KZ$5)=FALSE,(INDEX(BCR!$1:$1048576,MATCH('Estadísticas BCR'!KZ$5,BCR!$A:$A,0),MATCH('Estadísticas BCR'!$B30,BCR!$1:$1,0))),SUM(KN30:KY30)),"")</f>
        <v>13.557927481770699</v>
      </c>
      <c r="LA30" s="59">
        <f>+IFERROR(IF(ISTEXT(LA$5)=FALSE,(INDEX(BCR!$1:$1048576,MATCH('Estadísticas BCR'!LA$5,BCR!$A:$A,0),MATCH('Estadísticas BCR'!$B30,BCR!$1:$1,0))),SUM(KO30:KZ30)),"")</f>
        <v>11.6068647088614</v>
      </c>
      <c r="LB30" s="59">
        <f>+IFERROR(IF(ISTEXT(LB$5)=FALSE,(INDEX(BCR!$1:$1048576,MATCH('Estadísticas BCR'!LB$5,BCR!$A:$A,0),MATCH('Estadísticas BCR'!$B30,BCR!$1:$1,0))),SUM(KP30:LA30)),"")</f>
        <v>13.6049974666927</v>
      </c>
      <c r="LC30" s="60">
        <f>+IFERROR(IF(ISTEXT(LC$5)=FALSE,(INDEX(BCR!$1:$1048576,MATCH('Estadísticas BCR'!LC$5,BCR!$A:$A,0),MATCH('Estadísticas BCR'!$B30,BCR!$1:$1,0))),SUM(KQ30:LB30)),"")</f>
        <v>160.8566613690999</v>
      </c>
      <c r="LD30" s="59">
        <f>+IFERROR(IF(ISTEXT(LD$5)=FALSE,(INDEX(BCR!$1:$1048576,MATCH('Estadísticas BCR'!LD$5,BCR!$A:$A,0),MATCH('Estadísticas BCR'!$B30,BCR!$1:$1,0))),SUM(KR30:LC30)),"")</f>
        <v>9.3467601780000003</v>
      </c>
      <c r="LE30" s="59">
        <f>+IFERROR(IF(ISTEXT(LE$5)=FALSE,(INDEX(BCR!$1:$1048576,MATCH('Estadísticas BCR'!LE$5,BCR!$A:$A,0),MATCH('Estadísticas BCR'!$B30,BCR!$1:$1,0))),SUM(KS30:LD30)),"")</f>
        <v>11.4020600617</v>
      </c>
      <c r="LF30" s="59">
        <f>+IFERROR(IF(ISTEXT(LF$5)=FALSE,(INDEX(BCR!$1:$1048576,MATCH('Estadísticas BCR'!LF$5,BCR!$A:$A,0),MATCH('Estadísticas BCR'!$B30,BCR!$1:$1,0))),SUM(KT30:LE30)),"")</f>
        <v>11.736850073299999</v>
      </c>
      <c r="LG30" s="59">
        <f>+IFERROR(IF(ISTEXT(LG$5)=FALSE,(INDEX(BCR!$1:$1048576,MATCH('Estadísticas BCR'!LG$5,BCR!$A:$A,0),MATCH('Estadísticas BCR'!$B30,BCR!$1:$1,0))),SUM(KU30:LF30)),"")</f>
        <v>15.678886480199999</v>
      </c>
      <c r="LH30" s="59">
        <f>+IFERROR(IF(ISTEXT(LH$5)=FALSE,(INDEX(BCR!$1:$1048576,MATCH('Estadísticas BCR'!LH$5,BCR!$A:$A,0),MATCH('Estadísticas BCR'!$B30,BCR!$1:$1,0))),SUM(KV30:LG30)),"")</f>
        <v>17.1485210079999</v>
      </c>
      <c r="LI30" s="59">
        <f>+IFERROR(IF(ISTEXT(LI$5)=FALSE,(INDEX(BCR!$1:$1048576,MATCH('Estadísticas BCR'!LI$5,BCR!$A:$A,0),MATCH('Estadísticas BCR'!$B30,BCR!$1:$1,0))),SUM(KW30:LH30)),"")</f>
        <v>16.587309414</v>
      </c>
      <c r="LJ30" s="59">
        <f>+IFERROR(IF(ISTEXT(LJ$5)=FALSE,(INDEX(BCR!$1:$1048576,MATCH('Estadísticas BCR'!LJ$5,BCR!$A:$A,0),MATCH('Estadísticas BCR'!$B30,BCR!$1:$1,0))),SUM(KX30:LI30)),"")</f>
        <v>13.872758854000001</v>
      </c>
      <c r="LK30" s="59">
        <f>+IFERROR(IF(ISTEXT(LK$5)=FALSE,(INDEX(BCR!$1:$1048576,MATCH('Estadísticas BCR'!LK$5,BCR!$A:$A,0),MATCH('Estadísticas BCR'!$B30,BCR!$1:$1,0))),SUM(KY30:LJ30)),"")</f>
        <v>14.157454631</v>
      </c>
      <c r="LL30" s="59">
        <f>+IFERROR(IF(ISTEXT(LL$5)=FALSE,(INDEX(BCR!$1:$1048576,MATCH('Estadísticas BCR'!LL$5,BCR!$A:$A,0),MATCH('Estadísticas BCR'!$B30,BCR!$1:$1,0))),SUM(KZ30:LK30)),"")</f>
        <v>15.944675158059599</v>
      </c>
      <c r="LM30" s="59">
        <f>+IFERROR(IF(ISTEXT(LM$5)=FALSE,(INDEX(BCR!$1:$1048576,MATCH('Estadísticas BCR'!LM$5,BCR!$A:$A,0),MATCH('Estadísticas BCR'!$B30,BCR!$1:$1,0))),SUM(LA30:LL30)),"")</f>
        <v>17.3889732463999</v>
      </c>
      <c r="LN30" s="59">
        <f>+IFERROR(IF(ISTEXT(LN$5)=FALSE,(INDEX(BCR!$1:$1048576,MATCH('Estadísticas BCR'!LN$5,BCR!$A:$A,0),MATCH('Estadísticas BCR'!$B30,BCR!$1:$1,0))),SUM(LB30:LM30)),"")</f>
        <v>14.70334802</v>
      </c>
      <c r="LO30" s="59">
        <f>+IFERROR(IF(ISTEXT(LO$5)=FALSE,(INDEX(BCR!$1:$1048576,MATCH('Estadísticas BCR'!LO$5,BCR!$A:$A,0),MATCH('Estadísticas BCR'!$B30,BCR!$1:$1,0))),SUM(LC30:LN30)),"")</f>
        <v>16.605361715499999</v>
      </c>
      <c r="LP30" s="60">
        <f>+IFERROR(IF(ISTEXT(LP$5)=FALSE,(INDEX(BCR!$1:$1048576,MATCH('Estadísticas BCR'!LP$5,BCR!$A:$A,0),MATCH('Estadísticas BCR'!$B30,BCR!$1:$1,0))),SUM(LD30:LO30)),"")</f>
        <v>174.5729588401594</v>
      </c>
      <c r="LQ30" s="59">
        <f>+IFERROR(IF(ISTEXT(LQ$5)=FALSE,(INDEX(BCR!$1:$1048576,MATCH('Estadísticas BCR'!LQ$5,BCR!$A:$A,0),MATCH('Estadísticas BCR'!$B30,BCR!$1:$1,0))),SUM(LE30:LP30)),"")</f>
        <v>23.8472196620001</v>
      </c>
      <c r="LR30" s="59">
        <f>+IFERROR(IF(ISTEXT(LR$5)=FALSE,(INDEX(BCR!$1:$1048576,MATCH('Estadísticas BCR'!LR$5,BCR!$A:$A,0),MATCH('Estadísticas BCR'!$B30,BCR!$1:$1,0))),SUM(LF30:LQ30)),"")</f>
        <v>17.0194564407001</v>
      </c>
      <c r="LS30" s="59">
        <f>+IFERROR(IF(ISTEXT(LS$5)=FALSE,(INDEX(BCR!$1:$1048576,MATCH('Estadísticas BCR'!LS$5,BCR!$A:$A,0),MATCH('Estadísticas BCR'!$B30,BCR!$1:$1,0))),SUM(LG30:LR30)),"")</f>
        <v>16.143209533</v>
      </c>
      <c r="LT30" s="59">
        <f>+IFERROR(IF(ISTEXT(LT$5)=FALSE,(INDEX(BCR!$1:$1048576,MATCH('Estadísticas BCR'!LT$5,BCR!$A:$A,0),MATCH('Estadísticas BCR'!$B30,BCR!$1:$1,0))),SUM(LH30:LS30)),"")</f>
        <v>15.7703558098</v>
      </c>
      <c r="LU30" s="59">
        <f>+IFERROR(IF(ISTEXT(LU$5)=FALSE,(INDEX(BCR!$1:$1048576,MATCH('Estadísticas BCR'!LU$5,BCR!$A:$A,0),MATCH('Estadísticas BCR'!$B30,BCR!$1:$1,0))),SUM(LI30:LT30)),"")</f>
        <v>25.195226206999902</v>
      </c>
      <c r="LV30" s="59">
        <f>+IFERROR(IF(ISTEXT(LV$5)=FALSE,(INDEX(BCR!$1:$1048576,MATCH('Estadísticas BCR'!LV$5,BCR!$A:$A,0),MATCH('Estadísticas BCR'!$B30,BCR!$1:$1,0))),SUM(LJ30:LU30)),"")</f>
        <v>20.928240166399998</v>
      </c>
      <c r="LW30" s="59">
        <f>+IFERROR(IF(ISTEXT(LW$5)=FALSE,(INDEX(BCR!$1:$1048576,MATCH('Estadísticas BCR'!LW$5,BCR!$A:$A,0),MATCH('Estadísticas BCR'!$B30,BCR!$1:$1,0))),SUM(LK30:LV30)),"")</f>
        <v>31.3603770130001</v>
      </c>
      <c r="LX30" s="59">
        <f>+IFERROR(IF(ISTEXT(LX$5)=FALSE,(INDEX(BCR!$1:$1048576,MATCH('Estadísticas BCR'!LX$5,BCR!$A:$A,0),MATCH('Estadísticas BCR'!$B30,BCR!$1:$1,0))),SUM(LL30:LW30)),"")</f>
        <v>30.474660670399999</v>
      </c>
      <c r="LY30" s="59">
        <f>+IFERROR(IF(ISTEXT(LY$5)=FALSE,(INDEX(BCR!$1:$1048576,MATCH('Estadísticas BCR'!LY$5,BCR!$A:$A,0),MATCH('Estadísticas BCR'!$B30,BCR!$1:$1,0))),SUM(LM30:LX30)),"")</f>
        <v>20.640661392799998</v>
      </c>
      <c r="LZ30" s="59">
        <f>+IFERROR(IF(ISTEXT(LZ$5)=FALSE,(INDEX(BCR!$1:$1048576,MATCH('Estadísticas BCR'!LZ$5,BCR!$A:$A,0),MATCH('Estadísticas BCR'!$B30,BCR!$1:$1,0))),SUM(LN30:LY30)),"")</f>
        <v>21.987227471400001</v>
      </c>
      <c r="MA30" s="59">
        <f>+IFERROR(IF(ISTEXT(MA$5)=FALSE,(INDEX(BCR!$1:$1048576,MATCH('Estadísticas BCR'!MA$5,BCR!$A:$A,0),MATCH('Estadísticas BCR'!$B30,BCR!$1:$1,0))),SUM(LO30:LZ30)),"")</f>
        <v>19.076910028</v>
      </c>
      <c r="MB30" s="59">
        <f>+IFERROR(IF(ISTEXT(MB$5)=FALSE,(INDEX(BCR!$1:$1048576,MATCH('Estadísticas BCR'!MB$5,BCR!$A:$A,0),MATCH('Estadísticas BCR'!$B30,BCR!$1:$1,0))),SUM(LP30:MA30)),"")</f>
        <v>24.1089848320001</v>
      </c>
      <c r="MC30" s="60">
        <f>+IFERROR(IF(ISTEXT(MC$5)=FALSE,(INDEX(BCR!$1:$1048576,MATCH('Estadísticas BCR'!MC$5,BCR!$A:$A,0),MATCH('Estadísticas BCR'!$B30,BCR!$1:$1,0))),SUM(LQ30:MB30)),"")</f>
        <v>266.55252922650027</v>
      </c>
      <c r="MD30" s="59">
        <f>+IFERROR(IF(ISTEXT(MD$5)=FALSE,(INDEX(BCR!$1:$1048576,MATCH('Estadísticas BCR'!MD$5,BCR!$A:$A,0),MATCH('Estadísticas BCR'!$B30,BCR!$1:$1,0))),SUM(LR30:MC30)),"")</f>
        <v>22.300497757599999</v>
      </c>
      <c r="ME30" s="59">
        <f>+IFERROR(IF(ISTEXT(ME$5)=FALSE,(INDEX(BCR!$1:$1048576,MATCH('Estadísticas BCR'!ME$5,BCR!$A:$A,0),MATCH('Estadísticas BCR'!$B30,BCR!$1:$1,0))),SUM(LS30:MD30)),"")</f>
        <v>23.558564408399999</v>
      </c>
      <c r="MF30" s="59">
        <f>+IFERROR(IF(ISTEXT(MF$5)=FALSE,(INDEX(BCR!$1:$1048576,MATCH('Estadísticas BCR'!MF$5,BCR!$A:$A,0),MATCH('Estadísticas BCR'!$B30,BCR!$1:$1,0))),SUM(LT30:ME30)),"")</f>
        <v>0</v>
      </c>
      <c r="MG30" s="59" t="str">
        <f>+IFERROR(IF(ISTEXT(MG$5)=FALSE,(INDEX(BCR!$1:$1048576,MATCH('Estadísticas BCR'!MG$5,BCR!$A:$A,0),MATCH('Estadísticas BCR'!$B30,BCR!$1:$1,0))),SUM(LU30:MF30)),"")</f>
        <v/>
      </c>
      <c r="MH30" s="59" t="str">
        <f>+IFERROR(IF(ISTEXT(MH$5)=FALSE,(INDEX(BCR!$1:$1048576,MATCH('Estadísticas BCR'!MH$5,BCR!$A:$A,0),MATCH('Estadísticas BCR'!$B30,BCR!$1:$1,0))),SUM(LV30:MG30)),"")</f>
        <v/>
      </c>
      <c r="MI30" s="59" t="str">
        <f>+IFERROR(IF(ISTEXT(MI$5)=FALSE,(INDEX(BCR!$1:$1048576,MATCH('Estadísticas BCR'!MI$5,BCR!$A:$A,0),MATCH('Estadísticas BCR'!$B30,BCR!$1:$1,0))),SUM(LW30:MH30)),"")</f>
        <v/>
      </c>
      <c r="MJ30" s="59" t="str">
        <f>+IFERROR(IF(ISTEXT(MJ$5)=FALSE,(INDEX(BCR!$1:$1048576,MATCH('Estadísticas BCR'!MJ$5,BCR!$A:$A,0),MATCH('Estadísticas BCR'!$B30,BCR!$1:$1,0))),SUM(LX30:MI30)),"")</f>
        <v/>
      </c>
      <c r="MK30" s="59" t="str">
        <f>+IFERROR(IF(ISTEXT(MK$5)=FALSE,(INDEX(BCR!$1:$1048576,MATCH('Estadísticas BCR'!MK$5,BCR!$A:$A,0),MATCH('Estadísticas BCR'!$B30,BCR!$1:$1,0))),SUM(LY30:MJ30)),"")</f>
        <v/>
      </c>
      <c r="ML30" s="59" t="str">
        <f>+IFERROR(IF(ISTEXT(ML$5)=FALSE,(INDEX(BCR!$1:$1048576,MATCH('Estadísticas BCR'!ML$5,BCR!$A:$A,0),MATCH('Estadísticas BCR'!$B30,BCR!$1:$1,0))),SUM(LZ30:MK30)),"")</f>
        <v/>
      </c>
      <c r="MM30" s="59" t="str">
        <f>+IFERROR(IF(ISTEXT(MM$5)=FALSE,(INDEX(BCR!$1:$1048576,MATCH('Estadísticas BCR'!MM$5,BCR!$A:$A,0),MATCH('Estadísticas BCR'!$B30,BCR!$1:$1,0))),SUM(MA30:ML30)),"")</f>
        <v/>
      </c>
      <c r="MN30" s="59" t="str">
        <f>+IFERROR(IF(ISTEXT(MN$5)=FALSE,(INDEX(BCR!$1:$1048576,MATCH('Estadísticas BCR'!MN$5,BCR!$A:$A,0),MATCH('Estadísticas BCR'!$B30,BCR!$1:$1,0))),SUM(MB30:MM30)),"")</f>
        <v/>
      </c>
      <c r="MO30" s="59" t="str">
        <f>+IFERROR(IF(ISTEXT(MO$5)=FALSE,(INDEX(BCR!$1:$1048576,MATCH('Estadísticas BCR'!MO$5,BCR!$A:$A,0),MATCH('Estadísticas BCR'!$B30,BCR!$1:$1,0))),SUM(MC30:MN30)),"")</f>
        <v/>
      </c>
      <c r="MP30" s="60">
        <f>+IFERROR(IF(ISTEXT(MP$5)=FALSE,(INDEX(BCR!$1:$1048576,MATCH('Estadísticas BCR'!MP$5,BCR!$A:$A,0),MATCH('Estadísticas BCR'!$B30,BCR!$1:$1,0))),SUM(MD30:MO30)),"")</f>
        <v>45.859062166000001</v>
      </c>
    </row>
    <row r="31" spans="2:354" outlineLevel="1">
      <c r="B31" s="9" t="s">
        <v>33</v>
      </c>
      <c r="C31" s="126" t="s">
        <v>303</v>
      </c>
      <c r="D31" s="104">
        <f>+IFERROR(IF(ISTEXT(D$5)=FALSE,(INDEX(BCR!$1:$1048576,MATCH('Estadísticas BCR'!D$5,BCR!$A:$A,0),MATCH('Estadísticas BCR'!$B31,BCR!$1:$1,0))),SUM(#REF!)),"")</f>
        <v>0</v>
      </c>
      <c r="E31" s="104">
        <f>+IFERROR(IF(ISTEXT(E$5)=FALSE,(INDEX(BCR!$1:$1048576,MATCH('Estadísticas BCR'!E$5,BCR!$A:$A,0),MATCH('Estadísticas BCR'!$B31,BCR!$1:$1,0))),SUM(#REF!)),"")</f>
        <v>0</v>
      </c>
      <c r="F31" s="104">
        <f>+IFERROR(IF(ISTEXT(F$5)=FALSE,(INDEX(BCR!$1:$1048576,MATCH('Estadísticas BCR'!F$5,BCR!$A:$A,0),MATCH('Estadísticas BCR'!$B31,BCR!$1:$1,0))),SUM(#REF!)),"")</f>
        <v>0</v>
      </c>
      <c r="G31" s="104" t="str">
        <f>+IFERROR(IF(ISTEXT(G$5)=FALSE,(INDEX(BCR!$1:$1048576,MATCH('Estadísticas BCR'!G$5,BCR!$A:$A,0),MATCH('Estadísticas BCR'!$B31,BCR!$1:$1,0))),SUM(#REF!)),"")</f>
        <v/>
      </c>
      <c r="H31" s="104">
        <f>+IFERROR(IF(ISTEXT(H$5)=FALSE,(INDEX(BCR!$1:$1048576,MATCH('Estadísticas BCR'!H$5,BCR!$A:$A,0),MATCH('Estadísticas BCR'!$B31,BCR!$1:$1,0))),SUM(#REF!)),"")</f>
        <v>0</v>
      </c>
      <c r="I31" s="104">
        <f>+IFERROR(IF(ISTEXT(I$5)=FALSE,(INDEX(BCR!$1:$1048576,MATCH('Estadísticas BCR'!I$5,BCR!$A:$A,0),MATCH('Estadísticas BCR'!$B31,BCR!$1:$1,0))),SUM(#REF!)),"")</f>
        <v>0</v>
      </c>
      <c r="J31" s="104">
        <f>+IFERROR(IF(ISTEXT(J$5)=FALSE,(INDEX(BCR!$1:$1048576,MATCH('Estadísticas BCR'!J$5,BCR!$A:$A,0),MATCH('Estadísticas BCR'!$B31,BCR!$1:$1,0))),SUM(#REF!)),"")</f>
        <v>0</v>
      </c>
      <c r="K31" s="104">
        <f>+IFERROR(IF(ISTEXT(K$5)=FALSE,(INDEX(BCR!$1:$1048576,MATCH('Estadísticas BCR'!K$5,BCR!$A:$A,0),MATCH('Estadísticas BCR'!$B31,BCR!$1:$1,0))),SUM(#REF!)),"")</f>
        <v>0</v>
      </c>
      <c r="L31" s="104">
        <f>+IFERROR(IF(ISTEXT(L$5)=FALSE,(INDEX(BCR!$1:$1048576,MATCH('Estadísticas BCR'!L$5,BCR!$A:$A,0),MATCH('Estadísticas BCR'!$B31,BCR!$1:$1,0))),SUM(#REF!)),"")</f>
        <v>0</v>
      </c>
      <c r="M31" s="104">
        <f>+IFERROR(IF(ISTEXT(M$5)=FALSE,(INDEX(BCR!$1:$1048576,MATCH('Estadísticas BCR'!M$5,BCR!$A:$A,0),MATCH('Estadísticas BCR'!$B31,BCR!$1:$1,0))),SUM(#REF!)),"")</f>
        <v>0</v>
      </c>
      <c r="N31" s="104">
        <f>+IFERROR(IF(ISTEXT(N$5)=FALSE,(INDEX(BCR!$1:$1048576,MATCH('Estadísticas BCR'!N$5,BCR!$A:$A,0),MATCH('Estadísticas BCR'!$B31,BCR!$1:$1,0))),SUM(#REF!)),"")</f>
        <v>0</v>
      </c>
      <c r="O31" s="104">
        <f>+IFERROR(IF(ISTEXT(O$5)=FALSE,(INDEX(BCR!$1:$1048576,MATCH('Estadísticas BCR'!O$5,BCR!$A:$A,0),MATCH('Estadísticas BCR'!$B31,BCR!$1:$1,0))),SUM(#REF!)),"")</f>
        <v>0</v>
      </c>
      <c r="P31" s="60">
        <f>+IFERROR(IF(ISTEXT(P$5)=FALSE,(INDEX(BCR!$1:$1048576,MATCH('Estadísticas BCR'!P$5,BCR!$A:$A,0),MATCH('Estadísticas BCR'!$B31,BCR!$1:$1,0))),SUM(D31:O31)),"")</f>
        <v>0</v>
      </c>
      <c r="Q31" s="104">
        <f>+IFERROR(IF(ISTEXT(Q$5)=FALSE,(INDEX(BCR!$1:$1048576,MATCH('Estadísticas BCR'!Q$5,BCR!$A:$A,0),MATCH('Estadísticas BCR'!$B31,BCR!$1:$1,0))),SUM(#REF!)),"")</f>
        <v>0</v>
      </c>
      <c r="R31" s="104">
        <f>+IFERROR(IF(ISTEXT(R$5)=FALSE,(INDEX(BCR!$1:$1048576,MATCH('Estadísticas BCR'!R$5,BCR!$A:$A,0),MATCH('Estadísticas BCR'!$B31,BCR!$1:$1,0))),SUM(#REF!)),"")</f>
        <v>0</v>
      </c>
      <c r="S31" s="104">
        <f>+IFERROR(IF(ISTEXT(S$5)=FALSE,(INDEX(BCR!$1:$1048576,MATCH('Estadísticas BCR'!S$5,BCR!$A:$A,0),MATCH('Estadísticas BCR'!$B31,BCR!$1:$1,0))),SUM(#REF!)),"")</f>
        <v>0</v>
      </c>
      <c r="T31" s="104">
        <f>+IFERROR(IF(ISTEXT(T$5)=FALSE,(INDEX(BCR!$1:$1048576,MATCH('Estadísticas BCR'!T$5,BCR!$A:$A,0),MATCH('Estadísticas BCR'!$B31,BCR!$1:$1,0))),SUM(#REF!)),"")</f>
        <v>0</v>
      </c>
      <c r="U31" s="104">
        <f>+IFERROR(IF(ISTEXT(U$5)=FALSE,(INDEX(BCR!$1:$1048576,MATCH('Estadísticas BCR'!U$5,BCR!$A:$A,0),MATCH('Estadísticas BCR'!$B31,BCR!$1:$1,0))),SUM(#REF!)),"")</f>
        <v>0</v>
      </c>
      <c r="V31" s="104">
        <f>+IFERROR(IF(ISTEXT(V$5)=FALSE,(INDEX(BCR!$1:$1048576,MATCH('Estadísticas BCR'!V$5,BCR!$A:$A,0),MATCH('Estadísticas BCR'!$B31,BCR!$1:$1,0))),SUM(#REF!)),"")</f>
        <v>0</v>
      </c>
      <c r="W31" s="104">
        <f>+IFERROR(IF(ISTEXT(W$5)=FALSE,(INDEX(BCR!$1:$1048576,MATCH('Estadísticas BCR'!W$5,BCR!$A:$A,0),MATCH('Estadísticas BCR'!$B31,BCR!$1:$1,0))),SUM(#REF!)),"")</f>
        <v>0</v>
      </c>
      <c r="X31" s="104">
        <f>+IFERROR(IF(ISTEXT(X$5)=FALSE,(INDEX(BCR!$1:$1048576,MATCH('Estadísticas BCR'!X$5,BCR!$A:$A,0),MATCH('Estadísticas BCR'!$B31,BCR!$1:$1,0))),SUM(#REF!)),"")</f>
        <v>0</v>
      </c>
      <c r="Y31" s="104">
        <f>+IFERROR(IF(ISTEXT(Y$5)=FALSE,(INDEX(BCR!$1:$1048576,MATCH('Estadísticas BCR'!Y$5,BCR!$A:$A,0),MATCH('Estadísticas BCR'!$B31,BCR!$1:$1,0))),SUM(#REF!)),"")</f>
        <v>0</v>
      </c>
      <c r="Z31" s="104">
        <f>+IFERROR(IF(ISTEXT(Z$5)=FALSE,(INDEX(BCR!$1:$1048576,MATCH('Estadísticas BCR'!Z$5,BCR!$A:$A,0),MATCH('Estadísticas BCR'!$B31,BCR!$1:$1,0))),SUM(#REF!)),"")</f>
        <v>0</v>
      </c>
      <c r="AA31" s="104">
        <f>+IFERROR(IF(ISTEXT(AA$5)=FALSE,(INDEX(BCR!$1:$1048576,MATCH('Estadísticas BCR'!AA$5,BCR!$A:$A,0),MATCH('Estadísticas BCR'!$B31,BCR!$1:$1,0))),SUM(#REF!)),"")</f>
        <v>0</v>
      </c>
      <c r="AB31" s="104">
        <f>+IFERROR(IF(ISTEXT(AB$5)=FALSE,(INDEX(BCR!$1:$1048576,MATCH('Estadísticas BCR'!AB$5,BCR!$A:$A,0),MATCH('Estadísticas BCR'!$B31,BCR!$1:$1,0))),SUM(#REF!)),"")</f>
        <v>0</v>
      </c>
      <c r="AC31" s="60">
        <f>+IFERROR(IF(ISTEXT(AC$5)=FALSE,(INDEX(BCR!$1:$1048576,MATCH('Estadísticas BCR'!AC$5,BCR!$A:$A,0),MATCH('Estadísticas BCR'!$B31,BCR!$1:$1,0))),SUM(Q31:AB31)),"")</f>
        <v>0</v>
      </c>
      <c r="AD31" s="59">
        <f>+IFERROR(IF(ISTEXT(AD$5)=FALSE,(INDEX(BCR!$1:$1048576,MATCH('Estadísticas BCR'!AD$5,BCR!$A:$A,0),MATCH('Estadísticas BCR'!$B31,BCR!$1:$1,0))),SUM(#REF!)),"")</f>
        <v>0</v>
      </c>
      <c r="AE31" s="59">
        <f>+IFERROR(IF(ISTEXT(AE$5)=FALSE,(INDEX(BCR!$1:$1048576,MATCH('Estadísticas BCR'!AE$5,BCR!$A:$A,0),MATCH('Estadísticas BCR'!$B31,BCR!$1:$1,0))),SUM(#REF!)),"")</f>
        <v>0</v>
      </c>
      <c r="AF31" s="59">
        <f>+IFERROR(IF(ISTEXT(AF$5)=FALSE,(INDEX(BCR!$1:$1048576,MATCH('Estadísticas BCR'!AF$5,BCR!$A:$A,0),MATCH('Estadísticas BCR'!$B31,BCR!$1:$1,0))),SUM(#REF!)),"")</f>
        <v>0</v>
      </c>
      <c r="AG31" s="59">
        <f>+IFERROR(IF(ISTEXT(AG$5)=FALSE,(INDEX(BCR!$1:$1048576,MATCH('Estadísticas BCR'!AG$5,BCR!$A:$A,0),MATCH('Estadísticas BCR'!$B31,BCR!$1:$1,0))),SUM(#REF!)),"")</f>
        <v>0</v>
      </c>
      <c r="AH31" s="59">
        <f>+IFERROR(IF(ISTEXT(AH$5)=FALSE,(INDEX(BCR!$1:$1048576,MATCH('Estadísticas BCR'!AH$5,BCR!$A:$A,0),MATCH('Estadísticas BCR'!$B31,BCR!$1:$1,0))),SUM(#REF!)),"")</f>
        <v>0</v>
      </c>
      <c r="AI31" s="59">
        <f>+IFERROR(IF(ISTEXT(AI$5)=FALSE,(INDEX(BCR!$1:$1048576,MATCH('Estadísticas BCR'!AI$5,BCR!$A:$A,0),MATCH('Estadísticas BCR'!$B31,BCR!$1:$1,0))),SUM(#REF!)),"")</f>
        <v>0</v>
      </c>
      <c r="AJ31" s="59">
        <f>+IFERROR(IF(ISTEXT(AJ$5)=FALSE,(INDEX(BCR!$1:$1048576,MATCH('Estadísticas BCR'!AJ$5,BCR!$A:$A,0),MATCH('Estadísticas BCR'!$B31,BCR!$1:$1,0))),SUM(#REF!)),"")</f>
        <v>0</v>
      </c>
      <c r="AK31" s="59">
        <f>+IFERROR(IF(ISTEXT(AK$5)=FALSE,(INDEX(BCR!$1:$1048576,MATCH('Estadísticas BCR'!AK$5,BCR!$A:$A,0),MATCH('Estadísticas BCR'!$B31,BCR!$1:$1,0))),SUM(#REF!)),"")</f>
        <v>0</v>
      </c>
      <c r="AL31" s="59">
        <f>+IFERROR(IF(ISTEXT(AL$5)=FALSE,(INDEX(BCR!$1:$1048576,MATCH('Estadísticas BCR'!AL$5,BCR!$A:$A,0),MATCH('Estadísticas BCR'!$B31,BCR!$1:$1,0))),SUM(#REF!)),"")</f>
        <v>0</v>
      </c>
      <c r="AM31" s="59">
        <f>+IFERROR(IF(ISTEXT(AM$5)=FALSE,(INDEX(BCR!$1:$1048576,MATCH('Estadísticas BCR'!AM$5,BCR!$A:$A,0),MATCH('Estadísticas BCR'!$B31,BCR!$1:$1,0))),SUM(#REF!)),"")</f>
        <v>0</v>
      </c>
      <c r="AN31" s="59">
        <f>+IFERROR(IF(ISTEXT(AN$5)=FALSE,(INDEX(BCR!$1:$1048576,MATCH('Estadísticas BCR'!AN$5,BCR!$A:$A,0),MATCH('Estadísticas BCR'!$B31,BCR!$1:$1,0))),SUM(#REF!)),"")</f>
        <v>0</v>
      </c>
      <c r="AO31" s="59">
        <f>+IFERROR(IF(ISTEXT(AO$5)=FALSE,(INDEX(BCR!$1:$1048576,MATCH('Estadísticas BCR'!AO$5,BCR!$A:$A,0),MATCH('Estadísticas BCR'!$B31,BCR!$1:$1,0))),SUM(#REF!)),"")</f>
        <v>0</v>
      </c>
      <c r="AP31" s="60">
        <f>+IFERROR(IF(ISTEXT(AP$5)=FALSE,(INDEX(BCR!$1:$1048576,MATCH('Estadísticas BCR'!AP$5,BCR!$A:$A,0),MATCH('Estadísticas BCR'!$B31,BCR!$1:$1,0))),SUM(AD31:AO31)),"")</f>
        <v>0</v>
      </c>
      <c r="AQ31" s="59">
        <f>+IFERROR(IF(ISTEXT(AQ$5)=FALSE,(INDEX(BCR!$1:$1048576,MATCH('Estadísticas BCR'!AQ$5,BCR!$A:$A,0),MATCH('Estadísticas BCR'!$B31,BCR!$1:$1,0))),SUM(#REF!)),"")</f>
        <v>0</v>
      </c>
      <c r="AR31" s="59">
        <f>+IFERROR(IF(ISTEXT(AR$5)=FALSE,(INDEX(BCR!$1:$1048576,MATCH('Estadísticas BCR'!AR$5,BCR!$A:$A,0),MATCH('Estadísticas BCR'!$B31,BCR!$1:$1,0))),SUM(#REF!)),"")</f>
        <v>0</v>
      </c>
      <c r="AS31" s="59">
        <f>+IFERROR(IF(ISTEXT(AS$5)=FALSE,(INDEX(BCR!$1:$1048576,MATCH('Estadísticas BCR'!AS$5,BCR!$A:$A,0),MATCH('Estadísticas BCR'!$B31,BCR!$1:$1,0))),SUM(#REF!)),"")</f>
        <v>0</v>
      </c>
      <c r="AT31" s="59">
        <f>+IFERROR(IF(ISTEXT(AT$5)=FALSE,(INDEX(BCR!$1:$1048576,MATCH('Estadísticas BCR'!AT$5,BCR!$A:$A,0),MATCH('Estadísticas BCR'!$B31,BCR!$1:$1,0))),SUM(#REF!)),"")</f>
        <v>0</v>
      </c>
      <c r="AU31" s="59">
        <f>+IFERROR(IF(ISTEXT(AU$5)=FALSE,(INDEX(BCR!$1:$1048576,MATCH('Estadísticas BCR'!AU$5,BCR!$A:$A,0),MATCH('Estadísticas BCR'!$B31,BCR!$1:$1,0))),SUM(#REF!)),"")</f>
        <v>0</v>
      </c>
      <c r="AV31" s="59">
        <f>+IFERROR(IF(ISTEXT(AV$5)=FALSE,(INDEX(BCR!$1:$1048576,MATCH('Estadísticas BCR'!AV$5,BCR!$A:$A,0),MATCH('Estadísticas BCR'!$B31,BCR!$1:$1,0))),SUM(#REF!)),"")</f>
        <v>0</v>
      </c>
      <c r="AW31" s="59">
        <f>+IFERROR(IF(ISTEXT(AW$5)=FALSE,(INDEX(BCR!$1:$1048576,MATCH('Estadísticas BCR'!AW$5,BCR!$A:$A,0),MATCH('Estadísticas BCR'!$B31,BCR!$1:$1,0))),SUM(#REF!)),"")</f>
        <v>0</v>
      </c>
      <c r="AX31" s="59">
        <f>+IFERROR(IF(ISTEXT(AX$5)=FALSE,(INDEX(BCR!$1:$1048576,MATCH('Estadísticas BCR'!AX$5,BCR!$A:$A,0),MATCH('Estadísticas BCR'!$B31,BCR!$1:$1,0))),SUM(#REF!)),"")</f>
        <v>0</v>
      </c>
      <c r="AY31" s="59">
        <f>+IFERROR(IF(ISTEXT(AY$5)=FALSE,(INDEX(BCR!$1:$1048576,MATCH('Estadísticas BCR'!AY$5,BCR!$A:$A,0),MATCH('Estadísticas BCR'!$B31,BCR!$1:$1,0))),SUM(#REF!)),"")</f>
        <v>0</v>
      </c>
      <c r="AZ31" s="59">
        <f>+IFERROR(IF(ISTEXT(AZ$5)=FALSE,(INDEX(BCR!$1:$1048576,MATCH('Estadísticas BCR'!AZ$5,BCR!$A:$A,0),MATCH('Estadísticas BCR'!$B31,BCR!$1:$1,0))),SUM(#REF!)),"")</f>
        <v>0</v>
      </c>
      <c r="BA31" s="59">
        <f>+IFERROR(IF(ISTEXT(BA$5)=FALSE,(INDEX(BCR!$1:$1048576,MATCH('Estadísticas BCR'!BA$5,BCR!$A:$A,0),MATCH('Estadísticas BCR'!$B31,BCR!$1:$1,0))),SUM(#REF!)),"")</f>
        <v>0</v>
      </c>
      <c r="BB31" s="59">
        <f>+IFERROR(IF(ISTEXT(BB$5)=FALSE,(INDEX(BCR!$1:$1048576,MATCH('Estadísticas BCR'!BB$5,BCR!$A:$A,0),MATCH('Estadísticas BCR'!$B31,BCR!$1:$1,0))),SUM(#REF!)),"")</f>
        <v>0</v>
      </c>
      <c r="BC31" s="60">
        <f>+IFERROR(IF(ISTEXT(BC$5)=FALSE,(INDEX(BCR!$1:$1048576,MATCH('Estadísticas BCR'!BC$5,BCR!$A:$A,0),MATCH('Estadísticas BCR'!$B31,BCR!$1:$1,0))),SUM(AQ31:BB31)),"")</f>
        <v>0</v>
      </c>
      <c r="BD31" s="59">
        <f>+IFERROR(IF(ISTEXT(BD$5)=FALSE,(INDEX(BCR!$1:$1048576,MATCH('Estadísticas BCR'!BD$5,BCR!$A:$A,0),MATCH('Estadísticas BCR'!$B31,BCR!$1:$1,0))),SUM(#REF!)),"")</f>
        <v>0</v>
      </c>
      <c r="BE31" s="59">
        <f>+IFERROR(IF(ISTEXT(BE$5)=FALSE,(INDEX(BCR!$1:$1048576,MATCH('Estadísticas BCR'!BE$5,BCR!$A:$A,0),MATCH('Estadísticas BCR'!$B31,BCR!$1:$1,0))),SUM(#REF!)),"")</f>
        <v>0</v>
      </c>
      <c r="BF31" s="59">
        <f>+IFERROR(IF(ISTEXT(BF$5)=FALSE,(INDEX(BCR!$1:$1048576,MATCH('Estadísticas BCR'!BF$5,BCR!$A:$A,0),MATCH('Estadísticas BCR'!$B31,BCR!$1:$1,0))),SUM(#REF!)),"")</f>
        <v>0</v>
      </c>
      <c r="BG31" s="59">
        <f>+IFERROR(IF(ISTEXT(BG$5)=FALSE,(INDEX(BCR!$1:$1048576,MATCH('Estadísticas BCR'!BG$5,BCR!$A:$A,0),MATCH('Estadísticas BCR'!$B31,BCR!$1:$1,0))),SUM(#REF!)),"")</f>
        <v>0</v>
      </c>
      <c r="BH31" s="59">
        <f>+IFERROR(IF(ISTEXT(BH$5)=FALSE,(INDEX(BCR!$1:$1048576,MATCH('Estadísticas BCR'!BH$5,BCR!$A:$A,0),MATCH('Estadísticas BCR'!$B31,BCR!$1:$1,0))),SUM(#REF!)),"")</f>
        <v>0</v>
      </c>
      <c r="BI31" s="59">
        <f>+IFERROR(IF(ISTEXT(BI$5)=FALSE,(INDEX(BCR!$1:$1048576,MATCH('Estadísticas BCR'!BI$5,BCR!$A:$A,0),MATCH('Estadísticas BCR'!$B31,BCR!$1:$1,0))),SUM(#REF!)),"")</f>
        <v>0</v>
      </c>
      <c r="BJ31" s="59">
        <f>+IFERROR(IF(ISTEXT(BJ$5)=FALSE,(INDEX(BCR!$1:$1048576,MATCH('Estadísticas BCR'!BJ$5,BCR!$A:$A,0),MATCH('Estadísticas BCR'!$B31,BCR!$1:$1,0))),SUM(#REF!)),"")</f>
        <v>0</v>
      </c>
      <c r="BK31" s="59">
        <f>+IFERROR(IF(ISTEXT(BK$5)=FALSE,(INDEX(BCR!$1:$1048576,MATCH('Estadísticas BCR'!BK$5,BCR!$A:$A,0),MATCH('Estadísticas BCR'!$B31,BCR!$1:$1,0))),SUM(#REF!)),"")</f>
        <v>0</v>
      </c>
      <c r="BL31" s="59">
        <f>+IFERROR(IF(ISTEXT(BL$5)=FALSE,(INDEX(BCR!$1:$1048576,MATCH('Estadísticas BCR'!BL$5,BCR!$A:$A,0),MATCH('Estadísticas BCR'!$B31,BCR!$1:$1,0))),SUM(#REF!)),"")</f>
        <v>0</v>
      </c>
      <c r="BM31" s="59">
        <f>+IFERROR(IF(ISTEXT(BM$5)=FALSE,(INDEX(BCR!$1:$1048576,MATCH('Estadísticas BCR'!BM$5,BCR!$A:$A,0),MATCH('Estadísticas BCR'!$B31,BCR!$1:$1,0))),SUM(#REF!)),"")</f>
        <v>0</v>
      </c>
      <c r="BN31" s="59">
        <f>+IFERROR(IF(ISTEXT(BN$5)=FALSE,(INDEX(BCR!$1:$1048576,MATCH('Estadísticas BCR'!BN$5,BCR!$A:$A,0),MATCH('Estadísticas BCR'!$B31,BCR!$1:$1,0))),SUM(#REF!)),"")</f>
        <v>0</v>
      </c>
      <c r="BO31" s="59">
        <f>+IFERROR(IF(ISTEXT(BO$5)=FALSE,(INDEX(BCR!$1:$1048576,MATCH('Estadísticas BCR'!BO$5,BCR!$A:$A,0),MATCH('Estadísticas BCR'!$B31,BCR!$1:$1,0))),SUM(#REF!)),"")</f>
        <v>0</v>
      </c>
      <c r="BP31" s="60">
        <f>+IFERROR(IF(ISTEXT(BP$5)=FALSE,(INDEX(BCR!$1:$1048576,MATCH('Estadísticas BCR'!BP$5,BCR!$A:$A,0),MATCH('Estadísticas BCR'!$B31,BCR!$1:$1,0))),SUM(BD31:BO31)),"")</f>
        <v>0</v>
      </c>
      <c r="BQ31" s="59">
        <f>+IFERROR(IF(ISTEXT(BQ$5)=FALSE,(INDEX(BCR!$1:$1048576,MATCH('Estadísticas BCR'!BQ$5,BCR!$A:$A,0),MATCH('Estadísticas BCR'!$B31,BCR!$1:$1,0))),SUM(#REF!)),"")</f>
        <v>0</v>
      </c>
      <c r="BR31" s="59">
        <f>+IFERROR(IF(ISTEXT(BR$5)=FALSE,(INDEX(BCR!$1:$1048576,MATCH('Estadísticas BCR'!BR$5,BCR!$A:$A,0),MATCH('Estadísticas BCR'!$B31,BCR!$1:$1,0))),SUM(#REF!)),"")</f>
        <v>0</v>
      </c>
      <c r="BS31" s="59">
        <f>+IFERROR(IF(ISTEXT(BS$5)=FALSE,(INDEX(BCR!$1:$1048576,MATCH('Estadísticas BCR'!BS$5,BCR!$A:$A,0),MATCH('Estadísticas BCR'!$B31,BCR!$1:$1,0))),SUM(#REF!)),"")</f>
        <v>0</v>
      </c>
      <c r="BT31" s="59">
        <f>+IFERROR(IF(ISTEXT(BT$5)=FALSE,(INDEX(BCR!$1:$1048576,MATCH('Estadísticas BCR'!BT$5,BCR!$A:$A,0),MATCH('Estadísticas BCR'!$B31,BCR!$1:$1,0))),SUM(#REF!)),"")</f>
        <v>0</v>
      </c>
      <c r="BU31" s="59">
        <f>+IFERROR(IF(ISTEXT(BU$5)=FALSE,(INDEX(BCR!$1:$1048576,MATCH('Estadísticas BCR'!BU$5,BCR!$A:$A,0),MATCH('Estadísticas BCR'!$B31,BCR!$1:$1,0))),SUM(#REF!)),"")</f>
        <v>0</v>
      </c>
      <c r="BV31" s="59">
        <f>+IFERROR(IF(ISTEXT(BV$5)=FALSE,(INDEX(BCR!$1:$1048576,MATCH('Estadísticas BCR'!BV$5,BCR!$A:$A,0),MATCH('Estadísticas BCR'!$B31,BCR!$1:$1,0))),SUM(#REF!)),"")</f>
        <v>0</v>
      </c>
      <c r="BW31" s="59">
        <f>+IFERROR(IF(ISTEXT(BW$5)=FALSE,(INDEX(BCR!$1:$1048576,MATCH('Estadísticas BCR'!BW$5,BCR!$A:$A,0),MATCH('Estadísticas BCR'!$B31,BCR!$1:$1,0))),SUM(#REF!)),"")</f>
        <v>0</v>
      </c>
      <c r="BX31" s="59">
        <f>+IFERROR(IF(ISTEXT(BX$5)=FALSE,(INDEX(BCR!$1:$1048576,MATCH('Estadísticas BCR'!BX$5,BCR!$A:$A,0),MATCH('Estadísticas BCR'!$B31,BCR!$1:$1,0))),SUM(#REF!)),"")</f>
        <v>0</v>
      </c>
      <c r="BY31" s="59">
        <f>+IFERROR(IF(ISTEXT(BY$5)=FALSE,(INDEX(BCR!$1:$1048576,MATCH('Estadísticas BCR'!BY$5,BCR!$A:$A,0),MATCH('Estadísticas BCR'!$B31,BCR!$1:$1,0))),SUM(#REF!)),"")</f>
        <v>0</v>
      </c>
      <c r="BZ31" s="59">
        <f>+IFERROR(IF(ISTEXT(BZ$5)=FALSE,(INDEX(BCR!$1:$1048576,MATCH('Estadísticas BCR'!BZ$5,BCR!$A:$A,0),MATCH('Estadísticas BCR'!$B31,BCR!$1:$1,0))),SUM(#REF!)),"")</f>
        <v>0</v>
      </c>
      <c r="CA31" s="59">
        <f>+IFERROR(IF(ISTEXT(CA$5)=FALSE,(INDEX(BCR!$1:$1048576,MATCH('Estadísticas BCR'!CA$5,BCR!$A:$A,0),MATCH('Estadísticas BCR'!$B31,BCR!$1:$1,0))),SUM(#REF!)),"")</f>
        <v>0</v>
      </c>
      <c r="CB31" s="59">
        <f>+IFERROR(IF(ISTEXT(CB$5)=FALSE,(INDEX(BCR!$1:$1048576,MATCH('Estadísticas BCR'!CB$5,BCR!$A:$A,0),MATCH('Estadísticas BCR'!$B31,BCR!$1:$1,0))),SUM(#REF!)),"")</f>
        <v>0</v>
      </c>
      <c r="CC31" s="60">
        <f>+IFERROR(IF(ISTEXT(CC$5)=FALSE,(INDEX(BCR!$1:$1048576,MATCH('Estadísticas BCR'!CC$5,BCR!$A:$A,0),MATCH('Estadísticas BCR'!$B31,BCR!$1:$1,0))),SUM(BQ31:CB31)),"")</f>
        <v>0</v>
      </c>
      <c r="CD31" s="59">
        <f>+IFERROR(IF(ISTEXT(CD$5)=FALSE,(INDEX(BCR!$1:$1048576,MATCH('Estadísticas BCR'!CD$5,BCR!$A:$A,0),MATCH('Estadísticas BCR'!$B31,BCR!$1:$1,0))),SUM(#REF!)),"")</f>
        <v>0</v>
      </c>
      <c r="CE31" s="59">
        <f>+IFERROR(IF(ISTEXT(CE$5)=FALSE,(INDEX(BCR!$1:$1048576,MATCH('Estadísticas BCR'!CE$5,BCR!$A:$A,0),MATCH('Estadísticas BCR'!$B31,BCR!$1:$1,0))),SUM(#REF!)),"")</f>
        <v>0</v>
      </c>
      <c r="CF31" s="59">
        <f>+IFERROR(IF(ISTEXT(CF$5)=FALSE,(INDEX(BCR!$1:$1048576,MATCH('Estadísticas BCR'!CF$5,BCR!$A:$A,0),MATCH('Estadísticas BCR'!$B31,BCR!$1:$1,0))),SUM(#REF!)),"")</f>
        <v>0</v>
      </c>
      <c r="CG31" s="59">
        <f>+IFERROR(IF(ISTEXT(CG$5)=FALSE,(INDEX(BCR!$1:$1048576,MATCH('Estadísticas BCR'!CG$5,BCR!$A:$A,0),MATCH('Estadísticas BCR'!$B31,BCR!$1:$1,0))),SUM(#REF!)),"")</f>
        <v>0</v>
      </c>
      <c r="CH31" s="59">
        <f>+IFERROR(IF(ISTEXT(CH$5)=FALSE,(INDEX(BCR!$1:$1048576,MATCH('Estadísticas BCR'!CH$5,BCR!$A:$A,0),MATCH('Estadísticas BCR'!$B31,BCR!$1:$1,0))),SUM(#REF!)),"")</f>
        <v>0</v>
      </c>
      <c r="CI31" s="59">
        <f>+IFERROR(IF(ISTEXT(CI$5)=FALSE,(INDEX(BCR!$1:$1048576,MATCH('Estadísticas BCR'!CI$5,BCR!$A:$A,0),MATCH('Estadísticas BCR'!$B31,BCR!$1:$1,0))),SUM(#REF!)),"")</f>
        <v>0</v>
      </c>
      <c r="CJ31" s="59">
        <f>+IFERROR(IF(ISTEXT(CJ$5)=FALSE,(INDEX(BCR!$1:$1048576,MATCH('Estadísticas BCR'!CJ$5,BCR!$A:$A,0),MATCH('Estadísticas BCR'!$B31,BCR!$1:$1,0))),SUM(#REF!)),"")</f>
        <v>0</v>
      </c>
      <c r="CK31" s="59">
        <f>+IFERROR(IF(ISTEXT(CK$5)=FALSE,(INDEX(BCR!$1:$1048576,MATCH('Estadísticas BCR'!CK$5,BCR!$A:$A,0),MATCH('Estadísticas BCR'!$B31,BCR!$1:$1,0))),SUM(#REF!)),"")</f>
        <v>0</v>
      </c>
      <c r="CL31" s="59">
        <f>+IFERROR(IF(ISTEXT(CL$5)=FALSE,(INDEX(BCR!$1:$1048576,MATCH('Estadísticas BCR'!CL$5,BCR!$A:$A,0),MATCH('Estadísticas BCR'!$B31,BCR!$1:$1,0))),SUM(#REF!)),"")</f>
        <v>0</v>
      </c>
      <c r="CM31" s="59">
        <f>+IFERROR(IF(ISTEXT(CM$5)=FALSE,(INDEX(BCR!$1:$1048576,MATCH('Estadísticas BCR'!CM$5,BCR!$A:$A,0),MATCH('Estadísticas BCR'!$B31,BCR!$1:$1,0))),SUM(#REF!)),"")</f>
        <v>0</v>
      </c>
      <c r="CN31" s="59">
        <f>+IFERROR(IF(ISTEXT(CN$5)=FALSE,(INDEX(BCR!$1:$1048576,MATCH('Estadísticas BCR'!CN$5,BCR!$A:$A,0),MATCH('Estadísticas BCR'!$B31,BCR!$1:$1,0))),SUM(#REF!)),"")</f>
        <v>0</v>
      </c>
      <c r="CO31" s="59">
        <f>+IFERROR(IF(ISTEXT(CO$5)=FALSE,(INDEX(BCR!$1:$1048576,MATCH('Estadísticas BCR'!CO$5,BCR!$A:$A,0),MATCH('Estadísticas BCR'!$B31,BCR!$1:$1,0))),SUM(#REF!)),"")</f>
        <v>0</v>
      </c>
      <c r="CP31" s="60">
        <f>+IFERROR(IF(ISTEXT(CP$5)=FALSE,(INDEX(BCR!$1:$1048576,MATCH('Estadísticas BCR'!CP$5,BCR!$A:$A,0),MATCH('Estadísticas BCR'!$B31,BCR!$1:$1,0))),SUM(CD31:CO31)),"")</f>
        <v>0</v>
      </c>
      <c r="CQ31" s="59">
        <f>+IFERROR(IF(ISTEXT(CQ$5)=FALSE,(INDEX(BCR!$1:$1048576,MATCH('Estadísticas BCR'!CQ$5,BCR!$A:$A,0),MATCH('Estadísticas BCR'!$B31,BCR!$1:$1,0))),SUM(#REF!)),"")</f>
        <v>0</v>
      </c>
      <c r="CR31" s="59">
        <f>+IFERROR(IF(ISTEXT(CR$5)=FALSE,(INDEX(BCR!$1:$1048576,MATCH('Estadísticas BCR'!CR$5,BCR!$A:$A,0),MATCH('Estadísticas BCR'!$B31,BCR!$1:$1,0))),SUM(#REF!)),"")</f>
        <v>0</v>
      </c>
      <c r="CS31" s="59">
        <f>+IFERROR(IF(ISTEXT(CS$5)=FALSE,(INDEX(BCR!$1:$1048576,MATCH('Estadísticas BCR'!CS$5,BCR!$A:$A,0),MATCH('Estadísticas BCR'!$B31,BCR!$1:$1,0))),SUM(#REF!)),"")</f>
        <v>0</v>
      </c>
      <c r="CT31" s="59">
        <f>+IFERROR(IF(ISTEXT(CT$5)=FALSE,(INDEX(BCR!$1:$1048576,MATCH('Estadísticas BCR'!CT$5,BCR!$A:$A,0),MATCH('Estadísticas BCR'!$B31,BCR!$1:$1,0))),SUM(#REF!)),"")</f>
        <v>0</v>
      </c>
      <c r="CU31" s="59">
        <f>+IFERROR(IF(ISTEXT(CU$5)=FALSE,(INDEX(BCR!$1:$1048576,MATCH('Estadísticas BCR'!CU$5,BCR!$A:$A,0),MATCH('Estadísticas BCR'!$B31,BCR!$1:$1,0))),SUM(#REF!)),"")</f>
        <v>0</v>
      </c>
      <c r="CV31" s="59">
        <f>+IFERROR(IF(ISTEXT(CV$5)=FALSE,(INDEX(BCR!$1:$1048576,MATCH('Estadísticas BCR'!CV$5,BCR!$A:$A,0),MATCH('Estadísticas BCR'!$B31,BCR!$1:$1,0))),SUM(#REF!)),"")</f>
        <v>0</v>
      </c>
      <c r="CW31" s="59">
        <f>+IFERROR(IF(ISTEXT(CW$5)=FALSE,(INDEX(BCR!$1:$1048576,MATCH('Estadísticas BCR'!CW$5,BCR!$A:$A,0),MATCH('Estadísticas BCR'!$B31,BCR!$1:$1,0))),SUM(#REF!)),"")</f>
        <v>0</v>
      </c>
      <c r="CX31" s="59">
        <f>+IFERROR(IF(ISTEXT(CX$5)=FALSE,(INDEX(BCR!$1:$1048576,MATCH('Estadísticas BCR'!CX$5,BCR!$A:$A,0),MATCH('Estadísticas BCR'!$B31,BCR!$1:$1,0))),SUM(#REF!)),"")</f>
        <v>0</v>
      </c>
      <c r="CY31" s="59">
        <f>+IFERROR(IF(ISTEXT(CY$5)=FALSE,(INDEX(BCR!$1:$1048576,MATCH('Estadísticas BCR'!CY$5,BCR!$A:$A,0),MATCH('Estadísticas BCR'!$B31,BCR!$1:$1,0))),SUM(#REF!)),"")</f>
        <v>0</v>
      </c>
      <c r="CZ31" s="59">
        <f>+IFERROR(IF(ISTEXT(CZ$5)=FALSE,(INDEX(BCR!$1:$1048576,MATCH('Estadísticas BCR'!CZ$5,BCR!$A:$A,0),MATCH('Estadísticas BCR'!$B31,BCR!$1:$1,0))),SUM(A31:CY31)),"")</f>
        <v>0</v>
      </c>
      <c r="DA31" s="59">
        <f>+IFERROR(IF(ISTEXT(DA$5)=FALSE,(INDEX(BCR!$1:$1048576,MATCH('Estadísticas BCR'!DA$5,BCR!$A:$A,0),MATCH('Estadísticas BCR'!$B31,BCR!$1:$1,0))),SUM(B31:CZ31)),"")</f>
        <v>0</v>
      </c>
      <c r="DB31" s="59">
        <f>+IFERROR(IF(ISTEXT(DB$5)=FALSE,(INDEX(BCR!$1:$1048576,MATCH('Estadísticas BCR'!DB$5,BCR!$A:$A,0),MATCH('Estadísticas BCR'!$B31,BCR!$1:$1,0))),SUM(C31:DA31)),"")</f>
        <v>0</v>
      </c>
      <c r="DC31" s="60">
        <f>+IFERROR(IF(ISTEXT(DC$5)=FALSE,(INDEX(BCR!$1:$1048576,MATCH('Estadísticas BCR'!DC$5,BCR!$A:$A,0),MATCH('Estadísticas BCR'!$B31,BCR!$1:$1,0))),SUM(CQ31:DB31)),"")</f>
        <v>0</v>
      </c>
      <c r="DD31" s="59">
        <f>+IFERROR(IF(ISTEXT(DD$5)=FALSE,(INDEX(BCR!$1:$1048576,MATCH('Estadísticas BCR'!DD$5,BCR!$A:$A,0),MATCH('Estadísticas BCR'!$B31,BCR!$1:$1,0))),SUM(CR31:DC31)),"")</f>
        <v>0</v>
      </c>
      <c r="DE31" s="59">
        <f>+IFERROR(IF(ISTEXT(DE$5)=FALSE,(INDEX(BCR!$1:$1048576,MATCH('Estadísticas BCR'!DE$5,BCR!$A:$A,0),MATCH('Estadísticas BCR'!$B31,BCR!$1:$1,0))),SUM(CS31:DD31)),"")</f>
        <v>0</v>
      </c>
      <c r="DF31" s="59">
        <f>+IFERROR(IF(ISTEXT(DF$5)=FALSE,(INDEX(BCR!$1:$1048576,MATCH('Estadísticas BCR'!DF$5,BCR!$A:$A,0),MATCH('Estadísticas BCR'!$B31,BCR!$1:$1,0))),SUM(CT31:DE31)),"")</f>
        <v>0</v>
      </c>
      <c r="DG31" s="59">
        <f>+IFERROR(IF(ISTEXT(DG$5)=FALSE,(INDEX(BCR!$1:$1048576,MATCH('Estadísticas BCR'!DG$5,BCR!$A:$A,0),MATCH('Estadísticas BCR'!$B31,BCR!$1:$1,0))),SUM(CU31:DF31)),"")</f>
        <v>0</v>
      </c>
      <c r="DH31" s="59">
        <f>+IFERROR(IF(ISTEXT(DH$5)=FALSE,(INDEX(BCR!$1:$1048576,MATCH('Estadísticas BCR'!DH$5,BCR!$A:$A,0),MATCH('Estadísticas BCR'!$B31,BCR!$1:$1,0))),SUM(CV31:DG31)),"")</f>
        <v>0</v>
      </c>
      <c r="DI31" s="59">
        <f>+IFERROR(IF(ISTEXT(DI$5)=FALSE,(INDEX(BCR!$1:$1048576,MATCH('Estadísticas BCR'!DI$5,BCR!$A:$A,0),MATCH('Estadísticas BCR'!$B31,BCR!$1:$1,0))),SUM(CW31:DH31)),"")</f>
        <v>0</v>
      </c>
      <c r="DJ31" s="59">
        <f>+IFERROR(IF(ISTEXT(DJ$5)=FALSE,(INDEX(BCR!$1:$1048576,MATCH('Estadísticas BCR'!DJ$5,BCR!$A:$A,0),MATCH('Estadísticas BCR'!$B31,BCR!$1:$1,0))),SUM(CX31:DI31)),"")</f>
        <v>0</v>
      </c>
      <c r="DK31" s="59">
        <f>+IFERROR(IF(ISTEXT(DK$5)=FALSE,(INDEX(BCR!$1:$1048576,MATCH('Estadísticas BCR'!DK$5,BCR!$A:$A,0),MATCH('Estadísticas BCR'!$B31,BCR!$1:$1,0))),SUM(CY31:DJ31)),"")</f>
        <v>0</v>
      </c>
      <c r="DL31" s="59">
        <f>+IFERROR(IF(ISTEXT(DL$5)=FALSE,(INDEX(BCR!$1:$1048576,MATCH('Estadísticas BCR'!DL$5,BCR!$A:$A,0),MATCH('Estadísticas BCR'!$B31,BCR!$1:$1,0))),SUM(CZ31:DK31)),"")</f>
        <v>0</v>
      </c>
      <c r="DM31" s="59">
        <f>+IFERROR(IF(ISTEXT(DM$5)=FALSE,(INDEX(BCR!$1:$1048576,MATCH('Estadísticas BCR'!DM$5,BCR!$A:$A,0),MATCH('Estadísticas BCR'!$B31,BCR!$1:$1,0))),SUM(DA31:DL31)),"")</f>
        <v>0</v>
      </c>
      <c r="DN31" s="59">
        <f>+IFERROR(IF(ISTEXT(DN$5)=FALSE,(INDEX(BCR!$1:$1048576,MATCH('Estadísticas BCR'!DN$5,BCR!$A:$A,0),MATCH('Estadísticas BCR'!$B31,BCR!$1:$1,0))),SUM(DB31:DM31)),"")</f>
        <v>0</v>
      </c>
      <c r="DO31" s="59">
        <f>+IFERROR(IF(ISTEXT(DO$5)=FALSE,(INDEX(BCR!$1:$1048576,MATCH('Estadísticas BCR'!DO$5,BCR!$A:$A,0),MATCH('Estadísticas BCR'!$B31,BCR!$1:$1,0))),SUM(DC31:DN31)),"")</f>
        <v>0</v>
      </c>
      <c r="DP31" s="60">
        <f>+IFERROR(IF(ISTEXT(DP$5)=FALSE,(INDEX(BCR!$1:$1048576,MATCH('Estadísticas BCR'!DP$5,BCR!$A:$A,0),MATCH('Estadísticas BCR'!$B31,BCR!$1:$1,0))),SUM(DD31:DO31)),"")</f>
        <v>0</v>
      </c>
      <c r="DQ31" s="59">
        <f>+IFERROR(IF(ISTEXT(DQ$5)=FALSE,(INDEX(BCR!$1:$1048576,MATCH('Estadísticas BCR'!DQ$5,BCR!$A:$A,0),MATCH('Estadísticas BCR'!$B31,BCR!$1:$1,0))),SUM(DE31:DP31)),"")</f>
        <v>0</v>
      </c>
      <c r="DR31" s="59">
        <f>+IFERROR(IF(ISTEXT(DR$5)=FALSE,(INDEX(BCR!$1:$1048576,MATCH('Estadísticas BCR'!DR$5,BCR!$A:$A,0),MATCH('Estadísticas BCR'!$B31,BCR!$1:$1,0))),SUM(DF31:DQ31)),"")</f>
        <v>0</v>
      </c>
      <c r="DS31" s="59">
        <f>+IFERROR(IF(ISTEXT(DS$5)=FALSE,(INDEX(BCR!$1:$1048576,MATCH('Estadísticas BCR'!DS$5,BCR!$A:$A,0),MATCH('Estadísticas BCR'!$B31,BCR!$1:$1,0))),SUM(DG31:DR31)),"")</f>
        <v>0</v>
      </c>
      <c r="DT31" s="59">
        <f>+IFERROR(IF(ISTEXT(DT$5)=FALSE,(INDEX(BCR!$1:$1048576,MATCH('Estadísticas BCR'!DT$5,BCR!$A:$A,0),MATCH('Estadísticas BCR'!$B31,BCR!$1:$1,0))),SUM(DH31:DS31)),"")</f>
        <v>0</v>
      </c>
      <c r="DU31" s="59">
        <f>+IFERROR(IF(ISTEXT(DU$5)=FALSE,(INDEX(BCR!$1:$1048576,MATCH('Estadísticas BCR'!DU$5,BCR!$A:$A,0),MATCH('Estadísticas BCR'!$B31,BCR!$1:$1,0))),SUM(DI31:DT31)),"")</f>
        <v>0</v>
      </c>
      <c r="DV31" s="59">
        <f>+IFERROR(IF(ISTEXT(DV$5)=FALSE,(INDEX(BCR!$1:$1048576,MATCH('Estadísticas BCR'!DV$5,BCR!$A:$A,0),MATCH('Estadísticas BCR'!$B31,BCR!$1:$1,0))),SUM(DJ31:DU31)),"")</f>
        <v>0</v>
      </c>
      <c r="DW31" s="59">
        <f>+IFERROR(IF(ISTEXT(DW$5)=FALSE,(INDEX(BCR!$1:$1048576,MATCH('Estadísticas BCR'!DW$5,BCR!$A:$A,0),MATCH('Estadísticas BCR'!$B31,BCR!$1:$1,0))),SUM(DK31:DV31)),"")</f>
        <v>0</v>
      </c>
      <c r="DX31" s="59">
        <f>+IFERROR(IF(ISTEXT(DX$5)=FALSE,(INDEX(BCR!$1:$1048576,MATCH('Estadísticas BCR'!DX$5,BCR!$A:$A,0),MATCH('Estadísticas BCR'!$B31,BCR!$1:$1,0))),SUM(DL31:DW31)),"")</f>
        <v>0</v>
      </c>
      <c r="DY31" s="59">
        <f>+IFERROR(IF(ISTEXT(DY$5)=FALSE,(INDEX(BCR!$1:$1048576,MATCH('Estadísticas BCR'!DY$5,BCR!$A:$A,0),MATCH('Estadísticas BCR'!$B31,BCR!$1:$1,0))),SUM(DM31:DX31)),"")</f>
        <v>0</v>
      </c>
      <c r="DZ31" s="59">
        <f>+IFERROR(IF(ISTEXT(DZ$5)=FALSE,(INDEX(BCR!$1:$1048576,MATCH('Estadísticas BCR'!DZ$5,BCR!$A:$A,0),MATCH('Estadísticas BCR'!$B31,BCR!$1:$1,0))),SUM(DN31:DY31)),"")</f>
        <v>0</v>
      </c>
      <c r="EA31" s="59">
        <f>+IFERROR(IF(ISTEXT(EA$5)=FALSE,(INDEX(BCR!$1:$1048576,MATCH('Estadísticas BCR'!EA$5,BCR!$A:$A,0),MATCH('Estadísticas BCR'!$B31,BCR!$1:$1,0))),SUM(DO31:DZ31)),"")</f>
        <v>0</v>
      </c>
      <c r="EB31" s="59">
        <f>+IFERROR(IF(ISTEXT(EB$5)=FALSE,(INDEX(BCR!$1:$1048576,MATCH('Estadísticas BCR'!EB$5,BCR!$A:$A,0),MATCH('Estadísticas BCR'!$B31,BCR!$1:$1,0))),SUM(DP31:EA31)),"")</f>
        <v>0</v>
      </c>
      <c r="EC31" s="60">
        <f>+IFERROR(IF(ISTEXT(EC$5)=FALSE,(INDEX(BCR!$1:$1048576,MATCH('Estadísticas BCR'!EC$5,BCR!$A:$A,0),MATCH('Estadísticas BCR'!$B31,BCR!$1:$1,0))),SUM(DQ31:EB31)),"")</f>
        <v>0</v>
      </c>
      <c r="ED31" s="59">
        <f>+IFERROR(IF(ISTEXT(ED$5)=FALSE,(INDEX(BCR!$1:$1048576,MATCH('Estadísticas BCR'!ED$5,BCR!$A:$A,0),MATCH('Estadísticas BCR'!$B31,BCR!$1:$1,0))),SUM(DR31:EC31)),"")</f>
        <v>0</v>
      </c>
      <c r="EE31" s="59">
        <f>+IFERROR(IF(ISTEXT(EE$5)=FALSE,(INDEX(BCR!$1:$1048576,MATCH('Estadísticas BCR'!EE$5,BCR!$A:$A,0),MATCH('Estadísticas BCR'!$B31,BCR!$1:$1,0))),SUM(DS31:ED31)),"")</f>
        <v>0</v>
      </c>
      <c r="EF31" s="59">
        <f>+IFERROR(IF(ISTEXT(EF$5)=FALSE,(INDEX(BCR!$1:$1048576,MATCH('Estadísticas BCR'!EF$5,BCR!$A:$A,0),MATCH('Estadísticas BCR'!$B31,BCR!$1:$1,0))),SUM(DT31:EE31)),"")</f>
        <v>0</v>
      </c>
      <c r="EG31" s="59">
        <f>+IFERROR(IF(ISTEXT(EG$5)=FALSE,(INDEX(BCR!$1:$1048576,MATCH('Estadísticas BCR'!EG$5,BCR!$A:$A,0),MATCH('Estadísticas BCR'!$B31,BCR!$1:$1,0))),SUM(DU31:EF31)),"")</f>
        <v>0</v>
      </c>
      <c r="EH31" s="59">
        <f>+IFERROR(IF(ISTEXT(EH$5)=FALSE,(INDEX(BCR!$1:$1048576,MATCH('Estadísticas BCR'!EH$5,BCR!$A:$A,0),MATCH('Estadísticas BCR'!$B31,BCR!$1:$1,0))),SUM(DV31:EG31)),"")</f>
        <v>0</v>
      </c>
      <c r="EI31" s="59">
        <f>+IFERROR(IF(ISTEXT(EI$5)=FALSE,(INDEX(BCR!$1:$1048576,MATCH('Estadísticas BCR'!EI$5,BCR!$A:$A,0),MATCH('Estadísticas BCR'!$B31,BCR!$1:$1,0))),SUM(DW31:EH31)),"")</f>
        <v>0</v>
      </c>
      <c r="EJ31" s="59">
        <f>+IFERROR(IF(ISTEXT(EJ$5)=FALSE,(INDEX(BCR!$1:$1048576,MATCH('Estadísticas BCR'!EJ$5,BCR!$A:$A,0),MATCH('Estadísticas BCR'!$B31,BCR!$1:$1,0))),SUM(DX31:EI31)),"")</f>
        <v>0</v>
      </c>
      <c r="EK31" s="59">
        <f>+IFERROR(IF(ISTEXT(EK$5)=FALSE,(INDEX(BCR!$1:$1048576,MATCH('Estadísticas BCR'!EK$5,BCR!$A:$A,0),MATCH('Estadísticas BCR'!$B31,BCR!$1:$1,0))),SUM(DY31:EJ31)),"")</f>
        <v>0</v>
      </c>
      <c r="EL31" s="59">
        <f>+IFERROR(IF(ISTEXT(EL$5)=FALSE,(INDEX(BCR!$1:$1048576,MATCH('Estadísticas BCR'!EL$5,BCR!$A:$A,0),MATCH('Estadísticas BCR'!$B31,BCR!$1:$1,0))),SUM(DZ31:EK31)),"")</f>
        <v>0</v>
      </c>
      <c r="EM31" s="59">
        <f>+IFERROR(IF(ISTEXT(EM$5)=FALSE,(INDEX(BCR!$1:$1048576,MATCH('Estadísticas BCR'!EM$5,BCR!$A:$A,0),MATCH('Estadísticas BCR'!$B31,BCR!$1:$1,0))),SUM(EA31:EL31)),"")</f>
        <v>0</v>
      </c>
      <c r="EN31" s="59">
        <f>+IFERROR(IF(ISTEXT(EN$5)=FALSE,(INDEX(BCR!$1:$1048576,MATCH('Estadísticas BCR'!EN$5,BCR!$A:$A,0),MATCH('Estadísticas BCR'!$B31,BCR!$1:$1,0))),SUM(EB31:EM31)),"")</f>
        <v>0</v>
      </c>
      <c r="EO31" s="59">
        <f>+IFERROR(IF(ISTEXT(EO$5)=FALSE,(INDEX(BCR!$1:$1048576,MATCH('Estadísticas BCR'!EO$5,BCR!$A:$A,0),MATCH('Estadísticas BCR'!$B31,BCR!$1:$1,0))),SUM(EC31:EN31)),"")</f>
        <v>0</v>
      </c>
      <c r="EP31" s="60">
        <f>+IFERROR(IF(ISTEXT(EP$5)=FALSE,(INDEX(BCR!$1:$1048576,MATCH('Estadísticas BCR'!EP$5,BCR!$A:$A,0),MATCH('Estadísticas BCR'!$B31,BCR!$1:$1,0))),SUM(ED31:EO31)),"")</f>
        <v>0</v>
      </c>
      <c r="EQ31" s="59">
        <f>+IFERROR(IF(ISTEXT(EQ$5)=FALSE,(INDEX(BCR!$1:$1048576,MATCH('Estadísticas BCR'!EQ$5,BCR!$A:$A,0),MATCH('Estadísticas BCR'!$B31,BCR!$1:$1,0))),SUM(EE31:EP31)),"")</f>
        <v>0</v>
      </c>
      <c r="ER31" s="59">
        <f>+IFERROR(IF(ISTEXT(ER$5)=FALSE,(INDEX(BCR!$1:$1048576,MATCH('Estadísticas BCR'!ER$5,BCR!$A:$A,0),MATCH('Estadísticas BCR'!$B31,BCR!$1:$1,0))),SUM(EF31:EQ31)),"")</f>
        <v>0</v>
      </c>
      <c r="ES31" s="59">
        <f>+IFERROR(IF(ISTEXT(ES$5)=FALSE,(INDEX(BCR!$1:$1048576,MATCH('Estadísticas BCR'!ES$5,BCR!$A:$A,0),MATCH('Estadísticas BCR'!$B31,BCR!$1:$1,0))),SUM(EG31:ER31)),"")</f>
        <v>0</v>
      </c>
      <c r="ET31" s="59">
        <f>+IFERROR(IF(ISTEXT(ET$5)=FALSE,(INDEX(BCR!$1:$1048576,MATCH('Estadísticas BCR'!ET$5,BCR!$A:$A,0),MATCH('Estadísticas BCR'!$B31,BCR!$1:$1,0))),SUM(EH31:ES31)),"")</f>
        <v>0</v>
      </c>
      <c r="EU31" s="59">
        <f>+IFERROR(IF(ISTEXT(EU$5)=FALSE,(INDEX(BCR!$1:$1048576,MATCH('Estadísticas BCR'!EU$5,BCR!$A:$A,0),MATCH('Estadísticas BCR'!$B31,BCR!$1:$1,0))),SUM(EI31:ET31)),"")</f>
        <v>0</v>
      </c>
      <c r="EV31" s="59">
        <f>+IFERROR(IF(ISTEXT(EV$5)=FALSE,(INDEX(BCR!$1:$1048576,MATCH('Estadísticas BCR'!EV$5,BCR!$A:$A,0),MATCH('Estadísticas BCR'!$B31,BCR!$1:$1,0))),SUM(EJ31:EU31)),"")</f>
        <v>0</v>
      </c>
      <c r="EW31" s="59">
        <f>+IFERROR(IF(ISTEXT(EW$5)=FALSE,(INDEX(BCR!$1:$1048576,MATCH('Estadísticas BCR'!EW$5,BCR!$A:$A,0),MATCH('Estadísticas BCR'!$B31,BCR!$1:$1,0))),SUM(EK31:EV31)),"")</f>
        <v>0</v>
      </c>
      <c r="EX31" s="59">
        <f>+IFERROR(IF(ISTEXT(EX$5)=FALSE,(INDEX(BCR!$1:$1048576,MATCH('Estadísticas BCR'!EX$5,BCR!$A:$A,0),MATCH('Estadísticas BCR'!$B31,BCR!$1:$1,0))),SUM(EL31:EW31)),"")</f>
        <v>0</v>
      </c>
      <c r="EY31" s="59">
        <f>+IFERROR(IF(ISTEXT(EY$5)=FALSE,(INDEX(BCR!$1:$1048576,MATCH('Estadísticas BCR'!EY$5,BCR!$A:$A,0),MATCH('Estadísticas BCR'!$B31,BCR!$1:$1,0))),SUM(EM31:EX31)),"")</f>
        <v>0</v>
      </c>
      <c r="EZ31" s="59">
        <f>+IFERROR(IF(ISTEXT(EZ$5)=FALSE,(INDEX(BCR!$1:$1048576,MATCH('Estadísticas BCR'!EZ$5,BCR!$A:$A,0),MATCH('Estadísticas BCR'!$B31,BCR!$1:$1,0))),SUM(EN31:EY31)),"")</f>
        <v>0</v>
      </c>
      <c r="FA31" s="59">
        <f>+IFERROR(IF(ISTEXT(FA$5)=FALSE,(INDEX(BCR!$1:$1048576,MATCH('Estadísticas BCR'!FA$5,BCR!$A:$A,0),MATCH('Estadísticas BCR'!$B31,BCR!$1:$1,0))),SUM(EO31:EZ31)),"")</f>
        <v>0</v>
      </c>
      <c r="FB31" s="59">
        <f>+IFERROR(IF(ISTEXT(FB$5)=FALSE,(INDEX(BCR!$1:$1048576,MATCH('Estadísticas BCR'!FB$5,BCR!$A:$A,0),MATCH('Estadísticas BCR'!$B31,BCR!$1:$1,0))),SUM(EP31:FA31)),"")</f>
        <v>0</v>
      </c>
      <c r="FC31" s="60">
        <f>+IFERROR(IF(ISTEXT(FC$5)=FALSE,(INDEX(BCR!$1:$1048576,MATCH('Estadísticas BCR'!FC$5,BCR!$A:$A,0),MATCH('Estadísticas BCR'!$B31,BCR!$1:$1,0))),SUM(EQ31:FB31)),"")</f>
        <v>0</v>
      </c>
      <c r="FD31" s="59">
        <f>+IFERROR(IF(ISTEXT(FD$5)=FALSE,(INDEX(BCR!$1:$1048576,MATCH('Estadísticas BCR'!FD$5,BCR!$A:$A,0),MATCH('Estadísticas BCR'!$B31,BCR!$1:$1,0))),SUM(ER31:FC31)),"")</f>
        <v>584.61389598000005</v>
      </c>
      <c r="FE31" s="59">
        <f>+IFERROR(IF(ISTEXT(FE$5)=FALSE,(INDEX(BCR!$1:$1048576,MATCH('Estadísticas BCR'!FE$5,BCR!$A:$A,0),MATCH('Estadísticas BCR'!$B31,BCR!$1:$1,0))),SUM(ES31:FD31)),"")</f>
        <v>561.53729340999996</v>
      </c>
      <c r="FF31" s="59">
        <f>+IFERROR(IF(ISTEXT(FF$5)=FALSE,(INDEX(BCR!$1:$1048576,MATCH('Estadísticas BCR'!FF$5,BCR!$A:$A,0),MATCH('Estadísticas BCR'!$B31,BCR!$1:$1,0))),SUM(ET31:FE31)),"")</f>
        <v>785.99504536999996</v>
      </c>
      <c r="FG31" s="59">
        <f>+IFERROR(IF(ISTEXT(FG$5)=FALSE,(INDEX(BCR!$1:$1048576,MATCH('Estadísticas BCR'!FG$5,BCR!$A:$A,0),MATCH('Estadísticas BCR'!$B31,BCR!$1:$1,0))),SUM(EU31:FF31)),"")</f>
        <v>645.91163498000003</v>
      </c>
      <c r="FH31" s="59">
        <f>+IFERROR(IF(ISTEXT(FH$5)=FALSE,(INDEX(BCR!$1:$1048576,MATCH('Estadísticas BCR'!FH$5,BCR!$A:$A,0),MATCH('Estadísticas BCR'!$B31,BCR!$1:$1,0))),SUM(EV31:FG31)),"")</f>
        <v>762.8284764</v>
      </c>
      <c r="FI31" s="59">
        <f>+IFERROR(IF(ISTEXT(FI$5)=FALSE,(INDEX(BCR!$1:$1048576,MATCH('Estadísticas BCR'!FI$5,BCR!$A:$A,0),MATCH('Estadísticas BCR'!$B31,BCR!$1:$1,0))),SUM(EW31:FH31)),"")</f>
        <v>668.53582583000002</v>
      </c>
      <c r="FJ31" s="59">
        <f>+IFERROR(IF(ISTEXT(FJ$5)=FALSE,(INDEX(BCR!$1:$1048576,MATCH('Estadísticas BCR'!FJ$5,BCR!$A:$A,0),MATCH('Estadísticas BCR'!$B31,BCR!$1:$1,0))),SUM(EX31:FI31)),"")</f>
        <v>702.01281918999996</v>
      </c>
      <c r="FK31" s="59">
        <f>+IFERROR(IF(ISTEXT(FK$5)=FALSE,(INDEX(BCR!$1:$1048576,MATCH('Estadísticas BCR'!FK$5,BCR!$A:$A,0),MATCH('Estadísticas BCR'!$B31,BCR!$1:$1,0))),SUM(EY31:FJ31)),"")</f>
        <v>730.22987325999998</v>
      </c>
      <c r="FL31" s="59">
        <f>+IFERROR(IF(ISTEXT(FL$5)=FALSE,(INDEX(BCR!$1:$1048576,MATCH('Estadísticas BCR'!FL$5,BCR!$A:$A,0),MATCH('Estadísticas BCR'!$B31,BCR!$1:$1,0))),SUM(EZ31:FK31)),"")</f>
        <v>688.86872993999998</v>
      </c>
      <c r="FM31" s="59">
        <f>+IFERROR(IF(ISTEXT(FM$5)=FALSE,(INDEX(BCR!$1:$1048576,MATCH('Estadísticas BCR'!FM$5,BCR!$A:$A,0),MATCH('Estadísticas BCR'!$B31,BCR!$1:$1,0))),SUM(FA31:FL31)),"")</f>
        <v>706.59366595999995</v>
      </c>
      <c r="FN31" s="59">
        <f>+IFERROR(IF(ISTEXT(FN$5)=FALSE,(INDEX(BCR!$1:$1048576,MATCH('Estadísticas BCR'!FN$5,BCR!$A:$A,0),MATCH('Estadísticas BCR'!$B31,BCR!$1:$1,0))),SUM(FB31:FM31)),"")</f>
        <v>685.84422571000005</v>
      </c>
      <c r="FO31" s="59">
        <f>+IFERROR(IF(ISTEXT(FO$5)=FALSE,(INDEX(BCR!$1:$1048576,MATCH('Estadísticas BCR'!FO$5,BCR!$A:$A,0),MATCH('Estadísticas BCR'!$B31,BCR!$1:$1,0))),SUM(FC31:FN31)),"")</f>
        <v>644.73752164999996</v>
      </c>
      <c r="FP31" s="60">
        <f>+IFERROR(IF(ISTEXT(FP$5)=FALSE,(INDEX(BCR!$1:$1048576,MATCH('Estadísticas BCR'!FP$5,BCR!$A:$A,0),MATCH('Estadísticas BCR'!$B31,BCR!$1:$1,0))),SUM(FD31:FO31)),"")</f>
        <v>8167.7090076800014</v>
      </c>
      <c r="FQ31" s="59">
        <f>+IFERROR(IF(ISTEXT(FQ$5)=FALSE,(INDEX(BCR!$1:$1048576,MATCH('Estadísticas BCR'!FQ$5,BCR!$A:$A,0),MATCH('Estadísticas BCR'!$B31,BCR!$1:$1,0))),SUM(FE31:FP31)),"")</f>
        <v>769.32350187999998</v>
      </c>
      <c r="FR31" s="59">
        <f>+IFERROR(IF(ISTEXT(FR$5)=FALSE,(INDEX(BCR!$1:$1048576,MATCH('Estadísticas BCR'!FR$5,BCR!$A:$A,0),MATCH('Estadísticas BCR'!$B31,BCR!$1:$1,0))),SUM(FF31:FQ31)),"")</f>
        <v>583.86357854000005</v>
      </c>
      <c r="FS31" s="59">
        <f>+IFERROR(IF(ISTEXT(FS$5)=FALSE,(INDEX(BCR!$1:$1048576,MATCH('Estadísticas BCR'!FS$5,BCR!$A:$A,0),MATCH('Estadísticas BCR'!$B31,BCR!$1:$1,0))),SUM(FG31:FR31)),"")</f>
        <v>623.46759889999998</v>
      </c>
      <c r="FT31" s="59">
        <f>+IFERROR(IF(ISTEXT(FT$5)=FALSE,(INDEX(BCR!$1:$1048576,MATCH('Estadísticas BCR'!FT$5,BCR!$A:$A,0),MATCH('Estadísticas BCR'!$B31,BCR!$1:$1,0))),SUM(FH31:FS31)),"")</f>
        <v>697.15706416</v>
      </c>
      <c r="FU31" s="59">
        <f>+IFERROR(IF(ISTEXT(FU$5)=FALSE,(INDEX(BCR!$1:$1048576,MATCH('Estadísticas BCR'!FU$5,BCR!$A:$A,0),MATCH('Estadísticas BCR'!$B31,BCR!$1:$1,0))),SUM(FI31:FT31)),"")</f>
        <v>804.18160985999998</v>
      </c>
      <c r="FV31" s="59">
        <f>+IFERROR(IF(ISTEXT(FV$5)=FALSE,(INDEX(BCR!$1:$1048576,MATCH('Estadísticas BCR'!FV$5,BCR!$A:$A,0),MATCH('Estadísticas BCR'!$B31,BCR!$1:$1,0))),SUM(FJ31:FU31)),"")</f>
        <v>706.39201633000005</v>
      </c>
      <c r="FW31" s="59">
        <f>+IFERROR(IF(ISTEXT(FW$5)=FALSE,(INDEX(BCR!$1:$1048576,MATCH('Estadísticas BCR'!FW$5,BCR!$A:$A,0),MATCH('Estadísticas BCR'!$B31,BCR!$1:$1,0))),SUM(FK31:FV31)),"")</f>
        <v>773.93491429999995</v>
      </c>
      <c r="FX31" s="59">
        <f>+IFERROR(IF(ISTEXT(FX$5)=FALSE,(INDEX(BCR!$1:$1048576,MATCH('Estadísticas BCR'!FX$5,BCR!$A:$A,0),MATCH('Estadísticas BCR'!$B31,BCR!$1:$1,0))),SUM(FL31:FW31)),"")</f>
        <v>733.46879450999995</v>
      </c>
      <c r="FY31" s="59">
        <f>+IFERROR(IF(ISTEXT(FY$5)=FALSE,(INDEX(BCR!$1:$1048576,MATCH('Estadísticas BCR'!FY$5,BCR!$A:$A,0),MATCH('Estadísticas BCR'!$B31,BCR!$1:$1,0))),SUM(FM31:FX31)),"")</f>
        <v>650.46871943999997</v>
      </c>
      <c r="FZ31" s="59">
        <f>+IFERROR(IF(ISTEXT(FZ$5)=FALSE,(INDEX(BCR!$1:$1048576,MATCH('Estadísticas BCR'!FZ$5,BCR!$A:$A,0),MATCH('Estadísticas BCR'!$B31,BCR!$1:$1,0))),SUM(FN31:FY31)),"")</f>
        <v>702.82555665999996</v>
      </c>
      <c r="GA31" s="59">
        <f>+IFERROR(IF(ISTEXT(GA$5)=FALSE,(INDEX(BCR!$1:$1048576,MATCH('Estadísticas BCR'!GA$5,BCR!$A:$A,0),MATCH('Estadísticas BCR'!$B31,BCR!$1:$1,0))),SUM(FO31:FZ31)),"")</f>
        <v>684.37703988999999</v>
      </c>
      <c r="GB31" s="59">
        <f>+IFERROR(IF(ISTEXT(GB$5)=FALSE,(INDEX(BCR!$1:$1048576,MATCH('Estadísticas BCR'!GB$5,BCR!$A:$A,0),MATCH('Estadísticas BCR'!$B31,BCR!$1:$1,0))),SUM(FP31:GA31)),"")</f>
        <v>597.63333885999998</v>
      </c>
      <c r="GC31" s="60">
        <f>+IFERROR(IF(ISTEXT(GC$5)=FALSE,(INDEX(BCR!$1:$1048576,MATCH('Estadísticas BCR'!GC$5,BCR!$A:$A,0),MATCH('Estadísticas BCR'!$B31,BCR!$1:$1,0))),SUM(FQ31:GB31)),"")</f>
        <v>8327.0937333300008</v>
      </c>
      <c r="GD31" s="59">
        <f>+IFERROR(IF(ISTEXT(GD$5)=FALSE,(INDEX(BCR!$1:$1048576,MATCH('Estadísticas BCR'!GD$5,BCR!$A:$A,0),MATCH('Estadísticas BCR'!$B31,BCR!$1:$1,0))),SUM(FR31:GC31)),"")</f>
        <v>833.25233449999996</v>
      </c>
      <c r="GE31" s="59">
        <f>+IFERROR(IF(ISTEXT(GE$5)=FALSE,(INDEX(BCR!$1:$1048576,MATCH('Estadísticas BCR'!GE$5,BCR!$A:$A,0),MATCH('Estadísticas BCR'!$B31,BCR!$1:$1,0))),SUM(FS31:GD31)),"")</f>
        <v>643.88999237999997</v>
      </c>
      <c r="GF31" s="59">
        <f>+IFERROR(IF(ISTEXT(GF$5)=FALSE,(INDEX(BCR!$1:$1048576,MATCH('Estadísticas BCR'!GF$5,BCR!$A:$A,0),MATCH('Estadísticas BCR'!$B31,BCR!$1:$1,0))),SUM(FT31:GE31)),"")</f>
        <v>654.08822860999999</v>
      </c>
      <c r="GG31" s="59">
        <f>+IFERROR(IF(ISTEXT(GG$5)=FALSE,(INDEX(BCR!$1:$1048576,MATCH('Estadísticas BCR'!GG$5,BCR!$A:$A,0),MATCH('Estadísticas BCR'!$B31,BCR!$1:$1,0))),SUM(FU31:GF31)),"")</f>
        <v>814.79364528999997</v>
      </c>
      <c r="GH31" s="59">
        <f>+IFERROR(IF(ISTEXT(GH$5)=FALSE,(INDEX(BCR!$1:$1048576,MATCH('Estadísticas BCR'!GH$5,BCR!$A:$A,0),MATCH('Estadísticas BCR'!$B31,BCR!$1:$1,0))),SUM(FV31:GG31)),"")</f>
        <v>750.87614826000004</v>
      </c>
      <c r="GI31" s="59">
        <f>+IFERROR(IF(ISTEXT(GI$5)=FALSE,(INDEX(BCR!$1:$1048576,MATCH('Estadísticas BCR'!GI$5,BCR!$A:$A,0),MATCH('Estadísticas BCR'!$B31,BCR!$1:$1,0))),SUM(FW31:GH31)),"")</f>
        <v>742.18318565000004</v>
      </c>
      <c r="GJ31" s="59">
        <f>+IFERROR(IF(ISTEXT(GJ$5)=FALSE,(INDEX(BCR!$1:$1048576,MATCH('Estadísticas BCR'!GJ$5,BCR!$A:$A,0),MATCH('Estadísticas BCR'!$B31,BCR!$1:$1,0))),SUM(FX31:GI31)),"")</f>
        <v>762.89250646999994</v>
      </c>
      <c r="GK31" s="59">
        <f>+IFERROR(IF(ISTEXT(GK$5)=FALSE,(INDEX(BCR!$1:$1048576,MATCH('Estadísticas BCR'!GK$5,BCR!$A:$A,0),MATCH('Estadísticas BCR'!$B31,BCR!$1:$1,0))),SUM(FY31:GJ31)),"")</f>
        <v>734.46978996999997</v>
      </c>
      <c r="GL31" s="59">
        <f>+IFERROR(IF(ISTEXT(GL$5)=FALSE,(INDEX(BCR!$1:$1048576,MATCH('Estadísticas BCR'!GL$5,BCR!$A:$A,0),MATCH('Estadísticas BCR'!$B31,BCR!$1:$1,0))),SUM(FZ31:GK31)),"")</f>
        <v>701.41249687000004</v>
      </c>
      <c r="GM31" s="59">
        <f>+IFERROR(IF(ISTEXT(GM$5)=FALSE,(INDEX(BCR!$1:$1048576,MATCH('Estadísticas BCR'!GM$5,BCR!$A:$A,0),MATCH('Estadísticas BCR'!$B31,BCR!$1:$1,0))),SUM(GA31:GL31)),"")</f>
        <v>703.82239973000003</v>
      </c>
      <c r="GN31" s="59">
        <f>+IFERROR(IF(ISTEXT(GN$5)=FALSE,(INDEX(BCR!$1:$1048576,MATCH('Estadísticas BCR'!GN$5,BCR!$A:$A,0),MATCH('Estadísticas BCR'!$B31,BCR!$1:$1,0))),SUM(GB31:GM31)),"")</f>
        <v>676.38145109000004</v>
      </c>
      <c r="GO31" s="59">
        <f>+IFERROR(IF(ISTEXT(GO$5)=FALSE,(INDEX(BCR!$1:$1048576,MATCH('Estadísticas BCR'!GO$5,BCR!$A:$A,0),MATCH('Estadísticas BCR'!$B31,BCR!$1:$1,0))),SUM(GC31:GN31)),"")</f>
        <v>670.61545039999999</v>
      </c>
      <c r="GP31" s="60">
        <f>+IFERROR(IF(ISTEXT(GP$5)=FALSE,(INDEX(BCR!$1:$1048576,MATCH('Estadísticas BCR'!GP$5,BCR!$A:$A,0),MATCH('Estadísticas BCR'!$B31,BCR!$1:$1,0))),SUM(GD31:GO31)),"")</f>
        <v>8688.6776292200011</v>
      </c>
      <c r="GQ31" s="59">
        <f>+IFERROR(IF(ISTEXT(GQ$5)=FALSE,(INDEX(BCR!$1:$1048576,MATCH('Estadísticas BCR'!GQ$5,BCR!$A:$A,0),MATCH('Estadísticas BCR'!$B31,BCR!$1:$1,0))),SUM(GE31:GP31)),"")</f>
        <v>691.01823448000005</v>
      </c>
      <c r="GR31" s="59">
        <f>+IFERROR(IF(ISTEXT(GR$5)=FALSE,(INDEX(BCR!$1:$1048576,MATCH('Estadísticas BCR'!GR$5,BCR!$A:$A,0),MATCH('Estadísticas BCR'!$B31,BCR!$1:$1,0))),SUM(GF31:GQ31)),"")</f>
        <v>594.99068997999996</v>
      </c>
      <c r="GS31" s="59">
        <f>+IFERROR(IF(ISTEXT(GS$5)=FALSE,(INDEX(BCR!$1:$1048576,MATCH('Estadísticas BCR'!GS$5,BCR!$A:$A,0),MATCH('Estadísticas BCR'!$B31,BCR!$1:$1,0))),SUM(GG31:GR31)),"")</f>
        <v>719.33783989000005</v>
      </c>
      <c r="GT31" s="59">
        <f>+IFERROR(IF(ISTEXT(GT$5)=FALSE,(INDEX(BCR!$1:$1048576,MATCH('Estadísticas BCR'!GT$5,BCR!$A:$A,0),MATCH('Estadísticas BCR'!$B31,BCR!$1:$1,0))),SUM(GH31:GS31)),"")</f>
        <v>690.67287104000002</v>
      </c>
      <c r="GU31" s="59">
        <f>+IFERROR(IF(ISTEXT(GU$5)=FALSE,(INDEX(BCR!$1:$1048576,MATCH('Estadísticas BCR'!GU$5,BCR!$A:$A,0),MATCH('Estadísticas BCR'!$B31,BCR!$1:$1,0))),SUM(GI31:GT31)),"")</f>
        <v>625.33836402999998</v>
      </c>
      <c r="GV31" s="59">
        <f>+IFERROR(IF(ISTEXT(GV$5)=FALSE,(INDEX(BCR!$1:$1048576,MATCH('Estadísticas BCR'!GV$5,BCR!$A:$A,0),MATCH('Estadísticas BCR'!$B31,BCR!$1:$1,0))),SUM(GJ31:GU31)),"")</f>
        <v>647.92412937999995</v>
      </c>
      <c r="GW31" s="59">
        <f>+IFERROR(IF(ISTEXT(GW$5)=FALSE,(INDEX(BCR!$1:$1048576,MATCH('Estadísticas BCR'!GW$5,BCR!$A:$A,0),MATCH('Estadísticas BCR'!$B31,BCR!$1:$1,0))),SUM(GK31:GV31)),"")</f>
        <v>640.88725779000004</v>
      </c>
      <c r="GX31" s="59">
        <f>+IFERROR(IF(ISTEXT(GX$5)=FALSE,(INDEX(BCR!$1:$1048576,MATCH('Estadísticas BCR'!GX$5,BCR!$A:$A,0),MATCH('Estadísticas BCR'!$B31,BCR!$1:$1,0))),SUM(GL31:GW31)),"")</f>
        <v>623.87287246999995</v>
      </c>
      <c r="GY31" s="59">
        <f>+IFERROR(IF(ISTEXT(GY$5)=FALSE,(INDEX(BCR!$1:$1048576,MATCH('Estadísticas BCR'!GY$5,BCR!$A:$A,0),MATCH('Estadísticas BCR'!$B31,BCR!$1:$1,0))),SUM(GM31:GX31)),"")</f>
        <v>599.31917882000005</v>
      </c>
      <c r="GZ31" s="59">
        <f>+IFERROR(IF(ISTEXT(GZ$5)=FALSE,(INDEX(BCR!$1:$1048576,MATCH('Estadísticas BCR'!GZ$5,BCR!$A:$A,0),MATCH('Estadísticas BCR'!$B31,BCR!$1:$1,0))),SUM(GN31:GY31)),"")</f>
        <v>687.08087909000005</v>
      </c>
      <c r="HA31" s="59">
        <f>+IFERROR(IF(ISTEXT(HA$5)=FALSE,(INDEX(BCR!$1:$1048576,MATCH('Estadísticas BCR'!HA$5,BCR!$A:$A,0),MATCH('Estadísticas BCR'!$B31,BCR!$1:$1,0))),SUM(GO31:GZ31)),"")</f>
        <v>626.72591613999998</v>
      </c>
      <c r="HB31" s="59">
        <f>+IFERROR(IF(ISTEXT(HB$5)=FALSE,(INDEX(BCR!$1:$1048576,MATCH('Estadísticas BCR'!HB$5,BCR!$A:$A,0),MATCH('Estadísticas BCR'!$B31,BCR!$1:$1,0))),SUM(GP31:HA31)),"")</f>
        <v>694.41687664000005</v>
      </c>
      <c r="HC31" s="60">
        <f>+IFERROR(IF(ISTEXT(HC$5)=FALSE,(INDEX(BCR!$1:$1048576,MATCH('Estadísticas BCR'!HC$5,BCR!$A:$A,0),MATCH('Estadísticas BCR'!$B31,BCR!$1:$1,0))),SUM(GQ31:HB31)),"")</f>
        <v>7841.585109749999</v>
      </c>
      <c r="HD31" s="59">
        <f>+IFERROR(IF(ISTEXT(HD$5)=FALSE,(INDEX(BCR!$1:$1048576,MATCH('Estadísticas BCR'!HD$5,BCR!$A:$A,0),MATCH('Estadísticas BCR'!$B31,BCR!$1:$1,0))),SUM(GR31:HC31)),"")</f>
        <v>665.41504999999995</v>
      </c>
      <c r="HE31" s="59">
        <f>+IFERROR(IF(ISTEXT(HE$5)=FALSE,(INDEX(BCR!$1:$1048576,MATCH('Estadísticas BCR'!HE$5,BCR!$A:$A,0),MATCH('Estadísticas BCR'!$B31,BCR!$1:$1,0))),SUM(GS31:HD31)),"")</f>
        <v>579.11124900000004</v>
      </c>
      <c r="HF31" s="59">
        <f>+IFERROR(IF(ISTEXT(HF$5)=FALSE,(INDEX(BCR!$1:$1048576,MATCH('Estadísticas BCR'!HF$5,BCR!$A:$A,0),MATCH('Estadísticas BCR'!$B31,BCR!$1:$1,0))),SUM(GT31:HE31)),"")</f>
        <v>570.88270499999999</v>
      </c>
      <c r="HG31" s="59">
        <f>+IFERROR(IF(ISTEXT(HG$5)=FALSE,(INDEX(BCR!$1:$1048576,MATCH('Estadísticas BCR'!HG$5,BCR!$A:$A,0),MATCH('Estadísticas BCR'!$B31,BCR!$1:$1,0))),SUM(GU31:HF31)),"")</f>
        <v>654.29707900000005</v>
      </c>
      <c r="HH31" s="59">
        <f>+IFERROR(IF(ISTEXT(HH$5)=FALSE,(INDEX(BCR!$1:$1048576,MATCH('Estadísticas BCR'!HH$5,BCR!$A:$A,0),MATCH('Estadísticas BCR'!$B31,BCR!$1:$1,0))),SUM(GV31:HG31)),"")</f>
        <v>648.48226799999998</v>
      </c>
      <c r="HI31" s="59">
        <f>+IFERROR(IF(ISTEXT(HI$5)=FALSE,(INDEX(BCR!$1:$1048576,MATCH('Estadísticas BCR'!HI$5,BCR!$A:$A,0),MATCH('Estadísticas BCR'!$B31,BCR!$1:$1,0))),SUM(GW31:HH31)),"")</f>
        <v>584.20756500000005</v>
      </c>
      <c r="HJ31" s="59">
        <f>+IFERROR(IF(ISTEXT(HJ$5)=FALSE,(INDEX(BCR!$1:$1048576,MATCH('Estadísticas BCR'!HJ$5,BCR!$A:$A,0),MATCH('Estadísticas BCR'!$B31,BCR!$1:$1,0))),SUM(GX31:HI31)),"")</f>
        <v>545.585599</v>
      </c>
      <c r="HK31" s="59">
        <f>+IFERROR(IF(ISTEXT(HK$5)=FALSE,(INDEX(BCR!$1:$1048576,MATCH('Estadísticas BCR'!HK$5,BCR!$A:$A,0),MATCH('Estadísticas BCR'!$B31,BCR!$1:$1,0))),SUM(GY31:HJ31)),"")</f>
        <v>602.41952900000001</v>
      </c>
      <c r="HL31" s="59">
        <f>+IFERROR(IF(ISTEXT(HL$5)=FALSE,(INDEX(BCR!$1:$1048576,MATCH('Estadísticas BCR'!HL$5,BCR!$A:$A,0),MATCH('Estadísticas BCR'!$B31,BCR!$1:$1,0))),SUM(GZ31:HK31)),"")</f>
        <v>620.58954600000004</v>
      </c>
      <c r="HM31" s="59">
        <f>+IFERROR(IF(ISTEXT(HM$5)=FALSE,(INDEX(BCR!$1:$1048576,MATCH('Estadísticas BCR'!HM$5,BCR!$A:$A,0),MATCH('Estadísticas BCR'!$B31,BCR!$1:$1,0))),SUM(HA31:HL31)),"")</f>
        <v>689.06176800000003</v>
      </c>
      <c r="HN31" s="59">
        <f>+IFERROR(IF(ISTEXT(HN$5)=FALSE,(INDEX(BCR!$1:$1048576,MATCH('Estadísticas BCR'!HN$5,BCR!$A:$A,0),MATCH('Estadísticas BCR'!$B31,BCR!$1:$1,0))),SUM(HB31:HM31)),"")</f>
        <v>633.33378400000004</v>
      </c>
      <c r="HO31" s="59">
        <f>+IFERROR(IF(ISTEXT(HO$5)=FALSE,(INDEX(BCR!$1:$1048576,MATCH('Estadísticas BCR'!HO$5,BCR!$A:$A,0),MATCH('Estadísticas BCR'!$B31,BCR!$1:$1,0))),SUM(HC31:HN31)),"")</f>
        <v>597.40173800000002</v>
      </c>
      <c r="HP31" s="60">
        <f>+IFERROR(IF(ISTEXT(HP$5)=FALSE,(INDEX(BCR!$1:$1048576,MATCH('Estadísticas BCR'!HP$5,BCR!$A:$A,0),MATCH('Estadísticas BCR'!$B31,BCR!$1:$1,0))),SUM(HD31:HO31)),"")</f>
        <v>7390.7878799999999</v>
      </c>
      <c r="HQ31" s="59">
        <f>+IFERROR(IF(ISTEXT(HQ$5)=FALSE,(INDEX(BCR!$1:$1048576,MATCH('Estadísticas BCR'!HQ$5,BCR!$A:$A,0),MATCH('Estadísticas BCR'!$B31,BCR!$1:$1,0))),SUM(HE31:HP31)),"")</f>
        <v>635.56508599999995</v>
      </c>
      <c r="HR31" s="59">
        <f>+IFERROR(IF(ISTEXT(HR$5)=FALSE,(INDEX(BCR!$1:$1048576,MATCH('Estadísticas BCR'!HR$5,BCR!$A:$A,0),MATCH('Estadísticas BCR'!$B31,BCR!$1:$1,0))),SUM(HF31:HQ31)),"")</f>
        <v>520.933763</v>
      </c>
      <c r="HS31" s="59">
        <f>+IFERROR(IF(ISTEXT(HS$5)=FALSE,(INDEX(BCR!$1:$1048576,MATCH('Estadísticas BCR'!HS$5,BCR!$A:$A,0),MATCH('Estadísticas BCR'!$B31,BCR!$1:$1,0))),SUM(HG31:HR31)),"")</f>
        <v>552.09341500000005</v>
      </c>
      <c r="HT31" s="59">
        <f>+IFERROR(IF(ISTEXT(HT$5)=FALSE,(INDEX(BCR!$1:$1048576,MATCH('Estadísticas BCR'!HT$5,BCR!$A:$A,0),MATCH('Estadísticas BCR'!$B31,BCR!$1:$1,0))),SUM(HH31:HS31)),"")</f>
        <v>538.87308399999995</v>
      </c>
      <c r="HU31" s="59">
        <f>+IFERROR(IF(ISTEXT(HU$5)=FALSE,(INDEX(BCR!$1:$1048576,MATCH('Estadísticas BCR'!HU$5,BCR!$A:$A,0),MATCH('Estadísticas BCR'!$B31,BCR!$1:$1,0))),SUM(HI31:HT31)),"")</f>
        <v>615.12952299999995</v>
      </c>
      <c r="HV31" s="59">
        <f>+IFERROR(IF(ISTEXT(HV$5)=FALSE,(INDEX(BCR!$1:$1048576,MATCH('Estadísticas BCR'!HV$5,BCR!$A:$A,0),MATCH('Estadísticas BCR'!$B31,BCR!$1:$1,0))),SUM(HJ31:HU31)),"")</f>
        <v>577.95216900000003</v>
      </c>
      <c r="HW31" s="59">
        <f>+IFERROR(IF(ISTEXT(HW$5)=FALSE,(INDEX(BCR!$1:$1048576,MATCH('Estadísticas BCR'!HW$5,BCR!$A:$A,0),MATCH('Estadísticas BCR'!$B31,BCR!$1:$1,0))),SUM(HK31:HV31)),"")</f>
        <v>643.23095499999999</v>
      </c>
      <c r="HX31" s="59">
        <f>+IFERROR(IF(ISTEXT(HX$5)=FALSE,(INDEX(BCR!$1:$1048576,MATCH('Estadísticas BCR'!HX$5,BCR!$A:$A,0),MATCH('Estadísticas BCR'!$B31,BCR!$1:$1,0))),SUM(HL31:HW31)),"")</f>
        <v>690.22571400000004</v>
      </c>
      <c r="HY31" s="59">
        <f>+IFERROR(IF(ISTEXT(HY$5)=FALSE,(INDEX(BCR!$1:$1048576,MATCH('Estadísticas BCR'!HY$5,BCR!$A:$A,0),MATCH('Estadísticas BCR'!$B31,BCR!$1:$1,0))),SUM(HM31:HX31)),"")</f>
        <v>640.99354100000005</v>
      </c>
      <c r="HZ31" s="59">
        <f>+IFERROR(IF(ISTEXT(HZ$5)=FALSE,(INDEX(BCR!$1:$1048576,MATCH('Estadísticas BCR'!HZ$5,BCR!$A:$A,0),MATCH('Estadísticas BCR'!$B31,BCR!$1:$1,0))),SUM(HN31:HY31)),"")</f>
        <v>675.32663400000001</v>
      </c>
      <c r="IA31" s="59">
        <f>+IFERROR(IF(ISTEXT(IA$5)=FALSE,(INDEX(BCR!$1:$1048576,MATCH('Estadísticas BCR'!IA$5,BCR!$A:$A,0),MATCH('Estadísticas BCR'!$B31,BCR!$1:$1,0))),SUM(HO31:HZ31)),"")</f>
        <v>722.91875800000003</v>
      </c>
      <c r="IB31" s="59">
        <f>+IFERROR(IF(ISTEXT(IB$5)=FALSE,(INDEX(BCR!$1:$1048576,MATCH('Estadísticas BCR'!IB$5,BCR!$A:$A,0),MATCH('Estadísticas BCR'!$B31,BCR!$1:$1,0))),SUM(HP31:IA31)),"")</f>
        <v>585.64329699999996</v>
      </c>
      <c r="IC31" s="60">
        <f>+IFERROR(IF(ISTEXT(IC$5)=FALSE,(INDEX(BCR!$1:$1048576,MATCH('Estadísticas BCR'!IC$5,BCR!$A:$A,0),MATCH('Estadísticas BCR'!$B31,BCR!$1:$1,0))),SUM(HQ31:IB31)),"")</f>
        <v>7398.8859389999998</v>
      </c>
      <c r="ID31" s="59">
        <f>+IFERROR(IF(ISTEXT(ID$5)=FALSE,(INDEX(BCR!$1:$1048576,MATCH('Estadísticas BCR'!ID$5,BCR!$A:$A,0),MATCH('Estadísticas BCR'!$B31,BCR!$1:$1,0))),SUM(HR31:IC31)),"")</f>
        <v>631.21730493545999</v>
      </c>
      <c r="IE31" s="59">
        <f>+IFERROR(IF(ISTEXT(IE$5)=FALSE,(INDEX(BCR!$1:$1048576,MATCH('Estadísticas BCR'!IE$5,BCR!$A:$A,0),MATCH('Estadísticas BCR'!$B31,BCR!$1:$1,0))),SUM(HS31:ID31)),"")</f>
        <v>541.05769309949096</v>
      </c>
      <c r="IF31" s="59">
        <f>+IFERROR(IF(ISTEXT(IF$5)=FALSE,(INDEX(BCR!$1:$1048576,MATCH('Estadísticas BCR'!IF$5,BCR!$A:$A,0),MATCH('Estadísticas BCR'!$B31,BCR!$1:$1,0))),SUM(HT31:IE31)),"")</f>
        <v>622.75525276319797</v>
      </c>
      <c r="IG31" s="59">
        <f>+IFERROR(IF(ISTEXT(IG$5)=FALSE,(INDEX(BCR!$1:$1048576,MATCH('Estadísticas BCR'!IG$5,BCR!$A:$A,0),MATCH('Estadísticas BCR'!$B31,BCR!$1:$1,0))),SUM(HU31:IF31)),"")</f>
        <v>606.773874375574</v>
      </c>
      <c r="IH31" s="59">
        <f>+IFERROR(IF(ISTEXT(IH$5)=FALSE,(INDEX(BCR!$1:$1048576,MATCH('Estadísticas BCR'!IH$5,BCR!$A:$A,0),MATCH('Estadísticas BCR'!$B31,BCR!$1:$1,0))),SUM(HV31:IG31)),"")</f>
        <v>605.83076553511899</v>
      </c>
      <c r="II31" s="59">
        <f>+IFERROR(IF(ISTEXT(II$5)=FALSE,(INDEX(BCR!$1:$1048576,MATCH('Estadísticas BCR'!II$5,BCR!$A:$A,0),MATCH('Estadísticas BCR'!$B31,BCR!$1:$1,0))),SUM(HW31:IH31)),"")</f>
        <v>605.39217471699101</v>
      </c>
      <c r="IJ31" s="59">
        <f>+IFERROR(IF(ISTEXT(IJ$5)=FALSE,(INDEX(BCR!$1:$1048576,MATCH('Estadísticas BCR'!IJ$5,BCR!$A:$A,0),MATCH('Estadísticas BCR'!$B31,BCR!$1:$1,0))),SUM(HX31:II31)),"")</f>
        <v>618.90612012819804</v>
      </c>
      <c r="IK31" s="59">
        <f>+IFERROR(IF(ISTEXT(IK$5)=FALSE,(INDEX(BCR!$1:$1048576,MATCH('Estadísticas BCR'!IK$5,BCR!$A:$A,0),MATCH('Estadísticas BCR'!$B31,BCR!$1:$1,0))),SUM(HY31:IJ31)),"")</f>
        <v>630.59280687409296</v>
      </c>
      <c r="IL31" s="59">
        <f>+IFERROR(IF(ISTEXT(IL$5)=FALSE,(INDEX(BCR!$1:$1048576,MATCH('Estadísticas BCR'!IL$5,BCR!$A:$A,0),MATCH('Estadísticas BCR'!$B31,BCR!$1:$1,0))),SUM(HZ31:IK31)),"")</f>
        <v>581.79402386412005</v>
      </c>
      <c r="IM31" s="59">
        <f>+IFERROR(IF(ISTEXT(IM$5)=FALSE,(INDEX(BCR!$1:$1048576,MATCH('Estadísticas BCR'!IM$5,BCR!$A:$A,0),MATCH('Estadísticas BCR'!$B31,BCR!$1:$1,0))),SUM(IA31:IL31)),"")</f>
        <v>677.08658625569603</v>
      </c>
      <c r="IN31" s="59">
        <f>+IFERROR(IF(ISTEXT(IN$5)=FALSE,(INDEX(BCR!$1:$1048576,MATCH('Estadísticas BCR'!IN$5,BCR!$A:$A,0),MATCH('Estadísticas BCR'!$B31,BCR!$1:$1,0))),SUM(IB31:IM31)),"")</f>
        <v>665.44153387025494</v>
      </c>
      <c r="IO31" s="59">
        <f>+IFERROR(IF(ISTEXT(IO$5)=FALSE,(INDEX(BCR!$1:$1048576,MATCH('Estadísticas BCR'!IO$5,BCR!$A:$A,0),MATCH('Estadísticas BCR'!$B31,BCR!$1:$1,0))),SUM(IC31:IN31)),"")</f>
        <v>586.24957477896601</v>
      </c>
      <c r="IP31" s="60">
        <f>+IFERROR(IF(ISTEXT(IP$5)=FALSE,(INDEX(BCR!$1:$1048576,MATCH('Estadísticas BCR'!IP$5,BCR!$A:$A,0),MATCH('Estadísticas BCR'!$B31,BCR!$1:$1,0))),SUM(ID31:IO31)),"")</f>
        <v>7373.0977111971615</v>
      </c>
      <c r="IQ31" s="59">
        <f>+IFERROR(IF(ISTEXT(IQ$5)=FALSE,(INDEX(BCR!$1:$1048576,MATCH('Estadísticas BCR'!IQ$5,BCR!$A:$A,0),MATCH('Estadísticas BCR'!$B31,BCR!$1:$1,0))),SUM(IE31:IP31)),"")</f>
        <v>644.63279925532595</v>
      </c>
      <c r="IR31" s="59">
        <f>+IFERROR(IF(ISTEXT(IR$5)=FALSE,(INDEX(BCR!$1:$1048576,MATCH('Estadísticas BCR'!IR$5,BCR!$A:$A,0),MATCH('Estadísticas BCR'!$B31,BCR!$1:$1,0))),SUM(IF31:IQ31)),"")</f>
        <v>578.65955189293697</v>
      </c>
      <c r="IS31" s="59">
        <f>+IFERROR(IF(ISTEXT(IS$5)=FALSE,(INDEX(BCR!$1:$1048576,MATCH('Estadísticas BCR'!IS$5,BCR!$A:$A,0),MATCH('Estadísticas BCR'!$B31,BCR!$1:$1,0))),SUM(IG31:IR31)),"")</f>
        <v>613.84628215599696</v>
      </c>
      <c r="IT31" s="59">
        <f>+IFERROR(IF(ISTEXT(IT$5)=FALSE,(INDEX(BCR!$1:$1048576,MATCH('Estadísticas BCR'!IT$5,BCR!$A:$A,0),MATCH('Estadísticas BCR'!$B31,BCR!$1:$1,0))),SUM(IH31:IS31)),"")</f>
        <v>643.79931573704096</v>
      </c>
      <c r="IU31" s="59">
        <f>+IFERROR(IF(ISTEXT(IU$5)=FALSE,(INDEX(BCR!$1:$1048576,MATCH('Estadísticas BCR'!IU$5,BCR!$A:$A,0),MATCH('Estadísticas BCR'!$B31,BCR!$1:$1,0))),SUM(II31:IT31)),"")</f>
        <v>684.45697430567395</v>
      </c>
      <c r="IV31" s="59">
        <f>+IFERROR(IF(ISTEXT(IV$5)=FALSE,(INDEX(BCR!$1:$1048576,MATCH('Estadísticas BCR'!IV$5,BCR!$A:$A,0),MATCH('Estadísticas BCR'!$B31,BCR!$1:$1,0))),SUM(IJ31:IU31)),"")</f>
        <v>582.70976983897106</v>
      </c>
      <c r="IW31" s="59">
        <f>+IFERROR(IF(ISTEXT(IW$5)=FALSE,(INDEX(BCR!$1:$1048576,MATCH('Estadísticas BCR'!IW$5,BCR!$A:$A,0),MATCH('Estadísticas BCR'!$B31,BCR!$1:$1,0))),SUM(IK31:IV31)),"")</f>
        <v>685.05990168326298</v>
      </c>
      <c r="IX31" s="59">
        <f>+IFERROR(IF(ISTEXT(IX$5)=FALSE,(INDEX(BCR!$1:$1048576,MATCH('Estadísticas BCR'!IX$5,BCR!$A:$A,0),MATCH('Estadísticas BCR'!$B31,BCR!$1:$1,0))),SUM(IL31:IW31)),"")</f>
        <v>696.35388561423497</v>
      </c>
      <c r="IY31" s="59">
        <f>+IFERROR(IF(ISTEXT(IY$5)=FALSE,(INDEX(BCR!$1:$1048576,MATCH('Estadísticas BCR'!IY$5,BCR!$A:$A,0),MATCH('Estadísticas BCR'!$B31,BCR!$1:$1,0))),SUM(IM31:IX31)),"")</f>
        <v>651.28018092207799</v>
      </c>
      <c r="IZ31" s="59">
        <f>+IFERROR(IF(ISTEXT(IZ$5)=FALSE,(INDEX(BCR!$1:$1048576,MATCH('Estadísticas BCR'!IZ$5,BCR!$A:$A,0),MATCH('Estadísticas BCR'!$B31,BCR!$1:$1,0))),SUM(IN31:IY31)),"")</f>
        <v>676.66152041500504</v>
      </c>
      <c r="JA31" s="59">
        <f>+IFERROR(IF(ISTEXT(JA$5)=FALSE,(INDEX(BCR!$1:$1048576,MATCH('Estadísticas BCR'!JA$5,BCR!$A:$A,0),MATCH('Estadísticas BCR'!$B31,BCR!$1:$1,0))),SUM(IO31:IZ31)),"")</f>
        <v>667.93670472419603</v>
      </c>
      <c r="JB31" s="59">
        <f>+IFERROR(IF(ISTEXT(JB$5)=FALSE,(INDEX(BCR!$1:$1048576,MATCH('Estadísticas BCR'!JB$5,BCR!$A:$A,0),MATCH('Estadísticas BCR'!$B31,BCR!$1:$1,0))),SUM(IP31:JA31)),"")</f>
        <v>687.64410603054296</v>
      </c>
      <c r="JC31" s="60">
        <f>+IFERROR(IF(ISTEXT(JC$5)=FALSE,(INDEX(BCR!$1:$1048576,MATCH('Estadísticas BCR'!JC$5,BCR!$A:$A,0),MATCH('Estadísticas BCR'!$B31,BCR!$1:$1,0))),SUM(IQ31:JB31)),"")</f>
        <v>7813.0409925752665</v>
      </c>
      <c r="JD31" s="59">
        <f>+IFERROR(IF(ISTEXT(JD$5)=FALSE,(INDEX(BCR!$1:$1048576,MATCH('Estadísticas BCR'!JD$5,BCR!$A:$A,0),MATCH('Estadísticas BCR'!$B31,BCR!$1:$1,0))),SUM(IR31:JC31)),"")</f>
        <v>696.78670130213095</v>
      </c>
      <c r="JE31" s="59">
        <f>+IFERROR(IF(ISTEXT(JE$5)=FALSE,(INDEX(BCR!$1:$1048576,MATCH('Estadísticas BCR'!JE$5,BCR!$A:$A,0),MATCH('Estadísticas BCR'!$B31,BCR!$1:$1,0))),SUM(IS31:JD31)),"")</f>
        <v>526.293639620612</v>
      </c>
      <c r="JF31" s="59">
        <f>+IFERROR(IF(ISTEXT(JF$5)=FALSE,(INDEX(BCR!$1:$1048576,MATCH('Estadísticas BCR'!JF$5,BCR!$A:$A,0),MATCH('Estadísticas BCR'!$B31,BCR!$1:$1,0))),SUM(IT31:JE31)),"")</f>
        <v>493.59226895564302</v>
      </c>
      <c r="JG31" s="59">
        <f>+IFERROR(IF(ISTEXT(JG$5)=FALSE,(INDEX(BCR!$1:$1048576,MATCH('Estadísticas BCR'!JG$5,BCR!$A:$A,0),MATCH('Estadísticas BCR'!$B31,BCR!$1:$1,0))),SUM(IU31:JF31)),"")</f>
        <v>513.71268473235102</v>
      </c>
      <c r="JH31" s="59">
        <f>+IFERROR(IF(ISTEXT(JH$5)=FALSE,(INDEX(BCR!$1:$1048576,MATCH('Estadísticas BCR'!JH$5,BCR!$A:$A,0),MATCH('Estadísticas BCR'!$B31,BCR!$1:$1,0))),SUM(IV31:JG31)),"")</f>
        <v>431.65870898698</v>
      </c>
      <c r="JI31" s="59">
        <f>+IFERROR(IF(ISTEXT(JI$5)=FALSE,(INDEX(BCR!$1:$1048576,MATCH('Estadísticas BCR'!JI$5,BCR!$A:$A,0),MATCH('Estadísticas BCR'!$B31,BCR!$1:$1,0))),SUM(IW31:JH31)),"")</f>
        <v>449.76125278469499</v>
      </c>
      <c r="JJ31" s="59">
        <f>+IFERROR(IF(ISTEXT(JJ$5)=FALSE,(INDEX(BCR!$1:$1048576,MATCH('Estadísticas BCR'!JJ$5,BCR!$A:$A,0),MATCH('Estadísticas BCR'!$B31,BCR!$1:$1,0))),SUM(IX31:JI31)),"")</f>
        <v>565.76704659236702</v>
      </c>
      <c r="JK31" s="59">
        <f>+IFERROR(IF(ISTEXT(JK$5)=FALSE,(INDEX(BCR!$1:$1048576,MATCH('Estadísticas BCR'!JK$5,BCR!$A:$A,0),MATCH('Estadísticas BCR'!$B31,BCR!$1:$1,0))),SUM(IY31:JJ31)),"")</f>
        <v>614.90816297028505</v>
      </c>
      <c r="JL31" s="59">
        <f>+IFERROR(IF(ISTEXT(JL$5)=FALSE,(INDEX(BCR!$1:$1048576,MATCH('Estadísticas BCR'!JL$5,BCR!$A:$A,0),MATCH('Estadísticas BCR'!$B31,BCR!$1:$1,0))),SUM(IZ31:JK31)),"")</f>
        <v>629.30837488403404</v>
      </c>
      <c r="JM31" s="59">
        <f>+IFERROR(IF(ISTEXT(JM$5)=FALSE,(INDEX(BCR!$1:$1048576,MATCH('Estadísticas BCR'!JM$5,BCR!$A:$A,0),MATCH('Estadísticas BCR'!$B31,BCR!$1:$1,0))),SUM(JA31:JL31)),"")</f>
        <v>715.51730040047096</v>
      </c>
      <c r="JN31" s="59">
        <f>+IFERROR(IF(ISTEXT(JN$5)=FALSE,(INDEX(BCR!$1:$1048576,MATCH('Estadísticas BCR'!JN$5,BCR!$A:$A,0),MATCH('Estadísticas BCR'!$B31,BCR!$1:$1,0))),SUM(JB31:JM31)),"")</f>
        <v>664.61637080435696</v>
      </c>
      <c r="JO31" s="59">
        <f>+IFERROR(IF(ISTEXT(JO$5)=FALSE,(INDEX(BCR!$1:$1048576,MATCH('Estadísticas BCR'!JO$5,BCR!$A:$A,0),MATCH('Estadísticas BCR'!$B31,BCR!$1:$1,0))),SUM(JC31:JN31)),"")</f>
        <v>800.19002662810999</v>
      </c>
      <c r="JP31" s="60">
        <f>+IFERROR(IF(ISTEXT(JP$5)=FALSE,(INDEX(BCR!$1:$1048576,MATCH('Estadísticas BCR'!JP$5,BCR!$A:$A,0),MATCH('Estadísticas BCR'!$B31,BCR!$1:$1,0))),SUM(JD31:JO31)),"")</f>
        <v>7102.1125386620361</v>
      </c>
      <c r="JQ31" s="59">
        <f>+IFERROR(IF(ISTEXT(JQ$5)=FALSE,(INDEX(BCR!$1:$1048576,MATCH('Estadísticas BCR'!JQ$5,BCR!$A:$A,0),MATCH('Estadísticas BCR'!$B31,BCR!$1:$1,0))),SUM(JE31:JP31)),"")</f>
        <v>687.31447896920997</v>
      </c>
      <c r="JR31" s="59">
        <f>+IFERROR(IF(ISTEXT(JR$5)=FALSE,(INDEX(BCR!$1:$1048576,MATCH('Estadísticas BCR'!JR$5,BCR!$A:$A,0),MATCH('Estadísticas BCR'!$B31,BCR!$1:$1,0))),SUM(JF31:JQ31)),"")</f>
        <v>724.71480054901997</v>
      </c>
      <c r="JS31" s="59">
        <f>+IFERROR(IF(ISTEXT(JS$5)=FALSE,(INDEX(BCR!$1:$1048576,MATCH('Estadísticas BCR'!JS$5,BCR!$A:$A,0),MATCH('Estadísticas BCR'!$B31,BCR!$1:$1,0))),SUM(JG31:JR31)),"")</f>
        <v>802.64821849749103</v>
      </c>
      <c r="JT31" s="59">
        <f>+IFERROR(IF(ISTEXT(JT$5)=FALSE,(INDEX(BCR!$1:$1048576,MATCH('Estadísticas BCR'!JT$5,BCR!$A:$A,0),MATCH('Estadísticas BCR'!$B31,BCR!$1:$1,0))),SUM(JH31:JS31)),"")</f>
        <v>797.91035482167297</v>
      </c>
      <c r="JU31" s="59">
        <f>+IFERROR(IF(ISTEXT(JU$5)=FALSE,(INDEX(BCR!$1:$1048576,MATCH('Estadísticas BCR'!JU$5,BCR!$A:$A,0),MATCH('Estadísticas BCR'!$B31,BCR!$1:$1,0))),SUM(JI31:JT31)),"")</f>
        <v>752.70579601703105</v>
      </c>
      <c r="JV31" s="59">
        <f>+IFERROR(IF(ISTEXT(JV$5)=FALSE,(INDEX(BCR!$1:$1048576,MATCH('Estadísticas BCR'!JV$5,BCR!$A:$A,0),MATCH('Estadísticas BCR'!$B31,BCR!$1:$1,0))),SUM(JJ31:JU31)),"")</f>
        <v>699.41379772749997</v>
      </c>
      <c r="JW31" s="59">
        <f>+IFERROR(IF(ISTEXT(JW$5)=FALSE,(INDEX(BCR!$1:$1048576,MATCH('Estadísticas BCR'!JW$5,BCR!$A:$A,0),MATCH('Estadísticas BCR'!$B31,BCR!$1:$1,0))),SUM(JK31:JV31)),"")</f>
        <v>768.77481711343501</v>
      </c>
      <c r="JX31" s="59">
        <f>+IFERROR(IF(ISTEXT(JX$5)=FALSE,(INDEX(BCR!$1:$1048576,MATCH('Estadísticas BCR'!JX$5,BCR!$A:$A,0),MATCH('Estadísticas BCR'!$B31,BCR!$1:$1,0))),SUM(JL31:JW31)),"")</f>
        <v>718.095904234111</v>
      </c>
      <c r="JY31" s="59">
        <f>+IFERROR(IF(ISTEXT(JY$5)=FALSE,(INDEX(BCR!$1:$1048576,MATCH('Estadísticas BCR'!JY$5,BCR!$A:$A,0),MATCH('Estadísticas BCR'!$B31,BCR!$1:$1,0))),SUM(JM31:JX31)),"")</f>
        <v>711.06765927929405</v>
      </c>
      <c r="JZ31" s="59">
        <f>+IFERROR(IF(ISTEXT(JZ$5)=FALSE,(INDEX(BCR!$1:$1048576,MATCH('Estadísticas BCR'!JZ$5,BCR!$A:$A,0),MATCH('Estadísticas BCR'!$B31,BCR!$1:$1,0))),SUM(JN31:JY31)),"")</f>
        <v>686.61011230021404</v>
      </c>
      <c r="KA31" s="59">
        <f>+IFERROR(IF(ISTEXT(KA$5)=FALSE,(INDEX(BCR!$1:$1048576,MATCH('Estadísticas BCR'!KA$5,BCR!$A:$A,0),MATCH('Estadísticas BCR'!$B31,BCR!$1:$1,0))),SUM(JO31:JZ31)),"")</f>
        <v>695.45176819523601</v>
      </c>
      <c r="KB31" s="59">
        <f>+IFERROR(IF(ISTEXT(KB$5)=FALSE,(INDEX(BCR!$1:$1048576,MATCH('Estadísticas BCR'!KB$5,BCR!$A:$A,0),MATCH('Estadísticas BCR'!$B31,BCR!$1:$1,0))),SUM(JP31:KA31)),"")</f>
        <v>817.03022603665499</v>
      </c>
      <c r="KC31" s="60">
        <f>+IFERROR(IF(ISTEXT(KC$5)=FALSE,(INDEX(BCR!$1:$1048576,MATCH('Estadísticas BCR'!KC$5,BCR!$A:$A,0),MATCH('Estadísticas BCR'!$B31,BCR!$1:$1,0))),SUM(JQ31:KB31)),"")</f>
        <v>8861.7379337408693</v>
      </c>
      <c r="KD31" s="59">
        <f>+IFERROR(IF(ISTEXT(KD$5)=FALSE,(INDEX(BCR!$1:$1048576,MATCH('Estadísticas BCR'!KD$5,BCR!$A:$A,0),MATCH('Estadísticas BCR'!$B31,BCR!$1:$1,0))),SUM(JR31:KC31)),"")</f>
        <v>791.86008087448795</v>
      </c>
      <c r="KE31" s="59">
        <f>+IFERROR(IF(ISTEXT(KE$5)=FALSE,(INDEX(BCR!$1:$1048576,MATCH('Estadísticas BCR'!KE$5,BCR!$A:$A,0),MATCH('Estadísticas BCR'!$B31,BCR!$1:$1,0))),SUM(JS31:KD31)),"")</f>
        <v>631.946193170181</v>
      </c>
      <c r="KF31" s="59">
        <f>+IFERROR(IF(ISTEXT(KF$5)=FALSE,(INDEX(BCR!$1:$1048576,MATCH('Estadísticas BCR'!KF$5,BCR!$A:$A,0),MATCH('Estadísticas BCR'!$B31,BCR!$1:$1,0))),SUM(JT31:KE31)),"")</f>
        <v>821.01798358308395</v>
      </c>
      <c r="KG31" s="59">
        <f>+IFERROR(IF(ISTEXT(KG$5)=FALSE,(INDEX(BCR!$1:$1048576,MATCH('Estadísticas BCR'!KG$5,BCR!$A:$A,0),MATCH('Estadísticas BCR'!$B31,BCR!$1:$1,0))),SUM(JU31:KF31)),"")</f>
        <v>822.324953643237</v>
      </c>
      <c r="KH31" s="59">
        <f>+IFERROR(IF(ISTEXT(KH$5)=FALSE,(INDEX(BCR!$1:$1048576,MATCH('Estadísticas BCR'!KH$5,BCR!$A:$A,0),MATCH('Estadísticas BCR'!$B31,BCR!$1:$1,0))),SUM(JV31:KG31)),"")</f>
        <v>690.41795498645899</v>
      </c>
      <c r="KI31" s="59">
        <f>+IFERROR(IF(ISTEXT(KI$5)=FALSE,(INDEX(BCR!$1:$1048576,MATCH('Estadísticas BCR'!KI$5,BCR!$A:$A,0),MATCH('Estadísticas BCR'!$B31,BCR!$1:$1,0))),SUM(JW31:KH31)),"")</f>
        <v>668.35650236317804</v>
      </c>
      <c r="KJ31" s="59">
        <f>+IFERROR(IF(ISTEXT(KJ$5)=FALSE,(INDEX(BCR!$1:$1048576,MATCH('Estadísticas BCR'!KJ$5,BCR!$A:$A,0),MATCH('Estadísticas BCR'!$B31,BCR!$1:$1,0))),SUM(JX31:KI31)),"")</f>
        <v>721.21578758410499</v>
      </c>
      <c r="KK31" s="59">
        <f>+IFERROR(IF(ISTEXT(KK$5)=FALSE,(INDEX(BCR!$1:$1048576,MATCH('Estadísticas BCR'!KK$5,BCR!$A:$A,0),MATCH('Estadísticas BCR'!$B31,BCR!$1:$1,0))),SUM(JY31:KJ31)),"")</f>
        <v>762.14687150023497</v>
      </c>
      <c r="KL31" s="59">
        <f>+IFERROR(IF(ISTEXT(KL$5)=FALSE,(INDEX(BCR!$1:$1048576,MATCH('Estadísticas BCR'!KL$5,BCR!$A:$A,0),MATCH('Estadísticas BCR'!$B31,BCR!$1:$1,0))),SUM(JZ31:KK31)),"")</f>
        <v>775.76200202295104</v>
      </c>
      <c r="KM31" s="59">
        <f>+IFERROR(IF(ISTEXT(KM$5)=FALSE,(INDEX(BCR!$1:$1048576,MATCH('Estadísticas BCR'!KM$5,BCR!$A:$A,0),MATCH('Estadísticas BCR'!$B31,BCR!$1:$1,0))),SUM(KA31:KL31)),"")</f>
        <v>673.56787374353905</v>
      </c>
      <c r="KN31" s="59">
        <f>+IFERROR(IF(ISTEXT(KN$5)=FALSE,(INDEX(BCR!$1:$1048576,MATCH('Estadísticas BCR'!KN$5,BCR!$A:$A,0),MATCH('Estadísticas BCR'!$B31,BCR!$1:$1,0))),SUM(KB31:KM31)),"")</f>
        <v>734.80072233093802</v>
      </c>
      <c r="KO31" s="59">
        <f>+IFERROR(IF(ISTEXT(KO$5)=FALSE,(INDEX(BCR!$1:$1048576,MATCH('Estadísticas BCR'!KO$5,BCR!$A:$A,0),MATCH('Estadísticas BCR'!$B31,BCR!$1:$1,0))),SUM(KC31:KN31)),"")</f>
        <v>789.85107125117304</v>
      </c>
      <c r="KP31" s="60">
        <f>+IFERROR(IF(ISTEXT(KP$5)=FALSE,(INDEX(BCR!$1:$1048576,MATCH('Estadísticas BCR'!KP$5,BCR!$A:$A,0),MATCH('Estadísticas BCR'!$B31,BCR!$1:$1,0))),SUM(KD31:KO31)),"")</f>
        <v>8883.2679970535664</v>
      </c>
      <c r="KQ31" s="59">
        <f>+IFERROR(IF(ISTEXT(KQ$5)=FALSE,(INDEX(BCR!$1:$1048576,MATCH('Estadísticas BCR'!KQ$5,BCR!$A:$A,0),MATCH('Estadísticas BCR'!$B31,BCR!$1:$1,0))),SUM(KE31:KP31)),"")</f>
        <v>632.05379853658098</v>
      </c>
      <c r="KR31" s="59">
        <f>+IFERROR(IF(ISTEXT(KR$5)=FALSE,(INDEX(BCR!$1:$1048576,MATCH('Estadísticas BCR'!KR$5,BCR!$A:$A,0),MATCH('Estadísticas BCR'!$B31,BCR!$1:$1,0))),SUM(KF31:KQ31)),"")</f>
        <v>611.83350261651003</v>
      </c>
      <c r="KS31" s="59">
        <f>+IFERROR(IF(ISTEXT(KS$5)=FALSE,(INDEX(BCR!$1:$1048576,MATCH('Estadísticas BCR'!KS$5,BCR!$A:$A,0),MATCH('Estadísticas BCR'!$B31,BCR!$1:$1,0))),SUM(KG31:KR31)),"")</f>
        <v>803.38853026072798</v>
      </c>
      <c r="KT31" s="59">
        <f>+IFERROR(IF(ISTEXT(KT$5)=FALSE,(INDEX(BCR!$1:$1048576,MATCH('Estadísticas BCR'!KT$5,BCR!$A:$A,0),MATCH('Estadísticas BCR'!$B31,BCR!$1:$1,0))),SUM(KH31:KS31)),"")</f>
        <v>670.34944448109195</v>
      </c>
      <c r="KU31" s="59">
        <f>+IFERROR(IF(ISTEXT(KU$5)=FALSE,(INDEX(BCR!$1:$1048576,MATCH('Estadísticas BCR'!KU$5,BCR!$A:$A,0),MATCH('Estadísticas BCR'!$B31,BCR!$1:$1,0))),SUM(KI31:KT31)),"")</f>
        <v>720.99336127542097</v>
      </c>
      <c r="KV31" s="59">
        <f>+IFERROR(IF(ISTEXT(KV$5)=FALSE,(INDEX(BCR!$1:$1048576,MATCH('Estadísticas BCR'!KV$5,BCR!$A:$A,0),MATCH('Estadísticas BCR'!$B31,BCR!$1:$1,0))),SUM(KJ31:KU31)),"")</f>
        <v>724.07225896300201</v>
      </c>
      <c r="KW31" s="59">
        <f>+IFERROR(IF(ISTEXT(KW$5)=FALSE,(INDEX(BCR!$1:$1048576,MATCH('Estadísticas BCR'!KW$5,BCR!$A:$A,0),MATCH('Estadísticas BCR'!$B31,BCR!$1:$1,0))),SUM(KK31:KV31)),"")</f>
        <v>703.88318878077803</v>
      </c>
      <c r="KX31" s="59">
        <f>+IFERROR(IF(ISTEXT(KX$5)=FALSE,(INDEX(BCR!$1:$1048576,MATCH('Estadísticas BCR'!KX$5,BCR!$A:$A,0),MATCH('Estadísticas BCR'!$B31,BCR!$1:$1,0))),SUM(KL31:KW31)),"")</f>
        <v>771.76579700919297</v>
      </c>
      <c r="KY31" s="59">
        <f>+IFERROR(IF(ISTEXT(KY$5)=FALSE,(INDEX(BCR!$1:$1048576,MATCH('Estadísticas BCR'!KY$5,BCR!$A:$A,0),MATCH('Estadísticas BCR'!$B31,BCR!$1:$1,0))),SUM(KM31:KX31)),"")</f>
        <v>737.04391874621604</v>
      </c>
      <c r="KZ31" s="59">
        <f>+IFERROR(IF(ISTEXT(KZ$5)=FALSE,(INDEX(BCR!$1:$1048576,MATCH('Estadísticas BCR'!KZ$5,BCR!$A:$A,0),MATCH('Estadísticas BCR'!$B31,BCR!$1:$1,0))),SUM(KN31:KY31)),"")</f>
        <v>862.13269794954101</v>
      </c>
      <c r="LA31" s="59">
        <f>+IFERROR(IF(ISTEXT(LA$5)=FALSE,(INDEX(BCR!$1:$1048576,MATCH('Estadísticas BCR'!LA$5,BCR!$A:$A,0),MATCH('Estadísticas BCR'!$B31,BCR!$1:$1,0))),SUM(KO31:KZ31)),"")</f>
        <v>739.47798243473596</v>
      </c>
      <c r="LB31" s="59">
        <f>+IFERROR(IF(ISTEXT(LB$5)=FALSE,(INDEX(BCR!$1:$1048576,MATCH('Estadísticas BCR'!LB$5,BCR!$A:$A,0),MATCH('Estadísticas BCR'!$B31,BCR!$1:$1,0))),SUM(KP31:LA31)),"")</f>
        <v>828.97387906444601</v>
      </c>
      <c r="LC31" s="60">
        <f>+IFERROR(IF(ISTEXT(LC$5)=FALSE,(INDEX(BCR!$1:$1048576,MATCH('Estadísticas BCR'!LC$5,BCR!$A:$A,0),MATCH('Estadísticas BCR'!$B31,BCR!$1:$1,0))),SUM(KQ31:LB31)),"")</f>
        <v>8805.9683601182442</v>
      </c>
      <c r="LD31" s="59">
        <f>+IFERROR(IF(ISTEXT(LD$5)=FALSE,(INDEX(BCR!$1:$1048576,MATCH('Estadísticas BCR'!LD$5,BCR!$A:$A,0),MATCH('Estadísticas BCR'!$B31,BCR!$1:$1,0))),SUM(KR31:LC31)),"")</f>
        <v>748.11560303920101</v>
      </c>
      <c r="LE31" s="59">
        <f>+IFERROR(IF(ISTEXT(LE$5)=FALSE,(INDEX(BCR!$1:$1048576,MATCH('Estadísticas BCR'!LE$5,BCR!$A:$A,0),MATCH('Estadísticas BCR'!$B31,BCR!$1:$1,0))),SUM(KS31:LD31)),"")</f>
        <v>700.72279110089596</v>
      </c>
      <c r="LF31" s="59">
        <f>+IFERROR(IF(ISTEXT(LF$5)=FALSE,(INDEX(BCR!$1:$1048576,MATCH('Estadísticas BCR'!LF$5,BCR!$A:$A,0),MATCH('Estadísticas BCR'!$B31,BCR!$1:$1,0))),SUM(KT31:LE31)),"")</f>
        <v>698.85344415390205</v>
      </c>
      <c r="LG31" s="59">
        <f>+IFERROR(IF(ISTEXT(LG$5)=FALSE,(INDEX(BCR!$1:$1048576,MATCH('Estadísticas BCR'!LG$5,BCR!$A:$A,0),MATCH('Estadísticas BCR'!$B31,BCR!$1:$1,0))),SUM(KU31:LF31)),"")</f>
        <v>787.39746796920997</v>
      </c>
      <c r="LH31" s="59">
        <f>+IFERROR(IF(ISTEXT(LH$5)=FALSE,(INDEX(BCR!$1:$1048576,MATCH('Estadísticas BCR'!LH$5,BCR!$A:$A,0),MATCH('Estadísticas BCR'!$B31,BCR!$1:$1,0))),SUM(KV31:LG31)),"")</f>
        <v>723.82316283678904</v>
      </c>
      <c r="LI31" s="59">
        <f>+IFERROR(IF(ISTEXT(LI$5)=FALSE,(INDEX(BCR!$1:$1048576,MATCH('Estadísticas BCR'!LI$5,BCR!$A:$A,0),MATCH('Estadísticas BCR'!$B31,BCR!$1:$1,0))),SUM(KW31:LH31)),"")</f>
        <v>771.85902918600198</v>
      </c>
      <c r="LJ31" s="59">
        <f>+IFERROR(IF(ISTEXT(LJ$5)=FALSE,(INDEX(BCR!$1:$1048576,MATCH('Estadísticas BCR'!LJ$5,BCR!$A:$A,0),MATCH('Estadísticas BCR'!$B31,BCR!$1:$1,0))),SUM(KX31:LI31)),"")</f>
        <v>832.33993686319002</v>
      </c>
      <c r="LK31" s="59">
        <f>+IFERROR(IF(ISTEXT(LK$5)=FALSE,(INDEX(BCR!$1:$1048576,MATCH('Estadísticas BCR'!LK$5,BCR!$A:$A,0),MATCH('Estadísticas BCR'!$B31,BCR!$1:$1,0))),SUM(KY31:LJ31)),"")</f>
        <v>837.75189958619399</v>
      </c>
      <c r="LL31" s="59">
        <f>+IFERROR(IF(ISTEXT(LL$5)=FALSE,(INDEX(BCR!$1:$1048576,MATCH('Estadísticas BCR'!LL$5,BCR!$A:$A,0),MATCH('Estadísticas BCR'!$B31,BCR!$1:$1,0))),SUM(KZ31:LK31)),"")</f>
        <v>757.63935828348895</v>
      </c>
      <c r="LM31" s="59">
        <f>+IFERROR(IF(ISTEXT(LM$5)=FALSE,(INDEX(BCR!$1:$1048576,MATCH('Estadísticas BCR'!LM$5,BCR!$A:$A,0),MATCH('Estadísticas BCR'!$B31,BCR!$1:$1,0))),SUM(LA31:LL31)),"")</f>
        <v>905.01160393308498</v>
      </c>
      <c r="LN31" s="59">
        <f>+IFERROR(IF(ISTEXT(LN$5)=FALSE,(INDEX(BCR!$1:$1048576,MATCH('Estadísticas BCR'!LN$5,BCR!$A:$A,0),MATCH('Estadísticas BCR'!$B31,BCR!$1:$1,0))),SUM(LB31:LM31)),"")</f>
        <v>854.24550295264601</v>
      </c>
      <c r="LO31" s="59">
        <f>+IFERROR(IF(ISTEXT(LO$5)=FALSE,(INDEX(BCR!$1:$1048576,MATCH('Estadísticas BCR'!LO$5,BCR!$A:$A,0),MATCH('Estadísticas BCR'!$B31,BCR!$1:$1,0))),SUM(LC31:LN31)),"")</f>
        <v>834.78275282041102</v>
      </c>
      <c r="LP31" s="60">
        <f>+IFERROR(IF(ISTEXT(LP$5)=FALSE,(INDEX(BCR!$1:$1048576,MATCH('Estadísticas BCR'!LP$5,BCR!$A:$A,0),MATCH('Estadísticas BCR'!$B31,BCR!$1:$1,0))),SUM(LD31:LO31)),"")</f>
        <v>9452.5425527250154</v>
      </c>
      <c r="LQ31" s="59">
        <f>+IFERROR(IF(ISTEXT(LQ$5)=FALSE,(INDEX(BCR!$1:$1048576,MATCH('Estadísticas BCR'!LQ$5,BCR!$A:$A,0),MATCH('Estadísticas BCR'!$B31,BCR!$1:$1,0))),SUM(LE31:LP31)),"")</f>
        <v>938.27222893100395</v>
      </c>
      <c r="LR31" s="59">
        <f>+IFERROR(IF(ISTEXT(LR$5)=FALSE,(INDEX(BCR!$1:$1048576,MATCH('Estadísticas BCR'!LR$5,BCR!$A:$A,0),MATCH('Estadísticas BCR'!$B31,BCR!$1:$1,0))),SUM(LF31:LQ31)),"")</f>
        <v>790.28508453349502</v>
      </c>
      <c r="LS31" s="59">
        <f>+IFERROR(IF(ISTEXT(LS$5)=FALSE,(INDEX(BCR!$1:$1048576,MATCH('Estadísticas BCR'!LS$5,BCR!$A:$A,0),MATCH('Estadísticas BCR'!$B31,BCR!$1:$1,0))),SUM(LG31:LR31)),"")</f>
        <v>896.03392397359198</v>
      </c>
      <c r="LT31" s="59">
        <f>+IFERROR(IF(ISTEXT(LT$5)=FALSE,(INDEX(BCR!$1:$1048576,MATCH('Estadísticas BCR'!LT$5,BCR!$A:$A,0),MATCH('Estadísticas BCR'!$B31,BCR!$1:$1,0))),SUM(LH31:LS31)),"")</f>
        <v>841.12547308820206</v>
      </c>
      <c r="LU31" s="59">
        <f>+IFERROR(IF(ISTEXT(LU$5)=FALSE,(INDEX(BCR!$1:$1048576,MATCH('Estadísticas BCR'!LU$5,BCR!$A:$A,0),MATCH('Estadísticas BCR'!$B31,BCR!$1:$1,0))),SUM(LI31:LT31)),"")</f>
        <v>852.07069142068997</v>
      </c>
      <c r="LV31" s="59">
        <f>+IFERROR(IF(ISTEXT(LV$5)=FALSE,(INDEX(BCR!$1:$1048576,MATCH('Estadísticas BCR'!LV$5,BCR!$A:$A,0),MATCH('Estadísticas BCR'!$B31,BCR!$1:$1,0))),SUM(LJ31:LU31)),"")</f>
        <v>841.05006790528796</v>
      </c>
      <c r="LW31" s="59">
        <f>+IFERROR(IF(ISTEXT(LW$5)=FALSE,(INDEX(BCR!$1:$1048576,MATCH('Estadísticas BCR'!LW$5,BCR!$A:$A,0),MATCH('Estadísticas BCR'!$B31,BCR!$1:$1,0))),SUM(LK31:LV31)),"")</f>
        <v>861.17762597329602</v>
      </c>
      <c r="LX31" s="59">
        <f>+IFERROR(IF(ISTEXT(LX$5)=FALSE,(INDEX(BCR!$1:$1048576,MATCH('Estadísticas BCR'!LX$5,BCR!$A:$A,0),MATCH('Estadísticas BCR'!$B31,BCR!$1:$1,0))),SUM(LL31:LW31)),"")</f>
        <v>969.10459482618899</v>
      </c>
      <c r="LY31" s="59">
        <f>+IFERROR(IF(ISTEXT(LY$5)=FALSE,(INDEX(BCR!$1:$1048576,MATCH('Estadísticas BCR'!LY$5,BCR!$A:$A,0),MATCH('Estadísticas BCR'!$B31,BCR!$1:$1,0))),SUM(LM31:LX31)),"")</f>
        <v>893.18056829509305</v>
      </c>
      <c r="LZ31" s="59">
        <f>+IFERROR(IF(ISTEXT(LZ$5)=FALSE,(INDEX(BCR!$1:$1048576,MATCH('Estadísticas BCR'!LZ$5,BCR!$A:$A,0),MATCH('Estadísticas BCR'!$B31,BCR!$1:$1,0))),SUM(LN31:LY31)),"")</f>
        <v>1027.4185110973201</v>
      </c>
      <c r="MA31" s="59">
        <f>+IFERROR(IF(ISTEXT(MA$5)=FALSE,(INDEX(BCR!$1:$1048576,MATCH('Estadísticas BCR'!MA$5,BCR!$A:$A,0),MATCH('Estadísticas BCR'!$B31,BCR!$1:$1,0))),SUM(LO31:LZ31)),"")</f>
        <v>959.28454372239003</v>
      </c>
      <c r="MB31" s="59">
        <f>+IFERROR(IF(ISTEXT(MB$5)=FALSE,(INDEX(BCR!$1:$1048576,MATCH('Estadísticas BCR'!MB$5,BCR!$A:$A,0),MATCH('Estadísticas BCR'!$B31,BCR!$1:$1,0))),SUM(LP31:MA31)),"")</f>
        <v>1032.6251940734901</v>
      </c>
      <c r="MC31" s="60">
        <f>+IFERROR(IF(ISTEXT(MC$5)=FALSE,(INDEX(BCR!$1:$1048576,MATCH('Estadísticas BCR'!MC$5,BCR!$A:$A,0),MATCH('Estadísticas BCR'!$B31,BCR!$1:$1,0))),SUM(LQ31:MB31)),"")</f>
        <v>10901.628507840047</v>
      </c>
      <c r="MD31" s="59">
        <f>+IFERROR(IF(ISTEXT(MD$5)=FALSE,(INDEX(BCR!$1:$1048576,MATCH('Estadísticas BCR'!MD$5,BCR!$A:$A,0),MATCH('Estadísticas BCR'!$B31,BCR!$1:$1,0))),SUM(LR31:MC31)),"")</f>
        <v>956.94333735819998</v>
      </c>
      <c r="ME31" s="59">
        <f>+IFERROR(IF(ISTEXT(ME$5)=FALSE,(INDEX(BCR!$1:$1048576,MATCH('Estadísticas BCR'!ME$5,BCR!$A:$A,0),MATCH('Estadísticas BCR'!$B31,BCR!$1:$1,0))),SUM(LS31:MD31)),"")</f>
        <v>953.47456163999698</v>
      </c>
      <c r="MF31" s="59">
        <f>+IFERROR(IF(ISTEXT(MF$5)=FALSE,(INDEX(BCR!$1:$1048576,MATCH('Estadísticas BCR'!MF$5,BCR!$A:$A,0),MATCH('Estadísticas BCR'!$B31,BCR!$1:$1,0))),SUM(LT31:ME31)),"")</f>
        <v>0</v>
      </c>
      <c r="MG31" s="59" t="str">
        <f>+IFERROR(IF(ISTEXT(MG$5)=FALSE,(INDEX(BCR!$1:$1048576,MATCH('Estadísticas BCR'!MG$5,BCR!$A:$A,0),MATCH('Estadísticas BCR'!$B31,BCR!$1:$1,0))),SUM(LU31:MF31)),"")</f>
        <v/>
      </c>
      <c r="MH31" s="59" t="str">
        <f>+IFERROR(IF(ISTEXT(MH$5)=FALSE,(INDEX(BCR!$1:$1048576,MATCH('Estadísticas BCR'!MH$5,BCR!$A:$A,0),MATCH('Estadísticas BCR'!$B31,BCR!$1:$1,0))),SUM(LV31:MG31)),"")</f>
        <v/>
      </c>
      <c r="MI31" s="59" t="str">
        <f>+IFERROR(IF(ISTEXT(MI$5)=FALSE,(INDEX(BCR!$1:$1048576,MATCH('Estadísticas BCR'!MI$5,BCR!$A:$A,0),MATCH('Estadísticas BCR'!$B31,BCR!$1:$1,0))),SUM(LW31:MH31)),"")</f>
        <v/>
      </c>
      <c r="MJ31" s="59" t="str">
        <f>+IFERROR(IF(ISTEXT(MJ$5)=FALSE,(INDEX(BCR!$1:$1048576,MATCH('Estadísticas BCR'!MJ$5,BCR!$A:$A,0),MATCH('Estadísticas BCR'!$B31,BCR!$1:$1,0))),SUM(LX31:MI31)),"")</f>
        <v/>
      </c>
      <c r="MK31" s="59" t="str">
        <f>+IFERROR(IF(ISTEXT(MK$5)=FALSE,(INDEX(BCR!$1:$1048576,MATCH('Estadísticas BCR'!MK$5,BCR!$A:$A,0),MATCH('Estadísticas BCR'!$B31,BCR!$1:$1,0))),SUM(LY31:MJ31)),"")</f>
        <v/>
      </c>
      <c r="ML31" s="59" t="str">
        <f>+IFERROR(IF(ISTEXT(ML$5)=FALSE,(INDEX(BCR!$1:$1048576,MATCH('Estadísticas BCR'!ML$5,BCR!$A:$A,0),MATCH('Estadísticas BCR'!$B31,BCR!$1:$1,0))),SUM(LZ31:MK31)),"")</f>
        <v/>
      </c>
      <c r="MM31" s="59" t="str">
        <f>+IFERROR(IF(ISTEXT(MM$5)=FALSE,(INDEX(BCR!$1:$1048576,MATCH('Estadísticas BCR'!MM$5,BCR!$A:$A,0),MATCH('Estadísticas BCR'!$B31,BCR!$1:$1,0))),SUM(MA31:ML31)),"")</f>
        <v/>
      </c>
      <c r="MN31" s="59" t="str">
        <f>+IFERROR(IF(ISTEXT(MN$5)=FALSE,(INDEX(BCR!$1:$1048576,MATCH('Estadísticas BCR'!MN$5,BCR!$A:$A,0),MATCH('Estadísticas BCR'!$B31,BCR!$1:$1,0))),SUM(MB31:MM31)),"")</f>
        <v/>
      </c>
      <c r="MO31" s="59" t="str">
        <f>+IFERROR(IF(ISTEXT(MO$5)=FALSE,(INDEX(BCR!$1:$1048576,MATCH('Estadísticas BCR'!MO$5,BCR!$A:$A,0),MATCH('Estadísticas BCR'!$B31,BCR!$1:$1,0))),SUM(MC31:MN31)),"")</f>
        <v/>
      </c>
      <c r="MP31" s="60">
        <f>+IFERROR(IF(ISTEXT(MP$5)=FALSE,(INDEX(BCR!$1:$1048576,MATCH('Estadísticas BCR'!MP$5,BCR!$A:$A,0),MATCH('Estadísticas BCR'!$B31,BCR!$1:$1,0))),SUM(MD31:MO31)),"")</f>
        <v>1910.417898998197</v>
      </c>
    </row>
    <row r="32" spans="2:354" outlineLevel="1">
      <c r="B32" s="9" t="s">
        <v>34</v>
      </c>
      <c r="C32" s="126" t="s">
        <v>304</v>
      </c>
      <c r="D32" s="104">
        <f>+IFERROR(IF(ISTEXT(D$5)=FALSE,(INDEX(BCR!$1:$1048576,MATCH('Estadísticas BCR'!D$5,BCR!$A:$A,0),MATCH('Estadísticas BCR'!$B32,BCR!$1:$1,0))),SUM(#REF!)),"")</f>
        <v>0</v>
      </c>
      <c r="E32" s="104">
        <f>+IFERROR(IF(ISTEXT(E$5)=FALSE,(INDEX(BCR!$1:$1048576,MATCH('Estadísticas BCR'!E$5,BCR!$A:$A,0),MATCH('Estadísticas BCR'!$B32,BCR!$1:$1,0))),SUM(#REF!)),"")</f>
        <v>0</v>
      </c>
      <c r="F32" s="104">
        <f>+IFERROR(IF(ISTEXT(F$5)=FALSE,(INDEX(BCR!$1:$1048576,MATCH('Estadísticas BCR'!F$5,BCR!$A:$A,0),MATCH('Estadísticas BCR'!$B32,BCR!$1:$1,0))),SUM(#REF!)),"")</f>
        <v>0</v>
      </c>
      <c r="G32" s="104" t="str">
        <f>+IFERROR(IF(ISTEXT(G$5)=FALSE,(INDEX(BCR!$1:$1048576,MATCH('Estadísticas BCR'!G$5,BCR!$A:$A,0),MATCH('Estadísticas BCR'!$B32,BCR!$1:$1,0))),SUM(#REF!)),"")</f>
        <v/>
      </c>
      <c r="H32" s="104">
        <f>+IFERROR(IF(ISTEXT(H$5)=FALSE,(INDEX(BCR!$1:$1048576,MATCH('Estadísticas BCR'!H$5,BCR!$A:$A,0),MATCH('Estadísticas BCR'!$B32,BCR!$1:$1,0))),SUM(#REF!)),"")</f>
        <v>0</v>
      </c>
      <c r="I32" s="104">
        <f>+IFERROR(IF(ISTEXT(I$5)=FALSE,(INDEX(BCR!$1:$1048576,MATCH('Estadísticas BCR'!I$5,BCR!$A:$A,0),MATCH('Estadísticas BCR'!$B32,BCR!$1:$1,0))),SUM(#REF!)),"")</f>
        <v>0</v>
      </c>
      <c r="J32" s="104">
        <f>+IFERROR(IF(ISTEXT(J$5)=FALSE,(INDEX(BCR!$1:$1048576,MATCH('Estadísticas BCR'!J$5,BCR!$A:$A,0),MATCH('Estadísticas BCR'!$B32,BCR!$1:$1,0))),SUM(#REF!)),"")</f>
        <v>0</v>
      </c>
      <c r="K32" s="104">
        <f>+IFERROR(IF(ISTEXT(K$5)=FALSE,(INDEX(BCR!$1:$1048576,MATCH('Estadísticas BCR'!K$5,BCR!$A:$A,0),MATCH('Estadísticas BCR'!$B32,BCR!$1:$1,0))),SUM(#REF!)),"")</f>
        <v>0</v>
      </c>
      <c r="L32" s="104">
        <f>+IFERROR(IF(ISTEXT(L$5)=FALSE,(INDEX(BCR!$1:$1048576,MATCH('Estadísticas BCR'!L$5,BCR!$A:$A,0),MATCH('Estadísticas BCR'!$B32,BCR!$1:$1,0))),SUM(#REF!)),"")</f>
        <v>0</v>
      </c>
      <c r="M32" s="104">
        <f>+IFERROR(IF(ISTEXT(M$5)=FALSE,(INDEX(BCR!$1:$1048576,MATCH('Estadísticas BCR'!M$5,BCR!$A:$A,0),MATCH('Estadísticas BCR'!$B32,BCR!$1:$1,0))),SUM(#REF!)),"")</f>
        <v>0</v>
      </c>
      <c r="N32" s="104">
        <f>+IFERROR(IF(ISTEXT(N$5)=FALSE,(INDEX(BCR!$1:$1048576,MATCH('Estadísticas BCR'!N$5,BCR!$A:$A,0),MATCH('Estadísticas BCR'!$B32,BCR!$1:$1,0))),SUM(#REF!)),"")</f>
        <v>0</v>
      </c>
      <c r="O32" s="104">
        <f>+IFERROR(IF(ISTEXT(O$5)=FALSE,(INDEX(BCR!$1:$1048576,MATCH('Estadísticas BCR'!O$5,BCR!$A:$A,0),MATCH('Estadísticas BCR'!$B32,BCR!$1:$1,0))),SUM(#REF!)),"")</f>
        <v>0</v>
      </c>
      <c r="P32" s="60">
        <f>+IFERROR(IF(ISTEXT(P$5)=FALSE,(INDEX(BCR!$1:$1048576,MATCH('Estadísticas BCR'!P$5,BCR!$A:$A,0),MATCH('Estadísticas BCR'!$B32,BCR!$1:$1,0))),SUM(D32:O32)),"")</f>
        <v>0</v>
      </c>
      <c r="Q32" s="104">
        <f>+IFERROR(IF(ISTEXT(Q$5)=FALSE,(INDEX(BCR!$1:$1048576,MATCH('Estadísticas BCR'!Q$5,BCR!$A:$A,0),MATCH('Estadísticas BCR'!$B32,BCR!$1:$1,0))),SUM(#REF!)),"")</f>
        <v>0</v>
      </c>
      <c r="R32" s="104">
        <f>+IFERROR(IF(ISTEXT(R$5)=FALSE,(INDEX(BCR!$1:$1048576,MATCH('Estadísticas BCR'!R$5,BCR!$A:$A,0),MATCH('Estadísticas BCR'!$B32,BCR!$1:$1,0))),SUM(#REF!)),"")</f>
        <v>0</v>
      </c>
      <c r="S32" s="104">
        <f>+IFERROR(IF(ISTEXT(S$5)=FALSE,(INDEX(BCR!$1:$1048576,MATCH('Estadísticas BCR'!S$5,BCR!$A:$A,0),MATCH('Estadísticas BCR'!$B32,BCR!$1:$1,0))),SUM(#REF!)),"")</f>
        <v>0</v>
      </c>
      <c r="T32" s="104">
        <f>+IFERROR(IF(ISTEXT(T$5)=FALSE,(INDEX(BCR!$1:$1048576,MATCH('Estadísticas BCR'!T$5,BCR!$A:$A,0),MATCH('Estadísticas BCR'!$B32,BCR!$1:$1,0))),SUM(#REF!)),"")</f>
        <v>0</v>
      </c>
      <c r="U32" s="104">
        <f>+IFERROR(IF(ISTEXT(U$5)=FALSE,(INDEX(BCR!$1:$1048576,MATCH('Estadísticas BCR'!U$5,BCR!$A:$A,0),MATCH('Estadísticas BCR'!$B32,BCR!$1:$1,0))),SUM(#REF!)),"")</f>
        <v>0</v>
      </c>
      <c r="V32" s="104">
        <f>+IFERROR(IF(ISTEXT(V$5)=FALSE,(INDEX(BCR!$1:$1048576,MATCH('Estadísticas BCR'!V$5,BCR!$A:$A,0),MATCH('Estadísticas BCR'!$B32,BCR!$1:$1,0))),SUM(#REF!)),"")</f>
        <v>0</v>
      </c>
      <c r="W32" s="104">
        <f>+IFERROR(IF(ISTEXT(W$5)=FALSE,(INDEX(BCR!$1:$1048576,MATCH('Estadísticas BCR'!W$5,BCR!$A:$A,0),MATCH('Estadísticas BCR'!$B32,BCR!$1:$1,0))),SUM(#REF!)),"")</f>
        <v>0</v>
      </c>
      <c r="X32" s="104">
        <f>+IFERROR(IF(ISTEXT(X$5)=FALSE,(INDEX(BCR!$1:$1048576,MATCH('Estadísticas BCR'!X$5,BCR!$A:$A,0),MATCH('Estadísticas BCR'!$B32,BCR!$1:$1,0))),SUM(#REF!)),"")</f>
        <v>0</v>
      </c>
      <c r="Y32" s="104">
        <f>+IFERROR(IF(ISTEXT(Y$5)=FALSE,(INDEX(BCR!$1:$1048576,MATCH('Estadísticas BCR'!Y$5,BCR!$A:$A,0),MATCH('Estadísticas BCR'!$B32,BCR!$1:$1,0))),SUM(#REF!)),"")</f>
        <v>0</v>
      </c>
      <c r="Z32" s="104">
        <f>+IFERROR(IF(ISTEXT(Z$5)=FALSE,(INDEX(BCR!$1:$1048576,MATCH('Estadísticas BCR'!Z$5,BCR!$A:$A,0),MATCH('Estadísticas BCR'!$B32,BCR!$1:$1,0))),SUM(#REF!)),"")</f>
        <v>0</v>
      </c>
      <c r="AA32" s="104">
        <f>+IFERROR(IF(ISTEXT(AA$5)=FALSE,(INDEX(BCR!$1:$1048576,MATCH('Estadísticas BCR'!AA$5,BCR!$A:$A,0),MATCH('Estadísticas BCR'!$B32,BCR!$1:$1,0))),SUM(#REF!)),"")</f>
        <v>0</v>
      </c>
      <c r="AB32" s="104">
        <f>+IFERROR(IF(ISTEXT(AB$5)=FALSE,(INDEX(BCR!$1:$1048576,MATCH('Estadísticas BCR'!AB$5,BCR!$A:$A,0),MATCH('Estadísticas BCR'!$B32,BCR!$1:$1,0))),SUM(#REF!)),"")</f>
        <v>0</v>
      </c>
      <c r="AC32" s="60">
        <f>+IFERROR(IF(ISTEXT(AC$5)=FALSE,(INDEX(BCR!$1:$1048576,MATCH('Estadísticas BCR'!AC$5,BCR!$A:$A,0),MATCH('Estadísticas BCR'!$B32,BCR!$1:$1,0))),SUM(Q32:AB32)),"")</f>
        <v>0</v>
      </c>
      <c r="AD32" s="59">
        <f>+IFERROR(IF(ISTEXT(AD$5)=FALSE,(INDEX(BCR!$1:$1048576,MATCH('Estadísticas BCR'!AD$5,BCR!$A:$A,0),MATCH('Estadísticas BCR'!$B32,BCR!$1:$1,0))),SUM(#REF!)),"")</f>
        <v>0</v>
      </c>
      <c r="AE32" s="59">
        <f>+IFERROR(IF(ISTEXT(AE$5)=FALSE,(INDEX(BCR!$1:$1048576,MATCH('Estadísticas BCR'!AE$5,BCR!$A:$A,0),MATCH('Estadísticas BCR'!$B32,BCR!$1:$1,0))),SUM(#REF!)),"")</f>
        <v>0</v>
      </c>
      <c r="AF32" s="59">
        <f>+IFERROR(IF(ISTEXT(AF$5)=FALSE,(INDEX(BCR!$1:$1048576,MATCH('Estadísticas BCR'!AF$5,BCR!$A:$A,0),MATCH('Estadísticas BCR'!$B32,BCR!$1:$1,0))),SUM(#REF!)),"")</f>
        <v>0</v>
      </c>
      <c r="AG32" s="59">
        <f>+IFERROR(IF(ISTEXT(AG$5)=FALSE,(INDEX(BCR!$1:$1048576,MATCH('Estadísticas BCR'!AG$5,BCR!$A:$A,0),MATCH('Estadísticas BCR'!$B32,BCR!$1:$1,0))),SUM(#REF!)),"")</f>
        <v>0</v>
      </c>
      <c r="AH32" s="59">
        <f>+IFERROR(IF(ISTEXT(AH$5)=FALSE,(INDEX(BCR!$1:$1048576,MATCH('Estadísticas BCR'!AH$5,BCR!$A:$A,0),MATCH('Estadísticas BCR'!$B32,BCR!$1:$1,0))),SUM(#REF!)),"")</f>
        <v>0</v>
      </c>
      <c r="AI32" s="59">
        <f>+IFERROR(IF(ISTEXT(AI$5)=FALSE,(INDEX(BCR!$1:$1048576,MATCH('Estadísticas BCR'!AI$5,BCR!$A:$A,0),MATCH('Estadísticas BCR'!$B32,BCR!$1:$1,0))),SUM(#REF!)),"")</f>
        <v>0</v>
      </c>
      <c r="AJ32" s="59">
        <f>+IFERROR(IF(ISTEXT(AJ$5)=FALSE,(INDEX(BCR!$1:$1048576,MATCH('Estadísticas BCR'!AJ$5,BCR!$A:$A,0),MATCH('Estadísticas BCR'!$B32,BCR!$1:$1,0))),SUM(#REF!)),"")</f>
        <v>0</v>
      </c>
      <c r="AK32" s="59">
        <f>+IFERROR(IF(ISTEXT(AK$5)=FALSE,(INDEX(BCR!$1:$1048576,MATCH('Estadísticas BCR'!AK$5,BCR!$A:$A,0),MATCH('Estadísticas BCR'!$B32,BCR!$1:$1,0))),SUM(#REF!)),"")</f>
        <v>0</v>
      </c>
      <c r="AL32" s="59">
        <f>+IFERROR(IF(ISTEXT(AL$5)=FALSE,(INDEX(BCR!$1:$1048576,MATCH('Estadísticas BCR'!AL$5,BCR!$A:$A,0),MATCH('Estadísticas BCR'!$B32,BCR!$1:$1,0))),SUM(#REF!)),"")</f>
        <v>0</v>
      </c>
      <c r="AM32" s="59">
        <f>+IFERROR(IF(ISTEXT(AM$5)=FALSE,(INDEX(BCR!$1:$1048576,MATCH('Estadísticas BCR'!AM$5,BCR!$A:$A,0),MATCH('Estadísticas BCR'!$B32,BCR!$1:$1,0))),SUM(#REF!)),"")</f>
        <v>0</v>
      </c>
      <c r="AN32" s="59">
        <f>+IFERROR(IF(ISTEXT(AN$5)=FALSE,(INDEX(BCR!$1:$1048576,MATCH('Estadísticas BCR'!AN$5,BCR!$A:$A,0),MATCH('Estadísticas BCR'!$B32,BCR!$1:$1,0))),SUM(#REF!)),"")</f>
        <v>0</v>
      </c>
      <c r="AO32" s="59">
        <f>+IFERROR(IF(ISTEXT(AO$5)=FALSE,(INDEX(BCR!$1:$1048576,MATCH('Estadísticas BCR'!AO$5,BCR!$A:$A,0),MATCH('Estadísticas BCR'!$B32,BCR!$1:$1,0))),SUM(#REF!)),"")</f>
        <v>0</v>
      </c>
      <c r="AP32" s="60">
        <f>+IFERROR(IF(ISTEXT(AP$5)=FALSE,(INDEX(BCR!$1:$1048576,MATCH('Estadísticas BCR'!AP$5,BCR!$A:$A,0),MATCH('Estadísticas BCR'!$B32,BCR!$1:$1,0))),SUM(AD32:AO32)),"")</f>
        <v>0</v>
      </c>
      <c r="AQ32" s="59">
        <f>+IFERROR(IF(ISTEXT(AQ$5)=FALSE,(INDEX(BCR!$1:$1048576,MATCH('Estadísticas BCR'!AQ$5,BCR!$A:$A,0),MATCH('Estadísticas BCR'!$B32,BCR!$1:$1,0))),SUM(#REF!)),"")</f>
        <v>0</v>
      </c>
      <c r="AR32" s="59">
        <f>+IFERROR(IF(ISTEXT(AR$5)=FALSE,(INDEX(BCR!$1:$1048576,MATCH('Estadísticas BCR'!AR$5,BCR!$A:$A,0),MATCH('Estadísticas BCR'!$B32,BCR!$1:$1,0))),SUM(#REF!)),"")</f>
        <v>0</v>
      </c>
      <c r="AS32" s="59">
        <f>+IFERROR(IF(ISTEXT(AS$5)=FALSE,(INDEX(BCR!$1:$1048576,MATCH('Estadísticas BCR'!AS$5,BCR!$A:$A,0),MATCH('Estadísticas BCR'!$B32,BCR!$1:$1,0))),SUM(#REF!)),"")</f>
        <v>0</v>
      </c>
      <c r="AT32" s="59">
        <f>+IFERROR(IF(ISTEXT(AT$5)=FALSE,(INDEX(BCR!$1:$1048576,MATCH('Estadísticas BCR'!AT$5,BCR!$A:$A,0),MATCH('Estadísticas BCR'!$B32,BCR!$1:$1,0))),SUM(#REF!)),"")</f>
        <v>0</v>
      </c>
      <c r="AU32" s="59">
        <f>+IFERROR(IF(ISTEXT(AU$5)=FALSE,(INDEX(BCR!$1:$1048576,MATCH('Estadísticas BCR'!AU$5,BCR!$A:$A,0),MATCH('Estadísticas BCR'!$B32,BCR!$1:$1,0))),SUM(#REF!)),"")</f>
        <v>0</v>
      </c>
      <c r="AV32" s="59">
        <f>+IFERROR(IF(ISTEXT(AV$5)=FALSE,(INDEX(BCR!$1:$1048576,MATCH('Estadísticas BCR'!AV$5,BCR!$A:$A,0),MATCH('Estadísticas BCR'!$B32,BCR!$1:$1,0))),SUM(#REF!)),"")</f>
        <v>0</v>
      </c>
      <c r="AW32" s="59">
        <f>+IFERROR(IF(ISTEXT(AW$5)=FALSE,(INDEX(BCR!$1:$1048576,MATCH('Estadísticas BCR'!AW$5,BCR!$A:$A,0),MATCH('Estadísticas BCR'!$B32,BCR!$1:$1,0))),SUM(#REF!)),"")</f>
        <v>0</v>
      </c>
      <c r="AX32" s="59">
        <f>+IFERROR(IF(ISTEXT(AX$5)=FALSE,(INDEX(BCR!$1:$1048576,MATCH('Estadísticas BCR'!AX$5,BCR!$A:$A,0),MATCH('Estadísticas BCR'!$B32,BCR!$1:$1,0))),SUM(#REF!)),"")</f>
        <v>0</v>
      </c>
      <c r="AY32" s="59">
        <f>+IFERROR(IF(ISTEXT(AY$5)=FALSE,(INDEX(BCR!$1:$1048576,MATCH('Estadísticas BCR'!AY$5,BCR!$A:$A,0),MATCH('Estadísticas BCR'!$B32,BCR!$1:$1,0))),SUM(#REF!)),"")</f>
        <v>0</v>
      </c>
      <c r="AZ32" s="59">
        <f>+IFERROR(IF(ISTEXT(AZ$5)=FALSE,(INDEX(BCR!$1:$1048576,MATCH('Estadísticas BCR'!AZ$5,BCR!$A:$A,0),MATCH('Estadísticas BCR'!$B32,BCR!$1:$1,0))),SUM(#REF!)),"")</f>
        <v>0</v>
      </c>
      <c r="BA32" s="59">
        <f>+IFERROR(IF(ISTEXT(BA$5)=FALSE,(INDEX(BCR!$1:$1048576,MATCH('Estadísticas BCR'!BA$5,BCR!$A:$A,0),MATCH('Estadísticas BCR'!$B32,BCR!$1:$1,0))),SUM(#REF!)),"")</f>
        <v>0</v>
      </c>
      <c r="BB32" s="59">
        <f>+IFERROR(IF(ISTEXT(BB$5)=FALSE,(INDEX(BCR!$1:$1048576,MATCH('Estadísticas BCR'!BB$5,BCR!$A:$A,0),MATCH('Estadísticas BCR'!$B32,BCR!$1:$1,0))),SUM(#REF!)),"")</f>
        <v>0</v>
      </c>
      <c r="BC32" s="60">
        <f>+IFERROR(IF(ISTEXT(BC$5)=FALSE,(INDEX(BCR!$1:$1048576,MATCH('Estadísticas BCR'!BC$5,BCR!$A:$A,0),MATCH('Estadísticas BCR'!$B32,BCR!$1:$1,0))),SUM(AQ32:BB32)),"")</f>
        <v>0</v>
      </c>
      <c r="BD32" s="59">
        <f>+IFERROR(IF(ISTEXT(BD$5)=FALSE,(INDEX(BCR!$1:$1048576,MATCH('Estadísticas BCR'!BD$5,BCR!$A:$A,0),MATCH('Estadísticas BCR'!$B32,BCR!$1:$1,0))),SUM(#REF!)),"")</f>
        <v>0</v>
      </c>
      <c r="BE32" s="59">
        <f>+IFERROR(IF(ISTEXT(BE$5)=FALSE,(INDEX(BCR!$1:$1048576,MATCH('Estadísticas BCR'!BE$5,BCR!$A:$A,0),MATCH('Estadísticas BCR'!$B32,BCR!$1:$1,0))),SUM(#REF!)),"")</f>
        <v>0</v>
      </c>
      <c r="BF32" s="59">
        <f>+IFERROR(IF(ISTEXT(BF$5)=FALSE,(INDEX(BCR!$1:$1048576,MATCH('Estadísticas BCR'!BF$5,BCR!$A:$A,0),MATCH('Estadísticas BCR'!$B32,BCR!$1:$1,0))),SUM(#REF!)),"")</f>
        <v>0</v>
      </c>
      <c r="BG32" s="59">
        <f>+IFERROR(IF(ISTEXT(BG$5)=FALSE,(INDEX(BCR!$1:$1048576,MATCH('Estadísticas BCR'!BG$5,BCR!$A:$A,0),MATCH('Estadísticas BCR'!$B32,BCR!$1:$1,0))),SUM(#REF!)),"")</f>
        <v>0</v>
      </c>
      <c r="BH32" s="59">
        <f>+IFERROR(IF(ISTEXT(BH$5)=FALSE,(INDEX(BCR!$1:$1048576,MATCH('Estadísticas BCR'!BH$5,BCR!$A:$A,0),MATCH('Estadísticas BCR'!$B32,BCR!$1:$1,0))),SUM(#REF!)),"")</f>
        <v>0</v>
      </c>
      <c r="BI32" s="59">
        <f>+IFERROR(IF(ISTEXT(BI$5)=FALSE,(INDEX(BCR!$1:$1048576,MATCH('Estadísticas BCR'!BI$5,BCR!$A:$A,0),MATCH('Estadísticas BCR'!$B32,BCR!$1:$1,0))),SUM(#REF!)),"")</f>
        <v>0</v>
      </c>
      <c r="BJ32" s="59">
        <f>+IFERROR(IF(ISTEXT(BJ$5)=FALSE,(INDEX(BCR!$1:$1048576,MATCH('Estadísticas BCR'!BJ$5,BCR!$A:$A,0),MATCH('Estadísticas BCR'!$B32,BCR!$1:$1,0))),SUM(#REF!)),"")</f>
        <v>0</v>
      </c>
      <c r="BK32" s="59">
        <f>+IFERROR(IF(ISTEXT(BK$5)=FALSE,(INDEX(BCR!$1:$1048576,MATCH('Estadísticas BCR'!BK$5,BCR!$A:$A,0),MATCH('Estadísticas BCR'!$B32,BCR!$1:$1,0))),SUM(#REF!)),"")</f>
        <v>0</v>
      </c>
      <c r="BL32" s="59">
        <f>+IFERROR(IF(ISTEXT(BL$5)=FALSE,(INDEX(BCR!$1:$1048576,MATCH('Estadísticas BCR'!BL$5,BCR!$A:$A,0),MATCH('Estadísticas BCR'!$B32,BCR!$1:$1,0))),SUM(#REF!)),"")</f>
        <v>0</v>
      </c>
      <c r="BM32" s="59">
        <f>+IFERROR(IF(ISTEXT(BM$5)=FALSE,(INDEX(BCR!$1:$1048576,MATCH('Estadísticas BCR'!BM$5,BCR!$A:$A,0),MATCH('Estadísticas BCR'!$B32,BCR!$1:$1,0))),SUM(#REF!)),"")</f>
        <v>0</v>
      </c>
      <c r="BN32" s="59">
        <f>+IFERROR(IF(ISTEXT(BN$5)=FALSE,(INDEX(BCR!$1:$1048576,MATCH('Estadísticas BCR'!BN$5,BCR!$A:$A,0),MATCH('Estadísticas BCR'!$B32,BCR!$1:$1,0))),SUM(#REF!)),"")</f>
        <v>0</v>
      </c>
      <c r="BO32" s="59">
        <f>+IFERROR(IF(ISTEXT(BO$5)=FALSE,(INDEX(BCR!$1:$1048576,MATCH('Estadísticas BCR'!BO$5,BCR!$A:$A,0),MATCH('Estadísticas BCR'!$B32,BCR!$1:$1,0))),SUM(#REF!)),"")</f>
        <v>0</v>
      </c>
      <c r="BP32" s="60">
        <f>+IFERROR(IF(ISTEXT(BP$5)=FALSE,(INDEX(BCR!$1:$1048576,MATCH('Estadísticas BCR'!BP$5,BCR!$A:$A,0),MATCH('Estadísticas BCR'!$B32,BCR!$1:$1,0))),SUM(BD32:BO32)),"")</f>
        <v>0</v>
      </c>
      <c r="BQ32" s="59">
        <f>+IFERROR(IF(ISTEXT(BQ$5)=FALSE,(INDEX(BCR!$1:$1048576,MATCH('Estadísticas BCR'!BQ$5,BCR!$A:$A,0),MATCH('Estadísticas BCR'!$B32,BCR!$1:$1,0))),SUM(#REF!)),"")</f>
        <v>0</v>
      </c>
      <c r="BR32" s="59">
        <f>+IFERROR(IF(ISTEXT(BR$5)=FALSE,(INDEX(BCR!$1:$1048576,MATCH('Estadísticas BCR'!BR$5,BCR!$A:$A,0),MATCH('Estadísticas BCR'!$B32,BCR!$1:$1,0))),SUM(#REF!)),"")</f>
        <v>0</v>
      </c>
      <c r="BS32" s="59">
        <f>+IFERROR(IF(ISTEXT(BS$5)=FALSE,(INDEX(BCR!$1:$1048576,MATCH('Estadísticas BCR'!BS$5,BCR!$A:$A,0),MATCH('Estadísticas BCR'!$B32,BCR!$1:$1,0))),SUM(#REF!)),"")</f>
        <v>0</v>
      </c>
      <c r="BT32" s="59">
        <f>+IFERROR(IF(ISTEXT(BT$5)=FALSE,(INDEX(BCR!$1:$1048576,MATCH('Estadísticas BCR'!BT$5,BCR!$A:$A,0),MATCH('Estadísticas BCR'!$B32,BCR!$1:$1,0))),SUM(#REF!)),"")</f>
        <v>0</v>
      </c>
      <c r="BU32" s="59">
        <f>+IFERROR(IF(ISTEXT(BU$5)=FALSE,(INDEX(BCR!$1:$1048576,MATCH('Estadísticas BCR'!BU$5,BCR!$A:$A,0),MATCH('Estadísticas BCR'!$B32,BCR!$1:$1,0))),SUM(#REF!)),"")</f>
        <v>0</v>
      </c>
      <c r="BV32" s="59">
        <f>+IFERROR(IF(ISTEXT(BV$5)=FALSE,(INDEX(BCR!$1:$1048576,MATCH('Estadísticas BCR'!BV$5,BCR!$A:$A,0),MATCH('Estadísticas BCR'!$B32,BCR!$1:$1,0))),SUM(#REF!)),"")</f>
        <v>0</v>
      </c>
      <c r="BW32" s="59">
        <f>+IFERROR(IF(ISTEXT(BW$5)=FALSE,(INDEX(BCR!$1:$1048576,MATCH('Estadísticas BCR'!BW$5,BCR!$A:$A,0),MATCH('Estadísticas BCR'!$B32,BCR!$1:$1,0))),SUM(#REF!)),"")</f>
        <v>0</v>
      </c>
      <c r="BX32" s="59">
        <f>+IFERROR(IF(ISTEXT(BX$5)=FALSE,(INDEX(BCR!$1:$1048576,MATCH('Estadísticas BCR'!BX$5,BCR!$A:$A,0),MATCH('Estadísticas BCR'!$B32,BCR!$1:$1,0))),SUM(#REF!)),"")</f>
        <v>0</v>
      </c>
      <c r="BY32" s="59">
        <f>+IFERROR(IF(ISTEXT(BY$5)=FALSE,(INDEX(BCR!$1:$1048576,MATCH('Estadísticas BCR'!BY$5,BCR!$A:$A,0),MATCH('Estadísticas BCR'!$B32,BCR!$1:$1,0))),SUM(#REF!)),"")</f>
        <v>0</v>
      </c>
      <c r="BZ32" s="59">
        <f>+IFERROR(IF(ISTEXT(BZ$5)=FALSE,(INDEX(BCR!$1:$1048576,MATCH('Estadísticas BCR'!BZ$5,BCR!$A:$A,0),MATCH('Estadísticas BCR'!$B32,BCR!$1:$1,0))),SUM(#REF!)),"")</f>
        <v>0</v>
      </c>
      <c r="CA32" s="59">
        <f>+IFERROR(IF(ISTEXT(CA$5)=FALSE,(INDEX(BCR!$1:$1048576,MATCH('Estadísticas BCR'!CA$5,BCR!$A:$A,0),MATCH('Estadísticas BCR'!$B32,BCR!$1:$1,0))),SUM(#REF!)),"")</f>
        <v>0</v>
      </c>
      <c r="CB32" s="59">
        <f>+IFERROR(IF(ISTEXT(CB$5)=FALSE,(INDEX(BCR!$1:$1048576,MATCH('Estadísticas BCR'!CB$5,BCR!$A:$A,0),MATCH('Estadísticas BCR'!$B32,BCR!$1:$1,0))),SUM(#REF!)),"")</f>
        <v>0</v>
      </c>
      <c r="CC32" s="60">
        <f>+IFERROR(IF(ISTEXT(CC$5)=FALSE,(INDEX(BCR!$1:$1048576,MATCH('Estadísticas BCR'!CC$5,BCR!$A:$A,0),MATCH('Estadísticas BCR'!$B32,BCR!$1:$1,0))),SUM(BQ32:CB32)),"")</f>
        <v>0</v>
      </c>
      <c r="CD32" s="59">
        <f>+IFERROR(IF(ISTEXT(CD$5)=FALSE,(INDEX(BCR!$1:$1048576,MATCH('Estadísticas BCR'!CD$5,BCR!$A:$A,0),MATCH('Estadísticas BCR'!$B32,BCR!$1:$1,0))),SUM(#REF!)),"")</f>
        <v>0</v>
      </c>
      <c r="CE32" s="59">
        <f>+IFERROR(IF(ISTEXT(CE$5)=FALSE,(INDEX(BCR!$1:$1048576,MATCH('Estadísticas BCR'!CE$5,BCR!$A:$A,0),MATCH('Estadísticas BCR'!$B32,BCR!$1:$1,0))),SUM(#REF!)),"")</f>
        <v>0</v>
      </c>
      <c r="CF32" s="59">
        <f>+IFERROR(IF(ISTEXT(CF$5)=FALSE,(INDEX(BCR!$1:$1048576,MATCH('Estadísticas BCR'!CF$5,BCR!$A:$A,0),MATCH('Estadísticas BCR'!$B32,BCR!$1:$1,0))),SUM(#REF!)),"")</f>
        <v>0</v>
      </c>
      <c r="CG32" s="59">
        <f>+IFERROR(IF(ISTEXT(CG$5)=FALSE,(INDEX(BCR!$1:$1048576,MATCH('Estadísticas BCR'!CG$5,BCR!$A:$A,0),MATCH('Estadísticas BCR'!$B32,BCR!$1:$1,0))),SUM(#REF!)),"")</f>
        <v>0</v>
      </c>
      <c r="CH32" s="59">
        <f>+IFERROR(IF(ISTEXT(CH$5)=FALSE,(INDEX(BCR!$1:$1048576,MATCH('Estadísticas BCR'!CH$5,BCR!$A:$A,0),MATCH('Estadísticas BCR'!$B32,BCR!$1:$1,0))),SUM(#REF!)),"")</f>
        <v>0</v>
      </c>
      <c r="CI32" s="59">
        <f>+IFERROR(IF(ISTEXT(CI$5)=FALSE,(INDEX(BCR!$1:$1048576,MATCH('Estadísticas BCR'!CI$5,BCR!$A:$A,0),MATCH('Estadísticas BCR'!$B32,BCR!$1:$1,0))),SUM(#REF!)),"")</f>
        <v>0</v>
      </c>
      <c r="CJ32" s="59">
        <f>+IFERROR(IF(ISTEXT(CJ$5)=FALSE,(INDEX(BCR!$1:$1048576,MATCH('Estadísticas BCR'!CJ$5,BCR!$A:$A,0),MATCH('Estadísticas BCR'!$B32,BCR!$1:$1,0))),SUM(#REF!)),"")</f>
        <v>0</v>
      </c>
      <c r="CK32" s="59">
        <f>+IFERROR(IF(ISTEXT(CK$5)=FALSE,(INDEX(BCR!$1:$1048576,MATCH('Estadísticas BCR'!CK$5,BCR!$A:$A,0),MATCH('Estadísticas BCR'!$B32,BCR!$1:$1,0))),SUM(#REF!)),"")</f>
        <v>0</v>
      </c>
      <c r="CL32" s="59">
        <f>+IFERROR(IF(ISTEXT(CL$5)=FALSE,(INDEX(BCR!$1:$1048576,MATCH('Estadísticas BCR'!CL$5,BCR!$A:$A,0),MATCH('Estadísticas BCR'!$B32,BCR!$1:$1,0))),SUM(#REF!)),"")</f>
        <v>0</v>
      </c>
      <c r="CM32" s="59">
        <f>+IFERROR(IF(ISTEXT(CM$5)=FALSE,(INDEX(BCR!$1:$1048576,MATCH('Estadísticas BCR'!CM$5,BCR!$A:$A,0),MATCH('Estadísticas BCR'!$B32,BCR!$1:$1,0))),SUM(#REF!)),"")</f>
        <v>0</v>
      </c>
      <c r="CN32" s="59">
        <f>+IFERROR(IF(ISTEXT(CN$5)=FALSE,(INDEX(BCR!$1:$1048576,MATCH('Estadísticas BCR'!CN$5,BCR!$A:$A,0),MATCH('Estadísticas BCR'!$B32,BCR!$1:$1,0))),SUM(#REF!)),"")</f>
        <v>0</v>
      </c>
      <c r="CO32" s="59">
        <f>+IFERROR(IF(ISTEXT(CO$5)=FALSE,(INDEX(BCR!$1:$1048576,MATCH('Estadísticas BCR'!CO$5,BCR!$A:$A,0),MATCH('Estadísticas BCR'!$B32,BCR!$1:$1,0))),SUM(#REF!)),"")</f>
        <v>0</v>
      </c>
      <c r="CP32" s="60">
        <f>+IFERROR(IF(ISTEXT(CP$5)=FALSE,(INDEX(BCR!$1:$1048576,MATCH('Estadísticas BCR'!CP$5,BCR!$A:$A,0),MATCH('Estadísticas BCR'!$B32,BCR!$1:$1,0))),SUM(CD32:CO32)),"")</f>
        <v>0</v>
      </c>
      <c r="CQ32" s="59">
        <f>+IFERROR(IF(ISTEXT(CQ$5)=FALSE,(INDEX(BCR!$1:$1048576,MATCH('Estadísticas BCR'!CQ$5,BCR!$A:$A,0),MATCH('Estadísticas BCR'!$B32,BCR!$1:$1,0))),SUM(#REF!)),"")</f>
        <v>0</v>
      </c>
      <c r="CR32" s="59">
        <f>+IFERROR(IF(ISTEXT(CR$5)=FALSE,(INDEX(BCR!$1:$1048576,MATCH('Estadísticas BCR'!CR$5,BCR!$A:$A,0),MATCH('Estadísticas BCR'!$B32,BCR!$1:$1,0))),SUM(#REF!)),"")</f>
        <v>0</v>
      </c>
      <c r="CS32" s="59">
        <f>+IFERROR(IF(ISTEXT(CS$5)=FALSE,(INDEX(BCR!$1:$1048576,MATCH('Estadísticas BCR'!CS$5,BCR!$A:$A,0),MATCH('Estadísticas BCR'!$B32,BCR!$1:$1,0))),SUM(#REF!)),"")</f>
        <v>0</v>
      </c>
      <c r="CT32" s="59">
        <f>+IFERROR(IF(ISTEXT(CT$5)=FALSE,(INDEX(BCR!$1:$1048576,MATCH('Estadísticas BCR'!CT$5,BCR!$A:$A,0),MATCH('Estadísticas BCR'!$B32,BCR!$1:$1,0))),SUM(#REF!)),"")</f>
        <v>0</v>
      </c>
      <c r="CU32" s="59">
        <f>+IFERROR(IF(ISTEXT(CU$5)=FALSE,(INDEX(BCR!$1:$1048576,MATCH('Estadísticas BCR'!CU$5,BCR!$A:$A,0),MATCH('Estadísticas BCR'!$B32,BCR!$1:$1,0))),SUM(#REF!)),"")</f>
        <v>0</v>
      </c>
      <c r="CV32" s="59">
        <f>+IFERROR(IF(ISTEXT(CV$5)=FALSE,(INDEX(BCR!$1:$1048576,MATCH('Estadísticas BCR'!CV$5,BCR!$A:$A,0),MATCH('Estadísticas BCR'!$B32,BCR!$1:$1,0))),SUM(#REF!)),"")</f>
        <v>0</v>
      </c>
      <c r="CW32" s="59">
        <f>+IFERROR(IF(ISTEXT(CW$5)=FALSE,(INDEX(BCR!$1:$1048576,MATCH('Estadísticas BCR'!CW$5,BCR!$A:$A,0),MATCH('Estadísticas BCR'!$B32,BCR!$1:$1,0))),SUM(#REF!)),"")</f>
        <v>0</v>
      </c>
      <c r="CX32" s="59">
        <f>+IFERROR(IF(ISTEXT(CX$5)=FALSE,(INDEX(BCR!$1:$1048576,MATCH('Estadísticas BCR'!CX$5,BCR!$A:$A,0),MATCH('Estadísticas BCR'!$B32,BCR!$1:$1,0))),SUM(#REF!)),"")</f>
        <v>0</v>
      </c>
      <c r="CY32" s="59">
        <f>+IFERROR(IF(ISTEXT(CY$5)=FALSE,(INDEX(BCR!$1:$1048576,MATCH('Estadísticas BCR'!CY$5,BCR!$A:$A,0),MATCH('Estadísticas BCR'!$B32,BCR!$1:$1,0))),SUM(#REF!)),"")</f>
        <v>0</v>
      </c>
      <c r="CZ32" s="59">
        <f>+IFERROR(IF(ISTEXT(CZ$5)=FALSE,(INDEX(BCR!$1:$1048576,MATCH('Estadísticas BCR'!CZ$5,BCR!$A:$A,0),MATCH('Estadísticas BCR'!$B32,BCR!$1:$1,0))),SUM(A32:CY32)),"")</f>
        <v>0</v>
      </c>
      <c r="DA32" s="59">
        <f>+IFERROR(IF(ISTEXT(DA$5)=FALSE,(INDEX(BCR!$1:$1048576,MATCH('Estadísticas BCR'!DA$5,BCR!$A:$A,0),MATCH('Estadísticas BCR'!$B32,BCR!$1:$1,0))),SUM(B32:CZ32)),"")</f>
        <v>0</v>
      </c>
      <c r="DB32" s="59">
        <f>+IFERROR(IF(ISTEXT(DB$5)=FALSE,(INDEX(BCR!$1:$1048576,MATCH('Estadísticas BCR'!DB$5,BCR!$A:$A,0),MATCH('Estadísticas BCR'!$B32,BCR!$1:$1,0))),SUM(C32:DA32)),"")</f>
        <v>0</v>
      </c>
      <c r="DC32" s="60">
        <f>+IFERROR(IF(ISTEXT(DC$5)=FALSE,(INDEX(BCR!$1:$1048576,MATCH('Estadísticas BCR'!DC$5,BCR!$A:$A,0),MATCH('Estadísticas BCR'!$B32,BCR!$1:$1,0))),SUM(CQ32:DB32)),"")</f>
        <v>0</v>
      </c>
      <c r="DD32" s="59">
        <f>+IFERROR(IF(ISTEXT(DD$5)=FALSE,(INDEX(BCR!$1:$1048576,MATCH('Estadísticas BCR'!DD$5,BCR!$A:$A,0),MATCH('Estadísticas BCR'!$B32,BCR!$1:$1,0))),SUM(CR32:DC32)),"")</f>
        <v>0</v>
      </c>
      <c r="DE32" s="59">
        <f>+IFERROR(IF(ISTEXT(DE$5)=FALSE,(INDEX(BCR!$1:$1048576,MATCH('Estadísticas BCR'!DE$5,BCR!$A:$A,0),MATCH('Estadísticas BCR'!$B32,BCR!$1:$1,0))),SUM(CS32:DD32)),"")</f>
        <v>0</v>
      </c>
      <c r="DF32" s="59">
        <f>+IFERROR(IF(ISTEXT(DF$5)=FALSE,(INDEX(BCR!$1:$1048576,MATCH('Estadísticas BCR'!DF$5,BCR!$A:$A,0),MATCH('Estadísticas BCR'!$B32,BCR!$1:$1,0))),SUM(CT32:DE32)),"")</f>
        <v>0</v>
      </c>
      <c r="DG32" s="59">
        <f>+IFERROR(IF(ISTEXT(DG$5)=FALSE,(INDEX(BCR!$1:$1048576,MATCH('Estadísticas BCR'!DG$5,BCR!$A:$A,0),MATCH('Estadísticas BCR'!$B32,BCR!$1:$1,0))),SUM(CU32:DF32)),"")</f>
        <v>0</v>
      </c>
      <c r="DH32" s="59">
        <f>+IFERROR(IF(ISTEXT(DH$5)=FALSE,(INDEX(BCR!$1:$1048576,MATCH('Estadísticas BCR'!DH$5,BCR!$A:$A,0),MATCH('Estadísticas BCR'!$B32,BCR!$1:$1,0))),SUM(CV32:DG32)),"")</f>
        <v>0</v>
      </c>
      <c r="DI32" s="59">
        <f>+IFERROR(IF(ISTEXT(DI$5)=FALSE,(INDEX(BCR!$1:$1048576,MATCH('Estadísticas BCR'!DI$5,BCR!$A:$A,0),MATCH('Estadísticas BCR'!$B32,BCR!$1:$1,0))),SUM(CW32:DH32)),"")</f>
        <v>0</v>
      </c>
      <c r="DJ32" s="59">
        <f>+IFERROR(IF(ISTEXT(DJ$5)=FALSE,(INDEX(BCR!$1:$1048576,MATCH('Estadísticas BCR'!DJ$5,BCR!$A:$A,0),MATCH('Estadísticas BCR'!$B32,BCR!$1:$1,0))),SUM(CX32:DI32)),"")</f>
        <v>0</v>
      </c>
      <c r="DK32" s="59">
        <f>+IFERROR(IF(ISTEXT(DK$5)=FALSE,(INDEX(BCR!$1:$1048576,MATCH('Estadísticas BCR'!DK$5,BCR!$A:$A,0),MATCH('Estadísticas BCR'!$B32,BCR!$1:$1,0))),SUM(CY32:DJ32)),"")</f>
        <v>0</v>
      </c>
      <c r="DL32" s="59">
        <f>+IFERROR(IF(ISTEXT(DL$5)=FALSE,(INDEX(BCR!$1:$1048576,MATCH('Estadísticas BCR'!DL$5,BCR!$A:$A,0),MATCH('Estadísticas BCR'!$B32,BCR!$1:$1,0))),SUM(CZ32:DK32)),"")</f>
        <v>0</v>
      </c>
      <c r="DM32" s="59">
        <f>+IFERROR(IF(ISTEXT(DM$5)=FALSE,(INDEX(BCR!$1:$1048576,MATCH('Estadísticas BCR'!DM$5,BCR!$A:$A,0),MATCH('Estadísticas BCR'!$B32,BCR!$1:$1,0))),SUM(DA32:DL32)),"")</f>
        <v>0</v>
      </c>
      <c r="DN32" s="59">
        <f>+IFERROR(IF(ISTEXT(DN$5)=FALSE,(INDEX(BCR!$1:$1048576,MATCH('Estadísticas BCR'!DN$5,BCR!$A:$A,0),MATCH('Estadísticas BCR'!$B32,BCR!$1:$1,0))),SUM(DB32:DM32)),"")</f>
        <v>0</v>
      </c>
      <c r="DO32" s="59">
        <f>+IFERROR(IF(ISTEXT(DO$5)=FALSE,(INDEX(BCR!$1:$1048576,MATCH('Estadísticas BCR'!DO$5,BCR!$A:$A,0),MATCH('Estadísticas BCR'!$B32,BCR!$1:$1,0))),SUM(DC32:DN32)),"")</f>
        <v>0</v>
      </c>
      <c r="DP32" s="60">
        <f>+IFERROR(IF(ISTEXT(DP$5)=FALSE,(INDEX(BCR!$1:$1048576,MATCH('Estadísticas BCR'!DP$5,BCR!$A:$A,0),MATCH('Estadísticas BCR'!$B32,BCR!$1:$1,0))),SUM(DD32:DO32)),"")</f>
        <v>0</v>
      </c>
      <c r="DQ32" s="59">
        <f>+IFERROR(IF(ISTEXT(DQ$5)=FALSE,(INDEX(BCR!$1:$1048576,MATCH('Estadísticas BCR'!DQ$5,BCR!$A:$A,0),MATCH('Estadísticas BCR'!$B32,BCR!$1:$1,0))),SUM(DE32:DP32)),"")</f>
        <v>0</v>
      </c>
      <c r="DR32" s="59">
        <f>+IFERROR(IF(ISTEXT(DR$5)=FALSE,(INDEX(BCR!$1:$1048576,MATCH('Estadísticas BCR'!DR$5,BCR!$A:$A,0),MATCH('Estadísticas BCR'!$B32,BCR!$1:$1,0))),SUM(DF32:DQ32)),"")</f>
        <v>0</v>
      </c>
      <c r="DS32" s="59">
        <f>+IFERROR(IF(ISTEXT(DS$5)=FALSE,(INDEX(BCR!$1:$1048576,MATCH('Estadísticas BCR'!DS$5,BCR!$A:$A,0),MATCH('Estadísticas BCR'!$B32,BCR!$1:$1,0))),SUM(DG32:DR32)),"")</f>
        <v>0</v>
      </c>
      <c r="DT32" s="59">
        <f>+IFERROR(IF(ISTEXT(DT$5)=FALSE,(INDEX(BCR!$1:$1048576,MATCH('Estadísticas BCR'!DT$5,BCR!$A:$A,0),MATCH('Estadísticas BCR'!$B32,BCR!$1:$1,0))),SUM(DH32:DS32)),"")</f>
        <v>0</v>
      </c>
      <c r="DU32" s="59">
        <f>+IFERROR(IF(ISTEXT(DU$5)=FALSE,(INDEX(BCR!$1:$1048576,MATCH('Estadísticas BCR'!DU$5,BCR!$A:$A,0),MATCH('Estadísticas BCR'!$B32,BCR!$1:$1,0))),SUM(DI32:DT32)),"")</f>
        <v>0</v>
      </c>
      <c r="DV32" s="59">
        <f>+IFERROR(IF(ISTEXT(DV$5)=FALSE,(INDEX(BCR!$1:$1048576,MATCH('Estadísticas BCR'!DV$5,BCR!$A:$A,0),MATCH('Estadísticas BCR'!$B32,BCR!$1:$1,0))),SUM(DJ32:DU32)),"")</f>
        <v>0</v>
      </c>
      <c r="DW32" s="59">
        <f>+IFERROR(IF(ISTEXT(DW$5)=FALSE,(INDEX(BCR!$1:$1048576,MATCH('Estadísticas BCR'!DW$5,BCR!$A:$A,0),MATCH('Estadísticas BCR'!$B32,BCR!$1:$1,0))),SUM(DK32:DV32)),"")</f>
        <v>0</v>
      </c>
      <c r="DX32" s="59">
        <f>+IFERROR(IF(ISTEXT(DX$5)=FALSE,(INDEX(BCR!$1:$1048576,MATCH('Estadísticas BCR'!DX$5,BCR!$A:$A,0),MATCH('Estadísticas BCR'!$B32,BCR!$1:$1,0))),SUM(DL32:DW32)),"")</f>
        <v>0</v>
      </c>
      <c r="DY32" s="59">
        <f>+IFERROR(IF(ISTEXT(DY$5)=FALSE,(INDEX(BCR!$1:$1048576,MATCH('Estadísticas BCR'!DY$5,BCR!$A:$A,0),MATCH('Estadísticas BCR'!$B32,BCR!$1:$1,0))),SUM(DM32:DX32)),"")</f>
        <v>0</v>
      </c>
      <c r="DZ32" s="59">
        <f>+IFERROR(IF(ISTEXT(DZ$5)=FALSE,(INDEX(BCR!$1:$1048576,MATCH('Estadísticas BCR'!DZ$5,BCR!$A:$A,0),MATCH('Estadísticas BCR'!$B32,BCR!$1:$1,0))),SUM(DN32:DY32)),"")</f>
        <v>0</v>
      </c>
      <c r="EA32" s="59">
        <f>+IFERROR(IF(ISTEXT(EA$5)=FALSE,(INDEX(BCR!$1:$1048576,MATCH('Estadísticas BCR'!EA$5,BCR!$A:$A,0),MATCH('Estadísticas BCR'!$B32,BCR!$1:$1,0))),SUM(DO32:DZ32)),"")</f>
        <v>0</v>
      </c>
      <c r="EB32" s="59">
        <f>+IFERROR(IF(ISTEXT(EB$5)=FALSE,(INDEX(BCR!$1:$1048576,MATCH('Estadísticas BCR'!EB$5,BCR!$A:$A,0),MATCH('Estadísticas BCR'!$B32,BCR!$1:$1,0))),SUM(DP32:EA32)),"")</f>
        <v>0</v>
      </c>
      <c r="EC32" s="60">
        <f>+IFERROR(IF(ISTEXT(EC$5)=FALSE,(INDEX(BCR!$1:$1048576,MATCH('Estadísticas BCR'!EC$5,BCR!$A:$A,0),MATCH('Estadísticas BCR'!$B32,BCR!$1:$1,0))),SUM(DQ32:EB32)),"")</f>
        <v>0</v>
      </c>
      <c r="ED32" s="59">
        <f>+IFERROR(IF(ISTEXT(ED$5)=FALSE,(INDEX(BCR!$1:$1048576,MATCH('Estadísticas BCR'!ED$5,BCR!$A:$A,0),MATCH('Estadísticas BCR'!$B32,BCR!$1:$1,0))),SUM(DR32:EC32)),"")</f>
        <v>0</v>
      </c>
      <c r="EE32" s="59">
        <f>+IFERROR(IF(ISTEXT(EE$5)=FALSE,(INDEX(BCR!$1:$1048576,MATCH('Estadísticas BCR'!EE$5,BCR!$A:$A,0),MATCH('Estadísticas BCR'!$B32,BCR!$1:$1,0))),SUM(DS32:ED32)),"")</f>
        <v>0</v>
      </c>
      <c r="EF32" s="59">
        <f>+IFERROR(IF(ISTEXT(EF$5)=FALSE,(INDEX(BCR!$1:$1048576,MATCH('Estadísticas BCR'!EF$5,BCR!$A:$A,0),MATCH('Estadísticas BCR'!$B32,BCR!$1:$1,0))),SUM(DT32:EE32)),"")</f>
        <v>0</v>
      </c>
      <c r="EG32" s="59">
        <f>+IFERROR(IF(ISTEXT(EG$5)=FALSE,(INDEX(BCR!$1:$1048576,MATCH('Estadísticas BCR'!EG$5,BCR!$A:$A,0),MATCH('Estadísticas BCR'!$B32,BCR!$1:$1,0))),SUM(DU32:EF32)),"")</f>
        <v>0</v>
      </c>
      <c r="EH32" s="59">
        <f>+IFERROR(IF(ISTEXT(EH$5)=FALSE,(INDEX(BCR!$1:$1048576,MATCH('Estadísticas BCR'!EH$5,BCR!$A:$A,0),MATCH('Estadísticas BCR'!$B32,BCR!$1:$1,0))),SUM(DV32:EG32)),"")</f>
        <v>0</v>
      </c>
      <c r="EI32" s="59">
        <f>+IFERROR(IF(ISTEXT(EI$5)=FALSE,(INDEX(BCR!$1:$1048576,MATCH('Estadísticas BCR'!EI$5,BCR!$A:$A,0),MATCH('Estadísticas BCR'!$B32,BCR!$1:$1,0))),SUM(DW32:EH32)),"")</f>
        <v>0</v>
      </c>
      <c r="EJ32" s="59">
        <f>+IFERROR(IF(ISTEXT(EJ$5)=FALSE,(INDEX(BCR!$1:$1048576,MATCH('Estadísticas BCR'!EJ$5,BCR!$A:$A,0),MATCH('Estadísticas BCR'!$B32,BCR!$1:$1,0))),SUM(DX32:EI32)),"")</f>
        <v>0</v>
      </c>
      <c r="EK32" s="59">
        <f>+IFERROR(IF(ISTEXT(EK$5)=FALSE,(INDEX(BCR!$1:$1048576,MATCH('Estadísticas BCR'!EK$5,BCR!$A:$A,0),MATCH('Estadísticas BCR'!$B32,BCR!$1:$1,0))),SUM(DY32:EJ32)),"")</f>
        <v>0</v>
      </c>
      <c r="EL32" s="59">
        <f>+IFERROR(IF(ISTEXT(EL$5)=FALSE,(INDEX(BCR!$1:$1048576,MATCH('Estadísticas BCR'!EL$5,BCR!$A:$A,0),MATCH('Estadísticas BCR'!$B32,BCR!$1:$1,0))),SUM(DZ32:EK32)),"")</f>
        <v>0</v>
      </c>
      <c r="EM32" s="59">
        <f>+IFERROR(IF(ISTEXT(EM$5)=FALSE,(INDEX(BCR!$1:$1048576,MATCH('Estadísticas BCR'!EM$5,BCR!$A:$A,0),MATCH('Estadísticas BCR'!$B32,BCR!$1:$1,0))),SUM(EA32:EL32)),"")</f>
        <v>0</v>
      </c>
      <c r="EN32" s="59">
        <f>+IFERROR(IF(ISTEXT(EN$5)=FALSE,(INDEX(BCR!$1:$1048576,MATCH('Estadísticas BCR'!EN$5,BCR!$A:$A,0),MATCH('Estadísticas BCR'!$B32,BCR!$1:$1,0))),SUM(EB32:EM32)),"")</f>
        <v>0</v>
      </c>
      <c r="EO32" s="59">
        <f>+IFERROR(IF(ISTEXT(EO$5)=FALSE,(INDEX(BCR!$1:$1048576,MATCH('Estadísticas BCR'!EO$5,BCR!$A:$A,0),MATCH('Estadísticas BCR'!$B32,BCR!$1:$1,0))),SUM(EC32:EN32)),"")</f>
        <v>0</v>
      </c>
      <c r="EP32" s="60">
        <f>+IFERROR(IF(ISTEXT(EP$5)=FALSE,(INDEX(BCR!$1:$1048576,MATCH('Estadísticas BCR'!EP$5,BCR!$A:$A,0),MATCH('Estadísticas BCR'!$B32,BCR!$1:$1,0))),SUM(ED32:EO32)),"")</f>
        <v>0</v>
      </c>
      <c r="EQ32" s="59">
        <f>+IFERROR(IF(ISTEXT(EQ$5)=FALSE,(INDEX(BCR!$1:$1048576,MATCH('Estadísticas BCR'!EQ$5,BCR!$A:$A,0),MATCH('Estadísticas BCR'!$B32,BCR!$1:$1,0))),SUM(EE32:EP32)),"")</f>
        <v>0</v>
      </c>
      <c r="ER32" s="59">
        <f>+IFERROR(IF(ISTEXT(ER$5)=FALSE,(INDEX(BCR!$1:$1048576,MATCH('Estadísticas BCR'!ER$5,BCR!$A:$A,0),MATCH('Estadísticas BCR'!$B32,BCR!$1:$1,0))),SUM(EF32:EQ32)),"")</f>
        <v>0</v>
      </c>
      <c r="ES32" s="59">
        <f>+IFERROR(IF(ISTEXT(ES$5)=FALSE,(INDEX(BCR!$1:$1048576,MATCH('Estadísticas BCR'!ES$5,BCR!$A:$A,0),MATCH('Estadísticas BCR'!$B32,BCR!$1:$1,0))),SUM(EG32:ER32)),"")</f>
        <v>0</v>
      </c>
      <c r="ET32" s="59">
        <f>+IFERROR(IF(ISTEXT(ET$5)=FALSE,(INDEX(BCR!$1:$1048576,MATCH('Estadísticas BCR'!ET$5,BCR!$A:$A,0),MATCH('Estadísticas BCR'!$B32,BCR!$1:$1,0))),SUM(EH32:ES32)),"")</f>
        <v>0</v>
      </c>
      <c r="EU32" s="59">
        <f>+IFERROR(IF(ISTEXT(EU$5)=FALSE,(INDEX(BCR!$1:$1048576,MATCH('Estadísticas BCR'!EU$5,BCR!$A:$A,0),MATCH('Estadísticas BCR'!$B32,BCR!$1:$1,0))),SUM(EI32:ET32)),"")</f>
        <v>0</v>
      </c>
      <c r="EV32" s="59">
        <f>+IFERROR(IF(ISTEXT(EV$5)=FALSE,(INDEX(BCR!$1:$1048576,MATCH('Estadísticas BCR'!EV$5,BCR!$A:$A,0),MATCH('Estadísticas BCR'!$B32,BCR!$1:$1,0))),SUM(EJ32:EU32)),"")</f>
        <v>0</v>
      </c>
      <c r="EW32" s="59">
        <f>+IFERROR(IF(ISTEXT(EW$5)=FALSE,(INDEX(BCR!$1:$1048576,MATCH('Estadísticas BCR'!EW$5,BCR!$A:$A,0),MATCH('Estadísticas BCR'!$B32,BCR!$1:$1,0))),SUM(EK32:EV32)),"")</f>
        <v>0</v>
      </c>
      <c r="EX32" s="59">
        <f>+IFERROR(IF(ISTEXT(EX$5)=FALSE,(INDEX(BCR!$1:$1048576,MATCH('Estadísticas BCR'!EX$5,BCR!$A:$A,0),MATCH('Estadísticas BCR'!$B32,BCR!$1:$1,0))),SUM(EL32:EW32)),"")</f>
        <v>0</v>
      </c>
      <c r="EY32" s="59">
        <f>+IFERROR(IF(ISTEXT(EY$5)=FALSE,(INDEX(BCR!$1:$1048576,MATCH('Estadísticas BCR'!EY$5,BCR!$A:$A,0),MATCH('Estadísticas BCR'!$B32,BCR!$1:$1,0))),SUM(EM32:EX32)),"")</f>
        <v>0</v>
      </c>
      <c r="EZ32" s="59">
        <f>+IFERROR(IF(ISTEXT(EZ$5)=FALSE,(INDEX(BCR!$1:$1048576,MATCH('Estadísticas BCR'!EZ$5,BCR!$A:$A,0),MATCH('Estadísticas BCR'!$B32,BCR!$1:$1,0))),SUM(EN32:EY32)),"")</f>
        <v>0</v>
      </c>
      <c r="FA32" s="59">
        <f>+IFERROR(IF(ISTEXT(FA$5)=FALSE,(INDEX(BCR!$1:$1048576,MATCH('Estadísticas BCR'!FA$5,BCR!$A:$A,0),MATCH('Estadísticas BCR'!$B32,BCR!$1:$1,0))),SUM(EO32:EZ32)),"")</f>
        <v>0</v>
      </c>
      <c r="FB32" s="59">
        <f>+IFERROR(IF(ISTEXT(FB$5)=FALSE,(INDEX(BCR!$1:$1048576,MATCH('Estadísticas BCR'!FB$5,BCR!$A:$A,0),MATCH('Estadísticas BCR'!$B32,BCR!$1:$1,0))),SUM(EP32:FA32)),"")</f>
        <v>0</v>
      </c>
      <c r="FC32" s="60">
        <f>+IFERROR(IF(ISTEXT(FC$5)=FALSE,(INDEX(BCR!$1:$1048576,MATCH('Estadísticas BCR'!FC$5,BCR!$A:$A,0),MATCH('Estadísticas BCR'!$B32,BCR!$1:$1,0))),SUM(EQ32:FB32)),"")</f>
        <v>0</v>
      </c>
      <c r="FD32" s="59">
        <f>+IFERROR(IF(ISTEXT(FD$5)=FALSE,(INDEX(BCR!$1:$1048576,MATCH('Estadísticas BCR'!FD$5,BCR!$A:$A,0),MATCH('Estadísticas BCR'!$B32,BCR!$1:$1,0))),SUM(ER32:FC32)),"")</f>
        <v>273.48896103999999</v>
      </c>
      <c r="FE32" s="59">
        <f>+IFERROR(IF(ISTEXT(FE$5)=FALSE,(INDEX(BCR!$1:$1048576,MATCH('Estadísticas BCR'!FE$5,BCR!$A:$A,0),MATCH('Estadísticas BCR'!$B32,BCR!$1:$1,0))),SUM(ES32:FD32)),"")</f>
        <v>221.11531647999999</v>
      </c>
      <c r="FF32" s="59">
        <f>+IFERROR(IF(ISTEXT(FF$5)=FALSE,(INDEX(BCR!$1:$1048576,MATCH('Estadísticas BCR'!FF$5,BCR!$A:$A,0),MATCH('Estadísticas BCR'!$B32,BCR!$1:$1,0))),SUM(ET32:FE32)),"")</f>
        <v>280.77800740999999</v>
      </c>
      <c r="FG32" s="59">
        <f>+IFERROR(IF(ISTEXT(FG$5)=FALSE,(INDEX(BCR!$1:$1048576,MATCH('Estadísticas BCR'!FG$5,BCR!$A:$A,0),MATCH('Estadísticas BCR'!$B32,BCR!$1:$1,0))),SUM(EU32:FF32)),"")</f>
        <v>273.81235576</v>
      </c>
      <c r="FH32" s="59">
        <f>+IFERROR(IF(ISTEXT(FH$5)=FALSE,(INDEX(BCR!$1:$1048576,MATCH('Estadísticas BCR'!FH$5,BCR!$A:$A,0),MATCH('Estadísticas BCR'!$B32,BCR!$1:$1,0))),SUM(EV32:FG32)),"")</f>
        <v>326.43119558000001</v>
      </c>
      <c r="FI32" s="59">
        <f>+IFERROR(IF(ISTEXT(FI$5)=FALSE,(INDEX(BCR!$1:$1048576,MATCH('Estadísticas BCR'!FI$5,BCR!$A:$A,0),MATCH('Estadísticas BCR'!$B32,BCR!$1:$1,0))),SUM(EW32:FH32)),"")</f>
        <v>304.03804551000002</v>
      </c>
      <c r="FJ32" s="59">
        <f>+IFERROR(IF(ISTEXT(FJ$5)=FALSE,(INDEX(BCR!$1:$1048576,MATCH('Estadísticas BCR'!FJ$5,BCR!$A:$A,0),MATCH('Estadísticas BCR'!$B32,BCR!$1:$1,0))),SUM(EX32:FI32)),"")</f>
        <v>347.09907864000002</v>
      </c>
      <c r="FK32" s="59">
        <f>+IFERROR(IF(ISTEXT(FK$5)=FALSE,(INDEX(BCR!$1:$1048576,MATCH('Estadísticas BCR'!FK$5,BCR!$A:$A,0),MATCH('Estadísticas BCR'!$B32,BCR!$1:$1,0))),SUM(EY32:FJ32)),"")</f>
        <v>351.55801387000002</v>
      </c>
      <c r="FL32" s="59">
        <f>+IFERROR(IF(ISTEXT(FL$5)=FALSE,(INDEX(BCR!$1:$1048576,MATCH('Estadísticas BCR'!FL$5,BCR!$A:$A,0),MATCH('Estadísticas BCR'!$B32,BCR!$1:$1,0))),SUM(EZ32:FK32)),"")</f>
        <v>279.76314958</v>
      </c>
      <c r="FM32" s="59">
        <f>+IFERROR(IF(ISTEXT(FM$5)=FALSE,(INDEX(BCR!$1:$1048576,MATCH('Estadísticas BCR'!FM$5,BCR!$A:$A,0),MATCH('Estadísticas BCR'!$B32,BCR!$1:$1,0))),SUM(FA32:FL32)),"")</f>
        <v>290.53404497000002</v>
      </c>
      <c r="FN32" s="59">
        <f>+IFERROR(IF(ISTEXT(FN$5)=FALSE,(INDEX(BCR!$1:$1048576,MATCH('Estadísticas BCR'!FN$5,BCR!$A:$A,0),MATCH('Estadísticas BCR'!$B32,BCR!$1:$1,0))),SUM(FB32:FM32)),"")</f>
        <v>281.27685222999997</v>
      </c>
      <c r="FO32" s="59">
        <f>+IFERROR(IF(ISTEXT(FO$5)=FALSE,(INDEX(BCR!$1:$1048576,MATCH('Estadísticas BCR'!FO$5,BCR!$A:$A,0),MATCH('Estadísticas BCR'!$B32,BCR!$1:$1,0))),SUM(FC32:FN32)),"")</f>
        <v>324.59676554999999</v>
      </c>
      <c r="FP32" s="60">
        <f>+IFERROR(IF(ISTEXT(FP$5)=FALSE,(INDEX(BCR!$1:$1048576,MATCH('Estadísticas BCR'!FP$5,BCR!$A:$A,0),MATCH('Estadísticas BCR'!$B32,BCR!$1:$1,0))),SUM(FD32:FO32)),"")</f>
        <v>3554.4917866200003</v>
      </c>
      <c r="FQ32" s="59">
        <f>+IFERROR(IF(ISTEXT(FQ$5)=FALSE,(INDEX(BCR!$1:$1048576,MATCH('Estadísticas BCR'!FQ$5,BCR!$A:$A,0),MATCH('Estadísticas BCR'!$B32,BCR!$1:$1,0))),SUM(FE32:FP32)),"")</f>
        <v>296.34769075999998</v>
      </c>
      <c r="FR32" s="59">
        <f>+IFERROR(IF(ISTEXT(FR$5)=FALSE,(INDEX(BCR!$1:$1048576,MATCH('Estadísticas BCR'!FR$5,BCR!$A:$A,0),MATCH('Estadísticas BCR'!$B32,BCR!$1:$1,0))),SUM(FF32:FQ32)),"")</f>
        <v>309.88194772000003</v>
      </c>
      <c r="FS32" s="59">
        <f>+IFERROR(IF(ISTEXT(FS$5)=FALSE,(INDEX(BCR!$1:$1048576,MATCH('Estadísticas BCR'!FS$5,BCR!$A:$A,0),MATCH('Estadísticas BCR'!$B32,BCR!$1:$1,0))),SUM(FG32:FR32)),"")</f>
        <v>306.76926936000001</v>
      </c>
      <c r="FT32" s="59">
        <f>+IFERROR(IF(ISTEXT(FT$5)=FALSE,(INDEX(BCR!$1:$1048576,MATCH('Estadísticas BCR'!FT$5,BCR!$A:$A,0),MATCH('Estadísticas BCR'!$B32,BCR!$1:$1,0))),SUM(FH32:FS32)),"")</f>
        <v>337.78760848000002</v>
      </c>
      <c r="FU32" s="59">
        <f>+IFERROR(IF(ISTEXT(FU$5)=FALSE,(INDEX(BCR!$1:$1048576,MATCH('Estadísticas BCR'!FU$5,BCR!$A:$A,0),MATCH('Estadísticas BCR'!$B32,BCR!$1:$1,0))),SUM(FI32:FT32)),"")</f>
        <v>353.90162866999998</v>
      </c>
      <c r="FV32" s="59">
        <f>+IFERROR(IF(ISTEXT(FV$5)=FALSE,(INDEX(BCR!$1:$1048576,MATCH('Estadísticas BCR'!FV$5,BCR!$A:$A,0),MATCH('Estadísticas BCR'!$B32,BCR!$1:$1,0))),SUM(FJ32:FU32)),"")</f>
        <v>272.68493167999998</v>
      </c>
      <c r="FW32" s="59">
        <f>+IFERROR(IF(ISTEXT(FW$5)=FALSE,(INDEX(BCR!$1:$1048576,MATCH('Estadísticas BCR'!FW$5,BCR!$A:$A,0),MATCH('Estadísticas BCR'!$B32,BCR!$1:$1,0))),SUM(FK32:FV32)),"")</f>
        <v>312.96858414000002</v>
      </c>
      <c r="FX32" s="59">
        <f>+IFERROR(IF(ISTEXT(FX$5)=FALSE,(INDEX(BCR!$1:$1048576,MATCH('Estadísticas BCR'!FX$5,BCR!$A:$A,0),MATCH('Estadísticas BCR'!$B32,BCR!$1:$1,0))),SUM(FL32:FW32)),"")</f>
        <v>358.58758898999997</v>
      </c>
      <c r="FY32" s="59">
        <f>+IFERROR(IF(ISTEXT(FY$5)=FALSE,(INDEX(BCR!$1:$1048576,MATCH('Estadísticas BCR'!FY$5,BCR!$A:$A,0),MATCH('Estadísticas BCR'!$B32,BCR!$1:$1,0))),SUM(FM32:FX32)),"")</f>
        <v>299.25188376</v>
      </c>
      <c r="FZ32" s="59">
        <f>+IFERROR(IF(ISTEXT(FZ$5)=FALSE,(INDEX(BCR!$1:$1048576,MATCH('Estadísticas BCR'!FZ$5,BCR!$A:$A,0),MATCH('Estadísticas BCR'!$B32,BCR!$1:$1,0))),SUM(FN32:FY32)),"")</f>
        <v>332.95199869999999</v>
      </c>
      <c r="GA32" s="59">
        <f>+IFERROR(IF(ISTEXT(GA$5)=FALSE,(INDEX(BCR!$1:$1048576,MATCH('Estadísticas BCR'!GA$5,BCR!$A:$A,0),MATCH('Estadísticas BCR'!$B32,BCR!$1:$1,0))),SUM(FO32:FZ32)),"")</f>
        <v>306.23597819000003</v>
      </c>
      <c r="GB32" s="59">
        <f>+IFERROR(IF(ISTEXT(GB$5)=FALSE,(INDEX(BCR!$1:$1048576,MATCH('Estadísticas BCR'!GB$5,BCR!$A:$A,0),MATCH('Estadísticas BCR'!$B32,BCR!$1:$1,0))),SUM(FP32:GA32)),"")</f>
        <v>275.00145345999999</v>
      </c>
      <c r="GC32" s="60">
        <f>+IFERROR(IF(ISTEXT(GC$5)=FALSE,(INDEX(BCR!$1:$1048576,MATCH('Estadísticas BCR'!GC$5,BCR!$A:$A,0),MATCH('Estadísticas BCR'!$B32,BCR!$1:$1,0))),SUM(FQ32:GB32)),"")</f>
        <v>3762.3705639099999</v>
      </c>
      <c r="GD32" s="59">
        <f>+IFERROR(IF(ISTEXT(GD$5)=FALSE,(INDEX(BCR!$1:$1048576,MATCH('Estadísticas BCR'!GD$5,BCR!$A:$A,0),MATCH('Estadísticas BCR'!$B32,BCR!$1:$1,0))),SUM(FR32:GC32)),"")</f>
        <v>231.71122468999999</v>
      </c>
      <c r="GE32" s="59">
        <f>+IFERROR(IF(ISTEXT(GE$5)=FALSE,(INDEX(BCR!$1:$1048576,MATCH('Estadísticas BCR'!GE$5,BCR!$A:$A,0),MATCH('Estadísticas BCR'!$B32,BCR!$1:$1,0))),SUM(FS32:GD32)),"")</f>
        <v>194.09401011</v>
      </c>
      <c r="GF32" s="59">
        <f>+IFERROR(IF(ISTEXT(GF$5)=FALSE,(INDEX(BCR!$1:$1048576,MATCH('Estadísticas BCR'!GF$5,BCR!$A:$A,0),MATCH('Estadísticas BCR'!$B32,BCR!$1:$1,0))),SUM(FT32:GE32)),"")</f>
        <v>233.44810899999999</v>
      </c>
      <c r="GG32" s="59">
        <f>+IFERROR(IF(ISTEXT(GG$5)=FALSE,(INDEX(BCR!$1:$1048576,MATCH('Estadísticas BCR'!GG$5,BCR!$A:$A,0),MATCH('Estadísticas BCR'!$B32,BCR!$1:$1,0))),SUM(FU32:GF32)),"")</f>
        <v>271.64880397000002</v>
      </c>
      <c r="GH32" s="59">
        <f>+IFERROR(IF(ISTEXT(GH$5)=FALSE,(INDEX(BCR!$1:$1048576,MATCH('Estadísticas BCR'!GH$5,BCR!$A:$A,0),MATCH('Estadísticas BCR'!$B32,BCR!$1:$1,0))),SUM(FV32:GG32)),"")</f>
        <v>221.95644356</v>
      </c>
      <c r="GI32" s="59">
        <f>+IFERROR(IF(ISTEXT(GI$5)=FALSE,(INDEX(BCR!$1:$1048576,MATCH('Estadísticas BCR'!GI$5,BCR!$A:$A,0),MATCH('Estadísticas BCR'!$B32,BCR!$1:$1,0))),SUM(FW32:GH32)),"")</f>
        <v>241.62484401</v>
      </c>
      <c r="GJ32" s="59">
        <f>+IFERROR(IF(ISTEXT(GJ$5)=FALSE,(INDEX(BCR!$1:$1048576,MATCH('Estadísticas BCR'!GJ$5,BCR!$A:$A,0),MATCH('Estadísticas BCR'!$B32,BCR!$1:$1,0))),SUM(FX32:GI32)),"")</f>
        <v>207.03748440000001</v>
      </c>
      <c r="GK32" s="59">
        <f>+IFERROR(IF(ISTEXT(GK$5)=FALSE,(INDEX(BCR!$1:$1048576,MATCH('Estadísticas BCR'!GK$5,BCR!$A:$A,0),MATCH('Estadísticas BCR'!$B32,BCR!$1:$1,0))),SUM(FY32:GJ32)),"")</f>
        <v>207.81068766000001</v>
      </c>
      <c r="GL32" s="59">
        <f>+IFERROR(IF(ISTEXT(GL$5)=FALSE,(INDEX(BCR!$1:$1048576,MATCH('Estadísticas BCR'!GL$5,BCR!$A:$A,0),MATCH('Estadísticas BCR'!$B32,BCR!$1:$1,0))),SUM(FZ32:GK32)),"")</f>
        <v>209.92951173</v>
      </c>
      <c r="GM32" s="59">
        <f>+IFERROR(IF(ISTEXT(GM$5)=FALSE,(INDEX(BCR!$1:$1048576,MATCH('Estadísticas BCR'!GM$5,BCR!$A:$A,0),MATCH('Estadísticas BCR'!$B32,BCR!$1:$1,0))),SUM(GA32:GL32)),"")</f>
        <v>243.17229796999999</v>
      </c>
      <c r="GN32" s="59">
        <f>+IFERROR(IF(ISTEXT(GN$5)=FALSE,(INDEX(BCR!$1:$1048576,MATCH('Estadísticas BCR'!GN$5,BCR!$A:$A,0),MATCH('Estadísticas BCR'!$B32,BCR!$1:$1,0))),SUM(GB32:GM32)),"")</f>
        <v>217.07772616</v>
      </c>
      <c r="GO32" s="59">
        <f>+IFERROR(IF(ISTEXT(GO$5)=FALSE,(INDEX(BCR!$1:$1048576,MATCH('Estadísticas BCR'!GO$5,BCR!$A:$A,0),MATCH('Estadísticas BCR'!$B32,BCR!$1:$1,0))),SUM(GC32:GN32)),"")</f>
        <v>180.17071770000001</v>
      </c>
      <c r="GP32" s="60">
        <f>+IFERROR(IF(ISTEXT(GP$5)=FALSE,(INDEX(BCR!$1:$1048576,MATCH('Estadísticas BCR'!GP$5,BCR!$A:$A,0),MATCH('Estadísticas BCR'!$B32,BCR!$1:$1,0))),SUM(GD32:GO32)),"")</f>
        <v>2659.68186096</v>
      </c>
      <c r="GQ32" s="59">
        <f>+IFERROR(IF(ISTEXT(GQ$5)=FALSE,(INDEX(BCR!$1:$1048576,MATCH('Estadísticas BCR'!GQ$5,BCR!$A:$A,0),MATCH('Estadísticas BCR'!$B32,BCR!$1:$1,0))),SUM(GE32:GP32)),"")</f>
        <v>177.06716466</v>
      </c>
      <c r="GR32" s="59">
        <f>+IFERROR(IF(ISTEXT(GR$5)=FALSE,(INDEX(BCR!$1:$1048576,MATCH('Estadísticas BCR'!GR$5,BCR!$A:$A,0),MATCH('Estadísticas BCR'!$B32,BCR!$1:$1,0))),SUM(GF32:GQ32)),"")</f>
        <v>166.92798124999999</v>
      </c>
      <c r="GS32" s="59">
        <f>+IFERROR(IF(ISTEXT(GS$5)=FALSE,(INDEX(BCR!$1:$1048576,MATCH('Estadísticas BCR'!GS$5,BCR!$A:$A,0),MATCH('Estadísticas BCR'!$B32,BCR!$1:$1,0))),SUM(GG32:GR32)),"")</f>
        <v>219.1950415</v>
      </c>
      <c r="GT32" s="59">
        <f>+IFERROR(IF(ISTEXT(GT$5)=FALSE,(INDEX(BCR!$1:$1048576,MATCH('Estadísticas BCR'!GT$5,BCR!$A:$A,0),MATCH('Estadísticas BCR'!$B32,BCR!$1:$1,0))),SUM(GH32:GS32)),"")</f>
        <v>192.87419413999999</v>
      </c>
      <c r="GU32" s="59">
        <f>+IFERROR(IF(ISTEXT(GU$5)=FALSE,(INDEX(BCR!$1:$1048576,MATCH('Estadísticas BCR'!GU$5,BCR!$A:$A,0),MATCH('Estadísticas BCR'!$B32,BCR!$1:$1,0))),SUM(GI32:GT32)),"")</f>
        <v>212.08998714000001</v>
      </c>
      <c r="GV32" s="59">
        <f>+IFERROR(IF(ISTEXT(GV$5)=FALSE,(INDEX(BCR!$1:$1048576,MATCH('Estadísticas BCR'!GV$5,BCR!$A:$A,0),MATCH('Estadísticas BCR'!$B32,BCR!$1:$1,0))),SUM(GJ32:GU32)),"")</f>
        <v>229.42174298</v>
      </c>
      <c r="GW32" s="59">
        <f>+IFERROR(IF(ISTEXT(GW$5)=FALSE,(INDEX(BCR!$1:$1048576,MATCH('Estadísticas BCR'!GW$5,BCR!$A:$A,0),MATCH('Estadísticas BCR'!$B32,BCR!$1:$1,0))),SUM(GK32:GV32)),"")</f>
        <v>248.79079536</v>
      </c>
      <c r="GX32" s="59">
        <f>+IFERROR(IF(ISTEXT(GX$5)=FALSE,(INDEX(BCR!$1:$1048576,MATCH('Estadísticas BCR'!GX$5,BCR!$A:$A,0),MATCH('Estadísticas BCR'!$B32,BCR!$1:$1,0))),SUM(GL32:GW32)),"")</f>
        <v>258.42324024999999</v>
      </c>
      <c r="GY32" s="59">
        <f>+IFERROR(IF(ISTEXT(GY$5)=FALSE,(INDEX(BCR!$1:$1048576,MATCH('Estadísticas BCR'!GY$5,BCR!$A:$A,0),MATCH('Estadísticas BCR'!$B32,BCR!$1:$1,0))),SUM(GM32:GX32)),"")</f>
        <v>225.8684714</v>
      </c>
      <c r="GZ32" s="59">
        <f>+IFERROR(IF(ISTEXT(GZ$5)=FALSE,(INDEX(BCR!$1:$1048576,MATCH('Estadísticas BCR'!GZ$5,BCR!$A:$A,0),MATCH('Estadísticas BCR'!$B32,BCR!$1:$1,0))),SUM(GN32:GY32)),"")</f>
        <v>221.05979895999999</v>
      </c>
      <c r="HA32" s="59">
        <f>+IFERROR(IF(ISTEXT(HA$5)=FALSE,(INDEX(BCR!$1:$1048576,MATCH('Estadísticas BCR'!HA$5,BCR!$A:$A,0),MATCH('Estadísticas BCR'!$B32,BCR!$1:$1,0))),SUM(GO32:GZ32)),"")</f>
        <v>199.90222141000001</v>
      </c>
      <c r="HB32" s="59">
        <f>+IFERROR(IF(ISTEXT(HB$5)=FALSE,(INDEX(BCR!$1:$1048576,MATCH('Estadísticas BCR'!HB$5,BCR!$A:$A,0),MATCH('Estadísticas BCR'!$B32,BCR!$1:$1,0))),SUM(GP32:HA32)),"")</f>
        <v>227.54066291999999</v>
      </c>
      <c r="HC32" s="60">
        <f>+IFERROR(IF(ISTEXT(HC$5)=FALSE,(INDEX(BCR!$1:$1048576,MATCH('Estadísticas BCR'!HC$5,BCR!$A:$A,0),MATCH('Estadísticas BCR'!$B32,BCR!$1:$1,0))),SUM(GQ32:HB32)),"")</f>
        <v>2579.1613019700003</v>
      </c>
      <c r="HD32" s="59">
        <f>+IFERROR(IF(ISTEXT(HD$5)=FALSE,(INDEX(BCR!$1:$1048576,MATCH('Estadísticas BCR'!HD$5,BCR!$A:$A,0),MATCH('Estadísticas BCR'!$B32,BCR!$1:$1,0))),SUM(GR32:HC32)),"")</f>
        <v>211.101485</v>
      </c>
      <c r="HE32" s="59">
        <f>+IFERROR(IF(ISTEXT(HE$5)=FALSE,(INDEX(BCR!$1:$1048576,MATCH('Estadísticas BCR'!HE$5,BCR!$A:$A,0),MATCH('Estadísticas BCR'!$B32,BCR!$1:$1,0))),SUM(GS32:HD32)),"")</f>
        <v>176.81932399999999</v>
      </c>
      <c r="HF32" s="59">
        <f>+IFERROR(IF(ISTEXT(HF$5)=FALSE,(INDEX(BCR!$1:$1048576,MATCH('Estadísticas BCR'!HF$5,BCR!$A:$A,0),MATCH('Estadísticas BCR'!$B32,BCR!$1:$1,0))),SUM(GT32:HE32)),"")</f>
        <v>194.263533</v>
      </c>
      <c r="HG32" s="59">
        <f>+IFERROR(IF(ISTEXT(HG$5)=FALSE,(INDEX(BCR!$1:$1048576,MATCH('Estadísticas BCR'!HG$5,BCR!$A:$A,0),MATCH('Estadísticas BCR'!$B32,BCR!$1:$1,0))),SUM(GU32:HF32)),"")</f>
        <v>223.256179</v>
      </c>
      <c r="HH32" s="59">
        <f>+IFERROR(IF(ISTEXT(HH$5)=FALSE,(INDEX(BCR!$1:$1048576,MATCH('Estadísticas BCR'!HH$5,BCR!$A:$A,0),MATCH('Estadísticas BCR'!$B32,BCR!$1:$1,0))),SUM(GV32:HG32)),"")</f>
        <v>184.50555700000001</v>
      </c>
      <c r="HI32" s="59">
        <f>+IFERROR(IF(ISTEXT(HI$5)=FALSE,(INDEX(BCR!$1:$1048576,MATCH('Estadísticas BCR'!HI$5,BCR!$A:$A,0),MATCH('Estadísticas BCR'!$B32,BCR!$1:$1,0))),SUM(GW32:HH32)),"")</f>
        <v>205.178842</v>
      </c>
      <c r="HJ32" s="59">
        <f>+IFERROR(IF(ISTEXT(HJ$5)=FALSE,(INDEX(BCR!$1:$1048576,MATCH('Estadísticas BCR'!HJ$5,BCR!$A:$A,0),MATCH('Estadísticas BCR'!$B32,BCR!$1:$1,0))),SUM(GX32:HI32)),"")</f>
        <v>194.057278</v>
      </c>
      <c r="HK32" s="59">
        <f>+IFERROR(IF(ISTEXT(HK$5)=FALSE,(INDEX(BCR!$1:$1048576,MATCH('Estadísticas BCR'!HK$5,BCR!$A:$A,0),MATCH('Estadísticas BCR'!$B32,BCR!$1:$1,0))),SUM(GY32:HJ32)),"")</f>
        <v>250.66929400000001</v>
      </c>
      <c r="HL32" s="59">
        <f>+IFERROR(IF(ISTEXT(HL$5)=FALSE,(INDEX(BCR!$1:$1048576,MATCH('Estadísticas BCR'!HL$5,BCR!$A:$A,0),MATCH('Estadísticas BCR'!$B32,BCR!$1:$1,0))),SUM(GZ32:HK32)),"")</f>
        <v>242.91401400000001</v>
      </c>
      <c r="HM32" s="59">
        <f>+IFERROR(IF(ISTEXT(HM$5)=FALSE,(INDEX(BCR!$1:$1048576,MATCH('Estadísticas BCR'!HM$5,BCR!$A:$A,0),MATCH('Estadísticas BCR'!$B32,BCR!$1:$1,0))),SUM(HA32:HL32)),"")</f>
        <v>240.78002499999999</v>
      </c>
      <c r="HN32" s="59">
        <f>+IFERROR(IF(ISTEXT(HN$5)=FALSE,(INDEX(BCR!$1:$1048576,MATCH('Estadísticas BCR'!HN$5,BCR!$A:$A,0),MATCH('Estadísticas BCR'!$B32,BCR!$1:$1,0))),SUM(HB32:HM32)),"")</f>
        <v>213.61672999999999</v>
      </c>
      <c r="HO32" s="59">
        <f>+IFERROR(IF(ISTEXT(HO$5)=FALSE,(INDEX(BCR!$1:$1048576,MATCH('Estadísticas BCR'!HO$5,BCR!$A:$A,0),MATCH('Estadísticas BCR'!$B32,BCR!$1:$1,0))),SUM(HC32:HN32)),"")</f>
        <v>247.117558</v>
      </c>
      <c r="HP32" s="60">
        <f>+IFERROR(IF(ISTEXT(HP$5)=FALSE,(INDEX(BCR!$1:$1048576,MATCH('Estadísticas BCR'!HP$5,BCR!$A:$A,0),MATCH('Estadísticas BCR'!$B32,BCR!$1:$1,0))),SUM(HD32:HO32)),"")</f>
        <v>2584.2798189999999</v>
      </c>
      <c r="HQ32" s="59">
        <f>+IFERROR(IF(ISTEXT(HQ$5)=FALSE,(INDEX(BCR!$1:$1048576,MATCH('Estadísticas BCR'!HQ$5,BCR!$A:$A,0),MATCH('Estadísticas BCR'!$B32,BCR!$1:$1,0))),SUM(HE32:HP32)),"")</f>
        <v>161.41712100000001</v>
      </c>
      <c r="HR32" s="59">
        <f>+IFERROR(IF(ISTEXT(HR$5)=FALSE,(INDEX(BCR!$1:$1048576,MATCH('Estadísticas BCR'!HR$5,BCR!$A:$A,0),MATCH('Estadísticas BCR'!$B32,BCR!$1:$1,0))),SUM(HF32:HQ32)),"")</f>
        <v>173.59057799999999</v>
      </c>
      <c r="HS32" s="59">
        <f>+IFERROR(IF(ISTEXT(HS$5)=FALSE,(INDEX(BCR!$1:$1048576,MATCH('Estadísticas BCR'!HS$5,BCR!$A:$A,0),MATCH('Estadísticas BCR'!$B32,BCR!$1:$1,0))),SUM(HG32:HR32)),"")</f>
        <v>215.472824</v>
      </c>
      <c r="HT32" s="59">
        <f>+IFERROR(IF(ISTEXT(HT$5)=FALSE,(INDEX(BCR!$1:$1048576,MATCH('Estadísticas BCR'!HT$5,BCR!$A:$A,0),MATCH('Estadísticas BCR'!$B32,BCR!$1:$1,0))),SUM(HH32:HS32)),"")</f>
        <v>199.374855</v>
      </c>
      <c r="HU32" s="59">
        <f>+IFERROR(IF(ISTEXT(HU$5)=FALSE,(INDEX(BCR!$1:$1048576,MATCH('Estadísticas BCR'!HU$5,BCR!$A:$A,0),MATCH('Estadísticas BCR'!$B32,BCR!$1:$1,0))),SUM(HI32:HT32)),"")</f>
        <v>212.71659099999999</v>
      </c>
      <c r="HV32" s="59">
        <f>+IFERROR(IF(ISTEXT(HV$5)=FALSE,(INDEX(BCR!$1:$1048576,MATCH('Estadísticas BCR'!HV$5,BCR!$A:$A,0),MATCH('Estadísticas BCR'!$B32,BCR!$1:$1,0))),SUM(HJ32:HU32)),"")</f>
        <v>222.70562200000001</v>
      </c>
      <c r="HW32" s="59">
        <f>+IFERROR(IF(ISTEXT(HW$5)=FALSE,(INDEX(BCR!$1:$1048576,MATCH('Estadísticas BCR'!HW$5,BCR!$A:$A,0),MATCH('Estadísticas BCR'!$B32,BCR!$1:$1,0))),SUM(HK32:HV32)),"")</f>
        <v>255.88861399999999</v>
      </c>
      <c r="HX32" s="59">
        <f>+IFERROR(IF(ISTEXT(HX$5)=FALSE,(INDEX(BCR!$1:$1048576,MATCH('Estadísticas BCR'!HX$5,BCR!$A:$A,0),MATCH('Estadísticas BCR'!$B32,BCR!$1:$1,0))),SUM(HL32:HW32)),"")</f>
        <v>236.518452</v>
      </c>
      <c r="HY32" s="59">
        <f>+IFERROR(IF(ISTEXT(HY$5)=FALSE,(INDEX(BCR!$1:$1048576,MATCH('Estadísticas BCR'!HY$5,BCR!$A:$A,0),MATCH('Estadísticas BCR'!$B32,BCR!$1:$1,0))),SUM(HM32:HX32)),"")</f>
        <v>224.39967899999999</v>
      </c>
      <c r="HZ32" s="59">
        <f>+IFERROR(IF(ISTEXT(HZ$5)=FALSE,(INDEX(BCR!$1:$1048576,MATCH('Estadísticas BCR'!HZ$5,BCR!$A:$A,0),MATCH('Estadísticas BCR'!$B32,BCR!$1:$1,0))),SUM(HN32:HY32)),"")</f>
        <v>282.27264400000001</v>
      </c>
      <c r="IA32" s="59">
        <f>+IFERROR(IF(ISTEXT(IA$5)=FALSE,(INDEX(BCR!$1:$1048576,MATCH('Estadísticas BCR'!IA$5,BCR!$A:$A,0),MATCH('Estadísticas BCR'!$B32,BCR!$1:$1,0))),SUM(HO32:HZ32)),"")</f>
        <v>263.97491300000002</v>
      </c>
      <c r="IB32" s="59">
        <f>+IFERROR(IF(ISTEXT(IB$5)=FALSE,(INDEX(BCR!$1:$1048576,MATCH('Estadísticas BCR'!IB$5,BCR!$A:$A,0),MATCH('Estadísticas BCR'!$B32,BCR!$1:$1,0))),SUM(HP32:IA32)),"")</f>
        <v>265.80833799999999</v>
      </c>
      <c r="IC32" s="60">
        <f>+IFERROR(IF(ISTEXT(IC$5)=FALSE,(INDEX(BCR!$1:$1048576,MATCH('Estadísticas BCR'!IC$5,BCR!$A:$A,0),MATCH('Estadísticas BCR'!$B32,BCR!$1:$1,0))),SUM(HQ32:IB32)),"")</f>
        <v>2714.1402309999999</v>
      </c>
      <c r="ID32" s="59">
        <f>+IFERROR(IF(ISTEXT(ID$5)=FALSE,(INDEX(BCR!$1:$1048576,MATCH('Estadísticas BCR'!ID$5,BCR!$A:$A,0),MATCH('Estadísticas BCR'!$B32,BCR!$1:$1,0))),SUM(HR32:IC32)),"")</f>
        <v>192.44891021610999</v>
      </c>
      <c r="IE32" s="59">
        <f>+IFERROR(IF(ISTEXT(IE$5)=FALSE,(INDEX(BCR!$1:$1048576,MATCH('Estadísticas BCR'!IE$5,BCR!$A:$A,0),MATCH('Estadísticas BCR'!$B32,BCR!$1:$1,0))),SUM(HS32:ID32)),"")</f>
        <v>236.52037803659999</v>
      </c>
      <c r="IF32" s="59">
        <f>+IFERROR(IF(ISTEXT(IF$5)=FALSE,(INDEX(BCR!$1:$1048576,MATCH('Estadísticas BCR'!IF$5,BCR!$A:$A,0),MATCH('Estadísticas BCR'!$B32,BCR!$1:$1,0))),SUM(HT32:IE32)),"")</f>
        <v>283.87853075180101</v>
      </c>
      <c r="IG32" s="59">
        <f>+IFERROR(IF(ISTEXT(IG$5)=FALSE,(INDEX(BCR!$1:$1048576,MATCH('Estadísticas BCR'!IG$5,BCR!$A:$A,0),MATCH('Estadísticas BCR'!$B32,BCR!$1:$1,0))),SUM(HU32:IF32)),"")</f>
        <v>265.98026912217102</v>
      </c>
      <c r="IH32" s="59">
        <f>+IFERROR(IF(ISTEXT(IH$5)=FALSE,(INDEX(BCR!$1:$1048576,MATCH('Estadísticas BCR'!IH$5,BCR!$A:$A,0),MATCH('Estadísticas BCR'!$B32,BCR!$1:$1,0))),SUM(HV32:IG32)),"")</f>
        <v>285.26513374280199</v>
      </c>
      <c r="II32" s="59">
        <f>+IFERROR(IF(ISTEXT(II$5)=FALSE,(INDEX(BCR!$1:$1048576,MATCH('Estadísticas BCR'!II$5,BCR!$A:$A,0),MATCH('Estadísticas BCR'!$B32,BCR!$1:$1,0))),SUM(HW32:IH32)),"")</f>
        <v>201.591344659226</v>
      </c>
      <c r="IJ32" s="59">
        <f>+IFERROR(IF(ISTEXT(IJ$5)=FALSE,(INDEX(BCR!$1:$1048576,MATCH('Estadísticas BCR'!IJ$5,BCR!$A:$A,0),MATCH('Estadísticas BCR'!$B32,BCR!$1:$1,0))),SUM(HX32:II32)),"")</f>
        <v>250.68797625090701</v>
      </c>
      <c r="IK32" s="59">
        <f>+IFERROR(IF(ISTEXT(IK$5)=FALSE,(INDEX(BCR!$1:$1048576,MATCH('Estadísticas BCR'!IK$5,BCR!$A:$A,0),MATCH('Estadísticas BCR'!$B32,BCR!$1:$1,0))),SUM(HY32:IJ32)),"")</f>
        <v>258.99114867410401</v>
      </c>
      <c r="IL32" s="59">
        <f>+IFERROR(IF(ISTEXT(IL$5)=FALSE,(INDEX(BCR!$1:$1048576,MATCH('Estadísticas BCR'!IL$5,BCR!$A:$A,0),MATCH('Estadísticas BCR'!$B32,BCR!$1:$1,0))),SUM(HZ32:IK32)),"")</f>
        <v>226.6101319718</v>
      </c>
      <c r="IM32" s="59">
        <f>+IFERROR(IF(ISTEXT(IM$5)=FALSE,(INDEX(BCR!$1:$1048576,MATCH('Estadísticas BCR'!IM$5,BCR!$A:$A,0),MATCH('Estadísticas BCR'!$B32,BCR!$1:$1,0))),SUM(IA32:IL32)),"")</f>
        <v>253.67003729910101</v>
      </c>
      <c r="IN32" s="59">
        <f>+IFERROR(IF(ISTEXT(IN$5)=FALSE,(INDEX(BCR!$1:$1048576,MATCH('Estadísticas BCR'!IN$5,BCR!$A:$A,0),MATCH('Estadísticas BCR'!$B32,BCR!$1:$1,0))),SUM(IB32:IM32)),"")</f>
        <v>235.98208986370099</v>
      </c>
      <c r="IO32" s="59">
        <f>+IFERROR(IF(ISTEXT(IO$5)=FALSE,(INDEX(BCR!$1:$1048576,MATCH('Estadísticas BCR'!IO$5,BCR!$A:$A,0),MATCH('Estadísticas BCR'!$B32,BCR!$1:$1,0))),SUM(IC32:IN32)),"")</f>
        <v>233.889815336471</v>
      </c>
      <c r="IP32" s="60">
        <f>+IFERROR(IF(ISTEXT(IP$5)=FALSE,(INDEX(BCR!$1:$1048576,MATCH('Estadísticas BCR'!IP$5,BCR!$A:$A,0),MATCH('Estadísticas BCR'!$B32,BCR!$1:$1,0))),SUM(ID32:IO32)),"")</f>
        <v>2925.5157659247939</v>
      </c>
      <c r="IQ32" s="59">
        <f>+IFERROR(IF(ISTEXT(IQ$5)=FALSE,(INDEX(BCR!$1:$1048576,MATCH('Estadísticas BCR'!IQ$5,BCR!$A:$A,0),MATCH('Estadísticas BCR'!$B32,BCR!$1:$1,0))),SUM(IE32:IP32)),"")</f>
        <v>222.010062903657</v>
      </c>
      <c r="IR32" s="59">
        <f>+IFERROR(IF(ISTEXT(IR$5)=FALSE,(INDEX(BCR!$1:$1048576,MATCH('Estadísticas BCR'!IR$5,BCR!$A:$A,0),MATCH('Estadísticas BCR'!$B32,BCR!$1:$1,0))),SUM(IF32:IQ32)),"")</f>
        <v>214.99983327477699</v>
      </c>
      <c r="IS32" s="59">
        <f>+IFERROR(IF(ISTEXT(IS$5)=FALSE,(INDEX(BCR!$1:$1048576,MATCH('Estadísticas BCR'!IS$5,BCR!$A:$A,0),MATCH('Estadísticas BCR'!$B32,BCR!$1:$1,0))),SUM(IG32:IR32)),"")</f>
        <v>215.341239929003</v>
      </c>
      <c r="IT32" s="59">
        <f>+IFERROR(IF(ISTEXT(IT$5)=FALSE,(INDEX(BCR!$1:$1048576,MATCH('Estadísticas BCR'!IT$5,BCR!$A:$A,0),MATCH('Estadísticas BCR'!$B32,BCR!$1:$1,0))),SUM(IH32:IS32)),"")</f>
        <v>249.44501484185099</v>
      </c>
      <c r="IU32" s="59">
        <f>+IFERROR(IF(ISTEXT(IU$5)=FALSE,(INDEX(BCR!$1:$1048576,MATCH('Estadísticas BCR'!IU$5,BCR!$A:$A,0),MATCH('Estadísticas BCR'!$B32,BCR!$1:$1,0))),SUM(II32:IT32)),"")</f>
        <v>312.77731600143801</v>
      </c>
      <c r="IV32" s="59">
        <f>+IFERROR(IF(ISTEXT(IV$5)=FALSE,(INDEX(BCR!$1:$1048576,MATCH('Estadísticas BCR'!IV$5,BCR!$A:$A,0),MATCH('Estadísticas BCR'!$B32,BCR!$1:$1,0))),SUM(IJ32:IU32)),"")</f>
        <v>258.20035474619402</v>
      </c>
      <c r="IW32" s="59">
        <f>+IFERROR(IF(ISTEXT(IW$5)=FALSE,(INDEX(BCR!$1:$1048576,MATCH('Estadísticas BCR'!IW$5,BCR!$A:$A,0),MATCH('Estadísticas BCR'!$B32,BCR!$1:$1,0))),SUM(IK32:IV32)),"")</f>
        <v>265.58325035197902</v>
      </c>
      <c r="IX32" s="59">
        <f>+IFERROR(IF(ISTEXT(IX$5)=FALSE,(INDEX(BCR!$1:$1048576,MATCH('Estadísticas BCR'!IX$5,BCR!$A:$A,0),MATCH('Estadísticas BCR'!$B32,BCR!$1:$1,0))),SUM(IL32:IW32)),"")</f>
        <v>263.47645271767698</v>
      </c>
      <c r="IY32" s="59">
        <f>+IFERROR(IF(ISTEXT(IY$5)=FALSE,(INDEX(BCR!$1:$1048576,MATCH('Estadísticas BCR'!IY$5,BCR!$A:$A,0),MATCH('Estadísticas BCR'!$B32,BCR!$1:$1,0))),SUM(IM32:IX32)),"")</f>
        <v>245.64933835876101</v>
      </c>
      <c r="IZ32" s="59">
        <f>+IFERROR(IF(ISTEXT(IZ$5)=FALSE,(INDEX(BCR!$1:$1048576,MATCH('Estadísticas BCR'!IZ$5,BCR!$A:$A,0),MATCH('Estadísticas BCR'!$B32,BCR!$1:$1,0))),SUM(IN32:IY32)),"")</f>
        <v>262.58893394510898</v>
      </c>
      <c r="JA32" s="59">
        <f>+IFERROR(IF(ISTEXT(JA$5)=FALSE,(INDEX(BCR!$1:$1048576,MATCH('Estadísticas BCR'!JA$5,BCR!$A:$A,0),MATCH('Estadísticas BCR'!$B32,BCR!$1:$1,0))),SUM(IO32:IZ32)),"")</f>
        <v>270.00438145234801</v>
      </c>
      <c r="JB32" s="59">
        <f>+IFERROR(IF(ISTEXT(JB$5)=FALSE,(INDEX(BCR!$1:$1048576,MATCH('Estadísticas BCR'!JB$5,BCR!$A:$A,0),MATCH('Estadísticas BCR'!$B32,BCR!$1:$1,0))),SUM(IP32:JA32)),"")</f>
        <v>256.38461286645401</v>
      </c>
      <c r="JC32" s="60">
        <f>+IFERROR(IF(ISTEXT(JC$5)=FALSE,(INDEX(BCR!$1:$1048576,MATCH('Estadísticas BCR'!JC$5,BCR!$A:$A,0),MATCH('Estadísticas BCR'!$B32,BCR!$1:$1,0))),SUM(IQ32:JB32)),"")</f>
        <v>3036.4607913892482</v>
      </c>
      <c r="JD32" s="59">
        <f>+IFERROR(IF(ISTEXT(JD$5)=FALSE,(INDEX(BCR!$1:$1048576,MATCH('Estadísticas BCR'!JD$5,BCR!$A:$A,0),MATCH('Estadísticas BCR'!$B32,BCR!$1:$1,0))),SUM(IR32:JC32)),"")</f>
        <v>230.30734853052701</v>
      </c>
      <c r="JE32" s="59">
        <f>+IFERROR(IF(ISTEXT(JE$5)=FALSE,(INDEX(BCR!$1:$1048576,MATCH('Estadísticas BCR'!JE$5,BCR!$A:$A,0),MATCH('Estadísticas BCR'!$B32,BCR!$1:$1,0))),SUM(IS32:JD32)),"")</f>
        <v>198.08928532227199</v>
      </c>
      <c r="JF32" s="59">
        <f>+IFERROR(IF(ISTEXT(JF$5)=FALSE,(INDEX(BCR!$1:$1048576,MATCH('Estadísticas BCR'!JF$5,BCR!$A:$A,0),MATCH('Estadísticas BCR'!$B32,BCR!$1:$1,0))),SUM(IT32:JE32)),"")</f>
        <v>147.93426859401899</v>
      </c>
      <c r="JG32" s="59">
        <f>+IFERROR(IF(ISTEXT(JG$5)=FALSE,(INDEX(BCR!$1:$1048576,MATCH('Estadísticas BCR'!JG$5,BCR!$A:$A,0),MATCH('Estadísticas BCR'!$B32,BCR!$1:$1,0))),SUM(IU32:JF32)),"")</f>
        <v>97.4121072160099</v>
      </c>
      <c r="JH32" s="59">
        <f>+IFERROR(IF(ISTEXT(JH$5)=FALSE,(INDEX(BCR!$1:$1048576,MATCH('Estadísticas BCR'!JH$5,BCR!$A:$A,0),MATCH('Estadísticas BCR'!$B32,BCR!$1:$1,0))),SUM(IV32:JG32)),"")</f>
        <v>83.688600577069906</v>
      </c>
      <c r="JI32" s="59">
        <f>+IFERROR(IF(ISTEXT(JI$5)=FALSE,(INDEX(BCR!$1:$1048576,MATCH('Estadísticas BCR'!JI$5,BCR!$A:$A,0),MATCH('Estadísticas BCR'!$B32,BCR!$1:$1,0))),SUM(IW32:JH32)),"")</f>
        <v>124.368439197999</v>
      </c>
      <c r="JJ32" s="59">
        <f>+IFERROR(IF(ISTEXT(JJ$5)=FALSE,(INDEX(BCR!$1:$1048576,MATCH('Estadísticas BCR'!JJ$5,BCR!$A:$A,0),MATCH('Estadísticas BCR'!$B32,BCR!$1:$1,0))),SUM(IX32:JI32)),"")</f>
        <v>156.794180406831</v>
      </c>
      <c r="JK32" s="59">
        <f>+IFERROR(IF(ISTEXT(JK$5)=FALSE,(INDEX(BCR!$1:$1048576,MATCH('Estadísticas BCR'!JK$5,BCR!$A:$A,0),MATCH('Estadísticas BCR'!$B32,BCR!$1:$1,0))),SUM(IY32:JJ32)),"")</f>
        <v>181.485482757201</v>
      </c>
      <c r="JL32" s="59">
        <f>+IFERROR(IF(ISTEXT(JL$5)=FALSE,(INDEX(BCR!$1:$1048576,MATCH('Estadísticas BCR'!JL$5,BCR!$A:$A,0),MATCH('Estadísticas BCR'!$B32,BCR!$1:$1,0))),SUM(IZ32:JK32)),"")</f>
        <v>195.90109509093</v>
      </c>
      <c r="JM32" s="59">
        <f>+IFERROR(IF(ISTEXT(JM$5)=FALSE,(INDEX(BCR!$1:$1048576,MATCH('Estadísticas BCR'!JM$5,BCR!$A:$A,0),MATCH('Estadísticas BCR'!$B32,BCR!$1:$1,0))),SUM(JA32:JL32)),"")</f>
        <v>224.810729291543</v>
      </c>
      <c r="JN32" s="59">
        <f>+IFERROR(IF(ISTEXT(JN$5)=FALSE,(INDEX(BCR!$1:$1048576,MATCH('Estadísticas BCR'!JN$5,BCR!$A:$A,0),MATCH('Estadísticas BCR'!$B32,BCR!$1:$1,0))),SUM(JB32:JM32)),"")</f>
        <v>204.21990735258001</v>
      </c>
      <c r="JO32" s="59">
        <f>+IFERROR(IF(ISTEXT(JO$5)=FALSE,(INDEX(BCR!$1:$1048576,MATCH('Estadísticas BCR'!JO$5,BCR!$A:$A,0),MATCH('Estadísticas BCR'!$B32,BCR!$1:$1,0))),SUM(JC32:JN32)),"")</f>
        <v>258.54903538878199</v>
      </c>
      <c r="JP32" s="60">
        <f>+IFERROR(IF(ISTEXT(JP$5)=FALSE,(INDEX(BCR!$1:$1048576,MATCH('Estadísticas BCR'!JP$5,BCR!$A:$A,0),MATCH('Estadísticas BCR'!$B32,BCR!$1:$1,0))),SUM(JD32:JO32)),"")</f>
        <v>2103.5604797257638</v>
      </c>
      <c r="JQ32" s="59">
        <f>+IFERROR(IF(ISTEXT(JQ$5)=FALSE,(INDEX(BCR!$1:$1048576,MATCH('Estadísticas BCR'!JQ$5,BCR!$A:$A,0),MATCH('Estadísticas BCR'!$B32,BCR!$1:$1,0))),SUM(JE32:JP32)),"")</f>
        <v>221.26236302286901</v>
      </c>
      <c r="JR32" s="59">
        <f>+IFERROR(IF(ISTEXT(JR$5)=FALSE,(INDEX(BCR!$1:$1048576,MATCH('Estadísticas BCR'!JR$5,BCR!$A:$A,0),MATCH('Estadísticas BCR'!$B32,BCR!$1:$1,0))),SUM(JF32:JQ32)),"")</f>
        <v>206.55769293020199</v>
      </c>
      <c r="JS32" s="59">
        <f>+IFERROR(IF(ISTEXT(JS$5)=FALSE,(INDEX(BCR!$1:$1048576,MATCH('Estadísticas BCR'!JS$5,BCR!$A:$A,0),MATCH('Estadísticas BCR'!$B32,BCR!$1:$1,0))),SUM(JG32:JR32)),"")</f>
        <v>244.40343549520099</v>
      </c>
      <c r="JT32" s="59">
        <f>+IFERROR(IF(ISTEXT(JT$5)=FALSE,(INDEX(BCR!$1:$1048576,MATCH('Estadísticas BCR'!JT$5,BCR!$A:$A,0),MATCH('Estadísticas BCR'!$B32,BCR!$1:$1,0))),SUM(JH32:JS32)),"")</f>
        <v>271.36842606500301</v>
      </c>
      <c r="JU32" s="59">
        <f>+IFERROR(IF(ISTEXT(JU$5)=FALSE,(INDEX(BCR!$1:$1048576,MATCH('Estadísticas BCR'!JU$5,BCR!$A:$A,0),MATCH('Estadísticas BCR'!$B32,BCR!$1:$1,0))),SUM(JI32:JT32)),"")</f>
        <v>314.56362638499201</v>
      </c>
      <c r="JV32" s="59">
        <f>+IFERROR(IF(ISTEXT(JV$5)=FALSE,(INDEX(BCR!$1:$1048576,MATCH('Estadísticas BCR'!JV$5,BCR!$A:$A,0),MATCH('Estadísticas BCR'!$B32,BCR!$1:$1,0))),SUM(JJ32:JU32)),"")</f>
        <v>254.53597379250201</v>
      </c>
      <c r="JW32" s="59">
        <f>+IFERROR(IF(ISTEXT(JW$5)=FALSE,(INDEX(BCR!$1:$1048576,MATCH('Estadísticas BCR'!JW$5,BCR!$A:$A,0),MATCH('Estadísticas BCR'!$B32,BCR!$1:$1,0))),SUM(JK32:JV32)),"")</f>
        <v>314.890357637921</v>
      </c>
      <c r="JX32" s="59">
        <f>+IFERROR(IF(ISTEXT(JX$5)=FALSE,(INDEX(BCR!$1:$1048576,MATCH('Estadísticas BCR'!JX$5,BCR!$A:$A,0),MATCH('Estadísticas BCR'!$B32,BCR!$1:$1,0))),SUM(JL32:JW32)),"")</f>
        <v>330.647613464806</v>
      </c>
      <c r="JY32" s="59">
        <f>+IFERROR(IF(ISTEXT(JY$5)=FALSE,(INDEX(BCR!$1:$1048576,MATCH('Estadísticas BCR'!JY$5,BCR!$A:$A,0),MATCH('Estadísticas BCR'!$B32,BCR!$1:$1,0))),SUM(JM32:JX32)),"")</f>
        <v>303.67107874749303</v>
      </c>
      <c r="JZ32" s="59">
        <f>+IFERROR(IF(ISTEXT(JZ$5)=FALSE,(INDEX(BCR!$1:$1048576,MATCH('Estadísticas BCR'!JZ$5,BCR!$A:$A,0),MATCH('Estadísticas BCR'!$B32,BCR!$1:$1,0))),SUM(JN32:JY32)),"")</f>
        <v>267.771260337108</v>
      </c>
      <c r="KA32" s="59">
        <f>+IFERROR(IF(ISTEXT(KA$5)=FALSE,(INDEX(BCR!$1:$1048576,MATCH('Estadísticas BCR'!KA$5,BCR!$A:$A,0),MATCH('Estadísticas BCR'!$B32,BCR!$1:$1,0))),SUM(JO32:JZ32)),"")</f>
        <v>279.50024940140003</v>
      </c>
      <c r="KB32" s="59">
        <f>+IFERROR(IF(ISTEXT(KB$5)=FALSE,(INDEX(BCR!$1:$1048576,MATCH('Estadísticas BCR'!KB$5,BCR!$A:$A,0),MATCH('Estadísticas BCR'!$B32,BCR!$1:$1,0))),SUM(JP32:KA32)),"")</f>
        <v>292.075150934916</v>
      </c>
      <c r="KC32" s="60">
        <f>+IFERROR(IF(ISTEXT(KC$5)=FALSE,(INDEX(BCR!$1:$1048576,MATCH('Estadísticas BCR'!KC$5,BCR!$A:$A,0),MATCH('Estadísticas BCR'!$B32,BCR!$1:$1,0))),SUM(JQ32:KB32)),"")</f>
        <v>3301.2472282144131</v>
      </c>
      <c r="KD32" s="59">
        <f>+IFERROR(IF(ISTEXT(KD$5)=FALSE,(INDEX(BCR!$1:$1048576,MATCH('Estadísticas BCR'!KD$5,BCR!$A:$A,0),MATCH('Estadísticas BCR'!$B32,BCR!$1:$1,0))),SUM(JR32:KC32)),"")</f>
        <v>268.90911286570798</v>
      </c>
      <c r="KE32" s="59">
        <f>+IFERROR(IF(ISTEXT(KE$5)=FALSE,(INDEX(BCR!$1:$1048576,MATCH('Estadísticas BCR'!KE$5,BCR!$A:$A,0),MATCH('Estadísticas BCR'!$B32,BCR!$1:$1,0))),SUM(JS32:KD32)),"")</f>
        <v>216.520518914169</v>
      </c>
      <c r="KF32" s="59">
        <f>+IFERROR(IF(ISTEXT(KF$5)=FALSE,(INDEX(BCR!$1:$1048576,MATCH('Estadísticas BCR'!KF$5,BCR!$A:$A,0),MATCH('Estadísticas BCR'!$B32,BCR!$1:$1,0))),SUM(JT32:KE32)),"")</f>
        <v>260.65787194027303</v>
      </c>
      <c r="KG32" s="59">
        <f>+IFERROR(IF(ISTEXT(KG$5)=FALSE,(INDEX(BCR!$1:$1048576,MATCH('Estadísticas BCR'!KG$5,BCR!$A:$A,0),MATCH('Estadísticas BCR'!$B32,BCR!$1:$1,0))),SUM(JU32:KF32)),"")</f>
        <v>296.65172301202603</v>
      </c>
      <c r="KH32" s="59">
        <f>+IFERROR(IF(ISTEXT(KH$5)=FALSE,(INDEX(BCR!$1:$1048576,MATCH('Estadísticas BCR'!KH$5,BCR!$A:$A,0),MATCH('Estadísticas BCR'!$B32,BCR!$1:$1,0))),SUM(JV32:KG32)),"")</f>
        <v>265.77643202921701</v>
      </c>
      <c r="KI32" s="59">
        <f>+IFERROR(IF(ISTEXT(KI$5)=FALSE,(INDEX(BCR!$1:$1048576,MATCH('Estadísticas BCR'!KI$5,BCR!$A:$A,0),MATCH('Estadísticas BCR'!$B32,BCR!$1:$1,0))),SUM(JW32:KH32)),"")</f>
        <v>290.26155154453897</v>
      </c>
      <c r="KJ32" s="59">
        <f>+IFERROR(IF(ISTEXT(KJ$5)=FALSE,(INDEX(BCR!$1:$1048576,MATCH('Estadísticas BCR'!KJ$5,BCR!$A:$A,0),MATCH('Estadísticas BCR'!$B32,BCR!$1:$1,0))),SUM(JX32:KI32)),"")</f>
        <v>309.39192173584502</v>
      </c>
      <c r="KK32" s="59">
        <f>+IFERROR(IF(ISTEXT(KK$5)=FALSE,(INDEX(BCR!$1:$1048576,MATCH('Estadísticas BCR'!KK$5,BCR!$A:$A,0),MATCH('Estadísticas BCR'!$B32,BCR!$1:$1,0))),SUM(JY32:KJ32)),"")</f>
        <v>332.24170396019701</v>
      </c>
      <c r="KL32" s="59">
        <f>+IFERROR(IF(ISTEXT(KL$5)=FALSE,(INDEX(BCR!$1:$1048576,MATCH('Estadísticas BCR'!KL$5,BCR!$A:$A,0),MATCH('Estadísticas BCR'!$B32,BCR!$1:$1,0))),SUM(JZ32:KK32)),"")</f>
        <v>287.10503190889301</v>
      </c>
      <c r="KM32" s="59">
        <f>+IFERROR(IF(ISTEXT(KM$5)=FALSE,(INDEX(BCR!$1:$1048576,MATCH('Estadísticas BCR'!KM$5,BCR!$A:$A,0),MATCH('Estadísticas BCR'!$B32,BCR!$1:$1,0))),SUM(KA32:KL32)),"")</f>
        <v>341.04853091727199</v>
      </c>
      <c r="KN32" s="59">
        <f>+IFERROR(IF(ISTEXT(KN$5)=FALSE,(INDEX(BCR!$1:$1048576,MATCH('Estadísticas BCR'!KN$5,BCR!$A:$A,0),MATCH('Estadísticas BCR'!$B32,BCR!$1:$1,0))),SUM(KB32:KM32)),"")</f>
        <v>259.62278347879999</v>
      </c>
      <c r="KO32" s="59">
        <f>+IFERROR(IF(ISTEXT(KO$5)=FALSE,(INDEX(BCR!$1:$1048576,MATCH('Estadísticas BCR'!KO$5,BCR!$A:$A,0),MATCH('Estadísticas BCR'!$B32,BCR!$1:$1,0))),SUM(KC32:KN32)),"")</f>
        <v>341.10216486857701</v>
      </c>
      <c r="KP32" s="60">
        <f>+IFERROR(IF(ISTEXT(KP$5)=FALSE,(INDEX(BCR!$1:$1048576,MATCH('Estadísticas BCR'!KP$5,BCR!$A:$A,0),MATCH('Estadísticas BCR'!$B32,BCR!$1:$1,0))),SUM(KD32:KO32)),"")</f>
        <v>3469.289347175516</v>
      </c>
      <c r="KQ32" s="59">
        <f>+IFERROR(IF(ISTEXT(KQ$5)=FALSE,(INDEX(BCR!$1:$1048576,MATCH('Estadísticas BCR'!KQ$5,BCR!$A:$A,0),MATCH('Estadísticas BCR'!$B32,BCR!$1:$1,0))),SUM(KE32:KP32)),"")</f>
        <v>215.17660554907999</v>
      </c>
      <c r="KR32" s="59">
        <f>+IFERROR(IF(ISTEXT(KR$5)=FALSE,(INDEX(BCR!$1:$1048576,MATCH('Estadísticas BCR'!KR$5,BCR!$A:$A,0),MATCH('Estadísticas BCR'!$B32,BCR!$1:$1,0))),SUM(KF32:KQ32)),"")</f>
        <v>265.93330060805403</v>
      </c>
      <c r="KS32" s="59">
        <f>+IFERROR(IF(ISTEXT(KS$5)=FALSE,(INDEX(BCR!$1:$1048576,MATCH('Estadísticas BCR'!KS$5,BCR!$A:$A,0),MATCH('Estadísticas BCR'!$B32,BCR!$1:$1,0))),SUM(KG32:KR32)),"")</f>
        <v>296.70569540271799</v>
      </c>
      <c r="KT32" s="59">
        <f>+IFERROR(IF(ISTEXT(KT$5)=FALSE,(INDEX(BCR!$1:$1048576,MATCH('Estadísticas BCR'!KT$5,BCR!$A:$A,0),MATCH('Estadísticas BCR'!$B32,BCR!$1:$1,0))),SUM(KH32:KS32)),"")</f>
        <v>252.27450658211299</v>
      </c>
      <c r="KU32" s="59">
        <f>+IFERROR(IF(ISTEXT(KU$5)=FALSE,(INDEX(BCR!$1:$1048576,MATCH('Estadísticas BCR'!KU$5,BCR!$A:$A,0),MATCH('Estadísticas BCR'!$B32,BCR!$1:$1,0))),SUM(KI32:KT32)),"")</f>
        <v>301.03503125859498</v>
      </c>
      <c r="KV32" s="59">
        <f>+IFERROR(IF(ISTEXT(KV$5)=FALSE,(INDEX(BCR!$1:$1048576,MATCH('Estadísticas BCR'!KV$5,BCR!$A:$A,0),MATCH('Estadísticas BCR'!$B32,BCR!$1:$1,0))),SUM(KJ32:KU32)),"")</f>
        <v>317.54060797692699</v>
      </c>
      <c r="KW32" s="59">
        <f>+IFERROR(IF(ISTEXT(KW$5)=FALSE,(INDEX(BCR!$1:$1048576,MATCH('Estadísticas BCR'!KW$5,BCR!$A:$A,0),MATCH('Estadísticas BCR'!$B32,BCR!$1:$1,0))),SUM(KK32:KV32)),"")</f>
        <v>304.21748612973602</v>
      </c>
      <c r="KX32" s="59">
        <f>+IFERROR(IF(ISTEXT(KX$5)=FALSE,(INDEX(BCR!$1:$1048576,MATCH('Estadísticas BCR'!KX$5,BCR!$A:$A,0),MATCH('Estadísticas BCR'!$B32,BCR!$1:$1,0))),SUM(KL32:KW32)),"")</f>
        <v>325.13658689038601</v>
      </c>
      <c r="KY32" s="59">
        <f>+IFERROR(IF(ISTEXT(KY$5)=FALSE,(INDEX(BCR!$1:$1048576,MATCH('Estadísticas BCR'!KY$5,BCR!$A:$A,0),MATCH('Estadísticas BCR'!$B32,BCR!$1:$1,0))),SUM(KM32:KX32)),"")</f>
        <v>324.43206879274197</v>
      </c>
      <c r="KZ32" s="59">
        <f>+IFERROR(IF(ISTEXT(KZ$5)=FALSE,(INDEX(BCR!$1:$1048576,MATCH('Estadísticas BCR'!KZ$5,BCR!$A:$A,0),MATCH('Estadísticas BCR'!$B32,BCR!$1:$1,0))),SUM(KN32:KY32)),"")</f>
        <v>334.79377582565502</v>
      </c>
      <c r="LA32" s="59">
        <f>+IFERROR(IF(ISTEXT(LA$5)=FALSE,(INDEX(BCR!$1:$1048576,MATCH('Estadísticas BCR'!LA$5,BCR!$A:$A,0),MATCH('Estadísticas BCR'!$B32,BCR!$1:$1,0))),SUM(KO32:KZ32)),"")</f>
        <v>341.34893220232101</v>
      </c>
      <c r="LB32" s="59">
        <f>+IFERROR(IF(ISTEXT(LB$5)=FALSE,(INDEX(BCR!$1:$1048576,MATCH('Estadísticas BCR'!LB$5,BCR!$A:$A,0),MATCH('Estadísticas BCR'!$B32,BCR!$1:$1,0))),SUM(KP32:LA32)),"")</f>
        <v>300.706569045896</v>
      </c>
      <c r="LC32" s="60">
        <f>+IFERROR(IF(ISTEXT(LC$5)=FALSE,(INDEX(BCR!$1:$1048576,MATCH('Estadísticas BCR'!LC$5,BCR!$A:$A,0),MATCH('Estadísticas BCR'!$B32,BCR!$1:$1,0))),SUM(KQ32:LB32)),"")</f>
        <v>3579.301166264223</v>
      </c>
      <c r="LD32" s="59">
        <f>+IFERROR(IF(ISTEXT(LD$5)=FALSE,(INDEX(BCR!$1:$1048576,MATCH('Estadísticas BCR'!LD$5,BCR!$A:$A,0),MATCH('Estadísticas BCR'!$B32,BCR!$1:$1,0))),SUM(KR32:LC32)),"")</f>
        <v>268.70843832064202</v>
      </c>
      <c r="LE32" s="59">
        <f>+IFERROR(IF(ISTEXT(LE$5)=FALSE,(INDEX(BCR!$1:$1048576,MATCH('Estadísticas BCR'!LE$5,BCR!$A:$A,0),MATCH('Estadísticas BCR'!$B32,BCR!$1:$1,0))),SUM(KS32:LD32)),"")</f>
        <v>272.094073707598</v>
      </c>
      <c r="LF32" s="59">
        <f>+IFERROR(IF(ISTEXT(LF$5)=FALSE,(INDEX(BCR!$1:$1048576,MATCH('Estadísticas BCR'!LF$5,BCR!$A:$A,0),MATCH('Estadísticas BCR'!$B32,BCR!$1:$1,0))),SUM(KT32:LE32)),"")</f>
        <v>320.54011892368902</v>
      </c>
      <c r="LG32" s="59">
        <f>+IFERROR(IF(ISTEXT(LG$5)=FALSE,(INDEX(BCR!$1:$1048576,MATCH('Estadísticas BCR'!LG$5,BCR!$A:$A,0),MATCH('Estadísticas BCR'!$B32,BCR!$1:$1,0))),SUM(KU32:LF32)),"")</f>
        <v>327.78597126299798</v>
      </c>
      <c r="LH32" s="59">
        <f>+IFERROR(IF(ISTEXT(LH$5)=FALSE,(INDEX(BCR!$1:$1048576,MATCH('Estadísticas BCR'!LH$5,BCR!$A:$A,0),MATCH('Estadísticas BCR'!$B32,BCR!$1:$1,0))),SUM(KV32:LG32)),"")</f>
        <v>305.41514783740001</v>
      </c>
      <c r="LI32" s="59">
        <f>+IFERROR(IF(ISTEXT(LI$5)=FALSE,(INDEX(BCR!$1:$1048576,MATCH('Estadísticas BCR'!LI$5,BCR!$A:$A,0),MATCH('Estadísticas BCR'!$B32,BCR!$1:$1,0))),SUM(KW32:LH32)),"")</f>
        <v>280.46562466129302</v>
      </c>
      <c r="LJ32" s="59">
        <f>+IFERROR(IF(ISTEXT(LJ$5)=FALSE,(INDEX(BCR!$1:$1048576,MATCH('Estadísticas BCR'!LJ$5,BCR!$A:$A,0),MATCH('Estadísticas BCR'!$B32,BCR!$1:$1,0))),SUM(KX32:LI32)),"")</f>
        <v>307.79591644020002</v>
      </c>
      <c r="LK32" s="59">
        <f>+IFERROR(IF(ISTEXT(LK$5)=FALSE,(INDEX(BCR!$1:$1048576,MATCH('Estadísticas BCR'!LK$5,BCR!$A:$A,0),MATCH('Estadísticas BCR'!$B32,BCR!$1:$1,0))),SUM(KY32:LJ32)),"")</f>
        <v>372.85412244400101</v>
      </c>
      <c r="LL32" s="59">
        <f>+IFERROR(IF(ISTEXT(LL$5)=FALSE,(INDEX(BCR!$1:$1048576,MATCH('Estadísticas BCR'!LL$5,BCR!$A:$A,0),MATCH('Estadísticas BCR'!$B32,BCR!$1:$1,0))),SUM(KZ32:LK32)),"")</f>
        <v>438.54823147329398</v>
      </c>
      <c r="LM32" s="59">
        <f>+IFERROR(IF(ISTEXT(LM$5)=FALSE,(INDEX(BCR!$1:$1048576,MATCH('Estadísticas BCR'!LM$5,BCR!$A:$A,0),MATCH('Estadísticas BCR'!$B32,BCR!$1:$1,0))),SUM(LA32:LL32)),"")</f>
        <v>397.18908908409901</v>
      </c>
      <c r="LN32" s="59">
        <f>+IFERROR(IF(ISTEXT(LN$5)=FALSE,(INDEX(BCR!$1:$1048576,MATCH('Estadísticas BCR'!LN$5,BCR!$A:$A,0),MATCH('Estadísticas BCR'!$B32,BCR!$1:$1,0))),SUM(LB32:LM32)),"")</f>
        <v>351.91006302429599</v>
      </c>
      <c r="LO32" s="59">
        <f>+IFERROR(IF(ISTEXT(LO$5)=FALSE,(INDEX(BCR!$1:$1048576,MATCH('Estadísticas BCR'!LO$5,BCR!$A:$A,0),MATCH('Estadísticas BCR'!$B32,BCR!$1:$1,0))),SUM(LC32:LN32)),"")</f>
        <v>336.592184019108</v>
      </c>
      <c r="LP32" s="60">
        <f>+IFERROR(IF(ISTEXT(LP$5)=FALSE,(INDEX(BCR!$1:$1048576,MATCH('Estadísticas BCR'!LP$5,BCR!$A:$A,0),MATCH('Estadísticas BCR'!$B32,BCR!$1:$1,0))),SUM(LD32:LO32)),"")</f>
        <v>3979.8989811986185</v>
      </c>
      <c r="LQ32" s="59">
        <f>+IFERROR(IF(ISTEXT(LQ$5)=FALSE,(INDEX(BCR!$1:$1048576,MATCH('Estadísticas BCR'!LQ$5,BCR!$A:$A,0),MATCH('Estadísticas BCR'!$B32,BCR!$1:$1,0))),SUM(LE32:LP32)),"")</f>
        <v>351.35844122200001</v>
      </c>
      <c r="LR32" s="59">
        <f>+IFERROR(IF(ISTEXT(LR$5)=FALSE,(INDEX(BCR!$1:$1048576,MATCH('Estadísticas BCR'!LR$5,BCR!$A:$A,0),MATCH('Estadísticas BCR'!$B32,BCR!$1:$1,0))),SUM(LF32:LQ32)),"")</f>
        <v>280.41397758959101</v>
      </c>
      <c r="LS32" s="59">
        <f>+IFERROR(IF(ISTEXT(LS$5)=FALSE,(INDEX(BCR!$1:$1048576,MATCH('Estadísticas BCR'!LS$5,BCR!$A:$A,0),MATCH('Estadísticas BCR'!$B32,BCR!$1:$1,0))),SUM(LG32:LR32)),"")</f>
        <v>374.82116663510698</v>
      </c>
      <c r="LT32" s="59">
        <f>+IFERROR(IF(ISTEXT(LT$5)=FALSE,(INDEX(BCR!$1:$1048576,MATCH('Estadísticas BCR'!LT$5,BCR!$A:$A,0),MATCH('Estadísticas BCR'!$B32,BCR!$1:$1,0))),SUM(LH32:LS32)),"")</f>
        <v>347.56703510789703</v>
      </c>
      <c r="LU32" s="59">
        <f>+IFERROR(IF(ISTEXT(LU$5)=FALSE,(INDEX(BCR!$1:$1048576,MATCH('Estadísticas BCR'!LU$5,BCR!$A:$A,0),MATCH('Estadísticas BCR'!$B32,BCR!$1:$1,0))),SUM(LI32:LT32)),"")</f>
        <v>430.86925236949702</v>
      </c>
      <c r="LV32" s="59">
        <f>+IFERROR(IF(ISTEXT(LV$5)=FALSE,(INDEX(BCR!$1:$1048576,MATCH('Estadísticas BCR'!LV$5,BCR!$A:$A,0),MATCH('Estadísticas BCR'!$B32,BCR!$1:$1,0))),SUM(LJ32:LU32)),"")</f>
        <v>337.65698544489999</v>
      </c>
      <c r="LW32" s="59">
        <f>+IFERROR(IF(ISTEXT(LW$5)=FALSE,(INDEX(BCR!$1:$1048576,MATCH('Estadísticas BCR'!LW$5,BCR!$A:$A,0),MATCH('Estadísticas BCR'!$B32,BCR!$1:$1,0))),SUM(LK32:LV32)),"")</f>
        <v>450.626349669121</v>
      </c>
      <c r="LX32" s="59">
        <f>+IFERROR(IF(ISTEXT(LX$5)=FALSE,(INDEX(BCR!$1:$1048576,MATCH('Estadísticas BCR'!LX$5,BCR!$A:$A,0),MATCH('Estadísticas BCR'!$B32,BCR!$1:$1,0))),SUM(LL32:LW32)),"")</f>
        <v>441.13495743712002</v>
      </c>
      <c r="LY32" s="59">
        <f>+IFERROR(IF(ISTEXT(LY$5)=FALSE,(INDEX(BCR!$1:$1048576,MATCH('Estadísticas BCR'!LY$5,BCR!$A:$A,0),MATCH('Estadísticas BCR'!$B32,BCR!$1:$1,0))),SUM(LM32:LX32)),"")</f>
        <v>429.91314275613001</v>
      </c>
      <c r="LZ32" s="59">
        <f>+IFERROR(IF(ISTEXT(LZ$5)=FALSE,(INDEX(BCR!$1:$1048576,MATCH('Estadísticas BCR'!LZ$5,BCR!$A:$A,0),MATCH('Estadísticas BCR'!$B32,BCR!$1:$1,0))),SUM(LN32:LY32)),"")</f>
        <v>460.79969165690198</v>
      </c>
      <c r="MA32" s="59">
        <f>+IFERROR(IF(ISTEXT(MA$5)=FALSE,(INDEX(BCR!$1:$1048576,MATCH('Estadísticas BCR'!MA$5,BCR!$A:$A,0),MATCH('Estadísticas BCR'!$B32,BCR!$1:$1,0))),SUM(LO32:LZ32)),"")</f>
        <v>384.61010882680398</v>
      </c>
      <c r="MB32" s="59">
        <f>+IFERROR(IF(ISTEXT(MB$5)=FALSE,(INDEX(BCR!$1:$1048576,MATCH('Estadísticas BCR'!MB$5,BCR!$A:$A,0),MATCH('Estadísticas BCR'!$B32,BCR!$1:$1,0))),SUM(LP32:MA32)),"")</f>
        <v>514.67537237528995</v>
      </c>
      <c r="MC32" s="60">
        <f>+IFERROR(IF(ISTEXT(MC$5)=FALSE,(INDEX(BCR!$1:$1048576,MATCH('Estadísticas BCR'!MC$5,BCR!$A:$A,0),MATCH('Estadísticas BCR'!$B32,BCR!$1:$1,0))),SUM(LQ32:MB32)),"")</f>
        <v>4804.4464810903592</v>
      </c>
      <c r="MD32" s="59">
        <f>+IFERROR(IF(ISTEXT(MD$5)=FALSE,(INDEX(BCR!$1:$1048576,MATCH('Estadísticas BCR'!MD$5,BCR!$A:$A,0),MATCH('Estadísticas BCR'!$B32,BCR!$1:$1,0))),SUM(LR32:MC32)),"")</f>
        <v>463.70318984099902</v>
      </c>
      <c r="ME32" s="59">
        <f>+IFERROR(IF(ISTEXT(ME$5)=FALSE,(INDEX(BCR!$1:$1048576,MATCH('Estadísticas BCR'!ME$5,BCR!$A:$A,0),MATCH('Estadísticas BCR'!$B32,BCR!$1:$1,0))),SUM(LS32:MD32)),"")</f>
        <v>357.73332922109603</v>
      </c>
      <c r="MF32" s="59">
        <f>+IFERROR(IF(ISTEXT(MF$5)=FALSE,(INDEX(BCR!$1:$1048576,MATCH('Estadísticas BCR'!MF$5,BCR!$A:$A,0),MATCH('Estadísticas BCR'!$B32,BCR!$1:$1,0))),SUM(LT32:ME32)),"")</f>
        <v>0</v>
      </c>
      <c r="MG32" s="59" t="str">
        <f>+IFERROR(IF(ISTEXT(MG$5)=FALSE,(INDEX(BCR!$1:$1048576,MATCH('Estadísticas BCR'!MG$5,BCR!$A:$A,0),MATCH('Estadísticas BCR'!$B32,BCR!$1:$1,0))),SUM(LU32:MF32)),"")</f>
        <v/>
      </c>
      <c r="MH32" s="59" t="str">
        <f>+IFERROR(IF(ISTEXT(MH$5)=FALSE,(INDEX(BCR!$1:$1048576,MATCH('Estadísticas BCR'!MH$5,BCR!$A:$A,0),MATCH('Estadísticas BCR'!$B32,BCR!$1:$1,0))),SUM(LV32:MG32)),"")</f>
        <v/>
      </c>
      <c r="MI32" s="59" t="str">
        <f>+IFERROR(IF(ISTEXT(MI$5)=FALSE,(INDEX(BCR!$1:$1048576,MATCH('Estadísticas BCR'!MI$5,BCR!$A:$A,0),MATCH('Estadísticas BCR'!$B32,BCR!$1:$1,0))),SUM(LW32:MH32)),"")</f>
        <v/>
      </c>
      <c r="MJ32" s="59" t="str">
        <f>+IFERROR(IF(ISTEXT(MJ$5)=FALSE,(INDEX(BCR!$1:$1048576,MATCH('Estadísticas BCR'!MJ$5,BCR!$A:$A,0),MATCH('Estadísticas BCR'!$B32,BCR!$1:$1,0))),SUM(LX32:MI32)),"")</f>
        <v/>
      </c>
      <c r="MK32" s="59" t="str">
        <f>+IFERROR(IF(ISTEXT(MK$5)=FALSE,(INDEX(BCR!$1:$1048576,MATCH('Estadísticas BCR'!MK$5,BCR!$A:$A,0),MATCH('Estadísticas BCR'!$B32,BCR!$1:$1,0))),SUM(LY32:MJ32)),"")</f>
        <v/>
      </c>
      <c r="ML32" s="59" t="str">
        <f>+IFERROR(IF(ISTEXT(ML$5)=FALSE,(INDEX(BCR!$1:$1048576,MATCH('Estadísticas BCR'!ML$5,BCR!$A:$A,0),MATCH('Estadísticas BCR'!$B32,BCR!$1:$1,0))),SUM(LZ32:MK32)),"")</f>
        <v/>
      </c>
      <c r="MM32" s="59" t="str">
        <f>+IFERROR(IF(ISTEXT(MM$5)=FALSE,(INDEX(BCR!$1:$1048576,MATCH('Estadísticas BCR'!MM$5,BCR!$A:$A,0),MATCH('Estadísticas BCR'!$B32,BCR!$1:$1,0))),SUM(MA32:ML32)),"")</f>
        <v/>
      </c>
      <c r="MN32" s="59" t="str">
        <f>+IFERROR(IF(ISTEXT(MN$5)=FALSE,(INDEX(BCR!$1:$1048576,MATCH('Estadísticas BCR'!MN$5,BCR!$A:$A,0),MATCH('Estadísticas BCR'!$B32,BCR!$1:$1,0))),SUM(MB32:MM32)),"")</f>
        <v/>
      </c>
      <c r="MO32" s="59" t="str">
        <f>+IFERROR(IF(ISTEXT(MO$5)=FALSE,(INDEX(BCR!$1:$1048576,MATCH('Estadísticas BCR'!MO$5,BCR!$A:$A,0),MATCH('Estadísticas BCR'!$B32,BCR!$1:$1,0))),SUM(MC32:MN32)),"")</f>
        <v/>
      </c>
      <c r="MP32" s="60">
        <f>+IFERROR(IF(ISTEXT(MP$5)=FALSE,(INDEX(BCR!$1:$1048576,MATCH('Estadísticas BCR'!MP$5,BCR!$A:$A,0),MATCH('Estadísticas BCR'!$B32,BCR!$1:$1,0))),SUM(MD32:MO32)),"")</f>
        <v>821.43651906209504</v>
      </c>
    </row>
    <row r="33" spans="1:354" outlineLevel="1">
      <c r="C33" s="125" t="s">
        <v>218</v>
      </c>
      <c r="D33" s="104"/>
      <c r="E33" s="104"/>
      <c r="F33" s="104"/>
      <c r="G33" s="104"/>
      <c r="H33" s="104"/>
      <c r="I33" s="104"/>
      <c r="J33" s="104"/>
      <c r="K33" s="104"/>
      <c r="L33" s="104"/>
      <c r="M33" s="104"/>
      <c r="N33" s="104"/>
      <c r="O33" s="104"/>
      <c r="P33" s="60"/>
      <c r="Q33" s="104"/>
      <c r="R33" s="104"/>
      <c r="S33" s="104"/>
      <c r="T33" s="104"/>
      <c r="U33" s="104"/>
      <c r="V33" s="104"/>
      <c r="W33" s="104"/>
      <c r="X33" s="104"/>
      <c r="Y33" s="104"/>
      <c r="Z33" s="104"/>
      <c r="AA33" s="104"/>
      <c r="AB33" s="104"/>
      <c r="AC33" s="60"/>
      <c r="AD33" s="59"/>
      <c r="AE33" s="59"/>
      <c r="AF33" s="59"/>
      <c r="AG33" s="59"/>
      <c r="AH33" s="59"/>
      <c r="AI33" s="59"/>
      <c r="AJ33" s="59"/>
      <c r="AK33" s="59"/>
      <c r="AL33" s="59"/>
      <c r="AM33" s="59"/>
      <c r="AN33" s="59"/>
      <c r="AO33" s="59"/>
      <c r="AP33" s="60"/>
      <c r="AQ33" s="59"/>
      <c r="AR33" s="59"/>
      <c r="AS33" s="59"/>
      <c r="AT33" s="59"/>
      <c r="AU33" s="59"/>
      <c r="AV33" s="59"/>
      <c r="AW33" s="59"/>
      <c r="AX33" s="59"/>
      <c r="AY33" s="59"/>
      <c r="AZ33" s="59"/>
      <c r="BA33" s="59"/>
      <c r="BB33" s="59"/>
      <c r="BC33" s="60"/>
      <c r="BD33" s="59"/>
      <c r="BE33" s="59"/>
      <c r="BF33" s="59"/>
      <c r="BG33" s="59"/>
      <c r="BH33" s="59"/>
      <c r="BI33" s="59"/>
      <c r="BJ33" s="59"/>
      <c r="BK33" s="59"/>
      <c r="BL33" s="59"/>
      <c r="BM33" s="59"/>
      <c r="BN33" s="59"/>
      <c r="BO33" s="59"/>
      <c r="BP33" s="60"/>
      <c r="BQ33" s="59"/>
      <c r="BR33" s="59"/>
      <c r="BS33" s="59"/>
      <c r="BT33" s="59"/>
      <c r="BU33" s="59"/>
      <c r="BV33" s="59"/>
      <c r="BW33" s="59"/>
      <c r="BX33" s="59"/>
      <c r="BY33" s="59"/>
      <c r="BZ33" s="59"/>
      <c r="CA33" s="59"/>
      <c r="CB33" s="59"/>
      <c r="CC33" s="60"/>
      <c r="CD33" s="59"/>
      <c r="CE33" s="59"/>
      <c r="CF33" s="59"/>
      <c r="CG33" s="59"/>
      <c r="CH33" s="59"/>
      <c r="CI33" s="59"/>
      <c r="CJ33" s="59"/>
      <c r="CK33" s="59"/>
      <c r="CL33" s="59"/>
      <c r="CM33" s="59"/>
      <c r="CN33" s="59"/>
      <c r="CO33" s="59"/>
      <c r="CP33" s="60"/>
      <c r="CQ33" s="59"/>
      <c r="CR33" s="59"/>
      <c r="CS33" s="59"/>
      <c r="CT33" s="59"/>
      <c r="CU33" s="59"/>
      <c r="CV33" s="59"/>
      <c r="CW33" s="59"/>
      <c r="CX33" s="59"/>
      <c r="CY33" s="59"/>
      <c r="CZ33" s="59"/>
      <c r="DA33" s="59"/>
      <c r="DB33" s="59"/>
      <c r="DC33" s="60"/>
      <c r="DD33" s="59"/>
      <c r="DE33" s="59"/>
      <c r="DF33" s="59"/>
      <c r="DG33" s="59"/>
      <c r="DH33" s="59"/>
      <c r="DI33" s="59"/>
      <c r="DJ33" s="59"/>
      <c r="DK33" s="59"/>
      <c r="DL33" s="59"/>
      <c r="DM33" s="59"/>
      <c r="DN33" s="59"/>
      <c r="DO33" s="59"/>
      <c r="DP33" s="60"/>
      <c r="DQ33" s="59"/>
      <c r="DR33" s="59"/>
      <c r="DS33" s="59"/>
      <c r="DT33" s="59"/>
      <c r="DU33" s="59"/>
      <c r="DV33" s="59"/>
      <c r="DW33" s="59"/>
      <c r="DX33" s="59"/>
      <c r="DY33" s="59"/>
      <c r="DZ33" s="59"/>
      <c r="EA33" s="59"/>
      <c r="EB33" s="59"/>
      <c r="EC33" s="60"/>
      <c r="ED33" s="59"/>
      <c r="EE33" s="59"/>
      <c r="EF33" s="59"/>
      <c r="EG33" s="59"/>
      <c r="EH33" s="59"/>
      <c r="EI33" s="59"/>
      <c r="EJ33" s="59"/>
      <c r="EK33" s="59"/>
      <c r="EL33" s="59"/>
      <c r="EM33" s="59"/>
      <c r="EN33" s="59"/>
      <c r="EO33" s="59"/>
      <c r="EP33" s="60"/>
      <c r="EQ33" s="59"/>
      <c r="ER33" s="59"/>
      <c r="ES33" s="59"/>
      <c r="ET33" s="59"/>
      <c r="EU33" s="59"/>
      <c r="EV33" s="59"/>
      <c r="EW33" s="59"/>
      <c r="EX33" s="59"/>
      <c r="EY33" s="59"/>
      <c r="EZ33" s="59"/>
      <c r="FA33" s="59"/>
      <c r="FB33" s="59"/>
      <c r="FC33" s="60"/>
      <c r="FD33" s="59"/>
      <c r="FE33" s="59"/>
      <c r="FF33" s="59"/>
      <c r="FG33" s="59"/>
      <c r="FH33" s="59"/>
      <c r="FI33" s="59"/>
      <c r="FJ33" s="59"/>
      <c r="FK33" s="59"/>
      <c r="FL33" s="59"/>
      <c r="FM33" s="59"/>
      <c r="FN33" s="59"/>
      <c r="FO33" s="59"/>
      <c r="FP33" s="60"/>
      <c r="FQ33" s="59"/>
      <c r="FR33" s="59"/>
      <c r="FS33" s="59"/>
      <c r="FT33" s="59"/>
      <c r="FU33" s="59"/>
      <c r="FV33" s="59"/>
      <c r="FW33" s="59"/>
      <c r="FX33" s="59"/>
      <c r="FY33" s="59"/>
      <c r="FZ33" s="59"/>
      <c r="GA33" s="59"/>
      <c r="GB33" s="59"/>
      <c r="GC33" s="60"/>
      <c r="GD33" s="59"/>
      <c r="GE33" s="59"/>
      <c r="GF33" s="59"/>
      <c r="GG33" s="59"/>
      <c r="GH33" s="59"/>
      <c r="GI33" s="59"/>
      <c r="GJ33" s="59"/>
      <c r="GK33" s="59"/>
      <c r="GL33" s="59"/>
      <c r="GM33" s="59"/>
      <c r="GN33" s="59"/>
      <c r="GO33" s="59"/>
      <c r="GP33" s="60"/>
      <c r="GQ33" s="59"/>
      <c r="GR33" s="59"/>
      <c r="GS33" s="59"/>
      <c r="GT33" s="59"/>
      <c r="GU33" s="59"/>
      <c r="GV33" s="59"/>
      <c r="GW33" s="59"/>
      <c r="GX33" s="59"/>
      <c r="GY33" s="59"/>
      <c r="GZ33" s="59"/>
      <c r="HA33" s="59"/>
      <c r="HB33" s="59"/>
      <c r="HC33" s="60"/>
      <c r="HD33" s="59"/>
      <c r="HE33" s="59"/>
      <c r="HF33" s="59"/>
      <c r="HG33" s="59"/>
      <c r="HH33" s="59"/>
      <c r="HI33" s="59"/>
      <c r="HJ33" s="59"/>
      <c r="HK33" s="59"/>
      <c r="HL33" s="59"/>
      <c r="HM33" s="59"/>
      <c r="HN33" s="59"/>
      <c r="HO33" s="59"/>
      <c r="HP33" s="60"/>
      <c r="HQ33" s="59"/>
      <c r="HR33" s="59"/>
      <c r="HS33" s="59"/>
      <c r="HT33" s="59"/>
      <c r="HU33" s="59"/>
      <c r="HV33" s="59"/>
      <c r="HW33" s="59"/>
      <c r="HX33" s="59"/>
      <c r="HY33" s="59"/>
      <c r="HZ33" s="59"/>
      <c r="IA33" s="59"/>
      <c r="IB33" s="59"/>
      <c r="IC33" s="60"/>
      <c r="ID33" s="59"/>
      <c r="IE33" s="59"/>
      <c r="IF33" s="59"/>
      <c r="IG33" s="59"/>
      <c r="IH33" s="59"/>
      <c r="II33" s="59"/>
      <c r="IJ33" s="59"/>
      <c r="IK33" s="59"/>
      <c r="IL33" s="59"/>
      <c r="IM33" s="59"/>
      <c r="IN33" s="59"/>
      <c r="IO33" s="59"/>
      <c r="IP33" s="60"/>
      <c r="IQ33" s="59"/>
      <c r="IR33" s="59"/>
      <c r="IS33" s="59"/>
      <c r="IT33" s="59"/>
      <c r="IU33" s="59"/>
      <c r="IV33" s="59"/>
      <c r="IW33" s="59"/>
      <c r="IX33" s="59"/>
      <c r="IY33" s="59"/>
      <c r="IZ33" s="59"/>
      <c r="JA33" s="59"/>
      <c r="JB33" s="59"/>
      <c r="JC33" s="60"/>
      <c r="JD33" s="59"/>
      <c r="JE33" s="59"/>
      <c r="JF33" s="59"/>
      <c r="JG33" s="59"/>
      <c r="JH33" s="59"/>
      <c r="JI33" s="59"/>
      <c r="JJ33" s="59"/>
      <c r="JK33" s="59"/>
      <c r="JL33" s="59"/>
      <c r="JM33" s="59"/>
      <c r="JN33" s="59"/>
      <c r="JO33" s="59"/>
      <c r="JP33" s="60"/>
      <c r="JQ33" s="59"/>
      <c r="JR33" s="59"/>
      <c r="JS33" s="59"/>
      <c r="JT33" s="59"/>
      <c r="JU33" s="59"/>
      <c r="JV33" s="59"/>
      <c r="JW33" s="59"/>
      <c r="JX33" s="59"/>
      <c r="JY33" s="59"/>
      <c r="JZ33" s="59"/>
      <c r="KA33" s="59"/>
      <c r="KB33" s="59"/>
      <c r="KC33" s="60"/>
      <c r="KD33" s="59"/>
      <c r="KE33" s="59"/>
      <c r="KF33" s="59"/>
      <c r="KG33" s="59"/>
      <c r="KH33" s="59"/>
      <c r="KI33" s="59"/>
      <c r="KJ33" s="59"/>
      <c r="KK33" s="59"/>
      <c r="KL33" s="59"/>
      <c r="KM33" s="59"/>
      <c r="KN33" s="59"/>
      <c r="KO33" s="59"/>
      <c r="KP33" s="60"/>
      <c r="KQ33" s="59"/>
      <c r="KR33" s="59"/>
      <c r="KS33" s="59"/>
      <c r="KT33" s="59"/>
      <c r="KU33" s="59"/>
      <c r="KV33" s="59"/>
      <c r="KW33" s="59"/>
      <c r="KX33" s="59"/>
      <c r="KY33" s="59"/>
      <c r="KZ33" s="59"/>
      <c r="LA33" s="59"/>
      <c r="LB33" s="59"/>
      <c r="LC33" s="60"/>
      <c r="LD33" s="59"/>
      <c r="LE33" s="59"/>
      <c r="LF33" s="59"/>
      <c r="LG33" s="59"/>
      <c r="LH33" s="59"/>
      <c r="LI33" s="59"/>
      <c r="LJ33" s="59"/>
      <c r="LK33" s="59"/>
      <c r="LL33" s="59"/>
      <c r="LM33" s="59"/>
      <c r="LN33" s="59"/>
      <c r="LO33" s="59"/>
      <c r="LP33" s="60"/>
      <c r="LQ33" s="59"/>
      <c r="LR33" s="59"/>
      <c r="LS33" s="59"/>
      <c r="LT33" s="59"/>
      <c r="LU33" s="59"/>
      <c r="LV33" s="59"/>
      <c r="LW33" s="59"/>
      <c r="LX33" s="59"/>
      <c r="LY33" s="59"/>
      <c r="LZ33" s="59"/>
      <c r="MA33" s="59"/>
      <c r="MB33" s="59"/>
      <c r="MC33" s="60"/>
      <c r="MD33" s="59"/>
      <c r="ME33" s="59"/>
      <c r="MF33" s="59"/>
      <c r="MG33" s="59"/>
      <c r="MH33" s="59"/>
      <c r="MI33" s="59"/>
      <c r="MJ33" s="59"/>
      <c r="MK33" s="59"/>
      <c r="ML33" s="59"/>
      <c r="MM33" s="59"/>
      <c r="MN33" s="59"/>
      <c r="MO33" s="59"/>
      <c r="MP33" s="60"/>
    </row>
    <row r="34" spans="1:354" outlineLevel="1">
      <c r="B34" s="9" t="s">
        <v>27</v>
      </c>
      <c r="C34" s="112" t="s">
        <v>298</v>
      </c>
      <c r="D34" s="104">
        <f>+IFERROR(IF(ISTEXT(D$5)=FALSE,(INDEX(BCR!$1:$1048576,MATCH('Estadísticas BCR'!D$5,BCR!$A:$A,0),MATCH('Estadísticas BCR'!$B34,BCR!$1:$1,0))),#REF!),"")</f>
        <v>40.851605068832399</v>
      </c>
      <c r="E34" s="104">
        <f>+IFERROR(IF(ISTEXT(E$5)=FALSE,(INDEX(BCR!$1:$1048576,MATCH('Estadísticas BCR'!E$5,BCR!$A:$A,0),MATCH('Estadísticas BCR'!$B34,BCR!$1:$1,0))),D34),"")</f>
        <v>52.802679971128399</v>
      </c>
      <c r="F34" s="104">
        <f>+IFERROR(IF(ISTEXT(F$5)=FALSE,(INDEX(BCR!$1:$1048576,MATCH('Estadísticas BCR'!F$5,BCR!$A:$A,0),MATCH('Estadísticas BCR'!$B34,BCR!$1:$1,0))),E34),"")</f>
        <v>59.311961905940997</v>
      </c>
      <c r="G34" s="104" t="str">
        <f>+IFERROR(IF(ISTEXT(G$5)=FALSE,(INDEX(BCR!$1:$1048576,MATCH('Estadísticas BCR'!G$5,BCR!$A:$A,0),MATCH('Estadísticas BCR'!$B34,BCR!$1:$1,0))),F34),"")</f>
        <v/>
      </c>
      <c r="H34" s="104">
        <f>+IFERROR(IF(ISTEXT(H$5)=FALSE,(INDEX(BCR!$1:$1048576,MATCH('Estadísticas BCR'!H$5,BCR!$A:$A,0),MATCH('Estadísticas BCR'!$B34,BCR!$1:$1,0))),G34),"")</f>
        <v>55.616798160364802</v>
      </c>
      <c r="I34" s="104">
        <f>+IFERROR(IF(ISTEXT(I$5)=FALSE,(INDEX(BCR!$1:$1048576,MATCH('Estadísticas BCR'!I$5,BCR!$A:$A,0),MATCH('Estadísticas BCR'!$B34,BCR!$1:$1,0))),H34),"")</f>
        <v>49.040181780227002</v>
      </c>
      <c r="J34" s="104">
        <f>+IFERROR(IF(ISTEXT(J$5)=FALSE,(INDEX(BCR!$1:$1048576,MATCH('Estadísticas BCR'!J$5,BCR!$A:$A,0),MATCH('Estadísticas BCR'!$B34,BCR!$1:$1,0))),I34),"")</f>
        <v>49.6945426891102</v>
      </c>
      <c r="K34" s="104">
        <f>+IFERROR(IF(ISTEXT(K$5)=FALSE,(INDEX(BCR!$1:$1048576,MATCH('Estadísticas BCR'!K$5,BCR!$A:$A,0),MATCH('Estadísticas BCR'!$B34,BCR!$1:$1,0))),J34),"")</f>
        <v>57.122198313167999</v>
      </c>
      <c r="L34" s="104">
        <f>+IFERROR(IF(ISTEXT(L$5)=FALSE,(INDEX(BCR!$1:$1048576,MATCH('Estadísticas BCR'!L$5,BCR!$A:$A,0),MATCH('Estadísticas BCR'!$B34,BCR!$1:$1,0))),K34),"")</f>
        <v>47.782139308698198</v>
      </c>
      <c r="M34" s="104">
        <f>+IFERROR(IF(ISTEXT(M$5)=FALSE,(INDEX(BCR!$1:$1048576,MATCH('Estadísticas BCR'!M$5,BCR!$A:$A,0),MATCH('Estadísticas BCR'!$B34,BCR!$1:$1,0))),L34),"")</f>
        <v>59.690945079875597</v>
      </c>
      <c r="N34" s="104">
        <f>+IFERROR(IF(ISTEXT(N$5)=FALSE,(INDEX(BCR!$1:$1048576,MATCH('Estadísticas BCR'!N$5,BCR!$A:$A,0),MATCH('Estadísticas BCR'!$B34,BCR!$1:$1,0))),M34),"")</f>
        <v>64.087714210480698</v>
      </c>
      <c r="O34" s="104">
        <f>+IFERROR(IF(ISTEXT(O$5)=FALSE,(INDEX(BCR!$1:$1048576,MATCH('Estadísticas BCR'!O$5,BCR!$A:$A,0),MATCH('Estadísticas BCR'!$B34,BCR!$1:$1,0))),N34),"")</f>
        <v>57.837498606328701</v>
      </c>
      <c r="P34" s="60">
        <f>+IFERROR(IF(ISTEXT(P$5)=FALSE,(INDEX(BCR!$1:$1048576,MATCH('Estadísticas BCR'!P$5,BCR!$A:$A,0),MATCH('Estadísticas BCR'!$B34,BCR!$1:$1,0))),O34),"")</f>
        <v>57.837498606328701</v>
      </c>
      <c r="Q34" s="104">
        <f>+IFERROR(IF(ISTEXT(Q$5)=FALSE,(INDEX(BCR!$1:$1048576,MATCH('Estadísticas BCR'!Q$5,BCR!$A:$A,0),MATCH('Estadísticas BCR'!$B34,BCR!$1:$1,0))),#REF!),"")</f>
        <v>53.6864591301619</v>
      </c>
      <c r="R34" s="104">
        <f>+IFERROR(IF(ISTEXT(R$5)=FALSE,(INDEX(BCR!$1:$1048576,MATCH('Estadísticas BCR'!R$5,BCR!$A:$A,0),MATCH('Estadísticas BCR'!$B34,BCR!$1:$1,0))),Q34),"")</f>
        <v>49.263396317490297</v>
      </c>
      <c r="S34" s="104">
        <f>+IFERROR(IF(ISTEXT(S$5)=FALSE,(INDEX(BCR!$1:$1048576,MATCH('Estadísticas BCR'!S$5,BCR!$A:$A,0),MATCH('Estadísticas BCR'!$B34,BCR!$1:$1,0))),R34),"")</f>
        <v>63.700517927206498</v>
      </c>
      <c r="T34" s="104">
        <f>+IFERROR(IF(ISTEXT(T$5)=FALSE,(INDEX(BCR!$1:$1048576,MATCH('Estadísticas BCR'!T$5,BCR!$A:$A,0),MATCH('Estadísticas BCR'!$B34,BCR!$1:$1,0))),S34),"")</f>
        <v>57.117416555515099</v>
      </c>
      <c r="U34" s="104">
        <f>+IFERROR(IF(ISTEXT(U$5)=FALSE,(INDEX(BCR!$1:$1048576,MATCH('Estadísticas BCR'!U$5,BCR!$A:$A,0),MATCH('Estadísticas BCR'!$B34,BCR!$1:$1,0))),T34),"")</f>
        <v>62.145688094337501</v>
      </c>
      <c r="V34" s="104">
        <f>+IFERROR(IF(ISTEXT(V$5)=FALSE,(INDEX(BCR!$1:$1048576,MATCH('Estadísticas BCR'!V$5,BCR!$A:$A,0),MATCH('Estadísticas BCR'!$B34,BCR!$1:$1,0))),U34),"")</f>
        <v>46.960225490381497</v>
      </c>
      <c r="W34" s="104">
        <f>+IFERROR(IF(ISTEXT(W$5)=FALSE,(INDEX(BCR!$1:$1048576,MATCH('Estadísticas BCR'!W$5,BCR!$A:$A,0),MATCH('Estadísticas BCR'!$B34,BCR!$1:$1,0))),V34),"")</f>
        <v>61.092918551271801</v>
      </c>
      <c r="X34" s="104">
        <f>+IFERROR(IF(ISTEXT(X$5)=FALSE,(INDEX(BCR!$1:$1048576,MATCH('Estadísticas BCR'!X$5,BCR!$A:$A,0),MATCH('Estadísticas BCR'!$B34,BCR!$1:$1,0))),W34),"")</f>
        <v>61.2857454077255</v>
      </c>
      <c r="Y34" s="104">
        <f>+IFERROR(IF(ISTEXT(Y$5)=FALSE,(INDEX(BCR!$1:$1048576,MATCH('Estadísticas BCR'!Y$5,BCR!$A:$A,0),MATCH('Estadísticas BCR'!$B34,BCR!$1:$1,0))),X34),"")</f>
        <v>56.854373010451297</v>
      </c>
      <c r="Z34" s="104">
        <f>+IFERROR(IF(ISTEXT(Z$5)=FALSE,(INDEX(BCR!$1:$1048576,MATCH('Estadísticas BCR'!Z$5,BCR!$A:$A,0),MATCH('Estadísticas BCR'!$B34,BCR!$1:$1,0))),Y34),"")</f>
        <v>71.991244140807297</v>
      </c>
      <c r="AA34" s="104">
        <f>+IFERROR(IF(ISTEXT(AA$5)=FALSE,(INDEX(BCR!$1:$1048576,MATCH('Estadísticas BCR'!AA$5,BCR!$A:$A,0),MATCH('Estadísticas BCR'!$B34,BCR!$1:$1,0))),Z34),"")</f>
        <v>71.892247701605001</v>
      </c>
      <c r="AB34" s="104">
        <f>+IFERROR(IF(ISTEXT(AB$5)=FALSE,(INDEX(BCR!$1:$1048576,MATCH('Estadísticas BCR'!AB$5,BCR!$A:$A,0),MATCH('Estadísticas BCR'!$B34,BCR!$1:$1,0))),AA34),"")</f>
        <v>63.083017377451903</v>
      </c>
      <c r="AC34" s="60">
        <f>+IFERROR(IF(ISTEXT(AC$5)=FALSE,(INDEX(BCR!$1:$1048576,MATCH('Estadísticas BCR'!AC$5,BCR!$A:$A,0),MATCH('Estadísticas BCR'!$B34,BCR!$1:$1,0))),AB34),"")</f>
        <v>63.083017377451903</v>
      </c>
      <c r="AD34" s="59">
        <f>+IFERROR(IF(ISTEXT(AD$5)=FALSE,(INDEX(BCR!$1:$1048576,MATCH('Estadísticas BCR'!AD$5,BCR!$A:$A,0),MATCH('Estadísticas BCR'!$B34,BCR!$1:$1,0))),#REF!),"")</f>
        <v>60.563457374100103</v>
      </c>
      <c r="AE34" s="59">
        <f>+IFERROR(IF(ISTEXT(AE$5)=FALSE,(INDEX(BCR!$1:$1048576,MATCH('Estadísticas BCR'!AE$5,BCR!$A:$A,0),MATCH('Estadísticas BCR'!$B34,BCR!$1:$1,0))),AD34),"")</f>
        <v>54.562846666126902</v>
      </c>
      <c r="AF34" s="59">
        <f>+IFERROR(IF(ISTEXT(AF$5)=FALSE,(INDEX(BCR!$1:$1048576,MATCH('Estadísticas BCR'!AF$5,BCR!$A:$A,0),MATCH('Estadísticas BCR'!$B34,BCR!$1:$1,0))),AE34),"")</f>
        <v>53.452825889837399</v>
      </c>
      <c r="AG34" s="59">
        <f>+IFERROR(IF(ISTEXT(AG$5)=FALSE,(INDEX(BCR!$1:$1048576,MATCH('Estadísticas BCR'!AG$5,BCR!$A:$A,0),MATCH('Estadísticas BCR'!$B34,BCR!$1:$1,0))),AF34),"")</f>
        <v>76.485625855121597</v>
      </c>
      <c r="AH34" s="59">
        <f>+IFERROR(IF(ISTEXT(AH$5)=FALSE,(INDEX(BCR!$1:$1048576,MATCH('Estadísticas BCR'!AH$5,BCR!$A:$A,0),MATCH('Estadísticas BCR'!$B34,BCR!$1:$1,0))),AG34),"")</f>
        <v>69.069937043541202</v>
      </c>
      <c r="AI34" s="59">
        <f>+IFERROR(IF(ISTEXT(AI$5)=FALSE,(INDEX(BCR!$1:$1048576,MATCH('Estadísticas BCR'!AI$5,BCR!$A:$A,0),MATCH('Estadísticas BCR'!$B34,BCR!$1:$1,0))),AH34),"")</f>
        <v>55.205987325766401</v>
      </c>
      <c r="AJ34" s="59">
        <f>+IFERROR(IF(ISTEXT(AJ$5)=FALSE,(INDEX(BCR!$1:$1048576,MATCH('Estadísticas BCR'!AJ$5,BCR!$A:$A,0),MATCH('Estadísticas BCR'!$B34,BCR!$1:$1,0))),AI34),"")</f>
        <v>62.332959955123002</v>
      </c>
      <c r="AK34" s="59">
        <f>+IFERROR(IF(ISTEXT(AK$5)=FALSE,(INDEX(BCR!$1:$1048576,MATCH('Estadísticas BCR'!AK$5,BCR!$A:$A,0),MATCH('Estadísticas BCR'!$B34,BCR!$1:$1,0))),AJ34),"")</f>
        <v>63.222011161440903</v>
      </c>
      <c r="AL34" s="59">
        <f>+IFERROR(IF(ISTEXT(AL$5)=FALSE,(INDEX(BCR!$1:$1048576,MATCH('Estadísticas BCR'!AL$5,BCR!$A:$A,0),MATCH('Estadísticas BCR'!$B34,BCR!$1:$1,0))),AK34),"")</f>
        <v>67.672356794350804</v>
      </c>
      <c r="AM34" s="59">
        <f>+IFERROR(IF(ISTEXT(AM$5)=FALSE,(INDEX(BCR!$1:$1048576,MATCH('Estadísticas BCR'!AM$5,BCR!$A:$A,0),MATCH('Estadísticas BCR'!$B34,BCR!$1:$1,0))),AL34),"")</f>
        <v>73.747982613513003</v>
      </c>
      <c r="AN34" s="59">
        <f>+IFERROR(IF(ISTEXT(AN$5)=FALSE,(INDEX(BCR!$1:$1048576,MATCH('Estadísticas BCR'!AN$5,BCR!$A:$A,0),MATCH('Estadísticas BCR'!$B34,BCR!$1:$1,0))),AM34),"")</f>
        <v>81.572624278313697</v>
      </c>
      <c r="AO34" s="59">
        <f>+IFERROR(IF(ISTEXT(AO$5)=FALSE,(INDEX(BCR!$1:$1048576,MATCH('Estadísticas BCR'!AO$5,BCR!$A:$A,0),MATCH('Estadísticas BCR'!$B34,BCR!$1:$1,0))),AN34),"")</f>
        <v>79.973023992063602</v>
      </c>
      <c r="AP34" s="60">
        <f>+IFERROR(IF(ISTEXT(AP$5)=FALSE,(INDEX(BCR!$1:$1048576,MATCH('Estadísticas BCR'!AP$5,BCR!$A:$A,0),MATCH('Estadísticas BCR'!$B34,BCR!$1:$1,0))),AO34),"")</f>
        <v>79.973023992063602</v>
      </c>
      <c r="AQ34" s="59">
        <f>+IFERROR(IF(ISTEXT(AQ$5)=FALSE,(INDEX(BCR!$1:$1048576,MATCH('Estadísticas BCR'!AQ$5,BCR!$A:$A,0),MATCH('Estadísticas BCR'!$B34,BCR!$1:$1,0))),#REF!),"")</f>
        <v>72.853660524410401</v>
      </c>
      <c r="AR34" s="59">
        <f>+IFERROR(IF(ISTEXT(AR$5)=FALSE,(INDEX(BCR!$1:$1048576,MATCH('Estadísticas BCR'!AR$5,BCR!$A:$A,0),MATCH('Estadísticas BCR'!$B34,BCR!$1:$1,0))),AQ34),"")</f>
        <v>62.796592623889303</v>
      </c>
      <c r="AS34" s="59">
        <f>+IFERROR(IF(ISTEXT(AS$5)=FALSE,(INDEX(BCR!$1:$1048576,MATCH('Estadísticas BCR'!AS$5,BCR!$A:$A,0),MATCH('Estadísticas BCR'!$B34,BCR!$1:$1,0))),AR34),"")</f>
        <v>64.117106837600303</v>
      </c>
      <c r="AT34" s="59">
        <f>+IFERROR(IF(ISTEXT(AT$5)=FALSE,(INDEX(BCR!$1:$1048576,MATCH('Estadísticas BCR'!AT$5,BCR!$A:$A,0),MATCH('Estadísticas BCR'!$B34,BCR!$1:$1,0))),AS34),"")</f>
        <v>72.911274100960696</v>
      </c>
      <c r="AU34" s="59">
        <f>+IFERROR(IF(ISTEXT(AU$5)=FALSE,(INDEX(BCR!$1:$1048576,MATCH('Estadísticas BCR'!AU$5,BCR!$A:$A,0),MATCH('Estadísticas BCR'!$B34,BCR!$1:$1,0))),AT34),"")</f>
        <v>69.158545945737998</v>
      </c>
      <c r="AV34" s="59">
        <f>+IFERROR(IF(ISTEXT(AV$5)=FALSE,(INDEX(BCR!$1:$1048576,MATCH('Estadísticas BCR'!AV$5,BCR!$A:$A,0),MATCH('Estadísticas BCR'!$B34,BCR!$1:$1,0))),AU34),"")</f>
        <v>65.205754186988401</v>
      </c>
      <c r="AW34" s="59">
        <f>+IFERROR(IF(ISTEXT(AW$5)=FALSE,(INDEX(BCR!$1:$1048576,MATCH('Estadísticas BCR'!AW$5,BCR!$A:$A,0),MATCH('Estadísticas BCR'!$B34,BCR!$1:$1,0))),AV34),"")</f>
        <v>74.060206676928999</v>
      </c>
      <c r="AX34" s="59">
        <f>+IFERROR(IF(ISTEXT(AX$5)=FALSE,(INDEX(BCR!$1:$1048576,MATCH('Estadísticas BCR'!AX$5,BCR!$A:$A,0),MATCH('Estadísticas BCR'!$B34,BCR!$1:$1,0))),AW34),"")</f>
        <v>69.2206034805033</v>
      </c>
      <c r="AY34" s="59">
        <f>+IFERROR(IF(ISTEXT(AY$5)=FALSE,(INDEX(BCR!$1:$1048576,MATCH('Estadísticas BCR'!AY$5,BCR!$A:$A,0),MATCH('Estadísticas BCR'!$B34,BCR!$1:$1,0))),AX34),"")</f>
        <v>69.447072687456995</v>
      </c>
      <c r="AZ34" s="59">
        <f>+IFERROR(IF(ISTEXT(AZ$5)=FALSE,(INDEX(BCR!$1:$1048576,MATCH('Estadísticas BCR'!AZ$5,BCR!$A:$A,0),MATCH('Estadísticas BCR'!$B34,BCR!$1:$1,0))),AY34),"")</f>
        <v>69.383167067395703</v>
      </c>
      <c r="BA34" s="59">
        <f>+IFERROR(IF(ISTEXT(BA$5)=FALSE,(INDEX(BCR!$1:$1048576,MATCH('Estadísticas BCR'!BA$5,BCR!$A:$A,0),MATCH('Estadísticas BCR'!$B34,BCR!$1:$1,0))),AZ34),"")</f>
        <v>75.682100699307895</v>
      </c>
      <c r="BB34" s="59">
        <f>+IFERROR(IF(ISTEXT(BB$5)=FALSE,(INDEX(BCR!$1:$1048576,MATCH('Estadísticas BCR'!BB$5,BCR!$A:$A,0),MATCH('Estadísticas BCR'!$B34,BCR!$1:$1,0))),BA34),"")</f>
        <v>79.046060000934403</v>
      </c>
      <c r="BC34" s="60">
        <f>+IFERROR(IF(ISTEXT(BC$5)=FALSE,(INDEX(BCR!$1:$1048576,MATCH('Estadísticas BCR'!BC$5,BCR!$A:$A,0),MATCH('Estadísticas BCR'!$B34,BCR!$1:$1,0))),BB34),"")</f>
        <v>79.046060000934403</v>
      </c>
      <c r="BD34" s="59">
        <f>+IFERROR(IF(ISTEXT(BD$5)=FALSE,(INDEX(BCR!$1:$1048576,MATCH('Estadísticas BCR'!BD$5,BCR!$A:$A,0),MATCH('Estadísticas BCR'!$B34,BCR!$1:$1,0))),#REF!),"")</f>
        <v>62.399542922250298</v>
      </c>
      <c r="BE34" s="59">
        <f>+IFERROR(IF(ISTEXT(BE$5)=FALSE,(INDEX(BCR!$1:$1048576,MATCH('Estadísticas BCR'!BE$5,BCR!$A:$A,0),MATCH('Estadísticas BCR'!$B34,BCR!$1:$1,0))),BD34),"")</f>
        <v>56.8819586402618</v>
      </c>
      <c r="BF34" s="59">
        <f>+IFERROR(IF(ISTEXT(BF$5)=FALSE,(INDEX(BCR!$1:$1048576,MATCH('Estadísticas BCR'!BF$5,BCR!$A:$A,0),MATCH('Estadísticas BCR'!$B34,BCR!$1:$1,0))),BE34),"")</f>
        <v>60.640680509226897</v>
      </c>
      <c r="BG34" s="59">
        <f>+IFERROR(IF(ISTEXT(BG$5)=FALSE,(INDEX(BCR!$1:$1048576,MATCH('Estadísticas BCR'!BG$5,BCR!$A:$A,0),MATCH('Estadísticas BCR'!$B34,BCR!$1:$1,0))),BF34),"")</f>
        <v>73.523632384766501</v>
      </c>
      <c r="BH34" s="59">
        <f>+IFERROR(IF(ISTEXT(BH$5)=FALSE,(INDEX(BCR!$1:$1048576,MATCH('Estadísticas BCR'!BH$5,BCR!$A:$A,0),MATCH('Estadísticas BCR'!$B34,BCR!$1:$1,0))),BG34),"")</f>
        <v>69.939659188689703</v>
      </c>
      <c r="BI34" s="59">
        <f>+IFERROR(IF(ISTEXT(BI$5)=FALSE,(INDEX(BCR!$1:$1048576,MATCH('Estadísticas BCR'!BI$5,BCR!$A:$A,0),MATCH('Estadísticas BCR'!$B34,BCR!$1:$1,0))),BH34),"")</f>
        <v>64.985885019649501</v>
      </c>
      <c r="BJ34" s="59">
        <f>+IFERROR(IF(ISTEXT(BJ$5)=FALSE,(INDEX(BCR!$1:$1048576,MATCH('Estadísticas BCR'!BJ$5,BCR!$A:$A,0),MATCH('Estadísticas BCR'!$B34,BCR!$1:$1,0))),BI34),"")</f>
        <v>70.747449905034003</v>
      </c>
      <c r="BK34" s="59">
        <f>+IFERROR(IF(ISTEXT(BK$5)=FALSE,(INDEX(BCR!$1:$1048576,MATCH('Estadísticas BCR'!BK$5,BCR!$A:$A,0),MATCH('Estadísticas BCR'!$B34,BCR!$1:$1,0))),BJ34),"")</f>
        <v>64.143964053503595</v>
      </c>
      <c r="BL34" s="59">
        <f>+IFERROR(IF(ISTEXT(BL$5)=FALSE,(INDEX(BCR!$1:$1048576,MATCH('Estadísticas BCR'!BL$5,BCR!$A:$A,0),MATCH('Estadísticas BCR'!$B34,BCR!$1:$1,0))),BK34),"")</f>
        <v>70.484193861162893</v>
      </c>
      <c r="BM34" s="59">
        <f>+IFERROR(IF(ISTEXT(BM$5)=FALSE,(INDEX(BCR!$1:$1048576,MATCH('Estadísticas BCR'!BM$5,BCR!$A:$A,0),MATCH('Estadísticas BCR'!$B34,BCR!$1:$1,0))),BL34),"")</f>
        <v>68.248642617350399</v>
      </c>
      <c r="BN34" s="59">
        <f>+IFERROR(IF(ISTEXT(BN$5)=FALSE,(INDEX(BCR!$1:$1048576,MATCH('Estadísticas BCR'!BN$5,BCR!$A:$A,0),MATCH('Estadísticas BCR'!$B34,BCR!$1:$1,0))),BM34),"")</f>
        <v>84.694409256669601</v>
      </c>
      <c r="BO34" s="59">
        <f>+IFERROR(IF(ISTEXT(BO$5)=FALSE,(INDEX(BCR!$1:$1048576,MATCH('Estadísticas BCR'!BO$5,BCR!$A:$A,0),MATCH('Estadísticas BCR'!$B34,BCR!$1:$1,0))),BN34),"")</f>
        <v>84.116044249331594</v>
      </c>
      <c r="BP34" s="60">
        <f>+IFERROR(IF(ISTEXT(BP$5)=FALSE,(INDEX(BCR!$1:$1048576,MATCH('Estadísticas BCR'!BP$5,BCR!$A:$A,0),MATCH('Estadísticas BCR'!$B34,BCR!$1:$1,0))),BO34),"")</f>
        <v>84.116044249331594</v>
      </c>
      <c r="BQ34" s="59">
        <f>+IFERROR(IF(ISTEXT(BQ$5)=FALSE,(INDEX(BCR!$1:$1048576,MATCH('Estadísticas BCR'!BQ$5,BCR!$A:$A,0),MATCH('Estadísticas BCR'!$B34,BCR!$1:$1,0))),#REF!),"")</f>
        <v>64.980538061678402</v>
      </c>
      <c r="BR34" s="59">
        <f>+IFERROR(IF(ISTEXT(BR$5)=FALSE,(INDEX(BCR!$1:$1048576,MATCH('Estadísticas BCR'!BR$5,BCR!$A:$A,0),MATCH('Estadísticas BCR'!$B34,BCR!$1:$1,0))),BQ34),"")</f>
        <v>60.315917561474798</v>
      </c>
      <c r="BS34" s="59">
        <f>+IFERROR(IF(ISTEXT(BS$5)=FALSE,(INDEX(BCR!$1:$1048576,MATCH('Estadísticas BCR'!BS$5,BCR!$A:$A,0),MATCH('Estadísticas BCR'!$B34,BCR!$1:$1,0))),BR34),"")</f>
        <v>67.186844388909805</v>
      </c>
      <c r="BT34" s="59">
        <f>+IFERROR(IF(ISTEXT(BT$5)=FALSE,(INDEX(BCR!$1:$1048576,MATCH('Estadísticas BCR'!BT$5,BCR!$A:$A,0),MATCH('Estadísticas BCR'!$B34,BCR!$1:$1,0))),BS34),"")</f>
        <v>76.052593364096694</v>
      </c>
      <c r="BU34" s="59">
        <f>+IFERROR(IF(ISTEXT(BU$5)=FALSE,(INDEX(BCR!$1:$1048576,MATCH('Estadísticas BCR'!BU$5,BCR!$A:$A,0),MATCH('Estadísticas BCR'!$B34,BCR!$1:$1,0))),BT34),"")</f>
        <v>72.049846333005505</v>
      </c>
      <c r="BV34" s="59">
        <f>+IFERROR(IF(ISTEXT(BV$5)=FALSE,(INDEX(BCR!$1:$1048576,MATCH('Estadísticas BCR'!BV$5,BCR!$A:$A,0),MATCH('Estadísticas BCR'!$B34,BCR!$1:$1,0))),BU34),"")</f>
        <v>72.717283030918793</v>
      </c>
      <c r="BW34" s="59">
        <f>+IFERROR(IF(ISTEXT(BW$5)=FALSE,(INDEX(BCR!$1:$1048576,MATCH('Estadísticas BCR'!BW$5,BCR!$A:$A,0),MATCH('Estadísticas BCR'!$B34,BCR!$1:$1,0))),BV34),"")</f>
        <v>74.795754288404893</v>
      </c>
      <c r="BX34" s="59">
        <f>+IFERROR(IF(ISTEXT(BX$5)=FALSE,(INDEX(BCR!$1:$1048576,MATCH('Estadísticas BCR'!BX$5,BCR!$A:$A,0),MATCH('Estadísticas BCR'!$B34,BCR!$1:$1,0))),BW34),"")</f>
        <v>83.874382017463603</v>
      </c>
      <c r="BY34" s="59">
        <f>+IFERROR(IF(ISTEXT(BY$5)=FALSE,(INDEX(BCR!$1:$1048576,MATCH('Estadísticas BCR'!BY$5,BCR!$A:$A,0),MATCH('Estadísticas BCR'!$B34,BCR!$1:$1,0))),BX34),"")</f>
        <v>75.228308476464903</v>
      </c>
      <c r="BZ34" s="59">
        <f>+IFERROR(IF(ISTEXT(BZ$5)=FALSE,(INDEX(BCR!$1:$1048576,MATCH('Estadísticas BCR'!BZ$5,BCR!$A:$A,0),MATCH('Estadísticas BCR'!$B34,BCR!$1:$1,0))),BY34),"")</f>
        <v>75.490727266867694</v>
      </c>
      <c r="CA34" s="59">
        <f>+IFERROR(IF(ISTEXT(CA$5)=FALSE,(INDEX(BCR!$1:$1048576,MATCH('Estadísticas BCR'!CA$5,BCR!$A:$A,0),MATCH('Estadísticas BCR'!$B34,BCR!$1:$1,0))),BZ34),"")</f>
        <v>97.136661463292398</v>
      </c>
      <c r="CB34" s="59">
        <f>+IFERROR(IF(ISTEXT(CB$5)=FALSE,(INDEX(BCR!$1:$1048576,MATCH('Estadísticas BCR'!CB$5,BCR!$A:$A,0),MATCH('Estadísticas BCR'!$B34,BCR!$1:$1,0))),CA34),"")</f>
        <v>82.978448479605703</v>
      </c>
      <c r="CC34" s="60">
        <f>+IFERROR(IF(ISTEXT(CC$5)=FALSE,(INDEX(BCR!$1:$1048576,MATCH('Estadísticas BCR'!CC$5,BCR!$A:$A,0),MATCH('Estadísticas BCR'!$B34,BCR!$1:$1,0))),CB34),"")</f>
        <v>82.978448479605703</v>
      </c>
      <c r="CD34" s="59">
        <f>+IFERROR(IF(ISTEXT(CD$5)=FALSE,(INDEX(BCR!$1:$1048576,MATCH('Estadísticas BCR'!CD$5,BCR!$A:$A,0),MATCH('Estadísticas BCR'!$B34,BCR!$1:$1,0))),#REF!),"")</f>
        <v>75.486637460804303</v>
      </c>
      <c r="CE34" s="59">
        <f>+IFERROR(IF(ISTEXT(CE$5)=FALSE,(INDEX(BCR!$1:$1048576,MATCH('Estadísticas BCR'!CE$5,BCR!$A:$A,0),MATCH('Estadísticas BCR'!$B34,BCR!$1:$1,0))),CD34),"")</f>
        <v>64.3294751796778</v>
      </c>
      <c r="CF34" s="59">
        <f>+IFERROR(IF(ISTEXT(CF$5)=FALSE,(INDEX(BCR!$1:$1048576,MATCH('Estadísticas BCR'!CF$5,BCR!$A:$A,0),MATCH('Estadísticas BCR'!$B34,BCR!$1:$1,0))),CE34),"")</f>
        <v>77.772033119010999</v>
      </c>
      <c r="CG34" s="59">
        <f>+IFERROR(IF(ISTEXT(CG$5)=FALSE,(INDEX(BCR!$1:$1048576,MATCH('Estadísticas BCR'!CG$5,BCR!$A:$A,0),MATCH('Estadísticas BCR'!$B34,BCR!$1:$1,0))),CF34),"")</f>
        <v>80.859429093652196</v>
      </c>
      <c r="CH34" s="59">
        <f>+IFERROR(IF(ISTEXT(CH$5)=FALSE,(INDEX(BCR!$1:$1048576,MATCH('Estadísticas BCR'!CH$5,BCR!$A:$A,0),MATCH('Estadísticas BCR'!$B34,BCR!$1:$1,0))),CG34),"")</f>
        <v>86.081936681083505</v>
      </c>
      <c r="CI34" s="59">
        <f>+IFERROR(IF(ISTEXT(CI$5)=FALSE,(INDEX(BCR!$1:$1048576,MATCH('Estadísticas BCR'!CI$5,BCR!$A:$A,0),MATCH('Estadísticas BCR'!$B34,BCR!$1:$1,0))),CH34),"")</f>
        <v>80.952522729673603</v>
      </c>
      <c r="CJ34" s="59">
        <f>+IFERROR(IF(ISTEXT(CJ$5)=FALSE,(INDEX(BCR!$1:$1048576,MATCH('Estadísticas BCR'!CJ$5,BCR!$A:$A,0),MATCH('Estadísticas BCR'!$B34,BCR!$1:$1,0))),CI34),"")</f>
        <v>78.157020201171605</v>
      </c>
      <c r="CK34" s="59">
        <f>+IFERROR(IF(ISTEXT(CK$5)=FALSE,(INDEX(BCR!$1:$1048576,MATCH('Estadísticas BCR'!CK$5,BCR!$A:$A,0),MATCH('Estadísticas BCR'!$B34,BCR!$1:$1,0))),CJ34),"")</f>
        <v>89.049399067860506</v>
      </c>
      <c r="CL34" s="59">
        <f>+IFERROR(IF(ISTEXT(CL$5)=FALSE,(INDEX(BCR!$1:$1048576,MATCH('Estadísticas BCR'!CL$5,BCR!$A:$A,0),MATCH('Estadísticas BCR'!$B34,BCR!$1:$1,0))),CK34),"")</f>
        <v>80.756592536883701</v>
      </c>
      <c r="CM34" s="59">
        <f>+IFERROR(IF(ISTEXT(CM$5)=FALSE,(INDEX(BCR!$1:$1048576,MATCH('Estadísticas BCR'!CM$5,BCR!$A:$A,0),MATCH('Estadísticas BCR'!$B34,BCR!$1:$1,0))),CL34),"")</f>
        <v>99.515171722832207</v>
      </c>
      <c r="CN34" s="59">
        <f>+IFERROR(IF(ISTEXT(CN$5)=FALSE,(INDEX(BCR!$1:$1048576,MATCH('Estadísticas BCR'!CN$5,BCR!$A:$A,0),MATCH('Estadísticas BCR'!$B34,BCR!$1:$1,0))),CM34),"")</f>
        <v>114.930735860136</v>
      </c>
      <c r="CO34" s="59">
        <f>+IFERROR(IF(ISTEXT(CO$5)=FALSE,(INDEX(BCR!$1:$1048576,MATCH('Estadísticas BCR'!CO$5,BCR!$A:$A,0),MATCH('Estadísticas BCR'!$B34,BCR!$1:$1,0))),CN34),"")</f>
        <v>105.07743729555899</v>
      </c>
      <c r="CP34" s="60">
        <f>+IFERROR(IF(ISTEXT(CP$5)=FALSE,(INDEX(BCR!$1:$1048576,MATCH('Estadísticas BCR'!CP$5,BCR!$A:$A,0),MATCH('Estadísticas BCR'!$B34,BCR!$1:$1,0))),CO34),"")</f>
        <v>105.07743729555899</v>
      </c>
      <c r="CQ34" s="59">
        <f>+IFERROR(IF(ISTEXT(CQ$5)=FALSE,(INDEX(BCR!$1:$1048576,MATCH('Estadísticas BCR'!CQ$5,BCR!$A:$A,0),MATCH('Estadísticas BCR'!$B34,BCR!$1:$1,0))),C34),"")</f>
        <v>87.877714400348097</v>
      </c>
      <c r="CR34" s="59">
        <f>+IFERROR(IF(ISTEXT(CR$5)=FALSE,(INDEX(BCR!$1:$1048576,MATCH('Estadísticas BCR'!CR$5,BCR!$A:$A,0),MATCH('Estadísticas BCR'!$B34,BCR!$1:$1,0))),CQ34),"")</f>
        <v>81.535817735593795</v>
      </c>
      <c r="CS34" s="59">
        <f>+IFERROR(IF(ISTEXT(CS$5)=FALSE,(INDEX(BCR!$1:$1048576,MATCH('Estadísticas BCR'!CS$5,BCR!$A:$A,0),MATCH('Estadísticas BCR'!$B34,BCR!$1:$1,0))),CR34),"")</f>
        <v>91.876654575682096</v>
      </c>
      <c r="CT34" s="59">
        <f>+IFERROR(IF(ISTEXT(CT$5)=FALSE,(INDEX(BCR!$1:$1048576,MATCH('Estadísticas BCR'!CT$5,BCR!$A:$A,0),MATCH('Estadísticas BCR'!$B34,BCR!$1:$1,0))),CS34),"")</f>
        <v>95.278606708488397</v>
      </c>
      <c r="CU34" s="59">
        <f>+IFERROR(IF(ISTEXT(CU$5)=FALSE,(INDEX(BCR!$1:$1048576,MATCH('Estadísticas BCR'!CU$5,BCR!$A:$A,0),MATCH('Estadísticas BCR'!$B34,BCR!$1:$1,0))),CT34),"")</f>
        <v>99.632113970995306</v>
      </c>
      <c r="CV34" s="59">
        <f>+IFERROR(IF(ISTEXT(CV$5)=FALSE,(INDEX(BCR!$1:$1048576,MATCH('Estadísticas BCR'!CV$5,BCR!$A:$A,0),MATCH('Estadísticas BCR'!$B34,BCR!$1:$1,0))),CU34),"")</f>
        <v>91.078741502720604</v>
      </c>
      <c r="CW34" s="59">
        <f>+IFERROR(IF(ISTEXT(CW$5)=FALSE,(INDEX(BCR!$1:$1048576,MATCH('Estadísticas BCR'!CW$5,BCR!$A:$A,0),MATCH('Estadísticas BCR'!$B34,BCR!$1:$1,0))),CV34),"")</f>
        <v>107.699075793644</v>
      </c>
      <c r="CX34" s="59">
        <f>+IFERROR(IF(ISTEXT(CX$5)=FALSE,(INDEX(BCR!$1:$1048576,MATCH('Estadísticas BCR'!CX$5,BCR!$A:$A,0),MATCH('Estadísticas BCR'!$B34,BCR!$1:$1,0))),CW34),"")</f>
        <v>101.17294105947001</v>
      </c>
      <c r="CY34" s="59">
        <f>+IFERROR(IF(ISTEXT(CY$5)=FALSE,(INDEX(BCR!$1:$1048576,MATCH('Estadísticas BCR'!CY$5,BCR!$A:$A,0),MATCH('Estadísticas BCR'!$B34,BCR!$1:$1,0))),CX34),"")</f>
        <v>96.971185779749206</v>
      </c>
      <c r="CZ34" s="59">
        <f>+IFERROR(IF(ISTEXT(CZ$5)=FALSE,(INDEX(BCR!$1:$1048576,MATCH('Estadísticas BCR'!CZ$5,BCR!$A:$A,0),MATCH('Estadísticas BCR'!$B34,BCR!$1:$1,0))),CY34),"")</f>
        <v>118.135663602623</v>
      </c>
      <c r="DA34" s="59">
        <f>+IFERROR(IF(ISTEXT(DA$5)=FALSE,(INDEX(BCR!$1:$1048576,MATCH('Estadísticas BCR'!DA$5,BCR!$A:$A,0),MATCH('Estadísticas BCR'!$B34,BCR!$1:$1,0))),CZ34),"")</f>
        <v>114.311679842655</v>
      </c>
      <c r="DB34" s="59">
        <f>+IFERROR(IF(ISTEXT(DB$5)=FALSE,(INDEX(BCR!$1:$1048576,MATCH('Estadísticas BCR'!DB$5,BCR!$A:$A,0),MATCH('Estadísticas BCR'!$B34,BCR!$1:$1,0))),DA34),"")</f>
        <v>114.42980502803</v>
      </c>
      <c r="DC34" s="60">
        <f>+IFERROR(IF(ISTEXT(DC$5)=FALSE,(INDEX(BCR!$1:$1048576,MATCH('Estadísticas BCR'!DC$5,BCR!$A:$A,0),MATCH('Estadísticas BCR'!$B34,BCR!$1:$1,0))),DB34),"")</f>
        <v>114.42980502803</v>
      </c>
      <c r="DD34" s="59">
        <f>+IFERROR(IF(ISTEXT(DD$5)=FALSE,(INDEX(BCR!$1:$1048576,MATCH('Estadísticas BCR'!DD$5,BCR!$A:$A,0),MATCH('Estadísticas BCR'!$B34,BCR!$1:$1,0))),DC34),"")</f>
        <v>110.144286273115</v>
      </c>
      <c r="DE34" s="59">
        <f>+IFERROR(IF(ISTEXT(DE$5)=FALSE,(INDEX(BCR!$1:$1048576,MATCH('Estadísticas BCR'!DE$5,BCR!$A:$A,0),MATCH('Estadísticas BCR'!$B34,BCR!$1:$1,0))),DD34),"")</f>
        <v>103.503114269926</v>
      </c>
      <c r="DF34" s="59">
        <f>+IFERROR(IF(ISTEXT(DF$5)=FALSE,(INDEX(BCR!$1:$1048576,MATCH('Estadísticas BCR'!DF$5,BCR!$A:$A,0),MATCH('Estadísticas BCR'!$B34,BCR!$1:$1,0))),DE34),"")</f>
        <v>111.51547877836801</v>
      </c>
      <c r="DG34" s="59">
        <f>+IFERROR(IF(ISTEXT(DG$5)=FALSE,(INDEX(BCR!$1:$1048576,MATCH('Estadísticas BCR'!DG$5,BCR!$A:$A,0),MATCH('Estadísticas BCR'!$B34,BCR!$1:$1,0))),DF34),"")</f>
        <v>133.330193780526</v>
      </c>
      <c r="DH34" s="59">
        <f>+IFERROR(IF(ISTEXT(DH$5)=FALSE,(INDEX(BCR!$1:$1048576,MATCH('Estadísticas BCR'!DH$5,BCR!$A:$A,0),MATCH('Estadísticas BCR'!$B34,BCR!$1:$1,0))),DG34),"")</f>
        <v>125.477879323024</v>
      </c>
      <c r="DI34" s="59">
        <f>+IFERROR(IF(ISTEXT(DI$5)=FALSE,(INDEX(BCR!$1:$1048576,MATCH('Estadísticas BCR'!DI$5,BCR!$A:$A,0),MATCH('Estadísticas BCR'!$B34,BCR!$1:$1,0))),DH34),"")</f>
        <v>135.50163244190799</v>
      </c>
      <c r="DJ34" s="59">
        <f>+IFERROR(IF(ISTEXT(DJ$5)=FALSE,(INDEX(BCR!$1:$1048576,MATCH('Estadísticas BCR'!DJ$5,BCR!$A:$A,0),MATCH('Estadísticas BCR'!$B34,BCR!$1:$1,0))),DI34),"")</f>
        <v>152.13358765004401</v>
      </c>
      <c r="DK34" s="59">
        <f>+IFERROR(IF(ISTEXT(DK$5)=FALSE,(INDEX(BCR!$1:$1048576,MATCH('Estadísticas BCR'!DK$5,BCR!$A:$A,0),MATCH('Estadísticas BCR'!$B34,BCR!$1:$1,0))),DJ34),"")</f>
        <v>141.059494806347</v>
      </c>
      <c r="DL34" s="59">
        <f>+IFERROR(IF(ISTEXT(DL$5)=FALSE,(INDEX(BCR!$1:$1048576,MATCH('Estadísticas BCR'!DL$5,BCR!$A:$A,0),MATCH('Estadísticas BCR'!$B34,BCR!$1:$1,0))),DK34),"")</f>
        <v>149.89955857445199</v>
      </c>
      <c r="DM34" s="59">
        <f>+IFERROR(IF(ISTEXT(DM$5)=FALSE,(INDEX(BCR!$1:$1048576,MATCH('Estadísticas BCR'!DM$5,BCR!$A:$A,0),MATCH('Estadísticas BCR'!$B34,BCR!$1:$1,0))),DL34),"")</f>
        <v>180.86053765888499</v>
      </c>
      <c r="DN34" s="59">
        <f>+IFERROR(IF(ISTEXT(DN$5)=FALSE,(INDEX(BCR!$1:$1048576,MATCH('Estadísticas BCR'!DN$5,BCR!$A:$A,0),MATCH('Estadísticas BCR'!$B34,BCR!$1:$1,0))),DM34),"")</f>
        <v>171.33976478650899</v>
      </c>
      <c r="DO34" s="59">
        <f>+IFERROR(IF(ISTEXT(DO$5)=FALSE,(INDEX(BCR!$1:$1048576,MATCH('Estadísticas BCR'!DO$5,BCR!$A:$A,0),MATCH('Estadísticas BCR'!$B34,BCR!$1:$1,0))),DN34),"")</f>
        <v>142.290975085036</v>
      </c>
      <c r="DP34" s="60">
        <f>+IFERROR(IF(ISTEXT(DP$5)=FALSE,(INDEX(BCR!$1:$1048576,MATCH('Estadísticas BCR'!DP$5,BCR!$A:$A,0),MATCH('Estadísticas BCR'!$B34,BCR!$1:$1,0))),DO34),"")</f>
        <v>142.290975085036</v>
      </c>
      <c r="DQ34" s="59">
        <f>+IFERROR(IF(ISTEXT(DQ$5)=FALSE,(INDEX(BCR!$1:$1048576,MATCH('Estadísticas BCR'!DQ$5,BCR!$A:$A,0),MATCH('Estadísticas BCR'!$B34,BCR!$1:$1,0))),DP34),"")</f>
        <v>110.727680120104</v>
      </c>
      <c r="DR34" s="59">
        <f>+IFERROR(IF(ISTEXT(DR$5)=FALSE,(INDEX(BCR!$1:$1048576,MATCH('Estadísticas BCR'!DR$5,BCR!$A:$A,0),MATCH('Estadísticas BCR'!$B34,BCR!$1:$1,0))),DQ34),"")</f>
        <v>104.592321374477</v>
      </c>
      <c r="DS34" s="59">
        <f>+IFERROR(IF(ISTEXT(DS$5)=FALSE,(INDEX(BCR!$1:$1048576,MATCH('Estadísticas BCR'!DS$5,BCR!$A:$A,0),MATCH('Estadísticas BCR'!$B34,BCR!$1:$1,0))),DR34),"")</f>
        <v>106.172069482599</v>
      </c>
      <c r="DT34" s="59">
        <f>+IFERROR(IF(ISTEXT(DT$5)=FALSE,(INDEX(BCR!$1:$1048576,MATCH('Estadísticas BCR'!DT$5,BCR!$A:$A,0),MATCH('Estadísticas BCR'!$B34,BCR!$1:$1,0))),DS34),"")</f>
        <v>111.116488929935</v>
      </c>
      <c r="DU34" s="59">
        <f>+IFERROR(IF(ISTEXT(DU$5)=FALSE,(INDEX(BCR!$1:$1048576,MATCH('Estadísticas BCR'!DU$5,BCR!$A:$A,0),MATCH('Estadísticas BCR'!$B34,BCR!$1:$1,0))),DT34),"")</f>
        <v>108.542526099211</v>
      </c>
      <c r="DV34" s="59">
        <f>+IFERROR(IF(ISTEXT(DV$5)=FALSE,(INDEX(BCR!$1:$1048576,MATCH('Estadísticas BCR'!DV$5,BCR!$A:$A,0),MATCH('Estadísticas BCR'!$B34,BCR!$1:$1,0))),DU34),"")</f>
        <v>107.95756148260899</v>
      </c>
      <c r="DW34" s="59">
        <f>+IFERROR(IF(ISTEXT(DW$5)=FALSE,(INDEX(BCR!$1:$1048576,MATCH('Estadísticas BCR'!DW$5,BCR!$A:$A,0),MATCH('Estadísticas BCR'!$B34,BCR!$1:$1,0))),DV34),"")</f>
        <v>113.28683725787501</v>
      </c>
      <c r="DX34" s="59">
        <f>+IFERROR(IF(ISTEXT(DX$5)=FALSE,(INDEX(BCR!$1:$1048576,MATCH('Estadísticas BCR'!DX$5,BCR!$A:$A,0),MATCH('Estadísticas BCR'!$B34,BCR!$1:$1,0))),DW34),"")</f>
        <v>106.303672970037</v>
      </c>
      <c r="DY34" s="59">
        <f>+IFERROR(IF(ISTEXT(DY$5)=FALSE,(INDEX(BCR!$1:$1048576,MATCH('Estadísticas BCR'!DY$5,BCR!$A:$A,0),MATCH('Estadísticas BCR'!$B34,BCR!$1:$1,0))),DX34),"")</f>
        <v>125.29962078970701</v>
      </c>
      <c r="DZ34" s="59">
        <f>+IFERROR(IF(ISTEXT(DZ$5)=FALSE,(INDEX(BCR!$1:$1048576,MATCH('Estadísticas BCR'!DZ$5,BCR!$A:$A,0),MATCH('Estadísticas BCR'!$B34,BCR!$1:$1,0))),DY34),"")</f>
        <v>131.50391312275201</v>
      </c>
      <c r="EA34" s="59">
        <f>+IFERROR(IF(ISTEXT(EA$5)=FALSE,(INDEX(BCR!$1:$1048576,MATCH('Estadísticas BCR'!EA$5,BCR!$A:$A,0),MATCH('Estadísticas BCR'!$B34,BCR!$1:$1,0))),DZ34),"")</f>
        <v>136.00879473063699</v>
      </c>
      <c r="EB34" s="59">
        <f>+IFERROR(IF(ISTEXT(EB$5)=FALSE,(INDEX(BCR!$1:$1048576,MATCH('Estadísticas BCR'!EB$5,BCR!$A:$A,0),MATCH('Estadísticas BCR'!$B34,BCR!$1:$1,0))),EA34),"")</f>
        <v>130.00693025818001</v>
      </c>
      <c r="EC34" s="60">
        <f>+IFERROR(IF(ISTEXT(EC$5)=FALSE,(INDEX(BCR!$1:$1048576,MATCH('Estadísticas BCR'!EC$5,BCR!$A:$A,0),MATCH('Estadísticas BCR'!$B34,BCR!$1:$1,0))),EB34),"")</f>
        <v>130.00693025818001</v>
      </c>
      <c r="ED34" s="59">
        <f>+IFERROR(IF(ISTEXT(ED$5)=FALSE,(INDEX(BCR!$1:$1048576,MATCH('Estadísticas BCR'!ED$5,BCR!$A:$A,0),MATCH('Estadísticas BCR'!$B34,BCR!$1:$1,0))),EC34),"")</f>
        <v>119.988743972116</v>
      </c>
      <c r="EE34" s="59">
        <f>+IFERROR(IF(ISTEXT(EE$5)=FALSE,(INDEX(BCR!$1:$1048576,MATCH('Estadísticas BCR'!EE$5,BCR!$A:$A,0),MATCH('Estadísticas BCR'!$B34,BCR!$1:$1,0))),ED34),"")</f>
        <v>122.393692351076</v>
      </c>
      <c r="EF34" s="59">
        <f>+IFERROR(IF(ISTEXT(EF$5)=FALSE,(INDEX(BCR!$1:$1048576,MATCH('Estadísticas BCR'!EF$5,BCR!$A:$A,0),MATCH('Estadísticas BCR'!$B34,BCR!$1:$1,0))),EE34),"")</f>
        <v>155.01529394716101</v>
      </c>
      <c r="EG34" s="59">
        <f>+IFERROR(IF(ISTEXT(EG$5)=FALSE,(INDEX(BCR!$1:$1048576,MATCH('Estadísticas BCR'!EG$5,BCR!$A:$A,0),MATCH('Estadísticas BCR'!$B34,BCR!$1:$1,0))),EF34),"")</f>
        <v>151.14649722178299</v>
      </c>
      <c r="EH34" s="59">
        <f>+IFERROR(IF(ISTEXT(EH$5)=FALSE,(INDEX(BCR!$1:$1048576,MATCH('Estadísticas BCR'!EH$5,BCR!$A:$A,0),MATCH('Estadísticas BCR'!$B34,BCR!$1:$1,0))),EG34),"")</f>
        <v>142.46454316492401</v>
      </c>
      <c r="EI34" s="59">
        <f>+IFERROR(IF(ISTEXT(EI$5)=FALSE,(INDEX(BCR!$1:$1048576,MATCH('Estadísticas BCR'!EI$5,BCR!$A:$A,0),MATCH('Estadísticas BCR'!$B34,BCR!$1:$1,0))),EH34),"")</f>
        <v>160.08263475542901</v>
      </c>
      <c r="EJ34" s="59">
        <f>+IFERROR(IF(ISTEXT(EJ$5)=FALSE,(INDEX(BCR!$1:$1048576,MATCH('Estadísticas BCR'!EJ$5,BCR!$A:$A,0),MATCH('Estadísticas BCR'!$B34,BCR!$1:$1,0))),EI34),"")</f>
        <v>162.62176296314701</v>
      </c>
      <c r="EK34" s="59">
        <f>+IFERROR(IF(ISTEXT(EK$5)=FALSE,(INDEX(BCR!$1:$1048576,MATCH('Estadísticas BCR'!EK$5,BCR!$A:$A,0),MATCH('Estadísticas BCR'!$B34,BCR!$1:$1,0))),EJ34),"")</f>
        <v>181.30363789441199</v>
      </c>
      <c r="EL34" s="59">
        <f>+IFERROR(IF(ISTEXT(EL$5)=FALSE,(INDEX(BCR!$1:$1048576,MATCH('Estadísticas BCR'!EL$5,BCR!$A:$A,0),MATCH('Estadísticas BCR'!$B34,BCR!$1:$1,0))),EK34),"")</f>
        <v>187.95286488765601</v>
      </c>
      <c r="EM34" s="59">
        <f>+IFERROR(IF(ISTEXT(EM$5)=FALSE,(INDEX(BCR!$1:$1048576,MATCH('Estadísticas BCR'!EM$5,BCR!$A:$A,0),MATCH('Estadísticas BCR'!$B34,BCR!$1:$1,0))),EL34),"")</f>
        <v>185.983057211362</v>
      </c>
      <c r="EN34" s="59">
        <f>+IFERROR(IF(ISTEXT(EN$5)=FALSE,(INDEX(BCR!$1:$1048576,MATCH('Estadísticas BCR'!EN$5,BCR!$A:$A,0),MATCH('Estadísticas BCR'!$B34,BCR!$1:$1,0))),EM34),"")</f>
        <v>194.375347041514</v>
      </c>
      <c r="EO34" s="59">
        <f>+IFERROR(IF(ISTEXT(EO$5)=FALSE,(INDEX(BCR!$1:$1048576,MATCH('Estadísticas BCR'!EO$5,BCR!$A:$A,0),MATCH('Estadísticas BCR'!$B34,BCR!$1:$1,0))),EN34),"")</f>
        <v>160.90117007648701</v>
      </c>
      <c r="EP34" s="60">
        <f>+IFERROR(IF(ISTEXT(EP$5)=FALSE,(INDEX(BCR!$1:$1048576,MATCH('Estadísticas BCR'!EP$5,BCR!$A:$A,0),MATCH('Estadísticas BCR'!$B34,BCR!$1:$1,0))),EO34),"")</f>
        <v>160.90117007648701</v>
      </c>
      <c r="EQ34" s="59">
        <f>+IFERROR(IF(ISTEXT(EQ$5)=FALSE,(INDEX(BCR!$1:$1048576,MATCH('Estadísticas BCR'!EQ$5,BCR!$A:$A,0),MATCH('Estadísticas BCR'!$B34,BCR!$1:$1,0))),EP34),"")</f>
        <v>146.82860853240399</v>
      </c>
      <c r="ER34" s="59">
        <f>+IFERROR(IF(ISTEXT(ER$5)=FALSE,(INDEX(BCR!$1:$1048576,MATCH('Estadísticas BCR'!ER$5,BCR!$A:$A,0),MATCH('Estadísticas BCR'!$B34,BCR!$1:$1,0))),EQ34),"")</f>
        <v>133.357677191269</v>
      </c>
      <c r="ES34" s="59">
        <f>+IFERROR(IF(ISTEXT(ES$5)=FALSE,(INDEX(BCR!$1:$1048576,MATCH('Estadísticas BCR'!ES$5,BCR!$A:$A,0),MATCH('Estadísticas BCR'!$B34,BCR!$1:$1,0))),ER34),"")</f>
        <v>163.17618473578099</v>
      </c>
      <c r="ET34" s="59">
        <f>+IFERROR(IF(ISTEXT(ET$5)=FALSE,(INDEX(BCR!$1:$1048576,MATCH('Estadísticas BCR'!ET$5,BCR!$A:$A,0),MATCH('Estadísticas BCR'!$B34,BCR!$1:$1,0))),ES34),"")</f>
        <v>164.29485699620801</v>
      </c>
      <c r="EU34" s="59">
        <f>+IFERROR(IF(ISTEXT(EU$5)=FALSE,(INDEX(BCR!$1:$1048576,MATCH('Estadísticas BCR'!EU$5,BCR!$A:$A,0),MATCH('Estadísticas BCR'!$B34,BCR!$1:$1,0))),ET34),"")</f>
        <v>157.96129669792401</v>
      </c>
      <c r="EV34" s="59">
        <f>+IFERROR(IF(ISTEXT(EV$5)=FALSE,(INDEX(BCR!$1:$1048576,MATCH('Estadísticas BCR'!EV$5,BCR!$A:$A,0),MATCH('Estadísticas BCR'!$B34,BCR!$1:$1,0))),EU34),"")</f>
        <v>170.52499368344101</v>
      </c>
      <c r="EW34" s="59">
        <f>+IFERROR(IF(ISTEXT(EW$5)=FALSE,(INDEX(BCR!$1:$1048576,MATCH('Estadísticas BCR'!EW$5,BCR!$A:$A,0),MATCH('Estadísticas BCR'!$B34,BCR!$1:$1,0))),EV34),"")</f>
        <v>170.55383399281999</v>
      </c>
      <c r="EX34" s="59">
        <f>+IFERROR(IF(ISTEXT(EX$5)=FALSE,(INDEX(BCR!$1:$1048576,MATCH('Estadísticas BCR'!EX$5,BCR!$A:$A,0),MATCH('Estadísticas BCR'!$B34,BCR!$1:$1,0))),EW34),"")</f>
        <v>208.299772999732</v>
      </c>
      <c r="EY34" s="59">
        <f>+IFERROR(IF(ISTEXT(EY$5)=FALSE,(INDEX(BCR!$1:$1048576,MATCH('Estadísticas BCR'!EY$5,BCR!$A:$A,0),MATCH('Estadísticas BCR'!$B34,BCR!$1:$1,0))),EX34),"")</f>
        <v>222.73064760580101</v>
      </c>
      <c r="EZ34" s="59">
        <f>+IFERROR(IF(ISTEXT(EZ$5)=FALSE,(INDEX(BCR!$1:$1048576,MATCH('Estadísticas BCR'!EZ$5,BCR!$A:$A,0),MATCH('Estadísticas BCR'!$B34,BCR!$1:$1,0))),EY34),"")</f>
        <v>206.341125573824</v>
      </c>
      <c r="FA34" s="59">
        <f>+IFERROR(IF(ISTEXT(FA$5)=FALSE,(INDEX(BCR!$1:$1048576,MATCH('Estadísticas BCR'!FA$5,BCR!$A:$A,0),MATCH('Estadísticas BCR'!$B34,BCR!$1:$1,0))),EZ34),"")</f>
        <v>235.10966236609599</v>
      </c>
      <c r="FB34" s="59">
        <f>+IFERROR(IF(ISTEXT(FB$5)=FALSE,(INDEX(BCR!$1:$1048576,MATCH('Estadísticas BCR'!FB$5,BCR!$A:$A,0),MATCH('Estadísticas BCR'!$B34,BCR!$1:$1,0))),FA34),"")</f>
        <v>183.87800708338</v>
      </c>
      <c r="FC34" s="60">
        <f>+IFERROR(IF(ISTEXT(FC$5)=FALSE,(INDEX(BCR!$1:$1048576,MATCH('Estadísticas BCR'!FC$5,BCR!$A:$A,0),MATCH('Estadísticas BCR'!$B34,BCR!$1:$1,0))),FB34),"")</f>
        <v>183.87800708338</v>
      </c>
      <c r="FD34" s="59">
        <f>+IFERROR(IF(ISTEXT(FD$5)=FALSE,(INDEX(BCR!$1:$1048576,MATCH('Estadísticas BCR'!FD$5,BCR!$A:$A,0),MATCH('Estadísticas BCR'!$B34,BCR!$1:$1,0))),FC34),"")</f>
        <v>193.01509767744301</v>
      </c>
      <c r="FE34" s="59">
        <f>+IFERROR(IF(ISTEXT(FE$5)=FALSE,(INDEX(BCR!$1:$1048576,MATCH('Estadísticas BCR'!FE$5,BCR!$A:$A,0),MATCH('Estadísticas BCR'!$B34,BCR!$1:$1,0))),FD34),"")</f>
        <v>190.870028318279</v>
      </c>
      <c r="FF34" s="59">
        <f>+IFERROR(IF(ISTEXT(FF$5)=FALSE,(INDEX(BCR!$1:$1048576,MATCH('Estadísticas BCR'!FF$5,BCR!$A:$A,0),MATCH('Estadísticas BCR'!$B34,BCR!$1:$1,0))),FE34),"")</f>
        <v>193.20644077794699</v>
      </c>
      <c r="FG34" s="59">
        <f>+IFERROR(IF(ISTEXT(FG$5)=FALSE,(INDEX(BCR!$1:$1048576,MATCH('Estadísticas BCR'!FG$5,BCR!$A:$A,0),MATCH('Estadísticas BCR'!$B34,BCR!$1:$1,0))),FF34),"")</f>
        <v>188.73416300248601</v>
      </c>
      <c r="FH34" s="59">
        <f>+IFERROR(IF(ISTEXT(FH$5)=FALSE,(INDEX(BCR!$1:$1048576,MATCH('Estadísticas BCR'!FH$5,BCR!$A:$A,0),MATCH('Estadísticas BCR'!$B34,BCR!$1:$1,0))),FG34),"")</f>
        <v>240.05760629088201</v>
      </c>
      <c r="FI34" s="59">
        <f>+IFERROR(IF(ISTEXT(FI$5)=FALSE,(INDEX(BCR!$1:$1048576,MATCH('Estadísticas BCR'!FI$5,BCR!$A:$A,0),MATCH('Estadísticas BCR'!$B34,BCR!$1:$1,0))),FH34),"")</f>
        <v>243.66477513265099</v>
      </c>
      <c r="FJ34" s="59">
        <f>+IFERROR(IF(ISTEXT(FJ$5)=FALSE,(INDEX(BCR!$1:$1048576,MATCH('Estadísticas BCR'!FJ$5,BCR!$A:$A,0),MATCH('Estadísticas BCR'!$B34,BCR!$1:$1,0))),FI34),"")</f>
        <v>244.52070801955199</v>
      </c>
      <c r="FK34" s="59">
        <f>+IFERROR(IF(ISTEXT(FK$5)=FALSE,(INDEX(BCR!$1:$1048576,MATCH('Estadísticas BCR'!FK$5,BCR!$A:$A,0),MATCH('Estadísticas BCR'!$B34,BCR!$1:$1,0))),FJ34),"")</f>
        <v>237.625128870255</v>
      </c>
      <c r="FL34" s="59">
        <f>+IFERROR(IF(ISTEXT(FL$5)=FALSE,(INDEX(BCR!$1:$1048576,MATCH('Estadísticas BCR'!FL$5,BCR!$A:$A,0),MATCH('Estadísticas BCR'!$B34,BCR!$1:$1,0))),FK34),"")</f>
        <v>233.38904175218201</v>
      </c>
      <c r="FM34" s="59">
        <f>+IFERROR(IF(ISTEXT(FM$5)=FALSE,(INDEX(BCR!$1:$1048576,MATCH('Estadísticas BCR'!FM$5,BCR!$A:$A,0),MATCH('Estadísticas BCR'!$B34,BCR!$1:$1,0))),FL34),"")</f>
        <v>272.84220050424898</v>
      </c>
      <c r="FN34" s="59">
        <f>+IFERROR(IF(ISTEXT(FN$5)=FALSE,(INDEX(BCR!$1:$1048576,MATCH('Estadísticas BCR'!FN$5,BCR!$A:$A,0),MATCH('Estadísticas BCR'!$B34,BCR!$1:$1,0))),FM34),"")</f>
        <v>282.01894321264302</v>
      </c>
      <c r="FO34" s="59">
        <f>+IFERROR(IF(ISTEXT(FO$5)=FALSE,(INDEX(BCR!$1:$1048576,MATCH('Estadísticas BCR'!FO$5,BCR!$A:$A,0),MATCH('Estadísticas BCR'!$B34,BCR!$1:$1,0))),FN34),"")</f>
        <v>235.85209654291299</v>
      </c>
      <c r="FP34" s="60">
        <f>+IFERROR(IF(ISTEXT(FP$5)=FALSE,(INDEX(BCR!$1:$1048576,MATCH('Estadísticas BCR'!FP$5,BCR!$A:$A,0),MATCH('Estadísticas BCR'!$B34,BCR!$1:$1,0))),FO34),"")</f>
        <v>235.85209654291299</v>
      </c>
      <c r="FQ34" s="59">
        <f>+IFERROR(IF(ISTEXT(FQ$5)=FALSE,(INDEX(BCR!$1:$1048576,MATCH('Estadísticas BCR'!FQ$5,BCR!$A:$A,0),MATCH('Estadísticas BCR'!$B34,BCR!$1:$1,0))),FP34),"")</f>
        <v>214.919500371498</v>
      </c>
      <c r="FR34" s="59">
        <f>+IFERROR(IF(ISTEXT(FR$5)=FALSE,(INDEX(BCR!$1:$1048576,MATCH('Estadísticas BCR'!FR$5,BCR!$A:$A,0),MATCH('Estadísticas BCR'!$B34,BCR!$1:$1,0))),FQ34),"")</f>
        <v>216.472541186808</v>
      </c>
      <c r="FS34" s="59">
        <f>+IFERROR(IF(ISTEXT(FS$5)=FALSE,(INDEX(BCR!$1:$1048576,MATCH('Estadísticas BCR'!FS$5,BCR!$A:$A,0),MATCH('Estadísticas BCR'!$B34,BCR!$1:$1,0))),FR34),"")</f>
        <v>204.89888465940999</v>
      </c>
      <c r="FT34" s="59">
        <f>+IFERROR(IF(ISTEXT(FT$5)=FALSE,(INDEX(BCR!$1:$1048576,MATCH('Estadísticas BCR'!FT$5,BCR!$A:$A,0),MATCH('Estadísticas BCR'!$B34,BCR!$1:$1,0))),FS34),"")</f>
        <v>256.73162130863398</v>
      </c>
      <c r="FU34" s="59">
        <f>+IFERROR(IF(ISTEXT(FU$5)=FALSE,(INDEX(BCR!$1:$1048576,MATCH('Estadísticas BCR'!FU$5,BCR!$A:$A,0),MATCH('Estadísticas BCR'!$B34,BCR!$1:$1,0))),FT34),"")</f>
        <v>240.272435224199</v>
      </c>
      <c r="FV34" s="59">
        <f>+IFERROR(IF(ISTEXT(FV$5)=FALSE,(INDEX(BCR!$1:$1048576,MATCH('Estadísticas BCR'!FV$5,BCR!$A:$A,0),MATCH('Estadísticas BCR'!$B34,BCR!$1:$1,0))),FU34),"")</f>
        <v>240.726408039132</v>
      </c>
      <c r="FW34" s="59">
        <f>+IFERROR(IF(ISTEXT(FW$5)=FALSE,(INDEX(BCR!$1:$1048576,MATCH('Estadísticas BCR'!FW$5,BCR!$A:$A,0),MATCH('Estadísticas BCR'!$B34,BCR!$1:$1,0))),FV34),"")</f>
        <v>240.32488762939801</v>
      </c>
      <c r="FX34" s="59">
        <f>+IFERROR(IF(ISTEXT(FX$5)=FALSE,(INDEX(BCR!$1:$1048576,MATCH('Estadísticas BCR'!FX$5,BCR!$A:$A,0),MATCH('Estadísticas BCR'!$B34,BCR!$1:$1,0))),FW34),"")</f>
        <v>246.52463687199401</v>
      </c>
      <c r="FY34" s="59">
        <f>+IFERROR(IF(ISTEXT(FY$5)=FALSE,(INDEX(BCR!$1:$1048576,MATCH('Estadísticas BCR'!FY$5,BCR!$A:$A,0),MATCH('Estadísticas BCR'!$B34,BCR!$1:$1,0))),FX34),"")</f>
        <v>234.87986709417899</v>
      </c>
      <c r="FZ34" s="59">
        <f>+IFERROR(IF(ISTEXT(FZ$5)=FALSE,(INDEX(BCR!$1:$1048576,MATCH('Estadísticas BCR'!FZ$5,BCR!$A:$A,0),MATCH('Estadísticas BCR'!$B34,BCR!$1:$1,0))),FY34),"")</f>
        <v>283.25235672364198</v>
      </c>
      <c r="GA34" s="59">
        <f>+IFERROR(IF(ISTEXT(GA$5)=FALSE,(INDEX(BCR!$1:$1048576,MATCH('Estadísticas BCR'!GA$5,BCR!$A:$A,0),MATCH('Estadísticas BCR'!$B34,BCR!$1:$1,0))),FZ34),"")</f>
        <v>254.50574378553199</v>
      </c>
      <c r="GB34" s="59">
        <f>+IFERROR(IF(ISTEXT(GB$5)=FALSE,(INDEX(BCR!$1:$1048576,MATCH('Estadísticas BCR'!GB$5,BCR!$A:$A,0),MATCH('Estadísticas BCR'!$B34,BCR!$1:$1,0))),GA34),"")</f>
        <v>213.39082716149801</v>
      </c>
      <c r="GC34" s="60">
        <f>+IFERROR(IF(ISTEXT(GC$5)=FALSE,(INDEX(BCR!$1:$1048576,MATCH('Estadísticas BCR'!GC$5,BCR!$A:$A,0),MATCH('Estadísticas BCR'!$B34,BCR!$1:$1,0))),GB34),"")</f>
        <v>213.39082716149801</v>
      </c>
      <c r="GD34" s="59">
        <f>+IFERROR(IF(ISTEXT(GD$5)=FALSE,(INDEX(BCR!$1:$1048576,MATCH('Estadísticas BCR'!GD$5,BCR!$A:$A,0),MATCH('Estadísticas BCR'!$B34,BCR!$1:$1,0))),GC34),"")</f>
        <v>197.29622155755101</v>
      </c>
      <c r="GE34" s="59">
        <f>+IFERROR(IF(ISTEXT(GE$5)=FALSE,(INDEX(BCR!$1:$1048576,MATCH('Estadísticas BCR'!GE$5,BCR!$A:$A,0),MATCH('Estadísticas BCR'!$B34,BCR!$1:$1,0))),GD34),"")</f>
        <v>197.517277270931</v>
      </c>
      <c r="GF34" s="59">
        <f>+IFERROR(IF(ISTEXT(GF$5)=FALSE,(INDEX(BCR!$1:$1048576,MATCH('Estadísticas BCR'!GF$5,BCR!$A:$A,0),MATCH('Estadísticas BCR'!$B34,BCR!$1:$1,0))),GE34),"")</f>
        <v>224.60161426554001</v>
      </c>
      <c r="GG34" s="59">
        <f>+IFERROR(IF(ISTEXT(GG$5)=FALSE,(INDEX(BCR!$1:$1048576,MATCH('Estadísticas BCR'!GG$5,BCR!$A:$A,0),MATCH('Estadísticas BCR'!$B34,BCR!$1:$1,0))),GF34),"")</f>
        <v>259.22437776027101</v>
      </c>
      <c r="GH34" s="59">
        <f>+IFERROR(IF(ISTEXT(GH$5)=FALSE,(INDEX(BCR!$1:$1048576,MATCH('Estadísticas BCR'!GH$5,BCR!$A:$A,0),MATCH('Estadísticas BCR'!$B34,BCR!$1:$1,0))),GG34),"")</f>
        <v>248.397854617863</v>
      </c>
      <c r="GI34" s="59">
        <f>+IFERROR(IF(ISTEXT(GI$5)=FALSE,(INDEX(BCR!$1:$1048576,MATCH('Estadísticas BCR'!GI$5,BCR!$A:$A,0),MATCH('Estadísticas BCR'!$B34,BCR!$1:$1,0))),GH34),"")</f>
        <v>219.88286552148199</v>
      </c>
      <c r="GJ34" s="59">
        <f>+IFERROR(IF(ISTEXT(GJ$5)=FALSE,(INDEX(BCR!$1:$1048576,MATCH('Estadísticas BCR'!GJ$5,BCR!$A:$A,0),MATCH('Estadísticas BCR'!$B34,BCR!$1:$1,0))),GI34),"")</f>
        <v>228.541830088285</v>
      </c>
      <c r="GK34" s="59">
        <f>+IFERROR(IF(ISTEXT(GK$5)=FALSE,(INDEX(BCR!$1:$1048576,MATCH('Estadísticas BCR'!GK$5,BCR!$A:$A,0),MATCH('Estadísticas BCR'!$B34,BCR!$1:$1,0))),GJ34),"")</f>
        <v>221.53559832218599</v>
      </c>
      <c r="GL34" s="59">
        <f>+IFERROR(IF(ISTEXT(GL$5)=FALSE,(INDEX(BCR!$1:$1048576,MATCH('Estadísticas BCR'!GL$5,BCR!$A:$A,0),MATCH('Estadísticas BCR'!$B34,BCR!$1:$1,0))),GK34),"")</f>
        <v>226.05216666026001</v>
      </c>
      <c r="GM34" s="59">
        <f>+IFERROR(IF(ISTEXT(GM$5)=FALSE,(INDEX(BCR!$1:$1048576,MATCH('Estadísticas BCR'!GM$5,BCR!$A:$A,0),MATCH('Estadísticas BCR'!$B34,BCR!$1:$1,0))),GL34),"")</f>
        <v>251.10892915141599</v>
      </c>
      <c r="GN34" s="59">
        <f>+IFERROR(IF(ISTEXT(GN$5)=FALSE,(INDEX(BCR!$1:$1048576,MATCH('Estadísticas BCR'!GN$5,BCR!$A:$A,0),MATCH('Estadísticas BCR'!$B34,BCR!$1:$1,0))),GM34),"")</f>
        <v>280.24605726341503</v>
      </c>
      <c r="GO34" s="59">
        <f>+IFERROR(IF(ISTEXT(GO$5)=FALSE,(INDEX(BCR!$1:$1048576,MATCH('Estadísticas BCR'!GO$5,BCR!$A:$A,0),MATCH('Estadísticas BCR'!$B34,BCR!$1:$1,0))),GN34),"")</f>
        <v>224.98929054938</v>
      </c>
      <c r="GP34" s="60">
        <f>+IFERROR(IF(ISTEXT(GP$5)=FALSE,(INDEX(BCR!$1:$1048576,MATCH('Estadísticas BCR'!GP$5,BCR!$A:$A,0),MATCH('Estadísticas BCR'!$B34,BCR!$1:$1,0))),GO34),"")</f>
        <v>224.98929054938</v>
      </c>
      <c r="GQ34" s="59">
        <f>+IFERROR(IF(ISTEXT(GQ$5)=FALSE,(INDEX(BCR!$1:$1048576,MATCH('Estadísticas BCR'!GQ$5,BCR!$A:$A,0),MATCH('Estadísticas BCR'!$B34,BCR!$1:$1,0))),GP34),"")</f>
        <v>199.46451857923299</v>
      </c>
      <c r="GR34" s="59">
        <f>+IFERROR(IF(ISTEXT(GR$5)=FALSE,(INDEX(BCR!$1:$1048576,MATCH('Estadísticas BCR'!GR$5,BCR!$A:$A,0),MATCH('Estadísticas BCR'!$B34,BCR!$1:$1,0))),GQ34),"")</f>
        <v>204.14638153391499</v>
      </c>
      <c r="GS34" s="59">
        <f>+IFERROR(IF(ISTEXT(GS$5)=FALSE,(INDEX(BCR!$1:$1048576,MATCH('Estadísticas BCR'!GS$5,BCR!$A:$A,0),MATCH('Estadísticas BCR'!$B34,BCR!$1:$1,0))),GR34),"")</f>
        <v>231.247614896492</v>
      </c>
      <c r="GT34" s="59">
        <f>+IFERROR(IF(ISTEXT(GT$5)=FALSE,(INDEX(BCR!$1:$1048576,MATCH('Estadísticas BCR'!GT$5,BCR!$A:$A,0),MATCH('Estadísticas BCR'!$B34,BCR!$1:$1,0))),GS34),"")</f>
        <v>221.57832197622301</v>
      </c>
      <c r="GU34" s="59">
        <f>+IFERROR(IF(ISTEXT(GU$5)=FALSE,(INDEX(BCR!$1:$1048576,MATCH('Estadísticas BCR'!GU$5,BCR!$A:$A,0),MATCH('Estadísticas BCR'!$B34,BCR!$1:$1,0))),GT34),"")</f>
        <v>219.62636277184501</v>
      </c>
      <c r="GV34" s="59">
        <f>+IFERROR(IF(ISTEXT(GV$5)=FALSE,(INDEX(BCR!$1:$1048576,MATCH('Estadísticas BCR'!GV$5,BCR!$A:$A,0),MATCH('Estadísticas BCR'!$B34,BCR!$1:$1,0))),GU34),"")</f>
        <v>227.238359019939</v>
      </c>
      <c r="GW34" s="59">
        <f>+IFERROR(IF(ISTEXT(GW$5)=FALSE,(INDEX(BCR!$1:$1048576,MATCH('Estadísticas BCR'!GW$5,BCR!$A:$A,0),MATCH('Estadísticas BCR'!$B34,BCR!$1:$1,0))),GV34),"")</f>
        <v>230.20036116986</v>
      </c>
      <c r="GX34" s="59">
        <f>+IFERROR(IF(ISTEXT(GX$5)=FALSE,(INDEX(BCR!$1:$1048576,MATCH('Estadísticas BCR'!GX$5,BCR!$A:$A,0),MATCH('Estadísticas BCR'!$B34,BCR!$1:$1,0))),GW34),"")</f>
        <v>233.643713855447</v>
      </c>
      <c r="GY34" s="59">
        <f>+IFERROR(IF(ISTEXT(GY$5)=FALSE,(INDEX(BCR!$1:$1048576,MATCH('Estadísticas BCR'!GY$5,BCR!$A:$A,0),MATCH('Estadísticas BCR'!$B34,BCR!$1:$1,0))),GX34),"")</f>
        <v>225.22546136669601</v>
      </c>
      <c r="GZ34" s="59">
        <f>+IFERROR(IF(ISTEXT(GZ$5)=FALSE,(INDEX(BCR!$1:$1048576,MATCH('Estadísticas BCR'!GZ$5,BCR!$A:$A,0),MATCH('Estadísticas BCR'!$B34,BCR!$1:$1,0))),GY34),"")</f>
        <v>233.58739361945899</v>
      </c>
      <c r="HA34" s="59">
        <f>+IFERROR(IF(ISTEXT(HA$5)=FALSE,(INDEX(BCR!$1:$1048576,MATCH('Estadísticas BCR'!HA$5,BCR!$A:$A,0),MATCH('Estadísticas BCR'!$B34,BCR!$1:$1,0))),GZ34),"")</f>
        <v>260.11096593036399</v>
      </c>
      <c r="HB34" s="59">
        <f>+IFERROR(IF(ISTEXT(HB$5)=FALSE,(INDEX(BCR!$1:$1048576,MATCH('Estadísticas BCR'!HB$5,BCR!$A:$A,0),MATCH('Estadísticas BCR'!$B34,BCR!$1:$1,0))),HA34),"")</f>
        <v>207.015879554744</v>
      </c>
      <c r="HC34" s="60">
        <f>+IFERROR(IF(ISTEXT(HC$5)=FALSE,(INDEX(BCR!$1:$1048576,MATCH('Estadísticas BCR'!HC$5,BCR!$A:$A,0),MATCH('Estadísticas BCR'!$B34,BCR!$1:$1,0))),HB34),"")</f>
        <v>207.015879554744</v>
      </c>
      <c r="HD34" s="59">
        <f>+IFERROR(IF(ISTEXT(HD$5)=FALSE,(INDEX(BCR!$1:$1048576,MATCH('Estadísticas BCR'!HD$5,BCR!$A:$A,0),MATCH('Estadísticas BCR'!$B34,BCR!$1:$1,0))),HC34),"")</f>
        <v>191.56727299879799</v>
      </c>
      <c r="HE34" s="59">
        <f>+IFERROR(IF(ISTEXT(HE$5)=FALSE,(INDEX(BCR!$1:$1048576,MATCH('Estadísticas BCR'!HE$5,BCR!$A:$A,0),MATCH('Estadísticas BCR'!$B34,BCR!$1:$1,0))),HD34),"")</f>
        <v>185.564591710944</v>
      </c>
      <c r="HF34" s="59">
        <f>+IFERROR(IF(ISTEXT(HF$5)=FALSE,(INDEX(BCR!$1:$1048576,MATCH('Estadísticas BCR'!HF$5,BCR!$A:$A,0),MATCH('Estadísticas BCR'!$B34,BCR!$1:$1,0))),HE34),"")</f>
        <v>220.26979285617901</v>
      </c>
      <c r="HG34" s="59">
        <f>+IFERROR(IF(ISTEXT(HG$5)=FALSE,(INDEX(BCR!$1:$1048576,MATCH('Estadísticas BCR'!HG$5,BCR!$A:$A,0),MATCH('Estadísticas BCR'!$B34,BCR!$1:$1,0))),HF34),"")</f>
        <v>192.225474609429</v>
      </c>
      <c r="HH34" s="59">
        <f>+IFERROR(IF(ISTEXT(HH$5)=FALSE,(INDEX(BCR!$1:$1048576,MATCH('Estadísticas BCR'!HH$5,BCR!$A:$A,0),MATCH('Estadísticas BCR'!$B34,BCR!$1:$1,0))),HG34),"")</f>
        <v>209.10836477438201</v>
      </c>
      <c r="HI34" s="59">
        <f>+IFERROR(IF(ISTEXT(HI$5)=FALSE,(INDEX(BCR!$1:$1048576,MATCH('Estadísticas BCR'!HI$5,BCR!$A:$A,0),MATCH('Estadísticas BCR'!$B34,BCR!$1:$1,0))),HH34),"")</f>
        <v>223.82569785155201</v>
      </c>
      <c r="HJ34" s="59">
        <f>+IFERROR(IF(ISTEXT(HJ$5)=FALSE,(INDEX(BCR!$1:$1048576,MATCH('Estadísticas BCR'!HJ$5,BCR!$A:$A,0),MATCH('Estadísticas BCR'!$B34,BCR!$1:$1,0))),HI34),"")</f>
        <v>228.909188805344</v>
      </c>
      <c r="HK34" s="59">
        <f>+IFERROR(IF(ISTEXT(HK$5)=FALSE,(INDEX(BCR!$1:$1048576,MATCH('Estadísticas BCR'!HK$5,BCR!$A:$A,0),MATCH('Estadísticas BCR'!$B34,BCR!$1:$1,0))),HJ34),"")</f>
        <v>226.107919951859</v>
      </c>
      <c r="HL34" s="59">
        <f>+IFERROR(IF(ISTEXT(HL$5)=FALSE,(INDEX(BCR!$1:$1048576,MATCH('Estadísticas BCR'!HL$5,BCR!$A:$A,0),MATCH('Estadísticas BCR'!$B34,BCR!$1:$1,0))),HK34),"")</f>
        <v>271.52806667106699</v>
      </c>
      <c r="HM34" s="59">
        <f>+IFERROR(IF(ISTEXT(HM$5)=FALSE,(INDEX(BCR!$1:$1048576,MATCH('Estadísticas BCR'!HM$5,BCR!$A:$A,0),MATCH('Estadísticas BCR'!$B34,BCR!$1:$1,0))),HL34),"")</f>
        <v>246.59192633528801</v>
      </c>
      <c r="HN34" s="59">
        <f>+IFERROR(IF(ISTEXT(HN$5)=FALSE,(INDEX(BCR!$1:$1048576,MATCH('Estadísticas BCR'!HN$5,BCR!$A:$A,0),MATCH('Estadísticas BCR'!$B34,BCR!$1:$1,0))),HM34),"")</f>
        <v>251.39965657252799</v>
      </c>
      <c r="HO34" s="59">
        <f>+IFERROR(IF(ISTEXT(HO$5)=FALSE,(INDEX(BCR!$1:$1048576,MATCH('Estadísticas BCR'!HO$5,BCR!$A:$A,0),MATCH('Estadísticas BCR'!$B34,BCR!$1:$1,0))),HN34),"")</f>
        <v>235.63968116671001</v>
      </c>
      <c r="HP34" s="60">
        <f>+IFERROR(IF(ISTEXT(HP$5)=FALSE,(INDEX(BCR!$1:$1048576,MATCH('Estadísticas BCR'!HP$5,BCR!$A:$A,0),MATCH('Estadísticas BCR'!$B34,BCR!$1:$1,0))),HO34),"")</f>
        <v>235.63968116671001</v>
      </c>
      <c r="HQ34" s="59">
        <f>+IFERROR(IF(ISTEXT(HQ$5)=FALSE,(INDEX(BCR!$1:$1048576,MATCH('Estadísticas BCR'!HQ$5,BCR!$A:$A,0),MATCH('Estadísticas BCR'!$B34,BCR!$1:$1,0))),HP34),"")</f>
        <v>184.970699917822</v>
      </c>
      <c r="HR34" s="59">
        <f>+IFERROR(IF(ISTEXT(HR$5)=FALSE,(INDEX(BCR!$1:$1048576,MATCH('Estadísticas BCR'!HR$5,BCR!$A:$A,0),MATCH('Estadísticas BCR'!$B34,BCR!$1:$1,0))),HQ34),"")</f>
        <v>186.66890852592499</v>
      </c>
      <c r="HS34" s="59">
        <f>+IFERROR(IF(ISTEXT(HS$5)=FALSE,(INDEX(BCR!$1:$1048576,MATCH('Estadísticas BCR'!HS$5,BCR!$A:$A,0),MATCH('Estadísticas BCR'!$B34,BCR!$1:$1,0))),HR34),"")</f>
        <v>225.304556984892</v>
      </c>
      <c r="HT34" s="59">
        <f>+IFERROR(IF(ISTEXT(HT$5)=FALSE,(INDEX(BCR!$1:$1048576,MATCH('Estadísticas BCR'!HT$5,BCR!$A:$A,0),MATCH('Estadísticas BCR'!$B34,BCR!$1:$1,0))),HS34),"")</f>
        <v>209.281145276492</v>
      </c>
      <c r="HU34" s="59">
        <f>+IFERROR(IF(ISTEXT(HU$5)=FALSE,(INDEX(BCR!$1:$1048576,MATCH('Estadísticas BCR'!HU$5,BCR!$A:$A,0),MATCH('Estadísticas BCR'!$B34,BCR!$1:$1,0))),HT34),"")</f>
        <v>233.55946463532399</v>
      </c>
      <c r="HV34" s="59">
        <f>+IFERROR(IF(ISTEXT(HV$5)=FALSE,(INDEX(BCR!$1:$1048576,MATCH('Estadísticas BCR'!HV$5,BCR!$A:$A,0),MATCH('Estadísticas BCR'!$B34,BCR!$1:$1,0))),HU34),"")</f>
        <v>231.44885298297299</v>
      </c>
      <c r="HW34" s="59">
        <f>+IFERROR(IF(ISTEXT(HW$5)=FALSE,(INDEX(BCR!$1:$1048576,MATCH('Estadísticas BCR'!HW$5,BCR!$A:$A,0),MATCH('Estadísticas BCR'!$B34,BCR!$1:$1,0))),HV34),"")</f>
        <v>231.29799967181199</v>
      </c>
      <c r="HX34" s="59">
        <f>+IFERROR(IF(ISTEXT(HX$5)=FALSE,(INDEX(BCR!$1:$1048576,MATCH('Estadísticas BCR'!HX$5,BCR!$A:$A,0),MATCH('Estadísticas BCR'!$B34,BCR!$1:$1,0))),HW34),"")</f>
        <v>250.740661233992</v>
      </c>
      <c r="HY34" s="59">
        <f>+IFERROR(IF(ISTEXT(HY$5)=FALSE,(INDEX(BCR!$1:$1048576,MATCH('Estadísticas BCR'!HY$5,BCR!$A:$A,0),MATCH('Estadísticas BCR'!$B34,BCR!$1:$1,0))),HX34),"")</f>
        <v>238.12899841700099</v>
      </c>
      <c r="HZ34" s="59">
        <f>+IFERROR(IF(ISTEXT(HZ$5)=FALSE,(INDEX(BCR!$1:$1048576,MATCH('Estadísticas BCR'!HZ$5,BCR!$A:$A,0),MATCH('Estadísticas BCR'!$B34,BCR!$1:$1,0))),HY34),"")</f>
        <v>270.43085270658997</v>
      </c>
      <c r="IA34" s="59">
        <f>+IFERROR(IF(ISTEXT(IA$5)=FALSE,(INDEX(BCR!$1:$1048576,MATCH('Estadísticas BCR'!IA$5,BCR!$A:$A,0),MATCH('Estadísticas BCR'!$B34,BCR!$1:$1,0))),HZ34),"")</f>
        <v>249.844916649407</v>
      </c>
      <c r="IB34" s="59">
        <f>+IFERROR(IF(ISTEXT(IB$5)=FALSE,(INDEX(BCR!$1:$1048576,MATCH('Estadísticas BCR'!IB$5,BCR!$A:$A,0),MATCH('Estadísticas BCR'!$B34,BCR!$1:$1,0))),IA34),"")</f>
        <v>217.13935885635499</v>
      </c>
      <c r="IC34" s="60">
        <f>+IFERROR(IF(ISTEXT(IC$5)=FALSE,(INDEX(BCR!$1:$1048576,MATCH('Estadísticas BCR'!IC$5,BCR!$A:$A,0),MATCH('Estadísticas BCR'!$B34,BCR!$1:$1,0))),IB34),"")</f>
        <v>217.13935885635499</v>
      </c>
      <c r="ID34" s="59">
        <f>+IFERROR(IF(ISTEXT(ID$5)=FALSE,(INDEX(BCR!$1:$1048576,MATCH('Estadísticas BCR'!ID$5,BCR!$A:$A,0),MATCH('Estadísticas BCR'!$B34,BCR!$1:$1,0))),IC34),"")</f>
        <v>218.523882449534</v>
      </c>
      <c r="IE34" s="59">
        <f>+IFERROR(IF(ISTEXT(IE$5)=FALSE,(INDEX(BCR!$1:$1048576,MATCH('Estadísticas BCR'!IE$5,BCR!$A:$A,0),MATCH('Estadísticas BCR'!$B34,BCR!$1:$1,0))),ID34),"")</f>
        <v>216.23263705856499</v>
      </c>
      <c r="IF34" s="59">
        <f>+IFERROR(IF(ISTEXT(IF$5)=FALSE,(INDEX(BCR!$1:$1048576,MATCH('Estadísticas BCR'!IF$5,BCR!$A:$A,0),MATCH('Estadísticas BCR'!$B34,BCR!$1:$1,0))),IE34),"")</f>
        <v>235.097672632149</v>
      </c>
      <c r="IG34" s="59">
        <f>+IFERROR(IF(ISTEXT(IG$5)=FALSE,(INDEX(BCR!$1:$1048576,MATCH('Estadísticas BCR'!IG$5,BCR!$A:$A,0),MATCH('Estadísticas BCR'!$B34,BCR!$1:$1,0))),IF34),"")</f>
        <v>242.323215617068</v>
      </c>
      <c r="IH34" s="59">
        <f>+IFERROR(IF(ISTEXT(IH$5)=FALSE,(INDEX(BCR!$1:$1048576,MATCH('Estadísticas BCR'!IH$5,BCR!$A:$A,0),MATCH('Estadísticas BCR'!$B34,BCR!$1:$1,0))),IG34),"")</f>
        <v>247.96518005695799</v>
      </c>
      <c r="II34" s="59">
        <f>+IFERROR(IF(ISTEXT(II$5)=FALSE,(INDEX(BCR!$1:$1048576,MATCH('Estadísticas BCR'!II$5,BCR!$A:$A,0),MATCH('Estadísticas BCR'!$B34,BCR!$1:$1,0))),IH34),"")</f>
        <v>196.77898797081301</v>
      </c>
      <c r="IJ34" s="59">
        <f>+IFERROR(IF(ISTEXT(IJ$5)=FALSE,(INDEX(BCR!$1:$1048576,MATCH('Estadísticas BCR'!IJ$5,BCR!$A:$A,0),MATCH('Estadísticas BCR'!$B34,BCR!$1:$1,0))),II34),"")</f>
        <v>221.388703430063</v>
      </c>
      <c r="IK34" s="59">
        <f>+IFERROR(IF(ISTEXT(IK$5)=FALSE,(INDEX(BCR!$1:$1048576,MATCH('Estadísticas BCR'!IK$5,BCR!$A:$A,0),MATCH('Estadísticas BCR'!$B34,BCR!$1:$1,0))),IJ34),"")</f>
        <v>231.84109079895299</v>
      </c>
      <c r="IL34" s="59">
        <f>+IFERROR(IF(ISTEXT(IL$5)=FALSE,(INDEX(BCR!$1:$1048576,MATCH('Estadísticas BCR'!IL$5,BCR!$A:$A,0),MATCH('Estadísticas BCR'!$B34,BCR!$1:$1,0))),IK34),"")</f>
        <v>217.72476141335699</v>
      </c>
      <c r="IM34" s="59">
        <f>+IFERROR(IF(ISTEXT(IM$5)=FALSE,(INDEX(BCR!$1:$1048576,MATCH('Estadísticas BCR'!IM$5,BCR!$A:$A,0),MATCH('Estadísticas BCR'!$B34,BCR!$1:$1,0))),IL34),"")</f>
        <v>242.61410839025399</v>
      </c>
      <c r="IN34" s="59">
        <f>+IFERROR(IF(ISTEXT(IN$5)=FALSE,(INDEX(BCR!$1:$1048576,MATCH('Estadísticas BCR'!IN$5,BCR!$A:$A,0),MATCH('Estadísticas BCR'!$B34,BCR!$1:$1,0))),IM34),"")</f>
        <v>237.49341282975499</v>
      </c>
      <c r="IO34" s="59">
        <f>+IFERROR(IF(ISTEXT(IO$5)=FALSE,(INDEX(BCR!$1:$1048576,MATCH('Estadísticas BCR'!IO$5,BCR!$A:$A,0),MATCH('Estadísticas BCR'!$B34,BCR!$1:$1,0))),IN34),"")</f>
        <v>194.190550070124</v>
      </c>
      <c r="IP34" s="60">
        <f>+IFERROR(IF(ISTEXT(IP$5)=FALSE,(INDEX(BCR!$1:$1048576,MATCH('Estadísticas BCR'!IP$5,BCR!$A:$A,0),MATCH('Estadísticas BCR'!$B34,BCR!$1:$1,0))),IO34),"")</f>
        <v>194.190550070124</v>
      </c>
      <c r="IQ34" s="59">
        <f>+IFERROR(IF(ISTEXT(IQ$5)=FALSE,(INDEX(BCR!$1:$1048576,MATCH('Estadísticas BCR'!IQ$5,BCR!$A:$A,0),MATCH('Estadísticas BCR'!$B34,BCR!$1:$1,0))),IP34),"")</f>
        <v>222.28358631667101</v>
      </c>
      <c r="IR34" s="59">
        <f>+IFERROR(IF(ISTEXT(IR$5)=FALSE,(INDEX(BCR!$1:$1048576,MATCH('Estadísticas BCR'!IR$5,BCR!$A:$A,0),MATCH('Estadísticas BCR'!$B34,BCR!$1:$1,0))),IQ34),"")</f>
        <v>197.44439228399199</v>
      </c>
      <c r="IS34" s="59">
        <f>+IFERROR(IF(ISTEXT(IS$5)=FALSE,(INDEX(BCR!$1:$1048576,MATCH('Estadísticas BCR'!IS$5,BCR!$A:$A,0),MATCH('Estadísticas BCR'!$B34,BCR!$1:$1,0))),IR34),"")</f>
        <v>204.26363138005999</v>
      </c>
      <c r="IT34" s="59">
        <f>+IFERROR(IF(ISTEXT(IT$5)=FALSE,(INDEX(BCR!$1:$1048576,MATCH('Estadísticas BCR'!IT$5,BCR!$A:$A,0),MATCH('Estadísticas BCR'!$B34,BCR!$1:$1,0))),IS34),"")</f>
        <v>200.25786019059001</v>
      </c>
      <c r="IU34" s="59">
        <f>+IFERROR(IF(ISTEXT(IU$5)=FALSE,(INDEX(BCR!$1:$1048576,MATCH('Estadísticas BCR'!IU$5,BCR!$A:$A,0),MATCH('Estadísticas BCR'!$B34,BCR!$1:$1,0))),IT34),"")</f>
        <v>218.32838192661501</v>
      </c>
      <c r="IV34" s="59">
        <f>+IFERROR(IF(ISTEXT(IV$5)=FALSE,(INDEX(BCR!$1:$1048576,MATCH('Estadísticas BCR'!IV$5,BCR!$A:$A,0),MATCH('Estadísticas BCR'!$B34,BCR!$1:$1,0))),IU34),"")</f>
        <v>218.705123022701</v>
      </c>
      <c r="IW34" s="59">
        <f>+IFERROR(IF(ISTEXT(IW$5)=FALSE,(INDEX(BCR!$1:$1048576,MATCH('Estadísticas BCR'!IW$5,BCR!$A:$A,0),MATCH('Estadísticas BCR'!$B34,BCR!$1:$1,0))),IV34),"")</f>
        <v>220.038103921643</v>
      </c>
      <c r="IX34" s="59">
        <f>+IFERROR(IF(ISTEXT(IX$5)=FALSE,(INDEX(BCR!$1:$1048576,MATCH('Estadísticas BCR'!IX$5,BCR!$A:$A,0),MATCH('Estadísticas BCR'!$B34,BCR!$1:$1,0))),IW34),"")</f>
        <v>242.65075284860299</v>
      </c>
      <c r="IY34" s="59">
        <f>+IFERROR(IF(ISTEXT(IY$5)=FALSE,(INDEX(BCR!$1:$1048576,MATCH('Estadísticas BCR'!IY$5,BCR!$A:$A,0),MATCH('Estadísticas BCR'!$B34,BCR!$1:$1,0))),IX34),"")</f>
        <v>230.50834648254599</v>
      </c>
      <c r="IZ34" s="59">
        <f>+IFERROR(IF(ISTEXT(IZ$5)=FALSE,(INDEX(BCR!$1:$1048576,MATCH('Estadísticas BCR'!IZ$5,BCR!$A:$A,0),MATCH('Estadísticas BCR'!$B34,BCR!$1:$1,0))),IY34),"")</f>
        <v>243.18766298930001</v>
      </c>
      <c r="JA34" s="59">
        <f>+IFERROR(IF(ISTEXT(JA$5)=FALSE,(INDEX(BCR!$1:$1048576,MATCH('Estadísticas BCR'!JA$5,BCR!$A:$A,0),MATCH('Estadísticas BCR'!$B34,BCR!$1:$1,0))),IZ34),"")</f>
        <v>224.15212915211799</v>
      </c>
      <c r="JB34" s="59">
        <f>+IFERROR(IF(ISTEXT(JB$5)=FALSE,(INDEX(BCR!$1:$1048576,MATCH('Estadísticas BCR'!JB$5,BCR!$A:$A,0),MATCH('Estadísticas BCR'!$B34,BCR!$1:$1,0))),JA34),"")</f>
        <v>228.26921239542</v>
      </c>
      <c r="JC34" s="60">
        <f>+IFERROR(IF(ISTEXT(JC$5)=FALSE,(INDEX(BCR!$1:$1048576,MATCH('Estadísticas BCR'!JC$5,BCR!$A:$A,0),MATCH('Estadísticas BCR'!$B34,BCR!$1:$1,0))),JB34),"")</f>
        <v>228.26921239542</v>
      </c>
      <c r="JD34" s="59">
        <f>+IFERROR(IF(ISTEXT(JD$5)=FALSE,(INDEX(BCR!$1:$1048576,MATCH('Estadísticas BCR'!JD$5,BCR!$A:$A,0),MATCH('Estadísticas BCR'!$B34,BCR!$1:$1,0))),JC34),"")</f>
        <v>239.02992787184201</v>
      </c>
      <c r="JE34" s="59">
        <f>+IFERROR(IF(ISTEXT(JE$5)=FALSE,(INDEX(BCR!$1:$1048576,MATCH('Estadísticas BCR'!JE$5,BCR!$A:$A,0),MATCH('Estadísticas BCR'!$B34,BCR!$1:$1,0))),JD34),"")</f>
        <v>205.61847870236599</v>
      </c>
      <c r="JF34" s="59">
        <f>+IFERROR(IF(ISTEXT(JF$5)=FALSE,(INDEX(BCR!$1:$1048576,MATCH('Estadísticas BCR'!JF$5,BCR!$A:$A,0),MATCH('Estadísticas BCR'!$B34,BCR!$1:$1,0))),JE34),"")</f>
        <v>134.272172449603</v>
      </c>
      <c r="JG34" s="59">
        <f>+IFERROR(IF(ISTEXT(JG$5)=FALSE,(INDEX(BCR!$1:$1048576,MATCH('Estadísticas BCR'!JG$5,BCR!$A:$A,0),MATCH('Estadísticas BCR'!$B34,BCR!$1:$1,0))),JF34),"")</f>
        <v>81.4315779128831</v>
      </c>
      <c r="JH34" s="59">
        <f>+IFERROR(IF(ISTEXT(JH$5)=FALSE,(INDEX(BCR!$1:$1048576,MATCH('Estadísticas BCR'!JH$5,BCR!$A:$A,0),MATCH('Estadísticas BCR'!$B34,BCR!$1:$1,0))),JG34),"")</f>
        <v>77.293045837736699</v>
      </c>
      <c r="JI34" s="59">
        <f>+IFERROR(IF(ISTEXT(JI$5)=FALSE,(INDEX(BCR!$1:$1048576,MATCH('Estadísticas BCR'!JI$5,BCR!$A:$A,0),MATCH('Estadísticas BCR'!$B34,BCR!$1:$1,0))),JH34),"")</f>
        <v>101.195128628364</v>
      </c>
      <c r="JJ34" s="59">
        <f>+IFERROR(IF(ISTEXT(JJ$5)=FALSE,(INDEX(BCR!$1:$1048576,MATCH('Estadísticas BCR'!JJ$5,BCR!$A:$A,0),MATCH('Estadísticas BCR'!$B34,BCR!$1:$1,0))),JI34),"")</f>
        <v>163.338912599802</v>
      </c>
      <c r="JK34" s="59">
        <f>+IFERROR(IF(ISTEXT(JK$5)=FALSE,(INDEX(BCR!$1:$1048576,MATCH('Estadísticas BCR'!JK$5,BCR!$A:$A,0),MATCH('Estadísticas BCR'!$B34,BCR!$1:$1,0))),JJ34),"")</f>
        <v>184.24524152924201</v>
      </c>
      <c r="JL34" s="59">
        <f>+IFERROR(IF(ISTEXT(JL$5)=FALSE,(INDEX(BCR!$1:$1048576,MATCH('Estadísticas BCR'!JL$5,BCR!$A:$A,0),MATCH('Estadísticas BCR'!$B34,BCR!$1:$1,0))),JK34),"")</f>
        <v>204.51257261763999</v>
      </c>
      <c r="JM34" s="59">
        <f>+IFERROR(IF(ISTEXT(JM$5)=FALSE,(INDEX(BCR!$1:$1048576,MATCH('Estadísticas BCR'!JM$5,BCR!$A:$A,0),MATCH('Estadísticas BCR'!$B34,BCR!$1:$1,0))),JL34),"")</f>
        <v>233.69033118836799</v>
      </c>
      <c r="JN34" s="59">
        <f>+IFERROR(IF(ISTEXT(JN$5)=FALSE,(INDEX(BCR!$1:$1048576,MATCH('Estadísticas BCR'!JN$5,BCR!$A:$A,0),MATCH('Estadísticas BCR'!$B34,BCR!$1:$1,0))),JM34),"")</f>
        <v>226.171404623407</v>
      </c>
      <c r="JO34" s="59">
        <f>+IFERROR(IF(ISTEXT(JO$5)=FALSE,(INDEX(BCR!$1:$1048576,MATCH('Estadísticas BCR'!JO$5,BCR!$A:$A,0),MATCH('Estadísticas BCR'!$B34,BCR!$1:$1,0))),JN34),"")</f>
        <v>237.25681545068699</v>
      </c>
      <c r="JP34" s="60">
        <f>+IFERROR(IF(ISTEXT(JP$5)=FALSE,(INDEX(BCR!$1:$1048576,MATCH('Estadísticas BCR'!JP$5,BCR!$A:$A,0),MATCH('Estadísticas BCR'!$B34,BCR!$1:$1,0))),JO34),"")</f>
        <v>237.25681545068699</v>
      </c>
      <c r="JQ34" s="59">
        <f>+IFERROR(IF(ISTEXT(JQ$5)=FALSE,(INDEX(BCR!$1:$1048576,MATCH('Estadísticas BCR'!JQ$5,BCR!$A:$A,0),MATCH('Estadísticas BCR'!$B34,BCR!$1:$1,0))),JP34),"")</f>
        <v>192.735152274407</v>
      </c>
      <c r="JR34" s="59">
        <f>+IFERROR(IF(ISTEXT(JR$5)=FALSE,(INDEX(BCR!$1:$1048576,MATCH('Estadísticas BCR'!JR$5,BCR!$A:$A,0),MATCH('Estadísticas BCR'!$B34,BCR!$1:$1,0))),JQ34),"")</f>
        <v>210.77259501773901</v>
      </c>
      <c r="JS34" s="59">
        <f>+IFERROR(IF(ISTEXT(JS$5)=FALSE,(INDEX(BCR!$1:$1048576,MATCH('Estadísticas BCR'!JS$5,BCR!$A:$A,0),MATCH('Estadísticas BCR'!$B34,BCR!$1:$1,0))),JR34),"")</f>
        <v>238.38685306634699</v>
      </c>
      <c r="JT34" s="59">
        <f>+IFERROR(IF(ISTEXT(JT$5)=FALSE,(INDEX(BCR!$1:$1048576,MATCH('Estadísticas BCR'!JT$5,BCR!$A:$A,0),MATCH('Estadísticas BCR'!$B34,BCR!$1:$1,0))),JS34),"")</f>
        <v>220.09262097183699</v>
      </c>
      <c r="JU34" s="59">
        <f>+IFERROR(IF(ISTEXT(JU$5)=FALSE,(INDEX(BCR!$1:$1048576,MATCH('Estadísticas BCR'!JU$5,BCR!$A:$A,0),MATCH('Estadísticas BCR'!$B34,BCR!$1:$1,0))),JT34),"")</f>
        <v>215.377792963882</v>
      </c>
      <c r="JV34" s="59">
        <f>+IFERROR(IF(ISTEXT(JV$5)=FALSE,(INDEX(BCR!$1:$1048576,MATCH('Estadísticas BCR'!JV$5,BCR!$A:$A,0),MATCH('Estadísticas BCR'!$B34,BCR!$1:$1,0))),JU34),"")</f>
        <v>205.439749477677</v>
      </c>
      <c r="JW34" s="59">
        <f>+IFERROR(IF(ISTEXT(JW$5)=FALSE,(INDEX(BCR!$1:$1048576,MATCH('Estadísticas BCR'!JW$5,BCR!$A:$A,0),MATCH('Estadísticas BCR'!$B34,BCR!$1:$1,0))),JV34),"")</f>
        <v>225.77623463601299</v>
      </c>
      <c r="JX34" s="59">
        <f>+IFERROR(IF(ISTEXT(JX$5)=FALSE,(INDEX(BCR!$1:$1048576,MATCH('Estadísticas BCR'!JX$5,BCR!$A:$A,0),MATCH('Estadísticas BCR'!$B34,BCR!$1:$1,0))),JW34),"")</f>
        <v>192.30976317192901</v>
      </c>
      <c r="JY34" s="59">
        <f>+IFERROR(IF(ISTEXT(JY$5)=FALSE,(INDEX(BCR!$1:$1048576,MATCH('Estadísticas BCR'!JY$5,BCR!$A:$A,0),MATCH('Estadísticas BCR'!$B34,BCR!$1:$1,0))),JX34),"")</f>
        <v>213.43942113507001</v>
      </c>
      <c r="JZ34" s="59">
        <f>+IFERROR(IF(ISTEXT(JZ$5)=FALSE,(INDEX(BCR!$1:$1048576,MATCH('Estadísticas BCR'!JZ$5,BCR!$A:$A,0),MATCH('Estadísticas BCR'!$B34,BCR!$1:$1,0))),JY34),"")</f>
        <v>229.50345036044001</v>
      </c>
      <c r="KA34" s="59">
        <f>+IFERROR(IF(ISTEXT(KA$5)=FALSE,(INDEX(BCR!$1:$1048576,MATCH('Estadísticas BCR'!KA$5,BCR!$A:$A,0),MATCH('Estadísticas BCR'!$B34,BCR!$1:$1,0))),JZ34),"")</f>
        <v>193.74648216328899</v>
      </c>
      <c r="KB34" s="59">
        <f>+IFERROR(IF(ISTEXT(KB$5)=FALSE,(INDEX(BCR!$1:$1048576,MATCH('Estadísticas BCR'!KB$5,BCR!$A:$A,0),MATCH('Estadísticas BCR'!$B34,BCR!$1:$1,0))),KA34),"")</f>
        <v>237.34281608287799</v>
      </c>
      <c r="KC34" s="60">
        <f>+IFERROR(IF(ISTEXT(KC$5)=FALSE,(INDEX(BCR!$1:$1048576,MATCH('Estadísticas BCR'!KC$5,BCR!$A:$A,0),MATCH('Estadísticas BCR'!$B34,BCR!$1:$1,0))),KB34),"")</f>
        <v>237.34281608287799</v>
      </c>
      <c r="KD34" s="59">
        <f>+IFERROR(IF(ISTEXT(KD$5)=FALSE,(INDEX(BCR!$1:$1048576,MATCH('Estadísticas BCR'!KD$5,BCR!$A:$A,0),MATCH('Estadísticas BCR'!$B34,BCR!$1:$1,0))),KC34),"")</f>
        <v>186.28374911917399</v>
      </c>
      <c r="KE34" s="59">
        <f>+IFERROR(IF(ISTEXT(KE$5)=FALSE,(INDEX(BCR!$1:$1048576,MATCH('Estadísticas BCR'!KE$5,BCR!$A:$A,0),MATCH('Estadísticas BCR'!$B34,BCR!$1:$1,0))),KD34),"")</f>
        <v>195.59663018748901</v>
      </c>
      <c r="KF34" s="59">
        <f>+IFERROR(IF(ISTEXT(KF$5)=FALSE,(INDEX(BCR!$1:$1048576,MATCH('Estadísticas BCR'!KF$5,BCR!$A:$A,0),MATCH('Estadísticas BCR'!$B34,BCR!$1:$1,0))),KE34),"")</f>
        <v>211.56644694321699</v>
      </c>
      <c r="KG34" s="59">
        <f>+IFERROR(IF(ISTEXT(KG$5)=FALSE,(INDEX(BCR!$1:$1048576,MATCH('Estadísticas BCR'!KG$5,BCR!$A:$A,0),MATCH('Estadísticas BCR'!$B34,BCR!$1:$1,0))),KF34),"")</f>
        <v>201.19790904707699</v>
      </c>
      <c r="KH34" s="59">
        <f>+IFERROR(IF(ISTEXT(KH$5)=FALSE,(INDEX(BCR!$1:$1048576,MATCH('Estadísticas BCR'!KH$5,BCR!$A:$A,0),MATCH('Estadísticas BCR'!$B34,BCR!$1:$1,0))),KG34),"")</f>
        <v>179.94558666246999</v>
      </c>
      <c r="KI34" s="59">
        <f>+IFERROR(IF(ISTEXT(KI$5)=FALSE,(INDEX(BCR!$1:$1048576,MATCH('Estadísticas BCR'!KI$5,BCR!$A:$A,0),MATCH('Estadísticas BCR'!$B34,BCR!$1:$1,0))),KH34),"")</f>
        <v>227.624659371333</v>
      </c>
      <c r="KJ34" s="59">
        <f>+IFERROR(IF(ISTEXT(KJ$5)=FALSE,(INDEX(BCR!$1:$1048576,MATCH('Estadísticas BCR'!KJ$5,BCR!$A:$A,0),MATCH('Estadísticas BCR'!$B34,BCR!$1:$1,0))),KI34),"")</f>
        <v>243.43853430161201</v>
      </c>
      <c r="KK34" s="59">
        <f>+IFERROR(IF(ISTEXT(KK$5)=FALSE,(INDEX(BCR!$1:$1048576,MATCH('Estadísticas BCR'!KK$5,BCR!$A:$A,0),MATCH('Estadísticas BCR'!$B34,BCR!$1:$1,0))),KJ34),"")</f>
        <v>223.278994222124</v>
      </c>
      <c r="KL34" s="59">
        <f>+IFERROR(IF(ISTEXT(KL$5)=FALSE,(INDEX(BCR!$1:$1048576,MATCH('Estadísticas BCR'!KL$5,BCR!$A:$A,0),MATCH('Estadísticas BCR'!$B34,BCR!$1:$1,0))),KK34),"")</f>
        <v>231.065291233653</v>
      </c>
      <c r="KM34" s="59">
        <f>+IFERROR(IF(ISTEXT(KM$5)=FALSE,(INDEX(BCR!$1:$1048576,MATCH('Estadísticas BCR'!KM$5,BCR!$A:$A,0),MATCH('Estadísticas BCR'!$B34,BCR!$1:$1,0))),KL34),"")</f>
        <v>219.049264768732</v>
      </c>
      <c r="KN34" s="59">
        <f>+IFERROR(IF(ISTEXT(KN$5)=FALSE,(INDEX(BCR!$1:$1048576,MATCH('Estadísticas BCR'!KN$5,BCR!$A:$A,0),MATCH('Estadísticas BCR'!$B34,BCR!$1:$1,0))),KM34),"")</f>
        <v>235.953771408638</v>
      </c>
      <c r="KO34" s="59">
        <f>+IFERROR(IF(ISTEXT(KO$5)=FALSE,(INDEX(BCR!$1:$1048576,MATCH('Estadísticas BCR'!KO$5,BCR!$A:$A,0),MATCH('Estadísticas BCR'!$B34,BCR!$1:$1,0))),KN34),"")</f>
        <v>214.81332817560701</v>
      </c>
      <c r="KP34" s="60">
        <f>+IFERROR(IF(ISTEXT(KP$5)=FALSE,(INDEX(BCR!$1:$1048576,MATCH('Estadísticas BCR'!KP$5,BCR!$A:$A,0),MATCH('Estadísticas BCR'!$B34,BCR!$1:$1,0))),KO34),"")</f>
        <v>214.81332817560701</v>
      </c>
      <c r="KQ34" s="59">
        <f>+IFERROR(IF(ISTEXT(KQ$5)=FALSE,(INDEX(BCR!$1:$1048576,MATCH('Estadísticas BCR'!KQ$5,BCR!$A:$A,0),MATCH('Estadísticas BCR'!$B34,BCR!$1:$1,0))),KP34),"")</f>
        <v>213.627761013601</v>
      </c>
      <c r="KR34" s="59">
        <f>+IFERROR(IF(ISTEXT(KR$5)=FALSE,(INDEX(BCR!$1:$1048576,MATCH('Estadísticas BCR'!KR$5,BCR!$A:$A,0),MATCH('Estadísticas BCR'!$B34,BCR!$1:$1,0))),KQ34),"")</f>
        <v>216.58484391613399</v>
      </c>
      <c r="KS34" s="59">
        <f>+IFERROR(IF(ISTEXT(KS$5)=FALSE,(INDEX(BCR!$1:$1048576,MATCH('Estadísticas BCR'!KS$5,BCR!$A:$A,0),MATCH('Estadísticas BCR'!$B34,BCR!$1:$1,0))),KR34),"")</f>
        <v>211.35120164578399</v>
      </c>
      <c r="KT34" s="59">
        <f>+IFERROR(IF(ISTEXT(KT$5)=FALSE,(INDEX(BCR!$1:$1048576,MATCH('Estadísticas BCR'!KT$5,BCR!$A:$A,0),MATCH('Estadísticas BCR'!$B34,BCR!$1:$1,0))),KS34),"")</f>
        <v>197.67171970068301</v>
      </c>
      <c r="KU34" s="59">
        <f>+IFERROR(IF(ISTEXT(KU$5)=FALSE,(INDEX(BCR!$1:$1048576,MATCH('Estadísticas BCR'!KU$5,BCR!$A:$A,0),MATCH('Estadísticas BCR'!$B34,BCR!$1:$1,0))),KT34),"")</f>
        <v>256.00030673303502</v>
      </c>
      <c r="KV34" s="59">
        <f>+IFERROR(IF(ISTEXT(KV$5)=FALSE,(INDEX(BCR!$1:$1048576,MATCH('Estadísticas BCR'!KV$5,BCR!$A:$A,0),MATCH('Estadísticas BCR'!$B34,BCR!$1:$1,0))),KU34),"")</f>
        <v>254.04708251647801</v>
      </c>
      <c r="KW34" s="59">
        <f>+IFERROR(IF(ISTEXT(KW$5)=FALSE,(INDEX(BCR!$1:$1048576,MATCH('Estadísticas BCR'!KW$5,BCR!$A:$A,0),MATCH('Estadísticas BCR'!$B34,BCR!$1:$1,0))),KV34),"")</f>
        <v>218.83673465536901</v>
      </c>
      <c r="KX34" s="59">
        <f>+IFERROR(IF(ISTEXT(KX$5)=FALSE,(INDEX(BCR!$1:$1048576,MATCH('Estadísticas BCR'!KX$5,BCR!$A:$A,0),MATCH('Estadísticas BCR'!$B34,BCR!$1:$1,0))),KW34),"")</f>
        <v>279.87813211207799</v>
      </c>
      <c r="KY34" s="59">
        <f>+IFERROR(IF(ISTEXT(KY$5)=FALSE,(INDEX(BCR!$1:$1048576,MATCH('Estadísticas BCR'!KY$5,BCR!$A:$A,0),MATCH('Estadísticas BCR'!$B34,BCR!$1:$1,0))),KX34),"")</f>
        <v>242.11393727824799</v>
      </c>
      <c r="KZ34" s="59">
        <f>+IFERROR(IF(ISTEXT(KZ$5)=FALSE,(INDEX(BCR!$1:$1048576,MATCH('Estadísticas BCR'!KZ$5,BCR!$A:$A,0),MATCH('Estadísticas BCR'!$B34,BCR!$1:$1,0))),KY34),"")</f>
        <v>248.77122652850301</v>
      </c>
      <c r="LA34" s="59">
        <f>+IFERROR(IF(ISTEXT(LA$5)=FALSE,(INDEX(BCR!$1:$1048576,MATCH('Estadísticas BCR'!LA$5,BCR!$A:$A,0),MATCH('Estadísticas BCR'!$B34,BCR!$1:$1,0))),KZ34),"")</f>
        <v>222.19882158355799</v>
      </c>
      <c r="LB34" s="59">
        <f>+IFERROR(IF(ISTEXT(LB$5)=FALSE,(INDEX(BCR!$1:$1048576,MATCH('Estadísticas BCR'!LB$5,BCR!$A:$A,0),MATCH('Estadísticas BCR'!$B34,BCR!$1:$1,0))),LA34),"")</f>
        <v>231.907169645773</v>
      </c>
      <c r="LC34" s="60">
        <f>+IFERROR(IF(ISTEXT(LC$5)=FALSE,(INDEX(BCR!$1:$1048576,MATCH('Estadísticas BCR'!LC$5,BCR!$A:$A,0),MATCH('Estadísticas BCR'!$B34,BCR!$1:$1,0))),LB34),"")</f>
        <v>231.907169645773</v>
      </c>
      <c r="LD34" s="59">
        <f>+IFERROR(IF(ISTEXT(LD$5)=FALSE,(INDEX(BCR!$1:$1048576,MATCH('Estadísticas BCR'!LD$5,BCR!$A:$A,0),MATCH('Estadísticas BCR'!$B34,BCR!$1:$1,0))),LC34),"")</f>
        <v>206.05043499127601</v>
      </c>
      <c r="LE34" s="59">
        <f>+IFERROR(IF(ISTEXT(LE$5)=FALSE,(INDEX(BCR!$1:$1048576,MATCH('Estadísticas BCR'!LE$5,BCR!$A:$A,0),MATCH('Estadísticas BCR'!$B34,BCR!$1:$1,0))),LD34),"")</f>
        <v>195.303631724415</v>
      </c>
      <c r="LF34" s="59">
        <f>+IFERROR(IF(ISTEXT(LF$5)=FALSE,(INDEX(BCR!$1:$1048576,MATCH('Estadísticas BCR'!LF$5,BCR!$A:$A,0),MATCH('Estadísticas BCR'!$B34,BCR!$1:$1,0))),LE34),"")</f>
        <v>216.595080633664</v>
      </c>
      <c r="LG34" s="59">
        <f>+IFERROR(IF(ISTEXT(LG$5)=FALSE,(INDEX(BCR!$1:$1048576,MATCH('Estadísticas BCR'!LG$5,BCR!$A:$A,0),MATCH('Estadísticas BCR'!$B34,BCR!$1:$1,0))),LF34),"")</f>
        <v>203.37980899415001</v>
      </c>
      <c r="LH34" s="59">
        <f>+IFERROR(IF(ISTEXT(LH$5)=FALSE,(INDEX(BCR!$1:$1048576,MATCH('Estadísticas BCR'!LH$5,BCR!$A:$A,0),MATCH('Estadísticas BCR'!$B34,BCR!$1:$1,0))),LG34),"")</f>
        <v>216.41596356080501</v>
      </c>
      <c r="LI34" s="59">
        <f>+IFERROR(IF(ISTEXT(LI$5)=FALSE,(INDEX(BCR!$1:$1048576,MATCH('Estadísticas BCR'!LI$5,BCR!$A:$A,0),MATCH('Estadísticas BCR'!$B34,BCR!$1:$1,0))),LH34),"")</f>
        <v>212.52541355813901</v>
      </c>
      <c r="LJ34" s="59">
        <f>+IFERROR(IF(ISTEXT(LJ$5)=FALSE,(INDEX(BCR!$1:$1048576,MATCH('Estadísticas BCR'!LJ$5,BCR!$A:$A,0),MATCH('Estadísticas BCR'!$B34,BCR!$1:$1,0))),LI34),"")</f>
        <v>232.71298381375701</v>
      </c>
      <c r="LK34" s="59">
        <f>+IFERROR(IF(ISTEXT(LK$5)=FALSE,(INDEX(BCR!$1:$1048576,MATCH('Estadísticas BCR'!LK$5,BCR!$A:$A,0),MATCH('Estadísticas BCR'!$B34,BCR!$1:$1,0))),LJ34),"")</f>
        <v>251.48356933971101</v>
      </c>
      <c r="LL34" s="59">
        <f>+IFERROR(IF(ISTEXT(LL$5)=FALSE,(INDEX(BCR!$1:$1048576,MATCH('Estadísticas BCR'!LL$5,BCR!$A:$A,0),MATCH('Estadísticas BCR'!$B34,BCR!$1:$1,0))),LK34),"")</f>
        <v>250.07111290858899</v>
      </c>
      <c r="LM34" s="59">
        <f>+IFERROR(IF(ISTEXT(LM$5)=FALSE,(INDEX(BCR!$1:$1048576,MATCH('Estadísticas BCR'!LM$5,BCR!$A:$A,0),MATCH('Estadísticas BCR'!$B34,BCR!$1:$1,0))),LL34),"")</f>
        <v>289.73012961799799</v>
      </c>
      <c r="LN34" s="59">
        <f>+IFERROR(IF(ISTEXT(LN$5)=FALSE,(INDEX(BCR!$1:$1048576,MATCH('Estadísticas BCR'!LN$5,BCR!$A:$A,0),MATCH('Estadísticas BCR'!$B34,BCR!$1:$1,0))),LM34),"")</f>
        <v>280.465609544941</v>
      </c>
      <c r="LO34" s="59">
        <f>+IFERROR(IF(ISTEXT(LO$5)=FALSE,(INDEX(BCR!$1:$1048576,MATCH('Estadísticas BCR'!LO$5,BCR!$A:$A,0),MATCH('Estadísticas BCR'!$B34,BCR!$1:$1,0))),LN34),"")</f>
        <v>286.02573877440199</v>
      </c>
      <c r="LP34" s="60">
        <f>+IFERROR(IF(ISTEXT(LP$5)=FALSE,(INDEX(BCR!$1:$1048576,MATCH('Estadísticas BCR'!LP$5,BCR!$A:$A,0),MATCH('Estadísticas BCR'!$B34,BCR!$1:$1,0))),LO34),"")</f>
        <v>286.02573877440199</v>
      </c>
      <c r="LQ34" s="59">
        <f>+IFERROR(IF(ISTEXT(LQ$5)=FALSE,(INDEX(BCR!$1:$1048576,MATCH('Estadísticas BCR'!LQ$5,BCR!$A:$A,0),MATCH('Estadísticas BCR'!$B34,BCR!$1:$1,0))),LP34),"")</f>
        <v>265.87223692451499</v>
      </c>
      <c r="LR34" s="59">
        <f>+IFERROR(IF(ISTEXT(LR$5)=FALSE,(INDEX(BCR!$1:$1048576,MATCH('Estadísticas BCR'!LR$5,BCR!$A:$A,0),MATCH('Estadísticas BCR'!$B34,BCR!$1:$1,0))),LQ34),"")</f>
        <v>253.95830698969201</v>
      </c>
      <c r="LS34" s="59">
        <f>+IFERROR(IF(ISTEXT(LS$5)=FALSE,(INDEX(BCR!$1:$1048576,MATCH('Estadísticas BCR'!LS$5,BCR!$A:$A,0),MATCH('Estadísticas BCR'!$B34,BCR!$1:$1,0))),LR34),"")</f>
        <v>280.08613009484799</v>
      </c>
      <c r="LT34" s="59">
        <f>+IFERROR(IF(ISTEXT(LT$5)=FALSE,(INDEX(BCR!$1:$1048576,MATCH('Estadísticas BCR'!LT$5,BCR!$A:$A,0),MATCH('Estadísticas BCR'!$B34,BCR!$1:$1,0))),LS34),"")</f>
        <v>251.37387868651101</v>
      </c>
      <c r="LU34" s="59">
        <f>+IFERROR(IF(ISTEXT(LU$5)=FALSE,(INDEX(BCR!$1:$1048576,MATCH('Estadísticas BCR'!LU$5,BCR!$A:$A,0),MATCH('Estadísticas BCR'!$B34,BCR!$1:$1,0))),LT34),"")</f>
        <v>277.68212731362303</v>
      </c>
      <c r="LV34" s="59">
        <f>+IFERROR(IF(ISTEXT(LV$5)=FALSE,(INDEX(BCR!$1:$1048576,MATCH('Estadísticas BCR'!LV$5,BCR!$A:$A,0),MATCH('Estadísticas BCR'!$B34,BCR!$1:$1,0))),LU34),"")</f>
        <v>277.63013948397702</v>
      </c>
      <c r="LW34" s="59">
        <f>+IFERROR(IF(ISTEXT(LW$5)=FALSE,(INDEX(BCR!$1:$1048576,MATCH('Estadísticas BCR'!LW$5,BCR!$A:$A,0),MATCH('Estadísticas BCR'!$B34,BCR!$1:$1,0))),LV34),"")</f>
        <v>307.45368531178798</v>
      </c>
      <c r="LX34" s="59">
        <v>326</v>
      </c>
      <c r="LY34" s="59">
        <f>+IFERROR(IF(ISTEXT(LY$5)=FALSE,(INDEX(BCR!$1:$1048576,MATCH('Estadísticas BCR'!LY$5,BCR!$A:$A,0),MATCH('Estadísticas BCR'!$B34,BCR!$1:$1,0))),LX34),"")</f>
        <v>321.51617104959598</v>
      </c>
      <c r="LZ34" s="59">
        <f>+IFERROR(IF(ISTEXT(LZ$5)=FALSE,(INDEX(BCR!$1:$1048576,MATCH('Estadísticas BCR'!LZ$5,BCR!$A:$A,0),MATCH('Estadísticas BCR'!$B34,BCR!$1:$1,0))),LY34),"")</f>
        <v>342.63265460707402</v>
      </c>
      <c r="MA34" s="59">
        <f>+IFERROR(IF(ISTEXT(MA$5)=FALSE,(INDEX(BCR!$1:$1048576,MATCH('Estadísticas BCR'!MA$5,BCR!$A:$A,0),MATCH('Estadísticas BCR'!$B34,BCR!$1:$1,0))),LZ34),"")</f>
        <v>330.391632967992</v>
      </c>
      <c r="MB34" s="59">
        <f>+IFERROR(IF(ISTEXT(MB$5)=FALSE,(INDEX(BCR!$1:$1048576,MATCH('Estadísticas BCR'!MB$5,BCR!$A:$A,0),MATCH('Estadísticas BCR'!$B34,BCR!$1:$1,0))),MA34),"")</f>
        <v>346.40384614443701</v>
      </c>
      <c r="MC34" s="60">
        <f>+IFERROR(IF(ISTEXT(MC$5)=FALSE,(INDEX(BCR!$1:$1048576,MATCH('Estadísticas BCR'!MC$5,BCR!$A:$A,0),MATCH('Estadísticas BCR'!$B34,BCR!$1:$1,0))),MB34),"")</f>
        <v>346.40384614443701</v>
      </c>
      <c r="MD34" s="59">
        <f>+IFERROR(IF(ISTEXT(MD$5)=FALSE,(INDEX(BCR!$1:$1048576,MATCH('Estadísticas BCR'!MD$5,BCR!$A:$A,0),MATCH('Estadísticas BCR'!$B34,BCR!$1:$1,0))),MC34),"")</f>
        <v>370.38760520049698</v>
      </c>
      <c r="ME34" s="59">
        <f>+IFERROR(IF(ISTEXT(ME$5)=FALSE,(INDEX(BCR!$1:$1048576,MATCH('Estadísticas BCR'!ME$5,BCR!$A:$A,0),MATCH('Estadísticas BCR'!$B34,BCR!$1:$1,0))),MD34),"")</f>
        <v>310.87286784273101</v>
      </c>
      <c r="MF34" s="59">
        <f>+IFERROR(IF(ISTEXT(MF$5)=FALSE,(INDEX(BCR!$1:$1048576,MATCH('Estadísticas BCR'!MF$5,BCR!$A:$A,0),MATCH('Estadísticas BCR'!$B34,BCR!$1:$1,0))),ME34),"")</f>
        <v>0</v>
      </c>
      <c r="MG34" s="59" t="str">
        <f>+IFERROR(IF(ISTEXT(MG$5)=FALSE,(INDEX(BCR!$1:$1048576,MATCH('Estadísticas BCR'!MG$5,BCR!$A:$A,0),MATCH('Estadísticas BCR'!$B34,BCR!$1:$1,0))),MF34),"")</f>
        <v/>
      </c>
      <c r="MH34" s="59" t="str">
        <f>+IFERROR(IF(ISTEXT(MH$5)=FALSE,(INDEX(BCR!$1:$1048576,MATCH('Estadísticas BCR'!MH$5,BCR!$A:$A,0),MATCH('Estadísticas BCR'!$B34,BCR!$1:$1,0))),MG34),"")</f>
        <v/>
      </c>
      <c r="MI34" s="59" t="str">
        <f>+IFERROR(IF(ISTEXT(MI$5)=FALSE,(INDEX(BCR!$1:$1048576,MATCH('Estadísticas BCR'!MI$5,BCR!$A:$A,0),MATCH('Estadísticas BCR'!$B34,BCR!$1:$1,0))),MH34),"")</f>
        <v/>
      </c>
      <c r="MJ34" s="59" t="str">
        <f>+IFERROR(IF(ISTEXT(MJ$5)=FALSE,(INDEX(BCR!$1:$1048576,MATCH('Estadísticas BCR'!MJ$5,BCR!$A:$A,0),MATCH('Estadísticas BCR'!$B34,BCR!$1:$1,0))),MI34),"")</f>
        <v/>
      </c>
      <c r="MK34" s="59">
        <v>326</v>
      </c>
      <c r="ML34" s="59" t="str">
        <f>+IFERROR(IF(ISTEXT(ML$5)=FALSE,(INDEX(BCR!$1:$1048576,MATCH('Estadísticas BCR'!ML$5,BCR!$A:$A,0),MATCH('Estadísticas BCR'!$B34,BCR!$1:$1,0))),MK34),"")</f>
        <v/>
      </c>
      <c r="MM34" s="59" t="str">
        <f>+IFERROR(IF(ISTEXT(MM$5)=FALSE,(INDEX(BCR!$1:$1048576,MATCH('Estadísticas BCR'!MM$5,BCR!$A:$A,0),MATCH('Estadísticas BCR'!$B34,BCR!$1:$1,0))),ML34),"")</f>
        <v/>
      </c>
      <c r="MN34" s="59" t="str">
        <f>+IFERROR(IF(ISTEXT(MN$5)=FALSE,(INDEX(BCR!$1:$1048576,MATCH('Estadísticas BCR'!MN$5,BCR!$A:$A,0),MATCH('Estadísticas BCR'!$B34,BCR!$1:$1,0))),MM34),"")</f>
        <v/>
      </c>
      <c r="MO34" s="59" t="str">
        <f>+IFERROR(IF(ISTEXT(MO$5)=FALSE,(INDEX(BCR!$1:$1048576,MATCH('Estadísticas BCR'!MO$5,BCR!$A:$A,0),MATCH('Estadísticas BCR'!$B34,BCR!$1:$1,0))),MN34),"")</f>
        <v/>
      </c>
      <c r="MP34" s="60" t="str">
        <f>+IFERROR(IF(ISTEXT(MP$5)=FALSE,(INDEX(BCR!$1:$1048576,MATCH('Estadísticas BCR'!MP$5,BCR!$A:$A,0),MATCH('Estadísticas BCR'!$B34,BCR!$1:$1,0))),MO34),"")</f>
        <v/>
      </c>
    </row>
    <row r="35" spans="1:354" outlineLevel="1">
      <c r="B35" s="9" t="s">
        <v>28</v>
      </c>
      <c r="C35" s="112" t="s">
        <v>299</v>
      </c>
      <c r="D35" s="104">
        <f>+IFERROR(IF(ISTEXT(D$5)=FALSE,(INDEX(BCR!$1:$1048576,MATCH('Estadísticas BCR'!D$5,BCR!$A:$A,0),MATCH('Estadísticas BCR'!$B35,BCR!$1:$1,0))),#REF!),"")</f>
        <v>54.961217759329898</v>
      </c>
      <c r="E35" s="104">
        <f>+IFERROR(IF(ISTEXT(E$5)=FALSE,(INDEX(BCR!$1:$1048576,MATCH('Estadísticas BCR'!E$5,BCR!$A:$A,0),MATCH('Estadísticas BCR'!$B35,BCR!$1:$1,0))),D35),"")</f>
        <v>57.734380596993702</v>
      </c>
      <c r="F35" s="104">
        <f>+IFERROR(IF(ISTEXT(F$5)=FALSE,(INDEX(BCR!$1:$1048576,MATCH('Estadísticas BCR'!F$5,BCR!$A:$A,0),MATCH('Estadísticas BCR'!$B35,BCR!$1:$1,0))),E35),"")</f>
        <v>61.160149760850203</v>
      </c>
      <c r="G35" s="104" t="str">
        <f>+IFERROR(IF(ISTEXT(G$5)=FALSE,(INDEX(BCR!$1:$1048576,MATCH('Estadísticas BCR'!G$5,BCR!$A:$A,0),MATCH('Estadísticas BCR'!$B35,BCR!$1:$1,0))),F35),"")</f>
        <v/>
      </c>
      <c r="H35" s="104">
        <f>+IFERROR(IF(ISTEXT(H$5)=FALSE,(INDEX(BCR!$1:$1048576,MATCH('Estadísticas BCR'!H$5,BCR!$A:$A,0),MATCH('Estadísticas BCR'!$B35,BCR!$1:$1,0))),G35),"")</f>
        <v>63.118775461599697</v>
      </c>
      <c r="I35" s="104">
        <f>+IFERROR(IF(ISTEXT(I$5)=FALSE,(INDEX(BCR!$1:$1048576,MATCH('Estadísticas BCR'!I$5,BCR!$A:$A,0),MATCH('Estadísticas BCR'!$B35,BCR!$1:$1,0))),H35),"")</f>
        <v>63.026470946066297</v>
      </c>
      <c r="J35" s="104">
        <f>+IFERROR(IF(ISTEXT(J$5)=FALSE,(INDEX(BCR!$1:$1048576,MATCH('Estadísticas BCR'!J$5,BCR!$A:$A,0),MATCH('Estadísticas BCR'!$B35,BCR!$1:$1,0))),I35),"")</f>
        <v>61.171612146532098</v>
      </c>
      <c r="K35" s="104">
        <f>+IFERROR(IF(ISTEXT(K$5)=FALSE,(INDEX(BCR!$1:$1048576,MATCH('Estadísticas BCR'!K$5,BCR!$A:$A,0),MATCH('Estadísticas BCR'!$B35,BCR!$1:$1,0))),J35),"")</f>
        <v>64.444798762076999</v>
      </c>
      <c r="L35" s="104">
        <f>+IFERROR(IF(ISTEXT(L$5)=FALSE,(INDEX(BCR!$1:$1048576,MATCH('Estadísticas BCR'!L$5,BCR!$A:$A,0),MATCH('Estadísticas BCR'!$B35,BCR!$1:$1,0))),K35),"")</f>
        <v>53.833143784354903</v>
      </c>
      <c r="M35" s="104">
        <f>+IFERROR(IF(ISTEXT(M$5)=FALSE,(INDEX(BCR!$1:$1048576,MATCH('Estadísticas BCR'!M$5,BCR!$A:$A,0),MATCH('Estadísticas BCR'!$B35,BCR!$1:$1,0))),L35),"")</f>
        <v>73.5677497360019</v>
      </c>
      <c r="N35" s="104">
        <f>+IFERROR(IF(ISTEXT(N$5)=FALSE,(INDEX(BCR!$1:$1048576,MATCH('Estadísticas BCR'!N$5,BCR!$A:$A,0),MATCH('Estadísticas BCR'!$B35,BCR!$1:$1,0))),M35),"")</f>
        <v>62.823933119950603</v>
      </c>
      <c r="O35" s="104">
        <f>+IFERROR(IF(ISTEXT(O$5)=FALSE,(INDEX(BCR!$1:$1048576,MATCH('Estadísticas BCR'!O$5,BCR!$A:$A,0),MATCH('Estadísticas BCR'!$B35,BCR!$1:$1,0))),N35),"")</f>
        <v>56.773054359112201</v>
      </c>
      <c r="P35" s="60">
        <f>+IFERROR(IF(ISTEXT(P$5)=FALSE,(INDEX(BCR!$1:$1048576,MATCH('Estadísticas BCR'!P$5,BCR!$A:$A,0),MATCH('Estadísticas BCR'!$B35,BCR!$1:$1,0))),O35),"")</f>
        <v>56.773054359112201</v>
      </c>
      <c r="Q35" s="104">
        <f>+IFERROR(IF(ISTEXT(Q$5)=FALSE,(INDEX(BCR!$1:$1048576,MATCH('Estadísticas BCR'!Q$5,BCR!$A:$A,0),MATCH('Estadísticas BCR'!$B35,BCR!$1:$1,0))),#REF!),"")</f>
        <v>60.380404544563703</v>
      </c>
      <c r="R35" s="104">
        <f>+IFERROR(IF(ISTEXT(R$5)=FALSE,(INDEX(BCR!$1:$1048576,MATCH('Estadísticas BCR'!R$5,BCR!$A:$A,0),MATCH('Estadísticas BCR'!$B35,BCR!$1:$1,0))),Q35),"")</f>
        <v>63.068494153071804</v>
      </c>
      <c r="S35" s="104">
        <f>+IFERROR(IF(ISTEXT(S$5)=FALSE,(INDEX(BCR!$1:$1048576,MATCH('Estadísticas BCR'!S$5,BCR!$A:$A,0),MATCH('Estadísticas BCR'!$B35,BCR!$1:$1,0))),R35),"")</f>
        <v>60.128285602862803</v>
      </c>
      <c r="T35" s="104">
        <f>+IFERROR(IF(ISTEXT(T$5)=FALSE,(INDEX(BCR!$1:$1048576,MATCH('Estadísticas BCR'!T$5,BCR!$A:$A,0),MATCH('Estadísticas BCR'!$B35,BCR!$1:$1,0))),S35),"")</f>
        <v>61.207689507317298</v>
      </c>
      <c r="U35" s="104">
        <f>+IFERROR(IF(ISTEXT(U$5)=FALSE,(INDEX(BCR!$1:$1048576,MATCH('Estadísticas BCR'!U$5,BCR!$A:$A,0),MATCH('Estadísticas BCR'!$B35,BCR!$1:$1,0))),T35),"")</f>
        <v>67.7604830525338</v>
      </c>
      <c r="V35" s="104">
        <f>+IFERROR(IF(ISTEXT(V$5)=FALSE,(INDEX(BCR!$1:$1048576,MATCH('Estadísticas BCR'!V$5,BCR!$A:$A,0),MATCH('Estadísticas BCR'!$B35,BCR!$1:$1,0))),U35),"")</f>
        <v>58.804969069564102</v>
      </c>
      <c r="W35" s="104">
        <f>+IFERROR(IF(ISTEXT(W$5)=FALSE,(INDEX(BCR!$1:$1048576,MATCH('Estadísticas BCR'!W$5,BCR!$A:$A,0),MATCH('Estadísticas BCR'!$B35,BCR!$1:$1,0))),V35),"")</f>
        <v>68.917090272499607</v>
      </c>
      <c r="X35" s="104">
        <f>+IFERROR(IF(ISTEXT(X$5)=FALSE,(INDEX(BCR!$1:$1048576,MATCH('Estadísticas BCR'!X$5,BCR!$A:$A,0),MATCH('Estadísticas BCR'!$B35,BCR!$1:$1,0))),W35),"")</f>
        <v>65.052693915624104</v>
      </c>
      <c r="Y35" s="104">
        <f>+IFERROR(IF(ISTEXT(Y$5)=FALSE,(INDEX(BCR!$1:$1048576,MATCH('Estadísticas BCR'!Y$5,BCR!$A:$A,0),MATCH('Estadísticas BCR'!$B35,BCR!$1:$1,0))),X35),"")</f>
        <v>65.118538634209798</v>
      </c>
      <c r="Z35" s="104">
        <f>+IFERROR(IF(ISTEXT(Z$5)=FALSE,(INDEX(BCR!$1:$1048576,MATCH('Estadísticas BCR'!Z$5,BCR!$A:$A,0),MATCH('Estadísticas BCR'!$B35,BCR!$1:$1,0))),Y35),"")</f>
        <v>71.134766471100306</v>
      </c>
      <c r="AA35" s="104">
        <f>+IFERROR(IF(ISTEXT(AA$5)=FALSE,(INDEX(BCR!$1:$1048576,MATCH('Estadísticas BCR'!AA$5,BCR!$A:$A,0),MATCH('Estadísticas BCR'!$B35,BCR!$1:$1,0))),Z35),"")</f>
        <v>72.029950609059298</v>
      </c>
      <c r="AB35" s="104">
        <f>+IFERROR(IF(ISTEXT(AB$5)=FALSE,(INDEX(BCR!$1:$1048576,MATCH('Estadísticas BCR'!AB$5,BCR!$A:$A,0),MATCH('Estadísticas BCR'!$B35,BCR!$1:$1,0))),AA35),"")</f>
        <v>56.303734753644399</v>
      </c>
      <c r="AC35" s="60">
        <f>+IFERROR(IF(ISTEXT(AC$5)=FALSE,(INDEX(BCR!$1:$1048576,MATCH('Estadísticas BCR'!AC$5,BCR!$A:$A,0),MATCH('Estadísticas BCR'!$B35,BCR!$1:$1,0))),AB35),"")</f>
        <v>56.303734753644399</v>
      </c>
      <c r="AD35" s="59">
        <f>+IFERROR(IF(ISTEXT(AD$5)=FALSE,(INDEX(BCR!$1:$1048576,MATCH('Estadísticas BCR'!AD$5,BCR!$A:$A,0),MATCH('Estadísticas BCR'!$B35,BCR!$1:$1,0))),#REF!),"")</f>
        <v>76.137695786139702</v>
      </c>
      <c r="AE35" s="59">
        <f>+IFERROR(IF(ISTEXT(AE$5)=FALSE,(INDEX(BCR!$1:$1048576,MATCH('Estadísticas BCR'!AE$5,BCR!$A:$A,0),MATCH('Estadísticas BCR'!$B35,BCR!$1:$1,0))),AD35),"")</f>
        <v>64.756846599011297</v>
      </c>
      <c r="AF35" s="59">
        <f>+IFERROR(IF(ISTEXT(AF$5)=FALSE,(INDEX(BCR!$1:$1048576,MATCH('Estadísticas BCR'!AF$5,BCR!$A:$A,0),MATCH('Estadísticas BCR'!$B35,BCR!$1:$1,0))),AE35),"")</f>
        <v>63.116317194319699</v>
      </c>
      <c r="AG35" s="59">
        <f>+IFERROR(IF(ISTEXT(AG$5)=FALSE,(INDEX(BCR!$1:$1048576,MATCH('Estadísticas BCR'!AG$5,BCR!$A:$A,0),MATCH('Estadísticas BCR'!$B35,BCR!$1:$1,0))),AF35),"")</f>
        <v>79.715587287124904</v>
      </c>
      <c r="AH35" s="59">
        <f>+IFERROR(IF(ISTEXT(AH$5)=FALSE,(INDEX(BCR!$1:$1048576,MATCH('Estadísticas BCR'!AH$5,BCR!$A:$A,0),MATCH('Estadísticas BCR'!$B35,BCR!$1:$1,0))),AG35),"")</f>
        <v>74.601312906897206</v>
      </c>
      <c r="AI35" s="59">
        <f>+IFERROR(IF(ISTEXT(AI$5)=FALSE,(INDEX(BCR!$1:$1048576,MATCH('Estadísticas BCR'!AI$5,BCR!$A:$A,0),MATCH('Estadísticas BCR'!$B35,BCR!$1:$1,0))),AH35),"")</f>
        <v>64.319790281154994</v>
      </c>
      <c r="AJ35" s="59">
        <f>+IFERROR(IF(ISTEXT(AJ$5)=FALSE,(INDEX(BCR!$1:$1048576,MATCH('Estadísticas BCR'!AJ$5,BCR!$A:$A,0),MATCH('Estadísticas BCR'!$B35,BCR!$1:$1,0))),AI35),"")</f>
        <v>75.217245593384803</v>
      </c>
      <c r="AK35" s="59">
        <f>+IFERROR(IF(ISTEXT(AK$5)=FALSE,(INDEX(BCR!$1:$1048576,MATCH('Estadísticas BCR'!AK$5,BCR!$A:$A,0),MATCH('Estadísticas BCR'!$B35,BCR!$1:$1,0))),AJ35),"")</f>
        <v>63.723115332489201</v>
      </c>
      <c r="AL35" s="59">
        <f>+IFERROR(IF(ISTEXT(AL$5)=FALSE,(INDEX(BCR!$1:$1048576,MATCH('Estadísticas BCR'!AL$5,BCR!$A:$A,0),MATCH('Estadísticas BCR'!$B35,BCR!$1:$1,0))),AK35),"")</f>
        <v>66.817826288989494</v>
      </c>
      <c r="AM35" s="59">
        <f>+IFERROR(IF(ISTEXT(AM$5)=FALSE,(INDEX(BCR!$1:$1048576,MATCH('Estadísticas BCR'!AM$5,BCR!$A:$A,0),MATCH('Estadísticas BCR'!$B35,BCR!$1:$1,0))),AL35),"")</f>
        <v>76.642878516927198</v>
      </c>
      <c r="AN35" s="59">
        <f>+IFERROR(IF(ISTEXT(AN$5)=FALSE,(INDEX(BCR!$1:$1048576,MATCH('Estadísticas BCR'!AN$5,BCR!$A:$A,0),MATCH('Estadísticas BCR'!$B35,BCR!$1:$1,0))),AM35),"")</f>
        <v>68.104029131408396</v>
      </c>
      <c r="AO35" s="59">
        <f>+IFERROR(IF(ISTEXT(AO$5)=FALSE,(INDEX(BCR!$1:$1048576,MATCH('Estadísticas BCR'!AO$5,BCR!$A:$A,0),MATCH('Estadísticas BCR'!$B35,BCR!$1:$1,0))),AN35),"")</f>
        <v>63.690736826458597</v>
      </c>
      <c r="AP35" s="60">
        <f>+IFERROR(IF(ISTEXT(AP$5)=FALSE,(INDEX(BCR!$1:$1048576,MATCH('Estadísticas BCR'!AP$5,BCR!$A:$A,0),MATCH('Estadísticas BCR'!$B35,BCR!$1:$1,0))),AO35),"")</f>
        <v>63.690736826458597</v>
      </c>
      <c r="AQ35" s="59">
        <f>+IFERROR(IF(ISTEXT(AQ$5)=FALSE,(INDEX(BCR!$1:$1048576,MATCH('Estadísticas BCR'!AQ$5,BCR!$A:$A,0),MATCH('Estadísticas BCR'!$B35,BCR!$1:$1,0))),#REF!),"")</f>
        <v>75.707227701107698</v>
      </c>
      <c r="AR35" s="59">
        <f>+IFERROR(IF(ISTEXT(AR$5)=FALSE,(INDEX(BCR!$1:$1048576,MATCH('Estadísticas BCR'!AR$5,BCR!$A:$A,0),MATCH('Estadísticas BCR'!$B35,BCR!$1:$1,0))),AQ35),"")</f>
        <v>55.422270238338903</v>
      </c>
      <c r="AS35" s="59">
        <f>+IFERROR(IF(ISTEXT(AS$5)=FALSE,(INDEX(BCR!$1:$1048576,MATCH('Estadísticas BCR'!AS$5,BCR!$A:$A,0),MATCH('Estadísticas BCR'!$B35,BCR!$1:$1,0))),AR35),"")</f>
        <v>73.151421945295297</v>
      </c>
      <c r="AT35" s="59">
        <f>+IFERROR(IF(ISTEXT(AT$5)=FALSE,(INDEX(BCR!$1:$1048576,MATCH('Estadísticas BCR'!AT$5,BCR!$A:$A,0),MATCH('Estadísticas BCR'!$B35,BCR!$1:$1,0))),AS35),"")</f>
        <v>66.278429960250307</v>
      </c>
      <c r="AU35" s="59">
        <f>+IFERROR(IF(ISTEXT(AU$5)=FALSE,(INDEX(BCR!$1:$1048576,MATCH('Estadísticas BCR'!AU$5,BCR!$A:$A,0),MATCH('Estadísticas BCR'!$B35,BCR!$1:$1,0))),AT35),"")</f>
        <v>64.002000378580902</v>
      </c>
      <c r="AV35" s="59">
        <f>+IFERROR(IF(ISTEXT(AV$5)=FALSE,(INDEX(BCR!$1:$1048576,MATCH('Estadísticas BCR'!AV$5,BCR!$A:$A,0),MATCH('Estadísticas BCR'!$B35,BCR!$1:$1,0))),AU35),"")</f>
        <v>61.058631791625402</v>
      </c>
      <c r="AW35" s="59">
        <f>+IFERROR(IF(ISTEXT(AW$5)=FALSE,(INDEX(BCR!$1:$1048576,MATCH('Estadísticas BCR'!AW$5,BCR!$A:$A,0),MATCH('Estadísticas BCR'!$B35,BCR!$1:$1,0))),AV35),"")</f>
        <v>70.978153759137498</v>
      </c>
      <c r="AX35" s="59">
        <f>+IFERROR(IF(ISTEXT(AX$5)=FALSE,(INDEX(BCR!$1:$1048576,MATCH('Estadísticas BCR'!AX$5,BCR!$A:$A,0),MATCH('Estadísticas BCR'!$B35,BCR!$1:$1,0))),AW35),"")</f>
        <v>67.057924260604196</v>
      </c>
      <c r="AY35" s="59">
        <f>+IFERROR(IF(ISTEXT(AY$5)=FALSE,(INDEX(BCR!$1:$1048576,MATCH('Estadísticas BCR'!AY$5,BCR!$A:$A,0),MATCH('Estadísticas BCR'!$B35,BCR!$1:$1,0))),AX35),"")</f>
        <v>67.009519426341797</v>
      </c>
      <c r="AZ35" s="59">
        <f>+IFERROR(IF(ISTEXT(AZ$5)=FALSE,(INDEX(BCR!$1:$1048576,MATCH('Estadísticas BCR'!AZ$5,BCR!$A:$A,0),MATCH('Estadísticas BCR'!$B35,BCR!$1:$1,0))),AY35),"")</f>
        <v>73.442539365225898</v>
      </c>
      <c r="BA35" s="59">
        <f>+IFERROR(IF(ISTEXT(BA$5)=FALSE,(INDEX(BCR!$1:$1048576,MATCH('Estadísticas BCR'!BA$5,BCR!$A:$A,0),MATCH('Estadísticas BCR'!$B35,BCR!$1:$1,0))),AZ35),"")</f>
        <v>63.5485500297291</v>
      </c>
      <c r="BB35" s="59">
        <f>+IFERROR(IF(ISTEXT(BB$5)=FALSE,(INDEX(BCR!$1:$1048576,MATCH('Estadísticas BCR'!BB$5,BCR!$A:$A,0),MATCH('Estadísticas BCR'!$B35,BCR!$1:$1,0))),BA35),"")</f>
        <v>60.786730666133501</v>
      </c>
      <c r="BC35" s="60">
        <f>+IFERROR(IF(ISTEXT(BC$5)=FALSE,(INDEX(BCR!$1:$1048576,MATCH('Estadísticas BCR'!BC$5,BCR!$A:$A,0),MATCH('Estadísticas BCR'!$B35,BCR!$1:$1,0))),BB35),"")</f>
        <v>60.786730666133501</v>
      </c>
      <c r="BD35" s="59">
        <f>+IFERROR(IF(ISTEXT(BD$5)=FALSE,(INDEX(BCR!$1:$1048576,MATCH('Estadísticas BCR'!BD$5,BCR!$A:$A,0),MATCH('Estadísticas BCR'!$B35,BCR!$1:$1,0))),#REF!),"")</f>
        <v>62.087908220423003</v>
      </c>
      <c r="BE35" s="59">
        <f>+IFERROR(IF(ISTEXT(BE$5)=FALSE,(INDEX(BCR!$1:$1048576,MATCH('Estadísticas BCR'!BE$5,BCR!$A:$A,0),MATCH('Estadísticas BCR'!$B35,BCR!$1:$1,0))),BD35),"")</f>
        <v>61.473951028436602</v>
      </c>
      <c r="BF35" s="59">
        <f>+IFERROR(IF(ISTEXT(BF$5)=FALSE,(INDEX(BCR!$1:$1048576,MATCH('Estadísticas BCR'!BF$5,BCR!$A:$A,0),MATCH('Estadísticas BCR'!$B35,BCR!$1:$1,0))),BE35),"")</f>
        <v>69.556946429477705</v>
      </c>
      <c r="BG35" s="59">
        <f>+IFERROR(IF(ISTEXT(BG$5)=FALSE,(INDEX(BCR!$1:$1048576,MATCH('Estadísticas BCR'!BG$5,BCR!$A:$A,0),MATCH('Estadísticas BCR'!$B35,BCR!$1:$1,0))),BF35),"")</f>
        <v>71.105941288260695</v>
      </c>
      <c r="BH35" s="59">
        <f>+IFERROR(IF(ISTEXT(BH$5)=FALSE,(INDEX(BCR!$1:$1048576,MATCH('Estadísticas BCR'!BH$5,BCR!$A:$A,0),MATCH('Estadísticas BCR'!$B35,BCR!$1:$1,0))),BG35),"")</f>
        <v>71.678724643404195</v>
      </c>
      <c r="BI35" s="59">
        <f>+IFERROR(IF(ISTEXT(BI$5)=FALSE,(INDEX(BCR!$1:$1048576,MATCH('Estadísticas BCR'!BI$5,BCR!$A:$A,0),MATCH('Estadísticas BCR'!$B35,BCR!$1:$1,0))),BH35),"")</f>
        <v>67.624422637374295</v>
      </c>
      <c r="BJ35" s="59">
        <f>+IFERROR(IF(ISTEXT(BJ$5)=FALSE,(INDEX(BCR!$1:$1048576,MATCH('Estadísticas BCR'!BJ$5,BCR!$A:$A,0),MATCH('Estadísticas BCR'!$B35,BCR!$1:$1,0))),BI35),"")</f>
        <v>70.312199041834802</v>
      </c>
      <c r="BK35" s="59">
        <f>+IFERROR(IF(ISTEXT(BK$5)=FALSE,(INDEX(BCR!$1:$1048576,MATCH('Estadísticas BCR'!BK$5,BCR!$A:$A,0),MATCH('Estadísticas BCR'!$B35,BCR!$1:$1,0))),BJ35),"")</f>
        <v>76.220571070474804</v>
      </c>
      <c r="BL35" s="59">
        <f>+IFERROR(IF(ISTEXT(BL$5)=FALSE,(INDEX(BCR!$1:$1048576,MATCH('Estadísticas BCR'!BL$5,BCR!$A:$A,0),MATCH('Estadísticas BCR'!$B35,BCR!$1:$1,0))),BK35),"")</f>
        <v>75.593813326791306</v>
      </c>
      <c r="BM35" s="59">
        <f>+IFERROR(IF(ISTEXT(BM$5)=FALSE,(INDEX(BCR!$1:$1048576,MATCH('Estadísticas BCR'!BM$5,BCR!$A:$A,0),MATCH('Estadísticas BCR'!$B35,BCR!$1:$1,0))),BL35),"")</f>
        <v>67.893321995453107</v>
      </c>
      <c r="BN35" s="59">
        <f>+IFERROR(IF(ISTEXT(BN$5)=FALSE,(INDEX(BCR!$1:$1048576,MATCH('Estadísticas BCR'!BN$5,BCR!$A:$A,0),MATCH('Estadísticas BCR'!$B35,BCR!$1:$1,0))),BM35),"")</f>
        <v>66.504523893512598</v>
      </c>
      <c r="BO35" s="59">
        <f>+IFERROR(IF(ISTEXT(BO$5)=FALSE,(INDEX(BCR!$1:$1048576,MATCH('Estadísticas BCR'!BO$5,BCR!$A:$A,0),MATCH('Estadísticas BCR'!$B35,BCR!$1:$1,0))),BN35),"")</f>
        <v>74.365116874688297</v>
      </c>
      <c r="BP35" s="60">
        <f>+IFERROR(IF(ISTEXT(BP$5)=FALSE,(INDEX(BCR!$1:$1048576,MATCH('Estadísticas BCR'!BP$5,BCR!$A:$A,0),MATCH('Estadísticas BCR'!$B35,BCR!$1:$1,0))),BO35),"")</f>
        <v>74.365116874688297</v>
      </c>
      <c r="BQ35" s="59">
        <f>+IFERROR(IF(ISTEXT(BQ$5)=FALSE,(INDEX(BCR!$1:$1048576,MATCH('Estadísticas BCR'!BQ$5,BCR!$A:$A,0),MATCH('Estadísticas BCR'!$B35,BCR!$1:$1,0))),#REF!),"")</f>
        <v>75.705612830271804</v>
      </c>
      <c r="BR35" s="59">
        <f>+IFERROR(IF(ISTEXT(BR$5)=FALSE,(INDEX(BCR!$1:$1048576,MATCH('Estadísticas BCR'!BR$5,BCR!$A:$A,0),MATCH('Estadísticas BCR'!$B35,BCR!$1:$1,0))),BQ35),"")</f>
        <v>66.679334945285206</v>
      </c>
      <c r="BS35" s="59">
        <f>+IFERROR(IF(ISTEXT(BS$5)=FALSE,(INDEX(BCR!$1:$1048576,MATCH('Estadísticas BCR'!BS$5,BCR!$A:$A,0),MATCH('Estadísticas BCR'!$B35,BCR!$1:$1,0))),BR35),"")</f>
        <v>73.040785804554503</v>
      </c>
      <c r="BT35" s="59">
        <f>+IFERROR(IF(ISTEXT(BT$5)=FALSE,(INDEX(BCR!$1:$1048576,MATCH('Estadísticas BCR'!BT$5,BCR!$A:$A,0),MATCH('Estadísticas BCR'!$B35,BCR!$1:$1,0))),BS35),"")</f>
        <v>75.285360062072698</v>
      </c>
      <c r="BU35" s="59">
        <f>+IFERROR(IF(ISTEXT(BU$5)=FALSE,(INDEX(BCR!$1:$1048576,MATCH('Estadísticas BCR'!BU$5,BCR!$A:$A,0),MATCH('Estadísticas BCR'!$B35,BCR!$1:$1,0))),BT35),"")</f>
        <v>74.490270946637494</v>
      </c>
      <c r="BV35" s="59">
        <f>+IFERROR(IF(ISTEXT(BV$5)=FALSE,(INDEX(BCR!$1:$1048576,MATCH('Estadísticas BCR'!BV$5,BCR!$A:$A,0),MATCH('Estadísticas BCR'!$B35,BCR!$1:$1,0))),BU35),"")</f>
        <v>69.861967148754104</v>
      </c>
      <c r="BW35" s="59">
        <f>+IFERROR(IF(ISTEXT(BW$5)=FALSE,(INDEX(BCR!$1:$1048576,MATCH('Estadísticas BCR'!BW$5,BCR!$A:$A,0),MATCH('Estadísticas BCR'!$B35,BCR!$1:$1,0))),BV35),"")</f>
        <v>74.397049909049599</v>
      </c>
      <c r="BX35" s="59">
        <f>+IFERROR(IF(ISTEXT(BX$5)=FALSE,(INDEX(BCR!$1:$1048576,MATCH('Estadísticas BCR'!BX$5,BCR!$A:$A,0),MATCH('Estadísticas BCR'!$B35,BCR!$1:$1,0))),BW35),"")</f>
        <v>84.2811330045771</v>
      </c>
      <c r="BY35" s="59">
        <f>+IFERROR(IF(ISTEXT(BY$5)=FALSE,(INDEX(BCR!$1:$1048576,MATCH('Estadísticas BCR'!BY$5,BCR!$A:$A,0),MATCH('Estadísticas BCR'!$B35,BCR!$1:$1,0))),BX35),"")</f>
        <v>75.289042700975003</v>
      </c>
      <c r="BZ35" s="59">
        <f>+IFERROR(IF(ISTEXT(BZ$5)=FALSE,(INDEX(BCR!$1:$1048576,MATCH('Estadísticas BCR'!BZ$5,BCR!$A:$A,0),MATCH('Estadísticas BCR'!$B35,BCR!$1:$1,0))),BY35),"")</f>
        <v>72.135282131082107</v>
      </c>
      <c r="CA35" s="59">
        <f>+IFERROR(IF(ISTEXT(CA$5)=FALSE,(INDEX(BCR!$1:$1048576,MATCH('Estadísticas BCR'!CA$5,BCR!$A:$A,0),MATCH('Estadísticas BCR'!$B35,BCR!$1:$1,0))),BZ35),"")</f>
        <v>82.699018061525607</v>
      </c>
      <c r="CB35" s="59">
        <f>+IFERROR(IF(ISTEXT(CB$5)=FALSE,(INDEX(BCR!$1:$1048576,MATCH('Estadísticas BCR'!CB$5,BCR!$A:$A,0),MATCH('Estadísticas BCR'!$B35,BCR!$1:$1,0))),CA35),"")</f>
        <v>70.436715508021706</v>
      </c>
      <c r="CC35" s="60">
        <f>+IFERROR(IF(ISTEXT(CC$5)=FALSE,(INDEX(BCR!$1:$1048576,MATCH('Estadísticas BCR'!CC$5,BCR!$A:$A,0),MATCH('Estadísticas BCR'!$B35,BCR!$1:$1,0))),CB35),"")</f>
        <v>70.436715508021706</v>
      </c>
      <c r="CD35" s="59">
        <f>+IFERROR(IF(ISTEXT(CD$5)=FALSE,(INDEX(BCR!$1:$1048576,MATCH('Estadísticas BCR'!CD$5,BCR!$A:$A,0),MATCH('Estadísticas BCR'!$B35,BCR!$1:$1,0))),#REF!),"")</f>
        <v>79.191246343570995</v>
      </c>
      <c r="CE35" s="59">
        <f>+IFERROR(IF(ISTEXT(CE$5)=FALSE,(INDEX(BCR!$1:$1048576,MATCH('Estadísticas BCR'!CE$5,BCR!$A:$A,0),MATCH('Estadísticas BCR'!$B35,BCR!$1:$1,0))),CD35),"")</f>
        <v>72.236313402023001</v>
      </c>
      <c r="CF35" s="59">
        <f>+IFERROR(IF(ISTEXT(CF$5)=FALSE,(INDEX(BCR!$1:$1048576,MATCH('Estadísticas BCR'!CF$5,BCR!$A:$A,0),MATCH('Estadísticas BCR'!$B35,BCR!$1:$1,0))),CE35),"")</f>
        <v>88.382058133907904</v>
      </c>
      <c r="CG35" s="59">
        <f>+IFERROR(IF(ISTEXT(CG$5)=FALSE,(INDEX(BCR!$1:$1048576,MATCH('Estadísticas BCR'!CG$5,BCR!$A:$A,0),MATCH('Estadísticas BCR'!$B35,BCR!$1:$1,0))),CF35),"")</f>
        <v>79.524953403454703</v>
      </c>
      <c r="CH35" s="59">
        <f>+IFERROR(IF(ISTEXT(CH$5)=FALSE,(INDEX(BCR!$1:$1048576,MATCH('Estadísticas BCR'!CH$5,BCR!$A:$A,0),MATCH('Estadísticas BCR'!$B35,BCR!$1:$1,0))),CG35),"")</f>
        <v>81.738481149860803</v>
      </c>
      <c r="CI35" s="59">
        <f>+IFERROR(IF(ISTEXT(CI$5)=FALSE,(INDEX(BCR!$1:$1048576,MATCH('Estadísticas BCR'!CI$5,BCR!$A:$A,0),MATCH('Estadísticas BCR'!$B35,BCR!$1:$1,0))),CH35),"")</f>
        <v>82.489534954793001</v>
      </c>
      <c r="CJ35" s="59">
        <f>+IFERROR(IF(ISTEXT(CJ$5)=FALSE,(INDEX(BCR!$1:$1048576,MATCH('Estadísticas BCR'!CJ$5,BCR!$A:$A,0),MATCH('Estadísticas BCR'!$B35,BCR!$1:$1,0))),CI35),"")</f>
        <v>84.566114808160506</v>
      </c>
      <c r="CK35" s="59">
        <f>+IFERROR(IF(ISTEXT(CK$5)=FALSE,(INDEX(BCR!$1:$1048576,MATCH('Estadísticas BCR'!CK$5,BCR!$A:$A,0),MATCH('Estadísticas BCR'!$B35,BCR!$1:$1,0))),CJ35),"")</f>
        <v>82.6910876700085</v>
      </c>
      <c r="CL35" s="59">
        <f>+IFERROR(IF(ISTEXT(CL$5)=FALSE,(INDEX(BCR!$1:$1048576,MATCH('Estadísticas BCR'!CL$5,BCR!$A:$A,0),MATCH('Estadísticas BCR'!$B35,BCR!$1:$1,0))),CK35),"")</f>
        <v>80.411001134794006</v>
      </c>
      <c r="CM35" s="59">
        <f>+IFERROR(IF(ISTEXT(CM$5)=FALSE,(INDEX(BCR!$1:$1048576,MATCH('Estadísticas BCR'!CM$5,BCR!$A:$A,0),MATCH('Estadísticas BCR'!$B35,BCR!$1:$1,0))),CL35),"")</f>
        <v>95.613060202902702</v>
      </c>
      <c r="CN35" s="59">
        <f>+IFERROR(IF(ISTEXT(CN$5)=FALSE,(INDEX(BCR!$1:$1048576,MATCH('Estadísticas BCR'!CN$5,BCR!$A:$A,0),MATCH('Estadísticas BCR'!$B35,BCR!$1:$1,0))),CM35),"")</f>
        <v>89.049405407251498</v>
      </c>
      <c r="CO35" s="59">
        <f>+IFERROR(IF(ISTEXT(CO$5)=FALSE,(INDEX(BCR!$1:$1048576,MATCH('Estadísticas BCR'!CO$5,BCR!$A:$A,0),MATCH('Estadísticas BCR'!$B35,BCR!$1:$1,0))),CN35),"")</f>
        <v>88.851462673415398</v>
      </c>
      <c r="CP35" s="60">
        <f>+IFERROR(IF(ISTEXT(CP$5)=FALSE,(INDEX(BCR!$1:$1048576,MATCH('Estadísticas BCR'!CP$5,BCR!$A:$A,0),MATCH('Estadísticas BCR'!$B35,BCR!$1:$1,0))),CO35),"")</f>
        <v>88.851462673415398</v>
      </c>
      <c r="CQ35" s="59">
        <f>+IFERROR(IF(ISTEXT(CQ$5)=FALSE,(INDEX(BCR!$1:$1048576,MATCH('Estadísticas BCR'!CQ$5,BCR!$A:$A,0),MATCH('Estadísticas BCR'!$B35,BCR!$1:$1,0))),C35),"")</f>
        <v>97.119724281925599</v>
      </c>
      <c r="CR35" s="59">
        <f>+IFERROR(IF(ISTEXT(CR$5)=FALSE,(INDEX(BCR!$1:$1048576,MATCH('Estadísticas BCR'!CR$5,BCR!$A:$A,0),MATCH('Estadísticas BCR'!$B35,BCR!$1:$1,0))),CQ35),"")</f>
        <v>92.249123956489797</v>
      </c>
      <c r="CS35" s="59">
        <f>+IFERROR(IF(ISTEXT(CS$5)=FALSE,(INDEX(BCR!$1:$1048576,MATCH('Estadísticas BCR'!CS$5,BCR!$A:$A,0),MATCH('Estadísticas BCR'!$B35,BCR!$1:$1,0))),CR35),"")</f>
        <v>98.693105260930494</v>
      </c>
      <c r="CT35" s="59">
        <f>+IFERROR(IF(ISTEXT(CT$5)=FALSE,(INDEX(BCR!$1:$1048576,MATCH('Estadísticas BCR'!CT$5,BCR!$A:$A,0),MATCH('Estadísticas BCR'!$B35,BCR!$1:$1,0))),CS35),"")</f>
        <v>90.254392860503103</v>
      </c>
      <c r="CU35" s="59">
        <f>+IFERROR(IF(ISTEXT(CU$5)=FALSE,(INDEX(BCR!$1:$1048576,MATCH('Estadísticas BCR'!CU$5,BCR!$A:$A,0),MATCH('Estadísticas BCR'!$B35,BCR!$1:$1,0))),CT35),"")</f>
        <v>93.511242387380605</v>
      </c>
      <c r="CV35" s="59">
        <f>+IFERROR(IF(ISTEXT(CV$5)=FALSE,(INDEX(BCR!$1:$1048576,MATCH('Estadísticas BCR'!CV$5,BCR!$A:$A,0),MATCH('Estadísticas BCR'!$B35,BCR!$1:$1,0))),CU35),"")</f>
        <v>96.385578159397795</v>
      </c>
      <c r="CW35" s="59">
        <f>+IFERROR(IF(ISTEXT(CW$5)=FALSE,(INDEX(BCR!$1:$1048576,MATCH('Estadísticas BCR'!CW$5,BCR!$A:$A,0),MATCH('Estadísticas BCR'!$B35,BCR!$1:$1,0))),CV35),"")</f>
        <v>108.454498163662</v>
      </c>
      <c r="CX35" s="59">
        <f>+IFERROR(IF(ISTEXT(CX$5)=FALSE,(INDEX(BCR!$1:$1048576,MATCH('Estadísticas BCR'!CX$5,BCR!$A:$A,0),MATCH('Estadísticas BCR'!$B35,BCR!$1:$1,0))),CW35),"")</f>
        <v>107.23984961914999</v>
      </c>
      <c r="CY35" s="59">
        <f>+IFERROR(IF(ISTEXT(CY$5)=FALSE,(INDEX(BCR!$1:$1048576,MATCH('Estadísticas BCR'!CY$5,BCR!$A:$A,0),MATCH('Estadísticas BCR'!$B35,BCR!$1:$1,0))),CX35),"")</f>
        <v>106.634183113191</v>
      </c>
      <c r="CZ35" s="59">
        <f>+IFERROR(IF(ISTEXT(CZ$5)=FALSE,(INDEX(BCR!$1:$1048576,MATCH('Estadísticas BCR'!CZ$5,BCR!$A:$A,0),MATCH('Estadísticas BCR'!$B35,BCR!$1:$1,0))),CY35),"")</f>
        <v>108.37228455775001</v>
      </c>
      <c r="DA35" s="59">
        <f>+IFERROR(IF(ISTEXT(DA$5)=FALSE,(INDEX(BCR!$1:$1048576,MATCH('Estadísticas BCR'!DA$5,BCR!$A:$A,0),MATCH('Estadísticas BCR'!$B35,BCR!$1:$1,0))),CZ35),"")</f>
        <v>95.219289907345697</v>
      </c>
      <c r="DB35" s="59">
        <f>+IFERROR(IF(ISTEXT(DB$5)=FALSE,(INDEX(BCR!$1:$1048576,MATCH('Estadísticas BCR'!DB$5,BCR!$A:$A,0),MATCH('Estadísticas BCR'!$B35,BCR!$1:$1,0))),DA35),"")</f>
        <v>105.86672773227301</v>
      </c>
      <c r="DC35" s="60">
        <f>+IFERROR(IF(ISTEXT(DC$5)=FALSE,(INDEX(BCR!$1:$1048576,MATCH('Estadísticas BCR'!DC$5,BCR!$A:$A,0),MATCH('Estadísticas BCR'!$B35,BCR!$1:$1,0))),DB35),"")</f>
        <v>105.86672773227301</v>
      </c>
      <c r="DD35" s="59">
        <f>+IFERROR(IF(ISTEXT(DD$5)=FALSE,(INDEX(BCR!$1:$1048576,MATCH('Estadísticas BCR'!DD$5,BCR!$A:$A,0),MATCH('Estadísticas BCR'!$B35,BCR!$1:$1,0))),DC35),"")</f>
        <v>127.105214139731</v>
      </c>
      <c r="DE35" s="59">
        <f>+IFERROR(IF(ISTEXT(DE$5)=FALSE,(INDEX(BCR!$1:$1048576,MATCH('Estadísticas BCR'!DE$5,BCR!$A:$A,0),MATCH('Estadísticas BCR'!$B35,BCR!$1:$1,0))),DD35),"")</f>
        <v>105.052341310185</v>
      </c>
      <c r="DF35" s="59">
        <f>+IFERROR(IF(ISTEXT(DF$5)=FALSE,(INDEX(BCR!$1:$1048576,MATCH('Estadísticas BCR'!DF$5,BCR!$A:$A,0),MATCH('Estadísticas BCR'!$B35,BCR!$1:$1,0))),DE35),"")</f>
        <v>111.820747923358</v>
      </c>
      <c r="DG35" s="59">
        <f>+IFERROR(IF(ISTEXT(DG$5)=FALSE,(INDEX(BCR!$1:$1048576,MATCH('Estadísticas BCR'!DG$5,BCR!$A:$A,0),MATCH('Estadísticas BCR'!$B35,BCR!$1:$1,0))),DF35),"")</f>
        <v>128.847291568787</v>
      </c>
      <c r="DH35" s="59">
        <f>+IFERROR(IF(ISTEXT(DH$5)=FALSE,(INDEX(BCR!$1:$1048576,MATCH('Estadísticas BCR'!DH$5,BCR!$A:$A,0),MATCH('Estadísticas BCR'!$B35,BCR!$1:$1,0))),DG35),"")</f>
        <v>112.03251126906299</v>
      </c>
      <c r="DI35" s="59">
        <f>+IFERROR(IF(ISTEXT(DI$5)=FALSE,(INDEX(BCR!$1:$1048576,MATCH('Estadísticas BCR'!DI$5,BCR!$A:$A,0),MATCH('Estadísticas BCR'!$B35,BCR!$1:$1,0))),DH35),"")</f>
        <v>134.67064509895599</v>
      </c>
      <c r="DJ35" s="59">
        <f>+IFERROR(IF(ISTEXT(DJ$5)=FALSE,(INDEX(BCR!$1:$1048576,MATCH('Estadísticas BCR'!DJ$5,BCR!$A:$A,0),MATCH('Estadísticas BCR'!$B35,BCR!$1:$1,0))),DI35),"")</f>
        <v>131.217878515515</v>
      </c>
      <c r="DK35" s="59">
        <f>+IFERROR(IF(ISTEXT(DK$5)=FALSE,(INDEX(BCR!$1:$1048576,MATCH('Estadísticas BCR'!DK$5,BCR!$A:$A,0),MATCH('Estadísticas BCR'!$B35,BCR!$1:$1,0))),DJ35),"")</f>
        <v>118.623409115497</v>
      </c>
      <c r="DL35" s="59">
        <f>+IFERROR(IF(ISTEXT(DL$5)=FALSE,(INDEX(BCR!$1:$1048576,MATCH('Estadísticas BCR'!DL$5,BCR!$A:$A,0),MATCH('Estadísticas BCR'!$B35,BCR!$1:$1,0))),DK35),"")</f>
        <v>126.968887465111</v>
      </c>
      <c r="DM35" s="59">
        <f>+IFERROR(IF(ISTEXT(DM$5)=FALSE,(INDEX(BCR!$1:$1048576,MATCH('Estadísticas BCR'!DM$5,BCR!$A:$A,0),MATCH('Estadísticas BCR'!$B35,BCR!$1:$1,0))),DL35),"")</f>
        <v>116.01076786893699</v>
      </c>
      <c r="DN35" s="59">
        <f>+IFERROR(IF(ISTEXT(DN$5)=FALSE,(INDEX(BCR!$1:$1048576,MATCH('Estadísticas BCR'!DN$5,BCR!$A:$A,0),MATCH('Estadísticas BCR'!$B35,BCR!$1:$1,0))),DM35),"")</f>
        <v>92.808406027511793</v>
      </c>
      <c r="DO35" s="59">
        <f>+IFERROR(IF(ISTEXT(DO$5)=FALSE,(INDEX(BCR!$1:$1048576,MATCH('Estadísticas BCR'!DO$5,BCR!$A:$A,0),MATCH('Estadísticas BCR'!$B35,BCR!$1:$1,0))),DN35),"")</f>
        <v>90.503806289584205</v>
      </c>
      <c r="DP35" s="60">
        <f>+IFERROR(IF(ISTEXT(DP$5)=FALSE,(INDEX(BCR!$1:$1048576,MATCH('Estadísticas BCR'!DP$5,BCR!$A:$A,0),MATCH('Estadísticas BCR'!$B35,BCR!$1:$1,0))),DO35),"")</f>
        <v>90.503806289584205</v>
      </c>
      <c r="DQ35" s="59">
        <f>+IFERROR(IF(ISTEXT(DQ$5)=FALSE,(INDEX(BCR!$1:$1048576,MATCH('Estadísticas BCR'!DQ$5,BCR!$A:$A,0),MATCH('Estadísticas BCR'!$B35,BCR!$1:$1,0))),DP35),"")</f>
        <v>96.454374339287398</v>
      </c>
      <c r="DR35" s="59">
        <f>+IFERROR(IF(ISTEXT(DR$5)=FALSE,(INDEX(BCR!$1:$1048576,MATCH('Estadísticas BCR'!DR$5,BCR!$A:$A,0),MATCH('Estadísticas BCR'!$B35,BCR!$1:$1,0))),DQ35),"")</f>
        <v>78.310026373278404</v>
      </c>
      <c r="DS35" s="59">
        <f>+IFERROR(IF(ISTEXT(DS$5)=FALSE,(INDEX(BCR!$1:$1048576,MATCH('Estadísticas BCR'!DS$5,BCR!$A:$A,0),MATCH('Estadísticas BCR'!$B35,BCR!$1:$1,0))),DR35),"")</f>
        <v>95.045856414521793</v>
      </c>
      <c r="DT35" s="59">
        <f>+IFERROR(IF(ISTEXT(DT$5)=FALSE,(INDEX(BCR!$1:$1048576,MATCH('Estadísticas BCR'!DT$5,BCR!$A:$A,0),MATCH('Estadísticas BCR'!$B35,BCR!$1:$1,0))),DS35),"")</f>
        <v>96.644550374210795</v>
      </c>
      <c r="DU35" s="59">
        <f>+IFERROR(IF(ISTEXT(DU$5)=FALSE,(INDEX(BCR!$1:$1048576,MATCH('Estadísticas BCR'!DU$5,BCR!$A:$A,0),MATCH('Estadísticas BCR'!$B35,BCR!$1:$1,0))),DT35),"")</f>
        <v>97.290460014928399</v>
      </c>
      <c r="DV35" s="59">
        <f>+IFERROR(IF(ISTEXT(DV$5)=FALSE,(INDEX(BCR!$1:$1048576,MATCH('Estadísticas BCR'!DV$5,BCR!$A:$A,0),MATCH('Estadísticas BCR'!$B35,BCR!$1:$1,0))),DU35),"")</f>
        <v>90.546389265330603</v>
      </c>
      <c r="DW35" s="59">
        <f>+IFERROR(IF(ISTEXT(DW$5)=FALSE,(INDEX(BCR!$1:$1048576,MATCH('Estadísticas BCR'!DW$5,BCR!$A:$A,0),MATCH('Estadísticas BCR'!$B35,BCR!$1:$1,0))),DV35),"")</f>
        <v>109.856137726813</v>
      </c>
      <c r="DX35" s="59">
        <f>+IFERROR(IF(ISTEXT(DX$5)=FALSE,(INDEX(BCR!$1:$1048576,MATCH('Estadísticas BCR'!DX$5,BCR!$A:$A,0),MATCH('Estadísticas BCR'!$B35,BCR!$1:$1,0))),DW35),"")</f>
        <v>105.56640724078601</v>
      </c>
      <c r="DY35" s="59">
        <f>+IFERROR(IF(ISTEXT(DY$5)=FALSE,(INDEX(BCR!$1:$1048576,MATCH('Estadísticas BCR'!DY$5,BCR!$A:$A,0),MATCH('Estadísticas BCR'!$B35,BCR!$1:$1,0))),DX35),"")</f>
        <v>107.158524968538</v>
      </c>
      <c r="DZ35" s="59">
        <f>+IFERROR(IF(ISTEXT(DZ$5)=FALSE,(INDEX(BCR!$1:$1048576,MATCH('Estadísticas BCR'!DZ$5,BCR!$A:$A,0),MATCH('Estadísticas BCR'!$B35,BCR!$1:$1,0))),DY35),"")</f>
        <v>127.904906336873</v>
      </c>
      <c r="EA35" s="59">
        <f>+IFERROR(IF(ISTEXT(EA$5)=FALSE,(INDEX(BCR!$1:$1048576,MATCH('Estadísticas BCR'!EA$5,BCR!$A:$A,0),MATCH('Estadísticas BCR'!$B35,BCR!$1:$1,0))),DZ35),"")</f>
        <v>124.153152410309</v>
      </c>
      <c r="EB35" s="59">
        <f>+IFERROR(IF(ISTEXT(EB$5)=FALSE,(INDEX(BCR!$1:$1048576,MATCH('Estadísticas BCR'!EB$5,BCR!$A:$A,0),MATCH('Estadísticas BCR'!$B35,BCR!$1:$1,0))),EA35),"")</f>
        <v>119.314715536276</v>
      </c>
      <c r="EC35" s="60">
        <f>+IFERROR(IF(ISTEXT(EC$5)=FALSE,(INDEX(BCR!$1:$1048576,MATCH('Estadísticas BCR'!EC$5,BCR!$A:$A,0),MATCH('Estadísticas BCR'!$B35,BCR!$1:$1,0))),EB35),"")</f>
        <v>119.314715536276</v>
      </c>
      <c r="ED35" s="59">
        <f>+IFERROR(IF(ISTEXT(ED$5)=FALSE,(INDEX(BCR!$1:$1048576,MATCH('Estadísticas BCR'!ED$5,BCR!$A:$A,0),MATCH('Estadísticas BCR'!$B35,BCR!$1:$1,0))),EC35),"")</f>
        <v>114.692435503227</v>
      </c>
      <c r="EE35" s="59">
        <f>+IFERROR(IF(ISTEXT(EE$5)=FALSE,(INDEX(BCR!$1:$1048576,MATCH('Estadísticas BCR'!EE$5,BCR!$A:$A,0),MATCH('Estadísticas BCR'!$B35,BCR!$1:$1,0))),ED35),"")</f>
        <v>109.730978971372</v>
      </c>
      <c r="EF35" s="59">
        <f>+IFERROR(IF(ISTEXT(EF$5)=FALSE,(INDEX(BCR!$1:$1048576,MATCH('Estadísticas BCR'!EF$5,BCR!$A:$A,0),MATCH('Estadísticas BCR'!$B35,BCR!$1:$1,0))),EE35),"")</f>
        <v>134.48984313713299</v>
      </c>
      <c r="EG35" s="59">
        <f>+IFERROR(IF(ISTEXT(EG$5)=FALSE,(INDEX(BCR!$1:$1048576,MATCH('Estadísticas BCR'!EG$5,BCR!$A:$A,0),MATCH('Estadísticas BCR'!$B35,BCR!$1:$1,0))),EF35),"")</f>
        <v>129.05143017392101</v>
      </c>
      <c r="EH35" s="59">
        <f>+IFERROR(IF(ISTEXT(EH$5)=FALSE,(INDEX(BCR!$1:$1048576,MATCH('Estadísticas BCR'!EH$5,BCR!$A:$A,0),MATCH('Estadísticas BCR'!$B35,BCR!$1:$1,0))),EG35),"")</f>
        <v>112.18847330478199</v>
      </c>
      <c r="EI35" s="59">
        <f>+IFERROR(IF(ISTEXT(EI$5)=FALSE,(INDEX(BCR!$1:$1048576,MATCH('Estadísticas BCR'!EI$5,BCR!$A:$A,0),MATCH('Estadísticas BCR'!$B35,BCR!$1:$1,0))),EH35),"")</f>
        <v>128.91322767792099</v>
      </c>
      <c r="EJ35" s="59">
        <f>+IFERROR(IF(ISTEXT(EJ$5)=FALSE,(INDEX(BCR!$1:$1048576,MATCH('Estadísticas BCR'!EJ$5,BCR!$A:$A,0),MATCH('Estadísticas BCR'!$B35,BCR!$1:$1,0))),EI35),"")</f>
        <v>140.072288171868</v>
      </c>
      <c r="EK35" s="59">
        <f>+IFERROR(IF(ISTEXT(EK$5)=FALSE,(INDEX(BCR!$1:$1048576,MATCH('Estadísticas BCR'!EK$5,BCR!$A:$A,0),MATCH('Estadísticas BCR'!$B35,BCR!$1:$1,0))),EJ35),"")</f>
        <v>139.97363305347901</v>
      </c>
      <c r="EL35" s="59">
        <f>+IFERROR(IF(ISTEXT(EL$5)=FALSE,(INDEX(BCR!$1:$1048576,MATCH('Estadísticas BCR'!EL$5,BCR!$A:$A,0),MATCH('Estadísticas BCR'!$B35,BCR!$1:$1,0))),EK35),"")</f>
        <v>136.809790861046</v>
      </c>
      <c r="EM35" s="59">
        <f>+IFERROR(IF(ISTEXT(EM$5)=FALSE,(INDEX(BCR!$1:$1048576,MATCH('Estadísticas BCR'!EM$5,BCR!$A:$A,0),MATCH('Estadísticas BCR'!$B35,BCR!$1:$1,0))),EL35),"")</f>
        <v>136.37762637301699</v>
      </c>
      <c r="EN35" s="59">
        <f>+IFERROR(IF(ISTEXT(EN$5)=FALSE,(INDEX(BCR!$1:$1048576,MATCH('Estadísticas BCR'!EN$5,BCR!$A:$A,0),MATCH('Estadísticas BCR'!$B35,BCR!$1:$1,0))),EM35),"")</f>
        <v>128.561424615249</v>
      </c>
      <c r="EO35" s="59">
        <f>+IFERROR(IF(ISTEXT(EO$5)=FALSE,(INDEX(BCR!$1:$1048576,MATCH('Estadísticas BCR'!EO$5,BCR!$A:$A,0),MATCH('Estadísticas BCR'!$B35,BCR!$1:$1,0))),EN35),"")</f>
        <v>134.46151752288</v>
      </c>
      <c r="EP35" s="60">
        <f>+IFERROR(IF(ISTEXT(EP$5)=FALSE,(INDEX(BCR!$1:$1048576,MATCH('Estadísticas BCR'!EP$5,BCR!$A:$A,0),MATCH('Estadísticas BCR'!$B35,BCR!$1:$1,0))),EO35),"")</f>
        <v>134.46151752288</v>
      </c>
      <c r="EQ35" s="59">
        <f>+IFERROR(IF(ISTEXT(EQ$5)=FALSE,(INDEX(BCR!$1:$1048576,MATCH('Estadísticas BCR'!EQ$5,BCR!$A:$A,0),MATCH('Estadísticas BCR'!$B35,BCR!$1:$1,0))),EP35),"")</f>
        <v>134.51658098635099</v>
      </c>
      <c r="ER35" s="59">
        <f>+IFERROR(IF(ISTEXT(ER$5)=FALSE,(INDEX(BCR!$1:$1048576,MATCH('Estadísticas BCR'!ER$5,BCR!$A:$A,0),MATCH('Estadísticas BCR'!$B35,BCR!$1:$1,0))),EQ35),"")</f>
        <v>123.356120753998</v>
      </c>
      <c r="ES35" s="59">
        <f>+IFERROR(IF(ISTEXT(ES$5)=FALSE,(INDEX(BCR!$1:$1048576,MATCH('Estadísticas BCR'!ES$5,BCR!$A:$A,0),MATCH('Estadísticas BCR'!$B35,BCR!$1:$1,0))),ER35),"")</f>
        <v>147.18399822721599</v>
      </c>
      <c r="ET35" s="59">
        <f>+IFERROR(IF(ISTEXT(ET$5)=FALSE,(INDEX(BCR!$1:$1048576,MATCH('Estadísticas BCR'!ET$5,BCR!$A:$A,0),MATCH('Estadísticas BCR'!$B35,BCR!$1:$1,0))),ES35),"")</f>
        <v>138.45293196447</v>
      </c>
      <c r="EU35" s="59">
        <f>+IFERROR(IF(ISTEXT(EU$5)=FALSE,(INDEX(BCR!$1:$1048576,MATCH('Estadísticas BCR'!EU$5,BCR!$A:$A,0),MATCH('Estadísticas BCR'!$B35,BCR!$1:$1,0))),ET35),"")</f>
        <v>142.42389995357101</v>
      </c>
      <c r="EV35" s="59">
        <f>+IFERROR(IF(ISTEXT(EV$5)=FALSE,(INDEX(BCR!$1:$1048576,MATCH('Estadísticas BCR'!EV$5,BCR!$A:$A,0),MATCH('Estadísticas BCR'!$B35,BCR!$1:$1,0))),EU35),"")</f>
        <v>129.302428916862</v>
      </c>
      <c r="EW35" s="59">
        <f>+IFERROR(IF(ISTEXT(EW$5)=FALSE,(INDEX(BCR!$1:$1048576,MATCH('Estadísticas BCR'!EW$5,BCR!$A:$A,0),MATCH('Estadísticas BCR'!$B35,BCR!$1:$1,0))),EV35),"")</f>
        <v>129.64224421266499</v>
      </c>
      <c r="EX35" s="59">
        <f>+IFERROR(IF(ISTEXT(EX$5)=FALSE,(INDEX(BCR!$1:$1048576,MATCH('Estadísticas BCR'!EX$5,BCR!$A:$A,0),MATCH('Estadísticas BCR'!$B35,BCR!$1:$1,0))),EW35),"")</f>
        <v>137.76833931902601</v>
      </c>
      <c r="EY35" s="59">
        <f>+IFERROR(IF(ISTEXT(EY$5)=FALSE,(INDEX(BCR!$1:$1048576,MATCH('Estadísticas BCR'!EY$5,BCR!$A:$A,0),MATCH('Estadísticas BCR'!$B35,BCR!$1:$1,0))),EX35),"")</f>
        <v>137.01157638978901</v>
      </c>
      <c r="EZ35" s="59">
        <f>+IFERROR(IF(ISTEXT(EZ$5)=FALSE,(INDEX(BCR!$1:$1048576,MATCH('Estadísticas BCR'!EZ$5,BCR!$A:$A,0),MATCH('Estadísticas BCR'!$B35,BCR!$1:$1,0))),EY35),"")</f>
        <v>129.89806426431801</v>
      </c>
      <c r="FA35" s="59">
        <f>+IFERROR(IF(ISTEXT(FA$5)=FALSE,(INDEX(BCR!$1:$1048576,MATCH('Estadísticas BCR'!FA$5,BCR!$A:$A,0),MATCH('Estadísticas BCR'!$B35,BCR!$1:$1,0))),EZ35),"")</f>
        <v>129.255568926736</v>
      </c>
      <c r="FB35" s="59">
        <f>+IFERROR(IF(ISTEXT(FB$5)=FALSE,(INDEX(BCR!$1:$1048576,MATCH('Estadísticas BCR'!FB$5,BCR!$A:$A,0),MATCH('Estadísticas BCR'!$B35,BCR!$1:$1,0))),FA35),"")</f>
        <v>139.55179592749801</v>
      </c>
      <c r="FC35" s="60">
        <f>+IFERROR(IF(ISTEXT(FC$5)=FALSE,(INDEX(BCR!$1:$1048576,MATCH('Estadísticas BCR'!FC$5,BCR!$A:$A,0),MATCH('Estadísticas BCR'!$B35,BCR!$1:$1,0))),FB35),"")</f>
        <v>139.55179592749801</v>
      </c>
      <c r="FD35" s="59">
        <f>+IFERROR(IF(ISTEXT(FD$5)=FALSE,(INDEX(BCR!$1:$1048576,MATCH('Estadísticas BCR'!FD$5,BCR!$A:$A,0),MATCH('Estadísticas BCR'!$B35,BCR!$1:$1,0))),FC35),"")</f>
        <v>149.392204014707</v>
      </c>
      <c r="FE35" s="59">
        <f>+IFERROR(IF(ISTEXT(FE$5)=FALSE,(INDEX(BCR!$1:$1048576,MATCH('Estadísticas BCR'!FE$5,BCR!$A:$A,0),MATCH('Estadísticas BCR'!$B35,BCR!$1:$1,0))),FD35),"")</f>
        <v>136.031617746591</v>
      </c>
      <c r="FF35" s="59">
        <f>+IFERROR(IF(ISTEXT(FF$5)=FALSE,(INDEX(BCR!$1:$1048576,MATCH('Estadísticas BCR'!FF$5,BCR!$A:$A,0),MATCH('Estadísticas BCR'!$B35,BCR!$1:$1,0))),FE35),"")</f>
        <v>151.946403328239</v>
      </c>
      <c r="FG35" s="59">
        <f>+IFERROR(IF(ISTEXT(FG$5)=FALSE,(INDEX(BCR!$1:$1048576,MATCH('Estadísticas BCR'!FG$5,BCR!$A:$A,0),MATCH('Estadísticas BCR'!$B35,BCR!$1:$1,0))),FF35),"")</f>
        <v>143.23398105737201</v>
      </c>
      <c r="FH35" s="59">
        <f>+IFERROR(IF(ISTEXT(FH$5)=FALSE,(INDEX(BCR!$1:$1048576,MATCH('Estadísticas BCR'!FH$5,BCR!$A:$A,0),MATCH('Estadísticas BCR'!$B35,BCR!$1:$1,0))),FG35),"")</f>
        <v>161.665529214683</v>
      </c>
      <c r="FI35" s="59">
        <f>+IFERROR(IF(ISTEXT(FI$5)=FALSE,(INDEX(BCR!$1:$1048576,MATCH('Estadísticas BCR'!FI$5,BCR!$A:$A,0),MATCH('Estadísticas BCR'!$B35,BCR!$1:$1,0))),FH35),"")</f>
        <v>145.43997017283999</v>
      </c>
      <c r="FJ35" s="59">
        <f>+IFERROR(IF(ISTEXT(FJ$5)=FALSE,(INDEX(BCR!$1:$1048576,MATCH('Estadísticas BCR'!FJ$5,BCR!$A:$A,0),MATCH('Estadísticas BCR'!$B35,BCR!$1:$1,0))),FI35),"")</f>
        <v>176.85496238925001</v>
      </c>
      <c r="FK35" s="59">
        <f>+IFERROR(IF(ISTEXT(FK$5)=FALSE,(INDEX(BCR!$1:$1048576,MATCH('Estadísticas BCR'!FK$5,BCR!$A:$A,0),MATCH('Estadísticas BCR'!$B35,BCR!$1:$1,0))),FJ35),"")</f>
        <v>169.44915730984101</v>
      </c>
      <c r="FL35" s="59">
        <f>+IFERROR(IF(ISTEXT(FL$5)=FALSE,(INDEX(BCR!$1:$1048576,MATCH('Estadísticas BCR'!FL$5,BCR!$A:$A,0),MATCH('Estadísticas BCR'!$B35,BCR!$1:$1,0))),FK35),"")</f>
        <v>153.647366635597</v>
      </c>
      <c r="FM35" s="59">
        <f>+IFERROR(IF(ISTEXT(FM$5)=FALSE,(INDEX(BCR!$1:$1048576,MATCH('Estadísticas BCR'!FM$5,BCR!$A:$A,0),MATCH('Estadísticas BCR'!$B35,BCR!$1:$1,0))),FL35),"")</f>
        <v>171.96625754152399</v>
      </c>
      <c r="FN35" s="59">
        <f>+IFERROR(IF(ISTEXT(FN$5)=FALSE,(INDEX(BCR!$1:$1048576,MATCH('Estadísticas BCR'!FN$5,BCR!$A:$A,0),MATCH('Estadísticas BCR'!$B35,BCR!$1:$1,0))),FM35),"")</f>
        <v>156.38508714189001</v>
      </c>
      <c r="FO35" s="59">
        <f>+IFERROR(IF(ISTEXT(FO$5)=FALSE,(INDEX(BCR!$1:$1048576,MATCH('Estadísticas BCR'!FO$5,BCR!$A:$A,0),MATCH('Estadísticas BCR'!$B35,BCR!$1:$1,0))),FN35),"")</f>
        <v>143.738574564864</v>
      </c>
      <c r="FP35" s="60">
        <f>+IFERROR(IF(ISTEXT(FP$5)=FALSE,(INDEX(BCR!$1:$1048576,MATCH('Estadísticas BCR'!FP$5,BCR!$A:$A,0),MATCH('Estadísticas BCR'!$B35,BCR!$1:$1,0))),FO35),"")</f>
        <v>143.738574564864</v>
      </c>
      <c r="FQ35" s="59">
        <f>+IFERROR(IF(ISTEXT(FQ$5)=FALSE,(INDEX(BCR!$1:$1048576,MATCH('Estadísticas BCR'!FQ$5,BCR!$A:$A,0),MATCH('Estadísticas BCR'!$B35,BCR!$1:$1,0))),FP35),"")</f>
        <v>163.81891497905301</v>
      </c>
      <c r="FR35" s="59">
        <f>+IFERROR(IF(ISTEXT(FR$5)=FALSE,(INDEX(BCR!$1:$1048576,MATCH('Estadísticas BCR'!FR$5,BCR!$A:$A,0),MATCH('Estadísticas BCR'!$B35,BCR!$1:$1,0))),FQ35),"")</f>
        <v>141.37815841009501</v>
      </c>
      <c r="FS35" s="59">
        <f>+IFERROR(IF(ISTEXT(FS$5)=FALSE,(INDEX(BCR!$1:$1048576,MATCH('Estadísticas BCR'!FS$5,BCR!$A:$A,0),MATCH('Estadísticas BCR'!$B35,BCR!$1:$1,0))),FR35),"")</f>
        <v>147.18277144015201</v>
      </c>
      <c r="FT35" s="59">
        <f>+IFERROR(IF(ISTEXT(FT$5)=FALSE,(INDEX(BCR!$1:$1048576,MATCH('Estadísticas BCR'!FT$5,BCR!$A:$A,0),MATCH('Estadísticas BCR'!$B35,BCR!$1:$1,0))),FS35),"")</f>
        <v>160.932843387768</v>
      </c>
      <c r="FU35" s="59">
        <f>+IFERROR(IF(ISTEXT(FU$5)=FALSE,(INDEX(BCR!$1:$1048576,MATCH('Estadísticas BCR'!FU$5,BCR!$A:$A,0),MATCH('Estadísticas BCR'!$B35,BCR!$1:$1,0))),FT35),"")</f>
        <v>178.24915824968801</v>
      </c>
      <c r="FV35" s="59">
        <f>+IFERROR(IF(ISTEXT(FV$5)=FALSE,(INDEX(BCR!$1:$1048576,MATCH('Estadísticas BCR'!FV$5,BCR!$A:$A,0),MATCH('Estadísticas BCR'!$B35,BCR!$1:$1,0))),FU35),"")</f>
        <v>141.39827082617799</v>
      </c>
      <c r="FW35" s="59">
        <f>+IFERROR(IF(ISTEXT(FW$5)=FALSE,(INDEX(BCR!$1:$1048576,MATCH('Estadísticas BCR'!FW$5,BCR!$A:$A,0),MATCH('Estadísticas BCR'!$B35,BCR!$1:$1,0))),FV35),"")</f>
        <v>165.42184923975199</v>
      </c>
      <c r="FX35" s="59">
        <f>+IFERROR(IF(ISTEXT(FX$5)=FALSE,(INDEX(BCR!$1:$1048576,MATCH('Estadísticas BCR'!FX$5,BCR!$A:$A,0),MATCH('Estadísticas BCR'!$B35,BCR!$1:$1,0))),FW35),"")</f>
        <v>169.63915860329499</v>
      </c>
      <c r="FY35" s="59">
        <f>+IFERROR(IF(ISTEXT(FY$5)=FALSE,(INDEX(BCR!$1:$1048576,MATCH('Estadísticas BCR'!FY$5,BCR!$A:$A,0),MATCH('Estadísticas BCR'!$B35,BCR!$1:$1,0))),FX35),"")</f>
        <v>154.18652567254799</v>
      </c>
      <c r="FZ35" s="59">
        <f>+IFERROR(IF(ISTEXT(FZ$5)=FALSE,(INDEX(BCR!$1:$1048576,MATCH('Estadísticas BCR'!FZ$5,BCR!$A:$A,0),MATCH('Estadísticas BCR'!$B35,BCR!$1:$1,0))),FY35),"")</f>
        <v>167.575947436219</v>
      </c>
      <c r="GA35" s="59">
        <f>+IFERROR(IF(ISTEXT(GA$5)=FALSE,(INDEX(BCR!$1:$1048576,MATCH('Estadísticas BCR'!GA$5,BCR!$A:$A,0),MATCH('Estadísticas BCR'!$B35,BCR!$1:$1,0))),FZ35),"")</f>
        <v>141.32388058079599</v>
      </c>
      <c r="GB35" s="59">
        <f>+IFERROR(IF(ISTEXT(GB$5)=FALSE,(INDEX(BCR!$1:$1048576,MATCH('Estadísticas BCR'!GB$5,BCR!$A:$A,0),MATCH('Estadísticas BCR'!$B35,BCR!$1:$1,0))),GA35),"")</f>
        <v>146.28593878459199</v>
      </c>
      <c r="GC35" s="60">
        <f>+IFERROR(IF(ISTEXT(GC$5)=FALSE,(INDEX(BCR!$1:$1048576,MATCH('Estadísticas BCR'!GC$5,BCR!$A:$A,0),MATCH('Estadísticas BCR'!$B35,BCR!$1:$1,0))),GB35),"")</f>
        <v>146.28593878459199</v>
      </c>
      <c r="GD35" s="59">
        <f>+IFERROR(IF(ISTEXT(GD$5)=FALSE,(INDEX(BCR!$1:$1048576,MATCH('Estadísticas BCR'!GD$5,BCR!$A:$A,0),MATCH('Estadísticas BCR'!$B35,BCR!$1:$1,0))),GC35),"")</f>
        <v>153.479987525143</v>
      </c>
      <c r="GE35" s="59">
        <f>+IFERROR(IF(ISTEXT(GE$5)=FALSE,(INDEX(BCR!$1:$1048576,MATCH('Estadísticas BCR'!GE$5,BCR!$A:$A,0),MATCH('Estadísticas BCR'!$B35,BCR!$1:$1,0))),GD35),"")</f>
        <v>136.37648088940901</v>
      </c>
      <c r="GF35" s="59">
        <f>+IFERROR(IF(ISTEXT(GF$5)=FALSE,(INDEX(BCR!$1:$1048576,MATCH('Estadísticas BCR'!GF$5,BCR!$A:$A,0),MATCH('Estadísticas BCR'!$B35,BCR!$1:$1,0))),GE35),"")</f>
        <v>148.935839326733</v>
      </c>
      <c r="GG35" s="59">
        <f>+IFERROR(IF(ISTEXT(GG$5)=FALSE,(INDEX(BCR!$1:$1048576,MATCH('Estadísticas BCR'!GG$5,BCR!$A:$A,0),MATCH('Estadísticas BCR'!$B35,BCR!$1:$1,0))),GF35),"")</f>
        <v>165.272106822495</v>
      </c>
      <c r="GH35" s="59">
        <f>+IFERROR(IF(ISTEXT(GH$5)=FALSE,(INDEX(BCR!$1:$1048576,MATCH('Estadísticas BCR'!GH$5,BCR!$A:$A,0),MATCH('Estadísticas BCR'!$B35,BCR!$1:$1,0))),GG35),"")</f>
        <v>165.911449952033</v>
      </c>
      <c r="GI35" s="59">
        <f>+IFERROR(IF(ISTEXT(GI$5)=FALSE,(INDEX(BCR!$1:$1048576,MATCH('Estadísticas BCR'!GI$5,BCR!$A:$A,0),MATCH('Estadísticas BCR'!$B35,BCR!$1:$1,0))),GH35),"")</f>
        <v>159.10003051521699</v>
      </c>
      <c r="GJ35" s="59">
        <f>+IFERROR(IF(ISTEXT(GJ$5)=FALSE,(INDEX(BCR!$1:$1048576,MATCH('Estadísticas BCR'!GJ$5,BCR!$A:$A,0),MATCH('Estadísticas BCR'!$B35,BCR!$1:$1,0))),GI35),"")</f>
        <v>159.04566726165899</v>
      </c>
      <c r="GK35" s="59">
        <f>+IFERROR(IF(ISTEXT(GK$5)=FALSE,(INDEX(BCR!$1:$1048576,MATCH('Estadísticas BCR'!GK$5,BCR!$A:$A,0),MATCH('Estadísticas BCR'!$B35,BCR!$1:$1,0))),GJ35),"")</f>
        <v>162.589461523739</v>
      </c>
      <c r="GL35" s="59">
        <f>+IFERROR(IF(ISTEXT(GL$5)=FALSE,(INDEX(BCR!$1:$1048576,MATCH('Estadísticas BCR'!GL$5,BCR!$A:$A,0),MATCH('Estadísticas BCR'!$B35,BCR!$1:$1,0))),GK35),"")</f>
        <v>165.89748156002801</v>
      </c>
      <c r="GM35" s="59">
        <f>+IFERROR(IF(ISTEXT(GM$5)=FALSE,(INDEX(BCR!$1:$1048576,MATCH('Estadísticas BCR'!GM$5,BCR!$A:$A,0),MATCH('Estadísticas BCR'!$B35,BCR!$1:$1,0))),GL35),"")</f>
        <v>168.300989765732</v>
      </c>
      <c r="GN35" s="59">
        <f>+IFERROR(IF(ISTEXT(GN$5)=FALSE,(INDEX(BCR!$1:$1048576,MATCH('Estadísticas BCR'!GN$5,BCR!$A:$A,0),MATCH('Estadísticas BCR'!$B35,BCR!$1:$1,0))),GM35),"")</f>
        <v>151.37153302032999</v>
      </c>
      <c r="GO35" s="59">
        <f>+IFERROR(IF(ISTEXT(GO$5)=FALSE,(INDEX(BCR!$1:$1048576,MATCH('Estadísticas BCR'!GO$5,BCR!$A:$A,0),MATCH('Estadísticas BCR'!$B35,BCR!$1:$1,0))),GN35),"")</f>
        <v>153.237818976537</v>
      </c>
      <c r="GP35" s="60">
        <f>+IFERROR(IF(ISTEXT(GP$5)=FALSE,(INDEX(BCR!$1:$1048576,MATCH('Estadísticas BCR'!GP$5,BCR!$A:$A,0),MATCH('Estadísticas BCR'!$B35,BCR!$1:$1,0))),GO35),"")</f>
        <v>153.237818976537</v>
      </c>
      <c r="GQ35" s="59">
        <f>+IFERROR(IF(ISTEXT(GQ$5)=FALSE,(INDEX(BCR!$1:$1048576,MATCH('Estadísticas BCR'!GQ$5,BCR!$A:$A,0),MATCH('Estadísticas BCR'!$B35,BCR!$1:$1,0))),GP35),"")</f>
        <v>162.697926375187</v>
      </c>
      <c r="GR35" s="59">
        <f>+IFERROR(IF(ISTEXT(GR$5)=FALSE,(INDEX(BCR!$1:$1048576,MATCH('Estadísticas BCR'!GR$5,BCR!$A:$A,0),MATCH('Estadísticas BCR'!$B35,BCR!$1:$1,0))),GQ35),"")</f>
        <v>157.30923984989499</v>
      </c>
      <c r="GS35" s="59">
        <f>+IFERROR(IF(ISTEXT(GS$5)=FALSE,(INDEX(BCR!$1:$1048576,MATCH('Estadísticas BCR'!GS$5,BCR!$A:$A,0),MATCH('Estadísticas BCR'!$B35,BCR!$1:$1,0))),GR35),"")</f>
        <v>172.91182892871501</v>
      </c>
      <c r="GT35" s="59">
        <f>+IFERROR(IF(ISTEXT(GT$5)=FALSE,(INDEX(BCR!$1:$1048576,MATCH('Estadísticas BCR'!GT$5,BCR!$A:$A,0),MATCH('Estadísticas BCR'!$B35,BCR!$1:$1,0))),GS35),"")</f>
        <v>165.79362508685699</v>
      </c>
      <c r="GU35" s="59">
        <f>+IFERROR(IF(ISTEXT(GU$5)=FALSE,(INDEX(BCR!$1:$1048576,MATCH('Estadísticas BCR'!GU$5,BCR!$A:$A,0),MATCH('Estadísticas BCR'!$B35,BCR!$1:$1,0))),GT35),"")</f>
        <v>170.332984554375</v>
      </c>
      <c r="GV35" s="59">
        <f>+IFERROR(IF(ISTEXT(GV$5)=FALSE,(INDEX(BCR!$1:$1048576,MATCH('Estadísticas BCR'!GV$5,BCR!$A:$A,0),MATCH('Estadísticas BCR'!$B35,BCR!$1:$1,0))),GU35),"")</f>
        <v>182.930581757032</v>
      </c>
      <c r="GW35" s="59">
        <f>+IFERROR(IF(ISTEXT(GW$5)=FALSE,(INDEX(BCR!$1:$1048576,MATCH('Estadísticas BCR'!GW$5,BCR!$A:$A,0),MATCH('Estadísticas BCR'!$B35,BCR!$1:$1,0))),GV35),"")</f>
        <v>174.64440968909801</v>
      </c>
      <c r="GX35" s="59">
        <f>+IFERROR(IF(ISTEXT(GX$5)=FALSE,(INDEX(BCR!$1:$1048576,MATCH('Estadísticas BCR'!GX$5,BCR!$A:$A,0),MATCH('Estadísticas BCR'!$B35,BCR!$1:$1,0))),GW35),"")</f>
        <v>180.215131518172</v>
      </c>
      <c r="GY35" s="59">
        <f>+IFERROR(IF(ISTEXT(GY$5)=FALSE,(INDEX(BCR!$1:$1048576,MATCH('Estadísticas BCR'!GY$5,BCR!$A:$A,0),MATCH('Estadísticas BCR'!$B35,BCR!$1:$1,0))),GX35),"")</f>
        <v>179.38867906387799</v>
      </c>
      <c r="GZ35" s="59">
        <f>+IFERROR(IF(ISTEXT(GZ$5)=FALSE,(INDEX(BCR!$1:$1048576,MATCH('Estadísticas BCR'!GZ$5,BCR!$A:$A,0),MATCH('Estadísticas BCR'!$B35,BCR!$1:$1,0))),GY35),"")</f>
        <v>176.99761245511101</v>
      </c>
      <c r="HA35" s="59">
        <f>+IFERROR(IF(ISTEXT(HA$5)=FALSE,(INDEX(BCR!$1:$1048576,MATCH('Estadísticas BCR'!HA$5,BCR!$A:$A,0),MATCH('Estadísticas BCR'!$B35,BCR!$1:$1,0))),GZ35),"")</f>
        <v>179.68489972096199</v>
      </c>
      <c r="HB35" s="59">
        <f>+IFERROR(IF(ISTEXT(HB$5)=FALSE,(INDEX(BCR!$1:$1048576,MATCH('Estadísticas BCR'!HB$5,BCR!$A:$A,0),MATCH('Estadísticas BCR'!$B35,BCR!$1:$1,0))),HA35),"")</f>
        <v>184.55806387522301</v>
      </c>
      <c r="HC35" s="60">
        <f>+IFERROR(IF(ISTEXT(HC$5)=FALSE,(INDEX(BCR!$1:$1048576,MATCH('Estadísticas BCR'!HC$5,BCR!$A:$A,0),MATCH('Estadísticas BCR'!$B35,BCR!$1:$1,0))),HB35),"")</f>
        <v>184.55806387522301</v>
      </c>
      <c r="HD35" s="59">
        <f>+IFERROR(IF(ISTEXT(HD$5)=FALSE,(INDEX(BCR!$1:$1048576,MATCH('Estadísticas BCR'!HD$5,BCR!$A:$A,0),MATCH('Estadísticas BCR'!$B35,BCR!$1:$1,0))),HC35),"")</f>
        <v>184.11683615865999</v>
      </c>
      <c r="HE35" s="59">
        <f>+IFERROR(IF(ISTEXT(HE$5)=FALSE,(INDEX(BCR!$1:$1048576,MATCH('Estadísticas BCR'!HE$5,BCR!$A:$A,0),MATCH('Estadísticas BCR'!$B35,BCR!$1:$1,0))),HD35),"")</f>
        <v>167.44545216469101</v>
      </c>
      <c r="HF35" s="59">
        <f>+IFERROR(IF(ISTEXT(HF$5)=FALSE,(INDEX(BCR!$1:$1048576,MATCH('Estadísticas BCR'!HF$5,BCR!$A:$A,0),MATCH('Estadísticas BCR'!$B35,BCR!$1:$1,0))),HE35),"")</f>
        <v>183.73652326145901</v>
      </c>
      <c r="HG35" s="59">
        <f>+IFERROR(IF(ISTEXT(HG$5)=FALSE,(INDEX(BCR!$1:$1048576,MATCH('Estadísticas BCR'!HG$5,BCR!$A:$A,0),MATCH('Estadísticas BCR'!$B35,BCR!$1:$1,0))),HF35),"")</f>
        <v>177.75268810704199</v>
      </c>
      <c r="HH35" s="59">
        <f>+IFERROR(IF(ISTEXT(HH$5)=FALSE,(INDEX(BCR!$1:$1048576,MATCH('Estadísticas BCR'!HH$5,BCR!$A:$A,0),MATCH('Estadísticas BCR'!$B35,BCR!$1:$1,0))),HG35),"")</f>
        <v>179.62903356712599</v>
      </c>
      <c r="HI35" s="59">
        <f>+IFERROR(IF(ISTEXT(HI$5)=FALSE,(INDEX(BCR!$1:$1048576,MATCH('Estadísticas BCR'!HI$5,BCR!$A:$A,0),MATCH('Estadísticas BCR'!$B35,BCR!$1:$1,0))),HH35),"")</f>
        <v>183.44753808466299</v>
      </c>
      <c r="HJ35" s="59">
        <f>+IFERROR(IF(ISTEXT(HJ$5)=FALSE,(INDEX(BCR!$1:$1048576,MATCH('Estadísticas BCR'!HJ$5,BCR!$A:$A,0),MATCH('Estadísticas BCR'!$B35,BCR!$1:$1,0))),HI35),"")</f>
        <v>167.95884120600201</v>
      </c>
      <c r="HK35" s="59">
        <f>+IFERROR(IF(ISTEXT(HK$5)=FALSE,(INDEX(BCR!$1:$1048576,MATCH('Estadísticas BCR'!HK$5,BCR!$A:$A,0),MATCH('Estadísticas BCR'!$B35,BCR!$1:$1,0))),HJ35),"")</f>
        <v>204.21409734597299</v>
      </c>
      <c r="HL35" s="59">
        <f>+IFERROR(IF(ISTEXT(HL$5)=FALSE,(INDEX(BCR!$1:$1048576,MATCH('Estadísticas BCR'!HL$5,BCR!$A:$A,0),MATCH('Estadísticas BCR'!$B35,BCR!$1:$1,0))),HK35),"")</f>
        <v>181.386019814999</v>
      </c>
      <c r="HM35" s="59">
        <f>+IFERROR(IF(ISTEXT(HM$5)=FALSE,(INDEX(BCR!$1:$1048576,MATCH('Estadísticas BCR'!HM$5,BCR!$A:$A,0),MATCH('Estadísticas BCR'!$B35,BCR!$1:$1,0))),HL35),"")</f>
        <v>190.236105143788</v>
      </c>
      <c r="HN35" s="59">
        <f>+IFERROR(IF(ISTEXT(HN$5)=FALSE,(INDEX(BCR!$1:$1048576,MATCH('Estadísticas BCR'!HN$5,BCR!$A:$A,0),MATCH('Estadísticas BCR'!$B35,BCR!$1:$1,0))),HM35),"")</f>
        <v>179.804542360455</v>
      </c>
      <c r="HO35" s="59">
        <f>+IFERROR(IF(ISTEXT(HO$5)=FALSE,(INDEX(BCR!$1:$1048576,MATCH('Estadísticas BCR'!HO$5,BCR!$A:$A,0),MATCH('Estadísticas BCR'!$B35,BCR!$1:$1,0))),HN35),"")</f>
        <v>177.21118610734499</v>
      </c>
      <c r="HP35" s="60">
        <f>+IFERROR(IF(ISTEXT(HP$5)=FALSE,(INDEX(BCR!$1:$1048576,MATCH('Estadísticas BCR'!HP$5,BCR!$A:$A,0),MATCH('Estadísticas BCR'!$B35,BCR!$1:$1,0))),HO35),"")</f>
        <v>177.21118610734499</v>
      </c>
      <c r="HQ35" s="59">
        <f>+IFERROR(IF(ISTEXT(HQ$5)=FALSE,(INDEX(BCR!$1:$1048576,MATCH('Estadísticas BCR'!HQ$5,BCR!$A:$A,0),MATCH('Estadísticas BCR'!$B35,BCR!$1:$1,0))),HP35),"")</f>
        <v>187.39095041980099</v>
      </c>
      <c r="HR35" s="59">
        <f>+IFERROR(IF(ISTEXT(HR$5)=FALSE,(INDEX(BCR!$1:$1048576,MATCH('Estadísticas BCR'!HR$5,BCR!$A:$A,0),MATCH('Estadísticas BCR'!$B35,BCR!$1:$1,0))),HQ35),"")</f>
        <v>174.768679228255</v>
      </c>
      <c r="HS35" s="59">
        <f>+IFERROR(IF(ISTEXT(HS$5)=FALSE,(INDEX(BCR!$1:$1048576,MATCH('Estadísticas BCR'!HS$5,BCR!$A:$A,0),MATCH('Estadísticas BCR'!$B35,BCR!$1:$1,0))),HR35),"")</f>
        <v>195.82792743686301</v>
      </c>
      <c r="HT35" s="59">
        <f>+IFERROR(IF(ISTEXT(HT$5)=FALSE,(INDEX(BCR!$1:$1048576,MATCH('Estadísticas BCR'!HT$5,BCR!$A:$A,0),MATCH('Estadísticas BCR'!$B35,BCR!$1:$1,0))),HS35),"")</f>
        <v>171.59184805847099</v>
      </c>
      <c r="HU35" s="59">
        <f>+IFERROR(IF(ISTEXT(HU$5)=FALSE,(INDEX(BCR!$1:$1048576,MATCH('Estadísticas BCR'!HU$5,BCR!$A:$A,0),MATCH('Estadísticas BCR'!$B35,BCR!$1:$1,0))),HT35),"")</f>
        <v>200.50649142429</v>
      </c>
      <c r="HV35" s="59">
        <f>+IFERROR(IF(ISTEXT(HV$5)=FALSE,(INDEX(BCR!$1:$1048576,MATCH('Estadísticas BCR'!HV$5,BCR!$A:$A,0),MATCH('Estadísticas BCR'!$B35,BCR!$1:$1,0))),HU35),"")</f>
        <v>179.64682922092899</v>
      </c>
      <c r="HW35" s="59">
        <f>+IFERROR(IF(ISTEXT(HW$5)=FALSE,(INDEX(BCR!$1:$1048576,MATCH('Estadísticas BCR'!HW$5,BCR!$A:$A,0),MATCH('Estadísticas BCR'!$B35,BCR!$1:$1,0))),HV35),"")</f>
        <v>182.501138234515</v>
      </c>
      <c r="HX35" s="59">
        <f>+IFERROR(IF(ISTEXT(HX$5)=FALSE,(INDEX(BCR!$1:$1048576,MATCH('Estadísticas BCR'!HX$5,BCR!$A:$A,0),MATCH('Estadísticas BCR'!$B35,BCR!$1:$1,0))),HW35),"")</f>
        <v>209.07567920938999</v>
      </c>
      <c r="HY35" s="59">
        <f>+IFERROR(IF(ISTEXT(HY$5)=FALSE,(INDEX(BCR!$1:$1048576,MATCH('Estadísticas BCR'!HY$5,BCR!$A:$A,0),MATCH('Estadísticas BCR'!$B35,BCR!$1:$1,0))),HX35),"")</f>
        <v>176.901559963989</v>
      </c>
      <c r="HZ35" s="59">
        <f>+IFERROR(IF(ISTEXT(HZ$5)=FALSE,(INDEX(BCR!$1:$1048576,MATCH('Estadísticas BCR'!HZ$5,BCR!$A:$A,0),MATCH('Estadísticas BCR'!$B35,BCR!$1:$1,0))),HY35),"")</f>
        <v>220.82544004395001</v>
      </c>
      <c r="IA35" s="59">
        <f>+IFERROR(IF(ISTEXT(IA$5)=FALSE,(INDEX(BCR!$1:$1048576,MATCH('Estadísticas BCR'!IA$5,BCR!$A:$A,0),MATCH('Estadísticas BCR'!$B35,BCR!$1:$1,0))),HZ35),"")</f>
        <v>182.13573526616901</v>
      </c>
      <c r="IB35" s="59">
        <f>+IFERROR(IF(ISTEXT(IB$5)=FALSE,(INDEX(BCR!$1:$1048576,MATCH('Estadísticas BCR'!IB$5,BCR!$A:$A,0),MATCH('Estadísticas BCR'!$B35,BCR!$1:$1,0))),IA35),"")</f>
        <v>186.02864178636199</v>
      </c>
      <c r="IC35" s="60">
        <f>+IFERROR(IF(ISTEXT(IC$5)=FALSE,(INDEX(BCR!$1:$1048576,MATCH('Estadísticas BCR'!IC$5,BCR!$A:$A,0),MATCH('Estadísticas BCR'!$B35,BCR!$1:$1,0))),IB35),"")</f>
        <v>186.02864178636199</v>
      </c>
      <c r="ID35" s="59">
        <f>+IFERROR(IF(ISTEXT(ID$5)=FALSE,(INDEX(BCR!$1:$1048576,MATCH('Estadísticas BCR'!ID$5,BCR!$A:$A,0),MATCH('Estadísticas BCR'!$B35,BCR!$1:$1,0))),IC35),"")</f>
        <v>193.679571013047</v>
      </c>
      <c r="IE35" s="59">
        <f>+IFERROR(IF(ISTEXT(IE$5)=FALSE,(INDEX(BCR!$1:$1048576,MATCH('Estadísticas BCR'!IE$5,BCR!$A:$A,0),MATCH('Estadísticas BCR'!$B35,BCR!$1:$1,0))),ID35),"")</f>
        <v>172.706077175621</v>
      </c>
      <c r="IF35" s="59">
        <f>+IFERROR(IF(ISTEXT(IF$5)=FALSE,(INDEX(BCR!$1:$1048576,MATCH('Estadísticas BCR'!IF$5,BCR!$A:$A,0),MATCH('Estadísticas BCR'!$B35,BCR!$1:$1,0))),IE35),"")</f>
        <v>186.581527310268</v>
      </c>
      <c r="IG35" s="59">
        <f>+IFERROR(IF(ISTEXT(IG$5)=FALSE,(INDEX(BCR!$1:$1048576,MATCH('Estadísticas BCR'!IG$5,BCR!$A:$A,0),MATCH('Estadísticas BCR'!$B35,BCR!$1:$1,0))),IF35),"")</f>
        <v>192.783386415297</v>
      </c>
      <c r="IH35" s="59">
        <f>+IFERROR(IF(ISTEXT(IH$5)=FALSE,(INDEX(BCR!$1:$1048576,MATCH('Estadísticas BCR'!IH$5,BCR!$A:$A,0),MATCH('Estadísticas BCR'!$B35,BCR!$1:$1,0))),IG35),"")</f>
        <v>204.75920912007101</v>
      </c>
      <c r="II35" s="59">
        <f>+IFERROR(IF(ISTEXT(II$5)=FALSE,(INDEX(BCR!$1:$1048576,MATCH('Estadísticas BCR'!II$5,BCR!$A:$A,0),MATCH('Estadísticas BCR'!$B35,BCR!$1:$1,0))),IH35),"")</f>
        <v>183.88207415551599</v>
      </c>
      <c r="IJ35" s="59">
        <f>+IFERROR(IF(ISTEXT(IJ$5)=FALSE,(INDEX(BCR!$1:$1048576,MATCH('Estadísticas BCR'!IJ$5,BCR!$A:$A,0),MATCH('Estadísticas BCR'!$B35,BCR!$1:$1,0))),II35),"")</f>
        <v>203.656674070473</v>
      </c>
      <c r="IK35" s="59">
        <f>+IFERROR(IF(ISTEXT(IK$5)=FALSE,(INDEX(BCR!$1:$1048576,MATCH('Estadísticas BCR'!IK$5,BCR!$A:$A,0),MATCH('Estadísticas BCR'!$B35,BCR!$1:$1,0))),IJ35),"")</f>
        <v>209.23623387778599</v>
      </c>
      <c r="IL35" s="59">
        <f>+IFERROR(IF(ISTEXT(IL$5)=FALSE,(INDEX(BCR!$1:$1048576,MATCH('Estadísticas BCR'!IL$5,BCR!$A:$A,0),MATCH('Estadísticas BCR'!$B35,BCR!$1:$1,0))),IK35),"")</f>
        <v>182.254106114536</v>
      </c>
      <c r="IM35" s="59">
        <f>+IFERROR(IF(ISTEXT(IM$5)=FALSE,(INDEX(BCR!$1:$1048576,MATCH('Estadísticas BCR'!IM$5,BCR!$A:$A,0),MATCH('Estadísticas BCR'!$B35,BCR!$1:$1,0))),IL35),"")</f>
        <v>211.427087694492</v>
      </c>
      <c r="IN35" s="59">
        <f>+IFERROR(IF(ISTEXT(IN$5)=FALSE,(INDEX(BCR!$1:$1048576,MATCH('Estadísticas BCR'!IN$5,BCR!$A:$A,0),MATCH('Estadísticas BCR'!$B35,BCR!$1:$1,0))),IM35),"")</f>
        <v>195.65267753209699</v>
      </c>
      <c r="IO35" s="59">
        <f>+IFERROR(IF(ISTEXT(IO$5)=FALSE,(INDEX(BCR!$1:$1048576,MATCH('Estadísticas BCR'!IO$5,BCR!$A:$A,0),MATCH('Estadísticas BCR'!$B35,BCR!$1:$1,0))),IN35),"")</f>
        <v>184.912251505808</v>
      </c>
      <c r="IP35" s="60">
        <f>+IFERROR(IF(ISTEXT(IP$5)=FALSE,(INDEX(BCR!$1:$1048576,MATCH('Estadísticas BCR'!IP$5,BCR!$A:$A,0),MATCH('Estadísticas BCR'!$B35,BCR!$1:$1,0))),IO35),"")</f>
        <v>184.912251505808</v>
      </c>
      <c r="IQ35" s="59">
        <f>+IFERROR(IF(ISTEXT(IQ$5)=FALSE,(INDEX(BCR!$1:$1048576,MATCH('Estadísticas BCR'!IQ$5,BCR!$A:$A,0),MATCH('Estadísticas BCR'!$B35,BCR!$1:$1,0))),IP35),"")</f>
        <v>208.511931162043</v>
      </c>
      <c r="IR35" s="59">
        <f>+IFERROR(IF(ISTEXT(IR$5)=FALSE,(INDEX(BCR!$1:$1048576,MATCH('Estadísticas BCR'!IR$5,BCR!$A:$A,0),MATCH('Estadísticas BCR'!$B35,BCR!$1:$1,0))),IQ35),"")</f>
        <v>182.05506873267399</v>
      </c>
      <c r="IS35" s="59">
        <f>+IFERROR(IF(ISTEXT(IS$5)=FALSE,(INDEX(BCR!$1:$1048576,MATCH('Estadísticas BCR'!IS$5,BCR!$A:$A,0),MATCH('Estadísticas BCR'!$B35,BCR!$1:$1,0))),IR35),"")</f>
        <v>198.21284859180801</v>
      </c>
      <c r="IT35" s="59">
        <f>+IFERROR(IF(ISTEXT(IT$5)=FALSE,(INDEX(BCR!$1:$1048576,MATCH('Estadísticas BCR'!IT$5,BCR!$A:$A,0),MATCH('Estadísticas BCR'!$B35,BCR!$1:$1,0))),IS35),"")</f>
        <v>197.49455022228301</v>
      </c>
      <c r="IU35" s="59">
        <f>+IFERROR(IF(ISTEXT(IU$5)=FALSE,(INDEX(BCR!$1:$1048576,MATCH('Estadísticas BCR'!IU$5,BCR!$A:$A,0),MATCH('Estadísticas BCR'!$B35,BCR!$1:$1,0))),IT35),"")</f>
        <v>219.765072863597</v>
      </c>
      <c r="IV35" s="59">
        <f>+IFERROR(IF(ISTEXT(IV$5)=FALSE,(INDEX(BCR!$1:$1048576,MATCH('Estadísticas BCR'!IV$5,BCR!$A:$A,0),MATCH('Estadísticas BCR'!$B35,BCR!$1:$1,0))),IU35),"")</f>
        <v>177.44989958063101</v>
      </c>
      <c r="IW35" s="59">
        <f>+IFERROR(IF(ISTEXT(IW$5)=FALSE,(INDEX(BCR!$1:$1048576,MATCH('Estadísticas BCR'!IW$5,BCR!$A:$A,0),MATCH('Estadísticas BCR'!$B35,BCR!$1:$1,0))),IV35),"")</f>
        <v>206.43829673305001</v>
      </c>
      <c r="IX35" s="59">
        <f>+IFERROR(IF(ISTEXT(IX$5)=FALSE,(INDEX(BCR!$1:$1048576,MATCH('Estadísticas BCR'!IX$5,BCR!$A:$A,0),MATCH('Estadísticas BCR'!$B35,BCR!$1:$1,0))),IW35),"")</f>
        <v>218.33183115891001</v>
      </c>
      <c r="IY35" s="59">
        <f>+IFERROR(IF(ISTEXT(IY$5)=FALSE,(INDEX(BCR!$1:$1048576,MATCH('Estadísticas BCR'!IY$5,BCR!$A:$A,0),MATCH('Estadísticas BCR'!$B35,BCR!$1:$1,0))),IX35),"")</f>
        <v>203.865414166237</v>
      </c>
      <c r="IZ35" s="59">
        <f>+IFERROR(IF(ISTEXT(IZ$5)=FALSE,(INDEX(BCR!$1:$1048576,MATCH('Estadísticas BCR'!IZ$5,BCR!$A:$A,0),MATCH('Estadísticas BCR'!$B35,BCR!$1:$1,0))),IY35),"")</f>
        <v>213.28532264607699</v>
      </c>
      <c r="JA35" s="59">
        <f>+IFERROR(IF(ISTEXT(JA$5)=FALSE,(INDEX(BCR!$1:$1048576,MATCH('Estadísticas BCR'!JA$5,BCR!$A:$A,0),MATCH('Estadísticas BCR'!$B35,BCR!$1:$1,0))),IZ35),"")</f>
        <v>194.573894160024</v>
      </c>
      <c r="JB35" s="59">
        <f>+IFERROR(IF(ISTEXT(JB$5)=FALSE,(INDEX(BCR!$1:$1048576,MATCH('Estadísticas BCR'!JB$5,BCR!$A:$A,0),MATCH('Estadísticas BCR'!$B35,BCR!$1:$1,0))),JA35),"")</f>
        <v>201.64586073876399</v>
      </c>
      <c r="JC35" s="60">
        <f>+IFERROR(IF(ISTEXT(JC$5)=FALSE,(INDEX(BCR!$1:$1048576,MATCH('Estadísticas BCR'!JC$5,BCR!$A:$A,0),MATCH('Estadísticas BCR'!$B35,BCR!$1:$1,0))),JB35),"")</f>
        <v>201.64586073876399</v>
      </c>
      <c r="JD35" s="59">
        <f>+IFERROR(IF(ISTEXT(JD$5)=FALSE,(INDEX(BCR!$1:$1048576,MATCH('Estadísticas BCR'!JD$5,BCR!$A:$A,0),MATCH('Estadísticas BCR'!$B35,BCR!$1:$1,0))),JC35),"")</f>
        <v>222.16591229216999</v>
      </c>
      <c r="JE35" s="59">
        <f>+IFERROR(IF(ISTEXT(JE$5)=FALSE,(INDEX(BCR!$1:$1048576,MATCH('Estadísticas BCR'!JE$5,BCR!$A:$A,0),MATCH('Estadísticas BCR'!$B35,BCR!$1:$1,0))),JD35),"")</f>
        <v>195.46698562932599</v>
      </c>
      <c r="JF35" s="59">
        <f>+IFERROR(IF(ISTEXT(JF$5)=FALSE,(INDEX(BCR!$1:$1048576,MATCH('Estadísticas BCR'!JF$5,BCR!$A:$A,0),MATCH('Estadísticas BCR'!$B35,BCR!$1:$1,0))),JE35),"")</f>
        <v>165.946352419753</v>
      </c>
      <c r="JG35" s="59">
        <f>+IFERROR(IF(ISTEXT(JG$5)=FALSE,(INDEX(BCR!$1:$1048576,MATCH('Estadísticas BCR'!JG$5,BCR!$A:$A,0),MATCH('Estadísticas BCR'!$B35,BCR!$1:$1,0))),JF35),"")</f>
        <v>180.707092223074</v>
      </c>
      <c r="JH35" s="59">
        <f>+IFERROR(IF(ISTEXT(JH$5)=FALSE,(INDEX(BCR!$1:$1048576,MATCH('Estadísticas BCR'!JH$5,BCR!$A:$A,0),MATCH('Estadísticas BCR'!$B35,BCR!$1:$1,0))),JG35),"")</f>
        <v>187.900087859103</v>
      </c>
      <c r="JI35" s="59">
        <f>+IFERROR(IF(ISTEXT(JI$5)=FALSE,(INDEX(BCR!$1:$1048576,MATCH('Estadísticas BCR'!JI$5,BCR!$A:$A,0),MATCH('Estadísticas BCR'!$B35,BCR!$1:$1,0))),JH35),"")</f>
        <v>172.01710165378401</v>
      </c>
      <c r="JJ35" s="59">
        <f>+IFERROR(IF(ISTEXT(JJ$5)=FALSE,(INDEX(BCR!$1:$1048576,MATCH('Estadísticas BCR'!JJ$5,BCR!$A:$A,0),MATCH('Estadísticas BCR'!$B35,BCR!$1:$1,0))),JI35),"")</f>
        <v>196.603703985945</v>
      </c>
      <c r="JK35" s="59">
        <f>+IFERROR(IF(ISTEXT(JK$5)=FALSE,(INDEX(BCR!$1:$1048576,MATCH('Estadísticas BCR'!JK$5,BCR!$A:$A,0),MATCH('Estadísticas BCR'!$B35,BCR!$1:$1,0))),JJ35),"")</f>
        <v>179.937243206419</v>
      </c>
      <c r="JL35" s="59">
        <f>+IFERROR(IF(ISTEXT(JL$5)=FALSE,(INDEX(BCR!$1:$1048576,MATCH('Estadísticas BCR'!JL$5,BCR!$A:$A,0),MATCH('Estadísticas BCR'!$B35,BCR!$1:$1,0))),JK35),"")</f>
        <v>189.057010468665</v>
      </c>
      <c r="JM35" s="59">
        <f>+IFERROR(IF(ISTEXT(JM$5)=FALSE,(INDEX(BCR!$1:$1048576,MATCH('Estadísticas BCR'!JM$5,BCR!$A:$A,0),MATCH('Estadísticas BCR'!$B35,BCR!$1:$1,0))),JL35),"")</f>
        <v>215.74409870124899</v>
      </c>
      <c r="JN35" s="59">
        <f>+IFERROR(IF(ISTEXT(JN$5)=FALSE,(INDEX(BCR!$1:$1048576,MATCH('Estadísticas BCR'!JN$5,BCR!$A:$A,0),MATCH('Estadísticas BCR'!$B35,BCR!$1:$1,0))),JM35),"")</f>
        <v>238.75959931571799</v>
      </c>
      <c r="JO35" s="59">
        <f>+IFERROR(IF(ISTEXT(JO$5)=FALSE,(INDEX(BCR!$1:$1048576,MATCH('Estadísticas BCR'!JO$5,BCR!$A:$A,0),MATCH('Estadísticas BCR'!$B35,BCR!$1:$1,0))),JN35),"")</f>
        <v>246.82884842114399</v>
      </c>
      <c r="JP35" s="60">
        <f>+IFERROR(IF(ISTEXT(JP$5)=FALSE,(INDEX(BCR!$1:$1048576,MATCH('Estadísticas BCR'!JP$5,BCR!$A:$A,0),MATCH('Estadísticas BCR'!$B35,BCR!$1:$1,0))),JO35),"")</f>
        <v>246.82884842114399</v>
      </c>
      <c r="JQ35" s="59">
        <f>+IFERROR(IF(ISTEXT(JQ$5)=FALSE,(INDEX(BCR!$1:$1048576,MATCH('Estadísticas BCR'!JQ$5,BCR!$A:$A,0),MATCH('Estadísticas BCR'!$B35,BCR!$1:$1,0))),JP35),"")</f>
        <v>207.60652498211601</v>
      </c>
      <c r="JR35" s="59">
        <f>+IFERROR(IF(ISTEXT(JR$5)=FALSE,(INDEX(BCR!$1:$1048576,MATCH('Estadísticas BCR'!JR$5,BCR!$A:$A,0),MATCH('Estadísticas BCR'!$B35,BCR!$1:$1,0))),JQ35),"")</f>
        <v>217.13408079356299</v>
      </c>
      <c r="JS35" s="59">
        <f>+IFERROR(IF(ISTEXT(JS$5)=FALSE,(INDEX(BCR!$1:$1048576,MATCH('Estadísticas BCR'!JS$5,BCR!$A:$A,0),MATCH('Estadísticas BCR'!$B35,BCR!$1:$1,0))),JR35),"")</f>
        <v>229.870922077274</v>
      </c>
      <c r="JT35" s="59">
        <f>+IFERROR(IF(ISTEXT(JT$5)=FALSE,(INDEX(BCR!$1:$1048576,MATCH('Estadísticas BCR'!JT$5,BCR!$A:$A,0),MATCH('Estadísticas BCR'!$B35,BCR!$1:$1,0))),JS35),"")</f>
        <v>230.06442902533701</v>
      </c>
      <c r="JU35" s="59">
        <f>+IFERROR(IF(ISTEXT(JU$5)=FALSE,(INDEX(BCR!$1:$1048576,MATCH('Estadísticas BCR'!JU$5,BCR!$A:$A,0),MATCH('Estadísticas BCR'!$B35,BCR!$1:$1,0))),JT35),"")</f>
        <v>239.59612592087001</v>
      </c>
      <c r="JV35" s="59">
        <f>+IFERROR(IF(ISTEXT(JV$5)=FALSE,(INDEX(BCR!$1:$1048576,MATCH('Estadísticas BCR'!JV$5,BCR!$A:$A,0),MATCH('Estadísticas BCR'!$B35,BCR!$1:$1,0))),JU35),"")</f>
        <v>213.27985274597401</v>
      </c>
      <c r="JW35" s="59">
        <f>+IFERROR(IF(ISTEXT(JW$5)=FALSE,(INDEX(BCR!$1:$1048576,MATCH('Estadísticas BCR'!JW$5,BCR!$A:$A,0),MATCH('Estadísticas BCR'!$B35,BCR!$1:$1,0))),JV35),"")</f>
        <v>205.58744640701701</v>
      </c>
      <c r="JX35" s="59">
        <f>+IFERROR(IF(ISTEXT(JX$5)=FALSE,(INDEX(BCR!$1:$1048576,MATCH('Estadísticas BCR'!JX$5,BCR!$A:$A,0),MATCH('Estadísticas BCR'!$B35,BCR!$1:$1,0))),JW35),"")</f>
        <v>214.00907830618499</v>
      </c>
      <c r="JY35" s="59">
        <f>+IFERROR(IF(ISTEXT(JY$5)=FALSE,(INDEX(BCR!$1:$1048576,MATCH('Estadísticas BCR'!JY$5,BCR!$A:$A,0),MATCH('Estadísticas BCR'!$B35,BCR!$1:$1,0))),JX35),"")</f>
        <v>212.94647760047101</v>
      </c>
      <c r="JZ35" s="59">
        <f>+IFERROR(IF(ISTEXT(JZ$5)=FALSE,(INDEX(BCR!$1:$1048576,MATCH('Estadísticas BCR'!JZ$5,BCR!$A:$A,0),MATCH('Estadísticas BCR'!$B35,BCR!$1:$1,0))),JY35),"")</f>
        <v>216.02140433854601</v>
      </c>
      <c r="KA35" s="59">
        <f>+IFERROR(IF(ISTEXT(KA$5)=FALSE,(INDEX(BCR!$1:$1048576,MATCH('Estadísticas BCR'!KA$5,BCR!$A:$A,0),MATCH('Estadísticas BCR'!$B35,BCR!$1:$1,0))),JZ35),"")</f>
        <v>215.86634109424699</v>
      </c>
      <c r="KB35" s="59">
        <f>+IFERROR(IF(ISTEXT(KB$5)=FALSE,(INDEX(BCR!$1:$1048576,MATCH('Estadísticas BCR'!KB$5,BCR!$A:$A,0),MATCH('Estadísticas BCR'!$B35,BCR!$1:$1,0))),KA35),"")</f>
        <v>233.66610951712801</v>
      </c>
      <c r="KC35" s="60">
        <f>+IFERROR(IF(ISTEXT(KC$5)=FALSE,(INDEX(BCR!$1:$1048576,MATCH('Estadísticas BCR'!KC$5,BCR!$A:$A,0),MATCH('Estadísticas BCR'!$B35,BCR!$1:$1,0))),KB35),"")</f>
        <v>233.66610951712801</v>
      </c>
      <c r="KD35" s="59">
        <f>+IFERROR(IF(ISTEXT(KD$5)=FALSE,(INDEX(BCR!$1:$1048576,MATCH('Estadísticas BCR'!KD$5,BCR!$A:$A,0),MATCH('Estadísticas BCR'!$B35,BCR!$1:$1,0))),KC35),"")</f>
        <v>210.310236630882</v>
      </c>
      <c r="KE35" s="59">
        <f>+IFERROR(IF(ISTEXT(KE$5)=FALSE,(INDEX(BCR!$1:$1048576,MATCH('Estadísticas BCR'!KE$5,BCR!$A:$A,0),MATCH('Estadísticas BCR'!$B35,BCR!$1:$1,0))),KD35),"")</f>
        <v>215.83604371022901</v>
      </c>
      <c r="KF35" s="59">
        <f>+IFERROR(IF(ISTEXT(KF$5)=FALSE,(INDEX(BCR!$1:$1048576,MATCH('Estadísticas BCR'!KF$5,BCR!$A:$A,0),MATCH('Estadísticas BCR'!$B35,BCR!$1:$1,0))),KE35),"")</f>
        <v>242.19976117556399</v>
      </c>
      <c r="KG35" s="59">
        <f>+IFERROR(IF(ISTEXT(KG$5)=FALSE,(INDEX(BCR!$1:$1048576,MATCH('Estadísticas BCR'!KG$5,BCR!$A:$A,0),MATCH('Estadísticas BCR'!$B35,BCR!$1:$1,0))),KF35),"")</f>
        <v>258.71503255610799</v>
      </c>
      <c r="KH35" s="59">
        <f>+IFERROR(IF(ISTEXT(KH$5)=FALSE,(INDEX(BCR!$1:$1048576,MATCH('Estadísticas BCR'!KH$5,BCR!$A:$A,0),MATCH('Estadísticas BCR'!$B35,BCR!$1:$1,0))),KG35),"")</f>
        <v>214.526017250081</v>
      </c>
      <c r="KI35" s="59">
        <f>+IFERROR(IF(ISTEXT(KI$5)=FALSE,(INDEX(BCR!$1:$1048576,MATCH('Estadísticas BCR'!KI$5,BCR!$A:$A,0),MATCH('Estadísticas BCR'!$B35,BCR!$1:$1,0))),KH35),"")</f>
        <v>211.49279008744199</v>
      </c>
      <c r="KJ35" s="59">
        <f>+IFERROR(IF(ISTEXT(KJ$5)=FALSE,(INDEX(BCR!$1:$1048576,MATCH('Estadísticas BCR'!KJ$5,BCR!$A:$A,0),MATCH('Estadísticas BCR'!$B35,BCR!$1:$1,0))),KI35),"")</f>
        <v>233.54076528170401</v>
      </c>
      <c r="KK35" s="59">
        <f>+IFERROR(IF(ISTEXT(KK$5)=FALSE,(INDEX(BCR!$1:$1048576,MATCH('Estadísticas BCR'!KK$5,BCR!$A:$A,0),MATCH('Estadísticas BCR'!$B35,BCR!$1:$1,0))),KJ35),"")</f>
        <v>238.64358995277701</v>
      </c>
      <c r="KL35" s="59">
        <f>+IFERROR(IF(ISTEXT(KL$5)=FALSE,(INDEX(BCR!$1:$1048576,MATCH('Estadísticas BCR'!KL$5,BCR!$A:$A,0),MATCH('Estadísticas BCR'!$B35,BCR!$1:$1,0))),KK35),"")</f>
        <v>207.039038887424</v>
      </c>
      <c r="KM35" s="59">
        <f>+IFERROR(IF(ISTEXT(KM$5)=FALSE,(INDEX(BCR!$1:$1048576,MATCH('Estadísticas BCR'!KM$5,BCR!$A:$A,0),MATCH('Estadísticas BCR'!$B35,BCR!$1:$1,0))),KL35),"")</f>
        <v>198.80011760655</v>
      </c>
      <c r="KN35" s="59">
        <f>+IFERROR(IF(ISTEXT(KN$5)=FALSE,(INDEX(BCR!$1:$1048576,MATCH('Estadísticas BCR'!KN$5,BCR!$A:$A,0),MATCH('Estadísticas BCR'!$B35,BCR!$1:$1,0))),KM35),"")</f>
        <v>197.10936319242001</v>
      </c>
      <c r="KO35" s="59">
        <f>+IFERROR(IF(ISTEXT(KO$5)=FALSE,(INDEX(BCR!$1:$1048576,MATCH('Estadísticas BCR'!KO$5,BCR!$A:$A,0),MATCH('Estadísticas BCR'!$B35,BCR!$1:$1,0))),KN35),"")</f>
        <v>216.87295682852499</v>
      </c>
      <c r="KP35" s="60">
        <f>+IFERROR(IF(ISTEXT(KP$5)=FALSE,(INDEX(BCR!$1:$1048576,MATCH('Estadísticas BCR'!KP$5,BCR!$A:$A,0),MATCH('Estadísticas BCR'!$B35,BCR!$1:$1,0))),KO35),"")</f>
        <v>216.87295682852499</v>
      </c>
      <c r="KQ35" s="59">
        <f>+IFERROR(IF(ISTEXT(KQ$5)=FALSE,(INDEX(BCR!$1:$1048576,MATCH('Estadísticas BCR'!KQ$5,BCR!$A:$A,0),MATCH('Estadísticas BCR'!$B35,BCR!$1:$1,0))),KP35),"")</f>
        <v>173.70446363029299</v>
      </c>
      <c r="KR35" s="59">
        <f>+IFERROR(IF(ISTEXT(KR$5)=FALSE,(INDEX(BCR!$1:$1048576,MATCH('Estadísticas BCR'!KR$5,BCR!$A:$A,0),MATCH('Estadísticas BCR'!$B35,BCR!$1:$1,0))),KQ35),"")</f>
        <v>175.977936397202</v>
      </c>
      <c r="KS35" s="59">
        <f>+IFERROR(IF(ISTEXT(KS$5)=FALSE,(INDEX(BCR!$1:$1048576,MATCH('Estadísticas BCR'!KS$5,BCR!$A:$A,0),MATCH('Estadísticas BCR'!$B35,BCR!$1:$1,0))),KR35),"")</f>
        <v>214.38242739624201</v>
      </c>
      <c r="KT35" s="59">
        <f>+IFERROR(IF(ISTEXT(KT$5)=FALSE,(INDEX(BCR!$1:$1048576,MATCH('Estadísticas BCR'!KT$5,BCR!$A:$A,0),MATCH('Estadísticas BCR'!$B35,BCR!$1:$1,0))),KS35),"")</f>
        <v>203.60940733148999</v>
      </c>
      <c r="KU35" s="59">
        <f>+IFERROR(IF(ISTEXT(KU$5)=FALSE,(INDEX(BCR!$1:$1048576,MATCH('Estadísticas BCR'!KU$5,BCR!$A:$A,0),MATCH('Estadísticas BCR'!$B35,BCR!$1:$1,0))),KT35),"")</f>
        <v>197.072574284517</v>
      </c>
      <c r="KV35" s="59">
        <f>+IFERROR(IF(ISTEXT(KV$5)=FALSE,(INDEX(BCR!$1:$1048576,MATCH('Estadísticas BCR'!KV$5,BCR!$A:$A,0),MATCH('Estadísticas BCR'!$B35,BCR!$1:$1,0))),KU35),"")</f>
        <v>193.585028172997</v>
      </c>
      <c r="KW35" s="59">
        <f>+IFERROR(IF(ISTEXT(KW$5)=FALSE,(INDEX(BCR!$1:$1048576,MATCH('Estadísticas BCR'!KW$5,BCR!$A:$A,0),MATCH('Estadísticas BCR'!$B35,BCR!$1:$1,0))),KV35),"")</f>
        <v>187.34422138452001</v>
      </c>
      <c r="KX35" s="59">
        <f>+IFERROR(IF(ISTEXT(KX$5)=FALSE,(INDEX(BCR!$1:$1048576,MATCH('Estadísticas BCR'!KX$5,BCR!$A:$A,0),MATCH('Estadísticas BCR'!$B35,BCR!$1:$1,0))),KW35),"")</f>
        <v>197.128561823703</v>
      </c>
      <c r="KY35" s="59">
        <f>+IFERROR(IF(ISTEXT(KY$5)=FALSE,(INDEX(BCR!$1:$1048576,MATCH('Estadísticas BCR'!KY$5,BCR!$A:$A,0),MATCH('Estadísticas BCR'!$B35,BCR!$1:$1,0))),KX35),"")</f>
        <v>215.739656214847</v>
      </c>
      <c r="KZ35" s="59">
        <f>+IFERROR(IF(ISTEXT(KZ$5)=FALSE,(INDEX(BCR!$1:$1048576,MATCH('Estadísticas BCR'!KZ$5,BCR!$A:$A,0),MATCH('Estadísticas BCR'!$B35,BCR!$1:$1,0))),KY35),"")</f>
        <v>234.021482779525</v>
      </c>
      <c r="LA35" s="59">
        <f>+IFERROR(IF(ISTEXT(LA$5)=FALSE,(INDEX(BCR!$1:$1048576,MATCH('Estadísticas BCR'!LA$5,BCR!$A:$A,0),MATCH('Estadísticas BCR'!$B35,BCR!$1:$1,0))),KZ35),"")</f>
        <v>203.46236803497601</v>
      </c>
      <c r="LB35" s="59">
        <f>+IFERROR(IF(ISTEXT(LB$5)=FALSE,(INDEX(BCR!$1:$1048576,MATCH('Estadísticas BCR'!LB$5,BCR!$A:$A,0),MATCH('Estadísticas BCR'!$B35,BCR!$1:$1,0))),LA35),"")</f>
        <v>204.186929213144</v>
      </c>
      <c r="LC35" s="60">
        <f>+IFERROR(IF(ISTEXT(LC$5)=FALSE,(INDEX(BCR!$1:$1048576,MATCH('Estadísticas BCR'!LC$5,BCR!$A:$A,0),MATCH('Estadísticas BCR'!$B35,BCR!$1:$1,0))),LB35),"")</f>
        <v>204.186929213144</v>
      </c>
      <c r="LD35" s="59">
        <f>+IFERROR(IF(ISTEXT(LD$5)=FALSE,(INDEX(BCR!$1:$1048576,MATCH('Estadísticas BCR'!LD$5,BCR!$A:$A,0),MATCH('Estadísticas BCR'!$B35,BCR!$1:$1,0))),LC35),"")</f>
        <v>216.034887815948</v>
      </c>
      <c r="LE35" s="59">
        <f>+IFERROR(IF(ISTEXT(LE$5)=FALSE,(INDEX(BCR!$1:$1048576,MATCH('Estadísticas BCR'!LE$5,BCR!$A:$A,0),MATCH('Estadísticas BCR'!$B35,BCR!$1:$1,0))),LD35),"")</f>
        <v>202.89999805371599</v>
      </c>
      <c r="LF35" s="59">
        <f>+IFERROR(IF(ISTEXT(LF$5)=FALSE,(INDEX(BCR!$1:$1048576,MATCH('Estadísticas BCR'!LF$5,BCR!$A:$A,0),MATCH('Estadísticas BCR'!$B35,BCR!$1:$1,0))),LE35),"")</f>
        <v>208.58243512284901</v>
      </c>
      <c r="LG35" s="59">
        <f>+IFERROR(IF(ISTEXT(LG$5)=FALSE,(INDEX(BCR!$1:$1048576,MATCH('Estadísticas BCR'!LG$5,BCR!$A:$A,0),MATCH('Estadísticas BCR'!$B35,BCR!$1:$1,0))),LF35),"")</f>
        <v>241.49954947567699</v>
      </c>
      <c r="LH35" s="59">
        <f>+IFERROR(IF(ISTEXT(LH$5)=FALSE,(INDEX(BCR!$1:$1048576,MATCH('Estadísticas BCR'!LH$5,BCR!$A:$A,0),MATCH('Estadísticas BCR'!$B35,BCR!$1:$1,0))),LG35),"")</f>
        <v>226.104370189006</v>
      </c>
      <c r="LI35" s="59">
        <f>+IFERROR(IF(ISTEXT(LI$5)=FALSE,(INDEX(BCR!$1:$1048576,MATCH('Estadísticas BCR'!LI$5,BCR!$A:$A,0),MATCH('Estadísticas BCR'!$B35,BCR!$1:$1,0))),LH35),"")</f>
        <v>210.63598831088001</v>
      </c>
      <c r="LJ35" s="59">
        <f>+IFERROR(IF(ISTEXT(LJ$5)=FALSE,(INDEX(BCR!$1:$1048576,MATCH('Estadísticas BCR'!LJ$5,BCR!$A:$A,0),MATCH('Estadísticas BCR'!$B35,BCR!$1:$1,0))),LI35),"")</f>
        <v>236.99353217605201</v>
      </c>
      <c r="LK35" s="59">
        <f>+IFERROR(IF(ISTEXT(LK$5)=FALSE,(INDEX(BCR!$1:$1048576,MATCH('Estadísticas BCR'!LK$5,BCR!$A:$A,0),MATCH('Estadísticas BCR'!$B35,BCR!$1:$1,0))),LJ35),"")</f>
        <v>243.95136204926399</v>
      </c>
      <c r="LL35" s="59">
        <f>+IFERROR(IF(ISTEXT(LL$5)=FALSE,(INDEX(BCR!$1:$1048576,MATCH('Estadísticas BCR'!LL$5,BCR!$A:$A,0),MATCH('Estadísticas BCR'!$B35,BCR!$1:$1,0))),LK35),"")</f>
        <v>215.70639089363399</v>
      </c>
      <c r="LM35" s="59">
        <f>+IFERROR(IF(ISTEXT(LM$5)=FALSE,(INDEX(BCR!$1:$1048576,MATCH('Estadísticas BCR'!LM$5,BCR!$A:$A,0),MATCH('Estadísticas BCR'!$B35,BCR!$1:$1,0))),LL35),"")</f>
        <v>266.24654227728399</v>
      </c>
      <c r="LN35" s="59">
        <f>+IFERROR(IF(ISTEXT(LN$5)=FALSE,(INDEX(BCR!$1:$1048576,MATCH('Estadísticas BCR'!LN$5,BCR!$A:$A,0),MATCH('Estadísticas BCR'!$B35,BCR!$1:$1,0))),LM35),"")</f>
        <v>247.85632275930001</v>
      </c>
      <c r="LO35" s="59">
        <f>+IFERROR(IF(ISTEXT(LO$5)=FALSE,(INDEX(BCR!$1:$1048576,MATCH('Estadísticas BCR'!LO$5,BCR!$A:$A,0),MATCH('Estadísticas BCR'!$B35,BCR!$1:$1,0))),LN35),"")</f>
        <v>261.75118042775699</v>
      </c>
      <c r="LP35" s="60">
        <f>+IFERROR(IF(ISTEXT(LP$5)=FALSE,(INDEX(BCR!$1:$1048576,MATCH('Estadísticas BCR'!LP$5,BCR!$A:$A,0),MATCH('Estadísticas BCR'!$B35,BCR!$1:$1,0))),LO35),"")</f>
        <v>261.75118042775699</v>
      </c>
      <c r="LQ35" s="59">
        <f>+IFERROR(IF(ISTEXT(LQ$5)=FALSE,(INDEX(BCR!$1:$1048576,MATCH('Estadísticas BCR'!LQ$5,BCR!$A:$A,0),MATCH('Estadísticas BCR'!$B35,BCR!$1:$1,0))),LP35),"")</f>
        <v>274.79338745678501</v>
      </c>
      <c r="LR35" s="59">
        <f>+IFERROR(IF(ISTEXT(LR$5)=FALSE,(INDEX(BCR!$1:$1048576,MATCH('Estadísticas BCR'!LR$5,BCR!$A:$A,0),MATCH('Estadísticas BCR'!$B35,BCR!$1:$1,0))),LQ35),"")</f>
        <v>222.905529321675</v>
      </c>
      <c r="LS35" s="59">
        <f>+IFERROR(IF(ISTEXT(LS$5)=FALSE,(INDEX(BCR!$1:$1048576,MATCH('Estadísticas BCR'!LS$5,BCR!$A:$A,0),MATCH('Estadísticas BCR'!$B35,BCR!$1:$1,0))),LR35),"")</f>
        <v>258.223455253255</v>
      </c>
      <c r="LT35" s="59">
        <f>+IFERROR(IF(ISTEXT(LT$5)=FALSE,(INDEX(BCR!$1:$1048576,MATCH('Estadísticas BCR'!LT$5,BCR!$A:$A,0),MATCH('Estadísticas BCR'!$B35,BCR!$1:$1,0))),LS35),"")</f>
        <v>261.90660593265602</v>
      </c>
      <c r="LU35" s="59">
        <f>+IFERROR(IF(ISTEXT(LU$5)=FALSE,(INDEX(BCR!$1:$1048576,MATCH('Estadísticas BCR'!LU$5,BCR!$A:$A,0),MATCH('Estadísticas BCR'!$B35,BCR!$1:$1,0))),LT35),"")</f>
        <v>275.524254724549</v>
      </c>
      <c r="LV35" s="59">
        <f>+IFERROR(IF(ISTEXT(LV$5)=FALSE,(INDEX(BCR!$1:$1048576,MATCH('Estadísticas BCR'!LV$5,BCR!$A:$A,0),MATCH('Estadísticas BCR'!$B35,BCR!$1:$1,0))),LU35),"")</f>
        <v>254.849539376221</v>
      </c>
      <c r="LW35" s="59">
        <f>+IFERROR(IF(ISTEXT(LW$5)=FALSE,(INDEX(BCR!$1:$1048576,MATCH('Estadísticas BCR'!LW$5,BCR!$A:$A,0),MATCH('Estadísticas BCR'!$B35,BCR!$1:$1,0))),LV35),"")</f>
        <v>284.78496032279099</v>
      </c>
      <c r="LX35" s="59">
        <v>276</v>
      </c>
      <c r="LY35" s="59">
        <f>+IFERROR(IF(ISTEXT(LY$5)=FALSE,(INDEX(BCR!$1:$1048576,MATCH('Estadísticas BCR'!LY$5,BCR!$A:$A,0),MATCH('Estadísticas BCR'!$B35,BCR!$1:$1,0))),LX35),"")</f>
        <v>256.45966028527698</v>
      </c>
      <c r="LZ35" s="59">
        <f>+IFERROR(IF(ISTEXT(LZ$5)=FALSE,(INDEX(BCR!$1:$1048576,MATCH('Estadísticas BCR'!LZ$5,BCR!$A:$A,0),MATCH('Estadísticas BCR'!$B35,BCR!$1:$1,0))),LY35),"")</f>
        <v>300.58939239788901</v>
      </c>
      <c r="MA35" s="59">
        <f>+IFERROR(IF(ISTEXT(MA$5)=FALSE,(INDEX(BCR!$1:$1048576,MATCH('Estadísticas BCR'!MA$5,BCR!$A:$A,0),MATCH('Estadísticas BCR'!$B35,BCR!$1:$1,0))),LZ35),"")</f>
        <v>269.97676625780099</v>
      </c>
      <c r="MB35" s="59">
        <f>+IFERROR(IF(ISTEXT(MB$5)=FALSE,(INDEX(BCR!$1:$1048576,MATCH('Estadísticas BCR'!MB$5,BCR!$A:$A,0),MATCH('Estadísticas BCR'!$B35,BCR!$1:$1,0))),MA35),"")</f>
        <v>306.26924673812698</v>
      </c>
      <c r="MC35" s="60">
        <f>+IFERROR(IF(ISTEXT(MC$5)=FALSE,(INDEX(BCR!$1:$1048576,MATCH('Estadísticas BCR'!MC$5,BCR!$A:$A,0),MATCH('Estadísticas BCR'!$B35,BCR!$1:$1,0))),MB35),"")</f>
        <v>306.26924673812698</v>
      </c>
      <c r="MD35" s="59">
        <f>+IFERROR(IF(ISTEXT(MD$5)=FALSE,(INDEX(BCR!$1:$1048576,MATCH('Estadísticas BCR'!MD$5,BCR!$A:$A,0),MATCH('Estadísticas BCR'!$B35,BCR!$1:$1,0))),MC35),"")</f>
        <v>270.934809357738</v>
      </c>
      <c r="ME35" s="59">
        <f>+IFERROR(IF(ISTEXT(ME$5)=FALSE,(INDEX(BCR!$1:$1048576,MATCH('Estadísticas BCR'!ME$5,BCR!$A:$A,0),MATCH('Estadísticas BCR'!$B35,BCR!$1:$1,0))),MD35),"")</f>
        <v>244.173038711429</v>
      </c>
      <c r="MF35" s="59">
        <f>+IFERROR(IF(ISTEXT(MF$5)=FALSE,(INDEX(BCR!$1:$1048576,MATCH('Estadísticas BCR'!MF$5,BCR!$A:$A,0),MATCH('Estadísticas BCR'!$B35,BCR!$1:$1,0))),ME35),"")</f>
        <v>0</v>
      </c>
      <c r="MG35" s="59" t="str">
        <f>+IFERROR(IF(ISTEXT(MG$5)=FALSE,(INDEX(BCR!$1:$1048576,MATCH('Estadísticas BCR'!MG$5,BCR!$A:$A,0),MATCH('Estadísticas BCR'!$B35,BCR!$1:$1,0))),MF35),"")</f>
        <v/>
      </c>
      <c r="MH35" s="59" t="str">
        <f>+IFERROR(IF(ISTEXT(MH$5)=FALSE,(INDEX(BCR!$1:$1048576,MATCH('Estadísticas BCR'!MH$5,BCR!$A:$A,0),MATCH('Estadísticas BCR'!$B35,BCR!$1:$1,0))),MG35),"")</f>
        <v/>
      </c>
      <c r="MI35" s="59" t="str">
        <f>+IFERROR(IF(ISTEXT(MI$5)=FALSE,(INDEX(BCR!$1:$1048576,MATCH('Estadísticas BCR'!MI$5,BCR!$A:$A,0),MATCH('Estadísticas BCR'!$B35,BCR!$1:$1,0))),MH35),"")</f>
        <v/>
      </c>
      <c r="MJ35" s="59" t="str">
        <f>+IFERROR(IF(ISTEXT(MJ$5)=FALSE,(INDEX(BCR!$1:$1048576,MATCH('Estadísticas BCR'!MJ$5,BCR!$A:$A,0),MATCH('Estadísticas BCR'!$B35,BCR!$1:$1,0))),MI35),"")</f>
        <v/>
      </c>
      <c r="MK35" s="59">
        <v>276</v>
      </c>
      <c r="ML35" s="59" t="str">
        <f>+IFERROR(IF(ISTEXT(ML$5)=FALSE,(INDEX(BCR!$1:$1048576,MATCH('Estadísticas BCR'!ML$5,BCR!$A:$A,0),MATCH('Estadísticas BCR'!$B35,BCR!$1:$1,0))),MK35),"")</f>
        <v/>
      </c>
      <c r="MM35" s="59" t="str">
        <f>+IFERROR(IF(ISTEXT(MM$5)=FALSE,(INDEX(BCR!$1:$1048576,MATCH('Estadísticas BCR'!MM$5,BCR!$A:$A,0),MATCH('Estadísticas BCR'!$B35,BCR!$1:$1,0))),ML35),"")</f>
        <v/>
      </c>
      <c r="MN35" s="59" t="str">
        <f>+IFERROR(IF(ISTEXT(MN$5)=FALSE,(INDEX(BCR!$1:$1048576,MATCH('Estadísticas BCR'!MN$5,BCR!$A:$A,0),MATCH('Estadísticas BCR'!$B35,BCR!$1:$1,0))),MM35),"")</f>
        <v/>
      </c>
      <c r="MO35" s="59" t="str">
        <f>+IFERROR(IF(ISTEXT(MO$5)=FALSE,(INDEX(BCR!$1:$1048576,MATCH('Estadísticas BCR'!MO$5,BCR!$A:$A,0),MATCH('Estadísticas BCR'!$B35,BCR!$1:$1,0))),MN35),"")</f>
        <v/>
      </c>
      <c r="MP35" s="60" t="str">
        <f>+IFERROR(IF(ISTEXT(MP$5)=FALSE,(INDEX(BCR!$1:$1048576,MATCH('Estadísticas BCR'!MP$5,BCR!$A:$A,0),MATCH('Estadísticas BCR'!$B35,BCR!$1:$1,0))),MO35),"")</f>
        <v/>
      </c>
    </row>
    <row r="36" spans="1:354" outlineLevel="1">
      <c r="B36" s="9" t="s">
        <v>29</v>
      </c>
      <c r="C36" s="112" t="s">
        <v>300</v>
      </c>
      <c r="D36" s="104">
        <f>+IFERROR(IF(ISTEXT(D$5)=FALSE,(INDEX(BCR!$1:$1048576,MATCH('Estadísticas BCR'!D$5,BCR!$A:$A,0),MATCH('Estadísticas BCR'!$B36,BCR!$1:$1,0))),#REF!),"")</f>
        <v>0</v>
      </c>
      <c r="E36" s="104">
        <f>+IFERROR(IF(ISTEXT(E$5)=FALSE,(INDEX(BCR!$1:$1048576,MATCH('Estadísticas BCR'!E$5,BCR!$A:$A,0),MATCH('Estadísticas BCR'!$B36,BCR!$1:$1,0))),D36),"")</f>
        <v>0</v>
      </c>
      <c r="F36" s="104">
        <f>+IFERROR(IF(ISTEXT(F$5)=FALSE,(INDEX(BCR!$1:$1048576,MATCH('Estadísticas BCR'!F$5,BCR!$A:$A,0),MATCH('Estadísticas BCR'!$B36,BCR!$1:$1,0))),E36),"")</f>
        <v>0</v>
      </c>
      <c r="G36" s="104" t="str">
        <f>+IFERROR(IF(ISTEXT(G$5)=FALSE,(INDEX(BCR!$1:$1048576,MATCH('Estadísticas BCR'!G$5,BCR!$A:$A,0),MATCH('Estadísticas BCR'!$B36,BCR!$1:$1,0))),F36),"")</f>
        <v/>
      </c>
      <c r="H36" s="104">
        <f>+IFERROR(IF(ISTEXT(H$5)=FALSE,(INDEX(BCR!$1:$1048576,MATCH('Estadísticas BCR'!H$5,BCR!$A:$A,0),MATCH('Estadísticas BCR'!$B36,BCR!$1:$1,0))),G36),"")</f>
        <v>0</v>
      </c>
      <c r="I36" s="104">
        <f>+IFERROR(IF(ISTEXT(I$5)=FALSE,(INDEX(BCR!$1:$1048576,MATCH('Estadísticas BCR'!I$5,BCR!$A:$A,0),MATCH('Estadísticas BCR'!$B36,BCR!$1:$1,0))),H36),"")</f>
        <v>0</v>
      </c>
      <c r="J36" s="104">
        <f>+IFERROR(IF(ISTEXT(J$5)=FALSE,(INDEX(BCR!$1:$1048576,MATCH('Estadísticas BCR'!J$5,BCR!$A:$A,0),MATCH('Estadísticas BCR'!$B36,BCR!$1:$1,0))),I36),"")</f>
        <v>0</v>
      </c>
      <c r="K36" s="104">
        <f>+IFERROR(IF(ISTEXT(K$5)=FALSE,(INDEX(BCR!$1:$1048576,MATCH('Estadísticas BCR'!K$5,BCR!$A:$A,0),MATCH('Estadísticas BCR'!$B36,BCR!$1:$1,0))),J36),"")</f>
        <v>0</v>
      </c>
      <c r="L36" s="104">
        <f>+IFERROR(IF(ISTEXT(L$5)=FALSE,(INDEX(BCR!$1:$1048576,MATCH('Estadísticas BCR'!L$5,BCR!$A:$A,0),MATCH('Estadísticas BCR'!$B36,BCR!$1:$1,0))),K36),"")</f>
        <v>0</v>
      </c>
      <c r="M36" s="104">
        <f>+IFERROR(IF(ISTEXT(M$5)=FALSE,(INDEX(BCR!$1:$1048576,MATCH('Estadísticas BCR'!M$5,BCR!$A:$A,0),MATCH('Estadísticas BCR'!$B36,BCR!$1:$1,0))),L36),"")</f>
        <v>0</v>
      </c>
      <c r="N36" s="104">
        <f>+IFERROR(IF(ISTEXT(N$5)=FALSE,(INDEX(BCR!$1:$1048576,MATCH('Estadísticas BCR'!N$5,BCR!$A:$A,0),MATCH('Estadísticas BCR'!$B36,BCR!$1:$1,0))),M36),"")</f>
        <v>0</v>
      </c>
      <c r="O36" s="104">
        <f>+IFERROR(IF(ISTEXT(O$5)=FALSE,(INDEX(BCR!$1:$1048576,MATCH('Estadísticas BCR'!O$5,BCR!$A:$A,0),MATCH('Estadísticas BCR'!$B36,BCR!$1:$1,0))),N36),"")</f>
        <v>0</v>
      </c>
      <c r="P36" s="60">
        <f>+IFERROR(IF(ISTEXT(P$5)=FALSE,(INDEX(BCR!$1:$1048576,MATCH('Estadísticas BCR'!P$5,BCR!$A:$A,0),MATCH('Estadísticas BCR'!$B36,BCR!$1:$1,0))),O36),"")</f>
        <v>0</v>
      </c>
      <c r="Q36" s="104">
        <f>+IFERROR(IF(ISTEXT(Q$5)=FALSE,(INDEX(BCR!$1:$1048576,MATCH('Estadísticas BCR'!Q$5,BCR!$A:$A,0),MATCH('Estadísticas BCR'!$B36,BCR!$1:$1,0))),#REF!),"")</f>
        <v>0</v>
      </c>
      <c r="R36" s="104">
        <f>+IFERROR(IF(ISTEXT(R$5)=FALSE,(INDEX(BCR!$1:$1048576,MATCH('Estadísticas BCR'!R$5,BCR!$A:$A,0),MATCH('Estadísticas BCR'!$B36,BCR!$1:$1,0))),Q36),"")</f>
        <v>0</v>
      </c>
      <c r="S36" s="104">
        <f>+IFERROR(IF(ISTEXT(S$5)=FALSE,(INDEX(BCR!$1:$1048576,MATCH('Estadísticas BCR'!S$5,BCR!$A:$A,0),MATCH('Estadísticas BCR'!$B36,BCR!$1:$1,0))),R36),"")</f>
        <v>0</v>
      </c>
      <c r="T36" s="104">
        <f>+IFERROR(IF(ISTEXT(T$5)=FALSE,(INDEX(BCR!$1:$1048576,MATCH('Estadísticas BCR'!T$5,BCR!$A:$A,0),MATCH('Estadísticas BCR'!$B36,BCR!$1:$1,0))),S36),"")</f>
        <v>0</v>
      </c>
      <c r="U36" s="104">
        <f>+IFERROR(IF(ISTEXT(U$5)=FALSE,(INDEX(BCR!$1:$1048576,MATCH('Estadísticas BCR'!U$5,BCR!$A:$A,0),MATCH('Estadísticas BCR'!$B36,BCR!$1:$1,0))),T36),"")</f>
        <v>0</v>
      </c>
      <c r="V36" s="104">
        <f>+IFERROR(IF(ISTEXT(V$5)=FALSE,(INDEX(BCR!$1:$1048576,MATCH('Estadísticas BCR'!V$5,BCR!$A:$A,0),MATCH('Estadísticas BCR'!$B36,BCR!$1:$1,0))),U36),"")</f>
        <v>0</v>
      </c>
      <c r="W36" s="104">
        <f>+IFERROR(IF(ISTEXT(W$5)=FALSE,(INDEX(BCR!$1:$1048576,MATCH('Estadísticas BCR'!W$5,BCR!$A:$A,0),MATCH('Estadísticas BCR'!$B36,BCR!$1:$1,0))),V36),"")</f>
        <v>0</v>
      </c>
      <c r="X36" s="104">
        <f>+IFERROR(IF(ISTEXT(X$5)=FALSE,(INDEX(BCR!$1:$1048576,MATCH('Estadísticas BCR'!X$5,BCR!$A:$A,0),MATCH('Estadísticas BCR'!$B36,BCR!$1:$1,0))),W36),"")</f>
        <v>0</v>
      </c>
      <c r="Y36" s="104">
        <f>+IFERROR(IF(ISTEXT(Y$5)=FALSE,(INDEX(BCR!$1:$1048576,MATCH('Estadísticas BCR'!Y$5,BCR!$A:$A,0),MATCH('Estadísticas BCR'!$B36,BCR!$1:$1,0))),X36),"")</f>
        <v>0</v>
      </c>
      <c r="Z36" s="104">
        <f>+IFERROR(IF(ISTEXT(Z$5)=FALSE,(INDEX(BCR!$1:$1048576,MATCH('Estadísticas BCR'!Z$5,BCR!$A:$A,0),MATCH('Estadísticas BCR'!$B36,BCR!$1:$1,0))),Y36),"")</f>
        <v>0</v>
      </c>
      <c r="AA36" s="104">
        <f>+IFERROR(IF(ISTEXT(AA$5)=FALSE,(INDEX(BCR!$1:$1048576,MATCH('Estadísticas BCR'!AA$5,BCR!$A:$A,0),MATCH('Estadísticas BCR'!$B36,BCR!$1:$1,0))),Z36),"")</f>
        <v>0</v>
      </c>
      <c r="AB36" s="104">
        <f>+IFERROR(IF(ISTEXT(AB$5)=FALSE,(INDEX(BCR!$1:$1048576,MATCH('Estadísticas BCR'!AB$5,BCR!$A:$A,0),MATCH('Estadísticas BCR'!$B36,BCR!$1:$1,0))),AA36),"")</f>
        <v>0</v>
      </c>
      <c r="AC36" s="60">
        <f>+IFERROR(IF(ISTEXT(AC$5)=FALSE,(INDEX(BCR!$1:$1048576,MATCH('Estadísticas BCR'!AC$5,BCR!$A:$A,0),MATCH('Estadísticas BCR'!$B36,BCR!$1:$1,0))),AB36),"")</f>
        <v>0</v>
      </c>
      <c r="AD36" s="59">
        <f>+IFERROR(IF(ISTEXT(AD$5)=FALSE,(INDEX(BCR!$1:$1048576,MATCH('Estadísticas BCR'!AD$5,BCR!$A:$A,0),MATCH('Estadísticas BCR'!$B36,BCR!$1:$1,0))),#REF!),"")</f>
        <v>0</v>
      </c>
      <c r="AE36" s="59">
        <f>+IFERROR(IF(ISTEXT(AE$5)=FALSE,(INDEX(BCR!$1:$1048576,MATCH('Estadísticas BCR'!AE$5,BCR!$A:$A,0),MATCH('Estadísticas BCR'!$B36,BCR!$1:$1,0))),AD36),"")</f>
        <v>0</v>
      </c>
      <c r="AF36" s="59">
        <f>+IFERROR(IF(ISTEXT(AF$5)=FALSE,(INDEX(BCR!$1:$1048576,MATCH('Estadísticas BCR'!AF$5,BCR!$A:$A,0),MATCH('Estadísticas BCR'!$B36,BCR!$1:$1,0))),AE36),"")</f>
        <v>0</v>
      </c>
      <c r="AG36" s="59">
        <f>+IFERROR(IF(ISTEXT(AG$5)=FALSE,(INDEX(BCR!$1:$1048576,MATCH('Estadísticas BCR'!AG$5,BCR!$A:$A,0),MATCH('Estadísticas BCR'!$B36,BCR!$1:$1,0))),AF36),"")</f>
        <v>0</v>
      </c>
      <c r="AH36" s="59">
        <f>+IFERROR(IF(ISTEXT(AH$5)=FALSE,(INDEX(BCR!$1:$1048576,MATCH('Estadísticas BCR'!AH$5,BCR!$A:$A,0),MATCH('Estadísticas BCR'!$B36,BCR!$1:$1,0))),AG36),"")</f>
        <v>0</v>
      </c>
      <c r="AI36" s="59">
        <f>+IFERROR(IF(ISTEXT(AI$5)=FALSE,(INDEX(BCR!$1:$1048576,MATCH('Estadísticas BCR'!AI$5,BCR!$A:$A,0),MATCH('Estadísticas BCR'!$B36,BCR!$1:$1,0))),AH36),"")</f>
        <v>0</v>
      </c>
      <c r="AJ36" s="59">
        <f>+IFERROR(IF(ISTEXT(AJ$5)=FALSE,(INDEX(BCR!$1:$1048576,MATCH('Estadísticas BCR'!AJ$5,BCR!$A:$A,0),MATCH('Estadísticas BCR'!$B36,BCR!$1:$1,0))),AI36),"")</f>
        <v>0</v>
      </c>
      <c r="AK36" s="59">
        <f>+IFERROR(IF(ISTEXT(AK$5)=FALSE,(INDEX(BCR!$1:$1048576,MATCH('Estadísticas BCR'!AK$5,BCR!$A:$A,0),MATCH('Estadísticas BCR'!$B36,BCR!$1:$1,0))),AJ36),"")</f>
        <v>0</v>
      </c>
      <c r="AL36" s="59">
        <f>+IFERROR(IF(ISTEXT(AL$5)=FALSE,(INDEX(BCR!$1:$1048576,MATCH('Estadísticas BCR'!AL$5,BCR!$A:$A,0),MATCH('Estadísticas BCR'!$B36,BCR!$1:$1,0))),AK36),"")</f>
        <v>0</v>
      </c>
      <c r="AM36" s="59">
        <f>+IFERROR(IF(ISTEXT(AM$5)=FALSE,(INDEX(BCR!$1:$1048576,MATCH('Estadísticas BCR'!AM$5,BCR!$A:$A,0),MATCH('Estadísticas BCR'!$B36,BCR!$1:$1,0))),AL36),"")</f>
        <v>0</v>
      </c>
      <c r="AN36" s="59">
        <f>+IFERROR(IF(ISTEXT(AN$5)=FALSE,(INDEX(BCR!$1:$1048576,MATCH('Estadísticas BCR'!AN$5,BCR!$A:$A,0),MATCH('Estadísticas BCR'!$B36,BCR!$1:$1,0))),AM36),"")</f>
        <v>0</v>
      </c>
      <c r="AO36" s="59">
        <f>+IFERROR(IF(ISTEXT(AO$5)=FALSE,(INDEX(BCR!$1:$1048576,MATCH('Estadísticas BCR'!AO$5,BCR!$A:$A,0),MATCH('Estadísticas BCR'!$B36,BCR!$1:$1,0))),AN36),"")</f>
        <v>0</v>
      </c>
      <c r="AP36" s="60">
        <f>+IFERROR(IF(ISTEXT(AP$5)=FALSE,(INDEX(BCR!$1:$1048576,MATCH('Estadísticas BCR'!AP$5,BCR!$A:$A,0),MATCH('Estadísticas BCR'!$B36,BCR!$1:$1,0))),AO36),"")</f>
        <v>0</v>
      </c>
      <c r="AQ36" s="59">
        <f>+IFERROR(IF(ISTEXT(AQ$5)=FALSE,(INDEX(BCR!$1:$1048576,MATCH('Estadísticas BCR'!AQ$5,BCR!$A:$A,0),MATCH('Estadísticas BCR'!$B36,BCR!$1:$1,0))),#REF!),"")</f>
        <v>0</v>
      </c>
      <c r="AR36" s="59">
        <f>+IFERROR(IF(ISTEXT(AR$5)=FALSE,(INDEX(BCR!$1:$1048576,MATCH('Estadísticas BCR'!AR$5,BCR!$A:$A,0),MATCH('Estadísticas BCR'!$B36,BCR!$1:$1,0))),AQ36),"")</f>
        <v>0</v>
      </c>
      <c r="AS36" s="59">
        <f>+IFERROR(IF(ISTEXT(AS$5)=FALSE,(INDEX(BCR!$1:$1048576,MATCH('Estadísticas BCR'!AS$5,BCR!$A:$A,0),MATCH('Estadísticas BCR'!$B36,BCR!$1:$1,0))),AR36),"")</f>
        <v>0</v>
      </c>
      <c r="AT36" s="59">
        <f>+IFERROR(IF(ISTEXT(AT$5)=FALSE,(INDEX(BCR!$1:$1048576,MATCH('Estadísticas BCR'!AT$5,BCR!$A:$A,0),MATCH('Estadísticas BCR'!$B36,BCR!$1:$1,0))),AS36),"")</f>
        <v>0</v>
      </c>
      <c r="AU36" s="59">
        <f>+IFERROR(IF(ISTEXT(AU$5)=FALSE,(INDEX(BCR!$1:$1048576,MATCH('Estadísticas BCR'!AU$5,BCR!$A:$A,0),MATCH('Estadísticas BCR'!$B36,BCR!$1:$1,0))),AT36),"")</f>
        <v>0</v>
      </c>
      <c r="AV36" s="59">
        <f>+IFERROR(IF(ISTEXT(AV$5)=FALSE,(INDEX(BCR!$1:$1048576,MATCH('Estadísticas BCR'!AV$5,BCR!$A:$A,0),MATCH('Estadísticas BCR'!$B36,BCR!$1:$1,0))),AU36),"")</f>
        <v>0</v>
      </c>
      <c r="AW36" s="59">
        <f>+IFERROR(IF(ISTEXT(AW$5)=FALSE,(INDEX(BCR!$1:$1048576,MATCH('Estadísticas BCR'!AW$5,BCR!$A:$A,0),MATCH('Estadísticas BCR'!$B36,BCR!$1:$1,0))),AV36),"")</f>
        <v>0</v>
      </c>
      <c r="AX36" s="59">
        <f>+IFERROR(IF(ISTEXT(AX$5)=FALSE,(INDEX(BCR!$1:$1048576,MATCH('Estadísticas BCR'!AX$5,BCR!$A:$A,0),MATCH('Estadísticas BCR'!$B36,BCR!$1:$1,0))),AW36),"")</f>
        <v>0</v>
      </c>
      <c r="AY36" s="59">
        <f>+IFERROR(IF(ISTEXT(AY$5)=FALSE,(INDEX(BCR!$1:$1048576,MATCH('Estadísticas BCR'!AY$5,BCR!$A:$A,0),MATCH('Estadísticas BCR'!$B36,BCR!$1:$1,0))),AX36),"")</f>
        <v>0</v>
      </c>
      <c r="AZ36" s="59">
        <f>+IFERROR(IF(ISTEXT(AZ$5)=FALSE,(INDEX(BCR!$1:$1048576,MATCH('Estadísticas BCR'!AZ$5,BCR!$A:$A,0),MATCH('Estadísticas BCR'!$B36,BCR!$1:$1,0))),AY36),"")</f>
        <v>0</v>
      </c>
      <c r="BA36" s="59">
        <f>+IFERROR(IF(ISTEXT(BA$5)=FALSE,(INDEX(BCR!$1:$1048576,MATCH('Estadísticas BCR'!BA$5,BCR!$A:$A,0),MATCH('Estadísticas BCR'!$B36,BCR!$1:$1,0))),AZ36),"")</f>
        <v>0</v>
      </c>
      <c r="BB36" s="59">
        <f>+IFERROR(IF(ISTEXT(BB$5)=FALSE,(INDEX(BCR!$1:$1048576,MATCH('Estadísticas BCR'!BB$5,BCR!$A:$A,0),MATCH('Estadísticas BCR'!$B36,BCR!$1:$1,0))),BA36),"")</f>
        <v>0</v>
      </c>
      <c r="BC36" s="60">
        <f>+IFERROR(IF(ISTEXT(BC$5)=FALSE,(INDEX(BCR!$1:$1048576,MATCH('Estadísticas BCR'!BC$5,BCR!$A:$A,0),MATCH('Estadísticas BCR'!$B36,BCR!$1:$1,0))),BB36),"")</f>
        <v>0</v>
      </c>
      <c r="BD36" s="59">
        <f>+IFERROR(IF(ISTEXT(BD$5)=FALSE,(INDEX(BCR!$1:$1048576,MATCH('Estadísticas BCR'!BD$5,BCR!$A:$A,0),MATCH('Estadísticas BCR'!$B36,BCR!$1:$1,0))),#REF!),"")</f>
        <v>0</v>
      </c>
      <c r="BE36" s="59">
        <f>+IFERROR(IF(ISTEXT(BE$5)=FALSE,(INDEX(BCR!$1:$1048576,MATCH('Estadísticas BCR'!BE$5,BCR!$A:$A,0),MATCH('Estadísticas BCR'!$B36,BCR!$1:$1,0))),BD36),"")</f>
        <v>0</v>
      </c>
      <c r="BF36" s="59">
        <f>+IFERROR(IF(ISTEXT(BF$5)=FALSE,(INDEX(BCR!$1:$1048576,MATCH('Estadísticas BCR'!BF$5,BCR!$A:$A,0),MATCH('Estadísticas BCR'!$B36,BCR!$1:$1,0))),BE36),"")</f>
        <v>0</v>
      </c>
      <c r="BG36" s="59">
        <f>+IFERROR(IF(ISTEXT(BG$5)=FALSE,(INDEX(BCR!$1:$1048576,MATCH('Estadísticas BCR'!BG$5,BCR!$A:$A,0),MATCH('Estadísticas BCR'!$B36,BCR!$1:$1,0))),BF36),"")</f>
        <v>0</v>
      </c>
      <c r="BH36" s="59">
        <f>+IFERROR(IF(ISTEXT(BH$5)=FALSE,(INDEX(BCR!$1:$1048576,MATCH('Estadísticas BCR'!BH$5,BCR!$A:$A,0),MATCH('Estadísticas BCR'!$B36,BCR!$1:$1,0))),BG36),"")</f>
        <v>0</v>
      </c>
      <c r="BI36" s="59">
        <f>+IFERROR(IF(ISTEXT(BI$5)=FALSE,(INDEX(BCR!$1:$1048576,MATCH('Estadísticas BCR'!BI$5,BCR!$A:$A,0),MATCH('Estadísticas BCR'!$B36,BCR!$1:$1,0))),BH36),"")</f>
        <v>0</v>
      </c>
      <c r="BJ36" s="59">
        <f>+IFERROR(IF(ISTEXT(BJ$5)=FALSE,(INDEX(BCR!$1:$1048576,MATCH('Estadísticas BCR'!BJ$5,BCR!$A:$A,0),MATCH('Estadísticas BCR'!$B36,BCR!$1:$1,0))),BI36),"")</f>
        <v>0</v>
      </c>
      <c r="BK36" s="59">
        <f>+IFERROR(IF(ISTEXT(BK$5)=FALSE,(INDEX(BCR!$1:$1048576,MATCH('Estadísticas BCR'!BK$5,BCR!$A:$A,0),MATCH('Estadísticas BCR'!$B36,BCR!$1:$1,0))),BJ36),"")</f>
        <v>0</v>
      </c>
      <c r="BL36" s="59">
        <f>+IFERROR(IF(ISTEXT(BL$5)=FALSE,(INDEX(BCR!$1:$1048576,MATCH('Estadísticas BCR'!BL$5,BCR!$A:$A,0),MATCH('Estadísticas BCR'!$B36,BCR!$1:$1,0))),BK36),"")</f>
        <v>0</v>
      </c>
      <c r="BM36" s="59">
        <f>+IFERROR(IF(ISTEXT(BM$5)=FALSE,(INDEX(BCR!$1:$1048576,MATCH('Estadísticas BCR'!BM$5,BCR!$A:$A,0),MATCH('Estadísticas BCR'!$B36,BCR!$1:$1,0))),BL36),"")</f>
        <v>0</v>
      </c>
      <c r="BN36" s="59">
        <f>+IFERROR(IF(ISTEXT(BN$5)=FALSE,(INDEX(BCR!$1:$1048576,MATCH('Estadísticas BCR'!BN$5,BCR!$A:$A,0),MATCH('Estadísticas BCR'!$B36,BCR!$1:$1,0))),BM36),"")</f>
        <v>0</v>
      </c>
      <c r="BO36" s="59">
        <f>+IFERROR(IF(ISTEXT(BO$5)=FALSE,(INDEX(BCR!$1:$1048576,MATCH('Estadísticas BCR'!BO$5,BCR!$A:$A,0),MATCH('Estadísticas BCR'!$B36,BCR!$1:$1,0))),BN36),"")</f>
        <v>0</v>
      </c>
      <c r="BP36" s="60">
        <f>+IFERROR(IF(ISTEXT(BP$5)=FALSE,(INDEX(BCR!$1:$1048576,MATCH('Estadísticas BCR'!BP$5,BCR!$A:$A,0),MATCH('Estadísticas BCR'!$B36,BCR!$1:$1,0))),BO36),"")</f>
        <v>0</v>
      </c>
      <c r="BQ36" s="59">
        <f>+IFERROR(IF(ISTEXT(BQ$5)=FALSE,(INDEX(BCR!$1:$1048576,MATCH('Estadísticas BCR'!BQ$5,BCR!$A:$A,0),MATCH('Estadísticas BCR'!$B36,BCR!$1:$1,0))),#REF!),"")</f>
        <v>0</v>
      </c>
      <c r="BR36" s="59">
        <f>+IFERROR(IF(ISTEXT(BR$5)=FALSE,(INDEX(BCR!$1:$1048576,MATCH('Estadísticas BCR'!BR$5,BCR!$A:$A,0),MATCH('Estadísticas BCR'!$B36,BCR!$1:$1,0))),BQ36),"")</f>
        <v>0</v>
      </c>
      <c r="BS36" s="59">
        <f>+IFERROR(IF(ISTEXT(BS$5)=FALSE,(INDEX(BCR!$1:$1048576,MATCH('Estadísticas BCR'!BS$5,BCR!$A:$A,0),MATCH('Estadísticas BCR'!$B36,BCR!$1:$1,0))),BR36),"")</f>
        <v>0</v>
      </c>
      <c r="BT36" s="59">
        <f>+IFERROR(IF(ISTEXT(BT$5)=FALSE,(INDEX(BCR!$1:$1048576,MATCH('Estadísticas BCR'!BT$5,BCR!$A:$A,0),MATCH('Estadísticas BCR'!$B36,BCR!$1:$1,0))),BS36),"")</f>
        <v>0</v>
      </c>
      <c r="BU36" s="59">
        <f>+IFERROR(IF(ISTEXT(BU$5)=FALSE,(INDEX(BCR!$1:$1048576,MATCH('Estadísticas BCR'!BU$5,BCR!$A:$A,0),MATCH('Estadísticas BCR'!$B36,BCR!$1:$1,0))),BT36),"")</f>
        <v>0</v>
      </c>
      <c r="BV36" s="59">
        <f>+IFERROR(IF(ISTEXT(BV$5)=FALSE,(INDEX(BCR!$1:$1048576,MATCH('Estadísticas BCR'!BV$5,BCR!$A:$A,0),MATCH('Estadísticas BCR'!$B36,BCR!$1:$1,0))),BU36),"")</f>
        <v>0</v>
      </c>
      <c r="BW36" s="59">
        <f>+IFERROR(IF(ISTEXT(BW$5)=FALSE,(INDEX(BCR!$1:$1048576,MATCH('Estadísticas BCR'!BW$5,BCR!$A:$A,0),MATCH('Estadísticas BCR'!$B36,BCR!$1:$1,0))),BV36),"")</f>
        <v>0</v>
      </c>
      <c r="BX36" s="59">
        <f>+IFERROR(IF(ISTEXT(BX$5)=FALSE,(INDEX(BCR!$1:$1048576,MATCH('Estadísticas BCR'!BX$5,BCR!$A:$A,0),MATCH('Estadísticas BCR'!$B36,BCR!$1:$1,0))),BW36),"")</f>
        <v>0</v>
      </c>
      <c r="BY36" s="59">
        <f>+IFERROR(IF(ISTEXT(BY$5)=FALSE,(INDEX(BCR!$1:$1048576,MATCH('Estadísticas BCR'!BY$5,BCR!$A:$A,0),MATCH('Estadísticas BCR'!$B36,BCR!$1:$1,0))),BX36),"")</f>
        <v>0</v>
      </c>
      <c r="BZ36" s="59">
        <f>+IFERROR(IF(ISTEXT(BZ$5)=FALSE,(INDEX(BCR!$1:$1048576,MATCH('Estadísticas BCR'!BZ$5,BCR!$A:$A,0),MATCH('Estadísticas BCR'!$B36,BCR!$1:$1,0))),BY36),"")</f>
        <v>0</v>
      </c>
      <c r="CA36" s="59">
        <f>+IFERROR(IF(ISTEXT(CA$5)=FALSE,(INDEX(BCR!$1:$1048576,MATCH('Estadísticas BCR'!CA$5,BCR!$A:$A,0),MATCH('Estadísticas BCR'!$B36,BCR!$1:$1,0))),BZ36),"")</f>
        <v>0</v>
      </c>
      <c r="CB36" s="59">
        <f>+IFERROR(IF(ISTEXT(CB$5)=FALSE,(INDEX(BCR!$1:$1048576,MATCH('Estadísticas BCR'!CB$5,BCR!$A:$A,0),MATCH('Estadísticas BCR'!$B36,BCR!$1:$1,0))),CA36),"")</f>
        <v>0</v>
      </c>
      <c r="CC36" s="60">
        <f>+IFERROR(IF(ISTEXT(CC$5)=FALSE,(INDEX(BCR!$1:$1048576,MATCH('Estadísticas BCR'!CC$5,BCR!$A:$A,0),MATCH('Estadísticas BCR'!$B36,BCR!$1:$1,0))),CB36),"")</f>
        <v>0</v>
      </c>
      <c r="CD36" s="59">
        <f>+IFERROR(IF(ISTEXT(CD$5)=FALSE,(INDEX(BCR!$1:$1048576,MATCH('Estadísticas BCR'!CD$5,BCR!$A:$A,0),MATCH('Estadísticas BCR'!$B36,BCR!$1:$1,0))),#REF!),"")</f>
        <v>0</v>
      </c>
      <c r="CE36" s="59">
        <f>+IFERROR(IF(ISTEXT(CE$5)=FALSE,(INDEX(BCR!$1:$1048576,MATCH('Estadísticas BCR'!CE$5,BCR!$A:$A,0),MATCH('Estadísticas BCR'!$B36,BCR!$1:$1,0))),CD36),"")</f>
        <v>0</v>
      </c>
      <c r="CF36" s="59">
        <f>+IFERROR(IF(ISTEXT(CF$5)=FALSE,(INDEX(BCR!$1:$1048576,MATCH('Estadísticas BCR'!CF$5,BCR!$A:$A,0),MATCH('Estadísticas BCR'!$B36,BCR!$1:$1,0))),CE36),"")</f>
        <v>0</v>
      </c>
      <c r="CG36" s="59">
        <f>+IFERROR(IF(ISTEXT(CG$5)=FALSE,(INDEX(BCR!$1:$1048576,MATCH('Estadísticas BCR'!CG$5,BCR!$A:$A,0),MATCH('Estadísticas BCR'!$B36,BCR!$1:$1,0))),CF36),"")</f>
        <v>0</v>
      </c>
      <c r="CH36" s="59">
        <f>+IFERROR(IF(ISTEXT(CH$5)=FALSE,(INDEX(BCR!$1:$1048576,MATCH('Estadísticas BCR'!CH$5,BCR!$A:$A,0),MATCH('Estadísticas BCR'!$B36,BCR!$1:$1,0))),CG36),"")</f>
        <v>0</v>
      </c>
      <c r="CI36" s="59">
        <f>+IFERROR(IF(ISTEXT(CI$5)=FALSE,(INDEX(BCR!$1:$1048576,MATCH('Estadísticas BCR'!CI$5,BCR!$A:$A,0),MATCH('Estadísticas BCR'!$B36,BCR!$1:$1,0))),CH36),"")</f>
        <v>0</v>
      </c>
      <c r="CJ36" s="59">
        <f>+IFERROR(IF(ISTEXT(CJ$5)=FALSE,(INDEX(BCR!$1:$1048576,MATCH('Estadísticas BCR'!CJ$5,BCR!$A:$A,0),MATCH('Estadísticas BCR'!$B36,BCR!$1:$1,0))),CI36),"")</f>
        <v>0</v>
      </c>
      <c r="CK36" s="59">
        <f>+IFERROR(IF(ISTEXT(CK$5)=FALSE,(INDEX(BCR!$1:$1048576,MATCH('Estadísticas BCR'!CK$5,BCR!$A:$A,0),MATCH('Estadísticas BCR'!$B36,BCR!$1:$1,0))),CJ36),"")</f>
        <v>0</v>
      </c>
      <c r="CL36" s="59">
        <f>+IFERROR(IF(ISTEXT(CL$5)=FALSE,(INDEX(BCR!$1:$1048576,MATCH('Estadísticas BCR'!CL$5,BCR!$A:$A,0),MATCH('Estadísticas BCR'!$B36,BCR!$1:$1,0))),CK36),"")</f>
        <v>0</v>
      </c>
      <c r="CM36" s="59">
        <f>+IFERROR(IF(ISTEXT(CM$5)=FALSE,(INDEX(BCR!$1:$1048576,MATCH('Estadísticas BCR'!CM$5,BCR!$A:$A,0),MATCH('Estadísticas BCR'!$B36,BCR!$1:$1,0))),CL36),"")</f>
        <v>0</v>
      </c>
      <c r="CN36" s="59">
        <f>+IFERROR(IF(ISTEXT(CN$5)=FALSE,(INDEX(BCR!$1:$1048576,MATCH('Estadísticas BCR'!CN$5,BCR!$A:$A,0),MATCH('Estadísticas BCR'!$B36,BCR!$1:$1,0))),CM36),"")</f>
        <v>0</v>
      </c>
      <c r="CO36" s="59">
        <f>+IFERROR(IF(ISTEXT(CO$5)=FALSE,(INDEX(BCR!$1:$1048576,MATCH('Estadísticas BCR'!CO$5,BCR!$A:$A,0),MATCH('Estadísticas BCR'!$B36,BCR!$1:$1,0))),CN36),"")</f>
        <v>0</v>
      </c>
      <c r="CP36" s="60">
        <f>+IFERROR(IF(ISTEXT(CP$5)=FALSE,(INDEX(BCR!$1:$1048576,MATCH('Estadísticas BCR'!CP$5,BCR!$A:$A,0),MATCH('Estadísticas BCR'!$B36,BCR!$1:$1,0))),CO36),"")</f>
        <v>0</v>
      </c>
      <c r="CQ36" s="59">
        <f>+IFERROR(IF(ISTEXT(CQ$5)=FALSE,(INDEX(BCR!$1:$1048576,MATCH('Estadísticas BCR'!CQ$5,BCR!$A:$A,0),MATCH('Estadísticas BCR'!$B36,BCR!$1:$1,0))),C36),"")</f>
        <v>0</v>
      </c>
      <c r="CR36" s="59">
        <f>+IFERROR(IF(ISTEXT(CR$5)=FALSE,(INDEX(BCR!$1:$1048576,MATCH('Estadísticas BCR'!CR$5,BCR!$A:$A,0),MATCH('Estadísticas BCR'!$B36,BCR!$1:$1,0))),CQ36),"")</f>
        <v>0</v>
      </c>
      <c r="CS36" s="59">
        <f>+IFERROR(IF(ISTEXT(CS$5)=FALSE,(INDEX(BCR!$1:$1048576,MATCH('Estadísticas BCR'!CS$5,BCR!$A:$A,0),MATCH('Estadísticas BCR'!$B36,BCR!$1:$1,0))),CR36),"")</f>
        <v>0</v>
      </c>
      <c r="CT36" s="59">
        <f>+IFERROR(IF(ISTEXT(CT$5)=FALSE,(INDEX(BCR!$1:$1048576,MATCH('Estadísticas BCR'!CT$5,BCR!$A:$A,0),MATCH('Estadísticas BCR'!$B36,BCR!$1:$1,0))),CS36),"")</f>
        <v>87.225606388329695</v>
      </c>
      <c r="CU36" s="59">
        <f>+IFERROR(IF(ISTEXT(CU$5)=FALSE,(INDEX(BCR!$1:$1048576,MATCH('Estadísticas BCR'!CU$5,BCR!$A:$A,0),MATCH('Estadísticas BCR'!$B36,BCR!$1:$1,0))),CT36),"")</f>
        <v>99.983187461881002</v>
      </c>
      <c r="CV36" s="59">
        <f>+IFERROR(IF(ISTEXT(CV$5)=FALSE,(INDEX(BCR!$1:$1048576,MATCH('Estadísticas BCR'!CV$5,BCR!$A:$A,0),MATCH('Estadísticas BCR'!$B36,BCR!$1:$1,0))),CU36),"")</f>
        <v>94.772940683401302</v>
      </c>
      <c r="CW36" s="59">
        <f>+IFERROR(IF(ISTEXT(CW$5)=FALSE,(INDEX(BCR!$1:$1048576,MATCH('Estadísticas BCR'!CW$5,BCR!$A:$A,0),MATCH('Estadísticas BCR'!$B36,BCR!$1:$1,0))),CV36),"")</f>
        <v>113.26866599617099</v>
      </c>
      <c r="CX36" s="59">
        <f>+IFERROR(IF(ISTEXT(CX$5)=FALSE,(INDEX(BCR!$1:$1048576,MATCH('Estadísticas BCR'!CX$5,BCR!$A:$A,0),MATCH('Estadísticas BCR'!$B36,BCR!$1:$1,0))),CW36),"")</f>
        <v>107.274588404977</v>
      </c>
      <c r="CY36" s="59">
        <f>+IFERROR(IF(ISTEXT(CY$5)=FALSE,(INDEX(BCR!$1:$1048576,MATCH('Estadísticas BCR'!CY$5,BCR!$A:$A,0),MATCH('Estadísticas BCR'!$B36,BCR!$1:$1,0))),CX36),"")</f>
        <v>102.532542890447</v>
      </c>
      <c r="CZ36" s="59">
        <f>+IFERROR(IF(ISTEXT(CZ$5)=FALSE,(INDEX(BCR!$1:$1048576,MATCH('Estadísticas BCR'!CZ$5,BCR!$A:$A,0),MATCH('Estadísticas BCR'!$B36,BCR!$1:$1,0))),CY36),"")</f>
        <v>115.139639573441</v>
      </c>
      <c r="DA36" s="59">
        <f>+IFERROR(IF(ISTEXT(DA$5)=FALSE,(INDEX(BCR!$1:$1048576,MATCH('Estadísticas BCR'!DA$5,BCR!$A:$A,0),MATCH('Estadísticas BCR'!$B36,BCR!$1:$1,0))),CZ36),"")</f>
        <v>102.36813956636099</v>
      </c>
      <c r="DB36" s="59">
        <f>+IFERROR(IF(ISTEXT(DB$5)=FALSE,(INDEX(BCR!$1:$1048576,MATCH('Estadísticas BCR'!DB$5,BCR!$A:$A,0),MATCH('Estadísticas BCR'!$B36,BCR!$1:$1,0))),DA36),"")</f>
        <v>112.302233481192</v>
      </c>
      <c r="DC36" s="60">
        <f>+IFERROR(IF(ISTEXT(DC$5)=FALSE,(INDEX(BCR!$1:$1048576,MATCH('Estadísticas BCR'!DC$5,BCR!$A:$A,0),MATCH('Estadísticas BCR'!$B36,BCR!$1:$1,0))),DB36),"")</f>
        <v>112.302233481192</v>
      </c>
      <c r="DD36" s="59">
        <f>+IFERROR(IF(ISTEXT(DD$5)=FALSE,(INDEX(BCR!$1:$1048576,MATCH('Estadísticas BCR'!DD$5,BCR!$A:$A,0),MATCH('Estadísticas BCR'!$B36,BCR!$1:$1,0))),DC36),"")</f>
        <v>119.446718392813</v>
      </c>
      <c r="DE36" s="59">
        <f>+IFERROR(IF(ISTEXT(DE$5)=FALSE,(INDEX(BCR!$1:$1048576,MATCH('Estadísticas BCR'!DE$5,BCR!$A:$A,0),MATCH('Estadísticas BCR'!$B36,BCR!$1:$1,0))),DD36),"")</f>
        <v>109.320333225653</v>
      </c>
      <c r="DF36" s="59">
        <f>+IFERROR(IF(ISTEXT(DF$5)=FALSE,(INDEX(BCR!$1:$1048576,MATCH('Estadísticas BCR'!DF$5,BCR!$A:$A,0),MATCH('Estadísticas BCR'!$B36,BCR!$1:$1,0))),DE36),"")</f>
        <v>118.026729117665</v>
      </c>
      <c r="DG36" s="59">
        <f>+IFERROR(IF(ISTEXT(DG$5)=FALSE,(INDEX(BCR!$1:$1048576,MATCH('Estadísticas BCR'!DG$5,BCR!$A:$A,0),MATCH('Estadísticas BCR'!$B36,BCR!$1:$1,0))),DF36),"")</f>
        <v>136.92253435408</v>
      </c>
      <c r="DH36" s="59">
        <f>+IFERROR(IF(ISTEXT(DH$5)=FALSE,(INDEX(BCR!$1:$1048576,MATCH('Estadísticas BCR'!DH$5,BCR!$A:$A,0),MATCH('Estadísticas BCR'!$B36,BCR!$1:$1,0))),DG36),"")</f>
        <v>142.40473506192799</v>
      </c>
      <c r="DI36" s="59">
        <f>+IFERROR(IF(ISTEXT(DI$5)=FALSE,(INDEX(BCR!$1:$1048576,MATCH('Estadísticas BCR'!DI$5,BCR!$A:$A,0),MATCH('Estadísticas BCR'!$B36,BCR!$1:$1,0))),DH36),"")</f>
        <v>175.775848118336</v>
      </c>
      <c r="DJ36" s="59">
        <f>+IFERROR(IF(ISTEXT(DJ$5)=FALSE,(INDEX(BCR!$1:$1048576,MATCH('Estadísticas BCR'!DJ$5,BCR!$A:$A,0),MATCH('Estadísticas BCR'!$B36,BCR!$1:$1,0))),DI36),"")</f>
        <v>151.106562890514</v>
      </c>
      <c r="DK36" s="59">
        <f>+IFERROR(IF(ISTEXT(DK$5)=FALSE,(INDEX(BCR!$1:$1048576,MATCH('Estadísticas BCR'!DK$5,BCR!$A:$A,0),MATCH('Estadísticas BCR'!$B36,BCR!$1:$1,0))),DJ36),"")</f>
        <v>155.207377384132</v>
      </c>
      <c r="DL36" s="59">
        <f>+IFERROR(IF(ISTEXT(DL$5)=FALSE,(INDEX(BCR!$1:$1048576,MATCH('Estadísticas BCR'!DL$5,BCR!$A:$A,0),MATCH('Estadísticas BCR'!$B36,BCR!$1:$1,0))),DK36),"")</f>
        <v>171.14340235472801</v>
      </c>
      <c r="DM36" s="59">
        <f>+IFERROR(IF(ISTEXT(DM$5)=FALSE,(INDEX(BCR!$1:$1048576,MATCH('Estadísticas BCR'!DM$5,BCR!$A:$A,0),MATCH('Estadísticas BCR'!$B36,BCR!$1:$1,0))),DL36),"")</f>
        <v>172.20817653709301</v>
      </c>
      <c r="DN36" s="59">
        <f>+IFERROR(IF(ISTEXT(DN$5)=FALSE,(INDEX(BCR!$1:$1048576,MATCH('Estadísticas BCR'!DN$5,BCR!$A:$A,0),MATCH('Estadísticas BCR'!$B36,BCR!$1:$1,0))),DM36),"")</f>
        <v>147.55638467994899</v>
      </c>
      <c r="DO36" s="59">
        <f>+IFERROR(IF(ISTEXT(DO$5)=FALSE,(INDEX(BCR!$1:$1048576,MATCH('Estadísticas BCR'!DO$5,BCR!$A:$A,0),MATCH('Estadísticas BCR'!$B36,BCR!$1:$1,0))),DN36),"")</f>
        <v>151.37545399822301</v>
      </c>
      <c r="DP36" s="60">
        <f>+IFERROR(IF(ISTEXT(DP$5)=FALSE,(INDEX(BCR!$1:$1048576,MATCH('Estadísticas BCR'!DP$5,BCR!$A:$A,0),MATCH('Estadísticas BCR'!$B36,BCR!$1:$1,0))),DO36),"")</f>
        <v>151.37545399822301</v>
      </c>
      <c r="DQ36" s="59">
        <f>+IFERROR(IF(ISTEXT(DQ$5)=FALSE,(INDEX(BCR!$1:$1048576,MATCH('Estadísticas BCR'!DQ$5,BCR!$A:$A,0),MATCH('Estadísticas BCR'!$B36,BCR!$1:$1,0))),DP36),"")</f>
        <v>142.19412826052201</v>
      </c>
      <c r="DR36" s="59">
        <f>+IFERROR(IF(ISTEXT(DR$5)=FALSE,(INDEX(BCR!$1:$1048576,MATCH('Estadísticas BCR'!DR$5,BCR!$A:$A,0),MATCH('Estadísticas BCR'!$B36,BCR!$1:$1,0))),DQ36),"")</f>
        <v>108.707484067373</v>
      </c>
      <c r="DS36" s="59">
        <f>+IFERROR(IF(ISTEXT(DS$5)=FALSE,(INDEX(BCR!$1:$1048576,MATCH('Estadísticas BCR'!DS$5,BCR!$A:$A,0),MATCH('Estadísticas BCR'!$B36,BCR!$1:$1,0))),DR36),"")</f>
        <v>102.30942256671599</v>
      </c>
      <c r="DT36" s="59">
        <f>+IFERROR(IF(ISTEXT(DT$5)=FALSE,(INDEX(BCR!$1:$1048576,MATCH('Estadísticas BCR'!DT$5,BCR!$A:$A,0),MATCH('Estadísticas BCR'!$B36,BCR!$1:$1,0))),DS36),"")</f>
        <v>111.891761922645</v>
      </c>
      <c r="DU36" s="59">
        <f>+IFERROR(IF(ISTEXT(DU$5)=FALSE,(INDEX(BCR!$1:$1048576,MATCH('Estadísticas BCR'!DU$5,BCR!$A:$A,0),MATCH('Estadísticas BCR'!$B36,BCR!$1:$1,0))),DT36),"")</f>
        <v>99.790572258014805</v>
      </c>
      <c r="DV36" s="59">
        <f>+IFERROR(IF(ISTEXT(DV$5)=FALSE,(INDEX(BCR!$1:$1048576,MATCH('Estadísticas BCR'!DV$5,BCR!$A:$A,0),MATCH('Estadísticas BCR'!$B36,BCR!$1:$1,0))),DU36),"")</f>
        <v>99.912623359142501</v>
      </c>
      <c r="DW36" s="59">
        <f>+IFERROR(IF(ISTEXT(DW$5)=FALSE,(INDEX(BCR!$1:$1048576,MATCH('Estadísticas BCR'!DW$5,BCR!$A:$A,0),MATCH('Estadísticas BCR'!$B36,BCR!$1:$1,0))),DV36),"")</f>
        <v>110.46598495193</v>
      </c>
      <c r="DX36" s="59">
        <f>+IFERROR(IF(ISTEXT(DX$5)=FALSE,(INDEX(BCR!$1:$1048576,MATCH('Estadísticas BCR'!DX$5,BCR!$A:$A,0),MATCH('Estadísticas BCR'!$B36,BCR!$1:$1,0))),DW36),"")</f>
        <v>103.447911671196</v>
      </c>
      <c r="DY36" s="59">
        <f>+IFERROR(IF(ISTEXT(DY$5)=FALSE,(INDEX(BCR!$1:$1048576,MATCH('Estadísticas BCR'!DY$5,BCR!$A:$A,0),MATCH('Estadísticas BCR'!$B36,BCR!$1:$1,0))),DX36),"")</f>
        <v>103.587401684721</v>
      </c>
      <c r="DZ36" s="59">
        <f>+IFERROR(IF(ISTEXT(DZ$5)=FALSE,(INDEX(BCR!$1:$1048576,MATCH('Estadísticas BCR'!DZ$5,BCR!$A:$A,0),MATCH('Estadísticas BCR'!$B36,BCR!$1:$1,0))),DY36),"")</f>
        <v>106.74688879225801</v>
      </c>
      <c r="EA36" s="59">
        <f>+IFERROR(IF(ISTEXT(EA$5)=FALSE,(INDEX(BCR!$1:$1048576,MATCH('Estadísticas BCR'!EA$5,BCR!$A:$A,0),MATCH('Estadísticas BCR'!$B36,BCR!$1:$1,0))),DZ36),"")</f>
        <v>111.06079195899</v>
      </c>
      <c r="EB36" s="59">
        <f>+IFERROR(IF(ISTEXT(EB$5)=FALSE,(INDEX(BCR!$1:$1048576,MATCH('Estadísticas BCR'!EB$5,BCR!$A:$A,0),MATCH('Estadísticas BCR'!$B36,BCR!$1:$1,0))),EA36),"")</f>
        <v>125.8228971532</v>
      </c>
      <c r="EC36" s="60">
        <f>+IFERROR(IF(ISTEXT(EC$5)=FALSE,(INDEX(BCR!$1:$1048576,MATCH('Estadísticas BCR'!EC$5,BCR!$A:$A,0),MATCH('Estadísticas BCR'!$B36,BCR!$1:$1,0))),EB36),"")</f>
        <v>125.8228971532</v>
      </c>
      <c r="ED36" s="59">
        <f>+IFERROR(IF(ISTEXT(ED$5)=FALSE,(INDEX(BCR!$1:$1048576,MATCH('Estadísticas BCR'!ED$5,BCR!$A:$A,0),MATCH('Estadísticas BCR'!$B36,BCR!$1:$1,0))),EC36),"")</f>
        <v>123.884261869455</v>
      </c>
      <c r="EE36" s="59">
        <f>+IFERROR(IF(ISTEXT(EE$5)=FALSE,(INDEX(BCR!$1:$1048576,MATCH('Estadísticas BCR'!EE$5,BCR!$A:$A,0),MATCH('Estadísticas BCR'!$B36,BCR!$1:$1,0))),ED36),"")</f>
        <v>113.37009045084901</v>
      </c>
      <c r="EF36" s="59">
        <f>+IFERROR(IF(ISTEXT(EF$5)=FALSE,(INDEX(BCR!$1:$1048576,MATCH('Estadísticas BCR'!EF$5,BCR!$A:$A,0),MATCH('Estadísticas BCR'!$B36,BCR!$1:$1,0))),EE36),"")</f>
        <v>149.764598211769</v>
      </c>
      <c r="EG36" s="59">
        <f>+IFERROR(IF(ISTEXT(EG$5)=FALSE,(INDEX(BCR!$1:$1048576,MATCH('Estadísticas BCR'!EG$5,BCR!$A:$A,0),MATCH('Estadísticas BCR'!$B36,BCR!$1:$1,0))),EF36),"")</f>
        <v>122.274594201138</v>
      </c>
      <c r="EH36" s="59">
        <f>+IFERROR(IF(ISTEXT(EH$5)=FALSE,(INDEX(BCR!$1:$1048576,MATCH('Estadísticas BCR'!EH$5,BCR!$A:$A,0),MATCH('Estadísticas BCR'!$B36,BCR!$1:$1,0))),EG36),"")</f>
        <v>135.25311097091</v>
      </c>
      <c r="EI36" s="59">
        <f>+IFERROR(IF(ISTEXT(EI$5)=FALSE,(INDEX(BCR!$1:$1048576,MATCH('Estadísticas BCR'!EI$5,BCR!$A:$A,0),MATCH('Estadísticas BCR'!$B36,BCR!$1:$1,0))),EH36),"")</f>
        <v>147.70144148206501</v>
      </c>
      <c r="EJ36" s="59">
        <f>+IFERROR(IF(ISTEXT(EJ$5)=FALSE,(INDEX(BCR!$1:$1048576,MATCH('Estadísticas BCR'!EJ$5,BCR!$A:$A,0),MATCH('Estadísticas BCR'!$B36,BCR!$1:$1,0))),EI36),"")</f>
        <v>144.094600106793</v>
      </c>
      <c r="EK36" s="59">
        <f>+IFERROR(IF(ISTEXT(EK$5)=FALSE,(INDEX(BCR!$1:$1048576,MATCH('Estadísticas BCR'!EK$5,BCR!$A:$A,0),MATCH('Estadísticas BCR'!$B36,BCR!$1:$1,0))),EJ36),"")</f>
        <v>157.582041756911</v>
      </c>
      <c r="EL36" s="59">
        <f>+IFERROR(IF(ISTEXT(EL$5)=FALSE,(INDEX(BCR!$1:$1048576,MATCH('Estadísticas BCR'!EL$5,BCR!$A:$A,0),MATCH('Estadísticas BCR'!$B36,BCR!$1:$1,0))),EK36),"")</f>
        <v>180.99310481466901</v>
      </c>
      <c r="EM36" s="59">
        <f>+IFERROR(IF(ISTEXT(EM$5)=FALSE,(INDEX(BCR!$1:$1048576,MATCH('Estadísticas BCR'!EM$5,BCR!$A:$A,0),MATCH('Estadísticas BCR'!$B36,BCR!$1:$1,0))),EL36),"")</f>
        <v>147.65829484821401</v>
      </c>
      <c r="EN36" s="59">
        <f>+IFERROR(IF(ISTEXT(EN$5)=FALSE,(INDEX(BCR!$1:$1048576,MATCH('Estadísticas BCR'!EN$5,BCR!$A:$A,0),MATCH('Estadísticas BCR'!$B36,BCR!$1:$1,0))),EM36),"")</f>
        <v>162.07949509791399</v>
      </c>
      <c r="EO36" s="59">
        <f>+IFERROR(IF(ISTEXT(EO$5)=FALSE,(INDEX(BCR!$1:$1048576,MATCH('Estadísticas BCR'!EO$5,BCR!$A:$A,0),MATCH('Estadísticas BCR'!$B36,BCR!$1:$1,0))),EN36),"")</f>
        <v>169.92200596095699</v>
      </c>
      <c r="EP36" s="60">
        <f>+IFERROR(IF(ISTEXT(EP$5)=FALSE,(INDEX(BCR!$1:$1048576,MATCH('Estadísticas BCR'!EP$5,BCR!$A:$A,0),MATCH('Estadísticas BCR'!$B36,BCR!$1:$1,0))),EO36),"")</f>
        <v>169.92200596095699</v>
      </c>
      <c r="EQ36" s="59">
        <f>+IFERROR(IF(ISTEXT(EQ$5)=FALSE,(INDEX(BCR!$1:$1048576,MATCH('Estadísticas BCR'!EQ$5,BCR!$A:$A,0),MATCH('Estadísticas BCR'!$B36,BCR!$1:$1,0))),EP36),"")</f>
        <v>159.04484697151301</v>
      </c>
      <c r="ER36" s="59">
        <f>+IFERROR(IF(ISTEXT(ER$5)=FALSE,(INDEX(BCR!$1:$1048576,MATCH('Estadísticas BCR'!ER$5,BCR!$A:$A,0),MATCH('Estadísticas BCR'!$B36,BCR!$1:$1,0))),EQ36),"")</f>
        <v>163.98119737111699</v>
      </c>
      <c r="ES36" s="59">
        <f>+IFERROR(IF(ISTEXT(ES$5)=FALSE,(INDEX(BCR!$1:$1048576,MATCH('Estadísticas BCR'!ES$5,BCR!$A:$A,0),MATCH('Estadísticas BCR'!$B36,BCR!$1:$1,0))),ER36),"")</f>
        <v>169.483292766696</v>
      </c>
      <c r="ET36" s="59">
        <f>+IFERROR(IF(ISTEXT(ET$5)=FALSE,(INDEX(BCR!$1:$1048576,MATCH('Estadísticas BCR'!ET$5,BCR!$A:$A,0),MATCH('Estadísticas BCR'!$B36,BCR!$1:$1,0))),ES36),"")</f>
        <v>174.29831177067999</v>
      </c>
      <c r="EU36" s="59">
        <f>+IFERROR(IF(ISTEXT(EU$5)=FALSE,(INDEX(BCR!$1:$1048576,MATCH('Estadísticas BCR'!EU$5,BCR!$A:$A,0),MATCH('Estadísticas BCR'!$B36,BCR!$1:$1,0))),ET36),"")</f>
        <v>197.59379468749401</v>
      </c>
      <c r="EV36" s="59">
        <f>+IFERROR(IF(ISTEXT(EV$5)=FALSE,(INDEX(BCR!$1:$1048576,MATCH('Estadísticas BCR'!EV$5,BCR!$A:$A,0),MATCH('Estadísticas BCR'!$B36,BCR!$1:$1,0))),EU36),"")</f>
        <v>208.25232175852801</v>
      </c>
      <c r="EW36" s="59">
        <f>+IFERROR(IF(ISTEXT(EW$5)=FALSE,(INDEX(BCR!$1:$1048576,MATCH('Estadísticas BCR'!EW$5,BCR!$A:$A,0),MATCH('Estadísticas BCR'!$B36,BCR!$1:$1,0))),EV36),"")</f>
        <v>182.98669060763601</v>
      </c>
      <c r="EX36" s="59">
        <f>+IFERROR(IF(ISTEXT(EX$5)=FALSE,(INDEX(BCR!$1:$1048576,MATCH('Estadísticas BCR'!EX$5,BCR!$A:$A,0),MATCH('Estadísticas BCR'!$B36,BCR!$1:$1,0))),EW36),"")</f>
        <v>196.11231227451901</v>
      </c>
      <c r="EY36" s="59">
        <f>+IFERROR(IF(ISTEXT(EY$5)=FALSE,(INDEX(BCR!$1:$1048576,MATCH('Estadísticas BCR'!EY$5,BCR!$A:$A,0),MATCH('Estadísticas BCR'!$B36,BCR!$1:$1,0))),EX36),"")</f>
        <v>197.85662934097101</v>
      </c>
      <c r="EZ36" s="59">
        <f>+IFERROR(IF(ISTEXT(EZ$5)=FALSE,(INDEX(BCR!$1:$1048576,MATCH('Estadísticas BCR'!EZ$5,BCR!$A:$A,0),MATCH('Estadísticas BCR'!$B36,BCR!$1:$1,0))),EY36),"")</f>
        <v>188.63460170637501</v>
      </c>
      <c r="FA36" s="59">
        <f>+IFERROR(IF(ISTEXT(FA$5)=FALSE,(INDEX(BCR!$1:$1048576,MATCH('Estadísticas BCR'!FA$5,BCR!$A:$A,0),MATCH('Estadísticas BCR'!$B36,BCR!$1:$1,0))),EZ36),"")</f>
        <v>190.91804546869901</v>
      </c>
      <c r="FB36" s="59">
        <f>+IFERROR(IF(ISTEXT(FB$5)=FALSE,(INDEX(BCR!$1:$1048576,MATCH('Estadísticas BCR'!FB$5,BCR!$A:$A,0),MATCH('Estadísticas BCR'!$B36,BCR!$1:$1,0))),FA36),"")</f>
        <v>186.19595575533199</v>
      </c>
      <c r="FC36" s="60">
        <f>+IFERROR(IF(ISTEXT(FC$5)=FALSE,(INDEX(BCR!$1:$1048576,MATCH('Estadísticas BCR'!FC$5,BCR!$A:$A,0),MATCH('Estadísticas BCR'!$B36,BCR!$1:$1,0))),FB36),"")</f>
        <v>186.19595575533199</v>
      </c>
      <c r="FD36" s="59">
        <f>+IFERROR(IF(ISTEXT(FD$5)=FALSE,(INDEX(BCR!$1:$1048576,MATCH('Estadísticas BCR'!FD$5,BCR!$A:$A,0),MATCH('Estadísticas BCR'!$B36,BCR!$1:$1,0))),FC36),"")</f>
        <v>186.81522806535801</v>
      </c>
      <c r="FE36" s="59">
        <f>+IFERROR(IF(ISTEXT(FE$5)=FALSE,(INDEX(BCR!$1:$1048576,MATCH('Estadísticas BCR'!FE$5,BCR!$A:$A,0),MATCH('Estadísticas BCR'!$B36,BCR!$1:$1,0))),FD36),"")</f>
        <v>169.309612092522</v>
      </c>
      <c r="FF36" s="59">
        <f>+IFERROR(IF(ISTEXT(FF$5)=FALSE,(INDEX(BCR!$1:$1048576,MATCH('Estadísticas BCR'!FF$5,BCR!$A:$A,0),MATCH('Estadísticas BCR'!$B36,BCR!$1:$1,0))),FE36),"")</f>
        <v>231.111296623084</v>
      </c>
      <c r="FG36" s="59">
        <f>+IFERROR(IF(ISTEXT(FG$5)=FALSE,(INDEX(BCR!$1:$1048576,MATCH('Estadísticas BCR'!FG$5,BCR!$A:$A,0),MATCH('Estadísticas BCR'!$B36,BCR!$1:$1,0))),FF36),"")</f>
        <v>199.44439738431299</v>
      </c>
      <c r="FH36" s="59">
        <f>+IFERROR(IF(ISTEXT(FH$5)=FALSE,(INDEX(BCR!$1:$1048576,MATCH('Estadísticas BCR'!FH$5,BCR!$A:$A,0),MATCH('Estadísticas BCR'!$B36,BCR!$1:$1,0))),FG36),"")</f>
        <v>236.793321007336</v>
      </c>
      <c r="FI36" s="59">
        <f>+IFERROR(IF(ISTEXT(FI$5)=FALSE,(INDEX(BCR!$1:$1048576,MATCH('Estadísticas BCR'!FI$5,BCR!$A:$A,0),MATCH('Estadísticas BCR'!$B36,BCR!$1:$1,0))),FH36),"")</f>
        <v>213.071721533557</v>
      </c>
      <c r="FJ36" s="59">
        <f>+IFERROR(IF(ISTEXT(FJ$5)=FALSE,(INDEX(BCR!$1:$1048576,MATCH('Estadísticas BCR'!FJ$5,BCR!$A:$A,0),MATCH('Estadísticas BCR'!$B36,BCR!$1:$1,0))),FI36),"")</f>
        <v>229.43771261068801</v>
      </c>
      <c r="FK36" s="59">
        <f>+IFERROR(IF(ISTEXT(FK$5)=FALSE,(INDEX(BCR!$1:$1048576,MATCH('Estadísticas BCR'!FK$5,BCR!$A:$A,0),MATCH('Estadísticas BCR'!$B36,BCR!$1:$1,0))),FJ36),"")</f>
        <v>236.648582943516</v>
      </c>
      <c r="FL36" s="59">
        <f>+IFERROR(IF(ISTEXT(FL$5)=FALSE,(INDEX(BCR!$1:$1048576,MATCH('Estadísticas BCR'!FL$5,BCR!$A:$A,0),MATCH('Estadísticas BCR'!$B36,BCR!$1:$1,0))),FK36),"")</f>
        <v>211.853849115033</v>
      </c>
      <c r="FM36" s="59">
        <f>+IFERROR(IF(ISTEXT(FM$5)=FALSE,(INDEX(BCR!$1:$1048576,MATCH('Estadísticas BCR'!FM$5,BCR!$A:$A,0),MATCH('Estadísticas BCR'!$B36,BCR!$1:$1,0))),FL36),"")</f>
        <v>216.10017087759601</v>
      </c>
      <c r="FN36" s="59">
        <f>+IFERROR(IF(ISTEXT(FN$5)=FALSE,(INDEX(BCR!$1:$1048576,MATCH('Estadísticas BCR'!FN$5,BCR!$A:$A,0),MATCH('Estadísticas BCR'!$B36,BCR!$1:$1,0))),FM36),"")</f>
        <v>210.853361212632</v>
      </c>
      <c r="FO36" s="59">
        <f>+IFERROR(IF(ISTEXT(FO$5)=FALSE,(INDEX(BCR!$1:$1048576,MATCH('Estadísticas BCR'!FO$5,BCR!$A:$A,0),MATCH('Estadísticas BCR'!$B36,BCR!$1:$1,0))),FN36),"")</f>
        <v>210.42375435535999</v>
      </c>
      <c r="FP36" s="60">
        <f>+IFERROR(IF(ISTEXT(FP$5)=FALSE,(INDEX(BCR!$1:$1048576,MATCH('Estadísticas BCR'!FP$5,BCR!$A:$A,0),MATCH('Estadísticas BCR'!$B36,BCR!$1:$1,0))),FO36),"")</f>
        <v>210.42375435535999</v>
      </c>
      <c r="FQ36" s="59">
        <f>+IFERROR(IF(ISTEXT(FQ$5)=FALSE,(INDEX(BCR!$1:$1048576,MATCH('Estadísticas BCR'!FQ$5,BCR!$A:$A,0),MATCH('Estadísticas BCR'!$B36,BCR!$1:$1,0))),FP36),"")</f>
        <v>230.37985222364301</v>
      </c>
      <c r="FR36" s="59">
        <f>+IFERROR(IF(ISTEXT(FR$5)=FALSE,(INDEX(BCR!$1:$1048576,MATCH('Estadísticas BCR'!FR$5,BCR!$A:$A,0),MATCH('Estadísticas BCR'!$B36,BCR!$1:$1,0))),FQ36),"")</f>
        <v>193.86286820629201</v>
      </c>
      <c r="FS36" s="59">
        <f>+IFERROR(IF(ISTEXT(FS$5)=FALSE,(INDEX(BCR!$1:$1048576,MATCH('Estadísticas BCR'!FS$5,BCR!$A:$A,0),MATCH('Estadísticas BCR'!$B36,BCR!$1:$1,0))),FR36),"")</f>
        <v>201.61984876593201</v>
      </c>
      <c r="FT36" s="59">
        <f>+IFERROR(IF(ISTEXT(FT$5)=FALSE,(INDEX(BCR!$1:$1048576,MATCH('Estadísticas BCR'!FT$5,BCR!$A:$A,0),MATCH('Estadísticas BCR'!$B36,BCR!$1:$1,0))),FS36),"")</f>
        <v>225.12113084757101</v>
      </c>
      <c r="FU36" s="59">
        <f>+IFERROR(IF(ISTEXT(FU$5)=FALSE,(INDEX(BCR!$1:$1048576,MATCH('Estadísticas BCR'!FU$5,BCR!$A:$A,0),MATCH('Estadísticas BCR'!$B36,BCR!$1:$1,0))),FT36),"")</f>
        <v>251.69298592758301</v>
      </c>
      <c r="FV36" s="59">
        <f>+IFERROR(IF(ISTEXT(FV$5)=FALSE,(INDEX(BCR!$1:$1048576,MATCH('Estadísticas BCR'!FV$5,BCR!$A:$A,0),MATCH('Estadísticas BCR'!$B36,BCR!$1:$1,0))),FU36),"")</f>
        <v>213.25277344961901</v>
      </c>
      <c r="FW36" s="59">
        <f>+IFERROR(IF(ISTEXT(FW$5)=FALSE,(INDEX(BCR!$1:$1048576,MATCH('Estadísticas BCR'!FW$5,BCR!$A:$A,0),MATCH('Estadísticas BCR'!$B36,BCR!$1:$1,0))),FV36),"")</f>
        <v>237.577102254739</v>
      </c>
      <c r="FX36" s="59">
        <f>+IFERROR(IF(ISTEXT(FX$5)=FALSE,(INDEX(BCR!$1:$1048576,MATCH('Estadísticas BCR'!FX$5,BCR!$A:$A,0),MATCH('Estadísticas BCR'!$B36,BCR!$1:$1,0))),FW36),"")</f>
        <v>237.74393239261701</v>
      </c>
      <c r="FY36" s="59">
        <f>+IFERROR(IF(ISTEXT(FY$5)=FALSE,(INDEX(BCR!$1:$1048576,MATCH('Estadísticas BCR'!FY$5,BCR!$A:$A,0),MATCH('Estadísticas BCR'!$B36,BCR!$1:$1,0))),FX36),"")</f>
        <v>206.65121629458099</v>
      </c>
      <c r="FZ36" s="59">
        <f>+IFERROR(IF(ISTEXT(FZ$5)=FALSE,(INDEX(BCR!$1:$1048576,MATCH('Estadísticas BCR'!FZ$5,BCR!$A:$A,0),MATCH('Estadísticas BCR'!$B36,BCR!$1:$1,0))),FY36),"")</f>
        <v>224.48534489986201</v>
      </c>
      <c r="GA36" s="59">
        <f>+IFERROR(IF(ISTEXT(GA$5)=FALSE,(INDEX(BCR!$1:$1048576,MATCH('Estadísticas BCR'!GA$5,BCR!$A:$A,0),MATCH('Estadísticas BCR'!$B36,BCR!$1:$1,0))),FZ36),"")</f>
        <v>215.00171092138601</v>
      </c>
      <c r="GB36" s="59">
        <f>+IFERROR(IF(ISTEXT(GB$5)=FALSE,(INDEX(BCR!$1:$1048576,MATCH('Estadísticas BCR'!GB$5,BCR!$A:$A,0),MATCH('Estadísticas BCR'!$B36,BCR!$1:$1,0))),GA36),"")</f>
        <v>189.13662910058301</v>
      </c>
      <c r="GC36" s="60">
        <f>+IFERROR(IF(ISTEXT(GC$5)=FALSE,(INDEX(BCR!$1:$1048576,MATCH('Estadísticas BCR'!GC$5,BCR!$A:$A,0),MATCH('Estadísticas BCR'!$B36,BCR!$1:$1,0))),GB36),"")</f>
        <v>189.13662910058301</v>
      </c>
      <c r="GD36" s="59">
        <f>+IFERROR(IF(ISTEXT(GD$5)=FALSE,(INDEX(BCR!$1:$1048576,MATCH('Estadísticas BCR'!GD$5,BCR!$A:$A,0),MATCH('Estadísticas BCR'!$B36,BCR!$1:$1,0))),GC36),"")</f>
        <v>229.705968890799</v>
      </c>
      <c r="GE36" s="59">
        <f>+IFERROR(IF(ISTEXT(GE$5)=FALSE,(INDEX(BCR!$1:$1048576,MATCH('Estadísticas BCR'!GE$5,BCR!$A:$A,0),MATCH('Estadísticas BCR'!$B36,BCR!$1:$1,0))),GD36),"")</f>
        <v>181.40216185822399</v>
      </c>
      <c r="GF36" s="59">
        <f>+IFERROR(IF(ISTEXT(GF$5)=FALSE,(INDEX(BCR!$1:$1048576,MATCH('Estadísticas BCR'!GF$5,BCR!$A:$A,0),MATCH('Estadísticas BCR'!$B36,BCR!$1:$1,0))),GE36),"")</f>
        <v>192.603368028722</v>
      </c>
      <c r="GG36" s="59">
        <f>+IFERROR(IF(ISTEXT(GG$5)=FALSE,(INDEX(BCR!$1:$1048576,MATCH('Estadísticas BCR'!GG$5,BCR!$A:$A,0),MATCH('Estadísticas BCR'!$B36,BCR!$1:$1,0))),GF36),"")</f>
        <v>236.269612675247</v>
      </c>
      <c r="GH36" s="59">
        <f>+IFERROR(IF(ISTEXT(GH$5)=FALSE,(INDEX(BCR!$1:$1048576,MATCH('Estadísticas BCR'!GH$5,BCR!$A:$A,0),MATCH('Estadísticas BCR'!$B36,BCR!$1:$1,0))),GG36),"")</f>
        <v>212.84295063223101</v>
      </c>
      <c r="GI36" s="59">
        <f>+IFERROR(IF(ISTEXT(GI$5)=FALSE,(INDEX(BCR!$1:$1048576,MATCH('Estadísticas BCR'!GI$5,BCR!$A:$A,0),MATCH('Estadísticas BCR'!$B36,BCR!$1:$1,0))),GH36),"")</f>
        <v>215.05412302542899</v>
      </c>
      <c r="GJ36" s="59">
        <f>+IFERROR(IF(ISTEXT(GJ$5)=FALSE,(INDEX(BCR!$1:$1048576,MATCH('Estadísticas BCR'!GJ$5,BCR!$A:$A,0),MATCH('Estadísticas BCR'!$B36,BCR!$1:$1,0))),GI36),"")</f>
        <v>211.909540717667</v>
      </c>
      <c r="GK36" s="59">
        <f>+IFERROR(IF(ISTEXT(GK$5)=FALSE,(INDEX(BCR!$1:$1048576,MATCH('Estadísticas BCR'!GK$5,BCR!$A:$A,0),MATCH('Estadísticas BCR'!$B36,BCR!$1:$1,0))),GJ36),"")</f>
        <v>205.82311321556799</v>
      </c>
      <c r="GL36" s="59">
        <f>+IFERROR(IF(ISTEXT(GL$5)=FALSE,(INDEX(BCR!$1:$1048576,MATCH('Estadísticas BCR'!GL$5,BCR!$A:$A,0),MATCH('Estadísticas BCR'!$B36,BCR!$1:$1,0))),GK36),"")</f>
        <v>200.06411118815501</v>
      </c>
      <c r="GM36" s="59">
        <f>+IFERROR(IF(ISTEXT(GM$5)=FALSE,(INDEX(BCR!$1:$1048576,MATCH('Estadísticas BCR'!GM$5,BCR!$A:$A,0),MATCH('Estadísticas BCR'!$B36,BCR!$1:$1,0))),GL36),"")</f>
        <v>208.96418953750199</v>
      </c>
      <c r="GN36" s="59">
        <f>+IFERROR(IF(ISTEXT(GN$5)=FALSE,(INDEX(BCR!$1:$1048576,MATCH('Estadísticas BCR'!GN$5,BCR!$A:$A,0),MATCH('Estadísticas BCR'!$B36,BCR!$1:$1,0))),GM36),"")</f>
        <v>198.03098450381299</v>
      </c>
      <c r="GO36" s="59">
        <f>+IFERROR(IF(ISTEXT(GO$5)=FALSE,(INDEX(BCR!$1:$1048576,MATCH('Estadísticas BCR'!GO$5,BCR!$A:$A,0),MATCH('Estadísticas BCR'!$B36,BCR!$1:$1,0))),GN36),"")</f>
        <v>190.53343361069</v>
      </c>
      <c r="GP36" s="60">
        <f>+IFERROR(IF(ISTEXT(GP$5)=FALSE,(INDEX(BCR!$1:$1048576,MATCH('Estadísticas BCR'!GP$5,BCR!$A:$A,0),MATCH('Estadísticas BCR'!$B36,BCR!$1:$1,0))),GO36),"")</f>
        <v>190.53343361069</v>
      </c>
      <c r="GQ36" s="59">
        <f>+IFERROR(IF(ISTEXT(GQ$5)=FALSE,(INDEX(BCR!$1:$1048576,MATCH('Estadísticas BCR'!GQ$5,BCR!$A:$A,0),MATCH('Estadísticas BCR'!$B36,BCR!$1:$1,0))),GP36),"")</f>
        <v>193.22701700227299</v>
      </c>
      <c r="GR36" s="59">
        <f>+IFERROR(IF(ISTEXT(GR$5)=FALSE,(INDEX(BCR!$1:$1048576,MATCH('Estadísticas BCR'!GR$5,BCR!$A:$A,0),MATCH('Estadísticas BCR'!$B36,BCR!$1:$1,0))),GQ36),"")</f>
        <v>169.179822353671</v>
      </c>
      <c r="GS36" s="59">
        <f>+IFERROR(IF(ISTEXT(GS$5)=FALSE,(INDEX(BCR!$1:$1048576,MATCH('Estadísticas BCR'!GS$5,BCR!$A:$A,0),MATCH('Estadísticas BCR'!$B36,BCR!$1:$1,0))),GR36),"")</f>
        <v>208.31462731094399</v>
      </c>
      <c r="GT36" s="59">
        <f>+IFERROR(IF(ISTEXT(GT$5)=FALSE,(INDEX(BCR!$1:$1048576,MATCH('Estadísticas BCR'!GT$5,BCR!$A:$A,0),MATCH('Estadísticas BCR'!$B36,BCR!$1:$1,0))),GS36),"")</f>
        <v>198.24017833260001</v>
      </c>
      <c r="GU36" s="59">
        <f>+IFERROR(IF(ISTEXT(GU$5)=FALSE,(INDEX(BCR!$1:$1048576,MATCH('Estadísticas BCR'!GU$5,BCR!$A:$A,0),MATCH('Estadísticas BCR'!$B36,BCR!$1:$1,0))),GT36),"")</f>
        <v>187.25163135709201</v>
      </c>
      <c r="GV36" s="59">
        <f>+IFERROR(IF(ISTEXT(GV$5)=FALSE,(INDEX(BCR!$1:$1048576,MATCH('Estadísticas BCR'!GV$5,BCR!$A:$A,0),MATCH('Estadísticas BCR'!$B36,BCR!$1:$1,0))),GU36),"")</f>
        <v>195.01669807715899</v>
      </c>
      <c r="GW36" s="59">
        <f>+IFERROR(IF(ISTEXT(GW$5)=FALSE,(INDEX(BCR!$1:$1048576,MATCH('Estadísticas BCR'!GW$5,BCR!$A:$A,0),MATCH('Estadísticas BCR'!$B36,BCR!$1:$1,0))),GV36),"")</f>
        <v>198.41694580882699</v>
      </c>
      <c r="GX36" s="59">
        <f>+IFERROR(IF(ISTEXT(GX$5)=FALSE,(INDEX(BCR!$1:$1048576,MATCH('Estadísticas BCR'!GX$5,BCR!$A:$A,0),MATCH('Estadísticas BCR'!$B36,BCR!$1:$1,0))),GW36),"")</f>
        <v>198.84539913233101</v>
      </c>
      <c r="GY36" s="59">
        <f>+IFERROR(IF(ISTEXT(GY$5)=FALSE,(INDEX(BCR!$1:$1048576,MATCH('Estadísticas BCR'!GY$5,BCR!$A:$A,0),MATCH('Estadísticas BCR'!$B36,BCR!$1:$1,0))),GX36),"")</f>
        <v>186.57058654437699</v>
      </c>
      <c r="GZ36" s="59">
        <f>+IFERROR(IF(ISTEXT(GZ$5)=FALSE,(INDEX(BCR!$1:$1048576,MATCH('Estadísticas BCR'!GZ$5,BCR!$A:$A,0),MATCH('Estadísticas BCR'!$B36,BCR!$1:$1,0))),GY36),"")</f>
        <v>204.16199809312499</v>
      </c>
      <c r="HA36" s="59">
        <f>+IFERROR(IF(ISTEXT(HA$5)=FALSE,(INDEX(BCR!$1:$1048576,MATCH('Estadísticas BCR'!HA$5,BCR!$A:$A,0),MATCH('Estadísticas BCR'!$B36,BCR!$1:$1,0))),GZ36),"")</f>
        <v>187.25330070246901</v>
      </c>
      <c r="HB36" s="59">
        <f>+IFERROR(IF(ISTEXT(HB$5)=FALSE,(INDEX(BCR!$1:$1048576,MATCH('Estadísticas BCR'!HB$5,BCR!$A:$A,0),MATCH('Estadísticas BCR'!$B36,BCR!$1:$1,0))),HA36),"")</f>
        <v>209.07491442200001</v>
      </c>
      <c r="HC36" s="60">
        <f>+IFERROR(IF(ISTEXT(HC$5)=FALSE,(INDEX(BCR!$1:$1048576,MATCH('Estadísticas BCR'!HC$5,BCR!$A:$A,0),MATCH('Estadísticas BCR'!$B36,BCR!$1:$1,0))),HB36),"")</f>
        <v>209.07491442200001</v>
      </c>
      <c r="HD36" s="59">
        <f>+IFERROR(IF(ISTEXT(HD$5)=FALSE,(INDEX(BCR!$1:$1048576,MATCH('Estadísticas BCR'!HD$5,BCR!$A:$A,0),MATCH('Estadísticas BCR'!$B36,BCR!$1:$1,0))),HC36),"")</f>
        <v>197.66579093003301</v>
      </c>
      <c r="HE36" s="59">
        <f>+IFERROR(IF(ISTEXT(HE$5)=FALSE,(INDEX(BCR!$1:$1048576,MATCH('Estadísticas BCR'!HE$5,BCR!$A:$A,0),MATCH('Estadísticas BCR'!$B36,BCR!$1:$1,0))),HD36),"")</f>
        <v>171.04146592588299</v>
      </c>
      <c r="HF36" s="59">
        <f>+IFERROR(IF(ISTEXT(HF$5)=FALSE,(INDEX(BCR!$1:$1048576,MATCH('Estadísticas BCR'!HF$5,BCR!$A:$A,0),MATCH('Estadísticas BCR'!$B36,BCR!$1:$1,0))),HE36),"")</f>
        <v>174.13783675245</v>
      </c>
      <c r="HG36" s="59">
        <f>+IFERROR(IF(ISTEXT(HG$5)=FALSE,(INDEX(BCR!$1:$1048576,MATCH('Estadísticas BCR'!HG$5,BCR!$A:$A,0),MATCH('Estadísticas BCR'!$B36,BCR!$1:$1,0))),HF36),"")</f>
        <v>197.94613855292101</v>
      </c>
      <c r="HH36" s="59">
        <f>+IFERROR(IF(ISTEXT(HH$5)=FALSE,(INDEX(BCR!$1:$1048576,MATCH('Estadísticas BCR'!HH$5,BCR!$A:$A,0),MATCH('Estadísticas BCR'!$B36,BCR!$1:$1,0))),HG36),"")</f>
        <v>186.95834588844599</v>
      </c>
      <c r="HI36" s="59">
        <f>+IFERROR(IF(ISTEXT(HI$5)=FALSE,(INDEX(BCR!$1:$1048576,MATCH('Estadísticas BCR'!HI$5,BCR!$A:$A,0),MATCH('Estadísticas BCR'!$B36,BCR!$1:$1,0))),HH36),"")</f>
        <v>178.393901730924</v>
      </c>
      <c r="HJ36" s="59">
        <f>+IFERROR(IF(ISTEXT(HJ$5)=FALSE,(INDEX(BCR!$1:$1048576,MATCH('Estadísticas BCR'!HJ$5,BCR!$A:$A,0),MATCH('Estadísticas BCR'!$B36,BCR!$1:$1,0))),HI36),"")</f>
        <v>167.90846208971999</v>
      </c>
      <c r="HK36" s="59">
        <f>+IFERROR(IF(ISTEXT(HK$5)=FALSE,(INDEX(BCR!$1:$1048576,MATCH('Estadísticas BCR'!HK$5,BCR!$A:$A,0),MATCH('Estadísticas BCR'!$B36,BCR!$1:$1,0))),HJ36),"")</f>
        <v>193.199249785673</v>
      </c>
      <c r="HL36" s="59">
        <f>+IFERROR(IF(ISTEXT(HL$5)=FALSE,(INDEX(BCR!$1:$1048576,MATCH('Estadísticas BCR'!HL$5,BCR!$A:$A,0),MATCH('Estadísticas BCR'!$B36,BCR!$1:$1,0))),HK36),"")</f>
        <v>194.50479412429399</v>
      </c>
      <c r="HM36" s="59">
        <f>+IFERROR(IF(ISTEXT(HM$5)=FALSE,(INDEX(BCR!$1:$1048576,MATCH('Estadísticas BCR'!HM$5,BCR!$A:$A,0),MATCH('Estadísticas BCR'!$B36,BCR!$1:$1,0))),HL36),"")</f>
        <v>208.84040176380799</v>
      </c>
      <c r="HN36" s="59">
        <f>+IFERROR(IF(ISTEXT(HN$5)=FALSE,(INDEX(BCR!$1:$1048576,MATCH('Estadísticas BCR'!HN$5,BCR!$A:$A,0),MATCH('Estadísticas BCR'!$B36,BCR!$1:$1,0))),HM36),"")</f>
        <v>190.99558305223101</v>
      </c>
      <c r="HO36" s="59">
        <f>+IFERROR(IF(ISTEXT(HO$5)=FALSE,(INDEX(BCR!$1:$1048576,MATCH('Estadísticas BCR'!HO$5,BCR!$A:$A,0),MATCH('Estadísticas BCR'!$B36,BCR!$1:$1,0))),HN36),"")</f>
        <v>189.348395551252</v>
      </c>
      <c r="HP36" s="60">
        <f>+IFERROR(IF(ISTEXT(HP$5)=FALSE,(INDEX(BCR!$1:$1048576,MATCH('Estadísticas BCR'!HP$5,BCR!$A:$A,0),MATCH('Estadísticas BCR'!$B36,BCR!$1:$1,0))),HO36),"")</f>
        <v>189.348395551252</v>
      </c>
      <c r="HQ36" s="59">
        <f>+IFERROR(IF(ISTEXT(HQ$5)=FALSE,(INDEX(BCR!$1:$1048576,MATCH('Estadísticas BCR'!HQ$5,BCR!$A:$A,0),MATCH('Estadísticas BCR'!$B36,BCR!$1:$1,0))),HP36),"")</f>
        <v>175.90336924328199</v>
      </c>
      <c r="HR36" s="59">
        <f>+IFERROR(IF(ISTEXT(HR$5)=FALSE,(INDEX(BCR!$1:$1048576,MATCH('Estadísticas BCR'!HR$5,BCR!$A:$A,0),MATCH('Estadísticas BCR'!$B36,BCR!$1:$1,0))),HQ36),"")</f>
        <v>151.726511910651</v>
      </c>
      <c r="HS36" s="59">
        <f>+IFERROR(IF(ISTEXT(HS$5)=FALSE,(INDEX(BCR!$1:$1048576,MATCH('Estadísticas BCR'!HS$5,BCR!$A:$A,0),MATCH('Estadísticas BCR'!$B36,BCR!$1:$1,0))),HR36),"")</f>
        <v>168.16248863286501</v>
      </c>
      <c r="HT36" s="59">
        <f>+IFERROR(IF(ISTEXT(HT$5)=FALSE,(INDEX(BCR!$1:$1048576,MATCH('Estadísticas BCR'!HT$5,BCR!$A:$A,0),MATCH('Estadísticas BCR'!$B36,BCR!$1:$1,0))),HS36),"")</f>
        <v>162.72827336895301</v>
      </c>
      <c r="HU36" s="59">
        <f>+IFERROR(IF(ISTEXT(HU$5)=FALSE,(INDEX(BCR!$1:$1048576,MATCH('Estadísticas BCR'!HU$5,BCR!$A:$A,0),MATCH('Estadísticas BCR'!$B36,BCR!$1:$1,0))),HT36),"")</f>
        <v>182.62443288927099</v>
      </c>
      <c r="HV36" s="59">
        <f>+IFERROR(IF(ISTEXT(HV$5)=FALSE,(INDEX(BCR!$1:$1048576,MATCH('Estadísticas BCR'!HV$5,BCR!$A:$A,0),MATCH('Estadísticas BCR'!$B36,BCR!$1:$1,0))),HU36),"")</f>
        <v>177.02324603449799</v>
      </c>
      <c r="HW36" s="59">
        <f>+IFERROR(IF(ISTEXT(HW$5)=FALSE,(INDEX(BCR!$1:$1048576,MATCH('Estadísticas BCR'!HW$5,BCR!$A:$A,0),MATCH('Estadísticas BCR'!$B36,BCR!$1:$1,0))),HV36),"")</f>
        <v>197.089788946921</v>
      </c>
      <c r="HX36" s="59">
        <f>+IFERROR(IF(ISTEXT(HX$5)=FALSE,(INDEX(BCR!$1:$1048576,MATCH('Estadísticas BCR'!HX$5,BCR!$A:$A,0),MATCH('Estadísticas BCR'!$B36,BCR!$1:$1,0))),HW36),"")</f>
        <v>201.57457584420499</v>
      </c>
      <c r="HY36" s="59">
        <f>+IFERROR(IF(ISTEXT(HY$5)=FALSE,(INDEX(BCR!$1:$1048576,MATCH('Estadísticas BCR'!HY$5,BCR!$A:$A,0),MATCH('Estadísticas BCR'!$B36,BCR!$1:$1,0))),HX36),"")</f>
        <v>185.83603637039201</v>
      </c>
      <c r="HZ36" s="59">
        <f>+IFERROR(IF(ISTEXT(HZ$5)=FALSE,(INDEX(BCR!$1:$1048576,MATCH('Estadísticas BCR'!HZ$5,BCR!$A:$A,0),MATCH('Estadísticas BCR'!$B36,BCR!$1:$1,0))),HY36),"")</f>
        <v>206.62759073612401</v>
      </c>
      <c r="IA36" s="59">
        <f>+IFERROR(IF(ISTEXT(IA$5)=FALSE,(INDEX(BCR!$1:$1048576,MATCH('Estadísticas BCR'!IA$5,BCR!$A:$A,0),MATCH('Estadísticas BCR'!$B36,BCR!$1:$1,0))),HZ36),"")</f>
        <v>211.80311778632199</v>
      </c>
      <c r="IB36" s="59">
        <f>+IFERROR(IF(ISTEXT(IB$5)=FALSE,(INDEX(BCR!$1:$1048576,MATCH('Estadísticas BCR'!IB$5,BCR!$A:$A,0),MATCH('Estadísticas BCR'!$B36,BCR!$1:$1,0))),IA36),"")</f>
        <v>181.79644840678</v>
      </c>
      <c r="IC36" s="60">
        <f>+IFERROR(IF(ISTEXT(IC$5)=FALSE,(INDEX(BCR!$1:$1048576,MATCH('Estadísticas BCR'!IC$5,BCR!$A:$A,0),MATCH('Estadísticas BCR'!$B36,BCR!$1:$1,0))),IB36),"")</f>
        <v>181.79644840678</v>
      </c>
      <c r="ID36" s="59">
        <f>+IFERROR(IF(ISTEXT(ID$5)=FALSE,(INDEX(BCR!$1:$1048576,MATCH('Estadísticas BCR'!ID$5,BCR!$A:$A,0),MATCH('Estadísticas BCR'!$B36,BCR!$1:$1,0))),IC36),"")</f>
        <v>172.418135411555</v>
      </c>
      <c r="IE36" s="59">
        <f>+IFERROR(IF(ISTEXT(IE$5)=FALSE,(INDEX(BCR!$1:$1048576,MATCH('Estadísticas BCR'!IE$5,BCR!$A:$A,0),MATCH('Estadísticas BCR'!$B36,BCR!$1:$1,0))),ID36),"")</f>
        <v>161.824048551586</v>
      </c>
      <c r="IF36" s="59">
        <f>+IFERROR(IF(ISTEXT(IF$5)=FALSE,(INDEX(BCR!$1:$1048576,MATCH('Estadísticas BCR'!IF$5,BCR!$A:$A,0),MATCH('Estadísticas BCR'!$B36,BCR!$1:$1,0))),IE36),"")</f>
        <v>188.44065009037001</v>
      </c>
      <c r="IG36" s="59">
        <f>+IFERROR(IF(ISTEXT(IG$5)=FALSE,(INDEX(BCR!$1:$1048576,MATCH('Estadísticas BCR'!IG$5,BCR!$A:$A,0),MATCH('Estadísticas BCR'!$B36,BCR!$1:$1,0))),IF36),"")</f>
        <v>181.39619297117</v>
      </c>
      <c r="IH36" s="59">
        <f>+IFERROR(IF(ISTEXT(IH$5)=FALSE,(INDEX(BCR!$1:$1048576,MATCH('Estadísticas BCR'!IH$5,BCR!$A:$A,0),MATCH('Estadísticas BCR'!$B36,BCR!$1:$1,0))),IG36),"")</f>
        <v>186.260065047512</v>
      </c>
      <c r="II36" s="59">
        <f>+IFERROR(IF(ISTEXT(II$5)=FALSE,(INDEX(BCR!$1:$1048576,MATCH('Estadísticas BCR'!II$5,BCR!$A:$A,0),MATCH('Estadísticas BCR'!$B36,BCR!$1:$1,0))),IH36),"")</f>
        <v>168.69674367159101</v>
      </c>
      <c r="IJ36" s="59">
        <f>+IFERROR(IF(ISTEXT(IJ$5)=FALSE,(INDEX(BCR!$1:$1048576,MATCH('Estadísticas BCR'!IJ$5,BCR!$A:$A,0),MATCH('Estadísticas BCR'!$B36,BCR!$1:$1,0))),II36),"")</f>
        <v>184.443141523615</v>
      </c>
      <c r="IK36" s="59">
        <f>+IFERROR(IF(ISTEXT(IK$5)=FALSE,(INDEX(BCR!$1:$1048576,MATCH('Estadísticas BCR'!IK$5,BCR!$A:$A,0),MATCH('Estadísticas BCR'!$B36,BCR!$1:$1,0))),IJ36),"")</f>
        <v>188.90946839089099</v>
      </c>
      <c r="IL36" s="59">
        <f>+IFERROR(IF(ISTEXT(IL$5)=FALSE,(INDEX(BCR!$1:$1048576,MATCH('Estadísticas BCR'!IL$5,BCR!$A:$A,0),MATCH('Estadísticas BCR'!$B36,BCR!$1:$1,0))),IK36),"")</f>
        <v>171.995332914502</v>
      </c>
      <c r="IM36" s="59">
        <f>+IFERROR(IF(ISTEXT(IM$5)=FALSE,(INDEX(BCR!$1:$1048576,MATCH('Estadísticas BCR'!IM$5,BCR!$A:$A,0),MATCH('Estadísticas BCR'!$B36,BCR!$1:$1,0))),IL36),"")</f>
        <v>197.37912216566599</v>
      </c>
      <c r="IN36" s="59">
        <f>+IFERROR(IF(ISTEXT(IN$5)=FALSE,(INDEX(BCR!$1:$1048576,MATCH('Estadísticas BCR'!IN$5,BCR!$A:$A,0),MATCH('Estadísticas BCR'!$B36,BCR!$1:$1,0))),IM36),"")</f>
        <v>191.69122583303201</v>
      </c>
      <c r="IO36" s="59">
        <f>+IFERROR(IF(ISTEXT(IO$5)=FALSE,(INDEX(BCR!$1:$1048576,MATCH('Estadísticas BCR'!IO$5,BCR!$A:$A,0),MATCH('Estadísticas BCR'!$B36,BCR!$1:$1,0))),IN36),"")</f>
        <v>175.30594136121499</v>
      </c>
      <c r="IP36" s="60">
        <f>+IFERROR(IF(ISTEXT(IP$5)=FALSE,(INDEX(BCR!$1:$1048576,MATCH('Estadísticas BCR'!IP$5,BCR!$A:$A,0),MATCH('Estadísticas BCR'!$B36,BCR!$1:$1,0))),IO36),"")</f>
        <v>175.30594136121499</v>
      </c>
      <c r="IQ36" s="59">
        <f>+IFERROR(IF(ISTEXT(IQ$5)=FALSE,(INDEX(BCR!$1:$1048576,MATCH('Estadísticas BCR'!IQ$5,BCR!$A:$A,0),MATCH('Estadísticas BCR'!$B36,BCR!$1:$1,0))),IP36),"")</f>
        <v>183.28288697647901</v>
      </c>
      <c r="IR36" s="59">
        <f>+IFERROR(IF(ISTEXT(IR$5)=FALSE,(INDEX(BCR!$1:$1048576,MATCH('Estadísticas BCR'!IR$5,BCR!$A:$A,0),MATCH('Estadísticas BCR'!$B36,BCR!$1:$1,0))),IQ36),"")</f>
        <v>167.16878586624901</v>
      </c>
      <c r="IS36" s="59">
        <f>+IFERROR(IF(ISTEXT(IS$5)=FALSE,(INDEX(BCR!$1:$1048576,MATCH('Estadísticas BCR'!IS$5,BCR!$A:$A,0),MATCH('Estadísticas BCR'!$B36,BCR!$1:$1,0))),IR36),"")</f>
        <v>173.546099046184</v>
      </c>
      <c r="IT36" s="59">
        <f>+IFERROR(IF(ISTEXT(IT$5)=FALSE,(INDEX(BCR!$1:$1048576,MATCH('Estadísticas BCR'!IT$5,BCR!$A:$A,0),MATCH('Estadísticas BCR'!$B36,BCR!$1:$1,0))),IS36),"")</f>
        <v>187.217498029128</v>
      </c>
      <c r="IU36" s="59">
        <f>+IFERROR(IF(ISTEXT(IU$5)=FALSE,(INDEX(BCR!$1:$1048576,MATCH('Estadísticas BCR'!IU$5,BCR!$A:$A,0),MATCH('Estadísticas BCR'!$B36,BCR!$1:$1,0))),IT36),"")</f>
        <v>210.89746999783699</v>
      </c>
      <c r="IV36" s="59">
        <f>+IFERROR(IF(ISTEXT(IV$5)=FALSE,(INDEX(BCR!$1:$1048576,MATCH('Estadísticas BCR'!IV$5,BCR!$A:$A,0),MATCH('Estadísticas BCR'!$B36,BCR!$1:$1,0))),IU36),"")</f>
        <v>178.07200826905199</v>
      </c>
      <c r="IW36" s="59">
        <f>+IFERROR(IF(ISTEXT(IW$5)=FALSE,(INDEX(BCR!$1:$1048576,MATCH('Estadísticas BCR'!IW$5,BCR!$A:$A,0),MATCH('Estadísticas BCR'!$B36,BCR!$1:$1,0))),IV36),"")</f>
        <v>202.138305758711</v>
      </c>
      <c r="IX36" s="59">
        <f>+IFERROR(IF(ISTEXT(IX$5)=FALSE,(INDEX(BCR!$1:$1048576,MATCH('Estadísticas BCR'!IX$5,BCR!$A:$A,0),MATCH('Estadísticas BCR'!$B36,BCR!$1:$1,0))),IW36),"")</f>
        <v>205.676942998615</v>
      </c>
      <c r="IY36" s="59">
        <f>+IFERROR(IF(ISTEXT(IY$5)=FALSE,(INDEX(BCR!$1:$1048576,MATCH('Estadísticas BCR'!IY$5,BCR!$A:$A,0),MATCH('Estadísticas BCR'!$B36,BCR!$1:$1,0))),IX36),"")</f>
        <v>192.66683433225</v>
      </c>
      <c r="IZ36" s="59">
        <f>+IFERROR(IF(ISTEXT(IZ$5)=FALSE,(INDEX(BCR!$1:$1048576,MATCH('Estadísticas BCR'!IZ$5,BCR!$A:$A,0),MATCH('Estadísticas BCR'!$B36,BCR!$1:$1,0))),IY36),"")</f>
        <v>201.66823686778201</v>
      </c>
      <c r="JA36" s="59">
        <f>+IFERROR(IF(ISTEXT(JA$5)=FALSE,(INDEX(BCR!$1:$1048576,MATCH('Estadísticas BCR'!JA$5,BCR!$A:$A,0),MATCH('Estadísticas BCR'!$B36,BCR!$1:$1,0))),IZ36),"")</f>
        <v>199.18076736889799</v>
      </c>
      <c r="JB36" s="59">
        <f>+IFERROR(IF(ISTEXT(JB$5)=FALSE,(INDEX(BCR!$1:$1048576,MATCH('Estadísticas BCR'!JB$5,BCR!$A:$A,0),MATCH('Estadísticas BCR'!$B36,BCR!$1:$1,0))),JA36),"")</f>
        <v>200.67322385049499</v>
      </c>
      <c r="JC36" s="60">
        <f>+IFERROR(IF(ISTEXT(JC$5)=FALSE,(INDEX(BCR!$1:$1048576,MATCH('Estadísticas BCR'!JC$5,BCR!$A:$A,0),MATCH('Estadísticas BCR'!$B36,BCR!$1:$1,0))),JB36),"")</f>
        <v>200.67322385049499</v>
      </c>
      <c r="JD36" s="59">
        <f>+IFERROR(IF(ISTEXT(JD$5)=FALSE,(INDEX(BCR!$1:$1048576,MATCH('Estadísticas BCR'!JD$5,BCR!$A:$A,0),MATCH('Estadísticas BCR'!$B36,BCR!$1:$1,0))),JC36),"")</f>
        <v>196.20648104992</v>
      </c>
      <c r="JE36" s="59">
        <f>+IFERROR(IF(ISTEXT(JE$5)=FALSE,(INDEX(BCR!$1:$1048576,MATCH('Estadísticas BCR'!JE$5,BCR!$A:$A,0),MATCH('Estadísticas BCR'!$B36,BCR!$1:$1,0))),JD36),"")</f>
        <v>153.974942400218</v>
      </c>
      <c r="JF36" s="59">
        <f>+IFERROR(IF(ISTEXT(JF$5)=FALSE,(INDEX(BCR!$1:$1048576,MATCH('Estadísticas BCR'!JF$5,BCR!$A:$A,0),MATCH('Estadísticas BCR'!$B36,BCR!$1:$1,0))),JE36),"")</f>
        <v>136.66448194261599</v>
      </c>
      <c r="JG36" s="59">
        <f>+IFERROR(IF(ISTEXT(JG$5)=FALSE,(INDEX(BCR!$1:$1048576,MATCH('Estadísticas BCR'!JG$5,BCR!$A:$A,0),MATCH('Estadísticas BCR'!$B36,BCR!$1:$1,0))),JF36),"")</f>
        <v>130.969546001368</v>
      </c>
      <c r="JH36" s="59">
        <f>+IFERROR(IF(ISTEXT(JH$5)=FALSE,(INDEX(BCR!$1:$1048576,MATCH('Estadísticas BCR'!JH$5,BCR!$A:$A,0),MATCH('Estadísticas BCR'!$B36,BCR!$1:$1,0))),JG36),"")</f>
        <v>111.369268611181</v>
      </c>
      <c r="JI36" s="59">
        <f>+IFERROR(IF(ISTEXT(JI$5)=FALSE,(INDEX(BCR!$1:$1048576,MATCH('Estadísticas BCR'!JI$5,BCR!$A:$A,0),MATCH('Estadísticas BCR'!$B36,BCR!$1:$1,0))),JH36),"")</f>
        <v>123.673069776237</v>
      </c>
      <c r="JJ36" s="59">
        <f>+IFERROR(IF(ISTEXT(JJ$5)=FALSE,(INDEX(BCR!$1:$1048576,MATCH('Estadísticas BCR'!JJ$5,BCR!$A:$A,0),MATCH('Estadísticas BCR'!$B36,BCR!$1:$1,0))),JI36),"")</f>
        <v>156.26258312597801</v>
      </c>
      <c r="JK36" s="59">
        <f>+IFERROR(IF(ISTEXT(JK$5)=FALSE,(INDEX(BCR!$1:$1048576,MATCH('Estadísticas BCR'!JK$5,BCR!$A:$A,0),MATCH('Estadísticas BCR'!$B36,BCR!$1:$1,0))),JJ36),"")</f>
        <v>171.567936959957</v>
      </c>
      <c r="JL36" s="59">
        <f>+IFERROR(IF(ISTEXT(JL$5)=FALSE,(INDEX(BCR!$1:$1048576,MATCH('Estadísticas BCR'!JL$5,BCR!$A:$A,0),MATCH('Estadísticas BCR'!$B36,BCR!$1:$1,0))),JK36),"")</f>
        <v>175.40934772412399</v>
      </c>
      <c r="JM36" s="59">
        <f>+IFERROR(IF(ISTEXT(JM$5)=FALSE,(INDEX(BCR!$1:$1048576,MATCH('Estadísticas BCR'!JM$5,BCR!$A:$A,0),MATCH('Estadísticas BCR'!$B36,BCR!$1:$1,0))),JL36),"")</f>
        <v>198.30319545663801</v>
      </c>
      <c r="JN36" s="59">
        <f>+IFERROR(IF(ISTEXT(JN$5)=FALSE,(INDEX(BCR!$1:$1048576,MATCH('Estadísticas BCR'!JN$5,BCR!$A:$A,0),MATCH('Estadísticas BCR'!$B36,BCR!$1:$1,0))),JM36),"")</f>
        <v>182.28274482946699</v>
      </c>
      <c r="JO36" s="59">
        <f>+IFERROR(IF(ISTEXT(JO$5)=FALSE,(INDEX(BCR!$1:$1048576,MATCH('Estadísticas BCR'!JO$5,BCR!$A:$A,0),MATCH('Estadísticas BCR'!$B36,BCR!$1:$1,0))),JN36),"")</f>
        <v>220.410573746084</v>
      </c>
      <c r="JP36" s="60">
        <f>+IFERROR(IF(ISTEXT(JP$5)=FALSE,(INDEX(BCR!$1:$1048576,MATCH('Estadísticas BCR'!JP$5,BCR!$A:$A,0),MATCH('Estadísticas BCR'!$B36,BCR!$1:$1,0))),JO36),"")</f>
        <v>220.410573746084</v>
      </c>
      <c r="JQ36" s="59">
        <f>+IFERROR(IF(ISTEXT(JQ$5)=FALSE,(INDEX(BCR!$1:$1048576,MATCH('Estadísticas BCR'!JQ$5,BCR!$A:$A,0),MATCH('Estadísticas BCR'!$B36,BCR!$1:$1,0))),JP36),"")</f>
        <v>187.63447542357599</v>
      </c>
      <c r="JR36" s="59">
        <f>+IFERROR(IF(ISTEXT(JR$5)=FALSE,(INDEX(BCR!$1:$1048576,MATCH('Estadísticas BCR'!JR$5,BCR!$A:$A,0),MATCH('Estadísticas BCR'!$B36,BCR!$1:$1,0))),JQ36),"")</f>
        <v>191.00693753526201</v>
      </c>
      <c r="JS36" s="59">
        <f>+IFERROR(IF(ISTEXT(JS$5)=FALSE,(INDEX(BCR!$1:$1048576,MATCH('Estadísticas BCR'!JS$5,BCR!$A:$A,0),MATCH('Estadísticas BCR'!$B36,BCR!$1:$1,0))),JR36),"")</f>
        <v>213.56952406115701</v>
      </c>
      <c r="JT36" s="59">
        <f>+IFERROR(IF(ISTEXT(JT$5)=FALSE,(INDEX(BCR!$1:$1048576,MATCH('Estadísticas BCR'!JT$5,BCR!$A:$A,0),MATCH('Estadísticas BCR'!$B36,BCR!$1:$1,0))),JS36),"")</f>
        <v>216.53302666215399</v>
      </c>
      <c r="JU36" s="59">
        <f>+IFERROR(IF(ISTEXT(JU$5)=FALSE,(INDEX(BCR!$1:$1048576,MATCH('Estadísticas BCR'!JU$5,BCR!$A:$A,0),MATCH('Estadísticas BCR'!$B36,BCR!$1:$1,0))),JT36),"")</f>
        <v>213.84659302754</v>
      </c>
      <c r="JV36" s="59">
        <f>+IFERROR(IF(ISTEXT(JV$5)=FALSE,(INDEX(BCR!$1:$1048576,MATCH('Estadísticas BCR'!JV$5,BCR!$A:$A,0),MATCH('Estadísticas BCR'!$B36,BCR!$1:$1,0))),JU36),"")</f>
        <v>191.76264177120501</v>
      </c>
      <c r="JW36" s="59">
        <f>+IFERROR(IF(ISTEXT(JW$5)=FALSE,(INDEX(BCR!$1:$1048576,MATCH('Estadísticas BCR'!JW$5,BCR!$A:$A,0),MATCH('Estadísticas BCR'!$B36,BCR!$1:$1,0))),JV36),"")</f>
        <v>215.577610913629</v>
      </c>
      <c r="JX36" s="59">
        <f>+IFERROR(IF(ISTEXT(JX$5)=FALSE,(INDEX(BCR!$1:$1048576,MATCH('Estadísticas BCR'!JX$5,BCR!$A:$A,0),MATCH('Estadísticas BCR'!$B36,BCR!$1:$1,0))),JW36),"")</f>
        <v>207.65857346147999</v>
      </c>
      <c r="JY36" s="59">
        <f>+IFERROR(IF(ISTEXT(JY$5)=FALSE,(INDEX(BCR!$1:$1048576,MATCH('Estadísticas BCR'!JY$5,BCR!$A:$A,0),MATCH('Estadísticas BCR'!$B36,BCR!$1:$1,0))),JX36),"")</f>
        <v>199.282845968538</v>
      </c>
      <c r="JZ36" s="59">
        <f>+IFERROR(IF(ISTEXT(JZ$5)=FALSE,(INDEX(BCR!$1:$1048576,MATCH('Estadísticas BCR'!JZ$5,BCR!$A:$A,0),MATCH('Estadísticas BCR'!$B36,BCR!$1:$1,0))),JY36),"")</f>
        <v>184.83540863520301</v>
      </c>
      <c r="KA36" s="59">
        <f>+IFERROR(IF(ISTEXT(KA$5)=FALSE,(INDEX(BCR!$1:$1048576,MATCH('Estadísticas BCR'!KA$5,BCR!$A:$A,0),MATCH('Estadísticas BCR'!$B36,BCR!$1:$1,0))),JZ36),"")</f>
        <v>187.34633638310899</v>
      </c>
      <c r="KB36" s="59">
        <f>+IFERROR(IF(ISTEXT(KB$5)=FALSE,(INDEX(BCR!$1:$1048576,MATCH('Estadísticas BCR'!KB$5,BCR!$A:$A,0),MATCH('Estadísticas BCR'!$B36,BCR!$1:$1,0))),KA36),"")</f>
        <v>214.02457274002401</v>
      </c>
      <c r="KC36" s="60">
        <f>+IFERROR(IF(ISTEXT(KC$5)=FALSE,(INDEX(BCR!$1:$1048576,MATCH('Estadísticas BCR'!KC$5,BCR!$A:$A,0),MATCH('Estadísticas BCR'!$B36,BCR!$1:$1,0))),KB36),"")</f>
        <v>214.02457274002401</v>
      </c>
      <c r="KD36" s="59">
        <f>+IFERROR(IF(ISTEXT(KD$5)=FALSE,(INDEX(BCR!$1:$1048576,MATCH('Estadísticas BCR'!KD$5,BCR!$A:$A,0),MATCH('Estadísticas BCR'!$B36,BCR!$1:$1,0))),KC36),"")</f>
        <v>204.55993258169201</v>
      </c>
      <c r="KE36" s="59">
        <f>+IFERROR(IF(ISTEXT(KE$5)=FALSE,(INDEX(BCR!$1:$1048576,MATCH('Estadísticas BCR'!KE$5,BCR!$A:$A,0),MATCH('Estadísticas BCR'!$B36,BCR!$1:$1,0))),KD36),"")</f>
        <v>163.20182457062501</v>
      </c>
      <c r="KF36" s="59">
        <f>+IFERROR(IF(ISTEXT(KF$5)=FALSE,(INDEX(BCR!$1:$1048576,MATCH('Estadísticas BCR'!KF$5,BCR!$A:$A,0),MATCH('Estadísticas BCR'!$B36,BCR!$1:$1,0))),KE36),"")</f>
        <v>204.88309889658299</v>
      </c>
      <c r="KG36" s="59">
        <f>+IFERROR(IF(ISTEXT(KG$5)=FALSE,(INDEX(BCR!$1:$1048576,MATCH('Estadísticas BCR'!KG$5,BCR!$A:$A,0),MATCH('Estadísticas BCR'!$B36,BCR!$1:$1,0))),KF36),"")</f>
        <v>212.86389134911701</v>
      </c>
      <c r="KH36" s="59">
        <f>+IFERROR(IF(ISTEXT(KH$5)=FALSE,(INDEX(BCR!$1:$1048576,MATCH('Estadísticas BCR'!KH$5,BCR!$A:$A,0),MATCH('Estadísticas BCR'!$B36,BCR!$1:$1,0))),KG36),"")</f>
        <v>184.44356739639201</v>
      </c>
      <c r="KI36" s="59">
        <f>+IFERROR(IF(ISTEXT(KI$5)=FALSE,(INDEX(BCR!$1:$1048576,MATCH('Estadísticas BCR'!KI$5,BCR!$A:$A,0),MATCH('Estadísticas BCR'!$B36,BCR!$1:$1,0))),KH36),"")</f>
        <v>185.781479354558</v>
      </c>
      <c r="KJ36" s="59">
        <f>+IFERROR(IF(ISTEXT(KJ$5)=FALSE,(INDEX(BCR!$1:$1048576,MATCH('Estadísticas BCR'!KJ$5,BCR!$A:$A,0),MATCH('Estadísticas BCR'!$B36,BCR!$1:$1,0))),KI36),"")</f>
        <v>200.39640895913101</v>
      </c>
      <c r="KK36" s="59">
        <f>+IFERROR(IF(ISTEXT(KK$5)=FALSE,(INDEX(BCR!$1:$1048576,MATCH('Estadísticas BCR'!KK$5,BCR!$A:$A,0),MATCH('Estadísticas BCR'!$B36,BCR!$1:$1,0))),KJ36),"")</f>
        <v>213.91153607271701</v>
      </c>
      <c r="KL36" s="59">
        <f>+IFERROR(IF(ISTEXT(KL$5)=FALSE,(INDEX(BCR!$1:$1048576,MATCH('Estadísticas BCR'!KL$5,BCR!$A:$A,0),MATCH('Estadísticas BCR'!$B36,BCR!$1:$1,0))),KK36),"")</f>
        <v>209.94490899122599</v>
      </c>
      <c r="KM36" s="59">
        <f>+IFERROR(IF(ISTEXT(KM$5)=FALSE,(INDEX(BCR!$1:$1048576,MATCH('Estadísticas BCR'!KM$5,BCR!$A:$A,0),MATCH('Estadísticas BCR'!$B36,BCR!$1:$1,0))),KL36),"")</f>
        <v>203.73488410389001</v>
      </c>
      <c r="KN36" s="59">
        <f>+IFERROR(IF(ISTEXT(KN$5)=FALSE,(INDEX(BCR!$1:$1048576,MATCH('Estadísticas BCR'!KN$5,BCR!$A:$A,0),MATCH('Estadísticas BCR'!$B36,BCR!$1:$1,0))),KM36),"")</f>
        <v>197.79104440591999</v>
      </c>
      <c r="KO36" s="59">
        <f>+IFERROR(IF(ISTEXT(KO$5)=FALSE,(INDEX(BCR!$1:$1048576,MATCH('Estadísticas BCR'!KO$5,BCR!$A:$A,0),MATCH('Estadísticas BCR'!$B36,BCR!$1:$1,0))),KN36),"")</f>
        <v>222.224180756457</v>
      </c>
      <c r="KP36" s="60">
        <f>+IFERROR(IF(ISTEXT(KP$5)=FALSE,(INDEX(BCR!$1:$1048576,MATCH('Estadísticas BCR'!KP$5,BCR!$A:$A,0),MATCH('Estadísticas BCR'!$B36,BCR!$1:$1,0))),KO36),"")</f>
        <v>222.224180756457</v>
      </c>
      <c r="KQ36" s="59">
        <f>+IFERROR(IF(ISTEXT(KQ$5)=FALSE,(INDEX(BCR!$1:$1048576,MATCH('Estadísticas BCR'!KQ$5,BCR!$A:$A,0),MATCH('Estadísticas BCR'!$B36,BCR!$1:$1,0))),KP36),"")</f>
        <v>165.29481554894201</v>
      </c>
      <c r="KR36" s="59">
        <f>+IFERROR(IF(ISTEXT(KR$5)=FALSE,(INDEX(BCR!$1:$1048576,MATCH('Estadísticas BCR'!KR$5,BCR!$A:$A,0),MATCH('Estadísticas BCR'!$B36,BCR!$1:$1,0))),KQ36),"")</f>
        <v>171.05722125707001</v>
      </c>
      <c r="KS36" s="59">
        <f>+IFERROR(IF(ISTEXT(KS$5)=FALSE,(INDEX(BCR!$1:$1048576,MATCH('Estadísticas BCR'!KS$5,BCR!$A:$A,0),MATCH('Estadísticas BCR'!$B36,BCR!$1:$1,0))),KR36),"")</f>
        <v>214.01372948786599</v>
      </c>
      <c r="KT36" s="59">
        <f>+IFERROR(IF(ISTEXT(KT$5)=FALSE,(INDEX(BCR!$1:$1048576,MATCH('Estadísticas BCR'!KT$5,BCR!$A:$A,0),MATCH('Estadísticas BCR'!$B36,BCR!$1:$1,0))),KS36),"")</f>
        <v>180.03310523955199</v>
      </c>
      <c r="KU36" s="59">
        <f>+IFERROR(IF(ISTEXT(KU$5)=FALSE,(INDEX(BCR!$1:$1048576,MATCH('Estadísticas BCR'!KU$5,BCR!$A:$A,0),MATCH('Estadísticas BCR'!$B36,BCR!$1:$1,0))),KT36),"")</f>
        <v>202.01102338594799</v>
      </c>
      <c r="KV36" s="59">
        <f>+IFERROR(IF(ISTEXT(KV$5)=FALSE,(INDEX(BCR!$1:$1048576,MATCH('Estadísticas BCR'!KV$5,BCR!$A:$A,0),MATCH('Estadísticas BCR'!$B36,BCR!$1:$1,0))),KU36),"")</f>
        <v>208.242998189682</v>
      </c>
      <c r="KW36" s="59">
        <f>+IFERROR(IF(ISTEXT(KW$5)=FALSE,(INDEX(BCR!$1:$1048576,MATCH('Estadísticas BCR'!KW$5,BCR!$A:$A,0),MATCH('Estadísticas BCR'!$B36,BCR!$1:$1,0))),KV36),"")</f>
        <v>201.17218723293499</v>
      </c>
      <c r="KX36" s="59">
        <f>+IFERROR(IF(ISTEXT(KX$5)=FALSE,(INDEX(BCR!$1:$1048576,MATCH('Estadísticas BCR'!KX$5,BCR!$A:$A,0),MATCH('Estadísticas BCR'!$B36,BCR!$1:$1,0))),KW36),"")</f>
        <v>219.15250107773599</v>
      </c>
      <c r="KY36" s="59">
        <f>+IFERROR(IF(ISTEXT(KY$5)=FALSE,(INDEX(BCR!$1:$1048576,MATCH('Estadísticas BCR'!KY$5,BCR!$A:$A,0),MATCH('Estadísticas BCR'!$B36,BCR!$1:$1,0))),KX36),"")</f>
        <v>212.29133718679299</v>
      </c>
      <c r="KZ36" s="59">
        <f>+IFERROR(IF(ISTEXT(KZ$5)=FALSE,(INDEX(BCR!$1:$1048576,MATCH('Estadísticas BCR'!KZ$5,BCR!$A:$A,0),MATCH('Estadísticas BCR'!$B36,BCR!$1:$1,0))),KY36),"")</f>
        <v>239.091761563859</v>
      </c>
      <c r="LA36" s="59">
        <f>+IFERROR(IF(ISTEXT(LA$5)=FALSE,(INDEX(BCR!$1:$1048576,MATCH('Estadísticas BCR'!LA$5,BCR!$A:$A,0),MATCH('Estadísticas BCR'!$B36,BCR!$1:$1,0))),KZ36),"")</f>
        <v>214.612388529171</v>
      </c>
      <c r="LB36" s="59">
        <f>+IFERROR(IF(ISTEXT(LB$5)=FALSE,(INDEX(BCR!$1:$1048576,MATCH('Estadísticas BCR'!LB$5,BCR!$A:$A,0),MATCH('Estadísticas BCR'!$B36,BCR!$1:$1,0))),LA36),"")</f>
        <v>223.56784629151099</v>
      </c>
      <c r="LC36" s="60">
        <f>+IFERROR(IF(ISTEXT(LC$5)=FALSE,(INDEX(BCR!$1:$1048576,MATCH('Estadísticas BCR'!LC$5,BCR!$A:$A,0),MATCH('Estadísticas BCR'!$B36,BCR!$1:$1,0))),LB36),"")</f>
        <v>223.56784629151099</v>
      </c>
      <c r="LD36" s="59">
        <f>+IFERROR(IF(ISTEXT(LD$5)=FALSE,(INDEX(BCR!$1:$1048576,MATCH('Estadísticas BCR'!LD$5,BCR!$A:$A,0),MATCH('Estadísticas BCR'!$B36,BCR!$1:$1,0))),LC36),"")</f>
        <v>201.218941134891</v>
      </c>
      <c r="LE36" s="59">
        <f>+IFERROR(IF(ISTEXT(LE$5)=FALSE,(INDEX(BCR!$1:$1048576,MATCH('Estadísticas BCR'!LE$5,BCR!$A:$A,0),MATCH('Estadísticas BCR'!$B36,BCR!$1:$1,0))),LD36),"")</f>
        <v>193.13222115388001</v>
      </c>
      <c r="LF36" s="59">
        <f>+IFERROR(IF(ISTEXT(LF$5)=FALSE,(INDEX(BCR!$1:$1048576,MATCH('Estadísticas BCR'!LF$5,BCR!$A:$A,0),MATCH('Estadísticas BCR'!$B36,BCR!$1:$1,0))),LE36),"")</f>
        <v>202.07741458550601</v>
      </c>
      <c r="LG36" s="59">
        <f>+IFERROR(IF(ISTEXT(LG$5)=FALSE,(INDEX(BCR!$1:$1048576,MATCH('Estadísticas BCR'!LG$5,BCR!$A:$A,0),MATCH('Estadísticas BCR'!$B36,BCR!$1:$1,0))),LF36),"")</f>
        <v>221.35359333898799</v>
      </c>
      <c r="LH36" s="59">
        <f>+IFERROR(IF(ISTEXT(LH$5)=FALSE,(INDEX(BCR!$1:$1048576,MATCH('Estadísticas BCR'!LH$5,BCR!$A:$A,0),MATCH('Estadísticas BCR'!$B36,BCR!$1:$1,0))),LG36),"")</f>
        <v>204.75831256488101</v>
      </c>
      <c r="LI36" s="59">
        <f>+IFERROR(IF(ISTEXT(LI$5)=FALSE,(INDEX(BCR!$1:$1048576,MATCH('Estadísticas BCR'!LI$5,BCR!$A:$A,0),MATCH('Estadísticas BCR'!$B36,BCR!$1:$1,0))),LH36),"")</f>
        <v>209.76564548182199</v>
      </c>
      <c r="LJ36" s="59">
        <f>+IFERROR(IF(ISTEXT(LJ$5)=FALSE,(INDEX(BCR!$1:$1048576,MATCH('Estadísticas BCR'!LJ$5,BCR!$A:$A,0),MATCH('Estadísticas BCR'!$B36,BCR!$1:$1,0))),LI36),"")</f>
        <v>226.25994082750799</v>
      </c>
      <c r="LK36" s="59">
        <f>+IFERROR(IF(ISTEXT(LK$5)=FALSE,(INDEX(BCR!$1:$1048576,MATCH('Estadísticas BCR'!LK$5,BCR!$A:$A,0),MATCH('Estadísticas BCR'!$B36,BCR!$1:$1,0))),LJ36),"")</f>
        <v>239.79610647183301</v>
      </c>
      <c r="LL36" s="59">
        <f>+IFERROR(IF(ISTEXT(LL$5)=FALSE,(INDEX(BCR!$1:$1048576,MATCH('Estadísticas BCR'!LL$5,BCR!$A:$A,0),MATCH('Estadísticas BCR'!$B36,BCR!$1:$1,0))),LK36),"")</f>
        <v>236.88741362201401</v>
      </c>
      <c r="LM36" s="59">
        <f>+IFERROR(IF(ISTEXT(LM$5)=FALSE,(INDEX(BCR!$1:$1048576,MATCH('Estadísticas BCR'!LM$5,BCR!$A:$A,0),MATCH('Estadísticas BCR'!$B36,BCR!$1:$1,0))),LL36),"")</f>
        <v>257.40612757988703</v>
      </c>
      <c r="LN36" s="59">
        <f>+IFERROR(IF(ISTEXT(LN$5)=FALSE,(INDEX(BCR!$1:$1048576,MATCH('Estadísticas BCR'!LN$5,BCR!$A:$A,0),MATCH('Estadísticas BCR'!$B36,BCR!$1:$1,0))),LM36),"")</f>
        <v>238.670258484577</v>
      </c>
      <c r="LO36" s="59">
        <f>+IFERROR(IF(ISTEXT(LO$5)=FALSE,(INDEX(BCR!$1:$1048576,MATCH('Estadísticas BCR'!LO$5,BCR!$A:$A,0),MATCH('Estadísticas BCR'!$B36,BCR!$1:$1,0))),LN36),"")</f>
        <v>232.99606389007999</v>
      </c>
      <c r="LP36" s="60">
        <f>+IFERROR(IF(ISTEXT(LP$5)=FALSE,(INDEX(BCR!$1:$1048576,MATCH('Estadísticas BCR'!LP$5,BCR!$A:$A,0),MATCH('Estadísticas BCR'!$B36,BCR!$1:$1,0))),LO36),"")</f>
        <v>232.99606389007999</v>
      </c>
      <c r="LQ36" s="59">
        <f>+IFERROR(IF(ISTEXT(LQ$5)=FALSE,(INDEX(BCR!$1:$1048576,MATCH('Estadísticas BCR'!LQ$5,BCR!$A:$A,0),MATCH('Estadísticas BCR'!$B36,BCR!$1:$1,0))),LP36),"")</f>
        <v>257.80685358074498</v>
      </c>
      <c r="LR36" s="59">
        <f>+IFERROR(IF(ISTEXT(LR$5)=FALSE,(INDEX(BCR!$1:$1048576,MATCH('Estadísticas BCR'!LR$5,BCR!$A:$A,0),MATCH('Estadísticas BCR'!$B36,BCR!$1:$1,0))),LQ36),"")</f>
        <v>213.107641559157</v>
      </c>
      <c r="LS36" s="59">
        <f>+IFERROR(IF(ISTEXT(LS$5)=FALSE,(INDEX(BCR!$1:$1048576,MATCH('Estadísticas BCR'!LS$5,BCR!$A:$A,0),MATCH('Estadísticas BCR'!$B36,BCR!$1:$1,0))),LR36),"")</f>
        <v>251.84067828334599</v>
      </c>
      <c r="LT36" s="59">
        <f>+IFERROR(IF(ISTEXT(LT$5)=FALSE,(INDEX(BCR!$1:$1048576,MATCH('Estadísticas BCR'!LT$5,BCR!$A:$A,0),MATCH('Estadísticas BCR'!$B36,BCR!$1:$1,0))),LS36),"")</f>
        <v>236.26467411505001</v>
      </c>
      <c r="LU36" s="59">
        <f>+IFERROR(IF(ISTEXT(LU$5)=FALSE,(INDEX(BCR!$1:$1048576,MATCH('Estadísticas BCR'!LU$5,BCR!$A:$A,0),MATCH('Estadísticas BCR'!$B36,BCR!$1:$1,0))),LT36),"")</f>
        <v>255.12064559895799</v>
      </c>
      <c r="LV36" s="59">
        <f>+IFERROR(IF(ISTEXT(LV$5)=FALSE,(INDEX(BCR!$1:$1048576,MATCH('Estadísticas BCR'!LV$5,BCR!$A:$A,0),MATCH('Estadísticas BCR'!$B36,BCR!$1:$1,0))),LU36),"")</f>
        <v>233.977042689179</v>
      </c>
      <c r="LW36" s="59">
        <f>+IFERROR(IF(ISTEXT(LW$5)=FALSE,(INDEX(BCR!$1:$1048576,MATCH('Estadísticas BCR'!LW$5,BCR!$A:$A,0),MATCH('Estadísticas BCR'!$B36,BCR!$1:$1,0))),LV36),"")</f>
        <v>261.84965130399002</v>
      </c>
      <c r="LX36" s="59">
        <v>281</v>
      </c>
      <c r="LY36" s="59">
        <f>+IFERROR(IF(ISTEXT(LY$5)=FALSE,(INDEX(BCR!$1:$1048576,MATCH('Estadísticas BCR'!LY$5,BCR!$A:$A,0),MATCH('Estadísticas BCR'!$B36,BCR!$1:$1,0))),LX36),"")</f>
        <v>260.97893030096401</v>
      </c>
      <c r="LZ36" s="59">
        <f>+IFERROR(IF(ISTEXT(LZ$5)=FALSE,(INDEX(BCR!$1:$1048576,MATCH('Estadísticas BCR'!LZ$5,BCR!$A:$A,0),MATCH('Estadísticas BCR'!$B36,BCR!$1:$1,0))),LY36),"")</f>
        <v>292.99349658025199</v>
      </c>
      <c r="MA36" s="59">
        <f>+IFERROR(IF(ISTEXT(MA$5)=FALSE,(INDEX(BCR!$1:$1048576,MATCH('Estadísticas BCR'!MA$5,BCR!$A:$A,0),MATCH('Estadísticas BCR'!$B36,BCR!$1:$1,0))),LZ36),"")</f>
        <v>263.478138515833</v>
      </c>
      <c r="MB36" s="59">
        <f>+IFERROR(IF(ISTEXT(MB$5)=FALSE,(INDEX(BCR!$1:$1048576,MATCH('Estadísticas BCR'!MB$5,BCR!$A:$A,0),MATCH('Estadísticas BCR'!$B36,BCR!$1:$1,0))),MA36),"")</f>
        <v>302.67130340978002</v>
      </c>
      <c r="MC36" s="60">
        <f>+IFERROR(IF(ISTEXT(MC$5)=FALSE,(INDEX(BCR!$1:$1048576,MATCH('Estadísticas BCR'!MC$5,BCR!$A:$A,0),MATCH('Estadísticas BCR'!$B36,BCR!$1:$1,0))),MB36),"")</f>
        <v>302.67130340978002</v>
      </c>
      <c r="MD36" s="59">
        <f>+IFERROR(IF(ISTEXT(MD$5)=FALSE,(INDEX(BCR!$1:$1048576,MATCH('Estadísticas BCR'!MD$5,BCR!$A:$A,0),MATCH('Estadísticas BCR'!$B36,BCR!$1:$1,0))),MC36),"")</f>
        <v>274.62911540038999</v>
      </c>
      <c r="ME36" s="59">
        <f>+IFERROR(IF(ISTEXT(ME$5)=FALSE,(INDEX(BCR!$1:$1048576,MATCH('Estadísticas BCR'!ME$5,BCR!$A:$A,0),MATCH('Estadísticas BCR'!$B36,BCR!$1:$1,0))),MD36),"")</f>
        <v>252.709635900178</v>
      </c>
      <c r="MF36" s="59">
        <f>+IFERROR(IF(ISTEXT(MF$5)=FALSE,(INDEX(BCR!$1:$1048576,MATCH('Estadísticas BCR'!MF$5,BCR!$A:$A,0),MATCH('Estadísticas BCR'!$B36,BCR!$1:$1,0))),ME36),"")</f>
        <v>0</v>
      </c>
      <c r="MG36" s="59" t="str">
        <f>+IFERROR(IF(ISTEXT(MG$5)=FALSE,(INDEX(BCR!$1:$1048576,MATCH('Estadísticas BCR'!MG$5,BCR!$A:$A,0),MATCH('Estadísticas BCR'!$B36,BCR!$1:$1,0))),MF36),"")</f>
        <v/>
      </c>
      <c r="MH36" s="59" t="str">
        <f>+IFERROR(IF(ISTEXT(MH$5)=FALSE,(INDEX(BCR!$1:$1048576,MATCH('Estadísticas BCR'!MH$5,BCR!$A:$A,0),MATCH('Estadísticas BCR'!$B36,BCR!$1:$1,0))),MG36),"")</f>
        <v/>
      </c>
      <c r="MI36" s="59" t="str">
        <f>+IFERROR(IF(ISTEXT(MI$5)=FALSE,(INDEX(BCR!$1:$1048576,MATCH('Estadísticas BCR'!MI$5,BCR!$A:$A,0),MATCH('Estadísticas BCR'!$B36,BCR!$1:$1,0))),MH36),"")</f>
        <v/>
      </c>
      <c r="MJ36" s="59" t="str">
        <f>+IFERROR(IF(ISTEXT(MJ$5)=FALSE,(INDEX(BCR!$1:$1048576,MATCH('Estadísticas BCR'!MJ$5,BCR!$A:$A,0),MATCH('Estadísticas BCR'!$B36,BCR!$1:$1,0))),MI36),"")</f>
        <v/>
      </c>
      <c r="MK36" s="59">
        <v>281</v>
      </c>
      <c r="ML36" s="59" t="str">
        <f>+IFERROR(IF(ISTEXT(ML$5)=FALSE,(INDEX(BCR!$1:$1048576,MATCH('Estadísticas BCR'!ML$5,BCR!$A:$A,0),MATCH('Estadísticas BCR'!$B36,BCR!$1:$1,0))),MK36),"")</f>
        <v/>
      </c>
      <c r="MM36" s="59" t="str">
        <f>+IFERROR(IF(ISTEXT(MM$5)=FALSE,(INDEX(BCR!$1:$1048576,MATCH('Estadísticas BCR'!MM$5,BCR!$A:$A,0),MATCH('Estadísticas BCR'!$B36,BCR!$1:$1,0))),ML36),"")</f>
        <v/>
      </c>
      <c r="MN36" s="59" t="str">
        <f>+IFERROR(IF(ISTEXT(MN$5)=FALSE,(INDEX(BCR!$1:$1048576,MATCH('Estadísticas BCR'!MN$5,BCR!$A:$A,0),MATCH('Estadísticas BCR'!$B36,BCR!$1:$1,0))),MM36),"")</f>
        <v/>
      </c>
      <c r="MO36" s="59" t="str">
        <f>+IFERROR(IF(ISTEXT(MO$5)=FALSE,(INDEX(BCR!$1:$1048576,MATCH('Estadísticas BCR'!MO$5,BCR!$A:$A,0),MATCH('Estadísticas BCR'!$B36,BCR!$1:$1,0))),MN36),"")</f>
        <v/>
      </c>
      <c r="MP36" s="60" t="str">
        <f>+IFERROR(IF(ISTEXT(MP$5)=FALSE,(INDEX(BCR!$1:$1048576,MATCH('Estadísticas BCR'!MP$5,BCR!$A:$A,0),MATCH('Estadísticas BCR'!$B36,BCR!$1:$1,0))),MO36),"")</f>
        <v/>
      </c>
    </row>
    <row r="37" spans="1:354">
      <c r="C37" s="42" t="s">
        <v>284</v>
      </c>
      <c r="D37" s="59"/>
      <c r="E37" s="59"/>
      <c r="F37" s="59"/>
      <c r="G37" s="59"/>
      <c r="H37" s="59"/>
      <c r="I37" s="59"/>
      <c r="J37" s="59"/>
      <c r="K37" s="59"/>
      <c r="L37" s="59"/>
      <c r="M37" s="59"/>
      <c r="N37" s="59"/>
      <c r="O37" s="59"/>
      <c r="P37" s="60"/>
      <c r="Q37" s="59"/>
      <c r="R37" s="59"/>
      <c r="S37" s="59"/>
      <c r="T37" s="59"/>
      <c r="U37" s="59"/>
      <c r="V37" s="59"/>
      <c r="W37" s="59"/>
      <c r="X37" s="59"/>
      <c r="Y37" s="59"/>
      <c r="Z37" s="59"/>
      <c r="AA37" s="59"/>
      <c r="AB37" s="59"/>
      <c r="AC37" s="60"/>
      <c r="AD37" s="59"/>
      <c r="AE37" s="59"/>
      <c r="AF37" s="59"/>
      <c r="AG37" s="59"/>
      <c r="AH37" s="59"/>
      <c r="AI37" s="59"/>
      <c r="AJ37" s="59"/>
      <c r="AK37" s="59"/>
      <c r="AL37" s="59"/>
      <c r="AM37" s="59"/>
      <c r="AN37" s="59"/>
      <c r="AO37" s="59"/>
      <c r="AP37" s="60"/>
      <c r="AQ37" s="59"/>
      <c r="AR37" s="59"/>
      <c r="AS37" s="59"/>
      <c r="AT37" s="59"/>
      <c r="AU37" s="59"/>
      <c r="AV37" s="59"/>
      <c r="AW37" s="59"/>
      <c r="AX37" s="59"/>
      <c r="AY37" s="59"/>
      <c r="AZ37" s="59"/>
      <c r="BA37" s="59"/>
      <c r="BB37" s="59"/>
      <c r="BC37" s="60"/>
      <c r="BD37" s="59"/>
      <c r="BE37" s="59"/>
      <c r="BF37" s="59"/>
      <c r="BG37" s="59"/>
      <c r="BH37" s="59"/>
      <c r="BI37" s="59"/>
      <c r="BJ37" s="59"/>
      <c r="BK37" s="59"/>
      <c r="BL37" s="59"/>
      <c r="BM37" s="59"/>
      <c r="BN37" s="59"/>
      <c r="BO37" s="59"/>
      <c r="BP37" s="60"/>
      <c r="BQ37" s="59"/>
      <c r="BR37" s="59"/>
      <c r="BS37" s="59"/>
      <c r="BT37" s="59"/>
      <c r="BU37" s="59"/>
      <c r="BV37" s="59"/>
      <c r="BW37" s="59"/>
      <c r="BX37" s="59"/>
      <c r="BY37" s="59"/>
      <c r="BZ37" s="59"/>
      <c r="CA37" s="59"/>
      <c r="CB37" s="59"/>
      <c r="CC37" s="60"/>
      <c r="CD37" s="59"/>
      <c r="CE37" s="59"/>
      <c r="CF37" s="59"/>
      <c r="CG37" s="59"/>
      <c r="CH37" s="59"/>
      <c r="CI37" s="59"/>
      <c r="CJ37" s="59"/>
      <c r="CK37" s="59"/>
      <c r="CL37" s="59"/>
      <c r="CM37" s="59"/>
      <c r="CN37" s="59"/>
      <c r="CO37" s="59"/>
      <c r="CP37" s="60"/>
      <c r="CQ37" s="59"/>
      <c r="CR37" s="59"/>
      <c r="CS37" s="59"/>
      <c r="CT37" s="59"/>
      <c r="CU37" s="59"/>
      <c r="CV37" s="59"/>
      <c r="CW37" s="59"/>
      <c r="CX37" s="59"/>
      <c r="CY37" s="59"/>
      <c r="CZ37" s="59"/>
      <c r="DA37" s="59"/>
      <c r="DB37" s="59"/>
      <c r="DC37" s="60"/>
      <c r="DD37" s="59"/>
      <c r="DE37" s="59"/>
      <c r="DF37" s="59"/>
      <c r="DG37" s="59"/>
      <c r="DH37" s="59"/>
      <c r="DI37" s="59"/>
      <c r="DJ37" s="59"/>
      <c r="DK37" s="59"/>
      <c r="DL37" s="59"/>
      <c r="DM37" s="59"/>
      <c r="DN37" s="59"/>
      <c r="DO37" s="59"/>
      <c r="DP37" s="60"/>
      <c r="DQ37" s="59"/>
      <c r="DR37" s="59"/>
      <c r="DS37" s="59"/>
      <c r="DT37" s="59"/>
      <c r="DU37" s="59"/>
      <c r="DV37" s="59"/>
      <c r="DW37" s="59"/>
      <c r="DX37" s="59"/>
      <c r="DY37" s="59"/>
      <c r="DZ37" s="59"/>
      <c r="EA37" s="59"/>
      <c r="EB37" s="59"/>
      <c r="EC37" s="60"/>
      <c r="ED37" s="59"/>
      <c r="EE37" s="59"/>
      <c r="EF37" s="59"/>
      <c r="EG37" s="59"/>
      <c r="EH37" s="59"/>
      <c r="EI37" s="59"/>
      <c r="EJ37" s="59"/>
      <c r="EK37" s="59"/>
      <c r="EL37" s="59"/>
      <c r="EM37" s="59"/>
      <c r="EN37" s="59"/>
      <c r="EO37" s="59"/>
      <c r="EP37" s="60"/>
      <c r="EQ37" s="59"/>
      <c r="ER37" s="59"/>
      <c r="ES37" s="59"/>
      <c r="ET37" s="59"/>
      <c r="EU37" s="59"/>
      <c r="EV37" s="59"/>
      <c r="EW37" s="59"/>
      <c r="EX37" s="59"/>
      <c r="EY37" s="59"/>
      <c r="EZ37" s="59"/>
      <c r="FA37" s="59"/>
      <c r="FB37" s="59"/>
      <c r="FC37" s="60"/>
      <c r="FD37" s="59"/>
      <c r="FE37" s="59"/>
      <c r="FF37" s="59"/>
      <c r="FG37" s="59"/>
      <c r="FH37" s="59"/>
      <c r="FI37" s="59"/>
      <c r="FJ37" s="59"/>
      <c r="FK37" s="59"/>
      <c r="FL37" s="59"/>
      <c r="FM37" s="59"/>
      <c r="FN37" s="59"/>
      <c r="FO37" s="59"/>
      <c r="FP37" s="60"/>
      <c r="FQ37" s="59"/>
      <c r="FR37" s="59"/>
      <c r="FS37" s="59"/>
      <c r="FT37" s="59"/>
      <c r="FU37" s="59"/>
      <c r="FV37" s="59"/>
      <c r="FW37" s="59"/>
      <c r="FX37" s="59"/>
      <c r="FY37" s="59"/>
      <c r="FZ37" s="59"/>
      <c r="GA37" s="59"/>
      <c r="GB37" s="59"/>
      <c r="GC37" s="60"/>
      <c r="GD37" s="59"/>
      <c r="GE37" s="59"/>
      <c r="GF37" s="59"/>
      <c r="GG37" s="59"/>
      <c r="GH37" s="59"/>
      <c r="GI37" s="59"/>
      <c r="GJ37" s="59"/>
      <c r="GK37" s="59"/>
      <c r="GL37" s="59"/>
      <c r="GM37" s="59"/>
      <c r="GN37" s="59"/>
      <c r="GO37" s="59"/>
      <c r="GP37" s="60"/>
      <c r="GQ37" s="59"/>
      <c r="GR37" s="59"/>
      <c r="GS37" s="59"/>
      <c r="GT37" s="59"/>
      <c r="GU37" s="59"/>
      <c r="GV37" s="59"/>
      <c r="GW37" s="59"/>
      <c r="GX37" s="59"/>
      <c r="GY37" s="59"/>
      <c r="GZ37" s="59"/>
      <c r="HA37" s="59"/>
      <c r="HB37" s="59"/>
      <c r="HC37" s="60"/>
      <c r="HD37" s="59"/>
      <c r="HE37" s="59"/>
      <c r="HF37" s="59"/>
      <c r="HG37" s="59"/>
      <c r="HH37" s="59"/>
      <c r="HI37" s="59"/>
      <c r="HJ37" s="59"/>
      <c r="HK37" s="59"/>
      <c r="HL37" s="59"/>
      <c r="HM37" s="59"/>
      <c r="HN37" s="59"/>
      <c r="HO37" s="59"/>
      <c r="HP37" s="60"/>
      <c r="HQ37" s="59"/>
      <c r="HR37" s="59"/>
      <c r="HS37" s="59"/>
      <c r="HT37" s="59"/>
      <c r="HU37" s="59"/>
      <c r="HV37" s="59"/>
      <c r="HW37" s="59"/>
      <c r="HX37" s="59"/>
      <c r="HY37" s="59"/>
      <c r="HZ37" s="59"/>
      <c r="IA37" s="59"/>
      <c r="IB37" s="59"/>
      <c r="IC37" s="60"/>
      <c r="ID37" s="59"/>
      <c r="IE37" s="59"/>
      <c r="IF37" s="59"/>
      <c r="IG37" s="59"/>
      <c r="IH37" s="59"/>
      <c r="II37" s="59"/>
      <c r="IJ37" s="59"/>
      <c r="IK37" s="59"/>
      <c r="IL37" s="59"/>
      <c r="IM37" s="59"/>
      <c r="IN37" s="59"/>
      <c r="IO37" s="59"/>
      <c r="IP37" s="60"/>
      <c r="IQ37" s="59"/>
      <c r="IR37" s="59"/>
      <c r="IS37" s="59"/>
      <c r="IT37" s="59"/>
      <c r="IU37" s="59"/>
      <c r="IV37" s="59"/>
      <c r="IW37" s="59"/>
      <c r="IX37" s="59"/>
      <c r="IY37" s="59"/>
      <c r="IZ37" s="59"/>
      <c r="JA37" s="59"/>
      <c r="JB37" s="59"/>
      <c r="JC37" s="60"/>
      <c r="JD37" s="59"/>
      <c r="JE37" s="59"/>
      <c r="JF37" s="59"/>
      <c r="JG37" s="59"/>
      <c r="JH37" s="59"/>
      <c r="JI37" s="59"/>
      <c r="JJ37" s="59"/>
      <c r="JK37" s="59"/>
      <c r="JL37" s="59"/>
      <c r="JM37" s="59"/>
      <c r="JN37" s="59"/>
      <c r="JO37" s="59"/>
      <c r="JP37" s="60"/>
      <c r="JQ37" s="59"/>
      <c r="JR37" s="59"/>
      <c r="JS37" s="59"/>
      <c r="JT37" s="59"/>
      <c r="JU37" s="59"/>
      <c r="JV37" s="59"/>
      <c r="JW37" s="59"/>
      <c r="JX37" s="59"/>
      <c r="JY37" s="59"/>
      <c r="JZ37" s="59"/>
      <c r="KA37" s="59"/>
      <c r="KB37" s="59"/>
      <c r="KC37" s="60"/>
      <c r="KD37" s="59"/>
      <c r="KE37" s="59"/>
      <c r="KF37" s="59"/>
      <c r="KG37" s="59"/>
      <c r="KH37" s="59"/>
      <c r="KI37" s="59"/>
      <c r="KJ37" s="59"/>
      <c r="KK37" s="59"/>
      <c r="KL37" s="59"/>
      <c r="KM37" s="59"/>
      <c r="KN37" s="59"/>
      <c r="KO37" s="59"/>
      <c r="KP37" s="60"/>
      <c r="KQ37" s="59"/>
      <c r="KR37" s="59"/>
      <c r="KS37" s="59"/>
      <c r="KT37" s="59"/>
      <c r="KU37" s="59"/>
      <c r="KV37" s="59"/>
      <c r="KW37" s="59"/>
      <c r="KX37" s="59"/>
      <c r="KY37" s="59"/>
      <c r="KZ37" s="59"/>
      <c r="LA37" s="59"/>
      <c r="LB37" s="59"/>
      <c r="LC37" s="60"/>
      <c r="LD37" s="59"/>
      <c r="LE37" s="59"/>
      <c r="LF37" s="59"/>
      <c r="LG37" s="59"/>
      <c r="LH37" s="59"/>
      <c r="LI37" s="59"/>
      <c r="LJ37" s="59"/>
      <c r="LK37" s="59"/>
      <c r="LL37" s="59"/>
      <c r="LM37" s="59"/>
      <c r="LN37" s="59"/>
      <c r="LO37" s="59"/>
      <c r="LP37" s="60"/>
      <c r="LQ37" s="59"/>
      <c r="LR37" s="59"/>
      <c r="LS37" s="59"/>
      <c r="LT37" s="59"/>
      <c r="LU37" s="59"/>
      <c r="LV37" s="59"/>
      <c r="LW37" s="59"/>
      <c r="LX37" s="59"/>
      <c r="LY37" s="59"/>
      <c r="LZ37" s="59"/>
      <c r="MA37" s="59"/>
      <c r="MB37" s="59"/>
      <c r="MC37" s="60"/>
      <c r="MD37" s="59"/>
      <c r="ME37" s="59"/>
      <c r="MF37" s="59"/>
      <c r="MG37" s="59"/>
      <c r="MH37" s="59"/>
      <c r="MI37" s="59"/>
      <c r="MJ37" s="59"/>
      <c r="MK37" s="59"/>
      <c r="ML37" s="59"/>
      <c r="MM37" s="59"/>
      <c r="MN37" s="59"/>
      <c r="MO37" s="59"/>
      <c r="MP37" s="60"/>
    </row>
    <row r="38" spans="1:354" outlineLevel="1">
      <c r="C38" s="125" t="s">
        <v>943</v>
      </c>
      <c r="D38" s="59"/>
      <c r="E38" s="59"/>
      <c r="F38" s="59"/>
      <c r="G38" s="59"/>
      <c r="H38" s="59"/>
      <c r="I38" s="59"/>
      <c r="J38" s="59"/>
      <c r="K38" s="59"/>
      <c r="L38" s="59"/>
      <c r="M38" s="59"/>
      <c r="N38" s="59"/>
      <c r="O38" s="59"/>
      <c r="P38" s="60"/>
      <c r="Q38" s="59"/>
      <c r="R38" s="59"/>
      <c r="S38" s="59"/>
      <c r="T38" s="59"/>
      <c r="U38" s="59"/>
      <c r="V38" s="59"/>
      <c r="W38" s="59"/>
      <c r="X38" s="59"/>
      <c r="Y38" s="59"/>
      <c r="Z38" s="59"/>
      <c r="AA38" s="59"/>
      <c r="AB38" s="59"/>
      <c r="AC38" s="60"/>
      <c r="AD38" s="59"/>
      <c r="AE38" s="59"/>
      <c r="AF38" s="59"/>
      <c r="AG38" s="59"/>
      <c r="AH38" s="59"/>
      <c r="AI38" s="59"/>
      <c r="AJ38" s="59"/>
      <c r="AK38" s="59"/>
      <c r="AL38" s="59"/>
      <c r="AM38" s="59"/>
      <c r="AN38" s="59"/>
      <c r="AO38" s="59"/>
      <c r="AP38" s="60"/>
      <c r="AQ38" s="59"/>
      <c r="AR38" s="59"/>
      <c r="AS38" s="59"/>
      <c r="AT38" s="59"/>
      <c r="AU38" s="59"/>
      <c r="AV38" s="59"/>
      <c r="AW38" s="59"/>
      <c r="AX38" s="59"/>
      <c r="AY38" s="59"/>
      <c r="AZ38" s="59"/>
      <c r="BA38" s="59"/>
      <c r="BB38" s="59"/>
      <c r="BC38" s="60"/>
      <c r="BD38" s="59"/>
      <c r="BE38" s="59"/>
      <c r="BF38" s="59"/>
      <c r="BG38" s="59"/>
      <c r="BH38" s="59"/>
      <c r="BI38" s="59"/>
      <c r="BJ38" s="59"/>
      <c r="BK38" s="59"/>
      <c r="BL38" s="59"/>
      <c r="BM38" s="59"/>
      <c r="BN38" s="59"/>
      <c r="BO38" s="59"/>
      <c r="BP38" s="60"/>
      <c r="BQ38" s="59"/>
      <c r="BR38" s="59"/>
      <c r="BS38" s="59"/>
      <c r="BT38" s="59"/>
      <c r="BU38" s="59"/>
      <c r="BV38" s="59"/>
      <c r="BW38" s="59"/>
      <c r="BX38" s="59"/>
      <c r="BY38" s="59"/>
      <c r="BZ38" s="59"/>
      <c r="CA38" s="59"/>
      <c r="CB38" s="59"/>
      <c r="CC38" s="60"/>
      <c r="CD38" s="59"/>
      <c r="CE38" s="59"/>
      <c r="CF38" s="59"/>
      <c r="CG38" s="59"/>
      <c r="CH38" s="59"/>
      <c r="CI38" s="59"/>
      <c r="CJ38" s="59"/>
      <c r="CK38" s="59"/>
      <c r="CL38" s="59"/>
      <c r="CM38" s="59"/>
      <c r="CN38" s="59"/>
      <c r="CO38" s="59"/>
      <c r="CP38" s="60"/>
      <c r="CQ38" s="59"/>
      <c r="CR38" s="59"/>
      <c r="CS38" s="59"/>
      <c r="CT38" s="59"/>
      <c r="CU38" s="59"/>
      <c r="CV38" s="59"/>
      <c r="CW38" s="59"/>
      <c r="CX38" s="59"/>
      <c r="CY38" s="59"/>
      <c r="CZ38" s="59"/>
      <c r="DA38" s="59"/>
      <c r="DB38" s="59"/>
      <c r="DC38" s="60"/>
      <c r="DD38" s="59"/>
      <c r="DE38" s="59"/>
      <c r="DF38" s="59"/>
      <c r="DG38" s="59"/>
      <c r="DH38" s="59"/>
      <c r="DI38" s="59"/>
      <c r="DJ38" s="59"/>
      <c r="DK38" s="59"/>
      <c r="DL38" s="59"/>
      <c r="DM38" s="59"/>
      <c r="DN38" s="59"/>
      <c r="DO38" s="59"/>
      <c r="DP38" s="60"/>
      <c r="DQ38" s="59"/>
      <c r="DR38" s="59"/>
      <c r="DS38" s="59"/>
      <c r="DT38" s="59"/>
      <c r="DU38" s="59"/>
      <c r="DV38" s="59"/>
      <c r="DW38" s="59"/>
      <c r="DX38" s="59"/>
      <c r="DY38" s="59"/>
      <c r="DZ38" s="59"/>
      <c r="EA38" s="59"/>
      <c r="EB38" s="59"/>
      <c r="EC38" s="60"/>
      <c r="ED38" s="59"/>
      <c r="EE38" s="59"/>
      <c r="EF38" s="59"/>
      <c r="EG38" s="59"/>
      <c r="EH38" s="59"/>
      <c r="EI38" s="59"/>
      <c r="EJ38" s="59"/>
      <c r="EK38" s="59"/>
      <c r="EL38" s="59"/>
      <c r="EM38" s="59"/>
      <c r="EN38" s="59"/>
      <c r="EO38" s="59"/>
      <c r="EP38" s="60"/>
      <c r="EQ38" s="59"/>
      <c r="ER38" s="59"/>
      <c r="ES38" s="59"/>
      <c r="ET38" s="59"/>
      <c r="EU38" s="59"/>
      <c r="EV38" s="59"/>
      <c r="EW38" s="59"/>
      <c r="EX38" s="59"/>
      <c r="EY38" s="59"/>
      <c r="EZ38" s="59"/>
      <c r="FA38" s="59"/>
      <c r="FB38" s="59"/>
      <c r="FC38" s="60"/>
      <c r="FD38" s="59"/>
      <c r="FE38" s="59"/>
      <c r="FF38" s="59"/>
      <c r="FG38" s="59"/>
      <c r="FH38" s="59"/>
      <c r="FI38" s="59"/>
      <c r="FJ38" s="59"/>
      <c r="FK38" s="59"/>
      <c r="FL38" s="59"/>
      <c r="FM38" s="59"/>
      <c r="FN38" s="59"/>
      <c r="FO38" s="59"/>
      <c r="FP38" s="60"/>
      <c r="FQ38" s="59"/>
      <c r="FR38" s="59"/>
      <c r="FS38" s="59"/>
      <c r="FT38" s="59"/>
      <c r="FU38" s="59"/>
      <c r="FV38" s="59"/>
      <c r="FW38" s="59"/>
      <c r="FX38" s="59"/>
      <c r="FY38" s="59"/>
      <c r="FZ38" s="59"/>
      <c r="GA38" s="59"/>
      <c r="GB38" s="59"/>
      <c r="GC38" s="60"/>
      <c r="GD38" s="59"/>
      <c r="GE38" s="59"/>
      <c r="GF38" s="59"/>
      <c r="GG38" s="59"/>
      <c r="GH38" s="59"/>
      <c r="GI38" s="59"/>
      <c r="GJ38" s="59"/>
      <c r="GK38" s="59"/>
      <c r="GL38" s="59"/>
      <c r="GM38" s="59"/>
      <c r="GN38" s="59"/>
      <c r="GO38" s="59"/>
      <c r="GP38" s="60"/>
      <c r="GQ38" s="59"/>
      <c r="GR38" s="59"/>
      <c r="GS38" s="59"/>
      <c r="GT38" s="59"/>
      <c r="GU38" s="59"/>
      <c r="GV38" s="59"/>
      <c r="GW38" s="59"/>
      <c r="GX38" s="59"/>
      <c r="GY38" s="59"/>
      <c r="GZ38" s="59"/>
      <c r="HA38" s="59"/>
      <c r="HB38" s="59"/>
      <c r="HC38" s="60"/>
      <c r="HD38" s="59"/>
      <c r="HE38" s="59"/>
      <c r="HF38" s="59"/>
      <c r="HG38" s="59"/>
      <c r="HH38" s="59"/>
      <c r="HI38" s="59"/>
      <c r="HJ38" s="59"/>
      <c r="HK38" s="59"/>
      <c r="HL38" s="59"/>
      <c r="HM38" s="59"/>
      <c r="HN38" s="59"/>
      <c r="HO38" s="59"/>
      <c r="HP38" s="60"/>
      <c r="HQ38" s="59"/>
      <c r="HR38" s="59"/>
      <c r="HS38" s="59"/>
      <c r="HT38" s="59"/>
      <c r="HU38" s="59"/>
      <c r="HV38" s="59"/>
      <c r="HW38" s="59"/>
      <c r="HX38" s="59"/>
      <c r="HY38" s="59"/>
      <c r="HZ38" s="59"/>
      <c r="IA38" s="59"/>
      <c r="IB38" s="59"/>
      <c r="IC38" s="60"/>
      <c r="ID38" s="59"/>
      <c r="IE38" s="59"/>
      <c r="IF38" s="59"/>
      <c r="IG38" s="59"/>
      <c r="IH38" s="59"/>
      <c r="II38" s="59"/>
      <c r="IJ38" s="59"/>
      <c r="IK38" s="59"/>
      <c r="IL38" s="59"/>
      <c r="IM38" s="59"/>
      <c r="IN38" s="59"/>
      <c r="IO38" s="59"/>
      <c r="IP38" s="60"/>
      <c r="IQ38" s="59"/>
      <c r="IR38" s="59"/>
      <c r="IS38" s="59"/>
      <c r="IT38" s="59"/>
      <c r="IU38" s="59"/>
      <c r="IV38" s="59"/>
      <c r="IW38" s="59"/>
      <c r="IX38" s="59"/>
      <c r="IY38" s="59"/>
      <c r="IZ38" s="59"/>
      <c r="JA38" s="59"/>
      <c r="JB38" s="59"/>
      <c r="JC38" s="60"/>
      <c r="JD38" s="59"/>
      <c r="JE38" s="59"/>
      <c r="JF38" s="59"/>
      <c r="JG38" s="59"/>
      <c r="JH38" s="59"/>
      <c r="JI38" s="59"/>
      <c r="JJ38" s="59"/>
      <c r="JK38" s="59"/>
      <c r="JL38" s="59"/>
      <c r="JM38" s="59"/>
      <c r="JN38" s="59"/>
      <c r="JO38" s="59"/>
      <c r="JP38" s="60"/>
      <c r="JQ38" s="59"/>
      <c r="JR38" s="59"/>
      <c r="JS38" s="59"/>
      <c r="JT38" s="59"/>
      <c r="JU38" s="59"/>
      <c r="JV38" s="59"/>
      <c r="JW38" s="59"/>
      <c r="JX38" s="59"/>
      <c r="JY38" s="59"/>
      <c r="JZ38" s="59"/>
      <c r="KA38" s="59"/>
      <c r="KB38" s="59"/>
      <c r="KC38" s="60"/>
      <c r="KD38" s="59"/>
      <c r="KE38" s="59"/>
      <c r="KF38" s="59"/>
      <c r="KG38" s="59"/>
      <c r="KH38" s="59"/>
      <c r="KI38" s="59"/>
      <c r="KJ38" s="59"/>
      <c r="KK38" s="59"/>
      <c r="KL38" s="59"/>
      <c r="KM38" s="59"/>
      <c r="KN38" s="59"/>
      <c r="KO38" s="59"/>
      <c r="KP38" s="60"/>
      <c r="KQ38" s="59"/>
      <c r="KR38" s="59"/>
      <c r="KS38" s="59"/>
      <c r="KT38" s="59"/>
      <c r="KU38" s="59"/>
      <c r="KV38" s="59"/>
      <c r="KW38" s="59"/>
      <c r="KX38" s="59"/>
      <c r="KY38" s="59"/>
      <c r="KZ38" s="59"/>
      <c r="LA38" s="59"/>
      <c r="LB38" s="59"/>
      <c r="LC38" s="60"/>
      <c r="LD38" s="59"/>
      <c r="LE38" s="59"/>
      <c r="LF38" s="59"/>
      <c r="LG38" s="59"/>
      <c r="LH38" s="59"/>
      <c r="LI38" s="59"/>
      <c r="LJ38" s="59"/>
      <c r="LK38" s="59"/>
      <c r="LL38" s="59"/>
      <c r="LM38" s="59"/>
      <c r="LN38" s="59"/>
      <c r="LO38" s="59"/>
      <c r="LP38" s="60"/>
      <c r="LQ38" s="59"/>
      <c r="LR38" s="59"/>
      <c r="LS38" s="59"/>
      <c r="LT38" s="59"/>
      <c r="LU38" s="59"/>
      <c r="LV38" s="59"/>
      <c r="LW38" s="59"/>
      <c r="LX38" s="59"/>
      <c r="LY38" s="59"/>
      <c r="LZ38" s="59"/>
      <c r="MA38" s="59"/>
      <c r="MB38" s="59"/>
      <c r="MC38" s="60"/>
      <c r="MD38" s="59"/>
      <c r="ME38" s="59"/>
      <c r="MF38" s="59"/>
      <c r="MG38" s="59"/>
      <c r="MH38" s="59"/>
      <c r="MI38" s="59"/>
      <c r="MJ38" s="59"/>
      <c r="MK38" s="59"/>
      <c r="ML38" s="59"/>
      <c r="MM38" s="59"/>
      <c r="MN38" s="59"/>
      <c r="MO38" s="59"/>
      <c r="MP38" s="60"/>
    </row>
    <row r="39" spans="1:354" outlineLevel="1">
      <c r="C39" s="309" t="s">
        <v>305</v>
      </c>
      <c r="D39" s="59"/>
      <c r="E39" s="59"/>
      <c r="F39" s="59"/>
      <c r="G39" s="59"/>
      <c r="H39" s="59"/>
      <c r="I39" s="59"/>
      <c r="J39" s="59"/>
      <c r="K39" s="59"/>
      <c r="L39" s="59"/>
      <c r="M39" s="59"/>
      <c r="N39" s="59"/>
      <c r="O39" s="59"/>
      <c r="P39" s="60"/>
      <c r="Q39" s="59"/>
      <c r="R39" s="59"/>
      <c r="S39" s="59"/>
      <c r="T39" s="59"/>
      <c r="U39" s="59"/>
      <c r="V39" s="59"/>
      <c r="W39" s="59"/>
      <c r="X39" s="59"/>
      <c r="Y39" s="59"/>
      <c r="Z39" s="59"/>
      <c r="AA39" s="59"/>
      <c r="AB39" s="59"/>
      <c r="AC39" s="60"/>
      <c r="AD39" s="59"/>
      <c r="AE39" s="59"/>
      <c r="AF39" s="59"/>
      <c r="AG39" s="59"/>
      <c r="AH39" s="59"/>
      <c r="AI39" s="59"/>
      <c r="AJ39" s="59"/>
      <c r="AK39" s="59"/>
      <c r="AL39" s="59"/>
      <c r="AM39" s="59"/>
      <c r="AN39" s="59"/>
      <c r="AO39" s="59"/>
      <c r="AP39" s="60"/>
      <c r="AQ39" s="59"/>
      <c r="AR39" s="59"/>
      <c r="AS39" s="59"/>
      <c r="AT39" s="59"/>
      <c r="AU39" s="59"/>
      <c r="AV39" s="59"/>
      <c r="AW39" s="59"/>
      <c r="AX39" s="59"/>
      <c r="AY39" s="59"/>
      <c r="AZ39" s="59"/>
      <c r="BA39" s="59"/>
      <c r="BB39" s="59"/>
      <c r="BC39" s="60"/>
      <c r="BD39" s="59"/>
      <c r="BE39" s="59"/>
      <c r="BF39" s="59"/>
      <c r="BG39" s="59"/>
      <c r="BH39" s="59"/>
      <c r="BI39" s="59"/>
      <c r="BJ39" s="59"/>
      <c r="BK39" s="59"/>
      <c r="BL39" s="59"/>
      <c r="BM39" s="59"/>
      <c r="BN39" s="59"/>
      <c r="BO39" s="59"/>
      <c r="BP39" s="60"/>
      <c r="BQ39" s="59"/>
      <c r="BR39" s="59"/>
      <c r="BS39" s="59"/>
      <c r="BT39" s="59"/>
      <c r="BU39" s="59"/>
      <c r="BV39" s="59"/>
      <c r="BW39" s="59"/>
      <c r="BX39" s="59"/>
      <c r="BY39" s="59"/>
      <c r="BZ39" s="59"/>
      <c r="CA39" s="59"/>
      <c r="CB39" s="59"/>
      <c r="CC39" s="60"/>
      <c r="CD39" s="59"/>
      <c r="CE39" s="59"/>
      <c r="CF39" s="59"/>
      <c r="CG39" s="59"/>
      <c r="CH39" s="59"/>
      <c r="CI39" s="59"/>
      <c r="CJ39" s="59"/>
      <c r="CK39" s="59"/>
      <c r="CL39" s="59"/>
      <c r="CM39" s="59"/>
      <c r="CN39" s="59"/>
      <c r="CO39" s="59"/>
      <c r="CP39" s="60"/>
      <c r="CQ39" s="59"/>
      <c r="CR39" s="59"/>
      <c r="CS39" s="59"/>
      <c r="CT39" s="59"/>
      <c r="CU39" s="59"/>
      <c r="CV39" s="59"/>
      <c r="CW39" s="59"/>
      <c r="CX39" s="59"/>
      <c r="CY39" s="59"/>
      <c r="CZ39" s="59"/>
      <c r="DA39" s="59"/>
      <c r="DB39" s="59"/>
      <c r="DC39" s="60"/>
      <c r="DD39" s="59"/>
      <c r="DE39" s="59"/>
      <c r="DF39" s="59"/>
      <c r="DG39" s="59"/>
      <c r="DH39" s="59"/>
      <c r="DI39" s="59"/>
      <c r="DJ39" s="59"/>
      <c r="DK39" s="59"/>
      <c r="DL39" s="59"/>
      <c r="DM39" s="59"/>
      <c r="DN39" s="59"/>
      <c r="DO39" s="59"/>
      <c r="DP39" s="60"/>
      <c r="DQ39" s="59"/>
      <c r="DR39" s="59"/>
      <c r="DS39" s="59"/>
      <c r="DT39" s="59"/>
      <c r="DU39" s="59"/>
      <c r="DV39" s="59"/>
      <c r="DW39" s="59"/>
      <c r="DX39" s="59"/>
      <c r="DY39" s="59"/>
      <c r="DZ39" s="59"/>
      <c r="EA39" s="59"/>
      <c r="EB39" s="59"/>
      <c r="EC39" s="60"/>
      <c r="ED39" s="59"/>
      <c r="EE39" s="59"/>
      <c r="EF39" s="59"/>
      <c r="EG39" s="59"/>
      <c r="EH39" s="59"/>
      <c r="EI39" s="59"/>
      <c r="EJ39" s="59"/>
      <c r="EK39" s="59"/>
      <c r="EL39" s="59"/>
      <c r="EM39" s="59"/>
      <c r="EN39" s="59"/>
      <c r="EO39" s="59"/>
      <c r="EP39" s="60"/>
      <c r="EQ39" s="59"/>
      <c r="ER39" s="59"/>
      <c r="ES39" s="59"/>
      <c r="ET39" s="59"/>
      <c r="EU39" s="59"/>
      <c r="EV39" s="59"/>
      <c r="EW39" s="59"/>
      <c r="EX39" s="59"/>
      <c r="EY39" s="59"/>
      <c r="EZ39" s="59"/>
      <c r="FA39" s="59"/>
      <c r="FB39" s="59"/>
      <c r="FC39" s="60"/>
      <c r="FD39" s="59"/>
      <c r="FE39" s="59"/>
      <c r="FF39" s="59"/>
      <c r="FG39" s="59"/>
      <c r="FH39" s="59"/>
      <c r="FI39" s="59"/>
      <c r="FJ39" s="59"/>
      <c r="FK39" s="59"/>
      <c r="FL39" s="59"/>
      <c r="FM39" s="59"/>
      <c r="FN39" s="59"/>
      <c r="FO39" s="59"/>
      <c r="FP39" s="60"/>
      <c r="FQ39" s="59"/>
      <c r="FR39" s="59"/>
      <c r="FS39" s="59"/>
      <c r="FT39" s="59"/>
      <c r="FU39" s="59"/>
      <c r="FV39" s="59"/>
      <c r="FW39" s="59"/>
      <c r="FX39" s="59"/>
      <c r="FY39" s="59"/>
      <c r="FZ39" s="59"/>
      <c r="GA39" s="59"/>
      <c r="GB39" s="59"/>
      <c r="GC39" s="60"/>
      <c r="GD39" s="59"/>
      <c r="GE39" s="59"/>
      <c r="GF39" s="59"/>
      <c r="GG39" s="59"/>
      <c r="GH39" s="59"/>
      <c r="GI39" s="59"/>
      <c r="GJ39" s="59"/>
      <c r="GK39" s="59"/>
      <c r="GL39" s="59"/>
      <c r="GM39" s="59"/>
      <c r="GN39" s="59"/>
      <c r="GO39" s="59"/>
      <c r="GP39" s="60"/>
      <c r="GQ39" s="59"/>
      <c r="GR39" s="59"/>
      <c r="GS39" s="59"/>
      <c r="GT39" s="59"/>
      <c r="GU39" s="59"/>
      <c r="GV39" s="59"/>
      <c r="GW39" s="59"/>
      <c r="GX39" s="59"/>
      <c r="GY39" s="59"/>
      <c r="GZ39" s="59"/>
      <c r="HA39" s="59"/>
      <c r="HB39" s="59"/>
      <c r="HC39" s="60"/>
      <c r="HD39" s="59"/>
      <c r="HE39" s="59"/>
      <c r="HF39" s="59"/>
      <c r="HG39" s="59"/>
      <c r="HH39" s="59"/>
      <c r="HI39" s="59"/>
      <c r="HJ39" s="59"/>
      <c r="HK39" s="59"/>
      <c r="HL39" s="59"/>
      <c r="HM39" s="59"/>
      <c r="HN39" s="59"/>
      <c r="HO39" s="59"/>
      <c r="HP39" s="60"/>
      <c r="HQ39" s="59"/>
      <c r="HR39" s="59"/>
      <c r="HS39" s="59"/>
      <c r="HT39" s="59"/>
      <c r="HU39" s="59"/>
      <c r="HV39" s="59"/>
      <c r="HW39" s="59"/>
      <c r="HX39" s="59"/>
      <c r="HY39" s="59"/>
      <c r="HZ39" s="59"/>
      <c r="IA39" s="59"/>
      <c r="IB39" s="59"/>
      <c r="IC39" s="60"/>
      <c r="ID39" s="59"/>
      <c r="IE39" s="59"/>
      <c r="IF39" s="59"/>
      <c r="IG39" s="59"/>
      <c r="IH39" s="59"/>
      <c r="II39" s="59"/>
      <c r="IJ39" s="59"/>
      <c r="IK39" s="59"/>
      <c r="IL39" s="59"/>
      <c r="IM39" s="59"/>
      <c r="IN39" s="59"/>
      <c r="IO39" s="59"/>
      <c r="IP39" s="60"/>
      <c r="IQ39" s="59"/>
      <c r="IR39" s="59"/>
      <c r="IS39" s="59"/>
      <c r="IT39" s="59"/>
      <c r="IU39" s="59"/>
      <c r="IV39" s="59"/>
      <c r="IW39" s="59"/>
      <c r="IX39" s="59"/>
      <c r="IY39" s="59"/>
      <c r="IZ39" s="59"/>
      <c r="JA39" s="59"/>
      <c r="JB39" s="59"/>
      <c r="JC39" s="60"/>
      <c r="JD39" s="59"/>
      <c r="JE39" s="59"/>
      <c r="JF39" s="59"/>
      <c r="JG39" s="59"/>
      <c r="JH39" s="59"/>
      <c r="JI39" s="59"/>
      <c r="JJ39" s="59"/>
      <c r="JK39" s="59"/>
      <c r="JL39" s="59"/>
      <c r="JM39" s="59"/>
      <c r="JN39" s="59"/>
      <c r="JO39" s="59"/>
      <c r="JP39" s="60"/>
      <c r="JQ39" s="59"/>
      <c r="JR39" s="59"/>
      <c r="JS39" s="59"/>
      <c r="JT39" s="59"/>
      <c r="JU39" s="59"/>
      <c r="JV39" s="59"/>
      <c r="JW39" s="59"/>
      <c r="JX39" s="59"/>
      <c r="JY39" s="59"/>
      <c r="JZ39" s="59"/>
      <c r="KA39" s="59"/>
      <c r="KB39" s="59"/>
      <c r="KC39" s="60"/>
      <c r="KD39" s="59"/>
      <c r="KE39" s="59"/>
      <c r="KF39" s="59"/>
      <c r="KG39" s="59"/>
      <c r="KH39" s="59"/>
      <c r="KI39" s="59"/>
      <c r="KJ39" s="59"/>
      <c r="KK39" s="59"/>
      <c r="KL39" s="59"/>
      <c r="KM39" s="59"/>
      <c r="KN39" s="59"/>
      <c r="KO39" s="59"/>
      <c r="KP39" s="60"/>
      <c r="KQ39" s="59"/>
      <c r="KR39" s="59"/>
      <c r="KS39" s="59"/>
      <c r="KT39" s="59"/>
      <c r="KU39" s="59"/>
      <c r="KV39" s="59"/>
      <c r="KW39" s="59"/>
      <c r="KX39" s="59"/>
      <c r="KY39" s="59"/>
      <c r="KZ39" s="59"/>
      <c r="LA39" s="59"/>
      <c r="LB39" s="59"/>
      <c r="LC39" s="60"/>
      <c r="LD39" s="59"/>
      <c r="LE39" s="59"/>
      <c r="LF39" s="59"/>
      <c r="LG39" s="59"/>
      <c r="LH39" s="59"/>
      <c r="LI39" s="59"/>
      <c r="LJ39" s="59"/>
      <c r="LK39" s="59"/>
      <c r="LL39" s="59"/>
      <c r="LM39" s="59"/>
      <c r="LN39" s="59"/>
      <c r="LO39" s="59"/>
      <c r="LP39" s="60"/>
      <c r="LQ39" s="59"/>
      <c r="LR39" s="59"/>
      <c r="LS39" s="59"/>
      <c r="LT39" s="59"/>
      <c r="LU39" s="59"/>
      <c r="LV39" s="59"/>
      <c r="LW39" s="59"/>
      <c r="LX39" s="59"/>
      <c r="LY39" s="59"/>
      <c r="LZ39" s="59"/>
      <c r="MA39" s="59"/>
      <c r="MB39" s="59"/>
      <c r="MC39" s="60"/>
      <c r="MD39" s="59"/>
      <c r="ME39" s="59"/>
      <c r="MF39" s="59"/>
      <c r="MG39" s="59"/>
      <c r="MH39" s="59"/>
      <c r="MI39" s="59"/>
      <c r="MJ39" s="59"/>
      <c r="MK39" s="59"/>
      <c r="ML39" s="59"/>
      <c r="MM39" s="59"/>
      <c r="MN39" s="59"/>
      <c r="MO39" s="59"/>
      <c r="MP39" s="60"/>
    </row>
    <row r="40" spans="1:354" outlineLevel="1">
      <c r="B40" s="9" t="s">
        <v>1</v>
      </c>
      <c r="C40" s="126" t="s">
        <v>53</v>
      </c>
      <c r="D40" s="104">
        <f>+IFERROR(IF(ISTEXT(D$5)=FALSE,(INDEX(BCR!$1:$1048576,MATCH('Estadísticas BCR'!D$5,BCR!$A:$A,0),MATCH('Estadísticas BCR'!$B40,BCR!$1:$1,0))),#REF!),"")</f>
        <v>0</v>
      </c>
      <c r="E40" s="104">
        <f>+IFERROR(IF(ISTEXT(E$5)=FALSE,(INDEX(BCR!$1:$1048576,MATCH('Estadísticas BCR'!E$5,BCR!$A:$A,0),MATCH('Estadísticas BCR'!$B40,BCR!$1:$1,0))),D40),"")</f>
        <v>0</v>
      </c>
      <c r="F40" s="104">
        <f>+IFERROR(IF(ISTEXT(F$5)=FALSE,(INDEX(BCR!$1:$1048576,MATCH('Estadísticas BCR'!F$5,BCR!$A:$A,0),MATCH('Estadísticas BCR'!$B40,BCR!$1:$1,0))),E40),"")</f>
        <v>0</v>
      </c>
      <c r="G40" s="104" t="str">
        <f>+IFERROR(IF(ISTEXT(G$5)=FALSE,(INDEX(BCR!$1:$1048576,MATCH('Estadísticas BCR'!G$5,BCR!$A:$A,0),MATCH('Estadísticas BCR'!$B40,BCR!$1:$1,0))),F40),"")</f>
        <v/>
      </c>
      <c r="H40" s="104">
        <f>+IFERROR(IF(ISTEXT(H$5)=FALSE,(INDEX(BCR!$1:$1048576,MATCH('Estadísticas BCR'!H$5,BCR!$A:$A,0),MATCH('Estadísticas BCR'!$B40,BCR!$1:$1,0))),G40),"")</f>
        <v>0</v>
      </c>
      <c r="I40" s="104">
        <f>+IFERROR(IF(ISTEXT(I$5)=FALSE,(INDEX(BCR!$1:$1048576,MATCH('Estadísticas BCR'!I$5,BCR!$A:$A,0),MATCH('Estadísticas BCR'!$B40,BCR!$1:$1,0))),H40),"")</f>
        <v>0</v>
      </c>
      <c r="J40" s="104">
        <f>+IFERROR(IF(ISTEXT(J$5)=FALSE,(INDEX(BCR!$1:$1048576,MATCH('Estadísticas BCR'!J$5,BCR!$A:$A,0),MATCH('Estadísticas BCR'!$B40,BCR!$1:$1,0))),I40),"")</f>
        <v>0</v>
      </c>
      <c r="K40" s="104">
        <f>+IFERROR(IF(ISTEXT(K$5)=FALSE,(INDEX(BCR!$1:$1048576,MATCH('Estadísticas BCR'!K$5,BCR!$A:$A,0),MATCH('Estadísticas BCR'!$B40,BCR!$1:$1,0))),J40),"")</f>
        <v>0</v>
      </c>
      <c r="L40" s="104">
        <f>+IFERROR(IF(ISTEXT(L$5)=FALSE,(INDEX(BCR!$1:$1048576,MATCH('Estadísticas BCR'!L$5,BCR!$A:$A,0),MATCH('Estadísticas BCR'!$B40,BCR!$1:$1,0))),K40),"")</f>
        <v>0</v>
      </c>
      <c r="M40" s="104">
        <f>+IFERROR(IF(ISTEXT(M$5)=FALSE,(INDEX(BCR!$1:$1048576,MATCH('Estadísticas BCR'!M$5,BCR!$A:$A,0),MATCH('Estadísticas BCR'!$B40,BCR!$1:$1,0))),L40),"")</f>
        <v>0</v>
      </c>
      <c r="N40" s="104">
        <f>+IFERROR(IF(ISTEXT(N$5)=FALSE,(INDEX(BCR!$1:$1048576,MATCH('Estadísticas BCR'!N$5,BCR!$A:$A,0),MATCH('Estadísticas BCR'!$B40,BCR!$1:$1,0))),M40),"")</f>
        <v>0</v>
      </c>
      <c r="O40" s="104">
        <f>+IFERROR(IF(ISTEXT(O$5)=FALSE,(INDEX(BCR!$1:$1048576,MATCH('Estadísticas BCR'!O$5,BCR!$A:$A,0),MATCH('Estadísticas BCR'!$B40,BCR!$1:$1,0))),N40),"")</f>
        <v>0</v>
      </c>
      <c r="P40" s="60">
        <f>+IFERROR(IF(ISTEXT(P$5)=FALSE,(INDEX(BCR!$1:$1048576,MATCH('Estadísticas BCR'!P$5,BCR!$A:$A,0),MATCH('Estadísticas BCR'!$B40,BCR!$1:$1,0))),O40),"")</f>
        <v>0</v>
      </c>
      <c r="Q40" s="104">
        <f>+IFERROR(IF(ISTEXT(Q$5)=FALSE,(INDEX(BCR!$1:$1048576,MATCH('Estadísticas BCR'!Q$5,BCR!$A:$A,0),MATCH('Estadísticas BCR'!$B40,BCR!$1:$1,0))),#REF!),"")</f>
        <v>0</v>
      </c>
      <c r="R40" s="104">
        <f>+IFERROR(IF(ISTEXT(R$5)=FALSE,(INDEX(BCR!$1:$1048576,MATCH('Estadísticas BCR'!R$5,BCR!$A:$A,0),MATCH('Estadísticas BCR'!$B40,BCR!$1:$1,0))),Q40),"")</f>
        <v>0</v>
      </c>
      <c r="S40" s="104">
        <f>+IFERROR(IF(ISTEXT(S$5)=FALSE,(INDEX(BCR!$1:$1048576,MATCH('Estadísticas BCR'!S$5,BCR!$A:$A,0),MATCH('Estadísticas BCR'!$B40,BCR!$1:$1,0))),R40),"")</f>
        <v>0</v>
      </c>
      <c r="T40" s="104">
        <f>+IFERROR(IF(ISTEXT(T$5)=FALSE,(INDEX(BCR!$1:$1048576,MATCH('Estadísticas BCR'!T$5,BCR!$A:$A,0),MATCH('Estadísticas BCR'!$B40,BCR!$1:$1,0))),S40),"")</f>
        <v>0</v>
      </c>
      <c r="U40" s="104">
        <f>+IFERROR(IF(ISTEXT(U$5)=FALSE,(INDEX(BCR!$1:$1048576,MATCH('Estadísticas BCR'!U$5,BCR!$A:$A,0),MATCH('Estadísticas BCR'!$B40,BCR!$1:$1,0))),T40),"")</f>
        <v>0</v>
      </c>
      <c r="V40" s="104">
        <f>+IFERROR(IF(ISTEXT(V$5)=FALSE,(INDEX(BCR!$1:$1048576,MATCH('Estadísticas BCR'!V$5,BCR!$A:$A,0),MATCH('Estadísticas BCR'!$B40,BCR!$1:$1,0))),U40),"")</f>
        <v>0</v>
      </c>
      <c r="W40" s="104">
        <f>+IFERROR(IF(ISTEXT(W$5)=FALSE,(INDEX(BCR!$1:$1048576,MATCH('Estadísticas BCR'!W$5,BCR!$A:$A,0),MATCH('Estadísticas BCR'!$B40,BCR!$1:$1,0))),V40),"")</f>
        <v>0</v>
      </c>
      <c r="X40" s="104">
        <f>+IFERROR(IF(ISTEXT(X$5)=FALSE,(INDEX(BCR!$1:$1048576,MATCH('Estadísticas BCR'!X$5,BCR!$A:$A,0),MATCH('Estadísticas BCR'!$B40,BCR!$1:$1,0))),W40),"")</f>
        <v>0</v>
      </c>
      <c r="Y40" s="104">
        <f>+IFERROR(IF(ISTEXT(Y$5)=FALSE,(INDEX(BCR!$1:$1048576,MATCH('Estadísticas BCR'!Y$5,BCR!$A:$A,0),MATCH('Estadísticas BCR'!$B40,BCR!$1:$1,0))),X40),"")</f>
        <v>0</v>
      </c>
      <c r="Z40" s="104">
        <f>+IFERROR(IF(ISTEXT(Z$5)=FALSE,(INDEX(BCR!$1:$1048576,MATCH('Estadísticas BCR'!Z$5,BCR!$A:$A,0),MATCH('Estadísticas BCR'!$B40,BCR!$1:$1,0))),Y40),"")</f>
        <v>0</v>
      </c>
      <c r="AA40" s="104">
        <f>+IFERROR(IF(ISTEXT(AA$5)=FALSE,(INDEX(BCR!$1:$1048576,MATCH('Estadísticas BCR'!AA$5,BCR!$A:$A,0),MATCH('Estadísticas BCR'!$B40,BCR!$1:$1,0))),Z40),"")</f>
        <v>0</v>
      </c>
      <c r="AB40" s="104">
        <f>+IFERROR(IF(ISTEXT(AB$5)=FALSE,(INDEX(BCR!$1:$1048576,MATCH('Estadísticas BCR'!AB$5,BCR!$A:$A,0),MATCH('Estadísticas BCR'!$B40,BCR!$1:$1,0))),AA40),"")</f>
        <v>0</v>
      </c>
      <c r="AC40" s="60">
        <f>+IFERROR(IF(ISTEXT(AC$5)=FALSE,(INDEX(BCR!$1:$1048576,MATCH('Estadísticas BCR'!AC$5,BCR!$A:$A,0),MATCH('Estadísticas BCR'!$B40,BCR!$1:$1,0))),AB40),"")</f>
        <v>0</v>
      </c>
      <c r="AD40" s="59">
        <f>+IFERROR(IF(ISTEXT(AD$5)=FALSE,(INDEX(BCR!$1:$1048576,MATCH('Estadísticas BCR'!AD$5,BCR!$A:$A,0),MATCH('Estadísticas BCR'!$B40,BCR!$1:$1,0))),#REF!),"")</f>
        <v>0</v>
      </c>
      <c r="AE40" s="59">
        <f>+IFERROR(IF(ISTEXT(AE$5)=FALSE,(INDEX(BCR!$1:$1048576,MATCH('Estadísticas BCR'!AE$5,BCR!$A:$A,0),MATCH('Estadísticas BCR'!$B40,BCR!$1:$1,0))),AD40),"")</f>
        <v>0</v>
      </c>
      <c r="AF40" s="59">
        <f>+IFERROR(IF(ISTEXT(AF$5)=FALSE,(INDEX(BCR!$1:$1048576,MATCH('Estadísticas BCR'!AF$5,BCR!$A:$A,0),MATCH('Estadísticas BCR'!$B40,BCR!$1:$1,0))),AE40),"")</f>
        <v>0</v>
      </c>
      <c r="AG40" s="59">
        <f>+IFERROR(IF(ISTEXT(AG$5)=FALSE,(INDEX(BCR!$1:$1048576,MATCH('Estadísticas BCR'!AG$5,BCR!$A:$A,0),MATCH('Estadísticas BCR'!$B40,BCR!$1:$1,0))),AF40),"")</f>
        <v>60.087719298245602</v>
      </c>
      <c r="AH40" s="59">
        <f>+IFERROR(IF(ISTEXT(AH$5)=FALSE,(INDEX(BCR!$1:$1048576,MATCH('Estadísticas BCR'!AH$5,BCR!$A:$A,0),MATCH('Estadísticas BCR'!$B40,BCR!$1:$1,0))),AG40),"")</f>
        <v>61.094674556213</v>
      </c>
      <c r="AI40" s="59">
        <f>+IFERROR(IF(ISTEXT(AI$5)=FALSE,(INDEX(BCR!$1:$1048576,MATCH('Estadísticas BCR'!AI$5,BCR!$A:$A,0),MATCH('Estadísticas BCR'!$B40,BCR!$1:$1,0))),AH40),"")</f>
        <v>49.393939393939398</v>
      </c>
      <c r="AJ40" s="59">
        <f>+IFERROR(IF(ISTEXT(AJ$5)=FALSE,(INDEX(BCR!$1:$1048576,MATCH('Estadísticas BCR'!AJ$5,BCR!$A:$A,0),MATCH('Estadísticas BCR'!$B40,BCR!$1:$1,0))),AI40),"")</f>
        <v>56.231454005934701</v>
      </c>
      <c r="AK40" s="59">
        <f>+IFERROR(IF(ISTEXT(AK$5)=FALSE,(INDEX(BCR!$1:$1048576,MATCH('Estadísticas BCR'!AK$5,BCR!$A:$A,0),MATCH('Estadísticas BCR'!$B40,BCR!$1:$1,0))),AJ40),"")</f>
        <v>57.164634146341498</v>
      </c>
      <c r="AL40" s="59">
        <f>+IFERROR(IF(ISTEXT(AL$5)=FALSE,(INDEX(BCR!$1:$1048576,MATCH('Estadísticas BCR'!AL$5,BCR!$A:$A,0),MATCH('Estadísticas BCR'!$B40,BCR!$1:$1,0))),AK40),"")</f>
        <v>57.624633431085002</v>
      </c>
      <c r="AM40" s="59">
        <f>+IFERROR(IF(ISTEXT(AM$5)=FALSE,(INDEX(BCR!$1:$1048576,MATCH('Estadísticas BCR'!AM$5,BCR!$A:$A,0),MATCH('Estadísticas BCR'!$B40,BCR!$1:$1,0))),AL40),"")</f>
        <v>60.267857142857103</v>
      </c>
      <c r="AN40" s="59">
        <f>+IFERROR(IF(ISTEXT(AN$5)=FALSE,(INDEX(BCR!$1:$1048576,MATCH('Estadísticas BCR'!AN$5,BCR!$A:$A,0),MATCH('Estadísticas BCR'!$B40,BCR!$1:$1,0))),AM40),"")</f>
        <v>65.915915915915903</v>
      </c>
      <c r="AO40" s="59">
        <f>+IFERROR(IF(ISTEXT(AO$5)=FALSE,(INDEX(BCR!$1:$1048576,MATCH('Estadísticas BCR'!AO$5,BCR!$A:$A,0),MATCH('Estadísticas BCR'!$B40,BCR!$1:$1,0))),AN40),"")</f>
        <v>71.194029850746304</v>
      </c>
      <c r="AP40" s="60">
        <f>+IFERROR(IF(ISTEXT(AP$5)=FALSE,(INDEX(BCR!$1:$1048576,MATCH('Estadísticas BCR'!AP$5,BCR!$A:$A,0),MATCH('Estadísticas BCR'!$B40,BCR!$1:$1,0))),AO40),"")</f>
        <v>71.194029850746304</v>
      </c>
      <c r="AQ40" s="59">
        <f>+IFERROR(IF(ISTEXT(AQ$5)=FALSE,(INDEX(BCR!$1:$1048576,MATCH('Estadísticas BCR'!AQ$5,BCR!$A:$A,0),MATCH('Estadísticas BCR'!$B40,BCR!$1:$1,0))),#REF!),"")</f>
        <v>70.943952802359902</v>
      </c>
      <c r="AR40" s="59">
        <f>+IFERROR(IF(ISTEXT(AR$5)=FALSE,(INDEX(BCR!$1:$1048576,MATCH('Estadísticas BCR'!AR$5,BCR!$A:$A,0),MATCH('Estadísticas BCR'!$B40,BCR!$1:$1,0))),AQ40),"")</f>
        <v>66.913946587537097</v>
      </c>
      <c r="AS40" s="59">
        <f>+IFERROR(IF(ISTEXT(AS$5)=FALSE,(INDEX(BCR!$1:$1048576,MATCH('Estadísticas BCR'!AS$5,BCR!$A:$A,0),MATCH('Estadísticas BCR'!$B40,BCR!$1:$1,0))),AR40),"")</f>
        <v>60.029498525073699</v>
      </c>
      <c r="AT40" s="59">
        <f>+IFERROR(IF(ISTEXT(AT$5)=FALSE,(INDEX(BCR!$1:$1048576,MATCH('Estadísticas BCR'!AT$5,BCR!$A:$A,0),MATCH('Estadísticas BCR'!$B40,BCR!$1:$1,0))),AS40),"")</f>
        <v>65.532544378698205</v>
      </c>
      <c r="AU40" s="59">
        <f>+IFERROR(IF(ISTEXT(AU$5)=FALSE,(INDEX(BCR!$1:$1048576,MATCH('Estadísticas BCR'!AU$5,BCR!$A:$A,0),MATCH('Estadísticas BCR'!$B40,BCR!$1:$1,0))),AT40),"")</f>
        <v>52.958579881656803</v>
      </c>
      <c r="AV40" s="59">
        <f>+IFERROR(IF(ISTEXT(AV$5)=FALSE,(INDEX(BCR!$1:$1048576,MATCH('Estadísticas BCR'!AV$5,BCR!$A:$A,0),MATCH('Estadísticas BCR'!$B40,BCR!$1:$1,0))),AU40),"")</f>
        <v>54.8632218844985</v>
      </c>
      <c r="AW40" s="59">
        <f>+IFERROR(IF(ISTEXT(AW$5)=FALSE,(INDEX(BCR!$1:$1048576,MATCH('Estadísticas BCR'!AW$5,BCR!$A:$A,0),MATCH('Estadísticas BCR'!$B40,BCR!$1:$1,0))),AV40),"")</f>
        <v>56.060606060606098</v>
      </c>
      <c r="AX40" s="59">
        <f>+IFERROR(IF(ISTEXT(AX$5)=FALSE,(INDEX(BCR!$1:$1048576,MATCH('Estadísticas BCR'!AX$5,BCR!$A:$A,0),MATCH('Estadísticas BCR'!$B40,BCR!$1:$1,0))),AW40),"")</f>
        <v>57.750759878419501</v>
      </c>
      <c r="AY40" s="59">
        <f>+IFERROR(IF(ISTEXT(AY$5)=FALSE,(INDEX(BCR!$1:$1048576,MATCH('Estadísticas BCR'!AY$5,BCR!$A:$A,0),MATCH('Estadísticas BCR'!$B40,BCR!$1:$1,0))),AX40),"")</f>
        <v>57.485029940119801</v>
      </c>
      <c r="AZ40" s="59">
        <f>+IFERROR(IF(ISTEXT(AZ$5)=FALSE,(INDEX(BCR!$1:$1048576,MATCH('Estadísticas BCR'!AZ$5,BCR!$A:$A,0),MATCH('Estadísticas BCR'!$B40,BCR!$1:$1,0))),AY40),"")</f>
        <v>60.207100591715999</v>
      </c>
      <c r="BA40" s="59">
        <f>+IFERROR(IF(ISTEXT(BA$5)=FALSE,(INDEX(BCR!$1:$1048576,MATCH('Estadísticas BCR'!BA$5,BCR!$A:$A,0),MATCH('Estadísticas BCR'!$B40,BCR!$1:$1,0))),AZ40),"")</f>
        <v>58.682634730538901</v>
      </c>
      <c r="BB40" s="59">
        <f>+IFERROR(IF(ISTEXT(BB$5)=FALSE,(INDEX(BCR!$1:$1048576,MATCH('Estadísticas BCR'!BB$5,BCR!$A:$A,0),MATCH('Estadísticas BCR'!$B40,BCR!$1:$1,0))),BA40),"")</f>
        <v>59.023668639053199</v>
      </c>
      <c r="BC40" s="60">
        <f>+IFERROR(IF(ISTEXT(BC$5)=FALSE,(INDEX(BCR!$1:$1048576,MATCH('Estadísticas BCR'!BC$5,BCR!$A:$A,0),MATCH('Estadísticas BCR'!$B40,BCR!$1:$1,0))),BB40),"")</f>
        <v>59.023668639053199</v>
      </c>
      <c r="BD40" s="59">
        <f>+IFERROR(IF(ISTEXT(BD$5)=FALSE,(INDEX(BCR!$1:$1048576,MATCH('Estadísticas BCR'!BD$5,BCR!$A:$A,0),MATCH('Estadísticas BCR'!$B40,BCR!$1:$1,0))),#REF!),"")</f>
        <v>54.517133956386303</v>
      </c>
      <c r="BE40" s="59">
        <f>+IFERROR(IF(ISTEXT(BE$5)=FALSE,(INDEX(BCR!$1:$1048576,MATCH('Estadísticas BCR'!BE$5,BCR!$A:$A,0),MATCH('Estadísticas BCR'!$B40,BCR!$1:$1,0))),BD40),"")</f>
        <v>57.232704402515701</v>
      </c>
      <c r="BF40" s="59">
        <f>+IFERROR(IF(ISTEXT(BF$5)=FALSE,(INDEX(BCR!$1:$1048576,MATCH('Estadísticas BCR'!BF$5,BCR!$A:$A,0),MATCH('Estadísticas BCR'!$B40,BCR!$1:$1,0))),BE40),"")</f>
        <v>56.514657980456001</v>
      </c>
      <c r="BG40" s="59">
        <f>+IFERROR(IF(ISTEXT(BG$5)=FALSE,(INDEX(BCR!$1:$1048576,MATCH('Estadísticas BCR'!BG$5,BCR!$A:$A,0),MATCH('Estadísticas BCR'!$B40,BCR!$1:$1,0))),BF40),"")</f>
        <v>57.863501483679499</v>
      </c>
      <c r="BH40" s="59">
        <f>+IFERROR(IF(ISTEXT(BH$5)=FALSE,(INDEX(BCR!$1:$1048576,MATCH('Estadísticas BCR'!BH$5,BCR!$A:$A,0),MATCH('Estadísticas BCR'!$B40,BCR!$1:$1,0))),BG40),"")</f>
        <v>56.231454005934701</v>
      </c>
      <c r="BI40" s="59">
        <f>+IFERROR(IF(ISTEXT(BI$5)=FALSE,(INDEX(BCR!$1:$1048576,MATCH('Estadísticas BCR'!BI$5,BCR!$A:$A,0),MATCH('Estadísticas BCR'!$B40,BCR!$1:$1,0))),BH40),"")</f>
        <v>56.208053691275197</v>
      </c>
      <c r="BJ40" s="59">
        <f>+IFERROR(IF(ISTEXT(BJ$5)=FALSE,(INDEX(BCR!$1:$1048576,MATCH('Estadísticas BCR'!BJ$5,BCR!$A:$A,0),MATCH('Estadísticas BCR'!$B40,BCR!$1:$1,0))),BI40),"")</f>
        <v>57.346938775510203</v>
      </c>
      <c r="BK40" s="59">
        <f>+IFERROR(IF(ISTEXT(BK$5)=FALSE,(INDEX(BCR!$1:$1048576,MATCH('Estadísticas BCR'!BK$5,BCR!$A:$A,0),MATCH('Estadísticas BCR'!$B40,BCR!$1:$1,0))),BJ40),"")</f>
        <v>62.310030395136799</v>
      </c>
      <c r="BL40" s="59">
        <f>+IFERROR(IF(ISTEXT(BL$5)=FALSE,(INDEX(BCR!$1:$1048576,MATCH('Estadísticas BCR'!BL$5,BCR!$A:$A,0),MATCH('Estadísticas BCR'!$B40,BCR!$1:$1,0))),BK40),"")</f>
        <v>61.724137931034498</v>
      </c>
      <c r="BM40" s="59">
        <f>+IFERROR(IF(ISTEXT(BM$5)=FALSE,(INDEX(BCR!$1:$1048576,MATCH('Estadísticas BCR'!BM$5,BCR!$A:$A,0),MATCH('Estadísticas BCR'!$B40,BCR!$1:$1,0))),BL40),"")</f>
        <v>63.125</v>
      </c>
      <c r="BN40" s="59">
        <f>+IFERROR(IF(ISTEXT(BN$5)=FALSE,(INDEX(BCR!$1:$1048576,MATCH('Estadísticas BCR'!BN$5,BCR!$A:$A,0),MATCH('Estadísticas BCR'!$B40,BCR!$1:$1,0))),BM40),"")</f>
        <v>63.291139240506297</v>
      </c>
      <c r="BO40" s="59">
        <f>+IFERROR(IF(ISTEXT(BO$5)=FALSE,(INDEX(BCR!$1:$1048576,MATCH('Estadísticas BCR'!BO$5,BCR!$A:$A,0),MATCH('Estadísticas BCR'!$B40,BCR!$1:$1,0))),BN40),"")</f>
        <v>62.917933130699097</v>
      </c>
      <c r="BP40" s="60">
        <f>+IFERROR(IF(ISTEXT(BP$5)=FALSE,(INDEX(BCR!$1:$1048576,MATCH('Estadísticas BCR'!BP$5,BCR!$A:$A,0),MATCH('Estadísticas BCR'!$B40,BCR!$1:$1,0))),BO40),"")</f>
        <v>62.917933130699097</v>
      </c>
      <c r="BQ40" s="59">
        <f>+IFERROR(IF(ISTEXT(BQ$5)=FALSE,(INDEX(BCR!$1:$1048576,MATCH('Estadísticas BCR'!BQ$5,BCR!$A:$A,0),MATCH('Estadísticas BCR'!$B40,BCR!$1:$1,0))),#REF!),"")</f>
        <v>62.985074626865703</v>
      </c>
      <c r="BR40" s="59">
        <f>+IFERROR(IF(ISTEXT(BR$5)=FALSE,(INDEX(BCR!$1:$1048576,MATCH('Estadísticas BCR'!BR$5,BCR!$A:$A,0),MATCH('Estadísticas BCR'!$B40,BCR!$1:$1,0))),BQ40),"")</f>
        <v>62.580645161290299</v>
      </c>
      <c r="BS40" s="59">
        <f>+IFERROR(IF(ISTEXT(BS$5)=FALSE,(INDEX(BCR!$1:$1048576,MATCH('Estadísticas BCR'!BS$5,BCR!$A:$A,0),MATCH('Estadísticas BCR'!$B40,BCR!$1:$1,0))),BR40),"")</f>
        <v>62.678571428571402</v>
      </c>
      <c r="BT40" s="59">
        <f>+IFERROR(IF(ISTEXT(BT$5)=FALSE,(INDEX(BCR!$1:$1048576,MATCH('Estadísticas BCR'!BT$5,BCR!$A:$A,0),MATCH('Estadísticas BCR'!$B40,BCR!$1:$1,0))),BS40),"")</f>
        <v>63.746223564954697</v>
      </c>
      <c r="BU40" s="59">
        <f>+IFERROR(IF(ISTEXT(BU$5)=FALSE,(INDEX(BCR!$1:$1048576,MATCH('Estadísticas BCR'!BU$5,BCR!$A:$A,0),MATCH('Estadísticas BCR'!$B40,BCR!$1:$1,0))),BT40),"")</f>
        <v>64.2011834319527</v>
      </c>
      <c r="BV40" s="59">
        <f>+IFERROR(IF(ISTEXT(BV$5)=FALSE,(INDEX(BCR!$1:$1048576,MATCH('Estadísticas BCR'!BV$5,BCR!$A:$A,0),MATCH('Estadísticas BCR'!$B40,BCR!$1:$1,0))),BU40),"")</f>
        <v>63.609467455621299</v>
      </c>
      <c r="BW40" s="59">
        <f>+IFERROR(IF(ISTEXT(BW$5)=FALSE,(INDEX(BCR!$1:$1048576,MATCH('Estadísticas BCR'!BW$5,BCR!$A:$A,0),MATCH('Estadísticas BCR'!$B40,BCR!$1:$1,0))),BV40),"")</f>
        <v>65.074626865671604</v>
      </c>
      <c r="BX40" s="59">
        <f>+IFERROR(IF(ISTEXT(BX$5)=FALSE,(INDEX(BCR!$1:$1048576,MATCH('Estadísticas BCR'!BX$5,BCR!$A:$A,0),MATCH('Estadísticas BCR'!$B40,BCR!$1:$1,0))),BW40),"")</f>
        <v>63.731343283582099</v>
      </c>
      <c r="BY40" s="59">
        <f>+IFERROR(IF(ISTEXT(BY$5)=FALSE,(INDEX(BCR!$1:$1048576,MATCH('Estadísticas BCR'!BY$5,BCR!$A:$A,0),MATCH('Estadísticas BCR'!$B40,BCR!$1:$1,0))),BX40),"")</f>
        <v>67.438271604938294</v>
      </c>
      <c r="BZ40" s="59">
        <f>+IFERROR(IF(ISTEXT(BZ$5)=FALSE,(INDEX(BCR!$1:$1048576,MATCH('Estadísticas BCR'!BZ$5,BCR!$A:$A,0),MATCH('Estadísticas BCR'!$B40,BCR!$1:$1,0))),BY40),"")</f>
        <v>64.473684210526301</v>
      </c>
      <c r="CA40" s="59">
        <f>+IFERROR(IF(ISTEXT(CA$5)=FALSE,(INDEX(BCR!$1:$1048576,MATCH('Estadísticas BCR'!CA$5,BCR!$A:$A,0),MATCH('Estadísticas BCR'!$B40,BCR!$1:$1,0))),BZ40),"")</f>
        <v>63.461538461538503</v>
      </c>
      <c r="CB40" s="59">
        <f>+IFERROR(IF(ISTEXT(CB$5)=FALSE,(INDEX(BCR!$1:$1048576,MATCH('Estadísticas BCR'!CB$5,BCR!$A:$A,0),MATCH('Estadísticas BCR'!$B40,BCR!$1:$1,0))),CA40),"")</f>
        <v>56.432748538011701</v>
      </c>
      <c r="CC40" s="60">
        <f>+IFERROR(IF(ISTEXT(CC$5)=FALSE,(INDEX(BCR!$1:$1048576,MATCH('Estadísticas BCR'!CC$5,BCR!$A:$A,0),MATCH('Estadísticas BCR'!$B40,BCR!$1:$1,0))),CB40),"")</f>
        <v>56.432748538011701</v>
      </c>
      <c r="CD40" s="59">
        <f>+IFERROR(IF(ISTEXT(CD$5)=FALSE,(INDEX(BCR!$1:$1048576,MATCH('Estadísticas BCR'!CD$5,BCR!$A:$A,0),MATCH('Estadísticas BCR'!$B40,BCR!$1:$1,0))),#REF!),"")</f>
        <v>52.028985507246396</v>
      </c>
      <c r="CE40" s="59">
        <f>+IFERROR(IF(ISTEXT(CE$5)=FALSE,(INDEX(BCR!$1:$1048576,MATCH('Estadísticas BCR'!CE$5,BCR!$A:$A,0),MATCH('Estadísticas BCR'!$B40,BCR!$1:$1,0))),CD40),"")</f>
        <v>57.227138643067903</v>
      </c>
      <c r="CF40" s="59">
        <f>+IFERROR(IF(ISTEXT(CF$5)=FALSE,(INDEX(BCR!$1:$1048576,MATCH('Estadísticas BCR'!CF$5,BCR!$A:$A,0),MATCH('Estadísticas BCR'!$B40,BCR!$1:$1,0))),CE40),"")</f>
        <v>53.362573099415201</v>
      </c>
      <c r="CG40" s="59">
        <f>+IFERROR(IF(ISTEXT(CG$5)=FALSE,(INDEX(BCR!$1:$1048576,MATCH('Estadísticas BCR'!CG$5,BCR!$A:$A,0),MATCH('Estadísticas BCR'!$B40,BCR!$1:$1,0))),CF40),"")</f>
        <v>52.529761904761898</v>
      </c>
      <c r="CH40" s="59">
        <f>+IFERROR(IF(ISTEXT(CH$5)=FALSE,(INDEX(BCR!$1:$1048576,MATCH('Estadísticas BCR'!CH$5,BCR!$A:$A,0),MATCH('Estadísticas BCR'!$B40,BCR!$1:$1,0))),CG40),"")</f>
        <v>62.241887905604699</v>
      </c>
      <c r="CI40" s="59">
        <f>+IFERROR(IF(ISTEXT(CI$5)=FALSE,(INDEX(BCR!$1:$1048576,MATCH('Estadísticas BCR'!CI$5,BCR!$A:$A,0),MATCH('Estadísticas BCR'!$B40,BCR!$1:$1,0))),CH40),"")</f>
        <v>65.327380952380906</v>
      </c>
      <c r="CJ40" s="59">
        <f>+IFERROR(IF(ISTEXT(CJ$5)=FALSE,(INDEX(BCR!$1:$1048576,MATCH('Estadísticas BCR'!CJ$5,BCR!$A:$A,0),MATCH('Estadísticas BCR'!$B40,BCR!$1:$1,0))),CI40),"")</f>
        <v>67.34375</v>
      </c>
      <c r="CK40" s="59">
        <f>+IFERROR(IF(ISTEXT(CK$5)=FALSE,(INDEX(BCR!$1:$1048576,MATCH('Estadísticas BCR'!CK$5,BCR!$A:$A,0),MATCH('Estadísticas BCR'!$B40,BCR!$1:$1,0))),CJ40),"")</f>
        <v>70.058139534883693</v>
      </c>
      <c r="CL40" s="59">
        <f>+IFERROR(IF(ISTEXT(CL$5)=FALSE,(INDEX(BCR!$1:$1048576,MATCH('Estadísticas BCR'!CL$5,BCR!$A:$A,0),MATCH('Estadísticas BCR'!$B40,BCR!$1:$1,0))),CK40),"")</f>
        <v>68.896321070234094</v>
      </c>
      <c r="CM40" s="59">
        <f>+IFERROR(IF(ISTEXT(CM$5)=FALSE,(INDEX(BCR!$1:$1048576,MATCH('Estadísticas BCR'!CM$5,BCR!$A:$A,0),MATCH('Estadísticas BCR'!$B40,BCR!$1:$1,0))),CL40),"")</f>
        <v>70.229007633587798</v>
      </c>
      <c r="CN40" s="59">
        <f>+IFERROR(IF(ISTEXT(CN$5)=FALSE,(INDEX(BCR!$1:$1048576,MATCH('Estadísticas BCR'!CN$5,BCR!$A:$A,0),MATCH('Estadísticas BCR'!$B40,BCR!$1:$1,0))),CM40),"")</f>
        <v>72.668393782383404</v>
      </c>
      <c r="CO40" s="59">
        <f>+IFERROR(IF(ISTEXT(CO$5)=FALSE,(INDEX(BCR!$1:$1048576,MATCH('Estadísticas BCR'!CO$5,BCR!$A:$A,0),MATCH('Estadísticas BCR'!$B40,BCR!$1:$1,0))),CN40),"")</f>
        <v>72.188449848024305</v>
      </c>
      <c r="CP40" s="60">
        <f>+IFERROR(IF(ISTEXT(CP$5)=FALSE,(INDEX(BCR!$1:$1048576,MATCH('Estadísticas BCR'!CP$5,BCR!$A:$A,0),MATCH('Estadísticas BCR'!$B40,BCR!$1:$1,0))),CO40),"")</f>
        <v>72.188449848024305</v>
      </c>
      <c r="CQ40" s="59">
        <f>+IFERROR(IF(ISTEXT(CQ$5)=FALSE,(INDEX(BCR!$1:$1048576,MATCH('Estadísticas BCR'!CQ$5,BCR!$A:$A,0),MATCH('Estadísticas BCR'!$B40,BCR!$1:$1,0))),C40),"")</f>
        <v>72.115384615384599</v>
      </c>
      <c r="CR40" s="59">
        <f>+IFERROR(IF(ISTEXT(CR$5)=FALSE,(INDEX(BCR!$1:$1048576,MATCH('Estadísticas BCR'!CR$5,BCR!$A:$A,0),MATCH('Estadísticas BCR'!$B40,BCR!$1:$1,0))),CQ40),"")</f>
        <v>72.506738544474402</v>
      </c>
      <c r="CS40" s="59">
        <f>+IFERROR(IF(ISTEXT(CS$5)=FALSE,(INDEX(BCR!$1:$1048576,MATCH('Estadísticas BCR'!CS$5,BCR!$A:$A,0),MATCH('Estadísticas BCR'!$B40,BCR!$1:$1,0))),CR40),"")</f>
        <v>72.905027932960905</v>
      </c>
      <c r="CT40" s="59">
        <f>+IFERROR(IF(ISTEXT(CT$5)=FALSE,(INDEX(BCR!$1:$1048576,MATCH('Estadísticas BCR'!CT$5,BCR!$A:$A,0),MATCH('Estadísticas BCR'!$B40,BCR!$1:$1,0))),CS40),"")</f>
        <v>74.3055555555556</v>
      </c>
      <c r="CU40" s="59">
        <f>+IFERROR(IF(ISTEXT(CU$5)=FALSE,(INDEX(BCR!$1:$1048576,MATCH('Estadísticas BCR'!CU$5,BCR!$A:$A,0),MATCH('Estadísticas BCR'!$B40,BCR!$1:$1,0))),CT40),"")</f>
        <v>71.542553191489404</v>
      </c>
      <c r="CV40" s="59">
        <f>+IFERROR(IF(ISTEXT(CV$5)=FALSE,(INDEX(BCR!$1:$1048576,MATCH('Estadísticas BCR'!CV$5,BCR!$A:$A,0),MATCH('Estadísticas BCR'!$B40,BCR!$1:$1,0))),CU40),"")</f>
        <v>71.925133689839598</v>
      </c>
      <c r="CW40" s="59">
        <f>+IFERROR(IF(ISTEXT(CW$5)=FALSE,(INDEX(BCR!$1:$1048576,MATCH('Estadísticas BCR'!CW$5,BCR!$A:$A,0),MATCH('Estadísticas BCR'!$B40,BCR!$1:$1,0))),CV40),"")</f>
        <v>70.170454545454504</v>
      </c>
      <c r="CX40" s="59">
        <f>+IFERROR(IF(ISTEXT(CX$5)=FALSE,(INDEX(BCR!$1:$1048576,MATCH('Estadísticas BCR'!CX$5,BCR!$A:$A,0),MATCH('Estadísticas BCR'!$B40,BCR!$1:$1,0))),CW40),"")</f>
        <v>68.951612903225794</v>
      </c>
      <c r="CY40" s="59">
        <f>+IFERROR(IF(ISTEXT(CY$5)=FALSE,(INDEX(BCR!$1:$1048576,MATCH('Estadísticas BCR'!CY$5,BCR!$A:$A,0),MATCH('Estadísticas BCR'!$B40,BCR!$1:$1,0))),CX40),"")</f>
        <v>69.972826086956502</v>
      </c>
      <c r="CZ40" s="59">
        <f>+IFERROR(IF(ISTEXT(CZ$5)=FALSE,(INDEX(BCR!$1:$1048576,MATCH('Estadísticas BCR'!CZ$5,BCR!$A:$A,0),MATCH('Estadísticas BCR'!$B40,BCR!$1:$1,0))),CY40),"")</f>
        <v>71.264367816092005</v>
      </c>
      <c r="DA40" s="59">
        <f>+IFERROR(IF(ISTEXT(DA$5)=FALSE,(INDEX(BCR!$1:$1048576,MATCH('Estadísticas BCR'!DA$5,BCR!$A:$A,0),MATCH('Estadísticas BCR'!$B40,BCR!$1:$1,0))),CZ40),"")</f>
        <v>71.646341463414601</v>
      </c>
      <c r="DB40" s="59">
        <f>+IFERROR(IF(ISTEXT(DB$5)=FALSE,(INDEX(BCR!$1:$1048576,MATCH('Estadísticas BCR'!DB$5,BCR!$A:$A,0),MATCH('Estadísticas BCR'!$B40,BCR!$1:$1,0))),DA40),"")</f>
        <v>75.342465753424705</v>
      </c>
      <c r="DC40" s="60">
        <f>+IFERROR(IF(ISTEXT(DC$5)=FALSE,(INDEX(BCR!$1:$1048576,MATCH('Estadísticas BCR'!DC$5,BCR!$A:$A,0),MATCH('Estadísticas BCR'!$B40,BCR!$1:$1,0))),DB40),"")</f>
        <v>75.342465753424705</v>
      </c>
      <c r="DD40" s="59">
        <f>+IFERROR(IF(ISTEXT(DD$5)=FALSE,(INDEX(BCR!$1:$1048576,MATCH('Estadísticas BCR'!DD$5,BCR!$A:$A,0),MATCH('Estadísticas BCR'!$B40,BCR!$1:$1,0))),DC40),"")</f>
        <v>70</v>
      </c>
      <c r="DE40" s="59">
        <f>+IFERROR(IF(ISTEXT(DE$5)=FALSE,(INDEX(BCR!$1:$1048576,MATCH('Estadísticas BCR'!DE$5,BCR!$A:$A,0),MATCH('Estadísticas BCR'!$B40,BCR!$1:$1,0))),DD40),"")</f>
        <v>71</v>
      </c>
      <c r="DF40" s="59">
        <f>+IFERROR(IF(ISTEXT(DF$5)=FALSE,(INDEX(BCR!$1:$1048576,MATCH('Estadísticas BCR'!DF$5,BCR!$A:$A,0),MATCH('Estadísticas BCR'!$B40,BCR!$1:$1,0))),DE40),"")</f>
        <v>67</v>
      </c>
      <c r="DG40" s="59">
        <f>+IFERROR(IF(ISTEXT(DG$5)=FALSE,(INDEX(BCR!$1:$1048576,MATCH('Estadísticas BCR'!DG$5,BCR!$A:$A,0),MATCH('Estadísticas BCR'!$B40,BCR!$1:$1,0))),DF40),"")</f>
        <v>69</v>
      </c>
      <c r="DH40" s="59">
        <f>+IFERROR(IF(ISTEXT(DH$5)=FALSE,(INDEX(BCR!$1:$1048576,MATCH('Estadísticas BCR'!DH$5,BCR!$A:$A,0),MATCH('Estadísticas BCR'!$B40,BCR!$1:$1,0))),DG40),"")</f>
        <v>74</v>
      </c>
      <c r="DI40" s="59">
        <f>+IFERROR(IF(ISTEXT(DI$5)=FALSE,(INDEX(BCR!$1:$1048576,MATCH('Estadísticas BCR'!DI$5,BCR!$A:$A,0),MATCH('Estadísticas BCR'!$B40,BCR!$1:$1,0))),DH40),"")</f>
        <v>71</v>
      </c>
      <c r="DJ40" s="59">
        <f>+IFERROR(IF(ISTEXT(DJ$5)=FALSE,(INDEX(BCR!$1:$1048576,MATCH('Estadísticas BCR'!DJ$5,BCR!$A:$A,0),MATCH('Estadísticas BCR'!$B40,BCR!$1:$1,0))),DI40),"")</f>
        <v>67</v>
      </c>
      <c r="DK40" s="59">
        <f>+IFERROR(IF(ISTEXT(DK$5)=FALSE,(INDEX(BCR!$1:$1048576,MATCH('Estadísticas BCR'!DK$5,BCR!$A:$A,0),MATCH('Estadísticas BCR'!$B40,BCR!$1:$1,0))),DJ40),"")</f>
        <v>61</v>
      </c>
      <c r="DL40" s="59">
        <f>+IFERROR(IF(ISTEXT(DL$5)=FALSE,(INDEX(BCR!$1:$1048576,MATCH('Estadísticas BCR'!DL$5,BCR!$A:$A,0),MATCH('Estadísticas BCR'!$B40,BCR!$1:$1,0))),DK40),"")</f>
        <v>56</v>
      </c>
      <c r="DM40" s="59">
        <f>+IFERROR(IF(ISTEXT(DM$5)=FALSE,(INDEX(BCR!$1:$1048576,MATCH('Estadísticas BCR'!DM$5,BCR!$A:$A,0),MATCH('Estadísticas BCR'!$B40,BCR!$1:$1,0))),DL40),"")</f>
        <v>44</v>
      </c>
      <c r="DN40" s="59">
        <f>+IFERROR(IF(ISTEXT(DN$5)=FALSE,(INDEX(BCR!$1:$1048576,MATCH('Estadísticas BCR'!DN$5,BCR!$A:$A,0),MATCH('Estadísticas BCR'!$B40,BCR!$1:$1,0))),DM40),"")</f>
        <v>47</v>
      </c>
      <c r="DO40" s="59">
        <f>+IFERROR(IF(ISTEXT(DO$5)=FALSE,(INDEX(BCR!$1:$1048576,MATCH('Estadísticas BCR'!DO$5,BCR!$A:$A,0),MATCH('Estadísticas BCR'!$B40,BCR!$1:$1,0))),DN40),"")</f>
        <v>32</v>
      </c>
      <c r="DP40" s="60">
        <f>+IFERROR(IF(ISTEXT(DP$5)=FALSE,(INDEX(BCR!$1:$1048576,MATCH('Estadísticas BCR'!DP$5,BCR!$A:$A,0),MATCH('Estadísticas BCR'!$B40,BCR!$1:$1,0))),DO40),"")</f>
        <v>32</v>
      </c>
      <c r="DQ40" s="59">
        <f>+IFERROR(IF(ISTEXT(DQ$5)=FALSE,(INDEX(BCR!$1:$1048576,MATCH('Estadísticas BCR'!DQ$5,BCR!$A:$A,0),MATCH('Estadísticas BCR'!$B40,BCR!$1:$1,0))),DP40),"")</f>
        <v>35</v>
      </c>
      <c r="DR40" s="59">
        <f>+IFERROR(IF(ISTEXT(DR$5)=FALSE,(INDEX(BCR!$1:$1048576,MATCH('Estadísticas BCR'!DR$5,BCR!$A:$A,0),MATCH('Estadísticas BCR'!$B40,BCR!$1:$1,0))),DQ40),"")</f>
        <v>38</v>
      </c>
      <c r="DS40" s="59">
        <f>+IFERROR(IF(ISTEXT(DS$5)=FALSE,(INDEX(BCR!$1:$1048576,MATCH('Estadísticas BCR'!DS$5,BCR!$A:$A,0),MATCH('Estadísticas BCR'!$B40,BCR!$1:$1,0))),DR40),"")</f>
        <v>33</v>
      </c>
      <c r="DT40" s="59">
        <f>+IFERROR(IF(ISTEXT(DT$5)=FALSE,(INDEX(BCR!$1:$1048576,MATCH('Estadísticas BCR'!DT$5,BCR!$A:$A,0),MATCH('Estadísticas BCR'!$B40,BCR!$1:$1,0))),DS40),"")</f>
        <v>39</v>
      </c>
      <c r="DU40" s="59">
        <f>+IFERROR(IF(ISTEXT(DU$5)=FALSE,(INDEX(BCR!$1:$1048576,MATCH('Estadísticas BCR'!DU$5,BCR!$A:$A,0),MATCH('Estadísticas BCR'!$B40,BCR!$1:$1,0))),DT40),"")</f>
        <v>53</v>
      </c>
      <c r="DV40" s="59">
        <f>+IFERROR(IF(ISTEXT(DV$5)=FALSE,(INDEX(BCR!$1:$1048576,MATCH('Estadísticas BCR'!DV$5,BCR!$A:$A,0),MATCH('Estadísticas BCR'!$B40,BCR!$1:$1,0))),DU40),"")</f>
        <v>51</v>
      </c>
      <c r="DW40" s="59">
        <f>+IFERROR(IF(ISTEXT(DW$5)=FALSE,(INDEX(BCR!$1:$1048576,MATCH('Estadísticas BCR'!DW$5,BCR!$A:$A,0),MATCH('Estadísticas BCR'!$B40,BCR!$1:$1,0))),DV40),"")</f>
        <v>53</v>
      </c>
      <c r="DX40" s="59">
        <f>+IFERROR(IF(ISTEXT(DX$5)=FALSE,(INDEX(BCR!$1:$1048576,MATCH('Estadísticas BCR'!DX$5,BCR!$A:$A,0),MATCH('Estadísticas BCR'!$B40,BCR!$1:$1,0))),DW40),"")</f>
        <v>63</v>
      </c>
      <c r="DY40" s="59">
        <f>+IFERROR(IF(ISTEXT(DY$5)=FALSE,(INDEX(BCR!$1:$1048576,MATCH('Estadísticas BCR'!DY$5,BCR!$A:$A,0),MATCH('Estadísticas BCR'!$B40,BCR!$1:$1,0))),DX40),"")</f>
        <v>61</v>
      </c>
      <c r="DZ40" s="59">
        <f>+IFERROR(IF(ISTEXT(DZ$5)=FALSE,(INDEX(BCR!$1:$1048576,MATCH('Estadísticas BCR'!DZ$5,BCR!$A:$A,0),MATCH('Estadísticas BCR'!$B40,BCR!$1:$1,0))),DY40),"")</f>
        <v>66</v>
      </c>
      <c r="EA40" s="59">
        <f>+IFERROR(IF(ISTEXT(EA$5)=FALSE,(INDEX(BCR!$1:$1048576,MATCH('Estadísticas BCR'!EA$5,BCR!$A:$A,0),MATCH('Estadísticas BCR'!$B40,BCR!$1:$1,0))),DZ40),"")</f>
        <v>67</v>
      </c>
      <c r="EB40" s="59">
        <f>+IFERROR(IF(ISTEXT(EB$5)=FALSE,(INDEX(BCR!$1:$1048576,MATCH('Estadísticas BCR'!EB$5,BCR!$A:$A,0),MATCH('Estadísticas BCR'!$B40,BCR!$1:$1,0))),EA40),"")</f>
        <v>69</v>
      </c>
      <c r="EC40" s="60">
        <f>+IFERROR(IF(ISTEXT(EC$5)=FALSE,(INDEX(BCR!$1:$1048576,MATCH('Estadísticas BCR'!EC$5,BCR!$A:$A,0),MATCH('Estadísticas BCR'!$B40,BCR!$1:$1,0))),EB40),"")</f>
        <v>69</v>
      </c>
      <c r="ED40" s="59">
        <f>+IFERROR(IF(ISTEXT(ED$5)=FALSE,(INDEX(BCR!$1:$1048576,MATCH('Estadísticas BCR'!ED$5,BCR!$A:$A,0),MATCH('Estadísticas BCR'!$B40,BCR!$1:$1,0))),EC40),"")</f>
        <v>71.617161716171594</v>
      </c>
      <c r="EE40" s="59">
        <f>+IFERROR(IF(ISTEXT(EE$5)=FALSE,(INDEX(BCR!$1:$1048576,MATCH('Estadísticas BCR'!EE$5,BCR!$A:$A,0),MATCH('Estadísticas BCR'!$B40,BCR!$1:$1,0))),ED40),"")</f>
        <v>71.913580246913597</v>
      </c>
      <c r="EF40" s="59">
        <f>+IFERROR(IF(ISTEXT(EF$5)=FALSE,(INDEX(BCR!$1:$1048576,MATCH('Estadísticas BCR'!EF$5,BCR!$A:$A,0),MATCH('Estadísticas BCR'!$B40,BCR!$1:$1,0))),EE40),"")</f>
        <v>70.847457627118601</v>
      </c>
      <c r="EG40" s="59">
        <f>+IFERROR(IF(ISTEXT(EG$5)=FALSE,(INDEX(BCR!$1:$1048576,MATCH('Estadísticas BCR'!EG$5,BCR!$A:$A,0),MATCH('Estadísticas BCR'!$B40,BCR!$1:$1,0))),EF40),"")</f>
        <v>73.801916932907304</v>
      </c>
      <c r="EH40" s="59">
        <f>+IFERROR(IF(ISTEXT(EH$5)=FALSE,(INDEX(BCR!$1:$1048576,MATCH('Estadísticas BCR'!EH$5,BCR!$A:$A,0),MATCH('Estadísticas BCR'!$B40,BCR!$1:$1,0))),EG40),"")</f>
        <v>70.538720538720497</v>
      </c>
      <c r="EI40" s="59">
        <f>+IFERROR(IF(ISTEXT(EI$5)=FALSE,(INDEX(BCR!$1:$1048576,MATCH('Estadísticas BCR'!EI$5,BCR!$A:$A,0),MATCH('Estadísticas BCR'!$B40,BCR!$1:$1,0))),EH40),"")</f>
        <v>74.635036496350395</v>
      </c>
      <c r="EJ40" s="59">
        <f>+IFERROR(IF(ISTEXT(EJ$5)=FALSE,(INDEX(BCR!$1:$1048576,MATCH('Estadísticas BCR'!EJ$5,BCR!$A:$A,0),MATCH('Estadísticas BCR'!$B40,BCR!$1:$1,0))),EI40),"")</f>
        <v>71.061643835616394</v>
      </c>
      <c r="EK40" s="59">
        <f>+IFERROR(IF(ISTEXT(EK$5)=FALSE,(INDEX(BCR!$1:$1048576,MATCH('Estadísticas BCR'!EK$5,BCR!$A:$A,0),MATCH('Estadísticas BCR'!$B40,BCR!$1:$1,0))),EJ40),"")</f>
        <v>71.043771043771002</v>
      </c>
      <c r="EL40" s="59">
        <f>+IFERROR(IF(ISTEXT(EL$5)=FALSE,(INDEX(BCR!$1:$1048576,MATCH('Estadísticas BCR'!EL$5,BCR!$A:$A,0),MATCH('Estadísticas BCR'!$B40,BCR!$1:$1,0))),EK40),"")</f>
        <v>70.4861111111111</v>
      </c>
      <c r="EM40" s="59">
        <f>+IFERROR(IF(ISTEXT(EM$5)=FALSE,(INDEX(BCR!$1:$1048576,MATCH('Estadísticas BCR'!EM$5,BCR!$A:$A,0),MATCH('Estadísticas BCR'!$B40,BCR!$1:$1,0))),EL40),"")</f>
        <v>70.748299319727906</v>
      </c>
      <c r="EN40" s="59">
        <f>+IFERROR(IF(ISTEXT(EN$5)=FALSE,(INDEX(BCR!$1:$1048576,MATCH('Estadísticas BCR'!EN$5,BCR!$A:$A,0),MATCH('Estadísticas BCR'!$B40,BCR!$1:$1,0))),EM40),"")</f>
        <v>69.821428571428598</v>
      </c>
      <c r="EO40" s="59">
        <f>+IFERROR(IF(ISTEXT(EO$5)=FALSE,(INDEX(BCR!$1:$1048576,MATCH('Estadísticas BCR'!EO$5,BCR!$A:$A,0),MATCH('Estadísticas BCR'!$B40,BCR!$1:$1,0))),EN40),"")</f>
        <v>67.712177121771205</v>
      </c>
      <c r="EP40" s="60">
        <f>+IFERROR(IF(ISTEXT(EP$5)=FALSE,(INDEX(BCR!$1:$1048576,MATCH('Estadísticas BCR'!EP$5,BCR!$A:$A,0),MATCH('Estadísticas BCR'!$B40,BCR!$1:$1,0))),EO40),"")</f>
        <v>67.712177121771205</v>
      </c>
      <c r="EQ40" s="59">
        <f>+IFERROR(IF(ISTEXT(EQ$5)=FALSE,(INDEX(BCR!$1:$1048576,MATCH('Estadísticas BCR'!EQ$5,BCR!$A:$A,0),MATCH('Estadísticas BCR'!$B40,BCR!$1:$1,0))),EP40),"")</f>
        <v>66.037735849056602</v>
      </c>
      <c r="ER40" s="59">
        <f>+IFERROR(IF(ISTEXT(ER$5)=FALSE,(INDEX(BCR!$1:$1048576,MATCH('Estadísticas BCR'!ER$5,BCR!$A:$A,0),MATCH('Estadísticas BCR'!$B40,BCR!$1:$1,0))),EQ40),"")</f>
        <v>65.201465201465197</v>
      </c>
      <c r="ES40" s="59">
        <f>+IFERROR(IF(ISTEXT(ES$5)=FALSE,(INDEX(BCR!$1:$1048576,MATCH('Estadísticas BCR'!ES$5,BCR!$A:$A,0),MATCH('Estadísticas BCR'!$B40,BCR!$1:$1,0))),ER40),"")</f>
        <v>64.528301886792406</v>
      </c>
      <c r="ET40" s="59">
        <f>+IFERROR(IF(ISTEXT(ET$5)=FALSE,(INDEX(BCR!$1:$1048576,MATCH('Estadísticas BCR'!ET$5,BCR!$A:$A,0),MATCH('Estadísticas BCR'!$B40,BCR!$1:$1,0))),ES40),"")</f>
        <v>46.065573770491802</v>
      </c>
      <c r="EU40" s="59">
        <f>+IFERROR(IF(ISTEXT(EU$5)=FALSE,(INDEX(BCR!$1:$1048576,MATCH('Estadísticas BCR'!EU$5,BCR!$A:$A,0),MATCH('Estadísticas BCR'!$B40,BCR!$1:$1,0))),ET40),"")</f>
        <v>49.0131578947368</v>
      </c>
      <c r="EV40" s="59">
        <f>+IFERROR(IF(ISTEXT(EV$5)=FALSE,(INDEX(BCR!$1:$1048576,MATCH('Estadísticas BCR'!EV$5,BCR!$A:$A,0),MATCH('Estadísticas BCR'!$B40,BCR!$1:$1,0))),EU40),"")</f>
        <v>46.643109540635997</v>
      </c>
      <c r="EW40" s="59">
        <f>+IFERROR(IF(ISTEXT(EW$5)=FALSE,(INDEX(BCR!$1:$1048576,MATCH('Estadísticas BCR'!EW$5,BCR!$A:$A,0),MATCH('Estadísticas BCR'!$B40,BCR!$1:$1,0))),EV40),"")</f>
        <v>50.880281690140798</v>
      </c>
      <c r="EX40" s="59">
        <f>+IFERROR(IF(ISTEXT(EX$5)=FALSE,(INDEX(BCR!$1:$1048576,MATCH('Estadísticas BCR'!EX$5,BCR!$A:$A,0),MATCH('Estadísticas BCR'!$B40,BCR!$1:$1,0))),EW40),"")</f>
        <v>50.704225352112701</v>
      </c>
      <c r="EY40" s="59">
        <f>+IFERROR(IF(ISTEXT(EY$5)=FALSE,(INDEX(BCR!$1:$1048576,MATCH('Estadísticas BCR'!EY$5,BCR!$A:$A,0),MATCH('Estadísticas BCR'!$B40,BCR!$1:$1,0))),EX40),"")</f>
        <v>52.931034482758598</v>
      </c>
      <c r="EZ40" s="59">
        <f>+IFERROR(IF(ISTEXT(EZ$5)=FALSE,(INDEX(BCR!$1:$1048576,MATCH('Estadísticas BCR'!EZ$5,BCR!$A:$A,0),MATCH('Estadísticas BCR'!$B40,BCR!$1:$1,0))),EY40),"")</f>
        <v>58.490566037735903</v>
      </c>
      <c r="FA40" s="59">
        <f>+IFERROR(IF(ISTEXT(FA$5)=FALSE,(INDEX(BCR!$1:$1048576,MATCH('Estadísticas BCR'!FA$5,BCR!$A:$A,0),MATCH('Estadísticas BCR'!$B40,BCR!$1:$1,0))),EZ40),"")</f>
        <v>57.525083612040099</v>
      </c>
      <c r="FB40" s="59">
        <f>+IFERROR(IF(ISTEXT(FB$5)=FALSE,(INDEX(BCR!$1:$1048576,MATCH('Estadísticas BCR'!FB$5,BCR!$A:$A,0),MATCH('Estadísticas BCR'!$B40,BCR!$1:$1,0))),FA40),"")</f>
        <v>55.794701986755001</v>
      </c>
      <c r="FC40" s="60">
        <f>+IFERROR(IF(ISTEXT(FC$5)=FALSE,(INDEX(BCR!$1:$1048576,MATCH('Estadísticas BCR'!FC$5,BCR!$A:$A,0),MATCH('Estadísticas BCR'!$B40,BCR!$1:$1,0))),FB40),"")</f>
        <v>55.794701986755001</v>
      </c>
      <c r="FD40" s="59">
        <f>+IFERROR(IF(ISTEXT(FD$5)=FALSE,(INDEX(BCR!$1:$1048576,MATCH('Estadísticas BCR'!FD$5,BCR!$A:$A,0),MATCH('Estadísticas BCR'!$B40,BCR!$1:$1,0))),FC40),"")</f>
        <v>57.3333333333333</v>
      </c>
      <c r="FE40" s="59">
        <f>+IFERROR(IF(ISTEXT(FE$5)=FALSE,(INDEX(BCR!$1:$1048576,MATCH('Estadísticas BCR'!FE$5,BCR!$A:$A,0),MATCH('Estadísticas BCR'!$B40,BCR!$1:$1,0))),FD40),"")</f>
        <v>59.5161290322581</v>
      </c>
      <c r="FF40" s="59">
        <f>+IFERROR(IF(ISTEXT(FF$5)=FALSE,(INDEX(BCR!$1:$1048576,MATCH('Estadísticas BCR'!FF$5,BCR!$A:$A,0),MATCH('Estadísticas BCR'!$B40,BCR!$1:$1,0))),FE40),"")</f>
        <v>63.535031847133801</v>
      </c>
      <c r="FG40" s="59">
        <f>+IFERROR(IF(ISTEXT(FG$5)=FALSE,(INDEX(BCR!$1:$1048576,MATCH('Estadísticas BCR'!FG$5,BCR!$A:$A,0),MATCH('Estadísticas BCR'!$B40,BCR!$1:$1,0))),FF40),"")</f>
        <v>64.983164983164997</v>
      </c>
      <c r="FH40" s="59">
        <f>+IFERROR(IF(ISTEXT(FH$5)=FALSE,(INDEX(BCR!$1:$1048576,MATCH('Estadísticas BCR'!FH$5,BCR!$A:$A,0),MATCH('Estadísticas BCR'!$B40,BCR!$1:$1,0))),FG40),"")</f>
        <v>59.824046920821097</v>
      </c>
      <c r="FI40" s="59">
        <f>+IFERROR(IF(ISTEXT(FI$5)=FALSE,(INDEX(BCR!$1:$1048576,MATCH('Estadísticas BCR'!FI$5,BCR!$A:$A,0),MATCH('Estadísticas BCR'!$B40,BCR!$1:$1,0))),FH40),"")</f>
        <v>57.2222222222222</v>
      </c>
      <c r="FJ40" s="59">
        <f>+IFERROR(IF(ISTEXT(FJ$5)=FALSE,(INDEX(BCR!$1:$1048576,MATCH('Estadísticas BCR'!FJ$5,BCR!$A:$A,0),MATCH('Estadísticas BCR'!$B40,BCR!$1:$1,0))),FI40),"")</f>
        <v>56.147540983606604</v>
      </c>
      <c r="FK40" s="59">
        <f>+IFERROR(IF(ISTEXT(FK$5)=FALSE,(INDEX(BCR!$1:$1048576,MATCH('Estadísticas BCR'!FK$5,BCR!$A:$A,0),MATCH('Estadísticas BCR'!$B40,BCR!$1:$1,0))),FJ40),"")</f>
        <v>59.119496855345901</v>
      </c>
      <c r="FL40" s="59">
        <f>+IFERROR(IF(ISTEXT(FL$5)=FALSE,(INDEX(BCR!$1:$1048576,MATCH('Estadísticas BCR'!FL$5,BCR!$A:$A,0),MATCH('Estadísticas BCR'!$B40,BCR!$1:$1,0))),FK40),"")</f>
        <v>60.806451612903203</v>
      </c>
      <c r="FM40" s="59">
        <f>+IFERROR(IF(ISTEXT(FM$5)=FALSE,(INDEX(BCR!$1:$1048576,MATCH('Estadísticas BCR'!FM$5,BCR!$A:$A,0),MATCH('Estadísticas BCR'!$B40,BCR!$1:$1,0))),FL40),"")</f>
        <v>63.949843260188103</v>
      </c>
      <c r="FN40" s="59">
        <f>+IFERROR(IF(ISTEXT(FN$5)=FALSE,(INDEX(BCR!$1:$1048576,MATCH('Estadísticas BCR'!FN$5,BCR!$A:$A,0),MATCH('Estadísticas BCR'!$B40,BCR!$1:$1,0))),FM40),"")</f>
        <v>64.325068870523396</v>
      </c>
      <c r="FO40" s="59">
        <f>+IFERROR(IF(ISTEXT(FO$5)=FALSE,(INDEX(BCR!$1:$1048576,MATCH('Estadísticas BCR'!FO$5,BCR!$A:$A,0),MATCH('Estadísticas BCR'!$B40,BCR!$1:$1,0))),FN40),"")</f>
        <v>64.126984126984098</v>
      </c>
      <c r="FP40" s="60">
        <f>+IFERROR(IF(ISTEXT(FP$5)=FALSE,(INDEX(BCR!$1:$1048576,MATCH('Estadísticas BCR'!FP$5,BCR!$A:$A,0),MATCH('Estadísticas BCR'!$B40,BCR!$1:$1,0))),FO40),"")</f>
        <v>64.126984126984098</v>
      </c>
      <c r="FQ40" s="59">
        <f>+IFERROR(IF(ISTEXT(FQ$5)=FALSE,(INDEX(BCR!$1:$1048576,MATCH('Estadísticas BCR'!FQ$5,BCR!$A:$A,0),MATCH('Estadísticas BCR'!$B40,BCR!$1:$1,0))),FP40),"")</f>
        <v>66.6666666666667</v>
      </c>
      <c r="FR40" s="59">
        <f>+IFERROR(IF(ISTEXT(FR$5)=FALSE,(INDEX(BCR!$1:$1048576,MATCH('Estadísticas BCR'!FR$5,BCR!$A:$A,0),MATCH('Estadísticas BCR'!$B40,BCR!$1:$1,0))),FQ40),"")</f>
        <v>66.310975609756099</v>
      </c>
      <c r="FS40" s="59">
        <f>+IFERROR(IF(ISTEXT(FS$5)=FALSE,(INDEX(BCR!$1:$1048576,MATCH('Estadísticas BCR'!FS$5,BCR!$A:$A,0),MATCH('Estadísticas BCR'!$B40,BCR!$1:$1,0))),FR40),"")</f>
        <v>64.5631067961165</v>
      </c>
      <c r="FT40" s="59">
        <f>+IFERROR(IF(ISTEXT(FT$5)=FALSE,(INDEX(BCR!$1:$1048576,MATCH('Estadísticas BCR'!FT$5,BCR!$A:$A,0),MATCH('Estadísticas BCR'!$B40,BCR!$1:$1,0))),FS40),"")</f>
        <v>59.731543624161098</v>
      </c>
      <c r="FU40" s="59">
        <f>+IFERROR(IF(ISTEXT(FU$5)=FALSE,(INDEX(BCR!$1:$1048576,MATCH('Estadísticas BCR'!FU$5,BCR!$A:$A,0),MATCH('Estadísticas BCR'!$B40,BCR!$1:$1,0))),FT40),"")</f>
        <v>54.109589041095902</v>
      </c>
      <c r="FV40" s="59">
        <f>+IFERROR(IF(ISTEXT(FV$5)=FALSE,(INDEX(BCR!$1:$1048576,MATCH('Estadísticas BCR'!FV$5,BCR!$A:$A,0),MATCH('Estadísticas BCR'!$B40,BCR!$1:$1,0))),FU40),"")</f>
        <v>51</v>
      </c>
      <c r="FW40" s="59">
        <f>+IFERROR(IF(ISTEXT(FW$5)=FALSE,(INDEX(BCR!$1:$1048576,MATCH('Estadísticas BCR'!FW$5,BCR!$A:$A,0),MATCH('Estadísticas BCR'!$B40,BCR!$1:$1,0))),FV40),"")</f>
        <v>50.318471337579602</v>
      </c>
      <c r="FX40" s="59">
        <f>+IFERROR(IF(ISTEXT(FX$5)=FALSE,(INDEX(BCR!$1:$1048576,MATCH('Estadísticas BCR'!FX$5,BCR!$A:$A,0),MATCH('Estadísticas BCR'!$B40,BCR!$1:$1,0))),FW40),"")</f>
        <v>47.611464968152902</v>
      </c>
      <c r="FY40" s="59">
        <f>+IFERROR(IF(ISTEXT(FY$5)=FALSE,(INDEX(BCR!$1:$1048576,MATCH('Estadísticas BCR'!FY$5,BCR!$A:$A,0),MATCH('Estadísticas BCR'!$B40,BCR!$1:$1,0))),FX40),"")</f>
        <v>53.2362459546925</v>
      </c>
      <c r="FZ40" s="59">
        <f>+IFERROR(IF(ISTEXT(FZ$5)=FALSE,(INDEX(BCR!$1:$1048576,MATCH('Estadísticas BCR'!FZ$5,BCR!$A:$A,0),MATCH('Estadísticas BCR'!$B40,BCR!$1:$1,0))),FY40),"")</f>
        <v>54.504504504504503</v>
      </c>
      <c r="GA40" s="59">
        <f>+IFERROR(IF(ISTEXT(GA$5)=FALSE,(INDEX(BCR!$1:$1048576,MATCH('Estadísticas BCR'!GA$5,BCR!$A:$A,0),MATCH('Estadísticas BCR'!$B40,BCR!$1:$1,0))),FZ40),"")</f>
        <v>54.0785498489426</v>
      </c>
      <c r="GB40" s="59">
        <f>+IFERROR(IF(ISTEXT(GB$5)=FALSE,(INDEX(BCR!$1:$1048576,MATCH('Estadísticas BCR'!GB$5,BCR!$A:$A,0),MATCH('Estadísticas BCR'!$B40,BCR!$1:$1,0))),GA40),"")</f>
        <v>58.7025316455696</v>
      </c>
      <c r="GC40" s="60">
        <f>+IFERROR(IF(ISTEXT(GC$5)=FALSE,(INDEX(BCR!$1:$1048576,MATCH('Estadísticas BCR'!GC$5,BCR!$A:$A,0),MATCH('Estadísticas BCR'!$B40,BCR!$1:$1,0))),GB40),"")</f>
        <v>58.7025316455696</v>
      </c>
      <c r="GD40" s="59">
        <f>+IFERROR(IF(ISTEXT(GD$5)=FALSE,(INDEX(BCR!$1:$1048576,MATCH('Estadísticas BCR'!GD$5,BCR!$A:$A,0),MATCH('Estadísticas BCR'!$B40,BCR!$1:$1,0))),GC40),"")</f>
        <v>59.2753623188406</v>
      </c>
      <c r="GE40" s="59">
        <f>+IFERROR(IF(ISTEXT(GE$5)=FALSE,(INDEX(BCR!$1:$1048576,MATCH('Estadísticas BCR'!GE$5,BCR!$A:$A,0),MATCH('Estadísticas BCR'!$B40,BCR!$1:$1,0))),GD40),"")</f>
        <v>60.201149425287397</v>
      </c>
      <c r="GF40" s="59">
        <f>+IFERROR(IF(ISTEXT(GF$5)=FALSE,(INDEX(BCR!$1:$1048576,MATCH('Estadísticas BCR'!GF$5,BCR!$A:$A,0),MATCH('Estadísticas BCR'!$B40,BCR!$1:$1,0))),GE40),"")</f>
        <v>53.846153846153797</v>
      </c>
      <c r="GG40" s="59">
        <f>+IFERROR(IF(ISTEXT(GG$5)=FALSE,(INDEX(BCR!$1:$1048576,MATCH('Estadísticas BCR'!GG$5,BCR!$A:$A,0),MATCH('Estadísticas BCR'!$B40,BCR!$1:$1,0))),GF40),"")</f>
        <v>54.213483146067396</v>
      </c>
      <c r="GH40" s="59">
        <f>+IFERROR(IF(ISTEXT(GH$5)=FALSE,(INDEX(BCR!$1:$1048576,MATCH('Estadísticas BCR'!GH$5,BCR!$A:$A,0),MATCH('Estadísticas BCR'!$B40,BCR!$1:$1,0))),GG40),"")</f>
        <v>52.861035422343299</v>
      </c>
      <c r="GI40" s="59">
        <f>+IFERROR(IF(ISTEXT(GI$5)=FALSE,(INDEX(BCR!$1:$1048576,MATCH('Estadísticas BCR'!GI$5,BCR!$A:$A,0),MATCH('Estadísticas BCR'!$B40,BCR!$1:$1,0))),GH40),"")</f>
        <v>49.7183098591549</v>
      </c>
      <c r="GJ40" s="59">
        <f>+IFERROR(IF(ISTEXT(GJ$5)=FALSE,(INDEX(BCR!$1:$1048576,MATCH('Estadísticas BCR'!GJ$5,BCR!$A:$A,0),MATCH('Estadísticas BCR'!$B40,BCR!$1:$1,0))),GI40),"")</f>
        <v>50.593471810089</v>
      </c>
      <c r="GK40" s="59">
        <f>+IFERROR(IF(ISTEXT(GK$5)=FALSE,(INDEX(BCR!$1:$1048576,MATCH('Estadísticas BCR'!GK$5,BCR!$A:$A,0),MATCH('Estadísticas BCR'!$B40,BCR!$1:$1,0))),GJ40),"")</f>
        <v>48.455056179775298</v>
      </c>
      <c r="GL40" s="59">
        <f>+IFERROR(IF(ISTEXT(GL$5)=FALSE,(INDEX(BCR!$1:$1048576,MATCH('Estadísticas BCR'!GL$5,BCR!$A:$A,0),MATCH('Estadísticas BCR'!$B40,BCR!$1:$1,0))),GK40),"")</f>
        <v>53.987730061349701</v>
      </c>
      <c r="GM40" s="59">
        <f>+IFERROR(IF(ISTEXT(GM$5)=FALSE,(INDEX(BCR!$1:$1048576,MATCH('Estadísticas BCR'!GM$5,BCR!$A:$A,0),MATCH('Estadísticas BCR'!$B40,BCR!$1:$1,0))),GL40),"")</f>
        <v>52.994011976047901</v>
      </c>
      <c r="GN40" s="59">
        <f>+IFERROR(IF(ISTEXT(GN$5)=FALSE,(INDEX(BCR!$1:$1048576,MATCH('Estadísticas BCR'!GN$5,BCR!$A:$A,0),MATCH('Estadísticas BCR'!$B40,BCR!$1:$1,0))),GM40),"")</f>
        <v>55.254777070063703</v>
      </c>
      <c r="GO40" s="59">
        <f>+IFERROR(IF(ISTEXT(GO$5)=FALSE,(INDEX(BCR!$1:$1048576,MATCH('Estadísticas BCR'!GO$5,BCR!$A:$A,0),MATCH('Estadísticas BCR'!$B40,BCR!$1:$1,0))),GN40),"")</f>
        <v>53.097345132743399</v>
      </c>
      <c r="GP40" s="60">
        <f>+IFERROR(IF(ISTEXT(GP$5)=FALSE,(INDEX(BCR!$1:$1048576,MATCH('Estadísticas BCR'!GP$5,BCR!$A:$A,0),MATCH('Estadísticas BCR'!$B40,BCR!$1:$1,0))),GO40),"")</f>
        <v>53.097345132743399</v>
      </c>
      <c r="GQ40" s="59">
        <f>+IFERROR(IF(ISTEXT(GQ$5)=FALSE,(INDEX(BCR!$1:$1048576,MATCH('Estadísticas BCR'!GQ$5,BCR!$A:$A,0),MATCH('Estadísticas BCR'!$B40,BCR!$1:$1,0))),GP40),"")</f>
        <v>54.231974921630098</v>
      </c>
      <c r="GR40" s="59">
        <f>+IFERROR(IF(ISTEXT(GR$5)=FALSE,(INDEX(BCR!$1:$1048576,MATCH('Estadísticas BCR'!GR$5,BCR!$A:$A,0),MATCH('Estadísticas BCR'!$B40,BCR!$1:$1,0))),GQ40),"")</f>
        <v>50.157728706624603</v>
      </c>
      <c r="GS40" s="59">
        <f>+IFERROR(IF(ISTEXT(GS$5)=FALSE,(INDEX(BCR!$1:$1048576,MATCH('Estadísticas BCR'!GS$5,BCR!$A:$A,0),MATCH('Estadísticas BCR'!$B40,BCR!$1:$1,0))),GR40),"")</f>
        <v>49.388379204892999</v>
      </c>
      <c r="GT40" s="59">
        <f>+IFERROR(IF(ISTEXT(GT$5)=FALSE,(INDEX(BCR!$1:$1048576,MATCH('Estadísticas BCR'!GT$5,BCR!$A:$A,0),MATCH('Estadísticas BCR'!$B40,BCR!$1:$1,0))),GS40),"")</f>
        <v>46.742209631728102</v>
      </c>
      <c r="GU40" s="59">
        <f>+IFERROR(IF(ISTEXT(GU$5)=FALSE,(INDEX(BCR!$1:$1048576,MATCH('Estadísticas BCR'!GU$5,BCR!$A:$A,0),MATCH('Estadísticas BCR'!$B40,BCR!$1:$1,0))),GT40),"")</f>
        <v>45.0704225352113</v>
      </c>
      <c r="GV40" s="59">
        <f>+IFERROR(IF(ISTEXT(GV$5)=FALSE,(INDEX(BCR!$1:$1048576,MATCH('Estadísticas BCR'!GV$5,BCR!$A:$A,0),MATCH('Estadísticas BCR'!$B40,BCR!$1:$1,0))),GU40),"")</f>
        <v>50.625</v>
      </c>
      <c r="GW40" s="59">
        <f>+IFERROR(IF(ISTEXT(GW$5)=FALSE,(INDEX(BCR!$1:$1048576,MATCH('Estadísticas BCR'!GW$5,BCR!$A:$A,0),MATCH('Estadísticas BCR'!$B40,BCR!$1:$1,0))),GV40),"")</f>
        <v>46.719160104986898</v>
      </c>
      <c r="GX40" s="59">
        <f>+IFERROR(IF(ISTEXT(GX$5)=FALSE,(INDEX(BCR!$1:$1048576,MATCH('Estadísticas BCR'!GX$5,BCR!$A:$A,0),MATCH('Estadísticas BCR'!$B40,BCR!$1:$1,0))),GW40),"")</f>
        <v>42.2222222222222</v>
      </c>
      <c r="GY40" s="59">
        <f>+IFERROR(IF(ISTEXT(GY$5)=FALSE,(INDEX(BCR!$1:$1048576,MATCH('Estadísticas BCR'!GY$5,BCR!$A:$A,0),MATCH('Estadísticas BCR'!$B40,BCR!$1:$1,0))),GX40),"")</f>
        <v>43.222506393861899</v>
      </c>
      <c r="GZ40" s="59">
        <f>+IFERROR(IF(ISTEXT(GZ$5)=FALSE,(INDEX(BCR!$1:$1048576,MATCH('Estadísticas BCR'!GZ$5,BCR!$A:$A,0),MATCH('Estadísticas BCR'!$B40,BCR!$1:$1,0))),GY40),"")</f>
        <v>44.972067039106101</v>
      </c>
      <c r="HA40" s="59">
        <f>+IFERROR(IF(ISTEXT(HA$5)=FALSE,(INDEX(BCR!$1:$1048576,MATCH('Estadísticas BCR'!HA$5,BCR!$A:$A,0),MATCH('Estadísticas BCR'!$B40,BCR!$1:$1,0))),GZ40),"")</f>
        <v>44.8126801152738</v>
      </c>
      <c r="HB40" s="59">
        <f>+IFERROR(IF(ISTEXT(HB$5)=FALSE,(INDEX(BCR!$1:$1048576,MATCH('Estadísticas BCR'!HB$5,BCR!$A:$A,0),MATCH('Estadísticas BCR'!$B40,BCR!$1:$1,0))),HA40),"")</f>
        <v>44.5983379501385</v>
      </c>
      <c r="HC40" s="60">
        <f>+IFERROR(IF(ISTEXT(HC$5)=FALSE,(INDEX(BCR!$1:$1048576,MATCH('Estadísticas BCR'!HC$5,BCR!$A:$A,0),MATCH('Estadísticas BCR'!$B40,BCR!$1:$1,0))),HB40),"")</f>
        <v>44.5983379501385</v>
      </c>
      <c r="HD40" s="59">
        <f>+IFERROR(IF(ISTEXT(HD$5)=FALSE,(INDEX(BCR!$1:$1048576,MATCH('Estadísticas BCR'!HD$5,BCR!$A:$A,0),MATCH('Estadísticas BCR'!$B40,BCR!$1:$1,0))),HC40),"")</f>
        <v>42.514124293785301</v>
      </c>
      <c r="HE40" s="59">
        <f>+IFERROR(IF(ISTEXT(HE$5)=FALSE,(INDEX(BCR!$1:$1048576,MATCH('Estadísticas BCR'!HE$5,BCR!$A:$A,0),MATCH('Estadísticas BCR'!$B40,BCR!$1:$1,0))),HD40),"")</f>
        <v>46.675900277008303</v>
      </c>
      <c r="HF40" s="59">
        <f>+IFERROR(IF(ISTEXT(HF$5)=FALSE,(INDEX(BCR!$1:$1048576,MATCH('Estadísticas BCR'!HF$5,BCR!$A:$A,0),MATCH('Estadísticas BCR'!$B40,BCR!$1:$1,0))),HE40),"")</f>
        <v>46.398891966759003</v>
      </c>
      <c r="HG40" s="59">
        <f>+IFERROR(IF(ISTEXT(HG$5)=FALSE,(INDEX(BCR!$1:$1048576,MATCH('Estadísticas BCR'!HG$5,BCR!$A:$A,0),MATCH('Estadísticas BCR'!$B40,BCR!$1:$1,0))),HF40),"")</f>
        <v>54.1666666666667</v>
      </c>
      <c r="HH40" s="59">
        <f>+IFERROR(IF(ISTEXT(HH$5)=FALSE,(INDEX(BCR!$1:$1048576,MATCH('Estadísticas BCR'!HH$5,BCR!$A:$A,0),MATCH('Estadísticas BCR'!$B40,BCR!$1:$1,0))),HG40),"")</f>
        <v>53.443526170798897</v>
      </c>
      <c r="HI40" s="59">
        <f>+IFERROR(IF(ISTEXT(HI$5)=FALSE,(INDEX(BCR!$1:$1048576,MATCH('Estadísticas BCR'!HI$5,BCR!$A:$A,0),MATCH('Estadísticas BCR'!$B40,BCR!$1:$1,0))),HH40),"")</f>
        <v>54.347826086956502</v>
      </c>
      <c r="HJ40" s="59">
        <f>+IFERROR(IF(ISTEXT(HJ$5)=FALSE,(INDEX(BCR!$1:$1048576,MATCH('Estadísticas BCR'!HJ$5,BCR!$A:$A,0),MATCH('Estadísticas BCR'!$B40,BCR!$1:$1,0))),HI40),"")</f>
        <v>60.975609756097597</v>
      </c>
      <c r="HK40" s="59">
        <f>+IFERROR(IF(ISTEXT(HK$5)=FALSE,(INDEX(BCR!$1:$1048576,MATCH('Estadísticas BCR'!HK$5,BCR!$A:$A,0),MATCH('Estadísticas BCR'!$B40,BCR!$1:$1,0))),HJ40),"")</f>
        <v>61.976047904191603</v>
      </c>
      <c r="HL40" s="59">
        <f>+IFERROR(IF(ISTEXT(HL$5)=FALSE,(INDEX(BCR!$1:$1048576,MATCH('Estadísticas BCR'!HL$5,BCR!$A:$A,0),MATCH('Estadísticas BCR'!$B40,BCR!$1:$1,0))),HK40),"")</f>
        <v>62.347560975609802</v>
      </c>
      <c r="HM40" s="59">
        <f>+IFERROR(IF(ISTEXT(HM$5)=FALSE,(INDEX(BCR!$1:$1048576,MATCH('Estadísticas BCR'!HM$5,BCR!$A:$A,0),MATCH('Estadísticas BCR'!$B40,BCR!$1:$1,0))),HL40),"")</f>
        <v>60.815047021943599</v>
      </c>
      <c r="HN40" s="59">
        <f>+IFERROR(IF(ISTEXT(HN$5)=FALSE,(INDEX(BCR!$1:$1048576,MATCH('Estadísticas BCR'!HN$5,BCR!$A:$A,0),MATCH('Estadísticas BCR'!$B40,BCR!$1:$1,0))),HM40),"")</f>
        <v>58.357771260997097</v>
      </c>
      <c r="HO40" s="59">
        <f>+IFERROR(IF(ISTEXT(HO$5)=FALSE,(INDEX(BCR!$1:$1048576,MATCH('Estadísticas BCR'!HO$5,BCR!$A:$A,0),MATCH('Estadísticas BCR'!$B40,BCR!$1:$1,0))),HN40),"")</f>
        <v>57.2625698324022</v>
      </c>
      <c r="HP40" s="60">
        <f>+IFERROR(IF(ISTEXT(HP$5)=FALSE,(INDEX(BCR!$1:$1048576,MATCH('Estadísticas BCR'!HP$5,BCR!$A:$A,0),MATCH('Estadísticas BCR'!$B40,BCR!$1:$1,0))),HO40),"")</f>
        <v>57.2625698324022</v>
      </c>
      <c r="HQ40" s="59">
        <f>+IFERROR(IF(ISTEXT(HQ$5)=FALSE,(INDEX(BCR!$1:$1048576,MATCH('Estadísticas BCR'!HQ$5,BCR!$A:$A,0),MATCH('Estadísticas BCR'!$B40,BCR!$1:$1,0))),HP40),"")</f>
        <v>56.6765578635015</v>
      </c>
      <c r="HR40" s="59">
        <f>+IFERROR(IF(ISTEXT(HR$5)=FALSE,(INDEX(BCR!$1:$1048576,MATCH('Estadísticas BCR'!HR$5,BCR!$A:$A,0),MATCH('Estadísticas BCR'!$B40,BCR!$1:$1,0))),HQ40),"")</f>
        <v>54.617834394904499</v>
      </c>
      <c r="HS40" s="59">
        <f>+IFERROR(IF(ISTEXT(HS$5)=FALSE,(INDEX(BCR!$1:$1048576,MATCH('Estadísticas BCR'!HS$5,BCR!$A:$A,0),MATCH('Estadísticas BCR'!$B40,BCR!$1:$1,0))),HR40),"")</f>
        <v>43.808049535603701</v>
      </c>
      <c r="HT40" s="59">
        <f>+IFERROR(IF(ISTEXT(HT$5)=FALSE,(INDEX(BCR!$1:$1048576,MATCH('Estadísticas BCR'!HT$5,BCR!$A:$A,0),MATCH('Estadísticas BCR'!$B40,BCR!$1:$1,0))),HS40),"")</f>
        <v>53.571428571428598</v>
      </c>
      <c r="HU40" s="59">
        <f>+IFERROR(IF(ISTEXT(HU$5)=FALSE,(INDEX(BCR!$1:$1048576,MATCH('Estadísticas BCR'!HU$5,BCR!$A:$A,0),MATCH('Estadísticas BCR'!$B40,BCR!$1:$1,0))),HT40),"")</f>
        <v>54.154302670623203</v>
      </c>
      <c r="HV40" s="59">
        <f>+IFERROR(IF(ISTEXT(HV$5)=FALSE,(INDEX(BCR!$1:$1048576,MATCH('Estadísticas BCR'!HV$5,BCR!$A:$A,0),MATCH('Estadísticas BCR'!$B40,BCR!$1:$1,0))),HU40),"")</f>
        <v>53.052326202392599</v>
      </c>
      <c r="HW40" s="59">
        <f>+IFERROR(IF(ISTEXT(HW$5)=FALSE,(INDEX(BCR!$1:$1048576,MATCH('Estadísticas BCR'!HW$5,BCR!$A:$A,0),MATCH('Estadísticas BCR'!$B40,BCR!$1:$1,0))),HV40),"")</f>
        <v>54.796512603759801</v>
      </c>
      <c r="HX40" s="59">
        <f>+IFERROR(IF(ISTEXT(HX$5)=FALSE,(INDEX(BCR!$1:$1048576,MATCH('Estadísticas BCR'!HX$5,BCR!$A:$A,0),MATCH('Estadísticas BCR'!$B40,BCR!$1:$1,0))),HW40),"")</f>
        <v>56.268222808837898</v>
      </c>
      <c r="HY40" s="59">
        <f>+IFERROR(IF(ISTEXT(HY$5)=FALSE,(INDEX(BCR!$1:$1048576,MATCH('Estadísticas BCR'!HY$5,BCR!$A:$A,0),MATCH('Estadísticas BCR'!$B40,BCR!$1:$1,0))),HX40),"")</f>
        <v>60.136985778808601</v>
      </c>
      <c r="HZ40" s="59">
        <f>+IFERROR(IF(ISTEXT(HZ$5)=FALSE,(INDEX(BCR!$1:$1048576,MATCH('Estadísticas BCR'!HZ$5,BCR!$A:$A,0),MATCH('Estadísticas BCR'!$B40,BCR!$1:$1,0))),HY40),"")</f>
        <v>64.142860412597699</v>
      </c>
      <c r="IA40" s="59">
        <f>+IFERROR(IF(ISTEXT(IA$5)=FALSE,(INDEX(BCR!$1:$1048576,MATCH('Estadísticas BCR'!IA$5,BCR!$A:$A,0),MATCH('Estadísticas BCR'!$B40,BCR!$1:$1,0))),HZ40),"")</f>
        <v>62.609970092773402</v>
      </c>
      <c r="IB40" s="59">
        <f>+IFERROR(IF(ISTEXT(IB$5)=FALSE,(INDEX(BCR!$1:$1048576,MATCH('Estadísticas BCR'!IB$5,BCR!$A:$A,0),MATCH('Estadísticas BCR'!$B40,BCR!$1:$1,0))),IA40),"")</f>
        <v>53.654972076416001</v>
      </c>
      <c r="IC40" s="60">
        <f>+IFERROR(IF(ISTEXT(IC$5)=FALSE,(INDEX(BCR!$1:$1048576,MATCH('Estadísticas BCR'!IC$5,BCR!$A:$A,0),MATCH('Estadísticas BCR'!$B40,BCR!$1:$1,0))),IB40),"")</f>
        <v>53.654972076416001</v>
      </c>
      <c r="ID40" s="59">
        <f>+IFERROR(IF(ISTEXT(ID$5)=FALSE,(INDEX(BCR!$1:$1048576,MATCH('Estadísticas BCR'!ID$5,BCR!$A:$A,0),MATCH('Estadísticas BCR'!$B40,BCR!$1:$1,0))),IC40),"")</f>
        <v>58.536586761474602</v>
      </c>
      <c r="IE40" s="59">
        <f>+IFERROR(IF(ISTEXT(IE$5)=FALSE,(INDEX(BCR!$1:$1048576,MATCH('Estadísticas BCR'!IE$5,BCR!$A:$A,0),MATCH('Estadísticas BCR'!$B40,BCR!$1:$1,0))),ID40),"")</f>
        <v>54.936305999755902</v>
      </c>
      <c r="IF40" s="59">
        <f>+IFERROR(IF(ISTEXT(IF$5)=FALSE,(INDEX(BCR!$1:$1048576,MATCH('Estadísticas BCR'!IF$5,BCR!$A:$A,0),MATCH('Estadísticas BCR'!$B40,BCR!$1:$1,0))),IE40),"")</f>
        <v>53.538459777832003</v>
      </c>
      <c r="IG40" s="59">
        <f>+IFERROR(IF(ISTEXT(IG$5)=FALSE,(INDEX(BCR!$1:$1048576,MATCH('Estadísticas BCR'!IG$5,BCR!$A:$A,0),MATCH('Estadísticas BCR'!$B40,BCR!$1:$1,0))),IF40),"")</f>
        <v>58.562690734863303</v>
      </c>
      <c r="IH40" s="59">
        <f>+IFERROR(IF(ISTEXT(IH$5)=FALSE,(INDEX(BCR!$1:$1048576,MATCH('Estadísticas BCR'!IH$5,BCR!$A:$A,0),MATCH('Estadísticas BCR'!$B40,BCR!$1:$1,0))),IG40),"")</f>
        <v>59.734512329101598</v>
      </c>
      <c r="II40" s="59">
        <f>+IFERROR(IF(ISTEXT(II$5)=FALSE,(INDEX(BCR!$1:$1048576,MATCH('Estadísticas BCR'!II$5,BCR!$A:$A,0),MATCH('Estadísticas BCR'!$B40,BCR!$1:$1,0))),IH40),"")</f>
        <v>57.803466796875</v>
      </c>
      <c r="IJ40" s="59">
        <f>+IFERROR(IF(ISTEXT(IJ$5)=FALSE,(INDEX(BCR!$1:$1048576,MATCH('Estadísticas BCR'!IJ$5,BCR!$A:$A,0),MATCH('Estadísticas BCR'!$B40,BCR!$1:$1,0))),II40),"")</f>
        <v>58.966564178466797</v>
      </c>
      <c r="IK40" s="59">
        <f>+IFERROR(IF(ISTEXT(IK$5)=FALSE,(INDEX(BCR!$1:$1048576,MATCH('Estadísticas BCR'!IK$5,BCR!$A:$A,0),MATCH('Estadísticas BCR'!$B40,BCR!$1:$1,0))),IJ40),"")</f>
        <v>58.532932281494098</v>
      </c>
      <c r="IL40" s="59">
        <f>+IFERROR(IF(ISTEXT(IL$5)=FALSE,(INDEX(BCR!$1:$1048576,MATCH('Estadísticas BCR'!IL$5,BCR!$A:$A,0),MATCH('Estadísticas BCR'!$B40,BCR!$1:$1,0))),IK40),"")</f>
        <v>55.128204345703097</v>
      </c>
      <c r="IM40" s="59">
        <f>+IFERROR(IF(ISTEXT(IM$5)=FALSE,(INDEX(BCR!$1:$1048576,MATCH('Estadísticas BCR'!IM$5,BCR!$A:$A,0),MATCH('Estadísticas BCR'!$B40,BCR!$1:$1,0))),IL40),"")</f>
        <v>52.380950927734403</v>
      </c>
      <c r="IN40" s="59">
        <f>+IFERROR(IF(ISTEXT(IN$5)=FALSE,(INDEX(BCR!$1:$1048576,MATCH('Estadísticas BCR'!IN$5,BCR!$A:$A,0),MATCH('Estadísticas BCR'!$B40,BCR!$1:$1,0))),IM40),"")</f>
        <v>55.451713562011697</v>
      </c>
      <c r="IO40" s="59">
        <f>+IFERROR(IF(ISTEXT(IO$5)=FALSE,(INDEX(BCR!$1:$1048576,MATCH('Estadísticas BCR'!IO$5,BCR!$A:$A,0),MATCH('Estadísticas BCR'!$B40,BCR!$1:$1,0))),IN40),"")</f>
        <v>58.303249359130902</v>
      </c>
      <c r="IP40" s="60">
        <f>+IFERROR(IF(ISTEXT(IP$5)=FALSE,(INDEX(BCR!$1:$1048576,MATCH('Estadísticas BCR'!IP$5,BCR!$A:$A,0),MATCH('Estadísticas BCR'!$B40,BCR!$1:$1,0))),IO40),"")</f>
        <v>58.303249359130902</v>
      </c>
      <c r="IQ40" s="59">
        <f>+IFERROR(IF(ISTEXT(IQ$5)=FALSE,(INDEX(BCR!$1:$1048576,MATCH('Estadísticas BCR'!IQ$5,BCR!$A:$A,0),MATCH('Estadísticas BCR'!$B40,BCR!$1:$1,0))),IP40),"")</f>
        <v>58.121017456054702</v>
      </c>
      <c r="IR40" s="59">
        <f>+IFERROR(IF(ISTEXT(IR$5)=FALSE,(INDEX(BCR!$1:$1048576,MATCH('Estadísticas BCR'!IR$5,BCR!$A:$A,0),MATCH('Estadísticas BCR'!$B40,BCR!$1:$1,0))),IQ40),"")</f>
        <v>58.4935913085938</v>
      </c>
      <c r="IS40" s="59">
        <f>+IFERROR(IF(ISTEXT(IS$5)=FALSE,(INDEX(BCR!$1:$1048576,MATCH('Estadísticas BCR'!IS$5,BCR!$A:$A,0),MATCH('Estadísticas BCR'!$B40,BCR!$1:$1,0))),IR40),"")</f>
        <v>59.602649688720703</v>
      </c>
      <c r="IT40" s="59">
        <f>+IFERROR(IF(ISTEXT(IT$5)=FALSE,(INDEX(BCR!$1:$1048576,MATCH('Estadísticas BCR'!IT$5,BCR!$A:$A,0),MATCH('Estadísticas BCR'!$B40,BCR!$1:$1,0))),IS40),"")</f>
        <v>55.863193511962898</v>
      </c>
      <c r="IU40" s="59">
        <f>+IFERROR(IF(ISTEXT(IU$5)=FALSE,(INDEX(BCR!$1:$1048576,MATCH('Estadísticas BCR'!IU$5,BCR!$A:$A,0),MATCH('Estadísticas BCR'!$B40,BCR!$1:$1,0))),IT40),"")</f>
        <v>52.905197143554702</v>
      </c>
      <c r="IV40" s="59">
        <f>+IFERROR(IF(ISTEXT(IV$5)=FALSE,(INDEX(BCR!$1:$1048576,MATCH('Estadísticas BCR'!IV$5,BCR!$A:$A,0),MATCH('Estadísticas BCR'!$B40,BCR!$1:$1,0))),IU40),"")</f>
        <v>49.847560882568402</v>
      </c>
      <c r="IW40" s="59">
        <f>+IFERROR(IF(ISTEXT(IW$5)=FALSE,(INDEX(BCR!$1:$1048576,MATCH('Estadísticas BCR'!IW$5,BCR!$A:$A,0),MATCH('Estadísticas BCR'!$B40,BCR!$1:$1,0))),IV40),"")</f>
        <v>49.107143402099602</v>
      </c>
      <c r="IX40" s="59">
        <f>+IFERROR(IF(ISTEXT(IX$5)=FALSE,(INDEX(BCR!$1:$1048576,MATCH('Estadísticas BCR'!IX$5,BCR!$A:$A,0),MATCH('Estadísticas BCR'!$B40,BCR!$1:$1,0))),IW40),"")</f>
        <v>45.238094329833999</v>
      </c>
      <c r="IY40" s="59">
        <f>+IFERROR(IF(ISTEXT(IY$5)=FALSE,(INDEX(BCR!$1:$1048576,MATCH('Estadísticas BCR'!IY$5,BCR!$A:$A,0),MATCH('Estadísticas BCR'!$B40,BCR!$1:$1,0))),IX40),"")</f>
        <v>46.802326202392599</v>
      </c>
      <c r="IZ40" s="59">
        <f>+IFERROR(IF(ISTEXT(IZ$5)=FALSE,(INDEX(BCR!$1:$1048576,MATCH('Estadísticas BCR'!IZ$5,BCR!$A:$A,0),MATCH('Estadísticas BCR'!$B40,BCR!$1:$1,0))),IY40),"")</f>
        <v>47.0031547546387</v>
      </c>
      <c r="JA40" s="59">
        <f>+IFERROR(IF(ISTEXT(JA$5)=FALSE,(INDEX(BCR!$1:$1048576,MATCH('Estadísticas BCR'!JA$5,BCR!$A:$A,0),MATCH('Estadísticas BCR'!$B40,BCR!$1:$1,0))),IZ40),"")</f>
        <v>49.698795318603501</v>
      </c>
      <c r="JB40" s="59">
        <f>+IFERROR(IF(ISTEXT(JB$5)=FALSE,(INDEX(BCR!$1:$1048576,MATCH('Estadísticas BCR'!JB$5,BCR!$A:$A,0),MATCH('Estadísticas BCR'!$B40,BCR!$1:$1,0))),JA40),"")</f>
        <v>50.7716064453125</v>
      </c>
      <c r="JC40" s="60">
        <f>+IFERROR(IF(ISTEXT(JC$5)=FALSE,(INDEX(BCR!$1:$1048576,MATCH('Estadísticas BCR'!JC$5,BCR!$A:$A,0),MATCH('Estadísticas BCR'!$B40,BCR!$1:$1,0))),JB40),"")</f>
        <v>50.7716064453125</v>
      </c>
      <c r="JD40" s="59">
        <f>+IFERROR(IF(ISTEXT(JD$5)=FALSE,(INDEX(BCR!$1:$1048576,MATCH('Estadísticas BCR'!JD$5,BCR!$A:$A,0),MATCH('Estadísticas BCR'!$B40,BCR!$1:$1,0))),JC40),"")</f>
        <v>52.923976898193402</v>
      </c>
      <c r="JE40" s="59">
        <f>+IFERROR(IF(ISTEXT(JE$5)=FALSE,(INDEX(BCR!$1:$1048576,MATCH('Estadísticas BCR'!JE$5,BCR!$A:$A,0),MATCH('Estadísticas BCR'!$B40,BCR!$1:$1,0))),JD40),"")</f>
        <v>48.187313079833999</v>
      </c>
      <c r="JF40" s="59">
        <f>+IFERROR(IF(ISTEXT(JF$5)=FALSE,(INDEX(BCR!$1:$1048576,MATCH('Estadísticas BCR'!JF$5,BCR!$A:$A,0),MATCH('Estadísticas BCR'!$B40,BCR!$1:$1,0))),JE40),"")</f>
        <v>21.812080383300799</v>
      </c>
      <c r="JG40" s="59">
        <f>+IFERROR(IF(ISTEXT(JG$5)=FALSE,(INDEX(BCR!$1:$1048576,MATCH('Estadísticas BCR'!JG$5,BCR!$A:$A,0),MATCH('Estadísticas BCR'!$B40,BCR!$1:$1,0))),JF40),"")</f>
        <v>9.1370553970336896</v>
      </c>
      <c r="JH40" s="59">
        <f>+IFERROR(IF(ISTEXT(JH$5)=FALSE,(INDEX(BCR!$1:$1048576,MATCH('Estadísticas BCR'!JH$5,BCR!$A:$A,0),MATCH('Estadísticas BCR'!$B40,BCR!$1:$1,0))),JG40),"")</f>
        <v>14.336917877197299</v>
      </c>
      <c r="JI40" s="59">
        <f>+IFERROR(IF(ISTEXT(JI$5)=FALSE,(INDEX(BCR!$1:$1048576,MATCH('Estadísticas BCR'!JI$5,BCR!$A:$A,0),MATCH('Estadísticas BCR'!$B40,BCR!$1:$1,0))),JH40),"")</f>
        <v>28.7822875976563</v>
      </c>
      <c r="JJ40" s="59">
        <f>+IFERROR(IF(ISTEXT(JJ$5)=FALSE,(INDEX(BCR!$1:$1048576,MATCH('Estadísticas BCR'!JJ$5,BCR!$A:$A,0),MATCH('Estadísticas BCR'!$B40,BCR!$1:$1,0))),JI40),"")</f>
        <v>34.790210723877003</v>
      </c>
      <c r="JK40" s="59">
        <f>+IFERROR(IF(ISTEXT(JK$5)=FALSE,(INDEX(BCR!$1:$1048576,MATCH('Estadísticas BCR'!JK$5,BCR!$A:$A,0),MATCH('Estadísticas BCR'!$B40,BCR!$1:$1,0))),JJ40),"")</f>
        <v>38.118812561035199</v>
      </c>
      <c r="JL40" s="59">
        <f>+IFERROR(IF(ISTEXT(JL$5)=FALSE,(INDEX(BCR!$1:$1048576,MATCH('Estadísticas BCR'!JL$5,BCR!$A:$A,0),MATCH('Estadísticas BCR'!$B40,BCR!$1:$1,0))),JK40),"")</f>
        <v>46.568627450980401</v>
      </c>
      <c r="JM40" s="59">
        <f>+IFERROR(IF(ISTEXT(JM$5)=FALSE,(INDEX(BCR!$1:$1048576,MATCH('Estadísticas BCR'!JM$5,BCR!$A:$A,0),MATCH('Estadísticas BCR'!$B40,BCR!$1:$1,0))),JL40),"")</f>
        <v>50.162866449511398</v>
      </c>
      <c r="JN40" s="59">
        <f>+IFERROR(IF(ISTEXT(JN$5)=FALSE,(INDEX(BCR!$1:$1048576,MATCH('Estadísticas BCR'!JN$5,BCR!$A:$A,0),MATCH('Estadísticas BCR'!$B40,BCR!$1:$1,0))),JM40),"")</f>
        <v>52.805280528052798</v>
      </c>
      <c r="JO40" s="59">
        <f>+IFERROR(IF(ISTEXT(JO$5)=FALSE,(INDEX(BCR!$1:$1048576,MATCH('Estadísticas BCR'!JO$5,BCR!$A:$A,0),MATCH('Estadísticas BCR'!$B40,BCR!$1:$1,0))),JN40),"")</f>
        <v>49.5</v>
      </c>
      <c r="JP40" s="60">
        <f>+IFERROR(IF(ISTEXT(JP$5)=FALSE,(INDEX(BCR!$1:$1048576,MATCH('Estadísticas BCR'!JP$5,BCR!$A:$A,0),MATCH('Estadísticas BCR'!$B40,BCR!$1:$1,0))),JO40),"")</f>
        <v>49.5</v>
      </c>
      <c r="JQ40" s="59">
        <f>+IFERROR(IF(ISTEXT(JQ$5)=FALSE,(INDEX(BCR!$1:$1048576,MATCH('Estadísticas BCR'!JQ$5,BCR!$A:$A,0),MATCH('Estadísticas BCR'!$B40,BCR!$1:$1,0))),JP40),"")</f>
        <v>41.176470588235297</v>
      </c>
      <c r="JR40" s="59">
        <f>+IFERROR(IF(ISTEXT(JR$5)=FALSE,(INDEX(BCR!$1:$1048576,MATCH('Estadísticas BCR'!JR$5,BCR!$A:$A,0),MATCH('Estadísticas BCR'!$B40,BCR!$1:$1,0))),JQ40),"")</f>
        <v>44.217687074829897</v>
      </c>
      <c r="JS40" s="59">
        <f>+IFERROR(IF(ISTEXT(JS$5)=FALSE,(INDEX(BCR!$1:$1048576,MATCH('Estadísticas BCR'!JS$5,BCR!$A:$A,0),MATCH('Estadísticas BCR'!$B40,BCR!$1:$1,0))),JR40),"")</f>
        <v>51.1824324324324</v>
      </c>
      <c r="JT40" s="59">
        <f>+IFERROR(IF(ISTEXT(JT$5)=FALSE,(INDEX(BCR!$1:$1048576,MATCH('Estadísticas BCR'!JT$5,BCR!$A:$A,0),MATCH('Estadísticas BCR'!$B40,BCR!$1:$1,0))),JS40),"")</f>
        <v>39.7151898734177</v>
      </c>
      <c r="JU40" s="59">
        <f>+IFERROR(IF(ISTEXT(JU$5)=FALSE,(INDEX(BCR!$1:$1048576,MATCH('Estadísticas BCR'!JU$5,BCR!$A:$A,0),MATCH('Estadísticas BCR'!$B40,BCR!$1:$1,0))),JT40),"")</f>
        <v>44.838709677419402</v>
      </c>
      <c r="JV40" s="59">
        <f>+IFERROR(IF(ISTEXT(JV$5)=FALSE,(INDEX(BCR!$1:$1048576,MATCH('Estadísticas BCR'!JV$5,BCR!$A:$A,0),MATCH('Estadísticas BCR'!$B40,BCR!$1:$1,0))),JU40),"")</f>
        <v>39.473684210526301</v>
      </c>
      <c r="JW40" s="59">
        <f>+IFERROR(IF(ISTEXT(JW$5)=FALSE,(INDEX(BCR!$1:$1048576,MATCH('Estadísticas BCR'!JW$5,BCR!$A:$A,0),MATCH('Estadísticas BCR'!$B40,BCR!$1:$1,0))),JV40),"")</f>
        <v>42.932862190812699</v>
      </c>
      <c r="JX40" s="59">
        <f>+IFERROR(IF(ISTEXT(JX$5)=FALSE,(INDEX(BCR!$1:$1048576,MATCH('Estadísticas BCR'!JX$5,BCR!$A:$A,0),MATCH('Estadísticas BCR'!$B40,BCR!$1:$1,0))),JW40),"")</f>
        <v>33.564013840830498</v>
      </c>
      <c r="JY40" s="59">
        <f>+IFERROR(IF(ISTEXT(JY$5)=FALSE,(INDEX(BCR!$1:$1048576,MATCH('Estadísticas BCR'!JY$5,BCR!$A:$A,0),MATCH('Estadísticas BCR'!$B40,BCR!$1:$1,0))),JX40),"")</f>
        <v>35</v>
      </c>
      <c r="JZ40" s="59">
        <f>+IFERROR(IF(ISTEXT(JZ$5)=FALSE,(INDEX(BCR!$1:$1048576,MATCH('Estadísticas BCR'!JZ$5,BCR!$A:$A,0),MATCH('Estadísticas BCR'!$B40,BCR!$1:$1,0))),JY40),"")</f>
        <v>42.518248175182499</v>
      </c>
      <c r="KA40" s="59">
        <f>+IFERROR(IF(ISTEXT(KA$5)=FALSE,(INDEX(BCR!$1:$1048576,MATCH('Estadísticas BCR'!KA$5,BCR!$A:$A,0),MATCH('Estadísticas BCR'!$B40,BCR!$1:$1,0))),JZ40),"")</f>
        <v>40.1079136690648</v>
      </c>
      <c r="KB40" s="59">
        <f>+IFERROR(IF(ISTEXT(KB$5)=FALSE,(INDEX(BCR!$1:$1048576,MATCH('Estadísticas BCR'!KB$5,BCR!$A:$A,0),MATCH('Estadísticas BCR'!$B40,BCR!$1:$1,0))),KA40),"")</f>
        <v>41.221374045801497</v>
      </c>
      <c r="KC40" s="60">
        <f>+IFERROR(IF(ISTEXT(KC$5)=FALSE,(INDEX(BCR!$1:$1048576,MATCH('Estadísticas BCR'!KC$5,BCR!$A:$A,0),MATCH('Estadísticas BCR'!$B40,BCR!$1:$1,0))),KB40),"")</f>
        <v>41.221374045801497</v>
      </c>
      <c r="KD40" s="59">
        <f>+IFERROR(IF(ISTEXT(KD$5)=FALSE,(INDEX(BCR!$1:$1048576,MATCH('Estadísticas BCR'!KD$5,BCR!$A:$A,0),MATCH('Estadísticas BCR'!$B40,BCR!$1:$1,0))),KC40),"")</f>
        <v>44.4816053511706</v>
      </c>
      <c r="KE40" s="59">
        <f>+IFERROR(IF(ISTEXT(KE$5)=FALSE,(INDEX(BCR!$1:$1048576,MATCH('Estadísticas BCR'!KE$5,BCR!$A:$A,0),MATCH('Estadísticas BCR'!$B40,BCR!$1:$1,0))),KD40),"")</f>
        <v>44.5205479452055</v>
      </c>
      <c r="KF40" s="59">
        <f>+IFERROR(IF(ISTEXT(KF$5)=FALSE,(INDEX(BCR!$1:$1048576,MATCH('Estadísticas BCR'!KF$5,BCR!$A:$A,0),MATCH('Estadísticas BCR'!$B40,BCR!$1:$1,0))),KE40),"")</f>
        <v>38.986013986014001</v>
      </c>
      <c r="KG40" s="59">
        <f>+IFERROR(IF(ISTEXT(KG$5)=FALSE,(INDEX(BCR!$1:$1048576,MATCH('Estadísticas BCR'!KG$5,BCR!$A:$A,0),MATCH('Estadísticas BCR'!$B40,BCR!$1:$1,0))),KF40),"")</f>
        <v>34.912280701754398</v>
      </c>
      <c r="KH40" s="59">
        <f>+IFERROR(IF(ISTEXT(KH$5)=FALSE,(INDEX(BCR!$1:$1048576,MATCH('Estadísticas BCR'!KH$5,BCR!$A:$A,0),MATCH('Estadísticas BCR'!$B40,BCR!$1:$1,0))),KG40),"")</f>
        <v>36.062717770034801</v>
      </c>
      <c r="KI40" s="59">
        <f>+IFERROR(IF(ISTEXT(KI$5)=FALSE,(INDEX(BCR!$1:$1048576,MATCH('Estadísticas BCR'!KI$5,BCR!$A:$A,0),MATCH('Estadísticas BCR'!$B40,BCR!$1:$1,0))),KH40),"")</f>
        <v>34.115523465704001</v>
      </c>
      <c r="KJ40" s="59">
        <f>+IFERROR(IF(ISTEXT(KJ$5)=FALSE,(INDEX(BCR!$1:$1048576,MATCH('Estadísticas BCR'!KJ$5,BCR!$A:$A,0),MATCH('Estadísticas BCR'!$B40,BCR!$1:$1,0))),KI40),"")</f>
        <v>34.285714285714299</v>
      </c>
      <c r="KK40" s="59">
        <f>+IFERROR(IF(ISTEXT(KK$5)=FALSE,(INDEX(BCR!$1:$1048576,MATCH('Estadísticas BCR'!KK$5,BCR!$A:$A,0),MATCH('Estadísticas BCR'!$B40,BCR!$1:$1,0))),KJ40),"")</f>
        <v>35.563380281690101</v>
      </c>
      <c r="KL40" s="59">
        <f>+IFERROR(IF(ISTEXT(KL$5)=FALSE,(INDEX(BCR!$1:$1048576,MATCH('Estadísticas BCR'!KL$5,BCR!$A:$A,0),MATCH('Estadísticas BCR'!$B40,BCR!$1:$1,0))),KK40),"")</f>
        <v>36.525974025974001</v>
      </c>
      <c r="KM40" s="59">
        <f>+IFERROR(IF(ISTEXT(KM$5)=FALSE,(INDEX(BCR!$1:$1048576,MATCH('Estadísticas BCR'!KM$5,BCR!$A:$A,0),MATCH('Estadísticas BCR'!$B40,BCR!$1:$1,0))),KL40),"")</f>
        <v>35.739436619718298</v>
      </c>
      <c r="KN40" s="59">
        <f>+IFERROR(IF(ISTEXT(KN$5)=FALSE,(INDEX(BCR!$1:$1048576,MATCH('Estadísticas BCR'!KN$5,BCR!$A:$A,0),MATCH('Estadísticas BCR'!$B40,BCR!$1:$1,0))),KM40),"")</f>
        <v>37.931034482758598</v>
      </c>
      <c r="KO40" s="59">
        <f>+IFERROR(IF(ISTEXT(KO$5)=FALSE,(INDEX(BCR!$1:$1048576,MATCH('Estadísticas BCR'!KO$5,BCR!$A:$A,0),MATCH('Estadísticas BCR'!$B40,BCR!$1:$1,0))),KN40),"")</f>
        <v>42.363636363636402</v>
      </c>
      <c r="KP40" s="60">
        <f>+IFERROR(IF(ISTEXT(KP$5)=FALSE,(INDEX(BCR!$1:$1048576,MATCH('Estadísticas BCR'!KP$5,BCR!$A:$A,0),MATCH('Estadísticas BCR'!$B40,BCR!$1:$1,0))),KO40),"")</f>
        <v>42.363636363636402</v>
      </c>
      <c r="KQ40" s="59">
        <f>+IFERROR(IF(ISTEXT(KQ$5)=FALSE,(INDEX(BCR!$1:$1048576,MATCH('Estadísticas BCR'!KQ$5,BCR!$A:$A,0),MATCH('Estadísticas BCR'!$B40,BCR!$1:$1,0))),KP40),"")</f>
        <v>31.884057971014499</v>
      </c>
      <c r="KR40" s="59">
        <f>+IFERROR(IF(ISTEXT(KR$5)=FALSE,(INDEX(BCR!$1:$1048576,MATCH('Estadísticas BCR'!KR$5,BCR!$A:$A,0),MATCH('Estadísticas BCR'!$B40,BCR!$1:$1,0))),KQ40),"")</f>
        <v>41.485507246376798</v>
      </c>
      <c r="KS40" s="59">
        <f>+IFERROR(IF(ISTEXT(KS$5)=FALSE,(INDEX(BCR!$1:$1048576,MATCH('Estadísticas BCR'!KS$5,BCR!$A:$A,0),MATCH('Estadísticas BCR'!$B40,BCR!$1:$1,0))),KR40),"")</f>
        <v>42.909090909090899</v>
      </c>
      <c r="KT40" s="59">
        <f>+IFERROR(IF(ISTEXT(KT$5)=FALSE,(INDEX(BCR!$1:$1048576,MATCH('Estadísticas BCR'!KT$5,BCR!$A:$A,0),MATCH('Estadísticas BCR'!$B40,BCR!$1:$1,0))),KS40),"")</f>
        <v>43.933823529411796</v>
      </c>
      <c r="KU40" s="59">
        <f>+IFERROR(IF(ISTEXT(KU$5)=FALSE,(INDEX(BCR!$1:$1048576,MATCH('Estadísticas BCR'!KU$5,BCR!$A:$A,0),MATCH('Estadísticas BCR'!$B40,BCR!$1:$1,0))),KT40),"")</f>
        <v>44.505494505494497</v>
      </c>
      <c r="KV40" s="59">
        <f>+IFERROR(IF(ISTEXT(KV$5)=FALSE,(INDEX(BCR!$1:$1048576,MATCH('Estadísticas BCR'!KV$5,BCR!$A:$A,0),MATCH('Estadísticas BCR'!$B40,BCR!$1:$1,0))),KU40),"")</f>
        <v>42.7777777777778</v>
      </c>
      <c r="KW40" s="59">
        <f>+IFERROR(IF(ISTEXT(KW$5)=FALSE,(INDEX(BCR!$1:$1048576,MATCH('Estadísticas BCR'!KW$5,BCR!$A:$A,0),MATCH('Estadísticas BCR'!$B40,BCR!$1:$1,0))),KV40),"")</f>
        <v>44.485294117647101</v>
      </c>
      <c r="KX40" s="59">
        <f>+IFERROR(IF(ISTEXT(KX$5)=FALSE,(INDEX(BCR!$1:$1048576,MATCH('Estadísticas BCR'!KX$5,BCR!$A:$A,0),MATCH('Estadísticas BCR'!$B40,BCR!$1:$1,0))),KW40),"")</f>
        <v>44.064748201438903</v>
      </c>
      <c r="KY40" s="59">
        <f>+IFERROR(IF(ISTEXT(KY$5)=FALSE,(INDEX(BCR!$1:$1048576,MATCH('Estadísticas BCR'!KY$5,BCR!$A:$A,0),MATCH('Estadísticas BCR'!$B40,BCR!$1:$1,0))),KX40),"")</f>
        <v>40.405904059040601</v>
      </c>
      <c r="KZ40" s="59">
        <f>+IFERROR(IF(ISTEXT(KZ$5)=FALSE,(INDEX(BCR!$1:$1048576,MATCH('Estadísticas BCR'!KZ$5,BCR!$A:$A,0),MATCH('Estadísticas BCR'!$B40,BCR!$1:$1,0))),KY40),"")</f>
        <v>38.697318007662801</v>
      </c>
      <c r="LA40" s="59">
        <f>+IFERROR(IF(ISTEXT(LA$5)=FALSE,(INDEX(BCR!$1:$1048576,MATCH('Estadísticas BCR'!LA$5,BCR!$A:$A,0),MATCH('Estadísticas BCR'!$B40,BCR!$1:$1,0))),KZ40),"")</f>
        <v>37.592592592592602</v>
      </c>
      <c r="LB40" s="59">
        <f>+IFERROR(IF(ISTEXT(LB$5)=FALSE,(INDEX(BCR!$1:$1048576,MATCH('Estadísticas BCR'!LB$5,BCR!$A:$A,0),MATCH('Estadísticas BCR'!$B40,BCR!$1:$1,0))),LA40),"")</f>
        <v>41.176470588235297</v>
      </c>
      <c r="LC40" s="60">
        <f>+IFERROR(IF(ISTEXT(LC$5)=FALSE,(INDEX(BCR!$1:$1048576,MATCH('Estadísticas BCR'!LC$5,BCR!$A:$A,0),MATCH('Estadísticas BCR'!$B40,BCR!$1:$1,0))),LB40),"")</f>
        <v>41.176470588235297</v>
      </c>
      <c r="LD40" s="59">
        <f>+IFERROR(IF(ISTEXT(LD$5)=FALSE,(INDEX(BCR!$1:$1048576,MATCH('Estadísticas BCR'!LD$5,BCR!$A:$A,0),MATCH('Estadísticas BCR'!$B40,BCR!$1:$1,0))),LC40),"")</f>
        <v>43.843283582089498</v>
      </c>
      <c r="LE40" s="59">
        <f>+IFERROR(IF(ISTEXT(LE$5)=FALSE,(INDEX(BCR!$1:$1048576,MATCH('Estadísticas BCR'!LE$5,BCR!$A:$A,0),MATCH('Estadísticas BCR'!$B40,BCR!$1:$1,0))),LD40),"")</f>
        <v>47.177419354838698</v>
      </c>
      <c r="LF40" s="59">
        <f>+IFERROR(IF(ISTEXT(LF$5)=FALSE,(INDEX(BCR!$1:$1048576,MATCH('Estadísticas BCR'!LF$5,BCR!$A:$A,0),MATCH('Estadísticas BCR'!$B40,BCR!$1:$1,0))),LE40),"")</f>
        <v>50.8</v>
      </c>
      <c r="LG40" s="59">
        <f>+IFERROR(IF(ISTEXT(LG$5)=FALSE,(INDEX(BCR!$1:$1048576,MATCH('Estadísticas BCR'!LG$5,BCR!$A:$A,0),MATCH('Estadísticas BCR'!$B40,BCR!$1:$1,0))),LF40),"")</f>
        <v>50</v>
      </c>
      <c r="LH40" s="59">
        <f>+IFERROR(IF(ISTEXT(LH$5)=FALSE,(INDEX(BCR!$1:$1048576,MATCH('Estadísticas BCR'!LH$5,BCR!$A:$A,0),MATCH('Estadísticas BCR'!$B40,BCR!$1:$1,0))),LG40),"")</f>
        <v>47.528517110266201</v>
      </c>
      <c r="LI40" s="59">
        <f>+IFERROR(IF(ISTEXT(LI$5)=FALSE,(INDEX(BCR!$1:$1048576,MATCH('Estadísticas BCR'!LI$5,BCR!$A:$A,0),MATCH('Estadísticas BCR'!$B40,BCR!$1:$1,0))),LH40),"")</f>
        <v>50.370370370370402</v>
      </c>
      <c r="LJ40" s="59">
        <f>+IFERROR(IF(ISTEXT(LJ$5)=FALSE,(INDEX(BCR!$1:$1048576,MATCH('Estadísticas BCR'!LJ$5,BCR!$A:$A,0),MATCH('Estadísticas BCR'!$B40,BCR!$1:$1,0))),LI40),"")</f>
        <v>51.136363636363598</v>
      </c>
      <c r="LK40" s="59">
        <f>+IFERROR(IF(ISTEXT(LK$5)=FALSE,(INDEX(BCR!$1:$1048576,MATCH('Estadísticas BCR'!LK$5,BCR!$A:$A,0),MATCH('Estadísticas BCR'!$B40,BCR!$1:$1,0))),LJ40),"")</f>
        <v>51.930501930501897</v>
      </c>
      <c r="LL40" s="59">
        <f>+IFERROR(IF(ISTEXT(LL$5)=FALSE,(INDEX(BCR!$1:$1048576,MATCH('Estadísticas BCR'!LL$5,BCR!$A:$A,0),MATCH('Estadísticas BCR'!$B40,BCR!$1:$1,0))),LK40),"")</f>
        <v>51.771653543307103</v>
      </c>
      <c r="LM40" s="59">
        <f>+IFERROR(IF(ISTEXT(LM$5)=FALSE,(INDEX(BCR!$1:$1048576,MATCH('Estadísticas BCR'!LM$5,BCR!$A:$A,0),MATCH('Estadísticas BCR'!$B40,BCR!$1:$1,0))),LL40),"")</f>
        <v>51.7374517374517</v>
      </c>
      <c r="LN40" s="59">
        <f>+IFERROR(IF(ISTEXT(LN$5)=FALSE,(INDEX(BCR!$1:$1048576,MATCH('Estadísticas BCR'!LN$5,BCR!$A:$A,0),MATCH('Estadísticas BCR'!$B40,BCR!$1:$1,0))),LM40),"")</f>
        <v>50.576923076923102</v>
      </c>
      <c r="LO40" s="59">
        <f>+IFERROR(IF(ISTEXT(LO$5)=FALSE,(INDEX(BCR!$1:$1048576,MATCH('Estadísticas BCR'!LO$5,BCR!$A:$A,0),MATCH('Estadísticas BCR'!$B40,BCR!$1:$1,0))),LN40),"")</f>
        <v>50</v>
      </c>
      <c r="LP40" s="60">
        <f>+IFERROR(IF(ISTEXT(LP$5)=FALSE,(INDEX(BCR!$1:$1048576,MATCH('Estadísticas BCR'!LP$5,BCR!$A:$A,0),MATCH('Estadísticas BCR'!$B40,BCR!$1:$1,0))),LO40),"")</f>
        <v>50</v>
      </c>
      <c r="LQ40" s="59">
        <f>+IFERROR(IF(ISTEXT(LQ$5)=FALSE,(INDEX(BCR!$1:$1048576,MATCH('Estadísticas BCR'!LQ$5,BCR!$A:$A,0),MATCH('Estadísticas BCR'!$B40,BCR!$1:$1,0))),LP40),"")</f>
        <v>52.592592592592602</v>
      </c>
      <c r="LR40" s="59">
        <f>+IFERROR(IF(ISTEXT(LR$5)=FALSE,(INDEX(BCR!$1:$1048576,MATCH('Estadísticas BCR'!LR$5,BCR!$A:$A,0),MATCH('Estadísticas BCR'!$B40,BCR!$1:$1,0))),LQ40),"")</f>
        <v>54.545454545454497</v>
      </c>
      <c r="LS40" s="59">
        <f>+IFERROR(IF(ISTEXT(LS$5)=FALSE,(INDEX(BCR!$1:$1048576,MATCH('Estadísticas BCR'!LS$5,BCR!$A:$A,0),MATCH('Estadísticas BCR'!$B40,BCR!$1:$1,0))),LR40),"")</f>
        <v>53.934426229508198</v>
      </c>
      <c r="LT40" s="59">
        <f>+IFERROR(IF(ISTEXT(LT$5)=FALSE,(INDEX(BCR!$1:$1048576,MATCH('Estadísticas BCR'!LT$5,BCR!$A:$A,0),MATCH('Estadísticas BCR'!$B40,BCR!$1:$1,0))),LS40),"")</f>
        <v>52.131147540983598</v>
      </c>
      <c r="LU40" s="59">
        <f>+IFERROR(IF(ISTEXT(LU$5)=FALSE,(INDEX(BCR!$1:$1048576,MATCH('Estadísticas BCR'!LU$5,BCR!$A:$A,0),MATCH('Estadísticas BCR'!$B40,BCR!$1:$1,0))),LT40),"")</f>
        <v>53.965517241379303</v>
      </c>
      <c r="LV40" s="59">
        <f>+IFERROR(IF(ISTEXT(LV$5)=FALSE,(INDEX(BCR!$1:$1048576,MATCH('Estadísticas BCR'!LV$5,BCR!$A:$A,0),MATCH('Estadísticas BCR'!$B40,BCR!$1:$1,0))),LU40),"")</f>
        <v>52.903225806451601</v>
      </c>
      <c r="LW40" s="59">
        <f>+IFERROR(IF(ISTEXT(LW$5)=FALSE,(INDEX(BCR!$1:$1048576,MATCH('Estadísticas BCR'!LW$5,BCR!$A:$A,0),MATCH('Estadísticas BCR'!$B40,BCR!$1:$1,0))),LV40),"")</f>
        <v>54.545454545454497</v>
      </c>
      <c r="LX40" s="59">
        <f>+IFERROR(IF(ISTEXT(LX$5)=FALSE,(INDEX(BCR!$1:$1048576,MATCH('Estadísticas BCR'!LX$5,BCR!$A:$A,0),MATCH('Estadísticas BCR'!$B40,BCR!$1:$1,0))),LW40),"")</f>
        <v>54.4326241134752</v>
      </c>
      <c r="LY40" s="59">
        <f>+IFERROR(IF(ISTEXT(LY$5)=FALSE,(INDEX(BCR!$1:$1048576,MATCH('Estadísticas BCR'!LY$5,BCR!$A:$A,0),MATCH('Estadísticas BCR'!$B40,BCR!$1:$1,0))),LX40),"")</f>
        <v>55.6313993174061</v>
      </c>
      <c r="LZ40" s="59">
        <f>+IFERROR(IF(ISTEXT(LZ$5)=FALSE,(INDEX(BCR!$1:$1048576,MATCH('Estadísticas BCR'!LZ$5,BCR!$A:$A,0),MATCH('Estadísticas BCR'!$B40,BCR!$1:$1,0))),LY40),"")</f>
        <v>55.892255892255903</v>
      </c>
      <c r="MA40" s="59">
        <f>+IFERROR(IF(ISTEXT(MA$5)=FALSE,(INDEX(BCR!$1:$1048576,MATCH('Estadísticas BCR'!MA$5,BCR!$A:$A,0),MATCH('Estadísticas BCR'!$B40,BCR!$1:$1,0))),LZ40),"")</f>
        <v>58.178438661709997</v>
      </c>
      <c r="MB40" s="59">
        <f>+IFERROR(IF(ISTEXT(MB$5)=FALSE,(INDEX(BCR!$1:$1048576,MATCH('Estadísticas BCR'!MB$5,BCR!$A:$A,0),MATCH('Estadísticas BCR'!$B40,BCR!$1:$1,0))),MA40),"")</f>
        <v>55.308219178082197</v>
      </c>
      <c r="MC40" s="60">
        <f>+IFERROR(IF(ISTEXT(MC$5)=FALSE,(INDEX(BCR!$1:$1048576,MATCH('Estadísticas BCR'!MC$5,BCR!$A:$A,0),MATCH('Estadísticas BCR'!$B40,BCR!$1:$1,0))),MB40),"")</f>
        <v>55.308219178082197</v>
      </c>
      <c r="MD40" s="59">
        <f>+IFERROR(IF(ISTEXT(MD$5)=FALSE,(INDEX(BCR!$1:$1048576,MATCH('Estadísticas BCR'!MD$5,BCR!$A:$A,0),MATCH('Estadísticas BCR'!$B40,BCR!$1:$1,0))),MC40),"")</f>
        <v>56.5298507462687</v>
      </c>
      <c r="ME40" s="59">
        <f>+IFERROR(IF(ISTEXT(ME$5)=FALSE,(INDEX(BCR!$1:$1048576,MATCH('Estadísticas BCR'!ME$5,BCR!$A:$A,0),MATCH('Estadísticas BCR'!$B40,BCR!$1:$1,0))),MD40),"")</f>
        <v>50.189393939393902</v>
      </c>
      <c r="MF40" s="59">
        <f>+IFERROR(IF(ISTEXT(MF$5)=FALSE,(INDEX(BCR!$1:$1048576,MATCH('Estadísticas BCR'!MF$5,BCR!$A:$A,0),MATCH('Estadísticas BCR'!$B40,BCR!$1:$1,0))),ME40),"")</f>
        <v>52.022058823529399</v>
      </c>
      <c r="MG40" s="59" t="str">
        <f>+IFERROR(IF(ISTEXT(MG$5)=FALSE,(INDEX(BCR!$1:$1048576,MATCH('Estadísticas BCR'!MG$5,BCR!$A:$A,0),MATCH('Estadísticas BCR'!$B40,BCR!$1:$1,0))),MF40),"")</f>
        <v/>
      </c>
      <c r="MH40" s="59" t="str">
        <f>+IFERROR(IF(ISTEXT(MH$5)=FALSE,(INDEX(BCR!$1:$1048576,MATCH('Estadísticas BCR'!MH$5,BCR!$A:$A,0),MATCH('Estadísticas BCR'!$B40,BCR!$1:$1,0))),MG40),"")</f>
        <v/>
      </c>
      <c r="MI40" s="59" t="str">
        <f>+IFERROR(IF(ISTEXT(MI$5)=FALSE,(INDEX(BCR!$1:$1048576,MATCH('Estadísticas BCR'!MI$5,BCR!$A:$A,0),MATCH('Estadísticas BCR'!$B40,BCR!$1:$1,0))),MH40),"")</f>
        <v/>
      </c>
      <c r="MJ40" s="59" t="str">
        <f>+IFERROR(IF(ISTEXT(MJ$5)=FALSE,(INDEX(BCR!$1:$1048576,MATCH('Estadísticas BCR'!MJ$5,BCR!$A:$A,0),MATCH('Estadísticas BCR'!$B40,BCR!$1:$1,0))),MI40),"")</f>
        <v/>
      </c>
      <c r="MK40" s="59" t="str">
        <f>+IFERROR(IF(ISTEXT(MK$5)=FALSE,(INDEX(BCR!$1:$1048576,MATCH('Estadísticas BCR'!MK$5,BCR!$A:$A,0),MATCH('Estadísticas BCR'!$B40,BCR!$1:$1,0))),MJ40),"")</f>
        <v/>
      </c>
      <c r="ML40" s="59" t="str">
        <f>+IFERROR(IF(ISTEXT(ML$5)=FALSE,(INDEX(BCR!$1:$1048576,MATCH('Estadísticas BCR'!ML$5,BCR!$A:$A,0),MATCH('Estadísticas BCR'!$B40,BCR!$1:$1,0))),MK40),"")</f>
        <v/>
      </c>
      <c r="MM40" s="59" t="str">
        <f>+IFERROR(IF(ISTEXT(MM$5)=FALSE,(INDEX(BCR!$1:$1048576,MATCH('Estadísticas BCR'!MM$5,BCR!$A:$A,0),MATCH('Estadísticas BCR'!$B40,BCR!$1:$1,0))),ML40),"")</f>
        <v/>
      </c>
      <c r="MN40" s="59" t="str">
        <f>+IFERROR(IF(ISTEXT(MN$5)=FALSE,(INDEX(BCR!$1:$1048576,MATCH('Estadísticas BCR'!MN$5,BCR!$A:$A,0),MATCH('Estadísticas BCR'!$B40,BCR!$1:$1,0))),MM40),"")</f>
        <v/>
      </c>
      <c r="MO40" s="59" t="str">
        <f>+IFERROR(IF(ISTEXT(MO$5)=FALSE,(INDEX(BCR!$1:$1048576,MATCH('Estadísticas BCR'!MO$5,BCR!$A:$A,0),MATCH('Estadísticas BCR'!$B40,BCR!$1:$1,0))),MN40),"")</f>
        <v/>
      </c>
      <c r="MP40" s="60" t="str">
        <f>+IFERROR(IF(ISTEXT(MP$5)=FALSE,(INDEX(BCR!$1:$1048576,MATCH('Estadísticas BCR'!MP$5,BCR!$A:$A,0),MATCH('Estadísticas BCR'!$B40,BCR!$1:$1,0))),MO40),"")</f>
        <v/>
      </c>
    </row>
    <row r="41" spans="1:354" outlineLevel="1">
      <c r="B41" s="9" t="s">
        <v>2</v>
      </c>
      <c r="C41" s="126" t="s">
        <v>54</v>
      </c>
      <c r="D41" s="104">
        <f>+IFERROR(IF(ISTEXT(D$5)=FALSE,(INDEX(BCR!$1:$1048576,MATCH('Estadísticas BCR'!D$5,BCR!$A:$A,0),MATCH('Estadísticas BCR'!$B41,BCR!$1:$1,0))),#REF!),"")</f>
        <v>0</v>
      </c>
      <c r="E41" s="104">
        <f>+IFERROR(IF(ISTEXT(E$5)=FALSE,(INDEX(BCR!$1:$1048576,MATCH('Estadísticas BCR'!E$5,BCR!$A:$A,0),MATCH('Estadísticas BCR'!$B41,BCR!$1:$1,0))),D41),"")</f>
        <v>0</v>
      </c>
      <c r="F41" s="104">
        <f>+IFERROR(IF(ISTEXT(F$5)=FALSE,(INDEX(BCR!$1:$1048576,MATCH('Estadísticas BCR'!F$5,BCR!$A:$A,0),MATCH('Estadísticas BCR'!$B41,BCR!$1:$1,0))),E41),"")</f>
        <v>0</v>
      </c>
      <c r="G41" s="104" t="str">
        <f>+IFERROR(IF(ISTEXT(G$5)=FALSE,(INDEX(BCR!$1:$1048576,MATCH('Estadísticas BCR'!G$5,BCR!$A:$A,0),MATCH('Estadísticas BCR'!$B41,BCR!$1:$1,0))),F41),"")</f>
        <v/>
      </c>
      <c r="H41" s="104">
        <f>+IFERROR(IF(ISTEXT(H$5)=FALSE,(INDEX(BCR!$1:$1048576,MATCH('Estadísticas BCR'!H$5,BCR!$A:$A,0),MATCH('Estadísticas BCR'!$B41,BCR!$1:$1,0))),G41),"")</f>
        <v>0</v>
      </c>
      <c r="I41" s="104">
        <f>+IFERROR(IF(ISTEXT(I$5)=FALSE,(INDEX(BCR!$1:$1048576,MATCH('Estadísticas BCR'!I$5,BCR!$A:$A,0),MATCH('Estadísticas BCR'!$B41,BCR!$1:$1,0))),H41),"")</f>
        <v>0</v>
      </c>
      <c r="J41" s="104">
        <f>+IFERROR(IF(ISTEXT(J$5)=FALSE,(INDEX(BCR!$1:$1048576,MATCH('Estadísticas BCR'!J$5,BCR!$A:$A,0),MATCH('Estadísticas BCR'!$B41,BCR!$1:$1,0))),I41),"")</f>
        <v>0</v>
      </c>
      <c r="K41" s="104">
        <f>+IFERROR(IF(ISTEXT(K$5)=FALSE,(INDEX(BCR!$1:$1048576,MATCH('Estadísticas BCR'!K$5,BCR!$A:$A,0),MATCH('Estadísticas BCR'!$B41,BCR!$1:$1,0))),J41),"")</f>
        <v>0</v>
      </c>
      <c r="L41" s="104">
        <f>+IFERROR(IF(ISTEXT(L$5)=FALSE,(INDEX(BCR!$1:$1048576,MATCH('Estadísticas BCR'!L$5,BCR!$A:$A,0),MATCH('Estadísticas BCR'!$B41,BCR!$1:$1,0))),K41),"")</f>
        <v>0</v>
      </c>
      <c r="M41" s="104">
        <f>+IFERROR(IF(ISTEXT(M$5)=FALSE,(INDEX(BCR!$1:$1048576,MATCH('Estadísticas BCR'!M$5,BCR!$A:$A,0),MATCH('Estadísticas BCR'!$B41,BCR!$1:$1,0))),L41),"")</f>
        <v>0</v>
      </c>
      <c r="N41" s="104">
        <f>+IFERROR(IF(ISTEXT(N$5)=FALSE,(INDEX(BCR!$1:$1048576,MATCH('Estadísticas BCR'!N$5,BCR!$A:$A,0),MATCH('Estadísticas BCR'!$B41,BCR!$1:$1,0))),M41),"")</f>
        <v>0</v>
      </c>
      <c r="O41" s="104">
        <f>+IFERROR(IF(ISTEXT(O$5)=FALSE,(INDEX(BCR!$1:$1048576,MATCH('Estadísticas BCR'!O$5,BCR!$A:$A,0),MATCH('Estadísticas BCR'!$B41,BCR!$1:$1,0))),N41),"")</f>
        <v>0</v>
      </c>
      <c r="P41" s="60">
        <f>+IFERROR(IF(ISTEXT(P$5)=FALSE,(INDEX(BCR!$1:$1048576,MATCH('Estadísticas BCR'!P$5,BCR!$A:$A,0),MATCH('Estadísticas BCR'!$B41,BCR!$1:$1,0))),O41),"")</f>
        <v>0</v>
      </c>
      <c r="Q41" s="104">
        <f>+IFERROR(IF(ISTEXT(Q$5)=FALSE,(INDEX(BCR!$1:$1048576,MATCH('Estadísticas BCR'!Q$5,BCR!$A:$A,0),MATCH('Estadísticas BCR'!$B41,BCR!$1:$1,0))),#REF!),"")</f>
        <v>0</v>
      </c>
      <c r="R41" s="104">
        <f>+IFERROR(IF(ISTEXT(R$5)=FALSE,(INDEX(BCR!$1:$1048576,MATCH('Estadísticas BCR'!R$5,BCR!$A:$A,0),MATCH('Estadísticas BCR'!$B41,BCR!$1:$1,0))),Q41),"")</f>
        <v>0</v>
      </c>
      <c r="S41" s="104">
        <f>+IFERROR(IF(ISTEXT(S$5)=FALSE,(INDEX(BCR!$1:$1048576,MATCH('Estadísticas BCR'!S$5,BCR!$A:$A,0),MATCH('Estadísticas BCR'!$B41,BCR!$1:$1,0))),R41),"")</f>
        <v>0</v>
      </c>
      <c r="T41" s="104">
        <f>+IFERROR(IF(ISTEXT(T$5)=FALSE,(INDEX(BCR!$1:$1048576,MATCH('Estadísticas BCR'!T$5,BCR!$A:$A,0),MATCH('Estadísticas BCR'!$B41,BCR!$1:$1,0))),S41),"")</f>
        <v>0</v>
      </c>
      <c r="U41" s="104">
        <f>+IFERROR(IF(ISTEXT(U$5)=FALSE,(INDEX(BCR!$1:$1048576,MATCH('Estadísticas BCR'!U$5,BCR!$A:$A,0),MATCH('Estadísticas BCR'!$B41,BCR!$1:$1,0))),T41),"")</f>
        <v>0</v>
      </c>
      <c r="V41" s="104">
        <f>+IFERROR(IF(ISTEXT(V$5)=FALSE,(INDEX(BCR!$1:$1048576,MATCH('Estadísticas BCR'!V$5,BCR!$A:$A,0),MATCH('Estadísticas BCR'!$B41,BCR!$1:$1,0))),U41),"")</f>
        <v>0</v>
      </c>
      <c r="W41" s="104">
        <f>+IFERROR(IF(ISTEXT(W$5)=FALSE,(INDEX(BCR!$1:$1048576,MATCH('Estadísticas BCR'!W$5,BCR!$A:$A,0),MATCH('Estadísticas BCR'!$B41,BCR!$1:$1,0))),V41),"")</f>
        <v>0</v>
      </c>
      <c r="X41" s="104">
        <f>+IFERROR(IF(ISTEXT(X$5)=FALSE,(INDEX(BCR!$1:$1048576,MATCH('Estadísticas BCR'!X$5,BCR!$A:$A,0),MATCH('Estadísticas BCR'!$B41,BCR!$1:$1,0))),W41),"")</f>
        <v>0</v>
      </c>
      <c r="Y41" s="104">
        <f>+IFERROR(IF(ISTEXT(Y$5)=FALSE,(INDEX(BCR!$1:$1048576,MATCH('Estadísticas BCR'!Y$5,BCR!$A:$A,0),MATCH('Estadísticas BCR'!$B41,BCR!$1:$1,0))),X41),"")</f>
        <v>0</v>
      </c>
      <c r="Z41" s="104">
        <f>+IFERROR(IF(ISTEXT(Z$5)=FALSE,(INDEX(BCR!$1:$1048576,MATCH('Estadísticas BCR'!Z$5,BCR!$A:$A,0),MATCH('Estadísticas BCR'!$B41,BCR!$1:$1,0))),Y41),"")</f>
        <v>0</v>
      </c>
      <c r="AA41" s="104">
        <f>+IFERROR(IF(ISTEXT(AA$5)=FALSE,(INDEX(BCR!$1:$1048576,MATCH('Estadísticas BCR'!AA$5,BCR!$A:$A,0),MATCH('Estadísticas BCR'!$B41,BCR!$1:$1,0))),Z41),"")</f>
        <v>0</v>
      </c>
      <c r="AB41" s="104">
        <f>+IFERROR(IF(ISTEXT(AB$5)=FALSE,(INDEX(BCR!$1:$1048576,MATCH('Estadísticas BCR'!AB$5,BCR!$A:$A,0),MATCH('Estadísticas BCR'!$B41,BCR!$1:$1,0))),AA41),"")</f>
        <v>0</v>
      </c>
      <c r="AC41" s="60">
        <f>+IFERROR(IF(ISTEXT(AC$5)=FALSE,(INDEX(BCR!$1:$1048576,MATCH('Estadísticas BCR'!AC$5,BCR!$A:$A,0),MATCH('Estadísticas BCR'!$B41,BCR!$1:$1,0))),AB41),"")</f>
        <v>0</v>
      </c>
      <c r="AD41" s="59">
        <f>+IFERROR(IF(ISTEXT(AD$5)=FALSE,(INDEX(BCR!$1:$1048576,MATCH('Estadísticas BCR'!AD$5,BCR!$A:$A,0),MATCH('Estadísticas BCR'!$B41,BCR!$1:$1,0))),#REF!),"")</f>
        <v>0</v>
      </c>
      <c r="AE41" s="59">
        <f>+IFERROR(IF(ISTEXT(AE$5)=FALSE,(INDEX(BCR!$1:$1048576,MATCH('Estadísticas BCR'!AE$5,BCR!$A:$A,0),MATCH('Estadísticas BCR'!$B41,BCR!$1:$1,0))),AD41),"")</f>
        <v>0</v>
      </c>
      <c r="AF41" s="59">
        <f>+IFERROR(IF(ISTEXT(AF$5)=FALSE,(INDEX(BCR!$1:$1048576,MATCH('Estadísticas BCR'!AF$5,BCR!$A:$A,0),MATCH('Estadísticas BCR'!$B41,BCR!$1:$1,0))),AE41),"")</f>
        <v>0</v>
      </c>
      <c r="AG41" s="59">
        <f>+IFERROR(IF(ISTEXT(AG$5)=FALSE,(INDEX(BCR!$1:$1048576,MATCH('Estadísticas BCR'!AG$5,BCR!$A:$A,0),MATCH('Estadísticas BCR'!$B41,BCR!$1:$1,0))),AF41),"")</f>
        <v>0</v>
      </c>
      <c r="AH41" s="59">
        <f>+IFERROR(IF(ISTEXT(AH$5)=FALSE,(INDEX(BCR!$1:$1048576,MATCH('Estadísticas BCR'!AH$5,BCR!$A:$A,0),MATCH('Estadísticas BCR'!$B41,BCR!$1:$1,0))),AG41),"")</f>
        <v>0</v>
      </c>
      <c r="AI41" s="59">
        <f>+IFERROR(IF(ISTEXT(AI$5)=FALSE,(INDEX(BCR!$1:$1048576,MATCH('Estadísticas BCR'!AI$5,BCR!$A:$A,0),MATCH('Estadísticas BCR'!$B41,BCR!$1:$1,0))),AH41),"")</f>
        <v>0</v>
      </c>
      <c r="AJ41" s="59">
        <f>+IFERROR(IF(ISTEXT(AJ$5)=FALSE,(INDEX(BCR!$1:$1048576,MATCH('Estadísticas BCR'!AJ$5,BCR!$A:$A,0),MATCH('Estadísticas BCR'!$B41,BCR!$1:$1,0))),AI41),"")</f>
        <v>0</v>
      </c>
      <c r="AK41" s="59">
        <f>+IFERROR(IF(ISTEXT(AK$5)=FALSE,(INDEX(BCR!$1:$1048576,MATCH('Estadísticas BCR'!AK$5,BCR!$A:$A,0),MATCH('Estadísticas BCR'!$B41,BCR!$1:$1,0))),AJ41),"")</f>
        <v>0</v>
      </c>
      <c r="AL41" s="59">
        <f>+IFERROR(IF(ISTEXT(AL$5)=FALSE,(INDEX(BCR!$1:$1048576,MATCH('Estadísticas BCR'!AL$5,BCR!$A:$A,0),MATCH('Estadísticas BCR'!$B41,BCR!$1:$1,0))),AK41),"")</f>
        <v>0</v>
      </c>
      <c r="AM41" s="59">
        <f>+IFERROR(IF(ISTEXT(AM$5)=FALSE,(INDEX(BCR!$1:$1048576,MATCH('Estadísticas BCR'!AM$5,BCR!$A:$A,0),MATCH('Estadísticas BCR'!$B41,BCR!$1:$1,0))),AL41),"")</f>
        <v>0</v>
      </c>
      <c r="AN41" s="59">
        <f>+IFERROR(IF(ISTEXT(AN$5)=FALSE,(INDEX(BCR!$1:$1048576,MATCH('Estadísticas BCR'!AN$5,BCR!$A:$A,0),MATCH('Estadísticas BCR'!$B41,BCR!$1:$1,0))),AM41),"")</f>
        <v>0</v>
      </c>
      <c r="AO41" s="59">
        <f>+IFERROR(IF(ISTEXT(AO$5)=FALSE,(INDEX(BCR!$1:$1048576,MATCH('Estadísticas BCR'!AO$5,BCR!$A:$A,0),MATCH('Estadísticas BCR'!$B41,BCR!$1:$1,0))),AN41),"")</f>
        <v>0</v>
      </c>
      <c r="AP41" s="60">
        <f>+IFERROR(IF(ISTEXT(AP$5)=FALSE,(INDEX(BCR!$1:$1048576,MATCH('Estadísticas BCR'!AP$5,BCR!$A:$A,0),MATCH('Estadísticas BCR'!$B41,BCR!$1:$1,0))),AO41),"")</f>
        <v>0</v>
      </c>
      <c r="AQ41" s="59">
        <f>+IFERROR(IF(ISTEXT(AQ$5)=FALSE,(INDEX(BCR!$1:$1048576,MATCH('Estadísticas BCR'!AQ$5,BCR!$A:$A,0),MATCH('Estadísticas BCR'!$B41,BCR!$1:$1,0))),#REF!),"")</f>
        <v>0</v>
      </c>
      <c r="AR41" s="59">
        <f>+IFERROR(IF(ISTEXT(AR$5)=FALSE,(INDEX(BCR!$1:$1048576,MATCH('Estadísticas BCR'!AR$5,BCR!$A:$A,0),MATCH('Estadísticas BCR'!$B41,BCR!$1:$1,0))),AQ41),"")</f>
        <v>0</v>
      </c>
      <c r="AS41" s="59">
        <f>+IFERROR(IF(ISTEXT(AS$5)=FALSE,(INDEX(BCR!$1:$1048576,MATCH('Estadísticas BCR'!AS$5,BCR!$A:$A,0),MATCH('Estadísticas BCR'!$B41,BCR!$1:$1,0))),AR41),"")</f>
        <v>0</v>
      </c>
      <c r="AT41" s="59">
        <f>+IFERROR(IF(ISTEXT(AT$5)=FALSE,(INDEX(BCR!$1:$1048576,MATCH('Estadísticas BCR'!AT$5,BCR!$A:$A,0),MATCH('Estadísticas BCR'!$B41,BCR!$1:$1,0))),AS41),"")</f>
        <v>0</v>
      </c>
      <c r="AU41" s="59">
        <f>+IFERROR(IF(ISTEXT(AU$5)=FALSE,(INDEX(BCR!$1:$1048576,MATCH('Estadísticas BCR'!AU$5,BCR!$A:$A,0),MATCH('Estadísticas BCR'!$B41,BCR!$1:$1,0))),AT41),"")</f>
        <v>0</v>
      </c>
      <c r="AV41" s="59">
        <f>+IFERROR(IF(ISTEXT(AV$5)=FALSE,(INDEX(BCR!$1:$1048576,MATCH('Estadísticas BCR'!AV$5,BCR!$A:$A,0),MATCH('Estadísticas BCR'!$B41,BCR!$1:$1,0))),AU41),"")</f>
        <v>0</v>
      </c>
      <c r="AW41" s="59">
        <f>+IFERROR(IF(ISTEXT(AW$5)=FALSE,(INDEX(BCR!$1:$1048576,MATCH('Estadísticas BCR'!AW$5,BCR!$A:$A,0),MATCH('Estadísticas BCR'!$B41,BCR!$1:$1,0))),AV41),"")</f>
        <v>0</v>
      </c>
      <c r="AX41" s="59">
        <f>+IFERROR(IF(ISTEXT(AX$5)=FALSE,(INDEX(BCR!$1:$1048576,MATCH('Estadísticas BCR'!AX$5,BCR!$A:$A,0),MATCH('Estadísticas BCR'!$B41,BCR!$1:$1,0))),AW41),"")</f>
        <v>0</v>
      </c>
      <c r="AY41" s="59">
        <f>+IFERROR(IF(ISTEXT(AY$5)=FALSE,(INDEX(BCR!$1:$1048576,MATCH('Estadísticas BCR'!AY$5,BCR!$A:$A,0),MATCH('Estadísticas BCR'!$B41,BCR!$1:$1,0))),AX41),"")</f>
        <v>0</v>
      </c>
      <c r="AZ41" s="59">
        <f>+IFERROR(IF(ISTEXT(AZ$5)=FALSE,(INDEX(BCR!$1:$1048576,MATCH('Estadísticas BCR'!AZ$5,BCR!$A:$A,0),MATCH('Estadísticas BCR'!$B41,BCR!$1:$1,0))),AY41),"")</f>
        <v>0</v>
      </c>
      <c r="BA41" s="59">
        <f>+IFERROR(IF(ISTEXT(BA$5)=FALSE,(INDEX(BCR!$1:$1048576,MATCH('Estadísticas BCR'!BA$5,BCR!$A:$A,0),MATCH('Estadísticas BCR'!$B41,BCR!$1:$1,0))),AZ41),"")</f>
        <v>0</v>
      </c>
      <c r="BB41" s="59">
        <f>+IFERROR(IF(ISTEXT(BB$5)=FALSE,(INDEX(BCR!$1:$1048576,MATCH('Estadísticas BCR'!BB$5,BCR!$A:$A,0),MATCH('Estadísticas BCR'!$B41,BCR!$1:$1,0))),BA41),"")</f>
        <v>0</v>
      </c>
      <c r="BC41" s="60">
        <f>+IFERROR(IF(ISTEXT(BC$5)=FALSE,(INDEX(BCR!$1:$1048576,MATCH('Estadísticas BCR'!BC$5,BCR!$A:$A,0),MATCH('Estadísticas BCR'!$B41,BCR!$1:$1,0))),BB41),"")</f>
        <v>0</v>
      </c>
      <c r="BD41" s="59">
        <f>+IFERROR(IF(ISTEXT(BD$5)=FALSE,(INDEX(BCR!$1:$1048576,MATCH('Estadísticas BCR'!BD$5,BCR!$A:$A,0),MATCH('Estadísticas BCR'!$B41,BCR!$1:$1,0))),#REF!),"")</f>
        <v>0</v>
      </c>
      <c r="BE41" s="59">
        <f>+IFERROR(IF(ISTEXT(BE$5)=FALSE,(INDEX(BCR!$1:$1048576,MATCH('Estadísticas BCR'!BE$5,BCR!$A:$A,0),MATCH('Estadísticas BCR'!$B41,BCR!$1:$1,0))),BD41),"")</f>
        <v>0</v>
      </c>
      <c r="BF41" s="59">
        <f>+IFERROR(IF(ISTEXT(BF$5)=FALSE,(INDEX(BCR!$1:$1048576,MATCH('Estadísticas BCR'!BF$5,BCR!$A:$A,0),MATCH('Estadísticas BCR'!$B41,BCR!$1:$1,0))),BE41),"")</f>
        <v>0</v>
      </c>
      <c r="BG41" s="59">
        <f>+IFERROR(IF(ISTEXT(BG$5)=FALSE,(INDEX(BCR!$1:$1048576,MATCH('Estadísticas BCR'!BG$5,BCR!$A:$A,0),MATCH('Estadísticas BCR'!$B41,BCR!$1:$1,0))),BF41),"")</f>
        <v>0</v>
      </c>
      <c r="BH41" s="59">
        <f>+IFERROR(IF(ISTEXT(BH$5)=FALSE,(INDEX(BCR!$1:$1048576,MATCH('Estadísticas BCR'!BH$5,BCR!$A:$A,0),MATCH('Estadísticas BCR'!$B41,BCR!$1:$1,0))),BG41),"")</f>
        <v>0</v>
      </c>
      <c r="BI41" s="59">
        <f>+IFERROR(IF(ISTEXT(BI$5)=FALSE,(INDEX(BCR!$1:$1048576,MATCH('Estadísticas BCR'!BI$5,BCR!$A:$A,0),MATCH('Estadísticas BCR'!$B41,BCR!$1:$1,0))),BH41),"")</f>
        <v>0</v>
      </c>
      <c r="BJ41" s="59">
        <f>+IFERROR(IF(ISTEXT(BJ$5)=FALSE,(INDEX(BCR!$1:$1048576,MATCH('Estadísticas BCR'!BJ$5,BCR!$A:$A,0),MATCH('Estadísticas BCR'!$B41,BCR!$1:$1,0))),BI41),"")</f>
        <v>0</v>
      </c>
      <c r="BK41" s="59">
        <f>+IFERROR(IF(ISTEXT(BK$5)=FALSE,(INDEX(BCR!$1:$1048576,MATCH('Estadísticas BCR'!BK$5,BCR!$A:$A,0),MATCH('Estadísticas BCR'!$B41,BCR!$1:$1,0))),BJ41),"")</f>
        <v>0</v>
      </c>
      <c r="BL41" s="59">
        <f>+IFERROR(IF(ISTEXT(BL$5)=FALSE,(INDEX(BCR!$1:$1048576,MATCH('Estadísticas BCR'!BL$5,BCR!$A:$A,0),MATCH('Estadísticas BCR'!$B41,BCR!$1:$1,0))),BK41),"")</f>
        <v>0</v>
      </c>
      <c r="BM41" s="59">
        <f>+IFERROR(IF(ISTEXT(BM$5)=FALSE,(INDEX(BCR!$1:$1048576,MATCH('Estadísticas BCR'!BM$5,BCR!$A:$A,0),MATCH('Estadísticas BCR'!$B41,BCR!$1:$1,0))),BL41),"")</f>
        <v>0</v>
      </c>
      <c r="BN41" s="59">
        <f>+IFERROR(IF(ISTEXT(BN$5)=FALSE,(INDEX(BCR!$1:$1048576,MATCH('Estadísticas BCR'!BN$5,BCR!$A:$A,0),MATCH('Estadísticas BCR'!$B41,BCR!$1:$1,0))),BM41),"")</f>
        <v>0</v>
      </c>
      <c r="BO41" s="59">
        <f>+IFERROR(IF(ISTEXT(BO$5)=FALSE,(INDEX(BCR!$1:$1048576,MATCH('Estadísticas BCR'!BO$5,BCR!$A:$A,0),MATCH('Estadísticas BCR'!$B41,BCR!$1:$1,0))),BN41),"")</f>
        <v>0</v>
      </c>
      <c r="BP41" s="60">
        <f>+IFERROR(IF(ISTEXT(BP$5)=FALSE,(INDEX(BCR!$1:$1048576,MATCH('Estadísticas BCR'!BP$5,BCR!$A:$A,0),MATCH('Estadísticas BCR'!$B41,BCR!$1:$1,0))),BO41),"")</f>
        <v>0</v>
      </c>
      <c r="BQ41" s="59">
        <f>+IFERROR(IF(ISTEXT(BQ$5)=FALSE,(INDEX(BCR!$1:$1048576,MATCH('Estadísticas BCR'!BQ$5,BCR!$A:$A,0),MATCH('Estadísticas BCR'!$B41,BCR!$1:$1,0))),#REF!),"")</f>
        <v>0</v>
      </c>
      <c r="BR41" s="59">
        <f>+IFERROR(IF(ISTEXT(BR$5)=FALSE,(INDEX(BCR!$1:$1048576,MATCH('Estadísticas BCR'!BR$5,BCR!$A:$A,0),MATCH('Estadísticas BCR'!$B41,BCR!$1:$1,0))),BQ41),"")</f>
        <v>0</v>
      </c>
      <c r="BS41" s="59">
        <f>+IFERROR(IF(ISTEXT(BS$5)=FALSE,(INDEX(BCR!$1:$1048576,MATCH('Estadísticas BCR'!BS$5,BCR!$A:$A,0),MATCH('Estadísticas BCR'!$B41,BCR!$1:$1,0))),BR41),"")</f>
        <v>0</v>
      </c>
      <c r="BT41" s="59">
        <f>+IFERROR(IF(ISTEXT(BT$5)=FALSE,(INDEX(BCR!$1:$1048576,MATCH('Estadísticas BCR'!BT$5,BCR!$A:$A,0),MATCH('Estadísticas BCR'!$B41,BCR!$1:$1,0))),BS41),"")</f>
        <v>0</v>
      </c>
      <c r="BU41" s="59">
        <f>+IFERROR(IF(ISTEXT(BU$5)=FALSE,(INDEX(BCR!$1:$1048576,MATCH('Estadísticas BCR'!BU$5,BCR!$A:$A,0),MATCH('Estadísticas BCR'!$B41,BCR!$1:$1,0))),BT41),"")</f>
        <v>0</v>
      </c>
      <c r="BV41" s="59">
        <f>+IFERROR(IF(ISTEXT(BV$5)=FALSE,(INDEX(BCR!$1:$1048576,MATCH('Estadísticas BCR'!BV$5,BCR!$A:$A,0),MATCH('Estadísticas BCR'!$B41,BCR!$1:$1,0))),BU41),"")</f>
        <v>0</v>
      </c>
      <c r="BW41" s="59">
        <f>+IFERROR(IF(ISTEXT(BW$5)=FALSE,(INDEX(BCR!$1:$1048576,MATCH('Estadísticas BCR'!BW$5,BCR!$A:$A,0),MATCH('Estadísticas BCR'!$B41,BCR!$1:$1,0))),BV41),"")</f>
        <v>0</v>
      </c>
      <c r="BX41" s="59">
        <f>+IFERROR(IF(ISTEXT(BX$5)=FALSE,(INDEX(BCR!$1:$1048576,MATCH('Estadísticas BCR'!BX$5,BCR!$A:$A,0),MATCH('Estadísticas BCR'!$B41,BCR!$1:$1,0))),BW41),"")</f>
        <v>0</v>
      </c>
      <c r="BY41" s="59">
        <f>+IFERROR(IF(ISTEXT(BY$5)=FALSE,(INDEX(BCR!$1:$1048576,MATCH('Estadísticas BCR'!BY$5,BCR!$A:$A,0),MATCH('Estadísticas BCR'!$B41,BCR!$1:$1,0))),BX41),"")</f>
        <v>0</v>
      </c>
      <c r="BZ41" s="59">
        <f>+IFERROR(IF(ISTEXT(BZ$5)=FALSE,(INDEX(BCR!$1:$1048576,MATCH('Estadísticas BCR'!BZ$5,BCR!$A:$A,0),MATCH('Estadísticas BCR'!$B41,BCR!$1:$1,0))),BY41),"")</f>
        <v>0</v>
      </c>
      <c r="CA41" s="59">
        <f>+IFERROR(IF(ISTEXT(CA$5)=FALSE,(INDEX(BCR!$1:$1048576,MATCH('Estadísticas BCR'!CA$5,BCR!$A:$A,0),MATCH('Estadísticas BCR'!$B41,BCR!$1:$1,0))),BZ41),"")</f>
        <v>0</v>
      </c>
      <c r="CB41" s="59">
        <f>+IFERROR(IF(ISTEXT(CB$5)=FALSE,(INDEX(BCR!$1:$1048576,MATCH('Estadísticas BCR'!CB$5,BCR!$A:$A,0),MATCH('Estadísticas BCR'!$B41,BCR!$1:$1,0))),CA41),"")</f>
        <v>0</v>
      </c>
      <c r="CC41" s="60">
        <f>+IFERROR(IF(ISTEXT(CC$5)=FALSE,(INDEX(BCR!$1:$1048576,MATCH('Estadísticas BCR'!CC$5,BCR!$A:$A,0),MATCH('Estadísticas BCR'!$B41,BCR!$1:$1,0))),CB41),"")</f>
        <v>0</v>
      </c>
      <c r="CD41" s="59">
        <f>+IFERROR(IF(ISTEXT(CD$5)=FALSE,(INDEX(BCR!$1:$1048576,MATCH('Estadísticas BCR'!CD$5,BCR!$A:$A,0),MATCH('Estadísticas BCR'!$B41,BCR!$1:$1,0))),#REF!),"")</f>
        <v>0</v>
      </c>
      <c r="CE41" s="59">
        <f>+IFERROR(IF(ISTEXT(CE$5)=FALSE,(INDEX(BCR!$1:$1048576,MATCH('Estadísticas BCR'!CE$5,BCR!$A:$A,0),MATCH('Estadísticas BCR'!$B41,BCR!$1:$1,0))),CD41),"")</f>
        <v>0</v>
      </c>
      <c r="CF41" s="59">
        <f>+IFERROR(IF(ISTEXT(CF$5)=FALSE,(INDEX(BCR!$1:$1048576,MATCH('Estadísticas BCR'!CF$5,BCR!$A:$A,0),MATCH('Estadísticas BCR'!$B41,BCR!$1:$1,0))),CE41),"")</f>
        <v>0</v>
      </c>
      <c r="CG41" s="59">
        <f>+IFERROR(IF(ISTEXT(CG$5)=FALSE,(INDEX(BCR!$1:$1048576,MATCH('Estadísticas BCR'!CG$5,BCR!$A:$A,0),MATCH('Estadísticas BCR'!$B41,BCR!$1:$1,0))),CF41),"")</f>
        <v>0</v>
      </c>
      <c r="CH41" s="59">
        <f>+IFERROR(IF(ISTEXT(CH$5)=FALSE,(INDEX(BCR!$1:$1048576,MATCH('Estadísticas BCR'!CH$5,BCR!$A:$A,0),MATCH('Estadísticas BCR'!$B41,BCR!$1:$1,0))),CG41),"")</f>
        <v>0</v>
      </c>
      <c r="CI41" s="59">
        <f>+IFERROR(IF(ISTEXT(CI$5)=FALSE,(INDEX(BCR!$1:$1048576,MATCH('Estadísticas BCR'!CI$5,BCR!$A:$A,0),MATCH('Estadísticas BCR'!$B41,BCR!$1:$1,0))),CH41),"")</f>
        <v>0</v>
      </c>
      <c r="CJ41" s="59">
        <f>+IFERROR(IF(ISTEXT(CJ$5)=FALSE,(INDEX(BCR!$1:$1048576,MATCH('Estadísticas BCR'!CJ$5,BCR!$A:$A,0),MATCH('Estadísticas BCR'!$B41,BCR!$1:$1,0))),CI41),"")</f>
        <v>0</v>
      </c>
      <c r="CK41" s="59">
        <f>+IFERROR(IF(ISTEXT(CK$5)=FALSE,(INDEX(BCR!$1:$1048576,MATCH('Estadísticas BCR'!CK$5,BCR!$A:$A,0),MATCH('Estadísticas BCR'!$B41,BCR!$1:$1,0))),CJ41),"")</f>
        <v>0</v>
      </c>
      <c r="CL41" s="59">
        <f>+IFERROR(IF(ISTEXT(CL$5)=FALSE,(INDEX(BCR!$1:$1048576,MATCH('Estadísticas BCR'!CL$5,BCR!$A:$A,0),MATCH('Estadísticas BCR'!$B41,BCR!$1:$1,0))),CK41),"")</f>
        <v>0</v>
      </c>
      <c r="CM41" s="59">
        <f>+IFERROR(IF(ISTEXT(CM$5)=FALSE,(INDEX(BCR!$1:$1048576,MATCH('Estadísticas BCR'!CM$5,BCR!$A:$A,0),MATCH('Estadísticas BCR'!$B41,BCR!$1:$1,0))),CL41),"")</f>
        <v>0</v>
      </c>
      <c r="CN41" s="59">
        <f>+IFERROR(IF(ISTEXT(CN$5)=FALSE,(INDEX(BCR!$1:$1048576,MATCH('Estadísticas BCR'!CN$5,BCR!$A:$A,0),MATCH('Estadísticas BCR'!$B41,BCR!$1:$1,0))),CM41),"")</f>
        <v>0</v>
      </c>
      <c r="CO41" s="59">
        <f>+IFERROR(IF(ISTEXT(CO$5)=FALSE,(INDEX(BCR!$1:$1048576,MATCH('Estadísticas BCR'!CO$5,BCR!$A:$A,0),MATCH('Estadísticas BCR'!$B41,BCR!$1:$1,0))),CN41),"")</f>
        <v>0</v>
      </c>
      <c r="CP41" s="60">
        <f>+IFERROR(IF(ISTEXT(CP$5)=FALSE,(INDEX(BCR!$1:$1048576,MATCH('Estadísticas BCR'!CP$5,BCR!$A:$A,0),MATCH('Estadísticas BCR'!$B41,BCR!$1:$1,0))),CO41),"")</f>
        <v>0</v>
      </c>
      <c r="CQ41" s="59">
        <f>+IFERROR(IF(ISTEXT(CQ$5)=FALSE,(INDEX(BCR!$1:$1048576,MATCH('Estadísticas BCR'!CQ$5,BCR!$A:$A,0),MATCH('Estadísticas BCR'!$B41,BCR!$1:$1,0))),C41),"")</f>
        <v>0</v>
      </c>
      <c r="CR41" s="59">
        <f>+IFERROR(IF(ISTEXT(CR$5)=FALSE,(INDEX(BCR!$1:$1048576,MATCH('Estadísticas BCR'!CR$5,BCR!$A:$A,0),MATCH('Estadísticas BCR'!$B41,BCR!$1:$1,0))),CQ41),"")</f>
        <v>0</v>
      </c>
      <c r="CS41" s="59">
        <f>+IFERROR(IF(ISTEXT(CS$5)=FALSE,(INDEX(BCR!$1:$1048576,MATCH('Estadísticas BCR'!CS$5,BCR!$A:$A,0),MATCH('Estadísticas BCR'!$B41,BCR!$1:$1,0))),CR41),"")</f>
        <v>0</v>
      </c>
      <c r="CT41" s="59">
        <f>+IFERROR(IF(ISTEXT(CT$5)=FALSE,(INDEX(BCR!$1:$1048576,MATCH('Estadísticas BCR'!CT$5,BCR!$A:$A,0),MATCH('Estadísticas BCR'!$B41,BCR!$1:$1,0))),CS41),"")</f>
        <v>0</v>
      </c>
      <c r="CU41" s="59">
        <f>+IFERROR(IF(ISTEXT(CU$5)=FALSE,(INDEX(BCR!$1:$1048576,MATCH('Estadísticas BCR'!CU$5,BCR!$A:$A,0),MATCH('Estadísticas BCR'!$B41,BCR!$1:$1,0))),CT41),"")</f>
        <v>0</v>
      </c>
      <c r="CV41" s="59">
        <f>+IFERROR(IF(ISTEXT(CV$5)=FALSE,(INDEX(BCR!$1:$1048576,MATCH('Estadísticas BCR'!CV$5,BCR!$A:$A,0),MATCH('Estadísticas BCR'!$B41,BCR!$1:$1,0))),CU41),"")</f>
        <v>0</v>
      </c>
      <c r="CW41" s="59">
        <f>+IFERROR(IF(ISTEXT(CW$5)=FALSE,(INDEX(BCR!$1:$1048576,MATCH('Estadísticas BCR'!CW$5,BCR!$A:$A,0),MATCH('Estadísticas BCR'!$B41,BCR!$1:$1,0))),CV41),"")</f>
        <v>0</v>
      </c>
      <c r="CX41" s="59">
        <f>+IFERROR(IF(ISTEXT(CX$5)=FALSE,(INDEX(BCR!$1:$1048576,MATCH('Estadísticas BCR'!CX$5,BCR!$A:$A,0),MATCH('Estadísticas BCR'!$B41,BCR!$1:$1,0))),CW41),"")</f>
        <v>0</v>
      </c>
      <c r="CY41" s="59">
        <f>+IFERROR(IF(ISTEXT(CY$5)=FALSE,(INDEX(BCR!$1:$1048576,MATCH('Estadísticas BCR'!CY$5,BCR!$A:$A,0),MATCH('Estadísticas BCR'!$B41,BCR!$1:$1,0))),CX41),"")</f>
        <v>0</v>
      </c>
      <c r="CZ41" s="59">
        <f>+IFERROR(IF(ISTEXT(CZ$5)=FALSE,(INDEX(BCR!$1:$1048576,MATCH('Estadísticas BCR'!CZ$5,BCR!$A:$A,0),MATCH('Estadísticas BCR'!$B41,BCR!$1:$1,0))),CY41),"")</f>
        <v>0</v>
      </c>
      <c r="DA41" s="59">
        <f>+IFERROR(IF(ISTEXT(DA$5)=FALSE,(INDEX(BCR!$1:$1048576,MATCH('Estadísticas BCR'!DA$5,BCR!$A:$A,0),MATCH('Estadísticas BCR'!$B41,BCR!$1:$1,0))),CZ41),"")</f>
        <v>0</v>
      </c>
      <c r="DB41" s="59">
        <f>+IFERROR(IF(ISTEXT(DB$5)=FALSE,(INDEX(BCR!$1:$1048576,MATCH('Estadísticas BCR'!DB$5,BCR!$A:$A,0),MATCH('Estadísticas BCR'!$B41,BCR!$1:$1,0))),DA41),"")</f>
        <v>0</v>
      </c>
      <c r="DC41" s="60">
        <f>+IFERROR(IF(ISTEXT(DC$5)=FALSE,(INDEX(BCR!$1:$1048576,MATCH('Estadísticas BCR'!DC$5,BCR!$A:$A,0),MATCH('Estadísticas BCR'!$B41,BCR!$1:$1,0))),DB41),"")</f>
        <v>0</v>
      </c>
      <c r="DD41" s="59">
        <f>+IFERROR(IF(ISTEXT(DD$5)=FALSE,(INDEX(BCR!$1:$1048576,MATCH('Estadísticas BCR'!DD$5,BCR!$A:$A,0),MATCH('Estadísticas BCR'!$B41,BCR!$1:$1,0))),DC41),"")</f>
        <v>0</v>
      </c>
      <c r="DE41" s="59">
        <f>+IFERROR(IF(ISTEXT(DE$5)=FALSE,(INDEX(BCR!$1:$1048576,MATCH('Estadísticas BCR'!DE$5,BCR!$A:$A,0),MATCH('Estadísticas BCR'!$B41,BCR!$1:$1,0))),DD41),"")</f>
        <v>0</v>
      </c>
      <c r="DF41" s="59">
        <f>+IFERROR(IF(ISTEXT(DF$5)=FALSE,(INDEX(BCR!$1:$1048576,MATCH('Estadísticas BCR'!DF$5,BCR!$A:$A,0),MATCH('Estadísticas BCR'!$B41,BCR!$1:$1,0))),DE41),"")</f>
        <v>0</v>
      </c>
      <c r="DG41" s="59">
        <f>+IFERROR(IF(ISTEXT(DG$5)=FALSE,(INDEX(BCR!$1:$1048576,MATCH('Estadísticas BCR'!DG$5,BCR!$A:$A,0),MATCH('Estadísticas BCR'!$B41,BCR!$1:$1,0))),DF41),"")</f>
        <v>0</v>
      </c>
      <c r="DH41" s="59">
        <f>+IFERROR(IF(ISTEXT(DH$5)=FALSE,(INDEX(BCR!$1:$1048576,MATCH('Estadísticas BCR'!DH$5,BCR!$A:$A,0),MATCH('Estadísticas BCR'!$B41,BCR!$1:$1,0))),DG41),"")</f>
        <v>0</v>
      </c>
      <c r="DI41" s="59">
        <f>+IFERROR(IF(ISTEXT(DI$5)=FALSE,(INDEX(BCR!$1:$1048576,MATCH('Estadísticas BCR'!DI$5,BCR!$A:$A,0),MATCH('Estadísticas BCR'!$B41,BCR!$1:$1,0))),DH41),"")</f>
        <v>81.290322580645196</v>
      </c>
      <c r="DJ41" s="59">
        <f>+IFERROR(IF(ISTEXT(DJ$5)=FALSE,(INDEX(BCR!$1:$1048576,MATCH('Estadísticas BCR'!DJ$5,BCR!$A:$A,0),MATCH('Estadísticas BCR'!$B41,BCR!$1:$1,0))),DI41),"")</f>
        <v>74.9174917491749</v>
      </c>
      <c r="DK41" s="59">
        <f>+IFERROR(IF(ISTEXT(DK$5)=FALSE,(INDEX(BCR!$1:$1048576,MATCH('Estadísticas BCR'!DK$5,BCR!$A:$A,0),MATCH('Estadísticas BCR'!$B41,BCR!$1:$1,0))),DJ41),"")</f>
        <v>70.694864048338403</v>
      </c>
      <c r="DL41" s="59">
        <f>+IFERROR(IF(ISTEXT(DL$5)=FALSE,(INDEX(BCR!$1:$1048576,MATCH('Estadísticas BCR'!DL$5,BCR!$A:$A,0),MATCH('Estadísticas BCR'!$B41,BCR!$1:$1,0))),DK41),"")</f>
        <v>63.5977337110482</v>
      </c>
      <c r="DM41" s="59">
        <f>+IFERROR(IF(ISTEXT(DM$5)=FALSE,(INDEX(BCR!$1:$1048576,MATCH('Estadísticas BCR'!DM$5,BCR!$A:$A,0),MATCH('Estadísticas BCR'!$B41,BCR!$1:$1,0))),DL41),"")</f>
        <v>48.945783132530103</v>
      </c>
      <c r="DN41" s="59">
        <f>+IFERROR(IF(ISTEXT(DN$5)=FALSE,(INDEX(BCR!$1:$1048576,MATCH('Estadísticas BCR'!DN$5,BCR!$A:$A,0),MATCH('Estadísticas BCR'!$B41,BCR!$1:$1,0))),DM41),"")</f>
        <v>50.154320987654302</v>
      </c>
      <c r="DO41" s="59">
        <f>+IFERROR(IF(ISTEXT(DO$5)=FALSE,(INDEX(BCR!$1:$1048576,MATCH('Estadísticas BCR'!DO$5,BCR!$A:$A,0),MATCH('Estadísticas BCR'!$B41,BCR!$1:$1,0))),DN41),"")</f>
        <v>35.402684563758399</v>
      </c>
      <c r="DP41" s="60">
        <f>+IFERROR(IF(ISTEXT(DP$5)=FALSE,(INDEX(BCR!$1:$1048576,MATCH('Estadísticas BCR'!DP$5,BCR!$A:$A,0),MATCH('Estadísticas BCR'!$B41,BCR!$1:$1,0))),DO41),"")</f>
        <v>35.402684563758399</v>
      </c>
      <c r="DQ41" s="59">
        <f>+IFERROR(IF(ISTEXT(DQ$5)=FALSE,(INDEX(BCR!$1:$1048576,MATCH('Estadísticas BCR'!DQ$5,BCR!$A:$A,0),MATCH('Estadísticas BCR'!$B41,BCR!$1:$1,0))),DP41),"")</f>
        <v>41.639344262295097</v>
      </c>
      <c r="DR41" s="59">
        <f>+IFERROR(IF(ISTEXT(DR$5)=FALSE,(INDEX(BCR!$1:$1048576,MATCH('Estadísticas BCR'!DR$5,BCR!$A:$A,0),MATCH('Estadísticas BCR'!$B41,BCR!$1:$1,0))),DQ41),"")</f>
        <v>42.419354838709701</v>
      </c>
      <c r="DS41" s="59">
        <f>+IFERROR(IF(ISTEXT(DS$5)=FALSE,(INDEX(BCR!$1:$1048576,MATCH('Estadísticas BCR'!DS$5,BCR!$A:$A,0),MATCH('Estadísticas BCR'!$B41,BCR!$1:$1,0))),DR41),"")</f>
        <v>41.522491349481001</v>
      </c>
      <c r="DT41" s="59">
        <f>+IFERROR(IF(ISTEXT(DT$5)=FALSE,(INDEX(BCR!$1:$1048576,MATCH('Estadísticas BCR'!DT$5,BCR!$A:$A,0),MATCH('Estadísticas BCR'!$B41,BCR!$1:$1,0))),DS41),"")</f>
        <v>50.519031141868503</v>
      </c>
      <c r="DU41" s="59">
        <f>+IFERROR(IF(ISTEXT(DU$5)=FALSE,(INDEX(BCR!$1:$1048576,MATCH('Estadísticas BCR'!DU$5,BCR!$A:$A,0),MATCH('Estadísticas BCR'!$B41,BCR!$1:$1,0))),DT41),"")</f>
        <v>66.445182724252504</v>
      </c>
      <c r="DV41" s="59">
        <f>+IFERROR(IF(ISTEXT(DV$5)=FALSE,(INDEX(BCR!$1:$1048576,MATCH('Estadísticas BCR'!DV$5,BCR!$A:$A,0),MATCH('Estadísticas BCR'!$B41,BCR!$1:$1,0))),DU41),"")</f>
        <v>67.944250871080101</v>
      </c>
      <c r="DW41" s="59">
        <f>+IFERROR(IF(ISTEXT(DW$5)=FALSE,(INDEX(BCR!$1:$1048576,MATCH('Estadísticas BCR'!DW$5,BCR!$A:$A,0),MATCH('Estadísticas BCR'!$B41,BCR!$1:$1,0))),DV41),"")</f>
        <v>71.183206106870202</v>
      </c>
      <c r="DX41" s="59">
        <f>+IFERROR(IF(ISTEXT(DX$5)=FALSE,(INDEX(BCR!$1:$1048576,MATCH('Estadísticas BCR'!DX$5,BCR!$A:$A,0),MATCH('Estadísticas BCR'!$B41,BCR!$1:$1,0))),DW41),"")</f>
        <v>75.471698113207594</v>
      </c>
      <c r="DY41" s="59">
        <f>+IFERROR(IF(ISTEXT(DY$5)=FALSE,(INDEX(BCR!$1:$1048576,MATCH('Estadísticas BCR'!DY$5,BCR!$A:$A,0),MATCH('Estadísticas BCR'!$B41,BCR!$1:$1,0))),DX41),"")</f>
        <v>77.719298245613999</v>
      </c>
      <c r="DZ41" s="59">
        <f>+IFERROR(IF(ISTEXT(DZ$5)=FALSE,(INDEX(BCR!$1:$1048576,MATCH('Estadísticas BCR'!DZ$5,BCR!$A:$A,0),MATCH('Estadísticas BCR'!$B41,BCR!$1:$1,0))),DY41),"")</f>
        <v>79.8</v>
      </c>
      <c r="EA41" s="59">
        <f>+IFERROR(IF(ISTEXT(EA$5)=FALSE,(INDEX(BCR!$1:$1048576,MATCH('Estadísticas BCR'!EA$5,BCR!$A:$A,0),MATCH('Estadísticas BCR'!$B41,BCR!$1:$1,0))),DZ41),"")</f>
        <v>81.174698795180703</v>
      </c>
      <c r="EB41" s="59">
        <f>+IFERROR(IF(ISTEXT(EB$5)=FALSE,(INDEX(BCR!$1:$1048576,MATCH('Estadísticas BCR'!EB$5,BCR!$A:$A,0),MATCH('Estadísticas BCR'!$B41,BCR!$1:$1,0))),EA41),"")</f>
        <v>84.589041095890394</v>
      </c>
      <c r="EC41" s="60">
        <f>+IFERROR(IF(ISTEXT(EC$5)=FALSE,(INDEX(BCR!$1:$1048576,MATCH('Estadísticas BCR'!EC$5,BCR!$A:$A,0),MATCH('Estadísticas BCR'!$B41,BCR!$1:$1,0))),EB41),"")</f>
        <v>84.589041095890394</v>
      </c>
      <c r="ED41" s="59">
        <f>+IFERROR(IF(ISTEXT(ED$5)=FALSE,(INDEX(BCR!$1:$1048576,MATCH('Estadísticas BCR'!ED$5,BCR!$A:$A,0),MATCH('Estadísticas BCR'!$B41,BCR!$1:$1,0))),EC41),"")</f>
        <v>86.633663366336606</v>
      </c>
      <c r="EE41" s="59">
        <f>+IFERROR(IF(ISTEXT(EE$5)=FALSE,(INDEX(BCR!$1:$1048576,MATCH('Estadísticas BCR'!EE$5,BCR!$A:$A,0),MATCH('Estadísticas BCR'!$B41,BCR!$1:$1,0))),ED41),"")</f>
        <v>85.15625</v>
      </c>
      <c r="EF41" s="59">
        <f>+IFERROR(IF(ISTEXT(EF$5)=FALSE,(INDEX(BCR!$1:$1048576,MATCH('Estadísticas BCR'!EF$5,BCR!$A:$A,0),MATCH('Estadísticas BCR'!$B41,BCR!$1:$1,0))),EE41),"")</f>
        <v>83.848797250859107</v>
      </c>
      <c r="EG41" s="59">
        <f>+IFERROR(IF(ISTEXT(EG$5)=FALSE,(INDEX(BCR!$1:$1048576,MATCH('Estadísticas BCR'!EG$5,BCR!$A:$A,0),MATCH('Estadísticas BCR'!$B41,BCR!$1:$1,0))),EF41),"")</f>
        <v>83.974358974359006</v>
      </c>
      <c r="EH41" s="59">
        <f>+IFERROR(IF(ISTEXT(EH$5)=FALSE,(INDEX(BCR!$1:$1048576,MATCH('Estadísticas BCR'!EH$5,BCR!$A:$A,0),MATCH('Estadísticas BCR'!$B41,BCR!$1:$1,0))),EG41),"")</f>
        <v>79.362416107382501</v>
      </c>
      <c r="EI41" s="59">
        <f>+IFERROR(IF(ISTEXT(EI$5)=FALSE,(INDEX(BCR!$1:$1048576,MATCH('Estadísticas BCR'!EI$5,BCR!$A:$A,0),MATCH('Estadísticas BCR'!$B41,BCR!$1:$1,0))),EH41),"")</f>
        <v>81.868131868131897</v>
      </c>
      <c r="EJ41" s="59">
        <f>+IFERROR(IF(ISTEXT(EJ$5)=FALSE,(INDEX(BCR!$1:$1048576,MATCH('Estadísticas BCR'!EJ$5,BCR!$A:$A,0),MATCH('Estadísticas BCR'!$B41,BCR!$1:$1,0))),EI41),"")</f>
        <v>80.7291666666667</v>
      </c>
      <c r="EK41" s="59">
        <f>+IFERROR(IF(ISTEXT(EK$5)=FALSE,(INDEX(BCR!$1:$1048576,MATCH('Estadísticas BCR'!EK$5,BCR!$A:$A,0),MATCH('Estadísticas BCR'!$B41,BCR!$1:$1,0))),EJ41),"")</f>
        <v>77.721088435374199</v>
      </c>
      <c r="EL41" s="59">
        <f>+IFERROR(IF(ISTEXT(EL$5)=FALSE,(INDEX(BCR!$1:$1048576,MATCH('Estadísticas BCR'!EL$5,BCR!$A:$A,0),MATCH('Estadísticas BCR'!$B41,BCR!$1:$1,0))),EK41),"")</f>
        <v>77.700348432055804</v>
      </c>
      <c r="EM41" s="59">
        <f>+IFERROR(IF(ISTEXT(EM$5)=FALSE,(INDEX(BCR!$1:$1048576,MATCH('Estadísticas BCR'!EM$5,BCR!$A:$A,0),MATCH('Estadísticas BCR'!$B41,BCR!$1:$1,0))),EL41),"")</f>
        <v>78.839590443686006</v>
      </c>
      <c r="EN41" s="59">
        <f>+IFERROR(IF(ISTEXT(EN$5)=FALSE,(INDEX(BCR!$1:$1048576,MATCH('Estadísticas BCR'!EN$5,BCR!$A:$A,0),MATCH('Estadísticas BCR'!$B41,BCR!$1:$1,0))),EM41),"")</f>
        <v>77.678571428571402</v>
      </c>
      <c r="EO41" s="59">
        <f>+IFERROR(IF(ISTEXT(EO$5)=FALSE,(INDEX(BCR!$1:$1048576,MATCH('Estadísticas BCR'!EO$5,BCR!$A:$A,0),MATCH('Estadísticas BCR'!$B41,BCR!$1:$1,0))),EN41),"")</f>
        <v>74.535315985130097</v>
      </c>
      <c r="EP41" s="60">
        <f>+IFERROR(IF(ISTEXT(EP$5)=FALSE,(INDEX(BCR!$1:$1048576,MATCH('Estadísticas BCR'!EP$5,BCR!$A:$A,0),MATCH('Estadísticas BCR'!$B41,BCR!$1:$1,0))),EO41),"")</f>
        <v>74.535315985130097</v>
      </c>
      <c r="EQ41" s="59">
        <f>+IFERROR(IF(ISTEXT(EQ$5)=FALSE,(INDEX(BCR!$1:$1048576,MATCH('Estadísticas BCR'!EQ$5,BCR!$A:$A,0),MATCH('Estadísticas BCR'!$B41,BCR!$1:$1,0))),EP41),"")</f>
        <v>75.094339622641499</v>
      </c>
      <c r="ER41" s="59">
        <f>+IFERROR(IF(ISTEXT(ER$5)=FALSE,(INDEX(BCR!$1:$1048576,MATCH('Estadísticas BCR'!ER$5,BCR!$A:$A,0),MATCH('Estadísticas BCR'!$B41,BCR!$1:$1,0))),EQ41),"")</f>
        <v>75.182481751824795</v>
      </c>
      <c r="ES41" s="59">
        <f>+IFERROR(IF(ISTEXT(ES$5)=FALSE,(INDEX(BCR!$1:$1048576,MATCH('Estadísticas BCR'!ES$5,BCR!$A:$A,0),MATCH('Estadísticas BCR'!$B41,BCR!$1:$1,0))),ER41),"")</f>
        <v>73.220973782771495</v>
      </c>
      <c r="ET41" s="59">
        <f>+IFERROR(IF(ISTEXT(ET$5)=FALSE,(INDEX(BCR!$1:$1048576,MATCH('Estadísticas BCR'!ET$5,BCR!$A:$A,0),MATCH('Estadísticas BCR'!$B41,BCR!$1:$1,0))),ES41),"")</f>
        <v>51.151315789473699</v>
      </c>
      <c r="EU41" s="59">
        <f>+IFERROR(IF(ISTEXT(EU$5)=FALSE,(INDEX(BCR!$1:$1048576,MATCH('Estadísticas BCR'!EU$5,BCR!$A:$A,0),MATCH('Estadísticas BCR'!$B41,BCR!$1:$1,0))),ET41),"")</f>
        <v>56.734006734006698</v>
      </c>
      <c r="EV41" s="59">
        <f>+IFERROR(IF(ISTEXT(EV$5)=FALSE,(INDEX(BCR!$1:$1048576,MATCH('Estadísticas BCR'!EV$5,BCR!$A:$A,0),MATCH('Estadísticas BCR'!$B41,BCR!$1:$1,0))),EU41),"")</f>
        <v>52.659574468085097</v>
      </c>
      <c r="EW41" s="59">
        <f>+IFERROR(IF(ISTEXT(EW$5)=FALSE,(INDEX(BCR!$1:$1048576,MATCH('Estadísticas BCR'!EW$5,BCR!$A:$A,0),MATCH('Estadísticas BCR'!$B41,BCR!$1:$1,0))),EV41),"")</f>
        <v>57.017543859649102</v>
      </c>
      <c r="EX41" s="59">
        <f>+IFERROR(IF(ISTEXT(EX$5)=FALSE,(INDEX(BCR!$1:$1048576,MATCH('Estadísticas BCR'!EX$5,BCR!$A:$A,0),MATCH('Estadísticas BCR'!$B41,BCR!$1:$1,0))),EW41),"")</f>
        <v>54.3010752688172</v>
      </c>
      <c r="EY41" s="59">
        <f>+IFERROR(IF(ISTEXT(EY$5)=FALSE,(INDEX(BCR!$1:$1048576,MATCH('Estadísticas BCR'!EY$5,BCR!$A:$A,0),MATCH('Estadísticas BCR'!$B41,BCR!$1:$1,0))),EX41),"")</f>
        <v>55.536332179930803</v>
      </c>
      <c r="EZ41" s="59">
        <f>+IFERROR(IF(ISTEXT(EZ$5)=FALSE,(INDEX(BCR!$1:$1048576,MATCH('Estadísticas BCR'!EZ$5,BCR!$A:$A,0),MATCH('Estadísticas BCR'!$B41,BCR!$1:$1,0))),EY41),"")</f>
        <v>60.943396226415103</v>
      </c>
      <c r="FA41" s="59">
        <f>+IFERROR(IF(ISTEXT(FA$5)=FALSE,(INDEX(BCR!$1:$1048576,MATCH('Estadísticas BCR'!FA$5,BCR!$A:$A,0),MATCH('Estadísticas BCR'!$B41,BCR!$1:$1,0))),EZ41),"")</f>
        <v>60.5</v>
      </c>
      <c r="FB41" s="59">
        <f>+IFERROR(IF(ISTEXT(FB$5)=FALSE,(INDEX(BCR!$1:$1048576,MATCH('Estadísticas BCR'!FB$5,BCR!$A:$A,0),MATCH('Estadísticas BCR'!$B41,BCR!$1:$1,0))),FA41),"")</f>
        <v>59.427609427609397</v>
      </c>
      <c r="FC41" s="60">
        <f>+IFERROR(IF(ISTEXT(FC$5)=FALSE,(INDEX(BCR!$1:$1048576,MATCH('Estadísticas BCR'!FC$5,BCR!$A:$A,0),MATCH('Estadísticas BCR'!$B41,BCR!$1:$1,0))),FB41),"")</f>
        <v>59.427609427609397</v>
      </c>
      <c r="FD41" s="59">
        <f>+IFERROR(IF(ISTEXT(FD$5)=FALSE,(INDEX(BCR!$1:$1048576,MATCH('Estadísticas BCR'!FD$5,BCR!$A:$A,0),MATCH('Estadísticas BCR'!$B41,BCR!$1:$1,0))),FC41),"")</f>
        <v>62.1666666666667</v>
      </c>
      <c r="FE41" s="59">
        <f>+IFERROR(IF(ISTEXT(FE$5)=FALSE,(INDEX(BCR!$1:$1048576,MATCH('Estadísticas BCR'!FE$5,BCR!$A:$A,0),MATCH('Estadísticas BCR'!$B41,BCR!$1:$1,0))),FD41),"")</f>
        <v>66.774193548387103</v>
      </c>
      <c r="FF41" s="59">
        <f>+IFERROR(IF(ISTEXT(FF$5)=FALSE,(INDEX(BCR!$1:$1048576,MATCH('Estadísticas BCR'!FF$5,BCR!$A:$A,0),MATCH('Estadísticas BCR'!$B41,BCR!$1:$1,0))),FE41),"")</f>
        <v>70.793650793650798</v>
      </c>
      <c r="FG41" s="59">
        <f>+IFERROR(IF(ISTEXT(FG$5)=FALSE,(INDEX(BCR!$1:$1048576,MATCH('Estadísticas BCR'!FG$5,BCR!$A:$A,0),MATCH('Estadísticas BCR'!$B41,BCR!$1:$1,0))),FF41),"")</f>
        <v>73.479729729729698</v>
      </c>
      <c r="FH41" s="59">
        <f>+IFERROR(IF(ISTEXT(FH$5)=FALSE,(INDEX(BCR!$1:$1048576,MATCH('Estadísticas BCR'!FH$5,BCR!$A:$A,0),MATCH('Estadísticas BCR'!$B41,BCR!$1:$1,0))),FG41),"")</f>
        <v>67.404129793510293</v>
      </c>
      <c r="FI41" s="59">
        <f>+IFERROR(IF(ISTEXT(FI$5)=FALSE,(INDEX(BCR!$1:$1048576,MATCH('Estadísticas BCR'!FI$5,BCR!$A:$A,0),MATCH('Estadísticas BCR'!$B41,BCR!$1:$1,0))),FH41),"")</f>
        <v>64.525139664804499</v>
      </c>
      <c r="FJ41" s="59">
        <f>+IFERROR(IF(ISTEXT(FJ$5)=FALSE,(INDEX(BCR!$1:$1048576,MATCH('Estadísticas BCR'!FJ$5,BCR!$A:$A,0),MATCH('Estadísticas BCR'!$B41,BCR!$1:$1,0))),FI41),"")</f>
        <v>62.4657534246575</v>
      </c>
      <c r="FK41" s="59">
        <f>+IFERROR(IF(ISTEXT(FK$5)=FALSE,(INDEX(BCR!$1:$1048576,MATCH('Estadísticas BCR'!FK$5,BCR!$A:$A,0),MATCH('Estadísticas BCR'!$B41,BCR!$1:$1,0))),FJ41),"")</f>
        <v>63.406940063091497</v>
      </c>
      <c r="FL41" s="59">
        <f>+IFERROR(IF(ISTEXT(FL$5)=FALSE,(INDEX(BCR!$1:$1048576,MATCH('Estadísticas BCR'!FL$5,BCR!$A:$A,0),MATCH('Estadísticas BCR'!$B41,BCR!$1:$1,0))),FK41),"")</f>
        <v>66.237942122186496</v>
      </c>
      <c r="FM41" s="59">
        <f>+IFERROR(IF(ISTEXT(FM$5)=FALSE,(INDEX(BCR!$1:$1048576,MATCH('Estadísticas BCR'!FM$5,BCR!$A:$A,0),MATCH('Estadísticas BCR'!$B41,BCR!$1:$1,0))),FL41),"")</f>
        <v>67.192429022081996</v>
      </c>
      <c r="FN41" s="59">
        <f>+IFERROR(IF(ISTEXT(FN$5)=FALSE,(INDEX(BCR!$1:$1048576,MATCH('Estadísticas BCR'!FN$5,BCR!$A:$A,0),MATCH('Estadísticas BCR'!$B41,BCR!$1:$1,0))),FM41),"")</f>
        <v>68.384401114206099</v>
      </c>
      <c r="FO41" s="59">
        <f>+IFERROR(IF(ISTEXT(FO$5)=FALSE,(INDEX(BCR!$1:$1048576,MATCH('Estadísticas BCR'!FO$5,BCR!$A:$A,0),MATCH('Estadísticas BCR'!$B41,BCR!$1:$1,0))),FN41),"")</f>
        <v>72.596153846153797</v>
      </c>
      <c r="FP41" s="60">
        <f>+IFERROR(IF(ISTEXT(FP$5)=FALSE,(INDEX(BCR!$1:$1048576,MATCH('Estadísticas BCR'!FP$5,BCR!$A:$A,0),MATCH('Estadísticas BCR'!$B41,BCR!$1:$1,0))),FO41),"")</f>
        <v>72.596153846153797</v>
      </c>
      <c r="FQ41" s="59">
        <f>+IFERROR(IF(ISTEXT(FQ$5)=FALSE,(INDEX(BCR!$1:$1048576,MATCH('Estadísticas BCR'!FQ$5,BCR!$A:$A,0),MATCH('Estadísticas BCR'!$B41,BCR!$1:$1,0))),FP41),"")</f>
        <v>74.605678233438496</v>
      </c>
      <c r="FR41" s="59">
        <f>+IFERROR(IF(ISTEXT(FR$5)=FALSE,(INDEX(BCR!$1:$1048576,MATCH('Estadísticas BCR'!FR$5,BCR!$A:$A,0),MATCH('Estadísticas BCR'!$B41,BCR!$1:$1,0))),FQ41),"")</f>
        <v>74.539877300613497</v>
      </c>
      <c r="FS41" s="59">
        <f>+IFERROR(IF(ISTEXT(FS$5)=FALSE,(INDEX(BCR!$1:$1048576,MATCH('Estadísticas BCR'!FS$5,BCR!$A:$A,0),MATCH('Estadísticas BCR'!$B41,BCR!$1:$1,0))),FR41),"")</f>
        <v>71.915584415584405</v>
      </c>
      <c r="FT41" s="59">
        <f>+IFERROR(IF(ISTEXT(FT$5)=FALSE,(INDEX(BCR!$1:$1048576,MATCH('Estadísticas BCR'!FT$5,BCR!$A:$A,0),MATCH('Estadísticas BCR'!$B41,BCR!$1:$1,0))),FS41),"")</f>
        <v>64.455782312925194</v>
      </c>
      <c r="FU41" s="59">
        <f>+IFERROR(IF(ISTEXT(FU$5)=FALSE,(INDEX(BCR!$1:$1048576,MATCH('Estadísticas BCR'!FU$5,BCR!$A:$A,0),MATCH('Estadísticas BCR'!$B41,BCR!$1:$1,0))),FT41),"")</f>
        <v>57.413793103448299</v>
      </c>
      <c r="FV41" s="59">
        <f>+IFERROR(IF(ISTEXT(FV$5)=FALSE,(INDEX(BCR!$1:$1048576,MATCH('Estadísticas BCR'!FV$5,BCR!$A:$A,0),MATCH('Estadísticas BCR'!$B41,BCR!$1:$1,0))),FU41),"")</f>
        <v>55.405405405405403</v>
      </c>
      <c r="FW41" s="59">
        <f>+IFERROR(IF(ISTEXT(FW$5)=FALSE,(INDEX(BCR!$1:$1048576,MATCH('Estadísticas BCR'!FW$5,BCR!$A:$A,0),MATCH('Estadísticas BCR'!$B41,BCR!$1:$1,0))),FV41),"")</f>
        <v>53.6624203821656</v>
      </c>
      <c r="FX41" s="59">
        <f>+IFERROR(IF(ISTEXT(FX$5)=FALSE,(INDEX(BCR!$1:$1048576,MATCH('Estadísticas BCR'!FX$5,BCR!$A:$A,0),MATCH('Estadísticas BCR'!$B41,BCR!$1:$1,0))),FW41),"")</f>
        <v>52.2222222222222</v>
      </c>
      <c r="FY41" s="59">
        <f>+IFERROR(IF(ISTEXT(FY$5)=FALSE,(INDEX(BCR!$1:$1048576,MATCH('Estadísticas BCR'!FY$5,BCR!$A:$A,0),MATCH('Estadísticas BCR'!$B41,BCR!$1:$1,0))),FX41),"")</f>
        <v>60.658307210031403</v>
      </c>
      <c r="FZ41" s="59">
        <f>+IFERROR(IF(ISTEXT(FZ$5)=FALSE,(INDEX(BCR!$1:$1048576,MATCH('Estadísticas BCR'!FZ$5,BCR!$A:$A,0),MATCH('Estadísticas BCR'!$B41,BCR!$1:$1,0))),FY41),"")</f>
        <v>61.587301587301603</v>
      </c>
      <c r="GA41" s="59">
        <f>+IFERROR(IF(ISTEXT(GA$5)=FALSE,(INDEX(BCR!$1:$1048576,MATCH('Estadísticas BCR'!GA$5,BCR!$A:$A,0),MATCH('Estadísticas BCR'!$B41,BCR!$1:$1,0))),FZ41),"")</f>
        <v>64.133738601823694</v>
      </c>
      <c r="GB41" s="59">
        <f>+IFERROR(IF(ISTEXT(GB$5)=FALSE,(INDEX(BCR!$1:$1048576,MATCH('Estadísticas BCR'!GB$5,BCR!$A:$A,0),MATCH('Estadísticas BCR'!$B41,BCR!$1:$1,0))),GA41),"")</f>
        <v>65.764331210191102</v>
      </c>
      <c r="GC41" s="60">
        <f>+IFERROR(IF(ISTEXT(GC$5)=FALSE,(INDEX(BCR!$1:$1048576,MATCH('Estadísticas BCR'!GC$5,BCR!$A:$A,0),MATCH('Estadísticas BCR'!$B41,BCR!$1:$1,0))),GB41),"")</f>
        <v>65.764331210191102</v>
      </c>
      <c r="GD41" s="59">
        <f>+IFERROR(IF(ISTEXT(GD$5)=FALSE,(INDEX(BCR!$1:$1048576,MATCH('Estadísticas BCR'!GD$5,BCR!$A:$A,0),MATCH('Estadísticas BCR'!$B41,BCR!$1:$1,0))),GC41),"")</f>
        <v>67.002881844380397</v>
      </c>
      <c r="GE41" s="59">
        <f>+IFERROR(IF(ISTEXT(GE$5)=FALSE,(INDEX(BCR!$1:$1048576,MATCH('Estadísticas BCR'!GE$5,BCR!$A:$A,0),MATCH('Estadísticas BCR'!$B41,BCR!$1:$1,0))),GD41),"")</f>
        <v>66.1383285302594</v>
      </c>
      <c r="GF41" s="59">
        <f>+IFERROR(IF(ISTEXT(GF$5)=FALSE,(INDEX(BCR!$1:$1048576,MATCH('Estadísticas BCR'!GF$5,BCR!$A:$A,0),MATCH('Estadísticas BCR'!$B41,BCR!$1:$1,0))),GE41),"")</f>
        <v>58.6455331412104</v>
      </c>
      <c r="GG41" s="59">
        <f>+IFERROR(IF(ISTEXT(GG$5)=FALSE,(INDEX(BCR!$1:$1048576,MATCH('Estadísticas BCR'!GG$5,BCR!$A:$A,0),MATCH('Estadísticas BCR'!$B41,BCR!$1:$1,0))),GF41),"")</f>
        <v>60.906515580736503</v>
      </c>
      <c r="GH41" s="59">
        <f>+IFERROR(IF(ISTEXT(GH$5)=FALSE,(INDEX(BCR!$1:$1048576,MATCH('Estadísticas BCR'!GH$5,BCR!$A:$A,0),MATCH('Estadísticas BCR'!$B41,BCR!$1:$1,0))),GG41),"")</f>
        <v>58.943089430894297</v>
      </c>
      <c r="GI41" s="59">
        <f>+IFERROR(IF(ISTEXT(GI$5)=FALSE,(INDEX(BCR!$1:$1048576,MATCH('Estadísticas BCR'!GI$5,BCR!$A:$A,0),MATCH('Estadísticas BCR'!$B41,BCR!$1:$1,0))),GH41),"")</f>
        <v>57.8125</v>
      </c>
      <c r="GJ41" s="59">
        <f>+IFERROR(IF(ISTEXT(GJ$5)=FALSE,(INDEX(BCR!$1:$1048576,MATCH('Estadísticas BCR'!GJ$5,BCR!$A:$A,0),MATCH('Estadísticas BCR'!$B41,BCR!$1:$1,0))),GI41),"")</f>
        <v>60.8108108108108</v>
      </c>
      <c r="GK41" s="59">
        <f>+IFERROR(IF(ISTEXT(GK$5)=FALSE,(INDEX(BCR!$1:$1048576,MATCH('Estadísticas BCR'!GK$5,BCR!$A:$A,0),MATCH('Estadísticas BCR'!$B41,BCR!$1:$1,0))),GJ41),"")</f>
        <v>60.310734463276802</v>
      </c>
      <c r="GL41" s="59">
        <f>+IFERROR(IF(ISTEXT(GL$5)=FALSE,(INDEX(BCR!$1:$1048576,MATCH('Estadísticas BCR'!GL$5,BCR!$A:$A,0),MATCH('Estadísticas BCR'!$B41,BCR!$1:$1,0))),GK41),"")</f>
        <v>64.110429447852795</v>
      </c>
      <c r="GM41" s="59">
        <f>+IFERROR(IF(ISTEXT(GM$5)=FALSE,(INDEX(BCR!$1:$1048576,MATCH('Estadísticas BCR'!GM$5,BCR!$A:$A,0),MATCH('Estadísticas BCR'!$B41,BCR!$1:$1,0))),GL41),"")</f>
        <v>63.855421686747</v>
      </c>
      <c r="GN41" s="59">
        <f>+IFERROR(IF(ISTEXT(GN$5)=FALSE,(INDEX(BCR!$1:$1048576,MATCH('Estadísticas BCR'!GN$5,BCR!$A:$A,0),MATCH('Estadísticas BCR'!$B41,BCR!$1:$1,0))),GM41),"")</f>
        <v>62.933753943217702</v>
      </c>
      <c r="GO41" s="59">
        <f>+IFERROR(IF(ISTEXT(GO$5)=FALSE,(INDEX(BCR!$1:$1048576,MATCH('Estadísticas BCR'!GO$5,BCR!$A:$A,0),MATCH('Estadísticas BCR'!$B41,BCR!$1:$1,0))),GN41),"")</f>
        <v>63.126843657817098</v>
      </c>
      <c r="GP41" s="60">
        <f>+IFERROR(IF(ISTEXT(GP$5)=FALSE,(INDEX(BCR!$1:$1048576,MATCH('Estadísticas BCR'!GP$5,BCR!$A:$A,0),MATCH('Estadísticas BCR'!$B41,BCR!$1:$1,0))),GO41),"")</f>
        <v>63.126843657817098</v>
      </c>
      <c r="GQ41" s="59">
        <f>+IFERROR(IF(ISTEXT(GQ$5)=FALSE,(INDEX(BCR!$1:$1048576,MATCH('Estadísticas BCR'!GQ$5,BCR!$A:$A,0),MATCH('Estadísticas BCR'!$B41,BCR!$1:$1,0))),GP41),"")</f>
        <v>65.1898734177215</v>
      </c>
      <c r="GR41" s="59">
        <f>+IFERROR(IF(ISTEXT(GR$5)=FALSE,(INDEX(BCR!$1:$1048576,MATCH('Estadísticas BCR'!GR$5,BCR!$A:$A,0),MATCH('Estadísticas BCR'!$B41,BCR!$1:$1,0))),GQ41),"")</f>
        <v>60.534591194968598</v>
      </c>
      <c r="GS41" s="59">
        <f>+IFERROR(IF(ISTEXT(GS$5)=FALSE,(INDEX(BCR!$1:$1048576,MATCH('Estadísticas BCR'!GS$5,BCR!$A:$A,0),MATCH('Estadísticas BCR'!$B41,BCR!$1:$1,0))),GR41),"")</f>
        <v>56.060606060606098</v>
      </c>
      <c r="GT41" s="59">
        <f>+IFERROR(IF(ISTEXT(GT$5)=FALSE,(INDEX(BCR!$1:$1048576,MATCH('Estadísticas BCR'!GT$5,BCR!$A:$A,0),MATCH('Estadísticas BCR'!$B41,BCR!$1:$1,0))),GS41),"")</f>
        <v>55.539772727272698</v>
      </c>
      <c r="GU41" s="59">
        <f>+IFERROR(IF(ISTEXT(GU$5)=FALSE,(INDEX(BCR!$1:$1048576,MATCH('Estadísticas BCR'!GU$5,BCR!$A:$A,0),MATCH('Estadísticas BCR'!$B41,BCR!$1:$1,0))),GT41),"")</f>
        <v>53.835227272727302</v>
      </c>
      <c r="GV41" s="59">
        <f>+IFERROR(IF(ISTEXT(GV$5)=FALSE,(INDEX(BCR!$1:$1048576,MATCH('Estadísticas BCR'!GV$5,BCR!$A:$A,0),MATCH('Estadísticas BCR'!$B41,BCR!$1:$1,0))),GU41),"")</f>
        <v>55.414012738853501</v>
      </c>
      <c r="GW41" s="59">
        <f>+IFERROR(IF(ISTEXT(GW$5)=FALSE,(INDEX(BCR!$1:$1048576,MATCH('Estadísticas BCR'!GW$5,BCR!$A:$A,0),MATCH('Estadísticas BCR'!$B41,BCR!$1:$1,0))),GV41),"")</f>
        <v>54.0575916230367</v>
      </c>
      <c r="GX41" s="59">
        <f>+IFERROR(IF(ISTEXT(GX$5)=FALSE,(INDEX(BCR!$1:$1048576,MATCH('Estadísticas BCR'!GX$5,BCR!$A:$A,0),MATCH('Estadísticas BCR'!$B41,BCR!$1:$1,0))),GW41),"")</f>
        <v>49.262899262899303</v>
      </c>
      <c r="GY41" s="59">
        <f>+IFERROR(IF(ISTEXT(GY$5)=FALSE,(INDEX(BCR!$1:$1048576,MATCH('Estadísticas BCR'!GY$5,BCR!$A:$A,0),MATCH('Estadísticas BCR'!$B41,BCR!$1:$1,0))),GX41),"")</f>
        <v>50.639386189258303</v>
      </c>
      <c r="GZ41" s="59">
        <f>+IFERROR(IF(ISTEXT(GZ$5)=FALSE,(INDEX(BCR!$1:$1048576,MATCH('Estadísticas BCR'!GZ$5,BCR!$A:$A,0),MATCH('Estadísticas BCR'!$B41,BCR!$1:$1,0))),GY41),"")</f>
        <v>53.142857142857203</v>
      </c>
      <c r="HA41" s="59">
        <f>+IFERROR(IF(ISTEXT(HA$5)=FALSE,(INDEX(BCR!$1:$1048576,MATCH('Estadísticas BCR'!HA$5,BCR!$A:$A,0),MATCH('Estadísticas BCR'!$B41,BCR!$1:$1,0))),GZ41),"")</f>
        <v>55.131964809384201</v>
      </c>
      <c r="HB41" s="59">
        <f>+IFERROR(IF(ISTEXT(HB$5)=FALSE,(INDEX(BCR!$1:$1048576,MATCH('Estadísticas BCR'!HB$5,BCR!$A:$A,0),MATCH('Estadísticas BCR'!$B41,BCR!$1:$1,0))),HA41),"")</f>
        <v>56.005586592178801</v>
      </c>
      <c r="HC41" s="60">
        <f>+IFERROR(IF(ISTEXT(HC$5)=FALSE,(INDEX(BCR!$1:$1048576,MATCH('Estadísticas BCR'!HC$5,BCR!$A:$A,0),MATCH('Estadísticas BCR'!$B41,BCR!$1:$1,0))),HB41),"")</f>
        <v>56.005586592178801</v>
      </c>
      <c r="HD41" s="59">
        <f>+IFERROR(IF(ISTEXT(HD$5)=FALSE,(INDEX(BCR!$1:$1048576,MATCH('Estadísticas BCR'!HD$5,BCR!$A:$A,0),MATCH('Estadísticas BCR'!$B41,BCR!$1:$1,0))),HC41),"")</f>
        <v>56.090651558073702</v>
      </c>
      <c r="HE41" s="59">
        <f>+IFERROR(IF(ISTEXT(HE$5)=FALSE,(INDEX(BCR!$1:$1048576,MATCH('Estadísticas BCR'!HE$5,BCR!$A:$A,0),MATCH('Estadísticas BCR'!$B41,BCR!$1:$1,0))),HD41),"")</f>
        <v>59.078212290502798</v>
      </c>
      <c r="HF41" s="59">
        <f>+IFERROR(IF(ISTEXT(HF$5)=FALSE,(INDEX(BCR!$1:$1048576,MATCH('Estadísticas BCR'!HF$5,BCR!$A:$A,0),MATCH('Estadísticas BCR'!$B41,BCR!$1:$1,0))),HE41),"")</f>
        <v>59.589041095890401</v>
      </c>
      <c r="HG41" s="59">
        <f>+IFERROR(IF(ISTEXT(HG$5)=FALSE,(INDEX(BCR!$1:$1048576,MATCH('Estadísticas BCR'!HG$5,BCR!$A:$A,0),MATCH('Estadísticas BCR'!$B41,BCR!$1:$1,0))),HF41),"")</f>
        <v>67.556179775280896</v>
      </c>
      <c r="HH41" s="59">
        <f>+IFERROR(IF(ISTEXT(HH$5)=FALSE,(INDEX(BCR!$1:$1048576,MATCH('Estadísticas BCR'!HH$5,BCR!$A:$A,0),MATCH('Estadísticas BCR'!$B41,BCR!$1:$1,0))),HG41),"")</f>
        <v>66.531165311653098</v>
      </c>
      <c r="HI41" s="59">
        <f>+IFERROR(IF(ISTEXT(HI$5)=FALSE,(INDEX(BCR!$1:$1048576,MATCH('Estadísticas BCR'!HI$5,BCR!$A:$A,0),MATCH('Estadísticas BCR'!$B41,BCR!$1:$1,0))),HH41),"")</f>
        <v>67.959770114942501</v>
      </c>
      <c r="HJ41" s="59">
        <f>+IFERROR(IF(ISTEXT(HJ$5)=FALSE,(INDEX(BCR!$1:$1048576,MATCH('Estadísticas BCR'!HJ$5,BCR!$A:$A,0),MATCH('Estadísticas BCR'!$B41,BCR!$1:$1,0))),HI41),"")</f>
        <v>74.587912087912102</v>
      </c>
      <c r="HK41" s="59">
        <f>+IFERROR(IF(ISTEXT(HK$5)=FALSE,(INDEX(BCR!$1:$1048576,MATCH('Estadísticas BCR'!HK$5,BCR!$A:$A,0),MATCH('Estadísticas BCR'!$B41,BCR!$1:$1,0))),HJ41),"")</f>
        <v>74.777448071216597</v>
      </c>
      <c r="HL41" s="59">
        <f>+IFERROR(IF(ISTEXT(HL$5)=FALSE,(INDEX(BCR!$1:$1048576,MATCH('Estadísticas BCR'!HL$5,BCR!$A:$A,0),MATCH('Estadísticas BCR'!$B41,BCR!$1:$1,0))),HK41),"")</f>
        <v>75.075987841945306</v>
      </c>
      <c r="HM41" s="59">
        <f>+IFERROR(IF(ISTEXT(HM$5)=FALSE,(INDEX(BCR!$1:$1048576,MATCH('Estadísticas BCR'!HM$5,BCR!$A:$A,0),MATCH('Estadísticas BCR'!$B41,BCR!$1:$1,0))),HL41),"")</f>
        <v>74.303405572755395</v>
      </c>
      <c r="HN41" s="59">
        <f>+IFERROR(IF(ISTEXT(HN$5)=FALSE,(INDEX(BCR!$1:$1048576,MATCH('Estadísticas BCR'!HN$5,BCR!$A:$A,0),MATCH('Estadísticas BCR'!$B41,BCR!$1:$1,0))),HM41),"")</f>
        <v>73.198847262247796</v>
      </c>
      <c r="HO41" s="59">
        <f>+IFERROR(IF(ISTEXT(HO$5)=FALSE,(INDEX(BCR!$1:$1048576,MATCH('Estadísticas BCR'!HO$5,BCR!$A:$A,0),MATCH('Estadísticas BCR'!$B41,BCR!$1:$1,0))),HN41),"")</f>
        <v>70.142857142857196</v>
      </c>
      <c r="HP41" s="60">
        <f>+IFERROR(IF(ISTEXT(HP$5)=FALSE,(INDEX(BCR!$1:$1048576,MATCH('Estadísticas BCR'!HP$5,BCR!$A:$A,0),MATCH('Estadísticas BCR'!$B41,BCR!$1:$1,0))),HO41),"")</f>
        <v>70.142857142857196</v>
      </c>
      <c r="HQ41" s="59">
        <f>+IFERROR(IF(ISTEXT(HQ$5)=FALSE,(INDEX(BCR!$1:$1048576,MATCH('Estadísticas BCR'!HQ$5,BCR!$A:$A,0),MATCH('Estadísticas BCR'!$B41,BCR!$1:$1,0))),HP41),"")</f>
        <v>67.952522255192903</v>
      </c>
      <c r="HR41" s="59">
        <f>+IFERROR(IF(ISTEXT(HR$5)=FALSE,(INDEX(BCR!$1:$1048576,MATCH('Estadísticas BCR'!HR$5,BCR!$A:$A,0),MATCH('Estadísticas BCR'!$B41,BCR!$1:$1,0))),HQ41),"")</f>
        <v>65.981012658227797</v>
      </c>
      <c r="HS41" s="59">
        <f>+IFERROR(IF(ISTEXT(HS$5)=FALSE,(INDEX(BCR!$1:$1048576,MATCH('Estadísticas BCR'!HS$5,BCR!$A:$A,0),MATCH('Estadísticas BCR'!$B41,BCR!$1:$1,0))),HR41),"")</f>
        <v>58.079268292682897</v>
      </c>
      <c r="HT41" s="59">
        <f>+IFERROR(IF(ISTEXT(HT$5)=FALSE,(INDEX(BCR!$1:$1048576,MATCH('Estadísticas BCR'!HT$5,BCR!$A:$A,0),MATCH('Estadísticas BCR'!$B41,BCR!$1:$1,0))),HS41),"")</f>
        <v>66.3608562691131</v>
      </c>
      <c r="HU41" s="59">
        <f>+IFERROR(IF(ISTEXT(HU$5)=FALSE,(INDEX(BCR!$1:$1048576,MATCH('Estadísticas BCR'!HU$5,BCR!$A:$A,0),MATCH('Estadísticas BCR'!$B41,BCR!$1:$1,0))),HT41),"")</f>
        <v>65.269461077844298</v>
      </c>
      <c r="HV41" s="59">
        <f>+IFERROR(IF(ISTEXT(HV$5)=FALSE,(INDEX(BCR!$1:$1048576,MATCH('Estadísticas BCR'!HV$5,BCR!$A:$A,0),MATCH('Estadísticas BCR'!$B41,BCR!$1:$1,0))),HU41),"")</f>
        <v>64.601768493652301</v>
      </c>
      <c r="HW41" s="59">
        <f>+IFERROR(IF(ISTEXT(HW$5)=FALSE,(INDEX(BCR!$1:$1048576,MATCH('Estadísticas BCR'!HW$5,BCR!$A:$A,0),MATCH('Estadísticas BCR'!$B41,BCR!$1:$1,0))),HV41),"")</f>
        <v>68.646865844726605</v>
      </c>
      <c r="HX41" s="59">
        <f>+IFERROR(IF(ISTEXT(HX$5)=FALSE,(INDEX(BCR!$1:$1048576,MATCH('Estadísticas BCR'!HX$5,BCR!$A:$A,0),MATCH('Estadísticas BCR'!$B41,BCR!$1:$1,0))),HW41),"")</f>
        <v>71.044303894042997</v>
      </c>
      <c r="HY41" s="59">
        <f>+IFERROR(IF(ISTEXT(HY$5)=FALSE,(INDEX(BCR!$1:$1048576,MATCH('Estadísticas BCR'!HY$5,BCR!$A:$A,0),MATCH('Estadísticas BCR'!$B41,BCR!$1:$1,0))),HX41),"")</f>
        <v>75.566345214843807</v>
      </c>
      <c r="HZ41" s="59">
        <f>+IFERROR(IF(ISTEXT(HZ$5)=FALSE,(INDEX(BCR!$1:$1048576,MATCH('Estadísticas BCR'!HZ$5,BCR!$A:$A,0),MATCH('Estadísticas BCR'!$B41,BCR!$1:$1,0))),HY41),"")</f>
        <v>77.450981140136705</v>
      </c>
      <c r="IA41" s="59">
        <f>+IFERROR(IF(ISTEXT(IA$5)=FALSE,(INDEX(BCR!$1:$1048576,MATCH('Estadísticas BCR'!IA$5,BCR!$A:$A,0),MATCH('Estadísticas BCR'!$B41,BCR!$1:$1,0))),HZ41),"")</f>
        <v>76.101692199707003</v>
      </c>
      <c r="IB41" s="59">
        <f>+IFERROR(IF(ISTEXT(IB$5)=FALSE,(INDEX(BCR!$1:$1048576,MATCH('Estadísticas BCR'!IB$5,BCR!$A:$A,0),MATCH('Estadísticas BCR'!$B41,BCR!$1:$1,0))),IA41),"")</f>
        <v>68.976898193359403</v>
      </c>
      <c r="IC41" s="60">
        <f>+IFERROR(IF(ISTEXT(IC$5)=FALSE,(INDEX(BCR!$1:$1048576,MATCH('Estadísticas BCR'!IC$5,BCR!$A:$A,0),MATCH('Estadísticas BCR'!$B41,BCR!$1:$1,0))),IB41),"")</f>
        <v>68.976898193359403</v>
      </c>
      <c r="ID41" s="59">
        <f>+IFERROR(IF(ISTEXT(ID$5)=FALSE,(INDEX(BCR!$1:$1048576,MATCH('Estadísticas BCR'!ID$5,BCR!$A:$A,0),MATCH('Estadísticas BCR'!$B41,BCR!$1:$1,0))),IC41),"")</f>
        <v>70.727272033691406</v>
      </c>
      <c r="IE41" s="59">
        <f>+IFERROR(IF(ISTEXT(IE$5)=FALSE,(INDEX(BCR!$1:$1048576,MATCH('Estadísticas BCR'!IE$5,BCR!$A:$A,0),MATCH('Estadísticas BCR'!$B41,BCR!$1:$1,0))),ID41),"")</f>
        <v>63.553112030029297</v>
      </c>
      <c r="IF41" s="59">
        <f>+IFERROR(IF(ISTEXT(IF$5)=FALSE,(INDEX(BCR!$1:$1048576,MATCH('Estadísticas BCR'!IF$5,BCR!$A:$A,0),MATCH('Estadísticas BCR'!$B41,BCR!$1:$1,0))),IE41),"")</f>
        <v>66.083915710449205</v>
      </c>
      <c r="IG41" s="59">
        <f>+IFERROR(IF(ISTEXT(IG$5)=FALSE,(INDEX(BCR!$1:$1048576,MATCH('Estadísticas BCR'!IG$5,BCR!$A:$A,0),MATCH('Estadísticas BCR'!$B41,BCR!$1:$1,0))),IF41),"")</f>
        <v>69.217079162597699</v>
      </c>
      <c r="IH41" s="59">
        <f>+IFERROR(IF(ISTEXT(IH$5)=FALSE,(INDEX(BCR!$1:$1048576,MATCH('Estadísticas BCR'!IH$5,BCR!$A:$A,0),MATCH('Estadísticas BCR'!$B41,BCR!$1:$1,0))),IG41),"")</f>
        <v>70.327865600585895</v>
      </c>
      <c r="II41" s="59">
        <f>+IFERROR(IF(ISTEXT(II$5)=FALSE,(INDEX(BCR!$1:$1048576,MATCH('Estadísticas BCR'!II$5,BCR!$A:$A,0),MATCH('Estadísticas BCR'!$B41,BCR!$1:$1,0))),IH41),"")</f>
        <v>68.668830871582003</v>
      </c>
      <c r="IJ41" s="59">
        <f>+IFERROR(IF(ISTEXT(IJ$5)=FALSE,(INDEX(BCR!$1:$1048576,MATCH('Estadísticas BCR'!IJ$5,BCR!$A:$A,0),MATCH('Estadísticas BCR'!$B41,BCR!$1:$1,0))),II41),"")</f>
        <v>68.600685119628906</v>
      </c>
      <c r="IK41" s="59">
        <f>+IFERROR(IF(ISTEXT(IK$5)=FALSE,(INDEX(BCR!$1:$1048576,MATCH('Estadísticas BCR'!IK$5,BCR!$A:$A,0),MATCH('Estadísticas BCR'!$B41,BCR!$1:$1,0))),IJ41),"")</f>
        <v>69.933555603027301</v>
      </c>
      <c r="IL41" s="59">
        <f>+IFERROR(IF(ISTEXT(IL$5)=FALSE,(INDEX(BCR!$1:$1048576,MATCH('Estadísticas BCR'!IL$5,BCR!$A:$A,0),MATCH('Estadísticas BCR'!$B41,BCR!$1:$1,0))),IK41),"")</f>
        <v>68.592056274414105</v>
      </c>
      <c r="IM41" s="59">
        <f>+IFERROR(IF(ISTEXT(IM$5)=FALSE,(INDEX(BCR!$1:$1048576,MATCH('Estadísticas BCR'!IM$5,BCR!$A:$A,0),MATCH('Estadísticas BCR'!$B41,BCR!$1:$1,0))),IL41),"")</f>
        <v>64.612678527832003</v>
      </c>
      <c r="IN41" s="59">
        <f>+IFERROR(IF(ISTEXT(IN$5)=FALSE,(INDEX(BCR!$1:$1048576,MATCH('Estadísticas BCR'!IN$5,BCR!$A:$A,0),MATCH('Estadísticas BCR'!$B41,BCR!$1:$1,0))),IM41),"")</f>
        <v>67.7474365234375</v>
      </c>
      <c r="IO41" s="59">
        <f>+IFERROR(IF(ISTEXT(IO$5)=FALSE,(INDEX(BCR!$1:$1048576,MATCH('Estadísticas BCR'!IO$5,BCR!$A:$A,0),MATCH('Estadísticas BCR'!$B41,BCR!$1:$1,0))),IN41),"")</f>
        <v>70.275588989257798</v>
      </c>
      <c r="IP41" s="60">
        <f>+IFERROR(IF(ISTEXT(IP$5)=FALSE,(INDEX(BCR!$1:$1048576,MATCH('Estadísticas BCR'!IP$5,BCR!$A:$A,0),MATCH('Estadísticas BCR'!$B41,BCR!$1:$1,0))),IO41),"")</f>
        <v>70.275588989257798</v>
      </c>
      <c r="IQ41" s="59">
        <f>+IFERROR(IF(ISTEXT(IQ$5)=FALSE,(INDEX(BCR!$1:$1048576,MATCH('Estadísticas BCR'!IQ$5,BCR!$A:$A,0),MATCH('Estadísticas BCR'!$B41,BCR!$1:$1,0))),IP41),"")</f>
        <v>69.415809631347699</v>
      </c>
      <c r="IR41" s="59">
        <f>+IFERROR(IF(ISTEXT(IR$5)=FALSE,(INDEX(BCR!$1:$1048576,MATCH('Estadísticas BCR'!IR$5,BCR!$A:$A,0),MATCH('Estadísticas BCR'!$B41,BCR!$1:$1,0))),IQ41),"")</f>
        <v>69.542251586914105</v>
      </c>
      <c r="IS41" s="59">
        <f>+IFERROR(IF(ISTEXT(IS$5)=FALSE,(INDEX(BCR!$1:$1048576,MATCH('Estadísticas BCR'!IS$5,BCR!$A:$A,0),MATCH('Estadísticas BCR'!$B41,BCR!$1:$1,0))),IR41),"")</f>
        <v>69.962684631347699</v>
      </c>
      <c r="IT41" s="59">
        <f>+IFERROR(IF(ISTEXT(IT$5)=FALSE,(INDEX(BCR!$1:$1048576,MATCH('Estadísticas BCR'!IT$5,BCR!$A:$A,0),MATCH('Estadísticas BCR'!$B41,BCR!$1:$1,0))),IS41),"")</f>
        <v>66.909088134765597</v>
      </c>
      <c r="IU41" s="59">
        <f>+IFERROR(IF(ISTEXT(IU$5)=FALSE,(INDEX(BCR!$1:$1048576,MATCH('Estadísticas BCR'!IU$5,BCR!$A:$A,0),MATCH('Estadísticas BCR'!$B41,BCR!$1:$1,0))),IT41),"")</f>
        <v>62.794612884521499</v>
      </c>
      <c r="IV41" s="59">
        <f>+IFERROR(IF(ISTEXT(IV$5)=FALSE,(INDEX(BCR!$1:$1048576,MATCH('Estadísticas BCR'!IV$5,BCR!$A:$A,0),MATCH('Estadísticas BCR'!$B41,BCR!$1:$1,0))),IU41),"")</f>
        <v>59.3537406921387</v>
      </c>
      <c r="IW41" s="59">
        <f>+IFERROR(IF(ISTEXT(IW$5)=FALSE,(INDEX(BCR!$1:$1048576,MATCH('Estadísticas BCR'!IW$5,BCR!$A:$A,0),MATCH('Estadísticas BCR'!$B41,BCR!$1:$1,0))),IV41),"")</f>
        <v>57.911392211914098</v>
      </c>
      <c r="IX41" s="59">
        <f>+IFERROR(IF(ISTEXT(IX$5)=FALSE,(INDEX(BCR!$1:$1048576,MATCH('Estadísticas BCR'!IX$5,BCR!$A:$A,0),MATCH('Estadísticas BCR'!$B41,BCR!$1:$1,0))),IW41),"")</f>
        <v>53.3898315429688</v>
      </c>
      <c r="IY41" s="59">
        <f>+IFERROR(IF(ISTEXT(IY$5)=FALSE,(INDEX(BCR!$1:$1048576,MATCH('Estadísticas BCR'!IY$5,BCR!$A:$A,0),MATCH('Estadísticas BCR'!$B41,BCR!$1:$1,0))),IX41),"")</f>
        <v>57.401317596435497</v>
      </c>
      <c r="IZ41" s="59">
        <f>+IFERROR(IF(ISTEXT(IZ$5)=FALSE,(INDEX(BCR!$1:$1048576,MATCH('Estadísticas BCR'!IZ$5,BCR!$A:$A,0),MATCH('Estadísticas BCR'!$B41,BCR!$1:$1,0))),IY41),"")</f>
        <v>57.400722503662102</v>
      </c>
      <c r="JA41" s="59">
        <f>+IFERROR(IF(ISTEXT(JA$5)=FALSE,(INDEX(BCR!$1:$1048576,MATCH('Estadísticas BCR'!JA$5,BCR!$A:$A,0),MATCH('Estadísticas BCR'!$B41,BCR!$1:$1,0))),IZ41),"")</f>
        <v>60.465114593505902</v>
      </c>
      <c r="JB41" s="59">
        <f>+IFERROR(IF(ISTEXT(JB$5)=FALSE,(INDEX(BCR!$1:$1048576,MATCH('Estadísticas BCR'!JB$5,BCR!$A:$A,0),MATCH('Estadísticas BCR'!$B41,BCR!$1:$1,0))),JA41),"")</f>
        <v>61.472602844238303</v>
      </c>
      <c r="JC41" s="60">
        <f>+IFERROR(IF(ISTEXT(JC$5)=FALSE,(INDEX(BCR!$1:$1048576,MATCH('Estadísticas BCR'!JC$5,BCR!$A:$A,0),MATCH('Estadísticas BCR'!$B41,BCR!$1:$1,0))),JB41),"")</f>
        <v>61.472602844238303</v>
      </c>
      <c r="JD41" s="59">
        <f>+IFERROR(IF(ISTEXT(JD$5)=FALSE,(INDEX(BCR!$1:$1048576,MATCH('Estadísticas BCR'!JD$5,BCR!$A:$A,0),MATCH('Estadísticas BCR'!$B41,BCR!$1:$1,0))),JC41),"")</f>
        <v>61.326862335205099</v>
      </c>
      <c r="JE41" s="59">
        <f>+IFERROR(IF(ISTEXT(JE$5)=FALSE,(INDEX(BCR!$1:$1048576,MATCH('Estadísticas BCR'!JE$5,BCR!$A:$A,0),MATCH('Estadísticas BCR'!$B41,BCR!$1:$1,0))),JD41),"")</f>
        <v>56.779659271240199</v>
      </c>
      <c r="JF41" s="59">
        <f>+IFERROR(IF(ISTEXT(JF$5)=FALSE,(INDEX(BCR!$1:$1048576,MATCH('Estadísticas BCR'!JF$5,BCR!$A:$A,0),MATCH('Estadísticas BCR'!$B41,BCR!$1:$1,0))),JE41),"")</f>
        <v>41.544116973877003</v>
      </c>
      <c r="JG41" s="59">
        <f>+IFERROR(IF(ISTEXT(JG$5)=FALSE,(INDEX(BCR!$1:$1048576,MATCH('Estadísticas BCR'!JG$5,BCR!$A:$A,0),MATCH('Estadísticas BCR'!$B41,BCR!$1:$1,0))),JF41),"")</f>
        <v>30.446928024291999</v>
      </c>
      <c r="JH41" s="59">
        <f>+IFERROR(IF(ISTEXT(JH$5)=FALSE,(INDEX(BCR!$1:$1048576,MATCH('Estadísticas BCR'!JH$5,BCR!$A:$A,0),MATCH('Estadísticas BCR'!$B41,BCR!$1:$1,0))),JG41),"")</f>
        <v>38.0769233703613</v>
      </c>
      <c r="JI41" s="59">
        <f>+IFERROR(IF(ISTEXT(JI$5)=FALSE,(INDEX(BCR!$1:$1048576,MATCH('Estadísticas BCR'!JI$5,BCR!$A:$A,0),MATCH('Estadísticas BCR'!$B41,BCR!$1:$1,0))),JH41),"")</f>
        <v>53.125</v>
      </c>
      <c r="JJ41" s="59">
        <f>+IFERROR(IF(ISTEXT(JJ$5)=FALSE,(INDEX(BCR!$1:$1048576,MATCH('Estadísticas BCR'!JJ$5,BCR!$A:$A,0),MATCH('Estadísticas BCR'!$B41,BCR!$1:$1,0))),JI41),"")</f>
        <v>53.518520355224602</v>
      </c>
      <c r="JK41" s="59">
        <f>+IFERROR(IF(ISTEXT(JK$5)=FALSE,(INDEX(BCR!$1:$1048576,MATCH('Estadísticas BCR'!JK$5,BCR!$A:$A,0),MATCH('Estadísticas BCR'!$B41,BCR!$1:$1,0))),JJ41),"")</f>
        <v>57.986110687255902</v>
      </c>
      <c r="JL41" s="59">
        <f>+IFERROR(IF(ISTEXT(JL$5)=FALSE,(INDEX(BCR!$1:$1048576,MATCH('Estadísticas BCR'!JL$5,BCR!$A:$A,0),MATCH('Estadísticas BCR'!$B41,BCR!$1:$1,0))),JK41),"")</f>
        <v>66.211604095563104</v>
      </c>
      <c r="JM41" s="59">
        <f>+IFERROR(IF(ISTEXT(JM$5)=FALSE,(INDEX(BCR!$1:$1048576,MATCH('Estadísticas BCR'!JM$5,BCR!$A:$A,0),MATCH('Estadísticas BCR'!$B41,BCR!$1:$1,0))),JL41),"")</f>
        <v>68.485915492957702</v>
      </c>
      <c r="JN41" s="59">
        <f>+IFERROR(IF(ISTEXT(JN$5)=FALSE,(INDEX(BCR!$1:$1048576,MATCH('Estadísticas BCR'!JN$5,BCR!$A:$A,0),MATCH('Estadísticas BCR'!$B41,BCR!$1:$1,0))),JM41),"")</f>
        <v>69.314079422382704</v>
      </c>
      <c r="JO41" s="59">
        <f>+IFERROR(IF(ISTEXT(JO$5)=FALSE,(INDEX(BCR!$1:$1048576,MATCH('Estadísticas BCR'!JO$5,BCR!$A:$A,0),MATCH('Estadísticas BCR'!$B41,BCR!$1:$1,0))),JN41),"")</f>
        <v>65.425531914893597</v>
      </c>
      <c r="JP41" s="60">
        <f>+IFERROR(IF(ISTEXT(JP$5)=FALSE,(INDEX(BCR!$1:$1048576,MATCH('Estadísticas BCR'!JP$5,BCR!$A:$A,0),MATCH('Estadísticas BCR'!$B41,BCR!$1:$1,0))),JO41),"")</f>
        <v>65.425531914893597</v>
      </c>
      <c r="JQ41" s="59">
        <f>+IFERROR(IF(ISTEXT(JQ$5)=FALSE,(INDEX(BCR!$1:$1048576,MATCH('Estadísticas BCR'!JQ$5,BCR!$A:$A,0),MATCH('Estadísticas BCR'!$B41,BCR!$1:$1,0))),JP41),"")</f>
        <v>61.1111111111111</v>
      </c>
      <c r="JR41" s="59">
        <f>+IFERROR(IF(ISTEXT(JR$5)=FALSE,(INDEX(BCR!$1:$1048576,MATCH('Estadísticas BCR'!JR$5,BCR!$A:$A,0),MATCH('Estadísticas BCR'!$B41,BCR!$1:$1,0))),JQ41),"")</f>
        <v>60.727272727272698</v>
      </c>
      <c r="JS41" s="59">
        <f>+IFERROR(IF(ISTEXT(JS$5)=FALSE,(INDEX(BCR!$1:$1048576,MATCH('Estadísticas BCR'!JS$5,BCR!$A:$A,0),MATCH('Estadísticas BCR'!$B41,BCR!$1:$1,0))),JR41),"")</f>
        <v>65.636363636363598</v>
      </c>
      <c r="JT41" s="59">
        <f>+IFERROR(IF(ISTEXT(JT$5)=FALSE,(INDEX(BCR!$1:$1048576,MATCH('Estadísticas BCR'!JT$5,BCR!$A:$A,0),MATCH('Estadísticas BCR'!$B41,BCR!$1:$1,0))),JS41),"")</f>
        <v>51.551724137930997</v>
      </c>
      <c r="JU41" s="59">
        <f>+IFERROR(IF(ISTEXT(JU$5)=FALSE,(INDEX(BCR!$1:$1048576,MATCH('Estadísticas BCR'!JU$5,BCR!$A:$A,0),MATCH('Estadísticas BCR'!$B41,BCR!$1:$1,0))),JT41),"")</f>
        <v>55</v>
      </c>
      <c r="JV41" s="59">
        <f>+IFERROR(IF(ISTEXT(JV$5)=FALSE,(INDEX(BCR!$1:$1048576,MATCH('Estadísticas BCR'!JV$5,BCR!$A:$A,0),MATCH('Estadísticas BCR'!$B41,BCR!$1:$1,0))),JU41),"")</f>
        <v>47.0472440944882</v>
      </c>
      <c r="JW41" s="59">
        <f>+IFERROR(IF(ISTEXT(JW$5)=FALSE,(INDEX(BCR!$1:$1048576,MATCH('Estadísticas BCR'!JW$5,BCR!$A:$A,0),MATCH('Estadísticas BCR'!$B41,BCR!$1:$1,0))),JV41),"")</f>
        <v>47.962962962962997</v>
      </c>
      <c r="JX41" s="59">
        <f>+IFERROR(IF(ISTEXT(JX$5)=FALSE,(INDEX(BCR!$1:$1048576,MATCH('Estadísticas BCR'!JX$5,BCR!$A:$A,0),MATCH('Estadísticas BCR'!$B41,BCR!$1:$1,0))),JW41),"")</f>
        <v>43.478260869565197</v>
      </c>
      <c r="JY41" s="59">
        <f>+IFERROR(IF(ISTEXT(JY$5)=FALSE,(INDEX(BCR!$1:$1048576,MATCH('Estadísticas BCR'!JY$5,BCR!$A:$A,0),MATCH('Estadísticas BCR'!$B41,BCR!$1:$1,0))),JX41),"")</f>
        <v>44.528301886792498</v>
      </c>
      <c r="JZ41" s="59">
        <f>+IFERROR(IF(ISTEXT(JZ$5)=FALSE,(INDEX(BCR!$1:$1048576,MATCH('Estadísticas BCR'!JZ$5,BCR!$A:$A,0),MATCH('Estadísticas BCR'!$B41,BCR!$1:$1,0))),JY41),"")</f>
        <v>50.968992248062001</v>
      </c>
      <c r="KA41" s="59">
        <f>+IFERROR(IF(ISTEXT(KA$5)=FALSE,(INDEX(BCR!$1:$1048576,MATCH('Estadísticas BCR'!KA$5,BCR!$A:$A,0),MATCH('Estadísticas BCR'!$B41,BCR!$1:$1,0))),JZ41),"")</f>
        <v>47.3180076628352</v>
      </c>
      <c r="KB41" s="59">
        <f>+IFERROR(IF(ISTEXT(KB$5)=FALSE,(INDEX(BCR!$1:$1048576,MATCH('Estadísticas BCR'!KB$5,BCR!$A:$A,0),MATCH('Estadísticas BCR'!$B41,BCR!$1:$1,0))),KA41),"")</f>
        <v>48.6166007905138</v>
      </c>
      <c r="KC41" s="60">
        <f>+IFERROR(IF(ISTEXT(KC$5)=FALSE,(INDEX(BCR!$1:$1048576,MATCH('Estadísticas BCR'!KC$5,BCR!$A:$A,0),MATCH('Estadísticas BCR'!$B41,BCR!$1:$1,0))),KB41),"")</f>
        <v>48.6166007905138</v>
      </c>
      <c r="KD41" s="59">
        <f>+IFERROR(IF(ISTEXT(KD$5)=FALSE,(INDEX(BCR!$1:$1048576,MATCH('Estadísticas BCR'!KD$5,BCR!$A:$A,0),MATCH('Estadísticas BCR'!$B41,BCR!$1:$1,0))),KC41),"")</f>
        <v>55.105633802816897</v>
      </c>
      <c r="KE41" s="59">
        <f>+IFERROR(IF(ISTEXT(KE$5)=FALSE,(INDEX(BCR!$1:$1048576,MATCH('Estadísticas BCR'!KE$5,BCR!$A:$A,0),MATCH('Estadísticas BCR'!$B41,BCR!$1:$1,0))),KD41),"")</f>
        <v>52.727272727272698</v>
      </c>
      <c r="KF41" s="59">
        <f>+IFERROR(IF(ISTEXT(KF$5)=FALSE,(INDEX(BCR!$1:$1048576,MATCH('Estadísticas BCR'!KF$5,BCR!$A:$A,0),MATCH('Estadísticas BCR'!$B41,BCR!$1:$1,0))),KE41),"")</f>
        <v>46.691176470588204</v>
      </c>
      <c r="KG41" s="59">
        <f>+IFERROR(IF(ISTEXT(KG$5)=FALSE,(INDEX(BCR!$1:$1048576,MATCH('Estadísticas BCR'!KG$5,BCR!$A:$A,0),MATCH('Estadísticas BCR'!$B41,BCR!$1:$1,0))),KF41),"")</f>
        <v>40.262172284644201</v>
      </c>
      <c r="KH41" s="59">
        <f>+IFERROR(IF(ISTEXT(KH$5)=FALSE,(INDEX(BCR!$1:$1048576,MATCH('Estadísticas BCR'!KH$5,BCR!$A:$A,0),MATCH('Estadísticas BCR'!$B41,BCR!$1:$1,0))),KG41),"")</f>
        <v>42.279411764705898</v>
      </c>
      <c r="KI41" s="59">
        <f>+IFERROR(IF(ISTEXT(KI$5)=FALSE,(INDEX(BCR!$1:$1048576,MATCH('Estadísticas BCR'!KI$5,BCR!$A:$A,0),MATCH('Estadísticas BCR'!$B41,BCR!$1:$1,0))),KH41),"")</f>
        <v>40.458015267175597</v>
      </c>
      <c r="KJ41" s="59">
        <f>+IFERROR(IF(ISTEXT(KJ$5)=FALSE,(INDEX(BCR!$1:$1048576,MATCH('Estadísticas BCR'!KJ$5,BCR!$A:$A,0),MATCH('Estadísticas BCR'!$B41,BCR!$1:$1,0))),KI41),"")</f>
        <v>42.9924242424242</v>
      </c>
      <c r="KK41" s="59">
        <f>+IFERROR(IF(ISTEXT(KK$5)=FALSE,(INDEX(BCR!$1:$1048576,MATCH('Estadísticas BCR'!KK$5,BCR!$A:$A,0),MATCH('Estadísticas BCR'!$B41,BCR!$1:$1,0))),KJ41),"")</f>
        <v>42.641509433962298</v>
      </c>
      <c r="KL41" s="59">
        <f>+IFERROR(IF(ISTEXT(KL$5)=FALSE,(INDEX(BCR!$1:$1048576,MATCH('Estadísticas BCR'!KL$5,BCR!$A:$A,0),MATCH('Estadísticas BCR'!$B41,BCR!$1:$1,0))),KK41),"")</f>
        <v>42.857142857142797</v>
      </c>
      <c r="KM41" s="59">
        <f>+IFERROR(IF(ISTEXT(KM$5)=FALSE,(INDEX(BCR!$1:$1048576,MATCH('Estadísticas BCR'!KM$5,BCR!$A:$A,0),MATCH('Estadísticas BCR'!$B41,BCR!$1:$1,0))),KL41),"")</f>
        <v>43.494423791821603</v>
      </c>
      <c r="KN41" s="59">
        <f>+IFERROR(IF(ISTEXT(KN$5)=FALSE,(INDEX(BCR!$1:$1048576,MATCH('Estadísticas BCR'!KN$5,BCR!$A:$A,0),MATCH('Estadísticas BCR'!$B41,BCR!$1:$1,0))),KM41),"")</f>
        <v>43.321299638989203</v>
      </c>
      <c r="KO41" s="59">
        <f>+IFERROR(IF(ISTEXT(KO$5)=FALSE,(INDEX(BCR!$1:$1048576,MATCH('Estadísticas BCR'!KO$5,BCR!$A:$A,0),MATCH('Estadísticas BCR'!$B41,BCR!$1:$1,0))),KN41),"")</f>
        <v>53.977272727272698</v>
      </c>
      <c r="KP41" s="60">
        <f>+IFERROR(IF(ISTEXT(KP$5)=FALSE,(INDEX(BCR!$1:$1048576,MATCH('Estadísticas BCR'!KP$5,BCR!$A:$A,0),MATCH('Estadísticas BCR'!$B41,BCR!$1:$1,0))),KO41),"")</f>
        <v>53.977272727272698</v>
      </c>
      <c r="KQ41" s="59">
        <f>+IFERROR(IF(ISTEXT(KQ$5)=FALSE,(INDEX(BCR!$1:$1048576,MATCH('Estadísticas BCR'!KQ$5,BCR!$A:$A,0),MATCH('Estadísticas BCR'!$B41,BCR!$1:$1,0))),KP41),"")</f>
        <v>46.629213483146103</v>
      </c>
      <c r="KR41" s="59">
        <f>+IFERROR(IF(ISTEXT(KR$5)=FALSE,(INDEX(BCR!$1:$1048576,MATCH('Estadísticas BCR'!KR$5,BCR!$A:$A,0),MATCH('Estadísticas BCR'!$B41,BCR!$1:$1,0))),KQ41),"")</f>
        <v>51.8867924528302</v>
      </c>
      <c r="KS41" s="59">
        <f>+IFERROR(IF(ISTEXT(KS$5)=FALSE,(INDEX(BCR!$1:$1048576,MATCH('Estadísticas BCR'!KS$5,BCR!$A:$A,0),MATCH('Estadísticas BCR'!$B41,BCR!$1:$1,0))),KR41),"")</f>
        <v>51.893939393939398</v>
      </c>
      <c r="KT41" s="59">
        <f>+IFERROR(IF(ISTEXT(KT$5)=FALSE,(INDEX(BCR!$1:$1048576,MATCH('Estadísticas BCR'!KT$5,BCR!$A:$A,0),MATCH('Estadísticas BCR'!$B41,BCR!$1:$1,0))),KS41),"")</f>
        <v>53.682170542635703</v>
      </c>
      <c r="KU41" s="59">
        <f>+IFERROR(IF(ISTEXT(KU$5)=FALSE,(INDEX(BCR!$1:$1048576,MATCH('Estadísticas BCR'!KU$5,BCR!$A:$A,0),MATCH('Estadísticas BCR'!$B41,BCR!$1:$1,0))),KT41),"")</f>
        <v>56.297709923664101</v>
      </c>
      <c r="KV41" s="59">
        <f>+IFERROR(IF(ISTEXT(KV$5)=FALSE,(INDEX(BCR!$1:$1048576,MATCH('Estadísticas BCR'!KV$5,BCR!$A:$A,0),MATCH('Estadísticas BCR'!$B41,BCR!$1:$1,0))),KU41),"")</f>
        <v>51.181102362204697</v>
      </c>
      <c r="KW41" s="59">
        <f>+IFERROR(IF(ISTEXT(KW$5)=FALSE,(INDEX(BCR!$1:$1048576,MATCH('Estadísticas BCR'!KW$5,BCR!$A:$A,0),MATCH('Estadísticas BCR'!$B41,BCR!$1:$1,0))),KV41),"")</f>
        <v>53.937007874015698</v>
      </c>
      <c r="KX41" s="59">
        <f>+IFERROR(IF(ISTEXT(KX$5)=FALSE,(INDEX(BCR!$1:$1048576,MATCH('Estadísticas BCR'!KX$5,BCR!$A:$A,0),MATCH('Estadísticas BCR'!$B41,BCR!$1:$1,0))),KW41),"")</f>
        <v>55.703422053231897</v>
      </c>
      <c r="KY41" s="59">
        <f>+IFERROR(IF(ISTEXT(KY$5)=FALSE,(INDEX(BCR!$1:$1048576,MATCH('Estadísticas BCR'!KY$5,BCR!$A:$A,0),MATCH('Estadísticas BCR'!$B41,BCR!$1:$1,0))),KX41),"")</f>
        <v>51.960784313725497</v>
      </c>
      <c r="KZ41" s="59">
        <f>+IFERROR(IF(ISTEXT(KZ$5)=FALSE,(INDEX(BCR!$1:$1048576,MATCH('Estadísticas BCR'!KZ$5,BCR!$A:$A,0),MATCH('Estadísticas BCR'!$B41,BCR!$1:$1,0))),KY41),"")</f>
        <v>49.800796812748999</v>
      </c>
      <c r="LA41" s="59">
        <f>+IFERROR(IF(ISTEXT(LA$5)=FALSE,(INDEX(BCR!$1:$1048576,MATCH('Estadísticas BCR'!LA$5,BCR!$A:$A,0),MATCH('Estadísticas BCR'!$B41,BCR!$1:$1,0))),KZ41),"")</f>
        <v>50</v>
      </c>
      <c r="LB41" s="59">
        <f>+IFERROR(IF(ISTEXT(LB$5)=FALSE,(INDEX(BCR!$1:$1048576,MATCH('Estadísticas BCR'!LB$5,BCR!$A:$A,0),MATCH('Estadísticas BCR'!$B41,BCR!$1:$1,0))),LA41),"")</f>
        <v>55.363984674329501</v>
      </c>
      <c r="LC41" s="60">
        <f>+IFERROR(IF(ISTEXT(LC$5)=FALSE,(INDEX(BCR!$1:$1048576,MATCH('Estadísticas BCR'!LC$5,BCR!$A:$A,0),MATCH('Estadísticas BCR'!$B41,BCR!$1:$1,0))),LB41),"")</f>
        <v>55.363984674329501</v>
      </c>
      <c r="LD41" s="59">
        <f>+IFERROR(IF(ISTEXT(LD$5)=FALSE,(INDEX(BCR!$1:$1048576,MATCH('Estadísticas BCR'!LD$5,BCR!$A:$A,0),MATCH('Estadísticas BCR'!$B41,BCR!$1:$1,0))),LC41),"")</f>
        <v>53.501945525291802</v>
      </c>
      <c r="LE41" s="59">
        <f>+IFERROR(IF(ISTEXT(LE$5)=FALSE,(INDEX(BCR!$1:$1048576,MATCH('Estadísticas BCR'!LE$5,BCR!$A:$A,0),MATCH('Estadísticas BCR'!$B41,BCR!$1:$1,0))),LD41),"")</f>
        <v>61.652542372881399</v>
      </c>
      <c r="LF41" s="59">
        <f>+IFERROR(IF(ISTEXT(LF$5)=FALSE,(INDEX(BCR!$1:$1048576,MATCH('Estadísticas BCR'!LF$5,BCR!$A:$A,0),MATCH('Estadísticas BCR'!$B41,BCR!$1:$1,0))),LE41),"")</f>
        <v>58.995815899581601</v>
      </c>
      <c r="LG41" s="59">
        <f>+IFERROR(IF(ISTEXT(LG$5)=FALSE,(INDEX(BCR!$1:$1048576,MATCH('Estadísticas BCR'!LG$5,BCR!$A:$A,0),MATCH('Estadísticas BCR'!$B41,BCR!$1:$1,0))),LF41),"")</f>
        <v>60.038610038610003</v>
      </c>
      <c r="LH41" s="59">
        <f>+IFERROR(IF(ISTEXT(LH$5)=FALSE,(INDEX(BCR!$1:$1048576,MATCH('Estadísticas BCR'!LH$5,BCR!$A:$A,0),MATCH('Estadísticas BCR'!$B41,BCR!$1:$1,0))),LG41),"")</f>
        <v>55.327868852458998</v>
      </c>
      <c r="LI41" s="59">
        <f>+IFERROR(IF(ISTEXT(LI$5)=FALSE,(INDEX(BCR!$1:$1048576,MATCH('Estadísticas BCR'!LI$5,BCR!$A:$A,0),MATCH('Estadísticas BCR'!$B41,BCR!$1:$1,0))),LH41),"")</f>
        <v>59.302325581395301</v>
      </c>
      <c r="LJ41" s="59">
        <f>+IFERROR(IF(ISTEXT(LJ$5)=FALSE,(INDEX(BCR!$1:$1048576,MATCH('Estadísticas BCR'!LJ$5,BCR!$A:$A,0),MATCH('Estadísticas BCR'!$B41,BCR!$1:$1,0))),LI41),"")</f>
        <v>58.634538152610403</v>
      </c>
      <c r="LK41" s="59">
        <f>+IFERROR(IF(ISTEXT(LK$5)=FALSE,(INDEX(BCR!$1:$1048576,MATCH('Estadísticas BCR'!LK$5,BCR!$A:$A,0),MATCH('Estadísticas BCR'!$B41,BCR!$1:$1,0))),LJ41),"")</f>
        <v>58.536585365853597</v>
      </c>
      <c r="LL41" s="59">
        <f>+IFERROR(IF(ISTEXT(LL$5)=FALSE,(INDEX(BCR!$1:$1048576,MATCH('Estadísticas BCR'!LL$5,BCR!$A:$A,0),MATCH('Estadísticas BCR'!$B41,BCR!$1:$1,0))),LK41),"")</f>
        <v>56.910569105691103</v>
      </c>
      <c r="LM41" s="59">
        <f>+IFERROR(IF(ISTEXT(LM$5)=FALSE,(INDEX(BCR!$1:$1048576,MATCH('Estadísticas BCR'!LM$5,BCR!$A:$A,0),MATCH('Estadísticas BCR'!$B41,BCR!$1:$1,0))),LL41),"")</f>
        <v>60.317460317460302</v>
      </c>
      <c r="LN41" s="59">
        <f>+IFERROR(IF(ISTEXT(LN$5)=FALSE,(INDEX(BCR!$1:$1048576,MATCH('Estadísticas BCR'!LN$5,BCR!$A:$A,0),MATCH('Estadísticas BCR'!$B41,BCR!$1:$1,0))),LM41),"")</f>
        <v>59.109311740890703</v>
      </c>
      <c r="LO41" s="59">
        <f>+IFERROR(IF(ISTEXT(LO$5)=FALSE,(INDEX(BCR!$1:$1048576,MATCH('Estadísticas BCR'!LO$5,BCR!$A:$A,0),MATCH('Estadísticas BCR'!$B41,BCR!$1:$1,0))),LN41),"")</f>
        <v>56.521739130434803</v>
      </c>
      <c r="LP41" s="60">
        <f>+IFERROR(IF(ISTEXT(LP$5)=FALSE,(INDEX(BCR!$1:$1048576,MATCH('Estadísticas BCR'!LP$5,BCR!$A:$A,0),MATCH('Estadísticas BCR'!$B41,BCR!$1:$1,0))),LO41),"")</f>
        <v>56.521739130434803</v>
      </c>
      <c r="LQ41" s="59">
        <f>+IFERROR(IF(ISTEXT(LQ$5)=FALSE,(INDEX(BCR!$1:$1048576,MATCH('Estadísticas BCR'!LQ$5,BCR!$A:$A,0),MATCH('Estadísticas BCR'!$B41,BCR!$1:$1,0))),LP41),"")</f>
        <v>58.206106870229</v>
      </c>
      <c r="LR41" s="59">
        <f>+IFERROR(IF(ISTEXT(LR$5)=FALSE,(INDEX(BCR!$1:$1048576,MATCH('Estadísticas BCR'!LR$5,BCR!$A:$A,0),MATCH('Estadísticas BCR'!$B41,BCR!$1:$1,0))),LQ41),"")</f>
        <v>60.658914728682198</v>
      </c>
      <c r="LS41" s="59">
        <f>+IFERROR(IF(ISTEXT(LS$5)=FALSE,(INDEX(BCR!$1:$1048576,MATCH('Estadísticas BCR'!LS$5,BCR!$A:$A,0),MATCH('Estadísticas BCR'!$B41,BCR!$1:$1,0))),LR41),"")</f>
        <v>58.075601374570397</v>
      </c>
      <c r="LT41" s="59">
        <f>+IFERROR(IF(ISTEXT(LT$5)=FALSE,(INDEX(BCR!$1:$1048576,MATCH('Estadísticas BCR'!LT$5,BCR!$A:$A,0),MATCH('Estadísticas BCR'!$B41,BCR!$1:$1,0))),LS41),"")</f>
        <v>57.903780068728501</v>
      </c>
      <c r="LU41" s="59">
        <f>+IFERROR(IF(ISTEXT(LU$5)=FALSE,(INDEX(BCR!$1:$1048576,MATCH('Estadísticas BCR'!LU$5,BCR!$A:$A,0),MATCH('Estadísticas BCR'!$B41,BCR!$1:$1,0))),LT41),"")</f>
        <v>56.890459363957604</v>
      </c>
      <c r="LV41" s="59">
        <f>+IFERROR(IF(ISTEXT(LV$5)=FALSE,(INDEX(BCR!$1:$1048576,MATCH('Estadísticas BCR'!LV$5,BCR!$A:$A,0),MATCH('Estadísticas BCR'!$B41,BCR!$1:$1,0))),LU41),"")</f>
        <v>56.644518272425202</v>
      </c>
      <c r="LW41" s="59">
        <f>+IFERROR(IF(ISTEXT(LW$5)=FALSE,(INDEX(BCR!$1:$1048576,MATCH('Estadísticas BCR'!LW$5,BCR!$A:$A,0),MATCH('Estadísticas BCR'!$B41,BCR!$1:$1,0))),LV41),"")</f>
        <v>58.305647840531599</v>
      </c>
      <c r="LX41" s="59">
        <f>+IFERROR(IF(ISTEXT(LX$5)=FALSE,(INDEX(BCR!$1:$1048576,MATCH('Estadísticas BCR'!LX$5,BCR!$A:$A,0),MATCH('Estadísticas BCR'!$B41,BCR!$1:$1,0))),LW41),"")</f>
        <v>60.147601476014799</v>
      </c>
      <c r="LY41" s="59">
        <f>+IFERROR(IF(ISTEXT(LY$5)=FALSE,(INDEX(BCR!$1:$1048576,MATCH('Estadísticas BCR'!LY$5,BCR!$A:$A,0),MATCH('Estadísticas BCR'!$B41,BCR!$1:$1,0))),LX41),"")</f>
        <v>61.091549295774598</v>
      </c>
      <c r="LZ41" s="59">
        <f>+IFERROR(IF(ISTEXT(LZ$5)=FALSE,(INDEX(BCR!$1:$1048576,MATCH('Estadísticas BCR'!LZ$5,BCR!$A:$A,0),MATCH('Estadísticas BCR'!$B41,BCR!$1:$1,0))),LY41),"")</f>
        <v>60.954063604240297</v>
      </c>
      <c r="MA41" s="59">
        <f>+IFERROR(IF(ISTEXT(MA$5)=FALSE,(INDEX(BCR!$1:$1048576,MATCH('Estadísticas BCR'!MA$5,BCR!$A:$A,0),MATCH('Estadísticas BCR'!$B41,BCR!$1:$1,0))),LZ41),"")</f>
        <v>63.899613899613897</v>
      </c>
      <c r="MB41" s="59">
        <f>+IFERROR(IF(ISTEXT(MB$5)=FALSE,(INDEX(BCR!$1:$1048576,MATCH('Estadísticas BCR'!MB$5,BCR!$A:$A,0),MATCH('Estadísticas BCR'!$B41,BCR!$1:$1,0))),MA41),"")</f>
        <v>64.539007092198602</v>
      </c>
      <c r="MC41" s="60">
        <f>+IFERROR(IF(ISTEXT(MC$5)=FALSE,(INDEX(BCR!$1:$1048576,MATCH('Estadísticas BCR'!MC$5,BCR!$A:$A,0),MATCH('Estadísticas BCR'!$B41,BCR!$1:$1,0))),MB41),"")</f>
        <v>64.539007092198602</v>
      </c>
      <c r="MD41" s="59">
        <f>+IFERROR(IF(ISTEXT(MD$5)=FALSE,(INDEX(BCR!$1:$1048576,MATCH('Estadísticas BCR'!MD$5,BCR!$A:$A,0),MATCH('Estadísticas BCR'!$B41,BCR!$1:$1,0))),MC41),"")</f>
        <v>64.807692307692307</v>
      </c>
      <c r="ME41" s="59">
        <f>+IFERROR(IF(ISTEXT(ME$5)=FALSE,(INDEX(BCR!$1:$1048576,MATCH('Estadísticas BCR'!ME$5,BCR!$A:$A,0),MATCH('Estadísticas BCR'!$B41,BCR!$1:$1,0))),MD41),"")</f>
        <v>59.727626459143998</v>
      </c>
      <c r="MF41" s="59">
        <f>+IFERROR(IF(ISTEXT(MF$5)=FALSE,(INDEX(BCR!$1:$1048576,MATCH('Estadísticas BCR'!MF$5,BCR!$A:$A,0),MATCH('Estadísticas BCR'!$B41,BCR!$1:$1,0))),ME41),"")</f>
        <v>59.962406015037601</v>
      </c>
      <c r="MG41" s="59" t="str">
        <f>+IFERROR(IF(ISTEXT(MG$5)=FALSE,(INDEX(BCR!$1:$1048576,MATCH('Estadísticas BCR'!MG$5,BCR!$A:$A,0),MATCH('Estadísticas BCR'!$B41,BCR!$1:$1,0))),MF41),"")</f>
        <v/>
      </c>
      <c r="MH41" s="59" t="str">
        <f>+IFERROR(IF(ISTEXT(MH$5)=FALSE,(INDEX(BCR!$1:$1048576,MATCH('Estadísticas BCR'!MH$5,BCR!$A:$A,0),MATCH('Estadísticas BCR'!$B41,BCR!$1:$1,0))),MG41),"")</f>
        <v/>
      </c>
      <c r="MI41" s="59" t="str">
        <f>+IFERROR(IF(ISTEXT(MI$5)=FALSE,(INDEX(BCR!$1:$1048576,MATCH('Estadísticas BCR'!MI$5,BCR!$A:$A,0),MATCH('Estadísticas BCR'!$B41,BCR!$1:$1,0))),MH41),"")</f>
        <v/>
      </c>
      <c r="MJ41" s="59" t="str">
        <f>+IFERROR(IF(ISTEXT(MJ$5)=FALSE,(INDEX(BCR!$1:$1048576,MATCH('Estadísticas BCR'!MJ$5,BCR!$A:$A,0),MATCH('Estadísticas BCR'!$B41,BCR!$1:$1,0))),MI41),"")</f>
        <v/>
      </c>
      <c r="MK41" s="59" t="str">
        <f>+IFERROR(IF(ISTEXT(MK$5)=FALSE,(INDEX(BCR!$1:$1048576,MATCH('Estadísticas BCR'!MK$5,BCR!$A:$A,0),MATCH('Estadísticas BCR'!$B41,BCR!$1:$1,0))),MJ41),"")</f>
        <v/>
      </c>
      <c r="ML41" s="59" t="str">
        <f>+IFERROR(IF(ISTEXT(ML$5)=FALSE,(INDEX(BCR!$1:$1048576,MATCH('Estadísticas BCR'!ML$5,BCR!$A:$A,0),MATCH('Estadísticas BCR'!$B41,BCR!$1:$1,0))),MK41),"")</f>
        <v/>
      </c>
      <c r="MM41" s="59" t="str">
        <f>+IFERROR(IF(ISTEXT(MM$5)=FALSE,(INDEX(BCR!$1:$1048576,MATCH('Estadísticas BCR'!MM$5,BCR!$A:$A,0),MATCH('Estadísticas BCR'!$B41,BCR!$1:$1,0))),ML41),"")</f>
        <v/>
      </c>
      <c r="MN41" s="59" t="str">
        <f>+IFERROR(IF(ISTEXT(MN$5)=FALSE,(INDEX(BCR!$1:$1048576,MATCH('Estadísticas BCR'!MN$5,BCR!$A:$A,0),MATCH('Estadísticas BCR'!$B41,BCR!$1:$1,0))),MM41),"")</f>
        <v/>
      </c>
      <c r="MO41" s="59" t="str">
        <f>+IFERROR(IF(ISTEXT(MO$5)=FALSE,(INDEX(BCR!$1:$1048576,MATCH('Estadísticas BCR'!MO$5,BCR!$A:$A,0),MATCH('Estadísticas BCR'!$B41,BCR!$1:$1,0))),MN41),"")</f>
        <v/>
      </c>
      <c r="MP41" s="60" t="str">
        <f>+IFERROR(IF(ISTEXT(MP$5)=FALSE,(INDEX(BCR!$1:$1048576,MATCH('Estadísticas BCR'!MP$5,BCR!$A:$A,0),MATCH('Estadísticas BCR'!$B41,BCR!$1:$1,0))),MO41),"")</f>
        <v/>
      </c>
    </row>
    <row r="42" spans="1:354" outlineLevel="1">
      <c r="C42" s="309" t="s">
        <v>285</v>
      </c>
      <c r="D42" s="104"/>
      <c r="E42" s="104"/>
      <c r="F42" s="104"/>
      <c r="G42" s="104"/>
      <c r="H42" s="104"/>
      <c r="I42" s="104"/>
      <c r="J42" s="104"/>
      <c r="K42" s="104"/>
      <c r="L42" s="104"/>
      <c r="M42" s="104"/>
      <c r="N42" s="104"/>
      <c r="O42" s="104"/>
      <c r="P42" s="60"/>
      <c r="Q42" s="104"/>
      <c r="R42" s="104"/>
      <c r="S42" s="104"/>
      <c r="T42" s="104"/>
      <c r="U42" s="104"/>
      <c r="V42" s="104"/>
      <c r="W42" s="104"/>
      <c r="X42" s="104"/>
      <c r="Y42" s="104"/>
      <c r="Z42" s="104"/>
      <c r="AA42" s="104"/>
      <c r="AB42" s="104"/>
      <c r="AC42" s="60"/>
      <c r="AD42" s="59"/>
      <c r="AE42" s="59"/>
      <c r="AF42" s="59"/>
      <c r="AG42" s="59"/>
      <c r="AH42" s="59"/>
      <c r="AI42" s="59"/>
      <c r="AJ42" s="59"/>
      <c r="AK42" s="59"/>
      <c r="AL42" s="59"/>
      <c r="AM42" s="59"/>
      <c r="AN42" s="59"/>
      <c r="AO42" s="59"/>
      <c r="AP42" s="60"/>
      <c r="AQ42" s="59"/>
      <c r="AR42" s="59"/>
      <c r="AS42" s="59"/>
      <c r="AT42" s="59"/>
      <c r="AU42" s="59"/>
      <c r="AV42" s="59"/>
      <c r="AW42" s="59"/>
      <c r="AX42" s="59"/>
      <c r="AY42" s="59"/>
      <c r="AZ42" s="59"/>
      <c r="BA42" s="59"/>
      <c r="BB42" s="59"/>
      <c r="BC42" s="60"/>
      <c r="BD42" s="59"/>
      <c r="BE42" s="59"/>
      <c r="BF42" s="59"/>
      <c r="BG42" s="59"/>
      <c r="BH42" s="59"/>
      <c r="BI42" s="59"/>
      <c r="BJ42" s="59"/>
      <c r="BK42" s="59"/>
      <c r="BL42" s="59"/>
      <c r="BM42" s="59"/>
      <c r="BN42" s="59"/>
      <c r="BO42" s="59"/>
      <c r="BP42" s="60"/>
      <c r="BQ42" s="59"/>
      <c r="BR42" s="59"/>
      <c r="BS42" s="59"/>
      <c r="BT42" s="59"/>
      <c r="BU42" s="59"/>
      <c r="BV42" s="59"/>
      <c r="BW42" s="59"/>
      <c r="BX42" s="59"/>
      <c r="BY42" s="59"/>
      <c r="BZ42" s="59"/>
      <c r="CA42" s="59"/>
      <c r="CB42" s="59"/>
      <c r="CC42" s="60"/>
      <c r="CD42" s="59"/>
      <c r="CE42" s="59"/>
      <c r="CF42" s="59"/>
      <c r="CG42" s="59"/>
      <c r="CH42" s="59"/>
      <c r="CI42" s="59"/>
      <c r="CJ42" s="59"/>
      <c r="CK42" s="59"/>
      <c r="CL42" s="59"/>
      <c r="CM42" s="59"/>
      <c r="CN42" s="59"/>
      <c r="CO42" s="59"/>
      <c r="CP42" s="60"/>
      <c r="CQ42" s="59"/>
      <c r="CR42" s="59"/>
      <c r="CS42" s="59"/>
      <c r="CT42" s="59"/>
      <c r="CU42" s="59"/>
      <c r="CV42" s="59"/>
      <c r="CW42" s="59"/>
      <c r="CX42" s="59"/>
      <c r="CY42" s="59"/>
      <c r="CZ42" s="59"/>
      <c r="DA42" s="59"/>
      <c r="DB42" s="59"/>
      <c r="DC42" s="60"/>
      <c r="DD42" s="59"/>
      <c r="DE42" s="59"/>
      <c r="DF42" s="59"/>
      <c r="DG42" s="59"/>
      <c r="DH42" s="59"/>
      <c r="DI42" s="59"/>
      <c r="DJ42" s="59"/>
      <c r="DK42" s="59"/>
      <c r="DL42" s="59"/>
      <c r="DM42" s="59"/>
      <c r="DN42" s="59"/>
      <c r="DO42" s="59"/>
      <c r="DP42" s="60"/>
      <c r="DQ42" s="59"/>
      <c r="DR42" s="59"/>
      <c r="DS42" s="59"/>
      <c r="DT42" s="59"/>
      <c r="DU42" s="59"/>
      <c r="DV42" s="59"/>
      <c r="DW42" s="59"/>
      <c r="DX42" s="59"/>
      <c r="DY42" s="59"/>
      <c r="DZ42" s="59"/>
      <c r="EA42" s="59"/>
      <c r="EB42" s="59"/>
      <c r="EC42" s="60"/>
      <c r="ED42" s="59"/>
      <c r="EE42" s="59"/>
      <c r="EF42" s="59"/>
      <c r="EG42" s="59"/>
      <c r="EH42" s="59"/>
      <c r="EI42" s="59"/>
      <c r="EJ42" s="59"/>
      <c r="EK42" s="59"/>
      <c r="EL42" s="59"/>
      <c r="EM42" s="59"/>
      <c r="EN42" s="59"/>
      <c r="EO42" s="59"/>
      <c r="EP42" s="60"/>
      <c r="EQ42" s="59"/>
      <c r="ER42" s="59"/>
      <c r="ES42" s="59"/>
      <c r="ET42" s="59"/>
      <c r="EU42" s="59"/>
      <c r="EV42" s="59"/>
      <c r="EW42" s="59"/>
      <c r="EX42" s="59"/>
      <c r="EY42" s="59"/>
      <c r="EZ42" s="59"/>
      <c r="FA42" s="59"/>
      <c r="FB42" s="59"/>
      <c r="FC42" s="60"/>
      <c r="FD42" s="59"/>
      <c r="FE42" s="59"/>
      <c r="FF42" s="59"/>
      <c r="FG42" s="59"/>
      <c r="FH42" s="59"/>
      <c r="FI42" s="59"/>
      <c r="FJ42" s="59"/>
      <c r="FK42" s="59"/>
      <c r="FL42" s="59"/>
      <c r="FM42" s="59"/>
      <c r="FN42" s="59"/>
      <c r="FO42" s="59"/>
      <c r="FP42" s="60"/>
      <c r="FQ42" s="59"/>
      <c r="FR42" s="59"/>
      <c r="FS42" s="59"/>
      <c r="FT42" s="59"/>
      <c r="FU42" s="59"/>
      <c r="FV42" s="59"/>
      <c r="FW42" s="59"/>
      <c r="FX42" s="59"/>
      <c r="FY42" s="59"/>
      <c r="FZ42" s="59"/>
      <c r="GA42" s="59"/>
      <c r="GB42" s="59"/>
      <c r="GC42" s="60"/>
      <c r="GD42" s="59"/>
      <c r="GE42" s="59"/>
      <c r="GF42" s="59"/>
      <c r="GG42" s="59"/>
      <c r="GH42" s="59"/>
      <c r="GI42" s="59"/>
      <c r="GJ42" s="59"/>
      <c r="GK42" s="59"/>
      <c r="GL42" s="59"/>
      <c r="GM42" s="59"/>
      <c r="GN42" s="59"/>
      <c r="GO42" s="59"/>
      <c r="GP42" s="60"/>
      <c r="GQ42" s="59"/>
      <c r="GR42" s="59"/>
      <c r="GS42" s="59"/>
      <c r="GT42" s="59"/>
      <c r="GU42" s="59"/>
      <c r="GV42" s="59"/>
      <c r="GW42" s="59"/>
      <c r="GX42" s="59"/>
      <c r="GY42" s="59"/>
      <c r="GZ42" s="59"/>
      <c r="HA42" s="59"/>
      <c r="HB42" s="59"/>
      <c r="HC42" s="60"/>
      <c r="HD42" s="59"/>
      <c r="HE42" s="59"/>
      <c r="HF42" s="59"/>
      <c r="HG42" s="59"/>
      <c r="HH42" s="59"/>
      <c r="HI42" s="59"/>
      <c r="HJ42" s="59"/>
      <c r="HK42" s="59"/>
      <c r="HL42" s="59"/>
      <c r="HM42" s="59"/>
      <c r="HN42" s="59"/>
      <c r="HO42" s="59"/>
      <c r="HP42" s="60"/>
      <c r="HQ42" s="59"/>
      <c r="HR42" s="59"/>
      <c r="HS42" s="59"/>
      <c r="HT42" s="59"/>
      <c r="HU42" s="59"/>
      <c r="HV42" s="59"/>
      <c r="HW42" s="59"/>
      <c r="HX42" s="59"/>
      <c r="HY42" s="59"/>
      <c r="HZ42" s="59"/>
      <c r="IA42" s="59"/>
      <c r="IB42" s="59"/>
      <c r="IC42" s="60"/>
      <c r="ID42" s="59"/>
      <c r="IE42" s="59"/>
      <c r="IF42" s="59"/>
      <c r="IG42" s="59"/>
      <c r="IH42" s="59"/>
      <c r="II42" s="59"/>
      <c r="IJ42" s="59"/>
      <c r="IK42" s="59"/>
      <c r="IL42" s="59"/>
      <c r="IM42" s="59"/>
      <c r="IN42" s="59"/>
      <c r="IO42" s="59"/>
      <c r="IP42" s="60"/>
      <c r="IQ42" s="59"/>
      <c r="IR42" s="59"/>
      <c r="IS42" s="59"/>
      <c r="IT42" s="59"/>
      <c r="IU42" s="59"/>
      <c r="IV42" s="59"/>
      <c r="IW42" s="59"/>
      <c r="IX42" s="59"/>
      <c r="IY42" s="59"/>
      <c r="IZ42" s="59"/>
      <c r="JA42" s="59"/>
      <c r="JB42" s="59"/>
      <c r="JC42" s="60"/>
      <c r="JD42" s="59"/>
      <c r="JE42" s="59"/>
      <c r="JF42" s="59"/>
      <c r="JG42" s="59"/>
      <c r="JH42" s="59"/>
      <c r="JI42" s="59"/>
      <c r="JJ42" s="59"/>
      <c r="JK42" s="59"/>
      <c r="JL42" s="59"/>
      <c r="JM42" s="59"/>
      <c r="JN42" s="59"/>
      <c r="JO42" s="59"/>
      <c r="JP42" s="60"/>
      <c r="JQ42" s="59"/>
      <c r="JR42" s="59"/>
      <c r="JS42" s="59"/>
      <c r="JT42" s="59"/>
      <c r="JU42" s="59"/>
      <c r="JV42" s="59"/>
      <c r="JW42" s="59"/>
      <c r="JX42" s="59"/>
      <c r="JY42" s="59"/>
      <c r="JZ42" s="59"/>
      <c r="KA42" s="59"/>
      <c r="KB42" s="59"/>
      <c r="KC42" s="60"/>
      <c r="KD42" s="59"/>
      <c r="KE42" s="59"/>
      <c r="KF42" s="59"/>
      <c r="KG42" s="59"/>
      <c r="KH42" s="59"/>
      <c r="KI42" s="59"/>
      <c r="KJ42" s="59"/>
      <c r="KK42" s="59"/>
      <c r="KL42" s="59"/>
      <c r="KM42" s="59"/>
      <c r="KN42" s="59"/>
      <c r="KO42" s="59"/>
      <c r="KP42" s="60"/>
      <c r="KQ42" s="59"/>
      <c r="KR42" s="59"/>
      <c r="KS42" s="59"/>
      <c r="KT42" s="59"/>
      <c r="KU42" s="59"/>
      <c r="KV42" s="59"/>
      <c r="KW42" s="59"/>
      <c r="KX42" s="59"/>
      <c r="KY42" s="59"/>
      <c r="KZ42" s="59"/>
      <c r="LA42" s="59"/>
      <c r="LB42" s="59"/>
      <c r="LC42" s="60"/>
      <c r="LD42" s="59"/>
      <c r="LE42" s="59"/>
      <c r="LF42" s="59"/>
      <c r="LG42" s="59"/>
      <c r="LH42" s="59"/>
      <c r="LI42" s="59"/>
      <c r="LJ42" s="59"/>
      <c r="LK42" s="59"/>
      <c r="LL42" s="59"/>
      <c r="LM42" s="59"/>
      <c r="LN42" s="59"/>
      <c r="LO42" s="59"/>
      <c r="LP42" s="60"/>
      <c r="LQ42" s="59"/>
      <c r="LR42" s="59"/>
      <c r="LS42" s="59"/>
      <c r="LT42" s="59"/>
      <c r="LU42" s="59"/>
      <c r="LV42" s="59"/>
      <c r="LW42" s="59"/>
      <c r="LX42" s="59"/>
      <c r="LY42" s="59"/>
      <c r="LZ42" s="59"/>
      <c r="MA42" s="59"/>
      <c r="MB42" s="59"/>
      <c r="MC42" s="60"/>
      <c r="MD42" s="59"/>
      <c r="ME42" s="59"/>
      <c r="MF42" s="59"/>
      <c r="MG42" s="59"/>
      <c r="MH42" s="59"/>
      <c r="MI42" s="59"/>
      <c r="MJ42" s="59"/>
      <c r="MK42" s="59"/>
      <c r="ML42" s="59"/>
      <c r="MM42" s="59"/>
      <c r="MN42" s="59"/>
      <c r="MO42" s="59"/>
      <c r="MP42" s="60"/>
    </row>
    <row r="43" spans="1:354" s="117" customFormat="1" outlineLevel="1">
      <c r="A43" s="5"/>
      <c r="B43" s="9" t="s">
        <v>35</v>
      </c>
      <c r="C43" s="126" t="s">
        <v>286</v>
      </c>
      <c r="D43" s="104">
        <f>+IFERROR(IF(ISTEXT(D$5)=FALSE,(INDEX(BCR!$1:$1048576,MATCH('Estadísticas BCR'!D$5,BCR!$A:$A,0),MATCH('Estadísticas BCR'!$B43,BCR!$1:$1,0))),AVERAGE(#REF!)),"")</f>
        <v>0</v>
      </c>
      <c r="E43" s="104">
        <f>+IFERROR(IF(ISTEXT(E$5)=FALSE,(INDEX(BCR!$1:$1048576,MATCH('Estadísticas BCR'!E$5,BCR!$A:$A,0),MATCH('Estadísticas BCR'!$B43,BCR!$1:$1,0))),AVERAGE(#REF!)),"")</f>
        <v>0</v>
      </c>
      <c r="F43" s="104">
        <f>+IFERROR(IF(ISTEXT(F$5)=FALSE,(INDEX(BCR!$1:$1048576,MATCH('Estadísticas BCR'!F$5,BCR!$A:$A,0),MATCH('Estadísticas BCR'!$B43,BCR!$1:$1,0))),AVERAGE(#REF!)),"")</f>
        <v>0</v>
      </c>
      <c r="G43" s="104" t="str">
        <f>+IFERROR(IF(ISTEXT(G$5)=FALSE,(INDEX(BCR!$1:$1048576,MATCH('Estadísticas BCR'!G$5,BCR!$A:$A,0),MATCH('Estadísticas BCR'!$B43,BCR!$1:$1,0))),AVERAGE(#REF!)),"")</f>
        <v/>
      </c>
      <c r="H43" s="104">
        <f>+IFERROR(IF(ISTEXT(H$5)=FALSE,(INDEX(BCR!$1:$1048576,MATCH('Estadísticas BCR'!H$5,BCR!$A:$A,0),MATCH('Estadísticas BCR'!$B43,BCR!$1:$1,0))),AVERAGE(#REF!)),"")</f>
        <v>0</v>
      </c>
      <c r="I43" s="104">
        <f>+IFERROR(IF(ISTEXT(I$5)=FALSE,(INDEX(BCR!$1:$1048576,MATCH('Estadísticas BCR'!I$5,BCR!$A:$A,0),MATCH('Estadísticas BCR'!$B43,BCR!$1:$1,0))),AVERAGE(#REF!)),"")</f>
        <v>0</v>
      </c>
      <c r="J43" s="104">
        <f>+IFERROR(IF(ISTEXT(J$5)=FALSE,(INDEX(BCR!$1:$1048576,MATCH('Estadísticas BCR'!J$5,BCR!$A:$A,0),MATCH('Estadísticas BCR'!$B43,BCR!$1:$1,0))),AVERAGE(#REF!)),"")</f>
        <v>0</v>
      </c>
      <c r="K43" s="104">
        <f>+IFERROR(IF(ISTEXT(K$5)=FALSE,(INDEX(BCR!$1:$1048576,MATCH('Estadísticas BCR'!K$5,BCR!$A:$A,0),MATCH('Estadísticas BCR'!$B43,BCR!$1:$1,0))),AVERAGE(#REF!)),"")</f>
        <v>0</v>
      </c>
      <c r="L43" s="104">
        <f>+IFERROR(IF(ISTEXT(L$5)=FALSE,(INDEX(BCR!$1:$1048576,MATCH('Estadísticas BCR'!L$5,BCR!$A:$A,0),MATCH('Estadísticas BCR'!$B43,BCR!$1:$1,0))),AVERAGE(#REF!)),"")</f>
        <v>0</v>
      </c>
      <c r="M43" s="104">
        <f>+IFERROR(IF(ISTEXT(M$5)=FALSE,(INDEX(BCR!$1:$1048576,MATCH('Estadísticas BCR'!M$5,BCR!$A:$A,0),MATCH('Estadísticas BCR'!$B43,BCR!$1:$1,0))),AVERAGE(#REF!)),"")</f>
        <v>0</v>
      </c>
      <c r="N43" s="104">
        <f>+IFERROR(IF(ISTEXT(N$5)=FALSE,(INDEX(BCR!$1:$1048576,MATCH('Estadísticas BCR'!N$5,BCR!$A:$A,0),MATCH('Estadísticas BCR'!$B43,BCR!$1:$1,0))),AVERAGE(#REF!)),"")</f>
        <v>0</v>
      </c>
      <c r="O43" s="104">
        <f>+IFERROR(IF(ISTEXT(O$5)=FALSE,(INDEX(BCR!$1:$1048576,MATCH('Estadísticas BCR'!O$5,BCR!$A:$A,0),MATCH('Estadísticas BCR'!$B43,BCR!$1:$1,0))),AVERAGE(#REF!)),"")</f>
        <v>0</v>
      </c>
      <c r="P43" s="60">
        <f>+IFERROR(IF(ISTEXT(P$5)=FALSE,(INDEX(BCR!$1:$1048576,MATCH('Estadísticas BCR'!P$5,BCR!$A:$A,0),MATCH('Estadísticas BCR'!$B43,BCR!$1:$1,0))),AVERAGE(D43:O43)),"")</f>
        <v>0</v>
      </c>
      <c r="Q43" s="104">
        <f>+IFERROR(IF(ISTEXT(Q$5)=FALSE,(INDEX(BCR!$1:$1048576,MATCH('Estadísticas BCR'!Q$5,BCR!$A:$A,0),MATCH('Estadísticas BCR'!$B43,BCR!$1:$1,0))),AVERAGE(#REF!)),"")</f>
        <v>0</v>
      </c>
      <c r="R43" s="104">
        <f>+IFERROR(IF(ISTEXT(R$5)=FALSE,(INDEX(BCR!$1:$1048576,MATCH('Estadísticas BCR'!R$5,BCR!$A:$A,0),MATCH('Estadísticas BCR'!$B43,BCR!$1:$1,0))),AVERAGE(#REF!)),"")</f>
        <v>0</v>
      </c>
      <c r="S43" s="104">
        <f>+IFERROR(IF(ISTEXT(S$5)=FALSE,(INDEX(BCR!$1:$1048576,MATCH('Estadísticas BCR'!S$5,BCR!$A:$A,0),MATCH('Estadísticas BCR'!$B43,BCR!$1:$1,0))),AVERAGE(#REF!)),"")</f>
        <v>0</v>
      </c>
      <c r="T43" s="104">
        <f>+IFERROR(IF(ISTEXT(T$5)=FALSE,(INDEX(BCR!$1:$1048576,MATCH('Estadísticas BCR'!T$5,BCR!$A:$A,0),MATCH('Estadísticas BCR'!$B43,BCR!$1:$1,0))),AVERAGE(#REF!)),"")</f>
        <v>0</v>
      </c>
      <c r="U43" s="104">
        <f>+IFERROR(IF(ISTEXT(U$5)=FALSE,(INDEX(BCR!$1:$1048576,MATCH('Estadísticas BCR'!U$5,BCR!$A:$A,0),MATCH('Estadísticas BCR'!$B43,BCR!$1:$1,0))),AVERAGE(#REF!)),"")</f>
        <v>0</v>
      </c>
      <c r="V43" s="104">
        <f>+IFERROR(IF(ISTEXT(V$5)=FALSE,(INDEX(BCR!$1:$1048576,MATCH('Estadísticas BCR'!V$5,BCR!$A:$A,0),MATCH('Estadísticas BCR'!$B43,BCR!$1:$1,0))),AVERAGE(#REF!)),"")</f>
        <v>0</v>
      </c>
      <c r="W43" s="104">
        <f>+IFERROR(IF(ISTEXT(W$5)=FALSE,(INDEX(BCR!$1:$1048576,MATCH('Estadísticas BCR'!W$5,BCR!$A:$A,0),MATCH('Estadísticas BCR'!$B43,BCR!$1:$1,0))),AVERAGE(#REF!)),"")</f>
        <v>0</v>
      </c>
      <c r="X43" s="104">
        <f>+IFERROR(IF(ISTEXT(X$5)=FALSE,(INDEX(BCR!$1:$1048576,MATCH('Estadísticas BCR'!X$5,BCR!$A:$A,0),MATCH('Estadísticas BCR'!$B43,BCR!$1:$1,0))),AVERAGE(#REF!)),"")</f>
        <v>0</v>
      </c>
      <c r="Y43" s="104">
        <f>+IFERROR(IF(ISTEXT(Y$5)=FALSE,(INDEX(BCR!$1:$1048576,MATCH('Estadísticas BCR'!Y$5,BCR!$A:$A,0),MATCH('Estadísticas BCR'!$B43,BCR!$1:$1,0))),AVERAGE(#REF!)),"")</f>
        <v>0</v>
      </c>
      <c r="Z43" s="104">
        <f>+IFERROR(IF(ISTEXT(Z$5)=FALSE,(INDEX(BCR!$1:$1048576,MATCH('Estadísticas BCR'!Z$5,BCR!$A:$A,0),MATCH('Estadísticas BCR'!$B43,BCR!$1:$1,0))),AVERAGE(#REF!)),"")</f>
        <v>0</v>
      </c>
      <c r="AA43" s="104">
        <f>+IFERROR(IF(ISTEXT(AA$5)=FALSE,(INDEX(BCR!$1:$1048576,MATCH('Estadísticas BCR'!AA$5,BCR!$A:$A,0),MATCH('Estadísticas BCR'!$B43,BCR!$1:$1,0))),AVERAGE(#REF!)),"")</f>
        <v>0</v>
      </c>
      <c r="AB43" s="104">
        <f>+IFERROR(IF(ISTEXT(AB$5)=FALSE,(INDEX(BCR!$1:$1048576,MATCH('Estadísticas BCR'!AB$5,BCR!$A:$A,0),MATCH('Estadísticas BCR'!$B43,BCR!$1:$1,0))),AVERAGE(#REF!)),"")</f>
        <v>0</v>
      </c>
      <c r="AC43" s="60">
        <f>+IFERROR(IF(ISTEXT(AC$5)=FALSE,(INDEX(BCR!$1:$1048576,MATCH('Estadísticas BCR'!AC$5,BCR!$A:$A,0),MATCH('Estadísticas BCR'!$B43,BCR!$1:$1,0))),AVERAGE(Q43:AB43)),"")</f>
        <v>0</v>
      </c>
      <c r="AD43" s="59">
        <f>+IFERROR(IF(ISTEXT(AD$5)=FALSE,(INDEX(BCR!$1:$1048576,MATCH('Estadísticas BCR'!AD$5,BCR!$A:$A,0),MATCH('Estadísticas BCR'!$B43,BCR!$1:$1,0))),AVERAGE(#REF!)),"")</f>
        <v>0</v>
      </c>
      <c r="AE43" s="59">
        <f>+IFERROR(IF(ISTEXT(AE$5)=FALSE,(INDEX(BCR!$1:$1048576,MATCH('Estadísticas BCR'!AE$5,BCR!$A:$A,0),MATCH('Estadísticas BCR'!$B43,BCR!$1:$1,0))),AVERAGE(#REF!)),"")</f>
        <v>0</v>
      </c>
      <c r="AF43" s="59">
        <f>+IFERROR(IF(ISTEXT(AF$5)=FALSE,(INDEX(BCR!$1:$1048576,MATCH('Estadísticas BCR'!AF$5,BCR!$A:$A,0),MATCH('Estadísticas BCR'!$B43,BCR!$1:$1,0))),AVERAGE(#REF!)),"")</f>
        <v>0</v>
      </c>
      <c r="AG43" s="59">
        <f>+IFERROR(IF(ISTEXT(AG$5)=FALSE,(INDEX(BCR!$1:$1048576,MATCH('Estadísticas BCR'!AG$5,BCR!$A:$A,0),MATCH('Estadísticas BCR'!$B43,BCR!$1:$1,0))),AVERAGE(#REF!)),"")</f>
        <v>0</v>
      </c>
      <c r="AH43" s="59">
        <f>+IFERROR(IF(ISTEXT(AH$5)=FALSE,(INDEX(BCR!$1:$1048576,MATCH('Estadísticas BCR'!AH$5,BCR!$A:$A,0),MATCH('Estadísticas BCR'!$B43,BCR!$1:$1,0))),AVERAGE(#REF!)),"")</f>
        <v>0</v>
      </c>
      <c r="AI43" s="59">
        <f>+IFERROR(IF(ISTEXT(AI$5)=FALSE,(INDEX(BCR!$1:$1048576,MATCH('Estadísticas BCR'!AI$5,BCR!$A:$A,0),MATCH('Estadísticas BCR'!$B43,BCR!$1:$1,0))),AVERAGE(#REF!)),"")</f>
        <v>0</v>
      </c>
      <c r="AJ43" s="59">
        <f>+IFERROR(IF(ISTEXT(AJ$5)=FALSE,(INDEX(BCR!$1:$1048576,MATCH('Estadísticas BCR'!AJ$5,BCR!$A:$A,0),MATCH('Estadísticas BCR'!$B43,BCR!$1:$1,0))),AVERAGE(#REF!)),"")</f>
        <v>0</v>
      </c>
      <c r="AK43" s="59">
        <f>+IFERROR(IF(ISTEXT(AK$5)=FALSE,(INDEX(BCR!$1:$1048576,MATCH('Estadísticas BCR'!AK$5,BCR!$A:$A,0),MATCH('Estadísticas BCR'!$B43,BCR!$1:$1,0))),AVERAGE(#REF!)),"")</f>
        <v>0</v>
      </c>
      <c r="AL43" s="59">
        <f>+IFERROR(IF(ISTEXT(AL$5)=FALSE,(INDEX(BCR!$1:$1048576,MATCH('Estadísticas BCR'!AL$5,BCR!$A:$A,0),MATCH('Estadísticas BCR'!$B43,BCR!$1:$1,0))),AVERAGE(#REF!)),"")</f>
        <v>0</v>
      </c>
      <c r="AM43" s="59">
        <f>+IFERROR(IF(ISTEXT(AM$5)=FALSE,(INDEX(BCR!$1:$1048576,MATCH('Estadísticas BCR'!AM$5,BCR!$A:$A,0),MATCH('Estadísticas BCR'!$B43,BCR!$1:$1,0))),AVERAGE(#REF!)),"")</f>
        <v>0</v>
      </c>
      <c r="AN43" s="59">
        <f>+IFERROR(IF(ISTEXT(AN$5)=FALSE,(INDEX(BCR!$1:$1048576,MATCH('Estadísticas BCR'!AN$5,BCR!$A:$A,0),MATCH('Estadísticas BCR'!$B43,BCR!$1:$1,0))),AVERAGE(#REF!)),"")</f>
        <v>0</v>
      </c>
      <c r="AO43" s="59">
        <f>+IFERROR(IF(ISTEXT(AO$5)=FALSE,(INDEX(BCR!$1:$1048576,MATCH('Estadísticas BCR'!AO$5,BCR!$A:$A,0),MATCH('Estadísticas BCR'!$B43,BCR!$1:$1,0))),AVERAGE(#REF!)),"")</f>
        <v>0</v>
      </c>
      <c r="AP43" s="60">
        <f>+IFERROR(IF(ISTEXT(AP$5)=FALSE,(INDEX(BCR!$1:$1048576,MATCH('Estadísticas BCR'!AP$5,BCR!$A:$A,0),MATCH('Estadísticas BCR'!$B43,BCR!$1:$1,0))),AVERAGE(AD43:AO43)),"")</f>
        <v>0</v>
      </c>
      <c r="AQ43" s="59">
        <f>+IFERROR(IF(ISTEXT(AQ$5)=FALSE,(INDEX(BCR!$1:$1048576,MATCH('Estadísticas BCR'!AQ$5,BCR!$A:$A,0),MATCH('Estadísticas BCR'!$B43,BCR!$1:$1,0))),AVERAGE(#REF!)),"")</f>
        <v>0</v>
      </c>
      <c r="AR43" s="59">
        <f>+IFERROR(IF(ISTEXT(AR$5)=FALSE,(INDEX(BCR!$1:$1048576,MATCH('Estadísticas BCR'!AR$5,BCR!$A:$A,0),MATCH('Estadísticas BCR'!$B43,BCR!$1:$1,0))),AVERAGE(#REF!)),"")</f>
        <v>0</v>
      </c>
      <c r="AS43" s="59">
        <f>+IFERROR(IF(ISTEXT(AS$5)=FALSE,(INDEX(BCR!$1:$1048576,MATCH('Estadísticas BCR'!AS$5,BCR!$A:$A,0),MATCH('Estadísticas BCR'!$B43,BCR!$1:$1,0))),AVERAGE(#REF!)),"")</f>
        <v>0</v>
      </c>
      <c r="AT43" s="59">
        <f>+IFERROR(IF(ISTEXT(AT$5)=FALSE,(INDEX(BCR!$1:$1048576,MATCH('Estadísticas BCR'!AT$5,BCR!$A:$A,0),MATCH('Estadísticas BCR'!$B43,BCR!$1:$1,0))),AVERAGE(#REF!)),"")</f>
        <v>0</v>
      </c>
      <c r="AU43" s="59">
        <f>+IFERROR(IF(ISTEXT(AU$5)=FALSE,(INDEX(BCR!$1:$1048576,MATCH('Estadísticas BCR'!AU$5,BCR!$A:$A,0),MATCH('Estadísticas BCR'!$B43,BCR!$1:$1,0))),AVERAGE(#REF!)),"")</f>
        <v>0</v>
      </c>
      <c r="AV43" s="59">
        <f>+IFERROR(IF(ISTEXT(AV$5)=FALSE,(INDEX(BCR!$1:$1048576,MATCH('Estadísticas BCR'!AV$5,BCR!$A:$A,0),MATCH('Estadísticas BCR'!$B43,BCR!$1:$1,0))),AVERAGE(#REF!)),"")</f>
        <v>0</v>
      </c>
      <c r="AW43" s="59">
        <f>+IFERROR(IF(ISTEXT(AW$5)=FALSE,(INDEX(BCR!$1:$1048576,MATCH('Estadísticas BCR'!AW$5,BCR!$A:$A,0),MATCH('Estadísticas BCR'!$B43,BCR!$1:$1,0))),AVERAGE(#REF!)),"")</f>
        <v>0</v>
      </c>
      <c r="AX43" s="59">
        <f>+IFERROR(IF(ISTEXT(AX$5)=FALSE,(INDEX(BCR!$1:$1048576,MATCH('Estadísticas BCR'!AX$5,BCR!$A:$A,0),MATCH('Estadísticas BCR'!$B43,BCR!$1:$1,0))),AVERAGE(#REF!)),"")</f>
        <v>0</v>
      </c>
      <c r="AY43" s="59">
        <f>+IFERROR(IF(ISTEXT(AY$5)=FALSE,(INDEX(BCR!$1:$1048576,MATCH('Estadísticas BCR'!AY$5,BCR!$A:$A,0),MATCH('Estadísticas BCR'!$B43,BCR!$1:$1,0))),AVERAGE(#REF!)),"")</f>
        <v>0</v>
      </c>
      <c r="AZ43" s="59">
        <f>+IFERROR(IF(ISTEXT(AZ$5)=FALSE,(INDEX(BCR!$1:$1048576,MATCH('Estadísticas BCR'!AZ$5,BCR!$A:$A,0),MATCH('Estadísticas BCR'!$B43,BCR!$1:$1,0))),AVERAGE(#REF!)),"")</f>
        <v>0</v>
      </c>
      <c r="BA43" s="59">
        <f>+IFERROR(IF(ISTEXT(BA$5)=FALSE,(INDEX(BCR!$1:$1048576,MATCH('Estadísticas BCR'!BA$5,BCR!$A:$A,0),MATCH('Estadísticas BCR'!$B43,BCR!$1:$1,0))),AVERAGE(#REF!)),"")</f>
        <v>0</v>
      </c>
      <c r="BB43" s="59">
        <f>+IFERROR(IF(ISTEXT(BB$5)=FALSE,(INDEX(BCR!$1:$1048576,MATCH('Estadísticas BCR'!BB$5,BCR!$A:$A,0),MATCH('Estadísticas BCR'!$B43,BCR!$1:$1,0))),AVERAGE(#REF!)),"")</f>
        <v>0</v>
      </c>
      <c r="BC43" s="60">
        <f>+IFERROR(IF(ISTEXT(BC$5)=FALSE,(INDEX(BCR!$1:$1048576,MATCH('Estadísticas BCR'!BC$5,BCR!$A:$A,0),MATCH('Estadísticas BCR'!$B43,BCR!$1:$1,0))),AVERAGE(AQ43:BB43)),"")</f>
        <v>0</v>
      </c>
      <c r="BD43" s="59">
        <f>+IFERROR(IF(ISTEXT(BD$5)=FALSE,(INDEX(BCR!$1:$1048576,MATCH('Estadísticas BCR'!BD$5,BCR!$A:$A,0),MATCH('Estadísticas BCR'!$B43,BCR!$1:$1,0))),AVERAGE(#REF!)),"")</f>
        <v>0</v>
      </c>
      <c r="BE43" s="59">
        <f>+IFERROR(IF(ISTEXT(BE$5)=FALSE,(INDEX(BCR!$1:$1048576,MATCH('Estadísticas BCR'!BE$5,BCR!$A:$A,0),MATCH('Estadísticas BCR'!$B43,BCR!$1:$1,0))),AVERAGE(#REF!)),"")</f>
        <v>0</v>
      </c>
      <c r="BF43" s="59">
        <f>+IFERROR(IF(ISTEXT(BF$5)=FALSE,(INDEX(BCR!$1:$1048576,MATCH('Estadísticas BCR'!BF$5,BCR!$A:$A,0),MATCH('Estadísticas BCR'!$B43,BCR!$1:$1,0))),AVERAGE(#REF!)),"")</f>
        <v>0</v>
      </c>
      <c r="BG43" s="59">
        <f>+IFERROR(IF(ISTEXT(BG$5)=FALSE,(INDEX(BCR!$1:$1048576,MATCH('Estadísticas BCR'!BG$5,BCR!$A:$A,0),MATCH('Estadísticas BCR'!$B43,BCR!$1:$1,0))),AVERAGE(#REF!)),"")</f>
        <v>0</v>
      </c>
      <c r="BH43" s="59">
        <f>+IFERROR(IF(ISTEXT(BH$5)=FALSE,(INDEX(BCR!$1:$1048576,MATCH('Estadísticas BCR'!BH$5,BCR!$A:$A,0),MATCH('Estadísticas BCR'!$B43,BCR!$1:$1,0))),AVERAGE(#REF!)),"")</f>
        <v>0</v>
      </c>
      <c r="BI43" s="59">
        <f>+IFERROR(IF(ISTEXT(BI$5)=FALSE,(INDEX(BCR!$1:$1048576,MATCH('Estadísticas BCR'!BI$5,BCR!$A:$A,0),MATCH('Estadísticas BCR'!$B43,BCR!$1:$1,0))),AVERAGE(#REF!)),"")</f>
        <v>0</v>
      </c>
      <c r="BJ43" s="59">
        <f>+IFERROR(IF(ISTEXT(BJ$5)=FALSE,(INDEX(BCR!$1:$1048576,MATCH('Estadísticas BCR'!BJ$5,BCR!$A:$A,0),MATCH('Estadísticas BCR'!$B43,BCR!$1:$1,0))),AVERAGE(#REF!)),"")</f>
        <v>0</v>
      </c>
      <c r="BK43" s="59">
        <f>+IFERROR(IF(ISTEXT(BK$5)=FALSE,(INDEX(BCR!$1:$1048576,MATCH('Estadísticas BCR'!BK$5,BCR!$A:$A,0),MATCH('Estadísticas BCR'!$B43,BCR!$1:$1,0))),AVERAGE(#REF!)),"")</f>
        <v>0</v>
      </c>
      <c r="BL43" s="59">
        <f>+IFERROR(IF(ISTEXT(BL$5)=FALSE,(INDEX(BCR!$1:$1048576,MATCH('Estadísticas BCR'!BL$5,BCR!$A:$A,0),MATCH('Estadísticas BCR'!$B43,BCR!$1:$1,0))),AVERAGE(#REF!)),"")</f>
        <v>0</v>
      </c>
      <c r="BM43" s="59">
        <f>+IFERROR(IF(ISTEXT(BM$5)=FALSE,(INDEX(BCR!$1:$1048576,MATCH('Estadísticas BCR'!BM$5,BCR!$A:$A,0),MATCH('Estadísticas BCR'!$B43,BCR!$1:$1,0))),AVERAGE(#REF!)),"")</f>
        <v>0</v>
      </c>
      <c r="BN43" s="59">
        <f>+IFERROR(IF(ISTEXT(BN$5)=FALSE,(INDEX(BCR!$1:$1048576,MATCH('Estadísticas BCR'!BN$5,BCR!$A:$A,0),MATCH('Estadísticas BCR'!$B43,BCR!$1:$1,0))),AVERAGE(#REF!)),"")</f>
        <v>0</v>
      </c>
      <c r="BO43" s="59">
        <f>+IFERROR(IF(ISTEXT(BO$5)=FALSE,(INDEX(BCR!$1:$1048576,MATCH('Estadísticas BCR'!BO$5,BCR!$A:$A,0),MATCH('Estadísticas BCR'!$B43,BCR!$1:$1,0))),AVERAGE(#REF!)),"")</f>
        <v>0</v>
      </c>
      <c r="BP43" s="60">
        <f>+IFERROR(IF(ISTEXT(BP$5)=FALSE,(INDEX(BCR!$1:$1048576,MATCH('Estadísticas BCR'!BP$5,BCR!$A:$A,0),MATCH('Estadísticas BCR'!$B43,BCR!$1:$1,0))),AVERAGE(BD43:BO43)),"")</f>
        <v>0</v>
      </c>
      <c r="BQ43" s="59">
        <f>+IFERROR(IF(ISTEXT(BQ$5)=FALSE,(INDEX(BCR!$1:$1048576,MATCH('Estadísticas BCR'!BQ$5,BCR!$A:$A,0),MATCH('Estadísticas BCR'!$B43,BCR!$1:$1,0))),AVERAGE(#REF!)),"")</f>
        <v>0</v>
      </c>
      <c r="BR43" s="59">
        <f>+IFERROR(IF(ISTEXT(BR$5)=FALSE,(INDEX(BCR!$1:$1048576,MATCH('Estadísticas BCR'!BR$5,BCR!$A:$A,0),MATCH('Estadísticas BCR'!$B43,BCR!$1:$1,0))),AVERAGE(#REF!)),"")</f>
        <v>0</v>
      </c>
      <c r="BS43" s="59">
        <f>+IFERROR(IF(ISTEXT(BS$5)=FALSE,(INDEX(BCR!$1:$1048576,MATCH('Estadísticas BCR'!BS$5,BCR!$A:$A,0),MATCH('Estadísticas BCR'!$B43,BCR!$1:$1,0))),AVERAGE(#REF!)),"")</f>
        <v>0</v>
      </c>
      <c r="BT43" s="59">
        <f>+IFERROR(IF(ISTEXT(BT$5)=FALSE,(INDEX(BCR!$1:$1048576,MATCH('Estadísticas BCR'!BT$5,BCR!$A:$A,0),MATCH('Estadísticas BCR'!$B43,BCR!$1:$1,0))),AVERAGE(#REF!)),"")</f>
        <v>0</v>
      </c>
      <c r="BU43" s="59">
        <f>+IFERROR(IF(ISTEXT(BU$5)=FALSE,(INDEX(BCR!$1:$1048576,MATCH('Estadísticas BCR'!BU$5,BCR!$A:$A,0),MATCH('Estadísticas BCR'!$B43,BCR!$1:$1,0))),AVERAGE(#REF!)),"")</f>
        <v>0</v>
      </c>
      <c r="BV43" s="59">
        <f>+IFERROR(IF(ISTEXT(BV$5)=FALSE,(INDEX(BCR!$1:$1048576,MATCH('Estadísticas BCR'!BV$5,BCR!$A:$A,0),MATCH('Estadísticas BCR'!$B43,BCR!$1:$1,0))),AVERAGE(#REF!)),"")</f>
        <v>0</v>
      </c>
      <c r="BW43" s="59">
        <f>+IFERROR(IF(ISTEXT(BW$5)=FALSE,(INDEX(BCR!$1:$1048576,MATCH('Estadísticas BCR'!BW$5,BCR!$A:$A,0),MATCH('Estadísticas BCR'!$B43,BCR!$1:$1,0))),AVERAGE(#REF!)),"")</f>
        <v>0</v>
      </c>
      <c r="BX43" s="59">
        <f>+IFERROR(IF(ISTEXT(BX$5)=FALSE,(INDEX(BCR!$1:$1048576,MATCH('Estadísticas BCR'!BX$5,BCR!$A:$A,0),MATCH('Estadísticas BCR'!$B43,BCR!$1:$1,0))),AVERAGE(#REF!)),"")</f>
        <v>0</v>
      </c>
      <c r="BY43" s="59">
        <f>+IFERROR(IF(ISTEXT(BY$5)=FALSE,(INDEX(BCR!$1:$1048576,MATCH('Estadísticas BCR'!BY$5,BCR!$A:$A,0),MATCH('Estadísticas BCR'!$B43,BCR!$1:$1,0))),AVERAGE(#REF!)),"")</f>
        <v>0</v>
      </c>
      <c r="BZ43" s="59">
        <f>+IFERROR(IF(ISTEXT(BZ$5)=FALSE,(INDEX(BCR!$1:$1048576,MATCH('Estadísticas BCR'!BZ$5,BCR!$A:$A,0),MATCH('Estadísticas BCR'!$B43,BCR!$1:$1,0))),AVERAGE(#REF!)),"")</f>
        <v>0</v>
      </c>
      <c r="CA43" s="59">
        <f>+IFERROR(IF(ISTEXT(CA$5)=FALSE,(INDEX(BCR!$1:$1048576,MATCH('Estadísticas BCR'!CA$5,BCR!$A:$A,0),MATCH('Estadísticas BCR'!$B43,BCR!$1:$1,0))),AVERAGE(#REF!)),"")</f>
        <v>0</v>
      </c>
      <c r="CB43" s="59">
        <f>+IFERROR(IF(ISTEXT(CB$5)=FALSE,(INDEX(BCR!$1:$1048576,MATCH('Estadísticas BCR'!CB$5,BCR!$A:$A,0),MATCH('Estadísticas BCR'!$B43,BCR!$1:$1,0))),AVERAGE(#REF!)),"")</f>
        <v>0</v>
      </c>
      <c r="CC43" s="60">
        <f>+IFERROR(IF(ISTEXT(CC$5)=FALSE,(INDEX(BCR!$1:$1048576,MATCH('Estadísticas BCR'!CC$5,BCR!$A:$A,0),MATCH('Estadísticas BCR'!$B43,BCR!$1:$1,0))),AVERAGE(BQ43:CB43)),"")</f>
        <v>0</v>
      </c>
      <c r="CD43" s="59">
        <f>+IFERROR(IF(ISTEXT(CD$5)=FALSE,(INDEX(BCR!$1:$1048576,MATCH('Estadísticas BCR'!CD$5,BCR!$A:$A,0),MATCH('Estadísticas BCR'!$B43,BCR!$1:$1,0))),AVERAGE(#REF!)),"")</f>
        <v>0</v>
      </c>
      <c r="CE43" s="59">
        <f>+IFERROR(IF(ISTEXT(CE$5)=FALSE,(INDEX(BCR!$1:$1048576,MATCH('Estadísticas BCR'!CE$5,BCR!$A:$A,0),MATCH('Estadísticas BCR'!$B43,BCR!$1:$1,0))),AVERAGE(#REF!)),"")</f>
        <v>0</v>
      </c>
      <c r="CF43" s="59">
        <f>+IFERROR(IF(ISTEXT(CF$5)=FALSE,(INDEX(BCR!$1:$1048576,MATCH('Estadísticas BCR'!CF$5,BCR!$A:$A,0),MATCH('Estadísticas BCR'!$B43,BCR!$1:$1,0))),AVERAGE(#REF!)),"")</f>
        <v>0</v>
      </c>
      <c r="CG43" s="59">
        <f>+IFERROR(IF(ISTEXT(CG$5)=FALSE,(INDEX(BCR!$1:$1048576,MATCH('Estadísticas BCR'!CG$5,BCR!$A:$A,0),MATCH('Estadísticas BCR'!$B43,BCR!$1:$1,0))),AVERAGE(#REF!)),"")</f>
        <v>0</v>
      </c>
      <c r="CH43" s="59">
        <f>+IFERROR(IF(ISTEXT(CH$5)=FALSE,(INDEX(BCR!$1:$1048576,MATCH('Estadísticas BCR'!CH$5,BCR!$A:$A,0),MATCH('Estadísticas BCR'!$B43,BCR!$1:$1,0))),AVERAGE(#REF!)),"")</f>
        <v>0</v>
      </c>
      <c r="CI43" s="59">
        <f>+IFERROR(IF(ISTEXT(CI$5)=FALSE,(INDEX(BCR!$1:$1048576,MATCH('Estadísticas BCR'!CI$5,BCR!$A:$A,0),MATCH('Estadísticas BCR'!$B43,BCR!$1:$1,0))),AVERAGE(#REF!)),"")</f>
        <v>0</v>
      </c>
      <c r="CJ43" s="59">
        <f>+IFERROR(IF(ISTEXT(CJ$5)=FALSE,(INDEX(BCR!$1:$1048576,MATCH('Estadísticas BCR'!CJ$5,BCR!$A:$A,0),MATCH('Estadísticas BCR'!$B43,BCR!$1:$1,0))),AVERAGE(#REF!)),"")</f>
        <v>0</v>
      </c>
      <c r="CK43" s="59">
        <f>+IFERROR(IF(ISTEXT(CK$5)=FALSE,(INDEX(BCR!$1:$1048576,MATCH('Estadísticas BCR'!CK$5,BCR!$A:$A,0),MATCH('Estadísticas BCR'!$B43,BCR!$1:$1,0))),AVERAGE(#REF!)),"")</f>
        <v>0</v>
      </c>
      <c r="CL43" s="59">
        <f>+IFERROR(IF(ISTEXT(CL$5)=FALSE,(INDEX(BCR!$1:$1048576,MATCH('Estadísticas BCR'!CL$5,BCR!$A:$A,0),MATCH('Estadísticas BCR'!$B43,BCR!$1:$1,0))),AVERAGE(#REF!)),"")</f>
        <v>0</v>
      </c>
      <c r="CM43" s="59">
        <f>+IFERROR(IF(ISTEXT(CM$5)=FALSE,(INDEX(BCR!$1:$1048576,MATCH('Estadísticas BCR'!CM$5,BCR!$A:$A,0),MATCH('Estadísticas BCR'!$B43,BCR!$1:$1,0))),AVERAGE(#REF!)),"")</f>
        <v>0</v>
      </c>
      <c r="CN43" s="59">
        <f>+IFERROR(IF(ISTEXT(CN$5)=FALSE,(INDEX(BCR!$1:$1048576,MATCH('Estadísticas BCR'!CN$5,BCR!$A:$A,0),MATCH('Estadísticas BCR'!$B43,BCR!$1:$1,0))),AVERAGE(#REF!)),"")</f>
        <v>0</v>
      </c>
      <c r="CO43" s="59">
        <f>+IFERROR(IF(ISTEXT(CO$5)=FALSE,(INDEX(BCR!$1:$1048576,MATCH('Estadísticas BCR'!CO$5,BCR!$A:$A,0),MATCH('Estadísticas BCR'!$B43,BCR!$1:$1,0))),AVERAGE(#REF!)),"")</f>
        <v>0</v>
      </c>
      <c r="CP43" s="60">
        <f>+IFERROR(IF(ISTEXT(CP$5)=FALSE,(INDEX(BCR!$1:$1048576,MATCH('Estadísticas BCR'!CP$5,BCR!$A:$A,0),MATCH('Estadísticas BCR'!$B43,BCR!$1:$1,0))),AVERAGE(CD43:CO43)),"")</f>
        <v>0</v>
      </c>
      <c r="CQ43" s="59">
        <f>+IFERROR(IF(ISTEXT(CQ$5)=FALSE,(INDEX(BCR!$1:$1048576,MATCH('Estadísticas BCR'!CQ$5,BCR!$A:$A,0),MATCH('Estadísticas BCR'!$B43,BCR!$1:$1,0))),AVERAGE(#REF!)),"")</f>
        <v>0</v>
      </c>
      <c r="CR43" s="59">
        <f>+IFERROR(IF(ISTEXT(CR$5)=FALSE,(INDEX(BCR!$1:$1048576,MATCH('Estadísticas BCR'!CR$5,BCR!$A:$A,0),MATCH('Estadísticas BCR'!$B43,BCR!$1:$1,0))),AVERAGE(#REF!)),"")</f>
        <v>0</v>
      </c>
      <c r="CS43" s="59">
        <f>+IFERROR(IF(ISTEXT(CS$5)=FALSE,(INDEX(BCR!$1:$1048576,MATCH('Estadísticas BCR'!CS$5,BCR!$A:$A,0),MATCH('Estadísticas BCR'!$B43,BCR!$1:$1,0))),AVERAGE(#REF!)),"")</f>
        <v>0</v>
      </c>
      <c r="CT43" s="59">
        <f>+IFERROR(IF(ISTEXT(CT$5)=FALSE,(INDEX(BCR!$1:$1048576,MATCH('Estadísticas BCR'!CT$5,BCR!$A:$A,0),MATCH('Estadísticas BCR'!$B43,BCR!$1:$1,0))),AVERAGE(#REF!)),"")</f>
        <v>0</v>
      </c>
      <c r="CU43" s="59">
        <f>+IFERROR(IF(ISTEXT(CU$5)=FALSE,(INDEX(BCR!$1:$1048576,MATCH('Estadísticas BCR'!CU$5,BCR!$A:$A,0),MATCH('Estadísticas BCR'!$B43,BCR!$1:$1,0))),AVERAGE(#REF!)),"")</f>
        <v>0</v>
      </c>
      <c r="CV43" s="59">
        <f>+IFERROR(IF(ISTEXT(CV$5)=FALSE,(INDEX(BCR!$1:$1048576,MATCH('Estadísticas BCR'!CV$5,BCR!$A:$A,0),MATCH('Estadísticas BCR'!$B43,BCR!$1:$1,0))),AVERAGE(#REF!)),"")</f>
        <v>0</v>
      </c>
      <c r="CW43" s="59">
        <f>+IFERROR(IF(ISTEXT(CW$5)=FALSE,(INDEX(BCR!$1:$1048576,MATCH('Estadísticas BCR'!CW$5,BCR!$A:$A,0),MATCH('Estadísticas BCR'!$B43,BCR!$1:$1,0))),AVERAGE(#REF!)),"")</f>
        <v>0</v>
      </c>
      <c r="CX43" s="59">
        <f>+IFERROR(IF(ISTEXT(CX$5)=FALSE,(INDEX(BCR!$1:$1048576,MATCH('Estadísticas BCR'!CX$5,BCR!$A:$A,0),MATCH('Estadísticas BCR'!$B43,BCR!$1:$1,0))),AVERAGE(#REF!)),"")</f>
        <v>0</v>
      </c>
      <c r="CY43" s="59">
        <f>+IFERROR(IF(ISTEXT(CY$5)=FALSE,(INDEX(BCR!$1:$1048576,MATCH('Estadísticas BCR'!CY$5,BCR!$A:$A,0),MATCH('Estadísticas BCR'!$B43,BCR!$1:$1,0))),AVERAGE(#REF!)),"")</f>
        <v>0</v>
      </c>
      <c r="CZ43" s="59">
        <f>+IFERROR(IF(ISTEXT(CZ$5)=FALSE,(INDEX(BCR!$1:$1048576,MATCH('Estadísticas BCR'!CZ$5,BCR!$A:$A,0),MATCH('Estadísticas BCR'!$B43,BCR!$1:$1,0))),AVERAGE(A43:CY43)),"")</f>
        <v>0</v>
      </c>
      <c r="DA43" s="59">
        <f>+IFERROR(IF(ISTEXT(DA$5)=FALSE,(INDEX(BCR!$1:$1048576,MATCH('Estadísticas BCR'!DA$5,BCR!$A:$A,0),MATCH('Estadísticas BCR'!$B43,BCR!$1:$1,0))),AVERAGE(B43:CZ43)),"")</f>
        <v>0</v>
      </c>
      <c r="DB43" s="59">
        <f>+IFERROR(IF(ISTEXT(DB$5)=FALSE,(INDEX(BCR!$1:$1048576,MATCH('Estadísticas BCR'!DB$5,BCR!$A:$A,0),MATCH('Estadísticas BCR'!$B43,BCR!$1:$1,0))),AVERAGE(C43:DA43)),"")</f>
        <v>0</v>
      </c>
      <c r="DC43" s="60">
        <f>+IFERROR(IF(ISTEXT(DC$5)=FALSE,(INDEX(BCR!$1:$1048576,MATCH('Estadísticas BCR'!DC$5,BCR!$A:$A,0),MATCH('Estadísticas BCR'!$B43,BCR!$1:$1,0))),AVERAGE(CQ43:DB43)),"")</f>
        <v>0</v>
      </c>
      <c r="DD43" s="59">
        <f>+IFERROR(IF(ISTEXT(DD$5)=FALSE,(INDEX(BCR!$1:$1048576,MATCH('Estadísticas BCR'!DD$5,BCR!$A:$A,0),MATCH('Estadísticas BCR'!$B43,BCR!$1:$1,0))),AVERAGE(CR43:DC43)),"")</f>
        <v>0</v>
      </c>
      <c r="DE43" s="59">
        <f>+IFERROR(IF(ISTEXT(DE$5)=FALSE,(INDEX(BCR!$1:$1048576,MATCH('Estadísticas BCR'!DE$5,BCR!$A:$A,0),MATCH('Estadísticas BCR'!$B43,BCR!$1:$1,0))),AVERAGE(CS43:DD43)),"")</f>
        <v>0</v>
      </c>
      <c r="DF43" s="59">
        <f>+IFERROR(IF(ISTEXT(DF$5)=FALSE,(INDEX(BCR!$1:$1048576,MATCH('Estadísticas BCR'!DF$5,BCR!$A:$A,0),MATCH('Estadísticas BCR'!$B43,BCR!$1:$1,0))),AVERAGE(CT43:DE43)),"")</f>
        <v>0</v>
      </c>
      <c r="DG43" s="59">
        <f>+IFERROR(IF(ISTEXT(DG$5)=FALSE,(INDEX(BCR!$1:$1048576,MATCH('Estadísticas BCR'!DG$5,BCR!$A:$A,0),MATCH('Estadísticas BCR'!$B43,BCR!$1:$1,0))),AVERAGE(CU43:DF43)),"")</f>
        <v>0</v>
      </c>
      <c r="DH43" s="59">
        <f>+IFERROR(IF(ISTEXT(DH$5)=FALSE,(INDEX(BCR!$1:$1048576,MATCH('Estadísticas BCR'!DH$5,BCR!$A:$A,0),MATCH('Estadísticas BCR'!$B43,BCR!$1:$1,0))),AVERAGE(CV43:DG43)),"")</f>
        <v>0</v>
      </c>
      <c r="DI43" s="59">
        <f>+IFERROR(IF(ISTEXT(DI$5)=FALSE,(INDEX(BCR!$1:$1048576,MATCH('Estadísticas BCR'!DI$5,BCR!$A:$A,0),MATCH('Estadísticas BCR'!$B43,BCR!$1:$1,0))),AVERAGE(CW43:DH43)),"")</f>
        <v>0</v>
      </c>
      <c r="DJ43" s="59">
        <f>+IFERROR(IF(ISTEXT(DJ$5)=FALSE,(INDEX(BCR!$1:$1048576,MATCH('Estadísticas BCR'!DJ$5,BCR!$A:$A,0),MATCH('Estadísticas BCR'!$B43,BCR!$1:$1,0))),AVERAGE(CX43:DI43)),"")</f>
        <v>0</v>
      </c>
      <c r="DK43" s="59">
        <f>+IFERROR(IF(ISTEXT(DK$5)=FALSE,(INDEX(BCR!$1:$1048576,MATCH('Estadísticas BCR'!DK$5,BCR!$A:$A,0),MATCH('Estadísticas BCR'!$B43,BCR!$1:$1,0))),AVERAGE(CY43:DJ43)),"")</f>
        <v>0</v>
      </c>
      <c r="DL43" s="59">
        <f>+IFERROR(IF(ISTEXT(DL$5)=FALSE,(INDEX(BCR!$1:$1048576,MATCH('Estadísticas BCR'!DL$5,BCR!$A:$A,0),MATCH('Estadísticas BCR'!$B43,BCR!$1:$1,0))),AVERAGE(CZ43:DK43)),"")</f>
        <v>0</v>
      </c>
      <c r="DM43" s="59">
        <f>+IFERROR(IF(ISTEXT(DM$5)=FALSE,(INDEX(BCR!$1:$1048576,MATCH('Estadísticas BCR'!DM$5,BCR!$A:$A,0),MATCH('Estadísticas BCR'!$B43,BCR!$1:$1,0))),AVERAGE(DA43:DL43)),"")</f>
        <v>0</v>
      </c>
      <c r="DN43" s="59">
        <f>+IFERROR(IF(ISTEXT(DN$5)=FALSE,(INDEX(BCR!$1:$1048576,MATCH('Estadísticas BCR'!DN$5,BCR!$A:$A,0),MATCH('Estadísticas BCR'!$B43,BCR!$1:$1,0))),AVERAGE(DB43:DM43)),"")</f>
        <v>0</v>
      </c>
      <c r="DO43" s="59">
        <f>+IFERROR(IF(ISTEXT(DO$5)=FALSE,(INDEX(BCR!$1:$1048576,MATCH('Estadísticas BCR'!DO$5,BCR!$A:$A,0),MATCH('Estadísticas BCR'!$B43,BCR!$1:$1,0))),AVERAGE(DC43:DN43)),"")</f>
        <v>0</v>
      </c>
      <c r="DP43" s="60">
        <f>+IFERROR(IF(ISTEXT(DP$5)=FALSE,(INDEX(BCR!$1:$1048576,MATCH('Estadísticas BCR'!DP$5,BCR!$A:$A,0),MATCH('Estadísticas BCR'!$B43,BCR!$1:$1,0))),AVERAGE(DD43:DO43)),"")</f>
        <v>0</v>
      </c>
      <c r="DQ43" s="59">
        <f>+IFERROR(IF(ISTEXT(DQ$5)=FALSE,(INDEX(BCR!$1:$1048576,MATCH('Estadísticas BCR'!DQ$5,BCR!$A:$A,0),MATCH('Estadísticas BCR'!$B43,BCR!$1:$1,0))),AVERAGE(DE43:DP43)),"")</f>
        <v>0</v>
      </c>
      <c r="DR43" s="59">
        <f>+IFERROR(IF(ISTEXT(DR$5)=FALSE,(INDEX(BCR!$1:$1048576,MATCH('Estadísticas BCR'!DR$5,BCR!$A:$A,0),MATCH('Estadísticas BCR'!$B43,BCR!$1:$1,0))),AVERAGE(DF43:DQ43)),"")</f>
        <v>0</v>
      </c>
      <c r="DS43" s="59">
        <f>+IFERROR(IF(ISTEXT(DS$5)=FALSE,(INDEX(BCR!$1:$1048576,MATCH('Estadísticas BCR'!DS$5,BCR!$A:$A,0),MATCH('Estadísticas BCR'!$B43,BCR!$1:$1,0))),AVERAGE(DG43:DR43)),"")</f>
        <v>0</v>
      </c>
      <c r="DT43" s="59">
        <f>+IFERROR(IF(ISTEXT(DT$5)=FALSE,(INDEX(BCR!$1:$1048576,MATCH('Estadísticas BCR'!DT$5,BCR!$A:$A,0),MATCH('Estadísticas BCR'!$B43,BCR!$1:$1,0))),AVERAGE(DH43:DS43)),"")</f>
        <v>0</v>
      </c>
      <c r="DU43" s="59">
        <f>+IFERROR(IF(ISTEXT(DU$5)=FALSE,(INDEX(BCR!$1:$1048576,MATCH('Estadísticas BCR'!DU$5,BCR!$A:$A,0),MATCH('Estadísticas BCR'!$B43,BCR!$1:$1,0))),AVERAGE(DI43:DT43)),"")</f>
        <v>0</v>
      </c>
      <c r="DV43" s="59">
        <f>+IFERROR(IF(ISTEXT(DV$5)=FALSE,(INDEX(BCR!$1:$1048576,MATCH('Estadísticas BCR'!DV$5,BCR!$A:$A,0),MATCH('Estadísticas BCR'!$B43,BCR!$1:$1,0))),AVERAGE(DJ43:DU43)),"")</f>
        <v>0</v>
      </c>
      <c r="DW43" s="59">
        <f>+IFERROR(IF(ISTEXT(DW$5)=FALSE,(INDEX(BCR!$1:$1048576,MATCH('Estadísticas BCR'!DW$5,BCR!$A:$A,0),MATCH('Estadísticas BCR'!$B43,BCR!$1:$1,0))),AVERAGE(DK43:DV43)),"")</f>
        <v>0</v>
      </c>
      <c r="DX43" s="59">
        <f>+IFERROR(IF(ISTEXT(DX$5)=FALSE,(INDEX(BCR!$1:$1048576,MATCH('Estadísticas BCR'!DX$5,BCR!$A:$A,0),MATCH('Estadísticas BCR'!$B43,BCR!$1:$1,0))),AVERAGE(DL43:DW43)),"")</f>
        <v>0</v>
      </c>
      <c r="DY43" s="59">
        <f>+IFERROR(IF(ISTEXT(DY$5)=FALSE,(INDEX(BCR!$1:$1048576,MATCH('Estadísticas BCR'!DY$5,BCR!$A:$A,0),MATCH('Estadísticas BCR'!$B43,BCR!$1:$1,0))),AVERAGE(DM43:DX43)),"")</f>
        <v>0</v>
      </c>
      <c r="DZ43" s="59">
        <f>+IFERROR(IF(ISTEXT(DZ$5)=FALSE,(INDEX(BCR!$1:$1048576,MATCH('Estadísticas BCR'!DZ$5,BCR!$A:$A,0),MATCH('Estadísticas BCR'!$B43,BCR!$1:$1,0))),AVERAGE(DN43:DY43)),"")</f>
        <v>0</v>
      </c>
      <c r="EA43" s="59">
        <f>+IFERROR(IF(ISTEXT(EA$5)=FALSE,(INDEX(BCR!$1:$1048576,MATCH('Estadísticas BCR'!EA$5,BCR!$A:$A,0),MATCH('Estadísticas BCR'!$B43,BCR!$1:$1,0))),AVERAGE(DO43:DZ43)),"")</f>
        <v>0</v>
      </c>
      <c r="EB43" s="59">
        <f>+IFERROR(IF(ISTEXT(EB$5)=FALSE,(INDEX(BCR!$1:$1048576,MATCH('Estadísticas BCR'!EB$5,BCR!$A:$A,0),MATCH('Estadísticas BCR'!$B43,BCR!$1:$1,0))),AVERAGE(DP43:EA43)),"")</f>
        <v>0</v>
      </c>
      <c r="EC43" s="60">
        <f>+IFERROR(IF(ISTEXT(EC$5)=FALSE,(INDEX(BCR!$1:$1048576,MATCH('Estadísticas BCR'!EC$5,BCR!$A:$A,0),MATCH('Estadísticas BCR'!$B43,BCR!$1:$1,0))),AVERAGE(DQ43:EB43)),"")</f>
        <v>0</v>
      </c>
      <c r="ED43" s="59">
        <f>+IFERROR(IF(ISTEXT(ED$5)=FALSE,(INDEX(BCR!$1:$1048576,MATCH('Estadísticas BCR'!ED$5,BCR!$A:$A,0),MATCH('Estadísticas BCR'!$B43,BCR!$1:$1,0))),AVERAGE(DR43:EC43)),"")</f>
        <v>63.157894736842103</v>
      </c>
      <c r="EE43" s="59">
        <f>+IFERROR(IF(ISTEXT(EE$5)=FALSE,(INDEX(BCR!$1:$1048576,MATCH('Estadísticas BCR'!EE$5,BCR!$A:$A,0),MATCH('Estadísticas BCR'!$B43,BCR!$1:$1,0))),AVERAGE(DS43:ED43)),"")</f>
        <v>59.375</v>
      </c>
      <c r="EF43" s="59">
        <f>+IFERROR(IF(ISTEXT(EF$5)=FALSE,(INDEX(BCR!$1:$1048576,MATCH('Estadísticas BCR'!EF$5,BCR!$A:$A,0),MATCH('Estadísticas BCR'!$B43,BCR!$1:$1,0))),AVERAGE(DT43:EE43)),"")</f>
        <v>57.142857142857103</v>
      </c>
      <c r="EG43" s="59">
        <f>+IFERROR(IF(ISTEXT(EG$5)=FALSE,(INDEX(BCR!$1:$1048576,MATCH('Estadísticas BCR'!EG$5,BCR!$A:$A,0),MATCH('Estadísticas BCR'!$B43,BCR!$1:$1,0))),AVERAGE(DU43:EF43)),"")</f>
        <v>56.6666666666667</v>
      </c>
      <c r="EH43" s="59">
        <f>+IFERROR(IF(ISTEXT(EH$5)=FALSE,(INDEX(BCR!$1:$1048576,MATCH('Estadísticas BCR'!EH$5,BCR!$A:$A,0),MATCH('Estadísticas BCR'!$B43,BCR!$1:$1,0))),AVERAGE(DV43:EG43)),"")</f>
        <v>62.5</v>
      </c>
      <c r="EI43" s="59">
        <f>+IFERROR(IF(ISTEXT(EI$5)=FALSE,(INDEX(BCR!$1:$1048576,MATCH('Estadísticas BCR'!EI$5,BCR!$A:$A,0),MATCH('Estadísticas BCR'!$B43,BCR!$1:$1,0))),AVERAGE(DW43:EH43)),"")</f>
        <v>57.692307692307701</v>
      </c>
      <c r="EJ43" s="59">
        <f>+IFERROR(IF(ISTEXT(EJ$5)=FALSE,(INDEX(BCR!$1:$1048576,MATCH('Estadísticas BCR'!EJ$5,BCR!$A:$A,0),MATCH('Estadísticas BCR'!$B43,BCR!$1:$1,0))),AVERAGE(DX43:EI43)),"")</f>
        <v>53.571428571428598</v>
      </c>
      <c r="EK43" s="59">
        <f>+IFERROR(IF(ISTEXT(EK$5)=FALSE,(INDEX(BCR!$1:$1048576,MATCH('Estadísticas BCR'!EK$5,BCR!$A:$A,0),MATCH('Estadísticas BCR'!$B43,BCR!$1:$1,0))),AVERAGE(DY43:EJ43)),"")</f>
        <v>44.117647058823501</v>
      </c>
      <c r="EL43" s="59">
        <f>+IFERROR(IF(ISTEXT(EL$5)=FALSE,(INDEX(BCR!$1:$1048576,MATCH('Estadísticas BCR'!EL$5,BCR!$A:$A,0),MATCH('Estadísticas BCR'!$B43,BCR!$1:$1,0))),AVERAGE(DZ43:EK43)),"")</f>
        <v>53.125</v>
      </c>
      <c r="EM43" s="59">
        <f>+IFERROR(IF(ISTEXT(EM$5)=FALSE,(INDEX(BCR!$1:$1048576,MATCH('Estadísticas BCR'!EM$5,BCR!$A:$A,0),MATCH('Estadísticas BCR'!$B43,BCR!$1:$1,0))),AVERAGE(EA43:EL43)),"")</f>
        <v>62.5</v>
      </c>
      <c r="EN43" s="59">
        <f>+IFERROR(IF(ISTEXT(EN$5)=FALSE,(INDEX(BCR!$1:$1048576,MATCH('Estadísticas BCR'!EN$5,BCR!$A:$A,0),MATCH('Estadísticas BCR'!$B43,BCR!$1:$1,0))),AVERAGE(EB43:EM43)),"")</f>
        <v>50</v>
      </c>
      <c r="EO43" s="59">
        <f>+IFERROR(IF(ISTEXT(EO$5)=FALSE,(INDEX(BCR!$1:$1048576,MATCH('Estadísticas BCR'!EO$5,BCR!$A:$A,0),MATCH('Estadísticas BCR'!$B43,BCR!$1:$1,0))),AVERAGE(EC43:EN43)),"")</f>
        <v>57.692307692307701</v>
      </c>
      <c r="EP43" s="60">
        <f>+IFERROR(IF(ISTEXT(EP$5)=FALSE,(INDEX(BCR!$1:$1048576,MATCH('Estadísticas BCR'!EP$5,BCR!$A:$A,0),MATCH('Estadísticas BCR'!$B43,BCR!$1:$1,0))),AVERAGE(ED43:EO43)),"")</f>
        <v>56.461759130102784</v>
      </c>
      <c r="EQ43" s="59">
        <f>+IFERROR(IF(ISTEXT(EQ$5)=FALSE,(INDEX(BCR!$1:$1048576,MATCH('Estadísticas BCR'!EQ$5,BCR!$A:$A,0),MATCH('Estadísticas BCR'!$B43,BCR!$1:$1,0))),AVERAGE(EE43:EP43)),"")</f>
        <v>50</v>
      </c>
      <c r="ER43" s="59">
        <f>+IFERROR(IF(ISTEXT(ER$5)=FALSE,(INDEX(BCR!$1:$1048576,MATCH('Estadísticas BCR'!ER$5,BCR!$A:$A,0),MATCH('Estadísticas BCR'!$B43,BCR!$1:$1,0))),AVERAGE(EF43:EQ43)),"")</f>
        <v>56.25</v>
      </c>
      <c r="ES43" s="59">
        <f>+IFERROR(IF(ISTEXT(ES$5)=FALSE,(INDEX(BCR!$1:$1048576,MATCH('Estadísticas BCR'!ES$5,BCR!$A:$A,0),MATCH('Estadísticas BCR'!$B43,BCR!$1:$1,0))),AVERAGE(EG43:ER43)),"")</f>
        <v>61.764705882352899</v>
      </c>
      <c r="ET43" s="59">
        <f>+IFERROR(IF(ISTEXT(ET$5)=FALSE,(INDEX(BCR!$1:$1048576,MATCH('Estadísticas BCR'!ET$5,BCR!$A:$A,0),MATCH('Estadísticas BCR'!$B43,BCR!$1:$1,0))),AVERAGE(EH43:ES43)),"")</f>
        <v>50</v>
      </c>
      <c r="EU43" s="59">
        <f>+IFERROR(IF(ISTEXT(EU$5)=FALSE,(INDEX(BCR!$1:$1048576,MATCH('Estadísticas BCR'!EU$5,BCR!$A:$A,0),MATCH('Estadísticas BCR'!$B43,BCR!$1:$1,0))),AVERAGE(EI43:ET43)),"")</f>
        <v>50</v>
      </c>
      <c r="EV43" s="59">
        <f>+IFERROR(IF(ISTEXT(EV$5)=FALSE,(INDEX(BCR!$1:$1048576,MATCH('Estadísticas BCR'!EV$5,BCR!$A:$A,0),MATCH('Estadísticas BCR'!$B43,BCR!$1:$1,0))),AVERAGE(EJ43:EU43)),"")</f>
        <v>53.3333333333333</v>
      </c>
      <c r="EW43" s="59">
        <f>+IFERROR(IF(ISTEXT(EW$5)=FALSE,(INDEX(BCR!$1:$1048576,MATCH('Estadísticas BCR'!EW$5,BCR!$A:$A,0),MATCH('Estadísticas BCR'!$B43,BCR!$1:$1,0))),AVERAGE(EK43:EV43)),"")</f>
        <v>46.6666666666667</v>
      </c>
      <c r="EX43" s="59">
        <f>+IFERROR(IF(ISTEXT(EX$5)=FALSE,(INDEX(BCR!$1:$1048576,MATCH('Estadísticas BCR'!EX$5,BCR!$A:$A,0),MATCH('Estadísticas BCR'!$B43,BCR!$1:$1,0))),AVERAGE(EL43:EW43)),"")</f>
        <v>50</v>
      </c>
      <c r="EY43" s="59">
        <f>+IFERROR(IF(ISTEXT(EY$5)=FALSE,(INDEX(BCR!$1:$1048576,MATCH('Estadísticas BCR'!EY$5,BCR!$A:$A,0),MATCH('Estadísticas BCR'!$B43,BCR!$1:$1,0))),AVERAGE(EM43:EX43)),"")</f>
        <v>40</v>
      </c>
      <c r="EZ43" s="59">
        <f>+IFERROR(IF(ISTEXT(EZ$5)=FALSE,(INDEX(BCR!$1:$1048576,MATCH('Estadísticas BCR'!EZ$5,BCR!$A:$A,0),MATCH('Estadísticas BCR'!$B43,BCR!$1:$1,0))),AVERAGE(EN43:EY43)),"")</f>
        <v>53.3333333333333</v>
      </c>
      <c r="FA43" s="59">
        <f>+IFERROR(IF(ISTEXT(FA$5)=FALSE,(INDEX(BCR!$1:$1048576,MATCH('Estadísticas BCR'!FA$5,BCR!$A:$A,0),MATCH('Estadísticas BCR'!$B43,BCR!$1:$1,0))),AVERAGE(EO43:EZ43)),"")</f>
        <v>53.125</v>
      </c>
      <c r="FB43" s="59">
        <f>+IFERROR(IF(ISTEXT(FB$5)=FALSE,(INDEX(BCR!$1:$1048576,MATCH('Estadísticas BCR'!FB$5,BCR!$A:$A,0),MATCH('Estadísticas BCR'!$B43,BCR!$1:$1,0))),AVERAGE(EP43:FA43)),"")</f>
        <v>42.5</v>
      </c>
      <c r="FC43" s="60">
        <f>+IFERROR(IF(ISTEXT(FC$5)=FALSE,(INDEX(BCR!$1:$1048576,MATCH('Estadísticas BCR'!FC$5,BCR!$A:$A,0),MATCH('Estadísticas BCR'!$B43,BCR!$1:$1,0))),AVERAGE(EQ43:FB43)),"")</f>
        <v>50.581086601307184</v>
      </c>
      <c r="FD43" s="59">
        <f>+IFERROR(IF(ISTEXT(FD$5)=FALSE,(INDEX(BCR!$1:$1048576,MATCH('Estadísticas BCR'!FD$5,BCR!$A:$A,0),MATCH('Estadísticas BCR'!$B43,BCR!$1:$1,0))),AVERAGE(ER43:FC43)),"")</f>
        <v>55</v>
      </c>
      <c r="FE43" s="59">
        <f>+IFERROR(IF(ISTEXT(FE$5)=FALSE,(INDEX(BCR!$1:$1048576,MATCH('Estadísticas BCR'!FE$5,BCR!$A:$A,0),MATCH('Estadísticas BCR'!$B43,BCR!$1:$1,0))),AVERAGE(ES43:FD43)),"")</f>
        <v>55.5555555555556</v>
      </c>
      <c r="FF43" s="59">
        <f>+IFERROR(IF(ISTEXT(FF$5)=FALSE,(INDEX(BCR!$1:$1048576,MATCH('Estadísticas BCR'!FF$5,BCR!$A:$A,0),MATCH('Estadísticas BCR'!$B43,BCR!$1:$1,0))),AVERAGE(ET43:FE43)),"")</f>
        <v>56.818181818181799</v>
      </c>
      <c r="FG43" s="59">
        <f>+IFERROR(IF(ISTEXT(FG$5)=FALSE,(INDEX(BCR!$1:$1048576,MATCH('Estadísticas BCR'!FG$5,BCR!$A:$A,0),MATCH('Estadísticas BCR'!$B43,BCR!$1:$1,0))),AVERAGE(EU43:FF43)),"")</f>
        <v>50</v>
      </c>
      <c r="FH43" s="59">
        <f>+IFERROR(IF(ISTEXT(FH$5)=FALSE,(INDEX(BCR!$1:$1048576,MATCH('Estadísticas BCR'!FH$5,BCR!$A:$A,0),MATCH('Estadísticas BCR'!$B43,BCR!$1:$1,0))),AVERAGE(EV43:FG43)),"")</f>
        <v>57.5</v>
      </c>
      <c r="FI43" s="59">
        <f>+IFERROR(IF(ISTEXT(FI$5)=FALSE,(INDEX(BCR!$1:$1048576,MATCH('Estadísticas BCR'!FI$5,BCR!$A:$A,0),MATCH('Estadísticas BCR'!$B43,BCR!$1:$1,0))),AVERAGE(EW43:FH43)),"")</f>
        <v>58.695652173912997</v>
      </c>
      <c r="FJ43" s="59">
        <f>+IFERROR(IF(ISTEXT(FJ$5)=FALSE,(INDEX(BCR!$1:$1048576,MATCH('Estadísticas BCR'!FJ$5,BCR!$A:$A,0),MATCH('Estadísticas BCR'!$B43,BCR!$1:$1,0))),AVERAGE(EX43:FI43)),"")</f>
        <v>56.521739130434803</v>
      </c>
      <c r="FK43" s="59">
        <f>+IFERROR(IF(ISTEXT(FK$5)=FALSE,(INDEX(BCR!$1:$1048576,MATCH('Estadísticas BCR'!FK$5,BCR!$A:$A,0),MATCH('Estadísticas BCR'!$B43,BCR!$1:$1,0))),AVERAGE(EY43:FJ43)),"")</f>
        <v>60.714285714285701</v>
      </c>
      <c r="FL43" s="59">
        <f>+IFERROR(IF(ISTEXT(FL$5)=FALSE,(INDEX(BCR!$1:$1048576,MATCH('Estadísticas BCR'!FL$5,BCR!$A:$A,0),MATCH('Estadísticas BCR'!$B43,BCR!$1:$1,0))),AVERAGE(EZ43:FK43)),"")</f>
        <v>52.941176470588204</v>
      </c>
      <c r="FM43" s="59">
        <f>+IFERROR(IF(ISTEXT(FM$5)=FALSE,(INDEX(BCR!$1:$1048576,MATCH('Estadísticas BCR'!FM$5,BCR!$A:$A,0),MATCH('Estadísticas BCR'!$B43,BCR!$1:$1,0))),AVERAGE(FA43:FL43)),"")</f>
        <v>50</v>
      </c>
      <c r="FN43" s="59">
        <f>+IFERROR(IF(ISTEXT(FN$5)=FALSE,(INDEX(BCR!$1:$1048576,MATCH('Estadísticas BCR'!FN$5,BCR!$A:$A,0),MATCH('Estadísticas BCR'!$B43,BCR!$1:$1,0))),AVERAGE(FB43:FM43)),"")</f>
        <v>57.142857142857103</v>
      </c>
      <c r="FO43" s="59">
        <f>+IFERROR(IF(ISTEXT(FO$5)=FALSE,(INDEX(BCR!$1:$1048576,MATCH('Estadísticas BCR'!FO$5,BCR!$A:$A,0),MATCH('Estadísticas BCR'!$B43,BCR!$1:$1,0))),AVERAGE(FC43:FN43)),"")</f>
        <v>60</v>
      </c>
      <c r="FP43" s="60">
        <f>+IFERROR(IF(ISTEXT(FP$5)=FALSE,(INDEX(BCR!$1:$1048576,MATCH('Estadísticas BCR'!FP$5,BCR!$A:$A,0),MATCH('Estadísticas BCR'!$B43,BCR!$1:$1,0))),AVERAGE(FD43:FO43)),"")</f>
        <v>55.907454000484684</v>
      </c>
      <c r="FQ43" s="59">
        <f>+IFERROR(IF(ISTEXT(FQ$5)=FALSE,(INDEX(BCR!$1:$1048576,MATCH('Estadísticas BCR'!FQ$5,BCR!$A:$A,0),MATCH('Estadísticas BCR'!$B43,BCR!$1:$1,0))),AVERAGE(FE43:FP43)),"")</f>
        <v>62.5</v>
      </c>
      <c r="FR43" s="59">
        <f>+IFERROR(IF(ISTEXT(FR$5)=FALSE,(INDEX(BCR!$1:$1048576,MATCH('Estadísticas BCR'!FR$5,BCR!$A:$A,0),MATCH('Estadísticas BCR'!$B43,BCR!$1:$1,0))),AVERAGE(FF43:FQ43)),"")</f>
        <v>68.421052631578902</v>
      </c>
      <c r="FS43" s="59">
        <f>+IFERROR(IF(ISTEXT(FS$5)=FALSE,(INDEX(BCR!$1:$1048576,MATCH('Estadísticas BCR'!FS$5,BCR!$A:$A,0),MATCH('Estadísticas BCR'!$B43,BCR!$1:$1,0))),AVERAGE(FG43:FR43)),"")</f>
        <v>58.823529411764703</v>
      </c>
      <c r="FT43" s="59">
        <f>+IFERROR(IF(ISTEXT(FT$5)=FALSE,(INDEX(BCR!$1:$1048576,MATCH('Estadísticas BCR'!FT$5,BCR!$A:$A,0),MATCH('Estadísticas BCR'!$B43,BCR!$1:$1,0))),AVERAGE(FH43:FS43)),"")</f>
        <v>55</v>
      </c>
      <c r="FU43" s="59">
        <f>+IFERROR(IF(ISTEXT(FU$5)=FALSE,(INDEX(BCR!$1:$1048576,MATCH('Estadísticas BCR'!FU$5,BCR!$A:$A,0),MATCH('Estadísticas BCR'!$B43,BCR!$1:$1,0))),AVERAGE(FI43:FT43)),"")</f>
        <v>46.6666666666667</v>
      </c>
      <c r="FV43" s="59">
        <f>+IFERROR(IF(ISTEXT(FV$5)=FALSE,(INDEX(BCR!$1:$1048576,MATCH('Estadísticas BCR'!FV$5,BCR!$A:$A,0),MATCH('Estadísticas BCR'!$B43,BCR!$1:$1,0))),AVERAGE(FJ43:FU43)),"")</f>
        <v>44.7368421052632</v>
      </c>
      <c r="FW43" s="59">
        <f>+IFERROR(IF(ISTEXT(FW$5)=FALSE,(INDEX(BCR!$1:$1048576,MATCH('Estadísticas BCR'!FW$5,BCR!$A:$A,0),MATCH('Estadísticas BCR'!$B43,BCR!$1:$1,0))),AVERAGE(FK43:FV43)),"")</f>
        <v>45.238095238095198</v>
      </c>
      <c r="FX43" s="59">
        <f>+IFERROR(IF(ISTEXT(FX$5)=FALSE,(INDEX(BCR!$1:$1048576,MATCH('Estadísticas BCR'!FX$5,BCR!$A:$A,0),MATCH('Estadísticas BCR'!$B43,BCR!$1:$1,0))),AVERAGE(FL43:FW43)),"")</f>
        <v>53.3333333333333</v>
      </c>
      <c r="FY43" s="59">
        <f>+IFERROR(IF(ISTEXT(FY$5)=FALSE,(INDEX(BCR!$1:$1048576,MATCH('Estadísticas BCR'!FY$5,BCR!$A:$A,0),MATCH('Estadísticas BCR'!$B43,BCR!$1:$1,0))),AVERAGE(FM43:FX43)),"")</f>
        <v>55.882352941176499</v>
      </c>
      <c r="FZ43" s="59">
        <f>+IFERROR(IF(ISTEXT(FZ$5)=FALSE,(INDEX(BCR!$1:$1048576,MATCH('Estadísticas BCR'!FZ$5,BCR!$A:$A,0),MATCH('Estadísticas BCR'!$B43,BCR!$1:$1,0))),AVERAGE(FN43:FY43)),"")</f>
        <v>55.5555555555556</v>
      </c>
      <c r="GA43" s="59">
        <f>+IFERROR(IF(ISTEXT(GA$5)=FALSE,(INDEX(BCR!$1:$1048576,MATCH('Estadísticas BCR'!GA$5,BCR!$A:$A,0),MATCH('Estadísticas BCR'!$B43,BCR!$1:$1,0))),AVERAGE(FO43:FZ43)),"")</f>
        <v>55</v>
      </c>
      <c r="GB43" s="59">
        <f>+IFERROR(IF(ISTEXT(GB$5)=FALSE,(INDEX(BCR!$1:$1048576,MATCH('Estadísticas BCR'!GB$5,BCR!$A:$A,0),MATCH('Estadísticas BCR'!$B43,BCR!$1:$1,0))),AVERAGE(FP43:GA43)),"")</f>
        <v>61.764705882352899</v>
      </c>
      <c r="GC43" s="60">
        <f>+IFERROR(IF(ISTEXT(GC$5)=FALSE,(INDEX(BCR!$1:$1048576,MATCH('Estadísticas BCR'!GC$5,BCR!$A:$A,0),MATCH('Estadísticas BCR'!$B43,BCR!$1:$1,0))),AVERAGE(FQ43:GB43)),"")</f>
        <v>55.243511147148922</v>
      </c>
      <c r="GD43" s="59">
        <f>+IFERROR(IF(ISTEXT(GD$5)=FALSE,(INDEX(BCR!$1:$1048576,MATCH('Estadísticas BCR'!GD$5,BCR!$A:$A,0),MATCH('Estadísticas BCR'!$B43,BCR!$1:$1,0))),AVERAGE(FR43:GC43)),"")</f>
        <v>47.619047619047599</v>
      </c>
      <c r="GE43" s="59">
        <f>+IFERROR(IF(ISTEXT(GE$5)=FALSE,(INDEX(BCR!$1:$1048576,MATCH('Estadísticas BCR'!GE$5,BCR!$A:$A,0),MATCH('Estadísticas BCR'!$B43,BCR!$1:$1,0))),AVERAGE(FS43:GD43)),"")</f>
        <v>58.823529411764703</v>
      </c>
      <c r="GF43" s="59">
        <f>+IFERROR(IF(ISTEXT(GF$5)=FALSE,(INDEX(BCR!$1:$1048576,MATCH('Estadísticas BCR'!GF$5,BCR!$A:$A,0),MATCH('Estadísticas BCR'!$B43,BCR!$1:$1,0))),AVERAGE(FT43:GE43)),"")</f>
        <v>52.5</v>
      </c>
      <c r="GG43" s="59">
        <f>+IFERROR(IF(ISTEXT(GG$5)=FALSE,(INDEX(BCR!$1:$1048576,MATCH('Estadísticas BCR'!GG$5,BCR!$A:$A,0),MATCH('Estadísticas BCR'!$B43,BCR!$1:$1,0))),AVERAGE(FU43:GF43)),"")</f>
        <v>52.7777777777778</v>
      </c>
      <c r="GH43" s="59">
        <f>+IFERROR(IF(ISTEXT(GH$5)=FALSE,(INDEX(BCR!$1:$1048576,MATCH('Estadísticas BCR'!GH$5,BCR!$A:$A,0),MATCH('Estadísticas BCR'!$B43,BCR!$1:$1,0))),AVERAGE(FV43:GG43)),"")</f>
        <v>55.2631578947368</v>
      </c>
      <c r="GI43" s="59">
        <f>+IFERROR(IF(ISTEXT(GI$5)=FALSE,(INDEX(BCR!$1:$1048576,MATCH('Estadísticas BCR'!GI$5,BCR!$A:$A,0),MATCH('Estadísticas BCR'!$B43,BCR!$1:$1,0))),AVERAGE(FW43:GH43)),"")</f>
        <v>52.941176470588204</v>
      </c>
      <c r="GJ43" s="59">
        <f>+IFERROR(IF(ISTEXT(GJ$5)=FALSE,(INDEX(BCR!$1:$1048576,MATCH('Estadísticas BCR'!GJ$5,BCR!$A:$A,0),MATCH('Estadísticas BCR'!$B43,BCR!$1:$1,0))),AVERAGE(FX43:GI43)),"")</f>
        <v>55.2631578947368</v>
      </c>
      <c r="GK43" s="59">
        <f>+IFERROR(IF(ISTEXT(GK$5)=FALSE,(INDEX(BCR!$1:$1048576,MATCH('Estadísticas BCR'!GK$5,BCR!$A:$A,0),MATCH('Estadísticas BCR'!$B43,BCR!$1:$1,0))),AVERAGE(FY43:GJ43)),"")</f>
        <v>55.2631578947368</v>
      </c>
      <c r="GL43" s="59">
        <f>+IFERROR(IF(ISTEXT(GL$5)=FALSE,(INDEX(BCR!$1:$1048576,MATCH('Estadísticas BCR'!GL$5,BCR!$A:$A,0),MATCH('Estadísticas BCR'!$B43,BCR!$1:$1,0))),AVERAGE(FZ43:GK43)),"")</f>
        <v>52.631578947368403</v>
      </c>
      <c r="GM43" s="59">
        <f>+IFERROR(IF(ISTEXT(GM$5)=FALSE,(INDEX(BCR!$1:$1048576,MATCH('Estadísticas BCR'!GM$5,BCR!$A:$A,0),MATCH('Estadísticas BCR'!$B43,BCR!$1:$1,0))),AVERAGE(GA43:GL43)),"")</f>
        <v>52.5</v>
      </c>
      <c r="GN43" s="59">
        <f>+IFERROR(IF(ISTEXT(GN$5)=FALSE,(INDEX(BCR!$1:$1048576,MATCH('Estadísticas BCR'!GN$5,BCR!$A:$A,0),MATCH('Estadísticas BCR'!$B43,BCR!$1:$1,0))),AVERAGE(GB43:GM43)),"")</f>
        <v>55.2631578947368</v>
      </c>
      <c r="GO43" s="59">
        <f>+IFERROR(IF(ISTEXT(GO$5)=FALSE,(INDEX(BCR!$1:$1048576,MATCH('Estadísticas BCR'!GO$5,BCR!$A:$A,0),MATCH('Estadísticas BCR'!$B43,BCR!$1:$1,0))),AVERAGE(GC43:GN43)),"")</f>
        <v>47.2222222222222</v>
      </c>
      <c r="GP43" s="60">
        <f>+IFERROR(IF(ISTEXT(GP$5)=FALSE,(INDEX(BCR!$1:$1048576,MATCH('Estadísticas BCR'!GP$5,BCR!$A:$A,0),MATCH('Estadísticas BCR'!$B43,BCR!$1:$1,0))),AVERAGE(GD43:GO43)),"")</f>
        <v>53.172330335643011</v>
      </c>
      <c r="GQ43" s="59">
        <f>+IFERROR(IF(ISTEXT(GQ$5)=FALSE,(INDEX(BCR!$1:$1048576,MATCH('Estadísticas BCR'!GQ$5,BCR!$A:$A,0),MATCH('Estadísticas BCR'!$B43,BCR!$1:$1,0))),AVERAGE(GE43:GP43)),"")</f>
        <v>54.761904761904802</v>
      </c>
      <c r="GR43" s="59">
        <f>+IFERROR(IF(ISTEXT(GR$5)=FALSE,(INDEX(BCR!$1:$1048576,MATCH('Estadísticas BCR'!GR$5,BCR!$A:$A,0),MATCH('Estadísticas BCR'!$B43,BCR!$1:$1,0))),AVERAGE(GF43:GQ43)),"")</f>
        <v>50</v>
      </c>
      <c r="GS43" s="59">
        <f>+IFERROR(IF(ISTEXT(GS$5)=FALSE,(INDEX(BCR!$1:$1048576,MATCH('Estadísticas BCR'!GS$5,BCR!$A:$A,0),MATCH('Estadísticas BCR'!$B43,BCR!$1:$1,0))),AVERAGE(GG43:GR43)),"")</f>
        <v>50</v>
      </c>
      <c r="GT43" s="59">
        <f>+IFERROR(IF(ISTEXT(GT$5)=FALSE,(INDEX(BCR!$1:$1048576,MATCH('Estadísticas BCR'!GT$5,BCR!$A:$A,0),MATCH('Estadísticas BCR'!$B43,BCR!$1:$1,0))),AVERAGE(GH43:GS43)),"")</f>
        <v>47.5</v>
      </c>
      <c r="GU43" s="59">
        <f>+IFERROR(IF(ISTEXT(GU$5)=FALSE,(INDEX(BCR!$1:$1048576,MATCH('Estadísticas BCR'!GU$5,BCR!$A:$A,0),MATCH('Estadísticas BCR'!$B43,BCR!$1:$1,0))),AVERAGE(GI43:GT43)),"")</f>
        <v>50</v>
      </c>
      <c r="GV43" s="59">
        <f>+IFERROR(IF(ISTEXT(GV$5)=FALSE,(INDEX(BCR!$1:$1048576,MATCH('Estadísticas BCR'!GV$5,BCR!$A:$A,0),MATCH('Estadísticas BCR'!$B43,BCR!$1:$1,0))),AVERAGE(GJ43:GU43)),"")</f>
        <v>50</v>
      </c>
      <c r="GW43" s="59">
        <f>+IFERROR(IF(ISTEXT(GW$5)=FALSE,(INDEX(BCR!$1:$1048576,MATCH('Estadísticas BCR'!GW$5,BCR!$A:$A,0),MATCH('Estadísticas BCR'!$B43,BCR!$1:$1,0))),AVERAGE(GK43:GV43)),"")</f>
        <v>50</v>
      </c>
      <c r="GX43" s="59">
        <f>+IFERROR(IF(ISTEXT(GX$5)=FALSE,(INDEX(BCR!$1:$1048576,MATCH('Estadísticas BCR'!GX$5,BCR!$A:$A,0),MATCH('Estadísticas BCR'!$B43,BCR!$1:$1,0))),AVERAGE(GL43:GW43)),"")</f>
        <v>48.148148148148202</v>
      </c>
      <c r="GY43" s="59">
        <f>+IFERROR(IF(ISTEXT(GY$5)=FALSE,(INDEX(BCR!$1:$1048576,MATCH('Estadísticas BCR'!GY$5,BCR!$A:$A,0),MATCH('Estadísticas BCR'!$B43,BCR!$1:$1,0))),AVERAGE(GM43:GX43)),"")</f>
        <v>44.230769230769198</v>
      </c>
      <c r="GZ43" s="59">
        <f>+IFERROR(IF(ISTEXT(GZ$5)=FALSE,(INDEX(BCR!$1:$1048576,MATCH('Estadísticas BCR'!GZ$5,BCR!$A:$A,0),MATCH('Estadísticas BCR'!$B43,BCR!$1:$1,0))),AVERAGE(GN43:GY43)),"")</f>
        <v>45.652173913043498</v>
      </c>
      <c r="HA43" s="59">
        <f>+IFERROR(IF(ISTEXT(HA$5)=FALSE,(INDEX(BCR!$1:$1048576,MATCH('Estadísticas BCR'!HA$5,BCR!$A:$A,0),MATCH('Estadísticas BCR'!$B43,BCR!$1:$1,0))),AVERAGE(GO43:GZ43)),"")</f>
        <v>54</v>
      </c>
      <c r="HB43" s="59">
        <f>+IFERROR(IF(ISTEXT(HB$5)=FALSE,(INDEX(BCR!$1:$1048576,MATCH('Estadísticas BCR'!HB$5,BCR!$A:$A,0),MATCH('Estadísticas BCR'!$B43,BCR!$1:$1,0))),AVERAGE(GP43:HA43)),"")</f>
        <v>47.5</v>
      </c>
      <c r="HC43" s="60">
        <f>+IFERROR(IF(ISTEXT(HC$5)=FALSE,(INDEX(BCR!$1:$1048576,MATCH('Estadísticas BCR'!HC$5,BCR!$A:$A,0),MATCH('Estadísticas BCR'!$B43,BCR!$1:$1,0))),AVERAGE(GQ43:HB43)),"")</f>
        <v>49.31608300448881</v>
      </c>
      <c r="HD43" s="59">
        <f>+IFERROR(IF(ISTEXT(HD$5)=FALSE,(INDEX(BCR!$1:$1048576,MATCH('Estadísticas BCR'!HD$5,BCR!$A:$A,0),MATCH('Estadísticas BCR'!$B43,BCR!$1:$1,0))),AVERAGE(GR43:HC43)),"")</f>
        <v>45.652173913043498</v>
      </c>
      <c r="HE43" s="59">
        <f>+IFERROR(IF(ISTEXT(HE$5)=FALSE,(INDEX(BCR!$1:$1048576,MATCH('Estadísticas BCR'!HE$5,BCR!$A:$A,0),MATCH('Estadísticas BCR'!$B43,BCR!$1:$1,0))),AVERAGE(GS43:HD43)),"")</f>
        <v>50</v>
      </c>
      <c r="HF43" s="59">
        <f>+IFERROR(IF(ISTEXT(HF$5)=FALSE,(INDEX(BCR!$1:$1048576,MATCH('Estadísticas BCR'!HF$5,BCR!$A:$A,0),MATCH('Estadísticas BCR'!$B43,BCR!$1:$1,0))),AVERAGE(GT43:HE43)),"")</f>
        <v>52.173913043478301</v>
      </c>
      <c r="HG43" s="59">
        <f>+IFERROR(IF(ISTEXT(HG$5)=FALSE,(INDEX(BCR!$1:$1048576,MATCH('Estadísticas BCR'!HG$5,BCR!$A:$A,0),MATCH('Estadísticas BCR'!$B43,BCR!$1:$1,0))),AVERAGE(GU43:HF43)),"")</f>
        <v>45.652173913043498</v>
      </c>
      <c r="HH43" s="59">
        <f>+IFERROR(IF(ISTEXT(HH$5)=FALSE,(INDEX(BCR!$1:$1048576,MATCH('Estadísticas BCR'!HH$5,BCR!$A:$A,0),MATCH('Estadísticas BCR'!$B43,BCR!$1:$1,0))),AVERAGE(GV43:HG43)),"")</f>
        <v>45.238095238095198</v>
      </c>
      <c r="HI43" s="59">
        <f>+IFERROR(IF(ISTEXT(HI$5)=FALSE,(INDEX(BCR!$1:$1048576,MATCH('Estadísticas BCR'!HI$5,BCR!$A:$A,0),MATCH('Estadísticas BCR'!$B43,BCR!$1:$1,0))),AVERAGE(GW43:HH43)),"")</f>
        <v>50</v>
      </c>
      <c r="HJ43" s="59">
        <f>+IFERROR(IF(ISTEXT(HJ$5)=FALSE,(INDEX(BCR!$1:$1048576,MATCH('Estadísticas BCR'!HJ$5,BCR!$A:$A,0),MATCH('Estadísticas BCR'!$B43,BCR!$1:$1,0))),AVERAGE(GX43:HI43)),"")</f>
        <v>47.727272727272698</v>
      </c>
      <c r="HK43" s="59">
        <f>+IFERROR(IF(ISTEXT(HK$5)=FALSE,(INDEX(BCR!$1:$1048576,MATCH('Estadísticas BCR'!HK$5,BCR!$A:$A,0),MATCH('Estadísticas BCR'!$B43,BCR!$1:$1,0))),AVERAGE(GY43:HJ43)),"")</f>
        <v>54.761904761904802</v>
      </c>
      <c r="HL43" s="59">
        <f>+IFERROR(IF(ISTEXT(HL$5)=FALSE,(INDEX(BCR!$1:$1048576,MATCH('Estadísticas BCR'!HL$5,BCR!$A:$A,0),MATCH('Estadísticas BCR'!$B43,BCR!$1:$1,0))),AVERAGE(GZ43:HK43)),"")</f>
        <v>50</v>
      </c>
      <c r="HM43" s="59">
        <f>+IFERROR(IF(ISTEXT(HM$5)=FALSE,(INDEX(BCR!$1:$1048576,MATCH('Estadísticas BCR'!HM$5,BCR!$A:$A,0),MATCH('Estadísticas BCR'!$B43,BCR!$1:$1,0))),AVERAGE(HA43:HL43)),"")</f>
        <v>55</v>
      </c>
      <c r="HN43" s="59">
        <f>+IFERROR(IF(ISTEXT(HN$5)=FALSE,(INDEX(BCR!$1:$1048576,MATCH('Estadísticas BCR'!HN$5,BCR!$A:$A,0),MATCH('Estadísticas BCR'!$B43,BCR!$1:$1,0))),AVERAGE(HB43:HM43)),"")</f>
        <v>52.5</v>
      </c>
      <c r="HO43" s="59">
        <f>+IFERROR(IF(ISTEXT(HO$5)=FALSE,(INDEX(BCR!$1:$1048576,MATCH('Estadísticas BCR'!HO$5,BCR!$A:$A,0),MATCH('Estadísticas BCR'!$B43,BCR!$1:$1,0))),AVERAGE(HC43:HN43)),"")</f>
        <v>47.9166666666667</v>
      </c>
      <c r="HP43" s="60">
        <f>+IFERROR(IF(ISTEXT(HP$5)=FALSE,(INDEX(BCR!$1:$1048576,MATCH('Estadísticas BCR'!HP$5,BCR!$A:$A,0),MATCH('Estadísticas BCR'!$B43,BCR!$1:$1,0))),AVERAGE(HD43:HO43)),"")</f>
        <v>49.718516688625392</v>
      </c>
      <c r="HQ43" s="59">
        <f>+IFERROR(IF(ISTEXT(HQ$5)=FALSE,(INDEX(BCR!$1:$1048576,MATCH('Estadísticas BCR'!HQ$5,BCR!$A:$A,0),MATCH('Estadísticas BCR'!$B43,BCR!$1:$1,0))),AVERAGE(HE43:HP43)),"")</f>
        <v>52.272727272727302</v>
      </c>
      <c r="HR43" s="59">
        <f>+IFERROR(IF(ISTEXT(HR$5)=FALSE,(INDEX(BCR!$1:$1048576,MATCH('Estadísticas BCR'!HR$5,BCR!$A:$A,0),MATCH('Estadísticas BCR'!$B43,BCR!$1:$1,0))),AVERAGE(HF43:HQ43)),"")</f>
        <v>61.904761904761898</v>
      </c>
      <c r="HS43" s="59">
        <f>+IFERROR(IF(ISTEXT(HS$5)=FALSE,(INDEX(BCR!$1:$1048576,MATCH('Estadísticas BCR'!HS$5,BCR!$A:$A,0),MATCH('Estadísticas BCR'!$B43,BCR!$1:$1,0))),AVERAGE(HG43:HR43)),"")</f>
        <v>56.521739130434803</v>
      </c>
      <c r="HT43" s="59">
        <f>+IFERROR(IF(ISTEXT(HT$5)=FALSE,(INDEX(BCR!$1:$1048576,MATCH('Estadísticas BCR'!HT$5,BCR!$A:$A,0),MATCH('Estadísticas BCR'!$B43,BCR!$1:$1,0))),AVERAGE(HH43:HS43)),"")</f>
        <v>67.857142857142904</v>
      </c>
      <c r="HU43" s="59">
        <f>+IFERROR(IF(ISTEXT(HU$5)=FALSE,(INDEX(BCR!$1:$1048576,MATCH('Estadísticas BCR'!HU$5,BCR!$A:$A,0),MATCH('Estadísticas BCR'!$B43,BCR!$1:$1,0))),AVERAGE(HI43:HT43)),"")</f>
        <v>56.25</v>
      </c>
      <c r="HV43" s="59">
        <f>+IFERROR(IF(ISTEXT(HV$5)=FALSE,(INDEX(BCR!$1:$1048576,MATCH('Estadísticas BCR'!HV$5,BCR!$A:$A,0),MATCH('Estadísticas BCR'!$B43,BCR!$1:$1,0))),AVERAGE(HJ43:HU43)),"")</f>
        <v>52.5</v>
      </c>
      <c r="HW43" s="59">
        <f>+IFERROR(IF(ISTEXT(HW$5)=FALSE,(INDEX(BCR!$1:$1048576,MATCH('Estadísticas BCR'!HW$5,BCR!$A:$A,0),MATCH('Estadísticas BCR'!$B43,BCR!$1:$1,0))),AVERAGE(HK43:HV43)),"")</f>
        <v>54.761904761904802</v>
      </c>
      <c r="HX43" s="59">
        <f>+IFERROR(IF(ISTEXT(HX$5)=FALSE,(INDEX(BCR!$1:$1048576,MATCH('Estadísticas BCR'!HX$5,BCR!$A:$A,0),MATCH('Estadísticas BCR'!$B43,BCR!$1:$1,0))),AVERAGE(HL43:HW43)),"")</f>
        <v>54.545454545454497</v>
      </c>
      <c r="HY43" s="59">
        <f>+IFERROR(IF(ISTEXT(HY$5)=FALSE,(INDEX(BCR!$1:$1048576,MATCH('Estadísticas BCR'!HY$5,BCR!$A:$A,0),MATCH('Estadísticas BCR'!$B43,BCR!$1:$1,0))),AVERAGE(HM43:HX43)),"")</f>
        <v>47.727272727272698</v>
      </c>
      <c r="HZ43" s="59">
        <f>+IFERROR(IF(ISTEXT(HZ$5)=FALSE,(INDEX(BCR!$1:$1048576,MATCH('Estadísticas BCR'!HZ$5,BCR!$A:$A,0),MATCH('Estadísticas BCR'!$B43,BCR!$1:$1,0))),AVERAGE(HN43:HY43)),"")</f>
        <v>54.347826086956502</v>
      </c>
      <c r="IA43" s="59">
        <f>+IFERROR(IF(ISTEXT(IA$5)=FALSE,(INDEX(BCR!$1:$1048576,MATCH('Estadísticas BCR'!IA$5,BCR!$A:$A,0),MATCH('Estadísticas BCR'!$B43,BCR!$1:$1,0))),AVERAGE(HO43:HZ43)),"")</f>
        <v>55.2631578947368</v>
      </c>
      <c r="IB43" s="59">
        <f>+IFERROR(IF(ISTEXT(IB$5)=FALSE,(INDEX(BCR!$1:$1048576,MATCH('Estadísticas BCR'!IB$5,BCR!$A:$A,0),MATCH('Estadísticas BCR'!$B43,BCR!$1:$1,0))),AVERAGE(HP43:IA43)),"")</f>
        <v>54.761904761904802</v>
      </c>
      <c r="IC43" s="60">
        <f>+IFERROR(IF(ISTEXT(IC$5)=FALSE,(INDEX(BCR!$1:$1048576,MATCH('Estadísticas BCR'!IC$5,BCR!$A:$A,0),MATCH('Estadísticas BCR'!$B43,BCR!$1:$1,0))),AVERAGE(HQ43:IB43)),"")</f>
        <v>55.726157661941414</v>
      </c>
      <c r="ID43" s="59">
        <f>+IFERROR(IF(ISTEXT(ID$5)=FALSE,(INDEX(BCR!$1:$1048576,MATCH('Estadísticas BCR'!ID$5,BCR!$A:$A,0),MATCH('Estadísticas BCR'!$B43,BCR!$1:$1,0))),AVERAGE(HR43:IC43)),"")</f>
        <v>50</v>
      </c>
      <c r="IE43" s="59">
        <f>+IFERROR(IF(ISTEXT(IE$5)=FALSE,(INDEX(BCR!$1:$1048576,MATCH('Estadísticas BCR'!IE$5,BCR!$A:$A,0),MATCH('Estadísticas BCR'!$B43,BCR!$1:$1,0))),AVERAGE(HS43:ID43)),"")</f>
        <v>52.380952380952401</v>
      </c>
      <c r="IF43" s="59">
        <f>+IFERROR(IF(ISTEXT(IF$5)=FALSE,(INDEX(BCR!$1:$1048576,MATCH('Estadísticas BCR'!IF$5,BCR!$A:$A,0),MATCH('Estadísticas BCR'!$B43,BCR!$1:$1,0))),AVERAGE(HT43:IE43)),"")</f>
        <v>55.882352941176499</v>
      </c>
      <c r="IG43" s="59">
        <f>+IFERROR(IF(ISTEXT(IG$5)=FALSE,(INDEX(BCR!$1:$1048576,MATCH('Estadísticas BCR'!IG$5,BCR!$A:$A,0),MATCH('Estadísticas BCR'!$B43,BCR!$1:$1,0))),AVERAGE(HU43:IF43)),"")</f>
        <v>50</v>
      </c>
      <c r="IH43" s="59">
        <f>+IFERROR(IF(ISTEXT(IH$5)=FALSE,(INDEX(BCR!$1:$1048576,MATCH('Estadísticas BCR'!IH$5,BCR!$A:$A,0),MATCH('Estadísticas BCR'!$B43,BCR!$1:$1,0))),AVERAGE(HV43:IG43)),"")</f>
        <v>54.545454545454497</v>
      </c>
      <c r="II43" s="59">
        <f>+IFERROR(IF(ISTEXT(II$5)=FALSE,(INDEX(BCR!$1:$1048576,MATCH('Estadísticas BCR'!II$5,BCR!$A:$A,0),MATCH('Estadísticas BCR'!$B43,BCR!$1:$1,0))),AVERAGE(HW43:IH43)),"")</f>
        <v>58.3333333333333</v>
      </c>
      <c r="IJ43" s="59">
        <f>+IFERROR(IF(ISTEXT(IJ$5)=FALSE,(INDEX(BCR!$1:$1048576,MATCH('Estadísticas BCR'!IJ$5,BCR!$A:$A,0),MATCH('Estadísticas BCR'!$B43,BCR!$1:$1,0))),AVERAGE(HX43:II43)),"")</f>
        <v>44.4444444444444</v>
      </c>
      <c r="IK43" s="59">
        <f>+IFERROR(IF(ISTEXT(IK$5)=FALSE,(INDEX(BCR!$1:$1048576,MATCH('Estadísticas BCR'!IK$5,BCR!$A:$A,0),MATCH('Estadísticas BCR'!$B43,BCR!$1:$1,0))),AVERAGE(HY43:IJ43)),"")</f>
        <v>47.619047619047599</v>
      </c>
      <c r="IL43" s="59">
        <f>+IFERROR(IF(ISTEXT(IL$5)=FALSE,(INDEX(BCR!$1:$1048576,MATCH('Estadísticas BCR'!IL$5,BCR!$A:$A,0),MATCH('Estadísticas BCR'!$B43,BCR!$1:$1,0))),AVERAGE(HZ43:IK43)),"")</f>
        <v>46.875</v>
      </c>
      <c r="IM43" s="59">
        <f>+IFERROR(IF(ISTEXT(IM$5)=FALSE,(INDEX(BCR!$1:$1048576,MATCH('Estadísticas BCR'!IM$5,BCR!$A:$A,0),MATCH('Estadísticas BCR'!$B43,BCR!$1:$1,0))),AVERAGE(IA43:IL43)),"")</f>
        <v>55.2631578947368</v>
      </c>
      <c r="IN43" s="59">
        <f>+IFERROR(IF(ISTEXT(IN$5)=FALSE,(INDEX(BCR!$1:$1048576,MATCH('Estadísticas BCR'!IN$5,BCR!$A:$A,0),MATCH('Estadísticas BCR'!$B43,BCR!$1:$1,0))),AVERAGE(IB43:IM43)),"")</f>
        <v>58.3333333333333</v>
      </c>
      <c r="IO43" s="59">
        <f>+IFERROR(IF(ISTEXT(IO$5)=FALSE,(INDEX(BCR!$1:$1048576,MATCH('Estadísticas BCR'!IO$5,BCR!$A:$A,0),MATCH('Estadísticas BCR'!$B43,BCR!$1:$1,0))),AVERAGE(IC43:IN43)),"")</f>
        <v>53.125</v>
      </c>
      <c r="IP43" s="60">
        <f>+IFERROR(IF(ISTEXT(IP$5)=FALSE,(INDEX(BCR!$1:$1048576,MATCH('Estadísticas BCR'!IP$5,BCR!$A:$A,0),MATCH('Estadísticas BCR'!$B43,BCR!$1:$1,0))),AVERAGE(ID43:IO43)),"")</f>
        <v>52.233506374373228</v>
      </c>
      <c r="IQ43" s="59">
        <f>+IFERROR(IF(ISTEXT(IQ$5)=FALSE,(INDEX(BCR!$1:$1048576,MATCH('Estadísticas BCR'!IQ$5,BCR!$A:$A,0),MATCH('Estadísticas BCR'!$B43,BCR!$1:$1,0))),AVERAGE(IE43:IP43)),"")</f>
        <v>50</v>
      </c>
      <c r="IR43" s="59">
        <f>+IFERROR(IF(ISTEXT(IR$5)=FALSE,(INDEX(BCR!$1:$1048576,MATCH('Estadísticas BCR'!IR$5,BCR!$A:$A,0),MATCH('Estadísticas BCR'!$B43,BCR!$1:$1,0))),AVERAGE(IF43:IQ43)),"")</f>
        <v>55.882352941176499</v>
      </c>
      <c r="IS43" s="59">
        <f>+IFERROR(IF(ISTEXT(IS$5)=FALSE,(INDEX(BCR!$1:$1048576,MATCH('Estadísticas BCR'!IS$5,BCR!$A:$A,0),MATCH('Estadísticas BCR'!$B43,BCR!$1:$1,0))),AVERAGE(IG43:IR43)),"")</f>
        <v>54.761904761904802</v>
      </c>
      <c r="IT43" s="59">
        <f>+IFERROR(IF(ISTEXT(IT$5)=FALSE,(INDEX(BCR!$1:$1048576,MATCH('Estadísticas BCR'!IT$5,BCR!$A:$A,0),MATCH('Estadísticas BCR'!$B43,BCR!$1:$1,0))),AVERAGE(IH43:IS43)),"")</f>
        <v>52.380952380952401</v>
      </c>
      <c r="IU43" s="59">
        <f>+IFERROR(IF(ISTEXT(IU$5)=FALSE,(INDEX(BCR!$1:$1048576,MATCH('Estadísticas BCR'!IU$5,BCR!$A:$A,0),MATCH('Estadísticas BCR'!$B43,BCR!$1:$1,0))),AVERAGE(II43:IT43)),"")</f>
        <v>52.941176470588204</v>
      </c>
      <c r="IV43" s="59">
        <f>+IFERROR(IF(ISTEXT(IV$5)=FALSE,(INDEX(BCR!$1:$1048576,MATCH('Estadísticas BCR'!IV$5,BCR!$A:$A,0),MATCH('Estadísticas BCR'!$B43,BCR!$1:$1,0))),AVERAGE(IJ43:IU43)),"")</f>
        <v>57.5</v>
      </c>
      <c r="IW43" s="59">
        <f>+IFERROR(IF(ISTEXT(IW$5)=FALSE,(INDEX(BCR!$1:$1048576,MATCH('Estadísticas BCR'!IW$5,BCR!$A:$A,0),MATCH('Estadísticas BCR'!$B43,BCR!$1:$1,0))),AVERAGE(IK43:IV43)),"")</f>
        <v>52.5</v>
      </c>
      <c r="IX43" s="59">
        <f>+IFERROR(IF(ISTEXT(IX$5)=FALSE,(INDEX(BCR!$1:$1048576,MATCH('Estadísticas BCR'!IX$5,BCR!$A:$A,0),MATCH('Estadísticas BCR'!$B43,BCR!$1:$1,0))),AVERAGE(IL43:IW43)),"")</f>
        <v>55</v>
      </c>
      <c r="IY43" s="59">
        <f>+IFERROR(IF(ISTEXT(IY$5)=FALSE,(INDEX(BCR!$1:$1048576,MATCH('Estadísticas BCR'!IY$5,BCR!$A:$A,0),MATCH('Estadísticas BCR'!$B43,BCR!$1:$1,0))),AVERAGE(IM43:IX43)),"")</f>
        <v>50</v>
      </c>
      <c r="IZ43" s="59">
        <f>+IFERROR(IF(ISTEXT(IZ$5)=FALSE,(INDEX(BCR!$1:$1048576,MATCH('Estadísticas BCR'!IZ$5,BCR!$A:$A,0),MATCH('Estadísticas BCR'!$B43,BCR!$1:$1,0))),AVERAGE(IN43:IY43)),"")</f>
        <v>50</v>
      </c>
      <c r="JA43" s="59">
        <f>+IFERROR(IF(ISTEXT(JA$5)=FALSE,(INDEX(BCR!$1:$1048576,MATCH('Estadísticas BCR'!JA$5,BCR!$A:$A,0),MATCH('Estadísticas BCR'!$B43,BCR!$1:$1,0))),AVERAGE(IO43:IZ43)),"")</f>
        <v>52.5</v>
      </c>
      <c r="JB43" s="59">
        <f>+IFERROR(IF(ISTEXT(JB$5)=FALSE,(INDEX(BCR!$1:$1048576,MATCH('Estadísticas BCR'!JB$5,BCR!$A:$A,0),MATCH('Estadísticas BCR'!$B43,BCR!$1:$1,0))),AVERAGE(IP43:JA43)),"")</f>
        <v>52.5</v>
      </c>
      <c r="JC43" s="60">
        <f>+IFERROR(IF(ISTEXT(JC$5)=FALSE,(INDEX(BCR!$1:$1048576,MATCH('Estadísticas BCR'!JC$5,BCR!$A:$A,0),MATCH('Estadísticas BCR'!$B43,BCR!$1:$1,0))),AVERAGE(IQ43:JB43)),"")</f>
        <v>52.997198879551824</v>
      </c>
      <c r="JD43" s="59">
        <f>+IFERROR(IF(ISTEXT(JD$5)=FALSE,(INDEX(BCR!$1:$1048576,MATCH('Estadísticas BCR'!JD$5,BCR!$A:$A,0),MATCH('Estadísticas BCR'!$B43,BCR!$1:$1,0))),AVERAGE(IR43:JC43)),"")</f>
        <v>56.818181818181799</v>
      </c>
      <c r="JE43" s="59">
        <f>+IFERROR(IF(ISTEXT(JE$5)=FALSE,(INDEX(BCR!$1:$1048576,MATCH('Estadísticas BCR'!JE$5,BCR!$A:$A,0),MATCH('Estadísticas BCR'!$B43,BCR!$1:$1,0))),AVERAGE(IS43:JD43)),"")</f>
        <v>47.619047619047599</v>
      </c>
      <c r="JF43" s="59">
        <f>+IFERROR(IF(ISTEXT(JF$5)=FALSE,(INDEX(BCR!$1:$1048576,MATCH('Estadísticas BCR'!JF$5,BCR!$A:$A,0),MATCH('Estadísticas BCR'!$B43,BCR!$1:$1,0))),AVERAGE(IT43:JE43)),"")</f>
        <v>30</v>
      </c>
      <c r="JG43" s="59">
        <f>+IFERROR(IF(ISTEXT(JG$5)=FALSE,(INDEX(BCR!$1:$1048576,MATCH('Estadísticas BCR'!JG$5,BCR!$A:$A,0),MATCH('Estadísticas BCR'!$B43,BCR!$1:$1,0))),AVERAGE(IU43:JF43)),"")</f>
        <v>31.25</v>
      </c>
      <c r="JH43" s="59">
        <f>+IFERROR(IF(ISTEXT(JH$5)=FALSE,(INDEX(BCR!$1:$1048576,MATCH('Estadísticas BCR'!JH$5,BCR!$A:$A,0),MATCH('Estadísticas BCR'!$B43,BCR!$1:$1,0))),AVERAGE(IV43:JG43)),"")</f>
        <v>34.210526315789501</v>
      </c>
      <c r="JI43" s="59">
        <f>+IFERROR(IF(ISTEXT(JI$5)=FALSE,(INDEX(BCR!$1:$1048576,MATCH('Estadísticas BCR'!JI$5,BCR!$A:$A,0),MATCH('Estadísticas BCR'!$B43,BCR!$1:$1,0))),AVERAGE(IW43:JH43)),"")</f>
        <v>50</v>
      </c>
      <c r="JJ43" s="59">
        <f>+IFERROR(IF(ISTEXT(JJ$5)=FALSE,(INDEX(BCR!$1:$1048576,MATCH('Estadísticas BCR'!JJ$5,BCR!$A:$A,0),MATCH('Estadísticas BCR'!$B43,BCR!$1:$1,0))),AVERAGE(IX43:JI43)),"")</f>
        <v>60</v>
      </c>
      <c r="JK43" s="59">
        <f>+IFERROR(IF(ISTEXT(JK$5)=FALSE,(INDEX(BCR!$1:$1048576,MATCH('Estadísticas BCR'!JK$5,BCR!$A:$A,0),MATCH('Estadísticas BCR'!$B43,BCR!$1:$1,0))),AVERAGE(IY43:JJ43)),"")</f>
        <v>56.25</v>
      </c>
      <c r="JL43" s="59">
        <f>+IFERROR(IF(ISTEXT(JL$5)=FALSE,(INDEX(BCR!$1:$1048576,MATCH('Estadísticas BCR'!JL$5,BCR!$A:$A,0),MATCH('Estadísticas BCR'!$B43,BCR!$1:$1,0))),AVERAGE(IZ43:JK43)),"")</f>
        <v>56.521739130434803</v>
      </c>
      <c r="JM43" s="59">
        <f>+IFERROR(IF(ISTEXT(JM$5)=FALSE,(INDEX(BCR!$1:$1048576,MATCH('Estadísticas BCR'!JM$5,BCR!$A:$A,0),MATCH('Estadísticas BCR'!$B43,BCR!$1:$1,0))),AVERAGE(JA43:JL43)),"")</f>
        <v>50</v>
      </c>
      <c r="JN43" s="59">
        <f>+IFERROR(IF(ISTEXT(JN$5)=FALSE,(INDEX(BCR!$1:$1048576,MATCH('Estadísticas BCR'!JN$5,BCR!$A:$A,0),MATCH('Estadísticas BCR'!$B43,BCR!$1:$1,0))),AVERAGE(JB43:JM43)),"")</f>
        <v>50</v>
      </c>
      <c r="JO43" s="59">
        <f>+IFERROR(IF(ISTEXT(JO$5)=FALSE,(INDEX(BCR!$1:$1048576,MATCH('Estadísticas BCR'!JO$5,BCR!$A:$A,0),MATCH('Estadísticas BCR'!$B43,BCR!$1:$1,0))),AVERAGE(JC43:JN43)),"")</f>
        <v>45</v>
      </c>
      <c r="JP43" s="60">
        <f>+IFERROR(IF(ISTEXT(JP$5)=FALSE,(INDEX(BCR!$1:$1048576,MATCH('Estadísticas BCR'!JP$5,BCR!$A:$A,0),MATCH('Estadísticas BCR'!$B43,BCR!$1:$1,0))),AVERAGE(JD43:JO43)),"")</f>
        <v>47.305791240287817</v>
      </c>
      <c r="JQ43" s="59">
        <f>+IFERROR(IF(ISTEXT(JQ$5)=FALSE,(INDEX(BCR!$1:$1048576,MATCH('Estadísticas BCR'!JQ$5,BCR!$A:$A,0),MATCH('Estadísticas BCR'!$B43,BCR!$1:$1,0))),AVERAGE(JE43:JP43)),"")</f>
        <v>50</v>
      </c>
      <c r="JR43" s="59">
        <f>+IFERROR(IF(ISTEXT(JR$5)=FALSE,(INDEX(BCR!$1:$1048576,MATCH('Estadísticas BCR'!JR$5,BCR!$A:$A,0),MATCH('Estadísticas BCR'!$B43,BCR!$1:$1,0))),AVERAGE(JF43:JQ43)),"")</f>
        <v>52.272727272727302</v>
      </c>
      <c r="JS43" s="59">
        <f>+IFERROR(IF(ISTEXT(JS$5)=FALSE,(INDEX(BCR!$1:$1048576,MATCH('Estadísticas BCR'!JS$5,BCR!$A:$A,0),MATCH('Estadísticas BCR'!$B43,BCR!$1:$1,0))),AVERAGE(JG43:JR43)),"")</f>
        <v>54.761904761904802</v>
      </c>
      <c r="JT43" s="59">
        <f>+IFERROR(IF(ISTEXT(JT$5)=FALSE,(INDEX(BCR!$1:$1048576,MATCH('Estadísticas BCR'!JT$5,BCR!$A:$A,0),MATCH('Estadísticas BCR'!$B43,BCR!$1:$1,0))),AVERAGE(JH43:JS43)),"")</f>
        <v>52.631578947368403</v>
      </c>
      <c r="JU43" s="59">
        <f>+IFERROR(IF(ISTEXT(JU$5)=FALSE,(INDEX(BCR!$1:$1048576,MATCH('Estadísticas BCR'!JU$5,BCR!$A:$A,0),MATCH('Estadísticas BCR'!$B43,BCR!$1:$1,0))),AVERAGE(JI43:JT43)),"")</f>
        <v>55</v>
      </c>
      <c r="JV43" s="59">
        <f>+IFERROR(IF(ISTEXT(JV$5)=FALSE,(INDEX(BCR!$1:$1048576,MATCH('Estadísticas BCR'!JV$5,BCR!$A:$A,0),MATCH('Estadísticas BCR'!$B43,BCR!$1:$1,0))),AVERAGE(JJ43:JU43)),"")</f>
        <v>57.5</v>
      </c>
      <c r="JW43" s="59">
        <f>+IFERROR(IF(ISTEXT(JW$5)=FALSE,(INDEX(BCR!$1:$1048576,MATCH('Estadísticas BCR'!JW$5,BCR!$A:$A,0),MATCH('Estadísticas BCR'!$B43,BCR!$1:$1,0))),AVERAGE(JK43:JV43)),"")</f>
        <v>50</v>
      </c>
      <c r="JX43" s="59">
        <f>+IFERROR(IF(ISTEXT(JX$5)=FALSE,(INDEX(BCR!$1:$1048576,MATCH('Estadísticas BCR'!JX$5,BCR!$A:$A,0),MATCH('Estadísticas BCR'!$B43,BCR!$1:$1,0))),AVERAGE(JL43:JW43)),"")</f>
        <v>52.941176470588204</v>
      </c>
      <c r="JY43" s="59">
        <f>+IFERROR(IF(ISTEXT(JY$5)=FALSE,(INDEX(BCR!$1:$1048576,MATCH('Estadísticas BCR'!JY$5,BCR!$A:$A,0),MATCH('Estadísticas BCR'!$B43,BCR!$1:$1,0))),AVERAGE(JM43:JX43)),"")</f>
        <v>50</v>
      </c>
      <c r="JZ43" s="59">
        <f>+IFERROR(IF(ISTEXT(JZ$5)=FALSE,(INDEX(BCR!$1:$1048576,MATCH('Estadísticas BCR'!JZ$5,BCR!$A:$A,0),MATCH('Estadísticas BCR'!$B43,BCR!$1:$1,0))),AVERAGE(JN43:JY43)),"")</f>
        <v>55</v>
      </c>
      <c r="KA43" s="59">
        <f>+IFERROR(IF(ISTEXT(KA$5)=FALSE,(INDEX(BCR!$1:$1048576,MATCH('Estadísticas BCR'!KA$5,BCR!$A:$A,0),MATCH('Estadísticas BCR'!$B43,BCR!$1:$1,0))),AVERAGE(JO43:JZ43)),"")</f>
        <v>52.0833333333333</v>
      </c>
      <c r="KB43" s="59">
        <f>+IFERROR(IF(ISTEXT(KB$5)=FALSE,(INDEX(BCR!$1:$1048576,MATCH('Estadísticas BCR'!KB$5,BCR!$A:$A,0),MATCH('Estadísticas BCR'!$B43,BCR!$1:$1,0))),AVERAGE(JP43:KA43)),"")</f>
        <v>50</v>
      </c>
      <c r="KC43" s="60">
        <f>+IFERROR(IF(ISTEXT(KC$5)=FALSE,(INDEX(BCR!$1:$1048576,MATCH('Estadísticas BCR'!KC$5,BCR!$A:$A,0),MATCH('Estadísticas BCR'!$B43,BCR!$1:$1,0))),AVERAGE(JQ43:KB43)),"")</f>
        <v>52.682560065493497</v>
      </c>
      <c r="KD43" s="59">
        <f>+IFERROR(IF(ISTEXT(KD$5)=FALSE,(INDEX(BCR!$1:$1048576,MATCH('Estadísticas BCR'!KD$5,BCR!$A:$A,0),MATCH('Estadísticas BCR'!$B43,BCR!$1:$1,0))),AVERAGE(JR43:KC43)),"")</f>
        <v>50</v>
      </c>
      <c r="KE43" s="59">
        <f>+IFERROR(IF(ISTEXT(KE$5)=FALSE,(INDEX(BCR!$1:$1048576,MATCH('Estadísticas BCR'!KE$5,BCR!$A:$A,0),MATCH('Estadísticas BCR'!$B43,BCR!$1:$1,0))),AVERAGE(JS43:KD43)),"")</f>
        <v>58.695652173912997</v>
      </c>
      <c r="KF43" s="59">
        <f>+IFERROR(IF(ISTEXT(KF$5)=FALSE,(INDEX(BCR!$1:$1048576,MATCH('Estadísticas BCR'!KF$5,BCR!$A:$A,0),MATCH('Estadísticas BCR'!$B43,BCR!$1:$1,0))),AVERAGE(JT43:KE43)),"")</f>
        <v>52</v>
      </c>
      <c r="KG43" s="59">
        <f>+IFERROR(IF(ISTEXT(KG$5)=FALSE,(INDEX(BCR!$1:$1048576,MATCH('Estadísticas BCR'!KG$5,BCR!$A:$A,0),MATCH('Estadísticas BCR'!$B43,BCR!$1:$1,0))),AVERAGE(JU43:KF43)),"")</f>
        <v>47.727272727272698</v>
      </c>
      <c r="KH43" s="59">
        <f>+IFERROR(IF(ISTEXT(KH$5)=FALSE,(INDEX(BCR!$1:$1048576,MATCH('Estadísticas BCR'!KH$5,BCR!$A:$A,0),MATCH('Estadísticas BCR'!$B43,BCR!$1:$1,0))),AVERAGE(JV43:KG43)),"")</f>
        <v>56.521739130434803</v>
      </c>
      <c r="KI43" s="59">
        <f>+IFERROR(IF(ISTEXT(KI$5)=FALSE,(INDEX(BCR!$1:$1048576,MATCH('Estadísticas BCR'!KI$5,BCR!$A:$A,0),MATCH('Estadísticas BCR'!$B43,BCR!$1:$1,0))),AVERAGE(JW43:KH43)),"")</f>
        <v>47.619047619047599</v>
      </c>
      <c r="KJ43" s="59">
        <f>+IFERROR(IF(ISTEXT(KJ$5)=FALSE,(INDEX(BCR!$1:$1048576,MATCH('Estadísticas BCR'!KJ$5,BCR!$A:$A,0),MATCH('Estadísticas BCR'!$B43,BCR!$1:$1,0))),AVERAGE(JX43:KI43)),"")</f>
        <v>45.8333333333333</v>
      </c>
      <c r="KK43" s="59">
        <f>+IFERROR(IF(ISTEXT(KK$5)=FALSE,(INDEX(BCR!$1:$1048576,MATCH('Estadísticas BCR'!KK$5,BCR!$A:$A,0),MATCH('Estadísticas BCR'!$B43,BCR!$1:$1,0))),AVERAGE(JY43:KJ43)),"")</f>
        <v>43.478260869565197</v>
      </c>
      <c r="KL43" s="59">
        <f>+IFERROR(IF(ISTEXT(KL$5)=FALSE,(INDEX(BCR!$1:$1048576,MATCH('Estadísticas BCR'!KL$5,BCR!$A:$A,0),MATCH('Estadísticas BCR'!$B43,BCR!$1:$1,0))),AVERAGE(JZ43:KK43)),"")</f>
        <v>50</v>
      </c>
      <c r="KM43" s="59">
        <f>+IFERROR(IF(ISTEXT(KM$5)=FALSE,(INDEX(BCR!$1:$1048576,MATCH('Estadísticas BCR'!KM$5,BCR!$A:$A,0),MATCH('Estadísticas BCR'!$B43,BCR!$1:$1,0))),AVERAGE(KA43:KL43)),"")</f>
        <v>50</v>
      </c>
      <c r="KN43" s="59">
        <f>+IFERROR(IF(ISTEXT(KN$5)=FALSE,(INDEX(BCR!$1:$1048576,MATCH('Estadísticas BCR'!KN$5,BCR!$A:$A,0),MATCH('Estadísticas BCR'!$B43,BCR!$1:$1,0))),AVERAGE(KB43:KM43)),"")</f>
        <v>45.238095238095198</v>
      </c>
      <c r="KO43" s="59">
        <f>+IFERROR(IF(ISTEXT(KO$5)=FALSE,(INDEX(BCR!$1:$1048576,MATCH('Estadísticas BCR'!KO$5,BCR!$A:$A,0),MATCH('Estadísticas BCR'!$B43,BCR!$1:$1,0))),AVERAGE(KC43:KN43)),"")</f>
        <v>54.545454545454497</v>
      </c>
      <c r="KP43" s="60">
        <f>+IFERROR(IF(ISTEXT(KP$5)=FALSE,(INDEX(BCR!$1:$1048576,MATCH('Estadísticas BCR'!KP$5,BCR!$A:$A,0),MATCH('Estadísticas BCR'!$B43,BCR!$1:$1,0))),AVERAGE(KD43:KO43)),"")</f>
        <v>50.138237969759693</v>
      </c>
      <c r="KQ43" s="59">
        <f>+IFERROR(IF(ISTEXT(KQ$5)=FALSE,(INDEX(BCR!$1:$1048576,MATCH('Estadísticas BCR'!KQ$5,BCR!$A:$A,0),MATCH('Estadísticas BCR'!$B43,BCR!$1:$1,0))),AVERAGE(KE43:KP43)),"")</f>
        <v>50</v>
      </c>
      <c r="KR43" s="59">
        <f>+IFERROR(IF(ISTEXT(KR$5)=FALSE,(INDEX(BCR!$1:$1048576,MATCH('Estadísticas BCR'!KR$5,BCR!$A:$A,0),MATCH('Estadísticas BCR'!$B43,BCR!$1:$1,0))),AVERAGE(KF43:KQ43)),"")</f>
        <v>50</v>
      </c>
      <c r="KS43" s="59">
        <f>+IFERROR(IF(ISTEXT(KS$5)=FALSE,(INDEX(BCR!$1:$1048576,MATCH('Estadísticas BCR'!KS$5,BCR!$A:$A,0),MATCH('Estadísticas BCR'!$B43,BCR!$1:$1,0))),AVERAGE(KG43:KR43)),"")</f>
        <v>50</v>
      </c>
      <c r="KT43" s="59">
        <f>+IFERROR(IF(ISTEXT(KT$5)=FALSE,(INDEX(BCR!$1:$1048576,MATCH('Estadísticas BCR'!KT$5,BCR!$A:$A,0),MATCH('Estadísticas BCR'!$B43,BCR!$1:$1,0))),AVERAGE(KH43:KS43)),"")</f>
        <v>50</v>
      </c>
      <c r="KU43" s="59">
        <f>+IFERROR(IF(ISTEXT(KU$5)=FALSE,(INDEX(BCR!$1:$1048576,MATCH('Estadísticas BCR'!KU$5,BCR!$A:$A,0),MATCH('Estadísticas BCR'!$B43,BCR!$1:$1,0))),AVERAGE(KI43:KT43)),"")</f>
        <v>53.3333333333333</v>
      </c>
      <c r="KV43" s="59">
        <f>+IFERROR(IF(ISTEXT(KV$5)=FALSE,(INDEX(BCR!$1:$1048576,MATCH('Estadísticas BCR'!KV$5,BCR!$A:$A,0),MATCH('Estadísticas BCR'!$B43,BCR!$1:$1,0))),AVERAGE(KJ43:KU43)),"")</f>
        <v>52.941176470588204</v>
      </c>
      <c r="KW43" s="59">
        <f>+IFERROR(IF(ISTEXT(KW$5)=FALSE,(INDEX(BCR!$1:$1048576,MATCH('Estadísticas BCR'!KW$5,BCR!$A:$A,0),MATCH('Estadísticas BCR'!$B43,BCR!$1:$1,0))),AVERAGE(KK43:KV43)),"")</f>
        <v>50</v>
      </c>
      <c r="KX43" s="59">
        <f>+IFERROR(IF(ISTEXT(KX$5)=FALSE,(INDEX(BCR!$1:$1048576,MATCH('Estadísticas BCR'!KX$5,BCR!$A:$A,0),MATCH('Estadísticas BCR'!$B43,BCR!$1:$1,0))),AVERAGE(KL43:KW43)),"")</f>
        <v>50</v>
      </c>
      <c r="KY43" s="59">
        <f>+IFERROR(IF(ISTEXT(KY$5)=FALSE,(INDEX(BCR!$1:$1048576,MATCH('Estadísticas BCR'!KY$5,BCR!$A:$A,0),MATCH('Estadísticas BCR'!$B43,BCR!$1:$1,0))),AVERAGE(KM43:KX43)),"")</f>
        <v>52.7777777777778</v>
      </c>
      <c r="KZ43" s="59">
        <f>+IFERROR(IF(ISTEXT(KZ$5)=FALSE,(INDEX(BCR!$1:$1048576,MATCH('Estadísticas BCR'!KZ$5,BCR!$A:$A,0),MATCH('Estadísticas BCR'!$B43,BCR!$1:$1,0))),AVERAGE(KN43:KY43)),"")</f>
        <v>50</v>
      </c>
      <c r="LA43" s="59">
        <f>+IFERROR(IF(ISTEXT(LA$5)=FALSE,(INDEX(BCR!$1:$1048576,MATCH('Estadísticas BCR'!LA$5,BCR!$A:$A,0),MATCH('Estadísticas BCR'!$B43,BCR!$1:$1,0))),AVERAGE(KO43:KZ43)),"")</f>
        <v>55.5555555555556</v>
      </c>
      <c r="LB43" s="59">
        <f>+IFERROR(IF(ISTEXT(LB$5)=FALSE,(INDEX(BCR!$1:$1048576,MATCH('Estadísticas BCR'!LB$5,BCR!$A:$A,0),MATCH('Estadísticas BCR'!$B43,BCR!$1:$1,0))),AVERAGE(KP43:LA43)),"")</f>
        <v>52.941176470588204</v>
      </c>
      <c r="LC43" s="60">
        <f>+IFERROR(IF(ISTEXT(LC$5)=FALSE,(INDEX(BCR!$1:$1048576,MATCH('Estadísticas BCR'!LC$5,BCR!$A:$A,0),MATCH('Estadísticas BCR'!$B43,BCR!$1:$1,0))),AVERAGE(KQ43:LB43)),"")</f>
        <v>51.462418300653603</v>
      </c>
      <c r="LD43" s="59">
        <f>+IFERROR(IF(ISTEXT(LD$5)=FALSE,(INDEX(BCR!$1:$1048576,MATCH('Estadísticas BCR'!LD$5,BCR!$A:$A,0),MATCH('Estadísticas BCR'!$B43,BCR!$1:$1,0))),AVERAGE(KR43:LC43)),"")</f>
        <v>52.380952380952401</v>
      </c>
      <c r="LE43" s="59">
        <f>+IFERROR(IF(ISTEXT(LE$5)=FALSE,(INDEX(BCR!$1:$1048576,MATCH('Estadísticas BCR'!LE$5,BCR!$A:$A,0),MATCH('Estadísticas BCR'!$B43,BCR!$1:$1,0))),AVERAGE(KS43:LD43)),"")</f>
        <v>52.7777777777778</v>
      </c>
      <c r="LF43" s="59">
        <f>+IFERROR(IF(ISTEXT(LF$5)=FALSE,(INDEX(BCR!$1:$1048576,MATCH('Estadísticas BCR'!LF$5,BCR!$A:$A,0),MATCH('Estadísticas BCR'!$B43,BCR!$1:$1,0))),AVERAGE(KT43:LE43)),"")</f>
        <v>55.882352941176499</v>
      </c>
      <c r="LG43" s="59">
        <f>+IFERROR(IF(ISTEXT(LG$5)=FALSE,(INDEX(BCR!$1:$1048576,MATCH('Estadísticas BCR'!LG$5,BCR!$A:$A,0),MATCH('Estadísticas BCR'!$B43,BCR!$1:$1,0))),AVERAGE(KU43:LF43)),"")</f>
        <v>55</v>
      </c>
      <c r="LH43" s="59">
        <f>+IFERROR(IF(ISTEXT(LH$5)=FALSE,(INDEX(BCR!$1:$1048576,MATCH('Estadísticas BCR'!LH$5,BCR!$A:$A,0),MATCH('Estadísticas BCR'!$B43,BCR!$1:$1,0))),AVERAGE(KV43:LG43)),"")</f>
        <v>55.882352941176499</v>
      </c>
      <c r="LI43" s="59">
        <f>+IFERROR(IF(ISTEXT(LI$5)=FALSE,(INDEX(BCR!$1:$1048576,MATCH('Estadísticas BCR'!LI$5,BCR!$A:$A,0),MATCH('Estadísticas BCR'!$B43,BCR!$1:$1,0))),AVERAGE(KW43:LH43)),"")</f>
        <v>57.142857142857103</v>
      </c>
      <c r="LJ43" s="59">
        <f>+IFERROR(IF(ISTEXT(LJ$5)=FALSE,(INDEX(BCR!$1:$1048576,MATCH('Estadísticas BCR'!LJ$5,BCR!$A:$A,0),MATCH('Estadísticas BCR'!$B43,BCR!$1:$1,0))),AVERAGE(KX43:LI43)),"")</f>
        <v>55</v>
      </c>
      <c r="LK43" s="59">
        <f>+IFERROR(IF(ISTEXT(LK$5)=FALSE,(INDEX(BCR!$1:$1048576,MATCH('Estadísticas BCR'!LK$5,BCR!$A:$A,0),MATCH('Estadísticas BCR'!$B43,BCR!$1:$1,0))),AVERAGE(KY43:LJ43)),"")</f>
        <v>52.5</v>
      </c>
      <c r="LL43" s="59">
        <f>+IFERROR(IF(ISTEXT(LL$5)=FALSE,(INDEX(BCR!$1:$1048576,MATCH('Estadísticas BCR'!LL$5,BCR!$A:$A,0),MATCH('Estadísticas BCR'!$B43,BCR!$1:$1,0))),AVERAGE(KZ43:LK43)),"")</f>
        <v>57.894736842105303</v>
      </c>
      <c r="LM43" s="59">
        <f>+IFERROR(IF(ISTEXT(LM$5)=FALSE,(INDEX(BCR!$1:$1048576,MATCH('Estadísticas BCR'!LM$5,BCR!$A:$A,0),MATCH('Estadísticas BCR'!$B43,BCR!$1:$1,0))),AVERAGE(LA43:LL43)),"")</f>
        <v>57.5</v>
      </c>
      <c r="LN43" s="59">
        <f>+IFERROR(IF(ISTEXT(LN$5)=FALSE,(INDEX(BCR!$1:$1048576,MATCH('Estadísticas BCR'!LN$5,BCR!$A:$A,0),MATCH('Estadísticas BCR'!$B43,BCR!$1:$1,0))),AVERAGE(LB43:LM43)),"")</f>
        <v>50</v>
      </c>
      <c r="LO43" s="59">
        <f>+IFERROR(IF(ISTEXT(LO$5)=FALSE,(INDEX(BCR!$1:$1048576,MATCH('Estadísticas BCR'!LO$5,BCR!$A:$A,0),MATCH('Estadísticas BCR'!$B43,BCR!$1:$1,0))),AVERAGE(LC43:LN43)),"")</f>
        <v>55</v>
      </c>
      <c r="LP43" s="60">
        <f>+IFERROR(IF(ISTEXT(LP$5)=FALSE,(INDEX(BCR!$1:$1048576,MATCH('Estadísticas BCR'!LP$5,BCR!$A:$A,0),MATCH('Estadísticas BCR'!$B43,BCR!$1:$1,0))),AVERAGE(LD43:LO43)),"")</f>
        <v>54.746752502170466</v>
      </c>
      <c r="LQ43" s="59">
        <f>+IFERROR(IF(ISTEXT(LQ$5)=FALSE,(INDEX(BCR!$1:$1048576,MATCH('Estadísticas BCR'!LQ$5,BCR!$A:$A,0),MATCH('Estadísticas BCR'!$B43,BCR!$1:$1,0))),AVERAGE(LE43:LP43)),"")</f>
        <v>55.2631578947368</v>
      </c>
      <c r="LR43" s="59">
        <f>+IFERROR(IF(ISTEXT(LR$5)=FALSE,(INDEX(BCR!$1:$1048576,MATCH('Estadísticas BCR'!LR$5,BCR!$A:$A,0),MATCH('Estadísticas BCR'!$B43,BCR!$1:$1,0))),AVERAGE(LF43:LQ43)),"")</f>
        <v>58.3333333333333</v>
      </c>
      <c r="LS43" s="59">
        <f>+IFERROR(IF(ISTEXT(LS$5)=FALSE,(INDEX(BCR!$1:$1048576,MATCH('Estadísticas BCR'!LS$5,BCR!$A:$A,0),MATCH('Estadísticas BCR'!$B43,BCR!$1:$1,0))),AVERAGE(LG43:LR43)),"")</f>
        <v>55</v>
      </c>
      <c r="LT43" s="59">
        <f>+IFERROR(IF(ISTEXT(LT$5)=FALSE,(INDEX(BCR!$1:$1048576,MATCH('Estadísticas BCR'!LT$5,BCR!$A:$A,0),MATCH('Estadísticas BCR'!$B43,BCR!$1:$1,0))),AVERAGE(LH43:LS43)),"")</f>
        <v>52.380952380952401</v>
      </c>
      <c r="LU43" s="59">
        <f>+IFERROR(IF(ISTEXT(LU$5)=FALSE,(INDEX(BCR!$1:$1048576,MATCH('Estadísticas BCR'!LU$5,BCR!$A:$A,0),MATCH('Estadísticas BCR'!$B43,BCR!$1:$1,0))),AVERAGE(LI43:LT43)),"")</f>
        <v>52.380952380952401</v>
      </c>
      <c r="LV43" s="59">
        <f>+IFERROR(IF(ISTEXT(LV$5)=FALSE,(INDEX(BCR!$1:$1048576,MATCH('Estadísticas BCR'!LV$5,BCR!$A:$A,0),MATCH('Estadísticas BCR'!$B43,BCR!$1:$1,0))),AVERAGE(LJ43:LU43)),"")</f>
        <v>61.904761904761898</v>
      </c>
      <c r="LW43" s="59">
        <f>+IFERROR(IF(ISTEXT(LW$5)=FALSE,(INDEX(BCR!$1:$1048576,MATCH('Estadísticas BCR'!LW$5,BCR!$A:$A,0),MATCH('Estadísticas BCR'!$B43,BCR!$1:$1,0))),AVERAGE(LK43:LV43)),"")</f>
        <v>60</v>
      </c>
      <c r="LX43" s="59">
        <f>+IFERROR(IF(ISTEXT(LX$5)=FALSE,(INDEX(BCR!$1:$1048576,MATCH('Estadísticas BCR'!LX$5,BCR!$A:$A,0),MATCH('Estadísticas BCR'!$B43,BCR!$1:$1,0))),AVERAGE(LL43:LW43)),"")</f>
        <v>64.285714285714306</v>
      </c>
      <c r="LY43" s="59">
        <f>+IFERROR(IF(ISTEXT(LY$5)=FALSE,(INDEX(BCR!$1:$1048576,MATCH('Estadísticas BCR'!LY$5,BCR!$A:$A,0),MATCH('Estadísticas BCR'!$B43,BCR!$1:$1,0))),AVERAGE(LM43:LX43)),"")</f>
        <v>60</v>
      </c>
      <c r="LZ43" s="59">
        <f>+IFERROR(IF(ISTEXT(LZ$5)=FALSE,(INDEX(BCR!$1:$1048576,MATCH('Estadísticas BCR'!LZ$5,BCR!$A:$A,0),MATCH('Estadísticas BCR'!$B43,BCR!$1:$1,0))),AVERAGE(LN43:LY43)),"")</f>
        <v>52.5</v>
      </c>
      <c r="MA43" s="59">
        <f>+IFERROR(IF(ISTEXT(MA$5)=FALSE,(INDEX(BCR!$1:$1048576,MATCH('Estadísticas BCR'!MA$5,BCR!$A:$A,0),MATCH('Estadísticas BCR'!$B43,BCR!$1:$1,0))),AVERAGE(LO43:LZ43)),"")</f>
        <v>55.882352941176499</v>
      </c>
      <c r="MB43" s="59">
        <f>+IFERROR(IF(ISTEXT(MB$5)=FALSE,(INDEX(BCR!$1:$1048576,MATCH('Estadísticas BCR'!MB$5,BCR!$A:$A,0),MATCH('Estadísticas BCR'!$B43,BCR!$1:$1,0))),AVERAGE(LP43:MA43)),"")</f>
        <v>57.5</v>
      </c>
      <c r="MC43" s="60">
        <f>+IFERROR(IF(ISTEXT(MC$5)=FALSE,(INDEX(BCR!$1:$1048576,MATCH('Estadísticas BCR'!MC$5,BCR!$A:$A,0),MATCH('Estadísticas BCR'!$B43,BCR!$1:$1,0))),AVERAGE(LQ43:MB43)),"")</f>
        <v>57.119268760135633</v>
      </c>
      <c r="MD43" s="59">
        <f>+IFERROR(IF(ISTEXT(MD$5)=FALSE,(INDEX(BCR!$1:$1048576,MATCH('Estadísticas BCR'!MD$5,BCR!$A:$A,0),MATCH('Estadísticas BCR'!$B43,BCR!$1:$1,0))),AVERAGE(LR43:MC43)),"")</f>
        <v>50</v>
      </c>
      <c r="ME43" s="59">
        <f>+IFERROR(IF(ISTEXT(ME$5)=FALSE,(INDEX(BCR!$1:$1048576,MATCH('Estadísticas BCR'!ME$5,BCR!$A:$A,0),MATCH('Estadísticas BCR'!$B43,BCR!$1:$1,0))),AVERAGE(LS43:MD43)),"")</f>
        <v>52.631578947368403</v>
      </c>
      <c r="MF43" s="59">
        <f>+IFERROR(IF(ISTEXT(MF$5)=FALSE,(INDEX(BCR!$1:$1048576,MATCH('Estadísticas BCR'!MF$5,BCR!$A:$A,0),MATCH('Estadísticas BCR'!$B43,BCR!$1:$1,0))),AVERAGE(LT43:ME43)),"")</f>
        <v>60.526315789473699</v>
      </c>
      <c r="MG43" s="59" t="str">
        <f>+IFERROR(IF(ISTEXT(MG$5)=FALSE,(INDEX(BCR!$1:$1048576,MATCH('Estadísticas BCR'!MG$5,BCR!$A:$A,0),MATCH('Estadísticas BCR'!$B43,BCR!$1:$1,0))),AVERAGE(LU43:MF43)),"")</f>
        <v/>
      </c>
      <c r="MH43" s="59" t="str">
        <f>+IFERROR(IF(ISTEXT(MH$5)=FALSE,(INDEX(BCR!$1:$1048576,MATCH('Estadísticas BCR'!MH$5,BCR!$A:$A,0),MATCH('Estadísticas BCR'!$B43,BCR!$1:$1,0))),AVERAGE(LV43:MG43)),"")</f>
        <v/>
      </c>
      <c r="MI43" s="59" t="str">
        <f>+IFERROR(IF(ISTEXT(MI$5)=FALSE,(INDEX(BCR!$1:$1048576,MATCH('Estadísticas BCR'!MI$5,BCR!$A:$A,0),MATCH('Estadísticas BCR'!$B43,BCR!$1:$1,0))),AVERAGE(LW43:MH43)),"")</f>
        <v/>
      </c>
      <c r="MJ43" s="59" t="str">
        <f>+IFERROR(IF(ISTEXT(MJ$5)=FALSE,(INDEX(BCR!$1:$1048576,MATCH('Estadísticas BCR'!MJ$5,BCR!$A:$A,0),MATCH('Estadísticas BCR'!$B43,BCR!$1:$1,0))),AVERAGE(LX43:MI43)),"")</f>
        <v/>
      </c>
      <c r="MK43" s="59" t="str">
        <f>+IFERROR(IF(ISTEXT(MK$5)=FALSE,(INDEX(BCR!$1:$1048576,MATCH('Estadísticas BCR'!MK$5,BCR!$A:$A,0),MATCH('Estadísticas BCR'!$B43,BCR!$1:$1,0))),AVERAGE(LY43:MJ43)),"")</f>
        <v/>
      </c>
      <c r="ML43" s="59" t="str">
        <f>+IFERROR(IF(ISTEXT(ML$5)=FALSE,(INDEX(BCR!$1:$1048576,MATCH('Estadísticas BCR'!ML$5,BCR!$A:$A,0),MATCH('Estadísticas BCR'!$B43,BCR!$1:$1,0))),AVERAGE(LZ43:MK43)),"")</f>
        <v/>
      </c>
      <c r="MM43" s="59" t="str">
        <f>+IFERROR(IF(ISTEXT(MM$5)=FALSE,(INDEX(BCR!$1:$1048576,MATCH('Estadísticas BCR'!MM$5,BCR!$A:$A,0),MATCH('Estadísticas BCR'!$B43,BCR!$1:$1,0))),AVERAGE(MA43:ML43)),"")</f>
        <v/>
      </c>
      <c r="MN43" s="59" t="str">
        <f>+IFERROR(IF(ISTEXT(MN$5)=FALSE,(INDEX(BCR!$1:$1048576,MATCH('Estadísticas BCR'!MN$5,BCR!$A:$A,0),MATCH('Estadísticas BCR'!$B43,BCR!$1:$1,0))),AVERAGE(MB43:MM43)),"")</f>
        <v/>
      </c>
      <c r="MO43" s="59" t="str">
        <f>+IFERROR(IF(ISTEXT(MO$5)=FALSE,(INDEX(BCR!$1:$1048576,MATCH('Estadísticas BCR'!MO$5,BCR!$A:$A,0),MATCH('Estadísticas BCR'!$B43,BCR!$1:$1,0))),AVERAGE(MC43:MN43)),"")</f>
        <v/>
      </c>
      <c r="MP43" s="60">
        <f>+IFERROR(IF(ISTEXT(MP$5)=FALSE,(INDEX(BCR!$1:$1048576,MATCH('Estadísticas BCR'!MP$5,BCR!$A:$A,0),MATCH('Estadísticas BCR'!$B43,BCR!$1:$1,0))),AVERAGE(MD43:MO43)),"")</f>
        <v>54.385964912280706</v>
      </c>
    </row>
    <row r="44" spans="1:354" s="117" customFormat="1" outlineLevel="1">
      <c r="A44" s="5"/>
      <c r="B44" s="9" t="s">
        <v>36</v>
      </c>
      <c r="C44" s="126" t="s">
        <v>287</v>
      </c>
      <c r="D44" s="104">
        <f>+IFERROR(IF(ISTEXT(D$5)=FALSE,(INDEX(BCR!$1:$1048576,MATCH('Estadísticas BCR'!D$5,BCR!$A:$A,0),MATCH('Estadísticas BCR'!$B44,BCR!$1:$1,0))),AVERAGE(#REF!)),"")</f>
        <v>0</v>
      </c>
      <c r="E44" s="104">
        <f>+IFERROR(IF(ISTEXT(E$5)=FALSE,(INDEX(BCR!$1:$1048576,MATCH('Estadísticas BCR'!E$5,BCR!$A:$A,0),MATCH('Estadísticas BCR'!$B44,BCR!$1:$1,0))),AVERAGE(#REF!)),"")</f>
        <v>0</v>
      </c>
      <c r="F44" s="104">
        <f>+IFERROR(IF(ISTEXT(F$5)=FALSE,(INDEX(BCR!$1:$1048576,MATCH('Estadísticas BCR'!F$5,BCR!$A:$A,0),MATCH('Estadísticas BCR'!$B44,BCR!$1:$1,0))),AVERAGE(#REF!)),"")</f>
        <v>0</v>
      </c>
      <c r="G44" s="104" t="str">
        <f>+IFERROR(IF(ISTEXT(G$5)=FALSE,(INDEX(BCR!$1:$1048576,MATCH('Estadísticas BCR'!G$5,BCR!$A:$A,0),MATCH('Estadísticas BCR'!$B44,BCR!$1:$1,0))),AVERAGE(#REF!)),"")</f>
        <v/>
      </c>
      <c r="H44" s="104">
        <f>+IFERROR(IF(ISTEXT(H$5)=FALSE,(INDEX(BCR!$1:$1048576,MATCH('Estadísticas BCR'!H$5,BCR!$A:$A,0),MATCH('Estadísticas BCR'!$B44,BCR!$1:$1,0))),AVERAGE(#REF!)),"")</f>
        <v>0</v>
      </c>
      <c r="I44" s="104">
        <f>+IFERROR(IF(ISTEXT(I$5)=FALSE,(INDEX(BCR!$1:$1048576,MATCH('Estadísticas BCR'!I$5,BCR!$A:$A,0),MATCH('Estadísticas BCR'!$B44,BCR!$1:$1,0))),AVERAGE(#REF!)),"")</f>
        <v>0</v>
      </c>
      <c r="J44" s="104">
        <f>+IFERROR(IF(ISTEXT(J$5)=FALSE,(INDEX(BCR!$1:$1048576,MATCH('Estadísticas BCR'!J$5,BCR!$A:$A,0),MATCH('Estadísticas BCR'!$B44,BCR!$1:$1,0))),AVERAGE(#REF!)),"")</f>
        <v>0</v>
      </c>
      <c r="K44" s="104">
        <f>+IFERROR(IF(ISTEXT(K$5)=FALSE,(INDEX(BCR!$1:$1048576,MATCH('Estadísticas BCR'!K$5,BCR!$A:$A,0),MATCH('Estadísticas BCR'!$B44,BCR!$1:$1,0))),AVERAGE(#REF!)),"")</f>
        <v>0</v>
      </c>
      <c r="L44" s="104">
        <f>+IFERROR(IF(ISTEXT(L$5)=FALSE,(INDEX(BCR!$1:$1048576,MATCH('Estadísticas BCR'!L$5,BCR!$A:$A,0),MATCH('Estadísticas BCR'!$B44,BCR!$1:$1,0))),AVERAGE(#REF!)),"")</f>
        <v>0</v>
      </c>
      <c r="M44" s="104">
        <f>+IFERROR(IF(ISTEXT(M$5)=FALSE,(INDEX(BCR!$1:$1048576,MATCH('Estadísticas BCR'!M$5,BCR!$A:$A,0),MATCH('Estadísticas BCR'!$B44,BCR!$1:$1,0))),AVERAGE(#REF!)),"")</f>
        <v>0</v>
      </c>
      <c r="N44" s="104">
        <f>+IFERROR(IF(ISTEXT(N$5)=FALSE,(INDEX(BCR!$1:$1048576,MATCH('Estadísticas BCR'!N$5,BCR!$A:$A,0),MATCH('Estadísticas BCR'!$B44,BCR!$1:$1,0))),AVERAGE(#REF!)),"")</f>
        <v>0</v>
      </c>
      <c r="O44" s="104">
        <f>+IFERROR(IF(ISTEXT(O$5)=FALSE,(INDEX(BCR!$1:$1048576,MATCH('Estadísticas BCR'!O$5,BCR!$A:$A,0),MATCH('Estadísticas BCR'!$B44,BCR!$1:$1,0))),AVERAGE(#REF!)),"")</f>
        <v>0</v>
      </c>
      <c r="P44" s="60">
        <f>+IFERROR(IF(ISTEXT(P$5)=FALSE,(INDEX(BCR!$1:$1048576,MATCH('Estadísticas BCR'!P$5,BCR!$A:$A,0),MATCH('Estadísticas BCR'!$B44,BCR!$1:$1,0))),AVERAGE(D44:O44)),"")</f>
        <v>0</v>
      </c>
      <c r="Q44" s="104">
        <f>+IFERROR(IF(ISTEXT(Q$5)=FALSE,(INDEX(BCR!$1:$1048576,MATCH('Estadísticas BCR'!Q$5,BCR!$A:$A,0),MATCH('Estadísticas BCR'!$B44,BCR!$1:$1,0))),AVERAGE(#REF!)),"")</f>
        <v>0</v>
      </c>
      <c r="R44" s="104">
        <f>+IFERROR(IF(ISTEXT(R$5)=FALSE,(INDEX(BCR!$1:$1048576,MATCH('Estadísticas BCR'!R$5,BCR!$A:$A,0),MATCH('Estadísticas BCR'!$B44,BCR!$1:$1,0))),AVERAGE(#REF!)),"")</f>
        <v>0</v>
      </c>
      <c r="S44" s="104">
        <f>+IFERROR(IF(ISTEXT(S$5)=FALSE,(INDEX(BCR!$1:$1048576,MATCH('Estadísticas BCR'!S$5,BCR!$A:$A,0),MATCH('Estadísticas BCR'!$B44,BCR!$1:$1,0))),AVERAGE(#REF!)),"")</f>
        <v>0</v>
      </c>
      <c r="T44" s="104">
        <f>+IFERROR(IF(ISTEXT(T$5)=FALSE,(INDEX(BCR!$1:$1048576,MATCH('Estadísticas BCR'!T$5,BCR!$A:$A,0),MATCH('Estadísticas BCR'!$B44,BCR!$1:$1,0))),AVERAGE(#REF!)),"")</f>
        <v>0</v>
      </c>
      <c r="U44" s="104">
        <f>+IFERROR(IF(ISTEXT(U$5)=FALSE,(INDEX(BCR!$1:$1048576,MATCH('Estadísticas BCR'!U$5,BCR!$A:$A,0),MATCH('Estadísticas BCR'!$B44,BCR!$1:$1,0))),AVERAGE(#REF!)),"")</f>
        <v>0</v>
      </c>
      <c r="V44" s="104">
        <f>+IFERROR(IF(ISTEXT(V$5)=FALSE,(INDEX(BCR!$1:$1048576,MATCH('Estadísticas BCR'!V$5,BCR!$A:$A,0),MATCH('Estadísticas BCR'!$B44,BCR!$1:$1,0))),AVERAGE(#REF!)),"")</f>
        <v>0</v>
      </c>
      <c r="W44" s="104">
        <f>+IFERROR(IF(ISTEXT(W$5)=FALSE,(INDEX(BCR!$1:$1048576,MATCH('Estadísticas BCR'!W$5,BCR!$A:$A,0),MATCH('Estadísticas BCR'!$B44,BCR!$1:$1,0))),AVERAGE(#REF!)),"")</f>
        <v>0</v>
      </c>
      <c r="X44" s="104">
        <f>+IFERROR(IF(ISTEXT(X$5)=FALSE,(INDEX(BCR!$1:$1048576,MATCH('Estadísticas BCR'!X$5,BCR!$A:$A,0),MATCH('Estadísticas BCR'!$B44,BCR!$1:$1,0))),AVERAGE(#REF!)),"")</f>
        <v>0</v>
      </c>
      <c r="Y44" s="104">
        <f>+IFERROR(IF(ISTEXT(Y$5)=FALSE,(INDEX(BCR!$1:$1048576,MATCH('Estadísticas BCR'!Y$5,BCR!$A:$A,0),MATCH('Estadísticas BCR'!$B44,BCR!$1:$1,0))),AVERAGE(#REF!)),"")</f>
        <v>0</v>
      </c>
      <c r="Z44" s="104">
        <f>+IFERROR(IF(ISTEXT(Z$5)=FALSE,(INDEX(BCR!$1:$1048576,MATCH('Estadísticas BCR'!Z$5,BCR!$A:$A,0),MATCH('Estadísticas BCR'!$B44,BCR!$1:$1,0))),AVERAGE(#REF!)),"")</f>
        <v>0</v>
      </c>
      <c r="AA44" s="104">
        <f>+IFERROR(IF(ISTEXT(AA$5)=FALSE,(INDEX(BCR!$1:$1048576,MATCH('Estadísticas BCR'!AA$5,BCR!$A:$A,0),MATCH('Estadísticas BCR'!$B44,BCR!$1:$1,0))),AVERAGE(#REF!)),"")</f>
        <v>0</v>
      </c>
      <c r="AB44" s="104">
        <f>+IFERROR(IF(ISTEXT(AB$5)=FALSE,(INDEX(BCR!$1:$1048576,MATCH('Estadísticas BCR'!AB$5,BCR!$A:$A,0),MATCH('Estadísticas BCR'!$B44,BCR!$1:$1,0))),AVERAGE(#REF!)),"")</f>
        <v>0</v>
      </c>
      <c r="AC44" s="60">
        <f>+IFERROR(IF(ISTEXT(AC$5)=FALSE,(INDEX(BCR!$1:$1048576,MATCH('Estadísticas BCR'!AC$5,BCR!$A:$A,0),MATCH('Estadísticas BCR'!$B44,BCR!$1:$1,0))),AVERAGE(Q44:AB44)),"")</f>
        <v>0</v>
      </c>
      <c r="AD44" s="59">
        <f>+IFERROR(IF(ISTEXT(AD$5)=FALSE,(INDEX(BCR!$1:$1048576,MATCH('Estadísticas BCR'!AD$5,BCR!$A:$A,0),MATCH('Estadísticas BCR'!$B44,BCR!$1:$1,0))),AVERAGE(#REF!)),"")</f>
        <v>0</v>
      </c>
      <c r="AE44" s="59">
        <f>+IFERROR(IF(ISTEXT(AE$5)=FALSE,(INDEX(BCR!$1:$1048576,MATCH('Estadísticas BCR'!AE$5,BCR!$A:$A,0),MATCH('Estadísticas BCR'!$B44,BCR!$1:$1,0))),AVERAGE(#REF!)),"")</f>
        <v>0</v>
      </c>
      <c r="AF44" s="59">
        <f>+IFERROR(IF(ISTEXT(AF$5)=FALSE,(INDEX(BCR!$1:$1048576,MATCH('Estadísticas BCR'!AF$5,BCR!$A:$A,0),MATCH('Estadísticas BCR'!$B44,BCR!$1:$1,0))),AVERAGE(#REF!)),"")</f>
        <v>0</v>
      </c>
      <c r="AG44" s="59">
        <f>+IFERROR(IF(ISTEXT(AG$5)=FALSE,(INDEX(BCR!$1:$1048576,MATCH('Estadísticas BCR'!AG$5,BCR!$A:$A,0),MATCH('Estadísticas BCR'!$B44,BCR!$1:$1,0))),AVERAGE(#REF!)),"")</f>
        <v>0</v>
      </c>
      <c r="AH44" s="59">
        <f>+IFERROR(IF(ISTEXT(AH$5)=FALSE,(INDEX(BCR!$1:$1048576,MATCH('Estadísticas BCR'!AH$5,BCR!$A:$A,0),MATCH('Estadísticas BCR'!$B44,BCR!$1:$1,0))),AVERAGE(#REF!)),"")</f>
        <v>0</v>
      </c>
      <c r="AI44" s="59">
        <f>+IFERROR(IF(ISTEXT(AI$5)=FALSE,(INDEX(BCR!$1:$1048576,MATCH('Estadísticas BCR'!AI$5,BCR!$A:$A,0),MATCH('Estadísticas BCR'!$B44,BCR!$1:$1,0))),AVERAGE(#REF!)),"")</f>
        <v>0</v>
      </c>
      <c r="AJ44" s="59">
        <f>+IFERROR(IF(ISTEXT(AJ$5)=FALSE,(INDEX(BCR!$1:$1048576,MATCH('Estadísticas BCR'!AJ$5,BCR!$A:$A,0),MATCH('Estadísticas BCR'!$B44,BCR!$1:$1,0))),AVERAGE(#REF!)),"")</f>
        <v>0</v>
      </c>
      <c r="AK44" s="59">
        <f>+IFERROR(IF(ISTEXT(AK$5)=FALSE,(INDEX(BCR!$1:$1048576,MATCH('Estadísticas BCR'!AK$5,BCR!$A:$A,0),MATCH('Estadísticas BCR'!$B44,BCR!$1:$1,0))),AVERAGE(#REF!)),"")</f>
        <v>0</v>
      </c>
      <c r="AL44" s="59">
        <f>+IFERROR(IF(ISTEXT(AL$5)=FALSE,(INDEX(BCR!$1:$1048576,MATCH('Estadísticas BCR'!AL$5,BCR!$A:$A,0),MATCH('Estadísticas BCR'!$B44,BCR!$1:$1,0))),AVERAGE(#REF!)),"")</f>
        <v>0</v>
      </c>
      <c r="AM44" s="59">
        <f>+IFERROR(IF(ISTEXT(AM$5)=FALSE,(INDEX(BCR!$1:$1048576,MATCH('Estadísticas BCR'!AM$5,BCR!$A:$A,0),MATCH('Estadísticas BCR'!$B44,BCR!$1:$1,0))),AVERAGE(#REF!)),"")</f>
        <v>0</v>
      </c>
      <c r="AN44" s="59">
        <f>+IFERROR(IF(ISTEXT(AN$5)=FALSE,(INDEX(BCR!$1:$1048576,MATCH('Estadísticas BCR'!AN$5,BCR!$A:$A,0),MATCH('Estadísticas BCR'!$B44,BCR!$1:$1,0))),AVERAGE(#REF!)),"")</f>
        <v>0</v>
      </c>
      <c r="AO44" s="59">
        <f>+IFERROR(IF(ISTEXT(AO$5)=FALSE,(INDEX(BCR!$1:$1048576,MATCH('Estadísticas BCR'!AO$5,BCR!$A:$A,0),MATCH('Estadísticas BCR'!$B44,BCR!$1:$1,0))),AVERAGE(#REF!)),"")</f>
        <v>0</v>
      </c>
      <c r="AP44" s="60">
        <f>+IFERROR(IF(ISTEXT(AP$5)=FALSE,(INDEX(BCR!$1:$1048576,MATCH('Estadísticas BCR'!AP$5,BCR!$A:$A,0),MATCH('Estadísticas BCR'!$B44,BCR!$1:$1,0))),AVERAGE(AD44:AO44)),"")</f>
        <v>0</v>
      </c>
      <c r="AQ44" s="59">
        <f>+IFERROR(IF(ISTEXT(AQ$5)=FALSE,(INDEX(BCR!$1:$1048576,MATCH('Estadísticas BCR'!AQ$5,BCR!$A:$A,0),MATCH('Estadísticas BCR'!$B44,BCR!$1:$1,0))),AVERAGE(#REF!)),"")</f>
        <v>0</v>
      </c>
      <c r="AR44" s="59">
        <f>+IFERROR(IF(ISTEXT(AR$5)=FALSE,(INDEX(BCR!$1:$1048576,MATCH('Estadísticas BCR'!AR$5,BCR!$A:$A,0),MATCH('Estadísticas BCR'!$B44,BCR!$1:$1,0))),AVERAGE(#REF!)),"")</f>
        <v>0</v>
      </c>
      <c r="AS44" s="59">
        <f>+IFERROR(IF(ISTEXT(AS$5)=FALSE,(INDEX(BCR!$1:$1048576,MATCH('Estadísticas BCR'!AS$5,BCR!$A:$A,0),MATCH('Estadísticas BCR'!$B44,BCR!$1:$1,0))),AVERAGE(#REF!)),"")</f>
        <v>0</v>
      </c>
      <c r="AT44" s="59">
        <f>+IFERROR(IF(ISTEXT(AT$5)=FALSE,(INDEX(BCR!$1:$1048576,MATCH('Estadísticas BCR'!AT$5,BCR!$A:$A,0),MATCH('Estadísticas BCR'!$B44,BCR!$1:$1,0))),AVERAGE(#REF!)),"")</f>
        <v>0</v>
      </c>
      <c r="AU44" s="59">
        <f>+IFERROR(IF(ISTEXT(AU$5)=FALSE,(INDEX(BCR!$1:$1048576,MATCH('Estadísticas BCR'!AU$5,BCR!$A:$A,0),MATCH('Estadísticas BCR'!$B44,BCR!$1:$1,0))),AVERAGE(#REF!)),"")</f>
        <v>0</v>
      </c>
      <c r="AV44" s="59">
        <f>+IFERROR(IF(ISTEXT(AV$5)=FALSE,(INDEX(BCR!$1:$1048576,MATCH('Estadísticas BCR'!AV$5,BCR!$A:$A,0),MATCH('Estadísticas BCR'!$B44,BCR!$1:$1,0))),AVERAGE(#REF!)),"")</f>
        <v>0</v>
      </c>
      <c r="AW44" s="59">
        <f>+IFERROR(IF(ISTEXT(AW$5)=FALSE,(INDEX(BCR!$1:$1048576,MATCH('Estadísticas BCR'!AW$5,BCR!$A:$A,0),MATCH('Estadísticas BCR'!$B44,BCR!$1:$1,0))),AVERAGE(#REF!)),"")</f>
        <v>0</v>
      </c>
      <c r="AX44" s="59">
        <f>+IFERROR(IF(ISTEXT(AX$5)=FALSE,(INDEX(BCR!$1:$1048576,MATCH('Estadísticas BCR'!AX$5,BCR!$A:$A,0),MATCH('Estadísticas BCR'!$B44,BCR!$1:$1,0))),AVERAGE(#REF!)),"")</f>
        <v>0</v>
      </c>
      <c r="AY44" s="59">
        <f>+IFERROR(IF(ISTEXT(AY$5)=FALSE,(INDEX(BCR!$1:$1048576,MATCH('Estadísticas BCR'!AY$5,BCR!$A:$A,0),MATCH('Estadísticas BCR'!$B44,BCR!$1:$1,0))),AVERAGE(#REF!)),"")</f>
        <v>0</v>
      </c>
      <c r="AZ44" s="59">
        <f>+IFERROR(IF(ISTEXT(AZ$5)=FALSE,(INDEX(BCR!$1:$1048576,MATCH('Estadísticas BCR'!AZ$5,BCR!$A:$A,0),MATCH('Estadísticas BCR'!$B44,BCR!$1:$1,0))),AVERAGE(#REF!)),"")</f>
        <v>0</v>
      </c>
      <c r="BA44" s="59">
        <f>+IFERROR(IF(ISTEXT(BA$5)=FALSE,(INDEX(BCR!$1:$1048576,MATCH('Estadísticas BCR'!BA$5,BCR!$A:$A,0),MATCH('Estadísticas BCR'!$B44,BCR!$1:$1,0))),AVERAGE(#REF!)),"")</f>
        <v>0</v>
      </c>
      <c r="BB44" s="59">
        <f>+IFERROR(IF(ISTEXT(BB$5)=FALSE,(INDEX(BCR!$1:$1048576,MATCH('Estadísticas BCR'!BB$5,BCR!$A:$A,0),MATCH('Estadísticas BCR'!$B44,BCR!$1:$1,0))),AVERAGE(#REF!)),"")</f>
        <v>0</v>
      </c>
      <c r="BC44" s="60">
        <f>+IFERROR(IF(ISTEXT(BC$5)=FALSE,(INDEX(BCR!$1:$1048576,MATCH('Estadísticas BCR'!BC$5,BCR!$A:$A,0),MATCH('Estadísticas BCR'!$B44,BCR!$1:$1,0))),AVERAGE(AQ44:BB44)),"")</f>
        <v>0</v>
      </c>
      <c r="BD44" s="59">
        <f>+IFERROR(IF(ISTEXT(BD$5)=FALSE,(INDEX(BCR!$1:$1048576,MATCH('Estadísticas BCR'!BD$5,BCR!$A:$A,0),MATCH('Estadísticas BCR'!$B44,BCR!$1:$1,0))),AVERAGE(#REF!)),"")</f>
        <v>0</v>
      </c>
      <c r="BE44" s="59">
        <f>+IFERROR(IF(ISTEXT(BE$5)=FALSE,(INDEX(BCR!$1:$1048576,MATCH('Estadísticas BCR'!BE$5,BCR!$A:$A,0),MATCH('Estadísticas BCR'!$B44,BCR!$1:$1,0))),AVERAGE(#REF!)),"")</f>
        <v>0</v>
      </c>
      <c r="BF44" s="59">
        <f>+IFERROR(IF(ISTEXT(BF$5)=FALSE,(INDEX(BCR!$1:$1048576,MATCH('Estadísticas BCR'!BF$5,BCR!$A:$A,0),MATCH('Estadísticas BCR'!$B44,BCR!$1:$1,0))),AVERAGE(#REF!)),"")</f>
        <v>0</v>
      </c>
      <c r="BG44" s="59">
        <f>+IFERROR(IF(ISTEXT(BG$5)=FALSE,(INDEX(BCR!$1:$1048576,MATCH('Estadísticas BCR'!BG$5,BCR!$A:$A,0),MATCH('Estadísticas BCR'!$B44,BCR!$1:$1,0))),AVERAGE(#REF!)),"")</f>
        <v>0</v>
      </c>
      <c r="BH44" s="59">
        <f>+IFERROR(IF(ISTEXT(BH$5)=FALSE,(INDEX(BCR!$1:$1048576,MATCH('Estadísticas BCR'!BH$5,BCR!$A:$A,0),MATCH('Estadísticas BCR'!$B44,BCR!$1:$1,0))),AVERAGE(#REF!)),"")</f>
        <v>0</v>
      </c>
      <c r="BI44" s="59">
        <f>+IFERROR(IF(ISTEXT(BI$5)=FALSE,(INDEX(BCR!$1:$1048576,MATCH('Estadísticas BCR'!BI$5,BCR!$A:$A,0),MATCH('Estadísticas BCR'!$B44,BCR!$1:$1,0))),AVERAGE(#REF!)),"")</f>
        <v>0</v>
      </c>
      <c r="BJ44" s="59">
        <f>+IFERROR(IF(ISTEXT(BJ$5)=FALSE,(INDEX(BCR!$1:$1048576,MATCH('Estadísticas BCR'!BJ$5,BCR!$A:$A,0),MATCH('Estadísticas BCR'!$B44,BCR!$1:$1,0))),AVERAGE(#REF!)),"")</f>
        <v>0</v>
      </c>
      <c r="BK44" s="59">
        <f>+IFERROR(IF(ISTEXT(BK$5)=FALSE,(INDEX(BCR!$1:$1048576,MATCH('Estadísticas BCR'!BK$5,BCR!$A:$A,0),MATCH('Estadísticas BCR'!$B44,BCR!$1:$1,0))),AVERAGE(#REF!)),"")</f>
        <v>0</v>
      </c>
      <c r="BL44" s="59">
        <f>+IFERROR(IF(ISTEXT(BL$5)=FALSE,(INDEX(BCR!$1:$1048576,MATCH('Estadísticas BCR'!BL$5,BCR!$A:$A,0),MATCH('Estadísticas BCR'!$B44,BCR!$1:$1,0))),AVERAGE(#REF!)),"")</f>
        <v>0</v>
      </c>
      <c r="BM44" s="59">
        <f>+IFERROR(IF(ISTEXT(BM$5)=FALSE,(INDEX(BCR!$1:$1048576,MATCH('Estadísticas BCR'!BM$5,BCR!$A:$A,0),MATCH('Estadísticas BCR'!$B44,BCR!$1:$1,0))),AVERAGE(#REF!)),"")</f>
        <v>0</v>
      </c>
      <c r="BN44" s="59">
        <f>+IFERROR(IF(ISTEXT(BN$5)=FALSE,(INDEX(BCR!$1:$1048576,MATCH('Estadísticas BCR'!BN$5,BCR!$A:$A,0),MATCH('Estadísticas BCR'!$B44,BCR!$1:$1,0))),AVERAGE(#REF!)),"")</f>
        <v>0</v>
      </c>
      <c r="BO44" s="59">
        <f>+IFERROR(IF(ISTEXT(BO$5)=FALSE,(INDEX(BCR!$1:$1048576,MATCH('Estadísticas BCR'!BO$5,BCR!$A:$A,0),MATCH('Estadísticas BCR'!$B44,BCR!$1:$1,0))),AVERAGE(#REF!)),"")</f>
        <v>0</v>
      </c>
      <c r="BP44" s="60">
        <f>+IFERROR(IF(ISTEXT(BP$5)=FALSE,(INDEX(BCR!$1:$1048576,MATCH('Estadísticas BCR'!BP$5,BCR!$A:$A,0),MATCH('Estadísticas BCR'!$B44,BCR!$1:$1,0))),AVERAGE(BD44:BO44)),"")</f>
        <v>0</v>
      </c>
      <c r="BQ44" s="59">
        <f>+IFERROR(IF(ISTEXT(BQ$5)=FALSE,(INDEX(BCR!$1:$1048576,MATCH('Estadísticas BCR'!BQ$5,BCR!$A:$A,0),MATCH('Estadísticas BCR'!$B44,BCR!$1:$1,0))),AVERAGE(#REF!)),"")</f>
        <v>0</v>
      </c>
      <c r="BR44" s="59">
        <f>+IFERROR(IF(ISTEXT(BR$5)=FALSE,(INDEX(BCR!$1:$1048576,MATCH('Estadísticas BCR'!BR$5,BCR!$A:$A,0),MATCH('Estadísticas BCR'!$B44,BCR!$1:$1,0))),AVERAGE(#REF!)),"")</f>
        <v>0</v>
      </c>
      <c r="BS44" s="59">
        <f>+IFERROR(IF(ISTEXT(BS$5)=FALSE,(INDEX(BCR!$1:$1048576,MATCH('Estadísticas BCR'!BS$5,BCR!$A:$A,0),MATCH('Estadísticas BCR'!$B44,BCR!$1:$1,0))),AVERAGE(#REF!)),"")</f>
        <v>0</v>
      </c>
      <c r="BT44" s="59">
        <f>+IFERROR(IF(ISTEXT(BT$5)=FALSE,(INDEX(BCR!$1:$1048576,MATCH('Estadísticas BCR'!BT$5,BCR!$A:$A,0),MATCH('Estadísticas BCR'!$B44,BCR!$1:$1,0))),AVERAGE(#REF!)),"")</f>
        <v>0</v>
      </c>
      <c r="BU44" s="59">
        <f>+IFERROR(IF(ISTEXT(BU$5)=FALSE,(INDEX(BCR!$1:$1048576,MATCH('Estadísticas BCR'!BU$5,BCR!$A:$A,0),MATCH('Estadísticas BCR'!$B44,BCR!$1:$1,0))),AVERAGE(#REF!)),"")</f>
        <v>0</v>
      </c>
      <c r="BV44" s="59">
        <f>+IFERROR(IF(ISTEXT(BV$5)=FALSE,(INDEX(BCR!$1:$1048576,MATCH('Estadísticas BCR'!BV$5,BCR!$A:$A,0),MATCH('Estadísticas BCR'!$B44,BCR!$1:$1,0))),AVERAGE(#REF!)),"")</f>
        <v>0</v>
      </c>
      <c r="BW44" s="59">
        <f>+IFERROR(IF(ISTEXT(BW$5)=FALSE,(INDEX(BCR!$1:$1048576,MATCH('Estadísticas BCR'!BW$5,BCR!$A:$A,0),MATCH('Estadísticas BCR'!$B44,BCR!$1:$1,0))),AVERAGE(#REF!)),"")</f>
        <v>0</v>
      </c>
      <c r="BX44" s="59">
        <f>+IFERROR(IF(ISTEXT(BX$5)=FALSE,(INDEX(BCR!$1:$1048576,MATCH('Estadísticas BCR'!BX$5,BCR!$A:$A,0),MATCH('Estadísticas BCR'!$B44,BCR!$1:$1,0))),AVERAGE(#REF!)),"")</f>
        <v>0</v>
      </c>
      <c r="BY44" s="59">
        <f>+IFERROR(IF(ISTEXT(BY$5)=FALSE,(INDEX(BCR!$1:$1048576,MATCH('Estadísticas BCR'!BY$5,BCR!$A:$A,0),MATCH('Estadísticas BCR'!$B44,BCR!$1:$1,0))),AVERAGE(#REF!)),"")</f>
        <v>0</v>
      </c>
      <c r="BZ44" s="59">
        <f>+IFERROR(IF(ISTEXT(BZ$5)=FALSE,(INDEX(BCR!$1:$1048576,MATCH('Estadísticas BCR'!BZ$5,BCR!$A:$A,0),MATCH('Estadísticas BCR'!$B44,BCR!$1:$1,0))),AVERAGE(#REF!)),"")</f>
        <v>0</v>
      </c>
      <c r="CA44" s="59">
        <f>+IFERROR(IF(ISTEXT(CA$5)=FALSE,(INDEX(BCR!$1:$1048576,MATCH('Estadísticas BCR'!CA$5,BCR!$A:$A,0),MATCH('Estadísticas BCR'!$B44,BCR!$1:$1,0))),AVERAGE(#REF!)),"")</f>
        <v>0</v>
      </c>
      <c r="CB44" s="59">
        <f>+IFERROR(IF(ISTEXT(CB$5)=FALSE,(INDEX(BCR!$1:$1048576,MATCH('Estadísticas BCR'!CB$5,BCR!$A:$A,0),MATCH('Estadísticas BCR'!$B44,BCR!$1:$1,0))),AVERAGE(#REF!)),"")</f>
        <v>0</v>
      </c>
      <c r="CC44" s="60">
        <f>+IFERROR(IF(ISTEXT(CC$5)=FALSE,(INDEX(BCR!$1:$1048576,MATCH('Estadísticas BCR'!CC$5,BCR!$A:$A,0),MATCH('Estadísticas BCR'!$B44,BCR!$1:$1,0))),AVERAGE(BQ44:CB44)),"")</f>
        <v>0</v>
      </c>
      <c r="CD44" s="59">
        <f>+IFERROR(IF(ISTEXT(CD$5)=FALSE,(INDEX(BCR!$1:$1048576,MATCH('Estadísticas BCR'!CD$5,BCR!$A:$A,0),MATCH('Estadísticas BCR'!$B44,BCR!$1:$1,0))),AVERAGE(#REF!)),"")</f>
        <v>0</v>
      </c>
      <c r="CE44" s="59">
        <f>+IFERROR(IF(ISTEXT(CE$5)=FALSE,(INDEX(BCR!$1:$1048576,MATCH('Estadísticas BCR'!CE$5,BCR!$A:$A,0),MATCH('Estadísticas BCR'!$B44,BCR!$1:$1,0))),AVERAGE(#REF!)),"")</f>
        <v>0</v>
      </c>
      <c r="CF44" s="59">
        <f>+IFERROR(IF(ISTEXT(CF$5)=FALSE,(INDEX(BCR!$1:$1048576,MATCH('Estadísticas BCR'!CF$5,BCR!$A:$A,0),MATCH('Estadísticas BCR'!$B44,BCR!$1:$1,0))),AVERAGE(#REF!)),"")</f>
        <v>0</v>
      </c>
      <c r="CG44" s="59">
        <f>+IFERROR(IF(ISTEXT(CG$5)=FALSE,(INDEX(BCR!$1:$1048576,MATCH('Estadísticas BCR'!CG$5,BCR!$A:$A,0),MATCH('Estadísticas BCR'!$B44,BCR!$1:$1,0))),AVERAGE(#REF!)),"")</f>
        <v>0</v>
      </c>
      <c r="CH44" s="59">
        <f>+IFERROR(IF(ISTEXT(CH$5)=FALSE,(INDEX(BCR!$1:$1048576,MATCH('Estadísticas BCR'!CH$5,BCR!$A:$A,0),MATCH('Estadísticas BCR'!$B44,BCR!$1:$1,0))),AVERAGE(#REF!)),"")</f>
        <v>0</v>
      </c>
      <c r="CI44" s="59">
        <f>+IFERROR(IF(ISTEXT(CI$5)=FALSE,(INDEX(BCR!$1:$1048576,MATCH('Estadísticas BCR'!CI$5,BCR!$A:$A,0),MATCH('Estadísticas BCR'!$B44,BCR!$1:$1,0))),AVERAGE(#REF!)),"")</f>
        <v>0</v>
      </c>
      <c r="CJ44" s="59">
        <f>+IFERROR(IF(ISTEXT(CJ$5)=FALSE,(INDEX(BCR!$1:$1048576,MATCH('Estadísticas BCR'!CJ$5,BCR!$A:$A,0),MATCH('Estadísticas BCR'!$B44,BCR!$1:$1,0))),AVERAGE(#REF!)),"")</f>
        <v>0</v>
      </c>
      <c r="CK44" s="59">
        <f>+IFERROR(IF(ISTEXT(CK$5)=FALSE,(INDEX(BCR!$1:$1048576,MATCH('Estadísticas BCR'!CK$5,BCR!$A:$A,0),MATCH('Estadísticas BCR'!$B44,BCR!$1:$1,0))),AVERAGE(#REF!)),"")</f>
        <v>0</v>
      </c>
      <c r="CL44" s="59">
        <f>+IFERROR(IF(ISTEXT(CL$5)=FALSE,(INDEX(BCR!$1:$1048576,MATCH('Estadísticas BCR'!CL$5,BCR!$A:$A,0),MATCH('Estadísticas BCR'!$B44,BCR!$1:$1,0))),AVERAGE(#REF!)),"")</f>
        <v>0</v>
      </c>
      <c r="CM44" s="59">
        <f>+IFERROR(IF(ISTEXT(CM$5)=FALSE,(INDEX(BCR!$1:$1048576,MATCH('Estadísticas BCR'!CM$5,BCR!$A:$A,0),MATCH('Estadísticas BCR'!$B44,BCR!$1:$1,0))),AVERAGE(#REF!)),"")</f>
        <v>0</v>
      </c>
      <c r="CN44" s="59">
        <f>+IFERROR(IF(ISTEXT(CN$5)=FALSE,(INDEX(BCR!$1:$1048576,MATCH('Estadísticas BCR'!CN$5,BCR!$A:$A,0),MATCH('Estadísticas BCR'!$B44,BCR!$1:$1,0))),AVERAGE(#REF!)),"")</f>
        <v>0</v>
      </c>
      <c r="CO44" s="59">
        <f>+IFERROR(IF(ISTEXT(CO$5)=FALSE,(INDEX(BCR!$1:$1048576,MATCH('Estadísticas BCR'!CO$5,BCR!$A:$A,0),MATCH('Estadísticas BCR'!$B44,BCR!$1:$1,0))),AVERAGE(#REF!)),"")</f>
        <v>0</v>
      </c>
      <c r="CP44" s="60">
        <f>+IFERROR(IF(ISTEXT(CP$5)=FALSE,(INDEX(BCR!$1:$1048576,MATCH('Estadísticas BCR'!CP$5,BCR!$A:$A,0),MATCH('Estadísticas BCR'!$B44,BCR!$1:$1,0))),AVERAGE(CD44:CO44)),"")</f>
        <v>0</v>
      </c>
      <c r="CQ44" s="59">
        <f>+IFERROR(IF(ISTEXT(CQ$5)=FALSE,(INDEX(BCR!$1:$1048576,MATCH('Estadísticas BCR'!CQ$5,BCR!$A:$A,0),MATCH('Estadísticas BCR'!$B44,BCR!$1:$1,0))),AVERAGE(#REF!)),"")</f>
        <v>0</v>
      </c>
      <c r="CR44" s="59">
        <f>+IFERROR(IF(ISTEXT(CR$5)=FALSE,(INDEX(BCR!$1:$1048576,MATCH('Estadísticas BCR'!CR$5,BCR!$A:$A,0),MATCH('Estadísticas BCR'!$B44,BCR!$1:$1,0))),AVERAGE(#REF!)),"")</f>
        <v>0</v>
      </c>
      <c r="CS44" s="59">
        <f>+IFERROR(IF(ISTEXT(CS$5)=FALSE,(INDEX(BCR!$1:$1048576,MATCH('Estadísticas BCR'!CS$5,BCR!$A:$A,0),MATCH('Estadísticas BCR'!$B44,BCR!$1:$1,0))),AVERAGE(#REF!)),"")</f>
        <v>0</v>
      </c>
      <c r="CT44" s="59">
        <f>+IFERROR(IF(ISTEXT(CT$5)=FALSE,(INDEX(BCR!$1:$1048576,MATCH('Estadísticas BCR'!CT$5,BCR!$A:$A,0),MATCH('Estadísticas BCR'!$B44,BCR!$1:$1,0))),AVERAGE(#REF!)),"")</f>
        <v>0</v>
      </c>
      <c r="CU44" s="59">
        <f>+IFERROR(IF(ISTEXT(CU$5)=FALSE,(INDEX(BCR!$1:$1048576,MATCH('Estadísticas BCR'!CU$5,BCR!$A:$A,0),MATCH('Estadísticas BCR'!$B44,BCR!$1:$1,0))),AVERAGE(#REF!)),"")</f>
        <v>0</v>
      </c>
      <c r="CV44" s="59">
        <f>+IFERROR(IF(ISTEXT(CV$5)=FALSE,(INDEX(BCR!$1:$1048576,MATCH('Estadísticas BCR'!CV$5,BCR!$A:$A,0),MATCH('Estadísticas BCR'!$B44,BCR!$1:$1,0))),AVERAGE(#REF!)),"")</f>
        <v>0</v>
      </c>
      <c r="CW44" s="59">
        <f>+IFERROR(IF(ISTEXT(CW$5)=FALSE,(INDEX(BCR!$1:$1048576,MATCH('Estadísticas BCR'!CW$5,BCR!$A:$A,0),MATCH('Estadísticas BCR'!$B44,BCR!$1:$1,0))),AVERAGE(#REF!)),"")</f>
        <v>0</v>
      </c>
      <c r="CX44" s="59">
        <f>+IFERROR(IF(ISTEXT(CX$5)=FALSE,(INDEX(BCR!$1:$1048576,MATCH('Estadísticas BCR'!CX$5,BCR!$A:$A,0),MATCH('Estadísticas BCR'!$B44,BCR!$1:$1,0))),AVERAGE(#REF!)),"")</f>
        <v>0</v>
      </c>
      <c r="CY44" s="59">
        <f>+IFERROR(IF(ISTEXT(CY$5)=FALSE,(INDEX(BCR!$1:$1048576,MATCH('Estadísticas BCR'!CY$5,BCR!$A:$A,0),MATCH('Estadísticas BCR'!$B44,BCR!$1:$1,0))),AVERAGE(#REF!)),"")</f>
        <v>0</v>
      </c>
      <c r="CZ44" s="59">
        <f>+IFERROR(IF(ISTEXT(CZ$5)=FALSE,(INDEX(BCR!$1:$1048576,MATCH('Estadísticas BCR'!CZ$5,BCR!$A:$A,0),MATCH('Estadísticas BCR'!$B44,BCR!$1:$1,0))),AVERAGE(A44:CY44)),"")</f>
        <v>0</v>
      </c>
      <c r="DA44" s="59">
        <f>+IFERROR(IF(ISTEXT(DA$5)=FALSE,(INDEX(BCR!$1:$1048576,MATCH('Estadísticas BCR'!DA$5,BCR!$A:$A,0),MATCH('Estadísticas BCR'!$B44,BCR!$1:$1,0))),AVERAGE(B44:CZ44)),"")</f>
        <v>0</v>
      </c>
      <c r="DB44" s="59">
        <f>+IFERROR(IF(ISTEXT(DB$5)=FALSE,(INDEX(BCR!$1:$1048576,MATCH('Estadísticas BCR'!DB$5,BCR!$A:$A,0),MATCH('Estadísticas BCR'!$B44,BCR!$1:$1,0))),AVERAGE(C44:DA44)),"")</f>
        <v>0</v>
      </c>
      <c r="DC44" s="60">
        <f>+IFERROR(IF(ISTEXT(DC$5)=FALSE,(INDEX(BCR!$1:$1048576,MATCH('Estadísticas BCR'!DC$5,BCR!$A:$A,0),MATCH('Estadísticas BCR'!$B44,BCR!$1:$1,0))),AVERAGE(CQ44:DB44)),"")</f>
        <v>0</v>
      </c>
      <c r="DD44" s="59">
        <f>+IFERROR(IF(ISTEXT(DD$5)=FALSE,(INDEX(BCR!$1:$1048576,MATCH('Estadísticas BCR'!DD$5,BCR!$A:$A,0),MATCH('Estadísticas BCR'!$B44,BCR!$1:$1,0))),AVERAGE(CR44:DC44)),"")</f>
        <v>0</v>
      </c>
      <c r="DE44" s="59">
        <f>+IFERROR(IF(ISTEXT(DE$5)=FALSE,(INDEX(BCR!$1:$1048576,MATCH('Estadísticas BCR'!DE$5,BCR!$A:$A,0),MATCH('Estadísticas BCR'!$B44,BCR!$1:$1,0))),AVERAGE(CS44:DD44)),"")</f>
        <v>0</v>
      </c>
      <c r="DF44" s="59">
        <f>+IFERROR(IF(ISTEXT(DF$5)=FALSE,(INDEX(BCR!$1:$1048576,MATCH('Estadísticas BCR'!DF$5,BCR!$A:$A,0),MATCH('Estadísticas BCR'!$B44,BCR!$1:$1,0))),AVERAGE(CT44:DE44)),"")</f>
        <v>0</v>
      </c>
      <c r="DG44" s="59">
        <f>+IFERROR(IF(ISTEXT(DG$5)=FALSE,(INDEX(BCR!$1:$1048576,MATCH('Estadísticas BCR'!DG$5,BCR!$A:$A,0),MATCH('Estadísticas BCR'!$B44,BCR!$1:$1,0))),AVERAGE(CU44:DF44)),"")</f>
        <v>0</v>
      </c>
      <c r="DH44" s="59">
        <f>+IFERROR(IF(ISTEXT(DH$5)=FALSE,(INDEX(BCR!$1:$1048576,MATCH('Estadísticas BCR'!DH$5,BCR!$A:$A,0),MATCH('Estadísticas BCR'!$B44,BCR!$1:$1,0))),AVERAGE(CV44:DG44)),"")</f>
        <v>0</v>
      </c>
      <c r="DI44" s="59">
        <f>+IFERROR(IF(ISTEXT(DI$5)=FALSE,(INDEX(BCR!$1:$1048576,MATCH('Estadísticas BCR'!DI$5,BCR!$A:$A,0),MATCH('Estadísticas BCR'!$B44,BCR!$1:$1,0))),AVERAGE(CW44:DH44)),"")</f>
        <v>0</v>
      </c>
      <c r="DJ44" s="59">
        <f>+IFERROR(IF(ISTEXT(DJ$5)=FALSE,(INDEX(BCR!$1:$1048576,MATCH('Estadísticas BCR'!DJ$5,BCR!$A:$A,0),MATCH('Estadísticas BCR'!$B44,BCR!$1:$1,0))),AVERAGE(CX44:DI44)),"")</f>
        <v>0</v>
      </c>
      <c r="DK44" s="59">
        <f>+IFERROR(IF(ISTEXT(DK$5)=FALSE,(INDEX(BCR!$1:$1048576,MATCH('Estadísticas BCR'!DK$5,BCR!$A:$A,0),MATCH('Estadísticas BCR'!$B44,BCR!$1:$1,0))),AVERAGE(CY44:DJ44)),"")</f>
        <v>0</v>
      </c>
      <c r="DL44" s="59">
        <f>+IFERROR(IF(ISTEXT(DL$5)=FALSE,(INDEX(BCR!$1:$1048576,MATCH('Estadísticas BCR'!DL$5,BCR!$A:$A,0),MATCH('Estadísticas BCR'!$B44,BCR!$1:$1,0))),AVERAGE(CZ44:DK44)),"")</f>
        <v>0</v>
      </c>
      <c r="DM44" s="59">
        <f>+IFERROR(IF(ISTEXT(DM$5)=FALSE,(INDEX(BCR!$1:$1048576,MATCH('Estadísticas BCR'!DM$5,BCR!$A:$A,0),MATCH('Estadísticas BCR'!$B44,BCR!$1:$1,0))),AVERAGE(DA44:DL44)),"")</f>
        <v>0</v>
      </c>
      <c r="DN44" s="59">
        <f>+IFERROR(IF(ISTEXT(DN$5)=FALSE,(INDEX(BCR!$1:$1048576,MATCH('Estadísticas BCR'!DN$5,BCR!$A:$A,0),MATCH('Estadísticas BCR'!$B44,BCR!$1:$1,0))),AVERAGE(DB44:DM44)),"")</f>
        <v>0</v>
      </c>
      <c r="DO44" s="59">
        <f>+IFERROR(IF(ISTEXT(DO$5)=FALSE,(INDEX(BCR!$1:$1048576,MATCH('Estadísticas BCR'!DO$5,BCR!$A:$A,0),MATCH('Estadísticas BCR'!$B44,BCR!$1:$1,0))),AVERAGE(DC44:DN44)),"")</f>
        <v>0</v>
      </c>
      <c r="DP44" s="60">
        <f>+IFERROR(IF(ISTEXT(DP$5)=FALSE,(INDEX(BCR!$1:$1048576,MATCH('Estadísticas BCR'!DP$5,BCR!$A:$A,0),MATCH('Estadísticas BCR'!$B44,BCR!$1:$1,0))),AVERAGE(DD44:DO44)),"")</f>
        <v>0</v>
      </c>
      <c r="DQ44" s="59">
        <f>+IFERROR(IF(ISTEXT(DQ$5)=FALSE,(INDEX(BCR!$1:$1048576,MATCH('Estadísticas BCR'!DQ$5,BCR!$A:$A,0),MATCH('Estadísticas BCR'!$B44,BCR!$1:$1,0))),AVERAGE(DE44:DP44)),"")</f>
        <v>0</v>
      </c>
      <c r="DR44" s="59">
        <f>+IFERROR(IF(ISTEXT(DR$5)=FALSE,(INDEX(BCR!$1:$1048576,MATCH('Estadísticas BCR'!DR$5,BCR!$A:$A,0),MATCH('Estadísticas BCR'!$B44,BCR!$1:$1,0))),AVERAGE(DF44:DQ44)),"")</f>
        <v>0</v>
      </c>
      <c r="DS44" s="59">
        <f>+IFERROR(IF(ISTEXT(DS$5)=FALSE,(INDEX(BCR!$1:$1048576,MATCH('Estadísticas BCR'!DS$5,BCR!$A:$A,0),MATCH('Estadísticas BCR'!$B44,BCR!$1:$1,0))),AVERAGE(DG44:DR44)),"")</f>
        <v>0</v>
      </c>
      <c r="DT44" s="59">
        <f>+IFERROR(IF(ISTEXT(DT$5)=FALSE,(INDEX(BCR!$1:$1048576,MATCH('Estadísticas BCR'!DT$5,BCR!$A:$A,0),MATCH('Estadísticas BCR'!$B44,BCR!$1:$1,0))),AVERAGE(DH44:DS44)),"")</f>
        <v>0</v>
      </c>
      <c r="DU44" s="59">
        <f>+IFERROR(IF(ISTEXT(DU$5)=FALSE,(INDEX(BCR!$1:$1048576,MATCH('Estadísticas BCR'!DU$5,BCR!$A:$A,0),MATCH('Estadísticas BCR'!$B44,BCR!$1:$1,0))),AVERAGE(DI44:DT44)),"")</f>
        <v>0</v>
      </c>
      <c r="DV44" s="59">
        <f>+IFERROR(IF(ISTEXT(DV$5)=FALSE,(INDEX(BCR!$1:$1048576,MATCH('Estadísticas BCR'!DV$5,BCR!$A:$A,0),MATCH('Estadísticas BCR'!$B44,BCR!$1:$1,0))),AVERAGE(DJ44:DU44)),"")</f>
        <v>0</v>
      </c>
      <c r="DW44" s="59">
        <f>+IFERROR(IF(ISTEXT(DW$5)=FALSE,(INDEX(BCR!$1:$1048576,MATCH('Estadísticas BCR'!DW$5,BCR!$A:$A,0),MATCH('Estadísticas BCR'!$B44,BCR!$1:$1,0))),AVERAGE(DK44:DV44)),"")</f>
        <v>0</v>
      </c>
      <c r="DX44" s="59">
        <f>+IFERROR(IF(ISTEXT(DX$5)=FALSE,(INDEX(BCR!$1:$1048576,MATCH('Estadísticas BCR'!DX$5,BCR!$A:$A,0),MATCH('Estadísticas BCR'!$B44,BCR!$1:$1,0))),AVERAGE(DL44:DW44)),"")</f>
        <v>0</v>
      </c>
      <c r="DY44" s="59">
        <f>+IFERROR(IF(ISTEXT(DY$5)=FALSE,(INDEX(BCR!$1:$1048576,MATCH('Estadísticas BCR'!DY$5,BCR!$A:$A,0),MATCH('Estadísticas BCR'!$B44,BCR!$1:$1,0))),AVERAGE(DM44:DX44)),"")</f>
        <v>0</v>
      </c>
      <c r="DZ44" s="59">
        <f>+IFERROR(IF(ISTEXT(DZ$5)=FALSE,(INDEX(BCR!$1:$1048576,MATCH('Estadísticas BCR'!DZ$5,BCR!$A:$A,0),MATCH('Estadísticas BCR'!$B44,BCR!$1:$1,0))),AVERAGE(DN44:DY44)),"")</f>
        <v>0</v>
      </c>
      <c r="EA44" s="59">
        <f>+IFERROR(IF(ISTEXT(EA$5)=FALSE,(INDEX(BCR!$1:$1048576,MATCH('Estadísticas BCR'!EA$5,BCR!$A:$A,0),MATCH('Estadísticas BCR'!$B44,BCR!$1:$1,0))),AVERAGE(DO44:DZ44)),"")</f>
        <v>0</v>
      </c>
      <c r="EB44" s="59">
        <f>+IFERROR(IF(ISTEXT(EB$5)=FALSE,(INDEX(BCR!$1:$1048576,MATCH('Estadísticas BCR'!EB$5,BCR!$A:$A,0),MATCH('Estadísticas BCR'!$B44,BCR!$1:$1,0))),AVERAGE(DP44:EA44)),"")</f>
        <v>0</v>
      </c>
      <c r="EC44" s="60">
        <f>+IFERROR(IF(ISTEXT(EC$5)=FALSE,(INDEX(BCR!$1:$1048576,MATCH('Estadísticas BCR'!EC$5,BCR!$A:$A,0),MATCH('Estadísticas BCR'!$B44,BCR!$1:$1,0))),AVERAGE(DQ44:EB44)),"")</f>
        <v>0</v>
      </c>
      <c r="ED44" s="59">
        <f>+IFERROR(IF(ISTEXT(ED$5)=FALSE,(INDEX(BCR!$1:$1048576,MATCH('Estadísticas BCR'!ED$5,BCR!$A:$A,0),MATCH('Estadísticas BCR'!$B44,BCR!$1:$1,0))),AVERAGE(DR44:EC44)),"")</f>
        <v>68.421052631578902</v>
      </c>
      <c r="EE44" s="59">
        <f>+IFERROR(IF(ISTEXT(EE$5)=FALSE,(INDEX(BCR!$1:$1048576,MATCH('Estadísticas BCR'!EE$5,BCR!$A:$A,0),MATCH('Estadísticas BCR'!$B44,BCR!$1:$1,0))),AVERAGE(DS44:ED44)),"")</f>
        <v>70.588235294117595</v>
      </c>
      <c r="EF44" s="59">
        <f>+IFERROR(IF(ISTEXT(EF$5)=FALSE,(INDEX(BCR!$1:$1048576,MATCH('Estadísticas BCR'!EF$5,BCR!$A:$A,0),MATCH('Estadísticas BCR'!$B44,BCR!$1:$1,0))),AVERAGE(DT44:EE44)),"")</f>
        <v>60</v>
      </c>
      <c r="EG44" s="59">
        <f>+IFERROR(IF(ISTEXT(EG$5)=FALSE,(INDEX(BCR!$1:$1048576,MATCH('Estadísticas BCR'!EG$5,BCR!$A:$A,0),MATCH('Estadísticas BCR'!$B44,BCR!$1:$1,0))),AVERAGE(DU44:EF44)),"")</f>
        <v>76.6666666666667</v>
      </c>
      <c r="EH44" s="59">
        <f>+IFERROR(IF(ISTEXT(EH$5)=FALSE,(INDEX(BCR!$1:$1048576,MATCH('Estadísticas BCR'!EH$5,BCR!$A:$A,0),MATCH('Estadísticas BCR'!$B44,BCR!$1:$1,0))),AVERAGE(DV44:EG44)),"")</f>
        <v>62.5</v>
      </c>
      <c r="EI44" s="59">
        <f>+IFERROR(IF(ISTEXT(EI$5)=FALSE,(INDEX(BCR!$1:$1048576,MATCH('Estadísticas BCR'!EI$5,BCR!$A:$A,0),MATCH('Estadísticas BCR'!$B44,BCR!$1:$1,0))),AVERAGE(DW44:EH44)),"")</f>
        <v>69.230769230769198</v>
      </c>
      <c r="EJ44" s="59">
        <f>+IFERROR(IF(ISTEXT(EJ$5)=FALSE,(INDEX(BCR!$1:$1048576,MATCH('Estadísticas BCR'!EJ$5,BCR!$A:$A,0),MATCH('Estadísticas BCR'!$B44,BCR!$1:$1,0))),AVERAGE(DX44:EI44)),"")</f>
        <v>67.857142857142904</v>
      </c>
      <c r="EK44" s="59">
        <f>+IFERROR(IF(ISTEXT(EK$5)=FALSE,(INDEX(BCR!$1:$1048576,MATCH('Estadísticas BCR'!EK$5,BCR!$A:$A,0),MATCH('Estadísticas BCR'!$B44,BCR!$1:$1,0))),AVERAGE(DY44:EJ44)),"")</f>
        <v>61.764705882352899</v>
      </c>
      <c r="EL44" s="59">
        <f>+IFERROR(IF(ISTEXT(EL$5)=FALSE,(INDEX(BCR!$1:$1048576,MATCH('Estadísticas BCR'!EL$5,BCR!$A:$A,0),MATCH('Estadísticas BCR'!$B44,BCR!$1:$1,0))),AVERAGE(DZ44:EK44)),"")</f>
        <v>71.875</v>
      </c>
      <c r="EM44" s="59">
        <f>+IFERROR(IF(ISTEXT(EM$5)=FALSE,(INDEX(BCR!$1:$1048576,MATCH('Estadísticas BCR'!EM$5,BCR!$A:$A,0),MATCH('Estadísticas BCR'!$B44,BCR!$1:$1,0))),AVERAGE(EA44:EL44)),"")</f>
        <v>75</v>
      </c>
      <c r="EN44" s="59">
        <f>+IFERROR(IF(ISTEXT(EN$5)=FALSE,(INDEX(BCR!$1:$1048576,MATCH('Estadísticas BCR'!EN$5,BCR!$A:$A,0),MATCH('Estadísticas BCR'!$B44,BCR!$1:$1,0))),AVERAGE(EB44:EM44)),"")</f>
        <v>68.75</v>
      </c>
      <c r="EO44" s="59">
        <f>+IFERROR(IF(ISTEXT(EO$5)=FALSE,(INDEX(BCR!$1:$1048576,MATCH('Estadísticas BCR'!EO$5,BCR!$A:$A,0),MATCH('Estadísticas BCR'!$B44,BCR!$1:$1,0))),AVERAGE(EC44:EN44)),"")</f>
        <v>69.230769230769198</v>
      </c>
      <c r="EP44" s="60">
        <f>+IFERROR(IF(ISTEXT(EP$5)=FALSE,(INDEX(BCR!$1:$1048576,MATCH('Estadísticas BCR'!EP$5,BCR!$A:$A,0),MATCH('Estadísticas BCR'!$B44,BCR!$1:$1,0))),AVERAGE(ED44:EO44)),"")</f>
        <v>68.490361816116447</v>
      </c>
      <c r="EQ44" s="59">
        <f>+IFERROR(IF(ISTEXT(EQ$5)=FALSE,(INDEX(BCR!$1:$1048576,MATCH('Estadísticas BCR'!EQ$5,BCR!$A:$A,0),MATCH('Estadísticas BCR'!$B44,BCR!$1:$1,0))),AVERAGE(EE44:EP44)),"")</f>
        <v>61.538461538461497</v>
      </c>
      <c r="ER44" s="59">
        <f>+IFERROR(IF(ISTEXT(ER$5)=FALSE,(INDEX(BCR!$1:$1048576,MATCH('Estadísticas BCR'!ER$5,BCR!$A:$A,0),MATCH('Estadísticas BCR'!$B44,BCR!$1:$1,0))),AVERAGE(EF44:EQ44)),"")</f>
        <v>50</v>
      </c>
      <c r="ES44" s="59">
        <f>+IFERROR(IF(ISTEXT(ES$5)=FALSE,(INDEX(BCR!$1:$1048576,MATCH('Estadísticas BCR'!ES$5,BCR!$A:$A,0),MATCH('Estadísticas BCR'!$B44,BCR!$1:$1,0))),AVERAGE(EG44:ER44)),"")</f>
        <v>53.125</v>
      </c>
      <c r="ET44" s="59">
        <f>+IFERROR(IF(ISTEXT(ET$5)=FALSE,(INDEX(BCR!$1:$1048576,MATCH('Estadísticas BCR'!ET$5,BCR!$A:$A,0),MATCH('Estadísticas BCR'!$B44,BCR!$1:$1,0))),AVERAGE(EH44:ES44)),"")</f>
        <v>31.25</v>
      </c>
      <c r="EU44" s="59">
        <f>+IFERROR(IF(ISTEXT(EU$5)=FALSE,(INDEX(BCR!$1:$1048576,MATCH('Estadísticas BCR'!EU$5,BCR!$A:$A,0),MATCH('Estadísticas BCR'!$B44,BCR!$1:$1,0))),AVERAGE(EI44:ET44)),"")</f>
        <v>46.428571428571402</v>
      </c>
      <c r="EV44" s="59">
        <f>+IFERROR(IF(ISTEXT(EV$5)=FALSE,(INDEX(BCR!$1:$1048576,MATCH('Estadísticas BCR'!EV$5,BCR!$A:$A,0),MATCH('Estadísticas BCR'!$B44,BCR!$1:$1,0))),AVERAGE(EJ44:EU44)),"")</f>
        <v>34.375</v>
      </c>
      <c r="EW44" s="59">
        <f>+IFERROR(IF(ISTEXT(EW$5)=FALSE,(INDEX(BCR!$1:$1048576,MATCH('Estadísticas BCR'!EW$5,BCR!$A:$A,0),MATCH('Estadísticas BCR'!$B44,BCR!$1:$1,0))),AVERAGE(EK44:EV44)),"")</f>
        <v>43.3333333333333</v>
      </c>
      <c r="EX44" s="59">
        <f>+IFERROR(IF(ISTEXT(EX$5)=FALSE,(INDEX(BCR!$1:$1048576,MATCH('Estadísticas BCR'!EX$5,BCR!$A:$A,0),MATCH('Estadísticas BCR'!$B44,BCR!$1:$1,0))),AVERAGE(EL44:EW44)),"")</f>
        <v>27.7777777777778</v>
      </c>
      <c r="EY44" s="59">
        <f>+IFERROR(IF(ISTEXT(EY$5)=FALSE,(INDEX(BCR!$1:$1048576,MATCH('Estadísticas BCR'!EY$5,BCR!$A:$A,0),MATCH('Estadísticas BCR'!$B44,BCR!$1:$1,0))),AVERAGE(EM44:EX44)),"")</f>
        <v>37.5</v>
      </c>
      <c r="EZ44" s="59">
        <f>+IFERROR(IF(ISTEXT(EZ$5)=FALSE,(INDEX(BCR!$1:$1048576,MATCH('Estadísticas BCR'!EZ$5,BCR!$A:$A,0),MATCH('Estadísticas BCR'!$B44,BCR!$1:$1,0))),AVERAGE(EN44:EY44)),"")</f>
        <v>46.6666666666667</v>
      </c>
      <c r="FA44" s="59">
        <f>+IFERROR(IF(ISTEXT(FA$5)=FALSE,(INDEX(BCR!$1:$1048576,MATCH('Estadísticas BCR'!FA$5,BCR!$A:$A,0),MATCH('Estadísticas BCR'!$B44,BCR!$1:$1,0))),AVERAGE(EO44:EZ44)),"")</f>
        <v>53.125</v>
      </c>
      <c r="FB44" s="59">
        <f>+IFERROR(IF(ISTEXT(FB$5)=FALSE,(INDEX(BCR!$1:$1048576,MATCH('Estadísticas BCR'!FB$5,BCR!$A:$A,0),MATCH('Estadísticas BCR'!$B44,BCR!$1:$1,0))),AVERAGE(EP44:FA44)),"")</f>
        <v>42.5</v>
      </c>
      <c r="FC44" s="60">
        <f>+IFERROR(IF(ISTEXT(FC$5)=FALSE,(INDEX(BCR!$1:$1048576,MATCH('Estadísticas BCR'!FC$5,BCR!$A:$A,0),MATCH('Estadísticas BCR'!$B44,BCR!$1:$1,0))),AVERAGE(EQ44:FB44)),"")</f>
        <v>43.968317562067547</v>
      </c>
      <c r="FD44" s="59">
        <f>+IFERROR(IF(ISTEXT(FD$5)=FALSE,(INDEX(BCR!$1:$1048576,MATCH('Estadísticas BCR'!FD$5,BCR!$A:$A,0),MATCH('Estadísticas BCR'!$B44,BCR!$1:$1,0))),AVERAGE(ER44:FC44)),"")</f>
        <v>42.5</v>
      </c>
      <c r="FE44" s="59">
        <f>+IFERROR(IF(ISTEXT(FE$5)=FALSE,(INDEX(BCR!$1:$1048576,MATCH('Estadísticas BCR'!FE$5,BCR!$A:$A,0),MATCH('Estadísticas BCR'!$B44,BCR!$1:$1,0))),AVERAGE(ES44:FD44)),"")</f>
        <v>52.7777777777778</v>
      </c>
      <c r="FF44" s="59">
        <f>+IFERROR(IF(ISTEXT(FF$5)=FALSE,(INDEX(BCR!$1:$1048576,MATCH('Estadísticas BCR'!FF$5,BCR!$A:$A,0),MATCH('Estadísticas BCR'!$B44,BCR!$1:$1,0))),AVERAGE(ET44:FE44)),"")</f>
        <v>54.545454545454497</v>
      </c>
      <c r="FG44" s="59">
        <f>+IFERROR(IF(ISTEXT(FG$5)=FALSE,(INDEX(BCR!$1:$1048576,MATCH('Estadísticas BCR'!FG$5,BCR!$A:$A,0),MATCH('Estadísticas BCR'!$B44,BCR!$1:$1,0))),AVERAGE(EU44:FF44)),"")</f>
        <v>59.375</v>
      </c>
      <c r="FH44" s="59">
        <f>+IFERROR(IF(ISTEXT(FH$5)=FALSE,(INDEX(BCR!$1:$1048576,MATCH('Estadísticas BCR'!FH$5,BCR!$A:$A,0),MATCH('Estadísticas BCR'!$B44,BCR!$1:$1,0))),AVERAGE(EV44:FG44)),"")</f>
        <v>52.380952380952401</v>
      </c>
      <c r="FI44" s="59">
        <f>+IFERROR(IF(ISTEXT(FI$5)=FALSE,(INDEX(BCR!$1:$1048576,MATCH('Estadísticas BCR'!FI$5,BCR!$A:$A,0),MATCH('Estadísticas BCR'!$B44,BCR!$1:$1,0))),AVERAGE(EW44:FH44)),"")</f>
        <v>52.173913043478301</v>
      </c>
      <c r="FJ44" s="59">
        <f>+IFERROR(IF(ISTEXT(FJ$5)=FALSE,(INDEX(BCR!$1:$1048576,MATCH('Estadísticas BCR'!FJ$5,BCR!$A:$A,0),MATCH('Estadísticas BCR'!$B44,BCR!$1:$1,0))),AVERAGE(EX44:FI44)),"")</f>
        <v>52.173913043478301</v>
      </c>
      <c r="FK44" s="59">
        <f>+IFERROR(IF(ISTEXT(FK$5)=FALSE,(INDEX(BCR!$1:$1048576,MATCH('Estadísticas BCR'!FK$5,BCR!$A:$A,0),MATCH('Estadísticas BCR'!$B44,BCR!$1:$1,0))),AVERAGE(EY44:FJ44)),"")</f>
        <v>46.428571428571402</v>
      </c>
      <c r="FL44" s="59">
        <f>+IFERROR(IF(ISTEXT(FL$5)=FALSE,(INDEX(BCR!$1:$1048576,MATCH('Estadísticas BCR'!FL$5,BCR!$A:$A,0),MATCH('Estadísticas BCR'!$B44,BCR!$1:$1,0))),AVERAGE(EZ44:FK44)),"")</f>
        <v>52.941176470588204</v>
      </c>
      <c r="FM44" s="59">
        <f>+IFERROR(IF(ISTEXT(FM$5)=FALSE,(INDEX(BCR!$1:$1048576,MATCH('Estadísticas BCR'!FM$5,BCR!$A:$A,0),MATCH('Estadísticas BCR'!$B44,BCR!$1:$1,0))),AVERAGE(FA44:FL44)),"")</f>
        <v>57.894736842105303</v>
      </c>
      <c r="FN44" s="59">
        <f>+IFERROR(IF(ISTEXT(FN$5)=FALSE,(INDEX(BCR!$1:$1048576,MATCH('Estadísticas BCR'!FN$5,BCR!$A:$A,0),MATCH('Estadísticas BCR'!$B44,BCR!$1:$1,0))),AVERAGE(FB44:FM44)),"")</f>
        <v>57.142857142857103</v>
      </c>
      <c r="FO44" s="59">
        <f>+IFERROR(IF(ISTEXT(FO$5)=FALSE,(INDEX(BCR!$1:$1048576,MATCH('Estadísticas BCR'!FO$5,BCR!$A:$A,0),MATCH('Estadísticas BCR'!$B44,BCR!$1:$1,0))),AVERAGE(FC44:FN44)),"")</f>
        <v>57.5</v>
      </c>
      <c r="FP44" s="60">
        <f>+IFERROR(IF(ISTEXT(FP$5)=FALSE,(INDEX(BCR!$1:$1048576,MATCH('Estadísticas BCR'!FP$5,BCR!$A:$A,0),MATCH('Estadísticas BCR'!$B44,BCR!$1:$1,0))),AVERAGE(FD44:FO44)),"")</f>
        <v>53.152862722938607</v>
      </c>
      <c r="FQ44" s="59">
        <f>+IFERROR(IF(ISTEXT(FQ$5)=FALSE,(INDEX(BCR!$1:$1048576,MATCH('Estadísticas BCR'!FQ$5,BCR!$A:$A,0),MATCH('Estadísticas BCR'!$B44,BCR!$1:$1,0))),AVERAGE(FE44:FP44)),"")</f>
        <v>60</v>
      </c>
      <c r="FR44" s="59">
        <f>+IFERROR(IF(ISTEXT(FR$5)=FALSE,(INDEX(BCR!$1:$1048576,MATCH('Estadísticas BCR'!FR$5,BCR!$A:$A,0),MATCH('Estadísticas BCR'!$B44,BCR!$1:$1,0))),AVERAGE(FF44:FQ44)),"")</f>
        <v>60.526315789473699</v>
      </c>
      <c r="FS44" s="59">
        <f>+IFERROR(IF(ISTEXT(FS$5)=FALSE,(INDEX(BCR!$1:$1048576,MATCH('Estadísticas BCR'!FS$5,BCR!$A:$A,0),MATCH('Estadísticas BCR'!$B44,BCR!$1:$1,0))),AVERAGE(FG44:FR44)),"")</f>
        <v>64.705882352941202</v>
      </c>
      <c r="FT44" s="59">
        <f>+IFERROR(IF(ISTEXT(FT$5)=FALSE,(INDEX(BCR!$1:$1048576,MATCH('Estadísticas BCR'!FT$5,BCR!$A:$A,0),MATCH('Estadísticas BCR'!$B44,BCR!$1:$1,0))),AVERAGE(FH44:FS44)),"")</f>
        <v>47.5</v>
      </c>
      <c r="FU44" s="59">
        <f>+IFERROR(IF(ISTEXT(FU$5)=FALSE,(INDEX(BCR!$1:$1048576,MATCH('Estadísticas BCR'!FU$5,BCR!$A:$A,0),MATCH('Estadísticas BCR'!$B44,BCR!$1:$1,0))),AVERAGE(FI44:FT44)),"")</f>
        <v>40</v>
      </c>
      <c r="FV44" s="59">
        <f>+IFERROR(IF(ISTEXT(FV$5)=FALSE,(INDEX(BCR!$1:$1048576,MATCH('Estadísticas BCR'!FV$5,BCR!$A:$A,0),MATCH('Estadísticas BCR'!$B44,BCR!$1:$1,0))),AVERAGE(FJ44:FU44)),"")</f>
        <v>45</v>
      </c>
      <c r="FW44" s="59">
        <f>+IFERROR(IF(ISTEXT(FW$5)=FALSE,(INDEX(BCR!$1:$1048576,MATCH('Estadísticas BCR'!FW$5,BCR!$A:$A,0),MATCH('Estadísticas BCR'!$B44,BCR!$1:$1,0))),AVERAGE(FK44:FV44)),"")</f>
        <v>28.571428571428601</v>
      </c>
      <c r="FX44" s="59">
        <f>+IFERROR(IF(ISTEXT(FX$5)=FALSE,(INDEX(BCR!$1:$1048576,MATCH('Estadísticas BCR'!FX$5,BCR!$A:$A,0),MATCH('Estadísticas BCR'!$B44,BCR!$1:$1,0))),AVERAGE(FL44:FW44)),"")</f>
        <v>30</v>
      </c>
      <c r="FY44" s="59">
        <f>+IFERROR(IF(ISTEXT(FY$5)=FALSE,(INDEX(BCR!$1:$1048576,MATCH('Estadísticas BCR'!FY$5,BCR!$A:$A,0),MATCH('Estadísticas BCR'!$B44,BCR!$1:$1,0))),AVERAGE(FM44:FX44)),"")</f>
        <v>44.117647058823501</v>
      </c>
      <c r="FZ44" s="59">
        <f>+IFERROR(IF(ISTEXT(FZ$5)=FALSE,(INDEX(BCR!$1:$1048576,MATCH('Estadísticas BCR'!FZ$5,BCR!$A:$A,0),MATCH('Estadísticas BCR'!$B44,BCR!$1:$1,0))),AVERAGE(FN44:FY44)),"")</f>
        <v>41.6666666666667</v>
      </c>
      <c r="GA44" s="59">
        <f>+IFERROR(IF(ISTEXT(GA$5)=FALSE,(INDEX(BCR!$1:$1048576,MATCH('Estadísticas BCR'!GA$5,BCR!$A:$A,0),MATCH('Estadísticas BCR'!$B44,BCR!$1:$1,0))),AVERAGE(FO44:FZ44)),"")</f>
        <v>40.476190476190503</v>
      </c>
      <c r="GB44" s="59">
        <f>+IFERROR(IF(ISTEXT(GB$5)=FALSE,(INDEX(BCR!$1:$1048576,MATCH('Estadísticas BCR'!GB$5,BCR!$A:$A,0),MATCH('Estadísticas BCR'!$B44,BCR!$1:$1,0))),AVERAGE(FP44:GA44)),"")</f>
        <v>47.058823529411796</v>
      </c>
      <c r="GC44" s="60">
        <f>+IFERROR(IF(ISTEXT(GC$5)=FALSE,(INDEX(BCR!$1:$1048576,MATCH('Estadísticas BCR'!GC$5,BCR!$A:$A,0),MATCH('Estadísticas BCR'!$B44,BCR!$1:$1,0))),AVERAGE(FQ44:GB44)),"")</f>
        <v>45.801912870411336</v>
      </c>
      <c r="GD44" s="59">
        <f>+IFERROR(IF(ISTEXT(GD$5)=FALSE,(INDEX(BCR!$1:$1048576,MATCH('Estadísticas BCR'!GD$5,BCR!$A:$A,0),MATCH('Estadísticas BCR'!$B44,BCR!$1:$1,0))),AVERAGE(FR44:GC44)),"")</f>
        <v>47.5</v>
      </c>
      <c r="GE44" s="59">
        <f>+IFERROR(IF(ISTEXT(GE$5)=FALSE,(INDEX(BCR!$1:$1048576,MATCH('Estadísticas BCR'!GE$5,BCR!$A:$A,0),MATCH('Estadísticas BCR'!$B44,BCR!$1:$1,0))),AVERAGE(FS44:GD44)),"")</f>
        <v>44.117647058823501</v>
      </c>
      <c r="GF44" s="59">
        <f>+IFERROR(IF(ISTEXT(GF$5)=FALSE,(INDEX(BCR!$1:$1048576,MATCH('Estadísticas BCR'!GF$5,BCR!$A:$A,0),MATCH('Estadísticas BCR'!$B44,BCR!$1:$1,0))),AVERAGE(FT44:GE44)),"")</f>
        <v>40.476190476190503</v>
      </c>
      <c r="GG44" s="59">
        <f>+IFERROR(IF(ISTEXT(GG$5)=FALSE,(INDEX(BCR!$1:$1048576,MATCH('Estadísticas BCR'!GG$5,BCR!$A:$A,0),MATCH('Estadísticas BCR'!$B44,BCR!$1:$1,0))),AVERAGE(FU44:GF44)),"")</f>
        <v>47.2222222222222</v>
      </c>
      <c r="GH44" s="59">
        <f>+IFERROR(IF(ISTEXT(GH$5)=FALSE,(INDEX(BCR!$1:$1048576,MATCH('Estadísticas BCR'!GH$5,BCR!$A:$A,0),MATCH('Estadísticas BCR'!$B44,BCR!$1:$1,0))),AVERAGE(FV44:GG44)),"")</f>
        <v>42.105263157894697</v>
      </c>
      <c r="GI44" s="59">
        <f>+IFERROR(IF(ISTEXT(GI$5)=FALSE,(INDEX(BCR!$1:$1048576,MATCH('Estadísticas BCR'!GI$5,BCR!$A:$A,0),MATCH('Estadísticas BCR'!$B44,BCR!$1:$1,0))),AVERAGE(FW44:GH44)),"")</f>
        <v>47.058823529411796</v>
      </c>
      <c r="GJ44" s="59">
        <f>+IFERROR(IF(ISTEXT(GJ$5)=FALSE,(INDEX(BCR!$1:$1048576,MATCH('Estadísticas BCR'!GJ$5,BCR!$A:$A,0),MATCH('Estadísticas BCR'!$B44,BCR!$1:$1,0))),AVERAGE(FX44:GI44)),"")</f>
        <v>52.631578947368403</v>
      </c>
      <c r="GK44" s="59">
        <f>+IFERROR(IF(ISTEXT(GK$5)=FALSE,(INDEX(BCR!$1:$1048576,MATCH('Estadísticas BCR'!GK$5,BCR!$A:$A,0),MATCH('Estadísticas BCR'!$B44,BCR!$1:$1,0))),AVERAGE(FY44:GJ44)),"")</f>
        <v>39.473684210526301</v>
      </c>
      <c r="GL44" s="59">
        <f>+IFERROR(IF(ISTEXT(GL$5)=FALSE,(INDEX(BCR!$1:$1048576,MATCH('Estadísticas BCR'!GL$5,BCR!$A:$A,0),MATCH('Estadísticas BCR'!$B44,BCR!$1:$1,0))),AVERAGE(FZ44:GK44)),"")</f>
        <v>47.368421052631597</v>
      </c>
      <c r="GM44" s="59">
        <f>+IFERROR(IF(ISTEXT(GM$5)=FALSE,(INDEX(BCR!$1:$1048576,MATCH('Estadísticas BCR'!GM$5,BCR!$A:$A,0),MATCH('Estadísticas BCR'!$B44,BCR!$1:$1,0))),AVERAGE(GA44:GL44)),"")</f>
        <v>50</v>
      </c>
      <c r="GN44" s="59">
        <f>+IFERROR(IF(ISTEXT(GN$5)=FALSE,(INDEX(BCR!$1:$1048576,MATCH('Estadísticas BCR'!GN$5,BCR!$A:$A,0),MATCH('Estadísticas BCR'!$B44,BCR!$1:$1,0))),AVERAGE(GB44:GM44)),"")</f>
        <v>42.105263157894697</v>
      </c>
      <c r="GO44" s="59">
        <f>+IFERROR(IF(ISTEXT(GO$5)=FALSE,(INDEX(BCR!$1:$1048576,MATCH('Estadísticas BCR'!GO$5,BCR!$A:$A,0),MATCH('Estadísticas BCR'!$B44,BCR!$1:$1,0))),AVERAGE(GC44:GN44)),"")</f>
        <v>50</v>
      </c>
      <c r="GP44" s="60">
        <f>+IFERROR(IF(ISTEXT(GP$5)=FALSE,(INDEX(BCR!$1:$1048576,MATCH('Estadísticas BCR'!GP$5,BCR!$A:$A,0),MATCH('Estadísticas BCR'!$B44,BCR!$1:$1,0))),AVERAGE(GD44:GO44)),"")</f>
        <v>45.838257817746978</v>
      </c>
      <c r="GQ44" s="59">
        <f>+IFERROR(IF(ISTEXT(GQ$5)=FALSE,(INDEX(BCR!$1:$1048576,MATCH('Estadísticas BCR'!GQ$5,BCR!$A:$A,0),MATCH('Estadísticas BCR'!$B44,BCR!$1:$1,0))),AVERAGE(GE44:GP44)),"")</f>
        <v>47.619047619047599</v>
      </c>
      <c r="GR44" s="59">
        <f>+IFERROR(IF(ISTEXT(GR$5)=FALSE,(INDEX(BCR!$1:$1048576,MATCH('Estadísticas BCR'!GR$5,BCR!$A:$A,0),MATCH('Estadísticas BCR'!$B44,BCR!$1:$1,0))),AVERAGE(GF44:GQ44)),"")</f>
        <v>47.368421052631597</v>
      </c>
      <c r="GS44" s="59">
        <f>+IFERROR(IF(ISTEXT(GS$5)=FALSE,(INDEX(BCR!$1:$1048576,MATCH('Estadísticas BCR'!GS$5,BCR!$A:$A,0),MATCH('Estadísticas BCR'!$B44,BCR!$1:$1,0))),AVERAGE(GG44:GR44)),"")</f>
        <v>44</v>
      </c>
      <c r="GT44" s="59">
        <f>+IFERROR(IF(ISTEXT(GT$5)=FALSE,(INDEX(BCR!$1:$1048576,MATCH('Estadísticas BCR'!GT$5,BCR!$A:$A,0),MATCH('Estadísticas BCR'!$B44,BCR!$1:$1,0))),AVERAGE(GH44:GS44)),"")</f>
        <v>40</v>
      </c>
      <c r="GU44" s="59">
        <f>+IFERROR(IF(ISTEXT(GU$5)=FALSE,(INDEX(BCR!$1:$1048576,MATCH('Estadísticas BCR'!GU$5,BCR!$A:$A,0),MATCH('Estadísticas BCR'!$B44,BCR!$1:$1,0))),AVERAGE(GI44:GT44)),"")</f>
        <v>38.636363636363598</v>
      </c>
      <c r="GV44" s="59">
        <f>+IFERROR(IF(ISTEXT(GV$5)=FALSE,(INDEX(BCR!$1:$1048576,MATCH('Estadísticas BCR'!GV$5,BCR!$A:$A,0),MATCH('Estadísticas BCR'!$B44,BCR!$1:$1,0))),AVERAGE(GJ44:GU44)),"")</f>
        <v>50</v>
      </c>
      <c r="GW44" s="59">
        <f>+IFERROR(IF(ISTEXT(GW$5)=FALSE,(INDEX(BCR!$1:$1048576,MATCH('Estadísticas BCR'!GW$5,BCR!$A:$A,0),MATCH('Estadísticas BCR'!$B44,BCR!$1:$1,0))),AVERAGE(GK44:GV44)),"")</f>
        <v>42.307692307692299</v>
      </c>
      <c r="GX44" s="59">
        <f>+IFERROR(IF(ISTEXT(GX$5)=FALSE,(INDEX(BCR!$1:$1048576,MATCH('Estadísticas BCR'!GX$5,BCR!$A:$A,0),MATCH('Estadísticas BCR'!$B44,BCR!$1:$1,0))),AVERAGE(GL44:GW44)),"")</f>
        <v>44.4444444444444</v>
      </c>
      <c r="GY44" s="59">
        <f>+IFERROR(IF(ISTEXT(GY$5)=FALSE,(INDEX(BCR!$1:$1048576,MATCH('Estadísticas BCR'!GY$5,BCR!$A:$A,0),MATCH('Estadísticas BCR'!$B44,BCR!$1:$1,0))),AVERAGE(GM44:GX44)),"")</f>
        <v>38.8888888888889</v>
      </c>
      <c r="GZ44" s="59">
        <f>+IFERROR(IF(ISTEXT(GZ$5)=FALSE,(INDEX(BCR!$1:$1048576,MATCH('Estadísticas BCR'!GZ$5,BCR!$A:$A,0),MATCH('Estadísticas BCR'!$B44,BCR!$1:$1,0))),AVERAGE(GN44:GY44)),"")</f>
        <v>34.7826086956522</v>
      </c>
      <c r="HA44" s="59">
        <f>+IFERROR(IF(ISTEXT(HA$5)=FALSE,(INDEX(BCR!$1:$1048576,MATCH('Estadísticas BCR'!HA$5,BCR!$A:$A,0),MATCH('Estadísticas BCR'!$B44,BCR!$1:$1,0))),AVERAGE(GO44:GZ44)),"")</f>
        <v>44</v>
      </c>
      <c r="HB44" s="59">
        <f>+IFERROR(IF(ISTEXT(HB$5)=FALSE,(INDEX(BCR!$1:$1048576,MATCH('Estadísticas BCR'!HB$5,BCR!$A:$A,0),MATCH('Estadísticas BCR'!$B44,BCR!$1:$1,0))),AVERAGE(GP44:HA44)),"")</f>
        <v>42.5</v>
      </c>
      <c r="HC44" s="60">
        <f>+IFERROR(IF(ISTEXT(HC$5)=FALSE,(INDEX(BCR!$1:$1048576,MATCH('Estadísticas BCR'!HC$5,BCR!$A:$A,0),MATCH('Estadísticas BCR'!$B44,BCR!$1:$1,0))),AVERAGE(GQ44:HB44)),"")</f>
        <v>42.878955553726712</v>
      </c>
      <c r="HD44" s="59">
        <f>+IFERROR(IF(ISTEXT(HD$5)=FALSE,(INDEX(BCR!$1:$1048576,MATCH('Estadísticas BCR'!HD$5,BCR!$A:$A,0),MATCH('Estadísticas BCR'!$B44,BCR!$1:$1,0))),AVERAGE(GR44:HC44)),"")</f>
        <v>32.6086956521739</v>
      </c>
      <c r="HE44" s="59">
        <f>+IFERROR(IF(ISTEXT(HE$5)=FALSE,(INDEX(BCR!$1:$1048576,MATCH('Estadísticas BCR'!HE$5,BCR!$A:$A,0),MATCH('Estadísticas BCR'!$B44,BCR!$1:$1,0))),AVERAGE(GS44:HD44)),"")</f>
        <v>46</v>
      </c>
      <c r="HF44" s="59">
        <f>+IFERROR(IF(ISTEXT(HF$5)=FALSE,(INDEX(BCR!$1:$1048576,MATCH('Estadísticas BCR'!HF$5,BCR!$A:$A,0),MATCH('Estadísticas BCR'!$B44,BCR!$1:$1,0))),AVERAGE(GT44:HE44)),"")</f>
        <v>43.75</v>
      </c>
      <c r="HG44" s="59">
        <f>+IFERROR(IF(ISTEXT(HG$5)=FALSE,(INDEX(BCR!$1:$1048576,MATCH('Estadísticas BCR'!HG$5,BCR!$A:$A,0),MATCH('Estadísticas BCR'!$B44,BCR!$1:$1,0))),AVERAGE(GU44:HF44)),"")</f>
        <v>47.826086956521699</v>
      </c>
      <c r="HH44" s="59">
        <f>+IFERROR(IF(ISTEXT(HH$5)=FALSE,(INDEX(BCR!$1:$1048576,MATCH('Estadísticas BCR'!HH$5,BCR!$A:$A,0),MATCH('Estadísticas BCR'!$B44,BCR!$1:$1,0))),AVERAGE(GV44:HG44)),"")</f>
        <v>42.857142857142897</v>
      </c>
      <c r="HI44" s="59">
        <f>+IFERROR(IF(ISTEXT(HI$5)=FALSE,(INDEX(BCR!$1:$1048576,MATCH('Estadísticas BCR'!HI$5,BCR!$A:$A,0),MATCH('Estadísticas BCR'!$B44,BCR!$1:$1,0))),AVERAGE(GW44:HH44)),"")</f>
        <v>50</v>
      </c>
      <c r="HJ44" s="59">
        <f>+IFERROR(IF(ISTEXT(HJ$5)=FALSE,(INDEX(BCR!$1:$1048576,MATCH('Estadísticas BCR'!HJ$5,BCR!$A:$A,0),MATCH('Estadísticas BCR'!$B44,BCR!$1:$1,0))),AVERAGE(GX44:HI44)),"")</f>
        <v>52.173913043478301</v>
      </c>
      <c r="HK44" s="59">
        <f>+IFERROR(IF(ISTEXT(HK$5)=FALSE,(INDEX(BCR!$1:$1048576,MATCH('Estadísticas BCR'!HK$5,BCR!$A:$A,0),MATCH('Estadísticas BCR'!$B44,BCR!$1:$1,0))),AVERAGE(GY44:HJ44)),"")</f>
        <v>61.363636363636402</v>
      </c>
      <c r="HL44" s="59">
        <f>+IFERROR(IF(ISTEXT(HL$5)=FALSE,(INDEX(BCR!$1:$1048576,MATCH('Estadísticas BCR'!HL$5,BCR!$A:$A,0),MATCH('Estadísticas BCR'!$B44,BCR!$1:$1,0))),AVERAGE(GZ44:HK44)),"")</f>
        <v>60.869565217391298</v>
      </c>
      <c r="HM44" s="59">
        <f>+IFERROR(IF(ISTEXT(HM$5)=FALSE,(INDEX(BCR!$1:$1048576,MATCH('Estadísticas BCR'!HM$5,BCR!$A:$A,0),MATCH('Estadísticas BCR'!$B44,BCR!$1:$1,0))),AVERAGE(HA44:HL44)),"")</f>
        <v>60</v>
      </c>
      <c r="HN44" s="59">
        <f>+IFERROR(IF(ISTEXT(HN$5)=FALSE,(INDEX(BCR!$1:$1048576,MATCH('Estadísticas BCR'!HN$5,BCR!$A:$A,0),MATCH('Estadísticas BCR'!$B44,BCR!$1:$1,0))),AVERAGE(HB44:HM44)),"")</f>
        <v>52.5</v>
      </c>
      <c r="HO44" s="59">
        <f>+IFERROR(IF(ISTEXT(HO$5)=FALSE,(INDEX(BCR!$1:$1048576,MATCH('Estadísticas BCR'!HO$5,BCR!$A:$A,0),MATCH('Estadísticas BCR'!$B44,BCR!$1:$1,0))),AVERAGE(HC44:HN44)),"")</f>
        <v>50</v>
      </c>
      <c r="HP44" s="60">
        <f>+IFERROR(IF(ISTEXT(HP$5)=FALSE,(INDEX(BCR!$1:$1048576,MATCH('Estadísticas BCR'!HP$5,BCR!$A:$A,0),MATCH('Estadísticas BCR'!$B44,BCR!$1:$1,0))),AVERAGE(HD44:HO44)),"")</f>
        <v>49.995753340862052</v>
      </c>
      <c r="HQ44" s="59">
        <f>+IFERROR(IF(ISTEXT(HQ$5)=FALSE,(INDEX(BCR!$1:$1048576,MATCH('Estadísticas BCR'!HQ$5,BCR!$A:$A,0),MATCH('Estadísticas BCR'!$B44,BCR!$1:$1,0))),AVERAGE(HE44:HP44)),"")</f>
        <v>52.272727272727302</v>
      </c>
      <c r="HR44" s="59">
        <f>+IFERROR(IF(ISTEXT(HR$5)=FALSE,(INDEX(BCR!$1:$1048576,MATCH('Estadísticas BCR'!HR$5,BCR!$A:$A,0),MATCH('Estadísticas BCR'!$B44,BCR!$1:$1,0))),AVERAGE(HF44:HQ44)),"")</f>
        <v>59.523809523809497</v>
      </c>
      <c r="HS44" s="59">
        <f>+IFERROR(IF(ISTEXT(HS$5)=FALSE,(INDEX(BCR!$1:$1048576,MATCH('Estadísticas BCR'!HS$5,BCR!$A:$A,0),MATCH('Estadísticas BCR'!$B44,BCR!$1:$1,0))),AVERAGE(HG44:HR44)),"")</f>
        <v>34.7826086956522</v>
      </c>
      <c r="HT44" s="59">
        <f>+IFERROR(IF(ISTEXT(HT$5)=FALSE,(INDEX(BCR!$1:$1048576,MATCH('Estadísticas BCR'!HT$5,BCR!$A:$A,0),MATCH('Estadísticas BCR'!$B44,BCR!$1:$1,0))),AVERAGE(HH44:HS44)),"")</f>
        <v>50</v>
      </c>
      <c r="HU44" s="59">
        <f>+IFERROR(IF(ISTEXT(HU$5)=FALSE,(INDEX(BCR!$1:$1048576,MATCH('Estadísticas BCR'!HU$5,BCR!$A:$A,0),MATCH('Estadísticas BCR'!$B44,BCR!$1:$1,0))),AVERAGE(HI44:HT44)),"")</f>
        <v>56.25</v>
      </c>
      <c r="HV44" s="59">
        <f>+IFERROR(IF(ISTEXT(HV$5)=FALSE,(INDEX(BCR!$1:$1048576,MATCH('Estadísticas BCR'!HV$5,BCR!$A:$A,0),MATCH('Estadísticas BCR'!$B44,BCR!$1:$1,0))),AVERAGE(HJ44:HU44)),"")</f>
        <v>50</v>
      </c>
      <c r="HW44" s="59">
        <f>+IFERROR(IF(ISTEXT(HW$5)=FALSE,(INDEX(BCR!$1:$1048576,MATCH('Estadísticas BCR'!HW$5,BCR!$A:$A,0),MATCH('Estadísticas BCR'!$B44,BCR!$1:$1,0))),AVERAGE(HK44:HV44)),"")</f>
        <v>47.619047619047599</v>
      </c>
      <c r="HX44" s="59">
        <f>+IFERROR(IF(ISTEXT(HX$5)=FALSE,(INDEX(BCR!$1:$1048576,MATCH('Estadísticas BCR'!HX$5,BCR!$A:$A,0),MATCH('Estadísticas BCR'!$B44,BCR!$1:$1,0))),AVERAGE(HL44:HW44)),"")</f>
        <v>59.090909090909101</v>
      </c>
      <c r="HY44" s="59">
        <f>+IFERROR(IF(ISTEXT(HY$5)=FALSE,(INDEX(BCR!$1:$1048576,MATCH('Estadísticas BCR'!HY$5,BCR!$A:$A,0),MATCH('Estadísticas BCR'!$B44,BCR!$1:$1,0))),AVERAGE(HM44:HX44)),"")</f>
        <v>54.545454545454497</v>
      </c>
      <c r="HZ44" s="59">
        <f>+IFERROR(IF(ISTEXT(HZ$5)=FALSE,(INDEX(BCR!$1:$1048576,MATCH('Estadísticas BCR'!HZ$5,BCR!$A:$A,0),MATCH('Estadísticas BCR'!$B44,BCR!$1:$1,0))),AVERAGE(HN44:HY44)),"")</f>
        <v>63.043478260869598</v>
      </c>
      <c r="IA44" s="59">
        <f>+IFERROR(IF(ISTEXT(IA$5)=FALSE,(INDEX(BCR!$1:$1048576,MATCH('Estadísticas BCR'!IA$5,BCR!$A:$A,0),MATCH('Estadísticas BCR'!$B44,BCR!$1:$1,0))),AVERAGE(HO44:HZ44)),"")</f>
        <v>52.631578947368403</v>
      </c>
      <c r="IB44" s="59">
        <f>+IFERROR(IF(ISTEXT(IB$5)=FALSE,(INDEX(BCR!$1:$1048576,MATCH('Estadísticas BCR'!IB$5,BCR!$A:$A,0),MATCH('Estadísticas BCR'!$B44,BCR!$1:$1,0))),AVERAGE(HP44:IA44)),"")</f>
        <v>47.619047619047599</v>
      </c>
      <c r="IC44" s="60">
        <f>+IFERROR(IF(ISTEXT(IC$5)=FALSE,(INDEX(BCR!$1:$1048576,MATCH('Estadísticas BCR'!IC$5,BCR!$A:$A,0),MATCH('Estadísticas BCR'!$B44,BCR!$1:$1,0))),AVERAGE(HQ44:IB44)),"")</f>
        <v>52.281555131240488</v>
      </c>
      <c r="ID44" s="59">
        <f>+IFERROR(IF(ISTEXT(ID$5)=FALSE,(INDEX(BCR!$1:$1048576,MATCH('Estadísticas BCR'!ID$5,BCR!$A:$A,0),MATCH('Estadísticas BCR'!$B44,BCR!$1:$1,0))),AVERAGE(HR44:IC44)),"")</f>
        <v>47.5</v>
      </c>
      <c r="IE44" s="59">
        <f>+IFERROR(IF(ISTEXT(IE$5)=FALSE,(INDEX(BCR!$1:$1048576,MATCH('Estadísticas BCR'!IE$5,BCR!$A:$A,0),MATCH('Estadísticas BCR'!$B44,BCR!$1:$1,0))),AVERAGE(HS44:ID44)),"")</f>
        <v>52.272727272727302</v>
      </c>
      <c r="IF44" s="59">
        <f>+IFERROR(IF(ISTEXT(IF$5)=FALSE,(INDEX(BCR!$1:$1048576,MATCH('Estadísticas BCR'!IF$5,BCR!$A:$A,0),MATCH('Estadísticas BCR'!$B44,BCR!$1:$1,0))),AVERAGE(HT44:IE44)),"")</f>
        <v>55.882352941176499</v>
      </c>
      <c r="IG44" s="59">
        <f>+IFERROR(IF(ISTEXT(IG$5)=FALSE,(INDEX(BCR!$1:$1048576,MATCH('Estadísticas BCR'!IG$5,BCR!$A:$A,0),MATCH('Estadísticas BCR'!$B44,BCR!$1:$1,0))),AVERAGE(HU44:IF44)),"")</f>
        <v>61.1111111111111</v>
      </c>
      <c r="IH44" s="59">
        <f>+IFERROR(IF(ISTEXT(IH$5)=FALSE,(INDEX(BCR!$1:$1048576,MATCH('Estadísticas BCR'!IH$5,BCR!$A:$A,0),MATCH('Estadísticas BCR'!$B44,BCR!$1:$1,0))),AVERAGE(HV44:IG44)),"")</f>
        <v>52.380952380952401</v>
      </c>
      <c r="II44" s="59">
        <f>+IFERROR(IF(ISTEXT(II$5)=FALSE,(INDEX(BCR!$1:$1048576,MATCH('Estadísticas BCR'!II$5,BCR!$A:$A,0),MATCH('Estadísticas BCR'!$B44,BCR!$1:$1,0))),AVERAGE(HW44:IH44)),"")</f>
        <v>50</v>
      </c>
      <c r="IJ44" s="59">
        <f>+IFERROR(IF(ISTEXT(IJ$5)=FALSE,(INDEX(BCR!$1:$1048576,MATCH('Estadísticas BCR'!IJ$5,BCR!$A:$A,0),MATCH('Estadísticas BCR'!$B44,BCR!$1:$1,0))),AVERAGE(HX44:II44)),"")</f>
        <v>55.5555555555556</v>
      </c>
      <c r="IK44" s="59">
        <f>+IFERROR(IF(ISTEXT(IK$5)=FALSE,(INDEX(BCR!$1:$1048576,MATCH('Estadísticas BCR'!IK$5,BCR!$A:$A,0),MATCH('Estadísticas BCR'!$B44,BCR!$1:$1,0))),AVERAGE(HY44:IJ44)),"")</f>
        <v>52.5</v>
      </c>
      <c r="IL44" s="59">
        <f>+IFERROR(IF(ISTEXT(IL$5)=FALSE,(INDEX(BCR!$1:$1048576,MATCH('Estadísticas BCR'!IL$5,BCR!$A:$A,0),MATCH('Estadísticas BCR'!$B44,BCR!$1:$1,0))),AVERAGE(HZ44:IK44)),"")</f>
        <v>40</v>
      </c>
      <c r="IM44" s="59">
        <f>+IFERROR(IF(ISTEXT(IM$5)=FALSE,(INDEX(BCR!$1:$1048576,MATCH('Estadísticas BCR'!IM$5,BCR!$A:$A,0),MATCH('Estadísticas BCR'!$B44,BCR!$1:$1,0))),AVERAGE(IA44:IL44)),"")</f>
        <v>34.210526315789501</v>
      </c>
      <c r="IN44" s="59">
        <f>+IFERROR(IF(ISTEXT(IN$5)=FALSE,(INDEX(BCR!$1:$1048576,MATCH('Estadísticas BCR'!IN$5,BCR!$A:$A,0),MATCH('Estadísticas BCR'!$B44,BCR!$1:$1,0))),AVERAGE(IB44:IM44)),"")</f>
        <v>50</v>
      </c>
      <c r="IO44" s="59">
        <f>+IFERROR(IF(ISTEXT(IO$5)=FALSE,(INDEX(BCR!$1:$1048576,MATCH('Estadísticas BCR'!IO$5,BCR!$A:$A,0),MATCH('Estadísticas BCR'!$B44,BCR!$1:$1,0))),AVERAGE(IC44:IN44)),"")</f>
        <v>46.875</v>
      </c>
      <c r="IP44" s="60">
        <f>+IFERROR(IF(ISTEXT(IP$5)=FALSE,(INDEX(BCR!$1:$1048576,MATCH('Estadísticas BCR'!IP$5,BCR!$A:$A,0),MATCH('Estadísticas BCR'!$B44,BCR!$1:$1,0))),AVERAGE(ID44:IO44)),"")</f>
        <v>49.857352131442703</v>
      </c>
      <c r="IQ44" s="59">
        <f>+IFERROR(IF(ISTEXT(IQ$5)=FALSE,(INDEX(BCR!$1:$1048576,MATCH('Estadísticas BCR'!IQ$5,BCR!$A:$A,0),MATCH('Estadísticas BCR'!$B44,BCR!$1:$1,0))),AVERAGE(IE44:IP44)),"")</f>
        <v>47.5</v>
      </c>
      <c r="IR44" s="59">
        <f>+IFERROR(IF(ISTEXT(IR$5)=FALSE,(INDEX(BCR!$1:$1048576,MATCH('Estadísticas BCR'!IR$5,BCR!$A:$A,0),MATCH('Estadísticas BCR'!$B44,BCR!$1:$1,0))),AVERAGE(IF44:IQ44)),"")</f>
        <v>53.125</v>
      </c>
      <c r="IS44" s="59">
        <f>+IFERROR(IF(ISTEXT(IS$5)=FALSE,(INDEX(BCR!$1:$1048576,MATCH('Estadísticas BCR'!IS$5,BCR!$A:$A,0),MATCH('Estadísticas BCR'!$B44,BCR!$1:$1,0))),AVERAGE(IG44:IR44)),"")</f>
        <v>55</v>
      </c>
      <c r="IT44" s="59">
        <f>+IFERROR(IF(ISTEXT(IT$5)=FALSE,(INDEX(BCR!$1:$1048576,MATCH('Estadísticas BCR'!IT$5,BCR!$A:$A,0),MATCH('Estadísticas BCR'!$B44,BCR!$1:$1,0))),AVERAGE(IH44:IS44)),"")</f>
        <v>52.5</v>
      </c>
      <c r="IU44" s="59">
        <f>+IFERROR(IF(ISTEXT(IU$5)=FALSE,(INDEX(BCR!$1:$1048576,MATCH('Estadísticas BCR'!IU$5,BCR!$A:$A,0),MATCH('Estadísticas BCR'!$B44,BCR!$1:$1,0))),AVERAGE(II44:IT44)),"")</f>
        <v>50</v>
      </c>
      <c r="IV44" s="59">
        <f>+IFERROR(IF(ISTEXT(IV$5)=FALSE,(INDEX(BCR!$1:$1048576,MATCH('Estadísticas BCR'!IV$5,BCR!$A:$A,0),MATCH('Estadísticas BCR'!$B44,BCR!$1:$1,0))),AVERAGE(IJ44:IU44)),"")</f>
        <v>52.380952380952401</v>
      </c>
      <c r="IW44" s="59">
        <f>+IFERROR(IF(ISTEXT(IW$5)=FALSE,(INDEX(BCR!$1:$1048576,MATCH('Estadísticas BCR'!IW$5,BCR!$A:$A,0),MATCH('Estadísticas BCR'!$B44,BCR!$1:$1,0))),AVERAGE(IK44:IV44)),"")</f>
        <v>50</v>
      </c>
      <c r="IX44" s="59">
        <f>+IFERROR(IF(ISTEXT(IX$5)=FALSE,(INDEX(BCR!$1:$1048576,MATCH('Estadísticas BCR'!IX$5,BCR!$A:$A,0),MATCH('Estadísticas BCR'!$B44,BCR!$1:$1,0))),AVERAGE(IL44:IW44)),"")</f>
        <v>40</v>
      </c>
      <c r="IY44" s="59">
        <f>+IFERROR(IF(ISTEXT(IY$5)=FALSE,(INDEX(BCR!$1:$1048576,MATCH('Estadísticas BCR'!IY$5,BCR!$A:$A,0),MATCH('Estadísticas BCR'!$B44,BCR!$1:$1,0))),AVERAGE(IM44:IX44)),"")</f>
        <v>39.473684210526301</v>
      </c>
      <c r="IZ44" s="59">
        <f>+IFERROR(IF(ISTEXT(IZ$5)=FALSE,(INDEX(BCR!$1:$1048576,MATCH('Estadísticas BCR'!IZ$5,BCR!$A:$A,0),MATCH('Estadísticas BCR'!$B44,BCR!$1:$1,0))),AVERAGE(IN44:IY44)),"")</f>
        <v>38.235294117647101</v>
      </c>
      <c r="JA44" s="59">
        <f>+IFERROR(IF(ISTEXT(JA$5)=FALSE,(INDEX(BCR!$1:$1048576,MATCH('Estadísticas BCR'!JA$5,BCR!$A:$A,0),MATCH('Estadísticas BCR'!$B44,BCR!$1:$1,0))),AVERAGE(IO44:IZ44)),"")</f>
        <v>50</v>
      </c>
      <c r="JB44" s="59">
        <f>+IFERROR(IF(ISTEXT(JB$5)=FALSE,(INDEX(BCR!$1:$1048576,MATCH('Estadísticas BCR'!JB$5,BCR!$A:$A,0),MATCH('Estadísticas BCR'!$B44,BCR!$1:$1,0))),AVERAGE(IP44:JA44)),"")</f>
        <v>50</v>
      </c>
      <c r="JC44" s="60">
        <f>+IFERROR(IF(ISTEXT(JC$5)=FALSE,(INDEX(BCR!$1:$1048576,MATCH('Estadísticas BCR'!JC$5,BCR!$A:$A,0),MATCH('Estadísticas BCR'!$B44,BCR!$1:$1,0))),AVERAGE(IQ44:JB44)),"")</f>
        <v>48.184577559093817</v>
      </c>
      <c r="JD44" s="59">
        <f>+IFERROR(IF(ISTEXT(JD$5)=FALSE,(INDEX(BCR!$1:$1048576,MATCH('Estadísticas BCR'!JD$5,BCR!$A:$A,0),MATCH('Estadísticas BCR'!$B44,BCR!$1:$1,0))),AVERAGE(IR44:JC44)),"")</f>
        <v>54.347826086956502</v>
      </c>
      <c r="JE44" s="59">
        <f>+IFERROR(IF(ISTEXT(JE$5)=FALSE,(INDEX(BCR!$1:$1048576,MATCH('Estadísticas BCR'!JE$5,BCR!$A:$A,0),MATCH('Estadísticas BCR'!$B44,BCR!$1:$1,0))),AVERAGE(IS44:JD44)),"")</f>
        <v>50</v>
      </c>
      <c r="JF44" s="59">
        <f>+IFERROR(IF(ISTEXT(JF$5)=FALSE,(INDEX(BCR!$1:$1048576,MATCH('Estadísticas BCR'!JF$5,BCR!$A:$A,0),MATCH('Estadísticas BCR'!$B44,BCR!$1:$1,0))),AVERAGE(IT44:JE44)),"")</f>
        <v>31.818181818181799</v>
      </c>
      <c r="JG44" s="59">
        <f>+IFERROR(IF(ISTEXT(JG$5)=FALSE,(INDEX(BCR!$1:$1048576,MATCH('Estadísticas BCR'!JG$5,BCR!$A:$A,0),MATCH('Estadísticas BCR'!$B44,BCR!$1:$1,0))),AVERAGE(IU44:JF44)),"")</f>
        <v>9.375</v>
      </c>
      <c r="JH44" s="59">
        <f>+IFERROR(IF(ISTEXT(JH$5)=FALSE,(INDEX(BCR!$1:$1048576,MATCH('Estadísticas BCR'!JH$5,BCR!$A:$A,0),MATCH('Estadísticas BCR'!$B44,BCR!$1:$1,0))),AVERAGE(IV44:JG44)),"")</f>
        <v>15.789473684210501</v>
      </c>
      <c r="JI44" s="59">
        <f>+IFERROR(IF(ISTEXT(JI$5)=FALSE,(INDEX(BCR!$1:$1048576,MATCH('Estadísticas BCR'!JI$5,BCR!$A:$A,0),MATCH('Estadísticas BCR'!$B44,BCR!$1:$1,0))),AVERAGE(IW44:JH44)),"")</f>
        <v>32.352941176470601</v>
      </c>
      <c r="JJ44" s="59">
        <f>+IFERROR(IF(ISTEXT(JJ$5)=FALSE,(INDEX(BCR!$1:$1048576,MATCH('Estadísticas BCR'!JJ$5,BCR!$A:$A,0),MATCH('Estadísticas BCR'!$B44,BCR!$1:$1,0))),AVERAGE(IX44:JI44)),"")</f>
        <v>50</v>
      </c>
      <c r="JK44" s="59">
        <f>+IFERROR(IF(ISTEXT(JK$5)=FALSE,(INDEX(BCR!$1:$1048576,MATCH('Estadísticas BCR'!JK$5,BCR!$A:$A,0),MATCH('Estadísticas BCR'!$B44,BCR!$1:$1,0))),AVERAGE(IY44:JJ44)),"")</f>
        <v>39.5833333333333</v>
      </c>
      <c r="JL44" s="59">
        <f>+IFERROR(IF(ISTEXT(JL$5)=FALSE,(INDEX(BCR!$1:$1048576,MATCH('Estadísticas BCR'!JL$5,BCR!$A:$A,0),MATCH('Estadísticas BCR'!$B44,BCR!$1:$1,0))),AVERAGE(IZ44:JK44)),"")</f>
        <v>47.826086956521699</v>
      </c>
      <c r="JM44" s="59">
        <f>+IFERROR(IF(ISTEXT(JM$5)=FALSE,(INDEX(BCR!$1:$1048576,MATCH('Estadísticas BCR'!JM$5,BCR!$A:$A,0),MATCH('Estadísticas BCR'!$B44,BCR!$1:$1,0))),AVERAGE(JA44:JL44)),"")</f>
        <v>55.5555555555556</v>
      </c>
      <c r="JN44" s="59">
        <f>+IFERROR(IF(ISTEXT(JN$5)=FALSE,(INDEX(BCR!$1:$1048576,MATCH('Estadísticas BCR'!JN$5,BCR!$A:$A,0),MATCH('Estadísticas BCR'!$B44,BCR!$1:$1,0))),AVERAGE(JB44:JM44)),"")</f>
        <v>50</v>
      </c>
      <c r="JO44" s="59">
        <f>+IFERROR(IF(ISTEXT(JO$5)=FALSE,(INDEX(BCR!$1:$1048576,MATCH('Estadísticas BCR'!JO$5,BCR!$A:$A,0),MATCH('Estadísticas BCR'!$B44,BCR!$1:$1,0))),AVERAGE(JC44:JN44)),"")</f>
        <v>30</v>
      </c>
      <c r="JP44" s="60">
        <f>+IFERROR(IF(ISTEXT(JP$5)=FALSE,(INDEX(BCR!$1:$1048576,MATCH('Estadísticas BCR'!JP$5,BCR!$A:$A,0),MATCH('Estadísticas BCR'!$B44,BCR!$1:$1,0))),AVERAGE(JD44:JO44)),"")</f>
        <v>38.88736655093583</v>
      </c>
      <c r="JQ44" s="59">
        <f>+IFERROR(IF(ISTEXT(JQ$5)=FALSE,(INDEX(BCR!$1:$1048576,MATCH('Estadísticas BCR'!JQ$5,BCR!$A:$A,0),MATCH('Estadísticas BCR'!$B44,BCR!$1:$1,0))),AVERAGE(JE44:JP44)),"")</f>
        <v>40.909090909090899</v>
      </c>
      <c r="JR44" s="59">
        <f>+IFERROR(IF(ISTEXT(JR$5)=FALSE,(INDEX(BCR!$1:$1048576,MATCH('Estadísticas BCR'!JR$5,BCR!$A:$A,0),MATCH('Estadísticas BCR'!$B44,BCR!$1:$1,0))),AVERAGE(JF44:JQ44)),"")</f>
        <v>43.181818181818201</v>
      </c>
      <c r="JS44" s="59">
        <f>+IFERROR(IF(ISTEXT(JS$5)=FALSE,(INDEX(BCR!$1:$1048576,MATCH('Estadísticas BCR'!JS$5,BCR!$A:$A,0),MATCH('Estadísticas BCR'!$B44,BCR!$1:$1,0))),AVERAGE(JG44:JR44)),"")</f>
        <v>54.761904761904802</v>
      </c>
      <c r="JT44" s="59">
        <f>+IFERROR(IF(ISTEXT(JT$5)=FALSE,(INDEX(BCR!$1:$1048576,MATCH('Estadísticas BCR'!JT$5,BCR!$A:$A,0),MATCH('Estadísticas BCR'!$B44,BCR!$1:$1,0))),AVERAGE(JH44:JS44)),"")</f>
        <v>36.842105263157897</v>
      </c>
      <c r="JU44" s="59">
        <f>+IFERROR(IF(ISTEXT(JU$5)=FALSE,(INDEX(BCR!$1:$1048576,MATCH('Estadísticas BCR'!JU$5,BCR!$A:$A,0),MATCH('Estadísticas BCR'!$B44,BCR!$1:$1,0))),AVERAGE(JI44:JT44)),"")</f>
        <v>37.5</v>
      </c>
      <c r="JV44" s="59">
        <f>+IFERROR(IF(ISTEXT(JV$5)=FALSE,(INDEX(BCR!$1:$1048576,MATCH('Estadísticas BCR'!JV$5,BCR!$A:$A,0),MATCH('Estadísticas BCR'!$B44,BCR!$1:$1,0))),AVERAGE(JJ44:JU44)),"")</f>
        <v>35</v>
      </c>
      <c r="JW44" s="59">
        <f>+IFERROR(IF(ISTEXT(JW$5)=FALSE,(INDEX(BCR!$1:$1048576,MATCH('Estadísticas BCR'!JW$5,BCR!$A:$A,0),MATCH('Estadísticas BCR'!$B44,BCR!$1:$1,0))),AVERAGE(JK44:JV44)),"")</f>
        <v>37.5</v>
      </c>
      <c r="JX44" s="59">
        <f>+IFERROR(IF(ISTEXT(JX$5)=FALSE,(INDEX(BCR!$1:$1048576,MATCH('Estadísticas BCR'!JX$5,BCR!$A:$A,0),MATCH('Estadísticas BCR'!$B44,BCR!$1:$1,0))),AVERAGE(JL44:JW44)),"")</f>
        <v>26.470588235294102</v>
      </c>
      <c r="JY44" s="59">
        <f>+IFERROR(IF(ISTEXT(JY$5)=FALSE,(INDEX(BCR!$1:$1048576,MATCH('Estadísticas BCR'!JY$5,BCR!$A:$A,0),MATCH('Estadísticas BCR'!$B44,BCR!$1:$1,0))),AVERAGE(JM44:JX44)),"")</f>
        <v>34.210526315789501</v>
      </c>
      <c r="JZ44" s="59">
        <f>+IFERROR(IF(ISTEXT(JZ$5)=FALSE,(INDEX(BCR!$1:$1048576,MATCH('Estadísticas BCR'!JZ$5,BCR!$A:$A,0),MATCH('Estadísticas BCR'!$B44,BCR!$1:$1,0))),AVERAGE(JN44:JY44)),"")</f>
        <v>40</v>
      </c>
      <c r="KA44" s="59">
        <f>+IFERROR(IF(ISTEXT(KA$5)=FALSE,(INDEX(BCR!$1:$1048576,MATCH('Estadísticas BCR'!KA$5,BCR!$A:$A,0),MATCH('Estadísticas BCR'!$B44,BCR!$1:$1,0))),AVERAGE(JO44:JZ44)),"")</f>
        <v>22.9166666666667</v>
      </c>
      <c r="KB44" s="59">
        <f>+IFERROR(IF(ISTEXT(KB$5)=FALSE,(INDEX(BCR!$1:$1048576,MATCH('Estadísticas BCR'!KB$5,BCR!$A:$A,0),MATCH('Estadísticas BCR'!$B44,BCR!$1:$1,0))),AVERAGE(JP44:KA44)),"")</f>
        <v>45</v>
      </c>
      <c r="KC44" s="60">
        <f>+IFERROR(IF(ISTEXT(KC$5)=FALSE,(INDEX(BCR!$1:$1048576,MATCH('Estadísticas BCR'!KC$5,BCR!$A:$A,0),MATCH('Estadísticas BCR'!$B44,BCR!$1:$1,0))),AVERAGE(JQ44:KB44)),"")</f>
        <v>37.857725027810169</v>
      </c>
      <c r="KD44" s="59">
        <f>+IFERROR(IF(ISTEXT(KD$5)=FALSE,(INDEX(BCR!$1:$1048576,MATCH('Estadísticas BCR'!KD$5,BCR!$A:$A,0),MATCH('Estadísticas BCR'!$B44,BCR!$1:$1,0))),AVERAGE(JR44:KC44)),"")</f>
        <v>37.5</v>
      </c>
      <c r="KE44" s="59">
        <f>+IFERROR(IF(ISTEXT(KE$5)=FALSE,(INDEX(BCR!$1:$1048576,MATCH('Estadísticas BCR'!KE$5,BCR!$A:$A,0),MATCH('Estadísticas BCR'!$B44,BCR!$1:$1,0))),AVERAGE(JS44:KD44)),"")</f>
        <v>45.652173913043498</v>
      </c>
      <c r="KF44" s="59">
        <f>+IFERROR(IF(ISTEXT(KF$5)=FALSE,(INDEX(BCR!$1:$1048576,MATCH('Estadísticas BCR'!KF$5,BCR!$A:$A,0),MATCH('Estadísticas BCR'!$B44,BCR!$1:$1,0))),AVERAGE(JT44:KE44)),"")</f>
        <v>32</v>
      </c>
      <c r="KG44" s="59">
        <f>+IFERROR(IF(ISTEXT(KG$5)=FALSE,(INDEX(BCR!$1:$1048576,MATCH('Estadísticas BCR'!KG$5,BCR!$A:$A,0),MATCH('Estadísticas BCR'!$B44,BCR!$1:$1,0))),AVERAGE(JU44:KF44)),"")</f>
        <v>31.818181818181799</v>
      </c>
      <c r="KH44" s="59">
        <f>+IFERROR(IF(ISTEXT(KH$5)=FALSE,(INDEX(BCR!$1:$1048576,MATCH('Estadísticas BCR'!KH$5,BCR!$A:$A,0),MATCH('Estadísticas BCR'!$B44,BCR!$1:$1,0))),AVERAGE(JV44:KG44)),"")</f>
        <v>39.130434782608702</v>
      </c>
      <c r="KI44" s="59">
        <f>+IFERROR(IF(ISTEXT(KI$5)=FALSE,(INDEX(BCR!$1:$1048576,MATCH('Estadísticas BCR'!KI$5,BCR!$A:$A,0),MATCH('Estadísticas BCR'!$B44,BCR!$1:$1,0))),AVERAGE(JW44:KH44)),"")</f>
        <v>33.3333333333333</v>
      </c>
      <c r="KJ44" s="59">
        <f>+IFERROR(IF(ISTEXT(KJ$5)=FALSE,(INDEX(BCR!$1:$1048576,MATCH('Estadísticas BCR'!KJ$5,BCR!$A:$A,0),MATCH('Estadísticas BCR'!$B44,BCR!$1:$1,0))),AVERAGE(JX44:KI44)),"")</f>
        <v>29.1666666666667</v>
      </c>
      <c r="KK44" s="59">
        <f>+IFERROR(IF(ISTEXT(KK$5)=FALSE,(INDEX(BCR!$1:$1048576,MATCH('Estadísticas BCR'!KK$5,BCR!$A:$A,0),MATCH('Estadísticas BCR'!$B44,BCR!$1:$1,0))),AVERAGE(JY44:KJ44)),"")</f>
        <v>32.6086956521739</v>
      </c>
      <c r="KL44" s="59">
        <f>+IFERROR(IF(ISTEXT(KL$5)=FALSE,(INDEX(BCR!$1:$1048576,MATCH('Estadísticas BCR'!KL$5,BCR!$A:$A,0),MATCH('Estadísticas BCR'!$B44,BCR!$1:$1,0))),AVERAGE(JZ44:KK44)),"")</f>
        <v>30.434782608695699</v>
      </c>
      <c r="KM44" s="59">
        <f>+IFERROR(IF(ISTEXT(KM$5)=FALSE,(INDEX(BCR!$1:$1048576,MATCH('Estadísticas BCR'!KM$5,BCR!$A:$A,0),MATCH('Estadísticas BCR'!$B44,BCR!$1:$1,0))),AVERAGE(KA44:KL44)),"")</f>
        <v>37.5</v>
      </c>
      <c r="KN44" s="59">
        <f>+IFERROR(IF(ISTEXT(KN$5)=FALSE,(INDEX(BCR!$1:$1048576,MATCH('Estadísticas BCR'!KN$5,BCR!$A:$A,0),MATCH('Estadísticas BCR'!$B44,BCR!$1:$1,0))),AVERAGE(KB44:KM44)),"")</f>
        <v>30.952380952380899</v>
      </c>
      <c r="KO44" s="59">
        <f>+IFERROR(IF(ISTEXT(KO$5)=FALSE,(INDEX(BCR!$1:$1048576,MATCH('Estadísticas BCR'!KO$5,BCR!$A:$A,0),MATCH('Estadísticas BCR'!$B44,BCR!$1:$1,0))),AVERAGE(KC44:KN44)),"")</f>
        <v>45.454545454545503</v>
      </c>
      <c r="KP44" s="60">
        <f>+IFERROR(IF(ISTEXT(KP$5)=FALSE,(INDEX(BCR!$1:$1048576,MATCH('Estadísticas BCR'!KP$5,BCR!$A:$A,0),MATCH('Estadísticas BCR'!$B44,BCR!$1:$1,0))),AVERAGE(KD44:KO44)),"")</f>
        <v>35.462599598469161</v>
      </c>
      <c r="KQ44" s="59">
        <f>+IFERROR(IF(ISTEXT(KQ$5)=FALSE,(INDEX(BCR!$1:$1048576,MATCH('Estadísticas BCR'!KQ$5,BCR!$A:$A,0),MATCH('Estadísticas BCR'!$B44,BCR!$1:$1,0))),AVERAGE(KE44:KP44)),"")</f>
        <v>30</v>
      </c>
      <c r="KR44" s="59">
        <f>+IFERROR(IF(ISTEXT(KR$5)=FALSE,(INDEX(BCR!$1:$1048576,MATCH('Estadísticas BCR'!KR$5,BCR!$A:$A,0),MATCH('Estadísticas BCR'!$B44,BCR!$1:$1,0))),AVERAGE(KF44:KQ44)),"")</f>
        <v>28.571428571428601</v>
      </c>
      <c r="KS44" s="59">
        <f>+IFERROR(IF(ISTEXT(KS$5)=FALSE,(INDEX(BCR!$1:$1048576,MATCH('Estadísticas BCR'!KS$5,BCR!$A:$A,0),MATCH('Estadísticas BCR'!$B44,BCR!$1:$1,0))),AVERAGE(KG44:KR44)),"")</f>
        <v>39.473684210526301</v>
      </c>
      <c r="KT44" s="59">
        <f>+IFERROR(IF(ISTEXT(KT$5)=FALSE,(INDEX(BCR!$1:$1048576,MATCH('Estadísticas BCR'!KT$5,BCR!$A:$A,0),MATCH('Estadísticas BCR'!$B44,BCR!$1:$1,0))),AVERAGE(KH44:KS44)),"")</f>
        <v>35</v>
      </c>
      <c r="KU44" s="59">
        <f>+IFERROR(IF(ISTEXT(KU$5)=FALSE,(INDEX(BCR!$1:$1048576,MATCH('Estadísticas BCR'!KU$5,BCR!$A:$A,0),MATCH('Estadísticas BCR'!$B44,BCR!$1:$1,0))),AVERAGE(KI44:KT44)),"")</f>
        <v>41.176470588235297</v>
      </c>
      <c r="KV44" s="59">
        <f>+IFERROR(IF(ISTEXT(KV$5)=FALSE,(INDEX(BCR!$1:$1048576,MATCH('Estadísticas BCR'!KV$5,BCR!$A:$A,0),MATCH('Estadísticas BCR'!$B44,BCR!$1:$1,0))),AVERAGE(KJ44:KU44)),"")</f>
        <v>41.6666666666667</v>
      </c>
      <c r="KW44" s="59">
        <f>+IFERROR(IF(ISTEXT(KW$5)=FALSE,(INDEX(BCR!$1:$1048576,MATCH('Estadísticas BCR'!KW$5,BCR!$A:$A,0),MATCH('Estadísticas BCR'!$B44,BCR!$1:$1,0))),AVERAGE(KK44:KV44)),"")</f>
        <v>42.5</v>
      </c>
      <c r="KX44" s="59">
        <f>+IFERROR(IF(ISTEXT(KX$5)=FALSE,(INDEX(BCR!$1:$1048576,MATCH('Estadísticas BCR'!KX$5,BCR!$A:$A,0),MATCH('Estadísticas BCR'!$B44,BCR!$1:$1,0))),AVERAGE(KL44:KW44)),"")</f>
        <v>45</v>
      </c>
      <c r="KY44" s="59">
        <f>+IFERROR(IF(ISTEXT(KY$5)=FALSE,(INDEX(BCR!$1:$1048576,MATCH('Estadísticas BCR'!KY$5,BCR!$A:$A,0),MATCH('Estadísticas BCR'!$B44,BCR!$1:$1,0))),AVERAGE(KM44:KX44)),"")</f>
        <v>38.8888888888889</v>
      </c>
      <c r="KZ44" s="59">
        <f>+IFERROR(IF(ISTEXT(KZ$5)=FALSE,(INDEX(BCR!$1:$1048576,MATCH('Estadísticas BCR'!KZ$5,BCR!$A:$A,0),MATCH('Estadísticas BCR'!$B44,BCR!$1:$1,0))),AVERAGE(KN44:KY44)),"")</f>
        <v>34.615384615384599</v>
      </c>
      <c r="LA44" s="59">
        <f>+IFERROR(IF(ISTEXT(LA$5)=FALSE,(INDEX(BCR!$1:$1048576,MATCH('Estadísticas BCR'!LA$5,BCR!$A:$A,0),MATCH('Estadísticas BCR'!$B44,BCR!$1:$1,0))),AVERAGE(KO44:KZ44)),"")</f>
        <v>41.6666666666667</v>
      </c>
      <c r="LB44" s="59">
        <f>+IFERROR(IF(ISTEXT(LB$5)=FALSE,(INDEX(BCR!$1:$1048576,MATCH('Estadísticas BCR'!LB$5,BCR!$A:$A,0),MATCH('Estadísticas BCR'!$B44,BCR!$1:$1,0))),AVERAGE(KP44:LA44)),"")</f>
        <v>41.176470588235297</v>
      </c>
      <c r="LC44" s="60">
        <f>+IFERROR(IF(ISTEXT(LC$5)=FALSE,(INDEX(BCR!$1:$1048576,MATCH('Estadísticas BCR'!LC$5,BCR!$A:$A,0),MATCH('Estadísticas BCR'!$B44,BCR!$1:$1,0))),AVERAGE(KQ44:LB44)),"")</f>
        <v>38.311305066336033</v>
      </c>
      <c r="LD44" s="59">
        <f>+IFERROR(IF(ISTEXT(LD$5)=FALSE,(INDEX(BCR!$1:$1048576,MATCH('Estadísticas BCR'!LD$5,BCR!$A:$A,0),MATCH('Estadísticas BCR'!$B44,BCR!$1:$1,0))),AVERAGE(KR44:LC44)),"")</f>
        <v>42.857142857142897</v>
      </c>
      <c r="LE44" s="59">
        <f>+IFERROR(IF(ISTEXT(LE$5)=FALSE,(INDEX(BCR!$1:$1048576,MATCH('Estadísticas BCR'!LE$5,BCR!$A:$A,0),MATCH('Estadísticas BCR'!$B44,BCR!$1:$1,0))),AVERAGE(KS44:LD44)),"")</f>
        <v>52.7777777777778</v>
      </c>
      <c r="LF44" s="59">
        <f>+IFERROR(IF(ISTEXT(LF$5)=FALSE,(INDEX(BCR!$1:$1048576,MATCH('Estadísticas BCR'!LF$5,BCR!$A:$A,0),MATCH('Estadísticas BCR'!$B44,BCR!$1:$1,0))),AVERAGE(KT44:LE44)),"")</f>
        <v>52.941176470588204</v>
      </c>
      <c r="LG44" s="59">
        <f>+IFERROR(IF(ISTEXT(LG$5)=FALSE,(INDEX(BCR!$1:$1048576,MATCH('Estadísticas BCR'!LG$5,BCR!$A:$A,0),MATCH('Estadísticas BCR'!$B44,BCR!$1:$1,0))),AVERAGE(KU44:LF44)),"")</f>
        <v>47.5</v>
      </c>
      <c r="LH44" s="59">
        <f>+IFERROR(IF(ISTEXT(LH$5)=FALSE,(INDEX(BCR!$1:$1048576,MATCH('Estadísticas BCR'!LH$5,BCR!$A:$A,0),MATCH('Estadísticas BCR'!$B44,BCR!$1:$1,0))),AVERAGE(KV44:LG44)),"")</f>
        <v>50</v>
      </c>
      <c r="LI44" s="59">
        <f>+IFERROR(IF(ISTEXT(LI$5)=FALSE,(INDEX(BCR!$1:$1048576,MATCH('Estadísticas BCR'!LI$5,BCR!$A:$A,0),MATCH('Estadísticas BCR'!$B44,BCR!$1:$1,0))),AVERAGE(KW44:LH44)),"")</f>
        <v>50</v>
      </c>
      <c r="LJ44" s="59">
        <f>+IFERROR(IF(ISTEXT(LJ$5)=FALSE,(INDEX(BCR!$1:$1048576,MATCH('Estadísticas BCR'!LJ$5,BCR!$A:$A,0),MATCH('Estadísticas BCR'!$B44,BCR!$1:$1,0))),AVERAGE(KX44:LI44)),"")</f>
        <v>50</v>
      </c>
      <c r="LK44" s="59">
        <f>+IFERROR(IF(ISTEXT(LK$5)=FALSE,(INDEX(BCR!$1:$1048576,MATCH('Estadísticas BCR'!LK$5,BCR!$A:$A,0),MATCH('Estadísticas BCR'!$B44,BCR!$1:$1,0))),AVERAGE(KY44:LJ44)),"")</f>
        <v>47.5</v>
      </c>
      <c r="LL44" s="59">
        <f>+IFERROR(IF(ISTEXT(LL$5)=FALSE,(INDEX(BCR!$1:$1048576,MATCH('Estadísticas BCR'!LL$5,BCR!$A:$A,0),MATCH('Estadísticas BCR'!$B44,BCR!$1:$1,0))),AVERAGE(KZ44:LK44)),"")</f>
        <v>50</v>
      </c>
      <c r="LM44" s="59">
        <f>+IFERROR(IF(ISTEXT(LM$5)=FALSE,(INDEX(BCR!$1:$1048576,MATCH('Estadísticas BCR'!LM$5,BCR!$A:$A,0),MATCH('Estadísticas BCR'!$B44,BCR!$1:$1,0))),AVERAGE(LA44:LL44)),"")</f>
        <v>47.5</v>
      </c>
      <c r="LN44" s="59">
        <f>+IFERROR(IF(ISTEXT(LN$5)=FALSE,(INDEX(BCR!$1:$1048576,MATCH('Estadísticas BCR'!LN$5,BCR!$A:$A,0),MATCH('Estadísticas BCR'!$B44,BCR!$1:$1,0))),AVERAGE(LB44:LM44)),"")</f>
        <v>43.75</v>
      </c>
      <c r="LO44" s="59">
        <f>+IFERROR(IF(ISTEXT(LO$5)=FALSE,(INDEX(BCR!$1:$1048576,MATCH('Estadísticas BCR'!LO$5,BCR!$A:$A,0),MATCH('Estadísticas BCR'!$B44,BCR!$1:$1,0))),AVERAGE(LC44:LN44)),"")</f>
        <v>55</v>
      </c>
      <c r="LP44" s="60">
        <f>+IFERROR(IF(ISTEXT(LP$5)=FALSE,(INDEX(BCR!$1:$1048576,MATCH('Estadísticas BCR'!LP$5,BCR!$A:$A,0),MATCH('Estadísticas BCR'!$B44,BCR!$1:$1,0))),AVERAGE(LD44:LO44)),"")</f>
        <v>49.152174758792405</v>
      </c>
      <c r="LQ44" s="59">
        <f>+IFERROR(IF(ISTEXT(LQ$5)=FALSE,(INDEX(BCR!$1:$1048576,MATCH('Estadísticas BCR'!LQ$5,BCR!$A:$A,0),MATCH('Estadísticas BCR'!$B44,BCR!$1:$1,0))),AVERAGE(LE44:LP44)),"")</f>
        <v>50</v>
      </c>
      <c r="LR44" s="59">
        <f>+IFERROR(IF(ISTEXT(LR$5)=FALSE,(INDEX(BCR!$1:$1048576,MATCH('Estadísticas BCR'!LR$5,BCR!$A:$A,0),MATCH('Estadísticas BCR'!$B44,BCR!$1:$1,0))),AVERAGE(LF44:LQ44)),"")</f>
        <v>47.2222222222222</v>
      </c>
      <c r="LS44" s="59">
        <f>+IFERROR(IF(ISTEXT(LS$5)=FALSE,(INDEX(BCR!$1:$1048576,MATCH('Estadísticas BCR'!LS$5,BCR!$A:$A,0),MATCH('Estadísticas BCR'!$B44,BCR!$1:$1,0))),AVERAGE(LG44:LR44)),"")</f>
        <v>50</v>
      </c>
      <c r="LT44" s="59">
        <f>+IFERROR(IF(ISTEXT(LT$5)=FALSE,(INDEX(BCR!$1:$1048576,MATCH('Estadísticas BCR'!LT$5,BCR!$A:$A,0),MATCH('Estadísticas BCR'!$B44,BCR!$1:$1,0))),AVERAGE(LH44:LS44)),"")</f>
        <v>45.238095238095198</v>
      </c>
      <c r="LU44" s="59">
        <f>+IFERROR(IF(ISTEXT(LU$5)=FALSE,(INDEX(BCR!$1:$1048576,MATCH('Estadísticas BCR'!LU$5,BCR!$A:$A,0),MATCH('Estadísticas BCR'!$B44,BCR!$1:$1,0))),AVERAGE(LI44:LT44)),"")</f>
        <v>52.380952380952401</v>
      </c>
      <c r="LV44" s="59">
        <f>+IFERROR(IF(ISTEXT(LV$5)=FALSE,(INDEX(BCR!$1:$1048576,MATCH('Estadísticas BCR'!LV$5,BCR!$A:$A,0),MATCH('Estadísticas BCR'!$B44,BCR!$1:$1,0))),AVERAGE(LJ44:LU44)),"")</f>
        <v>52.380952380952401</v>
      </c>
      <c r="LW44" s="59">
        <f>+IFERROR(IF(ISTEXT(LW$5)=FALSE,(INDEX(BCR!$1:$1048576,MATCH('Estadísticas BCR'!LW$5,BCR!$A:$A,0),MATCH('Estadísticas BCR'!$B44,BCR!$1:$1,0))),AVERAGE(LK44:LV44)),"")</f>
        <v>47.619047619047599</v>
      </c>
      <c r="LX44" s="59">
        <f>+IFERROR(IF(ISTEXT(LX$5)=FALSE,(INDEX(BCR!$1:$1048576,MATCH('Estadísticas BCR'!LX$5,BCR!$A:$A,0),MATCH('Estadísticas BCR'!$B44,BCR!$1:$1,0))),AVERAGE(LL44:LW44)),"")</f>
        <v>47.727272727272698</v>
      </c>
      <c r="LY44" s="59">
        <f>+IFERROR(IF(ISTEXT(LY$5)=FALSE,(INDEX(BCR!$1:$1048576,MATCH('Estadísticas BCR'!LY$5,BCR!$A:$A,0),MATCH('Estadísticas BCR'!$B44,BCR!$1:$1,0))),AVERAGE(LM44:LX44)),"")</f>
        <v>54.761904761904802</v>
      </c>
      <c r="LZ44" s="59">
        <f>+IFERROR(IF(ISTEXT(LZ$5)=FALSE,(INDEX(BCR!$1:$1048576,MATCH('Estadísticas BCR'!LZ$5,BCR!$A:$A,0),MATCH('Estadísticas BCR'!$B44,BCR!$1:$1,0))),AVERAGE(LN44:LY44)),"")</f>
        <v>50</v>
      </c>
      <c r="MA44" s="59">
        <f>+IFERROR(IF(ISTEXT(MA$5)=FALSE,(INDEX(BCR!$1:$1048576,MATCH('Estadísticas BCR'!MA$5,BCR!$A:$A,0),MATCH('Estadísticas BCR'!$B44,BCR!$1:$1,0))),AVERAGE(LO44:LZ44)),"")</f>
        <v>50</v>
      </c>
      <c r="MB44" s="59">
        <f>+IFERROR(IF(ISTEXT(MB$5)=FALSE,(INDEX(BCR!$1:$1048576,MATCH('Estadísticas BCR'!MB$5,BCR!$A:$A,0),MATCH('Estadísticas BCR'!$B44,BCR!$1:$1,0))),AVERAGE(LP44:MA44)),"")</f>
        <v>54.761904761904802</v>
      </c>
      <c r="MC44" s="60">
        <f>+IFERROR(IF(ISTEXT(MC$5)=FALSE,(INDEX(BCR!$1:$1048576,MATCH('Estadísticas BCR'!MC$5,BCR!$A:$A,0),MATCH('Estadísticas BCR'!$B44,BCR!$1:$1,0))),AVERAGE(LQ44:MB44)),"")</f>
        <v>50.174362674362676</v>
      </c>
      <c r="MD44" s="59">
        <f>+IFERROR(IF(ISTEXT(MD$5)=FALSE,(INDEX(BCR!$1:$1048576,MATCH('Estadísticas BCR'!MD$5,BCR!$A:$A,0),MATCH('Estadísticas BCR'!$B44,BCR!$1:$1,0))),AVERAGE(LR44:MC44)),"")</f>
        <v>55</v>
      </c>
      <c r="ME44" s="59">
        <f>+IFERROR(IF(ISTEXT(ME$5)=FALSE,(INDEX(BCR!$1:$1048576,MATCH('Estadísticas BCR'!ME$5,BCR!$A:$A,0),MATCH('Estadísticas BCR'!$B44,BCR!$1:$1,0))),AVERAGE(LS44:MD44)),"")</f>
        <v>47.368421052631597</v>
      </c>
      <c r="MF44" s="59">
        <f>+IFERROR(IF(ISTEXT(MF$5)=FALSE,(INDEX(BCR!$1:$1048576,MATCH('Estadísticas BCR'!MF$5,BCR!$A:$A,0),MATCH('Estadísticas BCR'!$B44,BCR!$1:$1,0))),AVERAGE(LT44:ME44)),"")</f>
        <v>50</v>
      </c>
      <c r="MG44" s="59" t="str">
        <f>+IFERROR(IF(ISTEXT(MG$5)=FALSE,(INDEX(BCR!$1:$1048576,MATCH('Estadísticas BCR'!MG$5,BCR!$A:$A,0),MATCH('Estadísticas BCR'!$B44,BCR!$1:$1,0))),AVERAGE(LU44:MF44)),"")</f>
        <v/>
      </c>
      <c r="MH44" s="59" t="str">
        <f>+IFERROR(IF(ISTEXT(MH$5)=FALSE,(INDEX(BCR!$1:$1048576,MATCH('Estadísticas BCR'!MH$5,BCR!$A:$A,0),MATCH('Estadísticas BCR'!$B44,BCR!$1:$1,0))),AVERAGE(LV44:MG44)),"")</f>
        <v/>
      </c>
      <c r="MI44" s="59" t="str">
        <f>+IFERROR(IF(ISTEXT(MI$5)=FALSE,(INDEX(BCR!$1:$1048576,MATCH('Estadísticas BCR'!MI$5,BCR!$A:$A,0),MATCH('Estadísticas BCR'!$B44,BCR!$1:$1,0))),AVERAGE(LW44:MH44)),"")</f>
        <v/>
      </c>
      <c r="MJ44" s="59" t="str">
        <f>+IFERROR(IF(ISTEXT(MJ$5)=FALSE,(INDEX(BCR!$1:$1048576,MATCH('Estadísticas BCR'!MJ$5,BCR!$A:$A,0),MATCH('Estadísticas BCR'!$B44,BCR!$1:$1,0))),AVERAGE(LX44:MI44)),"")</f>
        <v/>
      </c>
      <c r="MK44" s="59" t="str">
        <f>+IFERROR(IF(ISTEXT(MK$5)=FALSE,(INDEX(BCR!$1:$1048576,MATCH('Estadísticas BCR'!MK$5,BCR!$A:$A,0),MATCH('Estadísticas BCR'!$B44,BCR!$1:$1,0))),AVERAGE(LY44:MJ44)),"")</f>
        <v/>
      </c>
      <c r="ML44" s="59" t="str">
        <f>+IFERROR(IF(ISTEXT(ML$5)=FALSE,(INDEX(BCR!$1:$1048576,MATCH('Estadísticas BCR'!ML$5,BCR!$A:$A,0),MATCH('Estadísticas BCR'!$B44,BCR!$1:$1,0))),AVERAGE(LZ44:MK44)),"")</f>
        <v/>
      </c>
      <c r="MM44" s="59" t="str">
        <f>+IFERROR(IF(ISTEXT(MM$5)=FALSE,(INDEX(BCR!$1:$1048576,MATCH('Estadísticas BCR'!MM$5,BCR!$A:$A,0),MATCH('Estadísticas BCR'!$B44,BCR!$1:$1,0))),AVERAGE(MA44:ML44)),"")</f>
        <v/>
      </c>
      <c r="MN44" s="59" t="str">
        <f>+IFERROR(IF(ISTEXT(MN$5)=FALSE,(INDEX(BCR!$1:$1048576,MATCH('Estadísticas BCR'!MN$5,BCR!$A:$A,0),MATCH('Estadísticas BCR'!$B44,BCR!$1:$1,0))),AVERAGE(MB44:MM44)),"")</f>
        <v/>
      </c>
      <c r="MO44" s="59" t="str">
        <f>+IFERROR(IF(ISTEXT(MO$5)=FALSE,(INDEX(BCR!$1:$1048576,MATCH('Estadísticas BCR'!MO$5,BCR!$A:$A,0),MATCH('Estadísticas BCR'!$B44,BCR!$1:$1,0))),AVERAGE(MC44:MN44)),"")</f>
        <v/>
      </c>
      <c r="MP44" s="60">
        <f>+IFERROR(IF(ISTEXT(MP$5)=FALSE,(INDEX(BCR!$1:$1048576,MATCH('Estadísticas BCR'!MP$5,BCR!$A:$A,0),MATCH('Estadísticas BCR'!$B44,BCR!$1:$1,0))),AVERAGE(MD44:MO44)),"")</f>
        <v>50.789473684210527</v>
      </c>
    </row>
    <row r="45" spans="1:354" s="117" customFormat="1" outlineLevel="1">
      <c r="A45" s="5"/>
      <c r="B45" s="9" t="s">
        <v>37</v>
      </c>
      <c r="C45" s="126" t="s">
        <v>288</v>
      </c>
      <c r="D45" s="104">
        <f>+IFERROR(IF(ISTEXT(D$5)=FALSE,(INDEX(BCR!$1:$1048576,MATCH('Estadísticas BCR'!D$5,BCR!$A:$A,0),MATCH('Estadísticas BCR'!$B45,BCR!$1:$1,0))),AVERAGE(#REF!)),"")</f>
        <v>0</v>
      </c>
      <c r="E45" s="104">
        <f>+IFERROR(IF(ISTEXT(E$5)=FALSE,(INDEX(BCR!$1:$1048576,MATCH('Estadísticas BCR'!E$5,BCR!$A:$A,0),MATCH('Estadísticas BCR'!$B45,BCR!$1:$1,0))),AVERAGE(#REF!)),"")</f>
        <v>0</v>
      </c>
      <c r="F45" s="104">
        <f>+IFERROR(IF(ISTEXT(F$5)=FALSE,(INDEX(BCR!$1:$1048576,MATCH('Estadísticas BCR'!F$5,BCR!$A:$A,0),MATCH('Estadísticas BCR'!$B45,BCR!$1:$1,0))),AVERAGE(#REF!)),"")</f>
        <v>0</v>
      </c>
      <c r="G45" s="104" t="str">
        <f>+IFERROR(IF(ISTEXT(G$5)=FALSE,(INDEX(BCR!$1:$1048576,MATCH('Estadísticas BCR'!G$5,BCR!$A:$A,0),MATCH('Estadísticas BCR'!$B45,BCR!$1:$1,0))),AVERAGE(#REF!)),"")</f>
        <v/>
      </c>
      <c r="H45" s="104">
        <f>+IFERROR(IF(ISTEXT(H$5)=FALSE,(INDEX(BCR!$1:$1048576,MATCH('Estadísticas BCR'!H$5,BCR!$A:$A,0),MATCH('Estadísticas BCR'!$B45,BCR!$1:$1,0))),AVERAGE(#REF!)),"")</f>
        <v>0</v>
      </c>
      <c r="I45" s="104">
        <f>+IFERROR(IF(ISTEXT(I$5)=FALSE,(INDEX(BCR!$1:$1048576,MATCH('Estadísticas BCR'!I$5,BCR!$A:$A,0),MATCH('Estadísticas BCR'!$B45,BCR!$1:$1,0))),AVERAGE(#REF!)),"")</f>
        <v>0</v>
      </c>
      <c r="J45" s="104">
        <f>+IFERROR(IF(ISTEXT(J$5)=FALSE,(INDEX(BCR!$1:$1048576,MATCH('Estadísticas BCR'!J$5,BCR!$A:$A,0),MATCH('Estadísticas BCR'!$B45,BCR!$1:$1,0))),AVERAGE(#REF!)),"")</f>
        <v>0</v>
      </c>
      <c r="K45" s="104">
        <f>+IFERROR(IF(ISTEXT(K$5)=FALSE,(INDEX(BCR!$1:$1048576,MATCH('Estadísticas BCR'!K$5,BCR!$A:$A,0),MATCH('Estadísticas BCR'!$B45,BCR!$1:$1,0))),AVERAGE(#REF!)),"")</f>
        <v>0</v>
      </c>
      <c r="L45" s="104">
        <f>+IFERROR(IF(ISTEXT(L$5)=FALSE,(INDEX(BCR!$1:$1048576,MATCH('Estadísticas BCR'!L$5,BCR!$A:$A,0),MATCH('Estadísticas BCR'!$B45,BCR!$1:$1,0))),AVERAGE(#REF!)),"")</f>
        <v>0</v>
      </c>
      <c r="M45" s="104">
        <f>+IFERROR(IF(ISTEXT(M$5)=FALSE,(INDEX(BCR!$1:$1048576,MATCH('Estadísticas BCR'!M$5,BCR!$A:$A,0),MATCH('Estadísticas BCR'!$B45,BCR!$1:$1,0))),AVERAGE(#REF!)),"")</f>
        <v>0</v>
      </c>
      <c r="N45" s="104">
        <f>+IFERROR(IF(ISTEXT(N$5)=FALSE,(INDEX(BCR!$1:$1048576,MATCH('Estadísticas BCR'!N$5,BCR!$A:$A,0),MATCH('Estadísticas BCR'!$B45,BCR!$1:$1,0))),AVERAGE(#REF!)),"")</f>
        <v>0</v>
      </c>
      <c r="O45" s="104">
        <f>+IFERROR(IF(ISTEXT(O$5)=FALSE,(INDEX(BCR!$1:$1048576,MATCH('Estadísticas BCR'!O$5,BCR!$A:$A,0),MATCH('Estadísticas BCR'!$B45,BCR!$1:$1,0))),AVERAGE(#REF!)),"")</f>
        <v>0</v>
      </c>
      <c r="P45" s="60">
        <f>+IFERROR(IF(ISTEXT(P$5)=FALSE,(INDEX(BCR!$1:$1048576,MATCH('Estadísticas BCR'!P$5,BCR!$A:$A,0),MATCH('Estadísticas BCR'!$B45,BCR!$1:$1,0))),AVERAGE(D45:O45)),"")</f>
        <v>0</v>
      </c>
      <c r="Q45" s="104">
        <f>+IFERROR(IF(ISTEXT(Q$5)=FALSE,(INDEX(BCR!$1:$1048576,MATCH('Estadísticas BCR'!Q$5,BCR!$A:$A,0),MATCH('Estadísticas BCR'!$B45,BCR!$1:$1,0))),AVERAGE(#REF!)),"")</f>
        <v>0</v>
      </c>
      <c r="R45" s="104">
        <f>+IFERROR(IF(ISTEXT(R$5)=FALSE,(INDEX(BCR!$1:$1048576,MATCH('Estadísticas BCR'!R$5,BCR!$A:$A,0),MATCH('Estadísticas BCR'!$B45,BCR!$1:$1,0))),AVERAGE(#REF!)),"")</f>
        <v>0</v>
      </c>
      <c r="S45" s="104">
        <f>+IFERROR(IF(ISTEXT(S$5)=FALSE,(INDEX(BCR!$1:$1048576,MATCH('Estadísticas BCR'!S$5,BCR!$A:$A,0),MATCH('Estadísticas BCR'!$B45,BCR!$1:$1,0))),AVERAGE(#REF!)),"")</f>
        <v>0</v>
      </c>
      <c r="T45" s="104">
        <f>+IFERROR(IF(ISTEXT(T$5)=FALSE,(INDEX(BCR!$1:$1048576,MATCH('Estadísticas BCR'!T$5,BCR!$A:$A,0),MATCH('Estadísticas BCR'!$B45,BCR!$1:$1,0))),AVERAGE(#REF!)),"")</f>
        <v>0</v>
      </c>
      <c r="U45" s="104">
        <f>+IFERROR(IF(ISTEXT(U$5)=FALSE,(INDEX(BCR!$1:$1048576,MATCH('Estadísticas BCR'!U$5,BCR!$A:$A,0),MATCH('Estadísticas BCR'!$B45,BCR!$1:$1,0))),AVERAGE(#REF!)),"")</f>
        <v>0</v>
      </c>
      <c r="V45" s="104">
        <f>+IFERROR(IF(ISTEXT(V$5)=FALSE,(INDEX(BCR!$1:$1048576,MATCH('Estadísticas BCR'!V$5,BCR!$A:$A,0),MATCH('Estadísticas BCR'!$B45,BCR!$1:$1,0))),AVERAGE(#REF!)),"")</f>
        <v>0</v>
      </c>
      <c r="W45" s="104">
        <f>+IFERROR(IF(ISTEXT(W$5)=FALSE,(INDEX(BCR!$1:$1048576,MATCH('Estadísticas BCR'!W$5,BCR!$A:$A,0),MATCH('Estadísticas BCR'!$B45,BCR!$1:$1,0))),AVERAGE(#REF!)),"")</f>
        <v>0</v>
      </c>
      <c r="X45" s="104">
        <f>+IFERROR(IF(ISTEXT(X$5)=FALSE,(INDEX(BCR!$1:$1048576,MATCH('Estadísticas BCR'!X$5,BCR!$A:$A,0),MATCH('Estadísticas BCR'!$B45,BCR!$1:$1,0))),AVERAGE(#REF!)),"")</f>
        <v>0</v>
      </c>
      <c r="Y45" s="104">
        <f>+IFERROR(IF(ISTEXT(Y$5)=FALSE,(INDEX(BCR!$1:$1048576,MATCH('Estadísticas BCR'!Y$5,BCR!$A:$A,0),MATCH('Estadísticas BCR'!$B45,BCR!$1:$1,0))),AVERAGE(#REF!)),"")</f>
        <v>0</v>
      </c>
      <c r="Z45" s="104">
        <f>+IFERROR(IF(ISTEXT(Z$5)=FALSE,(INDEX(BCR!$1:$1048576,MATCH('Estadísticas BCR'!Z$5,BCR!$A:$A,0),MATCH('Estadísticas BCR'!$B45,BCR!$1:$1,0))),AVERAGE(#REF!)),"")</f>
        <v>0</v>
      </c>
      <c r="AA45" s="104">
        <f>+IFERROR(IF(ISTEXT(AA$5)=FALSE,(INDEX(BCR!$1:$1048576,MATCH('Estadísticas BCR'!AA$5,BCR!$A:$A,0),MATCH('Estadísticas BCR'!$B45,BCR!$1:$1,0))),AVERAGE(#REF!)),"")</f>
        <v>0</v>
      </c>
      <c r="AB45" s="104">
        <f>+IFERROR(IF(ISTEXT(AB$5)=FALSE,(INDEX(BCR!$1:$1048576,MATCH('Estadísticas BCR'!AB$5,BCR!$A:$A,0),MATCH('Estadísticas BCR'!$B45,BCR!$1:$1,0))),AVERAGE(#REF!)),"")</f>
        <v>0</v>
      </c>
      <c r="AC45" s="60">
        <f>+IFERROR(IF(ISTEXT(AC$5)=FALSE,(INDEX(BCR!$1:$1048576,MATCH('Estadísticas BCR'!AC$5,BCR!$A:$A,0),MATCH('Estadísticas BCR'!$B45,BCR!$1:$1,0))),AVERAGE(Q45:AB45)),"")</f>
        <v>0</v>
      </c>
      <c r="AD45" s="59">
        <f>+IFERROR(IF(ISTEXT(AD$5)=FALSE,(INDEX(BCR!$1:$1048576,MATCH('Estadísticas BCR'!AD$5,BCR!$A:$A,0),MATCH('Estadísticas BCR'!$B45,BCR!$1:$1,0))),AVERAGE(#REF!)),"")</f>
        <v>0</v>
      </c>
      <c r="AE45" s="59">
        <f>+IFERROR(IF(ISTEXT(AE$5)=FALSE,(INDEX(BCR!$1:$1048576,MATCH('Estadísticas BCR'!AE$5,BCR!$A:$A,0),MATCH('Estadísticas BCR'!$B45,BCR!$1:$1,0))),AVERAGE(#REF!)),"")</f>
        <v>0</v>
      </c>
      <c r="AF45" s="59">
        <f>+IFERROR(IF(ISTEXT(AF$5)=FALSE,(INDEX(BCR!$1:$1048576,MATCH('Estadísticas BCR'!AF$5,BCR!$A:$A,0),MATCH('Estadísticas BCR'!$B45,BCR!$1:$1,0))),AVERAGE(#REF!)),"")</f>
        <v>0</v>
      </c>
      <c r="AG45" s="59">
        <f>+IFERROR(IF(ISTEXT(AG$5)=FALSE,(INDEX(BCR!$1:$1048576,MATCH('Estadísticas BCR'!AG$5,BCR!$A:$A,0),MATCH('Estadísticas BCR'!$B45,BCR!$1:$1,0))),AVERAGE(#REF!)),"")</f>
        <v>0</v>
      </c>
      <c r="AH45" s="59">
        <f>+IFERROR(IF(ISTEXT(AH$5)=FALSE,(INDEX(BCR!$1:$1048576,MATCH('Estadísticas BCR'!AH$5,BCR!$A:$A,0),MATCH('Estadísticas BCR'!$B45,BCR!$1:$1,0))),AVERAGE(#REF!)),"")</f>
        <v>0</v>
      </c>
      <c r="AI45" s="59">
        <f>+IFERROR(IF(ISTEXT(AI$5)=FALSE,(INDEX(BCR!$1:$1048576,MATCH('Estadísticas BCR'!AI$5,BCR!$A:$A,0),MATCH('Estadísticas BCR'!$B45,BCR!$1:$1,0))),AVERAGE(#REF!)),"")</f>
        <v>0</v>
      </c>
      <c r="AJ45" s="59">
        <f>+IFERROR(IF(ISTEXT(AJ$5)=FALSE,(INDEX(BCR!$1:$1048576,MATCH('Estadísticas BCR'!AJ$5,BCR!$A:$A,0),MATCH('Estadísticas BCR'!$B45,BCR!$1:$1,0))),AVERAGE(#REF!)),"")</f>
        <v>0</v>
      </c>
      <c r="AK45" s="59">
        <f>+IFERROR(IF(ISTEXT(AK$5)=FALSE,(INDEX(BCR!$1:$1048576,MATCH('Estadísticas BCR'!AK$5,BCR!$A:$A,0),MATCH('Estadísticas BCR'!$B45,BCR!$1:$1,0))),AVERAGE(#REF!)),"")</f>
        <v>0</v>
      </c>
      <c r="AL45" s="59">
        <f>+IFERROR(IF(ISTEXT(AL$5)=FALSE,(INDEX(BCR!$1:$1048576,MATCH('Estadísticas BCR'!AL$5,BCR!$A:$A,0),MATCH('Estadísticas BCR'!$B45,BCR!$1:$1,0))),AVERAGE(#REF!)),"")</f>
        <v>0</v>
      </c>
      <c r="AM45" s="59">
        <f>+IFERROR(IF(ISTEXT(AM$5)=FALSE,(INDEX(BCR!$1:$1048576,MATCH('Estadísticas BCR'!AM$5,BCR!$A:$A,0),MATCH('Estadísticas BCR'!$B45,BCR!$1:$1,0))),AVERAGE(#REF!)),"")</f>
        <v>0</v>
      </c>
      <c r="AN45" s="59">
        <f>+IFERROR(IF(ISTEXT(AN$5)=FALSE,(INDEX(BCR!$1:$1048576,MATCH('Estadísticas BCR'!AN$5,BCR!$A:$A,0),MATCH('Estadísticas BCR'!$B45,BCR!$1:$1,0))),AVERAGE(#REF!)),"")</f>
        <v>0</v>
      </c>
      <c r="AO45" s="59">
        <f>+IFERROR(IF(ISTEXT(AO$5)=FALSE,(INDEX(BCR!$1:$1048576,MATCH('Estadísticas BCR'!AO$5,BCR!$A:$A,0),MATCH('Estadísticas BCR'!$B45,BCR!$1:$1,0))),AVERAGE(#REF!)),"")</f>
        <v>0</v>
      </c>
      <c r="AP45" s="60">
        <f>+IFERROR(IF(ISTEXT(AP$5)=FALSE,(INDEX(BCR!$1:$1048576,MATCH('Estadísticas BCR'!AP$5,BCR!$A:$A,0),MATCH('Estadísticas BCR'!$B45,BCR!$1:$1,0))),AVERAGE(AD45:AO45)),"")</f>
        <v>0</v>
      </c>
      <c r="AQ45" s="59">
        <f>+IFERROR(IF(ISTEXT(AQ$5)=FALSE,(INDEX(BCR!$1:$1048576,MATCH('Estadísticas BCR'!AQ$5,BCR!$A:$A,0),MATCH('Estadísticas BCR'!$B45,BCR!$1:$1,0))),AVERAGE(#REF!)),"")</f>
        <v>0</v>
      </c>
      <c r="AR45" s="59">
        <f>+IFERROR(IF(ISTEXT(AR$5)=FALSE,(INDEX(BCR!$1:$1048576,MATCH('Estadísticas BCR'!AR$5,BCR!$A:$A,0),MATCH('Estadísticas BCR'!$B45,BCR!$1:$1,0))),AVERAGE(#REF!)),"")</f>
        <v>0</v>
      </c>
      <c r="AS45" s="59">
        <f>+IFERROR(IF(ISTEXT(AS$5)=FALSE,(INDEX(BCR!$1:$1048576,MATCH('Estadísticas BCR'!AS$5,BCR!$A:$A,0),MATCH('Estadísticas BCR'!$B45,BCR!$1:$1,0))),AVERAGE(#REF!)),"")</f>
        <v>0</v>
      </c>
      <c r="AT45" s="59">
        <f>+IFERROR(IF(ISTEXT(AT$5)=FALSE,(INDEX(BCR!$1:$1048576,MATCH('Estadísticas BCR'!AT$5,BCR!$A:$A,0),MATCH('Estadísticas BCR'!$B45,BCR!$1:$1,0))),AVERAGE(#REF!)),"")</f>
        <v>0</v>
      </c>
      <c r="AU45" s="59">
        <f>+IFERROR(IF(ISTEXT(AU$5)=FALSE,(INDEX(BCR!$1:$1048576,MATCH('Estadísticas BCR'!AU$5,BCR!$A:$A,0),MATCH('Estadísticas BCR'!$B45,BCR!$1:$1,0))),AVERAGE(#REF!)),"")</f>
        <v>0</v>
      </c>
      <c r="AV45" s="59">
        <f>+IFERROR(IF(ISTEXT(AV$5)=FALSE,(INDEX(BCR!$1:$1048576,MATCH('Estadísticas BCR'!AV$5,BCR!$A:$A,0),MATCH('Estadísticas BCR'!$B45,BCR!$1:$1,0))),AVERAGE(#REF!)),"")</f>
        <v>0</v>
      </c>
      <c r="AW45" s="59">
        <f>+IFERROR(IF(ISTEXT(AW$5)=FALSE,(INDEX(BCR!$1:$1048576,MATCH('Estadísticas BCR'!AW$5,BCR!$A:$A,0),MATCH('Estadísticas BCR'!$B45,BCR!$1:$1,0))),AVERAGE(#REF!)),"")</f>
        <v>0</v>
      </c>
      <c r="AX45" s="59">
        <f>+IFERROR(IF(ISTEXT(AX$5)=FALSE,(INDEX(BCR!$1:$1048576,MATCH('Estadísticas BCR'!AX$5,BCR!$A:$A,0),MATCH('Estadísticas BCR'!$B45,BCR!$1:$1,0))),AVERAGE(#REF!)),"")</f>
        <v>0</v>
      </c>
      <c r="AY45" s="59">
        <f>+IFERROR(IF(ISTEXT(AY$5)=FALSE,(INDEX(BCR!$1:$1048576,MATCH('Estadísticas BCR'!AY$5,BCR!$A:$A,0),MATCH('Estadísticas BCR'!$B45,BCR!$1:$1,0))),AVERAGE(#REF!)),"")</f>
        <v>0</v>
      </c>
      <c r="AZ45" s="59">
        <f>+IFERROR(IF(ISTEXT(AZ$5)=FALSE,(INDEX(BCR!$1:$1048576,MATCH('Estadísticas BCR'!AZ$5,BCR!$A:$A,0),MATCH('Estadísticas BCR'!$B45,BCR!$1:$1,0))),AVERAGE(#REF!)),"")</f>
        <v>0</v>
      </c>
      <c r="BA45" s="59">
        <f>+IFERROR(IF(ISTEXT(BA$5)=FALSE,(INDEX(BCR!$1:$1048576,MATCH('Estadísticas BCR'!BA$5,BCR!$A:$A,0),MATCH('Estadísticas BCR'!$B45,BCR!$1:$1,0))),AVERAGE(#REF!)),"")</f>
        <v>0</v>
      </c>
      <c r="BB45" s="59">
        <f>+IFERROR(IF(ISTEXT(BB$5)=FALSE,(INDEX(BCR!$1:$1048576,MATCH('Estadísticas BCR'!BB$5,BCR!$A:$A,0),MATCH('Estadísticas BCR'!$B45,BCR!$1:$1,0))),AVERAGE(#REF!)),"")</f>
        <v>0</v>
      </c>
      <c r="BC45" s="60">
        <f>+IFERROR(IF(ISTEXT(BC$5)=FALSE,(INDEX(BCR!$1:$1048576,MATCH('Estadísticas BCR'!BC$5,BCR!$A:$A,0),MATCH('Estadísticas BCR'!$B45,BCR!$1:$1,0))),AVERAGE(AQ45:BB45)),"")</f>
        <v>0</v>
      </c>
      <c r="BD45" s="59">
        <f>+IFERROR(IF(ISTEXT(BD$5)=FALSE,(INDEX(BCR!$1:$1048576,MATCH('Estadísticas BCR'!BD$5,BCR!$A:$A,0),MATCH('Estadísticas BCR'!$B45,BCR!$1:$1,0))),AVERAGE(#REF!)),"")</f>
        <v>0</v>
      </c>
      <c r="BE45" s="59">
        <f>+IFERROR(IF(ISTEXT(BE$5)=FALSE,(INDEX(BCR!$1:$1048576,MATCH('Estadísticas BCR'!BE$5,BCR!$A:$A,0),MATCH('Estadísticas BCR'!$B45,BCR!$1:$1,0))),AVERAGE(#REF!)),"")</f>
        <v>0</v>
      </c>
      <c r="BF45" s="59">
        <f>+IFERROR(IF(ISTEXT(BF$5)=FALSE,(INDEX(BCR!$1:$1048576,MATCH('Estadísticas BCR'!BF$5,BCR!$A:$A,0),MATCH('Estadísticas BCR'!$B45,BCR!$1:$1,0))),AVERAGE(#REF!)),"")</f>
        <v>0</v>
      </c>
      <c r="BG45" s="59">
        <f>+IFERROR(IF(ISTEXT(BG$5)=FALSE,(INDEX(BCR!$1:$1048576,MATCH('Estadísticas BCR'!BG$5,BCR!$A:$A,0),MATCH('Estadísticas BCR'!$B45,BCR!$1:$1,0))),AVERAGE(#REF!)),"")</f>
        <v>0</v>
      </c>
      <c r="BH45" s="59">
        <f>+IFERROR(IF(ISTEXT(BH$5)=FALSE,(INDEX(BCR!$1:$1048576,MATCH('Estadísticas BCR'!BH$5,BCR!$A:$A,0),MATCH('Estadísticas BCR'!$B45,BCR!$1:$1,0))),AVERAGE(#REF!)),"")</f>
        <v>0</v>
      </c>
      <c r="BI45" s="59">
        <f>+IFERROR(IF(ISTEXT(BI$5)=FALSE,(INDEX(BCR!$1:$1048576,MATCH('Estadísticas BCR'!BI$5,BCR!$A:$A,0),MATCH('Estadísticas BCR'!$B45,BCR!$1:$1,0))),AVERAGE(#REF!)),"")</f>
        <v>0</v>
      </c>
      <c r="BJ45" s="59">
        <f>+IFERROR(IF(ISTEXT(BJ$5)=FALSE,(INDEX(BCR!$1:$1048576,MATCH('Estadísticas BCR'!BJ$5,BCR!$A:$A,0),MATCH('Estadísticas BCR'!$B45,BCR!$1:$1,0))),AVERAGE(#REF!)),"")</f>
        <v>0</v>
      </c>
      <c r="BK45" s="59">
        <f>+IFERROR(IF(ISTEXT(BK$5)=FALSE,(INDEX(BCR!$1:$1048576,MATCH('Estadísticas BCR'!BK$5,BCR!$A:$A,0),MATCH('Estadísticas BCR'!$B45,BCR!$1:$1,0))),AVERAGE(#REF!)),"")</f>
        <v>0</v>
      </c>
      <c r="BL45" s="59">
        <f>+IFERROR(IF(ISTEXT(BL$5)=FALSE,(INDEX(BCR!$1:$1048576,MATCH('Estadísticas BCR'!BL$5,BCR!$A:$A,0),MATCH('Estadísticas BCR'!$B45,BCR!$1:$1,0))),AVERAGE(#REF!)),"")</f>
        <v>0</v>
      </c>
      <c r="BM45" s="59">
        <f>+IFERROR(IF(ISTEXT(BM$5)=FALSE,(INDEX(BCR!$1:$1048576,MATCH('Estadísticas BCR'!BM$5,BCR!$A:$A,0),MATCH('Estadísticas BCR'!$B45,BCR!$1:$1,0))),AVERAGE(#REF!)),"")</f>
        <v>0</v>
      </c>
      <c r="BN45" s="59">
        <f>+IFERROR(IF(ISTEXT(BN$5)=FALSE,(INDEX(BCR!$1:$1048576,MATCH('Estadísticas BCR'!BN$5,BCR!$A:$A,0),MATCH('Estadísticas BCR'!$B45,BCR!$1:$1,0))),AVERAGE(#REF!)),"")</f>
        <v>0</v>
      </c>
      <c r="BO45" s="59">
        <f>+IFERROR(IF(ISTEXT(BO$5)=FALSE,(INDEX(BCR!$1:$1048576,MATCH('Estadísticas BCR'!BO$5,BCR!$A:$A,0),MATCH('Estadísticas BCR'!$B45,BCR!$1:$1,0))),AVERAGE(#REF!)),"")</f>
        <v>0</v>
      </c>
      <c r="BP45" s="60">
        <f>+IFERROR(IF(ISTEXT(BP$5)=FALSE,(INDEX(BCR!$1:$1048576,MATCH('Estadísticas BCR'!BP$5,BCR!$A:$A,0),MATCH('Estadísticas BCR'!$B45,BCR!$1:$1,0))),AVERAGE(BD45:BO45)),"")</f>
        <v>0</v>
      </c>
      <c r="BQ45" s="59">
        <f>+IFERROR(IF(ISTEXT(BQ$5)=FALSE,(INDEX(BCR!$1:$1048576,MATCH('Estadísticas BCR'!BQ$5,BCR!$A:$A,0),MATCH('Estadísticas BCR'!$B45,BCR!$1:$1,0))),AVERAGE(#REF!)),"")</f>
        <v>0</v>
      </c>
      <c r="BR45" s="59">
        <f>+IFERROR(IF(ISTEXT(BR$5)=FALSE,(INDEX(BCR!$1:$1048576,MATCH('Estadísticas BCR'!BR$5,BCR!$A:$A,0),MATCH('Estadísticas BCR'!$B45,BCR!$1:$1,0))),AVERAGE(#REF!)),"")</f>
        <v>0</v>
      </c>
      <c r="BS45" s="59">
        <f>+IFERROR(IF(ISTEXT(BS$5)=FALSE,(INDEX(BCR!$1:$1048576,MATCH('Estadísticas BCR'!BS$5,BCR!$A:$A,0),MATCH('Estadísticas BCR'!$B45,BCR!$1:$1,0))),AVERAGE(#REF!)),"")</f>
        <v>0</v>
      </c>
      <c r="BT45" s="59">
        <f>+IFERROR(IF(ISTEXT(BT$5)=FALSE,(INDEX(BCR!$1:$1048576,MATCH('Estadísticas BCR'!BT$5,BCR!$A:$A,0),MATCH('Estadísticas BCR'!$B45,BCR!$1:$1,0))),AVERAGE(#REF!)),"")</f>
        <v>0</v>
      </c>
      <c r="BU45" s="59">
        <f>+IFERROR(IF(ISTEXT(BU$5)=FALSE,(INDEX(BCR!$1:$1048576,MATCH('Estadísticas BCR'!BU$5,BCR!$A:$A,0),MATCH('Estadísticas BCR'!$B45,BCR!$1:$1,0))),AVERAGE(#REF!)),"")</f>
        <v>0</v>
      </c>
      <c r="BV45" s="59">
        <f>+IFERROR(IF(ISTEXT(BV$5)=FALSE,(INDEX(BCR!$1:$1048576,MATCH('Estadísticas BCR'!BV$5,BCR!$A:$A,0),MATCH('Estadísticas BCR'!$B45,BCR!$1:$1,0))),AVERAGE(#REF!)),"")</f>
        <v>0</v>
      </c>
      <c r="BW45" s="59">
        <f>+IFERROR(IF(ISTEXT(BW$5)=FALSE,(INDEX(BCR!$1:$1048576,MATCH('Estadísticas BCR'!BW$5,BCR!$A:$A,0),MATCH('Estadísticas BCR'!$B45,BCR!$1:$1,0))),AVERAGE(#REF!)),"")</f>
        <v>0</v>
      </c>
      <c r="BX45" s="59">
        <f>+IFERROR(IF(ISTEXT(BX$5)=FALSE,(INDEX(BCR!$1:$1048576,MATCH('Estadísticas BCR'!BX$5,BCR!$A:$A,0),MATCH('Estadísticas BCR'!$B45,BCR!$1:$1,0))),AVERAGE(#REF!)),"")</f>
        <v>0</v>
      </c>
      <c r="BY45" s="59">
        <f>+IFERROR(IF(ISTEXT(BY$5)=FALSE,(INDEX(BCR!$1:$1048576,MATCH('Estadísticas BCR'!BY$5,BCR!$A:$A,0),MATCH('Estadísticas BCR'!$B45,BCR!$1:$1,0))),AVERAGE(#REF!)),"")</f>
        <v>0</v>
      </c>
      <c r="BZ45" s="59">
        <f>+IFERROR(IF(ISTEXT(BZ$5)=FALSE,(INDEX(BCR!$1:$1048576,MATCH('Estadísticas BCR'!BZ$5,BCR!$A:$A,0),MATCH('Estadísticas BCR'!$B45,BCR!$1:$1,0))),AVERAGE(#REF!)),"")</f>
        <v>0</v>
      </c>
      <c r="CA45" s="59">
        <f>+IFERROR(IF(ISTEXT(CA$5)=FALSE,(INDEX(BCR!$1:$1048576,MATCH('Estadísticas BCR'!CA$5,BCR!$A:$A,0),MATCH('Estadísticas BCR'!$B45,BCR!$1:$1,0))),AVERAGE(#REF!)),"")</f>
        <v>0</v>
      </c>
      <c r="CB45" s="59">
        <f>+IFERROR(IF(ISTEXT(CB$5)=FALSE,(INDEX(BCR!$1:$1048576,MATCH('Estadísticas BCR'!CB$5,BCR!$A:$A,0),MATCH('Estadísticas BCR'!$B45,BCR!$1:$1,0))),AVERAGE(#REF!)),"")</f>
        <v>0</v>
      </c>
      <c r="CC45" s="60">
        <f>+IFERROR(IF(ISTEXT(CC$5)=FALSE,(INDEX(BCR!$1:$1048576,MATCH('Estadísticas BCR'!CC$5,BCR!$A:$A,0),MATCH('Estadísticas BCR'!$B45,BCR!$1:$1,0))),AVERAGE(BQ45:CB45)),"")</f>
        <v>0</v>
      </c>
      <c r="CD45" s="59">
        <f>+IFERROR(IF(ISTEXT(CD$5)=FALSE,(INDEX(BCR!$1:$1048576,MATCH('Estadísticas BCR'!CD$5,BCR!$A:$A,0),MATCH('Estadísticas BCR'!$B45,BCR!$1:$1,0))),AVERAGE(#REF!)),"")</f>
        <v>0</v>
      </c>
      <c r="CE45" s="59">
        <f>+IFERROR(IF(ISTEXT(CE$5)=FALSE,(INDEX(BCR!$1:$1048576,MATCH('Estadísticas BCR'!CE$5,BCR!$A:$A,0),MATCH('Estadísticas BCR'!$B45,BCR!$1:$1,0))),AVERAGE(#REF!)),"")</f>
        <v>0</v>
      </c>
      <c r="CF45" s="59">
        <f>+IFERROR(IF(ISTEXT(CF$5)=FALSE,(INDEX(BCR!$1:$1048576,MATCH('Estadísticas BCR'!CF$5,BCR!$A:$A,0),MATCH('Estadísticas BCR'!$B45,BCR!$1:$1,0))),AVERAGE(#REF!)),"")</f>
        <v>0</v>
      </c>
      <c r="CG45" s="59">
        <f>+IFERROR(IF(ISTEXT(CG$5)=FALSE,(INDEX(BCR!$1:$1048576,MATCH('Estadísticas BCR'!CG$5,BCR!$A:$A,0),MATCH('Estadísticas BCR'!$B45,BCR!$1:$1,0))),AVERAGE(#REF!)),"")</f>
        <v>0</v>
      </c>
      <c r="CH45" s="59">
        <f>+IFERROR(IF(ISTEXT(CH$5)=FALSE,(INDEX(BCR!$1:$1048576,MATCH('Estadísticas BCR'!CH$5,BCR!$A:$A,0),MATCH('Estadísticas BCR'!$B45,BCR!$1:$1,0))),AVERAGE(#REF!)),"")</f>
        <v>0</v>
      </c>
      <c r="CI45" s="59">
        <f>+IFERROR(IF(ISTEXT(CI$5)=FALSE,(INDEX(BCR!$1:$1048576,MATCH('Estadísticas BCR'!CI$5,BCR!$A:$A,0),MATCH('Estadísticas BCR'!$B45,BCR!$1:$1,0))),AVERAGE(#REF!)),"")</f>
        <v>0</v>
      </c>
      <c r="CJ45" s="59">
        <f>+IFERROR(IF(ISTEXT(CJ$5)=FALSE,(INDEX(BCR!$1:$1048576,MATCH('Estadísticas BCR'!CJ$5,BCR!$A:$A,0),MATCH('Estadísticas BCR'!$B45,BCR!$1:$1,0))),AVERAGE(#REF!)),"")</f>
        <v>0</v>
      </c>
      <c r="CK45" s="59">
        <f>+IFERROR(IF(ISTEXT(CK$5)=FALSE,(INDEX(BCR!$1:$1048576,MATCH('Estadísticas BCR'!CK$5,BCR!$A:$A,0),MATCH('Estadísticas BCR'!$B45,BCR!$1:$1,0))),AVERAGE(#REF!)),"")</f>
        <v>0</v>
      </c>
      <c r="CL45" s="59">
        <f>+IFERROR(IF(ISTEXT(CL$5)=FALSE,(INDEX(BCR!$1:$1048576,MATCH('Estadísticas BCR'!CL$5,BCR!$A:$A,0),MATCH('Estadísticas BCR'!$B45,BCR!$1:$1,0))),AVERAGE(#REF!)),"")</f>
        <v>0</v>
      </c>
      <c r="CM45" s="59">
        <f>+IFERROR(IF(ISTEXT(CM$5)=FALSE,(INDEX(BCR!$1:$1048576,MATCH('Estadísticas BCR'!CM$5,BCR!$A:$A,0),MATCH('Estadísticas BCR'!$B45,BCR!$1:$1,0))),AVERAGE(#REF!)),"")</f>
        <v>0</v>
      </c>
      <c r="CN45" s="59">
        <f>+IFERROR(IF(ISTEXT(CN$5)=FALSE,(INDEX(BCR!$1:$1048576,MATCH('Estadísticas BCR'!CN$5,BCR!$A:$A,0),MATCH('Estadísticas BCR'!$B45,BCR!$1:$1,0))),AVERAGE(#REF!)),"")</f>
        <v>0</v>
      </c>
      <c r="CO45" s="59">
        <f>+IFERROR(IF(ISTEXT(CO$5)=FALSE,(INDEX(BCR!$1:$1048576,MATCH('Estadísticas BCR'!CO$5,BCR!$A:$A,0),MATCH('Estadísticas BCR'!$B45,BCR!$1:$1,0))),AVERAGE(#REF!)),"")</f>
        <v>0</v>
      </c>
      <c r="CP45" s="60">
        <f>+IFERROR(IF(ISTEXT(CP$5)=FALSE,(INDEX(BCR!$1:$1048576,MATCH('Estadísticas BCR'!CP$5,BCR!$A:$A,0),MATCH('Estadísticas BCR'!$B45,BCR!$1:$1,0))),AVERAGE(CD45:CO45)),"")</f>
        <v>0</v>
      </c>
      <c r="CQ45" s="59">
        <f>+IFERROR(IF(ISTEXT(CQ$5)=FALSE,(INDEX(BCR!$1:$1048576,MATCH('Estadísticas BCR'!CQ$5,BCR!$A:$A,0),MATCH('Estadísticas BCR'!$B45,BCR!$1:$1,0))),AVERAGE(#REF!)),"")</f>
        <v>0</v>
      </c>
      <c r="CR45" s="59">
        <f>+IFERROR(IF(ISTEXT(CR$5)=FALSE,(INDEX(BCR!$1:$1048576,MATCH('Estadísticas BCR'!CR$5,BCR!$A:$A,0),MATCH('Estadísticas BCR'!$B45,BCR!$1:$1,0))),AVERAGE(#REF!)),"")</f>
        <v>0</v>
      </c>
      <c r="CS45" s="59">
        <f>+IFERROR(IF(ISTEXT(CS$5)=FALSE,(INDEX(BCR!$1:$1048576,MATCH('Estadísticas BCR'!CS$5,BCR!$A:$A,0),MATCH('Estadísticas BCR'!$B45,BCR!$1:$1,0))),AVERAGE(#REF!)),"")</f>
        <v>0</v>
      </c>
      <c r="CT45" s="59">
        <f>+IFERROR(IF(ISTEXT(CT$5)=FALSE,(INDEX(BCR!$1:$1048576,MATCH('Estadísticas BCR'!CT$5,BCR!$A:$A,0),MATCH('Estadísticas BCR'!$B45,BCR!$1:$1,0))),AVERAGE(#REF!)),"")</f>
        <v>0</v>
      </c>
      <c r="CU45" s="59">
        <f>+IFERROR(IF(ISTEXT(CU$5)=FALSE,(INDEX(BCR!$1:$1048576,MATCH('Estadísticas BCR'!CU$5,BCR!$A:$A,0),MATCH('Estadísticas BCR'!$B45,BCR!$1:$1,0))),AVERAGE(#REF!)),"")</f>
        <v>0</v>
      </c>
      <c r="CV45" s="59">
        <f>+IFERROR(IF(ISTEXT(CV$5)=FALSE,(INDEX(BCR!$1:$1048576,MATCH('Estadísticas BCR'!CV$5,BCR!$A:$A,0),MATCH('Estadísticas BCR'!$B45,BCR!$1:$1,0))),AVERAGE(#REF!)),"")</f>
        <v>0</v>
      </c>
      <c r="CW45" s="59">
        <f>+IFERROR(IF(ISTEXT(CW$5)=FALSE,(INDEX(BCR!$1:$1048576,MATCH('Estadísticas BCR'!CW$5,BCR!$A:$A,0),MATCH('Estadísticas BCR'!$B45,BCR!$1:$1,0))),AVERAGE(#REF!)),"")</f>
        <v>0</v>
      </c>
      <c r="CX45" s="59">
        <f>+IFERROR(IF(ISTEXT(CX$5)=FALSE,(INDEX(BCR!$1:$1048576,MATCH('Estadísticas BCR'!CX$5,BCR!$A:$A,0),MATCH('Estadísticas BCR'!$B45,BCR!$1:$1,0))),AVERAGE(#REF!)),"")</f>
        <v>0</v>
      </c>
      <c r="CY45" s="59">
        <f>+IFERROR(IF(ISTEXT(CY$5)=FALSE,(INDEX(BCR!$1:$1048576,MATCH('Estadísticas BCR'!CY$5,BCR!$A:$A,0),MATCH('Estadísticas BCR'!$B45,BCR!$1:$1,0))),AVERAGE(#REF!)),"")</f>
        <v>0</v>
      </c>
      <c r="CZ45" s="59">
        <f>+IFERROR(IF(ISTEXT(CZ$5)=FALSE,(INDEX(BCR!$1:$1048576,MATCH('Estadísticas BCR'!CZ$5,BCR!$A:$A,0),MATCH('Estadísticas BCR'!$B45,BCR!$1:$1,0))),AVERAGE(A45:CY45)),"")</f>
        <v>0</v>
      </c>
      <c r="DA45" s="59">
        <f>+IFERROR(IF(ISTEXT(DA$5)=FALSE,(INDEX(BCR!$1:$1048576,MATCH('Estadísticas BCR'!DA$5,BCR!$A:$A,0),MATCH('Estadísticas BCR'!$B45,BCR!$1:$1,0))),AVERAGE(B45:CZ45)),"")</f>
        <v>0</v>
      </c>
      <c r="DB45" s="59">
        <f>+IFERROR(IF(ISTEXT(DB$5)=FALSE,(INDEX(BCR!$1:$1048576,MATCH('Estadísticas BCR'!DB$5,BCR!$A:$A,0),MATCH('Estadísticas BCR'!$B45,BCR!$1:$1,0))),AVERAGE(C45:DA45)),"")</f>
        <v>0</v>
      </c>
      <c r="DC45" s="60">
        <f>+IFERROR(IF(ISTEXT(DC$5)=FALSE,(INDEX(BCR!$1:$1048576,MATCH('Estadísticas BCR'!DC$5,BCR!$A:$A,0),MATCH('Estadísticas BCR'!$B45,BCR!$1:$1,0))),AVERAGE(CQ45:DB45)),"")</f>
        <v>0</v>
      </c>
      <c r="DD45" s="59">
        <f>+IFERROR(IF(ISTEXT(DD$5)=FALSE,(INDEX(BCR!$1:$1048576,MATCH('Estadísticas BCR'!DD$5,BCR!$A:$A,0),MATCH('Estadísticas BCR'!$B45,BCR!$1:$1,0))),AVERAGE(CR45:DC45)),"")</f>
        <v>0</v>
      </c>
      <c r="DE45" s="59">
        <f>+IFERROR(IF(ISTEXT(DE$5)=FALSE,(INDEX(BCR!$1:$1048576,MATCH('Estadísticas BCR'!DE$5,BCR!$A:$A,0),MATCH('Estadísticas BCR'!$B45,BCR!$1:$1,0))),AVERAGE(CS45:DD45)),"")</f>
        <v>0</v>
      </c>
      <c r="DF45" s="59">
        <f>+IFERROR(IF(ISTEXT(DF$5)=FALSE,(INDEX(BCR!$1:$1048576,MATCH('Estadísticas BCR'!DF$5,BCR!$A:$A,0),MATCH('Estadísticas BCR'!$B45,BCR!$1:$1,0))),AVERAGE(CT45:DE45)),"")</f>
        <v>0</v>
      </c>
      <c r="DG45" s="59">
        <f>+IFERROR(IF(ISTEXT(DG$5)=FALSE,(INDEX(BCR!$1:$1048576,MATCH('Estadísticas BCR'!DG$5,BCR!$A:$A,0),MATCH('Estadísticas BCR'!$B45,BCR!$1:$1,0))),AVERAGE(CU45:DF45)),"")</f>
        <v>0</v>
      </c>
      <c r="DH45" s="59">
        <f>+IFERROR(IF(ISTEXT(DH$5)=FALSE,(INDEX(BCR!$1:$1048576,MATCH('Estadísticas BCR'!DH$5,BCR!$A:$A,0),MATCH('Estadísticas BCR'!$B45,BCR!$1:$1,0))),AVERAGE(CV45:DG45)),"")</f>
        <v>0</v>
      </c>
      <c r="DI45" s="59">
        <f>+IFERROR(IF(ISTEXT(DI$5)=FALSE,(INDEX(BCR!$1:$1048576,MATCH('Estadísticas BCR'!DI$5,BCR!$A:$A,0),MATCH('Estadísticas BCR'!$B45,BCR!$1:$1,0))),AVERAGE(CW45:DH45)),"")</f>
        <v>0</v>
      </c>
      <c r="DJ45" s="59">
        <f>+IFERROR(IF(ISTEXT(DJ$5)=FALSE,(INDEX(BCR!$1:$1048576,MATCH('Estadísticas BCR'!DJ$5,BCR!$A:$A,0),MATCH('Estadísticas BCR'!$B45,BCR!$1:$1,0))),AVERAGE(CX45:DI45)),"")</f>
        <v>0</v>
      </c>
      <c r="DK45" s="59">
        <f>+IFERROR(IF(ISTEXT(DK$5)=FALSE,(INDEX(BCR!$1:$1048576,MATCH('Estadísticas BCR'!DK$5,BCR!$A:$A,0),MATCH('Estadísticas BCR'!$B45,BCR!$1:$1,0))),AVERAGE(CY45:DJ45)),"")</f>
        <v>0</v>
      </c>
      <c r="DL45" s="59">
        <f>+IFERROR(IF(ISTEXT(DL$5)=FALSE,(INDEX(BCR!$1:$1048576,MATCH('Estadísticas BCR'!DL$5,BCR!$A:$A,0),MATCH('Estadísticas BCR'!$B45,BCR!$1:$1,0))),AVERAGE(CZ45:DK45)),"")</f>
        <v>0</v>
      </c>
      <c r="DM45" s="59">
        <f>+IFERROR(IF(ISTEXT(DM$5)=FALSE,(INDEX(BCR!$1:$1048576,MATCH('Estadísticas BCR'!DM$5,BCR!$A:$A,0),MATCH('Estadísticas BCR'!$B45,BCR!$1:$1,0))),AVERAGE(DA45:DL45)),"")</f>
        <v>0</v>
      </c>
      <c r="DN45" s="59">
        <f>+IFERROR(IF(ISTEXT(DN$5)=FALSE,(INDEX(BCR!$1:$1048576,MATCH('Estadísticas BCR'!DN$5,BCR!$A:$A,0),MATCH('Estadísticas BCR'!$B45,BCR!$1:$1,0))),AVERAGE(DB45:DM45)),"")</f>
        <v>0</v>
      </c>
      <c r="DO45" s="59">
        <f>+IFERROR(IF(ISTEXT(DO$5)=FALSE,(INDEX(BCR!$1:$1048576,MATCH('Estadísticas BCR'!DO$5,BCR!$A:$A,0),MATCH('Estadísticas BCR'!$B45,BCR!$1:$1,0))),AVERAGE(DC45:DN45)),"")</f>
        <v>0</v>
      </c>
      <c r="DP45" s="60">
        <f>+IFERROR(IF(ISTEXT(DP$5)=FALSE,(INDEX(BCR!$1:$1048576,MATCH('Estadísticas BCR'!DP$5,BCR!$A:$A,0),MATCH('Estadísticas BCR'!$B45,BCR!$1:$1,0))),AVERAGE(DD45:DO45)),"")</f>
        <v>0</v>
      </c>
      <c r="DQ45" s="59">
        <f>+IFERROR(IF(ISTEXT(DQ$5)=FALSE,(INDEX(BCR!$1:$1048576,MATCH('Estadísticas BCR'!DQ$5,BCR!$A:$A,0),MATCH('Estadísticas BCR'!$B45,BCR!$1:$1,0))),AVERAGE(DE45:DP45)),"")</f>
        <v>0</v>
      </c>
      <c r="DR45" s="59">
        <f>+IFERROR(IF(ISTEXT(DR$5)=FALSE,(INDEX(BCR!$1:$1048576,MATCH('Estadísticas BCR'!DR$5,BCR!$A:$A,0),MATCH('Estadísticas BCR'!$B45,BCR!$1:$1,0))),AVERAGE(DF45:DQ45)),"")</f>
        <v>0</v>
      </c>
      <c r="DS45" s="59">
        <f>+IFERROR(IF(ISTEXT(DS$5)=FALSE,(INDEX(BCR!$1:$1048576,MATCH('Estadísticas BCR'!DS$5,BCR!$A:$A,0),MATCH('Estadísticas BCR'!$B45,BCR!$1:$1,0))),AVERAGE(DG45:DR45)),"")</f>
        <v>0</v>
      </c>
      <c r="DT45" s="59">
        <f>+IFERROR(IF(ISTEXT(DT$5)=FALSE,(INDEX(BCR!$1:$1048576,MATCH('Estadísticas BCR'!DT$5,BCR!$A:$A,0),MATCH('Estadísticas BCR'!$B45,BCR!$1:$1,0))),AVERAGE(DH45:DS45)),"")</f>
        <v>0</v>
      </c>
      <c r="DU45" s="59">
        <f>+IFERROR(IF(ISTEXT(DU$5)=FALSE,(INDEX(BCR!$1:$1048576,MATCH('Estadísticas BCR'!DU$5,BCR!$A:$A,0),MATCH('Estadísticas BCR'!$B45,BCR!$1:$1,0))),AVERAGE(DI45:DT45)),"")</f>
        <v>0</v>
      </c>
      <c r="DV45" s="59">
        <f>+IFERROR(IF(ISTEXT(DV$5)=FALSE,(INDEX(BCR!$1:$1048576,MATCH('Estadísticas BCR'!DV$5,BCR!$A:$A,0),MATCH('Estadísticas BCR'!$B45,BCR!$1:$1,0))),AVERAGE(DJ45:DU45)),"")</f>
        <v>0</v>
      </c>
      <c r="DW45" s="59">
        <f>+IFERROR(IF(ISTEXT(DW$5)=FALSE,(INDEX(BCR!$1:$1048576,MATCH('Estadísticas BCR'!DW$5,BCR!$A:$A,0),MATCH('Estadísticas BCR'!$B45,BCR!$1:$1,0))),AVERAGE(DK45:DV45)),"")</f>
        <v>0</v>
      </c>
      <c r="DX45" s="59">
        <f>+IFERROR(IF(ISTEXT(DX$5)=FALSE,(INDEX(BCR!$1:$1048576,MATCH('Estadísticas BCR'!DX$5,BCR!$A:$A,0),MATCH('Estadísticas BCR'!$B45,BCR!$1:$1,0))),AVERAGE(DL45:DW45)),"")</f>
        <v>0</v>
      </c>
      <c r="DY45" s="59">
        <f>+IFERROR(IF(ISTEXT(DY$5)=FALSE,(INDEX(BCR!$1:$1048576,MATCH('Estadísticas BCR'!DY$5,BCR!$A:$A,0),MATCH('Estadísticas BCR'!$B45,BCR!$1:$1,0))),AVERAGE(DM45:DX45)),"")</f>
        <v>0</v>
      </c>
      <c r="DZ45" s="59">
        <f>+IFERROR(IF(ISTEXT(DZ$5)=FALSE,(INDEX(BCR!$1:$1048576,MATCH('Estadísticas BCR'!DZ$5,BCR!$A:$A,0),MATCH('Estadísticas BCR'!$B45,BCR!$1:$1,0))),AVERAGE(DN45:DY45)),"")</f>
        <v>0</v>
      </c>
      <c r="EA45" s="59">
        <f>+IFERROR(IF(ISTEXT(EA$5)=FALSE,(INDEX(BCR!$1:$1048576,MATCH('Estadísticas BCR'!EA$5,BCR!$A:$A,0),MATCH('Estadísticas BCR'!$B45,BCR!$1:$1,0))),AVERAGE(DO45:DZ45)),"")</f>
        <v>0</v>
      </c>
      <c r="EB45" s="59">
        <f>+IFERROR(IF(ISTEXT(EB$5)=FALSE,(INDEX(BCR!$1:$1048576,MATCH('Estadísticas BCR'!EB$5,BCR!$A:$A,0),MATCH('Estadísticas BCR'!$B45,BCR!$1:$1,0))),AVERAGE(DP45:EA45)),"")</f>
        <v>0</v>
      </c>
      <c r="EC45" s="60">
        <f>+IFERROR(IF(ISTEXT(EC$5)=FALSE,(INDEX(BCR!$1:$1048576,MATCH('Estadísticas BCR'!EC$5,BCR!$A:$A,0),MATCH('Estadísticas BCR'!$B45,BCR!$1:$1,0))),AVERAGE(DQ45:EB45)),"")</f>
        <v>0</v>
      </c>
      <c r="ED45" s="59">
        <f>+IFERROR(IF(ISTEXT(ED$5)=FALSE,(INDEX(BCR!$1:$1048576,MATCH('Estadísticas BCR'!ED$5,BCR!$A:$A,0),MATCH('Estadísticas BCR'!$B45,BCR!$1:$1,0))),AVERAGE(DR45:EC45)),"")</f>
        <v>65.789473684210506</v>
      </c>
      <c r="EE45" s="59">
        <f>+IFERROR(IF(ISTEXT(EE$5)=FALSE,(INDEX(BCR!$1:$1048576,MATCH('Estadísticas BCR'!EE$5,BCR!$A:$A,0),MATCH('Estadísticas BCR'!$B45,BCR!$1:$1,0))),AVERAGE(DS45:ED45)),"")</f>
        <v>64.705882352941202</v>
      </c>
      <c r="EF45" s="59">
        <f>+IFERROR(IF(ISTEXT(EF$5)=FALSE,(INDEX(BCR!$1:$1048576,MATCH('Estadísticas BCR'!EF$5,BCR!$A:$A,0),MATCH('Estadísticas BCR'!$B45,BCR!$1:$1,0))),AVERAGE(DT45:EE45)),"")</f>
        <v>56.6666666666667</v>
      </c>
      <c r="EG45" s="59">
        <f>+IFERROR(IF(ISTEXT(EG$5)=FALSE,(INDEX(BCR!$1:$1048576,MATCH('Estadísticas BCR'!EG$5,BCR!$A:$A,0),MATCH('Estadísticas BCR'!$B45,BCR!$1:$1,0))),AVERAGE(DU45:EF45)),"")</f>
        <v>56.6666666666667</v>
      </c>
      <c r="EH45" s="59">
        <f>+IFERROR(IF(ISTEXT(EH$5)=FALSE,(INDEX(BCR!$1:$1048576,MATCH('Estadísticas BCR'!EH$5,BCR!$A:$A,0),MATCH('Estadísticas BCR'!$B45,BCR!$1:$1,0))),AVERAGE(DV45:EG45)),"")</f>
        <v>65.625</v>
      </c>
      <c r="EI45" s="59">
        <f>+IFERROR(IF(ISTEXT(EI$5)=FALSE,(INDEX(BCR!$1:$1048576,MATCH('Estadísticas BCR'!EI$5,BCR!$A:$A,0),MATCH('Estadísticas BCR'!$B45,BCR!$1:$1,0))),AVERAGE(DW45:EH45)),"")</f>
        <v>69.230769230769198</v>
      </c>
      <c r="EJ45" s="59">
        <f>+IFERROR(IF(ISTEXT(EJ$5)=FALSE,(INDEX(BCR!$1:$1048576,MATCH('Estadísticas BCR'!EJ$5,BCR!$A:$A,0),MATCH('Estadísticas BCR'!$B45,BCR!$1:$1,0))),AVERAGE(DX45:EI45)),"")</f>
        <v>71.428571428571402</v>
      </c>
      <c r="EK45" s="59">
        <f>+IFERROR(IF(ISTEXT(EK$5)=FALSE,(INDEX(BCR!$1:$1048576,MATCH('Estadísticas BCR'!EK$5,BCR!$A:$A,0),MATCH('Estadísticas BCR'!$B45,BCR!$1:$1,0))),AVERAGE(DY45:EJ45)),"")</f>
        <v>61.764705882352899</v>
      </c>
      <c r="EL45" s="59">
        <f>+IFERROR(IF(ISTEXT(EL$5)=FALSE,(INDEX(BCR!$1:$1048576,MATCH('Estadísticas BCR'!EL$5,BCR!$A:$A,0),MATCH('Estadísticas BCR'!$B45,BCR!$1:$1,0))),AVERAGE(DZ45:EK45)),"")</f>
        <v>68.75</v>
      </c>
      <c r="EM45" s="59">
        <f>+IFERROR(IF(ISTEXT(EM$5)=FALSE,(INDEX(BCR!$1:$1048576,MATCH('Estadísticas BCR'!EM$5,BCR!$A:$A,0),MATCH('Estadísticas BCR'!$B45,BCR!$1:$1,0))),AVERAGE(EA45:EL45)),"")</f>
        <v>78.125</v>
      </c>
      <c r="EN45" s="59">
        <f>+IFERROR(IF(ISTEXT(EN$5)=FALSE,(INDEX(BCR!$1:$1048576,MATCH('Estadísticas BCR'!EN$5,BCR!$A:$A,0),MATCH('Estadísticas BCR'!$B45,BCR!$1:$1,0))),AVERAGE(EB45:EM45)),"")</f>
        <v>55.882352941176499</v>
      </c>
      <c r="EO45" s="59">
        <f>+IFERROR(IF(ISTEXT(EO$5)=FALSE,(INDEX(BCR!$1:$1048576,MATCH('Estadísticas BCR'!EO$5,BCR!$A:$A,0),MATCH('Estadísticas BCR'!$B45,BCR!$1:$1,0))),AVERAGE(EC45:EN45)),"")</f>
        <v>65.384615384615401</v>
      </c>
      <c r="EP45" s="60">
        <f>+IFERROR(IF(ISTEXT(EP$5)=FALSE,(INDEX(BCR!$1:$1048576,MATCH('Estadísticas BCR'!EP$5,BCR!$A:$A,0),MATCH('Estadísticas BCR'!$B45,BCR!$1:$1,0))),AVERAGE(ED45:EO45)),"")</f>
        <v>65.001642019830868</v>
      </c>
      <c r="EQ45" s="59">
        <f>+IFERROR(IF(ISTEXT(EQ$5)=FALSE,(INDEX(BCR!$1:$1048576,MATCH('Estadísticas BCR'!EQ$5,BCR!$A:$A,0),MATCH('Estadísticas BCR'!$B45,BCR!$1:$1,0))),AVERAGE(EE45:EP45)),"")</f>
        <v>61.538461538461497</v>
      </c>
      <c r="ER45" s="59">
        <f>+IFERROR(IF(ISTEXT(ER$5)=FALSE,(INDEX(BCR!$1:$1048576,MATCH('Estadísticas BCR'!ER$5,BCR!$A:$A,0),MATCH('Estadísticas BCR'!$B45,BCR!$1:$1,0))),AVERAGE(EF45:EQ45)),"")</f>
        <v>53.125</v>
      </c>
      <c r="ES45" s="59">
        <f>+IFERROR(IF(ISTEXT(ES$5)=FALSE,(INDEX(BCR!$1:$1048576,MATCH('Estadísticas BCR'!ES$5,BCR!$A:$A,0),MATCH('Estadísticas BCR'!$B45,BCR!$1:$1,0))),AVERAGE(EG45:ER45)),"")</f>
        <v>58.823529411764703</v>
      </c>
      <c r="ET45" s="59">
        <f>+IFERROR(IF(ISTEXT(ET$5)=FALSE,(INDEX(BCR!$1:$1048576,MATCH('Estadísticas BCR'!ET$5,BCR!$A:$A,0),MATCH('Estadísticas BCR'!$B45,BCR!$1:$1,0))),AVERAGE(EH45:ES45)),"")</f>
        <v>43.75</v>
      </c>
      <c r="EU45" s="59">
        <f>+IFERROR(IF(ISTEXT(EU$5)=FALSE,(INDEX(BCR!$1:$1048576,MATCH('Estadísticas BCR'!EU$5,BCR!$A:$A,0),MATCH('Estadísticas BCR'!$B45,BCR!$1:$1,0))),AVERAGE(EI45:ET45)),"")</f>
        <v>53.571428571428598</v>
      </c>
      <c r="EV45" s="59">
        <f>+IFERROR(IF(ISTEXT(EV$5)=FALSE,(INDEX(BCR!$1:$1048576,MATCH('Estadísticas BCR'!EV$5,BCR!$A:$A,0),MATCH('Estadísticas BCR'!$B45,BCR!$1:$1,0))),AVERAGE(EJ45:EU45)),"")</f>
        <v>36.6666666666667</v>
      </c>
      <c r="EW45" s="59">
        <f>+IFERROR(IF(ISTEXT(EW$5)=FALSE,(INDEX(BCR!$1:$1048576,MATCH('Estadísticas BCR'!EW$5,BCR!$A:$A,0),MATCH('Estadísticas BCR'!$B45,BCR!$1:$1,0))),AVERAGE(EK45:EV45)),"")</f>
        <v>46.6666666666667</v>
      </c>
      <c r="EX45" s="59">
        <f>+IFERROR(IF(ISTEXT(EX$5)=FALSE,(INDEX(BCR!$1:$1048576,MATCH('Estadísticas BCR'!EX$5,BCR!$A:$A,0),MATCH('Estadísticas BCR'!$B45,BCR!$1:$1,0))),AVERAGE(EL45:EW45)),"")</f>
        <v>36.1111111111111</v>
      </c>
      <c r="EY45" s="59">
        <f>+IFERROR(IF(ISTEXT(EY$5)=FALSE,(INDEX(BCR!$1:$1048576,MATCH('Estadísticas BCR'!EY$5,BCR!$A:$A,0),MATCH('Estadísticas BCR'!$B45,BCR!$1:$1,0))),AVERAGE(EM45:EX45)),"")</f>
        <v>35</v>
      </c>
      <c r="EZ45" s="59">
        <f>+IFERROR(IF(ISTEXT(EZ$5)=FALSE,(INDEX(BCR!$1:$1048576,MATCH('Estadísticas BCR'!EZ$5,BCR!$A:$A,0),MATCH('Estadísticas BCR'!$B45,BCR!$1:$1,0))),AVERAGE(EN45:EY45)),"")</f>
        <v>40</v>
      </c>
      <c r="FA45" s="59">
        <f>+IFERROR(IF(ISTEXT(FA$5)=FALSE,(INDEX(BCR!$1:$1048576,MATCH('Estadísticas BCR'!FA$5,BCR!$A:$A,0),MATCH('Estadísticas BCR'!$B45,BCR!$1:$1,0))),AVERAGE(EO45:EZ45)),"")</f>
        <v>40.625</v>
      </c>
      <c r="FB45" s="59">
        <f>+IFERROR(IF(ISTEXT(FB$5)=FALSE,(INDEX(BCR!$1:$1048576,MATCH('Estadísticas BCR'!FB$5,BCR!$A:$A,0),MATCH('Estadísticas BCR'!$B45,BCR!$1:$1,0))),AVERAGE(EP45:FA45)),"")</f>
        <v>37.5</v>
      </c>
      <c r="FC45" s="60">
        <f>+IFERROR(IF(ISTEXT(FC$5)=FALSE,(INDEX(BCR!$1:$1048576,MATCH('Estadísticas BCR'!FC$5,BCR!$A:$A,0),MATCH('Estadísticas BCR'!$B45,BCR!$1:$1,0))),AVERAGE(EQ45:FB45)),"")</f>
        <v>45.281488663841607</v>
      </c>
      <c r="FD45" s="59">
        <f>+IFERROR(IF(ISTEXT(FD$5)=FALSE,(INDEX(BCR!$1:$1048576,MATCH('Estadísticas BCR'!FD$5,BCR!$A:$A,0),MATCH('Estadísticas BCR'!$B45,BCR!$1:$1,0))),AVERAGE(ER45:FC45)),"")</f>
        <v>50</v>
      </c>
      <c r="FE45" s="59">
        <f>+IFERROR(IF(ISTEXT(FE$5)=FALSE,(INDEX(BCR!$1:$1048576,MATCH('Estadísticas BCR'!FE$5,BCR!$A:$A,0),MATCH('Estadísticas BCR'!$B45,BCR!$1:$1,0))),AVERAGE(ES45:FD45)),"")</f>
        <v>52.7777777777778</v>
      </c>
      <c r="FF45" s="59">
        <f>+IFERROR(IF(ISTEXT(FF$5)=FALSE,(INDEX(BCR!$1:$1048576,MATCH('Estadísticas BCR'!FF$5,BCR!$A:$A,0),MATCH('Estadísticas BCR'!$B45,BCR!$1:$1,0))),AVERAGE(ET45:FE45)),"")</f>
        <v>56.818181818181799</v>
      </c>
      <c r="FG45" s="59">
        <f>+IFERROR(IF(ISTEXT(FG$5)=FALSE,(INDEX(BCR!$1:$1048576,MATCH('Estadísticas BCR'!FG$5,BCR!$A:$A,0),MATCH('Estadísticas BCR'!$B45,BCR!$1:$1,0))),AVERAGE(EU45:FF45)),"")</f>
        <v>53.125</v>
      </c>
      <c r="FH45" s="59">
        <f>+IFERROR(IF(ISTEXT(FH$5)=FALSE,(INDEX(BCR!$1:$1048576,MATCH('Estadísticas BCR'!FH$5,BCR!$A:$A,0),MATCH('Estadísticas BCR'!$B45,BCR!$1:$1,0))),AVERAGE(EV45:FG45)),"")</f>
        <v>47.619047619047599</v>
      </c>
      <c r="FI45" s="59">
        <f>+IFERROR(IF(ISTEXT(FI$5)=FALSE,(INDEX(BCR!$1:$1048576,MATCH('Estadísticas BCR'!FI$5,BCR!$A:$A,0),MATCH('Estadísticas BCR'!$B45,BCR!$1:$1,0))),AVERAGE(EW45:FH45)),"")</f>
        <v>47.826086956521699</v>
      </c>
      <c r="FJ45" s="59">
        <f>+IFERROR(IF(ISTEXT(FJ$5)=FALSE,(INDEX(BCR!$1:$1048576,MATCH('Estadísticas BCR'!FJ$5,BCR!$A:$A,0),MATCH('Estadísticas BCR'!$B45,BCR!$1:$1,0))),AVERAGE(EX45:FI45)),"")</f>
        <v>47.826086956521699</v>
      </c>
      <c r="FK45" s="59">
        <f>+IFERROR(IF(ISTEXT(FK$5)=FALSE,(INDEX(BCR!$1:$1048576,MATCH('Estadísticas BCR'!FK$5,BCR!$A:$A,0),MATCH('Estadísticas BCR'!$B45,BCR!$1:$1,0))),AVERAGE(EY45:FJ45)),"")</f>
        <v>42.857142857142897</v>
      </c>
      <c r="FL45" s="59">
        <f>+IFERROR(IF(ISTEXT(FL$5)=FALSE,(INDEX(BCR!$1:$1048576,MATCH('Estadísticas BCR'!FL$5,BCR!$A:$A,0),MATCH('Estadísticas BCR'!$B45,BCR!$1:$1,0))),AVERAGE(EZ45:FK45)),"")</f>
        <v>44.117647058823501</v>
      </c>
      <c r="FM45" s="59">
        <f>+IFERROR(IF(ISTEXT(FM$5)=FALSE,(INDEX(BCR!$1:$1048576,MATCH('Estadísticas BCR'!FM$5,BCR!$A:$A,0),MATCH('Estadísticas BCR'!$B45,BCR!$1:$1,0))),AVERAGE(FA45:FL45)),"")</f>
        <v>44.7368421052632</v>
      </c>
      <c r="FN45" s="59">
        <f>+IFERROR(IF(ISTEXT(FN$5)=FALSE,(INDEX(BCR!$1:$1048576,MATCH('Estadísticas BCR'!FN$5,BCR!$A:$A,0),MATCH('Estadísticas BCR'!$B45,BCR!$1:$1,0))),AVERAGE(FB45:FM45)),"")</f>
        <v>54.761904761904802</v>
      </c>
      <c r="FO45" s="59">
        <f>+IFERROR(IF(ISTEXT(FO$5)=FALSE,(INDEX(BCR!$1:$1048576,MATCH('Estadísticas BCR'!FO$5,BCR!$A:$A,0),MATCH('Estadísticas BCR'!$B45,BCR!$1:$1,0))),AVERAGE(FC45:FN45)),"")</f>
        <v>57.5</v>
      </c>
      <c r="FP45" s="60">
        <f>+IFERROR(IF(ISTEXT(FP$5)=FALSE,(INDEX(BCR!$1:$1048576,MATCH('Estadísticas BCR'!FP$5,BCR!$A:$A,0),MATCH('Estadísticas BCR'!$B45,BCR!$1:$1,0))),AVERAGE(FD45:FO45)),"")</f>
        <v>49.997143159265413</v>
      </c>
      <c r="FQ45" s="59">
        <f>+IFERROR(IF(ISTEXT(FQ$5)=FALSE,(INDEX(BCR!$1:$1048576,MATCH('Estadísticas BCR'!FQ$5,BCR!$A:$A,0),MATCH('Estadísticas BCR'!$B45,BCR!$1:$1,0))),AVERAGE(FE45:FP45)),"")</f>
        <v>57.5</v>
      </c>
      <c r="FR45" s="59">
        <f>+IFERROR(IF(ISTEXT(FR$5)=FALSE,(INDEX(BCR!$1:$1048576,MATCH('Estadísticas BCR'!FR$5,BCR!$A:$A,0),MATCH('Estadísticas BCR'!$B45,BCR!$1:$1,0))),AVERAGE(FF45:FQ45)),"")</f>
        <v>63.157894736842103</v>
      </c>
      <c r="FS45" s="59">
        <f>+IFERROR(IF(ISTEXT(FS$5)=FALSE,(INDEX(BCR!$1:$1048576,MATCH('Estadísticas BCR'!FS$5,BCR!$A:$A,0),MATCH('Estadísticas BCR'!$B45,BCR!$1:$1,0))),AVERAGE(FG45:FR45)),"")</f>
        <v>50</v>
      </c>
      <c r="FT45" s="59">
        <f>+IFERROR(IF(ISTEXT(FT$5)=FALSE,(INDEX(BCR!$1:$1048576,MATCH('Estadísticas BCR'!FT$5,BCR!$A:$A,0),MATCH('Estadísticas BCR'!$B45,BCR!$1:$1,0))),AVERAGE(FH45:FS45)),"")</f>
        <v>32.5</v>
      </c>
      <c r="FU45" s="59">
        <f>+IFERROR(IF(ISTEXT(FU$5)=FALSE,(INDEX(BCR!$1:$1048576,MATCH('Estadísticas BCR'!FU$5,BCR!$A:$A,0),MATCH('Estadísticas BCR'!$B45,BCR!$1:$1,0))),AVERAGE(FI45:FT45)),"")</f>
        <v>50</v>
      </c>
      <c r="FV45" s="59">
        <f>+IFERROR(IF(ISTEXT(FV$5)=FALSE,(INDEX(BCR!$1:$1048576,MATCH('Estadísticas BCR'!FV$5,BCR!$A:$A,0),MATCH('Estadísticas BCR'!$B45,BCR!$1:$1,0))),AVERAGE(FJ45:FU45)),"")</f>
        <v>27.5</v>
      </c>
      <c r="FW45" s="59">
        <f>+IFERROR(IF(ISTEXT(FW$5)=FALSE,(INDEX(BCR!$1:$1048576,MATCH('Estadísticas BCR'!FW$5,BCR!$A:$A,0),MATCH('Estadísticas BCR'!$B45,BCR!$1:$1,0))),AVERAGE(FK45:FV45)),"")</f>
        <v>26.1904761904762</v>
      </c>
      <c r="FX45" s="59">
        <f>+IFERROR(IF(ISTEXT(FX$5)=FALSE,(INDEX(BCR!$1:$1048576,MATCH('Estadísticas BCR'!FX$5,BCR!$A:$A,0),MATCH('Estadísticas BCR'!$B45,BCR!$1:$1,0))),AVERAGE(FL45:FW45)),"")</f>
        <v>36.6666666666667</v>
      </c>
      <c r="FY45" s="59">
        <f>+IFERROR(IF(ISTEXT(FY$5)=FALSE,(INDEX(BCR!$1:$1048576,MATCH('Estadísticas BCR'!FY$5,BCR!$A:$A,0),MATCH('Estadísticas BCR'!$B45,BCR!$1:$1,0))),AVERAGE(FM45:FX45)),"")</f>
        <v>44.117647058823501</v>
      </c>
      <c r="FZ45" s="59">
        <f>+IFERROR(IF(ISTEXT(FZ$5)=FALSE,(INDEX(BCR!$1:$1048576,MATCH('Estadísticas BCR'!FZ$5,BCR!$A:$A,0),MATCH('Estadísticas BCR'!$B45,BCR!$1:$1,0))),AVERAGE(FN45:FY45)),"")</f>
        <v>41.6666666666667</v>
      </c>
      <c r="GA45" s="59">
        <f>+IFERROR(IF(ISTEXT(GA$5)=FALSE,(INDEX(BCR!$1:$1048576,MATCH('Estadísticas BCR'!GA$5,BCR!$A:$A,0),MATCH('Estadísticas BCR'!$B45,BCR!$1:$1,0))),AVERAGE(FO45:FZ45)),"")</f>
        <v>35.714285714285701</v>
      </c>
      <c r="GB45" s="59">
        <f>+IFERROR(IF(ISTEXT(GB$5)=FALSE,(INDEX(BCR!$1:$1048576,MATCH('Estadísticas BCR'!GB$5,BCR!$A:$A,0),MATCH('Estadísticas BCR'!$B45,BCR!$1:$1,0))),AVERAGE(FP45:GA45)),"")</f>
        <v>44.117647058823501</v>
      </c>
      <c r="GC45" s="60">
        <f>+IFERROR(IF(ISTEXT(GC$5)=FALSE,(INDEX(BCR!$1:$1048576,MATCH('Estadísticas BCR'!GC$5,BCR!$A:$A,0),MATCH('Estadísticas BCR'!$B45,BCR!$1:$1,0))),AVERAGE(FQ45:GB45)),"")</f>
        <v>42.427607007715359</v>
      </c>
      <c r="GD45" s="59">
        <f>+IFERROR(IF(ISTEXT(GD$5)=FALSE,(INDEX(BCR!$1:$1048576,MATCH('Estadísticas BCR'!GD$5,BCR!$A:$A,0),MATCH('Estadísticas BCR'!$B45,BCR!$1:$1,0))),AVERAGE(FR45:GC45)),"")</f>
        <v>52.380952380952401</v>
      </c>
      <c r="GE45" s="59">
        <f>+IFERROR(IF(ISTEXT(GE$5)=FALSE,(INDEX(BCR!$1:$1048576,MATCH('Estadísticas BCR'!GE$5,BCR!$A:$A,0),MATCH('Estadísticas BCR'!$B45,BCR!$1:$1,0))),AVERAGE(FS45:GD45)),"")</f>
        <v>46.875</v>
      </c>
      <c r="GF45" s="59">
        <f>+IFERROR(IF(ISTEXT(GF$5)=FALSE,(INDEX(BCR!$1:$1048576,MATCH('Estadísticas BCR'!GF$5,BCR!$A:$A,0),MATCH('Estadísticas BCR'!$B45,BCR!$1:$1,0))),AVERAGE(FT45:GE45)),"")</f>
        <v>40.476190476190503</v>
      </c>
      <c r="GG45" s="59">
        <f>+IFERROR(IF(ISTEXT(GG$5)=FALSE,(INDEX(BCR!$1:$1048576,MATCH('Estadísticas BCR'!GG$5,BCR!$A:$A,0),MATCH('Estadísticas BCR'!$B45,BCR!$1:$1,0))),AVERAGE(FU45:GF45)),"")</f>
        <v>47.368421052631597</v>
      </c>
      <c r="GH45" s="59">
        <f>+IFERROR(IF(ISTEXT(GH$5)=FALSE,(INDEX(BCR!$1:$1048576,MATCH('Estadísticas BCR'!GH$5,BCR!$A:$A,0),MATCH('Estadísticas BCR'!$B45,BCR!$1:$1,0))),AVERAGE(FV45:GG45)),"")</f>
        <v>47.368421052631597</v>
      </c>
      <c r="GI45" s="59">
        <f>+IFERROR(IF(ISTEXT(GI$5)=FALSE,(INDEX(BCR!$1:$1048576,MATCH('Estadísticas BCR'!GI$5,BCR!$A:$A,0),MATCH('Estadísticas BCR'!$B45,BCR!$1:$1,0))),AVERAGE(FW45:GH45)),"")</f>
        <v>43.75</v>
      </c>
      <c r="GJ45" s="59">
        <f>+IFERROR(IF(ISTEXT(GJ$5)=FALSE,(INDEX(BCR!$1:$1048576,MATCH('Estadísticas BCR'!GJ$5,BCR!$A:$A,0),MATCH('Estadísticas BCR'!$B45,BCR!$1:$1,0))),AVERAGE(FX45:GI45)),"")</f>
        <v>52.631578947368403</v>
      </c>
      <c r="GK45" s="59">
        <f>+IFERROR(IF(ISTEXT(GK$5)=FALSE,(INDEX(BCR!$1:$1048576,MATCH('Estadísticas BCR'!GK$5,BCR!$A:$A,0),MATCH('Estadísticas BCR'!$B45,BCR!$1:$1,0))),AVERAGE(FY45:GJ45)),"")</f>
        <v>47.368421052631597</v>
      </c>
      <c r="GL45" s="59">
        <f>+IFERROR(IF(ISTEXT(GL$5)=FALSE,(INDEX(BCR!$1:$1048576,MATCH('Estadísticas BCR'!GL$5,BCR!$A:$A,0),MATCH('Estadísticas BCR'!$B45,BCR!$1:$1,0))),AVERAGE(FZ45:GK45)),"")</f>
        <v>39.473684210526301</v>
      </c>
      <c r="GM45" s="59">
        <f>+IFERROR(IF(ISTEXT(GM$5)=FALSE,(INDEX(BCR!$1:$1048576,MATCH('Estadísticas BCR'!GM$5,BCR!$A:$A,0),MATCH('Estadísticas BCR'!$B45,BCR!$1:$1,0))),AVERAGE(GA45:GL45)),"")</f>
        <v>47.5</v>
      </c>
      <c r="GN45" s="59">
        <f>+IFERROR(IF(ISTEXT(GN$5)=FALSE,(INDEX(BCR!$1:$1048576,MATCH('Estadísticas BCR'!GN$5,BCR!$A:$A,0),MATCH('Estadísticas BCR'!$B45,BCR!$1:$1,0))),AVERAGE(GB45:GM45)),"")</f>
        <v>44.7368421052632</v>
      </c>
      <c r="GO45" s="59">
        <f>+IFERROR(IF(ISTEXT(GO$5)=FALSE,(INDEX(BCR!$1:$1048576,MATCH('Estadísticas BCR'!GO$5,BCR!$A:$A,0),MATCH('Estadísticas BCR'!$B45,BCR!$1:$1,0))),AVERAGE(GC45:GN45)),"")</f>
        <v>47.368421052631597</v>
      </c>
      <c r="GP45" s="60">
        <f>+IFERROR(IF(ISTEXT(GP$5)=FALSE,(INDEX(BCR!$1:$1048576,MATCH('Estadísticas BCR'!GP$5,BCR!$A:$A,0),MATCH('Estadísticas BCR'!$B45,BCR!$1:$1,0))),AVERAGE(GD45:GO45)),"")</f>
        <v>46.441494360902261</v>
      </c>
      <c r="GQ45" s="59">
        <f>+IFERROR(IF(ISTEXT(GQ$5)=FALSE,(INDEX(BCR!$1:$1048576,MATCH('Estadísticas BCR'!GQ$5,BCR!$A:$A,0),MATCH('Estadísticas BCR'!$B45,BCR!$1:$1,0))),AVERAGE(GE45:GP45)),"")</f>
        <v>40.476190476190503</v>
      </c>
      <c r="GR45" s="59">
        <f>+IFERROR(IF(ISTEXT(GR$5)=FALSE,(INDEX(BCR!$1:$1048576,MATCH('Estadísticas BCR'!GR$5,BCR!$A:$A,0),MATCH('Estadísticas BCR'!$B45,BCR!$1:$1,0))),AVERAGE(GF45:GQ45)),"")</f>
        <v>37.5</v>
      </c>
      <c r="GS45" s="59">
        <f>+IFERROR(IF(ISTEXT(GS$5)=FALSE,(INDEX(BCR!$1:$1048576,MATCH('Estadísticas BCR'!GS$5,BCR!$A:$A,0),MATCH('Estadísticas BCR'!$B45,BCR!$1:$1,0))),AVERAGE(GG45:GR45)),"")</f>
        <v>42</v>
      </c>
      <c r="GT45" s="59">
        <f>+IFERROR(IF(ISTEXT(GT$5)=FALSE,(INDEX(BCR!$1:$1048576,MATCH('Estadísticas BCR'!GT$5,BCR!$A:$A,0),MATCH('Estadísticas BCR'!$B45,BCR!$1:$1,0))),AVERAGE(GH45:GS45)),"")</f>
        <v>42.5</v>
      </c>
      <c r="GU45" s="59">
        <f>+IFERROR(IF(ISTEXT(GU$5)=FALSE,(INDEX(BCR!$1:$1048576,MATCH('Estadísticas BCR'!GU$5,BCR!$A:$A,0),MATCH('Estadísticas BCR'!$B45,BCR!$1:$1,0))),AVERAGE(GI45:GT45)),"")</f>
        <v>40.909090909090899</v>
      </c>
      <c r="GV45" s="59">
        <f>+IFERROR(IF(ISTEXT(GV$5)=FALSE,(INDEX(BCR!$1:$1048576,MATCH('Estadísticas BCR'!GV$5,BCR!$A:$A,0),MATCH('Estadísticas BCR'!$B45,BCR!$1:$1,0))),AVERAGE(GJ45:GU45)),"")</f>
        <v>47.727272727272698</v>
      </c>
      <c r="GW45" s="59">
        <f>+IFERROR(IF(ISTEXT(GW$5)=FALSE,(INDEX(BCR!$1:$1048576,MATCH('Estadísticas BCR'!GW$5,BCR!$A:$A,0),MATCH('Estadísticas BCR'!$B45,BCR!$1:$1,0))),AVERAGE(GK45:GV45)),"")</f>
        <v>40.384615384615401</v>
      </c>
      <c r="GX45" s="59">
        <f>+IFERROR(IF(ISTEXT(GX$5)=FALSE,(INDEX(BCR!$1:$1048576,MATCH('Estadísticas BCR'!GX$5,BCR!$A:$A,0),MATCH('Estadísticas BCR'!$B45,BCR!$1:$1,0))),AVERAGE(GL45:GW45)),"")</f>
        <v>40.740740740740698</v>
      </c>
      <c r="GY45" s="59">
        <f>+IFERROR(IF(ISTEXT(GY$5)=FALSE,(INDEX(BCR!$1:$1048576,MATCH('Estadísticas BCR'!GY$5,BCR!$A:$A,0),MATCH('Estadísticas BCR'!$B45,BCR!$1:$1,0))),AVERAGE(GM45:GX45)),"")</f>
        <v>38.461538461538503</v>
      </c>
      <c r="GZ45" s="59">
        <f>+IFERROR(IF(ISTEXT(GZ$5)=FALSE,(INDEX(BCR!$1:$1048576,MATCH('Estadísticas BCR'!GZ$5,BCR!$A:$A,0),MATCH('Estadísticas BCR'!$B45,BCR!$1:$1,0))),AVERAGE(GN45:GY45)),"")</f>
        <v>39.130434782608702</v>
      </c>
      <c r="HA45" s="59">
        <f>+IFERROR(IF(ISTEXT(HA$5)=FALSE,(INDEX(BCR!$1:$1048576,MATCH('Estadísticas BCR'!HA$5,BCR!$A:$A,0),MATCH('Estadísticas BCR'!$B45,BCR!$1:$1,0))),AVERAGE(GO45:GZ45)),"")</f>
        <v>43.75</v>
      </c>
      <c r="HB45" s="59">
        <f>+IFERROR(IF(ISTEXT(HB$5)=FALSE,(INDEX(BCR!$1:$1048576,MATCH('Estadísticas BCR'!HB$5,BCR!$A:$A,0),MATCH('Estadísticas BCR'!$B45,BCR!$1:$1,0))),AVERAGE(GP45:HA45)),"")</f>
        <v>37.5</v>
      </c>
      <c r="HC45" s="60">
        <f>+IFERROR(IF(ISTEXT(HC$5)=FALSE,(INDEX(BCR!$1:$1048576,MATCH('Estadísticas BCR'!HC$5,BCR!$A:$A,0),MATCH('Estadísticas BCR'!$B45,BCR!$1:$1,0))),AVERAGE(GQ45:HB45)),"")</f>
        <v>40.923323623504785</v>
      </c>
      <c r="HD45" s="59">
        <f>+IFERROR(IF(ISTEXT(HD$5)=FALSE,(INDEX(BCR!$1:$1048576,MATCH('Estadísticas BCR'!HD$5,BCR!$A:$A,0),MATCH('Estadísticas BCR'!$B45,BCR!$1:$1,0))),AVERAGE(GR45:HC45)),"")</f>
        <v>33.3333333333333</v>
      </c>
      <c r="HE45" s="59">
        <f>+IFERROR(IF(ISTEXT(HE$5)=FALSE,(INDEX(BCR!$1:$1048576,MATCH('Estadísticas BCR'!HE$5,BCR!$A:$A,0),MATCH('Estadísticas BCR'!$B45,BCR!$1:$1,0))),AVERAGE(GS45:HD45)),"")</f>
        <v>50</v>
      </c>
      <c r="HF45" s="59">
        <f>+IFERROR(IF(ISTEXT(HF$5)=FALSE,(INDEX(BCR!$1:$1048576,MATCH('Estadísticas BCR'!HF$5,BCR!$A:$A,0),MATCH('Estadísticas BCR'!$B45,BCR!$1:$1,0))),AVERAGE(GT45:HE45)),"")</f>
        <v>50</v>
      </c>
      <c r="HG45" s="59">
        <f>+IFERROR(IF(ISTEXT(HG$5)=FALSE,(INDEX(BCR!$1:$1048576,MATCH('Estadísticas BCR'!HG$5,BCR!$A:$A,0),MATCH('Estadísticas BCR'!$B45,BCR!$1:$1,0))),AVERAGE(GU45:HF45)),"")</f>
        <v>50</v>
      </c>
      <c r="HH45" s="59">
        <f>+IFERROR(IF(ISTEXT(HH$5)=FALSE,(INDEX(BCR!$1:$1048576,MATCH('Estadísticas BCR'!HH$5,BCR!$A:$A,0),MATCH('Estadísticas BCR'!$B45,BCR!$1:$1,0))),AVERAGE(GV45:HG45)),"")</f>
        <v>42.857142857142897</v>
      </c>
      <c r="HI45" s="59">
        <f>+IFERROR(IF(ISTEXT(HI$5)=FALSE,(INDEX(BCR!$1:$1048576,MATCH('Estadísticas BCR'!HI$5,BCR!$A:$A,0),MATCH('Estadísticas BCR'!$B45,BCR!$1:$1,0))),AVERAGE(GW45:HH45)),"")</f>
        <v>50</v>
      </c>
      <c r="HJ45" s="59">
        <f>+IFERROR(IF(ISTEXT(HJ$5)=FALSE,(INDEX(BCR!$1:$1048576,MATCH('Estadísticas BCR'!HJ$5,BCR!$A:$A,0),MATCH('Estadísticas BCR'!$B45,BCR!$1:$1,0))),AVERAGE(GX45:HI45)),"")</f>
        <v>56.521739130434803</v>
      </c>
      <c r="HK45" s="59">
        <f>+IFERROR(IF(ISTEXT(HK$5)=FALSE,(INDEX(BCR!$1:$1048576,MATCH('Estadísticas BCR'!HK$5,BCR!$A:$A,0),MATCH('Estadísticas BCR'!$B45,BCR!$1:$1,0))),AVERAGE(GY45:HJ45)),"")</f>
        <v>54.545454545454497</v>
      </c>
      <c r="HL45" s="59">
        <f>+IFERROR(IF(ISTEXT(HL$5)=FALSE,(INDEX(BCR!$1:$1048576,MATCH('Estadísticas BCR'!HL$5,BCR!$A:$A,0),MATCH('Estadísticas BCR'!$B45,BCR!$1:$1,0))),AVERAGE(GZ45:HK45)),"")</f>
        <v>56.25</v>
      </c>
      <c r="HM45" s="59">
        <f>+IFERROR(IF(ISTEXT(HM$5)=FALSE,(INDEX(BCR!$1:$1048576,MATCH('Estadísticas BCR'!HM$5,BCR!$A:$A,0),MATCH('Estadísticas BCR'!$B45,BCR!$1:$1,0))),AVERAGE(HA45:HL45)),"")</f>
        <v>60</v>
      </c>
      <c r="HN45" s="59">
        <f>+IFERROR(IF(ISTEXT(HN$5)=FALSE,(INDEX(BCR!$1:$1048576,MATCH('Estadísticas BCR'!HN$5,BCR!$A:$A,0),MATCH('Estadísticas BCR'!$B45,BCR!$1:$1,0))),AVERAGE(HB45:HM45)),"")</f>
        <v>55</v>
      </c>
      <c r="HO45" s="59">
        <f>+IFERROR(IF(ISTEXT(HO$5)=FALSE,(INDEX(BCR!$1:$1048576,MATCH('Estadísticas BCR'!HO$5,BCR!$A:$A,0),MATCH('Estadísticas BCR'!$B45,BCR!$1:$1,0))),AVERAGE(HC45:HN45)),"")</f>
        <v>54.1666666666667</v>
      </c>
      <c r="HP45" s="60">
        <f>+IFERROR(IF(ISTEXT(HP$5)=FALSE,(INDEX(BCR!$1:$1048576,MATCH('Estadísticas BCR'!HP$5,BCR!$A:$A,0),MATCH('Estadísticas BCR'!$B45,BCR!$1:$1,0))),AVERAGE(HD45:HO45)),"")</f>
        <v>51.056194711086022</v>
      </c>
      <c r="HQ45" s="59">
        <f>+IFERROR(IF(ISTEXT(HQ$5)=FALSE,(INDEX(BCR!$1:$1048576,MATCH('Estadísticas BCR'!HQ$5,BCR!$A:$A,0),MATCH('Estadísticas BCR'!$B45,BCR!$1:$1,0))),AVERAGE(HE45:HP45)),"")</f>
        <v>54.761904761904802</v>
      </c>
      <c r="HR45" s="59">
        <f>+IFERROR(IF(ISTEXT(HR$5)=FALSE,(INDEX(BCR!$1:$1048576,MATCH('Estadísticas BCR'!HR$5,BCR!$A:$A,0),MATCH('Estadísticas BCR'!$B45,BCR!$1:$1,0))),AVERAGE(HF45:HQ45)),"")</f>
        <v>64.285714285714306</v>
      </c>
      <c r="HS45" s="59">
        <f>+IFERROR(IF(ISTEXT(HS$5)=FALSE,(INDEX(BCR!$1:$1048576,MATCH('Estadísticas BCR'!HS$5,BCR!$A:$A,0),MATCH('Estadísticas BCR'!$B45,BCR!$1:$1,0))),AVERAGE(HG45:HR45)),"")</f>
        <v>54.347826086956502</v>
      </c>
      <c r="HT45" s="59">
        <f>+IFERROR(IF(ISTEXT(HT$5)=FALSE,(INDEX(BCR!$1:$1048576,MATCH('Estadísticas BCR'!HT$5,BCR!$A:$A,0),MATCH('Estadísticas BCR'!$B45,BCR!$1:$1,0))),AVERAGE(HH45:HS45)),"")</f>
        <v>56.6666666666667</v>
      </c>
      <c r="HU45" s="59">
        <f>+IFERROR(IF(ISTEXT(HU$5)=FALSE,(INDEX(BCR!$1:$1048576,MATCH('Estadísticas BCR'!HU$5,BCR!$A:$A,0),MATCH('Estadísticas BCR'!$B45,BCR!$1:$1,0))),AVERAGE(HI45:HT45)),"")</f>
        <v>56.6666666666667</v>
      </c>
      <c r="HV45" s="59">
        <f>+IFERROR(IF(ISTEXT(HV$5)=FALSE,(INDEX(BCR!$1:$1048576,MATCH('Estadísticas BCR'!HV$5,BCR!$A:$A,0),MATCH('Estadísticas BCR'!$B45,BCR!$1:$1,0))),AVERAGE(HJ45:HU45)),"")</f>
        <v>47.5</v>
      </c>
      <c r="HW45" s="59">
        <f>+IFERROR(IF(ISTEXT(HW$5)=FALSE,(INDEX(BCR!$1:$1048576,MATCH('Estadísticas BCR'!HW$5,BCR!$A:$A,0),MATCH('Estadísticas BCR'!$B45,BCR!$1:$1,0))),AVERAGE(HK45:HV45)),"")</f>
        <v>54.761904761904802</v>
      </c>
      <c r="HX45" s="59">
        <f>+IFERROR(IF(ISTEXT(HX$5)=FALSE,(INDEX(BCR!$1:$1048576,MATCH('Estadísticas BCR'!HX$5,BCR!$A:$A,0),MATCH('Estadísticas BCR'!$B45,BCR!$1:$1,0))),AVERAGE(HL45:HW45)),"")</f>
        <v>59.090909090909101</v>
      </c>
      <c r="HY45" s="59">
        <f>+IFERROR(IF(ISTEXT(HY$5)=FALSE,(INDEX(BCR!$1:$1048576,MATCH('Estadísticas BCR'!HY$5,BCR!$A:$A,0),MATCH('Estadísticas BCR'!$B45,BCR!$1:$1,0))),AVERAGE(HM45:HX45)),"")</f>
        <v>59.090909090909101</v>
      </c>
      <c r="HZ45" s="59">
        <f>+IFERROR(IF(ISTEXT(HZ$5)=FALSE,(INDEX(BCR!$1:$1048576,MATCH('Estadísticas BCR'!HZ$5,BCR!$A:$A,0),MATCH('Estadísticas BCR'!$B45,BCR!$1:$1,0))),AVERAGE(HN45:HY45)),"")</f>
        <v>60.869565217391298</v>
      </c>
      <c r="IA45" s="59">
        <f>+IFERROR(IF(ISTEXT(IA$5)=FALSE,(INDEX(BCR!$1:$1048576,MATCH('Estadísticas BCR'!IA$5,BCR!$A:$A,0),MATCH('Estadísticas BCR'!$B45,BCR!$1:$1,0))),AVERAGE(HO45:HZ45)),"")</f>
        <v>55.2631578947368</v>
      </c>
      <c r="IB45" s="59">
        <f>+IFERROR(IF(ISTEXT(IB$5)=FALSE,(INDEX(BCR!$1:$1048576,MATCH('Estadísticas BCR'!IB$5,BCR!$A:$A,0),MATCH('Estadísticas BCR'!$B45,BCR!$1:$1,0))),AVERAGE(HP45:IA45)),"")</f>
        <v>54.761904761904802</v>
      </c>
      <c r="IC45" s="60">
        <f>+IFERROR(IF(ISTEXT(IC$5)=FALSE,(INDEX(BCR!$1:$1048576,MATCH('Estadísticas BCR'!IC$5,BCR!$A:$A,0),MATCH('Estadísticas BCR'!$B45,BCR!$1:$1,0))),AVERAGE(HQ45:IB45)),"")</f>
        <v>56.505594107138741</v>
      </c>
      <c r="ID45" s="59">
        <f>+IFERROR(IF(ISTEXT(ID$5)=FALSE,(INDEX(BCR!$1:$1048576,MATCH('Estadísticas BCR'!ID$5,BCR!$A:$A,0),MATCH('Estadísticas BCR'!$B45,BCR!$1:$1,0))),AVERAGE(HR45:IC45)),"")</f>
        <v>50</v>
      </c>
      <c r="IE45" s="59">
        <f>+IFERROR(IF(ISTEXT(IE$5)=FALSE,(INDEX(BCR!$1:$1048576,MATCH('Estadísticas BCR'!IE$5,BCR!$A:$A,0),MATCH('Estadísticas BCR'!$B45,BCR!$1:$1,0))),AVERAGE(HS45:ID45)),"")</f>
        <v>56.818181818181799</v>
      </c>
      <c r="IF45" s="59">
        <f>+IFERROR(IF(ISTEXT(IF$5)=FALSE,(INDEX(BCR!$1:$1048576,MATCH('Estadísticas BCR'!IF$5,BCR!$A:$A,0),MATCH('Estadísticas BCR'!$B45,BCR!$1:$1,0))),AVERAGE(HT45:IE45)),"")</f>
        <v>50</v>
      </c>
      <c r="IG45" s="59">
        <f>+IFERROR(IF(ISTEXT(IG$5)=FALSE,(INDEX(BCR!$1:$1048576,MATCH('Estadísticas BCR'!IG$5,BCR!$A:$A,0),MATCH('Estadísticas BCR'!$B45,BCR!$1:$1,0))),AVERAGE(HU45:IF45)),"")</f>
        <v>61.764705882352899</v>
      </c>
      <c r="IH45" s="59">
        <f>+IFERROR(IF(ISTEXT(IH$5)=FALSE,(INDEX(BCR!$1:$1048576,MATCH('Estadísticas BCR'!IH$5,BCR!$A:$A,0),MATCH('Estadísticas BCR'!$B45,BCR!$1:$1,0))),AVERAGE(HV45:IG45)),"")</f>
        <v>59.090909090909101</v>
      </c>
      <c r="II45" s="59">
        <f>+IFERROR(IF(ISTEXT(II$5)=FALSE,(INDEX(BCR!$1:$1048576,MATCH('Estadísticas BCR'!II$5,BCR!$A:$A,0),MATCH('Estadísticas BCR'!$B45,BCR!$1:$1,0))),AVERAGE(HW45:IH45)),"")</f>
        <v>52.7777777777778</v>
      </c>
      <c r="IJ45" s="59">
        <f>+IFERROR(IF(ISTEXT(IJ$5)=FALSE,(INDEX(BCR!$1:$1048576,MATCH('Estadísticas BCR'!IJ$5,BCR!$A:$A,0),MATCH('Estadísticas BCR'!$B45,BCR!$1:$1,0))),AVERAGE(HX45:II45)),"")</f>
        <v>52.7777777777778</v>
      </c>
      <c r="IK45" s="59">
        <f>+IFERROR(IF(ISTEXT(IK$5)=FALSE,(INDEX(BCR!$1:$1048576,MATCH('Estadísticas BCR'!IK$5,BCR!$A:$A,0),MATCH('Estadísticas BCR'!$B45,BCR!$1:$1,0))),AVERAGE(HY45:IJ45)),"")</f>
        <v>57.142857142857103</v>
      </c>
      <c r="IL45" s="59">
        <f>+IFERROR(IF(ISTEXT(IL$5)=FALSE,(INDEX(BCR!$1:$1048576,MATCH('Estadísticas BCR'!IL$5,BCR!$A:$A,0),MATCH('Estadísticas BCR'!$B45,BCR!$1:$1,0))),AVERAGE(HZ45:IK45)),"")</f>
        <v>46.6666666666667</v>
      </c>
      <c r="IM45" s="59">
        <f>+IFERROR(IF(ISTEXT(IM$5)=FALSE,(INDEX(BCR!$1:$1048576,MATCH('Estadísticas BCR'!IM$5,BCR!$A:$A,0),MATCH('Estadísticas BCR'!$B45,BCR!$1:$1,0))),AVERAGE(IA45:IL45)),"")</f>
        <v>50</v>
      </c>
      <c r="IN45" s="59">
        <f>+IFERROR(IF(ISTEXT(IN$5)=FALSE,(INDEX(BCR!$1:$1048576,MATCH('Estadísticas BCR'!IN$5,BCR!$A:$A,0),MATCH('Estadísticas BCR'!$B45,BCR!$1:$1,0))),AVERAGE(IB45:IM45)),"")</f>
        <v>44.4444444444444</v>
      </c>
      <c r="IO45" s="59">
        <f>+IFERROR(IF(ISTEXT(IO$5)=FALSE,(INDEX(BCR!$1:$1048576,MATCH('Estadísticas BCR'!IO$5,BCR!$A:$A,0),MATCH('Estadísticas BCR'!$B45,BCR!$1:$1,0))),AVERAGE(IC45:IN45)),"")</f>
        <v>52.941176470588204</v>
      </c>
      <c r="IP45" s="60">
        <f>+IFERROR(IF(ISTEXT(IP$5)=FALSE,(INDEX(BCR!$1:$1048576,MATCH('Estadísticas BCR'!IP$5,BCR!$A:$A,0),MATCH('Estadísticas BCR'!$B45,BCR!$1:$1,0))),AVERAGE(ID45:IO45)),"")</f>
        <v>52.868708089296312</v>
      </c>
      <c r="IQ45" s="59">
        <f>+IFERROR(IF(ISTEXT(IQ$5)=FALSE,(INDEX(BCR!$1:$1048576,MATCH('Estadísticas BCR'!IQ$5,BCR!$A:$A,0),MATCH('Estadísticas BCR'!$B45,BCR!$1:$1,0))),AVERAGE(IE45:IP45)),"")</f>
        <v>50</v>
      </c>
      <c r="IR45" s="59">
        <f>+IFERROR(IF(ISTEXT(IR$5)=FALSE,(INDEX(BCR!$1:$1048576,MATCH('Estadísticas BCR'!IR$5,BCR!$A:$A,0),MATCH('Estadísticas BCR'!$B45,BCR!$1:$1,0))),AVERAGE(IF45:IQ45)),"")</f>
        <v>58.823529411764703</v>
      </c>
      <c r="IS45" s="59">
        <f>+IFERROR(IF(ISTEXT(IS$5)=FALSE,(INDEX(BCR!$1:$1048576,MATCH('Estadísticas BCR'!IS$5,BCR!$A:$A,0),MATCH('Estadísticas BCR'!$B45,BCR!$1:$1,0))),AVERAGE(IG45:IR45)),"")</f>
        <v>57.142857142857103</v>
      </c>
      <c r="IT45" s="59">
        <f>+IFERROR(IF(ISTEXT(IT$5)=FALSE,(INDEX(BCR!$1:$1048576,MATCH('Estadísticas BCR'!IT$5,BCR!$A:$A,0),MATCH('Estadísticas BCR'!$B45,BCR!$1:$1,0))),AVERAGE(IH45:IS45)),"")</f>
        <v>47.619047619047599</v>
      </c>
      <c r="IU45" s="59">
        <f>+IFERROR(IF(ISTEXT(IU$5)=FALSE,(INDEX(BCR!$1:$1048576,MATCH('Estadísticas BCR'!IU$5,BCR!$A:$A,0),MATCH('Estadísticas BCR'!$B45,BCR!$1:$1,0))),AVERAGE(II45:IT45)),"")</f>
        <v>52.7777777777778</v>
      </c>
      <c r="IV45" s="59">
        <f>+IFERROR(IF(ISTEXT(IV$5)=FALSE,(INDEX(BCR!$1:$1048576,MATCH('Estadísticas BCR'!IV$5,BCR!$A:$A,0),MATCH('Estadísticas BCR'!$B45,BCR!$1:$1,0))),AVERAGE(IJ45:IU45)),"")</f>
        <v>54.761904761904802</v>
      </c>
      <c r="IW45" s="59">
        <f>+IFERROR(IF(ISTEXT(IW$5)=FALSE,(INDEX(BCR!$1:$1048576,MATCH('Estadísticas BCR'!IW$5,BCR!$A:$A,0),MATCH('Estadísticas BCR'!$B45,BCR!$1:$1,0))),AVERAGE(IK45:IV45)),"")</f>
        <v>47.5</v>
      </c>
      <c r="IX45" s="59">
        <f>+IFERROR(IF(ISTEXT(IX$5)=FALSE,(INDEX(BCR!$1:$1048576,MATCH('Estadísticas BCR'!IX$5,BCR!$A:$A,0),MATCH('Estadísticas BCR'!$B45,BCR!$1:$1,0))),AVERAGE(IL45:IW45)),"")</f>
        <v>50</v>
      </c>
      <c r="IY45" s="59">
        <f>+IFERROR(IF(ISTEXT(IY$5)=FALSE,(INDEX(BCR!$1:$1048576,MATCH('Estadísticas BCR'!IY$5,BCR!$A:$A,0),MATCH('Estadísticas BCR'!$B45,BCR!$1:$1,0))),AVERAGE(IM45:IX45)),"")</f>
        <v>47.368421052631597</v>
      </c>
      <c r="IZ45" s="59">
        <f>+IFERROR(IF(ISTEXT(IZ$5)=FALSE,(INDEX(BCR!$1:$1048576,MATCH('Estadísticas BCR'!IZ$5,BCR!$A:$A,0),MATCH('Estadísticas BCR'!$B45,BCR!$1:$1,0))),AVERAGE(IN45:IY45)),"")</f>
        <v>47.058823529411796</v>
      </c>
      <c r="JA45" s="59">
        <f>+IFERROR(IF(ISTEXT(JA$5)=FALSE,(INDEX(BCR!$1:$1048576,MATCH('Estadísticas BCR'!JA$5,BCR!$A:$A,0),MATCH('Estadísticas BCR'!$B45,BCR!$1:$1,0))),AVERAGE(IO45:IZ45)),"")</f>
        <v>45.238095238095198</v>
      </c>
      <c r="JB45" s="59">
        <f>+IFERROR(IF(ISTEXT(JB$5)=FALSE,(INDEX(BCR!$1:$1048576,MATCH('Estadísticas BCR'!JB$5,BCR!$A:$A,0),MATCH('Estadísticas BCR'!$B45,BCR!$1:$1,0))),AVERAGE(IP45:JA45)),"")</f>
        <v>47.619047619047599</v>
      </c>
      <c r="JC45" s="60">
        <f>+IFERROR(IF(ISTEXT(JC$5)=FALSE,(INDEX(BCR!$1:$1048576,MATCH('Estadísticas BCR'!JC$5,BCR!$A:$A,0),MATCH('Estadísticas BCR'!$B45,BCR!$1:$1,0))),AVERAGE(IQ45:JB45)),"")</f>
        <v>50.492458679378181</v>
      </c>
      <c r="JD45" s="59">
        <f>+IFERROR(IF(ISTEXT(JD$5)=FALSE,(INDEX(BCR!$1:$1048576,MATCH('Estadísticas BCR'!JD$5,BCR!$A:$A,0),MATCH('Estadísticas BCR'!$B45,BCR!$1:$1,0))),AVERAGE(IR45:JC45)),"")</f>
        <v>56.521739130434803</v>
      </c>
      <c r="JE45" s="59">
        <f>+IFERROR(IF(ISTEXT(JE$5)=FALSE,(INDEX(BCR!$1:$1048576,MATCH('Estadísticas BCR'!JE$5,BCR!$A:$A,0),MATCH('Estadísticas BCR'!$B45,BCR!$1:$1,0))),AVERAGE(IS45:JD45)),"")</f>
        <v>47.727272727272698</v>
      </c>
      <c r="JF45" s="59">
        <f>+IFERROR(IF(ISTEXT(JF$5)=FALSE,(INDEX(BCR!$1:$1048576,MATCH('Estadísticas BCR'!JF$5,BCR!$A:$A,0),MATCH('Estadísticas BCR'!$B45,BCR!$1:$1,0))),AVERAGE(IT45:JE45)),"")</f>
        <v>31.818181818181799</v>
      </c>
      <c r="JG45" s="59">
        <f>+IFERROR(IF(ISTEXT(JG$5)=FALSE,(INDEX(BCR!$1:$1048576,MATCH('Estadísticas BCR'!JG$5,BCR!$A:$A,0),MATCH('Estadísticas BCR'!$B45,BCR!$1:$1,0))),AVERAGE(IU45:JF45)),"")</f>
        <v>21.875</v>
      </c>
      <c r="JH45" s="59">
        <f>+IFERROR(IF(ISTEXT(JH$5)=FALSE,(INDEX(BCR!$1:$1048576,MATCH('Estadísticas BCR'!JH$5,BCR!$A:$A,0),MATCH('Estadísticas BCR'!$B45,BCR!$1:$1,0))),AVERAGE(IV45:JG45)),"")</f>
        <v>21.052631578947398</v>
      </c>
      <c r="JI45" s="59">
        <f>+IFERROR(IF(ISTEXT(JI$5)=FALSE,(INDEX(BCR!$1:$1048576,MATCH('Estadísticas BCR'!JI$5,BCR!$A:$A,0),MATCH('Estadísticas BCR'!$B45,BCR!$1:$1,0))),AVERAGE(IW45:JH45)),"")</f>
        <v>38.235294117647101</v>
      </c>
      <c r="JJ45" s="59">
        <f>+IFERROR(IF(ISTEXT(JJ$5)=FALSE,(INDEX(BCR!$1:$1048576,MATCH('Estadísticas BCR'!JJ$5,BCR!$A:$A,0),MATCH('Estadísticas BCR'!$B45,BCR!$1:$1,0))),AVERAGE(IX45:JI45)),"")</f>
        <v>65</v>
      </c>
      <c r="JK45" s="59">
        <f>+IFERROR(IF(ISTEXT(JK$5)=FALSE,(INDEX(BCR!$1:$1048576,MATCH('Estadísticas BCR'!JK$5,BCR!$A:$A,0),MATCH('Estadísticas BCR'!$B45,BCR!$1:$1,0))),AVERAGE(IY45:JJ45)),"")</f>
        <v>54.1666666666667</v>
      </c>
      <c r="JL45" s="59">
        <f>+IFERROR(IF(ISTEXT(JL$5)=FALSE,(INDEX(BCR!$1:$1048576,MATCH('Estadísticas BCR'!JL$5,BCR!$A:$A,0),MATCH('Estadísticas BCR'!$B45,BCR!$1:$1,0))),AVERAGE(IZ45:JK45)),"")</f>
        <v>58.695652173912997</v>
      </c>
      <c r="JM45" s="59">
        <f>+IFERROR(IF(ISTEXT(JM$5)=FALSE,(INDEX(BCR!$1:$1048576,MATCH('Estadísticas BCR'!JM$5,BCR!$A:$A,0),MATCH('Estadísticas BCR'!$B45,BCR!$1:$1,0))),AVERAGE(JA45:JL45)),"")</f>
        <v>47.2222222222222</v>
      </c>
      <c r="JN45" s="59">
        <f>+IFERROR(IF(ISTEXT(JN$5)=FALSE,(INDEX(BCR!$1:$1048576,MATCH('Estadísticas BCR'!JN$5,BCR!$A:$A,0),MATCH('Estadísticas BCR'!$B45,BCR!$1:$1,0))),AVERAGE(JB45:JM45)),"")</f>
        <v>52.631578947368403</v>
      </c>
      <c r="JO45" s="59">
        <f>+IFERROR(IF(ISTEXT(JO$5)=FALSE,(INDEX(BCR!$1:$1048576,MATCH('Estadísticas BCR'!JO$5,BCR!$A:$A,0),MATCH('Estadísticas BCR'!$B45,BCR!$1:$1,0))),AVERAGE(JC45:JN45)),"")</f>
        <v>37.5</v>
      </c>
      <c r="JP45" s="60">
        <f>+IFERROR(IF(ISTEXT(JP$5)=FALSE,(INDEX(BCR!$1:$1048576,MATCH('Estadísticas BCR'!JP$5,BCR!$A:$A,0),MATCH('Estadísticas BCR'!$B45,BCR!$1:$1,0))),AVERAGE(JD45:JO45)),"")</f>
        <v>44.370519948554509</v>
      </c>
      <c r="JQ45" s="59">
        <f>+IFERROR(IF(ISTEXT(JQ$5)=FALSE,(INDEX(BCR!$1:$1048576,MATCH('Estadísticas BCR'!JQ$5,BCR!$A:$A,0),MATCH('Estadísticas BCR'!$B45,BCR!$1:$1,0))),AVERAGE(JE45:JP45)),"")</f>
        <v>43.181818181818201</v>
      </c>
      <c r="JR45" s="59">
        <f>+IFERROR(IF(ISTEXT(JR$5)=FALSE,(INDEX(BCR!$1:$1048576,MATCH('Estadísticas BCR'!JR$5,BCR!$A:$A,0),MATCH('Estadísticas BCR'!$B45,BCR!$1:$1,0))),AVERAGE(JF45:JQ45)),"")</f>
        <v>54.545454545454497</v>
      </c>
      <c r="JS45" s="59">
        <f>+IFERROR(IF(ISTEXT(JS$5)=FALSE,(INDEX(BCR!$1:$1048576,MATCH('Estadísticas BCR'!JS$5,BCR!$A:$A,0),MATCH('Estadísticas BCR'!$B45,BCR!$1:$1,0))),AVERAGE(JG45:JR45)),"")</f>
        <v>61.904761904761898</v>
      </c>
      <c r="JT45" s="59">
        <f>+IFERROR(IF(ISTEXT(JT$5)=FALSE,(INDEX(BCR!$1:$1048576,MATCH('Estadísticas BCR'!JT$5,BCR!$A:$A,0),MATCH('Estadísticas BCR'!$B45,BCR!$1:$1,0))),AVERAGE(JH45:JS45)),"")</f>
        <v>47.368421052631597</v>
      </c>
      <c r="JU45" s="59">
        <f>+IFERROR(IF(ISTEXT(JU$5)=FALSE,(INDEX(BCR!$1:$1048576,MATCH('Estadísticas BCR'!JU$5,BCR!$A:$A,0),MATCH('Estadísticas BCR'!$B45,BCR!$1:$1,0))),AVERAGE(JI45:JT45)),"")</f>
        <v>52.5</v>
      </c>
      <c r="JV45" s="59">
        <f>+IFERROR(IF(ISTEXT(JV$5)=FALSE,(INDEX(BCR!$1:$1048576,MATCH('Estadísticas BCR'!JV$5,BCR!$A:$A,0),MATCH('Estadísticas BCR'!$B45,BCR!$1:$1,0))),AVERAGE(JJ45:JU45)),"")</f>
        <v>42.5</v>
      </c>
      <c r="JW45" s="59">
        <f>+IFERROR(IF(ISTEXT(JW$5)=FALSE,(INDEX(BCR!$1:$1048576,MATCH('Estadísticas BCR'!JW$5,BCR!$A:$A,0),MATCH('Estadísticas BCR'!$B45,BCR!$1:$1,0))),AVERAGE(JK45:JV45)),"")</f>
        <v>35</v>
      </c>
      <c r="JX45" s="59">
        <f>+IFERROR(IF(ISTEXT(JX$5)=FALSE,(INDEX(BCR!$1:$1048576,MATCH('Estadísticas BCR'!JX$5,BCR!$A:$A,0),MATCH('Estadísticas BCR'!$B45,BCR!$1:$1,0))),AVERAGE(JL45:JW45)),"")</f>
        <v>35.294117647058798</v>
      </c>
      <c r="JY45" s="59">
        <f>+IFERROR(IF(ISTEXT(JY$5)=FALSE,(INDEX(BCR!$1:$1048576,MATCH('Estadísticas BCR'!JY$5,BCR!$A:$A,0),MATCH('Estadísticas BCR'!$B45,BCR!$1:$1,0))),AVERAGE(JM45:JX45)),"")</f>
        <v>42.105263157894697</v>
      </c>
      <c r="JZ45" s="59">
        <f>+IFERROR(IF(ISTEXT(JZ$5)=FALSE,(INDEX(BCR!$1:$1048576,MATCH('Estadísticas BCR'!JZ$5,BCR!$A:$A,0),MATCH('Estadísticas BCR'!$B45,BCR!$1:$1,0))),AVERAGE(JN45:JY45)),"")</f>
        <v>39.473684210526301</v>
      </c>
      <c r="KA45" s="59">
        <f>+IFERROR(IF(ISTEXT(KA$5)=FALSE,(INDEX(BCR!$1:$1048576,MATCH('Estadísticas BCR'!KA$5,BCR!$A:$A,0),MATCH('Estadísticas BCR'!$B45,BCR!$1:$1,0))),AVERAGE(JO45:JZ45)),"")</f>
        <v>31.25</v>
      </c>
      <c r="KB45" s="59">
        <f>+IFERROR(IF(ISTEXT(KB$5)=FALSE,(INDEX(BCR!$1:$1048576,MATCH('Estadísticas BCR'!KB$5,BCR!$A:$A,0),MATCH('Estadísticas BCR'!$B45,BCR!$1:$1,0))),AVERAGE(JP45:KA45)),"")</f>
        <v>40</v>
      </c>
      <c r="KC45" s="60">
        <f>+IFERROR(IF(ISTEXT(KC$5)=FALSE,(INDEX(BCR!$1:$1048576,MATCH('Estadísticas BCR'!KC$5,BCR!$A:$A,0),MATCH('Estadísticas BCR'!$B45,BCR!$1:$1,0))),AVERAGE(JQ45:KB45)),"")</f>
        <v>43.760293391678829</v>
      </c>
      <c r="KD45" s="59">
        <f>+IFERROR(IF(ISTEXT(KD$5)=FALSE,(INDEX(BCR!$1:$1048576,MATCH('Estadísticas BCR'!KD$5,BCR!$A:$A,0),MATCH('Estadísticas BCR'!$B45,BCR!$1:$1,0))),AVERAGE(JR45:KC45)),"")</f>
        <v>50</v>
      </c>
      <c r="KE45" s="59">
        <f>+IFERROR(IF(ISTEXT(KE$5)=FALSE,(INDEX(BCR!$1:$1048576,MATCH('Estadísticas BCR'!KE$5,BCR!$A:$A,0),MATCH('Estadísticas BCR'!$B45,BCR!$1:$1,0))),AVERAGE(JS45:KD45)),"")</f>
        <v>50</v>
      </c>
      <c r="KF45" s="59">
        <f>+IFERROR(IF(ISTEXT(KF$5)=FALSE,(INDEX(BCR!$1:$1048576,MATCH('Estadísticas BCR'!KF$5,BCR!$A:$A,0),MATCH('Estadísticas BCR'!$B45,BCR!$1:$1,0))),AVERAGE(JT45:KE45)),"")</f>
        <v>50</v>
      </c>
      <c r="KG45" s="59">
        <f>+IFERROR(IF(ISTEXT(KG$5)=FALSE,(INDEX(BCR!$1:$1048576,MATCH('Estadísticas BCR'!KG$5,BCR!$A:$A,0),MATCH('Estadísticas BCR'!$B45,BCR!$1:$1,0))),AVERAGE(JU45:KF45)),"")</f>
        <v>38.636363636363598</v>
      </c>
      <c r="KH45" s="59">
        <f>+IFERROR(IF(ISTEXT(KH$5)=FALSE,(INDEX(BCR!$1:$1048576,MATCH('Estadísticas BCR'!KH$5,BCR!$A:$A,0),MATCH('Estadísticas BCR'!$B45,BCR!$1:$1,0))),AVERAGE(JV45:KG45)),"")</f>
        <v>47.826086956521699</v>
      </c>
      <c r="KI45" s="59">
        <f>+IFERROR(IF(ISTEXT(KI$5)=FALSE,(INDEX(BCR!$1:$1048576,MATCH('Estadísticas BCR'!KI$5,BCR!$A:$A,0),MATCH('Estadísticas BCR'!$B45,BCR!$1:$1,0))),AVERAGE(JW45:KH45)),"")</f>
        <v>42.857142857142897</v>
      </c>
      <c r="KJ45" s="59">
        <f>+IFERROR(IF(ISTEXT(KJ$5)=FALSE,(INDEX(BCR!$1:$1048576,MATCH('Estadísticas BCR'!KJ$5,BCR!$A:$A,0),MATCH('Estadísticas BCR'!$B45,BCR!$1:$1,0))),AVERAGE(JX45:KI45)),"")</f>
        <v>39.5833333333333</v>
      </c>
      <c r="KK45" s="59">
        <f>+IFERROR(IF(ISTEXT(KK$5)=FALSE,(INDEX(BCR!$1:$1048576,MATCH('Estadísticas BCR'!KK$5,BCR!$A:$A,0),MATCH('Estadísticas BCR'!$B45,BCR!$1:$1,0))),AVERAGE(JY45:KJ45)),"")</f>
        <v>45.652173913043498</v>
      </c>
      <c r="KL45" s="59">
        <f>+IFERROR(IF(ISTEXT(KL$5)=FALSE,(INDEX(BCR!$1:$1048576,MATCH('Estadísticas BCR'!KL$5,BCR!$A:$A,0),MATCH('Estadísticas BCR'!$B45,BCR!$1:$1,0))),AVERAGE(JZ45:KK45)),"")</f>
        <v>33.3333333333333</v>
      </c>
      <c r="KM45" s="59">
        <f>+IFERROR(IF(ISTEXT(KM$5)=FALSE,(INDEX(BCR!$1:$1048576,MATCH('Estadísticas BCR'!KM$5,BCR!$A:$A,0),MATCH('Estadísticas BCR'!$B45,BCR!$1:$1,0))),AVERAGE(KA45:KL45)),"")</f>
        <v>40</v>
      </c>
      <c r="KN45" s="59">
        <f>+IFERROR(IF(ISTEXT(KN$5)=FALSE,(INDEX(BCR!$1:$1048576,MATCH('Estadísticas BCR'!KN$5,BCR!$A:$A,0),MATCH('Estadísticas BCR'!$B45,BCR!$1:$1,0))),AVERAGE(KB45:KM45)),"")</f>
        <v>33.3333333333333</v>
      </c>
      <c r="KO45" s="59">
        <f>+IFERROR(IF(ISTEXT(KO$5)=FALSE,(INDEX(BCR!$1:$1048576,MATCH('Estadísticas BCR'!KO$5,BCR!$A:$A,0),MATCH('Estadísticas BCR'!$B45,BCR!$1:$1,0))),AVERAGE(KC45:KN45)),"")</f>
        <v>50</v>
      </c>
      <c r="KP45" s="60">
        <f>+IFERROR(IF(ISTEXT(KP$5)=FALSE,(INDEX(BCR!$1:$1048576,MATCH('Estadísticas BCR'!KP$5,BCR!$A:$A,0),MATCH('Estadísticas BCR'!$B45,BCR!$1:$1,0))),AVERAGE(KD45:KO45)),"")</f>
        <v>43.435147280255968</v>
      </c>
      <c r="KQ45" s="59">
        <f>+IFERROR(IF(ISTEXT(KQ$5)=FALSE,(INDEX(BCR!$1:$1048576,MATCH('Estadísticas BCR'!KQ$5,BCR!$A:$A,0),MATCH('Estadísticas BCR'!$B45,BCR!$1:$1,0))),AVERAGE(KE45:KP45)),"")</f>
        <v>30</v>
      </c>
      <c r="KR45" s="59">
        <f>+IFERROR(IF(ISTEXT(KR$5)=FALSE,(INDEX(BCR!$1:$1048576,MATCH('Estadísticas BCR'!KR$5,BCR!$A:$A,0),MATCH('Estadísticas BCR'!$B45,BCR!$1:$1,0))),AVERAGE(KF45:KQ45)),"")</f>
        <v>33.3333333333333</v>
      </c>
      <c r="KS45" s="59">
        <f>+IFERROR(IF(ISTEXT(KS$5)=FALSE,(INDEX(BCR!$1:$1048576,MATCH('Estadísticas BCR'!KS$5,BCR!$A:$A,0),MATCH('Estadísticas BCR'!$B45,BCR!$1:$1,0))),AVERAGE(KG45:KR45)),"")</f>
        <v>36.842105263157897</v>
      </c>
      <c r="KT45" s="59">
        <f>+IFERROR(IF(ISTEXT(KT$5)=FALSE,(INDEX(BCR!$1:$1048576,MATCH('Estadísticas BCR'!KT$5,BCR!$A:$A,0),MATCH('Estadísticas BCR'!$B45,BCR!$1:$1,0))),AVERAGE(KH45:KS45)),"")</f>
        <v>40</v>
      </c>
      <c r="KU45" s="59">
        <f>+IFERROR(IF(ISTEXT(KU$5)=FALSE,(INDEX(BCR!$1:$1048576,MATCH('Estadísticas BCR'!KU$5,BCR!$A:$A,0),MATCH('Estadísticas BCR'!$B45,BCR!$1:$1,0))),AVERAGE(KI45:KT45)),"")</f>
        <v>38.235294117647101</v>
      </c>
      <c r="KV45" s="59">
        <f>+IFERROR(IF(ISTEXT(KV$5)=FALSE,(INDEX(BCR!$1:$1048576,MATCH('Estadísticas BCR'!KV$5,BCR!$A:$A,0),MATCH('Estadísticas BCR'!$B45,BCR!$1:$1,0))),AVERAGE(KJ45:KU45)),"")</f>
        <v>41.6666666666667</v>
      </c>
      <c r="KW45" s="59">
        <f>+IFERROR(IF(ISTEXT(KW$5)=FALSE,(INDEX(BCR!$1:$1048576,MATCH('Estadísticas BCR'!KW$5,BCR!$A:$A,0),MATCH('Estadísticas BCR'!$B45,BCR!$1:$1,0))),AVERAGE(KK45:KV45)),"")</f>
        <v>45</v>
      </c>
      <c r="KX45" s="59">
        <f>+IFERROR(IF(ISTEXT(KX$5)=FALSE,(INDEX(BCR!$1:$1048576,MATCH('Estadísticas BCR'!KX$5,BCR!$A:$A,0),MATCH('Estadísticas BCR'!$B45,BCR!$1:$1,0))),AVERAGE(KL45:KW45)),"")</f>
        <v>47.5</v>
      </c>
      <c r="KY45" s="59">
        <f>+IFERROR(IF(ISTEXT(KY$5)=FALSE,(INDEX(BCR!$1:$1048576,MATCH('Estadísticas BCR'!KY$5,BCR!$A:$A,0),MATCH('Estadísticas BCR'!$B45,BCR!$1:$1,0))),AVERAGE(KM45:KX45)),"")</f>
        <v>44.4444444444444</v>
      </c>
      <c r="KZ45" s="59">
        <f>+IFERROR(IF(ISTEXT(KZ$5)=FALSE,(INDEX(BCR!$1:$1048576,MATCH('Estadísticas BCR'!KZ$5,BCR!$A:$A,0),MATCH('Estadísticas BCR'!$B45,BCR!$1:$1,0))),AVERAGE(KN45:KY45)),"")</f>
        <v>42.307692307692299</v>
      </c>
      <c r="LA45" s="59">
        <f>+IFERROR(IF(ISTEXT(LA$5)=FALSE,(INDEX(BCR!$1:$1048576,MATCH('Estadísticas BCR'!LA$5,BCR!$A:$A,0),MATCH('Estadísticas BCR'!$B45,BCR!$1:$1,0))),AVERAGE(KO45:KZ45)),"")</f>
        <v>44.4444444444444</v>
      </c>
      <c r="LB45" s="59">
        <f>+IFERROR(IF(ISTEXT(LB$5)=FALSE,(INDEX(BCR!$1:$1048576,MATCH('Estadísticas BCR'!LB$5,BCR!$A:$A,0),MATCH('Estadísticas BCR'!$B45,BCR!$1:$1,0))),AVERAGE(KP45:LA45)),"")</f>
        <v>50</v>
      </c>
      <c r="LC45" s="60">
        <f>+IFERROR(IF(ISTEXT(LC$5)=FALSE,(INDEX(BCR!$1:$1048576,MATCH('Estadísticas BCR'!LC$5,BCR!$A:$A,0),MATCH('Estadísticas BCR'!$B45,BCR!$1:$1,0))),AVERAGE(KQ45:LB45)),"")</f>
        <v>41.147831714782178</v>
      </c>
      <c r="LD45" s="59">
        <f>+IFERROR(IF(ISTEXT(LD$5)=FALSE,(INDEX(BCR!$1:$1048576,MATCH('Estadísticas BCR'!LD$5,BCR!$A:$A,0),MATCH('Estadísticas BCR'!$B45,BCR!$1:$1,0))),AVERAGE(KR45:LC45)),"")</f>
        <v>47.619047619047599</v>
      </c>
      <c r="LE45" s="59">
        <f>+IFERROR(IF(ISTEXT(LE$5)=FALSE,(INDEX(BCR!$1:$1048576,MATCH('Estadísticas BCR'!LE$5,BCR!$A:$A,0),MATCH('Estadísticas BCR'!$B45,BCR!$1:$1,0))),AVERAGE(KS45:LD45)),"")</f>
        <v>50</v>
      </c>
      <c r="LF45" s="59">
        <f>+IFERROR(IF(ISTEXT(LF$5)=FALSE,(INDEX(BCR!$1:$1048576,MATCH('Estadísticas BCR'!LF$5,BCR!$A:$A,0),MATCH('Estadísticas BCR'!$B45,BCR!$1:$1,0))),AVERAGE(KT45:LE45)),"")</f>
        <v>50</v>
      </c>
      <c r="LG45" s="59">
        <f>+IFERROR(IF(ISTEXT(LG$5)=FALSE,(INDEX(BCR!$1:$1048576,MATCH('Estadísticas BCR'!LG$5,BCR!$A:$A,0),MATCH('Estadísticas BCR'!$B45,BCR!$1:$1,0))),AVERAGE(KU45:LF45)),"")</f>
        <v>50</v>
      </c>
      <c r="LH45" s="59">
        <f>+IFERROR(IF(ISTEXT(LH$5)=FALSE,(INDEX(BCR!$1:$1048576,MATCH('Estadísticas BCR'!LH$5,BCR!$A:$A,0),MATCH('Estadísticas BCR'!$B45,BCR!$1:$1,0))),AVERAGE(KV45:LG45)),"")</f>
        <v>55.5555555555556</v>
      </c>
      <c r="LI45" s="59">
        <f>+IFERROR(IF(ISTEXT(LI$5)=FALSE,(INDEX(BCR!$1:$1048576,MATCH('Estadísticas BCR'!LI$5,BCR!$A:$A,0),MATCH('Estadísticas BCR'!$B45,BCR!$1:$1,0))),AVERAGE(KW45:LH45)),"")</f>
        <v>52.380952380952401</v>
      </c>
      <c r="LJ45" s="59">
        <f>+IFERROR(IF(ISTEXT(LJ$5)=FALSE,(INDEX(BCR!$1:$1048576,MATCH('Estadísticas BCR'!LJ$5,BCR!$A:$A,0),MATCH('Estadísticas BCR'!$B45,BCR!$1:$1,0))),AVERAGE(KX45:LI45)),"")</f>
        <v>52.380952380952401</v>
      </c>
      <c r="LK45" s="59">
        <f>+IFERROR(IF(ISTEXT(LK$5)=FALSE,(INDEX(BCR!$1:$1048576,MATCH('Estadísticas BCR'!LK$5,BCR!$A:$A,0),MATCH('Estadísticas BCR'!$B45,BCR!$1:$1,0))),AVERAGE(KY45:LJ45)),"")</f>
        <v>52.5</v>
      </c>
      <c r="LL45" s="59">
        <f>+IFERROR(IF(ISTEXT(LL$5)=FALSE,(INDEX(BCR!$1:$1048576,MATCH('Estadísticas BCR'!LL$5,BCR!$A:$A,0),MATCH('Estadísticas BCR'!$B45,BCR!$1:$1,0))),AVERAGE(KZ45:LK45)),"")</f>
        <v>52.631578947368403</v>
      </c>
      <c r="LM45" s="59">
        <f>+IFERROR(IF(ISTEXT(LM$5)=FALSE,(INDEX(BCR!$1:$1048576,MATCH('Estadísticas BCR'!LM$5,BCR!$A:$A,0),MATCH('Estadísticas BCR'!$B45,BCR!$1:$1,0))),AVERAGE(LA45:LL45)),"")</f>
        <v>52.5</v>
      </c>
      <c r="LN45" s="59">
        <f>+IFERROR(IF(ISTEXT(LN$5)=FALSE,(INDEX(BCR!$1:$1048576,MATCH('Estadísticas BCR'!LN$5,BCR!$A:$A,0),MATCH('Estadísticas BCR'!$B45,BCR!$1:$1,0))),AVERAGE(LB45:LM45)),"")</f>
        <v>50</v>
      </c>
      <c r="LO45" s="59">
        <f>+IFERROR(IF(ISTEXT(LO$5)=FALSE,(INDEX(BCR!$1:$1048576,MATCH('Estadísticas BCR'!LO$5,BCR!$A:$A,0),MATCH('Estadísticas BCR'!$B45,BCR!$1:$1,0))),AVERAGE(LC45:LN45)),"")</f>
        <v>57.5</v>
      </c>
      <c r="LP45" s="60">
        <f>+IFERROR(IF(ISTEXT(LP$5)=FALSE,(INDEX(BCR!$1:$1048576,MATCH('Estadísticas BCR'!LP$5,BCR!$A:$A,0),MATCH('Estadísticas BCR'!$B45,BCR!$1:$1,0))),AVERAGE(LD45:LO45)),"")</f>
        <v>51.922340573656363</v>
      </c>
      <c r="LQ45" s="59">
        <f>+IFERROR(IF(ISTEXT(LQ$5)=FALSE,(INDEX(BCR!$1:$1048576,MATCH('Estadísticas BCR'!LQ$5,BCR!$A:$A,0),MATCH('Estadísticas BCR'!$B45,BCR!$1:$1,0))),AVERAGE(LE45:LP45)),"")</f>
        <v>57.894736842105303</v>
      </c>
      <c r="LR45" s="59">
        <f>+IFERROR(IF(ISTEXT(LR$5)=FALSE,(INDEX(BCR!$1:$1048576,MATCH('Estadísticas BCR'!LR$5,BCR!$A:$A,0),MATCH('Estadísticas BCR'!$B45,BCR!$1:$1,0))),AVERAGE(LF45:LQ45)),"")</f>
        <v>47.2222222222222</v>
      </c>
      <c r="LS45" s="59">
        <f>+IFERROR(IF(ISTEXT(LS$5)=FALSE,(INDEX(BCR!$1:$1048576,MATCH('Estadísticas BCR'!LS$5,BCR!$A:$A,0),MATCH('Estadísticas BCR'!$B45,BCR!$1:$1,0))),AVERAGE(LG45:LR45)),"")</f>
        <v>45</v>
      </c>
      <c r="LT45" s="59">
        <f>+IFERROR(IF(ISTEXT(LT$5)=FALSE,(INDEX(BCR!$1:$1048576,MATCH('Estadísticas BCR'!LT$5,BCR!$A:$A,0),MATCH('Estadísticas BCR'!$B45,BCR!$1:$1,0))),AVERAGE(LH45:LS45)),"")</f>
        <v>45.238095238095198</v>
      </c>
      <c r="LU45" s="59">
        <f>+IFERROR(IF(ISTEXT(LU$5)=FALSE,(INDEX(BCR!$1:$1048576,MATCH('Estadísticas BCR'!LU$5,BCR!$A:$A,0),MATCH('Estadísticas BCR'!$B45,BCR!$1:$1,0))),AVERAGE(LI45:LT45)),"")</f>
        <v>50</v>
      </c>
      <c r="LV45" s="59">
        <f>+IFERROR(IF(ISTEXT(LV$5)=FALSE,(INDEX(BCR!$1:$1048576,MATCH('Estadísticas BCR'!LV$5,BCR!$A:$A,0),MATCH('Estadísticas BCR'!$B45,BCR!$1:$1,0))),AVERAGE(LJ45:LU45)),"")</f>
        <v>45.238095238095198</v>
      </c>
      <c r="LW45" s="59">
        <f>+IFERROR(IF(ISTEXT(LW$5)=FALSE,(INDEX(BCR!$1:$1048576,MATCH('Estadísticas BCR'!LW$5,BCR!$A:$A,0),MATCH('Estadísticas BCR'!$B45,BCR!$1:$1,0))),AVERAGE(LK45:LV45)),"")</f>
        <v>50</v>
      </c>
      <c r="LX45" s="59">
        <f>+IFERROR(IF(ISTEXT(LX$5)=FALSE,(INDEX(BCR!$1:$1048576,MATCH('Estadísticas BCR'!LX$5,BCR!$A:$A,0),MATCH('Estadísticas BCR'!$B45,BCR!$1:$1,0))),AVERAGE(LL45:LW45)),"")</f>
        <v>52.272727272727302</v>
      </c>
      <c r="LY45" s="59">
        <f>+IFERROR(IF(ISTEXT(LY$5)=FALSE,(INDEX(BCR!$1:$1048576,MATCH('Estadísticas BCR'!LY$5,BCR!$A:$A,0),MATCH('Estadísticas BCR'!$B45,BCR!$1:$1,0))),AVERAGE(LM45:LX45)),"")</f>
        <v>57.142857142857103</v>
      </c>
      <c r="LZ45" s="59">
        <f>+IFERROR(IF(ISTEXT(LZ$5)=FALSE,(INDEX(BCR!$1:$1048576,MATCH('Estadísticas BCR'!LZ$5,BCR!$A:$A,0),MATCH('Estadísticas BCR'!$B45,BCR!$1:$1,0))),AVERAGE(LN45:LY45)),"")</f>
        <v>52.380952380952401</v>
      </c>
      <c r="MA45" s="59">
        <f>+IFERROR(IF(ISTEXT(MA$5)=FALSE,(INDEX(BCR!$1:$1048576,MATCH('Estadísticas BCR'!MA$5,BCR!$A:$A,0),MATCH('Estadísticas BCR'!$B45,BCR!$1:$1,0))),AVERAGE(LO45:LZ45)),"")</f>
        <v>50</v>
      </c>
      <c r="MB45" s="59">
        <f>+IFERROR(IF(ISTEXT(MB$5)=FALSE,(INDEX(BCR!$1:$1048576,MATCH('Estadísticas BCR'!MB$5,BCR!$A:$A,0),MATCH('Estadísticas BCR'!$B45,BCR!$1:$1,0))),AVERAGE(LP45:MA45)),"")</f>
        <v>52.380952380952401</v>
      </c>
      <c r="MC45" s="60">
        <f>+IFERROR(IF(ISTEXT(MC$5)=FALSE,(INDEX(BCR!$1:$1048576,MATCH('Estadísticas BCR'!MC$5,BCR!$A:$A,0),MATCH('Estadísticas BCR'!$B45,BCR!$1:$1,0))),AVERAGE(LQ45:MB45)),"")</f>
        <v>50.397553226500584</v>
      </c>
      <c r="MD45" s="59">
        <f>+IFERROR(IF(ISTEXT(MD$5)=FALSE,(INDEX(BCR!$1:$1048576,MATCH('Estadísticas BCR'!MD$5,BCR!$A:$A,0),MATCH('Estadísticas BCR'!$B45,BCR!$1:$1,0))),AVERAGE(LR45:MC45)),"")</f>
        <v>60</v>
      </c>
      <c r="ME45" s="59">
        <f>+IFERROR(IF(ISTEXT(ME$5)=FALSE,(INDEX(BCR!$1:$1048576,MATCH('Estadísticas BCR'!ME$5,BCR!$A:$A,0),MATCH('Estadísticas BCR'!$B45,BCR!$1:$1,0))),AVERAGE(LS45:MD45)),"")</f>
        <v>52.631578947368403</v>
      </c>
      <c r="MF45" s="59">
        <f>+IFERROR(IF(ISTEXT(MF$5)=FALSE,(INDEX(BCR!$1:$1048576,MATCH('Estadísticas BCR'!MF$5,BCR!$A:$A,0),MATCH('Estadísticas BCR'!$B45,BCR!$1:$1,0))),AVERAGE(LT45:ME45)),"")</f>
        <v>50</v>
      </c>
      <c r="MG45" s="59" t="str">
        <f>+IFERROR(IF(ISTEXT(MG$5)=FALSE,(INDEX(BCR!$1:$1048576,MATCH('Estadísticas BCR'!MG$5,BCR!$A:$A,0),MATCH('Estadísticas BCR'!$B45,BCR!$1:$1,0))),AVERAGE(LU45:MF45)),"")</f>
        <v/>
      </c>
      <c r="MH45" s="59" t="str">
        <f>+IFERROR(IF(ISTEXT(MH$5)=FALSE,(INDEX(BCR!$1:$1048576,MATCH('Estadísticas BCR'!MH$5,BCR!$A:$A,0),MATCH('Estadísticas BCR'!$B45,BCR!$1:$1,0))),AVERAGE(LV45:MG45)),"")</f>
        <v/>
      </c>
      <c r="MI45" s="59" t="str">
        <f>+IFERROR(IF(ISTEXT(MI$5)=FALSE,(INDEX(BCR!$1:$1048576,MATCH('Estadísticas BCR'!MI$5,BCR!$A:$A,0),MATCH('Estadísticas BCR'!$B45,BCR!$1:$1,0))),AVERAGE(LW45:MH45)),"")</f>
        <v/>
      </c>
      <c r="MJ45" s="59" t="str">
        <f>+IFERROR(IF(ISTEXT(MJ$5)=FALSE,(INDEX(BCR!$1:$1048576,MATCH('Estadísticas BCR'!MJ$5,BCR!$A:$A,0),MATCH('Estadísticas BCR'!$B45,BCR!$1:$1,0))),AVERAGE(LX45:MI45)),"")</f>
        <v/>
      </c>
      <c r="MK45" s="59" t="str">
        <f>+IFERROR(IF(ISTEXT(MK$5)=FALSE,(INDEX(BCR!$1:$1048576,MATCH('Estadísticas BCR'!MK$5,BCR!$A:$A,0),MATCH('Estadísticas BCR'!$B45,BCR!$1:$1,0))),AVERAGE(LY45:MJ45)),"")</f>
        <v/>
      </c>
      <c r="ML45" s="59" t="str">
        <f>+IFERROR(IF(ISTEXT(ML$5)=FALSE,(INDEX(BCR!$1:$1048576,MATCH('Estadísticas BCR'!ML$5,BCR!$A:$A,0),MATCH('Estadísticas BCR'!$B45,BCR!$1:$1,0))),AVERAGE(LZ45:MK45)),"")</f>
        <v/>
      </c>
      <c r="MM45" s="59" t="str">
        <f>+IFERROR(IF(ISTEXT(MM$5)=FALSE,(INDEX(BCR!$1:$1048576,MATCH('Estadísticas BCR'!MM$5,BCR!$A:$A,0),MATCH('Estadísticas BCR'!$B45,BCR!$1:$1,0))),AVERAGE(MA45:ML45)),"")</f>
        <v/>
      </c>
      <c r="MN45" s="59" t="str">
        <f>+IFERROR(IF(ISTEXT(MN$5)=FALSE,(INDEX(BCR!$1:$1048576,MATCH('Estadísticas BCR'!MN$5,BCR!$A:$A,0),MATCH('Estadísticas BCR'!$B45,BCR!$1:$1,0))),AVERAGE(MB45:MM45)),"")</f>
        <v/>
      </c>
      <c r="MO45" s="59" t="str">
        <f>+IFERROR(IF(ISTEXT(MO$5)=FALSE,(INDEX(BCR!$1:$1048576,MATCH('Estadísticas BCR'!MO$5,BCR!$A:$A,0),MATCH('Estadísticas BCR'!$B45,BCR!$1:$1,0))),AVERAGE(MC45:MN45)),"")</f>
        <v/>
      </c>
      <c r="MP45" s="60">
        <f>+IFERROR(IF(ISTEXT(MP$5)=FALSE,(INDEX(BCR!$1:$1048576,MATCH('Estadísticas BCR'!MP$5,BCR!$A:$A,0),MATCH('Estadísticas BCR'!$B45,BCR!$1:$1,0))),AVERAGE(MD45:MO45)),"")</f>
        <v>54.210526315789473</v>
      </c>
    </row>
    <row r="46" spans="1:354" s="117" customFormat="1" outlineLevel="1">
      <c r="A46" s="5"/>
      <c r="B46" s="9" t="s">
        <v>38</v>
      </c>
      <c r="C46" s="126" t="s">
        <v>289</v>
      </c>
      <c r="D46" s="104">
        <f>+IFERROR(IF(ISTEXT(D$5)=FALSE,(INDEX(BCR!$1:$1048576,MATCH('Estadísticas BCR'!D$5,BCR!$A:$A,0),MATCH('Estadísticas BCR'!$B46,BCR!$1:$1,0))),AVERAGE(#REF!)),"")</f>
        <v>0</v>
      </c>
      <c r="E46" s="104">
        <f>+IFERROR(IF(ISTEXT(E$5)=FALSE,(INDEX(BCR!$1:$1048576,MATCH('Estadísticas BCR'!E$5,BCR!$A:$A,0),MATCH('Estadísticas BCR'!$B46,BCR!$1:$1,0))),AVERAGE(#REF!)),"")</f>
        <v>0</v>
      </c>
      <c r="F46" s="104">
        <f>+IFERROR(IF(ISTEXT(F$5)=FALSE,(INDEX(BCR!$1:$1048576,MATCH('Estadísticas BCR'!F$5,BCR!$A:$A,0),MATCH('Estadísticas BCR'!$B46,BCR!$1:$1,0))),AVERAGE(#REF!)),"")</f>
        <v>0</v>
      </c>
      <c r="G46" s="104" t="str">
        <f>+IFERROR(IF(ISTEXT(G$5)=FALSE,(INDEX(BCR!$1:$1048576,MATCH('Estadísticas BCR'!G$5,BCR!$A:$A,0),MATCH('Estadísticas BCR'!$B46,BCR!$1:$1,0))),AVERAGE(#REF!)),"")</f>
        <v/>
      </c>
      <c r="H46" s="104">
        <f>+IFERROR(IF(ISTEXT(H$5)=FALSE,(INDEX(BCR!$1:$1048576,MATCH('Estadísticas BCR'!H$5,BCR!$A:$A,0),MATCH('Estadísticas BCR'!$B46,BCR!$1:$1,0))),AVERAGE(#REF!)),"")</f>
        <v>0</v>
      </c>
      <c r="I46" s="104">
        <f>+IFERROR(IF(ISTEXT(I$5)=FALSE,(INDEX(BCR!$1:$1048576,MATCH('Estadísticas BCR'!I$5,BCR!$A:$A,0),MATCH('Estadísticas BCR'!$B46,BCR!$1:$1,0))),AVERAGE(#REF!)),"")</f>
        <v>0</v>
      </c>
      <c r="J46" s="104">
        <f>+IFERROR(IF(ISTEXT(J$5)=FALSE,(INDEX(BCR!$1:$1048576,MATCH('Estadísticas BCR'!J$5,BCR!$A:$A,0),MATCH('Estadísticas BCR'!$B46,BCR!$1:$1,0))),AVERAGE(#REF!)),"")</f>
        <v>0</v>
      </c>
      <c r="K46" s="104">
        <f>+IFERROR(IF(ISTEXT(K$5)=FALSE,(INDEX(BCR!$1:$1048576,MATCH('Estadísticas BCR'!K$5,BCR!$A:$A,0),MATCH('Estadísticas BCR'!$B46,BCR!$1:$1,0))),AVERAGE(#REF!)),"")</f>
        <v>0</v>
      </c>
      <c r="L46" s="104">
        <f>+IFERROR(IF(ISTEXT(L$5)=FALSE,(INDEX(BCR!$1:$1048576,MATCH('Estadísticas BCR'!L$5,BCR!$A:$A,0),MATCH('Estadísticas BCR'!$B46,BCR!$1:$1,0))),AVERAGE(#REF!)),"")</f>
        <v>0</v>
      </c>
      <c r="M46" s="104">
        <f>+IFERROR(IF(ISTEXT(M$5)=FALSE,(INDEX(BCR!$1:$1048576,MATCH('Estadísticas BCR'!M$5,BCR!$A:$A,0),MATCH('Estadísticas BCR'!$B46,BCR!$1:$1,0))),AVERAGE(#REF!)),"")</f>
        <v>0</v>
      </c>
      <c r="N46" s="104">
        <f>+IFERROR(IF(ISTEXT(N$5)=FALSE,(INDEX(BCR!$1:$1048576,MATCH('Estadísticas BCR'!N$5,BCR!$A:$A,0),MATCH('Estadísticas BCR'!$B46,BCR!$1:$1,0))),AVERAGE(#REF!)),"")</f>
        <v>0</v>
      </c>
      <c r="O46" s="104">
        <f>+IFERROR(IF(ISTEXT(O$5)=FALSE,(INDEX(BCR!$1:$1048576,MATCH('Estadísticas BCR'!O$5,BCR!$A:$A,0),MATCH('Estadísticas BCR'!$B46,BCR!$1:$1,0))),AVERAGE(#REF!)),"")</f>
        <v>0</v>
      </c>
      <c r="P46" s="60">
        <f>+IFERROR(IF(ISTEXT(P$5)=FALSE,(INDEX(BCR!$1:$1048576,MATCH('Estadísticas BCR'!P$5,BCR!$A:$A,0),MATCH('Estadísticas BCR'!$B46,BCR!$1:$1,0))),AVERAGE(D46:O46)),"")</f>
        <v>0</v>
      </c>
      <c r="Q46" s="104">
        <f>+IFERROR(IF(ISTEXT(Q$5)=FALSE,(INDEX(BCR!$1:$1048576,MATCH('Estadísticas BCR'!Q$5,BCR!$A:$A,0),MATCH('Estadísticas BCR'!$B46,BCR!$1:$1,0))),AVERAGE(#REF!)),"")</f>
        <v>0</v>
      </c>
      <c r="R46" s="104">
        <f>+IFERROR(IF(ISTEXT(R$5)=FALSE,(INDEX(BCR!$1:$1048576,MATCH('Estadísticas BCR'!R$5,BCR!$A:$A,0),MATCH('Estadísticas BCR'!$B46,BCR!$1:$1,0))),AVERAGE(#REF!)),"")</f>
        <v>0</v>
      </c>
      <c r="S46" s="104">
        <f>+IFERROR(IF(ISTEXT(S$5)=FALSE,(INDEX(BCR!$1:$1048576,MATCH('Estadísticas BCR'!S$5,BCR!$A:$A,0),MATCH('Estadísticas BCR'!$B46,BCR!$1:$1,0))),AVERAGE(#REF!)),"")</f>
        <v>0</v>
      </c>
      <c r="T46" s="104">
        <f>+IFERROR(IF(ISTEXT(T$5)=FALSE,(INDEX(BCR!$1:$1048576,MATCH('Estadísticas BCR'!T$5,BCR!$A:$A,0),MATCH('Estadísticas BCR'!$B46,BCR!$1:$1,0))),AVERAGE(#REF!)),"")</f>
        <v>0</v>
      </c>
      <c r="U46" s="104">
        <f>+IFERROR(IF(ISTEXT(U$5)=FALSE,(INDEX(BCR!$1:$1048576,MATCH('Estadísticas BCR'!U$5,BCR!$A:$A,0),MATCH('Estadísticas BCR'!$B46,BCR!$1:$1,0))),AVERAGE(#REF!)),"")</f>
        <v>0</v>
      </c>
      <c r="V46" s="104">
        <f>+IFERROR(IF(ISTEXT(V$5)=FALSE,(INDEX(BCR!$1:$1048576,MATCH('Estadísticas BCR'!V$5,BCR!$A:$A,0),MATCH('Estadísticas BCR'!$B46,BCR!$1:$1,0))),AVERAGE(#REF!)),"")</f>
        <v>0</v>
      </c>
      <c r="W46" s="104">
        <f>+IFERROR(IF(ISTEXT(W$5)=FALSE,(INDEX(BCR!$1:$1048576,MATCH('Estadísticas BCR'!W$5,BCR!$A:$A,0),MATCH('Estadísticas BCR'!$B46,BCR!$1:$1,0))),AVERAGE(#REF!)),"")</f>
        <v>0</v>
      </c>
      <c r="X46" s="104">
        <f>+IFERROR(IF(ISTEXT(X$5)=FALSE,(INDEX(BCR!$1:$1048576,MATCH('Estadísticas BCR'!X$5,BCR!$A:$A,0),MATCH('Estadísticas BCR'!$B46,BCR!$1:$1,0))),AVERAGE(#REF!)),"")</f>
        <v>0</v>
      </c>
      <c r="Y46" s="104">
        <f>+IFERROR(IF(ISTEXT(Y$5)=FALSE,(INDEX(BCR!$1:$1048576,MATCH('Estadísticas BCR'!Y$5,BCR!$A:$A,0),MATCH('Estadísticas BCR'!$B46,BCR!$1:$1,0))),AVERAGE(#REF!)),"")</f>
        <v>0</v>
      </c>
      <c r="Z46" s="104">
        <f>+IFERROR(IF(ISTEXT(Z$5)=FALSE,(INDEX(BCR!$1:$1048576,MATCH('Estadísticas BCR'!Z$5,BCR!$A:$A,0),MATCH('Estadísticas BCR'!$B46,BCR!$1:$1,0))),AVERAGE(#REF!)),"")</f>
        <v>0</v>
      </c>
      <c r="AA46" s="104">
        <f>+IFERROR(IF(ISTEXT(AA$5)=FALSE,(INDEX(BCR!$1:$1048576,MATCH('Estadísticas BCR'!AA$5,BCR!$A:$A,0),MATCH('Estadísticas BCR'!$B46,BCR!$1:$1,0))),AVERAGE(#REF!)),"")</f>
        <v>0</v>
      </c>
      <c r="AB46" s="104">
        <f>+IFERROR(IF(ISTEXT(AB$5)=FALSE,(INDEX(BCR!$1:$1048576,MATCH('Estadísticas BCR'!AB$5,BCR!$A:$A,0),MATCH('Estadísticas BCR'!$B46,BCR!$1:$1,0))),AVERAGE(#REF!)),"")</f>
        <v>0</v>
      </c>
      <c r="AC46" s="60">
        <f>+IFERROR(IF(ISTEXT(AC$5)=FALSE,(INDEX(BCR!$1:$1048576,MATCH('Estadísticas BCR'!AC$5,BCR!$A:$A,0),MATCH('Estadísticas BCR'!$B46,BCR!$1:$1,0))),AVERAGE(Q46:AB46)),"")</f>
        <v>0</v>
      </c>
      <c r="AD46" s="59">
        <f>+IFERROR(IF(ISTEXT(AD$5)=FALSE,(INDEX(BCR!$1:$1048576,MATCH('Estadísticas BCR'!AD$5,BCR!$A:$A,0),MATCH('Estadísticas BCR'!$B46,BCR!$1:$1,0))),AVERAGE(#REF!)),"")</f>
        <v>0</v>
      </c>
      <c r="AE46" s="59">
        <f>+IFERROR(IF(ISTEXT(AE$5)=FALSE,(INDEX(BCR!$1:$1048576,MATCH('Estadísticas BCR'!AE$5,BCR!$A:$A,0),MATCH('Estadísticas BCR'!$B46,BCR!$1:$1,0))),AVERAGE(#REF!)),"")</f>
        <v>0</v>
      </c>
      <c r="AF46" s="59">
        <f>+IFERROR(IF(ISTEXT(AF$5)=FALSE,(INDEX(BCR!$1:$1048576,MATCH('Estadísticas BCR'!AF$5,BCR!$A:$A,0),MATCH('Estadísticas BCR'!$B46,BCR!$1:$1,0))),AVERAGE(#REF!)),"")</f>
        <v>0</v>
      </c>
      <c r="AG46" s="59">
        <f>+IFERROR(IF(ISTEXT(AG$5)=FALSE,(INDEX(BCR!$1:$1048576,MATCH('Estadísticas BCR'!AG$5,BCR!$A:$A,0),MATCH('Estadísticas BCR'!$B46,BCR!$1:$1,0))),AVERAGE(#REF!)),"")</f>
        <v>0</v>
      </c>
      <c r="AH46" s="59">
        <f>+IFERROR(IF(ISTEXT(AH$5)=FALSE,(INDEX(BCR!$1:$1048576,MATCH('Estadísticas BCR'!AH$5,BCR!$A:$A,0),MATCH('Estadísticas BCR'!$B46,BCR!$1:$1,0))),AVERAGE(#REF!)),"")</f>
        <v>0</v>
      </c>
      <c r="AI46" s="59">
        <f>+IFERROR(IF(ISTEXT(AI$5)=FALSE,(INDEX(BCR!$1:$1048576,MATCH('Estadísticas BCR'!AI$5,BCR!$A:$A,0),MATCH('Estadísticas BCR'!$B46,BCR!$1:$1,0))),AVERAGE(#REF!)),"")</f>
        <v>0</v>
      </c>
      <c r="AJ46" s="59">
        <f>+IFERROR(IF(ISTEXT(AJ$5)=FALSE,(INDEX(BCR!$1:$1048576,MATCH('Estadísticas BCR'!AJ$5,BCR!$A:$A,0),MATCH('Estadísticas BCR'!$B46,BCR!$1:$1,0))),AVERAGE(#REF!)),"")</f>
        <v>0</v>
      </c>
      <c r="AK46" s="59">
        <f>+IFERROR(IF(ISTEXT(AK$5)=FALSE,(INDEX(BCR!$1:$1048576,MATCH('Estadísticas BCR'!AK$5,BCR!$A:$A,0),MATCH('Estadísticas BCR'!$B46,BCR!$1:$1,0))),AVERAGE(#REF!)),"")</f>
        <v>0</v>
      </c>
      <c r="AL46" s="59">
        <f>+IFERROR(IF(ISTEXT(AL$5)=FALSE,(INDEX(BCR!$1:$1048576,MATCH('Estadísticas BCR'!AL$5,BCR!$A:$A,0),MATCH('Estadísticas BCR'!$B46,BCR!$1:$1,0))),AVERAGE(#REF!)),"")</f>
        <v>0</v>
      </c>
      <c r="AM46" s="59">
        <f>+IFERROR(IF(ISTEXT(AM$5)=FALSE,(INDEX(BCR!$1:$1048576,MATCH('Estadísticas BCR'!AM$5,BCR!$A:$A,0),MATCH('Estadísticas BCR'!$B46,BCR!$1:$1,0))),AVERAGE(#REF!)),"")</f>
        <v>0</v>
      </c>
      <c r="AN46" s="59">
        <f>+IFERROR(IF(ISTEXT(AN$5)=FALSE,(INDEX(BCR!$1:$1048576,MATCH('Estadísticas BCR'!AN$5,BCR!$A:$A,0),MATCH('Estadísticas BCR'!$B46,BCR!$1:$1,0))),AVERAGE(#REF!)),"")</f>
        <v>0</v>
      </c>
      <c r="AO46" s="59">
        <f>+IFERROR(IF(ISTEXT(AO$5)=FALSE,(INDEX(BCR!$1:$1048576,MATCH('Estadísticas BCR'!AO$5,BCR!$A:$A,0),MATCH('Estadísticas BCR'!$B46,BCR!$1:$1,0))),AVERAGE(#REF!)),"")</f>
        <v>0</v>
      </c>
      <c r="AP46" s="60">
        <f>+IFERROR(IF(ISTEXT(AP$5)=FALSE,(INDEX(BCR!$1:$1048576,MATCH('Estadísticas BCR'!AP$5,BCR!$A:$A,0),MATCH('Estadísticas BCR'!$B46,BCR!$1:$1,0))),AVERAGE(AD46:AO46)),"")</f>
        <v>0</v>
      </c>
      <c r="AQ46" s="59">
        <f>+IFERROR(IF(ISTEXT(AQ$5)=FALSE,(INDEX(BCR!$1:$1048576,MATCH('Estadísticas BCR'!AQ$5,BCR!$A:$A,0),MATCH('Estadísticas BCR'!$B46,BCR!$1:$1,0))),AVERAGE(#REF!)),"")</f>
        <v>0</v>
      </c>
      <c r="AR46" s="59">
        <f>+IFERROR(IF(ISTEXT(AR$5)=FALSE,(INDEX(BCR!$1:$1048576,MATCH('Estadísticas BCR'!AR$5,BCR!$A:$A,0),MATCH('Estadísticas BCR'!$B46,BCR!$1:$1,0))),AVERAGE(#REF!)),"")</f>
        <v>0</v>
      </c>
      <c r="AS46" s="59">
        <f>+IFERROR(IF(ISTEXT(AS$5)=FALSE,(INDEX(BCR!$1:$1048576,MATCH('Estadísticas BCR'!AS$5,BCR!$A:$A,0),MATCH('Estadísticas BCR'!$B46,BCR!$1:$1,0))),AVERAGE(#REF!)),"")</f>
        <v>0</v>
      </c>
      <c r="AT46" s="59">
        <f>+IFERROR(IF(ISTEXT(AT$5)=FALSE,(INDEX(BCR!$1:$1048576,MATCH('Estadísticas BCR'!AT$5,BCR!$A:$A,0),MATCH('Estadísticas BCR'!$B46,BCR!$1:$1,0))),AVERAGE(#REF!)),"")</f>
        <v>0</v>
      </c>
      <c r="AU46" s="59">
        <f>+IFERROR(IF(ISTEXT(AU$5)=FALSE,(INDEX(BCR!$1:$1048576,MATCH('Estadísticas BCR'!AU$5,BCR!$A:$A,0),MATCH('Estadísticas BCR'!$B46,BCR!$1:$1,0))),AVERAGE(#REF!)),"")</f>
        <v>0</v>
      </c>
      <c r="AV46" s="59">
        <f>+IFERROR(IF(ISTEXT(AV$5)=FALSE,(INDEX(BCR!$1:$1048576,MATCH('Estadísticas BCR'!AV$5,BCR!$A:$A,0),MATCH('Estadísticas BCR'!$B46,BCR!$1:$1,0))),AVERAGE(#REF!)),"")</f>
        <v>0</v>
      </c>
      <c r="AW46" s="59">
        <f>+IFERROR(IF(ISTEXT(AW$5)=FALSE,(INDEX(BCR!$1:$1048576,MATCH('Estadísticas BCR'!AW$5,BCR!$A:$A,0),MATCH('Estadísticas BCR'!$B46,BCR!$1:$1,0))),AVERAGE(#REF!)),"")</f>
        <v>0</v>
      </c>
      <c r="AX46" s="59">
        <f>+IFERROR(IF(ISTEXT(AX$5)=FALSE,(INDEX(BCR!$1:$1048576,MATCH('Estadísticas BCR'!AX$5,BCR!$A:$A,0),MATCH('Estadísticas BCR'!$B46,BCR!$1:$1,0))),AVERAGE(#REF!)),"")</f>
        <v>0</v>
      </c>
      <c r="AY46" s="59">
        <f>+IFERROR(IF(ISTEXT(AY$5)=FALSE,(INDEX(BCR!$1:$1048576,MATCH('Estadísticas BCR'!AY$5,BCR!$A:$A,0),MATCH('Estadísticas BCR'!$B46,BCR!$1:$1,0))),AVERAGE(#REF!)),"")</f>
        <v>0</v>
      </c>
      <c r="AZ46" s="59">
        <f>+IFERROR(IF(ISTEXT(AZ$5)=FALSE,(INDEX(BCR!$1:$1048576,MATCH('Estadísticas BCR'!AZ$5,BCR!$A:$A,0),MATCH('Estadísticas BCR'!$B46,BCR!$1:$1,0))),AVERAGE(#REF!)),"")</f>
        <v>0</v>
      </c>
      <c r="BA46" s="59">
        <f>+IFERROR(IF(ISTEXT(BA$5)=FALSE,(INDEX(BCR!$1:$1048576,MATCH('Estadísticas BCR'!BA$5,BCR!$A:$A,0),MATCH('Estadísticas BCR'!$B46,BCR!$1:$1,0))),AVERAGE(#REF!)),"")</f>
        <v>0</v>
      </c>
      <c r="BB46" s="59">
        <f>+IFERROR(IF(ISTEXT(BB$5)=FALSE,(INDEX(BCR!$1:$1048576,MATCH('Estadísticas BCR'!BB$5,BCR!$A:$A,0),MATCH('Estadísticas BCR'!$B46,BCR!$1:$1,0))),AVERAGE(#REF!)),"")</f>
        <v>0</v>
      </c>
      <c r="BC46" s="60">
        <f>+IFERROR(IF(ISTEXT(BC$5)=FALSE,(INDEX(BCR!$1:$1048576,MATCH('Estadísticas BCR'!BC$5,BCR!$A:$A,0),MATCH('Estadísticas BCR'!$B46,BCR!$1:$1,0))),AVERAGE(AQ46:BB46)),"")</f>
        <v>0</v>
      </c>
      <c r="BD46" s="59">
        <f>+IFERROR(IF(ISTEXT(BD$5)=FALSE,(INDEX(BCR!$1:$1048576,MATCH('Estadísticas BCR'!BD$5,BCR!$A:$A,0),MATCH('Estadísticas BCR'!$B46,BCR!$1:$1,0))),AVERAGE(#REF!)),"")</f>
        <v>0</v>
      </c>
      <c r="BE46" s="59">
        <f>+IFERROR(IF(ISTEXT(BE$5)=FALSE,(INDEX(BCR!$1:$1048576,MATCH('Estadísticas BCR'!BE$5,BCR!$A:$A,0),MATCH('Estadísticas BCR'!$B46,BCR!$1:$1,0))),AVERAGE(#REF!)),"")</f>
        <v>0</v>
      </c>
      <c r="BF46" s="59">
        <f>+IFERROR(IF(ISTEXT(BF$5)=FALSE,(INDEX(BCR!$1:$1048576,MATCH('Estadísticas BCR'!BF$5,BCR!$A:$A,0),MATCH('Estadísticas BCR'!$B46,BCR!$1:$1,0))),AVERAGE(#REF!)),"")</f>
        <v>0</v>
      </c>
      <c r="BG46" s="59">
        <f>+IFERROR(IF(ISTEXT(BG$5)=FALSE,(INDEX(BCR!$1:$1048576,MATCH('Estadísticas BCR'!BG$5,BCR!$A:$A,0),MATCH('Estadísticas BCR'!$B46,BCR!$1:$1,0))),AVERAGE(#REF!)),"")</f>
        <v>0</v>
      </c>
      <c r="BH46" s="59">
        <f>+IFERROR(IF(ISTEXT(BH$5)=FALSE,(INDEX(BCR!$1:$1048576,MATCH('Estadísticas BCR'!BH$5,BCR!$A:$A,0),MATCH('Estadísticas BCR'!$B46,BCR!$1:$1,0))),AVERAGE(#REF!)),"")</f>
        <v>0</v>
      </c>
      <c r="BI46" s="59">
        <f>+IFERROR(IF(ISTEXT(BI$5)=FALSE,(INDEX(BCR!$1:$1048576,MATCH('Estadísticas BCR'!BI$5,BCR!$A:$A,0),MATCH('Estadísticas BCR'!$B46,BCR!$1:$1,0))),AVERAGE(#REF!)),"")</f>
        <v>0</v>
      </c>
      <c r="BJ46" s="59">
        <f>+IFERROR(IF(ISTEXT(BJ$5)=FALSE,(INDEX(BCR!$1:$1048576,MATCH('Estadísticas BCR'!BJ$5,BCR!$A:$A,0),MATCH('Estadísticas BCR'!$B46,BCR!$1:$1,0))),AVERAGE(#REF!)),"")</f>
        <v>0</v>
      </c>
      <c r="BK46" s="59">
        <f>+IFERROR(IF(ISTEXT(BK$5)=FALSE,(INDEX(BCR!$1:$1048576,MATCH('Estadísticas BCR'!BK$5,BCR!$A:$A,0),MATCH('Estadísticas BCR'!$B46,BCR!$1:$1,0))),AVERAGE(#REF!)),"")</f>
        <v>0</v>
      </c>
      <c r="BL46" s="59">
        <f>+IFERROR(IF(ISTEXT(BL$5)=FALSE,(INDEX(BCR!$1:$1048576,MATCH('Estadísticas BCR'!BL$5,BCR!$A:$A,0),MATCH('Estadísticas BCR'!$B46,BCR!$1:$1,0))),AVERAGE(#REF!)),"")</f>
        <v>0</v>
      </c>
      <c r="BM46" s="59">
        <f>+IFERROR(IF(ISTEXT(BM$5)=FALSE,(INDEX(BCR!$1:$1048576,MATCH('Estadísticas BCR'!BM$5,BCR!$A:$A,0),MATCH('Estadísticas BCR'!$B46,BCR!$1:$1,0))),AVERAGE(#REF!)),"")</f>
        <v>0</v>
      </c>
      <c r="BN46" s="59">
        <f>+IFERROR(IF(ISTEXT(BN$5)=FALSE,(INDEX(BCR!$1:$1048576,MATCH('Estadísticas BCR'!BN$5,BCR!$A:$A,0),MATCH('Estadísticas BCR'!$B46,BCR!$1:$1,0))),AVERAGE(#REF!)),"")</f>
        <v>0</v>
      </c>
      <c r="BO46" s="59">
        <f>+IFERROR(IF(ISTEXT(BO$5)=FALSE,(INDEX(BCR!$1:$1048576,MATCH('Estadísticas BCR'!BO$5,BCR!$A:$A,0),MATCH('Estadísticas BCR'!$B46,BCR!$1:$1,0))),AVERAGE(#REF!)),"")</f>
        <v>0</v>
      </c>
      <c r="BP46" s="60">
        <f>+IFERROR(IF(ISTEXT(BP$5)=FALSE,(INDEX(BCR!$1:$1048576,MATCH('Estadísticas BCR'!BP$5,BCR!$A:$A,0),MATCH('Estadísticas BCR'!$B46,BCR!$1:$1,0))),AVERAGE(BD46:BO46)),"")</f>
        <v>0</v>
      </c>
      <c r="BQ46" s="59">
        <f>+IFERROR(IF(ISTEXT(BQ$5)=FALSE,(INDEX(BCR!$1:$1048576,MATCH('Estadísticas BCR'!BQ$5,BCR!$A:$A,0),MATCH('Estadísticas BCR'!$B46,BCR!$1:$1,0))),AVERAGE(#REF!)),"")</f>
        <v>0</v>
      </c>
      <c r="BR46" s="59">
        <f>+IFERROR(IF(ISTEXT(BR$5)=FALSE,(INDEX(BCR!$1:$1048576,MATCH('Estadísticas BCR'!BR$5,BCR!$A:$A,0),MATCH('Estadísticas BCR'!$B46,BCR!$1:$1,0))),AVERAGE(#REF!)),"")</f>
        <v>0</v>
      </c>
      <c r="BS46" s="59">
        <f>+IFERROR(IF(ISTEXT(BS$5)=FALSE,(INDEX(BCR!$1:$1048576,MATCH('Estadísticas BCR'!BS$5,BCR!$A:$A,0),MATCH('Estadísticas BCR'!$B46,BCR!$1:$1,0))),AVERAGE(#REF!)),"")</f>
        <v>0</v>
      </c>
      <c r="BT46" s="59">
        <f>+IFERROR(IF(ISTEXT(BT$5)=FALSE,(INDEX(BCR!$1:$1048576,MATCH('Estadísticas BCR'!BT$5,BCR!$A:$A,0),MATCH('Estadísticas BCR'!$B46,BCR!$1:$1,0))),AVERAGE(#REF!)),"")</f>
        <v>0</v>
      </c>
      <c r="BU46" s="59">
        <f>+IFERROR(IF(ISTEXT(BU$5)=FALSE,(INDEX(BCR!$1:$1048576,MATCH('Estadísticas BCR'!BU$5,BCR!$A:$A,0),MATCH('Estadísticas BCR'!$B46,BCR!$1:$1,0))),AVERAGE(#REF!)),"")</f>
        <v>0</v>
      </c>
      <c r="BV46" s="59">
        <f>+IFERROR(IF(ISTEXT(BV$5)=FALSE,(INDEX(BCR!$1:$1048576,MATCH('Estadísticas BCR'!BV$5,BCR!$A:$A,0),MATCH('Estadísticas BCR'!$B46,BCR!$1:$1,0))),AVERAGE(#REF!)),"")</f>
        <v>0</v>
      </c>
      <c r="BW46" s="59">
        <f>+IFERROR(IF(ISTEXT(BW$5)=FALSE,(INDEX(BCR!$1:$1048576,MATCH('Estadísticas BCR'!BW$5,BCR!$A:$A,0),MATCH('Estadísticas BCR'!$B46,BCR!$1:$1,0))),AVERAGE(#REF!)),"")</f>
        <v>0</v>
      </c>
      <c r="BX46" s="59">
        <f>+IFERROR(IF(ISTEXT(BX$5)=FALSE,(INDEX(BCR!$1:$1048576,MATCH('Estadísticas BCR'!BX$5,BCR!$A:$A,0),MATCH('Estadísticas BCR'!$B46,BCR!$1:$1,0))),AVERAGE(#REF!)),"")</f>
        <v>0</v>
      </c>
      <c r="BY46" s="59">
        <f>+IFERROR(IF(ISTEXT(BY$5)=FALSE,(INDEX(BCR!$1:$1048576,MATCH('Estadísticas BCR'!BY$5,BCR!$A:$A,0),MATCH('Estadísticas BCR'!$B46,BCR!$1:$1,0))),AVERAGE(#REF!)),"")</f>
        <v>0</v>
      </c>
      <c r="BZ46" s="59">
        <f>+IFERROR(IF(ISTEXT(BZ$5)=FALSE,(INDEX(BCR!$1:$1048576,MATCH('Estadísticas BCR'!BZ$5,BCR!$A:$A,0),MATCH('Estadísticas BCR'!$B46,BCR!$1:$1,0))),AVERAGE(#REF!)),"")</f>
        <v>0</v>
      </c>
      <c r="CA46" s="59">
        <f>+IFERROR(IF(ISTEXT(CA$5)=FALSE,(INDEX(BCR!$1:$1048576,MATCH('Estadísticas BCR'!CA$5,BCR!$A:$A,0),MATCH('Estadísticas BCR'!$B46,BCR!$1:$1,0))),AVERAGE(#REF!)),"")</f>
        <v>0</v>
      </c>
      <c r="CB46" s="59">
        <f>+IFERROR(IF(ISTEXT(CB$5)=FALSE,(INDEX(BCR!$1:$1048576,MATCH('Estadísticas BCR'!CB$5,BCR!$A:$A,0),MATCH('Estadísticas BCR'!$B46,BCR!$1:$1,0))),AVERAGE(#REF!)),"")</f>
        <v>0</v>
      </c>
      <c r="CC46" s="60">
        <f>+IFERROR(IF(ISTEXT(CC$5)=FALSE,(INDEX(BCR!$1:$1048576,MATCH('Estadísticas BCR'!CC$5,BCR!$A:$A,0),MATCH('Estadísticas BCR'!$B46,BCR!$1:$1,0))),AVERAGE(BQ46:CB46)),"")</f>
        <v>0</v>
      </c>
      <c r="CD46" s="59">
        <f>+IFERROR(IF(ISTEXT(CD$5)=FALSE,(INDEX(BCR!$1:$1048576,MATCH('Estadísticas BCR'!CD$5,BCR!$A:$A,0),MATCH('Estadísticas BCR'!$B46,BCR!$1:$1,0))),AVERAGE(#REF!)),"")</f>
        <v>0</v>
      </c>
      <c r="CE46" s="59">
        <f>+IFERROR(IF(ISTEXT(CE$5)=FALSE,(INDEX(BCR!$1:$1048576,MATCH('Estadísticas BCR'!CE$5,BCR!$A:$A,0),MATCH('Estadísticas BCR'!$B46,BCR!$1:$1,0))),AVERAGE(#REF!)),"")</f>
        <v>0</v>
      </c>
      <c r="CF46" s="59">
        <f>+IFERROR(IF(ISTEXT(CF$5)=FALSE,(INDEX(BCR!$1:$1048576,MATCH('Estadísticas BCR'!CF$5,BCR!$A:$A,0),MATCH('Estadísticas BCR'!$B46,BCR!$1:$1,0))),AVERAGE(#REF!)),"")</f>
        <v>0</v>
      </c>
      <c r="CG46" s="59">
        <f>+IFERROR(IF(ISTEXT(CG$5)=FALSE,(INDEX(BCR!$1:$1048576,MATCH('Estadísticas BCR'!CG$5,BCR!$A:$A,0),MATCH('Estadísticas BCR'!$B46,BCR!$1:$1,0))),AVERAGE(#REF!)),"")</f>
        <v>0</v>
      </c>
      <c r="CH46" s="59">
        <f>+IFERROR(IF(ISTEXT(CH$5)=FALSE,(INDEX(BCR!$1:$1048576,MATCH('Estadísticas BCR'!CH$5,BCR!$A:$A,0),MATCH('Estadísticas BCR'!$B46,BCR!$1:$1,0))),AVERAGE(#REF!)),"")</f>
        <v>0</v>
      </c>
      <c r="CI46" s="59">
        <f>+IFERROR(IF(ISTEXT(CI$5)=FALSE,(INDEX(BCR!$1:$1048576,MATCH('Estadísticas BCR'!CI$5,BCR!$A:$A,0),MATCH('Estadísticas BCR'!$B46,BCR!$1:$1,0))),AVERAGE(#REF!)),"")</f>
        <v>0</v>
      </c>
      <c r="CJ46" s="59">
        <f>+IFERROR(IF(ISTEXT(CJ$5)=FALSE,(INDEX(BCR!$1:$1048576,MATCH('Estadísticas BCR'!CJ$5,BCR!$A:$A,0),MATCH('Estadísticas BCR'!$B46,BCR!$1:$1,0))),AVERAGE(#REF!)),"")</f>
        <v>0</v>
      </c>
      <c r="CK46" s="59">
        <f>+IFERROR(IF(ISTEXT(CK$5)=FALSE,(INDEX(BCR!$1:$1048576,MATCH('Estadísticas BCR'!CK$5,BCR!$A:$A,0),MATCH('Estadísticas BCR'!$B46,BCR!$1:$1,0))),AVERAGE(#REF!)),"")</f>
        <v>0</v>
      </c>
      <c r="CL46" s="59">
        <f>+IFERROR(IF(ISTEXT(CL$5)=FALSE,(INDEX(BCR!$1:$1048576,MATCH('Estadísticas BCR'!CL$5,BCR!$A:$A,0),MATCH('Estadísticas BCR'!$B46,BCR!$1:$1,0))),AVERAGE(#REF!)),"")</f>
        <v>0</v>
      </c>
      <c r="CM46" s="59">
        <f>+IFERROR(IF(ISTEXT(CM$5)=FALSE,(INDEX(BCR!$1:$1048576,MATCH('Estadísticas BCR'!CM$5,BCR!$A:$A,0),MATCH('Estadísticas BCR'!$B46,BCR!$1:$1,0))),AVERAGE(#REF!)),"")</f>
        <v>0</v>
      </c>
      <c r="CN46" s="59">
        <f>+IFERROR(IF(ISTEXT(CN$5)=FALSE,(INDEX(BCR!$1:$1048576,MATCH('Estadísticas BCR'!CN$5,BCR!$A:$A,0),MATCH('Estadísticas BCR'!$B46,BCR!$1:$1,0))),AVERAGE(#REF!)),"")</f>
        <v>0</v>
      </c>
      <c r="CO46" s="59">
        <f>+IFERROR(IF(ISTEXT(CO$5)=FALSE,(INDEX(BCR!$1:$1048576,MATCH('Estadísticas BCR'!CO$5,BCR!$A:$A,0),MATCH('Estadísticas BCR'!$B46,BCR!$1:$1,0))),AVERAGE(#REF!)),"")</f>
        <v>0</v>
      </c>
      <c r="CP46" s="60">
        <f>+IFERROR(IF(ISTEXT(CP$5)=FALSE,(INDEX(BCR!$1:$1048576,MATCH('Estadísticas BCR'!CP$5,BCR!$A:$A,0),MATCH('Estadísticas BCR'!$B46,BCR!$1:$1,0))),AVERAGE(CD46:CO46)),"")</f>
        <v>0</v>
      </c>
      <c r="CQ46" s="59">
        <f>+IFERROR(IF(ISTEXT(CQ$5)=FALSE,(INDEX(BCR!$1:$1048576,MATCH('Estadísticas BCR'!CQ$5,BCR!$A:$A,0),MATCH('Estadísticas BCR'!$B46,BCR!$1:$1,0))),AVERAGE(#REF!)),"")</f>
        <v>0</v>
      </c>
      <c r="CR46" s="59">
        <f>+IFERROR(IF(ISTEXT(CR$5)=FALSE,(INDEX(BCR!$1:$1048576,MATCH('Estadísticas BCR'!CR$5,BCR!$A:$A,0),MATCH('Estadísticas BCR'!$B46,BCR!$1:$1,0))),AVERAGE(#REF!)),"")</f>
        <v>0</v>
      </c>
      <c r="CS46" s="59">
        <f>+IFERROR(IF(ISTEXT(CS$5)=FALSE,(INDEX(BCR!$1:$1048576,MATCH('Estadísticas BCR'!CS$5,BCR!$A:$A,0),MATCH('Estadísticas BCR'!$B46,BCR!$1:$1,0))),AVERAGE(#REF!)),"")</f>
        <v>0</v>
      </c>
      <c r="CT46" s="59">
        <f>+IFERROR(IF(ISTEXT(CT$5)=FALSE,(INDEX(BCR!$1:$1048576,MATCH('Estadísticas BCR'!CT$5,BCR!$A:$A,0),MATCH('Estadísticas BCR'!$B46,BCR!$1:$1,0))),AVERAGE(#REF!)),"")</f>
        <v>0</v>
      </c>
      <c r="CU46" s="59">
        <f>+IFERROR(IF(ISTEXT(CU$5)=FALSE,(INDEX(BCR!$1:$1048576,MATCH('Estadísticas BCR'!CU$5,BCR!$A:$A,0),MATCH('Estadísticas BCR'!$B46,BCR!$1:$1,0))),AVERAGE(#REF!)),"")</f>
        <v>0</v>
      </c>
      <c r="CV46" s="59">
        <f>+IFERROR(IF(ISTEXT(CV$5)=FALSE,(INDEX(BCR!$1:$1048576,MATCH('Estadísticas BCR'!CV$5,BCR!$A:$A,0),MATCH('Estadísticas BCR'!$B46,BCR!$1:$1,0))),AVERAGE(#REF!)),"")</f>
        <v>0</v>
      </c>
      <c r="CW46" s="59">
        <f>+IFERROR(IF(ISTEXT(CW$5)=FALSE,(INDEX(BCR!$1:$1048576,MATCH('Estadísticas BCR'!CW$5,BCR!$A:$A,0),MATCH('Estadísticas BCR'!$B46,BCR!$1:$1,0))),AVERAGE(#REF!)),"")</f>
        <v>0</v>
      </c>
      <c r="CX46" s="59">
        <f>+IFERROR(IF(ISTEXT(CX$5)=FALSE,(INDEX(BCR!$1:$1048576,MATCH('Estadísticas BCR'!CX$5,BCR!$A:$A,0),MATCH('Estadísticas BCR'!$B46,BCR!$1:$1,0))),AVERAGE(#REF!)),"")</f>
        <v>0</v>
      </c>
      <c r="CY46" s="59">
        <f>+IFERROR(IF(ISTEXT(CY$5)=FALSE,(INDEX(BCR!$1:$1048576,MATCH('Estadísticas BCR'!CY$5,BCR!$A:$A,0),MATCH('Estadísticas BCR'!$B46,BCR!$1:$1,0))),AVERAGE(#REF!)),"")</f>
        <v>0</v>
      </c>
      <c r="CZ46" s="59">
        <f>+IFERROR(IF(ISTEXT(CZ$5)=FALSE,(INDEX(BCR!$1:$1048576,MATCH('Estadísticas BCR'!CZ$5,BCR!$A:$A,0),MATCH('Estadísticas BCR'!$B46,BCR!$1:$1,0))),AVERAGE(A46:CY46)),"")</f>
        <v>0</v>
      </c>
      <c r="DA46" s="59">
        <f>+IFERROR(IF(ISTEXT(DA$5)=FALSE,(INDEX(BCR!$1:$1048576,MATCH('Estadísticas BCR'!DA$5,BCR!$A:$A,0),MATCH('Estadísticas BCR'!$B46,BCR!$1:$1,0))),AVERAGE(B46:CZ46)),"")</f>
        <v>0</v>
      </c>
      <c r="DB46" s="59">
        <f>+IFERROR(IF(ISTEXT(DB$5)=FALSE,(INDEX(BCR!$1:$1048576,MATCH('Estadísticas BCR'!DB$5,BCR!$A:$A,0),MATCH('Estadísticas BCR'!$B46,BCR!$1:$1,0))),AVERAGE(C46:DA46)),"")</f>
        <v>0</v>
      </c>
      <c r="DC46" s="60">
        <f>+IFERROR(IF(ISTEXT(DC$5)=FALSE,(INDEX(BCR!$1:$1048576,MATCH('Estadísticas BCR'!DC$5,BCR!$A:$A,0),MATCH('Estadísticas BCR'!$B46,BCR!$1:$1,0))),AVERAGE(CQ46:DB46)),"")</f>
        <v>0</v>
      </c>
      <c r="DD46" s="59">
        <f>+IFERROR(IF(ISTEXT(DD$5)=FALSE,(INDEX(BCR!$1:$1048576,MATCH('Estadísticas BCR'!DD$5,BCR!$A:$A,0),MATCH('Estadísticas BCR'!$B46,BCR!$1:$1,0))),AVERAGE(CR46:DC46)),"")</f>
        <v>0</v>
      </c>
      <c r="DE46" s="59">
        <f>+IFERROR(IF(ISTEXT(DE$5)=FALSE,(INDEX(BCR!$1:$1048576,MATCH('Estadísticas BCR'!DE$5,BCR!$A:$A,0),MATCH('Estadísticas BCR'!$B46,BCR!$1:$1,0))),AVERAGE(CS46:DD46)),"")</f>
        <v>0</v>
      </c>
      <c r="DF46" s="59">
        <f>+IFERROR(IF(ISTEXT(DF$5)=FALSE,(INDEX(BCR!$1:$1048576,MATCH('Estadísticas BCR'!DF$5,BCR!$A:$A,0),MATCH('Estadísticas BCR'!$B46,BCR!$1:$1,0))),AVERAGE(CT46:DE46)),"")</f>
        <v>0</v>
      </c>
      <c r="DG46" s="59">
        <f>+IFERROR(IF(ISTEXT(DG$5)=FALSE,(INDEX(BCR!$1:$1048576,MATCH('Estadísticas BCR'!DG$5,BCR!$A:$A,0),MATCH('Estadísticas BCR'!$B46,BCR!$1:$1,0))),AVERAGE(CU46:DF46)),"")</f>
        <v>0</v>
      </c>
      <c r="DH46" s="59">
        <f>+IFERROR(IF(ISTEXT(DH$5)=FALSE,(INDEX(BCR!$1:$1048576,MATCH('Estadísticas BCR'!DH$5,BCR!$A:$A,0),MATCH('Estadísticas BCR'!$B46,BCR!$1:$1,0))),AVERAGE(CV46:DG46)),"")</f>
        <v>0</v>
      </c>
      <c r="DI46" s="59">
        <f>+IFERROR(IF(ISTEXT(DI$5)=FALSE,(INDEX(BCR!$1:$1048576,MATCH('Estadísticas BCR'!DI$5,BCR!$A:$A,0),MATCH('Estadísticas BCR'!$B46,BCR!$1:$1,0))),AVERAGE(CW46:DH46)),"")</f>
        <v>0</v>
      </c>
      <c r="DJ46" s="59">
        <f>+IFERROR(IF(ISTEXT(DJ$5)=FALSE,(INDEX(BCR!$1:$1048576,MATCH('Estadísticas BCR'!DJ$5,BCR!$A:$A,0),MATCH('Estadísticas BCR'!$B46,BCR!$1:$1,0))),AVERAGE(CX46:DI46)),"")</f>
        <v>0</v>
      </c>
      <c r="DK46" s="59">
        <f>+IFERROR(IF(ISTEXT(DK$5)=FALSE,(INDEX(BCR!$1:$1048576,MATCH('Estadísticas BCR'!DK$5,BCR!$A:$A,0),MATCH('Estadísticas BCR'!$B46,BCR!$1:$1,0))),AVERAGE(CY46:DJ46)),"")</f>
        <v>0</v>
      </c>
      <c r="DL46" s="59">
        <f>+IFERROR(IF(ISTEXT(DL$5)=FALSE,(INDEX(BCR!$1:$1048576,MATCH('Estadísticas BCR'!DL$5,BCR!$A:$A,0),MATCH('Estadísticas BCR'!$B46,BCR!$1:$1,0))),AVERAGE(CZ46:DK46)),"")</f>
        <v>0</v>
      </c>
      <c r="DM46" s="59">
        <f>+IFERROR(IF(ISTEXT(DM$5)=FALSE,(INDEX(BCR!$1:$1048576,MATCH('Estadísticas BCR'!DM$5,BCR!$A:$A,0),MATCH('Estadísticas BCR'!$B46,BCR!$1:$1,0))),AVERAGE(DA46:DL46)),"")</f>
        <v>0</v>
      </c>
      <c r="DN46" s="59">
        <f>+IFERROR(IF(ISTEXT(DN$5)=FALSE,(INDEX(BCR!$1:$1048576,MATCH('Estadísticas BCR'!DN$5,BCR!$A:$A,0),MATCH('Estadísticas BCR'!$B46,BCR!$1:$1,0))),AVERAGE(DB46:DM46)),"")</f>
        <v>0</v>
      </c>
      <c r="DO46" s="59">
        <f>+IFERROR(IF(ISTEXT(DO$5)=FALSE,(INDEX(BCR!$1:$1048576,MATCH('Estadísticas BCR'!DO$5,BCR!$A:$A,0),MATCH('Estadísticas BCR'!$B46,BCR!$1:$1,0))),AVERAGE(DC46:DN46)),"")</f>
        <v>0</v>
      </c>
      <c r="DP46" s="60">
        <f>+IFERROR(IF(ISTEXT(DP$5)=FALSE,(INDEX(BCR!$1:$1048576,MATCH('Estadísticas BCR'!DP$5,BCR!$A:$A,0),MATCH('Estadísticas BCR'!$B46,BCR!$1:$1,0))),AVERAGE(DD46:DO46)),"")</f>
        <v>0</v>
      </c>
      <c r="DQ46" s="59">
        <f>+IFERROR(IF(ISTEXT(DQ$5)=FALSE,(INDEX(BCR!$1:$1048576,MATCH('Estadísticas BCR'!DQ$5,BCR!$A:$A,0),MATCH('Estadísticas BCR'!$B46,BCR!$1:$1,0))),AVERAGE(DE46:DP46)),"")</f>
        <v>0</v>
      </c>
      <c r="DR46" s="59">
        <f>+IFERROR(IF(ISTEXT(DR$5)=FALSE,(INDEX(BCR!$1:$1048576,MATCH('Estadísticas BCR'!DR$5,BCR!$A:$A,0),MATCH('Estadísticas BCR'!$B46,BCR!$1:$1,0))),AVERAGE(DF46:DQ46)),"")</f>
        <v>0</v>
      </c>
      <c r="DS46" s="59">
        <f>+IFERROR(IF(ISTEXT(DS$5)=FALSE,(INDEX(BCR!$1:$1048576,MATCH('Estadísticas BCR'!DS$5,BCR!$A:$A,0),MATCH('Estadísticas BCR'!$B46,BCR!$1:$1,0))),AVERAGE(DG46:DR46)),"")</f>
        <v>0</v>
      </c>
      <c r="DT46" s="59">
        <f>+IFERROR(IF(ISTEXT(DT$5)=FALSE,(INDEX(BCR!$1:$1048576,MATCH('Estadísticas BCR'!DT$5,BCR!$A:$A,0),MATCH('Estadísticas BCR'!$B46,BCR!$1:$1,0))),AVERAGE(DH46:DS46)),"")</f>
        <v>0</v>
      </c>
      <c r="DU46" s="59">
        <f>+IFERROR(IF(ISTEXT(DU$5)=FALSE,(INDEX(BCR!$1:$1048576,MATCH('Estadísticas BCR'!DU$5,BCR!$A:$A,0),MATCH('Estadísticas BCR'!$B46,BCR!$1:$1,0))),AVERAGE(DI46:DT46)),"")</f>
        <v>0</v>
      </c>
      <c r="DV46" s="59">
        <f>+IFERROR(IF(ISTEXT(DV$5)=FALSE,(INDEX(BCR!$1:$1048576,MATCH('Estadísticas BCR'!DV$5,BCR!$A:$A,0),MATCH('Estadísticas BCR'!$B46,BCR!$1:$1,0))),AVERAGE(DJ46:DU46)),"")</f>
        <v>0</v>
      </c>
      <c r="DW46" s="59">
        <f>+IFERROR(IF(ISTEXT(DW$5)=FALSE,(INDEX(BCR!$1:$1048576,MATCH('Estadísticas BCR'!DW$5,BCR!$A:$A,0),MATCH('Estadísticas BCR'!$B46,BCR!$1:$1,0))),AVERAGE(DK46:DV46)),"")</f>
        <v>0</v>
      </c>
      <c r="DX46" s="59">
        <f>+IFERROR(IF(ISTEXT(DX$5)=FALSE,(INDEX(BCR!$1:$1048576,MATCH('Estadísticas BCR'!DX$5,BCR!$A:$A,0),MATCH('Estadísticas BCR'!$B46,BCR!$1:$1,0))),AVERAGE(DL46:DW46)),"")</f>
        <v>0</v>
      </c>
      <c r="DY46" s="59">
        <f>+IFERROR(IF(ISTEXT(DY$5)=FALSE,(INDEX(BCR!$1:$1048576,MATCH('Estadísticas BCR'!DY$5,BCR!$A:$A,0),MATCH('Estadísticas BCR'!$B46,BCR!$1:$1,0))),AVERAGE(DM46:DX46)),"")</f>
        <v>0</v>
      </c>
      <c r="DZ46" s="59">
        <f>+IFERROR(IF(ISTEXT(DZ$5)=FALSE,(INDEX(BCR!$1:$1048576,MATCH('Estadísticas BCR'!DZ$5,BCR!$A:$A,0),MATCH('Estadísticas BCR'!$B46,BCR!$1:$1,0))),AVERAGE(DN46:DY46)),"")</f>
        <v>0</v>
      </c>
      <c r="EA46" s="59">
        <f>+IFERROR(IF(ISTEXT(EA$5)=FALSE,(INDEX(BCR!$1:$1048576,MATCH('Estadísticas BCR'!EA$5,BCR!$A:$A,0),MATCH('Estadísticas BCR'!$B46,BCR!$1:$1,0))),AVERAGE(DO46:DZ46)),"")</f>
        <v>0</v>
      </c>
      <c r="EB46" s="59">
        <f>+IFERROR(IF(ISTEXT(EB$5)=FALSE,(INDEX(BCR!$1:$1048576,MATCH('Estadísticas BCR'!EB$5,BCR!$A:$A,0),MATCH('Estadísticas BCR'!$B46,BCR!$1:$1,0))),AVERAGE(DP46:EA46)),"")</f>
        <v>0</v>
      </c>
      <c r="EC46" s="60">
        <f>+IFERROR(IF(ISTEXT(EC$5)=FALSE,(INDEX(BCR!$1:$1048576,MATCH('Estadísticas BCR'!EC$5,BCR!$A:$A,0),MATCH('Estadísticas BCR'!$B46,BCR!$1:$1,0))),AVERAGE(DQ46:EB46)),"")</f>
        <v>0</v>
      </c>
      <c r="ED46" s="59">
        <f>+IFERROR(IF(ISTEXT(ED$5)=FALSE,(INDEX(BCR!$1:$1048576,MATCH('Estadísticas BCR'!ED$5,BCR!$A:$A,0),MATCH('Estadísticas BCR'!$B46,BCR!$1:$1,0))),AVERAGE(DR46:EC46)),"")</f>
        <v>0</v>
      </c>
      <c r="EE46" s="59">
        <f>+IFERROR(IF(ISTEXT(EE$5)=FALSE,(INDEX(BCR!$1:$1048576,MATCH('Estadísticas BCR'!EE$5,BCR!$A:$A,0),MATCH('Estadísticas BCR'!$B46,BCR!$1:$1,0))),AVERAGE(DS46:ED46)),"")</f>
        <v>0</v>
      </c>
      <c r="EF46" s="59">
        <f>+IFERROR(IF(ISTEXT(EF$5)=FALSE,(INDEX(BCR!$1:$1048576,MATCH('Estadísticas BCR'!EF$5,BCR!$A:$A,0),MATCH('Estadísticas BCR'!$B46,BCR!$1:$1,0))),AVERAGE(DT46:EE46)),"")</f>
        <v>0</v>
      </c>
      <c r="EG46" s="59">
        <f>+IFERROR(IF(ISTEXT(EG$5)=FALSE,(INDEX(BCR!$1:$1048576,MATCH('Estadísticas BCR'!EG$5,BCR!$A:$A,0),MATCH('Estadísticas BCR'!$B46,BCR!$1:$1,0))),AVERAGE(DU46:EF46)),"")</f>
        <v>0</v>
      </c>
      <c r="EH46" s="59">
        <f>+IFERROR(IF(ISTEXT(EH$5)=FALSE,(INDEX(BCR!$1:$1048576,MATCH('Estadísticas BCR'!EH$5,BCR!$A:$A,0),MATCH('Estadísticas BCR'!$B46,BCR!$1:$1,0))),AVERAGE(DV46:EG46)),"")</f>
        <v>0</v>
      </c>
      <c r="EI46" s="59">
        <f>+IFERROR(IF(ISTEXT(EI$5)=FALSE,(INDEX(BCR!$1:$1048576,MATCH('Estadísticas BCR'!EI$5,BCR!$A:$A,0),MATCH('Estadísticas BCR'!$B46,BCR!$1:$1,0))),AVERAGE(DW46:EH46)),"")</f>
        <v>0</v>
      </c>
      <c r="EJ46" s="59">
        <f>+IFERROR(IF(ISTEXT(EJ$5)=FALSE,(INDEX(BCR!$1:$1048576,MATCH('Estadísticas BCR'!EJ$5,BCR!$A:$A,0),MATCH('Estadísticas BCR'!$B46,BCR!$1:$1,0))),AVERAGE(DX46:EI46)),"")</f>
        <v>0</v>
      </c>
      <c r="EK46" s="59">
        <f>+IFERROR(IF(ISTEXT(EK$5)=FALSE,(INDEX(BCR!$1:$1048576,MATCH('Estadísticas BCR'!EK$5,BCR!$A:$A,0),MATCH('Estadísticas BCR'!$B46,BCR!$1:$1,0))),AVERAGE(DY46:EJ46)),"")</f>
        <v>0</v>
      </c>
      <c r="EL46" s="59">
        <f>+IFERROR(IF(ISTEXT(EL$5)=FALSE,(INDEX(BCR!$1:$1048576,MATCH('Estadísticas BCR'!EL$5,BCR!$A:$A,0),MATCH('Estadísticas BCR'!$B46,BCR!$1:$1,0))),AVERAGE(DZ46:EK46)),"")</f>
        <v>0</v>
      </c>
      <c r="EM46" s="59">
        <f>+IFERROR(IF(ISTEXT(EM$5)=FALSE,(INDEX(BCR!$1:$1048576,MATCH('Estadísticas BCR'!EM$5,BCR!$A:$A,0),MATCH('Estadísticas BCR'!$B46,BCR!$1:$1,0))),AVERAGE(EA46:EL46)),"")</f>
        <v>0</v>
      </c>
      <c r="EN46" s="59">
        <f>+IFERROR(IF(ISTEXT(EN$5)=FALSE,(INDEX(BCR!$1:$1048576,MATCH('Estadísticas BCR'!EN$5,BCR!$A:$A,0),MATCH('Estadísticas BCR'!$B46,BCR!$1:$1,0))),AVERAGE(EB46:EM46)),"")</f>
        <v>0</v>
      </c>
      <c r="EO46" s="59">
        <f>+IFERROR(IF(ISTEXT(EO$5)=FALSE,(INDEX(BCR!$1:$1048576,MATCH('Estadísticas BCR'!EO$5,BCR!$A:$A,0),MATCH('Estadísticas BCR'!$B46,BCR!$1:$1,0))),AVERAGE(EC46:EN46)),"")</f>
        <v>0</v>
      </c>
      <c r="EP46" s="60">
        <f>+IFERROR(IF(ISTEXT(EP$5)=FALSE,(INDEX(BCR!$1:$1048576,MATCH('Estadísticas BCR'!EP$5,BCR!$A:$A,0),MATCH('Estadísticas BCR'!$B46,BCR!$1:$1,0))),AVERAGE(ED46:EO46)),"")</f>
        <v>0</v>
      </c>
      <c r="EQ46" s="59">
        <f>+IFERROR(IF(ISTEXT(EQ$5)=FALSE,(INDEX(BCR!$1:$1048576,MATCH('Estadísticas BCR'!EQ$5,BCR!$A:$A,0),MATCH('Estadísticas BCR'!$B46,BCR!$1:$1,0))),AVERAGE(EE46:EP46)),"")</f>
        <v>0</v>
      </c>
      <c r="ER46" s="59">
        <f>+IFERROR(IF(ISTEXT(ER$5)=FALSE,(INDEX(BCR!$1:$1048576,MATCH('Estadísticas BCR'!ER$5,BCR!$A:$A,0),MATCH('Estadísticas BCR'!$B46,BCR!$1:$1,0))),AVERAGE(EF46:EQ46)),"")</f>
        <v>0</v>
      </c>
      <c r="ES46" s="59">
        <f>+IFERROR(IF(ISTEXT(ES$5)=FALSE,(INDEX(BCR!$1:$1048576,MATCH('Estadísticas BCR'!ES$5,BCR!$A:$A,0),MATCH('Estadísticas BCR'!$B46,BCR!$1:$1,0))),AVERAGE(EG46:ER46)),"")</f>
        <v>0</v>
      </c>
      <c r="ET46" s="59">
        <f>+IFERROR(IF(ISTEXT(ET$5)=FALSE,(INDEX(BCR!$1:$1048576,MATCH('Estadísticas BCR'!ET$5,BCR!$A:$A,0),MATCH('Estadísticas BCR'!$B46,BCR!$1:$1,0))),AVERAGE(EH46:ES46)),"")</f>
        <v>0</v>
      </c>
      <c r="EU46" s="59">
        <f>+IFERROR(IF(ISTEXT(EU$5)=FALSE,(INDEX(BCR!$1:$1048576,MATCH('Estadísticas BCR'!EU$5,BCR!$A:$A,0),MATCH('Estadísticas BCR'!$B46,BCR!$1:$1,0))),AVERAGE(EI46:ET46)),"")</f>
        <v>0</v>
      </c>
      <c r="EV46" s="59">
        <f>+IFERROR(IF(ISTEXT(EV$5)=FALSE,(INDEX(BCR!$1:$1048576,MATCH('Estadísticas BCR'!EV$5,BCR!$A:$A,0),MATCH('Estadísticas BCR'!$B46,BCR!$1:$1,0))),AVERAGE(EJ46:EU46)),"")</f>
        <v>0</v>
      </c>
      <c r="EW46" s="59">
        <f>+IFERROR(IF(ISTEXT(EW$5)=FALSE,(INDEX(BCR!$1:$1048576,MATCH('Estadísticas BCR'!EW$5,BCR!$A:$A,0),MATCH('Estadísticas BCR'!$B46,BCR!$1:$1,0))),AVERAGE(EK46:EV46)),"")</f>
        <v>0</v>
      </c>
      <c r="EX46" s="59">
        <f>+IFERROR(IF(ISTEXT(EX$5)=FALSE,(INDEX(BCR!$1:$1048576,MATCH('Estadísticas BCR'!EX$5,BCR!$A:$A,0),MATCH('Estadísticas BCR'!$B46,BCR!$1:$1,0))),AVERAGE(EL46:EW46)),"")</f>
        <v>0</v>
      </c>
      <c r="EY46" s="59">
        <f>+IFERROR(IF(ISTEXT(EY$5)=FALSE,(INDEX(BCR!$1:$1048576,MATCH('Estadísticas BCR'!EY$5,BCR!$A:$A,0),MATCH('Estadísticas BCR'!$B46,BCR!$1:$1,0))),AVERAGE(EM46:EX46)),"")</f>
        <v>0</v>
      </c>
      <c r="EZ46" s="59">
        <f>+IFERROR(IF(ISTEXT(EZ$5)=FALSE,(INDEX(BCR!$1:$1048576,MATCH('Estadísticas BCR'!EZ$5,BCR!$A:$A,0),MATCH('Estadísticas BCR'!$B46,BCR!$1:$1,0))),AVERAGE(EN46:EY46)),"")</f>
        <v>0</v>
      </c>
      <c r="FA46" s="59">
        <f>+IFERROR(IF(ISTEXT(FA$5)=FALSE,(INDEX(BCR!$1:$1048576,MATCH('Estadísticas BCR'!FA$5,BCR!$A:$A,0),MATCH('Estadísticas BCR'!$B46,BCR!$1:$1,0))),AVERAGE(EO46:EZ46)),"")</f>
        <v>0</v>
      </c>
      <c r="FB46" s="59">
        <f>+IFERROR(IF(ISTEXT(FB$5)=FALSE,(INDEX(BCR!$1:$1048576,MATCH('Estadísticas BCR'!FB$5,BCR!$A:$A,0),MATCH('Estadísticas BCR'!$B46,BCR!$1:$1,0))),AVERAGE(EP46:FA46)),"")</f>
        <v>0</v>
      </c>
      <c r="FC46" s="60">
        <f>+IFERROR(IF(ISTEXT(FC$5)=FALSE,(INDEX(BCR!$1:$1048576,MATCH('Estadísticas BCR'!FC$5,BCR!$A:$A,0),MATCH('Estadísticas BCR'!$B46,BCR!$1:$1,0))),AVERAGE(EQ46:FB46)),"")</f>
        <v>0</v>
      </c>
      <c r="FD46" s="59">
        <f>+IFERROR(IF(ISTEXT(FD$5)=FALSE,(INDEX(BCR!$1:$1048576,MATCH('Estadísticas BCR'!FD$5,BCR!$A:$A,0),MATCH('Estadísticas BCR'!$B46,BCR!$1:$1,0))),AVERAGE(ER46:FC46)),"")</f>
        <v>0</v>
      </c>
      <c r="FE46" s="59">
        <f>+IFERROR(IF(ISTEXT(FE$5)=FALSE,(INDEX(BCR!$1:$1048576,MATCH('Estadísticas BCR'!FE$5,BCR!$A:$A,0),MATCH('Estadísticas BCR'!$B46,BCR!$1:$1,0))),AVERAGE(ES46:FD46)),"")</f>
        <v>0</v>
      </c>
      <c r="FF46" s="59">
        <f>+IFERROR(IF(ISTEXT(FF$5)=FALSE,(INDEX(BCR!$1:$1048576,MATCH('Estadísticas BCR'!FF$5,BCR!$A:$A,0),MATCH('Estadísticas BCR'!$B46,BCR!$1:$1,0))),AVERAGE(ET46:FE46)),"")</f>
        <v>0</v>
      </c>
      <c r="FG46" s="59">
        <f>+IFERROR(IF(ISTEXT(FG$5)=FALSE,(INDEX(BCR!$1:$1048576,MATCH('Estadísticas BCR'!FG$5,BCR!$A:$A,0),MATCH('Estadísticas BCR'!$B46,BCR!$1:$1,0))),AVERAGE(EU46:FF46)),"")</f>
        <v>0</v>
      </c>
      <c r="FH46" s="59">
        <f>+IFERROR(IF(ISTEXT(FH$5)=FALSE,(INDEX(BCR!$1:$1048576,MATCH('Estadísticas BCR'!FH$5,BCR!$A:$A,0),MATCH('Estadísticas BCR'!$B46,BCR!$1:$1,0))),AVERAGE(EV46:FG46)),"")</f>
        <v>0</v>
      </c>
      <c r="FI46" s="59">
        <f>+IFERROR(IF(ISTEXT(FI$5)=FALSE,(INDEX(BCR!$1:$1048576,MATCH('Estadísticas BCR'!FI$5,BCR!$A:$A,0),MATCH('Estadísticas BCR'!$B46,BCR!$1:$1,0))),AVERAGE(EW46:FH46)),"")</f>
        <v>0</v>
      </c>
      <c r="FJ46" s="59">
        <f>+IFERROR(IF(ISTEXT(FJ$5)=FALSE,(INDEX(BCR!$1:$1048576,MATCH('Estadísticas BCR'!FJ$5,BCR!$A:$A,0),MATCH('Estadísticas BCR'!$B46,BCR!$1:$1,0))),AVERAGE(EX46:FI46)),"")</f>
        <v>0</v>
      </c>
      <c r="FK46" s="59">
        <f>+IFERROR(IF(ISTEXT(FK$5)=FALSE,(INDEX(BCR!$1:$1048576,MATCH('Estadísticas BCR'!FK$5,BCR!$A:$A,0),MATCH('Estadísticas BCR'!$B46,BCR!$1:$1,0))),AVERAGE(EY46:FJ46)),"")</f>
        <v>0</v>
      </c>
      <c r="FL46" s="59">
        <f>+IFERROR(IF(ISTEXT(FL$5)=FALSE,(INDEX(BCR!$1:$1048576,MATCH('Estadísticas BCR'!FL$5,BCR!$A:$A,0),MATCH('Estadísticas BCR'!$B46,BCR!$1:$1,0))),AVERAGE(EZ46:FK46)),"")</f>
        <v>0</v>
      </c>
      <c r="FM46" s="59">
        <f>+IFERROR(IF(ISTEXT(FM$5)=FALSE,(INDEX(BCR!$1:$1048576,MATCH('Estadísticas BCR'!FM$5,BCR!$A:$A,0),MATCH('Estadísticas BCR'!$B46,BCR!$1:$1,0))),AVERAGE(FA46:FL46)),"")</f>
        <v>0</v>
      </c>
      <c r="FN46" s="59">
        <f>+IFERROR(IF(ISTEXT(FN$5)=FALSE,(INDEX(BCR!$1:$1048576,MATCH('Estadísticas BCR'!FN$5,BCR!$A:$A,0),MATCH('Estadísticas BCR'!$B46,BCR!$1:$1,0))),AVERAGE(FB46:FM46)),"")</f>
        <v>0</v>
      </c>
      <c r="FO46" s="59">
        <f>+IFERROR(IF(ISTEXT(FO$5)=FALSE,(INDEX(BCR!$1:$1048576,MATCH('Estadísticas BCR'!FO$5,BCR!$A:$A,0),MATCH('Estadísticas BCR'!$B46,BCR!$1:$1,0))),AVERAGE(FC46:FN46)),"")</f>
        <v>0</v>
      </c>
      <c r="FP46" s="60">
        <f>+IFERROR(IF(ISTEXT(FP$5)=FALSE,(INDEX(BCR!$1:$1048576,MATCH('Estadísticas BCR'!FP$5,BCR!$A:$A,0),MATCH('Estadísticas BCR'!$B46,BCR!$1:$1,0))),AVERAGE(FD46:FO46)),"")</f>
        <v>0</v>
      </c>
      <c r="FQ46" s="59">
        <f>+IFERROR(IF(ISTEXT(FQ$5)=FALSE,(INDEX(BCR!$1:$1048576,MATCH('Estadísticas BCR'!FQ$5,BCR!$A:$A,0),MATCH('Estadísticas BCR'!$B46,BCR!$1:$1,0))),AVERAGE(FE46:FP46)),"")</f>
        <v>0</v>
      </c>
      <c r="FR46" s="59">
        <f>+IFERROR(IF(ISTEXT(FR$5)=FALSE,(INDEX(BCR!$1:$1048576,MATCH('Estadísticas BCR'!FR$5,BCR!$A:$A,0),MATCH('Estadísticas BCR'!$B46,BCR!$1:$1,0))),AVERAGE(FF46:FQ46)),"")</f>
        <v>0</v>
      </c>
      <c r="FS46" s="59">
        <f>+IFERROR(IF(ISTEXT(FS$5)=FALSE,(INDEX(BCR!$1:$1048576,MATCH('Estadísticas BCR'!FS$5,BCR!$A:$A,0),MATCH('Estadísticas BCR'!$B46,BCR!$1:$1,0))),AVERAGE(FG46:FR46)),"")</f>
        <v>0</v>
      </c>
      <c r="FT46" s="59">
        <f>+IFERROR(IF(ISTEXT(FT$5)=FALSE,(INDEX(BCR!$1:$1048576,MATCH('Estadísticas BCR'!FT$5,BCR!$A:$A,0),MATCH('Estadísticas BCR'!$B46,BCR!$1:$1,0))),AVERAGE(FH46:FS46)),"")</f>
        <v>0</v>
      </c>
      <c r="FU46" s="59">
        <f>+IFERROR(IF(ISTEXT(FU$5)=FALSE,(INDEX(BCR!$1:$1048576,MATCH('Estadísticas BCR'!FU$5,BCR!$A:$A,0),MATCH('Estadísticas BCR'!$B46,BCR!$1:$1,0))),AVERAGE(FI46:FT46)),"")</f>
        <v>0</v>
      </c>
      <c r="FV46" s="59">
        <f>+IFERROR(IF(ISTEXT(FV$5)=FALSE,(INDEX(BCR!$1:$1048576,MATCH('Estadísticas BCR'!FV$5,BCR!$A:$A,0),MATCH('Estadísticas BCR'!$B46,BCR!$1:$1,0))),AVERAGE(FJ46:FU46)),"")</f>
        <v>0</v>
      </c>
      <c r="FW46" s="59">
        <f>+IFERROR(IF(ISTEXT(FW$5)=FALSE,(INDEX(BCR!$1:$1048576,MATCH('Estadísticas BCR'!FW$5,BCR!$A:$A,0),MATCH('Estadísticas BCR'!$B46,BCR!$1:$1,0))),AVERAGE(FK46:FV46)),"")</f>
        <v>52.5</v>
      </c>
      <c r="FX46" s="59">
        <f>+IFERROR(IF(ISTEXT(FX$5)=FALSE,(INDEX(BCR!$1:$1048576,MATCH('Estadísticas BCR'!FX$5,BCR!$A:$A,0),MATCH('Estadísticas BCR'!$B46,BCR!$1:$1,0))),AVERAGE(FL46:FW46)),"")</f>
        <v>60</v>
      </c>
      <c r="FY46" s="59">
        <f>+IFERROR(IF(ISTEXT(FY$5)=FALSE,(INDEX(BCR!$1:$1048576,MATCH('Estadísticas BCR'!FY$5,BCR!$A:$A,0),MATCH('Estadísticas BCR'!$B46,BCR!$1:$1,0))),AVERAGE(FM46:FX46)),"")</f>
        <v>58.823529411764703</v>
      </c>
      <c r="FZ46" s="59">
        <f>+IFERROR(IF(ISTEXT(FZ$5)=FALSE,(INDEX(BCR!$1:$1048576,MATCH('Estadísticas BCR'!FZ$5,BCR!$A:$A,0),MATCH('Estadísticas BCR'!$B46,BCR!$1:$1,0))),AVERAGE(FN46:FY46)),"")</f>
        <v>61.1111111111111</v>
      </c>
      <c r="GA46" s="59">
        <f>+IFERROR(IF(ISTEXT(GA$5)=FALSE,(INDEX(BCR!$1:$1048576,MATCH('Estadísticas BCR'!GA$5,BCR!$A:$A,0),MATCH('Estadísticas BCR'!$B46,BCR!$1:$1,0))),AVERAGE(FO46:FZ46)),"")</f>
        <v>57.5</v>
      </c>
      <c r="GB46" s="59">
        <f>+IFERROR(IF(ISTEXT(GB$5)=FALSE,(INDEX(BCR!$1:$1048576,MATCH('Estadísticas BCR'!GB$5,BCR!$A:$A,0),MATCH('Estadísticas BCR'!$B46,BCR!$1:$1,0))),AVERAGE(FP46:GA46)),"")</f>
        <v>64.705882352941202</v>
      </c>
      <c r="GC46" s="60">
        <f>+IFERROR(IF(ISTEXT(GC$5)=FALSE,(INDEX(BCR!$1:$1048576,MATCH('Estadísticas BCR'!GC$5,BCR!$A:$A,0),MATCH('Estadísticas BCR'!$B46,BCR!$1:$1,0))),AVERAGE(FQ46:GB46)),"")</f>
        <v>29.553376906318082</v>
      </c>
      <c r="GD46" s="59">
        <f>+IFERROR(IF(ISTEXT(GD$5)=FALSE,(INDEX(BCR!$1:$1048576,MATCH('Estadísticas BCR'!GD$5,BCR!$A:$A,0),MATCH('Estadísticas BCR'!$B46,BCR!$1:$1,0))),AVERAGE(FR46:GC46)),"")</f>
        <v>59.090909090909101</v>
      </c>
      <c r="GE46" s="59">
        <f>+IFERROR(IF(ISTEXT(GE$5)=FALSE,(INDEX(BCR!$1:$1048576,MATCH('Estadísticas BCR'!GE$5,BCR!$A:$A,0),MATCH('Estadísticas BCR'!$B46,BCR!$1:$1,0))),AVERAGE(FS46:GD46)),"")</f>
        <v>58.823529411764703</v>
      </c>
      <c r="GF46" s="59">
        <f>+IFERROR(IF(ISTEXT(GF$5)=FALSE,(INDEX(BCR!$1:$1048576,MATCH('Estadísticas BCR'!GF$5,BCR!$A:$A,0),MATCH('Estadísticas BCR'!$B46,BCR!$1:$1,0))),AVERAGE(FT46:GE46)),"")</f>
        <v>44.7368421052632</v>
      </c>
      <c r="GG46" s="59">
        <f>+IFERROR(IF(ISTEXT(GG$5)=FALSE,(INDEX(BCR!$1:$1048576,MATCH('Estadísticas BCR'!GG$5,BCR!$A:$A,0),MATCH('Estadísticas BCR'!$B46,BCR!$1:$1,0))),AVERAGE(FU46:GF46)),"")</f>
        <v>64.705882352941202</v>
      </c>
      <c r="GH46" s="59">
        <f>+IFERROR(IF(ISTEXT(GH$5)=FALSE,(INDEX(BCR!$1:$1048576,MATCH('Estadísticas BCR'!GH$5,BCR!$A:$A,0),MATCH('Estadísticas BCR'!$B46,BCR!$1:$1,0))),AVERAGE(FV46:GG46)),"")</f>
        <v>55.2631578947368</v>
      </c>
      <c r="GI46" s="59">
        <f>+IFERROR(IF(ISTEXT(GI$5)=FALSE,(INDEX(BCR!$1:$1048576,MATCH('Estadísticas BCR'!GI$5,BCR!$A:$A,0),MATCH('Estadísticas BCR'!$B46,BCR!$1:$1,0))),AVERAGE(FW46:GH46)),"")</f>
        <v>61.764705882352899</v>
      </c>
      <c r="GJ46" s="59">
        <f>+IFERROR(IF(ISTEXT(GJ$5)=FALSE,(INDEX(BCR!$1:$1048576,MATCH('Estadísticas BCR'!GJ$5,BCR!$A:$A,0),MATCH('Estadísticas BCR'!$B46,BCR!$1:$1,0))),AVERAGE(FX46:GI46)),"")</f>
        <v>60.526315789473699</v>
      </c>
      <c r="GK46" s="59">
        <f>+IFERROR(IF(ISTEXT(GK$5)=FALSE,(INDEX(BCR!$1:$1048576,MATCH('Estadísticas BCR'!GK$5,BCR!$A:$A,0),MATCH('Estadísticas BCR'!$B46,BCR!$1:$1,0))),AVERAGE(FY46:GJ46)),"")</f>
        <v>63.157894736842103</v>
      </c>
      <c r="GL46" s="59">
        <f>+IFERROR(IF(ISTEXT(GL$5)=FALSE,(INDEX(BCR!$1:$1048576,MATCH('Estadísticas BCR'!GL$5,BCR!$A:$A,0),MATCH('Estadísticas BCR'!$B46,BCR!$1:$1,0))),AVERAGE(FZ46:GK46)),"")</f>
        <v>57.894736842105303</v>
      </c>
      <c r="GM46" s="59">
        <f>+IFERROR(IF(ISTEXT(GM$5)=FALSE,(INDEX(BCR!$1:$1048576,MATCH('Estadísticas BCR'!GM$5,BCR!$A:$A,0),MATCH('Estadísticas BCR'!$B46,BCR!$1:$1,0))),AVERAGE(GA46:GL46)),"")</f>
        <v>62.5</v>
      </c>
      <c r="GN46" s="59">
        <f>+IFERROR(IF(ISTEXT(GN$5)=FALSE,(INDEX(BCR!$1:$1048576,MATCH('Estadísticas BCR'!GN$5,BCR!$A:$A,0),MATCH('Estadísticas BCR'!$B46,BCR!$1:$1,0))),AVERAGE(GB46:GM46)),"")</f>
        <v>61.1111111111111</v>
      </c>
      <c r="GO46" s="59">
        <f>+IFERROR(IF(ISTEXT(GO$5)=FALSE,(INDEX(BCR!$1:$1048576,MATCH('Estadísticas BCR'!GO$5,BCR!$A:$A,0),MATCH('Estadísticas BCR'!$B46,BCR!$1:$1,0))),AVERAGE(GC46:GN46)),"")</f>
        <v>58.3333333333333</v>
      </c>
      <c r="GP46" s="60">
        <f>+IFERROR(IF(ISTEXT(GP$5)=FALSE,(INDEX(BCR!$1:$1048576,MATCH('Estadísticas BCR'!GP$5,BCR!$A:$A,0),MATCH('Estadísticas BCR'!$B46,BCR!$1:$1,0))),AVERAGE(GD46:GO46)),"")</f>
        <v>58.992368212569438</v>
      </c>
      <c r="GQ46" s="59">
        <f>+IFERROR(IF(ISTEXT(GQ$5)=FALSE,(INDEX(BCR!$1:$1048576,MATCH('Estadísticas BCR'!GQ$5,BCR!$A:$A,0),MATCH('Estadísticas BCR'!$B46,BCR!$1:$1,0))),AVERAGE(GE46:GP46)),"")</f>
        <v>54.761904761904802</v>
      </c>
      <c r="GR46" s="59">
        <f>+IFERROR(IF(ISTEXT(GR$5)=FALSE,(INDEX(BCR!$1:$1048576,MATCH('Estadísticas BCR'!GR$5,BCR!$A:$A,0),MATCH('Estadísticas BCR'!$B46,BCR!$1:$1,0))),AVERAGE(GF46:GQ46)),"")</f>
        <v>52.380952380952401</v>
      </c>
      <c r="GS46" s="59">
        <f>+IFERROR(IF(ISTEXT(GS$5)=FALSE,(INDEX(BCR!$1:$1048576,MATCH('Estadísticas BCR'!GS$5,BCR!$A:$A,0),MATCH('Estadísticas BCR'!$B46,BCR!$1:$1,0))),AVERAGE(GG46:GR46)),"")</f>
        <v>56</v>
      </c>
      <c r="GT46" s="59">
        <f>+IFERROR(IF(ISTEXT(GT$5)=FALSE,(INDEX(BCR!$1:$1048576,MATCH('Estadísticas BCR'!GT$5,BCR!$A:$A,0),MATCH('Estadísticas BCR'!$B46,BCR!$1:$1,0))),AVERAGE(GH46:GS46)),"")</f>
        <v>52.5</v>
      </c>
      <c r="GU46" s="59">
        <f>+IFERROR(IF(ISTEXT(GU$5)=FALSE,(INDEX(BCR!$1:$1048576,MATCH('Estadísticas BCR'!GU$5,BCR!$A:$A,0),MATCH('Estadísticas BCR'!$B46,BCR!$1:$1,0))),AVERAGE(GI46:GT46)),"")</f>
        <v>52.272727272727302</v>
      </c>
      <c r="GV46" s="59">
        <f>+IFERROR(IF(ISTEXT(GV$5)=FALSE,(INDEX(BCR!$1:$1048576,MATCH('Estadísticas BCR'!GV$5,BCR!$A:$A,0),MATCH('Estadísticas BCR'!$B46,BCR!$1:$1,0))),AVERAGE(GJ46:GU46)),"")</f>
        <v>54.347826086956502</v>
      </c>
      <c r="GW46" s="59">
        <f>+IFERROR(IF(ISTEXT(GW$5)=FALSE,(INDEX(BCR!$1:$1048576,MATCH('Estadísticas BCR'!GW$5,BCR!$A:$A,0),MATCH('Estadísticas BCR'!$B46,BCR!$1:$1,0))),AVERAGE(GK46:GV46)),"")</f>
        <v>57.692307692307701</v>
      </c>
      <c r="GX46" s="59">
        <f>+IFERROR(IF(ISTEXT(GX$5)=FALSE,(INDEX(BCR!$1:$1048576,MATCH('Estadísticas BCR'!GX$5,BCR!$A:$A,0),MATCH('Estadísticas BCR'!$B46,BCR!$1:$1,0))),AVERAGE(GL46:GW46)),"")</f>
        <v>53.703703703703702</v>
      </c>
      <c r="GY46" s="59">
        <f>+IFERROR(IF(ISTEXT(GY$5)=FALSE,(INDEX(BCR!$1:$1048576,MATCH('Estadísticas BCR'!GY$5,BCR!$A:$A,0),MATCH('Estadísticas BCR'!$B46,BCR!$1:$1,0))),AVERAGE(GM46:GX46)),"")</f>
        <v>53.846153846153797</v>
      </c>
      <c r="GZ46" s="59">
        <f>+IFERROR(IF(ISTEXT(GZ$5)=FALSE,(INDEX(BCR!$1:$1048576,MATCH('Estadísticas BCR'!GZ$5,BCR!$A:$A,0),MATCH('Estadísticas BCR'!$B46,BCR!$1:$1,0))),AVERAGE(GN46:GY46)),"")</f>
        <v>50</v>
      </c>
      <c r="HA46" s="59">
        <f>+IFERROR(IF(ISTEXT(HA$5)=FALSE,(INDEX(BCR!$1:$1048576,MATCH('Estadísticas BCR'!HA$5,BCR!$A:$A,0),MATCH('Estadísticas BCR'!$B46,BCR!$1:$1,0))),AVERAGE(GO46:GZ46)),"")</f>
        <v>56</v>
      </c>
      <c r="HB46" s="59">
        <f>+IFERROR(IF(ISTEXT(HB$5)=FALSE,(INDEX(BCR!$1:$1048576,MATCH('Estadísticas BCR'!HB$5,BCR!$A:$A,0),MATCH('Estadísticas BCR'!$B46,BCR!$1:$1,0))),AVERAGE(GP46:HA46)),"")</f>
        <v>57.5</v>
      </c>
      <c r="HC46" s="60">
        <f>+IFERROR(IF(ISTEXT(HC$5)=FALSE,(INDEX(BCR!$1:$1048576,MATCH('Estadísticas BCR'!HC$5,BCR!$A:$A,0),MATCH('Estadísticas BCR'!$B46,BCR!$1:$1,0))),AVERAGE(GQ46:HB46)),"")</f>
        <v>54.250464645392185</v>
      </c>
      <c r="HD46" s="59">
        <f>+IFERROR(IF(ISTEXT(HD$5)=FALSE,(INDEX(BCR!$1:$1048576,MATCH('Estadísticas BCR'!HD$5,BCR!$A:$A,0),MATCH('Estadísticas BCR'!$B46,BCR!$1:$1,0))),AVERAGE(GR46:HC46)),"")</f>
        <v>47.826086956521699</v>
      </c>
      <c r="HE46" s="59">
        <f>+IFERROR(IF(ISTEXT(HE$5)=FALSE,(INDEX(BCR!$1:$1048576,MATCH('Estadísticas BCR'!HE$5,BCR!$A:$A,0),MATCH('Estadísticas BCR'!$B46,BCR!$1:$1,0))),AVERAGE(GS46:HD46)),"")</f>
        <v>57.692307692307701</v>
      </c>
      <c r="HF46" s="59">
        <f>+IFERROR(IF(ISTEXT(HF$5)=FALSE,(INDEX(BCR!$1:$1048576,MATCH('Estadísticas BCR'!HF$5,BCR!$A:$A,0),MATCH('Estadísticas BCR'!$B46,BCR!$1:$1,0))),AVERAGE(GT46:HE46)),"")</f>
        <v>58.695652173912997</v>
      </c>
      <c r="HG46" s="59">
        <f>+IFERROR(IF(ISTEXT(HG$5)=FALSE,(INDEX(BCR!$1:$1048576,MATCH('Estadísticas BCR'!HG$5,BCR!$A:$A,0),MATCH('Estadísticas BCR'!$B46,BCR!$1:$1,0))),AVERAGE(GU46:HF46)),"")</f>
        <v>54.1666666666667</v>
      </c>
      <c r="HH46" s="59">
        <f>+IFERROR(IF(ISTEXT(HH$5)=FALSE,(INDEX(BCR!$1:$1048576,MATCH('Estadísticas BCR'!HH$5,BCR!$A:$A,0),MATCH('Estadísticas BCR'!$B46,BCR!$1:$1,0))),AVERAGE(GV46:HG46)),"")</f>
        <v>52.380952380952401</v>
      </c>
      <c r="HI46" s="59">
        <f>+IFERROR(IF(ISTEXT(HI$5)=FALSE,(INDEX(BCR!$1:$1048576,MATCH('Estadísticas BCR'!HI$5,BCR!$A:$A,0),MATCH('Estadísticas BCR'!$B46,BCR!$1:$1,0))),AVERAGE(GW46:HH46)),"")</f>
        <v>60.526315789473699</v>
      </c>
      <c r="HJ46" s="59">
        <f>+IFERROR(IF(ISTEXT(HJ$5)=FALSE,(INDEX(BCR!$1:$1048576,MATCH('Estadísticas BCR'!HJ$5,BCR!$A:$A,0),MATCH('Estadísticas BCR'!$B46,BCR!$1:$1,0))),AVERAGE(GX46:HI46)),"")</f>
        <v>52.272727272727302</v>
      </c>
      <c r="HK46" s="59">
        <f>+IFERROR(IF(ISTEXT(HK$5)=FALSE,(INDEX(BCR!$1:$1048576,MATCH('Estadísticas BCR'!HK$5,BCR!$A:$A,0),MATCH('Estadísticas BCR'!$B46,BCR!$1:$1,0))),AVERAGE(GY46:HJ46)),"")</f>
        <v>61.904761904761898</v>
      </c>
      <c r="HL46" s="59">
        <f>+IFERROR(IF(ISTEXT(HL$5)=FALSE,(INDEX(BCR!$1:$1048576,MATCH('Estadísticas BCR'!HL$5,BCR!$A:$A,0),MATCH('Estadísticas BCR'!$B46,BCR!$1:$1,0))),AVERAGE(GZ46:HK46)),"")</f>
        <v>60.4166666666667</v>
      </c>
      <c r="HM46" s="59">
        <f>+IFERROR(IF(ISTEXT(HM$5)=FALSE,(INDEX(BCR!$1:$1048576,MATCH('Estadísticas BCR'!HM$5,BCR!$A:$A,0),MATCH('Estadísticas BCR'!$B46,BCR!$1:$1,0))),AVERAGE(HA46:HL46)),"")</f>
        <v>67.5</v>
      </c>
      <c r="HN46" s="59">
        <f>+IFERROR(IF(ISTEXT(HN$5)=FALSE,(INDEX(BCR!$1:$1048576,MATCH('Estadísticas BCR'!HN$5,BCR!$A:$A,0),MATCH('Estadísticas BCR'!$B46,BCR!$1:$1,0))),AVERAGE(HB46:HM46)),"")</f>
        <v>62.5</v>
      </c>
      <c r="HO46" s="59">
        <f>+IFERROR(IF(ISTEXT(HO$5)=FALSE,(INDEX(BCR!$1:$1048576,MATCH('Estadísticas BCR'!HO$5,BCR!$A:$A,0),MATCH('Estadísticas BCR'!$B46,BCR!$1:$1,0))),AVERAGE(HC46:HN46)),"")</f>
        <v>66.6666666666667</v>
      </c>
      <c r="HP46" s="60">
        <f>+IFERROR(IF(ISTEXT(HP$5)=FALSE,(INDEX(BCR!$1:$1048576,MATCH('Estadísticas BCR'!HP$5,BCR!$A:$A,0),MATCH('Estadísticas BCR'!$B46,BCR!$1:$1,0))),AVERAGE(HD46:HO46)),"")</f>
        <v>58.545733680888155</v>
      </c>
      <c r="HQ46" s="59">
        <f>+IFERROR(IF(ISTEXT(HQ$5)=FALSE,(INDEX(BCR!$1:$1048576,MATCH('Estadísticas BCR'!HQ$5,BCR!$A:$A,0),MATCH('Estadísticas BCR'!$B46,BCR!$1:$1,0))),AVERAGE(HE46:HP46)),"")</f>
        <v>63.636363636363598</v>
      </c>
      <c r="HR46" s="59">
        <f>+IFERROR(IF(ISTEXT(HR$5)=FALSE,(INDEX(BCR!$1:$1048576,MATCH('Estadísticas BCR'!HR$5,BCR!$A:$A,0),MATCH('Estadísticas BCR'!$B46,BCR!$1:$1,0))),AVERAGE(HF46:HQ46)),"")</f>
        <v>57.5</v>
      </c>
      <c r="HS46" s="59">
        <f>+IFERROR(IF(ISTEXT(HS$5)=FALSE,(INDEX(BCR!$1:$1048576,MATCH('Estadísticas BCR'!HS$5,BCR!$A:$A,0),MATCH('Estadísticas BCR'!$B46,BCR!$1:$1,0))),AVERAGE(HG46:HR46)),"")</f>
        <v>61.363636363636402</v>
      </c>
      <c r="HT46" s="59">
        <f>+IFERROR(IF(ISTEXT(HT$5)=FALSE,(INDEX(BCR!$1:$1048576,MATCH('Estadísticas BCR'!HT$5,BCR!$A:$A,0),MATCH('Estadísticas BCR'!$B46,BCR!$1:$1,0))),AVERAGE(HH46:HS46)),"")</f>
        <v>70</v>
      </c>
      <c r="HU46" s="59">
        <f>+IFERROR(IF(ISTEXT(HU$5)=FALSE,(INDEX(BCR!$1:$1048576,MATCH('Estadísticas BCR'!HU$5,BCR!$A:$A,0),MATCH('Estadísticas BCR'!$B46,BCR!$1:$1,0))),AVERAGE(HI46:HT46)),"")</f>
        <v>62.5</v>
      </c>
      <c r="HV46" s="59">
        <f>+IFERROR(IF(ISTEXT(HV$5)=FALSE,(INDEX(BCR!$1:$1048576,MATCH('Estadísticas BCR'!HV$5,BCR!$A:$A,0),MATCH('Estadísticas BCR'!$B46,BCR!$1:$1,0))),AVERAGE(HJ46:HU46)),"")</f>
        <v>55</v>
      </c>
      <c r="HW46" s="59">
        <f>+IFERROR(IF(ISTEXT(HW$5)=FALSE,(INDEX(BCR!$1:$1048576,MATCH('Estadísticas BCR'!HW$5,BCR!$A:$A,0),MATCH('Estadísticas BCR'!$B46,BCR!$1:$1,0))),AVERAGE(HK46:HV46)),"")</f>
        <v>52.631578947368403</v>
      </c>
      <c r="HX46" s="59">
        <f>+IFERROR(IF(ISTEXT(HX$5)=FALSE,(INDEX(BCR!$1:$1048576,MATCH('Estadísticas BCR'!HX$5,BCR!$A:$A,0),MATCH('Estadísticas BCR'!$B46,BCR!$1:$1,0))),AVERAGE(HL46:HW46)),"")</f>
        <v>67.5</v>
      </c>
      <c r="HY46" s="59">
        <f>+IFERROR(IF(ISTEXT(HY$5)=FALSE,(INDEX(BCR!$1:$1048576,MATCH('Estadísticas BCR'!HY$5,BCR!$A:$A,0),MATCH('Estadísticas BCR'!$B46,BCR!$1:$1,0))),AVERAGE(HM46:HX46)),"")</f>
        <v>56.25</v>
      </c>
      <c r="HZ46" s="59">
        <f>+IFERROR(IF(ISTEXT(HZ$5)=FALSE,(INDEX(BCR!$1:$1048576,MATCH('Estadísticas BCR'!HZ$5,BCR!$A:$A,0),MATCH('Estadísticas BCR'!$B46,BCR!$1:$1,0))),AVERAGE(HN46:HY46)),"")</f>
        <v>70</v>
      </c>
      <c r="IA46" s="59">
        <f>+IFERROR(IF(ISTEXT(IA$5)=FALSE,(INDEX(BCR!$1:$1048576,MATCH('Estadísticas BCR'!IA$5,BCR!$A:$A,0),MATCH('Estadísticas BCR'!$B46,BCR!$1:$1,0))),AVERAGE(HO46:HZ46)),"")</f>
        <v>63.3333333333333</v>
      </c>
      <c r="IB46" s="59">
        <f>+IFERROR(IF(ISTEXT(IB$5)=FALSE,(INDEX(BCR!$1:$1048576,MATCH('Estadísticas BCR'!IB$5,BCR!$A:$A,0),MATCH('Estadísticas BCR'!$B46,BCR!$1:$1,0))),AVERAGE(HP46:IA46)),"")</f>
        <v>52.631578947368403</v>
      </c>
      <c r="IC46" s="60">
        <f>+IFERROR(IF(ISTEXT(IC$5)=FALSE,(INDEX(BCR!$1:$1048576,MATCH('Estadísticas BCR'!IC$5,BCR!$A:$A,0),MATCH('Estadísticas BCR'!$B46,BCR!$1:$1,0))),AVERAGE(HQ46:IB46)),"")</f>
        <v>61.028874269005833</v>
      </c>
      <c r="ID46" s="59">
        <f>+IFERROR(IF(ISTEXT(ID$5)=FALSE,(INDEX(BCR!$1:$1048576,MATCH('Estadísticas BCR'!ID$5,BCR!$A:$A,0),MATCH('Estadísticas BCR'!$B46,BCR!$1:$1,0))),AVERAGE(HR46:IC46)),"")</f>
        <v>55.2631578947368</v>
      </c>
      <c r="IE46" s="59">
        <f>+IFERROR(IF(ISTEXT(IE$5)=FALSE,(INDEX(BCR!$1:$1048576,MATCH('Estadísticas BCR'!IE$5,BCR!$A:$A,0),MATCH('Estadísticas BCR'!$B46,BCR!$1:$1,0))),AVERAGE(HS46:ID46)),"")</f>
        <v>52.631578947368403</v>
      </c>
      <c r="IF46" s="59">
        <f>+IFERROR(IF(ISTEXT(IF$5)=FALSE,(INDEX(BCR!$1:$1048576,MATCH('Estadísticas BCR'!IF$5,BCR!$A:$A,0),MATCH('Estadísticas BCR'!$B46,BCR!$1:$1,0))),AVERAGE(HT46:IE46)),"")</f>
        <v>56.6666666666667</v>
      </c>
      <c r="IG46" s="59">
        <f>+IFERROR(IF(ISTEXT(IG$5)=FALSE,(INDEX(BCR!$1:$1048576,MATCH('Estadísticas BCR'!IG$5,BCR!$A:$A,0),MATCH('Estadísticas BCR'!$B46,BCR!$1:$1,0))),AVERAGE(HU46:IF46)),"")</f>
        <v>50</v>
      </c>
      <c r="IH46" s="59">
        <f>+IFERROR(IF(ISTEXT(IH$5)=FALSE,(INDEX(BCR!$1:$1048576,MATCH('Estadísticas BCR'!IH$5,BCR!$A:$A,0),MATCH('Estadísticas BCR'!$B46,BCR!$1:$1,0))),AVERAGE(HV46:IG46)),"")</f>
        <v>61.904761904761898</v>
      </c>
      <c r="II46" s="59">
        <f>+IFERROR(IF(ISTEXT(II$5)=FALSE,(INDEX(BCR!$1:$1048576,MATCH('Estadísticas BCR'!II$5,BCR!$A:$A,0),MATCH('Estadísticas BCR'!$B46,BCR!$1:$1,0))),AVERAGE(HW46:IH46)),"")</f>
        <v>59.375</v>
      </c>
      <c r="IJ46" s="59">
        <f>+IFERROR(IF(ISTEXT(IJ$5)=FALSE,(INDEX(BCR!$1:$1048576,MATCH('Estadísticas BCR'!IJ$5,BCR!$A:$A,0),MATCH('Estadísticas BCR'!$B46,BCR!$1:$1,0))),AVERAGE(HX46:II46)),"")</f>
        <v>50</v>
      </c>
      <c r="IK46" s="59">
        <f>+IFERROR(IF(ISTEXT(IK$5)=FALSE,(INDEX(BCR!$1:$1048576,MATCH('Estadísticas BCR'!IK$5,BCR!$A:$A,0),MATCH('Estadísticas BCR'!$B46,BCR!$1:$1,0))),AVERAGE(HY46:IJ46)),"")</f>
        <v>55.2631578947368</v>
      </c>
      <c r="IL46" s="59">
        <f>+IFERROR(IF(ISTEXT(IL$5)=FALSE,(INDEX(BCR!$1:$1048576,MATCH('Estadísticas BCR'!IL$5,BCR!$A:$A,0),MATCH('Estadísticas BCR'!$B46,BCR!$1:$1,0))),AVERAGE(HZ46:IK46)),"")</f>
        <v>43.75</v>
      </c>
      <c r="IM46" s="59">
        <f>+IFERROR(IF(ISTEXT(IM$5)=FALSE,(INDEX(BCR!$1:$1048576,MATCH('Estadísticas BCR'!IM$5,BCR!$A:$A,0),MATCH('Estadísticas BCR'!$B46,BCR!$1:$1,0))),AVERAGE(IA46:IL46)),"")</f>
        <v>58.823529411764703</v>
      </c>
      <c r="IN46" s="59">
        <f>+IFERROR(IF(ISTEXT(IN$5)=FALSE,(INDEX(BCR!$1:$1048576,MATCH('Estadísticas BCR'!IN$5,BCR!$A:$A,0),MATCH('Estadísticas BCR'!$B46,BCR!$1:$1,0))),AVERAGE(IB46:IM46)),"")</f>
        <v>55.882352941176499</v>
      </c>
      <c r="IO46" s="59">
        <f>+IFERROR(IF(ISTEXT(IO$5)=FALSE,(INDEX(BCR!$1:$1048576,MATCH('Estadísticas BCR'!IO$5,BCR!$A:$A,0),MATCH('Estadísticas BCR'!$B46,BCR!$1:$1,0))),AVERAGE(IC46:IN46)),"")</f>
        <v>60.714285714285701</v>
      </c>
      <c r="IP46" s="60">
        <f>+IFERROR(IF(ISTEXT(IP$5)=FALSE,(INDEX(BCR!$1:$1048576,MATCH('Estadísticas BCR'!IP$5,BCR!$A:$A,0),MATCH('Estadísticas BCR'!$B46,BCR!$1:$1,0))),AVERAGE(ID46:IO46)),"")</f>
        <v>55.02287428129145</v>
      </c>
      <c r="IQ46" s="59">
        <f>+IFERROR(IF(ISTEXT(IQ$5)=FALSE,(INDEX(BCR!$1:$1048576,MATCH('Estadísticas BCR'!IQ$5,BCR!$A:$A,0),MATCH('Estadísticas BCR'!$B46,BCR!$1:$1,0))),AVERAGE(IE46:IP46)),"")</f>
        <v>55.2631578947368</v>
      </c>
      <c r="IR46" s="59">
        <f>+IFERROR(IF(ISTEXT(IR$5)=FALSE,(INDEX(BCR!$1:$1048576,MATCH('Estadísticas BCR'!IR$5,BCR!$A:$A,0),MATCH('Estadísticas BCR'!$B46,BCR!$1:$1,0))),AVERAGE(IF46:IQ46)),"")</f>
        <v>50</v>
      </c>
      <c r="IS46" s="59">
        <f>+IFERROR(IF(ISTEXT(IS$5)=FALSE,(INDEX(BCR!$1:$1048576,MATCH('Estadísticas BCR'!IS$5,BCR!$A:$A,0),MATCH('Estadísticas BCR'!$B46,BCR!$1:$1,0))),AVERAGE(IG46:IR46)),"")</f>
        <v>57.5</v>
      </c>
      <c r="IT46" s="59">
        <f>+IFERROR(IF(ISTEXT(IT$5)=FALSE,(INDEX(BCR!$1:$1048576,MATCH('Estadísticas BCR'!IT$5,BCR!$A:$A,0),MATCH('Estadísticas BCR'!$B46,BCR!$1:$1,0))),AVERAGE(IH46:IS46)),"")</f>
        <v>60</v>
      </c>
      <c r="IU46" s="59">
        <f>+IFERROR(IF(ISTEXT(IU$5)=FALSE,(INDEX(BCR!$1:$1048576,MATCH('Estadísticas BCR'!IU$5,BCR!$A:$A,0),MATCH('Estadísticas BCR'!$B46,BCR!$1:$1,0))),AVERAGE(II46:IT46)),"")</f>
        <v>55.882352941176499</v>
      </c>
      <c r="IV46" s="59">
        <f>+IFERROR(IF(ISTEXT(IV$5)=FALSE,(INDEX(BCR!$1:$1048576,MATCH('Estadísticas BCR'!IV$5,BCR!$A:$A,0),MATCH('Estadísticas BCR'!$B46,BCR!$1:$1,0))),AVERAGE(IJ46:IU46)),"")</f>
        <v>60.526315789473699</v>
      </c>
      <c r="IW46" s="59">
        <f>+IFERROR(IF(ISTEXT(IW$5)=FALSE,(INDEX(BCR!$1:$1048576,MATCH('Estadísticas BCR'!IW$5,BCR!$A:$A,0),MATCH('Estadísticas BCR'!$B46,BCR!$1:$1,0))),AVERAGE(IK46:IV46)),"")</f>
        <v>55.5555555555556</v>
      </c>
      <c r="IX46" s="59">
        <f>+IFERROR(IF(ISTEXT(IX$5)=FALSE,(INDEX(BCR!$1:$1048576,MATCH('Estadísticas BCR'!IX$5,BCR!$A:$A,0),MATCH('Estadísticas BCR'!$B46,BCR!$1:$1,0))),AVERAGE(IL46:IW46)),"")</f>
        <v>58.823529411764703</v>
      </c>
      <c r="IY46" s="59">
        <f>+IFERROR(IF(ISTEXT(IY$5)=FALSE,(INDEX(BCR!$1:$1048576,MATCH('Estadísticas BCR'!IY$5,BCR!$A:$A,0),MATCH('Estadísticas BCR'!$B46,BCR!$1:$1,0))),AVERAGE(IM46:IX46)),"")</f>
        <v>58.823529411764703</v>
      </c>
      <c r="IZ46" s="59">
        <f>+IFERROR(IF(ISTEXT(IZ$5)=FALSE,(INDEX(BCR!$1:$1048576,MATCH('Estadísticas BCR'!IZ$5,BCR!$A:$A,0),MATCH('Estadísticas BCR'!$B46,BCR!$1:$1,0))),AVERAGE(IN46:IY46)),"")</f>
        <v>56.6666666666667</v>
      </c>
      <c r="JA46" s="59">
        <f>+IFERROR(IF(ISTEXT(JA$5)=FALSE,(INDEX(BCR!$1:$1048576,MATCH('Estadísticas BCR'!JA$5,BCR!$A:$A,0),MATCH('Estadísticas BCR'!$B46,BCR!$1:$1,0))),AVERAGE(IO46:IZ46)),"")</f>
        <v>63.8888888888889</v>
      </c>
      <c r="JB46" s="59">
        <f>+IFERROR(IF(ISTEXT(JB$5)=FALSE,(INDEX(BCR!$1:$1048576,MATCH('Estadísticas BCR'!JB$5,BCR!$A:$A,0),MATCH('Estadísticas BCR'!$B46,BCR!$1:$1,0))),AVERAGE(IP46:JA46)),"")</f>
        <v>60.526315789473699</v>
      </c>
      <c r="JC46" s="60">
        <f>+IFERROR(IF(ISTEXT(JC$5)=FALSE,(INDEX(BCR!$1:$1048576,MATCH('Estadísticas BCR'!JC$5,BCR!$A:$A,0),MATCH('Estadísticas BCR'!$B46,BCR!$1:$1,0))),AVERAGE(IQ46:JB46)),"")</f>
        <v>57.788026029125113</v>
      </c>
      <c r="JD46" s="59">
        <f>+IFERROR(IF(ISTEXT(JD$5)=FALSE,(INDEX(BCR!$1:$1048576,MATCH('Estadísticas BCR'!JD$5,BCR!$A:$A,0),MATCH('Estadísticas BCR'!$B46,BCR!$1:$1,0))),AVERAGE(IR46:JC46)),"")</f>
        <v>66.6666666666667</v>
      </c>
      <c r="JE46" s="59">
        <f>+IFERROR(IF(ISTEXT(JE$5)=FALSE,(INDEX(BCR!$1:$1048576,MATCH('Estadísticas BCR'!JE$5,BCR!$A:$A,0),MATCH('Estadísticas BCR'!$B46,BCR!$1:$1,0))),AVERAGE(IS46:JD46)),"")</f>
        <v>52.5</v>
      </c>
      <c r="JF46" s="59">
        <f>+IFERROR(IF(ISTEXT(JF$5)=FALSE,(INDEX(BCR!$1:$1048576,MATCH('Estadísticas BCR'!JF$5,BCR!$A:$A,0),MATCH('Estadísticas BCR'!$B46,BCR!$1:$1,0))),AVERAGE(IT46:JE46)),"")</f>
        <v>27.7777777777778</v>
      </c>
      <c r="JG46" s="59">
        <f>+IFERROR(IF(ISTEXT(JG$5)=FALSE,(INDEX(BCR!$1:$1048576,MATCH('Estadísticas BCR'!JG$5,BCR!$A:$A,0),MATCH('Estadísticas BCR'!$B46,BCR!$1:$1,0))),AVERAGE(IU46:JF46)),"")</f>
        <v>60</v>
      </c>
      <c r="JH46" s="59">
        <f>+IFERROR(IF(ISTEXT(JH$5)=FALSE,(INDEX(BCR!$1:$1048576,MATCH('Estadísticas BCR'!JH$5,BCR!$A:$A,0),MATCH('Estadísticas BCR'!$B46,BCR!$1:$1,0))),AVERAGE(IV46:JG46)),"")</f>
        <v>50</v>
      </c>
      <c r="JI46" s="59">
        <f>+IFERROR(IF(ISTEXT(JI$5)=FALSE,(INDEX(BCR!$1:$1048576,MATCH('Estadísticas BCR'!JI$5,BCR!$A:$A,0),MATCH('Estadísticas BCR'!$B46,BCR!$1:$1,0))),AVERAGE(IW46:JH46)),"")</f>
        <v>70.588235294117595</v>
      </c>
      <c r="JJ46" s="59">
        <f>+IFERROR(IF(ISTEXT(JJ$5)=FALSE,(INDEX(BCR!$1:$1048576,MATCH('Estadísticas BCR'!JJ$5,BCR!$A:$A,0),MATCH('Estadísticas BCR'!$B46,BCR!$1:$1,0))),AVERAGE(IX46:JI46)),"")</f>
        <v>70.588235294117595</v>
      </c>
      <c r="JK46" s="59">
        <f>+IFERROR(IF(ISTEXT(JK$5)=FALSE,(INDEX(BCR!$1:$1048576,MATCH('Estadísticas BCR'!JK$5,BCR!$A:$A,0),MATCH('Estadísticas BCR'!$B46,BCR!$1:$1,0))),AVERAGE(IY46:JJ46)),"")</f>
        <v>63.043478260869598</v>
      </c>
      <c r="JL46" s="59">
        <f>+IFERROR(IF(ISTEXT(JL$5)=FALSE,(INDEX(BCR!$1:$1048576,MATCH('Estadísticas BCR'!JL$5,BCR!$A:$A,0),MATCH('Estadísticas BCR'!$B46,BCR!$1:$1,0))),AVERAGE(IZ46:JK46)),"")</f>
        <v>58.695652173912997</v>
      </c>
      <c r="JM46" s="59">
        <f>+IFERROR(IF(ISTEXT(JM$5)=FALSE,(INDEX(BCR!$1:$1048576,MATCH('Estadísticas BCR'!JM$5,BCR!$A:$A,0),MATCH('Estadísticas BCR'!$B46,BCR!$1:$1,0))),AVERAGE(JA46:JL46)),"")</f>
        <v>59.375</v>
      </c>
      <c r="JN46" s="59">
        <f>+IFERROR(IF(ISTEXT(JN$5)=FALSE,(INDEX(BCR!$1:$1048576,MATCH('Estadísticas BCR'!JN$5,BCR!$A:$A,0),MATCH('Estadísticas BCR'!$B46,BCR!$1:$1,0))),AVERAGE(JB46:JM46)),"")</f>
        <v>63.157894736842103</v>
      </c>
      <c r="JO46" s="59">
        <f>+IFERROR(IF(ISTEXT(JO$5)=FALSE,(INDEX(BCR!$1:$1048576,MATCH('Estadísticas BCR'!JO$5,BCR!$A:$A,0),MATCH('Estadísticas BCR'!$B46,BCR!$1:$1,0))),AVERAGE(JC46:JN46)),"")</f>
        <v>52.631578947368403</v>
      </c>
      <c r="JP46" s="60">
        <f>+IFERROR(IF(ISTEXT(JP$5)=FALSE,(INDEX(BCR!$1:$1048576,MATCH('Estadísticas BCR'!JP$5,BCR!$A:$A,0),MATCH('Estadísticas BCR'!$B46,BCR!$1:$1,0))),AVERAGE(JD46:JO46)),"")</f>
        <v>57.918709929306068</v>
      </c>
      <c r="JQ46" s="59">
        <f>+IFERROR(IF(ISTEXT(JQ$5)=FALSE,(INDEX(BCR!$1:$1048576,MATCH('Estadísticas BCR'!JQ$5,BCR!$A:$A,0),MATCH('Estadísticas BCR'!$B46,BCR!$1:$1,0))),AVERAGE(JE46:JP46)),"")</f>
        <v>63.157894736842103</v>
      </c>
      <c r="JR46" s="59">
        <f>+IFERROR(IF(ISTEXT(JR$5)=FALSE,(INDEX(BCR!$1:$1048576,MATCH('Estadísticas BCR'!JR$5,BCR!$A:$A,0),MATCH('Estadísticas BCR'!$B46,BCR!$1:$1,0))),AVERAGE(JF46:JQ46)),"")</f>
        <v>57.142857142857103</v>
      </c>
      <c r="JS46" s="59">
        <f>+IFERROR(IF(ISTEXT(JS$5)=FALSE,(INDEX(BCR!$1:$1048576,MATCH('Estadísticas BCR'!JS$5,BCR!$A:$A,0),MATCH('Estadísticas BCR'!$B46,BCR!$1:$1,0))),AVERAGE(JG46:JR46)),"")</f>
        <v>62.5</v>
      </c>
      <c r="JT46" s="59">
        <f>+IFERROR(IF(ISTEXT(JT$5)=FALSE,(INDEX(BCR!$1:$1048576,MATCH('Estadísticas BCR'!JT$5,BCR!$A:$A,0),MATCH('Estadísticas BCR'!$B46,BCR!$1:$1,0))),AVERAGE(JH46:JS46)),"")</f>
        <v>52.631578947368403</v>
      </c>
      <c r="JU46" s="59">
        <f>+IFERROR(IF(ISTEXT(JU$5)=FALSE,(INDEX(BCR!$1:$1048576,MATCH('Estadísticas BCR'!JU$5,BCR!$A:$A,0),MATCH('Estadísticas BCR'!$B46,BCR!$1:$1,0))),AVERAGE(JI46:JT46)),"")</f>
        <v>55</v>
      </c>
      <c r="JV46" s="59">
        <f>+IFERROR(IF(ISTEXT(JV$5)=FALSE,(INDEX(BCR!$1:$1048576,MATCH('Estadísticas BCR'!JV$5,BCR!$A:$A,0),MATCH('Estadísticas BCR'!$B46,BCR!$1:$1,0))),AVERAGE(JJ46:JU46)),"")</f>
        <v>55</v>
      </c>
      <c r="JW46" s="59">
        <f>+IFERROR(IF(ISTEXT(JW$5)=FALSE,(INDEX(BCR!$1:$1048576,MATCH('Estadísticas BCR'!JW$5,BCR!$A:$A,0),MATCH('Estadísticas BCR'!$B46,BCR!$1:$1,0))),AVERAGE(JK46:JV46)),"")</f>
        <v>52.5</v>
      </c>
      <c r="JX46" s="59">
        <f>+IFERROR(IF(ISTEXT(JX$5)=FALSE,(INDEX(BCR!$1:$1048576,MATCH('Estadísticas BCR'!JX$5,BCR!$A:$A,0),MATCH('Estadísticas BCR'!$B46,BCR!$1:$1,0))),AVERAGE(JL46:JW46)),"")</f>
        <v>55.882352941176499</v>
      </c>
      <c r="JY46" s="59">
        <f>+IFERROR(IF(ISTEXT(JY$5)=FALSE,(INDEX(BCR!$1:$1048576,MATCH('Estadísticas BCR'!JY$5,BCR!$A:$A,0),MATCH('Estadísticas BCR'!$B46,BCR!$1:$1,0))),AVERAGE(JM46:JX46)),"")</f>
        <v>50</v>
      </c>
      <c r="JZ46" s="59">
        <f>+IFERROR(IF(ISTEXT(JZ$5)=FALSE,(INDEX(BCR!$1:$1048576,MATCH('Estadísticas BCR'!JZ$5,BCR!$A:$A,0),MATCH('Estadísticas BCR'!$B46,BCR!$1:$1,0))),AVERAGE(JN46:JY46)),"")</f>
        <v>57.5</v>
      </c>
      <c r="KA46" s="59">
        <f>+IFERROR(IF(ISTEXT(KA$5)=FALSE,(INDEX(BCR!$1:$1048576,MATCH('Estadísticas BCR'!KA$5,BCR!$A:$A,0),MATCH('Estadísticas BCR'!$B46,BCR!$1:$1,0))),AVERAGE(JO46:JZ46)),"")</f>
        <v>54.1666666666667</v>
      </c>
      <c r="KB46" s="59">
        <f>+IFERROR(IF(ISTEXT(KB$5)=FALSE,(INDEX(BCR!$1:$1048576,MATCH('Estadísticas BCR'!KB$5,BCR!$A:$A,0),MATCH('Estadísticas BCR'!$B46,BCR!$1:$1,0))),AVERAGE(JP46:KA46)),"")</f>
        <v>57.5</v>
      </c>
      <c r="KC46" s="60">
        <f>+IFERROR(IF(ISTEXT(KC$5)=FALSE,(INDEX(BCR!$1:$1048576,MATCH('Estadísticas BCR'!KC$5,BCR!$A:$A,0),MATCH('Estadísticas BCR'!$B46,BCR!$1:$1,0))),AVERAGE(JQ46:KB46)),"")</f>
        <v>56.081779202909239</v>
      </c>
      <c r="KD46" s="59">
        <f>+IFERROR(IF(ISTEXT(KD$5)=FALSE,(INDEX(BCR!$1:$1048576,MATCH('Estadísticas BCR'!KD$5,BCR!$A:$A,0),MATCH('Estadísticas BCR'!$B46,BCR!$1:$1,0))),AVERAGE(JR46:KC46)),"")</f>
        <v>50</v>
      </c>
      <c r="KE46" s="59">
        <f>+IFERROR(IF(ISTEXT(KE$5)=FALSE,(INDEX(BCR!$1:$1048576,MATCH('Estadísticas BCR'!KE$5,BCR!$A:$A,0),MATCH('Estadísticas BCR'!$B46,BCR!$1:$1,0))),AVERAGE(JS46:KD46)),"")</f>
        <v>58.695652173912997</v>
      </c>
      <c r="KF46" s="59">
        <f>+IFERROR(IF(ISTEXT(KF$5)=FALSE,(INDEX(BCR!$1:$1048576,MATCH('Estadísticas BCR'!KF$5,BCR!$A:$A,0),MATCH('Estadísticas BCR'!$B46,BCR!$1:$1,0))),AVERAGE(JT46:KE46)),"")</f>
        <v>60</v>
      </c>
      <c r="KG46" s="59">
        <f>+IFERROR(IF(ISTEXT(KG$5)=FALSE,(INDEX(BCR!$1:$1048576,MATCH('Estadísticas BCR'!KG$5,BCR!$A:$A,0),MATCH('Estadísticas BCR'!$B46,BCR!$1:$1,0))),AVERAGE(JU46:KF46)),"")</f>
        <v>45.238095238095198</v>
      </c>
      <c r="KH46" s="59">
        <f>+IFERROR(IF(ISTEXT(KH$5)=FALSE,(INDEX(BCR!$1:$1048576,MATCH('Estadísticas BCR'!KH$5,BCR!$A:$A,0),MATCH('Estadísticas BCR'!$B46,BCR!$1:$1,0))),AVERAGE(JV46:KG46)),"")</f>
        <v>56.818181818181799</v>
      </c>
      <c r="KI46" s="59">
        <f>+IFERROR(IF(ISTEXT(KI$5)=FALSE,(INDEX(BCR!$1:$1048576,MATCH('Estadísticas BCR'!KI$5,BCR!$A:$A,0),MATCH('Estadísticas BCR'!$B46,BCR!$1:$1,0))),AVERAGE(JW46:KH46)),"")</f>
        <v>44.7368421052632</v>
      </c>
      <c r="KJ46" s="59">
        <f>+IFERROR(IF(ISTEXT(KJ$5)=FALSE,(INDEX(BCR!$1:$1048576,MATCH('Estadísticas BCR'!KJ$5,BCR!$A:$A,0),MATCH('Estadísticas BCR'!$B46,BCR!$1:$1,0))),AVERAGE(JX46:KI46)),"")</f>
        <v>47.9166666666667</v>
      </c>
      <c r="KK46" s="59">
        <f>+IFERROR(IF(ISTEXT(KK$5)=FALSE,(INDEX(BCR!$1:$1048576,MATCH('Estadísticas BCR'!KK$5,BCR!$A:$A,0),MATCH('Estadísticas BCR'!$B46,BCR!$1:$1,0))),AVERAGE(JY46:KJ46)),"")</f>
        <v>50</v>
      </c>
      <c r="KL46" s="59">
        <f>+IFERROR(IF(ISTEXT(KL$5)=FALSE,(INDEX(BCR!$1:$1048576,MATCH('Estadísticas BCR'!KL$5,BCR!$A:$A,0),MATCH('Estadísticas BCR'!$B46,BCR!$1:$1,0))),AVERAGE(JZ46:KK46)),"")</f>
        <v>45.454545454545503</v>
      </c>
      <c r="KM46" s="59">
        <f>+IFERROR(IF(ISTEXT(KM$5)=FALSE,(INDEX(BCR!$1:$1048576,MATCH('Estadísticas BCR'!KM$5,BCR!$A:$A,0),MATCH('Estadísticas BCR'!$B46,BCR!$1:$1,0))),AVERAGE(KA46:KL46)),"")</f>
        <v>47.368421052631597</v>
      </c>
      <c r="KN46" s="59">
        <f>+IFERROR(IF(ISTEXT(KN$5)=FALSE,(INDEX(BCR!$1:$1048576,MATCH('Estadísticas BCR'!KN$5,BCR!$A:$A,0),MATCH('Estadísticas BCR'!$B46,BCR!$1:$1,0))),AVERAGE(KB46:KM46)),"")</f>
        <v>50</v>
      </c>
      <c r="KO46" s="59">
        <f>+IFERROR(IF(ISTEXT(KO$5)=FALSE,(INDEX(BCR!$1:$1048576,MATCH('Estadísticas BCR'!KO$5,BCR!$A:$A,0),MATCH('Estadísticas BCR'!$B46,BCR!$1:$1,0))),AVERAGE(KC46:KN46)),"")</f>
        <v>50</v>
      </c>
      <c r="KP46" s="60">
        <f>+IFERROR(IF(ISTEXT(KP$5)=FALSE,(INDEX(BCR!$1:$1048576,MATCH('Estadísticas BCR'!KP$5,BCR!$A:$A,0),MATCH('Estadísticas BCR'!$B46,BCR!$1:$1,0))),AVERAGE(KD46:KO46)),"")</f>
        <v>50.519033709108079</v>
      </c>
      <c r="KQ46" s="59">
        <f>+IFERROR(IF(ISTEXT(KQ$5)=FALSE,(INDEX(BCR!$1:$1048576,MATCH('Estadísticas BCR'!KQ$5,BCR!$A:$A,0),MATCH('Estadísticas BCR'!$B46,BCR!$1:$1,0))),AVERAGE(KE46:KP46)),"")</f>
        <v>55.2631578947368</v>
      </c>
      <c r="KR46" s="59">
        <f>+IFERROR(IF(ISTEXT(KR$5)=FALSE,(INDEX(BCR!$1:$1048576,MATCH('Estadísticas BCR'!KR$5,BCR!$A:$A,0),MATCH('Estadísticas BCR'!$B46,BCR!$1:$1,0))),AVERAGE(KF46:KQ46)),"")</f>
        <v>52.7777777777778</v>
      </c>
      <c r="KS46" s="59">
        <f>+IFERROR(IF(ISTEXT(KS$5)=FALSE,(INDEX(BCR!$1:$1048576,MATCH('Estadísticas BCR'!KS$5,BCR!$A:$A,0),MATCH('Estadísticas BCR'!$B46,BCR!$1:$1,0))),AVERAGE(KG46:KR46)),"")</f>
        <v>50</v>
      </c>
      <c r="KT46" s="59">
        <f>+IFERROR(IF(ISTEXT(KT$5)=FALSE,(INDEX(BCR!$1:$1048576,MATCH('Estadísticas BCR'!KT$5,BCR!$A:$A,0),MATCH('Estadísticas BCR'!$B46,BCR!$1:$1,0))),AVERAGE(KH46:KS46)),"")</f>
        <v>52.7777777777778</v>
      </c>
      <c r="KU46" s="59">
        <f>+IFERROR(IF(ISTEXT(KU$5)=FALSE,(INDEX(BCR!$1:$1048576,MATCH('Estadísticas BCR'!KU$5,BCR!$A:$A,0),MATCH('Estadísticas BCR'!$B46,BCR!$1:$1,0))),AVERAGE(KI46:KT46)),"")</f>
        <v>53.571428571428598</v>
      </c>
      <c r="KV46" s="59">
        <f>+IFERROR(IF(ISTEXT(KV$5)=FALSE,(INDEX(BCR!$1:$1048576,MATCH('Estadísticas BCR'!KV$5,BCR!$A:$A,0),MATCH('Estadísticas BCR'!$B46,BCR!$1:$1,0))),AVERAGE(KJ46:KU46)),"")</f>
        <v>53.125</v>
      </c>
      <c r="KW46" s="59">
        <f>+IFERROR(IF(ISTEXT(KW$5)=FALSE,(INDEX(BCR!$1:$1048576,MATCH('Estadísticas BCR'!KW$5,BCR!$A:$A,0),MATCH('Estadísticas BCR'!$B46,BCR!$1:$1,0))),AVERAGE(KK46:KV46)),"")</f>
        <v>55.5555555555556</v>
      </c>
      <c r="KX46" s="59">
        <f>+IFERROR(IF(ISTEXT(KX$5)=FALSE,(INDEX(BCR!$1:$1048576,MATCH('Estadísticas BCR'!KX$5,BCR!$A:$A,0),MATCH('Estadísticas BCR'!$B46,BCR!$1:$1,0))),AVERAGE(KL46:KW46)),"")</f>
        <v>52.5</v>
      </c>
      <c r="KY46" s="59">
        <f>+IFERROR(IF(ISTEXT(KY$5)=FALSE,(INDEX(BCR!$1:$1048576,MATCH('Estadísticas BCR'!KY$5,BCR!$A:$A,0),MATCH('Estadísticas BCR'!$B46,BCR!$1:$1,0))),AVERAGE(KM46:KX46)),"")</f>
        <v>52.7777777777778</v>
      </c>
      <c r="KZ46" s="59">
        <f>+IFERROR(IF(ISTEXT(KZ$5)=FALSE,(INDEX(BCR!$1:$1048576,MATCH('Estadísticas BCR'!KZ$5,BCR!$A:$A,0),MATCH('Estadísticas BCR'!$B46,BCR!$1:$1,0))),AVERAGE(KN46:KY46)),"")</f>
        <v>53.846153846153797</v>
      </c>
      <c r="LA46" s="59">
        <f>+IFERROR(IF(ISTEXT(LA$5)=FALSE,(INDEX(BCR!$1:$1048576,MATCH('Estadísticas BCR'!LA$5,BCR!$A:$A,0),MATCH('Estadísticas BCR'!$B46,BCR!$1:$1,0))),AVERAGE(KO46:KZ46)),"")</f>
        <v>55.5555555555556</v>
      </c>
      <c r="LB46" s="59">
        <f>+IFERROR(IF(ISTEXT(LB$5)=FALSE,(INDEX(BCR!$1:$1048576,MATCH('Estadísticas BCR'!LB$5,BCR!$A:$A,0),MATCH('Estadísticas BCR'!$B46,BCR!$1:$1,0))),AVERAGE(KP46:LA46)),"")</f>
        <v>55.882352941176499</v>
      </c>
      <c r="LC46" s="60">
        <f>+IFERROR(IF(ISTEXT(LC$5)=FALSE,(INDEX(BCR!$1:$1048576,MATCH('Estadísticas BCR'!LC$5,BCR!$A:$A,0),MATCH('Estadísticas BCR'!$B46,BCR!$1:$1,0))),AVERAGE(KQ46:LB46)),"")</f>
        <v>53.636044808161678</v>
      </c>
      <c r="LD46" s="59">
        <f>+IFERROR(IF(ISTEXT(LD$5)=FALSE,(INDEX(BCR!$1:$1048576,MATCH('Estadísticas BCR'!LD$5,BCR!$A:$A,0),MATCH('Estadísticas BCR'!$B46,BCR!$1:$1,0))),AVERAGE(KR46:LC46)),"")</f>
        <v>59.523809523809497</v>
      </c>
      <c r="LE46" s="59">
        <f>+IFERROR(IF(ISTEXT(LE$5)=FALSE,(INDEX(BCR!$1:$1048576,MATCH('Estadísticas BCR'!LE$5,BCR!$A:$A,0),MATCH('Estadísticas BCR'!$B46,BCR!$1:$1,0))),AVERAGE(KS46:LD46)),"")</f>
        <v>55.5555555555556</v>
      </c>
      <c r="LF46" s="59">
        <f>+IFERROR(IF(ISTEXT(LF$5)=FALSE,(INDEX(BCR!$1:$1048576,MATCH('Estadísticas BCR'!LF$5,BCR!$A:$A,0),MATCH('Estadísticas BCR'!$B46,BCR!$1:$1,0))),AVERAGE(KT46:LE46)),"")</f>
        <v>56.6666666666667</v>
      </c>
      <c r="LG46" s="59">
        <f>+IFERROR(IF(ISTEXT(LG$5)=FALSE,(INDEX(BCR!$1:$1048576,MATCH('Estadísticas BCR'!LG$5,BCR!$A:$A,0),MATCH('Estadísticas BCR'!$B46,BCR!$1:$1,0))),AVERAGE(KU46:LF46)),"")</f>
        <v>62.5</v>
      </c>
      <c r="LH46" s="59">
        <f>+IFERROR(IF(ISTEXT(LH$5)=FALSE,(INDEX(BCR!$1:$1048576,MATCH('Estadísticas BCR'!LH$5,BCR!$A:$A,0),MATCH('Estadísticas BCR'!$B46,BCR!$1:$1,0))),AVERAGE(KV46:LG46)),"")</f>
        <v>62.5</v>
      </c>
      <c r="LI46" s="59">
        <f>+IFERROR(IF(ISTEXT(LI$5)=FALSE,(INDEX(BCR!$1:$1048576,MATCH('Estadísticas BCR'!LI$5,BCR!$A:$A,0),MATCH('Estadísticas BCR'!$B46,BCR!$1:$1,0))),AVERAGE(KW46:LH46)),"")</f>
        <v>60.526315789473699</v>
      </c>
      <c r="LJ46" s="59">
        <f>+IFERROR(IF(ISTEXT(LJ$5)=FALSE,(INDEX(BCR!$1:$1048576,MATCH('Estadísticas BCR'!LJ$5,BCR!$A:$A,0),MATCH('Estadísticas BCR'!$B46,BCR!$1:$1,0))),AVERAGE(KX46:LI46)),"")</f>
        <v>61.764705882352899</v>
      </c>
      <c r="LK46" s="59">
        <f>+IFERROR(IF(ISTEXT(LK$5)=FALSE,(INDEX(BCR!$1:$1048576,MATCH('Estadísticas BCR'!LK$5,BCR!$A:$A,0),MATCH('Estadísticas BCR'!$B46,BCR!$1:$1,0))),AVERAGE(KY46:LJ46)),"")</f>
        <v>60.526315789473699</v>
      </c>
      <c r="LL46" s="59">
        <f>+IFERROR(IF(ISTEXT(LL$5)=FALSE,(INDEX(BCR!$1:$1048576,MATCH('Estadísticas BCR'!LL$5,BCR!$A:$A,0),MATCH('Estadísticas BCR'!$B46,BCR!$1:$1,0))),AVERAGE(KZ46:LK46)),"")</f>
        <v>65.789473684210506</v>
      </c>
      <c r="LM46" s="59">
        <f>+IFERROR(IF(ISTEXT(LM$5)=FALSE,(INDEX(BCR!$1:$1048576,MATCH('Estadísticas BCR'!LM$5,BCR!$A:$A,0),MATCH('Estadísticas BCR'!$B46,BCR!$1:$1,0))),AVERAGE(LA46:LL46)),"")</f>
        <v>70</v>
      </c>
      <c r="LN46" s="59">
        <f>+IFERROR(IF(ISTEXT(LN$5)=FALSE,(INDEX(BCR!$1:$1048576,MATCH('Estadísticas BCR'!LN$5,BCR!$A:$A,0),MATCH('Estadísticas BCR'!$B46,BCR!$1:$1,0))),AVERAGE(LB46:LM46)),"")</f>
        <v>57.692307692307701</v>
      </c>
      <c r="LO46" s="59">
        <f>+IFERROR(IF(ISTEXT(LO$5)=FALSE,(INDEX(BCR!$1:$1048576,MATCH('Estadísticas BCR'!LO$5,BCR!$A:$A,0),MATCH('Estadísticas BCR'!$B46,BCR!$1:$1,0))),AVERAGE(LC46:LN46)),"")</f>
        <v>68.421052631578902</v>
      </c>
      <c r="LP46" s="60">
        <f>+IFERROR(IF(ISTEXT(LP$5)=FALSE,(INDEX(BCR!$1:$1048576,MATCH('Estadísticas BCR'!LP$5,BCR!$A:$A,0),MATCH('Estadísticas BCR'!$B46,BCR!$1:$1,0))),AVERAGE(LD46:LO46)),"")</f>
        <v>61.788850267952434</v>
      </c>
      <c r="LQ46" s="59">
        <f>+IFERROR(IF(ISTEXT(LQ$5)=FALSE,(INDEX(BCR!$1:$1048576,MATCH('Estadísticas BCR'!LQ$5,BCR!$A:$A,0),MATCH('Estadísticas BCR'!$B46,BCR!$1:$1,0))),AVERAGE(LE46:LP46)),"")</f>
        <v>65.789473684210506</v>
      </c>
      <c r="LR46" s="59">
        <f>+IFERROR(IF(ISTEXT(LR$5)=FALSE,(INDEX(BCR!$1:$1048576,MATCH('Estadísticas BCR'!LR$5,BCR!$A:$A,0),MATCH('Estadísticas BCR'!$B46,BCR!$1:$1,0))),AVERAGE(LF46:LQ46)),"")</f>
        <v>69.4444444444444</v>
      </c>
      <c r="LS46" s="59">
        <f>+IFERROR(IF(ISTEXT(LS$5)=FALSE,(INDEX(BCR!$1:$1048576,MATCH('Estadísticas BCR'!LS$5,BCR!$A:$A,0),MATCH('Estadísticas BCR'!$B46,BCR!$1:$1,0))),AVERAGE(LG46:LR46)),"")</f>
        <v>57.5</v>
      </c>
      <c r="LT46" s="59">
        <f>+IFERROR(IF(ISTEXT(LT$5)=FALSE,(INDEX(BCR!$1:$1048576,MATCH('Estadísticas BCR'!LT$5,BCR!$A:$A,0),MATCH('Estadísticas BCR'!$B46,BCR!$1:$1,0))),AVERAGE(LH46:LS46)),"")</f>
        <v>59.523809523809497</v>
      </c>
      <c r="LU46" s="59">
        <f>+IFERROR(IF(ISTEXT(LU$5)=FALSE,(INDEX(BCR!$1:$1048576,MATCH('Estadísticas BCR'!LU$5,BCR!$A:$A,0),MATCH('Estadísticas BCR'!$B46,BCR!$1:$1,0))),AVERAGE(LI46:LT46)),"")</f>
        <v>61.904761904761898</v>
      </c>
      <c r="LV46" s="59">
        <f>+IFERROR(IF(ISTEXT(LV$5)=FALSE,(INDEX(BCR!$1:$1048576,MATCH('Estadísticas BCR'!LV$5,BCR!$A:$A,0),MATCH('Estadísticas BCR'!$B46,BCR!$1:$1,0))),AVERAGE(LJ46:LU46)),"")</f>
        <v>66.6666666666667</v>
      </c>
      <c r="LW46" s="59">
        <f>+IFERROR(IF(ISTEXT(LW$5)=FALSE,(INDEX(BCR!$1:$1048576,MATCH('Estadísticas BCR'!LW$5,BCR!$A:$A,0),MATCH('Estadísticas BCR'!$B46,BCR!$1:$1,0))),AVERAGE(LK46:LV46)),"")</f>
        <v>64.285714285714306</v>
      </c>
      <c r="LX46" s="59">
        <f>+IFERROR(IF(ISTEXT(LX$5)=FALSE,(INDEX(BCR!$1:$1048576,MATCH('Estadísticas BCR'!LX$5,BCR!$A:$A,0),MATCH('Estadísticas BCR'!$B46,BCR!$1:$1,0))),AVERAGE(LL46:LW46)),"")</f>
        <v>61.904761904761898</v>
      </c>
      <c r="LY46" s="59">
        <f>+IFERROR(IF(ISTEXT(LY$5)=FALSE,(INDEX(BCR!$1:$1048576,MATCH('Estadísticas BCR'!LY$5,BCR!$A:$A,0),MATCH('Estadísticas BCR'!$B46,BCR!$1:$1,0))),AVERAGE(LM46:LX46)),"")</f>
        <v>60</v>
      </c>
      <c r="LZ46" s="59">
        <f>+IFERROR(IF(ISTEXT(LZ$5)=FALSE,(INDEX(BCR!$1:$1048576,MATCH('Estadísticas BCR'!LZ$5,BCR!$A:$A,0),MATCH('Estadísticas BCR'!$B46,BCR!$1:$1,0))),AVERAGE(LN46:LY46)),"")</f>
        <v>55</v>
      </c>
      <c r="MA46" s="59">
        <f>+IFERROR(IF(ISTEXT(MA$5)=FALSE,(INDEX(BCR!$1:$1048576,MATCH('Estadísticas BCR'!MA$5,BCR!$A:$A,0),MATCH('Estadísticas BCR'!$B46,BCR!$1:$1,0))),AVERAGE(LO46:LZ46)),"")</f>
        <v>67.647058823529406</v>
      </c>
      <c r="MB46" s="59">
        <f>+IFERROR(IF(ISTEXT(MB$5)=FALSE,(INDEX(BCR!$1:$1048576,MATCH('Estadísticas BCR'!MB$5,BCR!$A:$A,0),MATCH('Estadísticas BCR'!$B46,BCR!$1:$1,0))),AVERAGE(LP46:MA46)),"")</f>
        <v>65</v>
      </c>
      <c r="MC46" s="60">
        <f>+IFERROR(IF(ISTEXT(MC$5)=FALSE,(INDEX(BCR!$1:$1048576,MATCH('Estadísticas BCR'!MC$5,BCR!$A:$A,0),MATCH('Estadísticas BCR'!$B46,BCR!$1:$1,0))),AVERAGE(LQ46:MB46)),"")</f>
        <v>62.888890936491549</v>
      </c>
      <c r="MD46" s="59">
        <f>+IFERROR(IF(ISTEXT(MD$5)=FALSE,(INDEX(BCR!$1:$1048576,MATCH('Estadísticas BCR'!MD$5,BCR!$A:$A,0),MATCH('Estadísticas BCR'!$B46,BCR!$1:$1,0))),AVERAGE(LR46:MC46)),"")</f>
        <v>60.526315789473699</v>
      </c>
      <c r="ME46" s="59">
        <f>+IFERROR(IF(ISTEXT(ME$5)=FALSE,(INDEX(BCR!$1:$1048576,MATCH('Estadísticas BCR'!ME$5,BCR!$A:$A,0),MATCH('Estadísticas BCR'!$B46,BCR!$1:$1,0))),AVERAGE(LS46:MD46)),"")</f>
        <v>61.1111111111111</v>
      </c>
      <c r="MF46" s="59">
        <f>+IFERROR(IF(ISTEXT(MF$5)=FALSE,(INDEX(BCR!$1:$1048576,MATCH('Estadísticas BCR'!MF$5,BCR!$A:$A,0),MATCH('Estadísticas BCR'!$B46,BCR!$1:$1,0))),AVERAGE(LT46:ME46)),"")</f>
        <v>63.157894736842103</v>
      </c>
      <c r="MG46" s="59" t="str">
        <f>+IFERROR(IF(ISTEXT(MG$5)=FALSE,(INDEX(BCR!$1:$1048576,MATCH('Estadísticas BCR'!MG$5,BCR!$A:$A,0),MATCH('Estadísticas BCR'!$B46,BCR!$1:$1,0))),AVERAGE(LU46:MF46)),"")</f>
        <v/>
      </c>
      <c r="MH46" s="59" t="str">
        <f>+IFERROR(IF(ISTEXT(MH$5)=FALSE,(INDEX(BCR!$1:$1048576,MATCH('Estadísticas BCR'!MH$5,BCR!$A:$A,0),MATCH('Estadísticas BCR'!$B46,BCR!$1:$1,0))),AVERAGE(LV46:MG46)),"")</f>
        <v/>
      </c>
      <c r="MI46" s="59" t="str">
        <f>+IFERROR(IF(ISTEXT(MI$5)=FALSE,(INDEX(BCR!$1:$1048576,MATCH('Estadísticas BCR'!MI$5,BCR!$A:$A,0),MATCH('Estadísticas BCR'!$B46,BCR!$1:$1,0))),AVERAGE(LW46:MH46)),"")</f>
        <v/>
      </c>
      <c r="MJ46" s="59" t="str">
        <f>+IFERROR(IF(ISTEXT(MJ$5)=FALSE,(INDEX(BCR!$1:$1048576,MATCH('Estadísticas BCR'!MJ$5,BCR!$A:$A,0),MATCH('Estadísticas BCR'!$B46,BCR!$1:$1,0))),AVERAGE(LX46:MI46)),"")</f>
        <v/>
      </c>
      <c r="MK46" s="59" t="str">
        <f>+IFERROR(IF(ISTEXT(MK$5)=FALSE,(INDEX(BCR!$1:$1048576,MATCH('Estadísticas BCR'!MK$5,BCR!$A:$A,0),MATCH('Estadísticas BCR'!$B46,BCR!$1:$1,0))),AVERAGE(LY46:MJ46)),"")</f>
        <v/>
      </c>
      <c r="ML46" s="59" t="str">
        <f>+IFERROR(IF(ISTEXT(ML$5)=FALSE,(INDEX(BCR!$1:$1048576,MATCH('Estadísticas BCR'!ML$5,BCR!$A:$A,0),MATCH('Estadísticas BCR'!$B46,BCR!$1:$1,0))),AVERAGE(LZ46:MK46)),"")</f>
        <v/>
      </c>
      <c r="MM46" s="59" t="str">
        <f>+IFERROR(IF(ISTEXT(MM$5)=FALSE,(INDEX(BCR!$1:$1048576,MATCH('Estadísticas BCR'!MM$5,BCR!$A:$A,0),MATCH('Estadísticas BCR'!$B46,BCR!$1:$1,0))),AVERAGE(MA46:ML46)),"")</f>
        <v/>
      </c>
      <c r="MN46" s="59" t="str">
        <f>+IFERROR(IF(ISTEXT(MN$5)=FALSE,(INDEX(BCR!$1:$1048576,MATCH('Estadísticas BCR'!MN$5,BCR!$A:$A,0),MATCH('Estadísticas BCR'!$B46,BCR!$1:$1,0))),AVERAGE(MB46:MM46)),"")</f>
        <v/>
      </c>
      <c r="MO46" s="59" t="str">
        <f>+IFERROR(IF(ISTEXT(MO$5)=FALSE,(INDEX(BCR!$1:$1048576,MATCH('Estadísticas BCR'!MO$5,BCR!$A:$A,0),MATCH('Estadísticas BCR'!$B46,BCR!$1:$1,0))),AVERAGE(MC46:MN46)),"")</f>
        <v/>
      </c>
      <c r="MP46" s="60">
        <f>+IFERROR(IF(ISTEXT(MP$5)=FALSE,(INDEX(BCR!$1:$1048576,MATCH('Estadísticas BCR'!MP$5,BCR!$A:$A,0),MATCH('Estadísticas BCR'!$B46,BCR!$1:$1,0))),AVERAGE(MD46:MO46)),"")</f>
        <v>61.598440545808963</v>
      </c>
    </row>
    <row r="47" spans="1:354" s="117" customFormat="1" outlineLevel="1">
      <c r="A47" s="5"/>
      <c r="B47" s="9" t="s">
        <v>39</v>
      </c>
      <c r="C47" s="126" t="s">
        <v>290</v>
      </c>
      <c r="D47" s="104">
        <f>+IFERROR(IF(ISTEXT(D$5)=FALSE,(INDEX(BCR!$1:$1048576,MATCH('Estadísticas BCR'!D$5,BCR!$A:$A,0),MATCH('Estadísticas BCR'!$B47,BCR!$1:$1,0))),AVERAGE(#REF!)),"")</f>
        <v>0</v>
      </c>
      <c r="E47" s="104">
        <f>+IFERROR(IF(ISTEXT(E$5)=FALSE,(INDEX(BCR!$1:$1048576,MATCH('Estadísticas BCR'!E$5,BCR!$A:$A,0),MATCH('Estadísticas BCR'!$B47,BCR!$1:$1,0))),AVERAGE(#REF!)),"")</f>
        <v>0</v>
      </c>
      <c r="F47" s="104">
        <f>+IFERROR(IF(ISTEXT(F$5)=FALSE,(INDEX(BCR!$1:$1048576,MATCH('Estadísticas BCR'!F$5,BCR!$A:$A,0),MATCH('Estadísticas BCR'!$B47,BCR!$1:$1,0))),AVERAGE(#REF!)),"")</f>
        <v>0</v>
      </c>
      <c r="G47" s="104" t="str">
        <f>+IFERROR(IF(ISTEXT(G$5)=FALSE,(INDEX(BCR!$1:$1048576,MATCH('Estadísticas BCR'!G$5,BCR!$A:$A,0),MATCH('Estadísticas BCR'!$B47,BCR!$1:$1,0))),AVERAGE(#REF!)),"")</f>
        <v/>
      </c>
      <c r="H47" s="104">
        <f>+IFERROR(IF(ISTEXT(H$5)=FALSE,(INDEX(BCR!$1:$1048576,MATCH('Estadísticas BCR'!H$5,BCR!$A:$A,0),MATCH('Estadísticas BCR'!$B47,BCR!$1:$1,0))),AVERAGE(#REF!)),"")</f>
        <v>0</v>
      </c>
      <c r="I47" s="104">
        <f>+IFERROR(IF(ISTEXT(I$5)=FALSE,(INDEX(BCR!$1:$1048576,MATCH('Estadísticas BCR'!I$5,BCR!$A:$A,0),MATCH('Estadísticas BCR'!$B47,BCR!$1:$1,0))),AVERAGE(#REF!)),"")</f>
        <v>0</v>
      </c>
      <c r="J47" s="104">
        <f>+IFERROR(IF(ISTEXT(J$5)=FALSE,(INDEX(BCR!$1:$1048576,MATCH('Estadísticas BCR'!J$5,BCR!$A:$A,0),MATCH('Estadísticas BCR'!$B47,BCR!$1:$1,0))),AVERAGE(#REF!)),"")</f>
        <v>0</v>
      </c>
      <c r="K47" s="104">
        <f>+IFERROR(IF(ISTEXT(K$5)=FALSE,(INDEX(BCR!$1:$1048576,MATCH('Estadísticas BCR'!K$5,BCR!$A:$A,0),MATCH('Estadísticas BCR'!$B47,BCR!$1:$1,0))),AVERAGE(#REF!)),"")</f>
        <v>0</v>
      </c>
      <c r="L47" s="104">
        <f>+IFERROR(IF(ISTEXT(L$5)=FALSE,(INDEX(BCR!$1:$1048576,MATCH('Estadísticas BCR'!L$5,BCR!$A:$A,0),MATCH('Estadísticas BCR'!$B47,BCR!$1:$1,0))),AVERAGE(#REF!)),"")</f>
        <v>0</v>
      </c>
      <c r="M47" s="104">
        <f>+IFERROR(IF(ISTEXT(M$5)=FALSE,(INDEX(BCR!$1:$1048576,MATCH('Estadísticas BCR'!M$5,BCR!$A:$A,0),MATCH('Estadísticas BCR'!$B47,BCR!$1:$1,0))),AVERAGE(#REF!)),"")</f>
        <v>0</v>
      </c>
      <c r="N47" s="104">
        <f>+IFERROR(IF(ISTEXT(N$5)=FALSE,(INDEX(BCR!$1:$1048576,MATCH('Estadísticas BCR'!N$5,BCR!$A:$A,0),MATCH('Estadísticas BCR'!$B47,BCR!$1:$1,0))),AVERAGE(#REF!)),"")</f>
        <v>0</v>
      </c>
      <c r="O47" s="104">
        <f>+IFERROR(IF(ISTEXT(O$5)=FALSE,(INDEX(BCR!$1:$1048576,MATCH('Estadísticas BCR'!O$5,BCR!$A:$A,0),MATCH('Estadísticas BCR'!$B47,BCR!$1:$1,0))),AVERAGE(#REF!)),"")</f>
        <v>0</v>
      </c>
      <c r="P47" s="60">
        <f>+IFERROR(IF(ISTEXT(P$5)=FALSE,(INDEX(BCR!$1:$1048576,MATCH('Estadísticas BCR'!P$5,BCR!$A:$A,0),MATCH('Estadísticas BCR'!$B47,BCR!$1:$1,0))),AVERAGE(D47:O47)),"")</f>
        <v>0</v>
      </c>
      <c r="Q47" s="104">
        <f>+IFERROR(IF(ISTEXT(Q$5)=FALSE,(INDEX(BCR!$1:$1048576,MATCH('Estadísticas BCR'!Q$5,BCR!$A:$A,0),MATCH('Estadísticas BCR'!$B47,BCR!$1:$1,0))),AVERAGE(#REF!)),"")</f>
        <v>0</v>
      </c>
      <c r="R47" s="104">
        <f>+IFERROR(IF(ISTEXT(R$5)=FALSE,(INDEX(BCR!$1:$1048576,MATCH('Estadísticas BCR'!R$5,BCR!$A:$A,0),MATCH('Estadísticas BCR'!$B47,BCR!$1:$1,0))),AVERAGE(#REF!)),"")</f>
        <v>0</v>
      </c>
      <c r="S47" s="104">
        <f>+IFERROR(IF(ISTEXT(S$5)=FALSE,(INDEX(BCR!$1:$1048576,MATCH('Estadísticas BCR'!S$5,BCR!$A:$A,0),MATCH('Estadísticas BCR'!$B47,BCR!$1:$1,0))),AVERAGE(#REF!)),"")</f>
        <v>0</v>
      </c>
      <c r="T47" s="104">
        <f>+IFERROR(IF(ISTEXT(T$5)=FALSE,(INDEX(BCR!$1:$1048576,MATCH('Estadísticas BCR'!T$5,BCR!$A:$A,0),MATCH('Estadísticas BCR'!$B47,BCR!$1:$1,0))),AVERAGE(#REF!)),"")</f>
        <v>0</v>
      </c>
      <c r="U47" s="104">
        <f>+IFERROR(IF(ISTEXT(U$5)=FALSE,(INDEX(BCR!$1:$1048576,MATCH('Estadísticas BCR'!U$5,BCR!$A:$A,0),MATCH('Estadísticas BCR'!$B47,BCR!$1:$1,0))),AVERAGE(#REF!)),"")</f>
        <v>0</v>
      </c>
      <c r="V47" s="104">
        <f>+IFERROR(IF(ISTEXT(V$5)=FALSE,(INDEX(BCR!$1:$1048576,MATCH('Estadísticas BCR'!V$5,BCR!$A:$A,0),MATCH('Estadísticas BCR'!$B47,BCR!$1:$1,0))),AVERAGE(#REF!)),"")</f>
        <v>0</v>
      </c>
      <c r="W47" s="104">
        <f>+IFERROR(IF(ISTEXT(W$5)=FALSE,(INDEX(BCR!$1:$1048576,MATCH('Estadísticas BCR'!W$5,BCR!$A:$A,0),MATCH('Estadísticas BCR'!$B47,BCR!$1:$1,0))),AVERAGE(#REF!)),"")</f>
        <v>0</v>
      </c>
      <c r="X47" s="104">
        <f>+IFERROR(IF(ISTEXT(X$5)=FALSE,(INDEX(BCR!$1:$1048576,MATCH('Estadísticas BCR'!X$5,BCR!$A:$A,0),MATCH('Estadísticas BCR'!$B47,BCR!$1:$1,0))),AVERAGE(#REF!)),"")</f>
        <v>0</v>
      </c>
      <c r="Y47" s="104">
        <f>+IFERROR(IF(ISTEXT(Y$5)=FALSE,(INDEX(BCR!$1:$1048576,MATCH('Estadísticas BCR'!Y$5,BCR!$A:$A,0),MATCH('Estadísticas BCR'!$B47,BCR!$1:$1,0))),AVERAGE(#REF!)),"")</f>
        <v>0</v>
      </c>
      <c r="Z47" s="104">
        <f>+IFERROR(IF(ISTEXT(Z$5)=FALSE,(INDEX(BCR!$1:$1048576,MATCH('Estadísticas BCR'!Z$5,BCR!$A:$A,0),MATCH('Estadísticas BCR'!$B47,BCR!$1:$1,0))),AVERAGE(#REF!)),"")</f>
        <v>0</v>
      </c>
      <c r="AA47" s="104">
        <f>+IFERROR(IF(ISTEXT(AA$5)=FALSE,(INDEX(BCR!$1:$1048576,MATCH('Estadísticas BCR'!AA$5,BCR!$A:$A,0),MATCH('Estadísticas BCR'!$B47,BCR!$1:$1,0))),AVERAGE(#REF!)),"")</f>
        <v>0</v>
      </c>
      <c r="AB47" s="104">
        <f>+IFERROR(IF(ISTEXT(AB$5)=FALSE,(INDEX(BCR!$1:$1048576,MATCH('Estadísticas BCR'!AB$5,BCR!$A:$A,0),MATCH('Estadísticas BCR'!$B47,BCR!$1:$1,0))),AVERAGE(#REF!)),"")</f>
        <v>0</v>
      </c>
      <c r="AC47" s="60">
        <f>+IFERROR(IF(ISTEXT(AC$5)=FALSE,(INDEX(BCR!$1:$1048576,MATCH('Estadísticas BCR'!AC$5,BCR!$A:$A,0),MATCH('Estadísticas BCR'!$B47,BCR!$1:$1,0))),AVERAGE(Q47:AB47)),"")</f>
        <v>0</v>
      </c>
      <c r="AD47" s="59">
        <f>+IFERROR(IF(ISTEXT(AD$5)=FALSE,(INDEX(BCR!$1:$1048576,MATCH('Estadísticas BCR'!AD$5,BCR!$A:$A,0),MATCH('Estadísticas BCR'!$B47,BCR!$1:$1,0))),AVERAGE(#REF!)),"")</f>
        <v>0</v>
      </c>
      <c r="AE47" s="59">
        <f>+IFERROR(IF(ISTEXT(AE$5)=FALSE,(INDEX(BCR!$1:$1048576,MATCH('Estadísticas BCR'!AE$5,BCR!$A:$A,0),MATCH('Estadísticas BCR'!$B47,BCR!$1:$1,0))),AVERAGE(#REF!)),"")</f>
        <v>0</v>
      </c>
      <c r="AF47" s="59">
        <f>+IFERROR(IF(ISTEXT(AF$5)=FALSE,(INDEX(BCR!$1:$1048576,MATCH('Estadísticas BCR'!AF$5,BCR!$A:$A,0),MATCH('Estadísticas BCR'!$B47,BCR!$1:$1,0))),AVERAGE(#REF!)),"")</f>
        <v>0</v>
      </c>
      <c r="AG47" s="59">
        <f>+IFERROR(IF(ISTEXT(AG$5)=FALSE,(INDEX(BCR!$1:$1048576,MATCH('Estadísticas BCR'!AG$5,BCR!$A:$A,0),MATCH('Estadísticas BCR'!$B47,BCR!$1:$1,0))),AVERAGE(#REF!)),"")</f>
        <v>0</v>
      </c>
      <c r="AH47" s="59">
        <f>+IFERROR(IF(ISTEXT(AH$5)=FALSE,(INDEX(BCR!$1:$1048576,MATCH('Estadísticas BCR'!AH$5,BCR!$A:$A,0),MATCH('Estadísticas BCR'!$B47,BCR!$1:$1,0))),AVERAGE(#REF!)),"")</f>
        <v>0</v>
      </c>
      <c r="AI47" s="59">
        <f>+IFERROR(IF(ISTEXT(AI$5)=FALSE,(INDEX(BCR!$1:$1048576,MATCH('Estadísticas BCR'!AI$5,BCR!$A:$A,0),MATCH('Estadísticas BCR'!$B47,BCR!$1:$1,0))),AVERAGE(#REF!)),"")</f>
        <v>0</v>
      </c>
      <c r="AJ47" s="59">
        <f>+IFERROR(IF(ISTEXT(AJ$5)=FALSE,(INDEX(BCR!$1:$1048576,MATCH('Estadísticas BCR'!AJ$5,BCR!$A:$A,0),MATCH('Estadísticas BCR'!$B47,BCR!$1:$1,0))),AVERAGE(#REF!)),"")</f>
        <v>0</v>
      </c>
      <c r="AK47" s="59">
        <f>+IFERROR(IF(ISTEXT(AK$5)=FALSE,(INDEX(BCR!$1:$1048576,MATCH('Estadísticas BCR'!AK$5,BCR!$A:$A,0),MATCH('Estadísticas BCR'!$B47,BCR!$1:$1,0))),AVERAGE(#REF!)),"")</f>
        <v>0</v>
      </c>
      <c r="AL47" s="59">
        <f>+IFERROR(IF(ISTEXT(AL$5)=FALSE,(INDEX(BCR!$1:$1048576,MATCH('Estadísticas BCR'!AL$5,BCR!$A:$A,0),MATCH('Estadísticas BCR'!$B47,BCR!$1:$1,0))),AVERAGE(#REF!)),"")</f>
        <v>0</v>
      </c>
      <c r="AM47" s="59">
        <f>+IFERROR(IF(ISTEXT(AM$5)=FALSE,(INDEX(BCR!$1:$1048576,MATCH('Estadísticas BCR'!AM$5,BCR!$A:$A,0),MATCH('Estadísticas BCR'!$B47,BCR!$1:$1,0))),AVERAGE(#REF!)),"")</f>
        <v>0</v>
      </c>
      <c r="AN47" s="59">
        <f>+IFERROR(IF(ISTEXT(AN$5)=FALSE,(INDEX(BCR!$1:$1048576,MATCH('Estadísticas BCR'!AN$5,BCR!$A:$A,0),MATCH('Estadísticas BCR'!$B47,BCR!$1:$1,0))),AVERAGE(#REF!)),"")</f>
        <v>0</v>
      </c>
      <c r="AO47" s="59">
        <f>+IFERROR(IF(ISTEXT(AO$5)=FALSE,(INDEX(BCR!$1:$1048576,MATCH('Estadísticas BCR'!AO$5,BCR!$A:$A,0),MATCH('Estadísticas BCR'!$B47,BCR!$1:$1,0))),AVERAGE(#REF!)),"")</f>
        <v>0</v>
      </c>
      <c r="AP47" s="60">
        <f>+IFERROR(IF(ISTEXT(AP$5)=FALSE,(INDEX(BCR!$1:$1048576,MATCH('Estadísticas BCR'!AP$5,BCR!$A:$A,0),MATCH('Estadísticas BCR'!$B47,BCR!$1:$1,0))),AVERAGE(AD47:AO47)),"")</f>
        <v>0</v>
      </c>
      <c r="AQ47" s="59">
        <f>+IFERROR(IF(ISTEXT(AQ$5)=FALSE,(INDEX(BCR!$1:$1048576,MATCH('Estadísticas BCR'!AQ$5,BCR!$A:$A,0),MATCH('Estadísticas BCR'!$B47,BCR!$1:$1,0))),AVERAGE(#REF!)),"")</f>
        <v>0</v>
      </c>
      <c r="AR47" s="59">
        <f>+IFERROR(IF(ISTEXT(AR$5)=FALSE,(INDEX(BCR!$1:$1048576,MATCH('Estadísticas BCR'!AR$5,BCR!$A:$A,0),MATCH('Estadísticas BCR'!$B47,BCR!$1:$1,0))),AVERAGE(#REF!)),"")</f>
        <v>0</v>
      </c>
      <c r="AS47" s="59">
        <f>+IFERROR(IF(ISTEXT(AS$5)=FALSE,(INDEX(BCR!$1:$1048576,MATCH('Estadísticas BCR'!AS$5,BCR!$A:$A,0),MATCH('Estadísticas BCR'!$B47,BCR!$1:$1,0))),AVERAGE(#REF!)),"")</f>
        <v>0</v>
      </c>
      <c r="AT47" s="59">
        <f>+IFERROR(IF(ISTEXT(AT$5)=FALSE,(INDEX(BCR!$1:$1048576,MATCH('Estadísticas BCR'!AT$5,BCR!$A:$A,0),MATCH('Estadísticas BCR'!$B47,BCR!$1:$1,0))),AVERAGE(#REF!)),"")</f>
        <v>0</v>
      </c>
      <c r="AU47" s="59">
        <f>+IFERROR(IF(ISTEXT(AU$5)=FALSE,(INDEX(BCR!$1:$1048576,MATCH('Estadísticas BCR'!AU$5,BCR!$A:$A,0),MATCH('Estadísticas BCR'!$B47,BCR!$1:$1,0))),AVERAGE(#REF!)),"")</f>
        <v>0</v>
      </c>
      <c r="AV47" s="59">
        <f>+IFERROR(IF(ISTEXT(AV$5)=FALSE,(INDEX(BCR!$1:$1048576,MATCH('Estadísticas BCR'!AV$5,BCR!$A:$A,0),MATCH('Estadísticas BCR'!$B47,BCR!$1:$1,0))),AVERAGE(#REF!)),"")</f>
        <v>0</v>
      </c>
      <c r="AW47" s="59">
        <f>+IFERROR(IF(ISTEXT(AW$5)=FALSE,(INDEX(BCR!$1:$1048576,MATCH('Estadísticas BCR'!AW$5,BCR!$A:$A,0),MATCH('Estadísticas BCR'!$B47,BCR!$1:$1,0))),AVERAGE(#REF!)),"")</f>
        <v>0</v>
      </c>
      <c r="AX47" s="59">
        <f>+IFERROR(IF(ISTEXT(AX$5)=FALSE,(INDEX(BCR!$1:$1048576,MATCH('Estadísticas BCR'!AX$5,BCR!$A:$A,0),MATCH('Estadísticas BCR'!$B47,BCR!$1:$1,0))),AVERAGE(#REF!)),"")</f>
        <v>0</v>
      </c>
      <c r="AY47" s="59">
        <f>+IFERROR(IF(ISTEXT(AY$5)=FALSE,(INDEX(BCR!$1:$1048576,MATCH('Estadísticas BCR'!AY$5,BCR!$A:$A,0),MATCH('Estadísticas BCR'!$B47,BCR!$1:$1,0))),AVERAGE(#REF!)),"")</f>
        <v>0</v>
      </c>
      <c r="AZ47" s="59">
        <f>+IFERROR(IF(ISTEXT(AZ$5)=FALSE,(INDEX(BCR!$1:$1048576,MATCH('Estadísticas BCR'!AZ$5,BCR!$A:$A,0),MATCH('Estadísticas BCR'!$B47,BCR!$1:$1,0))),AVERAGE(#REF!)),"")</f>
        <v>0</v>
      </c>
      <c r="BA47" s="59">
        <f>+IFERROR(IF(ISTEXT(BA$5)=FALSE,(INDEX(BCR!$1:$1048576,MATCH('Estadísticas BCR'!BA$5,BCR!$A:$A,0),MATCH('Estadísticas BCR'!$B47,BCR!$1:$1,0))),AVERAGE(#REF!)),"")</f>
        <v>0</v>
      </c>
      <c r="BB47" s="59">
        <f>+IFERROR(IF(ISTEXT(BB$5)=FALSE,(INDEX(BCR!$1:$1048576,MATCH('Estadísticas BCR'!BB$5,BCR!$A:$A,0),MATCH('Estadísticas BCR'!$B47,BCR!$1:$1,0))),AVERAGE(#REF!)),"")</f>
        <v>0</v>
      </c>
      <c r="BC47" s="60">
        <f>+IFERROR(IF(ISTEXT(BC$5)=FALSE,(INDEX(BCR!$1:$1048576,MATCH('Estadísticas BCR'!BC$5,BCR!$A:$A,0),MATCH('Estadísticas BCR'!$B47,BCR!$1:$1,0))),AVERAGE(AQ47:BB47)),"")</f>
        <v>0</v>
      </c>
      <c r="BD47" s="59">
        <f>+IFERROR(IF(ISTEXT(BD$5)=FALSE,(INDEX(BCR!$1:$1048576,MATCH('Estadísticas BCR'!BD$5,BCR!$A:$A,0),MATCH('Estadísticas BCR'!$B47,BCR!$1:$1,0))),AVERAGE(#REF!)),"")</f>
        <v>0</v>
      </c>
      <c r="BE47" s="59">
        <f>+IFERROR(IF(ISTEXT(BE$5)=FALSE,(INDEX(BCR!$1:$1048576,MATCH('Estadísticas BCR'!BE$5,BCR!$A:$A,0),MATCH('Estadísticas BCR'!$B47,BCR!$1:$1,0))),AVERAGE(#REF!)),"")</f>
        <v>0</v>
      </c>
      <c r="BF47" s="59">
        <f>+IFERROR(IF(ISTEXT(BF$5)=FALSE,(INDEX(BCR!$1:$1048576,MATCH('Estadísticas BCR'!BF$5,BCR!$A:$A,0),MATCH('Estadísticas BCR'!$B47,BCR!$1:$1,0))),AVERAGE(#REF!)),"")</f>
        <v>0</v>
      </c>
      <c r="BG47" s="59">
        <f>+IFERROR(IF(ISTEXT(BG$5)=FALSE,(INDEX(BCR!$1:$1048576,MATCH('Estadísticas BCR'!BG$5,BCR!$A:$A,0),MATCH('Estadísticas BCR'!$B47,BCR!$1:$1,0))),AVERAGE(#REF!)),"")</f>
        <v>0</v>
      </c>
      <c r="BH47" s="59">
        <f>+IFERROR(IF(ISTEXT(BH$5)=FALSE,(INDEX(BCR!$1:$1048576,MATCH('Estadísticas BCR'!BH$5,BCR!$A:$A,0),MATCH('Estadísticas BCR'!$B47,BCR!$1:$1,0))),AVERAGE(#REF!)),"")</f>
        <v>0</v>
      </c>
      <c r="BI47" s="59">
        <f>+IFERROR(IF(ISTEXT(BI$5)=FALSE,(INDEX(BCR!$1:$1048576,MATCH('Estadísticas BCR'!BI$5,BCR!$A:$A,0),MATCH('Estadísticas BCR'!$B47,BCR!$1:$1,0))),AVERAGE(#REF!)),"")</f>
        <v>0</v>
      </c>
      <c r="BJ47" s="59">
        <f>+IFERROR(IF(ISTEXT(BJ$5)=FALSE,(INDEX(BCR!$1:$1048576,MATCH('Estadísticas BCR'!BJ$5,BCR!$A:$A,0),MATCH('Estadísticas BCR'!$B47,BCR!$1:$1,0))),AVERAGE(#REF!)),"")</f>
        <v>0</v>
      </c>
      <c r="BK47" s="59">
        <f>+IFERROR(IF(ISTEXT(BK$5)=FALSE,(INDEX(BCR!$1:$1048576,MATCH('Estadísticas BCR'!BK$5,BCR!$A:$A,0),MATCH('Estadísticas BCR'!$B47,BCR!$1:$1,0))),AVERAGE(#REF!)),"")</f>
        <v>0</v>
      </c>
      <c r="BL47" s="59">
        <f>+IFERROR(IF(ISTEXT(BL$5)=FALSE,(INDEX(BCR!$1:$1048576,MATCH('Estadísticas BCR'!BL$5,BCR!$A:$A,0),MATCH('Estadísticas BCR'!$B47,BCR!$1:$1,0))),AVERAGE(#REF!)),"")</f>
        <v>0</v>
      </c>
      <c r="BM47" s="59">
        <f>+IFERROR(IF(ISTEXT(BM$5)=FALSE,(INDEX(BCR!$1:$1048576,MATCH('Estadísticas BCR'!BM$5,BCR!$A:$A,0),MATCH('Estadísticas BCR'!$B47,BCR!$1:$1,0))),AVERAGE(#REF!)),"")</f>
        <v>0</v>
      </c>
      <c r="BN47" s="59">
        <f>+IFERROR(IF(ISTEXT(BN$5)=FALSE,(INDEX(BCR!$1:$1048576,MATCH('Estadísticas BCR'!BN$5,BCR!$A:$A,0),MATCH('Estadísticas BCR'!$B47,BCR!$1:$1,0))),AVERAGE(#REF!)),"")</f>
        <v>0</v>
      </c>
      <c r="BO47" s="59">
        <f>+IFERROR(IF(ISTEXT(BO$5)=FALSE,(INDEX(BCR!$1:$1048576,MATCH('Estadísticas BCR'!BO$5,BCR!$A:$A,0),MATCH('Estadísticas BCR'!$B47,BCR!$1:$1,0))),AVERAGE(#REF!)),"")</f>
        <v>0</v>
      </c>
      <c r="BP47" s="60">
        <f>+IFERROR(IF(ISTEXT(BP$5)=FALSE,(INDEX(BCR!$1:$1048576,MATCH('Estadísticas BCR'!BP$5,BCR!$A:$A,0),MATCH('Estadísticas BCR'!$B47,BCR!$1:$1,0))),AVERAGE(BD47:BO47)),"")</f>
        <v>0</v>
      </c>
      <c r="BQ47" s="59">
        <f>+IFERROR(IF(ISTEXT(BQ$5)=FALSE,(INDEX(BCR!$1:$1048576,MATCH('Estadísticas BCR'!BQ$5,BCR!$A:$A,0),MATCH('Estadísticas BCR'!$B47,BCR!$1:$1,0))),AVERAGE(#REF!)),"")</f>
        <v>0</v>
      </c>
      <c r="BR47" s="59">
        <f>+IFERROR(IF(ISTEXT(BR$5)=FALSE,(INDEX(BCR!$1:$1048576,MATCH('Estadísticas BCR'!BR$5,BCR!$A:$A,0),MATCH('Estadísticas BCR'!$B47,BCR!$1:$1,0))),AVERAGE(#REF!)),"")</f>
        <v>0</v>
      </c>
      <c r="BS47" s="59">
        <f>+IFERROR(IF(ISTEXT(BS$5)=FALSE,(INDEX(BCR!$1:$1048576,MATCH('Estadísticas BCR'!BS$5,BCR!$A:$A,0),MATCH('Estadísticas BCR'!$B47,BCR!$1:$1,0))),AVERAGE(#REF!)),"")</f>
        <v>0</v>
      </c>
      <c r="BT47" s="59">
        <f>+IFERROR(IF(ISTEXT(BT$5)=FALSE,(INDEX(BCR!$1:$1048576,MATCH('Estadísticas BCR'!BT$5,BCR!$A:$A,0),MATCH('Estadísticas BCR'!$B47,BCR!$1:$1,0))),AVERAGE(#REF!)),"")</f>
        <v>0</v>
      </c>
      <c r="BU47" s="59">
        <f>+IFERROR(IF(ISTEXT(BU$5)=FALSE,(INDEX(BCR!$1:$1048576,MATCH('Estadísticas BCR'!BU$5,BCR!$A:$A,0),MATCH('Estadísticas BCR'!$B47,BCR!$1:$1,0))),AVERAGE(#REF!)),"")</f>
        <v>0</v>
      </c>
      <c r="BV47" s="59">
        <f>+IFERROR(IF(ISTEXT(BV$5)=FALSE,(INDEX(BCR!$1:$1048576,MATCH('Estadísticas BCR'!BV$5,BCR!$A:$A,0),MATCH('Estadísticas BCR'!$B47,BCR!$1:$1,0))),AVERAGE(#REF!)),"")</f>
        <v>0</v>
      </c>
      <c r="BW47" s="59">
        <f>+IFERROR(IF(ISTEXT(BW$5)=FALSE,(INDEX(BCR!$1:$1048576,MATCH('Estadísticas BCR'!BW$5,BCR!$A:$A,0),MATCH('Estadísticas BCR'!$B47,BCR!$1:$1,0))),AVERAGE(#REF!)),"")</f>
        <v>0</v>
      </c>
      <c r="BX47" s="59">
        <f>+IFERROR(IF(ISTEXT(BX$5)=FALSE,(INDEX(BCR!$1:$1048576,MATCH('Estadísticas BCR'!BX$5,BCR!$A:$A,0),MATCH('Estadísticas BCR'!$B47,BCR!$1:$1,0))),AVERAGE(#REF!)),"")</f>
        <v>0</v>
      </c>
      <c r="BY47" s="59">
        <f>+IFERROR(IF(ISTEXT(BY$5)=FALSE,(INDEX(BCR!$1:$1048576,MATCH('Estadísticas BCR'!BY$5,BCR!$A:$A,0),MATCH('Estadísticas BCR'!$B47,BCR!$1:$1,0))),AVERAGE(#REF!)),"")</f>
        <v>0</v>
      </c>
      <c r="BZ47" s="59">
        <f>+IFERROR(IF(ISTEXT(BZ$5)=FALSE,(INDEX(BCR!$1:$1048576,MATCH('Estadísticas BCR'!BZ$5,BCR!$A:$A,0),MATCH('Estadísticas BCR'!$B47,BCR!$1:$1,0))),AVERAGE(#REF!)),"")</f>
        <v>0</v>
      </c>
      <c r="CA47" s="59">
        <f>+IFERROR(IF(ISTEXT(CA$5)=FALSE,(INDEX(BCR!$1:$1048576,MATCH('Estadísticas BCR'!CA$5,BCR!$A:$A,0),MATCH('Estadísticas BCR'!$B47,BCR!$1:$1,0))),AVERAGE(#REF!)),"")</f>
        <v>0</v>
      </c>
      <c r="CB47" s="59">
        <f>+IFERROR(IF(ISTEXT(CB$5)=FALSE,(INDEX(BCR!$1:$1048576,MATCH('Estadísticas BCR'!CB$5,BCR!$A:$A,0),MATCH('Estadísticas BCR'!$B47,BCR!$1:$1,0))),AVERAGE(#REF!)),"")</f>
        <v>0</v>
      </c>
      <c r="CC47" s="60">
        <f>+IFERROR(IF(ISTEXT(CC$5)=FALSE,(INDEX(BCR!$1:$1048576,MATCH('Estadísticas BCR'!CC$5,BCR!$A:$A,0),MATCH('Estadísticas BCR'!$B47,BCR!$1:$1,0))),AVERAGE(BQ47:CB47)),"")</f>
        <v>0</v>
      </c>
      <c r="CD47" s="59">
        <f>+IFERROR(IF(ISTEXT(CD$5)=FALSE,(INDEX(BCR!$1:$1048576,MATCH('Estadísticas BCR'!CD$5,BCR!$A:$A,0),MATCH('Estadísticas BCR'!$B47,BCR!$1:$1,0))),AVERAGE(#REF!)),"")</f>
        <v>0</v>
      </c>
      <c r="CE47" s="59">
        <f>+IFERROR(IF(ISTEXT(CE$5)=FALSE,(INDEX(BCR!$1:$1048576,MATCH('Estadísticas BCR'!CE$5,BCR!$A:$A,0),MATCH('Estadísticas BCR'!$B47,BCR!$1:$1,0))),AVERAGE(#REF!)),"")</f>
        <v>0</v>
      </c>
      <c r="CF47" s="59">
        <f>+IFERROR(IF(ISTEXT(CF$5)=FALSE,(INDEX(BCR!$1:$1048576,MATCH('Estadísticas BCR'!CF$5,BCR!$A:$A,0),MATCH('Estadísticas BCR'!$B47,BCR!$1:$1,0))),AVERAGE(#REF!)),"")</f>
        <v>0</v>
      </c>
      <c r="CG47" s="59">
        <f>+IFERROR(IF(ISTEXT(CG$5)=FALSE,(INDEX(BCR!$1:$1048576,MATCH('Estadísticas BCR'!CG$5,BCR!$A:$A,0),MATCH('Estadísticas BCR'!$B47,BCR!$1:$1,0))),AVERAGE(#REF!)),"")</f>
        <v>0</v>
      </c>
      <c r="CH47" s="59">
        <f>+IFERROR(IF(ISTEXT(CH$5)=FALSE,(INDEX(BCR!$1:$1048576,MATCH('Estadísticas BCR'!CH$5,BCR!$A:$A,0),MATCH('Estadísticas BCR'!$B47,BCR!$1:$1,0))),AVERAGE(#REF!)),"")</f>
        <v>0</v>
      </c>
      <c r="CI47" s="59">
        <f>+IFERROR(IF(ISTEXT(CI$5)=FALSE,(INDEX(BCR!$1:$1048576,MATCH('Estadísticas BCR'!CI$5,BCR!$A:$A,0),MATCH('Estadísticas BCR'!$B47,BCR!$1:$1,0))),AVERAGE(#REF!)),"")</f>
        <v>0</v>
      </c>
      <c r="CJ47" s="59">
        <f>+IFERROR(IF(ISTEXT(CJ$5)=FALSE,(INDEX(BCR!$1:$1048576,MATCH('Estadísticas BCR'!CJ$5,BCR!$A:$A,0),MATCH('Estadísticas BCR'!$B47,BCR!$1:$1,0))),AVERAGE(#REF!)),"")</f>
        <v>0</v>
      </c>
      <c r="CK47" s="59">
        <f>+IFERROR(IF(ISTEXT(CK$5)=FALSE,(INDEX(BCR!$1:$1048576,MATCH('Estadísticas BCR'!CK$5,BCR!$A:$A,0),MATCH('Estadísticas BCR'!$B47,BCR!$1:$1,0))),AVERAGE(#REF!)),"")</f>
        <v>0</v>
      </c>
      <c r="CL47" s="59">
        <f>+IFERROR(IF(ISTEXT(CL$5)=FALSE,(INDEX(BCR!$1:$1048576,MATCH('Estadísticas BCR'!CL$5,BCR!$A:$A,0),MATCH('Estadísticas BCR'!$B47,BCR!$1:$1,0))),AVERAGE(#REF!)),"")</f>
        <v>0</v>
      </c>
      <c r="CM47" s="59">
        <f>+IFERROR(IF(ISTEXT(CM$5)=FALSE,(INDEX(BCR!$1:$1048576,MATCH('Estadísticas BCR'!CM$5,BCR!$A:$A,0),MATCH('Estadísticas BCR'!$B47,BCR!$1:$1,0))),AVERAGE(#REF!)),"")</f>
        <v>0</v>
      </c>
      <c r="CN47" s="59">
        <f>+IFERROR(IF(ISTEXT(CN$5)=FALSE,(INDEX(BCR!$1:$1048576,MATCH('Estadísticas BCR'!CN$5,BCR!$A:$A,0),MATCH('Estadísticas BCR'!$B47,BCR!$1:$1,0))),AVERAGE(#REF!)),"")</f>
        <v>0</v>
      </c>
      <c r="CO47" s="59">
        <f>+IFERROR(IF(ISTEXT(CO$5)=FALSE,(INDEX(BCR!$1:$1048576,MATCH('Estadísticas BCR'!CO$5,BCR!$A:$A,0),MATCH('Estadísticas BCR'!$B47,BCR!$1:$1,0))),AVERAGE(#REF!)),"")</f>
        <v>0</v>
      </c>
      <c r="CP47" s="60">
        <f>+IFERROR(IF(ISTEXT(CP$5)=FALSE,(INDEX(BCR!$1:$1048576,MATCH('Estadísticas BCR'!CP$5,BCR!$A:$A,0),MATCH('Estadísticas BCR'!$B47,BCR!$1:$1,0))),AVERAGE(CD47:CO47)),"")</f>
        <v>0</v>
      </c>
      <c r="CQ47" s="59">
        <f>+IFERROR(IF(ISTEXT(CQ$5)=FALSE,(INDEX(BCR!$1:$1048576,MATCH('Estadísticas BCR'!CQ$5,BCR!$A:$A,0),MATCH('Estadísticas BCR'!$B47,BCR!$1:$1,0))),AVERAGE(#REF!)),"")</f>
        <v>0</v>
      </c>
      <c r="CR47" s="59">
        <f>+IFERROR(IF(ISTEXT(CR$5)=FALSE,(INDEX(BCR!$1:$1048576,MATCH('Estadísticas BCR'!CR$5,BCR!$A:$A,0),MATCH('Estadísticas BCR'!$B47,BCR!$1:$1,0))),AVERAGE(#REF!)),"")</f>
        <v>0</v>
      </c>
      <c r="CS47" s="59">
        <f>+IFERROR(IF(ISTEXT(CS$5)=FALSE,(INDEX(BCR!$1:$1048576,MATCH('Estadísticas BCR'!CS$5,BCR!$A:$A,0),MATCH('Estadísticas BCR'!$B47,BCR!$1:$1,0))),AVERAGE(#REF!)),"")</f>
        <v>0</v>
      </c>
      <c r="CT47" s="59">
        <f>+IFERROR(IF(ISTEXT(CT$5)=FALSE,(INDEX(BCR!$1:$1048576,MATCH('Estadísticas BCR'!CT$5,BCR!$A:$A,0),MATCH('Estadísticas BCR'!$B47,BCR!$1:$1,0))),AVERAGE(#REF!)),"")</f>
        <v>0</v>
      </c>
      <c r="CU47" s="59">
        <f>+IFERROR(IF(ISTEXT(CU$5)=FALSE,(INDEX(BCR!$1:$1048576,MATCH('Estadísticas BCR'!CU$5,BCR!$A:$A,0),MATCH('Estadísticas BCR'!$B47,BCR!$1:$1,0))),AVERAGE(#REF!)),"")</f>
        <v>0</v>
      </c>
      <c r="CV47" s="59">
        <f>+IFERROR(IF(ISTEXT(CV$5)=FALSE,(INDEX(BCR!$1:$1048576,MATCH('Estadísticas BCR'!CV$5,BCR!$A:$A,0),MATCH('Estadísticas BCR'!$B47,BCR!$1:$1,0))),AVERAGE(#REF!)),"")</f>
        <v>0</v>
      </c>
      <c r="CW47" s="59">
        <f>+IFERROR(IF(ISTEXT(CW$5)=FALSE,(INDEX(BCR!$1:$1048576,MATCH('Estadísticas BCR'!CW$5,BCR!$A:$A,0),MATCH('Estadísticas BCR'!$B47,BCR!$1:$1,0))),AVERAGE(#REF!)),"")</f>
        <v>0</v>
      </c>
      <c r="CX47" s="59">
        <f>+IFERROR(IF(ISTEXT(CX$5)=FALSE,(INDEX(BCR!$1:$1048576,MATCH('Estadísticas BCR'!CX$5,BCR!$A:$A,0),MATCH('Estadísticas BCR'!$B47,BCR!$1:$1,0))),AVERAGE(#REF!)),"")</f>
        <v>0</v>
      </c>
      <c r="CY47" s="59">
        <f>+IFERROR(IF(ISTEXT(CY$5)=FALSE,(INDEX(BCR!$1:$1048576,MATCH('Estadísticas BCR'!CY$5,BCR!$A:$A,0),MATCH('Estadísticas BCR'!$B47,BCR!$1:$1,0))),AVERAGE(#REF!)),"")</f>
        <v>0</v>
      </c>
      <c r="CZ47" s="59">
        <f>+IFERROR(IF(ISTEXT(CZ$5)=FALSE,(INDEX(BCR!$1:$1048576,MATCH('Estadísticas BCR'!CZ$5,BCR!$A:$A,0),MATCH('Estadísticas BCR'!$B47,BCR!$1:$1,0))),AVERAGE(A47:CY47)),"")</f>
        <v>0</v>
      </c>
      <c r="DA47" s="59">
        <f>+IFERROR(IF(ISTEXT(DA$5)=FALSE,(INDEX(BCR!$1:$1048576,MATCH('Estadísticas BCR'!DA$5,BCR!$A:$A,0),MATCH('Estadísticas BCR'!$B47,BCR!$1:$1,0))),AVERAGE(B47:CZ47)),"")</f>
        <v>0</v>
      </c>
      <c r="DB47" s="59">
        <f>+IFERROR(IF(ISTEXT(DB$5)=FALSE,(INDEX(BCR!$1:$1048576,MATCH('Estadísticas BCR'!DB$5,BCR!$A:$A,0),MATCH('Estadísticas BCR'!$B47,BCR!$1:$1,0))),AVERAGE(C47:DA47)),"")</f>
        <v>0</v>
      </c>
      <c r="DC47" s="60">
        <f>+IFERROR(IF(ISTEXT(DC$5)=FALSE,(INDEX(BCR!$1:$1048576,MATCH('Estadísticas BCR'!DC$5,BCR!$A:$A,0),MATCH('Estadísticas BCR'!$B47,BCR!$1:$1,0))),AVERAGE(CQ47:DB47)),"")</f>
        <v>0</v>
      </c>
      <c r="DD47" s="59">
        <f>+IFERROR(IF(ISTEXT(DD$5)=FALSE,(INDEX(BCR!$1:$1048576,MATCH('Estadísticas BCR'!DD$5,BCR!$A:$A,0),MATCH('Estadísticas BCR'!$B47,BCR!$1:$1,0))),AVERAGE(CR47:DC47)),"")</f>
        <v>0</v>
      </c>
      <c r="DE47" s="59">
        <f>+IFERROR(IF(ISTEXT(DE$5)=FALSE,(INDEX(BCR!$1:$1048576,MATCH('Estadísticas BCR'!DE$5,BCR!$A:$A,0),MATCH('Estadísticas BCR'!$B47,BCR!$1:$1,0))),AVERAGE(CS47:DD47)),"")</f>
        <v>0</v>
      </c>
      <c r="DF47" s="59">
        <f>+IFERROR(IF(ISTEXT(DF$5)=FALSE,(INDEX(BCR!$1:$1048576,MATCH('Estadísticas BCR'!DF$5,BCR!$A:$A,0),MATCH('Estadísticas BCR'!$B47,BCR!$1:$1,0))),AVERAGE(CT47:DE47)),"")</f>
        <v>0</v>
      </c>
      <c r="DG47" s="59">
        <f>+IFERROR(IF(ISTEXT(DG$5)=FALSE,(INDEX(BCR!$1:$1048576,MATCH('Estadísticas BCR'!DG$5,BCR!$A:$A,0),MATCH('Estadísticas BCR'!$B47,BCR!$1:$1,0))),AVERAGE(CU47:DF47)),"")</f>
        <v>0</v>
      </c>
      <c r="DH47" s="59">
        <f>+IFERROR(IF(ISTEXT(DH$5)=FALSE,(INDEX(BCR!$1:$1048576,MATCH('Estadísticas BCR'!DH$5,BCR!$A:$A,0),MATCH('Estadísticas BCR'!$B47,BCR!$1:$1,0))),AVERAGE(CV47:DG47)),"")</f>
        <v>0</v>
      </c>
      <c r="DI47" s="59">
        <f>+IFERROR(IF(ISTEXT(DI$5)=FALSE,(INDEX(BCR!$1:$1048576,MATCH('Estadísticas BCR'!DI$5,BCR!$A:$A,0),MATCH('Estadísticas BCR'!$B47,BCR!$1:$1,0))),AVERAGE(CW47:DH47)),"")</f>
        <v>0</v>
      </c>
      <c r="DJ47" s="59">
        <f>+IFERROR(IF(ISTEXT(DJ$5)=FALSE,(INDEX(BCR!$1:$1048576,MATCH('Estadísticas BCR'!DJ$5,BCR!$A:$A,0),MATCH('Estadísticas BCR'!$B47,BCR!$1:$1,0))),AVERAGE(CX47:DI47)),"")</f>
        <v>0</v>
      </c>
      <c r="DK47" s="59">
        <f>+IFERROR(IF(ISTEXT(DK$5)=FALSE,(INDEX(BCR!$1:$1048576,MATCH('Estadísticas BCR'!DK$5,BCR!$A:$A,0),MATCH('Estadísticas BCR'!$B47,BCR!$1:$1,0))),AVERAGE(CY47:DJ47)),"")</f>
        <v>0</v>
      </c>
      <c r="DL47" s="59">
        <f>+IFERROR(IF(ISTEXT(DL$5)=FALSE,(INDEX(BCR!$1:$1048576,MATCH('Estadísticas BCR'!DL$5,BCR!$A:$A,0),MATCH('Estadísticas BCR'!$B47,BCR!$1:$1,0))),AVERAGE(CZ47:DK47)),"")</f>
        <v>0</v>
      </c>
      <c r="DM47" s="59">
        <f>+IFERROR(IF(ISTEXT(DM$5)=FALSE,(INDEX(BCR!$1:$1048576,MATCH('Estadísticas BCR'!DM$5,BCR!$A:$A,0),MATCH('Estadísticas BCR'!$B47,BCR!$1:$1,0))),AVERAGE(DA47:DL47)),"")</f>
        <v>0</v>
      </c>
      <c r="DN47" s="59">
        <f>+IFERROR(IF(ISTEXT(DN$5)=FALSE,(INDEX(BCR!$1:$1048576,MATCH('Estadísticas BCR'!DN$5,BCR!$A:$A,0),MATCH('Estadísticas BCR'!$B47,BCR!$1:$1,0))),AVERAGE(DB47:DM47)),"")</f>
        <v>0</v>
      </c>
      <c r="DO47" s="59">
        <f>+IFERROR(IF(ISTEXT(DO$5)=FALSE,(INDEX(BCR!$1:$1048576,MATCH('Estadísticas BCR'!DO$5,BCR!$A:$A,0),MATCH('Estadísticas BCR'!$B47,BCR!$1:$1,0))),AVERAGE(DC47:DN47)),"")</f>
        <v>0</v>
      </c>
      <c r="DP47" s="60">
        <f>+IFERROR(IF(ISTEXT(DP$5)=FALSE,(INDEX(BCR!$1:$1048576,MATCH('Estadísticas BCR'!DP$5,BCR!$A:$A,0),MATCH('Estadísticas BCR'!$B47,BCR!$1:$1,0))),AVERAGE(DD47:DO47)),"")</f>
        <v>0</v>
      </c>
      <c r="DQ47" s="59">
        <f>+IFERROR(IF(ISTEXT(DQ$5)=FALSE,(INDEX(BCR!$1:$1048576,MATCH('Estadísticas BCR'!DQ$5,BCR!$A:$A,0),MATCH('Estadísticas BCR'!$B47,BCR!$1:$1,0))),AVERAGE(DE47:DP47)),"")</f>
        <v>0</v>
      </c>
      <c r="DR47" s="59">
        <f>+IFERROR(IF(ISTEXT(DR$5)=FALSE,(INDEX(BCR!$1:$1048576,MATCH('Estadísticas BCR'!DR$5,BCR!$A:$A,0),MATCH('Estadísticas BCR'!$B47,BCR!$1:$1,0))),AVERAGE(DF47:DQ47)),"")</f>
        <v>0</v>
      </c>
      <c r="DS47" s="59">
        <f>+IFERROR(IF(ISTEXT(DS$5)=FALSE,(INDEX(BCR!$1:$1048576,MATCH('Estadísticas BCR'!DS$5,BCR!$A:$A,0),MATCH('Estadísticas BCR'!$B47,BCR!$1:$1,0))),AVERAGE(DG47:DR47)),"")</f>
        <v>0</v>
      </c>
      <c r="DT47" s="59">
        <f>+IFERROR(IF(ISTEXT(DT$5)=FALSE,(INDEX(BCR!$1:$1048576,MATCH('Estadísticas BCR'!DT$5,BCR!$A:$A,0),MATCH('Estadísticas BCR'!$B47,BCR!$1:$1,0))),AVERAGE(DH47:DS47)),"")</f>
        <v>0</v>
      </c>
      <c r="DU47" s="59">
        <f>+IFERROR(IF(ISTEXT(DU$5)=FALSE,(INDEX(BCR!$1:$1048576,MATCH('Estadísticas BCR'!DU$5,BCR!$A:$A,0),MATCH('Estadísticas BCR'!$B47,BCR!$1:$1,0))),AVERAGE(DI47:DT47)),"")</f>
        <v>0</v>
      </c>
      <c r="DV47" s="59">
        <f>+IFERROR(IF(ISTEXT(DV$5)=FALSE,(INDEX(BCR!$1:$1048576,MATCH('Estadísticas BCR'!DV$5,BCR!$A:$A,0),MATCH('Estadísticas BCR'!$B47,BCR!$1:$1,0))),AVERAGE(DJ47:DU47)),"")</f>
        <v>0</v>
      </c>
      <c r="DW47" s="59">
        <f>+IFERROR(IF(ISTEXT(DW$5)=FALSE,(INDEX(BCR!$1:$1048576,MATCH('Estadísticas BCR'!DW$5,BCR!$A:$A,0),MATCH('Estadísticas BCR'!$B47,BCR!$1:$1,0))),AVERAGE(DK47:DV47)),"")</f>
        <v>0</v>
      </c>
      <c r="DX47" s="59">
        <f>+IFERROR(IF(ISTEXT(DX$5)=FALSE,(INDEX(BCR!$1:$1048576,MATCH('Estadísticas BCR'!DX$5,BCR!$A:$A,0),MATCH('Estadísticas BCR'!$B47,BCR!$1:$1,0))),AVERAGE(DL47:DW47)),"")</f>
        <v>0</v>
      </c>
      <c r="DY47" s="59">
        <f>+IFERROR(IF(ISTEXT(DY$5)=FALSE,(INDEX(BCR!$1:$1048576,MATCH('Estadísticas BCR'!DY$5,BCR!$A:$A,0),MATCH('Estadísticas BCR'!$B47,BCR!$1:$1,0))),AVERAGE(DM47:DX47)),"")</f>
        <v>0</v>
      </c>
      <c r="DZ47" s="59">
        <f>+IFERROR(IF(ISTEXT(DZ$5)=FALSE,(INDEX(BCR!$1:$1048576,MATCH('Estadísticas BCR'!DZ$5,BCR!$A:$A,0),MATCH('Estadísticas BCR'!$B47,BCR!$1:$1,0))),AVERAGE(DN47:DY47)),"")</f>
        <v>0</v>
      </c>
      <c r="EA47" s="59">
        <f>+IFERROR(IF(ISTEXT(EA$5)=FALSE,(INDEX(BCR!$1:$1048576,MATCH('Estadísticas BCR'!EA$5,BCR!$A:$A,0),MATCH('Estadísticas BCR'!$B47,BCR!$1:$1,0))),AVERAGE(DO47:DZ47)),"")</f>
        <v>0</v>
      </c>
      <c r="EB47" s="59">
        <f>+IFERROR(IF(ISTEXT(EB$5)=FALSE,(INDEX(BCR!$1:$1048576,MATCH('Estadísticas BCR'!EB$5,BCR!$A:$A,0),MATCH('Estadísticas BCR'!$B47,BCR!$1:$1,0))),AVERAGE(DP47:EA47)),"")</f>
        <v>0</v>
      </c>
      <c r="EC47" s="60">
        <f>+IFERROR(IF(ISTEXT(EC$5)=FALSE,(INDEX(BCR!$1:$1048576,MATCH('Estadísticas BCR'!EC$5,BCR!$A:$A,0),MATCH('Estadísticas BCR'!$B47,BCR!$1:$1,0))),AVERAGE(DQ47:EB47)),"")</f>
        <v>0</v>
      </c>
      <c r="ED47" s="59">
        <f>+IFERROR(IF(ISTEXT(ED$5)=FALSE,(INDEX(BCR!$1:$1048576,MATCH('Estadísticas BCR'!ED$5,BCR!$A:$A,0),MATCH('Estadísticas BCR'!$B47,BCR!$1:$1,0))),AVERAGE(DR47:EC47)),"")</f>
        <v>86.842105263157904</v>
      </c>
      <c r="EE47" s="59">
        <f>+IFERROR(IF(ISTEXT(EE$5)=FALSE,(INDEX(BCR!$1:$1048576,MATCH('Estadísticas BCR'!EE$5,BCR!$A:$A,0),MATCH('Estadísticas BCR'!$B47,BCR!$1:$1,0))),AVERAGE(DS47:ED47)),"")</f>
        <v>82.352941176470594</v>
      </c>
      <c r="EF47" s="59">
        <f>+IFERROR(IF(ISTEXT(EF$5)=FALSE,(INDEX(BCR!$1:$1048576,MATCH('Estadísticas BCR'!EF$5,BCR!$A:$A,0),MATCH('Estadísticas BCR'!$B47,BCR!$1:$1,0))),AVERAGE(DT47:EE47)),"")</f>
        <v>80</v>
      </c>
      <c r="EG47" s="59">
        <f>+IFERROR(IF(ISTEXT(EG$5)=FALSE,(INDEX(BCR!$1:$1048576,MATCH('Estadísticas BCR'!EG$5,BCR!$A:$A,0),MATCH('Estadísticas BCR'!$B47,BCR!$1:$1,0))),AVERAGE(DU47:EF47)),"")</f>
        <v>83.3333333333333</v>
      </c>
      <c r="EH47" s="59">
        <f>+IFERROR(IF(ISTEXT(EH$5)=FALSE,(INDEX(BCR!$1:$1048576,MATCH('Estadísticas BCR'!EH$5,BCR!$A:$A,0),MATCH('Estadísticas BCR'!$B47,BCR!$1:$1,0))),AVERAGE(DV47:EG47)),"")</f>
        <v>68.75</v>
      </c>
      <c r="EI47" s="59">
        <f>+IFERROR(IF(ISTEXT(EI$5)=FALSE,(INDEX(BCR!$1:$1048576,MATCH('Estadísticas BCR'!EI$5,BCR!$A:$A,0),MATCH('Estadísticas BCR'!$B47,BCR!$1:$1,0))),AVERAGE(DW47:EH47)),"")</f>
        <v>80.769230769230802</v>
      </c>
      <c r="EJ47" s="59">
        <f>+IFERROR(IF(ISTEXT(EJ$5)=FALSE,(INDEX(BCR!$1:$1048576,MATCH('Estadísticas BCR'!EJ$5,BCR!$A:$A,0),MATCH('Estadísticas BCR'!$B47,BCR!$1:$1,0))),AVERAGE(DX47:EI47)),"")</f>
        <v>85.714285714285694</v>
      </c>
      <c r="EK47" s="59">
        <f>+IFERROR(IF(ISTEXT(EK$5)=FALSE,(INDEX(BCR!$1:$1048576,MATCH('Estadísticas BCR'!EK$5,BCR!$A:$A,0),MATCH('Estadísticas BCR'!$B47,BCR!$1:$1,0))),AVERAGE(DY47:EJ47)),"")</f>
        <v>70.588235294117595</v>
      </c>
      <c r="EL47" s="59">
        <f>+IFERROR(IF(ISTEXT(EL$5)=FALSE,(INDEX(BCR!$1:$1048576,MATCH('Estadísticas BCR'!EL$5,BCR!$A:$A,0),MATCH('Estadísticas BCR'!$B47,BCR!$1:$1,0))),AVERAGE(DZ47:EK47)),"")</f>
        <v>71.875</v>
      </c>
      <c r="EM47" s="59">
        <f>+IFERROR(IF(ISTEXT(EM$5)=FALSE,(INDEX(BCR!$1:$1048576,MATCH('Estadísticas BCR'!EM$5,BCR!$A:$A,0),MATCH('Estadísticas BCR'!$B47,BCR!$1:$1,0))),AVERAGE(EA47:EL47)),"")</f>
        <v>73.3333333333333</v>
      </c>
      <c r="EN47" s="59">
        <f>+IFERROR(IF(ISTEXT(EN$5)=FALSE,(INDEX(BCR!$1:$1048576,MATCH('Estadísticas BCR'!EN$5,BCR!$A:$A,0),MATCH('Estadísticas BCR'!$B47,BCR!$1:$1,0))),AVERAGE(EB47:EM47)),"")</f>
        <v>64.705882352941202</v>
      </c>
      <c r="EO47" s="59">
        <f>+IFERROR(IF(ISTEXT(EO$5)=FALSE,(INDEX(BCR!$1:$1048576,MATCH('Estadísticas BCR'!EO$5,BCR!$A:$A,0),MATCH('Estadísticas BCR'!$B47,BCR!$1:$1,0))),AVERAGE(EC47:EN47)),"")</f>
        <v>65.384615384615401</v>
      </c>
      <c r="EP47" s="60">
        <f>+IFERROR(IF(ISTEXT(EP$5)=FALSE,(INDEX(BCR!$1:$1048576,MATCH('Estadísticas BCR'!EP$5,BCR!$A:$A,0),MATCH('Estadísticas BCR'!$B47,BCR!$1:$1,0))),AVERAGE(ED47:EO47)),"")</f>
        <v>76.137413551790473</v>
      </c>
      <c r="EQ47" s="59">
        <f>+IFERROR(IF(ISTEXT(EQ$5)=FALSE,(INDEX(BCR!$1:$1048576,MATCH('Estadísticas BCR'!EQ$5,BCR!$A:$A,0),MATCH('Estadísticas BCR'!$B47,BCR!$1:$1,0))),AVERAGE(EE47:EP47)),"")</f>
        <v>65.384615384615401</v>
      </c>
      <c r="ER47" s="59">
        <f>+IFERROR(IF(ISTEXT(ER$5)=FALSE,(INDEX(BCR!$1:$1048576,MATCH('Estadísticas BCR'!ER$5,BCR!$A:$A,0),MATCH('Estadísticas BCR'!$B47,BCR!$1:$1,0))),AVERAGE(EF47:EQ47)),"")</f>
        <v>53.125</v>
      </c>
      <c r="ES47" s="59">
        <f>+IFERROR(IF(ISTEXT(ES$5)=FALSE,(INDEX(BCR!$1:$1048576,MATCH('Estadísticas BCR'!ES$5,BCR!$A:$A,0),MATCH('Estadísticas BCR'!$B47,BCR!$1:$1,0))),AVERAGE(EG47:ER47)),"")</f>
        <v>61.764705882352899</v>
      </c>
      <c r="ET47" s="59">
        <f>+IFERROR(IF(ISTEXT(ET$5)=FALSE,(INDEX(BCR!$1:$1048576,MATCH('Estadísticas BCR'!ET$5,BCR!$A:$A,0),MATCH('Estadísticas BCR'!$B47,BCR!$1:$1,0))),AVERAGE(EH47:ES47)),"")</f>
        <v>25</v>
      </c>
      <c r="EU47" s="59">
        <f>+IFERROR(IF(ISTEXT(EU$5)=FALSE,(INDEX(BCR!$1:$1048576,MATCH('Estadísticas BCR'!EU$5,BCR!$A:$A,0),MATCH('Estadísticas BCR'!$B47,BCR!$1:$1,0))),AVERAGE(EI47:ET47)),"")</f>
        <v>53.846153846153797</v>
      </c>
      <c r="EV47" s="59">
        <f>+IFERROR(IF(ISTEXT(EV$5)=FALSE,(INDEX(BCR!$1:$1048576,MATCH('Estadísticas BCR'!EV$5,BCR!$A:$A,0),MATCH('Estadísticas BCR'!$B47,BCR!$1:$1,0))),AVERAGE(EJ47:EU47)),"")</f>
        <v>40.625</v>
      </c>
      <c r="EW47" s="59">
        <f>+IFERROR(IF(ISTEXT(EW$5)=FALSE,(INDEX(BCR!$1:$1048576,MATCH('Estadísticas BCR'!EW$5,BCR!$A:$A,0),MATCH('Estadísticas BCR'!$B47,BCR!$1:$1,0))),AVERAGE(EK47:EV47)),"")</f>
        <v>36.6666666666667</v>
      </c>
      <c r="EX47" s="59">
        <f>+IFERROR(IF(ISTEXT(EX$5)=FALSE,(INDEX(BCR!$1:$1048576,MATCH('Estadísticas BCR'!EX$5,BCR!$A:$A,0),MATCH('Estadísticas BCR'!$B47,BCR!$1:$1,0))),AVERAGE(EL47:EW47)),"")</f>
        <v>36.1111111111111</v>
      </c>
      <c r="EY47" s="59">
        <f>+IFERROR(IF(ISTEXT(EY$5)=FALSE,(INDEX(BCR!$1:$1048576,MATCH('Estadísticas BCR'!EY$5,BCR!$A:$A,0),MATCH('Estadísticas BCR'!$B47,BCR!$1:$1,0))),AVERAGE(EM47:EX47)),"")</f>
        <v>35</v>
      </c>
      <c r="EZ47" s="59">
        <f>+IFERROR(IF(ISTEXT(EZ$5)=FALSE,(INDEX(BCR!$1:$1048576,MATCH('Estadísticas BCR'!EZ$5,BCR!$A:$A,0),MATCH('Estadísticas BCR'!$B47,BCR!$1:$1,0))),AVERAGE(EN47:EY47)),"")</f>
        <v>40</v>
      </c>
      <c r="FA47" s="59">
        <f>+IFERROR(IF(ISTEXT(FA$5)=FALSE,(INDEX(BCR!$1:$1048576,MATCH('Estadísticas BCR'!FA$5,BCR!$A:$A,0),MATCH('Estadísticas BCR'!$B47,BCR!$1:$1,0))),AVERAGE(EO47:EZ47)),"")</f>
        <v>43.75</v>
      </c>
      <c r="FB47" s="59">
        <f>+IFERROR(IF(ISTEXT(FB$5)=FALSE,(INDEX(BCR!$1:$1048576,MATCH('Estadísticas BCR'!FB$5,BCR!$A:$A,0),MATCH('Estadísticas BCR'!$B47,BCR!$1:$1,0))),AVERAGE(EP47:FA47)),"")</f>
        <v>42.105263157894697</v>
      </c>
      <c r="FC47" s="60">
        <f>+IFERROR(IF(ISTEXT(FC$5)=FALSE,(INDEX(BCR!$1:$1048576,MATCH('Estadísticas BCR'!FC$5,BCR!$A:$A,0),MATCH('Estadísticas BCR'!$B47,BCR!$1:$1,0))),AVERAGE(EQ47:FB47)),"")</f>
        <v>44.448209670732886</v>
      </c>
      <c r="FD47" s="59">
        <f>+IFERROR(IF(ISTEXT(FD$5)=FALSE,(INDEX(BCR!$1:$1048576,MATCH('Estadísticas BCR'!FD$5,BCR!$A:$A,0),MATCH('Estadísticas BCR'!$B47,BCR!$1:$1,0))),AVERAGE(ER47:FC47)),"")</f>
        <v>45</v>
      </c>
      <c r="FE47" s="59">
        <f>+IFERROR(IF(ISTEXT(FE$5)=FALSE,(INDEX(BCR!$1:$1048576,MATCH('Estadísticas BCR'!FE$5,BCR!$A:$A,0),MATCH('Estadísticas BCR'!$B47,BCR!$1:$1,0))),AVERAGE(ES47:FD47)),"")</f>
        <v>63.8888888888889</v>
      </c>
      <c r="FF47" s="59">
        <f>+IFERROR(IF(ISTEXT(FF$5)=FALSE,(INDEX(BCR!$1:$1048576,MATCH('Estadísticas BCR'!FF$5,BCR!$A:$A,0),MATCH('Estadísticas BCR'!$B47,BCR!$1:$1,0))),AVERAGE(ET47:FE47)),"")</f>
        <v>65.909090909090907</v>
      </c>
      <c r="FG47" s="59">
        <f>+IFERROR(IF(ISTEXT(FG$5)=FALSE,(INDEX(BCR!$1:$1048576,MATCH('Estadísticas BCR'!FG$5,BCR!$A:$A,0),MATCH('Estadísticas BCR'!$B47,BCR!$1:$1,0))),AVERAGE(EU47:FF47)),"")</f>
        <v>68.75</v>
      </c>
      <c r="FH47" s="59">
        <f>+IFERROR(IF(ISTEXT(FH$5)=FALSE,(INDEX(BCR!$1:$1048576,MATCH('Estadísticas BCR'!FH$5,BCR!$A:$A,0),MATCH('Estadísticas BCR'!$B47,BCR!$1:$1,0))),AVERAGE(EV47:FG47)),"")</f>
        <v>57.142857142857103</v>
      </c>
      <c r="FI47" s="59">
        <f>+IFERROR(IF(ISTEXT(FI$5)=FALSE,(INDEX(BCR!$1:$1048576,MATCH('Estadísticas BCR'!FI$5,BCR!$A:$A,0),MATCH('Estadísticas BCR'!$B47,BCR!$1:$1,0))),AVERAGE(EW47:FH47)),"")</f>
        <v>58.695652173912997</v>
      </c>
      <c r="FJ47" s="59">
        <f>+IFERROR(IF(ISTEXT(FJ$5)=FALSE,(INDEX(BCR!$1:$1048576,MATCH('Estadísticas BCR'!FJ$5,BCR!$A:$A,0),MATCH('Estadísticas BCR'!$B47,BCR!$1:$1,0))),AVERAGE(EX47:FI47)),"")</f>
        <v>65.2173913043478</v>
      </c>
      <c r="FK47" s="59">
        <f>+IFERROR(IF(ISTEXT(FK$5)=FALSE,(INDEX(BCR!$1:$1048576,MATCH('Estadísticas BCR'!FK$5,BCR!$A:$A,0),MATCH('Estadísticas BCR'!$B47,BCR!$1:$1,0))),AVERAGE(EY47:FJ47)),"")</f>
        <v>53.571428571428598</v>
      </c>
      <c r="FL47" s="59">
        <f>+IFERROR(IF(ISTEXT(FL$5)=FALSE,(INDEX(BCR!$1:$1048576,MATCH('Estadísticas BCR'!FL$5,BCR!$A:$A,0),MATCH('Estadísticas BCR'!$B47,BCR!$1:$1,0))),AVERAGE(EZ47:FK47)),"")</f>
        <v>62.5</v>
      </c>
      <c r="FM47" s="59">
        <f>+IFERROR(IF(ISTEXT(FM$5)=FALSE,(INDEX(BCR!$1:$1048576,MATCH('Estadísticas BCR'!FM$5,BCR!$A:$A,0),MATCH('Estadísticas BCR'!$B47,BCR!$1:$1,0))),AVERAGE(FA47:FL47)),"")</f>
        <v>50</v>
      </c>
      <c r="FN47" s="59">
        <f>+IFERROR(IF(ISTEXT(FN$5)=FALSE,(INDEX(BCR!$1:$1048576,MATCH('Estadísticas BCR'!FN$5,BCR!$A:$A,0),MATCH('Estadísticas BCR'!$B47,BCR!$1:$1,0))),AVERAGE(FB47:FM47)),"")</f>
        <v>57.142857142857103</v>
      </c>
      <c r="FO47" s="59">
        <f>+IFERROR(IF(ISTEXT(FO$5)=FALSE,(INDEX(BCR!$1:$1048576,MATCH('Estadísticas BCR'!FO$5,BCR!$A:$A,0),MATCH('Estadísticas BCR'!$B47,BCR!$1:$1,0))),AVERAGE(FC47:FN47)),"")</f>
        <v>60</v>
      </c>
      <c r="FP47" s="60">
        <f>+IFERROR(IF(ISTEXT(FP$5)=FALSE,(INDEX(BCR!$1:$1048576,MATCH('Estadísticas BCR'!FP$5,BCR!$A:$A,0),MATCH('Estadísticas BCR'!$B47,BCR!$1:$1,0))),AVERAGE(FD47:FO47)),"")</f>
        <v>58.984847177781951</v>
      </c>
      <c r="FQ47" s="59">
        <f>+IFERROR(IF(ISTEXT(FQ$5)=FALSE,(INDEX(BCR!$1:$1048576,MATCH('Estadísticas BCR'!FQ$5,BCR!$A:$A,0),MATCH('Estadísticas BCR'!$B47,BCR!$1:$1,0))),AVERAGE(FE47:FP47)),"")</f>
        <v>60</v>
      </c>
      <c r="FR47" s="59">
        <f>+IFERROR(IF(ISTEXT(FR$5)=FALSE,(INDEX(BCR!$1:$1048576,MATCH('Estadísticas BCR'!FR$5,BCR!$A:$A,0),MATCH('Estadísticas BCR'!$B47,BCR!$1:$1,0))),AVERAGE(FF47:FQ47)),"")</f>
        <v>60.526315789473699</v>
      </c>
      <c r="FS47" s="59">
        <f>+IFERROR(IF(ISTEXT(FS$5)=FALSE,(INDEX(BCR!$1:$1048576,MATCH('Estadísticas BCR'!FS$5,BCR!$A:$A,0),MATCH('Estadísticas BCR'!$B47,BCR!$1:$1,0))),AVERAGE(FG47:FR47)),"")</f>
        <v>55.882352941176499</v>
      </c>
      <c r="FT47" s="59">
        <f>+IFERROR(IF(ISTEXT(FT$5)=FALSE,(INDEX(BCR!$1:$1048576,MATCH('Estadísticas BCR'!FT$5,BCR!$A:$A,0),MATCH('Estadísticas BCR'!$B47,BCR!$1:$1,0))),AVERAGE(FH47:FS47)),"")</f>
        <v>42.5</v>
      </c>
      <c r="FU47" s="59">
        <f>+IFERROR(IF(ISTEXT(FU$5)=FALSE,(INDEX(BCR!$1:$1048576,MATCH('Estadísticas BCR'!FU$5,BCR!$A:$A,0),MATCH('Estadísticas BCR'!$B47,BCR!$1:$1,0))),AVERAGE(FI47:FT47)),"")</f>
        <v>50</v>
      </c>
      <c r="FV47" s="59">
        <f>+IFERROR(IF(ISTEXT(FV$5)=FALSE,(INDEX(BCR!$1:$1048576,MATCH('Estadísticas BCR'!FV$5,BCR!$A:$A,0),MATCH('Estadísticas BCR'!$B47,BCR!$1:$1,0))),AVERAGE(FJ47:FU47)),"")</f>
        <v>50</v>
      </c>
      <c r="FW47" s="59">
        <f>+IFERROR(IF(ISTEXT(FW$5)=FALSE,(INDEX(BCR!$1:$1048576,MATCH('Estadísticas BCR'!FW$5,BCR!$A:$A,0),MATCH('Estadísticas BCR'!$B47,BCR!$1:$1,0))),AVERAGE(FK47:FV47)),"")</f>
        <v>35.714285714285701</v>
      </c>
      <c r="FX47" s="59">
        <f>+IFERROR(IF(ISTEXT(FX$5)=FALSE,(INDEX(BCR!$1:$1048576,MATCH('Estadísticas BCR'!FX$5,BCR!$A:$A,0),MATCH('Estadísticas BCR'!$B47,BCR!$1:$1,0))),AVERAGE(FL47:FW47)),"")</f>
        <v>33.3333333333333</v>
      </c>
      <c r="FY47" s="59">
        <f>+IFERROR(IF(ISTEXT(FY$5)=FALSE,(INDEX(BCR!$1:$1048576,MATCH('Estadísticas BCR'!FY$5,BCR!$A:$A,0),MATCH('Estadísticas BCR'!$B47,BCR!$1:$1,0))),AVERAGE(FM47:FX47)),"")</f>
        <v>53.125</v>
      </c>
      <c r="FZ47" s="59">
        <f>+IFERROR(IF(ISTEXT(FZ$5)=FALSE,(INDEX(BCR!$1:$1048576,MATCH('Estadísticas BCR'!FZ$5,BCR!$A:$A,0),MATCH('Estadísticas BCR'!$B47,BCR!$1:$1,0))),AVERAGE(FN47:FY47)),"")</f>
        <v>44.4444444444444</v>
      </c>
      <c r="GA47" s="59">
        <f>+IFERROR(IF(ISTEXT(GA$5)=FALSE,(INDEX(BCR!$1:$1048576,MATCH('Estadísticas BCR'!GA$5,BCR!$A:$A,0),MATCH('Estadísticas BCR'!$B47,BCR!$1:$1,0))),AVERAGE(FO47:FZ47)),"")</f>
        <v>54.761904761904802</v>
      </c>
      <c r="GB47" s="59">
        <f>+IFERROR(IF(ISTEXT(GB$5)=FALSE,(INDEX(BCR!$1:$1048576,MATCH('Estadísticas BCR'!GB$5,BCR!$A:$A,0),MATCH('Estadísticas BCR'!$B47,BCR!$1:$1,0))),AVERAGE(FP47:GA47)),"")</f>
        <v>52.941176470588204</v>
      </c>
      <c r="GC47" s="60">
        <f>+IFERROR(IF(ISTEXT(GC$5)=FALSE,(INDEX(BCR!$1:$1048576,MATCH('Estadísticas BCR'!GC$5,BCR!$A:$A,0),MATCH('Estadísticas BCR'!$B47,BCR!$1:$1,0))),AVERAGE(FQ47:GB47)),"")</f>
        <v>49.435734454600549</v>
      </c>
      <c r="GD47" s="59">
        <f>+IFERROR(IF(ISTEXT(GD$5)=FALSE,(INDEX(BCR!$1:$1048576,MATCH('Estadísticas BCR'!GD$5,BCR!$A:$A,0),MATCH('Estadísticas BCR'!$B47,BCR!$1:$1,0))),AVERAGE(FR47:GC47)),"")</f>
        <v>52.272727272727302</v>
      </c>
      <c r="GE47" s="59">
        <f>+IFERROR(IF(ISTEXT(GE$5)=FALSE,(INDEX(BCR!$1:$1048576,MATCH('Estadísticas BCR'!GE$5,BCR!$A:$A,0),MATCH('Estadísticas BCR'!$B47,BCR!$1:$1,0))),AVERAGE(FS47:GD47)),"")</f>
        <v>55.882352941176499</v>
      </c>
      <c r="GF47" s="59">
        <f>+IFERROR(IF(ISTEXT(GF$5)=FALSE,(INDEX(BCR!$1:$1048576,MATCH('Estadísticas BCR'!GF$5,BCR!$A:$A,0),MATCH('Estadísticas BCR'!$B47,BCR!$1:$1,0))),AVERAGE(FT47:GE47)),"")</f>
        <v>45</v>
      </c>
      <c r="GG47" s="59">
        <f>+IFERROR(IF(ISTEXT(GG$5)=FALSE,(INDEX(BCR!$1:$1048576,MATCH('Estadísticas BCR'!GG$5,BCR!$A:$A,0),MATCH('Estadísticas BCR'!$B47,BCR!$1:$1,0))),AVERAGE(FU47:GF47)),"")</f>
        <v>52.941176470588204</v>
      </c>
      <c r="GH47" s="59">
        <f>+IFERROR(IF(ISTEXT(GH$5)=FALSE,(INDEX(BCR!$1:$1048576,MATCH('Estadísticas BCR'!GH$5,BCR!$A:$A,0),MATCH('Estadísticas BCR'!$B47,BCR!$1:$1,0))),AVERAGE(FV47:GG47)),"")</f>
        <v>42.105263157894697</v>
      </c>
      <c r="GI47" s="59">
        <f>+IFERROR(IF(ISTEXT(GI$5)=FALSE,(INDEX(BCR!$1:$1048576,MATCH('Estadísticas BCR'!GI$5,BCR!$A:$A,0),MATCH('Estadísticas BCR'!$B47,BCR!$1:$1,0))),AVERAGE(FW47:GH47)),"")</f>
        <v>58.823529411764703</v>
      </c>
      <c r="GJ47" s="59">
        <f>+IFERROR(IF(ISTEXT(GJ$5)=FALSE,(INDEX(BCR!$1:$1048576,MATCH('Estadísticas BCR'!GJ$5,BCR!$A:$A,0),MATCH('Estadísticas BCR'!$B47,BCR!$1:$1,0))),AVERAGE(FX47:GI47)),"")</f>
        <v>60.526315789473699</v>
      </c>
      <c r="GK47" s="59">
        <f>+IFERROR(IF(ISTEXT(GK$5)=FALSE,(INDEX(BCR!$1:$1048576,MATCH('Estadísticas BCR'!GK$5,BCR!$A:$A,0),MATCH('Estadísticas BCR'!$B47,BCR!$1:$1,0))),AVERAGE(FY47:GJ47)),"")</f>
        <v>55.2631578947368</v>
      </c>
      <c r="GL47" s="59">
        <f>+IFERROR(IF(ISTEXT(GL$5)=FALSE,(INDEX(BCR!$1:$1048576,MATCH('Estadísticas BCR'!GL$5,BCR!$A:$A,0),MATCH('Estadísticas BCR'!$B47,BCR!$1:$1,0))),AVERAGE(FZ47:GK47)),"")</f>
        <v>52.631578947368403</v>
      </c>
      <c r="GM47" s="59">
        <f>+IFERROR(IF(ISTEXT(GM$5)=FALSE,(INDEX(BCR!$1:$1048576,MATCH('Estadísticas BCR'!GM$5,BCR!$A:$A,0),MATCH('Estadísticas BCR'!$B47,BCR!$1:$1,0))),AVERAGE(GA47:GL47)),"")</f>
        <v>60</v>
      </c>
      <c r="GN47" s="59">
        <f>+IFERROR(IF(ISTEXT(GN$5)=FALSE,(INDEX(BCR!$1:$1048576,MATCH('Estadísticas BCR'!GN$5,BCR!$A:$A,0),MATCH('Estadísticas BCR'!$B47,BCR!$1:$1,0))),AVERAGE(GB47:GM47)),"")</f>
        <v>63.157894736842103</v>
      </c>
      <c r="GO47" s="59">
        <f>+IFERROR(IF(ISTEXT(GO$5)=FALSE,(INDEX(BCR!$1:$1048576,MATCH('Estadísticas BCR'!GO$5,BCR!$A:$A,0),MATCH('Estadísticas BCR'!$B47,BCR!$1:$1,0))),AVERAGE(GC47:GN47)),"")</f>
        <v>65.789473684210506</v>
      </c>
      <c r="GP47" s="60">
        <f>+IFERROR(IF(ISTEXT(GP$5)=FALSE,(INDEX(BCR!$1:$1048576,MATCH('Estadísticas BCR'!GP$5,BCR!$A:$A,0),MATCH('Estadísticas BCR'!$B47,BCR!$1:$1,0))),AVERAGE(GD47:GO47)),"")</f>
        <v>55.366122525565238</v>
      </c>
      <c r="GQ47" s="59">
        <f>+IFERROR(IF(ISTEXT(GQ$5)=FALSE,(INDEX(BCR!$1:$1048576,MATCH('Estadísticas BCR'!GQ$5,BCR!$A:$A,0),MATCH('Estadísticas BCR'!$B47,BCR!$1:$1,0))),AVERAGE(GE47:GP47)),"")</f>
        <v>52.380952380952401</v>
      </c>
      <c r="GR47" s="59">
        <f>+IFERROR(IF(ISTEXT(GR$5)=FALSE,(INDEX(BCR!$1:$1048576,MATCH('Estadísticas BCR'!GR$5,BCR!$A:$A,0),MATCH('Estadísticas BCR'!$B47,BCR!$1:$1,0))),AVERAGE(GF47:GQ47)),"")</f>
        <v>45.238095238095198</v>
      </c>
      <c r="GS47" s="59">
        <f>+IFERROR(IF(ISTEXT(GS$5)=FALSE,(INDEX(BCR!$1:$1048576,MATCH('Estadísticas BCR'!GS$5,BCR!$A:$A,0),MATCH('Estadísticas BCR'!$B47,BCR!$1:$1,0))),AVERAGE(GG47:GR47)),"")</f>
        <v>48</v>
      </c>
      <c r="GT47" s="59">
        <f>+IFERROR(IF(ISTEXT(GT$5)=FALSE,(INDEX(BCR!$1:$1048576,MATCH('Estadísticas BCR'!GT$5,BCR!$A:$A,0),MATCH('Estadísticas BCR'!$B47,BCR!$1:$1,0))),AVERAGE(GH47:GS47)),"")</f>
        <v>52.631578947368403</v>
      </c>
      <c r="GU47" s="59">
        <f>+IFERROR(IF(ISTEXT(GU$5)=FALSE,(INDEX(BCR!$1:$1048576,MATCH('Estadísticas BCR'!GU$5,BCR!$A:$A,0),MATCH('Estadísticas BCR'!$B47,BCR!$1:$1,0))),AVERAGE(GI47:GT47)),"")</f>
        <v>52.272727272727302</v>
      </c>
      <c r="GV47" s="59">
        <f>+IFERROR(IF(ISTEXT(GV$5)=FALSE,(INDEX(BCR!$1:$1048576,MATCH('Estadísticas BCR'!GV$5,BCR!$A:$A,0),MATCH('Estadísticas BCR'!$B47,BCR!$1:$1,0))),AVERAGE(GJ47:GU47)),"")</f>
        <v>54.545454545454497</v>
      </c>
      <c r="GW47" s="59">
        <f>+IFERROR(IF(ISTEXT(GW$5)=FALSE,(INDEX(BCR!$1:$1048576,MATCH('Estadísticas BCR'!GW$5,BCR!$A:$A,0),MATCH('Estadísticas BCR'!$B47,BCR!$1:$1,0))),AVERAGE(GK47:GV47)),"")</f>
        <v>51.923076923076898</v>
      </c>
      <c r="GX47" s="59">
        <f>+IFERROR(IF(ISTEXT(GX$5)=FALSE,(INDEX(BCR!$1:$1048576,MATCH('Estadísticas BCR'!GX$5,BCR!$A:$A,0),MATCH('Estadísticas BCR'!$B47,BCR!$1:$1,0))),AVERAGE(GL47:GW47)),"")</f>
        <v>51.851851851851798</v>
      </c>
      <c r="GY47" s="59">
        <f>+IFERROR(IF(ISTEXT(GY$5)=FALSE,(INDEX(BCR!$1:$1048576,MATCH('Estadísticas BCR'!GY$5,BCR!$A:$A,0),MATCH('Estadísticas BCR'!$B47,BCR!$1:$1,0))),AVERAGE(GM47:GX47)),"")</f>
        <v>44.4444444444444</v>
      </c>
      <c r="GZ47" s="59">
        <f>+IFERROR(IF(ISTEXT(GZ$5)=FALSE,(INDEX(BCR!$1:$1048576,MATCH('Estadísticas BCR'!GZ$5,BCR!$A:$A,0),MATCH('Estadísticas BCR'!$B47,BCR!$1:$1,0))),AVERAGE(GN47:GY47)),"")</f>
        <v>54.545454545454497</v>
      </c>
      <c r="HA47" s="59">
        <f>+IFERROR(IF(ISTEXT(HA$5)=FALSE,(INDEX(BCR!$1:$1048576,MATCH('Estadísticas BCR'!HA$5,BCR!$A:$A,0),MATCH('Estadísticas BCR'!$B47,BCR!$1:$1,0))),AVERAGE(GO47:GZ47)),"")</f>
        <v>48</v>
      </c>
      <c r="HB47" s="59">
        <f>+IFERROR(IF(ISTEXT(HB$5)=FALSE,(INDEX(BCR!$1:$1048576,MATCH('Estadísticas BCR'!HB$5,BCR!$A:$A,0),MATCH('Estadísticas BCR'!$B47,BCR!$1:$1,0))),AVERAGE(GP47:HA47)),"")</f>
        <v>42.5</v>
      </c>
      <c r="HC47" s="60">
        <f>+IFERROR(IF(ISTEXT(HC$5)=FALSE,(INDEX(BCR!$1:$1048576,MATCH('Estadísticas BCR'!HC$5,BCR!$A:$A,0),MATCH('Estadísticas BCR'!$B47,BCR!$1:$1,0))),AVERAGE(GQ47:HB47)),"")</f>
        <v>49.861136345785447</v>
      </c>
      <c r="HD47" s="59">
        <f>+IFERROR(IF(ISTEXT(HD$5)=FALSE,(INDEX(BCR!$1:$1048576,MATCH('Estadísticas BCR'!HD$5,BCR!$A:$A,0),MATCH('Estadísticas BCR'!$B47,BCR!$1:$1,0))),AVERAGE(GR47:HC47)),"")</f>
        <v>45.652173913043498</v>
      </c>
      <c r="HE47" s="59">
        <f>+IFERROR(IF(ISTEXT(HE$5)=FALSE,(INDEX(BCR!$1:$1048576,MATCH('Estadísticas BCR'!HE$5,BCR!$A:$A,0),MATCH('Estadísticas BCR'!$B47,BCR!$1:$1,0))),AVERAGE(GS47:HD47)),"")</f>
        <v>53.846153846153797</v>
      </c>
      <c r="HF47" s="59">
        <f>+IFERROR(IF(ISTEXT(HF$5)=FALSE,(INDEX(BCR!$1:$1048576,MATCH('Estadísticas BCR'!HF$5,BCR!$A:$A,0),MATCH('Estadísticas BCR'!$B47,BCR!$1:$1,0))),AVERAGE(GT47:HE47)),"")</f>
        <v>50</v>
      </c>
      <c r="HG47" s="59">
        <f>+IFERROR(IF(ISTEXT(HG$5)=FALSE,(INDEX(BCR!$1:$1048576,MATCH('Estadísticas BCR'!HG$5,BCR!$A:$A,0),MATCH('Estadísticas BCR'!$B47,BCR!$1:$1,0))),AVERAGE(GU47:HF47)),"")</f>
        <v>58.3333333333333</v>
      </c>
      <c r="HH47" s="59">
        <f>+IFERROR(IF(ISTEXT(HH$5)=FALSE,(INDEX(BCR!$1:$1048576,MATCH('Estadísticas BCR'!HH$5,BCR!$A:$A,0),MATCH('Estadísticas BCR'!$B47,BCR!$1:$1,0))),AVERAGE(GV47:HG47)),"")</f>
        <v>57.142857142857103</v>
      </c>
      <c r="HI47" s="59">
        <f>+IFERROR(IF(ISTEXT(HI$5)=FALSE,(INDEX(BCR!$1:$1048576,MATCH('Estadísticas BCR'!HI$5,BCR!$A:$A,0),MATCH('Estadísticas BCR'!$B47,BCR!$1:$1,0))),AVERAGE(GW47:HH47)),"")</f>
        <v>65.789473684210506</v>
      </c>
      <c r="HJ47" s="59">
        <f>+IFERROR(IF(ISTEXT(HJ$5)=FALSE,(INDEX(BCR!$1:$1048576,MATCH('Estadísticas BCR'!HJ$5,BCR!$A:$A,0),MATCH('Estadísticas BCR'!$B47,BCR!$1:$1,0))),AVERAGE(GX47:HI47)),"")</f>
        <v>65.2173913043478</v>
      </c>
      <c r="HK47" s="59">
        <f>+IFERROR(IF(ISTEXT(HK$5)=FALSE,(INDEX(BCR!$1:$1048576,MATCH('Estadísticas BCR'!HK$5,BCR!$A:$A,0),MATCH('Estadísticas BCR'!$B47,BCR!$1:$1,0))),AVERAGE(GY47:HJ47)),"")</f>
        <v>70.454545454545496</v>
      </c>
      <c r="HL47" s="59">
        <f>+IFERROR(IF(ISTEXT(HL$5)=FALSE,(INDEX(BCR!$1:$1048576,MATCH('Estadísticas BCR'!HL$5,BCR!$A:$A,0),MATCH('Estadísticas BCR'!$B47,BCR!$1:$1,0))),AVERAGE(GZ47:HK47)),"")</f>
        <v>77.0833333333333</v>
      </c>
      <c r="HM47" s="59">
        <f>+IFERROR(IF(ISTEXT(HM$5)=FALSE,(INDEX(BCR!$1:$1048576,MATCH('Estadísticas BCR'!HM$5,BCR!$A:$A,0),MATCH('Estadísticas BCR'!$B47,BCR!$1:$1,0))),AVERAGE(HA47:HL47)),"")</f>
        <v>75</v>
      </c>
      <c r="HN47" s="59">
        <f>+IFERROR(IF(ISTEXT(HN$5)=FALSE,(INDEX(BCR!$1:$1048576,MATCH('Estadísticas BCR'!HN$5,BCR!$A:$A,0),MATCH('Estadísticas BCR'!$B47,BCR!$1:$1,0))),AVERAGE(HB47:HM47)),"")</f>
        <v>72.5</v>
      </c>
      <c r="HO47" s="59">
        <f>+IFERROR(IF(ISTEXT(HO$5)=FALSE,(INDEX(BCR!$1:$1048576,MATCH('Estadísticas BCR'!HO$5,BCR!$A:$A,0),MATCH('Estadísticas BCR'!$B47,BCR!$1:$1,0))),AVERAGE(HC47:HN47)),"")</f>
        <v>65.2173913043478</v>
      </c>
      <c r="HP47" s="60">
        <f>+IFERROR(IF(ISTEXT(HP$5)=FALSE,(INDEX(BCR!$1:$1048576,MATCH('Estadísticas BCR'!HP$5,BCR!$A:$A,0),MATCH('Estadísticas BCR'!$B47,BCR!$1:$1,0))),AVERAGE(HD47:HO47)),"")</f>
        <v>63.019721109681051</v>
      </c>
      <c r="HQ47" s="59">
        <f>+IFERROR(IF(ISTEXT(HQ$5)=FALSE,(INDEX(BCR!$1:$1048576,MATCH('Estadísticas BCR'!HQ$5,BCR!$A:$A,0),MATCH('Estadísticas BCR'!$B47,BCR!$1:$1,0))),AVERAGE(HE47:HP47)),"")</f>
        <v>63.636363636363598</v>
      </c>
      <c r="HR47" s="59">
        <f>+IFERROR(IF(ISTEXT(HR$5)=FALSE,(INDEX(BCR!$1:$1048576,MATCH('Estadísticas BCR'!HR$5,BCR!$A:$A,0),MATCH('Estadísticas BCR'!$B47,BCR!$1:$1,0))),AVERAGE(HF47:HQ47)),"")</f>
        <v>62.5</v>
      </c>
      <c r="HS47" s="59">
        <f>+IFERROR(IF(ISTEXT(HS$5)=FALSE,(INDEX(BCR!$1:$1048576,MATCH('Estadísticas BCR'!HS$5,BCR!$A:$A,0),MATCH('Estadísticas BCR'!$B47,BCR!$1:$1,0))),AVERAGE(HG47:HR47)),"")</f>
        <v>50</v>
      </c>
      <c r="HT47" s="59">
        <f>+IFERROR(IF(ISTEXT(HT$5)=FALSE,(INDEX(BCR!$1:$1048576,MATCH('Estadísticas BCR'!HT$5,BCR!$A:$A,0),MATCH('Estadísticas BCR'!$B47,BCR!$1:$1,0))),AVERAGE(HH47:HS47)),"")</f>
        <v>56.25</v>
      </c>
      <c r="HU47" s="59">
        <f>+IFERROR(IF(ISTEXT(HU$5)=FALSE,(INDEX(BCR!$1:$1048576,MATCH('Estadísticas BCR'!HU$5,BCR!$A:$A,0),MATCH('Estadísticas BCR'!$B47,BCR!$1:$1,0))),AVERAGE(HI47:HT47)),"")</f>
        <v>56.25</v>
      </c>
      <c r="HV47" s="59">
        <f>+IFERROR(IF(ISTEXT(HV$5)=FALSE,(INDEX(BCR!$1:$1048576,MATCH('Estadísticas BCR'!HV$5,BCR!$A:$A,0),MATCH('Estadísticas BCR'!$B47,BCR!$1:$1,0))),AVERAGE(HJ47:HU47)),"")</f>
        <v>55</v>
      </c>
      <c r="HW47" s="59">
        <f>+IFERROR(IF(ISTEXT(HW$5)=FALSE,(INDEX(BCR!$1:$1048576,MATCH('Estadísticas BCR'!HW$5,BCR!$A:$A,0),MATCH('Estadísticas BCR'!$B47,BCR!$1:$1,0))),AVERAGE(HK47:HV47)),"")</f>
        <v>55.2631578947368</v>
      </c>
      <c r="HX47" s="59">
        <f>+IFERROR(IF(ISTEXT(HX$5)=FALSE,(INDEX(BCR!$1:$1048576,MATCH('Estadísticas BCR'!HX$5,BCR!$A:$A,0),MATCH('Estadísticas BCR'!$B47,BCR!$1:$1,0))),AVERAGE(HL47:HW47)),"")</f>
        <v>65</v>
      </c>
      <c r="HY47" s="59">
        <f>+IFERROR(IF(ISTEXT(HY$5)=FALSE,(INDEX(BCR!$1:$1048576,MATCH('Estadísticas BCR'!HY$5,BCR!$A:$A,0),MATCH('Estadísticas BCR'!$B47,BCR!$1:$1,0))),AVERAGE(HM47:HX47)),"")</f>
        <v>62.5</v>
      </c>
      <c r="HZ47" s="59">
        <f>+IFERROR(IF(ISTEXT(HZ$5)=FALSE,(INDEX(BCR!$1:$1048576,MATCH('Estadísticas BCR'!HZ$5,BCR!$A:$A,0),MATCH('Estadísticas BCR'!$B47,BCR!$1:$1,0))),AVERAGE(HN47:HY47)),"")</f>
        <v>80</v>
      </c>
      <c r="IA47" s="59">
        <f>+IFERROR(IF(ISTEXT(IA$5)=FALSE,(INDEX(BCR!$1:$1048576,MATCH('Estadísticas BCR'!IA$5,BCR!$A:$A,0),MATCH('Estadísticas BCR'!$B47,BCR!$1:$1,0))),AVERAGE(HO47:HZ47)),"")</f>
        <v>67.857142857142904</v>
      </c>
      <c r="IB47" s="59">
        <f>+IFERROR(IF(ISTEXT(IB$5)=FALSE,(INDEX(BCR!$1:$1048576,MATCH('Estadísticas BCR'!IB$5,BCR!$A:$A,0),MATCH('Estadísticas BCR'!$B47,BCR!$1:$1,0))),AVERAGE(HP47:IA47)),"")</f>
        <v>55.2631578947368</v>
      </c>
      <c r="IC47" s="60">
        <f>+IFERROR(IF(ISTEXT(IC$5)=FALSE,(INDEX(BCR!$1:$1048576,MATCH('Estadísticas BCR'!IC$5,BCR!$A:$A,0),MATCH('Estadísticas BCR'!$B47,BCR!$1:$1,0))),AVERAGE(HQ47:IB47)),"")</f>
        <v>60.793318523581668</v>
      </c>
      <c r="ID47" s="59">
        <f>+IFERROR(IF(ISTEXT(ID$5)=FALSE,(INDEX(BCR!$1:$1048576,MATCH('Estadísticas BCR'!ID$5,BCR!$A:$A,0),MATCH('Estadísticas BCR'!$B47,BCR!$1:$1,0))),AVERAGE(HR47:IC47)),"")</f>
        <v>63.157894736842103</v>
      </c>
      <c r="IE47" s="59">
        <f>+IFERROR(IF(ISTEXT(IE$5)=FALSE,(INDEX(BCR!$1:$1048576,MATCH('Estadísticas BCR'!IE$5,BCR!$A:$A,0),MATCH('Estadísticas BCR'!$B47,BCR!$1:$1,0))),AVERAGE(HS47:ID47)),"")</f>
        <v>62.5</v>
      </c>
      <c r="IF47" s="59">
        <f>+IFERROR(IF(ISTEXT(IF$5)=FALSE,(INDEX(BCR!$1:$1048576,MATCH('Estadísticas BCR'!IF$5,BCR!$A:$A,0),MATCH('Estadísticas BCR'!$B47,BCR!$1:$1,0))),AVERAGE(HT47:IE47)),"")</f>
        <v>66.6666666666667</v>
      </c>
      <c r="IG47" s="59">
        <f>+IFERROR(IF(ISTEXT(IG$5)=FALSE,(INDEX(BCR!$1:$1048576,MATCH('Estadísticas BCR'!IG$5,BCR!$A:$A,0),MATCH('Estadísticas BCR'!$B47,BCR!$1:$1,0))),AVERAGE(HU47:IF47)),"")</f>
        <v>70</v>
      </c>
      <c r="IH47" s="59">
        <f>+IFERROR(IF(ISTEXT(IH$5)=FALSE,(INDEX(BCR!$1:$1048576,MATCH('Estadísticas BCR'!IH$5,BCR!$A:$A,0),MATCH('Estadísticas BCR'!$B47,BCR!$1:$1,0))),AVERAGE(HV47:IG47)),"")</f>
        <v>66.6666666666667</v>
      </c>
      <c r="II47" s="59">
        <f>+IFERROR(IF(ISTEXT(II$5)=FALSE,(INDEX(BCR!$1:$1048576,MATCH('Estadísticas BCR'!II$5,BCR!$A:$A,0),MATCH('Estadísticas BCR'!$B47,BCR!$1:$1,0))),AVERAGE(HW47:IH47)),"")</f>
        <v>61.764705882352899</v>
      </c>
      <c r="IJ47" s="59">
        <f>+IFERROR(IF(ISTEXT(IJ$5)=FALSE,(INDEX(BCR!$1:$1048576,MATCH('Estadísticas BCR'!IJ$5,BCR!$A:$A,0),MATCH('Estadísticas BCR'!$B47,BCR!$1:$1,0))),AVERAGE(HX47:II47)),"")</f>
        <v>62.5</v>
      </c>
      <c r="IK47" s="59">
        <f>+IFERROR(IF(ISTEXT(IK$5)=FALSE,(INDEX(BCR!$1:$1048576,MATCH('Estadísticas BCR'!IK$5,BCR!$A:$A,0),MATCH('Estadísticas BCR'!$B47,BCR!$1:$1,0))),AVERAGE(HY47:IJ47)),"")</f>
        <v>58.3333333333333</v>
      </c>
      <c r="IL47" s="59">
        <f>+IFERROR(IF(ISTEXT(IL$5)=FALSE,(INDEX(BCR!$1:$1048576,MATCH('Estadísticas BCR'!IL$5,BCR!$A:$A,0),MATCH('Estadísticas BCR'!$B47,BCR!$1:$1,0))),AVERAGE(HZ47:IK47)),"")</f>
        <v>56.25</v>
      </c>
      <c r="IM47" s="59">
        <f>+IFERROR(IF(ISTEXT(IM$5)=FALSE,(INDEX(BCR!$1:$1048576,MATCH('Estadísticas BCR'!IM$5,BCR!$A:$A,0),MATCH('Estadísticas BCR'!$B47,BCR!$1:$1,0))),AVERAGE(IA47:IL47)),"")</f>
        <v>55.5555555555556</v>
      </c>
      <c r="IN47" s="59">
        <f>+IFERROR(IF(ISTEXT(IN$5)=FALSE,(INDEX(BCR!$1:$1048576,MATCH('Estadísticas BCR'!IN$5,BCR!$A:$A,0),MATCH('Estadísticas BCR'!$B47,BCR!$1:$1,0))),AVERAGE(IB47:IM47)),"")</f>
        <v>70</v>
      </c>
      <c r="IO47" s="59">
        <f>+IFERROR(IF(ISTEXT(IO$5)=FALSE,(INDEX(BCR!$1:$1048576,MATCH('Estadísticas BCR'!IO$5,BCR!$A:$A,0),MATCH('Estadísticas BCR'!$B47,BCR!$1:$1,0))),AVERAGE(IC47:IN47)),"")</f>
        <v>60</v>
      </c>
      <c r="IP47" s="60">
        <f>+IFERROR(IF(ISTEXT(IP$5)=FALSE,(INDEX(BCR!$1:$1048576,MATCH('Estadísticas BCR'!IP$5,BCR!$A:$A,0),MATCH('Estadísticas BCR'!$B47,BCR!$1:$1,0))),AVERAGE(ID47:IO47)),"")</f>
        <v>62.782901903451453</v>
      </c>
      <c r="IQ47" s="59">
        <f>+IFERROR(IF(ISTEXT(IQ$5)=FALSE,(INDEX(BCR!$1:$1048576,MATCH('Estadísticas BCR'!IQ$5,BCR!$A:$A,0),MATCH('Estadísticas BCR'!$B47,BCR!$1:$1,0))),AVERAGE(IE47:IP47)),"")</f>
        <v>63.157894736842103</v>
      </c>
      <c r="IR47" s="59">
        <f>+IFERROR(IF(ISTEXT(IR$5)=FALSE,(INDEX(BCR!$1:$1048576,MATCH('Estadísticas BCR'!IR$5,BCR!$A:$A,0),MATCH('Estadísticas BCR'!$B47,BCR!$1:$1,0))),AVERAGE(IF47:IQ47)),"")</f>
        <v>60.714285714285701</v>
      </c>
      <c r="IS47" s="59">
        <f>+IFERROR(IF(ISTEXT(IS$5)=FALSE,(INDEX(BCR!$1:$1048576,MATCH('Estadísticas BCR'!IS$5,BCR!$A:$A,0),MATCH('Estadísticas BCR'!$B47,BCR!$1:$1,0))),AVERAGE(IG47:IR47)),"")</f>
        <v>67.5</v>
      </c>
      <c r="IT47" s="59">
        <f>+IFERROR(IF(ISTEXT(IT$5)=FALSE,(INDEX(BCR!$1:$1048576,MATCH('Estadísticas BCR'!IT$5,BCR!$A:$A,0),MATCH('Estadísticas BCR'!$B47,BCR!$1:$1,0))),AVERAGE(IH47:IS47)),"")</f>
        <v>71.052631578947398</v>
      </c>
      <c r="IU47" s="59">
        <f>+IFERROR(IF(ISTEXT(IU$5)=FALSE,(INDEX(BCR!$1:$1048576,MATCH('Estadísticas BCR'!IU$5,BCR!$A:$A,0),MATCH('Estadísticas BCR'!$B47,BCR!$1:$1,0))),AVERAGE(II47:IT47)),"")</f>
        <v>64.705882352941202</v>
      </c>
      <c r="IV47" s="59">
        <f>+IFERROR(IF(ISTEXT(IV$5)=FALSE,(INDEX(BCR!$1:$1048576,MATCH('Estadísticas BCR'!IV$5,BCR!$A:$A,0),MATCH('Estadísticas BCR'!$B47,BCR!$1:$1,0))),AVERAGE(IJ47:IU47)),"")</f>
        <v>60.526315789473699</v>
      </c>
      <c r="IW47" s="59">
        <f>+IFERROR(IF(ISTEXT(IW$5)=FALSE,(INDEX(BCR!$1:$1048576,MATCH('Estadísticas BCR'!IW$5,BCR!$A:$A,0),MATCH('Estadísticas BCR'!$B47,BCR!$1:$1,0))),AVERAGE(IK47:IV47)),"")</f>
        <v>61.1111111111111</v>
      </c>
      <c r="IX47" s="59">
        <f>+IFERROR(IF(ISTEXT(IX$5)=FALSE,(INDEX(BCR!$1:$1048576,MATCH('Estadísticas BCR'!IX$5,BCR!$A:$A,0),MATCH('Estadísticas BCR'!$B47,BCR!$1:$1,0))),AVERAGE(IL47:IW47)),"")</f>
        <v>52.941176470588204</v>
      </c>
      <c r="IY47" s="59">
        <f>+IFERROR(IF(ISTEXT(IY$5)=FALSE,(INDEX(BCR!$1:$1048576,MATCH('Estadísticas BCR'!IY$5,BCR!$A:$A,0),MATCH('Estadísticas BCR'!$B47,BCR!$1:$1,0))),AVERAGE(IM47:IX47)),"")</f>
        <v>58.823529411764703</v>
      </c>
      <c r="IZ47" s="59">
        <f>+IFERROR(IF(ISTEXT(IZ$5)=FALSE,(INDEX(BCR!$1:$1048576,MATCH('Estadísticas BCR'!IZ$5,BCR!$A:$A,0),MATCH('Estadísticas BCR'!$B47,BCR!$1:$1,0))),AVERAGE(IN47:IY47)),"")</f>
        <v>56.6666666666667</v>
      </c>
      <c r="JA47" s="59">
        <f>+IFERROR(IF(ISTEXT(JA$5)=FALSE,(INDEX(BCR!$1:$1048576,MATCH('Estadísticas BCR'!JA$5,BCR!$A:$A,0),MATCH('Estadísticas BCR'!$B47,BCR!$1:$1,0))),AVERAGE(IO47:IZ47)),"")</f>
        <v>63.8888888888889</v>
      </c>
      <c r="JB47" s="59">
        <f>+IFERROR(IF(ISTEXT(JB$5)=FALSE,(INDEX(BCR!$1:$1048576,MATCH('Estadísticas BCR'!JB$5,BCR!$A:$A,0),MATCH('Estadísticas BCR'!$B47,BCR!$1:$1,0))),AVERAGE(IP47:JA47)),"")</f>
        <v>61.1111111111111</v>
      </c>
      <c r="JC47" s="60">
        <f>+IFERROR(IF(ISTEXT(JC$5)=FALSE,(INDEX(BCR!$1:$1048576,MATCH('Estadísticas BCR'!JC$5,BCR!$A:$A,0),MATCH('Estadísticas BCR'!$B47,BCR!$1:$1,0))),AVERAGE(IQ47:JB47)),"")</f>
        <v>61.849957819385075</v>
      </c>
      <c r="JD47" s="59">
        <f>+IFERROR(IF(ISTEXT(JD$5)=FALSE,(INDEX(BCR!$1:$1048576,MATCH('Estadísticas BCR'!JD$5,BCR!$A:$A,0),MATCH('Estadísticas BCR'!$B47,BCR!$1:$1,0))),AVERAGE(IR47:JC47)),"")</f>
        <v>61.363636363636402</v>
      </c>
      <c r="JE47" s="59">
        <f>+IFERROR(IF(ISTEXT(JE$5)=FALSE,(INDEX(BCR!$1:$1048576,MATCH('Estadísticas BCR'!JE$5,BCR!$A:$A,0),MATCH('Estadísticas BCR'!$B47,BCR!$1:$1,0))),AVERAGE(IS47:JD47)),"")</f>
        <v>62.5</v>
      </c>
      <c r="JF47" s="59">
        <f>+IFERROR(IF(ISTEXT(JF$5)=FALSE,(INDEX(BCR!$1:$1048576,MATCH('Estadísticas BCR'!JF$5,BCR!$A:$A,0),MATCH('Estadísticas BCR'!$B47,BCR!$1:$1,0))),AVERAGE(IT47:JE47)),"")</f>
        <v>33.3333333333333</v>
      </c>
      <c r="JG47" s="59">
        <f>+IFERROR(IF(ISTEXT(JG$5)=FALSE,(INDEX(BCR!$1:$1048576,MATCH('Estadísticas BCR'!JG$5,BCR!$A:$A,0),MATCH('Estadísticas BCR'!$B47,BCR!$1:$1,0))),AVERAGE(IU47:JF47)),"")</f>
        <v>43.3333333333333</v>
      </c>
      <c r="JH47" s="59">
        <f>+IFERROR(IF(ISTEXT(JH$5)=FALSE,(INDEX(BCR!$1:$1048576,MATCH('Estadísticas BCR'!JH$5,BCR!$A:$A,0),MATCH('Estadísticas BCR'!$B47,BCR!$1:$1,0))),AVERAGE(IV47:JG47)),"")</f>
        <v>35.294117647058798</v>
      </c>
      <c r="JI47" s="59">
        <f>+IFERROR(IF(ISTEXT(JI$5)=FALSE,(INDEX(BCR!$1:$1048576,MATCH('Estadísticas BCR'!JI$5,BCR!$A:$A,0),MATCH('Estadísticas BCR'!$B47,BCR!$1:$1,0))),AVERAGE(IW47:JH47)),"")</f>
        <v>61.764705882352899</v>
      </c>
      <c r="JJ47" s="59">
        <f>+IFERROR(IF(ISTEXT(JJ$5)=FALSE,(INDEX(BCR!$1:$1048576,MATCH('Estadísticas BCR'!JJ$5,BCR!$A:$A,0),MATCH('Estadísticas BCR'!$B47,BCR!$1:$1,0))),AVERAGE(IX47:JI47)),"")</f>
        <v>66.6666666666667</v>
      </c>
      <c r="JK47" s="59">
        <f>+IFERROR(IF(ISTEXT(JK$5)=FALSE,(INDEX(BCR!$1:$1048576,MATCH('Estadísticas BCR'!JK$5,BCR!$A:$A,0),MATCH('Estadísticas BCR'!$B47,BCR!$1:$1,0))),AVERAGE(IY47:JJ47)),"")</f>
        <v>54.545454545454497</v>
      </c>
      <c r="JL47" s="59">
        <f>+IFERROR(IF(ISTEXT(JL$5)=FALSE,(INDEX(BCR!$1:$1048576,MATCH('Estadísticas BCR'!JL$5,BCR!$A:$A,0),MATCH('Estadísticas BCR'!$B47,BCR!$1:$1,0))),AVERAGE(IZ47:JK47)),"")</f>
        <v>65.2173913043478</v>
      </c>
      <c r="JM47" s="59">
        <f>+IFERROR(IF(ISTEXT(JM$5)=FALSE,(INDEX(BCR!$1:$1048576,MATCH('Estadísticas BCR'!JM$5,BCR!$A:$A,0),MATCH('Estadísticas BCR'!$B47,BCR!$1:$1,0))),AVERAGE(JA47:JL47)),"")</f>
        <v>65.625</v>
      </c>
      <c r="JN47" s="59">
        <f>+IFERROR(IF(ISTEXT(JN$5)=FALSE,(INDEX(BCR!$1:$1048576,MATCH('Estadísticas BCR'!JN$5,BCR!$A:$A,0),MATCH('Estadísticas BCR'!$B47,BCR!$1:$1,0))),AVERAGE(JB47:JM47)),"")</f>
        <v>58.3333333333333</v>
      </c>
      <c r="JO47" s="59">
        <f>+IFERROR(IF(ISTEXT(JO$5)=FALSE,(INDEX(BCR!$1:$1048576,MATCH('Estadísticas BCR'!JO$5,BCR!$A:$A,0),MATCH('Estadísticas BCR'!$B47,BCR!$1:$1,0))),AVERAGE(JC47:JN47)),"")</f>
        <v>47.5</v>
      </c>
      <c r="JP47" s="60">
        <f>+IFERROR(IF(ISTEXT(JP$5)=FALSE,(INDEX(BCR!$1:$1048576,MATCH('Estadísticas BCR'!JP$5,BCR!$A:$A,0),MATCH('Estadísticas BCR'!$B47,BCR!$1:$1,0))),AVERAGE(JD47:JO47)),"")</f>
        <v>54.623081034126415</v>
      </c>
      <c r="JQ47" s="59">
        <f>+IFERROR(IF(ISTEXT(JQ$5)=FALSE,(INDEX(BCR!$1:$1048576,MATCH('Estadísticas BCR'!JQ$5,BCR!$A:$A,0),MATCH('Estadísticas BCR'!$B47,BCR!$1:$1,0))),AVERAGE(JE47:JP47)),"")</f>
        <v>57.142857142857103</v>
      </c>
      <c r="JR47" s="59">
        <f>+IFERROR(IF(ISTEXT(JR$5)=FALSE,(INDEX(BCR!$1:$1048576,MATCH('Estadísticas BCR'!JR$5,BCR!$A:$A,0),MATCH('Estadísticas BCR'!$B47,BCR!$1:$1,0))),AVERAGE(JF47:JQ47)),"")</f>
        <v>52.380952380952401</v>
      </c>
      <c r="JS47" s="59">
        <f>+IFERROR(IF(ISTEXT(JS$5)=FALSE,(INDEX(BCR!$1:$1048576,MATCH('Estadísticas BCR'!JS$5,BCR!$A:$A,0),MATCH('Estadísticas BCR'!$B47,BCR!$1:$1,0))),AVERAGE(JG47:JR47)),"")</f>
        <v>62.5</v>
      </c>
      <c r="JT47" s="59">
        <f>+IFERROR(IF(ISTEXT(JT$5)=FALSE,(INDEX(BCR!$1:$1048576,MATCH('Estadísticas BCR'!JT$5,BCR!$A:$A,0),MATCH('Estadísticas BCR'!$B47,BCR!$1:$1,0))),AVERAGE(JH47:JS47)),"")</f>
        <v>34.210526315789501</v>
      </c>
      <c r="JU47" s="59">
        <f>+IFERROR(IF(ISTEXT(JU$5)=FALSE,(INDEX(BCR!$1:$1048576,MATCH('Estadísticas BCR'!JU$5,BCR!$A:$A,0),MATCH('Estadísticas BCR'!$B47,BCR!$1:$1,0))),AVERAGE(JI47:JT47)),"")</f>
        <v>47.5</v>
      </c>
      <c r="JV47" s="59">
        <f>+IFERROR(IF(ISTEXT(JV$5)=FALSE,(INDEX(BCR!$1:$1048576,MATCH('Estadísticas BCR'!JV$5,BCR!$A:$A,0),MATCH('Estadísticas BCR'!$B47,BCR!$1:$1,0))),AVERAGE(JJ47:JU47)),"")</f>
        <v>39.473684210526301</v>
      </c>
      <c r="JW47" s="59">
        <f>+IFERROR(IF(ISTEXT(JW$5)=FALSE,(INDEX(BCR!$1:$1048576,MATCH('Estadísticas BCR'!JW$5,BCR!$A:$A,0),MATCH('Estadísticas BCR'!$B47,BCR!$1:$1,0))),AVERAGE(JK47:JV47)),"")</f>
        <v>32.5</v>
      </c>
      <c r="JX47" s="59">
        <f>+IFERROR(IF(ISTEXT(JX$5)=FALSE,(INDEX(BCR!$1:$1048576,MATCH('Estadísticas BCR'!JX$5,BCR!$A:$A,0),MATCH('Estadísticas BCR'!$B47,BCR!$1:$1,0))),AVERAGE(JL47:JW47)),"")</f>
        <v>35.294117647058798</v>
      </c>
      <c r="JY47" s="59">
        <f>+IFERROR(IF(ISTEXT(JY$5)=FALSE,(INDEX(BCR!$1:$1048576,MATCH('Estadísticas BCR'!JY$5,BCR!$A:$A,0),MATCH('Estadísticas BCR'!$B47,BCR!$1:$1,0))),AVERAGE(JM47:JX47)),"")</f>
        <v>36.1111111111111</v>
      </c>
      <c r="JZ47" s="59">
        <f>+IFERROR(IF(ISTEXT(JZ$5)=FALSE,(INDEX(BCR!$1:$1048576,MATCH('Estadísticas BCR'!JZ$5,BCR!$A:$A,0),MATCH('Estadísticas BCR'!$B47,BCR!$1:$1,0))),AVERAGE(JN47:JY47)),"")</f>
        <v>37.5</v>
      </c>
      <c r="KA47" s="59">
        <f>+IFERROR(IF(ISTEXT(KA$5)=FALSE,(INDEX(BCR!$1:$1048576,MATCH('Estadísticas BCR'!KA$5,BCR!$A:$A,0),MATCH('Estadísticas BCR'!$B47,BCR!$1:$1,0))),AVERAGE(JO47:JZ47)),"")</f>
        <v>33.3333333333333</v>
      </c>
      <c r="KB47" s="59">
        <f>+IFERROR(IF(ISTEXT(KB$5)=FALSE,(INDEX(BCR!$1:$1048576,MATCH('Estadísticas BCR'!KB$5,BCR!$A:$A,0),MATCH('Estadísticas BCR'!$B47,BCR!$1:$1,0))),AVERAGE(JP47:KA47)),"")</f>
        <v>45</v>
      </c>
      <c r="KC47" s="60">
        <f>+IFERROR(IF(ISTEXT(KC$5)=FALSE,(INDEX(BCR!$1:$1048576,MATCH('Estadísticas BCR'!KC$5,BCR!$A:$A,0),MATCH('Estadísticas BCR'!$B47,BCR!$1:$1,0))),AVERAGE(JQ47:KB47)),"")</f>
        <v>42.745548511802383</v>
      </c>
      <c r="KD47" s="59">
        <f>+IFERROR(IF(ISTEXT(KD$5)=FALSE,(INDEX(BCR!$1:$1048576,MATCH('Estadísticas BCR'!KD$5,BCR!$A:$A,0),MATCH('Estadísticas BCR'!$B47,BCR!$1:$1,0))),AVERAGE(JR47:KC47)),"")</f>
        <v>37.5</v>
      </c>
      <c r="KE47" s="59">
        <f>+IFERROR(IF(ISTEXT(KE$5)=FALSE,(INDEX(BCR!$1:$1048576,MATCH('Estadísticas BCR'!KE$5,BCR!$A:$A,0),MATCH('Estadísticas BCR'!$B47,BCR!$1:$1,0))),AVERAGE(JS47:KD47)),"")</f>
        <v>52.173913043478301</v>
      </c>
      <c r="KF47" s="59">
        <f>+IFERROR(IF(ISTEXT(KF$5)=FALSE,(INDEX(BCR!$1:$1048576,MATCH('Estadísticas BCR'!KF$5,BCR!$A:$A,0),MATCH('Estadísticas BCR'!$B47,BCR!$1:$1,0))),AVERAGE(JT47:KE47)),"")</f>
        <v>44</v>
      </c>
      <c r="KG47" s="59">
        <f>+IFERROR(IF(ISTEXT(KG$5)=FALSE,(INDEX(BCR!$1:$1048576,MATCH('Estadísticas BCR'!KG$5,BCR!$A:$A,0),MATCH('Estadísticas BCR'!$B47,BCR!$1:$1,0))),AVERAGE(JU47:KF47)),"")</f>
        <v>33.3333333333333</v>
      </c>
      <c r="KH47" s="59">
        <f>+IFERROR(IF(ISTEXT(KH$5)=FALSE,(INDEX(BCR!$1:$1048576,MATCH('Estadísticas BCR'!KH$5,BCR!$A:$A,0),MATCH('Estadísticas BCR'!$B47,BCR!$1:$1,0))),AVERAGE(JV47:KG47)),"")</f>
        <v>36.363636363636402</v>
      </c>
      <c r="KI47" s="59">
        <f>+IFERROR(IF(ISTEXT(KI$5)=FALSE,(INDEX(BCR!$1:$1048576,MATCH('Estadísticas BCR'!KI$5,BCR!$A:$A,0),MATCH('Estadísticas BCR'!$B47,BCR!$1:$1,0))),AVERAGE(JW47:KH47)),"")</f>
        <v>36.1111111111111</v>
      </c>
      <c r="KJ47" s="59">
        <f>+IFERROR(IF(ISTEXT(KJ$5)=FALSE,(INDEX(BCR!$1:$1048576,MATCH('Estadísticas BCR'!KJ$5,BCR!$A:$A,0),MATCH('Estadísticas BCR'!$B47,BCR!$1:$1,0))),AVERAGE(JX47:KI47)),"")</f>
        <v>39.5833333333333</v>
      </c>
      <c r="KK47" s="59">
        <f>+IFERROR(IF(ISTEXT(KK$5)=FALSE,(INDEX(BCR!$1:$1048576,MATCH('Estadísticas BCR'!KK$5,BCR!$A:$A,0),MATCH('Estadísticas BCR'!$B47,BCR!$1:$1,0))),AVERAGE(JY47:KJ47)),"")</f>
        <v>36.956521739130402</v>
      </c>
      <c r="KL47" s="59">
        <f>+IFERROR(IF(ISTEXT(KL$5)=FALSE,(INDEX(BCR!$1:$1048576,MATCH('Estadísticas BCR'!KL$5,BCR!$A:$A,0),MATCH('Estadísticas BCR'!$B47,BCR!$1:$1,0))),AVERAGE(JZ47:KK47)),"")</f>
        <v>30.952380952380899</v>
      </c>
      <c r="KM47" s="59">
        <f>+IFERROR(IF(ISTEXT(KM$5)=FALSE,(INDEX(BCR!$1:$1048576,MATCH('Estadísticas BCR'!KM$5,BCR!$A:$A,0),MATCH('Estadísticas BCR'!$B47,BCR!$1:$1,0))),AVERAGE(KA47:KL47)),"")</f>
        <v>40</v>
      </c>
      <c r="KN47" s="59">
        <f>+IFERROR(IF(ISTEXT(KN$5)=FALSE,(INDEX(BCR!$1:$1048576,MATCH('Estadísticas BCR'!KN$5,BCR!$A:$A,0),MATCH('Estadísticas BCR'!$B47,BCR!$1:$1,0))),AVERAGE(KB47:KM47)),"")</f>
        <v>40</v>
      </c>
      <c r="KO47" s="59">
        <f>+IFERROR(IF(ISTEXT(KO$5)=FALSE,(INDEX(BCR!$1:$1048576,MATCH('Estadísticas BCR'!KO$5,BCR!$A:$A,0),MATCH('Estadísticas BCR'!$B47,BCR!$1:$1,0))),AVERAGE(KC47:KN47)),"")</f>
        <v>45</v>
      </c>
      <c r="KP47" s="60">
        <f>+IFERROR(IF(ISTEXT(KP$5)=FALSE,(INDEX(BCR!$1:$1048576,MATCH('Estadísticas BCR'!KP$5,BCR!$A:$A,0),MATCH('Estadísticas BCR'!$B47,BCR!$1:$1,0))),AVERAGE(KD47:KO47)),"")</f>
        <v>39.331185823033643</v>
      </c>
      <c r="KQ47" s="59">
        <f>+IFERROR(IF(ISTEXT(KQ$5)=FALSE,(INDEX(BCR!$1:$1048576,MATCH('Estadísticas BCR'!KQ$5,BCR!$A:$A,0),MATCH('Estadísticas BCR'!$B47,BCR!$1:$1,0))),AVERAGE(KE47:KP47)),"")</f>
        <v>42.105263157894697</v>
      </c>
      <c r="KR47" s="59">
        <f>+IFERROR(IF(ISTEXT(KR$5)=FALSE,(INDEX(BCR!$1:$1048576,MATCH('Estadísticas BCR'!KR$5,BCR!$A:$A,0),MATCH('Estadísticas BCR'!$B47,BCR!$1:$1,0))),AVERAGE(KF47:KQ47)),"")</f>
        <v>40</v>
      </c>
      <c r="KS47" s="59">
        <f>+IFERROR(IF(ISTEXT(KS$5)=FALSE,(INDEX(BCR!$1:$1048576,MATCH('Estadísticas BCR'!KS$5,BCR!$A:$A,0),MATCH('Estadísticas BCR'!$B47,BCR!$1:$1,0))),AVERAGE(KG47:KR47)),"")</f>
        <v>44.4444444444444</v>
      </c>
      <c r="KT47" s="59">
        <f>+IFERROR(IF(ISTEXT(KT$5)=FALSE,(INDEX(BCR!$1:$1048576,MATCH('Estadísticas BCR'!KT$5,BCR!$A:$A,0),MATCH('Estadísticas BCR'!$B47,BCR!$1:$1,0))),AVERAGE(KH47:KS47)),"")</f>
        <v>50</v>
      </c>
      <c r="KU47" s="59">
        <f>+IFERROR(IF(ISTEXT(KU$5)=FALSE,(INDEX(BCR!$1:$1048576,MATCH('Estadísticas BCR'!KU$5,BCR!$A:$A,0),MATCH('Estadísticas BCR'!$B47,BCR!$1:$1,0))),AVERAGE(KI47:KT47)),"")</f>
        <v>46.875</v>
      </c>
      <c r="KV47" s="59">
        <f>+IFERROR(IF(ISTEXT(KV$5)=FALSE,(INDEX(BCR!$1:$1048576,MATCH('Estadísticas BCR'!KV$5,BCR!$A:$A,0),MATCH('Estadísticas BCR'!$B47,BCR!$1:$1,0))),AVERAGE(KJ47:KU47)),"")</f>
        <v>41.176470588235297</v>
      </c>
      <c r="KW47" s="59">
        <f>+IFERROR(IF(ISTEXT(KW$5)=FALSE,(INDEX(BCR!$1:$1048576,MATCH('Estadísticas BCR'!KW$5,BCR!$A:$A,0),MATCH('Estadísticas BCR'!$B47,BCR!$1:$1,0))),AVERAGE(KK47:KV47)),"")</f>
        <v>50</v>
      </c>
      <c r="KX47" s="59">
        <f>+IFERROR(IF(ISTEXT(KX$5)=FALSE,(INDEX(BCR!$1:$1048576,MATCH('Estadísticas BCR'!KX$5,BCR!$A:$A,0),MATCH('Estadísticas BCR'!$B47,BCR!$1:$1,0))),AVERAGE(KL47:KW47)),"")</f>
        <v>52.5</v>
      </c>
      <c r="KY47" s="59">
        <f>+IFERROR(IF(ISTEXT(KY$5)=FALSE,(INDEX(BCR!$1:$1048576,MATCH('Estadísticas BCR'!KY$5,BCR!$A:$A,0),MATCH('Estadísticas BCR'!$B47,BCR!$1:$1,0))),AVERAGE(KM47:KX47)),"")</f>
        <v>50</v>
      </c>
      <c r="KZ47" s="59">
        <f>+IFERROR(IF(ISTEXT(KZ$5)=FALSE,(INDEX(BCR!$1:$1048576,MATCH('Estadísticas BCR'!KZ$5,BCR!$A:$A,0),MATCH('Estadísticas BCR'!$B47,BCR!$1:$1,0))),AVERAGE(KN47:KY47)),"")</f>
        <v>38.461538461538503</v>
      </c>
      <c r="LA47" s="59">
        <f>+IFERROR(IF(ISTEXT(LA$5)=FALSE,(INDEX(BCR!$1:$1048576,MATCH('Estadísticas BCR'!LA$5,BCR!$A:$A,0),MATCH('Estadísticas BCR'!$B47,BCR!$1:$1,0))),AVERAGE(KO47:KZ47)),"")</f>
        <v>50</v>
      </c>
      <c r="LB47" s="59">
        <f>+IFERROR(IF(ISTEXT(LB$5)=FALSE,(INDEX(BCR!$1:$1048576,MATCH('Estadísticas BCR'!LB$5,BCR!$A:$A,0),MATCH('Estadísticas BCR'!$B47,BCR!$1:$1,0))),AVERAGE(KP47:LA47)),"")</f>
        <v>50</v>
      </c>
      <c r="LC47" s="60">
        <f>+IFERROR(IF(ISTEXT(LC$5)=FALSE,(INDEX(BCR!$1:$1048576,MATCH('Estadísticas BCR'!LC$5,BCR!$A:$A,0),MATCH('Estadísticas BCR'!$B47,BCR!$1:$1,0))),AVERAGE(KQ47:LB47)),"")</f>
        <v>46.296893054342739</v>
      </c>
      <c r="LD47" s="59">
        <f>+IFERROR(IF(ISTEXT(LD$5)=FALSE,(INDEX(BCR!$1:$1048576,MATCH('Estadísticas BCR'!LD$5,BCR!$A:$A,0),MATCH('Estadísticas BCR'!$B47,BCR!$1:$1,0))),AVERAGE(KR47:LC47)),"")</f>
        <v>45.238095238095198</v>
      </c>
      <c r="LE47" s="59">
        <f>+IFERROR(IF(ISTEXT(LE$5)=FALSE,(INDEX(BCR!$1:$1048576,MATCH('Estadísticas BCR'!LE$5,BCR!$A:$A,0),MATCH('Estadísticas BCR'!$B47,BCR!$1:$1,0))),AVERAGE(KS47:LD47)),"")</f>
        <v>55.5555555555556</v>
      </c>
      <c r="LF47" s="59">
        <f>+IFERROR(IF(ISTEXT(LF$5)=FALSE,(INDEX(BCR!$1:$1048576,MATCH('Estadísticas BCR'!LF$5,BCR!$A:$A,0),MATCH('Estadísticas BCR'!$B47,BCR!$1:$1,0))),AVERAGE(KT47:LE47)),"")</f>
        <v>53.3333333333333</v>
      </c>
      <c r="LG47" s="59">
        <f>+IFERROR(IF(ISTEXT(LG$5)=FALSE,(INDEX(BCR!$1:$1048576,MATCH('Estadísticas BCR'!LG$5,BCR!$A:$A,0),MATCH('Estadísticas BCR'!$B47,BCR!$1:$1,0))),AVERAGE(KU47:LF47)),"")</f>
        <v>55</v>
      </c>
      <c r="LH47" s="59">
        <f>+IFERROR(IF(ISTEXT(LH$5)=FALSE,(INDEX(BCR!$1:$1048576,MATCH('Estadísticas BCR'!LH$5,BCR!$A:$A,0),MATCH('Estadísticas BCR'!$B47,BCR!$1:$1,0))),AVERAGE(KV47:LG47)),"")</f>
        <v>55.882352941176499</v>
      </c>
      <c r="LI47" s="59">
        <f>+IFERROR(IF(ISTEXT(LI$5)=FALSE,(INDEX(BCR!$1:$1048576,MATCH('Estadísticas BCR'!LI$5,BCR!$A:$A,0),MATCH('Estadísticas BCR'!$B47,BCR!$1:$1,0))),AVERAGE(KW47:LH47)),"")</f>
        <v>60.526315789473699</v>
      </c>
      <c r="LJ47" s="59">
        <f>+IFERROR(IF(ISTEXT(LJ$5)=FALSE,(INDEX(BCR!$1:$1048576,MATCH('Estadísticas BCR'!LJ$5,BCR!$A:$A,0),MATCH('Estadísticas BCR'!$B47,BCR!$1:$1,0))),AVERAGE(KX47:LI47)),"")</f>
        <v>55.882352941176499</v>
      </c>
      <c r="LK47" s="59">
        <f>+IFERROR(IF(ISTEXT(LK$5)=FALSE,(INDEX(BCR!$1:$1048576,MATCH('Estadísticas BCR'!LK$5,BCR!$A:$A,0),MATCH('Estadísticas BCR'!$B47,BCR!$1:$1,0))),AVERAGE(KY47:LJ47)),"")</f>
        <v>55.2631578947368</v>
      </c>
      <c r="LL47" s="59">
        <f>+IFERROR(IF(ISTEXT(LL$5)=FALSE,(INDEX(BCR!$1:$1048576,MATCH('Estadísticas BCR'!LL$5,BCR!$A:$A,0),MATCH('Estadísticas BCR'!$B47,BCR!$1:$1,0))),AVERAGE(KZ47:LK47)),"")</f>
        <v>55.2631578947368</v>
      </c>
      <c r="LM47" s="59">
        <f>+IFERROR(IF(ISTEXT(LM$5)=FALSE,(INDEX(BCR!$1:$1048576,MATCH('Estadísticas BCR'!LM$5,BCR!$A:$A,0),MATCH('Estadísticas BCR'!$B47,BCR!$1:$1,0))),AVERAGE(LA47:LL47)),"")</f>
        <v>57.5</v>
      </c>
      <c r="LN47" s="59">
        <f>+IFERROR(IF(ISTEXT(LN$5)=FALSE,(INDEX(BCR!$1:$1048576,MATCH('Estadísticas BCR'!LN$5,BCR!$A:$A,0),MATCH('Estadísticas BCR'!$B47,BCR!$1:$1,0))),AVERAGE(LB47:LM47)),"")</f>
        <v>56.6666666666667</v>
      </c>
      <c r="LO47" s="59">
        <f>+IFERROR(IF(ISTEXT(LO$5)=FALSE,(INDEX(BCR!$1:$1048576,MATCH('Estadísticas BCR'!LO$5,BCR!$A:$A,0),MATCH('Estadísticas BCR'!$B47,BCR!$1:$1,0))),AVERAGE(LC47:LN47)),"")</f>
        <v>57.894736842105303</v>
      </c>
      <c r="LP47" s="60">
        <f>+IFERROR(IF(ISTEXT(LP$5)=FALSE,(INDEX(BCR!$1:$1048576,MATCH('Estadísticas BCR'!LP$5,BCR!$A:$A,0),MATCH('Estadísticas BCR'!$B47,BCR!$1:$1,0))),AVERAGE(LD47:LO47)),"")</f>
        <v>55.333810424754716</v>
      </c>
      <c r="LQ47" s="59">
        <f>+IFERROR(IF(ISTEXT(LQ$5)=FALSE,(INDEX(BCR!$1:$1048576,MATCH('Estadísticas BCR'!LQ$5,BCR!$A:$A,0),MATCH('Estadísticas BCR'!$B47,BCR!$1:$1,0))),AVERAGE(LE47:LP47)),"")</f>
        <v>60.526315789473699</v>
      </c>
      <c r="LR47" s="59">
        <f>+IFERROR(IF(ISTEXT(LR$5)=FALSE,(INDEX(BCR!$1:$1048576,MATCH('Estadísticas BCR'!LR$5,BCR!$A:$A,0),MATCH('Estadísticas BCR'!$B47,BCR!$1:$1,0))),AVERAGE(LF47:LQ47)),"")</f>
        <v>58.3333333333333</v>
      </c>
      <c r="LS47" s="59">
        <f>+IFERROR(IF(ISTEXT(LS$5)=FALSE,(INDEX(BCR!$1:$1048576,MATCH('Estadísticas BCR'!LS$5,BCR!$A:$A,0),MATCH('Estadísticas BCR'!$B47,BCR!$1:$1,0))),AVERAGE(LG47:LR47)),"")</f>
        <v>55.2631578947368</v>
      </c>
      <c r="LT47" s="59">
        <f>+IFERROR(IF(ISTEXT(LT$5)=FALSE,(INDEX(BCR!$1:$1048576,MATCH('Estadísticas BCR'!LT$5,BCR!$A:$A,0),MATCH('Estadísticas BCR'!$B47,BCR!$1:$1,0))),AVERAGE(LH47:LS47)),"")</f>
        <v>45.238095238095198</v>
      </c>
      <c r="LU47" s="59">
        <f>+IFERROR(IF(ISTEXT(LU$5)=FALSE,(INDEX(BCR!$1:$1048576,MATCH('Estadísticas BCR'!LU$5,BCR!$A:$A,0),MATCH('Estadísticas BCR'!$B47,BCR!$1:$1,0))),AVERAGE(LI47:LT47)),"")</f>
        <v>54.761904761904802</v>
      </c>
      <c r="LV47" s="59">
        <f>+IFERROR(IF(ISTEXT(LV$5)=FALSE,(INDEX(BCR!$1:$1048576,MATCH('Estadísticas BCR'!LV$5,BCR!$A:$A,0),MATCH('Estadísticas BCR'!$B47,BCR!$1:$1,0))),AVERAGE(LJ47:LU47)),"")</f>
        <v>54.761904761904802</v>
      </c>
      <c r="LW47" s="59">
        <f>+IFERROR(IF(ISTEXT(LW$5)=FALSE,(INDEX(BCR!$1:$1048576,MATCH('Estadísticas BCR'!LW$5,BCR!$A:$A,0),MATCH('Estadísticas BCR'!$B47,BCR!$1:$1,0))),AVERAGE(LK47:LV47)),"")</f>
        <v>47.727272727272698</v>
      </c>
      <c r="LX47" s="59">
        <f>+IFERROR(IF(ISTEXT(LX$5)=FALSE,(INDEX(BCR!$1:$1048576,MATCH('Estadísticas BCR'!LX$5,BCR!$A:$A,0),MATCH('Estadísticas BCR'!$B47,BCR!$1:$1,0))),AVERAGE(LL47:LW47)),"")</f>
        <v>43.181818181818201</v>
      </c>
      <c r="LY47" s="59">
        <f>+IFERROR(IF(ISTEXT(LY$5)=FALSE,(INDEX(BCR!$1:$1048576,MATCH('Estadísticas BCR'!LY$5,BCR!$A:$A,0),MATCH('Estadísticas BCR'!$B47,BCR!$1:$1,0))),AVERAGE(LM47:LX47)),"")</f>
        <v>52.380952380952401</v>
      </c>
      <c r="LZ47" s="59">
        <f>+IFERROR(IF(ISTEXT(LZ$5)=FALSE,(INDEX(BCR!$1:$1048576,MATCH('Estadísticas BCR'!LZ$5,BCR!$A:$A,0),MATCH('Estadísticas BCR'!$B47,BCR!$1:$1,0))),AVERAGE(LN47:LY47)),"")</f>
        <v>47.619047619047599</v>
      </c>
      <c r="MA47" s="59">
        <f>+IFERROR(IF(ISTEXT(MA$5)=FALSE,(INDEX(BCR!$1:$1048576,MATCH('Estadísticas BCR'!MA$5,BCR!$A:$A,0),MATCH('Estadísticas BCR'!$B47,BCR!$1:$1,0))),AVERAGE(LO47:LZ47)),"")</f>
        <v>58.3333333333333</v>
      </c>
      <c r="MB47" s="59">
        <f>+IFERROR(IF(ISTEXT(MB$5)=FALSE,(INDEX(BCR!$1:$1048576,MATCH('Estadísticas BCR'!MB$5,BCR!$A:$A,0),MATCH('Estadísticas BCR'!$B47,BCR!$1:$1,0))),AVERAGE(LP47:MA47)),"")</f>
        <v>61.904761904761898</v>
      </c>
      <c r="MC47" s="60">
        <f>+IFERROR(IF(ISTEXT(MC$5)=FALSE,(INDEX(BCR!$1:$1048576,MATCH('Estadísticas BCR'!MC$5,BCR!$A:$A,0),MATCH('Estadísticas BCR'!$B47,BCR!$1:$1,0))),AVERAGE(LQ47:MB47)),"")</f>
        <v>53.335991493886233</v>
      </c>
      <c r="MD47" s="59">
        <f>+IFERROR(IF(ISTEXT(MD$5)=FALSE,(INDEX(BCR!$1:$1048576,MATCH('Estadísticas BCR'!MD$5,BCR!$A:$A,0),MATCH('Estadísticas BCR'!$B47,BCR!$1:$1,0))),AVERAGE(LR47:MC47)),"")</f>
        <v>62.5</v>
      </c>
      <c r="ME47" s="59">
        <f>+IFERROR(IF(ISTEXT(ME$5)=FALSE,(INDEX(BCR!$1:$1048576,MATCH('Estadísticas BCR'!ME$5,BCR!$A:$A,0),MATCH('Estadísticas BCR'!$B47,BCR!$1:$1,0))),AVERAGE(LS47:MD47)),"")</f>
        <v>61.1111111111111</v>
      </c>
      <c r="MF47" s="59">
        <f>+IFERROR(IF(ISTEXT(MF$5)=FALSE,(INDEX(BCR!$1:$1048576,MATCH('Estadísticas BCR'!MF$5,BCR!$A:$A,0),MATCH('Estadísticas BCR'!$B47,BCR!$1:$1,0))),AVERAGE(LT47:ME47)),"")</f>
        <v>60.526315789473699</v>
      </c>
      <c r="MG47" s="59" t="str">
        <f>+IFERROR(IF(ISTEXT(MG$5)=FALSE,(INDEX(BCR!$1:$1048576,MATCH('Estadísticas BCR'!MG$5,BCR!$A:$A,0),MATCH('Estadísticas BCR'!$B47,BCR!$1:$1,0))),AVERAGE(LU47:MF47)),"")</f>
        <v/>
      </c>
      <c r="MH47" s="59" t="str">
        <f>+IFERROR(IF(ISTEXT(MH$5)=FALSE,(INDEX(BCR!$1:$1048576,MATCH('Estadísticas BCR'!MH$5,BCR!$A:$A,0),MATCH('Estadísticas BCR'!$B47,BCR!$1:$1,0))),AVERAGE(LV47:MG47)),"")</f>
        <v/>
      </c>
      <c r="MI47" s="59" t="str">
        <f>+IFERROR(IF(ISTEXT(MI$5)=FALSE,(INDEX(BCR!$1:$1048576,MATCH('Estadísticas BCR'!MI$5,BCR!$A:$A,0),MATCH('Estadísticas BCR'!$B47,BCR!$1:$1,0))),AVERAGE(LW47:MH47)),"")</f>
        <v/>
      </c>
      <c r="MJ47" s="59" t="str">
        <f>+IFERROR(IF(ISTEXT(MJ$5)=FALSE,(INDEX(BCR!$1:$1048576,MATCH('Estadísticas BCR'!MJ$5,BCR!$A:$A,0),MATCH('Estadísticas BCR'!$B47,BCR!$1:$1,0))),AVERAGE(LX47:MI47)),"")</f>
        <v/>
      </c>
      <c r="MK47" s="59" t="str">
        <f>+IFERROR(IF(ISTEXT(MK$5)=FALSE,(INDEX(BCR!$1:$1048576,MATCH('Estadísticas BCR'!MK$5,BCR!$A:$A,0),MATCH('Estadísticas BCR'!$B47,BCR!$1:$1,0))),AVERAGE(LY47:MJ47)),"")</f>
        <v/>
      </c>
      <c r="ML47" s="59" t="str">
        <f>+IFERROR(IF(ISTEXT(ML$5)=FALSE,(INDEX(BCR!$1:$1048576,MATCH('Estadísticas BCR'!ML$5,BCR!$A:$A,0),MATCH('Estadísticas BCR'!$B47,BCR!$1:$1,0))),AVERAGE(LZ47:MK47)),"")</f>
        <v/>
      </c>
      <c r="MM47" s="59" t="str">
        <f>+IFERROR(IF(ISTEXT(MM$5)=FALSE,(INDEX(BCR!$1:$1048576,MATCH('Estadísticas BCR'!MM$5,BCR!$A:$A,0),MATCH('Estadísticas BCR'!$B47,BCR!$1:$1,0))),AVERAGE(MA47:ML47)),"")</f>
        <v/>
      </c>
      <c r="MN47" s="59" t="str">
        <f>+IFERROR(IF(ISTEXT(MN$5)=FALSE,(INDEX(BCR!$1:$1048576,MATCH('Estadísticas BCR'!MN$5,BCR!$A:$A,0),MATCH('Estadísticas BCR'!$B47,BCR!$1:$1,0))),AVERAGE(MB47:MM47)),"")</f>
        <v/>
      </c>
      <c r="MO47" s="59" t="str">
        <f>+IFERROR(IF(ISTEXT(MO$5)=FALSE,(INDEX(BCR!$1:$1048576,MATCH('Estadísticas BCR'!MO$5,BCR!$A:$A,0),MATCH('Estadísticas BCR'!$B47,BCR!$1:$1,0))),AVERAGE(MC47:MN47)),"")</f>
        <v/>
      </c>
      <c r="MP47" s="60">
        <f>+IFERROR(IF(ISTEXT(MP$5)=FALSE,(INDEX(BCR!$1:$1048576,MATCH('Estadísticas BCR'!MP$5,BCR!$A:$A,0),MATCH('Estadísticas BCR'!$B47,BCR!$1:$1,0))),AVERAGE(MD47:MO47)),"")</f>
        <v>61.379142300194928</v>
      </c>
    </row>
    <row r="48" spans="1:354" s="117" customFormat="1" outlineLevel="1">
      <c r="A48" s="5"/>
      <c r="B48" s="9" t="s">
        <v>40</v>
      </c>
      <c r="C48" s="126" t="s">
        <v>291</v>
      </c>
      <c r="D48" s="104">
        <f>+IFERROR(IF(ISTEXT(D$5)=FALSE,(INDEX(BCR!$1:$1048576,MATCH('Estadísticas BCR'!D$5,BCR!$A:$A,0),MATCH('Estadísticas BCR'!$B48,BCR!$1:$1,0))),AVERAGE(#REF!)),"")</f>
        <v>0</v>
      </c>
      <c r="E48" s="104">
        <f>+IFERROR(IF(ISTEXT(E$5)=FALSE,(INDEX(BCR!$1:$1048576,MATCH('Estadísticas BCR'!E$5,BCR!$A:$A,0),MATCH('Estadísticas BCR'!$B48,BCR!$1:$1,0))),AVERAGE(#REF!)),"")</f>
        <v>0</v>
      </c>
      <c r="F48" s="104">
        <f>+IFERROR(IF(ISTEXT(F$5)=FALSE,(INDEX(BCR!$1:$1048576,MATCH('Estadísticas BCR'!F$5,BCR!$A:$A,0),MATCH('Estadísticas BCR'!$B48,BCR!$1:$1,0))),AVERAGE(#REF!)),"")</f>
        <v>0</v>
      </c>
      <c r="G48" s="104" t="str">
        <f>+IFERROR(IF(ISTEXT(G$5)=FALSE,(INDEX(BCR!$1:$1048576,MATCH('Estadísticas BCR'!G$5,BCR!$A:$A,0),MATCH('Estadísticas BCR'!$B48,BCR!$1:$1,0))),AVERAGE(#REF!)),"")</f>
        <v/>
      </c>
      <c r="H48" s="104">
        <f>+IFERROR(IF(ISTEXT(H$5)=FALSE,(INDEX(BCR!$1:$1048576,MATCH('Estadísticas BCR'!H$5,BCR!$A:$A,0),MATCH('Estadísticas BCR'!$B48,BCR!$1:$1,0))),AVERAGE(#REF!)),"")</f>
        <v>0</v>
      </c>
      <c r="I48" s="104">
        <f>+IFERROR(IF(ISTEXT(I$5)=FALSE,(INDEX(BCR!$1:$1048576,MATCH('Estadísticas BCR'!I$5,BCR!$A:$A,0),MATCH('Estadísticas BCR'!$B48,BCR!$1:$1,0))),AVERAGE(#REF!)),"")</f>
        <v>0</v>
      </c>
      <c r="J48" s="104">
        <f>+IFERROR(IF(ISTEXT(J$5)=FALSE,(INDEX(BCR!$1:$1048576,MATCH('Estadísticas BCR'!J$5,BCR!$A:$A,0),MATCH('Estadísticas BCR'!$B48,BCR!$1:$1,0))),AVERAGE(#REF!)),"")</f>
        <v>0</v>
      </c>
      <c r="K48" s="104">
        <f>+IFERROR(IF(ISTEXT(K$5)=FALSE,(INDEX(BCR!$1:$1048576,MATCH('Estadísticas BCR'!K$5,BCR!$A:$A,0),MATCH('Estadísticas BCR'!$B48,BCR!$1:$1,0))),AVERAGE(#REF!)),"")</f>
        <v>0</v>
      </c>
      <c r="L48" s="104">
        <f>+IFERROR(IF(ISTEXT(L$5)=FALSE,(INDEX(BCR!$1:$1048576,MATCH('Estadísticas BCR'!L$5,BCR!$A:$A,0),MATCH('Estadísticas BCR'!$B48,BCR!$1:$1,0))),AVERAGE(#REF!)),"")</f>
        <v>0</v>
      </c>
      <c r="M48" s="104">
        <f>+IFERROR(IF(ISTEXT(M$5)=FALSE,(INDEX(BCR!$1:$1048576,MATCH('Estadísticas BCR'!M$5,BCR!$A:$A,0),MATCH('Estadísticas BCR'!$B48,BCR!$1:$1,0))),AVERAGE(#REF!)),"")</f>
        <v>0</v>
      </c>
      <c r="N48" s="104">
        <f>+IFERROR(IF(ISTEXT(N$5)=FALSE,(INDEX(BCR!$1:$1048576,MATCH('Estadísticas BCR'!N$5,BCR!$A:$A,0),MATCH('Estadísticas BCR'!$B48,BCR!$1:$1,0))),AVERAGE(#REF!)),"")</f>
        <v>0</v>
      </c>
      <c r="O48" s="104">
        <f>+IFERROR(IF(ISTEXT(O$5)=FALSE,(INDEX(BCR!$1:$1048576,MATCH('Estadísticas BCR'!O$5,BCR!$A:$A,0),MATCH('Estadísticas BCR'!$B48,BCR!$1:$1,0))),AVERAGE(#REF!)),"")</f>
        <v>0</v>
      </c>
      <c r="P48" s="60">
        <f>+IFERROR(IF(ISTEXT(P$5)=FALSE,(INDEX(BCR!$1:$1048576,MATCH('Estadísticas BCR'!P$5,BCR!$A:$A,0),MATCH('Estadísticas BCR'!$B48,BCR!$1:$1,0))),AVERAGE(D48:O48)),"")</f>
        <v>0</v>
      </c>
      <c r="Q48" s="104">
        <f>+IFERROR(IF(ISTEXT(Q$5)=FALSE,(INDEX(BCR!$1:$1048576,MATCH('Estadísticas BCR'!Q$5,BCR!$A:$A,0),MATCH('Estadísticas BCR'!$B48,BCR!$1:$1,0))),AVERAGE(#REF!)),"")</f>
        <v>0</v>
      </c>
      <c r="R48" s="104">
        <f>+IFERROR(IF(ISTEXT(R$5)=FALSE,(INDEX(BCR!$1:$1048576,MATCH('Estadísticas BCR'!R$5,BCR!$A:$A,0),MATCH('Estadísticas BCR'!$B48,BCR!$1:$1,0))),AVERAGE(#REF!)),"")</f>
        <v>0</v>
      </c>
      <c r="S48" s="104">
        <f>+IFERROR(IF(ISTEXT(S$5)=FALSE,(INDEX(BCR!$1:$1048576,MATCH('Estadísticas BCR'!S$5,BCR!$A:$A,0),MATCH('Estadísticas BCR'!$B48,BCR!$1:$1,0))),AVERAGE(#REF!)),"")</f>
        <v>0</v>
      </c>
      <c r="T48" s="104">
        <f>+IFERROR(IF(ISTEXT(T$5)=FALSE,(INDEX(BCR!$1:$1048576,MATCH('Estadísticas BCR'!T$5,BCR!$A:$A,0),MATCH('Estadísticas BCR'!$B48,BCR!$1:$1,0))),AVERAGE(#REF!)),"")</f>
        <v>0</v>
      </c>
      <c r="U48" s="104">
        <f>+IFERROR(IF(ISTEXT(U$5)=FALSE,(INDEX(BCR!$1:$1048576,MATCH('Estadísticas BCR'!U$5,BCR!$A:$A,0),MATCH('Estadísticas BCR'!$B48,BCR!$1:$1,0))),AVERAGE(#REF!)),"")</f>
        <v>0</v>
      </c>
      <c r="V48" s="104">
        <f>+IFERROR(IF(ISTEXT(V$5)=FALSE,(INDEX(BCR!$1:$1048576,MATCH('Estadísticas BCR'!V$5,BCR!$A:$A,0),MATCH('Estadísticas BCR'!$B48,BCR!$1:$1,0))),AVERAGE(#REF!)),"")</f>
        <v>0</v>
      </c>
      <c r="W48" s="104">
        <f>+IFERROR(IF(ISTEXT(W$5)=FALSE,(INDEX(BCR!$1:$1048576,MATCH('Estadísticas BCR'!W$5,BCR!$A:$A,0),MATCH('Estadísticas BCR'!$B48,BCR!$1:$1,0))),AVERAGE(#REF!)),"")</f>
        <v>0</v>
      </c>
      <c r="X48" s="104">
        <f>+IFERROR(IF(ISTEXT(X$5)=FALSE,(INDEX(BCR!$1:$1048576,MATCH('Estadísticas BCR'!X$5,BCR!$A:$A,0),MATCH('Estadísticas BCR'!$B48,BCR!$1:$1,0))),AVERAGE(#REF!)),"")</f>
        <v>0</v>
      </c>
      <c r="Y48" s="104">
        <f>+IFERROR(IF(ISTEXT(Y$5)=FALSE,(INDEX(BCR!$1:$1048576,MATCH('Estadísticas BCR'!Y$5,BCR!$A:$A,0),MATCH('Estadísticas BCR'!$B48,BCR!$1:$1,0))),AVERAGE(#REF!)),"")</f>
        <v>0</v>
      </c>
      <c r="Z48" s="104">
        <f>+IFERROR(IF(ISTEXT(Z$5)=FALSE,(INDEX(BCR!$1:$1048576,MATCH('Estadísticas BCR'!Z$5,BCR!$A:$A,0),MATCH('Estadísticas BCR'!$B48,BCR!$1:$1,0))),AVERAGE(#REF!)),"")</f>
        <v>0</v>
      </c>
      <c r="AA48" s="104">
        <f>+IFERROR(IF(ISTEXT(AA$5)=FALSE,(INDEX(BCR!$1:$1048576,MATCH('Estadísticas BCR'!AA$5,BCR!$A:$A,0),MATCH('Estadísticas BCR'!$B48,BCR!$1:$1,0))),AVERAGE(#REF!)),"")</f>
        <v>0</v>
      </c>
      <c r="AB48" s="104">
        <f>+IFERROR(IF(ISTEXT(AB$5)=FALSE,(INDEX(BCR!$1:$1048576,MATCH('Estadísticas BCR'!AB$5,BCR!$A:$A,0),MATCH('Estadísticas BCR'!$B48,BCR!$1:$1,0))),AVERAGE(#REF!)),"")</f>
        <v>0</v>
      </c>
      <c r="AC48" s="60">
        <f>+IFERROR(IF(ISTEXT(AC$5)=FALSE,(INDEX(BCR!$1:$1048576,MATCH('Estadísticas BCR'!AC$5,BCR!$A:$A,0),MATCH('Estadísticas BCR'!$B48,BCR!$1:$1,0))),AVERAGE(Q48:AB48)),"")</f>
        <v>0</v>
      </c>
      <c r="AD48" s="59">
        <f>+IFERROR(IF(ISTEXT(AD$5)=FALSE,(INDEX(BCR!$1:$1048576,MATCH('Estadísticas BCR'!AD$5,BCR!$A:$A,0),MATCH('Estadísticas BCR'!$B48,BCR!$1:$1,0))),AVERAGE(#REF!)),"")</f>
        <v>0</v>
      </c>
      <c r="AE48" s="59">
        <f>+IFERROR(IF(ISTEXT(AE$5)=FALSE,(INDEX(BCR!$1:$1048576,MATCH('Estadísticas BCR'!AE$5,BCR!$A:$A,0),MATCH('Estadísticas BCR'!$B48,BCR!$1:$1,0))),AVERAGE(#REF!)),"")</f>
        <v>0</v>
      </c>
      <c r="AF48" s="59">
        <f>+IFERROR(IF(ISTEXT(AF$5)=FALSE,(INDEX(BCR!$1:$1048576,MATCH('Estadísticas BCR'!AF$5,BCR!$A:$A,0),MATCH('Estadísticas BCR'!$B48,BCR!$1:$1,0))),AVERAGE(#REF!)),"")</f>
        <v>0</v>
      </c>
      <c r="AG48" s="59">
        <f>+IFERROR(IF(ISTEXT(AG$5)=FALSE,(INDEX(BCR!$1:$1048576,MATCH('Estadísticas BCR'!AG$5,BCR!$A:$A,0),MATCH('Estadísticas BCR'!$B48,BCR!$1:$1,0))),AVERAGE(#REF!)),"")</f>
        <v>0</v>
      </c>
      <c r="AH48" s="59">
        <f>+IFERROR(IF(ISTEXT(AH$5)=FALSE,(INDEX(BCR!$1:$1048576,MATCH('Estadísticas BCR'!AH$5,BCR!$A:$A,0),MATCH('Estadísticas BCR'!$B48,BCR!$1:$1,0))),AVERAGE(#REF!)),"")</f>
        <v>0</v>
      </c>
      <c r="AI48" s="59">
        <f>+IFERROR(IF(ISTEXT(AI$5)=FALSE,(INDEX(BCR!$1:$1048576,MATCH('Estadísticas BCR'!AI$5,BCR!$A:$A,0),MATCH('Estadísticas BCR'!$B48,BCR!$1:$1,0))),AVERAGE(#REF!)),"")</f>
        <v>0</v>
      </c>
      <c r="AJ48" s="59">
        <f>+IFERROR(IF(ISTEXT(AJ$5)=FALSE,(INDEX(BCR!$1:$1048576,MATCH('Estadísticas BCR'!AJ$5,BCR!$A:$A,0),MATCH('Estadísticas BCR'!$B48,BCR!$1:$1,0))),AVERAGE(#REF!)),"")</f>
        <v>0</v>
      </c>
      <c r="AK48" s="59">
        <f>+IFERROR(IF(ISTEXT(AK$5)=FALSE,(INDEX(BCR!$1:$1048576,MATCH('Estadísticas BCR'!AK$5,BCR!$A:$A,0),MATCH('Estadísticas BCR'!$B48,BCR!$1:$1,0))),AVERAGE(#REF!)),"")</f>
        <v>0</v>
      </c>
      <c r="AL48" s="59">
        <f>+IFERROR(IF(ISTEXT(AL$5)=FALSE,(INDEX(BCR!$1:$1048576,MATCH('Estadísticas BCR'!AL$5,BCR!$A:$A,0),MATCH('Estadísticas BCR'!$B48,BCR!$1:$1,0))),AVERAGE(#REF!)),"")</f>
        <v>0</v>
      </c>
      <c r="AM48" s="59">
        <f>+IFERROR(IF(ISTEXT(AM$5)=FALSE,(INDEX(BCR!$1:$1048576,MATCH('Estadísticas BCR'!AM$5,BCR!$A:$A,0),MATCH('Estadísticas BCR'!$B48,BCR!$1:$1,0))),AVERAGE(#REF!)),"")</f>
        <v>0</v>
      </c>
      <c r="AN48" s="59">
        <f>+IFERROR(IF(ISTEXT(AN$5)=FALSE,(INDEX(BCR!$1:$1048576,MATCH('Estadísticas BCR'!AN$5,BCR!$A:$A,0),MATCH('Estadísticas BCR'!$B48,BCR!$1:$1,0))),AVERAGE(#REF!)),"")</f>
        <v>0</v>
      </c>
      <c r="AO48" s="59">
        <f>+IFERROR(IF(ISTEXT(AO$5)=FALSE,(INDEX(BCR!$1:$1048576,MATCH('Estadísticas BCR'!AO$5,BCR!$A:$A,0),MATCH('Estadísticas BCR'!$B48,BCR!$1:$1,0))),AVERAGE(#REF!)),"")</f>
        <v>0</v>
      </c>
      <c r="AP48" s="60">
        <f>+IFERROR(IF(ISTEXT(AP$5)=FALSE,(INDEX(BCR!$1:$1048576,MATCH('Estadísticas BCR'!AP$5,BCR!$A:$A,0),MATCH('Estadísticas BCR'!$B48,BCR!$1:$1,0))),AVERAGE(AD48:AO48)),"")</f>
        <v>0</v>
      </c>
      <c r="AQ48" s="59">
        <f>+IFERROR(IF(ISTEXT(AQ$5)=FALSE,(INDEX(BCR!$1:$1048576,MATCH('Estadísticas BCR'!AQ$5,BCR!$A:$A,0),MATCH('Estadísticas BCR'!$B48,BCR!$1:$1,0))),AVERAGE(#REF!)),"")</f>
        <v>0</v>
      </c>
      <c r="AR48" s="59">
        <f>+IFERROR(IF(ISTEXT(AR$5)=FALSE,(INDEX(BCR!$1:$1048576,MATCH('Estadísticas BCR'!AR$5,BCR!$A:$A,0),MATCH('Estadísticas BCR'!$B48,BCR!$1:$1,0))),AVERAGE(#REF!)),"")</f>
        <v>0</v>
      </c>
      <c r="AS48" s="59">
        <f>+IFERROR(IF(ISTEXT(AS$5)=FALSE,(INDEX(BCR!$1:$1048576,MATCH('Estadísticas BCR'!AS$5,BCR!$A:$A,0),MATCH('Estadísticas BCR'!$B48,BCR!$1:$1,0))),AVERAGE(#REF!)),"")</f>
        <v>0</v>
      </c>
      <c r="AT48" s="59">
        <f>+IFERROR(IF(ISTEXT(AT$5)=FALSE,(INDEX(BCR!$1:$1048576,MATCH('Estadísticas BCR'!AT$5,BCR!$A:$A,0),MATCH('Estadísticas BCR'!$B48,BCR!$1:$1,0))),AVERAGE(#REF!)),"")</f>
        <v>0</v>
      </c>
      <c r="AU48" s="59">
        <f>+IFERROR(IF(ISTEXT(AU$5)=FALSE,(INDEX(BCR!$1:$1048576,MATCH('Estadísticas BCR'!AU$5,BCR!$A:$A,0),MATCH('Estadísticas BCR'!$B48,BCR!$1:$1,0))),AVERAGE(#REF!)),"")</f>
        <v>0</v>
      </c>
      <c r="AV48" s="59">
        <f>+IFERROR(IF(ISTEXT(AV$5)=FALSE,(INDEX(BCR!$1:$1048576,MATCH('Estadísticas BCR'!AV$5,BCR!$A:$A,0),MATCH('Estadísticas BCR'!$B48,BCR!$1:$1,0))),AVERAGE(#REF!)),"")</f>
        <v>0</v>
      </c>
      <c r="AW48" s="59">
        <f>+IFERROR(IF(ISTEXT(AW$5)=FALSE,(INDEX(BCR!$1:$1048576,MATCH('Estadísticas BCR'!AW$5,BCR!$A:$A,0),MATCH('Estadísticas BCR'!$B48,BCR!$1:$1,0))),AVERAGE(#REF!)),"")</f>
        <v>0</v>
      </c>
      <c r="AX48" s="59">
        <f>+IFERROR(IF(ISTEXT(AX$5)=FALSE,(INDEX(BCR!$1:$1048576,MATCH('Estadísticas BCR'!AX$5,BCR!$A:$A,0),MATCH('Estadísticas BCR'!$B48,BCR!$1:$1,0))),AVERAGE(#REF!)),"")</f>
        <v>0</v>
      </c>
      <c r="AY48" s="59">
        <f>+IFERROR(IF(ISTEXT(AY$5)=FALSE,(INDEX(BCR!$1:$1048576,MATCH('Estadísticas BCR'!AY$5,BCR!$A:$A,0),MATCH('Estadísticas BCR'!$B48,BCR!$1:$1,0))),AVERAGE(#REF!)),"")</f>
        <v>0</v>
      </c>
      <c r="AZ48" s="59">
        <f>+IFERROR(IF(ISTEXT(AZ$5)=FALSE,(INDEX(BCR!$1:$1048576,MATCH('Estadísticas BCR'!AZ$5,BCR!$A:$A,0),MATCH('Estadísticas BCR'!$B48,BCR!$1:$1,0))),AVERAGE(#REF!)),"")</f>
        <v>0</v>
      </c>
      <c r="BA48" s="59">
        <f>+IFERROR(IF(ISTEXT(BA$5)=FALSE,(INDEX(BCR!$1:$1048576,MATCH('Estadísticas BCR'!BA$5,BCR!$A:$A,0),MATCH('Estadísticas BCR'!$B48,BCR!$1:$1,0))),AVERAGE(#REF!)),"")</f>
        <v>0</v>
      </c>
      <c r="BB48" s="59">
        <f>+IFERROR(IF(ISTEXT(BB$5)=FALSE,(INDEX(BCR!$1:$1048576,MATCH('Estadísticas BCR'!BB$5,BCR!$A:$A,0),MATCH('Estadísticas BCR'!$B48,BCR!$1:$1,0))),AVERAGE(#REF!)),"")</f>
        <v>0</v>
      </c>
      <c r="BC48" s="60">
        <f>+IFERROR(IF(ISTEXT(BC$5)=FALSE,(INDEX(BCR!$1:$1048576,MATCH('Estadísticas BCR'!BC$5,BCR!$A:$A,0),MATCH('Estadísticas BCR'!$B48,BCR!$1:$1,0))),AVERAGE(AQ48:BB48)),"")</f>
        <v>0</v>
      </c>
      <c r="BD48" s="59">
        <f>+IFERROR(IF(ISTEXT(BD$5)=FALSE,(INDEX(BCR!$1:$1048576,MATCH('Estadísticas BCR'!BD$5,BCR!$A:$A,0),MATCH('Estadísticas BCR'!$B48,BCR!$1:$1,0))),AVERAGE(#REF!)),"")</f>
        <v>0</v>
      </c>
      <c r="BE48" s="59">
        <f>+IFERROR(IF(ISTEXT(BE$5)=FALSE,(INDEX(BCR!$1:$1048576,MATCH('Estadísticas BCR'!BE$5,BCR!$A:$A,0),MATCH('Estadísticas BCR'!$B48,BCR!$1:$1,0))),AVERAGE(#REF!)),"")</f>
        <v>0</v>
      </c>
      <c r="BF48" s="59">
        <f>+IFERROR(IF(ISTEXT(BF$5)=FALSE,(INDEX(BCR!$1:$1048576,MATCH('Estadísticas BCR'!BF$5,BCR!$A:$A,0),MATCH('Estadísticas BCR'!$B48,BCR!$1:$1,0))),AVERAGE(#REF!)),"")</f>
        <v>0</v>
      </c>
      <c r="BG48" s="59">
        <f>+IFERROR(IF(ISTEXT(BG$5)=FALSE,(INDEX(BCR!$1:$1048576,MATCH('Estadísticas BCR'!BG$5,BCR!$A:$A,0),MATCH('Estadísticas BCR'!$B48,BCR!$1:$1,0))),AVERAGE(#REF!)),"")</f>
        <v>0</v>
      </c>
      <c r="BH48" s="59">
        <f>+IFERROR(IF(ISTEXT(BH$5)=FALSE,(INDEX(BCR!$1:$1048576,MATCH('Estadísticas BCR'!BH$5,BCR!$A:$A,0),MATCH('Estadísticas BCR'!$B48,BCR!$1:$1,0))),AVERAGE(#REF!)),"")</f>
        <v>0</v>
      </c>
      <c r="BI48" s="59">
        <f>+IFERROR(IF(ISTEXT(BI$5)=FALSE,(INDEX(BCR!$1:$1048576,MATCH('Estadísticas BCR'!BI$5,BCR!$A:$A,0),MATCH('Estadísticas BCR'!$B48,BCR!$1:$1,0))),AVERAGE(#REF!)),"")</f>
        <v>0</v>
      </c>
      <c r="BJ48" s="59">
        <f>+IFERROR(IF(ISTEXT(BJ$5)=FALSE,(INDEX(BCR!$1:$1048576,MATCH('Estadísticas BCR'!BJ$5,BCR!$A:$A,0),MATCH('Estadísticas BCR'!$B48,BCR!$1:$1,0))),AVERAGE(#REF!)),"")</f>
        <v>0</v>
      </c>
      <c r="BK48" s="59">
        <f>+IFERROR(IF(ISTEXT(BK$5)=FALSE,(INDEX(BCR!$1:$1048576,MATCH('Estadísticas BCR'!BK$5,BCR!$A:$A,0),MATCH('Estadísticas BCR'!$B48,BCR!$1:$1,0))),AVERAGE(#REF!)),"")</f>
        <v>0</v>
      </c>
      <c r="BL48" s="59">
        <f>+IFERROR(IF(ISTEXT(BL$5)=FALSE,(INDEX(BCR!$1:$1048576,MATCH('Estadísticas BCR'!BL$5,BCR!$A:$A,0),MATCH('Estadísticas BCR'!$B48,BCR!$1:$1,0))),AVERAGE(#REF!)),"")</f>
        <v>0</v>
      </c>
      <c r="BM48" s="59">
        <f>+IFERROR(IF(ISTEXT(BM$5)=FALSE,(INDEX(BCR!$1:$1048576,MATCH('Estadísticas BCR'!BM$5,BCR!$A:$A,0),MATCH('Estadísticas BCR'!$B48,BCR!$1:$1,0))),AVERAGE(#REF!)),"")</f>
        <v>0</v>
      </c>
      <c r="BN48" s="59">
        <f>+IFERROR(IF(ISTEXT(BN$5)=FALSE,(INDEX(BCR!$1:$1048576,MATCH('Estadísticas BCR'!BN$5,BCR!$A:$A,0),MATCH('Estadísticas BCR'!$B48,BCR!$1:$1,0))),AVERAGE(#REF!)),"")</f>
        <v>0</v>
      </c>
      <c r="BO48" s="59">
        <f>+IFERROR(IF(ISTEXT(BO$5)=FALSE,(INDEX(BCR!$1:$1048576,MATCH('Estadísticas BCR'!BO$5,BCR!$A:$A,0),MATCH('Estadísticas BCR'!$B48,BCR!$1:$1,0))),AVERAGE(#REF!)),"")</f>
        <v>0</v>
      </c>
      <c r="BP48" s="60">
        <f>+IFERROR(IF(ISTEXT(BP$5)=FALSE,(INDEX(BCR!$1:$1048576,MATCH('Estadísticas BCR'!BP$5,BCR!$A:$A,0),MATCH('Estadísticas BCR'!$B48,BCR!$1:$1,0))),AVERAGE(BD48:BO48)),"")</f>
        <v>0</v>
      </c>
      <c r="BQ48" s="59">
        <f>+IFERROR(IF(ISTEXT(BQ$5)=FALSE,(INDEX(BCR!$1:$1048576,MATCH('Estadísticas BCR'!BQ$5,BCR!$A:$A,0),MATCH('Estadísticas BCR'!$B48,BCR!$1:$1,0))),AVERAGE(#REF!)),"")</f>
        <v>0</v>
      </c>
      <c r="BR48" s="59">
        <f>+IFERROR(IF(ISTEXT(BR$5)=FALSE,(INDEX(BCR!$1:$1048576,MATCH('Estadísticas BCR'!BR$5,BCR!$A:$A,0),MATCH('Estadísticas BCR'!$B48,BCR!$1:$1,0))),AVERAGE(#REF!)),"")</f>
        <v>0</v>
      </c>
      <c r="BS48" s="59">
        <f>+IFERROR(IF(ISTEXT(BS$5)=FALSE,(INDEX(BCR!$1:$1048576,MATCH('Estadísticas BCR'!BS$5,BCR!$A:$A,0),MATCH('Estadísticas BCR'!$B48,BCR!$1:$1,0))),AVERAGE(#REF!)),"")</f>
        <v>0</v>
      </c>
      <c r="BT48" s="59">
        <f>+IFERROR(IF(ISTEXT(BT$5)=FALSE,(INDEX(BCR!$1:$1048576,MATCH('Estadísticas BCR'!BT$5,BCR!$A:$A,0),MATCH('Estadísticas BCR'!$B48,BCR!$1:$1,0))),AVERAGE(#REF!)),"")</f>
        <v>0</v>
      </c>
      <c r="BU48" s="59">
        <f>+IFERROR(IF(ISTEXT(BU$5)=FALSE,(INDEX(BCR!$1:$1048576,MATCH('Estadísticas BCR'!BU$5,BCR!$A:$A,0),MATCH('Estadísticas BCR'!$B48,BCR!$1:$1,0))),AVERAGE(#REF!)),"")</f>
        <v>0</v>
      </c>
      <c r="BV48" s="59">
        <f>+IFERROR(IF(ISTEXT(BV$5)=FALSE,(INDEX(BCR!$1:$1048576,MATCH('Estadísticas BCR'!BV$5,BCR!$A:$A,0),MATCH('Estadísticas BCR'!$B48,BCR!$1:$1,0))),AVERAGE(#REF!)),"")</f>
        <v>0</v>
      </c>
      <c r="BW48" s="59">
        <f>+IFERROR(IF(ISTEXT(BW$5)=FALSE,(INDEX(BCR!$1:$1048576,MATCH('Estadísticas BCR'!BW$5,BCR!$A:$A,0),MATCH('Estadísticas BCR'!$B48,BCR!$1:$1,0))),AVERAGE(#REF!)),"")</f>
        <v>0</v>
      </c>
      <c r="BX48" s="59">
        <f>+IFERROR(IF(ISTEXT(BX$5)=FALSE,(INDEX(BCR!$1:$1048576,MATCH('Estadísticas BCR'!BX$5,BCR!$A:$A,0),MATCH('Estadísticas BCR'!$B48,BCR!$1:$1,0))),AVERAGE(#REF!)),"")</f>
        <v>0</v>
      </c>
      <c r="BY48" s="59">
        <f>+IFERROR(IF(ISTEXT(BY$5)=FALSE,(INDEX(BCR!$1:$1048576,MATCH('Estadísticas BCR'!BY$5,BCR!$A:$A,0),MATCH('Estadísticas BCR'!$B48,BCR!$1:$1,0))),AVERAGE(#REF!)),"")</f>
        <v>0</v>
      </c>
      <c r="BZ48" s="59">
        <f>+IFERROR(IF(ISTEXT(BZ$5)=FALSE,(INDEX(BCR!$1:$1048576,MATCH('Estadísticas BCR'!BZ$5,BCR!$A:$A,0),MATCH('Estadísticas BCR'!$B48,BCR!$1:$1,0))),AVERAGE(#REF!)),"")</f>
        <v>0</v>
      </c>
      <c r="CA48" s="59">
        <f>+IFERROR(IF(ISTEXT(CA$5)=FALSE,(INDEX(BCR!$1:$1048576,MATCH('Estadísticas BCR'!CA$5,BCR!$A:$A,0),MATCH('Estadísticas BCR'!$B48,BCR!$1:$1,0))),AVERAGE(#REF!)),"")</f>
        <v>0</v>
      </c>
      <c r="CB48" s="59">
        <f>+IFERROR(IF(ISTEXT(CB$5)=FALSE,(INDEX(BCR!$1:$1048576,MATCH('Estadísticas BCR'!CB$5,BCR!$A:$A,0),MATCH('Estadísticas BCR'!$B48,BCR!$1:$1,0))),AVERAGE(#REF!)),"")</f>
        <v>0</v>
      </c>
      <c r="CC48" s="60">
        <f>+IFERROR(IF(ISTEXT(CC$5)=FALSE,(INDEX(BCR!$1:$1048576,MATCH('Estadísticas BCR'!CC$5,BCR!$A:$A,0),MATCH('Estadísticas BCR'!$B48,BCR!$1:$1,0))),AVERAGE(BQ48:CB48)),"")</f>
        <v>0</v>
      </c>
      <c r="CD48" s="59">
        <f>+IFERROR(IF(ISTEXT(CD$5)=FALSE,(INDEX(BCR!$1:$1048576,MATCH('Estadísticas BCR'!CD$5,BCR!$A:$A,0),MATCH('Estadísticas BCR'!$B48,BCR!$1:$1,0))),AVERAGE(#REF!)),"")</f>
        <v>0</v>
      </c>
      <c r="CE48" s="59">
        <f>+IFERROR(IF(ISTEXT(CE$5)=FALSE,(INDEX(BCR!$1:$1048576,MATCH('Estadísticas BCR'!CE$5,BCR!$A:$A,0),MATCH('Estadísticas BCR'!$B48,BCR!$1:$1,0))),AVERAGE(#REF!)),"")</f>
        <v>0</v>
      </c>
      <c r="CF48" s="59">
        <f>+IFERROR(IF(ISTEXT(CF$5)=FALSE,(INDEX(BCR!$1:$1048576,MATCH('Estadísticas BCR'!CF$5,BCR!$A:$A,0),MATCH('Estadísticas BCR'!$B48,BCR!$1:$1,0))),AVERAGE(#REF!)),"")</f>
        <v>0</v>
      </c>
      <c r="CG48" s="59">
        <f>+IFERROR(IF(ISTEXT(CG$5)=FALSE,(INDEX(BCR!$1:$1048576,MATCH('Estadísticas BCR'!CG$5,BCR!$A:$A,0),MATCH('Estadísticas BCR'!$B48,BCR!$1:$1,0))),AVERAGE(#REF!)),"")</f>
        <v>0</v>
      </c>
      <c r="CH48" s="59">
        <f>+IFERROR(IF(ISTEXT(CH$5)=FALSE,(INDEX(BCR!$1:$1048576,MATCH('Estadísticas BCR'!CH$5,BCR!$A:$A,0),MATCH('Estadísticas BCR'!$B48,BCR!$1:$1,0))),AVERAGE(#REF!)),"")</f>
        <v>0</v>
      </c>
      <c r="CI48" s="59">
        <f>+IFERROR(IF(ISTEXT(CI$5)=FALSE,(INDEX(BCR!$1:$1048576,MATCH('Estadísticas BCR'!CI$5,BCR!$A:$A,0),MATCH('Estadísticas BCR'!$B48,BCR!$1:$1,0))),AVERAGE(#REF!)),"")</f>
        <v>0</v>
      </c>
      <c r="CJ48" s="59">
        <f>+IFERROR(IF(ISTEXT(CJ$5)=FALSE,(INDEX(BCR!$1:$1048576,MATCH('Estadísticas BCR'!CJ$5,BCR!$A:$A,0),MATCH('Estadísticas BCR'!$B48,BCR!$1:$1,0))),AVERAGE(#REF!)),"")</f>
        <v>0</v>
      </c>
      <c r="CK48" s="59">
        <f>+IFERROR(IF(ISTEXT(CK$5)=FALSE,(INDEX(BCR!$1:$1048576,MATCH('Estadísticas BCR'!CK$5,BCR!$A:$A,0),MATCH('Estadísticas BCR'!$B48,BCR!$1:$1,0))),AVERAGE(#REF!)),"")</f>
        <v>0</v>
      </c>
      <c r="CL48" s="59">
        <f>+IFERROR(IF(ISTEXT(CL$5)=FALSE,(INDEX(BCR!$1:$1048576,MATCH('Estadísticas BCR'!CL$5,BCR!$A:$A,0),MATCH('Estadísticas BCR'!$B48,BCR!$1:$1,0))),AVERAGE(#REF!)),"")</f>
        <v>0</v>
      </c>
      <c r="CM48" s="59">
        <f>+IFERROR(IF(ISTEXT(CM$5)=FALSE,(INDEX(BCR!$1:$1048576,MATCH('Estadísticas BCR'!CM$5,BCR!$A:$A,0),MATCH('Estadísticas BCR'!$B48,BCR!$1:$1,0))),AVERAGE(#REF!)),"")</f>
        <v>0</v>
      </c>
      <c r="CN48" s="59">
        <f>+IFERROR(IF(ISTEXT(CN$5)=FALSE,(INDEX(BCR!$1:$1048576,MATCH('Estadísticas BCR'!CN$5,BCR!$A:$A,0),MATCH('Estadísticas BCR'!$B48,BCR!$1:$1,0))),AVERAGE(#REF!)),"")</f>
        <v>0</v>
      </c>
      <c r="CO48" s="59">
        <f>+IFERROR(IF(ISTEXT(CO$5)=FALSE,(INDEX(BCR!$1:$1048576,MATCH('Estadísticas BCR'!CO$5,BCR!$A:$A,0),MATCH('Estadísticas BCR'!$B48,BCR!$1:$1,0))),AVERAGE(#REF!)),"")</f>
        <v>0</v>
      </c>
      <c r="CP48" s="60">
        <f>+IFERROR(IF(ISTEXT(CP$5)=FALSE,(INDEX(BCR!$1:$1048576,MATCH('Estadísticas BCR'!CP$5,BCR!$A:$A,0),MATCH('Estadísticas BCR'!$B48,BCR!$1:$1,0))),AVERAGE(CD48:CO48)),"")</f>
        <v>0</v>
      </c>
      <c r="CQ48" s="59">
        <f>+IFERROR(IF(ISTEXT(CQ$5)=FALSE,(INDEX(BCR!$1:$1048576,MATCH('Estadísticas BCR'!CQ$5,BCR!$A:$A,0),MATCH('Estadísticas BCR'!$B48,BCR!$1:$1,0))),AVERAGE(#REF!)),"")</f>
        <v>0</v>
      </c>
      <c r="CR48" s="59">
        <f>+IFERROR(IF(ISTEXT(CR$5)=FALSE,(INDEX(BCR!$1:$1048576,MATCH('Estadísticas BCR'!CR$5,BCR!$A:$A,0),MATCH('Estadísticas BCR'!$B48,BCR!$1:$1,0))),AVERAGE(#REF!)),"")</f>
        <v>0</v>
      </c>
      <c r="CS48" s="59">
        <f>+IFERROR(IF(ISTEXT(CS$5)=FALSE,(INDEX(BCR!$1:$1048576,MATCH('Estadísticas BCR'!CS$5,BCR!$A:$A,0),MATCH('Estadísticas BCR'!$B48,BCR!$1:$1,0))),AVERAGE(#REF!)),"")</f>
        <v>0</v>
      </c>
      <c r="CT48" s="59">
        <f>+IFERROR(IF(ISTEXT(CT$5)=FALSE,(INDEX(BCR!$1:$1048576,MATCH('Estadísticas BCR'!CT$5,BCR!$A:$A,0),MATCH('Estadísticas BCR'!$B48,BCR!$1:$1,0))),AVERAGE(#REF!)),"")</f>
        <v>0</v>
      </c>
      <c r="CU48" s="59">
        <f>+IFERROR(IF(ISTEXT(CU$5)=FALSE,(INDEX(BCR!$1:$1048576,MATCH('Estadísticas BCR'!CU$5,BCR!$A:$A,0),MATCH('Estadísticas BCR'!$B48,BCR!$1:$1,0))),AVERAGE(#REF!)),"")</f>
        <v>0</v>
      </c>
      <c r="CV48" s="59">
        <f>+IFERROR(IF(ISTEXT(CV$5)=FALSE,(INDEX(BCR!$1:$1048576,MATCH('Estadísticas BCR'!CV$5,BCR!$A:$A,0),MATCH('Estadísticas BCR'!$B48,BCR!$1:$1,0))),AVERAGE(#REF!)),"")</f>
        <v>0</v>
      </c>
      <c r="CW48" s="59">
        <f>+IFERROR(IF(ISTEXT(CW$5)=FALSE,(INDEX(BCR!$1:$1048576,MATCH('Estadísticas BCR'!CW$5,BCR!$A:$A,0),MATCH('Estadísticas BCR'!$B48,BCR!$1:$1,0))),AVERAGE(#REF!)),"")</f>
        <v>0</v>
      </c>
      <c r="CX48" s="59">
        <f>+IFERROR(IF(ISTEXT(CX$5)=FALSE,(INDEX(BCR!$1:$1048576,MATCH('Estadísticas BCR'!CX$5,BCR!$A:$A,0),MATCH('Estadísticas BCR'!$B48,BCR!$1:$1,0))),AVERAGE(#REF!)),"")</f>
        <v>0</v>
      </c>
      <c r="CY48" s="59">
        <f>+IFERROR(IF(ISTEXT(CY$5)=FALSE,(INDEX(BCR!$1:$1048576,MATCH('Estadísticas BCR'!CY$5,BCR!$A:$A,0),MATCH('Estadísticas BCR'!$B48,BCR!$1:$1,0))),AVERAGE(#REF!)),"")</f>
        <v>0</v>
      </c>
      <c r="CZ48" s="59">
        <f>+IFERROR(IF(ISTEXT(CZ$5)=FALSE,(INDEX(BCR!$1:$1048576,MATCH('Estadísticas BCR'!CZ$5,BCR!$A:$A,0),MATCH('Estadísticas BCR'!$B48,BCR!$1:$1,0))),AVERAGE(A48:CY48)),"")</f>
        <v>0</v>
      </c>
      <c r="DA48" s="59">
        <f>+IFERROR(IF(ISTEXT(DA$5)=FALSE,(INDEX(BCR!$1:$1048576,MATCH('Estadísticas BCR'!DA$5,BCR!$A:$A,0),MATCH('Estadísticas BCR'!$B48,BCR!$1:$1,0))),AVERAGE(B48:CZ48)),"")</f>
        <v>0</v>
      </c>
      <c r="DB48" s="59">
        <f>+IFERROR(IF(ISTEXT(DB$5)=FALSE,(INDEX(BCR!$1:$1048576,MATCH('Estadísticas BCR'!DB$5,BCR!$A:$A,0),MATCH('Estadísticas BCR'!$B48,BCR!$1:$1,0))),AVERAGE(C48:DA48)),"")</f>
        <v>0</v>
      </c>
      <c r="DC48" s="60">
        <f>+IFERROR(IF(ISTEXT(DC$5)=FALSE,(INDEX(BCR!$1:$1048576,MATCH('Estadísticas BCR'!DC$5,BCR!$A:$A,0),MATCH('Estadísticas BCR'!$B48,BCR!$1:$1,0))),AVERAGE(CQ48:DB48)),"")</f>
        <v>0</v>
      </c>
      <c r="DD48" s="59">
        <f>+IFERROR(IF(ISTEXT(DD$5)=FALSE,(INDEX(BCR!$1:$1048576,MATCH('Estadísticas BCR'!DD$5,BCR!$A:$A,0),MATCH('Estadísticas BCR'!$B48,BCR!$1:$1,0))),AVERAGE(CR48:DC48)),"")</f>
        <v>0</v>
      </c>
      <c r="DE48" s="59">
        <f>+IFERROR(IF(ISTEXT(DE$5)=FALSE,(INDEX(BCR!$1:$1048576,MATCH('Estadísticas BCR'!DE$5,BCR!$A:$A,0),MATCH('Estadísticas BCR'!$B48,BCR!$1:$1,0))),AVERAGE(CS48:DD48)),"")</f>
        <v>0</v>
      </c>
      <c r="DF48" s="59">
        <f>+IFERROR(IF(ISTEXT(DF$5)=FALSE,(INDEX(BCR!$1:$1048576,MATCH('Estadísticas BCR'!DF$5,BCR!$A:$A,0),MATCH('Estadísticas BCR'!$B48,BCR!$1:$1,0))),AVERAGE(CT48:DE48)),"")</f>
        <v>0</v>
      </c>
      <c r="DG48" s="59">
        <f>+IFERROR(IF(ISTEXT(DG$5)=FALSE,(INDEX(BCR!$1:$1048576,MATCH('Estadísticas BCR'!DG$5,BCR!$A:$A,0),MATCH('Estadísticas BCR'!$B48,BCR!$1:$1,0))),AVERAGE(CU48:DF48)),"")</f>
        <v>0</v>
      </c>
      <c r="DH48" s="59">
        <f>+IFERROR(IF(ISTEXT(DH$5)=FALSE,(INDEX(BCR!$1:$1048576,MATCH('Estadísticas BCR'!DH$5,BCR!$A:$A,0),MATCH('Estadísticas BCR'!$B48,BCR!$1:$1,0))),AVERAGE(CV48:DG48)),"")</f>
        <v>0</v>
      </c>
      <c r="DI48" s="59">
        <f>+IFERROR(IF(ISTEXT(DI$5)=FALSE,(INDEX(BCR!$1:$1048576,MATCH('Estadísticas BCR'!DI$5,BCR!$A:$A,0),MATCH('Estadísticas BCR'!$B48,BCR!$1:$1,0))),AVERAGE(CW48:DH48)),"")</f>
        <v>0</v>
      </c>
      <c r="DJ48" s="59">
        <f>+IFERROR(IF(ISTEXT(DJ$5)=FALSE,(INDEX(BCR!$1:$1048576,MATCH('Estadísticas BCR'!DJ$5,BCR!$A:$A,0),MATCH('Estadísticas BCR'!$B48,BCR!$1:$1,0))),AVERAGE(CX48:DI48)),"")</f>
        <v>0</v>
      </c>
      <c r="DK48" s="59">
        <f>+IFERROR(IF(ISTEXT(DK$5)=FALSE,(INDEX(BCR!$1:$1048576,MATCH('Estadísticas BCR'!DK$5,BCR!$A:$A,0),MATCH('Estadísticas BCR'!$B48,BCR!$1:$1,0))),AVERAGE(CY48:DJ48)),"")</f>
        <v>0</v>
      </c>
      <c r="DL48" s="59">
        <f>+IFERROR(IF(ISTEXT(DL$5)=FALSE,(INDEX(BCR!$1:$1048576,MATCH('Estadísticas BCR'!DL$5,BCR!$A:$A,0),MATCH('Estadísticas BCR'!$B48,BCR!$1:$1,0))),AVERAGE(CZ48:DK48)),"")</f>
        <v>0</v>
      </c>
      <c r="DM48" s="59">
        <f>+IFERROR(IF(ISTEXT(DM$5)=FALSE,(INDEX(BCR!$1:$1048576,MATCH('Estadísticas BCR'!DM$5,BCR!$A:$A,0),MATCH('Estadísticas BCR'!$B48,BCR!$1:$1,0))),AVERAGE(DA48:DL48)),"")</f>
        <v>0</v>
      </c>
      <c r="DN48" s="59">
        <f>+IFERROR(IF(ISTEXT(DN$5)=FALSE,(INDEX(BCR!$1:$1048576,MATCH('Estadísticas BCR'!DN$5,BCR!$A:$A,0),MATCH('Estadísticas BCR'!$B48,BCR!$1:$1,0))),AVERAGE(DB48:DM48)),"")</f>
        <v>0</v>
      </c>
      <c r="DO48" s="59">
        <f>+IFERROR(IF(ISTEXT(DO$5)=FALSE,(INDEX(BCR!$1:$1048576,MATCH('Estadísticas BCR'!DO$5,BCR!$A:$A,0),MATCH('Estadísticas BCR'!$B48,BCR!$1:$1,0))),AVERAGE(DC48:DN48)),"")</f>
        <v>0</v>
      </c>
      <c r="DP48" s="60">
        <f>+IFERROR(IF(ISTEXT(DP$5)=FALSE,(INDEX(BCR!$1:$1048576,MATCH('Estadísticas BCR'!DP$5,BCR!$A:$A,0),MATCH('Estadísticas BCR'!$B48,BCR!$1:$1,0))),AVERAGE(DD48:DO48)),"")</f>
        <v>0</v>
      </c>
      <c r="DQ48" s="59">
        <f>+IFERROR(IF(ISTEXT(DQ$5)=FALSE,(INDEX(BCR!$1:$1048576,MATCH('Estadísticas BCR'!DQ$5,BCR!$A:$A,0),MATCH('Estadísticas BCR'!$B48,BCR!$1:$1,0))),AVERAGE(DE48:DP48)),"")</f>
        <v>0</v>
      </c>
      <c r="DR48" s="59">
        <f>+IFERROR(IF(ISTEXT(DR$5)=FALSE,(INDEX(BCR!$1:$1048576,MATCH('Estadísticas BCR'!DR$5,BCR!$A:$A,0),MATCH('Estadísticas BCR'!$B48,BCR!$1:$1,0))),AVERAGE(DF48:DQ48)),"")</f>
        <v>0</v>
      </c>
      <c r="DS48" s="59">
        <f>+IFERROR(IF(ISTEXT(DS$5)=FALSE,(INDEX(BCR!$1:$1048576,MATCH('Estadísticas BCR'!DS$5,BCR!$A:$A,0),MATCH('Estadísticas BCR'!$B48,BCR!$1:$1,0))),AVERAGE(DG48:DR48)),"")</f>
        <v>0</v>
      </c>
      <c r="DT48" s="59">
        <f>+IFERROR(IF(ISTEXT(DT$5)=FALSE,(INDEX(BCR!$1:$1048576,MATCH('Estadísticas BCR'!DT$5,BCR!$A:$A,0),MATCH('Estadísticas BCR'!$B48,BCR!$1:$1,0))),AVERAGE(DH48:DS48)),"")</f>
        <v>0</v>
      </c>
      <c r="DU48" s="59">
        <f>+IFERROR(IF(ISTEXT(DU$5)=FALSE,(INDEX(BCR!$1:$1048576,MATCH('Estadísticas BCR'!DU$5,BCR!$A:$A,0),MATCH('Estadísticas BCR'!$B48,BCR!$1:$1,0))),AVERAGE(DI48:DT48)),"")</f>
        <v>0</v>
      </c>
      <c r="DV48" s="59">
        <f>+IFERROR(IF(ISTEXT(DV$5)=FALSE,(INDEX(BCR!$1:$1048576,MATCH('Estadísticas BCR'!DV$5,BCR!$A:$A,0),MATCH('Estadísticas BCR'!$B48,BCR!$1:$1,0))),AVERAGE(DJ48:DU48)),"")</f>
        <v>0</v>
      </c>
      <c r="DW48" s="59">
        <f>+IFERROR(IF(ISTEXT(DW$5)=FALSE,(INDEX(BCR!$1:$1048576,MATCH('Estadísticas BCR'!DW$5,BCR!$A:$A,0),MATCH('Estadísticas BCR'!$B48,BCR!$1:$1,0))),AVERAGE(DK48:DV48)),"")</f>
        <v>0</v>
      </c>
      <c r="DX48" s="59">
        <f>+IFERROR(IF(ISTEXT(DX$5)=FALSE,(INDEX(BCR!$1:$1048576,MATCH('Estadísticas BCR'!DX$5,BCR!$A:$A,0),MATCH('Estadísticas BCR'!$B48,BCR!$1:$1,0))),AVERAGE(DL48:DW48)),"")</f>
        <v>0</v>
      </c>
      <c r="DY48" s="59">
        <f>+IFERROR(IF(ISTEXT(DY$5)=FALSE,(INDEX(BCR!$1:$1048576,MATCH('Estadísticas BCR'!DY$5,BCR!$A:$A,0),MATCH('Estadísticas BCR'!$B48,BCR!$1:$1,0))),AVERAGE(DM48:DX48)),"")</f>
        <v>0</v>
      </c>
      <c r="DZ48" s="59">
        <f>+IFERROR(IF(ISTEXT(DZ$5)=FALSE,(INDEX(BCR!$1:$1048576,MATCH('Estadísticas BCR'!DZ$5,BCR!$A:$A,0),MATCH('Estadísticas BCR'!$B48,BCR!$1:$1,0))),AVERAGE(DN48:DY48)),"")</f>
        <v>0</v>
      </c>
      <c r="EA48" s="59">
        <f>+IFERROR(IF(ISTEXT(EA$5)=FALSE,(INDEX(BCR!$1:$1048576,MATCH('Estadísticas BCR'!EA$5,BCR!$A:$A,0),MATCH('Estadísticas BCR'!$B48,BCR!$1:$1,0))),AVERAGE(DO48:DZ48)),"")</f>
        <v>0</v>
      </c>
      <c r="EB48" s="59">
        <f>+IFERROR(IF(ISTEXT(EB$5)=FALSE,(INDEX(BCR!$1:$1048576,MATCH('Estadísticas BCR'!EB$5,BCR!$A:$A,0),MATCH('Estadísticas BCR'!$B48,BCR!$1:$1,0))),AVERAGE(DP48:EA48)),"")</f>
        <v>0</v>
      </c>
      <c r="EC48" s="60">
        <f>+IFERROR(IF(ISTEXT(EC$5)=FALSE,(INDEX(BCR!$1:$1048576,MATCH('Estadísticas BCR'!EC$5,BCR!$A:$A,0),MATCH('Estadísticas BCR'!$B48,BCR!$1:$1,0))),AVERAGE(DQ48:EB48)),"")</f>
        <v>0</v>
      </c>
      <c r="ED48" s="59">
        <f>+IFERROR(IF(ISTEXT(ED$5)=FALSE,(INDEX(BCR!$1:$1048576,MATCH('Estadísticas BCR'!ED$5,BCR!$A:$A,0),MATCH('Estadísticas BCR'!$B48,BCR!$1:$1,0))),AVERAGE(DR48:EC48)),"")</f>
        <v>76.315789473684205</v>
      </c>
      <c r="EE48" s="59">
        <f>+IFERROR(IF(ISTEXT(EE$5)=FALSE,(INDEX(BCR!$1:$1048576,MATCH('Estadísticas BCR'!EE$5,BCR!$A:$A,0),MATCH('Estadísticas BCR'!$B48,BCR!$1:$1,0))),AVERAGE(DS48:ED48)),"")</f>
        <v>67.647058823529406</v>
      </c>
      <c r="EF48" s="59">
        <f>+IFERROR(IF(ISTEXT(EF$5)=FALSE,(INDEX(BCR!$1:$1048576,MATCH('Estadísticas BCR'!EF$5,BCR!$A:$A,0),MATCH('Estadísticas BCR'!$B48,BCR!$1:$1,0))),AVERAGE(DT48:EE48)),"")</f>
        <v>66.6666666666667</v>
      </c>
      <c r="EG48" s="59">
        <f>+IFERROR(IF(ISTEXT(EG$5)=FALSE,(INDEX(BCR!$1:$1048576,MATCH('Estadísticas BCR'!EG$5,BCR!$A:$A,0),MATCH('Estadísticas BCR'!$B48,BCR!$1:$1,0))),AVERAGE(DU48:EF48)),"")</f>
        <v>70</v>
      </c>
      <c r="EH48" s="59">
        <f>+IFERROR(IF(ISTEXT(EH$5)=FALSE,(INDEX(BCR!$1:$1048576,MATCH('Estadísticas BCR'!EH$5,BCR!$A:$A,0),MATCH('Estadísticas BCR'!$B48,BCR!$1:$1,0))),AVERAGE(DV48:EG48)),"")</f>
        <v>65.625</v>
      </c>
      <c r="EI48" s="59">
        <f>+IFERROR(IF(ISTEXT(EI$5)=FALSE,(INDEX(BCR!$1:$1048576,MATCH('Estadísticas BCR'!EI$5,BCR!$A:$A,0),MATCH('Estadísticas BCR'!$B48,BCR!$1:$1,0))),AVERAGE(DW48:EH48)),"")</f>
        <v>76.923076923076906</v>
      </c>
      <c r="EJ48" s="59">
        <f>+IFERROR(IF(ISTEXT(EJ$5)=FALSE,(INDEX(BCR!$1:$1048576,MATCH('Estadísticas BCR'!EJ$5,BCR!$A:$A,0),MATCH('Estadísticas BCR'!$B48,BCR!$1:$1,0))),AVERAGE(DX48:EI48)),"")</f>
        <v>84.615384615384599</v>
      </c>
      <c r="EK48" s="59">
        <f>+IFERROR(IF(ISTEXT(EK$5)=FALSE,(INDEX(BCR!$1:$1048576,MATCH('Estadísticas BCR'!EK$5,BCR!$A:$A,0),MATCH('Estadísticas BCR'!$B48,BCR!$1:$1,0))),AVERAGE(DY48:EJ48)),"")</f>
        <v>67.647058823529406</v>
      </c>
      <c r="EL48" s="59">
        <f>+IFERROR(IF(ISTEXT(EL$5)=FALSE,(INDEX(BCR!$1:$1048576,MATCH('Estadísticas BCR'!EL$5,BCR!$A:$A,0),MATCH('Estadísticas BCR'!$B48,BCR!$1:$1,0))),AVERAGE(DZ48:EK48)),"")</f>
        <v>68.75</v>
      </c>
      <c r="EM48" s="59">
        <f>+IFERROR(IF(ISTEXT(EM$5)=FALSE,(INDEX(BCR!$1:$1048576,MATCH('Estadísticas BCR'!EM$5,BCR!$A:$A,0),MATCH('Estadísticas BCR'!$B48,BCR!$1:$1,0))),AVERAGE(EA48:EL48)),"")</f>
        <v>76.6666666666667</v>
      </c>
      <c r="EN48" s="59">
        <f>+IFERROR(IF(ISTEXT(EN$5)=FALSE,(INDEX(BCR!$1:$1048576,MATCH('Estadísticas BCR'!EN$5,BCR!$A:$A,0),MATCH('Estadísticas BCR'!$B48,BCR!$1:$1,0))),AVERAGE(EB48:EM48)),"")</f>
        <v>67.647058823529406</v>
      </c>
      <c r="EO48" s="59">
        <f>+IFERROR(IF(ISTEXT(EO$5)=FALSE,(INDEX(BCR!$1:$1048576,MATCH('Estadísticas BCR'!EO$5,BCR!$A:$A,0),MATCH('Estadísticas BCR'!$B48,BCR!$1:$1,0))),AVERAGE(EC48:EN48)),"")</f>
        <v>69.230769230769198</v>
      </c>
      <c r="EP48" s="60">
        <f>+IFERROR(IF(ISTEXT(EP$5)=FALSE,(INDEX(BCR!$1:$1048576,MATCH('Estadísticas BCR'!EP$5,BCR!$A:$A,0),MATCH('Estadísticas BCR'!$B48,BCR!$1:$1,0))),AVERAGE(ED48:EO48)),"")</f>
        <v>71.477877503903045</v>
      </c>
      <c r="EQ48" s="59">
        <f>+IFERROR(IF(ISTEXT(EQ$5)=FALSE,(INDEX(BCR!$1:$1048576,MATCH('Estadísticas BCR'!EQ$5,BCR!$A:$A,0),MATCH('Estadísticas BCR'!$B48,BCR!$1:$1,0))),AVERAGE(EE48:EP48)),"")</f>
        <v>61.538461538461497</v>
      </c>
      <c r="ER48" s="59">
        <f>+IFERROR(IF(ISTEXT(ER$5)=FALSE,(INDEX(BCR!$1:$1048576,MATCH('Estadísticas BCR'!ER$5,BCR!$A:$A,0),MATCH('Estadísticas BCR'!$B48,BCR!$1:$1,0))),AVERAGE(EF48:EQ48)),"")</f>
        <v>59.375</v>
      </c>
      <c r="ES48" s="59">
        <f>+IFERROR(IF(ISTEXT(ES$5)=FALSE,(INDEX(BCR!$1:$1048576,MATCH('Estadísticas BCR'!ES$5,BCR!$A:$A,0),MATCH('Estadísticas BCR'!$B48,BCR!$1:$1,0))),AVERAGE(EG48:ER48)),"")</f>
        <v>67.647058823529406</v>
      </c>
      <c r="ET48" s="59">
        <f>+IFERROR(IF(ISTEXT(ET$5)=FALSE,(INDEX(BCR!$1:$1048576,MATCH('Estadísticas BCR'!ET$5,BCR!$A:$A,0),MATCH('Estadísticas BCR'!$B48,BCR!$1:$1,0))),AVERAGE(EH48:ES48)),"")</f>
        <v>40.625</v>
      </c>
      <c r="EU48" s="59">
        <f>+IFERROR(IF(ISTEXT(EU$5)=FALSE,(INDEX(BCR!$1:$1048576,MATCH('Estadísticas BCR'!EU$5,BCR!$A:$A,0),MATCH('Estadísticas BCR'!$B48,BCR!$1:$1,0))),AVERAGE(EI48:ET48)),"")</f>
        <v>53.846153846153797</v>
      </c>
      <c r="EV48" s="59">
        <f>+IFERROR(IF(ISTEXT(EV$5)=FALSE,(INDEX(BCR!$1:$1048576,MATCH('Estadísticas BCR'!EV$5,BCR!$A:$A,0),MATCH('Estadísticas BCR'!$B48,BCR!$1:$1,0))),AVERAGE(EJ48:EU48)),"")</f>
        <v>46.6666666666667</v>
      </c>
      <c r="EW48" s="59">
        <f>+IFERROR(IF(ISTEXT(EW$5)=FALSE,(INDEX(BCR!$1:$1048576,MATCH('Estadísticas BCR'!EW$5,BCR!$A:$A,0),MATCH('Estadísticas BCR'!$B48,BCR!$1:$1,0))),AVERAGE(EK48:EV48)),"")</f>
        <v>36.6666666666667</v>
      </c>
      <c r="EX48" s="59">
        <f>+IFERROR(IF(ISTEXT(EX$5)=FALSE,(INDEX(BCR!$1:$1048576,MATCH('Estadísticas BCR'!EX$5,BCR!$A:$A,0),MATCH('Estadísticas BCR'!$B48,BCR!$1:$1,0))),AVERAGE(EL48:EW48)),"")</f>
        <v>36.1111111111111</v>
      </c>
      <c r="EY48" s="59">
        <f>+IFERROR(IF(ISTEXT(EY$5)=FALSE,(INDEX(BCR!$1:$1048576,MATCH('Estadísticas BCR'!EY$5,BCR!$A:$A,0),MATCH('Estadísticas BCR'!$B48,BCR!$1:$1,0))),AVERAGE(EM48:EX48)),"")</f>
        <v>35</v>
      </c>
      <c r="EZ48" s="59">
        <f>+IFERROR(IF(ISTEXT(EZ$5)=FALSE,(INDEX(BCR!$1:$1048576,MATCH('Estadísticas BCR'!EZ$5,BCR!$A:$A,0),MATCH('Estadísticas BCR'!$B48,BCR!$1:$1,0))),AVERAGE(EN48:EY48)),"")</f>
        <v>43.3333333333333</v>
      </c>
      <c r="FA48" s="59">
        <f>+IFERROR(IF(ISTEXT(FA$5)=FALSE,(INDEX(BCR!$1:$1048576,MATCH('Estadísticas BCR'!FA$5,BCR!$A:$A,0),MATCH('Estadísticas BCR'!$B48,BCR!$1:$1,0))),AVERAGE(EO48:EZ48)),"")</f>
        <v>46.875</v>
      </c>
      <c r="FB48" s="59">
        <f>+IFERROR(IF(ISTEXT(FB$5)=FALSE,(INDEX(BCR!$1:$1048576,MATCH('Estadísticas BCR'!FB$5,BCR!$A:$A,0),MATCH('Estadísticas BCR'!$B48,BCR!$1:$1,0))),AVERAGE(EP48:FA48)),"")</f>
        <v>36.842105263157897</v>
      </c>
      <c r="FC48" s="60">
        <f>+IFERROR(IF(ISTEXT(FC$5)=FALSE,(INDEX(BCR!$1:$1048576,MATCH('Estadísticas BCR'!FC$5,BCR!$A:$A,0),MATCH('Estadísticas BCR'!$B48,BCR!$1:$1,0))),AVERAGE(EQ48:FB48)),"")</f>
        <v>47.043879770756696</v>
      </c>
      <c r="FD48" s="59">
        <f>+IFERROR(IF(ISTEXT(FD$5)=FALSE,(INDEX(BCR!$1:$1048576,MATCH('Estadísticas BCR'!FD$5,BCR!$A:$A,0),MATCH('Estadísticas BCR'!$B48,BCR!$1:$1,0))),AVERAGE(ER48:FC48)),"")</f>
        <v>52.5</v>
      </c>
      <c r="FE48" s="59">
        <f>+IFERROR(IF(ISTEXT(FE$5)=FALSE,(INDEX(BCR!$1:$1048576,MATCH('Estadísticas BCR'!FE$5,BCR!$A:$A,0),MATCH('Estadísticas BCR'!$B48,BCR!$1:$1,0))),AVERAGE(ES48:FD48)),"")</f>
        <v>63.8888888888889</v>
      </c>
      <c r="FF48" s="59">
        <f>+IFERROR(IF(ISTEXT(FF$5)=FALSE,(INDEX(BCR!$1:$1048576,MATCH('Estadísticas BCR'!FF$5,BCR!$A:$A,0),MATCH('Estadísticas BCR'!$B48,BCR!$1:$1,0))),AVERAGE(ET48:FE48)),"")</f>
        <v>63.636363636363598</v>
      </c>
      <c r="FG48" s="59">
        <f>+IFERROR(IF(ISTEXT(FG$5)=FALSE,(INDEX(BCR!$1:$1048576,MATCH('Estadísticas BCR'!FG$5,BCR!$A:$A,0),MATCH('Estadísticas BCR'!$B48,BCR!$1:$1,0))),AVERAGE(EU48:FF48)),"")</f>
        <v>68.75</v>
      </c>
      <c r="FH48" s="59">
        <f>+IFERROR(IF(ISTEXT(FH$5)=FALSE,(INDEX(BCR!$1:$1048576,MATCH('Estadísticas BCR'!FH$5,BCR!$A:$A,0),MATCH('Estadísticas BCR'!$B48,BCR!$1:$1,0))),AVERAGE(EV48:FG48)),"")</f>
        <v>52.380952380952401</v>
      </c>
      <c r="FI48" s="59">
        <f>+IFERROR(IF(ISTEXT(FI$5)=FALSE,(INDEX(BCR!$1:$1048576,MATCH('Estadísticas BCR'!FI$5,BCR!$A:$A,0),MATCH('Estadísticas BCR'!$B48,BCR!$1:$1,0))),AVERAGE(EW48:FH48)),"")</f>
        <v>58.695652173912997</v>
      </c>
      <c r="FJ48" s="59">
        <f>+IFERROR(IF(ISTEXT(FJ$5)=FALSE,(INDEX(BCR!$1:$1048576,MATCH('Estadísticas BCR'!FJ$5,BCR!$A:$A,0),MATCH('Estadísticas BCR'!$B48,BCR!$1:$1,0))),AVERAGE(EX48:FI48)),"")</f>
        <v>58.695652173912997</v>
      </c>
      <c r="FK48" s="59">
        <f>+IFERROR(IF(ISTEXT(FK$5)=FALSE,(INDEX(BCR!$1:$1048576,MATCH('Estadísticas BCR'!FK$5,BCR!$A:$A,0),MATCH('Estadísticas BCR'!$B48,BCR!$1:$1,0))),AVERAGE(EY48:FJ48)),"")</f>
        <v>53.571428571428598</v>
      </c>
      <c r="FL48" s="59">
        <f>+IFERROR(IF(ISTEXT(FL$5)=FALSE,(INDEX(BCR!$1:$1048576,MATCH('Estadísticas BCR'!FL$5,BCR!$A:$A,0),MATCH('Estadísticas BCR'!$B48,BCR!$1:$1,0))),AVERAGE(EZ48:FK48)),"")</f>
        <v>62.5</v>
      </c>
      <c r="FM48" s="59">
        <f>+IFERROR(IF(ISTEXT(FM$5)=FALSE,(INDEX(BCR!$1:$1048576,MATCH('Estadísticas BCR'!FM$5,BCR!$A:$A,0),MATCH('Estadísticas BCR'!$B48,BCR!$1:$1,0))),AVERAGE(FA48:FL48)),"")</f>
        <v>47.368421052631597</v>
      </c>
      <c r="FN48" s="59">
        <f>+IFERROR(IF(ISTEXT(FN$5)=FALSE,(INDEX(BCR!$1:$1048576,MATCH('Estadísticas BCR'!FN$5,BCR!$A:$A,0),MATCH('Estadísticas BCR'!$B48,BCR!$1:$1,0))),AVERAGE(FB48:FM48)),"")</f>
        <v>64.285714285714306</v>
      </c>
      <c r="FO48" s="59">
        <f>+IFERROR(IF(ISTEXT(FO$5)=FALSE,(INDEX(BCR!$1:$1048576,MATCH('Estadísticas BCR'!FO$5,BCR!$A:$A,0),MATCH('Estadísticas BCR'!$B48,BCR!$1:$1,0))),AVERAGE(FC48:FN48)),"")</f>
        <v>60</v>
      </c>
      <c r="FP48" s="60">
        <f>+IFERROR(IF(ISTEXT(FP$5)=FALSE,(INDEX(BCR!$1:$1048576,MATCH('Estadísticas BCR'!FP$5,BCR!$A:$A,0),MATCH('Estadísticas BCR'!$B48,BCR!$1:$1,0))),AVERAGE(FD48:FO48)),"")</f>
        <v>58.85608943031712</v>
      </c>
      <c r="FQ48" s="59">
        <f>+IFERROR(IF(ISTEXT(FQ$5)=FALSE,(INDEX(BCR!$1:$1048576,MATCH('Estadísticas BCR'!FQ$5,BCR!$A:$A,0),MATCH('Estadísticas BCR'!$B48,BCR!$1:$1,0))),AVERAGE(FE48:FP48)),"")</f>
        <v>65</v>
      </c>
      <c r="FR48" s="59">
        <f>+IFERROR(IF(ISTEXT(FR$5)=FALSE,(INDEX(BCR!$1:$1048576,MATCH('Estadísticas BCR'!FR$5,BCR!$A:$A,0),MATCH('Estadísticas BCR'!$B48,BCR!$1:$1,0))),AVERAGE(FF48:FQ48)),"")</f>
        <v>65.789473684210506</v>
      </c>
      <c r="FS48" s="59">
        <f>+IFERROR(IF(ISTEXT(FS$5)=FALSE,(INDEX(BCR!$1:$1048576,MATCH('Estadísticas BCR'!FS$5,BCR!$A:$A,0),MATCH('Estadísticas BCR'!$B48,BCR!$1:$1,0))),AVERAGE(FG48:FR48)),"")</f>
        <v>50</v>
      </c>
      <c r="FT48" s="59">
        <f>+IFERROR(IF(ISTEXT(FT$5)=FALSE,(INDEX(BCR!$1:$1048576,MATCH('Estadísticas BCR'!FT$5,BCR!$A:$A,0),MATCH('Estadísticas BCR'!$B48,BCR!$1:$1,0))),AVERAGE(FH48:FS48)),"")</f>
        <v>42.5</v>
      </c>
      <c r="FU48" s="59">
        <f>+IFERROR(IF(ISTEXT(FU$5)=FALSE,(INDEX(BCR!$1:$1048576,MATCH('Estadísticas BCR'!FU$5,BCR!$A:$A,0),MATCH('Estadísticas BCR'!$B48,BCR!$1:$1,0))),AVERAGE(FI48:FT48)),"")</f>
        <v>56.6666666666667</v>
      </c>
      <c r="FV48" s="59">
        <f>+IFERROR(IF(ISTEXT(FV$5)=FALSE,(INDEX(BCR!$1:$1048576,MATCH('Estadísticas BCR'!FV$5,BCR!$A:$A,0),MATCH('Estadísticas BCR'!$B48,BCR!$1:$1,0))),AVERAGE(FJ48:FU48)),"")</f>
        <v>35</v>
      </c>
      <c r="FW48" s="59">
        <f>+IFERROR(IF(ISTEXT(FW$5)=FALSE,(INDEX(BCR!$1:$1048576,MATCH('Estadísticas BCR'!FW$5,BCR!$A:$A,0),MATCH('Estadísticas BCR'!$B48,BCR!$1:$1,0))),AVERAGE(FK48:FV48)),"")</f>
        <v>30.952380952380899</v>
      </c>
      <c r="FX48" s="59">
        <f>+IFERROR(IF(ISTEXT(FX$5)=FALSE,(INDEX(BCR!$1:$1048576,MATCH('Estadísticas BCR'!FX$5,BCR!$A:$A,0),MATCH('Estadísticas BCR'!$B48,BCR!$1:$1,0))),AVERAGE(FL48:FW48)),"")</f>
        <v>40</v>
      </c>
      <c r="FY48" s="59">
        <f>+IFERROR(IF(ISTEXT(FY$5)=FALSE,(INDEX(BCR!$1:$1048576,MATCH('Estadísticas BCR'!FY$5,BCR!$A:$A,0),MATCH('Estadísticas BCR'!$B48,BCR!$1:$1,0))),AVERAGE(FM48:FX48)),"")</f>
        <v>52.941176470588204</v>
      </c>
      <c r="FZ48" s="59">
        <f>+IFERROR(IF(ISTEXT(FZ$5)=FALSE,(INDEX(BCR!$1:$1048576,MATCH('Estadísticas BCR'!FZ$5,BCR!$A:$A,0),MATCH('Estadísticas BCR'!$B48,BCR!$1:$1,0))),AVERAGE(FN48:FY48)),"")</f>
        <v>47.2222222222222</v>
      </c>
      <c r="GA48" s="59">
        <f>+IFERROR(IF(ISTEXT(GA$5)=FALSE,(INDEX(BCR!$1:$1048576,MATCH('Estadísticas BCR'!GA$5,BCR!$A:$A,0),MATCH('Estadísticas BCR'!$B48,BCR!$1:$1,0))),AVERAGE(FO48:FZ48)),"")</f>
        <v>55</v>
      </c>
      <c r="GB48" s="59">
        <f>+IFERROR(IF(ISTEXT(GB$5)=FALSE,(INDEX(BCR!$1:$1048576,MATCH('Estadísticas BCR'!GB$5,BCR!$A:$A,0),MATCH('Estadísticas BCR'!$B48,BCR!$1:$1,0))),AVERAGE(FP48:GA48)),"")</f>
        <v>52.941176470588204</v>
      </c>
      <c r="GC48" s="60">
        <f>+IFERROR(IF(ISTEXT(GC$5)=FALSE,(INDEX(BCR!$1:$1048576,MATCH('Estadísticas BCR'!GC$5,BCR!$A:$A,0),MATCH('Estadísticas BCR'!$B48,BCR!$1:$1,0))),AVERAGE(FQ48:GB48)),"")</f>
        <v>49.501091372221389</v>
      </c>
      <c r="GD48" s="59">
        <f>+IFERROR(IF(ISTEXT(GD$5)=FALSE,(INDEX(BCR!$1:$1048576,MATCH('Estadísticas BCR'!GD$5,BCR!$A:$A,0),MATCH('Estadísticas BCR'!$B48,BCR!$1:$1,0))),AVERAGE(FR48:GC48)),"")</f>
        <v>54.761904761904802</v>
      </c>
      <c r="GE48" s="59">
        <f>+IFERROR(IF(ISTEXT(GE$5)=FALSE,(INDEX(BCR!$1:$1048576,MATCH('Estadísticas BCR'!GE$5,BCR!$A:$A,0),MATCH('Estadísticas BCR'!$B48,BCR!$1:$1,0))),AVERAGE(FS48:GD48)),"")</f>
        <v>52.941176470588204</v>
      </c>
      <c r="GF48" s="59">
        <f>+IFERROR(IF(ISTEXT(GF$5)=FALSE,(INDEX(BCR!$1:$1048576,MATCH('Estadísticas BCR'!GF$5,BCR!$A:$A,0),MATCH('Estadísticas BCR'!$B48,BCR!$1:$1,0))),AVERAGE(FT48:GE48)),"")</f>
        <v>42.5</v>
      </c>
      <c r="GG48" s="59">
        <f>+IFERROR(IF(ISTEXT(GG$5)=FALSE,(INDEX(BCR!$1:$1048576,MATCH('Estadísticas BCR'!GG$5,BCR!$A:$A,0),MATCH('Estadísticas BCR'!$B48,BCR!$1:$1,0))),AVERAGE(FU48:GF48)),"")</f>
        <v>50</v>
      </c>
      <c r="GH48" s="59">
        <f>+IFERROR(IF(ISTEXT(GH$5)=FALSE,(INDEX(BCR!$1:$1048576,MATCH('Estadísticas BCR'!GH$5,BCR!$A:$A,0),MATCH('Estadísticas BCR'!$B48,BCR!$1:$1,0))),AVERAGE(FV48:GG48)),"")</f>
        <v>44.7368421052632</v>
      </c>
      <c r="GI48" s="59">
        <f>+IFERROR(IF(ISTEXT(GI$5)=FALSE,(INDEX(BCR!$1:$1048576,MATCH('Estadísticas BCR'!GI$5,BCR!$A:$A,0),MATCH('Estadísticas BCR'!$B48,BCR!$1:$1,0))),AVERAGE(FW48:GH48)),"")</f>
        <v>55.882352941176499</v>
      </c>
      <c r="GJ48" s="59">
        <f>+IFERROR(IF(ISTEXT(GJ$5)=FALSE,(INDEX(BCR!$1:$1048576,MATCH('Estadísticas BCR'!GJ$5,BCR!$A:$A,0),MATCH('Estadísticas BCR'!$B48,BCR!$1:$1,0))),AVERAGE(FX48:GI48)),"")</f>
        <v>52.631578947368403</v>
      </c>
      <c r="GK48" s="59">
        <f>+IFERROR(IF(ISTEXT(GK$5)=FALSE,(INDEX(BCR!$1:$1048576,MATCH('Estadísticas BCR'!GK$5,BCR!$A:$A,0),MATCH('Estadísticas BCR'!$B48,BCR!$1:$1,0))),AVERAGE(FY48:GJ48)),"")</f>
        <v>57.894736842105303</v>
      </c>
      <c r="GL48" s="59">
        <f>+IFERROR(IF(ISTEXT(GL$5)=FALSE,(INDEX(BCR!$1:$1048576,MATCH('Estadísticas BCR'!GL$5,BCR!$A:$A,0),MATCH('Estadísticas BCR'!$B48,BCR!$1:$1,0))),AVERAGE(FZ48:GK48)),"")</f>
        <v>47.368421052631597</v>
      </c>
      <c r="GM48" s="59">
        <f>+IFERROR(IF(ISTEXT(GM$5)=FALSE,(INDEX(BCR!$1:$1048576,MATCH('Estadísticas BCR'!GM$5,BCR!$A:$A,0),MATCH('Estadísticas BCR'!$B48,BCR!$1:$1,0))),AVERAGE(GA48:GL48)),"")</f>
        <v>62.5</v>
      </c>
      <c r="GN48" s="59">
        <f>+IFERROR(IF(ISTEXT(GN$5)=FALSE,(INDEX(BCR!$1:$1048576,MATCH('Estadísticas BCR'!GN$5,BCR!$A:$A,0),MATCH('Estadísticas BCR'!$B48,BCR!$1:$1,0))),AVERAGE(GB48:GM48)),"")</f>
        <v>57.894736842105303</v>
      </c>
      <c r="GO48" s="59">
        <f>+IFERROR(IF(ISTEXT(GO$5)=FALSE,(INDEX(BCR!$1:$1048576,MATCH('Estadísticas BCR'!GO$5,BCR!$A:$A,0),MATCH('Estadísticas BCR'!$B48,BCR!$1:$1,0))),AVERAGE(GC48:GN48)),"")</f>
        <v>55.2631578947368</v>
      </c>
      <c r="GP48" s="60">
        <f>+IFERROR(IF(ISTEXT(GP$5)=FALSE,(INDEX(BCR!$1:$1048576,MATCH('Estadísticas BCR'!GP$5,BCR!$A:$A,0),MATCH('Estadísticas BCR'!$B48,BCR!$1:$1,0))),AVERAGE(GD48:GO48)),"")</f>
        <v>52.864575654823341</v>
      </c>
      <c r="GQ48" s="59">
        <f>+IFERROR(IF(ISTEXT(GQ$5)=FALSE,(INDEX(BCR!$1:$1048576,MATCH('Estadísticas BCR'!GQ$5,BCR!$A:$A,0),MATCH('Estadísticas BCR'!$B48,BCR!$1:$1,0))),AVERAGE(GE48:GP48)),"")</f>
        <v>42.857142857142897</v>
      </c>
      <c r="GR48" s="59">
        <f>+IFERROR(IF(ISTEXT(GR$5)=FALSE,(INDEX(BCR!$1:$1048576,MATCH('Estadísticas BCR'!GR$5,BCR!$A:$A,0),MATCH('Estadísticas BCR'!$B48,BCR!$1:$1,0))),AVERAGE(GF48:GQ48)),"")</f>
        <v>42.857142857142897</v>
      </c>
      <c r="GS48" s="59">
        <f>+IFERROR(IF(ISTEXT(GS$5)=FALSE,(INDEX(BCR!$1:$1048576,MATCH('Estadísticas BCR'!GS$5,BCR!$A:$A,0),MATCH('Estadísticas BCR'!$B48,BCR!$1:$1,0))),AVERAGE(GG48:GR48)),"")</f>
        <v>48</v>
      </c>
      <c r="GT48" s="59">
        <f>+IFERROR(IF(ISTEXT(GT$5)=FALSE,(INDEX(BCR!$1:$1048576,MATCH('Estadísticas BCR'!GT$5,BCR!$A:$A,0),MATCH('Estadísticas BCR'!$B48,BCR!$1:$1,0))),AVERAGE(GH48:GS48)),"")</f>
        <v>47.5</v>
      </c>
      <c r="GU48" s="59">
        <f>+IFERROR(IF(ISTEXT(GU$5)=FALSE,(INDEX(BCR!$1:$1048576,MATCH('Estadísticas BCR'!GU$5,BCR!$A:$A,0),MATCH('Estadísticas BCR'!$B48,BCR!$1:$1,0))),AVERAGE(GI48:GT48)),"")</f>
        <v>50</v>
      </c>
      <c r="GV48" s="59">
        <f>+IFERROR(IF(ISTEXT(GV$5)=FALSE,(INDEX(BCR!$1:$1048576,MATCH('Estadísticas BCR'!GV$5,BCR!$A:$A,0),MATCH('Estadísticas BCR'!$B48,BCR!$1:$1,0))),AVERAGE(GJ48:GU48)),"")</f>
        <v>52.173913043478301</v>
      </c>
      <c r="GW48" s="59">
        <f>+IFERROR(IF(ISTEXT(GW$5)=FALSE,(INDEX(BCR!$1:$1048576,MATCH('Estadísticas BCR'!GW$5,BCR!$A:$A,0),MATCH('Estadísticas BCR'!$B48,BCR!$1:$1,0))),AVERAGE(GK48:GV48)),"")</f>
        <v>50</v>
      </c>
      <c r="GX48" s="59">
        <f>+IFERROR(IF(ISTEXT(GX$5)=FALSE,(INDEX(BCR!$1:$1048576,MATCH('Estadísticas BCR'!GX$5,BCR!$A:$A,0),MATCH('Estadísticas BCR'!$B48,BCR!$1:$1,0))),AVERAGE(GL48:GW48)),"")</f>
        <v>50</v>
      </c>
      <c r="GY48" s="59">
        <f>+IFERROR(IF(ISTEXT(GY$5)=FALSE,(INDEX(BCR!$1:$1048576,MATCH('Estadísticas BCR'!GY$5,BCR!$A:$A,0),MATCH('Estadísticas BCR'!$B48,BCR!$1:$1,0))),AVERAGE(GM48:GX48)),"")</f>
        <v>44.4444444444444</v>
      </c>
      <c r="GZ48" s="59">
        <f>+IFERROR(IF(ISTEXT(GZ$5)=FALSE,(INDEX(BCR!$1:$1048576,MATCH('Estadísticas BCR'!GZ$5,BCR!$A:$A,0),MATCH('Estadísticas BCR'!$B48,BCR!$1:$1,0))),AVERAGE(GN48:GY48)),"")</f>
        <v>47.727272727272698</v>
      </c>
      <c r="HA48" s="59">
        <f>+IFERROR(IF(ISTEXT(HA$5)=FALSE,(INDEX(BCR!$1:$1048576,MATCH('Estadísticas BCR'!HA$5,BCR!$A:$A,0),MATCH('Estadísticas BCR'!$B48,BCR!$1:$1,0))),AVERAGE(GO48:GZ48)),"")</f>
        <v>48</v>
      </c>
      <c r="HB48" s="59">
        <f>+IFERROR(IF(ISTEXT(HB$5)=FALSE,(INDEX(BCR!$1:$1048576,MATCH('Estadísticas BCR'!HB$5,BCR!$A:$A,0),MATCH('Estadísticas BCR'!$B48,BCR!$1:$1,0))),AVERAGE(GP48:HA48)),"")</f>
        <v>47.5</v>
      </c>
      <c r="HC48" s="60">
        <f>+IFERROR(IF(ISTEXT(HC$5)=FALSE,(INDEX(BCR!$1:$1048576,MATCH('Estadísticas BCR'!HC$5,BCR!$A:$A,0),MATCH('Estadísticas BCR'!$B48,BCR!$1:$1,0))),AVERAGE(GQ48:HB48)),"")</f>
        <v>47.588326327456762</v>
      </c>
      <c r="HD48" s="59">
        <f>+IFERROR(IF(ISTEXT(HD$5)=FALSE,(INDEX(BCR!$1:$1048576,MATCH('Estadísticas BCR'!HD$5,BCR!$A:$A,0),MATCH('Estadísticas BCR'!$B48,BCR!$1:$1,0))),AVERAGE(GR48:HC48)),"")</f>
        <v>36.956521739130402</v>
      </c>
      <c r="HE48" s="59">
        <f>+IFERROR(IF(ISTEXT(HE$5)=FALSE,(INDEX(BCR!$1:$1048576,MATCH('Estadísticas BCR'!HE$5,BCR!$A:$A,0),MATCH('Estadísticas BCR'!$B48,BCR!$1:$1,0))),AVERAGE(GS48:HD48)),"")</f>
        <v>53.846153846153797</v>
      </c>
      <c r="HF48" s="59">
        <f>+IFERROR(IF(ISTEXT(HF$5)=FALSE,(INDEX(BCR!$1:$1048576,MATCH('Estadísticas BCR'!HF$5,BCR!$A:$A,0),MATCH('Estadísticas BCR'!$B48,BCR!$1:$1,0))),AVERAGE(GT48:HE48)),"")</f>
        <v>52.0833333333333</v>
      </c>
      <c r="HG48" s="59">
        <f>+IFERROR(IF(ISTEXT(HG$5)=FALSE,(INDEX(BCR!$1:$1048576,MATCH('Estadísticas BCR'!HG$5,BCR!$A:$A,0),MATCH('Estadísticas BCR'!$B48,BCR!$1:$1,0))),AVERAGE(GU48:HF48)),"")</f>
        <v>43.75</v>
      </c>
      <c r="HH48" s="59">
        <f>+IFERROR(IF(ISTEXT(HH$5)=FALSE,(INDEX(BCR!$1:$1048576,MATCH('Estadísticas BCR'!HH$5,BCR!$A:$A,0),MATCH('Estadísticas BCR'!$B48,BCR!$1:$1,0))),AVERAGE(GV48:HG48)),"")</f>
        <v>47.619047619047599</v>
      </c>
      <c r="HI48" s="59">
        <f>+IFERROR(IF(ISTEXT(HI$5)=FALSE,(INDEX(BCR!$1:$1048576,MATCH('Estadísticas BCR'!HI$5,BCR!$A:$A,0),MATCH('Estadísticas BCR'!$B48,BCR!$1:$1,0))),AVERAGE(GW48:HH48)),"")</f>
        <v>65.789473684210506</v>
      </c>
      <c r="HJ48" s="59">
        <f>+IFERROR(IF(ISTEXT(HJ$5)=FALSE,(INDEX(BCR!$1:$1048576,MATCH('Estadísticas BCR'!HJ$5,BCR!$A:$A,0),MATCH('Estadísticas BCR'!$B48,BCR!$1:$1,0))),AVERAGE(GX48:HI48)),"")</f>
        <v>63.043478260869598</v>
      </c>
      <c r="HK48" s="59">
        <f>+IFERROR(IF(ISTEXT(HK$5)=FALSE,(INDEX(BCR!$1:$1048576,MATCH('Estadísticas BCR'!HK$5,BCR!$A:$A,0),MATCH('Estadísticas BCR'!$B48,BCR!$1:$1,0))),AVERAGE(GY48:HJ48)),"")</f>
        <v>65.909090909090907</v>
      </c>
      <c r="HL48" s="59">
        <f>+IFERROR(IF(ISTEXT(HL$5)=FALSE,(INDEX(BCR!$1:$1048576,MATCH('Estadísticas BCR'!HL$5,BCR!$A:$A,0),MATCH('Estadísticas BCR'!$B48,BCR!$1:$1,0))),AVERAGE(GZ48:HK48)),"")</f>
        <v>68.75</v>
      </c>
      <c r="HM48" s="59">
        <f>+IFERROR(IF(ISTEXT(HM$5)=FALSE,(INDEX(BCR!$1:$1048576,MATCH('Estadísticas BCR'!HM$5,BCR!$A:$A,0),MATCH('Estadísticas BCR'!$B48,BCR!$1:$1,0))),AVERAGE(HA48:HL48)),"")</f>
        <v>72.5</v>
      </c>
      <c r="HN48" s="59">
        <f>+IFERROR(IF(ISTEXT(HN$5)=FALSE,(INDEX(BCR!$1:$1048576,MATCH('Estadísticas BCR'!HN$5,BCR!$A:$A,0),MATCH('Estadísticas BCR'!$B48,BCR!$1:$1,0))),AVERAGE(HB48:HM48)),"")</f>
        <v>67.5</v>
      </c>
      <c r="HO48" s="59">
        <f>+IFERROR(IF(ISTEXT(HO$5)=FALSE,(INDEX(BCR!$1:$1048576,MATCH('Estadísticas BCR'!HO$5,BCR!$A:$A,0),MATCH('Estadísticas BCR'!$B48,BCR!$1:$1,0))),AVERAGE(HC48:HN48)),"")</f>
        <v>66.6666666666667</v>
      </c>
      <c r="HP48" s="60">
        <f>+IFERROR(IF(ISTEXT(HP$5)=FALSE,(INDEX(BCR!$1:$1048576,MATCH('Estadísticas BCR'!HP$5,BCR!$A:$A,0),MATCH('Estadísticas BCR'!$B48,BCR!$1:$1,0))),AVERAGE(HD48:HO48)),"")</f>
        <v>58.701147171541912</v>
      </c>
      <c r="HQ48" s="59">
        <f>+IFERROR(IF(ISTEXT(HQ$5)=FALSE,(INDEX(BCR!$1:$1048576,MATCH('Estadísticas BCR'!HQ$5,BCR!$A:$A,0),MATCH('Estadísticas BCR'!$B48,BCR!$1:$1,0))),AVERAGE(HE48:HP48)),"")</f>
        <v>65.909090909090907</v>
      </c>
      <c r="HR48" s="59">
        <f>+IFERROR(IF(ISTEXT(HR$5)=FALSE,(INDEX(BCR!$1:$1048576,MATCH('Estadísticas BCR'!HR$5,BCR!$A:$A,0),MATCH('Estadísticas BCR'!$B48,BCR!$1:$1,0))),AVERAGE(HF48:HQ48)),"")</f>
        <v>65</v>
      </c>
      <c r="HS48" s="59">
        <f>+IFERROR(IF(ISTEXT(HS$5)=FALSE,(INDEX(BCR!$1:$1048576,MATCH('Estadísticas BCR'!HS$5,BCR!$A:$A,0),MATCH('Estadísticas BCR'!$B48,BCR!$1:$1,0))),AVERAGE(HG48:HR48)),"")</f>
        <v>59.090909090909101</v>
      </c>
      <c r="HT48" s="59">
        <f>+IFERROR(IF(ISTEXT(HT$5)=FALSE,(INDEX(BCR!$1:$1048576,MATCH('Estadísticas BCR'!HT$5,BCR!$A:$A,0),MATCH('Estadísticas BCR'!$B48,BCR!$1:$1,0))),AVERAGE(HH48:HS48)),"")</f>
        <v>65.625</v>
      </c>
      <c r="HU48" s="59">
        <f>+IFERROR(IF(ISTEXT(HU$5)=FALSE,(INDEX(BCR!$1:$1048576,MATCH('Estadísticas BCR'!HU$5,BCR!$A:$A,0),MATCH('Estadísticas BCR'!$B48,BCR!$1:$1,0))),AVERAGE(HI48:HT48)),"")</f>
        <v>56.25</v>
      </c>
      <c r="HV48" s="59">
        <f>+IFERROR(IF(ISTEXT(HV$5)=FALSE,(INDEX(BCR!$1:$1048576,MATCH('Estadísticas BCR'!HV$5,BCR!$A:$A,0),MATCH('Estadísticas BCR'!$B48,BCR!$1:$1,0))),AVERAGE(HJ48:HU48)),"")</f>
        <v>52.5</v>
      </c>
      <c r="HW48" s="59">
        <f>+IFERROR(IF(ISTEXT(HW$5)=FALSE,(INDEX(BCR!$1:$1048576,MATCH('Estadísticas BCR'!HW$5,BCR!$A:$A,0),MATCH('Estadísticas BCR'!$B48,BCR!$1:$1,0))),AVERAGE(HK48:HV48)),"")</f>
        <v>57.894736842105303</v>
      </c>
      <c r="HX48" s="59">
        <f>+IFERROR(IF(ISTEXT(HX$5)=FALSE,(INDEX(BCR!$1:$1048576,MATCH('Estadísticas BCR'!HX$5,BCR!$A:$A,0),MATCH('Estadísticas BCR'!$B48,BCR!$1:$1,0))),AVERAGE(HL48:HW48)),"")</f>
        <v>67.5</v>
      </c>
      <c r="HY48" s="59">
        <f>+IFERROR(IF(ISTEXT(HY$5)=FALSE,(INDEX(BCR!$1:$1048576,MATCH('Estadísticas BCR'!HY$5,BCR!$A:$A,0),MATCH('Estadísticas BCR'!$B48,BCR!$1:$1,0))),AVERAGE(HM48:HX48)),"")</f>
        <v>65.625</v>
      </c>
      <c r="HZ48" s="59">
        <f>+IFERROR(IF(ISTEXT(HZ$5)=FALSE,(INDEX(BCR!$1:$1048576,MATCH('Estadísticas BCR'!HZ$5,BCR!$A:$A,0),MATCH('Estadísticas BCR'!$B48,BCR!$1:$1,0))),AVERAGE(HN48:HY48)),"")</f>
        <v>72.5</v>
      </c>
      <c r="IA48" s="59">
        <f>+IFERROR(IF(ISTEXT(IA$5)=FALSE,(INDEX(BCR!$1:$1048576,MATCH('Estadísticas BCR'!IA$5,BCR!$A:$A,0),MATCH('Estadísticas BCR'!$B48,BCR!$1:$1,0))),AVERAGE(HO48:HZ48)),"")</f>
        <v>63.3333333333333</v>
      </c>
      <c r="IB48" s="59">
        <f>+IFERROR(IF(ISTEXT(IB$5)=FALSE,(INDEX(BCR!$1:$1048576,MATCH('Estadísticas BCR'!IB$5,BCR!$A:$A,0),MATCH('Estadísticas BCR'!$B48,BCR!$1:$1,0))),AVERAGE(HP48:IA48)),"")</f>
        <v>57.894736842105303</v>
      </c>
      <c r="IC48" s="60">
        <f>+IFERROR(IF(ISTEXT(IC$5)=FALSE,(INDEX(BCR!$1:$1048576,MATCH('Estadísticas BCR'!IC$5,BCR!$A:$A,0),MATCH('Estadísticas BCR'!$B48,BCR!$1:$1,0))),AVERAGE(HQ48:IB48)),"")</f>
        <v>62.426900584795327</v>
      </c>
      <c r="ID48" s="59">
        <f>+IFERROR(IF(ISTEXT(ID$5)=FALSE,(INDEX(BCR!$1:$1048576,MATCH('Estadísticas BCR'!ID$5,BCR!$A:$A,0),MATCH('Estadísticas BCR'!$B48,BCR!$1:$1,0))),AVERAGE(HR48:IC48)),"")</f>
        <v>57.894736842105303</v>
      </c>
      <c r="IE48" s="59">
        <f>+IFERROR(IF(ISTEXT(IE$5)=FALSE,(INDEX(BCR!$1:$1048576,MATCH('Estadísticas BCR'!IE$5,BCR!$A:$A,0),MATCH('Estadísticas BCR'!$B48,BCR!$1:$1,0))),AVERAGE(HS48:ID48)),"")</f>
        <v>60</v>
      </c>
      <c r="IF48" s="59">
        <f>+IFERROR(IF(ISTEXT(IF$5)=FALSE,(INDEX(BCR!$1:$1048576,MATCH('Estadísticas BCR'!IF$5,BCR!$A:$A,0),MATCH('Estadísticas BCR'!$B48,BCR!$1:$1,0))),AVERAGE(HT48:IE48)),"")</f>
        <v>53.3333333333333</v>
      </c>
      <c r="IG48" s="59">
        <f>+IFERROR(IF(ISTEXT(IG$5)=FALSE,(INDEX(BCR!$1:$1048576,MATCH('Estadísticas BCR'!IG$5,BCR!$A:$A,0),MATCH('Estadísticas BCR'!$B48,BCR!$1:$1,0))),AVERAGE(HU48:IF48)),"")</f>
        <v>63.3333333333333</v>
      </c>
      <c r="IH48" s="59">
        <f>+IFERROR(IF(ISTEXT(IH$5)=FALSE,(INDEX(BCR!$1:$1048576,MATCH('Estadísticas BCR'!IH$5,BCR!$A:$A,0),MATCH('Estadísticas BCR'!$B48,BCR!$1:$1,0))),AVERAGE(HV48:IG48)),"")</f>
        <v>69.047619047619094</v>
      </c>
      <c r="II48" s="59">
        <f>+IFERROR(IF(ISTEXT(II$5)=FALSE,(INDEX(BCR!$1:$1048576,MATCH('Estadísticas BCR'!II$5,BCR!$A:$A,0),MATCH('Estadísticas BCR'!$B48,BCR!$1:$1,0))),AVERAGE(HW48:IH48)),"")</f>
        <v>61.764705882352899</v>
      </c>
      <c r="IJ48" s="59">
        <f>+IFERROR(IF(ISTEXT(IJ$5)=FALSE,(INDEX(BCR!$1:$1048576,MATCH('Estadísticas BCR'!IJ$5,BCR!$A:$A,0),MATCH('Estadísticas BCR'!$B48,BCR!$1:$1,0))),AVERAGE(HX48:II48)),"")</f>
        <v>56.25</v>
      </c>
      <c r="IK48" s="59">
        <f>+IFERROR(IF(ISTEXT(IK$5)=FALSE,(INDEX(BCR!$1:$1048576,MATCH('Estadísticas BCR'!IK$5,BCR!$A:$A,0),MATCH('Estadísticas BCR'!$B48,BCR!$1:$1,0))),AVERAGE(HY48:IJ48)),"")</f>
        <v>65.789473684210506</v>
      </c>
      <c r="IL48" s="59">
        <f>+IFERROR(IF(ISTEXT(IL$5)=FALSE,(INDEX(BCR!$1:$1048576,MATCH('Estadísticas BCR'!IL$5,BCR!$A:$A,0),MATCH('Estadísticas BCR'!$B48,BCR!$1:$1,0))),AVERAGE(HZ48:IK48)),"")</f>
        <v>53.125</v>
      </c>
      <c r="IM48" s="59">
        <f>+IFERROR(IF(ISTEXT(IM$5)=FALSE,(INDEX(BCR!$1:$1048576,MATCH('Estadísticas BCR'!IM$5,BCR!$A:$A,0),MATCH('Estadísticas BCR'!$B48,BCR!$1:$1,0))),AVERAGE(IA48:IL48)),"")</f>
        <v>63.8888888888889</v>
      </c>
      <c r="IN48" s="59">
        <f>+IFERROR(IF(ISTEXT(IN$5)=FALSE,(INDEX(BCR!$1:$1048576,MATCH('Estadísticas BCR'!IN$5,BCR!$A:$A,0),MATCH('Estadísticas BCR'!$B48,BCR!$1:$1,0))),AVERAGE(IB48:IM48)),"")</f>
        <v>59.375</v>
      </c>
      <c r="IO48" s="59">
        <f>+IFERROR(IF(ISTEXT(IO$5)=FALSE,(INDEX(BCR!$1:$1048576,MATCH('Estadísticas BCR'!IO$5,BCR!$A:$A,0),MATCH('Estadísticas BCR'!$B48,BCR!$1:$1,0))),AVERAGE(IC48:IN48)),"")</f>
        <v>60</v>
      </c>
      <c r="IP48" s="60">
        <f>+IFERROR(IF(ISTEXT(IP$5)=FALSE,(INDEX(BCR!$1:$1048576,MATCH('Estadísticas BCR'!IP$5,BCR!$A:$A,0),MATCH('Estadísticas BCR'!$B48,BCR!$1:$1,0))),AVERAGE(ID48:IO48)),"")</f>
        <v>60.316840917653614</v>
      </c>
      <c r="IQ48" s="59">
        <f>+IFERROR(IF(ISTEXT(IQ$5)=FALSE,(INDEX(BCR!$1:$1048576,MATCH('Estadísticas BCR'!IQ$5,BCR!$A:$A,0),MATCH('Estadísticas BCR'!$B48,BCR!$1:$1,0))),AVERAGE(IE48:IP48)),"")</f>
        <v>57.894736842105303</v>
      </c>
      <c r="IR48" s="59">
        <f>+IFERROR(IF(ISTEXT(IR$5)=FALSE,(INDEX(BCR!$1:$1048576,MATCH('Estadísticas BCR'!IR$5,BCR!$A:$A,0),MATCH('Estadísticas BCR'!$B48,BCR!$1:$1,0))),AVERAGE(IF48:IQ48)),"")</f>
        <v>64.285714285714306</v>
      </c>
      <c r="IS48" s="59">
        <f>+IFERROR(IF(ISTEXT(IS$5)=FALSE,(INDEX(BCR!$1:$1048576,MATCH('Estadísticas BCR'!IS$5,BCR!$A:$A,0),MATCH('Estadísticas BCR'!$B48,BCR!$1:$1,0))),AVERAGE(IG48:IR48)),"")</f>
        <v>65</v>
      </c>
      <c r="IT48" s="59">
        <f>+IFERROR(IF(ISTEXT(IT$5)=FALSE,(INDEX(BCR!$1:$1048576,MATCH('Estadísticas BCR'!IT$5,BCR!$A:$A,0),MATCH('Estadísticas BCR'!$B48,BCR!$1:$1,0))),AVERAGE(IH48:IS48)),"")</f>
        <v>63.157894736842103</v>
      </c>
      <c r="IU48" s="59">
        <f>+IFERROR(IF(ISTEXT(IU$5)=FALSE,(INDEX(BCR!$1:$1048576,MATCH('Estadísticas BCR'!IU$5,BCR!$A:$A,0),MATCH('Estadísticas BCR'!$B48,BCR!$1:$1,0))),AVERAGE(II48:IT48)),"")</f>
        <v>67.647058823529406</v>
      </c>
      <c r="IV48" s="59">
        <f>+IFERROR(IF(ISTEXT(IV$5)=FALSE,(INDEX(BCR!$1:$1048576,MATCH('Estadísticas BCR'!IV$5,BCR!$A:$A,0),MATCH('Estadísticas BCR'!$B48,BCR!$1:$1,0))),AVERAGE(IJ48:IU48)),"")</f>
        <v>71.052631578947398</v>
      </c>
      <c r="IW48" s="59">
        <f>+IFERROR(IF(ISTEXT(IW$5)=FALSE,(INDEX(BCR!$1:$1048576,MATCH('Estadísticas BCR'!IW$5,BCR!$A:$A,0),MATCH('Estadísticas BCR'!$B48,BCR!$1:$1,0))),AVERAGE(IK48:IV48)),"")</f>
        <v>66.6666666666667</v>
      </c>
      <c r="IX48" s="59">
        <f>+IFERROR(IF(ISTEXT(IX$5)=FALSE,(INDEX(BCR!$1:$1048576,MATCH('Estadísticas BCR'!IX$5,BCR!$A:$A,0),MATCH('Estadísticas BCR'!$B48,BCR!$1:$1,0))),AVERAGE(IL48:IW48)),"")</f>
        <v>55.882352941176499</v>
      </c>
      <c r="IY48" s="59">
        <f>+IFERROR(IF(ISTEXT(IY$5)=FALSE,(INDEX(BCR!$1:$1048576,MATCH('Estadísticas BCR'!IY$5,BCR!$A:$A,0),MATCH('Estadísticas BCR'!$B48,BCR!$1:$1,0))),AVERAGE(IM48:IX48)),"")</f>
        <v>67.647058823529406</v>
      </c>
      <c r="IZ48" s="59">
        <f>+IFERROR(IF(ISTEXT(IZ$5)=FALSE,(INDEX(BCR!$1:$1048576,MATCH('Estadísticas BCR'!IZ$5,BCR!$A:$A,0),MATCH('Estadísticas BCR'!$B48,BCR!$1:$1,0))),AVERAGE(IN48:IY48)),"")</f>
        <v>66.6666666666667</v>
      </c>
      <c r="JA48" s="59">
        <f>+IFERROR(IF(ISTEXT(JA$5)=FALSE,(INDEX(BCR!$1:$1048576,MATCH('Estadísticas BCR'!JA$5,BCR!$A:$A,0),MATCH('Estadísticas BCR'!$B48,BCR!$1:$1,0))),AVERAGE(IO48:IZ48)),"")</f>
        <v>63.8888888888889</v>
      </c>
      <c r="JB48" s="59">
        <f>+IFERROR(IF(ISTEXT(JB$5)=FALSE,(INDEX(BCR!$1:$1048576,MATCH('Estadísticas BCR'!JB$5,BCR!$A:$A,0),MATCH('Estadísticas BCR'!$B48,BCR!$1:$1,0))),AVERAGE(IP48:JA48)),"")</f>
        <v>57.894736842105303</v>
      </c>
      <c r="JC48" s="60">
        <f>+IFERROR(IF(ISTEXT(JC$5)=FALSE,(INDEX(BCR!$1:$1048576,MATCH('Estadísticas BCR'!JC$5,BCR!$A:$A,0),MATCH('Estadísticas BCR'!$B48,BCR!$1:$1,0))),AVERAGE(IQ48:JB48)),"")</f>
        <v>63.973700591347672</v>
      </c>
      <c r="JD48" s="59">
        <f>+IFERROR(IF(ISTEXT(JD$5)=FALSE,(INDEX(BCR!$1:$1048576,MATCH('Estadísticas BCR'!JD$5,BCR!$A:$A,0),MATCH('Estadísticas BCR'!$B48,BCR!$1:$1,0))),AVERAGE(IR48:JC48)),"")</f>
        <v>61.904761904761898</v>
      </c>
      <c r="JE48" s="59">
        <f>+IFERROR(IF(ISTEXT(JE$5)=FALSE,(INDEX(BCR!$1:$1048576,MATCH('Estadísticas BCR'!JE$5,BCR!$A:$A,0),MATCH('Estadísticas BCR'!$B48,BCR!$1:$1,0))),AVERAGE(IS48:JD48)),"")</f>
        <v>55</v>
      </c>
      <c r="JF48" s="59">
        <f>+IFERROR(IF(ISTEXT(JF$5)=FALSE,(INDEX(BCR!$1:$1048576,MATCH('Estadísticas BCR'!JF$5,BCR!$A:$A,0),MATCH('Estadísticas BCR'!$B48,BCR!$1:$1,0))),AVERAGE(IT48:JE48)),"")</f>
        <v>33.3333333333333</v>
      </c>
      <c r="JG48" s="59">
        <f>+IFERROR(IF(ISTEXT(JG$5)=FALSE,(INDEX(BCR!$1:$1048576,MATCH('Estadísticas BCR'!JG$5,BCR!$A:$A,0),MATCH('Estadísticas BCR'!$B48,BCR!$1:$1,0))),AVERAGE(IU48:JF48)),"")</f>
        <v>50</v>
      </c>
      <c r="JH48" s="59">
        <f>+IFERROR(IF(ISTEXT(JH$5)=FALSE,(INDEX(BCR!$1:$1048576,MATCH('Estadísticas BCR'!JH$5,BCR!$A:$A,0),MATCH('Estadísticas BCR'!$B48,BCR!$1:$1,0))),AVERAGE(IV48:JG48)),"")</f>
        <v>35.294117647058798</v>
      </c>
      <c r="JI48" s="59">
        <f>+IFERROR(IF(ISTEXT(JI$5)=FALSE,(INDEX(BCR!$1:$1048576,MATCH('Estadísticas BCR'!JI$5,BCR!$A:$A,0),MATCH('Estadísticas BCR'!$B48,BCR!$1:$1,0))),AVERAGE(IW48:JH48)),"")</f>
        <v>64.705882352941202</v>
      </c>
      <c r="JJ48" s="59">
        <f>+IFERROR(IF(ISTEXT(JJ$5)=FALSE,(INDEX(BCR!$1:$1048576,MATCH('Estadísticas BCR'!JJ$5,BCR!$A:$A,0),MATCH('Estadísticas BCR'!$B48,BCR!$1:$1,0))),AVERAGE(IX48:JI48)),"")</f>
        <v>72.2222222222222</v>
      </c>
      <c r="JK48" s="59">
        <f>+IFERROR(IF(ISTEXT(JK$5)=FALSE,(INDEX(BCR!$1:$1048576,MATCH('Estadísticas BCR'!JK$5,BCR!$A:$A,0),MATCH('Estadísticas BCR'!$B48,BCR!$1:$1,0))),AVERAGE(IY48:JJ48)),"")</f>
        <v>61.363636363636402</v>
      </c>
      <c r="JL48" s="59">
        <f>+IFERROR(IF(ISTEXT(JL$5)=FALSE,(INDEX(BCR!$1:$1048576,MATCH('Estadísticas BCR'!JL$5,BCR!$A:$A,0),MATCH('Estadísticas BCR'!$B48,BCR!$1:$1,0))),AVERAGE(IZ48:JK48)),"")</f>
        <v>67.391304347826093</v>
      </c>
      <c r="JM48" s="59">
        <f>+IFERROR(IF(ISTEXT(JM$5)=FALSE,(INDEX(BCR!$1:$1048576,MATCH('Estadísticas BCR'!JM$5,BCR!$A:$A,0),MATCH('Estadísticas BCR'!$B48,BCR!$1:$1,0))),AVERAGE(JA48:JL48)),"")</f>
        <v>55.882352941176499</v>
      </c>
      <c r="JN48" s="59">
        <f>+IFERROR(IF(ISTEXT(JN$5)=FALSE,(INDEX(BCR!$1:$1048576,MATCH('Estadísticas BCR'!JN$5,BCR!$A:$A,0),MATCH('Estadísticas BCR'!$B48,BCR!$1:$1,0))),AVERAGE(JB48:JM48)),"")</f>
        <v>63.157894736842103</v>
      </c>
      <c r="JO48" s="59">
        <f>+IFERROR(IF(ISTEXT(JO$5)=FALSE,(INDEX(BCR!$1:$1048576,MATCH('Estadísticas BCR'!JO$5,BCR!$A:$A,0),MATCH('Estadísticas BCR'!$B48,BCR!$1:$1,0))),AVERAGE(JC48:JN48)),"")</f>
        <v>52.5</v>
      </c>
      <c r="JP48" s="60">
        <f>+IFERROR(IF(ISTEXT(JP$5)=FALSE,(INDEX(BCR!$1:$1048576,MATCH('Estadísticas BCR'!JP$5,BCR!$A:$A,0),MATCH('Estadísticas BCR'!$B48,BCR!$1:$1,0))),AVERAGE(JD48:JO48)),"")</f>
        <v>56.062958820816533</v>
      </c>
      <c r="JQ48" s="59">
        <f>+IFERROR(IF(ISTEXT(JQ$5)=FALSE,(INDEX(BCR!$1:$1048576,MATCH('Estadísticas BCR'!JQ$5,BCR!$A:$A,0),MATCH('Estadísticas BCR'!$B48,BCR!$1:$1,0))),AVERAGE(JE48:JP48)),"")</f>
        <v>66.6666666666667</v>
      </c>
      <c r="JR48" s="59">
        <f>+IFERROR(IF(ISTEXT(JR$5)=FALSE,(INDEX(BCR!$1:$1048576,MATCH('Estadísticas BCR'!JR$5,BCR!$A:$A,0),MATCH('Estadísticas BCR'!$B48,BCR!$1:$1,0))),AVERAGE(JF48:JQ48)),"")</f>
        <v>59.523809523809497</v>
      </c>
      <c r="JS48" s="59">
        <f>+IFERROR(IF(ISTEXT(JS$5)=FALSE,(INDEX(BCR!$1:$1048576,MATCH('Estadísticas BCR'!JS$5,BCR!$A:$A,0),MATCH('Estadísticas BCR'!$B48,BCR!$1:$1,0))),AVERAGE(JG48:JR48)),"")</f>
        <v>67.5</v>
      </c>
      <c r="JT48" s="59">
        <f>+IFERROR(IF(ISTEXT(JT$5)=FALSE,(INDEX(BCR!$1:$1048576,MATCH('Estadísticas BCR'!JT$5,BCR!$A:$A,0),MATCH('Estadísticas BCR'!$B48,BCR!$1:$1,0))),AVERAGE(JH48:JS48)),"")</f>
        <v>36.842105263157897</v>
      </c>
      <c r="JU48" s="59">
        <f>+IFERROR(IF(ISTEXT(JU$5)=FALSE,(INDEX(BCR!$1:$1048576,MATCH('Estadísticas BCR'!JU$5,BCR!$A:$A,0),MATCH('Estadísticas BCR'!$B48,BCR!$1:$1,0))),AVERAGE(JI48:JT48)),"")</f>
        <v>55</v>
      </c>
      <c r="JV48" s="59">
        <f>+IFERROR(IF(ISTEXT(JV$5)=FALSE,(INDEX(BCR!$1:$1048576,MATCH('Estadísticas BCR'!JV$5,BCR!$A:$A,0),MATCH('Estadísticas BCR'!$B48,BCR!$1:$1,0))),AVERAGE(JJ48:JU48)),"")</f>
        <v>40</v>
      </c>
      <c r="JW48" s="59">
        <f>+IFERROR(IF(ISTEXT(JW$5)=FALSE,(INDEX(BCR!$1:$1048576,MATCH('Estadísticas BCR'!JW$5,BCR!$A:$A,0),MATCH('Estadísticas BCR'!$B48,BCR!$1:$1,0))),AVERAGE(JK48:JV48)),"")</f>
        <v>30</v>
      </c>
      <c r="JX48" s="59">
        <f>+IFERROR(IF(ISTEXT(JX$5)=FALSE,(INDEX(BCR!$1:$1048576,MATCH('Estadísticas BCR'!JX$5,BCR!$A:$A,0),MATCH('Estadísticas BCR'!$B48,BCR!$1:$1,0))),AVERAGE(JL48:JW48)),"")</f>
        <v>35.294117647058798</v>
      </c>
      <c r="JY48" s="59">
        <f>+IFERROR(IF(ISTEXT(JY$5)=FALSE,(INDEX(BCR!$1:$1048576,MATCH('Estadísticas BCR'!JY$5,BCR!$A:$A,0),MATCH('Estadísticas BCR'!$B48,BCR!$1:$1,0))),AVERAGE(JM48:JX48)),"")</f>
        <v>41.6666666666667</v>
      </c>
      <c r="JZ48" s="59">
        <f>+IFERROR(IF(ISTEXT(JZ$5)=FALSE,(INDEX(BCR!$1:$1048576,MATCH('Estadísticas BCR'!JZ$5,BCR!$A:$A,0),MATCH('Estadísticas BCR'!$B48,BCR!$1:$1,0))),AVERAGE(JN48:JY48)),"")</f>
        <v>45</v>
      </c>
      <c r="KA48" s="59">
        <f>+IFERROR(IF(ISTEXT(KA$5)=FALSE,(INDEX(BCR!$1:$1048576,MATCH('Estadísticas BCR'!KA$5,BCR!$A:$A,0),MATCH('Estadísticas BCR'!$B48,BCR!$1:$1,0))),AVERAGE(JO48:JZ48)),"")</f>
        <v>37.5</v>
      </c>
      <c r="KB48" s="59">
        <f>+IFERROR(IF(ISTEXT(KB$5)=FALSE,(INDEX(BCR!$1:$1048576,MATCH('Estadísticas BCR'!KB$5,BCR!$A:$A,0),MATCH('Estadísticas BCR'!$B48,BCR!$1:$1,0))),AVERAGE(JP48:KA48)),"")</f>
        <v>50</v>
      </c>
      <c r="KC48" s="60">
        <f>+IFERROR(IF(ISTEXT(KC$5)=FALSE,(INDEX(BCR!$1:$1048576,MATCH('Estadísticas BCR'!KC$5,BCR!$A:$A,0),MATCH('Estadísticas BCR'!$B48,BCR!$1:$1,0))),AVERAGE(JQ48:KB48)),"")</f>
        <v>47.082780480613302</v>
      </c>
      <c r="KD48" s="59">
        <f>+IFERROR(IF(ISTEXT(KD$5)=FALSE,(INDEX(BCR!$1:$1048576,MATCH('Estadísticas BCR'!KD$5,BCR!$A:$A,0),MATCH('Estadísticas BCR'!$B48,BCR!$1:$1,0))),AVERAGE(JR48:KC48)),"")</f>
        <v>50</v>
      </c>
      <c r="KE48" s="59">
        <f>+IFERROR(IF(ISTEXT(KE$5)=FALSE,(INDEX(BCR!$1:$1048576,MATCH('Estadísticas BCR'!KE$5,BCR!$A:$A,0),MATCH('Estadísticas BCR'!$B48,BCR!$1:$1,0))),AVERAGE(JS48:KD48)),"")</f>
        <v>52.173913043478301</v>
      </c>
      <c r="KF48" s="59">
        <f>+IFERROR(IF(ISTEXT(KF$5)=FALSE,(INDEX(BCR!$1:$1048576,MATCH('Estadísticas BCR'!KF$5,BCR!$A:$A,0),MATCH('Estadísticas BCR'!$B48,BCR!$1:$1,0))),AVERAGE(JT48:KE48)),"")</f>
        <v>54</v>
      </c>
      <c r="KG48" s="59">
        <f>+IFERROR(IF(ISTEXT(KG$5)=FALSE,(INDEX(BCR!$1:$1048576,MATCH('Estadísticas BCR'!KG$5,BCR!$A:$A,0),MATCH('Estadísticas BCR'!$B48,BCR!$1:$1,0))),AVERAGE(JU48:KF48)),"")</f>
        <v>42.857142857142897</v>
      </c>
      <c r="KH48" s="59">
        <f>+IFERROR(IF(ISTEXT(KH$5)=FALSE,(INDEX(BCR!$1:$1048576,MATCH('Estadísticas BCR'!KH$5,BCR!$A:$A,0),MATCH('Estadísticas BCR'!$B48,BCR!$1:$1,0))),AVERAGE(JV48:KG48)),"")</f>
        <v>45.454545454545503</v>
      </c>
      <c r="KI48" s="59">
        <f>+IFERROR(IF(ISTEXT(KI$5)=FALSE,(INDEX(BCR!$1:$1048576,MATCH('Estadísticas BCR'!KI$5,BCR!$A:$A,0),MATCH('Estadísticas BCR'!$B48,BCR!$1:$1,0))),AVERAGE(JW48:KH48)),"")</f>
        <v>34.210526315789501</v>
      </c>
      <c r="KJ48" s="59">
        <f>+IFERROR(IF(ISTEXT(KJ$5)=FALSE,(INDEX(BCR!$1:$1048576,MATCH('Estadísticas BCR'!KJ$5,BCR!$A:$A,0),MATCH('Estadísticas BCR'!$B48,BCR!$1:$1,0))),AVERAGE(JX48:KI48)),"")</f>
        <v>43.478260869565197</v>
      </c>
      <c r="KK48" s="59">
        <f>+IFERROR(IF(ISTEXT(KK$5)=FALSE,(INDEX(BCR!$1:$1048576,MATCH('Estadísticas BCR'!KK$5,BCR!$A:$A,0),MATCH('Estadísticas BCR'!$B48,BCR!$1:$1,0))),AVERAGE(JY48:KJ48)),"")</f>
        <v>47.826086956521699</v>
      </c>
      <c r="KL48" s="59">
        <f>+IFERROR(IF(ISTEXT(KL$5)=FALSE,(INDEX(BCR!$1:$1048576,MATCH('Estadísticas BCR'!KL$5,BCR!$A:$A,0),MATCH('Estadísticas BCR'!$B48,BCR!$1:$1,0))),AVERAGE(JZ48:KK48)),"")</f>
        <v>30.434782608695699</v>
      </c>
      <c r="KM48" s="59">
        <f>+IFERROR(IF(ISTEXT(KM$5)=FALSE,(INDEX(BCR!$1:$1048576,MATCH('Estadísticas BCR'!KM$5,BCR!$A:$A,0),MATCH('Estadísticas BCR'!$B48,BCR!$1:$1,0))),AVERAGE(KA48:KL48)),"")</f>
        <v>42.5</v>
      </c>
      <c r="KN48" s="59">
        <f>+IFERROR(IF(ISTEXT(KN$5)=FALSE,(INDEX(BCR!$1:$1048576,MATCH('Estadísticas BCR'!KN$5,BCR!$A:$A,0),MATCH('Estadísticas BCR'!$B48,BCR!$1:$1,0))),AVERAGE(KB48:KM48)),"")</f>
        <v>42.105263157894697</v>
      </c>
      <c r="KO48" s="59">
        <f>+IFERROR(IF(ISTEXT(KO$5)=FALSE,(INDEX(BCR!$1:$1048576,MATCH('Estadísticas BCR'!KO$5,BCR!$A:$A,0),MATCH('Estadísticas BCR'!$B48,BCR!$1:$1,0))),AVERAGE(KC48:KN48)),"")</f>
        <v>50</v>
      </c>
      <c r="KP48" s="60">
        <f>+IFERROR(IF(ISTEXT(KP$5)=FALSE,(INDEX(BCR!$1:$1048576,MATCH('Estadísticas BCR'!KP$5,BCR!$A:$A,0),MATCH('Estadísticas BCR'!$B48,BCR!$1:$1,0))),AVERAGE(KD48:KO48)),"")</f>
        <v>44.586710105302785</v>
      </c>
      <c r="KQ48" s="59">
        <f>+IFERROR(IF(ISTEXT(KQ$5)=FALSE,(INDEX(BCR!$1:$1048576,MATCH('Estadísticas BCR'!KQ$5,BCR!$A:$A,0),MATCH('Estadísticas BCR'!$B48,BCR!$1:$1,0))),AVERAGE(KE48:KP48)),"")</f>
        <v>42.105263157894697</v>
      </c>
      <c r="KR48" s="59">
        <f>+IFERROR(IF(ISTEXT(KR$5)=FALSE,(INDEX(BCR!$1:$1048576,MATCH('Estadísticas BCR'!KR$5,BCR!$A:$A,0),MATCH('Estadísticas BCR'!$B48,BCR!$1:$1,0))),AVERAGE(KF48:KQ48)),"")</f>
        <v>40</v>
      </c>
      <c r="KS48" s="59">
        <f>+IFERROR(IF(ISTEXT(KS$5)=FALSE,(INDEX(BCR!$1:$1048576,MATCH('Estadísticas BCR'!KS$5,BCR!$A:$A,0),MATCH('Estadísticas BCR'!$B48,BCR!$1:$1,0))),AVERAGE(KG48:KR48)),"")</f>
        <v>38.8888888888889</v>
      </c>
      <c r="KT48" s="59">
        <f>+IFERROR(IF(ISTEXT(KT$5)=FALSE,(INDEX(BCR!$1:$1048576,MATCH('Estadísticas BCR'!KT$5,BCR!$A:$A,0),MATCH('Estadísticas BCR'!$B48,BCR!$1:$1,0))),AVERAGE(KH48:KS48)),"")</f>
        <v>50</v>
      </c>
      <c r="KU48" s="59">
        <f>+IFERROR(IF(ISTEXT(KU$5)=FALSE,(INDEX(BCR!$1:$1048576,MATCH('Estadísticas BCR'!KU$5,BCR!$A:$A,0),MATCH('Estadísticas BCR'!$B48,BCR!$1:$1,0))),AVERAGE(KI48:KT48)),"")</f>
        <v>40.625</v>
      </c>
      <c r="KV48" s="59">
        <f>+IFERROR(IF(ISTEXT(KV$5)=FALSE,(INDEX(BCR!$1:$1048576,MATCH('Estadísticas BCR'!KV$5,BCR!$A:$A,0),MATCH('Estadísticas BCR'!$B48,BCR!$1:$1,0))),AVERAGE(KJ48:KU48)),"")</f>
        <v>41.176470588235297</v>
      </c>
      <c r="KW48" s="59">
        <f>+IFERROR(IF(ISTEXT(KW$5)=FALSE,(INDEX(BCR!$1:$1048576,MATCH('Estadísticas BCR'!KW$5,BCR!$A:$A,0),MATCH('Estadísticas BCR'!$B48,BCR!$1:$1,0))),AVERAGE(KK48:KV48)),"")</f>
        <v>47.368421052631597</v>
      </c>
      <c r="KX48" s="59">
        <f>+IFERROR(IF(ISTEXT(KX$5)=FALSE,(INDEX(BCR!$1:$1048576,MATCH('Estadísticas BCR'!KX$5,BCR!$A:$A,0),MATCH('Estadísticas BCR'!$B48,BCR!$1:$1,0))),AVERAGE(KL48:KW48)),"")</f>
        <v>50</v>
      </c>
      <c r="KY48" s="59">
        <f>+IFERROR(IF(ISTEXT(KY$5)=FALSE,(INDEX(BCR!$1:$1048576,MATCH('Estadísticas BCR'!KY$5,BCR!$A:$A,0),MATCH('Estadísticas BCR'!$B48,BCR!$1:$1,0))),AVERAGE(KM48:KX48)),"")</f>
        <v>50</v>
      </c>
      <c r="KZ48" s="59">
        <f>+IFERROR(IF(ISTEXT(KZ$5)=FALSE,(INDEX(BCR!$1:$1048576,MATCH('Estadísticas BCR'!KZ$5,BCR!$A:$A,0),MATCH('Estadísticas BCR'!$B48,BCR!$1:$1,0))),AVERAGE(KN48:KY48)),"")</f>
        <v>42.307692307692299</v>
      </c>
      <c r="LA48" s="59">
        <f>+IFERROR(IF(ISTEXT(LA$5)=FALSE,(INDEX(BCR!$1:$1048576,MATCH('Estadísticas BCR'!LA$5,BCR!$A:$A,0),MATCH('Estadísticas BCR'!$B48,BCR!$1:$1,0))),AVERAGE(KO48:KZ48)),"")</f>
        <v>44.4444444444444</v>
      </c>
      <c r="LB48" s="59">
        <f>+IFERROR(IF(ISTEXT(LB$5)=FALSE,(INDEX(BCR!$1:$1048576,MATCH('Estadísticas BCR'!LB$5,BCR!$A:$A,0),MATCH('Estadísticas BCR'!$B48,BCR!$1:$1,0))),AVERAGE(KP48:LA48)),"")</f>
        <v>55.882352941176499</v>
      </c>
      <c r="LC48" s="60">
        <f>+IFERROR(IF(ISTEXT(LC$5)=FALSE,(INDEX(BCR!$1:$1048576,MATCH('Estadísticas BCR'!LC$5,BCR!$A:$A,0),MATCH('Estadísticas BCR'!$B48,BCR!$1:$1,0))),AVERAGE(KQ48:LB48)),"")</f>
        <v>45.233211115080309</v>
      </c>
      <c r="LD48" s="59">
        <f>+IFERROR(IF(ISTEXT(LD$5)=FALSE,(INDEX(BCR!$1:$1048576,MATCH('Estadísticas BCR'!LD$5,BCR!$A:$A,0),MATCH('Estadísticas BCR'!$B48,BCR!$1:$1,0))),AVERAGE(KR48:LC48)),"")</f>
        <v>50</v>
      </c>
      <c r="LE48" s="59">
        <f>+IFERROR(IF(ISTEXT(LE$5)=FALSE,(INDEX(BCR!$1:$1048576,MATCH('Estadísticas BCR'!LE$5,BCR!$A:$A,0),MATCH('Estadísticas BCR'!$B48,BCR!$1:$1,0))),AVERAGE(KS48:LD48)),"")</f>
        <v>52.7777777777778</v>
      </c>
      <c r="LF48" s="59">
        <f>+IFERROR(IF(ISTEXT(LF$5)=FALSE,(INDEX(BCR!$1:$1048576,MATCH('Estadísticas BCR'!LF$5,BCR!$A:$A,0),MATCH('Estadísticas BCR'!$B48,BCR!$1:$1,0))),AVERAGE(KT48:LE48)),"")</f>
        <v>50</v>
      </c>
      <c r="LG48" s="59">
        <f>+IFERROR(IF(ISTEXT(LG$5)=FALSE,(INDEX(BCR!$1:$1048576,MATCH('Estadísticas BCR'!LG$5,BCR!$A:$A,0),MATCH('Estadísticas BCR'!$B48,BCR!$1:$1,0))),AVERAGE(KU48:LF48)),"")</f>
        <v>57.5</v>
      </c>
      <c r="LH48" s="59">
        <f>+IFERROR(IF(ISTEXT(LH$5)=FALSE,(INDEX(BCR!$1:$1048576,MATCH('Estadísticas BCR'!LH$5,BCR!$A:$A,0),MATCH('Estadísticas BCR'!$B48,BCR!$1:$1,0))),AVERAGE(KV48:LG48)),"")</f>
        <v>64.705882352941202</v>
      </c>
      <c r="LI48" s="59">
        <f>+IFERROR(IF(ISTEXT(LI$5)=FALSE,(INDEX(BCR!$1:$1048576,MATCH('Estadísticas BCR'!LI$5,BCR!$A:$A,0),MATCH('Estadísticas BCR'!$B48,BCR!$1:$1,0))),AVERAGE(KW48:LH48)),"")</f>
        <v>55.2631578947368</v>
      </c>
      <c r="LJ48" s="59">
        <f>+IFERROR(IF(ISTEXT(LJ$5)=FALSE,(INDEX(BCR!$1:$1048576,MATCH('Estadísticas BCR'!LJ$5,BCR!$A:$A,0),MATCH('Estadísticas BCR'!$B48,BCR!$1:$1,0))),AVERAGE(KX48:LI48)),"")</f>
        <v>58.3333333333333</v>
      </c>
      <c r="LK48" s="59">
        <f>+IFERROR(IF(ISTEXT(LK$5)=FALSE,(INDEX(BCR!$1:$1048576,MATCH('Estadísticas BCR'!LK$5,BCR!$A:$A,0),MATCH('Estadísticas BCR'!$B48,BCR!$1:$1,0))),AVERAGE(KY48:LJ48)),"")</f>
        <v>52.631578947368403</v>
      </c>
      <c r="LL48" s="59">
        <f>+IFERROR(IF(ISTEXT(LL$5)=FALSE,(INDEX(BCR!$1:$1048576,MATCH('Estadísticas BCR'!LL$5,BCR!$A:$A,0),MATCH('Estadísticas BCR'!$B48,BCR!$1:$1,0))),AVERAGE(KZ48:LK48)),"")</f>
        <v>55.2631578947368</v>
      </c>
      <c r="LM48" s="59">
        <f>+IFERROR(IF(ISTEXT(LM$5)=FALSE,(INDEX(BCR!$1:$1048576,MATCH('Estadísticas BCR'!LM$5,BCR!$A:$A,0),MATCH('Estadísticas BCR'!$B48,BCR!$1:$1,0))),AVERAGE(LA48:LL48)),"")</f>
        <v>57.5</v>
      </c>
      <c r="LN48" s="59">
        <f>+IFERROR(IF(ISTEXT(LN$5)=FALSE,(INDEX(BCR!$1:$1048576,MATCH('Estadísticas BCR'!LN$5,BCR!$A:$A,0),MATCH('Estadísticas BCR'!$B48,BCR!$1:$1,0))),AVERAGE(LB48:LM48)),"")</f>
        <v>50</v>
      </c>
      <c r="LO48" s="59">
        <f>+IFERROR(IF(ISTEXT(LO$5)=FALSE,(INDEX(BCR!$1:$1048576,MATCH('Estadísticas BCR'!LO$5,BCR!$A:$A,0),MATCH('Estadísticas BCR'!$B48,BCR!$1:$1,0))),AVERAGE(LC48:LN48)),"")</f>
        <v>55.2631578947368</v>
      </c>
      <c r="LP48" s="60">
        <f>+IFERROR(IF(ISTEXT(LP$5)=FALSE,(INDEX(BCR!$1:$1048576,MATCH('Estadísticas BCR'!LP$5,BCR!$A:$A,0),MATCH('Estadísticas BCR'!$B48,BCR!$1:$1,0))),AVERAGE(LD48:LO48)),"")</f>
        <v>54.936503841302596</v>
      </c>
      <c r="LQ48" s="59">
        <f>+IFERROR(IF(ISTEXT(LQ$5)=FALSE,(INDEX(BCR!$1:$1048576,MATCH('Estadísticas BCR'!LQ$5,BCR!$A:$A,0),MATCH('Estadísticas BCR'!$B48,BCR!$1:$1,0))),AVERAGE(LE48:LP48)),"")</f>
        <v>65.789473684210506</v>
      </c>
      <c r="LR48" s="59">
        <f>+IFERROR(IF(ISTEXT(LR$5)=FALSE,(INDEX(BCR!$1:$1048576,MATCH('Estadísticas BCR'!LR$5,BCR!$A:$A,0),MATCH('Estadísticas BCR'!$B48,BCR!$1:$1,0))),AVERAGE(LF48:LQ48)),"")</f>
        <v>55.5555555555556</v>
      </c>
      <c r="LS48" s="59">
        <f>+IFERROR(IF(ISTEXT(LS$5)=FALSE,(INDEX(BCR!$1:$1048576,MATCH('Estadísticas BCR'!LS$5,BCR!$A:$A,0),MATCH('Estadísticas BCR'!$B48,BCR!$1:$1,0))),AVERAGE(LG48:LR48)),"")</f>
        <v>52.5</v>
      </c>
      <c r="LT48" s="59">
        <f>+IFERROR(IF(ISTEXT(LT$5)=FALSE,(INDEX(BCR!$1:$1048576,MATCH('Estadísticas BCR'!LT$5,BCR!$A:$A,0),MATCH('Estadísticas BCR'!$B48,BCR!$1:$1,0))),AVERAGE(LH48:LS48)),"")</f>
        <v>50</v>
      </c>
      <c r="LU48" s="59">
        <f>+IFERROR(IF(ISTEXT(LU$5)=FALSE,(INDEX(BCR!$1:$1048576,MATCH('Estadísticas BCR'!LU$5,BCR!$A:$A,0),MATCH('Estadísticas BCR'!$B48,BCR!$1:$1,0))),AVERAGE(LI48:LT48)),"")</f>
        <v>59.523809523809497</v>
      </c>
      <c r="LV48" s="59">
        <f>+IFERROR(IF(ISTEXT(LV$5)=FALSE,(INDEX(BCR!$1:$1048576,MATCH('Estadísticas BCR'!LV$5,BCR!$A:$A,0),MATCH('Estadísticas BCR'!$B48,BCR!$1:$1,0))),AVERAGE(LJ48:LU48)),"")</f>
        <v>52.380952380952401</v>
      </c>
      <c r="LW48" s="59">
        <f>+IFERROR(IF(ISTEXT(LW$5)=FALSE,(INDEX(BCR!$1:$1048576,MATCH('Estadísticas BCR'!LW$5,BCR!$A:$A,0),MATCH('Estadísticas BCR'!$B48,BCR!$1:$1,0))),AVERAGE(LK48:LV48)),"")</f>
        <v>52.380952380952401</v>
      </c>
      <c r="LX48" s="59">
        <f>+IFERROR(IF(ISTEXT(LX$5)=FALSE,(INDEX(BCR!$1:$1048576,MATCH('Estadísticas BCR'!LX$5,BCR!$A:$A,0),MATCH('Estadísticas BCR'!$B48,BCR!$1:$1,0))),AVERAGE(LL48:LW48)),"")</f>
        <v>50</v>
      </c>
      <c r="LY48" s="59">
        <f>+IFERROR(IF(ISTEXT(LY$5)=FALSE,(INDEX(BCR!$1:$1048576,MATCH('Estadísticas BCR'!LY$5,BCR!$A:$A,0),MATCH('Estadísticas BCR'!$B48,BCR!$1:$1,0))),AVERAGE(LM48:LX48)),"")</f>
        <v>54.761904761904802</v>
      </c>
      <c r="LZ48" s="59">
        <f>+IFERROR(IF(ISTEXT(LZ$5)=FALSE,(INDEX(BCR!$1:$1048576,MATCH('Estadísticas BCR'!LZ$5,BCR!$A:$A,0),MATCH('Estadísticas BCR'!$B48,BCR!$1:$1,0))),AVERAGE(LN48:LY48)),"")</f>
        <v>54.761904761904802</v>
      </c>
      <c r="MA48" s="59">
        <f>+IFERROR(IF(ISTEXT(MA$5)=FALSE,(INDEX(BCR!$1:$1048576,MATCH('Estadísticas BCR'!MA$5,BCR!$A:$A,0),MATCH('Estadísticas BCR'!$B48,BCR!$1:$1,0))),AVERAGE(LO48:LZ48)),"")</f>
        <v>58.3333333333333</v>
      </c>
      <c r="MB48" s="59">
        <f>+IFERROR(IF(ISTEXT(MB$5)=FALSE,(INDEX(BCR!$1:$1048576,MATCH('Estadísticas BCR'!MB$5,BCR!$A:$A,0),MATCH('Estadísticas BCR'!$B48,BCR!$1:$1,0))),AVERAGE(LP48:MA48)),"")</f>
        <v>59.523809523809497</v>
      </c>
      <c r="MC48" s="60">
        <f>+IFERROR(IF(ISTEXT(MC$5)=FALSE,(INDEX(BCR!$1:$1048576,MATCH('Estadísticas BCR'!MC$5,BCR!$A:$A,0),MATCH('Estadísticas BCR'!$B48,BCR!$1:$1,0))),AVERAGE(LQ48:MB48)),"")</f>
        <v>55.459307992202731</v>
      </c>
      <c r="MD48" s="59">
        <f>+IFERROR(IF(ISTEXT(MD$5)=FALSE,(INDEX(BCR!$1:$1048576,MATCH('Estadísticas BCR'!MD$5,BCR!$A:$A,0),MATCH('Estadísticas BCR'!$B48,BCR!$1:$1,0))),AVERAGE(LR48:MC48)),"")</f>
        <v>60</v>
      </c>
      <c r="ME48" s="59">
        <f>+IFERROR(IF(ISTEXT(ME$5)=FALSE,(INDEX(BCR!$1:$1048576,MATCH('Estadísticas BCR'!ME$5,BCR!$A:$A,0),MATCH('Estadísticas BCR'!$B48,BCR!$1:$1,0))),AVERAGE(LS48:MD48)),"")</f>
        <v>66.6666666666667</v>
      </c>
      <c r="MF48" s="59">
        <f>+IFERROR(IF(ISTEXT(MF$5)=FALSE,(INDEX(BCR!$1:$1048576,MATCH('Estadísticas BCR'!MF$5,BCR!$A:$A,0),MATCH('Estadísticas BCR'!$B48,BCR!$1:$1,0))),AVERAGE(LT48:ME48)),"")</f>
        <v>63.157894736842103</v>
      </c>
      <c r="MG48" s="59" t="str">
        <f>+IFERROR(IF(ISTEXT(MG$5)=FALSE,(INDEX(BCR!$1:$1048576,MATCH('Estadísticas BCR'!MG$5,BCR!$A:$A,0),MATCH('Estadísticas BCR'!$B48,BCR!$1:$1,0))),AVERAGE(LU48:MF48)),"")</f>
        <v/>
      </c>
      <c r="MH48" s="59" t="str">
        <f>+IFERROR(IF(ISTEXT(MH$5)=FALSE,(INDEX(BCR!$1:$1048576,MATCH('Estadísticas BCR'!MH$5,BCR!$A:$A,0),MATCH('Estadísticas BCR'!$B48,BCR!$1:$1,0))),AVERAGE(LV48:MG48)),"")</f>
        <v/>
      </c>
      <c r="MI48" s="59" t="str">
        <f>+IFERROR(IF(ISTEXT(MI$5)=FALSE,(INDEX(BCR!$1:$1048576,MATCH('Estadísticas BCR'!MI$5,BCR!$A:$A,0),MATCH('Estadísticas BCR'!$B48,BCR!$1:$1,0))),AVERAGE(LW48:MH48)),"")</f>
        <v/>
      </c>
      <c r="MJ48" s="59" t="str">
        <f>+IFERROR(IF(ISTEXT(MJ$5)=FALSE,(INDEX(BCR!$1:$1048576,MATCH('Estadísticas BCR'!MJ$5,BCR!$A:$A,0),MATCH('Estadísticas BCR'!$B48,BCR!$1:$1,0))),AVERAGE(LX48:MI48)),"")</f>
        <v/>
      </c>
      <c r="MK48" s="59" t="str">
        <f>+IFERROR(IF(ISTEXT(MK$5)=FALSE,(INDEX(BCR!$1:$1048576,MATCH('Estadísticas BCR'!MK$5,BCR!$A:$A,0),MATCH('Estadísticas BCR'!$B48,BCR!$1:$1,0))),AVERAGE(LY48:MJ48)),"")</f>
        <v/>
      </c>
      <c r="ML48" s="59" t="str">
        <f>+IFERROR(IF(ISTEXT(ML$5)=FALSE,(INDEX(BCR!$1:$1048576,MATCH('Estadísticas BCR'!ML$5,BCR!$A:$A,0),MATCH('Estadísticas BCR'!$B48,BCR!$1:$1,0))),AVERAGE(LZ48:MK48)),"")</f>
        <v/>
      </c>
      <c r="MM48" s="59" t="str">
        <f>+IFERROR(IF(ISTEXT(MM$5)=FALSE,(INDEX(BCR!$1:$1048576,MATCH('Estadísticas BCR'!MM$5,BCR!$A:$A,0),MATCH('Estadísticas BCR'!$B48,BCR!$1:$1,0))),AVERAGE(MA48:ML48)),"")</f>
        <v/>
      </c>
      <c r="MN48" s="59" t="str">
        <f>+IFERROR(IF(ISTEXT(MN$5)=FALSE,(INDEX(BCR!$1:$1048576,MATCH('Estadísticas BCR'!MN$5,BCR!$A:$A,0),MATCH('Estadísticas BCR'!$B48,BCR!$1:$1,0))),AVERAGE(MB48:MM48)),"")</f>
        <v/>
      </c>
      <c r="MO48" s="59" t="str">
        <f>+IFERROR(IF(ISTEXT(MO$5)=FALSE,(INDEX(BCR!$1:$1048576,MATCH('Estadísticas BCR'!MO$5,BCR!$A:$A,0),MATCH('Estadísticas BCR'!$B48,BCR!$1:$1,0))),AVERAGE(MC48:MN48)),"")</f>
        <v/>
      </c>
      <c r="MP48" s="60">
        <f>+IFERROR(IF(ISTEXT(MP$5)=FALSE,(INDEX(BCR!$1:$1048576,MATCH('Estadísticas BCR'!MP$5,BCR!$A:$A,0),MATCH('Estadísticas BCR'!$B48,BCR!$1:$1,0))),AVERAGE(MD48:MO48)),"")</f>
        <v>63.274853801169598</v>
      </c>
    </row>
    <row r="49" spans="1:354" s="117" customFormat="1" outlineLevel="1">
      <c r="A49" s="5"/>
      <c r="B49" s="9" t="s">
        <v>41</v>
      </c>
      <c r="C49" s="126" t="s">
        <v>292</v>
      </c>
      <c r="D49" s="104">
        <f>+IFERROR(IF(ISTEXT(D$5)=FALSE,(INDEX(BCR!$1:$1048576,MATCH('Estadísticas BCR'!D$5,BCR!$A:$A,0),MATCH('Estadísticas BCR'!$B49,BCR!$1:$1,0))),AVERAGE(#REF!)),"")</f>
        <v>0</v>
      </c>
      <c r="E49" s="104">
        <f>+IFERROR(IF(ISTEXT(E$5)=FALSE,(INDEX(BCR!$1:$1048576,MATCH('Estadísticas BCR'!E$5,BCR!$A:$A,0),MATCH('Estadísticas BCR'!$B49,BCR!$1:$1,0))),AVERAGE(#REF!)),"")</f>
        <v>0</v>
      </c>
      <c r="F49" s="104">
        <f>+IFERROR(IF(ISTEXT(F$5)=FALSE,(INDEX(BCR!$1:$1048576,MATCH('Estadísticas BCR'!F$5,BCR!$A:$A,0),MATCH('Estadísticas BCR'!$B49,BCR!$1:$1,0))),AVERAGE(#REF!)),"")</f>
        <v>0</v>
      </c>
      <c r="G49" s="104" t="str">
        <f>+IFERROR(IF(ISTEXT(G$5)=FALSE,(INDEX(BCR!$1:$1048576,MATCH('Estadísticas BCR'!G$5,BCR!$A:$A,0),MATCH('Estadísticas BCR'!$B49,BCR!$1:$1,0))),AVERAGE(#REF!)),"")</f>
        <v/>
      </c>
      <c r="H49" s="104">
        <f>+IFERROR(IF(ISTEXT(H$5)=FALSE,(INDEX(BCR!$1:$1048576,MATCH('Estadísticas BCR'!H$5,BCR!$A:$A,0),MATCH('Estadísticas BCR'!$B49,BCR!$1:$1,0))),AVERAGE(#REF!)),"")</f>
        <v>0</v>
      </c>
      <c r="I49" s="104">
        <f>+IFERROR(IF(ISTEXT(I$5)=FALSE,(INDEX(BCR!$1:$1048576,MATCH('Estadísticas BCR'!I$5,BCR!$A:$A,0),MATCH('Estadísticas BCR'!$B49,BCR!$1:$1,0))),AVERAGE(#REF!)),"")</f>
        <v>0</v>
      </c>
      <c r="J49" s="104">
        <f>+IFERROR(IF(ISTEXT(J$5)=FALSE,(INDEX(BCR!$1:$1048576,MATCH('Estadísticas BCR'!J$5,BCR!$A:$A,0),MATCH('Estadísticas BCR'!$B49,BCR!$1:$1,0))),AVERAGE(#REF!)),"")</f>
        <v>0</v>
      </c>
      <c r="K49" s="104">
        <f>+IFERROR(IF(ISTEXT(K$5)=FALSE,(INDEX(BCR!$1:$1048576,MATCH('Estadísticas BCR'!K$5,BCR!$A:$A,0),MATCH('Estadísticas BCR'!$B49,BCR!$1:$1,0))),AVERAGE(#REF!)),"")</f>
        <v>0</v>
      </c>
      <c r="L49" s="104">
        <f>+IFERROR(IF(ISTEXT(L$5)=FALSE,(INDEX(BCR!$1:$1048576,MATCH('Estadísticas BCR'!L$5,BCR!$A:$A,0),MATCH('Estadísticas BCR'!$B49,BCR!$1:$1,0))),AVERAGE(#REF!)),"")</f>
        <v>0</v>
      </c>
      <c r="M49" s="104">
        <f>+IFERROR(IF(ISTEXT(M$5)=FALSE,(INDEX(BCR!$1:$1048576,MATCH('Estadísticas BCR'!M$5,BCR!$A:$A,0),MATCH('Estadísticas BCR'!$B49,BCR!$1:$1,0))),AVERAGE(#REF!)),"")</f>
        <v>0</v>
      </c>
      <c r="N49" s="104">
        <f>+IFERROR(IF(ISTEXT(N$5)=FALSE,(INDEX(BCR!$1:$1048576,MATCH('Estadísticas BCR'!N$5,BCR!$A:$A,0),MATCH('Estadísticas BCR'!$B49,BCR!$1:$1,0))),AVERAGE(#REF!)),"")</f>
        <v>0</v>
      </c>
      <c r="O49" s="104">
        <f>+IFERROR(IF(ISTEXT(O$5)=FALSE,(INDEX(BCR!$1:$1048576,MATCH('Estadísticas BCR'!O$5,BCR!$A:$A,0),MATCH('Estadísticas BCR'!$B49,BCR!$1:$1,0))),AVERAGE(#REF!)),"")</f>
        <v>0</v>
      </c>
      <c r="P49" s="60">
        <f>+IFERROR(IF(ISTEXT(P$5)=FALSE,(INDEX(BCR!$1:$1048576,MATCH('Estadísticas BCR'!P$5,BCR!$A:$A,0),MATCH('Estadísticas BCR'!$B49,BCR!$1:$1,0))),AVERAGE(D49:O49)),"")</f>
        <v>0</v>
      </c>
      <c r="Q49" s="104">
        <f>+IFERROR(IF(ISTEXT(Q$5)=FALSE,(INDEX(BCR!$1:$1048576,MATCH('Estadísticas BCR'!Q$5,BCR!$A:$A,0),MATCH('Estadísticas BCR'!$B49,BCR!$1:$1,0))),AVERAGE(#REF!)),"")</f>
        <v>0</v>
      </c>
      <c r="R49" s="104">
        <f>+IFERROR(IF(ISTEXT(R$5)=FALSE,(INDEX(BCR!$1:$1048576,MATCH('Estadísticas BCR'!R$5,BCR!$A:$A,0),MATCH('Estadísticas BCR'!$B49,BCR!$1:$1,0))),AVERAGE(#REF!)),"")</f>
        <v>0</v>
      </c>
      <c r="S49" s="104">
        <f>+IFERROR(IF(ISTEXT(S$5)=FALSE,(INDEX(BCR!$1:$1048576,MATCH('Estadísticas BCR'!S$5,BCR!$A:$A,0),MATCH('Estadísticas BCR'!$B49,BCR!$1:$1,0))),AVERAGE(#REF!)),"")</f>
        <v>0</v>
      </c>
      <c r="T49" s="104">
        <f>+IFERROR(IF(ISTEXT(T$5)=FALSE,(INDEX(BCR!$1:$1048576,MATCH('Estadísticas BCR'!T$5,BCR!$A:$A,0),MATCH('Estadísticas BCR'!$B49,BCR!$1:$1,0))),AVERAGE(#REF!)),"")</f>
        <v>0</v>
      </c>
      <c r="U49" s="104">
        <f>+IFERROR(IF(ISTEXT(U$5)=FALSE,(INDEX(BCR!$1:$1048576,MATCH('Estadísticas BCR'!U$5,BCR!$A:$A,0),MATCH('Estadísticas BCR'!$B49,BCR!$1:$1,0))),AVERAGE(#REF!)),"")</f>
        <v>0</v>
      </c>
      <c r="V49" s="104">
        <f>+IFERROR(IF(ISTEXT(V$5)=FALSE,(INDEX(BCR!$1:$1048576,MATCH('Estadísticas BCR'!V$5,BCR!$A:$A,0),MATCH('Estadísticas BCR'!$B49,BCR!$1:$1,0))),AVERAGE(#REF!)),"")</f>
        <v>0</v>
      </c>
      <c r="W49" s="104">
        <f>+IFERROR(IF(ISTEXT(W$5)=FALSE,(INDEX(BCR!$1:$1048576,MATCH('Estadísticas BCR'!W$5,BCR!$A:$A,0),MATCH('Estadísticas BCR'!$B49,BCR!$1:$1,0))),AVERAGE(#REF!)),"")</f>
        <v>0</v>
      </c>
      <c r="X49" s="104">
        <f>+IFERROR(IF(ISTEXT(X$5)=FALSE,(INDEX(BCR!$1:$1048576,MATCH('Estadísticas BCR'!X$5,BCR!$A:$A,0),MATCH('Estadísticas BCR'!$B49,BCR!$1:$1,0))),AVERAGE(#REF!)),"")</f>
        <v>0</v>
      </c>
      <c r="Y49" s="104">
        <f>+IFERROR(IF(ISTEXT(Y$5)=FALSE,(INDEX(BCR!$1:$1048576,MATCH('Estadísticas BCR'!Y$5,BCR!$A:$A,0),MATCH('Estadísticas BCR'!$B49,BCR!$1:$1,0))),AVERAGE(#REF!)),"")</f>
        <v>0</v>
      </c>
      <c r="Z49" s="104">
        <f>+IFERROR(IF(ISTEXT(Z$5)=FALSE,(INDEX(BCR!$1:$1048576,MATCH('Estadísticas BCR'!Z$5,BCR!$A:$A,0),MATCH('Estadísticas BCR'!$B49,BCR!$1:$1,0))),AVERAGE(#REF!)),"")</f>
        <v>0</v>
      </c>
      <c r="AA49" s="104">
        <f>+IFERROR(IF(ISTEXT(AA$5)=FALSE,(INDEX(BCR!$1:$1048576,MATCH('Estadísticas BCR'!AA$5,BCR!$A:$A,0),MATCH('Estadísticas BCR'!$B49,BCR!$1:$1,0))),AVERAGE(#REF!)),"")</f>
        <v>0</v>
      </c>
      <c r="AB49" s="104">
        <f>+IFERROR(IF(ISTEXT(AB$5)=FALSE,(INDEX(BCR!$1:$1048576,MATCH('Estadísticas BCR'!AB$5,BCR!$A:$A,0),MATCH('Estadísticas BCR'!$B49,BCR!$1:$1,0))),AVERAGE(#REF!)),"")</f>
        <v>0</v>
      </c>
      <c r="AC49" s="60">
        <f>+IFERROR(IF(ISTEXT(AC$5)=FALSE,(INDEX(BCR!$1:$1048576,MATCH('Estadísticas BCR'!AC$5,BCR!$A:$A,0),MATCH('Estadísticas BCR'!$B49,BCR!$1:$1,0))),AVERAGE(Q49:AB49)),"")</f>
        <v>0</v>
      </c>
      <c r="AD49" s="59">
        <f>+IFERROR(IF(ISTEXT(AD$5)=FALSE,(INDEX(BCR!$1:$1048576,MATCH('Estadísticas BCR'!AD$5,BCR!$A:$A,0),MATCH('Estadísticas BCR'!$B49,BCR!$1:$1,0))),AVERAGE(#REF!)),"")</f>
        <v>0</v>
      </c>
      <c r="AE49" s="59">
        <f>+IFERROR(IF(ISTEXT(AE$5)=FALSE,(INDEX(BCR!$1:$1048576,MATCH('Estadísticas BCR'!AE$5,BCR!$A:$A,0),MATCH('Estadísticas BCR'!$B49,BCR!$1:$1,0))),AVERAGE(#REF!)),"")</f>
        <v>0</v>
      </c>
      <c r="AF49" s="59">
        <f>+IFERROR(IF(ISTEXT(AF$5)=FALSE,(INDEX(BCR!$1:$1048576,MATCH('Estadísticas BCR'!AF$5,BCR!$A:$A,0),MATCH('Estadísticas BCR'!$B49,BCR!$1:$1,0))),AVERAGE(#REF!)),"")</f>
        <v>0</v>
      </c>
      <c r="AG49" s="59">
        <f>+IFERROR(IF(ISTEXT(AG$5)=FALSE,(INDEX(BCR!$1:$1048576,MATCH('Estadísticas BCR'!AG$5,BCR!$A:$A,0),MATCH('Estadísticas BCR'!$B49,BCR!$1:$1,0))),AVERAGE(#REF!)),"")</f>
        <v>0</v>
      </c>
      <c r="AH49" s="59">
        <f>+IFERROR(IF(ISTEXT(AH$5)=FALSE,(INDEX(BCR!$1:$1048576,MATCH('Estadísticas BCR'!AH$5,BCR!$A:$A,0),MATCH('Estadísticas BCR'!$B49,BCR!$1:$1,0))),AVERAGE(#REF!)),"")</f>
        <v>0</v>
      </c>
      <c r="AI49" s="59">
        <f>+IFERROR(IF(ISTEXT(AI$5)=FALSE,(INDEX(BCR!$1:$1048576,MATCH('Estadísticas BCR'!AI$5,BCR!$A:$A,0),MATCH('Estadísticas BCR'!$B49,BCR!$1:$1,0))),AVERAGE(#REF!)),"")</f>
        <v>0</v>
      </c>
      <c r="AJ49" s="59">
        <f>+IFERROR(IF(ISTEXT(AJ$5)=FALSE,(INDEX(BCR!$1:$1048576,MATCH('Estadísticas BCR'!AJ$5,BCR!$A:$A,0),MATCH('Estadísticas BCR'!$B49,BCR!$1:$1,0))),AVERAGE(#REF!)),"")</f>
        <v>0</v>
      </c>
      <c r="AK49" s="59">
        <f>+IFERROR(IF(ISTEXT(AK$5)=FALSE,(INDEX(BCR!$1:$1048576,MATCH('Estadísticas BCR'!AK$5,BCR!$A:$A,0),MATCH('Estadísticas BCR'!$B49,BCR!$1:$1,0))),AVERAGE(#REF!)),"")</f>
        <v>0</v>
      </c>
      <c r="AL49" s="59">
        <f>+IFERROR(IF(ISTEXT(AL$5)=FALSE,(INDEX(BCR!$1:$1048576,MATCH('Estadísticas BCR'!AL$5,BCR!$A:$A,0),MATCH('Estadísticas BCR'!$B49,BCR!$1:$1,0))),AVERAGE(#REF!)),"")</f>
        <v>0</v>
      </c>
      <c r="AM49" s="59">
        <f>+IFERROR(IF(ISTEXT(AM$5)=FALSE,(INDEX(BCR!$1:$1048576,MATCH('Estadísticas BCR'!AM$5,BCR!$A:$A,0),MATCH('Estadísticas BCR'!$B49,BCR!$1:$1,0))),AVERAGE(#REF!)),"")</f>
        <v>0</v>
      </c>
      <c r="AN49" s="59">
        <f>+IFERROR(IF(ISTEXT(AN$5)=FALSE,(INDEX(BCR!$1:$1048576,MATCH('Estadísticas BCR'!AN$5,BCR!$A:$A,0),MATCH('Estadísticas BCR'!$B49,BCR!$1:$1,0))),AVERAGE(#REF!)),"")</f>
        <v>0</v>
      </c>
      <c r="AO49" s="59">
        <f>+IFERROR(IF(ISTEXT(AO$5)=FALSE,(INDEX(BCR!$1:$1048576,MATCH('Estadísticas BCR'!AO$5,BCR!$A:$A,0),MATCH('Estadísticas BCR'!$B49,BCR!$1:$1,0))),AVERAGE(#REF!)),"")</f>
        <v>0</v>
      </c>
      <c r="AP49" s="60">
        <f>+IFERROR(IF(ISTEXT(AP$5)=FALSE,(INDEX(BCR!$1:$1048576,MATCH('Estadísticas BCR'!AP$5,BCR!$A:$A,0),MATCH('Estadísticas BCR'!$B49,BCR!$1:$1,0))),AVERAGE(AD49:AO49)),"")</f>
        <v>0</v>
      </c>
      <c r="AQ49" s="59">
        <f>+IFERROR(IF(ISTEXT(AQ$5)=FALSE,(INDEX(BCR!$1:$1048576,MATCH('Estadísticas BCR'!AQ$5,BCR!$A:$A,0),MATCH('Estadísticas BCR'!$B49,BCR!$1:$1,0))),AVERAGE(#REF!)),"")</f>
        <v>0</v>
      </c>
      <c r="AR49" s="59">
        <f>+IFERROR(IF(ISTEXT(AR$5)=FALSE,(INDEX(BCR!$1:$1048576,MATCH('Estadísticas BCR'!AR$5,BCR!$A:$A,0),MATCH('Estadísticas BCR'!$B49,BCR!$1:$1,0))),AVERAGE(#REF!)),"")</f>
        <v>0</v>
      </c>
      <c r="AS49" s="59">
        <f>+IFERROR(IF(ISTEXT(AS$5)=FALSE,(INDEX(BCR!$1:$1048576,MATCH('Estadísticas BCR'!AS$5,BCR!$A:$A,0),MATCH('Estadísticas BCR'!$B49,BCR!$1:$1,0))),AVERAGE(#REF!)),"")</f>
        <v>0</v>
      </c>
      <c r="AT49" s="59">
        <f>+IFERROR(IF(ISTEXT(AT$5)=FALSE,(INDEX(BCR!$1:$1048576,MATCH('Estadísticas BCR'!AT$5,BCR!$A:$A,0),MATCH('Estadísticas BCR'!$B49,BCR!$1:$1,0))),AVERAGE(#REF!)),"")</f>
        <v>0</v>
      </c>
      <c r="AU49" s="59">
        <f>+IFERROR(IF(ISTEXT(AU$5)=FALSE,(INDEX(BCR!$1:$1048576,MATCH('Estadísticas BCR'!AU$5,BCR!$A:$A,0),MATCH('Estadísticas BCR'!$B49,BCR!$1:$1,0))),AVERAGE(#REF!)),"")</f>
        <v>0</v>
      </c>
      <c r="AV49" s="59">
        <f>+IFERROR(IF(ISTEXT(AV$5)=FALSE,(INDEX(BCR!$1:$1048576,MATCH('Estadísticas BCR'!AV$5,BCR!$A:$A,0),MATCH('Estadísticas BCR'!$B49,BCR!$1:$1,0))),AVERAGE(#REF!)),"")</f>
        <v>0</v>
      </c>
      <c r="AW49" s="59">
        <f>+IFERROR(IF(ISTEXT(AW$5)=FALSE,(INDEX(BCR!$1:$1048576,MATCH('Estadísticas BCR'!AW$5,BCR!$A:$A,0),MATCH('Estadísticas BCR'!$B49,BCR!$1:$1,0))),AVERAGE(#REF!)),"")</f>
        <v>0</v>
      </c>
      <c r="AX49" s="59">
        <f>+IFERROR(IF(ISTEXT(AX$5)=FALSE,(INDEX(BCR!$1:$1048576,MATCH('Estadísticas BCR'!AX$5,BCR!$A:$A,0),MATCH('Estadísticas BCR'!$B49,BCR!$1:$1,0))),AVERAGE(#REF!)),"")</f>
        <v>0</v>
      </c>
      <c r="AY49" s="59">
        <f>+IFERROR(IF(ISTEXT(AY$5)=FALSE,(INDEX(BCR!$1:$1048576,MATCH('Estadísticas BCR'!AY$5,BCR!$A:$A,0),MATCH('Estadísticas BCR'!$B49,BCR!$1:$1,0))),AVERAGE(#REF!)),"")</f>
        <v>0</v>
      </c>
      <c r="AZ49" s="59">
        <f>+IFERROR(IF(ISTEXT(AZ$5)=FALSE,(INDEX(BCR!$1:$1048576,MATCH('Estadísticas BCR'!AZ$5,BCR!$A:$A,0),MATCH('Estadísticas BCR'!$B49,BCR!$1:$1,0))),AVERAGE(#REF!)),"")</f>
        <v>0</v>
      </c>
      <c r="BA49" s="59">
        <f>+IFERROR(IF(ISTEXT(BA$5)=FALSE,(INDEX(BCR!$1:$1048576,MATCH('Estadísticas BCR'!BA$5,BCR!$A:$A,0),MATCH('Estadísticas BCR'!$B49,BCR!$1:$1,0))),AVERAGE(#REF!)),"")</f>
        <v>0</v>
      </c>
      <c r="BB49" s="59">
        <f>+IFERROR(IF(ISTEXT(BB$5)=FALSE,(INDEX(BCR!$1:$1048576,MATCH('Estadísticas BCR'!BB$5,BCR!$A:$A,0),MATCH('Estadísticas BCR'!$B49,BCR!$1:$1,0))),AVERAGE(#REF!)),"")</f>
        <v>0</v>
      </c>
      <c r="BC49" s="60">
        <f>+IFERROR(IF(ISTEXT(BC$5)=FALSE,(INDEX(BCR!$1:$1048576,MATCH('Estadísticas BCR'!BC$5,BCR!$A:$A,0),MATCH('Estadísticas BCR'!$B49,BCR!$1:$1,0))),AVERAGE(AQ49:BB49)),"")</f>
        <v>0</v>
      </c>
      <c r="BD49" s="59">
        <f>+IFERROR(IF(ISTEXT(BD$5)=FALSE,(INDEX(BCR!$1:$1048576,MATCH('Estadísticas BCR'!BD$5,BCR!$A:$A,0),MATCH('Estadísticas BCR'!$B49,BCR!$1:$1,0))),AVERAGE(#REF!)),"")</f>
        <v>0</v>
      </c>
      <c r="BE49" s="59">
        <f>+IFERROR(IF(ISTEXT(BE$5)=FALSE,(INDEX(BCR!$1:$1048576,MATCH('Estadísticas BCR'!BE$5,BCR!$A:$A,0),MATCH('Estadísticas BCR'!$B49,BCR!$1:$1,0))),AVERAGE(#REF!)),"")</f>
        <v>0</v>
      </c>
      <c r="BF49" s="59">
        <f>+IFERROR(IF(ISTEXT(BF$5)=FALSE,(INDEX(BCR!$1:$1048576,MATCH('Estadísticas BCR'!BF$5,BCR!$A:$A,0),MATCH('Estadísticas BCR'!$B49,BCR!$1:$1,0))),AVERAGE(#REF!)),"")</f>
        <v>0</v>
      </c>
      <c r="BG49" s="59">
        <f>+IFERROR(IF(ISTEXT(BG$5)=FALSE,(INDEX(BCR!$1:$1048576,MATCH('Estadísticas BCR'!BG$5,BCR!$A:$A,0),MATCH('Estadísticas BCR'!$B49,BCR!$1:$1,0))),AVERAGE(#REF!)),"")</f>
        <v>0</v>
      </c>
      <c r="BH49" s="59">
        <f>+IFERROR(IF(ISTEXT(BH$5)=FALSE,(INDEX(BCR!$1:$1048576,MATCH('Estadísticas BCR'!BH$5,BCR!$A:$A,0),MATCH('Estadísticas BCR'!$B49,BCR!$1:$1,0))),AVERAGE(#REF!)),"")</f>
        <v>0</v>
      </c>
      <c r="BI49" s="59">
        <f>+IFERROR(IF(ISTEXT(BI$5)=FALSE,(INDEX(BCR!$1:$1048576,MATCH('Estadísticas BCR'!BI$5,BCR!$A:$A,0),MATCH('Estadísticas BCR'!$B49,BCR!$1:$1,0))),AVERAGE(#REF!)),"")</f>
        <v>0</v>
      </c>
      <c r="BJ49" s="59">
        <f>+IFERROR(IF(ISTEXT(BJ$5)=FALSE,(INDEX(BCR!$1:$1048576,MATCH('Estadísticas BCR'!BJ$5,BCR!$A:$A,0),MATCH('Estadísticas BCR'!$B49,BCR!$1:$1,0))),AVERAGE(#REF!)),"")</f>
        <v>0</v>
      </c>
      <c r="BK49" s="59">
        <f>+IFERROR(IF(ISTEXT(BK$5)=FALSE,(INDEX(BCR!$1:$1048576,MATCH('Estadísticas BCR'!BK$5,BCR!$A:$A,0),MATCH('Estadísticas BCR'!$B49,BCR!$1:$1,0))),AVERAGE(#REF!)),"")</f>
        <v>0</v>
      </c>
      <c r="BL49" s="59">
        <f>+IFERROR(IF(ISTEXT(BL$5)=FALSE,(INDEX(BCR!$1:$1048576,MATCH('Estadísticas BCR'!BL$5,BCR!$A:$A,0),MATCH('Estadísticas BCR'!$B49,BCR!$1:$1,0))),AVERAGE(#REF!)),"")</f>
        <v>0</v>
      </c>
      <c r="BM49" s="59">
        <f>+IFERROR(IF(ISTEXT(BM$5)=FALSE,(INDEX(BCR!$1:$1048576,MATCH('Estadísticas BCR'!BM$5,BCR!$A:$A,0),MATCH('Estadísticas BCR'!$B49,BCR!$1:$1,0))),AVERAGE(#REF!)),"")</f>
        <v>0</v>
      </c>
      <c r="BN49" s="59">
        <f>+IFERROR(IF(ISTEXT(BN$5)=FALSE,(INDEX(BCR!$1:$1048576,MATCH('Estadísticas BCR'!BN$5,BCR!$A:$A,0),MATCH('Estadísticas BCR'!$B49,BCR!$1:$1,0))),AVERAGE(#REF!)),"")</f>
        <v>0</v>
      </c>
      <c r="BO49" s="59">
        <f>+IFERROR(IF(ISTEXT(BO$5)=FALSE,(INDEX(BCR!$1:$1048576,MATCH('Estadísticas BCR'!BO$5,BCR!$A:$A,0),MATCH('Estadísticas BCR'!$B49,BCR!$1:$1,0))),AVERAGE(#REF!)),"")</f>
        <v>0</v>
      </c>
      <c r="BP49" s="60">
        <f>+IFERROR(IF(ISTEXT(BP$5)=FALSE,(INDEX(BCR!$1:$1048576,MATCH('Estadísticas BCR'!BP$5,BCR!$A:$A,0),MATCH('Estadísticas BCR'!$B49,BCR!$1:$1,0))),AVERAGE(BD49:BO49)),"")</f>
        <v>0</v>
      </c>
      <c r="BQ49" s="59">
        <f>+IFERROR(IF(ISTEXT(BQ$5)=FALSE,(INDEX(BCR!$1:$1048576,MATCH('Estadísticas BCR'!BQ$5,BCR!$A:$A,0),MATCH('Estadísticas BCR'!$B49,BCR!$1:$1,0))),AVERAGE(#REF!)),"")</f>
        <v>0</v>
      </c>
      <c r="BR49" s="59">
        <f>+IFERROR(IF(ISTEXT(BR$5)=FALSE,(INDEX(BCR!$1:$1048576,MATCH('Estadísticas BCR'!BR$5,BCR!$A:$A,0),MATCH('Estadísticas BCR'!$B49,BCR!$1:$1,0))),AVERAGE(#REF!)),"")</f>
        <v>0</v>
      </c>
      <c r="BS49" s="59">
        <f>+IFERROR(IF(ISTEXT(BS$5)=FALSE,(INDEX(BCR!$1:$1048576,MATCH('Estadísticas BCR'!BS$5,BCR!$A:$A,0),MATCH('Estadísticas BCR'!$B49,BCR!$1:$1,0))),AVERAGE(#REF!)),"")</f>
        <v>0</v>
      </c>
      <c r="BT49" s="59">
        <f>+IFERROR(IF(ISTEXT(BT$5)=FALSE,(INDEX(BCR!$1:$1048576,MATCH('Estadísticas BCR'!BT$5,BCR!$A:$A,0),MATCH('Estadísticas BCR'!$B49,BCR!$1:$1,0))),AVERAGE(#REF!)),"")</f>
        <v>0</v>
      </c>
      <c r="BU49" s="59">
        <f>+IFERROR(IF(ISTEXT(BU$5)=FALSE,(INDEX(BCR!$1:$1048576,MATCH('Estadísticas BCR'!BU$5,BCR!$A:$A,0),MATCH('Estadísticas BCR'!$B49,BCR!$1:$1,0))),AVERAGE(#REF!)),"")</f>
        <v>0</v>
      </c>
      <c r="BV49" s="59">
        <f>+IFERROR(IF(ISTEXT(BV$5)=FALSE,(INDEX(BCR!$1:$1048576,MATCH('Estadísticas BCR'!BV$5,BCR!$A:$A,0),MATCH('Estadísticas BCR'!$B49,BCR!$1:$1,0))),AVERAGE(#REF!)),"")</f>
        <v>0</v>
      </c>
      <c r="BW49" s="59">
        <f>+IFERROR(IF(ISTEXT(BW$5)=FALSE,(INDEX(BCR!$1:$1048576,MATCH('Estadísticas BCR'!BW$5,BCR!$A:$A,0),MATCH('Estadísticas BCR'!$B49,BCR!$1:$1,0))),AVERAGE(#REF!)),"")</f>
        <v>0</v>
      </c>
      <c r="BX49" s="59">
        <f>+IFERROR(IF(ISTEXT(BX$5)=FALSE,(INDEX(BCR!$1:$1048576,MATCH('Estadísticas BCR'!BX$5,BCR!$A:$A,0),MATCH('Estadísticas BCR'!$B49,BCR!$1:$1,0))),AVERAGE(#REF!)),"")</f>
        <v>0</v>
      </c>
      <c r="BY49" s="59">
        <f>+IFERROR(IF(ISTEXT(BY$5)=FALSE,(INDEX(BCR!$1:$1048576,MATCH('Estadísticas BCR'!BY$5,BCR!$A:$A,0),MATCH('Estadísticas BCR'!$B49,BCR!$1:$1,0))),AVERAGE(#REF!)),"")</f>
        <v>0</v>
      </c>
      <c r="BZ49" s="59">
        <f>+IFERROR(IF(ISTEXT(BZ$5)=FALSE,(INDEX(BCR!$1:$1048576,MATCH('Estadísticas BCR'!BZ$5,BCR!$A:$A,0),MATCH('Estadísticas BCR'!$B49,BCR!$1:$1,0))),AVERAGE(#REF!)),"")</f>
        <v>0</v>
      </c>
      <c r="CA49" s="59">
        <f>+IFERROR(IF(ISTEXT(CA$5)=FALSE,(INDEX(BCR!$1:$1048576,MATCH('Estadísticas BCR'!CA$5,BCR!$A:$A,0),MATCH('Estadísticas BCR'!$B49,BCR!$1:$1,0))),AVERAGE(#REF!)),"")</f>
        <v>0</v>
      </c>
      <c r="CB49" s="59">
        <f>+IFERROR(IF(ISTEXT(CB$5)=FALSE,(INDEX(BCR!$1:$1048576,MATCH('Estadísticas BCR'!CB$5,BCR!$A:$A,0),MATCH('Estadísticas BCR'!$B49,BCR!$1:$1,0))),AVERAGE(#REF!)),"")</f>
        <v>0</v>
      </c>
      <c r="CC49" s="60">
        <f>+IFERROR(IF(ISTEXT(CC$5)=FALSE,(INDEX(BCR!$1:$1048576,MATCH('Estadísticas BCR'!CC$5,BCR!$A:$A,0),MATCH('Estadísticas BCR'!$B49,BCR!$1:$1,0))),AVERAGE(BQ49:CB49)),"")</f>
        <v>0</v>
      </c>
      <c r="CD49" s="59">
        <f>+IFERROR(IF(ISTEXT(CD$5)=FALSE,(INDEX(BCR!$1:$1048576,MATCH('Estadísticas BCR'!CD$5,BCR!$A:$A,0),MATCH('Estadísticas BCR'!$B49,BCR!$1:$1,0))),AVERAGE(#REF!)),"")</f>
        <v>0</v>
      </c>
      <c r="CE49" s="59">
        <f>+IFERROR(IF(ISTEXT(CE$5)=FALSE,(INDEX(BCR!$1:$1048576,MATCH('Estadísticas BCR'!CE$5,BCR!$A:$A,0),MATCH('Estadísticas BCR'!$B49,BCR!$1:$1,0))),AVERAGE(#REF!)),"")</f>
        <v>0</v>
      </c>
      <c r="CF49" s="59">
        <f>+IFERROR(IF(ISTEXT(CF$5)=FALSE,(INDEX(BCR!$1:$1048576,MATCH('Estadísticas BCR'!CF$5,BCR!$A:$A,0),MATCH('Estadísticas BCR'!$B49,BCR!$1:$1,0))),AVERAGE(#REF!)),"")</f>
        <v>0</v>
      </c>
      <c r="CG49" s="59">
        <f>+IFERROR(IF(ISTEXT(CG$5)=FALSE,(INDEX(BCR!$1:$1048576,MATCH('Estadísticas BCR'!CG$5,BCR!$A:$A,0),MATCH('Estadísticas BCR'!$B49,BCR!$1:$1,0))),AVERAGE(#REF!)),"")</f>
        <v>0</v>
      </c>
      <c r="CH49" s="59">
        <f>+IFERROR(IF(ISTEXT(CH$5)=FALSE,(INDEX(BCR!$1:$1048576,MATCH('Estadísticas BCR'!CH$5,BCR!$A:$A,0),MATCH('Estadísticas BCR'!$B49,BCR!$1:$1,0))),AVERAGE(#REF!)),"")</f>
        <v>0</v>
      </c>
      <c r="CI49" s="59">
        <f>+IFERROR(IF(ISTEXT(CI$5)=FALSE,(INDEX(BCR!$1:$1048576,MATCH('Estadísticas BCR'!CI$5,BCR!$A:$A,0),MATCH('Estadísticas BCR'!$B49,BCR!$1:$1,0))),AVERAGE(#REF!)),"")</f>
        <v>0</v>
      </c>
      <c r="CJ49" s="59">
        <f>+IFERROR(IF(ISTEXT(CJ$5)=FALSE,(INDEX(BCR!$1:$1048576,MATCH('Estadísticas BCR'!CJ$5,BCR!$A:$A,0),MATCH('Estadísticas BCR'!$B49,BCR!$1:$1,0))),AVERAGE(#REF!)),"")</f>
        <v>0</v>
      </c>
      <c r="CK49" s="59">
        <f>+IFERROR(IF(ISTEXT(CK$5)=FALSE,(INDEX(BCR!$1:$1048576,MATCH('Estadísticas BCR'!CK$5,BCR!$A:$A,0),MATCH('Estadísticas BCR'!$B49,BCR!$1:$1,0))),AVERAGE(#REF!)),"")</f>
        <v>0</v>
      </c>
      <c r="CL49" s="59">
        <f>+IFERROR(IF(ISTEXT(CL$5)=FALSE,(INDEX(BCR!$1:$1048576,MATCH('Estadísticas BCR'!CL$5,BCR!$A:$A,0),MATCH('Estadísticas BCR'!$B49,BCR!$1:$1,0))),AVERAGE(#REF!)),"")</f>
        <v>0</v>
      </c>
      <c r="CM49" s="59">
        <f>+IFERROR(IF(ISTEXT(CM$5)=FALSE,(INDEX(BCR!$1:$1048576,MATCH('Estadísticas BCR'!CM$5,BCR!$A:$A,0),MATCH('Estadísticas BCR'!$B49,BCR!$1:$1,0))),AVERAGE(#REF!)),"")</f>
        <v>0</v>
      </c>
      <c r="CN49" s="59">
        <f>+IFERROR(IF(ISTEXT(CN$5)=FALSE,(INDEX(BCR!$1:$1048576,MATCH('Estadísticas BCR'!CN$5,BCR!$A:$A,0),MATCH('Estadísticas BCR'!$B49,BCR!$1:$1,0))),AVERAGE(#REF!)),"")</f>
        <v>0</v>
      </c>
      <c r="CO49" s="59">
        <f>+IFERROR(IF(ISTEXT(CO$5)=FALSE,(INDEX(BCR!$1:$1048576,MATCH('Estadísticas BCR'!CO$5,BCR!$A:$A,0),MATCH('Estadísticas BCR'!$B49,BCR!$1:$1,0))),AVERAGE(#REF!)),"")</f>
        <v>0</v>
      </c>
      <c r="CP49" s="60">
        <f>+IFERROR(IF(ISTEXT(CP$5)=FALSE,(INDEX(BCR!$1:$1048576,MATCH('Estadísticas BCR'!CP$5,BCR!$A:$A,0),MATCH('Estadísticas BCR'!$B49,BCR!$1:$1,0))),AVERAGE(CD49:CO49)),"")</f>
        <v>0</v>
      </c>
      <c r="CQ49" s="59">
        <f>+IFERROR(IF(ISTEXT(CQ$5)=FALSE,(INDEX(BCR!$1:$1048576,MATCH('Estadísticas BCR'!CQ$5,BCR!$A:$A,0),MATCH('Estadísticas BCR'!$B49,BCR!$1:$1,0))),AVERAGE(#REF!)),"")</f>
        <v>0</v>
      </c>
      <c r="CR49" s="59">
        <f>+IFERROR(IF(ISTEXT(CR$5)=FALSE,(INDEX(BCR!$1:$1048576,MATCH('Estadísticas BCR'!CR$5,BCR!$A:$A,0),MATCH('Estadísticas BCR'!$B49,BCR!$1:$1,0))),AVERAGE(#REF!)),"")</f>
        <v>0</v>
      </c>
      <c r="CS49" s="59">
        <f>+IFERROR(IF(ISTEXT(CS$5)=FALSE,(INDEX(BCR!$1:$1048576,MATCH('Estadísticas BCR'!CS$5,BCR!$A:$A,0),MATCH('Estadísticas BCR'!$B49,BCR!$1:$1,0))),AVERAGE(#REF!)),"")</f>
        <v>0</v>
      </c>
      <c r="CT49" s="59">
        <f>+IFERROR(IF(ISTEXT(CT$5)=FALSE,(INDEX(BCR!$1:$1048576,MATCH('Estadísticas BCR'!CT$5,BCR!$A:$A,0),MATCH('Estadísticas BCR'!$B49,BCR!$1:$1,0))),AVERAGE(#REF!)),"")</f>
        <v>0</v>
      </c>
      <c r="CU49" s="59">
        <f>+IFERROR(IF(ISTEXT(CU$5)=FALSE,(INDEX(BCR!$1:$1048576,MATCH('Estadísticas BCR'!CU$5,BCR!$A:$A,0),MATCH('Estadísticas BCR'!$B49,BCR!$1:$1,0))),AVERAGE(#REF!)),"")</f>
        <v>0</v>
      </c>
      <c r="CV49" s="59">
        <f>+IFERROR(IF(ISTEXT(CV$5)=FALSE,(INDEX(BCR!$1:$1048576,MATCH('Estadísticas BCR'!CV$5,BCR!$A:$A,0),MATCH('Estadísticas BCR'!$B49,BCR!$1:$1,0))),AVERAGE(#REF!)),"")</f>
        <v>0</v>
      </c>
      <c r="CW49" s="59">
        <f>+IFERROR(IF(ISTEXT(CW$5)=FALSE,(INDEX(BCR!$1:$1048576,MATCH('Estadísticas BCR'!CW$5,BCR!$A:$A,0),MATCH('Estadísticas BCR'!$B49,BCR!$1:$1,0))),AVERAGE(#REF!)),"")</f>
        <v>0</v>
      </c>
      <c r="CX49" s="59">
        <f>+IFERROR(IF(ISTEXT(CX$5)=FALSE,(INDEX(BCR!$1:$1048576,MATCH('Estadísticas BCR'!CX$5,BCR!$A:$A,0),MATCH('Estadísticas BCR'!$B49,BCR!$1:$1,0))),AVERAGE(#REF!)),"")</f>
        <v>0</v>
      </c>
      <c r="CY49" s="59">
        <f>+IFERROR(IF(ISTEXT(CY$5)=FALSE,(INDEX(BCR!$1:$1048576,MATCH('Estadísticas BCR'!CY$5,BCR!$A:$A,0),MATCH('Estadísticas BCR'!$B49,BCR!$1:$1,0))),AVERAGE(#REF!)),"")</f>
        <v>0</v>
      </c>
      <c r="CZ49" s="59">
        <f>+IFERROR(IF(ISTEXT(CZ$5)=FALSE,(INDEX(BCR!$1:$1048576,MATCH('Estadísticas BCR'!CZ$5,BCR!$A:$A,0),MATCH('Estadísticas BCR'!$B49,BCR!$1:$1,0))),AVERAGE(A49:CY49)),"")</f>
        <v>0</v>
      </c>
      <c r="DA49" s="59">
        <f>+IFERROR(IF(ISTEXT(DA$5)=FALSE,(INDEX(BCR!$1:$1048576,MATCH('Estadísticas BCR'!DA$5,BCR!$A:$A,0),MATCH('Estadísticas BCR'!$B49,BCR!$1:$1,0))),AVERAGE(B49:CZ49)),"")</f>
        <v>0</v>
      </c>
      <c r="DB49" s="59">
        <f>+IFERROR(IF(ISTEXT(DB$5)=FALSE,(INDEX(BCR!$1:$1048576,MATCH('Estadísticas BCR'!DB$5,BCR!$A:$A,0),MATCH('Estadísticas BCR'!$B49,BCR!$1:$1,0))),AVERAGE(C49:DA49)),"")</f>
        <v>0</v>
      </c>
      <c r="DC49" s="60">
        <f>+IFERROR(IF(ISTEXT(DC$5)=FALSE,(INDEX(BCR!$1:$1048576,MATCH('Estadísticas BCR'!DC$5,BCR!$A:$A,0),MATCH('Estadísticas BCR'!$B49,BCR!$1:$1,0))),AVERAGE(CQ49:DB49)),"")</f>
        <v>0</v>
      </c>
      <c r="DD49" s="59">
        <f>+IFERROR(IF(ISTEXT(DD$5)=FALSE,(INDEX(BCR!$1:$1048576,MATCH('Estadísticas BCR'!DD$5,BCR!$A:$A,0),MATCH('Estadísticas BCR'!$B49,BCR!$1:$1,0))),AVERAGE(CR49:DC49)),"")</f>
        <v>0</v>
      </c>
      <c r="DE49" s="59">
        <f>+IFERROR(IF(ISTEXT(DE$5)=FALSE,(INDEX(BCR!$1:$1048576,MATCH('Estadísticas BCR'!DE$5,BCR!$A:$A,0),MATCH('Estadísticas BCR'!$B49,BCR!$1:$1,0))),AVERAGE(CS49:DD49)),"")</f>
        <v>0</v>
      </c>
      <c r="DF49" s="59">
        <f>+IFERROR(IF(ISTEXT(DF$5)=FALSE,(INDEX(BCR!$1:$1048576,MATCH('Estadísticas BCR'!DF$5,BCR!$A:$A,0),MATCH('Estadísticas BCR'!$B49,BCR!$1:$1,0))),AVERAGE(CT49:DE49)),"")</f>
        <v>0</v>
      </c>
      <c r="DG49" s="59">
        <f>+IFERROR(IF(ISTEXT(DG$5)=FALSE,(INDEX(BCR!$1:$1048576,MATCH('Estadísticas BCR'!DG$5,BCR!$A:$A,0),MATCH('Estadísticas BCR'!$B49,BCR!$1:$1,0))),AVERAGE(CU49:DF49)),"")</f>
        <v>0</v>
      </c>
      <c r="DH49" s="59">
        <f>+IFERROR(IF(ISTEXT(DH$5)=FALSE,(INDEX(BCR!$1:$1048576,MATCH('Estadísticas BCR'!DH$5,BCR!$A:$A,0),MATCH('Estadísticas BCR'!$B49,BCR!$1:$1,0))),AVERAGE(CV49:DG49)),"")</f>
        <v>0</v>
      </c>
      <c r="DI49" s="59">
        <f>+IFERROR(IF(ISTEXT(DI$5)=FALSE,(INDEX(BCR!$1:$1048576,MATCH('Estadísticas BCR'!DI$5,BCR!$A:$A,0),MATCH('Estadísticas BCR'!$B49,BCR!$1:$1,0))),AVERAGE(CW49:DH49)),"")</f>
        <v>0</v>
      </c>
      <c r="DJ49" s="59">
        <f>+IFERROR(IF(ISTEXT(DJ$5)=FALSE,(INDEX(BCR!$1:$1048576,MATCH('Estadísticas BCR'!DJ$5,BCR!$A:$A,0),MATCH('Estadísticas BCR'!$B49,BCR!$1:$1,0))),AVERAGE(CX49:DI49)),"")</f>
        <v>0</v>
      </c>
      <c r="DK49" s="59">
        <f>+IFERROR(IF(ISTEXT(DK$5)=FALSE,(INDEX(BCR!$1:$1048576,MATCH('Estadísticas BCR'!DK$5,BCR!$A:$A,0),MATCH('Estadísticas BCR'!$B49,BCR!$1:$1,0))),AVERAGE(CY49:DJ49)),"")</f>
        <v>0</v>
      </c>
      <c r="DL49" s="59">
        <f>+IFERROR(IF(ISTEXT(DL$5)=FALSE,(INDEX(BCR!$1:$1048576,MATCH('Estadísticas BCR'!DL$5,BCR!$A:$A,0),MATCH('Estadísticas BCR'!$B49,BCR!$1:$1,0))),AVERAGE(CZ49:DK49)),"")</f>
        <v>0</v>
      </c>
      <c r="DM49" s="59">
        <f>+IFERROR(IF(ISTEXT(DM$5)=FALSE,(INDEX(BCR!$1:$1048576,MATCH('Estadísticas BCR'!DM$5,BCR!$A:$A,0),MATCH('Estadísticas BCR'!$B49,BCR!$1:$1,0))),AVERAGE(DA49:DL49)),"")</f>
        <v>0</v>
      </c>
      <c r="DN49" s="59">
        <f>+IFERROR(IF(ISTEXT(DN$5)=FALSE,(INDEX(BCR!$1:$1048576,MATCH('Estadísticas BCR'!DN$5,BCR!$A:$A,0),MATCH('Estadísticas BCR'!$B49,BCR!$1:$1,0))),AVERAGE(DB49:DM49)),"")</f>
        <v>0</v>
      </c>
      <c r="DO49" s="59">
        <f>+IFERROR(IF(ISTEXT(DO$5)=FALSE,(INDEX(BCR!$1:$1048576,MATCH('Estadísticas BCR'!DO$5,BCR!$A:$A,0),MATCH('Estadísticas BCR'!$B49,BCR!$1:$1,0))),AVERAGE(DC49:DN49)),"")</f>
        <v>0</v>
      </c>
      <c r="DP49" s="60">
        <f>+IFERROR(IF(ISTEXT(DP$5)=FALSE,(INDEX(BCR!$1:$1048576,MATCH('Estadísticas BCR'!DP$5,BCR!$A:$A,0),MATCH('Estadísticas BCR'!$B49,BCR!$1:$1,0))),AVERAGE(DD49:DO49)),"")</f>
        <v>0</v>
      </c>
      <c r="DQ49" s="59">
        <f>+IFERROR(IF(ISTEXT(DQ$5)=FALSE,(INDEX(BCR!$1:$1048576,MATCH('Estadísticas BCR'!DQ$5,BCR!$A:$A,0),MATCH('Estadísticas BCR'!$B49,BCR!$1:$1,0))),AVERAGE(DE49:DP49)),"")</f>
        <v>0</v>
      </c>
      <c r="DR49" s="59">
        <f>+IFERROR(IF(ISTEXT(DR$5)=FALSE,(INDEX(BCR!$1:$1048576,MATCH('Estadísticas BCR'!DR$5,BCR!$A:$A,0),MATCH('Estadísticas BCR'!$B49,BCR!$1:$1,0))),AVERAGE(DF49:DQ49)),"")</f>
        <v>0</v>
      </c>
      <c r="DS49" s="59">
        <f>+IFERROR(IF(ISTEXT(DS$5)=FALSE,(INDEX(BCR!$1:$1048576,MATCH('Estadísticas BCR'!DS$5,BCR!$A:$A,0),MATCH('Estadísticas BCR'!$B49,BCR!$1:$1,0))),AVERAGE(DG49:DR49)),"")</f>
        <v>0</v>
      </c>
      <c r="DT49" s="59">
        <f>+IFERROR(IF(ISTEXT(DT$5)=FALSE,(INDEX(BCR!$1:$1048576,MATCH('Estadísticas BCR'!DT$5,BCR!$A:$A,0),MATCH('Estadísticas BCR'!$B49,BCR!$1:$1,0))),AVERAGE(DH49:DS49)),"")</f>
        <v>0</v>
      </c>
      <c r="DU49" s="59">
        <f>+IFERROR(IF(ISTEXT(DU$5)=FALSE,(INDEX(BCR!$1:$1048576,MATCH('Estadísticas BCR'!DU$5,BCR!$A:$A,0),MATCH('Estadísticas BCR'!$B49,BCR!$1:$1,0))),AVERAGE(DI49:DT49)),"")</f>
        <v>0</v>
      </c>
      <c r="DV49" s="59">
        <f>+IFERROR(IF(ISTEXT(DV$5)=FALSE,(INDEX(BCR!$1:$1048576,MATCH('Estadísticas BCR'!DV$5,BCR!$A:$A,0),MATCH('Estadísticas BCR'!$B49,BCR!$1:$1,0))),AVERAGE(DJ49:DU49)),"")</f>
        <v>0</v>
      </c>
      <c r="DW49" s="59">
        <f>+IFERROR(IF(ISTEXT(DW$5)=FALSE,(INDEX(BCR!$1:$1048576,MATCH('Estadísticas BCR'!DW$5,BCR!$A:$A,0),MATCH('Estadísticas BCR'!$B49,BCR!$1:$1,0))),AVERAGE(DK49:DV49)),"")</f>
        <v>0</v>
      </c>
      <c r="DX49" s="59">
        <f>+IFERROR(IF(ISTEXT(DX$5)=FALSE,(INDEX(BCR!$1:$1048576,MATCH('Estadísticas BCR'!DX$5,BCR!$A:$A,0),MATCH('Estadísticas BCR'!$B49,BCR!$1:$1,0))),AVERAGE(DL49:DW49)),"")</f>
        <v>0</v>
      </c>
      <c r="DY49" s="59">
        <f>+IFERROR(IF(ISTEXT(DY$5)=FALSE,(INDEX(BCR!$1:$1048576,MATCH('Estadísticas BCR'!DY$5,BCR!$A:$A,0),MATCH('Estadísticas BCR'!$B49,BCR!$1:$1,0))),AVERAGE(DM49:DX49)),"")</f>
        <v>0</v>
      </c>
      <c r="DZ49" s="59">
        <f>+IFERROR(IF(ISTEXT(DZ$5)=FALSE,(INDEX(BCR!$1:$1048576,MATCH('Estadísticas BCR'!DZ$5,BCR!$A:$A,0),MATCH('Estadísticas BCR'!$B49,BCR!$1:$1,0))),AVERAGE(DN49:DY49)),"")</f>
        <v>0</v>
      </c>
      <c r="EA49" s="59">
        <f>+IFERROR(IF(ISTEXT(EA$5)=FALSE,(INDEX(BCR!$1:$1048576,MATCH('Estadísticas BCR'!EA$5,BCR!$A:$A,0),MATCH('Estadísticas BCR'!$B49,BCR!$1:$1,0))),AVERAGE(DO49:DZ49)),"")</f>
        <v>0</v>
      </c>
      <c r="EB49" s="59">
        <f>+IFERROR(IF(ISTEXT(EB$5)=FALSE,(INDEX(BCR!$1:$1048576,MATCH('Estadísticas BCR'!EB$5,BCR!$A:$A,0),MATCH('Estadísticas BCR'!$B49,BCR!$1:$1,0))),AVERAGE(DP49:EA49)),"")</f>
        <v>0</v>
      </c>
      <c r="EC49" s="60">
        <f>+IFERROR(IF(ISTEXT(EC$5)=FALSE,(INDEX(BCR!$1:$1048576,MATCH('Estadísticas BCR'!EC$5,BCR!$A:$A,0),MATCH('Estadísticas BCR'!$B49,BCR!$1:$1,0))),AVERAGE(DQ49:EB49)),"")</f>
        <v>0</v>
      </c>
      <c r="ED49" s="59">
        <f>+IFERROR(IF(ISTEXT(ED$5)=FALSE,(INDEX(BCR!$1:$1048576,MATCH('Estadísticas BCR'!ED$5,BCR!$A:$A,0),MATCH('Estadísticas BCR'!$B49,BCR!$1:$1,0))),AVERAGE(DR49:EC49)),"")</f>
        <v>56.25</v>
      </c>
      <c r="EE49" s="59">
        <f>+IFERROR(IF(ISTEXT(EE$5)=FALSE,(INDEX(BCR!$1:$1048576,MATCH('Estadísticas BCR'!EE$5,BCR!$A:$A,0),MATCH('Estadísticas BCR'!$B49,BCR!$1:$1,0))),AVERAGE(DS49:ED49)),"")</f>
        <v>50</v>
      </c>
      <c r="EF49" s="59">
        <f>+IFERROR(IF(ISTEXT(EF$5)=FALSE,(INDEX(BCR!$1:$1048576,MATCH('Estadísticas BCR'!EF$5,BCR!$A:$A,0),MATCH('Estadísticas BCR'!$B49,BCR!$1:$1,0))),AVERAGE(DT49:EE49)),"")</f>
        <v>57.692307692307701</v>
      </c>
      <c r="EG49" s="59">
        <f>+IFERROR(IF(ISTEXT(EG$5)=FALSE,(INDEX(BCR!$1:$1048576,MATCH('Estadísticas BCR'!EG$5,BCR!$A:$A,0),MATCH('Estadísticas BCR'!$B49,BCR!$1:$1,0))),AVERAGE(DU49:EF49)),"")</f>
        <v>61.538461538461497</v>
      </c>
      <c r="EH49" s="59">
        <f>+IFERROR(IF(ISTEXT(EH$5)=FALSE,(INDEX(BCR!$1:$1048576,MATCH('Estadísticas BCR'!EH$5,BCR!$A:$A,0),MATCH('Estadísticas BCR'!$B49,BCR!$1:$1,0))),AVERAGE(DV49:EG49)),"")</f>
        <v>53.846153846153797</v>
      </c>
      <c r="EI49" s="59">
        <f>+IFERROR(IF(ISTEXT(EI$5)=FALSE,(INDEX(BCR!$1:$1048576,MATCH('Estadísticas BCR'!EI$5,BCR!$A:$A,0),MATCH('Estadísticas BCR'!$B49,BCR!$1:$1,0))),AVERAGE(DW49:EH49)),"")</f>
        <v>60</v>
      </c>
      <c r="EJ49" s="59">
        <f>+IFERROR(IF(ISTEXT(EJ$5)=FALSE,(INDEX(BCR!$1:$1048576,MATCH('Estadísticas BCR'!EJ$5,BCR!$A:$A,0),MATCH('Estadísticas BCR'!$B49,BCR!$1:$1,0))),AVERAGE(DX49:EI49)),"")</f>
        <v>45.8333333333333</v>
      </c>
      <c r="EK49" s="59">
        <f>+IFERROR(IF(ISTEXT(EK$5)=FALSE,(INDEX(BCR!$1:$1048576,MATCH('Estadísticas BCR'!EK$5,BCR!$A:$A,0),MATCH('Estadísticas BCR'!$B49,BCR!$1:$1,0))),AVERAGE(DY49:EJ49)),"")</f>
        <v>60.714285714285701</v>
      </c>
      <c r="EL49" s="59">
        <f>+IFERROR(IF(ISTEXT(EL$5)=FALSE,(INDEX(BCR!$1:$1048576,MATCH('Estadísticas BCR'!EL$5,BCR!$A:$A,0),MATCH('Estadísticas BCR'!$B49,BCR!$1:$1,0))),AVERAGE(DZ49:EK49)),"")</f>
        <v>53.846153846153797</v>
      </c>
      <c r="EM49" s="59">
        <f>+IFERROR(IF(ISTEXT(EM$5)=FALSE,(INDEX(BCR!$1:$1048576,MATCH('Estadísticas BCR'!EM$5,BCR!$A:$A,0),MATCH('Estadísticas BCR'!$B49,BCR!$1:$1,0))),AVERAGE(EA49:EL49)),"")</f>
        <v>69.230769230769198</v>
      </c>
      <c r="EN49" s="59">
        <f>+IFERROR(IF(ISTEXT(EN$5)=FALSE,(INDEX(BCR!$1:$1048576,MATCH('Estadísticas BCR'!EN$5,BCR!$A:$A,0),MATCH('Estadísticas BCR'!$B49,BCR!$1:$1,0))),AVERAGE(EB49:EM49)),"")</f>
        <v>59.375</v>
      </c>
      <c r="EO49" s="59">
        <f>+IFERROR(IF(ISTEXT(EO$5)=FALSE,(INDEX(BCR!$1:$1048576,MATCH('Estadísticas BCR'!EO$5,BCR!$A:$A,0),MATCH('Estadísticas BCR'!$B49,BCR!$1:$1,0))),AVERAGE(EC49:EN49)),"")</f>
        <v>63.636363636363598</v>
      </c>
      <c r="EP49" s="60">
        <f>+IFERROR(IF(ISTEXT(EP$5)=FALSE,(INDEX(BCR!$1:$1048576,MATCH('Estadísticas BCR'!EP$5,BCR!$A:$A,0),MATCH('Estadísticas BCR'!$B49,BCR!$1:$1,0))),AVERAGE(ED49:EO49)),"")</f>
        <v>57.663569069819054</v>
      </c>
      <c r="EQ49" s="59">
        <f>+IFERROR(IF(ISTEXT(EQ$5)=FALSE,(INDEX(BCR!$1:$1048576,MATCH('Estadísticas BCR'!EQ$5,BCR!$A:$A,0),MATCH('Estadísticas BCR'!$B49,BCR!$1:$1,0))),AVERAGE(EE49:EP49)),"")</f>
        <v>50</v>
      </c>
      <c r="ER49" s="59">
        <f>+IFERROR(IF(ISTEXT(ER$5)=FALSE,(INDEX(BCR!$1:$1048576,MATCH('Estadísticas BCR'!ER$5,BCR!$A:$A,0),MATCH('Estadísticas BCR'!$B49,BCR!$1:$1,0))),AVERAGE(EF49:EQ49)),"")</f>
        <v>53.846153846153797</v>
      </c>
      <c r="ES49" s="59">
        <f>+IFERROR(IF(ISTEXT(ES$5)=FALSE,(INDEX(BCR!$1:$1048576,MATCH('Estadísticas BCR'!ES$5,BCR!$A:$A,0),MATCH('Estadísticas BCR'!$B49,BCR!$1:$1,0))),AVERAGE(EG49:ER49)),"")</f>
        <v>50</v>
      </c>
      <c r="ET49" s="59">
        <f>+IFERROR(IF(ISTEXT(ET$5)=FALSE,(INDEX(BCR!$1:$1048576,MATCH('Estadísticas BCR'!ET$5,BCR!$A:$A,0),MATCH('Estadísticas BCR'!$B49,BCR!$1:$1,0))),AVERAGE(EH49:ES49)),"")</f>
        <v>40</v>
      </c>
      <c r="EU49" s="59">
        <f>+IFERROR(IF(ISTEXT(EU$5)=FALSE,(INDEX(BCR!$1:$1048576,MATCH('Estadísticas BCR'!EU$5,BCR!$A:$A,0),MATCH('Estadísticas BCR'!$B49,BCR!$1:$1,0))),AVERAGE(EI49:ET49)),"")</f>
        <v>54.545454545454497</v>
      </c>
      <c r="EV49" s="59">
        <f>+IFERROR(IF(ISTEXT(EV$5)=FALSE,(INDEX(BCR!$1:$1048576,MATCH('Estadísticas BCR'!EV$5,BCR!$A:$A,0),MATCH('Estadísticas BCR'!$B49,BCR!$1:$1,0))),AVERAGE(EJ49:EU49)),"")</f>
        <v>50</v>
      </c>
      <c r="EW49" s="59">
        <f>+IFERROR(IF(ISTEXT(EW$5)=FALSE,(INDEX(BCR!$1:$1048576,MATCH('Estadísticas BCR'!EW$5,BCR!$A:$A,0),MATCH('Estadísticas BCR'!$B49,BCR!$1:$1,0))),AVERAGE(EK49:EV49)),"")</f>
        <v>50</v>
      </c>
      <c r="EX49" s="59">
        <f>+IFERROR(IF(ISTEXT(EX$5)=FALSE,(INDEX(BCR!$1:$1048576,MATCH('Estadísticas BCR'!EX$5,BCR!$A:$A,0),MATCH('Estadísticas BCR'!$B49,BCR!$1:$1,0))),AVERAGE(EL49:EW49)),"")</f>
        <v>42.857142857142897</v>
      </c>
      <c r="EY49" s="59">
        <f>+IFERROR(IF(ISTEXT(EY$5)=FALSE,(INDEX(BCR!$1:$1048576,MATCH('Estadísticas BCR'!EY$5,BCR!$A:$A,0),MATCH('Estadísticas BCR'!$B49,BCR!$1:$1,0))),AVERAGE(EM49:EX49)),"")</f>
        <v>56.25</v>
      </c>
      <c r="EZ49" s="59">
        <f>+IFERROR(IF(ISTEXT(EZ$5)=FALSE,(INDEX(BCR!$1:$1048576,MATCH('Estadísticas BCR'!EZ$5,BCR!$A:$A,0),MATCH('Estadísticas BCR'!$B49,BCR!$1:$1,0))),AVERAGE(EN49:EY49)),"")</f>
        <v>54.1666666666667</v>
      </c>
      <c r="FA49" s="59">
        <f>+IFERROR(IF(ISTEXT(FA$5)=FALSE,(INDEX(BCR!$1:$1048576,MATCH('Estadísticas BCR'!FA$5,BCR!$A:$A,0),MATCH('Estadísticas BCR'!$B49,BCR!$1:$1,0))),AVERAGE(EO49:EZ49)),"")</f>
        <v>42.307692307692299</v>
      </c>
      <c r="FB49" s="59">
        <f>+IFERROR(IF(ISTEXT(FB$5)=FALSE,(INDEX(BCR!$1:$1048576,MATCH('Estadísticas BCR'!FB$5,BCR!$A:$A,0),MATCH('Estadísticas BCR'!$B49,BCR!$1:$1,0))),AVERAGE(EP49:FA49)),"")</f>
        <v>52.941176470588204</v>
      </c>
      <c r="FC49" s="60">
        <f>+IFERROR(IF(ISTEXT(FC$5)=FALSE,(INDEX(BCR!$1:$1048576,MATCH('Estadísticas BCR'!FC$5,BCR!$A:$A,0),MATCH('Estadísticas BCR'!$B49,BCR!$1:$1,0))),AVERAGE(EQ49:FB49)),"")</f>
        <v>49.742857224474868</v>
      </c>
      <c r="FD49" s="59">
        <f>+IFERROR(IF(ISTEXT(FD$5)=FALSE,(INDEX(BCR!$1:$1048576,MATCH('Estadísticas BCR'!FD$5,BCR!$A:$A,0),MATCH('Estadísticas BCR'!$B49,BCR!$1:$1,0))),AVERAGE(ER49:FC49)),"")</f>
        <v>52.941176470588204</v>
      </c>
      <c r="FE49" s="59">
        <f>+IFERROR(IF(ISTEXT(FE$5)=FALSE,(INDEX(BCR!$1:$1048576,MATCH('Estadísticas BCR'!FE$5,BCR!$A:$A,0),MATCH('Estadísticas BCR'!$B49,BCR!$1:$1,0))),AVERAGE(ES49:FD49)),"")</f>
        <v>56.6666666666667</v>
      </c>
      <c r="FF49" s="59">
        <f>+IFERROR(IF(ISTEXT(FF$5)=FALSE,(INDEX(BCR!$1:$1048576,MATCH('Estadísticas BCR'!FF$5,BCR!$A:$A,0),MATCH('Estadísticas BCR'!$B49,BCR!$1:$1,0))),AVERAGE(ET49:FE49)),"")</f>
        <v>57.894736842105303</v>
      </c>
      <c r="FG49" s="59">
        <f>+IFERROR(IF(ISTEXT(FG$5)=FALSE,(INDEX(BCR!$1:$1048576,MATCH('Estadísticas BCR'!FG$5,BCR!$A:$A,0),MATCH('Estadísticas BCR'!$B49,BCR!$1:$1,0))),AVERAGE(EU49:FF49)),"")</f>
        <v>60.714285714285701</v>
      </c>
      <c r="FH49" s="59">
        <f>+IFERROR(IF(ISTEXT(FH$5)=FALSE,(INDEX(BCR!$1:$1048576,MATCH('Estadísticas BCR'!FH$5,BCR!$A:$A,0),MATCH('Estadísticas BCR'!$B49,BCR!$1:$1,0))),AVERAGE(EV49:FG49)),"")</f>
        <v>50</v>
      </c>
      <c r="FI49" s="59">
        <f>+IFERROR(IF(ISTEXT(FI$5)=FALSE,(INDEX(BCR!$1:$1048576,MATCH('Estadísticas BCR'!FI$5,BCR!$A:$A,0),MATCH('Estadísticas BCR'!$B49,BCR!$1:$1,0))),AVERAGE(EW49:FH49)),"")</f>
        <v>61.904761904761898</v>
      </c>
      <c r="FJ49" s="59">
        <f>+IFERROR(IF(ISTEXT(FJ$5)=FALSE,(INDEX(BCR!$1:$1048576,MATCH('Estadísticas BCR'!FJ$5,BCR!$A:$A,0),MATCH('Estadísticas BCR'!$B49,BCR!$1:$1,0))),AVERAGE(EX49:FI49)),"")</f>
        <v>59.523809523809497</v>
      </c>
      <c r="FK49" s="59">
        <f>+IFERROR(IF(ISTEXT(FK$5)=FALSE,(INDEX(BCR!$1:$1048576,MATCH('Estadísticas BCR'!FK$5,BCR!$A:$A,0),MATCH('Estadísticas BCR'!$B49,BCR!$1:$1,0))),AVERAGE(EY49:FJ49)),"")</f>
        <v>58.3333333333333</v>
      </c>
      <c r="FL49" s="59">
        <f>+IFERROR(IF(ISTEXT(FL$5)=FALSE,(INDEX(BCR!$1:$1048576,MATCH('Estadísticas BCR'!FL$5,BCR!$A:$A,0),MATCH('Estadísticas BCR'!$B49,BCR!$1:$1,0))),AVERAGE(EZ49:FK49)),"")</f>
        <v>56.6666666666667</v>
      </c>
      <c r="FM49" s="59">
        <f>+IFERROR(IF(ISTEXT(FM$5)=FALSE,(INDEX(BCR!$1:$1048576,MATCH('Estadísticas BCR'!FM$5,BCR!$A:$A,0),MATCH('Estadísticas BCR'!$B49,BCR!$1:$1,0))),AVERAGE(FA49:FL49)),"")</f>
        <v>55.5555555555556</v>
      </c>
      <c r="FN49" s="59">
        <f>+IFERROR(IF(ISTEXT(FN$5)=FALSE,(INDEX(BCR!$1:$1048576,MATCH('Estadísticas BCR'!FN$5,BCR!$A:$A,0),MATCH('Estadísticas BCR'!$B49,BCR!$1:$1,0))),AVERAGE(FB49:FM49)),"")</f>
        <v>57.894736842105303</v>
      </c>
      <c r="FO49" s="59">
        <f>+IFERROR(IF(ISTEXT(FO$5)=FALSE,(INDEX(BCR!$1:$1048576,MATCH('Estadísticas BCR'!FO$5,BCR!$A:$A,0),MATCH('Estadísticas BCR'!$B49,BCR!$1:$1,0))),AVERAGE(FC49:FN49)),"")</f>
        <v>58.3333333333333</v>
      </c>
      <c r="FP49" s="60">
        <f>+IFERROR(IF(ISTEXT(FP$5)=FALSE,(INDEX(BCR!$1:$1048576,MATCH('Estadísticas BCR'!FP$5,BCR!$A:$A,0),MATCH('Estadísticas BCR'!$B49,BCR!$1:$1,0))),AVERAGE(FD49:FO49)),"")</f>
        <v>57.202421904434296</v>
      </c>
      <c r="FQ49" s="59">
        <f>+IFERROR(IF(ISTEXT(FQ$5)=FALSE,(INDEX(BCR!$1:$1048576,MATCH('Estadísticas BCR'!FQ$5,BCR!$A:$A,0),MATCH('Estadísticas BCR'!$B49,BCR!$1:$1,0))),AVERAGE(FE49:FP49)),"")</f>
        <v>52.7777777777778</v>
      </c>
      <c r="FR49" s="59">
        <f>+IFERROR(IF(ISTEXT(FR$5)=FALSE,(INDEX(BCR!$1:$1048576,MATCH('Estadísticas BCR'!FR$5,BCR!$A:$A,0),MATCH('Estadísticas BCR'!$B49,BCR!$1:$1,0))),AVERAGE(FF49:FQ49)),"")</f>
        <v>61.764705882352899</v>
      </c>
      <c r="FS49" s="59">
        <f>+IFERROR(IF(ISTEXT(FS$5)=FALSE,(INDEX(BCR!$1:$1048576,MATCH('Estadísticas BCR'!FS$5,BCR!$A:$A,0),MATCH('Estadísticas BCR'!$B49,BCR!$1:$1,0))),AVERAGE(FG49:FR49)),"")</f>
        <v>70.8333333333333</v>
      </c>
      <c r="FT49" s="59">
        <f>+IFERROR(IF(ISTEXT(FT$5)=FALSE,(INDEX(BCR!$1:$1048576,MATCH('Estadísticas BCR'!FT$5,BCR!$A:$A,0),MATCH('Estadísticas BCR'!$B49,BCR!$1:$1,0))),AVERAGE(FH49:FS49)),"")</f>
        <v>52.941176470588204</v>
      </c>
      <c r="FU49" s="59">
        <f>+IFERROR(IF(ISTEXT(FU$5)=FALSE,(INDEX(BCR!$1:$1048576,MATCH('Estadísticas BCR'!FU$5,BCR!$A:$A,0),MATCH('Estadísticas BCR'!$B49,BCR!$1:$1,0))),AVERAGE(FI49:FT49)),"")</f>
        <v>39.285714285714299</v>
      </c>
      <c r="FV49" s="59">
        <f>+IFERROR(IF(ISTEXT(FV$5)=FALSE,(INDEX(BCR!$1:$1048576,MATCH('Estadísticas BCR'!FV$5,BCR!$A:$A,0),MATCH('Estadísticas BCR'!$B49,BCR!$1:$1,0))),AVERAGE(FJ49:FU49)),"")</f>
        <v>50</v>
      </c>
      <c r="FW49" s="59">
        <f>+IFERROR(IF(ISTEXT(FW$5)=FALSE,(INDEX(BCR!$1:$1048576,MATCH('Estadísticas BCR'!FW$5,BCR!$A:$A,0),MATCH('Estadísticas BCR'!$B49,BCR!$1:$1,0))),AVERAGE(FK49:FV49)),"")</f>
        <v>42.105263157894697</v>
      </c>
      <c r="FX49" s="59">
        <f>+IFERROR(IF(ISTEXT(FX$5)=FALSE,(INDEX(BCR!$1:$1048576,MATCH('Estadísticas BCR'!FX$5,BCR!$A:$A,0),MATCH('Estadísticas BCR'!$B49,BCR!$1:$1,0))),AVERAGE(FL49:FW49)),"")</f>
        <v>42.307692307692299</v>
      </c>
      <c r="FY49" s="59">
        <f>+IFERROR(IF(ISTEXT(FY$5)=FALSE,(INDEX(BCR!$1:$1048576,MATCH('Estadísticas BCR'!FY$5,BCR!$A:$A,0),MATCH('Estadísticas BCR'!$B49,BCR!$1:$1,0))),AVERAGE(FM49:FX49)),"")</f>
        <v>43.3333333333333</v>
      </c>
      <c r="FZ49" s="59">
        <f>+IFERROR(IF(ISTEXT(FZ$5)=FALSE,(INDEX(BCR!$1:$1048576,MATCH('Estadísticas BCR'!FZ$5,BCR!$A:$A,0),MATCH('Estadísticas BCR'!$B49,BCR!$1:$1,0))),AVERAGE(FN49:FY49)),"")</f>
        <v>46.875</v>
      </c>
      <c r="GA49" s="59">
        <f>+IFERROR(IF(ISTEXT(GA$5)=FALSE,(INDEX(BCR!$1:$1048576,MATCH('Estadísticas BCR'!GA$5,BCR!$A:$A,0),MATCH('Estadísticas BCR'!$B49,BCR!$1:$1,0))),AVERAGE(FO49:FZ49)),"")</f>
        <v>47.368421052631597</v>
      </c>
      <c r="GB49" s="59">
        <f>+IFERROR(IF(ISTEXT(GB$5)=FALSE,(INDEX(BCR!$1:$1048576,MATCH('Estadísticas BCR'!GB$5,BCR!$A:$A,0),MATCH('Estadísticas BCR'!$B49,BCR!$1:$1,0))),AVERAGE(FP49:GA49)),"")</f>
        <v>46.6666666666667</v>
      </c>
      <c r="GC49" s="60">
        <f>+IFERROR(IF(ISTEXT(GC$5)=FALSE,(INDEX(BCR!$1:$1048576,MATCH('Estadísticas BCR'!GC$5,BCR!$A:$A,0),MATCH('Estadísticas BCR'!$B49,BCR!$1:$1,0))),AVERAGE(FQ49:GB49)),"")</f>
        <v>49.688257022332095</v>
      </c>
      <c r="GD49" s="59">
        <f>+IFERROR(IF(ISTEXT(GD$5)=FALSE,(INDEX(BCR!$1:$1048576,MATCH('Estadísticas BCR'!GD$5,BCR!$A:$A,0),MATCH('Estadísticas BCR'!$B49,BCR!$1:$1,0))),AVERAGE(FR49:GC49)),"")</f>
        <v>55.2631578947368</v>
      </c>
      <c r="GE49" s="59">
        <f>+IFERROR(IF(ISTEXT(GE$5)=FALSE,(INDEX(BCR!$1:$1048576,MATCH('Estadísticas BCR'!GE$5,BCR!$A:$A,0),MATCH('Estadísticas BCR'!$B49,BCR!$1:$1,0))),AVERAGE(FS49:GD49)),"")</f>
        <v>40.625</v>
      </c>
      <c r="GF49" s="59">
        <f>+IFERROR(IF(ISTEXT(GF$5)=FALSE,(INDEX(BCR!$1:$1048576,MATCH('Estadísticas BCR'!GF$5,BCR!$A:$A,0),MATCH('Estadísticas BCR'!$B49,BCR!$1:$1,0))),AVERAGE(FT49:GE49)),"")</f>
        <v>33.3333333333333</v>
      </c>
      <c r="GG49" s="59">
        <f>+IFERROR(IF(ISTEXT(GG$5)=FALSE,(INDEX(BCR!$1:$1048576,MATCH('Estadísticas BCR'!GG$5,BCR!$A:$A,0),MATCH('Estadísticas BCR'!$B49,BCR!$1:$1,0))),AVERAGE(FU49:GF49)),"")</f>
        <v>56.25</v>
      </c>
      <c r="GH49" s="59">
        <f>+IFERROR(IF(ISTEXT(GH$5)=FALSE,(INDEX(BCR!$1:$1048576,MATCH('Estadísticas BCR'!GH$5,BCR!$A:$A,0),MATCH('Estadísticas BCR'!$B49,BCR!$1:$1,0))),AVERAGE(FV49:GG49)),"")</f>
        <v>55.882352941176499</v>
      </c>
      <c r="GI49" s="59">
        <f>+IFERROR(IF(ISTEXT(GI$5)=FALSE,(INDEX(BCR!$1:$1048576,MATCH('Estadísticas BCR'!GI$5,BCR!$A:$A,0),MATCH('Estadísticas BCR'!$B49,BCR!$1:$1,0))),AVERAGE(FW49:GH49)),"")</f>
        <v>56.6666666666667</v>
      </c>
      <c r="GJ49" s="59">
        <f>+IFERROR(IF(ISTEXT(GJ$5)=FALSE,(INDEX(BCR!$1:$1048576,MATCH('Estadísticas BCR'!GJ$5,BCR!$A:$A,0),MATCH('Estadísticas BCR'!$B49,BCR!$1:$1,0))),AVERAGE(FX49:GI49)),"")</f>
        <v>67.647058823529406</v>
      </c>
      <c r="GK49" s="59">
        <f>+IFERROR(IF(ISTEXT(GK$5)=FALSE,(INDEX(BCR!$1:$1048576,MATCH('Estadísticas BCR'!GK$5,BCR!$A:$A,0),MATCH('Estadísticas BCR'!$B49,BCR!$1:$1,0))),AVERAGE(FY49:GJ49)),"")</f>
        <v>50</v>
      </c>
      <c r="GL49" s="59">
        <f>+IFERROR(IF(ISTEXT(GL$5)=FALSE,(INDEX(BCR!$1:$1048576,MATCH('Estadísticas BCR'!GL$5,BCR!$A:$A,0),MATCH('Estadísticas BCR'!$B49,BCR!$1:$1,0))),AVERAGE(FZ49:GK49)),"")</f>
        <v>58.823529411764703</v>
      </c>
      <c r="GM49" s="59">
        <f>+IFERROR(IF(ISTEXT(GM$5)=FALSE,(INDEX(BCR!$1:$1048576,MATCH('Estadísticas BCR'!GM$5,BCR!$A:$A,0),MATCH('Estadísticas BCR'!$B49,BCR!$1:$1,0))),AVERAGE(GA49:GL49)),"")</f>
        <v>50</v>
      </c>
      <c r="GN49" s="59">
        <f>+IFERROR(IF(ISTEXT(GN$5)=FALSE,(INDEX(BCR!$1:$1048576,MATCH('Estadísticas BCR'!GN$5,BCR!$A:$A,0),MATCH('Estadísticas BCR'!$B49,BCR!$1:$1,0))),AVERAGE(GB49:GM49)),"")</f>
        <v>46.875</v>
      </c>
      <c r="GO49" s="59">
        <f>+IFERROR(IF(ISTEXT(GO$5)=FALSE,(INDEX(BCR!$1:$1048576,MATCH('Estadísticas BCR'!GO$5,BCR!$A:$A,0),MATCH('Estadísticas BCR'!$B49,BCR!$1:$1,0))),AVERAGE(GC49:GN49)),"")</f>
        <v>46.875</v>
      </c>
      <c r="GP49" s="60">
        <f>+IFERROR(IF(ISTEXT(GP$5)=FALSE,(INDEX(BCR!$1:$1048576,MATCH('Estadísticas BCR'!GP$5,BCR!$A:$A,0),MATCH('Estadísticas BCR'!$B49,BCR!$1:$1,0))),AVERAGE(GD49:GO49)),"")</f>
        <v>51.520091589267281</v>
      </c>
      <c r="GQ49" s="59">
        <f>+IFERROR(IF(ISTEXT(GQ$5)=FALSE,(INDEX(BCR!$1:$1048576,MATCH('Estadísticas BCR'!GQ$5,BCR!$A:$A,0),MATCH('Estadísticas BCR'!$B49,BCR!$1:$1,0))),AVERAGE(GE49:GP49)),"")</f>
        <v>50</v>
      </c>
      <c r="GR49" s="59">
        <f>+IFERROR(IF(ISTEXT(GR$5)=FALSE,(INDEX(BCR!$1:$1048576,MATCH('Estadísticas BCR'!GR$5,BCR!$A:$A,0),MATCH('Estadísticas BCR'!$B49,BCR!$1:$1,0))),AVERAGE(GF49:GQ49)),"")</f>
        <v>52.7777777777778</v>
      </c>
      <c r="GS49" s="59">
        <f>+IFERROR(IF(ISTEXT(GS$5)=FALSE,(INDEX(BCR!$1:$1048576,MATCH('Estadísticas BCR'!GS$5,BCR!$A:$A,0),MATCH('Estadísticas BCR'!$B49,BCR!$1:$1,0))),AVERAGE(GG49:GR49)),"")</f>
        <v>39.130434782608702</v>
      </c>
      <c r="GT49" s="59">
        <f>+IFERROR(IF(ISTEXT(GT$5)=FALSE,(INDEX(BCR!$1:$1048576,MATCH('Estadísticas BCR'!GT$5,BCR!$A:$A,0),MATCH('Estadísticas BCR'!$B49,BCR!$1:$1,0))),AVERAGE(GH49:GS49)),"")</f>
        <v>53.125</v>
      </c>
      <c r="GU49" s="59">
        <f>+IFERROR(IF(ISTEXT(GU$5)=FALSE,(INDEX(BCR!$1:$1048576,MATCH('Estadísticas BCR'!GU$5,BCR!$A:$A,0),MATCH('Estadísticas BCR'!$B49,BCR!$1:$1,0))),AVERAGE(GI49:GT49)),"")</f>
        <v>45</v>
      </c>
      <c r="GV49" s="59">
        <f>+IFERROR(IF(ISTEXT(GV$5)=FALSE,(INDEX(BCR!$1:$1048576,MATCH('Estadísticas BCR'!GV$5,BCR!$A:$A,0),MATCH('Estadísticas BCR'!$B49,BCR!$1:$1,0))),AVERAGE(GJ49:GU49)),"")</f>
        <v>52.380952380952401</v>
      </c>
      <c r="GW49" s="59">
        <f>+IFERROR(IF(ISTEXT(GW$5)=FALSE,(INDEX(BCR!$1:$1048576,MATCH('Estadísticas BCR'!GW$5,BCR!$A:$A,0),MATCH('Estadísticas BCR'!$B49,BCR!$1:$1,0))),AVERAGE(GK49:GV49)),"")</f>
        <v>58.3333333333333</v>
      </c>
      <c r="GX49" s="59">
        <f>+IFERROR(IF(ISTEXT(GX$5)=FALSE,(INDEX(BCR!$1:$1048576,MATCH('Estadísticas BCR'!GX$5,BCR!$A:$A,0),MATCH('Estadísticas BCR'!$B49,BCR!$1:$1,0))),AVERAGE(GL49:GW49)),"")</f>
        <v>56.25</v>
      </c>
      <c r="GY49" s="59">
        <f>+IFERROR(IF(ISTEXT(GY$5)=FALSE,(INDEX(BCR!$1:$1048576,MATCH('Estadísticas BCR'!GY$5,BCR!$A:$A,0),MATCH('Estadísticas BCR'!$B49,BCR!$1:$1,0))),AVERAGE(GM49:GX49)),"")</f>
        <v>47.9166666666667</v>
      </c>
      <c r="GZ49" s="59">
        <f>+IFERROR(IF(ISTEXT(GZ$5)=FALSE,(INDEX(BCR!$1:$1048576,MATCH('Estadísticas BCR'!GZ$5,BCR!$A:$A,0),MATCH('Estadísticas BCR'!$B49,BCR!$1:$1,0))),AVERAGE(GN49:GY49)),"")</f>
        <v>47.619047619047599</v>
      </c>
      <c r="HA49" s="59">
        <f>+IFERROR(IF(ISTEXT(HA$5)=FALSE,(INDEX(BCR!$1:$1048576,MATCH('Estadísticas BCR'!HA$5,BCR!$A:$A,0),MATCH('Estadísticas BCR'!$B49,BCR!$1:$1,0))),AVERAGE(GO49:GZ49)),"")</f>
        <v>45.454545454545503</v>
      </c>
      <c r="HB49" s="59">
        <f>+IFERROR(IF(ISTEXT(HB$5)=FALSE,(INDEX(BCR!$1:$1048576,MATCH('Estadísticas BCR'!HB$5,BCR!$A:$A,0),MATCH('Estadísticas BCR'!$B49,BCR!$1:$1,0))),AVERAGE(GP49:HA49)),"")</f>
        <v>44.117647058823501</v>
      </c>
      <c r="HC49" s="60">
        <f>+IFERROR(IF(ISTEXT(HC$5)=FALSE,(INDEX(BCR!$1:$1048576,MATCH('Estadísticas BCR'!HC$5,BCR!$A:$A,0),MATCH('Estadísticas BCR'!$B49,BCR!$1:$1,0))),AVERAGE(GQ49:HB49)),"")</f>
        <v>49.342117089479636</v>
      </c>
      <c r="HD49" s="59">
        <f>+IFERROR(IF(ISTEXT(HD$5)=FALSE,(INDEX(BCR!$1:$1048576,MATCH('Estadísticas BCR'!HD$5,BCR!$A:$A,0),MATCH('Estadísticas BCR'!$B49,BCR!$1:$1,0))),AVERAGE(GR49:HC49)),"")</f>
        <v>54.545454545454497</v>
      </c>
      <c r="HE49" s="59">
        <f>+IFERROR(IF(ISTEXT(HE$5)=FALSE,(INDEX(BCR!$1:$1048576,MATCH('Estadísticas BCR'!HE$5,BCR!$A:$A,0),MATCH('Estadísticas BCR'!$B49,BCR!$1:$1,0))),AVERAGE(GS49:HD49)),"")</f>
        <v>50</v>
      </c>
      <c r="HF49" s="59">
        <f>+IFERROR(IF(ISTEXT(HF$5)=FALSE,(INDEX(BCR!$1:$1048576,MATCH('Estadísticas BCR'!HF$5,BCR!$A:$A,0),MATCH('Estadísticas BCR'!$B49,BCR!$1:$1,0))),AVERAGE(GT49:HE49)),"")</f>
        <v>50</v>
      </c>
      <c r="HG49" s="59">
        <f>+IFERROR(IF(ISTEXT(HG$5)=FALSE,(INDEX(BCR!$1:$1048576,MATCH('Estadísticas BCR'!HG$5,BCR!$A:$A,0),MATCH('Estadísticas BCR'!$B49,BCR!$1:$1,0))),AVERAGE(GU49:HF49)),"")</f>
        <v>47.826086956521699</v>
      </c>
      <c r="HH49" s="59">
        <f>+IFERROR(IF(ISTEXT(HH$5)=FALSE,(INDEX(BCR!$1:$1048576,MATCH('Estadísticas BCR'!HH$5,BCR!$A:$A,0),MATCH('Estadísticas BCR'!$B49,BCR!$1:$1,0))),AVERAGE(GV49:HG49)),"")</f>
        <v>44.4444444444444</v>
      </c>
      <c r="HI49" s="59">
        <f>+IFERROR(IF(ISTEXT(HI$5)=FALSE,(INDEX(BCR!$1:$1048576,MATCH('Estadísticas BCR'!HI$5,BCR!$A:$A,0),MATCH('Estadísticas BCR'!$B49,BCR!$1:$1,0))),AVERAGE(GW49:HH49)),"")</f>
        <v>50</v>
      </c>
      <c r="HJ49" s="59">
        <f>+IFERROR(IF(ISTEXT(HJ$5)=FALSE,(INDEX(BCR!$1:$1048576,MATCH('Estadísticas BCR'!HJ$5,BCR!$A:$A,0),MATCH('Estadísticas BCR'!$B49,BCR!$1:$1,0))),AVERAGE(GX49:HI49)),"")</f>
        <v>45.454545454545503</v>
      </c>
      <c r="HK49" s="59">
        <f>+IFERROR(IF(ISTEXT(HK$5)=FALSE,(INDEX(BCR!$1:$1048576,MATCH('Estadísticas BCR'!HK$5,BCR!$A:$A,0),MATCH('Estadísticas BCR'!$B49,BCR!$1:$1,0))),AVERAGE(GY49:HJ49)),"")</f>
        <v>54.761904761904802</v>
      </c>
      <c r="HL49" s="59">
        <f>+IFERROR(IF(ISTEXT(HL$5)=FALSE,(INDEX(BCR!$1:$1048576,MATCH('Estadísticas BCR'!HL$5,BCR!$A:$A,0),MATCH('Estadísticas BCR'!$B49,BCR!$1:$1,0))),AVERAGE(GZ49:HK49)),"")</f>
        <v>54.761904761904802</v>
      </c>
      <c r="HM49" s="59">
        <f>+IFERROR(IF(ISTEXT(HM$5)=FALSE,(INDEX(BCR!$1:$1048576,MATCH('Estadísticas BCR'!HM$5,BCR!$A:$A,0),MATCH('Estadísticas BCR'!$B49,BCR!$1:$1,0))),AVERAGE(HA49:HL49)),"")</f>
        <v>67.647058823529406</v>
      </c>
      <c r="HN49" s="59">
        <f>+IFERROR(IF(ISTEXT(HN$5)=FALSE,(INDEX(BCR!$1:$1048576,MATCH('Estadísticas BCR'!HN$5,BCR!$A:$A,0),MATCH('Estadísticas BCR'!$B49,BCR!$1:$1,0))),AVERAGE(HB49:HM49)),"")</f>
        <v>55.5555555555556</v>
      </c>
      <c r="HO49" s="59">
        <f>+IFERROR(IF(ISTEXT(HO$5)=FALSE,(INDEX(BCR!$1:$1048576,MATCH('Estadísticas BCR'!HO$5,BCR!$A:$A,0),MATCH('Estadísticas BCR'!$B49,BCR!$1:$1,0))),AVERAGE(HC49:HN49)),"")</f>
        <v>54.545454545454497</v>
      </c>
      <c r="HP49" s="60">
        <f>+IFERROR(IF(ISTEXT(HP$5)=FALSE,(INDEX(BCR!$1:$1048576,MATCH('Estadísticas BCR'!HP$5,BCR!$A:$A,0),MATCH('Estadísticas BCR'!$B49,BCR!$1:$1,0))),AVERAGE(HD49:HO49)),"")</f>
        <v>52.46186748744293</v>
      </c>
      <c r="HQ49" s="59">
        <f>+IFERROR(IF(ISTEXT(HQ$5)=FALSE,(INDEX(BCR!$1:$1048576,MATCH('Estadísticas BCR'!HQ$5,BCR!$A:$A,0),MATCH('Estadísticas BCR'!$B49,BCR!$1:$1,0))),AVERAGE(HE49:HP49)),"")</f>
        <v>60</v>
      </c>
      <c r="HR49" s="59">
        <f>+IFERROR(IF(ISTEXT(HR$5)=FALSE,(INDEX(BCR!$1:$1048576,MATCH('Estadísticas BCR'!HR$5,BCR!$A:$A,0),MATCH('Estadísticas BCR'!$B49,BCR!$1:$1,0))),AVERAGE(HF49:HQ49)),"")</f>
        <v>50</v>
      </c>
      <c r="HS49" s="59">
        <f>+IFERROR(IF(ISTEXT(HS$5)=FALSE,(INDEX(BCR!$1:$1048576,MATCH('Estadísticas BCR'!HS$5,BCR!$A:$A,0),MATCH('Estadísticas BCR'!$B49,BCR!$1:$1,0))),AVERAGE(HG49:HR49)),"")</f>
        <v>52.380952380952401</v>
      </c>
      <c r="HT49" s="59">
        <f>+IFERROR(IF(ISTEXT(HT$5)=FALSE,(INDEX(BCR!$1:$1048576,MATCH('Estadísticas BCR'!HT$5,BCR!$A:$A,0),MATCH('Estadísticas BCR'!$B49,BCR!$1:$1,0))),AVERAGE(HH49:HS49)),"")</f>
        <v>53.571428571428598</v>
      </c>
      <c r="HU49" s="59">
        <f>+IFERROR(IF(ISTEXT(HU$5)=FALSE,(INDEX(BCR!$1:$1048576,MATCH('Estadísticas BCR'!HU$5,BCR!$A:$A,0),MATCH('Estadísticas BCR'!$B49,BCR!$1:$1,0))),AVERAGE(HI49:HT49)),"")</f>
        <v>60.714285714285701</v>
      </c>
      <c r="HV49" s="59">
        <f>+IFERROR(IF(ISTEXT(HV$5)=FALSE,(INDEX(BCR!$1:$1048576,MATCH('Estadísticas BCR'!HV$5,BCR!$A:$A,0),MATCH('Estadísticas BCR'!$B49,BCR!$1:$1,0))),AVERAGE(HJ49:HU49)),"")</f>
        <v>55.5555555555556</v>
      </c>
      <c r="HW49" s="59">
        <f>+IFERROR(IF(ISTEXT(HW$5)=FALSE,(INDEX(BCR!$1:$1048576,MATCH('Estadísticas BCR'!HW$5,BCR!$A:$A,0),MATCH('Estadísticas BCR'!$B49,BCR!$1:$1,0))),AVERAGE(HK49:HV49)),"")</f>
        <v>52.631578947368403</v>
      </c>
      <c r="HX49" s="59">
        <f>+IFERROR(IF(ISTEXT(HX$5)=FALSE,(INDEX(BCR!$1:$1048576,MATCH('Estadísticas BCR'!HX$5,BCR!$A:$A,0),MATCH('Estadísticas BCR'!$B49,BCR!$1:$1,0))),AVERAGE(HL49:HW49)),"")</f>
        <v>54.761904761904802</v>
      </c>
      <c r="HY49" s="59">
        <f>+IFERROR(IF(ISTEXT(HY$5)=FALSE,(INDEX(BCR!$1:$1048576,MATCH('Estadísticas BCR'!HY$5,BCR!$A:$A,0),MATCH('Estadísticas BCR'!$B49,BCR!$1:$1,0))),AVERAGE(HM49:HX49)),"")</f>
        <v>59.523809523809497</v>
      </c>
      <c r="HZ49" s="59">
        <f>+IFERROR(IF(ISTEXT(HZ$5)=FALSE,(INDEX(BCR!$1:$1048576,MATCH('Estadísticas BCR'!HZ$5,BCR!$A:$A,0),MATCH('Estadísticas BCR'!$B49,BCR!$1:$1,0))),AVERAGE(HN49:HY49)),"")</f>
        <v>50</v>
      </c>
      <c r="IA49" s="59">
        <f>+IFERROR(IF(ISTEXT(IA$5)=FALSE,(INDEX(BCR!$1:$1048576,MATCH('Estadísticas BCR'!IA$5,BCR!$A:$A,0),MATCH('Estadísticas BCR'!$B49,BCR!$1:$1,0))),AVERAGE(HO49:HZ49)),"")</f>
        <v>58.823529411764703</v>
      </c>
      <c r="IB49" s="59">
        <f>+IFERROR(IF(ISTEXT(IB$5)=FALSE,(INDEX(BCR!$1:$1048576,MATCH('Estadísticas BCR'!IB$5,BCR!$A:$A,0),MATCH('Estadísticas BCR'!$B49,BCR!$1:$1,0))),AVERAGE(HP49:IA49)),"")</f>
        <v>52.631578947368403</v>
      </c>
      <c r="IC49" s="60">
        <f>+IFERROR(IF(ISTEXT(IC$5)=FALSE,(INDEX(BCR!$1:$1048576,MATCH('Estadísticas BCR'!IC$5,BCR!$A:$A,0),MATCH('Estadísticas BCR'!$B49,BCR!$1:$1,0))),AVERAGE(HQ49:IB49)),"")</f>
        <v>55.049551984536521</v>
      </c>
      <c r="ID49" s="59">
        <f>+IFERROR(IF(ISTEXT(ID$5)=FALSE,(INDEX(BCR!$1:$1048576,MATCH('Estadísticas BCR'!ID$5,BCR!$A:$A,0),MATCH('Estadísticas BCR'!$B49,BCR!$1:$1,0))),AVERAGE(HR49:IC49)),"")</f>
        <v>41.6666666666667</v>
      </c>
      <c r="IE49" s="59">
        <f>+IFERROR(IF(ISTEXT(IE$5)=FALSE,(INDEX(BCR!$1:$1048576,MATCH('Estadísticas BCR'!IE$5,BCR!$A:$A,0),MATCH('Estadísticas BCR'!$B49,BCR!$1:$1,0))),AVERAGE(HS49:ID49)),"")</f>
        <v>50</v>
      </c>
      <c r="IF49" s="59">
        <f>+IFERROR(IF(ISTEXT(IF$5)=FALSE,(INDEX(BCR!$1:$1048576,MATCH('Estadísticas BCR'!IF$5,BCR!$A:$A,0),MATCH('Estadísticas BCR'!$B49,BCR!$1:$1,0))),AVERAGE(HT49:IE49)),"")</f>
        <v>53.125</v>
      </c>
      <c r="IG49" s="59">
        <f>+IFERROR(IF(ISTEXT(IG$5)=FALSE,(INDEX(BCR!$1:$1048576,MATCH('Estadísticas BCR'!IG$5,BCR!$A:$A,0),MATCH('Estadísticas BCR'!$B49,BCR!$1:$1,0))),AVERAGE(HU49:IF49)),"")</f>
        <v>40.625</v>
      </c>
      <c r="IH49" s="59">
        <f>+IFERROR(IF(ISTEXT(IH$5)=FALSE,(INDEX(BCR!$1:$1048576,MATCH('Estadísticas BCR'!IH$5,BCR!$A:$A,0),MATCH('Estadísticas BCR'!$B49,BCR!$1:$1,0))),AVERAGE(HV49:IG49)),"")</f>
        <v>52.5</v>
      </c>
      <c r="II49" s="59">
        <f>+IFERROR(IF(ISTEXT(II$5)=FALSE,(INDEX(BCR!$1:$1048576,MATCH('Estadísticas BCR'!II$5,BCR!$A:$A,0),MATCH('Estadísticas BCR'!$B49,BCR!$1:$1,0))),AVERAGE(HW49:IH49)),"")</f>
        <v>58.823529411764703</v>
      </c>
      <c r="IJ49" s="59">
        <f>+IFERROR(IF(ISTEXT(IJ$5)=FALSE,(INDEX(BCR!$1:$1048576,MATCH('Estadísticas BCR'!IJ$5,BCR!$A:$A,0),MATCH('Estadísticas BCR'!$B49,BCR!$1:$1,0))),AVERAGE(HX49:II49)),"")</f>
        <v>50</v>
      </c>
      <c r="IK49" s="59">
        <f>+IFERROR(IF(ISTEXT(IK$5)=FALSE,(INDEX(BCR!$1:$1048576,MATCH('Estadísticas BCR'!IK$5,BCR!$A:$A,0),MATCH('Estadísticas BCR'!$B49,BCR!$1:$1,0))),AVERAGE(HY49:IJ49)),"")</f>
        <v>50</v>
      </c>
      <c r="IL49" s="59">
        <f>+IFERROR(IF(ISTEXT(IL$5)=FALSE,(INDEX(BCR!$1:$1048576,MATCH('Estadísticas BCR'!IL$5,BCR!$A:$A,0),MATCH('Estadísticas BCR'!$B49,BCR!$1:$1,0))),AVERAGE(HZ49:IK49)),"")</f>
        <v>56.25</v>
      </c>
      <c r="IM49" s="59">
        <f>+IFERROR(IF(ISTEXT(IM$5)=FALSE,(INDEX(BCR!$1:$1048576,MATCH('Estadísticas BCR'!IM$5,BCR!$A:$A,0),MATCH('Estadísticas BCR'!$B49,BCR!$1:$1,0))),AVERAGE(IA49:IL49)),"")</f>
        <v>55.882352941176499</v>
      </c>
      <c r="IN49" s="59">
        <f>+IFERROR(IF(ISTEXT(IN$5)=FALSE,(INDEX(BCR!$1:$1048576,MATCH('Estadísticas BCR'!IN$5,BCR!$A:$A,0),MATCH('Estadísticas BCR'!$B49,BCR!$1:$1,0))),AVERAGE(IB49:IM49)),"")</f>
        <v>50</v>
      </c>
      <c r="IO49" s="59">
        <f>+IFERROR(IF(ISTEXT(IO$5)=FALSE,(INDEX(BCR!$1:$1048576,MATCH('Estadísticas BCR'!IO$5,BCR!$A:$A,0),MATCH('Estadísticas BCR'!$B49,BCR!$1:$1,0))),AVERAGE(IC49:IN49)),"")</f>
        <v>57.692307692307701</v>
      </c>
      <c r="IP49" s="60">
        <f>+IFERROR(IF(ISTEXT(IP$5)=FALSE,(INDEX(BCR!$1:$1048576,MATCH('Estadísticas BCR'!IP$5,BCR!$A:$A,0),MATCH('Estadísticas BCR'!$B49,BCR!$1:$1,0))),AVERAGE(ID49:IO49)),"")</f>
        <v>51.380404725992975</v>
      </c>
      <c r="IQ49" s="59">
        <f>+IFERROR(IF(ISTEXT(IQ$5)=FALSE,(INDEX(BCR!$1:$1048576,MATCH('Estadísticas BCR'!IQ$5,BCR!$A:$A,0),MATCH('Estadísticas BCR'!$B49,BCR!$1:$1,0))),AVERAGE(IE49:IP49)),"")</f>
        <v>41.6666666666667</v>
      </c>
      <c r="IR49" s="59">
        <f>+IFERROR(IF(ISTEXT(IR$5)=FALSE,(INDEX(BCR!$1:$1048576,MATCH('Estadísticas BCR'!IR$5,BCR!$A:$A,0),MATCH('Estadísticas BCR'!$B49,BCR!$1:$1,0))),AVERAGE(IF49:IQ49)),"")</f>
        <v>57.142857142857103</v>
      </c>
      <c r="IS49" s="59">
        <f>+IFERROR(IF(ISTEXT(IS$5)=FALSE,(INDEX(BCR!$1:$1048576,MATCH('Estadísticas BCR'!IS$5,BCR!$A:$A,0),MATCH('Estadísticas BCR'!$B49,BCR!$1:$1,0))),AVERAGE(IG49:IR49)),"")</f>
        <v>47.5</v>
      </c>
      <c r="IT49" s="59">
        <f>+IFERROR(IF(ISTEXT(IT$5)=FALSE,(INDEX(BCR!$1:$1048576,MATCH('Estadísticas BCR'!IT$5,BCR!$A:$A,0),MATCH('Estadísticas BCR'!$B49,BCR!$1:$1,0))),AVERAGE(IH49:IS49)),"")</f>
        <v>57.894736842105303</v>
      </c>
      <c r="IU49" s="59">
        <f>+IFERROR(IF(ISTEXT(IU$5)=FALSE,(INDEX(BCR!$1:$1048576,MATCH('Estadísticas BCR'!IU$5,BCR!$A:$A,0),MATCH('Estadísticas BCR'!$B49,BCR!$1:$1,0))),AVERAGE(II49:IT49)),"")</f>
        <v>50</v>
      </c>
      <c r="IV49" s="59">
        <f>+IFERROR(IF(ISTEXT(IV$5)=FALSE,(INDEX(BCR!$1:$1048576,MATCH('Estadísticas BCR'!IV$5,BCR!$A:$A,0),MATCH('Estadísticas BCR'!$B49,BCR!$1:$1,0))),AVERAGE(IJ49:IU49)),"")</f>
        <v>47.368421052631597</v>
      </c>
      <c r="IW49" s="59">
        <f>+IFERROR(IF(ISTEXT(IW$5)=FALSE,(INDEX(BCR!$1:$1048576,MATCH('Estadísticas BCR'!IW$5,BCR!$A:$A,0),MATCH('Estadísticas BCR'!$B49,BCR!$1:$1,0))),AVERAGE(IK49:IV49)),"")</f>
        <v>52.7777777777778</v>
      </c>
      <c r="IX49" s="59">
        <f>+IFERROR(IF(ISTEXT(IX$5)=FALSE,(INDEX(BCR!$1:$1048576,MATCH('Estadísticas BCR'!IX$5,BCR!$A:$A,0),MATCH('Estadísticas BCR'!$B49,BCR!$1:$1,0))),AVERAGE(IL49:IW49)),"")</f>
        <v>61.1111111111111</v>
      </c>
      <c r="IY49" s="59">
        <f>+IFERROR(IF(ISTEXT(IY$5)=FALSE,(INDEX(BCR!$1:$1048576,MATCH('Estadísticas BCR'!IY$5,BCR!$A:$A,0),MATCH('Estadísticas BCR'!$B49,BCR!$1:$1,0))),AVERAGE(IM49:IX49)),"")</f>
        <v>55.882352941176499</v>
      </c>
      <c r="IZ49" s="59">
        <f>+IFERROR(IF(ISTEXT(IZ$5)=FALSE,(INDEX(BCR!$1:$1048576,MATCH('Estadísticas BCR'!IZ$5,BCR!$A:$A,0),MATCH('Estadísticas BCR'!$B49,BCR!$1:$1,0))),AVERAGE(IN49:IY49)),"")</f>
        <v>53.3333333333333</v>
      </c>
      <c r="JA49" s="59">
        <f>+IFERROR(IF(ISTEXT(JA$5)=FALSE,(INDEX(BCR!$1:$1048576,MATCH('Estadísticas BCR'!JA$5,BCR!$A:$A,0),MATCH('Estadísticas BCR'!$B49,BCR!$1:$1,0))),AVERAGE(IO49:IZ49)),"")</f>
        <v>55.2631578947368</v>
      </c>
      <c r="JB49" s="59">
        <f>+IFERROR(IF(ISTEXT(JB$5)=FALSE,(INDEX(BCR!$1:$1048576,MATCH('Estadísticas BCR'!JB$5,BCR!$A:$A,0),MATCH('Estadísticas BCR'!$B49,BCR!$1:$1,0))),AVERAGE(IP49:JA49)),"")</f>
        <v>52.7777777777778</v>
      </c>
      <c r="JC49" s="60">
        <f>+IFERROR(IF(ISTEXT(JC$5)=FALSE,(INDEX(BCR!$1:$1048576,MATCH('Estadísticas BCR'!JC$5,BCR!$A:$A,0),MATCH('Estadísticas BCR'!$B49,BCR!$1:$1,0))),AVERAGE(IQ49:JB49)),"")</f>
        <v>52.726516045014506</v>
      </c>
      <c r="JD49" s="59">
        <f>+IFERROR(IF(ISTEXT(JD$5)=FALSE,(INDEX(BCR!$1:$1048576,MATCH('Estadísticas BCR'!JD$5,BCR!$A:$A,0),MATCH('Estadísticas BCR'!$B49,BCR!$1:$1,0))),AVERAGE(IR49:JC49)),"")</f>
        <v>54.761904761904802</v>
      </c>
      <c r="JE49" s="59">
        <f>+IFERROR(IF(ISTEXT(JE$5)=FALSE,(INDEX(BCR!$1:$1048576,MATCH('Estadísticas BCR'!JE$5,BCR!$A:$A,0),MATCH('Estadísticas BCR'!$B49,BCR!$1:$1,0))),AVERAGE(IS49:JD49)),"")</f>
        <v>38.636363636363598</v>
      </c>
      <c r="JF49" s="59">
        <f>+IFERROR(IF(ISTEXT(JF$5)=FALSE,(INDEX(BCR!$1:$1048576,MATCH('Estadísticas BCR'!JF$5,BCR!$A:$A,0),MATCH('Estadísticas BCR'!$B49,BCR!$1:$1,0))),AVERAGE(IT49:JE49)),"")</f>
        <v>12.5</v>
      </c>
      <c r="JG49" s="59">
        <f>+IFERROR(IF(ISTEXT(JG$5)=FALSE,(INDEX(BCR!$1:$1048576,MATCH('Estadísticas BCR'!JG$5,BCR!$A:$A,0),MATCH('Estadísticas BCR'!$B49,BCR!$1:$1,0))),AVERAGE(IU49:JF49)),"")</f>
        <v>26.6666666666667</v>
      </c>
      <c r="JH49" s="59">
        <f>+IFERROR(IF(ISTEXT(JH$5)=FALSE,(INDEX(BCR!$1:$1048576,MATCH('Estadísticas BCR'!JH$5,BCR!$A:$A,0),MATCH('Estadísticas BCR'!$B49,BCR!$1:$1,0))),AVERAGE(IV49:JG49)),"")</f>
        <v>19.4444444444444</v>
      </c>
      <c r="JI49" s="59">
        <f>+IFERROR(IF(ISTEXT(JI$5)=FALSE,(INDEX(BCR!$1:$1048576,MATCH('Estadísticas BCR'!JI$5,BCR!$A:$A,0),MATCH('Estadísticas BCR'!$B49,BCR!$1:$1,0))),AVERAGE(IW49:JH49)),"")</f>
        <v>38.8888888888889</v>
      </c>
      <c r="JJ49" s="59">
        <f>+IFERROR(IF(ISTEXT(JJ$5)=FALSE,(INDEX(BCR!$1:$1048576,MATCH('Estadísticas BCR'!JJ$5,BCR!$A:$A,0),MATCH('Estadísticas BCR'!$B49,BCR!$1:$1,0))),AVERAGE(IX49:JI49)),"")</f>
        <v>60.526315789473699</v>
      </c>
      <c r="JK49" s="59">
        <f>+IFERROR(IF(ISTEXT(JK$5)=FALSE,(INDEX(BCR!$1:$1048576,MATCH('Estadísticas BCR'!JK$5,BCR!$A:$A,0),MATCH('Estadísticas BCR'!$B49,BCR!$1:$1,0))),AVERAGE(IY49:JJ49)),"")</f>
        <v>59.090909090909101</v>
      </c>
      <c r="JL49" s="59">
        <f>+IFERROR(IF(ISTEXT(JL$5)=FALSE,(INDEX(BCR!$1:$1048576,MATCH('Estadísticas BCR'!JL$5,BCR!$A:$A,0),MATCH('Estadísticas BCR'!$B49,BCR!$1:$1,0))),AVERAGE(IZ49:JK49)),"")</f>
        <v>61.904761904761898</v>
      </c>
      <c r="JM49" s="59">
        <f>+IFERROR(IF(ISTEXT(JM$5)=FALSE,(INDEX(BCR!$1:$1048576,MATCH('Estadísticas BCR'!JM$5,BCR!$A:$A,0),MATCH('Estadísticas BCR'!$B49,BCR!$1:$1,0))),AVERAGE(JA49:JL49)),"")</f>
        <v>52.941176470588204</v>
      </c>
      <c r="JN49" s="59">
        <f>+IFERROR(IF(ISTEXT(JN$5)=FALSE,(INDEX(BCR!$1:$1048576,MATCH('Estadísticas BCR'!JN$5,BCR!$A:$A,0),MATCH('Estadísticas BCR'!$B49,BCR!$1:$1,0))),AVERAGE(JB49:JM49)),"")</f>
        <v>52.7777777777778</v>
      </c>
      <c r="JO49" s="59">
        <f>+IFERROR(IF(ISTEXT(JO$5)=FALSE,(INDEX(BCR!$1:$1048576,MATCH('Estadísticas BCR'!JO$5,BCR!$A:$A,0),MATCH('Estadísticas BCR'!$B49,BCR!$1:$1,0))),AVERAGE(JC49:JN49)),"")</f>
        <v>52.941176470588204</v>
      </c>
      <c r="JP49" s="60">
        <f>+IFERROR(IF(ISTEXT(JP$5)=FALSE,(INDEX(BCR!$1:$1048576,MATCH('Estadísticas BCR'!JP$5,BCR!$A:$A,0),MATCH('Estadísticas BCR'!$B49,BCR!$1:$1,0))),AVERAGE(JD49:JO49)),"")</f>
        <v>44.256698825197276</v>
      </c>
      <c r="JQ49" s="59">
        <f>+IFERROR(IF(ISTEXT(JQ$5)=FALSE,(INDEX(BCR!$1:$1048576,MATCH('Estadísticas BCR'!JQ$5,BCR!$A:$A,0),MATCH('Estadísticas BCR'!$B49,BCR!$1:$1,0))),AVERAGE(JE49:JP49)),"")</f>
        <v>47.619047619047599</v>
      </c>
      <c r="JR49" s="59">
        <f>+IFERROR(IF(ISTEXT(JR$5)=FALSE,(INDEX(BCR!$1:$1048576,MATCH('Estadísticas BCR'!JR$5,BCR!$A:$A,0),MATCH('Estadísticas BCR'!$B49,BCR!$1:$1,0))),AVERAGE(JF49:JQ49)),"")</f>
        <v>50</v>
      </c>
      <c r="JS49" s="59">
        <f>+IFERROR(IF(ISTEXT(JS$5)=FALSE,(INDEX(BCR!$1:$1048576,MATCH('Estadísticas BCR'!JS$5,BCR!$A:$A,0),MATCH('Estadísticas BCR'!$B49,BCR!$1:$1,0))),AVERAGE(JG49:JR49)),"")</f>
        <v>57.142857142857103</v>
      </c>
      <c r="JT49" s="59">
        <f>+IFERROR(IF(ISTEXT(JT$5)=FALSE,(INDEX(BCR!$1:$1048576,MATCH('Estadísticas BCR'!JT$5,BCR!$A:$A,0),MATCH('Estadísticas BCR'!$B49,BCR!$1:$1,0))),AVERAGE(JH49:JS49)),"")</f>
        <v>50</v>
      </c>
      <c r="JU49" s="59">
        <f>+IFERROR(IF(ISTEXT(JU$5)=FALSE,(INDEX(BCR!$1:$1048576,MATCH('Estadísticas BCR'!JU$5,BCR!$A:$A,0),MATCH('Estadísticas BCR'!$B49,BCR!$1:$1,0))),AVERAGE(JI49:JT49)),"")</f>
        <v>52.5</v>
      </c>
      <c r="JV49" s="59">
        <f>+IFERROR(IF(ISTEXT(JV$5)=FALSE,(INDEX(BCR!$1:$1048576,MATCH('Estadísticas BCR'!JV$5,BCR!$A:$A,0),MATCH('Estadísticas BCR'!$B49,BCR!$1:$1,0))),AVERAGE(JJ49:JU49)),"")</f>
        <v>58.3333333333333</v>
      </c>
      <c r="JW49" s="59">
        <f>+IFERROR(IF(ISTEXT(JW$5)=FALSE,(INDEX(BCR!$1:$1048576,MATCH('Estadísticas BCR'!JW$5,BCR!$A:$A,0),MATCH('Estadísticas BCR'!$B49,BCR!$1:$1,0))),AVERAGE(JK49:JV49)),"")</f>
        <v>50</v>
      </c>
      <c r="JX49" s="59">
        <f>+IFERROR(IF(ISTEXT(JX$5)=FALSE,(INDEX(BCR!$1:$1048576,MATCH('Estadísticas BCR'!JX$5,BCR!$A:$A,0),MATCH('Estadísticas BCR'!$B49,BCR!$1:$1,0))),AVERAGE(JL49:JW49)),"")</f>
        <v>52.941176470588204</v>
      </c>
      <c r="JY49" s="59">
        <f>+IFERROR(IF(ISTEXT(JY$5)=FALSE,(INDEX(BCR!$1:$1048576,MATCH('Estadísticas BCR'!JY$5,BCR!$A:$A,0),MATCH('Estadísticas BCR'!$B49,BCR!$1:$1,0))),AVERAGE(JM49:JX49)),"")</f>
        <v>58.823529411764703</v>
      </c>
      <c r="JZ49" s="59">
        <f>+IFERROR(IF(ISTEXT(JZ$5)=FALSE,(INDEX(BCR!$1:$1048576,MATCH('Estadísticas BCR'!JZ$5,BCR!$A:$A,0),MATCH('Estadísticas BCR'!$B49,BCR!$1:$1,0))),AVERAGE(JN49:JY49)),"")</f>
        <v>61.1111111111111</v>
      </c>
      <c r="KA49" s="59">
        <f>+IFERROR(IF(ISTEXT(KA$5)=FALSE,(INDEX(BCR!$1:$1048576,MATCH('Estadísticas BCR'!KA$5,BCR!$A:$A,0),MATCH('Estadísticas BCR'!$B49,BCR!$1:$1,0))),AVERAGE(JO49:JZ49)),"")</f>
        <v>50</v>
      </c>
      <c r="KB49" s="59">
        <f>+IFERROR(IF(ISTEXT(KB$5)=FALSE,(INDEX(BCR!$1:$1048576,MATCH('Estadísticas BCR'!KB$5,BCR!$A:$A,0),MATCH('Estadísticas BCR'!$B49,BCR!$1:$1,0))),AVERAGE(JP49:KA49)),"")</f>
        <v>52.7777777777778</v>
      </c>
      <c r="KC49" s="60">
        <f>+IFERROR(IF(ISTEXT(KC$5)=FALSE,(INDEX(BCR!$1:$1048576,MATCH('Estadísticas BCR'!KC$5,BCR!$A:$A,0),MATCH('Estadísticas BCR'!$B49,BCR!$1:$1,0))),AVERAGE(JQ49:KB49)),"")</f>
        <v>53.437402738873324</v>
      </c>
      <c r="KD49" s="59">
        <f>+IFERROR(IF(ISTEXT(KD$5)=FALSE,(INDEX(BCR!$1:$1048576,MATCH('Estadísticas BCR'!KD$5,BCR!$A:$A,0),MATCH('Estadísticas BCR'!$B49,BCR!$1:$1,0))),AVERAGE(JR49:KC49)),"")</f>
        <v>52.631578947368403</v>
      </c>
      <c r="KE49" s="59">
        <f>+IFERROR(IF(ISTEXT(KE$5)=FALSE,(INDEX(BCR!$1:$1048576,MATCH('Estadísticas BCR'!KE$5,BCR!$A:$A,0),MATCH('Estadísticas BCR'!$B49,BCR!$1:$1,0))),AVERAGE(JS49:KD49)),"")</f>
        <v>45.454545454545503</v>
      </c>
      <c r="KF49" s="59">
        <f>+IFERROR(IF(ISTEXT(KF$5)=FALSE,(INDEX(BCR!$1:$1048576,MATCH('Estadísticas BCR'!KF$5,BCR!$A:$A,0),MATCH('Estadísticas BCR'!$B49,BCR!$1:$1,0))),AVERAGE(JT49:KE49)),"")</f>
        <v>45.652173913043498</v>
      </c>
      <c r="KG49" s="59">
        <f>+IFERROR(IF(ISTEXT(KG$5)=FALSE,(INDEX(BCR!$1:$1048576,MATCH('Estadísticas BCR'!KG$5,BCR!$A:$A,0),MATCH('Estadísticas BCR'!$B49,BCR!$1:$1,0))),AVERAGE(JU49:KF49)),"")</f>
        <v>42.857142857142897</v>
      </c>
      <c r="KH49" s="59">
        <f>+IFERROR(IF(ISTEXT(KH$5)=FALSE,(INDEX(BCR!$1:$1048576,MATCH('Estadísticas BCR'!KH$5,BCR!$A:$A,0),MATCH('Estadísticas BCR'!$B49,BCR!$1:$1,0))),AVERAGE(JV49:KG49)),"")</f>
        <v>50</v>
      </c>
      <c r="KI49" s="59">
        <f>+IFERROR(IF(ISTEXT(KI$5)=FALSE,(INDEX(BCR!$1:$1048576,MATCH('Estadísticas BCR'!KI$5,BCR!$A:$A,0),MATCH('Estadísticas BCR'!$B49,BCR!$1:$1,0))),AVERAGE(JW49:KH49)),"")</f>
        <v>40</v>
      </c>
      <c r="KJ49" s="59">
        <f>+IFERROR(IF(ISTEXT(KJ$5)=FALSE,(INDEX(BCR!$1:$1048576,MATCH('Estadísticas BCR'!KJ$5,BCR!$A:$A,0),MATCH('Estadísticas BCR'!$B49,BCR!$1:$1,0))),AVERAGE(JX49:KI49)),"")</f>
        <v>47.727272727272698</v>
      </c>
      <c r="KK49" s="59">
        <f>+IFERROR(IF(ISTEXT(KK$5)=FALSE,(INDEX(BCR!$1:$1048576,MATCH('Estadísticas BCR'!KK$5,BCR!$A:$A,0),MATCH('Estadísticas BCR'!$B49,BCR!$1:$1,0))),AVERAGE(JY49:KJ49)),"")</f>
        <v>50</v>
      </c>
      <c r="KL49" s="59">
        <f>+IFERROR(IF(ISTEXT(KL$5)=FALSE,(INDEX(BCR!$1:$1048576,MATCH('Estadísticas BCR'!KL$5,BCR!$A:$A,0),MATCH('Estadísticas BCR'!$B49,BCR!$1:$1,0))),AVERAGE(JZ49:KK49)),"")</f>
        <v>47.727272727272698</v>
      </c>
      <c r="KM49" s="59">
        <f>+IFERROR(IF(ISTEXT(KM$5)=FALSE,(INDEX(BCR!$1:$1048576,MATCH('Estadísticas BCR'!KM$5,BCR!$A:$A,0),MATCH('Estadísticas BCR'!$B49,BCR!$1:$1,0))),AVERAGE(KA49:KL49)),"")</f>
        <v>47.2222222222222</v>
      </c>
      <c r="KN49" s="59">
        <f>+IFERROR(IF(ISTEXT(KN$5)=FALSE,(INDEX(BCR!$1:$1048576,MATCH('Estadísticas BCR'!KN$5,BCR!$A:$A,0),MATCH('Estadísticas BCR'!$B49,BCR!$1:$1,0))),AVERAGE(KB49:KM49)),"")</f>
        <v>47.368421052631597</v>
      </c>
      <c r="KO49" s="59">
        <f>+IFERROR(IF(ISTEXT(KO$5)=FALSE,(INDEX(BCR!$1:$1048576,MATCH('Estadísticas BCR'!KO$5,BCR!$A:$A,0),MATCH('Estadísticas BCR'!$B49,BCR!$1:$1,0))),AVERAGE(KC49:KN49)),"")</f>
        <v>42.5</v>
      </c>
      <c r="KP49" s="60">
        <f>+IFERROR(IF(ISTEXT(KP$5)=FALSE,(INDEX(BCR!$1:$1048576,MATCH('Estadísticas BCR'!KP$5,BCR!$A:$A,0),MATCH('Estadísticas BCR'!$B49,BCR!$1:$1,0))),AVERAGE(KD49:KO49)),"")</f>
        <v>46.59505249179162</v>
      </c>
      <c r="KQ49" s="59">
        <f>+IFERROR(IF(ISTEXT(KQ$5)=FALSE,(INDEX(BCR!$1:$1048576,MATCH('Estadísticas BCR'!KQ$5,BCR!$A:$A,0),MATCH('Estadísticas BCR'!$B49,BCR!$1:$1,0))),AVERAGE(KE49:KP49)),"")</f>
        <v>44.7368421052632</v>
      </c>
      <c r="KR49" s="59">
        <f>+IFERROR(IF(ISTEXT(KR$5)=FALSE,(INDEX(BCR!$1:$1048576,MATCH('Estadísticas BCR'!KR$5,BCR!$A:$A,0),MATCH('Estadísticas BCR'!$B49,BCR!$1:$1,0))),AVERAGE(KF49:KQ49)),"")</f>
        <v>34.210526315789501</v>
      </c>
      <c r="KS49" s="59">
        <f>+IFERROR(IF(ISTEXT(KS$5)=FALSE,(INDEX(BCR!$1:$1048576,MATCH('Estadísticas BCR'!KS$5,BCR!$A:$A,0),MATCH('Estadísticas BCR'!$B49,BCR!$1:$1,0))),AVERAGE(KG49:KR49)),"")</f>
        <v>52.631578947368403</v>
      </c>
      <c r="KT49" s="59">
        <f>+IFERROR(IF(ISTEXT(KT$5)=FALSE,(INDEX(BCR!$1:$1048576,MATCH('Estadísticas BCR'!KT$5,BCR!$A:$A,0),MATCH('Estadísticas BCR'!$B49,BCR!$1:$1,0))),AVERAGE(KH49:KS49)),"")</f>
        <v>47.5</v>
      </c>
      <c r="KU49" s="59">
        <f>+IFERROR(IF(ISTEXT(KU$5)=FALSE,(INDEX(BCR!$1:$1048576,MATCH('Estadísticas BCR'!KU$5,BCR!$A:$A,0),MATCH('Estadísticas BCR'!$B49,BCR!$1:$1,0))),AVERAGE(KI49:KT49)),"")</f>
        <v>46.875</v>
      </c>
      <c r="KV49" s="59">
        <f>+IFERROR(IF(ISTEXT(KV$5)=FALSE,(INDEX(BCR!$1:$1048576,MATCH('Estadísticas BCR'!KV$5,BCR!$A:$A,0),MATCH('Estadísticas BCR'!$B49,BCR!$1:$1,0))),AVERAGE(KJ49:KU49)),"")</f>
        <v>50</v>
      </c>
      <c r="KW49" s="59">
        <f>+IFERROR(IF(ISTEXT(KW$5)=FALSE,(INDEX(BCR!$1:$1048576,MATCH('Estadísticas BCR'!KW$5,BCR!$A:$A,0),MATCH('Estadísticas BCR'!$B49,BCR!$1:$1,0))),AVERAGE(KK49:KV49)),"")</f>
        <v>44.4444444444444</v>
      </c>
      <c r="KX49" s="59">
        <f>+IFERROR(IF(ISTEXT(KX$5)=FALSE,(INDEX(BCR!$1:$1048576,MATCH('Estadísticas BCR'!KX$5,BCR!$A:$A,0),MATCH('Estadísticas BCR'!$B49,BCR!$1:$1,0))),AVERAGE(KL49:KW49)),"")</f>
        <v>55.2631578947368</v>
      </c>
      <c r="KY49" s="59">
        <f>+IFERROR(IF(ISTEXT(KY$5)=FALSE,(INDEX(BCR!$1:$1048576,MATCH('Estadísticas BCR'!KY$5,BCR!$A:$A,0),MATCH('Estadísticas BCR'!$B49,BCR!$1:$1,0))),AVERAGE(KM49:KX49)),"")</f>
        <v>64.705882352941202</v>
      </c>
      <c r="KZ49" s="59">
        <f>+IFERROR(IF(ISTEXT(KZ$5)=FALSE,(INDEX(BCR!$1:$1048576,MATCH('Estadísticas BCR'!KZ$5,BCR!$A:$A,0),MATCH('Estadísticas BCR'!$B49,BCR!$1:$1,0))),AVERAGE(KN49:KY49)),"")</f>
        <v>50</v>
      </c>
      <c r="LA49" s="59">
        <f>+IFERROR(IF(ISTEXT(LA$5)=FALSE,(INDEX(BCR!$1:$1048576,MATCH('Estadísticas BCR'!LA$5,BCR!$A:$A,0),MATCH('Estadísticas BCR'!$B49,BCR!$1:$1,0))),AVERAGE(KO49:KZ49)),"")</f>
        <v>44.117647058823501</v>
      </c>
      <c r="LB49" s="59">
        <f>+IFERROR(IF(ISTEXT(LB$5)=FALSE,(INDEX(BCR!$1:$1048576,MATCH('Estadísticas BCR'!LB$5,BCR!$A:$A,0),MATCH('Estadísticas BCR'!$B49,BCR!$1:$1,0))),AVERAGE(KP49:LA49)),"")</f>
        <v>50</v>
      </c>
      <c r="LC49" s="60">
        <f>+IFERROR(IF(ISTEXT(LC$5)=FALSE,(INDEX(BCR!$1:$1048576,MATCH('Estadísticas BCR'!LC$5,BCR!$A:$A,0),MATCH('Estadísticas BCR'!$B49,BCR!$1:$1,0))),AVERAGE(KQ49:LB49)),"")</f>
        <v>48.707089926613918</v>
      </c>
      <c r="LD49" s="59">
        <f>+IFERROR(IF(ISTEXT(LD$5)=FALSE,(INDEX(BCR!$1:$1048576,MATCH('Estadísticas BCR'!LD$5,BCR!$A:$A,0),MATCH('Estadísticas BCR'!$B49,BCR!$1:$1,0))),AVERAGE(KR49:LC49)),"")</f>
        <v>37.5</v>
      </c>
      <c r="LE49" s="59">
        <f>+IFERROR(IF(ISTEXT(LE$5)=FALSE,(INDEX(BCR!$1:$1048576,MATCH('Estadísticas BCR'!LE$5,BCR!$A:$A,0),MATCH('Estadísticas BCR'!$B49,BCR!$1:$1,0))),AVERAGE(KS49:LD49)),"")</f>
        <v>29.411764705882401</v>
      </c>
      <c r="LF49" s="59">
        <f>+IFERROR(IF(ISTEXT(LF$5)=FALSE,(INDEX(BCR!$1:$1048576,MATCH('Estadísticas BCR'!LF$5,BCR!$A:$A,0),MATCH('Estadísticas BCR'!$B49,BCR!$1:$1,0))),AVERAGE(KT49:LE49)),"")</f>
        <v>66.6666666666667</v>
      </c>
      <c r="LG49" s="59">
        <f>+IFERROR(IF(ISTEXT(LG$5)=FALSE,(INDEX(BCR!$1:$1048576,MATCH('Estadísticas BCR'!LG$5,BCR!$A:$A,0),MATCH('Estadísticas BCR'!$B49,BCR!$1:$1,0))),AVERAGE(KU49:LF49)),"")</f>
        <v>47.5</v>
      </c>
      <c r="LH49" s="59">
        <f>+IFERROR(IF(ISTEXT(LH$5)=FALSE,(INDEX(BCR!$1:$1048576,MATCH('Estadísticas BCR'!LH$5,BCR!$A:$A,0),MATCH('Estadísticas BCR'!$B49,BCR!$1:$1,0))),AVERAGE(KV49:LG49)),"")</f>
        <v>52.7777777777778</v>
      </c>
      <c r="LI49" s="59">
        <f>+IFERROR(IF(ISTEXT(LI$5)=FALSE,(INDEX(BCR!$1:$1048576,MATCH('Estadísticas BCR'!LI$5,BCR!$A:$A,0),MATCH('Estadísticas BCR'!$B49,BCR!$1:$1,0))),AVERAGE(KW49:LH49)),"")</f>
        <v>55</v>
      </c>
      <c r="LJ49" s="59">
        <f>+IFERROR(IF(ISTEXT(LJ$5)=FALSE,(INDEX(BCR!$1:$1048576,MATCH('Estadísticas BCR'!LJ$5,BCR!$A:$A,0),MATCH('Estadísticas BCR'!$B49,BCR!$1:$1,0))),AVERAGE(KX49:LI49)),"")</f>
        <v>60.526315789473699</v>
      </c>
      <c r="LK49" s="59">
        <f>+IFERROR(IF(ISTEXT(LK$5)=FALSE,(INDEX(BCR!$1:$1048576,MATCH('Estadísticas BCR'!LK$5,BCR!$A:$A,0),MATCH('Estadísticas BCR'!$B49,BCR!$1:$1,0))),AVERAGE(KY49:LJ49)),"")</f>
        <v>47.5</v>
      </c>
      <c r="LL49" s="59">
        <f>+IFERROR(IF(ISTEXT(LL$5)=FALSE,(INDEX(BCR!$1:$1048576,MATCH('Estadísticas BCR'!LL$5,BCR!$A:$A,0),MATCH('Estadísticas BCR'!$B49,BCR!$1:$1,0))),AVERAGE(KZ49:LK49)),"")</f>
        <v>57.894736842105303</v>
      </c>
      <c r="LM49" s="59">
        <f>+IFERROR(IF(ISTEXT(LM$5)=FALSE,(INDEX(BCR!$1:$1048576,MATCH('Estadísticas BCR'!LM$5,BCR!$A:$A,0),MATCH('Estadísticas BCR'!$B49,BCR!$1:$1,0))),AVERAGE(LA49:LL49)),"")</f>
        <v>45</v>
      </c>
      <c r="LN49" s="59">
        <f>+IFERROR(IF(ISTEXT(LN$5)=FALSE,(INDEX(BCR!$1:$1048576,MATCH('Estadísticas BCR'!LN$5,BCR!$A:$A,0),MATCH('Estadísticas BCR'!$B49,BCR!$1:$1,0))),AVERAGE(LB49:LM49)),"")</f>
        <v>56.6666666666667</v>
      </c>
      <c r="LO49" s="59">
        <f>+IFERROR(IF(ISTEXT(LO$5)=FALSE,(INDEX(BCR!$1:$1048576,MATCH('Estadísticas BCR'!LO$5,BCR!$A:$A,0),MATCH('Estadísticas BCR'!$B49,BCR!$1:$1,0))),AVERAGE(LC49:LN49)),"")</f>
        <v>60.526315789473699</v>
      </c>
      <c r="LP49" s="60">
        <f>+IFERROR(IF(ISTEXT(LP$5)=FALSE,(INDEX(BCR!$1:$1048576,MATCH('Estadísticas BCR'!LP$5,BCR!$A:$A,0),MATCH('Estadísticas BCR'!$B49,BCR!$1:$1,0))),AVERAGE(LD49:LO49)),"")</f>
        <v>51.414187019837186</v>
      </c>
      <c r="LQ49" s="59">
        <f>+IFERROR(IF(ISTEXT(LQ$5)=FALSE,(INDEX(BCR!$1:$1048576,MATCH('Estadísticas BCR'!LQ$5,BCR!$A:$A,0),MATCH('Estadísticas BCR'!$B49,BCR!$1:$1,0))),AVERAGE(LE49:LP49)),"")</f>
        <v>47.2222222222222</v>
      </c>
      <c r="LR49" s="59">
        <f>+IFERROR(IF(ISTEXT(LR$5)=FALSE,(INDEX(BCR!$1:$1048576,MATCH('Estadísticas BCR'!LR$5,BCR!$A:$A,0),MATCH('Estadísticas BCR'!$B49,BCR!$1:$1,0))),AVERAGE(LF49:LQ49)),"")</f>
        <v>61.764705882352899</v>
      </c>
      <c r="LS49" s="59">
        <f>+IFERROR(IF(ISTEXT(LS$5)=FALSE,(INDEX(BCR!$1:$1048576,MATCH('Estadísticas BCR'!LS$5,BCR!$A:$A,0),MATCH('Estadísticas BCR'!$B49,BCR!$1:$1,0))),AVERAGE(LG49:LR49)),"")</f>
        <v>68.421052631578902</v>
      </c>
      <c r="LT49" s="59">
        <f>+IFERROR(IF(ISTEXT(LT$5)=FALSE,(INDEX(BCR!$1:$1048576,MATCH('Estadísticas BCR'!LT$5,BCR!$A:$A,0),MATCH('Estadísticas BCR'!$B49,BCR!$1:$1,0))),AVERAGE(LH49:LS49)),"")</f>
        <v>40</v>
      </c>
      <c r="LU49" s="59">
        <f>+IFERROR(IF(ISTEXT(LU$5)=FALSE,(INDEX(BCR!$1:$1048576,MATCH('Estadísticas BCR'!LU$5,BCR!$A:$A,0),MATCH('Estadísticas BCR'!$B49,BCR!$1:$1,0))),AVERAGE(LI49:LT49)),"")</f>
        <v>54.761904761904802</v>
      </c>
      <c r="LV49" s="59">
        <f>+IFERROR(IF(ISTEXT(LV$5)=FALSE,(INDEX(BCR!$1:$1048576,MATCH('Estadísticas BCR'!LV$5,BCR!$A:$A,0),MATCH('Estadísticas BCR'!$B49,BCR!$1:$1,0))),AVERAGE(LJ49:LU49)),"")</f>
        <v>55.5555555555556</v>
      </c>
      <c r="LW49" s="59">
        <f>+IFERROR(IF(ISTEXT(LW$5)=FALSE,(INDEX(BCR!$1:$1048576,MATCH('Estadísticas BCR'!LW$5,BCR!$A:$A,0),MATCH('Estadísticas BCR'!$B49,BCR!$1:$1,0))),AVERAGE(LK49:LV49)),"")</f>
        <v>52.631578947368403</v>
      </c>
      <c r="LX49" s="59">
        <f>+IFERROR(IF(ISTEXT(LX$5)=FALSE,(INDEX(BCR!$1:$1048576,MATCH('Estadísticas BCR'!LX$5,BCR!$A:$A,0),MATCH('Estadísticas BCR'!$B49,BCR!$1:$1,0))),AVERAGE(LL49:LW49)),"")</f>
        <v>61.904761904761898</v>
      </c>
      <c r="LY49" s="59">
        <f>+IFERROR(IF(ISTEXT(LY$5)=FALSE,(INDEX(BCR!$1:$1048576,MATCH('Estadísticas BCR'!LY$5,BCR!$A:$A,0),MATCH('Estadísticas BCR'!$B49,BCR!$1:$1,0))),AVERAGE(LM49:LX49)),"")</f>
        <v>60.526315789473699</v>
      </c>
      <c r="LZ49" s="59">
        <f>+IFERROR(IF(ISTEXT(LZ$5)=FALSE,(INDEX(BCR!$1:$1048576,MATCH('Estadísticas BCR'!LZ$5,BCR!$A:$A,0),MATCH('Estadísticas BCR'!$B49,BCR!$1:$1,0))),AVERAGE(LN49:LY49)),"")</f>
        <v>57.5</v>
      </c>
      <c r="MA49" s="59">
        <f>+IFERROR(IF(ISTEXT(MA$5)=FALSE,(INDEX(BCR!$1:$1048576,MATCH('Estadísticas BCR'!MA$5,BCR!$A:$A,0),MATCH('Estadísticas BCR'!$B49,BCR!$1:$1,0))),AVERAGE(LO49:LZ49)),"")</f>
        <v>52.941176470588204</v>
      </c>
      <c r="MB49" s="59">
        <f>+IFERROR(IF(ISTEXT(MB$5)=FALSE,(INDEX(BCR!$1:$1048576,MATCH('Estadísticas BCR'!MB$5,BCR!$A:$A,0),MATCH('Estadísticas BCR'!$B49,BCR!$1:$1,0))),AVERAGE(LP49:MA49)),"")</f>
        <v>65</v>
      </c>
      <c r="MC49" s="60">
        <f>+IFERROR(IF(ISTEXT(MC$5)=FALSE,(INDEX(BCR!$1:$1048576,MATCH('Estadísticas BCR'!MC$5,BCR!$A:$A,0),MATCH('Estadísticas BCR'!$B49,BCR!$1:$1,0))),AVERAGE(LQ49:MB49)),"")</f>
        <v>56.519106180483874</v>
      </c>
      <c r="MD49" s="59">
        <f>+IFERROR(IF(ISTEXT(MD$5)=FALSE,(INDEX(BCR!$1:$1048576,MATCH('Estadísticas BCR'!MD$5,BCR!$A:$A,0),MATCH('Estadísticas BCR'!$B49,BCR!$1:$1,0))),AVERAGE(LR49:MC49)),"")</f>
        <v>50</v>
      </c>
      <c r="ME49" s="59">
        <f>+IFERROR(IF(ISTEXT(ME$5)=FALSE,(INDEX(BCR!$1:$1048576,MATCH('Estadísticas BCR'!ME$5,BCR!$A:$A,0),MATCH('Estadísticas BCR'!$B49,BCR!$1:$1,0))),AVERAGE(LS49:MD49)),"")</f>
        <v>39.473684210526301</v>
      </c>
      <c r="MF49" s="59">
        <f>+IFERROR(IF(ISTEXT(MF$5)=FALSE,(INDEX(BCR!$1:$1048576,MATCH('Estadísticas BCR'!MF$5,BCR!$A:$A,0),MATCH('Estadísticas BCR'!$B49,BCR!$1:$1,0))),AVERAGE(LT49:ME49)),"")</f>
        <v>60.526315789473699</v>
      </c>
      <c r="MG49" s="59" t="str">
        <f>+IFERROR(IF(ISTEXT(MG$5)=FALSE,(INDEX(BCR!$1:$1048576,MATCH('Estadísticas BCR'!MG$5,BCR!$A:$A,0),MATCH('Estadísticas BCR'!$B49,BCR!$1:$1,0))),AVERAGE(LU49:MF49)),"")</f>
        <v/>
      </c>
      <c r="MH49" s="59" t="str">
        <f>+IFERROR(IF(ISTEXT(MH$5)=FALSE,(INDEX(BCR!$1:$1048576,MATCH('Estadísticas BCR'!MH$5,BCR!$A:$A,0),MATCH('Estadísticas BCR'!$B49,BCR!$1:$1,0))),AVERAGE(LV49:MG49)),"")</f>
        <v/>
      </c>
      <c r="MI49" s="59" t="str">
        <f>+IFERROR(IF(ISTEXT(MI$5)=FALSE,(INDEX(BCR!$1:$1048576,MATCH('Estadísticas BCR'!MI$5,BCR!$A:$A,0),MATCH('Estadísticas BCR'!$B49,BCR!$1:$1,0))),AVERAGE(LW49:MH49)),"")</f>
        <v/>
      </c>
      <c r="MJ49" s="59" t="str">
        <f>+IFERROR(IF(ISTEXT(MJ$5)=FALSE,(INDEX(BCR!$1:$1048576,MATCH('Estadísticas BCR'!MJ$5,BCR!$A:$A,0),MATCH('Estadísticas BCR'!$B49,BCR!$1:$1,0))),AVERAGE(LX49:MI49)),"")</f>
        <v/>
      </c>
      <c r="MK49" s="59" t="str">
        <f>+IFERROR(IF(ISTEXT(MK$5)=FALSE,(INDEX(BCR!$1:$1048576,MATCH('Estadísticas BCR'!MK$5,BCR!$A:$A,0),MATCH('Estadísticas BCR'!$B49,BCR!$1:$1,0))),AVERAGE(LY49:MJ49)),"")</f>
        <v/>
      </c>
      <c r="ML49" s="59" t="str">
        <f>+IFERROR(IF(ISTEXT(ML$5)=FALSE,(INDEX(BCR!$1:$1048576,MATCH('Estadísticas BCR'!ML$5,BCR!$A:$A,0),MATCH('Estadísticas BCR'!$B49,BCR!$1:$1,0))),AVERAGE(LZ49:MK49)),"")</f>
        <v/>
      </c>
      <c r="MM49" s="59" t="str">
        <f>+IFERROR(IF(ISTEXT(MM$5)=FALSE,(INDEX(BCR!$1:$1048576,MATCH('Estadísticas BCR'!MM$5,BCR!$A:$A,0),MATCH('Estadísticas BCR'!$B49,BCR!$1:$1,0))),AVERAGE(MA49:ML49)),"")</f>
        <v/>
      </c>
      <c r="MN49" s="59" t="str">
        <f>+IFERROR(IF(ISTEXT(MN$5)=FALSE,(INDEX(BCR!$1:$1048576,MATCH('Estadísticas BCR'!MN$5,BCR!$A:$A,0),MATCH('Estadísticas BCR'!$B49,BCR!$1:$1,0))),AVERAGE(MB49:MM49)),"")</f>
        <v/>
      </c>
      <c r="MO49" s="59" t="str">
        <f>+IFERROR(IF(ISTEXT(MO$5)=FALSE,(INDEX(BCR!$1:$1048576,MATCH('Estadísticas BCR'!MO$5,BCR!$A:$A,0),MATCH('Estadísticas BCR'!$B49,BCR!$1:$1,0))),AVERAGE(MC49:MN49)),"")</f>
        <v/>
      </c>
      <c r="MP49" s="60">
        <f>+IFERROR(IF(ISTEXT(MP$5)=FALSE,(INDEX(BCR!$1:$1048576,MATCH('Estadísticas BCR'!MP$5,BCR!$A:$A,0),MATCH('Estadísticas BCR'!$B49,BCR!$1:$1,0))),AVERAGE(MD49:MO49)),"")</f>
        <v>50</v>
      </c>
    </row>
    <row r="50" spans="1:354" s="117" customFormat="1" outlineLevel="1">
      <c r="A50" s="5"/>
      <c r="B50" s="9" t="s">
        <v>42</v>
      </c>
      <c r="C50" s="126" t="s">
        <v>293</v>
      </c>
      <c r="D50" s="104">
        <f>+IFERROR(IF(ISTEXT(D$5)=FALSE,(INDEX(BCR!$1:$1048576,MATCH('Estadísticas BCR'!D$5,BCR!$A:$A,0),MATCH('Estadísticas BCR'!$B50,BCR!$1:$1,0))),AVERAGE(#REF!)),"")</f>
        <v>0</v>
      </c>
      <c r="E50" s="104">
        <f>+IFERROR(IF(ISTEXT(E$5)=FALSE,(INDEX(BCR!$1:$1048576,MATCH('Estadísticas BCR'!E$5,BCR!$A:$A,0),MATCH('Estadísticas BCR'!$B50,BCR!$1:$1,0))),AVERAGE(#REF!)),"")</f>
        <v>0</v>
      </c>
      <c r="F50" s="104">
        <f>+IFERROR(IF(ISTEXT(F$5)=FALSE,(INDEX(BCR!$1:$1048576,MATCH('Estadísticas BCR'!F$5,BCR!$A:$A,0),MATCH('Estadísticas BCR'!$B50,BCR!$1:$1,0))),AVERAGE(#REF!)),"")</f>
        <v>0</v>
      </c>
      <c r="G50" s="104" t="str">
        <f>+IFERROR(IF(ISTEXT(G$5)=FALSE,(INDEX(BCR!$1:$1048576,MATCH('Estadísticas BCR'!G$5,BCR!$A:$A,0),MATCH('Estadísticas BCR'!$B50,BCR!$1:$1,0))),AVERAGE(#REF!)),"")</f>
        <v/>
      </c>
      <c r="H50" s="104">
        <f>+IFERROR(IF(ISTEXT(H$5)=FALSE,(INDEX(BCR!$1:$1048576,MATCH('Estadísticas BCR'!H$5,BCR!$A:$A,0),MATCH('Estadísticas BCR'!$B50,BCR!$1:$1,0))),AVERAGE(#REF!)),"")</f>
        <v>0</v>
      </c>
      <c r="I50" s="104">
        <f>+IFERROR(IF(ISTEXT(I$5)=FALSE,(INDEX(BCR!$1:$1048576,MATCH('Estadísticas BCR'!I$5,BCR!$A:$A,0),MATCH('Estadísticas BCR'!$B50,BCR!$1:$1,0))),AVERAGE(#REF!)),"")</f>
        <v>0</v>
      </c>
      <c r="J50" s="104">
        <f>+IFERROR(IF(ISTEXT(J$5)=FALSE,(INDEX(BCR!$1:$1048576,MATCH('Estadísticas BCR'!J$5,BCR!$A:$A,0),MATCH('Estadísticas BCR'!$B50,BCR!$1:$1,0))),AVERAGE(#REF!)),"")</f>
        <v>0</v>
      </c>
      <c r="K50" s="104">
        <f>+IFERROR(IF(ISTEXT(K$5)=FALSE,(INDEX(BCR!$1:$1048576,MATCH('Estadísticas BCR'!K$5,BCR!$A:$A,0),MATCH('Estadísticas BCR'!$B50,BCR!$1:$1,0))),AVERAGE(#REF!)),"")</f>
        <v>0</v>
      </c>
      <c r="L50" s="104">
        <f>+IFERROR(IF(ISTEXT(L$5)=FALSE,(INDEX(BCR!$1:$1048576,MATCH('Estadísticas BCR'!L$5,BCR!$A:$A,0),MATCH('Estadísticas BCR'!$B50,BCR!$1:$1,0))),AVERAGE(#REF!)),"")</f>
        <v>0</v>
      </c>
      <c r="M50" s="104">
        <f>+IFERROR(IF(ISTEXT(M$5)=FALSE,(INDEX(BCR!$1:$1048576,MATCH('Estadísticas BCR'!M$5,BCR!$A:$A,0),MATCH('Estadísticas BCR'!$B50,BCR!$1:$1,0))),AVERAGE(#REF!)),"")</f>
        <v>0</v>
      </c>
      <c r="N50" s="104">
        <f>+IFERROR(IF(ISTEXT(N$5)=FALSE,(INDEX(BCR!$1:$1048576,MATCH('Estadísticas BCR'!N$5,BCR!$A:$A,0),MATCH('Estadísticas BCR'!$B50,BCR!$1:$1,0))),AVERAGE(#REF!)),"")</f>
        <v>0</v>
      </c>
      <c r="O50" s="104">
        <f>+IFERROR(IF(ISTEXT(O$5)=FALSE,(INDEX(BCR!$1:$1048576,MATCH('Estadísticas BCR'!O$5,BCR!$A:$A,0),MATCH('Estadísticas BCR'!$B50,BCR!$1:$1,0))),AVERAGE(#REF!)),"")</f>
        <v>0</v>
      </c>
      <c r="P50" s="60">
        <f>+IFERROR(IF(ISTEXT(P$5)=FALSE,(INDEX(BCR!$1:$1048576,MATCH('Estadísticas BCR'!P$5,BCR!$A:$A,0),MATCH('Estadísticas BCR'!$B50,BCR!$1:$1,0))),AVERAGE(D50:O50)),"")</f>
        <v>0</v>
      </c>
      <c r="Q50" s="104">
        <f>+IFERROR(IF(ISTEXT(Q$5)=FALSE,(INDEX(BCR!$1:$1048576,MATCH('Estadísticas BCR'!Q$5,BCR!$A:$A,0),MATCH('Estadísticas BCR'!$B50,BCR!$1:$1,0))),AVERAGE(#REF!)),"")</f>
        <v>0</v>
      </c>
      <c r="R50" s="104">
        <f>+IFERROR(IF(ISTEXT(R$5)=FALSE,(INDEX(BCR!$1:$1048576,MATCH('Estadísticas BCR'!R$5,BCR!$A:$A,0),MATCH('Estadísticas BCR'!$B50,BCR!$1:$1,0))),AVERAGE(#REF!)),"")</f>
        <v>0</v>
      </c>
      <c r="S50" s="104">
        <f>+IFERROR(IF(ISTEXT(S$5)=FALSE,(INDEX(BCR!$1:$1048576,MATCH('Estadísticas BCR'!S$5,BCR!$A:$A,0),MATCH('Estadísticas BCR'!$B50,BCR!$1:$1,0))),AVERAGE(#REF!)),"")</f>
        <v>0</v>
      </c>
      <c r="T50" s="104">
        <f>+IFERROR(IF(ISTEXT(T$5)=FALSE,(INDEX(BCR!$1:$1048576,MATCH('Estadísticas BCR'!T$5,BCR!$A:$A,0),MATCH('Estadísticas BCR'!$B50,BCR!$1:$1,0))),AVERAGE(#REF!)),"")</f>
        <v>0</v>
      </c>
      <c r="U50" s="104">
        <f>+IFERROR(IF(ISTEXT(U$5)=FALSE,(INDEX(BCR!$1:$1048576,MATCH('Estadísticas BCR'!U$5,BCR!$A:$A,0),MATCH('Estadísticas BCR'!$B50,BCR!$1:$1,0))),AVERAGE(#REF!)),"")</f>
        <v>0</v>
      </c>
      <c r="V50" s="104">
        <f>+IFERROR(IF(ISTEXT(V$5)=FALSE,(INDEX(BCR!$1:$1048576,MATCH('Estadísticas BCR'!V$5,BCR!$A:$A,0),MATCH('Estadísticas BCR'!$B50,BCR!$1:$1,0))),AVERAGE(#REF!)),"")</f>
        <v>0</v>
      </c>
      <c r="W50" s="104">
        <f>+IFERROR(IF(ISTEXT(W$5)=FALSE,(INDEX(BCR!$1:$1048576,MATCH('Estadísticas BCR'!W$5,BCR!$A:$A,0),MATCH('Estadísticas BCR'!$B50,BCR!$1:$1,0))),AVERAGE(#REF!)),"")</f>
        <v>0</v>
      </c>
      <c r="X50" s="104">
        <f>+IFERROR(IF(ISTEXT(X$5)=FALSE,(INDEX(BCR!$1:$1048576,MATCH('Estadísticas BCR'!X$5,BCR!$A:$A,0),MATCH('Estadísticas BCR'!$B50,BCR!$1:$1,0))),AVERAGE(#REF!)),"")</f>
        <v>0</v>
      </c>
      <c r="Y50" s="104">
        <f>+IFERROR(IF(ISTEXT(Y$5)=FALSE,(INDEX(BCR!$1:$1048576,MATCH('Estadísticas BCR'!Y$5,BCR!$A:$A,0),MATCH('Estadísticas BCR'!$B50,BCR!$1:$1,0))),AVERAGE(#REF!)),"")</f>
        <v>0</v>
      </c>
      <c r="Z50" s="104">
        <f>+IFERROR(IF(ISTEXT(Z$5)=FALSE,(INDEX(BCR!$1:$1048576,MATCH('Estadísticas BCR'!Z$5,BCR!$A:$A,0),MATCH('Estadísticas BCR'!$B50,BCR!$1:$1,0))),AVERAGE(#REF!)),"")</f>
        <v>0</v>
      </c>
      <c r="AA50" s="104">
        <f>+IFERROR(IF(ISTEXT(AA$5)=FALSE,(INDEX(BCR!$1:$1048576,MATCH('Estadísticas BCR'!AA$5,BCR!$A:$A,0),MATCH('Estadísticas BCR'!$B50,BCR!$1:$1,0))),AVERAGE(#REF!)),"")</f>
        <v>0</v>
      </c>
      <c r="AB50" s="104">
        <f>+IFERROR(IF(ISTEXT(AB$5)=FALSE,(INDEX(BCR!$1:$1048576,MATCH('Estadísticas BCR'!AB$5,BCR!$A:$A,0),MATCH('Estadísticas BCR'!$B50,BCR!$1:$1,0))),AVERAGE(#REF!)),"")</f>
        <v>0</v>
      </c>
      <c r="AC50" s="60">
        <f>+IFERROR(IF(ISTEXT(AC$5)=FALSE,(INDEX(BCR!$1:$1048576,MATCH('Estadísticas BCR'!AC$5,BCR!$A:$A,0),MATCH('Estadísticas BCR'!$B50,BCR!$1:$1,0))),AVERAGE(Q50:AB50)),"")</f>
        <v>0</v>
      </c>
      <c r="AD50" s="59">
        <f>+IFERROR(IF(ISTEXT(AD$5)=FALSE,(INDEX(BCR!$1:$1048576,MATCH('Estadísticas BCR'!AD$5,BCR!$A:$A,0),MATCH('Estadísticas BCR'!$B50,BCR!$1:$1,0))),AVERAGE(#REF!)),"")</f>
        <v>0</v>
      </c>
      <c r="AE50" s="59">
        <f>+IFERROR(IF(ISTEXT(AE$5)=FALSE,(INDEX(BCR!$1:$1048576,MATCH('Estadísticas BCR'!AE$5,BCR!$A:$A,0),MATCH('Estadísticas BCR'!$B50,BCR!$1:$1,0))),AVERAGE(#REF!)),"")</f>
        <v>0</v>
      </c>
      <c r="AF50" s="59">
        <f>+IFERROR(IF(ISTEXT(AF$5)=FALSE,(INDEX(BCR!$1:$1048576,MATCH('Estadísticas BCR'!AF$5,BCR!$A:$A,0),MATCH('Estadísticas BCR'!$B50,BCR!$1:$1,0))),AVERAGE(#REF!)),"")</f>
        <v>0</v>
      </c>
      <c r="AG50" s="59">
        <f>+IFERROR(IF(ISTEXT(AG$5)=FALSE,(INDEX(BCR!$1:$1048576,MATCH('Estadísticas BCR'!AG$5,BCR!$A:$A,0),MATCH('Estadísticas BCR'!$B50,BCR!$1:$1,0))),AVERAGE(#REF!)),"")</f>
        <v>0</v>
      </c>
      <c r="AH50" s="59">
        <f>+IFERROR(IF(ISTEXT(AH$5)=FALSE,(INDEX(BCR!$1:$1048576,MATCH('Estadísticas BCR'!AH$5,BCR!$A:$A,0),MATCH('Estadísticas BCR'!$B50,BCR!$1:$1,0))),AVERAGE(#REF!)),"")</f>
        <v>0</v>
      </c>
      <c r="AI50" s="59">
        <f>+IFERROR(IF(ISTEXT(AI$5)=FALSE,(INDEX(BCR!$1:$1048576,MATCH('Estadísticas BCR'!AI$5,BCR!$A:$A,0),MATCH('Estadísticas BCR'!$B50,BCR!$1:$1,0))),AVERAGE(#REF!)),"")</f>
        <v>0</v>
      </c>
      <c r="AJ50" s="59">
        <f>+IFERROR(IF(ISTEXT(AJ$5)=FALSE,(INDEX(BCR!$1:$1048576,MATCH('Estadísticas BCR'!AJ$5,BCR!$A:$A,0),MATCH('Estadísticas BCR'!$B50,BCR!$1:$1,0))),AVERAGE(#REF!)),"")</f>
        <v>0</v>
      </c>
      <c r="AK50" s="59">
        <f>+IFERROR(IF(ISTEXT(AK$5)=FALSE,(INDEX(BCR!$1:$1048576,MATCH('Estadísticas BCR'!AK$5,BCR!$A:$A,0),MATCH('Estadísticas BCR'!$B50,BCR!$1:$1,0))),AVERAGE(#REF!)),"")</f>
        <v>0</v>
      </c>
      <c r="AL50" s="59">
        <f>+IFERROR(IF(ISTEXT(AL$5)=FALSE,(INDEX(BCR!$1:$1048576,MATCH('Estadísticas BCR'!AL$5,BCR!$A:$A,0),MATCH('Estadísticas BCR'!$B50,BCR!$1:$1,0))),AVERAGE(#REF!)),"")</f>
        <v>0</v>
      </c>
      <c r="AM50" s="59">
        <f>+IFERROR(IF(ISTEXT(AM$5)=FALSE,(INDEX(BCR!$1:$1048576,MATCH('Estadísticas BCR'!AM$5,BCR!$A:$A,0),MATCH('Estadísticas BCR'!$B50,BCR!$1:$1,0))),AVERAGE(#REF!)),"")</f>
        <v>0</v>
      </c>
      <c r="AN50" s="59">
        <f>+IFERROR(IF(ISTEXT(AN$5)=FALSE,(INDEX(BCR!$1:$1048576,MATCH('Estadísticas BCR'!AN$5,BCR!$A:$A,0),MATCH('Estadísticas BCR'!$B50,BCR!$1:$1,0))),AVERAGE(#REF!)),"")</f>
        <v>0</v>
      </c>
      <c r="AO50" s="59">
        <f>+IFERROR(IF(ISTEXT(AO$5)=FALSE,(INDEX(BCR!$1:$1048576,MATCH('Estadísticas BCR'!AO$5,BCR!$A:$A,0),MATCH('Estadísticas BCR'!$B50,BCR!$1:$1,0))),AVERAGE(#REF!)),"")</f>
        <v>0</v>
      </c>
      <c r="AP50" s="60">
        <f>+IFERROR(IF(ISTEXT(AP$5)=FALSE,(INDEX(BCR!$1:$1048576,MATCH('Estadísticas BCR'!AP$5,BCR!$A:$A,0),MATCH('Estadísticas BCR'!$B50,BCR!$1:$1,0))),AVERAGE(AD50:AO50)),"")</f>
        <v>0</v>
      </c>
      <c r="AQ50" s="59">
        <f>+IFERROR(IF(ISTEXT(AQ$5)=FALSE,(INDEX(BCR!$1:$1048576,MATCH('Estadísticas BCR'!AQ$5,BCR!$A:$A,0),MATCH('Estadísticas BCR'!$B50,BCR!$1:$1,0))),AVERAGE(#REF!)),"")</f>
        <v>0</v>
      </c>
      <c r="AR50" s="59">
        <f>+IFERROR(IF(ISTEXT(AR$5)=FALSE,(INDEX(BCR!$1:$1048576,MATCH('Estadísticas BCR'!AR$5,BCR!$A:$A,0),MATCH('Estadísticas BCR'!$B50,BCR!$1:$1,0))),AVERAGE(#REF!)),"")</f>
        <v>0</v>
      </c>
      <c r="AS50" s="59">
        <f>+IFERROR(IF(ISTEXT(AS$5)=FALSE,(INDEX(BCR!$1:$1048576,MATCH('Estadísticas BCR'!AS$5,BCR!$A:$A,0),MATCH('Estadísticas BCR'!$B50,BCR!$1:$1,0))),AVERAGE(#REF!)),"")</f>
        <v>0</v>
      </c>
      <c r="AT50" s="59">
        <f>+IFERROR(IF(ISTEXT(AT$5)=FALSE,(INDEX(BCR!$1:$1048576,MATCH('Estadísticas BCR'!AT$5,BCR!$A:$A,0),MATCH('Estadísticas BCR'!$B50,BCR!$1:$1,0))),AVERAGE(#REF!)),"")</f>
        <v>0</v>
      </c>
      <c r="AU50" s="59">
        <f>+IFERROR(IF(ISTEXT(AU$5)=FALSE,(INDEX(BCR!$1:$1048576,MATCH('Estadísticas BCR'!AU$5,BCR!$A:$A,0),MATCH('Estadísticas BCR'!$B50,BCR!$1:$1,0))),AVERAGE(#REF!)),"")</f>
        <v>0</v>
      </c>
      <c r="AV50" s="59">
        <f>+IFERROR(IF(ISTEXT(AV$5)=FALSE,(INDEX(BCR!$1:$1048576,MATCH('Estadísticas BCR'!AV$5,BCR!$A:$A,0),MATCH('Estadísticas BCR'!$B50,BCR!$1:$1,0))),AVERAGE(#REF!)),"")</f>
        <v>0</v>
      </c>
      <c r="AW50" s="59">
        <f>+IFERROR(IF(ISTEXT(AW$5)=FALSE,(INDEX(BCR!$1:$1048576,MATCH('Estadísticas BCR'!AW$5,BCR!$A:$A,0),MATCH('Estadísticas BCR'!$B50,BCR!$1:$1,0))),AVERAGE(#REF!)),"")</f>
        <v>0</v>
      </c>
      <c r="AX50" s="59">
        <f>+IFERROR(IF(ISTEXT(AX$5)=FALSE,(INDEX(BCR!$1:$1048576,MATCH('Estadísticas BCR'!AX$5,BCR!$A:$A,0),MATCH('Estadísticas BCR'!$B50,BCR!$1:$1,0))),AVERAGE(#REF!)),"")</f>
        <v>0</v>
      </c>
      <c r="AY50" s="59">
        <f>+IFERROR(IF(ISTEXT(AY$5)=FALSE,(INDEX(BCR!$1:$1048576,MATCH('Estadísticas BCR'!AY$5,BCR!$A:$A,0),MATCH('Estadísticas BCR'!$B50,BCR!$1:$1,0))),AVERAGE(#REF!)),"")</f>
        <v>0</v>
      </c>
      <c r="AZ50" s="59">
        <f>+IFERROR(IF(ISTEXT(AZ$5)=FALSE,(INDEX(BCR!$1:$1048576,MATCH('Estadísticas BCR'!AZ$5,BCR!$A:$A,0),MATCH('Estadísticas BCR'!$B50,BCR!$1:$1,0))),AVERAGE(#REF!)),"")</f>
        <v>0</v>
      </c>
      <c r="BA50" s="59">
        <f>+IFERROR(IF(ISTEXT(BA$5)=FALSE,(INDEX(BCR!$1:$1048576,MATCH('Estadísticas BCR'!BA$5,BCR!$A:$A,0),MATCH('Estadísticas BCR'!$B50,BCR!$1:$1,0))),AVERAGE(#REF!)),"")</f>
        <v>0</v>
      </c>
      <c r="BB50" s="59">
        <f>+IFERROR(IF(ISTEXT(BB$5)=FALSE,(INDEX(BCR!$1:$1048576,MATCH('Estadísticas BCR'!BB$5,BCR!$A:$A,0),MATCH('Estadísticas BCR'!$B50,BCR!$1:$1,0))),AVERAGE(#REF!)),"")</f>
        <v>0</v>
      </c>
      <c r="BC50" s="60">
        <f>+IFERROR(IF(ISTEXT(BC$5)=FALSE,(INDEX(BCR!$1:$1048576,MATCH('Estadísticas BCR'!BC$5,BCR!$A:$A,0),MATCH('Estadísticas BCR'!$B50,BCR!$1:$1,0))),AVERAGE(AQ50:BB50)),"")</f>
        <v>0</v>
      </c>
      <c r="BD50" s="59">
        <f>+IFERROR(IF(ISTEXT(BD$5)=FALSE,(INDEX(BCR!$1:$1048576,MATCH('Estadísticas BCR'!BD$5,BCR!$A:$A,0),MATCH('Estadísticas BCR'!$B50,BCR!$1:$1,0))),AVERAGE(#REF!)),"")</f>
        <v>0</v>
      </c>
      <c r="BE50" s="59">
        <f>+IFERROR(IF(ISTEXT(BE$5)=FALSE,(INDEX(BCR!$1:$1048576,MATCH('Estadísticas BCR'!BE$5,BCR!$A:$A,0),MATCH('Estadísticas BCR'!$B50,BCR!$1:$1,0))),AVERAGE(#REF!)),"")</f>
        <v>0</v>
      </c>
      <c r="BF50" s="59">
        <f>+IFERROR(IF(ISTEXT(BF$5)=FALSE,(INDEX(BCR!$1:$1048576,MATCH('Estadísticas BCR'!BF$5,BCR!$A:$A,0),MATCH('Estadísticas BCR'!$B50,BCR!$1:$1,0))),AVERAGE(#REF!)),"")</f>
        <v>0</v>
      </c>
      <c r="BG50" s="59">
        <f>+IFERROR(IF(ISTEXT(BG$5)=FALSE,(INDEX(BCR!$1:$1048576,MATCH('Estadísticas BCR'!BG$5,BCR!$A:$A,0),MATCH('Estadísticas BCR'!$B50,BCR!$1:$1,0))),AVERAGE(#REF!)),"")</f>
        <v>0</v>
      </c>
      <c r="BH50" s="59">
        <f>+IFERROR(IF(ISTEXT(BH$5)=FALSE,(INDEX(BCR!$1:$1048576,MATCH('Estadísticas BCR'!BH$5,BCR!$A:$A,0),MATCH('Estadísticas BCR'!$B50,BCR!$1:$1,0))),AVERAGE(#REF!)),"")</f>
        <v>0</v>
      </c>
      <c r="BI50" s="59">
        <f>+IFERROR(IF(ISTEXT(BI$5)=FALSE,(INDEX(BCR!$1:$1048576,MATCH('Estadísticas BCR'!BI$5,BCR!$A:$A,0),MATCH('Estadísticas BCR'!$B50,BCR!$1:$1,0))),AVERAGE(#REF!)),"")</f>
        <v>0</v>
      </c>
      <c r="BJ50" s="59">
        <f>+IFERROR(IF(ISTEXT(BJ$5)=FALSE,(INDEX(BCR!$1:$1048576,MATCH('Estadísticas BCR'!BJ$5,BCR!$A:$A,0),MATCH('Estadísticas BCR'!$B50,BCR!$1:$1,0))),AVERAGE(#REF!)),"")</f>
        <v>0</v>
      </c>
      <c r="BK50" s="59">
        <f>+IFERROR(IF(ISTEXT(BK$5)=FALSE,(INDEX(BCR!$1:$1048576,MATCH('Estadísticas BCR'!BK$5,BCR!$A:$A,0),MATCH('Estadísticas BCR'!$B50,BCR!$1:$1,0))),AVERAGE(#REF!)),"")</f>
        <v>0</v>
      </c>
      <c r="BL50" s="59">
        <f>+IFERROR(IF(ISTEXT(BL$5)=FALSE,(INDEX(BCR!$1:$1048576,MATCH('Estadísticas BCR'!BL$5,BCR!$A:$A,0),MATCH('Estadísticas BCR'!$B50,BCR!$1:$1,0))),AVERAGE(#REF!)),"")</f>
        <v>0</v>
      </c>
      <c r="BM50" s="59">
        <f>+IFERROR(IF(ISTEXT(BM$5)=FALSE,(INDEX(BCR!$1:$1048576,MATCH('Estadísticas BCR'!BM$5,BCR!$A:$A,0),MATCH('Estadísticas BCR'!$B50,BCR!$1:$1,0))),AVERAGE(#REF!)),"")</f>
        <v>0</v>
      </c>
      <c r="BN50" s="59">
        <f>+IFERROR(IF(ISTEXT(BN$5)=FALSE,(INDEX(BCR!$1:$1048576,MATCH('Estadísticas BCR'!BN$5,BCR!$A:$A,0),MATCH('Estadísticas BCR'!$B50,BCR!$1:$1,0))),AVERAGE(#REF!)),"")</f>
        <v>0</v>
      </c>
      <c r="BO50" s="59">
        <f>+IFERROR(IF(ISTEXT(BO$5)=FALSE,(INDEX(BCR!$1:$1048576,MATCH('Estadísticas BCR'!BO$5,BCR!$A:$A,0),MATCH('Estadísticas BCR'!$B50,BCR!$1:$1,0))),AVERAGE(#REF!)),"")</f>
        <v>0</v>
      </c>
      <c r="BP50" s="60">
        <f>+IFERROR(IF(ISTEXT(BP$5)=FALSE,(INDEX(BCR!$1:$1048576,MATCH('Estadísticas BCR'!BP$5,BCR!$A:$A,0),MATCH('Estadísticas BCR'!$B50,BCR!$1:$1,0))),AVERAGE(BD50:BO50)),"")</f>
        <v>0</v>
      </c>
      <c r="BQ50" s="59">
        <f>+IFERROR(IF(ISTEXT(BQ$5)=FALSE,(INDEX(BCR!$1:$1048576,MATCH('Estadísticas BCR'!BQ$5,BCR!$A:$A,0),MATCH('Estadísticas BCR'!$B50,BCR!$1:$1,0))),AVERAGE(#REF!)),"")</f>
        <v>0</v>
      </c>
      <c r="BR50" s="59">
        <f>+IFERROR(IF(ISTEXT(BR$5)=FALSE,(INDEX(BCR!$1:$1048576,MATCH('Estadísticas BCR'!BR$5,BCR!$A:$A,0),MATCH('Estadísticas BCR'!$B50,BCR!$1:$1,0))),AVERAGE(#REF!)),"")</f>
        <v>0</v>
      </c>
      <c r="BS50" s="59">
        <f>+IFERROR(IF(ISTEXT(BS$5)=FALSE,(INDEX(BCR!$1:$1048576,MATCH('Estadísticas BCR'!BS$5,BCR!$A:$A,0),MATCH('Estadísticas BCR'!$B50,BCR!$1:$1,0))),AVERAGE(#REF!)),"")</f>
        <v>0</v>
      </c>
      <c r="BT50" s="59">
        <f>+IFERROR(IF(ISTEXT(BT$5)=FALSE,(INDEX(BCR!$1:$1048576,MATCH('Estadísticas BCR'!BT$5,BCR!$A:$A,0),MATCH('Estadísticas BCR'!$B50,BCR!$1:$1,0))),AVERAGE(#REF!)),"")</f>
        <v>0</v>
      </c>
      <c r="BU50" s="59">
        <f>+IFERROR(IF(ISTEXT(BU$5)=FALSE,(INDEX(BCR!$1:$1048576,MATCH('Estadísticas BCR'!BU$5,BCR!$A:$A,0),MATCH('Estadísticas BCR'!$B50,BCR!$1:$1,0))),AVERAGE(#REF!)),"")</f>
        <v>0</v>
      </c>
      <c r="BV50" s="59">
        <f>+IFERROR(IF(ISTEXT(BV$5)=FALSE,(INDEX(BCR!$1:$1048576,MATCH('Estadísticas BCR'!BV$5,BCR!$A:$A,0),MATCH('Estadísticas BCR'!$B50,BCR!$1:$1,0))),AVERAGE(#REF!)),"")</f>
        <v>0</v>
      </c>
      <c r="BW50" s="59">
        <f>+IFERROR(IF(ISTEXT(BW$5)=FALSE,(INDEX(BCR!$1:$1048576,MATCH('Estadísticas BCR'!BW$5,BCR!$A:$A,0),MATCH('Estadísticas BCR'!$B50,BCR!$1:$1,0))),AVERAGE(#REF!)),"")</f>
        <v>0</v>
      </c>
      <c r="BX50" s="59">
        <f>+IFERROR(IF(ISTEXT(BX$5)=FALSE,(INDEX(BCR!$1:$1048576,MATCH('Estadísticas BCR'!BX$5,BCR!$A:$A,0),MATCH('Estadísticas BCR'!$B50,BCR!$1:$1,0))),AVERAGE(#REF!)),"")</f>
        <v>0</v>
      </c>
      <c r="BY50" s="59">
        <f>+IFERROR(IF(ISTEXT(BY$5)=FALSE,(INDEX(BCR!$1:$1048576,MATCH('Estadísticas BCR'!BY$5,BCR!$A:$A,0),MATCH('Estadísticas BCR'!$B50,BCR!$1:$1,0))),AVERAGE(#REF!)),"")</f>
        <v>0</v>
      </c>
      <c r="BZ50" s="59">
        <f>+IFERROR(IF(ISTEXT(BZ$5)=FALSE,(INDEX(BCR!$1:$1048576,MATCH('Estadísticas BCR'!BZ$5,BCR!$A:$A,0),MATCH('Estadísticas BCR'!$B50,BCR!$1:$1,0))),AVERAGE(#REF!)),"")</f>
        <v>0</v>
      </c>
      <c r="CA50" s="59">
        <f>+IFERROR(IF(ISTEXT(CA$5)=FALSE,(INDEX(BCR!$1:$1048576,MATCH('Estadísticas BCR'!CA$5,BCR!$A:$A,0),MATCH('Estadísticas BCR'!$B50,BCR!$1:$1,0))),AVERAGE(#REF!)),"")</f>
        <v>0</v>
      </c>
      <c r="CB50" s="59">
        <f>+IFERROR(IF(ISTEXT(CB$5)=FALSE,(INDEX(BCR!$1:$1048576,MATCH('Estadísticas BCR'!CB$5,BCR!$A:$A,0),MATCH('Estadísticas BCR'!$B50,BCR!$1:$1,0))),AVERAGE(#REF!)),"")</f>
        <v>0</v>
      </c>
      <c r="CC50" s="60">
        <f>+IFERROR(IF(ISTEXT(CC$5)=FALSE,(INDEX(BCR!$1:$1048576,MATCH('Estadísticas BCR'!CC$5,BCR!$A:$A,0),MATCH('Estadísticas BCR'!$B50,BCR!$1:$1,0))),AVERAGE(BQ50:CB50)),"")</f>
        <v>0</v>
      </c>
      <c r="CD50" s="59">
        <f>+IFERROR(IF(ISTEXT(CD$5)=FALSE,(INDEX(BCR!$1:$1048576,MATCH('Estadísticas BCR'!CD$5,BCR!$A:$A,0),MATCH('Estadísticas BCR'!$B50,BCR!$1:$1,0))),AVERAGE(#REF!)),"")</f>
        <v>0</v>
      </c>
      <c r="CE50" s="59">
        <f>+IFERROR(IF(ISTEXT(CE$5)=FALSE,(INDEX(BCR!$1:$1048576,MATCH('Estadísticas BCR'!CE$5,BCR!$A:$A,0),MATCH('Estadísticas BCR'!$B50,BCR!$1:$1,0))),AVERAGE(#REF!)),"")</f>
        <v>0</v>
      </c>
      <c r="CF50" s="59">
        <f>+IFERROR(IF(ISTEXT(CF$5)=FALSE,(INDEX(BCR!$1:$1048576,MATCH('Estadísticas BCR'!CF$5,BCR!$A:$A,0),MATCH('Estadísticas BCR'!$B50,BCR!$1:$1,0))),AVERAGE(#REF!)),"")</f>
        <v>0</v>
      </c>
      <c r="CG50" s="59">
        <f>+IFERROR(IF(ISTEXT(CG$5)=FALSE,(INDEX(BCR!$1:$1048576,MATCH('Estadísticas BCR'!CG$5,BCR!$A:$A,0),MATCH('Estadísticas BCR'!$B50,BCR!$1:$1,0))),AVERAGE(#REF!)),"")</f>
        <v>0</v>
      </c>
      <c r="CH50" s="59">
        <f>+IFERROR(IF(ISTEXT(CH$5)=FALSE,(INDEX(BCR!$1:$1048576,MATCH('Estadísticas BCR'!CH$5,BCR!$A:$A,0),MATCH('Estadísticas BCR'!$B50,BCR!$1:$1,0))),AVERAGE(#REF!)),"")</f>
        <v>0</v>
      </c>
      <c r="CI50" s="59">
        <f>+IFERROR(IF(ISTEXT(CI$5)=FALSE,(INDEX(BCR!$1:$1048576,MATCH('Estadísticas BCR'!CI$5,BCR!$A:$A,0),MATCH('Estadísticas BCR'!$B50,BCR!$1:$1,0))),AVERAGE(#REF!)),"")</f>
        <v>0</v>
      </c>
      <c r="CJ50" s="59">
        <f>+IFERROR(IF(ISTEXT(CJ$5)=FALSE,(INDEX(BCR!$1:$1048576,MATCH('Estadísticas BCR'!CJ$5,BCR!$A:$A,0),MATCH('Estadísticas BCR'!$B50,BCR!$1:$1,0))),AVERAGE(#REF!)),"")</f>
        <v>0</v>
      </c>
      <c r="CK50" s="59">
        <f>+IFERROR(IF(ISTEXT(CK$5)=FALSE,(INDEX(BCR!$1:$1048576,MATCH('Estadísticas BCR'!CK$5,BCR!$A:$A,0),MATCH('Estadísticas BCR'!$B50,BCR!$1:$1,0))),AVERAGE(#REF!)),"")</f>
        <v>0</v>
      </c>
      <c r="CL50" s="59">
        <f>+IFERROR(IF(ISTEXT(CL$5)=FALSE,(INDEX(BCR!$1:$1048576,MATCH('Estadísticas BCR'!CL$5,BCR!$A:$A,0),MATCH('Estadísticas BCR'!$B50,BCR!$1:$1,0))),AVERAGE(#REF!)),"")</f>
        <v>0</v>
      </c>
      <c r="CM50" s="59">
        <f>+IFERROR(IF(ISTEXT(CM$5)=FALSE,(INDEX(BCR!$1:$1048576,MATCH('Estadísticas BCR'!CM$5,BCR!$A:$A,0),MATCH('Estadísticas BCR'!$B50,BCR!$1:$1,0))),AVERAGE(#REF!)),"")</f>
        <v>0</v>
      </c>
      <c r="CN50" s="59">
        <f>+IFERROR(IF(ISTEXT(CN$5)=FALSE,(INDEX(BCR!$1:$1048576,MATCH('Estadísticas BCR'!CN$5,BCR!$A:$A,0),MATCH('Estadísticas BCR'!$B50,BCR!$1:$1,0))),AVERAGE(#REF!)),"")</f>
        <v>0</v>
      </c>
      <c r="CO50" s="59">
        <f>+IFERROR(IF(ISTEXT(CO$5)=FALSE,(INDEX(BCR!$1:$1048576,MATCH('Estadísticas BCR'!CO$5,BCR!$A:$A,0),MATCH('Estadísticas BCR'!$B50,BCR!$1:$1,0))),AVERAGE(#REF!)),"")</f>
        <v>0</v>
      </c>
      <c r="CP50" s="60">
        <f>+IFERROR(IF(ISTEXT(CP$5)=FALSE,(INDEX(BCR!$1:$1048576,MATCH('Estadísticas BCR'!CP$5,BCR!$A:$A,0),MATCH('Estadísticas BCR'!$B50,BCR!$1:$1,0))),AVERAGE(CD50:CO50)),"")</f>
        <v>0</v>
      </c>
      <c r="CQ50" s="59">
        <f>+IFERROR(IF(ISTEXT(CQ$5)=FALSE,(INDEX(BCR!$1:$1048576,MATCH('Estadísticas BCR'!CQ$5,BCR!$A:$A,0),MATCH('Estadísticas BCR'!$B50,BCR!$1:$1,0))),AVERAGE(#REF!)),"")</f>
        <v>0</v>
      </c>
      <c r="CR50" s="59">
        <f>+IFERROR(IF(ISTEXT(CR$5)=FALSE,(INDEX(BCR!$1:$1048576,MATCH('Estadísticas BCR'!CR$5,BCR!$A:$A,0),MATCH('Estadísticas BCR'!$B50,BCR!$1:$1,0))),AVERAGE(#REF!)),"")</f>
        <v>0</v>
      </c>
      <c r="CS50" s="59">
        <f>+IFERROR(IF(ISTEXT(CS$5)=FALSE,(INDEX(BCR!$1:$1048576,MATCH('Estadísticas BCR'!CS$5,BCR!$A:$A,0),MATCH('Estadísticas BCR'!$B50,BCR!$1:$1,0))),AVERAGE(#REF!)),"")</f>
        <v>0</v>
      </c>
      <c r="CT50" s="59">
        <f>+IFERROR(IF(ISTEXT(CT$5)=FALSE,(INDEX(BCR!$1:$1048576,MATCH('Estadísticas BCR'!CT$5,BCR!$A:$A,0),MATCH('Estadísticas BCR'!$B50,BCR!$1:$1,0))),AVERAGE(#REF!)),"")</f>
        <v>0</v>
      </c>
      <c r="CU50" s="59">
        <f>+IFERROR(IF(ISTEXT(CU$5)=FALSE,(INDEX(BCR!$1:$1048576,MATCH('Estadísticas BCR'!CU$5,BCR!$A:$A,0),MATCH('Estadísticas BCR'!$B50,BCR!$1:$1,0))),AVERAGE(#REF!)),"")</f>
        <v>0</v>
      </c>
      <c r="CV50" s="59">
        <f>+IFERROR(IF(ISTEXT(CV$5)=FALSE,(INDEX(BCR!$1:$1048576,MATCH('Estadísticas BCR'!CV$5,BCR!$A:$A,0),MATCH('Estadísticas BCR'!$B50,BCR!$1:$1,0))),AVERAGE(#REF!)),"")</f>
        <v>0</v>
      </c>
      <c r="CW50" s="59">
        <f>+IFERROR(IF(ISTEXT(CW$5)=FALSE,(INDEX(BCR!$1:$1048576,MATCH('Estadísticas BCR'!CW$5,BCR!$A:$A,0),MATCH('Estadísticas BCR'!$B50,BCR!$1:$1,0))),AVERAGE(#REF!)),"")</f>
        <v>0</v>
      </c>
      <c r="CX50" s="59">
        <f>+IFERROR(IF(ISTEXT(CX$5)=FALSE,(INDEX(BCR!$1:$1048576,MATCH('Estadísticas BCR'!CX$5,BCR!$A:$A,0),MATCH('Estadísticas BCR'!$B50,BCR!$1:$1,0))),AVERAGE(#REF!)),"")</f>
        <v>0</v>
      </c>
      <c r="CY50" s="59">
        <f>+IFERROR(IF(ISTEXT(CY$5)=FALSE,(INDEX(BCR!$1:$1048576,MATCH('Estadísticas BCR'!CY$5,BCR!$A:$A,0),MATCH('Estadísticas BCR'!$B50,BCR!$1:$1,0))),AVERAGE(#REF!)),"")</f>
        <v>0</v>
      </c>
      <c r="CZ50" s="59">
        <f>+IFERROR(IF(ISTEXT(CZ$5)=FALSE,(INDEX(BCR!$1:$1048576,MATCH('Estadísticas BCR'!CZ$5,BCR!$A:$A,0),MATCH('Estadísticas BCR'!$B50,BCR!$1:$1,0))),AVERAGE(A50:CY50)),"")</f>
        <v>0</v>
      </c>
      <c r="DA50" s="59">
        <f>+IFERROR(IF(ISTEXT(DA$5)=FALSE,(INDEX(BCR!$1:$1048576,MATCH('Estadísticas BCR'!DA$5,BCR!$A:$A,0),MATCH('Estadísticas BCR'!$B50,BCR!$1:$1,0))),AVERAGE(B50:CZ50)),"")</f>
        <v>0</v>
      </c>
      <c r="DB50" s="59">
        <f>+IFERROR(IF(ISTEXT(DB$5)=FALSE,(INDEX(BCR!$1:$1048576,MATCH('Estadísticas BCR'!DB$5,BCR!$A:$A,0),MATCH('Estadísticas BCR'!$B50,BCR!$1:$1,0))),AVERAGE(C50:DA50)),"")</f>
        <v>0</v>
      </c>
      <c r="DC50" s="60">
        <f>+IFERROR(IF(ISTEXT(DC$5)=FALSE,(INDEX(BCR!$1:$1048576,MATCH('Estadísticas BCR'!DC$5,BCR!$A:$A,0),MATCH('Estadísticas BCR'!$B50,BCR!$1:$1,0))),AVERAGE(CQ50:DB50)),"")</f>
        <v>0</v>
      </c>
      <c r="DD50" s="59">
        <f>+IFERROR(IF(ISTEXT(DD$5)=FALSE,(INDEX(BCR!$1:$1048576,MATCH('Estadísticas BCR'!DD$5,BCR!$A:$A,0),MATCH('Estadísticas BCR'!$B50,BCR!$1:$1,0))),AVERAGE(CR50:DC50)),"")</f>
        <v>0</v>
      </c>
      <c r="DE50" s="59">
        <f>+IFERROR(IF(ISTEXT(DE$5)=FALSE,(INDEX(BCR!$1:$1048576,MATCH('Estadísticas BCR'!DE$5,BCR!$A:$A,0),MATCH('Estadísticas BCR'!$B50,BCR!$1:$1,0))),AVERAGE(CS50:DD50)),"")</f>
        <v>0</v>
      </c>
      <c r="DF50" s="59">
        <f>+IFERROR(IF(ISTEXT(DF$5)=FALSE,(INDEX(BCR!$1:$1048576,MATCH('Estadísticas BCR'!DF$5,BCR!$A:$A,0),MATCH('Estadísticas BCR'!$B50,BCR!$1:$1,0))),AVERAGE(CT50:DE50)),"")</f>
        <v>0</v>
      </c>
      <c r="DG50" s="59">
        <f>+IFERROR(IF(ISTEXT(DG$5)=FALSE,(INDEX(BCR!$1:$1048576,MATCH('Estadísticas BCR'!DG$5,BCR!$A:$A,0),MATCH('Estadísticas BCR'!$B50,BCR!$1:$1,0))),AVERAGE(CU50:DF50)),"")</f>
        <v>0</v>
      </c>
      <c r="DH50" s="59">
        <f>+IFERROR(IF(ISTEXT(DH$5)=FALSE,(INDEX(BCR!$1:$1048576,MATCH('Estadísticas BCR'!DH$5,BCR!$A:$A,0),MATCH('Estadísticas BCR'!$B50,BCR!$1:$1,0))),AVERAGE(CV50:DG50)),"")</f>
        <v>0</v>
      </c>
      <c r="DI50" s="59">
        <f>+IFERROR(IF(ISTEXT(DI$5)=FALSE,(INDEX(BCR!$1:$1048576,MATCH('Estadísticas BCR'!DI$5,BCR!$A:$A,0),MATCH('Estadísticas BCR'!$B50,BCR!$1:$1,0))),AVERAGE(CW50:DH50)),"")</f>
        <v>0</v>
      </c>
      <c r="DJ50" s="59">
        <f>+IFERROR(IF(ISTEXT(DJ$5)=FALSE,(INDEX(BCR!$1:$1048576,MATCH('Estadísticas BCR'!DJ$5,BCR!$A:$A,0),MATCH('Estadísticas BCR'!$B50,BCR!$1:$1,0))),AVERAGE(CX50:DI50)),"")</f>
        <v>0</v>
      </c>
      <c r="DK50" s="59">
        <f>+IFERROR(IF(ISTEXT(DK$5)=FALSE,(INDEX(BCR!$1:$1048576,MATCH('Estadísticas BCR'!DK$5,BCR!$A:$A,0),MATCH('Estadísticas BCR'!$B50,BCR!$1:$1,0))),AVERAGE(CY50:DJ50)),"")</f>
        <v>0</v>
      </c>
      <c r="DL50" s="59">
        <f>+IFERROR(IF(ISTEXT(DL$5)=FALSE,(INDEX(BCR!$1:$1048576,MATCH('Estadísticas BCR'!DL$5,BCR!$A:$A,0),MATCH('Estadísticas BCR'!$B50,BCR!$1:$1,0))),AVERAGE(CZ50:DK50)),"")</f>
        <v>0</v>
      </c>
      <c r="DM50" s="59">
        <f>+IFERROR(IF(ISTEXT(DM$5)=FALSE,(INDEX(BCR!$1:$1048576,MATCH('Estadísticas BCR'!DM$5,BCR!$A:$A,0),MATCH('Estadísticas BCR'!$B50,BCR!$1:$1,0))),AVERAGE(DA50:DL50)),"")</f>
        <v>0</v>
      </c>
      <c r="DN50" s="59">
        <f>+IFERROR(IF(ISTEXT(DN$5)=FALSE,(INDEX(BCR!$1:$1048576,MATCH('Estadísticas BCR'!DN$5,BCR!$A:$A,0),MATCH('Estadísticas BCR'!$B50,BCR!$1:$1,0))),AVERAGE(DB50:DM50)),"")</f>
        <v>0</v>
      </c>
      <c r="DO50" s="59">
        <f>+IFERROR(IF(ISTEXT(DO$5)=FALSE,(INDEX(BCR!$1:$1048576,MATCH('Estadísticas BCR'!DO$5,BCR!$A:$A,0),MATCH('Estadísticas BCR'!$B50,BCR!$1:$1,0))),AVERAGE(DC50:DN50)),"")</f>
        <v>0</v>
      </c>
      <c r="DP50" s="60">
        <f>+IFERROR(IF(ISTEXT(DP$5)=FALSE,(INDEX(BCR!$1:$1048576,MATCH('Estadísticas BCR'!DP$5,BCR!$A:$A,0),MATCH('Estadísticas BCR'!$B50,BCR!$1:$1,0))),AVERAGE(DD50:DO50)),"")</f>
        <v>0</v>
      </c>
      <c r="DQ50" s="59">
        <f>+IFERROR(IF(ISTEXT(DQ$5)=FALSE,(INDEX(BCR!$1:$1048576,MATCH('Estadísticas BCR'!DQ$5,BCR!$A:$A,0),MATCH('Estadísticas BCR'!$B50,BCR!$1:$1,0))),AVERAGE(DE50:DP50)),"")</f>
        <v>0</v>
      </c>
      <c r="DR50" s="59">
        <f>+IFERROR(IF(ISTEXT(DR$5)=FALSE,(INDEX(BCR!$1:$1048576,MATCH('Estadísticas BCR'!DR$5,BCR!$A:$A,0),MATCH('Estadísticas BCR'!$B50,BCR!$1:$1,0))),AVERAGE(DF50:DQ50)),"")</f>
        <v>0</v>
      </c>
      <c r="DS50" s="59">
        <f>+IFERROR(IF(ISTEXT(DS$5)=FALSE,(INDEX(BCR!$1:$1048576,MATCH('Estadísticas BCR'!DS$5,BCR!$A:$A,0),MATCH('Estadísticas BCR'!$B50,BCR!$1:$1,0))),AVERAGE(DG50:DR50)),"")</f>
        <v>0</v>
      </c>
      <c r="DT50" s="59">
        <f>+IFERROR(IF(ISTEXT(DT$5)=FALSE,(INDEX(BCR!$1:$1048576,MATCH('Estadísticas BCR'!DT$5,BCR!$A:$A,0),MATCH('Estadísticas BCR'!$B50,BCR!$1:$1,0))),AVERAGE(DH50:DS50)),"")</f>
        <v>0</v>
      </c>
      <c r="DU50" s="59">
        <f>+IFERROR(IF(ISTEXT(DU$5)=FALSE,(INDEX(BCR!$1:$1048576,MATCH('Estadísticas BCR'!DU$5,BCR!$A:$A,0),MATCH('Estadísticas BCR'!$B50,BCR!$1:$1,0))),AVERAGE(DI50:DT50)),"")</f>
        <v>0</v>
      </c>
      <c r="DV50" s="59">
        <f>+IFERROR(IF(ISTEXT(DV$5)=FALSE,(INDEX(BCR!$1:$1048576,MATCH('Estadísticas BCR'!DV$5,BCR!$A:$A,0),MATCH('Estadísticas BCR'!$B50,BCR!$1:$1,0))),AVERAGE(DJ50:DU50)),"")</f>
        <v>0</v>
      </c>
      <c r="DW50" s="59">
        <f>+IFERROR(IF(ISTEXT(DW$5)=FALSE,(INDEX(BCR!$1:$1048576,MATCH('Estadísticas BCR'!DW$5,BCR!$A:$A,0),MATCH('Estadísticas BCR'!$B50,BCR!$1:$1,0))),AVERAGE(DK50:DV50)),"")</f>
        <v>0</v>
      </c>
      <c r="DX50" s="59">
        <f>+IFERROR(IF(ISTEXT(DX$5)=FALSE,(INDEX(BCR!$1:$1048576,MATCH('Estadísticas BCR'!DX$5,BCR!$A:$A,0),MATCH('Estadísticas BCR'!$B50,BCR!$1:$1,0))),AVERAGE(DL50:DW50)),"")</f>
        <v>0</v>
      </c>
      <c r="DY50" s="59">
        <f>+IFERROR(IF(ISTEXT(DY$5)=FALSE,(INDEX(BCR!$1:$1048576,MATCH('Estadísticas BCR'!DY$5,BCR!$A:$A,0),MATCH('Estadísticas BCR'!$B50,BCR!$1:$1,0))),AVERAGE(DM50:DX50)),"")</f>
        <v>0</v>
      </c>
      <c r="DZ50" s="59">
        <f>+IFERROR(IF(ISTEXT(DZ$5)=FALSE,(INDEX(BCR!$1:$1048576,MATCH('Estadísticas BCR'!DZ$5,BCR!$A:$A,0),MATCH('Estadísticas BCR'!$B50,BCR!$1:$1,0))),AVERAGE(DN50:DY50)),"")</f>
        <v>0</v>
      </c>
      <c r="EA50" s="59">
        <f>+IFERROR(IF(ISTEXT(EA$5)=FALSE,(INDEX(BCR!$1:$1048576,MATCH('Estadísticas BCR'!EA$5,BCR!$A:$A,0),MATCH('Estadísticas BCR'!$B50,BCR!$1:$1,0))),AVERAGE(DO50:DZ50)),"")</f>
        <v>0</v>
      </c>
      <c r="EB50" s="59">
        <f>+IFERROR(IF(ISTEXT(EB$5)=FALSE,(INDEX(BCR!$1:$1048576,MATCH('Estadísticas BCR'!EB$5,BCR!$A:$A,0),MATCH('Estadísticas BCR'!$B50,BCR!$1:$1,0))),AVERAGE(DP50:EA50)),"")</f>
        <v>0</v>
      </c>
      <c r="EC50" s="60">
        <f>+IFERROR(IF(ISTEXT(EC$5)=FALSE,(INDEX(BCR!$1:$1048576,MATCH('Estadísticas BCR'!EC$5,BCR!$A:$A,0),MATCH('Estadísticas BCR'!$B50,BCR!$1:$1,0))),AVERAGE(DQ50:EB50)),"")</f>
        <v>0</v>
      </c>
      <c r="ED50" s="59">
        <f>+IFERROR(IF(ISTEXT(ED$5)=FALSE,(INDEX(BCR!$1:$1048576,MATCH('Estadísticas BCR'!ED$5,BCR!$A:$A,0),MATCH('Estadísticas BCR'!$B50,BCR!$1:$1,0))),AVERAGE(DR50:EC50)),"")</f>
        <v>63.8888888888889</v>
      </c>
      <c r="EE50" s="59">
        <f>+IFERROR(IF(ISTEXT(EE$5)=FALSE,(INDEX(BCR!$1:$1048576,MATCH('Estadísticas BCR'!EE$5,BCR!$A:$A,0),MATCH('Estadísticas BCR'!$B50,BCR!$1:$1,0))),AVERAGE(DS50:ED50)),"")</f>
        <v>52.941176470588204</v>
      </c>
      <c r="EF50" s="59">
        <f>+IFERROR(IF(ISTEXT(EF$5)=FALSE,(INDEX(BCR!$1:$1048576,MATCH('Estadísticas BCR'!EF$5,BCR!$A:$A,0),MATCH('Estadísticas BCR'!$B50,BCR!$1:$1,0))),AVERAGE(DT50:EE50)),"")</f>
        <v>56.6666666666667</v>
      </c>
      <c r="EG50" s="59">
        <f>+IFERROR(IF(ISTEXT(EG$5)=FALSE,(INDEX(BCR!$1:$1048576,MATCH('Estadísticas BCR'!EG$5,BCR!$A:$A,0),MATCH('Estadísticas BCR'!$B50,BCR!$1:$1,0))),AVERAGE(DU50:EF50)),"")</f>
        <v>63.3333333333333</v>
      </c>
      <c r="EH50" s="59">
        <f>+IFERROR(IF(ISTEXT(EH$5)=FALSE,(INDEX(BCR!$1:$1048576,MATCH('Estadísticas BCR'!EH$5,BCR!$A:$A,0),MATCH('Estadísticas BCR'!$B50,BCR!$1:$1,0))),AVERAGE(DV50:EG50)),"")</f>
        <v>53.3333333333333</v>
      </c>
      <c r="EI50" s="59">
        <f>+IFERROR(IF(ISTEXT(EI$5)=FALSE,(INDEX(BCR!$1:$1048576,MATCH('Estadísticas BCR'!EI$5,BCR!$A:$A,0),MATCH('Estadísticas BCR'!$B50,BCR!$1:$1,0))),AVERAGE(DW50:EH50)),"")</f>
        <v>54.545454545454497</v>
      </c>
      <c r="EJ50" s="59">
        <f>+IFERROR(IF(ISTEXT(EJ$5)=FALSE,(INDEX(BCR!$1:$1048576,MATCH('Estadísticas BCR'!EJ$5,BCR!$A:$A,0),MATCH('Estadísticas BCR'!$B50,BCR!$1:$1,0))),AVERAGE(DX50:EI50)),"")</f>
        <v>53.571428571428598</v>
      </c>
      <c r="EK50" s="59">
        <f>+IFERROR(IF(ISTEXT(EK$5)=FALSE,(INDEX(BCR!$1:$1048576,MATCH('Estadísticas BCR'!EK$5,BCR!$A:$A,0),MATCH('Estadísticas BCR'!$B50,BCR!$1:$1,0))),AVERAGE(DY50:EJ50)),"")</f>
        <v>58.823529411764703</v>
      </c>
      <c r="EL50" s="59">
        <f>+IFERROR(IF(ISTEXT(EL$5)=FALSE,(INDEX(BCR!$1:$1048576,MATCH('Estadísticas BCR'!EL$5,BCR!$A:$A,0),MATCH('Estadísticas BCR'!$B50,BCR!$1:$1,0))),AVERAGE(DZ50:EK50)),"")</f>
        <v>65.625</v>
      </c>
      <c r="EM50" s="59">
        <f>+IFERROR(IF(ISTEXT(EM$5)=FALSE,(INDEX(BCR!$1:$1048576,MATCH('Estadísticas BCR'!EM$5,BCR!$A:$A,0),MATCH('Estadísticas BCR'!$B50,BCR!$1:$1,0))),AVERAGE(EA50:EL50)),"")</f>
        <v>62.5</v>
      </c>
      <c r="EN50" s="59">
        <f>+IFERROR(IF(ISTEXT(EN$5)=FALSE,(INDEX(BCR!$1:$1048576,MATCH('Estadísticas BCR'!EN$5,BCR!$A:$A,0),MATCH('Estadísticas BCR'!$B50,BCR!$1:$1,0))),AVERAGE(EB50:EM50)),"")</f>
        <v>55.882352941176499</v>
      </c>
      <c r="EO50" s="59">
        <f>+IFERROR(IF(ISTEXT(EO$5)=FALSE,(INDEX(BCR!$1:$1048576,MATCH('Estadísticas BCR'!EO$5,BCR!$A:$A,0),MATCH('Estadísticas BCR'!$B50,BCR!$1:$1,0))),AVERAGE(EC50:EN50)),"")</f>
        <v>57.692307692307701</v>
      </c>
      <c r="EP50" s="60">
        <f>+IFERROR(IF(ISTEXT(EP$5)=FALSE,(INDEX(BCR!$1:$1048576,MATCH('Estadísticas BCR'!EP$5,BCR!$A:$A,0),MATCH('Estadísticas BCR'!$B50,BCR!$1:$1,0))),AVERAGE(ED50:EO50)),"")</f>
        <v>58.233622654578539</v>
      </c>
      <c r="EQ50" s="59">
        <f>+IFERROR(IF(ISTEXT(EQ$5)=FALSE,(INDEX(BCR!$1:$1048576,MATCH('Estadísticas BCR'!EQ$5,BCR!$A:$A,0),MATCH('Estadísticas BCR'!$B50,BCR!$1:$1,0))),AVERAGE(EE50:EP50)),"")</f>
        <v>57.692307692307701</v>
      </c>
      <c r="ER50" s="59">
        <f>+IFERROR(IF(ISTEXT(ER$5)=FALSE,(INDEX(BCR!$1:$1048576,MATCH('Estadísticas BCR'!ER$5,BCR!$A:$A,0),MATCH('Estadísticas BCR'!$B50,BCR!$1:$1,0))),AVERAGE(EF50:EQ50)),"")</f>
        <v>53.125</v>
      </c>
      <c r="ES50" s="59">
        <f>+IFERROR(IF(ISTEXT(ES$5)=FALSE,(INDEX(BCR!$1:$1048576,MATCH('Estadísticas BCR'!ES$5,BCR!$A:$A,0),MATCH('Estadísticas BCR'!$B50,BCR!$1:$1,0))),AVERAGE(EG50:ER50)),"")</f>
        <v>61.764705882352899</v>
      </c>
      <c r="ET50" s="59">
        <f>+IFERROR(IF(ISTEXT(ET$5)=FALSE,(INDEX(BCR!$1:$1048576,MATCH('Estadísticas BCR'!ET$5,BCR!$A:$A,0),MATCH('Estadísticas BCR'!$B50,BCR!$1:$1,0))),AVERAGE(EH50:ES50)),"")</f>
        <v>46.875</v>
      </c>
      <c r="EU50" s="59">
        <f>+IFERROR(IF(ISTEXT(EU$5)=FALSE,(INDEX(BCR!$1:$1048576,MATCH('Estadísticas BCR'!EU$5,BCR!$A:$A,0),MATCH('Estadísticas BCR'!$B50,BCR!$1:$1,0))),AVERAGE(EI50:ET50)),"")</f>
        <v>67.857142857142904</v>
      </c>
      <c r="EV50" s="59">
        <f>+IFERROR(IF(ISTEXT(EV$5)=FALSE,(INDEX(BCR!$1:$1048576,MATCH('Estadísticas BCR'!EV$5,BCR!$A:$A,0),MATCH('Estadísticas BCR'!$B50,BCR!$1:$1,0))),AVERAGE(EJ50:EU50)),"")</f>
        <v>59.375</v>
      </c>
      <c r="EW50" s="59">
        <f>+IFERROR(IF(ISTEXT(EW$5)=FALSE,(INDEX(BCR!$1:$1048576,MATCH('Estadísticas BCR'!EW$5,BCR!$A:$A,0),MATCH('Estadísticas BCR'!$B50,BCR!$1:$1,0))),AVERAGE(EK50:EV50)),"")</f>
        <v>56.6666666666667</v>
      </c>
      <c r="EX50" s="59">
        <f>+IFERROR(IF(ISTEXT(EX$5)=FALSE,(INDEX(BCR!$1:$1048576,MATCH('Estadísticas BCR'!EX$5,BCR!$A:$A,0),MATCH('Estadísticas BCR'!$B50,BCR!$1:$1,0))),AVERAGE(EL50:EW50)),"")</f>
        <v>41.6666666666667</v>
      </c>
      <c r="EY50" s="59">
        <f>+IFERROR(IF(ISTEXT(EY$5)=FALSE,(INDEX(BCR!$1:$1048576,MATCH('Estadísticas BCR'!EY$5,BCR!$A:$A,0),MATCH('Estadísticas BCR'!$B50,BCR!$1:$1,0))),AVERAGE(EM50:EX50)),"")</f>
        <v>47.368421052631597</v>
      </c>
      <c r="EZ50" s="59">
        <f>+IFERROR(IF(ISTEXT(EZ$5)=FALSE,(INDEX(BCR!$1:$1048576,MATCH('Estadísticas BCR'!EZ$5,BCR!$A:$A,0),MATCH('Estadísticas BCR'!$B50,BCR!$1:$1,0))),AVERAGE(EN50:EY50)),"")</f>
        <v>56.6666666666667</v>
      </c>
      <c r="FA50" s="59">
        <f>+IFERROR(IF(ISTEXT(FA$5)=FALSE,(INDEX(BCR!$1:$1048576,MATCH('Estadísticas BCR'!FA$5,BCR!$A:$A,0),MATCH('Estadísticas BCR'!$B50,BCR!$1:$1,0))),AVERAGE(EO50:EZ50)),"")</f>
        <v>46.875</v>
      </c>
      <c r="FB50" s="59">
        <f>+IFERROR(IF(ISTEXT(FB$5)=FALSE,(INDEX(BCR!$1:$1048576,MATCH('Estadísticas BCR'!FB$5,BCR!$A:$A,0),MATCH('Estadísticas BCR'!$B50,BCR!$1:$1,0))),AVERAGE(EP50:FA50)),"")</f>
        <v>55</v>
      </c>
      <c r="FC50" s="60">
        <f>+IFERROR(IF(ISTEXT(FC$5)=FALSE,(INDEX(BCR!$1:$1048576,MATCH('Estadísticas BCR'!FC$5,BCR!$A:$A,0),MATCH('Estadísticas BCR'!$B50,BCR!$1:$1,0))),AVERAGE(EQ50:FB50)),"")</f>
        <v>54.244381457036269</v>
      </c>
      <c r="FD50" s="59">
        <f>+IFERROR(IF(ISTEXT(FD$5)=FALSE,(INDEX(BCR!$1:$1048576,MATCH('Estadísticas BCR'!FD$5,BCR!$A:$A,0),MATCH('Estadísticas BCR'!$B50,BCR!$1:$1,0))),AVERAGE(ER50:FC50)),"")</f>
        <v>52.5</v>
      </c>
      <c r="FE50" s="59">
        <f>+IFERROR(IF(ISTEXT(FE$5)=FALSE,(INDEX(BCR!$1:$1048576,MATCH('Estadísticas BCR'!FE$5,BCR!$A:$A,0),MATCH('Estadísticas BCR'!$B50,BCR!$1:$1,0))),AVERAGE(ES50:FD50)),"")</f>
        <v>50</v>
      </c>
      <c r="FF50" s="59">
        <f>+IFERROR(IF(ISTEXT(FF$5)=FALSE,(INDEX(BCR!$1:$1048576,MATCH('Estadísticas BCR'!FF$5,BCR!$A:$A,0),MATCH('Estadísticas BCR'!$B50,BCR!$1:$1,0))),AVERAGE(ET50:FE50)),"")</f>
        <v>61.363636363636402</v>
      </c>
      <c r="FG50" s="59">
        <f>+IFERROR(IF(ISTEXT(FG$5)=FALSE,(INDEX(BCR!$1:$1048576,MATCH('Estadísticas BCR'!FG$5,BCR!$A:$A,0),MATCH('Estadísticas BCR'!$B50,BCR!$1:$1,0))),AVERAGE(EU50:FF50)),"")</f>
        <v>65.625</v>
      </c>
      <c r="FH50" s="59">
        <f>+IFERROR(IF(ISTEXT(FH$5)=FALSE,(INDEX(BCR!$1:$1048576,MATCH('Estadísticas BCR'!FH$5,BCR!$A:$A,0),MATCH('Estadísticas BCR'!$B50,BCR!$1:$1,0))),AVERAGE(EV50:FG50)),"")</f>
        <v>47.619047619047599</v>
      </c>
      <c r="FI50" s="59">
        <f>+IFERROR(IF(ISTEXT(FI$5)=FALSE,(INDEX(BCR!$1:$1048576,MATCH('Estadísticas BCR'!FI$5,BCR!$A:$A,0),MATCH('Estadísticas BCR'!$B50,BCR!$1:$1,0))),AVERAGE(EW50:FH50)),"")</f>
        <v>65.2173913043478</v>
      </c>
      <c r="FJ50" s="59">
        <f>+IFERROR(IF(ISTEXT(FJ$5)=FALSE,(INDEX(BCR!$1:$1048576,MATCH('Estadísticas BCR'!FJ$5,BCR!$A:$A,0),MATCH('Estadísticas BCR'!$B50,BCR!$1:$1,0))),AVERAGE(EX50:FI50)),"")</f>
        <v>47.826086956521699</v>
      </c>
      <c r="FK50" s="59">
        <f>+IFERROR(IF(ISTEXT(FK$5)=FALSE,(INDEX(BCR!$1:$1048576,MATCH('Estadísticas BCR'!FK$5,BCR!$A:$A,0),MATCH('Estadísticas BCR'!$B50,BCR!$1:$1,0))),AVERAGE(EY50:FJ50)),"")</f>
        <v>57.142857142857103</v>
      </c>
      <c r="FL50" s="59">
        <f>+IFERROR(IF(ISTEXT(FL$5)=FALSE,(INDEX(BCR!$1:$1048576,MATCH('Estadísticas BCR'!FL$5,BCR!$A:$A,0),MATCH('Estadísticas BCR'!$B50,BCR!$1:$1,0))),AVERAGE(EZ50:FK50)),"")</f>
        <v>55.882352941176499</v>
      </c>
      <c r="FM50" s="59">
        <f>+IFERROR(IF(ISTEXT(FM$5)=FALSE,(INDEX(BCR!$1:$1048576,MATCH('Estadísticas BCR'!FM$5,BCR!$A:$A,0),MATCH('Estadísticas BCR'!$B50,BCR!$1:$1,0))),AVERAGE(FA50:FL50)),"")</f>
        <v>44.7368421052632</v>
      </c>
      <c r="FN50" s="59">
        <f>+IFERROR(IF(ISTEXT(FN$5)=FALSE,(INDEX(BCR!$1:$1048576,MATCH('Estadísticas BCR'!FN$5,BCR!$A:$A,0),MATCH('Estadísticas BCR'!$B50,BCR!$1:$1,0))),AVERAGE(FB50:FM50)),"")</f>
        <v>47.619047619047599</v>
      </c>
      <c r="FO50" s="59">
        <f>+IFERROR(IF(ISTEXT(FO$5)=FALSE,(INDEX(BCR!$1:$1048576,MATCH('Estadísticas BCR'!FO$5,BCR!$A:$A,0),MATCH('Estadísticas BCR'!$B50,BCR!$1:$1,0))),AVERAGE(FC50:FN50)),"")</f>
        <v>52.5</v>
      </c>
      <c r="FP50" s="60">
        <f>+IFERROR(IF(ISTEXT(FP$5)=FALSE,(INDEX(BCR!$1:$1048576,MATCH('Estadísticas BCR'!FP$5,BCR!$A:$A,0),MATCH('Estadísticas BCR'!$B50,BCR!$1:$1,0))),AVERAGE(FD50:FO50)),"")</f>
        <v>54.00268850432483</v>
      </c>
      <c r="FQ50" s="59">
        <f>+IFERROR(IF(ISTEXT(FQ$5)=FALSE,(INDEX(BCR!$1:$1048576,MATCH('Estadísticas BCR'!FQ$5,BCR!$A:$A,0),MATCH('Estadísticas BCR'!$B50,BCR!$1:$1,0))),AVERAGE(FE50:FP50)),"")</f>
        <v>47.5</v>
      </c>
      <c r="FR50" s="59">
        <f>+IFERROR(IF(ISTEXT(FR$5)=FALSE,(INDEX(BCR!$1:$1048576,MATCH('Estadísticas BCR'!FR$5,BCR!$A:$A,0),MATCH('Estadísticas BCR'!$B50,BCR!$1:$1,0))),AVERAGE(FF50:FQ50)),"")</f>
        <v>50</v>
      </c>
      <c r="FS50" s="59">
        <f>+IFERROR(IF(ISTEXT(FS$5)=FALSE,(INDEX(BCR!$1:$1048576,MATCH('Estadísticas BCR'!FS$5,BCR!$A:$A,0),MATCH('Estadísticas BCR'!$B50,BCR!$1:$1,0))),AVERAGE(FG50:FR50)),"")</f>
        <v>80.769230769230802</v>
      </c>
      <c r="FT50" s="59">
        <f>+IFERROR(IF(ISTEXT(FT$5)=FALSE,(INDEX(BCR!$1:$1048576,MATCH('Estadísticas BCR'!FT$5,BCR!$A:$A,0),MATCH('Estadísticas BCR'!$B50,BCR!$1:$1,0))),AVERAGE(FH50:FS50)),"")</f>
        <v>42.5</v>
      </c>
      <c r="FU50" s="59">
        <f>+IFERROR(IF(ISTEXT(FU$5)=FALSE,(INDEX(BCR!$1:$1048576,MATCH('Estadísticas BCR'!FU$5,BCR!$A:$A,0),MATCH('Estadísticas BCR'!$B50,BCR!$1:$1,0))),AVERAGE(FI50:FT50)),"")</f>
        <v>43.3333333333333</v>
      </c>
      <c r="FV50" s="59">
        <f>+IFERROR(IF(ISTEXT(FV$5)=FALSE,(INDEX(BCR!$1:$1048576,MATCH('Estadísticas BCR'!FV$5,BCR!$A:$A,0),MATCH('Estadísticas BCR'!$B50,BCR!$1:$1,0))),AVERAGE(FJ50:FU50)),"")</f>
        <v>37.5</v>
      </c>
      <c r="FW50" s="59">
        <f>+IFERROR(IF(ISTEXT(FW$5)=FALSE,(INDEX(BCR!$1:$1048576,MATCH('Estadísticas BCR'!FW$5,BCR!$A:$A,0),MATCH('Estadísticas BCR'!$B50,BCR!$1:$1,0))),AVERAGE(FK50:FV50)),"")</f>
        <v>40.476190476190503</v>
      </c>
      <c r="FX50" s="59">
        <f>+IFERROR(IF(ISTEXT(FX$5)=FALSE,(INDEX(BCR!$1:$1048576,MATCH('Estadísticas BCR'!FX$5,BCR!$A:$A,0),MATCH('Estadísticas BCR'!$B50,BCR!$1:$1,0))),AVERAGE(FL50:FW50)),"")</f>
        <v>35.714285714285701</v>
      </c>
      <c r="FY50" s="59">
        <f>+IFERROR(IF(ISTEXT(FY$5)=FALSE,(INDEX(BCR!$1:$1048576,MATCH('Estadísticas BCR'!FY$5,BCR!$A:$A,0),MATCH('Estadísticas BCR'!$B50,BCR!$1:$1,0))),AVERAGE(FM50:FX50)),"")</f>
        <v>38.235294117647101</v>
      </c>
      <c r="FZ50" s="59">
        <f>+IFERROR(IF(ISTEXT(FZ$5)=FALSE,(INDEX(BCR!$1:$1048576,MATCH('Estadísticas BCR'!FZ$5,BCR!$A:$A,0),MATCH('Estadísticas BCR'!$B50,BCR!$1:$1,0))),AVERAGE(FN50:FY50)),"")</f>
        <v>36.1111111111111</v>
      </c>
      <c r="GA50" s="59">
        <f>+IFERROR(IF(ISTEXT(GA$5)=FALSE,(INDEX(BCR!$1:$1048576,MATCH('Estadísticas BCR'!GA$5,BCR!$A:$A,0),MATCH('Estadísticas BCR'!$B50,BCR!$1:$1,0))),AVERAGE(FO50:FZ50)),"")</f>
        <v>45.238095238095198</v>
      </c>
      <c r="GB50" s="59">
        <f>+IFERROR(IF(ISTEXT(GB$5)=FALSE,(INDEX(BCR!$1:$1048576,MATCH('Estadísticas BCR'!GB$5,BCR!$A:$A,0),MATCH('Estadísticas BCR'!$B50,BCR!$1:$1,0))),AVERAGE(FP50:GA50)),"")</f>
        <v>41.176470588235297</v>
      </c>
      <c r="GC50" s="60">
        <f>+IFERROR(IF(ISTEXT(GC$5)=FALSE,(INDEX(BCR!$1:$1048576,MATCH('Estadísticas BCR'!GC$5,BCR!$A:$A,0),MATCH('Estadísticas BCR'!$B50,BCR!$1:$1,0))),AVERAGE(FQ50:GB50)),"")</f>
        <v>44.879500945677414</v>
      </c>
      <c r="GD50" s="59">
        <f>+IFERROR(IF(ISTEXT(GD$5)=FALSE,(INDEX(BCR!$1:$1048576,MATCH('Estadísticas BCR'!GD$5,BCR!$A:$A,0),MATCH('Estadísticas BCR'!$B50,BCR!$1:$1,0))),AVERAGE(FR50:GC50)),"")</f>
        <v>47.619047619047599</v>
      </c>
      <c r="GE50" s="59">
        <f>+IFERROR(IF(ISTEXT(GE$5)=FALSE,(INDEX(BCR!$1:$1048576,MATCH('Estadísticas BCR'!GE$5,BCR!$A:$A,0),MATCH('Estadísticas BCR'!$B50,BCR!$1:$1,0))),AVERAGE(FS50:GD50)),"")</f>
        <v>40.625</v>
      </c>
      <c r="GF50" s="59">
        <f>+IFERROR(IF(ISTEXT(GF$5)=FALSE,(INDEX(BCR!$1:$1048576,MATCH('Estadísticas BCR'!GF$5,BCR!$A:$A,0),MATCH('Estadísticas BCR'!$B50,BCR!$1:$1,0))),AVERAGE(FT50:GE50)),"")</f>
        <v>35.714285714285701</v>
      </c>
      <c r="GG50" s="59">
        <f>+IFERROR(IF(ISTEXT(GG$5)=FALSE,(INDEX(BCR!$1:$1048576,MATCH('Estadísticas BCR'!GG$5,BCR!$A:$A,0),MATCH('Estadísticas BCR'!$B50,BCR!$1:$1,0))),AVERAGE(FU50:GF50)),"")</f>
        <v>61.1111111111111</v>
      </c>
      <c r="GH50" s="59">
        <f>+IFERROR(IF(ISTEXT(GH$5)=FALSE,(INDEX(BCR!$1:$1048576,MATCH('Estadísticas BCR'!GH$5,BCR!$A:$A,0),MATCH('Estadísticas BCR'!$B50,BCR!$1:$1,0))),AVERAGE(FV50:GG50)),"")</f>
        <v>50</v>
      </c>
      <c r="GI50" s="59">
        <f>+IFERROR(IF(ISTEXT(GI$5)=FALSE,(INDEX(BCR!$1:$1048576,MATCH('Estadísticas BCR'!GI$5,BCR!$A:$A,0),MATCH('Estadísticas BCR'!$B50,BCR!$1:$1,0))),AVERAGE(FW50:GH50)),"")</f>
        <v>50</v>
      </c>
      <c r="GJ50" s="59">
        <f>+IFERROR(IF(ISTEXT(GJ$5)=FALSE,(INDEX(BCR!$1:$1048576,MATCH('Estadísticas BCR'!GJ$5,BCR!$A:$A,0),MATCH('Estadísticas BCR'!$B50,BCR!$1:$1,0))),AVERAGE(FX50:GI50)),"")</f>
        <v>60.526315789473699</v>
      </c>
      <c r="GK50" s="59">
        <f>+IFERROR(IF(ISTEXT(GK$5)=FALSE,(INDEX(BCR!$1:$1048576,MATCH('Estadísticas BCR'!GK$5,BCR!$A:$A,0),MATCH('Estadísticas BCR'!$B50,BCR!$1:$1,0))),AVERAGE(FY50:GJ50)),"")</f>
        <v>44.7368421052632</v>
      </c>
      <c r="GL50" s="59">
        <f>+IFERROR(IF(ISTEXT(GL$5)=FALSE,(INDEX(BCR!$1:$1048576,MATCH('Estadísticas BCR'!GL$5,BCR!$A:$A,0),MATCH('Estadísticas BCR'!$B50,BCR!$1:$1,0))),AVERAGE(FZ50:GK50)),"")</f>
        <v>57.894736842105303</v>
      </c>
      <c r="GM50" s="59">
        <f>+IFERROR(IF(ISTEXT(GM$5)=FALSE,(INDEX(BCR!$1:$1048576,MATCH('Estadísticas BCR'!GM$5,BCR!$A:$A,0),MATCH('Estadísticas BCR'!$B50,BCR!$1:$1,0))),AVERAGE(GA50:GL50)),"")</f>
        <v>42.5</v>
      </c>
      <c r="GN50" s="59">
        <f>+IFERROR(IF(ISTEXT(GN$5)=FALSE,(INDEX(BCR!$1:$1048576,MATCH('Estadísticas BCR'!GN$5,BCR!$A:$A,0),MATCH('Estadísticas BCR'!$B50,BCR!$1:$1,0))),AVERAGE(GB50:GM50)),"")</f>
        <v>39.473684210526301</v>
      </c>
      <c r="GO50" s="59">
        <f>+IFERROR(IF(ISTEXT(GO$5)=FALSE,(INDEX(BCR!$1:$1048576,MATCH('Estadísticas BCR'!GO$5,BCR!$A:$A,0),MATCH('Estadísticas BCR'!$B50,BCR!$1:$1,0))),AVERAGE(GC50:GN50)),"")</f>
        <v>39.473684210526301</v>
      </c>
      <c r="GP50" s="60">
        <f>+IFERROR(IF(ISTEXT(GP$5)=FALSE,(INDEX(BCR!$1:$1048576,MATCH('Estadísticas BCR'!GP$5,BCR!$A:$A,0),MATCH('Estadísticas BCR'!$B50,BCR!$1:$1,0))),AVERAGE(GD50:GO50)),"")</f>
        <v>47.472892300194928</v>
      </c>
      <c r="GQ50" s="59">
        <f>+IFERROR(IF(ISTEXT(GQ$5)=FALSE,(INDEX(BCR!$1:$1048576,MATCH('Estadísticas BCR'!GQ$5,BCR!$A:$A,0),MATCH('Estadísticas BCR'!$B50,BCR!$1:$1,0))),AVERAGE(GE50:GP50)),"")</f>
        <v>42.857142857142897</v>
      </c>
      <c r="GR50" s="59">
        <f>+IFERROR(IF(ISTEXT(GR$5)=FALSE,(INDEX(BCR!$1:$1048576,MATCH('Estadísticas BCR'!GR$5,BCR!$A:$A,0),MATCH('Estadísticas BCR'!$B50,BCR!$1:$1,0))),AVERAGE(GF50:GQ50)),"")</f>
        <v>40</v>
      </c>
      <c r="GS50" s="59">
        <f>+IFERROR(IF(ISTEXT(GS$5)=FALSE,(INDEX(BCR!$1:$1048576,MATCH('Estadísticas BCR'!GS$5,BCR!$A:$A,0),MATCH('Estadísticas BCR'!$B50,BCR!$1:$1,0))),AVERAGE(GG50:GR50)),"")</f>
        <v>31.25</v>
      </c>
      <c r="GT50" s="59">
        <f>+IFERROR(IF(ISTEXT(GT$5)=FALSE,(INDEX(BCR!$1:$1048576,MATCH('Estadísticas BCR'!GT$5,BCR!$A:$A,0),MATCH('Estadísticas BCR'!$B50,BCR!$1:$1,0))),AVERAGE(GH50:GS50)),"")</f>
        <v>47.2222222222222</v>
      </c>
      <c r="GU50" s="59">
        <f>+IFERROR(IF(ISTEXT(GU$5)=FALSE,(INDEX(BCR!$1:$1048576,MATCH('Estadísticas BCR'!GU$5,BCR!$A:$A,0),MATCH('Estadísticas BCR'!$B50,BCR!$1:$1,0))),AVERAGE(GI50:GT50)),"")</f>
        <v>42.857142857142897</v>
      </c>
      <c r="GV50" s="59">
        <f>+IFERROR(IF(ISTEXT(GV$5)=FALSE,(INDEX(BCR!$1:$1048576,MATCH('Estadísticas BCR'!GV$5,BCR!$A:$A,0),MATCH('Estadísticas BCR'!$B50,BCR!$1:$1,0))),AVERAGE(GJ50:GU50)),"")</f>
        <v>54.347826086956502</v>
      </c>
      <c r="GW50" s="59">
        <f>+IFERROR(IF(ISTEXT(GW$5)=FALSE,(INDEX(BCR!$1:$1048576,MATCH('Estadísticas BCR'!GW$5,BCR!$A:$A,0),MATCH('Estadísticas BCR'!$B50,BCR!$1:$1,0))),AVERAGE(GK50:GV50)),"")</f>
        <v>48</v>
      </c>
      <c r="GX50" s="59">
        <f>+IFERROR(IF(ISTEXT(GX$5)=FALSE,(INDEX(BCR!$1:$1048576,MATCH('Estadísticas BCR'!GX$5,BCR!$A:$A,0),MATCH('Estadísticas BCR'!$B50,BCR!$1:$1,0))),AVERAGE(GL50:GW50)),"")</f>
        <v>55.5555555555556</v>
      </c>
      <c r="GY50" s="59">
        <f>+IFERROR(IF(ISTEXT(GY$5)=FALSE,(INDEX(BCR!$1:$1048576,MATCH('Estadísticas BCR'!GY$5,BCR!$A:$A,0),MATCH('Estadísticas BCR'!$B50,BCR!$1:$1,0))),AVERAGE(GM50:GX50)),"")</f>
        <v>42.592592592592602</v>
      </c>
      <c r="GZ50" s="59">
        <f>+IFERROR(IF(ISTEXT(GZ$5)=FALSE,(INDEX(BCR!$1:$1048576,MATCH('Estadísticas BCR'!GZ$5,BCR!$A:$A,0),MATCH('Estadísticas BCR'!$B50,BCR!$1:$1,0))),AVERAGE(GN50:GY50)),"")</f>
        <v>50</v>
      </c>
      <c r="HA50" s="59">
        <f>+IFERROR(IF(ISTEXT(HA$5)=FALSE,(INDEX(BCR!$1:$1048576,MATCH('Estadísticas BCR'!HA$5,BCR!$A:$A,0),MATCH('Estadísticas BCR'!$B50,BCR!$1:$1,0))),AVERAGE(GO50:GZ50)),"")</f>
        <v>41.6666666666667</v>
      </c>
      <c r="HB50" s="59">
        <f>+IFERROR(IF(ISTEXT(HB$5)=FALSE,(INDEX(BCR!$1:$1048576,MATCH('Estadísticas BCR'!HB$5,BCR!$A:$A,0),MATCH('Estadísticas BCR'!$B50,BCR!$1:$1,0))),AVERAGE(GP50:HA50)),"")</f>
        <v>44.7368421052632</v>
      </c>
      <c r="HC50" s="60">
        <f>+IFERROR(IF(ISTEXT(HC$5)=FALSE,(INDEX(BCR!$1:$1048576,MATCH('Estadísticas BCR'!HC$5,BCR!$A:$A,0),MATCH('Estadísticas BCR'!$B50,BCR!$1:$1,0))),AVERAGE(GQ50:HB50)),"")</f>
        <v>45.090499245295213</v>
      </c>
      <c r="HD50" s="59">
        <f>+IFERROR(IF(ISTEXT(HD$5)=FALSE,(INDEX(BCR!$1:$1048576,MATCH('Estadísticas BCR'!HD$5,BCR!$A:$A,0),MATCH('Estadísticas BCR'!$B50,BCR!$1:$1,0))),AVERAGE(GR50:HC50)),"")</f>
        <v>54.347826086956502</v>
      </c>
      <c r="HE50" s="59">
        <f>+IFERROR(IF(ISTEXT(HE$5)=FALSE,(INDEX(BCR!$1:$1048576,MATCH('Estadísticas BCR'!HE$5,BCR!$A:$A,0),MATCH('Estadísticas BCR'!$B50,BCR!$1:$1,0))),AVERAGE(GS50:HD50)),"")</f>
        <v>46.153846153846203</v>
      </c>
      <c r="HF50" s="59">
        <f>+IFERROR(IF(ISTEXT(HF$5)=FALSE,(INDEX(BCR!$1:$1048576,MATCH('Estadísticas BCR'!HF$5,BCR!$A:$A,0),MATCH('Estadísticas BCR'!$B50,BCR!$1:$1,0))),AVERAGE(GT50:HE50)),"")</f>
        <v>56.25</v>
      </c>
      <c r="HG50" s="59">
        <f>+IFERROR(IF(ISTEXT(HG$5)=FALSE,(INDEX(BCR!$1:$1048576,MATCH('Estadísticas BCR'!HG$5,BCR!$A:$A,0),MATCH('Estadísticas BCR'!$B50,BCR!$1:$1,0))),AVERAGE(GU50:HF50)),"")</f>
        <v>50</v>
      </c>
      <c r="HH50" s="59">
        <f>+IFERROR(IF(ISTEXT(HH$5)=FALSE,(INDEX(BCR!$1:$1048576,MATCH('Estadísticas BCR'!HH$5,BCR!$A:$A,0),MATCH('Estadísticas BCR'!$B50,BCR!$1:$1,0))),AVERAGE(GV50:HG50)),"")</f>
        <v>37.5</v>
      </c>
      <c r="HI50" s="59">
        <f>+IFERROR(IF(ISTEXT(HI$5)=FALSE,(INDEX(BCR!$1:$1048576,MATCH('Estadísticas BCR'!HI$5,BCR!$A:$A,0),MATCH('Estadísticas BCR'!$B50,BCR!$1:$1,0))),AVERAGE(GW50:HH50)),"")</f>
        <v>52.941176470588204</v>
      </c>
      <c r="HJ50" s="59">
        <f>+IFERROR(IF(ISTEXT(HJ$5)=FALSE,(INDEX(BCR!$1:$1048576,MATCH('Estadísticas BCR'!HJ$5,BCR!$A:$A,0),MATCH('Estadísticas BCR'!$B50,BCR!$1:$1,0))),AVERAGE(GX50:HI50)),"")</f>
        <v>52.173913043478301</v>
      </c>
      <c r="HK50" s="59">
        <f>+IFERROR(IF(ISTEXT(HK$5)=FALSE,(INDEX(BCR!$1:$1048576,MATCH('Estadísticas BCR'!HK$5,BCR!$A:$A,0),MATCH('Estadísticas BCR'!$B50,BCR!$1:$1,0))),AVERAGE(GY50:HJ50)),"")</f>
        <v>50</v>
      </c>
      <c r="HL50" s="59">
        <f>+IFERROR(IF(ISTEXT(HL$5)=FALSE,(INDEX(BCR!$1:$1048576,MATCH('Estadísticas BCR'!HL$5,BCR!$A:$A,0),MATCH('Estadísticas BCR'!$B50,BCR!$1:$1,0))),AVERAGE(GZ50:HK50)),"")</f>
        <v>56.521739130434803</v>
      </c>
      <c r="HM50" s="59">
        <f>+IFERROR(IF(ISTEXT(HM$5)=FALSE,(INDEX(BCR!$1:$1048576,MATCH('Estadísticas BCR'!HM$5,BCR!$A:$A,0),MATCH('Estadísticas BCR'!$B50,BCR!$1:$1,0))),AVERAGE(HA50:HL50)),"")</f>
        <v>65.789473684210506</v>
      </c>
      <c r="HN50" s="59">
        <f>+IFERROR(IF(ISTEXT(HN$5)=FALSE,(INDEX(BCR!$1:$1048576,MATCH('Estadísticas BCR'!HN$5,BCR!$A:$A,0),MATCH('Estadísticas BCR'!$B50,BCR!$1:$1,0))),AVERAGE(HB50:HM50)),"")</f>
        <v>50</v>
      </c>
      <c r="HO50" s="59">
        <f>+IFERROR(IF(ISTEXT(HO$5)=FALSE,(INDEX(BCR!$1:$1048576,MATCH('Estadísticas BCR'!HO$5,BCR!$A:$A,0),MATCH('Estadísticas BCR'!$B50,BCR!$1:$1,0))),AVERAGE(HC50:HN50)),"")</f>
        <v>54.1666666666667</v>
      </c>
      <c r="HP50" s="60">
        <f>+IFERROR(IF(ISTEXT(HP$5)=FALSE,(INDEX(BCR!$1:$1048576,MATCH('Estadísticas BCR'!HP$5,BCR!$A:$A,0),MATCH('Estadísticas BCR'!$B50,BCR!$1:$1,0))),AVERAGE(HD50:HO50)),"")</f>
        <v>52.153720103015104</v>
      </c>
      <c r="HQ50" s="59">
        <f>+IFERROR(IF(ISTEXT(HQ$5)=FALSE,(INDEX(BCR!$1:$1048576,MATCH('Estadísticas BCR'!HQ$5,BCR!$A:$A,0),MATCH('Estadísticas BCR'!$B50,BCR!$1:$1,0))),AVERAGE(HE50:HP50)),"")</f>
        <v>63.636363636363598</v>
      </c>
      <c r="HR50" s="59">
        <f>+IFERROR(IF(ISTEXT(HR$5)=FALSE,(INDEX(BCR!$1:$1048576,MATCH('Estadísticas BCR'!HR$5,BCR!$A:$A,0),MATCH('Estadísticas BCR'!$B50,BCR!$1:$1,0))),AVERAGE(HF50:HQ50)),"")</f>
        <v>50</v>
      </c>
      <c r="HS50" s="59">
        <f>+IFERROR(IF(ISTEXT(HS$5)=FALSE,(INDEX(BCR!$1:$1048576,MATCH('Estadísticas BCR'!HS$5,BCR!$A:$A,0),MATCH('Estadísticas BCR'!$B50,BCR!$1:$1,0))),AVERAGE(HG50:HR50)),"")</f>
        <v>47.826086956521699</v>
      </c>
      <c r="HT50" s="59">
        <f>+IFERROR(IF(ISTEXT(HT$5)=FALSE,(INDEX(BCR!$1:$1048576,MATCH('Estadísticas BCR'!HT$5,BCR!$A:$A,0),MATCH('Estadísticas BCR'!$B50,BCR!$1:$1,0))),AVERAGE(HH50:HS50)),"")</f>
        <v>59.375</v>
      </c>
      <c r="HU50" s="59">
        <f>+IFERROR(IF(ISTEXT(HU$5)=FALSE,(INDEX(BCR!$1:$1048576,MATCH('Estadísticas BCR'!HU$5,BCR!$A:$A,0),MATCH('Estadísticas BCR'!$B50,BCR!$1:$1,0))),AVERAGE(HI50:HT50)),"")</f>
        <v>56.25</v>
      </c>
      <c r="HV50" s="59">
        <f>+IFERROR(IF(ISTEXT(HV$5)=FALSE,(INDEX(BCR!$1:$1048576,MATCH('Estadísticas BCR'!HV$5,BCR!$A:$A,0),MATCH('Estadísticas BCR'!$B50,BCR!$1:$1,0))),AVERAGE(HJ50:HU50)),"")</f>
        <v>55</v>
      </c>
      <c r="HW50" s="59">
        <f>+IFERROR(IF(ISTEXT(HW$5)=FALSE,(INDEX(BCR!$1:$1048576,MATCH('Estadísticas BCR'!HW$5,BCR!$A:$A,0),MATCH('Estadísticas BCR'!$B50,BCR!$1:$1,0))),AVERAGE(HK50:HV50)),"")</f>
        <v>55</v>
      </c>
      <c r="HX50" s="59">
        <f>+IFERROR(IF(ISTEXT(HX$5)=FALSE,(INDEX(BCR!$1:$1048576,MATCH('Estadísticas BCR'!HX$5,BCR!$A:$A,0),MATCH('Estadísticas BCR'!$B50,BCR!$1:$1,0))),AVERAGE(HL50:HW50)),"")</f>
        <v>54.545454545454497</v>
      </c>
      <c r="HY50" s="59">
        <f>+IFERROR(IF(ISTEXT(HY$5)=FALSE,(INDEX(BCR!$1:$1048576,MATCH('Estadísticas BCR'!HY$5,BCR!$A:$A,0),MATCH('Estadísticas BCR'!$B50,BCR!$1:$1,0))),AVERAGE(HM50:HX50)),"")</f>
        <v>59.523809523809497</v>
      </c>
      <c r="HZ50" s="59">
        <f>+IFERROR(IF(ISTEXT(HZ$5)=FALSE,(INDEX(BCR!$1:$1048576,MATCH('Estadísticas BCR'!HZ$5,BCR!$A:$A,0),MATCH('Estadísticas BCR'!$B50,BCR!$1:$1,0))),AVERAGE(HN50:HY50)),"")</f>
        <v>54.347826086956502</v>
      </c>
      <c r="IA50" s="59">
        <f>+IFERROR(IF(ISTEXT(IA$5)=FALSE,(INDEX(BCR!$1:$1048576,MATCH('Estadísticas BCR'!IA$5,BCR!$A:$A,0),MATCH('Estadísticas BCR'!$B50,BCR!$1:$1,0))),AVERAGE(HO50:HZ50)),"")</f>
        <v>52.7777777777778</v>
      </c>
      <c r="IB50" s="59">
        <f>+IFERROR(IF(ISTEXT(IB$5)=FALSE,(INDEX(BCR!$1:$1048576,MATCH('Estadísticas BCR'!IB$5,BCR!$A:$A,0),MATCH('Estadísticas BCR'!$B50,BCR!$1:$1,0))),AVERAGE(HP50:IA50)),"")</f>
        <v>55</v>
      </c>
      <c r="IC50" s="60">
        <f>+IFERROR(IF(ISTEXT(IC$5)=FALSE,(INDEX(BCR!$1:$1048576,MATCH('Estadísticas BCR'!IC$5,BCR!$A:$A,0),MATCH('Estadísticas BCR'!$B50,BCR!$1:$1,0))),AVERAGE(HQ50:IB50)),"")</f>
        <v>55.273526543906968</v>
      </c>
      <c r="ID50" s="59">
        <f>+IFERROR(IF(ISTEXT(ID$5)=FALSE,(INDEX(BCR!$1:$1048576,MATCH('Estadísticas BCR'!ID$5,BCR!$A:$A,0),MATCH('Estadísticas BCR'!$B50,BCR!$1:$1,0))),AVERAGE(HR50:IC50)),"")</f>
        <v>42.5</v>
      </c>
      <c r="IE50" s="59">
        <f>+IFERROR(IF(ISTEXT(IE$5)=FALSE,(INDEX(BCR!$1:$1048576,MATCH('Estadísticas BCR'!IE$5,BCR!$A:$A,0),MATCH('Estadísticas BCR'!$B50,BCR!$1:$1,0))),AVERAGE(HS50:ID50)),"")</f>
        <v>52.380952380952401</v>
      </c>
      <c r="IF50" s="59">
        <f>+IFERROR(IF(ISTEXT(IF$5)=FALSE,(INDEX(BCR!$1:$1048576,MATCH('Estadísticas BCR'!IF$5,BCR!$A:$A,0),MATCH('Estadísticas BCR'!$B50,BCR!$1:$1,0))),AVERAGE(HT50:IE50)),"")</f>
        <v>55.882352941176499</v>
      </c>
      <c r="IG50" s="59">
        <f>+IFERROR(IF(ISTEXT(IG$5)=FALSE,(INDEX(BCR!$1:$1048576,MATCH('Estadísticas BCR'!IG$5,BCR!$A:$A,0),MATCH('Estadísticas BCR'!$B50,BCR!$1:$1,0))),AVERAGE(HU50:IF50)),"")</f>
        <v>36.1111111111111</v>
      </c>
      <c r="IH50" s="59">
        <f>+IFERROR(IF(ISTEXT(IH$5)=FALSE,(INDEX(BCR!$1:$1048576,MATCH('Estadísticas BCR'!IH$5,BCR!$A:$A,0),MATCH('Estadísticas BCR'!$B50,BCR!$1:$1,0))),AVERAGE(HV50:IG50)),"")</f>
        <v>52.272727272727302</v>
      </c>
      <c r="II50" s="59">
        <f>+IFERROR(IF(ISTEXT(II$5)=FALSE,(INDEX(BCR!$1:$1048576,MATCH('Estadísticas BCR'!II$5,BCR!$A:$A,0),MATCH('Estadísticas BCR'!$B50,BCR!$1:$1,0))),AVERAGE(HW50:IH50)),"")</f>
        <v>60.526315789473699</v>
      </c>
      <c r="IJ50" s="59">
        <f>+IFERROR(IF(ISTEXT(IJ$5)=FALSE,(INDEX(BCR!$1:$1048576,MATCH('Estadísticas BCR'!IJ$5,BCR!$A:$A,0),MATCH('Estadísticas BCR'!$B50,BCR!$1:$1,0))),AVERAGE(HX50:II50)),"")</f>
        <v>47.2222222222222</v>
      </c>
      <c r="IK50" s="59">
        <f>+IFERROR(IF(ISTEXT(IK$5)=FALSE,(INDEX(BCR!$1:$1048576,MATCH('Estadísticas BCR'!IK$5,BCR!$A:$A,0),MATCH('Estadísticas BCR'!$B50,BCR!$1:$1,0))),AVERAGE(HY50:IJ50)),"")</f>
        <v>47.619047619047599</v>
      </c>
      <c r="IL50" s="59">
        <f>+IFERROR(IF(ISTEXT(IL$5)=FALSE,(INDEX(BCR!$1:$1048576,MATCH('Estadísticas BCR'!IL$5,BCR!$A:$A,0),MATCH('Estadísticas BCR'!$B50,BCR!$1:$1,0))),AVERAGE(HZ50:IK50)),"")</f>
        <v>52.941176470588204</v>
      </c>
      <c r="IM50" s="59">
        <f>+IFERROR(IF(ISTEXT(IM$5)=FALSE,(INDEX(BCR!$1:$1048576,MATCH('Estadísticas BCR'!IM$5,BCR!$A:$A,0),MATCH('Estadísticas BCR'!$B50,BCR!$1:$1,0))),AVERAGE(IA50:IL50)),"")</f>
        <v>47.368421052631597</v>
      </c>
      <c r="IN50" s="59">
        <f>+IFERROR(IF(ISTEXT(IN$5)=FALSE,(INDEX(BCR!$1:$1048576,MATCH('Estadísticas BCR'!IN$5,BCR!$A:$A,0),MATCH('Estadísticas BCR'!$B50,BCR!$1:$1,0))),AVERAGE(IB50:IM50)),"")</f>
        <v>47.2222222222222</v>
      </c>
      <c r="IO50" s="59">
        <f>+IFERROR(IF(ISTEXT(IO$5)=FALSE,(INDEX(BCR!$1:$1048576,MATCH('Estadísticas BCR'!IO$5,BCR!$A:$A,0),MATCH('Estadísticas BCR'!$B50,BCR!$1:$1,0))),AVERAGE(IC50:IN50)),"")</f>
        <v>50</v>
      </c>
      <c r="IP50" s="60">
        <f>+IFERROR(IF(ISTEXT(IP$5)=FALSE,(INDEX(BCR!$1:$1048576,MATCH('Estadísticas BCR'!IP$5,BCR!$A:$A,0),MATCH('Estadísticas BCR'!$B50,BCR!$1:$1,0))),AVERAGE(ID50:IO50)),"")</f>
        <v>49.337212423512739</v>
      </c>
      <c r="IQ50" s="59">
        <f>+IFERROR(IF(ISTEXT(IQ$5)=FALSE,(INDEX(BCR!$1:$1048576,MATCH('Estadísticas BCR'!IQ$5,BCR!$A:$A,0),MATCH('Estadísticas BCR'!$B50,BCR!$1:$1,0))),AVERAGE(IE50:IP50)),"")</f>
        <v>42.5</v>
      </c>
      <c r="IR50" s="59">
        <f>+IFERROR(IF(ISTEXT(IR$5)=FALSE,(INDEX(BCR!$1:$1048576,MATCH('Estadísticas BCR'!IR$5,BCR!$A:$A,0),MATCH('Estadísticas BCR'!$B50,BCR!$1:$1,0))),AVERAGE(IF50:IQ50)),"")</f>
        <v>59.375</v>
      </c>
      <c r="IS50" s="59">
        <f>+IFERROR(IF(ISTEXT(IS$5)=FALSE,(INDEX(BCR!$1:$1048576,MATCH('Estadísticas BCR'!IS$5,BCR!$A:$A,0),MATCH('Estadísticas BCR'!$B50,BCR!$1:$1,0))),AVERAGE(IG50:IR50)),"")</f>
        <v>47.619047619047599</v>
      </c>
      <c r="IT50" s="59">
        <f>+IFERROR(IF(ISTEXT(IT$5)=FALSE,(INDEX(BCR!$1:$1048576,MATCH('Estadísticas BCR'!IT$5,BCR!$A:$A,0),MATCH('Estadísticas BCR'!$B50,BCR!$1:$1,0))),AVERAGE(IH50:IS50)),"")</f>
        <v>61.904761904761898</v>
      </c>
      <c r="IU50" s="59">
        <f>+IFERROR(IF(ISTEXT(IU$5)=FALSE,(INDEX(BCR!$1:$1048576,MATCH('Estadísticas BCR'!IU$5,BCR!$A:$A,0),MATCH('Estadísticas BCR'!$B50,BCR!$1:$1,0))),AVERAGE(II50:IT50)),"")</f>
        <v>47.2222222222222</v>
      </c>
      <c r="IV50" s="59">
        <f>+IFERROR(IF(ISTEXT(IV$5)=FALSE,(INDEX(BCR!$1:$1048576,MATCH('Estadísticas BCR'!IV$5,BCR!$A:$A,0),MATCH('Estadísticas BCR'!$B50,BCR!$1:$1,0))),AVERAGE(IJ50:IU50)),"")</f>
        <v>57.142857142857103</v>
      </c>
      <c r="IW50" s="59">
        <f>+IFERROR(IF(ISTEXT(IW$5)=FALSE,(INDEX(BCR!$1:$1048576,MATCH('Estadísticas BCR'!IW$5,BCR!$A:$A,0),MATCH('Estadísticas BCR'!$B50,BCR!$1:$1,0))),AVERAGE(IK50:IV50)),"")</f>
        <v>55</v>
      </c>
      <c r="IX50" s="59">
        <f>+IFERROR(IF(ISTEXT(IX$5)=FALSE,(INDEX(BCR!$1:$1048576,MATCH('Estadísticas BCR'!IX$5,BCR!$A:$A,0),MATCH('Estadísticas BCR'!$B50,BCR!$1:$1,0))),AVERAGE(IL50:IW50)),"")</f>
        <v>62.5</v>
      </c>
      <c r="IY50" s="59">
        <f>+IFERROR(IF(ISTEXT(IY$5)=FALSE,(INDEX(BCR!$1:$1048576,MATCH('Estadísticas BCR'!IY$5,BCR!$A:$A,0),MATCH('Estadísticas BCR'!$B50,BCR!$1:$1,0))),AVERAGE(IM50:IX50)),"")</f>
        <v>50</v>
      </c>
      <c r="IZ50" s="59">
        <f>+IFERROR(IF(ISTEXT(IZ$5)=FALSE,(INDEX(BCR!$1:$1048576,MATCH('Estadísticas BCR'!IZ$5,BCR!$A:$A,0),MATCH('Estadísticas BCR'!$B50,BCR!$1:$1,0))),AVERAGE(IN50:IY50)),"")</f>
        <v>47.058823529411796</v>
      </c>
      <c r="JA50" s="59">
        <f>+IFERROR(IF(ISTEXT(JA$5)=FALSE,(INDEX(BCR!$1:$1048576,MATCH('Estadísticas BCR'!JA$5,BCR!$A:$A,0),MATCH('Estadísticas BCR'!$B50,BCR!$1:$1,0))),AVERAGE(IO50:IZ50)),"")</f>
        <v>52.272727272727302</v>
      </c>
      <c r="JB50" s="59">
        <f>+IFERROR(IF(ISTEXT(JB$5)=FALSE,(INDEX(BCR!$1:$1048576,MATCH('Estadísticas BCR'!JB$5,BCR!$A:$A,0),MATCH('Estadísticas BCR'!$B50,BCR!$1:$1,0))),AVERAGE(IP50:JA50)),"")</f>
        <v>52.380952380952401</v>
      </c>
      <c r="JC50" s="60">
        <f>+IFERROR(IF(ISTEXT(JC$5)=FALSE,(INDEX(BCR!$1:$1048576,MATCH('Estadísticas BCR'!JC$5,BCR!$A:$A,0),MATCH('Estadísticas BCR'!$B50,BCR!$1:$1,0))),AVERAGE(IQ50:JB50)),"")</f>
        <v>52.91469933933169</v>
      </c>
      <c r="JD50" s="59">
        <f>+IFERROR(IF(ISTEXT(JD$5)=FALSE,(INDEX(BCR!$1:$1048576,MATCH('Estadísticas BCR'!JD$5,BCR!$A:$A,0),MATCH('Estadísticas BCR'!$B50,BCR!$1:$1,0))),AVERAGE(IR50:JC50)),"")</f>
        <v>58.695652173912997</v>
      </c>
      <c r="JE50" s="59">
        <f>+IFERROR(IF(ISTEXT(JE$5)=FALSE,(INDEX(BCR!$1:$1048576,MATCH('Estadísticas BCR'!JE$5,BCR!$A:$A,0),MATCH('Estadísticas BCR'!$B50,BCR!$1:$1,0))),AVERAGE(IS50:JD50)),"")</f>
        <v>47.826086956521699</v>
      </c>
      <c r="JF50" s="59">
        <f>+IFERROR(IF(ISTEXT(JF$5)=FALSE,(INDEX(BCR!$1:$1048576,MATCH('Estadísticas BCR'!JF$5,BCR!$A:$A,0),MATCH('Estadísticas BCR'!$B50,BCR!$1:$1,0))),AVERAGE(IT50:JE50)),"")</f>
        <v>22.727272727272702</v>
      </c>
      <c r="JG50" s="59">
        <f>+IFERROR(IF(ISTEXT(JG$5)=FALSE,(INDEX(BCR!$1:$1048576,MATCH('Estadísticas BCR'!JG$5,BCR!$A:$A,0),MATCH('Estadísticas BCR'!$B50,BCR!$1:$1,0))),AVERAGE(IU50:JF50)),"")</f>
        <v>21.875</v>
      </c>
      <c r="JH50" s="59">
        <f>+IFERROR(IF(ISTEXT(JH$5)=FALSE,(INDEX(BCR!$1:$1048576,MATCH('Estadísticas BCR'!JH$5,BCR!$A:$A,0),MATCH('Estadísticas BCR'!$B50,BCR!$1:$1,0))),AVERAGE(IV50:JG50)),"")</f>
        <v>21.052631578947398</v>
      </c>
      <c r="JI50" s="59">
        <f>+IFERROR(IF(ISTEXT(JI$5)=FALSE,(INDEX(BCR!$1:$1048576,MATCH('Estadísticas BCR'!JI$5,BCR!$A:$A,0),MATCH('Estadísticas BCR'!$B50,BCR!$1:$1,0))),AVERAGE(IW50:JH50)),"")</f>
        <v>44.4444444444444</v>
      </c>
      <c r="JJ50" s="59">
        <f>+IFERROR(IF(ISTEXT(JJ$5)=FALSE,(INDEX(BCR!$1:$1048576,MATCH('Estadísticas BCR'!JJ$5,BCR!$A:$A,0),MATCH('Estadísticas BCR'!$B50,BCR!$1:$1,0))),AVERAGE(IX50:JI50)),"")</f>
        <v>59.523809523809497</v>
      </c>
      <c r="JK50" s="59">
        <f>+IFERROR(IF(ISTEXT(JK$5)=FALSE,(INDEX(BCR!$1:$1048576,MATCH('Estadísticas BCR'!JK$5,BCR!$A:$A,0),MATCH('Estadísticas BCR'!$B50,BCR!$1:$1,0))),AVERAGE(IY50:JJ50)),"")</f>
        <v>60.4166666666667</v>
      </c>
      <c r="JL50" s="59">
        <f>+IFERROR(IF(ISTEXT(JL$5)=FALSE,(INDEX(BCR!$1:$1048576,MATCH('Estadísticas BCR'!JL$5,BCR!$A:$A,0),MATCH('Estadísticas BCR'!$B50,BCR!$1:$1,0))),AVERAGE(IZ50:JK50)),"")</f>
        <v>60.869565217391298</v>
      </c>
      <c r="JM50" s="59">
        <f>+IFERROR(IF(ISTEXT(JM$5)=FALSE,(INDEX(BCR!$1:$1048576,MATCH('Estadísticas BCR'!JM$5,BCR!$A:$A,0),MATCH('Estadísticas BCR'!$B50,BCR!$1:$1,0))),AVERAGE(JA50:JL50)),"")</f>
        <v>57.894736842105303</v>
      </c>
      <c r="JN50" s="59">
        <f>+IFERROR(IF(ISTEXT(JN$5)=FALSE,(INDEX(BCR!$1:$1048576,MATCH('Estadísticas BCR'!JN$5,BCR!$A:$A,0),MATCH('Estadísticas BCR'!$B50,BCR!$1:$1,0))),AVERAGE(JB50:JM50)),"")</f>
        <v>55.2631578947368</v>
      </c>
      <c r="JO50" s="59">
        <f>+IFERROR(IF(ISTEXT(JO$5)=FALSE,(INDEX(BCR!$1:$1048576,MATCH('Estadísticas BCR'!JO$5,BCR!$A:$A,0),MATCH('Estadísticas BCR'!$B50,BCR!$1:$1,0))),AVERAGE(JC50:JN50)),"")</f>
        <v>50</v>
      </c>
      <c r="JP50" s="60">
        <f>+IFERROR(IF(ISTEXT(JP$5)=FALSE,(INDEX(BCR!$1:$1048576,MATCH('Estadísticas BCR'!JP$5,BCR!$A:$A,0),MATCH('Estadísticas BCR'!$B50,BCR!$1:$1,0))),AVERAGE(JD50:JO50)),"")</f>
        <v>46.715752002150737</v>
      </c>
      <c r="JQ50" s="59">
        <f>+IFERROR(IF(ISTEXT(JQ$5)=FALSE,(INDEX(BCR!$1:$1048576,MATCH('Estadísticas BCR'!JQ$5,BCR!$A:$A,0),MATCH('Estadísticas BCR'!$B50,BCR!$1:$1,0))),AVERAGE(JE50:JP50)),"")</f>
        <v>50</v>
      </c>
      <c r="JR50" s="59">
        <f>+IFERROR(IF(ISTEXT(JR$5)=FALSE,(INDEX(BCR!$1:$1048576,MATCH('Estadísticas BCR'!JR$5,BCR!$A:$A,0),MATCH('Estadísticas BCR'!$B50,BCR!$1:$1,0))),AVERAGE(JF50:JQ50)),"")</f>
        <v>45.238095238095198</v>
      </c>
      <c r="JS50" s="59">
        <f>+IFERROR(IF(ISTEXT(JS$5)=FALSE,(INDEX(BCR!$1:$1048576,MATCH('Estadísticas BCR'!JS$5,BCR!$A:$A,0),MATCH('Estadísticas BCR'!$B50,BCR!$1:$1,0))),AVERAGE(JG50:JR50)),"")</f>
        <v>65.909090909090907</v>
      </c>
      <c r="JT50" s="59">
        <f>+IFERROR(IF(ISTEXT(JT$5)=FALSE,(INDEX(BCR!$1:$1048576,MATCH('Estadísticas BCR'!JT$5,BCR!$A:$A,0),MATCH('Estadísticas BCR'!$B50,BCR!$1:$1,0))),AVERAGE(JH50:JS50)),"")</f>
        <v>57.894736842105303</v>
      </c>
      <c r="JU50" s="59">
        <f>+IFERROR(IF(ISTEXT(JU$5)=FALSE,(INDEX(BCR!$1:$1048576,MATCH('Estadísticas BCR'!JU$5,BCR!$A:$A,0),MATCH('Estadísticas BCR'!$B50,BCR!$1:$1,0))),AVERAGE(JI50:JT50)),"")</f>
        <v>59.523809523809497</v>
      </c>
      <c r="JV50" s="59">
        <f>+IFERROR(IF(ISTEXT(JV$5)=FALSE,(INDEX(BCR!$1:$1048576,MATCH('Estadísticas BCR'!JV$5,BCR!$A:$A,0),MATCH('Estadísticas BCR'!$B50,BCR!$1:$1,0))),AVERAGE(JJ50:JU50)),"")</f>
        <v>52.5</v>
      </c>
      <c r="JW50" s="59">
        <f>+IFERROR(IF(ISTEXT(JW$5)=FALSE,(INDEX(BCR!$1:$1048576,MATCH('Estadísticas BCR'!JW$5,BCR!$A:$A,0),MATCH('Estadísticas BCR'!$B50,BCR!$1:$1,0))),AVERAGE(JK50:JV50)),"")</f>
        <v>50</v>
      </c>
      <c r="JX50" s="59">
        <f>+IFERROR(IF(ISTEXT(JX$5)=FALSE,(INDEX(BCR!$1:$1048576,MATCH('Estadísticas BCR'!JX$5,BCR!$A:$A,0),MATCH('Estadísticas BCR'!$B50,BCR!$1:$1,0))),AVERAGE(JL50:JW50)),"")</f>
        <v>50</v>
      </c>
      <c r="JY50" s="59">
        <f>+IFERROR(IF(ISTEXT(JY$5)=FALSE,(INDEX(BCR!$1:$1048576,MATCH('Estadísticas BCR'!JY$5,BCR!$A:$A,0),MATCH('Estadísticas BCR'!$B50,BCR!$1:$1,0))),AVERAGE(JM50:JX50)),"")</f>
        <v>52.631578947368403</v>
      </c>
      <c r="JZ50" s="59">
        <f>+IFERROR(IF(ISTEXT(JZ$5)=FALSE,(INDEX(BCR!$1:$1048576,MATCH('Estadísticas BCR'!JZ$5,BCR!$A:$A,0),MATCH('Estadísticas BCR'!$B50,BCR!$1:$1,0))),AVERAGE(JN50:JY50)),"")</f>
        <v>55.2631578947368</v>
      </c>
      <c r="KA50" s="59">
        <f>+IFERROR(IF(ISTEXT(KA$5)=FALSE,(INDEX(BCR!$1:$1048576,MATCH('Estadísticas BCR'!KA$5,BCR!$A:$A,0),MATCH('Estadísticas BCR'!$B50,BCR!$1:$1,0))),AVERAGE(JO50:JZ50)),"")</f>
        <v>50</v>
      </c>
      <c r="KB50" s="59">
        <f>+IFERROR(IF(ISTEXT(KB$5)=FALSE,(INDEX(BCR!$1:$1048576,MATCH('Estadísticas BCR'!KB$5,BCR!$A:$A,0),MATCH('Estadísticas BCR'!$B50,BCR!$1:$1,0))),AVERAGE(JP50:KA50)),"")</f>
        <v>57.5</v>
      </c>
      <c r="KC50" s="60">
        <f>+IFERROR(IF(ISTEXT(KC$5)=FALSE,(INDEX(BCR!$1:$1048576,MATCH('Estadísticas BCR'!KC$5,BCR!$A:$A,0),MATCH('Estadísticas BCR'!$B50,BCR!$1:$1,0))),AVERAGE(JQ50:KB50)),"")</f>
        <v>53.871705779600511</v>
      </c>
      <c r="KD50" s="59">
        <f>+IFERROR(IF(ISTEXT(KD$5)=FALSE,(INDEX(BCR!$1:$1048576,MATCH('Estadísticas BCR'!KD$5,BCR!$A:$A,0),MATCH('Estadísticas BCR'!$B50,BCR!$1:$1,0))),AVERAGE(JR50:KC50)),"")</f>
        <v>50</v>
      </c>
      <c r="KE50" s="59">
        <f>+IFERROR(IF(ISTEXT(KE$5)=FALSE,(INDEX(BCR!$1:$1048576,MATCH('Estadísticas BCR'!KE$5,BCR!$A:$A,0),MATCH('Estadísticas BCR'!$B50,BCR!$1:$1,0))),AVERAGE(JS50:KD50)),"")</f>
        <v>47.826086956521699</v>
      </c>
      <c r="KF50" s="59">
        <f>+IFERROR(IF(ISTEXT(KF$5)=FALSE,(INDEX(BCR!$1:$1048576,MATCH('Estadísticas BCR'!KF$5,BCR!$A:$A,0),MATCH('Estadísticas BCR'!$B50,BCR!$1:$1,0))),AVERAGE(JT50:KE50)),"")</f>
        <v>50</v>
      </c>
      <c r="KG50" s="59">
        <f>+IFERROR(IF(ISTEXT(KG$5)=FALSE,(INDEX(BCR!$1:$1048576,MATCH('Estadísticas BCR'!KG$5,BCR!$A:$A,0),MATCH('Estadísticas BCR'!$B50,BCR!$1:$1,0))),AVERAGE(JU50:KF50)),"")</f>
        <v>50</v>
      </c>
      <c r="KH50" s="59">
        <f>+IFERROR(IF(ISTEXT(KH$5)=FALSE,(INDEX(BCR!$1:$1048576,MATCH('Estadísticas BCR'!KH$5,BCR!$A:$A,0),MATCH('Estadísticas BCR'!$B50,BCR!$1:$1,0))),AVERAGE(JV50:KG50)),"")</f>
        <v>58.3333333333333</v>
      </c>
      <c r="KI50" s="59">
        <f>+IFERROR(IF(ISTEXT(KI$5)=FALSE,(INDEX(BCR!$1:$1048576,MATCH('Estadísticas BCR'!KI$5,BCR!$A:$A,0),MATCH('Estadísticas BCR'!$B50,BCR!$1:$1,0))),AVERAGE(JW50:KH50)),"")</f>
        <v>40.476190476190503</v>
      </c>
      <c r="KJ50" s="59">
        <f>+IFERROR(IF(ISTEXT(KJ$5)=FALSE,(INDEX(BCR!$1:$1048576,MATCH('Estadísticas BCR'!KJ$5,BCR!$A:$A,0),MATCH('Estadísticas BCR'!$B50,BCR!$1:$1,0))),AVERAGE(JX50:KI50)),"")</f>
        <v>45.8333333333333</v>
      </c>
      <c r="KK50" s="59">
        <f>+IFERROR(IF(ISTEXT(KK$5)=FALSE,(INDEX(BCR!$1:$1048576,MATCH('Estadísticas BCR'!KK$5,BCR!$A:$A,0),MATCH('Estadísticas BCR'!$B50,BCR!$1:$1,0))),AVERAGE(JY50:KJ50)),"")</f>
        <v>45.8333333333333</v>
      </c>
      <c r="KL50" s="59">
        <f>+IFERROR(IF(ISTEXT(KL$5)=FALSE,(INDEX(BCR!$1:$1048576,MATCH('Estadísticas BCR'!KL$5,BCR!$A:$A,0),MATCH('Estadísticas BCR'!$B50,BCR!$1:$1,0))),AVERAGE(JZ50:KK50)),"")</f>
        <v>45.652173913043498</v>
      </c>
      <c r="KM50" s="59">
        <f>+IFERROR(IF(ISTEXT(KM$5)=FALSE,(INDEX(BCR!$1:$1048576,MATCH('Estadísticas BCR'!KM$5,BCR!$A:$A,0),MATCH('Estadísticas BCR'!$B50,BCR!$1:$1,0))),AVERAGE(KA50:KL50)),"")</f>
        <v>42.5</v>
      </c>
      <c r="KN50" s="59">
        <f>+IFERROR(IF(ISTEXT(KN$5)=FALSE,(INDEX(BCR!$1:$1048576,MATCH('Estadísticas BCR'!KN$5,BCR!$A:$A,0),MATCH('Estadísticas BCR'!$B50,BCR!$1:$1,0))),AVERAGE(KB50:KM50)),"")</f>
        <v>38.095238095238102</v>
      </c>
      <c r="KO50" s="59">
        <f>+IFERROR(IF(ISTEXT(KO$5)=FALSE,(INDEX(BCR!$1:$1048576,MATCH('Estadísticas BCR'!KO$5,BCR!$A:$A,0),MATCH('Estadísticas BCR'!$B50,BCR!$1:$1,0))),AVERAGE(KC50:KN50)),"")</f>
        <v>47.727272727272698</v>
      </c>
      <c r="KP50" s="60">
        <f>+IFERROR(IF(ISTEXT(KP$5)=FALSE,(INDEX(BCR!$1:$1048576,MATCH('Estadísticas BCR'!KP$5,BCR!$A:$A,0),MATCH('Estadísticas BCR'!$B50,BCR!$1:$1,0))),AVERAGE(KD50:KO50)),"")</f>
        <v>46.856413514022201</v>
      </c>
      <c r="KQ50" s="59">
        <f>+IFERROR(IF(ISTEXT(KQ$5)=FALSE,(INDEX(BCR!$1:$1048576,MATCH('Estadísticas BCR'!KQ$5,BCR!$A:$A,0),MATCH('Estadísticas BCR'!$B50,BCR!$1:$1,0))),AVERAGE(KE50:KP50)),"")</f>
        <v>35</v>
      </c>
      <c r="KR50" s="59">
        <f>+IFERROR(IF(ISTEXT(KR$5)=FALSE,(INDEX(BCR!$1:$1048576,MATCH('Estadísticas BCR'!KR$5,BCR!$A:$A,0),MATCH('Estadísticas BCR'!$B50,BCR!$1:$1,0))),AVERAGE(KF50:KQ50)),"")</f>
        <v>35</v>
      </c>
      <c r="KS50" s="59">
        <f>+IFERROR(IF(ISTEXT(KS$5)=FALSE,(INDEX(BCR!$1:$1048576,MATCH('Estadísticas BCR'!KS$5,BCR!$A:$A,0),MATCH('Estadísticas BCR'!$B50,BCR!$1:$1,0))),AVERAGE(KG50:KR50)),"")</f>
        <v>42.5</v>
      </c>
      <c r="KT50" s="59">
        <f>+IFERROR(IF(ISTEXT(KT$5)=FALSE,(INDEX(BCR!$1:$1048576,MATCH('Estadísticas BCR'!KT$5,BCR!$A:$A,0),MATCH('Estadísticas BCR'!$B50,BCR!$1:$1,0))),AVERAGE(KH50:KS50)),"")</f>
        <v>42.857142857142897</v>
      </c>
      <c r="KU50" s="59">
        <f>+IFERROR(IF(ISTEXT(KU$5)=FALSE,(INDEX(BCR!$1:$1048576,MATCH('Estadísticas BCR'!KU$5,BCR!$A:$A,0),MATCH('Estadísticas BCR'!$B50,BCR!$1:$1,0))),AVERAGE(KI50:KT50)),"")</f>
        <v>47.058823529411796</v>
      </c>
      <c r="KV50" s="59">
        <f>+IFERROR(IF(ISTEXT(KV$5)=FALSE,(INDEX(BCR!$1:$1048576,MATCH('Estadísticas BCR'!KV$5,BCR!$A:$A,0),MATCH('Estadísticas BCR'!$B50,BCR!$1:$1,0))),AVERAGE(KJ50:KU50)),"")</f>
        <v>35.294117647058798</v>
      </c>
      <c r="KW50" s="59">
        <f>+IFERROR(IF(ISTEXT(KW$5)=FALSE,(INDEX(BCR!$1:$1048576,MATCH('Estadísticas BCR'!KW$5,BCR!$A:$A,0),MATCH('Estadísticas BCR'!$B50,BCR!$1:$1,0))),AVERAGE(KK50:KV50)),"")</f>
        <v>52.631578947368403</v>
      </c>
      <c r="KX50" s="59">
        <f>+IFERROR(IF(ISTEXT(KX$5)=FALSE,(INDEX(BCR!$1:$1048576,MATCH('Estadísticas BCR'!KX$5,BCR!$A:$A,0),MATCH('Estadísticas BCR'!$B50,BCR!$1:$1,0))),AVERAGE(KL50:KW50)),"")</f>
        <v>50</v>
      </c>
      <c r="KY50" s="59">
        <f>+IFERROR(IF(ISTEXT(KY$5)=FALSE,(INDEX(BCR!$1:$1048576,MATCH('Estadísticas BCR'!KY$5,BCR!$A:$A,0),MATCH('Estadísticas BCR'!$B50,BCR!$1:$1,0))),AVERAGE(KM50:KX50)),"")</f>
        <v>52.7777777777778</v>
      </c>
      <c r="KZ50" s="59">
        <f>+IFERROR(IF(ISTEXT(KZ$5)=FALSE,(INDEX(BCR!$1:$1048576,MATCH('Estadísticas BCR'!KZ$5,BCR!$A:$A,0),MATCH('Estadísticas BCR'!$B50,BCR!$1:$1,0))),AVERAGE(KN50:KY50)),"")</f>
        <v>50</v>
      </c>
      <c r="LA50" s="59">
        <f>+IFERROR(IF(ISTEXT(LA$5)=FALSE,(INDEX(BCR!$1:$1048576,MATCH('Estadísticas BCR'!LA$5,BCR!$A:$A,0),MATCH('Estadísticas BCR'!$B50,BCR!$1:$1,0))),AVERAGE(KO50:KZ50)),"")</f>
        <v>44.4444444444444</v>
      </c>
      <c r="LB50" s="59">
        <f>+IFERROR(IF(ISTEXT(LB$5)=FALSE,(INDEX(BCR!$1:$1048576,MATCH('Estadísticas BCR'!LB$5,BCR!$A:$A,0),MATCH('Estadísticas BCR'!$B50,BCR!$1:$1,0))),AVERAGE(KP50:LA50)),"")</f>
        <v>44.117647058823501</v>
      </c>
      <c r="LC50" s="60">
        <f>+IFERROR(IF(ISTEXT(LC$5)=FALSE,(INDEX(BCR!$1:$1048576,MATCH('Estadísticas BCR'!LC$5,BCR!$A:$A,0),MATCH('Estadísticas BCR'!$B50,BCR!$1:$1,0))),AVERAGE(KQ50:LB50)),"")</f>
        <v>44.306794355168961</v>
      </c>
      <c r="LD50" s="59">
        <f>+IFERROR(IF(ISTEXT(LD$5)=FALSE,(INDEX(BCR!$1:$1048576,MATCH('Estadísticas BCR'!LD$5,BCR!$A:$A,0),MATCH('Estadísticas BCR'!$B50,BCR!$1:$1,0))),AVERAGE(KR50:LC50)),"")</f>
        <v>40.476190476190503</v>
      </c>
      <c r="LE50" s="59">
        <f>+IFERROR(IF(ISTEXT(LE$5)=FALSE,(INDEX(BCR!$1:$1048576,MATCH('Estadísticas BCR'!LE$5,BCR!$A:$A,0),MATCH('Estadísticas BCR'!$B50,BCR!$1:$1,0))),AVERAGE(KS50:LD50)),"")</f>
        <v>33.3333333333333</v>
      </c>
      <c r="LF50" s="59">
        <f>+IFERROR(IF(ISTEXT(LF$5)=FALSE,(INDEX(BCR!$1:$1048576,MATCH('Estadísticas BCR'!LF$5,BCR!$A:$A,0),MATCH('Estadísticas BCR'!$B50,BCR!$1:$1,0))),AVERAGE(KT50:LE50)),"")</f>
        <v>59.375</v>
      </c>
      <c r="LG50" s="59">
        <f>+IFERROR(IF(ISTEXT(LG$5)=FALSE,(INDEX(BCR!$1:$1048576,MATCH('Estadísticas BCR'!LG$5,BCR!$A:$A,0),MATCH('Estadísticas BCR'!$B50,BCR!$1:$1,0))),AVERAGE(KU50:LF50)),"")</f>
        <v>60</v>
      </c>
      <c r="LH50" s="59">
        <f>+IFERROR(IF(ISTEXT(LH$5)=FALSE,(INDEX(BCR!$1:$1048576,MATCH('Estadísticas BCR'!LH$5,BCR!$A:$A,0),MATCH('Estadísticas BCR'!$B50,BCR!$1:$1,0))),AVERAGE(KV50:LG50)),"")</f>
        <v>61.1111111111111</v>
      </c>
      <c r="LI50" s="59">
        <f>+IFERROR(IF(ISTEXT(LI$5)=FALSE,(INDEX(BCR!$1:$1048576,MATCH('Estadísticas BCR'!LI$5,BCR!$A:$A,0),MATCH('Estadísticas BCR'!$B50,BCR!$1:$1,0))),AVERAGE(KW50:LH50)),"")</f>
        <v>59.523809523809497</v>
      </c>
      <c r="LJ50" s="59">
        <f>+IFERROR(IF(ISTEXT(LJ$5)=FALSE,(INDEX(BCR!$1:$1048576,MATCH('Estadísticas BCR'!LJ$5,BCR!$A:$A,0),MATCH('Estadísticas BCR'!$B50,BCR!$1:$1,0))),AVERAGE(KX50:LI50)),"")</f>
        <v>61.904761904761898</v>
      </c>
      <c r="LK50" s="59">
        <f>+IFERROR(IF(ISTEXT(LK$5)=FALSE,(INDEX(BCR!$1:$1048576,MATCH('Estadísticas BCR'!LK$5,BCR!$A:$A,0),MATCH('Estadísticas BCR'!$B50,BCR!$1:$1,0))),AVERAGE(KY50:LJ50)),"")</f>
        <v>59.523809523809497</v>
      </c>
      <c r="LL50" s="59">
        <f>+IFERROR(IF(ISTEXT(LL$5)=FALSE,(INDEX(BCR!$1:$1048576,MATCH('Estadísticas BCR'!LL$5,BCR!$A:$A,0),MATCH('Estadísticas BCR'!$B50,BCR!$1:$1,0))),AVERAGE(KZ50:LK50)),"")</f>
        <v>47.368421052631597</v>
      </c>
      <c r="LM50" s="59">
        <f>+IFERROR(IF(ISTEXT(LM$5)=FALSE,(INDEX(BCR!$1:$1048576,MATCH('Estadísticas BCR'!LM$5,BCR!$A:$A,0),MATCH('Estadísticas BCR'!$B50,BCR!$1:$1,0))),AVERAGE(LA50:LL50)),"")</f>
        <v>57.5</v>
      </c>
      <c r="LN50" s="59">
        <f>+IFERROR(IF(ISTEXT(LN$5)=FALSE,(INDEX(BCR!$1:$1048576,MATCH('Estadísticas BCR'!LN$5,BCR!$A:$A,0),MATCH('Estadísticas BCR'!$B50,BCR!$1:$1,0))),AVERAGE(LB50:LM50)),"")</f>
        <v>56.25</v>
      </c>
      <c r="LO50" s="59">
        <f>+IFERROR(IF(ISTEXT(LO$5)=FALSE,(INDEX(BCR!$1:$1048576,MATCH('Estadísticas BCR'!LO$5,BCR!$A:$A,0),MATCH('Estadísticas BCR'!$B50,BCR!$1:$1,0))),AVERAGE(LC50:LN50)),"")</f>
        <v>57.5</v>
      </c>
      <c r="LP50" s="60">
        <f>+IFERROR(IF(ISTEXT(LP$5)=FALSE,(INDEX(BCR!$1:$1048576,MATCH('Estadísticas BCR'!LP$5,BCR!$A:$A,0),MATCH('Estadísticas BCR'!$B50,BCR!$1:$1,0))),AVERAGE(LD50:LO50)),"")</f>
        <v>54.488869743803946</v>
      </c>
      <c r="LQ50" s="59">
        <f>+IFERROR(IF(ISTEXT(LQ$5)=FALSE,(INDEX(BCR!$1:$1048576,MATCH('Estadísticas BCR'!LQ$5,BCR!$A:$A,0),MATCH('Estadísticas BCR'!$B50,BCR!$1:$1,0))),AVERAGE(LE50:LP50)),"")</f>
        <v>52.631578947368403</v>
      </c>
      <c r="LR50" s="59">
        <f>+IFERROR(IF(ISTEXT(LR$5)=FALSE,(INDEX(BCR!$1:$1048576,MATCH('Estadísticas BCR'!LR$5,BCR!$A:$A,0),MATCH('Estadísticas BCR'!$B50,BCR!$1:$1,0))),AVERAGE(LF50:LQ50)),"")</f>
        <v>58.3333333333333</v>
      </c>
      <c r="LS50" s="59">
        <f>+IFERROR(IF(ISTEXT(LS$5)=FALSE,(INDEX(BCR!$1:$1048576,MATCH('Estadísticas BCR'!LS$5,BCR!$A:$A,0),MATCH('Estadísticas BCR'!$B50,BCR!$1:$1,0))),AVERAGE(LG50:LR50)),"")</f>
        <v>65</v>
      </c>
      <c r="LT50" s="59">
        <f>+IFERROR(IF(ISTEXT(LT$5)=FALSE,(INDEX(BCR!$1:$1048576,MATCH('Estadísticas BCR'!LT$5,BCR!$A:$A,0),MATCH('Estadísticas BCR'!$B50,BCR!$1:$1,0))),AVERAGE(LH50:LS50)),"")</f>
        <v>54.761904761904802</v>
      </c>
      <c r="LU50" s="59">
        <f>+IFERROR(IF(ISTEXT(LU$5)=FALSE,(INDEX(BCR!$1:$1048576,MATCH('Estadísticas BCR'!LU$5,BCR!$A:$A,0),MATCH('Estadísticas BCR'!$B50,BCR!$1:$1,0))),AVERAGE(LI50:LT50)),"")</f>
        <v>57.142857142857103</v>
      </c>
      <c r="LV50" s="59">
        <f>+IFERROR(IF(ISTEXT(LV$5)=FALSE,(INDEX(BCR!$1:$1048576,MATCH('Estadísticas BCR'!LV$5,BCR!$A:$A,0),MATCH('Estadísticas BCR'!$B50,BCR!$1:$1,0))),AVERAGE(LJ50:LU50)),"")</f>
        <v>59.523809523809497</v>
      </c>
      <c r="LW50" s="59">
        <f>+IFERROR(IF(ISTEXT(LW$5)=FALSE,(INDEX(BCR!$1:$1048576,MATCH('Estadísticas BCR'!LW$5,BCR!$A:$A,0),MATCH('Estadísticas BCR'!$B50,BCR!$1:$1,0))),AVERAGE(LK50:LV50)),"")</f>
        <v>42.5</v>
      </c>
      <c r="LX50" s="59">
        <f>+IFERROR(IF(ISTEXT(LX$5)=FALSE,(INDEX(BCR!$1:$1048576,MATCH('Estadísticas BCR'!LX$5,BCR!$A:$A,0),MATCH('Estadísticas BCR'!$B50,BCR!$1:$1,0))),AVERAGE(LL50:LW50)),"")</f>
        <v>57.142857142857103</v>
      </c>
      <c r="LY50" s="59">
        <f>+IFERROR(IF(ISTEXT(LY$5)=FALSE,(INDEX(BCR!$1:$1048576,MATCH('Estadísticas BCR'!LY$5,BCR!$A:$A,0),MATCH('Estadísticas BCR'!$B50,BCR!$1:$1,0))),AVERAGE(LM50:LX50)),"")</f>
        <v>65</v>
      </c>
      <c r="LZ50" s="59">
        <f>+IFERROR(IF(ISTEXT(LZ$5)=FALSE,(INDEX(BCR!$1:$1048576,MATCH('Estadísticas BCR'!LZ$5,BCR!$A:$A,0),MATCH('Estadísticas BCR'!$B50,BCR!$1:$1,0))),AVERAGE(LN50:LY50)),"")</f>
        <v>59.523809523809497</v>
      </c>
      <c r="MA50" s="59">
        <f>+IFERROR(IF(ISTEXT(MA$5)=FALSE,(INDEX(BCR!$1:$1048576,MATCH('Estadísticas BCR'!MA$5,BCR!$A:$A,0),MATCH('Estadísticas BCR'!$B50,BCR!$1:$1,0))),AVERAGE(LO50:LZ50)),"")</f>
        <v>55.882352941176499</v>
      </c>
      <c r="MB50" s="59">
        <f>+IFERROR(IF(ISTEXT(MB$5)=FALSE,(INDEX(BCR!$1:$1048576,MATCH('Estadísticas BCR'!MB$5,BCR!$A:$A,0),MATCH('Estadísticas BCR'!$B50,BCR!$1:$1,0))),AVERAGE(LP50:MA50)),"")</f>
        <v>67.5</v>
      </c>
      <c r="MC50" s="60">
        <f>+IFERROR(IF(ISTEXT(MC$5)=FALSE,(INDEX(BCR!$1:$1048576,MATCH('Estadísticas BCR'!MC$5,BCR!$A:$A,0),MATCH('Estadísticas BCR'!$B50,BCR!$1:$1,0))),AVERAGE(LQ50:MB50)),"")</f>
        <v>57.91187527642635</v>
      </c>
      <c r="MD50" s="59">
        <f>+IFERROR(IF(ISTEXT(MD$5)=FALSE,(INDEX(BCR!$1:$1048576,MATCH('Estadísticas BCR'!MD$5,BCR!$A:$A,0),MATCH('Estadísticas BCR'!$B50,BCR!$1:$1,0))),AVERAGE(LR50:MC50)),"")</f>
        <v>55.2631578947368</v>
      </c>
      <c r="ME50" s="59">
        <f>+IFERROR(IF(ISTEXT(ME$5)=FALSE,(INDEX(BCR!$1:$1048576,MATCH('Estadísticas BCR'!ME$5,BCR!$A:$A,0),MATCH('Estadísticas BCR'!$B50,BCR!$1:$1,0))),AVERAGE(LS50:MD50)),"")</f>
        <v>40</v>
      </c>
      <c r="MF50" s="59">
        <f>+IFERROR(IF(ISTEXT(MF$5)=FALSE,(INDEX(BCR!$1:$1048576,MATCH('Estadísticas BCR'!MF$5,BCR!$A:$A,0),MATCH('Estadísticas BCR'!$B50,BCR!$1:$1,0))),AVERAGE(LT50:ME50)),"")</f>
        <v>57.894736842105303</v>
      </c>
      <c r="MG50" s="59" t="str">
        <f>+IFERROR(IF(ISTEXT(MG$5)=FALSE,(INDEX(BCR!$1:$1048576,MATCH('Estadísticas BCR'!MG$5,BCR!$A:$A,0),MATCH('Estadísticas BCR'!$B50,BCR!$1:$1,0))),AVERAGE(LU50:MF50)),"")</f>
        <v/>
      </c>
      <c r="MH50" s="59" t="str">
        <f>+IFERROR(IF(ISTEXT(MH$5)=FALSE,(INDEX(BCR!$1:$1048576,MATCH('Estadísticas BCR'!MH$5,BCR!$A:$A,0),MATCH('Estadísticas BCR'!$B50,BCR!$1:$1,0))),AVERAGE(LV50:MG50)),"")</f>
        <v/>
      </c>
      <c r="MI50" s="59" t="str">
        <f>+IFERROR(IF(ISTEXT(MI$5)=FALSE,(INDEX(BCR!$1:$1048576,MATCH('Estadísticas BCR'!MI$5,BCR!$A:$A,0),MATCH('Estadísticas BCR'!$B50,BCR!$1:$1,0))),AVERAGE(LW50:MH50)),"")</f>
        <v/>
      </c>
      <c r="MJ50" s="59" t="str">
        <f>+IFERROR(IF(ISTEXT(MJ$5)=FALSE,(INDEX(BCR!$1:$1048576,MATCH('Estadísticas BCR'!MJ$5,BCR!$A:$A,0),MATCH('Estadísticas BCR'!$B50,BCR!$1:$1,0))),AVERAGE(LX50:MI50)),"")</f>
        <v/>
      </c>
      <c r="MK50" s="59" t="str">
        <f>+IFERROR(IF(ISTEXT(MK$5)=FALSE,(INDEX(BCR!$1:$1048576,MATCH('Estadísticas BCR'!MK$5,BCR!$A:$A,0),MATCH('Estadísticas BCR'!$B50,BCR!$1:$1,0))),AVERAGE(LY50:MJ50)),"")</f>
        <v/>
      </c>
      <c r="ML50" s="59" t="str">
        <f>+IFERROR(IF(ISTEXT(ML$5)=FALSE,(INDEX(BCR!$1:$1048576,MATCH('Estadísticas BCR'!ML$5,BCR!$A:$A,0),MATCH('Estadísticas BCR'!$B50,BCR!$1:$1,0))),AVERAGE(LZ50:MK50)),"")</f>
        <v/>
      </c>
      <c r="MM50" s="59" t="str">
        <f>+IFERROR(IF(ISTEXT(MM$5)=FALSE,(INDEX(BCR!$1:$1048576,MATCH('Estadísticas BCR'!MM$5,BCR!$A:$A,0),MATCH('Estadísticas BCR'!$B50,BCR!$1:$1,0))),AVERAGE(MA50:ML50)),"")</f>
        <v/>
      </c>
      <c r="MN50" s="59" t="str">
        <f>+IFERROR(IF(ISTEXT(MN$5)=FALSE,(INDEX(BCR!$1:$1048576,MATCH('Estadísticas BCR'!MN$5,BCR!$A:$A,0),MATCH('Estadísticas BCR'!$B50,BCR!$1:$1,0))),AVERAGE(MB50:MM50)),"")</f>
        <v/>
      </c>
      <c r="MO50" s="59" t="str">
        <f>+IFERROR(IF(ISTEXT(MO$5)=FALSE,(INDEX(BCR!$1:$1048576,MATCH('Estadísticas BCR'!MO$5,BCR!$A:$A,0),MATCH('Estadísticas BCR'!$B50,BCR!$1:$1,0))),AVERAGE(MC50:MN50)),"")</f>
        <v/>
      </c>
      <c r="MP50" s="60">
        <f>+IFERROR(IF(ISTEXT(MP$5)=FALSE,(INDEX(BCR!$1:$1048576,MATCH('Estadísticas BCR'!MP$5,BCR!$A:$A,0),MATCH('Estadísticas BCR'!$B50,BCR!$1:$1,0))),AVERAGE(MD50:MO50)),"")</f>
        <v>51.052631578947363</v>
      </c>
    </row>
    <row r="51" spans="1:354" s="117" customFormat="1" outlineLevel="1">
      <c r="A51" s="5"/>
      <c r="B51" s="9" t="s">
        <v>43</v>
      </c>
      <c r="C51" s="126" t="s">
        <v>294</v>
      </c>
      <c r="D51" s="104">
        <f>+IFERROR(IF(ISTEXT(D$5)=FALSE,(INDEX(BCR!$1:$1048576,MATCH('Estadísticas BCR'!D$5,BCR!$A:$A,0),MATCH('Estadísticas BCR'!$B51,BCR!$1:$1,0))),AVERAGE(#REF!)),"")</f>
        <v>0</v>
      </c>
      <c r="E51" s="104">
        <f>+IFERROR(IF(ISTEXT(E$5)=FALSE,(INDEX(BCR!$1:$1048576,MATCH('Estadísticas BCR'!E$5,BCR!$A:$A,0),MATCH('Estadísticas BCR'!$B51,BCR!$1:$1,0))),AVERAGE(#REF!)),"")</f>
        <v>0</v>
      </c>
      <c r="F51" s="104">
        <f>+IFERROR(IF(ISTEXT(F$5)=FALSE,(INDEX(BCR!$1:$1048576,MATCH('Estadísticas BCR'!F$5,BCR!$A:$A,0),MATCH('Estadísticas BCR'!$B51,BCR!$1:$1,0))),AVERAGE(#REF!)),"")</f>
        <v>0</v>
      </c>
      <c r="G51" s="104" t="str">
        <f>+IFERROR(IF(ISTEXT(G$5)=FALSE,(INDEX(BCR!$1:$1048576,MATCH('Estadísticas BCR'!G$5,BCR!$A:$A,0),MATCH('Estadísticas BCR'!$B51,BCR!$1:$1,0))),AVERAGE(#REF!)),"")</f>
        <v/>
      </c>
      <c r="H51" s="104">
        <f>+IFERROR(IF(ISTEXT(H$5)=FALSE,(INDEX(BCR!$1:$1048576,MATCH('Estadísticas BCR'!H$5,BCR!$A:$A,0),MATCH('Estadísticas BCR'!$B51,BCR!$1:$1,0))),AVERAGE(#REF!)),"")</f>
        <v>0</v>
      </c>
      <c r="I51" s="104">
        <f>+IFERROR(IF(ISTEXT(I$5)=FALSE,(INDEX(BCR!$1:$1048576,MATCH('Estadísticas BCR'!I$5,BCR!$A:$A,0),MATCH('Estadísticas BCR'!$B51,BCR!$1:$1,0))),AVERAGE(#REF!)),"")</f>
        <v>0</v>
      </c>
      <c r="J51" s="104">
        <f>+IFERROR(IF(ISTEXT(J$5)=FALSE,(INDEX(BCR!$1:$1048576,MATCH('Estadísticas BCR'!J$5,BCR!$A:$A,0),MATCH('Estadísticas BCR'!$B51,BCR!$1:$1,0))),AVERAGE(#REF!)),"")</f>
        <v>0</v>
      </c>
      <c r="K51" s="104">
        <f>+IFERROR(IF(ISTEXT(K$5)=FALSE,(INDEX(BCR!$1:$1048576,MATCH('Estadísticas BCR'!K$5,BCR!$A:$A,0),MATCH('Estadísticas BCR'!$B51,BCR!$1:$1,0))),AVERAGE(#REF!)),"")</f>
        <v>0</v>
      </c>
      <c r="L51" s="104">
        <f>+IFERROR(IF(ISTEXT(L$5)=FALSE,(INDEX(BCR!$1:$1048576,MATCH('Estadísticas BCR'!L$5,BCR!$A:$A,0),MATCH('Estadísticas BCR'!$B51,BCR!$1:$1,0))),AVERAGE(#REF!)),"")</f>
        <v>0</v>
      </c>
      <c r="M51" s="104">
        <f>+IFERROR(IF(ISTEXT(M$5)=FALSE,(INDEX(BCR!$1:$1048576,MATCH('Estadísticas BCR'!M$5,BCR!$A:$A,0),MATCH('Estadísticas BCR'!$B51,BCR!$1:$1,0))),AVERAGE(#REF!)),"")</f>
        <v>0</v>
      </c>
      <c r="N51" s="104">
        <f>+IFERROR(IF(ISTEXT(N$5)=FALSE,(INDEX(BCR!$1:$1048576,MATCH('Estadísticas BCR'!N$5,BCR!$A:$A,0),MATCH('Estadísticas BCR'!$B51,BCR!$1:$1,0))),AVERAGE(#REF!)),"")</f>
        <v>0</v>
      </c>
      <c r="O51" s="104">
        <f>+IFERROR(IF(ISTEXT(O$5)=FALSE,(INDEX(BCR!$1:$1048576,MATCH('Estadísticas BCR'!O$5,BCR!$A:$A,0),MATCH('Estadísticas BCR'!$B51,BCR!$1:$1,0))),AVERAGE(#REF!)),"")</f>
        <v>0</v>
      </c>
      <c r="P51" s="60">
        <f>+IFERROR(IF(ISTEXT(P$5)=FALSE,(INDEX(BCR!$1:$1048576,MATCH('Estadísticas BCR'!P$5,BCR!$A:$A,0),MATCH('Estadísticas BCR'!$B51,BCR!$1:$1,0))),AVERAGE(D51:O51)),"")</f>
        <v>0</v>
      </c>
      <c r="Q51" s="104">
        <f>+IFERROR(IF(ISTEXT(Q$5)=FALSE,(INDEX(BCR!$1:$1048576,MATCH('Estadísticas BCR'!Q$5,BCR!$A:$A,0),MATCH('Estadísticas BCR'!$B51,BCR!$1:$1,0))),AVERAGE(#REF!)),"")</f>
        <v>0</v>
      </c>
      <c r="R51" s="104">
        <f>+IFERROR(IF(ISTEXT(R$5)=FALSE,(INDEX(BCR!$1:$1048576,MATCH('Estadísticas BCR'!R$5,BCR!$A:$A,0),MATCH('Estadísticas BCR'!$B51,BCR!$1:$1,0))),AVERAGE(#REF!)),"")</f>
        <v>0</v>
      </c>
      <c r="S51" s="104">
        <f>+IFERROR(IF(ISTEXT(S$5)=FALSE,(INDEX(BCR!$1:$1048576,MATCH('Estadísticas BCR'!S$5,BCR!$A:$A,0),MATCH('Estadísticas BCR'!$B51,BCR!$1:$1,0))),AVERAGE(#REF!)),"")</f>
        <v>0</v>
      </c>
      <c r="T51" s="104">
        <f>+IFERROR(IF(ISTEXT(T$5)=FALSE,(INDEX(BCR!$1:$1048576,MATCH('Estadísticas BCR'!T$5,BCR!$A:$A,0),MATCH('Estadísticas BCR'!$B51,BCR!$1:$1,0))),AVERAGE(#REF!)),"")</f>
        <v>0</v>
      </c>
      <c r="U51" s="104">
        <f>+IFERROR(IF(ISTEXT(U$5)=FALSE,(INDEX(BCR!$1:$1048576,MATCH('Estadísticas BCR'!U$5,BCR!$A:$A,0),MATCH('Estadísticas BCR'!$B51,BCR!$1:$1,0))),AVERAGE(#REF!)),"")</f>
        <v>0</v>
      </c>
      <c r="V51" s="104">
        <f>+IFERROR(IF(ISTEXT(V$5)=FALSE,(INDEX(BCR!$1:$1048576,MATCH('Estadísticas BCR'!V$5,BCR!$A:$A,0),MATCH('Estadísticas BCR'!$B51,BCR!$1:$1,0))),AVERAGE(#REF!)),"")</f>
        <v>0</v>
      </c>
      <c r="W51" s="104">
        <f>+IFERROR(IF(ISTEXT(W$5)=FALSE,(INDEX(BCR!$1:$1048576,MATCH('Estadísticas BCR'!W$5,BCR!$A:$A,0),MATCH('Estadísticas BCR'!$B51,BCR!$1:$1,0))),AVERAGE(#REF!)),"")</f>
        <v>0</v>
      </c>
      <c r="X51" s="104">
        <f>+IFERROR(IF(ISTEXT(X$5)=FALSE,(INDEX(BCR!$1:$1048576,MATCH('Estadísticas BCR'!X$5,BCR!$A:$A,0),MATCH('Estadísticas BCR'!$B51,BCR!$1:$1,0))),AVERAGE(#REF!)),"")</f>
        <v>0</v>
      </c>
      <c r="Y51" s="104">
        <f>+IFERROR(IF(ISTEXT(Y$5)=FALSE,(INDEX(BCR!$1:$1048576,MATCH('Estadísticas BCR'!Y$5,BCR!$A:$A,0),MATCH('Estadísticas BCR'!$B51,BCR!$1:$1,0))),AVERAGE(#REF!)),"")</f>
        <v>0</v>
      </c>
      <c r="Z51" s="104">
        <f>+IFERROR(IF(ISTEXT(Z$5)=FALSE,(INDEX(BCR!$1:$1048576,MATCH('Estadísticas BCR'!Z$5,BCR!$A:$A,0),MATCH('Estadísticas BCR'!$B51,BCR!$1:$1,0))),AVERAGE(#REF!)),"")</f>
        <v>0</v>
      </c>
      <c r="AA51" s="104">
        <f>+IFERROR(IF(ISTEXT(AA$5)=FALSE,(INDEX(BCR!$1:$1048576,MATCH('Estadísticas BCR'!AA$5,BCR!$A:$A,0),MATCH('Estadísticas BCR'!$B51,BCR!$1:$1,0))),AVERAGE(#REF!)),"")</f>
        <v>0</v>
      </c>
      <c r="AB51" s="104">
        <f>+IFERROR(IF(ISTEXT(AB$5)=FALSE,(INDEX(BCR!$1:$1048576,MATCH('Estadísticas BCR'!AB$5,BCR!$A:$A,0),MATCH('Estadísticas BCR'!$B51,BCR!$1:$1,0))),AVERAGE(#REF!)),"")</f>
        <v>0</v>
      </c>
      <c r="AC51" s="60">
        <f>+IFERROR(IF(ISTEXT(AC$5)=FALSE,(INDEX(BCR!$1:$1048576,MATCH('Estadísticas BCR'!AC$5,BCR!$A:$A,0),MATCH('Estadísticas BCR'!$B51,BCR!$1:$1,0))),AVERAGE(Q51:AB51)),"")</f>
        <v>0</v>
      </c>
      <c r="AD51" s="59">
        <f>+IFERROR(IF(ISTEXT(AD$5)=FALSE,(INDEX(BCR!$1:$1048576,MATCH('Estadísticas BCR'!AD$5,BCR!$A:$A,0),MATCH('Estadísticas BCR'!$B51,BCR!$1:$1,0))),AVERAGE(#REF!)),"")</f>
        <v>0</v>
      </c>
      <c r="AE51" s="59">
        <f>+IFERROR(IF(ISTEXT(AE$5)=FALSE,(INDEX(BCR!$1:$1048576,MATCH('Estadísticas BCR'!AE$5,BCR!$A:$A,0),MATCH('Estadísticas BCR'!$B51,BCR!$1:$1,0))),AVERAGE(#REF!)),"")</f>
        <v>0</v>
      </c>
      <c r="AF51" s="59">
        <f>+IFERROR(IF(ISTEXT(AF$5)=FALSE,(INDEX(BCR!$1:$1048576,MATCH('Estadísticas BCR'!AF$5,BCR!$A:$A,0),MATCH('Estadísticas BCR'!$B51,BCR!$1:$1,0))),AVERAGE(#REF!)),"")</f>
        <v>0</v>
      </c>
      <c r="AG51" s="59">
        <f>+IFERROR(IF(ISTEXT(AG$5)=FALSE,(INDEX(BCR!$1:$1048576,MATCH('Estadísticas BCR'!AG$5,BCR!$A:$A,0),MATCH('Estadísticas BCR'!$B51,BCR!$1:$1,0))),AVERAGE(#REF!)),"")</f>
        <v>0</v>
      </c>
      <c r="AH51" s="59">
        <f>+IFERROR(IF(ISTEXT(AH$5)=FALSE,(INDEX(BCR!$1:$1048576,MATCH('Estadísticas BCR'!AH$5,BCR!$A:$A,0),MATCH('Estadísticas BCR'!$B51,BCR!$1:$1,0))),AVERAGE(#REF!)),"")</f>
        <v>0</v>
      </c>
      <c r="AI51" s="59">
        <f>+IFERROR(IF(ISTEXT(AI$5)=FALSE,(INDEX(BCR!$1:$1048576,MATCH('Estadísticas BCR'!AI$5,BCR!$A:$A,0),MATCH('Estadísticas BCR'!$B51,BCR!$1:$1,0))),AVERAGE(#REF!)),"")</f>
        <v>0</v>
      </c>
      <c r="AJ51" s="59">
        <f>+IFERROR(IF(ISTEXT(AJ$5)=FALSE,(INDEX(BCR!$1:$1048576,MATCH('Estadísticas BCR'!AJ$5,BCR!$A:$A,0),MATCH('Estadísticas BCR'!$B51,BCR!$1:$1,0))),AVERAGE(#REF!)),"")</f>
        <v>0</v>
      </c>
      <c r="AK51" s="59">
        <f>+IFERROR(IF(ISTEXT(AK$5)=FALSE,(INDEX(BCR!$1:$1048576,MATCH('Estadísticas BCR'!AK$5,BCR!$A:$A,0),MATCH('Estadísticas BCR'!$B51,BCR!$1:$1,0))),AVERAGE(#REF!)),"")</f>
        <v>0</v>
      </c>
      <c r="AL51" s="59">
        <f>+IFERROR(IF(ISTEXT(AL$5)=FALSE,(INDEX(BCR!$1:$1048576,MATCH('Estadísticas BCR'!AL$5,BCR!$A:$A,0),MATCH('Estadísticas BCR'!$B51,BCR!$1:$1,0))),AVERAGE(#REF!)),"")</f>
        <v>0</v>
      </c>
      <c r="AM51" s="59">
        <f>+IFERROR(IF(ISTEXT(AM$5)=FALSE,(INDEX(BCR!$1:$1048576,MATCH('Estadísticas BCR'!AM$5,BCR!$A:$A,0),MATCH('Estadísticas BCR'!$B51,BCR!$1:$1,0))),AVERAGE(#REF!)),"")</f>
        <v>0</v>
      </c>
      <c r="AN51" s="59">
        <f>+IFERROR(IF(ISTEXT(AN$5)=FALSE,(INDEX(BCR!$1:$1048576,MATCH('Estadísticas BCR'!AN$5,BCR!$A:$A,0),MATCH('Estadísticas BCR'!$B51,BCR!$1:$1,0))),AVERAGE(#REF!)),"")</f>
        <v>0</v>
      </c>
      <c r="AO51" s="59">
        <f>+IFERROR(IF(ISTEXT(AO$5)=FALSE,(INDEX(BCR!$1:$1048576,MATCH('Estadísticas BCR'!AO$5,BCR!$A:$A,0),MATCH('Estadísticas BCR'!$B51,BCR!$1:$1,0))),AVERAGE(#REF!)),"")</f>
        <v>0</v>
      </c>
      <c r="AP51" s="60">
        <f>+IFERROR(IF(ISTEXT(AP$5)=FALSE,(INDEX(BCR!$1:$1048576,MATCH('Estadísticas BCR'!AP$5,BCR!$A:$A,0),MATCH('Estadísticas BCR'!$B51,BCR!$1:$1,0))),AVERAGE(AD51:AO51)),"")</f>
        <v>0</v>
      </c>
      <c r="AQ51" s="59">
        <f>+IFERROR(IF(ISTEXT(AQ$5)=FALSE,(INDEX(BCR!$1:$1048576,MATCH('Estadísticas BCR'!AQ$5,BCR!$A:$A,0),MATCH('Estadísticas BCR'!$B51,BCR!$1:$1,0))),AVERAGE(#REF!)),"")</f>
        <v>0</v>
      </c>
      <c r="AR51" s="59">
        <f>+IFERROR(IF(ISTEXT(AR$5)=FALSE,(INDEX(BCR!$1:$1048576,MATCH('Estadísticas BCR'!AR$5,BCR!$A:$A,0),MATCH('Estadísticas BCR'!$B51,BCR!$1:$1,0))),AVERAGE(#REF!)),"")</f>
        <v>0</v>
      </c>
      <c r="AS51" s="59">
        <f>+IFERROR(IF(ISTEXT(AS$5)=FALSE,(INDEX(BCR!$1:$1048576,MATCH('Estadísticas BCR'!AS$5,BCR!$A:$A,0),MATCH('Estadísticas BCR'!$B51,BCR!$1:$1,0))),AVERAGE(#REF!)),"")</f>
        <v>0</v>
      </c>
      <c r="AT51" s="59">
        <f>+IFERROR(IF(ISTEXT(AT$5)=FALSE,(INDEX(BCR!$1:$1048576,MATCH('Estadísticas BCR'!AT$5,BCR!$A:$A,0),MATCH('Estadísticas BCR'!$B51,BCR!$1:$1,0))),AVERAGE(#REF!)),"")</f>
        <v>0</v>
      </c>
      <c r="AU51" s="59">
        <f>+IFERROR(IF(ISTEXT(AU$5)=FALSE,(INDEX(BCR!$1:$1048576,MATCH('Estadísticas BCR'!AU$5,BCR!$A:$A,0),MATCH('Estadísticas BCR'!$B51,BCR!$1:$1,0))),AVERAGE(#REF!)),"")</f>
        <v>0</v>
      </c>
      <c r="AV51" s="59">
        <f>+IFERROR(IF(ISTEXT(AV$5)=FALSE,(INDEX(BCR!$1:$1048576,MATCH('Estadísticas BCR'!AV$5,BCR!$A:$A,0),MATCH('Estadísticas BCR'!$B51,BCR!$1:$1,0))),AVERAGE(#REF!)),"")</f>
        <v>0</v>
      </c>
      <c r="AW51" s="59">
        <f>+IFERROR(IF(ISTEXT(AW$5)=FALSE,(INDEX(BCR!$1:$1048576,MATCH('Estadísticas BCR'!AW$5,BCR!$A:$A,0),MATCH('Estadísticas BCR'!$B51,BCR!$1:$1,0))),AVERAGE(#REF!)),"")</f>
        <v>0</v>
      </c>
      <c r="AX51" s="59">
        <f>+IFERROR(IF(ISTEXT(AX$5)=FALSE,(INDEX(BCR!$1:$1048576,MATCH('Estadísticas BCR'!AX$5,BCR!$A:$A,0),MATCH('Estadísticas BCR'!$B51,BCR!$1:$1,0))),AVERAGE(#REF!)),"")</f>
        <v>0</v>
      </c>
      <c r="AY51" s="59">
        <f>+IFERROR(IF(ISTEXT(AY$5)=FALSE,(INDEX(BCR!$1:$1048576,MATCH('Estadísticas BCR'!AY$5,BCR!$A:$A,0),MATCH('Estadísticas BCR'!$B51,BCR!$1:$1,0))),AVERAGE(#REF!)),"")</f>
        <v>0</v>
      </c>
      <c r="AZ51" s="59">
        <f>+IFERROR(IF(ISTEXT(AZ$5)=FALSE,(INDEX(BCR!$1:$1048576,MATCH('Estadísticas BCR'!AZ$5,BCR!$A:$A,0),MATCH('Estadísticas BCR'!$B51,BCR!$1:$1,0))),AVERAGE(#REF!)),"")</f>
        <v>0</v>
      </c>
      <c r="BA51" s="59">
        <f>+IFERROR(IF(ISTEXT(BA$5)=FALSE,(INDEX(BCR!$1:$1048576,MATCH('Estadísticas BCR'!BA$5,BCR!$A:$A,0),MATCH('Estadísticas BCR'!$B51,BCR!$1:$1,0))),AVERAGE(#REF!)),"")</f>
        <v>0</v>
      </c>
      <c r="BB51" s="59">
        <f>+IFERROR(IF(ISTEXT(BB$5)=FALSE,(INDEX(BCR!$1:$1048576,MATCH('Estadísticas BCR'!BB$5,BCR!$A:$A,0),MATCH('Estadísticas BCR'!$B51,BCR!$1:$1,0))),AVERAGE(#REF!)),"")</f>
        <v>0</v>
      </c>
      <c r="BC51" s="60">
        <f>+IFERROR(IF(ISTEXT(BC$5)=FALSE,(INDEX(BCR!$1:$1048576,MATCH('Estadísticas BCR'!BC$5,BCR!$A:$A,0),MATCH('Estadísticas BCR'!$B51,BCR!$1:$1,0))),AVERAGE(AQ51:BB51)),"")</f>
        <v>0</v>
      </c>
      <c r="BD51" s="59">
        <f>+IFERROR(IF(ISTEXT(BD$5)=FALSE,(INDEX(BCR!$1:$1048576,MATCH('Estadísticas BCR'!BD$5,BCR!$A:$A,0),MATCH('Estadísticas BCR'!$B51,BCR!$1:$1,0))),AVERAGE(#REF!)),"")</f>
        <v>0</v>
      </c>
      <c r="BE51" s="59">
        <f>+IFERROR(IF(ISTEXT(BE$5)=FALSE,(INDEX(BCR!$1:$1048576,MATCH('Estadísticas BCR'!BE$5,BCR!$A:$A,0),MATCH('Estadísticas BCR'!$B51,BCR!$1:$1,0))),AVERAGE(#REF!)),"")</f>
        <v>0</v>
      </c>
      <c r="BF51" s="59">
        <f>+IFERROR(IF(ISTEXT(BF$5)=FALSE,(INDEX(BCR!$1:$1048576,MATCH('Estadísticas BCR'!BF$5,BCR!$A:$A,0),MATCH('Estadísticas BCR'!$B51,BCR!$1:$1,0))),AVERAGE(#REF!)),"")</f>
        <v>0</v>
      </c>
      <c r="BG51" s="59">
        <f>+IFERROR(IF(ISTEXT(BG$5)=FALSE,(INDEX(BCR!$1:$1048576,MATCH('Estadísticas BCR'!BG$5,BCR!$A:$A,0),MATCH('Estadísticas BCR'!$B51,BCR!$1:$1,0))),AVERAGE(#REF!)),"")</f>
        <v>0</v>
      </c>
      <c r="BH51" s="59">
        <f>+IFERROR(IF(ISTEXT(BH$5)=FALSE,(INDEX(BCR!$1:$1048576,MATCH('Estadísticas BCR'!BH$5,BCR!$A:$A,0),MATCH('Estadísticas BCR'!$B51,BCR!$1:$1,0))),AVERAGE(#REF!)),"")</f>
        <v>0</v>
      </c>
      <c r="BI51" s="59">
        <f>+IFERROR(IF(ISTEXT(BI$5)=FALSE,(INDEX(BCR!$1:$1048576,MATCH('Estadísticas BCR'!BI$5,BCR!$A:$A,0),MATCH('Estadísticas BCR'!$B51,BCR!$1:$1,0))),AVERAGE(#REF!)),"")</f>
        <v>0</v>
      </c>
      <c r="BJ51" s="59">
        <f>+IFERROR(IF(ISTEXT(BJ$5)=FALSE,(INDEX(BCR!$1:$1048576,MATCH('Estadísticas BCR'!BJ$5,BCR!$A:$A,0),MATCH('Estadísticas BCR'!$B51,BCR!$1:$1,0))),AVERAGE(#REF!)),"")</f>
        <v>0</v>
      </c>
      <c r="BK51" s="59">
        <f>+IFERROR(IF(ISTEXT(BK$5)=FALSE,(INDEX(BCR!$1:$1048576,MATCH('Estadísticas BCR'!BK$5,BCR!$A:$A,0),MATCH('Estadísticas BCR'!$B51,BCR!$1:$1,0))),AVERAGE(#REF!)),"")</f>
        <v>0</v>
      </c>
      <c r="BL51" s="59">
        <f>+IFERROR(IF(ISTEXT(BL$5)=FALSE,(INDEX(BCR!$1:$1048576,MATCH('Estadísticas BCR'!BL$5,BCR!$A:$A,0),MATCH('Estadísticas BCR'!$B51,BCR!$1:$1,0))),AVERAGE(#REF!)),"")</f>
        <v>0</v>
      </c>
      <c r="BM51" s="59">
        <f>+IFERROR(IF(ISTEXT(BM$5)=FALSE,(INDEX(BCR!$1:$1048576,MATCH('Estadísticas BCR'!BM$5,BCR!$A:$A,0),MATCH('Estadísticas BCR'!$B51,BCR!$1:$1,0))),AVERAGE(#REF!)),"")</f>
        <v>0</v>
      </c>
      <c r="BN51" s="59">
        <f>+IFERROR(IF(ISTEXT(BN$5)=FALSE,(INDEX(BCR!$1:$1048576,MATCH('Estadísticas BCR'!BN$5,BCR!$A:$A,0),MATCH('Estadísticas BCR'!$B51,BCR!$1:$1,0))),AVERAGE(#REF!)),"")</f>
        <v>0</v>
      </c>
      <c r="BO51" s="59">
        <f>+IFERROR(IF(ISTEXT(BO$5)=FALSE,(INDEX(BCR!$1:$1048576,MATCH('Estadísticas BCR'!BO$5,BCR!$A:$A,0),MATCH('Estadísticas BCR'!$B51,BCR!$1:$1,0))),AVERAGE(#REF!)),"")</f>
        <v>0</v>
      </c>
      <c r="BP51" s="60">
        <f>+IFERROR(IF(ISTEXT(BP$5)=FALSE,(INDEX(BCR!$1:$1048576,MATCH('Estadísticas BCR'!BP$5,BCR!$A:$A,0),MATCH('Estadísticas BCR'!$B51,BCR!$1:$1,0))),AVERAGE(BD51:BO51)),"")</f>
        <v>0</v>
      </c>
      <c r="BQ51" s="59">
        <f>+IFERROR(IF(ISTEXT(BQ$5)=FALSE,(INDEX(BCR!$1:$1048576,MATCH('Estadísticas BCR'!BQ$5,BCR!$A:$A,0),MATCH('Estadísticas BCR'!$B51,BCR!$1:$1,0))),AVERAGE(#REF!)),"")</f>
        <v>0</v>
      </c>
      <c r="BR51" s="59">
        <f>+IFERROR(IF(ISTEXT(BR$5)=FALSE,(INDEX(BCR!$1:$1048576,MATCH('Estadísticas BCR'!BR$5,BCR!$A:$A,0),MATCH('Estadísticas BCR'!$B51,BCR!$1:$1,0))),AVERAGE(#REF!)),"")</f>
        <v>0</v>
      </c>
      <c r="BS51" s="59">
        <f>+IFERROR(IF(ISTEXT(BS$5)=FALSE,(INDEX(BCR!$1:$1048576,MATCH('Estadísticas BCR'!BS$5,BCR!$A:$A,0),MATCH('Estadísticas BCR'!$B51,BCR!$1:$1,0))),AVERAGE(#REF!)),"")</f>
        <v>0</v>
      </c>
      <c r="BT51" s="59">
        <f>+IFERROR(IF(ISTEXT(BT$5)=FALSE,(INDEX(BCR!$1:$1048576,MATCH('Estadísticas BCR'!BT$5,BCR!$A:$A,0),MATCH('Estadísticas BCR'!$B51,BCR!$1:$1,0))),AVERAGE(#REF!)),"")</f>
        <v>0</v>
      </c>
      <c r="BU51" s="59">
        <f>+IFERROR(IF(ISTEXT(BU$5)=FALSE,(INDEX(BCR!$1:$1048576,MATCH('Estadísticas BCR'!BU$5,BCR!$A:$A,0),MATCH('Estadísticas BCR'!$B51,BCR!$1:$1,0))),AVERAGE(#REF!)),"")</f>
        <v>0</v>
      </c>
      <c r="BV51" s="59">
        <f>+IFERROR(IF(ISTEXT(BV$5)=FALSE,(INDEX(BCR!$1:$1048576,MATCH('Estadísticas BCR'!BV$5,BCR!$A:$A,0),MATCH('Estadísticas BCR'!$B51,BCR!$1:$1,0))),AVERAGE(#REF!)),"")</f>
        <v>0</v>
      </c>
      <c r="BW51" s="59">
        <f>+IFERROR(IF(ISTEXT(BW$5)=FALSE,(INDEX(BCR!$1:$1048576,MATCH('Estadísticas BCR'!BW$5,BCR!$A:$A,0),MATCH('Estadísticas BCR'!$B51,BCR!$1:$1,0))),AVERAGE(#REF!)),"")</f>
        <v>0</v>
      </c>
      <c r="BX51" s="59">
        <f>+IFERROR(IF(ISTEXT(BX$5)=FALSE,(INDEX(BCR!$1:$1048576,MATCH('Estadísticas BCR'!BX$5,BCR!$A:$A,0),MATCH('Estadísticas BCR'!$B51,BCR!$1:$1,0))),AVERAGE(#REF!)),"")</f>
        <v>0</v>
      </c>
      <c r="BY51" s="59">
        <f>+IFERROR(IF(ISTEXT(BY$5)=FALSE,(INDEX(BCR!$1:$1048576,MATCH('Estadísticas BCR'!BY$5,BCR!$A:$A,0),MATCH('Estadísticas BCR'!$B51,BCR!$1:$1,0))),AVERAGE(#REF!)),"")</f>
        <v>0</v>
      </c>
      <c r="BZ51" s="59">
        <f>+IFERROR(IF(ISTEXT(BZ$5)=FALSE,(INDEX(BCR!$1:$1048576,MATCH('Estadísticas BCR'!BZ$5,BCR!$A:$A,0),MATCH('Estadísticas BCR'!$B51,BCR!$1:$1,0))),AVERAGE(#REF!)),"")</f>
        <v>0</v>
      </c>
      <c r="CA51" s="59">
        <f>+IFERROR(IF(ISTEXT(CA$5)=FALSE,(INDEX(BCR!$1:$1048576,MATCH('Estadísticas BCR'!CA$5,BCR!$A:$A,0),MATCH('Estadísticas BCR'!$B51,BCR!$1:$1,0))),AVERAGE(#REF!)),"")</f>
        <v>0</v>
      </c>
      <c r="CB51" s="59">
        <f>+IFERROR(IF(ISTEXT(CB$5)=FALSE,(INDEX(BCR!$1:$1048576,MATCH('Estadísticas BCR'!CB$5,BCR!$A:$A,0),MATCH('Estadísticas BCR'!$B51,BCR!$1:$1,0))),AVERAGE(#REF!)),"")</f>
        <v>0</v>
      </c>
      <c r="CC51" s="60">
        <f>+IFERROR(IF(ISTEXT(CC$5)=FALSE,(INDEX(BCR!$1:$1048576,MATCH('Estadísticas BCR'!CC$5,BCR!$A:$A,0),MATCH('Estadísticas BCR'!$B51,BCR!$1:$1,0))),AVERAGE(BQ51:CB51)),"")</f>
        <v>0</v>
      </c>
      <c r="CD51" s="59">
        <f>+IFERROR(IF(ISTEXT(CD$5)=FALSE,(INDEX(BCR!$1:$1048576,MATCH('Estadísticas BCR'!CD$5,BCR!$A:$A,0),MATCH('Estadísticas BCR'!$B51,BCR!$1:$1,0))),AVERAGE(#REF!)),"")</f>
        <v>0</v>
      </c>
      <c r="CE51" s="59">
        <f>+IFERROR(IF(ISTEXT(CE$5)=FALSE,(INDEX(BCR!$1:$1048576,MATCH('Estadísticas BCR'!CE$5,BCR!$A:$A,0),MATCH('Estadísticas BCR'!$B51,BCR!$1:$1,0))),AVERAGE(#REF!)),"")</f>
        <v>0</v>
      </c>
      <c r="CF51" s="59">
        <f>+IFERROR(IF(ISTEXT(CF$5)=FALSE,(INDEX(BCR!$1:$1048576,MATCH('Estadísticas BCR'!CF$5,BCR!$A:$A,0),MATCH('Estadísticas BCR'!$B51,BCR!$1:$1,0))),AVERAGE(#REF!)),"")</f>
        <v>0</v>
      </c>
      <c r="CG51" s="59">
        <f>+IFERROR(IF(ISTEXT(CG$5)=FALSE,(INDEX(BCR!$1:$1048576,MATCH('Estadísticas BCR'!CG$5,BCR!$A:$A,0),MATCH('Estadísticas BCR'!$B51,BCR!$1:$1,0))),AVERAGE(#REF!)),"")</f>
        <v>0</v>
      </c>
      <c r="CH51" s="59">
        <f>+IFERROR(IF(ISTEXT(CH$5)=FALSE,(INDEX(BCR!$1:$1048576,MATCH('Estadísticas BCR'!CH$5,BCR!$A:$A,0),MATCH('Estadísticas BCR'!$B51,BCR!$1:$1,0))),AVERAGE(#REF!)),"")</f>
        <v>0</v>
      </c>
      <c r="CI51" s="59">
        <f>+IFERROR(IF(ISTEXT(CI$5)=FALSE,(INDEX(BCR!$1:$1048576,MATCH('Estadísticas BCR'!CI$5,BCR!$A:$A,0),MATCH('Estadísticas BCR'!$B51,BCR!$1:$1,0))),AVERAGE(#REF!)),"")</f>
        <v>0</v>
      </c>
      <c r="CJ51" s="59">
        <f>+IFERROR(IF(ISTEXT(CJ$5)=FALSE,(INDEX(BCR!$1:$1048576,MATCH('Estadísticas BCR'!CJ$5,BCR!$A:$A,0),MATCH('Estadísticas BCR'!$B51,BCR!$1:$1,0))),AVERAGE(#REF!)),"")</f>
        <v>0</v>
      </c>
      <c r="CK51" s="59">
        <f>+IFERROR(IF(ISTEXT(CK$5)=FALSE,(INDEX(BCR!$1:$1048576,MATCH('Estadísticas BCR'!CK$5,BCR!$A:$A,0),MATCH('Estadísticas BCR'!$B51,BCR!$1:$1,0))),AVERAGE(#REF!)),"")</f>
        <v>0</v>
      </c>
      <c r="CL51" s="59">
        <f>+IFERROR(IF(ISTEXT(CL$5)=FALSE,(INDEX(BCR!$1:$1048576,MATCH('Estadísticas BCR'!CL$5,BCR!$A:$A,0),MATCH('Estadísticas BCR'!$B51,BCR!$1:$1,0))),AVERAGE(#REF!)),"")</f>
        <v>0</v>
      </c>
      <c r="CM51" s="59">
        <f>+IFERROR(IF(ISTEXT(CM$5)=FALSE,(INDEX(BCR!$1:$1048576,MATCH('Estadísticas BCR'!CM$5,BCR!$A:$A,0),MATCH('Estadísticas BCR'!$B51,BCR!$1:$1,0))),AVERAGE(#REF!)),"")</f>
        <v>0</v>
      </c>
      <c r="CN51" s="59">
        <f>+IFERROR(IF(ISTEXT(CN$5)=FALSE,(INDEX(BCR!$1:$1048576,MATCH('Estadísticas BCR'!CN$5,BCR!$A:$A,0),MATCH('Estadísticas BCR'!$B51,BCR!$1:$1,0))),AVERAGE(#REF!)),"")</f>
        <v>0</v>
      </c>
      <c r="CO51" s="59">
        <f>+IFERROR(IF(ISTEXT(CO$5)=FALSE,(INDEX(BCR!$1:$1048576,MATCH('Estadísticas BCR'!CO$5,BCR!$A:$A,0),MATCH('Estadísticas BCR'!$B51,BCR!$1:$1,0))),AVERAGE(#REF!)),"")</f>
        <v>0</v>
      </c>
      <c r="CP51" s="60">
        <f>+IFERROR(IF(ISTEXT(CP$5)=FALSE,(INDEX(BCR!$1:$1048576,MATCH('Estadísticas BCR'!CP$5,BCR!$A:$A,0),MATCH('Estadísticas BCR'!$B51,BCR!$1:$1,0))),AVERAGE(CD51:CO51)),"")</f>
        <v>0</v>
      </c>
      <c r="CQ51" s="59">
        <f>+IFERROR(IF(ISTEXT(CQ$5)=FALSE,(INDEX(BCR!$1:$1048576,MATCH('Estadísticas BCR'!CQ$5,BCR!$A:$A,0),MATCH('Estadísticas BCR'!$B51,BCR!$1:$1,0))),AVERAGE(#REF!)),"")</f>
        <v>0</v>
      </c>
      <c r="CR51" s="59">
        <f>+IFERROR(IF(ISTEXT(CR$5)=FALSE,(INDEX(BCR!$1:$1048576,MATCH('Estadísticas BCR'!CR$5,BCR!$A:$A,0),MATCH('Estadísticas BCR'!$B51,BCR!$1:$1,0))),AVERAGE(#REF!)),"")</f>
        <v>0</v>
      </c>
      <c r="CS51" s="59">
        <f>+IFERROR(IF(ISTEXT(CS$5)=FALSE,(INDEX(BCR!$1:$1048576,MATCH('Estadísticas BCR'!CS$5,BCR!$A:$A,0),MATCH('Estadísticas BCR'!$B51,BCR!$1:$1,0))),AVERAGE(#REF!)),"")</f>
        <v>0</v>
      </c>
      <c r="CT51" s="59">
        <f>+IFERROR(IF(ISTEXT(CT$5)=FALSE,(INDEX(BCR!$1:$1048576,MATCH('Estadísticas BCR'!CT$5,BCR!$A:$A,0),MATCH('Estadísticas BCR'!$B51,BCR!$1:$1,0))),AVERAGE(#REF!)),"")</f>
        <v>0</v>
      </c>
      <c r="CU51" s="59">
        <f>+IFERROR(IF(ISTEXT(CU$5)=FALSE,(INDEX(BCR!$1:$1048576,MATCH('Estadísticas BCR'!CU$5,BCR!$A:$A,0),MATCH('Estadísticas BCR'!$B51,BCR!$1:$1,0))),AVERAGE(#REF!)),"")</f>
        <v>0</v>
      </c>
      <c r="CV51" s="59">
        <f>+IFERROR(IF(ISTEXT(CV$5)=FALSE,(INDEX(BCR!$1:$1048576,MATCH('Estadísticas BCR'!CV$5,BCR!$A:$A,0),MATCH('Estadísticas BCR'!$B51,BCR!$1:$1,0))),AVERAGE(#REF!)),"")</f>
        <v>0</v>
      </c>
      <c r="CW51" s="59">
        <f>+IFERROR(IF(ISTEXT(CW$5)=FALSE,(INDEX(BCR!$1:$1048576,MATCH('Estadísticas BCR'!CW$5,BCR!$A:$A,0),MATCH('Estadísticas BCR'!$B51,BCR!$1:$1,0))),AVERAGE(#REF!)),"")</f>
        <v>0</v>
      </c>
      <c r="CX51" s="59">
        <f>+IFERROR(IF(ISTEXT(CX$5)=FALSE,(INDEX(BCR!$1:$1048576,MATCH('Estadísticas BCR'!CX$5,BCR!$A:$A,0),MATCH('Estadísticas BCR'!$B51,BCR!$1:$1,0))),AVERAGE(#REF!)),"")</f>
        <v>0</v>
      </c>
      <c r="CY51" s="59">
        <f>+IFERROR(IF(ISTEXT(CY$5)=FALSE,(INDEX(BCR!$1:$1048576,MATCH('Estadísticas BCR'!CY$5,BCR!$A:$A,0),MATCH('Estadísticas BCR'!$B51,BCR!$1:$1,0))),AVERAGE(#REF!)),"")</f>
        <v>0</v>
      </c>
      <c r="CZ51" s="59">
        <f>+IFERROR(IF(ISTEXT(CZ$5)=FALSE,(INDEX(BCR!$1:$1048576,MATCH('Estadísticas BCR'!CZ$5,BCR!$A:$A,0),MATCH('Estadísticas BCR'!$B51,BCR!$1:$1,0))),AVERAGE(A51:CY51)),"")</f>
        <v>0</v>
      </c>
      <c r="DA51" s="59">
        <f>+IFERROR(IF(ISTEXT(DA$5)=FALSE,(INDEX(BCR!$1:$1048576,MATCH('Estadísticas BCR'!DA$5,BCR!$A:$A,0),MATCH('Estadísticas BCR'!$B51,BCR!$1:$1,0))),AVERAGE(B51:CZ51)),"")</f>
        <v>0</v>
      </c>
      <c r="DB51" s="59">
        <f>+IFERROR(IF(ISTEXT(DB$5)=FALSE,(INDEX(BCR!$1:$1048576,MATCH('Estadísticas BCR'!DB$5,BCR!$A:$A,0),MATCH('Estadísticas BCR'!$B51,BCR!$1:$1,0))),AVERAGE(C51:DA51)),"")</f>
        <v>0</v>
      </c>
      <c r="DC51" s="60">
        <f>+IFERROR(IF(ISTEXT(DC$5)=FALSE,(INDEX(BCR!$1:$1048576,MATCH('Estadísticas BCR'!DC$5,BCR!$A:$A,0),MATCH('Estadísticas BCR'!$B51,BCR!$1:$1,0))),AVERAGE(CQ51:DB51)),"")</f>
        <v>0</v>
      </c>
      <c r="DD51" s="59">
        <f>+IFERROR(IF(ISTEXT(DD$5)=FALSE,(INDEX(BCR!$1:$1048576,MATCH('Estadísticas BCR'!DD$5,BCR!$A:$A,0),MATCH('Estadísticas BCR'!$B51,BCR!$1:$1,0))),AVERAGE(CR51:DC51)),"")</f>
        <v>0</v>
      </c>
      <c r="DE51" s="59">
        <f>+IFERROR(IF(ISTEXT(DE$5)=FALSE,(INDEX(BCR!$1:$1048576,MATCH('Estadísticas BCR'!DE$5,BCR!$A:$A,0),MATCH('Estadísticas BCR'!$B51,BCR!$1:$1,0))),AVERAGE(CS51:DD51)),"")</f>
        <v>0</v>
      </c>
      <c r="DF51" s="59">
        <f>+IFERROR(IF(ISTEXT(DF$5)=FALSE,(INDEX(BCR!$1:$1048576,MATCH('Estadísticas BCR'!DF$5,BCR!$A:$A,0),MATCH('Estadísticas BCR'!$B51,BCR!$1:$1,0))),AVERAGE(CT51:DE51)),"")</f>
        <v>0</v>
      </c>
      <c r="DG51" s="59">
        <f>+IFERROR(IF(ISTEXT(DG$5)=FALSE,(INDEX(BCR!$1:$1048576,MATCH('Estadísticas BCR'!DG$5,BCR!$A:$A,0),MATCH('Estadísticas BCR'!$B51,BCR!$1:$1,0))),AVERAGE(CU51:DF51)),"")</f>
        <v>0</v>
      </c>
      <c r="DH51" s="59">
        <f>+IFERROR(IF(ISTEXT(DH$5)=FALSE,(INDEX(BCR!$1:$1048576,MATCH('Estadísticas BCR'!DH$5,BCR!$A:$A,0),MATCH('Estadísticas BCR'!$B51,BCR!$1:$1,0))),AVERAGE(CV51:DG51)),"")</f>
        <v>0</v>
      </c>
      <c r="DI51" s="59">
        <f>+IFERROR(IF(ISTEXT(DI$5)=FALSE,(INDEX(BCR!$1:$1048576,MATCH('Estadísticas BCR'!DI$5,BCR!$A:$A,0),MATCH('Estadísticas BCR'!$B51,BCR!$1:$1,0))),AVERAGE(CW51:DH51)),"")</f>
        <v>0</v>
      </c>
      <c r="DJ51" s="59">
        <f>+IFERROR(IF(ISTEXT(DJ$5)=FALSE,(INDEX(BCR!$1:$1048576,MATCH('Estadísticas BCR'!DJ$5,BCR!$A:$A,0),MATCH('Estadísticas BCR'!$B51,BCR!$1:$1,0))),AVERAGE(CX51:DI51)),"")</f>
        <v>0</v>
      </c>
      <c r="DK51" s="59">
        <f>+IFERROR(IF(ISTEXT(DK$5)=FALSE,(INDEX(BCR!$1:$1048576,MATCH('Estadísticas BCR'!DK$5,BCR!$A:$A,0),MATCH('Estadísticas BCR'!$B51,BCR!$1:$1,0))),AVERAGE(CY51:DJ51)),"")</f>
        <v>0</v>
      </c>
      <c r="DL51" s="59">
        <f>+IFERROR(IF(ISTEXT(DL$5)=FALSE,(INDEX(BCR!$1:$1048576,MATCH('Estadísticas BCR'!DL$5,BCR!$A:$A,0),MATCH('Estadísticas BCR'!$B51,BCR!$1:$1,0))),AVERAGE(CZ51:DK51)),"")</f>
        <v>0</v>
      </c>
      <c r="DM51" s="59">
        <f>+IFERROR(IF(ISTEXT(DM$5)=FALSE,(INDEX(BCR!$1:$1048576,MATCH('Estadísticas BCR'!DM$5,BCR!$A:$A,0),MATCH('Estadísticas BCR'!$B51,BCR!$1:$1,0))),AVERAGE(DA51:DL51)),"")</f>
        <v>0</v>
      </c>
      <c r="DN51" s="59">
        <f>+IFERROR(IF(ISTEXT(DN$5)=FALSE,(INDEX(BCR!$1:$1048576,MATCH('Estadísticas BCR'!DN$5,BCR!$A:$A,0),MATCH('Estadísticas BCR'!$B51,BCR!$1:$1,0))),AVERAGE(DB51:DM51)),"")</f>
        <v>0</v>
      </c>
      <c r="DO51" s="59">
        <f>+IFERROR(IF(ISTEXT(DO$5)=FALSE,(INDEX(BCR!$1:$1048576,MATCH('Estadísticas BCR'!DO$5,BCR!$A:$A,0),MATCH('Estadísticas BCR'!$B51,BCR!$1:$1,0))),AVERAGE(DC51:DN51)),"")</f>
        <v>0</v>
      </c>
      <c r="DP51" s="60">
        <f>+IFERROR(IF(ISTEXT(DP$5)=FALSE,(INDEX(BCR!$1:$1048576,MATCH('Estadísticas BCR'!DP$5,BCR!$A:$A,0),MATCH('Estadísticas BCR'!$B51,BCR!$1:$1,0))),AVERAGE(DD51:DO51)),"")</f>
        <v>0</v>
      </c>
      <c r="DQ51" s="59">
        <f>+IFERROR(IF(ISTEXT(DQ$5)=FALSE,(INDEX(BCR!$1:$1048576,MATCH('Estadísticas BCR'!DQ$5,BCR!$A:$A,0),MATCH('Estadísticas BCR'!$B51,BCR!$1:$1,0))),AVERAGE(DE51:DP51)),"")</f>
        <v>0</v>
      </c>
      <c r="DR51" s="59">
        <f>+IFERROR(IF(ISTEXT(DR$5)=FALSE,(INDEX(BCR!$1:$1048576,MATCH('Estadísticas BCR'!DR$5,BCR!$A:$A,0),MATCH('Estadísticas BCR'!$B51,BCR!$1:$1,0))),AVERAGE(DF51:DQ51)),"")</f>
        <v>0</v>
      </c>
      <c r="DS51" s="59">
        <f>+IFERROR(IF(ISTEXT(DS$5)=FALSE,(INDEX(BCR!$1:$1048576,MATCH('Estadísticas BCR'!DS$5,BCR!$A:$A,0),MATCH('Estadísticas BCR'!$B51,BCR!$1:$1,0))),AVERAGE(DG51:DR51)),"")</f>
        <v>0</v>
      </c>
      <c r="DT51" s="59">
        <f>+IFERROR(IF(ISTEXT(DT$5)=FALSE,(INDEX(BCR!$1:$1048576,MATCH('Estadísticas BCR'!DT$5,BCR!$A:$A,0),MATCH('Estadísticas BCR'!$B51,BCR!$1:$1,0))),AVERAGE(DH51:DS51)),"")</f>
        <v>0</v>
      </c>
      <c r="DU51" s="59">
        <f>+IFERROR(IF(ISTEXT(DU$5)=FALSE,(INDEX(BCR!$1:$1048576,MATCH('Estadísticas BCR'!DU$5,BCR!$A:$A,0),MATCH('Estadísticas BCR'!$B51,BCR!$1:$1,0))),AVERAGE(DI51:DT51)),"")</f>
        <v>0</v>
      </c>
      <c r="DV51" s="59">
        <f>+IFERROR(IF(ISTEXT(DV$5)=FALSE,(INDEX(BCR!$1:$1048576,MATCH('Estadísticas BCR'!DV$5,BCR!$A:$A,0),MATCH('Estadísticas BCR'!$B51,BCR!$1:$1,0))),AVERAGE(DJ51:DU51)),"")</f>
        <v>0</v>
      </c>
      <c r="DW51" s="59">
        <f>+IFERROR(IF(ISTEXT(DW$5)=FALSE,(INDEX(BCR!$1:$1048576,MATCH('Estadísticas BCR'!DW$5,BCR!$A:$A,0),MATCH('Estadísticas BCR'!$B51,BCR!$1:$1,0))),AVERAGE(DK51:DV51)),"")</f>
        <v>0</v>
      </c>
      <c r="DX51" s="59">
        <f>+IFERROR(IF(ISTEXT(DX$5)=FALSE,(INDEX(BCR!$1:$1048576,MATCH('Estadísticas BCR'!DX$5,BCR!$A:$A,0),MATCH('Estadísticas BCR'!$B51,BCR!$1:$1,0))),AVERAGE(DL51:DW51)),"")</f>
        <v>0</v>
      </c>
      <c r="DY51" s="59">
        <f>+IFERROR(IF(ISTEXT(DY$5)=FALSE,(INDEX(BCR!$1:$1048576,MATCH('Estadísticas BCR'!DY$5,BCR!$A:$A,0),MATCH('Estadísticas BCR'!$B51,BCR!$1:$1,0))),AVERAGE(DM51:DX51)),"")</f>
        <v>0</v>
      </c>
      <c r="DZ51" s="59">
        <f>+IFERROR(IF(ISTEXT(DZ$5)=FALSE,(INDEX(BCR!$1:$1048576,MATCH('Estadísticas BCR'!DZ$5,BCR!$A:$A,0),MATCH('Estadísticas BCR'!$B51,BCR!$1:$1,0))),AVERAGE(DN51:DY51)),"")</f>
        <v>0</v>
      </c>
      <c r="EA51" s="59">
        <f>+IFERROR(IF(ISTEXT(EA$5)=FALSE,(INDEX(BCR!$1:$1048576,MATCH('Estadísticas BCR'!EA$5,BCR!$A:$A,0),MATCH('Estadísticas BCR'!$B51,BCR!$1:$1,0))),AVERAGE(DO51:DZ51)),"")</f>
        <v>0</v>
      </c>
      <c r="EB51" s="59">
        <f>+IFERROR(IF(ISTEXT(EB$5)=FALSE,(INDEX(BCR!$1:$1048576,MATCH('Estadísticas BCR'!EB$5,BCR!$A:$A,0),MATCH('Estadísticas BCR'!$B51,BCR!$1:$1,0))),AVERAGE(DP51:EA51)),"")</f>
        <v>0</v>
      </c>
      <c r="EC51" s="60">
        <f>+IFERROR(IF(ISTEXT(EC$5)=FALSE,(INDEX(BCR!$1:$1048576,MATCH('Estadísticas BCR'!EC$5,BCR!$A:$A,0),MATCH('Estadísticas BCR'!$B51,BCR!$1:$1,0))),AVERAGE(DQ51:EB51)),"")</f>
        <v>0</v>
      </c>
      <c r="ED51" s="59">
        <f>+IFERROR(IF(ISTEXT(ED$5)=FALSE,(INDEX(BCR!$1:$1048576,MATCH('Estadísticas BCR'!ED$5,BCR!$A:$A,0),MATCH('Estadísticas BCR'!$B51,BCR!$1:$1,0))),AVERAGE(DR51:EC51)),"")</f>
        <v>61.764705882352899</v>
      </c>
      <c r="EE51" s="59">
        <f>+IFERROR(IF(ISTEXT(EE$5)=FALSE,(INDEX(BCR!$1:$1048576,MATCH('Estadísticas BCR'!EE$5,BCR!$A:$A,0),MATCH('Estadísticas BCR'!$B51,BCR!$1:$1,0))),AVERAGE(DS51:ED51)),"")</f>
        <v>55.882352941176499</v>
      </c>
      <c r="EF51" s="59">
        <f>+IFERROR(IF(ISTEXT(EF$5)=FALSE,(INDEX(BCR!$1:$1048576,MATCH('Estadísticas BCR'!EF$5,BCR!$A:$A,0),MATCH('Estadísticas BCR'!$B51,BCR!$1:$1,0))),AVERAGE(DT51:EE51)),"")</f>
        <v>53.3333333333333</v>
      </c>
      <c r="EG51" s="59">
        <f>+IFERROR(IF(ISTEXT(EG$5)=FALSE,(INDEX(BCR!$1:$1048576,MATCH('Estadísticas BCR'!EG$5,BCR!$A:$A,0),MATCH('Estadísticas BCR'!$B51,BCR!$1:$1,0))),AVERAGE(DU51:EF51)),"")</f>
        <v>63.3333333333333</v>
      </c>
      <c r="EH51" s="59">
        <f>+IFERROR(IF(ISTEXT(EH$5)=FALSE,(INDEX(BCR!$1:$1048576,MATCH('Estadísticas BCR'!EH$5,BCR!$A:$A,0),MATCH('Estadísticas BCR'!$B51,BCR!$1:$1,0))),AVERAGE(DV51:EG51)),"")</f>
        <v>60.714285714285701</v>
      </c>
      <c r="EI51" s="59">
        <f>+IFERROR(IF(ISTEXT(EI$5)=FALSE,(INDEX(BCR!$1:$1048576,MATCH('Estadísticas BCR'!EI$5,BCR!$A:$A,0),MATCH('Estadísticas BCR'!$B51,BCR!$1:$1,0))),AVERAGE(DW51:EH51)),"")</f>
        <v>54.545454545454497</v>
      </c>
      <c r="EJ51" s="59">
        <f>+IFERROR(IF(ISTEXT(EJ$5)=FALSE,(INDEX(BCR!$1:$1048576,MATCH('Estadísticas BCR'!EJ$5,BCR!$A:$A,0),MATCH('Estadísticas BCR'!$B51,BCR!$1:$1,0))),AVERAGE(DX51:EI51)),"")</f>
        <v>50</v>
      </c>
      <c r="EK51" s="59">
        <f>+IFERROR(IF(ISTEXT(EK$5)=FALSE,(INDEX(BCR!$1:$1048576,MATCH('Estadísticas BCR'!EK$5,BCR!$A:$A,0),MATCH('Estadísticas BCR'!$B51,BCR!$1:$1,0))),AVERAGE(DY51:EJ51)),"")</f>
        <v>56.25</v>
      </c>
      <c r="EL51" s="59">
        <f>+IFERROR(IF(ISTEXT(EL$5)=FALSE,(INDEX(BCR!$1:$1048576,MATCH('Estadísticas BCR'!EL$5,BCR!$A:$A,0),MATCH('Estadísticas BCR'!$B51,BCR!$1:$1,0))),AVERAGE(DZ51:EK51)),"")</f>
        <v>60.714285714285701</v>
      </c>
      <c r="EM51" s="59">
        <f>+IFERROR(IF(ISTEXT(EM$5)=FALSE,(INDEX(BCR!$1:$1048576,MATCH('Estadísticas BCR'!EM$5,BCR!$A:$A,0),MATCH('Estadísticas BCR'!$B51,BCR!$1:$1,0))),AVERAGE(EA51:EL51)),"")</f>
        <v>69.230769230769198</v>
      </c>
      <c r="EN51" s="59">
        <f>+IFERROR(IF(ISTEXT(EN$5)=FALSE,(INDEX(BCR!$1:$1048576,MATCH('Estadísticas BCR'!EN$5,BCR!$A:$A,0),MATCH('Estadísticas BCR'!$B51,BCR!$1:$1,0))),AVERAGE(EB51:EM51)),"")</f>
        <v>47.058823529411796</v>
      </c>
      <c r="EO51" s="59">
        <f>+IFERROR(IF(ISTEXT(EO$5)=FALSE,(INDEX(BCR!$1:$1048576,MATCH('Estadísticas BCR'!EO$5,BCR!$A:$A,0),MATCH('Estadísticas BCR'!$B51,BCR!$1:$1,0))),AVERAGE(EC51:EN51)),"")</f>
        <v>54.1666666666667</v>
      </c>
      <c r="EP51" s="60">
        <f>+IFERROR(IF(ISTEXT(EP$5)=FALSE,(INDEX(BCR!$1:$1048576,MATCH('Estadísticas BCR'!EP$5,BCR!$A:$A,0),MATCH('Estadísticas BCR'!$B51,BCR!$1:$1,0))),AVERAGE(ED51:EO51)),"")</f>
        <v>57.249500907589145</v>
      </c>
      <c r="EQ51" s="59">
        <f>+IFERROR(IF(ISTEXT(EQ$5)=FALSE,(INDEX(BCR!$1:$1048576,MATCH('Estadísticas BCR'!EQ$5,BCR!$A:$A,0),MATCH('Estadísticas BCR'!$B51,BCR!$1:$1,0))),AVERAGE(EE51:EP51)),"")</f>
        <v>45.454545454545503</v>
      </c>
      <c r="ER51" s="59">
        <f>+IFERROR(IF(ISTEXT(ER$5)=FALSE,(INDEX(BCR!$1:$1048576,MATCH('Estadísticas BCR'!ER$5,BCR!$A:$A,0),MATCH('Estadísticas BCR'!$B51,BCR!$1:$1,0))),AVERAGE(EF51:EQ51)),"")</f>
        <v>46.6666666666667</v>
      </c>
      <c r="ES51" s="59">
        <f>+IFERROR(IF(ISTEXT(ES$5)=FALSE,(INDEX(BCR!$1:$1048576,MATCH('Estadísticas BCR'!ES$5,BCR!$A:$A,0),MATCH('Estadísticas BCR'!$B51,BCR!$1:$1,0))),AVERAGE(EG51:ER51)),"")</f>
        <v>50</v>
      </c>
      <c r="ET51" s="59">
        <f>+IFERROR(IF(ISTEXT(ET$5)=FALSE,(INDEX(BCR!$1:$1048576,MATCH('Estadísticas BCR'!ET$5,BCR!$A:$A,0),MATCH('Estadísticas BCR'!$B51,BCR!$1:$1,0))),AVERAGE(EH51:ES51)),"")</f>
        <v>53.125</v>
      </c>
      <c r="EU51" s="59">
        <f>+IFERROR(IF(ISTEXT(EU$5)=FALSE,(INDEX(BCR!$1:$1048576,MATCH('Estadísticas BCR'!EU$5,BCR!$A:$A,0),MATCH('Estadísticas BCR'!$B51,BCR!$1:$1,0))),AVERAGE(EI51:ET51)),"")</f>
        <v>46.153846153846203</v>
      </c>
      <c r="EV51" s="59">
        <f>+IFERROR(IF(ISTEXT(EV$5)=FALSE,(INDEX(BCR!$1:$1048576,MATCH('Estadísticas BCR'!EV$5,BCR!$A:$A,0),MATCH('Estadísticas BCR'!$B51,BCR!$1:$1,0))),AVERAGE(EJ51:EU51)),"")</f>
        <v>50</v>
      </c>
      <c r="EW51" s="59">
        <f>+IFERROR(IF(ISTEXT(EW$5)=FALSE,(INDEX(BCR!$1:$1048576,MATCH('Estadísticas BCR'!EW$5,BCR!$A:$A,0),MATCH('Estadísticas BCR'!$B51,BCR!$1:$1,0))),AVERAGE(EK51:EV51)),"")</f>
        <v>54.1666666666667</v>
      </c>
      <c r="EX51" s="59">
        <f>+IFERROR(IF(ISTEXT(EX$5)=FALSE,(INDEX(BCR!$1:$1048576,MATCH('Estadísticas BCR'!EX$5,BCR!$A:$A,0),MATCH('Estadísticas BCR'!$B51,BCR!$1:$1,0))),AVERAGE(EL51:EW51)),"")</f>
        <v>34.375</v>
      </c>
      <c r="EY51" s="59">
        <f>+IFERROR(IF(ISTEXT(EY$5)=FALSE,(INDEX(BCR!$1:$1048576,MATCH('Estadísticas BCR'!EY$5,BCR!$A:$A,0),MATCH('Estadísticas BCR'!$B51,BCR!$1:$1,0))),AVERAGE(EM51:EX51)),"")</f>
        <v>50</v>
      </c>
      <c r="EZ51" s="59">
        <f>+IFERROR(IF(ISTEXT(EZ$5)=FALSE,(INDEX(BCR!$1:$1048576,MATCH('Estadísticas BCR'!EZ$5,BCR!$A:$A,0),MATCH('Estadísticas BCR'!$B51,BCR!$1:$1,0))),AVERAGE(EN51:EY51)),"")</f>
        <v>53.571428571428598</v>
      </c>
      <c r="FA51" s="59">
        <f>+IFERROR(IF(ISTEXT(FA$5)=FALSE,(INDEX(BCR!$1:$1048576,MATCH('Estadísticas BCR'!FA$5,BCR!$A:$A,0),MATCH('Estadísticas BCR'!$B51,BCR!$1:$1,0))),AVERAGE(EO51:EZ51)),"")</f>
        <v>56.6666666666667</v>
      </c>
      <c r="FB51" s="59">
        <f>+IFERROR(IF(ISTEXT(FB$5)=FALSE,(INDEX(BCR!$1:$1048576,MATCH('Estadísticas BCR'!FB$5,BCR!$A:$A,0),MATCH('Estadísticas BCR'!$B51,BCR!$1:$1,0))),AVERAGE(EP51:FA51)),"")</f>
        <v>44.117647058823501</v>
      </c>
      <c r="FC51" s="60">
        <f>+IFERROR(IF(ISTEXT(FC$5)=FALSE,(INDEX(BCR!$1:$1048576,MATCH('Estadísticas BCR'!FC$5,BCR!$A:$A,0),MATCH('Estadísticas BCR'!$B51,BCR!$1:$1,0))),AVERAGE(EQ51:FB51)),"")</f>
        <v>48.691455603220334</v>
      </c>
      <c r="FD51" s="59">
        <f>+IFERROR(IF(ISTEXT(FD$5)=FALSE,(INDEX(BCR!$1:$1048576,MATCH('Estadísticas BCR'!FD$5,BCR!$A:$A,0),MATCH('Estadísticas BCR'!$B51,BCR!$1:$1,0))),AVERAGE(ER51:FC51)),"")</f>
        <v>52.7777777777778</v>
      </c>
      <c r="FE51" s="59">
        <f>+IFERROR(IF(ISTEXT(FE$5)=FALSE,(INDEX(BCR!$1:$1048576,MATCH('Estadísticas BCR'!FE$5,BCR!$A:$A,0),MATCH('Estadísticas BCR'!$B51,BCR!$1:$1,0))),AVERAGE(ES51:FD51)),"")</f>
        <v>43.3333333333333</v>
      </c>
      <c r="FF51" s="59">
        <f>+IFERROR(IF(ISTEXT(FF$5)=FALSE,(INDEX(BCR!$1:$1048576,MATCH('Estadísticas BCR'!FF$5,BCR!$A:$A,0),MATCH('Estadísticas BCR'!$B51,BCR!$1:$1,0))),AVERAGE(ET51:FE51)),"")</f>
        <v>52.631578947368403</v>
      </c>
      <c r="FG51" s="59">
        <f>+IFERROR(IF(ISTEXT(FG$5)=FALSE,(INDEX(BCR!$1:$1048576,MATCH('Estadísticas BCR'!FG$5,BCR!$A:$A,0),MATCH('Estadísticas BCR'!$B51,BCR!$1:$1,0))),AVERAGE(EU51:FF51)),"")</f>
        <v>50</v>
      </c>
      <c r="FH51" s="59">
        <f>+IFERROR(IF(ISTEXT(FH$5)=FALSE,(INDEX(BCR!$1:$1048576,MATCH('Estadísticas BCR'!FH$5,BCR!$A:$A,0),MATCH('Estadísticas BCR'!$B51,BCR!$1:$1,0))),AVERAGE(EV51:FG51)),"")</f>
        <v>47.5</v>
      </c>
      <c r="FI51" s="59">
        <f>+IFERROR(IF(ISTEXT(FI$5)=FALSE,(INDEX(BCR!$1:$1048576,MATCH('Estadísticas BCR'!FI$5,BCR!$A:$A,0),MATCH('Estadísticas BCR'!$B51,BCR!$1:$1,0))),AVERAGE(EW51:FH51)),"")</f>
        <v>58.695652173912997</v>
      </c>
      <c r="FJ51" s="59">
        <f>+IFERROR(IF(ISTEXT(FJ$5)=FALSE,(INDEX(BCR!$1:$1048576,MATCH('Estadísticas BCR'!FJ$5,BCR!$A:$A,0),MATCH('Estadísticas BCR'!$B51,BCR!$1:$1,0))),AVERAGE(EX51:FI51)),"")</f>
        <v>54.545454545454497</v>
      </c>
      <c r="FK51" s="59">
        <f>+IFERROR(IF(ISTEXT(FK$5)=FALSE,(INDEX(BCR!$1:$1048576,MATCH('Estadísticas BCR'!FK$5,BCR!$A:$A,0),MATCH('Estadísticas BCR'!$B51,BCR!$1:$1,0))),AVERAGE(EY51:FJ51)),"")</f>
        <v>55</v>
      </c>
      <c r="FL51" s="59">
        <f>+IFERROR(IF(ISTEXT(FL$5)=FALSE,(INDEX(BCR!$1:$1048576,MATCH('Estadísticas BCR'!FL$5,BCR!$A:$A,0),MATCH('Estadísticas BCR'!$B51,BCR!$1:$1,0))),AVERAGE(EZ51:FK51)),"")</f>
        <v>46.875</v>
      </c>
      <c r="FM51" s="59">
        <f>+IFERROR(IF(ISTEXT(FM$5)=FALSE,(INDEX(BCR!$1:$1048576,MATCH('Estadísticas BCR'!FM$5,BCR!$A:$A,0),MATCH('Estadísticas BCR'!$B51,BCR!$1:$1,0))),AVERAGE(FA51:FL51)),"")</f>
        <v>50</v>
      </c>
      <c r="FN51" s="59">
        <f>+IFERROR(IF(ISTEXT(FN$5)=FALSE,(INDEX(BCR!$1:$1048576,MATCH('Estadísticas BCR'!FN$5,BCR!$A:$A,0),MATCH('Estadísticas BCR'!$B51,BCR!$1:$1,0))),AVERAGE(FB51:FM51)),"")</f>
        <v>50</v>
      </c>
      <c r="FO51" s="59">
        <f>+IFERROR(IF(ISTEXT(FO$5)=FALSE,(INDEX(BCR!$1:$1048576,MATCH('Estadísticas BCR'!FO$5,BCR!$A:$A,0),MATCH('Estadísticas BCR'!$B51,BCR!$1:$1,0))),AVERAGE(FC51:FN51)),"")</f>
        <v>55.5555555555556</v>
      </c>
      <c r="FP51" s="60">
        <f>+IFERROR(IF(ISTEXT(FP$5)=FALSE,(INDEX(BCR!$1:$1048576,MATCH('Estadísticas BCR'!FP$5,BCR!$A:$A,0),MATCH('Estadísticas BCR'!$B51,BCR!$1:$1,0))),AVERAGE(FD51:FO51)),"")</f>
        <v>51.409529361116881</v>
      </c>
      <c r="FQ51" s="59">
        <f>+IFERROR(IF(ISTEXT(FQ$5)=FALSE,(INDEX(BCR!$1:$1048576,MATCH('Estadísticas BCR'!FQ$5,BCR!$A:$A,0),MATCH('Estadísticas BCR'!$B51,BCR!$1:$1,0))),AVERAGE(FE51:FP51)),"")</f>
        <v>41.6666666666667</v>
      </c>
      <c r="FR51" s="59">
        <f>+IFERROR(IF(ISTEXT(FR$5)=FALSE,(INDEX(BCR!$1:$1048576,MATCH('Estadísticas BCR'!FR$5,BCR!$A:$A,0),MATCH('Estadísticas BCR'!$B51,BCR!$1:$1,0))),AVERAGE(FF51:FQ51)),"")</f>
        <v>43.75</v>
      </c>
      <c r="FS51" s="59">
        <f>+IFERROR(IF(ISTEXT(FS$5)=FALSE,(INDEX(BCR!$1:$1048576,MATCH('Estadísticas BCR'!FS$5,BCR!$A:$A,0),MATCH('Estadísticas BCR'!$B51,BCR!$1:$1,0))),AVERAGE(FG51:FR51)),"")</f>
        <v>82.142857142857096</v>
      </c>
      <c r="FT51" s="59">
        <f>+IFERROR(IF(ISTEXT(FT$5)=FALSE,(INDEX(BCR!$1:$1048576,MATCH('Estadísticas BCR'!FT$5,BCR!$A:$A,0),MATCH('Estadísticas BCR'!$B51,BCR!$1:$1,0))),AVERAGE(FH51:FS51)),"")</f>
        <v>50</v>
      </c>
      <c r="FU51" s="59">
        <f>+IFERROR(IF(ISTEXT(FU$5)=FALSE,(INDEX(BCR!$1:$1048576,MATCH('Estadísticas BCR'!FU$5,BCR!$A:$A,0),MATCH('Estadísticas BCR'!$B51,BCR!$1:$1,0))),AVERAGE(FI51:FT51)),"")</f>
        <v>46.153846153846203</v>
      </c>
      <c r="FV51" s="59">
        <f>+IFERROR(IF(ISTEXT(FV$5)=FALSE,(INDEX(BCR!$1:$1048576,MATCH('Estadísticas BCR'!FV$5,BCR!$A:$A,0),MATCH('Estadísticas BCR'!$B51,BCR!$1:$1,0))),AVERAGE(FJ51:FU51)),"")</f>
        <v>44.117647058823501</v>
      </c>
      <c r="FW51" s="59">
        <f>+IFERROR(IF(ISTEXT(FW$5)=FALSE,(INDEX(BCR!$1:$1048576,MATCH('Estadísticas BCR'!FW$5,BCR!$A:$A,0),MATCH('Estadísticas BCR'!$B51,BCR!$1:$1,0))),AVERAGE(FK51:FV51)),"")</f>
        <v>44.7368421052632</v>
      </c>
      <c r="FX51" s="59">
        <f>+IFERROR(IF(ISTEXT(FX$5)=FALSE,(INDEX(BCR!$1:$1048576,MATCH('Estadísticas BCR'!FX$5,BCR!$A:$A,0),MATCH('Estadísticas BCR'!$B51,BCR!$1:$1,0))),AVERAGE(FL51:FW51)),"")</f>
        <v>37.5</v>
      </c>
      <c r="FY51" s="59">
        <f>+IFERROR(IF(ISTEXT(FY$5)=FALSE,(INDEX(BCR!$1:$1048576,MATCH('Estadísticas BCR'!FY$5,BCR!$A:$A,0),MATCH('Estadísticas BCR'!$B51,BCR!$1:$1,0))),AVERAGE(FM51:FX51)),"")</f>
        <v>46.6666666666667</v>
      </c>
      <c r="FZ51" s="59">
        <f>+IFERROR(IF(ISTEXT(FZ$5)=FALSE,(INDEX(BCR!$1:$1048576,MATCH('Estadísticas BCR'!FZ$5,BCR!$A:$A,0),MATCH('Estadísticas BCR'!$B51,BCR!$1:$1,0))),AVERAGE(FN51:FY51)),"")</f>
        <v>36.6666666666667</v>
      </c>
      <c r="GA51" s="59">
        <f>+IFERROR(IF(ISTEXT(GA$5)=FALSE,(INDEX(BCR!$1:$1048576,MATCH('Estadísticas BCR'!GA$5,BCR!$A:$A,0),MATCH('Estadísticas BCR'!$B51,BCR!$1:$1,0))),AVERAGE(FO51:FZ51)),"")</f>
        <v>47.368421052631597</v>
      </c>
      <c r="GB51" s="59">
        <f>+IFERROR(IF(ISTEXT(GB$5)=FALSE,(INDEX(BCR!$1:$1048576,MATCH('Estadísticas BCR'!GB$5,BCR!$A:$A,0),MATCH('Estadísticas BCR'!$B51,BCR!$1:$1,0))),AVERAGE(FP51:GA51)),"")</f>
        <v>46.153846153846203</v>
      </c>
      <c r="GC51" s="60">
        <f>+IFERROR(IF(ISTEXT(GC$5)=FALSE,(INDEX(BCR!$1:$1048576,MATCH('Estadísticas BCR'!GC$5,BCR!$A:$A,0),MATCH('Estadísticas BCR'!$B51,BCR!$1:$1,0))),AVERAGE(FQ51:GB51)),"")</f>
        <v>47.243621638938983</v>
      </c>
      <c r="GD51" s="59">
        <f>+IFERROR(IF(ISTEXT(GD$5)=FALSE,(INDEX(BCR!$1:$1048576,MATCH('Estadísticas BCR'!GD$5,BCR!$A:$A,0),MATCH('Estadísticas BCR'!$B51,BCR!$1:$1,0))),AVERAGE(FR51:GC51)),"")</f>
        <v>45.238095238095198</v>
      </c>
      <c r="GE51" s="59">
        <f>+IFERROR(IF(ISTEXT(GE$5)=FALSE,(INDEX(BCR!$1:$1048576,MATCH('Estadísticas BCR'!GE$5,BCR!$A:$A,0),MATCH('Estadísticas BCR'!$B51,BCR!$1:$1,0))),AVERAGE(FS51:GD51)),"")</f>
        <v>43.3333333333333</v>
      </c>
      <c r="GF51" s="59">
        <f>+IFERROR(IF(ISTEXT(GF$5)=FALSE,(INDEX(BCR!$1:$1048576,MATCH('Estadísticas BCR'!GF$5,BCR!$A:$A,0),MATCH('Estadísticas BCR'!$B51,BCR!$1:$1,0))),AVERAGE(FT51:GE51)),"")</f>
        <v>39.473684210526301</v>
      </c>
      <c r="GG51" s="59">
        <f>+IFERROR(IF(ISTEXT(GG$5)=FALSE,(INDEX(BCR!$1:$1048576,MATCH('Estadísticas BCR'!GG$5,BCR!$A:$A,0),MATCH('Estadísticas BCR'!$B51,BCR!$1:$1,0))),AVERAGE(FU51:GF51)),"")</f>
        <v>60</v>
      </c>
      <c r="GH51" s="59">
        <f>+IFERROR(IF(ISTEXT(GH$5)=FALSE,(INDEX(BCR!$1:$1048576,MATCH('Estadísticas BCR'!GH$5,BCR!$A:$A,0),MATCH('Estadísticas BCR'!$B51,BCR!$1:$1,0))),AVERAGE(FV51:GG51)),"")</f>
        <v>47.058823529411796</v>
      </c>
      <c r="GI51" s="59">
        <f>+IFERROR(IF(ISTEXT(GI$5)=FALSE,(INDEX(BCR!$1:$1048576,MATCH('Estadísticas BCR'!GI$5,BCR!$A:$A,0),MATCH('Estadísticas BCR'!$B51,BCR!$1:$1,0))),AVERAGE(FW51:GH51)),"")</f>
        <v>50</v>
      </c>
      <c r="GJ51" s="59">
        <f>+IFERROR(IF(ISTEXT(GJ$5)=FALSE,(INDEX(BCR!$1:$1048576,MATCH('Estadísticas BCR'!GJ$5,BCR!$A:$A,0),MATCH('Estadísticas BCR'!$B51,BCR!$1:$1,0))),AVERAGE(FX51:GI51)),"")</f>
        <v>60</v>
      </c>
      <c r="GK51" s="59">
        <f>+IFERROR(IF(ISTEXT(GK$5)=FALSE,(INDEX(BCR!$1:$1048576,MATCH('Estadísticas BCR'!GK$5,BCR!$A:$A,0),MATCH('Estadísticas BCR'!$B51,BCR!$1:$1,0))),AVERAGE(FY51:GJ51)),"")</f>
        <v>46.6666666666667</v>
      </c>
      <c r="GL51" s="59">
        <f>+IFERROR(IF(ISTEXT(GL$5)=FALSE,(INDEX(BCR!$1:$1048576,MATCH('Estadísticas BCR'!GL$5,BCR!$A:$A,0),MATCH('Estadísticas BCR'!$B51,BCR!$1:$1,0))),AVERAGE(FZ51:GK51)),"")</f>
        <v>50</v>
      </c>
      <c r="GM51" s="59">
        <f>+IFERROR(IF(ISTEXT(GM$5)=FALSE,(INDEX(BCR!$1:$1048576,MATCH('Estadísticas BCR'!GM$5,BCR!$A:$A,0),MATCH('Estadísticas BCR'!$B51,BCR!$1:$1,0))),AVERAGE(GA51:GL51)),"")</f>
        <v>44.117647058823501</v>
      </c>
      <c r="GN51" s="59">
        <f>+IFERROR(IF(ISTEXT(GN$5)=FALSE,(INDEX(BCR!$1:$1048576,MATCH('Estadísticas BCR'!GN$5,BCR!$A:$A,0),MATCH('Estadísticas BCR'!$B51,BCR!$1:$1,0))),AVERAGE(GB51:GM51)),"")</f>
        <v>40</v>
      </c>
      <c r="GO51" s="59">
        <f>+IFERROR(IF(ISTEXT(GO$5)=FALSE,(INDEX(BCR!$1:$1048576,MATCH('Estadísticas BCR'!GO$5,BCR!$A:$A,0),MATCH('Estadísticas BCR'!$B51,BCR!$1:$1,0))),AVERAGE(GC51:GN51)),"")</f>
        <v>40.625</v>
      </c>
      <c r="GP51" s="60">
        <f>+IFERROR(IF(ISTEXT(GP$5)=FALSE,(INDEX(BCR!$1:$1048576,MATCH('Estadísticas BCR'!GP$5,BCR!$A:$A,0),MATCH('Estadísticas BCR'!$B51,BCR!$1:$1,0))),AVERAGE(GD51:GO51)),"")</f>
        <v>47.209437503071399</v>
      </c>
      <c r="GQ51" s="59">
        <f>+IFERROR(IF(ISTEXT(GQ$5)=FALSE,(INDEX(BCR!$1:$1048576,MATCH('Estadísticas BCR'!GQ$5,BCR!$A:$A,0),MATCH('Estadísticas BCR'!$B51,BCR!$1:$1,0))),AVERAGE(GE51:GP51)),"")</f>
        <v>44.4444444444444</v>
      </c>
      <c r="GR51" s="59">
        <f>+IFERROR(IF(ISTEXT(GR$5)=FALSE,(INDEX(BCR!$1:$1048576,MATCH('Estadísticas BCR'!GR$5,BCR!$A:$A,0),MATCH('Estadísticas BCR'!$B51,BCR!$1:$1,0))),AVERAGE(GF51:GQ51)),"")</f>
        <v>43.75</v>
      </c>
      <c r="GS51" s="59">
        <f>+IFERROR(IF(ISTEXT(GS$5)=FALSE,(INDEX(BCR!$1:$1048576,MATCH('Estadísticas BCR'!GS$5,BCR!$A:$A,0),MATCH('Estadísticas BCR'!$B51,BCR!$1:$1,0))),AVERAGE(GG51:GR51)),"")</f>
        <v>35.714285714285701</v>
      </c>
      <c r="GT51" s="59">
        <f>+IFERROR(IF(ISTEXT(GT$5)=FALSE,(INDEX(BCR!$1:$1048576,MATCH('Estadísticas BCR'!GT$5,BCR!$A:$A,0),MATCH('Estadísticas BCR'!$B51,BCR!$1:$1,0))),AVERAGE(GH51:GS51)),"")</f>
        <v>32.142857142857103</v>
      </c>
      <c r="GU51" s="59">
        <f>+IFERROR(IF(ISTEXT(GU$5)=FALSE,(INDEX(BCR!$1:$1048576,MATCH('Estadísticas BCR'!GU$5,BCR!$A:$A,0),MATCH('Estadísticas BCR'!$B51,BCR!$1:$1,0))),AVERAGE(GI51:GT51)),"")</f>
        <v>33.3333333333333</v>
      </c>
      <c r="GV51" s="59">
        <f>+IFERROR(IF(ISTEXT(GV$5)=FALSE,(INDEX(BCR!$1:$1048576,MATCH('Estadísticas BCR'!GV$5,BCR!$A:$A,0),MATCH('Estadísticas BCR'!$B51,BCR!$1:$1,0))),AVERAGE(GJ51:GU51)),"")</f>
        <v>47.5</v>
      </c>
      <c r="GW51" s="59">
        <f>+IFERROR(IF(ISTEXT(GW$5)=FALSE,(INDEX(BCR!$1:$1048576,MATCH('Estadísticas BCR'!GW$5,BCR!$A:$A,0),MATCH('Estadísticas BCR'!$B51,BCR!$1:$1,0))),AVERAGE(GK51:GV51)),"")</f>
        <v>45.238095238095198</v>
      </c>
      <c r="GX51" s="59">
        <f>+IFERROR(IF(ISTEXT(GX$5)=FALSE,(INDEX(BCR!$1:$1048576,MATCH('Estadísticas BCR'!GX$5,BCR!$A:$A,0),MATCH('Estadísticas BCR'!$B51,BCR!$1:$1,0))),AVERAGE(GL51:GW51)),"")</f>
        <v>45.8333333333333</v>
      </c>
      <c r="GY51" s="59">
        <f>+IFERROR(IF(ISTEXT(GY$5)=FALSE,(INDEX(BCR!$1:$1048576,MATCH('Estadísticas BCR'!GY$5,BCR!$A:$A,0),MATCH('Estadísticas BCR'!$B51,BCR!$1:$1,0))),AVERAGE(GM51:GX51)),"")</f>
        <v>32.6086956521739</v>
      </c>
      <c r="GZ51" s="59">
        <f>+IFERROR(IF(ISTEXT(GZ$5)=FALSE,(INDEX(BCR!$1:$1048576,MATCH('Estadísticas BCR'!GZ$5,BCR!$A:$A,0),MATCH('Estadísticas BCR'!$B51,BCR!$1:$1,0))),AVERAGE(GN51:GY51)),"")</f>
        <v>37.5</v>
      </c>
      <c r="HA51" s="59">
        <f>+IFERROR(IF(ISTEXT(HA$5)=FALSE,(INDEX(BCR!$1:$1048576,MATCH('Estadísticas BCR'!HA$5,BCR!$A:$A,0),MATCH('Estadísticas BCR'!$B51,BCR!$1:$1,0))),AVERAGE(GO51:GZ51)),"")</f>
        <v>40.909090909090899</v>
      </c>
      <c r="HB51" s="59">
        <f>+IFERROR(IF(ISTEXT(HB$5)=FALSE,(INDEX(BCR!$1:$1048576,MATCH('Estadísticas BCR'!HB$5,BCR!$A:$A,0),MATCH('Estadísticas BCR'!$B51,BCR!$1:$1,0))),AVERAGE(GP51:HA51)),"")</f>
        <v>40.625</v>
      </c>
      <c r="HC51" s="60">
        <f>+IFERROR(IF(ISTEXT(HC$5)=FALSE,(INDEX(BCR!$1:$1048576,MATCH('Estadísticas BCR'!HC$5,BCR!$A:$A,0),MATCH('Estadísticas BCR'!$B51,BCR!$1:$1,0))),AVERAGE(GQ51:HB51)),"")</f>
        <v>39.966594647301143</v>
      </c>
      <c r="HD51" s="59">
        <f>+IFERROR(IF(ISTEXT(HD$5)=FALSE,(INDEX(BCR!$1:$1048576,MATCH('Estadísticas BCR'!HD$5,BCR!$A:$A,0),MATCH('Estadísticas BCR'!$B51,BCR!$1:$1,0))),AVERAGE(GR51:HC51)),"")</f>
        <v>42.5</v>
      </c>
      <c r="HE51" s="59">
        <f>+IFERROR(IF(ISTEXT(HE$5)=FALSE,(INDEX(BCR!$1:$1048576,MATCH('Estadísticas BCR'!HE$5,BCR!$A:$A,0),MATCH('Estadísticas BCR'!$B51,BCR!$1:$1,0))),AVERAGE(GS51:HD51)),"")</f>
        <v>47.727272727272698</v>
      </c>
      <c r="HF51" s="59">
        <f>+IFERROR(IF(ISTEXT(HF$5)=FALSE,(INDEX(BCR!$1:$1048576,MATCH('Estadísticas BCR'!HF$5,BCR!$A:$A,0),MATCH('Estadísticas BCR'!$B51,BCR!$1:$1,0))),AVERAGE(GT51:HE51)),"")</f>
        <v>50</v>
      </c>
      <c r="HG51" s="59">
        <f>+IFERROR(IF(ISTEXT(HG$5)=FALSE,(INDEX(BCR!$1:$1048576,MATCH('Estadísticas BCR'!HG$5,BCR!$A:$A,0),MATCH('Estadísticas BCR'!$B51,BCR!$1:$1,0))),AVERAGE(GU51:HF51)),"")</f>
        <v>40</v>
      </c>
      <c r="HH51" s="59">
        <f>+IFERROR(IF(ISTEXT(HH$5)=FALSE,(INDEX(BCR!$1:$1048576,MATCH('Estadísticas BCR'!HH$5,BCR!$A:$A,0),MATCH('Estadísticas BCR'!$B51,BCR!$1:$1,0))),AVERAGE(GV51:HG51)),"")</f>
        <v>43.75</v>
      </c>
      <c r="HI51" s="59">
        <f>+IFERROR(IF(ISTEXT(HI$5)=FALSE,(INDEX(BCR!$1:$1048576,MATCH('Estadísticas BCR'!HI$5,BCR!$A:$A,0),MATCH('Estadísticas BCR'!$B51,BCR!$1:$1,0))),AVERAGE(GW51:HH51)),"")</f>
        <v>42.857142857142897</v>
      </c>
      <c r="HJ51" s="59">
        <f>+IFERROR(IF(ISTEXT(HJ$5)=FALSE,(INDEX(BCR!$1:$1048576,MATCH('Estadísticas BCR'!HJ$5,BCR!$A:$A,0),MATCH('Estadísticas BCR'!$B51,BCR!$1:$1,0))),AVERAGE(GX51:HI51)),"")</f>
        <v>47.368421052631597</v>
      </c>
      <c r="HK51" s="59">
        <f>+IFERROR(IF(ISTEXT(HK$5)=FALSE,(INDEX(BCR!$1:$1048576,MATCH('Estadísticas BCR'!HK$5,BCR!$A:$A,0),MATCH('Estadísticas BCR'!$B51,BCR!$1:$1,0))),AVERAGE(GY51:HJ51)),"")</f>
        <v>47.5</v>
      </c>
      <c r="HL51" s="59">
        <f>+IFERROR(IF(ISTEXT(HL$5)=FALSE,(INDEX(BCR!$1:$1048576,MATCH('Estadísticas BCR'!HL$5,BCR!$A:$A,0),MATCH('Estadísticas BCR'!$B51,BCR!$1:$1,0))),AVERAGE(GZ51:HK51)),"")</f>
        <v>47.368421052631597</v>
      </c>
      <c r="HM51" s="59">
        <f>+IFERROR(IF(ISTEXT(HM$5)=FALSE,(INDEX(BCR!$1:$1048576,MATCH('Estadísticas BCR'!HM$5,BCR!$A:$A,0),MATCH('Estadísticas BCR'!$B51,BCR!$1:$1,0))),AVERAGE(HA51:HL51)),"")</f>
        <v>56.6666666666667</v>
      </c>
      <c r="HN51" s="59">
        <f>+IFERROR(IF(ISTEXT(HN$5)=FALSE,(INDEX(BCR!$1:$1048576,MATCH('Estadísticas BCR'!HN$5,BCR!$A:$A,0),MATCH('Estadísticas BCR'!$B51,BCR!$1:$1,0))),AVERAGE(HB51:HM51)),"")</f>
        <v>50</v>
      </c>
      <c r="HO51" s="59">
        <f>+IFERROR(IF(ISTEXT(HO$5)=FALSE,(INDEX(BCR!$1:$1048576,MATCH('Estadísticas BCR'!HO$5,BCR!$A:$A,0),MATCH('Estadísticas BCR'!$B51,BCR!$1:$1,0))),AVERAGE(HC51:HN51)),"")</f>
        <v>50</v>
      </c>
      <c r="HP51" s="60">
        <f>+IFERROR(IF(ISTEXT(HP$5)=FALSE,(INDEX(BCR!$1:$1048576,MATCH('Estadísticas BCR'!HP$5,BCR!$A:$A,0),MATCH('Estadísticas BCR'!$B51,BCR!$1:$1,0))),AVERAGE(HD51:HO51)),"")</f>
        <v>47.144827029695456</v>
      </c>
      <c r="HQ51" s="59">
        <f>+IFERROR(IF(ISTEXT(HQ$5)=FALSE,(INDEX(BCR!$1:$1048576,MATCH('Estadísticas BCR'!HQ$5,BCR!$A:$A,0),MATCH('Estadísticas BCR'!$B51,BCR!$1:$1,0))),AVERAGE(HE51:HP51)),"")</f>
        <v>50</v>
      </c>
      <c r="HR51" s="59">
        <f>+IFERROR(IF(ISTEXT(HR$5)=FALSE,(INDEX(BCR!$1:$1048576,MATCH('Estadísticas BCR'!HR$5,BCR!$A:$A,0),MATCH('Estadísticas BCR'!$B51,BCR!$1:$1,0))),AVERAGE(HF51:HQ51)),"")</f>
        <v>47.5</v>
      </c>
      <c r="HS51" s="59">
        <f>+IFERROR(IF(ISTEXT(HS$5)=FALSE,(INDEX(BCR!$1:$1048576,MATCH('Estadísticas BCR'!HS$5,BCR!$A:$A,0),MATCH('Estadísticas BCR'!$B51,BCR!$1:$1,0))),AVERAGE(HG51:HR51)),"")</f>
        <v>50</v>
      </c>
      <c r="HT51" s="59">
        <f>+IFERROR(IF(ISTEXT(HT$5)=FALSE,(INDEX(BCR!$1:$1048576,MATCH('Estadísticas BCR'!HT$5,BCR!$A:$A,0),MATCH('Estadísticas BCR'!$B51,BCR!$1:$1,0))),AVERAGE(HH51:HS51)),"")</f>
        <v>50</v>
      </c>
      <c r="HU51" s="59">
        <f>+IFERROR(IF(ISTEXT(HU$5)=FALSE,(INDEX(BCR!$1:$1048576,MATCH('Estadísticas BCR'!HU$5,BCR!$A:$A,0),MATCH('Estadísticas BCR'!$B51,BCR!$1:$1,0))),AVERAGE(HI51:HT51)),"")</f>
        <v>57.142857142857103</v>
      </c>
      <c r="HV51" s="59">
        <f>+IFERROR(IF(ISTEXT(HV$5)=FALSE,(INDEX(BCR!$1:$1048576,MATCH('Estadísticas BCR'!HV$5,BCR!$A:$A,0),MATCH('Estadísticas BCR'!$B51,BCR!$1:$1,0))),AVERAGE(HJ51:HU51)),"")</f>
        <v>38.8888888888889</v>
      </c>
      <c r="HW51" s="59">
        <f>+IFERROR(IF(ISTEXT(HW$5)=FALSE,(INDEX(BCR!$1:$1048576,MATCH('Estadísticas BCR'!HW$5,BCR!$A:$A,0),MATCH('Estadísticas BCR'!$B51,BCR!$1:$1,0))),AVERAGE(HK51:HV51)),"")</f>
        <v>52.7777777777778</v>
      </c>
      <c r="HX51" s="59">
        <f>+IFERROR(IF(ISTEXT(HX$5)=FALSE,(INDEX(BCR!$1:$1048576,MATCH('Estadísticas BCR'!HX$5,BCR!$A:$A,0),MATCH('Estadísticas BCR'!$B51,BCR!$1:$1,0))),AVERAGE(HL51:HW51)),"")</f>
        <v>52.631578947368403</v>
      </c>
      <c r="HY51" s="59">
        <f>+IFERROR(IF(ISTEXT(HY$5)=FALSE,(INDEX(BCR!$1:$1048576,MATCH('Estadísticas BCR'!HY$5,BCR!$A:$A,0),MATCH('Estadísticas BCR'!$B51,BCR!$1:$1,0))),AVERAGE(HM51:HX51)),"")</f>
        <v>52.631578947368403</v>
      </c>
      <c r="HZ51" s="59">
        <f>+IFERROR(IF(ISTEXT(HZ$5)=FALSE,(INDEX(BCR!$1:$1048576,MATCH('Estadísticas BCR'!HZ$5,BCR!$A:$A,0),MATCH('Estadísticas BCR'!$B51,BCR!$1:$1,0))),AVERAGE(HN51:HY51)),"")</f>
        <v>52.380952380952401</v>
      </c>
      <c r="IA51" s="59">
        <f>+IFERROR(IF(ISTEXT(IA$5)=FALSE,(INDEX(BCR!$1:$1048576,MATCH('Estadísticas BCR'!IA$5,BCR!$A:$A,0),MATCH('Estadísticas BCR'!$B51,BCR!$1:$1,0))),AVERAGE(HO51:HZ51)),"")</f>
        <v>46.875</v>
      </c>
      <c r="IB51" s="59">
        <f>+IFERROR(IF(ISTEXT(IB$5)=FALSE,(INDEX(BCR!$1:$1048576,MATCH('Estadísticas BCR'!IB$5,BCR!$A:$A,0),MATCH('Estadísticas BCR'!$B51,BCR!$1:$1,0))),AVERAGE(HP51:IA51)),"")</f>
        <v>52.7777777777778</v>
      </c>
      <c r="IC51" s="60">
        <f>+IFERROR(IF(ISTEXT(IC$5)=FALSE,(INDEX(BCR!$1:$1048576,MATCH('Estadísticas BCR'!IC$5,BCR!$A:$A,0),MATCH('Estadísticas BCR'!$B51,BCR!$1:$1,0))),AVERAGE(HQ51:IB51)),"")</f>
        <v>50.300534321915904</v>
      </c>
      <c r="ID51" s="59">
        <f>+IFERROR(IF(ISTEXT(ID$5)=FALSE,(INDEX(BCR!$1:$1048576,MATCH('Estadísticas BCR'!ID$5,BCR!$A:$A,0),MATCH('Estadísticas BCR'!$B51,BCR!$1:$1,0))),AVERAGE(HR51:IC51)),"")</f>
        <v>47.058823529411796</v>
      </c>
      <c r="IE51" s="59">
        <f>+IFERROR(IF(ISTEXT(IE$5)=FALSE,(INDEX(BCR!$1:$1048576,MATCH('Estadísticas BCR'!IE$5,BCR!$A:$A,0),MATCH('Estadísticas BCR'!$B51,BCR!$1:$1,0))),AVERAGE(HS51:ID51)),"")</f>
        <v>50</v>
      </c>
      <c r="IF51" s="59">
        <f>+IFERROR(IF(ISTEXT(IF$5)=FALSE,(INDEX(BCR!$1:$1048576,MATCH('Estadísticas BCR'!IF$5,BCR!$A:$A,0),MATCH('Estadísticas BCR'!$B51,BCR!$1:$1,0))),AVERAGE(HT51:IE51)),"")</f>
        <v>46.6666666666667</v>
      </c>
      <c r="IG51" s="59">
        <f>+IFERROR(IF(ISTEXT(IG$5)=FALSE,(INDEX(BCR!$1:$1048576,MATCH('Estadísticas BCR'!IG$5,BCR!$A:$A,0),MATCH('Estadísticas BCR'!$B51,BCR!$1:$1,0))),AVERAGE(HU51:IF51)),"")</f>
        <v>44.117647058823501</v>
      </c>
      <c r="IH51" s="59">
        <f>+IFERROR(IF(ISTEXT(IH$5)=FALSE,(INDEX(BCR!$1:$1048576,MATCH('Estadísticas BCR'!IH$5,BCR!$A:$A,0),MATCH('Estadísticas BCR'!$B51,BCR!$1:$1,0))),AVERAGE(HV51:IG51)),"")</f>
        <v>44.7368421052632</v>
      </c>
      <c r="II51" s="59">
        <f>+IFERROR(IF(ISTEXT(II$5)=FALSE,(INDEX(BCR!$1:$1048576,MATCH('Estadísticas BCR'!II$5,BCR!$A:$A,0),MATCH('Estadísticas BCR'!$B51,BCR!$1:$1,0))),AVERAGE(HW51:IH51)),"")</f>
        <v>47.2222222222222</v>
      </c>
      <c r="IJ51" s="59">
        <f>+IFERROR(IF(ISTEXT(IJ$5)=FALSE,(INDEX(BCR!$1:$1048576,MATCH('Estadísticas BCR'!IJ$5,BCR!$A:$A,0),MATCH('Estadísticas BCR'!$B51,BCR!$1:$1,0))),AVERAGE(HX51:II51)),"")</f>
        <v>50</v>
      </c>
      <c r="IK51" s="59">
        <f>+IFERROR(IF(ISTEXT(IK$5)=FALSE,(INDEX(BCR!$1:$1048576,MATCH('Estadísticas BCR'!IK$5,BCR!$A:$A,0),MATCH('Estadísticas BCR'!$B51,BCR!$1:$1,0))),AVERAGE(HY51:IJ51)),"")</f>
        <v>41.6666666666667</v>
      </c>
      <c r="IL51" s="59">
        <f>+IFERROR(IF(ISTEXT(IL$5)=FALSE,(INDEX(BCR!$1:$1048576,MATCH('Estadísticas BCR'!IL$5,BCR!$A:$A,0),MATCH('Estadísticas BCR'!$B51,BCR!$1:$1,0))),AVERAGE(HZ51:IK51)),"")</f>
        <v>43.3333333333333</v>
      </c>
      <c r="IM51" s="59">
        <f>+IFERROR(IF(ISTEXT(IM$5)=FALSE,(INDEX(BCR!$1:$1048576,MATCH('Estadísticas BCR'!IM$5,BCR!$A:$A,0),MATCH('Estadísticas BCR'!$B51,BCR!$1:$1,0))),AVERAGE(IA51:IL51)),"")</f>
        <v>44.117647058823501</v>
      </c>
      <c r="IN51" s="59">
        <f>+IFERROR(IF(ISTEXT(IN$5)=FALSE,(INDEX(BCR!$1:$1048576,MATCH('Estadísticas BCR'!IN$5,BCR!$A:$A,0),MATCH('Estadísticas BCR'!$B51,BCR!$1:$1,0))),AVERAGE(IB51:IM51)),"")</f>
        <v>46.6666666666667</v>
      </c>
      <c r="IO51" s="59">
        <f>+IFERROR(IF(ISTEXT(IO$5)=FALSE,(INDEX(BCR!$1:$1048576,MATCH('Estadísticas BCR'!IO$5,BCR!$A:$A,0),MATCH('Estadísticas BCR'!$B51,BCR!$1:$1,0))),AVERAGE(IC51:IN51)),"")</f>
        <v>46.428571428571402</v>
      </c>
      <c r="IP51" s="60">
        <f>+IFERROR(IF(ISTEXT(IP$5)=FALSE,(INDEX(BCR!$1:$1048576,MATCH('Estadísticas BCR'!IP$5,BCR!$A:$A,0),MATCH('Estadísticas BCR'!$B51,BCR!$1:$1,0))),AVERAGE(ID51:IO51)),"")</f>
        <v>46.001257228037417</v>
      </c>
      <c r="IQ51" s="59">
        <f>+IFERROR(IF(ISTEXT(IQ$5)=FALSE,(INDEX(BCR!$1:$1048576,MATCH('Estadísticas BCR'!IQ$5,BCR!$A:$A,0),MATCH('Estadísticas BCR'!$B51,BCR!$1:$1,0))),AVERAGE(IE51:IP51)),"")</f>
        <v>47.058823529411796</v>
      </c>
      <c r="IR51" s="59">
        <f>+IFERROR(IF(ISTEXT(IR$5)=FALSE,(INDEX(BCR!$1:$1048576,MATCH('Estadísticas BCR'!IR$5,BCR!$A:$A,0),MATCH('Estadísticas BCR'!$B51,BCR!$1:$1,0))),AVERAGE(IF51:IQ51)),"")</f>
        <v>50</v>
      </c>
      <c r="IS51" s="59">
        <f>+IFERROR(IF(ISTEXT(IS$5)=FALSE,(INDEX(BCR!$1:$1048576,MATCH('Estadísticas BCR'!IS$5,BCR!$A:$A,0),MATCH('Estadísticas BCR'!$B51,BCR!$1:$1,0))),AVERAGE(IG51:IR51)),"")</f>
        <v>47.368421052631597</v>
      </c>
      <c r="IT51" s="59">
        <f>+IFERROR(IF(ISTEXT(IT$5)=FALSE,(INDEX(BCR!$1:$1048576,MATCH('Estadísticas BCR'!IT$5,BCR!$A:$A,0),MATCH('Estadísticas BCR'!$B51,BCR!$1:$1,0))),AVERAGE(IH51:IS51)),"")</f>
        <v>52.631578947368403</v>
      </c>
      <c r="IU51" s="59">
        <f>+IFERROR(IF(ISTEXT(IU$5)=FALSE,(INDEX(BCR!$1:$1048576,MATCH('Estadísticas BCR'!IU$5,BCR!$A:$A,0),MATCH('Estadísticas BCR'!$B51,BCR!$1:$1,0))),AVERAGE(II51:IT51)),"")</f>
        <v>46.6666666666667</v>
      </c>
      <c r="IV51" s="59">
        <f>+IFERROR(IF(ISTEXT(IV$5)=FALSE,(INDEX(BCR!$1:$1048576,MATCH('Estadísticas BCR'!IV$5,BCR!$A:$A,0),MATCH('Estadísticas BCR'!$B51,BCR!$1:$1,0))),AVERAGE(IJ51:IU51)),"")</f>
        <v>47.2222222222222</v>
      </c>
      <c r="IW51" s="59">
        <f>+IFERROR(IF(ISTEXT(IW$5)=FALSE,(INDEX(BCR!$1:$1048576,MATCH('Estadísticas BCR'!IW$5,BCR!$A:$A,0),MATCH('Estadísticas BCR'!$B51,BCR!$1:$1,0))),AVERAGE(IK51:IV51)),"")</f>
        <v>47.2222222222222</v>
      </c>
      <c r="IX51" s="59">
        <f>+IFERROR(IF(ISTEXT(IX$5)=FALSE,(INDEX(BCR!$1:$1048576,MATCH('Estadísticas BCR'!IX$5,BCR!$A:$A,0),MATCH('Estadísticas BCR'!$B51,BCR!$1:$1,0))),AVERAGE(IL51:IW51)),"")</f>
        <v>55.5555555555556</v>
      </c>
      <c r="IY51" s="59">
        <f>+IFERROR(IF(ISTEXT(IY$5)=FALSE,(INDEX(BCR!$1:$1048576,MATCH('Estadísticas BCR'!IY$5,BCR!$A:$A,0),MATCH('Estadísticas BCR'!$B51,BCR!$1:$1,0))),AVERAGE(IM51:IX51)),"")</f>
        <v>40.625</v>
      </c>
      <c r="IZ51" s="59">
        <f>+IFERROR(IF(ISTEXT(IZ$5)=FALSE,(INDEX(BCR!$1:$1048576,MATCH('Estadísticas BCR'!IZ$5,BCR!$A:$A,0),MATCH('Estadísticas BCR'!$B51,BCR!$1:$1,0))),AVERAGE(IN51:IY51)),"")</f>
        <v>40</v>
      </c>
      <c r="JA51" s="59">
        <f>+IFERROR(IF(ISTEXT(JA$5)=FALSE,(INDEX(BCR!$1:$1048576,MATCH('Estadísticas BCR'!JA$5,BCR!$A:$A,0),MATCH('Estadísticas BCR'!$B51,BCR!$1:$1,0))),AVERAGE(IO51:IZ51)),"")</f>
        <v>47.619047619047599</v>
      </c>
      <c r="JB51" s="59">
        <f>+IFERROR(IF(ISTEXT(JB$5)=FALSE,(INDEX(BCR!$1:$1048576,MATCH('Estadísticas BCR'!JB$5,BCR!$A:$A,0),MATCH('Estadísticas BCR'!$B51,BCR!$1:$1,0))),AVERAGE(IP51:JA51)),"")</f>
        <v>50</v>
      </c>
      <c r="JC51" s="60">
        <f>+IFERROR(IF(ISTEXT(JC$5)=FALSE,(INDEX(BCR!$1:$1048576,MATCH('Estadísticas BCR'!JC$5,BCR!$A:$A,0),MATCH('Estadísticas BCR'!$B51,BCR!$1:$1,0))),AVERAGE(IQ51:JB51)),"")</f>
        <v>47.664128151260513</v>
      </c>
      <c r="JD51" s="59">
        <f>+IFERROR(IF(ISTEXT(JD$5)=FALSE,(INDEX(BCR!$1:$1048576,MATCH('Estadísticas BCR'!JD$5,BCR!$A:$A,0),MATCH('Estadísticas BCR'!$B51,BCR!$1:$1,0))),AVERAGE(IR51:JC51)),"")</f>
        <v>47.5</v>
      </c>
      <c r="JE51" s="59">
        <f>+IFERROR(IF(ISTEXT(JE$5)=FALSE,(INDEX(BCR!$1:$1048576,MATCH('Estadísticas BCR'!JE$5,BCR!$A:$A,0),MATCH('Estadísticas BCR'!$B51,BCR!$1:$1,0))),AVERAGE(IS51:JD51)),"")</f>
        <v>47.5</v>
      </c>
      <c r="JF51" s="59">
        <f>+IFERROR(IF(ISTEXT(JF$5)=FALSE,(INDEX(BCR!$1:$1048576,MATCH('Estadísticas BCR'!JF$5,BCR!$A:$A,0),MATCH('Estadísticas BCR'!$B51,BCR!$1:$1,0))),AVERAGE(IT51:JE51)),"")</f>
        <v>20</v>
      </c>
      <c r="JG51" s="59">
        <f>+IFERROR(IF(ISTEXT(JG$5)=FALSE,(INDEX(BCR!$1:$1048576,MATCH('Estadísticas BCR'!JG$5,BCR!$A:$A,0),MATCH('Estadísticas BCR'!$B51,BCR!$1:$1,0))),AVERAGE(IU51:JF51)),"")</f>
        <v>21.428571428571399</v>
      </c>
      <c r="JH51" s="59">
        <f>+IFERROR(IF(ISTEXT(JH$5)=FALSE,(INDEX(BCR!$1:$1048576,MATCH('Estadísticas BCR'!JH$5,BCR!$A:$A,0),MATCH('Estadísticas BCR'!$B51,BCR!$1:$1,0))),AVERAGE(IV51:JG51)),"")</f>
        <v>21.875</v>
      </c>
      <c r="JI51" s="59">
        <f>+IFERROR(IF(ISTEXT(JI$5)=FALSE,(INDEX(BCR!$1:$1048576,MATCH('Estadísticas BCR'!JI$5,BCR!$A:$A,0),MATCH('Estadísticas BCR'!$B51,BCR!$1:$1,0))),AVERAGE(IW51:JH51)),"")</f>
        <v>36.6666666666667</v>
      </c>
      <c r="JJ51" s="59">
        <f>+IFERROR(IF(ISTEXT(JJ$5)=FALSE,(INDEX(BCR!$1:$1048576,MATCH('Estadísticas BCR'!JJ$5,BCR!$A:$A,0),MATCH('Estadísticas BCR'!$B51,BCR!$1:$1,0))),AVERAGE(IX51:JI51)),"")</f>
        <v>50</v>
      </c>
      <c r="JK51" s="59">
        <f>+IFERROR(IF(ISTEXT(JK$5)=FALSE,(INDEX(BCR!$1:$1048576,MATCH('Estadísticas BCR'!JK$5,BCR!$A:$A,0),MATCH('Estadísticas BCR'!$B51,BCR!$1:$1,0))),AVERAGE(IY51:JJ51)),"")</f>
        <v>52.380952380952401</v>
      </c>
      <c r="JL51" s="59">
        <f>+IFERROR(IF(ISTEXT(JL$5)=FALSE,(INDEX(BCR!$1:$1048576,MATCH('Estadísticas BCR'!JL$5,BCR!$A:$A,0),MATCH('Estadísticas BCR'!$B51,BCR!$1:$1,0))),AVERAGE(IZ51:JK51)),"")</f>
        <v>57.5</v>
      </c>
      <c r="JM51" s="59">
        <f>+IFERROR(IF(ISTEXT(JM$5)=FALSE,(INDEX(BCR!$1:$1048576,MATCH('Estadísticas BCR'!JM$5,BCR!$A:$A,0),MATCH('Estadísticas BCR'!$B51,BCR!$1:$1,0))),AVERAGE(JA51:JL51)),"")</f>
        <v>50</v>
      </c>
      <c r="JN51" s="59">
        <f>+IFERROR(IF(ISTEXT(JN$5)=FALSE,(INDEX(BCR!$1:$1048576,MATCH('Estadísticas BCR'!JN$5,BCR!$A:$A,0),MATCH('Estadísticas BCR'!$B51,BCR!$1:$1,0))),AVERAGE(JB51:JM51)),"")</f>
        <v>44.117647058823501</v>
      </c>
      <c r="JO51" s="59">
        <f>+IFERROR(IF(ISTEXT(JO$5)=FALSE,(INDEX(BCR!$1:$1048576,MATCH('Estadísticas BCR'!JO$5,BCR!$A:$A,0),MATCH('Estadísticas BCR'!$B51,BCR!$1:$1,0))),AVERAGE(JC51:JN51)),"")</f>
        <v>41.6666666666667</v>
      </c>
      <c r="JP51" s="60">
        <f>+IFERROR(IF(ISTEXT(JP$5)=FALSE,(INDEX(BCR!$1:$1048576,MATCH('Estadísticas BCR'!JP$5,BCR!$A:$A,0),MATCH('Estadísticas BCR'!$B51,BCR!$1:$1,0))),AVERAGE(JD51:JO51)),"")</f>
        <v>40.886292016806721</v>
      </c>
      <c r="JQ51" s="59">
        <f>+IFERROR(IF(ISTEXT(JQ$5)=FALSE,(INDEX(BCR!$1:$1048576,MATCH('Estadísticas BCR'!JQ$5,BCR!$A:$A,0),MATCH('Estadísticas BCR'!$B51,BCR!$1:$1,0))),AVERAGE(JE51:JP51)),"")</f>
        <v>44.4444444444444</v>
      </c>
      <c r="JR51" s="59">
        <f>+IFERROR(IF(ISTEXT(JR$5)=FALSE,(INDEX(BCR!$1:$1048576,MATCH('Estadísticas BCR'!JR$5,BCR!$A:$A,0),MATCH('Estadísticas BCR'!$B51,BCR!$1:$1,0))),AVERAGE(JF51:JQ51)),"")</f>
        <v>42.5</v>
      </c>
      <c r="JS51" s="59">
        <f>+IFERROR(IF(ISTEXT(JS$5)=FALSE,(INDEX(BCR!$1:$1048576,MATCH('Estadísticas BCR'!JS$5,BCR!$A:$A,0),MATCH('Estadísticas BCR'!$B51,BCR!$1:$1,0))),AVERAGE(JG51:JR51)),"")</f>
        <v>57.894736842105303</v>
      </c>
      <c r="JT51" s="59">
        <f>+IFERROR(IF(ISTEXT(JT$5)=FALSE,(INDEX(BCR!$1:$1048576,MATCH('Estadísticas BCR'!JT$5,BCR!$A:$A,0),MATCH('Estadísticas BCR'!$B51,BCR!$1:$1,0))),AVERAGE(JH51:JS51)),"")</f>
        <v>55.882352941176499</v>
      </c>
      <c r="JU51" s="59">
        <f>+IFERROR(IF(ISTEXT(JU$5)=FALSE,(INDEX(BCR!$1:$1048576,MATCH('Estadísticas BCR'!JU$5,BCR!$A:$A,0),MATCH('Estadísticas BCR'!$B51,BCR!$1:$1,0))),AVERAGE(JI51:JT51)),"")</f>
        <v>52.7777777777778</v>
      </c>
      <c r="JV51" s="59">
        <f>+IFERROR(IF(ISTEXT(JV$5)=FALSE,(INDEX(BCR!$1:$1048576,MATCH('Estadísticas BCR'!JV$5,BCR!$A:$A,0),MATCH('Estadísticas BCR'!$B51,BCR!$1:$1,0))),AVERAGE(JJ51:JU51)),"")</f>
        <v>53.125</v>
      </c>
      <c r="JW51" s="59">
        <f>+IFERROR(IF(ISTEXT(JW$5)=FALSE,(INDEX(BCR!$1:$1048576,MATCH('Estadísticas BCR'!JW$5,BCR!$A:$A,0),MATCH('Estadísticas BCR'!$B51,BCR!$1:$1,0))),AVERAGE(JK51:JV51)),"")</f>
        <v>50</v>
      </c>
      <c r="JX51" s="59">
        <f>+IFERROR(IF(ISTEXT(JX$5)=FALSE,(INDEX(BCR!$1:$1048576,MATCH('Estadísticas BCR'!JX$5,BCR!$A:$A,0),MATCH('Estadísticas BCR'!$B51,BCR!$1:$1,0))),AVERAGE(JL51:JW51)),"")</f>
        <v>50</v>
      </c>
      <c r="JY51" s="59">
        <f>+IFERROR(IF(ISTEXT(JY$5)=FALSE,(INDEX(BCR!$1:$1048576,MATCH('Estadísticas BCR'!JY$5,BCR!$A:$A,0),MATCH('Estadísticas BCR'!$B51,BCR!$1:$1,0))),AVERAGE(JM51:JX51)),"")</f>
        <v>53.125</v>
      </c>
      <c r="JZ51" s="59">
        <f>+IFERROR(IF(ISTEXT(JZ$5)=FALSE,(INDEX(BCR!$1:$1048576,MATCH('Estadísticas BCR'!JZ$5,BCR!$A:$A,0),MATCH('Estadísticas BCR'!$B51,BCR!$1:$1,0))),AVERAGE(JN51:JY51)),"")</f>
        <v>50</v>
      </c>
      <c r="KA51" s="59">
        <f>+IFERROR(IF(ISTEXT(KA$5)=FALSE,(INDEX(BCR!$1:$1048576,MATCH('Estadísticas BCR'!KA$5,BCR!$A:$A,0),MATCH('Estadísticas BCR'!$B51,BCR!$1:$1,0))),AVERAGE(JO51:JZ51)),"")</f>
        <v>40</v>
      </c>
      <c r="KB51" s="59">
        <f>+IFERROR(IF(ISTEXT(KB$5)=FALSE,(INDEX(BCR!$1:$1048576,MATCH('Estadísticas BCR'!KB$5,BCR!$A:$A,0),MATCH('Estadísticas BCR'!$B51,BCR!$1:$1,0))),AVERAGE(JP51:KA51)),"")</f>
        <v>44.117647058823501</v>
      </c>
      <c r="KC51" s="60">
        <f>+IFERROR(IF(ISTEXT(KC$5)=FALSE,(INDEX(BCR!$1:$1048576,MATCH('Estadísticas BCR'!KC$5,BCR!$A:$A,0),MATCH('Estadísticas BCR'!$B51,BCR!$1:$1,0))),AVERAGE(JQ51:KB51)),"")</f>
        <v>49.488913255360622</v>
      </c>
      <c r="KD51" s="59">
        <f>+IFERROR(IF(ISTEXT(KD$5)=FALSE,(INDEX(BCR!$1:$1048576,MATCH('Estadísticas BCR'!KD$5,BCR!$A:$A,0),MATCH('Estadísticas BCR'!$B51,BCR!$1:$1,0))),AVERAGE(JR51:KC51)),"")</f>
        <v>47.368421052631597</v>
      </c>
      <c r="KE51" s="59">
        <f>+IFERROR(IF(ISTEXT(KE$5)=FALSE,(INDEX(BCR!$1:$1048576,MATCH('Estadísticas BCR'!KE$5,BCR!$A:$A,0),MATCH('Estadísticas BCR'!$B51,BCR!$1:$1,0))),AVERAGE(JS51:KD51)),"")</f>
        <v>52.5</v>
      </c>
      <c r="KF51" s="59">
        <f>+IFERROR(IF(ISTEXT(KF$5)=FALSE,(INDEX(BCR!$1:$1048576,MATCH('Estadísticas BCR'!KF$5,BCR!$A:$A,0),MATCH('Estadísticas BCR'!$B51,BCR!$1:$1,0))),AVERAGE(JT51:KE51)),"")</f>
        <v>45.238095238095198</v>
      </c>
      <c r="KG51" s="59">
        <f>+IFERROR(IF(ISTEXT(KG$5)=FALSE,(INDEX(BCR!$1:$1048576,MATCH('Estadísticas BCR'!KG$5,BCR!$A:$A,0),MATCH('Estadísticas BCR'!$B51,BCR!$1:$1,0))),AVERAGE(JU51:KF51)),"")</f>
        <v>52.5</v>
      </c>
      <c r="KH51" s="59">
        <f>+IFERROR(IF(ISTEXT(KH$5)=FALSE,(INDEX(BCR!$1:$1048576,MATCH('Estadísticas BCR'!KH$5,BCR!$A:$A,0),MATCH('Estadísticas BCR'!$B51,BCR!$1:$1,0))),AVERAGE(JV51:KG51)),"")</f>
        <v>55</v>
      </c>
      <c r="KI51" s="59">
        <f>+IFERROR(IF(ISTEXT(KI$5)=FALSE,(INDEX(BCR!$1:$1048576,MATCH('Estadísticas BCR'!KI$5,BCR!$A:$A,0),MATCH('Estadísticas BCR'!$B51,BCR!$1:$1,0))),AVERAGE(JW51:KH51)),"")</f>
        <v>42.105263157894697</v>
      </c>
      <c r="KJ51" s="59">
        <f>+IFERROR(IF(ISTEXT(KJ$5)=FALSE,(INDEX(BCR!$1:$1048576,MATCH('Estadísticas BCR'!KJ$5,BCR!$A:$A,0),MATCH('Estadísticas BCR'!$B51,BCR!$1:$1,0))),AVERAGE(JX51:KI51)),"")</f>
        <v>45.454545454545503</v>
      </c>
      <c r="KK51" s="59">
        <f>+IFERROR(IF(ISTEXT(KK$5)=FALSE,(INDEX(BCR!$1:$1048576,MATCH('Estadísticas BCR'!KK$5,BCR!$A:$A,0),MATCH('Estadísticas BCR'!$B51,BCR!$1:$1,0))),AVERAGE(JY51:KJ51)),"")</f>
        <v>43.478260869565197</v>
      </c>
      <c r="KL51" s="59">
        <f>+IFERROR(IF(ISTEXT(KL$5)=FALSE,(INDEX(BCR!$1:$1048576,MATCH('Estadísticas BCR'!KL$5,BCR!$A:$A,0),MATCH('Estadísticas BCR'!$B51,BCR!$1:$1,0))),AVERAGE(JZ51:KK51)),"")</f>
        <v>50</v>
      </c>
      <c r="KM51" s="59">
        <f>+IFERROR(IF(ISTEXT(KM$5)=FALSE,(INDEX(BCR!$1:$1048576,MATCH('Estadísticas BCR'!KM$5,BCR!$A:$A,0),MATCH('Estadísticas BCR'!$B51,BCR!$1:$1,0))),AVERAGE(KA51:KL51)),"")</f>
        <v>41.176470588235297</v>
      </c>
      <c r="KN51" s="59">
        <f>+IFERROR(IF(ISTEXT(KN$5)=FALSE,(INDEX(BCR!$1:$1048576,MATCH('Estadísticas BCR'!KN$5,BCR!$A:$A,0),MATCH('Estadísticas BCR'!$B51,BCR!$1:$1,0))),AVERAGE(KB51:KM51)),"")</f>
        <v>30.5555555555556</v>
      </c>
      <c r="KO51" s="59">
        <f>+IFERROR(IF(ISTEXT(KO$5)=FALSE,(INDEX(BCR!$1:$1048576,MATCH('Estadísticas BCR'!KO$5,BCR!$A:$A,0),MATCH('Estadísticas BCR'!$B51,BCR!$1:$1,0))),AVERAGE(KC51:KN51)),"")</f>
        <v>44.7368421052632</v>
      </c>
      <c r="KP51" s="60">
        <f>+IFERROR(IF(ISTEXT(KP$5)=FALSE,(INDEX(BCR!$1:$1048576,MATCH('Estadísticas BCR'!KP$5,BCR!$A:$A,0),MATCH('Estadísticas BCR'!$B51,BCR!$1:$1,0))),AVERAGE(KD51:KO51)),"")</f>
        <v>45.842787835148862</v>
      </c>
      <c r="KQ51" s="59">
        <f>+IFERROR(IF(ISTEXT(KQ$5)=FALSE,(INDEX(BCR!$1:$1048576,MATCH('Estadísticas BCR'!KQ$5,BCR!$A:$A,0),MATCH('Estadísticas BCR'!$B51,BCR!$1:$1,0))),AVERAGE(KE51:KP51)),"")</f>
        <v>35.294117647058798</v>
      </c>
      <c r="KR51" s="59">
        <f>+IFERROR(IF(ISTEXT(KR$5)=FALSE,(INDEX(BCR!$1:$1048576,MATCH('Estadísticas BCR'!KR$5,BCR!$A:$A,0),MATCH('Estadísticas BCR'!$B51,BCR!$1:$1,0))),AVERAGE(KF51:KQ51)),"")</f>
        <v>44.4444444444444</v>
      </c>
      <c r="KS51" s="59">
        <f>+IFERROR(IF(ISTEXT(KS$5)=FALSE,(INDEX(BCR!$1:$1048576,MATCH('Estadísticas BCR'!KS$5,BCR!$A:$A,0),MATCH('Estadísticas BCR'!$B51,BCR!$1:$1,0))),AVERAGE(KG51:KR51)),"")</f>
        <v>38.8888888888889</v>
      </c>
      <c r="KT51" s="59">
        <f>+IFERROR(IF(ISTEXT(KT$5)=FALSE,(INDEX(BCR!$1:$1048576,MATCH('Estadísticas BCR'!KT$5,BCR!$A:$A,0),MATCH('Estadísticas BCR'!$B51,BCR!$1:$1,0))),AVERAGE(KH51:KS51)),"")</f>
        <v>47.058823529411796</v>
      </c>
      <c r="KU51" s="59">
        <f>+IFERROR(IF(ISTEXT(KU$5)=FALSE,(INDEX(BCR!$1:$1048576,MATCH('Estadísticas BCR'!KU$5,BCR!$A:$A,0),MATCH('Estadísticas BCR'!$B51,BCR!$1:$1,0))),AVERAGE(KI51:KT51)),"")</f>
        <v>40</v>
      </c>
      <c r="KV51" s="59">
        <f>+IFERROR(IF(ISTEXT(KV$5)=FALSE,(INDEX(BCR!$1:$1048576,MATCH('Estadísticas BCR'!KV$5,BCR!$A:$A,0),MATCH('Estadísticas BCR'!$B51,BCR!$1:$1,0))),AVERAGE(KJ51:KU51)),"")</f>
        <v>39.285714285714299</v>
      </c>
      <c r="KW51" s="59">
        <f>+IFERROR(IF(ISTEXT(KW$5)=FALSE,(INDEX(BCR!$1:$1048576,MATCH('Estadísticas BCR'!KW$5,BCR!$A:$A,0),MATCH('Estadísticas BCR'!$B51,BCR!$1:$1,0))),AVERAGE(KK51:KV51)),"")</f>
        <v>56.6666666666667</v>
      </c>
      <c r="KX51" s="59">
        <f>+IFERROR(IF(ISTEXT(KX$5)=FALSE,(INDEX(BCR!$1:$1048576,MATCH('Estadísticas BCR'!KX$5,BCR!$A:$A,0),MATCH('Estadísticas BCR'!$B51,BCR!$1:$1,0))),AVERAGE(KL51:KW51)),"")</f>
        <v>47.058823529411796</v>
      </c>
      <c r="KY51" s="59">
        <f>+IFERROR(IF(ISTEXT(KY$5)=FALSE,(INDEX(BCR!$1:$1048576,MATCH('Estadísticas BCR'!KY$5,BCR!$A:$A,0),MATCH('Estadísticas BCR'!$B51,BCR!$1:$1,0))),AVERAGE(KM51:KX51)),"")</f>
        <v>50</v>
      </c>
      <c r="KZ51" s="59">
        <f>+IFERROR(IF(ISTEXT(KZ$5)=FALSE,(INDEX(BCR!$1:$1048576,MATCH('Estadísticas BCR'!KZ$5,BCR!$A:$A,0),MATCH('Estadísticas BCR'!$B51,BCR!$1:$1,0))),AVERAGE(KN51:KY51)),"")</f>
        <v>45</v>
      </c>
      <c r="LA51" s="59">
        <f>+IFERROR(IF(ISTEXT(LA$5)=FALSE,(INDEX(BCR!$1:$1048576,MATCH('Estadísticas BCR'!LA$5,BCR!$A:$A,0),MATCH('Estadísticas BCR'!$B51,BCR!$1:$1,0))),AVERAGE(KO51:KZ51)),"")</f>
        <v>50</v>
      </c>
      <c r="LB51" s="59">
        <f>+IFERROR(IF(ISTEXT(LB$5)=FALSE,(INDEX(BCR!$1:$1048576,MATCH('Estadísticas BCR'!LB$5,BCR!$A:$A,0),MATCH('Estadísticas BCR'!$B51,BCR!$1:$1,0))),AVERAGE(KP51:LA51)),"")</f>
        <v>53.571428571428598</v>
      </c>
      <c r="LC51" s="60">
        <f>+IFERROR(IF(ISTEXT(LC$5)=FALSE,(INDEX(BCR!$1:$1048576,MATCH('Estadísticas BCR'!LC$5,BCR!$A:$A,0),MATCH('Estadísticas BCR'!$B51,BCR!$1:$1,0))),AVERAGE(KQ51:LB51)),"")</f>
        <v>45.60574229691877</v>
      </c>
      <c r="LD51" s="59">
        <f>+IFERROR(IF(ISTEXT(LD$5)=FALSE,(INDEX(BCR!$1:$1048576,MATCH('Estadísticas BCR'!LD$5,BCR!$A:$A,0),MATCH('Estadísticas BCR'!$B51,BCR!$1:$1,0))),AVERAGE(KR51:LC51)),"")</f>
        <v>44.4444444444444</v>
      </c>
      <c r="LE51" s="59">
        <f>+IFERROR(IF(ISTEXT(LE$5)=FALSE,(INDEX(BCR!$1:$1048576,MATCH('Estadísticas BCR'!LE$5,BCR!$A:$A,0),MATCH('Estadísticas BCR'!$B51,BCR!$1:$1,0))),AVERAGE(KS51:LD51)),"")</f>
        <v>50</v>
      </c>
      <c r="LF51" s="59">
        <f>+IFERROR(IF(ISTEXT(LF$5)=FALSE,(INDEX(BCR!$1:$1048576,MATCH('Estadísticas BCR'!LF$5,BCR!$A:$A,0),MATCH('Estadísticas BCR'!$B51,BCR!$1:$1,0))),AVERAGE(KT51:LE51)),"")</f>
        <v>56.6666666666667</v>
      </c>
      <c r="LG51" s="59">
        <f>+IFERROR(IF(ISTEXT(LG$5)=FALSE,(INDEX(BCR!$1:$1048576,MATCH('Estadísticas BCR'!LG$5,BCR!$A:$A,0),MATCH('Estadísticas BCR'!$B51,BCR!$1:$1,0))),AVERAGE(KU51:LF51)),"")</f>
        <v>47.058823529411796</v>
      </c>
      <c r="LH51" s="59">
        <f>+IFERROR(IF(ISTEXT(LH$5)=FALSE,(INDEX(BCR!$1:$1048576,MATCH('Estadísticas BCR'!LH$5,BCR!$A:$A,0),MATCH('Estadísticas BCR'!$B51,BCR!$1:$1,0))),AVERAGE(KV51:LG51)),"")</f>
        <v>56.6666666666667</v>
      </c>
      <c r="LI51" s="59">
        <f>+IFERROR(IF(ISTEXT(LI$5)=FALSE,(INDEX(BCR!$1:$1048576,MATCH('Estadísticas BCR'!LI$5,BCR!$A:$A,0),MATCH('Estadísticas BCR'!$B51,BCR!$1:$1,0))),AVERAGE(KW51:LH51)),"")</f>
        <v>55.5555555555556</v>
      </c>
      <c r="LJ51" s="59">
        <f>+IFERROR(IF(ISTEXT(LJ$5)=FALSE,(INDEX(BCR!$1:$1048576,MATCH('Estadísticas BCR'!LJ$5,BCR!$A:$A,0),MATCH('Estadísticas BCR'!$B51,BCR!$1:$1,0))),AVERAGE(KX51:LI51)),"")</f>
        <v>58.823529411764703</v>
      </c>
      <c r="LK51" s="59">
        <f>+IFERROR(IF(ISTEXT(LK$5)=FALSE,(INDEX(BCR!$1:$1048576,MATCH('Estadísticas BCR'!LK$5,BCR!$A:$A,0),MATCH('Estadísticas BCR'!$B51,BCR!$1:$1,0))),AVERAGE(KY51:LJ51)),"")</f>
        <v>55.882352941176499</v>
      </c>
      <c r="LL51" s="59">
        <f>+IFERROR(IF(ISTEXT(LL$5)=FALSE,(INDEX(BCR!$1:$1048576,MATCH('Estadísticas BCR'!LL$5,BCR!$A:$A,0),MATCH('Estadísticas BCR'!$B51,BCR!$1:$1,0))),AVERAGE(KZ51:LK51)),"")</f>
        <v>56.6666666666667</v>
      </c>
      <c r="LM51" s="59">
        <f>+IFERROR(IF(ISTEXT(LM$5)=FALSE,(INDEX(BCR!$1:$1048576,MATCH('Estadísticas BCR'!LM$5,BCR!$A:$A,0),MATCH('Estadísticas BCR'!$B51,BCR!$1:$1,0))),AVERAGE(LA51:LL51)),"")</f>
        <v>52.941176470588204</v>
      </c>
      <c r="LN51" s="59">
        <f>+IFERROR(IF(ISTEXT(LN$5)=FALSE,(INDEX(BCR!$1:$1048576,MATCH('Estadísticas BCR'!LN$5,BCR!$A:$A,0),MATCH('Estadísticas BCR'!$B51,BCR!$1:$1,0))),AVERAGE(LB51:LM51)),"")</f>
        <v>50</v>
      </c>
      <c r="LO51" s="59">
        <f>+IFERROR(IF(ISTEXT(LO$5)=FALSE,(INDEX(BCR!$1:$1048576,MATCH('Estadísticas BCR'!LO$5,BCR!$A:$A,0),MATCH('Estadísticas BCR'!$B51,BCR!$1:$1,0))),AVERAGE(LC51:LN51)),"")</f>
        <v>52.941176470588204</v>
      </c>
      <c r="LP51" s="60">
        <f>+IFERROR(IF(ISTEXT(LP$5)=FALSE,(INDEX(BCR!$1:$1048576,MATCH('Estadísticas BCR'!LP$5,BCR!$A:$A,0),MATCH('Estadísticas BCR'!$B51,BCR!$1:$1,0))),AVERAGE(LD51:LO51)),"")</f>
        <v>53.137254901960794</v>
      </c>
      <c r="LQ51" s="59">
        <f>+IFERROR(IF(ISTEXT(LQ$5)=FALSE,(INDEX(BCR!$1:$1048576,MATCH('Estadísticas BCR'!LQ$5,BCR!$A:$A,0),MATCH('Estadísticas BCR'!$B51,BCR!$1:$1,0))),AVERAGE(LE51:LP51)),"")</f>
        <v>52.941176470588204</v>
      </c>
      <c r="LR51" s="59">
        <f>+IFERROR(IF(ISTEXT(LR$5)=FALSE,(INDEX(BCR!$1:$1048576,MATCH('Estadísticas BCR'!LR$5,BCR!$A:$A,0),MATCH('Estadísticas BCR'!$B51,BCR!$1:$1,0))),AVERAGE(LF51:LQ51)),"")</f>
        <v>50</v>
      </c>
      <c r="LS51" s="59">
        <f>+IFERROR(IF(ISTEXT(LS$5)=FALSE,(INDEX(BCR!$1:$1048576,MATCH('Estadísticas BCR'!LS$5,BCR!$A:$A,0),MATCH('Estadísticas BCR'!$B51,BCR!$1:$1,0))),AVERAGE(LG51:LR51)),"")</f>
        <v>50</v>
      </c>
      <c r="LT51" s="59">
        <f>+IFERROR(IF(ISTEXT(LT$5)=FALSE,(INDEX(BCR!$1:$1048576,MATCH('Estadísticas BCR'!LT$5,BCR!$A:$A,0),MATCH('Estadísticas BCR'!$B51,BCR!$1:$1,0))),AVERAGE(LH51:LS51)),"")</f>
        <v>52.7777777777778</v>
      </c>
      <c r="LU51" s="59">
        <f>+IFERROR(IF(ISTEXT(LU$5)=FALSE,(INDEX(BCR!$1:$1048576,MATCH('Estadísticas BCR'!LU$5,BCR!$A:$A,0),MATCH('Estadísticas BCR'!$B51,BCR!$1:$1,0))),AVERAGE(LI51:LT51)),"")</f>
        <v>52.7777777777778</v>
      </c>
      <c r="LV51" s="59">
        <f>+IFERROR(IF(ISTEXT(LV$5)=FALSE,(INDEX(BCR!$1:$1048576,MATCH('Estadísticas BCR'!LV$5,BCR!$A:$A,0),MATCH('Estadísticas BCR'!$B51,BCR!$1:$1,0))),AVERAGE(LJ51:LU51)),"")</f>
        <v>47.2222222222222</v>
      </c>
      <c r="LW51" s="59">
        <f>+IFERROR(IF(ISTEXT(LW$5)=FALSE,(INDEX(BCR!$1:$1048576,MATCH('Estadísticas BCR'!LW$5,BCR!$A:$A,0),MATCH('Estadísticas BCR'!$B51,BCR!$1:$1,0))),AVERAGE(LK51:LV51)),"")</f>
        <v>47.058823529411796</v>
      </c>
      <c r="LX51" s="59">
        <f>+IFERROR(IF(ISTEXT(LX$5)=FALSE,(INDEX(BCR!$1:$1048576,MATCH('Estadísticas BCR'!LX$5,BCR!$A:$A,0),MATCH('Estadísticas BCR'!$B51,BCR!$1:$1,0))),AVERAGE(LL51:LW51)),"")</f>
        <v>55.2631578947368</v>
      </c>
      <c r="LY51" s="59">
        <f>+IFERROR(IF(ISTEXT(LY$5)=FALSE,(INDEX(BCR!$1:$1048576,MATCH('Estadísticas BCR'!LY$5,BCR!$A:$A,0),MATCH('Estadísticas BCR'!$B51,BCR!$1:$1,0))),AVERAGE(LM51:LX51)),"")</f>
        <v>55.2631578947368</v>
      </c>
      <c r="LZ51" s="59">
        <f>+IFERROR(IF(ISTEXT(LZ$5)=FALSE,(INDEX(BCR!$1:$1048576,MATCH('Estadísticas BCR'!LZ$5,BCR!$A:$A,0),MATCH('Estadísticas BCR'!$B51,BCR!$1:$1,0))),AVERAGE(LN51:LY51)),"")</f>
        <v>47.2222222222222</v>
      </c>
      <c r="MA51" s="59">
        <f>+IFERROR(IF(ISTEXT(MA$5)=FALSE,(INDEX(BCR!$1:$1048576,MATCH('Estadísticas BCR'!MA$5,BCR!$A:$A,0),MATCH('Estadísticas BCR'!$B51,BCR!$1:$1,0))),AVERAGE(LO51:LZ51)),"")</f>
        <v>50</v>
      </c>
      <c r="MB51" s="59">
        <f>+IFERROR(IF(ISTEXT(MB$5)=FALSE,(INDEX(BCR!$1:$1048576,MATCH('Estadísticas BCR'!MB$5,BCR!$A:$A,0),MATCH('Estadísticas BCR'!$B51,BCR!$1:$1,0))),AVERAGE(LP51:MA51)),"")</f>
        <v>52.7777777777778</v>
      </c>
      <c r="MC51" s="60">
        <f>+IFERROR(IF(ISTEXT(MC$5)=FALSE,(INDEX(BCR!$1:$1048576,MATCH('Estadísticas BCR'!MC$5,BCR!$A:$A,0),MATCH('Estadísticas BCR'!$B51,BCR!$1:$1,0))),AVERAGE(LQ51:MB51)),"")</f>
        <v>51.108674463937625</v>
      </c>
      <c r="MD51" s="59">
        <f>+IFERROR(IF(ISTEXT(MD$5)=FALSE,(INDEX(BCR!$1:$1048576,MATCH('Estadísticas BCR'!MD$5,BCR!$A:$A,0),MATCH('Estadísticas BCR'!$B51,BCR!$1:$1,0))),AVERAGE(LR51:MC51)),"")</f>
        <v>53.125</v>
      </c>
      <c r="ME51" s="59">
        <f>+IFERROR(IF(ISTEXT(ME$5)=FALSE,(INDEX(BCR!$1:$1048576,MATCH('Estadísticas BCR'!ME$5,BCR!$A:$A,0),MATCH('Estadísticas BCR'!$B51,BCR!$1:$1,0))),AVERAGE(LS51:MD51)),"")</f>
        <v>50</v>
      </c>
      <c r="MF51" s="59">
        <f>+IFERROR(IF(ISTEXT(MF$5)=FALSE,(INDEX(BCR!$1:$1048576,MATCH('Estadísticas BCR'!MF$5,BCR!$A:$A,0),MATCH('Estadísticas BCR'!$B51,BCR!$1:$1,0))),AVERAGE(LT51:ME51)),"")</f>
        <v>53.125</v>
      </c>
      <c r="MG51" s="59" t="str">
        <f>+IFERROR(IF(ISTEXT(MG$5)=FALSE,(INDEX(BCR!$1:$1048576,MATCH('Estadísticas BCR'!MG$5,BCR!$A:$A,0),MATCH('Estadísticas BCR'!$B51,BCR!$1:$1,0))),AVERAGE(LU51:MF51)),"")</f>
        <v/>
      </c>
      <c r="MH51" s="59" t="str">
        <f>+IFERROR(IF(ISTEXT(MH$5)=FALSE,(INDEX(BCR!$1:$1048576,MATCH('Estadísticas BCR'!MH$5,BCR!$A:$A,0),MATCH('Estadísticas BCR'!$B51,BCR!$1:$1,0))),AVERAGE(LV51:MG51)),"")</f>
        <v/>
      </c>
      <c r="MI51" s="59" t="str">
        <f>+IFERROR(IF(ISTEXT(MI$5)=FALSE,(INDEX(BCR!$1:$1048576,MATCH('Estadísticas BCR'!MI$5,BCR!$A:$A,0),MATCH('Estadísticas BCR'!$B51,BCR!$1:$1,0))),AVERAGE(LW51:MH51)),"")</f>
        <v/>
      </c>
      <c r="MJ51" s="59" t="str">
        <f>+IFERROR(IF(ISTEXT(MJ$5)=FALSE,(INDEX(BCR!$1:$1048576,MATCH('Estadísticas BCR'!MJ$5,BCR!$A:$A,0),MATCH('Estadísticas BCR'!$B51,BCR!$1:$1,0))),AVERAGE(LX51:MI51)),"")</f>
        <v/>
      </c>
      <c r="MK51" s="59" t="str">
        <f>+IFERROR(IF(ISTEXT(MK$5)=FALSE,(INDEX(BCR!$1:$1048576,MATCH('Estadísticas BCR'!MK$5,BCR!$A:$A,0),MATCH('Estadísticas BCR'!$B51,BCR!$1:$1,0))),AVERAGE(LY51:MJ51)),"")</f>
        <v/>
      </c>
      <c r="ML51" s="59" t="str">
        <f>+IFERROR(IF(ISTEXT(ML$5)=FALSE,(INDEX(BCR!$1:$1048576,MATCH('Estadísticas BCR'!ML$5,BCR!$A:$A,0),MATCH('Estadísticas BCR'!$B51,BCR!$1:$1,0))),AVERAGE(LZ51:MK51)),"")</f>
        <v/>
      </c>
      <c r="MM51" s="59" t="str">
        <f>+IFERROR(IF(ISTEXT(MM$5)=FALSE,(INDEX(BCR!$1:$1048576,MATCH('Estadísticas BCR'!MM$5,BCR!$A:$A,0),MATCH('Estadísticas BCR'!$B51,BCR!$1:$1,0))),AVERAGE(MA51:ML51)),"")</f>
        <v/>
      </c>
      <c r="MN51" s="59" t="str">
        <f>+IFERROR(IF(ISTEXT(MN$5)=FALSE,(INDEX(BCR!$1:$1048576,MATCH('Estadísticas BCR'!MN$5,BCR!$A:$A,0),MATCH('Estadísticas BCR'!$B51,BCR!$1:$1,0))),AVERAGE(MB51:MM51)),"")</f>
        <v/>
      </c>
      <c r="MO51" s="59" t="str">
        <f>+IFERROR(IF(ISTEXT(MO$5)=FALSE,(INDEX(BCR!$1:$1048576,MATCH('Estadísticas BCR'!MO$5,BCR!$A:$A,0),MATCH('Estadísticas BCR'!$B51,BCR!$1:$1,0))),AVERAGE(MC51:MN51)),"")</f>
        <v/>
      </c>
      <c r="MP51" s="60">
        <f>+IFERROR(IF(ISTEXT(MP$5)=FALSE,(INDEX(BCR!$1:$1048576,MATCH('Estadísticas BCR'!MP$5,BCR!$A:$A,0),MATCH('Estadísticas BCR'!$B51,BCR!$1:$1,0))),AVERAGE(MD51:MO51)),"")</f>
        <v>52.083333333333336</v>
      </c>
    </row>
    <row r="52" spans="1:354" outlineLevel="1">
      <c r="C52" s="309" t="s">
        <v>3</v>
      </c>
      <c r="D52" s="104"/>
      <c r="E52" s="104"/>
      <c r="F52" s="104"/>
      <c r="G52" s="104"/>
      <c r="H52" s="104"/>
      <c r="I52" s="104"/>
      <c r="J52" s="104"/>
      <c r="K52" s="104"/>
      <c r="L52" s="104"/>
      <c r="M52" s="104"/>
      <c r="N52" s="104"/>
      <c r="O52" s="104"/>
      <c r="P52" s="60"/>
      <c r="Q52" s="104"/>
      <c r="R52" s="104"/>
      <c r="S52" s="104"/>
      <c r="T52" s="104"/>
      <c r="U52" s="104"/>
      <c r="V52" s="104"/>
      <c r="W52" s="104"/>
      <c r="X52" s="104"/>
      <c r="Y52" s="104"/>
      <c r="Z52" s="104"/>
      <c r="AA52" s="104"/>
      <c r="AB52" s="104"/>
      <c r="AC52" s="60"/>
      <c r="AD52" s="59"/>
      <c r="AE52" s="59"/>
      <c r="AF52" s="59"/>
      <c r="AG52" s="59"/>
      <c r="AH52" s="59"/>
      <c r="AI52" s="59"/>
      <c r="AJ52" s="59"/>
      <c r="AK52" s="59"/>
      <c r="AL52" s="59"/>
      <c r="AM52" s="59"/>
      <c r="AN52" s="59"/>
      <c r="AO52" s="59"/>
      <c r="AP52" s="60"/>
      <c r="AQ52" s="59"/>
      <c r="AR52" s="59"/>
      <c r="AS52" s="59"/>
      <c r="AT52" s="59"/>
      <c r="AU52" s="59"/>
      <c r="AV52" s="59"/>
      <c r="AW52" s="59"/>
      <c r="AX52" s="59"/>
      <c r="AY52" s="59"/>
      <c r="AZ52" s="59"/>
      <c r="BA52" s="59"/>
      <c r="BB52" s="59"/>
      <c r="BC52" s="60"/>
      <c r="BD52" s="59"/>
      <c r="BE52" s="59"/>
      <c r="BF52" s="59"/>
      <c r="BG52" s="59"/>
      <c r="BH52" s="59"/>
      <c r="BI52" s="59"/>
      <c r="BJ52" s="59"/>
      <c r="BK52" s="59"/>
      <c r="BL52" s="59"/>
      <c r="BM52" s="59"/>
      <c r="BN52" s="59"/>
      <c r="BO52" s="59"/>
      <c r="BP52" s="60"/>
      <c r="BQ52" s="59"/>
      <c r="BR52" s="59"/>
      <c r="BS52" s="59"/>
      <c r="BT52" s="59"/>
      <c r="BU52" s="59"/>
      <c r="BV52" s="59"/>
      <c r="BW52" s="59"/>
      <c r="BX52" s="59"/>
      <c r="BY52" s="59"/>
      <c r="BZ52" s="59"/>
      <c r="CA52" s="59"/>
      <c r="CB52" s="59"/>
      <c r="CC52" s="60"/>
      <c r="CD52" s="59"/>
      <c r="CE52" s="59"/>
      <c r="CF52" s="59"/>
      <c r="CG52" s="59"/>
      <c r="CH52" s="59"/>
      <c r="CI52" s="59"/>
      <c r="CJ52" s="59"/>
      <c r="CK52" s="59"/>
      <c r="CL52" s="59"/>
      <c r="CM52" s="59"/>
      <c r="CN52" s="59"/>
      <c r="CO52" s="59"/>
      <c r="CP52" s="60"/>
      <c r="CQ52" s="59"/>
      <c r="CR52" s="59"/>
      <c r="CS52" s="59"/>
      <c r="CT52" s="59"/>
      <c r="CU52" s="59"/>
      <c r="CV52" s="59"/>
      <c r="CW52" s="59"/>
      <c r="CX52" s="59"/>
      <c r="CY52" s="59"/>
      <c r="CZ52" s="59"/>
      <c r="DA52" s="59"/>
      <c r="DB52" s="59"/>
      <c r="DC52" s="60"/>
      <c r="DD52" s="59"/>
      <c r="DE52" s="59"/>
      <c r="DF52" s="59"/>
      <c r="DG52" s="59"/>
      <c r="DH52" s="59"/>
      <c r="DI52" s="59"/>
      <c r="DJ52" s="59"/>
      <c r="DK52" s="59"/>
      <c r="DL52" s="59"/>
      <c r="DM52" s="59"/>
      <c r="DN52" s="59"/>
      <c r="DO52" s="59"/>
      <c r="DP52" s="60"/>
      <c r="DQ52" s="59"/>
      <c r="DR52" s="59"/>
      <c r="DS52" s="59"/>
      <c r="DT52" s="59"/>
      <c r="DU52" s="59"/>
      <c r="DV52" s="59"/>
      <c r="DW52" s="59"/>
      <c r="DX52" s="59"/>
      <c r="DY52" s="59"/>
      <c r="DZ52" s="59"/>
      <c r="EA52" s="59"/>
      <c r="EB52" s="59"/>
      <c r="EC52" s="60"/>
      <c r="ED52" s="59"/>
      <c r="EE52" s="59"/>
      <c r="EF52" s="59"/>
      <c r="EG52" s="59"/>
      <c r="EH52" s="59"/>
      <c r="EI52" s="59"/>
      <c r="EJ52" s="59"/>
      <c r="EK52" s="59"/>
      <c r="EL52" s="59"/>
      <c r="EM52" s="59"/>
      <c r="EN52" s="59"/>
      <c r="EO52" s="59"/>
      <c r="EP52" s="60"/>
      <c r="EQ52" s="59"/>
      <c r="ER52" s="59"/>
      <c r="ES52" s="59"/>
      <c r="ET52" s="59"/>
      <c r="EU52" s="59"/>
      <c r="EV52" s="59"/>
      <c r="EW52" s="59"/>
      <c r="EX52" s="59"/>
      <c r="EY52" s="59"/>
      <c r="EZ52" s="59"/>
      <c r="FA52" s="59"/>
      <c r="FB52" s="59"/>
      <c r="FC52" s="60"/>
      <c r="FD52" s="59"/>
      <c r="FE52" s="59"/>
      <c r="FF52" s="59"/>
      <c r="FG52" s="59"/>
      <c r="FH52" s="59"/>
      <c r="FI52" s="59"/>
      <c r="FJ52" s="59"/>
      <c r="FK52" s="59"/>
      <c r="FL52" s="59"/>
      <c r="FM52" s="59"/>
      <c r="FN52" s="59"/>
      <c r="FO52" s="59"/>
      <c r="FP52" s="60"/>
      <c r="FQ52" s="59"/>
      <c r="FR52" s="59"/>
      <c r="FS52" s="59"/>
      <c r="FT52" s="59"/>
      <c r="FU52" s="59"/>
      <c r="FV52" s="59"/>
      <c r="FW52" s="59"/>
      <c r="FX52" s="59"/>
      <c r="FY52" s="59"/>
      <c r="FZ52" s="59"/>
      <c r="GA52" s="59"/>
      <c r="GB52" s="59"/>
      <c r="GC52" s="60"/>
      <c r="GD52" s="59"/>
      <c r="GE52" s="59"/>
      <c r="GF52" s="59"/>
      <c r="GG52" s="59"/>
      <c r="GH52" s="59"/>
      <c r="GI52" s="59"/>
      <c r="GJ52" s="59"/>
      <c r="GK52" s="59"/>
      <c r="GL52" s="59"/>
      <c r="GM52" s="59"/>
      <c r="GN52" s="59"/>
      <c r="GO52" s="59"/>
      <c r="GP52" s="60"/>
      <c r="GQ52" s="59"/>
      <c r="GR52" s="59"/>
      <c r="GS52" s="59"/>
      <c r="GT52" s="59"/>
      <c r="GU52" s="59"/>
      <c r="GV52" s="59"/>
      <c r="GW52" s="59"/>
      <c r="GX52" s="59"/>
      <c r="GY52" s="59"/>
      <c r="GZ52" s="59"/>
      <c r="HA52" s="59"/>
      <c r="HB52" s="59"/>
      <c r="HC52" s="60"/>
      <c r="HD52" s="59"/>
      <c r="HE52" s="59"/>
      <c r="HF52" s="59"/>
      <c r="HG52" s="59"/>
      <c r="HH52" s="59"/>
      <c r="HI52" s="59"/>
      <c r="HJ52" s="59"/>
      <c r="HK52" s="59"/>
      <c r="HL52" s="59"/>
      <c r="HM52" s="59"/>
      <c r="HN52" s="59"/>
      <c r="HO52" s="59"/>
      <c r="HP52" s="60"/>
      <c r="HQ52" s="59"/>
      <c r="HR52" s="59"/>
      <c r="HS52" s="59"/>
      <c r="HT52" s="59"/>
      <c r="HU52" s="59"/>
      <c r="HV52" s="59"/>
      <c r="HW52" s="59"/>
      <c r="HX52" s="59"/>
      <c r="HY52" s="59"/>
      <c r="HZ52" s="59"/>
      <c r="IA52" s="59"/>
      <c r="IB52" s="59"/>
      <c r="IC52" s="60"/>
      <c r="ID52" s="59"/>
      <c r="IE52" s="59"/>
      <c r="IF52" s="59"/>
      <c r="IG52" s="59"/>
      <c r="IH52" s="59"/>
      <c r="II52" s="59"/>
      <c r="IJ52" s="59"/>
      <c r="IK52" s="59"/>
      <c r="IL52" s="59"/>
      <c r="IM52" s="59"/>
      <c r="IN52" s="59"/>
      <c r="IO52" s="59"/>
      <c r="IP52" s="60"/>
      <c r="IQ52" s="59"/>
      <c r="IR52" s="59"/>
      <c r="IS52" s="59"/>
      <c r="IT52" s="59"/>
      <c r="IU52" s="59"/>
      <c r="IV52" s="59"/>
      <c r="IW52" s="59"/>
      <c r="IX52" s="59"/>
      <c r="IY52" s="59"/>
      <c r="IZ52" s="59"/>
      <c r="JA52" s="59"/>
      <c r="JB52" s="59"/>
      <c r="JC52" s="60"/>
      <c r="JD52" s="59"/>
      <c r="JE52" s="59"/>
      <c r="JF52" s="59"/>
      <c r="JG52" s="59"/>
      <c r="JH52" s="59"/>
      <c r="JI52" s="59"/>
      <c r="JJ52" s="59"/>
      <c r="JK52" s="59"/>
      <c r="JL52" s="59"/>
      <c r="JM52" s="59"/>
      <c r="JN52" s="59"/>
      <c r="JO52" s="59"/>
      <c r="JP52" s="60"/>
      <c r="JQ52" s="59"/>
      <c r="JR52" s="59"/>
      <c r="JS52" s="59"/>
      <c r="JT52" s="59"/>
      <c r="JU52" s="59"/>
      <c r="JV52" s="59"/>
      <c r="JW52" s="59"/>
      <c r="JX52" s="59"/>
      <c r="JY52" s="59"/>
      <c r="JZ52" s="59"/>
      <c r="KA52" s="59"/>
      <c r="KB52" s="59"/>
      <c r="KC52" s="60"/>
      <c r="KD52" s="59"/>
      <c r="KE52" s="59"/>
      <c r="KF52" s="59"/>
      <c r="KG52" s="59"/>
      <c r="KH52" s="59"/>
      <c r="KI52" s="59"/>
      <c r="KJ52" s="59"/>
      <c r="KK52" s="59"/>
      <c r="KL52" s="59"/>
      <c r="KM52" s="59"/>
      <c r="KN52" s="59"/>
      <c r="KO52" s="59"/>
      <c r="KP52" s="60"/>
      <c r="KQ52" s="59"/>
      <c r="KR52" s="59"/>
      <c r="KS52" s="59"/>
      <c r="KT52" s="59"/>
      <c r="KU52" s="59"/>
      <c r="KV52" s="59"/>
      <c r="KW52" s="59"/>
      <c r="KX52" s="59"/>
      <c r="KY52" s="59"/>
      <c r="KZ52" s="59"/>
      <c r="LA52" s="59"/>
      <c r="LB52" s="59"/>
      <c r="LC52" s="60"/>
      <c r="LD52" s="59"/>
      <c r="LE52" s="59"/>
      <c r="LF52" s="59"/>
      <c r="LG52" s="59"/>
      <c r="LH52" s="59"/>
      <c r="LI52" s="59"/>
      <c r="LJ52" s="59"/>
      <c r="LK52" s="59"/>
      <c r="LL52" s="59"/>
      <c r="LM52" s="59"/>
      <c r="LN52" s="59"/>
      <c r="LO52" s="59"/>
      <c r="LP52" s="60"/>
      <c r="LQ52" s="59"/>
      <c r="LR52" s="59"/>
      <c r="LS52" s="59"/>
      <c r="LT52" s="59"/>
      <c r="LU52" s="59"/>
      <c r="LV52" s="59"/>
      <c r="LW52" s="59"/>
      <c r="LX52" s="59"/>
      <c r="LY52" s="59"/>
      <c r="LZ52" s="59"/>
      <c r="MA52" s="59"/>
      <c r="MB52" s="59"/>
      <c r="MC52" s="60"/>
      <c r="MD52" s="59"/>
      <c r="ME52" s="59"/>
      <c r="MF52" s="59"/>
      <c r="MG52" s="59"/>
      <c r="MH52" s="59"/>
      <c r="MI52" s="59"/>
      <c r="MJ52" s="59"/>
      <c r="MK52" s="59"/>
      <c r="ML52" s="59"/>
      <c r="MM52" s="59"/>
      <c r="MN52" s="59"/>
      <c r="MO52" s="59"/>
      <c r="MP52" s="60"/>
    </row>
    <row r="53" spans="1:354" outlineLevel="1">
      <c r="B53" s="9" t="s">
        <v>44</v>
      </c>
      <c r="C53" s="126" t="s">
        <v>286</v>
      </c>
      <c r="D53" s="104">
        <f>+IFERROR(IF(ISTEXT(D$5)=FALSE,(INDEX(BCR!$1:$1048576,MATCH('Estadísticas BCR'!D$5,BCR!$A:$A,0),MATCH('Estadísticas BCR'!$B53,BCR!$1:$1,0))),AVERAGE(#REF!)),"")</f>
        <v>0</v>
      </c>
      <c r="E53" s="104">
        <f>+IFERROR(IF(ISTEXT(E$5)=FALSE,(INDEX(BCR!$1:$1048576,MATCH('Estadísticas BCR'!E$5,BCR!$A:$A,0),MATCH('Estadísticas BCR'!$B53,BCR!$1:$1,0))),AVERAGE(#REF!)),"")</f>
        <v>0</v>
      </c>
      <c r="F53" s="104">
        <f>+IFERROR(IF(ISTEXT(F$5)=FALSE,(INDEX(BCR!$1:$1048576,MATCH('Estadísticas BCR'!F$5,BCR!$A:$A,0),MATCH('Estadísticas BCR'!$B53,BCR!$1:$1,0))),AVERAGE(#REF!)),"")</f>
        <v>0</v>
      </c>
      <c r="G53" s="104" t="str">
        <f>+IFERROR(IF(ISTEXT(G$5)=FALSE,(INDEX(BCR!$1:$1048576,MATCH('Estadísticas BCR'!G$5,BCR!$A:$A,0),MATCH('Estadísticas BCR'!$B53,BCR!$1:$1,0))),AVERAGE(#REF!)),"")</f>
        <v/>
      </c>
      <c r="H53" s="104">
        <f>+IFERROR(IF(ISTEXT(H$5)=FALSE,(INDEX(BCR!$1:$1048576,MATCH('Estadísticas BCR'!H$5,BCR!$A:$A,0),MATCH('Estadísticas BCR'!$B53,BCR!$1:$1,0))),AVERAGE(#REF!)),"")</f>
        <v>0</v>
      </c>
      <c r="I53" s="104">
        <f>+IFERROR(IF(ISTEXT(I$5)=FALSE,(INDEX(BCR!$1:$1048576,MATCH('Estadísticas BCR'!I$5,BCR!$A:$A,0),MATCH('Estadísticas BCR'!$B53,BCR!$1:$1,0))),AVERAGE(#REF!)),"")</f>
        <v>0</v>
      </c>
      <c r="J53" s="104">
        <f>+IFERROR(IF(ISTEXT(J$5)=FALSE,(INDEX(BCR!$1:$1048576,MATCH('Estadísticas BCR'!J$5,BCR!$A:$A,0),MATCH('Estadísticas BCR'!$B53,BCR!$1:$1,0))),AVERAGE(#REF!)),"")</f>
        <v>0</v>
      </c>
      <c r="K53" s="104">
        <f>+IFERROR(IF(ISTEXT(K$5)=FALSE,(INDEX(BCR!$1:$1048576,MATCH('Estadísticas BCR'!K$5,BCR!$A:$A,0),MATCH('Estadísticas BCR'!$B53,BCR!$1:$1,0))),AVERAGE(#REF!)),"")</f>
        <v>0</v>
      </c>
      <c r="L53" s="104">
        <f>+IFERROR(IF(ISTEXT(L$5)=FALSE,(INDEX(BCR!$1:$1048576,MATCH('Estadísticas BCR'!L$5,BCR!$A:$A,0),MATCH('Estadísticas BCR'!$B53,BCR!$1:$1,0))),AVERAGE(#REF!)),"")</f>
        <v>0</v>
      </c>
      <c r="M53" s="104">
        <f>+IFERROR(IF(ISTEXT(M$5)=FALSE,(INDEX(BCR!$1:$1048576,MATCH('Estadísticas BCR'!M$5,BCR!$A:$A,0),MATCH('Estadísticas BCR'!$B53,BCR!$1:$1,0))),AVERAGE(#REF!)),"")</f>
        <v>0</v>
      </c>
      <c r="N53" s="104">
        <f>+IFERROR(IF(ISTEXT(N$5)=FALSE,(INDEX(BCR!$1:$1048576,MATCH('Estadísticas BCR'!N$5,BCR!$A:$A,0),MATCH('Estadísticas BCR'!$B53,BCR!$1:$1,0))),AVERAGE(#REF!)),"")</f>
        <v>0</v>
      </c>
      <c r="O53" s="104">
        <f>+IFERROR(IF(ISTEXT(O$5)=FALSE,(INDEX(BCR!$1:$1048576,MATCH('Estadísticas BCR'!O$5,BCR!$A:$A,0),MATCH('Estadísticas BCR'!$B53,BCR!$1:$1,0))),AVERAGE(#REF!)),"")</f>
        <v>0</v>
      </c>
      <c r="P53" s="60">
        <f>+IFERROR(IF(ISTEXT(P$5)=FALSE,(INDEX(BCR!$1:$1048576,MATCH('Estadísticas BCR'!P$5,BCR!$A:$A,0),MATCH('Estadísticas BCR'!$B53,BCR!$1:$1,0))),AVERAGE(D53:O53)),"")</f>
        <v>0</v>
      </c>
      <c r="Q53" s="104">
        <f>+IFERROR(IF(ISTEXT(Q$5)=FALSE,(INDEX(BCR!$1:$1048576,MATCH('Estadísticas BCR'!Q$5,BCR!$A:$A,0),MATCH('Estadísticas BCR'!$B53,BCR!$1:$1,0))),AVERAGE(#REF!)),"")</f>
        <v>0</v>
      </c>
      <c r="R53" s="104">
        <f>+IFERROR(IF(ISTEXT(R$5)=FALSE,(INDEX(BCR!$1:$1048576,MATCH('Estadísticas BCR'!R$5,BCR!$A:$A,0),MATCH('Estadísticas BCR'!$B53,BCR!$1:$1,0))),AVERAGE(#REF!)),"")</f>
        <v>0</v>
      </c>
      <c r="S53" s="104">
        <f>+IFERROR(IF(ISTEXT(S$5)=FALSE,(INDEX(BCR!$1:$1048576,MATCH('Estadísticas BCR'!S$5,BCR!$A:$A,0),MATCH('Estadísticas BCR'!$B53,BCR!$1:$1,0))),AVERAGE(#REF!)),"")</f>
        <v>0</v>
      </c>
      <c r="T53" s="104">
        <f>+IFERROR(IF(ISTEXT(T$5)=FALSE,(INDEX(BCR!$1:$1048576,MATCH('Estadísticas BCR'!T$5,BCR!$A:$A,0),MATCH('Estadísticas BCR'!$B53,BCR!$1:$1,0))),AVERAGE(#REF!)),"")</f>
        <v>0</v>
      </c>
      <c r="U53" s="104">
        <f>+IFERROR(IF(ISTEXT(U$5)=FALSE,(INDEX(BCR!$1:$1048576,MATCH('Estadísticas BCR'!U$5,BCR!$A:$A,0),MATCH('Estadísticas BCR'!$B53,BCR!$1:$1,0))),AVERAGE(#REF!)),"")</f>
        <v>0</v>
      </c>
      <c r="V53" s="104">
        <f>+IFERROR(IF(ISTEXT(V$5)=FALSE,(INDEX(BCR!$1:$1048576,MATCH('Estadísticas BCR'!V$5,BCR!$A:$A,0),MATCH('Estadísticas BCR'!$B53,BCR!$1:$1,0))),AVERAGE(#REF!)),"")</f>
        <v>0</v>
      </c>
      <c r="W53" s="104">
        <f>+IFERROR(IF(ISTEXT(W$5)=FALSE,(INDEX(BCR!$1:$1048576,MATCH('Estadísticas BCR'!W$5,BCR!$A:$A,0),MATCH('Estadísticas BCR'!$B53,BCR!$1:$1,0))),AVERAGE(#REF!)),"")</f>
        <v>0</v>
      </c>
      <c r="X53" s="104">
        <f>+IFERROR(IF(ISTEXT(X$5)=FALSE,(INDEX(BCR!$1:$1048576,MATCH('Estadísticas BCR'!X$5,BCR!$A:$A,0),MATCH('Estadísticas BCR'!$B53,BCR!$1:$1,0))),AVERAGE(#REF!)),"")</f>
        <v>0</v>
      </c>
      <c r="Y53" s="104">
        <f>+IFERROR(IF(ISTEXT(Y$5)=FALSE,(INDEX(BCR!$1:$1048576,MATCH('Estadísticas BCR'!Y$5,BCR!$A:$A,0),MATCH('Estadísticas BCR'!$B53,BCR!$1:$1,0))),AVERAGE(#REF!)),"")</f>
        <v>0</v>
      </c>
      <c r="Z53" s="104">
        <f>+IFERROR(IF(ISTEXT(Z$5)=FALSE,(INDEX(BCR!$1:$1048576,MATCH('Estadísticas BCR'!Z$5,BCR!$A:$A,0),MATCH('Estadísticas BCR'!$B53,BCR!$1:$1,0))),AVERAGE(#REF!)),"")</f>
        <v>0</v>
      </c>
      <c r="AA53" s="104">
        <f>+IFERROR(IF(ISTEXT(AA$5)=FALSE,(INDEX(BCR!$1:$1048576,MATCH('Estadísticas BCR'!AA$5,BCR!$A:$A,0),MATCH('Estadísticas BCR'!$B53,BCR!$1:$1,0))),AVERAGE(#REF!)),"")</f>
        <v>0</v>
      </c>
      <c r="AB53" s="104">
        <f>+IFERROR(IF(ISTEXT(AB$5)=FALSE,(INDEX(BCR!$1:$1048576,MATCH('Estadísticas BCR'!AB$5,BCR!$A:$A,0),MATCH('Estadísticas BCR'!$B53,BCR!$1:$1,0))),AVERAGE(#REF!)),"")</f>
        <v>0</v>
      </c>
      <c r="AC53" s="60">
        <f>+IFERROR(IF(ISTEXT(AC$5)=FALSE,(INDEX(BCR!$1:$1048576,MATCH('Estadísticas BCR'!AC$5,BCR!$A:$A,0),MATCH('Estadísticas BCR'!$B53,BCR!$1:$1,0))),AVERAGE(Q53:AB53)),"")</f>
        <v>0</v>
      </c>
      <c r="AD53" s="59">
        <f>+IFERROR(IF(ISTEXT(AD$5)=FALSE,(INDEX(BCR!$1:$1048576,MATCH('Estadísticas BCR'!AD$5,BCR!$A:$A,0),MATCH('Estadísticas BCR'!$B53,BCR!$1:$1,0))),AVERAGE(#REF!)),"")</f>
        <v>0</v>
      </c>
      <c r="AE53" s="59">
        <f>+IFERROR(IF(ISTEXT(AE$5)=FALSE,(INDEX(BCR!$1:$1048576,MATCH('Estadísticas BCR'!AE$5,BCR!$A:$A,0),MATCH('Estadísticas BCR'!$B53,BCR!$1:$1,0))),AVERAGE(#REF!)),"")</f>
        <v>0</v>
      </c>
      <c r="AF53" s="59">
        <f>+IFERROR(IF(ISTEXT(AF$5)=FALSE,(INDEX(BCR!$1:$1048576,MATCH('Estadísticas BCR'!AF$5,BCR!$A:$A,0),MATCH('Estadísticas BCR'!$B53,BCR!$1:$1,0))),AVERAGE(#REF!)),"")</f>
        <v>0</v>
      </c>
      <c r="AG53" s="59">
        <f>+IFERROR(IF(ISTEXT(AG$5)=FALSE,(INDEX(BCR!$1:$1048576,MATCH('Estadísticas BCR'!AG$5,BCR!$A:$A,0),MATCH('Estadísticas BCR'!$B53,BCR!$1:$1,0))),AVERAGE(#REF!)),"")</f>
        <v>0</v>
      </c>
      <c r="AH53" s="59">
        <f>+IFERROR(IF(ISTEXT(AH$5)=FALSE,(INDEX(BCR!$1:$1048576,MATCH('Estadísticas BCR'!AH$5,BCR!$A:$A,0),MATCH('Estadísticas BCR'!$B53,BCR!$1:$1,0))),AVERAGE(#REF!)),"")</f>
        <v>0</v>
      </c>
      <c r="AI53" s="59">
        <f>+IFERROR(IF(ISTEXT(AI$5)=FALSE,(INDEX(BCR!$1:$1048576,MATCH('Estadísticas BCR'!AI$5,BCR!$A:$A,0),MATCH('Estadísticas BCR'!$B53,BCR!$1:$1,0))),AVERAGE(#REF!)),"")</f>
        <v>0</v>
      </c>
      <c r="AJ53" s="59">
        <f>+IFERROR(IF(ISTEXT(AJ$5)=FALSE,(INDEX(BCR!$1:$1048576,MATCH('Estadísticas BCR'!AJ$5,BCR!$A:$A,0),MATCH('Estadísticas BCR'!$B53,BCR!$1:$1,0))),AVERAGE(#REF!)),"")</f>
        <v>0</v>
      </c>
      <c r="AK53" s="59">
        <f>+IFERROR(IF(ISTEXT(AK$5)=FALSE,(INDEX(BCR!$1:$1048576,MATCH('Estadísticas BCR'!AK$5,BCR!$A:$A,0),MATCH('Estadísticas BCR'!$B53,BCR!$1:$1,0))),AVERAGE(#REF!)),"")</f>
        <v>0</v>
      </c>
      <c r="AL53" s="59">
        <f>+IFERROR(IF(ISTEXT(AL$5)=FALSE,(INDEX(BCR!$1:$1048576,MATCH('Estadísticas BCR'!AL$5,BCR!$A:$A,0),MATCH('Estadísticas BCR'!$B53,BCR!$1:$1,0))),AVERAGE(#REF!)),"")</f>
        <v>0</v>
      </c>
      <c r="AM53" s="59">
        <f>+IFERROR(IF(ISTEXT(AM$5)=FALSE,(INDEX(BCR!$1:$1048576,MATCH('Estadísticas BCR'!AM$5,BCR!$A:$A,0),MATCH('Estadísticas BCR'!$B53,BCR!$1:$1,0))),AVERAGE(#REF!)),"")</f>
        <v>0</v>
      </c>
      <c r="AN53" s="59">
        <f>+IFERROR(IF(ISTEXT(AN$5)=FALSE,(INDEX(BCR!$1:$1048576,MATCH('Estadísticas BCR'!AN$5,BCR!$A:$A,0),MATCH('Estadísticas BCR'!$B53,BCR!$1:$1,0))),AVERAGE(#REF!)),"")</f>
        <v>0</v>
      </c>
      <c r="AO53" s="59">
        <f>+IFERROR(IF(ISTEXT(AO$5)=FALSE,(INDEX(BCR!$1:$1048576,MATCH('Estadísticas BCR'!AO$5,BCR!$A:$A,0),MATCH('Estadísticas BCR'!$B53,BCR!$1:$1,0))),AVERAGE(#REF!)),"")</f>
        <v>0</v>
      </c>
      <c r="AP53" s="60">
        <f>+IFERROR(IF(ISTEXT(AP$5)=FALSE,(INDEX(BCR!$1:$1048576,MATCH('Estadísticas BCR'!AP$5,BCR!$A:$A,0),MATCH('Estadísticas BCR'!$B53,BCR!$1:$1,0))),AVERAGE(AD53:AO53)),"")</f>
        <v>0</v>
      </c>
      <c r="AQ53" s="59">
        <f>+IFERROR(IF(ISTEXT(AQ$5)=FALSE,(INDEX(BCR!$1:$1048576,MATCH('Estadísticas BCR'!AQ$5,BCR!$A:$A,0),MATCH('Estadísticas BCR'!$B53,BCR!$1:$1,0))),AVERAGE(#REF!)),"")</f>
        <v>0</v>
      </c>
      <c r="AR53" s="59">
        <f>+IFERROR(IF(ISTEXT(AR$5)=FALSE,(INDEX(BCR!$1:$1048576,MATCH('Estadísticas BCR'!AR$5,BCR!$A:$A,0),MATCH('Estadísticas BCR'!$B53,BCR!$1:$1,0))),AVERAGE(#REF!)),"")</f>
        <v>0</v>
      </c>
      <c r="AS53" s="59">
        <f>+IFERROR(IF(ISTEXT(AS$5)=FALSE,(INDEX(BCR!$1:$1048576,MATCH('Estadísticas BCR'!AS$5,BCR!$A:$A,0),MATCH('Estadísticas BCR'!$B53,BCR!$1:$1,0))),AVERAGE(#REF!)),"")</f>
        <v>0</v>
      </c>
      <c r="AT53" s="59">
        <f>+IFERROR(IF(ISTEXT(AT$5)=FALSE,(INDEX(BCR!$1:$1048576,MATCH('Estadísticas BCR'!AT$5,BCR!$A:$A,0),MATCH('Estadísticas BCR'!$B53,BCR!$1:$1,0))),AVERAGE(#REF!)),"")</f>
        <v>0</v>
      </c>
      <c r="AU53" s="59">
        <f>+IFERROR(IF(ISTEXT(AU$5)=FALSE,(INDEX(BCR!$1:$1048576,MATCH('Estadísticas BCR'!AU$5,BCR!$A:$A,0),MATCH('Estadísticas BCR'!$B53,BCR!$1:$1,0))),AVERAGE(#REF!)),"")</f>
        <v>0</v>
      </c>
      <c r="AV53" s="59">
        <f>+IFERROR(IF(ISTEXT(AV$5)=FALSE,(INDEX(BCR!$1:$1048576,MATCH('Estadísticas BCR'!AV$5,BCR!$A:$A,0),MATCH('Estadísticas BCR'!$B53,BCR!$1:$1,0))),AVERAGE(#REF!)),"")</f>
        <v>0</v>
      </c>
      <c r="AW53" s="59">
        <f>+IFERROR(IF(ISTEXT(AW$5)=FALSE,(INDEX(BCR!$1:$1048576,MATCH('Estadísticas BCR'!AW$5,BCR!$A:$A,0),MATCH('Estadísticas BCR'!$B53,BCR!$1:$1,0))),AVERAGE(#REF!)),"")</f>
        <v>0</v>
      </c>
      <c r="AX53" s="59">
        <f>+IFERROR(IF(ISTEXT(AX$5)=FALSE,(INDEX(BCR!$1:$1048576,MATCH('Estadísticas BCR'!AX$5,BCR!$A:$A,0),MATCH('Estadísticas BCR'!$B53,BCR!$1:$1,0))),AVERAGE(#REF!)),"")</f>
        <v>0</v>
      </c>
      <c r="AY53" s="59">
        <f>+IFERROR(IF(ISTEXT(AY$5)=FALSE,(INDEX(BCR!$1:$1048576,MATCH('Estadísticas BCR'!AY$5,BCR!$A:$A,0),MATCH('Estadísticas BCR'!$B53,BCR!$1:$1,0))),AVERAGE(#REF!)),"")</f>
        <v>0</v>
      </c>
      <c r="AZ53" s="59">
        <f>+IFERROR(IF(ISTEXT(AZ$5)=FALSE,(INDEX(BCR!$1:$1048576,MATCH('Estadísticas BCR'!AZ$5,BCR!$A:$A,0),MATCH('Estadísticas BCR'!$B53,BCR!$1:$1,0))),AVERAGE(#REF!)),"")</f>
        <v>0</v>
      </c>
      <c r="BA53" s="59">
        <f>+IFERROR(IF(ISTEXT(BA$5)=FALSE,(INDEX(BCR!$1:$1048576,MATCH('Estadísticas BCR'!BA$5,BCR!$A:$A,0),MATCH('Estadísticas BCR'!$B53,BCR!$1:$1,0))),AVERAGE(#REF!)),"")</f>
        <v>0</v>
      </c>
      <c r="BB53" s="59">
        <f>+IFERROR(IF(ISTEXT(BB$5)=FALSE,(INDEX(BCR!$1:$1048576,MATCH('Estadísticas BCR'!BB$5,BCR!$A:$A,0),MATCH('Estadísticas BCR'!$B53,BCR!$1:$1,0))),AVERAGE(#REF!)),"")</f>
        <v>0</v>
      </c>
      <c r="BC53" s="60">
        <f>+IFERROR(IF(ISTEXT(BC$5)=FALSE,(INDEX(BCR!$1:$1048576,MATCH('Estadísticas BCR'!BC$5,BCR!$A:$A,0),MATCH('Estadísticas BCR'!$B53,BCR!$1:$1,0))),AVERAGE(AQ53:BB53)),"")</f>
        <v>0</v>
      </c>
      <c r="BD53" s="59">
        <f>+IFERROR(IF(ISTEXT(BD$5)=FALSE,(INDEX(BCR!$1:$1048576,MATCH('Estadísticas BCR'!BD$5,BCR!$A:$A,0),MATCH('Estadísticas BCR'!$B53,BCR!$1:$1,0))),AVERAGE(#REF!)),"")</f>
        <v>0</v>
      </c>
      <c r="BE53" s="59">
        <f>+IFERROR(IF(ISTEXT(BE$5)=FALSE,(INDEX(BCR!$1:$1048576,MATCH('Estadísticas BCR'!BE$5,BCR!$A:$A,0),MATCH('Estadísticas BCR'!$B53,BCR!$1:$1,0))),AVERAGE(#REF!)),"")</f>
        <v>0</v>
      </c>
      <c r="BF53" s="59">
        <f>+IFERROR(IF(ISTEXT(BF$5)=FALSE,(INDEX(BCR!$1:$1048576,MATCH('Estadísticas BCR'!BF$5,BCR!$A:$A,0),MATCH('Estadísticas BCR'!$B53,BCR!$1:$1,0))),AVERAGE(#REF!)),"")</f>
        <v>0</v>
      </c>
      <c r="BG53" s="59">
        <f>+IFERROR(IF(ISTEXT(BG$5)=FALSE,(INDEX(BCR!$1:$1048576,MATCH('Estadísticas BCR'!BG$5,BCR!$A:$A,0),MATCH('Estadísticas BCR'!$B53,BCR!$1:$1,0))),AVERAGE(#REF!)),"")</f>
        <v>0</v>
      </c>
      <c r="BH53" s="59">
        <f>+IFERROR(IF(ISTEXT(BH$5)=FALSE,(INDEX(BCR!$1:$1048576,MATCH('Estadísticas BCR'!BH$5,BCR!$A:$A,0),MATCH('Estadísticas BCR'!$B53,BCR!$1:$1,0))),AVERAGE(#REF!)),"")</f>
        <v>0</v>
      </c>
      <c r="BI53" s="59">
        <f>+IFERROR(IF(ISTEXT(BI$5)=FALSE,(INDEX(BCR!$1:$1048576,MATCH('Estadísticas BCR'!BI$5,BCR!$A:$A,0),MATCH('Estadísticas BCR'!$B53,BCR!$1:$1,0))),AVERAGE(#REF!)),"")</f>
        <v>0</v>
      </c>
      <c r="BJ53" s="59">
        <f>+IFERROR(IF(ISTEXT(BJ$5)=FALSE,(INDEX(BCR!$1:$1048576,MATCH('Estadísticas BCR'!BJ$5,BCR!$A:$A,0),MATCH('Estadísticas BCR'!$B53,BCR!$1:$1,0))),AVERAGE(#REF!)),"")</f>
        <v>0</v>
      </c>
      <c r="BK53" s="59">
        <f>+IFERROR(IF(ISTEXT(BK$5)=FALSE,(INDEX(BCR!$1:$1048576,MATCH('Estadísticas BCR'!BK$5,BCR!$A:$A,0),MATCH('Estadísticas BCR'!$B53,BCR!$1:$1,0))),AVERAGE(#REF!)),"")</f>
        <v>0</v>
      </c>
      <c r="BL53" s="59">
        <f>+IFERROR(IF(ISTEXT(BL$5)=FALSE,(INDEX(BCR!$1:$1048576,MATCH('Estadísticas BCR'!BL$5,BCR!$A:$A,0),MATCH('Estadísticas BCR'!$B53,BCR!$1:$1,0))),AVERAGE(#REF!)),"")</f>
        <v>0</v>
      </c>
      <c r="BM53" s="59">
        <f>+IFERROR(IF(ISTEXT(BM$5)=FALSE,(INDEX(BCR!$1:$1048576,MATCH('Estadísticas BCR'!BM$5,BCR!$A:$A,0),MATCH('Estadísticas BCR'!$B53,BCR!$1:$1,0))),AVERAGE(#REF!)),"")</f>
        <v>0</v>
      </c>
      <c r="BN53" s="59">
        <f>+IFERROR(IF(ISTEXT(BN$5)=FALSE,(INDEX(BCR!$1:$1048576,MATCH('Estadísticas BCR'!BN$5,BCR!$A:$A,0),MATCH('Estadísticas BCR'!$B53,BCR!$1:$1,0))),AVERAGE(#REF!)),"")</f>
        <v>0</v>
      </c>
      <c r="BO53" s="59">
        <f>+IFERROR(IF(ISTEXT(BO$5)=FALSE,(INDEX(BCR!$1:$1048576,MATCH('Estadísticas BCR'!BO$5,BCR!$A:$A,0),MATCH('Estadísticas BCR'!$B53,BCR!$1:$1,0))),AVERAGE(#REF!)),"")</f>
        <v>0</v>
      </c>
      <c r="BP53" s="60">
        <f>+IFERROR(IF(ISTEXT(BP$5)=FALSE,(INDEX(BCR!$1:$1048576,MATCH('Estadísticas BCR'!BP$5,BCR!$A:$A,0),MATCH('Estadísticas BCR'!$B53,BCR!$1:$1,0))),AVERAGE(BD53:BO53)),"")</f>
        <v>0</v>
      </c>
      <c r="BQ53" s="59">
        <f>+IFERROR(IF(ISTEXT(BQ$5)=FALSE,(INDEX(BCR!$1:$1048576,MATCH('Estadísticas BCR'!BQ$5,BCR!$A:$A,0),MATCH('Estadísticas BCR'!$B53,BCR!$1:$1,0))),AVERAGE(#REF!)),"")</f>
        <v>0</v>
      </c>
      <c r="BR53" s="59">
        <f>+IFERROR(IF(ISTEXT(BR$5)=FALSE,(INDEX(BCR!$1:$1048576,MATCH('Estadísticas BCR'!BR$5,BCR!$A:$A,0),MATCH('Estadísticas BCR'!$B53,BCR!$1:$1,0))),AVERAGE(#REF!)),"")</f>
        <v>0</v>
      </c>
      <c r="BS53" s="59">
        <f>+IFERROR(IF(ISTEXT(BS$5)=FALSE,(INDEX(BCR!$1:$1048576,MATCH('Estadísticas BCR'!BS$5,BCR!$A:$A,0),MATCH('Estadísticas BCR'!$B53,BCR!$1:$1,0))),AVERAGE(#REF!)),"")</f>
        <v>0</v>
      </c>
      <c r="BT53" s="59">
        <f>+IFERROR(IF(ISTEXT(BT$5)=FALSE,(INDEX(BCR!$1:$1048576,MATCH('Estadísticas BCR'!BT$5,BCR!$A:$A,0),MATCH('Estadísticas BCR'!$B53,BCR!$1:$1,0))),AVERAGE(#REF!)),"")</f>
        <v>0</v>
      </c>
      <c r="BU53" s="59">
        <f>+IFERROR(IF(ISTEXT(BU$5)=FALSE,(INDEX(BCR!$1:$1048576,MATCH('Estadísticas BCR'!BU$5,BCR!$A:$A,0),MATCH('Estadísticas BCR'!$B53,BCR!$1:$1,0))),AVERAGE(#REF!)),"")</f>
        <v>0</v>
      </c>
      <c r="BV53" s="59">
        <f>+IFERROR(IF(ISTEXT(BV$5)=FALSE,(INDEX(BCR!$1:$1048576,MATCH('Estadísticas BCR'!BV$5,BCR!$A:$A,0),MATCH('Estadísticas BCR'!$B53,BCR!$1:$1,0))),AVERAGE(#REF!)),"")</f>
        <v>0</v>
      </c>
      <c r="BW53" s="59">
        <f>+IFERROR(IF(ISTEXT(BW$5)=FALSE,(INDEX(BCR!$1:$1048576,MATCH('Estadísticas BCR'!BW$5,BCR!$A:$A,0),MATCH('Estadísticas BCR'!$B53,BCR!$1:$1,0))),AVERAGE(#REF!)),"")</f>
        <v>0</v>
      </c>
      <c r="BX53" s="59">
        <f>+IFERROR(IF(ISTEXT(BX$5)=FALSE,(INDEX(BCR!$1:$1048576,MATCH('Estadísticas BCR'!BX$5,BCR!$A:$A,0),MATCH('Estadísticas BCR'!$B53,BCR!$1:$1,0))),AVERAGE(#REF!)),"")</f>
        <v>0</v>
      </c>
      <c r="BY53" s="59">
        <f>+IFERROR(IF(ISTEXT(BY$5)=FALSE,(INDEX(BCR!$1:$1048576,MATCH('Estadísticas BCR'!BY$5,BCR!$A:$A,0),MATCH('Estadísticas BCR'!$B53,BCR!$1:$1,0))),AVERAGE(#REF!)),"")</f>
        <v>0</v>
      </c>
      <c r="BZ53" s="59">
        <f>+IFERROR(IF(ISTEXT(BZ$5)=FALSE,(INDEX(BCR!$1:$1048576,MATCH('Estadísticas BCR'!BZ$5,BCR!$A:$A,0),MATCH('Estadísticas BCR'!$B53,BCR!$1:$1,0))),AVERAGE(#REF!)),"")</f>
        <v>0</v>
      </c>
      <c r="CA53" s="59">
        <f>+IFERROR(IF(ISTEXT(CA$5)=FALSE,(INDEX(BCR!$1:$1048576,MATCH('Estadísticas BCR'!CA$5,BCR!$A:$A,0),MATCH('Estadísticas BCR'!$B53,BCR!$1:$1,0))),AVERAGE(#REF!)),"")</f>
        <v>0</v>
      </c>
      <c r="CB53" s="59">
        <f>+IFERROR(IF(ISTEXT(CB$5)=FALSE,(INDEX(BCR!$1:$1048576,MATCH('Estadísticas BCR'!CB$5,BCR!$A:$A,0),MATCH('Estadísticas BCR'!$B53,BCR!$1:$1,0))),AVERAGE(#REF!)),"")</f>
        <v>0</v>
      </c>
      <c r="CC53" s="60">
        <f>+IFERROR(IF(ISTEXT(CC$5)=FALSE,(INDEX(BCR!$1:$1048576,MATCH('Estadísticas BCR'!CC$5,BCR!$A:$A,0),MATCH('Estadísticas BCR'!$B53,BCR!$1:$1,0))),AVERAGE(BQ53:CB53)),"")</f>
        <v>0</v>
      </c>
      <c r="CD53" s="59">
        <f>+IFERROR(IF(ISTEXT(CD$5)=FALSE,(INDEX(BCR!$1:$1048576,MATCH('Estadísticas BCR'!CD$5,BCR!$A:$A,0),MATCH('Estadísticas BCR'!$B53,BCR!$1:$1,0))),AVERAGE(#REF!)),"")</f>
        <v>0</v>
      </c>
      <c r="CE53" s="59">
        <f>+IFERROR(IF(ISTEXT(CE$5)=FALSE,(INDEX(BCR!$1:$1048576,MATCH('Estadísticas BCR'!CE$5,BCR!$A:$A,0),MATCH('Estadísticas BCR'!$B53,BCR!$1:$1,0))),AVERAGE(#REF!)),"")</f>
        <v>0</v>
      </c>
      <c r="CF53" s="59">
        <f>+IFERROR(IF(ISTEXT(CF$5)=FALSE,(INDEX(BCR!$1:$1048576,MATCH('Estadísticas BCR'!CF$5,BCR!$A:$A,0),MATCH('Estadísticas BCR'!$B53,BCR!$1:$1,0))),AVERAGE(#REF!)),"")</f>
        <v>0</v>
      </c>
      <c r="CG53" s="59">
        <f>+IFERROR(IF(ISTEXT(CG$5)=FALSE,(INDEX(BCR!$1:$1048576,MATCH('Estadísticas BCR'!CG$5,BCR!$A:$A,0),MATCH('Estadísticas BCR'!$B53,BCR!$1:$1,0))),AVERAGE(#REF!)),"")</f>
        <v>0</v>
      </c>
      <c r="CH53" s="59">
        <f>+IFERROR(IF(ISTEXT(CH$5)=FALSE,(INDEX(BCR!$1:$1048576,MATCH('Estadísticas BCR'!CH$5,BCR!$A:$A,0),MATCH('Estadísticas BCR'!$B53,BCR!$1:$1,0))),AVERAGE(#REF!)),"")</f>
        <v>0</v>
      </c>
      <c r="CI53" s="59">
        <f>+IFERROR(IF(ISTEXT(CI$5)=FALSE,(INDEX(BCR!$1:$1048576,MATCH('Estadísticas BCR'!CI$5,BCR!$A:$A,0),MATCH('Estadísticas BCR'!$B53,BCR!$1:$1,0))),AVERAGE(#REF!)),"")</f>
        <v>0</v>
      </c>
      <c r="CJ53" s="59">
        <f>+IFERROR(IF(ISTEXT(CJ$5)=FALSE,(INDEX(BCR!$1:$1048576,MATCH('Estadísticas BCR'!CJ$5,BCR!$A:$A,0),MATCH('Estadísticas BCR'!$B53,BCR!$1:$1,0))),AVERAGE(#REF!)),"")</f>
        <v>0</v>
      </c>
      <c r="CK53" s="59">
        <f>+IFERROR(IF(ISTEXT(CK$5)=FALSE,(INDEX(BCR!$1:$1048576,MATCH('Estadísticas BCR'!CK$5,BCR!$A:$A,0),MATCH('Estadísticas BCR'!$B53,BCR!$1:$1,0))),AVERAGE(#REF!)),"")</f>
        <v>0</v>
      </c>
      <c r="CL53" s="59">
        <f>+IFERROR(IF(ISTEXT(CL$5)=FALSE,(INDEX(BCR!$1:$1048576,MATCH('Estadísticas BCR'!CL$5,BCR!$A:$A,0),MATCH('Estadísticas BCR'!$B53,BCR!$1:$1,0))),AVERAGE(#REF!)),"")</f>
        <v>0</v>
      </c>
      <c r="CM53" s="59">
        <f>+IFERROR(IF(ISTEXT(CM$5)=FALSE,(INDEX(BCR!$1:$1048576,MATCH('Estadísticas BCR'!CM$5,BCR!$A:$A,0),MATCH('Estadísticas BCR'!$B53,BCR!$1:$1,0))),AVERAGE(#REF!)),"")</f>
        <v>0</v>
      </c>
      <c r="CN53" s="59">
        <f>+IFERROR(IF(ISTEXT(CN$5)=FALSE,(INDEX(BCR!$1:$1048576,MATCH('Estadísticas BCR'!CN$5,BCR!$A:$A,0),MATCH('Estadísticas BCR'!$B53,BCR!$1:$1,0))),AVERAGE(#REF!)),"")</f>
        <v>0</v>
      </c>
      <c r="CO53" s="59">
        <f>+IFERROR(IF(ISTEXT(CO$5)=FALSE,(INDEX(BCR!$1:$1048576,MATCH('Estadísticas BCR'!CO$5,BCR!$A:$A,0),MATCH('Estadísticas BCR'!$B53,BCR!$1:$1,0))),AVERAGE(#REF!)),"")</f>
        <v>0</v>
      </c>
      <c r="CP53" s="60">
        <f>+IFERROR(IF(ISTEXT(CP$5)=FALSE,(INDEX(BCR!$1:$1048576,MATCH('Estadísticas BCR'!CP$5,BCR!$A:$A,0),MATCH('Estadísticas BCR'!$B53,BCR!$1:$1,0))),AVERAGE(CD53:CO53)),"")</f>
        <v>0</v>
      </c>
      <c r="CQ53" s="59">
        <f>+IFERROR(IF(ISTEXT(CQ$5)=FALSE,(INDEX(BCR!$1:$1048576,MATCH('Estadísticas BCR'!CQ$5,BCR!$A:$A,0),MATCH('Estadísticas BCR'!$B53,BCR!$1:$1,0))),AVERAGE(#REF!)),"")</f>
        <v>0</v>
      </c>
      <c r="CR53" s="59">
        <f>+IFERROR(IF(ISTEXT(CR$5)=FALSE,(INDEX(BCR!$1:$1048576,MATCH('Estadísticas BCR'!CR$5,BCR!$A:$A,0),MATCH('Estadísticas BCR'!$B53,BCR!$1:$1,0))),AVERAGE(#REF!)),"")</f>
        <v>0</v>
      </c>
      <c r="CS53" s="59">
        <f>+IFERROR(IF(ISTEXT(CS$5)=FALSE,(INDEX(BCR!$1:$1048576,MATCH('Estadísticas BCR'!CS$5,BCR!$A:$A,0),MATCH('Estadísticas BCR'!$B53,BCR!$1:$1,0))),AVERAGE(#REF!)),"")</f>
        <v>0</v>
      </c>
      <c r="CT53" s="59">
        <f>+IFERROR(IF(ISTEXT(CT$5)=FALSE,(INDEX(BCR!$1:$1048576,MATCH('Estadísticas BCR'!CT$5,BCR!$A:$A,0),MATCH('Estadísticas BCR'!$B53,BCR!$1:$1,0))),AVERAGE(#REF!)),"")</f>
        <v>0</v>
      </c>
      <c r="CU53" s="59">
        <f>+IFERROR(IF(ISTEXT(CU$5)=FALSE,(INDEX(BCR!$1:$1048576,MATCH('Estadísticas BCR'!CU$5,BCR!$A:$A,0),MATCH('Estadísticas BCR'!$B53,BCR!$1:$1,0))),AVERAGE(#REF!)),"")</f>
        <v>0</v>
      </c>
      <c r="CV53" s="59">
        <f>+IFERROR(IF(ISTEXT(CV$5)=FALSE,(INDEX(BCR!$1:$1048576,MATCH('Estadísticas BCR'!CV$5,BCR!$A:$A,0),MATCH('Estadísticas BCR'!$B53,BCR!$1:$1,0))),AVERAGE(#REF!)),"")</f>
        <v>0</v>
      </c>
      <c r="CW53" s="59">
        <f>+IFERROR(IF(ISTEXT(CW$5)=FALSE,(INDEX(BCR!$1:$1048576,MATCH('Estadísticas BCR'!CW$5,BCR!$A:$A,0),MATCH('Estadísticas BCR'!$B53,BCR!$1:$1,0))),AVERAGE(#REF!)),"")</f>
        <v>0</v>
      </c>
      <c r="CX53" s="59">
        <f>+IFERROR(IF(ISTEXT(CX$5)=FALSE,(INDEX(BCR!$1:$1048576,MATCH('Estadísticas BCR'!CX$5,BCR!$A:$A,0),MATCH('Estadísticas BCR'!$B53,BCR!$1:$1,0))),AVERAGE(#REF!)),"")</f>
        <v>0</v>
      </c>
      <c r="CY53" s="59">
        <f>+IFERROR(IF(ISTEXT(CY$5)=FALSE,(INDEX(BCR!$1:$1048576,MATCH('Estadísticas BCR'!CY$5,BCR!$A:$A,0),MATCH('Estadísticas BCR'!$B53,BCR!$1:$1,0))),AVERAGE(#REF!)),"")</f>
        <v>0</v>
      </c>
      <c r="CZ53" s="59">
        <f>+IFERROR(IF(ISTEXT(CZ$5)=FALSE,(INDEX(BCR!$1:$1048576,MATCH('Estadísticas BCR'!CZ$5,BCR!$A:$A,0),MATCH('Estadísticas BCR'!$B53,BCR!$1:$1,0))),AVERAGE(A53:CY53)),"")</f>
        <v>0</v>
      </c>
      <c r="DA53" s="59">
        <f>+IFERROR(IF(ISTEXT(DA$5)=FALSE,(INDEX(BCR!$1:$1048576,MATCH('Estadísticas BCR'!DA$5,BCR!$A:$A,0),MATCH('Estadísticas BCR'!$B53,BCR!$1:$1,0))),AVERAGE(B53:CZ53)),"")</f>
        <v>0</v>
      </c>
      <c r="DB53" s="59">
        <f>+IFERROR(IF(ISTEXT(DB$5)=FALSE,(INDEX(BCR!$1:$1048576,MATCH('Estadísticas BCR'!DB$5,BCR!$A:$A,0),MATCH('Estadísticas BCR'!$B53,BCR!$1:$1,0))),AVERAGE(C53:DA53)),"")</f>
        <v>0</v>
      </c>
      <c r="DC53" s="60">
        <f>+IFERROR(IF(ISTEXT(DC$5)=FALSE,(INDEX(BCR!$1:$1048576,MATCH('Estadísticas BCR'!DC$5,BCR!$A:$A,0),MATCH('Estadísticas BCR'!$B53,BCR!$1:$1,0))),AVERAGE(CQ53:DB53)),"")</f>
        <v>0</v>
      </c>
      <c r="DD53" s="59">
        <f>+IFERROR(IF(ISTEXT(DD$5)=FALSE,(INDEX(BCR!$1:$1048576,MATCH('Estadísticas BCR'!DD$5,BCR!$A:$A,0),MATCH('Estadísticas BCR'!$B53,BCR!$1:$1,0))),AVERAGE(CR53:DC53)),"")</f>
        <v>0</v>
      </c>
      <c r="DE53" s="59">
        <f>+IFERROR(IF(ISTEXT(DE$5)=FALSE,(INDEX(BCR!$1:$1048576,MATCH('Estadísticas BCR'!DE$5,BCR!$A:$A,0),MATCH('Estadísticas BCR'!$B53,BCR!$1:$1,0))),AVERAGE(CS53:DD53)),"")</f>
        <v>0</v>
      </c>
      <c r="DF53" s="59">
        <f>+IFERROR(IF(ISTEXT(DF$5)=FALSE,(INDEX(BCR!$1:$1048576,MATCH('Estadísticas BCR'!DF$5,BCR!$A:$A,0),MATCH('Estadísticas BCR'!$B53,BCR!$1:$1,0))),AVERAGE(CT53:DE53)),"")</f>
        <v>0</v>
      </c>
      <c r="DG53" s="59">
        <f>+IFERROR(IF(ISTEXT(DG$5)=FALSE,(INDEX(BCR!$1:$1048576,MATCH('Estadísticas BCR'!DG$5,BCR!$A:$A,0),MATCH('Estadísticas BCR'!$B53,BCR!$1:$1,0))),AVERAGE(CU53:DF53)),"")</f>
        <v>0</v>
      </c>
      <c r="DH53" s="59">
        <f>+IFERROR(IF(ISTEXT(DH$5)=FALSE,(INDEX(BCR!$1:$1048576,MATCH('Estadísticas BCR'!DH$5,BCR!$A:$A,0),MATCH('Estadísticas BCR'!$B53,BCR!$1:$1,0))),AVERAGE(CV53:DG53)),"")</f>
        <v>0</v>
      </c>
      <c r="DI53" s="59">
        <f>+IFERROR(IF(ISTEXT(DI$5)=FALSE,(INDEX(BCR!$1:$1048576,MATCH('Estadísticas BCR'!DI$5,BCR!$A:$A,0),MATCH('Estadísticas BCR'!$B53,BCR!$1:$1,0))),AVERAGE(CW53:DH53)),"")</f>
        <v>0</v>
      </c>
      <c r="DJ53" s="59">
        <f>+IFERROR(IF(ISTEXT(DJ$5)=FALSE,(INDEX(BCR!$1:$1048576,MATCH('Estadísticas BCR'!DJ$5,BCR!$A:$A,0),MATCH('Estadísticas BCR'!$B53,BCR!$1:$1,0))),AVERAGE(CX53:DI53)),"")</f>
        <v>0</v>
      </c>
      <c r="DK53" s="59">
        <f>+IFERROR(IF(ISTEXT(DK$5)=FALSE,(INDEX(BCR!$1:$1048576,MATCH('Estadísticas BCR'!DK$5,BCR!$A:$A,0),MATCH('Estadísticas BCR'!$B53,BCR!$1:$1,0))),AVERAGE(CY53:DJ53)),"")</f>
        <v>0</v>
      </c>
      <c r="DL53" s="59">
        <f>+IFERROR(IF(ISTEXT(DL$5)=FALSE,(INDEX(BCR!$1:$1048576,MATCH('Estadísticas BCR'!DL$5,BCR!$A:$A,0),MATCH('Estadísticas BCR'!$B53,BCR!$1:$1,0))),AVERAGE(CZ53:DK53)),"")</f>
        <v>0</v>
      </c>
      <c r="DM53" s="59">
        <f>+IFERROR(IF(ISTEXT(DM$5)=FALSE,(INDEX(BCR!$1:$1048576,MATCH('Estadísticas BCR'!DM$5,BCR!$A:$A,0),MATCH('Estadísticas BCR'!$B53,BCR!$1:$1,0))),AVERAGE(DA53:DL53)),"")</f>
        <v>0</v>
      </c>
      <c r="DN53" s="59">
        <f>+IFERROR(IF(ISTEXT(DN$5)=FALSE,(INDEX(BCR!$1:$1048576,MATCH('Estadísticas BCR'!DN$5,BCR!$A:$A,0),MATCH('Estadísticas BCR'!$B53,BCR!$1:$1,0))),AVERAGE(DB53:DM53)),"")</f>
        <v>0</v>
      </c>
      <c r="DO53" s="59">
        <f>+IFERROR(IF(ISTEXT(DO$5)=FALSE,(INDEX(BCR!$1:$1048576,MATCH('Estadísticas BCR'!DO$5,BCR!$A:$A,0),MATCH('Estadísticas BCR'!$B53,BCR!$1:$1,0))),AVERAGE(DC53:DN53)),"")</f>
        <v>0</v>
      </c>
      <c r="DP53" s="60">
        <f>+IFERROR(IF(ISTEXT(DP$5)=FALSE,(INDEX(BCR!$1:$1048576,MATCH('Estadísticas BCR'!DP$5,BCR!$A:$A,0),MATCH('Estadísticas BCR'!$B53,BCR!$1:$1,0))),AVERAGE(DD53:DO53)),"")</f>
        <v>0</v>
      </c>
      <c r="DQ53" s="59">
        <f>+IFERROR(IF(ISTEXT(DQ$5)=FALSE,(INDEX(BCR!$1:$1048576,MATCH('Estadísticas BCR'!DQ$5,BCR!$A:$A,0),MATCH('Estadísticas BCR'!$B53,BCR!$1:$1,0))),AVERAGE(DE53:DP53)),"")</f>
        <v>0</v>
      </c>
      <c r="DR53" s="59">
        <f>+IFERROR(IF(ISTEXT(DR$5)=FALSE,(INDEX(BCR!$1:$1048576,MATCH('Estadísticas BCR'!DR$5,BCR!$A:$A,0),MATCH('Estadísticas BCR'!$B53,BCR!$1:$1,0))),AVERAGE(DF53:DQ53)),"")</f>
        <v>0</v>
      </c>
      <c r="DS53" s="59">
        <f>+IFERROR(IF(ISTEXT(DS$5)=FALSE,(INDEX(BCR!$1:$1048576,MATCH('Estadísticas BCR'!DS$5,BCR!$A:$A,0),MATCH('Estadísticas BCR'!$B53,BCR!$1:$1,0))),AVERAGE(DG53:DR53)),"")</f>
        <v>0</v>
      </c>
      <c r="DT53" s="59">
        <f>+IFERROR(IF(ISTEXT(DT$5)=FALSE,(INDEX(BCR!$1:$1048576,MATCH('Estadísticas BCR'!DT$5,BCR!$A:$A,0),MATCH('Estadísticas BCR'!$B53,BCR!$1:$1,0))),AVERAGE(DH53:DS53)),"")</f>
        <v>0</v>
      </c>
      <c r="DU53" s="59">
        <f>+IFERROR(IF(ISTEXT(DU$5)=FALSE,(INDEX(BCR!$1:$1048576,MATCH('Estadísticas BCR'!DU$5,BCR!$A:$A,0),MATCH('Estadísticas BCR'!$B53,BCR!$1:$1,0))),AVERAGE(DI53:DT53)),"")</f>
        <v>0</v>
      </c>
      <c r="DV53" s="59">
        <f>+IFERROR(IF(ISTEXT(DV$5)=FALSE,(INDEX(BCR!$1:$1048576,MATCH('Estadísticas BCR'!DV$5,BCR!$A:$A,0),MATCH('Estadísticas BCR'!$B53,BCR!$1:$1,0))),AVERAGE(DJ53:DU53)),"")</f>
        <v>0</v>
      </c>
      <c r="DW53" s="59">
        <f>+IFERROR(IF(ISTEXT(DW$5)=FALSE,(INDEX(BCR!$1:$1048576,MATCH('Estadísticas BCR'!DW$5,BCR!$A:$A,0),MATCH('Estadísticas BCR'!$B53,BCR!$1:$1,0))),AVERAGE(DK53:DV53)),"")</f>
        <v>0</v>
      </c>
      <c r="DX53" s="59">
        <f>+IFERROR(IF(ISTEXT(DX$5)=FALSE,(INDEX(BCR!$1:$1048576,MATCH('Estadísticas BCR'!DX$5,BCR!$A:$A,0),MATCH('Estadísticas BCR'!$B53,BCR!$1:$1,0))),AVERAGE(DL53:DW53)),"")</f>
        <v>0</v>
      </c>
      <c r="DY53" s="59">
        <f>+IFERROR(IF(ISTEXT(DY$5)=FALSE,(INDEX(BCR!$1:$1048576,MATCH('Estadísticas BCR'!DY$5,BCR!$A:$A,0),MATCH('Estadísticas BCR'!$B53,BCR!$1:$1,0))),AVERAGE(DM53:DX53)),"")</f>
        <v>0</v>
      </c>
      <c r="DZ53" s="59">
        <f>+IFERROR(IF(ISTEXT(DZ$5)=FALSE,(INDEX(BCR!$1:$1048576,MATCH('Estadísticas BCR'!DZ$5,BCR!$A:$A,0),MATCH('Estadísticas BCR'!$B53,BCR!$1:$1,0))),AVERAGE(DN53:DY53)),"")</f>
        <v>0</v>
      </c>
      <c r="EA53" s="59">
        <f>+IFERROR(IF(ISTEXT(EA$5)=FALSE,(INDEX(BCR!$1:$1048576,MATCH('Estadísticas BCR'!EA$5,BCR!$A:$A,0),MATCH('Estadísticas BCR'!$B53,BCR!$1:$1,0))),AVERAGE(DO53:DZ53)),"")</f>
        <v>0</v>
      </c>
      <c r="EB53" s="59">
        <f>+IFERROR(IF(ISTEXT(EB$5)=FALSE,(INDEX(BCR!$1:$1048576,MATCH('Estadísticas BCR'!EB$5,BCR!$A:$A,0),MATCH('Estadísticas BCR'!$B53,BCR!$1:$1,0))),AVERAGE(DP53:EA53)),"")</f>
        <v>0</v>
      </c>
      <c r="EC53" s="60">
        <f>+IFERROR(IF(ISTEXT(EC$5)=FALSE,(INDEX(BCR!$1:$1048576,MATCH('Estadísticas BCR'!EC$5,BCR!$A:$A,0),MATCH('Estadísticas BCR'!$B53,BCR!$1:$1,0))),AVERAGE(DQ53:EB53)),"")</f>
        <v>0</v>
      </c>
      <c r="ED53" s="59">
        <f>+IFERROR(IF(ISTEXT(ED$5)=FALSE,(INDEX(BCR!$1:$1048576,MATCH('Estadísticas BCR'!ED$5,BCR!$A:$A,0),MATCH('Estadísticas BCR'!$B53,BCR!$1:$1,0))),AVERAGE(DR53:EC53)),"")</f>
        <v>77.5</v>
      </c>
      <c r="EE53" s="59">
        <f>+IFERROR(IF(ISTEXT(EE$5)=FALSE,(INDEX(BCR!$1:$1048576,MATCH('Estadísticas BCR'!EE$5,BCR!$A:$A,0),MATCH('Estadísticas BCR'!$B53,BCR!$1:$1,0))),AVERAGE(DS53:ED53)),"")</f>
        <v>72.727272727272705</v>
      </c>
      <c r="EF53" s="59">
        <f>+IFERROR(IF(ISTEXT(EF$5)=FALSE,(INDEX(BCR!$1:$1048576,MATCH('Estadísticas BCR'!EF$5,BCR!$A:$A,0),MATCH('Estadísticas BCR'!$B53,BCR!$1:$1,0))),AVERAGE(DT53:EE53)),"")</f>
        <v>75</v>
      </c>
      <c r="EG53" s="59">
        <f>+IFERROR(IF(ISTEXT(EG$5)=FALSE,(INDEX(BCR!$1:$1048576,MATCH('Estadísticas BCR'!EG$5,BCR!$A:$A,0),MATCH('Estadísticas BCR'!$B53,BCR!$1:$1,0))),AVERAGE(DU53:EF53)),"")</f>
        <v>73.809523809523796</v>
      </c>
      <c r="EH53" s="59">
        <f>+IFERROR(IF(ISTEXT(EH$5)=FALSE,(INDEX(BCR!$1:$1048576,MATCH('Estadísticas BCR'!EH$5,BCR!$A:$A,0),MATCH('Estadísticas BCR'!$B53,BCR!$1:$1,0))),AVERAGE(DV53:EG53)),"")</f>
        <v>71.428571428571402</v>
      </c>
      <c r="EI53" s="59">
        <f>+IFERROR(IF(ISTEXT(EI$5)=FALSE,(INDEX(BCR!$1:$1048576,MATCH('Estadísticas BCR'!EI$5,BCR!$A:$A,0),MATCH('Estadísticas BCR'!$B53,BCR!$1:$1,0))),AVERAGE(DW53:EH53)),"")</f>
        <v>64.705882352941202</v>
      </c>
      <c r="EJ53" s="59">
        <f>+IFERROR(IF(ISTEXT(EJ$5)=FALSE,(INDEX(BCR!$1:$1048576,MATCH('Estadísticas BCR'!EJ$5,BCR!$A:$A,0),MATCH('Estadísticas BCR'!$B53,BCR!$1:$1,0))),AVERAGE(DX53:EI53)),"")</f>
        <v>73.809523809523796</v>
      </c>
      <c r="EK53" s="59">
        <f>+IFERROR(IF(ISTEXT(EK$5)=FALSE,(INDEX(BCR!$1:$1048576,MATCH('Estadísticas BCR'!EK$5,BCR!$A:$A,0),MATCH('Estadísticas BCR'!$B53,BCR!$1:$1,0))),AVERAGE(DY53:EJ53)),"")</f>
        <v>75</v>
      </c>
      <c r="EL53" s="59">
        <f>+IFERROR(IF(ISTEXT(EL$5)=FALSE,(INDEX(BCR!$1:$1048576,MATCH('Estadísticas BCR'!EL$5,BCR!$A:$A,0),MATCH('Estadísticas BCR'!$B53,BCR!$1:$1,0))),AVERAGE(DZ53:EK53)),"")</f>
        <v>72.2222222222222</v>
      </c>
      <c r="EM53" s="59">
        <f>+IFERROR(IF(ISTEXT(EM$5)=FALSE,(INDEX(BCR!$1:$1048576,MATCH('Estadísticas BCR'!EM$5,BCR!$A:$A,0),MATCH('Estadísticas BCR'!$B53,BCR!$1:$1,0))),AVERAGE(EA53:EL53)),"")</f>
        <v>69.4444444444444</v>
      </c>
      <c r="EN53" s="59">
        <f>+IFERROR(IF(ISTEXT(EN$5)=FALSE,(INDEX(BCR!$1:$1048576,MATCH('Estadísticas BCR'!EN$5,BCR!$A:$A,0),MATCH('Estadísticas BCR'!$B53,BCR!$1:$1,0))),AVERAGE(EB53:EM53)),"")</f>
        <v>61.764705882352899</v>
      </c>
      <c r="EO53" s="59">
        <f>+IFERROR(IF(ISTEXT(EO$5)=FALSE,(INDEX(BCR!$1:$1048576,MATCH('Estadísticas BCR'!EO$5,BCR!$A:$A,0),MATCH('Estadísticas BCR'!$B53,BCR!$1:$1,0))),AVERAGE(EC53:EN53)),"")</f>
        <v>66.6666666666667</v>
      </c>
      <c r="EP53" s="60">
        <f>+IFERROR(IF(ISTEXT(EP$5)=FALSE,(INDEX(BCR!$1:$1048576,MATCH('Estadísticas BCR'!EP$5,BCR!$A:$A,0),MATCH('Estadísticas BCR'!$B53,BCR!$1:$1,0))),AVERAGE(ED53:EO53)),"")</f>
        <v>71.173234445293261</v>
      </c>
      <c r="EQ53" s="59">
        <f>+IFERROR(IF(ISTEXT(EQ$5)=FALSE,(INDEX(BCR!$1:$1048576,MATCH('Estadísticas BCR'!EQ$5,BCR!$A:$A,0),MATCH('Estadísticas BCR'!$B53,BCR!$1:$1,0))),AVERAGE(EE53:EP53)),"")</f>
        <v>68.75</v>
      </c>
      <c r="ER53" s="59">
        <f>+IFERROR(IF(ISTEXT(ER$5)=FALSE,(INDEX(BCR!$1:$1048576,MATCH('Estadísticas BCR'!ER$5,BCR!$A:$A,0),MATCH('Estadísticas BCR'!$B53,BCR!$1:$1,0))),AVERAGE(EF53:EQ53)),"")</f>
        <v>71.052631578947398</v>
      </c>
      <c r="ES53" s="59">
        <f>+IFERROR(IF(ISTEXT(ES$5)=FALSE,(INDEX(BCR!$1:$1048576,MATCH('Estadísticas BCR'!ES$5,BCR!$A:$A,0),MATCH('Estadísticas BCR'!$B53,BCR!$1:$1,0))),AVERAGE(EG53:ER53)),"")</f>
        <v>76.315789473684205</v>
      </c>
      <c r="ET53" s="59">
        <f>+IFERROR(IF(ISTEXT(ET$5)=FALSE,(INDEX(BCR!$1:$1048576,MATCH('Estadísticas BCR'!ET$5,BCR!$A:$A,0),MATCH('Estadísticas BCR'!$B53,BCR!$1:$1,0))),AVERAGE(EH53:ES53)),"")</f>
        <v>54.761904761904802</v>
      </c>
      <c r="EU53" s="59">
        <f>+IFERROR(IF(ISTEXT(EU$5)=FALSE,(INDEX(BCR!$1:$1048576,MATCH('Estadísticas BCR'!EU$5,BCR!$A:$A,0),MATCH('Estadísticas BCR'!$B53,BCR!$1:$1,0))),AVERAGE(EI53:ET53)),"")</f>
        <v>60</v>
      </c>
      <c r="EV53" s="59">
        <f>+IFERROR(IF(ISTEXT(EV$5)=FALSE,(INDEX(BCR!$1:$1048576,MATCH('Estadísticas BCR'!EV$5,BCR!$A:$A,0),MATCH('Estadísticas BCR'!$B53,BCR!$1:$1,0))),AVERAGE(EJ53:EU53)),"")</f>
        <v>47.727272727272698</v>
      </c>
      <c r="EW53" s="59">
        <f>+IFERROR(IF(ISTEXT(EW$5)=FALSE,(INDEX(BCR!$1:$1048576,MATCH('Estadísticas BCR'!EW$5,BCR!$A:$A,0),MATCH('Estadísticas BCR'!$B53,BCR!$1:$1,0))),AVERAGE(EK53:EV53)),"")</f>
        <v>55.882352941176499</v>
      </c>
      <c r="EX53" s="59">
        <f>+IFERROR(IF(ISTEXT(EX$5)=FALSE,(INDEX(BCR!$1:$1048576,MATCH('Estadísticas BCR'!EX$5,BCR!$A:$A,0),MATCH('Estadísticas BCR'!$B53,BCR!$1:$1,0))),AVERAGE(EL53:EW53)),"")</f>
        <v>52.380952380952401</v>
      </c>
      <c r="EY53" s="59">
        <f>+IFERROR(IF(ISTEXT(EY$5)=FALSE,(INDEX(BCR!$1:$1048576,MATCH('Estadísticas BCR'!EY$5,BCR!$A:$A,0),MATCH('Estadísticas BCR'!$B53,BCR!$1:$1,0))),AVERAGE(EM53:EX53)),"")</f>
        <v>52.631578947368403</v>
      </c>
      <c r="EZ53" s="59">
        <f>+IFERROR(IF(ISTEXT(EZ$5)=FALSE,(INDEX(BCR!$1:$1048576,MATCH('Estadísticas BCR'!EZ$5,BCR!$A:$A,0),MATCH('Estadísticas BCR'!$B53,BCR!$1:$1,0))),AVERAGE(EN53:EY53)),"")</f>
        <v>61.764705882352899</v>
      </c>
      <c r="FA53" s="59">
        <f>+IFERROR(IF(ISTEXT(FA$5)=FALSE,(INDEX(BCR!$1:$1048576,MATCH('Estadísticas BCR'!FA$5,BCR!$A:$A,0),MATCH('Estadísticas BCR'!$B53,BCR!$1:$1,0))),AVERAGE(EO53:EZ53)),"")</f>
        <v>60</v>
      </c>
      <c r="FB53" s="59">
        <f>+IFERROR(IF(ISTEXT(FB$5)=FALSE,(INDEX(BCR!$1:$1048576,MATCH('Estadísticas BCR'!FB$5,BCR!$A:$A,0),MATCH('Estadísticas BCR'!$B53,BCR!$1:$1,0))),AVERAGE(EP53:FA53)),"")</f>
        <v>60</v>
      </c>
      <c r="FC53" s="60">
        <f>+IFERROR(IF(ISTEXT(FC$5)=FALSE,(INDEX(BCR!$1:$1048576,MATCH('Estadísticas BCR'!FC$5,BCR!$A:$A,0),MATCH('Estadísticas BCR'!$B53,BCR!$1:$1,0))),AVERAGE(EQ53:FB53)),"")</f>
        <v>60.105599057804945</v>
      </c>
      <c r="FD53" s="59">
        <f>+IFERROR(IF(ISTEXT(FD$5)=FALSE,(INDEX(BCR!$1:$1048576,MATCH('Estadísticas BCR'!FD$5,BCR!$A:$A,0),MATCH('Estadísticas BCR'!$B53,BCR!$1:$1,0))),AVERAGE(ER53:FC53)),"")</f>
        <v>65</v>
      </c>
      <c r="FE53" s="59">
        <f>+IFERROR(IF(ISTEXT(FE$5)=FALSE,(INDEX(BCR!$1:$1048576,MATCH('Estadísticas BCR'!FE$5,BCR!$A:$A,0),MATCH('Estadísticas BCR'!$B53,BCR!$1:$1,0))),AVERAGE(ES53:FD53)),"")</f>
        <v>66.6666666666667</v>
      </c>
      <c r="FF53" s="59">
        <f>+IFERROR(IF(ISTEXT(FF$5)=FALSE,(INDEX(BCR!$1:$1048576,MATCH('Estadísticas BCR'!FF$5,BCR!$A:$A,0),MATCH('Estadísticas BCR'!$B53,BCR!$1:$1,0))),AVERAGE(ET53:FE53)),"")</f>
        <v>58.3333333333333</v>
      </c>
      <c r="FG53" s="59">
        <f>+IFERROR(IF(ISTEXT(FG$5)=FALSE,(INDEX(BCR!$1:$1048576,MATCH('Estadísticas BCR'!FG$5,BCR!$A:$A,0),MATCH('Estadísticas BCR'!$B53,BCR!$1:$1,0))),AVERAGE(EU53:FF53)),"")</f>
        <v>63.8888888888889</v>
      </c>
      <c r="FH53" s="59">
        <f>+IFERROR(IF(ISTEXT(FH$5)=FALSE,(INDEX(BCR!$1:$1048576,MATCH('Estadísticas BCR'!FH$5,BCR!$A:$A,0),MATCH('Estadísticas BCR'!$B53,BCR!$1:$1,0))),AVERAGE(EV53:FG53)),"")</f>
        <v>60</v>
      </c>
      <c r="FI53" s="59">
        <f>+IFERROR(IF(ISTEXT(FI$5)=FALSE,(INDEX(BCR!$1:$1048576,MATCH('Estadísticas BCR'!FI$5,BCR!$A:$A,0),MATCH('Estadísticas BCR'!$B53,BCR!$1:$1,0))),AVERAGE(EW53:FH53)),"")</f>
        <v>63.157894736842103</v>
      </c>
      <c r="FJ53" s="59">
        <f>+IFERROR(IF(ISTEXT(FJ$5)=FALSE,(INDEX(BCR!$1:$1048576,MATCH('Estadísticas BCR'!FJ$5,BCR!$A:$A,0),MATCH('Estadísticas BCR'!$B53,BCR!$1:$1,0))),AVERAGE(EX53:FI53)),"")</f>
        <v>73.214285714285694</v>
      </c>
      <c r="FK53" s="59">
        <f>+IFERROR(IF(ISTEXT(FK$5)=FALSE,(INDEX(BCR!$1:$1048576,MATCH('Estadísticas BCR'!FK$5,BCR!$A:$A,0),MATCH('Estadísticas BCR'!$B53,BCR!$1:$1,0))),AVERAGE(EY53:FJ53)),"")</f>
        <v>69.354838709677395</v>
      </c>
      <c r="FL53" s="59">
        <f>+IFERROR(IF(ISTEXT(FL$5)=FALSE,(INDEX(BCR!$1:$1048576,MATCH('Estadísticas BCR'!FL$5,BCR!$A:$A,0),MATCH('Estadísticas BCR'!$B53,BCR!$1:$1,0))),AVERAGE(EZ53:FK53)),"")</f>
        <v>60.714285714285701</v>
      </c>
      <c r="FM53" s="59">
        <f>+IFERROR(IF(ISTEXT(FM$5)=FALSE,(INDEX(BCR!$1:$1048576,MATCH('Estadísticas BCR'!FM$5,BCR!$A:$A,0),MATCH('Estadísticas BCR'!$B53,BCR!$1:$1,0))),AVERAGE(FA53:FL53)),"")</f>
        <v>66.6666666666667</v>
      </c>
      <c r="FN53" s="59">
        <f>+IFERROR(IF(ISTEXT(FN$5)=FALSE,(INDEX(BCR!$1:$1048576,MATCH('Estadísticas BCR'!FN$5,BCR!$A:$A,0),MATCH('Estadísticas BCR'!$B53,BCR!$1:$1,0))),AVERAGE(FB53:FM53)),"")</f>
        <v>72.857142857142804</v>
      </c>
      <c r="FO53" s="59">
        <f>+IFERROR(IF(ISTEXT(FO$5)=FALSE,(INDEX(BCR!$1:$1048576,MATCH('Estadísticas BCR'!FO$5,BCR!$A:$A,0),MATCH('Estadísticas BCR'!$B53,BCR!$1:$1,0))),AVERAGE(FC53:FN53)),"")</f>
        <v>72.2222222222222</v>
      </c>
      <c r="FP53" s="60">
        <f>+IFERROR(IF(ISTEXT(FP$5)=FALSE,(INDEX(BCR!$1:$1048576,MATCH('Estadísticas BCR'!FP$5,BCR!$A:$A,0),MATCH('Estadísticas BCR'!$B53,BCR!$1:$1,0))),AVERAGE(FD53:FO53)),"")</f>
        <v>66.006352125834283</v>
      </c>
      <c r="FQ53" s="59">
        <f>+IFERROR(IF(ISTEXT(FQ$5)=FALSE,(INDEX(BCR!$1:$1048576,MATCH('Estadísticas BCR'!FQ$5,BCR!$A:$A,0),MATCH('Estadísticas BCR'!$B53,BCR!$1:$1,0))),AVERAGE(FE53:FP53)),"")</f>
        <v>70.454545454545496</v>
      </c>
      <c r="FR53" s="59">
        <f>+IFERROR(IF(ISTEXT(FR$5)=FALSE,(INDEX(BCR!$1:$1048576,MATCH('Estadísticas BCR'!FR$5,BCR!$A:$A,0),MATCH('Estadísticas BCR'!$B53,BCR!$1:$1,0))),AVERAGE(FF53:FQ53)),"")</f>
        <v>68.518518518518505</v>
      </c>
      <c r="FS53" s="59">
        <f>+IFERROR(IF(ISTEXT(FS$5)=FALSE,(INDEX(BCR!$1:$1048576,MATCH('Estadísticas BCR'!FS$5,BCR!$A:$A,0),MATCH('Estadísticas BCR'!$B53,BCR!$1:$1,0))),AVERAGE(FG53:FR53)),"")</f>
        <v>62.962962962962997</v>
      </c>
      <c r="FT53" s="59">
        <f>+IFERROR(IF(ISTEXT(FT$5)=FALSE,(INDEX(BCR!$1:$1048576,MATCH('Estadísticas BCR'!FT$5,BCR!$A:$A,0),MATCH('Estadísticas BCR'!$B53,BCR!$1:$1,0))),AVERAGE(FH53:FS53)),"")</f>
        <v>59.090909090909101</v>
      </c>
      <c r="FU53" s="59">
        <f>+IFERROR(IF(ISTEXT(FU$5)=FALSE,(INDEX(BCR!$1:$1048576,MATCH('Estadísticas BCR'!FU$5,BCR!$A:$A,0),MATCH('Estadísticas BCR'!$B53,BCR!$1:$1,0))),AVERAGE(FI53:FT53)),"")</f>
        <v>55.882352941176499</v>
      </c>
      <c r="FV53" s="59">
        <f>+IFERROR(IF(ISTEXT(FV$5)=FALSE,(INDEX(BCR!$1:$1048576,MATCH('Estadísticas BCR'!FV$5,BCR!$A:$A,0),MATCH('Estadísticas BCR'!$B53,BCR!$1:$1,0))),AVERAGE(FJ53:FU53)),"")</f>
        <v>52</v>
      </c>
      <c r="FW53" s="59">
        <f>+IFERROR(IF(ISTEXT(FW$5)=FALSE,(INDEX(BCR!$1:$1048576,MATCH('Estadísticas BCR'!FW$5,BCR!$A:$A,0),MATCH('Estadísticas BCR'!$B53,BCR!$1:$1,0))),AVERAGE(FK53:FV53)),"")</f>
        <v>52</v>
      </c>
      <c r="FX53" s="59">
        <f>+IFERROR(IF(ISTEXT(FX$5)=FALSE,(INDEX(BCR!$1:$1048576,MATCH('Estadísticas BCR'!FX$5,BCR!$A:$A,0),MATCH('Estadísticas BCR'!$B53,BCR!$1:$1,0))),AVERAGE(FL53:FW53)),"")</f>
        <v>56.818181818181799</v>
      </c>
      <c r="FY53" s="59">
        <f>+IFERROR(IF(ISTEXT(FY$5)=FALSE,(INDEX(BCR!$1:$1048576,MATCH('Estadísticas BCR'!FY$5,BCR!$A:$A,0),MATCH('Estadísticas BCR'!$B53,BCR!$1:$1,0))),AVERAGE(FM53:FX53)),"")</f>
        <v>50</v>
      </c>
      <c r="FZ53" s="59">
        <f>+IFERROR(IF(ISTEXT(FZ$5)=FALSE,(INDEX(BCR!$1:$1048576,MATCH('Estadísticas BCR'!FZ$5,BCR!$A:$A,0),MATCH('Estadísticas BCR'!$B53,BCR!$1:$1,0))),AVERAGE(FN53:FY53)),"")</f>
        <v>57.407407407407398</v>
      </c>
      <c r="GA53" s="59">
        <f>+IFERROR(IF(ISTEXT(GA$5)=FALSE,(INDEX(BCR!$1:$1048576,MATCH('Estadísticas BCR'!GA$5,BCR!$A:$A,0),MATCH('Estadísticas BCR'!$B53,BCR!$1:$1,0))),AVERAGE(FO53:FZ53)),"")</f>
        <v>71.6666666666667</v>
      </c>
      <c r="GB53" s="59">
        <f>+IFERROR(IF(ISTEXT(GB$5)=FALSE,(INDEX(BCR!$1:$1048576,MATCH('Estadísticas BCR'!GB$5,BCR!$A:$A,0),MATCH('Estadísticas BCR'!$B53,BCR!$1:$1,0))),AVERAGE(FP53:GA53)),"")</f>
        <v>67.741935483871003</v>
      </c>
      <c r="GC53" s="60">
        <f>+IFERROR(IF(ISTEXT(GC$5)=FALSE,(INDEX(BCR!$1:$1048576,MATCH('Estadísticas BCR'!GC$5,BCR!$A:$A,0),MATCH('Estadísticas BCR'!$B53,BCR!$1:$1,0))),AVERAGE(FQ53:GB53)),"")</f>
        <v>60.378623362019958</v>
      </c>
      <c r="GD53" s="59">
        <f>+IFERROR(IF(ISTEXT(GD$5)=FALSE,(INDEX(BCR!$1:$1048576,MATCH('Estadísticas BCR'!GD$5,BCR!$A:$A,0),MATCH('Estadísticas BCR'!$B53,BCR!$1:$1,0))),AVERAGE(FR53:GC53)),"")</f>
        <v>70.588235294117595</v>
      </c>
      <c r="GE53" s="59">
        <f>+IFERROR(IF(ISTEXT(GE$5)=FALSE,(INDEX(BCR!$1:$1048576,MATCH('Estadísticas BCR'!GE$5,BCR!$A:$A,0),MATCH('Estadísticas BCR'!$B53,BCR!$1:$1,0))),AVERAGE(FS53:GD53)),"")</f>
        <v>68.421052631578902</v>
      </c>
      <c r="GF53" s="59">
        <f>+IFERROR(IF(ISTEXT(GF$5)=FALSE,(INDEX(BCR!$1:$1048576,MATCH('Estadísticas BCR'!GF$5,BCR!$A:$A,0),MATCH('Estadísticas BCR'!$B53,BCR!$1:$1,0))),AVERAGE(FT53:GE53)),"")</f>
        <v>68.421052631578902</v>
      </c>
      <c r="GG53" s="59">
        <f>+IFERROR(IF(ISTEXT(GG$5)=FALSE,(INDEX(BCR!$1:$1048576,MATCH('Estadísticas BCR'!GG$5,BCR!$A:$A,0),MATCH('Estadísticas BCR'!$B53,BCR!$1:$1,0))),AVERAGE(FU53:GF53)),"")</f>
        <v>58.064516129032299</v>
      </c>
      <c r="GH53" s="59">
        <f>+IFERROR(IF(ISTEXT(GH$5)=FALSE,(INDEX(BCR!$1:$1048576,MATCH('Estadísticas BCR'!GH$5,BCR!$A:$A,0),MATCH('Estadísticas BCR'!$B53,BCR!$1:$1,0))),AVERAGE(FV53:GG53)),"")</f>
        <v>52.439024390243901</v>
      </c>
      <c r="GI53" s="59">
        <f>+IFERROR(IF(ISTEXT(GI$5)=FALSE,(INDEX(BCR!$1:$1048576,MATCH('Estadísticas BCR'!GI$5,BCR!$A:$A,0),MATCH('Estadísticas BCR'!$B53,BCR!$1:$1,0))),AVERAGE(FW53:GH53)),"")</f>
        <v>59.7222222222222</v>
      </c>
      <c r="GJ53" s="59">
        <f>+IFERROR(IF(ISTEXT(GJ$5)=FALSE,(INDEX(BCR!$1:$1048576,MATCH('Estadísticas BCR'!GJ$5,BCR!$A:$A,0),MATCH('Estadísticas BCR'!$B53,BCR!$1:$1,0))),AVERAGE(FX53:GI53)),"")</f>
        <v>62.857142857142797</v>
      </c>
      <c r="GK53" s="59">
        <f>+IFERROR(IF(ISTEXT(GK$5)=FALSE,(INDEX(BCR!$1:$1048576,MATCH('Estadísticas BCR'!GK$5,BCR!$A:$A,0),MATCH('Estadísticas BCR'!$B53,BCR!$1:$1,0))),AVERAGE(FY53:GJ53)),"")</f>
        <v>55.681818181818201</v>
      </c>
      <c r="GL53" s="59">
        <f>+IFERROR(IF(ISTEXT(GL$5)=FALSE,(INDEX(BCR!$1:$1048576,MATCH('Estadísticas BCR'!GL$5,BCR!$A:$A,0),MATCH('Estadísticas BCR'!$B53,BCR!$1:$1,0))),AVERAGE(FZ53:GK53)),"")</f>
        <v>56.9444444444444</v>
      </c>
      <c r="GM53" s="59">
        <f>+IFERROR(IF(ISTEXT(GM$5)=FALSE,(INDEX(BCR!$1:$1048576,MATCH('Estadísticas BCR'!GM$5,BCR!$A:$A,0),MATCH('Estadísticas BCR'!$B53,BCR!$1:$1,0))),AVERAGE(GA53:GL53)),"")</f>
        <v>58.823529411764703</v>
      </c>
      <c r="GN53" s="59">
        <f>+IFERROR(IF(ISTEXT(GN$5)=FALSE,(INDEX(BCR!$1:$1048576,MATCH('Estadísticas BCR'!GN$5,BCR!$A:$A,0),MATCH('Estadísticas BCR'!$B53,BCR!$1:$1,0))),AVERAGE(GB53:GM53)),"")</f>
        <v>56.451612903225801</v>
      </c>
      <c r="GO53" s="59">
        <f>+IFERROR(IF(ISTEXT(GO$5)=FALSE,(INDEX(BCR!$1:$1048576,MATCH('Estadísticas BCR'!GO$5,BCR!$A:$A,0),MATCH('Estadísticas BCR'!$B53,BCR!$1:$1,0))),AVERAGE(GC53:GN53)),"")</f>
        <v>48.571428571428598</v>
      </c>
      <c r="GP53" s="60">
        <f>+IFERROR(IF(ISTEXT(GP$5)=FALSE,(INDEX(BCR!$1:$1048576,MATCH('Estadísticas BCR'!GP$5,BCR!$A:$A,0),MATCH('Estadísticas BCR'!$B53,BCR!$1:$1,0))),AVERAGE(GD53:GO53)),"")</f>
        <v>59.748839972383195</v>
      </c>
      <c r="GQ53" s="59">
        <f>+IFERROR(IF(ISTEXT(GQ$5)=FALSE,(INDEX(BCR!$1:$1048576,MATCH('Estadísticas BCR'!GQ$5,BCR!$A:$A,0),MATCH('Estadísticas BCR'!$B53,BCR!$1:$1,0))),AVERAGE(GE53:GP53)),"")</f>
        <v>52.564102564102598</v>
      </c>
      <c r="GR53" s="59">
        <f>+IFERROR(IF(ISTEXT(GR$5)=FALSE,(INDEX(BCR!$1:$1048576,MATCH('Estadísticas BCR'!GR$5,BCR!$A:$A,0),MATCH('Estadísticas BCR'!$B53,BCR!$1:$1,0))),AVERAGE(GF53:GQ53)),"")</f>
        <v>54.054054054054099</v>
      </c>
      <c r="GS53" s="59">
        <f>+IFERROR(IF(ISTEXT(GS$5)=FALSE,(INDEX(BCR!$1:$1048576,MATCH('Estadísticas BCR'!GS$5,BCR!$A:$A,0),MATCH('Estadísticas BCR'!$B53,BCR!$1:$1,0))),AVERAGE(GG53:GR53)),"")</f>
        <v>50</v>
      </c>
      <c r="GT53" s="59">
        <f>+IFERROR(IF(ISTEXT(GT$5)=FALSE,(INDEX(BCR!$1:$1048576,MATCH('Estadísticas BCR'!GT$5,BCR!$A:$A,0),MATCH('Estadísticas BCR'!$B53,BCR!$1:$1,0))),AVERAGE(GH53:GS53)),"")</f>
        <v>55.128205128205103</v>
      </c>
      <c r="GU53" s="59">
        <f>+IFERROR(IF(ISTEXT(GU$5)=FALSE,(INDEX(BCR!$1:$1048576,MATCH('Estadísticas BCR'!GU$5,BCR!$A:$A,0),MATCH('Estadísticas BCR'!$B53,BCR!$1:$1,0))),AVERAGE(GI53:GT53)),"")</f>
        <v>53.947368421052602</v>
      </c>
      <c r="GV53" s="59">
        <f>+IFERROR(IF(ISTEXT(GV$5)=FALSE,(INDEX(BCR!$1:$1048576,MATCH('Estadísticas BCR'!GV$5,BCR!$A:$A,0),MATCH('Estadísticas BCR'!$B53,BCR!$1:$1,0))),AVERAGE(GJ53:GU53)),"")</f>
        <v>56.9444444444444</v>
      </c>
      <c r="GW53" s="59">
        <f>+IFERROR(IF(ISTEXT(GW$5)=FALSE,(INDEX(BCR!$1:$1048576,MATCH('Estadísticas BCR'!GW$5,BCR!$A:$A,0),MATCH('Estadísticas BCR'!$B53,BCR!$1:$1,0))),AVERAGE(GK53:GV53)),"")</f>
        <v>54.054054054054099</v>
      </c>
      <c r="GX53" s="59">
        <f>+IFERROR(IF(ISTEXT(GX$5)=FALSE,(INDEX(BCR!$1:$1048576,MATCH('Estadísticas BCR'!GX$5,BCR!$A:$A,0),MATCH('Estadísticas BCR'!$B53,BCR!$1:$1,0))),AVERAGE(GL53:GW53)),"")</f>
        <v>48.717948717948701</v>
      </c>
      <c r="GY53" s="59">
        <f>+IFERROR(IF(ISTEXT(GY$5)=FALSE,(INDEX(BCR!$1:$1048576,MATCH('Estadísticas BCR'!GY$5,BCR!$A:$A,0),MATCH('Estadísticas BCR'!$B53,BCR!$1:$1,0))),AVERAGE(GM53:GX53)),"")</f>
        <v>50</v>
      </c>
      <c r="GZ53" s="59">
        <f>+IFERROR(IF(ISTEXT(GZ$5)=FALSE,(INDEX(BCR!$1:$1048576,MATCH('Estadísticas BCR'!GZ$5,BCR!$A:$A,0),MATCH('Estadísticas BCR'!$B53,BCR!$1:$1,0))),AVERAGE(GN53:GY53)),"")</f>
        <v>53.658536585365901</v>
      </c>
      <c r="HA53" s="59">
        <f>+IFERROR(IF(ISTEXT(HA$5)=FALSE,(INDEX(BCR!$1:$1048576,MATCH('Estadísticas BCR'!HA$5,BCR!$A:$A,0),MATCH('Estadísticas BCR'!$B53,BCR!$1:$1,0))),AVERAGE(GO53:GZ53)),"")</f>
        <v>50</v>
      </c>
      <c r="HB53" s="59">
        <f>+IFERROR(IF(ISTEXT(HB$5)=FALSE,(INDEX(BCR!$1:$1048576,MATCH('Estadísticas BCR'!HB$5,BCR!$A:$A,0),MATCH('Estadísticas BCR'!$B53,BCR!$1:$1,0))),AVERAGE(GP53:HA53)),"")</f>
        <v>45.945945945945901</v>
      </c>
      <c r="HC53" s="60">
        <f>+IFERROR(IF(ISTEXT(HC$5)=FALSE,(INDEX(BCR!$1:$1048576,MATCH('Estadísticas BCR'!HC$5,BCR!$A:$A,0),MATCH('Estadísticas BCR'!$B53,BCR!$1:$1,0))),AVERAGE(GQ53:HB53)),"")</f>
        <v>52.084554992931125</v>
      </c>
      <c r="HD53" s="59">
        <f>+IFERROR(IF(ISTEXT(HD$5)=FALSE,(INDEX(BCR!$1:$1048576,MATCH('Estadísticas BCR'!HD$5,BCR!$A:$A,0),MATCH('Estadísticas BCR'!$B53,BCR!$1:$1,0))),AVERAGE(GR53:HC53)),"")</f>
        <v>44.4444444444444</v>
      </c>
      <c r="HE53" s="59">
        <f>+IFERROR(IF(ISTEXT(HE$5)=FALSE,(INDEX(BCR!$1:$1048576,MATCH('Estadísticas BCR'!HE$5,BCR!$A:$A,0),MATCH('Estadísticas BCR'!$B53,BCR!$1:$1,0))),AVERAGE(GS53:HD53)),"")</f>
        <v>45.714285714285701</v>
      </c>
      <c r="HF53" s="59">
        <f>+IFERROR(IF(ISTEXT(HF$5)=FALSE,(INDEX(BCR!$1:$1048576,MATCH('Estadísticas BCR'!HF$5,BCR!$A:$A,0),MATCH('Estadísticas BCR'!$B53,BCR!$1:$1,0))),AVERAGE(GT53:HE53)),"")</f>
        <v>47.142857142857103</v>
      </c>
      <c r="HG53" s="59">
        <f>+IFERROR(IF(ISTEXT(HG$5)=FALSE,(INDEX(BCR!$1:$1048576,MATCH('Estadísticas BCR'!HG$5,BCR!$A:$A,0),MATCH('Estadísticas BCR'!$B53,BCR!$1:$1,0))),AVERAGE(GU53:HF53)),"")</f>
        <v>48.484848484848499</v>
      </c>
      <c r="HH53" s="59">
        <f>+IFERROR(IF(ISTEXT(HH$5)=FALSE,(INDEX(BCR!$1:$1048576,MATCH('Estadísticas BCR'!HH$5,BCR!$A:$A,0),MATCH('Estadísticas BCR'!$B53,BCR!$1:$1,0))),AVERAGE(GV53:HG53)),"")</f>
        <v>48.75</v>
      </c>
      <c r="HI53" s="59">
        <f>+IFERROR(IF(ISTEXT(HI$5)=FALSE,(INDEX(BCR!$1:$1048576,MATCH('Estadísticas BCR'!HI$5,BCR!$A:$A,0),MATCH('Estadísticas BCR'!$B53,BCR!$1:$1,0))),AVERAGE(GW53:HH53)),"")</f>
        <v>51.5625</v>
      </c>
      <c r="HJ53" s="59">
        <f>+IFERROR(IF(ISTEXT(HJ$5)=FALSE,(INDEX(BCR!$1:$1048576,MATCH('Estadísticas BCR'!HJ$5,BCR!$A:$A,0),MATCH('Estadísticas BCR'!$B53,BCR!$1:$1,0))),AVERAGE(GX53:HI53)),"")</f>
        <v>58.75</v>
      </c>
      <c r="HK53" s="59">
        <f>+IFERROR(IF(ISTEXT(HK$5)=FALSE,(INDEX(BCR!$1:$1048576,MATCH('Estadísticas BCR'!HK$5,BCR!$A:$A,0),MATCH('Estadísticas BCR'!$B53,BCR!$1:$1,0))),AVERAGE(GY53:HJ53)),"")</f>
        <v>59.459459459459502</v>
      </c>
      <c r="HL53" s="59">
        <f>+IFERROR(IF(ISTEXT(HL$5)=FALSE,(INDEX(BCR!$1:$1048576,MATCH('Estadísticas BCR'!HL$5,BCR!$A:$A,0),MATCH('Estadísticas BCR'!$B53,BCR!$1:$1,0))),AVERAGE(GZ53:HK53)),"")</f>
        <v>56.25</v>
      </c>
      <c r="HM53" s="59">
        <f>+IFERROR(IF(ISTEXT(HM$5)=FALSE,(INDEX(BCR!$1:$1048576,MATCH('Estadísticas BCR'!HM$5,BCR!$A:$A,0),MATCH('Estadísticas BCR'!$B53,BCR!$1:$1,0))),AVERAGE(HA53:HL53)),"")</f>
        <v>60</v>
      </c>
      <c r="HN53" s="59">
        <f>+IFERROR(IF(ISTEXT(HN$5)=FALSE,(INDEX(BCR!$1:$1048576,MATCH('Estadísticas BCR'!HN$5,BCR!$A:$A,0),MATCH('Estadísticas BCR'!$B53,BCR!$1:$1,0))),AVERAGE(HB53:HM53)),"")</f>
        <v>57.5</v>
      </c>
      <c r="HO53" s="59">
        <f>+IFERROR(IF(ISTEXT(HO$5)=FALSE,(INDEX(BCR!$1:$1048576,MATCH('Estadísticas BCR'!HO$5,BCR!$A:$A,0),MATCH('Estadísticas BCR'!$B53,BCR!$1:$1,0))),AVERAGE(HC53:HN53)),"")</f>
        <v>57.894736842105303</v>
      </c>
      <c r="HP53" s="60">
        <f>+IFERROR(IF(ISTEXT(HP$5)=FALSE,(INDEX(BCR!$1:$1048576,MATCH('Estadísticas BCR'!HP$5,BCR!$A:$A,0),MATCH('Estadísticas BCR'!$B53,BCR!$1:$1,0))),AVERAGE(HD53:HO53)),"")</f>
        <v>52.996094340666708</v>
      </c>
      <c r="HQ53" s="59">
        <f>+IFERROR(IF(ISTEXT(HQ$5)=FALSE,(INDEX(BCR!$1:$1048576,MATCH('Estadísticas BCR'!HQ$5,BCR!$A:$A,0),MATCH('Estadísticas BCR'!$B53,BCR!$1:$1,0))),AVERAGE(HE53:HP53)),"")</f>
        <v>55.5555555555556</v>
      </c>
      <c r="HR53" s="59">
        <f>+IFERROR(IF(ISTEXT(HR$5)=FALSE,(INDEX(BCR!$1:$1048576,MATCH('Estadísticas BCR'!HR$5,BCR!$A:$A,0),MATCH('Estadísticas BCR'!$B53,BCR!$1:$1,0))),AVERAGE(HF53:HQ53)),"")</f>
        <v>56.9444444444444</v>
      </c>
      <c r="HS53" s="59">
        <f>+IFERROR(IF(ISTEXT(HS$5)=FALSE,(INDEX(BCR!$1:$1048576,MATCH('Estadísticas BCR'!HS$5,BCR!$A:$A,0),MATCH('Estadísticas BCR'!$B53,BCR!$1:$1,0))),AVERAGE(HG53:HR53)),"")</f>
        <v>57.8125</v>
      </c>
      <c r="HT53" s="59">
        <f>+IFERROR(IF(ISTEXT(HT$5)=FALSE,(INDEX(BCR!$1:$1048576,MATCH('Estadísticas BCR'!HT$5,BCR!$A:$A,0),MATCH('Estadísticas BCR'!$B53,BCR!$1:$1,0))),AVERAGE(HH53:HS53)),"")</f>
        <v>59.677419354838698</v>
      </c>
      <c r="HU53" s="59">
        <f>+IFERROR(IF(ISTEXT(HU$5)=FALSE,(INDEX(BCR!$1:$1048576,MATCH('Estadísticas BCR'!HU$5,BCR!$A:$A,0),MATCH('Estadísticas BCR'!$B53,BCR!$1:$1,0))),AVERAGE(HI53:HT53)),"")</f>
        <v>59.259259259259302</v>
      </c>
      <c r="HV53" s="59">
        <f>+IFERROR(IF(ISTEXT(HV$5)=FALSE,(INDEX(BCR!$1:$1048576,MATCH('Estadísticas BCR'!HV$5,BCR!$A:$A,0),MATCH('Estadísticas BCR'!$B53,BCR!$1:$1,0))),AVERAGE(HJ53:HU53)),"")</f>
        <v>59.259259259259302</v>
      </c>
      <c r="HW53" s="59">
        <f>+IFERROR(IF(ISTEXT(HW$5)=FALSE,(INDEX(BCR!$1:$1048576,MATCH('Estadísticas BCR'!HW$5,BCR!$A:$A,0),MATCH('Estadísticas BCR'!$B53,BCR!$1:$1,0))),AVERAGE(HK53:HV53)),"")</f>
        <v>50</v>
      </c>
      <c r="HX53" s="59">
        <f>+IFERROR(IF(ISTEXT(HX$5)=FALSE,(INDEX(BCR!$1:$1048576,MATCH('Estadísticas BCR'!HX$5,BCR!$A:$A,0),MATCH('Estadísticas BCR'!$B53,BCR!$1:$1,0))),AVERAGE(HL53:HW53)),"")</f>
        <v>51.612903225806399</v>
      </c>
      <c r="HY53" s="59">
        <f>+IFERROR(IF(ISTEXT(HY$5)=FALSE,(INDEX(BCR!$1:$1048576,MATCH('Estadísticas BCR'!HY$5,BCR!$A:$A,0),MATCH('Estadísticas BCR'!$B53,BCR!$1:$1,0))),AVERAGE(HM53:HX53)),"")</f>
        <v>50</v>
      </c>
      <c r="HZ53" s="59">
        <f>+IFERROR(IF(ISTEXT(HZ$5)=FALSE,(INDEX(BCR!$1:$1048576,MATCH('Estadísticas BCR'!HZ$5,BCR!$A:$A,0),MATCH('Estadísticas BCR'!$B53,BCR!$1:$1,0))),AVERAGE(HN53:HY53)),"")</f>
        <v>55.769230769230802</v>
      </c>
      <c r="IA53" s="59">
        <f>+IFERROR(IF(ISTEXT(IA$5)=FALSE,(INDEX(BCR!$1:$1048576,MATCH('Estadísticas BCR'!IA$5,BCR!$A:$A,0),MATCH('Estadísticas BCR'!$B53,BCR!$1:$1,0))),AVERAGE(HO53:HZ53)),"")</f>
        <v>56</v>
      </c>
      <c r="IB53" s="59">
        <f>+IFERROR(IF(ISTEXT(IB$5)=FALSE,(INDEX(BCR!$1:$1048576,MATCH('Estadísticas BCR'!IB$5,BCR!$A:$A,0),MATCH('Estadísticas BCR'!$B53,BCR!$1:$1,0))),AVERAGE(HP53:IA53)),"")</f>
        <v>50</v>
      </c>
      <c r="IC53" s="60">
        <f>+IFERROR(IF(ISTEXT(IC$5)=FALSE,(INDEX(BCR!$1:$1048576,MATCH('Estadísticas BCR'!IC$5,BCR!$A:$A,0),MATCH('Estadísticas BCR'!$B53,BCR!$1:$1,0))),AVERAGE(HQ53:IB53)),"")</f>
        <v>55.157547655699545</v>
      </c>
      <c r="ID53" s="59">
        <f>+IFERROR(IF(ISTEXT(ID$5)=FALSE,(INDEX(BCR!$1:$1048576,MATCH('Estadísticas BCR'!ID$5,BCR!$A:$A,0),MATCH('Estadísticas BCR'!$B53,BCR!$1:$1,0))),AVERAGE(HR53:IC53)),"")</f>
        <v>48.214285714285701</v>
      </c>
      <c r="IE53" s="59">
        <f>+IFERROR(IF(ISTEXT(IE$5)=FALSE,(INDEX(BCR!$1:$1048576,MATCH('Estadísticas BCR'!IE$5,BCR!$A:$A,0),MATCH('Estadísticas BCR'!$B53,BCR!$1:$1,0))),AVERAGE(HS53:ID53)),"")</f>
        <v>50</v>
      </c>
      <c r="IF53" s="59">
        <f>+IFERROR(IF(ISTEXT(IF$5)=FALSE,(INDEX(BCR!$1:$1048576,MATCH('Estadísticas BCR'!IF$5,BCR!$A:$A,0),MATCH('Estadísticas BCR'!$B53,BCR!$1:$1,0))),AVERAGE(HT53:IE53)),"")</f>
        <v>42.592592592592602</v>
      </c>
      <c r="IG53" s="59">
        <f>+IFERROR(IF(ISTEXT(IG$5)=FALSE,(INDEX(BCR!$1:$1048576,MATCH('Estadísticas BCR'!IG$5,BCR!$A:$A,0),MATCH('Estadísticas BCR'!$B53,BCR!$1:$1,0))),AVERAGE(HU53:IF53)),"")</f>
        <v>48.076923076923102</v>
      </c>
      <c r="IH53" s="59">
        <f>+IFERROR(IF(ISTEXT(IH$5)=FALSE,(INDEX(BCR!$1:$1048576,MATCH('Estadísticas BCR'!IH$5,BCR!$A:$A,0),MATCH('Estadísticas BCR'!$B53,BCR!$1:$1,0))),AVERAGE(HV53:IG53)),"")</f>
        <v>55.5555555555556</v>
      </c>
      <c r="II53" s="59">
        <f>+IFERROR(IF(ISTEXT(II$5)=FALSE,(INDEX(BCR!$1:$1048576,MATCH('Estadísticas BCR'!II$5,BCR!$A:$A,0),MATCH('Estadísticas BCR'!$B53,BCR!$1:$1,0))),AVERAGE(HW53:IH53)),"")</f>
        <v>50</v>
      </c>
      <c r="IJ53" s="59">
        <f>+IFERROR(IF(ISTEXT(IJ$5)=FALSE,(INDEX(BCR!$1:$1048576,MATCH('Estadísticas BCR'!IJ$5,BCR!$A:$A,0),MATCH('Estadísticas BCR'!$B53,BCR!$1:$1,0))),AVERAGE(HX53:II53)),"")</f>
        <v>50</v>
      </c>
      <c r="IK53" s="59">
        <f>+IFERROR(IF(ISTEXT(IK$5)=FALSE,(INDEX(BCR!$1:$1048576,MATCH('Estadísticas BCR'!IK$5,BCR!$A:$A,0),MATCH('Estadísticas BCR'!$B53,BCR!$1:$1,0))),AVERAGE(HY53:IJ53)),"")</f>
        <v>50</v>
      </c>
      <c r="IL53" s="59">
        <f>+IFERROR(IF(ISTEXT(IL$5)=FALSE,(INDEX(BCR!$1:$1048576,MATCH('Estadísticas BCR'!IL$5,BCR!$A:$A,0),MATCH('Estadísticas BCR'!$B53,BCR!$1:$1,0))),AVERAGE(HZ53:IK53)),"")</f>
        <v>46</v>
      </c>
      <c r="IM53" s="59">
        <f>+IFERROR(IF(ISTEXT(IM$5)=FALSE,(INDEX(BCR!$1:$1048576,MATCH('Estadísticas BCR'!IM$5,BCR!$A:$A,0),MATCH('Estadísticas BCR'!$B53,BCR!$1:$1,0))),AVERAGE(IA53:IL53)),"")</f>
        <v>48.076923076923102</v>
      </c>
      <c r="IN53" s="59">
        <f>+IFERROR(IF(ISTEXT(IN$5)=FALSE,(INDEX(BCR!$1:$1048576,MATCH('Estadísticas BCR'!IN$5,BCR!$A:$A,0),MATCH('Estadísticas BCR'!$B53,BCR!$1:$1,0))),AVERAGE(IB53:IM53)),"")</f>
        <v>46.153846153846203</v>
      </c>
      <c r="IO53" s="59">
        <f>+IFERROR(IF(ISTEXT(IO$5)=FALSE,(INDEX(BCR!$1:$1048576,MATCH('Estadísticas BCR'!IO$5,BCR!$A:$A,0),MATCH('Estadísticas BCR'!$B53,BCR!$1:$1,0))),AVERAGE(IC53:IN53)),"")</f>
        <v>44.4444444444444</v>
      </c>
      <c r="IP53" s="60">
        <f>+IFERROR(IF(ISTEXT(IP$5)=FALSE,(INDEX(BCR!$1:$1048576,MATCH('Estadísticas BCR'!IP$5,BCR!$A:$A,0),MATCH('Estadísticas BCR'!$B53,BCR!$1:$1,0))),AVERAGE(ID53:IO53)),"")</f>
        <v>48.259547551214233</v>
      </c>
      <c r="IQ53" s="59">
        <f>+IFERROR(IF(ISTEXT(IQ$5)=FALSE,(INDEX(BCR!$1:$1048576,MATCH('Estadísticas BCR'!IQ$5,BCR!$A:$A,0),MATCH('Estadísticas BCR'!$B53,BCR!$1:$1,0))),AVERAGE(IE53:IP53)),"")</f>
        <v>48.214285714285701</v>
      </c>
      <c r="IR53" s="59">
        <f>+IFERROR(IF(ISTEXT(IR$5)=FALSE,(INDEX(BCR!$1:$1048576,MATCH('Estadísticas BCR'!IR$5,BCR!$A:$A,0),MATCH('Estadísticas BCR'!$B53,BCR!$1:$1,0))),AVERAGE(IF53:IQ53)),"")</f>
        <v>47.727272727272698</v>
      </c>
      <c r="IS53" s="59">
        <f>+IFERROR(IF(ISTEXT(IS$5)=FALSE,(INDEX(BCR!$1:$1048576,MATCH('Estadísticas BCR'!IS$5,BCR!$A:$A,0),MATCH('Estadísticas BCR'!$B53,BCR!$1:$1,0))),AVERAGE(IG53:IR53)),"")</f>
        <v>54.545454545454497</v>
      </c>
      <c r="IT53" s="59">
        <f>+IFERROR(IF(ISTEXT(IT$5)=FALSE,(INDEX(BCR!$1:$1048576,MATCH('Estadísticas BCR'!IT$5,BCR!$A:$A,0),MATCH('Estadísticas BCR'!$B53,BCR!$1:$1,0))),AVERAGE(IH53:IS53)),"")</f>
        <v>54</v>
      </c>
      <c r="IU53" s="59">
        <f>+IFERROR(IF(ISTEXT(IU$5)=FALSE,(INDEX(BCR!$1:$1048576,MATCH('Estadísticas BCR'!IU$5,BCR!$A:$A,0),MATCH('Estadísticas BCR'!$B53,BCR!$1:$1,0))),AVERAGE(II53:IT53)),"")</f>
        <v>52.0833333333333</v>
      </c>
      <c r="IV53" s="59">
        <f>+IFERROR(IF(ISTEXT(IV$5)=FALSE,(INDEX(BCR!$1:$1048576,MATCH('Estadísticas BCR'!IV$5,BCR!$A:$A,0),MATCH('Estadísticas BCR'!$B53,BCR!$1:$1,0))),AVERAGE(IJ53:IU53)),"")</f>
        <v>44.230769230769198</v>
      </c>
      <c r="IW53" s="59">
        <f>+IFERROR(IF(ISTEXT(IW$5)=FALSE,(INDEX(BCR!$1:$1048576,MATCH('Estadísticas BCR'!IW$5,BCR!$A:$A,0),MATCH('Estadísticas BCR'!$B53,BCR!$1:$1,0))),AVERAGE(IK53:IV53)),"")</f>
        <v>41.071428571428598</v>
      </c>
      <c r="IX53" s="59">
        <f>+IFERROR(IF(ISTEXT(IX$5)=FALSE,(INDEX(BCR!$1:$1048576,MATCH('Estadísticas BCR'!IX$5,BCR!$A:$A,0),MATCH('Estadísticas BCR'!$B53,BCR!$1:$1,0))),AVERAGE(IL53:IW53)),"")</f>
        <v>37.037037037037003</v>
      </c>
      <c r="IY53" s="59">
        <f>+IFERROR(IF(ISTEXT(IY$5)=FALSE,(INDEX(BCR!$1:$1048576,MATCH('Estadísticas BCR'!IY$5,BCR!$A:$A,0),MATCH('Estadísticas BCR'!$B53,BCR!$1:$1,0))),AVERAGE(IM53:IX53)),"")</f>
        <v>41.071428571428598</v>
      </c>
      <c r="IZ53" s="59">
        <f>+IFERROR(IF(ISTEXT(IZ$5)=FALSE,(INDEX(BCR!$1:$1048576,MATCH('Estadísticas BCR'!IZ$5,BCR!$A:$A,0),MATCH('Estadísticas BCR'!$B53,BCR!$1:$1,0))),AVERAGE(IN53:IY53)),"")</f>
        <v>40.740740740740698</v>
      </c>
      <c r="JA53" s="59">
        <f>+IFERROR(IF(ISTEXT(JA$5)=FALSE,(INDEX(BCR!$1:$1048576,MATCH('Estadísticas BCR'!JA$5,BCR!$A:$A,0),MATCH('Estadísticas BCR'!$B53,BCR!$1:$1,0))),AVERAGE(IO53:IZ53)),"")</f>
        <v>42.857142857142897</v>
      </c>
      <c r="JB53" s="59">
        <f>+IFERROR(IF(ISTEXT(JB$5)=FALSE,(INDEX(BCR!$1:$1048576,MATCH('Estadísticas BCR'!JB$5,BCR!$A:$A,0),MATCH('Estadísticas BCR'!$B53,BCR!$1:$1,0))),AVERAGE(IP53:JA53)),"")</f>
        <v>45.8333333333333</v>
      </c>
      <c r="JC53" s="60">
        <f>+IFERROR(IF(ISTEXT(JC$5)=FALSE,(INDEX(BCR!$1:$1048576,MATCH('Estadísticas BCR'!JC$5,BCR!$A:$A,0),MATCH('Estadísticas BCR'!$B53,BCR!$1:$1,0))),AVERAGE(IQ53:JB53)),"")</f>
        <v>45.784352221852203</v>
      </c>
      <c r="JD53" s="59">
        <f>+IFERROR(IF(ISTEXT(JD$5)=FALSE,(INDEX(BCR!$1:$1048576,MATCH('Estadísticas BCR'!JD$5,BCR!$A:$A,0),MATCH('Estadísticas BCR'!$B53,BCR!$1:$1,0))),AVERAGE(IR53:JC53)),"")</f>
        <v>50</v>
      </c>
      <c r="JE53" s="59">
        <f>+IFERROR(IF(ISTEXT(JE$5)=FALSE,(INDEX(BCR!$1:$1048576,MATCH('Estadísticas BCR'!JE$5,BCR!$A:$A,0),MATCH('Estadísticas BCR'!$B53,BCR!$1:$1,0))),AVERAGE(IS53:JD53)),"")</f>
        <v>40</v>
      </c>
      <c r="JF53" s="59">
        <f>+IFERROR(IF(ISTEXT(JF$5)=FALSE,(INDEX(BCR!$1:$1048576,MATCH('Estadísticas BCR'!JF$5,BCR!$A:$A,0),MATCH('Estadísticas BCR'!$B53,BCR!$1:$1,0))),AVERAGE(IT53:JE53)),"")</f>
        <v>16.6666666666667</v>
      </c>
      <c r="JG53" s="59">
        <f>+IFERROR(IF(ISTEXT(JG$5)=FALSE,(INDEX(BCR!$1:$1048576,MATCH('Estadísticas BCR'!JG$5,BCR!$A:$A,0),MATCH('Estadísticas BCR'!$B53,BCR!$1:$1,0))),AVERAGE(IU53:JF53)),"")</f>
        <v>0</v>
      </c>
      <c r="JH53" s="59">
        <f>+IFERROR(IF(ISTEXT(JH$5)=FALSE,(INDEX(BCR!$1:$1048576,MATCH('Estadísticas BCR'!JH$5,BCR!$A:$A,0),MATCH('Estadísticas BCR'!$B53,BCR!$1:$1,0))),AVERAGE(IV53:JG53)),"")</f>
        <v>16.6666666666667</v>
      </c>
      <c r="JI53" s="59">
        <f>+IFERROR(IF(ISTEXT(JI$5)=FALSE,(INDEX(BCR!$1:$1048576,MATCH('Estadísticas BCR'!JI$5,BCR!$A:$A,0),MATCH('Estadísticas BCR'!$B53,BCR!$1:$1,0))),AVERAGE(IW53:JH53)),"")</f>
        <v>20.8333333333333</v>
      </c>
      <c r="JJ53" s="59">
        <f>+IFERROR(IF(ISTEXT(JJ$5)=FALSE,(INDEX(BCR!$1:$1048576,MATCH('Estadísticas BCR'!JJ$5,BCR!$A:$A,0),MATCH('Estadísticas BCR'!$B53,BCR!$1:$1,0))),AVERAGE(IX53:JI53)),"")</f>
        <v>23.913043478260899</v>
      </c>
      <c r="JK53" s="59">
        <f>+IFERROR(IF(ISTEXT(JK$5)=FALSE,(INDEX(BCR!$1:$1048576,MATCH('Estadísticas BCR'!JK$5,BCR!$A:$A,0),MATCH('Estadísticas BCR'!$B53,BCR!$1:$1,0))),AVERAGE(IY53:JJ53)),"")</f>
        <v>29.1666666666667</v>
      </c>
      <c r="JL53" s="59">
        <f>+IFERROR(IF(ISTEXT(JL$5)=FALSE,(INDEX(BCR!$1:$1048576,MATCH('Estadísticas BCR'!JL$5,BCR!$A:$A,0),MATCH('Estadísticas BCR'!$B53,BCR!$1:$1,0))),AVERAGE(IZ53:JK53)),"")</f>
        <v>34.7826086956522</v>
      </c>
      <c r="JM53" s="59">
        <f>+IFERROR(IF(ISTEXT(JM$5)=FALSE,(INDEX(BCR!$1:$1048576,MATCH('Estadísticas BCR'!JM$5,BCR!$A:$A,0),MATCH('Estadísticas BCR'!$B53,BCR!$1:$1,0))),AVERAGE(JA53:JL53)),"")</f>
        <v>43.75</v>
      </c>
      <c r="JN53" s="59">
        <f>+IFERROR(IF(ISTEXT(JN$5)=FALSE,(INDEX(BCR!$1:$1048576,MATCH('Estadísticas BCR'!JN$5,BCR!$A:$A,0),MATCH('Estadísticas BCR'!$B53,BCR!$1:$1,0))),AVERAGE(JB53:JM53)),"")</f>
        <v>38.636363636363598</v>
      </c>
      <c r="JO53" s="59">
        <f>+IFERROR(IF(ISTEXT(JO$5)=FALSE,(INDEX(BCR!$1:$1048576,MATCH('Estadísticas BCR'!JO$5,BCR!$A:$A,0),MATCH('Estadísticas BCR'!$B53,BCR!$1:$1,0))),AVERAGE(JC53:JN53)),"")</f>
        <v>43.181818181818201</v>
      </c>
      <c r="JP53" s="60">
        <f>+IFERROR(IF(ISTEXT(JP$5)=FALSE,(INDEX(BCR!$1:$1048576,MATCH('Estadísticas BCR'!JP$5,BCR!$A:$A,0),MATCH('Estadísticas BCR'!$B53,BCR!$1:$1,0))),AVERAGE(JD53:JO53)),"")</f>
        <v>29.799763943785692</v>
      </c>
      <c r="JQ53" s="59">
        <f>+IFERROR(IF(ISTEXT(JQ$5)=FALSE,(INDEX(BCR!$1:$1048576,MATCH('Estadísticas BCR'!JQ$5,BCR!$A:$A,0),MATCH('Estadísticas BCR'!$B53,BCR!$1:$1,0))),AVERAGE(JE53:JP53)),"")</f>
        <v>37.037037037037003</v>
      </c>
      <c r="JR53" s="59">
        <f>+IFERROR(IF(ISTEXT(JR$5)=FALSE,(INDEX(BCR!$1:$1048576,MATCH('Estadísticas BCR'!JR$5,BCR!$A:$A,0),MATCH('Estadísticas BCR'!$B53,BCR!$1:$1,0))),AVERAGE(JF53:JQ53)),"")</f>
        <v>42.307692307692299</v>
      </c>
      <c r="JS53" s="59">
        <f>+IFERROR(IF(ISTEXT(JS$5)=FALSE,(INDEX(BCR!$1:$1048576,MATCH('Estadísticas BCR'!JS$5,BCR!$A:$A,0),MATCH('Estadísticas BCR'!$B53,BCR!$1:$1,0))),AVERAGE(JG53:JR53)),"")</f>
        <v>42.857142857142797</v>
      </c>
      <c r="JT53" s="59">
        <f>+IFERROR(IF(ISTEXT(JT$5)=FALSE,(INDEX(BCR!$1:$1048576,MATCH('Estadísticas BCR'!JT$5,BCR!$A:$A,0),MATCH('Estadísticas BCR'!$B53,BCR!$1:$1,0))),AVERAGE(JH53:JS53)),"")</f>
        <v>32.692307692307701</v>
      </c>
      <c r="JU53" s="59">
        <f>+IFERROR(IF(ISTEXT(JU$5)=FALSE,(INDEX(BCR!$1:$1048576,MATCH('Estadísticas BCR'!JU$5,BCR!$A:$A,0),MATCH('Estadísticas BCR'!$B53,BCR!$1:$1,0))),AVERAGE(JI53:JT53)),"")</f>
        <v>31.25</v>
      </c>
      <c r="JV53" s="59">
        <f>+IFERROR(IF(ISTEXT(JV$5)=FALSE,(INDEX(BCR!$1:$1048576,MATCH('Estadísticas BCR'!JV$5,BCR!$A:$A,0),MATCH('Estadísticas BCR'!$B53,BCR!$1:$1,0))),AVERAGE(JJ53:JU53)),"")</f>
        <v>31.818181818181799</v>
      </c>
      <c r="JW53" s="59">
        <f>+IFERROR(IF(ISTEXT(JW$5)=FALSE,(INDEX(BCR!$1:$1048576,MATCH('Estadísticas BCR'!JW$5,BCR!$A:$A,0),MATCH('Estadísticas BCR'!$B53,BCR!$1:$1,0))),AVERAGE(JK53:JV53)),"")</f>
        <v>34</v>
      </c>
      <c r="JX53" s="59">
        <f>+IFERROR(IF(ISTEXT(JX$5)=FALSE,(INDEX(BCR!$1:$1048576,MATCH('Estadísticas BCR'!JX$5,BCR!$A:$A,0),MATCH('Estadísticas BCR'!$B53,BCR!$1:$1,0))),AVERAGE(JL53:JW53)),"")</f>
        <v>26.086956521739101</v>
      </c>
      <c r="JY53" s="59">
        <f>+IFERROR(IF(ISTEXT(JY$5)=FALSE,(INDEX(BCR!$1:$1048576,MATCH('Estadísticas BCR'!JY$5,BCR!$A:$A,0),MATCH('Estadísticas BCR'!$B53,BCR!$1:$1,0))),AVERAGE(JM53:JX53)),"")</f>
        <v>30.434782608695699</v>
      </c>
      <c r="JZ53" s="59">
        <f>+IFERROR(IF(ISTEXT(JZ$5)=FALSE,(INDEX(BCR!$1:$1048576,MATCH('Estadísticas BCR'!JZ$5,BCR!$A:$A,0),MATCH('Estadísticas BCR'!$B53,BCR!$1:$1,0))),AVERAGE(JN53:JY53)),"")</f>
        <v>47.368421052631597</v>
      </c>
      <c r="KA53" s="59">
        <f>+IFERROR(IF(ISTEXT(KA$5)=FALSE,(INDEX(BCR!$1:$1048576,MATCH('Estadísticas BCR'!KA$5,BCR!$A:$A,0),MATCH('Estadísticas BCR'!$B53,BCR!$1:$1,0))),AVERAGE(JO53:JZ53)),"")</f>
        <v>28.571428571428601</v>
      </c>
      <c r="KB53" s="59">
        <f>+IFERROR(IF(ISTEXT(KB$5)=FALSE,(INDEX(BCR!$1:$1048576,MATCH('Estadísticas BCR'!KB$5,BCR!$A:$A,0),MATCH('Estadísticas BCR'!$B53,BCR!$1:$1,0))),AVERAGE(JP53:KA53)),"")</f>
        <v>31.578947368421101</v>
      </c>
      <c r="KC53" s="60">
        <f>+IFERROR(IF(ISTEXT(KC$5)=FALSE,(INDEX(BCR!$1:$1048576,MATCH('Estadísticas BCR'!KC$5,BCR!$A:$A,0),MATCH('Estadísticas BCR'!$B53,BCR!$1:$1,0))),AVERAGE(JQ53:KB53)),"")</f>
        <v>34.666908152939811</v>
      </c>
      <c r="KD53" s="59">
        <f>+IFERROR(IF(ISTEXT(KD$5)=FALSE,(INDEX(BCR!$1:$1048576,MATCH('Estadísticas BCR'!KD$5,BCR!$A:$A,0),MATCH('Estadísticas BCR'!$B53,BCR!$1:$1,0))),AVERAGE(JR53:KC53)),"")</f>
        <v>35.714285714285701</v>
      </c>
      <c r="KE53" s="59">
        <f>+IFERROR(IF(ISTEXT(KE$5)=FALSE,(INDEX(BCR!$1:$1048576,MATCH('Estadísticas BCR'!KE$5,BCR!$A:$A,0),MATCH('Estadísticas BCR'!$B53,BCR!$1:$1,0))),AVERAGE(JS53:KD53)),"")</f>
        <v>33.3333333333333</v>
      </c>
      <c r="KF53" s="59">
        <f>+IFERROR(IF(ISTEXT(KF$5)=FALSE,(INDEX(BCR!$1:$1048576,MATCH('Estadísticas BCR'!KF$5,BCR!$A:$A,0),MATCH('Estadísticas BCR'!$B53,BCR!$1:$1,0))),AVERAGE(JT53:KE53)),"")</f>
        <v>38</v>
      </c>
      <c r="KG53" s="59">
        <f>+IFERROR(IF(ISTEXT(KG$5)=FALSE,(INDEX(BCR!$1:$1048576,MATCH('Estadísticas BCR'!KG$5,BCR!$A:$A,0),MATCH('Estadísticas BCR'!$B53,BCR!$1:$1,0))),AVERAGE(JU53:KF53)),"")</f>
        <v>36</v>
      </c>
      <c r="KH53" s="59">
        <f>+IFERROR(IF(ISTEXT(KH$5)=FALSE,(INDEX(BCR!$1:$1048576,MATCH('Estadísticas BCR'!KH$5,BCR!$A:$A,0),MATCH('Estadísticas BCR'!$B53,BCR!$1:$1,0))),AVERAGE(JV53:KG53)),"")</f>
        <v>36.956521739130402</v>
      </c>
      <c r="KI53" s="59">
        <f>+IFERROR(IF(ISTEXT(KI$5)=FALSE,(INDEX(BCR!$1:$1048576,MATCH('Estadísticas BCR'!KI$5,BCR!$A:$A,0),MATCH('Estadísticas BCR'!$B53,BCR!$1:$1,0))),AVERAGE(JW53:KH53)),"")</f>
        <v>38.636363636363598</v>
      </c>
      <c r="KJ53" s="59">
        <f>+IFERROR(IF(ISTEXT(KJ$5)=FALSE,(INDEX(BCR!$1:$1048576,MATCH('Estadísticas BCR'!KJ$5,BCR!$A:$A,0),MATCH('Estadísticas BCR'!$B53,BCR!$1:$1,0))),AVERAGE(JX53:KI53)),"")</f>
        <v>39.473684210526301</v>
      </c>
      <c r="KK53" s="59">
        <f>+IFERROR(IF(ISTEXT(KK$5)=FALSE,(INDEX(BCR!$1:$1048576,MATCH('Estadísticas BCR'!KK$5,BCR!$A:$A,0),MATCH('Estadísticas BCR'!$B53,BCR!$1:$1,0))),AVERAGE(JY53:KJ53)),"")</f>
        <v>40.625</v>
      </c>
      <c r="KL53" s="59">
        <f>+IFERROR(IF(ISTEXT(KL$5)=FALSE,(INDEX(BCR!$1:$1048576,MATCH('Estadísticas BCR'!KL$5,BCR!$A:$A,0),MATCH('Estadísticas BCR'!$B53,BCR!$1:$1,0))),AVERAGE(JZ53:KK53)),"")</f>
        <v>36.363636363636402</v>
      </c>
      <c r="KM53" s="59">
        <f>+IFERROR(IF(ISTEXT(KM$5)=FALSE,(INDEX(BCR!$1:$1048576,MATCH('Estadísticas BCR'!KM$5,BCR!$A:$A,0),MATCH('Estadísticas BCR'!$B53,BCR!$1:$1,0))),AVERAGE(KA53:KL53)),"")</f>
        <v>30</v>
      </c>
      <c r="KN53" s="59">
        <f>+IFERROR(IF(ISTEXT(KN$5)=FALSE,(INDEX(BCR!$1:$1048576,MATCH('Estadísticas BCR'!KN$5,BCR!$A:$A,0),MATCH('Estadísticas BCR'!$B53,BCR!$1:$1,0))),AVERAGE(KB53:KM53)),"")</f>
        <v>42.105263157894697</v>
      </c>
      <c r="KO53" s="59">
        <f>+IFERROR(IF(ISTEXT(KO$5)=FALSE,(INDEX(BCR!$1:$1048576,MATCH('Estadísticas BCR'!KO$5,BCR!$A:$A,0),MATCH('Estadísticas BCR'!$B53,BCR!$1:$1,0))),AVERAGE(KC53:KN53)),"")</f>
        <v>37.5</v>
      </c>
      <c r="KP53" s="60">
        <f>+IFERROR(IF(ISTEXT(KP$5)=FALSE,(INDEX(BCR!$1:$1048576,MATCH('Estadísticas BCR'!KP$5,BCR!$A:$A,0),MATCH('Estadísticas BCR'!$B53,BCR!$1:$1,0))),AVERAGE(KD53:KO53)),"")</f>
        <v>37.059007346264195</v>
      </c>
      <c r="KQ53" s="59">
        <f>+IFERROR(IF(ISTEXT(KQ$5)=FALSE,(INDEX(BCR!$1:$1048576,MATCH('Estadísticas BCR'!KQ$5,BCR!$A:$A,0),MATCH('Estadísticas BCR'!$B53,BCR!$1:$1,0))),AVERAGE(KE53:KP53)),"")</f>
        <v>28.947368421052602</v>
      </c>
      <c r="KR53" s="59">
        <f>+IFERROR(IF(ISTEXT(KR$5)=FALSE,(INDEX(BCR!$1:$1048576,MATCH('Estadísticas BCR'!KR$5,BCR!$A:$A,0),MATCH('Estadísticas BCR'!$B53,BCR!$1:$1,0))),AVERAGE(KF53:KQ53)),"")</f>
        <v>36.842105263157897</v>
      </c>
      <c r="KS53" s="59">
        <f>+IFERROR(IF(ISTEXT(KS$5)=FALSE,(INDEX(BCR!$1:$1048576,MATCH('Estadísticas BCR'!KS$5,BCR!$A:$A,0),MATCH('Estadísticas BCR'!$B53,BCR!$1:$1,0))),AVERAGE(KG53:KR53)),"")</f>
        <v>34.090909090909101</v>
      </c>
      <c r="KT53" s="59">
        <f>+IFERROR(IF(ISTEXT(KT$5)=FALSE,(INDEX(BCR!$1:$1048576,MATCH('Estadísticas BCR'!KT$5,BCR!$A:$A,0),MATCH('Estadísticas BCR'!$B53,BCR!$1:$1,0))),AVERAGE(KH53:KS53)),"")</f>
        <v>31.578947368421101</v>
      </c>
      <c r="KU53" s="59">
        <f>+IFERROR(IF(ISTEXT(KU$5)=FALSE,(INDEX(BCR!$1:$1048576,MATCH('Estadísticas BCR'!KU$5,BCR!$A:$A,0),MATCH('Estadísticas BCR'!$B53,BCR!$1:$1,0))),AVERAGE(KI53:KT53)),"")</f>
        <v>50</v>
      </c>
      <c r="KV53" s="59">
        <f>+IFERROR(IF(ISTEXT(KV$5)=FALSE,(INDEX(BCR!$1:$1048576,MATCH('Estadísticas BCR'!KV$5,BCR!$A:$A,0),MATCH('Estadísticas BCR'!$B53,BCR!$1:$1,0))),AVERAGE(KJ53:KU53)),"")</f>
        <v>43.478260869565197</v>
      </c>
      <c r="KW53" s="59">
        <f>+IFERROR(IF(ISTEXT(KW$5)=FALSE,(INDEX(BCR!$1:$1048576,MATCH('Estadísticas BCR'!KW$5,BCR!$A:$A,0),MATCH('Estadísticas BCR'!$B53,BCR!$1:$1,0))),AVERAGE(KK53:KV53)),"")</f>
        <v>50</v>
      </c>
      <c r="KX53" s="59">
        <f>+IFERROR(IF(ISTEXT(KX$5)=FALSE,(INDEX(BCR!$1:$1048576,MATCH('Estadísticas BCR'!KX$5,BCR!$A:$A,0),MATCH('Estadísticas BCR'!$B53,BCR!$1:$1,0))),AVERAGE(KL53:KW53)),"")</f>
        <v>44.7368421052632</v>
      </c>
      <c r="KY53" s="59">
        <f>+IFERROR(IF(ISTEXT(KY$5)=FALSE,(INDEX(BCR!$1:$1048576,MATCH('Estadísticas BCR'!KY$5,BCR!$A:$A,0),MATCH('Estadísticas BCR'!$B53,BCR!$1:$1,0))),AVERAGE(KM53:KX53)),"")</f>
        <v>42.105263157894697</v>
      </c>
      <c r="KZ53" s="59">
        <f>+IFERROR(IF(ISTEXT(KZ$5)=FALSE,(INDEX(BCR!$1:$1048576,MATCH('Estadísticas BCR'!KZ$5,BCR!$A:$A,0),MATCH('Estadísticas BCR'!$B53,BCR!$1:$1,0))),AVERAGE(KN53:KY53)),"")</f>
        <v>50</v>
      </c>
      <c r="LA53" s="59">
        <f>+IFERROR(IF(ISTEXT(LA$5)=FALSE,(INDEX(BCR!$1:$1048576,MATCH('Estadísticas BCR'!LA$5,BCR!$A:$A,0),MATCH('Estadísticas BCR'!$B53,BCR!$1:$1,0))),AVERAGE(KO53:KZ53)),"")</f>
        <v>40</v>
      </c>
      <c r="LB53" s="59">
        <f>+IFERROR(IF(ISTEXT(LB$5)=FALSE,(INDEX(BCR!$1:$1048576,MATCH('Estadísticas BCR'!LB$5,BCR!$A:$A,0),MATCH('Estadísticas BCR'!$B53,BCR!$1:$1,0))),AVERAGE(KP53:LA53)),"")</f>
        <v>30</v>
      </c>
      <c r="LC53" s="60">
        <f>+IFERROR(IF(ISTEXT(LC$5)=FALSE,(INDEX(BCR!$1:$1048576,MATCH('Estadísticas BCR'!LC$5,BCR!$A:$A,0),MATCH('Estadísticas BCR'!$B53,BCR!$1:$1,0))),AVERAGE(KQ53:LB53)),"")</f>
        <v>40.148308023021976</v>
      </c>
      <c r="LD53" s="59">
        <f>+IFERROR(IF(ISTEXT(LD$5)=FALSE,(INDEX(BCR!$1:$1048576,MATCH('Estadísticas BCR'!LD$5,BCR!$A:$A,0),MATCH('Estadísticas BCR'!$B53,BCR!$1:$1,0))),AVERAGE(KR53:LC53)),"")</f>
        <v>37.5</v>
      </c>
      <c r="LE53" s="59">
        <f>+IFERROR(IF(ISTEXT(LE$5)=FALSE,(INDEX(BCR!$1:$1048576,MATCH('Estadísticas BCR'!LE$5,BCR!$A:$A,0),MATCH('Estadísticas BCR'!$B53,BCR!$1:$1,0))),AVERAGE(KS53:LD53)),"")</f>
        <v>33.3333333333333</v>
      </c>
      <c r="LF53" s="59">
        <f>+IFERROR(IF(ISTEXT(LF$5)=FALSE,(INDEX(BCR!$1:$1048576,MATCH('Estadísticas BCR'!LF$5,BCR!$A:$A,0),MATCH('Estadísticas BCR'!$B53,BCR!$1:$1,0))),AVERAGE(KT53:LE53)),"")</f>
        <v>31.578947368421101</v>
      </c>
      <c r="LG53" s="59">
        <f>+IFERROR(IF(ISTEXT(LG$5)=FALSE,(INDEX(BCR!$1:$1048576,MATCH('Estadísticas BCR'!LG$5,BCR!$A:$A,0),MATCH('Estadísticas BCR'!$B53,BCR!$1:$1,0))),AVERAGE(KU53:LF53)),"")</f>
        <v>37.5</v>
      </c>
      <c r="LH53" s="59">
        <f>+IFERROR(IF(ISTEXT(LH$5)=FALSE,(INDEX(BCR!$1:$1048576,MATCH('Estadísticas BCR'!LH$5,BCR!$A:$A,0),MATCH('Estadísticas BCR'!$B53,BCR!$1:$1,0))),AVERAGE(KV53:LG53)),"")</f>
        <v>40</v>
      </c>
      <c r="LI53" s="59">
        <f>+IFERROR(IF(ISTEXT(LI$5)=FALSE,(INDEX(BCR!$1:$1048576,MATCH('Estadísticas BCR'!LI$5,BCR!$A:$A,0),MATCH('Estadísticas BCR'!$B53,BCR!$1:$1,0))),AVERAGE(KW53:LH53)),"")</f>
        <v>36.363636363636402</v>
      </c>
      <c r="LJ53" s="59">
        <f>+IFERROR(IF(ISTEXT(LJ$5)=FALSE,(INDEX(BCR!$1:$1048576,MATCH('Estadísticas BCR'!LJ$5,BCR!$A:$A,0),MATCH('Estadísticas BCR'!$B53,BCR!$1:$1,0))),AVERAGE(KX53:LI53)),"")</f>
        <v>38.8888888888889</v>
      </c>
      <c r="LK53" s="59">
        <f>+IFERROR(IF(ISTEXT(LK$5)=FALSE,(INDEX(BCR!$1:$1048576,MATCH('Estadísticas BCR'!LK$5,BCR!$A:$A,0),MATCH('Estadísticas BCR'!$B53,BCR!$1:$1,0))),AVERAGE(KY53:LJ53)),"")</f>
        <v>44.4444444444444</v>
      </c>
      <c r="LL53" s="59">
        <f>+IFERROR(IF(ISTEXT(LL$5)=FALSE,(INDEX(BCR!$1:$1048576,MATCH('Estadísticas BCR'!LL$5,BCR!$A:$A,0),MATCH('Estadísticas BCR'!$B53,BCR!$1:$1,0))),AVERAGE(KZ53:LK53)),"")</f>
        <v>47.2222222222222</v>
      </c>
      <c r="LM53" s="59">
        <f>+IFERROR(IF(ISTEXT(LM$5)=FALSE,(INDEX(BCR!$1:$1048576,MATCH('Estadísticas BCR'!LM$5,BCR!$A:$A,0),MATCH('Estadísticas BCR'!$B53,BCR!$1:$1,0))),AVERAGE(LA53:LL53)),"")</f>
        <v>47.2222222222222</v>
      </c>
      <c r="LN53" s="59">
        <f>+IFERROR(IF(ISTEXT(LN$5)=FALSE,(INDEX(BCR!$1:$1048576,MATCH('Estadísticas BCR'!LN$5,BCR!$A:$A,0),MATCH('Estadísticas BCR'!$B53,BCR!$1:$1,0))),AVERAGE(LB53:LM53)),"")</f>
        <v>50</v>
      </c>
      <c r="LO53" s="59">
        <f>+IFERROR(IF(ISTEXT(LO$5)=FALSE,(INDEX(BCR!$1:$1048576,MATCH('Estadísticas BCR'!LO$5,BCR!$A:$A,0),MATCH('Estadísticas BCR'!$B53,BCR!$1:$1,0))),AVERAGE(LC53:LN53)),"")</f>
        <v>40</v>
      </c>
      <c r="LP53" s="60">
        <f>+IFERROR(IF(ISTEXT(LP$5)=FALSE,(INDEX(BCR!$1:$1048576,MATCH('Estadísticas BCR'!LP$5,BCR!$A:$A,0),MATCH('Estadísticas BCR'!$B53,BCR!$1:$1,0))),AVERAGE(LD53:LO53)),"")</f>
        <v>40.337807903597373</v>
      </c>
      <c r="LQ53" s="59">
        <f>+IFERROR(IF(ISTEXT(LQ$5)=FALSE,(INDEX(BCR!$1:$1048576,MATCH('Estadísticas BCR'!LQ$5,BCR!$A:$A,0),MATCH('Estadísticas BCR'!$B53,BCR!$1:$1,0))),AVERAGE(LE53:LP53)),"")</f>
        <v>50</v>
      </c>
      <c r="LR53" s="59">
        <f>+IFERROR(IF(ISTEXT(LR$5)=FALSE,(INDEX(BCR!$1:$1048576,MATCH('Estadísticas BCR'!LR$5,BCR!$A:$A,0),MATCH('Estadísticas BCR'!$B53,BCR!$1:$1,0))),AVERAGE(LF53:LQ53)),"")</f>
        <v>42.5</v>
      </c>
      <c r="LS53" s="59">
        <f>+IFERROR(IF(ISTEXT(LS$5)=FALSE,(INDEX(BCR!$1:$1048576,MATCH('Estadísticas BCR'!LS$5,BCR!$A:$A,0),MATCH('Estadísticas BCR'!$B53,BCR!$1:$1,0))),AVERAGE(LG53:LR53)),"")</f>
        <v>58.823529411764703</v>
      </c>
      <c r="LT53" s="59">
        <f>+IFERROR(IF(ISTEXT(LT$5)=FALSE,(INDEX(BCR!$1:$1048576,MATCH('Estadísticas BCR'!LT$5,BCR!$A:$A,0),MATCH('Estadísticas BCR'!$B53,BCR!$1:$1,0))),AVERAGE(LH53:LS53)),"")</f>
        <v>53.3333333333333</v>
      </c>
      <c r="LU53" s="59">
        <f>+IFERROR(IF(ISTEXT(LU$5)=FALSE,(INDEX(BCR!$1:$1048576,MATCH('Estadísticas BCR'!LU$5,BCR!$A:$A,0),MATCH('Estadísticas BCR'!$B53,BCR!$1:$1,0))),AVERAGE(LI53:LT53)),"")</f>
        <v>50</v>
      </c>
      <c r="LV53" s="59">
        <f>+IFERROR(IF(ISTEXT(LV$5)=FALSE,(INDEX(BCR!$1:$1048576,MATCH('Estadísticas BCR'!LV$5,BCR!$A:$A,0),MATCH('Estadísticas BCR'!$B53,BCR!$1:$1,0))),AVERAGE(LJ53:LU53)),"")</f>
        <v>50</v>
      </c>
      <c r="LW53" s="59">
        <f>+IFERROR(IF(ISTEXT(LW$5)=FALSE,(INDEX(BCR!$1:$1048576,MATCH('Estadísticas BCR'!LW$5,BCR!$A:$A,0),MATCH('Estadísticas BCR'!$B53,BCR!$1:$1,0))),AVERAGE(LK53:LV53)),"")</f>
        <v>42.857142857142897</v>
      </c>
      <c r="LX53" s="59">
        <f>+IFERROR(IF(ISTEXT(LX$5)=FALSE,(INDEX(BCR!$1:$1048576,MATCH('Estadísticas BCR'!LX$5,BCR!$A:$A,0),MATCH('Estadísticas BCR'!$B53,BCR!$1:$1,0))),AVERAGE(LL53:LW53)),"")</f>
        <v>54.1666666666667</v>
      </c>
      <c r="LY53" s="59">
        <f>+IFERROR(IF(ISTEXT(LY$5)=FALSE,(INDEX(BCR!$1:$1048576,MATCH('Estadísticas BCR'!LY$5,BCR!$A:$A,0),MATCH('Estadísticas BCR'!$B53,BCR!$1:$1,0))),AVERAGE(LM53:LX53)),"")</f>
        <v>42.857142857142897</v>
      </c>
      <c r="LZ53" s="59">
        <f>+IFERROR(IF(ISTEXT(LZ$5)=FALSE,(INDEX(BCR!$1:$1048576,MATCH('Estadísticas BCR'!LZ$5,BCR!$A:$A,0),MATCH('Estadísticas BCR'!$B53,BCR!$1:$1,0))),AVERAGE(LN53:LY53)),"")</f>
        <v>53.846153846153797</v>
      </c>
      <c r="MA53" s="59">
        <f>+IFERROR(IF(ISTEXT(MA$5)=FALSE,(INDEX(BCR!$1:$1048576,MATCH('Estadísticas BCR'!MA$5,BCR!$A:$A,0),MATCH('Estadísticas BCR'!$B53,BCR!$1:$1,0))),AVERAGE(LO53:LZ53)),"")</f>
        <v>46.153846153846203</v>
      </c>
      <c r="MB53" s="59">
        <f>+IFERROR(IF(ISTEXT(MB$5)=FALSE,(INDEX(BCR!$1:$1048576,MATCH('Estadísticas BCR'!MB$5,BCR!$A:$A,0),MATCH('Estadísticas BCR'!$B53,BCR!$1:$1,0))),AVERAGE(LP53:MA53)),"")</f>
        <v>50</v>
      </c>
      <c r="MC53" s="60">
        <f>+IFERROR(IF(ISTEXT(MC$5)=FALSE,(INDEX(BCR!$1:$1048576,MATCH('Estadísticas BCR'!MC$5,BCR!$A:$A,0),MATCH('Estadísticas BCR'!$B53,BCR!$1:$1,0))),AVERAGE(LQ53:MB53)),"")</f>
        <v>49.544817927170875</v>
      </c>
      <c r="MD53" s="59">
        <f>+IFERROR(IF(ISTEXT(MD$5)=FALSE,(INDEX(BCR!$1:$1048576,MATCH('Estadísticas BCR'!MD$5,BCR!$A:$A,0),MATCH('Estadísticas BCR'!$B53,BCR!$1:$1,0))),AVERAGE(LR53:MC53)),"")</f>
        <v>57.692307692307701</v>
      </c>
      <c r="ME53" s="59">
        <f>+IFERROR(IF(ISTEXT(ME$5)=FALSE,(INDEX(BCR!$1:$1048576,MATCH('Estadísticas BCR'!ME$5,BCR!$A:$A,0),MATCH('Estadísticas BCR'!$B53,BCR!$1:$1,0))),AVERAGE(LS53:MD53)),"")</f>
        <v>53.3333333333333</v>
      </c>
      <c r="MF53" s="59">
        <f>+IFERROR(IF(ISTEXT(MF$5)=FALSE,(INDEX(BCR!$1:$1048576,MATCH('Estadísticas BCR'!MF$5,BCR!$A:$A,0),MATCH('Estadísticas BCR'!$B53,BCR!$1:$1,0))),AVERAGE(LT53:ME53)),"")</f>
        <v>55.882352941176499</v>
      </c>
      <c r="MG53" s="59" t="str">
        <f>+IFERROR(IF(ISTEXT(MG$5)=FALSE,(INDEX(BCR!$1:$1048576,MATCH('Estadísticas BCR'!MG$5,BCR!$A:$A,0),MATCH('Estadísticas BCR'!$B53,BCR!$1:$1,0))),AVERAGE(LU53:MF53)),"")</f>
        <v/>
      </c>
      <c r="MH53" s="59" t="str">
        <f>+IFERROR(IF(ISTEXT(MH$5)=FALSE,(INDEX(BCR!$1:$1048576,MATCH('Estadísticas BCR'!MH$5,BCR!$A:$A,0),MATCH('Estadísticas BCR'!$B53,BCR!$1:$1,0))),AVERAGE(LV53:MG53)),"")</f>
        <v/>
      </c>
      <c r="MI53" s="59" t="str">
        <f>+IFERROR(IF(ISTEXT(MI$5)=FALSE,(INDEX(BCR!$1:$1048576,MATCH('Estadísticas BCR'!MI$5,BCR!$A:$A,0),MATCH('Estadísticas BCR'!$B53,BCR!$1:$1,0))),AVERAGE(LW53:MH53)),"")</f>
        <v/>
      </c>
      <c r="MJ53" s="59" t="str">
        <f>+IFERROR(IF(ISTEXT(MJ$5)=FALSE,(INDEX(BCR!$1:$1048576,MATCH('Estadísticas BCR'!MJ$5,BCR!$A:$A,0),MATCH('Estadísticas BCR'!$B53,BCR!$1:$1,0))),AVERAGE(LX53:MI53)),"")</f>
        <v/>
      </c>
      <c r="MK53" s="59" t="str">
        <f>+IFERROR(IF(ISTEXT(MK$5)=FALSE,(INDEX(BCR!$1:$1048576,MATCH('Estadísticas BCR'!MK$5,BCR!$A:$A,0),MATCH('Estadísticas BCR'!$B53,BCR!$1:$1,0))),AVERAGE(LY53:MJ53)),"")</f>
        <v/>
      </c>
      <c r="ML53" s="59" t="str">
        <f>+IFERROR(IF(ISTEXT(ML$5)=FALSE,(INDEX(BCR!$1:$1048576,MATCH('Estadísticas BCR'!ML$5,BCR!$A:$A,0),MATCH('Estadísticas BCR'!$B53,BCR!$1:$1,0))),AVERAGE(LZ53:MK53)),"")</f>
        <v/>
      </c>
      <c r="MM53" s="59" t="str">
        <f>+IFERROR(IF(ISTEXT(MM$5)=FALSE,(INDEX(BCR!$1:$1048576,MATCH('Estadísticas BCR'!MM$5,BCR!$A:$A,0),MATCH('Estadísticas BCR'!$B53,BCR!$1:$1,0))),AVERAGE(MA53:ML53)),"")</f>
        <v/>
      </c>
      <c r="MN53" s="59" t="str">
        <f>+IFERROR(IF(ISTEXT(MN$5)=FALSE,(INDEX(BCR!$1:$1048576,MATCH('Estadísticas BCR'!MN$5,BCR!$A:$A,0),MATCH('Estadísticas BCR'!$B53,BCR!$1:$1,0))),AVERAGE(MB53:MM53)),"")</f>
        <v/>
      </c>
      <c r="MO53" s="59" t="str">
        <f>+IFERROR(IF(ISTEXT(MO$5)=FALSE,(INDEX(BCR!$1:$1048576,MATCH('Estadísticas BCR'!MO$5,BCR!$A:$A,0),MATCH('Estadísticas BCR'!$B53,BCR!$1:$1,0))),AVERAGE(MC53:MN53)),"")</f>
        <v/>
      </c>
      <c r="MP53" s="60">
        <f>+IFERROR(IF(ISTEXT(MP$5)=FALSE,(INDEX(BCR!$1:$1048576,MATCH('Estadísticas BCR'!MP$5,BCR!$A:$A,0),MATCH('Estadísticas BCR'!$B53,BCR!$1:$1,0))),AVERAGE(MD53:MO53)),"")</f>
        <v>55.63599798893916</v>
      </c>
    </row>
    <row r="54" spans="1:354" outlineLevel="1">
      <c r="B54" s="9" t="s">
        <v>45</v>
      </c>
      <c r="C54" s="126" t="s">
        <v>287</v>
      </c>
      <c r="D54" s="104">
        <f>+IFERROR(IF(ISTEXT(D$5)=FALSE,(INDEX(BCR!$1:$1048576,MATCH('Estadísticas BCR'!D$5,BCR!$A:$A,0),MATCH('Estadísticas BCR'!$B54,BCR!$1:$1,0))),AVERAGE(#REF!)),"")</f>
        <v>0</v>
      </c>
      <c r="E54" s="104">
        <f>+IFERROR(IF(ISTEXT(E$5)=FALSE,(INDEX(BCR!$1:$1048576,MATCH('Estadísticas BCR'!E$5,BCR!$A:$A,0),MATCH('Estadísticas BCR'!$B54,BCR!$1:$1,0))),AVERAGE(#REF!)),"")</f>
        <v>0</v>
      </c>
      <c r="F54" s="104">
        <f>+IFERROR(IF(ISTEXT(F$5)=FALSE,(INDEX(BCR!$1:$1048576,MATCH('Estadísticas BCR'!F$5,BCR!$A:$A,0),MATCH('Estadísticas BCR'!$B54,BCR!$1:$1,0))),AVERAGE(#REF!)),"")</f>
        <v>0</v>
      </c>
      <c r="G54" s="104" t="str">
        <f>+IFERROR(IF(ISTEXT(G$5)=FALSE,(INDEX(BCR!$1:$1048576,MATCH('Estadísticas BCR'!G$5,BCR!$A:$A,0),MATCH('Estadísticas BCR'!$B54,BCR!$1:$1,0))),AVERAGE(#REF!)),"")</f>
        <v/>
      </c>
      <c r="H54" s="104">
        <f>+IFERROR(IF(ISTEXT(H$5)=FALSE,(INDEX(BCR!$1:$1048576,MATCH('Estadísticas BCR'!H$5,BCR!$A:$A,0),MATCH('Estadísticas BCR'!$B54,BCR!$1:$1,0))),AVERAGE(#REF!)),"")</f>
        <v>0</v>
      </c>
      <c r="I54" s="104">
        <f>+IFERROR(IF(ISTEXT(I$5)=FALSE,(INDEX(BCR!$1:$1048576,MATCH('Estadísticas BCR'!I$5,BCR!$A:$A,0),MATCH('Estadísticas BCR'!$B54,BCR!$1:$1,0))),AVERAGE(#REF!)),"")</f>
        <v>0</v>
      </c>
      <c r="J54" s="104">
        <f>+IFERROR(IF(ISTEXT(J$5)=FALSE,(INDEX(BCR!$1:$1048576,MATCH('Estadísticas BCR'!J$5,BCR!$A:$A,0),MATCH('Estadísticas BCR'!$B54,BCR!$1:$1,0))),AVERAGE(#REF!)),"")</f>
        <v>0</v>
      </c>
      <c r="K54" s="104">
        <f>+IFERROR(IF(ISTEXT(K$5)=FALSE,(INDEX(BCR!$1:$1048576,MATCH('Estadísticas BCR'!K$5,BCR!$A:$A,0),MATCH('Estadísticas BCR'!$B54,BCR!$1:$1,0))),AVERAGE(#REF!)),"")</f>
        <v>0</v>
      </c>
      <c r="L54" s="104">
        <f>+IFERROR(IF(ISTEXT(L$5)=FALSE,(INDEX(BCR!$1:$1048576,MATCH('Estadísticas BCR'!L$5,BCR!$A:$A,0),MATCH('Estadísticas BCR'!$B54,BCR!$1:$1,0))),AVERAGE(#REF!)),"")</f>
        <v>0</v>
      </c>
      <c r="M54" s="104">
        <f>+IFERROR(IF(ISTEXT(M$5)=FALSE,(INDEX(BCR!$1:$1048576,MATCH('Estadísticas BCR'!M$5,BCR!$A:$A,0),MATCH('Estadísticas BCR'!$B54,BCR!$1:$1,0))),AVERAGE(#REF!)),"")</f>
        <v>0</v>
      </c>
      <c r="N54" s="104">
        <f>+IFERROR(IF(ISTEXT(N$5)=FALSE,(INDEX(BCR!$1:$1048576,MATCH('Estadísticas BCR'!N$5,BCR!$A:$A,0),MATCH('Estadísticas BCR'!$B54,BCR!$1:$1,0))),AVERAGE(#REF!)),"")</f>
        <v>0</v>
      </c>
      <c r="O54" s="104">
        <f>+IFERROR(IF(ISTEXT(O$5)=FALSE,(INDEX(BCR!$1:$1048576,MATCH('Estadísticas BCR'!O$5,BCR!$A:$A,0),MATCH('Estadísticas BCR'!$B54,BCR!$1:$1,0))),AVERAGE(#REF!)),"")</f>
        <v>0</v>
      </c>
      <c r="P54" s="60">
        <f>+IFERROR(IF(ISTEXT(P$5)=FALSE,(INDEX(BCR!$1:$1048576,MATCH('Estadísticas BCR'!P$5,BCR!$A:$A,0),MATCH('Estadísticas BCR'!$B54,BCR!$1:$1,0))),AVERAGE(D54:O54)),"")</f>
        <v>0</v>
      </c>
      <c r="Q54" s="104">
        <f>+IFERROR(IF(ISTEXT(Q$5)=FALSE,(INDEX(BCR!$1:$1048576,MATCH('Estadísticas BCR'!Q$5,BCR!$A:$A,0),MATCH('Estadísticas BCR'!$B54,BCR!$1:$1,0))),AVERAGE(#REF!)),"")</f>
        <v>0</v>
      </c>
      <c r="R54" s="104">
        <f>+IFERROR(IF(ISTEXT(R$5)=FALSE,(INDEX(BCR!$1:$1048576,MATCH('Estadísticas BCR'!R$5,BCR!$A:$A,0),MATCH('Estadísticas BCR'!$B54,BCR!$1:$1,0))),AVERAGE(#REF!)),"")</f>
        <v>0</v>
      </c>
      <c r="S54" s="104">
        <f>+IFERROR(IF(ISTEXT(S$5)=FALSE,(INDEX(BCR!$1:$1048576,MATCH('Estadísticas BCR'!S$5,BCR!$A:$A,0),MATCH('Estadísticas BCR'!$B54,BCR!$1:$1,0))),AVERAGE(#REF!)),"")</f>
        <v>0</v>
      </c>
      <c r="T54" s="104">
        <f>+IFERROR(IF(ISTEXT(T$5)=FALSE,(INDEX(BCR!$1:$1048576,MATCH('Estadísticas BCR'!T$5,BCR!$A:$A,0),MATCH('Estadísticas BCR'!$B54,BCR!$1:$1,0))),AVERAGE(#REF!)),"")</f>
        <v>0</v>
      </c>
      <c r="U54" s="104">
        <f>+IFERROR(IF(ISTEXT(U$5)=FALSE,(INDEX(BCR!$1:$1048576,MATCH('Estadísticas BCR'!U$5,BCR!$A:$A,0),MATCH('Estadísticas BCR'!$B54,BCR!$1:$1,0))),AVERAGE(#REF!)),"")</f>
        <v>0</v>
      </c>
      <c r="V54" s="104">
        <f>+IFERROR(IF(ISTEXT(V$5)=FALSE,(INDEX(BCR!$1:$1048576,MATCH('Estadísticas BCR'!V$5,BCR!$A:$A,0),MATCH('Estadísticas BCR'!$B54,BCR!$1:$1,0))),AVERAGE(#REF!)),"")</f>
        <v>0</v>
      </c>
      <c r="W54" s="104">
        <f>+IFERROR(IF(ISTEXT(W$5)=FALSE,(INDEX(BCR!$1:$1048576,MATCH('Estadísticas BCR'!W$5,BCR!$A:$A,0),MATCH('Estadísticas BCR'!$B54,BCR!$1:$1,0))),AVERAGE(#REF!)),"")</f>
        <v>0</v>
      </c>
      <c r="X54" s="104">
        <f>+IFERROR(IF(ISTEXT(X$5)=FALSE,(INDEX(BCR!$1:$1048576,MATCH('Estadísticas BCR'!X$5,BCR!$A:$A,0),MATCH('Estadísticas BCR'!$B54,BCR!$1:$1,0))),AVERAGE(#REF!)),"")</f>
        <v>0</v>
      </c>
      <c r="Y54" s="104">
        <f>+IFERROR(IF(ISTEXT(Y$5)=FALSE,(INDEX(BCR!$1:$1048576,MATCH('Estadísticas BCR'!Y$5,BCR!$A:$A,0),MATCH('Estadísticas BCR'!$B54,BCR!$1:$1,0))),AVERAGE(#REF!)),"")</f>
        <v>0</v>
      </c>
      <c r="Z54" s="104">
        <f>+IFERROR(IF(ISTEXT(Z$5)=FALSE,(INDEX(BCR!$1:$1048576,MATCH('Estadísticas BCR'!Z$5,BCR!$A:$A,0),MATCH('Estadísticas BCR'!$B54,BCR!$1:$1,0))),AVERAGE(#REF!)),"")</f>
        <v>0</v>
      </c>
      <c r="AA54" s="104">
        <f>+IFERROR(IF(ISTEXT(AA$5)=FALSE,(INDEX(BCR!$1:$1048576,MATCH('Estadísticas BCR'!AA$5,BCR!$A:$A,0),MATCH('Estadísticas BCR'!$B54,BCR!$1:$1,0))),AVERAGE(#REF!)),"")</f>
        <v>0</v>
      </c>
      <c r="AB54" s="104">
        <f>+IFERROR(IF(ISTEXT(AB$5)=FALSE,(INDEX(BCR!$1:$1048576,MATCH('Estadísticas BCR'!AB$5,BCR!$A:$A,0),MATCH('Estadísticas BCR'!$B54,BCR!$1:$1,0))),AVERAGE(#REF!)),"")</f>
        <v>0</v>
      </c>
      <c r="AC54" s="60">
        <f>+IFERROR(IF(ISTEXT(AC$5)=FALSE,(INDEX(BCR!$1:$1048576,MATCH('Estadísticas BCR'!AC$5,BCR!$A:$A,0),MATCH('Estadísticas BCR'!$B54,BCR!$1:$1,0))),AVERAGE(Q54:AB54)),"")</f>
        <v>0</v>
      </c>
      <c r="AD54" s="59">
        <f>+IFERROR(IF(ISTEXT(AD$5)=FALSE,(INDEX(BCR!$1:$1048576,MATCH('Estadísticas BCR'!AD$5,BCR!$A:$A,0),MATCH('Estadísticas BCR'!$B54,BCR!$1:$1,0))),AVERAGE(#REF!)),"")</f>
        <v>0</v>
      </c>
      <c r="AE54" s="59">
        <f>+IFERROR(IF(ISTEXT(AE$5)=FALSE,(INDEX(BCR!$1:$1048576,MATCH('Estadísticas BCR'!AE$5,BCR!$A:$A,0),MATCH('Estadísticas BCR'!$B54,BCR!$1:$1,0))),AVERAGE(#REF!)),"")</f>
        <v>0</v>
      </c>
      <c r="AF54" s="59">
        <f>+IFERROR(IF(ISTEXT(AF$5)=FALSE,(INDEX(BCR!$1:$1048576,MATCH('Estadísticas BCR'!AF$5,BCR!$A:$A,0),MATCH('Estadísticas BCR'!$B54,BCR!$1:$1,0))),AVERAGE(#REF!)),"")</f>
        <v>0</v>
      </c>
      <c r="AG54" s="59">
        <f>+IFERROR(IF(ISTEXT(AG$5)=FALSE,(INDEX(BCR!$1:$1048576,MATCH('Estadísticas BCR'!AG$5,BCR!$A:$A,0),MATCH('Estadísticas BCR'!$B54,BCR!$1:$1,0))),AVERAGE(#REF!)),"")</f>
        <v>0</v>
      </c>
      <c r="AH54" s="59">
        <f>+IFERROR(IF(ISTEXT(AH$5)=FALSE,(INDEX(BCR!$1:$1048576,MATCH('Estadísticas BCR'!AH$5,BCR!$A:$A,0),MATCH('Estadísticas BCR'!$B54,BCR!$1:$1,0))),AVERAGE(#REF!)),"")</f>
        <v>0</v>
      </c>
      <c r="AI54" s="59">
        <f>+IFERROR(IF(ISTEXT(AI$5)=FALSE,(INDEX(BCR!$1:$1048576,MATCH('Estadísticas BCR'!AI$5,BCR!$A:$A,0),MATCH('Estadísticas BCR'!$B54,BCR!$1:$1,0))),AVERAGE(#REF!)),"")</f>
        <v>0</v>
      </c>
      <c r="AJ54" s="59">
        <f>+IFERROR(IF(ISTEXT(AJ$5)=FALSE,(INDEX(BCR!$1:$1048576,MATCH('Estadísticas BCR'!AJ$5,BCR!$A:$A,0),MATCH('Estadísticas BCR'!$B54,BCR!$1:$1,0))),AVERAGE(#REF!)),"")</f>
        <v>0</v>
      </c>
      <c r="AK54" s="59">
        <f>+IFERROR(IF(ISTEXT(AK$5)=FALSE,(INDEX(BCR!$1:$1048576,MATCH('Estadísticas BCR'!AK$5,BCR!$A:$A,0),MATCH('Estadísticas BCR'!$B54,BCR!$1:$1,0))),AVERAGE(#REF!)),"")</f>
        <v>0</v>
      </c>
      <c r="AL54" s="59">
        <f>+IFERROR(IF(ISTEXT(AL$5)=FALSE,(INDEX(BCR!$1:$1048576,MATCH('Estadísticas BCR'!AL$5,BCR!$A:$A,0),MATCH('Estadísticas BCR'!$B54,BCR!$1:$1,0))),AVERAGE(#REF!)),"")</f>
        <v>0</v>
      </c>
      <c r="AM54" s="59">
        <f>+IFERROR(IF(ISTEXT(AM$5)=FALSE,(INDEX(BCR!$1:$1048576,MATCH('Estadísticas BCR'!AM$5,BCR!$A:$A,0),MATCH('Estadísticas BCR'!$B54,BCR!$1:$1,0))),AVERAGE(#REF!)),"")</f>
        <v>0</v>
      </c>
      <c r="AN54" s="59">
        <f>+IFERROR(IF(ISTEXT(AN$5)=FALSE,(INDEX(BCR!$1:$1048576,MATCH('Estadísticas BCR'!AN$5,BCR!$A:$A,0),MATCH('Estadísticas BCR'!$B54,BCR!$1:$1,0))),AVERAGE(#REF!)),"")</f>
        <v>0</v>
      </c>
      <c r="AO54" s="59">
        <f>+IFERROR(IF(ISTEXT(AO$5)=FALSE,(INDEX(BCR!$1:$1048576,MATCH('Estadísticas BCR'!AO$5,BCR!$A:$A,0),MATCH('Estadísticas BCR'!$B54,BCR!$1:$1,0))),AVERAGE(#REF!)),"")</f>
        <v>0</v>
      </c>
      <c r="AP54" s="60">
        <f>+IFERROR(IF(ISTEXT(AP$5)=FALSE,(INDEX(BCR!$1:$1048576,MATCH('Estadísticas BCR'!AP$5,BCR!$A:$A,0),MATCH('Estadísticas BCR'!$B54,BCR!$1:$1,0))),AVERAGE(AD54:AO54)),"")</f>
        <v>0</v>
      </c>
      <c r="AQ54" s="59">
        <f>+IFERROR(IF(ISTEXT(AQ$5)=FALSE,(INDEX(BCR!$1:$1048576,MATCH('Estadísticas BCR'!AQ$5,BCR!$A:$A,0),MATCH('Estadísticas BCR'!$B54,BCR!$1:$1,0))),AVERAGE(#REF!)),"")</f>
        <v>0</v>
      </c>
      <c r="AR54" s="59">
        <f>+IFERROR(IF(ISTEXT(AR$5)=FALSE,(INDEX(BCR!$1:$1048576,MATCH('Estadísticas BCR'!AR$5,BCR!$A:$A,0),MATCH('Estadísticas BCR'!$B54,BCR!$1:$1,0))),AVERAGE(#REF!)),"")</f>
        <v>0</v>
      </c>
      <c r="AS54" s="59">
        <f>+IFERROR(IF(ISTEXT(AS$5)=FALSE,(INDEX(BCR!$1:$1048576,MATCH('Estadísticas BCR'!AS$5,BCR!$A:$A,0),MATCH('Estadísticas BCR'!$B54,BCR!$1:$1,0))),AVERAGE(#REF!)),"")</f>
        <v>0</v>
      </c>
      <c r="AT54" s="59">
        <f>+IFERROR(IF(ISTEXT(AT$5)=FALSE,(INDEX(BCR!$1:$1048576,MATCH('Estadísticas BCR'!AT$5,BCR!$A:$A,0),MATCH('Estadísticas BCR'!$B54,BCR!$1:$1,0))),AVERAGE(#REF!)),"")</f>
        <v>0</v>
      </c>
      <c r="AU54" s="59">
        <f>+IFERROR(IF(ISTEXT(AU$5)=FALSE,(INDEX(BCR!$1:$1048576,MATCH('Estadísticas BCR'!AU$5,BCR!$A:$A,0),MATCH('Estadísticas BCR'!$B54,BCR!$1:$1,0))),AVERAGE(#REF!)),"")</f>
        <v>0</v>
      </c>
      <c r="AV54" s="59">
        <f>+IFERROR(IF(ISTEXT(AV$5)=FALSE,(INDEX(BCR!$1:$1048576,MATCH('Estadísticas BCR'!AV$5,BCR!$A:$A,0),MATCH('Estadísticas BCR'!$B54,BCR!$1:$1,0))),AVERAGE(#REF!)),"")</f>
        <v>0</v>
      </c>
      <c r="AW54" s="59">
        <f>+IFERROR(IF(ISTEXT(AW$5)=FALSE,(INDEX(BCR!$1:$1048576,MATCH('Estadísticas BCR'!AW$5,BCR!$A:$A,0),MATCH('Estadísticas BCR'!$B54,BCR!$1:$1,0))),AVERAGE(#REF!)),"")</f>
        <v>0</v>
      </c>
      <c r="AX54" s="59">
        <f>+IFERROR(IF(ISTEXT(AX$5)=FALSE,(INDEX(BCR!$1:$1048576,MATCH('Estadísticas BCR'!AX$5,BCR!$A:$A,0),MATCH('Estadísticas BCR'!$B54,BCR!$1:$1,0))),AVERAGE(#REF!)),"")</f>
        <v>0</v>
      </c>
      <c r="AY54" s="59">
        <f>+IFERROR(IF(ISTEXT(AY$5)=FALSE,(INDEX(BCR!$1:$1048576,MATCH('Estadísticas BCR'!AY$5,BCR!$A:$A,0),MATCH('Estadísticas BCR'!$B54,BCR!$1:$1,0))),AVERAGE(#REF!)),"")</f>
        <v>0</v>
      </c>
      <c r="AZ54" s="59">
        <f>+IFERROR(IF(ISTEXT(AZ$5)=FALSE,(INDEX(BCR!$1:$1048576,MATCH('Estadísticas BCR'!AZ$5,BCR!$A:$A,0),MATCH('Estadísticas BCR'!$B54,BCR!$1:$1,0))),AVERAGE(#REF!)),"")</f>
        <v>0</v>
      </c>
      <c r="BA54" s="59">
        <f>+IFERROR(IF(ISTEXT(BA$5)=FALSE,(INDEX(BCR!$1:$1048576,MATCH('Estadísticas BCR'!BA$5,BCR!$A:$A,0),MATCH('Estadísticas BCR'!$B54,BCR!$1:$1,0))),AVERAGE(#REF!)),"")</f>
        <v>0</v>
      </c>
      <c r="BB54" s="59">
        <f>+IFERROR(IF(ISTEXT(BB$5)=FALSE,(INDEX(BCR!$1:$1048576,MATCH('Estadísticas BCR'!BB$5,BCR!$A:$A,0),MATCH('Estadísticas BCR'!$B54,BCR!$1:$1,0))),AVERAGE(#REF!)),"")</f>
        <v>0</v>
      </c>
      <c r="BC54" s="60">
        <f>+IFERROR(IF(ISTEXT(BC$5)=FALSE,(INDEX(BCR!$1:$1048576,MATCH('Estadísticas BCR'!BC$5,BCR!$A:$A,0),MATCH('Estadísticas BCR'!$B54,BCR!$1:$1,0))),AVERAGE(AQ54:BB54)),"")</f>
        <v>0</v>
      </c>
      <c r="BD54" s="59">
        <f>+IFERROR(IF(ISTEXT(BD$5)=FALSE,(INDEX(BCR!$1:$1048576,MATCH('Estadísticas BCR'!BD$5,BCR!$A:$A,0),MATCH('Estadísticas BCR'!$B54,BCR!$1:$1,0))),AVERAGE(#REF!)),"")</f>
        <v>0</v>
      </c>
      <c r="BE54" s="59">
        <f>+IFERROR(IF(ISTEXT(BE$5)=FALSE,(INDEX(BCR!$1:$1048576,MATCH('Estadísticas BCR'!BE$5,BCR!$A:$A,0),MATCH('Estadísticas BCR'!$B54,BCR!$1:$1,0))),AVERAGE(#REF!)),"")</f>
        <v>0</v>
      </c>
      <c r="BF54" s="59">
        <f>+IFERROR(IF(ISTEXT(BF$5)=FALSE,(INDEX(BCR!$1:$1048576,MATCH('Estadísticas BCR'!BF$5,BCR!$A:$A,0),MATCH('Estadísticas BCR'!$B54,BCR!$1:$1,0))),AVERAGE(#REF!)),"")</f>
        <v>0</v>
      </c>
      <c r="BG54" s="59">
        <f>+IFERROR(IF(ISTEXT(BG$5)=FALSE,(INDEX(BCR!$1:$1048576,MATCH('Estadísticas BCR'!BG$5,BCR!$A:$A,0),MATCH('Estadísticas BCR'!$B54,BCR!$1:$1,0))),AVERAGE(#REF!)),"")</f>
        <v>0</v>
      </c>
      <c r="BH54" s="59">
        <f>+IFERROR(IF(ISTEXT(BH$5)=FALSE,(INDEX(BCR!$1:$1048576,MATCH('Estadísticas BCR'!BH$5,BCR!$A:$A,0),MATCH('Estadísticas BCR'!$B54,BCR!$1:$1,0))),AVERAGE(#REF!)),"")</f>
        <v>0</v>
      </c>
      <c r="BI54" s="59">
        <f>+IFERROR(IF(ISTEXT(BI$5)=FALSE,(INDEX(BCR!$1:$1048576,MATCH('Estadísticas BCR'!BI$5,BCR!$A:$A,0),MATCH('Estadísticas BCR'!$B54,BCR!$1:$1,0))),AVERAGE(#REF!)),"")</f>
        <v>0</v>
      </c>
      <c r="BJ54" s="59">
        <f>+IFERROR(IF(ISTEXT(BJ$5)=FALSE,(INDEX(BCR!$1:$1048576,MATCH('Estadísticas BCR'!BJ$5,BCR!$A:$A,0),MATCH('Estadísticas BCR'!$B54,BCR!$1:$1,0))),AVERAGE(#REF!)),"")</f>
        <v>0</v>
      </c>
      <c r="BK54" s="59">
        <f>+IFERROR(IF(ISTEXT(BK$5)=FALSE,(INDEX(BCR!$1:$1048576,MATCH('Estadísticas BCR'!BK$5,BCR!$A:$A,0),MATCH('Estadísticas BCR'!$B54,BCR!$1:$1,0))),AVERAGE(#REF!)),"")</f>
        <v>0</v>
      </c>
      <c r="BL54" s="59">
        <f>+IFERROR(IF(ISTEXT(BL$5)=FALSE,(INDEX(BCR!$1:$1048576,MATCH('Estadísticas BCR'!BL$5,BCR!$A:$A,0),MATCH('Estadísticas BCR'!$B54,BCR!$1:$1,0))),AVERAGE(#REF!)),"")</f>
        <v>0</v>
      </c>
      <c r="BM54" s="59">
        <f>+IFERROR(IF(ISTEXT(BM$5)=FALSE,(INDEX(BCR!$1:$1048576,MATCH('Estadísticas BCR'!BM$5,BCR!$A:$A,0),MATCH('Estadísticas BCR'!$B54,BCR!$1:$1,0))),AVERAGE(#REF!)),"")</f>
        <v>0</v>
      </c>
      <c r="BN54" s="59">
        <f>+IFERROR(IF(ISTEXT(BN$5)=FALSE,(INDEX(BCR!$1:$1048576,MATCH('Estadísticas BCR'!BN$5,BCR!$A:$A,0),MATCH('Estadísticas BCR'!$B54,BCR!$1:$1,0))),AVERAGE(#REF!)),"")</f>
        <v>0</v>
      </c>
      <c r="BO54" s="59">
        <f>+IFERROR(IF(ISTEXT(BO$5)=FALSE,(INDEX(BCR!$1:$1048576,MATCH('Estadísticas BCR'!BO$5,BCR!$A:$A,0),MATCH('Estadísticas BCR'!$B54,BCR!$1:$1,0))),AVERAGE(#REF!)),"")</f>
        <v>0</v>
      </c>
      <c r="BP54" s="60">
        <f>+IFERROR(IF(ISTEXT(BP$5)=FALSE,(INDEX(BCR!$1:$1048576,MATCH('Estadísticas BCR'!BP$5,BCR!$A:$A,0),MATCH('Estadísticas BCR'!$B54,BCR!$1:$1,0))),AVERAGE(BD54:BO54)),"")</f>
        <v>0</v>
      </c>
      <c r="BQ54" s="59">
        <f>+IFERROR(IF(ISTEXT(BQ$5)=FALSE,(INDEX(BCR!$1:$1048576,MATCH('Estadísticas BCR'!BQ$5,BCR!$A:$A,0),MATCH('Estadísticas BCR'!$B54,BCR!$1:$1,0))),AVERAGE(#REF!)),"")</f>
        <v>0</v>
      </c>
      <c r="BR54" s="59">
        <f>+IFERROR(IF(ISTEXT(BR$5)=FALSE,(INDEX(BCR!$1:$1048576,MATCH('Estadísticas BCR'!BR$5,BCR!$A:$A,0),MATCH('Estadísticas BCR'!$B54,BCR!$1:$1,0))),AVERAGE(#REF!)),"")</f>
        <v>0</v>
      </c>
      <c r="BS54" s="59">
        <f>+IFERROR(IF(ISTEXT(BS$5)=FALSE,(INDEX(BCR!$1:$1048576,MATCH('Estadísticas BCR'!BS$5,BCR!$A:$A,0),MATCH('Estadísticas BCR'!$B54,BCR!$1:$1,0))),AVERAGE(#REF!)),"")</f>
        <v>0</v>
      </c>
      <c r="BT54" s="59">
        <f>+IFERROR(IF(ISTEXT(BT$5)=FALSE,(INDEX(BCR!$1:$1048576,MATCH('Estadísticas BCR'!BT$5,BCR!$A:$A,0),MATCH('Estadísticas BCR'!$B54,BCR!$1:$1,0))),AVERAGE(#REF!)),"")</f>
        <v>0</v>
      </c>
      <c r="BU54" s="59">
        <f>+IFERROR(IF(ISTEXT(BU$5)=FALSE,(INDEX(BCR!$1:$1048576,MATCH('Estadísticas BCR'!BU$5,BCR!$A:$A,0),MATCH('Estadísticas BCR'!$B54,BCR!$1:$1,0))),AVERAGE(#REF!)),"")</f>
        <v>0</v>
      </c>
      <c r="BV54" s="59">
        <f>+IFERROR(IF(ISTEXT(BV$5)=FALSE,(INDEX(BCR!$1:$1048576,MATCH('Estadísticas BCR'!BV$5,BCR!$A:$A,0),MATCH('Estadísticas BCR'!$B54,BCR!$1:$1,0))),AVERAGE(#REF!)),"")</f>
        <v>0</v>
      </c>
      <c r="BW54" s="59">
        <f>+IFERROR(IF(ISTEXT(BW$5)=FALSE,(INDEX(BCR!$1:$1048576,MATCH('Estadísticas BCR'!BW$5,BCR!$A:$A,0),MATCH('Estadísticas BCR'!$B54,BCR!$1:$1,0))),AVERAGE(#REF!)),"")</f>
        <v>0</v>
      </c>
      <c r="BX54" s="59">
        <f>+IFERROR(IF(ISTEXT(BX$5)=FALSE,(INDEX(BCR!$1:$1048576,MATCH('Estadísticas BCR'!BX$5,BCR!$A:$A,0),MATCH('Estadísticas BCR'!$B54,BCR!$1:$1,0))),AVERAGE(#REF!)),"")</f>
        <v>0</v>
      </c>
      <c r="BY54" s="59">
        <f>+IFERROR(IF(ISTEXT(BY$5)=FALSE,(INDEX(BCR!$1:$1048576,MATCH('Estadísticas BCR'!BY$5,BCR!$A:$A,0),MATCH('Estadísticas BCR'!$B54,BCR!$1:$1,0))),AVERAGE(#REF!)),"")</f>
        <v>0</v>
      </c>
      <c r="BZ54" s="59">
        <f>+IFERROR(IF(ISTEXT(BZ$5)=FALSE,(INDEX(BCR!$1:$1048576,MATCH('Estadísticas BCR'!BZ$5,BCR!$A:$A,0),MATCH('Estadísticas BCR'!$B54,BCR!$1:$1,0))),AVERAGE(#REF!)),"")</f>
        <v>0</v>
      </c>
      <c r="CA54" s="59">
        <f>+IFERROR(IF(ISTEXT(CA$5)=FALSE,(INDEX(BCR!$1:$1048576,MATCH('Estadísticas BCR'!CA$5,BCR!$A:$A,0),MATCH('Estadísticas BCR'!$B54,BCR!$1:$1,0))),AVERAGE(#REF!)),"")</f>
        <v>0</v>
      </c>
      <c r="CB54" s="59">
        <f>+IFERROR(IF(ISTEXT(CB$5)=FALSE,(INDEX(BCR!$1:$1048576,MATCH('Estadísticas BCR'!CB$5,BCR!$A:$A,0),MATCH('Estadísticas BCR'!$B54,BCR!$1:$1,0))),AVERAGE(#REF!)),"")</f>
        <v>0</v>
      </c>
      <c r="CC54" s="60">
        <f>+IFERROR(IF(ISTEXT(CC$5)=FALSE,(INDEX(BCR!$1:$1048576,MATCH('Estadísticas BCR'!CC$5,BCR!$A:$A,0),MATCH('Estadísticas BCR'!$B54,BCR!$1:$1,0))),AVERAGE(BQ54:CB54)),"")</f>
        <v>0</v>
      </c>
      <c r="CD54" s="59">
        <f>+IFERROR(IF(ISTEXT(CD$5)=FALSE,(INDEX(BCR!$1:$1048576,MATCH('Estadísticas BCR'!CD$5,BCR!$A:$A,0),MATCH('Estadísticas BCR'!$B54,BCR!$1:$1,0))),AVERAGE(#REF!)),"")</f>
        <v>0</v>
      </c>
      <c r="CE54" s="59">
        <f>+IFERROR(IF(ISTEXT(CE$5)=FALSE,(INDEX(BCR!$1:$1048576,MATCH('Estadísticas BCR'!CE$5,BCR!$A:$A,0),MATCH('Estadísticas BCR'!$B54,BCR!$1:$1,0))),AVERAGE(#REF!)),"")</f>
        <v>0</v>
      </c>
      <c r="CF54" s="59">
        <f>+IFERROR(IF(ISTEXT(CF$5)=FALSE,(INDEX(BCR!$1:$1048576,MATCH('Estadísticas BCR'!CF$5,BCR!$A:$A,0),MATCH('Estadísticas BCR'!$B54,BCR!$1:$1,0))),AVERAGE(#REF!)),"")</f>
        <v>0</v>
      </c>
      <c r="CG54" s="59">
        <f>+IFERROR(IF(ISTEXT(CG$5)=FALSE,(INDEX(BCR!$1:$1048576,MATCH('Estadísticas BCR'!CG$5,BCR!$A:$A,0),MATCH('Estadísticas BCR'!$B54,BCR!$1:$1,0))),AVERAGE(#REF!)),"")</f>
        <v>0</v>
      </c>
      <c r="CH54" s="59">
        <f>+IFERROR(IF(ISTEXT(CH$5)=FALSE,(INDEX(BCR!$1:$1048576,MATCH('Estadísticas BCR'!CH$5,BCR!$A:$A,0),MATCH('Estadísticas BCR'!$B54,BCR!$1:$1,0))),AVERAGE(#REF!)),"")</f>
        <v>0</v>
      </c>
      <c r="CI54" s="59">
        <f>+IFERROR(IF(ISTEXT(CI$5)=FALSE,(INDEX(BCR!$1:$1048576,MATCH('Estadísticas BCR'!CI$5,BCR!$A:$A,0),MATCH('Estadísticas BCR'!$B54,BCR!$1:$1,0))),AVERAGE(#REF!)),"")</f>
        <v>0</v>
      </c>
      <c r="CJ54" s="59">
        <f>+IFERROR(IF(ISTEXT(CJ$5)=FALSE,(INDEX(BCR!$1:$1048576,MATCH('Estadísticas BCR'!CJ$5,BCR!$A:$A,0),MATCH('Estadísticas BCR'!$B54,BCR!$1:$1,0))),AVERAGE(#REF!)),"")</f>
        <v>0</v>
      </c>
      <c r="CK54" s="59">
        <f>+IFERROR(IF(ISTEXT(CK$5)=FALSE,(INDEX(BCR!$1:$1048576,MATCH('Estadísticas BCR'!CK$5,BCR!$A:$A,0),MATCH('Estadísticas BCR'!$B54,BCR!$1:$1,0))),AVERAGE(#REF!)),"")</f>
        <v>0</v>
      </c>
      <c r="CL54" s="59">
        <f>+IFERROR(IF(ISTEXT(CL$5)=FALSE,(INDEX(BCR!$1:$1048576,MATCH('Estadísticas BCR'!CL$5,BCR!$A:$A,0),MATCH('Estadísticas BCR'!$B54,BCR!$1:$1,0))),AVERAGE(#REF!)),"")</f>
        <v>0</v>
      </c>
      <c r="CM54" s="59">
        <f>+IFERROR(IF(ISTEXT(CM$5)=FALSE,(INDEX(BCR!$1:$1048576,MATCH('Estadísticas BCR'!CM$5,BCR!$A:$A,0),MATCH('Estadísticas BCR'!$B54,BCR!$1:$1,0))),AVERAGE(#REF!)),"")</f>
        <v>0</v>
      </c>
      <c r="CN54" s="59">
        <f>+IFERROR(IF(ISTEXT(CN$5)=FALSE,(INDEX(BCR!$1:$1048576,MATCH('Estadísticas BCR'!CN$5,BCR!$A:$A,0),MATCH('Estadísticas BCR'!$B54,BCR!$1:$1,0))),AVERAGE(#REF!)),"")</f>
        <v>0</v>
      </c>
      <c r="CO54" s="59">
        <f>+IFERROR(IF(ISTEXT(CO$5)=FALSE,(INDEX(BCR!$1:$1048576,MATCH('Estadísticas BCR'!CO$5,BCR!$A:$A,0),MATCH('Estadísticas BCR'!$B54,BCR!$1:$1,0))),AVERAGE(#REF!)),"")</f>
        <v>0</v>
      </c>
      <c r="CP54" s="60">
        <f>+IFERROR(IF(ISTEXT(CP$5)=FALSE,(INDEX(BCR!$1:$1048576,MATCH('Estadísticas BCR'!CP$5,BCR!$A:$A,0),MATCH('Estadísticas BCR'!$B54,BCR!$1:$1,0))),AVERAGE(CD54:CO54)),"")</f>
        <v>0</v>
      </c>
      <c r="CQ54" s="59">
        <f>+IFERROR(IF(ISTEXT(CQ$5)=FALSE,(INDEX(BCR!$1:$1048576,MATCH('Estadísticas BCR'!CQ$5,BCR!$A:$A,0),MATCH('Estadísticas BCR'!$B54,BCR!$1:$1,0))),AVERAGE(#REF!)),"")</f>
        <v>0</v>
      </c>
      <c r="CR54" s="59">
        <f>+IFERROR(IF(ISTEXT(CR$5)=FALSE,(INDEX(BCR!$1:$1048576,MATCH('Estadísticas BCR'!CR$5,BCR!$A:$A,0),MATCH('Estadísticas BCR'!$B54,BCR!$1:$1,0))),AVERAGE(#REF!)),"")</f>
        <v>0</v>
      </c>
      <c r="CS54" s="59">
        <f>+IFERROR(IF(ISTEXT(CS$5)=FALSE,(INDEX(BCR!$1:$1048576,MATCH('Estadísticas BCR'!CS$5,BCR!$A:$A,0),MATCH('Estadísticas BCR'!$B54,BCR!$1:$1,0))),AVERAGE(#REF!)),"")</f>
        <v>0</v>
      </c>
      <c r="CT54" s="59">
        <f>+IFERROR(IF(ISTEXT(CT$5)=FALSE,(INDEX(BCR!$1:$1048576,MATCH('Estadísticas BCR'!CT$5,BCR!$A:$A,0),MATCH('Estadísticas BCR'!$B54,BCR!$1:$1,0))),AVERAGE(#REF!)),"")</f>
        <v>0</v>
      </c>
      <c r="CU54" s="59">
        <f>+IFERROR(IF(ISTEXT(CU$5)=FALSE,(INDEX(BCR!$1:$1048576,MATCH('Estadísticas BCR'!CU$5,BCR!$A:$A,0),MATCH('Estadísticas BCR'!$B54,BCR!$1:$1,0))),AVERAGE(#REF!)),"")</f>
        <v>0</v>
      </c>
      <c r="CV54" s="59">
        <f>+IFERROR(IF(ISTEXT(CV$5)=FALSE,(INDEX(BCR!$1:$1048576,MATCH('Estadísticas BCR'!CV$5,BCR!$A:$A,0),MATCH('Estadísticas BCR'!$B54,BCR!$1:$1,0))),AVERAGE(#REF!)),"")</f>
        <v>0</v>
      </c>
      <c r="CW54" s="59">
        <f>+IFERROR(IF(ISTEXT(CW$5)=FALSE,(INDEX(BCR!$1:$1048576,MATCH('Estadísticas BCR'!CW$5,BCR!$A:$A,0),MATCH('Estadísticas BCR'!$B54,BCR!$1:$1,0))),AVERAGE(#REF!)),"")</f>
        <v>0</v>
      </c>
      <c r="CX54" s="59">
        <f>+IFERROR(IF(ISTEXT(CX$5)=FALSE,(INDEX(BCR!$1:$1048576,MATCH('Estadísticas BCR'!CX$5,BCR!$A:$A,0),MATCH('Estadísticas BCR'!$B54,BCR!$1:$1,0))),AVERAGE(#REF!)),"")</f>
        <v>0</v>
      </c>
      <c r="CY54" s="59">
        <f>+IFERROR(IF(ISTEXT(CY$5)=FALSE,(INDEX(BCR!$1:$1048576,MATCH('Estadísticas BCR'!CY$5,BCR!$A:$A,0),MATCH('Estadísticas BCR'!$B54,BCR!$1:$1,0))),AVERAGE(#REF!)),"")</f>
        <v>0</v>
      </c>
      <c r="CZ54" s="59">
        <f>+IFERROR(IF(ISTEXT(CZ$5)=FALSE,(INDEX(BCR!$1:$1048576,MATCH('Estadísticas BCR'!CZ$5,BCR!$A:$A,0),MATCH('Estadísticas BCR'!$B54,BCR!$1:$1,0))),AVERAGE(A54:CY54)),"")</f>
        <v>0</v>
      </c>
      <c r="DA54" s="59">
        <f>+IFERROR(IF(ISTEXT(DA$5)=FALSE,(INDEX(BCR!$1:$1048576,MATCH('Estadísticas BCR'!DA$5,BCR!$A:$A,0),MATCH('Estadísticas BCR'!$B54,BCR!$1:$1,0))),AVERAGE(B54:CZ54)),"")</f>
        <v>0</v>
      </c>
      <c r="DB54" s="59">
        <f>+IFERROR(IF(ISTEXT(DB$5)=FALSE,(INDEX(BCR!$1:$1048576,MATCH('Estadísticas BCR'!DB$5,BCR!$A:$A,0),MATCH('Estadísticas BCR'!$B54,BCR!$1:$1,0))),AVERAGE(C54:DA54)),"")</f>
        <v>0</v>
      </c>
      <c r="DC54" s="60">
        <f>+IFERROR(IF(ISTEXT(DC$5)=FALSE,(INDEX(BCR!$1:$1048576,MATCH('Estadísticas BCR'!DC$5,BCR!$A:$A,0),MATCH('Estadísticas BCR'!$B54,BCR!$1:$1,0))),AVERAGE(CQ54:DB54)),"")</f>
        <v>0</v>
      </c>
      <c r="DD54" s="59">
        <f>+IFERROR(IF(ISTEXT(DD$5)=FALSE,(INDEX(BCR!$1:$1048576,MATCH('Estadísticas BCR'!DD$5,BCR!$A:$A,0),MATCH('Estadísticas BCR'!$B54,BCR!$1:$1,0))),AVERAGE(CR54:DC54)),"")</f>
        <v>0</v>
      </c>
      <c r="DE54" s="59">
        <f>+IFERROR(IF(ISTEXT(DE$5)=FALSE,(INDEX(BCR!$1:$1048576,MATCH('Estadísticas BCR'!DE$5,BCR!$A:$A,0),MATCH('Estadísticas BCR'!$B54,BCR!$1:$1,0))),AVERAGE(CS54:DD54)),"")</f>
        <v>0</v>
      </c>
      <c r="DF54" s="59">
        <f>+IFERROR(IF(ISTEXT(DF$5)=FALSE,(INDEX(BCR!$1:$1048576,MATCH('Estadísticas BCR'!DF$5,BCR!$A:$A,0),MATCH('Estadísticas BCR'!$B54,BCR!$1:$1,0))),AVERAGE(CT54:DE54)),"")</f>
        <v>0</v>
      </c>
      <c r="DG54" s="59">
        <f>+IFERROR(IF(ISTEXT(DG$5)=FALSE,(INDEX(BCR!$1:$1048576,MATCH('Estadísticas BCR'!DG$5,BCR!$A:$A,0),MATCH('Estadísticas BCR'!$B54,BCR!$1:$1,0))),AVERAGE(CU54:DF54)),"")</f>
        <v>0</v>
      </c>
      <c r="DH54" s="59">
        <f>+IFERROR(IF(ISTEXT(DH$5)=FALSE,(INDEX(BCR!$1:$1048576,MATCH('Estadísticas BCR'!DH$5,BCR!$A:$A,0),MATCH('Estadísticas BCR'!$B54,BCR!$1:$1,0))),AVERAGE(CV54:DG54)),"")</f>
        <v>0</v>
      </c>
      <c r="DI54" s="59">
        <f>+IFERROR(IF(ISTEXT(DI$5)=FALSE,(INDEX(BCR!$1:$1048576,MATCH('Estadísticas BCR'!DI$5,BCR!$A:$A,0),MATCH('Estadísticas BCR'!$B54,BCR!$1:$1,0))),AVERAGE(CW54:DH54)),"")</f>
        <v>0</v>
      </c>
      <c r="DJ54" s="59">
        <f>+IFERROR(IF(ISTEXT(DJ$5)=FALSE,(INDEX(BCR!$1:$1048576,MATCH('Estadísticas BCR'!DJ$5,BCR!$A:$A,0),MATCH('Estadísticas BCR'!$B54,BCR!$1:$1,0))),AVERAGE(CX54:DI54)),"")</f>
        <v>0</v>
      </c>
      <c r="DK54" s="59">
        <f>+IFERROR(IF(ISTEXT(DK$5)=FALSE,(INDEX(BCR!$1:$1048576,MATCH('Estadísticas BCR'!DK$5,BCR!$A:$A,0),MATCH('Estadísticas BCR'!$B54,BCR!$1:$1,0))),AVERAGE(CY54:DJ54)),"")</f>
        <v>0</v>
      </c>
      <c r="DL54" s="59">
        <f>+IFERROR(IF(ISTEXT(DL$5)=FALSE,(INDEX(BCR!$1:$1048576,MATCH('Estadísticas BCR'!DL$5,BCR!$A:$A,0),MATCH('Estadísticas BCR'!$B54,BCR!$1:$1,0))),AVERAGE(CZ54:DK54)),"")</f>
        <v>0</v>
      </c>
      <c r="DM54" s="59">
        <f>+IFERROR(IF(ISTEXT(DM$5)=FALSE,(INDEX(BCR!$1:$1048576,MATCH('Estadísticas BCR'!DM$5,BCR!$A:$A,0),MATCH('Estadísticas BCR'!$B54,BCR!$1:$1,0))),AVERAGE(DA54:DL54)),"")</f>
        <v>0</v>
      </c>
      <c r="DN54" s="59">
        <f>+IFERROR(IF(ISTEXT(DN$5)=FALSE,(INDEX(BCR!$1:$1048576,MATCH('Estadísticas BCR'!DN$5,BCR!$A:$A,0),MATCH('Estadísticas BCR'!$B54,BCR!$1:$1,0))),AVERAGE(DB54:DM54)),"")</f>
        <v>0</v>
      </c>
      <c r="DO54" s="59">
        <f>+IFERROR(IF(ISTEXT(DO$5)=FALSE,(INDEX(BCR!$1:$1048576,MATCH('Estadísticas BCR'!DO$5,BCR!$A:$A,0),MATCH('Estadísticas BCR'!$B54,BCR!$1:$1,0))),AVERAGE(DC54:DN54)),"")</f>
        <v>0</v>
      </c>
      <c r="DP54" s="60">
        <f>+IFERROR(IF(ISTEXT(DP$5)=FALSE,(INDEX(BCR!$1:$1048576,MATCH('Estadísticas BCR'!DP$5,BCR!$A:$A,0),MATCH('Estadísticas BCR'!$B54,BCR!$1:$1,0))),AVERAGE(DD54:DO54)),"")</f>
        <v>0</v>
      </c>
      <c r="DQ54" s="59">
        <f>+IFERROR(IF(ISTEXT(DQ$5)=FALSE,(INDEX(BCR!$1:$1048576,MATCH('Estadísticas BCR'!DQ$5,BCR!$A:$A,0),MATCH('Estadísticas BCR'!$B54,BCR!$1:$1,0))),AVERAGE(DE54:DP54)),"")</f>
        <v>0</v>
      </c>
      <c r="DR54" s="59">
        <f>+IFERROR(IF(ISTEXT(DR$5)=FALSE,(INDEX(BCR!$1:$1048576,MATCH('Estadísticas BCR'!DR$5,BCR!$A:$A,0),MATCH('Estadísticas BCR'!$B54,BCR!$1:$1,0))),AVERAGE(DF54:DQ54)),"")</f>
        <v>0</v>
      </c>
      <c r="DS54" s="59">
        <f>+IFERROR(IF(ISTEXT(DS$5)=FALSE,(INDEX(BCR!$1:$1048576,MATCH('Estadísticas BCR'!DS$5,BCR!$A:$A,0),MATCH('Estadísticas BCR'!$B54,BCR!$1:$1,0))),AVERAGE(DG54:DR54)),"")</f>
        <v>0</v>
      </c>
      <c r="DT54" s="59">
        <f>+IFERROR(IF(ISTEXT(DT$5)=FALSE,(INDEX(BCR!$1:$1048576,MATCH('Estadísticas BCR'!DT$5,BCR!$A:$A,0),MATCH('Estadísticas BCR'!$B54,BCR!$1:$1,0))),AVERAGE(DH54:DS54)),"")</f>
        <v>0</v>
      </c>
      <c r="DU54" s="59">
        <f>+IFERROR(IF(ISTEXT(DU$5)=FALSE,(INDEX(BCR!$1:$1048576,MATCH('Estadísticas BCR'!DU$5,BCR!$A:$A,0),MATCH('Estadísticas BCR'!$B54,BCR!$1:$1,0))),AVERAGE(DI54:DT54)),"")</f>
        <v>0</v>
      </c>
      <c r="DV54" s="59">
        <f>+IFERROR(IF(ISTEXT(DV$5)=FALSE,(INDEX(BCR!$1:$1048576,MATCH('Estadísticas BCR'!DV$5,BCR!$A:$A,0),MATCH('Estadísticas BCR'!$B54,BCR!$1:$1,0))),AVERAGE(DJ54:DU54)),"")</f>
        <v>0</v>
      </c>
      <c r="DW54" s="59">
        <f>+IFERROR(IF(ISTEXT(DW$5)=FALSE,(INDEX(BCR!$1:$1048576,MATCH('Estadísticas BCR'!DW$5,BCR!$A:$A,0),MATCH('Estadísticas BCR'!$B54,BCR!$1:$1,0))),AVERAGE(DK54:DV54)),"")</f>
        <v>0</v>
      </c>
      <c r="DX54" s="59">
        <f>+IFERROR(IF(ISTEXT(DX$5)=FALSE,(INDEX(BCR!$1:$1048576,MATCH('Estadísticas BCR'!DX$5,BCR!$A:$A,0),MATCH('Estadísticas BCR'!$B54,BCR!$1:$1,0))),AVERAGE(DL54:DW54)),"")</f>
        <v>0</v>
      </c>
      <c r="DY54" s="59">
        <f>+IFERROR(IF(ISTEXT(DY$5)=FALSE,(INDEX(BCR!$1:$1048576,MATCH('Estadísticas BCR'!DY$5,BCR!$A:$A,0),MATCH('Estadísticas BCR'!$B54,BCR!$1:$1,0))),AVERAGE(DM54:DX54)),"")</f>
        <v>0</v>
      </c>
      <c r="DZ54" s="59">
        <f>+IFERROR(IF(ISTEXT(DZ$5)=FALSE,(INDEX(BCR!$1:$1048576,MATCH('Estadísticas BCR'!DZ$5,BCR!$A:$A,0),MATCH('Estadísticas BCR'!$B54,BCR!$1:$1,0))),AVERAGE(DN54:DY54)),"")</f>
        <v>0</v>
      </c>
      <c r="EA54" s="59">
        <f>+IFERROR(IF(ISTEXT(EA$5)=FALSE,(INDEX(BCR!$1:$1048576,MATCH('Estadísticas BCR'!EA$5,BCR!$A:$A,0),MATCH('Estadísticas BCR'!$B54,BCR!$1:$1,0))),AVERAGE(DO54:DZ54)),"")</f>
        <v>0</v>
      </c>
      <c r="EB54" s="59">
        <f>+IFERROR(IF(ISTEXT(EB$5)=FALSE,(INDEX(BCR!$1:$1048576,MATCH('Estadísticas BCR'!EB$5,BCR!$A:$A,0),MATCH('Estadísticas BCR'!$B54,BCR!$1:$1,0))),AVERAGE(DP54:EA54)),"")</f>
        <v>0</v>
      </c>
      <c r="EC54" s="60">
        <f>+IFERROR(IF(ISTEXT(EC$5)=FALSE,(INDEX(BCR!$1:$1048576,MATCH('Estadísticas BCR'!EC$5,BCR!$A:$A,0),MATCH('Estadísticas BCR'!$B54,BCR!$1:$1,0))),AVERAGE(DQ54:EB54)),"")</f>
        <v>0</v>
      </c>
      <c r="ED54" s="59">
        <f>+IFERROR(IF(ISTEXT(ED$5)=FALSE,(INDEX(BCR!$1:$1048576,MATCH('Estadísticas BCR'!ED$5,BCR!$A:$A,0),MATCH('Estadísticas BCR'!$B54,BCR!$1:$1,0))),AVERAGE(DR54:EC54)),"")</f>
        <v>75</v>
      </c>
      <c r="EE54" s="59">
        <f>+IFERROR(IF(ISTEXT(EE$5)=FALSE,(INDEX(BCR!$1:$1048576,MATCH('Estadísticas BCR'!EE$5,BCR!$A:$A,0),MATCH('Estadísticas BCR'!$B54,BCR!$1:$1,0))),AVERAGE(DS54:ED54)),"")</f>
        <v>76.086956521739097</v>
      </c>
      <c r="EF54" s="59">
        <f>+IFERROR(IF(ISTEXT(EF$5)=FALSE,(INDEX(BCR!$1:$1048576,MATCH('Estadísticas BCR'!EF$5,BCR!$A:$A,0),MATCH('Estadísticas BCR'!$B54,BCR!$1:$1,0))),AVERAGE(DT54:EE54)),"")</f>
        <v>77.272727272727295</v>
      </c>
      <c r="EG54" s="59">
        <f>+IFERROR(IF(ISTEXT(EG$5)=FALSE,(INDEX(BCR!$1:$1048576,MATCH('Estadísticas BCR'!EG$5,BCR!$A:$A,0),MATCH('Estadísticas BCR'!$B54,BCR!$1:$1,0))),AVERAGE(DU54:EF54)),"")</f>
        <v>73.809523809523796</v>
      </c>
      <c r="EH54" s="59">
        <f>+IFERROR(IF(ISTEXT(EH$5)=FALSE,(INDEX(BCR!$1:$1048576,MATCH('Estadísticas BCR'!EH$5,BCR!$A:$A,0),MATCH('Estadísticas BCR'!$B54,BCR!$1:$1,0))),AVERAGE(DV54:EG54)),"")</f>
        <v>72.5</v>
      </c>
      <c r="EI54" s="59">
        <f>+IFERROR(IF(ISTEXT(EI$5)=FALSE,(INDEX(BCR!$1:$1048576,MATCH('Estadísticas BCR'!EI$5,BCR!$A:$A,0),MATCH('Estadísticas BCR'!$B54,BCR!$1:$1,0))),AVERAGE(DW54:EH54)),"")</f>
        <v>73.529411764705898</v>
      </c>
      <c r="EJ54" s="59">
        <f>+IFERROR(IF(ISTEXT(EJ$5)=FALSE,(INDEX(BCR!$1:$1048576,MATCH('Estadísticas BCR'!EJ$5,BCR!$A:$A,0),MATCH('Estadísticas BCR'!$B54,BCR!$1:$1,0))),AVERAGE(DX54:EI54)),"")</f>
        <v>73.809523809523796</v>
      </c>
      <c r="EK54" s="59">
        <f>+IFERROR(IF(ISTEXT(EK$5)=FALSE,(INDEX(BCR!$1:$1048576,MATCH('Estadísticas BCR'!EK$5,BCR!$A:$A,0),MATCH('Estadísticas BCR'!$B54,BCR!$1:$1,0))),AVERAGE(DY54:EJ54)),"")</f>
        <v>77.7777777777778</v>
      </c>
      <c r="EL54" s="59">
        <f>+IFERROR(IF(ISTEXT(EL$5)=FALSE,(INDEX(BCR!$1:$1048576,MATCH('Estadísticas BCR'!EL$5,BCR!$A:$A,0),MATCH('Estadísticas BCR'!$B54,BCR!$1:$1,0))),AVERAGE(DZ54:EK54)),"")</f>
        <v>71.052631578947398</v>
      </c>
      <c r="EM54" s="59">
        <f>+IFERROR(IF(ISTEXT(EM$5)=FALSE,(INDEX(BCR!$1:$1048576,MATCH('Estadísticas BCR'!EM$5,BCR!$A:$A,0),MATCH('Estadísticas BCR'!$B54,BCR!$1:$1,0))),AVERAGE(EA54:EL54)),"")</f>
        <v>69.4444444444444</v>
      </c>
      <c r="EN54" s="59">
        <f>+IFERROR(IF(ISTEXT(EN$5)=FALSE,(INDEX(BCR!$1:$1048576,MATCH('Estadísticas BCR'!EN$5,BCR!$A:$A,0),MATCH('Estadísticas BCR'!$B54,BCR!$1:$1,0))),AVERAGE(EB54:EM54)),"")</f>
        <v>76.470588235294102</v>
      </c>
      <c r="EO54" s="59">
        <f>+IFERROR(IF(ISTEXT(EO$5)=FALSE,(INDEX(BCR!$1:$1048576,MATCH('Estadísticas BCR'!EO$5,BCR!$A:$A,0),MATCH('Estadísticas BCR'!$B54,BCR!$1:$1,0))),AVERAGE(EC54:EN54)),"")</f>
        <v>63.3333333333333</v>
      </c>
      <c r="EP54" s="60">
        <f>+IFERROR(IF(ISTEXT(EP$5)=FALSE,(INDEX(BCR!$1:$1048576,MATCH('Estadísticas BCR'!EP$5,BCR!$A:$A,0),MATCH('Estadísticas BCR'!$B54,BCR!$1:$1,0))),AVERAGE(ED54:EO54)),"")</f>
        <v>73.340576545668071</v>
      </c>
      <c r="EQ54" s="59">
        <f>+IFERROR(IF(ISTEXT(EQ$5)=FALSE,(INDEX(BCR!$1:$1048576,MATCH('Estadísticas BCR'!EQ$5,BCR!$A:$A,0),MATCH('Estadísticas BCR'!$B54,BCR!$1:$1,0))),AVERAGE(EE54:EP54)),"")</f>
        <v>68.75</v>
      </c>
      <c r="ER54" s="59">
        <f>+IFERROR(IF(ISTEXT(ER$5)=FALSE,(INDEX(BCR!$1:$1048576,MATCH('Estadísticas BCR'!ER$5,BCR!$A:$A,0),MATCH('Estadísticas BCR'!$B54,BCR!$1:$1,0))),AVERAGE(EF54:EQ54)),"")</f>
        <v>68.421052631578902</v>
      </c>
      <c r="ES54" s="59">
        <f>+IFERROR(IF(ISTEXT(ES$5)=FALSE,(INDEX(BCR!$1:$1048576,MATCH('Estadísticas BCR'!ES$5,BCR!$A:$A,0),MATCH('Estadísticas BCR'!$B54,BCR!$1:$1,0))),AVERAGE(EG54:ER54)),"")</f>
        <v>68.421052631578902</v>
      </c>
      <c r="ET54" s="59">
        <f>+IFERROR(IF(ISTEXT(ET$5)=FALSE,(INDEX(BCR!$1:$1048576,MATCH('Estadísticas BCR'!ET$5,BCR!$A:$A,0),MATCH('Estadísticas BCR'!$B54,BCR!$1:$1,0))),AVERAGE(EH54:ES54)),"")</f>
        <v>43.181818181818201</v>
      </c>
      <c r="EU54" s="59">
        <f>+IFERROR(IF(ISTEXT(EU$5)=FALSE,(INDEX(BCR!$1:$1048576,MATCH('Estadísticas BCR'!EU$5,BCR!$A:$A,0),MATCH('Estadísticas BCR'!$B54,BCR!$1:$1,0))),AVERAGE(EI54:ET54)),"")</f>
        <v>55</v>
      </c>
      <c r="EV54" s="59">
        <f>+IFERROR(IF(ISTEXT(EV$5)=FALSE,(INDEX(BCR!$1:$1048576,MATCH('Estadísticas BCR'!EV$5,BCR!$A:$A,0),MATCH('Estadísticas BCR'!$B54,BCR!$1:$1,0))),AVERAGE(EJ54:EU54)),"")</f>
        <v>47.727272727272698</v>
      </c>
      <c r="EW54" s="59">
        <f>+IFERROR(IF(ISTEXT(EW$5)=FALSE,(INDEX(BCR!$1:$1048576,MATCH('Estadísticas BCR'!EW$5,BCR!$A:$A,0),MATCH('Estadísticas BCR'!$B54,BCR!$1:$1,0))),AVERAGE(EK54:EV54)),"")</f>
        <v>52.941176470588204</v>
      </c>
      <c r="EX54" s="59">
        <f>+IFERROR(IF(ISTEXT(EX$5)=FALSE,(INDEX(BCR!$1:$1048576,MATCH('Estadísticas BCR'!EX$5,BCR!$A:$A,0),MATCH('Estadísticas BCR'!$B54,BCR!$1:$1,0))),AVERAGE(EL54:EW54)),"")</f>
        <v>52.380952380952401</v>
      </c>
      <c r="EY54" s="59">
        <f>+IFERROR(IF(ISTEXT(EY$5)=FALSE,(INDEX(BCR!$1:$1048576,MATCH('Estadísticas BCR'!EY$5,BCR!$A:$A,0),MATCH('Estadísticas BCR'!$B54,BCR!$1:$1,0))),AVERAGE(EM54:EX54)),"")</f>
        <v>60.526315789473699</v>
      </c>
      <c r="EZ54" s="59">
        <f>+IFERROR(IF(ISTEXT(EZ$5)=FALSE,(INDEX(BCR!$1:$1048576,MATCH('Estadísticas BCR'!EZ$5,BCR!$A:$A,0),MATCH('Estadísticas BCR'!$B54,BCR!$1:$1,0))),AVERAGE(EN54:EY54)),"")</f>
        <v>61.764705882352899</v>
      </c>
      <c r="FA54" s="59">
        <f>+IFERROR(IF(ISTEXT(FA$5)=FALSE,(INDEX(BCR!$1:$1048576,MATCH('Estadísticas BCR'!FA$5,BCR!$A:$A,0),MATCH('Estadísticas BCR'!$B54,BCR!$1:$1,0))),AVERAGE(EO54:EZ54)),"")</f>
        <v>65</v>
      </c>
      <c r="FB54" s="59">
        <f>+IFERROR(IF(ISTEXT(FB$5)=FALSE,(INDEX(BCR!$1:$1048576,MATCH('Estadísticas BCR'!FB$5,BCR!$A:$A,0),MATCH('Estadísticas BCR'!$B54,BCR!$1:$1,0))),AVERAGE(EP54:FA54)),"")</f>
        <v>67.5</v>
      </c>
      <c r="FC54" s="60">
        <f>+IFERROR(IF(ISTEXT(FC$5)=FALSE,(INDEX(BCR!$1:$1048576,MATCH('Estadísticas BCR'!FC$5,BCR!$A:$A,0),MATCH('Estadísticas BCR'!$B54,BCR!$1:$1,0))),AVERAGE(EQ54:FB54)),"")</f>
        <v>59.301195557967993</v>
      </c>
      <c r="FD54" s="59">
        <f>+IFERROR(IF(ISTEXT(FD$5)=FALSE,(INDEX(BCR!$1:$1048576,MATCH('Estadísticas BCR'!FD$5,BCR!$A:$A,0),MATCH('Estadísticas BCR'!$B54,BCR!$1:$1,0))),AVERAGE(ER54:FC54)),"")</f>
        <v>65</v>
      </c>
      <c r="FE54" s="59">
        <f>+IFERROR(IF(ISTEXT(FE$5)=FALSE,(INDEX(BCR!$1:$1048576,MATCH('Estadísticas BCR'!FE$5,BCR!$A:$A,0),MATCH('Estadísticas BCR'!$B54,BCR!$1:$1,0))),AVERAGE(ES54:FD54)),"")</f>
        <v>61.1111111111111</v>
      </c>
      <c r="FF54" s="59">
        <f>+IFERROR(IF(ISTEXT(FF$5)=FALSE,(INDEX(BCR!$1:$1048576,MATCH('Estadísticas BCR'!FF$5,BCR!$A:$A,0),MATCH('Estadísticas BCR'!$B54,BCR!$1:$1,0))),AVERAGE(ET54:FE54)),"")</f>
        <v>63.8888888888889</v>
      </c>
      <c r="FG54" s="59">
        <f>+IFERROR(IF(ISTEXT(FG$5)=FALSE,(INDEX(BCR!$1:$1048576,MATCH('Estadísticas BCR'!FG$5,BCR!$A:$A,0),MATCH('Estadísticas BCR'!$B54,BCR!$1:$1,0))),AVERAGE(EU54:FF54)),"")</f>
        <v>63.8888888888889</v>
      </c>
      <c r="FH54" s="59">
        <f>+IFERROR(IF(ISTEXT(FH$5)=FALSE,(INDEX(BCR!$1:$1048576,MATCH('Estadísticas BCR'!FH$5,BCR!$A:$A,0),MATCH('Estadísticas BCR'!$B54,BCR!$1:$1,0))),AVERAGE(EV54:FG54)),"")</f>
        <v>62.5</v>
      </c>
      <c r="FI54" s="59">
        <f>+IFERROR(IF(ISTEXT(FI$5)=FALSE,(INDEX(BCR!$1:$1048576,MATCH('Estadísticas BCR'!FI$5,BCR!$A:$A,0),MATCH('Estadísticas BCR'!$B54,BCR!$1:$1,0))),AVERAGE(EW54:FH54)),"")</f>
        <v>65</v>
      </c>
      <c r="FJ54" s="59">
        <f>+IFERROR(IF(ISTEXT(FJ$5)=FALSE,(INDEX(BCR!$1:$1048576,MATCH('Estadísticas BCR'!FJ$5,BCR!$A:$A,0),MATCH('Estadísticas BCR'!$B54,BCR!$1:$1,0))),AVERAGE(EX54:FI54)),"")</f>
        <v>66.071428571428598</v>
      </c>
      <c r="FK54" s="59">
        <f>+IFERROR(IF(ISTEXT(FK$5)=FALSE,(INDEX(BCR!$1:$1048576,MATCH('Estadísticas BCR'!FK$5,BCR!$A:$A,0),MATCH('Estadísticas BCR'!$B54,BCR!$1:$1,0))),AVERAGE(EY54:FJ54)),"")</f>
        <v>61.290322580645203</v>
      </c>
      <c r="FL54" s="59">
        <f>+IFERROR(IF(ISTEXT(FL$5)=FALSE,(INDEX(BCR!$1:$1048576,MATCH('Estadísticas BCR'!FL$5,BCR!$A:$A,0),MATCH('Estadísticas BCR'!$B54,BCR!$1:$1,0))),AVERAGE(EZ54:FK54)),"")</f>
        <v>71.428571428571402</v>
      </c>
      <c r="FM54" s="59">
        <f>+IFERROR(IF(ISTEXT(FM$5)=FALSE,(INDEX(BCR!$1:$1048576,MATCH('Estadísticas BCR'!FM$5,BCR!$A:$A,0),MATCH('Estadísticas BCR'!$B54,BCR!$1:$1,0))),AVERAGE(FA54:FL54)),"")</f>
        <v>74.074074074074105</v>
      </c>
      <c r="FN54" s="59">
        <f>+IFERROR(IF(ISTEXT(FN$5)=FALSE,(INDEX(BCR!$1:$1048576,MATCH('Estadísticas BCR'!FN$5,BCR!$A:$A,0),MATCH('Estadísticas BCR'!$B54,BCR!$1:$1,0))),AVERAGE(FB54:FM54)),"")</f>
        <v>72.857142857142804</v>
      </c>
      <c r="FO54" s="59">
        <f>+IFERROR(IF(ISTEXT(FO$5)=FALSE,(INDEX(BCR!$1:$1048576,MATCH('Estadísticas BCR'!FO$5,BCR!$A:$A,0),MATCH('Estadísticas BCR'!$B54,BCR!$1:$1,0))),AVERAGE(FC54:FN54)),"")</f>
        <v>72.2222222222222</v>
      </c>
      <c r="FP54" s="60">
        <f>+IFERROR(IF(ISTEXT(FP$5)=FALSE,(INDEX(BCR!$1:$1048576,MATCH('Estadísticas BCR'!FP$5,BCR!$A:$A,0),MATCH('Estadísticas BCR'!$B54,BCR!$1:$1,0))),AVERAGE(FD54:FO54)),"")</f>
        <v>66.611054218581103</v>
      </c>
      <c r="FQ54" s="59">
        <f>+IFERROR(IF(ISTEXT(FQ$5)=FALSE,(INDEX(BCR!$1:$1048576,MATCH('Estadísticas BCR'!FQ$5,BCR!$A:$A,0),MATCH('Estadísticas BCR'!$B54,BCR!$1:$1,0))),AVERAGE(FE54:FP54)),"")</f>
        <v>75</v>
      </c>
      <c r="FR54" s="59">
        <f>+IFERROR(IF(ISTEXT(FR$5)=FALSE,(INDEX(BCR!$1:$1048576,MATCH('Estadísticas BCR'!FR$5,BCR!$A:$A,0),MATCH('Estadísticas BCR'!$B54,BCR!$1:$1,0))),AVERAGE(FF54:FQ54)),"")</f>
        <v>68.518518518518505</v>
      </c>
      <c r="FS54" s="59">
        <f>+IFERROR(IF(ISTEXT(FS$5)=FALSE,(INDEX(BCR!$1:$1048576,MATCH('Estadísticas BCR'!FS$5,BCR!$A:$A,0),MATCH('Estadísticas BCR'!$B54,BCR!$1:$1,0))),AVERAGE(FG54:FR54)),"")</f>
        <v>74.074074074074105</v>
      </c>
      <c r="FT54" s="59">
        <f>+IFERROR(IF(ISTEXT(FT$5)=FALSE,(INDEX(BCR!$1:$1048576,MATCH('Estadísticas BCR'!FT$5,BCR!$A:$A,0),MATCH('Estadísticas BCR'!$B54,BCR!$1:$1,0))),AVERAGE(FH54:FS54)),"")</f>
        <v>75</v>
      </c>
      <c r="FU54" s="59">
        <f>+IFERROR(IF(ISTEXT(FU$5)=FALSE,(INDEX(BCR!$1:$1048576,MATCH('Estadísticas BCR'!FU$5,BCR!$A:$A,0),MATCH('Estadísticas BCR'!$B54,BCR!$1:$1,0))),AVERAGE(FI54:FT54)),"")</f>
        <v>70.588235294117595</v>
      </c>
      <c r="FV54" s="59">
        <f>+IFERROR(IF(ISTEXT(FV$5)=FALSE,(INDEX(BCR!$1:$1048576,MATCH('Estadísticas BCR'!FV$5,BCR!$A:$A,0),MATCH('Estadísticas BCR'!$B54,BCR!$1:$1,0))),AVERAGE(FJ54:FU54)),"")</f>
        <v>60</v>
      </c>
      <c r="FW54" s="59">
        <f>+IFERROR(IF(ISTEXT(FW$5)=FALSE,(INDEX(BCR!$1:$1048576,MATCH('Estadísticas BCR'!FW$5,BCR!$A:$A,0),MATCH('Estadísticas BCR'!$B54,BCR!$1:$1,0))),AVERAGE(FK54:FV54)),"")</f>
        <v>50</v>
      </c>
      <c r="FX54" s="59">
        <f>+IFERROR(IF(ISTEXT(FX$5)=FALSE,(INDEX(BCR!$1:$1048576,MATCH('Estadísticas BCR'!FX$5,BCR!$A:$A,0),MATCH('Estadísticas BCR'!$B54,BCR!$1:$1,0))),AVERAGE(FL54:FW54)),"")</f>
        <v>58.3333333333333</v>
      </c>
      <c r="FY54" s="59">
        <f>+IFERROR(IF(ISTEXT(FY$5)=FALSE,(INDEX(BCR!$1:$1048576,MATCH('Estadísticas BCR'!FY$5,BCR!$A:$A,0),MATCH('Estadísticas BCR'!$B54,BCR!$1:$1,0))),AVERAGE(FM54:FX54)),"")</f>
        <v>56.521739130434803</v>
      </c>
      <c r="FZ54" s="59">
        <f>+IFERROR(IF(ISTEXT(FZ$5)=FALSE,(INDEX(BCR!$1:$1048576,MATCH('Estadísticas BCR'!FZ$5,BCR!$A:$A,0),MATCH('Estadísticas BCR'!$B54,BCR!$1:$1,0))),AVERAGE(FN54:FY54)),"")</f>
        <v>53.3333333333333</v>
      </c>
      <c r="GA54" s="59">
        <f>+IFERROR(IF(ISTEXT(GA$5)=FALSE,(INDEX(BCR!$1:$1048576,MATCH('Estadísticas BCR'!GA$5,BCR!$A:$A,0),MATCH('Estadísticas BCR'!$B54,BCR!$1:$1,0))),AVERAGE(FO54:FZ54)),"")</f>
        <v>62.903225806451601</v>
      </c>
      <c r="GB54" s="59">
        <f>+IFERROR(IF(ISTEXT(GB$5)=FALSE,(INDEX(BCR!$1:$1048576,MATCH('Estadísticas BCR'!GB$5,BCR!$A:$A,0),MATCH('Estadísticas BCR'!$B54,BCR!$1:$1,0))),AVERAGE(FP54:GA54)),"")</f>
        <v>68.75</v>
      </c>
      <c r="GC54" s="60">
        <f>+IFERROR(IF(ISTEXT(GC$5)=FALSE,(INDEX(BCR!$1:$1048576,MATCH('Estadísticas BCR'!GC$5,BCR!$A:$A,0),MATCH('Estadísticas BCR'!$B54,BCR!$1:$1,0))),AVERAGE(FQ54:GB54)),"")</f>
        <v>64.418538290855253</v>
      </c>
      <c r="GD54" s="59">
        <f>+IFERROR(IF(ISTEXT(GD$5)=FALSE,(INDEX(BCR!$1:$1048576,MATCH('Estadísticas BCR'!GD$5,BCR!$A:$A,0),MATCH('Estadísticas BCR'!$B54,BCR!$1:$1,0))),AVERAGE(FR54:GC54)),"")</f>
        <v>67.567567567567593</v>
      </c>
      <c r="GE54" s="59">
        <f>+IFERROR(IF(ISTEXT(GE$5)=FALSE,(INDEX(BCR!$1:$1048576,MATCH('Estadísticas BCR'!GE$5,BCR!$A:$A,0),MATCH('Estadísticas BCR'!$B54,BCR!$1:$1,0))),AVERAGE(FS54:GD54)),"")</f>
        <v>67.105263157894697</v>
      </c>
      <c r="GF54" s="59">
        <f>+IFERROR(IF(ISTEXT(GF$5)=FALSE,(INDEX(BCR!$1:$1048576,MATCH('Estadísticas BCR'!GF$5,BCR!$A:$A,0),MATCH('Estadísticas BCR'!$B54,BCR!$1:$1,0))),AVERAGE(FT54:GE54)),"")</f>
        <v>57.5</v>
      </c>
      <c r="GG54" s="59">
        <f>+IFERROR(IF(ISTEXT(GG$5)=FALSE,(INDEX(BCR!$1:$1048576,MATCH('Estadísticas BCR'!GG$5,BCR!$A:$A,0),MATCH('Estadísticas BCR'!$B54,BCR!$1:$1,0))),AVERAGE(FU54:GF54)),"")</f>
        <v>53.030303030303003</v>
      </c>
      <c r="GH54" s="59">
        <f>+IFERROR(IF(ISTEXT(GH$5)=FALSE,(INDEX(BCR!$1:$1048576,MATCH('Estadísticas BCR'!GH$5,BCR!$A:$A,0),MATCH('Estadísticas BCR'!$B54,BCR!$1:$1,0))),AVERAGE(FV54:GG54)),"")</f>
        <v>54.761904761904802</v>
      </c>
      <c r="GI54" s="59">
        <f>+IFERROR(IF(ISTEXT(GI$5)=FALSE,(INDEX(BCR!$1:$1048576,MATCH('Estadísticas BCR'!GI$5,BCR!$A:$A,0),MATCH('Estadísticas BCR'!$B54,BCR!$1:$1,0))),AVERAGE(FW54:GH54)),"")</f>
        <v>56.9444444444444</v>
      </c>
      <c r="GJ54" s="59">
        <f>+IFERROR(IF(ISTEXT(GJ$5)=FALSE,(INDEX(BCR!$1:$1048576,MATCH('Estadísticas BCR'!GJ$5,BCR!$A:$A,0),MATCH('Estadísticas BCR'!$B54,BCR!$1:$1,0))),AVERAGE(FX54:GI54)),"")</f>
        <v>55.714285714285701</v>
      </c>
      <c r="GK54" s="59">
        <f>+IFERROR(IF(ISTEXT(GK$5)=FALSE,(INDEX(BCR!$1:$1048576,MATCH('Estadísticas BCR'!GK$5,BCR!$A:$A,0),MATCH('Estadísticas BCR'!$B54,BCR!$1:$1,0))),AVERAGE(FY54:GJ54)),"")</f>
        <v>48.863636363636402</v>
      </c>
      <c r="GL54" s="59">
        <f>+IFERROR(IF(ISTEXT(GL$5)=FALSE,(INDEX(BCR!$1:$1048576,MATCH('Estadísticas BCR'!GL$5,BCR!$A:$A,0),MATCH('Estadísticas BCR'!$B54,BCR!$1:$1,0))),AVERAGE(FZ54:GK54)),"")</f>
        <v>57.142857142857103</v>
      </c>
      <c r="GM54" s="59">
        <f>+IFERROR(IF(ISTEXT(GM$5)=FALSE,(INDEX(BCR!$1:$1048576,MATCH('Estadísticas BCR'!GM$5,BCR!$A:$A,0),MATCH('Estadísticas BCR'!$B54,BCR!$1:$1,0))),AVERAGE(GA54:GL54)),"")</f>
        <v>54.545454545454497</v>
      </c>
      <c r="GN54" s="59">
        <f>+IFERROR(IF(ISTEXT(GN$5)=FALSE,(INDEX(BCR!$1:$1048576,MATCH('Estadísticas BCR'!GN$5,BCR!$A:$A,0),MATCH('Estadísticas BCR'!$B54,BCR!$1:$1,0))),AVERAGE(GB54:GM54)),"")</f>
        <v>56.451612903225801</v>
      </c>
      <c r="GO54" s="59">
        <f>+IFERROR(IF(ISTEXT(GO$5)=FALSE,(INDEX(BCR!$1:$1048576,MATCH('Estadísticas BCR'!GO$5,BCR!$A:$A,0),MATCH('Estadísticas BCR'!$B54,BCR!$1:$1,0))),AVERAGE(GC54:GN54)),"")</f>
        <v>55.5555555555556</v>
      </c>
      <c r="GP54" s="60">
        <f>+IFERROR(IF(ISTEXT(GP$5)=FALSE,(INDEX(BCR!$1:$1048576,MATCH('Estadísticas BCR'!GP$5,BCR!$A:$A,0),MATCH('Estadísticas BCR'!$B54,BCR!$1:$1,0))),AVERAGE(GD54:GO54)),"")</f>
        <v>57.098573765594132</v>
      </c>
      <c r="GQ54" s="59">
        <f>+IFERROR(IF(ISTEXT(GQ$5)=FALSE,(INDEX(BCR!$1:$1048576,MATCH('Estadísticas BCR'!GQ$5,BCR!$A:$A,0),MATCH('Estadísticas BCR'!$B54,BCR!$1:$1,0))),AVERAGE(GE54:GP54)),"")</f>
        <v>52.439024390243901</v>
      </c>
      <c r="GR54" s="59">
        <f>+IFERROR(IF(ISTEXT(GR$5)=FALSE,(INDEX(BCR!$1:$1048576,MATCH('Estadísticas BCR'!GR$5,BCR!$A:$A,0),MATCH('Estadísticas BCR'!$B54,BCR!$1:$1,0))),AVERAGE(GF54:GQ54)),"")</f>
        <v>50</v>
      </c>
      <c r="GS54" s="59">
        <f>+IFERROR(IF(ISTEXT(GS$5)=FALSE,(INDEX(BCR!$1:$1048576,MATCH('Estadísticas BCR'!GS$5,BCR!$A:$A,0),MATCH('Estadísticas BCR'!$B54,BCR!$1:$1,0))),AVERAGE(GG54:GR54)),"")</f>
        <v>52.702702702702702</v>
      </c>
      <c r="GT54" s="59">
        <f>+IFERROR(IF(ISTEXT(GT$5)=FALSE,(INDEX(BCR!$1:$1048576,MATCH('Estadísticas BCR'!GT$5,BCR!$A:$A,0),MATCH('Estadísticas BCR'!$B54,BCR!$1:$1,0))),AVERAGE(GH54:GS54)),"")</f>
        <v>48.684210526315802</v>
      </c>
      <c r="GU54" s="59">
        <f>+IFERROR(IF(ISTEXT(GU$5)=FALSE,(INDEX(BCR!$1:$1048576,MATCH('Estadísticas BCR'!GU$5,BCR!$A:$A,0),MATCH('Estadísticas BCR'!$B54,BCR!$1:$1,0))),AVERAGE(GI54:GT54)),"")</f>
        <v>47.368421052631597</v>
      </c>
      <c r="GV54" s="59">
        <f>+IFERROR(IF(ISTEXT(GV$5)=FALSE,(INDEX(BCR!$1:$1048576,MATCH('Estadísticas BCR'!GV$5,BCR!$A:$A,0),MATCH('Estadísticas BCR'!$B54,BCR!$1:$1,0))),AVERAGE(GJ54:GU54)),"")</f>
        <v>47.2222222222222</v>
      </c>
      <c r="GW54" s="59">
        <f>+IFERROR(IF(ISTEXT(GW$5)=FALSE,(INDEX(BCR!$1:$1048576,MATCH('Estadísticas BCR'!GW$5,BCR!$A:$A,0),MATCH('Estadísticas BCR'!$B54,BCR!$1:$1,0))),AVERAGE(GK54:GV54)),"")</f>
        <v>50</v>
      </c>
      <c r="GX54" s="59">
        <f>+IFERROR(IF(ISTEXT(GX$5)=FALSE,(INDEX(BCR!$1:$1048576,MATCH('Estadísticas BCR'!GX$5,BCR!$A:$A,0),MATCH('Estadísticas BCR'!$B54,BCR!$1:$1,0))),AVERAGE(GL54:GW54)),"")</f>
        <v>40.789473684210499</v>
      </c>
      <c r="GY54" s="59">
        <f>+IFERROR(IF(ISTEXT(GY$5)=FALSE,(INDEX(BCR!$1:$1048576,MATCH('Estadísticas BCR'!GY$5,BCR!$A:$A,0),MATCH('Estadísticas BCR'!$B54,BCR!$1:$1,0))),AVERAGE(GM54:GX54)),"")</f>
        <v>38.461538461538503</v>
      </c>
      <c r="GZ54" s="59">
        <f>+IFERROR(IF(ISTEXT(GZ$5)=FALSE,(INDEX(BCR!$1:$1048576,MATCH('Estadísticas BCR'!GZ$5,BCR!$A:$A,0),MATCH('Estadísticas BCR'!$B54,BCR!$1:$1,0))),AVERAGE(GN54:GY54)),"")</f>
        <v>37.804878048780502</v>
      </c>
      <c r="HA54" s="59">
        <f>+IFERROR(IF(ISTEXT(HA$5)=FALSE,(INDEX(BCR!$1:$1048576,MATCH('Estadísticas BCR'!HA$5,BCR!$A:$A,0),MATCH('Estadísticas BCR'!$B54,BCR!$1:$1,0))),AVERAGE(GO54:GZ54)),"")</f>
        <v>47.2222222222222</v>
      </c>
      <c r="HB54" s="59">
        <f>+IFERROR(IF(ISTEXT(HB$5)=FALSE,(INDEX(BCR!$1:$1048576,MATCH('Estadísticas BCR'!HB$5,BCR!$A:$A,0),MATCH('Estadísticas BCR'!$B54,BCR!$1:$1,0))),AVERAGE(GP54:HA54)),"")</f>
        <v>38.8888888888889</v>
      </c>
      <c r="HC54" s="60">
        <f>+IFERROR(IF(ISTEXT(HC$5)=FALSE,(INDEX(BCR!$1:$1048576,MATCH('Estadísticas BCR'!HC$5,BCR!$A:$A,0),MATCH('Estadísticas BCR'!$B54,BCR!$1:$1,0))),AVERAGE(GQ54:HB54)),"")</f>
        <v>45.965298516646406</v>
      </c>
      <c r="HD54" s="59">
        <f>+IFERROR(IF(ISTEXT(HD$5)=FALSE,(INDEX(BCR!$1:$1048576,MATCH('Estadísticas BCR'!HD$5,BCR!$A:$A,0),MATCH('Estadísticas BCR'!$B54,BCR!$1:$1,0))),AVERAGE(GR54:HC54)),"")</f>
        <v>35.714285714285701</v>
      </c>
      <c r="HE54" s="59">
        <f>+IFERROR(IF(ISTEXT(HE$5)=FALSE,(INDEX(BCR!$1:$1048576,MATCH('Estadísticas BCR'!HE$5,BCR!$A:$A,0),MATCH('Estadísticas BCR'!$B54,BCR!$1:$1,0))),AVERAGE(GS54:HD54)),"")</f>
        <v>38.571428571428598</v>
      </c>
      <c r="HF54" s="59">
        <f>+IFERROR(IF(ISTEXT(HF$5)=FALSE,(INDEX(BCR!$1:$1048576,MATCH('Estadísticas BCR'!HF$5,BCR!$A:$A,0),MATCH('Estadísticas BCR'!$B54,BCR!$1:$1,0))),AVERAGE(GT54:HE54)),"")</f>
        <v>44.4444444444444</v>
      </c>
      <c r="HG54" s="59">
        <f>+IFERROR(IF(ISTEXT(HG$5)=FALSE,(INDEX(BCR!$1:$1048576,MATCH('Estadísticas BCR'!HG$5,BCR!$A:$A,0),MATCH('Estadísticas BCR'!$B54,BCR!$1:$1,0))),AVERAGE(GU54:HF54)),"")</f>
        <v>47.058823529411796</v>
      </c>
      <c r="HH54" s="59">
        <f>+IFERROR(IF(ISTEXT(HH$5)=FALSE,(INDEX(BCR!$1:$1048576,MATCH('Estadísticas BCR'!HH$5,BCR!$A:$A,0),MATCH('Estadísticas BCR'!$B54,BCR!$1:$1,0))),AVERAGE(GV54:HG54)),"")</f>
        <v>44.871794871794897</v>
      </c>
      <c r="HI54" s="59">
        <f>+IFERROR(IF(ISTEXT(HI$5)=FALSE,(INDEX(BCR!$1:$1048576,MATCH('Estadísticas BCR'!HI$5,BCR!$A:$A,0),MATCH('Estadísticas BCR'!$B54,BCR!$1:$1,0))),AVERAGE(GW54:HH54)),"")</f>
        <v>46.969696969696997</v>
      </c>
      <c r="HJ54" s="59">
        <f>+IFERROR(IF(ISTEXT(HJ$5)=FALSE,(INDEX(BCR!$1:$1048576,MATCH('Estadísticas BCR'!HJ$5,BCR!$A:$A,0),MATCH('Estadísticas BCR'!$B54,BCR!$1:$1,0))),AVERAGE(GX54:HI54)),"")</f>
        <v>57.317073170731703</v>
      </c>
      <c r="HK54" s="59">
        <f>+IFERROR(IF(ISTEXT(HK$5)=FALSE,(INDEX(BCR!$1:$1048576,MATCH('Estadísticas BCR'!HK$5,BCR!$A:$A,0),MATCH('Estadísticas BCR'!$B54,BCR!$1:$1,0))),AVERAGE(GY54:HJ54)),"")</f>
        <v>60.8108108108108</v>
      </c>
      <c r="HL54" s="59">
        <f>+IFERROR(IF(ISTEXT(HL$5)=FALSE,(INDEX(BCR!$1:$1048576,MATCH('Estadísticas BCR'!HL$5,BCR!$A:$A,0),MATCH('Estadísticas BCR'!$B54,BCR!$1:$1,0))),AVERAGE(GZ54:HK54)),"")</f>
        <v>56.060606060606098</v>
      </c>
      <c r="HM54" s="59">
        <f>+IFERROR(IF(ISTEXT(HM$5)=FALSE,(INDEX(BCR!$1:$1048576,MATCH('Estadísticas BCR'!HM$5,BCR!$A:$A,0),MATCH('Estadísticas BCR'!$B54,BCR!$1:$1,0))),AVERAGE(HA54:HL54)),"")</f>
        <v>57.142857142857103</v>
      </c>
      <c r="HN54" s="59">
        <f>+IFERROR(IF(ISTEXT(HN$5)=FALSE,(INDEX(BCR!$1:$1048576,MATCH('Estadísticas BCR'!HN$5,BCR!$A:$A,0),MATCH('Estadísticas BCR'!$B54,BCR!$1:$1,0))),AVERAGE(HB54:HM54)),"")</f>
        <v>52.5</v>
      </c>
      <c r="HO54" s="59">
        <f>+IFERROR(IF(ISTEXT(HO$5)=FALSE,(INDEX(BCR!$1:$1048576,MATCH('Estadísticas BCR'!HO$5,BCR!$A:$A,0),MATCH('Estadísticas BCR'!$B54,BCR!$1:$1,0))),AVERAGE(HC54:HN54)),"")</f>
        <v>48.648648648648702</v>
      </c>
      <c r="HP54" s="60">
        <f>+IFERROR(IF(ISTEXT(HP$5)=FALSE,(INDEX(BCR!$1:$1048576,MATCH('Estadísticas BCR'!HP$5,BCR!$A:$A,0),MATCH('Estadísticas BCR'!$B54,BCR!$1:$1,0))),AVERAGE(HD54:HO54)),"")</f>
        <v>49.175872494559734</v>
      </c>
      <c r="HQ54" s="59">
        <f>+IFERROR(IF(ISTEXT(HQ$5)=FALSE,(INDEX(BCR!$1:$1048576,MATCH('Estadísticas BCR'!HQ$5,BCR!$A:$A,0),MATCH('Estadísticas BCR'!$B54,BCR!$1:$1,0))),AVERAGE(HE54:HP54)),"")</f>
        <v>54.1666666666667</v>
      </c>
      <c r="HR54" s="59">
        <f>+IFERROR(IF(ISTEXT(HR$5)=FALSE,(INDEX(BCR!$1:$1048576,MATCH('Estadísticas BCR'!HR$5,BCR!$A:$A,0),MATCH('Estadísticas BCR'!$B54,BCR!$1:$1,0))),AVERAGE(HF54:HQ54)),"")</f>
        <v>47.2222222222222</v>
      </c>
      <c r="HS54" s="59">
        <f>+IFERROR(IF(ISTEXT(HS$5)=FALSE,(INDEX(BCR!$1:$1048576,MATCH('Estadísticas BCR'!HS$5,BCR!$A:$A,0),MATCH('Estadísticas BCR'!$B54,BCR!$1:$1,0))),AVERAGE(HG54:HR54)),"")</f>
        <v>46.875</v>
      </c>
      <c r="HT54" s="59">
        <f>+IFERROR(IF(ISTEXT(HT$5)=FALSE,(INDEX(BCR!$1:$1048576,MATCH('Estadísticas BCR'!HT$5,BCR!$A:$A,0),MATCH('Estadísticas BCR'!$B54,BCR!$1:$1,0))),AVERAGE(HH54:HS54)),"")</f>
        <v>54.838709677419402</v>
      </c>
      <c r="HU54" s="59">
        <f>+IFERROR(IF(ISTEXT(HU$5)=FALSE,(INDEX(BCR!$1:$1048576,MATCH('Estadísticas BCR'!HU$5,BCR!$A:$A,0),MATCH('Estadísticas BCR'!$B54,BCR!$1:$1,0))),AVERAGE(HI54:HT54)),"")</f>
        <v>51.785714285714299</v>
      </c>
      <c r="HV54" s="59">
        <f>+IFERROR(IF(ISTEXT(HV$5)=FALSE,(INDEX(BCR!$1:$1048576,MATCH('Estadísticas BCR'!HV$5,BCR!$A:$A,0),MATCH('Estadísticas BCR'!$B54,BCR!$1:$1,0))),AVERAGE(HJ54:HU54)),"")</f>
        <v>46.296296296296298</v>
      </c>
      <c r="HW54" s="59">
        <f>+IFERROR(IF(ISTEXT(HW$5)=FALSE,(INDEX(BCR!$1:$1048576,MATCH('Estadísticas BCR'!HW$5,BCR!$A:$A,0),MATCH('Estadísticas BCR'!$B54,BCR!$1:$1,0))),AVERAGE(HK54:HV54)),"")</f>
        <v>46.296296296296298</v>
      </c>
      <c r="HX54" s="59">
        <f>+IFERROR(IF(ISTEXT(HX$5)=FALSE,(INDEX(BCR!$1:$1048576,MATCH('Estadísticas BCR'!HX$5,BCR!$A:$A,0),MATCH('Estadísticas BCR'!$B54,BCR!$1:$1,0))),AVERAGE(HL54:HW54)),"")</f>
        <v>43.75</v>
      </c>
      <c r="HY54" s="59">
        <f>+IFERROR(IF(ISTEXT(HY$5)=FALSE,(INDEX(BCR!$1:$1048576,MATCH('Estadísticas BCR'!HY$5,BCR!$A:$A,0),MATCH('Estadísticas BCR'!$B54,BCR!$1:$1,0))),AVERAGE(HM54:HX54)),"")</f>
        <v>44.4444444444444</v>
      </c>
      <c r="HZ54" s="59">
        <f>+IFERROR(IF(ISTEXT(HZ$5)=FALSE,(INDEX(BCR!$1:$1048576,MATCH('Estadísticas BCR'!HZ$5,BCR!$A:$A,0),MATCH('Estadísticas BCR'!$B54,BCR!$1:$1,0))),AVERAGE(HN54:HY54)),"")</f>
        <v>55.769230769230802</v>
      </c>
      <c r="IA54" s="59">
        <f>+IFERROR(IF(ISTEXT(IA$5)=FALSE,(INDEX(BCR!$1:$1048576,MATCH('Estadísticas BCR'!IA$5,BCR!$A:$A,0),MATCH('Estadísticas BCR'!$B54,BCR!$1:$1,0))),AVERAGE(HO54:HZ54)),"")</f>
        <v>54</v>
      </c>
      <c r="IB54" s="59">
        <f>+IFERROR(IF(ISTEXT(IB$5)=FALSE,(INDEX(BCR!$1:$1048576,MATCH('Estadísticas BCR'!IB$5,BCR!$A:$A,0),MATCH('Estadísticas BCR'!$B54,BCR!$1:$1,0))),AVERAGE(HP54:IA54)),"")</f>
        <v>46.296296296296298</v>
      </c>
      <c r="IC54" s="60">
        <f>+IFERROR(IF(ISTEXT(IC$5)=FALSE,(INDEX(BCR!$1:$1048576,MATCH('Estadísticas BCR'!IC$5,BCR!$A:$A,0),MATCH('Estadísticas BCR'!$B54,BCR!$1:$1,0))),AVERAGE(HQ54:IB54)),"")</f>
        <v>49.311739746215558</v>
      </c>
      <c r="ID54" s="59">
        <f>+IFERROR(IF(ISTEXT(ID$5)=FALSE,(INDEX(BCR!$1:$1048576,MATCH('Estadísticas BCR'!ID$5,BCR!$A:$A,0),MATCH('Estadísticas BCR'!$B54,BCR!$1:$1,0))),AVERAGE(HR54:IC54)),"")</f>
        <v>42.857142857142897</v>
      </c>
      <c r="IE54" s="59">
        <f>+IFERROR(IF(ISTEXT(IE$5)=FALSE,(INDEX(BCR!$1:$1048576,MATCH('Estadísticas BCR'!IE$5,BCR!$A:$A,0),MATCH('Estadísticas BCR'!$B54,BCR!$1:$1,0))),AVERAGE(HS54:ID54)),"")</f>
        <v>42.307692307692299</v>
      </c>
      <c r="IF54" s="59">
        <f>+IFERROR(IF(ISTEXT(IF$5)=FALSE,(INDEX(BCR!$1:$1048576,MATCH('Estadísticas BCR'!IF$5,BCR!$A:$A,0),MATCH('Estadísticas BCR'!$B54,BCR!$1:$1,0))),AVERAGE(HT54:IE54)),"")</f>
        <v>39.285714285714299</v>
      </c>
      <c r="IG54" s="59">
        <f>+IFERROR(IF(ISTEXT(IG$5)=FALSE,(INDEX(BCR!$1:$1048576,MATCH('Estadísticas BCR'!IG$5,BCR!$A:$A,0),MATCH('Estadísticas BCR'!$B54,BCR!$1:$1,0))),AVERAGE(HU54:IF54)),"")</f>
        <v>46.153846153846203</v>
      </c>
      <c r="IH54" s="59">
        <f>+IFERROR(IF(ISTEXT(IH$5)=FALSE,(INDEX(BCR!$1:$1048576,MATCH('Estadísticas BCR'!IH$5,BCR!$A:$A,0),MATCH('Estadísticas BCR'!$B54,BCR!$1:$1,0))),AVERAGE(HV54:IG54)),"")</f>
        <v>50</v>
      </c>
      <c r="II54" s="59">
        <f>+IFERROR(IF(ISTEXT(II$5)=FALSE,(INDEX(BCR!$1:$1048576,MATCH('Estadísticas BCR'!II$5,BCR!$A:$A,0),MATCH('Estadísticas BCR'!$B54,BCR!$1:$1,0))),AVERAGE(HW54:IH54)),"")</f>
        <v>42.592592592592602</v>
      </c>
      <c r="IJ54" s="59">
        <f>+IFERROR(IF(ISTEXT(IJ$5)=FALSE,(INDEX(BCR!$1:$1048576,MATCH('Estadísticas BCR'!IJ$5,BCR!$A:$A,0),MATCH('Estadísticas BCR'!$B54,BCR!$1:$1,0))),AVERAGE(HX54:II54)),"")</f>
        <v>48.275862068965502</v>
      </c>
      <c r="IK54" s="59">
        <f>+IFERROR(IF(ISTEXT(IK$5)=FALSE,(INDEX(BCR!$1:$1048576,MATCH('Estadísticas BCR'!IK$5,BCR!$A:$A,0),MATCH('Estadísticas BCR'!$B54,BCR!$1:$1,0))),AVERAGE(HY54:IJ54)),"")</f>
        <v>44.4444444444444</v>
      </c>
      <c r="IL54" s="59">
        <f>+IFERROR(IF(ISTEXT(IL$5)=FALSE,(INDEX(BCR!$1:$1048576,MATCH('Estadísticas BCR'!IL$5,BCR!$A:$A,0),MATCH('Estadísticas BCR'!$B54,BCR!$1:$1,0))),AVERAGE(HZ54:IK54)),"")</f>
        <v>47.9166666666667</v>
      </c>
      <c r="IM54" s="59">
        <f>+IFERROR(IF(ISTEXT(IM$5)=FALSE,(INDEX(BCR!$1:$1048576,MATCH('Estadísticas BCR'!IM$5,BCR!$A:$A,0),MATCH('Estadísticas BCR'!$B54,BCR!$1:$1,0))),AVERAGE(IA54:IL54)),"")</f>
        <v>36.538461538461497</v>
      </c>
      <c r="IN54" s="59">
        <f>+IFERROR(IF(ISTEXT(IN$5)=FALSE,(INDEX(BCR!$1:$1048576,MATCH('Estadísticas BCR'!IN$5,BCR!$A:$A,0),MATCH('Estadísticas BCR'!$B54,BCR!$1:$1,0))),AVERAGE(IB54:IM54)),"")</f>
        <v>40.740740740740698</v>
      </c>
      <c r="IO54" s="59">
        <f>+IFERROR(IF(ISTEXT(IO$5)=FALSE,(INDEX(BCR!$1:$1048576,MATCH('Estadísticas BCR'!IO$5,BCR!$A:$A,0),MATCH('Estadísticas BCR'!$B54,BCR!$1:$1,0))),AVERAGE(IC54:IN54)),"")</f>
        <v>44.7368421052632</v>
      </c>
      <c r="IP54" s="60">
        <f>+IFERROR(IF(ISTEXT(IP$5)=FALSE,(INDEX(BCR!$1:$1048576,MATCH('Estadísticas BCR'!IP$5,BCR!$A:$A,0),MATCH('Estadísticas BCR'!$B54,BCR!$1:$1,0))),AVERAGE(ID54:IO54)),"")</f>
        <v>43.820833813460858</v>
      </c>
      <c r="IQ54" s="59">
        <f>+IFERROR(IF(ISTEXT(IQ$5)=FALSE,(INDEX(BCR!$1:$1048576,MATCH('Estadísticas BCR'!IQ$5,BCR!$A:$A,0),MATCH('Estadísticas BCR'!$B54,BCR!$1:$1,0))),AVERAGE(IE54:IP54)),"")</f>
        <v>42.857142857142897</v>
      </c>
      <c r="IR54" s="59">
        <f>+IFERROR(IF(ISTEXT(IR$5)=FALSE,(INDEX(BCR!$1:$1048576,MATCH('Estadísticas BCR'!IR$5,BCR!$A:$A,0),MATCH('Estadísticas BCR'!$B54,BCR!$1:$1,0))),AVERAGE(IF54:IQ54)),"")</f>
        <v>47.727272727272698</v>
      </c>
      <c r="IS54" s="59">
        <f>+IFERROR(IF(ISTEXT(IS$5)=FALSE,(INDEX(BCR!$1:$1048576,MATCH('Estadísticas BCR'!IS$5,BCR!$A:$A,0),MATCH('Estadísticas BCR'!$B54,BCR!$1:$1,0))),AVERAGE(IG54:IR54)),"")</f>
        <v>47.727272727272698</v>
      </c>
      <c r="IT54" s="59">
        <f>+IFERROR(IF(ISTEXT(IT$5)=FALSE,(INDEX(BCR!$1:$1048576,MATCH('Estadísticas BCR'!IT$5,BCR!$A:$A,0),MATCH('Estadísticas BCR'!$B54,BCR!$1:$1,0))),AVERAGE(IH54:IS54)),"")</f>
        <v>44.230769230769198</v>
      </c>
      <c r="IU54" s="59">
        <f>+IFERROR(IF(ISTEXT(IU$5)=FALSE,(INDEX(BCR!$1:$1048576,MATCH('Estadísticas BCR'!IU$5,BCR!$A:$A,0),MATCH('Estadísticas BCR'!$B54,BCR!$1:$1,0))),AVERAGE(II54:IT54)),"")</f>
        <v>47.9166666666667</v>
      </c>
      <c r="IV54" s="59">
        <f>+IFERROR(IF(ISTEXT(IV$5)=FALSE,(INDEX(BCR!$1:$1048576,MATCH('Estadísticas BCR'!IV$5,BCR!$A:$A,0),MATCH('Estadísticas BCR'!$B54,BCR!$1:$1,0))),AVERAGE(IJ54:IU54)),"")</f>
        <v>34</v>
      </c>
      <c r="IW54" s="59">
        <f>+IFERROR(IF(ISTEXT(IW$5)=FALSE,(INDEX(BCR!$1:$1048576,MATCH('Estadísticas BCR'!IW$5,BCR!$A:$A,0),MATCH('Estadísticas BCR'!$B54,BCR!$1:$1,0))),AVERAGE(IK54:IV54)),"")</f>
        <v>39.285714285714299</v>
      </c>
      <c r="IX54" s="59">
        <f>+IFERROR(IF(ISTEXT(IX$5)=FALSE,(INDEX(BCR!$1:$1048576,MATCH('Estadísticas BCR'!IX$5,BCR!$A:$A,0),MATCH('Estadísticas BCR'!$B54,BCR!$1:$1,0))),AVERAGE(IL54:IW54)),"")</f>
        <v>33.928571428571402</v>
      </c>
      <c r="IY54" s="59">
        <f>+IFERROR(IF(ISTEXT(IY$5)=FALSE,(INDEX(BCR!$1:$1048576,MATCH('Estadísticas BCR'!IY$5,BCR!$A:$A,0),MATCH('Estadísticas BCR'!$B54,BCR!$1:$1,0))),AVERAGE(IM54:IX54)),"")</f>
        <v>37.931034482758598</v>
      </c>
      <c r="IZ54" s="59">
        <f>+IFERROR(IF(ISTEXT(IZ$5)=FALSE,(INDEX(BCR!$1:$1048576,MATCH('Estadísticas BCR'!IZ$5,BCR!$A:$A,0),MATCH('Estadísticas BCR'!$B54,BCR!$1:$1,0))),AVERAGE(IN54:IY54)),"")</f>
        <v>37.5</v>
      </c>
      <c r="JA54" s="59">
        <f>+IFERROR(IF(ISTEXT(JA$5)=FALSE,(INDEX(BCR!$1:$1048576,MATCH('Estadísticas BCR'!JA$5,BCR!$A:$A,0),MATCH('Estadísticas BCR'!$B54,BCR!$1:$1,0))),AVERAGE(IO54:IZ54)),"")</f>
        <v>39.285714285714299</v>
      </c>
      <c r="JB54" s="59">
        <f>+IFERROR(IF(ISTEXT(JB$5)=FALSE,(INDEX(BCR!$1:$1048576,MATCH('Estadísticas BCR'!JB$5,BCR!$A:$A,0),MATCH('Estadísticas BCR'!$B54,BCR!$1:$1,0))),AVERAGE(IP54:JA54)),"")</f>
        <v>45.8333333333333</v>
      </c>
      <c r="JC54" s="60">
        <f>+IFERROR(IF(ISTEXT(JC$5)=FALSE,(INDEX(BCR!$1:$1048576,MATCH('Estadísticas BCR'!JC$5,BCR!$A:$A,0),MATCH('Estadísticas BCR'!$B54,BCR!$1:$1,0))),AVERAGE(IQ54:JB54)),"")</f>
        <v>41.518624335434673</v>
      </c>
      <c r="JD54" s="59">
        <f>+IFERROR(IF(ISTEXT(JD$5)=FALSE,(INDEX(BCR!$1:$1048576,MATCH('Estadísticas BCR'!JD$5,BCR!$A:$A,0),MATCH('Estadísticas BCR'!$B54,BCR!$1:$1,0))),AVERAGE(IR54:JC54)),"")</f>
        <v>46.551724137930997</v>
      </c>
      <c r="JE54" s="59">
        <f>+IFERROR(IF(ISTEXT(JE$5)=FALSE,(INDEX(BCR!$1:$1048576,MATCH('Estadísticas BCR'!JE$5,BCR!$A:$A,0),MATCH('Estadísticas BCR'!$B54,BCR!$1:$1,0))),AVERAGE(IS54:JD54)),"")</f>
        <v>41.379310344827601</v>
      </c>
      <c r="JF54" s="59">
        <f>+IFERROR(IF(ISTEXT(JF$5)=FALSE,(INDEX(BCR!$1:$1048576,MATCH('Estadísticas BCR'!JF$5,BCR!$A:$A,0),MATCH('Estadísticas BCR'!$B54,BCR!$1:$1,0))),AVERAGE(IT54:JE54)),"")</f>
        <v>12.5</v>
      </c>
      <c r="JG54" s="59">
        <f>+IFERROR(IF(ISTEXT(JG$5)=FALSE,(INDEX(BCR!$1:$1048576,MATCH('Estadísticas BCR'!JG$5,BCR!$A:$A,0),MATCH('Estadísticas BCR'!$B54,BCR!$1:$1,0))),AVERAGE(IU54:JF54)),"")</f>
        <v>0</v>
      </c>
      <c r="JH54" s="59">
        <f>+IFERROR(IF(ISTEXT(JH$5)=FALSE,(INDEX(BCR!$1:$1048576,MATCH('Estadísticas BCR'!JH$5,BCR!$A:$A,0),MATCH('Estadísticas BCR'!$B54,BCR!$1:$1,0))),AVERAGE(IV54:JG54)),"")</f>
        <v>14</v>
      </c>
      <c r="JI54" s="59">
        <f>+IFERROR(IF(ISTEXT(JI$5)=FALSE,(INDEX(BCR!$1:$1048576,MATCH('Estadísticas BCR'!JI$5,BCR!$A:$A,0),MATCH('Estadísticas BCR'!$B54,BCR!$1:$1,0))),AVERAGE(IW54:JH54)),"")</f>
        <v>14.5833333333333</v>
      </c>
      <c r="JJ54" s="59">
        <f>+IFERROR(IF(ISTEXT(JJ$5)=FALSE,(INDEX(BCR!$1:$1048576,MATCH('Estadísticas BCR'!JJ$5,BCR!$A:$A,0),MATCH('Estadísticas BCR'!$B54,BCR!$1:$1,0))),AVERAGE(IX54:JI54)),"")</f>
        <v>22.9166666666667</v>
      </c>
      <c r="JK54" s="59">
        <f>+IFERROR(IF(ISTEXT(JK$5)=FALSE,(INDEX(BCR!$1:$1048576,MATCH('Estadísticas BCR'!JK$5,BCR!$A:$A,0),MATCH('Estadísticas BCR'!$B54,BCR!$1:$1,0))),AVERAGE(IY54:JJ54)),"")</f>
        <v>25</v>
      </c>
      <c r="JL54" s="59">
        <f>+IFERROR(IF(ISTEXT(JL$5)=FALSE,(INDEX(BCR!$1:$1048576,MATCH('Estadísticas BCR'!JL$5,BCR!$A:$A,0),MATCH('Estadísticas BCR'!$B54,BCR!$1:$1,0))),AVERAGE(IZ54:JK54)),"")</f>
        <v>31.25</v>
      </c>
      <c r="JM54" s="59">
        <f>+IFERROR(IF(ISTEXT(JM$5)=FALSE,(INDEX(BCR!$1:$1048576,MATCH('Estadísticas BCR'!JM$5,BCR!$A:$A,0),MATCH('Estadísticas BCR'!$B54,BCR!$1:$1,0))),AVERAGE(JA54:JL54)),"")</f>
        <v>38</v>
      </c>
      <c r="JN54" s="59">
        <f>+IFERROR(IF(ISTEXT(JN$5)=FALSE,(INDEX(BCR!$1:$1048576,MATCH('Estadísticas BCR'!JN$5,BCR!$A:$A,0),MATCH('Estadísticas BCR'!$B54,BCR!$1:$1,0))),AVERAGE(JB54:JM54)),"")</f>
        <v>30.434782608695699</v>
      </c>
      <c r="JO54" s="59">
        <f>+IFERROR(IF(ISTEXT(JO$5)=FALSE,(INDEX(BCR!$1:$1048576,MATCH('Estadísticas BCR'!JO$5,BCR!$A:$A,0),MATCH('Estadísticas BCR'!$B54,BCR!$1:$1,0))),AVERAGE(JC54:JN54)),"")</f>
        <v>36.956521739130402</v>
      </c>
      <c r="JP54" s="60">
        <f>+IFERROR(IF(ISTEXT(JP$5)=FALSE,(INDEX(BCR!$1:$1048576,MATCH('Estadísticas BCR'!JP$5,BCR!$A:$A,0),MATCH('Estadísticas BCR'!$B54,BCR!$1:$1,0))),AVERAGE(JD54:JO54)),"")</f>
        <v>26.131028235882056</v>
      </c>
      <c r="JQ54" s="59">
        <f>+IFERROR(IF(ISTEXT(JQ$5)=FALSE,(INDEX(BCR!$1:$1048576,MATCH('Estadísticas BCR'!JQ$5,BCR!$A:$A,0),MATCH('Estadísticas BCR'!$B54,BCR!$1:$1,0))),AVERAGE(JE54:JP54)),"")</f>
        <v>30.3571428571429</v>
      </c>
      <c r="JR54" s="59">
        <f>+IFERROR(IF(ISTEXT(JR$5)=FALSE,(INDEX(BCR!$1:$1048576,MATCH('Estadísticas BCR'!JR$5,BCR!$A:$A,0),MATCH('Estadísticas BCR'!$B54,BCR!$1:$1,0))),AVERAGE(JF54:JQ54)),"")</f>
        <v>37.037037037037003</v>
      </c>
      <c r="JS54" s="59">
        <f>+IFERROR(IF(ISTEXT(JS$5)=FALSE,(INDEX(BCR!$1:$1048576,MATCH('Estadísticas BCR'!JS$5,BCR!$A:$A,0),MATCH('Estadísticas BCR'!$B54,BCR!$1:$1,0))),AVERAGE(JG54:JR54)),"")</f>
        <v>44.642857142857203</v>
      </c>
      <c r="JT54" s="59">
        <f>+IFERROR(IF(ISTEXT(JT$5)=FALSE,(INDEX(BCR!$1:$1048576,MATCH('Estadísticas BCR'!JT$5,BCR!$A:$A,0),MATCH('Estadísticas BCR'!$B54,BCR!$1:$1,0))),AVERAGE(JH54:JS54)),"")</f>
        <v>30.769230769230798</v>
      </c>
      <c r="JU54" s="59">
        <f>+IFERROR(IF(ISTEXT(JU$5)=FALSE,(INDEX(BCR!$1:$1048576,MATCH('Estadísticas BCR'!JU$5,BCR!$A:$A,0),MATCH('Estadísticas BCR'!$B54,BCR!$1:$1,0))),AVERAGE(JI54:JT54)),"")</f>
        <v>28</v>
      </c>
      <c r="JV54" s="59">
        <f>+IFERROR(IF(ISTEXT(JV$5)=FALSE,(INDEX(BCR!$1:$1048576,MATCH('Estadísticas BCR'!JV$5,BCR!$A:$A,0),MATCH('Estadísticas BCR'!$B54,BCR!$1:$1,0))),AVERAGE(JJ54:JU54)),"")</f>
        <v>36.956521739130402</v>
      </c>
      <c r="JW54" s="59">
        <f>+IFERROR(IF(ISTEXT(JW$5)=FALSE,(INDEX(BCR!$1:$1048576,MATCH('Estadísticas BCR'!JW$5,BCR!$A:$A,0),MATCH('Estadísticas BCR'!$B54,BCR!$1:$1,0))),AVERAGE(JK54:JV54)),"")</f>
        <v>30.769230769230798</v>
      </c>
      <c r="JX54" s="59">
        <f>+IFERROR(IF(ISTEXT(JX$5)=FALSE,(INDEX(BCR!$1:$1048576,MATCH('Estadísticas BCR'!JX$5,BCR!$A:$A,0),MATCH('Estadísticas BCR'!$B54,BCR!$1:$1,0))),AVERAGE(JL54:JW54)),"")</f>
        <v>26</v>
      </c>
      <c r="JY54" s="59">
        <f>+IFERROR(IF(ISTEXT(JY$5)=FALSE,(INDEX(BCR!$1:$1048576,MATCH('Estadísticas BCR'!JY$5,BCR!$A:$A,0),MATCH('Estadísticas BCR'!$B54,BCR!$1:$1,0))),AVERAGE(JM54:JX54)),"")</f>
        <v>22.9166666666667</v>
      </c>
      <c r="JZ54" s="59">
        <f>+IFERROR(IF(ISTEXT(JZ$5)=FALSE,(INDEX(BCR!$1:$1048576,MATCH('Estadísticas BCR'!JZ$5,BCR!$A:$A,0),MATCH('Estadísticas BCR'!$B54,BCR!$1:$1,0))),AVERAGE(JN54:JY54)),"")</f>
        <v>31.818181818181799</v>
      </c>
      <c r="KA54" s="59">
        <f>+IFERROR(IF(ISTEXT(KA$5)=FALSE,(INDEX(BCR!$1:$1048576,MATCH('Estadísticas BCR'!KA$5,BCR!$A:$A,0),MATCH('Estadísticas BCR'!$B54,BCR!$1:$1,0))),AVERAGE(JO54:JZ54)),"")</f>
        <v>22.727272727272702</v>
      </c>
      <c r="KB54" s="59">
        <f>+IFERROR(IF(ISTEXT(KB$5)=FALSE,(INDEX(BCR!$1:$1048576,MATCH('Estadísticas BCR'!KB$5,BCR!$A:$A,0),MATCH('Estadísticas BCR'!$B54,BCR!$1:$1,0))),AVERAGE(JP54:KA54)),"")</f>
        <v>20</v>
      </c>
      <c r="KC54" s="60">
        <f>+IFERROR(IF(ISTEXT(KC$5)=FALSE,(INDEX(BCR!$1:$1048576,MATCH('Estadísticas BCR'!KC$5,BCR!$A:$A,0),MATCH('Estadísticas BCR'!$B54,BCR!$1:$1,0))),AVERAGE(JQ54:KB54)),"")</f>
        <v>30.166178460562524</v>
      </c>
      <c r="KD54" s="59">
        <f>+IFERROR(IF(ISTEXT(KD$5)=FALSE,(INDEX(BCR!$1:$1048576,MATCH('Estadísticas BCR'!KD$5,BCR!$A:$A,0),MATCH('Estadísticas BCR'!$B54,BCR!$1:$1,0))),AVERAGE(JR54:KC54)),"")</f>
        <v>29.5454545454546</v>
      </c>
      <c r="KE54" s="59">
        <f>+IFERROR(IF(ISTEXT(KE$5)=FALSE,(INDEX(BCR!$1:$1048576,MATCH('Estadísticas BCR'!KE$5,BCR!$A:$A,0),MATCH('Estadísticas BCR'!$B54,BCR!$1:$1,0))),AVERAGE(JS54:KD54)),"")</f>
        <v>25</v>
      </c>
      <c r="KF54" s="59">
        <f>+IFERROR(IF(ISTEXT(KF$5)=FALSE,(INDEX(BCR!$1:$1048576,MATCH('Estadísticas BCR'!KF$5,BCR!$A:$A,0),MATCH('Estadísticas BCR'!$B54,BCR!$1:$1,0))),AVERAGE(JT54:KE54)),"")</f>
        <v>32.692307692307701</v>
      </c>
      <c r="KG54" s="59">
        <f>+IFERROR(IF(ISTEXT(KG$5)=FALSE,(INDEX(BCR!$1:$1048576,MATCH('Estadísticas BCR'!KG$5,BCR!$A:$A,0),MATCH('Estadísticas BCR'!$B54,BCR!$1:$1,0))),AVERAGE(JU54:KF54)),"")</f>
        <v>26</v>
      </c>
      <c r="KH54" s="59">
        <f>+IFERROR(IF(ISTEXT(KH$5)=FALSE,(INDEX(BCR!$1:$1048576,MATCH('Estadísticas BCR'!KH$5,BCR!$A:$A,0),MATCH('Estadísticas BCR'!$B54,BCR!$1:$1,0))),AVERAGE(JV54:KG54)),"")</f>
        <v>27.0833333333333</v>
      </c>
      <c r="KI54" s="59">
        <f>+IFERROR(IF(ISTEXT(KI$5)=FALSE,(INDEX(BCR!$1:$1048576,MATCH('Estadísticas BCR'!KI$5,BCR!$A:$A,0),MATCH('Estadísticas BCR'!$B54,BCR!$1:$1,0))),AVERAGE(JW54:KH54)),"")</f>
        <v>29.1666666666667</v>
      </c>
      <c r="KJ54" s="59">
        <f>+IFERROR(IF(ISTEXT(KJ$5)=FALSE,(INDEX(BCR!$1:$1048576,MATCH('Estadísticas BCR'!KJ$5,BCR!$A:$A,0),MATCH('Estadísticas BCR'!$B54,BCR!$1:$1,0))),AVERAGE(JX54:KI54)),"")</f>
        <v>30</v>
      </c>
      <c r="KK54" s="59">
        <f>+IFERROR(IF(ISTEXT(KK$5)=FALSE,(INDEX(BCR!$1:$1048576,MATCH('Estadísticas BCR'!KK$5,BCR!$A:$A,0),MATCH('Estadísticas BCR'!$B54,BCR!$1:$1,0))),AVERAGE(JY54:KJ54)),"")</f>
        <v>32.352941176470601</v>
      </c>
      <c r="KL54" s="59">
        <f>+IFERROR(IF(ISTEXT(KL$5)=FALSE,(INDEX(BCR!$1:$1048576,MATCH('Estadísticas BCR'!KL$5,BCR!$A:$A,0),MATCH('Estadísticas BCR'!$B54,BCR!$1:$1,0))),AVERAGE(JZ54:KK54)),"")</f>
        <v>32.6086956521739</v>
      </c>
      <c r="KM54" s="59">
        <f>+IFERROR(IF(ISTEXT(KM$5)=FALSE,(INDEX(BCR!$1:$1048576,MATCH('Estadísticas BCR'!KM$5,BCR!$A:$A,0),MATCH('Estadísticas BCR'!$B54,BCR!$1:$1,0))),AVERAGE(KA54:KL54)),"")</f>
        <v>21.428571428571399</v>
      </c>
      <c r="KN54" s="59">
        <f>+IFERROR(IF(ISTEXT(KN$5)=FALSE,(INDEX(BCR!$1:$1048576,MATCH('Estadísticas BCR'!KN$5,BCR!$A:$A,0),MATCH('Estadísticas BCR'!$B54,BCR!$1:$1,0))),AVERAGE(KB54:KM54)),"")</f>
        <v>32.5</v>
      </c>
      <c r="KO54" s="59">
        <f>+IFERROR(IF(ISTEXT(KO$5)=FALSE,(INDEX(BCR!$1:$1048576,MATCH('Estadísticas BCR'!KO$5,BCR!$A:$A,0),MATCH('Estadísticas BCR'!$B54,BCR!$1:$1,0))),AVERAGE(KC54:KN54)),"")</f>
        <v>38.095238095238102</v>
      </c>
      <c r="KP54" s="60">
        <f>+IFERROR(IF(ISTEXT(KP$5)=FALSE,(INDEX(BCR!$1:$1048576,MATCH('Estadísticas BCR'!KP$5,BCR!$A:$A,0),MATCH('Estadísticas BCR'!$B54,BCR!$1:$1,0))),AVERAGE(KD54:KO54)),"")</f>
        <v>29.706100715851353</v>
      </c>
      <c r="KQ54" s="59">
        <f>+IFERROR(IF(ISTEXT(KQ$5)=FALSE,(INDEX(BCR!$1:$1048576,MATCH('Estadísticas BCR'!KQ$5,BCR!$A:$A,0),MATCH('Estadísticas BCR'!$B54,BCR!$1:$1,0))),AVERAGE(KE54:KP54)),"")</f>
        <v>27.5</v>
      </c>
      <c r="KR54" s="59">
        <f>+IFERROR(IF(ISTEXT(KR$5)=FALSE,(INDEX(BCR!$1:$1048576,MATCH('Estadísticas BCR'!KR$5,BCR!$A:$A,0),MATCH('Estadísticas BCR'!$B54,BCR!$1:$1,0))),AVERAGE(KF54:KQ54)),"")</f>
        <v>39.473684210526301</v>
      </c>
      <c r="KS54" s="59">
        <f>+IFERROR(IF(ISTEXT(KS$5)=FALSE,(INDEX(BCR!$1:$1048576,MATCH('Estadísticas BCR'!KS$5,BCR!$A:$A,0),MATCH('Estadísticas BCR'!$B54,BCR!$1:$1,0))),AVERAGE(KG54:KR54)),"")</f>
        <v>29.1666666666667</v>
      </c>
      <c r="KT54" s="59">
        <f>+IFERROR(IF(ISTEXT(KT$5)=FALSE,(INDEX(BCR!$1:$1048576,MATCH('Estadísticas BCR'!KT$5,BCR!$A:$A,0),MATCH('Estadísticas BCR'!$B54,BCR!$1:$1,0))),AVERAGE(KH54:KS54)),"")</f>
        <v>30</v>
      </c>
      <c r="KU54" s="59">
        <f>+IFERROR(IF(ISTEXT(KU$5)=FALSE,(INDEX(BCR!$1:$1048576,MATCH('Estadísticas BCR'!KU$5,BCR!$A:$A,0),MATCH('Estadísticas BCR'!$B54,BCR!$1:$1,0))),AVERAGE(KI54:KT54)),"")</f>
        <v>40</v>
      </c>
      <c r="KV54" s="59">
        <f>+IFERROR(IF(ISTEXT(KV$5)=FALSE,(INDEX(BCR!$1:$1048576,MATCH('Estadísticas BCR'!KV$5,BCR!$A:$A,0),MATCH('Estadísticas BCR'!$B54,BCR!$1:$1,0))),AVERAGE(KJ54:KU54)),"")</f>
        <v>33.3333333333333</v>
      </c>
      <c r="KW54" s="59">
        <f>+IFERROR(IF(ISTEXT(KW$5)=FALSE,(INDEX(BCR!$1:$1048576,MATCH('Estadísticas BCR'!KW$5,BCR!$A:$A,0),MATCH('Estadísticas BCR'!$B54,BCR!$1:$1,0))),AVERAGE(KK54:KV54)),"")</f>
        <v>42.5</v>
      </c>
      <c r="KX54" s="59">
        <f>+IFERROR(IF(ISTEXT(KX$5)=FALSE,(INDEX(BCR!$1:$1048576,MATCH('Estadísticas BCR'!KX$5,BCR!$A:$A,0),MATCH('Estadísticas BCR'!$B54,BCR!$1:$1,0))),AVERAGE(KL54:KW54)),"")</f>
        <v>42.5</v>
      </c>
      <c r="KY54" s="59">
        <f>+IFERROR(IF(ISTEXT(KY$5)=FALSE,(INDEX(BCR!$1:$1048576,MATCH('Estadísticas BCR'!KY$5,BCR!$A:$A,0),MATCH('Estadísticas BCR'!$B54,BCR!$1:$1,0))),AVERAGE(KM54:KX54)),"")</f>
        <v>28.947368421052602</v>
      </c>
      <c r="KZ54" s="59">
        <f>+IFERROR(IF(ISTEXT(KZ$5)=FALSE,(INDEX(BCR!$1:$1048576,MATCH('Estadísticas BCR'!KZ$5,BCR!$A:$A,0),MATCH('Estadísticas BCR'!$B54,BCR!$1:$1,0))),AVERAGE(KN54:KY54)),"")</f>
        <v>41.176470588235297</v>
      </c>
      <c r="LA54" s="59">
        <f>+IFERROR(IF(ISTEXT(LA$5)=FALSE,(INDEX(BCR!$1:$1048576,MATCH('Estadísticas BCR'!LA$5,BCR!$A:$A,0),MATCH('Estadísticas BCR'!$B54,BCR!$1:$1,0))),AVERAGE(KO54:KZ54)),"")</f>
        <v>30.952380952380899</v>
      </c>
      <c r="LB54" s="59">
        <f>+IFERROR(IF(ISTEXT(LB$5)=FALSE,(INDEX(BCR!$1:$1048576,MATCH('Estadísticas BCR'!LB$5,BCR!$A:$A,0),MATCH('Estadísticas BCR'!$B54,BCR!$1:$1,0))),AVERAGE(KP54:LA54)),"")</f>
        <v>30.952380952380899</v>
      </c>
      <c r="LC54" s="60">
        <f>+IFERROR(IF(ISTEXT(LC$5)=FALSE,(INDEX(BCR!$1:$1048576,MATCH('Estadísticas BCR'!LC$5,BCR!$A:$A,0),MATCH('Estadísticas BCR'!$B54,BCR!$1:$1,0))),AVERAGE(KQ54:LB54)),"")</f>
        <v>34.708523760381333</v>
      </c>
      <c r="LD54" s="59">
        <f>+IFERROR(IF(ISTEXT(LD$5)=FALSE,(INDEX(BCR!$1:$1048576,MATCH('Estadísticas BCR'!LD$5,BCR!$A:$A,0),MATCH('Estadísticas BCR'!$B54,BCR!$1:$1,0))),AVERAGE(KR54:LC54)),"")</f>
        <v>30.952380952380899</v>
      </c>
      <c r="LE54" s="59">
        <f>+IFERROR(IF(ISTEXT(LE$5)=FALSE,(INDEX(BCR!$1:$1048576,MATCH('Estadísticas BCR'!LE$5,BCR!$A:$A,0),MATCH('Estadísticas BCR'!$B54,BCR!$1:$1,0))),AVERAGE(KS54:LD54)),"")</f>
        <v>26.315789473684202</v>
      </c>
      <c r="LF54" s="59">
        <f>+IFERROR(IF(ISTEXT(LF$5)=FALSE,(INDEX(BCR!$1:$1048576,MATCH('Estadísticas BCR'!LF$5,BCR!$A:$A,0),MATCH('Estadísticas BCR'!$B54,BCR!$1:$1,0))),AVERAGE(KT54:LE54)),"")</f>
        <v>37.5</v>
      </c>
      <c r="LG54" s="59">
        <f>+IFERROR(IF(ISTEXT(LG$5)=FALSE,(INDEX(BCR!$1:$1048576,MATCH('Estadísticas BCR'!LG$5,BCR!$A:$A,0),MATCH('Estadísticas BCR'!$B54,BCR!$1:$1,0))),AVERAGE(KU54:LF54)),"")</f>
        <v>42.857142857142897</v>
      </c>
      <c r="LH54" s="59">
        <f>+IFERROR(IF(ISTEXT(LH$5)=FALSE,(INDEX(BCR!$1:$1048576,MATCH('Estadísticas BCR'!LH$5,BCR!$A:$A,0),MATCH('Estadísticas BCR'!$B54,BCR!$1:$1,0))),AVERAGE(KV54:LG54)),"")</f>
        <v>35.714285714285701</v>
      </c>
      <c r="LI54" s="59">
        <f>+IFERROR(IF(ISTEXT(LI$5)=FALSE,(INDEX(BCR!$1:$1048576,MATCH('Estadísticas BCR'!LI$5,BCR!$A:$A,0),MATCH('Estadísticas BCR'!$B54,BCR!$1:$1,0))),AVERAGE(KW54:LH54)),"")</f>
        <v>36.956521739130402</v>
      </c>
      <c r="LJ54" s="59">
        <f>+IFERROR(IF(ISTEXT(LJ$5)=FALSE,(INDEX(BCR!$1:$1048576,MATCH('Estadísticas BCR'!LJ$5,BCR!$A:$A,0),MATCH('Estadísticas BCR'!$B54,BCR!$1:$1,0))),AVERAGE(KX54:LI54)),"")</f>
        <v>38.8888888888889</v>
      </c>
      <c r="LK54" s="59">
        <f>+IFERROR(IF(ISTEXT(LK$5)=FALSE,(INDEX(BCR!$1:$1048576,MATCH('Estadísticas BCR'!LK$5,BCR!$A:$A,0),MATCH('Estadísticas BCR'!$B54,BCR!$1:$1,0))),AVERAGE(KY54:LJ54)),"")</f>
        <v>47.2222222222222</v>
      </c>
      <c r="LL54" s="59">
        <f>+IFERROR(IF(ISTEXT(LL$5)=FALSE,(INDEX(BCR!$1:$1048576,MATCH('Estadísticas BCR'!LL$5,BCR!$A:$A,0),MATCH('Estadísticas BCR'!$B54,BCR!$1:$1,0))),AVERAGE(KZ54:LK54)),"")</f>
        <v>44.7368421052632</v>
      </c>
      <c r="LM54" s="59">
        <f>+IFERROR(IF(ISTEXT(LM$5)=FALSE,(INDEX(BCR!$1:$1048576,MATCH('Estadísticas BCR'!LM$5,BCR!$A:$A,0),MATCH('Estadísticas BCR'!$B54,BCR!$1:$1,0))),AVERAGE(LA54:LL54)),"")</f>
        <v>42.105263157894697</v>
      </c>
      <c r="LN54" s="59">
        <f>+IFERROR(IF(ISTEXT(LN$5)=FALSE,(INDEX(BCR!$1:$1048576,MATCH('Estadísticas BCR'!LN$5,BCR!$A:$A,0),MATCH('Estadísticas BCR'!$B54,BCR!$1:$1,0))),AVERAGE(LB54:LM54)),"")</f>
        <v>50</v>
      </c>
      <c r="LO54" s="59">
        <f>+IFERROR(IF(ISTEXT(LO$5)=FALSE,(INDEX(BCR!$1:$1048576,MATCH('Estadísticas BCR'!LO$5,BCR!$A:$A,0),MATCH('Estadísticas BCR'!$B54,BCR!$1:$1,0))),AVERAGE(LC54:LN54)),"")</f>
        <v>46.875</v>
      </c>
      <c r="LP54" s="60">
        <f>+IFERROR(IF(ISTEXT(LP$5)=FALSE,(INDEX(BCR!$1:$1048576,MATCH('Estadísticas BCR'!LP$5,BCR!$A:$A,0),MATCH('Estadísticas BCR'!$B54,BCR!$1:$1,0))),AVERAGE(LD54:LO54)),"")</f>
        <v>40.010361425907753</v>
      </c>
      <c r="LQ54" s="59">
        <f>+IFERROR(IF(ISTEXT(LQ$5)=FALSE,(INDEX(BCR!$1:$1048576,MATCH('Estadísticas BCR'!LQ$5,BCR!$A:$A,0),MATCH('Estadísticas BCR'!$B54,BCR!$1:$1,0))),AVERAGE(LE54:LP54)),"")</f>
        <v>44.4444444444444</v>
      </c>
      <c r="LR54" s="59">
        <f>+IFERROR(IF(ISTEXT(LR$5)=FALSE,(INDEX(BCR!$1:$1048576,MATCH('Estadísticas BCR'!LR$5,BCR!$A:$A,0),MATCH('Estadísticas BCR'!$B54,BCR!$1:$1,0))),AVERAGE(LF54:LQ54)),"")</f>
        <v>42.857142857142897</v>
      </c>
      <c r="LS54" s="59">
        <f>+IFERROR(IF(ISTEXT(LS$5)=FALSE,(INDEX(BCR!$1:$1048576,MATCH('Estadísticas BCR'!LS$5,BCR!$A:$A,0),MATCH('Estadísticas BCR'!$B54,BCR!$1:$1,0))),AVERAGE(LG54:LR54)),"")</f>
        <v>44.117647058823501</v>
      </c>
      <c r="LT54" s="59">
        <f>+IFERROR(IF(ISTEXT(LT$5)=FALSE,(INDEX(BCR!$1:$1048576,MATCH('Estadísticas BCR'!LT$5,BCR!$A:$A,0),MATCH('Estadísticas BCR'!$B54,BCR!$1:$1,0))),AVERAGE(LH54:LS54)),"")</f>
        <v>53.3333333333333</v>
      </c>
      <c r="LU54" s="59">
        <f>+IFERROR(IF(ISTEXT(LU$5)=FALSE,(INDEX(BCR!$1:$1048576,MATCH('Estadísticas BCR'!LU$5,BCR!$A:$A,0),MATCH('Estadísticas BCR'!$B54,BCR!$1:$1,0))),AVERAGE(LI54:LT54)),"")</f>
        <v>50</v>
      </c>
      <c r="LV54" s="59">
        <f>+IFERROR(IF(ISTEXT(LV$5)=FALSE,(INDEX(BCR!$1:$1048576,MATCH('Estadísticas BCR'!LV$5,BCR!$A:$A,0),MATCH('Estadísticas BCR'!$B54,BCR!$1:$1,0))),AVERAGE(LJ54:LU54)),"")</f>
        <v>50</v>
      </c>
      <c r="LW54" s="59">
        <f>+IFERROR(IF(ISTEXT(LW$5)=FALSE,(INDEX(BCR!$1:$1048576,MATCH('Estadísticas BCR'!LW$5,BCR!$A:$A,0),MATCH('Estadísticas BCR'!$B54,BCR!$1:$1,0))),AVERAGE(LK54:LV54)),"")</f>
        <v>53.3333333333333</v>
      </c>
      <c r="LX54" s="59">
        <f>+IFERROR(IF(ISTEXT(LX$5)=FALSE,(INDEX(BCR!$1:$1048576,MATCH('Estadísticas BCR'!LX$5,BCR!$A:$A,0),MATCH('Estadísticas BCR'!$B54,BCR!$1:$1,0))),AVERAGE(LL54:LW54)),"")</f>
        <v>58.3333333333333</v>
      </c>
      <c r="LY54" s="59">
        <f>+IFERROR(IF(ISTEXT(LY$5)=FALSE,(INDEX(BCR!$1:$1048576,MATCH('Estadísticas BCR'!LY$5,BCR!$A:$A,0),MATCH('Estadísticas BCR'!$B54,BCR!$1:$1,0))),AVERAGE(LM54:LX54)),"")</f>
        <v>46.428571428571402</v>
      </c>
      <c r="LZ54" s="59">
        <f>+IFERROR(IF(ISTEXT(LZ$5)=FALSE,(INDEX(BCR!$1:$1048576,MATCH('Estadísticas BCR'!LZ$5,BCR!$A:$A,0),MATCH('Estadísticas BCR'!$B54,BCR!$1:$1,0))),AVERAGE(LN54:LY54)),"")</f>
        <v>62.5</v>
      </c>
      <c r="MA54" s="59">
        <f>+IFERROR(IF(ISTEXT(MA$5)=FALSE,(INDEX(BCR!$1:$1048576,MATCH('Estadísticas BCR'!MA$5,BCR!$A:$A,0),MATCH('Estadísticas BCR'!$B54,BCR!$1:$1,0))),AVERAGE(LO54:LZ54)),"")</f>
        <v>53.846153846153797</v>
      </c>
      <c r="MB54" s="59">
        <f>+IFERROR(IF(ISTEXT(MB$5)=FALSE,(INDEX(BCR!$1:$1048576,MATCH('Estadísticas BCR'!MB$5,BCR!$A:$A,0),MATCH('Estadísticas BCR'!$B54,BCR!$1:$1,0))),AVERAGE(LP54:MA54)),"")</f>
        <v>57.692307692307701</v>
      </c>
      <c r="MC54" s="60">
        <f>+IFERROR(IF(ISTEXT(MC$5)=FALSE,(INDEX(BCR!$1:$1048576,MATCH('Estadísticas BCR'!MC$5,BCR!$A:$A,0),MATCH('Estadísticas BCR'!$B54,BCR!$1:$1,0))),AVERAGE(LQ54:MB54)),"")</f>
        <v>51.407188943953635</v>
      </c>
      <c r="MD54" s="59">
        <f>+IFERROR(IF(ISTEXT(MD$5)=FALSE,(INDEX(BCR!$1:$1048576,MATCH('Estadísticas BCR'!MD$5,BCR!$A:$A,0),MATCH('Estadísticas BCR'!$B54,BCR!$1:$1,0))),AVERAGE(LR54:MC54)),"")</f>
        <v>53.846153846153797</v>
      </c>
      <c r="ME54" s="59">
        <f>+IFERROR(IF(ISTEXT(ME$5)=FALSE,(INDEX(BCR!$1:$1048576,MATCH('Estadísticas BCR'!ME$5,BCR!$A:$A,0),MATCH('Estadísticas BCR'!$B54,BCR!$1:$1,0))),AVERAGE(LS54:MD54)),"")</f>
        <v>50</v>
      </c>
      <c r="MF54" s="59">
        <f>+IFERROR(IF(ISTEXT(MF$5)=FALSE,(INDEX(BCR!$1:$1048576,MATCH('Estadísticas BCR'!MF$5,BCR!$A:$A,0),MATCH('Estadísticas BCR'!$B54,BCR!$1:$1,0))),AVERAGE(LT54:ME54)),"")</f>
        <v>52.941176470588204</v>
      </c>
      <c r="MG54" s="59" t="str">
        <f>+IFERROR(IF(ISTEXT(MG$5)=FALSE,(INDEX(BCR!$1:$1048576,MATCH('Estadísticas BCR'!MG$5,BCR!$A:$A,0),MATCH('Estadísticas BCR'!$B54,BCR!$1:$1,0))),AVERAGE(LU54:MF54)),"")</f>
        <v/>
      </c>
      <c r="MH54" s="59" t="str">
        <f>+IFERROR(IF(ISTEXT(MH$5)=FALSE,(INDEX(BCR!$1:$1048576,MATCH('Estadísticas BCR'!MH$5,BCR!$A:$A,0),MATCH('Estadísticas BCR'!$B54,BCR!$1:$1,0))),AVERAGE(LV54:MG54)),"")</f>
        <v/>
      </c>
      <c r="MI54" s="59" t="str">
        <f>+IFERROR(IF(ISTEXT(MI$5)=FALSE,(INDEX(BCR!$1:$1048576,MATCH('Estadísticas BCR'!MI$5,BCR!$A:$A,0),MATCH('Estadísticas BCR'!$B54,BCR!$1:$1,0))),AVERAGE(LW54:MH54)),"")</f>
        <v/>
      </c>
      <c r="MJ54" s="59" t="str">
        <f>+IFERROR(IF(ISTEXT(MJ$5)=FALSE,(INDEX(BCR!$1:$1048576,MATCH('Estadísticas BCR'!MJ$5,BCR!$A:$A,0),MATCH('Estadísticas BCR'!$B54,BCR!$1:$1,0))),AVERAGE(LX54:MI54)),"")</f>
        <v/>
      </c>
      <c r="MK54" s="59" t="str">
        <f>+IFERROR(IF(ISTEXT(MK$5)=FALSE,(INDEX(BCR!$1:$1048576,MATCH('Estadísticas BCR'!MK$5,BCR!$A:$A,0),MATCH('Estadísticas BCR'!$B54,BCR!$1:$1,0))),AVERAGE(LY54:MJ54)),"")</f>
        <v/>
      </c>
      <c r="ML54" s="59" t="str">
        <f>+IFERROR(IF(ISTEXT(ML$5)=FALSE,(INDEX(BCR!$1:$1048576,MATCH('Estadísticas BCR'!ML$5,BCR!$A:$A,0),MATCH('Estadísticas BCR'!$B54,BCR!$1:$1,0))),AVERAGE(LZ54:MK54)),"")</f>
        <v/>
      </c>
      <c r="MM54" s="59" t="str">
        <f>+IFERROR(IF(ISTEXT(MM$5)=FALSE,(INDEX(BCR!$1:$1048576,MATCH('Estadísticas BCR'!MM$5,BCR!$A:$A,0),MATCH('Estadísticas BCR'!$B54,BCR!$1:$1,0))),AVERAGE(MA54:ML54)),"")</f>
        <v/>
      </c>
      <c r="MN54" s="59" t="str">
        <f>+IFERROR(IF(ISTEXT(MN$5)=FALSE,(INDEX(BCR!$1:$1048576,MATCH('Estadísticas BCR'!MN$5,BCR!$A:$A,0),MATCH('Estadísticas BCR'!$B54,BCR!$1:$1,0))),AVERAGE(MB54:MM54)),"")</f>
        <v/>
      </c>
      <c r="MO54" s="59" t="str">
        <f>+IFERROR(IF(ISTEXT(MO$5)=FALSE,(INDEX(BCR!$1:$1048576,MATCH('Estadísticas BCR'!MO$5,BCR!$A:$A,0),MATCH('Estadísticas BCR'!$B54,BCR!$1:$1,0))),AVERAGE(MC54:MN54)),"")</f>
        <v/>
      </c>
      <c r="MP54" s="60">
        <f>+IFERROR(IF(ISTEXT(MP$5)=FALSE,(INDEX(BCR!$1:$1048576,MATCH('Estadísticas BCR'!MP$5,BCR!$A:$A,0),MATCH('Estadísticas BCR'!$B54,BCR!$1:$1,0))),AVERAGE(MD54:MO54)),"")</f>
        <v>52.262443438913998</v>
      </c>
    </row>
    <row r="55" spans="1:354" outlineLevel="1">
      <c r="B55" s="9" t="s">
        <v>46</v>
      </c>
      <c r="C55" s="126" t="s">
        <v>288</v>
      </c>
      <c r="D55" s="104">
        <f>+IFERROR(IF(ISTEXT(D$5)=FALSE,(INDEX(BCR!$1:$1048576,MATCH('Estadísticas BCR'!D$5,BCR!$A:$A,0),MATCH('Estadísticas BCR'!$B55,BCR!$1:$1,0))),AVERAGE(#REF!)),"")</f>
        <v>0</v>
      </c>
      <c r="E55" s="104">
        <f>+IFERROR(IF(ISTEXT(E$5)=FALSE,(INDEX(BCR!$1:$1048576,MATCH('Estadísticas BCR'!E$5,BCR!$A:$A,0),MATCH('Estadísticas BCR'!$B55,BCR!$1:$1,0))),AVERAGE(#REF!)),"")</f>
        <v>0</v>
      </c>
      <c r="F55" s="104">
        <f>+IFERROR(IF(ISTEXT(F$5)=FALSE,(INDEX(BCR!$1:$1048576,MATCH('Estadísticas BCR'!F$5,BCR!$A:$A,0),MATCH('Estadísticas BCR'!$B55,BCR!$1:$1,0))),AVERAGE(#REF!)),"")</f>
        <v>0</v>
      </c>
      <c r="G55" s="104" t="str">
        <f>+IFERROR(IF(ISTEXT(G$5)=FALSE,(INDEX(BCR!$1:$1048576,MATCH('Estadísticas BCR'!G$5,BCR!$A:$A,0),MATCH('Estadísticas BCR'!$B55,BCR!$1:$1,0))),AVERAGE(#REF!)),"")</f>
        <v/>
      </c>
      <c r="H55" s="104">
        <f>+IFERROR(IF(ISTEXT(H$5)=FALSE,(INDEX(BCR!$1:$1048576,MATCH('Estadísticas BCR'!H$5,BCR!$A:$A,0),MATCH('Estadísticas BCR'!$B55,BCR!$1:$1,0))),AVERAGE(#REF!)),"")</f>
        <v>0</v>
      </c>
      <c r="I55" s="104">
        <f>+IFERROR(IF(ISTEXT(I$5)=FALSE,(INDEX(BCR!$1:$1048576,MATCH('Estadísticas BCR'!I$5,BCR!$A:$A,0),MATCH('Estadísticas BCR'!$B55,BCR!$1:$1,0))),AVERAGE(#REF!)),"")</f>
        <v>0</v>
      </c>
      <c r="J55" s="104">
        <f>+IFERROR(IF(ISTEXT(J$5)=FALSE,(INDEX(BCR!$1:$1048576,MATCH('Estadísticas BCR'!J$5,BCR!$A:$A,0),MATCH('Estadísticas BCR'!$B55,BCR!$1:$1,0))),AVERAGE(#REF!)),"")</f>
        <v>0</v>
      </c>
      <c r="K55" s="104">
        <f>+IFERROR(IF(ISTEXT(K$5)=FALSE,(INDEX(BCR!$1:$1048576,MATCH('Estadísticas BCR'!K$5,BCR!$A:$A,0),MATCH('Estadísticas BCR'!$B55,BCR!$1:$1,0))),AVERAGE(#REF!)),"")</f>
        <v>0</v>
      </c>
      <c r="L55" s="104">
        <f>+IFERROR(IF(ISTEXT(L$5)=FALSE,(INDEX(BCR!$1:$1048576,MATCH('Estadísticas BCR'!L$5,BCR!$A:$A,0),MATCH('Estadísticas BCR'!$B55,BCR!$1:$1,0))),AVERAGE(#REF!)),"")</f>
        <v>0</v>
      </c>
      <c r="M55" s="104">
        <f>+IFERROR(IF(ISTEXT(M$5)=FALSE,(INDEX(BCR!$1:$1048576,MATCH('Estadísticas BCR'!M$5,BCR!$A:$A,0),MATCH('Estadísticas BCR'!$B55,BCR!$1:$1,0))),AVERAGE(#REF!)),"")</f>
        <v>0</v>
      </c>
      <c r="N55" s="104">
        <f>+IFERROR(IF(ISTEXT(N$5)=FALSE,(INDEX(BCR!$1:$1048576,MATCH('Estadísticas BCR'!N$5,BCR!$A:$A,0),MATCH('Estadísticas BCR'!$B55,BCR!$1:$1,0))),AVERAGE(#REF!)),"")</f>
        <v>0</v>
      </c>
      <c r="O55" s="104">
        <f>+IFERROR(IF(ISTEXT(O$5)=FALSE,(INDEX(BCR!$1:$1048576,MATCH('Estadísticas BCR'!O$5,BCR!$A:$A,0),MATCH('Estadísticas BCR'!$B55,BCR!$1:$1,0))),AVERAGE(#REF!)),"")</f>
        <v>0</v>
      </c>
      <c r="P55" s="60">
        <f>+IFERROR(IF(ISTEXT(P$5)=FALSE,(INDEX(BCR!$1:$1048576,MATCH('Estadísticas BCR'!P$5,BCR!$A:$A,0),MATCH('Estadísticas BCR'!$B55,BCR!$1:$1,0))),AVERAGE(D55:O55)),"")</f>
        <v>0</v>
      </c>
      <c r="Q55" s="104">
        <f>+IFERROR(IF(ISTEXT(Q$5)=FALSE,(INDEX(BCR!$1:$1048576,MATCH('Estadísticas BCR'!Q$5,BCR!$A:$A,0),MATCH('Estadísticas BCR'!$B55,BCR!$1:$1,0))),AVERAGE(#REF!)),"")</f>
        <v>0</v>
      </c>
      <c r="R55" s="104">
        <f>+IFERROR(IF(ISTEXT(R$5)=FALSE,(INDEX(BCR!$1:$1048576,MATCH('Estadísticas BCR'!R$5,BCR!$A:$A,0),MATCH('Estadísticas BCR'!$B55,BCR!$1:$1,0))),AVERAGE(#REF!)),"")</f>
        <v>0</v>
      </c>
      <c r="S55" s="104">
        <f>+IFERROR(IF(ISTEXT(S$5)=FALSE,(INDEX(BCR!$1:$1048576,MATCH('Estadísticas BCR'!S$5,BCR!$A:$A,0),MATCH('Estadísticas BCR'!$B55,BCR!$1:$1,0))),AVERAGE(#REF!)),"")</f>
        <v>0</v>
      </c>
      <c r="T55" s="104">
        <f>+IFERROR(IF(ISTEXT(T$5)=FALSE,(INDEX(BCR!$1:$1048576,MATCH('Estadísticas BCR'!T$5,BCR!$A:$A,0),MATCH('Estadísticas BCR'!$B55,BCR!$1:$1,0))),AVERAGE(#REF!)),"")</f>
        <v>0</v>
      </c>
      <c r="U55" s="104">
        <f>+IFERROR(IF(ISTEXT(U$5)=FALSE,(INDEX(BCR!$1:$1048576,MATCH('Estadísticas BCR'!U$5,BCR!$A:$A,0),MATCH('Estadísticas BCR'!$B55,BCR!$1:$1,0))),AVERAGE(#REF!)),"")</f>
        <v>0</v>
      </c>
      <c r="V55" s="104">
        <f>+IFERROR(IF(ISTEXT(V$5)=FALSE,(INDEX(BCR!$1:$1048576,MATCH('Estadísticas BCR'!V$5,BCR!$A:$A,0),MATCH('Estadísticas BCR'!$B55,BCR!$1:$1,0))),AVERAGE(#REF!)),"")</f>
        <v>0</v>
      </c>
      <c r="W55" s="104">
        <f>+IFERROR(IF(ISTEXT(W$5)=FALSE,(INDEX(BCR!$1:$1048576,MATCH('Estadísticas BCR'!W$5,BCR!$A:$A,0),MATCH('Estadísticas BCR'!$B55,BCR!$1:$1,0))),AVERAGE(#REF!)),"")</f>
        <v>0</v>
      </c>
      <c r="X55" s="104">
        <f>+IFERROR(IF(ISTEXT(X$5)=FALSE,(INDEX(BCR!$1:$1048576,MATCH('Estadísticas BCR'!X$5,BCR!$A:$A,0),MATCH('Estadísticas BCR'!$B55,BCR!$1:$1,0))),AVERAGE(#REF!)),"")</f>
        <v>0</v>
      </c>
      <c r="Y55" s="104">
        <f>+IFERROR(IF(ISTEXT(Y$5)=FALSE,(INDEX(BCR!$1:$1048576,MATCH('Estadísticas BCR'!Y$5,BCR!$A:$A,0),MATCH('Estadísticas BCR'!$B55,BCR!$1:$1,0))),AVERAGE(#REF!)),"")</f>
        <v>0</v>
      </c>
      <c r="Z55" s="104">
        <f>+IFERROR(IF(ISTEXT(Z$5)=FALSE,(INDEX(BCR!$1:$1048576,MATCH('Estadísticas BCR'!Z$5,BCR!$A:$A,0),MATCH('Estadísticas BCR'!$B55,BCR!$1:$1,0))),AVERAGE(#REF!)),"")</f>
        <v>0</v>
      </c>
      <c r="AA55" s="104">
        <f>+IFERROR(IF(ISTEXT(AA$5)=FALSE,(INDEX(BCR!$1:$1048576,MATCH('Estadísticas BCR'!AA$5,BCR!$A:$A,0),MATCH('Estadísticas BCR'!$B55,BCR!$1:$1,0))),AVERAGE(#REF!)),"")</f>
        <v>0</v>
      </c>
      <c r="AB55" s="104">
        <f>+IFERROR(IF(ISTEXT(AB$5)=FALSE,(INDEX(BCR!$1:$1048576,MATCH('Estadísticas BCR'!AB$5,BCR!$A:$A,0),MATCH('Estadísticas BCR'!$B55,BCR!$1:$1,0))),AVERAGE(#REF!)),"")</f>
        <v>0</v>
      </c>
      <c r="AC55" s="60">
        <f>+IFERROR(IF(ISTEXT(AC$5)=FALSE,(INDEX(BCR!$1:$1048576,MATCH('Estadísticas BCR'!AC$5,BCR!$A:$A,0),MATCH('Estadísticas BCR'!$B55,BCR!$1:$1,0))),AVERAGE(Q55:AB55)),"")</f>
        <v>0</v>
      </c>
      <c r="AD55" s="59">
        <f>+IFERROR(IF(ISTEXT(AD$5)=FALSE,(INDEX(BCR!$1:$1048576,MATCH('Estadísticas BCR'!AD$5,BCR!$A:$A,0),MATCH('Estadísticas BCR'!$B55,BCR!$1:$1,0))),AVERAGE(#REF!)),"")</f>
        <v>0</v>
      </c>
      <c r="AE55" s="59">
        <f>+IFERROR(IF(ISTEXT(AE$5)=FALSE,(INDEX(BCR!$1:$1048576,MATCH('Estadísticas BCR'!AE$5,BCR!$A:$A,0),MATCH('Estadísticas BCR'!$B55,BCR!$1:$1,0))),AVERAGE(#REF!)),"")</f>
        <v>0</v>
      </c>
      <c r="AF55" s="59">
        <f>+IFERROR(IF(ISTEXT(AF$5)=FALSE,(INDEX(BCR!$1:$1048576,MATCH('Estadísticas BCR'!AF$5,BCR!$A:$A,0),MATCH('Estadísticas BCR'!$B55,BCR!$1:$1,0))),AVERAGE(#REF!)),"")</f>
        <v>0</v>
      </c>
      <c r="AG55" s="59">
        <f>+IFERROR(IF(ISTEXT(AG$5)=FALSE,(INDEX(BCR!$1:$1048576,MATCH('Estadísticas BCR'!AG$5,BCR!$A:$A,0),MATCH('Estadísticas BCR'!$B55,BCR!$1:$1,0))),AVERAGE(#REF!)),"")</f>
        <v>0</v>
      </c>
      <c r="AH55" s="59">
        <f>+IFERROR(IF(ISTEXT(AH$5)=FALSE,(INDEX(BCR!$1:$1048576,MATCH('Estadísticas BCR'!AH$5,BCR!$A:$A,0),MATCH('Estadísticas BCR'!$B55,BCR!$1:$1,0))),AVERAGE(#REF!)),"")</f>
        <v>0</v>
      </c>
      <c r="AI55" s="59">
        <f>+IFERROR(IF(ISTEXT(AI$5)=FALSE,(INDEX(BCR!$1:$1048576,MATCH('Estadísticas BCR'!AI$5,BCR!$A:$A,0),MATCH('Estadísticas BCR'!$B55,BCR!$1:$1,0))),AVERAGE(#REF!)),"")</f>
        <v>0</v>
      </c>
      <c r="AJ55" s="59">
        <f>+IFERROR(IF(ISTEXT(AJ$5)=FALSE,(INDEX(BCR!$1:$1048576,MATCH('Estadísticas BCR'!AJ$5,BCR!$A:$A,0),MATCH('Estadísticas BCR'!$B55,BCR!$1:$1,0))),AVERAGE(#REF!)),"")</f>
        <v>0</v>
      </c>
      <c r="AK55" s="59">
        <f>+IFERROR(IF(ISTEXT(AK$5)=FALSE,(INDEX(BCR!$1:$1048576,MATCH('Estadísticas BCR'!AK$5,BCR!$A:$A,0),MATCH('Estadísticas BCR'!$B55,BCR!$1:$1,0))),AVERAGE(#REF!)),"")</f>
        <v>0</v>
      </c>
      <c r="AL55" s="59">
        <f>+IFERROR(IF(ISTEXT(AL$5)=FALSE,(INDEX(BCR!$1:$1048576,MATCH('Estadísticas BCR'!AL$5,BCR!$A:$A,0),MATCH('Estadísticas BCR'!$B55,BCR!$1:$1,0))),AVERAGE(#REF!)),"")</f>
        <v>0</v>
      </c>
      <c r="AM55" s="59">
        <f>+IFERROR(IF(ISTEXT(AM$5)=FALSE,(INDEX(BCR!$1:$1048576,MATCH('Estadísticas BCR'!AM$5,BCR!$A:$A,0),MATCH('Estadísticas BCR'!$B55,BCR!$1:$1,0))),AVERAGE(#REF!)),"")</f>
        <v>0</v>
      </c>
      <c r="AN55" s="59">
        <f>+IFERROR(IF(ISTEXT(AN$5)=FALSE,(INDEX(BCR!$1:$1048576,MATCH('Estadísticas BCR'!AN$5,BCR!$A:$A,0),MATCH('Estadísticas BCR'!$B55,BCR!$1:$1,0))),AVERAGE(#REF!)),"")</f>
        <v>0</v>
      </c>
      <c r="AO55" s="59">
        <f>+IFERROR(IF(ISTEXT(AO$5)=FALSE,(INDEX(BCR!$1:$1048576,MATCH('Estadísticas BCR'!AO$5,BCR!$A:$A,0),MATCH('Estadísticas BCR'!$B55,BCR!$1:$1,0))),AVERAGE(#REF!)),"")</f>
        <v>0</v>
      </c>
      <c r="AP55" s="60">
        <f>+IFERROR(IF(ISTEXT(AP$5)=FALSE,(INDEX(BCR!$1:$1048576,MATCH('Estadísticas BCR'!AP$5,BCR!$A:$A,0),MATCH('Estadísticas BCR'!$B55,BCR!$1:$1,0))),AVERAGE(AD55:AO55)),"")</f>
        <v>0</v>
      </c>
      <c r="AQ55" s="59">
        <f>+IFERROR(IF(ISTEXT(AQ$5)=FALSE,(INDEX(BCR!$1:$1048576,MATCH('Estadísticas BCR'!AQ$5,BCR!$A:$A,0),MATCH('Estadísticas BCR'!$B55,BCR!$1:$1,0))),AVERAGE(#REF!)),"")</f>
        <v>0</v>
      </c>
      <c r="AR55" s="59">
        <f>+IFERROR(IF(ISTEXT(AR$5)=FALSE,(INDEX(BCR!$1:$1048576,MATCH('Estadísticas BCR'!AR$5,BCR!$A:$A,0),MATCH('Estadísticas BCR'!$B55,BCR!$1:$1,0))),AVERAGE(#REF!)),"")</f>
        <v>0</v>
      </c>
      <c r="AS55" s="59">
        <f>+IFERROR(IF(ISTEXT(AS$5)=FALSE,(INDEX(BCR!$1:$1048576,MATCH('Estadísticas BCR'!AS$5,BCR!$A:$A,0),MATCH('Estadísticas BCR'!$B55,BCR!$1:$1,0))),AVERAGE(#REF!)),"")</f>
        <v>0</v>
      </c>
      <c r="AT55" s="59">
        <f>+IFERROR(IF(ISTEXT(AT$5)=FALSE,(INDEX(BCR!$1:$1048576,MATCH('Estadísticas BCR'!AT$5,BCR!$A:$A,0),MATCH('Estadísticas BCR'!$B55,BCR!$1:$1,0))),AVERAGE(#REF!)),"")</f>
        <v>0</v>
      </c>
      <c r="AU55" s="59">
        <f>+IFERROR(IF(ISTEXT(AU$5)=FALSE,(INDEX(BCR!$1:$1048576,MATCH('Estadísticas BCR'!AU$5,BCR!$A:$A,0),MATCH('Estadísticas BCR'!$B55,BCR!$1:$1,0))),AVERAGE(#REF!)),"")</f>
        <v>0</v>
      </c>
      <c r="AV55" s="59">
        <f>+IFERROR(IF(ISTEXT(AV$5)=FALSE,(INDEX(BCR!$1:$1048576,MATCH('Estadísticas BCR'!AV$5,BCR!$A:$A,0),MATCH('Estadísticas BCR'!$B55,BCR!$1:$1,0))),AVERAGE(#REF!)),"")</f>
        <v>0</v>
      </c>
      <c r="AW55" s="59">
        <f>+IFERROR(IF(ISTEXT(AW$5)=FALSE,(INDEX(BCR!$1:$1048576,MATCH('Estadísticas BCR'!AW$5,BCR!$A:$A,0),MATCH('Estadísticas BCR'!$B55,BCR!$1:$1,0))),AVERAGE(#REF!)),"")</f>
        <v>0</v>
      </c>
      <c r="AX55" s="59">
        <f>+IFERROR(IF(ISTEXT(AX$5)=FALSE,(INDEX(BCR!$1:$1048576,MATCH('Estadísticas BCR'!AX$5,BCR!$A:$A,0),MATCH('Estadísticas BCR'!$B55,BCR!$1:$1,0))),AVERAGE(#REF!)),"")</f>
        <v>0</v>
      </c>
      <c r="AY55" s="59">
        <f>+IFERROR(IF(ISTEXT(AY$5)=FALSE,(INDEX(BCR!$1:$1048576,MATCH('Estadísticas BCR'!AY$5,BCR!$A:$A,0),MATCH('Estadísticas BCR'!$B55,BCR!$1:$1,0))),AVERAGE(#REF!)),"")</f>
        <v>0</v>
      </c>
      <c r="AZ55" s="59">
        <f>+IFERROR(IF(ISTEXT(AZ$5)=FALSE,(INDEX(BCR!$1:$1048576,MATCH('Estadísticas BCR'!AZ$5,BCR!$A:$A,0),MATCH('Estadísticas BCR'!$B55,BCR!$1:$1,0))),AVERAGE(#REF!)),"")</f>
        <v>0</v>
      </c>
      <c r="BA55" s="59">
        <f>+IFERROR(IF(ISTEXT(BA$5)=FALSE,(INDEX(BCR!$1:$1048576,MATCH('Estadísticas BCR'!BA$5,BCR!$A:$A,0),MATCH('Estadísticas BCR'!$B55,BCR!$1:$1,0))),AVERAGE(#REF!)),"")</f>
        <v>0</v>
      </c>
      <c r="BB55" s="59">
        <f>+IFERROR(IF(ISTEXT(BB$5)=FALSE,(INDEX(BCR!$1:$1048576,MATCH('Estadísticas BCR'!BB$5,BCR!$A:$A,0),MATCH('Estadísticas BCR'!$B55,BCR!$1:$1,0))),AVERAGE(#REF!)),"")</f>
        <v>0</v>
      </c>
      <c r="BC55" s="60">
        <f>+IFERROR(IF(ISTEXT(BC$5)=FALSE,(INDEX(BCR!$1:$1048576,MATCH('Estadísticas BCR'!BC$5,BCR!$A:$A,0),MATCH('Estadísticas BCR'!$B55,BCR!$1:$1,0))),AVERAGE(AQ55:BB55)),"")</f>
        <v>0</v>
      </c>
      <c r="BD55" s="59">
        <f>+IFERROR(IF(ISTEXT(BD$5)=FALSE,(INDEX(BCR!$1:$1048576,MATCH('Estadísticas BCR'!BD$5,BCR!$A:$A,0),MATCH('Estadísticas BCR'!$B55,BCR!$1:$1,0))),AVERAGE(#REF!)),"")</f>
        <v>0</v>
      </c>
      <c r="BE55" s="59">
        <f>+IFERROR(IF(ISTEXT(BE$5)=FALSE,(INDEX(BCR!$1:$1048576,MATCH('Estadísticas BCR'!BE$5,BCR!$A:$A,0),MATCH('Estadísticas BCR'!$B55,BCR!$1:$1,0))),AVERAGE(#REF!)),"")</f>
        <v>0</v>
      </c>
      <c r="BF55" s="59">
        <f>+IFERROR(IF(ISTEXT(BF$5)=FALSE,(INDEX(BCR!$1:$1048576,MATCH('Estadísticas BCR'!BF$5,BCR!$A:$A,0),MATCH('Estadísticas BCR'!$B55,BCR!$1:$1,0))),AVERAGE(#REF!)),"")</f>
        <v>0</v>
      </c>
      <c r="BG55" s="59">
        <f>+IFERROR(IF(ISTEXT(BG$5)=FALSE,(INDEX(BCR!$1:$1048576,MATCH('Estadísticas BCR'!BG$5,BCR!$A:$A,0),MATCH('Estadísticas BCR'!$B55,BCR!$1:$1,0))),AVERAGE(#REF!)),"")</f>
        <v>0</v>
      </c>
      <c r="BH55" s="59">
        <f>+IFERROR(IF(ISTEXT(BH$5)=FALSE,(INDEX(BCR!$1:$1048576,MATCH('Estadísticas BCR'!BH$5,BCR!$A:$A,0),MATCH('Estadísticas BCR'!$B55,BCR!$1:$1,0))),AVERAGE(#REF!)),"")</f>
        <v>0</v>
      </c>
      <c r="BI55" s="59">
        <f>+IFERROR(IF(ISTEXT(BI$5)=FALSE,(INDEX(BCR!$1:$1048576,MATCH('Estadísticas BCR'!BI$5,BCR!$A:$A,0),MATCH('Estadísticas BCR'!$B55,BCR!$1:$1,0))),AVERAGE(#REF!)),"")</f>
        <v>0</v>
      </c>
      <c r="BJ55" s="59">
        <f>+IFERROR(IF(ISTEXT(BJ$5)=FALSE,(INDEX(BCR!$1:$1048576,MATCH('Estadísticas BCR'!BJ$5,BCR!$A:$A,0),MATCH('Estadísticas BCR'!$B55,BCR!$1:$1,0))),AVERAGE(#REF!)),"")</f>
        <v>0</v>
      </c>
      <c r="BK55" s="59">
        <f>+IFERROR(IF(ISTEXT(BK$5)=FALSE,(INDEX(BCR!$1:$1048576,MATCH('Estadísticas BCR'!BK$5,BCR!$A:$A,0),MATCH('Estadísticas BCR'!$B55,BCR!$1:$1,0))),AVERAGE(#REF!)),"")</f>
        <v>0</v>
      </c>
      <c r="BL55" s="59">
        <f>+IFERROR(IF(ISTEXT(BL$5)=FALSE,(INDEX(BCR!$1:$1048576,MATCH('Estadísticas BCR'!BL$5,BCR!$A:$A,0),MATCH('Estadísticas BCR'!$B55,BCR!$1:$1,0))),AVERAGE(#REF!)),"")</f>
        <v>0</v>
      </c>
      <c r="BM55" s="59">
        <f>+IFERROR(IF(ISTEXT(BM$5)=FALSE,(INDEX(BCR!$1:$1048576,MATCH('Estadísticas BCR'!BM$5,BCR!$A:$A,0),MATCH('Estadísticas BCR'!$B55,BCR!$1:$1,0))),AVERAGE(#REF!)),"")</f>
        <v>0</v>
      </c>
      <c r="BN55" s="59">
        <f>+IFERROR(IF(ISTEXT(BN$5)=FALSE,(INDEX(BCR!$1:$1048576,MATCH('Estadísticas BCR'!BN$5,BCR!$A:$A,0),MATCH('Estadísticas BCR'!$B55,BCR!$1:$1,0))),AVERAGE(#REF!)),"")</f>
        <v>0</v>
      </c>
      <c r="BO55" s="59">
        <f>+IFERROR(IF(ISTEXT(BO$5)=FALSE,(INDEX(BCR!$1:$1048576,MATCH('Estadísticas BCR'!BO$5,BCR!$A:$A,0),MATCH('Estadísticas BCR'!$B55,BCR!$1:$1,0))),AVERAGE(#REF!)),"")</f>
        <v>0</v>
      </c>
      <c r="BP55" s="60">
        <f>+IFERROR(IF(ISTEXT(BP$5)=FALSE,(INDEX(BCR!$1:$1048576,MATCH('Estadísticas BCR'!BP$5,BCR!$A:$A,0),MATCH('Estadísticas BCR'!$B55,BCR!$1:$1,0))),AVERAGE(BD55:BO55)),"")</f>
        <v>0</v>
      </c>
      <c r="BQ55" s="59">
        <f>+IFERROR(IF(ISTEXT(BQ$5)=FALSE,(INDEX(BCR!$1:$1048576,MATCH('Estadísticas BCR'!BQ$5,BCR!$A:$A,0),MATCH('Estadísticas BCR'!$B55,BCR!$1:$1,0))),AVERAGE(#REF!)),"")</f>
        <v>0</v>
      </c>
      <c r="BR55" s="59">
        <f>+IFERROR(IF(ISTEXT(BR$5)=FALSE,(INDEX(BCR!$1:$1048576,MATCH('Estadísticas BCR'!BR$5,BCR!$A:$A,0),MATCH('Estadísticas BCR'!$B55,BCR!$1:$1,0))),AVERAGE(#REF!)),"")</f>
        <v>0</v>
      </c>
      <c r="BS55" s="59">
        <f>+IFERROR(IF(ISTEXT(BS$5)=FALSE,(INDEX(BCR!$1:$1048576,MATCH('Estadísticas BCR'!BS$5,BCR!$A:$A,0),MATCH('Estadísticas BCR'!$B55,BCR!$1:$1,0))),AVERAGE(#REF!)),"")</f>
        <v>0</v>
      </c>
      <c r="BT55" s="59">
        <f>+IFERROR(IF(ISTEXT(BT$5)=FALSE,(INDEX(BCR!$1:$1048576,MATCH('Estadísticas BCR'!BT$5,BCR!$A:$A,0),MATCH('Estadísticas BCR'!$B55,BCR!$1:$1,0))),AVERAGE(#REF!)),"")</f>
        <v>0</v>
      </c>
      <c r="BU55" s="59">
        <f>+IFERROR(IF(ISTEXT(BU$5)=FALSE,(INDEX(BCR!$1:$1048576,MATCH('Estadísticas BCR'!BU$5,BCR!$A:$A,0),MATCH('Estadísticas BCR'!$B55,BCR!$1:$1,0))),AVERAGE(#REF!)),"")</f>
        <v>0</v>
      </c>
      <c r="BV55" s="59">
        <f>+IFERROR(IF(ISTEXT(BV$5)=FALSE,(INDEX(BCR!$1:$1048576,MATCH('Estadísticas BCR'!BV$5,BCR!$A:$A,0),MATCH('Estadísticas BCR'!$B55,BCR!$1:$1,0))),AVERAGE(#REF!)),"")</f>
        <v>0</v>
      </c>
      <c r="BW55" s="59">
        <f>+IFERROR(IF(ISTEXT(BW$5)=FALSE,(INDEX(BCR!$1:$1048576,MATCH('Estadísticas BCR'!BW$5,BCR!$A:$A,0),MATCH('Estadísticas BCR'!$B55,BCR!$1:$1,0))),AVERAGE(#REF!)),"")</f>
        <v>0</v>
      </c>
      <c r="BX55" s="59">
        <f>+IFERROR(IF(ISTEXT(BX$5)=FALSE,(INDEX(BCR!$1:$1048576,MATCH('Estadísticas BCR'!BX$5,BCR!$A:$A,0),MATCH('Estadísticas BCR'!$B55,BCR!$1:$1,0))),AVERAGE(#REF!)),"")</f>
        <v>0</v>
      </c>
      <c r="BY55" s="59">
        <f>+IFERROR(IF(ISTEXT(BY$5)=FALSE,(INDEX(BCR!$1:$1048576,MATCH('Estadísticas BCR'!BY$5,BCR!$A:$A,0),MATCH('Estadísticas BCR'!$B55,BCR!$1:$1,0))),AVERAGE(#REF!)),"")</f>
        <v>0</v>
      </c>
      <c r="BZ55" s="59">
        <f>+IFERROR(IF(ISTEXT(BZ$5)=FALSE,(INDEX(BCR!$1:$1048576,MATCH('Estadísticas BCR'!BZ$5,BCR!$A:$A,0),MATCH('Estadísticas BCR'!$B55,BCR!$1:$1,0))),AVERAGE(#REF!)),"")</f>
        <v>0</v>
      </c>
      <c r="CA55" s="59">
        <f>+IFERROR(IF(ISTEXT(CA$5)=FALSE,(INDEX(BCR!$1:$1048576,MATCH('Estadísticas BCR'!CA$5,BCR!$A:$A,0),MATCH('Estadísticas BCR'!$B55,BCR!$1:$1,0))),AVERAGE(#REF!)),"")</f>
        <v>0</v>
      </c>
      <c r="CB55" s="59">
        <f>+IFERROR(IF(ISTEXT(CB$5)=FALSE,(INDEX(BCR!$1:$1048576,MATCH('Estadísticas BCR'!CB$5,BCR!$A:$A,0),MATCH('Estadísticas BCR'!$B55,BCR!$1:$1,0))),AVERAGE(#REF!)),"")</f>
        <v>0</v>
      </c>
      <c r="CC55" s="60">
        <f>+IFERROR(IF(ISTEXT(CC$5)=FALSE,(INDEX(BCR!$1:$1048576,MATCH('Estadísticas BCR'!CC$5,BCR!$A:$A,0),MATCH('Estadísticas BCR'!$B55,BCR!$1:$1,0))),AVERAGE(BQ55:CB55)),"")</f>
        <v>0</v>
      </c>
      <c r="CD55" s="59">
        <f>+IFERROR(IF(ISTEXT(CD$5)=FALSE,(INDEX(BCR!$1:$1048576,MATCH('Estadísticas BCR'!CD$5,BCR!$A:$A,0),MATCH('Estadísticas BCR'!$B55,BCR!$1:$1,0))),AVERAGE(#REF!)),"")</f>
        <v>0</v>
      </c>
      <c r="CE55" s="59">
        <f>+IFERROR(IF(ISTEXT(CE$5)=FALSE,(INDEX(BCR!$1:$1048576,MATCH('Estadísticas BCR'!CE$5,BCR!$A:$A,0),MATCH('Estadísticas BCR'!$B55,BCR!$1:$1,0))),AVERAGE(#REF!)),"")</f>
        <v>0</v>
      </c>
      <c r="CF55" s="59">
        <f>+IFERROR(IF(ISTEXT(CF$5)=FALSE,(INDEX(BCR!$1:$1048576,MATCH('Estadísticas BCR'!CF$5,BCR!$A:$A,0),MATCH('Estadísticas BCR'!$B55,BCR!$1:$1,0))),AVERAGE(#REF!)),"")</f>
        <v>0</v>
      </c>
      <c r="CG55" s="59">
        <f>+IFERROR(IF(ISTEXT(CG$5)=FALSE,(INDEX(BCR!$1:$1048576,MATCH('Estadísticas BCR'!CG$5,BCR!$A:$A,0),MATCH('Estadísticas BCR'!$B55,BCR!$1:$1,0))),AVERAGE(#REF!)),"")</f>
        <v>0</v>
      </c>
      <c r="CH55" s="59">
        <f>+IFERROR(IF(ISTEXT(CH$5)=FALSE,(INDEX(BCR!$1:$1048576,MATCH('Estadísticas BCR'!CH$5,BCR!$A:$A,0),MATCH('Estadísticas BCR'!$B55,BCR!$1:$1,0))),AVERAGE(#REF!)),"")</f>
        <v>0</v>
      </c>
      <c r="CI55" s="59">
        <f>+IFERROR(IF(ISTEXT(CI$5)=FALSE,(INDEX(BCR!$1:$1048576,MATCH('Estadísticas BCR'!CI$5,BCR!$A:$A,0),MATCH('Estadísticas BCR'!$B55,BCR!$1:$1,0))),AVERAGE(#REF!)),"")</f>
        <v>0</v>
      </c>
      <c r="CJ55" s="59">
        <f>+IFERROR(IF(ISTEXT(CJ$5)=FALSE,(INDEX(BCR!$1:$1048576,MATCH('Estadísticas BCR'!CJ$5,BCR!$A:$A,0),MATCH('Estadísticas BCR'!$B55,BCR!$1:$1,0))),AVERAGE(#REF!)),"")</f>
        <v>0</v>
      </c>
      <c r="CK55" s="59">
        <f>+IFERROR(IF(ISTEXT(CK$5)=FALSE,(INDEX(BCR!$1:$1048576,MATCH('Estadísticas BCR'!CK$5,BCR!$A:$A,0),MATCH('Estadísticas BCR'!$B55,BCR!$1:$1,0))),AVERAGE(#REF!)),"")</f>
        <v>0</v>
      </c>
      <c r="CL55" s="59">
        <f>+IFERROR(IF(ISTEXT(CL$5)=FALSE,(INDEX(BCR!$1:$1048576,MATCH('Estadísticas BCR'!CL$5,BCR!$A:$A,0),MATCH('Estadísticas BCR'!$B55,BCR!$1:$1,0))),AVERAGE(#REF!)),"")</f>
        <v>0</v>
      </c>
      <c r="CM55" s="59">
        <f>+IFERROR(IF(ISTEXT(CM$5)=FALSE,(INDEX(BCR!$1:$1048576,MATCH('Estadísticas BCR'!CM$5,BCR!$A:$A,0),MATCH('Estadísticas BCR'!$B55,BCR!$1:$1,0))),AVERAGE(#REF!)),"")</f>
        <v>0</v>
      </c>
      <c r="CN55" s="59">
        <f>+IFERROR(IF(ISTEXT(CN$5)=FALSE,(INDEX(BCR!$1:$1048576,MATCH('Estadísticas BCR'!CN$5,BCR!$A:$A,0),MATCH('Estadísticas BCR'!$B55,BCR!$1:$1,0))),AVERAGE(#REF!)),"")</f>
        <v>0</v>
      </c>
      <c r="CO55" s="59">
        <f>+IFERROR(IF(ISTEXT(CO$5)=FALSE,(INDEX(BCR!$1:$1048576,MATCH('Estadísticas BCR'!CO$5,BCR!$A:$A,0),MATCH('Estadísticas BCR'!$B55,BCR!$1:$1,0))),AVERAGE(#REF!)),"")</f>
        <v>0</v>
      </c>
      <c r="CP55" s="60">
        <f>+IFERROR(IF(ISTEXT(CP$5)=FALSE,(INDEX(BCR!$1:$1048576,MATCH('Estadísticas BCR'!CP$5,BCR!$A:$A,0),MATCH('Estadísticas BCR'!$B55,BCR!$1:$1,0))),AVERAGE(CD55:CO55)),"")</f>
        <v>0</v>
      </c>
      <c r="CQ55" s="59">
        <f>+IFERROR(IF(ISTEXT(CQ$5)=FALSE,(INDEX(BCR!$1:$1048576,MATCH('Estadísticas BCR'!CQ$5,BCR!$A:$A,0),MATCH('Estadísticas BCR'!$B55,BCR!$1:$1,0))),AVERAGE(#REF!)),"")</f>
        <v>0</v>
      </c>
      <c r="CR55" s="59">
        <f>+IFERROR(IF(ISTEXT(CR$5)=FALSE,(INDEX(BCR!$1:$1048576,MATCH('Estadísticas BCR'!CR$5,BCR!$A:$A,0),MATCH('Estadísticas BCR'!$B55,BCR!$1:$1,0))),AVERAGE(#REF!)),"")</f>
        <v>0</v>
      </c>
      <c r="CS55" s="59">
        <f>+IFERROR(IF(ISTEXT(CS$5)=FALSE,(INDEX(BCR!$1:$1048576,MATCH('Estadísticas BCR'!CS$5,BCR!$A:$A,0),MATCH('Estadísticas BCR'!$B55,BCR!$1:$1,0))),AVERAGE(#REF!)),"")</f>
        <v>0</v>
      </c>
      <c r="CT55" s="59">
        <f>+IFERROR(IF(ISTEXT(CT$5)=FALSE,(INDEX(BCR!$1:$1048576,MATCH('Estadísticas BCR'!CT$5,BCR!$A:$A,0),MATCH('Estadísticas BCR'!$B55,BCR!$1:$1,0))),AVERAGE(#REF!)),"")</f>
        <v>0</v>
      </c>
      <c r="CU55" s="59">
        <f>+IFERROR(IF(ISTEXT(CU$5)=FALSE,(INDEX(BCR!$1:$1048576,MATCH('Estadísticas BCR'!CU$5,BCR!$A:$A,0),MATCH('Estadísticas BCR'!$B55,BCR!$1:$1,0))),AVERAGE(#REF!)),"")</f>
        <v>0</v>
      </c>
      <c r="CV55" s="59">
        <f>+IFERROR(IF(ISTEXT(CV$5)=FALSE,(INDEX(BCR!$1:$1048576,MATCH('Estadísticas BCR'!CV$5,BCR!$A:$A,0),MATCH('Estadísticas BCR'!$B55,BCR!$1:$1,0))),AVERAGE(#REF!)),"")</f>
        <v>0</v>
      </c>
      <c r="CW55" s="59">
        <f>+IFERROR(IF(ISTEXT(CW$5)=FALSE,(INDEX(BCR!$1:$1048576,MATCH('Estadísticas BCR'!CW$5,BCR!$A:$A,0),MATCH('Estadísticas BCR'!$B55,BCR!$1:$1,0))),AVERAGE(#REF!)),"")</f>
        <v>0</v>
      </c>
      <c r="CX55" s="59">
        <f>+IFERROR(IF(ISTEXT(CX$5)=FALSE,(INDEX(BCR!$1:$1048576,MATCH('Estadísticas BCR'!CX$5,BCR!$A:$A,0),MATCH('Estadísticas BCR'!$B55,BCR!$1:$1,0))),AVERAGE(#REF!)),"")</f>
        <v>0</v>
      </c>
      <c r="CY55" s="59">
        <f>+IFERROR(IF(ISTEXT(CY$5)=FALSE,(INDEX(BCR!$1:$1048576,MATCH('Estadísticas BCR'!CY$5,BCR!$A:$A,0),MATCH('Estadísticas BCR'!$B55,BCR!$1:$1,0))),AVERAGE(#REF!)),"")</f>
        <v>0</v>
      </c>
      <c r="CZ55" s="59">
        <f>+IFERROR(IF(ISTEXT(CZ$5)=FALSE,(INDEX(BCR!$1:$1048576,MATCH('Estadísticas BCR'!CZ$5,BCR!$A:$A,0),MATCH('Estadísticas BCR'!$B55,BCR!$1:$1,0))),AVERAGE(A55:CY55)),"")</f>
        <v>0</v>
      </c>
      <c r="DA55" s="59">
        <f>+IFERROR(IF(ISTEXT(DA$5)=FALSE,(INDEX(BCR!$1:$1048576,MATCH('Estadísticas BCR'!DA$5,BCR!$A:$A,0),MATCH('Estadísticas BCR'!$B55,BCR!$1:$1,0))),AVERAGE(B55:CZ55)),"")</f>
        <v>0</v>
      </c>
      <c r="DB55" s="59">
        <f>+IFERROR(IF(ISTEXT(DB$5)=FALSE,(INDEX(BCR!$1:$1048576,MATCH('Estadísticas BCR'!DB$5,BCR!$A:$A,0),MATCH('Estadísticas BCR'!$B55,BCR!$1:$1,0))),AVERAGE(C55:DA55)),"")</f>
        <v>0</v>
      </c>
      <c r="DC55" s="60">
        <f>+IFERROR(IF(ISTEXT(DC$5)=FALSE,(INDEX(BCR!$1:$1048576,MATCH('Estadísticas BCR'!DC$5,BCR!$A:$A,0),MATCH('Estadísticas BCR'!$B55,BCR!$1:$1,0))),AVERAGE(CQ55:DB55)),"")</f>
        <v>0</v>
      </c>
      <c r="DD55" s="59">
        <f>+IFERROR(IF(ISTEXT(DD$5)=FALSE,(INDEX(BCR!$1:$1048576,MATCH('Estadísticas BCR'!DD$5,BCR!$A:$A,0),MATCH('Estadísticas BCR'!$B55,BCR!$1:$1,0))),AVERAGE(CR55:DC55)),"")</f>
        <v>0</v>
      </c>
      <c r="DE55" s="59">
        <f>+IFERROR(IF(ISTEXT(DE$5)=FALSE,(INDEX(BCR!$1:$1048576,MATCH('Estadísticas BCR'!DE$5,BCR!$A:$A,0),MATCH('Estadísticas BCR'!$B55,BCR!$1:$1,0))),AVERAGE(CS55:DD55)),"")</f>
        <v>0</v>
      </c>
      <c r="DF55" s="59">
        <f>+IFERROR(IF(ISTEXT(DF$5)=FALSE,(INDEX(BCR!$1:$1048576,MATCH('Estadísticas BCR'!DF$5,BCR!$A:$A,0),MATCH('Estadísticas BCR'!$B55,BCR!$1:$1,0))),AVERAGE(CT55:DE55)),"")</f>
        <v>0</v>
      </c>
      <c r="DG55" s="59">
        <f>+IFERROR(IF(ISTEXT(DG$5)=FALSE,(INDEX(BCR!$1:$1048576,MATCH('Estadísticas BCR'!DG$5,BCR!$A:$A,0),MATCH('Estadísticas BCR'!$B55,BCR!$1:$1,0))),AVERAGE(CU55:DF55)),"")</f>
        <v>0</v>
      </c>
      <c r="DH55" s="59">
        <f>+IFERROR(IF(ISTEXT(DH$5)=FALSE,(INDEX(BCR!$1:$1048576,MATCH('Estadísticas BCR'!DH$5,BCR!$A:$A,0),MATCH('Estadísticas BCR'!$B55,BCR!$1:$1,0))),AVERAGE(CV55:DG55)),"")</f>
        <v>0</v>
      </c>
      <c r="DI55" s="59">
        <f>+IFERROR(IF(ISTEXT(DI$5)=FALSE,(INDEX(BCR!$1:$1048576,MATCH('Estadísticas BCR'!DI$5,BCR!$A:$A,0),MATCH('Estadísticas BCR'!$B55,BCR!$1:$1,0))),AVERAGE(CW55:DH55)),"")</f>
        <v>0</v>
      </c>
      <c r="DJ55" s="59">
        <f>+IFERROR(IF(ISTEXT(DJ$5)=FALSE,(INDEX(BCR!$1:$1048576,MATCH('Estadísticas BCR'!DJ$5,BCR!$A:$A,0),MATCH('Estadísticas BCR'!$B55,BCR!$1:$1,0))),AVERAGE(CX55:DI55)),"")</f>
        <v>0</v>
      </c>
      <c r="DK55" s="59">
        <f>+IFERROR(IF(ISTEXT(DK$5)=FALSE,(INDEX(BCR!$1:$1048576,MATCH('Estadísticas BCR'!DK$5,BCR!$A:$A,0),MATCH('Estadísticas BCR'!$B55,BCR!$1:$1,0))),AVERAGE(CY55:DJ55)),"")</f>
        <v>0</v>
      </c>
      <c r="DL55" s="59">
        <f>+IFERROR(IF(ISTEXT(DL$5)=FALSE,(INDEX(BCR!$1:$1048576,MATCH('Estadísticas BCR'!DL$5,BCR!$A:$A,0),MATCH('Estadísticas BCR'!$B55,BCR!$1:$1,0))),AVERAGE(CZ55:DK55)),"")</f>
        <v>0</v>
      </c>
      <c r="DM55" s="59">
        <f>+IFERROR(IF(ISTEXT(DM$5)=FALSE,(INDEX(BCR!$1:$1048576,MATCH('Estadísticas BCR'!DM$5,BCR!$A:$A,0),MATCH('Estadísticas BCR'!$B55,BCR!$1:$1,0))),AVERAGE(DA55:DL55)),"")</f>
        <v>0</v>
      </c>
      <c r="DN55" s="59">
        <f>+IFERROR(IF(ISTEXT(DN$5)=FALSE,(INDEX(BCR!$1:$1048576,MATCH('Estadísticas BCR'!DN$5,BCR!$A:$A,0),MATCH('Estadísticas BCR'!$B55,BCR!$1:$1,0))),AVERAGE(DB55:DM55)),"")</f>
        <v>0</v>
      </c>
      <c r="DO55" s="59">
        <f>+IFERROR(IF(ISTEXT(DO$5)=FALSE,(INDEX(BCR!$1:$1048576,MATCH('Estadísticas BCR'!DO$5,BCR!$A:$A,0),MATCH('Estadísticas BCR'!$B55,BCR!$1:$1,0))),AVERAGE(DC55:DN55)),"")</f>
        <v>0</v>
      </c>
      <c r="DP55" s="60">
        <f>+IFERROR(IF(ISTEXT(DP$5)=FALSE,(INDEX(BCR!$1:$1048576,MATCH('Estadísticas BCR'!DP$5,BCR!$A:$A,0),MATCH('Estadísticas BCR'!$B55,BCR!$1:$1,0))),AVERAGE(DD55:DO55)),"")</f>
        <v>0</v>
      </c>
      <c r="DQ55" s="59">
        <f>+IFERROR(IF(ISTEXT(DQ$5)=FALSE,(INDEX(BCR!$1:$1048576,MATCH('Estadísticas BCR'!DQ$5,BCR!$A:$A,0),MATCH('Estadísticas BCR'!$B55,BCR!$1:$1,0))),AVERAGE(DE55:DP55)),"")</f>
        <v>0</v>
      </c>
      <c r="DR55" s="59">
        <f>+IFERROR(IF(ISTEXT(DR$5)=FALSE,(INDEX(BCR!$1:$1048576,MATCH('Estadísticas BCR'!DR$5,BCR!$A:$A,0),MATCH('Estadísticas BCR'!$B55,BCR!$1:$1,0))),AVERAGE(DF55:DQ55)),"")</f>
        <v>0</v>
      </c>
      <c r="DS55" s="59">
        <f>+IFERROR(IF(ISTEXT(DS$5)=FALSE,(INDEX(BCR!$1:$1048576,MATCH('Estadísticas BCR'!DS$5,BCR!$A:$A,0),MATCH('Estadísticas BCR'!$B55,BCR!$1:$1,0))),AVERAGE(DG55:DR55)),"")</f>
        <v>0</v>
      </c>
      <c r="DT55" s="59">
        <f>+IFERROR(IF(ISTEXT(DT$5)=FALSE,(INDEX(BCR!$1:$1048576,MATCH('Estadísticas BCR'!DT$5,BCR!$A:$A,0),MATCH('Estadísticas BCR'!$B55,BCR!$1:$1,0))),AVERAGE(DH55:DS55)),"")</f>
        <v>0</v>
      </c>
      <c r="DU55" s="59">
        <f>+IFERROR(IF(ISTEXT(DU$5)=FALSE,(INDEX(BCR!$1:$1048576,MATCH('Estadísticas BCR'!DU$5,BCR!$A:$A,0),MATCH('Estadísticas BCR'!$B55,BCR!$1:$1,0))),AVERAGE(DI55:DT55)),"")</f>
        <v>0</v>
      </c>
      <c r="DV55" s="59">
        <f>+IFERROR(IF(ISTEXT(DV$5)=FALSE,(INDEX(BCR!$1:$1048576,MATCH('Estadísticas BCR'!DV$5,BCR!$A:$A,0),MATCH('Estadísticas BCR'!$B55,BCR!$1:$1,0))),AVERAGE(DJ55:DU55)),"")</f>
        <v>0</v>
      </c>
      <c r="DW55" s="59">
        <f>+IFERROR(IF(ISTEXT(DW$5)=FALSE,(INDEX(BCR!$1:$1048576,MATCH('Estadísticas BCR'!DW$5,BCR!$A:$A,0),MATCH('Estadísticas BCR'!$B55,BCR!$1:$1,0))),AVERAGE(DK55:DV55)),"")</f>
        <v>0</v>
      </c>
      <c r="DX55" s="59">
        <f>+IFERROR(IF(ISTEXT(DX$5)=FALSE,(INDEX(BCR!$1:$1048576,MATCH('Estadísticas BCR'!DX$5,BCR!$A:$A,0),MATCH('Estadísticas BCR'!$B55,BCR!$1:$1,0))),AVERAGE(DL55:DW55)),"")</f>
        <v>0</v>
      </c>
      <c r="DY55" s="59">
        <f>+IFERROR(IF(ISTEXT(DY$5)=FALSE,(INDEX(BCR!$1:$1048576,MATCH('Estadísticas BCR'!DY$5,BCR!$A:$A,0),MATCH('Estadísticas BCR'!$B55,BCR!$1:$1,0))),AVERAGE(DM55:DX55)),"")</f>
        <v>0</v>
      </c>
      <c r="DZ55" s="59">
        <f>+IFERROR(IF(ISTEXT(DZ$5)=FALSE,(INDEX(BCR!$1:$1048576,MATCH('Estadísticas BCR'!DZ$5,BCR!$A:$A,0),MATCH('Estadísticas BCR'!$B55,BCR!$1:$1,0))),AVERAGE(DN55:DY55)),"")</f>
        <v>0</v>
      </c>
      <c r="EA55" s="59">
        <f>+IFERROR(IF(ISTEXT(EA$5)=FALSE,(INDEX(BCR!$1:$1048576,MATCH('Estadísticas BCR'!EA$5,BCR!$A:$A,0),MATCH('Estadísticas BCR'!$B55,BCR!$1:$1,0))),AVERAGE(DO55:DZ55)),"")</f>
        <v>0</v>
      </c>
      <c r="EB55" s="59">
        <f>+IFERROR(IF(ISTEXT(EB$5)=FALSE,(INDEX(BCR!$1:$1048576,MATCH('Estadísticas BCR'!EB$5,BCR!$A:$A,0),MATCH('Estadísticas BCR'!$B55,BCR!$1:$1,0))),AVERAGE(DP55:EA55)),"")</f>
        <v>0</v>
      </c>
      <c r="EC55" s="60">
        <f>+IFERROR(IF(ISTEXT(EC$5)=FALSE,(INDEX(BCR!$1:$1048576,MATCH('Estadísticas BCR'!EC$5,BCR!$A:$A,0),MATCH('Estadísticas BCR'!$B55,BCR!$1:$1,0))),AVERAGE(DQ55:EB55)),"")</f>
        <v>0</v>
      </c>
      <c r="ED55" s="59">
        <f>+IFERROR(IF(ISTEXT(ED$5)=FALSE,(INDEX(BCR!$1:$1048576,MATCH('Estadísticas BCR'!ED$5,BCR!$A:$A,0),MATCH('Estadísticas BCR'!$B55,BCR!$1:$1,0))),AVERAGE(DR55:EC55)),"")</f>
        <v>85</v>
      </c>
      <c r="EE55" s="59">
        <f>+IFERROR(IF(ISTEXT(EE$5)=FALSE,(INDEX(BCR!$1:$1048576,MATCH('Estadísticas BCR'!EE$5,BCR!$A:$A,0),MATCH('Estadísticas BCR'!$B55,BCR!$1:$1,0))),AVERAGE(DS55:ED55)),"")</f>
        <v>86.956521739130395</v>
      </c>
      <c r="EF55" s="59">
        <f>+IFERROR(IF(ISTEXT(EF$5)=FALSE,(INDEX(BCR!$1:$1048576,MATCH('Estadísticas BCR'!EF$5,BCR!$A:$A,0),MATCH('Estadísticas BCR'!$B55,BCR!$1:$1,0))),AVERAGE(DT55:EE55)),"")</f>
        <v>84.090909090909093</v>
      </c>
      <c r="EG55" s="59">
        <f>+IFERROR(IF(ISTEXT(EG$5)=FALSE,(INDEX(BCR!$1:$1048576,MATCH('Estadísticas BCR'!EG$5,BCR!$A:$A,0),MATCH('Estadísticas BCR'!$B55,BCR!$1:$1,0))),AVERAGE(DU55:EF55)),"")</f>
        <v>78.571428571428598</v>
      </c>
      <c r="EH55" s="59">
        <f>+IFERROR(IF(ISTEXT(EH$5)=FALSE,(INDEX(BCR!$1:$1048576,MATCH('Estadísticas BCR'!EH$5,BCR!$A:$A,0),MATCH('Estadísticas BCR'!$B55,BCR!$1:$1,0))),AVERAGE(DV55:EG55)),"")</f>
        <v>71.428571428571402</v>
      </c>
      <c r="EI55" s="59">
        <f>+IFERROR(IF(ISTEXT(EI$5)=FALSE,(INDEX(BCR!$1:$1048576,MATCH('Estadísticas BCR'!EI$5,BCR!$A:$A,0),MATCH('Estadísticas BCR'!$B55,BCR!$1:$1,0))),AVERAGE(DW55:EH55)),"")</f>
        <v>73.529411764705898</v>
      </c>
      <c r="EJ55" s="59">
        <f>+IFERROR(IF(ISTEXT(EJ$5)=FALSE,(INDEX(BCR!$1:$1048576,MATCH('Estadísticas BCR'!EJ$5,BCR!$A:$A,0),MATCH('Estadísticas BCR'!$B55,BCR!$1:$1,0))),AVERAGE(DX55:EI55)),"")</f>
        <v>76.190476190476204</v>
      </c>
      <c r="EK55" s="59">
        <f>+IFERROR(IF(ISTEXT(EK$5)=FALSE,(INDEX(BCR!$1:$1048576,MATCH('Estadísticas BCR'!EK$5,BCR!$A:$A,0),MATCH('Estadísticas BCR'!$B55,BCR!$1:$1,0))),AVERAGE(DY55:EJ55)),"")</f>
        <v>83.3333333333333</v>
      </c>
      <c r="EL55" s="59">
        <f>+IFERROR(IF(ISTEXT(EL$5)=FALSE,(INDEX(BCR!$1:$1048576,MATCH('Estadísticas BCR'!EL$5,BCR!$A:$A,0),MATCH('Estadísticas BCR'!$B55,BCR!$1:$1,0))),AVERAGE(DZ55:EK55)),"")</f>
        <v>73.684210526315795</v>
      </c>
      <c r="EM55" s="59">
        <f>+IFERROR(IF(ISTEXT(EM$5)=FALSE,(INDEX(BCR!$1:$1048576,MATCH('Estadísticas BCR'!EM$5,BCR!$A:$A,0),MATCH('Estadísticas BCR'!$B55,BCR!$1:$1,0))),AVERAGE(EA55:EL55)),"")</f>
        <v>75</v>
      </c>
      <c r="EN55" s="59">
        <f>+IFERROR(IF(ISTEXT(EN$5)=FALSE,(INDEX(BCR!$1:$1048576,MATCH('Estadísticas BCR'!EN$5,BCR!$A:$A,0),MATCH('Estadísticas BCR'!$B55,BCR!$1:$1,0))),AVERAGE(EB55:EM55)),"")</f>
        <v>73.529411764705898</v>
      </c>
      <c r="EO55" s="59">
        <f>+IFERROR(IF(ISTEXT(EO$5)=FALSE,(INDEX(BCR!$1:$1048576,MATCH('Estadísticas BCR'!EO$5,BCR!$A:$A,0),MATCH('Estadísticas BCR'!$B55,BCR!$1:$1,0))),AVERAGE(EC55:EN55)),"")</f>
        <v>66.6666666666667</v>
      </c>
      <c r="EP55" s="60">
        <f>+IFERROR(IF(ISTEXT(EP$5)=FALSE,(INDEX(BCR!$1:$1048576,MATCH('Estadísticas BCR'!EP$5,BCR!$A:$A,0),MATCH('Estadísticas BCR'!$B55,BCR!$1:$1,0))),AVERAGE(ED55:EO55)),"")</f>
        <v>77.331745089686947</v>
      </c>
      <c r="EQ55" s="59">
        <f>+IFERROR(IF(ISTEXT(EQ$5)=FALSE,(INDEX(BCR!$1:$1048576,MATCH('Estadísticas BCR'!EQ$5,BCR!$A:$A,0),MATCH('Estadísticas BCR'!$B55,BCR!$1:$1,0))),AVERAGE(EE55:EP55)),"")</f>
        <v>75</v>
      </c>
      <c r="ER55" s="59">
        <f>+IFERROR(IF(ISTEXT(ER$5)=FALSE,(INDEX(BCR!$1:$1048576,MATCH('Estadísticas BCR'!ER$5,BCR!$A:$A,0),MATCH('Estadísticas BCR'!$B55,BCR!$1:$1,0))),AVERAGE(EF55:EQ55)),"")</f>
        <v>76.315789473684205</v>
      </c>
      <c r="ES55" s="59">
        <f>+IFERROR(IF(ISTEXT(ES$5)=FALSE,(INDEX(BCR!$1:$1048576,MATCH('Estadísticas BCR'!ES$5,BCR!$A:$A,0),MATCH('Estadísticas BCR'!$B55,BCR!$1:$1,0))),AVERAGE(EG55:ER55)),"")</f>
        <v>76.315789473684205</v>
      </c>
      <c r="ET55" s="59">
        <f>+IFERROR(IF(ISTEXT(ET$5)=FALSE,(INDEX(BCR!$1:$1048576,MATCH('Estadísticas BCR'!ET$5,BCR!$A:$A,0),MATCH('Estadísticas BCR'!$B55,BCR!$1:$1,0))),AVERAGE(EH55:ES55)),"")</f>
        <v>47.727272727272698</v>
      </c>
      <c r="EU55" s="59">
        <f>+IFERROR(IF(ISTEXT(EU$5)=FALSE,(INDEX(BCR!$1:$1048576,MATCH('Estadísticas BCR'!EU$5,BCR!$A:$A,0),MATCH('Estadísticas BCR'!$B55,BCR!$1:$1,0))),AVERAGE(EI55:ET55)),"")</f>
        <v>55</v>
      </c>
      <c r="EV55" s="59">
        <f>+IFERROR(IF(ISTEXT(EV$5)=FALSE,(INDEX(BCR!$1:$1048576,MATCH('Estadísticas BCR'!EV$5,BCR!$A:$A,0),MATCH('Estadísticas BCR'!$B55,BCR!$1:$1,0))),AVERAGE(EJ55:EU55)),"")</f>
        <v>50</v>
      </c>
      <c r="EW55" s="59">
        <f>+IFERROR(IF(ISTEXT(EW$5)=FALSE,(INDEX(BCR!$1:$1048576,MATCH('Estadísticas BCR'!EW$5,BCR!$A:$A,0),MATCH('Estadísticas BCR'!$B55,BCR!$1:$1,0))),AVERAGE(EK55:EV55)),"")</f>
        <v>55.882352941176499</v>
      </c>
      <c r="EX55" s="59">
        <f>+IFERROR(IF(ISTEXT(EX$5)=FALSE,(INDEX(BCR!$1:$1048576,MATCH('Estadísticas BCR'!EX$5,BCR!$A:$A,0),MATCH('Estadísticas BCR'!$B55,BCR!$1:$1,0))),AVERAGE(EL55:EW55)),"")</f>
        <v>59.523809523809497</v>
      </c>
      <c r="EY55" s="59">
        <f>+IFERROR(IF(ISTEXT(EY$5)=FALSE,(INDEX(BCR!$1:$1048576,MATCH('Estadísticas BCR'!EY$5,BCR!$A:$A,0),MATCH('Estadísticas BCR'!$B55,BCR!$1:$1,0))),AVERAGE(EM55:EX55)),"")</f>
        <v>57.894736842105303</v>
      </c>
      <c r="EZ55" s="59">
        <f>+IFERROR(IF(ISTEXT(EZ$5)=FALSE,(INDEX(BCR!$1:$1048576,MATCH('Estadísticas BCR'!EZ$5,BCR!$A:$A,0),MATCH('Estadísticas BCR'!$B55,BCR!$1:$1,0))),AVERAGE(EN55:EY55)),"")</f>
        <v>61.764705882352899</v>
      </c>
      <c r="FA55" s="59">
        <f>+IFERROR(IF(ISTEXT(FA$5)=FALSE,(INDEX(BCR!$1:$1048576,MATCH('Estadísticas BCR'!FA$5,BCR!$A:$A,0),MATCH('Estadísticas BCR'!$B55,BCR!$1:$1,0))),AVERAGE(EO55:EZ55)),"")</f>
        <v>67.5</v>
      </c>
      <c r="FB55" s="59">
        <f>+IFERROR(IF(ISTEXT(FB$5)=FALSE,(INDEX(BCR!$1:$1048576,MATCH('Estadísticas BCR'!FB$5,BCR!$A:$A,0),MATCH('Estadísticas BCR'!$B55,BCR!$1:$1,0))),AVERAGE(EP55:FA55)),"")</f>
        <v>65</v>
      </c>
      <c r="FC55" s="60">
        <f>+IFERROR(IF(ISTEXT(FC$5)=FALSE,(INDEX(BCR!$1:$1048576,MATCH('Estadísticas BCR'!FC$5,BCR!$A:$A,0),MATCH('Estadísticas BCR'!$B55,BCR!$1:$1,0))),AVERAGE(EQ55:FB55)),"")</f>
        <v>62.32703807200712</v>
      </c>
      <c r="FD55" s="59">
        <f>+IFERROR(IF(ISTEXT(FD$5)=FALSE,(INDEX(BCR!$1:$1048576,MATCH('Estadísticas BCR'!FD$5,BCR!$A:$A,0),MATCH('Estadísticas BCR'!$B55,BCR!$1:$1,0))),AVERAGE(ER55:FC55)),"")</f>
        <v>62.5</v>
      </c>
      <c r="FE55" s="59">
        <f>+IFERROR(IF(ISTEXT(FE$5)=FALSE,(INDEX(BCR!$1:$1048576,MATCH('Estadísticas BCR'!FE$5,BCR!$A:$A,0),MATCH('Estadísticas BCR'!$B55,BCR!$1:$1,0))),AVERAGE(ES55:FD55)),"")</f>
        <v>69.4444444444444</v>
      </c>
      <c r="FF55" s="59">
        <f>+IFERROR(IF(ISTEXT(FF$5)=FALSE,(INDEX(BCR!$1:$1048576,MATCH('Estadísticas BCR'!FF$5,BCR!$A:$A,0),MATCH('Estadísticas BCR'!$B55,BCR!$1:$1,0))),AVERAGE(ET55:FE55)),"")</f>
        <v>72.2222222222222</v>
      </c>
      <c r="FG55" s="59">
        <f>+IFERROR(IF(ISTEXT(FG$5)=FALSE,(INDEX(BCR!$1:$1048576,MATCH('Estadísticas BCR'!FG$5,BCR!$A:$A,0),MATCH('Estadísticas BCR'!$B55,BCR!$1:$1,0))),AVERAGE(EU55:FF55)),"")</f>
        <v>63.8888888888889</v>
      </c>
      <c r="FH55" s="59">
        <f>+IFERROR(IF(ISTEXT(FH$5)=FALSE,(INDEX(BCR!$1:$1048576,MATCH('Estadísticas BCR'!FH$5,BCR!$A:$A,0),MATCH('Estadísticas BCR'!$B55,BCR!$1:$1,0))),AVERAGE(EV55:FG55)),"")</f>
        <v>60</v>
      </c>
      <c r="FI55" s="59">
        <f>+IFERROR(IF(ISTEXT(FI$5)=FALSE,(INDEX(BCR!$1:$1048576,MATCH('Estadísticas BCR'!FI$5,BCR!$A:$A,0),MATCH('Estadísticas BCR'!$B55,BCR!$1:$1,0))),AVERAGE(EW55:FH55)),"")</f>
        <v>60</v>
      </c>
      <c r="FJ55" s="59">
        <f>+IFERROR(IF(ISTEXT(FJ$5)=FALSE,(INDEX(BCR!$1:$1048576,MATCH('Estadísticas BCR'!FJ$5,BCR!$A:$A,0),MATCH('Estadísticas BCR'!$B55,BCR!$1:$1,0))),AVERAGE(EX55:FI55)),"")</f>
        <v>73.214285714285694</v>
      </c>
      <c r="FK55" s="59">
        <f>+IFERROR(IF(ISTEXT(FK$5)=FALSE,(INDEX(BCR!$1:$1048576,MATCH('Estadísticas BCR'!FK$5,BCR!$A:$A,0),MATCH('Estadísticas BCR'!$B55,BCR!$1:$1,0))),AVERAGE(EY55:FJ55)),"")</f>
        <v>69.354838709677395</v>
      </c>
      <c r="FL55" s="59">
        <f>+IFERROR(IF(ISTEXT(FL$5)=FALSE,(INDEX(BCR!$1:$1048576,MATCH('Estadísticas BCR'!FL$5,BCR!$A:$A,0),MATCH('Estadísticas BCR'!$B55,BCR!$1:$1,0))),AVERAGE(EZ55:FK55)),"")</f>
        <v>73.214285714285694</v>
      </c>
      <c r="FM55" s="59">
        <f>+IFERROR(IF(ISTEXT(FM$5)=FALSE,(INDEX(BCR!$1:$1048576,MATCH('Estadísticas BCR'!FM$5,BCR!$A:$A,0),MATCH('Estadísticas BCR'!$B55,BCR!$1:$1,0))),AVERAGE(FA55:FL55)),"")</f>
        <v>70.370370370370395</v>
      </c>
      <c r="FN55" s="59">
        <f>+IFERROR(IF(ISTEXT(FN$5)=FALSE,(INDEX(BCR!$1:$1048576,MATCH('Estadísticas BCR'!FN$5,BCR!$A:$A,0),MATCH('Estadísticas BCR'!$B55,BCR!$1:$1,0))),AVERAGE(FB55:FM55)),"")</f>
        <v>74.285714285714306</v>
      </c>
      <c r="FO55" s="59">
        <f>+IFERROR(IF(ISTEXT(FO$5)=FALSE,(INDEX(BCR!$1:$1048576,MATCH('Estadísticas BCR'!FO$5,BCR!$A:$A,0),MATCH('Estadísticas BCR'!$B55,BCR!$1:$1,0))),AVERAGE(FC55:FN55)),"")</f>
        <v>75.925925925925895</v>
      </c>
      <c r="FP55" s="60">
        <f>+IFERROR(IF(ISTEXT(FP$5)=FALSE,(INDEX(BCR!$1:$1048576,MATCH('Estadísticas BCR'!FP$5,BCR!$A:$A,0),MATCH('Estadísticas BCR'!$B55,BCR!$1:$1,0))),AVERAGE(FD55:FO55)),"")</f>
        <v>68.701748022984575</v>
      </c>
      <c r="FQ55" s="59">
        <f>+IFERROR(IF(ISTEXT(FQ$5)=FALSE,(INDEX(BCR!$1:$1048576,MATCH('Estadísticas BCR'!FQ$5,BCR!$A:$A,0),MATCH('Estadísticas BCR'!$B55,BCR!$1:$1,0))),AVERAGE(FE55:FP55)),"")</f>
        <v>77.272727272727295</v>
      </c>
      <c r="FR55" s="59">
        <f>+IFERROR(IF(ISTEXT(FR$5)=FALSE,(INDEX(BCR!$1:$1048576,MATCH('Estadísticas BCR'!FR$5,BCR!$A:$A,0),MATCH('Estadísticas BCR'!$B55,BCR!$1:$1,0))),AVERAGE(FF55:FQ55)),"")</f>
        <v>74.074074074074105</v>
      </c>
      <c r="FS55" s="59">
        <f>+IFERROR(IF(ISTEXT(FS$5)=FALSE,(INDEX(BCR!$1:$1048576,MATCH('Estadísticas BCR'!FS$5,BCR!$A:$A,0),MATCH('Estadísticas BCR'!$B55,BCR!$1:$1,0))),AVERAGE(FG55:FR55)),"")</f>
        <v>68.518518518518505</v>
      </c>
      <c r="FT55" s="59">
        <f>+IFERROR(IF(ISTEXT(FT$5)=FALSE,(INDEX(BCR!$1:$1048576,MATCH('Estadísticas BCR'!FT$5,BCR!$A:$A,0),MATCH('Estadísticas BCR'!$B55,BCR!$1:$1,0))),AVERAGE(FH55:FS55)),"")</f>
        <v>72.727272727272705</v>
      </c>
      <c r="FU55" s="59">
        <f>+IFERROR(IF(ISTEXT(FU$5)=FALSE,(INDEX(BCR!$1:$1048576,MATCH('Estadísticas BCR'!FU$5,BCR!$A:$A,0),MATCH('Estadísticas BCR'!$B55,BCR!$1:$1,0))),AVERAGE(FI55:FT55)),"")</f>
        <v>64.705882352941202</v>
      </c>
      <c r="FV55" s="59">
        <f>+IFERROR(IF(ISTEXT(FV$5)=FALSE,(INDEX(BCR!$1:$1048576,MATCH('Estadísticas BCR'!FV$5,BCR!$A:$A,0),MATCH('Estadísticas BCR'!$B55,BCR!$1:$1,0))),AVERAGE(FJ55:FU55)),"")</f>
        <v>62</v>
      </c>
      <c r="FW55" s="59">
        <f>+IFERROR(IF(ISTEXT(FW$5)=FALSE,(INDEX(BCR!$1:$1048576,MATCH('Estadísticas BCR'!FW$5,BCR!$A:$A,0),MATCH('Estadísticas BCR'!$B55,BCR!$1:$1,0))),AVERAGE(FK55:FV55)),"")</f>
        <v>55.5555555555556</v>
      </c>
      <c r="FX55" s="59">
        <f>+IFERROR(IF(ISTEXT(FX$5)=FALSE,(INDEX(BCR!$1:$1048576,MATCH('Estadísticas BCR'!FX$5,BCR!$A:$A,0),MATCH('Estadísticas BCR'!$B55,BCR!$1:$1,0))),AVERAGE(FL55:FW55)),"")</f>
        <v>64.5833333333333</v>
      </c>
      <c r="FY55" s="59">
        <f>+IFERROR(IF(ISTEXT(FY$5)=FALSE,(INDEX(BCR!$1:$1048576,MATCH('Estadísticas BCR'!FY$5,BCR!$A:$A,0),MATCH('Estadísticas BCR'!$B55,BCR!$1:$1,0))),AVERAGE(FM55:FX55)),"")</f>
        <v>60.869565217391298</v>
      </c>
      <c r="FZ55" s="59">
        <f>+IFERROR(IF(ISTEXT(FZ$5)=FALSE,(INDEX(BCR!$1:$1048576,MATCH('Estadísticas BCR'!FZ$5,BCR!$A:$A,0),MATCH('Estadísticas BCR'!$B55,BCR!$1:$1,0))),AVERAGE(FN55:FY55)),"")</f>
        <v>65.517241379310306</v>
      </c>
      <c r="GA55" s="59">
        <f>+IFERROR(IF(ISTEXT(GA$5)=FALSE,(INDEX(BCR!$1:$1048576,MATCH('Estadísticas BCR'!GA$5,BCR!$A:$A,0),MATCH('Estadísticas BCR'!$B55,BCR!$1:$1,0))),AVERAGE(FO55:FZ55)),"")</f>
        <v>77.419354838709694</v>
      </c>
      <c r="GB55" s="59">
        <f>+IFERROR(IF(ISTEXT(GB$5)=FALSE,(INDEX(BCR!$1:$1048576,MATCH('Estadísticas BCR'!GB$5,BCR!$A:$A,0),MATCH('Estadísticas BCR'!$B55,BCR!$1:$1,0))),AVERAGE(FP55:GA55)),"")</f>
        <v>75.757575757575793</v>
      </c>
      <c r="GC55" s="60">
        <f>+IFERROR(IF(ISTEXT(GC$5)=FALSE,(INDEX(BCR!$1:$1048576,MATCH('Estadísticas BCR'!GC$5,BCR!$A:$A,0),MATCH('Estadísticas BCR'!$B55,BCR!$1:$1,0))),AVERAGE(FQ55:GB55)),"")</f>
        <v>68.250091752284149</v>
      </c>
      <c r="GD55" s="59">
        <f>+IFERROR(IF(ISTEXT(GD$5)=FALSE,(INDEX(BCR!$1:$1048576,MATCH('Estadísticas BCR'!GD$5,BCR!$A:$A,0),MATCH('Estadísticas BCR'!$B55,BCR!$1:$1,0))),AVERAGE(FR55:GC55)),"")</f>
        <v>72.972972972972997</v>
      </c>
      <c r="GE55" s="59">
        <f>+IFERROR(IF(ISTEXT(GE$5)=FALSE,(INDEX(BCR!$1:$1048576,MATCH('Estadísticas BCR'!GE$5,BCR!$A:$A,0),MATCH('Estadísticas BCR'!$B55,BCR!$1:$1,0))),AVERAGE(FS55:GD55)),"")</f>
        <v>67.105263157894697</v>
      </c>
      <c r="GF55" s="59">
        <f>+IFERROR(IF(ISTEXT(GF$5)=FALSE,(INDEX(BCR!$1:$1048576,MATCH('Estadísticas BCR'!GF$5,BCR!$A:$A,0),MATCH('Estadísticas BCR'!$B55,BCR!$1:$1,0))),AVERAGE(FT55:GE55)),"")</f>
        <v>65.384615384615401</v>
      </c>
      <c r="GG55" s="59">
        <f>+IFERROR(IF(ISTEXT(GG$5)=FALSE,(INDEX(BCR!$1:$1048576,MATCH('Estadísticas BCR'!GG$5,BCR!$A:$A,0),MATCH('Estadísticas BCR'!$B55,BCR!$1:$1,0))),AVERAGE(FU55:GF55)),"")</f>
        <v>57.8125</v>
      </c>
      <c r="GH55" s="59">
        <f>+IFERROR(IF(ISTEXT(GH$5)=FALSE,(INDEX(BCR!$1:$1048576,MATCH('Estadísticas BCR'!GH$5,BCR!$A:$A,0),MATCH('Estadísticas BCR'!$B55,BCR!$1:$1,0))),AVERAGE(FV55:GG55)),"")</f>
        <v>57.954545454545503</v>
      </c>
      <c r="GI55" s="59">
        <f>+IFERROR(IF(ISTEXT(GI$5)=FALSE,(INDEX(BCR!$1:$1048576,MATCH('Estadísticas BCR'!GI$5,BCR!$A:$A,0),MATCH('Estadísticas BCR'!$B55,BCR!$1:$1,0))),AVERAGE(FW55:GH55)),"")</f>
        <v>58.3333333333333</v>
      </c>
      <c r="GJ55" s="59">
        <f>+IFERROR(IF(ISTEXT(GJ$5)=FALSE,(INDEX(BCR!$1:$1048576,MATCH('Estadísticas BCR'!GJ$5,BCR!$A:$A,0),MATCH('Estadísticas BCR'!$B55,BCR!$1:$1,0))),AVERAGE(FX55:GI55)),"")</f>
        <v>56.9444444444444</v>
      </c>
      <c r="GK55" s="59">
        <f>+IFERROR(IF(ISTEXT(GK$5)=FALSE,(INDEX(BCR!$1:$1048576,MATCH('Estadísticas BCR'!GK$5,BCR!$A:$A,0),MATCH('Estadísticas BCR'!$B55,BCR!$1:$1,0))),AVERAGE(FY55:GJ55)),"")</f>
        <v>53.409090909090899</v>
      </c>
      <c r="GL55" s="59">
        <f>+IFERROR(IF(ISTEXT(GL$5)=FALSE,(INDEX(BCR!$1:$1048576,MATCH('Estadísticas BCR'!GL$5,BCR!$A:$A,0),MATCH('Estadísticas BCR'!$B55,BCR!$1:$1,0))),AVERAGE(FZ55:GK55)),"")</f>
        <v>54.285714285714299</v>
      </c>
      <c r="GM55" s="59">
        <f>+IFERROR(IF(ISTEXT(GM$5)=FALSE,(INDEX(BCR!$1:$1048576,MATCH('Estadísticas BCR'!GM$5,BCR!$A:$A,0),MATCH('Estadísticas BCR'!$B55,BCR!$1:$1,0))),AVERAGE(GA55:GL55)),"")</f>
        <v>57.575757575757599</v>
      </c>
      <c r="GN55" s="59">
        <f>+IFERROR(IF(ISTEXT(GN$5)=FALSE,(INDEX(BCR!$1:$1048576,MATCH('Estadísticas BCR'!GN$5,BCR!$A:$A,0),MATCH('Estadísticas BCR'!$B55,BCR!$1:$1,0))),AVERAGE(GB55:GM55)),"")</f>
        <v>56.451612903225801</v>
      </c>
      <c r="GO55" s="59">
        <f>+IFERROR(IF(ISTEXT(GO$5)=FALSE,(INDEX(BCR!$1:$1048576,MATCH('Estadísticas BCR'!GO$5,BCR!$A:$A,0),MATCH('Estadísticas BCR'!$B55,BCR!$1:$1,0))),AVERAGE(GC55:GN55)),"")</f>
        <v>55.5555555555556</v>
      </c>
      <c r="GP55" s="60">
        <f>+IFERROR(IF(ISTEXT(GP$5)=FALSE,(INDEX(BCR!$1:$1048576,MATCH('Estadísticas BCR'!GP$5,BCR!$A:$A,0),MATCH('Estadísticas BCR'!$B55,BCR!$1:$1,0))),AVERAGE(GD55:GO55)),"")</f>
        <v>59.482117164762542</v>
      </c>
      <c r="GQ55" s="59">
        <f>+IFERROR(IF(ISTEXT(GQ$5)=FALSE,(INDEX(BCR!$1:$1048576,MATCH('Estadísticas BCR'!GQ$5,BCR!$A:$A,0),MATCH('Estadísticas BCR'!$B55,BCR!$1:$1,0))),AVERAGE(GE55:GP55)),"")</f>
        <v>58.536585365853597</v>
      </c>
      <c r="GR55" s="59">
        <f>+IFERROR(IF(ISTEXT(GR$5)=FALSE,(INDEX(BCR!$1:$1048576,MATCH('Estadísticas BCR'!GR$5,BCR!$A:$A,0),MATCH('Estadísticas BCR'!$B55,BCR!$1:$1,0))),AVERAGE(GF55:GQ55)),"")</f>
        <v>52.702702702702702</v>
      </c>
      <c r="GS55" s="59">
        <f>+IFERROR(IF(ISTEXT(GS$5)=FALSE,(INDEX(BCR!$1:$1048576,MATCH('Estadísticas BCR'!GS$5,BCR!$A:$A,0),MATCH('Estadísticas BCR'!$B55,BCR!$1:$1,0))),AVERAGE(GG55:GR55)),"")</f>
        <v>51.315789473684198</v>
      </c>
      <c r="GT55" s="59">
        <f>+IFERROR(IF(ISTEXT(GT$5)=FALSE,(INDEX(BCR!$1:$1048576,MATCH('Estadísticas BCR'!GT$5,BCR!$A:$A,0),MATCH('Estadísticas BCR'!$B55,BCR!$1:$1,0))),AVERAGE(GH55:GS55)),"")</f>
        <v>43.243243243243199</v>
      </c>
      <c r="GU55" s="59">
        <f>+IFERROR(IF(ISTEXT(GU$5)=FALSE,(INDEX(BCR!$1:$1048576,MATCH('Estadísticas BCR'!GU$5,BCR!$A:$A,0),MATCH('Estadísticas BCR'!$B55,BCR!$1:$1,0))),AVERAGE(GI55:GT55)),"")</f>
        <v>48.648648648648702</v>
      </c>
      <c r="GV55" s="59">
        <f>+IFERROR(IF(ISTEXT(GV$5)=FALSE,(INDEX(BCR!$1:$1048576,MATCH('Estadísticas BCR'!GV$5,BCR!$A:$A,0),MATCH('Estadísticas BCR'!$B55,BCR!$1:$1,0))),AVERAGE(GJ55:GU55)),"")</f>
        <v>50</v>
      </c>
      <c r="GW55" s="59">
        <f>+IFERROR(IF(ISTEXT(GW$5)=FALSE,(INDEX(BCR!$1:$1048576,MATCH('Estadísticas BCR'!GW$5,BCR!$A:$A,0),MATCH('Estadísticas BCR'!$B55,BCR!$1:$1,0))),AVERAGE(GK55:GV55)),"")</f>
        <v>48.717948717948701</v>
      </c>
      <c r="GX55" s="59">
        <f>+IFERROR(IF(ISTEXT(GX$5)=FALSE,(INDEX(BCR!$1:$1048576,MATCH('Estadísticas BCR'!GX$5,BCR!$A:$A,0),MATCH('Estadísticas BCR'!$B55,BCR!$1:$1,0))),AVERAGE(GL55:GW55)),"")</f>
        <v>43.589743589743598</v>
      </c>
      <c r="GY55" s="59">
        <f>+IFERROR(IF(ISTEXT(GY$5)=FALSE,(INDEX(BCR!$1:$1048576,MATCH('Estadísticas BCR'!GY$5,BCR!$A:$A,0),MATCH('Estadísticas BCR'!$B55,BCR!$1:$1,0))),AVERAGE(GM55:GX55)),"")</f>
        <v>43.421052631579002</v>
      </c>
      <c r="GZ55" s="59">
        <f>+IFERROR(IF(ISTEXT(GZ$5)=FALSE,(INDEX(BCR!$1:$1048576,MATCH('Estadísticas BCR'!GZ$5,BCR!$A:$A,0),MATCH('Estadísticas BCR'!$B55,BCR!$1:$1,0))),AVERAGE(GN55:GY55)),"")</f>
        <v>45.121951219512198</v>
      </c>
      <c r="HA55" s="59">
        <f>+IFERROR(IF(ISTEXT(HA$5)=FALSE,(INDEX(BCR!$1:$1048576,MATCH('Estadísticas BCR'!HA$5,BCR!$A:$A,0),MATCH('Estadísticas BCR'!$B55,BCR!$1:$1,0))),AVERAGE(GO55:GZ55)),"")</f>
        <v>50</v>
      </c>
      <c r="HB55" s="59">
        <f>+IFERROR(IF(ISTEXT(HB$5)=FALSE,(INDEX(BCR!$1:$1048576,MATCH('Estadísticas BCR'!HB$5,BCR!$A:$A,0),MATCH('Estadísticas BCR'!$B55,BCR!$1:$1,0))),AVERAGE(GP55:HA55)),"")</f>
        <v>40.540540540540498</v>
      </c>
      <c r="HC55" s="60">
        <f>+IFERROR(IF(ISTEXT(HC$5)=FALSE,(INDEX(BCR!$1:$1048576,MATCH('Estadísticas BCR'!HC$5,BCR!$A:$A,0),MATCH('Estadísticas BCR'!$B55,BCR!$1:$1,0))),AVERAGE(GQ55:HB55)),"")</f>
        <v>47.986517177788038</v>
      </c>
      <c r="HD55" s="59">
        <f>+IFERROR(IF(ISTEXT(HD$5)=FALSE,(INDEX(BCR!$1:$1048576,MATCH('Estadísticas BCR'!HD$5,BCR!$A:$A,0),MATCH('Estadísticas BCR'!$B55,BCR!$1:$1,0))),AVERAGE(GR55:HC55)),"")</f>
        <v>45.945945945945901</v>
      </c>
      <c r="HE55" s="59">
        <f>+IFERROR(IF(ISTEXT(HE$5)=FALSE,(INDEX(BCR!$1:$1048576,MATCH('Estadísticas BCR'!HE$5,BCR!$A:$A,0),MATCH('Estadísticas BCR'!$B55,BCR!$1:$1,0))),AVERAGE(GS55:HD55)),"")</f>
        <v>47.142857142857103</v>
      </c>
      <c r="HF55" s="59">
        <f>+IFERROR(IF(ISTEXT(HF$5)=FALSE,(INDEX(BCR!$1:$1048576,MATCH('Estadísticas BCR'!HF$5,BCR!$A:$A,0),MATCH('Estadísticas BCR'!$B55,BCR!$1:$1,0))),AVERAGE(GT55:HE55)),"")</f>
        <v>45.714285714285701</v>
      </c>
      <c r="HG55" s="59">
        <f>+IFERROR(IF(ISTEXT(HG$5)=FALSE,(INDEX(BCR!$1:$1048576,MATCH('Estadísticas BCR'!HG$5,BCR!$A:$A,0),MATCH('Estadísticas BCR'!$B55,BCR!$1:$1,0))),AVERAGE(GU55:HF55)),"")</f>
        <v>48.529411764705898</v>
      </c>
      <c r="HH55" s="59">
        <f>+IFERROR(IF(ISTEXT(HH$5)=FALSE,(INDEX(BCR!$1:$1048576,MATCH('Estadísticas BCR'!HH$5,BCR!$A:$A,0),MATCH('Estadísticas BCR'!$B55,BCR!$1:$1,0))),AVERAGE(GV55:HG55)),"")</f>
        <v>48.75</v>
      </c>
      <c r="HI55" s="59">
        <f>+IFERROR(IF(ISTEXT(HI$5)=FALSE,(INDEX(BCR!$1:$1048576,MATCH('Estadísticas BCR'!HI$5,BCR!$A:$A,0),MATCH('Estadísticas BCR'!$B55,BCR!$1:$1,0))),AVERAGE(GW55:HH55)),"")</f>
        <v>50</v>
      </c>
      <c r="HJ55" s="59">
        <f>+IFERROR(IF(ISTEXT(HJ$5)=FALSE,(INDEX(BCR!$1:$1048576,MATCH('Estadísticas BCR'!HJ$5,BCR!$A:$A,0),MATCH('Estadísticas BCR'!$B55,BCR!$1:$1,0))),AVERAGE(GX55:HI55)),"")</f>
        <v>59.756097560975597</v>
      </c>
      <c r="HK55" s="59">
        <f>+IFERROR(IF(ISTEXT(HK$5)=FALSE,(INDEX(BCR!$1:$1048576,MATCH('Estadísticas BCR'!HK$5,BCR!$A:$A,0),MATCH('Estadísticas BCR'!$B55,BCR!$1:$1,0))),AVERAGE(GY55:HJ55)),"")</f>
        <v>58.974358974358999</v>
      </c>
      <c r="HL55" s="59">
        <f>+IFERROR(IF(ISTEXT(HL$5)=FALSE,(INDEX(BCR!$1:$1048576,MATCH('Estadísticas BCR'!HL$5,BCR!$A:$A,0),MATCH('Estadísticas BCR'!$B55,BCR!$1:$1,0))),AVERAGE(GZ55:HK55)),"")</f>
        <v>54.411764705882298</v>
      </c>
      <c r="HM55" s="59">
        <f>+IFERROR(IF(ISTEXT(HM$5)=FALSE,(INDEX(BCR!$1:$1048576,MATCH('Estadísticas BCR'!HM$5,BCR!$A:$A,0),MATCH('Estadísticas BCR'!$B55,BCR!$1:$1,0))),AVERAGE(HA55:HL55)),"")</f>
        <v>55.714285714285701</v>
      </c>
      <c r="HN55" s="59">
        <f>+IFERROR(IF(ISTEXT(HN$5)=FALSE,(INDEX(BCR!$1:$1048576,MATCH('Estadísticas BCR'!HN$5,BCR!$A:$A,0),MATCH('Estadísticas BCR'!$B55,BCR!$1:$1,0))),AVERAGE(HB55:HM55)),"")</f>
        <v>52.439024390243901</v>
      </c>
      <c r="HO55" s="59">
        <f>+IFERROR(IF(ISTEXT(HO$5)=FALSE,(INDEX(BCR!$1:$1048576,MATCH('Estadísticas BCR'!HO$5,BCR!$A:$A,0),MATCH('Estadísticas BCR'!$B55,BCR!$1:$1,0))),AVERAGE(HC55:HN55)),"")</f>
        <v>51.315789473684198</v>
      </c>
      <c r="HP55" s="60">
        <f>+IFERROR(IF(ISTEXT(HP$5)=FALSE,(INDEX(BCR!$1:$1048576,MATCH('Estadísticas BCR'!HP$5,BCR!$A:$A,0),MATCH('Estadísticas BCR'!$B55,BCR!$1:$1,0))),AVERAGE(HD55:HO55)),"")</f>
        <v>51.55781844893545</v>
      </c>
      <c r="HQ55" s="59">
        <f>+IFERROR(IF(ISTEXT(HQ$5)=FALSE,(INDEX(BCR!$1:$1048576,MATCH('Estadísticas BCR'!HQ$5,BCR!$A:$A,0),MATCH('Estadísticas BCR'!$B55,BCR!$1:$1,0))),AVERAGE(HE55:HP55)),"")</f>
        <v>54.054054054054099</v>
      </c>
      <c r="HR55" s="59">
        <f>+IFERROR(IF(ISTEXT(HR$5)=FALSE,(INDEX(BCR!$1:$1048576,MATCH('Estadísticas BCR'!HR$5,BCR!$A:$A,0),MATCH('Estadísticas BCR'!$B55,BCR!$1:$1,0))),AVERAGE(HF55:HQ55)),"")</f>
        <v>51.3888888888889</v>
      </c>
      <c r="HS55" s="59">
        <f>+IFERROR(IF(ISTEXT(HS$5)=FALSE,(INDEX(BCR!$1:$1048576,MATCH('Estadísticas BCR'!HS$5,BCR!$A:$A,0),MATCH('Estadísticas BCR'!$B55,BCR!$1:$1,0))),AVERAGE(HG55:HR55)),"")</f>
        <v>53.125</v>
      </c>
      <c r="HT55" s="59">
        <f>+IFERROR(IF(ISTEXT(HT$5)=FALSE,(INDEX(BCR!$1:$1048576,MATCH('Estadísticas BCR'!HT$5,BCR!$A:$A,0),MATCH('Estadísticas BCR'!$B55,BCR!$1:$1,0))),AVERAGE(HH55:HS55)),"")</f>
        <v>58.3333333333333</v>
      </c>
      <c r="HU55" s="59">
        <f>+IFERROR(IF(ISTEXT(HU$5)=FALSE,(INDEX(BCR!$1:$1048576,MATCH('Estadísticas BCR'!HU$5,BCR!$A:$A,0),MATCH('Estadísticas BCR'!$B55,BCR!$1:$1,0))),AVERAGE(HI55:HT55)),"")</f>
        <v>55.5555555555556</v>
      </c>
      <c r="HV55" s="59">
        <f>+IFERROR(IF(ISTEXT(HV$5)=FALSE,(INDEX(BCR!$1:$1048576,MATCH('Estadísticas BCR'!HV$5,BCR!$A:$A,0),MATCH('Estadísticas BCR'!$B55,BCR!$1:$1,0))),AVERAGE(HJ55:HU55)),"")</f>
        <v>50</v>
      </c>
      <c r="HW55" s="59">
        <f>+IFERROR(IF(ISTEXT(HW$5)=FALSE,(INDEX(BCR!$1:$1048576,MATCH('Estadísticas BCR'!HW$5,BCR!$A:$A,0),MATCH('Estadísticas BCR'!$B55,BCR!$1:$1,0))),AVERAGE(HK55:HV55)),"")</f>
        <v>51.851851851851798</v>
      </c>
      <c r="HX55" s="59">
        <f>+IFERROR(IF(ISTEXT(HX$5)=FALSE,(INDEX(BCR!$1:$1048576,MATCH('Estadísticas BCR'!HX$5,BCR!$A:$A,0),MATCH('Estadísticas BCR'!$B55,BCR!$1:$1,0))),AVERAGE(HL55:HW55)),"")</f>
        <v>45.161290322580598</v>
      </c>
      <c r="HY55" s="59">
        <f>+IFERROR(IF(ISTEXT(HY$5)=FALSE,(INDEX(BCR!$1:$1048576,MATCH('Estadísticas BCR'!HY$5,BCR!$A:$A,0),MATCH('Estadísticas BCR'!$B55,BCR!$1:$1,0))),AVERAGE(HM55:HX55)),"")</f>
        <v>48.148148148148202</v>
      </c>
      <c r="HZ55" s="59">
        <f>+IFERROR(IF(ISTEXT(HZ$5)=FALSE,(INDEX(BCR!$1:$1048576,MATCH('Estadísticas BCR'!HZ$5,BCR!$A:$A,0),MATCH('Estadísticas BCR'!$B55,BCR!$1:$1,0))),AVERAGE(HN55:HY55)),"")</f>
        <v>62.962962962962997</v>
      </c>
      <c r="IA55" s="59">
        <f>+IFERROR(IF(ISTEXT(IA$5)=FALSE,(INDEX(BCR!$1:$1048576,MATCH('Estadísticas BCR'!IA$5,BCR!$A:$A,0),MATCH('Estadísticas BCR'!$B55,BCR!$1:$1,0))),AVERAGE(HO55:HZ55)),"")</f>
        <v>60</v>
      </c>
      <c r="IB55" s="59">
        <f>+IFERROR(IF(ISTEXT(IB$5)=FALSE,(INDEX(BCR!$1:$1048576,MATCH('Estadísticas BCR'!IB$5,BCR!$A:$A,0),MATCH('Estadísticas BCR'!$B55,BCR!$1:$1,0))),AVERAGE(HP55:IA55)),"")</f>
        <v>51.851851851851798</v>
      </c>
      <c r="IC55" s="60">
        <f>+IFERROR(IF(ISTEXT(IC$5)=FALSE,(INDEX(BCR!$1:$1048576,MATCH('Estadísticas BCR'!IC$5,BCR!$A:$A,0),MATCH('Estadísticas BCR'!$B55,BCR!$1:$1,0))),AVERAGE(HQ55:IB55)),"")</f>
        <v>53.536078080768952</v>
      </c>
      <c r="ID55" s="59">
        <f>+IFERROR(IF(ISTEXT(ID$5)=FALSE,(INDEX(BCR!$1:$1048576,MATCH('Estadísticas BCR'!ID$5,BCR!$A:$A,0),MATCH('Estadísticas BCR'!$B55,BCR!$1:$1,0))),AVERAGE(HR55:IC55)),"")</f>
        <v>42.857142857142897</v>
      </c>
      <c r="IE55" s="59">
        <f>+IFERROR(IF(ISTEXT(IE$5)=FALSE,(INDEX(BCR!$1:$1048576,MATCH('Estadísticas BCR'!IE$5,BCR!$A:$A,0),MATCH('Estadísticas BCR'!$B55,BCR!$1:$1,0))),AVERAGE(HS55:ID55)),"")</f>
        <v>40.384615384615401</v>
      </c>
      <c r="IF55" s="59">
        <f>+IFERROR(IF(ISTEXT(IF$5)=FALSE,(INDEX(BCR!$1:$1048576,MATCH('Estadísticas BCR'!IF$5,BCR!$A:$A,0),MATCH('Estadísticas BCR'!$B55,BCR!$1:$1,0))),AVERAGE(HT55:IE55)),"")</f>
        <v>37.5</v>
      </c>
      <c r="IG55" s="59">
        <f>+IFERROR(IF(ISTEXT(IG$5)=FALSE,(INDEX(BCR!$1:$1048576,MATCH('Estadísticas BCR'!IG$5,BCR!$A:$A,0),MATCH('Estadísticas BCR'!$B55,BCR!$1:$1,0))),AVERAGE(HU55:IF55)),"")</f>
        <v>42.307692307692299</v>
      </c>
      <c r="IH55" s="59">
        <f>+IFERROR(IF(ISTEXT(IH$5)=FALSE,(INDEX(BCR!$1:$1048576,MATCH('Estadísticas BCR'!IH$5,BCR!$A:$A,0),MATCH('Estadísticas BCR'!$B55,BCR!$1:$1,0))),AVERAGE(HV55:IG55)),"")</f>
        <v>44.4444444444444</v>
      </c>
      <c r="II55" s="59">
        <f>+IFERROR(IF(ISTEXT(II$5)=FALSE,(INDEX(BCR!$1:$1048576,MATCH('Estadísticas BCR'!II$5,BCR!$A:$A,0),MATCH('Estadísticas BCR'!$B55,BCR!$1:$1,0))),AVERAGE(HW55:IH55)),"")</f>
        <v>37.037037037037003</v>
      </c>
      <c r="IJ55" s="59">
        <f>+IFERROR(IF(ISTEXT(IJ$5)=FALSE,(INDEX(BCR!$1:$1048576,MATCH('Estadísticas BCR'!IJ$5,BCR!$A:$A,0),MATCH('Estadísticas BCR'!$B55,BCR!$1:$1,0))),AVERAGE(HX55:II55)),"")</f>
        <v>50</v>
      </c>
      <c r="IK55" s="59">
        <f>+IFERROR(IF(ISTEXT(IK$5)=FALSE,(INDEX(BCR!$1:$1048576,MATCH('Estadísticas BCR'!IK$5,BCR!$A:$A,0),MATCH('Estadísticas BCR'!$B55,BCR!$1:$1,0))),AVERAGE(HY55:IJ55)),"")</f>
        <v>46.296296296296298</v>
      </c>
      <c r="IL55" s="59">
        <f>+IFERROR(IF(ISTEXT(IL$5)=FALSE,(INDEX(BCR!$1:$1048576,MATCH('Estadísticas BCR'!IL$5,BCR!$A:$A,0),MATCH('Estadísticas BCR'!$B55,BCR!$1:$1,0))),AVERAGE(HZ55:IK55)),"")</f>
        <v>44</v>
      </c>
      <c r="IM55" s="59">
        <f>+IFERROR(IF(ISTEXT(IM$5)=FALSE,(INDEX(BCR!$1:$1048576,MATCH('Estadísticas BCR'!IM$5,BCR!$A:$A,0),MATCH('Estadísticas BCR'!$B55,BCR!$1:$1,0))),AVERAGE(IA55:IL55)),"")</f>
        <v>40.384615384615401</v>
      </c>
      <c r="IN55" s="59">
        <f>+IFERROR(IF(ISTEXT(IN$5)=FALSE,(INDEX(BCR!$1:$1048576,MATCH('Estadísticas BCR'!IN$5,BCR!$A:$A,0),MATCH('Estadísticas BCR'!$B55,BCR!$1:$1,0))),AVERAGE(IB55:IM55)),"")</f>
        <v>38.8888888888889</v>
      </c>
      <c r="IO55" s="59">
        <f>+IFERROR(IF(ISTEXT(IO$5)=FALSE,(INDEX(BCR!$1:$1048576,MATCH('Estadísticas BCR'!IO$5,BCR!$A:$A,0),MATCH('Estadísticas BCR'!$B55,BCR!$1:$1,0))),AVERAGE(IC55:IN55)),"")</f>
        <v>50</v>
      </c>
      <c r="IP55" s="60">
        <f>+IFERROR(IF(ISTEXT(IP$5)=FALSE,(INDEX(BCR!$1:$1048576,MATCH('Estadísticas BCR'!IP$5,BCR!$A:$A,0),MATCH('Estadísticas BCR'!$B55,BCR!$1:$1,0))),AVERAGE(ID55:IO55)),"")</f>
        <v>42.841727716727725</v>
      </c>
      <c r="IQ55" s="59">
        <f>+IFERROR(IF(ISTEXT(IQ$5)=FALSE,(INDEX(BCR!$1:$1048576,MATCH('Estadísticas BCR'!IQ$5,BCR!$A:$A,0),MATCH('Estadísticas BCR'!$B55,BCR!$1:$1,0))),AVERAGE(IE55:IP55)),"")</f>
        <v>42.857142857142897</v>
      </c>
      <c r="IR55" s="59">
        <f>+IFERROR(IF(ISTEXT(IR$5)=FALSE,(INDEX(BCR!$1:$1048576,MATCH('Estadísticas BCR'!IR$5,BCR!$A:$A,0),MATCH('Estadísticas BCR'!$B55,BCR!$1:$1,0))),AVERAGE(IF55:IQ55)),"")</f>
        <v>47.727272727272698</v>
      </c>
      <c r="IS55" s="59">
        <f>+IFERROR(IF(ISTEXT(IS$5)=FALSE,(INDEX(BCR!$1:$1048576,MATCH('Estadísticas BCR'!IS$5,BCR!$A:$A,0),MATCH('Estadísticas BCR'!$B55,BCR!$1:$1,0))),AVERAGE(IG55:IR55)),"")</f>
        <v>50</v>
      </c>
      <c r="IT55" s="59">
        <f>+IFERROR(IF(ISTEXT(IT$5)=FALSE,(INDEX(BCR!$1:$1048576,MATCH('Estadísticas BCR'!IT$5,BCR!$A:$A,0),MATCH('Estadísticas BCR'!$B55,BCR!$1:$1,0))),AVERAGE(IH55:IS55)),"")</f>
        <v>44.230769230769198</v>
      </c>
      <c r="IU55" s="59">
        <f>+IFERROR(IF(ISTEXT(IU$5)=FALSE,(INDEX(BCR!$1:$1048576,MATCH('Estadísticas BCR'!IU$5,BCR!$A:$A,0),MATCH('Estadísticas BCR'!$B55,BCR!$1:$1,0))),AVERAGE(II55:IT55)),"")</f>
        <v>50</v>
      </c>
      <c r="IV55" s="59">
        <f>+IFERROR(IF(ISTEXT(IV$5)=FALSE,(INDEX(BCR!$1:$1048576,MATCH('Estadísticas BCR'!IV$5,BCR!$A:$A,0),MATCH('Estadísticas BCR'!$B55,BCR!$1:$1,0))),AVERAGE(IJ55:IU55)),"")</f>
        <v>38</v>
      </c>
      <c r="IW55" s="59">
        <f>+IFERROR(IF(ISTEXT(IW$5)=FALSE,(INDEX(BCR!$1:$1048576,MATCH('Estadísticas BCR'!IW$5,BCR!$A:$A,0),MATCH('Estadísticas BCR'!$B55,BCR!$1:$1,0))),AVERAGE(IK55:IV55)),"")</f>
        <v>39.285714285714299</v>
      </c>
      <c r="IX55" s="59">
        <f>+IFERROR(IF(ISTEXT(IX$5)=FALSE,(INDEX(BCR!$1:$1048576,MATCH('Estadísticas BCR'!IX$5,BCR!$A:$A,0),MATCH('Estadísticas BCR'!$B55,BCR!$1:$1,0))),AVERAGE(IL55:IW55)),"")</f>
        <v>33.928571428571402</v>
      </c>
      <c r="IY55" s="59">
        <f>+IFERROR(IF(ISTEXT(IY$5)=FALSE,(INDEX(BCR!$1:$1048576,MATCH('Estadísticas BCR'!IY$5,BCR!$A:$A,0),MATCH('Estadísticas BCR'!$B55,BCR!$1:$1,0))),AVERAGE(IM55:IX55)),"")</f>
        <v>41.379310344827601</v>
      </c>
      <c r="IZ55" s="59">
        <f>+IFERROR(IF(ISTEXT(IZ$5)=FALSE,(INDEX(BCR!$1:$1048576,MATCH('Estadísticas BCR'!IZ$5,BCR!$A:$A,0),MATCH('Estadísticas BCR'!$B55,BCR!$1:$1,0))),AVERAGE(IN55:IY55)),"")</f>
        <v>41.071428571428598</v>
      </c>
      <c r="JA55" s="59">
        <f>+IFERROR(IF(ISTEXT(JA$5)=FALSE,(INDEX(BCR!$1:$1048576,MATCH('Estadísticas BCR'!JA$5,BCR!$A:$A,0),MATCH('Estadísticas BCR'!$B55,BCR!$1:$1,0))),AVERAGE(IO55:IZ55)),"")</f>
        <v>44.642857142857203</v>
      </c>
      <c r="JB55" s="59">
        <f>+IFERROR(IF(ISTEXT(JB$5)=FALSE,(INDEX(BCR!$1:$1048576,MATCH('Estadísticas BCR'!JB$5,BCR!$A:$A,0),MATCH('Estadísticas BCR'!$B55,BCR!$1:$1,0))),AVERAGE(IP55:JA55)),"")</f>
        <v>45.8333333333333</v>
      </c>
      <c r="JC55" s="60">
        <f>+IFERROR(IF(ISTEXT(JC$5)=FALSE,(INDEX(BCR!$1:$1048576,MATCH('Estadísticas BCR'!JC$5,BCR!$A:$A,0),MATCH('Estadísticas BCR'!$B55,BCR!$1:$1,0))),AVERAGE(IQ55:JB55)),"")</f>
        <v>43.246366660159765</v>
      </c>
      <c r="JD55" s="59">
        <f>+IFERROR(IF(ISTEXT(JD$5)=FALSE,(INDEX(BCR!$1:$1048576,MATCH('Estadísticas BCR'!JD$5,BCR!$A:$A,0),MATCH('Estadísticas BCR'!$B55,BCR!$1:$1,0))),AVERAGE(IR55:JC55)),"")</f>
        <v>48.275862068965502</v>
      </c>
      <c r="JE55" s="59">
        <f>+IFERROR(IF(ISTEXT(JE$5)=FALSE,(INDEX(BCR!$1:$1048576,MATCH('Estadísticas BCR'!JE$5,BCR!$A:$A,0),MATCH('Estadísticas BCR'!$B55,BCR!$1:$1,0))),AVERAGE(IS55:JD55)),"")</f>
        <v>40</v>
      </c>
      <c r="JF55" s="59">
        <f>+IFERROR(IF(ISTEXT(JF$5)=FALSE,(INDEX(BCR!$1:$1048576,MATCH('Estadísticas BCR'!JF$5,BCR!$A:$A,0),MATCH('Estadísticas BCR'!$B55,BCR!$1:$1,0))),AVERAGE(IT55:JE55)),"")</f>
        <v>20.8333333333333</v>
      </c>
      <c r="JG55" s="59">
        <f>+IFERROR(IF(ISTEXT(JG$5)=FALSE,(INDEX(BCR!$1:$1048576,MATCH('Estadísticas BCR'!JG$5,BCR!$A:$A,0),MATCH('Estadísticas BCR'!$B55,BCR!$1:$1,0))),AVERAGE(IU55:JF55)),"")</f>
        <v>5</v>
      </c>
      <c r="JH55" s="59">
        <f>+IFERROR(IF(ISTEXT(JH$5)=FALSE,(INDEX(BCR!$1:$1048576,MATCH('Estadísticas BCR'!JH$5,BCR!$A:$A,0),MATCH('Estadísticas BCR'!$B55,BCR!$1:$1,0))),AVERAGE(IV55:JG55)),"")</f>
        <v>18.75</v>
      </c>
      <c r="JI55" s="59">
        <f>+IFERROR(IF(ISTEXT(JI$5)=FALSE,(INDEX(BCR!$1:$1048576,MATCH('Estadísticas BCR'!JI$5,BCR!$A:$A,0),MATCH('Estadísticas BCR'!$B55,BCR!$1:$1,0))),AVERAGE(IW55:JH55)),"")</f>
        <v>14.5833333333333</v>
      </c>
      <c r="JJ55" s="59">
        <f>+IFERROR(IF(ISTEXT(JJ$5)=FALSE,(INDEX(BCR!$1:$1048576,MATCH('Estadísticas BCR'!JJ$5,BCR!$A:$A,0),MATCH('Estadísticas BCR'!$B55,BCR!$1:$1,0))),AVERAGE(IX55:JI55)),"")</f>
        <v>20.8333333333333</v>
      </c>
      <c r="JK55" s="59">
        <f>+IFERROR(IF(ISTEXT(JK$5)=FALSE,(INDEX(BCR!$1:$1048576,MATCH('Estadísticas BCR'!JK$5,BCR!$A:$A,0),MATCH('Estadísticas BCR'!$B55,BCR!$1:$1,0))),AVERAGE(IY55:JJ55)),"")</f>
        <v>29.1666666666667</v>
      </c>
      <c r="JL55" s="59">
        <f>+IFERROR(IF(ISTEXT(JL$5)=FALSE,(INDEX(BCR!$1:$1048576,MATCH('Estadísticas BCR'!JL$5,BCR!$A:$A,0),MATCH('Estadísticas BCR'!$B55,BCR!$1:$1,0))),AVERAGE(IZ55:JK55)),"")</f>
        <v>40</v>
      </c>
      <c r="JM55" s="59">
        <f>+IFERROR(IF(ISTEXT(JM$5)=FALSE,(INDEX(BCR!$1:$1048576,MATCH('Estadísticas BCR'!JM$5,BCR!$A:$A,0),MATCH('Estadísticas BCR'!$B55,BCR!$1:$1,0))),AVERAGE(JA55:JL55)),"")</f>
        <v>44</v>
      </c>
      <c r="JN55" s="59">
        <f>+IFERROR(IF(ISTEXT(JN$5)=FALSE,(INDEX(BCR!$1:$1048576,MATCH('Estadísticas BCR'!JN$5,BCR!$A:$A,0),MATCH('Estadísticas BCR'!$B55,BCR!$1:$1,0))),AVERAGE(JB55:JM55)),"")</f>
        <v>36.956521739130402</v>
      </c>
      <c r="JO55" s="59">
        <f>+IFERROR(IF(ISTEXT(JO$5)=FALSE,(INDEX(BCR!$1:$1048576,MATCH('Estadísticas BCR'!JO$5,BCR!$A:$A,0),MATCH('Estadísticas BCR'!$B55,BCR!$1:$1,0))),AVERAGE(JC55:JN55)),"")</f>
        <v>41.304347826087003</v>
      </c>
      <c r="JP55" s="60">
        <f>+IFERROR(IF(ISTEXT(JP$5)=FALSE,(INDEX(BCR!$1:$1048576,MATCH('Estadísticas BCR'!JP$5,BCR!$A:$A,0),MATCH('Estadísticas BCR'!$B55,BCR!$1:$1,0))),AVERAGE(JD55:JO55)),"")</f>
        <v>29.975283191737457</v>
      </c>
      <c r="JQ55" s="59">
        <f>+IFERROR(IF(ISTEXT(JQ$5)=FALSE,(INDEX(BCR!$1:$1048576,MATCH('Estadísticas BCR'!JQ$5,BCR!$A:$A,0),MATCH('Estadísticas BCR'!$B55,BCR!$1:$1,0))),AVERAGE(JE55:JP55)),"")</f>
        <v>35.714285714285701</v>
      </c>
      <c r="JR55" s="59">
        <f>+IFERROR(IF(ISTEXT(JR$5)=FALSE,(INDEX(BCR!$1:$1048576,MATCH('Estadísticas BCR'!JR$5,BCR!$A:$A,0),MATCH('Estadísticas BCR'!$B55,BCR!$1:$1,0))),AVERAGE(JF55:JQ55)),"")</f>
        <v>42.592592592592602</v>
      </c>
      <c r="JS55" s="59">
        <f>+IFERROR(IF(ISTEXT(JS$5)=FALSE,(INDEX(BCR!$1:$1048576,MATCH('Estadísticas BCR'!JS$5,BCR!$A:$A,0),MATCH('Estadísticas BCR'!$B55,BCR!$1:$1,0))),AVERAGE(JG55:JR55)),"")</f>
        <v>42.857142857142897</v>
      </c>
      <c r="JT55" s="59">
        <f>+IFERROR(IF(ISTEXT(JT$5)=FALSE,(INDEX(BCR!$1:$1048576,MATCH('Estadísticas BCR'!JT$5,BCR!$A:$A,0),MATCH('Estadísticas BCR'!$B55,BCR!$1:$1,0))),AVERAGE(JH55:JS55)),"")</f>
        <v>32.692307692307701</v>
      </c>
      <c r="JU55" s="59">
        <f>+IFERROR(IF(ISTEXT(JU$5)=FALSE,(INDEX(BCR!$1:$1048576,MATCH('Estadísticas BCR'!JU$5,BCR!$A:$A,0),MATCH('Estadísticas BCR'!$B55,BCR!$1:$1,0))),AVERAGE(JI55:JT55)),"")</f>
        <v>32</v>
      </c>
      <c r="JV55" s="59">
        <f>+IFERROR(IF(ISTEXT(JV$5)=FALSE,(INDEX(BCR!$1:$1048576,MATCH('Estadísticas BCR'!JV$5,BCR!$A:$A,0),MATCH('Estadísticas BCR'!$B55,BCR!$1:$1,0))),AVERAGE(JJ55:JU55)),"")</f>
        <v>32.6086956521739</v>
      </c>
      <c r="JW55" s="59">
        <f>+IFERROR(IF(ISTEXT(JW$5)=FALSE,(INDEX(BCR!$1:$1048576,MATCH('Estadísticas BCR'!JW$5,BCR!$A:$A,0),MATCH('Estadísticas BCR'!$B55,BCR!$1:$1,0))),AVERAGE(JK55:JV55)),"")</f>
        <v>32.692307692307701</v>
      </c>
      <c r="JX55" s="59">
        <f>+IFERROR(IF(ISTEXT(JX$5)=FALSE,(INDEX(BCR!$1:$1048576,MATCH('Estadísticas BCR'!JX$5,BCR!$A:$A,0),MATCH('Estadísticas BCR'!$B55,BCR!$1:$1,0))),AVERAGE(JL55:JW55)),"")</f>
        <v>26</v>
      </c>
      <c r="JY55" s="59">
        <f>+IFERROR(IF(ISTEXT(JY$5)=FALSE,(INDEX(BCR!$1:$1048576,MATCH('Estadísticas BCR'!JY$5,BCR!$A:$A,0),MATCH('Estadísticas BCR'!$B55,BCR!$1:$1,0))),AVERAGE(JM55:JX55)),"")</f>
        <v>25</v>
      </c>
      <c r="JZ55" s="59">
        <f>+IFERROR(IF(ISTEXT(JZ$5)=FALSE,(INDEX(BCR!$1:$1048576,MATCH('Estadísticas BCR'!JZ$5,BCR!$A:$A,0),MATCH('Estadísticas BCR'!$B55,BCR!$1:$1,0))),AVERAGE(JN55:JY55)),"")</f>
        <v>38.636363636363598</v>
      </c>
      <c r="KA55" s="59">
        <f>+IFERROR(IF(ISTEXT(KA$5)=FALSE,(INDEX(BCR!$1:$1048576,MATCH('Estadísticas BCR'!KA$5,BCR!$A:$A,0),MATCH('Estadísticas BCR'!$B55,BCR!$1:$1,0))),AVERAGE(JO55:JZ55)),"")</f>
        <v>25</v>
      </c>
      <c r="KB55" s="59">
        <f>+IFERROR(IF(ISTEXT(KB$5)=FALSE,(INDEX(BCR!$1:$1048576,MATCH('Estadísticas BCR'!KB$5,BCR!$A:$A,0),MATCH('Estadísticas BCR'!$B55,BCR!$1:$1,0))),AVERAGE(JP55:KA55)),"")</f>
        <v>25</v>
      </c>
      <c r="KC55" s="60">
        <f>+IFERROR(IF(ISTEXT(KC$5)=FALSE,(INDEX(BCR!$1:$1048576,MATCH('Estadísticas BCR'!KC$5,BCR!$A:$A,0),MATCH('Estadísticas BCR'!$B55,BCR!$1:$1,0))),AVERAGE(JQ55:KB55)),"")</f>
        <v>32.566141319764512</v>
      </c>
      <c r="KD55" s="59">
        <f>+IFERROR(IF(ISTEXT(KD$5)=FALSE,(INDEX(BCR!$1:$1048576,MATCH('Estadísticas BCR'!KD$5,BCR!$A:$A,0),MATCH('Estadísticas BCR'!$B55,BCR!$1:$1,0))),AVERAGE(JR55:KC55)),"")</f>
        <v>31.818181818181799</v>
      </c>
      <c r="KE55" s="59">
        <f>+IFERROR(IF(ISTEXT(KE$5)=FALSE,(INDEX(BCR!$1:$1048576,MATCH('Estadísticas BCR'!KE$5,BCR!$A:$A,0),MATCH('Estadísticas BCR'!$B55,BCR!$1:$1,0))),AVERAGE(JS55:KD55)),"")</f>
        <v>31.818181818181799</v>
      </c>
      <c r="KF55" s="59">
        <f>+IFERROR(IF(ISTEXT(KF$5)=FALSE,(INDEX(BCR!$1:$1048576,MATCH('Estadísticas BCR'!KF$5,BCR!$A:$A,0),MATCH('Estadísticas BCR'!$B55,BCR!$1:$1,0))),AVERAGE(JT55:KE55)),"")</f>
        <v>37.037037037037003</v>
      </c>
      <c r="KG55" s="59">
        <f>+IFERROR(IF(ISTEXT(KG$5)=FALSE,(INDEX(BCR!$1:$1048576,MATCH('Estadísticas BCR'!KG$5,BCR!$A:$A,0),MATCH('Estadísticas BCR'!$B55,BCR!$1:$1,0))),AVERAGE(JU55:KF55)),"")</f>
        <v>32</v>
      </c>
      <c r="KH55" s="59">
        <f>+IFERROR(IF(ISTEXT(KH$5)=FALSE,(INDEX(BCR!$1:$1048576,MATCH('Estadísticas BCR'!KH$5,BCR!$A:$A,0),MATCH('Estadísticas BCR'!$B55,BCR!$1:$1,0))),AVERAGE(JV55:KG55)),"")</f>
        <v>26.086956521739101</v>
      </c>
      <c r="KI55" s="59">
        <f>+IFERROR(IF(ISTEXT(KI$5)=FALSE,(INDEX(BCR!$1:$1048576,MATCH('Estadísticas BCR'!KI$5,BCR!$A:$A,0),MATCH('Estadísticas BCR'!$B55,BCR!$1:$1,0))),AVERAGE(JW55:KH55)),"")</f>
        <v>29.1666666666667</v>
      </c>
      <c r="KJ55" s="59">
        <f>+IFERROR(IF(ISTEXT(KJ$5)=FALSE,(INDEX(BCR!$1:$1048576,MATCH('Estadísticas BCR'!KJ$5,BCR!$A:$A,0),MATCH('Estadísticas BCR'!$B55,BCR!$1:$1,0))),AVERAGE(JX55:KI55)),"")</f>
        <v>35</v>
      </c>
      <c r="KK55" s="59">
        <f>+IFERROR(IF(ISTEXT(KK$5)=FALSE,(INDEX(BCR!$1:$1048576,MATCH('Estadísticas BCR'!KK$5,BCR!$A:$A,0),MATCH('Estadísticas BCR'!$B55,BCR!$1:$1,0))),AVERAGE(JY55:KJ55)),"")</f>
        <v>29.411764705882401</v>
      </c>
      <c r="KL55" s="59">
        <f>+IFERROR(IF(ISTEXT(KL$5)=FALSE,(INDEX(BCR!$1:$1048576,MATCH('Estadísticas BCR'!KL$5,BCR!$A:$A,0),MATCH('Estadísticas BCR'!$B55,BCR!$1:$1,0))),AVERAGE(JZ55:KK55)),"")</f>
        <v>39.130434782608702</v>
      </c>
      <c r="KM55" s="59">
        <f>+IFERROR(IF(ISTEXT(KM$5)=FALSE,(INDEX(BCR!$1:$1048576,MATCH('Estadísticas BCR'!KM$5,BCR!$A:$A,0),MATCH('Estadísticas BCR'!$B55,BCR!$1:$1,0))),AVERAGE(KA55:KL55)),"")</f>
        <v>28.571428571428601</v>
      </c>
      <c r="KN55" s="59">
        <f>+IFERROR(IF(ISTEXT(KN$5)=FALSE,(INDEX(BCR!$1:$1048576,MATCH('Estadísticas BCR'!KN$5,BCR!$A:$A,0),MATCH('Estadísticas BCR'!$B55,BCR!$1:$1,0))),AVERAGE(KB55:KM55)),"")</f>
        <v>37.5</v>
      </c>
      <c r="KO55" s="59">
        <f>+IFERROR(IF(ISTEXT(KO$5)=FALSE,(INDEX(BCR!$1:$1048576,MATCH('Estadísticas BCR'!KO$5,BCR!$A:$A,0),MATCH('Estadísticas BCR'!$B55,BCR!$1:$1,0))),AVERAGE(KC55:KN55)),"")</f>
        <v>38.095238095238102</v>
      </c>
      <c r="KP55" s="60">
        <f>+IFERROR(IF(ISTEXT(KP$5)=FALSE,(INDEX(BCR!$1:$1048576,MATCH('Estadísticas BCR'!KP$5,BCR!$A:$A,0),MATCH('Estadísticas BCR'!$B55,BCR!$1:$1,0))),AVERAGE(KD55:KO55)),"")</f>
        <v>32.969657501413685</v>
      </c>
      <c r="KQ55" s="59">
        <f>+IFERROR(IF(ISTEXT(KQ$5)=FALSE,(INDEX(BCR!$1:$1048576,MATCH('Estadísticas BCR'!KQ$5,BCR!$A:$A,0),MATCH('Estadísticas BCR'!$B55,BCR!$1:$1,0))),AVERAGE(KE55:KP55)),"")</f>
        <v>27.5</v>
      </c>
      <c r="KR55" s="59">
        <f>+IFERROR(IF(ISTEXT(KR$5)=FALSE,(INDEX(BCR!$1:$1048576,MATCH('Estadísticas BCR'!KR$5,BCR!$A:$A,0),MATCH('Estadísticas BCR'!$B55,BCR!$1:$1,0))),AVERAGE(KF55:KQ55)),"")</f>
        <v>34.210526315789501</v>
      </c>
      <c r="KS55" s="59">
        <f>+IFERROR(IF(ISTEXT(KS$5)=FALSE,(INDEX(BCR!$1:$1048576,MATCH('Estadísticas BCR'!KS$5,BCR!$A:$A,0),MATCH('Estadísticas BCR'!$B55,BCR!$1:$1,0))),AVERAGE(KG55:KR55)),"")</f>
        <v>27.0833333333333</v>
      </c>
      <c r="KT55" s="59">
        <f>+IFERROR(IF(ISTEXT(KT$5)=FALSE,(INDEX(BCR!$1:$1048576,MATCH('Estadísticas BCR'!KT$5,BCR!$A:$A,0),MATCH('Estadísticas BCR'!$B55,BCR!$1:$1,0))),AVERAGE(KH55:KS55)),"")</f>
        <v>27.5</v>
      </c>
      <c r="KU55" s="59">
        <f>+IFERROR(IF(ISTEXT(KU$5)=FALSE,(INDEX(BCR!$1:$1048576,MATCH('Estadísticas BCR'!KU$5,BCR!$A:$A,0),MATCH('Estadísticas BCR'!$B55,BCR!$1:$1,0))),AVERAGE(KI55:KT55)),"")</f>
        <v>42.5</v>
      </c>
      <c r="KV55" s="59">
        <f>+IFERROR(IF(ISTEXT(KV$5)=FALSE,(INDEX(BCR!$1:$1048576,MATCH('Estadísticas BCR'!KV$5,BCR!$A:$A,0),MATCH('Estadísticas BCR'!$B55,BCR!$1:$1,0))),AVERAGE(KJ55:KU55)),"")</f>
        <v>35.4166666666667</v>
      </c>
      <c r="KW55" s="59">
        <f>+IFERROR(IF(ISTEXT(KW$5)=FALSE,(INDEX(BCR!$1:$1048576,MATCH('Estadísticas BCR'!KW$5,BCR!$A:$A,0),MATCH('Estadísticas BCR'!$B55,BCR!$1:$1,0))),AVERAGE(KK55:KV55)),"")</f>
        <v>40</v>
      </c>
      <c r="KX55" s="59">
        <f>+IFERROR(IF(ISTEXT(KX$5)=FALSE,(INDEX(BCR!$1:$1048576,MATCH('Estadísticas BCR'!KX$5,BCR!$A:$A,0),MATCH('Estadísticas BCR'!$B55,BCR!$1:$1,0))),AVERAGE(KL55:KW55)),"")</f>
        <v>42.5</v>
      </c>
      <c r="KY55" s="59">
        <f>+IFERROR(IF(ISTEXT(KY$5)=FALSE,(INDEX(BCR!$1:$1048576,MATCH('Estadísticas BCR'!KY$5,BCR!$A:$A,0),MATCH('Estadísticas BCR'!$B55,BCR!$1:$1,0))),AVERAGE(KM55:KX55)),"")</f>
        <v>26.315789473684202</v>
      </c>
      <c r="KZ55" s="59">
        <f>+IFERROR(IF(ISTEXT(KZ$5)=FALSE,(INDEX(BCR!$1:$1048576,MATCH('Estadísticas BCR'!KZ$5,BCR!$A:$A,0),MATCH('Estadísticas BCR'!$B55,BCR!$1:$1,0))),AVERAGE(KN55:KY55)),"")</f>
        <v>44.117647058823501</v>
      </c>
      <c r="LA55" s="59">
        <f>+IFERROR(IF(ISTEXT(LA$5)=FALSE,(INDEX(BCR!$1:$1048576,MATCH('Estadísticas BCR'!LA$5,BCR!$A:$A,0),MATCH('Estadísticas BCR'!$B55,BCR!$1:$1,0))),AVERAGE(KO55:KZ55)),"")</f>
        <v>30.952380952380899</v>
      </c>
      <c r="LB55" s="59">
        <f>+IFERROR(IF(ISTEXT(LB$5)=FALSE,(INDEX(BCR!$1:$1048576,MATCH('Estadísticas BCR'!LB$5,BCR!$A:$A,0),MATCH('Estadísticas BCR'!$B55,BCR!$1:$1,0))),AVERAGE(KP55:LA55)),"")</f>
        <v>30.952380952380899</v>
      </c>
      <c r="LC55" s="60">
        <f>+IFERROR(IF(ISTEXT(LC$5)=FALSE,(INDEX(BCR!$1:$1048576,MATCH('Estadísticas BCR'!LC$5,BCR!$A:$A,0),MATCH('Estadísticas BCR'!$B55,BCR!$1:$1,0))),AVERAGE(KQ55:LB55)),"")</f>
        <v>34.087393729421585</v>
      </c>
      <c r="LD55" s="59">
        <f>+IFERROR(IF(ISTEXT(LD$5)=FALSE,(INDEX(BCR!$1:$1048576,MATCH('Estadísticas BCR'!LD$5,BCR!$A:$A,0),MATCH('Estadísticas BCR'!$B55,BCR!$1:$1,0))),AVERAGE(KR55:LC55)),"")</f>
        <v>30.952380952380899</v>
      </c>
      <c r="LE55" s="59">
        <f>+IFERROR(IF(ISTEXT(LE$5)=FALSE,(INDEX(BCR!$1:$1048576,MATCH('Estadísticas BCR'!LE$5,BCR!$A:$A,0),MATCH('Estadísticas BCR'!$B55,BCR!$1:$1,0))),AVERAGE(KS55:LD55)),"")</f>
        <v>34.210526315789501</v>
      </c>
      <c r="LF55" s="59">
        <f>+IFERROR(IF(ISTEXT(LF$5)=FALSE,(INDEX(BCR!$1:$1048576,MATCH('Estadísticas BCR'!LF$5,BCR!$A:$A,0),MATCH('Estadísticas BCR'!$B55,BCR!$1:$1,0))),AVERAGE(KT55:LE55)),"")</f>
        <v>40</v>
      </c>
      <c r="LG55" s="59">
        <f>+IFERROR(IF(ISTEXT(LG$5)=FALSE,(INDEX(BCR!$1:$1048576,MATCH('Estadísticas BCR'!LG$5,BCR!$A:$A,0),MATCH('Estadísticas BCR'!$B55,BCR!$1:$1,0))),AVERAGE(KU55:LF55)),"")</f>
        <v>38.095238095238102</v>
      </c>
      <c r="LH55" s="59">
        <f>+IFERROR(IF(ISTEXT(LH$5)=FALSE,(INDEX(BCR!$1:$1048576,MATCH('Estadísticas BCR'!LH$5,BCR!$A:$A,0),MATCH('Estadísticas BCR'!$B55,BCR!$1:$1,0))),AVERAGE(KV55:LG55)),"")</f>
        <v>38.095238095238102</v>
      </c>
      <c r="LI55" s="59">
        <f>+IFERROR(IF(ISTEXT(LI$5)=FALSE,(INDEX(BCR!$1:$1048576,MATCH('Estadísticas BCR'!LI$5,BCR!$A:$A,0),MATCH('Estadísticas BCR'!$B55,BCR!$1:$1,0))),AVERAGE(KW55:LH55)),"")</f>
        <v>36.956521739130402</v>
      </c>
      <c r="LJ55" s="59">
        <f>+IFERROR(IF(ISTEXT(LJ$5)=FALSE,(INDEX(BCR!$1:$1048576,MATCH('Estadísticas BCR'!LJ$5,BCR!$A:$A,0),MATCH('Estadísticas BCR'!$B55,BCR!$1:$1,0))),AVERAGE(KX55:LI55)),"")</f>
        <v>39.473684210526301</v>
      </c>
      <c r="LK55" s="59">
        <f>+IFERROR(IF(ISTEXT(LK$5)=FALSE,(INDEX(BCR!$1:$1048576,MATCH('Estadísticas BCR'!LK$5,BCR!$A:$A,0),MATCH('Estadísticas BCR'!$B55,BCR!$1:$1,0))),AVERAGE(KY55:LJ55)),"")</f>
        <v>42.105263157894697</v>
      </c>
      <c r="LL55" s="59">
        <f>+IFERROR(IF(ISTEXT(LL$5)=FALSE,(INDEX(BCR!$1:$1048576,MATCH('Estadísticas BCR'!LL$5,BCR!$A:$A,0),MATCH('Estadísticas BCR'!$B55,BCR!$1:$1,0))),AVERAGE(KZ55:LK55)),"")</f>
        <v>50</v>
      </c>
      <c r="LM55" s="59">
        <f>+IFERROR(IF(ISTEXT(LM$5)=FALSE,(INDEX(BCR!$1:$1048576,MATCH('Estadísticas BCR'!LM$5,BCR!$A:$A,0),MATCH('Estadísticas BCR'!$B55,BCR!$1:$1,0))),AVERAGE(LA55:LL55)),"")</f>
        <v>39.473684210526301</v>
      </c>
      <c r="LN55" s="59">
        <f>+IFERROR(IF(ISTEXT(LN$5)=FALSE,(INDEX(BCR!$1:$1048576,MATCH('Estadísticas BCR'!LN$5,BCR!$A:$A,0),MATCH('Estadísticas BCR'!$B55,BCR!$1:$1,0))),AVERAGE(LB55:LM55)),"")</f>
        <v>44.4444444444444</v>
      </c>
      <c r="LO55" s="59">
        <f>+IFERROR(IF(ISTEXT(LO$5)=FALSE,(INDEX(BCR!$1:$1048576,MATCH('Estadísticas BCR'!LO$5,BCR!$A:$A,0),MATCH('Estadísticas BCR'!$B55,BCR!$1:$1,0))),AVERAGE(LC55:LN55)),"")</f>
        <v>40.625</v>
      </c>
      <c r="LP55" s="60">
        <f>+IFERROR(IF(ISTEXT(LP$5)=FALSE,(INDEX(BCR!$1:$1048576,MATCH('Estadísticas BCR'!LP$5,BCR!$A:$A,0),MATCH('Estadísticas BCR'!$B55,BCR!$1:$1,0))),AVERAGE(LD55:LO55)),"")</f>
        <v>39.53599843509739</v>
      </c>
      <c r="LQ55" s="59">
        <f>+IFERROR(IF(ISTEXT(LQ$5)=FALSE,(INDEX(BCR!$1:$1048576,MATCH('Estadísticas BCR'!LQ$5,BCR!$A:$A,0),MATCH('Estadísticas BCR'!$B55,BCR!$1:$1,0))),AVERAGE(LE55:LP55)),"")</f>
        <v>38.8888888888889</v>
      </c>
      <c r="LR55" s="59">
        <f>+IFERROR(IF(ISTEXT(LR$5)=FALSE,(INDEX(BCR!$1:$1048576,MATCH('Estadísticas BCR'!LR$5,BCR!$A:$A,0),MATCH('Estadísticas BCR'!$B55,BCR!$1:$1,0))),AVERAGE(LF55:LQ55)),"")</f>
        <v>42.5</v>
      </c>
      <c r="LS55" s="59">
        <f>+IFERROR(IF(ISTEXT(LS$5)=FALSE,(INDEX(BCR!$1:$1048576,MATCH('Estadísticas BCR'!LS$5,BCR!$A:$A,0),MATCH('Estadísticas BCR'!$B55,BCR!$1:$1,0))),AVERAGE(LG55:LR55)),"")</f>
        <v>55.5555555555556</v>
      </c>
      <c r="LT55" s="59">
        <f>+IFERROR(IF(ISTEXT(LT$5)=FALSE,(INDEX(BCR!$1:$1048576,MATCH('Estadísticas BCR'!LT$5,BCR!$A:$A,0),MATCH('Estadísticas BCR'!$B55,BCR!$1:$1,0))),AVERAGE(LH55:LS55)),"")</f>
        <v>60</v>
      </c>
      <c r="LU55" s="59">
        <f>+IFERROR(IF(ISTEXT(LU$5)=FALSE,(INDEX(BCR!$1:$1048576,MATCH('Estadísticas BCR'!LU$5,BCR!$A:$A,0),MATCH('Estadísticas BCR'!$B55,BCR!$1:$1,0))),AVERAGE(LI55:LT55)),"")</f>
        <v>50</v>
      </c>
      <c r="LV55" s="59">
        <f>+IFERROR(IF(ISTEXT(LV$5)=FALSE,(INDEX(BCR!$1:$1048576,MATCH('Estadísticas BCR'!LV$5,BCR!$A:$A,0),MATCH('Estadísticas BCR'!$B55,BCR!$1:$1,0))),AVERAGE(LJ55:LU55)),"")</f>
        <v>50</v>
      </c>
      <c r="LW55" s="59">
        <f>+IFERROR(IF(ISTEXT(LW$5)=FALSE,(INDEX(BCR!$1:$1048576,MATCH('Estadísticas BCR'!LW$5,BCR!$A:$A,0),MATCH('Estadísticas BCR'!$B55,BCR!$1:$1,0))),AVERAGE(LK55:LV55)),"")</f>
        <v>46.6666666666667</v>
      </c>
      <c r="LX55" s="59">
        <f>+IFERROR(IF(ISTEXT(LX$5)=FALSE,(INDEX(BCR!$1:$1048576,MATCH('Estadísticas BCR'!LX$5,BCR!$A:$A,0),MATCH('Estadísticas BCR'!$B55,BCR!$1:$1,0))),AVERAGE(LL55:LW55)),"")</f>
        <v>53.846153846153797</v>
      </c>
      <c r="LY55" s="59">
        <f>+IFERROR(IF(ISTEXT(LY$5)=FALSE,(INDEX(BCR!$1:$1048576,MATCH('Estadísticas BCR'!LY$5,BCR!$A:$A,0),MATCH('Estadísticas BCR'!$B55,BCR!$1:$1,0))),AVERAGE(LM55:LX55)),"")</f>
        <v>50</v>
      </c>
      <c r="LZ55" s="59">
        <f>+IFERROR(IF(ISTEXT(LZ$5)=FALSE,(INDEX(BCR!$1:$1048576,MATCH('Estadísticas BCR'!LZ$5,BCR!$A:$A,0),MATCH('Estadísticas BCR'!$B55,BCR!$1:$1,0))),AVERAGE(LN55:LY55)),"")</f>
        <v>53.846153846153797</v>
      </c>
      <c r="MA55" s="59">
        <f>+IFERROR(IF(ISTEXT(MA$5)=FALSE,(INDEX(BCR!$1:$1048576,MATCH('Estadísticas BCR'!MA$5,BCR!$A:$A,0),MATCH('Estadísticas BCR'!$B55,BCR!$1:$1,0))),AVERAGE(LO55:LZ55)),"")</f>
        <v>46.428571428571402</v>
      </c>
      <c r="MB55" s="59">
        <f>+IFERROR(IF(ISTEXT(MB$5)=FALSE,(INDEX(BCR!$1:$1048576,MATCH('Estadísticas BCR'!MB$5,BCR!$A:$A,0),MATCH('Estadísticas BCR'!$B55,BCR!$1:$1,0))),AVERAGE(LP55:MA55)),"")</f>
        <v>60.714285714285701</v>
      </c>
      <c r="MC55" s="60">
        <f>+IFERROR(IF(ISTEXT(MC$5)=FALSE,(INDEX(BCR!$1:$1048576,MATCH('Estadísticas BCR'!MC$5,BCR!$A:$A,0),MATCH('Estadísticas BCR'!$B55,BCR!$1:$1,0))),AVERAGE(LQ55:MB55)),"")</f>
        <v>50.703856328856325</v>
      </c>
      <c r="MD55" s="59">
        <f>+IFERROR(IF(ISTEXT(MD$5)=FALSE,(INDEX(BCR!$1:$1048576,MATCH('Estadísticas BCR'!MD$5,BCR!$A:$A,0),MATCH('Estadísticas BCR'!$B55,BCR!$1:$1,0))),AVERAGE(LR55:MC55)),"")</f>
        <v>53.571428571428598</v>
      </c>
      <c r="ME55" s="59">
        <f>+IFERROR(IF(ISTEXT(ME$5)=FALSE,(INDEX(BCR!$1:$1048576,MATCH('Estadísticas BCR'!ME$5,BCR!$A:$A,0),MATCH('Estadísticas BCR'!$B55,BCR!$1:$1,0))),AVERAGE(LS55:MD55)),"")</f>
        <v>46.875</v>
      </c>
      <c r="MF55" s="59">
        <f>+IFERROR(IF(ISTEXT(MF$5)=FALSE,(INDEX(BCR!$1:$1048576,MATCH('Estadísticas BCR'!MF$5,BCR!$A:$A,0),MATCH('Estadísticas BCR'!$B55,BCR!$1:$1,0))),AVERAGE(LT55:ME55)),"")</f>
        <v>55.5555555555556</v>
      </c>
      <c r="MG55" s="59" t="str">
        <f>+IFERROR(IF(ISTEXT(MG$5)=FALSE,(INDEX(BCR!$1:$1048576,MATCH('Estadísticas BCR'!MG$5,BCR!$A:$A,0),MATCH('Estadísticas BCR'!$B55,BCR!$1:$1,0))),AVERAGE(LU55:MF55)),"")</f>
        <v/>
      </c>
      <c r="MH55" s="59" t="str">
        <f>+IFERROR(IF(ISTEXT(MH$5)=FALSE,(INDEX(BCR!$1:$1048576,MATCH('Estadísticas BCR'!MH$5,BCR!$A:$A,0),MATCH('Estadísticas BCR'!$B55,BCR!$1:$1,0))),AVERAGE(LV55:MG55)),"")</f>
        <v/>
      </c>
      <c r="MI55" s="59" t="str">
        <f>+IFERROR(IF(ISTEXT(MI$5)=FALSE,(INDEX(BCR!$1:$1048576,MATCH('Estadísticas BCR'!MI$5,BCR!$A:$A,0),MATCH('Estadísticas BCR'!$B55,BCR!$1:$1,0))),AVERAGE(LW55:MH55)),"")</f>
        <v/>
      </c>
      <c r="MJ55" s="59" t="str">
        <f>+IFERROR(IF(ISTEXT(MJ$5)=FALSE,(INDEX(BCR!$1:$1048576,MATCH('Estadísticas BCR'!MJ$5,BCR!$A:$A,0),MATCH('Estadísticas BCR'!$B55,BCR!$1:$1,0))),AVERAGE(LX55:MI55)),"")</f>
        <v/>
      </c>
      <c r="MK55" s="59" t="str">
        <f>+IFERROR(IF(ISTEXT(MK$5)=FALSE,(INDEX(BCR!$1:$1048576,MATCH('Estadísticas BCR'!MK$5,BCR!$A:$A,0),MATCH('Estadísticas BCR'!$B55,BCR!$1:$1,0))),AVERAGE(LY55:MJ55)),"")</f>
        <v/>
      </c>
      <c r="ML55" s="59" t="str">
        <f>+IFERROR(IF(ISTEXT(ML$5)=FALSE,(INDEX(BCR!$1:$1048576,MATCH('Estadísticas BCR'!ML$5,BCR!$A:$A,0),MATCH('Estadísticas BCR'!$B55,BCR!$1:$1,0))),AVERAGE(LZ55:MK55)),"")</f>
        <v/>
      </c>
      <c r="MM55" s="59" t="str">
        <f>+IFERROR(IF(ISTEXT(MM$5)=FALSE,(INDEX(BCR!$1:$1048576,MATCH('Estadísticas BCR'!MM$5,BCR!$A:$A,0),MATCH('Estadísticas BCR'!$B55,BCR!$1:$1,0))),AVERAGE(MA55:ML55)),"")</f>
        <v/>
      </c>
      <c r="MN55" s="59" t="str">
        <f>+IFERROR(IF(ISTEXT(MN$5)=FALSE,(INDEX(BCR!$1:$1048576,MATCH('Estadísticas BCR'!MN$5,BCR!$A:$A,0),MATCH('Estadísticas BCR'!$B55,BCR!$1:$1,0))),AVERAGE(MB55:MM55)),"")</f>
        <v/>
      </c>
      <c r="MO55" s="59" t="str">
        <f>+IFERROR(IF(ISTEXT(MO$5)=FALSE,(INDEX(BCR!$1:$1048576,MATCH('Estadísticas BCR'!MO$5,BCR!$A:$A,0),MATCH('Estadísticas BCR'!$B55,BCR!$1:$1,0))),AVERAGE(MC55:MN55)),"")</f>
        <v/>
      </c>
      <c r="MP55" s="60">
        <f>+IFERROR(IF(ISTEXT(MP$5)=FALSE,(INDEX(BCR!$1:$1048576,MATCH('Estadísticas BCR'!MP$5,BCR!$A:$A,0),MATCH('Estadísticas BCR'!$B55,BCR!$1:$1,0))),AVERAGE(MD55:MO55)),"")</f>
        <v>52.000661375661402</v>
      </c>
    </row>
    <row r="56" spans="1:354" outlineLevel="1">
      <c r="B56" s="9" t="s">
        <v>47</v>
      </c>
      <c r="C56" s="126" t="s">
        <v>289</v>
      </c>
      <c r="D56" s="104">
        <f>+IFERROR(IF(ISTEXT(D$5)=FALSE,(INDEX(BCR!$1:$1048576,MATCH('Estadísticas BCR'!D$5,BCR!$A:$A,0),MATCH('Estadísticas BCR'!$B56,BCR!$1:$1,0))),AVERAGE(#REF!)),"")</f>
        <v>0</v>
      </c>
      <c r="E56" s="104">
        <f>+IFERROR(IF(ISTEXT(E$5)=FALSE,(INDEX(BCR!$1:$1048576,MATCH('Estadísticas BCR'!E$5,BCR!$A:$A,0),MATCH('Estadísticas BCR'!$B56,BCR!$1:$1,0))),AVERAGE(#REF!)),"")</f>
        <v>0</v>
      </c>
      <c r="F56" s="104">
        <f>+IFERROR(IF(ISTEXT(F$5)=FALSE,(INDEX(BCR!$1:$1048576,MATCH('Estadísticas BCR'!F$5,BCR!$A:$A,0),MATCH('Estadísticas BCR'!$B56,BCR!$1:$1,0))),AVERAGE(#REF!)),"")</f>
        <v>0</v>
      </c>
      <c r="G56" s="104" t="str">
        <f>+IFERROR(IF(ISTEXT(G$5)=FALSE,(INDEX(BCR!$1:$1048576,MATCH('Estadísticas BCR'!G$5,BCR!$A:$A,0),MATCH('Estadísticas BCR'!$B56,BCR!$1:$1,0))),AVERAGE(#REF!)),"")</f>
        <v/>
      </c>
      <c r="H56" s="104">
        <f>+IFERROR(IF(ISTEXT(H$5)=FALSE,(INDEX(BCR!$1:$1048576,MATCH('Estadísticas BCR'!H$5,BCR!$A:$A,0),MATCH('Estadísticas BCR'!$B56,BCR!$1:$1,0))),AVERAGE(#REF!)),"")</f>
        <v>0</v>
      </c>
      <c r="I56" s="104">
        <f>+IFERROR(IF(ISTEXT(I$5)=FALSE,(INDEX(BCR!$1:$1048576,MATCH('Estadísticas BCR'!I$5,BCR!$A:$A,0),MATCH('Estadísticas BCR'!$B56,BCR!$1:$1,0))),AVERAGE(#REF!)),"")</f>
        <v>0</v>
      </c>
      <c r="J56" s="104">
        <f>+IFERROR(IF(ISTEXT(J$5)=FALSE,(INDEX(BCR!$1:$1048576,MATCH('Estadísticas BCR'!J$5,BCR!$A:$A,0),MATCH('Estadísticas BCR'!$B56,BCR!$1:$1,0))),AVERAGE(#REF!)),"")</f>
        <v>0</v>
      </c>
      <c r="K56" s="104">
        <f>+IFERROR(IF(ISTEXT(K$5)=FALSE,(INDEX(BCR!$1:$1048576,MATCH('Estadísticas BCR'!K$5,BCR!$A:$A,0),MATCH('Estadísticas BCR'!$B56,BCR!$1:$1,0))),AVERAGE(#REF!)),"")</f>
        <v>0</v>
      </c>
      <c r="L56" s="104">
        <f>+IFERROR(IF(ISTEXT(L$5)=FALSE,(INDEX(BCR!$1:$1048576,MATCH('Estadísticas BCR'!L$5,BCR!$A:$A,0),MATCH('Estadísticas BCR'!$B56,BCR!$1:$1,0))),AVERAGE(#REF!)),"")</f>
        <v>0</v>
      </c>
      <c r="M56" s="104">
        <f>+IFERROR(IF(ISTEXT(M$5)=FALSE,(INDEX(BCR!$1:$1048576,MATCH('Estadísticas BCR'!M$5,BCR!$A:$A,0),MATCH('Estadísticas BCR'!$B56,BCR!$1:$1,0))),AVERAGE(#REF!)),"")</f>
        <v>0</v>
      </c>
      <c r="N56" s="104">
        <f>+IFERROR(IF(ISTEXT(N$5)=FALSE,(INDEX(BCR!$1:$1048576,MATCH('Estadísticas BCR'!N$5,BCR!$A:$A,0),MATCH('Estadísticas BCR'!$B56,BCR!$1:$1,0))),AVERAGE(#REF!)),"")</f>
        <v>0</v>
      </c>
      <c r="O56" s="104">
        <f>+IFERROR(IF(ISTEXT(O$5)=FALSE,(INDEX(BCR!$1:$1048576,MATCH('Estadísticas BCR'!O$5,BCR!$A:$A,0),MATCH('Estadísticas BCR'!$B56,BCR!$1:$1,0))),AVERAGE(#REF!)),"")</f>
        <v>0</v>
      </c>
      <c r="P56" s="60">
        <f>+IFERROR(IF(ISTEXT(P$5)=FALSE,(INDEX(BCR!$1:$1048576,MATCH('Estadísticas BCR'!P$5,BCR!$A:$A,0),MATCH('Estadísticas BCR'!$B56,BCR!$1:$1,0))),AVERAGE(D56:O56)),"")</f>
        <v>0</v>
      </c>
      <c r="Q56" s="104">
        <f>+IFERROR(IF(ISTEXT(Q$5)=FALSE,(INDEX(BCR!$1:$1048576,MATCH('Estadísticas BCR'!Q$5,BCR!$A:$A,0),MATCH('Estadísticas BCR'!$B56,BCR!$1:$1,0))),AVERAGE(#REF!)),"")</f>
        <v>0</v>
      </c>
      <c r="R56" s="104">
        <f>+IFERROR(IF(ISTEXT(R$5)=FALSE,(INDEX(BCR!$1:$1048576,MATCH('Estadísticas BCR'!R$5,BCR!$A:$A,0),MATCH('Estadísticas BCR'!$B56,BCR!$1:$1,0))),AVERAGE(#REF!)),"")</f>
        <v>0</v>
      </c>
      <c r="S56" s="104">
        <f>+IFERROR(IF(ISTEXT(S$5)=FALSE,(INDEX(BCR!$1:$1048576,MATCH('Estadísticas BCR'!S$5,BCR!$A:$A,0),MATCH('Estadísticas BCR'!$B56,BCR!$1:$1,0))),AVERAGE(#REF!)),"")</f>
        <v>0</v>
      </c>
      <c r="T56" s="104">
        <f>+IFERROR(IF(ISTEXT(T$5)=FALSE,(INDEX(BCR!$1:$1048576,MATCH('Estadísticas BCR'!T$5,BCR!$A:$A,0),MATCH('Estadísticas BCR'!$B56,BCR!$1:$1,0))),AVERAGE(#REF!)),"")</f>
        <v>0</v>
      </c>
      <c r="U56" s="104">
        <f>+IFERROR(IF(ISTEXT(U$5)=FALSE,(INDEX(BCR!$1:$1048576,MATCH('Estadísticas BCR'!U$5,BCR!$A:$A,0),MATCH('Estadísticas BCR'!$B56,BCR!$1:$1,0))),AVERAGE(#REF!)),"")</f>
        <v>0</v>
      </c>
      <c r="V56" s="104">
        <f>+IFERROR(IF(ISTEXT(V$5)=FALSE,(INDEX(BCR!$1:$1048576,MATCH('Estadísticas BCR'!V$5,BCR!$A:$A,0),MATCH('Estadísticas BCR'!$B56,BCR!$1:$1,0))),AVERAGE(#REF!)),"")</f>
        <v>0</v>
      </c>
      <c r="W56" s="104">
        <f>+IFERROR(IF(ISTEXT(W$5)=FALSE,(INDEX(BCR!$1:$1048576,MATCH('Estadísticas BCR'!W$5,BCR!$A:$A,0),MATCH('Estadísticas BCR'!$B56,BCR!$1:$1,0))),AVERAGE(#REF!)),"")</f>
        <v>0</v>
      </c>
      <c r="X56" s="104">
        <f>+IFERROR(IF(ISTEXT(X$5)=FALSE,(INDEX(BCR!$1:$1048576,MATCH('Estadísticas BCR'!X$5,BCR!$A:$A,0),MATCH('Estadísticas BCR'!$B56,BCR!$1:$1,0))),AVERAGE(#REF!)),"")</f>
        <v>0</v>
      </c>
      <c r="Y56" s="104">
        <f>+IFERROR(IF(ISTEXT(Y$5)=FALSE,(INDEX(BCR!$1:$1048576,MATCH('Estadísticas BCR'!Y$5,BCR!$A:$A,0),MATCH('Estadísticas BCR'!$B56,BCR!$1:$1,0))),AVERAGE(#REF!)),"")</f>
        <v>0</v>
      </c>
      <c r="Z56" s="104">
        <f>+IFERROR(IF(ISTEXT(Z$5)=FALSE,(INDEX(BCR!$1:$1048576,MATCH('Estadísticas BCR'!Z$5,BCR!$A:$A,0),MATCH('Estadísticas BCR'!$B56,BCR!$1:$1,0))),AVERAGE(#REF!)),"")</f>
        <v>0</v>
      </c>
      <c r="AA56" s="104">
        <f>+IFERROR(IF(ISTEXT(AA$5)=FALSE,(INDEX(BCR!$1:$1048576,MATCH('Estadísticas BCR'!AA$5,BCR!$A:$A,0),MATCH('Estadísticas BCR'!$B56,BCR!$1:$1,0))),AVERAGE(#REF!)),"")</f>
        <v>0</v>
      </c>
      <c r="AB56" s="104">
        <f>+IFERROR(IF(ISTEXT(AB$5)=FALSE,(INDEX(BCR!$1:$1048576,MATCH('Estadísticas BCR'!AB$5,BCR!$A:$A,0),MATCH('Estadísticas BCR'!$B56,BCR!$1:$1,0))),AVERAGE(#REF!)),"")</f>
        <v>0</v>
      </c>
      <c r="AC56" s="60">
        <f>+IFERROR(IF(ISTEXT(AC$5)=FALSE,(INDEX(BCR!$1:$1048576,MATCH('Estadísticas BCR'!AC$5,BCR!$A:$A,0),MATCH('Estadísticas BCR'!$B56,BCR!$1:$1,0))),AVERAGE(Q56:AB56)),"")</f>
        <v>0</v>
      </c>
      <c r="AD56" s="59">
        <f>+IFERROR(IF(ISTEXT(AD$5)=FALSE,(INDEX(BCR!$1:$1048576,MATCH('Estadísticas BCR'!AD$5,BCR!$A:$A,0),MATCH('Estadísticas BCR'!$B56,BCR!$1:$1,0))),AVERAGE(#REF!)),"")</f>
        <v>0</v>
      </c>
      <c r="AE56" s="59">
        <f>+IFERROR(IF(ISTEXT(AE$5)=FALSE,(INDEX(BCR!$1:$1048576,MATCH('Estadísticas BCR'!AE$5,BCR!$A:$A,0),MATCH('Estadísticas BCR'!$B56,BCR!$1:$1,0))),AVERAGE(#REF!)),"")</f>
        <v>0</v>
      </c>
      <c r="AF56" s="59">
        <f>+IFERROR(IF(ISTEXT(AF$5)=FALSE,(INDEX(BCR!$1:$1048576,MATCH('Estadísticas BCR'!AF$5,BCR!$A:$A,0),MATCH('Estadísticas BCR'!$B56,BCR!$1:$1,0))),AVERAGE(#REF!)),"")</f>
        <v>0</v>
      </c>
      <c r="AG56" s="59">
        <f>+IFERROR(IF(ISTEXT(AG$5)=FALSE,(INDEX(BCR!$1:$1048576,MATCH('Estadísticas BCR'!AG$5,BCR!$A:$A,0),MATCH('Estadísticas BCR'!$B56,BCR!$1:$1,0))),AVERAGE(#REF!)),"")</f>
        <v>0</v>
      </c>
      <c r="AH56" s="59">
        <f>+IFERROR(IF(ISTEXT(AH$5)=FALSE,(INDEX(BCR!$1:$1048576,MATCH('Estadísticas BCR'!AH$5,BCR!$A:$A,0),MATCH('Estadísticas BCR'!$B56,BCR!$1:$1,0))),AVERAGE(#REF!)),"")</f>
        <v>0</v>
      </c>
      <c r="AI56" s="59">
        <f>+IFERROR(IF(ISTEXT(AI$5)=FALSE,(INDEX(BCR!$1:$1048576,MATCH('Estadísticas BCR'!AI$5,BCR!$A:$A,0),MATCH('Estadísticas BCR'!$B56,BCR!$1:$1,0))),AVERAGE(#REF!)),"")</f>
        <v>0</v>
      </c>
      <c r="AJ56" s="59">
        <f>+IFERROR(IF(ISTEXT(AJ$5)=FALSE,(INDEX(BCR!$1:$1048576,MATCH('Estadísticas BCR'!AJ$5,BCR!$A:$A,0),MATCH('Estadísticas BCR'!$B56,BCR!$1:$1,0))),AVERAGE(#REF!)),"")</f>
        <v>0</v>
      </c>
      <c r="AK56" s="59">
        <f>+IFERROR(IF(ISTEXT(AK$5)=FALSE,(INDEX(BCR!$1:$1048576,MATCH('Estadísticas BCR'!AK$5,BCR!$A:$A,0),MATCH('Estadísticas BCR'!$B56,BCR!$1:$1,0))),AVERAGE(#REF!)),"")</f>
        <v>0</v>
      </c>
      <c r="AL56" s="59">
        <f>+IFERROR(IF(ISTEXT(AL$5)=FALSE,(INDEX(BCR!$1:$1048576,MATCH('Estadísticas BCR'!AL$5,BCR!$A:$A,0),MATCH('Estadísticas BCR'!$B56,BCR!$1:$1,0))),AVERAGE(#REF!)),"")</f>
        <v>0</v>
      </c>
      <c r="AM56" s="59">
        <f>+IFERROR(IF(ISTEXT(AM$5)=FALSE,(INDEX(BCR!$1:$1048576,MATCH('Estadísticas BCR'!AM$5,BCR!$A:$A,0),MATCH('Estadísticas BCR'!$B56,BCR!$1:$1,0))),AVERAGE(#REF!)),"")</f>
        <v>0</v>
      </c>
      <c r="AN56" s="59">
        <f>+IFERROR(IF(ISTEXT(AN$5)=FALSE,(INDEX(BCR!$1:$1048576,MATCH('Estadísticas BCR'!AN$5,BCR!$A:$A,0),MATCH('Estadísticas BCR'!$B56,BCR!$1:$1,0))),AVERAGE(#REF!)),"")</f>
        <v>0</v>
      </c>
      <c r="AO56" s="59">
        <f>+IFERROR(IF(ISTEXT(AO$5)=FALSE,(INDEX(BCR!$1:$1048576,MATCH('Estadísticas BCR'!AO$5,BCR!$A:$A,0),MATCH('Estadísticas BCR'!$B56,BCR!$1:$1,0))),AVERAGE(#REF!)),"")</f>
        <v>0</v>
      </c>
      <c r="AP56" s="60">
        <f>+IFERROR(IF(ISTEXT(AP$5)=FALSE,(INDEX(BCR!$1:$1048576,MATCH('Estadísticas BCR'!AP$5,BCR!$A:$A,0),MATCH('Estadísticas BCR'!$B56,BCR!$1:$1,0))),AVERAGE(AD56:AO56)),"")</f>
        <v>0</v>
      </c>
      <c r="AQ56" s="59">
        <f>+IFERROR(IF(ISTEXT(AQ$5)=FALSE,(INDEX(BCR!$1:$1048576,MATCH('Estadísticas BCR'!AQ$5,BCR!$A:$A,0),MATCH('Estadísticas BCR'!$B56,BCR!$1:$1,0))),AVERAGE(#REF!)),"")</f>
        <v>0</v>
      </c>
      <c r="AR56" s="59">
        <f>+IFERROR(IF(ISTEXT(AR$5)=FALSE,(INDEX(BCR!$1:$1048576,MATCH('Estadísticas BCR'!AR$5,BCR!$A:$A,0),MATCH('Estadísticas BCR'!$B56,BCR!$1:$1,0))),AVERAGE(#REF!)),"")</f>
        <v>0</v>
      </c>
      <c r="AS56" s="59">
        <f>+IFERROR(IF(ISTEXT(AS$5)=FALSE,(INDEX(BCR!$1:$1048576,MATCH('Estadísticas BCR'!AS$5,BCR!$A:$A,0),MATCH('Estadísticas BCR'!$B56,BCR!$1:$1,0))),AVERAGE(#REF!)),"")</f>
        <v>0</v>
      </c>
      <c r="AT56" s="59">
        <f>+IFERROR(IF(ISTEXT(AT$5)=FALSE,(INDEX(BCR!$1:$1048576,MATCH('Estadísticas BCR'!AT$5,BCR!$A:$A,0),MATCH('Estadísticas BCR'!$B56,BCR!$1:$1,0))),AVERAGE(#REF!)),"")</f>
        <v>0</v>
      </c>
      <c r="AU56" s="59">
        <f>+IFERROR(IF(ISTEXT(AU$5)=FALSE,(INDEX(BCR!$1:$1048576,MATCH('Estadísticas BCR'!AU$5,BCR!$A:$A,0),MATCH('Estadísticas BCR'!$B56,BCR!$1:$1,0))),AVERAGE(#REF!)),"")</f>
        <v>0</v>
      </c>
      <c r="AV56" s="59">
        <f>+IFERROR(IF(ISTEXT(AV$5)=FALSE,(INDEX(BCR!$1:$1048576,MATCH('Estadísticas BCR'!AV$5,BCR!$A:$A,0),MATCH('Estadísticas BCR'!$B56,BCR!$1:$1,0))),AVERAGE(#REF!)),"")</f>
        <v>0</v>
      </c>
      <c r="AW56" s="59">
        <f>+IFERROR(IF(ISTEXT(AW$5)=FALSE,(INDEX(BCR!$1:$1048576,MATCH('Estadísticas BCR'!AW$5,BCR!$A:$A,0),MATCH('Estadísticas BCR'!$B56,BCR!$1:$1,0))),AVERAGE(#REF!)),"")</f>
        <v>0</v>
      </c>
      <c r="AX56" s="59">
        <f>+IFERROR(IF(ISTEXT(AX$5)=FALSE,(INDEX(BCR!$1:$1048576,MATCH('Estadísticas BCR'!AX$5,BCR!$A:$A,0),MATCH('Estadísticas BCR'!$B56,BCR!$1:$1,0))),AVERAGE(#REF!)),"")</f>
        <v>0</v>
      </c>
      <c r="AY56" s="59">
        <f>+IFERROR(IF(ISTEXT(AY$5)=FALSE,(INDEX(BCR!$1:$1048576,MATCH('Estadísticas BCR'!AY$5,BCR!$A:$A,0),MATCH('Estadísticas BCR'!$B56,BCR!$1:$1,0))),AVERAGE(#REF!)),"")</f>
        <v>0</v>
      </c>
      <c r="AZ56" s="59">
        <f>+IFERROR(IF(ISTEXT(AZ$5)=FALSE,(INDEX(BCR!$1:$1048576,MATCH('Estadísticas BCR'!AZ$5,BCR!$A:$A,0),MATCH('Estadísticas BCR'!$B56,BCR!$1:$1,0))),AVERAGE(#REF!)),"")</f>
        <v>0</v>
      </c>
      <c r="BA56" s="59">
        <f>+IFERROR(IF(ISTEXT(BA$5)=FALSE,(INDEX(BCR!$1:$1048576,MATCH('Estadísticas BCR'!BA$5,BCR!$A:$A,0),MATCH('Estadísticas BCR'!$B56,BCR!$1:$1,0))),AVERAGE(#REF!)),"")</f>
        <v>0</v>
      </c>
      <c r="BB56" s="59">
        <f>+IFERROR(IF(ISTEXT(BB$5)=FALSE,(INDEX(BCR!$1:$1048576,MATCH('Estadísticas BCR'!BB$5,BCR!$A:$A,0),MATCH('Estadísticas BCR'!$B56,BCR!$1:$1,0))),AVERAGE(#REF!)),"")</f>
        <v>0</v>
      </c>
      <c r="BC56" s="60">
        <f>+IFERROR(IF(ISTEXT(BC$5)=FALSE,(INDEX(BCR!$1:$1048576,MATCH('Estadísticas BCR'!BC$5,BCR!$A:$A,0),MATCH('Estadísticas BCR'!$B56,BCR!$1:$1,0))),AVERAGE(AQ56:BB56)),"")</f>
        <v>0</v>
      </c>
      <c r="BD56" s="59">
        <f>+IFERROR(IF(ISTEXT(BD$5)=FALSE,(INDEX(BCR!$1:$1048576,MATCH('Estadísticas BCR'!BD$5,BCR!$A:$A,0),MATCH('Estadísticas BCR'!$B56,BCR!$1:$1,0))),AVERAGE(#REF!)),"")</f>
        <v>0</v>
      </c>
      <c r="BE56" s="59">
        <f>+IFERROR(IF(ISTEXT(BE$5)=FALSE,(INDEX(BCR!$1:$1048576,MATCH('Estadísticas BCR'!BE$5,BCR!$A:$A,0),MATCH('Estadísticas BCR'!$B56,BCR!$1:$1,0))),AVERAGE(#REF!)),"")</f>
        <v>0</v>
      </c>
      <c r="BF56" s="59">
        <f>+IFERROR(IF(ISTEXT(BF$5)=FALSE,(INDEX(BCR!$1:$1048576,MATCH('Estadísticas BCR'!BF$5,BCR!$A:$A,0),MATCH('Estadísticas BCR'!$B56,BCR!$1:$1,0))),AVERAGE(#REF!)),"")</f>
        <v>0</v>
      </c>
      <c r="BG56" s="59">
        <f>+IFERROR(IF(ISTEXT(BG$5)=FALSE,(INDEX(BCR!$1:$1048576,MATCH('Estadísticas BCR'!BG$5,BCR!$A:$A,0),MATCH('Estadísticas BCR'!$B56,BCR!$1:$1,0))),AVERAGE(#REF!)),"")</f>
        <v>0</v>
      </c>
      <c r="BH56" s="59">
        <f>+IFERROR(IF(ISTEXT(BH$5)=FALSE,(INDEX(BCR!$1:$1048576,MATCH('Estadísticas BCR'!BH$5,BCR!$A:$A,0),MATCH('Estadísticas BCR'!$B56,BCR!$1:$1,0))),AVERAGE(#REF!)),"")</f>
        <v>0</v>
      </c>
      <c r="BI56" s="59">
        <f>+IFERROR(IF(ISTEXT(BI$5)=FALSE,(INDEX(BCR!$1:$1048576,MATCH('Estadísticas BCR'!BI$5,BCR!$A:$A,0),MATCH('Estadísticas BCR'!$B56,BCR!$1:$1,0))),AVERAGE(#REF!)),"")</f>
        <v>0</v>
      </c>
      <c r="BJ56" s="59">
        <f>+IFERROR(IF(ISTEXT(BJ$5)=FALSE,(INDEX(BCR!$1:$1048576,MATCH('Estadísticas BCR'!BJ$5,BCR!$A:$A,0),MATCH('Estadísticas BCR'!$B56,BCR!$1:$1,0))),AVERAGE(#REF!)),"")</f>
        <v>0</v>
      </c>
      <c r="BK56" s="59">
        <f>+IFERROR(IF(ISTEXT(BK$5)=FALSE,(INDEX(BCR!$1:$1048576,MATCH('Estadísticas BCR'!BK$5,BCR!$A:$A,0),MATCH('Estadísticas BCR'!$B56,BCR!$1:$1,0))),AVERAGE(#REF!)),"")</f>
        <v>0</v>
      </c>
      <c r="BL56" s="59">
        <f>+IFERROR(IF(ISTEXT(BL$5)=FALSE,(INDEX(BCR!$1:$1048576,MATCH('Estadísticas BCR'!BL$5,BCR!$A:$A,0),MATCH('Estadísticas BCR'!$B56,BCR!$1:$1,0))),AVERAGE(#REF!)),"")</f>
        <v>0</v>
      </c>
      <c r="BM56" s="59">
        <f>+IFERROR(IF(ISTEXT(BM$5)=FALSE,(INDEX(BCR!$1:$1048576,MATCH('Estadísticas BCR'!BM$5,BCR!$A:$A,0),MATCH('Estadísticas BCR'!$B56,BCR!$1:$1,0))),AVERAGE(#REF!)),"")</f>
        <v>0</v>
      </c>
      <c r="BN56" s="59">
        <f>+IFERROR(IF(ISTEXT(BN$5)=FALSE,(INDEX(BCR!$1:$1048576,MATCH('Estadísticas BCR'!BN$5,BCR!$A:$A,0),MATCH('Estadísticas BCR'!$B56,BCR!$1:$1,0))),AVERAGE(#REF!)),"")</f>
        <v>0</v>
      </c>
      <c r="BO56" s="59">
        <f>+IFERROR(IF(ISTEXT(BO$5)=FALSE,(INDEX(BCR!$1:$1048576,MATCH('Estadísticas BCR'!BO$5,BCR!$A:$A,0),MATCH('Estadísticas BCR'!$B56,BCR!$1:$1,0))),AVERAGE(#REF!)),"")</f>
        <v>0</v>
      </c>
      <c r="BP56" s="60">
        <f>+IFERROR(IF(ISTEXT(BP$5)=FALSE,(INDEX(BCR!$1:$1048576,MATCH('Estadísticas BCR'!BP$5,BCR!$A:$A,0),MATCH('Estadísticas BCR'!$B56,BCR!$1:$1,0))),AVERAGE(BD56:BO56)),"")</f>
        <v>0</v>
      </c>
      <c r="BQ56" s="59">
        <f>+IFERROR(IF(ISTEXT(BQ$5)=FALSE,(INDEX(BCR!$1:$1048576,MATCH('Estadísticas BCR'!BQ$5,BCR!$A:$A,0),MATCH('Estadísticas BCR'!$B56,BCR!$1:$1,0))),AVERAGE(#REF!)),"")</f>
        <v>0</v>
      </c>
      <c r="BR56" s="59">
        <f>+IFERROR(IF(ISTEXT(BR$5)=FALSE,(INDEX(BCR!$1:$1048576,MATCH('Estadísticas BCR'!BR$5,BCR!$A:$A,0),MATCH('Estadísticas BCR'!$B56,BCR!$1:$1,0))),AVERAGE(#REF!)),"")</f>
        <v>0</v>
      </c>
      <c r="BS56" s="59">
        <f>+IFERROR(IF(ISTEXT(BS$5)=FALSE,(INDEX(BCR!$1:$1048576,MATCH('Estadísticas BCR'!BS$5,BCR!$A:$A,0),MATCH('Estadísticas BCR'!$B56,BCR!$1:$1,0))),AVERAGE(#REF!)),"")</f>
        <v>0</v>
      </c>
      <c r="BT56" s="59">
        <f>+IFERROR(IF(ISTEXT(BT$5)=FALSE,(INDEX(BCR!$1:$1048576,MATCH('Estadísticas BCR'!BT$5,BCR!$A:$A,0),MATCH('Estadísticas BCR'!$B56,BCR!$1:$1,0))),AVERAGE(#REF!)),"")</f>
        <v>0</v>
      </c>
      <c r="BU56" s="59">
        <f>+IFERROR(IF(ISTEXT(BU$5)=FALSE,(INDEX(BCR!$1:$1048576,MATCH('Estadísticas BCR'!BU$5,BCR!$A:$A,0),MATCH('Estadísticas BCR'!$B56,BCR!$1:$1,0))),AVERAGE(#REF!)),"")</f>
        <v>0</v>
      </c>
      <c r="BV56" s="59">
        <f>+IFERROR(IF(ISTEXT(BV$5)=FALSE,(INDEX(BCR!$1:$1048576,MATCH('Estadísticas BCR'!BV$5,BCR!$A:$A,0),MATCH('Estadísticas BCR'!$B56,BCR!$1:$1,0))),AVERAGE(#REF!)),"")</f>
        <v>0</v>
      </c>
      <c r="BW56" s="59">
        <f>+IFERROR(IF(ISTEXT(BW$5)=FALSE,(INDEX(BCR!$1:$1048576,MATCH('Estadísticas BCR'!BW$5,BCR!$A:$A,0),MATCH('Estadísticas BCR'!$B56,BCR!$1:$1,0))),AVERAGE(#REF!)),"")</f>
        <v>0</v>
      </c>
      <c r="BX56" s="59">
        <f>+IFERROR(IF(ISTEXT(BX$5)=FALSE,(INDEX(BCR!$1:$1048576,MATCH('Estadísticas BCR'!BX$5,BCR!$A:$A,0),MATCH('Estadísticas BCR'!$B56,BCR!$1:$1,0))),AVERAGE(#REF!)),"")</f>
        <v>0</v>
      </c>
      <c r="BY56" s="59">
        <f>+IFERROR(IF(ISTEXT(BY$5)=FALSE,(INDEX(BCR!$1:$1048576,MATCH('Estadísticas BCR'!BY$5,BCR!$A:$A,0),MATCH('Estadísticas BCR'!$B56,BCR!$1:$1,0))),AVERAGE(#REF!)),"")</f>
        <v>0</v>
      </c>
      <c r="BZ56" s="59">
        <f>+IFERROR(IF(ISTEXT(BZ$5)=FALSE,(INDEX(BCR!$1:$1048576,MATCH('Estadísticas BCR'!BZ$5,BCR!$A:$A,0),MATCH('Estadísticas BCR'!$B56,BCR!$1:$1,0))),AVERAGE(#REF!)),"")</f>
        <v>0</v>
      </c>
      <c r="CA56" s="59">
        <f>+IFERROR(IF(ISTEXT(CA$5)=FALSE,(INDEX(BCR!$1:$1048576,MATCH('Estadísticas BCR'!CA$5,BCR!$A:$A,0),MATCH('Estadísticas BCR'!$B56,BCR!$1:$1,0))),AVERAGE(#REF!)),"")</f>
        <v>0</v>
      </c>
      <c r="CB56" s="59">
        <f>+IFERROR(IF(ISTEXT(CB$5)=FALSE,(INDEX(BCR!$1:$1048576,MATCH('Estadísticas BCR'!CB$5,BCR!$A:$A,0),MATCH('Estadísticas BCR'!$B56,BCR!$1:$1,0))),AVERAGE(#REF!)),"")</f>
        <v>0</v>
      </c>
      <c r="CC56" s="60">
        <f>+IFERROR(IF(ISTEXT(CC$5)=FALSE,(INDEX(BCR!$1:$1048576,MATCH('Estadísticas BCR'!CC$5,BCR!$A:$A,0),MATCH('Estadísticas BCR'!$B56,BCR!$1:$1,0))),AVERAGE(BQ56:CB56)),"")</f>
        <v>0</v>
      </c>
      <c r="CD56" s="59">
        <f>+IFERROR(IF(ISTEXT(CD$5)=FALSE,(INDEX(BCR!$1:$1048576,MATCH('Estadísticas BCR'!CD$5,BCR!$A:$A,0),MATCH('Estadísticas BCR'!$B56,BCR!$1:$1,0))),AVERAGE(#REF!)),"")</f>
        <v>0</v>
      </c>
      <c r="CE56" s="59">
        <f>+IFERROR(IF(ISTEXT(CE$5)=FALSE,(INDEX(BCR!$1:$1048576,MATCH('Estadísticas BCR'!CE$5,BCR!$A:$A,0),MATCH('Estadísticas BCR'!$B56,BCR!$1:$1,0))),AVERAGE(#REF!)),"")</f>
        <v>0</v>
      </c>
      <c r="CF56" s="59">
        <f>+IFERROR(IF(ISTEXT(CF$5)=FALSE,(INDEX(BCR!$1:$1048576,MATCH('Estadísticas BCR'!CF$5,BCR!$A:$A,0),MATCH('Estadísticas BCR'!$B56,BCR!$1:$1,0))),AVERAGE(#REF!)),"")</f>
        <v>0</v>
      </c>
      <c r="CG56" s="59">
        <f>+IFERROR(IF(ISTEXT(CG$5)=FALSE,(INDEX(BCR!$1:$1048576,MATCH('Estadísticas BCR'!CG$5,BCR!$A:$A,0),MATCH('Estadísticas BCR'!$B56,BCR!$1:$1,0))),AVERAGE(#REF!)),"")</f>
        <v>0</v>
      </c>
      <c r="CH56" s="59">
        <f>+IFERROR(IF(ISTEXT(CH$5)=FALSE,(INDEX(BCR!$1:$1048576,MATCH('Estadísticas BCR'!CH$5,BCR!$A:$A,0),MATCH('Estadísticas BCR'!$B56,BCR!$1:$1,0))),AVERAGE(#REF!)),"")</f>
        <v>0</v>
      </c>
      <c r="CI56" s="59">
        <f>+IFERROR(IF(ISTEXT(CI$5)=FALSE,(INDEX(BCR!$1:$1048576,MATCH('Estadísticas BCR'!CI$5,BCR!$A:$A,0),MATCH('Estadísticas BCR'!$B56,BCR!$1:$1,0))),AVERAGE(#REF!)),"")</f>
        <v>0</v>
      </c>
      <c r="CJ56" s="59">
        <f>+IFERROR(IF(ISTEXT(CJ$5)=FALSE,(INDEX(BCR!$1:$1048576,MATCH('Estadísticas BCR'!CJ$5,BCR!$A:$A,0),MATCH('Estadísticas BCR'!$B56,BCR!$1:$1,0))),AVERAGE(#REF!)),"")</f>
        <v>0</v>
      </c>
      <c r="CK56" s="59">
        <f>+IFERROR(IF(ISTEXT(CK$5)=FALSE,(INDEX(BCR!$1:$1048576,MATCH('Estadísticas BCR'!CK$5,BCR!$A:$A,0),MATCH('Estadísticas BCR'!$B56,BCR!$1:$1,0))),AVERAGE(#REF!)),"")</f>
        <v>0</v>
      </c>
      <c r="CL56" s="59">
        <f>+IFERROR(IF(ISTEXT(CL$5)=FALSE,(INDEX(BCR!$1:$1048576,MATCH('Estadísticas BCR'!CL$5,BCR!$A:$A,0),MATCH('Estadísticas BCR'!$B56,BCR!$1:$1,0))),AVERAGE(#REF!)),"")</f>
        <v>0</v>
      </c>
      <c r="CM56" s="59">
        <f>+IFERROR(IF(ISTEXT(CM$5)=FALSE,(INDEX(BCR!$1:$1048576,MATCH('Estadísticas BCR'!CM$5,BCR!$A:$A,0),MATCH('Estadísticas BCR'!$B56,BCR!$1:$1,0))),AVERAGE(#REF!)),"")</f>
        <v>0</v>
      </c>
      <c r="CN56" s="59">
        <f>+IFERROR(IF(ISTEXT(CN$5)=FALSE,(INDEX(BCR!$1:$1048576,MATCH('Estadísticas BCR'!CN$5,BCR!$A:$A,0),MATCH('Estadísticas BCR'!$B56,BCR!$1:$1,0))),AVERAGE(#REF!)),"")</f>
        <v>0</v>
      </c>
      <c r="CO56" s="59">
        <f>+IFERROR(IF(ISTEXT(CO$5)=FALSE,(INDEX(BCR!$1:$1048576,MATCH('Estadísticas BCR'!CO$5,BCR!$A:$A,0),MATCH('Estadísticas BCR'!$B56,BCR!$1:$1,0))),AVERAGE(#REF!)),"")</f>
        <v>0</v>
      </c>
      <c r="CP56" s="60">
        <f>+IFERROR(IF(ISTEXT(CP$5)=FALSE,(INDEX(BCR!$1:$1048576,MATCH('Estadísticas BCR'!CP$5,BCR!$A:$A,0),MATCH('Estadísticas BCR'!$B56,BCR!$1:$1,0))),AVERAGE(CD56:CO56)),"")</f>
        <v>0</v>
      </c>
      <c r="CQ56" s="59">
        <f>+IFERROR(IF(ISTEXT(CQ$5)=FALSE,(INDEX(BCR!$1:$1048576,MATCH('Estadísticas BCR'!CQ$5,BCR!$A:$A,0),MATCH('Estadísticas BCR'!$B56,BCR!$1:$1,0))),AVERAGE(#REF!)),"")</f>
        <v>0</v>
      </c>
      <c r="CR56" s="59">
        <f>+IFERROR(IF(ISTEXT(CR$5)=FALSE,(INDEX(BCR!$1:$1048576,MATCH('Estadísticas BCR'!CR$5,BCR!$A:$A,0),MATCH('Estadísticas BCR'!$B56,BCR!$1:$1,0))),AVERAGE(#REF!)),"")</f>
        <v>0</v>
      </c>
      <c r="CS56" s="59">
        <f>+IFERROR(IF(ISTEXT(CS$5)=FALSE,(INDEX(BCR!$1:$1048576,MATCH('Estadísticas BCR'!CS$5,BCR!$A:$A,0),MATCH('Estadísticas BCR'!$B56,BCR!$1:$1,0))),AVERAGE(#REF!)),"")</f>
        <v>0</v>
      </c>
      <c r="CT56" s="59">
        <f>+IFERROR(IF(ISTEXT(CT$5)=FALSE,(INDEX(BCR!$1:$1048576,MATCH('Estadísticas BCR'!CT$5,BCR!$A:$A,0),MATCH('Estadísticas BCR'!$B56,BCR!$1:$1,0))),AVERAGE(#REF!)),"")</f>
        <v>0</v>
      </c>
      <c r="CU56" s="59">
        <f>+IFERROR(IF(ISTEXT(CU$5)=FALSE,(INDEX(BCR!$1:$1048576,MATCH('Estadísticas BCR'!CU$5,BCR!$A:$A,0),MATCH('Estadísticas BCR'!$B56,BCR!$1:$1,0))),AVERAGE(#REF!)),"")</f>
        <v>0</v>
      </c>
      <c r="CV56" s="59">
        <f>+IFERROR(IF(ISTEXT(CV$5)=FALSE,(INDEX(BCR!$1:$1048576,MATCH('Estadísticas BCR'!CV$5,BCR!$A:$A,0),MATCH('Estadísticas BCR'!$B56,BCR!$1:$1,0))),AVERAGE(#REF!)),"")</f>
        <v>0</v>
      </c>
      <c r="CW56" s="59">
        <f>+IFERROR(IF(ISTEXT(CW$5)=FALSE,(INDEX(BCR!$1:$1048576,MATCH('Estadísticas BCR'!CW$5,BCR!$A:$A,0),MATCH('Estadísticas BCR'!$B56,BCR!$1:$1,0))),AVERAGE(#REF!)),"")</f>
        <v>0</v>
      </c>
      <c r="CX56" s="59">
        <f>+IFERROR(IF(ISTEXT(CX$5)=FALSE,(INDEX(BCR!$1:$1048576,MATCH('Estadísticas BCR'!CX$5,BCR!$A:$A,0),MATCH('Estadísticas BCR'!$B56,BCR!$1:$1,0))),AVERAGE(#REF!)),"")</f>
        <v>0</v>
      </c>
      <c r="CY56" s="59">
        <f>+IFERROR(IF(ISTEXT(CY$5)=FALSE,(INDEX(BCR!$1:$1048576,MATCH('Estadísticas BCR'!CY$5,BCR!$A:$A,0),MATCH('Estadísticas BCR'!$B56,BCR!$1:$1,0))),AVERAGE(#REF!)),"")</f>
        <v>0</v>
      </c>
      <c r="CZ56" s="59">
        <f>+IFERROR(IF(ISTEXT(CZ$5)=FALSE,(INDEX(BCR!$1:$1048576,MATCH('Estadísticas BCR'!CZ$5,BCR!$A:$A,0),MATCH('Estadísticas BCR'!$B56,BCR!$1:$1,0))),AVERAGE(A56:CY56)),"")</f>
        <v>0</v>
      </c>
      <c r="DA56" s="59">
        <f>+IFERROR(IF(ISTEXT(DA$5)=FALSE,(INDEX(BCR!$1:$1048576,MATCH('Estadísticas BCR'!DA$5,BCR!$A:$A,0),MATCH('Estadísticas BCR'!$B56,BCR!$1:$1,0))),AVERAGE(B56:CZ56)),"")</f>
        <v>0</v>
      </c>
      <c r="DB56" s="59">
        <f>+IFERROR(IF(ISTEXT(DB$5)=FALSE,(INDEX(BCR!$1:$1048576,MATCH('Estadísticas BCR'!DB$5,BCR!$A:$A,0),MATCH('Estadísticas BCR'!$B56,BCR!$1:$1,0))),AVERAGE(C56:DA56)),"")</f>
        <v>0</v>
      </c>
      <c r="DC56" s="60">
        <f>+IFERROR(IF(ISTEXT(DC$5)=FALSE,(INDEX(BCR!$1:$1048576,MATCH('Estadísticas BCR'!DC$5,BCR!$A:$A,0),MATCH('Estadísticas BCR'!$B56,BCR!$1:$1,0))),AVERAGE(CQ56:DB56)),"")</f>
        <v>0</v>
      </c>
      <c r="DD56" s="59">
        <f>+IFERROR(IF(ISTEXT(DD$5)=FALSE,(INDEX(BCR!$1:$1048576,MATCH('Estadísticas BCR'!DD$5,BCR!$A:$A,0),MATCH('Estadísticas BCR'!$B56,BCR!$1:$1,0))),AVERAGE(CR56:DC56)),"")</f>
        <v>0</v>
      </c>
      <c r="DE56" s="59">
        <f>+IFERROR(IF(ISTEXT(DE$5)=FALSE,(INDEX(BCR!$1:$1048576,MATCH('Estadísticas BCR'!DE$5,BCR!$A:$A,0),MATCH('Estadísticas BCR'!$B56,BCR!$1:$1,0))),AVERAGE(CS56:DD56)),"")</f>
        <v>0</v>
      </c>
      <c r="DF56" s="59">
        <f>+IFERROR(IF(ISTEXT(DF$5)=FALSE,(INDEX(BCR!$1:$1048576,MATCH('Estadísticas BCR'!DF$5,BCR!$A:$A,0),MATCH('Estadísticas BCR'!$B56,BCR!$1:$1,0))),AVERAGE(CT56:DE56)),"")</f>
        <v>0</v>
      </c>
      <c r="DG56" s="59">
        <f>+IFERROR(IF(ISTEXT(DG$5)=FALSE,(INDEX(BCR!$1:$1048576,MATCH('Estadísticas BCR'!DG$5,BCR!$A:$A,0),MATCH('Estadísticas BCR'!$B56,BCR!$1:$1,0))),AVERAGE(CU56:DF56)),"")</f>
        <v>0</v>
      </c>
      <c r="DH56" s="59">
        <f>+IFERROR(IF(ISTEXT(DH$5)=FALSE,(INDEX(BCR!$1:$1048576,MATCH('Estadísticas BCR'!DH$5,BCR!$A:$A,0),MATCH('Estadísticas BCR'!$B56,BCR!$1:$1,0))),AVERAGE(CV56:DG56)),"")</f>
        <v>0</v>
      </c>
      <c r="DI56" s="59">
        <f>+IFERROR(IF(ISTEXT(DI$5)=FALSE,(INDEX(BCR!$1:$1048576,MATCH('Estadísticas BCR'!DI$5,BCR!$A:$A,0),MATCH('Estadísticas BCR'!$B56,BCR!$1:$1,0))),AVERAGE(CW56:DH56)),"")</f>
        <v>0</v>
      </c>
      <c r="DJ56" s="59">
        <f>+IFERROR(IF(ISTEXT(DJ$5)=FALSE,(INDEX(BCR!$1:$1048576,MATCH('Estadísticas BCR'!DJ$5,BCR!$A:$A,0),MATCH('Estadísticas BCR'!$B56,BCR!$1:$1,0))),AVERAGE(CX56:DI56)),"")</f>
        <v>0</v>
      </c>
      <c r="DK56" s="59">
        <f>+IFERROR(IF(ISTEXT(DK$5)=FALSE,(INDEX(BCR!$1:$1048576,MATCH('Estadísticas BCR'!DK$5,BCR!$A:$A,0),MATCH('Estadísticas BCR'!$B56,BCR!$1:$1,0))),AVERAGE(CY56:DJ56)),"")</f>
        <v>0</v>
      </c>
      <c r="DL56" s="59">
        <f>+IFERROR(IF(ISTEXT(DL$5)=FALSE,(INDEX(BCR!$1:$1048576,MATCH('Estadísticas BCR'!DL$5,BCR!$A:$A,0),MATCH('Estadísticas BCR'!$B56,BCR!$1:$1,0))),AVERAGE(CZ56:DK56)),"")</f>
        <v>0</v>
      </c>
      <c r="DM56" s="59">
        <f>+IFERROR(IF(ISTEXT(DM$5)=FALSE,(INDEX(BCR!$1:$1048576,MATCH('Estadísticas BCR'!DM$5,BCR!$A:$A,0),MATCH('Estadísticas BCR'!$B56,BCR!$1:$1,0))),AVERAGE(DA56:DL56)),"")</f>
        <v>0</v>
      </c>
      <c r="DN56" s="59">
        <f>+IFERROR(IF(ISTEXT(DN$5)=FALSE,(INDEX(BCR!$1:$1048576,MATCH('Estadísticas BCR'!DN$5,BCR!$A:$A,0),MATCH('Estadísticas BCR'!$B56,BCR!$1:$1,0))),AVERAGE(DB56:DM56)),"")</f>
        <v>0</v>
      </c>
      <c r="DO56" s="59">
        <f>+IFERROR(IF(ISTEXT(DO$5)=FALSE,(INDEX(BCR!$1:$1048576,MATCH('Estadísticas BCR'!DO$5,BCR!$A:$A,0),MATCH('Estadísticas BCR'!$B56,BCR!$1:$1,0))),AVERAGE(DC56:DN56)),"")</f>
        <v>0</v>
      </c>
      <c r="DP56" s="60">
        <f>+IFERROR(IF(ISTEXT(DP$5)=FALSE,(INDEX(BCR!$1:$1048576,MATCH('Estadísticas BCR'!DP$5,BCR!$A:$A,0),MATCH('Estadísticas BCR'!$B56,BCR!$1:$1,0))),AVERAGE(DD56:DO56)),"")</f>
        <v>0</v>
      </c>
      <c r="DQ56" s="59">
        <f>+IFERROR(IF(ISTEXT(DQ$5)=FALSE,(INDEX(BCR!$1:$1048576,MATCH('Estadísticas BCR'!DQ$5,BCR!$A:$A,0),MATCH('Estadísticas BCR'!$B56,BCR!$1:$1,0))),AVERAGE(DE56:DP56)),"")</f>
        <v>0</v>
      </c>
      <c r="DR56" s="59">
        <f>+IFERROR(IF(ISTEXT(DR$5)=FALSE,(INDEX(BCR!$1:$1048576,MATCH('Estadísticas BCR'!DR$5,BCR!$A:$A,0),MATCH('Estadísticas BCR'!$B56,BCR!$1:$1,0))),AVERAGE(DF56:DQ56)),"")</f>
        <v>0</v>
      </c>
      <c r="DS56" s="59">
        <f>+IFERROR(IF(ISTEXT(DS$5)=FALSE,(INDEX(BCR!$1:$1048576,MATCH('Estadísticas BCR'!DS$5,BCR!$A:$A,0),MATCH('Estadísticas BCR'!$B56,BCR!$1:$1,0))),AVERAGE(DG56:DR56)),"")</f>
        <v>0</v>
      </c>
      <c r="DT56" s="59">
        <f>+IFERROR(IF(ISTEXT(DT$5)=FALSE,(INDEX(BCR!$1:$1048576,MATCH('Estadísticas BCR'!DT$5,BCR!$A:$A,0),MATCH('Estadísticas BCR'!$B56,BCR!$1:$1,0))),AVERAGE(DH56:DS56)),"")</f>
        <v>0</v>
      </c>
      <c r="DU56" s="59">
        <f>+IFERROR(IF(ISTEXT(DU$5)=FALSE,(INDEX(BCR!$1:$1048576,MATCH('Estadísticas BCR'!DU$5,BCR!$A:$A,0),MATCH('Estadísticas BCR'!$B56,BCR!$1:$1,0))),AVERAGE(DI56:DT56)),"")</f>
        <v>0</v>
      </c>
      <c r="DV56" s="59">
        <f>+IFERROR(IF(ISTEXT(DV$5)=FALSE,(INDEX(BCR!$1:$1048576,MATCH('Estadísticas BCR'!DV$5,BCR!$A:$A,0),MATCH('Estadísticas BCR'!$B56,BCR!$1:$1,0))),AVERAGE(DJ56:DU56)),"")</f>
        <v>0</v>
      </c>
      <c r="DW56" s="59">
        <f>+IFERROR(IF(ISTEXT(DW$5)=FALSE,(INDEX(BCR!$1:$1048576,MATCH('Estadísticas BCR'!DW$5,BCR!$A:$A,0),MATCH('Estadísticas BCR'!$B56,BCR!$1:$1,0))),AVERAGE(DK56:DV56)),"")</f>
        <v>0</v>
      </c>
      <c r="DX56" s="59">
        <f>+IFERROR(IF(ISTEXT(DX$5)=FALSE,(INDEX(BCR!$1:$1048576,MATCH('Estadísticas BCR'!DX$5,BCR!$A:$A,0),MATCH('Estadísticas BCR'!$B56,BCR!$1:$1,0))),AVERAGE(DL56:DW56)),"")</f>
        <v>0</v>
      </c>
      <c r="DY56" s="59">
        <f>+IFERROR(IF(ISTEXT(DY$5)=FALSE,(INDEX(BCR!$1:$1048576,MATCH('Estadísticas BCR'!DY$5,BCR!$A:$A,0),MATCH('Estadísticas BCR'!$B56,BCR!$1:$1,0))),AVERAGE(DM56:DX56)),"")</f>
        <v>0</v>
      </c>
      <c r="DZ56" s="59">
        <f>+IFERROR(IF(ISTEXT(DZ$5)=FALSE,(INDEX(BCR!$1:$1048576,MATCH('Estadísticas BCR'!DZ$5,BCR!$A:$A,0),MATCH('Estadísticas BCR'!$B56,BCR!$1:$1,0))),AVERAGE(DN56:DY56)),"")</f>
        <v>0</v>
      </c>
      <c r="EA56" s="59">
        <f>+IFERROR(IF(ISTEXT(EA$5)=FALSE,(INDEX(BCR!$1:$1048576,MATCH('Estadísticas BCR'!EA$5,BCR!$A:$A,0),MATCH('Estadísticas BCR'!$B56,BCR!$1:$1,0))),AVERAGE(DO56:DZ56)),"")</f>
        <v>0</v>
      </c>
      <c r="EB56" s="59">
        <f>+IFERROR(IF(ISTEXT(EB$5)=FALSE,(INDEX(BCR!$1:$1048576,MATCH('Estadísticas BCR'!EB$5,BCR!$A:$A,0),MATCH('Estadísticas BCR'!$B56,BCR!$1:$1,0))),AVERAGE(DP56:EA56)),"")</f>
        <v>0</v>
      </c>
      <c r="EC56" s="60">
        <f>+IFERROR(IF(ISTEXT(EC$5)=FALSE,(INDEX(BCR!$1:$1048576,MATCH('Estadísticas BCR'!EC$5,BCR!$A:$A,0),MATCH('Estadísticas BCR'!$B56,BCR!$1:$1,0))),AVERAGE(DQ56:EB56)),"")</f>
        <v>0</v>
      </c>
      <c r="ED56" s="59">
        <f>+IFERROR(IF(ISTEXT(ED$5)=FALSE,(INDEX(BCR!$1:$1048576,MATCH('Estadísticas BCR'!ED$5,BCR!$A:$A,0),MATCH('Estadísticas BCR'!$B56,BCR!$1:$1,0))),AVERAGE(DR56:EC56)),"")</f>
        <v>0</v>
      </c>
      <c r="EE56" s="59">
        <f>+IFERROR(IF(ISTEXT(EE$5)=FALSE,(INDEX(BCR!$1:$1048576,MATCH('Estadísticas BCR'!EE$5,BCR!$A:$A,0),MATCH('Estadísticas BCR'!$B56,BCR!$1:$1,0))),AVERAGE(DS56:ED56)),"")</f>
        <v>0</v>
      </c>
      <c r="EF56" s="59">
        <f>+IFERROR(IF(ISTEXT(EF$5)=FALSE,(INDEX(BCR!$1:$1048576,MATCH('Estadísticas BCR'!EF$5,BCR!$A:$A,0),MATCH('Estadísticas BCR'!$B56,BCR!$1:$1,0))),AVERAGE(DT56:EE56)),"")</f>
        <v>0</v>
      </c>
      <c r="EG56" s="59">
        <f>+IFERROR(IF(ISTEXT(EG$5)=FALSE,(INDEX(BCR!$1:$1048576,MATCH('Estadísticas BCR'!EG$5,BCR!$A:$A,0),MATCH('Estadísticas BCR'!$B56,BCR!$1:$1,0))),AVERAGE(DU56:EF56)),"")</f>
        <v>0</v>
      </c>
      <c r="EH56" s="59">
        <f>+IFERROR(IF(ISTEXT(EH$5)=FALSE,(INDEX(BCR!$1:$1048576,MATCH('Estadísticas BCR'!EH$5,BCR!$A:$A,0),MATCH('Estadísticas BCR'!$B56,BCR!$1:$1,0))),AVERAGE(DV56:EG56)),"")</f>
        <v>0</v>
      </c>
      <c r="EI56" s="59">
        <f>+IFERROR(IF(ISTEXT(EI$5)=FALSE,(INDEX(BCR!$1:$1048576,MATCH('Estadísticas BCR'!EI$5,BCR!$A:$A,0),MATCH('Estadísticas BCR'!$B56,BCR!$1:$1,0))),AVERAGE(DW56:EH56)),"")</f>
        <v>0</v>
      </c>
      <c r="EJ56" s="59">
        <f>+IFERROR(IF(ISTEXT(EJ$5)=FALSE,(INDEX(BCR!$1:$1048576,MATCH('Estadísticas BCR'!EJ$5,BCR!$A:$A,0),MATCH('Estadísticas BCR'!$B56,BCR!$1:$1,0))),AVERAGE(DX56:EI56)),"")</f>
        <v>0</v>
      </c>
      <c r="EK56" s="59">
        <f>+IFERROR(IF(ISTEXT(EK$5)=FALSE,(INDEX(BCR!$1:$1048576,MATCH('Estadísticas BCR'!EK$5,BCR!$A:$A,0),MATCH('Estadísticas BCR'!$B56,BCR!$1:$1,0))),AVERAGE(DY56:EJ56)),"")</f>
        <v>0</v>
      </c>
      <c r="EL56" s="59">
        <f>+IFERROR(IF(ISTEXT(EL$5)=FALSE,(INDEX(BCR!$1:$1048576,MATCH('Estadísticas BCR'!EL$5,BCR!$A:$A,0),MATCH('Estadísticas BCR'!$B56,BCR!$1:$1,0))),AVERAGE(DZ56:EK56)),"")</f>
        <v>0</v>
      </c>
      <c r="EM56" s="59">
        <f>+IFERROR(IF(ISTEXT(EM$5)=FALSE,(INDEX(BCR!$1:$1048576,MATCH('Estadísticas BCR'!EM$5,BCR!$A:$A,0),MATCH('Estadísticas BCR'!$B56,BCR!$1:$1,0))),AVERAGE(EA56:EL56)),"")</f>
        <v>0</v>
      </c>
      <c r="EN56" s="59">
        <f>+IFERROR(IF(ISTEXT(EN$5)=FALSE,(INDEX(BCR!$1:$1048576,MATCH('Estadísticas BCR'!EN$5,BCR!$A:$A,0),MATCH('Estadísticas BCR'!$B56,BCR!$1:$1,0))),AVERAGE(EB56:EM56)),"")</f>
        <v>0</v>
      </c>
      <c r="EO56" s="59">
        <f>+IFERROR(IF(ISTEXT(EO$5)=FALSE,(INDEX(BCR!$1:$1048576,MATCH('Estadísticas BCR'!EO$5,BCR!$A:$A,0),MATCH('Estadísticas BCR'!$B56,BCR!$1:$1,0))),AVERAGE(EC56:EN56)),"")</f>
        <v>0</v>
      </c>
      <c r="EP56" s="60">
        <f>+IFERROR(IF(ISTEXT(EP$5)=FALSE,(INDEX(BCR!$1:$1048576,MATCH('Estadísticas BCR'!EP$5,BCR!$A:$A,0),MATCH('Estadísticas BCR'!$B56,BCR!$1:$1,0))),AVERAGE(ED56:EO56)),"")</f>
        <v>0</v>
      </c>
      <c r="EQ56" s="59">
        <f>+IFERROR(IF(ISTEXT(EQ$5)=FALSE,(INDEX(BCR!$1:$1048576,MATCH('Estadísticas BCR'!EQ$5,BCR!$A:$A,0),MATCH('Estadísticas BCR'!$B56,BCR!$1:$1,0))),AVERAGE(EE56:EP56)),"")</f>
        <v>0</v>
      </c>
      <c r="ER56" s="59">
        <f>+IFERROR(IF(ISTEXT(ER$5)=FALSE,(INDEX(BCR!$1:$1048576,MATCH('Estadísticas BCR'!ER$5,BCR!$A:$A,0),MATCH('Estadísticas BCR'!$B56,BCR!$1:$1,0))),AVERAGE(EF56:EQ56)),"")</f>
        <v>0</v>
      </c>
      <c r="ES56" s="59">
        <f>+IFERROR(IF(ISTEXT(ES$5)=FALSE,(INDEX(BCR!$1:$1048576,MATCH('Estadísticas BCR'!ES$5,BCR!$A:$A,0),MATCH('Estadísticas BCR'!$B56,BCR!$1:$1,0))),AVERAGE(EG56:ER56)),"")</f>
        <v>0</v>
      </c>
      <c r="ET56" s="59">
        <f>+IFERROR(IF(ISTEXT(ET$5)=FALSE,(INDEX(BCR!$1:$1048576,MATCH('Estadísticas BCR'!ET$5,BCR!$A:$A,0),MATCH('Estadísticas BCR'!$B56,BCR!$1:$1,0))),AVERAGE(EH56:ES56)),"")</f>
        <v>0</v>
      </c>
      <c r="EU56" s="59">
        <f>+IFERROR(IF(ISTEXT(EU$5)=FALSE,(INDEX(BCR!$1:$1048576,MATCH('Estadísticas BCR'!EU$5,BCR!$A:$A,0),MATCH('Estadísticas BCR'!$B56,BCR!$1:$1,0))),AVERAGE(EI56:ET56)),"")</f>
        <v>0</v>
      </c>
      <c r="EV56" s="59">
        <f>+IFERROR(IF(ISTEXT(EV$5)=FALSE,(INDEX(BCR!$1:$1048576,MATCH('Estadísticas BCR'!EV$5,BCR!$A:$A,0),MATCH('Estadísticas BCR'!$B56,BCR!$1:$1,0))),AVERAGE(EJ56:EU56)),"")</f>
        <v>0</v>
      </c>
      <c r="EW56" s="59">
        <f>+IFERROR(IF(ISTEXT(EW$5)=FALSE,(INDEX(BCR!$1:$1048576,MATCH('Estadísticas BCR'!EW$5,BCR!$A:$A,0),MATCH('Estadísticas BCR'!$B56,BCR!$1:$1,0))),AVERAGE(EK56:EV56)),"")</f>
        <v>0</v>
      </c>
      <c r="EX56" s="59">
        <f>+IFERROR(IF(ISTEXT(EX$5)=FALSE,(INDEX(BCR!$1:$1048576,MATCH('Estadísticas BCR'!EX$5,BCR!$A:$A,0),MATCH('Estadísticas BCR'!$B56,BCR!$1:$1,0))),AVERAGE(EL56:EW56)),"")</f>
        <v>0</v>
      </c>
      <c r="EY56" s="59">
        <f>+IFERROR(IF(ISTEXT(EY$5)=FALSE,(INDEX(BCR!$1:$1048576,MATCH('Estadísticas BCR'!EY$5,BCR!$A:$A,0),MATCH('Estadísticas BCR'!$B56,BCR!$1:$1,0))),AVERAGE(EM56:EX56)),"")</f>
        <v>0</v>
      </c>
      <c r="EZ56" s="59">
        <f>+IFERROR(IF(ISTEXT(EZ$5)=FALSE,(INDEX(BCR!$1:$1048576,MATCH('Estadísticas BCR'!EZ$5,BCR!$A:$A,0),MATCH('Estadísticas BCR'!$B56,BCR!$1:$1,0))),AVERAGE(EN56:EY56)),"")</f>
        <v>0</v>
      </c>
      <c r="FA56" s="59">
        <f>+IFERROR(IF(ISTEXT(FA$5)=FALSE,(INDEX(BCR!$1:$1048576,MATCH('Estadísticas BCR'!FA$5,BCR!$A:$A,0),MATCH('Estadísticas BCR'!$B56,BCR!$1:$1,0))),AVERAGE(EO56:EZ56)),"")</f>
        <v>0</v>
      </c>
      <c r="FB56" s="59">
        <f>+IFERROR(IF(ISTEXT(FB$5)=FALSE,(INDEX(BCR!$1:$1048576,MATCH('Estadísticas BCR'!FB$5,BCR!$A:$A,0),MATCH('Estadísticas BCR'!$B56,BCR!$1:$1,0))),AVERAGE(EP56:FA56)),"")</f>
        <v>0</v>
      </c>
      <c r="FC56" s="60">
        <f>+IFERROR(IF(ISTEXT(FC$5)=FALSE,(INDEX(BCR!$1:$1048576,MATCH('Estadísticas BCR'!FC$5,BCR!$A:$A,0),MATCH('Estadísticas BCR'!$B56,BCR!$1:$1,0))),AVERAGE(EQ56:FB56)),"")</f>
        <v>0</v>
      </c>
      <c r="FD56" s="59">
        <f>+IFERROR(IF(ISTEXT(FD$5)=FALSE,(INDEX(BCR!$1:$1048576,MATCH('Estadísticas BCR'!FD$5,BCR!$A:$A,0),MATCH('Estadísticas BCR'!$B56,BCR!$1:$1,0))),AVERAGE(ER56:FC56)),"")</f>
        <v>0</v>
      </c>
      <c r="FE56" s="59">
        <f>+IFERROR(IF(ISTEXT(FE$5)=FALSE,(INDEX(BCR!$1:$1048576,MATCH('Estadísticas BCR'!FE$5,BCR!$A:$A,0),MATCH('Estadísticas BCR'!$B56,BCR!$1:$1,0))),AVERAGE(ES56:FD56)),"")</f>
        <v>0</v>
      </c>
      <c r="FF56" s="59">
        <f>+IFERROR(IF(ISTEXT(FF$5)=FALSE,(INDEX(BCR!$1:$1048576,MATCH('Estadísticas BCR'!FF$5,BCR!$A:$A,0),MATCH('Estadísticas BCR'!$B56,BCR!$1:$1,0))),AVERAGE(ET56:FE56)),"")</f>
        <v>0</v>
      </c>
      <c r="FG56" s="59">
        <f>+IFERROR(IF(ISTEXT(FG$5)=FALSE,(INDEX(BCR!$1:$1048576,MATCH('Estadísticas BCR'!FG$5,BCR!$A:$A,0),MATCH('Estadísticas BCR'!$B56,BCR!$1:$1,0))),AVERAGE(EU56:FF56)),"")</f>
        <v>0</v>
      </c>
      <c r="FH56" s="59">
        <f>+IFERROR(IF(ISTEXT(FH$5)=FALSE,(INDEX(BCR!$1:$1048576,MATCH('Estadísticas BCR'!FH$5,BCR!$A:$A,0),MATCH('Estadísticas BCR'!$B56,BCR!$1:$1,0))),AVERAGE(EV56:FG56)),"")</f>
        <v>0</v>
      </c>
      <c r="FI56" s="59">
        <f>+IFERROR(IF(ISTEXT(FI$5)=FALSE,(INDEX(BCR!$1:$1048576,MATCH('Estadísticas BCR'!FI$5,BCR!$A:$A,0),MATCH('Estadísticas BCR'!$B56,BCR!$1:$1,0))),AVERAGE(EW56:FH56)),"")</f>
        <v>0</v>
      </c>
      <c r="FJ56" s="59">
        <f>+IFERROR(IF(ISTEXT(FJ$5)=FALSE,(INDEX(BCR!$1:$1048576,MATCH('Estadísticas BCR'!FJ$5,BCR!$A:$A,0),MATCH('Estadísticas BCR'!$B56,BCR!$1:$1,0))),AVERAGE(EX56:FI56)),"")</f>
        <v>0</v>
      </c>
      <c r="FK56" s="59">
        <f>+IFERROR(IF(ISTEXT(FK$5)=FALSE,(INDEX(BCR!$1:$1048576,MATCH('Estadísticas BCR'!FK$5,BCR!$A:$A,0),MATCH('Estadísticas BCR'!$B56,BCR!$1:$1,0))),AVERAGE(EY56:FJ56)),"")</f>
        <v>0</v>
      </c>
      <c r="FL56" s="59">
        <f>+IFERROR(IF(ISTEXT(FL$5)=FALSE,(INDEX(BCR!$1:$1048576,MATCH('Estadísticas BCR'!FL$5,BCR!$A:$A,0),MATCH('Estadísticas BCR'!$B56,BCR!$1:$1,0))),AVERAGE(EZ56:FK56)),"")</f>
        <v>0</v>
      </c>
      <c r="FM56" s="59">
        <f>+IFERROR(IF(ISTEXT(FM$5)=FALSE,(INDEX(BCR!$1:$1048576,MATCH('Estadísticas BCR'!FM$5,BCR!$A:$A,0),MATCH('Estadísticas BCR'!$B56,BCR!$1:$1,0))),AVERAGE(FA56:FL56)),"")</f>
        <v>0</v>
      </c>
      <c r="FN56" s="59">
        <f>+IFERROR(IF(ISTEXT(FN$5)=FALSE,(INDEX(BCR!$1:$1048576,MATCH('Estadísticas BCR'!FN$5,BCR!$A:$A,0),MATCH('Estadísticas BCR'!$B56,BCR!$1:$1,0))),AVERAGE(FB56:FM56)),"")</f>
        <v>0</v>
      </c>
      <c r="FO56" s="59">
        <f>+IFERROR(IF(ISTEXT(FO$5)=FALSE,(INDEX(BCR!$1:$1048576,MATCH('Estadísticas BCR'!FO$5,BCR!$A:$A,0),MATCH('Estadísticas BCR'!$B56,BCR!$1:$1,0))),AVERAGE(FC56:FN56)),"")</f>
        <v>0</v>
      </c>
      <c r="FP56" s="60">
        <f>+IFERROR(IF(ISTEXT(FP$5)=FALSE,(INDEX(BCR!$1:$1048576,MATCH('Estadísticas BCR'!FP$5,BCR!$A:$A,0),MATCH('Estadísticas BCR'!$B56,BCR!$1:$1,0))),AVERAGE(FD56:FO56)),"")</f>
        <v>0</v>
      </c>
      <c r="FQ56" s="59">
        <f>+IFERROR(IF(ISTEXT(FQ$5)=FALSE,(INDEX(BCR!$1:$1048576,MATCH('Estadísticas BCR'!FQ$5,BCR!$A:$A,0),MATCH('Estadísticas BCR'!$B56,BCR!$1:$1,0))),AVERAGE(FE56:FP56)),"")</f>
        <v>0</v>
      </c>
      <c r="FR56" s="59">
        <f>+IFERROR(IF(ISTEXT(FR$5)=FALSE,(INDEX(BCR!$1:$1048576,MATCH('Estadísticas BCR'!FR$5,BCR!$A:$A,0),MATCH('Estadísticas BCR'!$B56,BCR!$1:$1,0))),AVERAGE(FF56:FQ56)),"")</f>
        <v>0</v>
      </c>
      <c r="FS56" s="59">
        <f>+IFERROR(IF(ISTEXT(FS$5)=FALSE,(INDEX(BCR!$1:$1048576,MATCH('Estadísticas BCR'!FS$5,BCR!$A:$A,0),MATCH('Estadísticas BCR'!$B56,BCR!$1:$1,0))),AVERAGE(FG56:FR56)),"")</f>
        <v>0</v>
      </c>
      <c r="FT56" s="59">
        <f>+IFERROR(IF(ISTEXT(FT$5)=FALSE,(INDEX(BCR!$1:$1048576,MATCH('Estadísticas BCR'!FT$5,BCR!$A:$A,0),MATCH('Estadísticas BCR'!$B56,BCR!$1:$1,0))),AVERAGE(FH56:FS56)),"")</f>
        <v>0</v>
      </c>
      <c r="FU56" s="59">
        <f>+IFERROR(IF(ISTEXT(FU$5)=FALSE,(INDEX(BCR!$1:$1048576,MATCH('Estadísticas BCR'!FU$5,BCR!$A:$A,0),MATCH('Estadísticas BCR'!$B56,BCR!$1:$1,0))),AVERAGE(FI56:FT56)),"")</f>
        <v>0</v>
      </c>
      <c r="FV56" s="59">
        <f>+IFERROR(IF(ISTEXT(FV$5)=FALSE,(INDEX(BCR!$1:$1048576,MATCH('Estadísticas BCR'!FV$5,BCR!$A:$A,0),MATCH('Estadísticas BCR'!$B56,BCR!$1:$1,0))),AVERAGE(FJ56:FU56)),"")</f>
        <v>0</v>
      </c>
      <c r="FW56" s="59">
        <f>+IFERROR(IF(ISTEXT(FW$5)=FALSE,(INDEX(BCR!$1:$1048576,MATCH('Estadísticas BCR'!FW$5,BCR!$A:$A,0),MATCH('Estadísticas BCR'!$B56,BCR!$1:$1,0))),AVERAGE(FK56:FV56)),"")</f>
        <v>63.461538461538503</v>
      </c>
      <c r="FX56" s="59">
        <f>+IFERROR(IF(ISTEXT(FX$5)=FALSE,(INDEX(BCR!$1:$1048576,MATCH('Estadísticas BCR'!FX$5,BCR!$A:$A,0),MATCH('Estadísticas BCR'!$B56,BCR!$1:$1,0))),AVERAGE(FL56:FW56)),"")</f>
        <v>72.727272727272705</v>
      </c>
      <c r="FY56" s="59">
        <f>+IFERROR(IF(ISTEXT(FY$5)=FALSE,(INDEX(BCR!$1:$1048576,MATCH('Estadísticas BCR'!FY$5,BCR!$A:$A,0),MATCH('Estadísticas BCR'!$B56,BCR!$1:$1,0))),AVERAGE(FM56:FX56)),"")</f>
        <v>72.727272727272705</v>
      </c>
      <c r="FZ56" s="59">
        <f>+IFERROR(IF(ISTEXT(FZ$5)=FALSE,(INDEX(BCR!$1:$1048576,MATCH('Estadísticas BCR'!FZ$5,BCR!$A:$A,0),MATCH('Estadísticas BCR'!$B56,BCR!$1:$1,0))),AVERAGE(FN56:FY56)),"")</f>
        <v>75</v>
      </c>
      <c r="GA56" s="59">
        <f>+IFERROR(IF(ISTEXT(GA$5)=FALSE,(INDEX(BCR!$1:$1048576,MATCH('Estadísticas BCR'!GA$5,BCR!$A:$A,0),MATCH('Estadísticas BCR'!$B56,BCR!$1:$1,0))),AVERAGE(FO56:FZ56)),"")</f>
        <v>83.3333333333333</v>
      </c>
      <c r="GB56" s="59">
        <f>+IFERROR(IF(ISTEXT(GB$5)=FALSE,(INDEX(BCR!$1:$1048576,MATCH('Estadísticas BCR'!GB$5,BCR!$A:$A,0),MATCH('Estadísticas BCR'!$B56,BCR!$1:$1,0))),AVERAGE(FP56:GA56)),"")</f>
        <v>85.9375</v>
      </c>
      <c r="GC56" s="60">
        <f>+IFERROR(IF(ISTEXT(GC$5)=FALSE,(INDEX(BCR!$1:$1048576,MATCH('Estadísticas BCR'!GC$5,BCR!$A:$A,0),MATCH('Estadísticas BCR'!$B56,BCR!$1:$1,0))),AVERAGE(FQ56:GB56)),"")</f>
        <v>37.765576437451436</v>
      </c>
      <c r="GD56" s="59">
        <f>+IFERROR(IF(ISTEXT(GD$5)=FALSE,(INDEX(BCR!$1:$1048576,MATCH('Estadísticas BCR'!GD$5,BCR!$A:$A,0),MATCH('Estadísticas BCR'!$B56,BCR!$1:$1,0))),AVERAGE(FR56:GC56)),"")</f>
        <v>75.714285714285694</v>
      </c>
      <c r="GE56" s="59">
        <f>+IFERROR(IF(ISTEXT(GE$5)=FALSE,(INDEX(BCR!$1:$1048576,MATCH('Estadísticas BCR'!GE$5,BCR!$A:$A,0),MATCH('Estadísticas BCR'!$B56,BCR!$1:$1,0))),AVERAGE(FS56:GD56)),"")</f>
        <v>75</v>
      </c>
      <c r="GF56" s="59">
        <f>+IFERROR(IF(ISTEXT(GF$5)=FALSE,(INDEX(BCR!$1:$1048576,MATCH('Estadísticas BCR'!GF$5,BCR!$A:$A,0),MATCH('Estadísticas BCR'!$B56,BCR!$1:$1,0))),AVERAGE(FT56:GE56)),"")</f>
        <v>74.324324324324294</v>
      </c>
      <c r="GG56" s="59">
        <f>+IFERROR(IF(ISTEXT(GG$5)=FALSE,(INDEX(BCR!$1:$1048576,MATCH('Estadísticas BCR'!GG$5,BCR!$A:$A,0),MATCH('Estadísticas BCR'!$B56,BCR!$1:$1,0))),AVERAGE(FU56:GF56)),"")</f>
        <v>73.3333333333333</v>
      </c>
      <c r="GH56" s="59">
        <f>+IFERROR(IF(ISTEXT(GH$5)=FALSE,(INDEX(BCR!$1:$1048576,MATCH('Estadísticas BCR'!GH$5,BCR!$A:$A,0),MATCH('Estadísticas BCR'!$B56,BCR!$1:$1,0))),AVERAGE(FV56:GG56)),"")</f>
        <v>69.512195121951194</v>
      </c>
      <c r="GI56" s="59">
        <f>+IFERROR(IF(ISTEXT(GI$5)=FALSE,(INDEX(BCR!$1:$1048576,MATCH('Estadísticas BCR'!GI$5,BCR!$A:$A,0),MATCH('Estadísticas BCR'!$B56,BCR!$1:$1,0))),AVERAGE(FW56:GH56)),"")</f>
        <v>63.8888888888889</v>
      </c>
      <c r="GJ56" s="59">
        <f>+IFERROR(IF(ISTEXT(GJ$5)=FALSE,(INDEX(BCR!$1:$1048576,MATCH('Estadísticas BCR'!GJ$5,BCR!$A:$A,0),MATCH('Estadísticas BCR'!$B56,BCR!$1:$1,0))),AVERAGE(FX56:GI56)),"")</f>
        <v>72.857142857142804</v>
      </c>
      <c r="GK56" s="59">
        <f>+IFERROR(IF(ISTEXT(GK$5)=FALSE,(INDEX(BCR!$1:$1048576,MATCH('Estadísticas BCR'!GK$5,BCR!$A:$A,0),MATCH('Estadísticas BCR'!$B56,BCR!$1:$1,0))),AVERAGE(FY56:GJ56)),"")</f>
        <v>65.476190476190496</v>
      </c>
      <c r="GL56" s="59">
        <f>+IFERROR(IF(ISTEXT(GL$5)=FALSE,(INDEX(BCR!$1:$1048576,MATCH('Estadísticas BCR'!GL$5,BCR!$A:$A,0),MATCH('Estadísticas BCR'!$B56,BCR!$1:$1,0))),AVERAGE(FZ56:GK56)),"")</f>
        <v>73.6111111111111</v>
      </c>
      <c r="GM56" s="59">
        <f>+IFERROR(IF(ISTEXT(GM$5)=FALSE,(INDEX(BCR!$1:$1048576,MATCH('Estadísticas BCR'!GM$5,BCR!$A:$A,0),MATCH('Estadísticas BCR'!$B56,BCR!$1:$1,0))),AVERAGE(GA56:GL56)),"")</f>
        <v>68.181818181818201</v>
      </c>
      <c r="GN56" s="59">
        <f>+IFERROR(IF(ISTEXT(GN$5)=FALSE,(INDEX(BCR!$1:$1048576,MATCH('Estadísticas BCR'!GN$5,BCR!$A:$A,0),MATCH('Estadísticas BCR'!$B56,BCR!$1:$1,0))),AVERAGE(GB56:GM56)),"")</f>
        <v>72.413793103448299</v>
      </c>
      <c r="GO56" s="59">
        <f>+IFERROR(IF(ISTEXT(GO$5)=FALSE,(INDEX(BCR!$1:$1048576,MATCH('Estadísticas BCR'!GO$5,BCR!$A:$A,0),MATCH('Estadísticas BCR'!$B56,BCR!$1:$1,0))),AVERAGE(GC56:GN56)),"")</f>
        <v>70</v>
      </c>
      <c r="GP56" s="60">
        <f>+IFERROR(IF(ISTEXT(GP$5)=FALSE,(INDEX(BCR!$1:$1048576,MATCH('Estadísticas BCR'!GP$5,BCR!$A:$A,0),MATCH('Estadísticas BCR'!$B56,BCR!$1:$1,0))),AVERAGE(GD56:GO56)),"")</f>
        <v>71.192756926041184</v>
      </c>
      <c r="GQ56" s="59">
        <f>+IFERROR(IF(ISTEXT(GQ$5)=FALSE,(INDEX(BCR!$1:$1048576,MATCH('Estadísticas BCR'!GQ$5,BCR!$A:$A,0),MATCH('Estadísticas BCR'!$B56,BCR!$1:$1,0))),AVERAGE(GE56:GP56)),"")</f>
        <v>69.230769230769198</v>
      </c>
      <c r="GR56" s="59">
        <f>+IFERROR(IF(ISTEXT(GR$5)=FALSE,(INDEX(BCR!$1:$1048576,MATCH('Estadísticas BCR'!GR$5,BCR!$A:$A,0),MATCH('Estadísticas BCR'!$B56,BCR!$1:$1,0))),AVERAGE(GF56:GQ56)),"")</f>
        <v>68.918918918918905</v>
      </c>
      <c r="GS56" s="59">
        <f>+IFERROR(IF(ISTEXT(GS$5)=FALSE,(INDEX(BCR!$1:$1048576,MATCH('Estadísticas BCR'!GS$5,BCR!$A:$A,0),MATCH('Estadísticas BCR'!$B56,BCR!$1:$1,0))),AVERAGE(GG56:GR56)),"")</f>
        <v>59.459459459459502</v>
      </c>
      <c r="GT56" s="59">
        <f>+IFERROR(IF(ISTEXT(GT$5)=FALSE,(INDEX(BCR!$1:$1048576,MATCH('Estadísticas BCR'!GT$5,BCR!$A:$A,0),MATCH('Estadísticas BCR'!$B56,BCR!$1:$1,0))),AVERAGE(GH56:GS56)),"")</f>
        <v>57.692307692307701</v>
      </c>
      <c r="GU56" s="59">
        <f>+IFERROR(IF(ISTEXT(GU$5)=FALSE,(INDEX(BCR!$1:$1048576,MATCH('Estadísticas BCR'!GU$5,BCR!$A:$A,0),MATCH('Estadísticas BCR'!$B56,BCR!$1:$1,0))),AVERAGE(GI56:GT56)),"")</f>
        <v>59.210526315789501</v>
      </c>
      <c r="GV56" s="59">
        <f>+IFERROR(IF(ISTEXT(GV$5)=FALSE,(INDEX(BCR!$1:$1048576,MATCH('Estadísticas BCR'!GV$5,BCR!$A:$A,0),MATCH('Estadísticas BCR'!$B56,BCR!$1:$1,0))),AVERAGE(GJ56:GU56)),"")</f>
        <v>62.5</v>
      </c>
      <c r="GW56" s="59">
        <f>+IFERROR(IF(ISTEXT(GW$5)=FALSE,(INDEX(BCR!$1:$1048576,MATCH('Estadísticas BCR'!GW$5,BCR!$A:$A,0),MATCH('Estadísticas BCR'!$B56,BCR!$1:$1,0))),AVERAGE(GK56:GV56)),"")</f>
        <v>67.105263157894697</v>
      </c>
      <c r="GX56" s="59">
        <f>+IFERROR(IF(ISTEXT(GX$5)=FALSE,(INDEX(BCR!$1:$1048576,MATCH('Estadísticas BCR'!GX$5,BCR!$A:$A,0),MATCH('Estadísticas BCR'!$B56,BCR!$1:$1,0))),AVERAGE(GL56:GW56)),"")</f>
        <v>59.210526315789501</v>
      </c>
      <c r="GY56" s="59">
        <f>+IFERROR(IF(ISTEXT(GY$5)=FALSE,(INDEX(BCR!$1:$1048576,MATCH('Estadísticas BCR'!GY$5,BCR!$A:$A,0),MATCH('Estadísticas BCR'!$B56,BCR!$1:$1,0))),AVERAGE(GM56:GX56)),"")</f>
        <v>51.282051282051299</v>
      </c>
      <c r="GZ56" s="59">
        <f>+IFERROR(IF(ISTEXT(GZ$5)=FALSE,(INDEX(BCR!$1:$1048576,MATCH('Estadísticas BCR'!GZ$5,BCR!$A:$A,0),MATCH('Estadísticas BCR'!$B56,BCR!$1:$1,0))),AVERAGE(GN56:GY56)),"")</f>
        <v>60.256410256410298</v>
      </c>
      <c r="HA56" s="59">
        <f>+IFERROR(IF(ISTEXT(HA$5)=FALSE,(INDEX(BCR!$1:$1048576,MATCH('Estadísticas BCR'!HA$5,BCR!$A:$A,0),MATCH('Estadísticas BCR'!$B56,BCR!$1:$1,0))),AVERAGE(GO56:GZ56)),"")</f>
        <v>62.857142857142797</v>
      </c>
      <c r="HB56" s="59">
        <f>+IFERROR(IF(ISTEXT(HB$5)=FALSE,(INDEX(BCR!$1:$1048576,MATCH('Estadísticas BCR'!HB$5,BCR!$A:$A,0),MATCH('Estadísticas BCR'!$B56,BCR!$1:$1,0))),AVERAGE(GP56:HA56)),"")</f>
        <v>63.8888888888889</v>
      </c>
      <c r="HC56" s="60">
        <f>+IFERROR(IF(ISTEXT(HC$5)=FALSE,(INDEX(BCR!$1:$1048576,MATCH('Estadísticas BCR'!HC$5,BCR!$A:$A,0),MATCH('Estadísticas BCR'!$B56,BCR!$1:$1,0))),AVERAGE(GQ56:HB56)),"")</f>
        <v>61.801022031285186</v>
      </c>
      <c r="HD56" s="59">
        <f>+IFERROR(IF(ISTEXT(HD$5)=FALSE,(INDEX(BCR!$1:$1048576,MATCH('Estadísticas BCR'!HD$5,BCR!$A:$A,0),MATCH('Estadísticas BCR'!$B56,BCR!$1:$1,0))),AVERAGE(GR56:HC56)),"")</f>
        <v>54.285714285714299</v>
      </c>
      <c r="HE56" s="59">
        <f>+IFERROR(IF(ISTEXT(HE$5)=FALSE,(INDEX(BCR!$1:$1048576,MATCH('Estadísticas BCR'!HE$5,BCR!$A:$A,0),MATCH('Estadísticas BCR'!$B56,BCR!$1:$1,0))),AVERAGE(GS56:HD56)),"")</f>
        <v>62.857142857142797</v>
      </c>
      <c r="HF56" s="59">
        <f>+IFERROR(IF(ISTEXT(HF$5)=FALSE,(INDEX(BCR!$1:$1048576,MATCH('Estadísticas BCR'!HF$5,BCR!$A:$A,0),MATCH('Estadísticas BCR'!$B56,BCR!$1:$1,0))),AVERAGE(GT56:HE56)),"")</f>
        <v>70.8333333333333</v>
      </c>
      <c r="HG56" s="59">
        <f>+IFERROR(IF(ISTEXT(HG$5)=FALSE,(INDEX(BCR!$1:$1048576,MATCH('Estadísticas BCR'!HG$5,BCR!$A:$A,0),MATCH('Estadísticas BCR'!$B56,BCR!$1:$1,0))),AVERAGE(GU56:HF56)),"")</f>
        <v>72.727272727272705</v>
      </c>
      <c r="HH56" s="59">
        <f>+IFERROR(IF(ISTEXT(HH$5)=FALSE,(INDEX(BCR!$1:$1048576,MATCH('Estadísticas BCR'!HH$5,BCR!$A:$A,0),MATCH('Estadísticas BCR'!$B56,BCR!$1:$1,0))),AVERAGE(GV56:HG56)),"")</f>
        <v>71.25</v>
      </c>
      <c r="HI56" s="59">
        <f>+IFERROR(IF(ISTEXT(HI$5)=FALSE,(INDEX(BCR!$1:$1048576,MATCH('Estadísticas BCR'!HI$5,BCR!$A:$A,0),MATCH('Estadísticas BCR'!$B56,BCR!$1:$1,0))),AVERAGE(GW56:HH56)),"")</f>
        <v>67.647058823529406</v>
      </c>
      <c r="HJ56" s="59">
        <f>+IFERROR(IF(ISTEXT(HJ$5)=FALSE,(INDEX(BCR!$1:$1048576,MATCH('Estadísticas BCR'!HJ$5,BCR!$A:$A,0),MATCH('Estadísticas BCR'!$B56,BCR!$1:$1,0))),AVERAGE(GX56:HI56)),"")</f>
        <v>74.358974358974393</v>
      </c>
      <c r="HK56" s="59">
        <f>+IFERROR(IF(ISTEXT(HK$5)=FALSE,(INDEX(BCR!$1:$1048576,MATCH('Estadísticas BCR'!HK$5,BCR!$A:$A,0),MATCH('Estadísticas BCR'!$B56,BCR!$1:$1,0))),AVERAGE(GY56:HJ56)),"")</f>
        <v>75.675675675675706</v>
      </c>
      <c r="HL56" s="59">
        <f>+IFERROR(IF(ISTEXT(HL$5)=FALSE,(INDEX(BCR!$1:$1048576,MATCH('Estadísticas BCR'!HL$5,BCR!$A:$A,0),MATCH('Estadísticas BCR'!$B56,BCR!$1:$1,0))),AVERAGE(GZ56:HK56)),"")</f>
        <v>82.258064516128997</v>
      </c>
      <c r="HM56" s="59">
        <f>+IFERROR(IF(ISTEXT(HM$5)=FALSE,(INDEX(BCR!$1:$1048576,MATCH('Estadísticas BCR'!HM$5,BCR!$A:$A,0),MATCH('Estadísticas BCR'!$B56,BCR!$1:$1,0))),AVERAGE(HA56:HL56)),"")</f>
        <v>81.428571428571402</v>
      </c>
      <c r="HN56" s="59">
        <f>+IFERROR(IF(ISTEXT(HN$5)=FALSE,(INDEX(BCR!$1:$1048576,MATCH('Estadísticas BCR'!HN$5,BCR!$A:$A,0),MATCH('Estadísticas BCR'!$B56,BCR!$1:$1,0))),AVERAGE(HB56:HM56)),"")</f>
        <v>77.5</v>
      </c>
      <c r="HO56" s="59">
        <f>+IFERROR(IF(ISTEXT(HO$5)=FALSE,(INDEX(BCR!$1:$1048576,MATCH('Estadísticas BCR'!HO$5,BCR!$A:$A,0),MATCH('Estadísticas BCR'!$B56,BCR!$1:$1,0))),AVERAGE(HC56:HN56)),"")</f>
        <v>75</v>
      </c>
      <c r="HP56" s="60">
        <f>+IFERROR(IF(ISTEXT(HP$5)=FALSE,(INDEX(BCR!$1:$1048576,MATCH('Estadísticas BCR'!HP$5,BCR!$A:$A,0),MATCH('Estadísticas BCR'!$B56,BCR!$1:$1,0))),AVERAGE(HD56:HO56)),"")</f>
        <v>72.151817333861928</v>
      </c>
      <c r="HQ56" s="59">
        <f>+IFERROR(IF(ISTEXT(HQ$5)=FALSE,(INDEX(BCR!$1:$1048576,MATCH('Estadísticas BCR'!HQ$5,BCR!$A:$A,0),MATCH('Estadísticas BCR'!$B56,BCR!$1:$1,0))),AVERAGE(HE56:HP56)),"")</f>
        <v>73.6111111111111</v>
      </c>
      <c r="HR56" s="59">
        <f>+IFERROR(IF(ISTEXT(HR$5)=FALSE,(INDEX(BCR!$1:$1048576,MATCH('Estadísticas BCR'!HR$5,BCR!$A:$A,0),MATCH('Estadísticas BCR'!$B56,BCR!$1:$1,0))),AVERAGE(HF56:HQ56)),"")</f>
        <v>75</v>
      </c>
      <c r="HS56" s="59">
        <f>+IFERROR(IF(ISTEXT(HS$5)=FALSE,(INDEX(BCR!$1:$1048576,MATCH('Estadísticas BCR'!HS$5,BCR!$A:$A,0),MATCH('Estadísticas BCR'!$B56,BCR!$1:$1,0))),AVERAGE(HG56:HR56)),"")</f>
        <v>75</v>
      </c>
      <c r="HT56" s="59">
        <f>+IFERROR(IF(ISTEXT(HT$5)=FALSE,(INDEX(BCR!$1:$1048576,MATCH('Estadísticas BCR'!HT$5,BCR!$A:$A,0),MATCH('Estadísticas BCR'!$B56,BCR!$1:$1,0))),AVERAGE(HH56:HS56)),"")</f>
        <v>75.806451612903203</v>
      </c>
      <c r="HU56" s="59">
        <f>+IFERROR(IF(ISTEXT(HU$5)=FALSE,(INDEX(BCR!$1:$1048576,MATCH('Estadísticas BCR'!HU$5,BCR!$A:$A,0),MATCH('Estadísticas BCR'!$B56,BCR!$1:$1,0))),AVERAGE(HI56:HT56)),"")</f>
        <v>72.2222222222222</v>
      </c>
      <c r="HV56" s="59">
        <f>+IFERROR(IF(ISTEXT(HV$5)=FALSE,(INDEX(BCR!$1:$1048576,MATCH('Estadísticas BCR'!HV$5,BCR!$A:$A,0),MATCH('Estadísticas BCR'!$B56,BCR!$1:$1,0))),AVERAGE(HJ56:HU56)),"")</f>
        <v>66.6666666666667</v>
      </c>
      <c r="HW56" s="59">
        <f>+IFERROR(IF(ISTEXT(HW$5)=FALSE,(INDEX(BCR!$1:$1048576,MATCH('Estadísticas BCR'!HW$5,BCR!$A:$A,0),MATCH('Estadísticas BCR'!$B56,BCR!$1:$1,0))),AVERAGE(HK56:HV56)),"")</f>
        <v>60.526315789473699</v>
      </c>
      <c r="HX56" s="59">
        <f>+IFERROR(IF(ISTEXT(HX$5)=FALSE,(INDEX(BCR!$1:$1048576,MATCH('Estadísticas BCR'!HX$5,BCR!$A:$A,0),MATCH('Estadísticas BCR'!$B56,BCR!$1:$1,0))),AVERAGE(HL56:HW56)),"")</f>
        <v>66.6666666666667</v>
      </c>
      <c r="HY56" s="59">
        <f>+IFERROR(IF(ISTEXT(HY$5)=FALSE,(INDEX(BCR!$1:$1048576,MATCH('Estadísticas BCR'!HY$5,BCR!$A:$A,0),MATCH('Estadísticas BCR'!$B56,BCR!$1:$1,0))),AVERAGE(HM56:HX56)),"")</f>
        <v>80.434782608695699</v>
      </c>
      <c r="HZ56" s="59">
        <f>+IFERROR(IF(ISTEXT(HZ$5)=FALSE,(INDEX(BCR!$1:$1048576,MATCH('Estadísticas BCR'!HZ$5,BCR!$A:$A,0),MATCH('Estadísticas BCR'!$B56,BCR!$1:$1,0))),AVERAGE(HN56:HY56)),"")</f>
        <v>77.0833333333333</v>
      </c>
      <c r="IA56" s="59">
        <f>+IFERROR(IF(ISTEXT(IA$5)=FALSE,(INDEX(BCR!$1:$1048576,MATCH('Estadísticas BCR'!IA$5,BCR!$A:$A,0),MATCH('Estadísticas BCR'!$B56,BCR!$1:$1,0))),AVERAGE(HO56:HZ56)),"")</f>
        <v>82.5</v>
      </c>
      <c r="IB56" s="59">
        <f>+IFERROR(IF(ISTEXT(IB$5)=FALSE,(INDEX(BCR!$1:$1048576,MATCH('Estadísticas BCR'!IB$5,BCR!$A:$A,0),MATCH('Estadísticas BCR'!$B56,BCR!$1:$1,0))),AVERAGE(HP56:IA56)),"")</f>
        <v>60.526315789473699</v>
      </c>
      <c r="IC56" s="60">
        <f>+IFERROR(IF(ISTEXT(IC$5)=FALSE,(INDEX(BCR!$1:$1048576,MATCH('Estadísticas BCR'!IC$5,BCR!$A:$A,0),MATCH('Estadísticas BCR'!$B56,BCR!$1:$1,0))),AVERAGE(HQ56:IB56)),"")</f>
        <v>72.170322150045521</v>
      </c>
      <c r="ID56" s="59">
        <f>+IFERROR(IF(ISTEXT(ID$5)=FALSE,(INDEX(BCR!$1:$1048576,MATCH('Estadísticas BCR'!ID$5,BCR!$A:$A,0),MATCH('Estadísticas BCR'!$B56,BCR!$1:$1,0))),AVERAGE(HR56:IC56)),"")</f>
        <v>58</v>
      </c>
      <c r="IE56" s="59">
        <f>+IFERROR(IF(ISTEXT(IE$5)=FALSE,(INDEX(BCR!$1:$1048576,MATCH('Estadísticas BCR'!IE$5,BCR!$A:$A,0),MATCH('Estadísticas BCR'!$B56,BCR!$1:$1,0))),AVERAGE(HS56:ID56)),"")</f>
        <v>61.904761904761898</v>
      </c>
      <c r="IF56" s="59">
        <f>+IFERROR(IF(ISTEXT(IF$5)=FALSE,(INDEX(BCR!$1:$1048576,MATCH('Estadísticas BCR'!IF$5,BCR!$A:$A,0),MATCH('Estadísticas BCR'!$B56,BCR!$1:$1,0))),AVERAGE(HT56:IE56)),"")</f>
        <v>58.3333333333333</v>
      </c>
      <c r="IG56" s="59">
        <f>+IFERROR(IF(ISTEXT(IG$5)=FALSE,(INDEX(BCR!$1:$1048576,MATCH('Estadísticas BCR'!IG$5,BCR!$A:$A,0),MATCH('Estadísticas BCR'!$B56,BCR!$1:$1,0))),AVERAGE(HU56:IF56)),"")</f>
        <v>61.904761904761898</v>
      </c>
      <c r="IH56" s="59">
        <f>+IFERROR(IF(ISTEXT(IH$5)=FALSE,(INDEX(BCR!$1:$1048576,MATCH('Estadísticas BCR'!IH$5,BCR!$A:$A,0),MATCH('Estadísticas BCR'!$B56,BCR!$1:$1,0))),AVERAGE(HV56:IG56)),"")</f>
        <v>58.695652173912997</v>
      </c>
      <c r="II56" s="59">
        <f>+IFERROR(IF(ISTEXT(II$5)=FALSE,(INDEX(BCR!$1:$1048576,MATCH('Estadísticas BCR'!II$5,BCR!$A:$A,0),MATCH('Estadísticas BCR'!$B56,BCR!$1:$1,0))),AVERAGE(HW56:IH56)),"")</f>
        <v>67.391304347826093</v>
      </c>
      <c r="IJ56" s="59">
        <f>+IFERROR(IF(ISTEXT(IJ$5)=FALSE,(INDEX(BCR!$1:$1048576,MATCH('Estadísticas BCR'!IJ$5,BCR!$A:$A,0),MATCH('Estadísticas BCR'!$B56,BCR!$1:$1,0))),AVERAGE(HX56:II56)),"")</f>
        <v>60</v>
      </c>
      <c r="IK56" s="59">
        <f>+IFERROR(IF(ISTEXT(IK$5)=FALSE,(INDEX(BCR!$1:$1048576,MATCH('Estadísticas BCR'!IK$5,BCR!$A:$A,0),MATCH('Estadísticas BCR'!$B56,BCR!$1:$1,0))),AVERAGE(HY56:IJ56)),"")</f>
        <v>66.6666666666667</v>
      </c>
      <c r="IL56" s="59">
        <f>+IFERROR(IF(ISTEXT(IL$5)=FALSE,(INDEX(BCR!$1:$1048576,MATCH('Estadísticas BCR'!IL$5,BCR!$A:$A,0),MATCH('Estadísticas BCR'!$B56,BCR!$1:$1,0))),AVERAGE(HZ56:IK56)),"")</f>
        <v>69.047619047619094</v>
      </c>
      <c r="IM56" s="59">
        <f>+IFERROR(IF(ISTEXT(IM$5)=FALSE,(INDEX(BCR!$1:$1048576,MATCH('Estadísticas BCR'!IM$5,BCR!$A:$A,0),MATCH('Estadísticas BCR'!$B56,BCR!$1:$1,0))),AVERAGE(IA56:IL56)),"")</f>
        <v>72.5</v>
      </c>
      <c r="IN56" s="59">
        <f>+IFERROR(IF(ISTEXT(IN$5)=FALSE,(INDEX(BCR!$1:$1048576,MATCH('Estadísticas BCR'!IN$5,BCR!$A:$A,0),MATCH('Estadísticas BCR'!$B56,BCR!$1:$1,0))),AVERAGE(IB56:IM56)),"")</f>
        <v>64.5833333333333</v>
      </c>
      <c r="IO56" s="59">
        <f>+IFERROR(IF(ISTEXT(IO$5)=FALSE,(INDEX(BCR!$1:$1048576,MATCH('Estadísticas BCR'!IO$5,BCR!$A:$A,0),MATCH('Estadísticas BCR'!$B56,BCR!$1:$1,0))),AVERAGE(IC56:IN56)),"")</f>
        <v>64.285714285714306</v>
      </c>
      <c r="IP56" s="60">
        <f>+IFERROR(IF(ISTEXT(IP$5)=FALSE,(INDEX(BCR!$1:$1048576,MATCH('Estadísticas BCR'!IP$5,BCR!$A:$A,0),MATCH('Estadísticas BCR'!$B56,BCR!$1:$1,0))),AVERAGE(ID56:IO56)),"")</f>
        <v>63.609428916494124</v>
      </c>
      <c r="IQ56" s="59">
        <f>+IFERROR(IF(ISTEXT(IQ$5)=FALSE,(INDEX(BCR!$1:$1048576,MATCH('Estadísticas BCR'!IQ$5,BCR!$A:$A,0),MATCH('Estadísticas BCR'!$B56,BCR!$1:$1,0))),AVERAGE(IE56:IP56)),"")</f>
        <v>58</v>
      </c>
      <c r="IR56" s="59">
        <f>+IFERROR(IF(ISTEXT(IR$5)=FALSE,(INDEX(BCR!$1:$1048576,MATCH('Estadísticas BCR'!IR$5,BCR!$A:$A,0),MATCH('Estadísticas BCR'!$B56,BCR!$1:$1,0))),AVERAGE(IF56:IQ56)),"")</f>
        <v>60.526315789473699</v>
      </c>
      <c r="IS56" s="59">
        <f>+IFERROR(IF(ISTEXT(IS$5)=FALSE,(INDEX(BCR!$1:$1048576,MATCH('Estadísticas BCR'!IS$5,BCR!$A:$A,0),MATCH('Estadísticas BCR'!$B56,BCR!$1:$1,0))),AVERAGE(IG56:IR56)),"")</f>
        <v>55.5555555555556</v>
      </c>
      <c r="IT56" s="59">
        <f>+IFERROR(IF(ISTEXT(IT$5)=FALSE,(INDEX(BCR!$1:$1048576,MATCH('Estadísticas BCR'!IT$5,BCR!$A:$A,0),MATCH('Estadísticas BCR'!$B56,BCR!$1:$1,0))),AVERAGE(IH56:IS56)),"")</f>
        <v>65.789473684210506</v>
      </c>
      <c r="IU56" s="59">
        <f>+IFERROR(IF(ISTEXT(IU$5)=FALSE,(INDEX(BCR!$1:$1048576,MATCH('Estadísticas BCR'!IU$5,BCR!$A:$A,0),MATCH('Estadísticas BCR'!$B56,BCR!$1:$1,0))),AVERAGE(II56:IT56)),"")</f>
        <v>65</v>
      </c>
      <c r="IV56" s="59">
        <f>+IFERROR(IF(ISTEXT(IV$5)=FALSE,(INDEX(BCR!$1:$1048576,MATCH('Estadísticas BCR'!IV$5,BCR!$A:$A,0),MATCH('Estadísticas BCR'!$B56,BCR!$1:$1,0))),AVERAGE(IJ56:IU56)),"")</f>
        <v>50</v>
      </c>
      <c r="IW56" s="59">
        <f>+IFERROR(IF(ISTEXT(IW$5)=FALSE,(INDEX(BCR!$1:$1048576,MATCH('Estadísticas BCR'!IW$5,BCR!$A:$A,0),MATCH('Estadísticas BCR'!$B56,BCR!$1:$1,0))),AVERAGE(IK56:IV56)),"")</f>
        <v>51.923076923076898</v>
      </c>
      <c r="IX56" s="59">
        <f>+IFERROR(IF(ISTEXT(IX$5)=FALSE,(INDEX(BCR!$1:$1048576,MATCH('Estadísticas BCR'!IX$5,BCR!$A:$A,0),MATCH('Estadísticas BCR'!$B56,BCR!$1:$1,0))),AVERAGE(IL56:IW56)),"")</f>
        <v>45.454545454545503</v>
      </c>
      <c r="IY56" s="59">
        <f>+IFERROR(IF(ISTEXT(IY$5)=FALSE,(INDEX(BCR!$1:$1048576,MATCH('Estadísticas BCR'!IY$5,BCR!$A:$A,0),MATCH('Estadísticas BCR'!$B56,BCR!$1:$1,0))),AVERAGE(IM56:IX56)),"")</f>
        <v>58.695652173912997</v>
      </c>
      <c r="IZ56" s="59">
        <f>+IFERROR(IF(ISTEXT(IZ$5)=FALSE,(INDEX(BCR!$1:$1048576,MATCH('Estadísticas BCR'!IZ$5,BCR!$A:$A,0),MATCH('Estadísticas BCR'!$B56,BCR!$1:$1,0))),AVERAGE(IN56:IY56)),"")</f>
        <v>59.090909090909101</v>
      </c>
      <c r="JA56" s="59">
        <f>+IFERROR(IF(ISTEXT(JA$5)=FALSE,(INDEX(BCR!$1:$1048576,MATCH('Estadísticas BCR'!JA$5,BCR!$A:$A,0),MATCH('Estadísticas BCR'!$B56,BCR!$1:$1,0))),AVERAGE(IO56:IZ56)),"")</f>
        <v>56.25</v>
      </c>
      <c r="JB56" s="59">
        <f>+IFERROR(IF(ISTEXT(JB$5)=FALSE,(INDEX(BCR!$1:$1048576,MATCH('Estadísticas BCR'!JB$5,BCR!$A:$A,0),MATCH('Estadísticas BCR'!$B56,BCR!$1:$1,0))),AVERAGE(IP56:JA56)),"")</f>
        <v>61.904761904761898</v>
      </c>
      <c r="JC56" s="60">
        <f>+IFERROR(IF(ISTEXT(JC$5)=FALSE,(INDEX(BCR!$1:$1048576,MATCH('Estadísticas BCR'!JC$5,BCR!$A:$A,0),MATCH('Estadísticas BCR'!$B56,BCR!$1:$1,0))),AVERAGE(IQ56:JB56)),"")</f>
        <v>57.349190881370525</v>
      </c>
      <c r="JD56" s="59">
        <f>+IFERROR(IF(ISTEXT(JD$5)=FALSE,(INDEX(BCR!$1:$1048576,MATCH('Estadísticas BCR'!JD$5,BCR!$A:$A,0),MATCH('Estadísticas BCR'!$B56,BCR!$1:$1,0))),AVERAGE(IR56:JC56)),"")</f>
        <v>63.043478260869598</v>
      </c>
      <c r="JE56" s="59">
        <f>+IFERROR(IF(ISTEXT(JE$5)=FALSE,(INDEX(BCR!$1:$1048576,MATCH('Estadísticas BCR'!JE$5,BCR!$A:$A,0),MATCH('Estadísticas BCR'!$B56,BCR!$1:$1,0))),AVERAGE(IS56:JD56)),"")</f>
        <v>61.904761904761898</v>
      </c>
      <c r="JF56" s="59">
        <f>+IFERROR(IF(ISTEXT(JF$5)=FALSE,(INDEX(BCR!$1:$1048576,MATCH('Estadísticas BCR'!JF$5,BCR!$A:$A,0),MATCH('Estadísticas BCR'!$B56,BCR!$1:$1,0))),AVERAGE(IT56:JE56)),"")</f>
        <v>31.818181818181799</v>
      </c>
      <c r="JG56" s="59">
        <f>+IFERROR(IF(ISTEXT(JG$5)=FALSE,(INDEX(BCR!$1:$1048576,MATCH('Estadísticas BCR'!JG$5,BCR!$A:$A,0),MATCH('Estadísticas BCR'!$B56,BCR!$1:$1,0))),AVERAGE(IU56:JF56)),"")</f>
        <v>35</v>
      </c>
      <c r="JH56" s="59">
        <f>+IFERROR(IF(ISTEXT(JH$5)=FALSE,(INDEX(BCR!$1:$1048576,MATCH('Estadísticas BCR'!JH$5,BCR!$A:$A,0),MATCH('Estadísticas BCR'!$B56,BCR!$1:$1,0))),AVERAGE(IV56:JG56)),"")</f>
        <v>27.272727272727298</v>
      </c>
      <c r="JI56" s="59">
        <f>+IFERROR(IF(ISTEXT(JI$5)=FALSE,(INDEX(BCR!$1:$1048576,MATCH('Estadísticas BCR'!JI$5,BCR!$A:$A,0),MATCH('Estadísticas BCR'!$B56,BCR!$1:$1,0))),AVERAGE(IW56:JH56)),"")</f>
        <v>50</v>
      </c>
      <c r="JJ56" s="59">
        <f>+IFERROR(IF(ISTEXT(JJ$5)=FALSE,(INDEX(BCR!$1:$1048576,MATCH('Estadísticas BCR'!JJ$5,BCR!$A:$A,0),MATCH('Estadísticas BCR'!$B56,BCR!$1:$1,0))),AVERAGE(IX56:JI56)),"")</f>
        <v>50</v>
      </c>
      <c r="JK56" s="59">
        <f>+IFERROR(IF(ISTEXT(JK$5)=FALSE,(INDEX(BCR!$1:$1048576,MATCH('Estadísticas BCR'!JK$5,BCR!$A:$A,0),MATCH('Estadísticas BCR'!$B56,BCR!$1:$1,0))),AVERAGE(IY56:JJ56)),"")</f>
        <v>45.652173913043498</v>
      </c>
      <c r="JL56" s="59">
        <f>+IFERROR(IF(ISTEXT(JL$5)=FALSE,(INDEX(BCR!$1:$1048576,MATCH('Estadísticas BCR'!JL$5,BCR!$A:$A,0),MATCH('Estadísticas BCR'!$B56,BCR!$1:$1,0))),AVERAGE(IZ56:JK56)),"")</f>
        <v>62.5</v>
      </c>
      <c r="JM56" s="59">
        <f>+IFERROR(IF(ISTEXT(JM$5)=FALSE,(INDEX(BCR!$1:$1048576,MATCH('Estadísticas BCR'!JM$5,BCR!$A:$A,0),MATCH('Estadísticas BCR'!$B56,BCR!$1:$1,0))),AVERAGE(JA56:JL56)),"")</f>
        <v>62.5</v>
      </c>
      <c r="JN56" s="59">
        <f>+IFERROR(IF(ISTEXT(JN$5)=FALSE,(INDEX(BCR!$1:$1048576,MATCH('Estadísticas BCR'!JN$5,BCR!$A:$A,0),MATCH('Estadísticas BCR'!$B56,BCR!$1:$1,0))),AVERAGE(JB56:JM56)),"")</f>
        <v>52.5</v>
      </c>
      <c r="JO56" s="59">
        <f>+IFERROR(IF(ISTEXT(JO$5)=FALSE,(INDEX(BCR!$1:$1048576,MATCH('Estadísticas BCR'!JO$5,BCR!$A:$A,0),MATCH('Estadísticas BCR'!$B56,BCR!$1:$1,0))),AVERAGE(JC56:JN56)),"")</f>
        <v>50</v>
      </c>
      <c r="JP56" s="60">
        <f>+IFERROR(IF(ISTEXT(JP$5)=FALSE,(INDEX(BCR!$1:$1048576,MATCH('Estadísticas BCR'!JP$5,BCR!$A:$A,0),MATCH('Estadísticas BCR'!$B56,BCR!$1:$1,0))),AVERAGE(JD56:JO56)),"")</f>
        <v>49.34927693079868</v>
      </c>
      <c r="JQ56" s="59">
        <f>+IFERROR(IF(ISTEXT(JQ$5)=FALSE,(INDEX(BCR!$1:$1048576,MATCH('Estadísticas BCR'!JQ$5,BCR!$A:$A,0),MATCH('Estadísticas BCR'!$B56,BCR!$1:$1,0))),AVERAGE(JE56:JP56)),"")</f>
        <v>54.347826086956502</v>
      </c>
      <c r="JR56" s="59">
        <f>+IFERROR(IF(ISTEXT(JR$5)=FALSE,(INDEX(BCR!$1:$1048576,MATCH('Estadísticas BCR'!JR$5,BCR!$A:$A,0),MATCH('Estadísticas BCR'!$B56,BCR!$1:$1,0))),AVERAGE(JF56:JQ56)),"")</f>
        <v>60</v>
      </c>
      <c r="JS56" s="59">
        <f>+IFERROR(IF(ISTEXT(JS$5)=FALSE,(INDEX(BCR!$1:$1048576,MATCH('Estadísticas BCR'!JS$5,BCR!$A:$A,0),MATCH('Estadísticas BCR'!$B56,BCR!$1:$1,0))),AVERAGE(JG56:JR56)),"")</f>
        <v>58.3333333333333</v>
      </c>
      <c r="JT56" s="59">
        <f>+IFERROR(IF(ISTEXT(JT$5)=FALSE,(INDEX(BCR!$1:$1048576,MATCH('Estadísticas BCR'!JT$5,BCR!$A:$A,0),MATCH('Estadísticas BCR'!$B56,BCR!$1:$1,0))),AVERAGE(JH56:JS56)),"")</f>
        <v>42</v>
      </c>
      <c r="JU56" s="59">
        <f>+IFERROR(IF(ISTEXT(JU$5)=FALSE,(INDEX(BCR!$1:$1048576,MATCH('Estadísticas BCR'!JU$5,BCR!$A:$A,0),MATCH('Estadísticas BCR'!$B56,BCR!$1:$1,0))),AVERAGE(JI56:JT56)),"")</f>
        <v>39.130434782608702</v>
      </c>
      <c r="JV56" s="59">
        <f>+IFERROR(IF(ISTEXT(JV$5)=FALSE,(INDEX(BCR!$1:$1048576,MATCH('Estadísticas BCR'!JV$5,BCR!$A:$A,0),MATCH('Estadísticas BCR'!$B56,BCR!$1:$1,0))),AVERAGE(JJ56:JU56)),"")</f>
        <v>47.619047619047599</v>
      </c>
      <c r="JW56" s="59">
        <f>+IFERROR(IF(ISTEXT(JW$5)=FALSE,(INDEX(BCR!$1:$1048576,MATCH('Estadísticas BCR'!JW$5,BCR!$A:$A,0),MATCH('Estadísticas BCR'!$B56,BCR!$1:$1,0))),AVERAGE(JK56:JV56)),"")</f>
        <v>47.826086956521699</v>
      </c>
      <c r="JX56" s="59">
        <f>+IFERROR(IF(ISTEXT(JX$5)=FALSE,(INDEX(BCR!$1:$1048576,MATCH('Estadísticas BCR'!JX$5,BCR!$A:$A,0),MATCH('Estadísticas BCR'!$B56,BCR!$1:$1,0))),AVERAGE(JL56:JW56)),"")</f>
        <v>34.090909090909101</v>
      </c>
      <c r="JY56" s="59">
        <f>+IFERROR(IF(ISTEXT(JY$5)=FALSE,(INDEX(BCR!$1:$1048576,MATCH('Estadísticas BCR'!JY$5,BCR!$A:$A,0),MATCH('Estadísticas BCR'!$B56,BCR!$1:$1,0))),AVERAGE(JM56:JX56)),"")</f>
        <v>36.363636363636402</v>
      </c>
      <c r="JZ56" s="59">
        <f>+IFERROR(IF(ISTEXT(JZ$5)=FALSE,(INDEX(BCR!$1:$1048576,MATCH('Estadísticas BCR'!JZ$5,BCR!$A:$A,0),MATCH('Estadísticas BCR'!$B56,BCR!$1:$1,0))),AVERAGE(JN56:JY56)),"")</f>
        <v>52.7777777777778</v>
      </c>
      <c r="KA56" s="59">
        <f>+IFERROR(IF(ISTEXT(KA$5)=FALSE,(INDEX(BCR!$1:$1048576,MATCH('Estadísticas BCR'!KA$5,BCR!$A:$A,0),MATCH('Estadísticas BCR'!$B56,BCR!$1:$1,0))),AVERAGE(JO56:JZ56)),"")</f>
        <v>39.473684210526301</v>
      </c>
      <c r="KB56" s="59">
        <f>+IFERROR(IF(ISTEXT(KB$5)=FALSE,(INDEX(BCR!$1:$1048576,MATCH('Estadísticas BCR'!KB$5,BCR!$A:$A,0),MATCH('Estadísticas BCR'!$B56,BCR!$1:$1,0))),AVERAGE(JP56:KA56)),"")</f>
        <v>44.117647058823501</v>
      </c>
      <c r="KC56" s="60">
        <f>+IFERROR(IF(ISTEXT(KC$5)=FALSE,(INDEX(BCR!$1:$1048576,MATCH('Estadísticas BCR'!KC$5,BCR!$A:$A,0),MATCH('Estadísticas BCR'!$B56,BCR!$1:$1,0))),AVERAGE(JQ56:KB56)),"")</f>
        <v>46.340031940011748</v>
      </c>
      <c r="KD56" s="59">
        <f>+IFERROR(IF(ISTEXT(KD$5)=FALSE,(INDEX(BCR!$1:$1048576,MATCH('Estadísticas BCR'!KD$5,BCR!$A:$A,0),MATCH('Estadísticas BCR'!$B56,BCR!$1:$1,0))),AVERAGE(JR56:KC56)),"")</f>
        <v>42.105263157894697</v>
      </c>
      <c r="KE56" s="59">
        <f>+IFERROR(IF(ISTEXT(KE$5)=FALSE,(INDEX(BCR!$1:$1048576,MATCH('Estadísticas BCR'!KE$5,BCR!$A:$A,0),MATCH('Estadísticas BCR'!$B56,BCR!$1:$1,0))),AVERAGE(JS56:KD56)),"")</f>
        <v>45</v>
      </c>
      <c r="KF56" s="59">
        <f>+IFERROR(IF(ISTEXT(KF$5)=FALSE,(INDEX(BCR!$1:$1048576,MATCH('Estadísticas BCR'!KF$5,BCR!$A:$A,0),MATCH('Estadísticas BCR'!$B56,BCR!$1:$1,0))),AVERAGE(JT56:KE56)),"")</f>
        <v>40.909090909090899</v>
      </c>
      <c r="KG56" s="59">
        <f>+IFERROR(IF(ISTEXT(KG$5)=FALSE,(INDEX(BCR!$1:$1048576,MATCH('Estadísticas BCR'!KG$5,BCR!$A:$A,0),MATCH('Estadísticas BCR'!$B56,BCR!$1:$1,0))),AVERAGE(JU56:KF56)),"")</f>
        <v>39.473684210526301</v>
      </c>
      <c r="KH56" s="59">
        <f>+IFERROR(IF(ISTEXT(KH$5)=FALSE,(INDEX(BCR!$1:$1048576,MATCH('Estadísticas BCR'!KH$5,BCR!$A:$A,0),MATCH('Estadísticas BCR'!$B56,BCR!$1:$1,0))),AVERAGE(JV56:KG56)),"")</f>
        <v>50</v>
      </c>
      <c r="KI56" s="59">
        <f>+IFERROR(IF(ISTEXT(KI$5)=FALSE,(INDEX(BCR!$1:$1048576,MATCH('Estadísticas BCR'!KI$5,BCR!$A:$A,0),MATCH('Estadísticas BCR'!$B56,BCR!$1:$1,0))),AVERAGE(JW56:KH56)),"")</f>
        <v>47.5</v>
      </c>
      <c r="KJ56" s="59">
        <f>+IFERROR(IF(ISTEXT(KJ$5)=FALSE,(INDEX(BCR!$1:$1048576,MATCH('Estadísticas BCR'!KJ$5,BCR!$A:$A,0),MATCH('Estadísticas BCR'!$B56,BCR!$1:$1,0))),AVERAGE(JX56:KI56)),"")</f>
        <v>41.176470588235297</v>
      </c>
      <c r="KK56" s="59">
        <f>+IFERROR(IF(ISTEXT(KK$5)=FALSE,(INDEX(BCR!$1:$1048576,MATCH('Estadísticas BCR'!KK$5,BCR!$A:$A,0),MATCH('Estadísticas BCR'!$B56,BCR!$1:$1,0))),AVERAGE(JY56:KJ56)),"")</f>
        <v>42.857142857142797</v>
      </c>
      <c r="KL56" s="59">
        <f>+IFERROR(IF(ISTEXT(KL$5)=FALSE,(INDEX(BCR!$1:$1048576,MATCH('Estadísticas BCR'!KL$5,BCR!$A:$A,0),MATCH('Estadísticas BCR'!$B56,BCR!$1:$1,0))),AVERAGE(JZ56:KK56)),"")</f>
        <v>36.842105263157897</v>
      </c>
      <c r="KM56" s="59">
        <f>+IFERROR(IF(ISTEXT(KM$5)=FALSE,(INDEX(BCR!$1:$1048576,MATCH('Estadísticas BCR'!KM$5,BCR!$A:$A,0),MATCH('Estadísticas BCR'!$B56,BCR!$1:$1,0))),AVERAGE(KA56:KL56)),"")</f>
        <v>44.117647058823501</v>
      </c>
      <c r="KN56" s="59">
        <f>+IFERROR(IF(ISTEXT(KN$5)=FALSE,(INDEX(BCR!$1:$1048576,MATCH('Estadísticas BCR'!KN$5,BCR!$A:$A,0),MATCH('Estadísticas BCR'!$B56,BCR!$1:$1,0))),AVERAGE(KB56:KM56)),"")</f>
        <v>30</v>
      </c>
      <c r="KO56" s="59">
        <f>+IFERROR(IF(ISTEXT(KO$5)=FALSE,(INDEX(BCR!$1:$1048576,MATCH('Estadísticas BCR'!KO$5,BCR!$A:$A,0),MATCH('Estadísticas BCR'!$B56,BCR!$1:$1,0))),AVERAGE(KC56:KN56)),"")</f>
        <v>58.823529411764703</v>
      </c>
      <c r="KP56" s="60">
        <f>+IFERROR(IF(ISTEXT(KP$5)=FALSE,(INDEX(BCR!$1:$1048576,MATCH('Estadísticas BCR'!KP$5,BCR!$A:$A,0),MATCH('Estadísticas BCR'!$B56,BCR!$1:$1,0))),AVERAGE(KD56:KO56)),"")</f>
        <v>43.233744454719677</v>
      </c>
      <c r="KQ56" s="59">
        <f>+IFERROR(IF(ISTEXT(KQ$5)=FALSE,(INDEX(BCR!$1:$1048576,MATCH('Estadísticas BCR'!KQ$5,BCR!$A:$A,0),MATCH('Estadísticas BCR'!$B56,BCR!$1:$1,0))),AVERAGE(KE56:KP56)),"")</f>
        <v>34.375</v>
      </c>
      <c r="KR56" s="59">
        <f>+IFERROR(IF(ISTEXT(KR$5)=FALSE,(INDEX(BCR!$1:$1048576,MATCH('Estadísticas BCR'!KR$5,BCR!$A:$A,0),MATCH('Estadísticas BCR'!$B56,BCR!$1:$1,0))),AVERAGE(KF56:KQ56)),"")</f>
        <v>50</v>
      </c>
      <c r="KS56" s="59">
        <f>+IFERROR(IF(ISTEXT(KS$5)=FALSE,(INDEX(BCR!$1:$1048576,MATCH('Estadísticas BCR'!KS$5,BCR!$A:$A,0),MATCH('Estadísticas BCR'!$B56,BCR!$1:$1,0))),AVERAGE(KG56:KR56)),"")</f>
        <v>47.368421052631597</v>
      </c>
      <c r="KT56" s="59">
        <f>+IFERROR(IF(ISTEXT(KT$5)=FALSE,(INDEX(BCR!$1:$1048576,MATCH('Estadísticas BCR'!KT$5,BCR!$A:$A,0),MATCH('Estadísticas BCR'!$B56,BCR!$1:$1,0))),AVERAGE(KH56:KS56)),"")</f>
        <v>47.2222222222222</v>
      </c>
      <c r="KU56" s="59">
        <f>+IFERROR(IF(ISTEXT(KU$5)=FALSE,(INDEX(BCR!$1:$1048576,MATCH('Estadísticas BCR'!KU$5,BCR!$A:$A,0),MATCH('Estadísticas BCR'!$B56,BCR!$1:$1,0))),AVERAGE(KI56:KT56)),"")</f>
        <v>66.6666666666667</v>
      </c>
      <c r="KV56" s="59">
        <f>+IFERROR(IF(ISTEXT(KV$5)=FALSE,(INDEX(BCR!$1:$1048576,MATCH('Estadísticas BCR'!KV$5,BCR!$A:$A,0),MATCH('Estadísticas BCR'!$B56,BCR!$1:$1,0))),AVERAGE(KJ56:KU56)),"")</f>
        <v>57.142857142857103</v>
      </c>
      <c r="KW56" s="59">
        <f>+IFERROR(IF(ISTEXT(KW$5)=FALSE,(INDEX(BCR!$1:$1048576,MATCH('Estadísticas BCR'!KW$5,BCR!$A:$A,0),MATCH('Estadísticas BCR'!$B56,BCR!$1:$1,0))),AVERAGE(KK56:KV56)),"")</f>
        <v>67.857142857142904</v>
      </c>
      <c r="KX56" s="59">
        <f>+IFERROR(IF(ISTEXT(KX$5)=FALSE,(INDEX(BCR!$1:$1048576,MATCH('Estadísticas BCR'!KX$5,BCR!$A:$A,0),MATCH('Estadísticas BCR'!$B56,BCR!$1:$1,0))),AVERAGE(KL56:KW56)),"")</f>
        <v>55.882352941176499</v>
      </c>
      <c r="KY56" s="59">
        <f>+IFERROR(IF(ISTEXT(KY$5)=FALSE,(INDEX(BCR!$1:$1048576,MATCH('Estadísticas BCR'!KY$5,BCR!$A:$A,0),MATCH('Estadísticas BCR'!$B56,BCR!$1:$1,0))),AVERAGE(KM56:KX56)),"")</f>
        <v>50</v>
      </c>
      <c r="KZ56" s="59">
        <f>+IFERROR(IF(ISTEXT(KZ$5)=FALSE,(INDEX(BCR!$1:$1048576,MATCH('Estadísticas BCR'!KZ$5,BCR!$A:$A,0),MATCH('Estadísticas BCR'!$B56,BCR!$1:$1,0))),AVERAGE(KN56:KY56)),"")</f>
        <v>53.571428571428598</v>
      </c>
      <c r="LA56" s="59">
        <f>+IFERROR(IF(ISTEXT(LA$5)=FALSE,(INDEX(BCR!$1:$1048576,MATCH('Estadísticas BCR'!LA$5,BCR!$A:$A,0),MATCH('Estadísticas BCR'!$B56,BCR!$1:$1,0))),AVERAGE(KO56:KZ56)),"")</f>
        <v>47.058823529411796</v>
      </c>
      <c r="LB56" s="59">
        <f>+IFERROR(IF(ISTEXT(LB$5)=FALSE,(INDEX(BCR!$1:$1048576,MATCH('Estadísticas BCR'!LB$5,BCR!$A:$A,0),MATCH('Estadísticas BCR'!$B56,BCR!$1:$1,0))),AVERAGE(KP56:LA56)),"")</f>
        <v>41.6666666666667</v>
      </c>
      <c r="LC56" s="60">
        <f>+IFERROR(IF(ISTEXT(LC$5)=FALSE,(INDEX(BCR!$1:$1048576,MATCH('Estadísticas BCR'!LC$5,BCR!$A:$A,0),MATCH('Estadísticas BCR'!$B56,BCR!$1:$1,0))),AVERAGE(KQ56:LB56)),"")</f>
        <v>51.567631804183684</v>
      </c>
      <c r="LD56" s="59">
        <f>+IFERROR(IF(ISTEXT(LD$5)=FALSE,(INDEX(BCR!$1:$1048576,MATCH('Estadísticas BCR'!LD$5,BCR!$A:$A,0),MATCH('Estadísticas BCR'!$B56,BCR!$1:$1,0))),AVERAGE(KR56:LC56)),"")</f>
        <v>43.75</v>
      </c>
      <c r="LE56" s="59">
        <f>+IFERROR(IF(ISTEXT(LE$5)=FALSE,(INDEX(BCR!$1:$1048576,MATCH('Estadísticas BCR'!LE$5,BCR!$A:$A,0),MATCH('Estadísticas BCR'!$B56,BCR!$1:$1,0))),AVERAGE(KS56:LD56)),"")</f>
        <v>50</v>
      </c>
      <c r="LF56" s="59">
        <f>+IFERROR(IF(ISTEXT(LF$5)=FALSE,(INDEX(BCR!$1:$1048576,MATCH('Estadísticas BCR'!LF$5,BCR!$A:$A,0),MATCH('Estadísticas BCR'!$B56,BCR!$1:$1,0))),AVERAGE(KT56:LE56)),"")</f>
        <v>38.235294117647101</v>
      </c>
      <c r="LG56" s="59">
        <f>+IFERROR(IF(ISTEXT(LG$5)=FALSE,(INDEX(BCR!$1:$1048576,MATCH('Estadísticas BCR'!LG$5,BCR!$A:$A,0),MATCH('Estadísticas BCR'!$B56,BCR!$1:$1,0))),AVERAGE(KU56:LF56)),"")</f>
        <v>41.6666666666667</v>
      </c>
      <c r="LH56" s="59">
        <f>+IFERROR(IF(ISTEXT(LH$5)=FALSE,(INDEX(BCR!$1:$1048576,MATCH('Estadísticas BCR'!LH$5,BCR!$A:$A,0),MATCH('Estadísticas BCR'!$B56,BCR!$1:$1,0))),AVERAGE(KV56:LG56)),"")</f>
        <v>47.058823529411796</v>
      </c>
      <c r="LI56" s="59">
        <f>+IFERROR(IF(ISTEXT(LI$5)=FALSE,(INDEX(BCR!$1:$1048576,MATCH('Estadísticas BCR'!LI$5,BCR!$A:$A,0),MATCH('Estadísticas BCR'!$B56,BCR!$1:$1,0))),AVERAGE(KW56:LH56)),"")</f>
        <v>52.5</v>
      </c>
      <c r="LJ56" s="59">
        <f>+IFERROR(IF(ISTEXT(LJ$5)=FALSE,(INDEX(BCR!$1:$1048576,MATCH('Estadísticas BCR'!LJ$5,BCR!$A:$A,0),MATCH('Estadísticas BCR'!$B56,BCR!$1:$1,0))),AVERAGE(KX56:LI56)),"")</f>
        <v>50</v>
      </c>
      <c r="LK56" s="59">
        <f>+IFERROR(IF(ISTEXT(LK$5)=FALSE,(INDEX(BCR!$1:$1048576,MATCH('Estadísticas BCR'!LK$5,BCR!$A:$A,0),MATCH('Estadísticas BCR'!$B56,BCR!$1:$1,0))),AVERAGE(KY56:LJ56)),"")</f>
        <v>52.941176470588204</v>
      </c>
      <c r="LL56" s="59">
        <f>+IFERROR(IF(ISTEXT(LL$5)=FALSE,(INDEX(BCR!$1:$1048576,MATCH('Estadísticas BCR'!LL$5,BCR!$A:$A,0),MATCH('Estadísticas BCR'!$B56,BCR!$1:$1,0))),AVERAGE(KZ56:LK56)),"")</f>
        <v>55.882352941176499</v>
      </c>
      <c r="LM56" s="59">
        <f>+IFERROR(IF(ISTEXT(LM$5)=FALSE,(INDEX(BCR!$1:$1048576,MATCH('Estadísticas BCR'!LM$5,BCR!$A:$A,0),MATCH('Estadísticas BCR'!$B56,BCR!$1:$1,0))),AVERAGE(LA56:LL56)),"")</f>
        <v>64.705882352941202</v>
      </c>
      <c r="LN56" s="59">
        <f>+IFERROR(IF(ISTEXT(LN$5)=FALSE,(INDEX(BCR!$1:$1048576,MATCH('Estadísticas BCR'!LN$5,BCR!$A:$A,0),MATCH('Estadísticas BCR'!$B56,BCR!$1:$1,0))),AVERAGE(LB56:LM56)),"")</f>
        <v>62.5</v>
      </c>
      <c r="LO56" s="59">
        <f>+IFERROR(IF(ISTEXT(LO$5)=FALSE,(INDEX(BCR!$1:$1048576,MATCH('Estadísticas BCR'!LO$5,BCR!$A:$A,0),MATCH('Estadísticas BCR'!$B56,BCR!$1:$1,0))),AVERAGE(LC56:LN56)),"")</f>
        <v>53.3333333333333</v>
      </c>
      <c r="LP56" s="60">
        <f>+IFERROR(IF(ISTEXT(LP$5)=FALSE,(INDEX(BCR!$1:$1048576,MATCH('Estadísticas BCR'!LP$5,BCR!$A:$A,0),MATCH('Estadísticas BCR'!$B56,BCR!$1:$1,0))),AVERAGE(LD56:LO56)),"")</f>
        <v>51.047794117647072</v>
      </c>
      <c r="LQ56" s="59">
        <f>+IFERROR(IF(ISTEXT(LQ$5)=FALSE,(INDEX(BCR!$1:$1048576,MATCH('Estadísticas BCR'!LQ$5,BCR!$A:$A,0),MATCH('Estadísticas BCR'!$B56,BCR!$1:$1,0))),AVERAGE(LE56:LP56)),"")</f>
        <v>62.5</v>
      </c>
      <c r="LR56" s="59">
        <f>+IFERROR(IF(ISTEXT(LR$5)=FALSE,(INDEX(BCR!$1:$1048576,MATCH('Estadísticas BCR'!LR$5,BCR!$A:$A,0),MATCH('Estadísticas BCR'!$B56,BCR!$1:$1,0))),AVERAGE(LF56:LQ56)),"")</f>
        <v>58.823529411764703</v>
      </c>
      <c r="LS56" s="59">
        <f>+IFERROR(IF(ISTEXT(LS$5)=FALSE,(INDEX(BCR!$1:$1048576,MATCH('Estadísticas BCR'!LS$5,BCR!$A:$A,0),MATCH('Estadísticas BCR'!$B56,BCR!$1:$1,0))),AVERAGE(LG56:LR56)),"")</f>
        <v>66.6666666666667</v>
      </c>
      <c r="LT56" s="59">
        <f>+IFERROR(IF(ISTEXT(LT$5)=FALSE,(INDEX(BCR!$1:$1048576,MATCH('Estadísticas BCR'!LT$5,BCR!$A:$A,0),MATCH('Estadísticas BCR'!$B56,BCR!$1:$1,0))),AVERAGE(LH56:LS56)),"")</f>
        <v>66.6666666666667</v>
      </c>
      <c r="LU56" s="59">
        <f>+IFERROR(IF(ISTEXT(LU$5)=FALSE,(INDEX(BCR!$1:$1048576,MATCH('Estadísticas BCR'!LU$5,BCR!$A:$A,0),MATCH('Estadísticas BCR'!$B56,BCR!$1:$1,0))),AVERAGE(LI56:LT56)),"")</f>
        <v>57.692307692307701</v>
      </c>
      <c r="LV56" s="59">
        <f>+IFERROR(IF(ISTEXT(LV$5)=FALSE,(INDEX(BCR!$1:$1048576,MATCH('Estadísticas BCR'!LV$5,BCR!$A:$A,0),MATCH('Estadísticas BCR'!$B56,BCR!$1:$1,0))),AVERAGE(LJ56:LU56)),"")</f>
        <v>50</v>
      </c>
      <c r="LW56" s="59">
        <f>+IFERROR(IF(ISTEXT(LW$5)=FALSE,(INDEX(BCR!$1:$1048576,MATCH('Estadísticas BCR'!LW$5,BCR!$A:$A,0),MATCH('Estadísticas BCR'!$B56,BCR!$1:$1,0))),AVERAGE(LK56:LV56)),"")</f>
        <v>60.714285714285701</v>
      </c>
      <c r="LX56" s="59">
        <f>+IFERROR(IF(ISTEXT(LX$5)=FALSE,(INDEX(BCR!$1:$1048576,MATCH('Estadísticas BCR'!LX$5,BCR!$A:$A,0),MATCH('Estadísticas BCR'!$B56,BCR!$1:$1,0))),AVERAGE(LL56:LW56)),"")</f>
        <v>70.8333333333333</v>
      </c>
      <c r="LY56" s="59">
        <f>+IFERROR(IF(ISTEXT(LY$5)=FALSE,(INDEX(BCR!$1:$1048576,MATCH('Estadísticas BCR'!LY$5,BCR!$A:$A,0),MATCH('Estadísticas BCR'!$B56,BCR!$1:$1,0))),AVERAGE(LM56:LX56)),"")</f>
        <v>67.857142857142904</v>
      </c>
      <c r="LZ56" s="59">
        <f>+IFERROR(IF(ISTEXT(LZ$5)=FALSE,(INDEX(BCR!$1:$1048576,MATCH('Estadísticas BCR'!LZ$5,BCR!$A:$A,0),MATCH('Estadísticas BCR'!$B56,BCR!$1:$1,0))),AVERAGE(LN56:LY56)),"")</f>
        <v>54.1666666666667</v>
      </c>
      <c r="MA56" s="59">
        <f>+IFERROR(IF(ISTEXT(MA$5)=FALSE,(INDEX(BCR!$1:$1048576,MATCH('Estadísticas BCR'!MA$5,BCR!$A:$A,0),MATCH('Estadísticas BCR'!$B56,BCR!$1:$1,0))),AVERAGE(LO56:LZ56)),"")</f>
        <v>61.538461538461497</v>
      </c>
      <c r="MB56" s="59">
        <f>+IFERROR(IF(ISTEXT(MB$5)=FALSE,(INDEX(BCR!$1:$1048576,MATCH('Estadísticas BCR'!MB$5,BCR!$A:$A,0),MATCH('Estadísticas BCR'!$B56,BCR!$1:$1,0))),AVERAGE(LP56:MA56)),"")</f>
        <v>53.846153846153797</v>
      </c>
      <c r="MC56" s="60">
        <f>+IFERROR(IF(ISTEXT(MC$5)=FALSE,(INDEX(BCR!$1:$1048576,MATCH('Estadísticas BCR'!MC$5,BCR!$A:$A,0),MATCH('Estadísticas BCR'!$B56,BCR!$1:$1,0))),AVERAGE(LQ56:MB56)),"")</f>
        <v>60.94210119945415</v>
      </c>
      <c r="MD56" s="59">
        <f>+IFERROR(IF(ISTEXT(MD$5)=FALSE,(INDEX(BCR!$1:$1048576,MATCH('Estadísticas BCR'!MD$5,BCR!$A:$A,0),MATCH('Estadísticas BCR'!$B56,BCR!$1:$1,0))),AVERAGE(LR56:MC56)),"")</f>
        <v>62.5</v>
      </c>
      <c r="ME56" s="59">
        <f>+IFERROR(IF(ISTEXT(ME$5)=FALSE,(INDEX(BCR!$1:$1048576,MATCH('Estadísticas BCR'!ME$5,BCR!$A:$A,0),MATCH('Estadísticas BCR'!$B56,BCR!$1:$1,0))),AVERAGE(LS56:MD56)),"")</f>
        <v>70</v>
      </c>
      <c r="MF56" s="59">
        <f>+IFERROR(IF(ISTEXT(MF$5)=FALSE,(INDEX(BCR!$1:$1048576,MATCH('Estadísticas BCR'!MF$5,BCR!$A:$A,0),MATCH('Estadísticas BCR'!$B56,BCR!$1:$1,0))),AVERAGE(LT56:ME56)),"")</f>
        <v>61.764705882352899</v>
      </c>
      <c r="MG56" s="59" t="str">
        <f>+IFERROR(IF(ISTEXT(MG$5)=FALSE,(INDEX(BCR!$1:$1048576,MATCH('Estadísticas BCR'!MG$5,BCR!$A:$A,0),MATCH('Estadísticas BCR'!$B56,BCR!$1:$1,0))),AVERAGE(LU56:MF56)),"")</f>
        <v/>
      </c>
      <c r="MH56" s="59" t="str">
        <f>+IFERROR(IF(ISTEXT(MH$5)=FALSE,(INDEX(BCR!$1:$1048576,MATCH('Estadísticas BCR'!MH$5,BCR!$A:$A,0),MATCH('Estadísticas BCR'!$B56,BCR!$1:$1,0))),AVERAGE(LV56:MG56)),"")</f>
        <v/>
      </c>
      <c r="MI56" s="59" t="str">
        <f>+IFERROR(IF(ISTEXT(MI$5)=FALSE,(INDEX(BCR!$1:$1048576,MATCH('Estadísticas BCR'!MI$5,BCR!$A:$A,0),MATCH('Estadísticas BCR'!$B56,BCR!$1:$1,0))),AVERAGE(LW56:MH56)),"")</f>
        <v/>
      </c>
      <c r="MJ56" s="59" t="str">
        <f>+IFERROR(IF(ISTEXT(MJ$5)=FALSE,(INDEX(BCR!$1:$1048576,MATCH('Estadísticas BCR'!MJ$5,BCR!$A:$A,0),MATCH('Estadísticas BCR'!$B56,BCR!$1:$1,0))),AVERAGE(LX56:MI56)),"")</f>
        <v/>
      </c>
      <c r="MK56" s="59" t="str">
        <f>+IFERROR(IF(ISTEXT(MK$5)=FALSE,(INDEX(BCR!$1:$1048576,MATCH('Estadísticas BCR'!MK$5,BCR!$A:$A,0),MATCH('Estadísticas BCR'!$B56,BCR!$1:$1,0))),AVERAGE(LY56:MJ56)),"")</f>
        <v/>
      </c>
      <c r="ML56" s="59" t="str">
        <f>+IFERROR(IF(ISTEXT(ML$5)=FALSE,(INDEX(BCR!$1:$1048576,MATCH('Estadísticas BCR'!ML$5,BCR!$A:$A,0),MATCH('Estadísticas BCR'!$B56,BCR!$1:$1,0))),AVERAGE(LZ56:MK56)),"")</f>
        <v/>
      </c>
      <c r="MM56" s="59" t="str">
        <f>+IFERROR(IF(ISTEXT(MM$5)=FALSE,(INDEX(BCR!$1:$1048576,MATCH('Estadísticas BCR'!MM$5,BCR!$A:$A,0),MATCH('Estadísticas BCR'!$B56,BCR!$1:$1,0))),AVERAGE(MA56:ML56)),"")</f>
        <v/>
      </c>
      <c r="MN56" s="59" t="str">
        <f>+IFERROR(IF(ISTEXT(MN$5)=FALSE,(INDEX(BCR!$1:$1048576,MATCH('Estadísticas BCR'!MN$5,BCR!$A:$A,0),MATCH('Estadísticas BCR'!$B56,BCR!$1:$1,0))),AVERAGE(MB56:MM56)),"")</f>
        <v/>
      </c>
      <c r="MO56" s="59" t="str">
        <f>+IFERROR(IF(ISTEXT(MO$5)=FALSE,(INDEX(BCR!$1:$1048576,MATCH('Estadísticas BCR'!MO$5,BCR!$A:$A,0),MATCH('Estadísticas BCR'!$B56,BCR!$1:$1,0))),AVERAGE(MC56:MN56)),"")</f>
        <v/>
      </c>
      <c r="MP56" s="60">
        <f>+IFERROR(IF(ISTEXT(MP$5)=FALSE,(INDEX(BCR!$1:$1048576,MATCH('Estadísticas BCR'!MP$5,BCR!$A:$A,0),MATCH('Estadísticas BCR'!$B56,BCR!$1:$1,0))),AVERAGE(MD56:MO56)),"")</f>
        <v>64.754901960784295</v>
      </c>
    </row>
    <row r="57" spans="1:354" outlineLevel="1">
      <c r="B57" s="9" t="s">
        <v>48</v>
      </c>
      <c r="C57" s="126" t="s">
        <v>290</v>
      </c>
      <c r="D57" s="104">
        <f>+IFERROR(IF(ISTEXT(D$5)=FALSE,(INDEX(BCR!$1:$1048576,MATCH('Estadísticas BCR'!D$5,BCR!$A:$A,0),MATCH('Estadísticas BCR'!$B57,BCR!$1:$1,0))),AVERAGE(#REF!)),"")</f>
        <v>0</v>
      </c>
      <c r="E57" s="104">
        <f>+IFERROR(IF(ISTEXT(E$5)=FALSE,(INDEX(BCR!$1:$1048576,MATCH('Estadísticas BCR'!E$5,BCR!$A:$A,0),MATCH('Estadísticas BCR'!$B57,BCR!$1:$1,0))),AVERAGE(#REF!)),"")</f>
        <v>0</v>
      </c>
      <c r="F57" s="104">
        <f>+IFERROR(IF(ISTEXT(F$5)=FALSE,(INDEX(BCR!$1:$1048576,MATCH('Estadísticas BCR'!F$5,BCR!$A:$A,0),MATCH('Estadísticas BCR'!$B57,BCR!$1:$1,0))),AVERAGE(#REF!)),"")</f>
        <v>0</v>
      </c>
      <c r="G57" s="104" t="str">
        <f>+IFERROR(IF(ISTEXT(G$5)=FALSE,(INDEX(BCR!$1:$1048576,MATCH('Estadísticas BCR'!G$5,BCR!$A:$A,0),MATCH('Estadísticas BCR'!$B57,BCR!$1:$1,0))),AVERAGE(#REF!)),"")</f>
        <v/>
      </c>
      <c r="H57" s="104">
        <f>+IFERROR(IF(ISTEXT(H$5)=FALSE,(INDEX(BCR!$1:$1048576,MATCH('Estadísticas BCR'!H$5,BCR!$A:$A,0),MATCH('Estadísticas BCR'!$B57,BCR!$1:$1,0))),AVERAGE(#REF!)),"")</f>
        <v>0</v>
      </c>
      <c r="I57" s="104">
        <f>+IFERROR(IF(ISTEXT(I$5)=FALSE,(INDEX(BCR!$1:$1048576,MATCH('Estadísticas BCR'!I$5,BCR!$A:$A,0),MATCH('Estadísticas BCR'!$B57,BCR!$1:$1,0))),AVERAGE(#REF!)),"")</f>
        <v>0</v>
      </c>
      <c r="J57" s="104">
        <f>+IFERROR(IF(ISTEXT(J$5)=FALSE,(INDEX(BCR!$1:$1048576,MATCH('Estadísticas BCR'!J$5,BCR!$A:$A,0),MATCH('Estadísticas BCR'!$B57,BCR!$1:$1,0))),AVERAGE(#REF!)),"")</f>
        <v>0</v>
      </c>
      <c r="K57" s="104">
        <f>+IFERROR(IF(ISTEXT(K$5)=FALSE,(INDEX(BCR!$1:$1048576,MATCH('Estadísticas BCR'!K$5,BCR!$A:$A,0),MATCH('Estadísticas BCR'!$B57,BCR!$1:$1,0))),AVERAGE(#REF!)),"")</f>
        <v>0</v>
      </c>
      <c r="L57" s="104">
        <f>+IFERROR(IF(ISTEXT(L$5)=FALSE,(INDEX(BCR!$1:$1048576,MATCH('Estadísticas BCR'!L$5,BCR!$A:$A,0),MATCH('Estadísticas BCR'!$B57,BCR!$1:$1,0))),AVERAGE(#REF!)),"")</f>
        <v>0</v>
      </c>
      <c r="M57" s="104">
        <f>+IFERROR(IF(ISTEXT(M$5)=FALSE,(INDEX(BCR!$1:$1048576,MATCH('Estadísticas BCR'!M$5,BCR!$A:$A,0),MATCH('Estadísticas BCR'!$B57,BCR!$1:$1,0))),AVERAGE(#REF!)),"")</f>
        <v>0</v>
      </c>
      <c r="N57" s="104">
        <f>+IFERROR(IF(ISTEXT(N$5)=FALSE,(INDEX(BCR!$1:$1048576,MATCH('Estadísticas BCR'!N$5,BCR!$A:$A,0),MATCH('Estadísticas BCR'!$B57,BCR!$1:$1,0))),AVERAGE(#REF!)),"")</f>
        <v>0</v>
      </c>
      <c r="O57" s="104">
        <f>+IFERROR(IF(ISTEXT(O$5)=FALSE,(INDEX(BCR!$1:$1048576,MATCH('Estadísticas BCR'!O$5,BCR!$A:$A,0),MATCH('Estadísticas BCR'!$B57,BCR!$1:$1,0))),AVERAGE(#REF!)),"")</f>
        <v>0</v>
      </c>
      <c r="P57" s="60">
        <f>+IFERROR(IF(ISTEXT(P$5)=FALSE,(INDEX(BCR!$1:$1048576,MATCH('Estadísticas BCR'!P$5,BCR!$A:$A,0),MATCH('Estadísticas BCR'!$B57,BCR!$1:$1,0))),AVERAGE(D57:O57)),"")</f>
        <v>0</v>
      </c>
      <c r="Q57" s="104">
        <f>+IFERROR(IF(ISTEXT(Q$5)=FALSE,(INDEX(BCR!$1:$1048576,MATCH('Estadísticas BCR'!Q$5,BCR!$A:$A,0),MATCH('Estadísticas BCR'!$B57,BCR!$1:$1,0))),AVERAGE(#REF!)),"")</f>
        <v>0</v>
      </c>
      <c r="R57" s="104">
        <f>+IFERROR(IF(ISTEXT(R$5)=FALSE,(INDEX(BCR!$1:$1048576,MATCH('Estadísticas BCR'!R$5,BCR!$A:$A,0),MATCH('Estadísticas BCR'!$B57,BCR!$1:$1,0))),AVERAGE(#REF!)),"")</f>
        <v>0</v>
      </c>
      <c r="S57" s="104">
        <f>+IFERROR(IF(ISTEXT(S$5)=FALSE,(INDEX(BCR!$1:$1048576,MATCH('Estadísticas BCR'!S$5,BCR!$A:$A,0),MATCH('Estadísticas BCR'!$B57,BCR!$1:$1,0))),AVERAGE(#REF!)),"")</f>
        <v>0</v>
      </c>
      <c r="T57" s="104">
        <f>+IFERROR(IF(ISTEXT(T$5)=FALSE,(INDEX(BCR!$1:$1048576,MATCH('Estadísticas BCR'!T$5,BCR!$A:$A,0),MATCH('Estadísticas BCR'!$B57,BCR!$1:$1,0))),AVERAGE(#REF!)),"")</f>
        <v>0</v>
      </c>
      <c r="U57" s="104">
        <f>+IFERROR(IF(ISTEXT(U$5)=FALSE,(INDEX(BCR!$1:$1048576,MATCH('Estadísticas BCR'!U$5,BCR!$A:$A,0),MATCH('Estadísticas BCR'!$B57,BCR!$1:$1,0))),AVERAGE(#REF!)),"")</f>
        <v>0</v>
      </c>
      <c r="V57" s="104">
        <f>+IFERROR(IF(ISTEXT(V$5)=FALSE,(INDEX(BCR!$1:$1048576,MATCH('Estadísticas BCR'!V$5,BCR!$A:$A,0),MATCH('Estadísticas BCR'!$B57,BCR!$1:$1,0))),AVERAGE(#REF!)),"")</f>
        <v>0</v>
      </c>
      <c r="W57" s="104">
        <f>+IFERROR(IF(ISTEXT(W$5)=FALSE,(INDEX(BCR!$1:$1048576,MATCH('Estadísticas BCR'!W$5,BCR!$A:$A,0),MATCH('Estadísticas BCR'!$B57,BCR!$1:$1,0))),AVERAGE(#REF!)),"")</f>
        <v>0</v>
      </c>
      <c r="X57" s="104">
        <f>+IFERROR(IF(ISTEXT(X$5)=FALSE,(INDEX(BCR!$1:$1048576,MATCH('Estadísticas BCR'!X$5,BCR!$A:$A,0),MATCH('Estadísticas BCR'!$B57,BCR!$1:$1,0))),AVERAGE(#REF!)),"")</f>
        <v>0</v>
      </c>
      <c r="Y57" s="104">
        <f>+IFERROR(IF(ISTEXT(Y$5)=FALSE,(INDEX(BCR!$1:$1048576,MATCH('Estadísticas BCR'!Y$5,BCR!$A:$A,0),MATCH('Estadísticas BCR'!$B57,BCR!$1:$1,0))),AVERAGE(#REF!)),"")</f>
        <v>0</v>
      </c>
      <c r="Z57" s="104">
        <f>+IFERROR(IF(ISTEXT(Z$5)=FALSE,(INDEX(BCR!$1:$1048576,MATCH('Estadísticas BCR'!Z$5,BCR!$A:$A,0),MATCH('Estadísticas BCR'!$B57,BCR!$1:$1,0))),AVERAGE(#REF!)),"")</f>
        <v>0</v>
      </c>
      <c r="AA57" s="104">
        <f>+IFERROR(IF(ISTEXT(AA$5)=FALSE,(INDEX(BCR!$1:$1048576,MATCH('Estadísticas BCR'!AA$5,BCR!$A:$A,0),MATCH('Estadísticas BCR'!$B57,BCR!$1:$1,0))),AVERAGE(#REF!)),"")</f>
        <v>0</v>
      </c>
      <c r="AB57" s="104">
        <f>+IFERROR(IF(ISTEXT(AB$5)=FALSE,(INDEX(BCR!$1:$1048576,MATCH('Estadísticas BCR'!AB$5,BCR!$A:$A,0),MATCH('Estadísticas BCR'!$B57,BCR!$1:$1,0))),AVERAGE(#REF!)),"")</f>
        <v>0</v>
      </c>
      <c r="AC57" s="60">
        <f>+IFERROR(IF(ISTEXT(AC$5)=FALSE,(INDEX(BCR!$1:$1048576,MATCH('Estadísticas BCR'!AC$5,BCR!$A:$A,0),MATCH('Estadísticas BCR'!$B57,BCR!$1:$1,0))),AVERAGE(Q57:AB57)),"")</f>
        <v>0</v>
      </c>
      <c r="AD57" s="59">
        <f>+IFERROR(IF(ISTEXT(AD$5)=FALSE,(INDEX(BCR!$1:$1048576,MATCH('Estadísticas BCR'!AD$5,BCR!$A:$A,0),MATCH('Estadísticas BCR'!$B57,BCR!$1:$1,0))),AVERAGE(#REF!)),"")</f>
        <v>0</v>
      </c>
      <c r="AE57" s="59">
        <f>+IFERROR(IF(ISTEXT(AE$5)=FALSE,(INDEX(BCR!$1:$1048576,MATCH('Estadísticas BCR'!AE$5,BCR!$A:$A,0),MATCH('Estadísticas BCR'!$B57,BCR!$1:$1,0))),AVERAGE(#REF!)),"")</f>
        <v>0</v>
      </c>
      <c r="AF57" s="59">
        <f>+IFERROR(IF(ISTEXT(AF$5)=FALSE,(INDEX(BCR!$1:$1048576,MATCH('Estadísticas BCR'!AF$5,BCR!$A:$A,0),MATCH('Estadísticas BCR'!$B57,BCR!$1:$1,0))),AVERAGE(#REF!)),"")</f>
        <v>0</v>
      </c>
      <c r="AG57" s="59">
        <f>+IFERROR(IF(ISTEXT(AG$5)=FALSE,(INDEX(BCR!$1:$1048576,MATCH('Estadísticas BCR'!AG$5,BCR!$A:$A,0),MATCH('Estadísticas BCR'!$B57,BCR!$1:$1,0))),AVERAGE(#REF!)),"")</f>
        <v>0</v>
      </c>
      <c r="AH57" s="59">
        <f>+IFERROR(IF(ISTEXT(AH$5)=FALSE,(INDEX(BCR!$1:$1048576,MATCH('Estadísticas BCR'!AH$5,BCR!$A:$A,0),MATCH('Estadísticas BCR'!$B57,BCR!$1:$1,0))),AVERAGE(#REF!)),"")</f>
        <v>0</v>
      </c>
      <c r="AI57" s="59">
        <f>+IFERROR(IF(ISTEXT(AI$5)=FALSE,(INDEX(BCR!$1:$1048576,MATCH('Estadísticas BCR'!AI$5,BCR!$A:$A,0),MATCH('Estadísticas BCR'!$B57,BCR!$1:$1,0))),AVERAGE(#REF!)),"")</f>
        <v>0</v>
      </c>
      <c r="AJ57" s="59">
        <f>+IFERROR(IF(ISTEXT(AJ$5)=FALSE,(INDEX(BCR!$1:$1048576,MATCH('Estadísticas BCR'!AJ$5,BCR!$A:$A,0),MATCH('Estadísticas BCR'!$B57,BCR!$1:$1,0))),AVERAGE(#REF!)),"")</f>
        <v>0</v>
      </c>
      <c r="AK57" s="59">
        <f>+IFERROR(IF(ISTEXT(AK$5)=FALSE,(INDEX(BCR!$1:$1048576,MATCH('Estadísticas BCR'!AK$5,BCR!$A:$A,0),MATCH('Estadísticas BCR'!$B57,BCR!$1:$1,0))),AVERAGE(#REF!)),"")</f>
        <v>0</v>
      </c>
      <c r="AL57" s="59">
        <f>+IFERROR(IF(ISTEXT(AL$5)=FALSE,(INDEX(BCR!$1:$1048576,MATCH('Estadísticas BCR'!AL$5,BCR!$A:$A,0),MATCH('Estadísticas BCR'!$B57,BCR!$1:$1,0))),AVERAGE(#REF!)),"")</f>
        <v>0</v>
      </c>
      <c r="AM57" s="59">
        <f>+IFERROR(IF(ISTEXT(AM$5)=FALSE,(INDEX(BCR!$1:$1048576,MATCH('Estadísticas BCR'!AM$5,BCR!$A:$A,0),MATCH('Estadísticas BCR'!$B57,BCR!$1:$1,0))),AVERAGE(#REF!)),"")</f>
        <v>0</v>
      </c>
      <c r="AN57" s="59">
        <f>+IFERROR(IF(ISTEXT(AN$5)=FALSE,(INDEX(BCR!$1:$1048576,MATCH('Estadísticas BCR'!AN$5,BCR!$A:$A,0),MATCH('Estadísticas BCR'!$B57,BCR!$1:$1,0))),AVERAGE(#REF!)),"")</f>
        <v>0</v>
      </c>
      <c r="AO57" s="59">
        <f>+IFERROR(IF(ISTEXT(AO$5)=FALSE,(INDEX(BCR!$1:$1048576,MATCH('Estadísticas BCR'!AO$5,BCR!$A:$A,0),MATCH('Estadísticas BCR'!$B57,BCR!$1:$1,0))),AVERAGE(#REF!)),"")</f>
        <v>0</v>
      </c>
      <c r="AP57" s="60">
        <f>+IFERROR(IF(ISTEXT(AP$5)=FALSE,(INDEX(BCR!$1:$1048576,MATCH('Estadísticas BCR'!AP$5,BCR!$A:$A,0),MATCH('Estadísticas BCR'!$B57,BCR!$1:$1,0))),AVERAGE(AD57:AO57)),"")</f>
        <v>0</v>
      </c>
      <c r="AQ57" s="59">
        <f>+IFERROR(IF(ISTEXT(AQ$5)=FALSE,(INDEX(BCR!$1:$1048576,MATCH('Estadísticas BCR'!AQ$5,BCR!$A:$A,0),MATCH('Estadísticas BCR'!$B57,BCR!$1:$1,0))),AVERAGE(#REF!)),"")</f>
        <v>0</v>
      </c>
      <c r="AR57" s="59">
        <f>+IFERROR(IF(ISTEXT(AR$5)=FALSE,(INDEX(BCR!$1:$1048576,MATCH('Estadísticas BCR'!AR$5,BCR!$A:$A,0),MATCH('Estadísticas BCR'!$B57,BCR!$1:$1,0))),AVERAGE(#REF!)),"")</f>
        <v>0</v>
      </c>
      <c r="AS57" s="59">
        <f>+IFERROR(IF(ISTEXT(AS$5)=FALSE,(INDEX(BCR!$1:$1048576,MATCH('Estadísticas BCR'!AS$5,BCR!$A:$A,0),MATCH('Estadísticas BCR'!$B57,BCR!$1:$1,0))),AVERAGE(#REF!)),"")</f>
        <v>0</v>
      </c>
      <c r="AT57" s="59">
        <f>+IFERROR(IF(ISTEXT(AT$5)=FALSE,(INDEX(BCR!$1:$1048576,MATCH('Estadísticas BCR'!AT$5,BCR!$A:$A,0),MATCH('Estadísticas BCR'!$B57,BCR!$1:$1,0))),AVERAGE(#REF!)),"")</f>
        <v>0</v>
      </c>
      <c r="AU57" s="59">
        <f>+IFERROR(IF(ISTEXT(AU$5)=FALSE,(INDEX(BCR!$1:$1048576,MATCH('Estadísticas BCR'!AU$5,BCR!$A:$A,0),MATCH('Estadísticas BCR'!$B57,BCR!$1:$1,0))),AVERAGE(#REF!)),"")</f>
        <v>0</v>
      </c>
      <c r="AV57" s="59">
        <f>+IFERROR(IF(ISTEXT(AV$5)=FALSE,(INDEX(BCR!$1:$1048576,MATCH('Estadísticas BCR'!AV$5,BCR!$A:$A,0),MATCH('Estadísticas BCR'!$B57,BCR!$1:$1,0))),AVERAGE(#REF!)),"")</f>
        <v>0</v>
      </c>
      <c r="AW57" s="59">
        <f>+IFERROR(IF(ISTEXT(AW$5)=FALSE,(INDEX(BCR!$1:$1048576,MATCH('Estadísticas BCR'!AW$5,BCR!$A:$A,0),MATCH('Estadísticas BCR'!$B57,BCR!$1:$1,0))),AVERAGE(#REF!)),"")</f>
        <v>0</v>
      </c>
      <c r="AX57" s="59">
        <f>+IFERROR(IF(ISTEXT(AX$5)=FALSE,(INDEX(BCR!$1:$1048576,MATCH('Estadísticas BCR'!AX$5,BCR!$A:$A,0),MATCH('Estadísticas BCR'!$B57,BCR!$1:$1,0))),AVERAGE(#REF!)),"")</f>
        <v>0</v>
      </c>
      <c r="AY57" s="59">
        <f>+IFERROR(IF(ISTEXT(AY$5)=FALSE,(INDEX(BCR!$1:$1048576,MATCH('Estadísticas BCR'!AY$5,BCR!$A:$A,0),MATCH('Estadísticas BCR'!$B57,BCR!$1:$1,0))),AVERAGE(#REF!)),"")</f>
        <v>0</v>
      </c>
      <c r="AZ57" s="59">
        <f>+IFERROR(IF(ISTEXT(AZ$5)=FALSE,(INDEX(BCR!$1:$1048576,MATCH('Estadísticas BCR'!AZ$5,BCR!$A:$A,0),MATCH('Estadísticas BCR'!$B57,BCR!$1:$1,0))),AVERAGE(#REF!)),"")</f>
        <v>0</v>
      </c>
      <c r="BA57" s="59">
        <f>+IFERROR(IF(ISTEXT(BA$5)=FALSE,(INDEX(BCR!$1:$1048576,MATCH('Estadísticas BCR'!BA$5,BCR!$A:$A,0),MATCH('Estadísticas BCR'!$B57,BCR!$1:$1,0))),AVERAGE(#REF!)),"")</f>
        <v>0</v>
      </c>
      <c r="BB57" s="59">
        <f>+IFERROR(IF(ISTEXT(BB$5)=FALSE,(INDEX(BCR!$1:$1048576,MATCH('Estadísticas BCR'!BB$5,BCR!$A:$A,0),MATCH('Estadísticas BCR'!$B57,BCR!$1:$1,0))),AVERAGE(#REF!)),"")</f>
        <v>0</v>
      </c>
      <c r="BC57" s="60">
        <f>+IFERROR(IF(ISTEXT(BC$5)=FALSE,(INDEX(BCR!$1:$1048576,MATCH('Estadísticas BCR'!BC$5,BCR!$A:$A,0),MATCH('Estadísticas BCR'!$B57,BCR!$1:$1,0))),AVERAGE(AQ57:BB57)),"")</f>
        <v>0</v>
      </c>
      <c r="BD57" s="59">
        <f>+IFERROR(IF(ISTEXT(BD$5)=FALSE,(INDEX(BCR!$1:$1048576,MATCH('Estadísticas BCR'!BD$5,BCR!$A:$A,0),MATCH('Estadísticas BCR'!$B57,BCR!$1:$1,0))),AVERAGE(#REF!)),"")</f>
        <v>0</v>
      </c>
      <c r="BE57" s="59">
        <f>+IFERROR(IF(ISTEXT(BE$5)=FALSE,(INDEX(BCR!$1:$1048576,MATCH('Estadísticas BCR'!BE$5,BCR!$A:$A,0),MATCH('Estadísticas BCR'!$B57,BCR!$1:$1,0))),AVERAGE(#REF!)),"")</f>
        <v>0</v>
      </c>
      <c r="BF57" s="59">
        <f>+IFERROR(IF(ISTEXT(BF$5)=FALSE,(INDEX(BCR!$1:$1048576,MATCH('Estadísticas BCR'!BF$5,BCR!$A:$A,0),MATCH('Estadísticas BCR'!$B57,BCR!$1:$1,0))),AVERAGE(#REF!)),"")</f>
        <v>0</v>
      </c>
      <c r="BG57" s="59">
        <f>+IFERROR(IF(ISTEXT(BG$5)=FALSE,(INDEX(BCR!$1:$1048576,MATCH('Estadísticas BCR'!BG$5,BCR!$A:$A,0),MATCH('Estadísticas BCR'!$B57,BCR!$1:$1,0))),AVERAGE(#REF!)),"")</f>
        <v>0</v>
      </c>
      <c r="BH57" s="59">
        <f>+IFERROR(IF(ISTEXT(BH$5)=FALSE,(INDEX(BCR!$1:$1048576,MATCH('Estadísticas BCR'!BH$5,BCR!$A:$A,0),MATCH('Estadísticas BCR'!$B57,BCR!$1:$1,0))),AVERAGE(#REF!)),"")</f>
        <v>0</v>
      </c>
      <c r="BI57" s="59">
        <f>+IFERROR(IF(ISTEXT(BI$5)=FALSE,(INDEX(BCR!$1:$1048576,MATCH('Estadísticas BCR'!BI$5,BCR!$A:$A,0),MATCH('Estadísticas BCR'!$B57,BCR!$1:$1,0))),AVERAGE(#REF!)),"")</f>
        <v>0</v>
      </c>
      <c r="BJ57" s="59">
        <f>+IFERROR(IF(ISTEXT(BJ$5)=FALSE,(INDEX(BCR!$1:$1048576,MATCH('Estadísticas BCR'!BJ$5,BCR!$A:$A,0),MATCH('Estadísticas BCR'!$B57,BCR!$1:$1,0))),AVERAGE(#REF!)),"")</f>
        <v>0</v>
      </c>
      <c r="BK57" s="59">
        <f>+IFERROR(IF(ISTEXT(BK$5)=FALSE,(INDEX(BCR!$1:$1048576,MATCH('Estadísticas BCR'!BK$5,BCR!$A:$A,0),MATCH('Estadísticas BCR'!$B57,BCR!$1:$1,0))),AVERAGE(#REF!)),"")</f>
        <v>0</v>
      </c>
      <c r="BL57" s="59">
        <f>+IFERROR(IF(ISTEXT(BL$5)=FALSE,(INDEX(BCR!$1:$1048576,MATCH('Estadísticas BCR'!BL$5,BCR!$A:$A,0),MATCH('Estadísticas BCR'!$B57,BCR!$1:$1,0))),AVERAGE(#REF!)),"")</f>
        <v>0</v>
      </c>
      <c r="BM57" s="59">
        <f>+IFERROR(IF(ISTEXT(BM$5)=FALSE,(INDEX(BCR!$1:$1048576,MATCH('Estadísticas BCR'!BM$5,BCR!$A:$A,0),MATCH('Estadísticas BCR'!$B57,BCR!$1:$1,0))),AVERAGE(#REF!)),"")</f>
        <v>0</v>
      </c>
      <c r="BN57" s="59">
        <f>+IFERROR(IF(ISTEXT(BN$5)=FALSE,(INDEX(BCR!$1:$1048576,MATCH('Estadísticas BCR'!BN$5,BCR!$A:$A,0),MATCH('Estadísticas BCR'!$B57,BCR!$1:$1,0))),AVERAGE(#REF!)),"")</f>
        <v>0</v>
      </c>
      <c r="BO57" s="59">
        <f>+IFERROR(IF(ISTEXT(BO$5)=FALSE,(INDEX(BCR!$1:$1048576,MATCH('Estadísticas BCR'!BO$5,BCR!$A:$A,0),MATCH('Estadísticas BCR'!$B57,BCR!$1:$1,0))),AVERAGE(#REF!)),"")</f>
        <v>0</v>
      </c>
      <c r="BP57" s="60">
        <f>+IFERROR(IF(ISTEXT(BP$5)=FALSE,(INDEX(BCR!$1:$1048576,MATCH('Estadísticas BCR'!BP$5,BCR!$A:$A,0),MATCH('Estadísticas BCR'!$B57,BCR!$1:$1,0))),AVERAGE(BD57:BO57)),"")</f>
        <v>0</v>
      </c>
      <c r="BQ57" s="59">
        <f>+IFERROR(IF(ISTEXT(BQ$5)=FALSE,(INDEX(BCR!$1:$1048576,MATCH('Estadísticas BCR'!BQ$5,BCR!$A:$A,0),MATCH('Estadísticas BCR'!$B57,BCR!$1:$1,0))),AVERAGE(#REF!)),"")</f>
        <v>0</v>
      </c>
      <c r="BR57" s="59">
        <f>+IFERROR(IF(ISTEXT(BR$5)=FALSE,(INDEX(BCR!$1:$1048576,MATCH('Estadísticas BCR'!BR$5,BCR!$A:$A,0),MATCH('Estadísticas BCR'!$B57,BCR!$1:$1,0))),AVERAGE(#REF!)),"")</f>
        <v>0</v>
      </c>
      <c r="BS57" s="59">
        <f>+IFERROR(IF(ISTEXT(BS$5)=FALSE,(INDEX(BCR!$1:$1048576,MATCH('Estadísticas BCR'!BS$5,BCR!$A:$A,0),MATCH('Estadísticas BCR'!$B57,BCR!$1:$1,0))),AVERAGE(#REF!)),"")</f>
        <v>0</v>
      </c>
      <c r="BT57" s="59">
        <f>+IFERROR(IF(ISTEXT(BT$5)=FALSE,(INDEX(BCR!$1:$1048576,MATCH('Estadísticas BCR'!BT$5,BCR!$A:$A,0),MATCH('Estadísticas BCR'!$B57,BCR!$1:$1,0))),AVERAGE(#REF!)),"")</f>
        <v>0</v>
      </c>
      <c r="BU57" s="59">
        <f>+IFERROR(IF(ISTEXT(BU$5)=FALSE,(INDEX(BCR!$1:$1048576,MATCH('Estadísticas BCR'!BU$5,BCR!$A:$A,0),MATCH('Estadísticas BCR'!$B57,BCR!$1:$1,0))),AVERAGE(#REF!)),"")</f>
        <v>0</v>
      </c>
      <c r="BV57" s="59">
        <f>+IFERROR(IF(ISTEXT(BV$5)=FALSE,(INDEX(BCR!$1:$1048576,MATCH('Estadísticas BCR'!BV$5,BCR!$A:$A,0),MATCH('Estadísticas BCR'!$B57,BCR!$1:$1,0))),AVERAGE(#REF!)),"")</f>
        <v>0</v>
      </c>
      <c r="BW57" s="59">
        <f>+IFERROR(IF(ISTEXT(BW$5)=FALSE,(INDEX(BCR!$1:$1048576,MATCH('Estadísticas BCR'!BW$5,BCR!$A:$A,0),MATCH('Estadísticas BCR'!$B57,BCR!$1:$1,0))),AVERAGE(#REF!)),"")</f>
        <v>0</v>
      </c>
      <c r="BX57" s="59">
        <f>+IFERROR(IF(ISTEXT(BX$5)=FALSE,(INDEX(BCR!$1:$1048576,MATCH('Estadísticas BCR'!BX$5,BCR!$A:$A,0),MATCH('Estadísticas BCR'!$B57,BCR!$1:$1,0))),AVERAGE(#REF!)),"")</f>
        <v>0</v>
      </c>
      <c r="BY57" s="59">
        <f>+IFERROR(IF(ISTEXT(BY$5)=FALSE,(INDEX(BCR!$1:$1048576,MATCH('Estadísticas BCR'!BY$5,BCR!$A:$A,0),MATCH('Estadísticas BCR'!$B57,BCR!$1:$1,0))),AVERAGE(#REF!)),"")</f>
        <v>0</v>
      </c>
      <c r="BZ57" s="59">
        <f>+IFERROR(IF(ISTEXT(BZ$5)=FALSE,(INDEX(BCR!$1:$1048576,MATCH('Estadísticas BCR'!BZ$5,BCR!$A:$A,0),MATCH('Estadísticas BCR'!$B57,BCR!$1:$1,0))),AVERAGE(#REF!)),"")</f>
        <v>0</v>
      </c>
      <c r="CA57" s="59">
        <f>+IFERROR(IF(ISTEXT(CA$5)=FALSE,(INDEX(BCR!$1:$1048576,MATCH('Estadísticas BCR'!CA$5,BCR!$A:$A,0),MATCH('Estadísticas BCR'!$B57,BCR!$1:$1,0))),AVERAGE(#REF!)),"")</f>
        <v>0</v>
      </c>
      <c r="CB57" s="59">
        <f>+IFERROR(IF(ISTEXT(CB$5)=FALSE,(INDEX(BCR!$1:$1048576,MATCH('Estadísticas BCR'!CB$5,BCR!$A:$A,0),MATCH('Estadísticas BCR'!$B57,BCR!$1:$1,0))),AVERAGE(#REF!)),"")</f>
        <v>0</v>
      </c>
      <c r="CC57" s="60">
        <f>+IFERROR(IF(ISTEXT(CC$5)=FALSE,(INDEX(BCR!$1:$1048576,MATCH('Estadísticas BCR'!CC$5,BCR!$A:$A,0),MATCH('Estadísticas BCR'!$B57,BCR!$1:$1,0))),AVERAGE(BQ57:CB57)),"")</f>
        <v>0</v>
      </c>
      <c r="CD57" s="59">
        <f>+IFERROR(IF(ISTEXT(CD$5)=FALSE,(INDEX(BCR!$1:$1048576,MATCH('Estadísticas BCR'!CD$5,BCR!$A:$A,0),MATCH('Estadísticas BCR'!$B57,BCR!$1:$1,0))),AVERAGE(#REF!)),"")</f>
        <v>0</v>
      </c>
      <c r="CE57" s="59">
        <f>+IFERROR(IF(ISTEXT(CE$5)=FALSE,(INDEX(BCR!$1:$1048576,MATCH('Estadísticas BCR'!CE$5,BCR!$A:$A,0),MATCH('Estadísticas BCR'!$B57,BCR!$1:$1,0))),AVERAGE(#REF!)),"")</f>
        <v>0</v>
      </c>
      <c r="CF57" s="59">
        <f>+IFERROR(IF(ISTEXT(CF$5)=FALSE,(INDEX(BCR!$1:$1048576,MATCH('Estadísticas BCR'!CF$5,BCR!$A:$A,0),MATCH('Estadísticas BCR'!$B57,BCR!$1:$1,0))),AVERAGE(#REF!)),"")</f>
        <v>0</v>
      </c>
      <c r="CG57" s="59">
        <f>+IFERROR(IF(ISTEXT(CG$5)=FALSE,(INDEX(BCR!$1:$1048576,MATCH('Estadísticas BCR'!CG$5,BCR!$A:$A,0),MATCH('Estadísticas BCR'!$B57,BCR!$1:$1,0))),AVERAGE(#REF!)),"")</f>
        <v>0</v>
      </c>
      <c r="CH57" s="59">
        <f>+IFERROR(IF(ISTEXT(CH$5)=FALSE,(INDEX(BCR!$1:$1048576,MATCH('Estadísticas BCR'!CH$5,BCR!$A:$A,0),MATCH('Estadísticas BCR'!$B57,BCR!$1:$1,0))),AVERAGE(#REF!)),"")</f>
        <v>0</v>
      </c>
      <c r="CI57" s="59">
        <f>+IFERROR(IF(ISTEXT(CI$5)=FALSE,(INDEX(BCR!$1:$1048576,MATCH('Estadísticas BCR'!CI$5,BCR!$A:$A,0),MATCH('Estadísticas BCR'!$B57,BCR!$1:$1,0))),AVERAGE(#REF!)),"")</f>
        <v>0</v>
      </c>
      <c r="CJ57" s="59">
        <f>+IFERROR(IF(ISTEXT(CJ$5)=FALSE,(INDEX(BCR!$1:$1048576,MATCH('Estadísticas BCR'!CJ$5,BCR!$A:$A,0),MATCH('Estadísticas BCR'!$B57,BCR!$1:$1,0))),AVERAGE(#REF!)),"")</f>
        <v>0</v>
      </c>
      <c r="CK57" s="59">
        <f>+IFERROR(IF(ISTEXT(CK$5)=FALSE,(INDEX(BCR!$1:$1048576,MATCH('Estadísticas BCR'!CK$5,BCR!$A:$A,0),MATCH('Estadísticas BCR'!$B57,BCR!$1:$1,0))),AVERAGE(#REF!)),"")</f>
        <v>0</v>
      </c>
      <c r="CL57" s="59">
        <f>+IFERROR(IF(ISTEXT(CL$5)=FALSE,(INDEX(BCR!$1:$1048576,MATCH('Estadísticas BCR'!CL$5,BCR!$A:$A,0),MATCH('Estadísticas BCR'!$B57,BCR!$1:$1,0))),AVERAGE(#REF!)),"")</f>
        <v>0</v>
      </c>
      <c r="CM57" s="59">
        <f>+IFERROR(IF(ISTEXT(CM$5)=FALSE,(INDEX(BCR!$1:$1048576,MATCH('Estadísticas BCR'!CM$5,BCR!$A:$A,0),MATCH('Estadísticas BCR'!$B57,BCR!$1:$1,0))),AVERAGE(#REF!)),"")</f>
        <v>0</v>
      </c>
      <c r="CN57" s="59">
        <f>+IFERROR(IF(ISTEXT(CN$5)=FALSE,(INDEX(BCR!$1:$1048576,MATCH('Estadísticas BCR'!CN$5,BCR!$A:$A,0),MATCH('Estadísticas BCR'!$B57,BCR!$1:$1,0))),AVERAGE(#REF!)),"")</f>
        <v>0</v>
      </c>
      <c r="CO57" s="59">
        <f>+IFERROR(IF(ISTEXT(CO$5)=FALSE,(INDEX(BCR!$1:$1048576,MATCH('Estadísticas BCR'!CO$5,BCR!$A:$A,0),MATCH('Estadísticas BCR'!$B57,BCR!$1:$1,0))),AVERAGE(#REF!)),"")</f>
        <v>0</v>
      </c>
      <c r="CP57" s="60">
        <f>+IFERROR(IF(ISTEXT(CP$5)=FALSE,(INDEX(BCR!$1:$1048576,MATCH('Estadísticas BCR'!CP$5,BCR!$A:$A,0),MATCH('Estadísticas BCR'!$B57,BCR!$1:$1,0))),AVERAGE(CD57:CO57)),"")</f>
        <v>0</v>
      </c>
      <c r="CQ57" s="59">
        <f>+IFERROR(IF(ISTEXT(CQ$5)=FALSE,(INDEX(BCR!$1:$1048576,MATCH('Estadísticas BCR'!CQ$5,BCR!$A:$A,0),MATCH('Estadísticas BCR'!$B57,BCR!$1:$1,0))),AVERAGE(#REF!)),"")</f>
        <v>0</v>
      </c>
      <c r="CR57" s="59">
        <f>+IFERROR(IF(ISTEXT(CR$5)=FALSE,(INDEX(BCR!$1:$1048576,MATCH('Estadísticas BCR'!CR$5,BCR!$A:$A,0),MATCH('Estadísticas BCR'!$B57,BCR!$1:$1,0))),AVERAGE(#REF!)),"")</f>
        <v>0</v>
      </c>
      <c r="CS57" s="59">
        <f>+IFERROR(IF(ISTEXT(CS$5)=FALSE,(INDEX(BCR!$1:$1048576,MATCH('Estadísticas BCR'!CS$5,BCR!$A:$A,0),MATCH('Estadísticas BCR'!$B57,BCR!$1:$1,0))),AVERAGE(#REF!)),"")</f>
        <v>0</v>
      </c>
      <c r="CT57" s="59">
        <f>+IFERROR(IF(ISTEXT(CT$5)=FALSE,(INDEX(BCR!$1:$1048576,MATCH('Estadísticas BCR'!CT$5,BCR!$A:$A,0),MATCH('Estadísticas BCR'!$B57,BCR!$1:$1,0))),AVERAGE(#REF!)),"")</f>
        <v>0</v>
      </c>
      <c r="CU57" s="59">
        <f>+IFERROR(IF(ISTEXT(CU$5)=FALSE,(INDEX(BCR!$1:$1048576,MATCH('Estadísticas BCR'!CU$5,BCR!$A:$A,0),MATCH('Estadísticas BCR'!$B57,BCR!$1:$1,0))),AVERAGE(#REF!)),"")</f>
        <v>0</v>
      </c>
      <c r="CV57" s="59">
        <f>+IFERROR(IF(ISTEXT(CV$5)=FALSE,(INDEX(BCR!$1:$1048576,MATCH('Estadísticas BCR'!CV$5,BCR!$A:$A,0),MATCH('Estadísticas BCR'!$B57,BCR!$1:$1,0))),AVERAGE(#REF!)),"")</f>
        <v>0</v>
      </c>
      <c r="CW57" s="59">
        <f>+IFERROR(IF(ISTEXT(CW$5)=FALSE,(INDEX(BCR!$1:$1048576,MATCH('Estadísticas BCR'!CW$5,BCR!$A:$A,0),MATCH('Estadísticas BCR'!$B57,BCR!$1:$1,0))),AVERAGE(#REF!)),"")</f>
        <v>0</v>
      </c>
      <c r="CX57" s="59">
        <f>+IFERROR(IF(ISTEXT(CX$5)=FALSE,(INDEX(BCR!$1:$1048576,MATCH('Estadísticas BCR'!CX$5,BCR!$A:$A,0),MATCH('Estadísticas BCR'!$B57,BCR!$1:$1,0))),AVERAGE(#REF!)),"")</f>
        <v>0</v>
      </c>
      <c r="CY57" s="59">
        <f>+IFERROR(IF(ISTEXT(CY$5)=FALSE,(INDEX(BCR!$1:$1048576,MATCH('Estadísticas BCR'!CY$5,BCR!$A:$A,0),MATCH('Estadísticas BCR'!$B57,BCR!$1:$1,0))),AVERAGE(#REF!)),"")</f>
        <v>0</v>
      </c>
      <c r="CZ57" s="59">
        <f>+IFERROR(IF(ISTEXT(CZ$5)=FALSE,(INDEX(BCR!$1:$1048576,MATCH('Estadísticas BCR'!CZ$5,BCR!$A:$A,0),MATCH('Estadísticas BCR'!$B57,BCR!$1:$1,0))),AVERAGE(A57:CY57)),"")</f>
        <v>0</v>
      </c>
      <c r="DA57" s="59">
        <f>+IFERROR(IF(ISTEXT(DA$5)=FALSE,(INDEX(BCR!$1:$1048576,MATCH('Estadísticas BCR'!DA$5,BCR!$A:$A,0),MATCH('Estadísticas BCR'!$B57,BCR!$1:$1,0))),AVERAGE(B57:CZ57)),"")</f>
        <v>0</v>
      </c>
      <c r="DB57" s="59">
        <f>+IFERROR(IF(ISTEXT(DB$5)=FALSE,(INDEX(BCR!$1:$1048576,MATCH('Estadísticas BCR'!DB$5,BCR!$A:$A,0),MATCH('Estadísticas BCR'!$B57,BCR!$1:$1,0))),AVERAGE(C57:DA57)),"")</f>
        <v>0</v>
      </c>
      <c r="DC57" s="60">
        <f>+IFERROR(IF(ISTEXT(DC$5)=FALSE,(INDEX(BCR!$1:$1048576,MATCH('Estadísticas BCR'!DC$5,BCR!$A:$A,0),MATCH('Estadísticas BCR'!$B57,BCR!$1:$1,0))),AVERAGE(CQ57:DB57)),"")</f>
        <v>0</v>
      </c>
      <c r="DD57" s="59">
        <f>+IFERROR(IF(ISTEXT(DD$5)=FALSE,(INDEX(BCR!$1:$1048576,MATCH('Estadísticas BCR'!DD$5,BCR!$A:$A,0),MATCH('Estadísticas BCR'!$B57,BCR!$1:$1,0))),AVERAGE(CR57:DC57)),"")</f>
        <v>0</v>
      </c>
      <c r="DE57" s="59">
        <f>+IFERROR(IF(ISTEXT(DE$5)=FALSE,(INDEX(BCR!$1:$1048576,MATCH('Estadísticas BCR'!DE$5,BCR!$A:$A,0),MATCH('Estadísticas BCR'!$B57,BCR!$1:$1,0))),AVERAGE(CS57:DD57)),"")</f>
        <v>0</v>
      </c>
      <c r="DF57" s="59">
        <f>+IFERROR(IF(ISTEXT(DF$5)=FALSE,(INDEX(BCR!$1:$1048576,MATCH('Estadísticas BCR'!DF$5,BCR!$A:$A,0),MATCH('Estadísticas BCR'!$B57,BCR!$1:$1,0))),AVERAGE(CT57:DE57)),"")</f>
        <v>0</v>
      </c>
      <c r="DG57" s="59">
        <f>+IFERROR(IF(ISTEXT(DG$5)=FALSE,(INDEX(BCR!$1:$1048576,MATCH('Estadísticas BCR'!DG$5,BCR!$A:$A,0),MATCH('Estadísticas BCR'!$B57,BCR!$1:$1,0))),AVERAGE(CU57:DF57)),"")</f>
        <v>0</v>
      </c>
      <c r="DH57" s="59">
        <f>+IFERROR(IF(ISTEXT(DH$5)=FALSE,(INDEX(BCR!$1:$1048576,MATCH('Estadísticas BCR'!DH$5,BCR!$A:$A,0),MATCH('Estadísticas BCR'!$B57,BCR!$1:$1,0))),AVERAGE(CV57:DG57)),"")</f>
        <v>0</v>
      </c>
      <c r="DI57" s="59">
        <f>+IFERROR(IF(ISTEXT(DI$5)=FALSE,(INDEX(BCR!$1:$1048576,MATCH('Estadísticas BCR'!DI$5,BCR!$A:$A,0),MATCH('Estadísticas BCR'!$B57,BCR!$1:$1,0))),AVERAGE(CW57:DH57)),"")</f>
        <v>0</v>
      </c>
      <c r="DJ57" s="59">
        <f>+IFERROR(IF(ISTEXT(DJ$5)=FALSE,(INDEX(BCR!$1:$1048576,MATCH('Estadísticas BCR'!DJ$5,BCR!$A:$A,0),MATCH('Estadísticas BCR'!$B57,BCR!$1:$1,0))),AVERAGE(CX57:DI57)),"")</f>
        <v>0</v>
      </c>
      <c r="DK57" s="59">
        <f>+IFERROR(IF(ISTEXT(DK$5)=FALSE,(INDEX(BCR!$1:$1048576,MATCH('Estadísticas BCR'!DK$5,BCR!$A:$A,0),MATCH('Estadísticas BCR'!$B57,BCR!$1:$1,0))),AVERAGE(CY57:DJ57)),"")</f>
        <v>0</v>
      </c>
      <c r="DL57" s="59">
        <f>+IFERROR(IF(ISTEXT(DL$5)=FALSE,(INDEX(BCR!$1:$1048576,MATCH('Estadísticas BCR'!DL$5,BCR!$A:$A,0),MATCH('Estadísticas BCR'!$B57,BCR!$1:$1,0))),AVERAGE(CZ57:DK57)),"")</f>
        <v>0</v>
      </c>
      <c r="DM57" s="59">
        <f>+IFERROR(IF(ISTEXT(DM$5)=FALSE,(INDEX(BCR!$1:$1048576,MATCH('Estadísticas BCR'!DM$5,BCR!$A:$A,0),MATCH('Estadísticas BCR'!$B57,BCR!$1:$1,0))),AVERAGE(DA57:DL57)),"")</f>
        <v>0</v>
      </c>
      <c r="DN57" s="59">
        <f>+IFERROR(IF(ISTEXT(DN$5)=FALSE,(INDEX(BCR!$1:$1048576,MATCH('Estadísticas BCR'!DN$5,BCR!$A:$A,0),MATCH('Estadísticas BCR'!$B57,BCR!$1:$1,0))),AVERAGE(DB57:DM57)),"")</f>
        <v>0</v>
      </c>
      <c r="DO57" s="59">
        <f>+IFERROR(IF(ISTEXT(DO$5)=FALSE,(INDEX(BCR!$1:$1048576,MATCH('Estadísticas BCR'!DO$5,BCR!$A:$A,0),MATCH('Estadísticas BCR'!$B57,BCR!$1:$1,0))),AVERAGE(DC57:DN57)),"")</f>
        <v>0</v>
      </c>
      <c r="DP57" s="60">
        <f>+IFERROR(IF(ISTEXT(DP$5)=FALSE,(INDEX(BCR!$1:$1048576,MATCH('Estadísticas BCR'!DP$5,BCR!$A:$A,0),MATCH('Estadísticas BCR'!$B57,BCR!$1:$1,0))),AVERAGE(DD57:DO57)),"")</f>
        <v>0</v>
      </c>
      <c r="DQ57" s="59">
        <f>+IFERROR(IF(ISTEXT(DQ$5)=FALSE,(INDEX(BCR!$1:$1048576,MATCH('Estadísticas BCR'!DQ$5,BCR!$A:$A,0),MATCH('Estadísticas BCR'!$B57,BCR!$1:$1,0))),AVERAGE(DE57:DP57)),"")</f>
        <v>0</v>
      </c>
      <c r="DR57" s="59">
        <f>+IFERROR(IF(ISTEXT(DR$5)=FALSE,(INDEX(BCR!$1:$1048576,MATCH('Estadísticas BCR'!DR$5,BCR!$A:$A,0),MATCH('Estadísticas BCR'!$B57,BCR!$1:$1,0))),AVERAGE(DF57:DQ57)),"")</f>
        <v>0</v>
      </c>
      <c r="DS57" s="59">
        <f>+IFERROR(IF(ISTEXT(DS$5)=FALSE,(INDEX(BCR!$1:$1048576,MATCH('Estadísticas BCR'!DS$5,BCR!$A:$A,0),MATCH('Estadísticas BCR'!$B57,BCR!$1:$1,0))),AVERAGE(DG57:DR57)),"")</f>
        <v>0</v>
      </c>
      <c r="DT57" s="59">
        <f>+IFERROR(IF(ISTEXT(DT$5)=FALSE,(INDEX(BCR!$1:$1048576,MATCH('Estadísticas BCR'!DT$5,BCR!$A:$A,0),MATCH('Estadísticas BCR'!$B57,BCR!$1:$1,0))),AVERAGE(DH57:DS57)),"")</f>
        <v>0</v>
      </c>
      <c r="DU57" s="59">
        <f>+IFERROR(IF(ISTEXT(DU$5)=FALSE,(INDEX(BCR!$1:$1048576,MATCH('Estadísticas BCR'!DU$5,BCR!$A:$A,0),MATCH('Estadísticas BCR'!$B57,BCR!$1:$1,0))),AVERAGE(DI57:DT57)),"")</f>
        <v>0</v>
      </c>
      <c r="DV57" s="59">
        <f>+IFERROR(IF(ISTEXT(DV$5)=FALSE,(INDEX(BCR!$1:$1048576,MATCH('Estadísticas BCR'!DV$5,BCR!$A:$A,0),MATCH('Estadísticas BCR'!$B57,BCR!$1:$1,0))),AVERAGE(DJ57:DU57)),"")</f>
        <v>0</v>
      </c>
      <c r="DW57" s="59">
        <f>+IFERROR(IF(ISTEXT(DW$5)=FALSE,(INDEX(BCR!$1:$1048576,MATCH('Estadísticas BCR'!DW$5,BCR!$A:$A,0),MATCH('Estadísticas BCR'!$B57,BCR!$1:$1,0))),AVERAGE(DK57:DV57)),"")</f>
        <v>0</v>
      </c>
      <c r="DX57" s="59">
        <f>+IFERROR(IF(ISTEXT(DX$5)=FALSE,(INDEX(BCR!$1:$1048576,MATCH('Estadísticas BCR'!DX$5,BCR!$A:$A,0),MATCH('Estadísticas BCR'!$B57,BCR!$1:$1,0))),AVERAGE(DL57:DW57)),"")</f>
        <v>0</v>
      </c>
      <c r="DY57" s="59">
        <f>+IFERROR(IF(ISTEXT(DY$5)=FALSE,(INDEX(BCR!$1:$1048576,MATCH('Estadísticas BCR'!DY$5,BCR!$A:$A,0),MATCH('Estadísticas BCR'!$B57,BCR!$1:$1,0))),AVERAGE(DM57:DX57)),"")</f>
        <v>0</v>
      </c>
      <c r="DZ57" s="59">
        <f>+IFERROR(IF(ISTEXT(DZ$5)=FALSE,(INDEX(BCR!$1:$1048576,MATCH('Estadísticas BCR'!DZ$5,BCR!$A:$A,0),MATCH('Estadísticas BCR'!$B57,BCR!$1:$1,0))),AVERAGE(DN57:DY57)),"")</f>
        <v>0</v>
      </c>
      <c r="EA57" s="59">
        <f>+IFERROR(IF(ISTEXT(EA$5)=FALSE,(INDEX(BCR!$1:$1048576,MATCH('Estadísticas BCR'!EA$5,BCR!$A:$A,0),MATCH('Estadísticas BCR'!$B57,BCR!$1:$1,0))),AVERAGE(DO57:DZ57)),"")</f>
        <v>0</v>
      </c>
      <c r="EB57" s="59">
        <f>+IFERROR(IF(ISTEXT(EB$5)=FALSE,(INDEX(BCR!$1:$1048576,MATCH('Estadísticas BCR'!EB$5,BCR!$A:$A,0),MATCH('Estadísticas BCR'!$B57,BCR!$1:$1,0))),AVERAGE(DP57:EA57)),"")</f>
        <v>0</v>
      </c>
      <c r="EC57" s="60">
        <f>+IFERROR(IF(ISTEXT(EC$5)=FALSE,(INDEX(BCR!$1:$1048576,MATCH('Estadísticas BCR'!EC$5,BCR!$A:$A,0),MATCH('Estadísticas BCR'!$B57,BCR!$1:$1,0))),AVERAGE(DQ57:EB57)),"")</f>
        <v>0</v>
      </c>
      <c r="ED57" s="59">
        <f>+IFERROR(IF(ISTEXT(ED$5)=FALSE,(INDEX(BCR!$1:$1048576,MATCH('Estadísticas BCR'!ED$5,BCR!$A:$A,0),MATCH('Estadísticas BCR'!$B57,BCR!$1:$1,0))),AVERAGE(DR57:EC57)),"")</f>
        <v>87.5</v>
      </c>
      <c r="EE57" s="59">
        <f>+IFERROR(IF(ISTEXT(EE$5)=FALSE,(INDEX(BCR!$1:$1048576,MATCH('Estadísticas BCR'!EE$5,BCR!$A:$A,0),MATCH('Estadísticas BCR'!$B57,BCR!$1:$1,0))),AVERAGE(DS57:ED57)),"")</f>
        <v>84.090909090909093</v>
      </c>
      <c r="EF57" s="59">
        <f>+IFERROR(IF(ISTEXT(EF$5)=FALSE,(INDEX(BCR!$1:$1048576,MATCH('Estadísticas BCR'!EF$5,BCR!$A:$A,0),MATCH('Estadísticas BCR'!$B57,BCR!$1:$1,0))),AVERAGE(DT57:EE57)),"")</f>
        <v>79.545454545454504</v>
      </c>
      <c r="EG57" s="59">
        <f>+IFERROR(IF(ISTEXT(EG$5)=FALSE,(INDEX(BCR!$1:$1048576,MATCH('Estadísticas BCR'!EG$5,BCR!$A:$A,0),MATCH('Estadísticas BCR'!$B57,BCR!$1:$1,0))),AVERAGE(DU57:EF57)),"")</f>
        <v>80.952380952380906</v>
      </c>
      <c r="EH57" s="59">
        <f>+IFERROR(IF(ISTEXT(EH$5)=FALSE,(INDEX(BCR!$1:$1048576,MATCH('Estadísticas BCR'!EH$5,BCR!$A:$A,0),MATCH('Estadísticas BCR'!$B57,BCR!$1:$1,0))),AVERAGE(DV57:EG57)),"")</f>
        <v>83.3333333333333</v>
      </c>
      <c r="EI57" s="59">
        <f>+IFERROR(IF(ISTEXT(EI$5)=FALSE,(INDEX(BCR!$1:$1048576,MATCH('Estadísticas BCR'!EI$5,BCR!$A:$A,0),MATCH('Estadísticas BCR'!$B57,BCR!$1:$1,0))),AVERAGE(DW57:EH57)),"")</f>
        <v>82.352941176470594</v>
      </c>
      <c r="EJ57" s="59">
        <f>+IFERROR(IF(ISTEXT(EJ$5)=FALSE,(INDEX(BCR!$1:$1048576,MATCH('Estadísticas BCR'!EJ$5,BCR!$A:$A,0),MATCH('Estadísticas BCR'!$B57,BCR!$1:$1,0))),AVERAGE(DX57:EI57)),"")</f>
        <v>83.3333333333333</v>
      </c>
      <c r="EK57" s="59">
        <f>+IFERROR(IF(ISTEXT(EK$5)=FALSE,(INDEX(BCR!$1:$1048576,MATCH('Estadísticas BCR'!EK$5,BCR!$A:$A,0),MATCH('Estadísticas BCR'!$B57,BCR!$1:$1,0))),AVERAGE(DY57:EJ57)),"")</f>
        <v>77.7777777777778</v>
      </c>
      <c r="EL57" s="59">
        <f>+IFERROR(IF(ISTEXT(EL$5)=FALSE,(INDEX(BCR!$1:$1048576,MATCH('Estadísticas BCR'!EL$5,BCR!$A:$A,0),MATCH('Estadísticas BCR'!$B57,BCR!$1:$1,0))),AVERAGE(DZ57:EK57)),"")</f>
        <v>75</v>
      </c>
      <c r="EM57" s="59">
        <f>+IFERROR(IF(ISTEXT(EM$5)=FALSE,(INDEX(BCR!$1:$1048576,MATCH('Estadísticas BCR'!EM$5,BCR!$A:$A,0),MATCH('Estadísticas BCR'!$B57,BCR!$1:$1,0))),AVERAGE(EA57:EL57)),"")</f>
        <v>84.210526315789494</v>
      </c>
      <c r="EN57" s="59">
        <f>+IFERROR(IF(ISTEXT(EN$5)=FALSE,(INDEX(BCR!$1:$1048576,MATCH('Estadísticas BCR'!EN$5,BCR!$A:$A,0),MATCH('Estadísticas BCR'!$B57,BCR!$1:$1,0))),AVERAGE(EB57:EM57)),"")</f>
        <v>83.3333333333333</v>
      </c>
      <c r="EO57" s="59">
        <f>+IFERROR(IF(ISTEXT(EO$5)=FALSE,(INDEX(BCR!$1:$1048576,MATCH('Estadísticas BCR'!EO$5,BCR!$A:$A,0),MATCH('Estadísticas BCR'!$B57,BCR!$1:$1,0))),AVERAGE(EC57:EN57)),"")</f>
        <v>76.6666666666667</v>
      </c>
      <c r="EP57" s="60">
        <f>+IFERROR(IF(ISTEXT(EP$5)=FALSE,(INDEX(BCR!$1:$1048576,MATCH('Estadísticas BCR'!EP$5,BCR!$A:$A,0),MATCH('Estadísticas BCR'!$B57,BCR!$1:$1,0))),AVERAGE(ED57:EO57)),"")</f>
        <v>81.50805471045409</v>
      </c>
      <c r="EQ57" s="59">
        <f>+IFERROR(IF(ISTEXT(EQ$5)=FALSE,(INDEX(BCR!$1:$1048576,MATCH('Estadísticas BCR'!EQ$5,BCR!$A:$A,0),MATCH('Estadísticas BCR'!$B57,BCR!$1:$1,0))),AVERAGE(EE57:EP57)),"")</f>
        <v>81.25</v>
      </c>
      <c r="ER57" s="59">
        <f>+IFERROR(IF(ISTEXT(ER$5)=FALSE,(INDEX(BCR!$1:$1048576,MATCH('Estadísticas BCR'!ER$5,BCR!$A:$A,0),MATCH('Estadísticas BCR'!$B57,BCR!$1:$1,0))),AVERAGE(EF57:EQ57)),"")</f>
        <v>78.947368421052602</v>
      </c>
      <c r="ES57" s="59">
        <f>+IFERROR(IF(ISTEXT(ES$5)=FALSE,(INDEX(BCR!$1:$1048576,MATCH('Estadísticas BCR'!ES$5,BCR!$A:$A,0),MATCH('Estadísticas BCR'!$B57,BCR!$1:$1,0))),AVERAGE(EG57:ER57)),"")</f>
        <v>76.315789473684205</v>
      </c>
      <c r="ET57" s="59">
        <f>+IFERROR(IF(ISTEXT(ET$5)=FALSE,(INDEX(BCR!$1:$1048576,MATCH('Estadísticas BCR'!ET$5,BCR!$A:$A,0),MATCH('Estadísticas BCR'!$B57,BCR!$1:$1,0))),AVERAGE(EH57:ES57)),"")</f>
        <v>52.380952380952401</v>
      </c>
      <c r="EU57" s="59">
        <f>+IFERROR(IF(ISTEXT(EU$5)=FALSE,(INDEX(BCR!$1:$1048576,MATCH('Estadísticas BCR'!EU$5,BCR!$A:$A,0),MATCH('Estadísticas BCR'!$B57,BCR!$1:$1,0))),AVERAGE(EI57:ET57)),"")</f>
        <v>60.526315789473699</v>
      </c>
      <c r="EV57" s="59">
        <f>+IFERROR(IF(ISTEXT(EV$5)=FALSE,(INDEX(BCR!$1:$1048576,MATCH('Estadísticas BCR'!EV$5,BCR!$A:$A,0),MATCH('Estadísticas BCR'!$B57,BCR!$1:$1,0))),AVERAGE(EJ57:EU57)),"")</f>
        <v>67.5</v>
      </c>
      <c r="EW57" s="59">
        <f>+IFERROR(IF(ISTEXT(EW$5)=FALSE,(INDEX(BCR!$1:$1048576,MATCH('Estadísticas BCR'!EW$5,BCR!$A:$A,0),MATCH('Estadísticas BCR'!$B57,BCR!$1:$1,0))),AVERAGE(EK57:EV57)),"")</f>
        <v>58.3333333333333</v>
      </c>
      <c r="EX57" s="59">
        <f>+IFERROR(IF(ISTEXT(EX$5)=FALSE,(INDEX(BCR!$1:$1048576,MATCH('Estadísticas BCR'!EX$5,BCR!$A:$A,0),MATCH('Estadísticas BCR'!$B57,BCR!$1:$1,0))),AVERAGE(EL57:EW57)),"")</f>
        <v>54.761904761904802</v>
      </c>
      <c r="EY57" s="59">
        <f>+IFERROR(IF(ISTEXT(EY$5)=FALSE,(INDEX(BCR!$1:$1048576,MATCH('Estadísticas BCR'!EY$5,BCR!$A:$A,0),MATCH('Estadísticas BCR'!$B57,BCR!$1:$1,0))),AVERAGE(EM57:EX57)),"")</f>
        <v>63.157894736842103</v>
      </c>
      <c r="EZ57" s="59">
        <f>+IFERROR(IF(ISTEXT(EZ$5)=FALSE,(INDEX(BCR!$1:$1048576,MATCH('Estadísticas BCR'!EZ$5,BCR!$A:$A,0),MATCH('Estadísticas BCR'!$B57,BCR!$1:$1,0))),AVERAGE(EN57:EY57)),"")</f>
        <v>66.6666666666667</v>
      </c>
      <c r="FA57" s="59">
        <f>+IFERROR(IF(ISTEXT(FA$5)=FALSE,(INDEX(BCR!$1:$1048576,MATCH('Estadísticas BCR'!FA$5,BCR!$A:$A,0),MATCH('Estadísticas BCR'!$B57,BCR!$1:$1,0))),AVERAGE(EO57:EZ57)),"")</f>
        <v>77.5</v>
      </c>
      <c r="FB57" s="59">
        <f>+IFERROR(IF(ISTEXT(FB$5)=FALSE,(INDEX(BCR!$1:$1048576,MATCH('Estadísticas BCR'!FB$5,BCR!$A:$A,0),MATCH('Estadísticas BCR'!$B57,BCR!$1:$1,0))),AVERAGE(EP57:FA57)),"")</f>
        <v>62.5</v>
      </c>
      <c r="FC57" s="60">
        <f>+IFERROR(IF(ISTEXT(FC$5)=FALSE,(INDEX(BCR!$1:$1048576,MATCH('Estadísticas BCR'!FC$5,BCR!$A:$A,0),MATCH('Estadísticas BCR'!$B57,BCR!$1:$1,0))),AVERAGE(EQ57:FB57)),"")</f>
        <v>66.653352130325814</v>
      </c>
      <c r="FD57" s="59">
        <f>+IFERROR(IF(ISTEXT(FD$5)=FALSE,(INDEX(BCR!$1:$1048576,MATCH('Estadísticas BCR'!FD$5,BCR!$A:$A,0),MATCH('Estadísticas BCR'!$B57,BCR!$1:$1,0))),AVERAGE(ER57:FC57)),"")</f>
        <v>67.5</v>
      </c>
      <c r="FE57" s="59">
        <f>+IFERROR(IF(ISTEXT(FE$5)=FALSE,(INDEX(BCR!$1:$1048576,MATCH('Estadísticas BCR'!FE$5,BCR!$A:$A,0),MATCH('Estadísticas BCR'!$B57,BCR!$1:$1,0))),AVERAGE(ES57:FD57)),"")</f>
        <v>66.6666666666667</v>
      </c>
      <c r="FF57" s="59">
        <f>+IFERROR(IF(ISTEXT(FF$5)=FALSE,(INDEX(BCR!$1:$1048576,MATCH('Estadísticas BCR'!FF$5,BCR!$A:$A,0),MATCH('Estadísticas BCR'!$B57,BCR!$1:$1,0))),AVERAGE(ET57:FE57)),"")</f>
        <v>61.1111111111111</v>
      </c>
      <c r="FG57" s="59">
        <f>+IFERROR(IF(ISTEXT(FG$5)=FALSE,(INDEX(BCR!$1:$1048576,MATCH('Estadísticas BCR'!FG$5,BCR!$A:$A,0),MATCH('Estadísticas BCR'!$B57,BCR!$1:$1,0))),AVERAGE(EU57:FF57)),"")</f>
        <v>73.529411764705898</v>
      </c>
      <c r="FH57" s="59">
        <f>+IFERROR(IF(ISTEXT(FH$5)=FALSE,(INDEX(BCR!$1:$1048576,MATCH('Estadísticas BCR'!FH$5,BCR!$A:$A,0),MATCH('Estadísticas BCR'!$B57,BCR!$1:$1,0))),AVERAGE(EV57:FG57)),"")</f>
        <v>67.5</v>
      </c>
      <c r="FI57" s="59">
        <f>+IFERROR(IF(ISTEXT(FI$5)=FALSE,(INDEX(BCR!$1:$1048576,MATCH('Estadísticas BCR'!FI$5,BCR!$A:$A,0),MATCH('Estadísticas BCR'!$B57,BCR!$1:$1,0))),AVERAGE(EW57:FH57)),"")</f>
        <v>67.5</v>
      </c>
      <c r="FJ57" s="59">
        <f>+IFERROR(IF(ISTEXT(FJ$5)=FALSE,(INDEX(BCR!$1:$1048576,MATCH('Estadísticas BCR'!FJ$5,BCR!$A:$A,0),MATCH('Estadísticas BCR'!$B57,BCR!$1:$1,0))),AVERAGE(EX57:FI57)),"")</f>
        <v>73.214285714285694</v>
      </c>
      <c r="FK57" s="59">
        <f>+IFERROR(IF(ISTEXT(FK$5)=FALSE,(INDEX(BCR!$1:$1048576,MATCH('Estadísticas BCR'!FK$5,BCR!$A:$A,0),MATCH('Estadísticas BCR'!$B57,BCR!$1:$1,0))),AVERAGE(EY57:FJ57)),"")</f>
        <v>72.580645161290306</v>
      </c>
      <c r="FL57" s="59">
        <f>+IFERROR(IF(ISTEXT(FL$5)=FALSE,(INDEX(BCR!$1:$1048576,MATCH('Estadísticas BCR'!FL$5,BCR!$A:$A,0),MATCH('Estadísticas BCR'!$B57,BCR!$1:$1,0))),AVERAGE(EZ57:FK57)),"")</f>
        <v>73.214285714285694</v>
      </c>
      <c r="FM57" s="59">
        <f>+IFERROR(IF(ISTEXT(FM$5)=FALSE,(INDEX(BCR!$1:$1048576,MATCH('Estadísticas BCR'!FM$5,BCR!$A:$A,0),MATCH('Estadísticas BCR'!$B57,BCR!$1:$1,0))),AVERAGE(FA57:FL57)),"")</f>
        <v>74.074074074074105</v>
      </c>
      <c r="FN57" s="59">
        <f>+IFERROR(IF(ISTEXT(FN$5)=FALSE,(INDEX(BCR!$1:$1048576,MATCH('Estadísticas BCR'!FN$5,BCR!$A:$A,0),MATCH('Estadísticas BCR'!$B57,BCR!$1:$1,0))),AVERAGE(FB57:FM57)),"")</f>
        <v>75.714285714285694</v>
      </c>
      <c r="FO57" s="59">
        <f>+IFERROR(IF(ISTEXT(FO$5)=FALSE,(INDEX(BCR!$1:$1048576,MATCH('Estadísticas BCR'!FO$5,BCR!$A:$A,0),MATCH('Estadísticas BCR'!$B57,BCR!$1:$1,0))),AVERAGE(FC57:FN57)),"")</f>
        <v>81.481481481481495</v>
      </c>
      <c r="FP57" s="60">
        <f>+IFERROR(IF(ISTEXT(FP$5)=FALSE,(INDEX(BCR!$1:$1048576,MATCH('Estadísticas BCR'!FP$5,BCR!$A:$A,0),MATCH('Estadísticas BCR'!$B57,BCR!$1:$1,0))),AVERAGE(FD57:FO57)),"")</f>
        <v>71.17385395018222</v>
      </c>
      <c r="FQ57" s="59">
        <f>+IFERROR(IF(ISTEXT(FQ$5)=FALSE,(INDEX(BCR!$1:$1048576,MATCH('Estadísticas BCR'!FQ$5,BCR!$A:$A,0),MATCH('Estadísticas BCR'!$B57,BCR!$1:$1,0))),AVERAGE(FE57:FP57)),"")</f>
        <v>81.818181818181799</v>
      </c>
      <c r="FR57" s="59">
        <f>+IFERROR(IF(ISTEXT(FR$5)=FALSE,(INDEX(BCR!$1:$1048576,MATCH('Estadísticas BCR'!FR$5,BCR!$A:$A,0),MATCH('Estadísticas BCR'!$B57,BCR!$1:$1,0))),AVERAGE(FF57:FQ57)),"")</f>
        <v>77.7777777777778</v>
      </c>
      <c r="FS57" s="59">
        <f>+IFERROR(IF(ISTEXT(FS$5)=FALSE,(INDEX(BCR!$1:$1048576,MATCH('Estadísticas BCR'!FS$5,BCR!$A:$A,0),MATCH('Estadísticas BCR'!$B57,BCR!$1:$1,0))),AVERAGE(FG57:FR57)),"")</f>
        <v>77.7777777777778</v>
      </c>
      <c r="FT57" s="59">
        <f>+IFERROR(IF(ISTEXT(FT$5)=FALSE,(INDEX(BCR!$1:$1048576,MATCH('Estadísticas BCR'!FT$5,BCR!$A:$A,0),MATCH('Estadísticas BCR'!$B57,BCR!$1:$1,0))),AVERAGE(FH57:FS57)),"")</f>
        <v>72.727272727272705</v>
      </c>
      <c r="FU57" s="59">
        <f>+IFERROR(IF(ISTEXT(FU$5)=FALSE,(INDEX(BCR!$1:$1048576,MATCH('Estadísticas BCR'!FU$5,BCR!$A:$A,0),MATCH('Estadísticas BCR'!$B57,BCR!$1:$1,0))),AVERAGE(FI57:FT57)),"")</f>
        <v>70.588235294117595</v>
      </c>
      <c r="FV57" s="59">
        <f>+IFERROR(IF(ISTEXT(FV$5)=FALSE,(INDEX(BCR!$1:$1048576,MATCH('Estadísticas BCR'!FV$5,BCR!$A:$A,0),MATCH('Estadísticas BCR'!$B57,BCR!$1:$1,0))),AVERAGE(FJ57:FU57)),"")</f>
        <v>62</v>
      </c>
      <c r="FW57" s="59">
        <f>+IFERROR(IF(ISTEXT(FW$5)=FALSE,(INDEX(BCR!$1:$1048576,MATCH('Estadísticas BCR'!FW$5,BCR!$A:$A,0),MATCH('Estadísticas BCR'!$B57,BCR!$1:$1,0))),AVERAGE(FK57:FV57)),"")</f>
        <v>51.785714285714299</v>
      </c>
      <c r="FX57" s="59">
        <f>+IFERROR(IF(ISTEXT(FX$5)=FALSE,(INDEX(BCR!$1:$1048576,MATCH('Estadísticas BCR'!FX$5,BCR!$A:$A,0),MATCH('Estadísticas BCR'!$B57,BCR!$1:$1,0))),AVERAGE(FL57:FW57)),"")</f>
        <v>54.1666666666667</v>
      </c>
      <c r="FY57" s="59">
        <f>+IFERROR(IF(ISTEXT(FY$5)=FALSE,(INDEX(BCR!$1:$1048576,MATCH('Estadísticas BCR'!FY$5,BCR!$A:$A,0),MATCH('Estadísticas BCR'!$B57,BCR!$1:$1,0))),AVERAGE(FM57:FX57)),"")</f>
        <v>65.2173913043478</v>
      </c>
      <c r="FZ57" s="59">
        <f>+IFERROR(IF(ISTEXT(FZ$5)=FALSE,(INDEX(BCR!$1:$1048576,MATCH('Estadísticas BCR'!FZ$5,BCR!$A:$A,0),MATCH('Estadísticas BCR'!$B57,BCR!$1:$1,0))),AVERAGE(FN57:FY57)),"")</f>
        <v>65</v>
      </c>
      <c r="GA57" s="59">
        <f>+IFERROR(IF(ISTEXT(GA$5)=FALSE,(INDEX(BCR!$1:$1048576,MATCH('Estadísticas BCR'!GA$5,BCR!$A:$A,0),MATCH('Estadísticas BCR'!$B57,BCR!$1:$1,0))),AVERAGE(FO57:FZ57)),"")</f>
        <v>75.806451612903203</v>
      </c>
      <c r="GB57" s="59">
        <f>+IFERROR(IF(ISTEXT(GB$5)=FALSE,(INDEX(BCR!$1:$1048576,MATCH('Estadísticas BCR'!GB$5,BCR!$A:$A,0),MATCH('Estadísticas BCR'!$B57,BCR!$1:$1,0))),AVERAGE(FP57:GA57)),"")</f>
        <v>69.696969696969703</v>
      </c>
      <c r="GC57" s="60">
        <f>+IFERROR(IF(ISTEXT(GC$5)=FALSE,(INDEX(BCR!$1:$1048576,MATCH('Estadísticas BCR'!GC$5,BCR!$A:$A,0),MATCH('Estadísticas BCR'!$B57,BCR!$1:$1,0))),AVERAGE(FQ57:GB57)),"")</f>
        <v>68.696869913477443</v>
      </c>
      <c r="GD57" s="59">
        <f>+IFERROR(IF(ISTEXT(GD$5)=FALSE,(INDEX(BCR!$1:$1048576,MATCH('Estadísticas BCR'!GD$5,BCR!$A:$A,0),MATCH('Estadísticas BCR'!$B57,BCR!$1:$1,0))),AVERAGE(FR57:GC57)),"")</f>
        <v>68.918918918918905</v>
      </c>
      <c r="GE57" s="59">
        <f>+IFERROR(IF(ISTEXT(GE$5)=FALSE,(INDEX(BCR!$1:$1048576,MATCH('Estadísticas BCR'!GE$5,BCR!$A:$A,0),MATCH('Estadísticas BCR'!$B57,BCR!$1:$1,0))),AVERAGE(FS57:GD57)),"")</f>
        <v>73.076923076923094</v>
      </c>
      <c r="GF57" s="59">
        <f>+IFERROR(IF(ISTEXT(GF$5)=FALSE,(INDEX(BCR!$1:$1048576,MATCH('Estadísticas BCR'!GF$5,BCR!$A:$A,0),MATCH('Estadísticas BCR'!$B57,BCR!$1:$1,0))),AVERAGE(FT57:GE57)),"")</f>
        <v>69.736842105263193</v>
      </c>
      <c r="GG57" s="59">
        <f>+IFERROR(IF(ISTEXT(GG$5)=FALSE,(INDEX(BCR!$1:$1048576,MATCH('Estadísticas BCR'!GG$5,BCR!$A:$A,0),MATCH('Estadísticas BCR'!$B57,BCR!$1:$1,0))),AVERAGE(FU57:GF57)),"")</f>
        <v>72.580645161290306</v>
      </c>
      <c r="GH57" s="59">
        <f>+IFERROR(IF(ISTEXT(GH$5)=FALSE,(INDEX(BCR!$1:$1048576,MATCH('Estadísticas BCR'!GH$5,BCR!$A:$A,0),MATCH('Estadísticas BCR'!$B57,BCR!$1:$1,0))),AVERAGE(FV57:GG57)),"")</f>
        <v>65.853658536585399</v>
      </c>
      <c r="GI57" s="59">
        <f>+IFERROR(IF(ISTEXT(GI$5)=FALSE,(INDEX(BCR!$1:$1048576,MATCH('Estadísticas BCR'!GI$5,BCR!$A:$A,0),MATCH('Estadísticas BCR'!$B57,BCR!$1:$1,0))),AVERAGE(FW57:GH57)),"")</f>
        <v>63.8888888888889</v>
      </c>
      <c r="GJ57" s="59">
        <f>+IFERROR(IF(ISTEXT(GJ$5)=FALSE,(INDEX(BCR!$1:$1048576,MATCH('Estadísticas BCR'!GJ$5,BCR!$A:$A,0),MATCH('Estadísticas BCR'!$B57,BCR!$1:$1,0))),AVERAGE(FX57:GI57)),"")</f>
        <v>68.571428571428598</v>
      </c>
      <c r="GK57" s="59">
        <f>+IFERROR(IF(ISTEXT(GK$5)=FALSE,(INDEX(BCR!$1:$1048576,MATCH('Estadísticas BCR'!GK$5,BCR!$A:$A,0),MATCH('Estadísticas BCR'!$B57,BCR!$1:$1,0))),AVERAGE(FY57:GJ57)),"")</f>
        <v>58.3333333333333</v>
      </c>
      <c r="GL57" s="59">
        <f>+IFERROR(IF(ISTEXT(GL$5)=FALSE,(INDEX(BCR!$1:$1048576,MATCH('Estadísticas BCR'!GL$5,BCR!$A:$A,0),MATCH('Estadísticas BCR'!$B57,BCR!$1:$1,0))),AVERAGE(FZ57:GK57)),"")</f>
        <v>70.8333333333333</v>
      </c>
      <c r="GM57" s="59">
        <f>+IFERROR(IF(ISTEXT(GM$5)=FALSE,(INDEX(BCR!$1:$1048576,MATCH('Estadísticas BCR'!GM$5,BCR!$A:$A,0),MATCH('Estadísticas BCR'!$B57,BCR!$1:$1,0))),AVERAGE(GA57:GL57)),"")</f>
        <v>69.696969696969703</v>
      </c>
      <c r="GN57" s="59">
        <f>+IFERROR(IF(ISTEXT(GN$5)=FALSE,(INDEX(BCR!$1:$1048576,MATCH('Estadísticas BCR'!GN$5,BCR!$A:$A,0),MATCH('Estadísticas BCR'!$B57,BCR!$1:$1,0))),AVERAGE(GB57:GM57)),"")</f>
        <v>68.3333333333333</v>
      </c>
      <c r="GO57" s="59">
        <f>+IFERROR(IF(ISTEXT(GO$5)=FALSE,(INDEX(BCR!$1:$1048576,MATCH('Estadísticas BCR'!GO$5,BCR!$A:$A,0),MATCH('Estadísticas BCR'!$B57,BCR!$1:$1,0))),AVERAGE(GC57:GN57)),"")</f>
        <v>71.428571428571402</v>
      </c>
      <c r="GP57" s="60">
        <f>+IFERROR(IF(ISTEXT(GP$5)=FALSE,(INDEX(BCR!$1:$1048576,MATCH('Estadísticas BCR'!GP$5,BCR!$A:$A,0),MATCH('Estadísticas BCR'!$B57,BCR!$1:$1,0))),AVERAGE(GD57:GO57)),"")</f>
        <v>68.437737198736613</v>
      </c>
      <c r="GQ57" s="59">
        <f>+IFERROR(IF(ISTEXT(GQ$5)=FALSE,(INDEX(BCR!$1:$1048576,MATCH('Estadísticas BCR'!GQ$5,BCR!$A:$A,0),MATCH('Estadísticas BCR'!$B57,BCR!$1:$1,0))),AVERAGE(GE57:GP57)),"")</f>
        <v>63.414634146341498</v>
      </c>
      <c r="GR57" s="59">
        <f>+IFERROR(IF(ISTEXT(GR$5)=FALSE,(INDEX(BCR!$1:$1048576,MATCH('Estadísticas BCR'!GR$5,BCR!$A:$A,0),MATCH('Estadísticas BCR'!$B57,BCR!$1:$1,0))),AVERAGE(GF57:GQ57)),"")</f>
        <v>63.157894736842103</v>
      </c>
      <c r="GS57" s="59">
        <f>+IFERROR(IF(ISTEXT(GS$5)=FALSE,(INDEX(BCR!$1:$1048576,MATCH('Estadísticas BCR'!GS$5,BCR!$A:$A,0),MATCH('Estadísticas BCR'!$B57,BCR!$1:$1,0))),AVERAGE(GG57:GR57)),"")</f>
        <v>53.947368421052602</v>
      </c>
      <c r="GT57" s="59">
        <f>+IFERROR(IF(ISTEXT(GT$5)=FALSE,(INDEX(BCR!$1:$1048576,MATCH('Estadísticas BCR'!GT$5,BCR!$A:$A,0),MATCH('Estadísticas BCR'!$B57,BCR!$1:$1,0))),AVERAGE(GH57:GS57)),"")</f>
        <v>56.410256410256402</v>
      </c>
      <c r="GU57" s="59">
        <f>+IFERROR(IF(ISTEXT(GU$5)=FALSE,(INDEX(BCR!$1:$1048576,MATCH('Estadísticas BCR'!GU$5,BCR!$A:$A,0),MATCH('Estadísticas BCR'!$B57,BCR!$1:$1,0))),AVERAGE(GI57:GT57)),"")</f>
        <v>52.702702702702702</v>
      </c>
      <c r="GV57" s="59">
        <f>+IFERROR(IF(ISTEXT(GV$5)=FALSE,(INDEX(BCR!$1:$1048576,MATCH('Estadísticas BCR'!GV$5,BCR!$A:$A,0),MATCH('Estadísticas BCR'!$B57,BCR!$1:$1,0))),AVERAGE(GJ57:GU57)),"")</f>
        <v>56.9444444444444</v>
      </c>
      <c r="GW57" s="59">
        <f>+IFERROR(IF(ISTEXT(GW$5)=FALSE,(INDEX(BCR!$1:$1048576,MATCH('Estadísticas BCR'!GW$5,BCR!$A:$A,0),MATCH('Estadísticas BCR'!$B57,BCR!$1:$1,0))),AVERAGE(GK57:GV57)),"")</f>
        <v>58.974358974358999</v>
      </c>
      <c r="GX57" s="59">
        <f>+IFERROR(IF(ISTEXT(GX$5)=FALSE,(INDEX(BCR!$1:$1048576,MATCH('Estadísticas BCR'!GX$5,BCR!$A:$A,0),MATCH('Estadísticas BCR'!$B57,BCR!$1:$1,0))),AVERAGE(GL57:GW57)),"")</f>
        <v>46.153846153846203</v>
      </c>
      <c r="GY57" s="59">
        <f>+IFERROR(IF(ISTEXT(GY$5)=FALSE,(INDEX(BCR!$1:$1048576,MATCH('Estadísticas BCR'!GY$5,BCR!$A:$A,0),MATCH('Estadísticas BCR'!$B57,BCR!$1:$1,0))),AVERAGE(GM57:GX57)),"")</f>
        <v>46.052631578947398</v>
      </c>
      <c r="GZ57" s="59">
        <f>+IFERROR(IF(ISTEXT(GZ$5)=FALSE,(INDEX(BCR!$1:$1048576,MATCH('Estadísticas BCR'!GZ$5,BCR!$A:$A,0),MATCH('Estadísticas BCR'!$B57,BCR!$1:$1,0))),AVERAGE(GN57:GY57)),"")</f>
        <v>48.717948717948701</v>
      </c>
      <c r="HA57" s="59">
        <f>+IFERROR(IF(ISTEXT(HA$5)=FALSE,(INDEX(BCR!$1:$1048576,MATCH('Estadísticas BCR'!HA$5,BCR!$A:$A,0),MATCH('Estadísticas BCR'!$B57,BCR!$1:$1,0))),AVERAGE(GO57:GZ57)),"")</f>
        <v>60</v>
      </c>
      <c r="HB57" s="59">
        <f>+IFERROR(IF(ISTEXT(HB$5)=FALSE,(INDEX(BCR!$1:$1048576,MATCH('Estadísticas BCR'!HB$5,BCR!$A:$A,0),MATCH('Estadísticas BCR'!$B57,BCR!$1:$1,0))),AVERAGE(GP57:HA57)),"")</f>
        <v>54.054054054054099</v>
      </c>
      <c r="HC57" s="60">
        <f>+IFERROR(IF(ISTEXT(HC$5)=FALSE,(INDEX(BCR!$1:$1048576,MATCH('Estadísticas BCR'!HC$5,BCR!$A:$A,0),MATCH('Estadísticas BCR'!$B57,BCR!$1:$1,0))),AVERAGE(GQ57:HB57)),"")</f>
        <v>55.044178361732918</v>
      </c>
      <c r="HD57" s="59">
        <f>+IFERROR(IF(ISTEXT(HD$5)=FALSE,(INDEX(BCR!$1:$1048576,MATCH('Estadísticas BCR'!HD$5,BCR!$A:$A,0),MATCH('Estadísticas BCR'!$B57,BCR!$1:$1,0))),AVERAGE(GR57:HC57)),"")</f>
        <v>54.1666666666667</v>
      </c>
      <c r="HE57" s="59">
        <f>+IFERROR(IF(ISTEXT(HE$5)=FALSE,(INDEX(BCR!$1:$1048576,MATCH('Estadísticas BCR'!HE$5,BCR!$A:$A,0),MATCH('Estadísticas BCR'!$B57,BCR!$1:$1,0))),AVERAGE(GS57:HD57)),"")</f>
        <v>61.428571428571402</v>
      </c>
      <c r="HF57" s="59">
        <f>+IFERROR(IF(ISTEXT(HF$5)=FALSE,(INDEX(BCR!$1:$1048576,MATCH('Estadísticas BCR'!HF$5,BCR!$A:$A,0),MATCH('Estadísticas BCR'!$B57,BCR!$1:$1,0))),AVERAGE(GT57:HE57)),"")</f>
        <v>62.5</v>
      </c>
      <c r="HG57" s="59">
        <f>+IFERROR(IF(ISTEXT(HG$5)=FALSE,(INDEX(BCR!$1:$1048576,MATCH('Estadísticas BCR'!HG$5,BCR!$A:$A,0),MATCH('Estadísticas BCR'!$B57,BCR!$1:$1,0))),AVERAGE(GU57:HF57)),"")</f>
        <v>72.058823529411796</v>
      </c>
      <c r="HH57" s="59">
        <f>+IFERROR(IF(ISTEXT(HH$5)=FALSE,(INDEX(BCR!$1:$1048576,MATCH('Estadísticas BCR'!HH$5,BCR!$A:$A,0),MATCH('Estadísticas BCR'!$B57,BCR!$1:$1,0))),AVERAGE(GV57:HG57)),"")</f>
        <v>67.5</v>
      </c>
      <c r="HI57" s="59">
        <f>+IFERROR(IF(ISTEXT(HI$5)=FALSE,(INDEX(BCR!$1:$1048576,MATCH('Estadísticas BCR'!HI$5,BCR!$A:$A,0),MATCH('Estadísticas BCR'!$B57,BCR!$1:$1,0))),AVERAGE(GW57:HH57)),"")</f>
        <v>70.8333333333333</v>
      </c>
      <c r="HJ57" s="59">
        <f>+IFERROR(IF(ISTEXT(HJ$5)=FALSE,(INDEX(BCR!$1:$1048576,MATCH('Estadísticas BCR'!HJ$5,BCR!$A:$A,0),MATCH('Estadísticas BCR'!$B57,BCR!$1:$1,0))),AVERAGE(GX57:HI57)),"")</f>
        <v>79.487179487179503</v>
      </c>
      <c r="HK57" s="59">
        <f>+IFERROR(IF(ISTEXT(HK$5)=FALSE,(INDEX(BCR!$1:$1048576,MATCH('Estadísticas BCR'!HK$5,BCR!$A:$A,0),MATCH('Estadísticas BCR'!$B57,BCR!$1:$1,0))),AVERAGE(GY57:HJ57)),"")</f>
        <v>73.076923076923094</v>
      </c>
      <c r="HL57" s="59">
        <f>+IFERROR(IF(ISTEXT(HL$5)=FALSE,(INDEX(BCR!$1:$1048576,MATCH('Estadísticas BCR'!HL$5,BCR!$A:$A,0),MATCH('Estadísticas BCR'!$B57,BCR!$1:$1,0))),AVERAGE(GZ57:HK57)),"")</f>
        <v>81.818181818181799</v>
      </c>
      <c r="HM57" s="59">
        <f>+IFERROR(IF(ISTEXT(HM$5)=FALSE,(INDEX(BCR!$1:$1048576,MATCH('Estadísticas BCR'!HM$5,BCR!$A:$A,0),MATCH('Estadísticas BCR'!$B57,BCR!$1:$1,0))),AVERAGE(HA57:HL57)),"")</f>
        <v>81.428571428571402</v>
      </c>
      <c r="HN57" s="59">
        <f>+IFERROR(IF(ISTEXT(HN$5)=FALSE,(INDEX(BCR!$1:$1048576,MATCH('Estadísticas BCR'!HN$5,BCR!$A:$A,0),MATCH('Estadísticas BCR'!$B57,BCR!$1:$1,0))),AVERAGE(HB57:HM57)),"")</f>
        <v>75.609756097561004</v>
      </c>
      <c r="HO57" s="59">
        <f>+IFERROR(IF(ISTEXT(HO$5)=FALSE,(INDEX(BCR!$1:$1048576,MATCH('Estadísticas BCR'!HO$5,BCR!$A:$A,0),MATCH('Estadísticas BCR'!$B57,BCR!$1:$1,0))),AVERAGE(HC57:HN57)),"")</f>
        <v>68.918918918918905</v>
      </c>
      <c r="HP57" s="60">
        <f>+IFERROR(IF(ISTEXT(HP$5)=FALSE,(INDEX(BCR!$1:$1048576,MATCH('Estadísticas BCR'!HP$5,BCR!$A:$A,0),MATCH('Estadísticas BCR'!$B57,BCR!$1:$1,0))),AVERAGE(HD57:HO57)),"")</f>
        <v>70.735577148776585</v>
      </c>
      <c r="HQ57" s="59">
        <f>+IFERROR(IF(ISTEXT(HQ$5)=FALSE,(INDEX(BCR!$1:$1048576,MATCH('Estadísticas BCR'!HQ$5,BCR!$A:$A,0),MATCH('Estadísticas BCR'!$B57,BCR!$1:$1,0))),AVERAGE(HE57:HP57)),"")</f>
        <v>71.6216216216216</v>
      </c>
      <c r="HR57" s="59">
        <f>+IFERROR(IF(ISTEXT(HR$5)=FALSE,(INDEX(BCR!$1:$1048576,MATCH('Estadísticas BCR'!HR$5,BCR!$A:$A,0),MATCH('Estadísticas BCR'!$B57,BCR!$1:$1,0))),AVERAGE(HF57:HQ57)),"")</f>
        <v>66.6666666666667</v>
      </c>
      <c r="HS57" s="59">
        <f>+IFERROR(IF(ISTEXT(HS$5)=FALSE,(INDEX(BCR!$1:$1048576,MATCH('Estadísticas BCR'!HS$5,BCR!$A:$A,0),MATCH('Estadísticas BCR'!$B57,BCR!$1:$1,0))),AVERAGE(HG57:HR57)),"")</f>
        <v>64.0625</v>
      </c>
      <c r="HT57" s="59">
        <f>+IFERROR(IF(ISTEXT(HT$5)=FALSE,(INDEX(BCR!$1:$1048576,MATCH('Estadísticas BCR'!HT$5,BCR!$A:$A,0),MATCH('Estadísticas BCR'!$B57,BCR!$1:$1,0))),AVERAGE(HH57:HS57)),"")</f>
        <v>65</v>
      </c>
      <c r="HU57" s="59">
        <f>+IFERROR(IF(ISTEXT(HU$5)=FALSE,(INDEX(BCR!$1:$1048576,MATCH('Estadísticas BCR'!HU$5,BCR!$A:$A,0),MATCH('Estadísticas BCR'!$B57,BCR!$1:$1,0))),AVERAGE(HI57:HT57)),"")</f>
        <v>62.5</v>
      </c>
      <c r="HV57" s="59">
        <f>+IFERROR(IF(ISTEXT(HV$5)=FALSE,(INDEX(BCR!$1:$1048576,MATCH('Estadísticas BCR'!HV$5,BCR!$A:$A,0),MATCH('Estadísticas BCR'!$B57,BCR!$1:$1,0))),AVERAGE(HJ57:HU57)),"")</f>
        <v>57.407407407407398</v>
      </c>
      <c r="HW57" s="59">
        <f>+IFERROR(IF(ISTEXT(HW$5)=FALSE,(INDEX(BCR!$1:$1048576,MATCH('Estadísticas BCR'!HW$5,BCR!$A:$A,0),MATCH('Estadísticas BCR'!$B57,BCR!$1:$1,0))),AVERAGE(HK57:HV57)),"")</f>
        <v>62.5</v>
      </c>
      <c r="HX57" s="59">
        <f>+IFERROR(IF(ISTEXT(HX$5)=FALSE,(INDEX(BCR!$1:$1048576,MATCH('Estadísticas BCR'!HX$5,BCR!$A:$A,0),MATCH('Estadísticas BCR'!$B57,BCR!$1:$1,0))),AVERAGE(HL57:HW57)),"")</f>
        <v>59.677419354838698</v>
      </c>
      <c r="HY57" s="59">
        <f>+IFERROR(IF(ISTEXT(HY$5)=FALSE,(INDEX(BCR!$1:$1048576,MATCH('Estadísticas BCR'!HY$5,BCR!$A:$A,0),MATCH('Estadísticas BCR'!$B57,BCR!$1:$1,0))),AVERAGE(HM57:HX57)),"")</f>
        <v>72.9166666666667</v>
      </c>
      <c r="HZ57" s="59">
        <f>+IFERROR(IF(ISTEXT(HZ$5)=FALSE,(INDEX(BCR!$1:$1048576,MATCH('Estadísticas BCR'!HZ$5,BCR!$A:$A,0),MATCH('Estadísticas BCR'!$B57,BCR!$1:$1,0))),AVERAGE(HN57:HY57)),"")</f>
        <v>77.0833333333333</v>
      </c>
      <c r="IA57" s="59">
        <f>+IFERROR(IF(ISTEXT(IA$5)=FALSE,(INDEX(BCR!$1:$1048576,MATCH('Estadísticas BCR'!IA$5,BCR!$A:$A,0),MATCH('Estadísticas BCR'!$B57,BCR!$1:$1,0))),AVERAGE(HO57:HZ57)),"")</f>
        <v>77.5</v>
      </c>
      <c r="IB57" s="59">
        <f>+IFERROR(IF(ISTEXT(IB$5)=FALSE,(INDEX(BCR!$1:$1048576,MATCH('Estadísticas BCR'!IB$5,BCR!$A:$A,0),MATCH('Estadísticas BCR'!$B57,BCR!$1:$1,0))),AVERAGE(HP57:IA57)),"")</f>
        <v>62.5</v>
      </c>
      <c r="IC57" s="60">
        <f>+IFERROR(IF(ISTEXT(IC$5)=FALSE,(INDEX(BCR!$1:$1048576,MATCH('Estadísticas BCR'!IC$5,BCR!$A:$A,0),MATCH('Estadísticas BCR'!$B57,BCR!$1:$1,0))),AVERAGE(HQ57:IB57)),"")</f>
        <v>66.619634587544525</v>
      </c>
      <c r="ID57" s="59">
        <f>+IFERROR(IF(ISTEXT(ID$5)=FALSE,(INDEX(BCR!$1:$1048576,MATCH('Estadísticas BCR'!ID$5,BCR!$A:$A,0),MATCH('Estadísticas BCR'!$B57,BCR!$1:$1,0))),AVERAGE(HR57:IC57)),"")</f>
        <v>54</v>
      </c>
      <c r="IE57" s="59">
        <f>+IFERROR(IF(ISTEXT(IE$5)=FALSE,(INDEX(BCR!$1:$1048576,MATCH('Estadísticas BCR'!IE$5,BCR!$A:$A,0),MATCH('Estadísticas BCR'!$B57,BCR!$1:$1,0))),AVERAGE(HS57:ID57)),"")</f>
        <v>59.090909090909101</v>
      </c>
      <c r="IF57" s="59">
        <f>+IFERROR(IF(ISTEXT(IF$5)=FALSE,(INDEX(BCR!$1:$1048576,MATCH('Estadísticas BCR'!IF$5,BCR!$A:$A,0),MATCH('Estadísticas BCR'!$B57,BCR!$1:$1,0))),AVERAGE(HT57:IE57)),"")</f>
        <v>54</v>
      </c>
      <c r="IG57" s="59">
        <f>+IFERROR(IF(ISTEXT(IG$5)=FALSE,(INDEX(BCR!$1:$1048576,MATCH('Estadísticas BCR'!IG$5,BCR!$A:$A,0),MATCH('Estadísticas BCR'!$B57,BCR!$1:$1,0))),AVERAGE(HU57:IF57)),"")</f>
        <v>57.142857142857103</v>
      </c>
      <c r="IH57" s="59">
        <f>+IFERROR(IF(ISTEXT(IH$5)=FALSE,(INDEX(BCR!$1:$1048576,MATCH('Estadísticas BCR'!IH$5,BCR!$A:$A,0),MATCH('Estadísticas BCR'!$B57,BCR!$1:$1,0))),AVERAGE(HV57:IG57)),"")</f>
        <v>60.869565217391298</v>
      </c>
      <c r="II57" s="59">
        <f>+IFERROR(IF(ISTEXT(II$5)=FALSE,(INDEX(BCR!$1:$1048576,MATCH('Estadísticas BCR'!II$5,BCR!$A:$A,0),MATCH('Estadísticas BCR'!$B57,BCR!$1:$1,0))),AVERAGE(HW57:IH57)),"")</f>
        <v>65.2173913043478</v>
      </c>
      <c r="IJ57" s="59">
        <f>+IFERROR(IF(ISTEXT(IJ$5)=FALSE,(INDEX(BCR!$1:$1048576,MATCH('Estadísticas BCR'!IJ$5,BCR!$A:$A,0),MATCH('Estadísticas BCR'!$B57,BCR!$1:$1,0))),AVERAGE(HX57:II57)),"")</f>
        <v>55.769230769230802</v>
      </c>
      <c r="IK57" s="59">
        <f>+IFERROR(IF(ISTEXT(IK$5)=FALSE,(INDEX(BCR!$1:$1048576,MATCH('Estadísticas BCR'!IK$5,BCR!$A:$A,0),MATCH('Estadísticas BCR'!$B57,BCR!$1:$1,0))),AVERAGE(HY57:IJ57)),"")</f>
        <v>63.636363636363598</v>
      </c>
      <c r="IL57" s="59">
        <f>+IFERROR(IF(ISTEXT(IL$5)=FALSE,(INDEX(BCR!$1:$1048576,MATCH('Estadísticas BCR'!IL$5,BCR!$A:$A,0),MATCH('Estadísticas BCR'!$B57,BCR!$1:$1,0))),AVERAGE(HZ57:IK57)),"")</f>
        <v>73.809523809523796</v>
      </c>
      <c r="IM57" s="59">
        <f>+IFERROR(IF(ISTEXT(IM$5)=FALSE,(INDEX(BCR!$1:$1048576,MATCH('Estadísticas BCR'!IM$5,BCR!$A:$A,0),MATCH('Estadísticas BCR'!$B57,BCR!$1:$1,0))),AVERAGE(IA57:IL57)),"")</f>
        <v>57.5</v>
      </c>
      <c r="IN57" s="59">
        <f>+IFERROR(IF(ISTEXT(IN$5)=FALSE,(INDEX(BCR!$1:$1048576,MATCH('Estadísticas BCR'!IN$5,BCR!$A:$A,0),MATCH('Estadísticas BCR'!$B57,BCR!$1:$1,0))),AVERAGE(IB57:IM57)),"")</f>
        <v>62</v>
      </c>
      <c r="IO57" s="59">
        <f>+IFERROR(IF(ISTEXT(IO$5)=FALSE,(INDEX(BCR!$1:$1048576,MATCH('Estadísticas BCR'!IO$5,BCR!$A:$A,0),MATCH('Estadísticas BCR'!$B57,BCR!$1:$1,0))),AVERAGE(IC57:IN57)),"")</f>
        <v>66.6666666666667</v>
      </c>
      <c r="IP57" s="60">
        <f>+IFERROR(IF(ISTEXT(IP$5)=FALSE,(INDEX(BCR!$1:$1048576,MATCH('Estadísticas BCR'!IP$5,BCR!$A:$A,0),MATCH('Estadísticas BCR'!$B57,BCR!$1:$1,0))),AVERAGE(ID57:IO57)),"")</f>
        <v>60.808542303107515</v>
      </c>
      <c r="IQ57" s="59">
        <f>+IFERROR(IF(ISTEXT(IQ$5)=FALSE,(INDEX(BCR!$1:$1048576,MATCH('Estadísticas BCR'!IQ$5,BCR!$A:$A,0),MATCH('Estadísticas BCR'!$B57,BCR!$1:$1,0))),AVERAGE(IE57:IP57)),"")</f>
        <v>54</v>
      </c>
      <c r="IR57" s="59">
        <f>+IFERROR(IF(ISTEXT(IR$5)=FALSE,(INDEX(BCR!$1:$1048576,MATCH('Estadísticas BCR'!IR$5,BCR!$A:$A,0),MATCH('Estadísticas BCR'!$B57,BCR!$1:$1,0))),AVERAGE(IF57:IQ57)),"")</f>
        <v>50</v>
      </c>
      <c r="IS57" s="59">
        <f>+IFERROR(IF(ISTEXT(IS$5)=FALSE,(INDEX(BCR!$1:$1048576,MATCH('Estadísticas BCR'!IS$5,BCR!$A:$A,0),MATCH('Estadísticas BCR'!$B57,BCR!$1:$1,0))),AVERAGE(IG57:IR57)),"")</f>
        <v>61.1111111111111</v>
      </c>
      <c r="IT57" s="59">
        <f>+IFERROR(IF(ISTEXT(IT$5)=FALSE,(INDEX(BCR!$1:$1048576,MATCH('Estadísticas BCR'!IT$5,BCR!$A:$A,0),MATCH('Estadísticas BCR'!$B57,BCR!$1:$1,0))),AVERAGE(IH57:IS57)),"")</f>
        <v>57.5</v>
      </c>
      <c r="IU57" s="59">
        <f>+IFERROR(IF(ISTEXT(IU$5)=FALSE,(INDEX(BCR!$1:$1048576,MATCH('Estadísticas BCR'!IU$5,BCR!$A:$A,0),MATCH('Estadísticas BCR'!$B57,BCR!$1:$1,0))),AVERAGE(II57:IT57)),"")</f>
        <v>52.5</v>
      </c>
      <c r="IV57" s="59">
        <f>+IFERROR(IF(ISTEXT(IV$5)=FALSE,(INDEX(BCR!$1:$1048576,MATCH('Estadísticas BCR'!IV$5,BCR!$A:$A,0),MATCH('Estadísticas BCR'!$B57,BCR!$1:$1,0))),AVERAGE(IJ57:IU57)),"")</f>
        <v>40.909090909090899</v>
      </c>
      <c r="IW57" s="59">
        <f>+IFERROR(IF(ISTEXT(IW$5)=FALSE,(INDEX(BCR!$1:$1048576,MATCH('Estadísticas BCR'!IW$5,BCR!$A:$A,0),MATCH('Estadísticas BCR'!$B57,BCR!$1:$1,0))),AVERAGE(IK57:IV57)),"")</f>
        <v>46.153846153846203</v>
      </c>
      <c r="IX57" s="59">
        <f>+IFERROR(IF(ISTEXT(IX$5)=FALSE,(INDEX(BCR!$1:$1048576,MATCH('Estadísticas BCR'!IX$5,BCR!$A:$A,0),MATCH('Estadísticas BCR'!$B57,BCR!$1:$1,0))),AVERAGE(IL57:IW57)),"")</f>
        <v>45.8333333333333</v>
      </c>
      <c r="IY57" s="59">
        <f>+IFERROR(IF(ISTEXT(IY$5)=FALSE,(INDEX(BCR!$1:$1048576,MATCH('Estadísticas BCR'!IY$5,BCR!$A:$A,0),MATCH('Estadísticas BCR'!$B57,BCR!$1:$1,0))),AVERAGE(IM57:IX57)),"")</f>
        <v>50</v>
      </c>
      <c r="IZ57" s="59">
        <f>+IFERROR(IF(ISTEXT(IZ$5)=FALSE,(INDEX(BCR!$1:$1048576,MATCH('Estadísticas BCR'!IZ$5,BCR!$A:$A,0),MATCH('Estadísticas BCR'!$B57,BCR!$1:$1,0))),AVERAGE(IN57:IY57)),"")</f>
        <v>50</v>
      </c>
      <c r="JA57" s="59">
        <f>+IFERROR(IF(ISTEXT(JA$5)=FALSE,(INDEX(BCR!$1:$1048576,MATCH('Estadísticas BCR'!JA$5,BCR!$A:$A,0),MATCH('Estadísticas BCR'!$B57,BCR!$1:$1,0))),AVERAGE(IO57:IZ57)),"")</f>
        <v>58.3333333333333</v>
      </c>
      <c r="JB57" s="59">
        <f>+IFERROR(IF(ISTEXT(JB$5)=FALSE,(INDEX(BCR!$1:$1048576,MATCH('Estadísticas BCR'!JB$5,BCR!$A:$A,0),MATCH('Estadísticas BCR'!$B57,BCR!$1:$1,0))),AVERAGE(IP57:JA57)),"")</f>
        <v>59.523809523809497</v>
      </c>
      <c r="JC57" s="60">
        <f>+IFERROR(IF(ISTEXT(JC$5)=FALSE,(INDEX(BCR!$1:$1048576,MATCH('Estadísticas BCR'!JC$5,BCR!$A:$A,0),MATCH('Estadísticas BCR'!$B57,BCR!$1:$1,0))),AVERAGE(IQ57:JB57)),"")</f>
        <v>52.155377030377025</v>
      </c>
      <c r="JD57" s="59">
        <f>+IFERROR(IF(ISTEXT(JD$5)=FALSE,(INDEX(BCR!$1:$1048576,MATCH('Estadísticas BCR'!JD$5,BCR!$A:$A,0),MATCH('Estadísticas BCR'!$B57,BCR!$1:$1,0))),AVERAGE(IR57:JC57)),"")</f>
        <v>60</v>
      </c>
      <c r="JE57" s="59">
        <f>+IFERROR(IF(ISTEXT(JE$5)=FALSE,(INDEX(BCR!$1:$1048576,MATCH('Estadísticas BCR'!JE$5,BCR!$A:$A,0),MATCH('Estadísticas BCR'!$B57,BCR!$1:$1,0))),AVERAGE(IS57:JD57)),"")</f>
        <v>57.5</v>
      </c>
      <c r="JF57" s="59">
        <f>+IFERROR(IF(ISTEXT(JF$5)=FALSE,(INDEX(BCR!$1:$1048576,MATCH('Estadísticas BCR'!JF$5,BCR!$A:$A,0),MATCH('Estadísticas BCR'!$B57,BCR!$1:$1,0))),AVERAGE(IT57:JE57)),"")</f>
        <v>27.272727272727298</v>
      </c>
      <c r="JG57" s="59">
        <f>+IFERROR(IF(ISTEXT(JG$5)=FALSE,(INDEX(BCR!$1:$1048576,MATCH('Estadísticas BCR'!JG$5,BCR!$A:$A,0),MATCH('Estadísticas BCR'!$B57,BCR!$1:$1,0))),AVERAGE(IU57:JF57)),"")</f>
        <v>30</v>
      </c>
      <c r="JH57" s="59">
        <f>+IFERROR(IF(ISTEXT(JH$5)=FALSE,(INDEX(BCR!$1:$1048576,MATCH('Estadísticas BCR'!JH$5,BCR!$A:$A,0),MATCH('Estadísticas BCR'!$B57,BCR!$1:$1,0))),AVERAGE(IV57:JG57)),"")</f>
        <v>23.913043478260899</v>
      </c>
      <c r="JI57" s="59">
        <f>+IFERROR(IF(ISTEXT(JI$5)=FALSE,(INDEX(BCR!$1:$1048576,MATCH('Estadísticas BCR'!JI$5,BCR!$A:$A,0),MATCH('Estadísticas BCR'!$B57,BCR!$1:$1,0))),AVERAGE(IW57:JH57)),"")</f>
        <v>39.130434782608702</v>
      </c>
      <c r="JJ57" s="59">
        <f>+IFERROR(IF(ISTEXT(JJ$5)=FALSE,(INDEX(BCR!$1:$1048576,MATCH('Estadísticas BCR'!JJ$5,BCR!$A:$A,0),MATCH('Estadísticas BCR'!$B57,BCR!$1:$1,0))),AVERAGE(IX57:JI57)),"")</f>
        <v>45.8333333333333</v>
      </c>
      <c r="JK57" s="59">
        <f>+IFERROR(IF(ISTEXT(JK$5)=FALSE,(INDEX(BCR!$1:$1048576,MATCH('Estadísticas BCR'!JK$5,BCR!$A:$A,0),MATCH('Estadísticas BCR'!$B57,BCR!$1:$1,0))),AVERAGE(IY57:JJ57)),"")</f>
        <v>41.6666666666667</v>
      </c>
      <c r="JL57" s="59">
        <f>+IFERROR(IF(ISTEXT(JL$5)=FALSE,(INDEX(BCR!$1:$1048576,MATCH('Estadísticas BCR'!JL$5,BCR!$A:$A,0),MATCH('Estadísticas BCR'!$B57,BCR!$1:$1,0))),AVERAGE(IZ57:JK57)),"")</f>
        <v>56.521739130434803</v>
      </c>
      <c r="JM57" s="59">
        <f>+IFERROR(IF(ISTEXT(JM$5)=FALSE,(INDEX(BCR!$1:$1048576,MATCH('Estadísticas BCR'!JM$5,BCR!$A:$A,0),MATCH('Estadísticas BCR'!$B57,BCR!$1:$1,0))),AVERAGE(JA57:JL57)),"")</f>
        <v>59.523809523809497</v>
      </c>
      <c r="JN57" s="59">
        <f>+IFERROR(IF(ISTEXT(JN$5)=FALSE,(INDEX(BCR!$1:$1048576,MATCH('Estadísticas BCR'!JN$5,BCR!$A:$A,0),MATCH('Estadísticas BCR'!$B57,BCR!$1:$1,0))),AVERAGE(JB57:JM57)),"")</f>
        <v>57.142857142857103</v>
      </c>
      <c r="JO57" s="59">
        <f>+IFERROR(IF(ISTEXT(JO$5)=FALSE,(INDEX(BCR!$1:$1048576,MATCH('Estadísticas BCR'!JO$5,BCR!$A:$A,0),MATCH('Estadísticas BCR'!$B57,BCR!$1:$1,0))),AVERAGE(JC57:JN57)),"")</f>
        <v>50</v>
      </c>
      <c r="JP57" s="60">
        <f>+IFERROR(IF(ISTEXT(JP$5)=FALSE,(INDEX(BCR!$1:$1048576,MATCH('Estadísticas BCR'!JP$5,BCR!$A:$A,0),MATCH('Estadísticas BCR'!$B57,BCR!$1:$1,0))),AVERAGE(JD57:JO57)),"")</f>
        <v>45.708717610891533</v>
      </c>
      <c r="JQ57" s="59">
        <f>+IFERROR(IF(ISTEXT(JQ$5)=FALSE,(INDEX(BCR!$1:$1048576,MATCH('Estadísticas BCR'!JQ$5,BCR!$A:$A,0),MATCH('Estadísticas BCR'!$B57,BCR!$1:$1,0))),AVERAGE(JE57:JP57)),"")</f>
        <v>41.6666666666667</v>
      </c>
      <c r="JR57" s="59">
        <f>+IFERROR(IF(ISTEXT(JR$5)=FALSE,(INDEX(BCR!$1:$1048576,MATCH('Estadísticas BCR'!JR$5,BCR!$A:$A,0),MATCH('Estadísticas BCR'!$B57,BCR!$1:$1,0))),AVERAGE(JF57:JQ57)),"")</f>
        <v>48.076923076923102</v>
      </c>
      <c r="JS57" s="59">
        <f>+IFERROR(IF(ISTEXT(JS$5)=FALSE,(INDEX(BCR!$1:$1048576,MATCH('Estadísticas BCR'!JS$5,BCR!$A:$A,0),MATCH('Estadísticas BCR'!$B57,BCR!$1:$1,0))),AVERAGE(JG57:JR57)),"")</f>
        <v>62.5</v>
      </c>
      <c r="JT57" s="59">
        <f>+IFERROR(IF(ISTEXT(JT$5)=FALSE,(INDEX(BCR!$1:$1048576,MATCH('Estadísticas BCR'!JT$5,BCR!$A:$A,0),MATCH('Estadísticas BCR'!$B57,BCR!$1:$1,0))),AVERAGE(JH57:JS57)),"")</f>
        <v>42</v>
      </c>
      <c r="JU57" s="59">
        <f>+IFERROR(IF(ISTEXT(JU$5)=FALSE,(INDEX(BCR!$1:$1048576,MATCH('Estadísticas BCR'!JU$5,BCR!$A:$A,0),MATCH('Estadísticas BCR'!$B57,BCR!$1:$1,0))),AVERAGE(JI57:JT57)),"")</f>
        <v>41.6666666666667</v>
      </c>
      <c r="JV57" s="59">
        <f>+IFERROR(IF(ISTEXT(JV$5)=FALSE,(INDEX(BCR!$1:$1048576,MATCH('Estadísticas BCR'!JV$5,BCR!$A:$A,0),MATCH('Estadísticas BCR'!$B57,BCR!$1:$1,0))),AVERAGE(JJ57:JU57)),"")</f>
        <v>43.181818181818201</v>
      </c>
      <c r="JW57" s="59">
        <f>+IFERROR(IF(ISTEXT(JW$5)=FALSE,(INDEX(BCR!$1:$1048576,MATCH('Estadísticas BCR'!JW$5,BCR!$A:$A,0),MATCH('Estadísticas BCR'!$B57,BCR!$1:$1,0))),AVERAGE(JK57:JV57)),"")</f>
        <v>39.5833333333333</v>
      </c>
      <c r="JX57" s="59">
        <f>+IFERROR(IF(ISTEXT(JX$5)=FALSE,(INDEX(BCR!$1:$1048576,MATCH('Estadísticas BCR'!JX$5,BCR!$A:$A,0),MATCH('Estadísticas BCR'!$B57,BCR!$1:$1,0))),AVERAGE(JL57:JW57)),"")</f>
        <v>33.3333333333333</v>
      </c>
      <c r="JY57" s="59">
        <f>+IFERROR(IF(ISTEXT(JY$5)=FALSE,(INDEX(BCR!$1:$1048576,MATCH('Estadísticas BCR'!JY$5,BCR!$A:$A,0),MATCH('Estadísticas BCR'!$B57,BCR!$1:$1,0))),AVERAGE(JM57:JX57)),"")</f>
        <v>32.6086956521739</v>
      </c>
      <c r="JZ57" s="59">
        <f>+IFERROR(IF(ISTEXT(JZ$5)=FALSE,(INDEX(BCR!$1:$1048576,MATCH('Estadísticas BCR'!JZ$5,BCR!$A:$A,0),MATCH('Estadísticas BCR'!$B57,BCR!$1:$1,0))),AVERAGE(JN57:JY57)),"")</f>
        <v>45</v>
      </c>
      <c r="KA57" s="59">
        <f>+IFERROR(IF(ISTEXT(KA$5)=FALSE,(INDEX(BCR!$1:$1048576,MATCH('Estadísticas BCR'!KA$5,BCR!$A:$A,0),MATCH('Estadísticas BCR'!$B57,BCR!$1:$1,0))),AVERAGE(JO57:JZ57)),"")</f>
        <v>40</v>
      </c>
      <c r="KB57" s="59">
        <f>+IFERROR(IF(ISTEXT(KB$5)=FALSE,(INDEX(BCR!$1:$1048576,MATCH('Estadísticas BCR'!KB$5,BCR!$A:$A,0),MATCH('Estadísticas BCR'!$B57,BCR!$1:$1,0))),AVERAGE(JP57:KA57)),"")</f>
        <v>44.4444444444444</v>
      </c>
      <c r="KC57" s="60">
        <f>+IFERROR(IF(ISTEXT(KC$5)=FALSE,(INDEX(BCR!$1:$1048576,MATCH('Estadísticas BCR'!KC$5,BCR!$A:$A,0),MATCH('Estadísticas BCR'!$B57,BCR!$1:$1,0))),AVERAGE(JQ57:KB57)),"")</f>
        <v>42.838490112946637</v>
      </c>
      <c r="KD57" s="59">
        <f>+IFERROR(IF(ISTEXT(KD$5)=FALSE,(INDEX(BCR!$1:$1048576,MATCH('Estadísticas BCR'!KD$5,BCR!$A:$A,0),MATCH('Estadísticas BCR'!$B57,BCR!$1:$1,0))),AVERAGE(JR57:KC57)),"")</f>
        <v>39.473684210526301</v>
      </c>
      <c r="KE57" s="59">
        <f>+IFERROR(IF(ISTEXT(KE$5)=FALSE,(INDEX(BCR!$1:$1048576,MATCH('Estadísticas BCR'!KE$5,BCR!$A:$A,0),MATCH('Estadísticas BCR'!$B57,BCR!$1:$1,0))),AVERAGE(JS57:KD57)),"")</f>
        <v>40.476190476190503</v>
      </c>
      <c r="KF57" s="59">
        <f>+IFERROR(IF(ISTEXT(KF$5)=FALSE,(INDEX(BCR!$1:$1048576,MATCH('Estadísticas BCR'!KF$5,BCR!$A:$A,0),MATCH('Estadísticas BCR'!$B57,BCR!$1:$1,0))),AVERAGE(JT57:KE57)),"")</f>
        <v>36.956521739130402</v>
      </c>
      <c r="KG57" s="59">
        <f>+IFERROR(IF(ISTEXT(KG$5)=FALSE,(INDEX(BCR!$1:$1048576,MATCH('Estadísticas BCR'!KG$5,BCR!$A:$A,0),MATCH('Estadísticas BCR'!$B57,BCR!$1:$1,0))),AVERAGE(JU57:KF57)),"")</f>
        <v>32.5</v>
      </c>
      <c r="KH57" s="59">
        <f>+IFERROR(IF(ISTEXT(KH$5)=FALSE,(INDEX(BCR!$1:$1048576,MATCH('Estadísticas BCR'!KH$5,BCR!$A:$A,0),MATCH('Estadísticas BCR'!$B57,BCR!$1:$1,0))),AVERAGE(JV57:KG57)),"")</f>
        <v>40.476190476190503</v>
      </c>
      <c r="KI57" s="59">
        <f>+IFERROR(IF(ISTEXT(KI$5)=FALSE,(INDEX(BCR!$1:$1048576,MATCH('Estadísticas BCR'!KI$5,BCR!$A:$A,0),MATCH('Estadísticas BCR'!$B57,BCR!$1:$1,0))),AVERAGE(JW57:KH57)),"")</f>
        <v>43.181818181818201</v>
      </c>
      <c r="KJ57" s="59">
        <f>+IFERROR(IF(ISTEXT(KJ$5)=FALSE,(INDEX(BCR!$1:$1048576,MATCH('Estadísticas BCR'!KJ$5,BCR!$A:$A,0),MATCH('Estadísticas BCR'!$B57,BCR!$1:$1,0))),AVERAGE(JX57:KI57)),"")</f>
        <v>36.1111111111111</v>
      </c>
      <c r="KK57" s="59">
        <f>+IFERROR(IF(ISTEXT(KK$5)=FALSE,(INDEX(BCR!$1:$1048576,MATCH('Estadísticas BCR'!KK$5,BCR!$A:$A,0),MATCH('Estadísticas BCR'!$B57,BCR!$1:$1,0))),AVERAGE(JY57:KJ57)),"")</f>
        <v>46.6666666666667</v>
      </c>
      <c r="KL57" s="59">
        <f>+IFERROR(IF(ISTEXT(KL$5)=FALSE,(INDEX(BCR!$1:$1048576,MATCH('Estadísticas BCR'!KL$5,BCR!$A:$A,0),MATCH('Estadísticas BCR'!$B57,BCR!$1:$1,0))),AVERAGE(JZ57:KK57)),"")</f>
        <v>35</v>
      </c>
      <c r="KM57" s="59">
        <f>+IFERROR(IF(ISTEXT(KM$5)=FALSE,(INDEX(BCR!$1:$1048576,MATCH('Estadísticas BCR'!KM$5,BCR!$A:$A,0),MATCH('Estadísticas BCR'!$B57,BCR!$1:$1,0))),AVERAGE(KA57:KL57)),"")</f>
        <v>36.1111111111111</v>
      </c>
      <c r="KN57" s="59">
        <f>+IFERROR(IF(ISTEXT(KN$5)=FALSE,(INDEX(BCR!$1:$1048576,MATCH('Estadísticas BCR'!KN$5,BCR!$A:$A,0),MATCH('Estadísticas BCR'!$B57,BCR!$1:$1,0))),AVERAGE(KB57:KM57)),"")</f>
        <v>38.235294117647101</v>
      </c>
      <c r="KO57" s="59">
        <f>+IFERROR(IF(ISTEXT(KO$5)=FALSE,(INDEX(BCR!$1:$1048576,MATCH('Estadísticas BCR'!KO$5,BCR!$A:$A,0),MATCH('Estadísticas BCR'!$B57,BCR!$1:$1,0))),AVERAGE(KC57:KN57)),"")</f>
        <v>52.7777777777778</v>
      </c>
      <c r="KP57" s="60">
        <f>+IFERROR(IF(ISTEXT(KP$5)=FALSE,(INDEX(BCR!$1:$1048576,MATCH('Estadísticas BCR'!KP$5,BCR!$A:$A,0),MATCH('Estadísticas BCR'!$B57,BCR!$1:$1,0))),AVERAGE(KD57:KO57)),"")</f>
        <v>39.830530489014144</v>
      </c>
      <c r="KQ57" s="59">
        <f>+IFERROR(IF(ISTEXT(KQ$5)=FALSE,(INDEX(BCR!$1:$1048576,MATCH('Estadísticas BCR'!KQ$5,BCR!$A:$A,0),MATCH('Estadísticas BCR'!$B57,BCR!$1:$1,0))),AVERAGE(KE57:KP57)),"")</f>
        <v>38.235294117647101</v>
      </c>
      <c r="KR57" s="59">
        <f>+IFERROR(IF(ISTEXT(KR$5)=FALSE,(INDEX(BCR!$1:$1048576,MATCH('Estadísticas BCR'!KR$5,BCR!$A:$A,0),MATCH('Estadísticas BCR'!$B57,BCR!$1:$1,0))),AVERAGE(KF57:KQ57)),"")</f>
        <v>47.058823529411796</v>
      </c>
      <c r="KS57" s="59">
        <f>+IFERROR(IF(ISTEXT(KS$5)=FALSE,(INDEX(BCR!$1:$1048576,MATCH('Estadísticas BCR'!KS$5,BCR!$A:$A,0),MATCH('Estadísticas BCR'!$B57,BCR!$1:$1,0))),AVERAGE(KG57:KR57)),"")</f>
        <v>40.476190476190503</v>
      </c>
      <c r="KT57" s="59">
        <f>+IFERROR(IF(ISTEXT(KT$5)=FALSE,(INDEX(BCR!$1:$1048576,MATCH('Estadísticas BCR'!KT$5,BCR!$A:$A,0),MATCH('Estadísticas BCR'!$B57,BCR!$1:$1,0))),AVERAGE(KH57:KS57)),"")</f>
        <v>42.105263157894697</v>
      </c>
      <c r="KU57" s="59">
        <f>+IFERROR(IF(ISTEXT(KU$5)=FALSE,(INDEX(BCR!$1:$1048576,MATCH('Estadísticas BCR'!KU$5,BCR!$A:$A,0),MATCH('Estadísticas BCR'!$B57,BCR!$1:$1,0))),AVERAGE(KI57:KT57)),"")</f>
        <v>55.882352941176499</v>
      </c>
      <c r="KV57" s="59">
        <f>+IFERROR(IF(ISTEXT(KV$5)=FALSE,(INDEX(BCR!$1:$1048576,MATCH('Estadísticas BCR'!KV$5,BCR!$A:$A,0),MATCH('Estadísticas BCR'!$B57,BCR!$1:$1,0))),AVERAGE(KJ57:KU57)),"")</f>
        <v>45.454545454545503</v>
      </c>
      <c r="KW57" s="59">
        <f>+IFERROR(IF(ISTEXT(KW$5)=FALSE,(INDEX(BCR!$1:$1048576,MATCH('Estadísticas BCR'!KW$5,BCR!$A:$A,0),MATCH('Estadísticas BCR'!$B57,BCR!$1:$1,0))),AVERAGE(KK57:KV57)),"")</f>
        <v>50</v>
      </c>
      <c r="KX57" s="59">
        <f>+IFERROR(IF(ISTEXT(KX$5)=FALSE,(INDEX(BCR!$1:$1048576,MATCH('Estadísticas BCR'!KX$5,BCR!$A:$A,0),MATCH('Estadísticas BCR'!$B57,BCR!$1:$1,0))),AVERAGE(KL57:KW57)),"")</f>
        <v>52.7777777777778</v>
      </c>
      <c r="KY57" s="59">
        <f>+IFERROR(IF(ISTEXT(KY$5)=FALSE,(INDEX(BCR!$1:$1048576,MATCH('Estadísticas BCR'!KY$5,BCR!$A:$A,0),MATCH('Estadísticas BCR'!$B57,BCR!$1:$1,0))),AVERAGE(KM57:KX57)),"")</f>
        <v>38.235294117647101</v>
      </c>
      <c r="KZ57" s="59">
        <f>+IFERROR(IF(ISTEXT(KZ$5)=FALSE,(INDEX(BCR!$1:$1048576,MATCH('Estadísticas BCR'!KZ$5,BCR!$A:$A,0),MATCH('Estadísticas BCR'!$B57,BCR!$1:$1,0))),AVERAGE(KN57:KY57)),"")</f>
        <v>50</v>
      </c>
      <c r="LA57" s="59">
        <f>+IFERROR(IF(ISTEXT(LA$5)=FALSE,(INDEX(BCR!$1:$1048576,MATCH('Estadísticas BCR'!LA$5,BCR!$A:$A,0),MATCH('Estadísticas BCR'!$B57,BCR!$1:$1,0))),AVERAGE(KO57:KZ57)),"")</f>
        <v>50</v>
      </c>
      <c r="LB57" s="59">
        <f>+IFERROR(IF(ISTEXT(LB$5)=FALSE,(INDEX(BCR!$1:$1048576,MATCH('Estadísticas BCR'!LB$5,BCR!$A:$A,0),MATCH('Estadísticas BCR'!$B57,BCR!$1:$1,0))),AVERAGE(KP57:LA57)),"")</f>
        <v>44.7368421052632</v>
      </c>
      <c r="LC57" s="60">
        <f>+IFERROR(IF(ISTEXT(LC$5)=FALSE,(INDEX(BCR!$1:$1048576,MATCH('Estadísticas BCR'!LC$5,BCR!$A:$A,0),MATCH('Estadísticas BCR'!$B57,BCR!$1:$1,0))),AVERAGE(KQ57:LB57)),"")</f>
        <v>46.246865306462858</v>
      </c>
      <c r="LD57" s="59">
        <f>+IFERROR(IF(ISTEXT(LD$5)=FALSE,(INDEX(BCR!$1:$1048576,MATCH('Estadísticas BCR'!LD$5,BCR!$A:$A,0),MATCH('Estadísticas BCR'!$B57,BCR!$1:$1,0))),AVERAGE(KR57:LC57)),"")</f>
        <v>38.235294117647101</v>
      </c>
      <c r="LE57" s="59">
        <f>+IFERROR(IF(ISTEXT(LE$5)=FALSE,(INDEX(BCR!$1:$1048576,MATCH('Estadísticas BCR'!LE$5,BCR!$A:$A,0),MATCH('Estadísticas BCR'!$B57,BCR!$1:$1,0))),AVERAGE(KS57:LD57)),"")</f>
        <v>46.875</v>
      </c>
      <c r="LF57" s="59">
        <f>+IFERROR(IF(ISTEXT(LF$5)=FALSE,(INDEX(BCR!$1:$1048576,MATCH('Estadísticas BCR'!LF$5,BCR!$A:$A,0),MATCH('Estadísticas BCR'!$B57,BCR!$1:$1,0))),AVERAGE(KT57:LE57)),"")</f>
        <v>41.6666666666667</v>
      </c>
      <c r="LG57" s="59">
        <f>+IFERROR(IF(ISTEXT(LG$5)=FALSE,(INDEX(BCR!$1:$1048576,MATCH('Estadísticas BCR'!LG$5,BCR!$A:$A,0),MATCH('Estadísticas BCR'!$B57,BCR!$1:$1,0))),AVERAGE(KU57:LF57)),"")</f>
        <v>47.368421052631597</v>
      </c>
      <c r="LH57" s="59">
        <f>+IFERROR(IF(ISTEXT(LH$5)=FALSE,(INDEX(BCR!$1:$1048576,MATCH('Estadísticas BCR'!LH$5,BCR!$A:$A,0),MATCH('Estadísticas BCR'!$B57,BCR!$1:$1,0))),AVERAGE(KV57:LG57)),"")</f>
        <v>47.2222222222222</v>
      </c>
      <c r="LI57" s="59">
        <f>+IFERROR(IF(ISTEXT(LI$5)=FALSE,(INDEX(BCR!$1:$1048576,MATCH('Estadísticas BCR'!LI$5,BCR!$A:$A,0),MATCH('Estadísticas BCR'!$B57,BCR!$1:$1,0))),AVERAGE(KW57:LH57)),"")</f>
        <v>50</v>
      </c>
      <c r="LJ57" s="59">
        <f>+IFERROR(IF(ISTEXT(LJ$5)=FALSE,(INDEX(BCR!$1:$1048576,MATCH('Estadísticas BCR'!LJ$5,BCR!$A:$A,0),MATCH('Estadísticas BCR'!$B57,BCR!$1:$1,0))),AVERAGE(KX57:LI57)),"")</f>
        <v>50</v>
      </c>
      <c r="LK57" s="59">
        <f>+IFERROR(IF(ISTEXT(LK$5)=FALSE,(INDEX(BCR!$1:$1048576,MATCH('Estadísticas BCR'!LK$5,BCR!$A:$A,0),MATCH('Estadísticas BCR'!$B57,BCR!$1:$1,0))),AVERAGE(KY57:LJ57)),"")</f>
        <v>50</v>
      </c>
      <c r="LL57" s="59">
        <f>+IFERROR(IF(ISTEXT(LL$5)=FALSE,(INDEX(BCR!$1:$1048576,MATCH('Estadísticas BCR'!LL$5,BCR!$A:$A,0),MATCH('Estadísticas BCR'!$B57,BCR!$1:$1,0))),AVERAGE(KZ57:LK57)),"")</f>
        <v>55.5555555555556</v>
      </c>
      <c r="LM57" s="59">
        <f>+IFERROR(IF(ISTEXT(LM$5)=FALSE,(INDEX(BCR!$1:$1048576,MATCH('Estadísticas BCR'!LM$5,BCR!$A:$A,0),MATCH('Estadísticas BCR'!$B57,BCR!$1:$1,0))),AVERAGE(LA57:LL57)),"")</f>
        <v>50</v>
      </c>
      <c r="LN57" s="59">
        <f>+IFERROR(IF(ISTEXT(LN$5)=FALSE,(INDEX(BCR!$1:$1048576,MATCH('Estadísticas BCR'!LN$5,BCR!$A:$A,0),MATCH('Estadísticas BCR'!$B57,BCR!$1:$1,0))),AVERAGE(LB57:LM57)),"")</f>
        <v>61.764705882352899</v>
      </c>
      <c r="LO57" s="59">
        <f>+IFERROR(IF(ISTEXT(LO$5)=FALSE,(INDEX(BCR!$1:$1048576,MATCH('Estadísticas BCR'!LO$5,BCR!$A:$A,0),MATCH('Estadísticas BCR'!$B57,BCR!$1:$1,0))),AVERAGE(LC57:LN57)),"")</f>
        <v>53.125</v>
      </c>
      <c r="LP57" s="60">
        <f>+IFERROR(IF(ISTEXT(LP$5)=FALSE,(INDEX(BCR!$1:$1048576,MATCH('Estadísticas BCR'!LP$5,BCR!$A:$A,0),MATCH('Estadísticas BCR'!$B57,BCR!$1:$1,0))),AVERAGE(LD57:LO57)),"")</f>
        <v>49.317738791423011</v>
      </c>
      <c r="LQ57" s="59">
        <f>+IFERROR(IF(ISTEXT(LQ$5)=FALSE,(INDEX(BCR!$1:$1048576,MATCH('Estadísticas BCR'!LQ$5,BCR!$A:$A,0),MATCH('Estadísticas BCR'!$B57,BCR!$1:$1,0))),AVERAGE(LE57:LP57)),"")</f>
        <v>64.705882352941202</v>
      </c>
      <c r="LR57" s="59">
        <f>+IFERROR(IF(ISTEXT(LR$5)=FALSE,(INDEX(BCR!$1:$1048576,MATCH('Estadísticas BCR'!LR$5,BCR!$A:$A,0),MATCH('Estadísticas BCR'!$B57,BCR!$1:$1,0))),AVERAGE(LF57:LQ57)),"")</f>
        <v>50</v>
      </c>
      <c r="LS57" s="59">
        <f>+IFERROR(IF(ISTEXT(LS$5)=FALSE,(INDEX(BCR!$1:$1048576,MATCH('Estadísticas BCR'!LS$5,BCR!$A:$A,0),MATCH('Estadísticas BCR'!$B57,BCR!$1:$1,0))),AVERAGE(LG57:LR57)),"")</f>
        <v>53.3333333333333</v>
      </c>
      <c r="LT57" s="59">
        <f>+IFERROR(IF(ISTEXT(LT$5)=FALSE,(INDEX(BCR!$1:$1048576,MATCH('Estadísticas BCR'!LT$5,BCR!$A:$A,0),MATCH('Estadísticas BCR'!$B57,BCR!$1:$1,0))),AVERAGE(LH57:LS57)),"")</f>
        <v>63.3333333333333</v>
      </c>
      <c r="LU57" s="59">
        <f>+IFERROR(IF(ISTEXT(LU$5)=FALSE,(INDEX(BCR!$1:$1048576,MATCH('Estadísticas BCR'!LU$5,BCR!$A:$A,0),MATCH('Estadísticas BCR'!$B57,BCR!$1:$1,0))),AVERAGE(LI57:LT57)),"")</f>
        <v>50</v>
      </c>
      <c r="LV57" s="59">
        <f>+IFERROR(IF(ISTEXT(LV$5)=FALSE,(INDEX(BCR!$1:$1048576,MATCH('Estadísticas BCR'!LV$5,BCR!$A:$A,0),MATCH('Estadísticas BCR'!$B57,BCR!$1:$1,0))),AVERAGE(LJ57:LU57)),"")</f>
        <v>46.428571428571402</v>
      </c>
      <c r="LW57" s="59">
        <f>+IFERROR(IF(ISTEXT(LW$5)=FALSE,(INDEX(BCR!$1:$1048576,MATCH('Estadísticas BCR'!LW$5,BCR!$A:$A,0),MATCH('Estadísticas BCR'!$B57,BCR!$1:$1,0))),AVERAGE(LK57:LV57)),"")</f>
        <v>60</v>
      </c>
      <c r="LX57" s="59">
        <f>+IFERROR(IF(ISTEXT(LX$5)=FALSE,(INDEX(BCR!$1:$1048576,MATCH('Estadísticas BCR'!LX$5,BCR!$A:$A,0),MATCH('Estadísticas BCR'!$B57,BCR!$1:$1,0))),AVERAGE(LL57:LW57)),"")</f>
        <v>75</v>
      </c>
      <c r="LY57" s="59">
        <f>+IFERROR(IF(ISTEXT(LY$5)=FALSE,(INDEX(BCR!$1:$1048576,MATCH('Estadísticas BCR'!LY$5,BCR!$A:$A,0),MATCH('Estadísticas BCR'!$B57,BCR!$1:$1,0))),AVERAGE(LM57:LX57)),"")</f>
        <v>64.285714285714306</v>
      </c>
      <c r="LZ57" s="59">
        <f>+IFERROR(IF(ISTEXT(LZ$5)=FALSE,(INDEX(BCR!$1:$1048576,MATCH('Estadísticas BCR'!LZ$5,BCR!$A:$A,0),MATCH('Estadísticas BCR'!$B57,BCR!$1:$1,0))),AVERAGE(LN57:LY57)),"")</f>
        <v>60</v>
      </c>
      <c r="MA57" s="59">
        <f>+IFERROR(IF(ISTEXT(MA$5)=FALSE,(INDEX(BCR!$1:$1048576,MATCH('Estadísticas BCR'!MA$5,BCR!$A:$A,0),MATCH('Estadísticas BCR'!$B57,BCR!$1:$1,0))),AVERAGE(LO57:LZ57)),"")</f>
        <v>61.538461538461497</v>
      </c>
      <c r="MB57" s="59">
        <f>+IFERROR(IF(ISTEXT(MB$5)=FALSE,(INDEX(BCR!$1:$1048576,MATCH('Estadísticas BCR'!MB$5,BCR!$A:$A,0),MATCH('Estadísticas BCR'!$B57,BCR!$1:$1,0))),AVERAGE(LP57:MA57)),"")</f>
        <v>65.384615384615401</v>
      </c>
      <c r="MC57" s="60">
        <f>+IFERROR(IF(ISTEXT(MC$5)=FALSE,(INDEX(BCR!$1:$1048576,MATCH('Estadísticas BCR'!MC$5,BCR!$A:$A,0),MATCH('Estadísticas BCR'!$B57,BCR!$1:$1,0))),AVERAGE(LQ57:MB57)),"")</f>
        <v>59.500825971414201</v>
      </c>
      <c r="MD57" s="59">
        <f>+IFERROR(IF(ISTEXT(MD$5)=FALSE,(INDEX(BCR!$1:$1048576,MATCH('Estadísticas BCR'!MD$5,BCR!$A:$A,0),MATCH('Estadísticas BCR'!$B57,BCR!$1:$1,0))),AVERAGE(LR57:MC57)),"")</f>
        <v>66.6666666666667</v>
      </c>
      <c r="ME57" s="59">
        <f>+IFERROR(IF(ISTEXT(ME$5)=FALSE,(INDEX(BCR!$1:$1048576,MATCH('Estadísticas BCR'!ME$5,BCR!$A:$A,0),MATCH('Estadísticas BCR'!$B57,BCR!$1:$1,0))),AVERAGE(LS57:MD57)),"")</f>
        <v>66.6666666666667</v>
      </c>
      <c r="MF57" s="59">
        <f>+IFERROR(IF(ISTEXT(MF$5)=FALSE,(INDEX(BCR!$1:$1048576,MATCH('Estadísticas BCR'!MF$5,BCR!$A:$A,0),MATCH('Estadísticas BCR'!$B57,BCR!$1:$1,0))),AVERAGE(LT57:ME57)),"")</f>
        <v>58.823529411764703</v>
      </c>
      <c r="MG57" s="59" t="str">
        <f>+IFERROR(IF(ISTEXT(MG$5)=FALSE,(INDEX(BCR!$1:$1048576,MATCH('Estadísticas BCR'!MG$5,BCR!$A:$A,0),MATCH('Estadísticas BCR'!$B57,BCR!$1:$1,0))),AVERAGE(LU57:MF57)),"")</f>
        <v/>
      </c>
      <c r="MH57" s="59" t="str">
        <f>+IFERROR(IF(ISTEXT(MH$5)=FALSE,(INDEX(BCR!$1:$1048576,MATCH('Estadísticas BCR'!MH$5,BCR!$A:$A,0),MATCH('Estadísticas BCR'!$B57,BCR!$1:$1,0))),AVERAGE(LV57:MG57)),"")</f>
        <v/>
      </c>
      <c r="MI57" s="59" t="str">
        <f>+IFERROR(IF(ISTEXT(MI$5)=FALSE,(INDEX(BCR!$1:$1048576,MATCH('Estadísticas BCR'!MI$5,BCR!$A:$A,0),MATCH('Estadísticas BCR'!$B57,BCR!$1:$1,0))),AVERAGE(LW57:MH57)),"")</f>
        <v/>
      </c>
      <c r="MJ57" s="59" t="str">
        <f>+IFERROR(IF(ISTEXT(MJ$5)=FALSE,(INDEX(BCR!$1:$1048576,MATCH('Estadísticas BCR'!MJ$5,BCR!$A:$A,0),MATCH('Estadísticas BCR'!$B57,BCR!$1:$1,0))),AVERAGE(LX57:MI57)),"")</f>
        <v/>
      </c>
      <c r="MK57" s="59" t="str">
        <f>+IFERROR(IF(ISTEXT(MK$5)=FALSE,(INDEX(BCR!$1:$1048576,MATCH('Estadísticas BCR'!MK$5,BCR!$A:$A,0),MATCH('Estadísticas BCR'!$B57,BCR!$1:$1,0))),AVERAGE(LY57:MJ57)),"")</f>
        <v/>
      </c>
      <c r="ML57" s="59" t="str">
        <f>+IFERROR(IF(ISTEXT(ML$5)=FALSE,(INDEX(BCR!$1:$1048576,MATCH('Estadísticas BCR'!ML$5,BCR!$A:$A,0),MATCH('Estadísticas BCR'!$B57,BCR!$1:$1,0))),AVERAGE(LZ57:MK57)),"")</f>
        <v/>
      </c>
      <c r="MM57" s="59" t="str">
        <f>+IFERROR(IF(ISTEXT(MM$5)=FALSE,(INDEX(BCR!$1:$1048576,MATCH('Estadísticas BCR'!MM$5,BCR!$A:$A,0),MATCH('Estadísticas BCR'!$B57,BCR!$1:$1,0))),AVERAGE(MA57:ML57)),"")</f>
        <v/>
      </c>
      <c r="MN57" s="59" t="str">
        <f>+IFERROR(IF(ISTEXT(MN$5)=FALSE,(INDEX(BCR!$1:$1048576,MATCH('Estadísticas BCR'!MN$5,BCR!$A:$A,0),MATCH('Estadísticas BCR'!$B57,BCR!$1:$1,0))),AVERAGE(MB57:MM57)),"")</f>
        <v/>
      </c>
      <c r="MO57" s="59" t="str">
        <f>+IFERROR(IF(ISTEXT(MO$5)=FALSE,(INDEX(BCR!$1:$1048576,MATCH('Estadísticas BCR'!MO$5,BCR!$A:$A,0),MATCH('Estadísticas BCR'!$B57,BCR!$1:$1,0))),AVERAGE(MC57:MN57)),"")</f>
        <v/>
      </c>
      <c r="MP57" s="60">
        <f>+IFERROR(IF(ISTEXT(MP$5)=FALSE,(INDEX(BCR!$1:$1048576,MATCH('Estadísticas BCR'!MP$5,BCR!$A:$A,0),MATCH('Estadísticas BCR'!$B57,BCR!$1:$1,0))),AVERAGE(MD57:MO57)),"")</f>
        <v>64.05228758169936</v>
      </c>
    </row>
    <row r="58" spans="1:354" outlineLevel="1">
      <c r="B58" s="9" t="s">
        <v>49</v>
      </c>
      <c r="C58" s="126" t="s">
        <v>291</v>
      </c>
      <c r="D58" s="104">
        <f>+IFERROR(IF(ISTEXT(D$5)=FALSE,(INDEX(BCR!$1:$1048576,MATCH('Estadísticas BCR'!D$5,BCR!$A:$A,0),MATCH('Estadísticas BCR'!$B58,BCR!$1:$1,0))),AVERAGE(#REF!)),"")</f>
        <v>0</v>
      </c>
      <c r="E58" s="104">
        <f>+IFERROR(IF(ISTEXT(E$5)=FALSE,(INDEX(BCR!$1:$1048576,MATCH('Estadísticas BCR'!E$5,BCR!$A:$A,0),MATCH('Estadísticas BCR'!$B58,BCR!$1:$1,0))),AVERAGE(#REF!)),"")</f>
        <v>0</v>
      </c>
      <c r="F58" s="104">
        <f>+IFERROR(IF(ISTEXT(F$5)=FALSE,(INDEX(BCR!$1:$1048576,MATCH('Estadísticas BCR'!F$5,BCR!$A:$A,0),MATCH('Estadísticas BCR'!$B58,BCR!$1:$1,0))),AVERAGE(#REF!)),"")</f>
        <v>0</v>
      </c>
      <c r="G58" s="104" t="str">
        <f>+IFERROR(IF(ISTEXT(G$5)=FALSE,(INDEX(BCR!$1:$1048576,MATCH('Estadísticas BCR'!G$5,BCR!$A:$A,0),MATCH('Estadísticas BCR'!$B58,BCR!$1:$1,0))),AVERAGE(#REF!)),"")</f>
        <v/>
      </c>
      <c r="H58" s="104">
        <f>+IFERROR(IF(ISTEXT(H$5)=FALSE,(INDEX(BCR!$1:$1048576,MATCH('Estadísticas BCR'!H$5,BCR!$A:$A,0),MATCH('Estadísticas BCR'!$B58,BCR!$1:$1,0))),AVERAGE(#REF!)),"")</f>
        <v>0</v>
      </c>
      <c r="I58" s="104">
        <f>+IFERROR(IF(ISTEXT(I$5)=FALSE,(INDEX(BCR!$1:$1048576,MATCH('Estadísticas BCR'!I$5,BCR!$A:$A,0),MATCH('Estadísticas BCR'!$B58,BCR!$1:$1,0))),AVERAGE(#REF!)),"")</f>
        <v>0</v>
      </c>
      <c r="J58" s="104">
        <f>+IFERROR(IF(ISTEXT(J$5)=FALSE,(INDEX(BCR!$1:$1048576,MATCH('Estadísticas BCR'!J$5,BCR!$A:$A,0),MATCH('Estadísticas BCR'!$B58,BCR!$1:$1,0))),AVERAGE(#REF!)),"")</f>
        <v>0</v>
      </c>
      <c r="K58" s="104">
        <f>+IFERROR(IF(ISTEXT(K$5)=FALSE,(INDEX(BCR!$1:$1048576,MATCH('Estadísticas BCR'!K$5,BCR!$A:$A,0),MATCH('Estadísticas BCR'!$B58,BCR!$1:$1,0))),AVERAGE(#REF!)),"")</f>
        <v>0</v>
      </c>
      <c r="L58" s="104">
        <f>+IFERROR(IF(ISTEXT(L$5)=FALSE,(INDEX(BCR!$1:$1048576,MATCH('Estadísticas BCR'!L$5,BCR!$A:$A,0),MATCH('Estadísticas BCR'!$B58,BCR!$1:$1,0))),AVERAGE(#REF!)),"")</f>
        <v>0</v>
      </c>
      <c r="M58" s="104">
        <f>+IFERROR(IF(ISTEXT(M$5)=FALSE,(INDEX(BCR!$1:$1048576,MATCH('Estadísticas BCR'!M$5,BCR!$A:$A,0),MATCH('Estadísticas BCR'!$B58,BCR!$1:$1,0))),AVERAGE(#REF!)),"")</f>
        <v>0</v>
      </c>
      <c r="N58" s="104">
        <f>+IFERROR(IF(ISTEXT(N$5)=FALSE,(INDEX(BCR!$1:$1048576,MATCH('Estadísticas BCR'!N$5,BCR!$A:$A,0),MATCH('Estadísticas BCR'!$B58,BCR!$1:$1,0))),AVERAGE(#REF!)),"")</f>
        <v>0</v>
      </c>
      <c r="O58" s="104">
        <f>+IFERROR(IF(ISTEXT(O$5)=FALSE,(INDEX(BCR!$1:$1048576,MATCH('Estadísticas BCR'!O$5,BCR!$A:$A,0),MATCH('Estadísticas BCR'!$B58,BCR!$1:$1,0))),AVERAGE(#REF!)),"")</f>
        <v>0</v>
      </c>
      <c r="P58" s="60">
        <f>+IFERROR(IF(ISTEXT(P$5)=FALSE,(INDEX(BCR!$1:$1048576,MATCH('Estadísticas BCR'!P$5,BCR!$A:$A,0),MATCH('Estadísticas BCR'!$B58,BCR!$1:$1,0))),AVERAGE(D58:O58)),"")</f>
        <v>0</v>
      </c>
      <c r="Q58" s="104">
        <f>+IFERROR(IF(ISTEXT(Q$5)=FALSE,(INDEX(BCR!$1:$1048576,MATCH('Estadísticas BCR'!Q$5,BCR!$A:$A,0),MATCH('Estadísticas BCR'!$B58,BCR!$1:$1,0))),AVERAGE(#REF!)),"")</f>
        <v>0</v>
      </c>
      <c r="R58" s="104">
        <f>+IFERROR(IF(ISTEXT(R$5)=FALSE,(INDEX(BCR!$1:$1048576,MATCH('Estadísticas BCR'!R$5,BCR!$A:$A,0),MATCH('Estadísticas BCR'!$B58,BCR!$1:$1,0))),AVERAGE(#REF!)),"")</f>
        <v>0</v>
      </c>
      <c r="S58" s="104">
        <f>+IFERROR(IF(ISTEXT(S$5)=FALSE,(INDEX(BCR!$1:$1048576,MATCH('Estadísticas BCR'!S$5,BCR!$A:$A,0),MATCH('Estadísticas BCR'!$B58,BCR!$1:$1,0))),AVERAGE(#REF!)),"")</f>
        <v>0</v>
      </c>
      <c r="T58" s="104">
        <f>+IFERROR(IF(ISTEXT(T$5)=FALSE,(INDEX(BCR!$1:$1048576,MATCH('Estadísticas BCR'!T$5,BCR!$A:$A,0),MATCH('Estadísticas BCR'!$B58,BCR!$1:$1,0))),AVERAGE(#REF!)),"")</f>
        <v>0</v>
      </c>
      <c r="U58" s="104">
        <f>+IFERROR(IF(ISTEXT(U$5)=FALSE,(INDEX(BCR!$1:$1048576,MATCH('Estadísticas BCR'!U$5,BCR!$A:$A,0),MATCH('Estadísticas BCR'!$B58,BCR!$1:$1,0))),AVERAGE(#REF!)),"")</f>
        <v>0</v>
      </c>
      <c r="V58" s="104">
        <f>+IFERROR(IF(ISTEXT(V$5)=FALSE,(INDEX(BCR!$1:$1048576,MATCH('Estadísticas BCR'!V$5,BCR!$A:$A,0),MATCH('Estadísticas BCR'!$B58,BCR!$1:$1,0))),AVERAGE(#REF!)),"")</f>
        <v>0</v>
      </c>
      <c r="W58" s="104">
        <f>+IFERROR(IF(ISTEXT(W$5)=FALSE,(INDEX(BCR!$1:$1048576,MATCH('Estadísticas BCR'!W$5,BCR!$A:$A,0),MATCH('Estadísticas BCR'!$B58,BCR!$1:$1,0))),AVERAGE(#REF!)),"")</f>
        <v>0</v>
      </c>
      <c r="X58" s="104">
        <f>+IFERROR(IF(ISTEXT(X$5)=FALSE,(INDEX(BCR!$1:$1048576,MATCH('Estadísticas BCR'!X$5,BCR!$A:$A,0),MATCH('Estadísticas BCR'!$B58,BCR!$1:$1,0))),AVERAGE(#REF!)),"")</f>
        <v>0</v>
      </c>
      <c r="Y58" s="104">
        <f>+IFERROR(IF(ISTEXT(Y$5)=FALSE,(INDEX(BCR!$1:$1048576,MATCH('Estadísticas BCR'!Y$5,BCR!$A:$A,0),MATCH('Estadísticas BCR'!$B58,BCR!$1:$1,0))),AVERAGE(#REF!)),"")</f>
        <v>0</v>
      </c>
      <c r="Z58" s="104">
        <f>+IFERROR(IF(ISTEXT(Z$5)=FALSE,(INDEX(BCR!$1:$1048576,MATCH('Estadísticas BCR'!Z$5,BCR!$A:$A,0),MATCH('Estadísticas BCR'!$B58,BCR!$1:$1,0))),AVERAGE(#REF!)),"")</f>
        <v>0</v>
      </c>
      <c r="AA58" s="104">
        <f>+IFERROR(IF(ISTEXT(AA$5)=FALSE,(INDEX(BCR!$1:$1048576,MATCH('Estadísticas BCR'!AA$5,BCR!$A:$A,0),MATCH('Estadísticas BCR'!$B58,BCR!$1:$1,0))),AVERAGE(#REF!)),"")</f>
        <v>0</v>
      </c>
      <c r="AB58" s="104">
        <f>+IFERROR(IF(ISTEXT(AB$5)=FALSE,(INDEX(BCR!$1:$1048576,MATCH('Estadísticas BCR'!AB$5,BCR!$A:$A,0),MATCH('Estadísticas BCR'!$B58,BCR!$1:$1,0))),AVERAGE(#REF!)),"")</f>
        <v>0</v>
      </c>
      <c r="AC58" s="60">
        <f>+IFERROR(IF(ISTEXT(AC$5)=FALSE,(INDEX(BCR!$1:$1048576,MATCH('Estadísticas BCR'!AC$5,BCR!$A:$A,0),MATCH('Estadísticas BCR'!$B58,BCR!$1:$1,0))),AVERAGE(Q58:AB58)),"")</f>
        <v>0</v>
      </c>
      <c r="AD58" s="59">
        <f>+IFERROR(IF(ISTEXT(AD$5)=FALSE,(INDEX(BCR!$1:$1048576,MATCH('Estadísticas BCR'!AD$5,BCR!$A:$A,0),MATCH('Estadísticas BCR'!$B58,BCR!$1:$1,0))),AVERAGE(#REF!)),"")</f>
        <v>0</v>
      </c>
      <c r="AE58" s="59">
        <f>+IFERROR(IF(ISTEXT(AE$5)=FALSE,(INDEX(BCR!$1:$1048576,MATCH('Estadísticas BCR'!AE$5,BCR!$A:$A,0),MATCH('Estadísticas BCR'!$B58,BCR!$1:$1,0))),AVERAGE(#REF!)),"")</f>
        <v>0</v>
      </c>
      <c r="AF58" s="59">
        <f>+IFERROR(IF(ISTEXT(AF$5)=FALSE,(INDEX(BCR!$1:$1048576,MATCH('Estadísticas BCR'!AF$5,BCR!$A:$A,0),MATCH('Estadísticas BCR'!$B58,BCR!$1:$1,0))),AVERAGE(#REF!)),"")</f>
        <v>0</v>
      </c>
      <c r="AG58" s="59">
        <f>+IFERROR(IF(ISTEXT(AG$5)=FALSE,(INDEX(BCR!$1:$1048576,MATCH('Estadísticas BCR'!AG$5,BCR!$A:$A,0),MATCH('Estadísticas BCR'!$B58,BCR!$1:$1,0))),AVERAGE(#REF!)),"")</f>
        <v>0</v>
      </c>
      <c r="AH58" s="59">
        <f>+IFERROR(IF(ISTEXT(AH$5)=FALSE,(INDEX(BCR!$1:$1048576,MATCH('Estadísticas BCR'!AH$5,BCR!$A:$A,0),MATCH('Estadísticas BCR'!$B58,BCR!$1:$1,0))),AVERAGE(#REF!)),"")</f>
        <v>0</v>
      </c>
      <c r="AI58" s="59">
        <f>+IFERROR(IF(ISTEXT(AI$5)=FALSE,(INDEX(BCR!$1:$1048576,MATCH('Estadísticas BCR'!AI$5,BCR!$A:$A,0),MATCH('Estadísticas BCR'!$B58,BCR!$1:$1,0))),AVERAGE(#REF!)),"")</f>
        <v>0</v>
      </c>
      <c r="AJ58" s="59">
        <f>+IFERROR(IF(ISTEXT(AJ$5)=FALSE,(INDEX(BCR!$1:$1048576,MATCH('Estadísticas BCR'!AJ$5,BCR!$A:$A,0),MATCH('Estadísticas BCR'!$B58,BCR!$1:$1,0))),AVERAGE(#REF!)),"")</f>
        <v>0</v>
      </c>
      <c r="AK58" s="59">
        <f>+IFERROR(IF(ISTEXT(AK$5)=FALSE,(INDEX(BCR!$1:$1048576,MATCH('Estadísticas BCR'!AK$5,BCR!$A:$A,0),MATCH('Estadísticas BCR'!$B58,BCR!$1:$1,0))),AVERAGE(#REF!)),"")</f>
        <v>0</v>
      </c>
      <c r="AL58" s="59">
        <f>+IFERROR(IF(ISTEXT(AL$5)=FALSE,(INDEX(BCR!$1:$1048576,MATCH('Estadísticas BCR'!AL$5,BCR!$A:$A,0),MATCH('Estadísticas BCR'!$B58,BCR!$1:$1,0))),AVERAGE(#REF!)),"")</f>
        <v>0</v>
      </c>
      <c r="AM58" s="59">
        <f>+IFERROR(IF(ISTEXT(AM$5)=FALSE,(INDEX(BCR!$1:$1048576,MATCH('Estadísticas BCR'!AM$5,BCR!$A:$A,0),MATCH('Estadísticas BCR'!$B58,BCR!$1:$1,0))),AVERAGE(#REF!)),"")</f>
        <v>0</v>
      </c>
      <c r="AN58" s="59">
        <f>+IFERROR(IF(ISTEXT(AN$5)=FALSE,(INDEX(BCR!$1:$1048576,MATCH('Estadísticas BCR'!AN$5,BCR!$A:$A,0),MATCH('Estadísticas BCR'!$B58,BCR!$1:$1,0))),AVERAGE(#REF!)),"")</f>
        <v>0</v>
      </c>
      <c r="AO58" s="59">
        <f>+IFERROR(IF(ISTEXT(AO$5)=FALSE,(INDEX(BCR!$1:$1048576,MATCH('Estadísticas BCR'!AO$5,BCR!$A:$A,0),MATCH('Estadísticas BCR'!$B58,BCR!$1:$1,0))),AVERAGE(#REF!)),"")</f>
        <v>0</v>
      </c>
      <c r="AP58" s="60">
        <f>+IFERROR(IF(ISTEXT(AP$5)=FALSE,(INDEX(BCR!$1:$1048576,MATCH('Estadísticas BCR'!AP$5,BCR!$A:$A,0),MATCH('Estadísticas BCR'!$B58,BCR!$1:$1,0))),AVERAGE(AD58:AO58)),"")</f>
        <v>0</v>
      </c>
      <c r="AQ58" s="59">
        <f>+IFERROR(IF(ISTEXT(AQ$5)=FALSE,(INDEX(BCR!$1:$1048576,MATCH('Estadísticas BCR'!AQ$5,BCR!$A:$A,0),MATCH('Estadísticas BCR'!$B58,BCR!$1:$1,0))),AVERAGE(#REF!)),"")</f>
        <v>0</v>
      </c>
      <c r="AR58" s="59">
        <f>+IFERROR(IF(ISTEXT(AR$5)=FALSE,(INDEX(BCR!$1:$1048576,MATCH('Estadísticas BCR'!AR$5,BCR!$A:$A,0),MATCH('Estadísticas BCR'!$B58,BCR!$1:$1,0))),AVERAGE(#REF!)),"")</f>
        <v>0</v>
      </c>
      <c r="AS58" s="59">
        <f>+IFERROR(IF(ISTEXT(AS$5)=FALSE,(INDEX(BCR!$1:$1048576,MATCH('Estadísticas BCR'!AS$5,BCR!$A:$A,0),MATCH('Estadísticas BCR'!$B58,BCR!$1:$1,0))),AVERAGE(#REF!)),"")</f>
        <v>0</v>
      </c>
      <c r="AT58" s="59">
        <f>+IFERROR(IF(ISTEXT(AT$5)=FALSE,(INDEX(BCR!$1:$1048576,MATCH('Estadísticas BCR'!AT$5,BCR!$A:$A,0),MATCH('Estadísticas BCR'!$B58,BCR!$1:$1,0))),AVERAGE(#REF!)),"")</f>
        <v>0</v>
      </c>
      <c r="AU58" s="59">
        <f>+IFERROR(IF(ISTEXT(AU$5)=FALSE,(INDEX(BCR!$1:$1048576,MATCH('Estadísticas BCR'!AU$5,BCR!$A:$A,0),MATCH('Estadísticas BCR'!$B58,BCR!$1:$1,0))),AVERAGE(#REF!)),"")</f>
        <v>0</v>
      </c>
      <c r="AV58" s="59">
        <f>+IFERROR(IF(ISTEXT(AV$5)=FALSE,(INDEX(BCR!$1:$1048576,MATCH('Estadísticas BCR'!AV$5,BCR!$A:$A,0),MATCH('Estadísticas BCR'!$B58,BCR!$1:$1,0))),AVERAGE(#REF!)),"")</f>
        <v>0</v>
      </c>
      <c r="AW58" s="59">
        <f>+IFERROR(IF(ISTEXT(AW$5)=FALSE,(INDEX(BCR!$1:$1048576,MATCH('Estadísticas BCR'!AW$5,BCR!$A:$A,0),MATCH('Estadísticas BCR'!$B58,BCR!$1:$1,0))),AVERAGE(#REF!)),"")</f>
        <v>0</v>
      </c>
      <c r="AX58" s="59">
        <f>+IFERROR(IF(ISTEXT(AX$5)=FALSE,(INDEX(BCR!$1:$1048576,MATCH('Estadísticas BCR'!AX$5,BCR!$A:$A,0),MATCH('Estadísticas BCR'!$B58,BCR!$1:$1,0))),AVERAGE(#REF!)),"")</f>
        <v>0</v>
      </c>
      <c r="AY58" s="59">
        <f>+IFERROR(IF(ISTEXT(AY$5)=FALSE,(INDEX(BCR!$1:$1048576,MATCH('Estadísticas BCR'!AY$5,BCR!$A:$A,0),MATCH('Estadísticas BCR'!$B58,BCR!$1:$1,0))),AVERAGE(#REF!)),"")</f>
        <v>0</v>
      </c>
      <c r="AZ58" s="59">
        <f>+IFERROR(IF(ISTEXT(AZ$5)=FALSE,(INDEX(BCR!$1:$1048576,MATCH('Estadísticas BCR'!AZ$5,BCR!$A:$A,0),MATCH('Estadísticas BCR'!$B58,BCR!$1:$1,0))),AVERAGE(#REF!)),"")</f>
        <v>0</v>
      </c>
      <c r="BA58" s="59">
        <f>+IFERROR(IF(ISTEXT(BA$5)=FALSE,(INDEX(BCR!$1:$1048576,MATCH('Estadísticas BCR'!BA$5,BCR!$A:$A,0),MATCH('Estadísticas BCR'!$B58,BCR!$1:$1,0))),AVERAGE(#REF!)),"")</f>
        <v>0</v>
      </c>
      <c r="BB58" s="59">
        <f>+IFERROR(IF(ISTEXT(BB$5)=FALSE,(INDEX(BCR!$1:$1048576,MATCH('Estadísticas BCR'!BB$5,BCR!$A:$A,0),MATCH('Estadísticas BCR'!$B58,BCR!$1:$1,0))),AVERAGE(#REF!)),"")</f>
        <v>0</v>
      </c>
      <c r="BC58" s="60">
        <f>+IFERROR(IF(ISTEXT(BC$5)=FALSE,(INDEX(BCR!$1:$1048576,MATCH('Estadísticas BCR'!BC$5,BCR!$A:$A,0),MATCH('Estadísticas BCR'!$B58,BCR!$1:$1,0))),AVERAGE(AQ58:BB58)),"")</f>
        <v>0</v>
      </c>
      <c r="BD58" s="59">
        <f>+IFERROR(IF(ISTEXT(BD$5)=FALSE,(INDEX(BCR!$1:$1048576,MATCH('Estadísticas BCR'!BD$5,BCR!$A:$A,0),MATCH('Estadísticas BCR'!$B58,BCR!$1:$1,0))),AVERAGE(#REF!)),"")</f>
        <v>0</v>
      </c>
      <c r="BE58" s="59">
        <f>+IFERROR(IF(ISTEXT(BE$5)=FALSE,(INDEX(BCR!$1:$1048576,MATCH('Estadísticas BCR'!BE$5,BCR!$A:$A,0),MATCH('Estadísticas BCR'!$B58,BCR!$1:$1,0))),AVERAGE(#REF!)),"")</f>
        <v>0</v>
      </c>
      <c r="BF58" s="59">
        <f>+IFERROR(IF(ISTEXT(BF$5)=FALSE,(INDEX(BCR!$1:$1048576,MATCH('Estadísticas BCR'!BF$5,BCR!$A:$A,0),MATCH('Estadísticas BCR'!$B58,BCR!$1:$1,0))),AVERAGE(#REF!)),"")</f>
        <v>0</v>
      </c>
      <c r="BG58" s="59">
        <f>+IFERROR(IF(ISTEXT(BG$5)=FALSE,(INDEX(BCR!$1:$1048576,MATCH('Estadísticas BCR'!BG$5,BCR!$A:$A,0),MATCH('Estadísticas BCR'!$B58,BCR!$1:$1,0))),AVERAGE(#REF!)),"")</f>
        <v>0</v>
      </c>
      <c r="BH58" s="59">
        <f>+IFERROR(IF(ISTEXT(BH$5)=FALSE,(INDEX(BCR!$1:$1048576,MATCH('Estadísticas BCR'!BH$5,BCR!$A:$A,0),MATCH('Estadísticas BCR'!$B58,BCR!$1:$1,0))),AVERAGE(#REF!)),"")</f>
        <v>0</v>
      </c>
      <c r="BI58" s="59">
        <f>+IFERROR(IF(ISTEXT(BI$5)=FALSE,(INDEX(BCR!$1:$1048576,MATCH('Estadísticas BCR'!BI$5,BCR!$A:$A,0),MATCH('Estadísticas BCR'!$B58,BCR!$1:$1,0))),AVERAGE(#REF!)),"")</f>
        <v>0</v>
      </c>
      <c r="BJ58" s="59">
        <f>+IFERROR(IF(ISTEXT(BJ$5)=FALSE,(INDEX(BCR!$1:$1048576,MATCH('Estadísticas BCR'!BJ$5,BCR!$A:$A,0),MATCH('Estadísticas BCR'!$B58,BCR!$1:$1,0))),AVERAGE(#REF!)),"")</f>
        <v>0</v>
      </c>
      <c r="BK58" s="59">
        <f>+IFERROR(IF(ISTEXT(BK$5)=FALSE,(INDEX(BCR!$1:$1048576,MATCH('Estadísticas BCR'!BK$5,BCR!$A:$A,0),MATCH('Estadísticas BCR'!$B58,BCR!$1:$1,0))),AVERAGE(#REF!)),"")</f>
        <v>0</v>
      </c>
      <c r="BL58" s="59">
        <f>+IFERROR(IF(ISTEXT(BL$5)=FALSE,(INDEX(BCR!$1:$1048576,MATCH('Estadísticas BCR'!BL$5,BCR!$A:$A,0),MATCH('Estadísticas BCR'!$B58,BCR!$1:$1,0))),AVERAGE(#REF!)),"")</f>
        <v>0</v>
      </c>
      <c r="BM58" s="59">
        <f>+IFERROR(IF(ISTEXT(BM$5)=FALSE,(INDEX(BCR!$1:$1048576,MATCH('Estadísticas BCR'!BM$5,BCR!$A:$A,0),MATCH('Estadísticas BCR'!$B58,BCR!$1:$1,0))),AVERAGE(#REF!)),"")</f>
        <v>0</v>
      </c>
      <c r="BN58" s="59">
        <f>+IFERROR(IF(ISTEXT(BN$5)=FALSE,(INDEX(BCR!$1:$1048576,MATCH('Estadísticas BCR'!BN$5,BCR!$A:$A,0),MATCH('Estadísticas BCR'!$B58,BCR!$1:$1,0))),AVERAGE(#REF!)),"")</f>
        <v>0</v>
      </c>
      <c r="BO58" s="59">
        <f>+IFERROR(IF(ISTEXT(BO$5)=FALSE,(INDEX(BCR!$1:$1048576,MATCH('Estadísticas BCR'!BO$5,BCR!$A:$A,0),MATCH('Estadísticas BCR'!$B58,BCR!$1:$1,0))),AVERAGE(#REF!)),"")</f>
        <v>0</v>
      </c>
      <c r="BP58" s="60">
        <f>+IFERROR(IF(ISTEXT(BP$5)=FALSE,(INDEX(BCR!$1:$1048576,MATCH('Estadísticas BCR'!BP$5,BCR!$A:$A,0),MATCH('Estadísticas BCR'!$B58,BCR!$1:$1,0))),AVERAGE(BD58:BO58)),"")</f>
        <v>0</v>
      </c>
      <c r="BQ58" s="59">
        <f>+IFERROR(IF(ISTEXT(BQ$5)=FALSE,(INDEX(BCR!$1:$1048576,MATCH('Estadísticas BCR'!BQ$5,BCR!$A:$A,0),MATCH('Estadísticas BCR'!$B58,BCR!$1:$1,0))),AVERAGE(#REF!)),"")</f>
        <v>0</v>
      </c>
      <c r="BR58" s="59">
        <f>+IFERROR(IF(ISTEXT(BR$5)=FALSE,(INDEX(BCR!$1:$1048576,MATCH('Estadísticas BCR'!BR$5,BCR!$A:$A,0),MATCH('Estadísticas BCR'!$B58,BCR!$1:$1,0))),AVERAGE(#REF!)),"")</f>
        <v>0</v>
      </c>
      <c r="BS58" s="59">
        <f>+IFERROR(IF(ISTEXT(BS$5)=FALSE,(INDEX(BCR!$1:$1048576,MATCH('Estadísticas BCR'!BS$5,BCR!$A:$A,0),MATCH('Estadísticas BCR'!$B58,BCR!$1:$1,0))),AVERAGE(#REF!)),"")</f>
        <v>0</v>
      </c>
      <c r="BT58" s="59">
        <f>+IFERROR(IF(ISTEXT(BT$5)=FALSE,(INDEX(BCR!$1:$1048576,MATCH('Estadísticas BCR'!BT$5,BCR!$A:$A,0),MATCH('Estadísticas BCR'!$B58,BCR!$1:$1,0))),AVERAGE(#REF!)),"")</f>
        <v>0</v>
      </c>
      <c r="BU58" s="59">
        <f>+IFERROR(IF(ISTEXT(BU$5)=FALSE,(INDEX(BCR!$1:$1048576,MATCH('Estadísticas BCR'!BU$5,BCR!$A:$A,0),MATCH('Estadísticas BCR'!$B58,BCR!$1:$1,0))),AVERAGE(#REF!)),"")</f>
        <v>0</v>
      </c>
      <c r="BV58" s="59">
        <f>+IFERROR(IF(ISTEXT(BV$5)=FALSE,(INDEX(BCR!$1:$1048576,MATCH('Estadísticas BCR'!BV$5,BCR!$A:$A,0),MATCH('Estadísticas BCR'!$B58,BCR!$1:$1,0))),AVERAGE(#REF!)),"")</f>
        <v>0</v>
      </c>
      <c r="BW58" s="59">
        <f>+IFERROR(IF(ISTEXT(BW$5)=FALSE,(INDEX(BCR!$1:$1048576,MATCH('Estadísticas BCR'!BW$5,BCR!$A:$A,0),MATCH('Estadísticas BCR'!$B58,BCR!$1:$1,0))),AVERAGE(#REF!)),"")</f>
        <v>0</v>
      </c>
      <c r="BX58" s="59">
        <f>+IFERROR(IF(ISTEXT(BX$5)=FALSE,(INDEX(BCR!$1:$1048576,MATCH('Estadísticas BCR'!BX$5,BCR!$A:$A,0),MATCH('Estadísticas BCR'!$B58,BCR!$1:$1,0))),AVERAGE(#REF!)),"")</f>
        <v>0</v>
      </c>
      <c r="BY58" s="59">
        <f>+IFERROR(IF(ISTEXT(BY$5)=FALSE,(INDEX(BCR!$1:$1048576,MATCH('Estadísticas BCR'!BY$5,BCR!$A:$A,0),MATCH('Estadísticas BCR'!$B58,BCR!$1:$1,0))),AVERAGE(#REF!)),"")</f>
        <v>0</v>
      </c>
      <c r="BZ58" s="59">
        <f>+IFERROR(IF(ISTEXT(BZ$5)=FALSE,(INDEX(BCR!$1:$1048576,MATCH('Estadísticas BCR'!BZ$5,BCR!$A:$A,0),MATCH('Estadísticas BCR'!$B58,BCR!$1:$1,0))),AVERAGE(#REF!)),"")</f>
        <v>0</v>
      </c>
      <c r="CA58" s="59">
        <f>+IFERROR(IF(ISTEXT(CA$5)=FALSE,(INDEX(BCR!$1:$1048576,MATCH('Estadísticas BCR'!CA$5,BCR!$A:$A,0),MATCH('Estadísticas BCR'!$B58,BCR!$1:$1,0))),AVERAGE(#REF!)),"")</f>
        <v>0</v>
      </c>
      <c r="CB58" s="59">
        <f>+IFERROR(IF(ISTEXT(CB$5)=FALSE,(INDEX(BCR!$1:$1048576,MATCH('Estadísticas BCR'!CB$5,BCR!$A:$A,0),MATCH('Estadísticas BCR'!$B58,BCR!$1:$1,0))),AVERAGE(#REF!)),"")</f>
        <v>0</v>
      </c>
      <c r="CC58" s="60">
        <f>+IFERROR(IF(ISTEXT(CC$5)=FALSE,(INDEX(BCR!$1:$1048576,MATCH('Estadísticas BCR'!CC$5,BCR!$A:$A,0),MATCH('Estadísticas BCR'!$B58,BCR!$1:$1,0))),AVERAGE(BQ58:CB58)),"")</f>
        <v>0</v>
      </c>
      <c r="CD58" s="59">
        <f>+IFERROR(IF(ISTEXT(CD$5)=FALSE,(INDEX(BCR!$1:$1048576,MATCH('Estadísticas BCR'!CD$5,BCR!$A:$A,0),MATCH('Estadísticas BCR'!$B58,BCR!$1:$1,0))),AVERAGE(#REF!)),"")</f>
        <v>0</v>
      </c>
      <c r="CE58" s="59">
        <f>+IFERROR(IF(ISTEXT(CE$5)=FALSE,(INDEX(BCR!$1:$1048576,MATCH('Estadísticas BCR'!CE$5,BCR!$A:$A,0),MATCH('Estadísticas BCR'!$B58,BCR!$1:$1,0))),AVERAGE(#REF!)),"")</f>
        <v>0</v>
      </c>
      <c r="CF58" s="59">
        <f>+IFERROR(IF(ISTEXT(CF$5)=FALSE,(INDEX(BCR!$1:$1048576,MATCH('Estadísticas BCR'!CF$5,BCR!$A:$A,0),MATCH('Estadísticas BCR'!$B58,BCR!$1:$1,0))),AVERAGE(#REF!)),"")</f>
        <v>0</v>
      </c>
      <c r="CG58" s="59">
        <f>+IFERROR(IF(ISTEXT(CG$5)=FALSE,(INDEX(BCR!$1:$1048576,MATCH('Estadísticas BCR'!CG$5,BCR!$A:$A,0),MATCH('Estadísticas BCR'!$B58,BCR!$1:$1,0))),AVERAGE(#REF!)),"")</f>
        <v>0</v>
      </c>
      <c r="CH58" s="59">
        <f>+IFERROR(IF(ISTEXT(CH$5)=FALSE,(INDEX(BCR!$1:$1048576,MATCH('Estadísticas BCR'!CH$5,BCR!$A:$A,0),MATCH('Estadísticas BCR'!$B58,BCR!$1:$1,0))),AVERAGE(#REF!)),"")</f>
        <v>0</v>
      </c>
      <c r="CI58" s="59">
        <f>+IFERROR(IF(ISTEXT(CI$5)=FALSE,(INDEX(BCR!$1:$1048576,MATCH('Estadísticas BCR'!CI$5,BCR!$A:$A,0),MATCH('Estadísticas BCR'!$B58,BCR!$1:$1,0))),AVERAGE(#REF!)),"")</f>
        <v>0</v>
      </c>
      <c r="CJ58" s="59">
        <f>+IFERROR(IF(ISTEXT(CJ$5)=FALSE,(INDEX(BCR!$1:$1048576,MATCH('Estadísticas BCR'!CJ$5,BCR!$A:$A,0),MATCH('Estadísticas BCR'!$B58,BCR!$1:$1,0))),AVERAGE(#REF!)),"")</f>
        <v>0</v>
      </c>
      <c r="CK58" s="59">
        <f>+IFERROR(IF(ISTEXT(CK$5)=FALSE,(INDEX(BCR!$1:$1048576,MATCH('Estadísticas BCR'!CK$5,BCR!$A:$A,0),MATCH('Estadísticas BCR'!$B58,BCR!$1:$1,0))),AVERAGE(#REF!)),"")</f>
        <v>0</v>
      </c>
      <c r="CL58" s="59">
        <f>+IFERROR(IF(ISTEXT(CL$5)=FALSE,(INDEX(BCR!$1:$1048576,MATCH('Estadísticas BCR'!CL$5,BCR!$A:$A,0),MATCH('Estadísticas BCR'!$B58,BCR!$1:$1,0))),AVERAGE(#REF!)),"")</f>
        <v>0</v>
      </c>
      <c r="CM58" s="59">
        <f>+IFERROR(IF(ISTEXT(CM$5)=FALSE,(INDEX(BCR!$1:$1048576,MATCH('Estadísticas BCR'!CM$5,BCR!$A:$A,0),MATCH('Estadísticas BCR'!$B58,BCR!$1:$1,0))),AVERAGE(#REF!)),"")</f>
        <v>0</v>
      </c>
      <c r="CN58" s="59">
        <f>+IFERROR(IF(ISTEXT(CN$5)=FALSE,(INDEX(BCR!$1:$1048576,MATCH('Estadísticas BCR'!CN$5,BCR!$A:$A,0),MATCH('Estadísticas BCR'!$B58,BCR!$1:$1,0))),AVERAGE(#REF!)),"")</f>
        <v>0</v>
      </c>
      <c r="CO58" s="59">
        <f>+IFERROR(IF(ISTEXT(CO$5)=FALSE,(INDEX(BCR!$1:$1048576,MATCH('Estadísticas BCR'!CO$5,BCR!$A:$A,0),MATCH('Estadísticas BCR'!$B58,BCR!$1:$1,0))),AVERAGE(#REF!)),"")</f>
        <v>0</v>
      </c>
      <c r="CP58" s="60">
        <f>+IFERROR(IF(ISTEXT(CP$5)=FALSE,(INDEX(BCR!$1:$1048576,MATCH('Estadísticas BCR'!CP$5,BCR!$A:$A,0),MATCH('Estadísticas BCR'!$B58,BCR!$1:$1,0))),AVERAGE(CD58:CO58)),"")</f>
        <v>0</v>
      </c>
      <c r="CQ58" s="59">
        <f>+IFERROR(IF(ISTEXT(CQ$5)=FALSE,(INDEX(BCR!$1:$1048576,MATCH('Estadísticas BCR'!CQ$5,BCR!$A:$A,0),MATCH('Estadísticas BCR'!$B58,BCR!$1:$1,0))),AVERAGE(#REF!)),"")</f>
        <v>0</v>
      </c>
      <c r="CR58" s="59">
        <f>+IFERROR(IF(ISTEXT(CR$5)=FALSE,(INDEX(BCR!$1:$1048576,MATCH('Estadísticas BCR'!CR$5,BCR!$A:$A,0),MATCH('Estadísticas BCR'!$B58,BCR!$1:$1,0))),AVERAGE(#REF!)),"")</f>
        <v>0</v>
      </c>
      <c r="CS58" s="59">
        <f>+IFERROR(IF(ISTEXT(CS$5)=FALSE,(INDEX(BCR!$1:$1048576,MATCH('Estadísticas BCR'!CS$5,BCR!$A:$A,0),MATCH('Estadísticas BCR'!$B58,BCR!$1:$1,0))),AVERAGE(#REF!)),"")</f>
        <v>0</v>
      </c>
      <c r="CT58" s="59">
        <f>+IFERROR(IF(ISTEXT(CT$5)=FALSE,(INDEX(BCR!$1:$1048576,MATCH('Estadísticas BCR'!CT$5,BCR!$A:$A,0),MATCH('Estadísticas BCR'!$B58,BCR!$1:$1,0))),AVERAGE(#REF!)),"")</f>
        <v>0</v>
      </c>
      <c r="CU58" s="59">
        <f>+IFERROR(IF(ISTEXT(CU$5)=FALSE,(INDEX(BCR!$1:$1048576,MATCH('Estadísticas BCR'!CU$5,BCR!$A:$A,0),MATCH('Estadísticas BCR'!$B58,BCR!$1:$1,0))),AVERAGE(#REF!)),"")</f>
        <v>0</v>
      </c>
      <c r="CV58" s="59">
        <f>+IFERROR(IF(ISTEXT(CV$5)=FALSE,(INDEX(BCR!$1:$1048576,MATCH('Estadísticas BCR'!CV$5,BCR!$A:$A,0),MATCH('Estadísticas BCR'!$B58,BCR!$1:$1,0))),AVERAGE(#REF!)),"")</f>
        <v>0</v>
      </c>
      <c r="CW58" s="59">
        <f>+IFERROR(IF(ISTEXT(CW$5)=FALSE,(INDEX(BCR!$1:$1048576,MATCH('Estadísticas BCR'!CW$5,BCR!$A:$A,0),MATCH('Estadísticas BCR'!$B58,BCR!$1:$1,0))),AVERAGE(#REF!)),"")</f>
        <v>0</v>
      </c>
      <c r="CX58" s="59">
        <f>+IFERROR(IF(ISTEXT(CX$5)=FALSE,(INDEX(BCR!$1:$1048576,MATCH('Estadísticas BCR'!CX$5,BCR!$A:$A,0),MATCH('Estadísticas BCR'!$B58,BCR!$1:$1,0))),AVERAGE(#REF!)),"")</f>
        <v>0</v>
      </c>
      <c r="CY58" s="59">
        <f>+IFERROR(IF(ISTEXT(CY$5)=FALSE,(INDEX(BCR!$1:$1048576,MATCH('Estadísticas BCR'!CY$5,BCR!$A:$A,0),MATCH('Estadísticas BCR'!$B58,BCR!$1:$1,0))),AVERAGE(#REF!)),"")</f>
        <v>0</v>
      </c>
      <c r="CZ58" s="59">
        <f>+IFERROR(IF(ISTEXT(CZ$5)=FALSE,(INDEX(BCR!$1:$1048576,MATCH('Estadísticas BCR'!CZ$5,BCR!$A:$A,0),MATCH('Estadísticas BCR'!$B58,BCR!$1:$1,0))),AVERAGE(A58:CY58)),"")</f>
        <v>0</v>
      </c>
      <c r="DA58" s="59">
        <f>+IFERROR(IF(ISTEXT(DA$5)=FALSE,(INDEX(BCR!$1:$1048576,MATCH('Estadísticas BCR'!DA$5,BCR!$A:$A,0),MATCH('Estadísticas BCR'!$B58,BCR!$1:$1,0))),AVERAGE(B58:CZ58)),"")</f>
        <v>0</v>
      </c>
      <c r="DB58" s="59">
        <f>+IFERROR(IF(ISTEXT(DB$5)=FALSE,(INDEX(BCR!$1:$1048576,MATCH('Estadísticas BCR'!DB$5,BCR!$A:$A,0),MATCH('Estadísticas BCR'!$B58,BCR!$1:$1,0))),AVERAGE(C58:DA58)),"")</f>
        <v>0</v>
      </c>
      <c r="DC58" s="60">
        <f>+IFERROR(IF(ISTEXT(DC$5)=FALSE,(INDEX(BCR!$1:$1048576,MATCH('Estadísticas BCR'!DC$5,BCR!$A:$A,0),MATCH('Estadísticas BCR'!$B58,BCR!$1:$1,0))),AVERAGE(CQ58:DB58)),"")</f>
        <v>0</v>
      </c>
      <c r="DD58" s="59">
        <f>+IFERROR(IF(ISTEXT(DD$5)=FALSE,(INDEX(BCR!$1:$1048576,MATCH('Estadísticas BCR'!DD$5,BCR!$A:$A,0),MATCH('Estadísticas BCR'!$B58,BCR!$1:$1,0))),AVERAGE(CR58:DC58)),"")</f>
        <v>0</v>
      </c>
      <c r="DE58" s="59">
        <f>+IFERROR(IF(ISTEXT(DE$5)=FALSE,(INDEX(BCR!$1:$1048576,MATCH('Estadísticas BCR'!DE$5,BCR!$A:$A,0),MATCH('Estadísticas BCR'!$B58,BCR!$1:$1,0))),AVERAGE(CS58:DD58)),"")</f>
        <v>0</v>
      </c>
      <c r="DF58" s="59">
        <f>+IFERROR(IF(ISTEXT(DF$5)=FALSE,(INDEX(BCR!$1:$1048576,MATCH('Estadísticas BCR'!DF$5,BCR!$A:$A,0),MATCH('Estadísticas BCR'!$B58,BCR!$1:$1,0))),AVERAGE(CT58:DE58)),"")</f>
        <v>0</v>
      </c>
      <c r="DG58" s="59">
        <f>+IFERROR(IF(ISTEXT(DG$5)=FALSE,(INDEX(BCR!$1:$1048576,MATCH('Estadísticas BCR'!DG$5,BCR!$A:$A,0),MATCH('Estadísticas BCR'!$B58,BCR!$1:$1,0))),AVERAGE(CU58:DF58)),"")</f>
        <v>0</v>
      </c>
      <c r="DH58" s="59">
        <f>+IFERROR(IF(ISTEXT(DH$5)=FALSE,(INDEX(BCR!$1:$1048576,MATCH('Estadísticas BCR'!DH$5,BCR!$A:$A,0),MATCH('Estadísticas BCR'!$B58,BCR!$1:$1,0))),AVERAGE(CV58:DG58)),"")</f>
        <v>0</v>
      </c>
      <c r="DI58" s="59">
        <f>+IFERROR(IF(ISTEXT(DI$5)=FALSE,(INDEX(BCR!$1:$1048576,MATCH('Estadísticas BCR'!DI$5,BCR!$A:$A,0),MATCH('Estadísticas BCR'!$B58,BCR!$1:$1,0))),AVERAGE(CW58:DH58)),"")</f>
        <v>0</v>
      </c>
      <c r="DJ58" s="59">
        <f>+IFERROR(IF(ISTEXT(DJ$5)=FALSE,(INDEX(BCR!$1:$1048576,MATCH('Estadísticas BCR'!DJ$5,BCR!$A:$A,0),MATCH('Estadísticas BCR'!$B58,BCR!$1:$1,0))),AVERAGE(CX58:DI58)),"")</f>
        <v>0</v>
      </c>
      <c r="DK58" s="59">
        <f>+IFERROR(IF(ISTEXT(DK$5)=FALSE,(INDEX(BCR!$1:$1048576,MATCH('Estadísticas BCR'!DK$5,BCR!$A:$A,0),MATCH('Estadísticas BCR'!$B58,BCR!$1:$1,0))),AVERAGE(CY58:DJ58)),"")</f>
        <v>0</v>
      </c>
      <c r="DL58" s="59">
        <f>+IFERROR(IF(ISTEXT(DL$5)=FALSE,(INDEX(BCR!$1:$1048576,MATCH('Estadísticas BCR'!DL$5,BCR!$A:$A,0),MATCH('Estadísticas BCR'!$B58,BCR!$1:$1,0))),AVERAGE(CZ58:DK58)),"")</f>
        <v>0</v>
      </c>
      <c r="DM58" s="59">
        <f>+IFERROR(IF(ISTEXT(DM$5)=FALSE,(INDEX(BCR!$1:$1048576,MATCH('Estadísticas BCR'!DM$5,BCR!$A:$A,0),MATCH('Estadísticas BCR'!$B58,BCR!$1:$1,0))),AVERAGE(DA58:DL58)),"")</f>
        <v>0</v>
      </c>
      <c r="DN58" s="59">
        <f>+IFERROR(IF(ISTEXT(DN$5)=FALSE,(INDEX(BCR!$1:$1048576,MATCH('Estadísticas BCR'!DN$5,BCR!$A:$A,0),MATCH('Estadísticas BCR'!$B58,BCR!$1:$1,0))),AVERAGE(DB58:DM58)),"")</f>
        <v>0</v>
      </c>
      <c r="DO58" s="59">
        <f>+IFERROR(IF(ISTEXT(DO$5)=FALSE,(INDEX(BCR!$1:$1048576,MATCH('Estadísticas BCR'!DO$5,BCR!$A:$A,0),MATCH('Estadísticas BCR'!$B58,BCR!$1:$1,0))),AVERAGE(DC58:DN58)),"")</f>
        <v>0</v>
      </c>
      <c r="DP58" s="60">
        <f>+IFERROR(IF(ISTEXT(DP$5)=FALSE,(INDEX(BCR!$1:$1048576,MATCH('Estadísticas BCR'!DP$5,BCR!$A:$A,0),MATCH('Estadísticas BCR'!$B58,BCR!$1:$1,0))),AVERAGE(DD58:DO58)),"")</f>
        <v>0</v>
      </c>
      <c r="DQ58" s="59">
        <f>+IFERROR(IF(ISTEXT(DQ$5)=FALSE,(INDEX(BCR!$1:$1048576,MATCH('Estadísticas BCR'!DQ$5,BCR!$A:$A,0),MATCH('Estadísticas BCR'!$B58,BCR!$1:$1,0))),AVERAGE(DE58:DP58)),"")</f>
        <v>0</v>
      </c>
      <c r="DR58" s="59">
        <f>+IFERROR(IF(ISTEXT(DR$5)=FALSE,(INDEX(BCR!$1:$1048576,MATCH('Estadísticas BCR'!DR$5,BCR!$A:$A,0),MATCH('Estadísticas BCR'!$B58,BCR!$1:$1,0))),AVERAGE(DF58:DQ58)),"")</f>
        <v>0</v>
      </c>
      <c r="DS58" s="59">
        <f>+IFERROR(IF(ISTEXT(DS$5)=FALSE,(INDEX(BCR!$1:$1048576,MATCH('Estadísticas BCR'!DS$5,BCR!$A:$A,0),MATCH('Estadísticas BCR'!$B58,BCR!$1:$1,0))),AVERAGE(DG58:DR58)),"")</f>
        <v>0</v>
      </c>
      <c r="DT58" s="59">
        <f>+IFERROR(IF(ISTEXT(DT$5)=FALSE,(INDEX(BCR!$1:$1048576,MATCH('Estadísticas BCR'!DT$5,BCR!$A:$A,0),MATCH('Estadísticas BCR'!$B58,BCR!$1:$1,0))),AVERAGE(DH58:DS58)),"")</f>
        <v>0</v>
      </c>
      <c r="DU58" s="59">
        <f>+IFERROR(IF(ISTEXT(DU$5)=FALSE,(INDEX(BCR!$1:$1048576,MATCH('Estadísticas BCR'!DU$5,BCR!$A:$A,0),MATCH('Estadísticas BCR'!$B58,BCR!$1:$1,0))),AVERAGE(DI58:DT58)),"")</f>
        <v>0</v>
      </c>
      <c r="DV58" s="59">
        <f>+IFERROR(IF(ISTEXT(DV$5)=FALSE,(INDEX(BCR!$1:$1048576,MATCH('Estadísticas BCR'!DV$5,BCR!$A:$A,0),MATCH('Estadísticas BCR'!$B58,BCR!$1:$1,0))),AVERAGE(DJ58:DU58)),"")</f>
        <v>0</v>
      </c>
      <c r="DW58" s="59">
        <f>+IFERROR(IF(ISTEXT(DW$5)=FALSE,(INDEX(BCR!$1:$1048576,MATCH('Estadísticas BCR'!DW$5,BCR!$A:$A,0),MATCH('Estadísticas BCR'!$B58,BCR!$1:$1,0))),AVERAGE(DK58:DV58)),"")</f>
        <v>0</v>
      </c>
      <c r="DX58" s="59">
        <f>+IFERROR(IF(ISTEXT(DX$5)=FALSE,(INDEX(BCR!$1:$1048576,MATCH('Estadísticas BCR'!DX$5,BCR!$A:$A,0),MATCH('Estadísticas BCR'!$B58,BCR!$1:$1,0))),AVERAGE(DL58:DW58)),"")</f>
        <v>0</v>
      </c>
      <c r="DY58" s="59">
        <f>+IFERROR(IF(ISTEXT(DY$5)=FALSE,(INDEX(BCR!$1:$1048576,MATCH('Estadísticas BCR'!DY$5,BCR!$A:$A,0),MATCH('Estadísticas BCR'!$B58,BCR!$1:$1,0))),AVERAGE(DM58:DX58)),"")</f>
        <v>0</v>
      </c>
      <c r="DZ58" s="59">
        <f>+IFERROR(IF(ISTEXT(DZ$5)=FALSE,(INDEX(BCR!$1:$1048576,MATCH('Estadísticas BCR'!DZ$5,BCR!$A:$A,0),MATCH('Estadísticas BCR'!$B58,BCR!$1:$1,0))),AVERAGE(DN58:DY58)),"")</f>
        <v>0</v>
      </c>
      <c r="EA58" s="59">
        <f>+IFERROR(IF(ISTEXT(EA$5)=FALSE,(INDEX(BCR!$1:$1048576,MATCH('Estadísticas BCR'!EA$5,BCR!$A:$A,0),MATCH('Estadísticas BCR'!$B58,BCR!$1:$1,0))),AVERAGE(DO58:DZ58)),"")</f>
        <v>0</v>
      </c>
      <c r="EB58" s="59">
        <f>+IFERROR(IF(ISTEXT(EB$5)=FALSE,(INDEX(BCR!$1:$1048576,MATCH('Estadísticas BCR'!EB$5,BCR!$A:$A,0),MATCH('Estadísticas BCR'!$B58,BCR!$1:$1,0))),AVERAGE(DP58:EA58)),"")</f>
        <v>0</v>
      </c>
      <c r="EC58" s="60">
        <f>+IFERROR(IF(ISTEXT(EC$5)=FALSE,(INDEX(BCR!$1:$1048576,MATCH('Estadísticas BCR'!EC$5,BCR!$A:$A,0),MATCH('Estadísticas BCR'!$B58,BCR!$1:$1,0))),AVERAGE(DQ58:EB58)),"")</f>
        <v>0</v>
      </c>
      <c r="ED58" s="59">
        <f>+IFERROR(IF(ISTEXT(ED$5)=FALSE,(INDEX(BCR!$1:$1048576,MATCH('Estadísticas BCR'!ED$5,BCR!$A:$A,0),MATCH('Estadísticas BCR'!$B58,BCR!$1:$1,0))),AVERAGE(DR58:EC58)),"")</f>
        <v>87.5</v>
      </c>
      <c r="EE58" s="59">
        <f>+IFERROR(IF(ISTEXT(EE$5)=FALSE,(INDEX(BCR!$1:$1048576,MATCH('Estadísticas BCR'!EE$5,BCR!$A:$A,0),MATCH('Estadísticas BCR'!$B58,BCR!$1:$1,0))),AVERAGE(DS58:ED58)),"")</f>
        <v>88.636363636363598</v>
      </c>
      <c r="EF58" s="59">
        <f>+IFERROR(IF(ISTEXT(EF$5)=FALSE,(INDEX(BCR!$1:$1048576,MATCH('Estadísticas BCR'!EF$5,BCR!$A:$A,0),MATCH('Estadísticas BCR'!$B58,BCR!$1:$1,0))),AVERAGE(DT58:EE58)),"")</f>
        <v>84.090909090909093</v>
      </c>
      <c r="EG58" s="59">
        <f>+IFERROR(IF(ISTEXT(EG$5)=FALSE,(INDEX(BCR!$1:$1048576,MATCH('Estadísticas BCR'!EG$5,BCR!$A:$A,0),MATCH('Estadísticas BCR'!$B58,BCR!$1:$1,0))),AVERAGE(DU58:EF58)),"")</f>
        <v>80.952380952380906</v>
      </c>
      <c r="EH58" s="59">
        <f>+IFERROR(IF(ISTEXT(EH$5)=FALSE,(INDEX(BCR!$1:$1048576,MATCH('Estadísticas BCR'!EH$5,BCR!$A:$A,0),MATCH('Estadísticas BCR'!$B58,BCR!$1:$1,0))),AVERAGE(DV58:EG58)),"")</f>
        <v>80.952380952380906</v>
      </c>
      <c r="EI58" s="59">
        <f>+IFERROR(IF(ISTEXT(EI$5)=FALSE,(INDEX(BCR!$1:$1048576,MATCH('Estadísticas BCR'!EI$5,BCR!$A:$A,0),MATCH('Estadísticas BCR'!$B58,BCR!$1:$1,0))),AVERAGE(DW58:EH58)),"")</f>
        <v>85.294117647058798</v>
      </c>
      <c r="EJ58" s="59">
        <f>+IFERROR(IF(ISTEXT(EJ$5)=FALSE,(INDEX(BCR!$1:$1048576,MATCH('Estadísticas BCR'!EJ$5,BCR!$A:$A,0),MATCH('Estadísticas BCR'!$B58,BCR!$1:$1,0))),AVERAGE(DX58:EI58)),"")</f>
        <v>85.714285714285694</v>
      </c>
      <c r="EK58" s="59">
        <f>+IFERROR(IF(ISTEXT(EK$5)=FALSE,(INDEX(BCR!$1:$1048576,MATCH('Estadísticas BCR'!EK$5,BCR!$A:$A,0),MATCH('Estadísticas BCR'!$B58,BCR!$1:$1,0))),AVERAGE(DY58:EJ58)),"")</f>
        <v>80.5555555555556</v>
      </c>
      <c r="EL58" s="59">
        <f>+IFERROR(IF(ISTEXT(EL$5)=FALSE,(INDEX(BCR!$1:$1048576,MATCH('Estadísticas BCR'!EL$5,BCR!$A:$A,0),MATCH('Estadísticas BCR'!$B58,BCR!$1:$1,0))),AVERAGE(DZ58:EK58)),"")</f>
        <v>75</v>
      </c>
      <c r="EM58" s="59">
        <f>+IFERROR(IF(ISTEXT(EM$5)=FALSE,(INDEX(BCR!$1:$1048576,MATCH('Estadísticas BCR'!EM$5,BCR!$A:$A,0),MATCH('Estadísticas BCR'!$B58,BCR!$1:$1,0))),AVERAGE(EA58:EL58)),"")</f>
        <v>81.578947368421098</v>
      </c>
      <c r="EN58" s="59">
        <f>+IFERROR(IF(ISTEXT(EN$5)=FALSE,(INDEX(BCR!$1:$1048576,MATCH('Estadísticas BCR'!EN$5,BCR!$A:$A,0),MATCH('Estadísticas BCR'!$B58,BCR!$1:$1,0))),AVERAGE(EB58:EM58)),"")</f>
        <v>83.3333333333333</v>
      </c>
      <c r="EO58" s="59">
        <f>+IFERROR(IF(ISTEXT(EO$5)=FALSE,(INDEX(BCR!$1:$1048576,MATCH('Estadísticas BCR'!EO$5,BCR!$A:$A,0),MATCH('Estadísticas BCR'!$B58,BCR!$1:$1,0))),AVERAGE(EC58:EN58)),"")</f>
        <v>73.3333333333333</v>
      </c>
      <c r="EP58" s="60">
        <f>+IFERROR(IF(ISTEXT(EP$5)=FALSE,(INDEX(BCR!$1:$1048576,MATCH('Estadísticas BCR'!EP$5,BCR!$A:$A,0),MATCH('Estadísticas BCR'!$B58,BCR!$1:$1,0))),AVERAGE(ED58:EO58)),"")</f>
        <v>82.245133965335185</v>
      </c>
      <c r="EQ58" s="59">
        <f>+IFERROR(IF(ISTEXT(EQ$5)=FALSE,(INDEX(BCR!$1:$1048576,MATCH('Estadísticas BCR'!EQ$5,BCR!$A:$A,0),MATCH('Estadísticas BCR'!$B58,BCR!$1:$1,0))),AVERAGE(EE58:EP58)),"")</f>
        <v>81.25</v>
      </c>
      <c r="ER58" s="59">
        <f>+IFERROR(IF(ISTEXT(ER$5)=FALSE,(INDEX(BCR!$1:$1048576,MATCH('Estadísticas BCR'!ER$5,BCR!$A:$A,0),MATCH('Estadísticas BCR'!$B58,BCR!$1:$1,0))),AVERAGE(EF58:EQ58)),"")</f>
        <v>84.210526315789494</v>
      </c>
      <c r="ES58" s="59">
        <f>+IFERROR(IF(ISTEXT(ES$5)=FALSE,(INDEX(BCR!$1:$1048576,MATCH('Estadísticas BCR'!ES$5,BCR!$A:$A,0),MATCH('Estadísticas BCR'!$B58,BCR!$1:$1,0))),AVERAGE(EG58:ER58)),"")</f>
        <v>78.947368421052602</v>
      </c>
      <c r="ET58" s="59">
        <f>+IFERROR(IF(ISTEXT(ET$5)=FALSE,(INDEX(BCR!$1:$1048576,MATCH('Estadísticas BCR'!ET$5,BCR!$A:$A,0),MATCH('Estadísticas BCR'!$B58,BCR!$1:$1,0))),AVERAGE(EH58:ES58)),"")</f>
        <v>54.545454545454497</v>
      </c>
      <c r="EU58" s="59">
        <f>+IFERROR(IF(ISTEXT(EU$5)=FALSE,(INDEX(BCR!$1:$1048576,MATCH('Estadísticas BCR'!EU$5,BCR!$A:$A,0),MATCH('Estadísticas BCR'!$B58,BCR!$1:$1,0))),AVERAGE(EI58:ET58)),"")</f>
        <v>65.789473684210506</v>
      </c>
      <c r="EV58" s="59">
        <f>+IFERROR(IF(ISTEXT(EV$5)=FALSE,(INDEX(BCR!$1:$1048576,MATCH('Estadísticas BCR'!EV$5,BCR!$A:$A,0),MATCH('Estadísticas BCR'!$B58,BCR!$1:$1,0))),AVERAGE(EJ58:EU58)),"")</f>
        <v>67.5</v>
      </c>
      <c r="EW58" s="59">
        <f>+IFERROR(IF(ISTEXT(EW$5)=FALSE,(INDEX(BCR!$1:$1048576,MATCH('Estadísticas BCR'!EW$5,BCR!$A:$A,0),MATCH('Estadísticas BCR'!$B58,BCR!$1:$1,0))),AVERAGE(EK58:EV58)),"")</f>
        <v>61.1111111111111</v>
      </c>
      <c r="EX58" s="59">
        <f>+IFERROR(IF(ISTEXT(EX$5)=FALSE,(INDEX(BCR!$1:$1048576,MATCH('Estadísticas BCR'!EX$5,BCR!$A:$A,0),MATCH('Estadísticas BCR'!$B58,BCR!$1:$1,0))),AVERAGE(EL58:EW58)),"")</f>
        <v>54.761904761904802</v>
      </c>
      <c r="EY58" s="59">
        <f>+IFERROR(IF(ISTEXT(EY$5)=FALSE,(INDEX(BCR!$1:$1048576,MATCH('Estadísticas BCR'!EY$5,BCR!$A:$A,0),MATCH('Estadísticas BCR'!$B58,BCR!$1:$1,0))),AVERAGE(EM58:EX58)),"")</f>
        <v>63.157894736842103</v>
      </c>
      <c r="EZ58" s="59">
        <f>+IFERROR(IF(ISTEXT(EZ$5)=FALSE,(INDEX(BCR!$1:$1048576,MATCH('Estadísticas BCR'!EZ$5,BCR!$A:$A,0),MATCH('Estadísticas BCR'!$B58,BCR!$1:$1,0))),AVERAGE(EN58:EY58)),"")</f>
        <v>66.6666666666667</v>
      </c>
      <c r="FA58" s="59">
        <f>+IFERROR(IF(ISTEXT(FA$5)=FALSE,(INDEX(BCR!$1:$1048576,MATCH('Estadísticas BCR'!FA$5,BCR!$A:$A,0),MATCH('Estadísticas BCR'!$B58,BCR!$1:$1,0))),AVERAGE(EO58:EZ58)),"")</f>
        <v>72.5</v>
      </c>
      <c r="FB58" s="59">
        <f>+IFERROR(IF(ISTEXT(FB$5)=FALSE,(INDEX(BCR!$1:$1048576,MATCH('Estadísticas BCR'!FB$5,BCR!$A:$A,0),MATCH('Estadísticas BCR'!$B58,BCR!$1:$1,0))),AVERAGE(EP58:FA58)),"")</f>
        <v>67.5</v>
      </c>
      <c r="FC58" s="60">
        <f>+IFERROR(IF(ISTEXT(FC$5)=FALSE,(INDEX(BCR!$1:$1048576,MATCH('Estadísticas BCR'!FC$5,BCR!$A:$A,0),MATCH('Estadísticas BCR'!$B58,BCR!$1:$1,0))),AVERAGE(EQ58:FB58)),"")</f>
        <v>68.161700020252653</v>
      </c>
      <c r="FD58" s="59">
        <f>+IFERROR(IF(ISTEXT(FD$5)=FALSE,(INDEX(BCR!$1:$1048576,MATCH('Estadísticas BCR'!FD$5,BCR!$A:$A,0),MATCH('Estadísticas BCR'!$B58,BCR!$1:$1,0))),AVERAGE(ER58:FC58)),"")</f>
        <v>70</v>
      </c>
      <c r="FE58" s="59">
        <f>+IFERROR(IF(ISTEXT(FE$5)=FALSE,(INDEX(BCR!$1:$1048576,MATCH('Estadísticas BCR'!FE$5,BCR!$A:$A,0),MATCH('Estadísticas BCR'!$B58,BCR!$1:$1,0))),AVERAGE(ES58:FD58)),"")</f>
        <v>75</v>
      </c>
      <c r="FF58" s="59">
        <f>+IFERROR(IF(ISTEXT(FF$5)=FALSE,(INDEX(BCR!$1:$1048576,MATCH('Estadísticas BCR'!FF$5,BCR!$A:$A,0),MATCH('Estadísticas BCR'!$B58,BCR!$1:$1,0))),AVERAGE(ET58:FE58)),"")</f>
        <v>63.8888888888889</v>
      </c>
      <c r="FG58" s="59">
        <f>+IFERROR(IF(ISTEXT(FG$5)=FALSE,(INDEX(BCR!$1:$1048576,MATCH('Estadísticas BCR'!FG$5,BCR!$A:$A,0),MATCH('Estadísticas BCR'!$B58,BCR!$1:$1,0))),AVERAGE(EU58:FF58)),"")</f>
        <v>76.470588235294102</v>
      </c>
      <c r="FH58" s="59">
        <f>+IFERROR(IF(ISTEXT(FH$5)=FALSE,(INDEX(BCR!$1:$1048576,MATCH('Estadísticas BCR'!FH$5,BCR!$A:$A,0),MATCH('Estadísticas BCR'!$B58,BCR!$1:$1,0))),AVERAGE(EV58:FG58)),"")</f>
        <v>72.5</v>
      </c>
      <c r="FI58" s="59">
        <f>+IFERROR(IF(ISTEXT(FI$5)=FALSE,(INDEX(BCR!$1:$1048576,MATCH('Estadísticas BCR'!FI$5,BCR!$A:$A,0),MATCH('Estadísticas BCR'!$B58,BCR!$1:$1,0))),AVERAGE(EW58:FH58)),"")</f>
        <v>72.5</v>
      </c>
      <c r="FJ58" s="59">
        <f>+IFERROR(IF(ISTEXT(FJ$5)=FALSE,(INDEX(BCR!$1:$1048576,MATCH('Estadísticas BCR'!FJ$5,BCR!$A:$A,0),MATCH('Estadísticas BCR'!$B58,BCR!$1:$1,0))),AVERAGE(EX58:FI58)),"")</f>
        <v>81.481481481481495</v>
      </c>
      <c r="FK58" s="59">
        <f>+IFERROR(IF(ISTEXT(FK$5)=FALSE,(INDEX(BCR!$1:$1048576,MATCH('Estadísticas BCR'!FK$5,BCR!$A:$A,0),MATCH('Estadísticas BCR'!$B58,BCR!$1:$1,0))),AVERAGE(EY58:FJ58)),"")</f>
        <v>79.0322580645161</v>
      </c>
      <c r="FL58" s="59">
        <f>+IFERROR(IF(ISTEXT(FL$5)=FALSE,(INDEX(BCR!$1:$1048576,MATCH('Estadísticas BCR'!FL$5,BCR!$A:$A,0),MATCH('Estadísticas BCR'!$B58,BCR!$1:$1,0))),AVERAGE(EZ58:FK58)),"")</f>
        <v>71.153846153846203</v>
      </c>
      <c r="FM58" s="59">
        <f>+IFERROR(IF(ISTEXT(FM$5)=FALSE,(INDEX(BCR!$1:$1048576,MATCH('Estadísticas BCR'!FM$5,BCR!$A:$A,0),MATCH('Estadísticas BCR'!$B58,BCR!$1:$1,0))),AVERAGE(FA58:FL58)),"")</f>
        <v>75</v>
      </c>
      <c r="FN58" s="59">
        <f>+IFERROR(IF(ISTEXT(FN$5)=FALSE,(INDEX(BCR!$1:$1048576,MATCH('Estadísticas BCR'!FN$5,BCR!$A:$A,0),MATCH('Estadísticas BCR'!$B58,BCR!$1:$1,0))),AVERAGE(FB58:FM58)),"")</f>
        <v>81.428571428571402</v>
      </c>
      <c r="FO58" s="59">
        <f>+IFERROR(IF(ISTEXT(FO$5)=FALSE,(INDEX(BCR!$1:$1048576,MATCH('Estadísticas BCR'!FO$5,BCR!$A:$A,0),MATCH('Estadísticas BCR'!$B58,BCR!$1:$1,0))),AVERAGE(FC58:FN58)),"")</f>
        <v>83.3333333333333</v>
      </c>
      <c r="FP58" s="60">
        <f>+IFERROR(IF(ISTEXT(FP$5)=FALSE,(INDEX(BCR!$1:$1048576,MATCH('Estadísticas BCR'!FP$5,BCR!$A:$A,0),MATCH('Estadísticas BCR'!$B58,BCR!$1:$1,0))),AVERAGE(FD58:FO58)),"")</f>
        <v>75.14908063216096</v>
      </c>
      <c r="FQ58" s="59">
        <f>+IFERROR(IF(ISTEXT(FQ$5)=FALSE,(INDEX(BCR!$1:$1048576,MATCH('Estadísticas BCR'!FQ$5,BCR!$A:$A,0),MATCH('Estadísticas BCR'!$B58,BCR!$1:$1,0))),AVERAGE(FE58:FP58)),"")</f>
        <v>79.545454545454504</v>
      </c>
      <c r="FR58" s="59">
        <f>+IFERROR(IF(ISTEXT(FR$5)=FALSE,(INDEX(BCR!$1:$1048576,MATCH('Estadísticas BCR'!FR$5,BCR!$A:$A,0),MATCH('Estadísticas BCR'!$B58,BCR!$1:$1,0))),AVERAGE(FF58:FQ58)),"")</f>
        <v>84.615384615384599</v>
      </c>
      <c r="FS58" s="59">
        <f>+IFERROR(IF(ISTEXT(FS$5)=FALSE,(INDEX(BCR!$1:$1048576,MATCH('Estadísticas BCR'!FS$5,BCR!$A:$A,0),MATCH('Estadísticas BCR'!$B58,BCR!$1:$1,0))),AVERAGE(FG58:FR58)),"")</f>
        <v>74.074074074074105</v>
      </c>
      <c r="FT58" s="59">
        <f>+IFERROR(IF(ISTEXT(FT$5)=FALSE,(INDEX(BCR!$1:$1048576,MATCH('Estadísticas BCR'!FT$5,BCR!$A:$A,0),MATCH('Estadísticas BCR'!$B58,BCR!$1:$1,0))),AVERAGE(FH58:FS58)),"")</f>
        <v>75</v>
      </c>
      <c r="FU58" s="59">
        <f>+IFERROR(IF(ISTEXT(FU$5)=FALSE,(INDEX(BCR!$1:$1048576,MATCH('Estadísticas BCR'!FU$5,BCR!$A:$A,0),MATCH('Estadísticas BCR'!$B58,BCR!$1:$1,0))),AVERAGE(FI58:FT58)),"")</f>
        <v>70.588235294117595</v>
      </c>
      <c r="FV58" s="59">
        <f>+IFERROR(IF(ISTEXT(FV$5)=FALSE,(INDEX(BCR!$1:$1048576,MATCH('Estadísticas BCR'!FV$5,BCR!$A:$A,0),MATCH('Estadísticas BCR'!$B58,BCR!$1:$1,0))),AVERAGE(FJ58:FU58)),"")</f>
        <v>62.5</v>
      </c>
      <c r="FW58" s="59">
        <f>+IFERROR(IF(ISTEXT(FW$5)=FALSE,(INDEX(BCR!$1:$1048576,MATCH('Estadísticas BCR'!FW$5,BCR!$A:$A,0),MATCH('Estadísticas BCR'!$B58,BCR!$1:$1,0))),AVERAGE(FK58:FV58)),"")</f>
        <v>53.571428571428598</v>
      </c>
      <c r="FX58" s="59">
        <f>+IFERROR(IF(ISTEXT(FX$5)=FALSE,(INDEX(BCR!$1:$1048576,MATCH('Estadísticas BCR'!FX$5,BCR!$A:$A,0),MATCH('Estadísticas BCR'!$B58,BCR!$1:$1,0))),AVERAGE(FL58:FW58)),"")</f>
        <v>58.3333333333333</v>
      </c>
      <c r="FY58" s="59">
        <f>+IFERROR(IF(ISTEXT(FY$5)=FALSE,(INDEX(BCR!$1:$1048576,MATCH('Estadísticas BCR'!FY$5,BCR!$A:$A,0),MATCH('Estadísticas BCR'!$B58,BCR!$1:$1,0))),AVERAGE(FM58:FX58)),"")</f>
        <v>63.043478260869598</v>
      </c>
      <c r="FZ58" s="59">
        <f>+IFERROR(IF(ISTEXT(FZ$5)=FALSE,(INDEX(BCR!$1:$1048576,MATCH('Estadísticas BCR'!FZ$5,BCR!$A:$A,0),MATCH('Estadísticas BCR'!$B58,BCR!$1:$1,0))),AVERAGE(FN58:FY58)),"")</f>
        <v>65</v>
      </c>
      <c r="GA58" s="59">
        <f>+IFERROR(IF(ISTEXT(GA$5)=FALSE,(INDEX(BCR!$1:$1048576,MATCH('Estadísticas BCR'!GA$5,BCR!$A:$A,0),MATCH('Estadísticas BCR'!$B58,BCR!$1:$1,0))),AVERAGE(FO58:FZ58)),"")</f>
        <v>83.870967741935502</v>
      </c>
      <c r="GB58" s="59">
        <f>+IFERROR(IF(ISTEXT(GB$5)=FALSE,(INDEX(BCR!$1:$1048576,MATCH('Estadísticas BCR'!GB$5,BCR!$A:$A,0),MATCH('Estadísticas BCR'!$B58,BCR!$1:$1,0))),AVERAGE(FP58:GA58)),"")</f>
        <v>77.941176470588204</v>
      </c>
      <c r="GC58" s="60">
        <f>+IFERROR(IF(ISTEXT(GC$5)=FALSE,(INDEX(BCR!$1:$1048576,MATCH('Estadísticas BCR'!GC$5,BCR!$A:$A,0),MATCH('Estadísticas BCR'!$B58,BCR!$1:$1,0))),AVERAGE(FQ58:GB58)),"")</f>
        <v>70.673627742265495</v>
      </c>
      <c r="GD58" s="59">
        <f>+IFERROR(IF(ISTEXT(GD$5)=FALSE,(INDEX(BCR!$1:$1048576,MATCH('Estadísticas BCR'!GD$5,BCR!$A:$A,0),MATCH('Estadísticas BCR'!$B58,BCR!$1:$1,0))),AVERAGE(FR58:GC58)),"")</f>
        <v>68.918918918918905</v>
      </c>
      <c r="GE58" s="59">
        <f>+IFERROR(IF(ISTEXT(GE$5)=FALSE,(INDEX(BCR!$1:$1048576,MATCH('Estadísticas BCR'!GE$5,BCR!$A:$A,0),MATCH('Estadísticas BCR'!$B58,BCR!$1:$1,0))),AVERAGE(FS58:GD58)),"")</f>
        <v>77.631578947368396</v>
      </c>
      <c r="GF58" s="59">
        <f>+IFERROR(IF(ISTEXT(GF$5)=FALSE,(INDEX(BCR!$1:$1048576,MATCH('Estadísticas BCR'!GF$5,BCR!$A:$A,0),MATCH('Estadísticas BCR'!$B58,BCR!$1:$1,0))),AVERAGE(FT58:GE58)),"")</f>
        <v>69.736842105263193</v>
      </c>
      <c r="GG58" s="59">
        <f>+IFERROR(IF(ISTEXT(GG$5)=FALSE,(INDEX(BCR!$1:$1048576,MATCH('Estadísticas BCR'!GG$5,BCR!$A:$A,0),MATCH('Estadísticas BCR'!$B58,BCR!$1:$1,0))),AVERAGE(FU58:GF58)),"")</f>
        <v>75</v>
      </c>
      <c r="GH58" s="59">
        <f>+IFERROR(IF(ISTEXT(GH$5)=FALSE,(INDEX(BCR!$1:$1048576,MATCH('Estadísticas BCR'!GH$5,BCR!$A:$A,0),MATCH('Estadísticas BCR'!$B58,BCR!$1:$1,0))),AVERAGE(FV58:GG58)),"")</f>
        <v>67.857142857142904</v>
      </c>
      <c r="GI58" s="59">
        <f>+IFERROR(IF(ISTEXT(GI$5)=FALSE,(INDEX(BCR!$1:$1048576,MATCH('Estadísticas BCR'!GI$5,BCR!$A:$A,0),MATCH('Estadísticas BCR'!$B58,BCR!$1:$1,0))),AVERAGE(FW58:GH58)),"")</f>
        <v>58.3333333333333</v>
      </c>
      <c r="GJ58" s="59">
        <f>+IFERROR(IF(ISTEXT(GJ$5)=FALSE,(INDEX(BCR!$1:$1048576,MATCH('Estadísticas BCR'!GJ$5,BCR!$A:$A,0),MATCH('Estadísticas BCR'!$B58,BCR!$1:$1,0))),AVERAGE(FX58:GI58)),"")</f>
        <v>72.857142857142804</v>
      </c>
      <c r="GK58" s="59">
        <f>+IFERROR(IF(ISTEXT(GK$5)=FALSE,(INDEX(BCR!$1:$1048576,MATCH('Estadísticas BCR'!GK$5,BCR!$A:$A,0),MATCH('Estadísticas BCR'!$B58,BCR!$1:$1,0))),AVERAGE(FY58:GJ58)),"")</f>
        <v>66.279069767441896</v>
      </c>
      <c r="GL58" s="59">
        <f>+IFERROR(IF(ISTEXT(GL$5)=FALSE,(INDEX(BCR!$1:$1048576,MATCH('Estadísticas BCR'!GL$5,BCR!$A:$A,0),MATCH('Estadísticas BCR'!$B58,BCR!$1:$1,0))),AVERAGE(FZ58:GK58)),"")</f>
        <v>66.6666666666667</v>
      </c>
      <c r="GM58" s="59">
        <f>+IFERROR(IF(ISTEXT(GM$5)=FALSE,(INDEX(BCR!$1:$1048576,MATCH('Estadísticas BCR'!GM$5,BCR!$A:$A,0),MATCH('Estadísticas BCR'!$B58,BCR!$1:$1,0))),AVERAGE(GA58:GL58)),"")</f>
        <v>67.647058823529406</v>
      </c>
      <c r="GN58" s="59">
        <f>+IFERROR(IF(ISTEXT(GN$5)=FALSE,(INDEX(BCR!$1:$1048576,MATCH('Estadísticas BCR'!GN$5,BCR!$A:$A,0),MATCH('Estadísticas BCR'!$B58,BCR!$1:$1,0))),AVERAGE(GB58:GM58)),"")</f>
        <v>70</v>
      </c>
      <c r="GO58" s="59">
        <f>+IFERROR(IF(ISTEXT(GO$5)=FALSE,(INDEX(BCR!$1:$1048576,MATCH('Estadísticas BCR'!GO$5,BCR!$A:$A,0),MATCH('Estadísticas BCR'!$B58,BCR!$1:$1,0))),AVERAGE(GC58:GN58)),"")</f>
        <v>63.8888888888889</v>
      </c>
      <c r="GP58" s="60">
        <f>+IFERROR(IF(ISTEXT(GP$5)=FALSE,(INDEX(BCR!$1:$1048576,MATCH('Estadísticas BCR'!GP$5,BCR!$A:$A,0),MATCH('Estadísticas BCR'!$B58,BCR!$1:$1,0))),AVERAGE(GD58:GO58)),"")</f>
        <v>68.734720263808029</v>
      </c>
      <c r="GQ58" s="59">
        <f>+IFERROR(IF(ISTEXT(GQ$5)=FALSE,(INDEX(BCR!$1:$1048576,MATCH('Estadísticas BCR'!GQ$5,BCR!$A:$A,0),MATCH('Estadísticas BCR'!$B58,BCR!$1:$1,0))),AVERAGE(GE58:GP58)),"")</f>
        <v>62.195121951219498</v>
      </c>
      <c r="GR58" s="59">
        <f>+IFERROR(IF(ISTEXT(GR$5)=FALSE,(INDEX(BCR!$1:$1048576,MATCH('Estadísticas BCR'!GR$5,BCR!$A:$A,0),MATCH('Estadísticas BCR'!$B58,BCR!$1:$1,0))),AVERAGE(GF58:GQ58)),"")</f>
        <v>62.162162162162197</v>
      </c>
      <c r="GS58" s="59">
        <f>+IFERROR(IF(ISTEXT(GS$5)=FALSE,(INDEX(BCR!$1:$1048576,MATCH('Estadísticas BCR'!GS$5,BCR!$A:$A,0),MATCH('Estadísticas BCR'!$B58,BCR!$1:$1,0))),AVERAGE(GG58:GR58)),"")</f>
        <v>52.702702702702702</v>
      </c>
      <c r="GT58" s="59">
        <f>+IFERROR(IF(ISTEXT(GT$5)=FALSE,(INDEX(BCR!$1:$1048576,MATCH('Estadísticas BCR'!GT$5,BCR!$A:$A,0),MATCH('Estadísticas BCR'!$B58,BCR!$1:$1,0))),AVERAGE(GH58:GS58)),"")</f>
        <v>55.2631578947368</v>
      </c>
      <c r="GU58" s="59">
        <f>+IFERROR(IF(ISTEXT(GU$5)=FALSE,(INDEX(BCR!$1:$1048576,MATCH('Estadísticas BCR'!GU$5,BCR!$A:$A,0),MATCH('Estadísticas BCR'!$B58,BCR!$1:$1,0))),AVERAGE(GI58:GT58)),"")</f>
        <v>52.702702702702702</v>
      </c>
      <c r="GV58" s="59">
        <f>+IFERROR(IF(ISTEXT(GV$5)=FALSE,(INDEX(BCR!$1:$1048576,MATCH('Estadísticas BCR'!GV$5,BCR!$A:$A,0),MATCH('Estadísticas BCR'!$B58,BCR!$1:$1,0))),AVERAGE(GJ58:GU58)),"")</f>
        <v>58.3333333333333</v>
      </c>
      <c r="GW58" s="59">
        <f>+IFERROR(IF(ISTEXT(GW$5)=FALSE,(INDEX(BCR!$1:$1048576,MATCH('Estadísticas BCR'!GW$5,BCR!$A:$A,0),MATCH('Estadísticas BCR'!$B58,BCR!$1:$1,0))),AVERAGE(GK58:GV58)),"")</f>
        <v>62.820512820512803</v>
      </c>
      <c r="GX58" s="59">
        <f>+IFERROR(IF(ISTEXT(GX$5)=FALSE,(INDEX(BCR!$1:$1048576,MATCH('Estadísticas BCR'!GX$5,BCR!$A:$A,0),MATCH('Estadísticas BCR'!$B58,BCR!$1:$1,0))),AVERAGE(GL58:GW58)),"")</f>
        <v>52.564102564102598</v>
      </c>
      <c r="GY58" s="59">
        <f>+IFERROR(IF(ISTEXT(GY$5)=FALSE,(INDEX(BCR!$1:$1048576,MATCH('Estadísticas BCR'!GY$5,BCR!$A:$A,0),MATCH('Estadísticas BCR'!$B58,BCR!$1:$1,0))),AVERAGE(GM58:GX58)),"")</f>
        <v>52.5</v>
      </c>
      <c r="GZ58" s="59">
        <f>+IFERROR(IF(ISTEXT(GZ$5)=FALSE,(INDEX(BCR!$1:$1048576,MATCH('Estadísticas BCR'!GZ$5,BCR!$A:$A,0),MATCH('Estadísticas BCR'!$B58,BCR!$1:$1,0))),AVERAGE(GN58:GY58)),"")</f>
        <v>53.846153846153797</v>
      </c>
      <c r="HA58" s="59">
        <f>+IFERROR(IF(ISTEXT(HA$5)=FALSE,(INDEX(BCR!$1:$1048576,MATCH('Estadísticas BCR'!HA$5,BCR!$A:$A,0),MATCH('Estadísticas BCR'!$B58,BCR!$1:$1,0))),AVERAGE(GO58:GZ58)),"")</f>
        <v>59.7222222222222</v>
      </c>
      <c r="HB58" s="59">
        <f>+IFERROR(IF(ISTEXT(HB$5)=FALSE,(INDEX(BCR!$1:$1048576,MATCH('Estadísticas BCR'!HB$5,BCR!$A:$A,0),MATCH('Estadísticas BCR'!$B58,BCR!$1:$1,0))),AVERAGE(GP58:HA58)),"")</f>
        <v>55.5555555555556</v>
      </c>
      <c r="HC58" s="60">
        <f>+IFERROR(IF(ISTEXT(HC$5)=FALSE,(INDEX(BCR!$1:$1048576,MATCH('Estadísticas BCR'!HC$5,BCR!$A:$A,0),MATCH('Estadísticas BCR'!$B58,BCR!$1:$1,0))),AVERAGE(GQ58:HB58)),"")</f>
        <v>56.697310646283675</v>
      </c>
      <c r="HD58" s="59">
        <f>+IFERROR(IF(ISTEXT(HD$5)=FALSE,(INDEX(BCR!$1:$1048576,MATCH('Estadísticas BCR'!HD$5,BCR!$A:$A,0),MATCH('Estadísticas BCR'!$B58,BCR!$1:$1,0))),AVERAGE(GR58:HC58)),"")</f>
        <v>56.9444444444444</v>
      </c>
      <c r="HE58" s="59">
        <f>+IFERROR(IF(ISTEXT(HE$5)=FALSE,(INDEX(BCR!$1:$1048576,MATCH('Estadísticas BCR'!HE$5,BCR!$A:$A,0),MATCH('Estadísticas BCR'!$B58,BCR!$1:$1,0))),AVERAGE(GS58:HD58)),"")</f>
        <v>60</v>
      </c>
      <c r="HF58" s="59">
        <f>+IFERROR(IF(ISTEXT(HF$5)=FALSE,(INDEX(BCR!$1:$1048576,MATCH('Estadísticas BCR'!HF$5,BCR!$A:$A,0),MATCH('Estadísticas BCR'!$B58,BCR!$1:$1,0))),AVERAGE(GT58:HE58)),"")</f>
        <v>64.864864864864899</v>
      </c>
      <c r="HG58" s="59">
        <f>+IFERROR(IF(ISTEXT(HG$5)=FALSE,(INDEX(BCR!$1:$1048576,MATCH('Estadísticas BCR'!HG$5,BCR!$A:$A,0),MATCH('Estadísticas BCR'!$B58,BCR!$1:$1,0))),AVERAGE(GU58:HF58)),"")</f>
        <v>75</v>
      </c>
      <c r="HH58" s="59">
        <f>+IFERROR(IF(ISTEXT(HH$5)=FALSE,(INDEX(BCR!$1:$1048576,MATCH('Estadísticas BCR'!HH$5,BCR!$A:$A,0),MATCH('Estadísticas BCR'!$B58,BCR!$1:$1,0))),AVERAGE(GV58:HG58)),"")</f>
        <v>71.25</v>
      </c>
      <c r="HI58" s="59">
        <f>+IFERROR(IF(ISTEXT(HI$5)=FALSE,(INDEX(BCR!$1:$1048576,MATCH('Estadísticas BCR'!HI$5,BCR!$A:$A,0),MATCH('Estadísticas BCR'!$B58,BCR!$1:$1,0))),AVERAGE(GW58:HH58)),"")</f>
        <v>72.2222222222222</v>
      </c>
      <c r="HJ58" s="59">
        <f>+IFERROR(IF(ISTEXT(HJ$5)=FALSE,(INDEX(BCR!$1:$1048576,MATCH('Estadísticas BCR'!HJ$5,BCR!$A:$A,0),MATCH('Estadísticas BCR'!$B58,BCR!$1:$1,0))),AVERAGE(GX58:HI58)),"")</f>
        <v>78.75</v>
      </c>
      <c r="HK58" s="59">
        <f>+IFERROR(IF(ISTEXT(HK$5)=FALSE,(INDEX(BCR!$1:$1048576,MATCH('Estadísticas BCR'!HK$5,BCR!$A:$A,0),MATCH('Estadísticas BCR'!$B58,BCR!$1:$1,0))),AVERAGE(GY58:HJ58)),"")</f>
        <v>78.205128205128204</v>
      </c>
      <c r="HL58" s="59">
        <f>+IFERROR(IF(ISTEXT(HL$5)=FALSE,(INDEX(BCR!$1:$1048576,MATCH('Estadísticas BCR'!HL$5,BCR!$A:$A,0),MATCH('Estadísticas BCR'!$B58,BCR!$1:$1,0))),AVERAGE(GZ58:HK58)),"")</f>
        <v>85.483870967741893</v>
      </c>
      <c r="HM58" s="59">
        <f>+IFERROR(IF(ISTEXT(HM$5)=FALSE,(INDEX(BCR!$1:$1048576,MATCH('Estadísticas BCR'!HM$5,BCR!$A:$A,0),MATCH('Estadísticas BCR'!$B58,BCR!$1:$1,0))),AVERAGE(HA58:HL58)),"")</f>
        <v>85.714285714285694</v>
      </c>
      <c r="HN58" s="59">
        <f>+IFERROR(IF(ISTEXT(HN$5)=FALSE,(INDEX(BCR!$1:$1048576,MATCH('Estadísticas BCR'!HN$5,BCR!$A:$A,0),MATCH('Estadísticas BCR'!$B58,BCR!$1:$1,0))),AVERAGE(HB58:HM58)),"")</f>
        <v>74.390243902438996</v>
      </c>
      <c r="HO58" s="59">
        <f>+IFERROR(IF(ISTEXT(HO$5)=FALSE,(INDEX(BCR!$1:$1048576,MATCH('Estadísticas BCR'!HO$5,BCR!$A:$A,0),MATCH('Estadísticas BCR'!$B58,BCR!$1:$1,0))),AVERAGE(HC58:HN58)),"")</f>
        <v>74.324324324324294</v>
      </c>
      <c r="HP58" s="60">
        <f>+IFERROR(IF(ISTEXT(HP$5)=FALSE,(INDEX(BCR!$1:$1048576,MATCH('Estadísticas BCR'!HP$5,BCR!$A:$A,0),MATCH('Estadísticas BCR'!$B58,BCR!$1:$1,0))),AVERAGE(HD58:HO58)),"")</f>
        <v>73.095782053787545</v>
      </c>
      <c r="HQ58" s="59">
        <f>+IFERROR(IF(ISTEXT(HQ$5)=FALSE,(INDEX(BCR!$1:$1048576,MATCH('Estadísticas BCR'!HQ$5,BCR!$A:$A,0),MATCH('Estadísticas BCR'!$B58,BCR!$1:$1,0))),AVERAGE(HE58:HP58)),"")</f>
        <v>72.2222222222222</v>
      </c>
      <c r="HR58" s="59">
        <f>+IFERROR(IF(ISTEXT(HR$5)=FALSE,(INDEX(BCR!$1:$1048576,MATCH('Estadísticas BCR'!HR$5,BCR!$A:$A,0),MATCH('Estadísticas BCR'!$B58,BCR!$1:$1,0))),AVERAGE(HF58:HQ58)),"")</f>
        <v>72.2222222222222</v>
      </c>
      <c r="HS58" s="59">
        <f>+IFERROR(IF(ISTEXT(HS$5)=FALSE,(INDEX(BCR!$1:$1048576,MATCH('Estadísticas BCR'!HS$5,BCR!$A:$A,0),MATCH('Estadísticas BCR'!$B58,BCR!$1:$1,0))),AVERAGE(HG58:HR58)),"")</f>
        <v>71.875</v>
      </c>
      <c r="HT58" s="59">
        <f>+IFERROR(IF(ISTEXT(HT$5)=FALSE,(INDEX(BCR!$1:$1048576,MATCH('Estadísticas BCR'!HT$5,BCR!$A:$A,0),MATCH('Estadísticas BCR'!$B58,BCR!$1:$1,0))),AVERAGE(HH58:HS58)),"")</f>
        <v>72.413793103448299</v>
      </c>
      <c r="HU58" s="59">
        <f>+IFERROR(IF(ISTEXT(HU$5)=FALSE,(INDEX(BCR!$1:$1048576,MATCH('Estadísticas BCR'!HU$5,BCR!$A:$A,0),MATCH('Estadísticas BCR'!$B58,BCR!$1:$1,0))),AVERAGE(HI58:HT58)),"")</f>
        <v>66.071428571428598</v>
      </c>
      <c r="HV58" s="59">
        <f>+IFERROR(IF(ISTEXT(HV$5)=FALSE,(INDEX(BCR!$1:$1048576,MATCH('Estadísticas BCR'!HV$5,BCR!$A:$A,0),MATCH('Estadísticas BCR'!$B58,BCR!$1:$1,0))),AVERAGE(HJ58:HU58)),"")</f>
        <v>61.1111111111111</v>
      </c>
      <c r="HW58" s="59">
        <f>+IFERROR(IF(ISTEXT(HW$5)=FALSE,(INDEX(BCR!$1:$1048576,MATCH('Estadísticas BCR'!HW$5,BCR!$A:$A,0),MATCH('Estadísticas BCR'!$B58,BCR!$1:$1,0))),AVERAGE(HK58:HV58)),"")</f>
        <v>65</v>
      </c>
      <c r="HX58" s="59">
        <f>+IFERROR(IF(ISTEXT(HX$5)=FALSE,(INDEX(BCR!$1:$1048576,MATCH('Estadísticas BCR'!HX$5,BCR!$A:$A,0),MATCH('Estadísticas BCR'!$B58,BCR!$1:$1,0))),AVERAGE(HL58:HW58)),"")</f>
        <v>66.129032258064498</v>
      </c>
      <c r="HY58" s="59">
        <f>+IFERROR(IF(ISTEXT(HY$5)=FALSE,(INDEX(BCR!$1:$1048576,MATCH('Estadísticas BCR'!HY$5,BCR!$A:$A,0),MATCH('Estadísticas BCR'!$B58,BCR!$1:$1,0))),AVERAGE(HM58:HX58)),"")</f>
        <v>72.9166666666667</v>
      </c>
      <c r="HZ58" s="59">
        <f>+IFERROR(IF(ISTEXT(HZ$5)=FALSE,(INDEX(BCR!$1:$1048576,MATCH('Estadísticas BCR'!HZ$5,BCR!$A:$A,0),MATCH('Estadísticas BCR'!$B58,BCR!$1:$1,0))),AVERAGE(HN58:HY58)),"")</f>
        <v>77.0833333333333</v>
      </c>
      <c r="IA58" s="59">
        <f>+IFERROR(IF(ISTEXT(IA$5)=FALSE,(INDEX(BCR!$1:$1048576,MATCH('Estadísticas BCR'!IA$5,BCR!$A:$A,0),MATCH('Estadísticas BCR'!$B58,BCR!$1:$1,0))),AVERAGE(HO58:HZ58)),"")</f>
        <v>77.5</v>
      </c>
      <c r="IB58" s="59">
        <f>+IFERROR(IF(ISTEXT(IB$5)=FALSE,(INDEX(BCR!$1:$1048576,MATCH('Estadísticas BCR'!IB$5,BCR!$A:$A,0),MATCH('Estadísticas BCR'!$B58,BCR!$1:$1,0))),AVERAGE(HP58:IA58)),"")</f>
        <v>65</v>
      </c>
      <c r="IC58" s="60">
        <f>+IFERROR(IF(ISTEXT(IC$5)=FALSE,(INDEX(BCR!$1:$1048576,MATCH('Estadísticas BCR'!IC$5,BCR!$A:$A,0),MATCH('Estadísticas BCR'!$B58,BCR!$1:$1,0))),AVERAGE(HQ58:IB58)),"")</f>
        <v>69.962067457374744</v>
      </c>
      <c r="ID58" s="59">
        <f>+IFERROR(IF(ISTEXT(ID$5)=FALSE,(INDEX(BCR!$1:$1048576,MATCH('Estadísticas BCR'!ID$5,BCR!$A:$A,0),MATCH('Estadísticas BCR'!$B58,BCR!$1:$1,0))),AVERAGE(HR58:IC58)),"")</f>
        <v>56</v>
      </c>
      <c r="IE58" s="59">
        <f>+IFERROR(IF(ISTEXT(IE$5)=FALSE,(INDEX(BCR!$1:$1048576,MATCH('Estadísticas BCR'!IE$5,BCR!$A:$A,0),MATCH('Estadísticas BCR'!$B58,BCR!$1:$1,0))),AVERAGE(HS58:ID58)),"")</f>
        <v>54.545454545454497</v>
      </c>
      <c r="IF58" s="59">
        <f>+IFERROR(IF(ISTEXT(IF$5)=FALSE,(INDEX(BCR!$1:$1048576,MATCH('Estadísticas BCR'!IF$5,BCR!$A:$A,0),MATCH('Estadísticas BCR'!$B58,BCR!$1:$1,0))),AVERAGE(HT58:IE58)),"")</f>
        <v>50</v>
      </c>
      <c r="IG58" s="59">
        <f>+IFERROR(IF(ISTEXT(IG$5)=FALSE,(INDEX(BCR!$1:$1048576,MATCH('Estadísticas BCR'!IG$5,BCR!$A:$A,0),MATCH('Estadísticas BCR'!$B58,BCR!$1:$1,0))),AVERAGE(HU58:IF58)),"")</f>
        <v>52.380952380952401</v>
      </c>
      <c r="IH58" s="59">
        <f>+IFERROR(IF(ISTEXT(IH$5)=FALSE,(INDEX(BCR!$1:$1048576,MATCH('Estadísticas BCR'!IH$5,BCR!$A:$A,0),MATCH('Estadísticas BCR'!$B58,BCR!$1:$1,0))),AVERAGE(HV58:IG58)),"")</f>
        <v>58.695652173912997</v>
      </c>
      <c r="II58" s="59">
        <f>+IFERROR(IF(ISTEXT(II$5)=FALSE,(INDEX(BCR!$1:$1048576,MATCH('Estadísticas BCR'!II$5,BCR!$A:$A,0),MATCH('Estadísticas BCR'!$B58,BCR!$1:$1,0))),AVERAGE(HW58:IH58)),"")</f>
        <v>58.695652173912997</v>
      </c>
      <c r="IJ58" s="59">
        <f>+IFERROR(IF(ISTEXT(IJ$5)=FALSE,(INDEX(BCR!$1:$1048576,MATCH('Estadísticas BCR'!IJ$5,BCR!$A:$A,0),MATCH('Estadísticas BCR'!$B58,BCR!$1:$1,0))),AVERAGE(HX58:II58)),"")</f>
        <v>59.615384615384599</v>
      </c>
      <c r="IK58" s="59">
        <f>+IFERROR(IF(ISTEXT(IK$5)=FALSE,(INDEX(BCR!$1:$1048576,MATCH('Estadísticas BCR'!IK$5,BCR!$A:$A,0),MATCH('Estadísticas BCR'!$B58,BCR!$1:$1,0))),AVERAGE(HY58:IJ58)),"")</f>
        <v>63.636363636363598</v>
      </c>
      <c r="IL58" s="59">
        <f>+IFERROR(IF(ISTEXT(IL$5)=FALSE,(INDEX(BCR!$1:$1048576,MATCH('Estadísticas BCR'!IL$5,BCR!$A:$A,0),MATCH('Estadísticas BCR'!$B58,BCR!$1:$1,0))),AVERAGE(HZ58:IK58)),"")</f>
        <v>71.428571428571402</v>
      </c>
      <c r="IM58" s="59">
        <f>+IFERROR(IF(ISTEXT(IM$5)=FALSE,(INDEX(BCR!$1:$1048576,MATCH('Estadísticas BCR'!IM$5,BCR!$A:$A,0),MATCH('Estadísticas BCR'!$B58,BCR!$1:$1,0))),AVERAGE(IA58:IL58)),"")</f>
        <v>67.5</v>
      </c>
      <c r="IN58" s="59">
        <f>+IFERROR(IF(ISTEXT(IN$5)=FALSE,(INDEX(BCR!$1:$1048576,MATCH('Estadísticas BCR'!IN$5,BCR!$A:$A,0),MATCH('Estadísticas BCR'!$B58,BCR!$1:$1,0))),AVERAGE(IB58:IM58)),"")</f>
        <v>64</v>
      </c>
      <c r="IO58" s="59">
        <f>+IFERROR(IF(ISTEXT(IO$5)=FALSE,(INDEX(BCR!$1:$1048576,MATCH('Estadísticas BCR'!IO$5,BCR!$A:$A,0),MATCH('Estadísticas BCR'!$B58,BCR!$1:$1,0))),AVERAGE(IC58:IN58)),"")</f>
        <v>70</v>
      </c>
      <c r="IP58" s="60">
        <f>+IFERROR(IF(ISTEXT(IP$5)=FALSE,(INDEX(BCR!$1:$1048576,MATCH('Estadísticas BCR'!IP$5,BCR!$A:$A,0),MATCH('Estadísticas BCR'!$B58,BCR!$1:$1,0))),AVERAGE(ID58:IO58)),"")</f>
        <v>60.541502579546041</v>
      </c>
      <c r="IQ58" s="59">
        <f>+IFERROR(IF(ISTEXT(IQ$5)=FALSE,(INDEX(BCR!$1:$1048576,MATCH('Estadísticas BCR'!IQ$5,BCR!$A:$A,0),MATCH('Estadísticas BCR'!$B58,BCR!$1:$1,0))),AVERAGE(IE58:IP58)),"")</f>
        <v>56</v>
      </c>
      <c r="IR58" s="59">
        <f>+IFERROR(IF(ISTEXT(IR$5)=FALSE,(INDEX(BCR!$1:$1048576,MATCH('Estadísticas BCR'!IR$5,BCR!$A:$A,0),MATCH('Estadísticas BCR'!$B58,BCR!$1:$1,0))),AVERAGE(IF58:IQ58)),"")</f>
        <v>55.2631578947368</v>
      </c>
      <c r="IS58" s="59">
        <f>+IFERROR(IF(ISTEXT(IS$5)=FALSE,(INDEX(BCR!$1:$1048576,MATCH('Estadísticas BCR'!IS$5,BCR!$A:$A,0),MATCH('Estadísticas BCR'!$B58,BCR!$1:$1,0))),AVERAGE(IG58:IR58)),"")</f>
        <v>61.1111111111111</v>
      </c>
      <c r="IT58" s="59">
        <f>+IFERROR(IF(ISTEXT(IT$5)=FALSE,(INDEX(BCR!$1:$1048576,MATCH('Estadísticas BCR'!IT$5,BCR!$A:$A,0),MATCH('Estadísticas BCR'!$B58,BCR!$1:$1,0))),AVERAGE(IH58:IS58)),"")</f>
        <v>55</v>
      </c>
      <c r="IU58" s="59">
        <f>+IFERROR(IF(ISTEXT(IU$5)=FALSE,(INDEX(BCR!$1:$1048576,MATCH('Estadísticas BCR'!IU$5,BCR!$A:$A,0),MATCH('Estadísticas BCR'!$B58,BCR!$1:$1,0))),AVERAGE(II58:IT58)),"")</f>
        <v>65</v>
      </c>
      <c r="IV58" s="59">
        <f>+IFERROR(IF(ISTEXT(IV$5)=FALSE,(INDEX(BCR!$1:$1048576,MATCH('Estadísticas BCR'!IV$5,BCR!$A:$A,0),MATCH('Estadísticas BCR'!$B58,BCR!$1:$1,0))),AVERAGE(IJ58:IU58)),"")</f>
        <v>47.727272727272698</v>
      </c>
      <c r="IW58" s="59">
        <f>+IFERROR(IF(ISTEXT(IW$5)=FALSE,(INDEX(BCR!$1:$1048576,MATCH('Estadísticas BCR'!IW$5,BCR!$A:$A,0),MATCH('Estadísticas BCR'!$B58,BCR!$1:$1,0))),AVERAGE(IK58:IV58)),"")</f>
        <v>48.076923076923102</v>
      </c>
      <c r="IX58" s="59">
        <f>+IFERROR(IF(ISTEXT(IX$5)=FALSE,(INDEX(BCR!$1:$1048576,MATCH('Estadísticas BCR'!IX$5,BCR!$A:$A,0),MATCH('Estadísticas BCR'!$B58,BCR!$1:$1,0))),AVERAGE(IL58:IW58)),"")</f>
        <v>45.8333333333333</v>
      </c>
      <c r="IY58" s="59">
        <f>+IFERROR(IF(ISTEXT(IY$5)=FALSE,(INDEX(BCR!$1:$1048576,MATCH('Estadísticas BCR'!IY$5,BCR!$A:$A,0),MATCH('Estadísticas BCR'!$B58,BCR!$1:$1,0))),AVERAGE(IM58:IX58)),"")</f>
        <v>58.3333333333333</v>
      </c>
      <c r="IZ58" s="59">
        <f>+IFERROR(IF(ISTEXT(IZ$5)=FALSE,(INDEX(BCR!$1:$1048576,MATCH('Estadísticas BCR'!IZ$5,BCR!$A:$A,0),MATCH('Estadísticas BCR'!$B58,BCR!$1:$1,0))),AVERAGE(IN58:IY58)),"")</f>
        <v>58.695652173912997</v>
      </c>
      <c r="JA58" s="59">
        <f>+IFERROR(IF(ISTEXT(JA$5)=FALSE,(INDEX(BCR!$1:$1048576,MATCH('Estadísticas BCR'!JA$5,BCR!$A:$A,0),MATCH('Estadísticas BCR'!$B58,BCR!$1:$1,0))),AVERAGE(IO58:IZ58)),"")</f>
        <v>56.521739130434803</v>
      </c>
      <c r="JB58" s="59">
        <f>+IFERROR(IF(ISTEXT(JB$5)=FALSE,(INDEX(BCR!$1:$1048576,MATCH('Estadísticas BCR'!JB$5,BCR!$A:$A,0),MATCH('Estadísticas BCR'!$B58,BCR!$1:$1,0))),AVERAGE(IP58:JA58)),"")</f>
        <v>61.904761904761898</v>
      </c>
      <c r="JC58" s="60">
        <f>+IFERROR(IF(ISTEXT(JC$5)=FALSE,(INDEX(BCR!$1:$1048576,MATCH('Estadísticas BCR'!JC$5,BCR!$A:$A,0),MATCH('Estadísticas BCR'!$B58,BCR!$1:$1,0))),AVERAGE(IQ58:JB58)),"")</f>
        <v>55.788940390485003</v>
      </c>
      <c r="JD58" s="59">
        <f>+IFERROR(IF(ISTEXT(JD$5)=FALSE,(INDEX(BCR!$1:$1048576,MATCH('Estadísticas BCR'!JD$5,BCR!$A:$A,0),MATCH('Estadísticas BCR'!$B58,BCR!$1:$1,0))),AVERAGE(IR58:JC58)),"")</f>
        <v>60.4166666666667</v>
      </c>
      <c r="JE58" s="59">
        <f>+IFERROR(IF(ISTEXT(JE$5)=FALSE,(INDEX(BCR!$1:$1048576,MATCH('Estadísticas BCR'!JE$5,BCR!$A:$A,0),MATCH('Estadísticas BCR'!$B58,BCR!$1:$1,0))),AVERAGE(IS58:JD58)),"")</f>
        <v>61.904761904761898</v>
      </c>
      <c r="JF58" s="59">
        <f>+IFERROR(IF(ISTEXT(JF$5)=FALSE,(INDEX(BCR!$1:$1048576,MATCH('Estadísticas BCR'!JF$5,BCR!$A:$A,0),MATCH('Estadísticas BCR'!$B58,BCR!$1:$1,0))),AVERAGE(IT58:JE58)),"")</f>
        <v>40.909090909090899</v>
      </c>
      <c r="JG58" s="59">
        <f>+IFERROR(IF(ISTEXT(JG$5)=FALSE,(INDEX(BCR!$1:$1048576,MATCH('Estadísticas BCR'!JG$5,BCR!$A:$A,0),MATCH('Estadísticas BCR'!$B58,BCR!$1:$1,0))),AVERAGE(IU58:JF58)),"")</f>
        <v>40</v>
      </c>
      <c r="JH58" s="59">
        <f>+IFERROR(IF(ISTEXT(JH$5)=FALSE,(INDEX(BCR!$1:$1048576,MATCH('Estadísticas BCR'!JH$5,BCR!$A:$A,0),MATCH('Estadísticas BCR'!$B58,BCR!$1:$1,0))),AVERAGE(IV58:JG58)),"")</f>
        <v>30.434782608695699</v>
      </c>
      <c r="JI58" s="59">
        <f>+IFERROR(IF(ISTEXT(JI$5)=FALSE,(INDEX(BCR!$1:$1048576,MATCH('Estadísticas BCR'!JI$5,BCR!$A:$A,0),MATCH('Estadísticas BCR'!$B58,BCR!$1:$1,0))),AVERAGE(IW58:JH58)),"")</f>
        <v>45.454545454545503</v>
      </c>
      <c r="JJ58" s="59">
        <f>+IFERROR(IF(ISTEXT(JJ$5)=FALSE,(INDEX(BCR!$1:$1048576,MATCH('Estadísticas BCR'!JJ$5,BCR!$A:$A,0),MATCH('Estadísticas BCR'!$B58,BCR!$1:$1,0))),AVERAGE(IX58:JI58)),"")</f>
        <v>45.8333333333333</v>
      </c>
      <c r="JK58" s="59">
        <f>+IFERROR(IF(ISTEXT(JK$5)=FALSE,(INDEX(BCR!$1:$1048576,MATCH('Estadísticas BCR'!JK$5,BCR!$A:$A,0),MATCH('Estadísticas BCR'!$B58,BCR!$1:$1,0))),AVERAGE(IY58:JJ58)),"")</f>
        <v>45.8333333333333</v>
      </c>
      <c r="JL58" s="59">
        <f>+IFERROR(IF(ISTEXT(JL$5)=FALSE,(INDEX(BCR!$1:$1048576,MATCH('Estadísticas BCR'!JL$5,BCR!$A:$A,0),MATCH('Estadísticas BCR'!$B58,BCR!$1:$1,0))),AVERAGE(IZ58:JK58)),"")</f>
        <v>63.043478260869598</v>
      </c>
      <c r="JM58" s="59">
        <f>+IFERROR(IF(ISTEXT(JM$5)=FALSE,(INDEX(BCR!$1:$1048576,MATCH('Estadísticas BCR'!JM$5,BCR!$A:$A,0),MATCH('Estadísticas BCR'!$B58,BCR!$1:$1,0))),AVERAGE(JA58:JL58)),"")</f>
        <v>61.904761904761898</v>
      </c>
      <c r="JN58" s="59">
        <f>+IFERROR(IF(ISTEXT(JN$5)=FALSE,(INDEX(BCR!$1:$1048576,MATCH('Estadísticas BCR'!JN$5,BCR!$A:$A,0),MATCH('Estadísticas BCR'!$B58,BCR!$1:$1,0))),AVERAGE(JB58:JM58)),"")</f>
        <v>54.761904761904802</v>
      </c>
      <c r="JO58" s="59">
        <f>+IFERROR(IF(ISTEXT(JO$5)=FALSE,(INDEX(BCR!$1:$1048576,MATCH('Estadísticas BCR'!JO$5,BCR!$A:$A,0),MATCH('Estadísticas BCR'!$B58,BCR!$1:$1,0))),AVERAGE(JC58:JN58)),"")</f>
        <v>55</v>
      </c>
      <c r="JP58" s="60">
        <f>+IFERROR(IF(ISTEXT(JP$5)=FALSE,(INDEX(BCR!$1:$1048576,MATCH('Estadísticas BCR'!JP$5,BCR!$A:$A,0),MATCH('Estadísticas BCR'!$B58,BCR!$1:$1,0))),AVERAGE(JD58:JO58)),"")</f>
        <v>50.458054928163641</v>
      </c>
      <c r="JQ58" s="59">
        <f>+IFERROR(IF(ISTEXT(JQ$5)=FALSE,(INDEX(BCR!$1:$1048576,MATCH('Estadísticas BCR'!JQ$5,BCR!$A:$A,0),MATCH('Estadísticas BCR'!$B58,BCR!$1:$1,0))),AVERAGE(JE58:JP58)),"")</f>
        <v>50</v>
      </c>
      <c r="JR58" s="59">
        <f>+IFERROR(IF(ISTEXT(JR$5)=FALSE,(INDEX(BCR!$1:$1048576,MATCH('Estadísticas BCR'!JR$5,BCR!$A:$A,0),MATCH('Estadísticas BCR'!$B58,BCR!$1:$1,0))),AVERAGE(JF58:JQ58)),"")</f>
        <v>51.923076923076898</v>
      </c>
      <c r="JS58" s="59">
        <f>+IFERROR(IF(ISTEXT(JS$5)=FALSE,(INDEX(BCR!$1:$1048576,MATCH('Estadísticas BCR'!JS$5,BCR!$A:$A,0),MATCH('Estadísticas BCR'!$B58,BCR!$1:$1,0))),AVERAGE(JG58:JR58)),"")</f>
        <v>60.4166666666667</v>
      </c>
      <c r="JT58" s="59">
        <f>+IFERROR(IF(ISTEXT(JT$5)=FALSE,(INDEX(BCR!$1:$1048576,MATCH('Estadísticas BCR'!JT$5,BCR!$A:$A,0),MATCH('Estadísticas BCR'!$B58,BCR!$1:$1,0))),AVERAGE(JH58:JS58)),"")</f>
        <v>38</v>
      </c>
      <c r="JU58" s="59">
        <f>+IFERROR(IF(ISTEXT(JU$5)=FALSE,(INDEX(BCR!$1:$1048576,MATCH('Estadísticas BCR'!JU$5,BCR!$A:$A,0),MATCH('Estadísticas BCR'!$B58,BCR!$1:$1,0))),AVERAGE(JI58:JT58)),"")</f>
        <v>41.6666666666667</v>
      </c>
      <c r="JV58" s="59">
        <f>+IFERROR(IF(ISTEXT(JV$5)=FALSE,(INDEX(BCR!$1:$1048576,MATCH('Estadísticas BCR'!JV$5,BCR!$A:$A,0),MATCH('Estadísticas BCR'!$B58,BCR!$1:$1,0))),AVERAGE(JJ58:JU58)),"")</f>
        <v>45.454545454545503</v>
      </c>
      <c r="JW58" s="59">
        <f>+IFERROR(IF(ISTEXT(JW$5)=FALSE,(INDEX(BCR!$1:$1048576,MATCH('Estadísticas BCR'!JW$5,BCR!$A:$A,0),MATCH('Estadísticas BCR'!$B58,BCR!$1:$1,0))),AVERAGE(JK58:JV58)),"")</f>
        <v>47.9166666666667</v>
      </c>
      <c r="JX58" s="59">
        <f>+IFERROR(IF(ISTEXT(JX$5)=FALSE,(INDEX(BCR!$1:$1048576,MATCH('Estadísticas BCR'!JX$5,BCR!$A:$A,0),MATCH('Estadísticas BCR'!$B58,BCR!$1:$1,0))),AVERAGE(JL58:JW58)),"")</f>
        <v>39.5833333333333</v>
      </c>
      <c r="JY58" s="59">
        <f>+IFERROR(IF(ISTEXT(JY$5)=FALSE,(INDEX(BCR!$1:$1048576,MATCH('Estadísticas BCR'!JY$5,BCR!$A:$A,0),MATCH('Estadísticas BCR'!$B58,BCR!$1:$1,0))),AVERAGE(JM58:JX58)),"")</f>
        <v>34.7826086956522</v>
      </c>
      <c r="JZ58" s="59">
        <f>+IFERROR(IF(ISTEXT(JZ$5)=FALSE,(INDEX(BCR!$1:$1048576,MATCH('Estadísticas BCR'!JZ$5,BCR!$A:$A,0),MATCH('Estadísticas BCR'!$B58,BCR!$1:$1,0))),AVERAGE(JN58:JY58)),"")</f>
        <v>50</v>
      </c>
      <c r="KA58" s="59">
        <f>+IFERROR(IF(ISTEXT(KA$5)=FALSE,(INDEX(BCR!$1:$1048576,MATCH('Estadísticas BCR'!KA$5,BCR!$A:$A,0),MATCH('Estadísticas BCR'!$B58,BCR!$1:$1,0))),AVERAGE(JO58:JZ58)),"")</f>
        <v>40</v>
      </c>
      <c r="KB58" s="59">
        <f>+IFERROR(IF(ISTEXT(KB$5)=FALSE,(INDEX(BCR!$1:$1048576,MATCH('Estadísticas BCR'!KB$5,BCR!$A:$A,0),MATCH('Estadísticas BCR'!$B58,BCR!$1:$1,0))),AVERAGE(JP58:KA58)),"")</f>
        <v>44.4444444444444</v>
      </c>
      <c r="KC58" s="60">
        <f>+IFERROR(IF(ISTEXT(KC$5)=FALSE,(INDEX(BCR!$1:$1048576,MATCH('Estadísticas BCR'!KC$5,BCR!$A:$A,0),MATCH('Estadísticas BCR'!$B58,BCR!$1:$1,0))),AVERAGE(JQ58:KB58)),"")</f>
        <v>45.349000737587694</v>
      </c>
      <c r="KD58" s="59">
        <f>+IFERROR(IF(ISTEXT(KD$5)=FALSE,(INDEX(BCR!$1:$1048576,MATCH('Estadísticas BCR'!KD$5,BCR!$A:$A,0),MATCH('Estadísticas BCR'!$B58,BCR!$1:$1,0))),AVERAGE(JR58:KC58)),"")</f>
        <v>45</v>
      </c>
      <c r="KE58" s="59">
        <f>+IFERROR(IF(ISTEXT(KE$5)=FALSE,(INDEX(BCR!$1:$1048576,MATCH('Estadísticas BCR'!KE$5,BCR!$A:$A,0),MATCH('Estadísticas BCR'!$B58,BCR!$1:$1,0))),AVERAGE(JS58:KD58)),"")</f>
        <v>47.619047619047599</v>
      </c>
      <c r="KF58" s="59">
        <f>+IFERROR(IF(ISTEXT(KF$5)=FALSE,(INDEX(BCR!$1:$1048576,MATCH('Estadísticas BCR'!KF$5,BCR!$A:$A,0),MATCH('Estadísticas BCR'!$B58,BCR!$1:$1,0))),AVERAGE(JT58:KE58)),"")</f>
        <v>43.75</v>
      </c>
      <c r="KG58" s="59">
        <f>+IFERROR(IF(ISTEXT(KG$5)=FALSE,(INDEX(BCR!$1:$1048576,MATCH('Estadísticas BCR'!KG$5,BCR!$A:$A,0),MATCH('Estadísticas BCR'!$B58,BCR!$1:$1,0))),AVERAGE(JU58:KF58)),"")</f>
        <v>45</v>
      </c>
      <c r="KH58" s="59">
        <f>+IFERROR(IF(ISTEXT(KH$5)=FALSE,(INDEX(BCR!$1:$1048576,MATCH('Estadísticas BCR'!KH$5,BCR!$A:$A,0),MATCH('Estadísticas BCR'!$B58,BCR!$1:$1,0))),AVERAGE(JV58:KG58)),"")</f>
        <v>42.857142857142897</v>
      </c>
      <c r="KI58" s="59">
        <f>+IFERROR(IF(ISTEXT(KI$5)=FALSE,(INDEX(BCR!$1:$1048576,MATCH('Estadísticas BCR'!KI$5,BCR!$A:$A,0),MATCH('Estadísticas BCR'!$B58,BCR!$1:$1,0))),AVERAGE(JW58:KH58)),"")</f>
        <v>50</v>
      </c>
      <c r="KJ58" s="59">
        <f>+IFERROR(IF(ISTEXT(KJ$5)=FALSE,(INDEX(BCR!$1:$1048576,MATCH('Estadísticas BCR'!KJ$5,BCR!$A:$A,0),MATCH('Estadísticas BCR'!$B58,BCR!$1:$1,0))),AVERAGE(JX58:KI58)),"")</f>
        <v>33.3333333333333</v>
      </c>
      <c r="KK58" s="59">
        <f>+IFERROR(IF(ISTEXT(KK$5)=FALSE,(INDEX(BCR!$1:$1048576,MATCH('Estadísticas BCR'!KK$5,BCR!$A:$A,0),MATCH('Estadísticas BCR'!$B58,BCR!$1:$1,0))),AVERAGE(JY58:KJ58)),"")</f>
        <v>46.6666666666667</v>
      </c>
      <c r="KL58" s="59">
        <f>+IFERROR(IF(ISTEXT(KL$5)=FALSE,(INDEX(BCR!$1:$1048576,MATCH('Estadísticas BCR'!KL$5,BCR!$A:$A,0),MATCH('Estadísticas BCR'!$B58,BCR!$1:$1,0))),AVERAGE(JZ58:KK58)),"")</f>
        <v>37.5</v>
      </c>
      <c r="KM58" s="59">
        <f>+IFERROR(IF(ISTEXT(KM$5)=FALSE,(INDEX(BCR!$1:$1048576,MATCH('Estadísticas BCR'!KM$5,BCR!$A:$A,0),MATCH('Estadísticas BCR'!$B58,BCR!$1:$1,0))),AVERAGE(KA58:KL58)),"")</f>
        <v>47.058823529411796</v>
      </c>
      <c r="KN58" s="59">
        <f>+IFERROR(IF(ISTEXT(KN$5)=FALSE,(INDEX(BCR!$1:$1048576,MATCH('Estadísticas BCR'!KN$5,BCR!$A:$A,0),MATCH('Estadísticas BCR'!$B58,BCR!$1:$1,0))),AVERAGE(KB58:KM58)),"")</f>
        <v>35.294117647058798</v>
      </c>
      <c r="KO58" s="59">
        <f>+IFERROR(IF(ISTEXT(KO$5)=FALSE,(INDEX(BCR!$1:$1048576,MATCH('Estadísticas BCR'!KO$5,BCR!$A:$A,0),MATCH('Estadísticas BCR'!$B58,BCR!$1:$1,0))),AVERAGE(KC58:KN58)),"")</f>
        <v>58.3333333333333</v>
      </c>
      <c r="KP58" s="60">
        <f>+IFERROR(IF(ISTEXT(KP$5)=FALSE,(INDEX(BCR!$1:$1048576,MATCH('Estadísticas BCR'!KP$5,BCR!$A:$A,0),MATCH('Estadísticas BCR'!$B58,BCR!$1:$1,0))),AVERAGE(KD58:KO58)),"")</f>
        <v>44.367705415499529</v>
      </c>
      <c r="KQ58" s="59">
        <f>+IFERROR(IF(ISTEXT(KQ$5)=FALSE,(INDEX(BCR!$1:$1048576,MATCH('Estadísticas BCR'!KQ$5,BCR!$A:$A,0),MATCH('Estadísticas BCR'!$B58,BCR!$1:$1,0))),AVERAGE(KE58:KP58)),"")</f>
        <v>41.176470588235297</v>
      </c>
      <c r="KR58" s="59">
        <f>+IFERROR(IF(ISTEXT(KR$5)=FALSE,(INDEX(BCR!$1:$1048576,MATCH('Estadísticas BCR'!KR$5,BCR!$A:$A,0),MATCH('Estadísticas BCR'!$B58,BCR!$1:$1,0))),AVERAGE(KF58:KQ58)),"")</f>
        <v>50</v>
      </c>
      <c r="KS58" s="59">
        <f>+IFERROR(IF(ISTEXT(KS$5)=FALSE,(INDEX(BCR!$1:$1048576,MATCH('Estadísticas BCR'!KS$5,BCR!$A:$A,0),MATCH('Estadísticas BCR'!$B58,BCR!$1:$1,0))),AVERAGE(KG58:KR58)),"")</f>
        <v>45.238095238095198</v>
      </c>
      <c r="KT58" s="59">
        <f>+IFERROR(IF(ISTEXT(KT$5)=FALSE,(INDEX(BCR!$1:$1048576,MATCH('Estadísticas BCR'!KT$5,BCR!$A:$A,0),MATCH('Estadísticas BCR'!$B58,BCR!$1:$1,0))),AVERAGE(KH58:KS58)),"")</f>
        <v>42.105263157894697</v>
      </c>
      <c r="KU58" s="59">
        <f>+IFERROR(IF(ISTEXT(KU$5)=FALSE,(INDEX(BCR!$1:$1048576,MATCH('Estadísticas BCR'!KU$5,BCR!$A:$A,0),MATCH('Estadísticas BCR'!$B58,BCR!$1:$1,0))),AVERAGE(KI58:KT58)),"")</f>
        <v>61.764705882352899</v>
      </c>
      <c r="KV58" s="59">
        <f>+IFERROR(IF(ISTEXT(KV$5)=FALSE,(INDEX(BCR!$1:$1048576,MATCH('Estadísticas BCR'!KV$5,BCR!$A:$A,0),MATCH('Estadísticas BCR'!$B58,BCR!$1:$1,0))),AVERAGE(KJ58:KU58)),"")</f>
        <v>56.818181818181799</v>
      </c>
      <c r="KW58" s="59">
        <f>+IFERROR(IF(ISTEXT(KW$5)=FALSE,(INDEX(BCR!$1:$1048576,MATCH('Estadísticas BCR'!KW$5,BCR!$A:$A,0),MATCH('Estadísticas BCR'!$B58,BCR!$1:$1,0))),AVERAGE(KK58:KV58)),"")</f>
        <v>56.6666666666667</v>
      </c>
      <c r="KX58" s="59">
        <f>+IFERROR(IF(ISTEXT(KX$5)=FALSE,(INDEX(BCR!$1:$1048576,MATCH('Estadísticas BCR'!KX$5,BCR!$A:$A,0),MATCH('Estadísticas BCR'!$B58,BCR!$1:$1,0))),AVERAGE(KL58:KW58)),"")</f>
        <v>61.1111111111111</v>
      </c>
      <c r="KY58" s="59">
        <f>+IFERROR(IF(ISTEXT(KY$5)=FALSE,(INDEX(BCR!$1:$1048576,MATCH('Estadísticas BCR'!KY$5,BCR!$A:$A,0),MATCH('Estadísticas BCR'!$B58,BCR!$1:$1,0))),AVERAGE(KM58:KX58)),"")</f>
        <v>41.176470588235297</v>
      </c>
      <c r="KZ58" s="59">
        <f>+IFERROR(IF(ISTEXT(KZ$5)=FALSE,(INDEX(BCR!$1:$1048576,MATCH('Estadísticas BCR'!KZ$5,BCR!$A:$A,0),MATCH('Estadísticas BCR'!$B58,BCR!$1:$1,0))),AVERAGE(KN58:KY58)),"")</f>
        <v>53.3333333333333</v>
      </c>
      <c r="LA58" s="59">
        <f>+IFERROR(IF(ISTEXT(LA$5)=FALSE,(INDEX(BCR!$1:$1048576,MATCH('Estadísticas BCR'!LA$5,BCR!$A:$A,0),MATCH('Estadísticas BCR'!$B58,BCR!$1:$1,0))),AVERAGE(KO58:KZ58)),"")</f>
        <v>47.2222222222222</v>
      </c>
      <c r="LB58" s="59">
        <f>+IFERROR(IF(ISTEXT(LB$5)=FALSE,(INDEX(BCR!$1:$1048576,MATCH('Estadísticas BCR'!LB$5,BCR!$A:$A,0),MATCH('Estadísticas BCR'!$B58,BCR!$1:$1,0))),AVERAGE(KP58:LA58)),"")</f>
        <v>44.7368421052632</v>
      </c>
      <c r="LC58" s="60">
        <f>+IFERROR(IF(ISTEXT(LC$5)=FALSE,(INDEX(BCR!$1:$1048576,MATCH('Estadísticas BCR'!LC$5,BCR!$A:$A,0),MATCH('Estadísticas BCR'!$B58,BCR!$1:$1,0))),AVERAGE(KQ58:LB58)),"")</f>
        <v>50.11244689263264</v>
      </c>
      <c r="LD58" s="59">
        <f>+IFERROR(IF(ISTEXT(LD$5)=FALSE,(INDEX(BCR!$1:$1048576,MATCH('Estadísticas BCR'!LD$5,BCR!$A:$A,0),MATCH('Estadísticas BCR'!$B58,BCR!$1:$1,0))),AVERAGE(KR58:LC58)),"")</f>
        <v>44.117647058823501</v>
      </c>
      <c r="LE58" s="59">
        <f>+IFERROR(IF(ISTEXT(LE$5)=FALSE,(INDEX(BCR!$1:$1048576,MATCH('Estadísticas BCR'!LE$5,BCR!$A:$A,0),MATCH('Estadísticas BCR'!$B58,BCR!$1:$1,0))),AVERAGE(KS58:LD58)),"")</f>
        <v>53.125</v>
      </c>
      <c r="LF58" s="59">
        <f>+IFERROR(IF(ISTEXT(LF$5)=FALSE,(INDEX(BCR!$1:$1048576,MATCH('Estadísticas BCR'!LF$5,BCR!$A:$A,0),MATCH('Estadísticas BCR'!$B58,BCR!$1:$1,0))),AVERAGE(KT58:LE58)),"")</f>
        <v>50</v>
      </c>
      <c r="LG58" s="59">
        <f>+IFERROR(IF(ISTEXT(LG$5)=FALSE,(INDEX(BCR!$1:$1048576,MATCH('Estadísticas BCR'!LG$5,BCR!$A:$A,0),MATCH('Estadísticas BCR'!$B58,BCR!$1:$1,0))),AVERAGE(KU58:LF58)),"")</f>
        <v>47.2222222222222</v>
      </c>
      <c r="LH58" s="59">
        <f>+IFERROR(IF(ISTEXT(LH$5)=FALSE,(INDEX(BCR!$1:$1048576,MATCH('Estadísticas BCR'!LH$5,BCR!$A:$A,0),MATCH('Estadísticas BCR'!$B58,BCR!$1:$1,0))),AVERAGE(KV58:LG58)),"")</f>
        <v>50</v>
      </c>
      <c r="LI58" s="59">
        <f>+IFERROR(IF(ISTEXT(LI$5)=FALSE,(INDEX(BCR!$1:$1048576,MATCH('Estadísticas BCR'!LI$5,BCR!$A:$A,0),MATCH('Estadísticas BCR'!$B58,BCR!$1:$1,0))),AVERAGE(KW58:LH58)),"")</f>
        <v>50</v>
      </c>
      <c r="LJ58" s="59">
        <f>+IFERROR(IF(ISTEXT(LJ$5)=FALSE,(INDEX(BCR!$1:$1048576,MATCH('Estadísticas BCR'!LJ$5,BCR!$A:$A,0),MATCH('Estadísticas BCR'!$B58,BCR!$1:$1,0))),AVERAGE(KX58:LI58)),"")</f>
        <v>50</v>
      </c>
      <c r="LK58" s="59">
        <f>+IFERROR(IF(ISTEXT(LK$5)=FALSE,(INDEX(BCR!$1:$1048576,MATCH('Estadísticas BCR'!LK$5,BCR!$A:$A,0),MATCH('Estadísticas BCR'!$B58,BCR!$1:$1,0))),AVERAGE(KY58:LJ58)),"")</f>
        <v>58.3333333333333</v>
      </c>
      <c r="LL58" s="59">
        <f>+IFERROR(IF(ISTEXT(LL$5)=FALSE,(INDEX(BCR!$1:$1048576,MATCH('Estadísticas BCR'!LL$5,BCR!$A:$A,0),MATCH('Estadísticas BCR'!$B58,BCR!$1:$1,0))),AVERAGE(KZ58:LK58)),"")</f>
        <v>61.1111111111111</v>
      </c>
      <c r="LM58" s="59">
        <f>+IFERROR(IF(ISTEXT(LM$5)=FALSE,(INDEX(BCR!$1:$1048576,MATCH('Estadísticas BCR'!LM$5,BCR!$A:$A,0),MATCH('Estadísticas BCR'!$B58,BCR!$1:$1,0))),AVERAGE(LA58:LL58)),"")</f>
        <v>50</v>
      </c>
      <c r="LN58" s="59">
        <f>+IFERROR(IF(ISTEXT(LN$5)=FALSE,(INDEX(BCR!$1:$1048576,MATCH('Estadísticas BCR'!LN$5,BCR!$A:$A,0),MATCH('Estadísticas BCR'!$B58,BCR!$1:$1,0))),AVERAGE(LB58:LM58)),"")</f>
        <v>64.705882352941202</v>
      </c>
      <c r="LO58" s="59">
        <f>+IFERROR(IF(ISTEXT(LO$5)=FALSE,(INDEX(BCR!$1:$1048576,MATCH('Estadísticas BCR'!LO$5,BCR!$A:$A,0),MATCH('Estadísticas BCR'!$B58,BCR!$1:$1,0))),AVERAGE(LC58:LN58)),"")</f>
        <v>56.25</v>
      </c>
      <c r="LP58" s="60">
        <f>+IFERROR(IF(ISTEXT(LP$5)=FALSE,(INDEX(BCR!$1:$1048576,MATCH('Estadísticas BCR'!LP$5,BCR!$A:$A,0),MATCH('Estadísticas BCR'!$B58,BCR!$1:$1,0))),AVERAGE(LD58:LO58)),"")</f>
        <v>52.905433006535951</v>
      </c>
      <c r="LQ58" s="59">
        <f>+IFERROR(IF(ISTEXT(LQ$5)=FALSE,(INDEX(BCR!$1:$1048576,MATCH('Estadísticas BCR'!LQ$5,BCR!$A:$A,0),MATCH('Estadísticas BCR'!$B58,BCR!$1:$1,0))),AVERAGE(LE58:LP58)),"")</f>
        <v>61.764705882352899</v>
      </c>
      <c r="LR58" s="59">
        <f>+IFERROR(IF(ISTEXT(LR$5)=FALSE,(INDEX(BCR!$1:$1048576,MATCH('Estadísticas BCR'!LR$5,BCR!$A:$A,0),MATCH('Estadísticas BCR'!$B58,BCR!$1:$1,0))),AVERAGE(LF58:LQ58)),"")</f>
        <v>58.823529411764703</v>
      </c>
      <c r="LS58" s="59">
        <f>+IFERROR(IF(ISTEXT(LS$5)=FALSE,(INDEX(BCR!$1:$1048576,MATCH('Estadísticas BCR'!LS$5,BCR!$A:$A,0),MATCH('Estadísticas BCR'!$B58,BCR!$1:$1,0))),AVERAGE(LG58:LR58)),"")</f>
        <v>62.5</v>
      </c>
      <c r="LT58" s="59">
        <f>+IFERROR(IF(ISTEXT(LT$5)=FALSE,(INDEX(BCR!$1:$1048576,MATCH('Estadísticas BCR'!LT$5,BCR!$A:$A,0),MATCH('Estadísticas BCR'!$B58,BCR!$1:$1,0))),AVERAGE(LH58:LS58)),"")</f>
        <v>66.6666666666667</v>
      </c>
      <c r="LU58" s="59">
        <f>+IFERROR(IF(ISTEXT(LU$5)=FALSE,(INDEX(BCR!$1:$1048576,MATCH('Estadísticas BCR'!LU$5,BCR!$A:$A,0),MATCH('Estadísticas BCR'!$B58,BCR!$1:$1,0))),AVERAGE(LI58:LT58)),"")</f>
        <v>57.142857142857103</v>
      </c>
      <c r="LV58" s="59">
        <f>+IFERROR(IF(ISTEXT(LV$5)=FALSE,(INDEX(BCR!$1:$1048576,MATCH('Estadísticas BCR'!LV$5,BCR!$A:$A,0),MATCH('Estadísticas BCR'!$B58,BCR!$1:$1,0))),AVERAGE(LJ58:LU58)),"")</f>
        <v>50</v>
      </c>
      <c r="LW58" s="59">
        <f>+IFERROR(IF(ISTEXT(LW$5)=FALSE,(INDEX(BCR!$1:$1048576,MATCH('Estadísticas BCR'!LW$5,BCR!$A:$A,0),MATCH('Estadísticas BCR'!$B58,BCR!$1:$1,0))),AVERAGE(LK58:LV58)),"")</f>
        <v>66.6666666666667</v>
      </c>
      <c r="LX58" s="59">
        <f>+IFERROR(IF(ISTEXT(LX$5)=FALSE,(INDEX(BCR!$1:$1048576,MATCH('Estadísticas BCR'!LX$5,BCR!$A:$A,0),MATCH('Estadísticas BCR'!$B58,BCR!$1:$1,0))),AVERAGE(LL58:LW58)),"")</f>
        <v>76.923076923076906</v>
      </c>
      <c r="LY58" s="59">
        <f>+IFERROR(IF(ISTEXT(LY$5)=FALSE,(INDEX(BCR!$1:$1048576,MATCH('Estadísticas BCR'!LY$5,BCR!$A:$A,0),MATCH('Estadísticas BCR'!$B58,BCR!$1:$1,0))),AVERAGE(LM58:LX58)),"")</f>
        <v>66.6666666666667</v>
      </c>
      <c r="LZ58" s="59">
        <f>+IFERROR(IF(ISTEXT(LZ$5)=FALSE,(INDEX(BCR!$1:$1048576,MATCH('Estadísticas BCR'!LZ$5,BCR!$A:$A,0),MATCH('Estadísticas BCR'!$B58,BCR!$1:$1,0))),AVERAGE(LN58:LY58)),"")</f>
        <v>63.636363636363598</v>
      </c>
      <c r="MA58" s="59">
        <f>+IFERROR(IF(ISTEXT(MA$5)=FALSE,(INDEX(BCR!$1:$1048576,MATCH('Estadísticas BCR'!MA$5,BCR!$A:$A,0),MATCH('Estadísticas BCR'!$B58,BCR!$1:$1,0))),AVERAGE(LO58:LZ58)),"")</f>
        <v>67.857142857142904</v>
      </c>
      <c r="MB58" s="59">
        <f>+IFERROR(IF(ISTEXT(MB$5)=FALSE,(INDEX(BCR!$1:$1048576,MATCH('Estadísticas BCR'!MB$5,BCR!$A:$A,0),MATCH('Estadísticas BCR'!$B58,BCR!$1:$1,0))),AVERAGE(LP58:MA58)),"")</f>
        <v>64.285714285714306</v>
      </c>
      <c r="MC58" s="60">
        <f>+IFERROR(IF(ISTEXT(MC$5)=FALSE,(INDEX(BCR!$1:$1048576,MATCH('Estadísticas BCR'!MC$5,BCR!$A:$A,0),MATCH('Estadísticas BCR'!$B58,BCR!$1:$1,0))),AVERAGE(LQ58:MB58)),"")</f>
        <v>63.577782511606046</v>
      </c>
      <c r="MD58" s="59">
        <f>+IFERROR(IF(ISTEXT(MD$5)=FALSE,(INDEX(BCR!$1:$1048576,MATCH('Estadísticas BCR'!MD$5,BCR!$A:$A,0),MATCH('Estadísticas BCR'!$B58,BCR!$1:$1,0))),AVERAGE(LR58:MC58)),"")</f>
        <v>65.384615384615401</v>
      </c>
      <c r="ME58" s="59">
        <f>+IFERROR(IF(ISTEXT(ME$5)=FALSE,(INDEX(BCR!$1:$1048576,MATCH('Estadísticas BCR'!ME$5,BCR!$A:$A,0),MATCH('Estadísticas BCR'!$B58,BCR!$1:$1,0))),AVERAGE(LS58:MD58)),"")</f>
        <v>62.5</v>
      </c>
      <c r="MF58" s="59">
        <f>+IFERROR(IF(ISTEXT(MF$5)=FALSE,(INDEX(BCR!$1:$1048576,MATCH('Estadísticas BCR'!MF$5,BCR!$A:$A,0),MATCH('Estadísticas BCR'!$B58,BCR!$1:$1,0))),AVERAGE(LT58:ME58)),"")</f>
        <v>61.1111111111111</v>
      </c>
      <c r="MG58" s="59" t="str">
        <f>+IFERROR(IF(ISTEXT(MG$5)=FALSE,(INDEX(BCR!$1:$1048576,MATCH('Estadísticas BCR'!MG$5,BCR!$A:$A,0),MATCH('Estadísticas BCR'!$B58,BCR!$1:$1,0))),AVERAGE(LU58:MF58)),"")</f>
        <v/>
      </c>
      <c r="MH58" s="59" t="str">
        <f>+IFERROR(IF(ISTEXT(MH$5)=FALSE,(INDEX(BCR!$1:$1048576,MATCH('Estadísticas BCR'!MH$5,BCR!$A:$A,0),MATCH('Estadísticas BCR'!$B58,BCR!$1:$1,0))),AVERAGE(LV58:MG58)),"")</f>
        <v/>
      </c>
      <c r="MI58" s="59" t="str">
        <f>+IFERROR(IF(ISTEXT(MI$5)=FALSE,(INDEX(BCR!$1:$1048576,MATCH('Estadísticas BCR'!MI$5,BCR!$A:$A,0),MATCH('Estadísticas BCR'!$B58,BCR!$1:$1,0))),AVERAGE(LW58:MH58)),"")</f>
        <v/>
      </c>
      <c r="MJ58" s="59" t="str">
        <f>+IFERROR(IF(ISTEXT(MJ$5)=FALSE,(INDEX(BCR!$1:$1048576,MATCH('Estadísticas BCR'!MJ$5,BCR!$A:$A,0),MATCH('Estadísticas BCR'!$B58,BCR!$1:$1,0))),AVERAGE(LX58:MI58)),"")</f>
        <v/>
      </c>
      <c r="MK58" s="59" t="str">
        <f>+IFERROR(IF(ISTEXT(MK$5)=FALSE,(INDEX(BCR!$1:$1048576,MATCH('Estadísticas BCR'!MK$5,BCR!$A:$A,0),MATCH('Estadísticas BCR'!$B58,BCR!$1:$1,0))),AVERAGE(LY58:MJ58)),"")</f>
        <v/>
      </c>
      <c r="ML58" s="59" t="str">
        <f>+IFERROR(IF(ISTEXT(ML$5)=FALSE,(INDEX(BCR!$1:$1048576,MATCH('Estadísticas BCR'!ML$5,BCR!$A:$A,0),MATCH('Estadísticas BCR'!$B58,BCR!$1:$1,0))),AVERAGE(LZ58:MK58)),"")</f>
        <v/>
      </c>
      <c r="MM58" s="59" t="str">
        <f>+IFERROR(IF(ISTEXT(MM$5)=FALSE,(INDEX(BCR!$1:$1048576,MATCH('Estadísticas BCR'!MM$5,BCR!$A:$A,0),MATCH('Estadísticas BCR'!$B58,BCR!$1:$1,0))),AVERAGE(MA58:ML58)),"")</f>
        <v/>
      </c>
      <c r="MN58" s="59" t="str">
        <f>+IFERROR(IF(ISTEXT(MN$5)=FALSE,(INDEX(BCR!$1:$1048576,MATCH('Estadísticas BCR'!MN$5,BCR!$A:$A,0),MATCH('Estadísticas BCR'!$B58,BCR!$1:$1,0))),AVERAGE(MB58:MM58)),"")</f>
        <v/>
      </c>
      <c r="MO58" s="59" t="str">
        <f>+IFERROR(IF(ISTEXT(MO$5)=FALSE,(INDEX(BCR!$1:$1048576,MATCH('Estadísticas BCR'!MO$5,BCR!$A:$A,0),MATCH('Estadísticas BCR'!$B58,BCR!$1:$1,0))),AVERAGE(MC58:MN58)),"")</f>
        <v/>
      </c>
      <c r="MP58" s="60">
        <f>+IFERROR(IF(ISTEXT(MP$5)=FALSE,(INDEX(BCR!$1:$1048576,MATCH('Estadísticas BCR'!MP$5,BCR!$A:$A,0),MATCH('Estadísticas BCR'!$B58,BCR!$1:$1,0))),AVERAGE(MD58:MO58)),"")</f>
        <v>62.998575498575498</v>
      </c>
    </row>
    <row r="59" spans="1:354" outlineLevel="1">
      <c r="B59" s="9" t="s">
        <v>50</v>
      </c>
      <c r="C59" s="126" t="s">
        <v>292</v>
      </c>
      <c r="D59" s="104">
        <f>+IFERROR(IF(ISTEXT(D$5)=FALSE,(INDEX(BCR!$1:$1048576,MATCH('Estadísticas BCR'!D$5,BCR!$A:$A,0),MATCH('Estadísticas BCR'!$B59,BCR!$1:$1,0))),AVERAGE(#REF!)),"")</f>
        <v>0</v>
      </c>
      <c r="E59" s="104">
        <f>+IFERROR(IF(ISTEXT(E$5)=FALSE,(INDEX(BCR!$1:$1048576,MATCH('Estadísticas BCR'!E$5,BCR!$A:$A,0),MATCH('Estadísticas BCR'!$B59,BCR!$1:$1,0))),AVERAGE(#REF!)),"")</f>
        <v>0</v>
      </c>
      <c r="F59" s="104">
        <f>+IFERROR(IF(ISTEXT(F$5)=FALSE,(INDEX(BCR!$1:$1048576,MATCH('Estadísticas BCR'!F$5,BCR!$A:$A,0),MATCH('Estadísticas BCR'!$B59,BCR!$1:$1,0))),AVERAGE(#REF!)),"")</f>
        <v>0</v>
      </c>
      <c r="G59" s="104" t="str">
        <f>+IFERROR(IF(ISTEXT(G$5)=FALSE,(INDEX(BCR!$1:$1048576,MATCH('Estadísticas BCR'!G$5,BCR!$A:$A,0),MATCH('Estadísticas BCR'!$B59,BCR!$1:$1,0))),AVERAGE(#REF!)),"")</f>
        <v/>
      </c>
      <c r="H59" s="104">
        <f>+IFERROR(IF(ISTEXT(H$5)=FALSE,(INDEX(BCR!$1:$1048576,MATCH('Estadísticas BCR'!H$5,BCR!$A:$A,0),MATCH('Estadísticas BCR'!$B59,BCR!$1:$1,0))),AVERAGE(#REF!)),"")</f>
        <v>0</v>
      </c>
      <c r="I59" s="104">
        <f>+IFERROR(IF(ISTEXT(I$5)=FALSE,(INDEX(BCR!$1:$1048576,MATCH('Estadísticas BCR'!I$5,BCR!$A:$A,0),MATCH('Estadísticas BCR'!$B59,BCR!$1:$1,0))),AVERAGE(#REF!)),"")</f>
        <v>0</v>
      </c>
      <c r="J59" s="104">
        <f>+IFERROR(IF(ISTEXT(J$5)=FALSE,(INDEX(BCR!$1:$1048576,MATCH('Estadísticas BCR'!J$5,BCR!$A:$A,0),MATCH('Estadísticas BCR'!$B59,BCR!$1:$1,0))),AVERAGE(#REF!)),"")</f>
        <v>0</v>
      </c>
      <c r="K59" s="104">
        <f>+IFERROR(IF(ISTEXT(K$5)=FALSE,(INDEX(BCR!$1:$1048576,MATCH('Estadísticas BCR'!K$5,BCR!$A:$A,0),MATCH('Estadísticas BCR'!$B59,BCR!$1:$1,0))),AVERAGE(#REF!)),"")</f>
        <v>0</v>
      </c>
      <c r="L59" s="104">
        <f>+IFERROR(IF(ISTEXT(L$5)=FALSE,(INDEX(BCR!$1:$1048576,MATCH('Estadísticas BCR'!L$5,BCR!$A:$A,0),MATCH('Estadísticas BCR'!$B59,BCR!$1:$1,0))),AVERAGE(#REF!)),"")</f>
        <v>0</v>
      </c>
      <c r="M59" s="104">
        <f>+IFERROR(IF(ISTEXT(M$5)=FALSE,(INDEX(BCR!$1:$1048576,MATCH('Estadísticas BCR'!M$5,BCR!$A:$A,0),MATCH('Estadísticas BCR'!$B59,BCR!$1:$1,0))),AVERAGE(#REF!)),"")</f>
        <v>0</v>
      </c>
      <c r="N59" s="104">
        <f>+IFERROR(IF(ISTEXT(N$5)=FALSE,(INDEX(BCR!$1:$1048576,MATCH('Estadísticas BCR'!N$5,BCR!$A:$A,0),MATCH('Estadísticas BCR'!$B59,BCR!$1:$1,0))),AVERAGE(#REF!)),"")</f>
        <v>0</v>
      </c>
      <c r="O59" s="104">
        <f>+IFERROR(IF(ISTEXT(O$5)=FALSE,(INDEX(BCR!$1:$1048576,MATCH('Estadísticas BCR'!O$5,BCR!$A:$A,0),MATCH('Estadísticas BCR'!$B59,BCR!$1:$1,0))),AVERAGE(#REF!)),"")</f>
        <v>0</v>
      </c>
      <c r="P59" s="60">
        <f>+IFERROR(IF(ISTEXT(P$5)=FALSE,(INDEX(BCR!$1:$1048576,MATCH('Estadísticas BCR'!P$5,BCR!$A:$A,0),MATCH('Estadísticas BCR'!$B59,BCR!$1:$1,0))),AVERAGE(D59:O59)),"")</f>
        <v>0</v>
      </c>
      <c r="Q59" s="104">
        <f>+IFERROR(IF(ISTEXT(Q$5)=FALSE,(INDEX(BCR!$1:$1048576,MATCH('Estadísticas BCR'!Q$5,BCR!$A:$A,0),MATCH('Estadísticas BCR'!$B59,BCR!$1:$1,0))),AVERAGE(#REF!)),"")</f>
        <v>0</v>
      </c>
      <c r="R59" s="104">
        <f>+IFERROR(IF(ISTEXT(R$5)=FALSE,(INDEX(BCR!$1:$1048576,MATCH('Estadísticas BCR'!R$5,BCR!$A:$A,0),MATCH('Estadísticas BCR'!$B59,BCR!$1:$1,0))),AVERAGE(#REF!)),"")</f>
        <v>0</v>
      </c>
      <c r="S59" s="104">
        <f>+IFERROR(IF(ISTEXT(S$5)=FALSE,(INDEX(BCR!$1:$1048576,MATCH('Estadísticas BCR'!S$5,BCR!$A:$A,0),MATCH('Estadísticas BCR'!$B59,BCR!$1:$1,0))),AVERAGE(#REF!)),"")</f>
        <v>0</v>
      </c>
      <c r="T59" s="104">
        <f>+IFERROR(IF(ISTEXT(T$5)=FALSE,(INDEX(BCR!$1:$1048576,MATCH('Estadísticas BCR'!T$5,BCR!$A:$A,0),MATCH('Estadísticas BCR'!$B59,BCR!$1:$1,0))),AVERAGE(#REF!)),"")</f>
        <v>0</v>
      </c>
      <c r="U59" s="104">
        <f>+IFERROR(IF(ISTEXT(U$5)=FALSE,(INDEX(BCR!$1:$1048576,MATCH('Estadísticas BCR'!U$5,BCR!$A:$A,0),MATCH('Estadísticas BCR'!$B59,BCR!$1:$1,0))),AVERAGE(#REF!)),"")</f>
        <v>0</v>
      </c>
      <c r="V59" s="104">
        <f>+IFERROR(IF(ISTEXT(V$5)=FALSE,(INDEX(BCR!$1:$1048576,MATCH('Estadísticas BCR'!V$5,BCR!$A:$A,0),MATCH('Estadísticas BCR'!$B59,BCR!$1:$1,0))),AVERAGE(#REF!)),"")</f>
        <v>0</v>
      </c>
      <c r="W59" s="104">
        <f>+IFERROR(IF(ISTEXT(W$5)=FALSE,(INDEX(BCR!$1:$1048576,MATCH('Estadísticas BCR'!W$5,BCR!$A:$A,0),MATCH('Estadísticas BCR'!$B59,BCR!$1:$1,0))),AVERAGE(#REF!)),"")</f>
        <v>0</v>
      </c>
      <c r="X59" s="104">
        <f>+IFERROR(IF(ISTEXT(X$5)=FALSE,(INDEX(BCR!$1:$1048576,MATCH('Estadísticas BCR'!X$5,BCR!$A:$A,0),MATCH('Estadísticas BCR'!$B59,BCR!$1:$1,0))),AVERAGE(#REF!)),"")</f>
        <v>0</v>
      </c>
      <c r="Y59" s="104">
        <f>+IFERROR(IF(ISTEXT(Y$5)=FALSE,(INDEX(BCR!$1:$1048576,MATCH('Estadísticas BCR'!Y$5,BCR!$A:$A,0),MATCH('Estadísticas BCR'!$B59,BCR!$1:$1,0))),AVERAGE(#REF!)),"")</f>
        <v>0</v>
      </c>
      <c r="Z59" s="104">
        <f>+IFERROR(IF(ISTEXT(Z$5)=FALSE,(INDEX(BCR!$1:$1048576,MATCH('Estadísticas BCR'!Z$5,BCR!$A:$A,0),MATCH('Estadísticas BCR'!$B59,BCR!$1:$1,0))),AVERAGE(#REF!)),"")</f>
        <v>0</v>
      </c>
      <c r="AA59" s="104">
        <f>+IFERROR(IF(ISTEXT(AA$5)=FALSE,(INDEX(BCR!$1:$1048576,MATCH('Estadísticas BCR'!AA$5,BCR!$A:$A,0),MATCH('Estadísticas BCR'!$B59,BCR!$1:$1,0))),AVERAGE(#REF!)),"")</f>
        <v>0</v>
      </c>
      <c r="AB59" s="104">
        <f>+IFERROR(IF(ISTEXT(AB$5)=FALSE,(INDEX(BCR!$1:$1048576,MATCH('Estadísticas BCR'!AB$5,BCR!$A:$A,0),MATCH('Estadísticas BCR'!$B59,BCR!$1:$1,0))),AVERAGE(#REF!)),"")</f>
        <v>0</v>
      </c>
      <c r="AC59" s="60">
        <f>+IFERROR(IF(ISTEXT(AC$5)=FALSE,(INDEX(BCR!$1:$1048576,MATCH('Estadísticas BCR'!AC$5,BCR!$A:$A,0),MATCH('Estadísticas BCR'!$B59,BCR!$1:$1,0))),AVERAGE(Q59:AB59)),"")</f>
        <v>0</v>
      </c>
      <c r="AD59" s="59">
        <f>+IFERROR(IF(ISTEXT(AD$5)=FALSE,(INDEX(BCR!$1:$1048576,MATCH('Estadísticas BCR'!AD$5,BCR!$A:$A,0),MATCH('Estadísticas BCR'!$B59,BCR!$1:$1,0))),AVERAGE(#REF!)),"")</f>
        <v>0</v>
      </c>
      <c r="AE59" s="59">
        <f>+IFERROR(IF(ISTEXT(AE$5)=FALSE,(INDEX(BCR!$1:$1048576,MATCH('Estadísticas BCR'!AE$5,BCR!$A:$A,0),MATCH('Estadísticas BCR'!$B59,BCR!$1:$1,0))),AVERAGE(#REF!)),"")</f>
        <v>0</v>
      </c>
      <c r="AF59" s="59">
        <f>+IFERROR(IF(ISTEXT(AF$5)=FALSE,(INDEX(BCR!$1:$1048576,MATCH('Estadísticas BCR'!AF$5,BCR!$A:$A,0),MATCH('Estadísticas BCR'!$B59,BCR!$1:$1,0))),AVERAGE(#REF!)),"")</f>
        <v>0</v>
      </c>
      <c r="AG59" s="59">
        <f>+IFERROR(IF(ISTEXT(AG$5)=FALSE,(INDEX(BCR!$1:$1048576,MATCH('Estadísticas BCR'!AG$5,BCR!$A:$A,0),MATCH('Estadísticas BCR'!$B59,BCR!$1:$1,0))),AVERAGE(#REF!)),"")</f>
        <v>0</v>
      </c>
      <c r="AH59" s="59">
        <f>+IFERROR(IF(ISTEXT(AH$5)=FALSE,(INDEX(BCR!$1:$1048576,MATCH('Estadísticas BCR'!AH$5,BCR!$A:$A,0),MATCH('Estadísticas BCR'!$B59,BCR!$1:$1,0))),AVERAGE(#REF!)),"")</f>
        <v>0</v>
      </c>
      <c r="AI59" s="59">
        <f>+IFERROR(IF(ISTEXT(AI$5)=FALSE,(INDEX(BCR!$1:$1048576,MATCH('Estadísticas BCR'!AI$5,BCR!$A:$A,0),MATCH('Estadísticas BCR'!$B59,BCR!$1:$1,0))),AVERAGE(#REF!)),"")</f>
        <v>0</v>
      </c>
      <c r="AJ59" s="59">
        <f>+IFERROR(IF(ISTEXT(AJ$5)=FALSE,(INDEX(BCR!$1:$1048576,MATCH('Estadísticas BCR'!AJ$5,BCR!$A:$A,0),MATCH('Estadísticas BCR'!$B59,BCR!$1:$1,0))),AVERAGE(#REF!)),"")</f>
        <v>0</v>
      </c>
      <c r="AK59" s="59">
        <f>+IFERROR(IF(ISTEXT(AK$5)=FALSE,(INDEX(BCR!$1:$1048576,MATCH('Estadísticas BCR'!AK$5,BCR!$A:$A,0),MATCH('Estadísticas BCR'!$B59,BCR!$1:$1,0))),AVERAGE(#REF!)),"")</f>
        <v>0</v>
      </c>
      <c r="AL59" s="59">
        <f>+IFERROR(IF(ISTEXT(AL$5)=FALSE,(INDEX(BCR!$1:$1048576,MATCH('Estadísticas BCR'!AL$5,BCR!$A:$A,0),MATCH('Estadísticas BCR'!$B59,BCR!$1:$1,0))),AVERAGE(#REF!)),"")</f>
        <v>0</v>
      </c>
      <c r="AM59" s="59">
        <f>+IFERROR(IF(ISTEXT(AM$5)=FALSE,(INDEX(BCR!$1:$1048576,MATCH('Estadísticas BCR'!AM$5,BCR!$A:$A,0),MATCH('Estadísticas BCR'!$B59,BCR!$1:$1,0))),AVERAGE(#REF!)),"")</f>
        <v>0</v>
      </c>
      <c r="AN59" s="59">
        <f>+IFERROR(IF(ISTEXT(AN$5)=FALSE,(INDEX(BCR!$1:$1048576,MATCH('Estadísticas BCR'!AN$5,BCR!$A:$A,0),MATCH('Estadísticas BCR'!$B59,BCR!$1:$1,0))),AVERAGE(#REF!)),"")</f>
        <v>0</v>
      </c>
      <c r="AO59" s="59">
        <f>+IFERROR(IF(ISTEXT(AO$5)=FALSE,(INDEX(BCR!$1:$1048576,MATCH('Estadísticas BCR'!AO$5,BCR!$A:$A,0),MATCH('Estadísticas BCR'!$B59,BCR!$1:$1,0))),AVERAGE(#REF!)),"")</f>
        <v>0</v>
      </c>
      <c r="AP59" s="60">
        <f>+IFERROR(IF(ISTEXT(AP$5)=FALSE,(INDEX(BCR!$1:$1048576,MATCH('Estadísticas BCR'!AP$5,BCR!$A:$A,0),MATCH('Estadísticas BCR'!$B59,BCR!$1:$1,0))),AVERAGE(AD59:AO59)),"")</f>
        <v>0</v>
      </c>
      <c r="AQ59" s="59">
        <f>+IFERROR(IF(ISTEXT(AQ$5)=FALSE,(INDEX(BCR!$1:$1048576,MATCH('Estadísticas BCR'!AQ$5,BCR!$A:$A,0),MATCH('Estadísticas BCR'!$B59,BCR!$1:$1,0))),AVERAGE(#REF!)),"")</f>
        <v>0</v>
      </c>
      <c r="AR59" s="59">
        <f>+IFERROR(IF(ISTEXT(AR$5)=FALSE,(INDEX(BCR!$1:$1048576,MATCH('Estadísticas BCR'!AR$5,BCR!$A:$A,0),MATCH('Estadísticas BCR'!$B59,BCR!$1:$1,0))),AVERAGE(#REF!)),"")</f>
        <v>0</v>
      </c>
      <c r="AS59" s="59">
        <f>+IFERROR(IF(ISTEXT(AS$5)=FALSE,(INDEX(BCR!$1:$1048576,MATCH('Estadísticas BCR'!AS$5,BCR!$A:$A,0),MATCH('Estadísticas BCR'!$B59,BCR!$1:$1,0))),AVERAGE(#REF!)),"")</f>
        <v>0</v>
      </c>
      <c r="AT59" s="59">
        <f>+IFERROR(IF(ISTEXT(AT$5)=FALSE,(INDEX(BCR!$1:$1048576,MATCH('Estadísticas BCR'!AT$5,BCR!$A:$A,0),MATCH('Estadísticas BCR'!$B59,BCR!$1:$1,0))),AVERAGE(#REF!)),"")</f>
        <v>0</v>
      </c>
      <c r="AU59" s="59">
        <f>+IFERROR(IF(ISTEXT(AU$5)=FALSE,(INDEX(BCR!$1:$1048576,MATCH('Estadísticas BCR'!AU$5,BCR!$A:$A,0),MATCH('Estadísticas BCR'!$B59,BCR!$1:$1,0))),AVERAGE(#REF!)),"")</f>
        <v>0</v>
      </c>
      <c r="AV59" s="59">
        <f>+IFERROR(IF(ISTEXT(AV$5)=FALSE,(INDEX(BCR!$1:$1048576,MATCH('Estadísticas BCR'!AV$5,BCR!$A:$A,0),MATCH('Estadísticas BCR'!$B59,BCR!$1:$1,0))),AVERAGE(#REF!)),"")</f>
        <v>0</v>
      </c>
      <c r="AW59" s="59">
        <f>+IFERROR(IF(ISTEXT(AW$5)=FALSE,(INDEX(BCR!$1:$1048576,MATCH('Estadísticas BCR'!AW$5,BCR!$A:$A,0),MATCH('Estadísticas BCR'!$B59,BCR!$1:$1,0))),AVERAGE(#REF!)),"")</f>
        <v>0</v>
      </c>
      <c r="AX59" s="59">
        <f>+IFERROR(IF(ISTEXT(AX$5)=FALSE,(INDEX(BCR!$1:$1048576,MATCH('Estadísticas BCR'!AX$5,BCR!$A:$A,0),MATCH('Estadísticas BCR'!$B59,BCR!$1:$1,0))),AVERAGE(#REF!)),"")</f>
        <v>0</v>
      </c>
      <c r="AY59" s="59">
        <f>+IFERROR(IF(ISTEXT(AY$5)=FALSE,(INDEX(BCR!$1:$1048576,MATCH('Estadísticas BCR'!AY$5,BCR!$A:$A,0),MATCH('Estadísticas BCR'!$B59,BCR!$1:$1,0))),AVERAGE(#REF!)),"")</f>
        <v>0</v>
      </c>
      <c r="AZ59" s="59">
        <f>+IFERROR(IF(ISTEXT(AZ$5)=FALSE,(INDEX(BCR!$1:$1048576,MATCH('Estadísticas BCR'!AZ$5,BCR!$A:$A,0),MATCH('Estadísticas BCR'!$B59,BCR!$1:$1,0))),AVERAGE(#REF!)),"")</f>
        <v>0</v>
      </c>
      <c r="BA59" s="59">
        <f>+IFERROR(IF(ISTEXT(BA$5)=FALSE,(INDEX(BCR!$1:$1048576,MATCH('Estadísticas BCR'!BA$5,BCR!$A:$A,0),MATCH('Estadísticas BCR'!$B59,BCR!$1:$1,0))),AVERAGE(#REF!)),"")</f>
        <v>0</v>
      </c>
      <c r="BB59" s="59">
        <f>+IFERROR(IF(ISTEXT(BB$5)=FALSE,(INDEX(BCR!$1:$1048576,MATCH('Estadísticas BCR'!BB$5,BCR!$A:$A,0),MATCH('Estadísticas BCR'!$B59,BCR!$1:$1,0))),AVERAGE(#REF!)),"")</f>
        <v>0</v>
      </c>
      <c r="BC59" s="60">
        <f>+IFERROR(IF(ISTEXT(BC$5)=FALSE,(INDEX(BCR!$1:$1048576,MATCH('Estadísticas BCR'!BC$5,BCR!$A:$A,0),MATCH('Estadísticas BCR'!$B59,BCR!$1:$1,0))),AVERAGE(AQ59:BB59)),"")</f>
        <v>0</v>
      </c>
      <c r="BD59" s="59">
        <f>+IFERROR(IF(ISTEXT(BD$5)=FALSE,(INDEX(BCR!$1:$1048576,MATCH('Estadísticas BCR'!BD$5,BCR!$A:$A,0),MATCH('Estadísticas BCR'!$B59,BCR!$1:$1,0))),AVERAGE(#REF!)),"")</f>
        <v>0</v>
      </c>
      <c r="BE59" s="59">
        <f>+IFERROR(IF(ISTEXT(BE$5)=FALSE,(INDEX(BCR!$1:$1048576,MATCH('Estadísticas BCR'!BE$5,BCR!$A:$A,0),MATCH('Estadísticas BCR'!$B59,BCR!$1:$1,0))),AVERAGE(#REF!)),"")</f>
        <v>0</v>
      </c>
      <c r="BF59" s="59">
        <f>+IFERROR(IF(ISTEXT(BF$5)=FALSE,(INDEX(BCR!$1:$1048576,MATCH('Estadísticas BCR'!BF$5,BCR!$A:$A,0),MATCH('Estadísticas BCR'!$B59,BCR!$1:$1,0))),AVERAGE(#REF!)),"")</f>
        <v>0</v>
      </c>
      <c r="BG59" s="59">
        <f>+IFERROR(IF(ISTEXT(BG$5)=FALSE,(INDEX(BCR!$1:$1048576,MATCH('Estadísticas BCR'!BG$5,BCR!$A:$A,0),MATCH('Estadísticas BCR'!$B59,BCR!$1:$1,0))),AVERAGE(#REF!)),"")</f>
        <v>0</v>
      </c>
      <c r="BH59" s="59">
        <f>+IFERROR(IF(ISTEXT(BH$5)=FALSE,(INDEX(BCR!$1:$1048576,MATCH('Estadísticas BCR'!BH$5,BCR!$A:$A,0),MATCH('Estadísticas BCR'!$B59,BCR!$1:$1,0))),AVERAGE(#REF!)),"")</f>
        <v>0</v>
      </c>
      <c r="BI59" s="59">
        <f>+IFERROR(IF(ISTEXT(BI$5)=FALSE,(INDEX(BCR!$1:$1048576,MATCH('Estadísticas BCR'!BI$5,BCR!$A:$A,0),MATCH('Estadísticas BCR'!$B59,BCR!$1:$1,0))),AVERAGE(#REF!)),"")</f>
        <v>0</v>
      </c>
      <c r="BJ59" s="59">
        <f>+IFERROR(IF(ISTEXT(BJ$5)=FALSE,(INDEX(BCR!$1:$1048576,MATCH('Estadísticas BCR'!BJ$5,BCR!$A:$A,0),MATCH('Estadísticas BCR'!$B59,BCR!$1:$1,0))),AVERAGE(#REF!)),"")</f>
        <v>0</v>
      </c>
      <c r="BK59" s="59">
        <f>+IFERROR(IF(ISTEXT(BK$5)=FALSE,(INDEX(BCR!$1:$1048576,MATCH('Estadísticas BCR'!BK$5,BCR!$A:$A,0),MATCH('Estadísticas BCR'!$B59,BCR!$1:$1,0))),AVERAGE(#REF!)),"")</f>
        <v>0</v>
      </c>
      <c r="BL59" s="59">
        <f>+IFERROR(IF(ISTEXT(BL$5)=FALSE,(INDEX(BCR!$1:$1048576,MATCH('Estadísticas BCR'!BL$5,BCR!$A:$A,0),MATCH('Estadísticas BCR'!$B59,BCR!$1:$1,0))),AVERAGE(#REF!)),"")</f>
        <v>0</v>
      </c>
      <c r="BM59" s="59">
        <f>+IFERROR(IF(ISTEXT(BM$5)=FALSE,(INDEX(BCR!$1:$1048576,MATCH('Estadísticas BCR'!BM$5,BCR!$A:$A,0),MATCH('Estadísticas BCR'!$B59,BCR!$1:$1,0))),AVERAGE(#REF!)),"")</f>
        <v>0</v>
      </c>
      <c r="BN59" s="59">
        <f>+IFERROR(IF(ISTEXT(BN$5)=FALSE,(INDEX(BCR!$1:$1048576,MATCH('Estadísticas BCR'!BN$5,BCR!$A:$A,0),MATCH('Estadísticas BCR'!$B59,BCR!$1:$1,0))),AVERAGE(#REF!)),"")</f>
        <v>0</v>
      </c>
      <c r="BO59" s="59">
        <f>+IFERROR(IF(ISTEXT(BO$5)=FALSE,(INDEX(BCR!$1:$1048576,MATCH('Estadísticas BCR'!BO$5,BCR!$A:$A,0),MATCH('Estadísticas BCR'!$B59,BCR!$1:$1,0))),AVERAGE(#REF!)),"")</f>
        <v>0</v>
      </c>
      <c r="BP59" s="60">
        <f>+IFERROR(IF(ISTEXT(BP$5)=FALSE,(INDEX(BCR!$1:$1048576,MATCH('Estadísticas BCR'!BP$5,BCR!$A:$A,0),MATCH('Estadísticas BCR'!$B59,BCR!$1:$1,0))),AVERAGE(BD59:BO59)),"")</f>
        <v>0</v>
      </c>
      <c r="BQ59" s="59">
        <f>+IFERROR(IF(ISTEXT(BQ$5)=FALSE,(INDEX(BCR!$1:$1048576,MATCH('Estadísticas BCR'!BQ$5,BCR!$A:$A,0),MATCH('Estadísticas BCR'!$B59,BCR!$1:$1,0))),AVERAGE(#REF!)),"")</f>
        <v>0</v>
      </c>
      <c r="BR59" s="59">
        <f>+IFERROR(IF(ISTEXT(BR$5)=FALSE,(INDEX(BCR!$1:$1048576,MATCH('Estadísticas BCR'!BR$5,BCR!$A:$A,0),MATCH('Estadísticas BCR'!$B59,BCR!$1:$1,0))),AVERAGE(#REF!)),"")</f>
        <v>0</v>
      </c>
      <c r="BS59" s="59">
        <f>+IFERROR(IF(ISTEXT(BS$5)=FALSE,(INDEX(BCR!$1:$1048576,MATCH('Estadísticas BCR'!BS$5,BCR!$A:$A,0),MATCH('Estadísticas BCR'!$B59,BCR!$1:$1,0))),AVERAGE(#REF!)),"")</f>
        <v>0</v>
      </c>
      <c r="BT59" s="59">
        <f>+IFERROR(IF(ISTEXT(BT$5)=FALSE,(INDEX(BCR!$1:$1048576,MATCH('Estadísticas BCR'!BT$5,BCR!$A:$A,0),MATCH('Estadísticas BCR'!$B59,BCR!$1:$1,0))),AVERAGE(#REF!)),"")</f>
        <v>0</v>
      </c>
      <c r="BU59" s="59">
        <f>+IFERROR(IF(ISTEXT(BU$5)=FALSE,(INDEX(BCR!$1:$1048576,MATCH('Estadísticas BCR'!BU$5,BCR!$A:$A,0),MATCH('Estadísticas BCR'!$B59,BCR!$1:$1,0))),AVERAGE(#REF!)),"")</f>
        <v>0</v>
      </c>
      <c r="BV59" s="59">
        <f>+IFERROR(IF(ISTEXT(BV$5)=FALSE,(INDEX(BCR!$1:$1048576,MATCH('Estadísticas BCR'!BV$5,BCR!$A:$A,0),MATCH('Estadísticas BCR'!$B59,BCR!$1:$1,0))),AVERAGE(#REF!)),"")</f>
        <v>0</v>
      </c>
      <c r="BW59" s="59">
        <f>+IFERROR(IF(ISTEXT(BW$5)=FALSE,(INDEX(BCR!$1:$1048576,MATCH('Estadísticas BCR'!BW$5,BCR!$A:$A,0),MATCH('Estadísticas BCR'!$B59,BCR!$1:$1,0))),AVERAGE(#REF!)),"")</f>
        <v>0</v>
      </c>
      <c r="BX59" s="59">
        <f>+IFERROR(IF(ISTEXT(BX$5)=FALSE,(INDEX(BCR!$1:$1048576,MATCH('Estadísticas BCR'!BX$5,BCR!$A:$A,0),MATCH('Estadísticas BCR'!$B59,BCR!$1:$1,0))),AVERAGE(#REF!)),"")</f>
        <v>0</v>
      </c>
      <c r="BY59" s="59">
        <f>+IFERROR(IF(ISTEXT(BY$5)=FALSE,(INDEX(BCR!$1:$1048576,MATCH('Estadísticas BCR'!BY$5,BCR!$A:$A,0),MATCH('Estadísticas BCR'!$B59,BCR!$1:$1,0))),AVERAGE(#REF!)),"")</f>
        <v>0</v>
      </c>
      <c r="BZ59" s="59">
        <f>+IFERROR(IF(ISTEXT(BZ$5)=FALSE,(INDEX(BCR!$1:$1048576,MATCH('Estadísticas BCR'!BZ$5,BCR!$A:$A,0),MATCH('Estadísticas BCR'!$B59,BCR!$1:$1,0))),AVERAGE(#REF!)),"")</f>
        <v>0</v>
      </c>
      <c r="CA59" s="59">
        <f>+IFERROR(IF(ISTEXT(CA$5)=FALSE,(INDEX(BCR!$1:$1048576,MATCH('Estadísticas BCR'!CA$5,BCR!$A:$A,0),MATCH('Estadísticas BCR'!$B59,BCR!$1:$1,0))),AVERAGE(#REF!)),"")</f>
        <v>0</v>
      </c>
      <c r="CB59" s="59">
        <f>+IFERROR(IF(ISTEXT(CB$5)=FALSE,(INDEX(BCR!$1:$1048576,MATCH('Estadísticas BCR'!CB$5,BCR!$A:$A,0),MATCH('Estadísticas BCR'!$B59,BCR!$1:$1,0))),AVERAGE(#REF!)),"")</f>
        <v>0</v>
      </c>
      <c r="CC59" s="60">
        <f>+IFERROR(IF(ISTEXT(CC$5)=FALSE,(INDEX(BCR!$1:$1048576,MATCH('Estadísticas BCR'!CC$5,BCR!$A:$A,0),MATCH('Estadísticas BCR'!$B59,BCR!$1:$1,0))),AVERAGE(BQ59:CB59)),"")</f>
        <v>0</v>
      </c>
      <c r="CD59" s="59">
        <f>+IFERROR(IF(ISTEXT(CD$5)=FALSE,(INDEX(BCR!$1:$1048576,MATCH('Estadísticas BCR'!CD$5,BCR!$A:$A,0),MATCH('Estadísticas BCR'!$B59,BCR!$1:$1,0))),AVERAGE(#REF!)),"")</f>
        <v>0</v>
      </c>
      <c r="CE59" s="59">
        <f>+IFERROR(IF(ISTEXT(CE$5)=FALSE,(INDEX(BCR!$1:$1048576,MATCH('Estadísticas BCR'!CE$5,BCR!$A:$A,0),MATCH('Estadísticas BCR'!$B59,BCR!$1:$1,0))),AVERAGE(#REF!)),"")</f>
        <v>0</v>
      </c>
      <c r="CF59" s="59">
        <f>+IFERROR(IF(ISTEXT(CF$5)=FALSE,(INDEX(BCR!$1:$1048576,MATCH('Estadísticas BCR'!CF$5,BCR!$A:$A,0),MATCH('Estadísticas BCR'!$B59,BCR!$1:$1,0))),AVERAGE(#REF!)),"")</f>
        <v>0</v>
      </c>
      <c r="CG59" s="59">
        <f>+IFERROR(IF(ISTEXT(CG$5)=FALSE,(INDEX(BCR!$1:$1048576,MATCH('Estadísticas BCR'!CG$5,BCR!$A:$A,0),MATCH('Estadísticas BCR'!$B59,BCR!$1:$1,0))),AVERAGE(#REF!)),"")</f>
        <v>0</v>
      </c>
      <c r="CH59" s="59">
        <f>+IFERROR(IF(ISTEXT(CH$5)=FALSE,(INDEX(BCR!$1:$1048576,MATCH('Estadísticas BCR'!CH$5,BCR!$A:$A,0),MATCH('Estadísticas BCR'!$B59,BCR!$1:$1,0))),AVERAGE(#REF!)),"")</f>
        <v>0</v>
      </c>
      <c r="CI59" s="59">
        <f>+IFERROR(IF(ISTEXT(CI$5)=FALSE,(INDEX(BCR!$1:$1048576,MATCH('Estadísticas BCR'!CI$5,BCR!$A:$A,0),MATCH('Estadísticas BCR'!$B59,BCR!$1:$1,0))),AVERAGE(#REF!)),"")</f>
        <v>0</v>
      </c>
      <c r="CJ59" s="59">
        <f>+IFERROR(IF(ISTEXT(CJ$5)=FALSE,(INDEX(BCR!$1:$1048576,MATCH('Estadísticas BCR'!CJ$5,BCR!$A:$A,0),MATCH('Estadísticas BCR'!$B59,BCR!$1:$1,0))),AVERAGE(#REF!)),"")</f>
        <v>0</v>
      </c>
      <c r="CK59" s="59">
        <f>+IFERROR(IF(ISTEXT(CK$5)=FALSE,(INDEX(BCR!$1:$1048576,MATCH('Estadísticas BCR'!CK$5,BCR!$A:$A,0),MATCH('Estadísticas BCR'!$B59,BCR!$1:$1,0))),AVERAGE(#REF!)),"")</f>
        <v>0</v>
      </c>
      <c r="CL59" s="59">
        <f>+IFERROR(IF(ISTEXT(CL$5)=FALSE,(INDEX(BCR!$1:$1048576,MATCH('Estadísticas BCR'!CL$5,BCR!$A:$A,0),MATCH('Estadísticas BCR'!$B59,BCR!$1:$1,0))),AVERAGE(#REF!)),"")</f>
        <v>0</v>
      </c>
      <c r="CM59" s="59">
        <f>+IFERROR(IF(ISTEXT(CM$5)=FALSE,(INDEX(BCR!$1:$1048576,MATCH('Estadísticas BCR'!CM$5,BCR!$A:$A,0),MATCH('Estadísticas BCR'!$B59,BCR!$1:$1,0))),AVERAGE(#REF!)),"")</f>
        <v>0</v>
      </c>
      <c r="CN59" s="59">
        <f>+IFERROR(IF(ISTEXT(CN$5)=FALSE,(INDEX(BCR!$1:$1048576,MATCH('Estadísticas BCR'!CN$5,BCR!$A:$A,0),MATCH('Estadísticas BCR'!$B59,BCR!$1:$1,0))),AVERAGE(#REF!)),"")</f>
        <v>0</v>
      </c>
      <c r="CO59" s="59">
        <f>+IFERROR(IF(ISTEXT(CO$5)=FALSE,(INDEX(BCR!$1:$1048576,MATCH('Estadísticas BCR'!CO$5,BCR!$A:$A,0),MATCH('Estadísticas BCR'!$B59,BCR!$1:$1,0))),AVERAGE(#REF!)),"")</f>
        <v>0</v>
      </c>
      <c r="CP59" s="60">
        <f>+IFERROR(IF(ISTEXT(CP$5)=FALSE,(INDEX(BCR!$1:$1048576,MATCH('Estadísticas BCR'!CP$5,BCR!$A:$A,0),MATCH('Estadísticas BCR'!$B59,BCR!$1:$1,0))),AVERAGE(CD59:CO59)),"")</f>
        <v>0</v>
      </c>
      <c r="CQ59" s="59">
        <f>+IFERROR(IF(ISTEXT(CQ$5)=FALSE,(INDEX(BCR!$1:$1048576,MATCH('Estadísticas BCR'!CQ$5,BCR!$A:$A,0),MATCH('Estadísticas BCR'!$B59,BCR!$1:$1,0))),AVERAGE(#REF!)),"")</f>
        <v>0</v>
      </c>
      <c r="CR59" s="59">
        <f>+IFERROR(IF(ISTEXT(CR$5)=FALSE,(INDEX(BCR!$1:$1048576,MATCH('Estadísticas BCR'!CR$5,BCR!$A:$A,0),MATCH('Estadísticas BCR'!$B59,BCR!$1:$1,0))),AVERAGE(#REF!)),"")</f>
        <v>0</v>
      </c>
      <c r="CS59" s="59">
        <f>+IFERROR(IF(ISTEXT(CS$5)=FALSE,(INDEX(BCR!$1:$1048576,MATCH('Estadísticas BCR'!CS$5,BCR!$A:$A,0),MATCH('Estadísticas BCR'!$B59,BCR!$1:$1,0))),AVERAGE(#REF!)),"")</f>
        <v>0</v>
      </c>
      <c r="CT59" s="59">
        <f>+IFERROR(IF(ISTEXT(CT$5)=FALSE,(INDEX(BCR!$1:$1048576,MATCH('Estadísticas BCR'!CT$5,BCR!$A:$A,0),MATCH('Estadísticas BCR'!$B59,BCR!$1:$1,0))),AVERAGE(#REF!)),"")</f>
        <v>0</v>
      </c>
      <c r="CU59" s="59">
        <f>+IFERROR(IF(ISTEXT(CU$5)=FALSE,(INDEX(BCR!$1:$1048576,MATCH('Estadísticas BCR'!CU$5,BCR!$A:$A,0),MATCH('Estadísticas BCR'!$B59,BCR!$1:$1,0))),AVERAGE(#REF!)),"")</f>
        <v>0</v>
      </c>
      <c r="CV59" s="59">
        <f>+IFERROR(IF(ISTEXT(CV$5)=FALSE,(INDEX(BCR!$1:$1048576,MATCH('Estadísticas BCR'!CV$5,BCR!$A:$A,0),MATCH('Estadísticas BCR'!$B59,BCR!$1:$1,0))),AVERAGE(#REF!)),"")</f>
        <v>0</v>
      </c>
      <c r="CW59" s="59">
        <f>+IFERROR(IF(ISTEXT(CW$5)=FALSE,(INDEX(BCR!$1:$1048576,MATCH('Estadísticas BCR'!CW$5,BCR!$A:$A,0),MATCH('Estadísticas BCR'!$B59,BCR!$1:$1,0))),AVERAGE(#REF!)),"")</f>
        <v>0</v>
      </c>
      <c r="CX59" s="59">
        <f>+IFERROR(IF(ISTEXT(CX$5)=FALSE,(INDEX(BCR!$1:$1048576,MATCH('Estadísticas BCR'!CX$5,BCR!$A:$A,0),MATCH('Estadísticas BCR'!$B59,BCR!$1:$1,0))),AVERAGE(#REF!)),"")</f>
        <v>0</v>
      </c>
      <c r="CY59" s="59">
        <f>+IFERROR(IF(ISTEXT(CY$5)=FALSE,(INDEX(BCR!$1:$1048576,MATCH('Estadísticas BCR'!CY$5,BCR!$A:$A,0),MATCH('Estadísticas BCR'!$B59,BCR!$1:$1,0))),AVERAGE(#REF!)),"")</f>
        <v>0</v>
      </c>
      <c r="CZ59" s="59">
        <f>+IFERROR(IF(ISTEXT(CZ$5)=FALSE,(INDEX(BCR!$1:$1048576,MATCH('Estadísticas BCR'!CZ$5,BCR!$A:$A,0),MATCH('Estadísticas BCR'!$B59,BCR!$1:$1,0))),AVERAGE(A59:CY59)),"")</f>
        <v>0</v>
      </c>
      <c r="DA59" s="59">
        <f>+IFERROR(IF(ISTEXT(DA$5)=FALSE,(INDEX(BCR!$1:$1048576,MATCH('Estadísticas BCR'!DA$5,BCR!$A:$A,0),MATCH('Estadísticas BCR'!$B59,BCR!$1:$1,0))),AVERAGE(B59:CZ59)),"")</f>
        <v>0</v>
      </c>
      <c r="DB59" s="59">
        <f>+IFERROR(IF(ISTEXT(DB$5)=FALSE,(INDEX(BCR!$1:$1048576,MATCH('Estadísticas BCR'!DB$5,BCR!$A:$A,0),MATCH('Estadísticas BCR'!$B59,BCR!$1:$1,0))),AVERAGE(C59:DA59)),"")</f>
        <v>0</v>
      </c>
      <c r="DC59" s="60">
        <f>+IFERROR(IF(ISTEXT(DC$5)=FALSE,(INDEX(BCR!$1:$1048576,MATCH('Estadísticas BCR'!DC$5,BCR!$A:$A,0),MATCH('Estadísticas BCR'!$B59,BCR!$1:$1,0))),AVERAGE(CQ59:DB59)),"")</f>
        <v>0</v>
      </c>
      <c r="DD59" s="59">
        <f>+IFERROR(IF(ISTEXT(DD$5)=FALSE,(INDEX(BCR!$1:$1048576,MATCH('Estadísticas BCR'!DD$5,BCR!$A:$A,0),MATCH('Estadísticas BCR'!$B59,BCR!$1:$1,0))),AVERAGE(CR59:DC59)),"")</f>
        <v>0</v>
      </c>
      <c r="DE59" s="59">
        <f>+IFERROR(IF(ISTEXT(DE$5)=FALSE,(INDEX(BCR!$1:$1048576,MATCH('Estadísticas BCR'!DE$5,BCR!$A:$A,0),MATCH('Estadísticas BCR'!$B59,BCR!$1:$1,0))),AVERAGE(CS59:DD59)),"")</f>
        <v>0</v>
      </c>
      <c r="DF59" s="59">
        <f>+IFERROR(IF(ISTEXT(DF$5)=FALSE,(INDEX(BCR!$1:$1048576,MATCH('Estadísticas BCR'!DF$5,BCR!$A:$A,0),MATCH('Estadísticas BCR'!$B59,BCR!$1:$1,0))),AVERAGE(CT59:DE59)),"")</f>
        <v>0</v>
      </c>
      <c r="DG59" s="59">
        <f>+IFERROR(IF(ISTEXT(DG$5)=FALSE,(INDEX(BCR!$1:$1048576,MATCH('Estadísticas BCR'!DG$5,BCR!$A:$A,0),MATCH('Estadísticas BCR'!$B59,BCR!$1:$1,0))),AVERAGE(CU59:DF59)),"")</f>
        <v>0</v>
      </c>
      <c r="DH59" s="59">
        <f>+IFERROR(IF(ISTEXT(DH$5)=FALSE,(INDEX(BCR!$1:$1048576,MATCH('Estadísticas BCR'!DH$5,BCR!$A:$A,0),MATCH('Estadísticas BCR'!$B59,BCR!$1:$1,0))),AVERAGE(CV59:DG59)),"")</f>
        <v>0</v>
      </c>
      <c r="DI59" s="59">
        <f>+IFERROR(IF(ISTEXT(DI$5)=FALSE,(INDEX(BCR!$1:$1048576,MATCH('Estadísticas BCR'!DI$5,BCR!$A:$A,0),MATCH('Estadísticas BCR'!$B59,BCR!$1:$1,0))),AVERAGE(CW59:DH59)),"")</f>
        <v>0</v>
      </c>
      <c r="DJ59" s="59">
        <f>+IFERROR(IF(ISTEXT(DJ$5)=FALSE,(INDEX(BCR!$1:$1048576,MATCH('Estadísticas BCR'!DJ$5,BCR!$A:$A,0),MATCH('Estadísticas BCR'!$B59,BCR!$1:$1,0))),AVERAGE(CX59:DI59)),"")</f>
        <v>0</v>
      </c>
      <c r="DK59" s="59">
        <f>+IFERROR(IF(ISTEXT(DK$5)=FALSE,(INDEX(BCR!$1:$1048576,MATCH('Estadísticas BCR'!DK$5,BCR!$A:$A,0),MATCH('Estadísticas BCR'!$B59,BCR!$1:$1,0))),AVERAGE(CY59:DJ59)),"")</f>
        <v>0</v>
      </c>
      <c r="DL59" s="59">
        <f>+IFERROR(IF(ISTEXT(DL$5)=FALSE,(INDEX(BCR!$1:$1048576,MATCH('Estadísticas BCR'!DL$5,BCR!$A:$A,0),MATCH('Estadísticas BCR'!$B59,BCR!$1:$1,0))),AVERAGE(CZ59:DK59)),"")</f>
        <v>0</v>
      </c>
      <c r="DM59" s="59">
        <f>+IFERROR(IF(ISTEXT(DM$5)=FALSE,(INDEX(BCR!$1:$1048576,MATCH('Estadísticas BCR'!DM$5,BCR!$A:$A,0),MATCH('Estadísticas BCR'!$B59,BCR!$1:$1,0))),AVERAGE(DA59:DL59)),"")</f>
        <v>0</v>
      </c>
      <c r="DN59" s="59">
        <f>+IFERROR(IF(ISTEXT(DN$5)=FALSE,(INDEX(BCR!$1:$1048576,MATCH('Estadísticas BCR'!DN$5,BCR!$A:$A,0),MATCH('Estadísticas BCR'!$B59,BCR!$1:$1,0))),AVERAGE(DB59:DM59)),"")</f>
        <v>0</v>
      </c>
      <c r="DO59" s="59">
        <f>+IFERROR(IF(ISTEXT(DO$5)=FALSE,(INDEX(BCR!$1:$1048576,MATCH('Estadísticas BCR'!DO$5,BCR!$A:$A,0),MATCH('Estadísticas BCR'!$B59,BCR!$1:$1,0))),AVERAGE(DC59:DN59)),"")</f>
        <v>0</v>
      </c>
      <c r="DP59" s="60">
        <f>+IFERROR(IF(ISTEXT(DP$5)=FALSE,(INDEX(BCR!$1:$1048576,MATCH('Estadísticas BCR'!DP$5,BCR!$A:$A,0),MATCH('Estadísticas BCR'!$B59,BCR!$1:$1,0))),AVERAGE(DD59:DO59)),"")</f>
        <v>0</v>
      </c>
      <c r="DQ59" s="59">
        <f>+IFERROR(IF(ISTEXT(DQ$5)=FALSE,(INDEX(BCR!$1:$1048576,MATCH('Estadísticas BCR'!DQ$5,BCR!$A:$A,0),MATCH('Estadísticas BCR'!$B59,BCR!$1:$1,0))),AVERAGE(DE59:DP59)),"")</f>
        <v>0</v>
      </c>
      <c r="DR59" s="59">
        <f>+IFERROR(IF(ISTEXT(DR$5)=FALSE,(INDEX(BCR!$1:$1048576,MATCH('Estadísticas BCR'!DR$5,BCR!$A:$A,0),MATCH('Estadísticas BCR'!$B59,BCR!$1:$1,0))),AVERAGE(DF59:DQ59)),"")</f>
        <v>0</v>
      </c>
      <c r="DS59" s="59">
        <f>+IFERROR(IF(ISTEXT(DS$5)=FALSE,(INDEX(BCR!$1:$1048576,MATCH('Estadísticas BCR'!DS$5,BCR!$A:$A,0),MATCH('Estadísticas BCR'!$B59,BCR!$1:$1,0))),AVERAGE(DG59:DR59)),"")</f>
        <v>0</v>
      </c>
      <c r="DT59" s="59">
        <f>+IFERROR(IF(ISTEXT(DT$5)=FALSE,(INDEX(BCR!$1:$1048576,MATCH('Estadísticas BCR'!DT$5,BCR!$A:$A,0),MATCH('Estadísticas BCR'!$B59,BCR!$1:$1,0))),AVERAGE(DH59:DS59)),"")</f>
        <v>0</v>
      </c>
      <c r="DU59" s="59">
        <f>+IFERROR(IF(ISTEXT(DU$5)=FALSE,(INDEX(BCR!$1:$1048576,MATCH('Estadísticas BCR'!DU$5,BCR!$A:$A,0),MATCH('Estadísticas BCR'!$B59,BCR!$1:$1,0))),AVERAGE(DI59:DT59)),"")</f>
        <v>0</v>
      </c>
      <c r="DV59" s="59">
        <f>+IFERROR(IF(ISTEXT(DV$5)=FALSE,(INDEX(BCR!$1:$1048576,MATCH('Estadísticas BCR'!DV$5,BCR!$A:$A,0),MATCH('Estadísticas BCR'!$B59,BCR!$1:$1,0))),AVERAGE(DJ59:DU59)),"")</f>
        <v>0</v>
      </c>
      <c r="DW59" s="59">
        <f>+IFERROR(IF(ISTEXT(DW$5)=FALSE,(INDEX(BCR!$1:$1048576,MATCH('Estadísticas BCR'!DW$5,BCR!$A:$A,0),MATCH('Estadísticas BCR'!$B59,BCR!$1:$1,0))),AVERAGE(DK59:DV59)),"")</f>
        <v>0</v>
      </c>
      <c r="DX59" s="59">
        <f>+IFERROR(IF(ISTEXT(DX$5)=FALSE,(INDEX(BCR!$1:$1048576,MATCH('Estadísticas BCR'!DX$5,BCR!$A:$A,0),MATCH('Estadísticas BCR'!$B59,BCR!$1:$1,0))),AVERAGE(DL59:DW59)),"")</f>
        <v>0</v>
      </c>
      <c r="DY59" s="59">
        <f>+IFERROR(IF(ISTEXT(DY$5)=FALSE,(INDEX(BCR!$1:$1048576,MATCH('Estadísticas BCR'!DY$5,BCR!$A:$A,0),MATCH('Estadísticas BCR'!$B59,BCR!$1:$1,0))),AVERAGE(DM59:DX59)),"")</f>
        <v>0</v>
      </c>
      <c r="DZ59" s="59">
        <f>+IFERROR(IF(ISTEXT(DZ$5)=FALSE,(INDEX(BCR!$1:$1048576,MATCH('Estadísticas BCR'!DZ$5,BCR!$A:$A,0),MATCH('Estadísticas BCR'!$B59,BCR!$1:$1,0))),AVERAGE(DN59:DY59)),"")</f>
        <v>0</v>
      </c>
      <c r="EA59" s="59">
        <f>+IFERROR(IF(ISTEXT(EA$5)=FALSE,(INDEX(BCR!$1:$1048576,MATCH('Estadísticas BCR'!EA$5,BCR!$A:$A,0),MATCH('Estadísticas BCR'!$B59,BCR!$1:$1,0))),AVERAGE(DO59:DZ59)),"")</f>
        <v>0</v>
      </c>
      <c r="EB59" s="59">
        <f>+IFERROR(IF(ISTEXT(EB$5)=FALSE,(INDEX(BCR!$1:$1048576,MATCH('Estadísticas BCR'!EB$5,BCR!$A:$A,0),MATCH('Estadísticas BCR'!$B59,BCR!$1:$1,0))),AVERAGE(DP59:EA59)),"")</f>
        <v>0</v>
      </c>
      <c r="EC59" s="60">
        <f>+IFERROR(IF(ISTEXT(EC$5)=FALSE,(INDEX(BCR!$1:$1048576,MATCH('Estadísticas BCR'!EC$5,BCR!$A:$A,0),MATCH('Estadísticas BCR'!$B59,BCR!$1:$1,0))),AVERAGE(DQ59:EB59)),"")</f>
        <v>0</v>
      </c>
      <c r="ED59" s="59">
        <f>+IFERROR(IF(ISTEXT(ED$5)=FALSE,(INDEX(BCR!$1:$1048576,MATCH('Estadísticas BCR'!ED$5,BCR!$A:$A,0),MATCH('Estadísticas BCR'!$B59,BCR!$1:$1,0))),AVERAGE(DR59:EC59)),"")</f>
        <v>65</v>
      </c>
      <c r="EE59" s="59">
        <f>+IFERROR(IF(ISTEXT(EE$5)=FALSE,(INDEX(BCR!$1:$1048576,MATCH('Estadísticas BCR'!EE$5,BCR!$A:$A,0),MATCH('Estadísticas BCR'!$B59,BCR!$1:$1,0))),AVERAGE(DS59:ED59)),"")</f>
        <v>59.090909090909101</v>
      </c>
      <c r="EF59" s="59">
        <f>+IFERROR(IF(ISTEXT(EF$5)=FALSE,(INDEX(BCR!$1:$1048576,MATCH('Estadísticas BCR'!EF$5,BCR!$A:$A,0),MATCH('Estadísticas BCR'!$B59,BCR!$1:$1,0))),AVERAGE(DT59:EE59)),"")</f>
        <v>71.428571428571402</v>
      </c>
      <c r="EG59" s="59">
        <f>+IFERROR(IF(ISTEXT(EG$5)=FALSE,(INDEX(BCR!$1:$1048576,MATCH('Estadísticas BCR'!EG$5,BCR!$A:$A,0),MATCH('Estadísticas BCR'!$B59,BCR!$1:$1,0))),AVERAGE(DU59:EF59)),"")</f>
        <v>62.5</v>
      </c>
      <c r="EH59" s="59">
        <f>+IFERROR(IF(ISTEXT(EH$5)=FALSE,(INDEX(BCR!$1:$1048576,MATCH('Estadísticas BCR'!EH$5,BCR!$A:$A,0),MATCH('Estadísticas BCR'!$B59,BCR!$1:$1,0))),AVERAGE(DV59:EG59)),"")</f>
        <v>65</v>
      </c>
      <c r="EI59" s="59">
        <f>+IFERROR(IF(ISTEXT(EI$5)=FALSE,(INDEX(BCR!$1:$1048576,MATCH('Estadísticas BCR'!EI$5,BCR!$A:$A,0),MATCH('Estadísticas BCR'!$B59,BCR!$1:$1,0))),AVERAGE(DW59:EH59)),"")</f>
        <v>70.588235294117595</v>
      </c>
      <c r="EJ59" s="59">
        <f>+IFERROR(IF(ISTEXT(EJ$5)=FALSE,(INDEX(BCR!$1:$1048576,MATCH('Estadísticas BCR'!EJ$5,BCR!$A:$A,0),MATCH('Estadísticas BCR'!$B59,BCR!$1:$1,0))),AVERAGE(DX59:EI59)),"")</f>
        <v>65</v>
      </c>
      <c r="EK59" s="59">
        <f>+IFERROR(IF(ISTEXT(EK$5)=FALSE,(INDEX(BCR!$1:$1048576,MATCH('Estadísticas BCR'!EK$5,BCR!$A:$A,0),MATCH('Estadísticas BCR'!$B59,BCR!$1:$1,0))),AVERAGE(DY59:EJ59)),"")</f>
        <v>73.529411764705898</v>
      </c>
      <c r="EL59" s="59">
        <f>+IFERROR(IF(ISTEXT(EL$5)=FALSE,(INDEX(BCR!$1:$1048576,MATCH('Estadísticas BCR'!EL$5,BCR!$A:$A,0),MATCH('Estadísticas BCR'!$B59,BCR!$1:$1,0))),AVERAGE(DZ59:EK59)),"")</f>
        <v>72.2222222222222</v>
      </c>
      <c r="EM59" s="59">
        <f>+IFERROR(IF(ISTEXT(EM$5)=FALSE,(INDEX(BCR!$1:$1048576,MATCH('Estadísticas BCR'!EM$5,BCR!$A:$A,0),MATCH('Estadísticas BCR'!$B59,BCR!$1:$1,0))),AVERAGE(EA59:EL59)),"")</f>
        <v>69.4444444444444</v>
      </c>
      <c r="EN59" s="59">
        <f>+IFERROR(IF(ISTEXT(EN$5)=FALSE,(INDEX(BCR!$1:$1048576,MATCH('Estadísticas BCR'!EN$5,BCR!$A:$A,0),MATCH('Estadísticas BCR'!$B59,BCR!$1:$1,0))),AVERAGE(EB59:EM59)),"")</f>
        <v>72.2222222222222</v>
      </c>
      <c r="EO59" s="59">
        <f>+IFERROR(IF(ISTEXT(EO$5)=FALSE,(INDEX(BCR!$1:$1048576,MATCH('Estadísticas BCR'!EO$5,BCR!$A:$A,0),MATCH('Estadísticas BCR'!$B59,BCR!$1:$1,0))),AVERAGE(EC59:EN59)),"")</f>
        <v>63.3333333333333</v>
      </c>
      <c r="EP59" s="60">
        <f>+IFERROR(IF(ISTEXT(EP$5)=FALSE,(INDEX(BCR!$1:$1048576,MATCH('Estadísticas BCR'!EP$5,BCR!$A:$A,0),MATCH('Estadísticas BCR'!$B59,BCR!$1:$1,0))),AVERAGE(ED59:EO59)),"")</f>
        <v>67.446612483377166</v>
      </c>
      <c r="EQ59" s="59">
        <f>+IFERROR(IF(ISTEXT(EQ$5)=FALSE,(INDEX(BCR!$1:$1048576,MATCH('Estadísticas BCR'!EQ$5,BCR!$A:$A,0),MATCH('Estadísticas BCR'!$B59,BCR!$1:$1,0))),AVERAGE(EE59:EP59)),"")</f>
        <v>70</v>
      </c>
      <c r="ER59" s="59">
        <f>+IFERROR(IF(ISTEXT(ER$5)=FALSE,(INDEX(BCR!$1:$1048576,MATCH('Estadísticas BCR'!ER$5,BCR!$A:$A,0),MATCH('Estadísticas BCR'!$B59,BCR!$1:$1,0))),AVERAGE(EF59:EQ59)),"")</f>
        <v>63.8888888888889</v>
      </c>
      <c r="ES59" s="59">
        <f>+IFERROR(IF(ISTEXT(ES$5)=FALSE,(INDEX(BCR!$1:$1048576,MATCH('Estadísticas BCR'!ES$5,BCR!$A:$A,0),MATCH('Estadísticas BCR'!$B59,BCR!$1:$1,0))),AVERAGE(EG59:ER59)),"")</f>
        <v>61.764705882352899</v>
      </c>
      <c r="ET59" s="59">
        <f>+IFERROR(IF(ISTEXT(ET$5)=FALSE,(INDEX(BCR!$1:$1048576,MATCH('Estadísticas BCR'!ET$5,BCR!$A:$A,0),MATCH('Estadísticas BCR'!$B59,BCR!$1:$1,0))),AVERAGE(EH59:ES59)),"")</f>
        <v>55</v>
      </c>
      <c r="EU59" s="59">
        <f>+IFERROR(IF(ISTEXT(EU$5)=FALSE,(INDEX(BCR!$1:$1048576,MATCH('Estadísticas BCR'!EU$5,BCR!$A:$A,0),MATCH('Estadísticas BCR'!$B59,BCR!$1:$1,0))),AVERAGE(EI59:ET59)),"")</f>
        <v>47.5</v>
      </c>
      <c r="EV59" s="59">
        <f>+IFERROR(IF(ISTEXT(EV$5)=FALSE,(INDEX(BCR!$1:$1048576,MATCH('Estadísticas BCR'!EV$5,BCR!$A:$A,0),MATCH('Estadísticas BCR'!$B59,BCR!$1:$1,0))),AVERAGE(EJ59:EU59)),"")</f>
        <v>37.5</v>
      </c>
      <c r="EW59" s="59">
        <f>+IFERROR(IF(ISTEXT(EW$5)=FALSE,(INDEX(BCR!$1:$1048576,MATCH('Estadísticas BCR'!EW$5,BCR!$A:$A,0),MATCH('Estadísticas BCR'!$B59,BCR!$1:$1,0))),AVERAGE(EK59:EV59)),"")</f>
        <v>50</v>
      </c>
      <c r="EX59" s="59">
        <f>+IFERROR(IF(ISTEXT(EX$5)=FALSE,(INDEX(BCR!$1:$1048576,MATCH('Estadísticas BCR'!EX$5,BCR!$A:$A,0),MATCH('Estadísticas BCR'!$B59,BCR!$1:$1,0))),AVERAGE(EL59:EW59)),"")</f>
        <v>47.368421052631597</v>
      </c>
      <c r="EY59" s="59">
        <f>+IFERROR(IF(ISTEXT(EY$5)=FALSE,(INDEX(BCR!$1:$1048576,MATCH('Estadísticas BCR'!EY$5,BCR!$A:$A,0),MATCH('Estadísticas BCR'!$B59,BCR!$1:$1,0))),AVERAGE(EM59:EX59)),"")</f>
        <v>55.5555555555556</v>
      </c>
      <c r="EZ59" s="59">
        <f>+IFERROR(IF(ISTEXT(EZ$5)=FALSE,(INDEX(BCR!$1:$1048576,MATCH('Estadísticas BCR'!EZ$5,BCR!$A:$A,0),MATCH('Estadísticas BCR'!$B59,BCR!$1:$1,0))),AVERAGE(EN59:EY59)),"")</f>
        <v>61.764705882352899</v>
      </c>
      <c r="FA59" s="59">
        <f>+IFERROR(IF(ISTEXT(FA$5)=FALSE,(INDEX(BCR!$1:$1048576,MATCH('Estadísticas BCR'!FA$5,BCR!$A:$A,0),MATCH('Estadísticas BCR'!$B59,BCR!$1:$1,0))),AVERAGE(EO59:EZ59)),"")</f>
        <v>63.157894736842103</v>
      </c>
      <c r="FB59" s="59">
        <f>+IFERROR(IF(ISTEXT(FB$5)=FALSE,(INDEX(BCR!$1:$1048576,MATCH('Estadísticas BCR'!FB$5,BCR!$A:$A,0),MATCH('Estadísticas BCR'!$B59,BCR!$1:$1,0))),AVERAGE(EP59:FA59)),"")</f>
        <v>61.1111111111111</v>
      </c>
      <c r="FC59" s="60">
        <f>+IFERROR(IF(ISTEXT(FC$5)=FALSE,(INDEX(BCR!$1:$1048576,MATCH('Estadísticas BCR'!FC$5,BCR!$A:$A,0),MATCH('Estadísticas BCR'!$B59,BCR!$1:$1,0))),AVERAGE(EQ59:FB59)),"")</f>
        <v>56.217606925811261</v>
      </c>
      <c r="FD59" s="59">
        <f>+IFERROR(IF(ISTEXT(FD$5)=FALSE,(INDEX(BCR!$1:$1048576,MATCH('Estadísticas BCR'!FD$5,BCR!$A:$A,0),MATCH('Estadísticas BCR'!$B59,BCR!$1:$1,0))),AVERAGE(ER59:FC59)),"")</f>
        <v>55.5555555555556</v>
      </c>
      <c r="FE59" s="59">
        <f>+IFERROR(IF(ISTEXT(FE$5)=FALSE,(INDEX(BCR!$1:$1048576,MATCH('Estadísticas BCR'!FE$5,BCR!$A:$A,0),MATCH('Estadísticas BCR'!$B59,BCR!$1:$1,0))),AVERAGE(ES59:FD59)),"")</f>
        <v>50</v>
      </c>
      <c r="FF59" s="59">
        <f>+IFERROR(IF(ISTEXT(FF$5)=FALSE,(INDEX(BCR!$1:$1048576,MATCH('Estadísticas BCR'!FF$5,BCR!$A:$A,0),MATCH('Estadísticas BCR'!$B59,BCR!$1:$1,0))),AVERAGE(ET59:FE59)),"")</f>
        <v>46.875</v>
      </c>
      <c r="FG59" s="59">
        <f>+IFERROR(IF(ISTEXT(FG$5)=FALSE,(INDEX(BCR!$1:$1048576,MATCH('Estadísticas BCR'!FG$5,BCR!$A:$A,0),MATCH('Estadísticas BCR'!$B59,BCR!$1:$1,0))),AVERAGE(EU59:FF59)),"")</f>
        <v>61.764705882352899</v>
      </c>
      <c r="FH59" s="59">
        <f>+IFERROR(IF(ISTEXT(FH$5)=FALSE,(INDEX(BCR!$1:$1048576,MATCH('Estadísticas BCR'!FH$5,BCR!$A:$A,0),MATCH('Estadísticas BCR'!$B59,BCR!$1:$1,0))),AVERAGE(EV59:FG59)),"")</f>
        <v>50</v>
      </c>
      <c r="FI59" s="59">
        <f>+IFERROR(IF(ISTEXT(FI$5)=FALSE,(INDEX(BCR!$1:$1048576,MATCH('Estadísticas BCR'!FI$5,BCR!$A:$A,0),MATCH('Estadísticas BCR'!$B59,BCR!$1:$1,0))),AVERAGE(EW59:FH59)),"")</f>
        <v>58.3333333333333</v>
      </c>
      <c r="FJ59" s="59">
        <f>+IFERROR(IF(ISTEXT(FJ$5)=FALSE,(INDEX(BCR!$1:$1048576,MATCH('Estadísticas BCR'!FJ$5,BCR!$A:$A,0),MATCH('Estadísticas BCR'!$B59,BCR!$1:$1,0))),AVERAGE(EX59:FI59)),"")</f>
        <v>66.6666666666667</v>
      </c>
      <c r="FK59" s="59">
        <f>+IFERROR(IF(ISTEXT(FK$5)=FALSE,(INDEX(BCR!$1:$1048576,MATCH('Estadísticas BCR'!FK$5,BCR!$A:$A,0),MATCH('Estadísticas BCR'!$B59,BCR!$1:$1,0))),AVERAGE(EY59:FJ59)),"")</f>
        <v>62.5</v>
      </c>
      <c r="FL59" s="59">
        <f>+IFERROR(IF(ISTEXT(FL$5)=FALSE,(INDEX(BCR!$1:$1048576,MATCH('Estadísticas BCR'!FL$5,BCR!$A:$A,0),MATCH('Estadísticas BCR'!$B59,BCR!$1:$1,0))),AVERAGE(EZ59:FK59)),"")</f>
        <v>59.615384615384599</v>
      </c>
      <c r="FM59" s="59">
        <f>+IFERROR(IF(ISTEXT(FM$5)=FALSE,(INDEX(BCR!$1:$1048576,MATCH('Estadísticas BCR'!FM$5,BCR!$A:$A,0),MATCH('Estadísticas BCR'!$B59,BCR!$1:$1,0))),AVERAGE(FA59:FL59)),"")</f>
        <v>60.4166666666667</v>
      </c>
      <c r="FN59" s="59">
        <f>+IFERROR(IF(ISTEXT(FN$5)=FALSE,(INDEX(BCR!$1:$1048576,MATCH('Estadísticas BCR'!FN$5,BCR!$A:$A,0),MATCH('Estadísticas BCR'!$B59,BCR!$1:$1,0))),AVERAGE(FB59:FM59)),"")</f>
        <v>65.151515151515198</v>
      </c>
      <c r="FO59" s="59">
        <f>+IFERROR(IF(ISTEXT(FO$5)=FALSE,(INDEX(BCR!$1:$1048576,MATCH('Estadísticas BCR'!FO$5,BCR!$A:$A,0),MATCH('Estadísticas BCR'!$B59,BCR!$1:$1,0))),AVERAGE(FC59:FN59)),"")</f>
        <v>70</v>
      </c>
      <c r="FP59" s="60">
        <f>+IFERROR(IF(ISTEXT(FP$5)=FALSE,(INDEX(BCR!$1:$1048576,MATCH('Estadísticas BCR'!FP$5,BCR!$A:$A,0),MATCH('Estadísticas BCR'!$B59,BCR!$1:$1,0))),AVERAGE(FD59:FO59)),"")</f>
        <v>58.906568989289582</v>
      </c>
      <c r="FQ59" s="59">
        <f>+IFERROR(IF(ISTEXT(FQ$5)=FALSE,(INDEX(BCR!$1:$1048576,MATCH('Estadísticas BCR'!FQ$5,BCR!$A:$A,0),MATCH('Estadísticas BCR'!$B59,BCR!$1:$1,0))),AVERAGE(FE59:FP59)),"")</f>
        <v>60</v>
      </c>
      <c r="FR59" s="59">
        <f>+IFERROR(IF(ISTEXT(FR$5)=FALSE,(INDEX(BCR!$1:$1048576,MATCH('Estadísticas BCR'!FR$5,BCR!$A:$A,0),MATCH('Estadísticas BCR'!$B59,BCR!$1:$1,0))),AVERAGE(FF59:FQ59)),"")</f>
        <v>52.0833333333333</v>
      </c>
      <c r="FS59" s="59">
        <f>+IFERROR(IF(ISTEXT(FS$5)=FALSE,(INDEX(BCR!$1:$1048576,MATCH('Estadísticas BCR'!FS$5,BCR!$A:$A,0),MATCH('Estadísticas BCR'!$B59,BCR!$1:$1,0))),AVERAGE(FG59:FR59)),"")</f>
        <v>82.608695652173907</v>
      </c>
      <c r="FT59" s="59">
        <f>+IFERROR(IF(ISTEXT(FT$5)=FALSE,(INDEX(BCR!$1:$1048576,MATCH('Estadísticas BCR'!FT$5,BCR!$A:$A,0),MATCH('Estadísticas BCR'!$B59,BCR!$1:$1,0))),AVERAGE(FH59:FS59)),"")</f>
        <v>67.5</v>
      </c>
      <c r="FU59" s="59">
        <f>+IFERROR(IF(ISTEXT(FU$5)=FALSE,(INDEX(BCR!$1:$1048576,MATCH('Estadísticas BCR'!FU$5,BCR!$A:$A,0),MATCH('Estadísticas BCR'!$B59,BCR!$1:$1,0))),AVERAGE(FI59:FT59)),"")</f>
        <v>43.3333333333333</v>
      </c>
      <c r="FV59" s="59">
        <f>+IFERROR(IF(ISTEXT(FV$5)=FALSE,(INDEX(BCR!$1:$1048576,MATCH('Estadísticas BCR'!FV$5,BCR!$A:$A,0),MATCH('Estadísticas BCR'!$B59,BCR!$1:$1,0))),AVERAGE(FJ59:FU59)),"")</f>
        <v>54.545454545454497</v>
      </c>
      <c r="FW59" s="59">
        <f>+IFERROR(IF(ISTEXT(FW$5)=FALSE,(INDEX(BCR!$1:$1048576,MATCH('Estadísticas BCR'!FW$5,BCR!$A:$A,0),MATCH('Estadísticas BCR'!$B59,BCR!$1:$1,0))),AVERAGE(FK59:FV59)),"")</f>
        <v>51.923076923076898</v>
      </c>
      <c r="FX59" s="59">
        <f>+IFERROR(IF(ISTEXT(FX$5)=FALSE,(INDEX(BCR!$1:$1048576,MATCH('Estadísticas BCR'!FX$5,BCR!$A:$A,0),MATCH('Estadísticas BCR'!$B59,BCR!$1:$1,0))),AVERAGE(FL59:FW59)),"")</f>
        <v>55</v>
      </c>
      <c r="FY59" s="59">
        <f>+IFERROR(IF(ISTEXT(FY$5)=FALSE,(INDEX(BCR!$1:$1048576,MATCH('Estadísticas BCR'!FY$5,BCR!$A:$A,0),MATCH('Estadísticas BCR'!$B59,BCR!$1:$1,0))),AVERAGE(FM59:FX59)),"")</f>
        <v>54.761904761904802</v>
      </c>
      <c r="FZ59" s="59">
        <f>+IFERROR(IF(ISTEXT(FZ$5)=FALSE,(INDEX(BCR!$1:$1048576,MATCH('Estadísticas BCR'!FZ$5,BCR!$A:$A,0),MATCH('Estadísticas BCR'!$B59,BCR!$1:$1,0))),AVERAGE(FN59:FY59)),"")</f>
        <v>38.8888888888889</v>
      </c>
      <c r="GA59" s="59">
        <f>+IFERROR(IF(ISTEXT(GA$5)=FALSE,(INDEX(BCR!$1:$1048576,MATCH('Estadísticas BCR'!GA$5,BCR!$A:$A,0),MATCH('Estadísticas BCR'!$B59,BCR!$1:$1,0))),AVERAGE(FO59:FZ59)),"")</f>
        <v>55.172413793103502</v>
      </c>
      <c r="GB59" s="59">
        <f>+IFERROR(IF(ISTEXT(GB$5)=FALSE,(INDEX(BCR!$1:$1048576,MATCH('Estadísticas BCR'!GB$5,BCR!$A:$A,0),MATCH('Estadísticas BCR'!$B59,BCR!$1:$1,0))),AVERAGE(FP59:GA59)),"")</f>
        <v>56.451612903225801</v>
      </c>
      <c r="GC59" s="60">
        <f>+IFERROR(IF(ISTEXT(GC$5)=FALSE,(INDEX(BCR!$1:$1048576,MATCH('Estadísticas BCR'!GC$5,BCR!$A:$A,0),MATCH('Estadísticas BCR'!$B59,BCR!$1:$1,0))),AVERAGE(FQ59:GB59)),"")</f>
        <v>56.022392844541251</v>
      </c>
      <c r="GD59" s="59">
        <f>+IFERROR(IF(ISTEXT(GD$5)=FALSE,(INDEX(BCR!$1:$1048576,MATCH('Estadísticas BCR'!GD$5,BCR!$A:$A,0),MATCH('Estadísticas BCR'!$B59,BCR!$1:$1,0))),AVERAGE(FR59:GC59)),"")</f>
        <v>60.294117647058798</v>
      </c>
      <c r="GE59" s="59">
        <f>+IFERROR(IF(ISTEXT(GE$5)=FALSE,(INDEX(BCR!$1:$1048576,MATCH('Estadísticas BCR'!GE$5,BCR!$A:$A,0),MATCH('Estadísticas BCR'!$B59,BCR!$1:$1,0))),AVERAGE(FS59:GD59)),"")</f>
        <v>51.351351351351298</v>
      </c>
      <c r="GF59" s="59">
        <f>+IFERROR(IF(ISTEXT(GF$5)=FALSE,(INDEX(BCR!$1:$1048576,MATCH('Estadísticas BCR'!GF$5,BCR!$A:$A,0),MATCH('Estadísticas BCR'!$B59,BCR!$1:$1,0))),AVERAGE(FT59:GE59)),"")</f>
        <v>61.538461538461497</v>
      </c>
      <c r="GG59" s="59">
        <f>+IFERROR(IF(ISTEXT(GG$5)=FALSE,(INDEX(BCR!$1:$1048576,MATCH('Estadísticas BCR'!GG$5,BCR!$A:$A,0),MATCH('Estadísticas BCR'!$B59,BCR!$1:$1,0))),AVERAGE(FU59:GF59)),"")</f>
        <v>54.838709677419402</v>
      </c>
      <c r="GH59" s="59">
        <f>+IFERROR(IF(ISTEXT(GH$5)=FALSE,(INDEX(BCR!$1:$1048576,MATCH('Estadísticas BCR'!GH$5,BCR!$A:$A,0),MATCH('Estadísticas BCR'!$B59,BCR!$1:$1,0))),AVERAGE(FV59:GG59)),"")</f>
        <v>50</v>
      </c>
      <c r="GI59" s="59">
        <f>+IFERROR(IF(ISTEXT(GI$5)=FALSE,(INDEX(BCR!$1:$1048576,MATCH('Estadísticas BCR'!GI$5,BCR!$A:$A,0),MATCH('Estadísticas BCR'!$B59,BCR!$1:$1,0))),AVERAGE(FW59:GH59)),"")</f>
        <v>51.470588235294102</v>
      </c>
      <c r="GJ59" s="59">
        <f>+IFERROR(IF(ISTEXT(GJ$5)=FALSE,(INDEX(BCR!$1:$1048576,MATCH('Estadísticas BCR'!GJ$5,BCR!$A:$A,0),MATCH('Estadísticas BCR'!$B59,BCR!$1:$1,0))),AVERAGE(FX59:GI59)),"")</f>
        <v>54.285714285714299</v>
      </c>
      <c r="GK59" s="59">
        <f>+IFERROR(IF(ISTEXT(GK$5)=FALSE,(INDEX(BCR!$1:$1048576,MATCH('Estadísticas BCR'!GK$5,BCR!$A:$A,0),MATCH('Estadísticas BCR'!$B59,BCR!$1:$1,0))),AVERAGE(FY59:GJ59)),"")</f>
        <v>50</v>
      </c>
      <c r="GL59" s="59">
        <f>+IFERROR(IF(ISTEXT(GL$5)=FALSE,(INDEX(BCR!$1:$1048576,MATCH('Estadísticas BCR'!GL$5,BCR!$A:$A,0),MATCH('Estadísticas BCR'!$B59,BCR!$1:$1,0))),AVERAGE(FZ59:GK59)),"")</f>
        <v>58.3333333333333</v>
      </c>
      <c r="GM59" s="59">
        <f>+IFERROR(IF(ISTEXT(GM$5)=FALSE,(INDEX(BCR!$1:$1048576,MATCH('Estadísticas BCR'!GM$5,BCR!$A:$A,0),MATCH('Estadísticas BCR'!$B59,BCR!$1:$1,0))),AVERAGE(GA59:GL59)),"")</f>
        <v>54.411764705882298</v>
      </c>
      <c r="GN59" s="59">
        <f>+IFERROR(IF(ISTEXT(GN$5)=FALSE,(INDEX(BCR!$1:$1048576,MATCH('Estadísticas BCR'!GN$5,BCR!$A:$A,0),MATCH('Estadísticas BCR'!$B59,BCR!$1:$1,0))),AVERAGE(GB59:GM59)),"")</f>
        <v>56.451612903225801</v>
      </c>
      <c r="GO59" s="59">
        <f>+IFERROR(IF(ISTEXT(GO$5)=FALSE,(INDEX(BCR!$1:$1048576,MATCH('Estadísticas BCR'!GO$5,BCR!$A:$A,0),MATCH('Estadísticas BCR'!$B59,BCR!$1:$1,0))),AVERAGE(GC59:GN59)),"")</f>
        <v>50</v>
      </c>
      <c r="GP59" s="60">
        <f>+IFERROR(IF(ISTEXT(GP$5)=FALSE,(INDEX(BCR!$1:$1048576,MATCH('Estadísticas BCR'!GP$5,BCR!$A:$A,0),MATCH('Estadísticas BCR'!$B59,BCR!$1:$1,0))),AVERAGE(GD59:GO59)),"")</f>
        <v>54.414637806478403</v>
      </c>
      <c r="GQ59" s="59">
        <f>+IFERROR(IF(ISTEXT(GQ$5)=FALSE,(INDEX(BCR!$1:$1048576,MATCH('Estadísticas BCR'!GQ$5,BCR!$A:$A,0),MATCH('Estadísticas BCR'!$B59,BCR!$1:$1,0))),AVERAGE(GE59:GP59)),"")</f>
        <v>48.780487804878</v>
      </c>
      <c r="GR59" s="59">
        <f>+IFERROR(IF(ISTEXT(GR$5)=FALSE,(INDEX(BCR!$1:$1048576,MATCH('Estadísticas BCR'!GR$5,BCR!$A:$A,0),MATCH('Estadísticas BCR'!$B59,BCR!$1:$1,0))),AVERAGE(GF59:GQ59)),"")</f>
        <v>46.052631578947398</v>
      </c>
      <c r="GS59" s="59">
        <f>+IFERROR(IF(ISTEXT(GS$5)=FALSE,(INDEX(BCR!$1:$1048576,MATCH('Estadísticas BCR'!GS$5,BCR!$A:$A,0),MATCH('Estadísticas BCR'!$B59,BCR!$1:$1,0))),AVERAGE(GG59:GR59)),"")</f>
        <v>47.297297297297298</v>
      </c>
      <c r="GT59" s="59">
        <f>+IFERROR(IF(ISTEXT(GT$5)=FALSE,(INDEX(BCR!$1:$1048576,MATCH('Estadísticas BCR'!GT$5,BCR!$A:$A,0),MATCH('Estadísticas BCR'!$B59,BCR!$1:$1,0))),AVERAGE(GH59:GS59)),"")</f>
        <v>41.025641025641001</v>
      </c>
      <c r="GU59" s="59">
        <f>+IFERROR(IF(ISTEXT(GU$5)=FALSE,(INDEX(BCR!$1:$1048576,MATCH('Estadísticas BCR'!GU$5,BCR!$A:$A,0),MATCH('Estadísticas BCR'!$B59,BCR!$1:$1,0))),AVERAGE(GI59:GT59)),"")</f>
        <v>43.421052631579002</v>
      </c>
      <c r="GV59" s="59">
        <f>+IFERROR(IF(ISTEXT(GV$5)=FALSE,(INDEX(BCR!$1:$1048576,MATCH('Estadísticas BCR'!GV$5,BCR!$A:$A,0),MATCH('Estadísticas BCR'!$B59,BCR!$1:$1,0))),AVERAGE(GJ59:GU59)),"")</f>
        <v>41.6666666666667</v>
      </c>
      <c r="GW59" s="59">
        <f>+IFERROR(IF(ISTEXT(GW$5)=FALSE,(INDEX(BCR!$1:$1048576,MATCH('Estadísticas BCR'!GW$5,BCR!$A:$A,0),MATCH('Estadísticas BCR'!$B59,BCR!$1:$1,0))),AVERAGE(GK59:GV59)),"")</f>
        <v>48.717948717948701</v>
      </c>
      <c r="GX59" s="59">
        <f>+IFERROR(IF(ISTEXT(GX$5)=FALSE,(INDEX(BCR!$1:$1048576,MATCH('Estadísticas BCR'!GX$5,BCR!$A:$A,0),MATCH('Estadísticas BCR'!$B59,BCR!$1:$1,0))),AVERAGE(GL59:GW59)),"")</f>
        <v>46.153846153846203</v>
      </c>
      <c r="GY59" s="59">
        <f>+IFERROR(IF(ISTEXT(GY$5)=FALSE,(INDEX(BCR!$1:$1048576,MATCH('Estadísticas BCR'!GY$5,BCR!$A:$A,0),MATCH('Estadísticas BCR'!$B59,BCR!$1:$1,0))),AVERAGE(GM59:GX59)),"")</f>
        <v>46.153846153846203</v>
      </c>
      <c r="GZ59" s="59">
        <f>+IFERROR(IF(ISTEXT(GZ$5)=FALSE,(INDEX(BCR!$1:$1048576,MATCH('Estadísticas BCR'!GZ$5,BCR!$A:$A,0),MATCH('Estadísticas BCR'!$B59,BCR!$1:$1,0))),AVERAGE(GN59:GY59)),"")</f>
        <v>51.219512195122</v>
      </c>
      <c r="HA59" s="59">
        <f>+IFERROR(IF(ISTEXT(HA$5)=FALSE,(INDEX(BCR!$1:$1048576,MATCH('Estadísticas BCR'!HA$5,BCR!$A:$A,0),MATCH('Estadísticas BCR'!$B59,BCR!$1:$1,0))),AVERAGE(GO59:GZ59)),"")</f>
        <v>52.7777777777778</v>
      </c>
      <c r="HB59" s="59">
        <f>+IFERROR(IF(ISTEXT(HB$5)=FALSE,(INDEX(BCR!$1:$1048576,MATCH('Estadísticas BCR'!HB$5,BCR!$A:$A,0),MATCH('Estadísticas BCR'!$B59,BCR!$1:$1,0))),AVERAGE(GP59:HA59)),"")</f>
        <v>39.1891891891892</v>
      </c>
      <c r="HC59" s="60">
        <f>+IFERROR(IF(ISTEXT(HC$5)=FALSE,(INDEX(BCR!$1:$1048576,MATCH('Estadísticas BCR'!HC$5,BCR!$A:$A,0),MATCH('Estadísticas BCR'!$B59,BCR!$1:$1,0))),AVERAGE(GQ59:HB59)),"")</f>
        <v>46.037991432728283</v>
      </c>
      <c r="HD59" s="59">
        <f>+IFERROR(IF(ISTEXT(HD$5)=FALSE,(INDEX(BCR!$1:$1048576,MATCH('Estadísticas BCR'!HD$5,BCR!$A:$A,0),MATCH('Estadísticas BCR'!$B59,BCR!$1:$1,0))),AVERAGE(GR59:HC59)),"")</f>
        <v>40.540540540540498</v>
      </c>
      <c r="HE59" s="59">
        <f>+IFERROR(IF(ISTEXT(HE$5)=FALSE,(INDEX(BCR!$1:$1048576,MATCH('Estadísticas BCR'!HE$5,BCR!$A:$A,0),MATCH('Estadísticas BCR'!$B59,BCR!$1:$1,0))),AVERAGE(GS59:HD59)),"")</f>
        <v>43.939393939393902</v>
      </c>
      <c r="HF59" s="59">
        <f>+IFERROR(IF(ISTEXT(HF$5)=FALSE,(INDEX(BCR!$1:$1048576,MATCH('Estadísticas BCR'!HF$5,BCR!$A:$A,0),MATCH('Estadísticas BCR'!$B59,BCR!$1:$1,0))),AVERAGE(GT59:HE59)),"")</f>
        <v>38.8888888888889</v>
      </c>
      <c r="HG59" s="59">
        <f>+IFERROR(IF(ISTEXT(HG$5)=FALSE,(INDEX(BCR!$1:$1048576,MATCH('Estadísticas BCR'!HG$5,BCR!$A:$A,0),MATCH('Estadísticas BCR'!$B59,BCR!$1:$1,0))),AVERAGE(GU59:HF59)),"")</f>
        <v>40.909090909090899</v>
      </c>
      <c r="HH59" s="59">
        <f>+IFERROR(IF(ISTEXT(HH$5)=FALSE,(INDEX(BCR!$1:$1048576,MATCH('Estadísticas BCR'!HH$5,BCR!$A:$A,0),MATCH('Estadísticas BCR'!$B59,BCR!$1:$1,0))),AVERAGE(GV59:HG59)),"")</f>
        <v>48.75</v>
      </c>
      <c r="HI59" s="59">
        <f>+IFERROR(IF(ISTEXT(HI$5)=FALSE,(INDEX(BCR!$1:$1048576,MATCH('Estadísticas BCR'!HI$5,BCR!$A:$A,0),MATCH('Estadísticas BCR'!$B59,BCR!$1:$1,0))),AVERAGE(GW59:HH59)),"")</f>
        <v>38.571428571428598</v>
      </c>
      <c r="HJ59" s="59">
        <f>+IFERROR(IF(ISTEXT(HJ$5)=FALSE,(INDEX(BCR!$1:$1048576,MATCH('Estadísticas BCR'!HJ$5,BCR!$A:$A,0),MATCH('Estadísticas BCR'!$B59,BCR!$1:$1,0))),AVERAGE(GX59:HI59)),"")</f>
        <v>46.25</v>
      </c>
      <c r="HK59" s="59">
        <f>+IFERROR(IF(ISTEXT(HK$5)=FALSE,(INDEX(BCR!$1:$1048576,MATCH('Estadísticas BCR'!HK$5,BCR!$A:$A,0),MATCH('Estadísticas BCR'!$B59,BCR!$1:$1,0))),AVERAGE(GY59:HJ59)),"")</f>
        <v>47.2222222222222</v>
      </c>
      <c r="HL59" s="59">
        <f>+IFERROR(IF(ISTEXT(HL$5)=FALSE,(INDEX(BCR!$1:$1048576,MATCH('Estadísticas BCR'!HL$5,BCR!$A:$A,0),MATCH('Estadísticas BCR'!$B59,BCR!$1:$1,0))),AVERAGE(GZ59:HK59)),"")</f>
        <v>42.647058823529399</v>
      </c>
      <c r="HM59" s="59">
        <f>+IFERROR(IF(ISTEXT(HM$5)=FALSE,(INDEX(BCR!$1:$1048576,MATCH('Estadísticas BCR'!HM$5,BCR!$A:$A,0),MATCH('Estadísticas BCR'!$B59,BCR!$1:$1,0))),AVERAGE(HA59:HL59)),"")</f>
        <v>45.3125</v>
      </c>
      <c r="HN59" s="59">
        <f>+IFERROR(IF(ISTEXT(HN$5)=FALSE,(INDEX(BCR!$1:$1048576,MATCH('Estadísticas BCR'!HN$5,BCR!$A:$A,0),MATCH('Estadísticas BCR'!$B59,BCR!$1:$1,0))),AVERAGE(HB59:HM59)),"")</f>
        <v>48.780487804878</v>
      </c>
      <c r="HO59" s="59">
        <f>+IFERROR(IF(ISTEXT(HO$5)=FALSE,(INDEX(BCR!$1:$1048576,MATCH('Estadísticas BCR'!HO$5,BCR!$A:$A,0),MATCH('Estadísticas BCR'!$B59,BCR!$1:$1,0))),AVERAGE(HC59:HN59)),"")</f>
        <v>46.052631578947398</v>
      </c>
      <c r="HP59" s="60">
        <f>+IFERROR(IF(ISTEXT(HP$5)=FALSE,(INDEX(BCR!$1:$1048576,MATCH('Estadísticas BCR'!HP$5,BCR!$A:$A,0),MATCH('Estadísticas BCR'!$B59,BCR!$1:$1,0))),AVERAGE(HD59:HO59)),"")</f>
        <v>43.988686939909989</v>
      </c>
      <c r="HQ59" s="59">
        <f>+IFERROR(IF(ISTEXT(HQ$5)=FALSE,(INDEX(BCR!$1:$1048576,MATCH('Estadísticas BCR'!HQ$5,BCR!$A:$A,0),MATCH('Estadísticas BCR'!$B59,BCR!$1:$1,0))),AVERAGE(HE59:HP59)),"")</f>
        <v>47.142857142857103</v>
      </c>
      <c r="HR59" s="59">
        <f>+IFERROR(IF(ISTEXT(HR$5)=FALSE,(INDEX(BCR!$1:$1048576,MATCH('Estadísticas BCR'!HR$5,BCR!$A:$A,0),MATCH('Estadísticas BCR'!$B59,BCR!$1:$1,0))),AVERAGE(HF59:HQ59)),"")</f>
        <v>52.857142857142897</v>
      </c>
      <c r="HS59" s="59">
        <f>+IFERROR(IF(ISTEXT(HS$5)=FALSE,(INDEX(BCR!$1:$1048576,MATCH('Estadísticas BCR'!HS$5,BCR!$A:$A,0),MATCH('Estadísticas BCR'!$B59,BCR!$1:$1,0))),AVERAGE(HG59:HR59)),"")</f>
        <v>41.935483870967701</v>
      </c>
      <c r="HT59" s="59">
        <f>+IFERROR(IF(ISTEXT(HT$5)=FALSE,(INDEX(BCR!$1:$1048576,MATCH('Estadísticas BCR'!HT$5,BCR!$A:$A,0),MATCH('Estadísticas BCR'!$B59,BCR!$1:$1,0))),AVERAGE(HH59:HS59)),"")</f>
        <v>41.935483870967701</v>
      </c>
      <c r="HU59" s="59">
        <f>+IFERROR(IF(ISTEXT(HU$5)=FALSE,(INDEX(BCR!$1:$1048576,MATCH('Estadísticas BCR'!HU$5,BCR!$A:$A,0),MATCH('Estadísticas BCR'!$B59,BCR!$1:$1,0))),AVERAGE(HI59:HT59)),"")</f>
        <v>42.307692307692299</v>
      </c>
      <c r="HV59" s="59">
        <f>+IFERROR(IF(ISTEXT(HV$5)=FALSE,(INDEX(BCR!$1:$1048576,MATCH('Estadísticas BCR'!HV$5,BCR!$A:$A,0),MATCH('Estadísticas BCR'!$B59,BCR!$1:$1,0))),AVERAGE(HJ59:HU59)),"")</f>
        <v>48.076923076923102</v>
      </c>
      <c r="HW59" s="59">
        <f>+IFERROR(IF(ISTEXT(HW$5)=FALSE,(INDEX(BCR!$1:$1048576,MATCH('Estadísticas BCR'!HW$5,BCR!$A:$A,0),MATCH('Estadísticas BCR'!$B59,BCR!$1:$1,0))),AVERAGE(HK59:HV59)),"")</f>
        <v>35.185185185185198</v>
      </c>
      <c r="HX59" s="59">
        <f>+IFERROR(IF(ISTEXT(HX$5)=FALSE,(INDEX(BCR!$1:$1048576,MATCH('Estadísticas BCR'!HX$5,BCR!$A:$A,0),MATCH('Estadísticas BCR'!$B59,BCR!$1:$1,0))),AVERAGE(HL59:HW59)),"")</f>
        <v>43.548387096774199</v>
      </c>
      <c r="HY59" s="59">
        <f>+IFERROR(IF(ISTEXT(HY$5)=FALSE,(INDEX(BCR!$1:$1048576,MATCH('Estadísticas BCR'!HY$5,BCR!$A:$A,0),MATCH('Estadísticas BCR'!$B59,BCR!$1:$1,0))),AVERAGE(HM59:HX59)),"")</f>
        <v>41.6666666666667</v>
      </c>
      <c r="HZ59" s="59">
        <f>+IFERROR(IF(ISTEXT(HZ$5)=FALSE,(INDEX(BCR!$1:$1048576,MATCH('Estadísticas BCR'!HZ$5,BCR!$A:$A,0),MATCH('Estadísticas BCR'!$B59,BCR!$1:$1,0))),AVERAGE(HN59:HY59)),"")</f>
        <v>50</v>
      </c>
      <c r="IA59" s="59">
        <f>+IFERROR(IF(ISTEXT(IA$5)=FALSE,(INDEX(BCR!$1:$1048576,MATCH('Estadísticas BCR'!IA$5,BCR!$A:$A,0),MATCH('Estadísticas BCR'!$B59,BCR!$1:$1,0))),AVERAGE(HO59:HZ59)),"")</f>
        <v>41.304347826087003</v>
      </c>
      <c r="IB59" s="59">
        <f>+IFERROR(IF(ISTEXT(IB$5)=FALSE,(INDEX(BCR!$1:$1048576,MATCH('Estadísticas BCR'!IB$5,BCR!$A:$A,0),MATCH('Estadísticas BCR'!$B59,BCR!$1:$1,0))),AVERAGE(HP59:IA59)),"")</f>
        <v>35.185185185185198</v>
      </c>
      <c r="IC59" s="60">
        <f>+IFERROR(IF(ISTEXT(IC$5)=FALSE,(INDEX(BCR!$1:$1048576,MATCH('Estadísticas BCR'!IC$5,BCR!$A:$A,0),MATCH('Estadísticas BCR'!$B59,BCR!$1:$1,0))),AVERAGE(HQ59:IB59)),"")</f>
        <v>43.428779590537424</v>
      </c>
      <c r="ID59" s="59">
        <f>+IFERROR(IF(ISTEXT(ID$5)=FALSE,(INDEX(BCR!$1:$1048576,MATCH('Estadísticas BCR'!ID$5,BCR!$A:$A,0),MATCH('Estadísticas BCR'!$B59,BCR!$1:$1,0))),AVERAGE(HR59:IC59)),"")</f>
        <v>50</v>
      </c>
      <c r="IE59" s="59">
        <f>+IFERROR(IF(ISTEXT(IE$5)=FALSE,(INDEX(BCR!$1:$1048576,MATCH('Estadísticas BCR'!IE$5,BCR!$A:$A,0),MATCH('Estadísticas BCR'!$B59,BCR!$1:$1,0))),AVERAGE(HS59:ID59)),"")</f>
        <v>41.6666666666667</v>
      </c>
      <c r="IF59" s="59">
        <f>+IFERROR(IF(ISTEXT(IF$5)=FALSE,(INDEX(BCR!$1:$1048576,MATCH('Estadísticas BCR'!IF$5,BCR!$A:$A,0),MATCH('Estadísticas BCR'!$B59,BCR!$1:$1,0))),AVERAGE(HT59:IE59)),"")</f>
        <v>40</v>
      </c>
      <c r="IG59" s="59">
        <f>+IFERROR(IF(ISTEXT(IG$5)=FALSE,(INDEX(BCR!$1:$1048576,MATCH('Estadísticas BCR'!IG$5,BCR!$A:$A,0),MATCH('Estadísticas BCR'!$B59,BCR!$1:$1,0))),AVERAGE(HU59:IF59)),"")</f>
        <v>39.130434782608702</v>
      </c>
      <c r="IH59" s="59">
        <f>+IFERROR(IF(ISTEXT(IH$5)=FALSE,(INDEX(BCR!$1:$1048576,MATCH('Estadísticas BCR'!IH$5,BCR!$A:$A,0),MATCH('Estadísticas BCR'!$B59,BCR!$1:$1,0))),AVERAGE(HV59:IG59)),"")</f>
        <v>48</v>
      </c>
      <c r="II59" s="59">
        <f>+IFERROR(IF(ISTEXT(II$5)=FALSE,(INDEX(BCR!$1:$1048576,MATCH('Estadísticas BCR'!II$5,BCR!$A:$A,0),MATCH('Estadísticas BCR'!$B59,BCR!$1:$1,0))),AVERAGE(HW59:IH59)),"")</f>
        <v>48</v>
      </c>
      <c r="IJ59" s="59">
        <f>+IFERROR(IF(ISTEXT(IJ$5)=FALSE,(INDEX(BCR!$1:$1048576,MATCH('Estadísticas BCR'!IJ$5,BCR!$A:$A,0),MATCH('Estadísticas BCR'!$B59,BCR!$1:$1,0))),AVERAGE(HX59:II59)),"")</f>
        <v>48.076923076923102</v>
      </c>
      <c r="IK59" s="59">
        <f>+IFERROR(IF(ISTEXT(IK$5)=FALSE,(INDEX(BCR!$1:$1048576,MATCH('Estadísticas BCR'!IK$5,BCR!$A:$A,0),MATCH('Estadísticas BCR'!$B59,BCR!$1:$1,0))),AVERAGE(HY59:IJ59)),"")</f>
        <v>43.75</v>
      </c>
      <c r="IL59" s="59">
        <f>+IFERROR(IF(ISTEXT(IL$5)=FALSE,(INDEX(BCR!$1:$1048576,MATCH('Estadísticas BCR'!IL$5,BCR!$A:$A,0),MATCH('Estadísticas BCR'!$B59,BCR!$1:$1,0))),AVERAGE(HZ59:IK59)),"")</f>
        <v>47.727272727272698</v>
      </c>
      <c r="IM59" s="59">
        <f>+IFERROR(IF(ISTEXT(IM$5)=FALSE,(INDEX(BCR!$1:$1048576,MATCH('Estadísticas BCR'!IM$5,BCR!$A:$A,0),MATCH('Estadísticas BCR'!$B59,BCR!$1:$1,0))),AVERAGE(IA59:IL59)),"")</f>
        <v>47.9166666666667</v>
      </c>
      <c r="IN59" s="59">
        <f>+IFERROR(IF(ISTEXT(IN$5)=FALSE,(INDEX(BCR!$1:$1048576,MATCH('Estadísticas BCR'!IN$5,BCR!$A:$A,0),MATCH('Estadísticas BCR'!$B59,BCR!$1:$1,0))),AVERAGE(IB59:IM59)),"")</f>
        <v>38</v>
      </c>
      <c r="IO59" s="59">
        <f>+IFERROR(IF(ISTEXT(IO$5)=FALSE,(INDEX(BCR!$1:$1048576,MATCH('Estadísticas BCR'!IO$5,BCR!$A:$A,0),MATCH('Estadísticas BCR'!$B59,BCR!$1:$1,0))),AVERAGE(IC59:IN59)),"")</f>
        <v>41.176470588235297</v>
      </c>
      <c r="IP59" s="60">
        <f>+IFERROR(IF(ISTEXT(IP$5)=FALSE,(INDEX(BCR!$1:$1048576,MATCH('Estadísticas BCR'!IP$5,BCR!$A:$A,0),MATCH('Estadísticas BCR'!$B59,BCR!$1:$1,0))),AVERAGE(ID59:IO59)),"")</f>
        <v>44.453702875697758</v>
      </c>
      <c r="IQ59" s="59">
        <f>+IFERROR(IF(ISTEXT(IQ$5)=FALSE,(INDEX(BCR!$1:$1048576,MATCH('Estadísticas BCR'!IQ$5,BCR!$A:$A,0),MATCH('Estadísticas BCR'!$B59,BCR!$1:$1,0))),AVERAGE(IE59:IP59)),"")</f>
        <v>50</v>
      </c>
      <c r="IR59" s="59">
        <f>+IFERROR(IF(ISTEXT(IR$5)=FALSE,(INDEX(BCR!$1:$1048576,MATCH('Estadísticas BCR'!IR$5,BCR!$A:$A,0),MATCH('Estadísticas BCR'!$B59,BCR!$1:$1,0))),AVERAGE(IF59:IQ59)),"")</f>
        <v>47.368421052631597</v>
      </c>
      <c r="IS59" s="59">
        <f>+IFERROR(IF(ISTEXT(IS$5)=FALSE,(INDEX(BCR!$1:$1048576,MATCH('Estadísticas BCR'!IS$5,BCR!$A:$A,0),MATCH('Estadísticas BCR'!$B59,BCR!$1:$1,0))),AVERAGE(IG59:IR59)),"")</f>
        <v>42.105263157894697</v>
      </c>
      <c r="IT59" s="59">
        <f>+IFERROR(IF(ISTEXT(IT$5)=FALSE,(INDEX(BCR!$1:$1048576,MATCH('Estadísticas BCR'!IT$5,BCR!$A:$A,0),MATCH('Estadísticas BCR'!$B59,BCR!$1:$1,0))),AVERAGE(IH59:IS59)),"")</f>
        <v>50</v>
      </c>
      <c r="IU59" s="59">
        <f>+IFERROR(IF(ISTEXT(IU$5)=FALSE,(INDEX(BCR!$1:$1048576,MATCH('Estadísticas BCR'!IU$5,BCR!$A:$A,0),MATCH('Estadísticas BCR'!$B59,BCR!$1:$1,0))),AVERAGE(II59:IT59)),"")</f>
        <v>36.842105263157897</v>
      </c>
      <c r="IV59" s="59">
        <f>+IFERROR(IF(ISTEXT(IV$5)=FALSE,(INDEX(BCR!$1:$1048576,MATCH('Estadísticas BCR'!IV$5,BCR!$A:$A,0),MATCH('Estadísticas BCR'!$B59,BCR!$1:$1,0))),AVERAGE(IJ59:IU59)),"")</f>
        <v>42.5</v>
      </c>
      <c r="IW59" s="59">
        <f>+IFERROR(IF(ISTEXT(IW$5)=FALSE,(INDEX(BCR!$1:$1048576,MATCH('Estadísticas BCR'!IW$5,BCR!$A:$A,0),MATCH('Estadísticas BCR'!$B59,BCR!$1:$1,0))),AVERAGE(IK59:IV59)),"")</f>
        <v>41.6666666666667</v>
      </c>
      <c r="IX59" s="59">
        <f>+IFERROR(IF(ISTEXT(IX$5)=FALSE,(INDEX(BCR!$1:$1048576,MATCH('Estadísticas BCR'!IX$5,BCR!$A:$A,0),MATCH('Estadísticas BCR'!$B59,BCR!$1:$1,0))),AVERAGE(IL59:IW59)),"")</f>
        <v>38</v>
      </c>
      <c r="IY59" s="59">
        <f>+IFERROR(IF(ISTEXT(IY$5)=FALSE,(INDEX(BCR!$1:$1048576,MATCH('Estadísticas BCR'!IY$5,BCR!$A:$A,0),MATCH('Estadísticas BCR'!$B59,BCR!$1:$1,0))),AVERAGE(IM59:IX59)),"")</f>
        <v>37.5</v>
      </c>
      <c r="IZ59" s="59">
        <f>+IFERROR(IF(ISTEXT(IZ$5)=FALSE,(INDEX(BCR!$1:$1048576,MATCH('Estadísticas BCR'!IZ$5,BCR!$A:$A,0),MATCH('Estadísticas BCR'!$B59,BCR!$1:$1,0))),AVERAGE(IN59:IY59)),"")</f>
        <v>37.5</v>
      </c>
      <c r="JA59" s="59">
        <f>+IFERROR(IF(ISTEXT(JA$5)=FALSE,(INDEX(BCR!$1:$1048576,MATCH('Estadísticas BCR'!JA$5,BCR!$A:$A,0),MATCH('Estadísticas BCR'!$B59,BCR!$1:$1,0))),AVERAGE(IO59:IZ59)),"")</f>
        <v>54.1666666666667</v>
      </c>
      <c r="JB59" s="59">
        <f>+IFERROR(IF(ISTEXT(JB$5)=FALSE,(INDEX(BCR!$1:$1048576,MATCH('Estadísticas BCR'!JB$5,BCR!$A:$A,0),MATCH('Estadísticas BCR'!$B59,BCR!$1:$1,0))),AVERAGE(IP59:JA59)),"")</f>
        <v>47.619047619047599</v>
      </c>
      <c r="JC59" s="60">
        <f>+IFERROR(IF(ISTEXT(JC$5)=FALSE,(INDEX(BCR!$1:$1048576,MATCH('Estadísticas BCR'!JC$5,BCR!$A:$A,0),MATCH('Estadísticas BCR'!$B59,BCR!$1:$1,0))),AVERAGE(IQ59:JB59)),"")</f>
        <v>43.772347535505425</v>
      </c>
      <c r="JD59" s="59">
        <f>+IFERROR(IF(ISTEXT(JD$5)=FALSE,(INDEX(BCR!$1:$1048576,MATCH('Estadísticas BCR'!JD$5,BCR!$A:$A,0),MATCH('Estadísticas BCR'!$B59,BCR!$1:$1,0))),AVERAGE(IR59:JC59)),"")</f>
        <v>40</v>
      </c>
      <c r="JE59" s="59">
        <f>+IFERROR(IF(ISTEXT(JE$5)=FALSE,(INDEX(BCR!$1:$1048576,MATCH('Estadísticas BCR'!JE$5,BCR!$A:$A,0),MATCH('Estadísticas BCR'!$B59,BCR!$1:$1,0))),AVERAGE(IS59:JD59)),"")</f>
        <v>42</v>
      </c>
      <c r="JF59" s="59">
        <f>+IFERROR(IF(ISTEXT(JF$5)=FALSE,(INDEX(BCR!$1:$1048576,MATCH('Estadísticas BCR'!JF$5,BCR!$A:$A,0),MATCH('Estadísticas BCR'!$B59,BCR!$1:$1,0))),AVERAGE(IT59:JE59)),"")</f>
        <v>20.8333333333333</v>
      </c>
      <c r="JG59" s="59">
        <f>+IFERROR(IF(ISTEXT(JG$5)=FALSE,(INDEX(BCR!$1:$1048576,MATCH('Estadísticas BCR'!JG$5,BCR!$A:$A,0),MATCH('Estadísticas BCR'!$B59,BCR!$1:$1,0))),AVERAGE(IU59:JF59)),"")</f>
        <v>0</v>
      </c>
      <c r="JH59" s="59">
        <f>+IFERROR(IF(ISTEXT(JH$5)=FALSE,(INDEX(BCR!$1:$1048576,MATCH('Estadísticas BCR'!JH$5,BCR!$A:$A,0),MATCH('Estadísticas BCR'!$B59,BCR!$1:$1,0))),AVERAGE(IV59:JG59)),"")</f>
        <v>20</v>
      </c>
      <c r="JI59" s="59">
        <f>+IFERROR(IF(ISTEXT(JI$5)=FALSE,(INDEX(BCR!$1:$1048576,MATCH('Estadísticas BCR'!JI$5,BCR!$A:$A,0),MATCH('Estadísticas BCR'!$B59,BCR!$1:$1,0))),AVERAGE(IW59:JH59)),"")</f>
        <v>40</v>
      </c>
      <c r="JJ59" s="59">
        <f>+IFERROR(IF(ISTEXT(JJ$5)=FALSE,(INDEX(BCR!$1:$1048576,MATCH('Estadísticas BCR'!JJ$5,BCR!$A:$A,0),MATCH('Estadísticas BCR'!$B59,BCR!$1:$1,0))),AVERAGE(IX59:JI59)),"")</f>
        <v>28.260869565217401</v>
      </c>
      <c r="JK59" s="59">
        <f>+IFERROR(IF(ISTEXT(JK$5)=FALSE,(INDEX(BCR!$1:$1048576,MATCH('Estadísticas BCR'!JK$5,BCR!$A:$A,0),MATCH('Estadísticas BCR'!$B59,BCR!$1:$1,0))),AVERAGE(IY59:JJ59)),"")</f>
        <v>30</v>
      </c>
      <c r="JL59" s="59">
        <f>+IFERROR(IF(ISTEXT(JL$5)=FALSE,(INDEX(BCR!$1:$1048576,MATCH('Estadísticas BCR'!JL$5,BCR!$A:$A,0),MATCH('Estadísticas BCR'!$B59,BCR!$1:$1,0))),AVERAGE(IZ59:JK59)),"")</f>
        <v>30.434782608695699</v>
      </c>
      <c r="JM59" s="59">
        <f>+IFERROR(IF(ISTEXT(JM$5)=FALSE,(INDEX(BCR!$1:$1048576,MATCH('Estadísticas BCR'!JM$5,BCR!$A:$A,0),MATCH('Estadísticas BCR'!$B59,BCR!$1:$1,0))),AVERAGE(JA59:JL59)),"")</f>
        <v>36.363636363636402</v>
      </c>
      <c r="JN59" s="59">
        <f>+IFERROR(IF(ISTEXT(JN$5)=FALSE,(INDEX(BCR!$1:$1048576,MATCH('Estadísticas BCR'!JN$5,BCR!$A:$A,0),MATCH('Estadísticas BCR'!$B59,BCR!$1:$1,0))),AVERAGE(JB59:JM59)),"")</f>
        <v>34.210526315789501</v>
      </c>
      <c r="JO59" s="59">
        <f>+IFERROR(IF(ISTEXT(JO$5)=FALSE,(INDEX(BCR!$1:$1048576,MATCH('Estadísticas BCR'!JO$5,BCR!$A:$A,0),MATCH('Estadísticas BCR'!$B59,BCR!$1:$1,0))),AVERAGE(JC59:JN59)),"")</f>
        <v>35</v>
      </c>
      <c r="JP59" s="60">
        <f>+IFERROR(IF(ISTEXT(JP$5)=FALSE,(INDEX(BCR!$1:$1048576,MATCH('Estadísticas BCR'!JP$5,BCR!$A:$A,0),MATCH('Estadísticas BCR'!$B59,BCR!$1:$1,0))),AVERAGE(JD59:JO59)),"")</f>
        <v>29.758595682222694</v>
      </c>
      <c r="JQ59" s="59">
        <f>+IFERROR(IF(ISTEXT(JQ$5)=FALSE,(INDEX(BCR!$1:$1048576,MATCH('Estadísticas BCR'!JQ$5,BCR!$A:$A,0),MATCH('Estadísticas BCR'!$B59,BCR!$1:$1,0))),AVERAGE(JE59:JP59)),"")</f>
        <v>40</v>
      </c>
      <c r="JR59" s="59">
        <f>+IFERROR(IF(ISTEXT(JR$5)=FALSE,(INDEX(BCR!$1:$1048576,MATCH('Estadísticas BCR'!JR$5,BCR!$A:$A,0),MATCH('Estadísticas BCR'!$B59,BCR!$1:$1,0))),AVERAGE(JF59:JQ59)),"")</f>
        <v>40.384615384615401</v>
      </c>
      <c r="JS59" s="59">
        <f>+IFERROR(IF(ISTEXT(JS$5)=FALSE,(INDEX(BCR!$1:$1048576,MATCH('Estadísticas BCR'!JS$5,BCR!$A:$A,0),MATCH('Estadísticas BCR'!$B59,BCR!$1:$1,0))),AVERAGE(JG59:JR59)),"")</f>
        <v>33.3333333333333</v>
      </c>
      <c r="JT59" s="59">
        <f>+IFERROR(IF(ISTEXT(JT$5)=FALSE,(INDEX(BCR!$1:$1048576,MATCH('Estadísticas BCR'!JT$5,BCR!$A:$A,0),MATCH('Estadísticas BCR'!$B59,BCR!$1:$1,0))),AVERAGE(JH59:JS59)),"")</f>
        <v>39.130434782608702</v>
      </c>
      <c r="JU59" s="59">
        <f>+IFERROR(IF(ISTEXT(JU$5)=FALSE,(INDEX(BCR!$1:$1048576,MATCH('Estadísticas BCR'!JU$5,BCR!$A:$A,0),MATCH('Estadísticas BCR'!$B59,BCR!$1:$1,0))),AVERAGE(JI59:JT59)),"")</f>
        <v>27.272727272727298</v>
      </c>
      <c r="JV59" s="59">
        <f>+IFERROR(IF(ISTEXT(JV$5)=FALSE,(INDEX(BCR!$1:$1048576,MATCH('Estadísticas BCR'!JV$5,BCR!$A:$A,0),MATCH('Estadísticas BCR'!$B59,BCR!$1:$1,0))),AVERAGE(JJ59:JU59)),"")</f>
        <v>26.1904761904762</v>
      </c>
      <c r="JW59" s="59">
        <f>+IFERROR(IF(ISTEXT(JW$5)=FALSE,(INDEX(BCR!$1:$1048576,MATCH('Estadísticas BCR'!JW$5,BCR!$A:$A,0),MATCH('Estadísticas BCR'!$B59,BCR!$1:$1,0))),AVERAGE(JK59:JV59)),"")</f>
        <v>34</v>
      </c>
      <c r="JX59" s="59">
        <f>+IFERROR(IF(ISTEXT(JX$5)=FALSE,(INDEX(BCR!$1:$1048576,MATCH('Estadísticas BCR'!JX$5,BCR!$A:$A,0),MATCH('Estadísticas BCR'!$B59,BCR!$1:$1,0))),AVERAGE(JL59:JW59)),"")</f>
        <v>26.1904761904762</v>
      </c>
      <c r="JY59" s="59">
        <f>+IFERROR(IF(ISTEXT(JY$5)=FALSE,(INDEX(BCR!$1:$1048576,MATCH('Estadísticas BCR'!JY$5,BCR!$A:$A,0),MATCH('Estadísticas BCR'!$B59,BCR!$1:$1,0))),AVERAGE(JM59:JX59)),"")</f>
        <v>27.272727272727298</v>
      </c>
      <c r="JZ59" s="59">
        <f>+IFERROR(IF(ISTEXT(JZ$5)=FALSE,(INDEX(BCR!$1:$1048576,MATCH('Estadísticas BCR'!JZ$5,BCR!$A:$A,0),MATCH('Estadísticas BCR'!$B59,BCR!$1:$1,0))),AVERAGE(JN59:JY59)),"")</f>
        <v>47.058823529411796</v>
      </c>
      <c r="KA59" s="59">
        <f>+IFERROR(IF(ISTEXT(KA$5)=FALSE,(INDEX(BCR!$1:$1048576,MATCH('Estadísticas BCR'!KA$5,BCR!$A:$A,0),MATCH('Estadísticas BCR'!$B59,BCR!$1:$1,0))),AVERAGE(JO59:JZ59)),"")</f>
        <v>30.5555555555556</v>
      </c>
      <c r="KB59" s="59">
        <f>+IFERROR(IF(ISTEXT(KB$5)=FALSE,(INDEX(BCR!$1:$1048576,MATCH('Estadísticas BCR'!KB$5,BCR!$A:$A,0),MATCH('Estadísticas BCR'!$B59,BCR!$1:$1,0))),AVERAGE(JP59:KA59)),"")</f>
        <v>33.3333333333333</v>
      </c>
      <c r="KC59" s="60">
        <f>+IFERROR(IF(ISTEXT(KC$5)=FALSE,(INDEX(BCR!$1:$1048576,MATCH('Estadísticas BCR'!KC$5,BCR!$A:$A,0),MATCH('Estadísticas BCR'!$B59,BCR!$1:$1,0))),AVERAGE(JQ59:KB59)),"")</f>
        <v>33.726875237105425</v>
      </c>
      <c r="KD59" s="59">
        <f>+IFERROR(IF(ISTEXT(KD$5)=FALSE,(INDEX(BCR!$1:$1048576,MATCH('Estadísticas BCR'!KD$5,BCR!$A:$A,0),MATCH('Estadísticas BCR'!$B59,BCR!$1:$1,0))),AVERAGE(JR59:KC59)),"")</f>
        <v>35</v>
      </c>
      <c r="KE59" s="59">
        <f>+IFERROR(IF(ISTEXT(KE$5)=FALSE,(INDEX(BCR!$1:$1048576,MATCH('Estadísticas BCR'!KE$5,BCR!$A:$A,0),MATCH('Estadísticas BCR'!$B59,BCR!$1:$1,0))),AVERAGE(JS59:KD59)),"")</f>
        <v>27.272727272727298</v>
      </c>
      <c r="KF59" s="59">
        <f>+IFERROR(IF(ISTEXT(KF$5)=FALSE,(INDEX(BCR!$1:$1048576,MATCH('Estadísticas BCR'!KF$5,BCR!$A:$A,0),MATCH('Estadísticas BCR'!$B59,BCR!$1:$1,0))),AVERAGE(JT59:KE59)),"")</f>
        <v>34.7826086956522</v>
      </c>
      <c r="KG59" s="59">
        <f>+IFERROR(IF(ISTEXT(KG$5)=FALSE,(INDEX(BCR!$1:$1048576,MATCH('Estadísticas BCR'!KG$5,BCR!$A:$A,0),MATCH('Estadísticas BCR'!$B59,BCR!$1:$1,0))),AVERAGE(JU59:KF59)),"")</f>
        <v>29.5454545454546</v>
      </c>
      <c r="KH59" s="59">
        <f>+IFERROR(IF(ISTEXT(KH$5)=FALSE,(INDEX(BCR!$1:$1048576,MATCH('Estadísticas BCR'!KH$5,BCR!$A:$A,0),MATCH('Estadísticas BCR'!$B59,BCR!$1:$1,0))),AVERAGE(JV59:KG59)),"")</f>
        <v>29.5454545454546</v>
      </c>
      <c r="KI59" s="59">
        <f>+IFERROR(IF(ISTEXT(KI$5)=FALSE,(INDEX(BCR!$1:$1048576,MATCH('Estadísticas BCR'!KI$5,BCR!$A:$A,0),MATCH('Estadísticas BCR'!$B59,BCR!$1:$1,0))),AVERAGE(JW59:KH59)),"")</f>
        <v>33.3333333333333</v>
      </c>
      <c r="KJ59" s="59">
        <f>+IFERROR(IF(ISTEXT(KJ$5)=FALSE,(INDEX(BCR!$1:$1048576,MATCH('Estadísticas BCR'!KJ$5,BCR!$A:$A,0),MATCH('Estadísticas BCR'!$B59,BCR!$1:$1,0))),AVERAGE(JX59:KI59)),"")</f>
        <v>44.4444444444444</v>
      </c>
      <c r="KK59" s="59">
        <f>+IFERROR(IF(ISTEXT(KK$5)=FALSE,(INDEX(BCR!$1:$1048576,MATCH('Estadísticas BCR'!KK$5,BCR!$A:$A,0),MATCH('Estadísticas BCR'!$B59,BCR!$1:$1,0))),AVERAGE(JY59:KJ59)),"")</f>
        <v>44.117647058823501</v>
      </c>
      <c r="KL59" s="59">
        <f>+IFERROR(IF(ISTEXT(KL$5)=FALSE,(INDEX(BCR!$1:$1048576,MATCH('Estadísticas BCR'!KL$5,BCR!$A:$A,0),MATCH('Estadísticas BCR'!$B59,BCR!$1:$1,0))),AVERAGE(JZ59:KK59)),"")</f>
        <v>40</v>
      </c>
      <c r="KM59" s="59">
        <f>+IFERROR(IF(ISTEXT(KM$5)=FALSE,(INDEX(BCR!$1:$1048576,MATCH('Estadísticas BCR'!KM$5,BCR!$A:$A,0),MATCH('Estadísticas BCR'!$B59,BCR!$1:$1,0))),AVERAGE(KA59:KL59)),"")</f>
        <v>44.7368421052632</v>
      </c>
      <c r="KN59" s="59">
        <f>+IFERROR(IF(ISTEXT(KN$5)=FALSE,(INDEX(BCR!$1:$1048576,MATCH('Estadísticas BCR'!KN$5,BCR!$A:$A,0),MATCH('Estadísticas BCR'!$B59,BCR!$1:$1,0))),AVERAGE(KB59:KM59)),"")</f>
        <v>36.1111111111111</v>
      </c>
      <c r="KO59" s="59">
        <f>+IFERROR(IF(ISTEXT(KO$5)=FALSE,(INDEX(BCR!$1:$1048576,MATCH('Estadísticas BCR'!KO$5,BCR!$A:$A,0),MATCH('Estadísticas BCR'!$B59,BCR!$1:$1,0))),AVERAGE(KC59:KN59)),"")</f>
        <v>40.476190476190503</v>
      </c>
      <c r="KP59" s="60">
        <f>+IFERROR(IF(ISTEXT(KP$5)=FALSE,(INDEX(BCR!$1:$1048576,MATCH('Estadísticas BCR'!KP$5,BCR!$A:$A,0),MATCH('Estadísticas BCR'!$B59,BCR!$1:$1,0))),AVERAGE(KD59:KO59)),"")</f>
        <v>36.613817799037882</v>
      </c>
      <c r="KQ59" s="59">
        <f>+IFERROR(IF(ISTEXT(KQ$5)=FALSE,(INDEX(BCR!$1:$1048576,MATCH('Estadísticas BCR'!KQ$5,BCR!$A:$A,0),MATCH('Estadísticas BCR'!$B59,BCR!$1:$1,0))),AVERAGE(KE59:KP59)),"")</f>
        <v>26.470588235294102</v>
      </c>
      <c r="KR59" s="59">
        <f>+IFERROR(IF(ISTEXT(KR$5)=FALSE,(INDEX(BCR!$1:$1048576,MATCH('Estadísticas BCR'!KR$5,BCR!$A:$A,0),MATCH('Estadísticas BCR'!$B59,BCR!$1:$1,0))),AVERAGE(KF59:KQ59)),"")</f>
        <v>30.5555555555556</v>
      </c>
      <c r="KS59" s="59">
        <f>+IFERROR(IF(ISTEXT(KS$5)=FALSE,(INDEX(BCR!$1:$1048576,MATCH('Estadísticas BCR'!KS$5,BCR!$A:$A,0),MATCH('Estadísticas BCR'!$B59,BCR!$1:$1,0))),AVERAGE(KG59:KR59)),"")</f>
        <v>28.571428571428601</v>
      </c>
      <c r="KT59" s="59">
        <f>+IFERROR(IF(ISTEXT(KT$5)=FALSE,(INDEX(BCR!$1:$1048576,MATCH('Estadísticas BCR'!KT$5,BCR!$A:$A,0),MATCH('Estadísticas BCR'!$B59,BCR!$1:$1,0))),AVERAGE(KH59:KS59)),"")</f>
        <v>23.684210526315798</v>
      </c>
      <c r="KU59" s="59">
        <f>+IFERROR(IF(ISTEXT(KU$5)=FALSE,(INDEX(BCR!$1:$1048576,MATCH('Estadísticas BCR'!KU$5,BCR!$A:$A,0),MATCH('Estadísticas BCR'!$B59,BCR!$1:$1,0))),AVERAGE(KI59:KT59)),"")</f>
        <v>42.5</v>
      </c>
      <c r="KV59" s="59">
        <f>+IFERROR(IF(ISTEXT(KV$5)=FALSE,(INDEX(BCR!$1:$1048576,MATCH('Estadísticas BCR'!KV$5,BCR!$A:$A,0),MATCH('Estadísticas BCR'!$B59,BCR!$1:$1,0))),AVERAGE(KJ59:KU59)),"")</f>
        <v>36.956521739130402</v>
      </c>
      <c r="KW59" s="59">
        <f>+IFERROR(IF(ISTEXT(KW$5)=FALSE,(INDEX(BCR!$1:$1048576,MATCH('Estadísticas BCR'!KW$5,BCR!$A:$A,0),MATCH('Estadísticas BCR'!$B59,BCR!$1:$1,0))),AVERAGE(KK59:KV59)),"")</f>
        <v>42.5</v>
      </c>
      <c r="KX59" s="59">
        <f>+IFERROR(IF(ISTEXT(KX$5)=FALSE,(INDEX(BCR!$1:$1048576,MATCH('Estadísticas BCR'!KX$5,BCR!$A:$A,0),MATCH('Estadísticas BCR'!$B59,BCR!$1:$1,0))),AVERAGE(KL59:KW59)),"")</f>
        <v>47.2222222222222</v>
      </c>
      <c r="KY59" s="59">
        <f>+IFERROR(IF(ISTEXT(KY$5)=FALSE,(INDEX(BCR!$1:$1048576,MATCH('Estadísticas BCR'!KY$5,BCR!$A:$A,0),MATCH('Estadísticas BCR'!$B59,BCR!$1:$1,0))),AVERAGE(KM59:KX59)),"")</f>
        <v>41.6666666666667</v>
      </c>
      <c r="KZ59" s="59">
        <f>+IFERROR(IF(ISTEXT(KZ$5)=FALSE,(INDEX(BCR!$1:$1048576,MATCH('Estadísticas BCR'!KZ$5,BCR!$A:$A,0),MATCH('Estadísticas BCR'!$B59,BCR!$1:$1,0))),AVERAGE(KN59:KY59)),"")</f>
        <v>55.882352941176499</v>
      </c>
      <c r="LA59" s="59">
        <f>+IFERROR(IF(ISTEXT(LA$5)=FALSE,(INDEX(BCR!$1:$1048576,MATCH('Estadísticas BCR'!LA$5,BCR!$A:$A,0),MATCH('Estadísticas BCR'!$B59,BCR!$1:$1,0))),AVERAGE(KO59:KZ59)),"")</f>
        <v>37.5</v>
      </c>
      <c r="LB59" s="59">
        <f>+IFERROR(IF(ISTEXT(LB$5)=FALSE,(INDEX(BCR!$1:$1048576,MATCH('Estadísticas BCR'!LB$5,BCR!$A:$A,0),MATCH('Estadísticas BCR'!$B59,BCR!$1:$1,0))),AVERAGE(KP59:LA59)),"")</f>
        <v>31.578947368421101</v>
      </c>
      <c r="LC59" s="60">
        <f>+IFERROR(IF(ISTEXT(LC$5)=FALSE,(INDEX(BCR!$1:$1048576,MATCH('Estadísticas BCR'!LC$5,BCR!$A:$A,0),MATCH('Estadísticas BCR'!$B59,BCR!$1:$1,0))),AVERAGE(KQ59:LB59)),"")</f>
        <v>37.090707818850916</v>
      </c>
      <c r="LD59" s="59">
        <f>+IFERROR(IF(ISTEXT(LD$5)=FALSE,(INDEX(BCR!$1:$1048576,MATCH('Estadísticas BCR'!LD$5,BCR!$A:$A,0),MATCH('Estadísticas BCR'!$B59,BCR!$1:$1,0))),AVERAGE(KR59:LC59)),"")</f>
        <v>34.210526315789501</v>
      </c>
      <c r="LE59" s="59">
        <f>+IFERROR(IF(ISTEXT(LE$5)=FALSE,(INDEX(BCR!$1:$1048576,MATCH('Estadísticas BCR'!LE$5,BCR!$A:$A,0),MATCH('Estadísticas BCR'!$B59,BCR!$1:$1,0))),AVERAGE(KS59:LD59)),"")</f>
        <v>38.235294117647101</v>
      </c>
      <c r="LF59" s="59">
        <f>+IFERROR(IF(ISTEXT(LF$5)=FALSE,(INDEX(BCR!$1:$1048576,MATCH('Estadísticas BCR'!LF$5,BCR!$A:$A,0),MATCH('Estadísticas BCR'!$B59,BCR!$1:$1,0))),AVERAGE(KT59:LE59)),"")</f>
        <v>35.294117647058798</v>
      </c>
      <c r="LG59" s="59">
        <f>+IFERROR(IF(ISTEXT(LG$5)=FALSE,(INDEX(BCR!$1:$1048576,MATCH('Estadísticas BCR'!LG$5,BCR!$A:$A,0),MATCH('Estadísticas BCR'!$B59,BCR!$1:$1,0))),AVERAGE(KU59:LF59)),"")</f>
        <v>42.105263157894697</v>
      </c>
      <c r="LH59" s="59">
        <f>+IFERROR(IF(ISTEXT(LH$5)=FALSE,(INDEX(BCR!$1:$1048576,MATCH('Estadísticas BCR'!LH$5,BCR!$A:$A,0),MATCH('Estadísticas BCR'!$B59,BCR!$1:$1,0))),AVERAGE(KV59:LG59)),"")</f>
        <v>47.368421052631597</v>
      </c>
      <c r="LI59" s="59">
        <f>+IFERROR(IF(ISTEXT(LI$5)=FALSE,(INDEX(BCR!$1:$1048576,MATCH('Estadísticas BCR'!LI$5,BCR!$A:$A,0),MATCH('Estadísticas BCR'!$B59,BCR!$1:$1,0))),AVERAGE(KW59:LH59)),"")</f>
        <v>39.473684210526301</v>
      </c>
      <c r="LJ59" s="59">
        <f>+IFERROR(IF(ISTEXT(LJ$5)=FALSE,(INDEX(BCR!$1:$1048576,MATCH('Estadísticas BCR'!LJ$5,BCR!$A:$A,0),MATCH('Estadísticas BCR'!$B59,BCR!$1:$1,0))),AVERAGE(KX59:LI59)),"")</f>
        <v>36.6666666666667</v>
      </c>
      <c r="LK59" s="59">
        <f>+IFERROR(IF(ISTEXT(LK$5)=FALSE,(INDEX(BCR!$1:$1048576,MATCH('Estadísticas BCR'!LK$5,BCR!$A:$A,0),MATCH('Estadísticas BCR'!$B59,BCR!$1:$1,0))),AVERAGE(KY59:LJ59)),"")</f>
        <v>44.117647058823501</v>
      </c>
      <c r="LL59" s="59">
        <f>+IFERROR(IF(ISTEXT(LL$5)=FALSE,(INDEX(BCR!$1:$1048576,MATCH('Estadísticas BCR'!LL$5,BCR!$A:$A,0),MATCH('Estadísticas BCR'!$B59,BCR!$1:$1,0))),AVERAGE(KZ59:LK59)),"")</f>
        <v>41.6666666666667</v>
      </c>
      <c r="LM59" s="59">
        <f>+IFERROR(IF(ISTEXT(LM$5)=FALSE,(INDEX(BCR!$1:$1048576,MATCH('Estadísticas BCR'!LM$5,BCR!$A:$A,0),MATCH('Estadísticas BCR'!$B59,BCR!$1:$1,0))),AVERAGE(LA59:LL59)),"")</f>
        <v>41.176470588235297</v>
      </c>
      <c r="LN59" s="59">
        <f>+IFERROR(IF(ISTEXT(LN$5)=FALSE,(INDEX(BCR!$1:$1048576,MATCH('Estadísticas BCR'!LN$5,BCR!$A:$A,0),MATCH('Estadísticas BCR'!$B59,BCR!$1:$1,0))),AVERAGE(LB59:LM59)),"")</f>
        <v>53.3333333333333</v>
      </c>
      <c r="LO59" s="59">
        <f>+IFERROR(IF(ISTEXT(LO$5)=FALSE,(INDEX(BCR!$1:$1048576,MATCH('Estadísticas BCR'!LO$5,BCR!$A:$A,0),MATCH('Estadísticas BCR'!$B59,BCR!$1:$1,0))),AVERAGE(LC59:LN59)),"")</f>
        <v>38.461538461538503</v>
      </c>
      <c r="LP59" s="60">
        <f>+IFERROR(IF(ISTEXT(LP$5)=FALSE,(INDEX(BCR!$1:$1048576,MATCH('Estadísticas BCR'!LP$5,BCR!$A:$A,0),MATCH('Estadísticas BCR'!$B59,BCR!$1:$1,0))),AVERAGE(LD59:LO59)),"")</f>
        <v>41.009135773067662</v>
      </c>
      <c r="LQ59" s="59">
        <f>+IFERROR(IF(ISTEXT(LQ$5)=FALSE,(INDEX(BCR!$1:$1048576,MATCH('Estadísticas BCR'!LQ$5,BCR!$A:$A,0),MATCH('Estadísticas BCR'!$B59,BCR!$1:$1,0))),AVERAGE(LE59:LP59)),"")</f>
        <v>40</v>
      </c>
      <c r="LR59" s="59">
        <f>+IFERROR(IF(ISTEXT(LR$5)=FALSE,(INDEX(BCR!$1:$1048576,MATCH('Estadísticas BCR'!LR$5,BCR!$A:$A,0),MATCH('Estadísticas BCR'!$B59,BCR!$1:$1,0))),AVERAGE(LF59:LQ59)),"")</f>
        <v>41.6666666666667</v>
      </c>
      <c r="LS59" s="59">
        <f>+IFERROR(IF(ISTEXT(LS$5)=FALSE,(INDEX(BCR!$1:$1048576,MATCH('Estadísticas BCR'!LS$5,BCR!$A:$A,0),MATCH('Estadísticas BCR'!$B59,BCR!$1:$1,0))),AVERAGE(LG59:LR59)),"")</f>
        <v>50</v>
      </c>
      <c r="LT59" s="59">
        <f>+IFERROR(IF(ISTEXT(LT$5)=FALSE,(INDEX(BCR!$1:$1048576,MATCH('Estadísticas BCR'!LT$5,BCR!$A:$A,0),MATCH('Estadísticas BCR'!$B59,BCR!$1:$1,0))),AVERAGE(LH59:LS59)),"")</f>
        <v>53.571428571428598</v>
      </c>
      <c r="LU59" s="59">
        <f>+IFERROR(IF(ISTEXT(LU$5)=FALSE,(INDEX(BCR!$1:$1048576,MATCH('Estadísticas BCR'!LU$5,BCR!$A:$A,0),MATCH('Estadísticas BCR'!$B59,BCR!$1:$1,0))),AVERAGE(LI59:LT59)),"")</f>
        <v>45</v>
      </c>
      <c r="LV59" s="59">
        <f>+IFERROR(IF(ISTEXT(LV$5)=FALSE,(INDEX(BCR!$1:$1048576,MATCH('Estadísticas BCR'!LV$5,BCR!$A:$A,0),MATCH('Estadísticas BCR'!$B59,BCR!$1:$1,0))),AVERAGE(LJ59:LU59)),"")</f>
        <v>40.909090909090899</v>
      </c>
      <c r="LW59" s="59">
        <f>+IFERROR(IF(ISTEXT(LW$5)=FALSE,(INDEX(BCR!$1:$1048576,MATCH('Estadísticas BCR'!LW$5,BCR!$A:$A,0),MATCH('Estadísticas BCR'!$B59,BCR!$1:$1,0))),AVERAGE(LK59:LV59)),"")</f>
        <v>45.8333333333333</v>
      </c>
      <c r="LX59" s="59">
        <f>+IFERROR(IF(ISTEXT(LX$5)=FALSE,(INDEX(BCR!$1:$1048576,MATCH('Estadísticas BCR'!LX$5,BCR!$A:$A,0),MATCH('Estadísticas BCR'!$B59,BCR!$1:$1,0))),AVERAGE(LL59:LW59)),"")</f>
        <v>54.545454545454497</v>
      </c>
      <c r="LY59" s="59">
        <f>+IFERROR(IF(ISTEXT(LY$5)=FALSE,(INDEX(BCR!$1:$1048576,MATCH('Estadísticas BCR'!LY$5,BCR!$A:$A,0),MATCH('Estadísticas BCR'!$B59,BCR!$1:$1,0))),AVERAGE(LM59:LX59)),"")</f>
        <v>41.6666666666667</v>
      </c>
      <c r="LZ59" s="59">
        <f>+IFERROR(IF(ISTEXT(LZ$5)=FALSE,(INDEX(BCR!$1:$1048576,MATCH('Estadísticas BCR'!LZ$5,BCR!$A:$A,0),MATCH('Estadísticas BCR'!$B59,BCR!$1:$1,0))),AVERAGE(LN59:LY59)),"")</f>
        <v>54.545454545454497</v>
      </c>
      <c r="MA59" s="59">
        <f>+IFERROR(IF(ISTEXT(MA$5)=FALSE,(INDEX(BCR!$1:$1048576,MATCH('Estadísticas BCR'!MA$5,BCR!$A:$A,0),MATCH('Estadísticas BCR'!$B59,BCR!$1:$1,0))),AVERAGE(LO59:LZ59)),"")</f>
        <v>45</v>
      </c>
      <c r="MB59" s="59">
        <f>+IFERROR(IF(ISTEXT(MB$5)=FALSE,(INDEX(BCR!$1:$1048576,MATCH('Estadísticas BCR'!MB$5,BCR!$A:$A,0),MATCH('Estadísticas BCR'!$B59,BCR!$1:$1,0))),AVERAGE(LP59:MA59)),"")</f>
        <v>50</v>
      </c>
      <c r="MC59" s="60">
        <f>+IFERROR(IF(ISTEXT(MC$5)=FALSE,(INDEX(BCR!$1:$1048576,MATCH('Estadísticas BCR'!MC$5,BCR!$A:$A,0),MATCH('Estadísticas BCR'!$B59,BCR!$1:$1,0))),AVERAGE(LQ59:MB59)),"")</f>
        <v>46.894841269841265</v>
      </c>
      <c r="MD59" s="59">
        <f>+IFERROR(IF(ISTEXT(MD$5)=FALSE,(INDEX(BCR!$1:$1048576,MATCH('Estadísticas BCR'!MD$5,BCR!$A:$A,0),MATCH('Estadísticas BCR'!$B59,BCR!$1:$1,0))),AVERAGE(LR59:MC59)),"")</f>
        <v>37.5</v>
      </c>
      <c r="ME59" s="59">
        <f>+IFERROR(IF(ISTEXT(ME$5)=FALSE,(INDEX(BCR!$1:$1048576,MATCH('Estadísticas BCR'!ME$5,BCR!$A:$A,0),MATCH('Estadísticas BCR'!$B59,BCR!$1:$1,0))),AVERAGE(LS59:MD59)),"")</f>
        <v>39.285714285714299</v>
      </c>
      <c r="MF59" s="59">
        <f>+IFERROR(IF(ISTEXT(MF$5)=FALSE,(INDEX(BCR!$1:$1048576,MATCH('Estadísticas BCR'!MF$5,BCR!$A:$A,0),MATCH('Estadísticas BCR'!$B59,BCR!$1:$1,0))),AVERAGE(LT59:ME59)),"")</f>
        <v>39.285714285714299</v>
      </c>
      <c r="MG59" s="59" t="str">
        <f>+IFERROR(IF(ISTEXT(MG$5)=FALSE,(INDEX(BCR!$1:$1048576,MATCH('Estadísticas BCR'!MG$5,BCR!$A:$A,0),MATCH('Estadísticas BCR'!$B59,BCR!$1:$1,0))),AVERAGE(LU59:MF59)),"")</f>
        <v/>
      </c>
      <c r="MH59" s="59" t="str">
        <f>+IFERROR(IF(ISTEXT(MH$5)=FALSE,(INDEX(BCR!$1:$1048576,MATCH('Estadísticas BCR'!MH$5,BCR!$A:$A,0),MATCH('Estadísticas BCR'!$B59,BCR!$1:$1,0))),AVERAGE(LV59:MG59)),"")</f>
        <v/>
      </c>
      <c r="MI59" s="59" t="str">
        <f>+IFERROR(IF(ISTEXT(MI$5)=FALSE,(INDEX(BCR!$1:$1048576,MATCH('Estadísticas BCR'!MI$5,BCR!$A:$A,0),MATCH('Estadísticas BCR'!$B59,BCR!$1:$1,0))),AVERAGE(LW59:MH59)),"")</f>
        <v/>
      </c>
      <c r="MJ59" s="59" t="str">
        <f>+IFERROR(IF(ISTEXT(MJ$5)=FALSE,(INDEX(BCR!$1:$1048576,MATCH('Estadísticas BCR'!MJ$5,BCR!$A:$A,0),MATCH('Estadísticas BCR'!$B59,BCR!$1:$1,0))),AVERAGE(LX59:MI59)),"")</f>
        <v/>
      </c>
      <c r="MK59" s="59" t="str">
        <f>+IFERROR(IF(ISTEXT(MK$5)=FALSE,(INDEX(BCR!$1:$1048576,MATCH('Estadísticas BCR'!MK$5,BCR!$A:$A,0),MATCH('Estadísticas BCR'!$B59,BCR!$1:$1,0))),AVERAGE(LY59:MJ59)),"")</f>
        <v/>
      </c>
      <c r="ML59" s="59" t="str">
        <f>+IFERROR(IF(ISTEXT(ML$5)=FALSE,(INDEX(BCR!$1:$1048576,MATCH('Estadísticas BCR'!ML$5,BCR!$A:$A,0),MATCH('Estadísticas BCR'!$B59,BCR!$1:$1,0))),AVERAGE(LZ59:MK59)),"")</f>
        <v/>
      </c>
      <c r="MM59" s="59" t="str">
        <f>+IFERROR(IF(ISTEXT(MM$5)=FALSE,(INDEX(BCR!$1:$1048576,MATCH('Estadísticas BCR'!MM$5,BCR!$A:$A,0),MATCH('Estadísticas BCR'!$B59,BCR!$1:$1,0))),AVERAGE(MA59:ML59)),"")</f>
        <v/>
      </c>
      <c r="MN59" s="59" t="str">
        <f>+IFERROR(IF(ISTEXT(MN$5)=FALSE,(INDEX(BCR!$1:$1048576,MATCH('Estadísticas BCR'!MN$5,BCR!$A:$A,0),MATCH('Estadísticas BCR'!$B59,BCR!$1:$1,0))),AVERAGE(MB59:MM59)),"")</f>
        <v/>
      </c>
      <c r="MO59" s="59" t="str">
        <f>+IFERROR(IF(ISTEXT(MO$5)=FALSE,(INDEX(BCR!$1:$1048576,MATCH('Estadísticas BCR'!MO$5,BCR!$A:$A,0),MATCH('Estadísticas BCR'!$B59,BCR!$1:$1,0))),AVERAGE(MC59:MN59)),"")</f>
        <v/>
      </c>
      <c r="MP59" s="60">
        <f>+IFERROR(IF(ISTEXT(MP$5)=FALSE,(INDEX(BCR!$1:$1048576,MATCH('Estadísticas BCR'!MP$5,BCR!$A:$A,0),MATCH('Estadísticas BCR'!$B59,BCR!$1:$1,0))),AVERAGE(MD59:MO59)),"")</f>
        <v>38.690476190476204</v>
      </c>
    </row>
    <row r="60" spans="1:354" outlineLevel="1">
      <c r="B60" s="9" t="s">
        <v>51</v>
      </c>
      <c r="C60" s="126" t="s">
        <v>293</v>
      </c>
      <c r="D60" s="104">
        <f>+IFERROR(IF(ISTEXT(D$5)=FALSE,(INDEX(BCR!$1:$1048576,MATCH('Estadísticas BCR'!D$5,BCR!$A:$A,0),MATCH('Estadísticas BCR'!$B60,BCR!$1:$1,0))),AVERAGE(#REF!)),"")</f>
        <v>0</v>
      </c>
      <c r="E60" s="104">
        <f>+IFERROR(IF(ISTEXT(E$5)=FALSE,(INDEX(BCR!$1:$1048576,MATCH('Estadísticas BCR'!E$5,BCR!$A:$A,0),MATCH('Estadísticas BCR'!$B60,BCR!$1:$1,0))),AVERAGE(#REF!)),"")</f>
        <v>0</v>
      </c>
      <c r="F60" s="104">
        <f>+IFERROR(IF(ISTEXT(F$5)=FALSE,(INDEX(BCR!$1:$1048576,MATCH('Estadísticas BCR'!F$5,BCR!$A:$A,0),MATCH('Estadísticas BCR'!$B60,BCR!$1:$1,0))),AVERAGE(#REF!)),"")</f>
        <v>0</v>
      </c>
      <c r="G60" s="104" t="str">
        <f>+IFERROR(IF(ISTEXT(G$5)=FALSE,(INDEX(BCR!$1:$1048576,MATCH('Estadísticas BCR'!G$5,BCR!$A:$A,0),MATCH('Estadísticas BCR'!$B60,BCR!$1:$1,0))),AVERAGE(#REF!)),"")</f>
        <v/>
      </c>
      <c r="H60" s="104">
        <f>+IFERROR(IF(ISTEXT(H$5)=FALSE,(INDEX(BCR!$1:$1048576,MATCH('Estadísticas BCR'!H$5,BCR!$A:$A,0),MATCH('Estadísticas BCR'!$B60,BCR!$1:$1,0))),AVERAGE(#REF!)),"")</f>
        <v>0</v>
      </c>
      <c r="I60" s="104">
        <f>+IFERROR(IF(ISTEXT(I$5)=FALSE,(INDEX(BCR!$1:$1048576,MATCH('Estadísticas BCR'!I$5,BCR!$A:$A,0),MATCH('Estadísticas BCR'!$B60,BCR!$1:$1,0))),AVERAGE(#REF!)),"")</f>
        <v>0</v>
      </c>
      <c r="J60" s="104">
        <f>+IFERROR(IF(ISTEXT(J$5)=FALSE,(INDEX(BCR!$1:$1048576,MATCH('Estadísticas BCR'!J$5,BCR!$A:$A,0),MATCH('Estadísticas BCR'!$B60,BCR!$1:$1,0))),AVERAGE(#REF!)),"")</f>
        <v>0</v>
      </c>
      <c r="K60" s="104">
        <f>+IFERROR(IF(ISTEXT(K$5)=FALSE,(INDEX(BCR!$1:$1048576,MATCH('Estadísticas BCR'!K$5,BCR!$A:$A,0),MATCH('Estadísticas BCR'!$B60,BCR!$1:$1,0))),AVERAGE(#REF!)),"")</f>
        <v>0</v>
      </c>
      <c r="L60" s="104">
        <f>+IFERROR(IF(ISTEXT(L$5)=FALSE,(INDEX(BCR!$1:$1048576,MATCH('Estadísticas BCR'!L$5,BCR!$A:$A,0),MATCH('Estadísticas BCR'!$B60,BCR!$1:$1,0))),AVERAGE(#REF!)),"")</f>
        <v>0</v>
      </c>
      <c r="M60" s="104">
        <f>+IFERROR(IF(ISTEXT(M$5)=FALSE,(INDEX(BCR!$1:$1048576,MATCH('Estadísticas BCR'!M$5,BCR!$A:$A,0),MATCH('Estadísticas BCR'!$B60,BCR!$1:$1,0))),AVERAGE(#REF!)),"")</f>
        <v>0</v>
      </c>
      <c r="N60" s="104">
        <f>+IFERROR(IF(ISTEXT(N$5)=FALSE,(INDEX(BCR!$1:$1048576,MATCH('Estadísticas BCR'!N$5,BCR!$A:$A,0),MATCH('Estadísticas BCR'!$B60,BCR!$1:$1,0))),AVERAGE(#REF!)),"")</f>
        <v>0</v>
      </c>
      <c r="O60" s="104">
        <f>+IFERROR(IF(ISTEXT(O$5)=FALSE,(INDEX(BCR!$1:$1048576,MATCH('Estadísticas BCR'!O$5,BCR!$A:$A,0),MATCH('Estadísticas BCR'!$B60,BCR!$1:$1,0))),AVERAGE(#REF!)),"")</f>
        <v>0</v>
      </c>
      <c r="P60" s="60">
        <f>+IFERROR(IF(ISTEXT(P$5)=FALSE,(INDEX(BCR!$1:$1048576,MATCH('Estadísticas BCR'!P$5,BCR!$A:$A,0),MATCH('Estadísticas BCR'!$B60,BCR!$1:$1,0))),AVERAGE(D60:O60)),"")</f>
        <v>0</v>
      </c>
      <c r="Q60" s="104">
        <f>+IFERROR(IF(ISTEXT(Q$5)=FALSE,(INDEX(BCR!$1:$1048576,MATCH('Estadísticas BCR'!Q$5,BCR!$A:$A,0),MATCH('Estadísticas BCR'!$B60,BCR!$1:$1,0))),AVERAGE(#REF!)),"")</f>
        <v>0</v>
      </c>
      <c r="R60" s="104">
        <f>+IFERROR(IF(ISTEXT(R$5)=FALSE,(INDEX(BCR!$1:$1048576,MATCH('Estadísticas BCR'!R$5,BCR!$A:$A,0),MATCH('Estadísticas BCR'!$B60,BCR!$1:$1,0))),AVERAGE(#REF!)),"")</f>
        <v>0</v>
      </c>
      <c r="S60" s="104">
        <f>+IFERROR(IF(ISTEXT(S$5)=FALSE,(INDEX(BCR!$1:$1048576,MATCH('Estadísticas BCR'!S$5,BCR!$A:$A,0),MATCH('Estadísticas BCR'!$B60,BCR!$1:$1,0))),AVERAGE(#REF!)),"")</f>
        <v>0</v>
      </c>
      <c r="T60" s="104">
        <f>+IFERROR(IF(ISTEXT(T$5)=FALSE,(INDEX(BCR!$1:$1048576,MATCH('Estadísticas BCR'!T$5,BCR!$A:$A,0),MATCH('Estadísticas BCR'!$B60,BCR!$1:$1,0))),AVERAGE(#REF!)),"")</f>
        <v>0</v>
      </c>
      <c r="U60" s="104">
        <f>+IFERROR(IF(ISTEXT(U$5)=FALSE,(INDEX(BCR!$1:$1048576,MATCH('Estadísticas BCR'!U$5,BCR!$A:$A,0),MATCH('Estadísticas BCR'!$B60,BCR!$1:$1,0))),AVERAGE(#REF!)),"")</f>
        <v>0</v>
      </c>
      <c r="V60" s="104">
        <f>+IFERROR(IF(ISTEXT(V$5)=FALSE,(INDEX(BCR!$1:$1048576,MATCH('Estadísticas BCR'!V$5,BCR!$A:$A,0),MATCH('Estadísticas BCR'!$B60,BCR!$1:$1,0))),AVERAGE(#REF!)),"")</f>
        <v>0</v>
      </c>
      <c r="W60" s="104">
        <f>+IFERROR(IF(ISTEXT(W$5)=FALSE,(INDEX(BCR!$1:$1048576,MATCH('Estadísticas BCR'!W$5,BCR!$A:$A,0),MATCH('Estadísticas BCR'!$B60,BCR!$1:$1,0))),AVERAGE(#REF!)),"")</f>
        <v>0</v>
      </c>
      <c r="X60" s="104">
        <f>+IFERROR(IF(ISTEXT(X$5)=FALSE,(INDEX(BCR!$1:$1048576,MATCH('Estadísticas BCR'!X$5,BCR!$A:$A,0),MATCH('Estadísticas BCR'!$B60,BCR!$1:$1,0))),AVERAGE(#REF!)),"")</f>
        <v>0</v>
      </c>
      <c r="Y60" s="104">
        <f>+IFERROR(IF(ISTEXT(Y$5)=FALSE,(INDEX(BCR!$1:$1048576,MATCH('Estadísticas BCR'!Y$5,BCR!$A:$A,0),MATCH('Estadísticas BCR'!$B60,BCR!$1:$1,0))),AVERAGE(#REF!)),"")</f>
        <v>0</v>
      </c>
      <c r="Z60" s="104">
        <f>+IFERROR(IF(ISTEXT(Z$5)=FALSE,(INDEX(BCR!$1:$1048576,MATCH('Estadísticas BCR'!Z$5,BCR!$A:$A,0),MATCH('Estadísticas BCR'!$B60,BCR!$1:$1,0))),AVERAGE(#REF!)),"")</f>
        <v>0</v>
      </c>
      <c r="AA60" s="104">
        <f>+IFERROR(IF(ISTEXT(AA$5)=FALSE,(INDEX(BCR!$1:$1048576,MATCH('Estadísticas BCR'!AA$5,BCR!$A:$A,0),MATCH('Estadísticas BCR'!$B60,BCR!$1:$1,0))),AVERAGE(#REF!)),"")</f>
        <v>0</v>
      </c>
      <c r="AB60" s="104">
        <f>+IFERROR(IF(ISTEXT(AB$5)=FALSE,(INDEX(BCR!$1:$1048576,MATCH('Estadísticas BCR'!AB$5,BCR!$A:$A,0),MATCH('Estadísticas BCR'!$B60,BCR!$1:$1,0))),AVERAGE(#REF!)),"")</f>
        <v>0</v>
      </c>
      <c r="AC60" s="60">
        <f>+IFERROR(IF(ISTEXT(AC$5)=FALSE,(INDEX(BCR!$1:$1048576,MATCH('Estadísticas BCR'!AC$5,BCR!$A:$A,0),MATCH('Estadísticas BCR'!$B60,BCR!$1:$1,0))),AVERAGE(Q60:AB60)),"")</f>
        <v>0</v>
      </c>
      <c r="AD60" s="59">
        <f>+IFERROR(IF(ISTEXT(AD$5)=FALSE,(INDEX(BCR!$1:$1048576,MATCH('Estadísticas BCR'!AD$5,BCR!$A:$A,0),MATCH('Estadísticas BCR'!$B60,BCR!$1:$1,0))),AVERAGE(#REF!)),"")</f>
        <v>0</v>
      </c>
      <c r="AE60" s="59">
        <f>+IFERROR(IF(ISTEXT(AE$5)=FALSE,(INDEX(BCR!$1:$1048576,MATCH('Estadísticas BCR'!AE$5,BCR!$A:$A,0),MATCH('Estadísticas BCR'!$B60,BCR!$1:$1,0))),AVERAGE(#REF!)),"")</f>
        <v>0</v>
      </c>
      <c r="AF60" s="59">
        <f>+IFERROR(IF(ISTEXT(AF$5)=FALSE,(INDEX(BCR!$1:$1048576,MATCH('Estadísticas BCR'!AF$5,BCR!$A:$A,0),MATCH('Estadísticas BCR'!$B60,BCR!$1:$1,0))),AVERAGE(#REF!)),"")</f>
        <v>0</v>
      </c>
      <c r="AG60" s="59">
        <f>+IFERROR(IF(ISTEXT(AG$5)=FALSE,(INDEX(BCR!$1:$1048576,MATCH('Estadísticas BCR'!AG$5,BCR!$A:$A,0),MATCH('Estadísticas BCR'!$B60,BCR!$1:$1,0))),AVERAGE(#REF!)),"")</f>
        <v>0</v>
      </c>
      <c r="AH60" s="59">
        <f>+IFERROR(IF(ISTEXT(AH$5)=FALSE,(INDEX(BCR!$1:$1048576,MATCH('Estadísticas BCR'!AH$5,BCR!$A:$A,0),MATCH('Estadísticas BCR'!$B60,BCR!$1:$1,0))),AVERAGE(#REF!)),"")</f>
        <v>0</v>
      </c>
      <c r="AI60" s="59">
        <f>+IFERROR(IF(ISTEXT(AI$5)=FALSE,(INDEX(BCR!$1:$1048576,MATCH('Estadísticas BCR'!AI$5,BCR!$A:$A,0),MATCH('Estadísticas BCR'!$B60,BCR!$1:$1,0))),AVERAGE(#REF!)),"")</f>
        <v>0</v>
      </c>
      <c r="AJ60" s="59">
        <f>+IFERROR(IF(ISTEXT(AJ$5)=FALSE,(INDEX(BCR!$1:$1048576,MATCH('Estadísticas BCR'!AJ$5,BCR!$A:$A,0),MATCH('Estadísticas BCR'!$B60,BCR!$1:$1,0))),AVERAGE(#REF!)),"")</f>
        <v>0</v>
      </c>
      <c r="AK60" s="59">
        <f>+IFERROR(IF(ISTEXT(AK$5)=FALSE,(INDEX(BCR!$1:$1048576,MATCH('Estadísticas BCR'!AK$5,BCR!$A:$A,0),MATCH('Estadísticas BCR'!$B60,BCR!$1:$1,0))),AVERAGE(#REF!)),"")</f>
        <v>0</v>
      </c>
      <c r="AL60" s="59">
        <f>+IFERROR(IF(ISTEXT(AL$5)=FALSE,(INDEX(BCR!$1:$1048576,MATCH('Estadísticas BCR'!AL$5,BCR!$A:$A,0),MATCH('Estadísticas BCR'!$B60,BCR!$1:$1,0))),AVERAGE(#REF!)),"")</f>
        <v>0</v>
      </c>
      <c r="AM60" s="59">
        <f>+IFERROR(IF(ISTEXT(AM$5)=FALSE,(INDEX(BCR!$1:$1048576,MATCH('Estadísticas BCR'!AM$5,BCR!$A:$A,0),MATCH('Estadísticas BCR'!$B60,BCR!$1:$1,0))),AVERAGE(#REF!)),"")</f>
        <v>0</v>
      </c>
      <c r="AN60" s="59">
        <f>+IFERROR(IF(ISTEXT(AN$5)=FALSE,(INDEX(BCR!$1:$1048576,MATCH('Estadísticas BCR'!AN$5,BCR!$A:$A,0),MATCH('Estadísticas BCR'!$B60,BCR!$1:$1,0))),AVERAGE(#REF!)),"")</f>
        <v>0</v>
      </c>
      <c r="AO60" s="59">
        <f>+IFERROR(IF(ISTEXT(AO$5)=FALSE,(INDEX(BCR!$1:$1048576,MATCH('Estadísticas BCR'!AO$5,BCR!$A:$A,0),MATCH('Estadísticas BCR'!$B60,BCR!$1:$1,0))),AVERAGE(#REF!)),"")</f>
        <v>0</v>
      </c>
      <c r="AP60" s="60">
        <f>+IFERROR(IF(ISTEXT(AP$5)=FALSE,(INDEX(BCR!$1:$1048576,MATCH('Estadísticas BCR'!AP$5,BCR!$A:$A,0),MATCH('Estadísticas BCR'!$B60,BCR!$1:$1,0))),AVERAGE(AD60:AO60)),"")</f>
        <v>0</v>
      </c>
      <c r="AQ60" s="59">
        <f>+IFERROR(IF(ISTEXT(AQ$5)=FALSE,(INDEX(BCR!$1:$1048576,MATCH('Estadísticas BCR'!AQ$5,BCR!$A:$A,0),MATCH('Estadísticas BCR'!$B60,BCR!$1:$1,0))),AVERAGE(#REF!)),"")</f>
        <v>0</v>
      </c>
      <c r="AR60" s="59">
        <f>+IFERROR(IF(ISTEXT(AR$5)=FALSE,(INDEX(BCR!$1:$1048576,MATCH('Estadísticas BCR'!AR$5,BCR!$A:$A,0),MATCH('Estadísticas BCR'!$B60,BCR!$1:$1,0))),AVERAGE(#REF!)),"")</f>
        <v>0</v>
      </c>
      <c r="AS60" s="59">
        <f>+IFERROR(IF(ISTEXT(AS$5)=FALSE,(INDEX(BCR!$1:$1048576,MATCH('Estadísticas BCR'!AS$5,BCR!$A:$A,0),MATCH('Estadísticas BCR'!$B60,BCR!$1:$1,0))),AVERAGE(#REF!)),"")</f>
        <v>0</v>
      </c>
      <c r="AT60" s="59">
        <f>+IFERROR(IF(ISTEXT(AT$5)=FALSE,(INDEX(BCR!$1:$1048576,MATCH('Estadísticas BCR'!AT$5,BCR!$A:$A,0),MATCH('Estadísticas BCR'!$B60,BCR!$1:$1,0))),AVERAGE(#REF!)),"")</f>
        <v>0</v>
      </c>
      <c r="AU60" s="59">
        <f>+IFERROR(IF(ISTEXT(AU$5)=FALSE,(INDEX(BCR!$1:$1048576,MATCH('Estadísticas BCR'!AU$5,BCR!$A:$A,0),MATCH('Estadísticas BCR'!$B60,BCR!$1:$1,0))),AVERAGE(#REF!)),"")</f>
        <v>0</v>
      </c>
      <c r="AV60" s="59">
        <f>+IFERROR(IF(ISTEXT(AV$5)=FALSE,(INDEX(BCR!$1:$1048576,MATCH('Estadísticas BCR'!AV$5,BCR!$A:$A,0),MATCH('Estadísticas BCR'!$B60,BCR!$1:$1,0))),AVERAGE(#REF!)),"")</f>
        <v>0</v>
      </c>
      <c r="AW60" s="59">
        <f>+IFERROR(IF(ISTEXT(AW$5)=FALSE,(INDEX(BCR!$1:$1048576,MATCH('Estadísticas BCR'!AW$5,BCR!$A:$A,0),MATCH('Estadísticas BCR'!$B60,BCR!$1:$1,0))),AVERAGE(#REF!)),"")</f>
        <v>0</v>
      </c>
      <c r="AX60" s="59">
        <f>+IFERROR(IF(ISTEXT(AX$5)=FALSE,(INDEX(BCR!$1:$1048576,MATCH('Estadísticas BCR'!AX$5,BCR!$A:$A,0),MATCH('Estadísticas BCR'!$B60,BCR!$1:$1,0))),AVERAGE(#REF!)),"")</f>
        <v>0</v>
      </c>
      <c r="AY60" s="59">
        <f>+IFERROR(IF(ISTEXT(AY$5)=FALSE,(INDEX(BCR!$1:$1048576,MATCH('Estadísticas BCR'!AY$5,BCR!$A:$A,0),MATCH('Estadísticas BCR'!$B60,BCR!$1:$1,0))),AVERAGE(#REF!)),"")</f>
        <v>0</v>
      </c>
      <c r="AZ60" s="59">
        <f>+IFERROR(IF(ISTEXT(AZ$5)=FALSE,(INDEX(BCR!$1:$1048576,MATCH('Estadísticas BCR'!AZ$5,BCR!$A:$A,0),MATCH('Estadísticas BCR'!$B60,BCR!$1:$1,0))),AVERAGE(#REF!)),"")</f>
        <v>0</v>
      </c>
      <c r="BA60" s="59">
        <f>+IFERROR(IF(ISTEXT(BA$5)=FALSE,(INDEX(BCR!$1:$1048576,MATCH('Estadísticas BCR'!BA$5,BCR!$A:$A,0),MATCH('Estadísticas BCR'!$B60,BCR!$1:$1,0))),AVERAGE(#REF!)),"")</f>
        <v>0</v>
      </c>
      <c r="BB60" s="59">
        <f>+IFERROR(IF(ISTEXT(BB$5)=FALSE,(INDEX(BCR!$1:$1048576,MATCH('Estadísticas BCR'!BB$5,BCR!$A:$A,0),MATCH('Estadísticas BCR'!$B60,BCR!$1:$1,0))),AVERAGE(#REF!)),"")</f>
        <v>0</v>
      </c>
      <c r="BC60" s="60">
        <f>+IFERROR(IF(ISTEXT(BC$5)=FALSE,(INDEX(BCR!$1:$1048576,MATCH('Estadísticas BCR'!BC$5,BCR!$A:$A,0),MATCH('Estadísticas BCR'!$B60,BCR!$1:$1,0))),AVERAGE(AQ60:BB60)),"")</f>
        <v>0</v>
      </c>
      <c r="BD60" s="59">
        <f>+IFERROR(IF(ISTEXT(BD$5)=FALSE,(INDEX(BCR!$1:$1048576,MATCH('Estadísticas BCR'!BD$5,BCR!$A:$A,0),MATCH('Estadísticas BCR'!$B60,BCR!$1:$1,0))),AVERAGE(#REF!)),"")</f>
        <v>0</v>
      </c>
      <c r="BE60" s="59">
        <f>+IFERROR(IF(ISTEXT(BE$5)=FALSE,(INDEX(BCR!$1:$1048576,MATCH('Estadísticas BCR'!BE$5,BCR!$A:$A,0),MATCH('Estadísticas BCR'!$B60,BCR!$1:$1,0))),AVERAGE(#REF!)),"")</f>
        <v>0</v>
      </c>
      <c r="BF60" s="59">
        <f>+IFERROR(IF(ISTEXT(BF$5)=FALSE,(INDEX(BCR!$1:$1048576,MATCH('Estadísticas BCR'!BF$5,BCR!$A:$A,0),MATCH('Estadísticas BCR'!$B60,BCR!$1:$1,0))),AVERAGE(#REF!)),"")</f>
        <v>0</v>
      </c>
      <c r="BG60" s="59">
        <f>+IFERROR(IF(ISTEXT(BG$5)=FALSE,(INDEX(BCR!$1:$1048576,MATCH('Estadísticas BCR'!BG$5,BCR!$A:$A,0),MATCH('Estadísticas BCR'!$B60,BCR!$1:$1,0))),AVERAGE(#REF!)),"")</f>
        <v>0</v>
      </c>
      <c r="BH60" s="59">
        <f>+IFERROR(IF(ISTEXT(BH$5)=FALSE,(INDEX(BCR!$1:$1048576,MATCH('Estadísticas BCR'!BH$5,BCR!$A:$A,0),MATCH('Estadísticas BCR'!$B60,BCR!$1:$1,0))),AVERAGE(#REF!)),"")</f>
        <v>0</v>
      </c>
      <c r="BI60" s="59">
        <f>+IFERROR(IF(ISTEXT(BI$5)=FALSE,(INDEX(BCR!$1:$1048576,MATCH('Estadísticas BCR'!BI$5,BCR!$A:$A,0),MATCH('Estadísticas BCR'!$B60,BCR!$1:$1,0))),AVERAGE(#REF!)),"")</f>
        <v>0</v>
      </c>
      <c r="BJ60" s="59">
        <f>+IFERROR(IF(ISTEXT(BJ$5)=FALSE,(INDEX(BCR!$1:$1048576,MATCH('Estadísticas BCR'!BJ$5,BCR!$A:$A,0),MATCH('Estadísticas BCR'!$B60,BCR!$1:$1,0))),AVERAGE(#REF!)),"")</f>
        <v>0</v>
      </c>
      <c r="BK60" s="59">
        <f>+IFERROR(IF(ISTEXT(BK$5)=FALSE,(INDEX(BCR!$1:$1048576,MATCH('Estadísticas BCR'!BK$5,BCR!$A:$A,0),MATCH('Estadísticas BCR'!$B60,BCR!$1:$1,0))),AVERAGE(#REF!)),"")</f>
        <v>0</v>
      </c>
      <c r="BL60" s="59">
        <f>+IFERROR(IF(ISTEXT(BL$5)=FALSE,(INDEX(BCR!$1:$1048576,MATCH('Estadísticas BCR'!BL$5,BCR!$A:$A,0),MATCH('Estadísticas BCR'!$B60,BCR!$1:$1,0))),AVERAGE(#REF!)),"")</f>
        <v>0</v>
      </c>
      <c r="BM60" s="59">
        <f>+IFERROR(IF(ISTEXT(BM$5)=FALSE,(INDEX(BCR!$1:$1048576,MATCH('Estadísticas BCR'!BM$5,BCR!$A:$A,0),MATCH('Estadísticas BCR'!$B60,BCR!$1:$1,0))),AVERAGE(#REF!)),"")</f>
        <v>0</v>
      </c>
      <c r="BN60" s="59">
        <f>+IFERROR(IF(ISTEXT(BN$5)=FALSE,(INDEX(BCR!$1:$1048576,MATCH('Estadísticas BCR'!BN$5,BCR!$A:$A,0),MATCH('Estadísticas BCR'!$B60,BCR!$1:$1,0))),AVERAGE(#REF!)),"")</f>
        <v>0</v>
      </c>
      <c r="BO60" s="59">
        <f>+IFERROR(IF(ISTEXT(BO$5)=FALSE,(INDEX(BCR!$1:$1048576,MATCH('Estadísticas BCR'!BO$5,BCR!$A:$A,0),MATCH('Estadísticas BCR'!$B60,BCR!$1:$1,0))),AVERAGE(#REF!)),"")</f>
        <v>0</v>
      </c>
      <c r="BP60" s="60">
        <f>+IFERROR(IF(ISTEXT(BP$5)=FALSE,(INDEX(BCR!$1:$1048576,MATCH('Estadísticas BCR'!BP$5,BCR!$A:$A,0),MATCH('Estadísticas BCR'!$B60,BCR!$1:$1,0))),AVERAGE(BD60:BO60)),"")</f>
        <v>0</v>
      </c>
      <c r="BQ60" s="59">
        <f>+IFERROR(IF(ISTEXT(BQ$5)=FALSE,(INDEX(BCR!$1:$1048576,MATCH('Estadísticas BCR'!BQ$5,BCR!$A:$A,0),MATCH('Estadísticas BCR'!$B60,BCR!$1:$1,0))),AVERAGE(#REF!)),"")</f>
        <v>0</v>
      </c>
      <c r="BR60" s="59">
        <f>+IFERROR(IF(ISTEXT(BR$5)=FALSE,(INDEX(BCR!$1:$1048576,MATCH('Estadísticas BCR'!BR$5,BCR!$A:$A,0),MATCH('Estadísticas BCR'!$B60,BCR!$1:$1,0))),AVERAGE(#REF!)),"")</f>
        <v>0</v>
      </c>
      <c r="BS60" s="59">
        <f>+IFERROR(IF(ISTEXT(BS$5)=FALSE,(INDEX(BCR!$1:$1048576,MATCH('Estadísticas BCR'!BS$5,BCR!$A:$A,0),MATCH('Estadísticas BCR'!$B60,BCR!$1:$1,0))),AVERAGE(#REF!)),"")</f>
        <v>0</v>
      </c>
      <c r="BT60" s="59">
        <f>+IFERROR(IF(ISTEXT(BT$5)=FALSE,(INDEX(BCR!$1:$1048576,MATCH('Estadísticas BCR'!BT$5,BCR!$A:$A,0),MATCH('Estadísticas BCR'!$B60,BCR!$1:$1,0))),AVERAGE(#REF!)),"")</f>
        <v>0</v>
      </c>
      <c r="BU60" s="59">
        <f>+IFERROR(IF(ISTEXT(BU$5)=FALSE,(INDEX(BCR!$1:$1048576,MATCH('Estadísticas BCR'!BU$5,BCR!$A:$A,0),MATCH('Estadísticas BCR'!$B60,BCR!$1:$1,0))),AVERAGE(#REF!)),"")</f>
        <v>0</v>
      </c>
      <c r="BV60" s="59">
        <f>+IFERROR(IF(ISTEXT(BV$5)=FALSE,(INDEX(BCR!$1:$1048576,MATCH('Estadísticas BCR'!BV$5,BCR!$A:$A,0),MATCH('Estadísticas BCR'!$B60,BCR!$1:$1,0))),AVERAGE(#REF!)),"")</f>
        <v>0</v>
      </c>
      <c r="BW60" s="59">
        <f>+IFERROR(IF(ISTEXT(BW$5)=FALSE,(INDEX(BCR!$1:$1048576,MATCH('Estadísticas BCR'!BW$5,BCR!$A:$A,0),MATCH('Estadísticas BCR'!$B60,BCR!$1:$1,0))),AVERAGE(#REF!)),"")</f>
        <v>0</v>
      </c>
      <c r="BX60" s="59">
        <f>+IFERROR(IF(ISTEXT(BX$5)=FALSE,(INDEX(BCR!$1:$1048576,MATCH('Estadísticas BCR'!BX$5,BCR!$A:$A,0),MATCH('Estadísticas BCR'!$B60,BCR!$1:$1,0))),AVERAGE(#REF!)),"")</f>
        <v>0</v>
      </c>
      <c r="BY60" s="59">
        <f>+IFERROR(IF(ISTEXT(BY$5)=FALSE,(INDEX(BCR!$1:$1048576,MATCH('Estadísticas BCR'!BY$5,BCR!$A:$A,0),MATCH('Estadísticas BCR'!$B60,BCR!$1:$1,0))),AVERAGE(#REF!)),"")</f>
        <v>0</v>
      </c>
      <c r="BZ60" s="59">
        <f>+IFERROR(IF(ISTEXT(BZ$5)=FALSE,(INDEX(BCR!$1:$1048576,MATCH('Estadísticas BCR'!BZ$5,BCR!$A:$A,0),MATCH('Estadísticas BCR'!$B60,BCR!$1:$1,0))),AVERAGE(#REF!)),"")</f>
        <v>0</v>
      </c>
      <c r="CA60" s="59">
        <f>+IFERROR(IF(ISTEXT(CA$5)=FALSE,(INDEX(BCR!$1:$1048576,MATCH('Estadísticas BCR'!CA$5,BCR!$A:$A,0),MATCH('Estadísticas BCR'!$B60,BCR!$1:$1,0))),AVERAGE(#REF!)),"")</f>
        <v>0</v>
      </c>
      <c r="CB60" s="59">
        <f>+IFERROR(IF(ISTEXT(CB$5)=FALSE,(INDEX(BCR!$1:$1048576,MATCH('Estadísticas BCR'!CB$5,BCR!$A:$A,0),MATCH('Estadísticas BCR'!$B60,BCR!$1:$1,0))),AVERAGE(#REF!)),"")</f>
        <v>0</v>
      </c>
      <c r="CC60" s="60">
        <f>+IFERROR(IF(ISTEXT(CC$5)=FALSE,(INDEX(BCR!$1:$1048576,MATCH('Estadísticas BCR'!CC$5,BCR!$A:$A,0),MATCH('Estadísticas BCR'!$B60,BCR!$1:$1,0))),AVERAGE(BQ60:CB60)),"")</f>
        <v>0</v>
      </c>
      <c r="CD60" s="59">
        <f>+IFERROR(IF(ISTEXT(CD$5)=FALSE,(INDEX(BCR!$1:$1048576,MATCH('Estadísticas BCR'!CD$5,BCR!$A:$A,0),MATCH('Estadísticas BCR'!$B60,BCR!$1:$1,0))),AVERAGE(#REF!)),"")</f>
        <v>0</v>
      </c>
      <c r="CE60" s="59">
        <f>+IFERROR(IF(ISTEXT(CE$5)=FALSE,(INDEX(BCR!$1:$1048576,MATCH('Estadísticas BCR'!CE$5,BCR!$A:$A,0),MATCH('Estadísticas BCR'!$B60,BCR!$1:$1,0))),AVERAGE(#REF!)),"")</f>
        <v>0</v>
      </c>
      <c r="CF60" s="59">
        <f>+IFERROR(IF(ISTEXT(CF$5)=FALSE,(INDEX(BCR!$1:$1048576,MATCH('Estadísticas BCR'!CF$5,BCR!$A:$A,0),MATCH('Estadísticas BCR'!$B60,BCR!$1:$1,0))),AVERAGE(#REF!)),"")</f>
        <v>0</v>
      </c>
      <c r="CG60" s="59">
        <f>+IFERROR(IF(ISTEXT(CG$5)=FALSE,(INDEX(BCR!$1:$1048576,MATCH('Estadísticas BCR'!CG$5,BCR!$A:$A,0),MATCH('Estadísticas BCR'!$B60,BCR!$1:$1,0))),AVERAGE(#REF!)),"")</f>
        <v>0</v>
      </c>
      <c r="CH60" s="59">
        <f>+IFERROR(IF(ISTEXT(CH$5)=FALSE,(INDEX(BCR!$1:$1048576,MATCH('Estadísticas BCR'!CH$5,BCR!$A:$A,0),MATCH('Estadísticas BCR'!$B60,BCR!$1:$1,0))),AVERAGE(#REF!)),"")</f>
        <v>0</v>
      </c>
      <c r="CI60" s="59">
        <f>+IFERROR(IF(ISTEXT(CI$5)=FALSE,(INDEX(BCR!$1:$1048576,MATCH('Estadísticas BCR'!CI$5,BCR!$A:$A,0),MATCH('Estadísticas BCR'!$B60,BCR!$1:$1,0))),AVERAGE(#REF!)),"")</f>
        <v>0</v>
      </c>
      <c r="CJ60" s="59">
        <f>+IFERROR(IF(ISTEXT(CJ$5)=FALSE,(INDEX(BCR!$1:$1048576,MATCH('Estadísticas BCR'!CJ$5,BCR!$A:$A,0),MATCH('Estadísticas BCR'!$B60,BCR!$1:$1,0))),AVERAGE(#REF!)),"")</f>
        <v>0</v>
      </c>
      <c r="CK60" s="59">
        <f>+IFERROR(IF(ISTEXT(CK$5)=FALSE,(INDEX(BCR!$1:$1048576,MATCH('Estadísticas BCR'!CK$5,BCR!$A:$A,0),MATCH('Estadísticas BCR'!$B60,BCR!$1:$1,0))),AVERAGE(#REF!)),"")</f>
        <v>0</v>
      </c>
      <c r="CL60" s="59">
        <f>+IFERROR(IF(ISTEXT(CL$5)=FALSE,(INDEX(BCR!$1:$1048576,MATCH('Estadísticas BCR'!CL$5,BCR!$A:$A,0),MATCH('Estadísticas BCR'!$B60,BCR!$1:$1,0))),AVERAGE(#REF!)),"")</f>
        <v>0</v>
      </c>
      <c r="CM60" s="59">
        <f>+IFERROR(IF(ISTEXT(CM$5)=FALSE,(INDEX(BCR!$1:$1048576,MATCH('Estadísticas BCR'!CM$5,BCR!$A:$A,0),MATCH('Estadísticas BCR'!$B60,BCR!$1:$1,0))),AVERAGE(#REF!)),"")</f>
        <v>0</v>
      </c>
      <c r="CN60" s="59">
        <f>+IFERROR(IF(ISTEXT(CN$5)=FALSE,(INDEX(BCR!$1:$1048576,MATCH('Estadísticas BCR'!CN$5,BCR!$A:$A,0),MATCH('Estadísticas BCR'!$B60,BCR!$1:$1,0))),AVERAGE(#REF!)),"")</f>
        <v>0</v>
      </c>
      <c r="CO60" s="59">
        <f>+IFERROR(IF(ISTEXT(CO$5)=FALSE,(INDEX(BCR!$1:$1048576,MATCH('Estadísticas BCR'!CO$5,BCR!$A:$A,0),MATCH('Estadísticas BCR'!$B60,BCR!$1:$1,0))),AVERAGE(#REF!)),"")</f>
        <v>0</v>
      </c>
      <c r="CP60" s="60">
        <f>+IFERROR(IF(ISTEXT(CP$5)=FALSE,(INDEX(BCR!$1:$1048576,MATCH('Estadísticas BCR'!CP$5,BCR!$A:$A,0),MATCH('Estadísticas BCR'!$B60,BCR!$1:$1,0))),AVERAGE(CD60:CO60)),"")</f>
        <v>0</v>
      </c>
      <c r="CQ60" s="59">
        <f>+IFERROR(IF(ISTEXT(CQ$5)=FALSE,(INDEX(BCR!$1:$1048576,MATCH('Estadísticas BCR'!CQ$5,BCR!$A:$A,0),MATCH('Estadísticas BCR'!$B60,BCR!$1:$1,0))),AVERAGE(#REF!)),"")</f>
        <v>0</v>
      </c>
      <c r="CR60" s="59">
        <f>+IFERROR(IF(ISTEXT(CR$5)=FALSE,(INDEX(BCR!$1:$1048576,MATCH('Estadísticas BCR'!CR$5,BCR!$A:$A,0),MATCH('Estadísticas BCR'!$B60,BCR!$1:$1,0))),AVERAGE(#REF!)),"")</f>
        <v>0</v>
      </c>
      <c r="CS60" s="59">
        <f>+IFERROR(IF(ISTEXT(CS$5)=FALSE,(INDEX(BCR!$1:$1048576,MATCH('Estadísticas BCR'!CS$5,BCR!$A:$A,0),MATCH('Estadísticas BCR'!$B60,BCR!$1:$1,0))),AVERAGE(#REF!)),"")</f>
        <v>0</v>
      </c>
      <c r="CT60" s="59">
        <f>+IFERROR(IF(ISTEXT(CT$5)=FALSE,(INDEX(BCR!$1:$1048576,MATCH('Estadísticas BCR'!CT$5,BCR!$A:$A,0),MATCH('Estadísticas BCR'!$B60,BCR!$1:$1,0))),AVERAGE(#REF!)),"")</f>
        <v>0</v>
      </c>
      <c r="CU60" s="59">
        <f>+IFERROR(IF(ISTEXT(CU$5)=FALSE,(INDEX(BCR!$1:$1048576,MATCH('Estadísticas BCR'!CU$5,BCR!$A:$A,0),MATCH('Estadísticas BCR'!$B60,BCR!$1:$1,0))),AVERAGE(#REF!)),"")</f>
        <v>0</v>
      </c>
      <c r="CV60" s="59">
        <f>+IFERROR(IF(ISTEXT(CV$5)=FALSE,(INDEX(BCR!$1:$1048576,MATCH('Estadísticas BCR'!CV$5,BCR!$A:$A,0),MATCH('Estadísticas BCR'!$B60,BCR!$1:$1,0))),AVERAGE(#REF!)),"")</f>
        <v>0</v>
      </c>
      <c r="CW60" s="59">
        <f>+IFERROR(IF(ISTEXT(CW$5)=FALSE,(INDEX(BCR!$1:$1048576,MATCH('Estadísticas BCR'!CW$5,BCR!$A:$A,0),MATCH('Estadísticas BCR'!$B60,BCR!$1:$1,0))),AVERAGE(#REF!)),"")</f>
        <v>0</v>
      </c>
      <c r="CX60" s="59">
        <f>+IFERROR(IF(ISTEXT(CX$5)=FALSE,(INDEX(BCR!$1:$1048576,MATCH('Estadísticas BCR'!CX$5,BCR!$A:$A,0),MATCH('Estadísticas BCR'!$B60,BCR!$1:$1,0))),AVERAGE(#REF!)),"")</f>
        <v>0</v>
      </c>
      <c r="CY60" s="59">
        <f>+IFERROR(IF(ISTEXT(CY$5)=FALSE,(INDEX(BCR!$1:$1048576,MATCH('Estadísticas BCR'!CY$5,BCR!$A:$A,0),MATCH('Estadísticas BCR'!$B60,BCR!$1:$1,0))),AVERAGE(#REF!)),"")</f>
        <v>0</v>
      </c>
      <c r="CZ60" s="59">
        <f>+IFERROR(IF(ISTEXT(CZ$5)=FALSE,(INDEX(BCR!$1:$1048576,MATCH('Estadísticas BCR'!CZ$5,BCR!$A:$A,0),MATCH('Estadísticas BCR'!$B60,BCR!$1:$1,0))),AVERAGE(A60:CY60)),"")</f>
        <v>0</v>
      </c>
      <c r="DA60" s="59">
        <f>+IFERROR(IF(ISTEXT(DA$5)=FALSE,(INDEX(BCR!$1:$1048576,MATCH('Estadísticas BCR'!DA$5,BCR!$A:$A,0),MATCH('Estadísticas BCR'!$B60,BCR!$1:$1,0))),AVERAGE(B60:CZ60)),"")</f>
        <v>0</v>
      </c>
      <c r="DB60" s="59">
        <f>+IFERROR(IF(ISTEXT(DB$5)=FALSE,(INDEX(BCR!$1:$1048576,MATCH('Estadísticas BCR'!DB$5,BCR!$A:$A,0),MATCH('Estadísticas BCR'!$B60,BCR!$1:$1,0))),AVERAGE(C60:DA60)),"")</f>
        <v>0</v>
      </c>
      <c r="DC60" s="60">
        <f>+IFERROR(IF(ISTEXT(DC$5)=FALSE,(INDEX(BCR!$1:$1048576,MATCH('Estadísticas BCR'!DC$5,BCR!$A:$A,0),MATCH('Estadísticas BCR'!$B60,BCR!$1:$1,0))),AVERAGE(CQ60:DB60)),"")</f>
        <v>0</v>
      </c>
      <c r="DD60" s="59">
        <f>+IFERROR(IF(ISTEXT(DD$5)=FALSE,(INDEX(BCR!$1:$1048576,MATCH('Estadísticas BCR'!DD$5,BCR!$A:$A,0),MATCH('Estadísticas BCR'!$B60,BCR!$1:$1,0))),AVERAGE(CR60:DC60)),"")</f>
        <v>0</v>
      </c>
      <c r="DE60" s="59">
        <f>+IFERROR(IF(ISTEXT(DE$5)=FALSE,(INDEX(BCR!$1:$1048576,MATCH('Estadísticas BCR'!DE$5,BCR!$A:$A,0),MATCH('Estadísticas BCR'!$B60,BCR!$1:$1,0))),AVERAGE(CS60:DD60)),"")</f>
        <v>0</v>
      </c>
      <c r="DF60" s="59">
        <f>+IFERROR(IF(ISTEXT(DF$5)=FALSE,(INDEX(BCR!$1:$1048576,MATCH('Estadísticas BCR'!DF$5,BCR!$A:$A,0),MATCH('Estadísticas BCR'!$B60,BCR!$1:$1,0))),AVERAGE(CT60:DE60)),"")</f>
        <v>0</v>
      </c>
      <c r="DG60" s="59">
        <f>+IFERROR(IF(ISTEXT(DG$5)=FALSE,(INDEX(BCR!$1:$1048576,MATCH('Estadísticas BCR'!DG$5,BCR!$A:$A,0),MATCH('Estadísticas BCR'!$B60,BCR!$1:$1,0))),AVERAGE(CU60:DF60)),"")</f>
        <v>0</v>
      </c>
      <c r="DH60" s="59">
        <f>+IFERROR(IF(ISTEXT(DH$5)=FALSE,(INDEX(BCR!$1:$1048576,MATCH('Estadísticas BCR'!DH$5,BCR!$A:$A,0),MATCH('Estadísticas BCR'!$B60,BCR!$1:$1,0))),AVERAGE(CV60:DG60)),"")</f>
        <v>0</v>
      </c>
      <c r="DI60" s="59">
        <f>+IFERROR(IF(ISTEXT(DI$5)=FALSE,(INDEX(BCR!$1:$1048576,MATCH('Estadísticas BCR'!DI$5,BCR!$A:$A,0),MATCH('Estadísticas BCR'!$B60,BCR!$1:$1,0))),AVERAGE(CW60:DH60)),"")</f>
        <v>0</v>
      </c>
      <c r="DJ60" s="59">
        <f>+IFERROR(IF(ISTEXT(DJ$5)=FALSE,(INDEX(BCR!$1:$1048576,MATCH('Estadísticas BCR'!DJ$5,BCR!$A:$A,0),MATCH('Estadísticas BCR'!$B60,BCR!$1:$1,0))),AVERAGE(CX60:DI60)),"")</f>
        <v>0</v>
      </c>
      <c r="DK60" s="59">
        <f>+IFERROR(IF(ISTEXT(DK$5)=FALSE,(INDEX(BCR!$1:$1048576,MATCH('Estadísticas BCR'!DK$5,BCR!$A:$A,0),MATCH('Estadísticas BCR'!$B60,BCR!$1:$1,0))),AVERAGE(CY60:DJ60)),"")</f>
        <v>0</v>
      </c>
      <c r="DL60" s="59">
        <f>+IFERROR(IF(ISTEXT(DL$5)=FALSE,(INDEX(BCR!$1:$1048576,MATCH('Estadísticas BCR'!DL$5,BCR!$A:$A,0),MATCH('Estadísticas BCR'!$B60,BCR!$1:$1,0))),AVERAGE(CZ60:DK60)),"")</f>
        <v>0</v>
      </c>
      <c r="DM60" s="59">
        <f>+IFERROR(IF(ISTEXT(DM$5)=FALSE,(INDEX(BCR!$1:$1048576,MATCH('Estadísticas BCR'!DM$5,BCR!$A:$A,0),MATCH('Estadísticas BCR'!$B60,BCR!$1:$1,0))),AVERAGE(DA60:DL60)),"")</f>
        <v>0</v>
      </c>
      <c r="DN60" s="59">
        <f>+IFERROR(IF(ISTEXT(DN$5)=FALSE,(INDEX(BCR!$1:$1048576,MATCH('Estadísticas BCR'!DN$5,BCR!$A:$A,0),MATCH('Estadísticas BCR'!$B60,BCR!$1:$1,0))),AVERAGE(DB60:DM60)),"")</f>
        <v>0</v>
      </c>
      <c r="DO60" s="59">
        <f>+IFERROR(IF(ISTEXT(DO$5)=FALSE,(INDEX(BCR!$1:$1048576,MATCH('Estadísticas BCR'!DO$5,BCR!$A:$A,0),MATCH('Estadísticas BCR'!$B60,BCR!$1:$1,0))),AVERAGE(DC60:DN60)),"")</f>
        <v>0</v>
      </c>
      <c r="DP60" s="60">
        <f>+IFERROR(IF(ISTEXT(DP$5)=FALSE,(INDEX(BCR!$1:$1048576,MATCH('Estadísticas BCR'!DP$5,BCR!$A:$A,0),MATCH('Estadísticas BCR'!$B60,BCR!$1:$1,0))),AVERAGE(DD60:DO60)),"")</f>
        <v>0</v>
      </c>
      <c r="DQ60" s="59">
        <f>+IFERROR(IF(ISTEXT(DQ$5)=FALSE,(INDEX(BCR!$1:$1048576,MATCH('Estadísticas BCR'!DQ$5,BCR!$A:$A,0),MATCH('Estadísticas BCR'!$B60,BCR!$1:$1,0))),AVERAGE(DE60:DP60)),"")</f>
        <v>0</v>
      </c>
      <c r="DR60" s="59">
        <f>+IFERROR(IF(ISTEXT(DR$5)=FALSE,(INDEX(BCR!$1:$1048576,MATCH('Estadísticas BCR'!DR$5,BCR!$A:$A,0),MATCH('Estadísticas BCR'!$B60,BCR!$1:$1,0))),AVERAGE(DF60:DQ60)),"")</f>
        <v>0</v>
      </c>
      <c r="DS60" s="59">
        <f>+IFERROR(IF(ISTEXT(DS$5)=FALSE,(INDEX(BCR!$1:$1048576,MATCH('Estadísticas BCR'!DS$5,BCR!$A:$A,0),MATCH('Estadísticas BCR'!$B60,BCR!$1:$1,0))),AVERAGE(DG60:DR60)),"")</f>
        <v>0</v>
      </c>
      <c r="DT60" s="59">
        <f>+IFERROR(IF(ISTEXT(DT$5)=FALSE,(INDEX(BCR!$1:$1048576,MATCH('Estadísticas BCR'!DT$5,BCR!$A:$A,0),MATCH('Estadísticas BCR'!$B60,BCR!$1:$1,0))),AVERAGE(DH60:DS60)),"")</f>
        <v>0</v>
      </c>
      <c r="DU60" s="59">
        <f>+IFERROR(IF(ISTEXT(DU$5)=FALSE,(INDEX(BCR!$1:$1048576,MATCH('Estadísticas BCR'!DU$5,BCR!$A:$A,0),MATCH('Estadísticas BCR'!$B60,BCR!$1:$1,0))),AVERAGE(DI60:DT60)),"")</f>
        <v>0</v>
      </c>
      <c r="DV60" s="59">
        <f>+IFERROR(IF(ISTEXT(DV$5)=FALSE,(INDEX(BCR!$1:$1048576,MATCH('Estadísticas BCR'!DV$5,BCR!$A:$A,0),MATCH('Estadísticas BCR'!$B60,BCR!$1:$1,0))),AVERAGE(DJ60:DU60)),"")</f>
        <v>0</v>
      </c>
      <c r="DW60" s="59">
        <f>+IFERROR(IF(ISTEXT(DW$5)=FALSE,(INDEX(BCR!$1:$1048576,MATCH('Estadísticas BCR'!DW$5,BCR!$A:$A,0),MATCH('Estadísticas BCR'!$B60,BCR!$1:$1,0))),AVERAGE(DK60:DV60)),"")</f>
        <v>0</v>
      </c>
      <c r="DX60" s="59">
        <f>+IFERROR(IF(ISTEXT(DX$5)=FALSE,(INDEX(BCR!$1:$1048576,MATCH('Estadísticas BCR'!DX$5,BCR!$A:$A,0),MATCH('Estadísticas BCR'!$B60,BCR!$1:$1,0))),AVERAGE(DL60:DW60)),"")</f>
        <v>0</v>
      </c>
      <c r="DY60" s="59">
        <f>+IFERROR(IF(ISTEXT(DY$5)=FALSE,(INDEX(BCR!$1:$1048576,MATCH('Estadísticas BCR'!DY$5,BCR!$A:$A,0),MATCH('Estadísticas BCR'!$B60,BCR!$1:$1,0))),AVERAGE(DM60:DX60)),"")</f>
        <v>0</v>
      </c>
      <c r="DZ60" s="59">
        <f>+IFERROR(IF(ISTEXT(DZ$5)=FALSE,(INDEX(BCR!$1:$1048576,MATCH('Estadísticas BCR'!DZ$5,BCR!$A:$A,0),MATCH('Estadísticas BCR'!$B60,BCR!$1:$1,0))),AVERAGE(DN60:DY60)),"")</f>
        <v>0</v>
      </c>
      <c r="EA60" s="59">
        <f>+IFERROR(IF(ISTEXT(EA$5)=FALSE,(INDEX(BCR!$1:$1048576,MATCH('Estadísticas BCR'!EA$5,BCR!$A:$A,0),MATCH('Estadísticas BCR'!$B60,BCR!$1:$1,0))),AVERAGE(DO60:DZ60)),"")</f>
        <v>0</v>
      </c>
      <c r="EB60" s="59">
        <f>+IFERROR(IF(ISTEXT(EB$5)=FALSE,(INDEX(BCR!$1:$1048576,MATCH('Estadísticas BCR'!EB$5,BCR!$A:$A,0),MATCH('Estadísticas BCR'!$B60,BCR!$1:$1,0))),AVERAGE(DP60:EA60)),"")</f>
        <v>0</v>
      </c>
      <c r="EC60" s="60">
        <f>+IFERROR(IF(ISTEXT(EC$5)=FALSE,(INDEX(BCR!$1:$1048576,MATCH('Estadísticas BCR'!EC$5,BCR!$A:$A,0),MATCH('Estadísticas BCR'!$B60,BCR!$1:$1,0))),AVERAGE(DQ60:EB60)),"")</f>
        <v>0</v>
      </c>
      <c r="ED60" s="59">
        <f>+IFERROR(IF(ISTEXT(ED$5)=FALSE,(INDEX(BCR!$1:$1048576,MATCH('Estadísticas BCR'!ED$5,BCR!$A:$A,0),MATCH('Estadísticas BCR'!$B60,BCR!$1:$1,0))),AVERAGE(DR60:EC60)),"")</f>
        <v>60</v>
      </c>
      <c r="EE60" s="59">
        <f>+IFERROR(IF(ISTEXT(EE$5)=FALSE,(INDEX(BCR!$1:$1048576,MATCH('Estadísticas BCR'!EE$5,BCR!$A:$A,0),MATCH('Estadísticas BCR'!$B60,BCR!$1:$1,0))),AVERAGE(DS60:ED60)),"")</f>
        <v>63.636363636363598</v>
      </c>
      <c r="EF60" s="59">
        <f>+IFERROR(IF(ISTEXT(EF$5)=FALSE,(INDEX(BCR!$1:$1048576,MATCH('Estadísticas BCR'!EF$5,BCR!$A:$A,0),MATCH('Estadísticas BCR'!$B60,BCR!$1:$1,0))),AVERAGE(DT60:EE60)),"")</f>
        <v>70.454545454545496</v>
      </c>
      <c r="EG60" s="59">
        <f>+IFERROR(IF(ISTEXT(EG$5)=FALSE,(INDEX(BCR!$1:$1048576,MATCH('Estadísticas BCR'!EG$5,BCR!$A:$A,0),MATCH('Estadísticas BCR'!$B60,BCR!$1:$1,0))),AVERAGE(DU60:EF60)),"")</f>
        <v>66.6666666666667</v>
      </c>
      <c r="EH60" s="59">
        <f>+IFERROR(IF(ISTEXT(EH$5)=FALSE,(INDEX(BCR!$1:$1048576,MATCH('Estadísticas BCR'!EH$5,BCR!$A:$A,0),MATCH('Estadísticas BCR'!$B60,BCR!$1:$1,0))),AVERAGE(DV60:EG60)),"")</f>
        <v>61.904761904761898</v>
      </c>
      <c r="EI60" s="59">
        <f>+IFERROR(IF(ISTEXT(EI$5)=FALSE,(INDEX(BCR!$1:$1048576,MATCH('Estadísticas BCR'!EI$5,BCR!$A:$A,0),MATCH('Estadísticas BCR'!$B60,BCR!$1:$1,0))),AVERAGE(DW60:EH60)),"")</f>
        <v>67.647058823529406</v>
      </c>
      <c r="EJ60" s="59">
        <f>+IFERROR(IF(ISTEXT(EJ$5)=FALSE,(INDEX(BCR!$1:$1048576,MATCH('Estadísticas BCR'!EJ$5,BCR!$A:$A,0),MATCH('Estadísticas BCR'!$B60,BCR!$1:$1,0))),AVERAGE(DX60:EI60)),"")</f>
        <v>61.904761904761898</v>
      </c>
      <c r="EK60" s="59">
        <f>+IFERROR(IF(ISTEXT(EK$5)=FALSE,(INDEX(BCR!$1:$1048576,MATCH('Estadísticas BCR'!EK$5,BCR!$A:$A,0),MATCH('Estadísticas BCR'!$B60,BCR!$1:$1,0))),AVERAGE(DY60:EJ60)),"")</f>
        <v>72.2222222222222</v>
      </c>
      <c r="EL60" s="59">
        <f>+IFERROR(IF(ISTEXT(EL$5)=FALSE,(INDEX(BCR!$1:$1048576,MATCH('Estadísticas BCR'!EL$5,BCR!$A:$A,0),MATCH('Estadísticas BCR'!$B60,BCR!$1:$1,0))),AVERAGE(DZ60:EK60)),"")</f>
        <v>71.052631578947398</v>
      </c>
      <c r="EM60" s="59">
        <f>+IFERROR(IF(ISTEXT(EM$5)=FALSE,(INDEX(BCR!$1:$1048576,MATCH('Estadísticas BCR'!EM$5,BCR!$A:$A,0),MATCH('Estadísticas BCR'!$B60,BCR!$1:$1,0))),AVERAGE(EA60:EL60)),"")</f>
        <v>68.421052631578902</v>
      </c>
      <c r="EN60" s="59">
        <f>+IFERROR(IF(ISTEXT(EN$5)=FALSE,(INDEX(BCR!$1:$1048576,MATCH('Estadísticas BCR'!EN$5,BCR!$A:$A,0),MATCH('Estadísticas BCR'!$B60,BCR!$1:$1,0))),AVERAGE(EB60:EM60)),"")</f>
        <v>72.2222222222222</v>
      </c>
      <c r="EO60" s="59">
        <f>+IFERROR(IF(ISTEXT(EO$5)=FALSE,(INDEX(BCR!$1:$1048576,MATCH('Estadísticas BCR'!EO$5,BCR!$A:$A,0),MATCH('Estadísticas BCR'!$B60,BCR!$1:$1,0))),AVERAGE(EC60:EN60)),"")</f>
        <v>66.6666666666667</v>
      </c>
      <c r="EP60" s="60">
        <f>+IFERROR(IF(ISTEXT(EP$5)=FALSE,(INDEX(BCR!$1:$1048576,MATCH('Estadísticas BCR'!EP$5,BCR!$A:$A,0),MATCH('Estadísticas BCR'!$B60,BCR!$1:$1,0))),AVERAGE(ED60:EO60)),"")</f>
        <v>66.899912809355541</v>
      </c>
      <c r="EQ60" s="59">
        <f>+IFERROR(IF(ISTEXT(EQ$5)=FALSE,(INDEX(BCR!$1:$1048576,MATCH('Estadísticas BCR'!EQ$5,BCR!$A:$A,0),MATCH('Estadísticas BCR'!$B60,BCR!$1:$1,0))),AVERAGE(EE60:EP60)),"")</f>
        <v>76.6666666666667</v>
      </c>
      <c r="ER60" s="59">
        <f>+IFERROR(IF(ISTEXT(ER$5)=FALSE,(INDEX(BCR!$1:$1048576,MATCH('Estadísticas BCR'!ER$5,BCR!$A:$A,0),MATCH('Estadísticas BCR'!$B60,BCR!$1:$1,0))),AVERAGE(EF60:EQ60)),"")</f>
        <v>65.789473684210506</v>
      </c>
      <c r="ES60" s="59">
        <f>+IFERROR(IF(ISTEXT(ES$5)=FALSE,(INDEX(BCR!$1:$1048576,MATCH('Estadísticas BCR'!ES$5,BCR!$A:$A,0),MATCH('Estadísticas BCR'!$B60,BCR!$1:$1,0))),AVERAGE(EG60:ER60)),"")</f>
        <v>65.789473684210506</v>
      </c>
      <c r="ET60" s="59">
        <f>+IFERROR(IF(ISTEXT(ET$5)=FALSE,(INDEX(BCR!$1:$1048576,MATCH('Estadísticas BCR'!ET$5,BCR!$A:$A,0),MATCH('Estadísticas BCR'!$B60,BCR!$1:$1,0))),AVERAGE(EH60:ES60)),"")</f>
        <v>47.727272727272698</v>
      </c>
      <c r="EU60" s="59">
        <f>+IFERROR(IF(ISTEXT(EU$5)=FALSE,(INDEX(BCR!$1:$1048576,MATCH('Estadísticas BCR'!EU$5,BCR!$A:$A,0),MATCH('Estadísticas BCR'!$B60,BCR!$1:$1,0))),AVERAGE(EI60:ET60)),"")</f>
        <v>47.619047619047599</v>
      </c>
      <c r="EV60" s="59">
        <f>+IFERROR(IF(ISTEXT(EV$5)=FALSE,(INDEX(BCR!$1:$1048576,MATCH('Estadísticas BCR'!EV$5,BCR!$A:$A,0),MATCH('Estadísticas BCR'!$B60,BCR!$1:$1,0))),AVERAGE(EJ60:EU60)),"")</f>
        <v>43.181818181818201</v>
      </c>
      <c r="EW60" s="59">
        <f>+IFERROR(IF(ISTEXT(EW$5)=FALSE,(INDEX(BCR!$1:$1048576,MATCH('Estadísticas BCR'!EW$5,BCR!$A:$A,0),MATCH('Estadísticas BCR'!$B60,BCR!$1:$1,0))),AVERAGE(EK60:EV60)),"")</f>
        <v>47.2222222222222</v>
      </c>
      <c r="EX60" s="59">
        <f>+IFERROR(IF(ISTEXT(EX$5)=FALSE,(INDEX(BCR!$1:$1048576,MATCH('Estadísticas BCR'!EX$5,BCR!$A:$A,0),MATCH('Estadísticas BCR'!$B60,BCR!$1:$1,0))),AVERAGE(EL60:EW60)),"")</f>
        <v>50</v>
      </c>
      <c r="EY60" s="59">
        <f>+IFERROR(IF(ISTEXT(EY$5)=FALSE,(INDEX(BCR!$1:$1048576,MATCH('Estadísticas BCR'!EY$5,BCR!$A:$A,0),MATCH('Estadísticas BCR'!$B60,BCR!$1:$1,0))),AVERAGE(EM60:EX60)),"")</f>
        <v>55.2631578947368</v>
      </c>
      <c r="EZ60" s="59">
        <f>+IFERROR(IF(ISTEXT(EZ$5)=FALSE,(INDEX(BCR!$1:$1048576,MATCH('Estadísticas BCR'!EZ$5,BCR!$A:$A,0),MATCH('Estadísticas BCR'!$B60,BCR!$1:$1,0))),AVERAGE(EN60:EY60)),"")</f>
        <v>66.6666666666667</v>
      </c>
      <c r="FA60" s="59">
        <f>+IFERROR(IF(ISTEXT(FA$5)=FALSE,(INDEX(BCR!$1:$1048576,MATCH('Estadísticas BCR'!FA$5,BCR!$A:$A,0),MATCH('Estadísticas BCR'!$B60,BCR!$1:$1,0))),AVERAGE(EO60:EZ60)),"")</f>
        <v>55</v>
      </c>
      <c r="FB60" s="59">
        <f>+IFERROR(IF(ISTEXT(FB$5)=FALSE,(INDEX(BCR!$1:$1048576,MATCH('Estadísticas BCR'!FB$5,BCR!$A:$A,0),MATCH('Estadísticas BCR'!$B60,BCR!$1:$1,0))),AVERAGE(EP60:FA60)),"")</f>
        <v>62.5</v>
      </c>
      <c r="FC60" s="60">
        <f>+IFERROR(IF(ISTEXT(FC$5)=FALSE,(INDEX(BCR!$1:$1048576,MATCH('Estadísticas BCR'!FC$5,BCR!$A:$A,0),MATCH('Estadísticas BCR'!$B60,BCR!$1:$1,0))),AVERAGE(EQ60:FB60)),"")</f>
        <v>56.952149945570994</v>
      </c>
      <c r="FD60" s="59">
        <f>+IFERROR(IF(ISTEXT(FD$5)=FALSE,(INDEX(BCR!$1:$1048576,MATCH('Estadísticas BCR'!FD$5,BCR!$A:$A,0),MATCH('Estadísticas BCR'!$B60,BCR!$1:$1,0))),AVERAGE(ER60:FC60)),"")</f>
        <v>55</v>
      </c>
      <c r="FE60" s="59">
        <f>+IFERROR(IF(ISTEXT(FE$5)=FALSE,(INDEX(BCR!$1:$1048576,MATCH('Estadísticas BCR'!FE$5,BCR!$A:$A,0),MATCH('Estadísticas BCR'!$B60,BCR!$1:$1,0))),AVERAGE(ES60:FD60)),"")</f>
        <v>50</v>
      </c>
      <c r="FF60" s="59">
        <f>+IFERROR(IF(ISTEXT(FF$5)=FALSE,(INDEX(BCR!$1:$1048576,MATCH('Estadísticas BCR'!FF$5,BCR!$A:$A,0),MATCH('Estadísticas BCR'!$B60,BCR!$1:$1,0))),AVERAGE(ET60:FE60)),"")</f>
        <v>47.2222222222222</v>
      </c>
      <c r="FG60" s="59">
        <f>+IFERROR(IF(ISTEXT(FG$5)=FALSE,(INDEX(BCR!$1:$1048576,MATCH('Estadísticas BCR'!FG$5,BCR!$A:$A,0),MATCH('Estadísticas BCR'!$B60,BCR!$1:$1,0))),AVERAGE(EU60:FF60)),"")</f>
        <v>55.5555555555556</v>
      </c>
      <c r="FH60" s="59">
        <f>+IFERROR(IF(ISTEXT(FH$5)=FALSE,(INDEX(BCR!$1:$1048576,MATCH('Estadísticas BCR'!FH$5,BCR!$A:$A,0),MATCH('Estadísticas BCR'!$B60,BCR!$1:$1,0))),AVERAGE(EV60:FG60)),"")</f>
        <v>52.631578947368403</v>
      </c>
      <c r="FI60" s="59">
        <f>+IFERROR(IF(ISTEXT(FI$5)=FALSE,(INDEX(BCR!$1:$1048576,MATCH('Estadísticas BCR'!FI$5,BCR!$A:$A,0),MATCH('Estadísticas BCR'!$B60,BCR!$1:$1,0))),AVERAGE(EW60:FH60)),"")</f>
        <v>63.157894736842103</v>
      </c>
      <c r="FJ60" s="59">
        <f>+IFERROR(IF(ISTEXT(FJ$5)=FALSE,(INDEX(BCR!$1:$1048576,MATCH('Estadísticas BCR'!FJ$5,BCR!$A:$A,0),MATCH('Estadísticas BCR'!$B60,BCR!$1:$1,0))),AVERAGE(EX60:FI60)),"")</f>
        <v>62.068965517241402</v>
      </c>
      <c r="FK60" s="59">
        <f>+IFERROR(IF(ISTEXT(FK$5)=FALSE,(INDEX(BCR!$1:$1048576,MATCH('Estadísticas BCR'!FK$5,BCR!$A:$A,0),MATCH('Estadísticas BCR'!$B60,BCR!$1:$1,0))),AVERAGE(EY60:FJ60)),"")</f>
        <v>61.6666666666667</v>
      </c>
      <c r="FL60" s="59">
        <f>+IFERROR(IF(ISTEXT(FL$5)=FALSE,(INDEX(BCR!$1:$1048576,MATCH('Estadísticas BCR'!FL$5,BCR!$A:$A,0),MATCH('Estadísticas BCR'!$B60,BCR!$1:$1,0))),AVERAGE(EZ60:FK60)),"")</f>
        <v>55.357142857142897</v>
      </c>
      <c r="FM60" s="59">
        <f>+IFERROR(IF(ISTEXT(FM$5)=FALSE,(INDEX(BCR!$1:$1048576,MATCH('Estadísticas BCR'!FM$5,BCR!$A:$A,0),MATCH('Estadísticas BCR'!$B60,BCR!$1:$1,0))),AVERAGE(FA60:FL60)),"")</f>
        <v>59.615384615384599</v>
      </c>
      <c r="FN60" s="59">
        <f>+IFERROR(IF(ISTEXT(FN$5)=FALSE,(INDEX(BCR!$1:$1048576,MATCH('Estadísticas BCR'!FN$5,BCR!$A:$A,0),MATCH('Estadísticas BCR'!$B60,BCR!$1:$1,0))),AVERAGE(FB60:FM60)),"")</f>
        <v>62.857142857142797</v>
      </c>
      <c r="FO60" s="59">
        <f>+IFERROR(IF(ISTEXT(FO$5)=FALSE,(INDEX(BCR!$1:$1048576,MATCH('Estadísticas BCR'!FO$5,BCR!$A:$A,0),MATCH('Estadísticas BCR'!$B60,BCR!$1:$1,0))),AVERAGE(FC60:FN60)),"")</f>
        <v>70.370370370370395</v>
      </c>
      <c r="FP60" s="60">
        <f>+IFERROR(IF(ISTEXT(FP$5)=FALSE,(INDEX(BCR!$1:$1048576,MATCH('Estadísticas BCR'!FP$5,BCR!$A:$A,0),MATCH('Estadísticas BCR'!$B60,BCR!$1:$1,0))),AVERAGE(FD60:FO60)),"")</f>
        <v>57.958577028828095</v>
      </c>
      <c r="FQ60" s="59">
        <f>+IFERROR(IF(ISTEXT(FQ$5)=FALSE,(INDEX(BCR!$1:$1048576,MATCH('Estadísticas BCR'!FQ$5,BCR!$A:$A,0),MATCH('Estadísticas BCR'!$B60,BCR!$1:$1,0))),AVERAGE(FE60:FP60)),"")</f>
        <v>61.904761904761898</v>
      </c>
      <c r="FR60" s="59">
        <f>+IFERROR(IF(ISTEXT(FR$5)=FALSE,(INDEX(BCR!$1:$1048576,MATCH('Estadísticas BCR'!FR$5,BCR!$A:$A,0),MATCH('Estadísticas BCR'!$B60,BCR!$1:$1,0))),AVERAGE(FF60:FQ60)),"")</f>
        <v>61.1111111111111</v>
      </c>
      <c r="FS60" s="59">
        <f>+IFERROR(IF(ISTEXT(FS$5)=FALSE,(INDEX(BCR!$1:$1048576,MATCH('Estadísticas BCR'!FS$5,BCR!$A:$A,0),MATCH('Estadísticas BCR'!$B60,BCR!$1:$1,0))),AVERAGE(FG60:FR60)),"")</f>
        <v>83.3333333333333</v>
      </c>
      <c r="FT60" s="59">
        <f>+IFERROR(IF(ISTEXT(FT$5)=FALSE,(INDEX(BCR!$1:$1048576,MATCH('Estadísticas BCR'!FT$5,BCR!$A:$A,0),MATCH('Estadísticas BCR'!$B60,BCR!$1:$1,0))),AVERAGE(FH60:FS60)),"")</f>
        <v>66.6666666666667</v>
      </c>
      <c r="FU60" s="59">
        <f>+IFERROR(IF(ISTEXT(FU$5)=FALSE,(INDEX(BCR!$1:$1048576,MATCH('Estadísticas BCR'!FU$5,BCR!$A:$A,0),MATCH('Estadísticas BCR'!$B60,BCR!$1:$1,0))),AVERAGE(FI60:FT60)),"")</f>
        <v>53.125</v>
      </c>
      <c r="FV60" s="59">
        <f>+IFERROR(IF(ISTEXT(FV$5)=FALSE,(INDEX(BCR!$1:$1048576,MATCH('Estadísticas BCR'!FV$5,BCR!$A:$A,0),MATCH('Estadísticas BCR'!$B60,BCR!$1:$1,0))),AVERAGE(FJ60:FU60)),"")</f>
        <v>54</v>
      </c>
      <c r="FW60" s="59">
        <f>+IFERROR(IF(ISTEXT(FW$5)=FALSE,(INDEX(BCR!$1:$1048576,MATCH('Estadísticas BCR'!FW$5,BCR!$A:$A,0),MATCH('Estadísticas BCR'!$B60,BCR!$1:$1,0))),AVERAGE(FK60:FV60)),"")</f>
        <v>48.275862068965502</v>
      </c>
      <c r="FX60" s="59">
        <f>+IFERROR(IF(ISTEXT(FX$5)=FALSE,(INDEX(BCR!$1:$1048576,MATCH('Estadísticas BCR'!FX$5,BCR!$A:$A,0),MATCH('Estadísticas BCR'!$B60,BCR!$1:$1,0))),AVERAGE(FL60:FW60)),"")</f>
        <v>52.0833333333333</v>
      </c>
      <c r="FY60" s="59">
        <f>+IFERROR(IF(ISTEXT(FY$5)=FALSE,(INDEX(BCR!$1:$1048576,MATCH('Estadísticas BCR'!FY$5,BCR!$A:$A,0),MATCH('Estadísticas BCR'!$B60,BCR!$1:$1,0))),AVERAGE(FM60:FX60)),"")</f>
        <v>56.521739130434803</v>
      </c>
      <c r="FZ60" s="59">
        <f>+IFERROR(IF(ISTEXT(FZ$5)=FALSE,(INDEX(BCR!$1:$1048576,MATCH('Estadísticas BCR'!FZ$5,BCR!$A:$A,0),MATCH('Estadísticas BCR'!$B60,BCR!$1:$1,0))),AVERAGE(FN60:FY60)),"")</f>
        <v>41.6666666666667</v>
      </c>
      <c r="GA60" s="59">
        <f>+IFERROR(IF(ISTEXT(GA$5)=FALSE,(INDEX(BCR!$1:$1048576,MATCH('Estadísticas BCR'!GA$5,BCR!$A:$A,0),MATCH('Estadísticas BCR'!$B60,BCR!$1:$1,0))),AVERAGE(FO60:FZ60)),"")</f>
        <v>51.612903225806399</v>
      </c>
      <c r="GB60" s="59">
        <f>+IFERROR(IF(ISTEXT(GB$5)=FALSE,(INDEX(BCR!$1:$1048576,MATCH('Estadísticas BCR'!GB$5,BCR!$A:$A,0),MATCH('Estadísticas BCR'!$B60,BCR!$1:$1,0))),AVERAGE(FP60:GA60)),"")</f>
        <v>52.941176470588204</v>
      </c>
      <c r="GC60" s="60">
        <f>+IFERROR(IF(ISTEXT(GC$5)=FALSE,(INDEX(BCR!$1:$1048576,MATCH('Estadísticas BCR'!GC$5,BCR!$A:$A,0),MATCH('Estadísticas BCR'!$B60,BCR!$1:$1,0))),AVERAGE(FQ60:GB60)),"")</f>
        <v>56.936879492638987</v>
      </c>
      <c r="GD60" s="59">
        <f>+IFERROR(IF(ISTEXT(GD$5)=FALSE,(INDEX(BCR!$1:$1048576,MATCH('Estadísticas BCR'!GD$5,BCR!$A:$A,0),MATCH('Estadísticas BCR'!$B60,BCR!$1:$1,0))),AVERAGE(FR60:GC60)),"")</f>
        <v>54.1666666666667</v>
      </c>
      <c r="GE60" s="59">
        <f>+IFERROR(IF(ISTEXT(GE$5)=FALSE,(INDEX(BCR!$1:$1048576,MATCH('Estadísticas BCR'!GE$5,BCR!$A:$A,0),MATCH('Estadísticas BCR'!$B60,BCR!$1:$1,0))),AVERAGE(FS60:GD60)),"")</f>
        <v>56.578947368420998</v>
      </c>
      <c r="GF60" s="59">
        <f>+IFERROR(IF(ISTEXT(GF$5)=FALSE,(INDEX(BCR!$1:$1048576,MATCH('Estadísticas BCR'!GF$5,BCR!$A:$A,0),MATCH('Estadísticas BCR'!$B60,BCR!$1:$1,0))),AVERAGE(FT60:GE60)),"")</f>
        <v>60</v>
      </c>
      <c r="GG60" s="59">
        <f>+IFERROR(IF(ISTEXT(GG$5)=FALSE,(INDEX(BCR!$1:$1048576,MATCH('Estadísticas BCR'!GG$5,BCR!$A:$A,0),MATCH('Estadísticas BCR'!$B60,BCR!$1:$1,0))),AVERAGE(FU60:GF60)),"")</f>
        <v>51.612903225806399</v>
      </c>
      <c r="GH60" s="59">
        <f>+IFERROR(IF(ISTEXT(GH$5)=FALSE,(INDEX(BCR!$1:$1048576,MATCH('Estadísticas BCR'!GH$5,BCR!$A:$A,0),MATCH('Estadísticas BCR'!$B60,BCR!$1:$1,0))),AVERAGE(FV60:GG60)),"")</f>
        <v>46.428571428571402</v>
      </c>
      <c r="GI60" s="59">
        <f>+IFERROR(IF(ISTEXT(GI$5)=FALSE,(INDEX(BCR!$1:$1048576,MATCH('Estadísticas BCR'!GI$5,BCR!$A:$A,0),MATCH('Estadísticas BCR'!$B60,BCR!$1:$1,0))),AVERAGE(FW60:GH60)),"")</f>
        <v>44.285714285714299</v>
      </c>
      <c r="GJ60" s="59">
        <f>+IFERROR(IF(ISTEXT(GJ$5)=FALSE,(INDEX(BCR!$1:$1048576,MATCH('Estadísticas BCR'!GJ$5,BCR!$A:$A,0),MATCH('Estadísticas BCR'!$B60,BCR!$1:$1,0))),AVERAGE(FX60:GI60)),"")</f>
        <v>54.285714285714299</v>
      </c>
      <c r="GK60" s="59">
        <f>+IFERROR(IF(ISTEXT(GK$5)=FALSE,(INDEX(BCR!$1:$1048576,MATCH('Estadísticas BCR'!GK$5,BCR!$A:$A,0),MATCH('Estadísticas BCR'!$B60,BCR!$1:$1,0))),AVERAGE(FY60:GJ60)),"")</f>
        <v>50</v>
      </c>
      <c r="GL60" s="59">
        <f>+IFERROR(IF(ISTEXT(GL$5)=FALSE,(INDEX(BCR!$1:$1048576,MATCH('Estadísticas BCR'!GL$5,BCR!$A:$A,0),MATCH('Estadísticas BCR'!$B60,BCR!$1:$1,0))),AVERAGE(FZ60:GK60)),"")</f>
        <v>55.882352941176499</v>
      </c>
      <c r="GM60" s="59">
        <f>+IFERROR(IF(ISTEXT(GM$5)=FALSE,(INDEX(BCR!$1:$1048576,MATCH('Estadísticas BCR'!GM$5,BCR!$A:$A,0),MATCH('Estadísticas BCR'!$B60,BCR!$1:$1,0))),AVERAGE(GA60:GL60)),"")</f>
        <v>50</v>
      </c>
      <c r="GN60" s="59">
        <f>+IFERROR(IF(ISTEXT(GN$5)=FALSE,(INDEX(BCR!$1:$1048576,MATCH('Estadísticas BCR'!GN$5,BCR!$A:$A,0),MATCH('Estadísticas BCR'!$B60,BCR!$1:$1,0))),AVERAGE(GB60:GM60)),"")</f>
        <v>51.612903225806399</v>
      </c>
      <c r="GO60" s="59">
        <f>+IFERROR(IF(ISTEXT(GO$5)=FALSE,(INDEX(BCR!$1:$1048576,MATCH('Estadísticas BCR'!GO$5,BCR!$A:$A,0),MATCH('Estadísticas BCR'!$B60,BCR!$1:$1,0))),AVERAGE(GC60:GN60)),"")</f>
        <v>48.648648648648702</v>
      </c>
      <c r="GP60" s="60">
        <f>+IFERROR(IF(ISTEXT(GP$5)=FALSE,(INDEX(BCR!$1:$1048576,MATCH('Estadísticas BCR'!GP$5,BCR!$A:$A,0),MATCH('Estadísticas BCR'!$B60,BCR!$1:$1,0))),AVERAGE(GD60:GO60)),"")</f>
        <v>51.958535173043799</v>
      </c>
      <c r="GQ60" s="59">
        <f>+IFERROR(IF(ISTEXT(GQ$5)=FALSE,(INDEX(BCR!$1:$1048576,MATCH('Estadísticas BCR'!GQ$5,BCR!$A:$A,0),MATCH('Estadísticas BCR'!$B60,BCR!$1:$1,0))),AVERAGE(GE60:GP60)),"")</f>
        <v>48.780487804878</v>
      </c>
      <c r="GR60" s="59">
        <f>+IFERROR(IF(ISTEXT(GR$5)=FALSE,(INDEX(BCR!$1:$1048576,MATCH('Estadísticas BCR'!GR$5,BCR!$A:$A,0),MATCH('Estadísticas BCR'!$B60,BCR!$1:$1,0))),AVERAGE(GF60:GQ60)),"")</f>
        <v>46.052631578947398</v>
      </c>
      <c r="GS60" s="59">
        <f>+IFERROR(IF(ISTEXT(GS$5)=FALSE,(INDEX(BCR!$1:$1048576,MATCH('Estadísticas BCR'!GS$5,BCR!$A:$A,0),MATCH('Estadísticas BCR'!$B60,BCR!$1:$1,0))),AVERAGE(GG60:GR60)),"")</f>
        <v>50</v>
      </c>
      <c r="GT60" s="59">
        <f>+IFERROR(IF(ISTEXT(GT$5)=FALSE,(INDEX(BCR!$1:$1048576,MATCH('Estadísticas BCR'!GT$5,BCR!$A:$A,0),MATCH('Estadísticas BCR'!$B60,BCR!$1:$1,0))),AVERAGE(GH60:GS60)),"")</f>
        <v>43.589743589743598</v>
      </c>
      <c r="GU60" s="59">
        <f>+IFERROR(IF(ISTEXT(GU$5)=FALSE,(INDEX(BCR!$1:$1048576,MATCH('Estadísticas BCR'!GU$5,BCR!$A:$A,0),MATCH('Estadísticas BCR'!$B60,BCR!$1:$1,0))),AVERAGE(GI60:GT60)),"")</f>
        <v>43.421052631579002</v>
      </c>
      <c r="GV60" s="59">
        <f>+IFERROR(IF(ISTEXT(GV$5)=FALSE,(INDEX(BCR!$1:$1048576,MATCH('Estadísticas BCR'!GV$5,BCR!$A:$A,0),MATCH('Estadísticas BCR'!$B60,BCR!$1:$1,0))),AVERAGE(GJ60:GU60)),"")</f>
        <v>48.6111111111111</v>
      </c>
      <c r="GW60" s="59">
        <f>+IFERROR(IF(ISTEXT(GW$5)=FALSE,(INDEX(BCR!$1:$1048576,MATCH('Estadísticas BCR'!GW$5,BCR!$A:$A,0),MATCH('Estadísticas BCR'!$B60,BCR!$1:$1,0))),AVERAGE(GK60:GV60)),"")</f>
        <v>44.871794871794897</v>
      </c>
      <c r="GX60" s="59">
        <f>+IFERROR(IF(ISTEXT(GX$5)=FALSE,(INDEX(BCR!$1:$1048576,MATCH('Estadísticas BCR'!GX$5,BCR!$A:$A,0),MATCH('Estadísticas BCR'!$B60,BCR!$1:$1,0))),AVERAGE(GL60:GW60)),"")</f>
        <v>38.461538461538503</v>
      </c>
      <c r="GY60" s="59">
        <f>+IFERROR(IF(ISTEXT(GY$5)=FALSE,(INDEX(BCR!$1:$1048576,MATCH('Estadísticas BCR'!GY$5,BCR!$A:$A,0),MATCH('Estadísticas BCR'!$B60,BCR!$1:$1,0))),AVERAGE(GM60:GX60)),"")</f>
        <v>42.307692307692299</v>
      </c>
      <c r="GZ60" s="59">
        <f>+IFERROR(IF(ISTEXT(GZ$5)=FALSE,(INDEX(BCR!$1:$1048576,MATCH('Estadísticas BCR'!GZ$5,BCR!$A:$A,0),MATCH('Estadísticas BCR'!$B60,BCR!$1:$1,0))),AVERAGE(GN60:GY60)),"")</f>
        <v>47.560975609756099</v>
      </c>
      <c r="HA60" s="59">
        <f>+IFERROR(IF(ISTEXT(HA$5)=FALSE,(INDEX(BCR!$1:$1048576,MATCH('Estadísticas BCR'!HA$5,BCR!$A:$A,0),MATCH('Estadísticas BCR'!$B60,BCR!$1:$1,0))),AVERAGE(GO60:GZ60)),"")</f>
        <v>51.3888888888889</v>
      </c>
      <c r="HB60" s="59">
        <f>+IFERROR(IF(ISTEXT(HB$5)=FALSE,(INDEX(BCR!$1:$1048576,MATCH('Estadísticas BCR'!HB$5,BCR!$A:$A,0),MATCH('Estadísticas BCR'!$B60,BCR!$1:$1,0))),AVERAGE(GP60:HA60)),"")</f>
        <v>39.1891891891892</v>
      </c>
      <c r="HC60" s="60">
        <f>+IFERROR(IF(ISTEXT(HC$5)=FALSE,(INDEX(BCR!$1:$1048576,MATCH('Estadísticas BCR'!HC$5,BCR!$A:$A,0),MATCH('Estadísticas BCR'!$B60,BCR!$1:$1,0))),AVERAGE(GQ60:HB60)),"")</f>
        <v>45.352925503759913</v>
      </c>
      <c r="HD60" s="59">
        <f>+IFERROR(IF(ISTEXT(HD$5)=FALSE,(INDEX(BCR!$1:$1048576,MATCH('Estadísticas BCR'!HD$5,BCR!$A:$A,0),MATCH('Estadísticas BCR'!$B60,BCR!$1:$1,0))),AVERAGE(GR60:HC60)),"")</f>
        <v>44.4444444444444</v>
      </c>
      <c r="HE60" s="59">
        <f>+IFERROR(IF(ISTEXT(HE$5)=FALSE,(INDEX(BCR!$1:$1048576,MATCH('Estadísticas BCR'!HE$5,BCR!$A:$A,0),MATCH('Estadísticas BCR'!$B60,BCR!$1:$1,0))),AVERAGE(GS60:HD60)),"")</f>
        <v>39.705882352941202</v>
      </c>
      <c r="HF60" s="59">
        <f>+IFERROR(IF(ISTEXT(HF$5)=FALSE,(INDEX(BCR!$1:$1048576,MATCH('Estadísticas BCR'!HF$5,BCR!$A:$A,0),MATCH('Estadísticas BCR'!$B60,BCR!$1:$1,0))),AVERAGE(GT60:HE60)),"")</f>
        <v>34.7222222222222</v>
      </c>
      <c r="HG60" s="59">
        <f>+IFERROR(IF(ISTEXT(HG$5)=FALSE,(INDEX(BCR!$1:$1048576,MATCH('Estadísticas BCR'!HG$5,BCR!$A:$A,0),MATCH('Estadísticas BCR'!$B60,BCR!$1:$1,0))),AVERAGE(GU60:HF60)),"")</f>
        <v>33.3333333333333</v>
      </c>
      <c r="HH60" s="59">
        <f>+IFERROR(IF(ISTEXT(HH$5)=FALSE,(INDEX(BCR!$1:$1048576,MATCH('Estadísticas BCR'!HH$5,BCR!$A:$A,0),MATCH('Estadísticas BCR'!$B60,BCR!$1:$1,0))),AVERAGE(GV60:HG60)),"")</f>
        <v>45</v>
      </c>
      <c r="HI60" s="59">
        <f>+IFERROR(IF(ISTEXT(HI$5)=FALSE,(INDEX(BCR!$1:$1048576,MATCH('Estadísticas BCR'!HI$5,BCR!$A:$A,0),MATCH('Estadísticas BCR'!$B60,BCR!$1:$1,0))),AVERAGE(GW60:HH60)),"")</f>
        <v>40</v>
      </c>
      <c r="HJ60" s="59">
        <f>+IFERROR(IF(ISTEXT(HJ$5)=FALSE,(INDEX(BCR!$1:$1048576,MATCH('Estadísticas BCR'!HJ$5,BCR!$A:$A,0),MATCH('Estadísticas BCR'!$B60,BCR!$1:$1,0))),AVERAGE(GX60:HI60)),"")</f>
        <v>42.5</v>
      </c>
      <c r="HK60" s="59">
        <f>+IFERROR(IF(ISTEXT(HK$5)=FALSE,(INDEX(BCR!$1:$1048576,MATCH('Estadísticas BCR'!HK$5,BCR!$A:$A,0),MATCH('Estadísticas BCR'!$B60,BCR!$1:$1,0))),AVERAGE(GY60:HJ60)),"")</f>
        <v>48.648648648648702</v>
      </c>
      <c r="HL60" s="59">
        <f>+IFERROR(IF(ISTEXT(HL$5)=FALSE,(INDEX(BCR!$1:$1048576,MATCH('Estadísticas BCR'!HL$5,BCR!$A:$A,0),MATCH('Estadísticas BCR'!$B60,BCR!$1:$1,0))),AVERAGE(GZ60:HK60)),"")</f>
        <v>42.424242424242401</v>
      </c>
      <c r="HM60" s="59">
        <f>+IFERROR(IF(ISTEXT(HM$5)=FALSE,(INDEX(BCR!$1:$1048576,MATCH('Estadísticas BCR'!HM$5,BCR!$A:$A,0),MATCH('Estadísticas BCR'!$B60,BCR!$1:$1,0))),AVERAGE(HA60:HL60)),"")</f>
        <v>43.939393939393902</v>
      </c>
      <c r="HN60" s="59">
        <f>+IFERROR(IF(ISTEXT(HN$5)=FALSE,(INDEX(BCR!$1:$1048576,MATCH('Estadísticas BCR'!HN$5,BCR!$A:$A,0),MATCH('Estadísticas BCR'!$B60,BCR!$1:$1,0))),AVERAGE(HB60:HM60)),"")</f>
        <v>48.75</v>
      </c>
      <c r="HO60" s="59">
        <f>+IFERROR(IF(ISTEXT(HO$5)=FALSE,(INDEX(BCR!$1:$1048576,MATCH('Estadísticas BCR'!HO$5,BCR!$A:$A,0),MATCH('Estadísticas BCR'!$B60,BCR!$1:$1,0))),AVERAGE(HC60:HN60)),"")</f>
        <v>43.421052631579002</v>
      </c>
      <c r="HP60" s="60">
        <f>+IFERROR(IF(ISTEXT(HP$5)=FALSE,(INDEX(BCR!$1:$1048576,MATCH('Estadísticas BCR'!HP$5,BCR!$A:$A,0),MATCH('Estadísticas BCR'!$B60,BCR!$1:$1,0))),AVERAGE(HD60:HO60)),"")</f>
        <v>42.240768333067088</v>
      </c>
      <c r="HQ60" s="59">
        <f>+IFERROR(IF(ISTEXT(HQ$5)=FALSE,(INDEX(BCR!$1:$1048576,MATCH('Estadísticas BCR'!HQ$5,BCR!$A:$A,0),MATCH('Estadísticas BCR'!$B60,BCR!$1:$1,0))),AVERAGE(HE60:HP60)),"")</f>
        <v>45.588235294117702</v>
      </c>
      <c r="HR60" s="59">
        <f>+IFERROR(IF(ISTEXT(HR$5)=FALSE,(INDEX(BCR!$1:$1048576,MATCH('Estadísticas BCR'!HR$5,BCR!$A:$A,0),MATCH('Estadísticas BCR'!$B60,BCR!$1:$1,0))),AVERAGE(HF60:HQ60)),"")</f>
        <v>55.714285714285701</v>
      </c>
      <c r="HS60" s="59">
        <f>+IFERROR(IF(ISTEXT(HS$5)=FALSE,(INDEX(BCR!$1:$1048576,MATCH('Estadísticas BCR'!HS$5,BCR!$A:$A,0),MATCH('Estadísticas BCR'!$B60,BCR!$1:$1,0))),AVERAGE(HG60:HR60)),"")</f>
        <v>41.935483870967701</v>
      </c>
      <c r="HT60" s="59">
        <f>+IFERROR(IF(ISTEXT(HT$5)=FALSE,(INDEX(BCR!$1:$1048576,MATCH('Estadísticas BCR'!HT$5,BCR!$A:$A,0),MATCH('Estadísticas BCR'!$B60,BCR!$1:$1,0))),AVERAGE(HH60:HS60)),"")</f>
        <v>40.322580645161302</v>
      </c>
      <c r="HU60" s="59">
        <f>+IFERROR(IF(ISTEXT(HU$5)=FALSE,(INDEX(BCR!$1:$1048576,MATCH('Estadísticas BCR'!HU$5,BCR!$A:$A,0),MATCH('Estadísticas BCR'!$B60,BCR!$1:$1,0))),AVERAGE(HI60:HT60)),"")</f>
        <v>44.230769230769198</v>
      </c>
      <c r="HV60" s="59">
        <f>+IFERROR(IF(ISTEXT(HV$5)=FALSE,(INDEX(BCR!$1:$1048576,MATCH('Estadísticas BCR'!HV$5,BCR!$A:$A,0),MATCH('Estadísticas BCR'!$B60,BCR!$1:$1,0))),AVERAGE(HJ60:HU60)),"")</f>
        <v>42.592592592592602</v>
      </c>
      <c r="HW60" s="59">
        <f>+IFERROR(IF(ISTEXT(HW$5)=FALSE,(INDEX(BCR!$1:$1048576,MATCH('Estadísticas BCR'!HW$5,BCR!$A:$A,0),MATCH('Estadísticas BCR'!$B60,BCR!$1:$1,0))),AVERAGE(HK60:HV60)),"")</f>
        <v>37.5</v>
      </c>
      <c r="HX60" s="59">
        <f>+IFERROR(IF(ISTEXT(HX$5)=FALSE,(INDEX(BCR!$1:$1048576,MATCH('Estadísticas BCR'!HX$5,BCR!$A:$A,0),MATCH('Estadísticas BCR'!$B60,BCR!$1:$1,0))),AVERAGE(HL60:HW60)),"")</f>
        <v>48.387096774193601</v>
      </c>
      <c r="HY60" s="59">
        <f>+IFERROR(IF(ISTEXT(HY$5)=FALSE,(INDEX(BCR!$1:$1048576,MATCH('Estadísticas BCR'!HY$5,BCR!$A:$A,0),MATCH('Estadísticas BCR'!$B60,BCR!$1:$1,0))),AVERAGE(HM60:HX60)),"")</f>
        <v>46.153846153846203</v>
      </c>
      <c r="HZ60" s="59">
        <f>+IFERROR(IF(ISTEXT(HZ$5)=FALSE,(INDEX(BCR!$1:$1048576,MATCH('Estadísticas BCR'!HZ$5,BCR!$A:$A,0),MATCH('Estadísticas BCR'!$B60,BCR!$1:$1,0))),AVERAGE(HN60:HY60)),"")</f>
        <v>44</v>
      </c>
      <c r="IA60" s="59">
        <f>+IFERROR(IF(ISTEXT(IA$5)=FALSE,(INDEX(BCR!$1:$1048576,MATCH('Estadísticas BCR'!IA$5,BCR!$A:$A,0),MATCH('Estadísticas BCR'!$B60,BCR!$1:$1,0))),AVERAGE(HO60:HZ60)),"")</f>
        <v>34</v>
      </c>
      <c r="IB60" s="59">
        <f>+IFERROR(IF(ISTEXT(IB$5)=FALSE,(INDEX(BCR!$1:$1048576,MATCH('Estadísticas BCR'!IB$5,BCR!$A:$A,0),MATCH('Estadísticas BCR'!$B60,BCR!$1:$1,0))),AVERAGE(HP60:IA60)),"")</f>
        <v>37.5</v>
      </c>
      <c r="IC60" s="60">
        <f>+IFERROR(IF(ISTEXT(IC$5)=FALSE,(INDEX(BCR!$1:$1048576,MATCH('Estadísticas BCR'!IC$5,BCR!$A:$A,0),MATCH('Estadísticas BCR'!$B60,BCR!$1:$1,0))),AVERAGE(HQ60:IB60)),"")</f>
        <v>43.160407522994497</v>
      </c>
      <c r="ID60" s="59">
        <f>+IFERROR(IF(ISTEXT(ID$5)=FALSE,(INDEX(BCR!$1:$1048576,MATCH('Estadísticas BCR'!ID$5,BCR!$A:$A,0),MATCH('Estadísticas BCR'!$B60,BCR!$1:$1,0))),AVERAGE(HR60:IC60)),"")</f>
        <v>42.857142857142897</v>
      </c>
      <c r="IE60" s="59">
        <f>+IFERROR(IF(ISTEXT(IE$5)=FALSE,(INDEX(BCR!$1:$1048576,MATCH('Estadísticas BCR'!IE$5,BCR!$A:$A,0),MATCH('Estadísticas BCR'!$B60,BCR!$1:$1,0))),AVERAGE(HS60:ID60)),"")</f>
        <v>40.384615384615401</v>
      </c>
      <c r="IF60" s="59">
        <f>+IFERROR(IF(ISTEXT(IF$5)=FALSE,(INDEX(BCR!$1:$1048576,MATCH('Estadísticas BCR'!IF$5,BCR!$A:$A,0),MATCH('Estadísticas BCR'!$B60,BCR!$1:$1,0))),AVERAGE(HT60:IE60)),"")</f>
        <v>37.5</v>
      </c>
      <c r="IG60" s="59">
        <f>+IFERROR(IF(ISTEXT(IG$5)=FALSE,(INDEX(BCR!$1:$1048576,MATCH('Estadísticas BCR'!IG$5,BCR!$A:$A,0),MATCH('Estadísticas BCR'!$B60,BCR!$1:$1,0))),AVERAGE(HU60:IF60)),"")</f>
        <v>38</v>
      </c>
      <c r="IH60" s="59">
        <f>+IFERROR(IF(ISTEXT(IH$5)=FALSE,(INDEX(BCR!$1:$1048576,MATCH('Estadísticas BCR'!IH$5,BCR!$A:$A,0),MATCH('Estadísticas BCR'!$B60,BCR!$1:$1,0))),AVERAGE(HV60:IG60)),"")</f>
        <v>42.592592592592602</v>
      </c>
      <c r="II60" s="59">
        <f>+IFERROR(IF(ISTEXT(II$5)=FALSE,(INDEX(BCR!$1:$1048576,MATCH('Estadísticas BCR'!II$5,BCR!$A:$A,0),MATCH('Estadísticas BCR'!$B60,BCR!$1:$1,0))),AVERAGE(HW60:IH60)),"")</f>
        <v>50</v>
      </c>
      <c r="IJ60" s="59">
        <f>+IFERROR(IF(ISTEXT(IJ$5)=FALSE,(INDEX(BCR!$1:$1048576,MATCH('Estadísticas BCR'!IJ$5,BCR!$A:$A,0),MATCH('Estadísticas BCR'!$B60,BCR!$1:$1,0))),AVERAGE(HX60:II60)),"")</f>
        <v>48.275862068965502</v>
      </c>
      <c r="IK60" s="59">
        <f>+IFERROR(IF(ISTEXT(IK$5)=FALSE,(INDEX(BCR!$1:$1048576,MATCH('Estadísticas BCR'!IK$5,BCR!$A:$A,0),MATCH('Estadísticas BCR'!$B60,BCR!$1:$1,0))),AVERAGE(HY60:IJ60)),"")</f>
        <v>38.8888888888889</v>
      </c>
      <c r="IL60" s="59">
        <f>+IFERROR(IF(ISTEXT(IL$5)=FALSE,(INDEX(BCR!$1:$1048576,MATCH('Estadísticas BCR'!IL$5,BCR!$A:$A,0),MATCH('Estadísticas BCR'!$B60,BCR!$1:$1,0))),AVERAGE(HZ60:IK60)),"")</f>
        <v>44</v>
      </c>
      <c r="IM60" s="59">
        <f>+IFERROR(IF(ISTEXT(IM$5)=FALSE,(INDEX(BCR!$1:$1048576,MATCH('Estadísticas BCR'!IM$5,BCR!$A:$A,0),MATCH('Estadísticas BCR'!$B60,BCR!$1:$1,0))),AVERAGE(IA60:IL60)),"")</f>
        <v>44.230769230769198</v>
      </c>
      <c r="IN60" s="59">
        <f>+IFERROR(IF(ISTEXT(IN$5)=FALSE,(INDEX(BCR!$1:$1048576,MATCH('Estadísticas BCR'!IN$5,BCR!$A:$A,0),MATCH('Estadísticas BCR'!$B60,BCR!$1:$1,0))),AVERAGE(IB60:IM60)),"")</f>
        <v>38.8888888888889</v>
      </c>
      <c r="IO60" s="59">
        <f>+IFERROR(IF(ISTEXT(IO$5)=FALSE,(INDEX(BCR!$1:$1048576,MATCH('Estadísticas BCR'!IO$5,BCR!$A:$A,0),MATCH('Estadísticas BCR'!$B60,BCR!$1:$1,0))),AVERAGE(IC60:IN60)),"")</f>
        <v>44.4444444444444</v>
      </c>
      <c r="IP60" s="60">
        <f>+IFERROR(IF(ISTEXT(IP$5)=FALSE,(INDEX(BCR!$1:$1048576,MATCH('Estadísticas BCR'!IP$5,BCR!$A:$A,0),MATCH('Estadísticas BCR'!$B60,BCR!$1:$1,0))),AVERAGE(ID60:IO60)),"")</f>
        <v>42.50526702969232</v>
      </c>
      <c r="IQ60" s="59">
        <f>+IFERROR(IF(ISTEXT(IQ$5)=FALSE,(INDEX(BCR!$1:$1048576,MATCH('Estadísticas BCR'!IQ$5,BCR!$A:$A,0),MATCH('Estadísticas BCR'!$B60,BCR!$1:$1,0))),AVERAGE(IE60:IP60)),"")</f>
        <v>42.857142857142897</v>
      </c>
      <c r="IR60" s="59">
        <f>+IFERROR(IF(ISTEXT(IR$5)=FALSE,(INDEX(BCR!$1:$1048576,MATCH('Estadísticas BCR'!IR$5,BCR!$A:$A,0),MATCH('Estadísticas BCR'!$B60,BCR!$1:$1,0))),AVERAGE(IF60:IQ60)),"")</f>
        <v>45.454545454545503</v>
      </c>
      <c r="IS60" s="59">
        <f>+IFERROR(IF(ISTEXT(IS$5)=FALSE,(INDEX(BCR!$1:$1048576,MATCH('Estadísticas BCR'!IS$5,BCR!$A:$A,0),MATCH('Estadísticas BCR'!$B60,BCR!$1:$1,0))),AVERAGE(IG60:IR60)),"")</f>
        <v>54.1666666666667</v>
      </c>
      <c r="IT60" s="59">
        <f>+IFERROR(IF(ISTEXT(IT$5)=FALSE,(INDEX(BCR!$1:$1048576,MATCH('Estadísticas BCR'!IT$5,BCR!$A:$A,0),MATCH('Estadísticas BCR'!$B60,BCR!$1:$1,0))),AVERAGE(IH60:IS60)),"")</f>
        <v>48.076923076923102</v>
      </c>
      <c r="IU60" s="59">
        <f>+IFERROR(IF(ISTEXT(IU$5)=FALSE,(INDEX(BCR!$1:$1048576,MATCH('Estadísticas BCR'!IU$5,BCR!$A:$A,0),MATCH('Estadísticas BCR'!$B60,BCR!$1:$1,0))),AVERAGE(II60:IT60)),"")</f>
        <v>47.9166666666667</v>
      </c>
      <c r="IV60" s="59">
        <f>+IFERROR(IF(ISTEXT(IV$5)=FALSE,(INDEX(BCR!$1:$1048576,MATCH('Estadísticas BCR'!IV$5,BCR!$A:$A,0),MATCH('Estadísticas BCR'!$B60,BCR!$1:$1,0))),AVERAGE(IJ60:IU60)),"")</f>
        <v>51.923076923076898</v>
      </c>
      <c r="IW60" s="59">
        <f>+IFERROR(IF(ISTEXT(IW$5)=FALSE,(INDEX(BCR!$1:$1048576,MATCH('Estadísticas BCR'!IW$5,BCR!$A:$A,0),MATCH('Estadísticas BCR'!$B60,BCR!$1:$1,0))),AVERAGE(IK60:IV60)),"")</f>
        <v>40.740740740740698</v>
      </c>
      <c r="IX60" s="59">
        <f>+IFERROR(IF(ISTEXT(IX$5)=FALSE,(INDEX(BCR!$1:$1048576,MATCH('Estadísticas BCR'!IX$5,BCR!$A:$A,0),MATCH('Estadísticas BCR'!$B60,BCR!$1:$1,0))),AVERAGE(IL60:IW60)),"")</f>
        <v>32.142857142857103</v>
      </c>
      <c r="IY60" s="59">
        <f>+IFERROR(IF(ISTEXT(IY$5)=FALSE,(INDEX(BCR!$1:$1048576,MATCH('Estadísticas BCR'!IY$5,BCR!$A:$A,0),MATCH('Estadísticas BCR'!$B60,BCR!$1:$1,0))),AVERAGE(IM60:IX60)),"")</f>
        <v>39.655172413793103</v>
      </c>
      <c r="IZ60" s="59">
        <f>+IFERROR(IF(ISTEXT(IZ$5)=FALSE,(INDEX(BCR!$1:$1048576,MATCH('Estadísticas BCR'!IZ$5,BCR!$A:$A,0),MATCH('Estadísticas BCR'!$B60,BCR!$1:$1,0))),AVERAGE(IN60:IY60)),"")</f>
        <v>37.5</v>
      </c>
      <c r="JA60" s="59">
        <f>+IFERROR(IF(ISTEXT(JA$5)=FALSE,(INDEX(BCR!$1:$1048576,MATCH('Estadísticas BCR'!JA$5,BCR!$A:$A,0),MATCH('Estadísticas BCR'!$B60,BCR!$1:$1,0))),AVERAGE(IO60:IZ60)),"")</f>
        <v>42.857142857142897</v>
      </c>
      <c r="JB60" s="59">
        <f>+IFERROR(IF(ISTEXT(JB$5)=FALSE,(INDEX(BCR!$1:$1048576,MATCH('Estadísticas BCR'!JB$5,BCR!$A:$A,0),MATCH('Estadísticas BCR'!$B60,BCR!$1:$1,0))),AVERAGE(IP60:JA60)),"")</f>
        <v>54.1666666666667</v>
      </c>
      <c r="JC60" s="60">
        <f>+IFERROR(IF(ISTEXT(JC$5)=FALSE,(INDEX(BCR!$1:$1048576,MATCH('Estadísticas BCR'!JC$5,BCR!$A:$A,0),MATCH('Estadísticas BCR'!$B60,BCR!$1:$1,0))),AVERAGE(IQ60:JB60)),"")</f>
        <v>44.788133455518526</v>
      </c>
      <c r="JD60" s="59">
        <f>+IFERROR(IF(ISTEXT(JD$5)=FALSE,(INDEX(BCR!$1:$1048576,MATCH('Estadísticas BCR'!JD$5,BCR!$A:$A,0),MATCH('Estadísticas BCR'!$B60,BCR!$1:$1,0))),AVERAGE(IR60:JC60)),"")</f>
        <v>40.740740740740698</v>
      </c>
      <c r="JE60" s="59">
        <f>+IFERROR(IF(ISTEXT(JE$5)=FALSE,(INDEX(BCR!$1:$1048576,MATCH('Estadísticas BCR'!JE$5,BCR!$A:$A,0),MATCH('Estadísticas BCR'!$B60,BCR!$1:$1,0))),AVERAGE(IS60:JD60)),"")</f>
        <v>41.379310344827601</v>
      </c>
      <c r="JF60" s="59">
        <f>+IFERROR(IF(ISTEXT(JF$5)=FALSE,(INDEX(BCR!$1:$1048576,MATCH('Estadísticas BCR'!JF$5,BCR!$A:$A,0),MATCH('Estadísticas BCR'!$B60,BCR!$1:$1,0))),AVERAGE(IT60:JE60)),"")</f>
        <v>20.8333333333333</v>
      </c>
      <c r="JG60" s="59">
        <f>+IFERROR(IF(ISTEXT(JG$5)=FALSE,(INDEX(BCR!$1:$1048576,MATCH('Estadísticas BCR'!JG$5,BCR!$A:$A,0),MATCH('Estadísticas BCR'!$B60,BCR!$1:$1,0))),AVERAGE(IU60:JF60)),"")</f>
        <v>0</v>
      </c>
      <c r="JH60" s="59">
        <f>+IFERROR(IF(ISTEXT(JH$5)=FALSE,(INDEX(BCR!$1:$1048576,MATCH('Estadísticas BCR'!JH$5,BCR!$A:$A,0),MATCH('Estadísticas BCR'!$B60,BCR!$1:$1,0))),AVERAGE(IV60:JG60)),"")</f>
        <v>20</v>
      </c>
      <c r="JI60" s="59">
        <f>+IFERROR(IF(ISTEXT(JI$5)=FALSE,(INDEX(BCR!$1:$1048576,MATCH('Estadísticas BCR'!JI$5,BCR!$A:$A,0),MATCH('Estadísticas BCR'!$B60,BCR!$1:$1,0))),AVERAGE(IW60:JH60)),"")</f>
        <v>29.545454545454501</v>
      </c>
      <c r="JJ60" s="59">
        <f>+IFERROR(IF(ISTEXT(JJ$5)=FALSE,(INDEX(BCR!$1:$1048576,MATCH('Estadísticas BCR'!JJ$5,BCR!$A:$A,0),MATCH('Estadísticas BCR'!$B60,BCR!$1:$1,0))),AVERAGE(IX60:JI60)),"")</f>
        <v>29.1666666666667</v>
      </c>
      <c r="JK60" s="59">
        <f>+IFERROR(IF(ISTEXT(JK$5)=FALSE,(INDEX(BCR!$1:$1048576,MATCH('Estadísticas BCR'!JK$5,BCR!$A:$A,0),MATCH('Estadísticas BCR'!$B60,BCR!$1:$1,0))),AVERAGE(IY60:JJ60)),"")</f>
        <v>26.086956521739101</v>
      </c>
      <c r="JL60" s="59">
        <f>+IFERROR(IF(ISTEXT(JL$5)=FALSE,(INDEX(BCR!$1:$1048576,MATCH('Estadísticas BCR'!JL$5,BCR!$A:$A,0),MATCH('Estadísticas BCR'!$B60,BCR!$1:$1,0))),AVERAGE(IZ60:JK60)),"")</f>
        <v>29.1666666666667</v>
      </c>
      <c r="JM60" s="59">
        <f>+IFERROR(IF(ISTEXT(JM$5)=FALSE,(INDEX(BCR!$1:$1048576,MATCH('Estadísticas BCR'!JM$5,BCR!$A:$A,0),MATCH('Estadísticas BCR'!$B60,BCR!$1:$1,0))),AVERAGE(JA60:JL60)),"")</f>
        <v>34</v>
      </c>
      <c r="JN60" s="59">
        <f>+IFERROR(IF(ISTEXT(JN$5)=FALSE,(INDEX(BCR!$1:$1048576,MATCH('Estadísticas BCR'!JN$5,BCR!$A:$A,0),MATCH('Estadísticas BCR'!$B60,BCR!$1:$1,0))),AVERAGE(JB60:JM60)),"")</f>
        <v>36.363636363636402</v>
      </c>
      <c r="JO60" s="59">
        <f>+IFERROR(IF(ISTEXT(JO$5)=FALSE,(INDEX(BCR!$1:$1048576,MATCH('Estadísticas BCR'!JO$5,BCR!$A:$A,0),MATCH('Estadísticas BCR'!$B60,BCR!$1:$1,0))),AVERAGE(JC60:JN60)),"")</f>
        <v>34.7826086956522</v>
      </c>
      <c r="JP60" s="60">
        <f>+IFERROR(IF(ISTEXT(JP$5)=FALSE,(INDEX(BCR!$1:$1048576,MATCH('Estadísticas BCR'!JP$5,BCR!$A:$A,0),MATCH('Estadísticas BCR'!$B60,BCR!$1:$1,0))),AVERAGE(JD60:JO60)),"")</f>
        <v>28.505447823226429</v>
      </c>
      <c r="JQ60" s="59">
        <f>+IFERROR(IF(ISTEXT(JQ$5)=FALSE,(INDEX(BCR!$1:$1048576,MATCH('Estadísticas BCR'!JQ$5,BCR!$A:$A,0),MATCH('Estadísticas BCR'!$B60,BCR!$1:$1,0))),AVERAGE(JE60:JP60)),"")</f>
        <v>41.071428571428598</v>
      </c>
      <c r="JR60" s="59">
        <f>+IFERROR(IF(ISTEXT(JR$5)=FALSE,(INDEX(BCR!$1:$1048576,MATCH('Estadísticas BCR'!JR$5,BCR!$A:$A,0),MATCH('Estadísticas BCR'!$B60,BCR!$1:$1,0))),AVERAGE(JF60:JQ60)),"")</f>
        <v>39.285714285714299</v>
      </c>
      <c r="JS60" s="59">
        <f>+IFERROR(IF(ISTEXT(JS$5)=FALSE,(INDEX(BCR!$1:$1048576,MATCH('Estadísticas BCR'!JS$5,BCR!$A:$A,0),MATCH('Estadísticas BCR'!$B60,BCR!$1:$1,0))),AVERAGE(JG60:JR60)),"")</f>
        <v>34.482758620689701</v>
      </c>
      <c r="JT60" s="59">
        <f>+IFERROR(IF(ISTEXT(JT$5)=FALSE,(INDEX(BCR!$1:$1048576,MATCH('Estadísticas BCR'!JT$5,BCR!$A:$A,0),MATCH('Estadísticas BCR'!$B60,BCR!$1:$1,0))),AVERAGE(JH60:JS60)),"")</f>
        <v>34.615384615384599</v>
      </c>
      <c r="JU60" s="59">
        <f>+IFERROR(IF(ISTEXT(JU$5)=FALSE,(INDEX(BCR!$1:$1048576,MATCH('Estadísticas BCR'!JU$5,BCR!$A:$A,0),MATCH('Estadísticas BCR'!$B60,BCR!$1:$1,0))),AVERAGE(JI60:JT60)),"")</f>
        <v>30</v>
      </c>
      <c r="JV60" s="59">
        <f>+IFERROR(IF(ISTEXT(JV$5)=FALSE,(INDEX(BCR!$1:$1048576,MATCH('Estadísticas BCR'!JV$5,BCR!$A:$A,0),MATCH('Estadísticas BCR'!$B60,BCR!$1:$1,0))),AVERAGE(JJ60:JU60)),"")</f>
        <v>25</v>
      </c>
      <c r="JW60" s="59">
        <f>+IFERROR(IF(ISTEXT(JW$5)=FALSE,(INDEX(BCR!$1:$1048576,MATCH('Estadísticas BCR'!JW$5,BCR!$A:$A,0),MATCH('Estadísticas BCR'!$B60,BCR!$1:$1,0))),AVERAGE(JK60:JV60)),"")</f>
        <v>32.692307692307701</v>
      </c>
      <c r="JX60" s="59">
        <f>+IFERROR(IF(ISTEXT(JX$5)=FALSE,(INDEX(BCR!$1:$1048576,MATCH('Estadísticas BCR'!JX$5,BCR!$A:$A,0),MATCH('Estadísticas BCR'!$B60,BCR!$1:$1,0))),AVERAGE(JL60:JW60)),"")</f>
        <v>34</v>
      </c>
      <c r="JY60" s="59">
        <f>+IFERROR(IF(ISTEXT(JY$5)=FALSE,(INDEX(BCR!$1:$1048576,MATCH('Estadísticas BCR'!JY$5,BCR!$A:$A,0),MATCH('Estadísticas BCR'!$B60,BCR!$1:$1,0))),AVERAGE(JM60:JX60)),"")</f>
        <v>25</v>
      </c>
      <c r="JZ60" s="59">
        <f>+IFERROR(IF(ISTEXT(JZ$5)=FALSE,(INDEX(BCR!$1:$1048576,MATCH('Estadísticas BCR'!JZ$5,BCR!$A:$A,0),MATCH('Estadísticas BCR'!$B60,BCR!$1:$1,0))),AVERAGE(JN60:JY60)),"")</f>
        <v>40</v>
      </c>
      <c r="KA60" s="59">
        <f>+IFERROR(IF(ISTEXT(KA$5)=FALSE,(INDEX(BCR!$1:$1048576,MATCH('Estadísticas BCR'!KA$5,BCR!$A:$A,0),MATCH('Estadísticas BCR'!$B60,BCR!$1:$1,0))),AVERAGE(JO60:JZ60)),"")</f>
        <v>25</v>
      </c>
      <c r="KB60" s="59">
        <f>+IFERROR(IF(ISTEXT(KB$5)=FALSE,(INDEX(BCR!$1:$1048576,MATCH('Estadísticas BCR'!KB$5,BCR!$A:$A,0),MATCH('Estadísticas BCR'!$B60,BCR!$1:$1,0))),AVERAGE(JP60:KA60)),"")</f>
        <v>32.5</v>
      </c>
      <c r="KC60" s="60">
        <f>+IFERROR(IF(ISTEXT(KC$5)=FALSE,(INDEX(BCR!$1:$1048576,MATCH('Estadísticas BCR'!KC$5,BCR!$A:$A,0),MATCH('Estadísticas BCR'!$B60,BCR!$1:$1,0))),AVERAGE(JQ60:KB60)),"")</f>
        <v>32.803966148793741</v>
      </c>
      <c r="KD60" s="59">
        <f>+IFERROR(IF(ISTEXT(KD$5)=FALSE,(INDEX(BCR!$1:$1048576,MATCH('Estadísticas BCR'!KD$5,BCR!$A:$A,0),MATCH('Estadísticas BCR'!$B60,BCR!$1:$1,0))),AVERAGE(JR60:KC60)),"")</f>
        <v>36.363636363636402</v>
      </c>
      <c r="KE60" s="59">
        <f>+IFERROR(IF(ISTEXT(KE$5)=FALSE,(INDEX(BCR!$1:$1048576,MATCH('Estadísticas BCR'!KE$5,BCR!$A:$A,0),MATCH('Estadísticas BCR'!$B60,BCR!$1:$1,0))),AVERAGE(JS60:KD60)),"")</f>
        <v>34.7826086956522</v>
      </c>
      <c r="KF60" s="59">
        <f>+IFERROR(IF(ISTEXT(KF$5)=FALSE,(INDEX(BCR!$1:$1048576,MATCH('Estadísticas BCR'!KF$5,BCR!$A:$A,0),MATCH('Estadísticas BCR'!$B60,BCR!$1:$1,0))),AVERAGE(JT60:KE60)),"")</f>
        <v>38.8888888888889</v>
      </c>
      <c r="KG60" s="59">
        <f>+IFERROR(IF(ISTEXT(KG$5)=FALSE,(INDEX(BCR!$1:$1048576,MATCH('Estadísticas BCR'!KG$5,BCR!$A:$A,0),MATCH('Estadísticas BCR'!$B60,BCR!$1:$1,0))),AVERAGE(JU60:KF60)),"")</f>
        <v>32</v>
      </c>
      <c r="KH60" s="59">
        <f>+IFERROR(IF(ISTEXT(KH$5)=FALSE,(INDEX(BCR!$1:$1048576,MATCH('Estadísticas BCR'!KH$5,BCR!$A:$A,0),MATCH('Estadísticas BCR'!$B60,BCR!$1:$1,0))),AVERAGE(JV60:KG60)),"")</f>
        <v>29.1666666666667</v>
      </c>
      <c r="KI60" s="59">
        <f>+IFERROR(IF(ISTEXT(KI$5)=FALSE,(INDEX(BCR!$1:$1048576,MATCH('Estadísticas BCR'!KI$5,BCR!$A:$A,0),MATCH('Estadísticas BCR'!$B60,BCR!$1:$1,0))),AVERAGE(JW60:KH60)),"")</f>
        <v>38</v>
      </c>
      <c r="KJ60" s="59">
        <f>+IFERROR(IF(ISTEXT(KJ$5)=FALSE,(INDEX(BCR!$1:$1048576,MATCH('Estadísticas BCR'!KJ$5,BCR!$A:$A,0),MATCH('Estadísticas BCR'!$B60,BCR!$1:$1,0))),AVERAGE(JX60:KI60)),"")</f>
        <v>47.5</v>
      </c>
      <c r="KK60" s="59">
        <f>+IFERROR(IF(ISTEXT(KK$5)=FALSE,(INDEX(BCR!$1:$1048576,MATCH('Estadísticas BCR'!KK$5,BCR!$A:$A,0),MATCH('Estadísticas BCR'!$B60,BCR!$1:$1,0))),AVERAGE(JY60:KJ60)),"")</f>
        <v>42.105263157894697</v>
      </c>
      <c r="KL60" s="59">
        <f>+IFERROR(IF(ISTEXT(KL$5)=FALSE,(INDEX(BCR!$1:$1048576,MATCH('Estadísticas BCR'!KL$5,BCR!$A:$A,0),MATCH('Estadísticas BCR'!$B60,BCR!$1:$1,0))),AVERAGE(JZ60:KK60)),"")</f>
        <v>34.7826086956522</v>
      </c>
      <c r="KM60" s="59">
        <f>+IFERROR(IF(ISTEXT(KM$5)=FALSE,(INDEX(BCR!$1:$1048576,MATCH('Estadísticas BCR'!KM$5,BCR!$A:$A,0),MATCH('Estadísticas BCR'!$B60,BCR!$1:$1,0))),AVERAGE(KA60:KL60)),"")</f>
        <v>42.857142857142897</v>
      </c>
      <c r="KN60" s="59">
        <f>+IFERROR(IF(ISTEXT(KN$5)=FALSE,(INDEX(BCR!$1:$1048576,MATCH('Estadísticas BCR'!KN$5,BCR!$A:$A,0),MATCH('Estadísticas BCR'!$B60,BCR!$1:$1,0))),AVERAGE(KB60:KM60)),"")</f>
        <v>42.5</v>
      </c>
      <c r="KO60" s="59">
        <f>+IFERROR(IF(ISTEXT(KO$5)=FALSE,(INDEX(BCR!$1:$1048576,MATCH('Estadísticas BCR'!KO$5,BCR!$A:$A,0),MATCH('Estadísticas BCR'!$B60,BCR!$1:$1,0))),AVERAGE(KC60:KN60)),"")</f>
        <v>43.181818181818201</v>
      </c>
      <c r="KP60" s="60">
        <f>+IFERROR(IF(ISTEXT(KP$5)=FALSE,(INDEX(BCR!$1:$1048576,MATCH('Estadísticas BCR'!KP$5,BCR!$A:$A,0),MATCH('Estadísticas BCR'!$B60,BCR!$1:$1,0))),AVERAGE(KD60:KO60)),"")</f>
        <v>38.510719458946014</v>
      </c>
      <c r="KQ60" s="59">
        <f>+IFERROR(IF(ISTEXT(KQ$5)=FALSE,(INDEX(BCR!$1:$1048576,MATCH('Estadísticas BCR'!KQ$5,BCR!$A:$A,0),MATCH('Estadísticas BCR'!$B60,BCR!$1:$1,0))),AVERAGE(KE60:KP60)),"")</f>
        <v>32.5</v>
      </c>
      <c r="KR60" s="59">
        <f>+IFERROR(IF(ISTEXT(KR$5)=FALSE,(INDEX(BCR!$1:$1048576,MATCH('Estadísticas BCR'!KR$5,BCR!$A:$A,0),MATCH('Estadísticas BCR'!$B60,BCR!$1:$1,0))),AVERAGE(KF60:KQ60)),"")</f>
        <v>36.842105263157897</v>
      </c>
      <c r="KS60" s="59">
        <f>+IFERROR(IF(ISTEXT(KS$5)=FALSE,(INDEX(BCR!$1:$1048576,MATCH('Estadísticas BCR'!KS$5,BCR!$A:$A,0),MATCH('Estadísticas BCR'!$B60,BCR!$1:$1,0))),AVERAGE(KG60:KR60)),"")</f>
        <v>37.5</v>
      </c>
      <c r="KT60" s="59">
        <f>+IFERROR(IF(ISTEXT(KT$5)=FALSE,(INDEX(BCR!$1:$1048576,MATCH('Estadísticas BCR'!KT$5,BCR!$A:$A,0),MATCH('Estadísticas BCR'!$B60,BCR!$1:$1,0))),AVERAGE(KH60:KS60)),"")</f>
        <v>30</v>
      </c>
      <c r="KU60" s="59">
        <f>+IFERROR(IF(ISTEXT(KU$5)=FALSE,(INDEX(BCR!$1:$1048576,MATCH('Estadísticas BCR'!KU$5,BCR!$A:$A,0),MATCH('Estadísticas BCR'!$B60,BCR!$1:$1,0))),AVERAGE(KI60:KT60)),"")</f>
        <v>47.619047619047599</v>
      </c>
      <c r="KV60" s="59">
        <f>+IFERROR(IF(ISTEXT(KV$5)=FALSE,(INDEX(BCR!$1:$1048576,MATCH('Estadísticas BCR'!KV$5,BCR!$A:$A,0),MATCH('Estadísticas BCR'!$B60,BCR!$1:$1,0))),AVERAGE(KJ60:KU60)),"")</f>
        <v>39.5833333333333</v>
      </c>
      <c r="KW60" s="59">
        <f>+IFERROR(IF(ISTEXT(KW$5)=FALSE,(INDEX(BCR!$1:$1048576,MATCH('Estadísticas BCR'!KW$5,BCR!$A:$A,0),MATCH('Estadísticas BCR'!$B60,BCR!$1:$1,0))),AVERAGE(KK60:KV60)),"")</f>
        <v>42.5</v>
      </c>
      <c r="KX60" s="59">
        <f>+IFERROR(IF(ISTEXT(KX$5)=FALSE,(INDEX(BCR!$1:$1048576,MATCH('Estadísticas BCR'!KX$5,BCR!$A:$A,0),MATCH('Estadísticas BCR'!$B60,BCR!$1:$1,0))),AVERAGE(KL60:KW60)),"")</f>
        <v>44.7368421052632</v>
      </c>
      <c r="KY60" s="59">
        <f>+IFERROR(IF(ISTEXT(KY$5)=FALSE,(INDEX(BCR!$1:$1048576,MATCH('Estadísticas BCR'!KY$5,BCR!$A:$A,0),MATCH('Estadísticas BCR'!$B60,BCR!$1:$1,0))),AVERAGE(KM60:KX60)),"")</f>
        <v>38.8888888888889</v>
      </c>
      <c r="KZ60" s="59">
        <f>+IFERROR(IF(ISTEXT(KZ$5)=FALSE,(INDEX(BCR!$1:$1048576,MATCH('Estadísticas BCR'!KZ$5,BCR!$A:$A,0),MATCH('Estadísticas BCR'!$B60,BCR!$1:$1,0))),AVERAGE(KN60:KY60)),"")</f>
        <v>55.882352941176499</v>
      </c>
      <c r="LA60" s="59">
        <f>+IFERROR(IF(ISTEXT(LA$5)=FALSE,(INDEX(BCR!$1:$1048576,MATCH('Estadísticas BCR'!LA$5,BCR!$A:$A,0),MATCH('Estadísticas BCR'!$B60,BCR!$1:$1,0))),AVERAGE(KO60:KZ60)),"")</f>
        <v>40</v>
      </c>
      <c r="LB60" s="59">
        <f>+IFERROR(IF(ISTEXT(LB$5)=FALSE,(INDEX(BCR!$1:$1048576,MATCH('Estadísticas BCR'!LB$5,BCR!$A:$A,0),MATCH('Estadísticas BCR'!$B60,BCR!$1:$1,0))),AVERAGE(KP60:LA60)),"")</f>
        <v>31.578947368421101</v>
      </c>
      <c r="LC60" s="60">
        <f>+IFERROR(IF(ISTEXT(LC$5)=FALSE,(INDEX(BCR!$1:$1048576,MATCH('Estadísticas BCR'!LC$5,BCR!$A:$A,0),MATCH('Estadísticas BCR'!$B60,BCR!$1:$1,0))),AVERAGE(KQ60:LB60)),"")</f>
        <v>39.802626459940704</v>
      </c>
      <c r="LD60" s="59">
        <f>+IFERROR(IF(ISTEXT(LD$5)=FALSE,(INDEX(BCR!$1:$1048576,MATCH('Estadísticas BCR'!LD$5,BCR!$A:$A,0),MATCH('Estadísticas BCR'!$B60,BCR!$1:$1,0))),AVERAGE(KR60:LC60)),"")</f>
        <v>30</v>
      </c>
      <c r="LE60" s="59">
        <f>+IFERROR(IF(ISTEXT(LE$5)=FALSE,(INDEX(BCR!$1:$1048576,MATCH('Estadísticas BCR'!LE$5,BCR!$A:$A,0),MATCH('Estadísticas BCR'!$B60,BCR!$1:$1,0))),AVERAGE(KS60:LD60)),"")</f>
        <v>33.3333333333333</v>
      </c>
      <c r="LF60" s="59">
        <f>+IFERROR(IF(ISTEXT(LF$5)=FALSE,(INDEX(BCR!$1:$1048576,MATCH('Estadísticas BCR'!LF$5,BCR!$A:$A,0),MATCH('Estadísticas BCR'!$B60,BCR!$1:$1,0))),AVERAGE(KT60:LE60)),"")</f>
        <v>33.3333333333333</v>
      </c>
      <c r="LG60" s="59">
        <f>+IFERROR(IF(ISTEXT(LG$5)=FALSE,(INDEX(BCR!$1:$1048576,MATCH('Estadísticas BCR'!LG$5,BCR!$A:$A,0),MATCH('Estadísticas BCR'!$B60,BCR!$1:$1,0))),AVERAGE(KU60:LF60)),"")</f>
        <v>35</v>
      </c>
      <c r="LH60" s="59">
        <f>+IFERROR(IF(ISTEXT(LH$5)=FALSE,(INDEX(BCR!$1:$1048576,MATCH('Estadísticas BCR'!LH$5,BCR!$A:$A,0),MATCH('Estadísticas BCR'!$B60,BCR!$1:$1,0))),AVERAGE(KV60:LG60)),"")</f>
        <v>45</v>
      </c>
      <c r="LI60" s="59">
        <f>+IFERROR(IF(ISTEXT(LI$5)=FALSE,(INDEX(BCR!$1:$1048576,MATCH('Estadísticas BCR'!LI$5,BCR!$A:$A,0),MATCH('Estadísticas BCR'!$B60,BCR!$1:$1,0))),AVERAGE(KW60:LH60)),"")</f>
        <v>36.363636363636402</v>
      </c>
      <c r="LJ60" s="59">
        <f>+IFERROR(IF(ISTEXT(LJ$5)=FALSE,(INDEX(BCR!$1:$1048576,MATCH('Estadísticas BCR'!LJ$5,BCR!$A:$A,0),MATCH('Estadísticas BCR'!$B60,BCR!$1:$1,0))),AVERAGE(KX60:LI60)),"")</f>
        <v>35.294117647058798</v>
      </c>
      <c r="LK60" s="59">
        <f>+IFERROR(IF(ISTEXT(LK$5)=FALSE,(INDEX(BCR!$1:$1048576,MATCH('Estadísticas BCR'!LK$5,BCR!$A:$A,0),MATCH('Estadísticas BCR'!$B60,BCR!$1:$1,0))),AVERAGE(KY60:LJ60)),"")</f>
        <v>41.6666666666667</v>
      </c>
      <c r="LL60" s="59">
        <f>+IFERROR(IF(ISTEXT(LL$5)=FALSE,(INDEX(BCR!$1:$1048576,MATCH('Estadísticas BCR'!LL$5,BCR!$A:$A,0),MATCH('Estadísticas BCR'!$B60,BCR!$1:$1,0))),AVERAGE(KZ60:LK60)),"")</f>
        <v>39.473684210526301</v>
      </c>
      <c r="LM60" s="59">
        <f>+IFERROR(IF(ISTEXT(LM$5)=FALSE,(INDEX(BCR!$1:$1048576,MATCH('Estadísticas BCR'!LM$5,BCR!$A:$A,0),MATCH('Estadísticas BCR'!$B60,BCR!$1:$1,0))),AVERAGE(LA60:LL60)),"")</f>
        <v>41.6666666666667</v>
      </c>
      <c r="LN60" s="59">
        <f>+IFERROR(IF(ISTEXT(LN$5)=FALSE,(INDEX(BCR!$1:$1048576,MATCH('Estadísticas BCR'!LN$5,BCR!$A:$A,0),MATCH('Estadísticas BCR'!$B60,BCR!$1:$1,0))),AVERAGE(LB60:LM60)),"")</f>
        <v>50</v>
      </c>
      <c r="LO60" s="59">
        <f>+IFERROR(IF(ISTEXT(LO$5)=FALSE,(INDEX(BCR!$1:$1048576,MATCH('Estadísticas BCR'!LO$5,BCR!$A:$A,0),MATCH('Estadísticas BCR'!$B60,BCR!$1:$1,0))),AVERAGE(LC60:LN60)),"")</f>
        <v>34.375</v>
      </c>
      <c r="LP60" s="60">
        <f>+IFERROR(IF(ISTEXT(LP$5)=FALSE,(INDEX(BCR!$1:$1048576,MATCH('Estadísticas BCR'!LP$5,BCR!$A:$A,0),MATCH('Estadísticas BCR'!$B60,BCR!$1:$1,0))),AVERAGE(LD60:LO60)),"")</f>
        <v>37.958869851768455</v>
      </c>
      <c r="LQ60" s="59">
        <f>+IFERROR(IF(ISTEXT(LQ$5)=FALSE,(INDEX(BCR!$1:$1048576,MATCH('Estadísticas BCR'!LQ$5,BCR!$A:$A,0),MATCH('Estadísticas BCR'!$B60,BCR!$1:$1,0))),AVERAGE(LE60:LP60)),"")</f>
        <v>41.176470588235297</v>
      </c>
      <c r="LR60" s="59">
        <f>+IFERROR(IF(ISTEXT(LR$5)=FALSE,(INDEX(BCR!$1:$1048576,MATCH('Estadísticas BCR'!LR$5,BCR!$A:$A,0),MATCH('Estadísticas BCR'!$B60,BCR!$1:$1,0))),AVERAGE(LF60:LQ60)),"")</f>
        <v>37.5</v>
      </c>
      <c r="LS60" s="59">
        <f>+IFERROR(IF(ISTEXT(LS$5)=FALSE,(INDEX(BCR!$1:$1048576,MATCH('Estadísticas BCR'!LS$5,BCR!$A:$A,0),MATCH('Estadísticas BCR'!$B60,BCR!$1:$1,0))),AVERAGE(LG60:LR60)),"")</f>
        <v>50</v>
      </c>
      <c r="LT60" s="59">
        <f>+IFERROR(IF(ISTEXT(LT$5)=FALSE,(INDEX(BCR!$1:$1048576,MATCH('Estadísticas BCR'!LT$5,BCR!$A:$A,0),MATCH('Estadísticas BCR'!$B60,BCR!$1:$1,0))),AVERAGE(LH60:LS60)),"")</f>
        <v>46.6666666666667</v>
      </c>
      <c r="LU60" s="59">
        <f>+IFERROR(IF(ISTEXT(LU$5)=FALSE,(INDEX(BCR!$1:$1048576,MATCH('Estadísticas BCR'!LU$5,BCR!$A:$A,0),MATCH('Estadísticas BCR'!$B60,BCR!$1:$1,0))),AVERAGE(LI60:LT60)),"")</f>
        <v>46.153846153846203</v>
      </c>
      <c r="LV60" s="59">
        <f>+IFERROR(IF(ISTEXT(LV$5)=FALSE,(INDEX(BCR!$1:$1048576,MATCH('Estadísticas BCR'!LV$5,BCR!$A:$A,0),MATCH('Estadísticas BCR'!$B60,BCR!$1:$1,0))),AVERAGE(LJ60:LU60)),"")</f>
        <v>42.307692307692299</v>
      </c>
      <c r="LW60" s="59">
        <f>+IFERROR(IF(ISTEXT(LW$5)=FALSE,(INDEX(BCR!$1:$1048576,MATCH('Estadísticas BCR'!LW$5,BCR!$A:$A,0),MATCH('Estadísticas BCR'!$B60,BCR!$1:$1,0))),AVERAGE(LK60:LV60)),"")</f>
        <v>39.285714285714299</v>
      </c>
      <c r="LX60" s="59">
        <f>+IFERROR(IF(ISTEXT(LX$5)=FALSE,(INDEX(BCR!$1:$1048576,MATCH('Estadísticas BCR'!LX$5,BCR!$A:$A,0),MATCH('Estadísticas BCR'!$B60,BCR!$1:$1,0))),AVERAGE(LL60:LW60)),"")</f>
        <v>53.846153846153797</v>
      </c>
      <c r="LY60" s="59">
        <f>+IFERROR(IF(ISTEXT(LY$5)=FALSE,(INDEX(BCR!$1:$1048576,MATCH('Estadísticas BCR'!LY$5,BCR!$A:$A,0),MATCH('Estadísticas BCR'!$B60,BCR!$1:$1,0))),AVERAGE(LM60:LX60)),"")</f>
        <v>46.6666666666667</v>
      </c>
      <c r="LZ60" s="59">
        <f>+IFERROR(IF(ISTEXT(LZ$5)=FALSE,(INDEX(BCR!$1:$1048576,MATCH('Estadísticas BCR'!LZ$5,BCR!$A:$A,0),MATCH('Estadísticas BCR'!$B60,BCR!$1:$1,0))),AVERAGE(LN60:LY60)),"")</f>
        <v>46.428571428571402</v>
      </c>
      <c r="MA60" s="59">
        <f>+IFERROR(IF(ISTEXT(MA$5)=FALSE,(INDEX(BCR!$1:$1048576,MATCH('Estadísticas BCR'!MA$5,BCR!$A:$A,0),MATCH('Estadísticas BCR'!$B60,BCR!$1:$1,0))),AVERAGE(LO60:LZ60)),"")</f>
        <v>46.153846153846203</v>
      </c>
      <c r="MB60" s="59">
        <f>+IFERROR(IF(ISTEXT(MB$5)=FALSE,(INDEX(BCR!$1:$1048576,MATCH('Estadísticas BCR'!MB$5,BCR!$A:$A,0),MATCH('Estadísticas BCR'!$B60,BCR!$1:$1,0))),AVERAGE(LP60:MA60)),"")</f>
        <v>46.428571428571402</v>
      </c>
      <c r="MC60" s="60">
        <f>+IFERROR(IF(ISTEXT(MC$5)=FALSE,(INDEX(BCR!$1:$1048576,MATCH('Estadísticas BCR'!MC$5,BCR!$A:$A,0),MATCH('Estadísticas BCR'!$B60,BCR!$1:$1,0))),AVERAGE(LQ60:MB60)),"")</f>
        <v>45.217849960497027</v>
      </c>
      <c r="MD60" s="59">
        <f>+IFERROR(IF(ISTEXT(MD$5)=FALSE,(INDEX(BCR!$1:$1048576,MATCH('Estadísticas BCR'!MD$5,BCR!$A:$A,0),MATCH('Estadísticas BCR'!$B60,BCR!$1:$1,0))),AVERAGE(LR60:MC60)),"")</f>
        <v>35.714285714285701</v>
      </c>
      <c r="ME60" s="59">
        <f>+IFERROR(IF(ISTEXT(ME$5)=FALSE,(INDEX(BCR!$1:$1048576,MATCH('Estadísticas BCR'!ME$5,BCR!$A:$A,0),MATCH('Estadísticas BCR'!$B60,BCR!$1:$1,0))),AVERAGE(LS60:MD60)),"")</f>
        <v>37.5</v>
      </c>
      <c r="MF60" s="59">
        <f>+IFERROR(IF(ISTEXT(MF$5)=FALSE,(INDEX(BCR!$1:$1048576,MATCH('Estadísticas BCR'!MF$5,BCR!$A:$A,0),MATCH('Estadísticas BCR'!$B60,BCR!$1:$1,0))),AVERAGE(LT60:ME60)),"")</f>
        <v>47.2222222222222</v>
      </c>
      <c r="MG60" s="59" t="str">
        <f>+IFERROR(IF(ISTEXT(MG$5)=FALSE,(INDEX(BCR!$1:$1048576,MATCH('Estadísticas BCR'!MG$5,BCR!$A:$A,0),MATCH('Estadísticas BCR'!$B60,BCR!$1:$1,0))),AVERAGE(LU60:MF60)),"")</f>
        <v/>
      </c>
      <c r="MH60" s="59" t="str">
        <f>+IFERROR(IF(ISTEXT(MH$5)=FALSE,(INDEX(BCR!$1:$1048576,MATCH('Estadísticas BCR'!MH$5,BCR!$A:$A,0),MATCH('Estadísticas BCR'!$B60,BCR!$1:$1,0))),AVERAGE(LV60:MG60)),"")</f>
        <v/>
      </c>
      <c r="MI60" s="59" t="str">
        <f>+IFERROR(IF(ISTEXT(MI$5)=FALSE,(INDEX(BCR!$1:$1048576,MATCH('Estadísticas BCR'!MI$5,BCR!$A:$A,0),MATCH('Estadísticas BCR'!$B60,BCR!$1:$1,0))),AVERAGE(LW60:MH60)),"")</f>
        <v/>
      </c>
      <c r="MJ60" s="59" t="str">
        <f>+IFERROR(IF(ISTEXT(MJ$5)=FALSE,(INDEX(BCR!$1:$1048576,MATCH('Estadísticas BCR'!MJ$5,BCR!$A:$A,0),MATCH('Estadísticas BCR'!$B60,BCR!$1:$1,0))),AVERAGE(LX60:MI60)),"")</f>
        <v/>
      </c>
      <c r="MK60" s="59" t="str">
        <f>+IFERROR(IF(ISTEXT(MK$5)=FALSE,(INDEX(BCR!$1:$1048576,MATCH('Estadísticas BCR'!MK$5,BCR!$A:$A,0),MATCH('Estadísticas BCR'!$B60,BCR!$1:$1,0))),AVERAGE(LY60:MJ60)),"")</f>
        <v/>
      </c>
      <c r="ML60" s="59" t="str">
        <f>+IFERROR(IF(ISTEXT(ML$5)=FALSE,(INDEX(BCR!$1:$1048576,MATCH('Estadísticas BCR'!ML$5,BCR!$A:$A,0),MATCH('Estadísticas BCR'!$B60,BCR!$1:$1,0))),AVERAGE(LZ60:MK60)),"")</f>
        <v/>
      </c>
      <c r="MM60" s="59" t="str">
        <f>+IFERROR(IF(ISTEXT(MM$5)=FALSE,(INDEX(BCR!$1:$1048576,MATCH('Estadísticas BCR'!MM$5,BCR!$A:$A,0),MATCH('Estadísticas BCR'!$B60,BCR!$1:$1,0))),AVERAGE(MA60:ML60)),"")</f>
        <v/>
      </c>
      <c r="MN60" s="59" t="str">
        <f>+IFERROR(IF(ISTEXT(MN$5)=FALSE,(INDEX(BCR!$1:$1048576,MATCH('Estadísticas BCR'!MN$5,BCR!$A:$A,0),MATCH('Estadísticas BCR'!$B60,BCR!$1:$1,0))),AVERAGE(MB60:MM60)),"")</f>
        <v/>
      </c>
      <c r="MO60" s="59" t="str">
        <f>+IFERROR(IF(ISTEXT(MO$5)=FALSE,(INDEX(BCR!$1:$1048576,MATCH('Estadísticas BCR'!MO$5,BCR!$A:$A,0),MATCH('Estadísticas BCR'!$B60,BCR!$1:$1,0))),AVERAGE(MC60:MN60)),"")</f>
        <v/>
      </c>
      <c r="MP60" s="60">
        <f>+IFERROR(IF(ISTEXT(MP$5)=FALSE,(INDEX(BCR!$1:$1048576,MATCH('Estadísticas BCR'!MP$5,BCR!$A:$A,0),MATCH('Estadísticas BCR'!$B60,BCR!$1:$1,0))),AVERAGE(MD60:MO60)),"")</f>
        <v>40.145502645502631</v>
      </c>
    </row>
    <row r="61" spans="1:354" outlineLevel="1">
      <c r="B61" s="9" t="s">
        <v>52</v>
      </c>
      <c r="C61" s="126" t="s">
        <v>294</v>
      </c>
      <c r="D61" s="104">
        <f>+IFERROR(IF(ISTEXT(D$5)=FALSE,(INDEX(BCR!$1:$1048576,MATCH('Estadísticas BCR'!D$5,BCR!$A:$A,0),MATCH('Estadísticas BCR'!$B61,BCR!$1:$1,0))),AVERAGE(#REF!)),"")</f>
        <v>0</v>
      </c>
      <c r="E61" s="104">
        <f>+IFERROR(IF(ISTEXT(E$5)=FALSE,(INDEX(BCR!$1:$1048576,MATCH('Estadísticas BCR'!E$5,BCR!$A:$A,0),MATCH('Estadísticas BCR'!$B61,BCR!$1:$1,0))),AVERAGE(#REF!)),"")</f>
        <v>0</v>
      </c>
      <c r="F61" s="104">
        <f>+IFERROR(IF(ISTEXT(F$5)=FALSE,(INDEX(BCR!$1:$1048576,MATCH('Estadísticas BCR'!F$5,BCR!$A:$A,0),MATCH('Estadísticas BCR'!$B61,BCR!$1:$1,0))),AVERAGE(#REF!)),"")</f>
        <v>0</v>
      </c>
      <c r="G61" s="104" t="str">
        <f>+IFERROR(IF(ISTEXT(G$5)=FALSE,(INDEX(BCR!$1:$1048576,MATCH('Estadísticas BCR'!G$5,BCR!$A:$A,0),MATCH('Estadísticas BCR'!$B61,BCR!$1:$1,0))),AVERAGE(#REF!)),"")</f>
        <v/>
      </c>
      <c r="H61" s="104">
        <f>+IFERROR(IF(ISTEXT(H$5)=FALSE,(INDEX(BCR!$1:$1048576,MATCH('Estadísticas BCR'!H$5,BCR!$A:$A,0),MATCH('Estadísticas BCR'!$B61,BCR!$1:$1,0))),AVERAGE(#REF!)),"")</f>
        <v>0</v>
      </c>
      <c r="I61" s="104">
        <f>+IFERROR(IF(ISTEXT(I$5)=FALSE,(INDEX(BCR!$1:$1048576,MATCH('Estadísticas BCR'!I$5,BCR!$A:$A,0),MATCH('Estadísticas BCR'!$B61,BCR!$1:$1,0))),AVERAGE(#REF!)),"")</f>
        <v>0</v>
      </c>
      <c r="J61" s="104">
        <f>+IFERROR(IF(ISTEXT(J$5)=FALSE,(INDEX(BCR!$1:$1048576,MATCH('Estadísticas BCR'!J$5,BCR!$A:$A,0),MATCH('Estadísticas BCR'!$B61,BCR!$1:$1,0))),AVERAGE(#REF!)),"")</f>
        <v>0</v>
      </c>
      <c r="K61" s="104">
        <f>+IFERROR(IF(ISTEXT(K$5)=FALSE,(INDEX(BCR!$1:$1048576,MATCH('Estadísticas BCR'!K$5,BCR!$A:$A,0),MATCH('Estadísticas BCR'!$B61,BCR!$1:$1,0))),AVERAGE(#REF!)),"")</f>
        <v>0</v>
      </c>
      <c r="L61" s="104">
        <f>+IFERROR(IF(ISTEXT(L$5)=FALSE,(INDEX(BCR!$1:$1048576,MATCH('Estadísticas BCR'!L$5,BCR!$A:$A,0),MATCH('Estadísticas BCR'!$B61,BCR!$1:$1,0))),AVERAGE(#REF!)),"")</f>
        <v>0</v>
      </c>
      <c r="M61" s="104">
        <f>+IFERROR(IF(ISTEXT(M$5)=FALSE,(INDEX(BCR!$1:$1048576,MATCH('Estadísticas BCR'!M$5,BCR!$A:$A,0),MATCH('Estadísticas BCR'!$B61,BCR!$1:$1,0))),AVERAGE(#REF!)),"")</f>
        <v>0</v>
      </c>
      <c r="N61" s="104">
        <f>+IFERROR(IF(ISTEXT(N$5)=FALSE,(INDEX(BCR!$1:$1048576,MATCH('Estadísticas BCR'!N$5,BCR!$A:$A,0),MATCH('Estadísticas BCR'!$B61,BCR!$1:$1,0))),AVERAGE(#REF!)),"")</f>
        <v>0</v>
      </c>
      <c r="O61" s="104">
        <f>+IFERROR(IF(ISTEXT(O$5)=FALSE,(INDEX(BCR!$1:$1048576,MATCH('Estadísticas BCR'!O$5,BCR!$A:$A,0),MATCH('Estadísticas BCR'!$B61,BCR!$1:$1,0))),AVERAGE(#REF!)),"")</f>
        <v>0</v>
      </c>
      <c r="P61" s="60">
        <f>+IFERROR(IF(ISTEXT(P$5)=FALSE,(INDEX(BCR!$1:$1048576,MATCH('Estadísticas BCR'!P$5,BCR!$A:$A,0),MATCH('Estadísticas BCR'!$B61,BCR!$1:$1,0))),AVERAGE(D61:O61)),"")</f>
        <v>0</v>
      </c>
      <c r="Q61" s="104">
        <f>+IFERROR(IF(ISTEXT(Q$5)=FALSE,(INDEX(BCR!$1:$1048576,MATCH('Estadísticas BCR'!Q$5,BCR!$A:$A,0),MATCH('Estadísticas BCR'!$B61,BCR!$1:$1,0))),AVERAGE(#REF!)),"")</f>
        <v>0</v>
      </c>
      <c r="R61" s="104">
        <f>+IFERROR(IF(ISTEXT(R$5)=FALSE,(INDEX(BCR!$1:$1048576,MATCH('Estadísticas BCR'!R$5,BCR!$A:$A,0),MATCH('Estadísticas BCR'!$B61,BCR!$1:$1,0))),AVERAGE(#REF!)),"")</f>
        <v>0</v>
      </c>
      <c r="S61" s="104">
        <f>+IFERROR(IF(ISTEXT(S$5)=FALSE,(INDEX(BCR!$1:$1048576,MATCH('Estadísticas BCR'!S$5,BCR!$A:$A,0),MATCH('Estadísticas BCR'!$B61,BCR!$1:$1,0))),AVERAGE(#REF!)),"")</f>
        <v>0</v>
      </c>
      <c r="T61" s="104">
        <f>+IFERROR(IF(ISTEXT(T$5)=FALSE,(INDEX(BCR!$1:$1048576,MATCH('Estadísticas BCR'!T$5,BCR!$A:$A,0),MATCH('Estadísticas BCR'!$B61,BCR!$1:$1,0))),AVERAGE(#REF!)),"")</f>
        <v>0</v>
      </c>
      <c r="U61" s="104">
        <f>+IFERROR(IF(ISTEXT(U$5)=FALSE,(INDEX(BCR!$1:$1048576,MATCH('Estadísticas BCR'!U$5,BCR!$A:$A,0),MATCH('Estadísticas BCR'!$B61,BCR!$1:$1,0))),AVERAGE(#REF!)),"")</f>
        <v>0</v>
      </c>
      <c r="V61" s="104">
        <f>+IFERROR(IF(ISTEXT(V$5)=FALSE,(INDEX(BCR!$1:$1048576,MATCH('Estadísticas BCR'!V$5,BCR!$A:$A,0),MATCH('Estadísticas BCR'!$B61,BCR!$1:$1,0))),AVERAGE(#REF!)),"")</f>
        <v>0</v>
      </c>
      <c r="W61" s="104">
        <f>+IFERROR(IF(ISTEXT(W$5)=FALSE,(INDEX(BCR!$1:$1048576,MATCH('Estadísticas BCR'!W$5,BCR!$A:$A,0),MATCH('Estadísticas BCR'!$B61,BCR!$1:$1,0))),AVERAGE(#REF!)),"")</f>
        <v>0</v>
      </c>
      <c r="X61" s="104">
        <f>+IFERROR(IF(ISTEXT(X$5)=FALSE,(INDEX(BCR!$1:$1048576,MATCH('Estadísticas BCR'!X$5,BCR!$A:$A,0),MATCH('Estadísticas BCR'!$B61,BCR!$1:$1,0))),AVERAGE(#REF!)),"")</f>
        <v>0</v>
      </c>
      <c r="Y61" s="104">
        <f>+IFERROR(IF(ISTEXT(Y$5)=FALSE,(INDEX(BCR!$1:$1048576,MATCH('Estadísticas BCR'!Y$5,BCR!$A:$A,0),MATCH('Estadísticas BCR'!$B61,BCR!$1:$1,0))),AVERAGE(#REF!)),"")</f>
        <v>0</v>
      </c>
      <c r="Z61" s="104">
        <f>+IFERROR(IF(ISTEXT(Z$5)=FALSE,(INDEX(BCR!$1:$1048576,MATCH('Estadísticas BCR'!Z$5,BCR!$A:$A,0),MATCH('Estadísticas BCR'!$B61,BCR!$1:$1,0))),AVERAGE(#REF!)),"")</f>
        <v>0</v>
      </c>
      <c r="AA61" s="104">
        <f>+IFERROR(IF(ISTEXT(AA$5)=FALSE,(INDEX(BCR!$1:$1048576,MATCH('Estadísticas BCR'!AA$5,BCR!$A:$A,0),MATCH('Estadísticas BCR'!$B61,BCR!$1:$1,0))),AVERAGE(#REF!)),"")</f>
        <v>0</v>
      </c>
      <c r="AB61" s="104">
        <f>+IFERROR(IF(ISTEXT(AB$5)=FALSE,(INDEX(BCR!$1:$1048576,MATCH('Estadísticas BCR'!AB$5,BCR!$A:$A,0),MATCH('Estadísticas BCR'!$B61,BCR!$1:$1,0))),AVERAGE(#REF!)),"")</f>
        <v>0</v>
      </c>
      <c r="AC61" s="60">
        <f>+IFERROR(IF(ISTEXT(AC$5)=FALSE,(INDEX(BCR!$1:$1048576,MATCH('Estadísticas BCR'!AC$5,BCR!$A:$A,0),MATCH('Estadísticas BCR'!$B61,BCR!$1:$1,0))),AVERAGE(Q61:AB61)),"")</f>
        <v>0</v>
      </c>
      <c r="AD61" s="59">
        <f>+IFERROR(IF(ISTEXT(AD$5)=FALSE,(INDEX(BCR!$1:$1048576,MATCH('Estadísticas BCR'!AD$5,BCR!$A:$A,0),MATCH('Estadísticas BCR'!$B61,BCR!$1:$1,0))),AVERAGE(#REF!)),"")</f>
        <v>0</v>
      </c>
      <c r="AE61" s="59">
        <f>+IFERROR(IF(ISTEXT(AE$5)=FALSE,(INDEX(BCR!$1:$1048576,MATCH('Estadísticas BCR'!AE$5,BCR!$A:$A,0),MATCH('Estadísticas BCR'!$B61,BCR!$1:$1,0))),AVERAGE(#REF!)),"")</f>
        <v>0</v>
      </c>
      <c r="AF61" s="59">
        <f>+IFERROR(IF(ISTEXT(AF$5)=FALSE,(INDEX(BCR!$1:$1048576,MATCH('Estadísticas BCR'!AF$5,BCR!$A:$A,0),MATCH('Estadísticas BCR'!$B61,BCR!$1:$1,0))),AVERAGE(#REF!)),"")</f>
        <v>0</v>
      </c>
      <c r="AG61" s="59">
        <f>+IFERROR(IF(ISTEXT(AG$5)=FALSE,(INDEX(BCR!$1:$1048576,MATCH('Estadísticas BCR'!AG$5,BCR!$A:$A,0),MATCH('Estadísticas BCR'!$B61,BCR!$1:$1,0))),AVERAGE(#REF!)),"")</f>
        <v>0</v>
      </c>
      <c r="AH61" s="59">
        <f>+IFERROR(IF(ISTEXT(AH$5)=FALSE,(INDEX(BCR!$1:$1048576,MATCH('Estadísticas BCR'!AH$5,BCR!$A:$A,0),MATCH('Estadísticas BCR'!$B61,BCR!$1:$1,0))),AVERAGE(#REF!)),"")</f>
        <v>0</v>
      </c>
      <c r="AI61" s="59">
        <f>+IFERROR(IF(ISTEXT(AI$5)=FALSE,(INDEX(BCR!$1:$1048576,MATCH('Estadísticas BCR'!AI$5,BCR!$A:$A,0),MATCH('Estadísticas BCR'!$B61,BCR!$1:$1,0))),AVERAGE(#REF!)),"")</f>
        <v>0</v>
      </c>
      <c r="AJ61" s="59">
        <f>+IFERROR(IF(ISTEXT(AJ$5)=FALSE,(INDEX(BCR!$1:$1048576,MATCH('Estadísticas BCR'!AJ$5,BCR!$A:$A,0),MATCH('Estadísticas BCR'!$B61,BCR!$1:$1,0))),AVERAGE(#REF!)),"")</f>
        <v>0</v>
      </c>
      <c r="AK61" s="59">
        <f>+IFERROR(IF(ISTEXT(AK$5)=FALSE,(INDEX(BCR!$1:$1048576,MATCH('Estadísticas BCR'!AK$5,BCR!$A:$A,0),MATCH('Estadísticas BCR'!$B61,BCR!$1:$1,0))),AVERAGE(#REF!)),"")</f>
        <v>0</v>
      </c>
      <c r="AL61" s="59">
        <f>+IFERROR(IF(ISTEXT(AL$5)=FALSE,(INDEX(BCR!$1:$1048576,MATCH('Estadísticas BCR'!AL$5,BCR!$A:$A,0),MATCH('Estadísticas BCR'!$B61,BCR!$1:$1,0))),AVERAGE(#REF!)),"")</f>
        <v>0</v>
      </c>
      <c r="AM61" s="59">
        <f>+IFERROR(IF(ISTEXT(AM$5)=FALSE,(INDEX(BCR!$1:$1048576,MATCH('Estadísticas BCR'!AM$5,BCR!$A:$A,0),MATCH('Estadísticas BCR'!$B61,BCR!$1:$1,0))),AVERAGE(#REF!)),"")</f>
        <v>0</v>
      </c>
      <c r="AN61" s="59">
        <f>+IFERROR(IF(ISTEXT(AN$5)=FALSE,(INDEX(BCR!$1:$1048576,MATCH('Estadísticas BCR'!AN$5,BCR!$A:$A,0),MATCH('Estadísticas BCR'!$B61,BCR!$1:$1,0))),AVERAGE(#REF!)),"")</f>
        <v>0</v>
      </c>
      <c r="AO61" s="59">
        <f>+IFERROR(IF(ISTEXT(AO$5)=FALSE,(INDEX(BCR!$1:$1048576,MATCH('Estadísticas BCR'!AO$5,BCR!$A:$A,0),MATCH('Estadísticas BCR'!$B61,BCR!$1:$1,0))),AVERAGE(#REF!)),"")</f>
        <v>0</v>
      </c>
      <c r="AP61" s="60">
        <f>+IFERROR(IF(ISTEXT(AP$5)=FALSE,(INDEX(BCR!$1:$1048576,MATCH('Estadísticas BCR'!AP$5,BCR!$A:$A,0),MATCH('Estadísticas BCR'!$B61,BCR!$1:$1,0))),AVERAGE(AD61:AO61)),"")</f>
        <v>0</v>
      </c>
      <c r="AQ61" s="59">
        <f>+IFERROR(IF(ISTEXT(AQ$5)=FALSE,(INDEX(BCR!$1:$1048576,MATCH('Estadísticas BCR'!AQ$5,BCR!$A:$A,0),MATCH('Estadísticas BCR'!$B61,BCR!$1:$1,0))),AVERAGE(#REF!)),"")</f>
        <v>0</v>
      </c>
      <c r="AR61" s="59">
        <f>+IFERROR(IF(ISTEXT(AR$5)=FALSE,(INDEX(BCR!$1:$1048576,MATCH('Estadísticas BCR'!AR$5,BCR!$A:$A,0),MATCH('Estadísticas BCR'!$B61,BCR!$1:$1,0))),AVERAGE(#REF!)),"")</f>
        <v>0</v>
      </c>
      <c r="AS61" s="59">
        <f>+IFERROR(IF(ISTEXT(AS$5)=FALSE,(INDEX(BCR!$1:$1048576,MATCH('Estadísticas BCR'!AS$5,BCR!$A:$A,0),MATCH('Estadísticas BCR'!$B61,BCR!$1:$1,0))),AVERAGE(#REF!)),"")</f>
        <v>0</v>
      </c>
      <c r="AT61" s="59">
        <f>+IFERROR(IF(ISTEXT(AT$5)=FALSE,(INDEX(BCR!$1:$1048576,MATCH('Estadísticas BCR'!AT$5,BCR!$A:$A,0),MATCH('Estadísticas BCR'!$B61,BCR!$1:$1,0))),AVERAGE(#REF!)),"")</f>
        <v>0</v>
      </c>
      <c r="AU61" s="59">
        <f>+IFERROR(IF(ISTEXT(AU$5)=FALSE,(INDEX(BCR!$1:$1048576,MATCH('Estadísticas BCR'!AU$5,BCR!$A:$A,0),MATCH('Estadísticas BCR'!$B61,BCR!$1:$1,0))),AVERAGE(#REF!)),"")</f>
        <v>0</v>
      </c>
      <c r="AV61" s="59">
        <f>+IFERROR(IF(ISTEXT(AV$5)=FALSE,(INDEX(BCR!$1:$1048576,MATCH('Estadísticas BCR'!AV$5,BCR!$A:$A,0),MATCH('Estadísticas BCR'!$B61,BCR!$1:$1,0))),AVERAGE(#REF!)),"")</f>
        <v>0</v>
      </c>
      <c r="AW61" s="59">
        <f>+IFERROR(IF(ISTEXT(AW$5)=FALSE,(INDEX(BCR!$1:$1048576,MATCH('Estadísticas BCR'!AW$5,BCR!$A:$A,0),MATCH('Estadísticas BCR'!$B61,BCR!$1:$1,0))),AVERAGE(#REF!)),"")</f>
        <v>0</v>
      </c>
      <c r="AX61" s="59">
        <f>+IFERROR(IF(ISTEXT(AX$5)=FALSE,(INDEX(BCR!$1:$1048576,MATCH('Estadísticas BCR'!AX$5,BCR!$A:$A,0),MATCH('Estadísticas BCR'!$B61,BCR!$1:$1,0))),AVERAGE(#REF!)),"")</f>
        <v>0</v>
      </c>
      <c r="AY61" s="59">
        <f>+IFERROR(IF(ISTEXT(AY$5)=FALSE,(INDEX(BCR!$1:$1048576,MATCH('Estadísticas BCR'!AY$5,BCR!$A:$A,0),MATCH('Estadísticas BCR'!$B61,BCR!$1:$1,0))),AVERAGE(#REF!)),"")</f>
        <v>0</v>
      </c>
      <c r="AZ61" s="59">
        <f>+IFERROR(IF(ISTEXT(AZ$5)=FALSE,(INDEX(BCR!$1:$1048576,MATCH('Estadísticas BCR'!AZ$5,BCR!$A:$A,0),MATCH('Estadísticas BCR'!$B61,BCR!$1:$1,0))),AVERAGE(#REF!)),"")</f>
        <v>0</v>
      </c>
      <c r="BA61" s="59">
        <f>+IFERROR(IF(ISTEXT(BA$5)=FALSE,(INDEX(BCR!$1:$1048576,MATCH('Estadísticas BCR'!BA$5,BCR!$A:$A,0),MATCH('Estadísticas BCR'!$B61,BCR!$1:$1,0))),AVERAGE(#REF!)),"")</f>
        <v>0</v>
      </c>
      <c r="BB61" s="59">
        <f>+IFERROR(IF(ISTEXT(BB$5)=FALSE,(INDEX(BCR!$1:$1048576,MATCH('Estadísticas BCR'!BB$5,BCR!$A:$A,0),MATCH('Estadísticas BCR'!$B61,BCR!$1:$1,0))),AVERAGE(#REF!)),"")</f>
        <v>0</v>
      </c>
      <c r="BC61" s="60">
        <f>+IFERROR(IF(ISTEXT(BC$5)=FALSE,(INDEX(BCR!$1:$1048576,MATCH('Estadísticas BCR'!BC$5,BCR!$A:$A,0),MATCH('Estadísticas BCR'!$B61,BCR!$1:$1,0))),AVERAGE(AQ61:BB61)),"")</f>
        <v>0</v>
      </c>
      <c r="BD61" s="59">
        <f>+IFERROR(IF(ISTEXT(BD$5)=FALSE,(INDEX(BCR!$1:$1048576,MATCH('Estadísticas BCR'!BD$5,BCR!$A:$A,0),MATCH('Estadísticas BCR'!$B61,BCR!$1:$1,0))),AVERAGE(#REF!)),"")</f>
        <v>0</v>
      </c>
      <c r="BE61" s="59">
        <f>+IFERROR(IF(ISTEXT(BE$5)=FALSE,(INDEX(BCR!$1:$1048576,MATCH('Estadísticas BCR'!BE$5,BCR!$A:$A,0),MATCH('Estadísticas BCR'!$B61,BCR!$1:$1,0))),AVERAGE(#REF!)),"")</f>
        <v>0</v>
      </c>
      <c r="BF61" s="59">
        <f>+IFERROR(IF(ISTEXT(BF$5)=FALSE,(INDEX(BCR!$1:$1048576,MATCH('Estadísticas BCR'!BF$5,BCR!$A:$A,0),MATCH('Estadísticas BCR'!$B61,BCR!$1:$1,0))),AVERAGE(#REF!)),"")</f>
        <v>0</v>
      </c>
      <c r="BG61" s="59">
        <f>+IFERROR(IF(ISTEXT(BG$5)=FALSE,(INDEX(BCR!$1:$1048576,MATCH('Estadísticas BCR'!BG$5,BCR!$A:$A,0),MATCH('Estadísticas BCR'!$B61,BCR!$1:$1,0))),AVERAGE(#REF!)),"")</f>
        <v>0</v>
      </c>
      <c r="BH61" s="59">
        <f>+IFERROR(IF(ISTEXT(BH$5)=FALSE,(INDEX(BCR!$1:$1048576,MATCH('Estadísticas BCR'!BH$5,BCR!$A:$A,0),MATCH('Estadísticas BCR'!$B61,BCR!$1:$1,0))),AVERAGE(#REF!)),"")</f>
        <v>0</v>
      </c>
      <c r="BI61" s="59">
        <f>+IFERROR(IF(ISTEXT(BI$5)=FALSE,(INDEX(BCR!$1:$1048576,MATCH('Estadísticas BCR'!BI$5,BCR!$A:$A,0),MATCH('Estadísticas BCR'!$B61,BCR!$1:$1,0))),AVERAGE(#REF!)),"")</f>
        <v>0</v>
      </c>
      <c r="BJ61" s="59">
        <f>+IFERROR(IF(ISTEXT(BJ$5)=FALSE,(INDEX(BCR!$1:$1048576,MATCH('Estadísticas BCR'!BJ$5,BCR!$A:$A,0),MATCH('Estadísticas BCR'!$B61,BCR!$1:$1,0))),AVERAGE(#REF!)),"")</f>
        <v>0</v>
      </c>
      <c r="BK61" s="59">
        <f>+IFERROR(IF(ISTEXT(BK$5)=FALSE,(INDEX(BCR!$1:$1048576,MATCH('Estadísticas BCR'!BK$5,BCR!$A:$A,0),MATCH('Estadísticas BCR'!$B61,BCR!$1:$1,0))),AVERAGE(#REF!)),"")</f>
        <v>0</v>
      </c>
      <c r="BL61" s="59">
        <f>+IFERROR(IF(ISTEXT(BL$5)=FALSE,(INDEX(BCR!$1:$1048576,MATCH('Estadísticas BCR'!BL$5,BCR!$A:$A,0),MATCH('Estadísticas BCR'!$B61,BCR!$1:$1,0))),AVERAGE(#REF!)),"")</f>
        <v>0</v>
      </c>
      <c r="BM61" s="59">
        <f>+IFERROR(IF(ISTEXT(BM$5)=FALSE,(INDEX(BCR!$1:$1048576,MATCH('Estadísticas BCR'!BM$5,BCR!$A:$A,0),MATCH('Estadísticas BCR'!$B61,BCR!$1:$1,0))),AVERAGE(#REF!)),"")</f>
        <v>0</v>
      </c>
      <c r="BN61" s="59">
        <f>+IFERROR(IF(ISTEXT(BN$5)=FALSE,(INDEX(BCR!$1:$1048576,MATCH('Estadísticas BCR'!BN$5,BCR!$A:$A,0),MATCH('Estadísticas BCR'!$B61,BCR!$1:$1,0))),AVERAGE(#REF!)),"")</f>
        <v>0</v>
      </c>
      <c r="BO61" s="59">
        <f>+IFERROR(IF(ISTEXT(BO$5)=FALSE,(INDEX(BCR!$1:$1048576,MATCH('Estadísticas BCR'!BO$5,BCR!$A:$A,0),MATCH('Estadísticas BCR'!$B61,BCR!$1:$1,0))),AVERAGE(#REF!)),"")</f>
        <v>0</v>
      </c>
      <c r="BP61" s="60">
        <f>+IFERROR(IF(ISTEXT(BP$5)=FALSE,(INDEX(BCR!$1:$1048576,MATCH('Estadísticas BCR'!BP$5,BCR!$A:$A,0),MATCH('Estadísticas BCR'!$B61,BCR!$1:$1,0))),AVERAGE(BD61:BO61)),"")</f>
        <v>0</v>
      </c>
      <c r="BQ61" s="59">
        <f>+IFERROR(IF(ISTEXT(BQ$5)=FALSE,(INDEX(BCR!$1:$1048576,MATCH('Estadísticas BCR'!BQ$5,BCR!$A:$A,0),MATCH('Estadísticas BCR'!$B61,BCR!$1:$1,0))),AVERAGE(#REF!)),"")</f>
        <v>0</v>
      </c>
      <c r="BR61" s="59">
        <f>+IFERROR(IF(ISTEXT(BR$5)=FALSE,(INDEX(BCR!$1:$1048576,MATCH('Estadísticas BCR'!BR$5,BCR!$A:$A,0),MATCH('Estadísticas BCR'!$B61,BCR!$1:$1,0))),AVERAGE(#REF!)),"")</f>
        <v>0</v>
      </c>
      <c r="BS61" s="59">
        <f>+IFERROR(IF(ISTEXT(BS$5)=FALSE,(INDEX(BCR!$1:$1048576,MATCH('Estadísticas BCR'!BS$5,BCR!$A:$A,0),MATCH('Estadísticas BCR'!$B61,BCR!$1:$1,0))),AVERAGE(#REF!)),"")</f>
        <v>0</v>
      </c>
      <c r="BT61" s="59">
        <f>+IFERROR(IF(ISTEXT(BT$5)=FALSE,(INDEX(BCR!$1:$1048576,MATCH('Estadísticas BCR'!BT$5,BCR!$A:$A,0),MATCH('Estadísticas BCR'!$B61,BCR!$1:$1,0))),AVERAGE(#REF!)),"")</f>
        <v>0</v>
      </c>
      <c r="BU61" s="59">
        <f>+IFERROR(IF(ISTEXT(BU$5)=FALSE,(INDEX(BCR!$1:$1048576,MATCH('Estadísticas BCR'!BU$5,BCR!$A:$A,0),MATCH('Estadísticas BCR'!$B61,BCR!$1:$1,0))),AVERAGE(#REF!)),"")</f>
        <v>0</v>
      </c>
      <c r="BV61" s="59">
        <f>+IFERROR(IF(ISTEXT(BV$5)=FALSE,(INDEX(BCR!$1:$1048576,MATCH('Estadísticas BCR'!BV$5,BCR!$A:$A,0),MATCH('Estadísticas BCR'!$B61,BCR!$1:$1,0))),AVERAGE(#REF!)),"")</f>
        <v>0</v>
      </c>
      <c r="BW61" s="59">
        <f>+IFERROR(IF(ISTEXT(BW$5)=FALSE,(INDEX(BCR!$1:$1048576,MATCH('Estadísticas BCR'!BW$5,BCR!$A:$A,0),MATCH('Estadísticas BCR'!$B61,BCR!$1:$1,0))),AVERAGE(#REF!)),"")</f>
        <v>0</v>
      </c>
      <c r="BX61" s="59">
        <f>+IFERROR(IF(ISTEXT(BX$5)=FALSE,(INDEX(BCR!$1:$1048576,MATCH('Estadísticas BCR'!BX$5,BCR!$A:$A,0),MATCH('Estadísticas BCR'!$B61,BCR!$1:$1,0))),AVERAGE(#REF!)),"")</f>
        <v>0</v>
      </c>
      <c r="BY61" s="59">
        <f>+IFERROR(IF(ISTEXT(BY$5)=FALSE,(INDEX(BCR!$1:$1048576,MATCH('Estadísticas BCR'!BY$5,BCR!$A:$A,0),MATCH('Estadísticas BCR'!$B61,BCR!$1:$1,0))),AVERAGE(#REF!)),"")</f>
        <v>0</v>
      </c>
      <c r="BZ61" s="59">
        <f>+IFERROR(IF(ISTEXT(BZ$5)=FALSE,(INDEX(BCR!$1:$1048576,MATCH('Estadísticas BCR'!BZ$5,BCR!$A:$A,0),MATCH('Estadísticas BCR'!$B61,BCR!$1:$1,0))),AVERAGE(#REF!)),"")</f>
        <v>0</v>
      </c>
      <c r="CA61" s="59">
        <f>+IFERROR(IF(ISTEXT(CA$5)=FALSE,(INDEX(BCR!$1:$1048576,MATCH('Estadísticas BCR'!CA$5,BCR!$A:$A,0),MATCH('Estadísticas BCR'!$B61,BCR!$1:$1,0))),AVERAGE(#REF!)),"")</f>
        <v>0</v>
      </c>
      <c r="CB61" s="59">
        <f>+IFERROR(IF(ISTEXT(CB$5)=FALSE,(INDEX(BCR!$1:$1048576,MATCH('Estadísticas BCR'!CB$5,BCR!$A:$A,0),MATCH('Estadísticas BCR'!$B61,BCR!$1:$1,0))),AVERAGE(#REF!)),"")</f>
        <v>0</v>
      </c>
      <c r="CC61" s="60">
        <f>+IFERROR(IF(ISTEXT(CC$5)=FALSE,(INDEX(BCR!$1:$1048576,MATCH('Estadísticas BCR'!CC$5,BCR!$A:$A,0),MATCH('Estadísticas BCR'!$B61,BCR!$1:$1,0))),AVERAGE(BQ61:CB61)),"")</f>
        <v>0</v>
      </c>
      <c r="CD61" s="59">
        <f>+IFERROR(IF(ISTEXT(CD$5)=FALSE,(INDEX(BCR!$1:$1048576,MATCH('Estadísticas BCR'!CD$5,BCR!$A:$A,0),MATCH('Estadísticas BCR'!$B61,BCR!$1:$1,0))),AVERAGE(#REF!)),"")</f>
        <v>0</v>
      </c>
      <c r="CE61" s="59">
        <f>+IFERROR(IF(ISTEXT(CE$5)=FALSE,(INDEX(BCR!$1:$1048576,MATCH('Estadísticas BCR'!CE$5,BCR!$A:$A,0),MATCH('Estadísticas BCR'!$B61,BCR!$1:$1,0))),AVERAGE(#REF!)),"")</f>
        <v>0</v>
      </c>
      <c r="CF61" s="59">
        <f>+IFERROR(IF(ISTEXT(CF$5)=FALSE,(INDEX(BCR!$1:$1048576,MATCH('Estadísticas BCR'!CF$5,BCR!$A:$A,0),MATCH('Estadísticas BCR'!$B61,BCR!$1:$1,0))),AVERAGE(#REF!)),"")</f>
        <v>0</v>
      </c>
      <c r="CG61" s="59">
        <f>+IFERROR(IF(ISTEXT(CG$5)=FALSE,(INDEX(BCR!$1:$1048576,MATCH('Estadísticas BCR'!CG$5,BCR!$A:$A,0),MATCH('Estadísticas BCR'!$B61,BCR!$1:$1,0))),AVERAGE(#REF!)),"")</f>
        <v>0</v>
      </c>
      <c r="CH61" s="59">
        <f>+IFERROR(IF(ISTEXT(CH$5)=FALSE,(INDEX(BCR!$1:$1048576,MATCH('Estadísticas BCR'!CH$5,BCR!$A:$A,0),MATCH('Estadísticas BCR'!$B61,BCR!$1:$1,0))),AVERAGE(#REF!)),"")</f>
        <v>0</v>
      </c>
      <c r="CI61" s="59">
        <f>+IFERROR(IF(ISTEXT(CI$5)=FALSE,(INDEX(BCR!$1:$1048576,MATCH('Estadísticas BCR'!CI$5,BCR!$A:$A,0),MATCH('Estadísticas BCR'!$B61,BCR!$1:$1,0))),AVERAGE(#REF!)),"")</f>
        <v>0</v>
      </c>
      <c r="CJ61" s="59">
        <f>+IFERROR(IF(ISTEXT(CJ$5)=FALSE,(INDEX(BCR!$1:$1048576,MATCH('Estadísticas BCR'!CJ$5,BCR!$A:$A,0),MATCH('Estadísticas BCR'!$B61,BCR!$1:$1,0))),AVERAGE(#REF!)),"")</f>
        <v>0</v>
      </c>
      <c r="CK61" s="59">
        <f>+IFERROR(IF(ISTEXT(CK$5)=FALSE,(INDEX(BCR!$1:$1048576,MATCH('Estadísticas BCR'!CK$5,BCR!$A:$A,0),MATCH('Estadísticas BCR'!$B61,BCR!$1:$1,0))),AVERAGE(#REF!)),"")</f>
        <v>0</v>
      </c>
      <c r="CL61" s="59">
        <f>+IFERROR(IF(ISTEXT(CL$5)=FALSE,(INDEX(BCR!$1:$1048576,MATCH('Estadísticas BCR'!CL$5,BCR!$A:$A,0),MATCH('Estadísticas BCR'!$B61,BCR!$1:$1,0))),AVERAGE(#REF!)),"")</f>
        <v>0</v>
      </c>
      <c r="CM61" s="59">
        <f>+IFERROR(IF(ISTEXT(CM$5)=FALSE,(INDEX(BCR!$1:$1048576,MATCH('Estadísticas BCR'!CM$5,BCR!$A:$A,0),MATCH('Estadísticas BCR'!$B61,BCR!$1:$1,0))),AVERAGE(#REF!)),"")</f>
        <v>0</v>
      </c>
      <c r="CN61" s="59">
        <f>+IFERROR(IF(ISTEXT(CN$5)=FALSE,(INDEX(BCR!$1:$1048576,MATCH('Estadísticas BCR'!CN$5,BCR!$A:$A,0),MATCH('Estadísticas BCR'!$B61,BCR!$1:$1,0))),AVERAGE(#REF!)),"")</f>
        <v>0</v>
      </c>
      <c r="CO61" s="59">
        <f>+IFERROR(IF(ISTEXT(CO$5)=FALSE,(INDEX(BCR!$1:$1048576,MATCH('Estadísticas BCR'!CO$5,BCR!$A:$A,0),MATCH('Estadísticas BCR'!$B61,BCR!$1:$1,0))),AVERAGE(#REF!)),"")</f>
        <v>0</v>
      </c>
      <c r="CP61" s="60">
        <f>+IFERROR(IF(ISTEXT(CP$5)=FALSE,(INDEX(BCR!$1:$1048576,MATCH('Estadísticas BCR'!CP$5,BCR!$A:$A,0),MATCH('Estadísticas BCR'!$B61,BCR!$1:$1,0))),AVERAGE(CD61:CO61)),"")</f>
        <v>0</v>
      </c>
      <c r="CQ61" s="59">
        <f>+IFERROR(IF(ISTEXT(CQ$5)=FALSE,(INDEX(BCR!$1:$1048576,MATCH('Estadísticas BCR'!CQ$5,BCR!$A:$A,0),MATCH('Estadísticas BCR'!$B61,BCR!$1:$1,0))),AVERAGE(#REF!)),"")</f>
        <v>0</v>
      </c>
      <c r="CR61" s="59">
        <f>+IFERROR(IF(ISTEXT(CR$5)=FALSE,(INDEX(BCR!$1:$1048576,MATCH('Estadísticas BCR'!CR$5,BCR!$A:$A,0),MATCH('Estadísticas BCR'!$B61,BCR!$1:$1,0))),AVERAGE(#REF!)),"")</f>
        <v>0</v>
      </c>
      <c r="CS61" s="59">
        <f>+IFERROR(IF(ISTEXT(CS$5)=FALSE,(INDEX(BCR!$1:$1048576,MATCH('Estadísticas BCR'!CS$5,BCR!$A:$A,0),MATCH('Estadísticas BCR'!$B61,BCR!$1:$1,0))),AVERAGE(#REF!)),"")</f>
        <v>0</v>
      </c>
      <c r="CT61" s="59">
        <f>+IFERROR(IF(ISTEXT(CT$5)=FALSE,(INDEX(BCR!$1:$1048576,MATCH('Estadísticas BCR'!CT$5,BCR!$A:$A,0),MATCH('Estadísticas BCR'!$B61,BCR!$1:$1,0))),AVERAGE(#REF!)),"")</f>
        <v>0</v>
      </c>
      <c r="CU61" s="59">
        <f>+IFERROR(IF(ISTEXT(CU$5)=FALSE,(INDEX(BCR!$1:$1048576,MATCH('Estadísticas BCR'!CU$5,BCR!$A:$A,0),MATCH('Estadísticas BCR'!$B61,BCR!$1:$1,0))),AVERAGE(#REF!)),"")</f>
        <v>0</v>
      </c>
      <c r="CV61" s="59">
        <f>+IFERROR(IF(ISTEXT(CV$5)=FALSE,(INDEX(BCR!$1:$1048576,MATCH('Estadísticas BCR'!CV$5,BCR!$A:$A,0),MATCH('Estadísticas BCR'!$B61,BCR!$1:$1,0))),AVERAGE(#REF!)),"")</f>
        <v>0</v>
      </c>
      <c r="CW61" s="59">
        <f>+IFERROR(IF(ISTEXT(CW$5)=FALSE,(INDEX(BCR!$1:$1048576,MATCH('Estadísticas BCR'!CW$5,BCR!$A:$A,0),MATCH('Estadísticas BCR'!$B61,BCR!$1:$1,0))),AVERAGE(#REF!)),"")</f>
        <v>0</v>
      </c>
      <c r="CX61" s="59">
        <f>+IFERROR(IF(ISTEXT(CX$5)=FALSE,(INDEX(BCR!$1:$1048576,MATCH('Estadísticas BCR'!CX$5,BCR!$A:$A,0),MATCH('Estadísticas BCR'!$B61,BCR!$1:$1,0))),AVERAGE(#REF!)),"")</f>
        <v>0</v>
      </c>
      <c r="CY61" s="59">
        <f>+IFERROR(IF(ISTEXT(CY$5)=FALSE,(INDEX(BCR!$1:$1048576,MATCH('Estadísticas BCR'!CY$5,BCR!$A:$A,0),MATCH('Estadísticas BCR'!$B61,BCR!$1:$1,0))),AVERAGE(#REF!)),"")</f>
        <v>0</v>
      </c>
      <c r="CZ61" s="59">
        <f>+IFERROR(IF(ISTEXT(CZ$5)=FALSE,(INDEX(BCR!$1:$1048576,MATCH('Estadísticas BCR'!CZ$5,BCR!$A:$A,0),MATCH('Estadísticas BCR'!$B61,BCR!$1:$1,0))),AVERAGE(A61:CY61)),"")</f>
        <v>0</v>
      </c>
      <c r="DA61" s="59">
        <f>+IFERROR(IF(ISTEXT(DA$5)=FALSE,(INDEX(BCR!$1:$1048576,MATCH('Estadísticas BCR'!DA$5,BCR!$A:$A,0),MATCH('Estadísticas BCR'!$B61,BCR!$1:$1,0))),AVERAGE(B61:CZ61)),"")</f>
        <v>0</v>
      </c>
      <c r="DB61" s="59">
        <f>+IFERROR(IF(ISTEXT(DB$5)=FALSE,(INDEX(BCR!$1:$1048576,MATCH('Estadísticas BCR'!DB$5,BCR!$A:$A,0),MATCH('Estadísticas BCR'!$B61,BCR!$1:$1,0))),AVERAGE(C61:DA61)),"")</f>
        <v>0</v>
      </c>
      <c r="DC61" s="60">
        <f>+IFERROR(IF(ISTEXT(DC$5)=FALSE,(INDEX(BCR!$1:$1048576,MATCH('Estadísticas BCR'!DC$5,BCR!$A:$A,0),MATCH('Estadísticas BCR'!$B61,BCR!$1:$1,0))),AVERAGE(CQ61:DB61)),"")</f>
        <v>0</v>
      </c>
      <c r="DD61" s="59">
        <f>+IFERROR(IF(ISTEXT(DD$5)=FALSE,(INDEX(BCR!$1:$1048576,MATCH('Estadísticas BCR'!DD$5,BCR!$A:$A,0),MATCH('Estadísticas BCR'!$B61,BCR!$1:$1,0))),AVERAGE(CR61:DC61)),"")</f>
        <v>0</v>
      </c>
      <c r="DE61" s="59">
        <f>+IFERROR(IF(ISTEXT(DE$5)=FALSE,(INDEX(BCR!$1:$1048576,MATCH('Estadísticas BCR'!DE$5,BCR!$A:$A,0),MATCH('Estadísticas BCR'!$B61,BCR!$1:$1,0))),AVERAGE(CS61:DD61)),"")</f>
        <v>0</v>
      </c>
      <c r="DF61" s="59">
        <f>+IFERROR(IF(ISTEXT(DF$5)=FALSE,(INDEX(BCR!$1:$1048576,MATCH('Estadísticas BCR'!DF$5,BCR!$A:$A,0),MATCH('Estadísticas BCR'!$B61,BCR!$1:$1,0))),AVERAGE(CT61:DE61)),"")</f>
        <v>0</v>
      </c>
      <c r="DG61" s="59">
        <f>+IFERROR(IF(ISTEXT(DG$5)=FALSE,(INDEX(BCR!$1:$1048576,MATCH('Estadísticas BCR'!DG$5,BCR!$A:$A,0),MATCH('Estadísticas BCR'!$B61,BCR!$1:$1,0))),AVERAGE(CU61:DF61)),"")</f>
        <v>0</v>
      </c>
      <c r="DH61" s="59">
        <f>+IFERROR(IF(ISTEXT(DH$5)=FALSE,(INDEX(BCR!$1:$1048576,MATCH('Estadísticas BCR'!DH$5,BCR!$A:$A,0),MATCH('Estadísticas BCR'!$B61,BCR!$1:$1,0))),AVERAGE(CV61:DG61)),"")</f>
        <v>0</v>
      </c>
      <c r="DI61" s="59">
        <f>+IFERROR(IF(ISTEXT(DI$5)=FALSE,(INDEX(BCR!$1:$1048576,MATCH('Estadísticas BCR'!DI$5,BCR!$A:$A,0),MATCH('Estadísticas BCR'!$B61,BCR!$1:$1,0))),AVERAGE(CW61:DH61)),"")</f>
        <v>0</v>
      </c>
      <c r="DJ61" s="59">
        <f>+IFERROR(IF(ISTEXT(DJ$5)=FALSE,(INDEX(BCR!$1:$1048576,MATCH('Estadísticas BCR'!DJ$5,BCR!$A:$A,0),MATCH('Estadísticas BCR'!$B61,BCR!$1:$1,0))),AVERAGE(CX61:DI61)),"")</f>
        <v>0</v>
      </c>
      <c r="DK61" s="59">
        <f>+IFERROR(IF(ISTEXT(DK$5)=FALSE,(INDEX(BCR!$1:$1048576,MATCH('Estadísticas BCR'!DK$5,BCR!$A:$A,0),MATCH('Estadísticas BCR'!$B61,BCR!$1:$1,0))),AVERAGE(CY61:DJ61)),"")</f>
        <v>0</v>
      </c>
      <c r="DL61" s="59">
        <f>+IFERROR(IF(ISTEXT(DL$5)=FALSE,(INDEX(BCR!$1:$1048576,MATCH('Estadísticas BCR'!DL$5,BCR!$A:$A,0),MATCH('Estadísticas BCR'!$B61,BCR!$1:$1,0))),AVERAGE(CZ61:DK61)),"")</f>
        <v>0</v>
      </c>
      <c r="DM61" s="59">
        <f>+IFERROR(IF(ISTEXT(DM$5)=FALSE,(INDEX(BCR!$1:$1048576,MATCH('Estadísticas BCR'!DM$5,BCR!$A:$A,0),MATCH('Estadísticas BCR'!$B61,BCR!$1:$1,0))),AVERAGE(DA61:DL61)),"")</f>
        <v>0</v>
      </c>
      <c r="DN61" s="59">
        <f>+IFERROR(IF(ISTEXT(DN$5)=FALSE,(INDEX(BCR!$1:$1048576,MATCH('Estadísticas BCR'!DN$5,BCR!$A:$A,0),MATCH('Estadísticas BCR'!$B61,BCR!$1:$1,0))),AVERAGE(DB61:DM61)),"")</f>
        <v>0</v>
      </c>
      <c r="DO61" s="59">
        <f>+IFERROR(IF(ISTEXT(DO$5)=FALSE,(INDEX(BCR!$1:$1048576,MATCH('Estadísticas BCR'!DO$5,BCR!$A:$A,0),MATCH('Estadísticas BCR'!$B61,BCR!$1:$1,0))),AVERAGE(DC61:DN61)),"")</f>
        <v>0</v>
      </c>
      <c r="DP61" s="60">
        <f>+IFERROR(IF(ISTEXT(DP$5)=FALSE,(INDEX(BCR!$1:$1048576,MATCH('Estadísticas BCR'!DP$5,BCR!$A:$A,0),MATCH('Estadísticas BCR'!$B61,BCR!$1:$1,0))),AVERAGE(DD61:DO61)),"")</f>
        <v>0</v>
      </c>
      <c r="DQ61" s="59">
        <f>+IFERROR(IF(ISTEXT(DQ$5)=FALSE,(INDEX(BCR!$1:$1048576,MATCH('Estadísticas BCR'!DQ$5,BCR!$A:$A,0),MATCH('Estadísticas BCR'!$B61,BCR!$1:$1,0))),AVERAGE(DE61:DP61)),"")</f>
        <v>0</v>
      </c>
      <c r="DR61" s="59">
        <f>+IFERROR(IF(ISTEXT(DR$5)=FALSE,(INDEX(BCR!$1:$1048576,MATCH('Estadísticas BCR'!DR$5,BCR!$A:$A,0),MATCH('Estadísticas BCR'!$B61,BCR!$1:$1,0))),AVERAGE(DF61:DQ61)),"")</f>
        <v>0</v>
      </c>
      <c r="DS61" s="59">
        <f>+IFERROR(IF(ISTEXT(DS$5)=FALSE,(INDEX(BCR!$1:$1048576,MATCH('Estadísticas BCR'!DS$5,BCR!$A:$A,0),MATCH('Estadísticas BCR'!$B61,BCR!$1:$1,0))),AVERAGE(DG61:DR61)),"")</f>
        <v>0</v>
      </c>
      <c r="DT61" s="59">
        <f>+IFERROR(IF(ISTEXT(DT$5)=FALSE,(INDEX(BCR!$1:$1048576,MATCH('Estadísticas BCR'!DT$5,BCR!$A:$A,0),MATCH('Estadísticas BCR'!$B61,BCR!$1:$1,0))),AVERAGE(DH61:DS61)),"")</f>
        <v>0</v>
      </c>
      <c r="DU61" s="59">
        <f>+IFERROR(IF(ISTEXT(DU$5)=FALSE,(INDEX(BCR!$1:$1048576,MATCH('Estadísticas BCR'!DU$5,BCR!$A:$A,0),MATCH('Estadísticas BCR'!$B61,BCR!$1:$1,0))),AVERAGE(DI61:DT61)),"")</f>
        <v>0</v>
      </c>
      <c r="DV61" s="59">
        <f>+IFERROR(IF(ISTEXT(DV$5)=FALSE,(INDEX(BCR!$1:$1048576,MATCH('Estadísticas BCR'!DV$5,BCR!$A:$A,0),MATCH('Estadísticas BCR'!$B61,BCR!$1:$1,0))),AVERAGE(DJ61:DU61)),"")</f>
        <v>0</v>
      </c>
      <c r="DW61" s="59">
        <f>+IFERROR(IF(ISTEXT(DW$5)=FALSE,(INDEX(BCR!$1:$1048576,MATCH('Estadísticas BCR'!DW$5,BCR!$A:$A,0),MATCH('Estadísticas BCR'!$B61,BCR!$1:$1,0))),AVERAGE(DK61:DV61)),"")</f>
        <v>0</v>
      </c>
      <c r="DX61" s="59">
        <f>+IFERROR(IF(ISTEXT(DX$5)=FALSE,(INDEX(BCR!$1:$1048576,MATCH('Estadísticas BCR'!DX$5,BCR!$A:$A,0),MATCH('Estadísticas BCR'!$B61,BCR!$1:$1,0))),AVERAGE(DL61:DW61)),"")</f>
        <v>0</v>
      </c>
      <c r="DY61" s="59">
        <f>+IFERROR(IF(ISTEXT(DY$5)=FALSE,(INDEX(BCR!$1:$1048576,MATCH('Estadísticas BCR'!DY$5,BCR!$A:$A,0),MATCH('Estadísticas BCR'!$B61,BCR!$1:$1,0))),AVERAGE(DM61:DX61)),"")</f>
        <v>0</v>
      </c>
      <c r="DZ61" s="59">
        <f>+IFERROR(IF(ISTEXT(DZ$5)=FALSE,(INDEX(BCR!$1:$1048576,MATCH('Estadísticas BCR'!DZ$5,BCR!$A:$A,0),MATCH('Estadísticas BCR'!$B61,BCR!$1:$1,0))),AVERAGE(DN61:DY61)),"")</f>
        <v>0</v>
      </c>
      <c r="EA61" s="59">
        <f>+IFERROR(IF(ISTEXT(EA$5)=FALSE,(INDEX(BCR!$1:$1048576,MATCH('Estadísticas BCR'!EA$5,BCR!$A:$A,0),MATCH('Estadísticas BCR'!$B61,BCR!$1:$1,0))),AVERAGE(DO61:DZ61)),"")</f>
        <v>0</v>
      </c>
      <c r="EB61" s="59">
        <f>+IFERROR(IF(ISTEXT(EB$5)=FALSE,(INDEX(BCR!$1:$1048576,MATCH('Estadísticas BCR'!EB$5,BCR!$A:$A,0),MATCH('Estadísticas BCR'!$B61,BCR!$1:$1,0))),AVERAGE(DP61:EA61)),"")</f>
        <v>0</v>
      </c>
      <c r="EC61" s="60">
        <f>+IFERROR(IF(ISTEXT(EC$5)=FALSE,(INDEX(BCR!$1:$1048576,MATCH('Estadísticas BCR'!EC$5,BCR!$A:$A,0),MATCH('Estadísticas BCR'!$B61,BCR!$1:$1,0))),AVERAGE(DQ61:EB61)),"")</f>
        <v>0</v>
      </c>
      <c r="ED61" s="59">
        <f>+IFERROR(IF(ISTEXT(ED$5)=FALSE,(INDEX(BCR!$1:$1048576,MATCH('Estadísticas BCR'!ED$5,BCR!$A:$A,0),MATCH('Estadísticas BCR'!$B61,BCR!$1:$1,0))),AVERAGE(DR61:EC61)),"")</f>
        <v>62.5</v>
      </c>
      <c r="EE61" s="59">
        <f>+IFERROR(IF(ISTEXT(EE$5)=FALSE,(INDEX(BCR!$1:$1048576,MATCH('Estadísticas BCR'!EE$5,BCR!$A:$A,0),MATCH('Estadísticas BCR'!$B61,BCR!$1:$1,0))),AVERAGE(DS61:ED61)),"")</f>
        <v>63.636363636363598</v>
      </c>
      <c r="EF61" s="59">
        <f>+IFERROR(IF(ISTEXT(EF$5)=FALSE,(INDEX(BCR!$1:$1048576,MATCH('Estadísticas BCR'!EF$5,BCR!$A:$A,0),MATCH('Estadísticas BCR'!$B61,BCR!$1:$1,0))),AVERAGE(DT61:EE61)),"")</f>
        <v>71.428571428571402</v>
      </c>
      <c r="EG61" s="59">
        <f>+IFERROR(IF(ISTEXT(EG$5)=FALSE,(INDEX(BCR!$1:$1048576,MATCH('Estadísticas BCR'!EG$5,BCR!$A:$A,0),MATCH('Estadísticas BCR'!$B61,BCR!$1:$1,0))),AVERAGE(DU61:EF61)),"")</f>
        <v>66.6666666666667</v>
      </c>
      <c r="EH61" s="59">
        <f>+IFERROR(IF(ISTEXT(EH$5)=FALSE,(INDEX(BCR!$1:$1048576,MATCH('Estadísticas BCR'!EH$5,BCR!$A:$A,0),MATCH('Estadísticas BCR'!$B61,BCR!$1:$1,0))),AVERAGE(DV61:EG61)),"")</f>
        <v>60.526315789473699</v>
      </c>
      <c r="EI61" s="59">
        <f>+IFERROR(IF(ISTEXT(EI$5)=FALSE,(INDEX(BCR!$1:$1048576,MATCH('Estadísticas BCR'!EI$5,BCR!$A:$A,0),MATCH('Estadísticas BCR'!$B61,BCR!$1:$1,0))),AVERAGE(DW61:EH61)),"")</f>
        <v>64.705882352941202</v>
      </c>
      <c r="EJ61" s="59">
        <f>+IFERROR(IF(ISTEXT(EJ$5)=FALSE,(INDEX(BCR!$1:$1048576,MATCH('Estadísticas BCR'!EJ$5,BCR!$A:$A,0),MATCH('Estadísticas BCR'!$B61,BCR!$1:$1,0))),AVERAGE(DX61:EI61)),"")</f>
        <v>68.421052631578902</v>
      </c>
      <c r="EK61" s="59">
        <f>+IFERROR(IF(ISTEXT(EK$5)=FALSE,(INDEX(BCR!$1:$1048576,MATCH('Estadísticas BCR'!EK$5,BCR!$A:$A,0),MATCH('Estadísticas BCR'!$B61,BCR!$1:$1,0))),AVERAGE(DY61:EJ61)),"")</f>
        <v>70.588235294117595</v>
      </c>
      <c r="EL61" s="59">
        <f>+IFERROR(IF(ISTEXT(EL$5)=FALSE,(INDEX(BCR!$1:$1048576,MATCH('Estadísticas BCR'!EL$5,BCR!$A:$A,0),MATCH('Estadísticas BCR'!$B61,BCR!$1:$1,0))),AVERAGE(DZ61:EK61)),"")</f>
        <v>73.684210526315795</v>
      </c>
      <c r="EM61" s="59">
        <f>+IFERROR(IF(ISTEXT(EM$5)=FALSE,(INDEX(BCR!$1:$1048576,MATCH('Estadísticas BCR'!EM$5,BCR!$A:$A,0),MATCH('Estadísticas BCR'!$B61,BCR!$1:$1,0))),AVERAGE(EA61:EL61)),"")</f>
        <v>66.6666666666667</v>
      </c>
      <c r="EN61" s="59">
        <f>+IFERROR(IF(ISTEXT(EN$5)=FALSE,(INDEX(BCR!$1:$1048576,MATCH('Estadísticas BCR'!EN$5,BCR!$A:$A,0),MATCH('Estadísticas BCR'!$B61,BCR!$1:$1,0))),AVERAGE(EB61:EM61)),"")</f>
        <v>67.647058823529406</v>
      </c>
      <c r="EO61" s="59">
        <f>+IFERROR(IF(ISTEXT(EO$5)=FALSE,(INDEX(BCR!$1:$1048576,MATCH('Estadísticas BCR'!EO$5,BCR!$A:$A,0),MATCH('Estadísticas BCR'!$B61,BCR!$1:$1,0))),AVERAGE(EC61:EN61)),"")</f>
        <v>65.384615384615401</v>
      </c>
      <c r="EP61" s="60">
        <f>+IFERROR(IF(ISTEXT(EP$5)=FALSE,(INDEX(BCR!$1:$1048576,MATCH('Estadísticas BCR'!EP$5,BCR!$A:$A,0),MATCH('Estadísticas BCR'!$B61,BCR!$1:$1,0))),AVERAGE(ED61:EO61)),"")</f>
        <v>66.821303266736706</v>
      </c>
      <c r="EQ61" s="59">
        <f>+IFERROR(IF(ISTEXT(EQ$5)=FALSE,(INDEX(BCR!$1:$1048576,MATCH('Estadísticas BCR'!EQ$5,BCR!$A:$A,0),MATCH('Estadísticas BCR'!$B61,BCR!$1:$1,0))),AVERAGE(EE61:EP61)),"")</f>
        <v>76.923076923076906</v>
      </c>
      <c r="ER61" s="59">
        <f>+IFERROR(IF(ISTEXT(ER$5)=FALSE,(INDEX(BCR!$1:$1048576,MATCH('Estadísticas BCR'!ER$5,BCR!$A:$A,0),MATCH('Estadísticas BCR'!$B61,BCR!$1:$1,0))),AVERAGE(EF61:EQ61)),"")</f>
        <v>63.8888888888889</v>
      </c>
      <c r="ES61" s="59">
        <f>+IFERROR(IF(ISTEXT(ES$5)=FALSE,(INDEX(BCR!$1:$1048576,MATCH('Estadísticas BCR'!ES$5,BCR!$A:$A,0),MATCH('Estadísticas BCR'!$B61,BCR!$1:$1,0))),AVERAGE(EG61:ER61)),"")</f>
        <v>65.625</v>
      </c>
      <c r="ET61" s="59">
        <f>+IFERROR(IF(ISTEXT(ET$5)=FALSE,(INDEX(BCR!$1:$1048576,MATCH('Estadísticas BCR'!ET$5,BCR!$A:$A,0),MATCH('Estadísticas BCR'!$B61,BCR!$1:$1,0))),AVERAGE(EH61:ES61)),"")</f>
        <v>50</v>
      </c>
      <c r="EU61" s="59">
        <f>+IFERROR(IF(ISTEXT(EU$5)=FALSE,(INDEX(BCR!$1:$1048576,MATCH('Estadísticas BCR'!EU$5,BCR!$A:$A,0),MATCH('Estadísticas BCR'!$B61,BCR!$1:$1,0))),AVERAGE(EI61:ET61)),"")</f>
        <v>47.5</v>
      </c>
      <c r="EV61" s="59">
        <f>+IFERROR(IF(ISTEXT(EV$5)=FALSE,(INDEX(BCR!$1:$1048576,MATCH('Estadísticas BCR'!EV$5,BCR!$A:$A,0),MATCH('Estadísticas BCR'!$B61,BCR!$1:$1,0))),AVERAGE(EJ61:EU61)),"")</f>
        <v>35.714285714285701</v>
      </c>
      <c r="EW61" s="59">
        <f>+IFERROR(IF(ISTEXT(EW$5)=FALSE,(INDEX(BCR!$1:$1048576,MATCH('Estadísticas BCR'!EW$5,BCR!$A:$A,0),MATCH('Estadísticas BCR'!$B61,BCR!$1:$1,0))),AVERAGE(EK61:EV61)),"")</f>
        <v>44.4444444444444</v>
      </c>
      <c r="EX61" s="59">
        <f>+IFERROR(IF(ISTEXT(EX$5)=FALSE,(INDEX(BCR!$1:$1048576,MATCH('Estadísticas BCR'!EX$5,BCR!$A:$A,0),MATCH('Estadísticas BCR'!$B61,BCR!$1:$1,0))),AVERAGE(EL61:EW61)),"")</f>
        <v>50</v>
      </c>
      <c r="EY61" s="59">
        <f>+IFERROR(IF(ISTEXT(EY$5)=FALSE,(INDEX(BCR!$1:$1048576,MATCH('Estadísticas BCR'!EY$5,BCR!$A:$A,0),MATCH('Estadísticas BCR'!$B61,BCR!$1:$1,0))),AVERAGE(EM61:EX61)),"")</f>
        <v>50</v>
      </c>
      <c r="EZ61" s="59">
        <f>+IFERROR(IF(ISTEXT(EZ$5)=FALSE,(INDEX(BCR!$1:$1048576,MATCH('Estadísticas BCR'!EZ$5,BCR!$A:$A,0),MATCH('Estadísticas BCR'!$B61,BCR!$1:$1,0))),AVERAGE(EN61:EY61)),"")</f>
        <v>61.764705882352899</v>
      </c>
      <c r="FA61" s="59">
        <f>+IFERROR(IF(ISTEXT(FA$5)=FALSE,(INDEX(BCR!$1:$1048576,MATCH('Estadísticas BCR'!FA$5,BCR!$A:$A,0),MATCH('Estadísticas BCR'!$B61,BCR!$1:$1,0))),AVERAGE(EO61:EZ61)),"")</f>
        <v>55.2631578947368</v>
      </c>
      <c r="FB61" s="59">
        <f>+IFERROR(IF(ISTEXT(FB$5)=FALSE,(INDEX(BCR!$1:$1048576,MATCH('Estadísticas BCR'!FB$5,BCR!$A:$A,0),MATCH('Estadísticas BCR'!$B61,BCR!$1:$1,0))),AVERAGE(EP61:FA61)),"")</f>
        <v>50</v>
      </c>
      <c r="FC61" s="60">
        <f>+IFERROR(IF(ISTEXT(FC$5)=FALSE,(INDEX(BCR!$1:$1048576,MATCH('Estadísticas BCR'!FC$5,BCR!$A:$A,0),MATCH('Estadísticas BCR'!$B61,BCR!$1:$1,0))),AVERAGE(EQ61:FB61)),"")</f>
        <v>54.260296645648801</v>
      </c>
      <c r="FD61" s="59">
        <f>+IFERROR(IF(ISTEXT(FD$5)=FALSE,(INDEX(BCR!$1:$1048576,MATCH('Estadísticas BCR'!FD$5,BCR!$A:$A,0),MATCH('Estadísticas BCR'!$B61,BCR!$1:$1,0))),AVERAGE(ER61:FC61)),"")</f>
        <v>55.5555555555556</v>
      </c>
      <c r="FE61" s="59">
        <f>+IFERROR(IF(ISTEXT(FE$5)=FALSE,(INDEX(BCR!$1:$1048576,MATCH('Estadísticas BCR'!FE$5,BCR!$A:$A,0),MATCH('Estadísticas BCR'!$B61,BCR!$1:$1,0))),AVERAGE(ES61:FD61)),"")</f>
        <v>56.6666666666667</v>
      </c>
      <c r="FF61" s="59">
        <f>+IFERROR(IF(ISTEXT(FF$5)=FALSE,(INDEX(BCR!$1:$1048576,MATCH('Estadísticas BCR'!FF$5,BCR!$A:$A,0),MATCH('Estadísticas BCR'!$B61,BCR!$1:$1,0))),AVERAGE(ET61:FE61)),"")</f>
        <v>56.6666666666667</v>
      </c>
      <c r="FG61" s="59">
        <f>+IFERROR(IF(ISTEXT(FG$5)=FALSE,(INDEX(BCR!$1:$1048576,MATCH('Estadísticas BCR'!FG$5,BCR!$A:$A,0),MATCH('Estadísticas BCR'!$B61,BCR!$1:$1,0))),AVERAGE(EU61:FF61)),"")</f>
        <v>56.25</v>
      </c>
      <c r="FH61" s="59">
        <f>+IFERROR(IF(ISTEXT(FH$5)=FALSE,(INDEX(BCR!$1:$1048576,MATCH('Estadísticas BCR'!FH$5,BCR!$A:$A,0),MATCH('Estadísticas BCR'!$B61,BCR!$1:$1,0))),AVERAGE(EV61:FG61)),"")</f>
        <v>52.7777777777778</v>
      </c>
      <c r="FI61" s="59">
        <f>+IFERROR(IF(ISTEXT(FI$5)=FALSE,(INDEX(BCR!$1:$1048576,MATCH('Estadísticas BCR'!FI$5,BCR!$A:$A,0),MATCH('Estadísticas BCR'!$B61,BCR!$1:$1,0))),AVERAGE(EW61:FH61)),"")</f>
        <v>58.823529411764703</v>
      </c>
      <c r="FJ61" s="59">
        <f>+IFERROR(IF(ISTEXT(FJ$5)=FALSE,(INDEX(BCR!$1:$1048576,MATCH('Estadísticas BCR'!FJ$5,BCR!$A:$A,0),MATCH('Estadísticas BCR'!$B61,BCR!$1:$1,0))),AVERAGE(EX61:FI61)),"")</f>
        <v>59.615384615384599</v>
      </c>
      <c r="FK61" s="59">
        <f>+IFERROR(IF(ISTEXT(FK$5)=FALSE,(INDEX(BCR!$1:$1048576,MATCH('Estadísticas BCR'!FK$5,BCR!$A:$A,0),MATCH('Estadísticas BCR'!$B61,BCR!$1:$1,0))),AVERAGE(EY61:FJ61)),"")</f>
        <v>59.259259259259302</v>
      </c>
      <c r="FL61" s="59">
        <f>+IFERROR(IF(ISTEXT(FL$5)=FALSE,(INDEX(BCR!$1:$1048576,MATCH('Estadísticas BCR'!FL$5,BCR!$A:$A,0),MATCH('Estadísticas BCR'!$B61,BCR!$1:$1,0))),AVERAGE(EZ61:FK61)),"")</f>
        <v>50</v>
      </c>
      <c r="FM61" s="59">
        <f>+IFERROR(IF(ISTEXT(FM$5)=FALSE,(INDEX(BCR!$1:$1048576,MATCH('Estadísticas BCR'!FM$5,BCR!$A:$A,0),MATCH('Estadísticas BCR'!$B61,BCR!$1:$1,0))),AVERAGE(FA61:FL61)),"")</f>
        <v>56.521739130434803</v>
      </c>
      <c r="FN61" s="59">
        <f>+IFERROR(IF(ISTEXT(FN$5)=FALSE,(INDEX(BCR!$1:$1048576,MATCH('Estadísticas BCR'!FN$5,BCR!$A:$A,0),MATCH('Estadísticas BCR'!$B61,BCR!$1:$1,0))),AVERAGE(FB61:FM61)),"")</f>
        <v>66.6666666666667</v>
      </c>
      <c r="FO61" s="59">
        <f>+IFERROR(IF(ISTEXT(FO$5)=FALSE,(INDEX(BCR!$1:$1048576,MATCH('Estadísticas BCR'!FO$5,BCR!$A:$A,0),MATCH('Estadísticas BCR'!$B61,BCR!$1:$1,0))),AVERAGE(FC61:FN61)),"")</f>
        <v>72</v>
      </c>
      <c r="FP61" s="60">
        <f>+IFERROR(IF(ISTEXT(FP$5)=FALSE,(INDEX(BCR!$1:$1048576,MATCH('Estadísticas BCR'!FP$5,BCR!$A:$A,0),MATCH('Estadísticas BCR'!$B61,BCR!$1:$1,0))),AVERAGE(FD61:FO61)),"")</f>
        <v>58.400270479181408</v>
      </c>
      <c r="FQ61" s="59">
        <f>+IFERROR(IF(ISTEXT(FQ$5)=FALSE,(INDEX(BCR!$1:$1048576,MATCH('Estadísticas BCR'!FQ$5,BCR!$A:$A,0),MATCH('Estadísticas BCR'!$B61,BCR!$1:$1,0))),AVERAGE(FE61:FP61)),"")</f>
        <v>62.5</v>
      </c>
      <c r="FR61" s="59">
        <f>+IFERROR(IF(ISTEXT(FR$5)=FALSE,(INDEX(BCR!$1:$1048576,MATCH('Estadísticas BCR'!FR$5,BCR!$A:$A,0),MATCH('Estadísticas BCR'!$B61,BCR!$1:$1,0))),AVERAGE(FF61:FQ61)),"")</f>
        <v>56.521739130434803</v>
      </c>
      <c r="FS61" s="59">
        <f>+IFERROR(IF(ISTEXT(FS$5)=FALSE,(INDEX(BCR!$1:$1048576,MATCH('Estadísticas BCR'!FS$5,BCR!$A:$A,0),MATCH('Estadísticas BCR'!$B61,BCR!$1:$1,0))),AVERAGE(FG61:FR61)),"")</f>
        <v>76.086956521739097</v>
      </c>
      <c r="FT61" s="59">
        <f>+IFERROR(IF(ISTEXT(FT$5)=FALSE,(INDEX(BCR!$1:$1048576,MATCH('Estadísticas BCR'!FT$5,BCR!$A:$A,0),MATCH('Estadísticas BCR'!$B61,BCR!$1:$1,0))),AVERAGE(FH61:FS61)),"")</f>
        <v>61.904761904761898</v>
      </c>
      <c r="FU61" s="59">
        <f>+IFERROR(IF(ISTEXT(FU$5)=FALSE,(INDEX(BCR!$1:$1048576,MATCH('Estadísticas BCR'!FU$5,BCR!$A:$A,0),MATCH('Estadísticas BCR'!$B61,BCR!$1:$1,0))),AVERAGE(FI61:FT61)),"")</f>
        <v>50</v>
      </c>
      <c r="FV61" s="59">
        <f>+IFERROR(IF(ISTEXT(FV$5)=FALSE,(INDEX(BCR!$1:$1048576,MATCH('Estadísticas BCR'!FV$5,BCR!$A:$A,0),MATCH('Estadísticas BCR'!$B61,BCR!$1:$1,0))),AVERAGE(FJ61:FU61)),"")</f>
        <v>52.0833333333333</v>
      </c>
      <c r="FW61" s="59">
        <f>+IFERROR(IF(ISTEXT(FW$5)=FALSE,(INDEX(BCR!$1:$1048576,MATCH('Estadísticas BCR'!FW$5,BCR!$A:$A,0),MATCH('Estadísticas BCR'!$B61,BCR!$1:$1,0))),AVERAGE(FK61:FV61)),"")</f>
        <v>53.846153846153797</v>
      </c>
      <c r="FX61" s="59">
        <f>+IFERROR(IF(ISTEXT(FX$5)=FALSE,(INDEX(BCR!$1:$1048576,MATCH('Estadísticas BCR'!FX$5,BCR!$A:$A,0),MATCH('Estadísticas BCR'!$B61,BCR!$1:$1,0))),AVERAGE(FL61:FW61)),"")</f>
        <v>52.380952380952401</v>
      </c>
      <c r="FY61" s="59">
        <f>+IFERROR(IF(ISTEXT(FY$5)=FALSE,(INDEX(BCR!$1:$1048576,MATCH('Estadísticas BCR'!FY$5,BCR!$A:$A,0),MATCH('Estadísticas BCR'!$B61,BCR!$1:$1,0))),AVERAGE(FM61:FX61)),"")</f>
        <v>50</v>
      </c>
      <c r="FZ61" s="59">
        <f>+IFERROR(IF(ISTEXT(FZ$5)=FALSE,(INDEX(BCR!$1:$1048576,MATCH('Estadísticas BCR'!FZ$5,BCR!$A:$A,0),MATCH('Estadísticas BCR'!$B61,BCR!$1:$1,0))),AVERAGE(FN61:FY61)),"")</f>
        <v>44.230769230769198</v>
      </c>
      <c r="GA61" s="59">
        <f>+IFERROR(IF(ISTEXT(GA$5)=FALSE,(INDEX(BCR!$1:$1048576,MATCH('Estadísticas BCR'!GA$5,BCR!$A:$A,0),MATCH('Estadísticas BCR'!$B61,BCR!$1:$1,0))),AVERAGE(FO61:FZ61)),"")</f>
        <v>53.846153846153797</v>
      </c>
      <c r="GB61" s="59">
        <f>+IFERROR(IF(ISTEXT(GB$5)=FALSE,(INDEX(BCR!$1:$1048576,MATCH('Estadísticas BCR'!GB$5,BCR!$A:$A,0),MATCH('Estadísticas BCR'!$B61,BCR!$1:$1,0))),AVERAGE(FP61:GA61)),"")</f>
        <v>56.451612903225801</v>
      </c>
      <c r="GC61" s="60">
        <f>+IFERROR(IF(ISTEXT(GC$5)=FALSE,(INDEX(BCR!$1:$1048576,MATCH('Estadísticas BCR'!GC$5,BCR!$A:$A,0),MATCH('Estadísticas BCR'!$B61,BCR!$1:$1,0))),AVERAGE(FQ61:GB61)),"")</f>
        <v>55.821036091460343</v>
      </c>
      <c r="GD61" s="59">
        <f>+IFERROR(IF(ISTEXT(GD$5)=FALSE,(INDEX(BCR!$1:$1048576,MATCH('Estadísticas BCR'!GD$5,BCR!$A:$A,0),MATCH('Estadísticas BCR'!$B61,BCR!$1:$1,0))),AVERAGE(FR61:GC61)),"")</f>
        <v>55.714285714285701</v>
      </c>
      <c r="GE61" s="59">
        <f>+IFERROR(IF(ISTEXT(GE$5)=FALSE,(INDEX(BCR!$1:$1048576,MATCH('Estadísticas BCR'!GE$5,BCR!$A:$A,0),MATCH('Estadísticas BCR'!$B61,BCR!$1:$1,0))),AVERAGE(FS61:GD61)),"")</f>
        <v>61.1111111111111</v>
      </c>
      <c r="GF61" s="59">
        <f>+IFERROR(IF(ISTEXT(GF$5)=FALSE,(INDEX(BCR!$1:$1048576,MATCH('Estadísticas BCR'!GF$5,BCR!$A:$A,0),MATCH('Estadísticas BCR'!$B61,BCR!$1:$1,0))),AVERAGE(FT61:GE61)),"")</f>
        <v>59.210526315789501</v>
      </c>
      <c r="GG61" s="59">
        <f>+IFERROR(IF(ISTEXT(GG$5)=FALSE,(INDEX(BCR!$1:$1048576,MATCH('Estadísticas BCR'!GG$5,BCR!$A:$A,0),MATCH('Estadísticas BCR'!$B61,BCR!$1:$1,0))),AVERAGE(FU61:GF61)),"")</f>
        <v>50</v>
      </c>
      <c r="GH61" s="59">
        <f>+IFERROR(IF(ISTEXT(GH$5)=FALSE,(INDEX(BCR!$1:$1048576,MATCH('Estadísticas BCR'!GH$5,BCR!$A:$A,0),MATCH('Estadísticas BCR'!$B61,BCR!$1:$1,0))),AVERAGE(FV61:GG61)),"")</f>
        <v>46.341463414634099</v>
      </c>
      <c r="GI61" s="59">
        <f>+IFERROR(IF(ISTEXT(GI$5)=FALSE,(INDEX(BCR!$1:$1048576,MATCH('Estadísticas BCR'!GI$5,BCR!$A:$A,0),MATCH('Estadísticas BCR'!$B61,BCR!$1:$1,0))),AVERAGE(FW61:GH61)),"")</f>
        <v>46.6666666666667</v>
      </c>
      <c r="GJ61" s="59">
        <f>+IFERROR(IF(ISTEXT(GJ$5)=FALSE,(INDEX(BCR!$1:$1048576,MATCH('Estadísticas BCR'!GJ$5,BCR!$A:$A,0),MATCH('Estadísticas BCR'!$B61,BCR!$1:$1,0))),AVERAGE(FX61:GI61)),"")</f>
        <v>51.5625</v>
      </c>
      <c r="GK61" s="59">
        <f>+IFERROR(IF(ISTEXT(GK$5)=FALSE,(INDEX(BCR!$1:$1048576,MATCH('Estadísticas BCR'!GK$5,BCR!$A:$A,0),MATCH('Estadísticas BCR'!$B61,BCR!$1:$1,0))),AVERAGE(FY61:GJ61)),"")</f>
        <v>47.674418604651201</v>
      </c>
      <c r="GL61" s="59">
        <f>+IFERROR(IF(ISTEXT(GL$5)=FALSE,(INDEX(BCR!$1:$1048576,MATCH('Estadísticas BCR'!GL$5,BCR!$A:$A,0),MATCH('Estadísticas BCR'!$B61,BCR!$1:$1,0))),AVERAGE(FZ61:GK61)),"")</f>
        <v>56.25</v>
      </c>
      <c r="GM61" s="59">
        <f>+IFERROR(IF(ISTEXT(GM$5)=FALSE,(INDEX(BCR!$1:$1048576,MATCH('Estadísticas BCR'!GM$5,BCR!$A:$A,0),MATCH('Estadísticas BCR'!$B61,BCR!$1:$1,0))),AVERAGE(GA61:GL61)),"")</f>
        <v>51.6666666666667</v>
      </c>
      <c r="GN61" s="59">
        <f>+IFERROR(IF(ISTEXT(GN$5)=FALSE,(INDEX(BCR!$1:$1048576,MATCH('Estadísticas BCR'!GN$5,BCR!$A:$A,0),MATCH('Estadísticas BCR'!$B61,BCR!$1:$1,0))),AVERAGE(GB61:GM61)),"")</f>
        <v>53.448275862069003</v>
      </c>
      <c r="GO61" s="59">
        <f>+IFERROR(IF(ISTEXT(GO$5)=FALSE,(INDEX(BCR!$1:$1048576,MATCH('Estadísticas BCR'!GO$5,BCR!$A:$A,0),MATCH('Estadísticas BCR'!$B61,BCR!$1:$1,0))),AVERAGE(GC61:GN61)),"")</f>
        <v>42.424242424242401</v>
      </c>
      <c r="GP61" s="60">
        <f>+IFERROR(IF(ISTEXT(GP$5)=FALSE,(INDEX(BCR!$1:$1048576,MATCH('Estadísticas BCR'!GP$5,BCR!$A:$A,0),MATCH('Estadísticas BCR'!$B61,BCR!$1:$1,0))),AVERAGE(GD61:GO61)),"")</f>
        <v>51.83917973167636</v>
      </c>
      <c r="GQ61" s="59">
        <f>+IFERROR(IF(ISTEXT(GQ$5)=FALSE,(INDEX(BCR!$1:$1048576,MATCH('Estadísticas BCR'!GQ$5,BCR!$A:$A,0),MATCH('Estadísticas BCR'!$B61,BCR!$1:$1,0))),AVERAGE(GE61:GP61)),"")</f>
        <v>47.368421052631597</v>
      </c>
      <c r="GR61" s="59">
        <f>+IFERROR(IF(ISTEXT(GR$5)=FALSE,(INDEX(BCR!$1:$1048576,MATCH('Estadísticas BCR'!GR$5,BCR!$A:$A,0),MATCH('Estadísticas BCR'!$B61,BCR!$1:$1,0))),AVERAGE(GF61:GQ61)),"")</f>
        <v>41.6666666666667</v>
      </c>
      <c r="GS61" s="59">
        <f>+IFERROR(IF(ISTEXT(GS$5)=FALSE,(INDEX(BCR!$1:$1048576,MATCH('Estadísticas BCR'!GS$5,BCR!$A:$A,0),MATCH('Estadísticas BCR'!$B61,BCR!$1:$1,0))),AVERAGE(GG61:GR61)),"")</f>
        <v>47.142857142857103</v>
      </c>
      <c r="GT61" s="59">
        <f>+IFERROR(IF(ISTEXT(GT$5)=FALSE,(INDEX(BCR!$1:$1048576,MATCH('Estadísticas BCR'!GT$5,BCR!$A:$A,0),MATCH('Estadísticas BCR'!$B61,BCR!$1:$1,0))),AVERAGE(GH61:GS61)),"")</f>
        <v>35.135135135135101</v>
      </c>
      <c r="GU61" s="59">
        <f>+IFERROR(IF(ISTEXT(GU$5)=FALSE,(INDEX(BCR!$1:$1048576,MATCH('Estadísticas BCR'!GU$5,BCR!$A:$A,0),MATCH('Estadísticas BCR'!$B61,BCR!$1:$1,0))),AVERAGE(GI61:GT61)),"")</f>
        <v>38.8888888888889</v>
      </c>
      <c r="GV61" s="59">
        <f>+IFERROR(IF(ISTEXT(GV$5)=FALSE,(INDEX(BCR!$1:$1048576,MATCH('Estadísticas BCR'!GV$5,BCR!$A:$A,0),MATCH('Estadísticas BCR'!$B61,BCR!$1:$1,0))),AVERAGE(GJ61:GU61)),"")</f>
        <v>40.625</v>
      </c>
      <c r="GW61" s="59">
        <f>+IFERROR(IF(ISTEXT(GW$5)=FALSE,(INDEX(BCR!$1:$1048576,MATCH('Estadísticas BCR'!GW$5,BCR!$A:$A,0),MATCH('Estadísticas BCR'!$B61,BCR!$1:$1,0))),AVERAGE(GK61:GV61)),"")</f>
        <v>39.1891891891892</v>
      </c>
      <c r="GX61" s="59">
        <f>+IFERROR(IF(ISTEXT(GX$5)=FALSE,(INDEX(BCR!$1:$1048576,MATCH('Estadísticas BCR'!GX$5,BCR!$A:$A,0),MATCH('Estadísticas BCR'!$B61,BCR!$1:$1,0))),AVERAGE(GL61:GW61)),"")</f>
        <v>41.6666666666667</v>
      </c>
      <c r="GY61" s="59">
        <f>+IFERROR(IF(ISTEXT(GY$5)=FALSE,(INDEX(BCR!$1:$1048576,MATCH('Estadísticas BCR'!GY$5,BCR!$A:$A,0),MATCH('Estadísticas BCR'!$B61,BCR!$1:$1,0))),AVERAGE(GM61:GX61)),"")</f>
        <v>39.473684210526301</v>
      </c>
      <c r="GZ61" s="59">
        <f>+IFERROR(IF(ISTEXT(GZ$5)=FALSE,(INDEX(BCR!$1:$1048576,MATCH('Estadísticas BCR'!GZ$5,BCR!$A:$A,0),MATCH('Estadísticas BCR'!$B61,BCR!$1:$1,0))),AVERAGE(GN61:GY61)),"")</f>
        <v>48.684210526315802</v>
      </c>
      <c r="HA61" s="59">
        <f>+IFERROR(IF(ISTEXT(HA$5)=FALSE,(INDEX(BCR!$1:$1048576,MATCH('Estadísticas BCR'!HA$5,BCR!$A:$A,0),MATCH('Estadísticas BCR'!$B61,BCR!$1:$1,0))),AVERAGE(GO61:GZ61)),"")</f>
        <v>45.454545454545503</v>
      </c>
      <c r="HB61" s="59">
        <f>+IFERROR(IF(ISTEXT(HB$5)=FALSE,(INDEX(BCR!$1:$1048576,MATCH('Estadísticas BCR'!HB$5,BCR!$A:$A,0),MATCH('Estadísticas BCR'!$B61,BCR!$1:$1,0))),AVERAGE(GP61:HA61)),"")</f>
        <v>34.375</v>
      </c>
      <c r="HC61" s="60">
        <f>+IFERROR(IF(ISTEXT(HC$5)=FALSE,(INDEX(BCR!$1:$1048576,MATCH('Estadísticas BCR'!HC$5,BCR!$A:$A,0),MATCH('Estadísticas BCR'!$B61,BCR!$1:$1,0))),AVERAGE(GQ61:HB61)),"")</f>
        <v>41.639188744451907</v>
      </c>
      <c r="HD61" s="59">
        <f>+IFERROR(IF(ISTEXT(HD$5)=FALSE,(INDEX(BCR!$1:$1048576,MATCH('Estadísticas BCR'!HD$5,BCR!$A:$A,0),MATCH('Estadísticas BCR'!$B61,BCR!$1:$1,0))),AVERAGE(GR61:HC61)),"")</f>
        <v>39.393939393939398</v>
      </c>
      <c r="HE61" s="59">
        <f>+IFERROR(IF(ISTEXT(HE$5)=FALSE,(INDEX(BCR!$1:$1048576,MATCH('Estadísticas BCR'!HE$5,BCR!$A:$A,0),MATCH('Estadísticas BCR'!$B61,BCR!$1:$1,0))),AVERAGE(GS61:HD61)),"")</f>
        <v>37.5</v>
      </c>
      <c r="HF61" s="59">
        <f>+IFERROR(IF(ISTEXT(HF$5)=FALSE,(INDEX(BCR!$1:$1048576,MATCH('Estadísticas BCR'!HF$5,BCR!$A:$A,0),MATCH('Estadísticas BCR'!$B61,BCR!$1:$1,0))),AVERAGE(GT61:HE61)),"")</f>
        <v>31.25</v>
      </c>
      <c r="HG61" s="59">
        <f>+IFERROR(IF(ISTEXT(HG$5)=FALSE,(INDEX(BCR!$1:$1048576,MATCH('Estadísticas BCR'!HG$5,BCR!$A:$A,0),MATCH('Estadísticas BCR'!$B61,BCR!$1:$1,0))),AVERAGE(GU61:HF61)),"")</f>
        <v>30.3571428571429</v>
      </c>
      <c r="HH61" s="59">
        <f>+IFERROR(IF(ISTEXT(HH$5)=FALSE,(INDEX(BCR!$1:$1048576,MATCH('Estadísticas BCR'!HH$5,BCR!$A:$A,0),MATCH('Estadísticas BCR'!$B61,BCR!$1:$1,0))),AVERAGE(GV61:HG61)),"")</f>
        <v>50</v>
      </c>
      <c r="HI61" s="59">
        <f>+IFERROR(IF(ISTEXT(HI$5)=FALSE,(INDEX(BCR!$1:$1048576,MATCH('Estadísticas BCR'!HI$5,BCR!$A:$A,0),MATCH('Estadísticas BCR'!$B61,BCR!$1:$1,0))),AVERAGE(GW61:HH61)),"")</f>
        <v>40.909090909090899</v>
      </c>
      <c r="HJ61" s="59">
        <f>+IFERROR(IF(ISTEXT(HJ$5)=FALSE,(INDEX(BCR!$1:$1048576,MATCH('Estadísticas BCR'!HJ$5,BCR!$A:$A,0),MATCH('Estadísticas BCR'!$B61,BCR!$1:$1,0))),AVERAGE(GX61:HI61)),"")</f>
        <v>40.2777777777778</v>
      </c>
      <c r="HK61" s="59">
        <f>+IFERROR(IF(ISTEXT(HK$5)=FALSE,(INDEX(BCR!$1:$1048576,MATCH('Estadísticas BCR'!HK$5,BCR!$A:$A,0),MATCH('Estadísticas BCR'!$B61,BCR!$1:$1,0))),AVERAGE(GY61:HJ61)),"")</f>
        <v>47.058823529411796</v>
      </c>
      <c r="HL61" s="59">
        <f>+IFERROR(IF(ISTEXT(HL$5)=FALSE,(INDEX(BCR!$1:$1048576,MATCH('Estadísticas BCR'!HL$5,BCR!$A:$A,0),MATCH('Estadísticas BCR'!$B61,BCR!$1:$1,0))),AVERAGE(GZ61:HK61)),"")</f>
        <v>41.379310344827601</v>
      </c>
      <c r="HM61" s="59">
        <f>+IFERROR(IF(ISTEXT(HM$5)=FALSE,(INDEX(BCR!$1:$1048576,MATCH('Estadísticas BCR'!HM$5,BCR!$A:$A,0),MATCH('Estadísticas BCR'!$B61,BCR!$1:$1,0))),AVERAGE(HA61:HL61)),"")</f>
        <v>40</v>
      </c>
      <c r="HN61" s="59">
        <f>+IFERROR(IF(ISTEXT(HN$5)=FALSE,(INDEX(BCR!$1:$1048576,MATCH('Estadísticas BCR'!HN$5,BCR!$A:$A,0),MATCH('Estadísticas BCR'!$B61,BCR!$1:$1,0))),AVERAGE(HB61:HM61)),"")</f>
        <v>47.368421052631597</v>
      </c>
      <c r="HO61" s="59">
        <f>+IFERROR(IF(ISTEXT(HO$5)=FALSE,(INDEX(BCR!$1:$1048576,MATCH('Estadísticas BCR'!HO$5,BCR!$A:$A,0),MATCH('Estadísticas BCR'!$B61,BCR!$1:$1,0))),AVERAGE(HC61:HN61)),"")</f>
        <v>43.939393939393902</v>
      </c>
      <c r="HP61" s="60">
        <f>+IFERROR(IF(ISTEXT(HP$5)=FALSE,(INDEX(BCR!$1:$1048576,MATCH('Estadísticas BCR'!HP$5,BCR!$A:$A,0),MATCH('Estadísticas BCR'!$B61,BCR!$1:$1,0))),AVERAGE(HD61:HO61)),"")</f>
        <v>40.786158317017993</v>
      </c>
      <c r="HQ61" s="59">
        <f>+IFERROR(IF(ISTEXT(HQ$5)=FALSE,(INDEX(BCR!$1:$1048576,MATCH('Estadísticas BCR'!HQ$5,BCR!$A:$A,0),MATCH('Estadísticas BCR'!$B61,BCR!$1:$1,0))),AVERAGE(HE61:HP61)),"")</f>
        <v>46.551724137930997</v>
      </c>
      <c r="HR61" s="59">
        <f>+IFERROR(IF(ISTEXT(HR$5)=FALSE,(INDEX(BCR!$1:$1048576,MATCH('Estadísticas BCR'!HR$5,BCR!$A:$A,0),MATCH('Estadísticas BCR'!$B61,BCR!$1:$1,0))),AVERAGE(HF61:HQ61)),"")</f>
        <v>46.875</v>
      </c>
      <c r="HS61" s="59">
        <f>+IFERROR(IF(ISTEXT(HS$5)=FALSE,(INDEX(BCR!$1:$1048576,MATCH('Estadísticas BCR'!HS$5,BCR!$A:$A,0),MATCH('Estadísticas BCR'!$B61,BCR!$1:$1,0))),AVERAGE(HG61:HR61)),"")</f>
        <v>42.857142857142897</v>
      </c>
      <c r="HT61" s="59">
        <f>+IFERROR(IF(ISTEXT(HT$5)=FALSE,(INDEX(BCR!$1:$1048576,MATCH('Estadísticas BCR'!HT$5,BCR!$A:$A,0),MATCH('Estadísticas BCR'!$B61,BCR!$1:$1,0))),AVERAGE(HH61:HS61)),"")</f>
        <v>38</v>
      </c>
      <c r="HU61" s="59">
        <f>+IFERROR(IF(ISTEXT(HU$5)=FALSE,(INDEX(BCR!$1:$1048576,MATCH('Estadísticas BCR'!HU$5,BCR!$A:$A,0),MATCH('Estadísticas BCR'!$B61,BCR!$1:$1,0))),AVERAGE(HI61:HT61)),"")</f>
        <v>34.7826086956522</v>
      </c>
      <c r="HV61" s="59">
        <f>+IFERROR(IF(ISTEXT(HV$5)=FALSE,(INDEX(BCR!$1:$1048576,MATCH('Estadísticas BCR'!HV$5,BCR!$A:$A,0),MATCH('Estadísticas BCR'!$B61,BCR!$1:$1,0))),AVERAGE(HJ61:HU61)),"")</f>
        <v>38.636363636363598</v>
      </c>
      <c r="HW61" s="59">
        <f>+IFERROR(IF(ISTEXT(HW$5)=FALSE,(INDEX(BCR!$1:$1048576,MATCH('Estadísticas BCR'!HW$5,BCR!$A:$A,0),MATCH('Estadísticas BCR'!$B61,BCR!$1:$1,0))),AVERAGE(HK61:HV61)),"")</f>
        <v>34.615384615384599</v>
      </c>
      <c r="HX61" s="59">
        <f>+IFERROR(IF(ISTEXT(HX$5)=FALSE,(INDEX(BCR!$1:$1048576,MATCH('Estadísticas BCR'!HX$5,BCR!$A:$A,0),MATCH('Estadísticas BCR'!$B61,BCR!$1:$1,0))),AVERAGE(HL61:HW61)),"")</f>
        <v>46.428571428571402</v>
      </c>
      <c r="HY61" s="59">
        <f>+IFERROR(IF(ISTEXT(HY$5)=FALSE,(INDEX(BCR!$1:$1048576,MATCH('Estadísticas BCR'!HY$5,BCR!$A:$A,0),MATCH('Estadísticas BCR'!$B61,BCR!$1:$1,0))),AVERAGE(HM61:HX61)),"")</f>
        <v>39.130434782608702</v>
      </c>
      <c r="HZ61" s="59">
        <f>+IFERROR(IF(ISTEXT(HZ$5)=FALSE,(INDEX(BCR!$1:$1048576,MATCH('Estadísticas BCR'!HZ$5,BCR!$A:$A,0),MATCH('Estadísticas BCR'!$B61,BCR!$1:$1,0))),AVERAGE(HN61:HY61)),"")</f>
        <v>45.238095238095198</v>
      </c>
      <c r="IA61" s="59">
        <f>+IFERROR(IF(ISTEXT(IA$5)=FALSE,(INDEX(BCR!$1:$1048576,MATCH('Estadísticas BCR'!IA$5,BCR!$A:$A,0),MATCH('Estadísticas BCR'!$B61,BCR!$1:$1,0))),AVERAGE(HO61:HZ61)),"")</f>
        <v>28.571428571428601</v>
      </c>
      <c r="IB61" s="59">
        <f>+IFERROR(IF(ISTEXT(IB$5)=FALSE,(INDEX(BCR!$1:$1048576,MATCH('Estadísticas BCR'!IB$5,BCR!$A:$A,0),MATCH('Estadísticas BCR'!$B61,BCR!$1:$1,0))),AVERAGE(HP61:IA61)),"")</f>
        <v>34.615384615384599</v>
      </c>
      <c r="IC61" s="60">
        <f>+IFERROR(IF(ISTEXT(IC$5)=FALSE,(INDEX(BCR!$1:$1048576,MATCH('Estadísticas BCR'!IC$5,BCR!$A:$A,0),MATCH('Estadísticas BCR'!$B61,BCR!$1:$1,0))),AVERAGE(HQ61:IB61)),"")</f>
        <v>39.691844881546892</v>
      </c>
      <c r="ID61" s="59">
        <f>+IFERROR(IF(ISTEXT(ID$5)=FALSE,(INDEX(BCR!$1:$1048576,MATCH('Estadísticas BCR'!ID$5,BCR!$A:$A,0),MATCH('Estadísticas BCR'!$B61,BCR!$1:$1,0))),AVERAGE(HR61:IC61)),"")</f>
        <v>43.478260869565197</v>
      </c>
      <c r="IE61" s="59">
        <f>+IFERROR(IF(ISTEXT(IE$5)=FALSE,(INDEX(BCR!$1:$1048576,MATCH('Estadísticas BCR'!IE$5,BCR!$A:$A,0),MATCH('Estadísticas BCR'!$B61,BCR!$1:$1,0))),AVERAGE(HS61:ID61)),"")</f>
        <v>36.363636363636402</v>
      </c>
      <c r="IF61" s="59">
        <f>+IFERROR(IF(ISTEXT(IF$5)=FALSE,(INDEX(BCR!$1:$1048576,MATCH('Estadísticas BCR'!IF$5,BCR!$A:$A,0),MATCH('Estadísticas BCR'!$B61,BCR!$1:$1,0))),AVERAGE(HT61:IE61)),"")</f>
        <v>36.363636363636402</v>
      </c>
      <c r="IG61" s="59">
        <f>+IFERROR(IF(ISTEXT(IG$5)=FALSE,(INDEX(BCR!$1:$1048576,MATCH('Estadísticas BCR'!IG$5,BCR!$A:$A,0),MATCH('Estadísticas BCR'!$B61,BCR!$1:$1,0))),AVERAGE(HU61:IF61)),"")</f>
        <v>37.5</v>
      </c>
      <c r="IH61" s="59">
        <f>+IFERROR(IF(ISTEXT(IH$5)=FALSE,(INDEX(BCR!$1:$1048576,MATCH('Estadísticas BCR'!IH$5,BCR!$A:$A,0),MATCH('Estadísticas BCR'!$B61,BCR!$1:$1,0))),AVERAGE(HV61:IG61)),"")</f>
        <v>43.478260869565197</v>
      </c>
      <c r="II61" s="59">
        <f>+IFERROR(IF(ISTEXT(II$5)=FALSE,(INDEX(BCR!$1:$1048576,MATCH('Estadísticas BCR'!II$5,BCR!$A:$A,0),MATCH('Estadísticas BCR'!$B61,BCR!$1:$1,0))),AVERAGE(HW61:IH61)),"")</f>
        <v>52.5</v>
      </c>
      <c r="IJ61" s="59">
        <f>+IFERROR(IF(ISTEXT(IJ$5)=FALSE,(INDEX(BCR!$1:$1048576,MATCH('Estadísticas BCR'!IJ$5,BCR!$A:$A,0),MATCH('Estadísticas BCR'!$B61,BCR!$1:$1,0))),AVERAGE(HX61:II61)),"")</f>
        <v>44</v>
      </c>
      <c r="IK61" s="59">
        <f>+IFERROR(IF(ISTEXT(IK$5)=FALSE,(INDEX(BCR!$1:$1048576,MATCH('Estadísticas BCR'!IK$5,BCR!$A:$A,0),MATCH('Estadísticas BCR'!$B61,BCR!$1:$1,0))),AVERAGE(HY61:IJ61)),"")</f>
        <v>42.857142857142897</v>
      </c>
      <c r="IL61" s="59">
        <f>+IFERROR(IF(ISTEXT(IL$5)=FALSE,(INDEX(BCR!$1:$1048576,MATCH('Estadísticas BCR'!IL$5,BCR!$A:$A,0),MATCH('Estadísticas BCR'!$B61,BCR!$1:$1,0))),AVERAGE(HZ61:IK61)),"")</f>
        <v>42.105263157894697</v>
      </c>
      <c r="IM61" s="59">
        <f>+IFERROR(IF(ISTEXT(IM$5)=FALSE,(INDEX(BCR!$1:$1048576,MATCH('Estadísticas BCR'!IM$5,BCR!$A:$A,0),MATCH('Estadísticas BCR'!$B61,BCR!$1:$1,0))),AVERAGE(IA61:IL61)),"")</f>
        <v>50</v>
      </c>
      <c r="IN61" s="59">
        <f>+IFERROR(IF(ISTEXT(IN$5)=FALSE,(INDEX(BCR!$1:$1048576,MATCH('Estadísticas BCR'!IN$5,BCR!$A:$A,0),MATCH('Estadísticas BCR'!$B61,BCR!$1:$1,0))),AVERAGE(IB61:IM61)),"")</f>
        <v>38.095238095238102</v>
      </c>
      <c r="IO61" s="59">
        <f>+IFERROR(IF(ISTEXT(IO$5)=FALSE,(INDEX(BCR!$1:$1048576,MATCH('Estadísticas BCR'!IO$5,BCR!$A:$A,0),MATCH('Estadísticas BCR'!$B61,BCR!$1:$1,0))),AVERAGE(IC61:IN61)),"")</f>
        <v>37.5</v>
      </c>
      <c r="IP61" s="60">
        <f>+IFERROR(IF(ISTEXT(IP$5)=FALSE,(INDEX(BCR!$1:$1048576,MATCH('Estadísticas BCR'!IP$5,BCR!$A:$A,0),MATCH('Estadísticas BCR'!$B61,BCR!$1:$1,0))),AVERAGE(ID61:IO61)),"")</f>
        <v>42.02011988138991</v>
      </c>
      <c r="IQ61" s="59">
        <f>+IFERROR(IF(ISTEXT(IQ$5)=FALSE,(INDEX(BCR!$1:$1048576,MATCH('Estadísticas BCR'!IQ$5,BCR!$A:$A,0),MATCH('Estadísticas BCR'!$B61,BCR!$1:$1,0))),AVERAGE(IE61:IP61)),"")</f>
        <v>43.478260869565197</v>
      </c>
      <c r="IR61" s="59">
        <f>+IFERROR(IF(ISTEXT(IR$5)=FALSE,(INDEX(BCR!$1:$1048576,MATCH('Estadísticas BCR'!IR$5,BCR!$A:$A,0),MATCH('Estadísticas BCR'!$B61,BCR!$1:$1,0))),AVERAGE(IF61:IQ61)),"")</f>
        <v>47.2222222222222</v>
      </c>
      <c r="IS61" s="59">
        <f>+IFERROR(IF(ISTEXT(IS$5)=FALSE,(INDEX(BCR!$1:$1048576,MATCH('Estadísticas BCR'!IS$5,BCR!$A:$A,0),MATCH('Estadísticas BCR'!$B61,BCR!$1:$1,0))),AVERAGE(IG61:IR61)),"")</f>
        <v>40</v>
      </c>
      <c r="IT61" s="59">
        <f>+IFERROR(IF(ISTEXT(IT$5)=FALSE,(INDEX(BCR!$1:$1048576,MATCH('Estadísticas BCR'!IT$5,BCR!$A:$A,0),MATCH('Estadísticas BCR'!$B61,BCR!$1:$1,0))),AVERAGE(IH61:IS61)),"")</f>
        <v>54.545454545454497</v>
      </c>
      <c r="IU61" s="59">
        <f>+IFERROR(IF(ISTEXT(IU$5)=FALSE,(INDEX(BCR!$1:$1048576,MATCH('Estadísticas BCR'!IU$5,BCR!$A:$A,0),MATCH('Estadísticas BCR'!$B61,BCR!$1:$1,0))),AVERAGE(II61:IT61)),"")</f>
        <v>42.105263157894697</v>
      </c>
      <c r="IV61" s="59">
        <f>+IFERROR(IF(ISTEXT(IV$5)=FALSE,(INDEX(BCR!$1:$1048576,MATCH('Estadísticas BCR'!IV$5,BCR!$A:$A,0),MATCH('Estadísticas BCR'!$B61,BCR!$1:$1,0))),AVERAGE(IJ61:IU61)),"")</f>
        <v>37.5</v>
      </c>
      <c r="IW61" s="59">
        <f>+IFERROR(IF(ISTEXT(IW$5)=FALSE,(INDEX(BCR!$1:$1048576,MATCH('Estadísticas BCR'!IW$5,BCR!$A:$A,0),MATCH('Estadísticas BCR'!$B61,BCR!$1:$1,0))),AVERAGE(IK61:IV61)),"")</f>
        <v>36.956521739130402</v>
      </c>
      <c r="IX61" s="59">
        <f>+IFERROR(IF(ISTEXT(IX$5)=FALSE,(INDEX(BCR!$1:$1048576,MATCH('Estadísticas BCR'!IX$5,BCR!$A:$A,0),MATCH('Estadísticas BCR'!$B61,BCR!$1:$1,0))),AVERAGE(IL61:IW61)),"")</f>
        <v>36.363636363636402</v>
      </c>
      <c r="IY61" s="59">
        <f>+IFERROR(IF(ISTEXT(IY$5)=FALSE,(INDEX(BCR!$1:$1048576,MATCH('Estadísticas BCR'!IY$5,BCR!$A:$A,0),MATCH('Estadísticas BCR'!$B61,BCR!$1:$1,0))),AVERAGE(IM61:IX61)),"")</f>
        <v>40</v>
      </c>
      <c r="IZ61" s="59">
        <f>+IFERROR(IF(ISTEXT(IZ$5)=FALSE,(INDEX(BCR!$1:$1048576,MATCH('Estadísticas BCR'!IZ$5,BCR!$A:$A,0),MATCH('Estadísticas BCR'!$B61,BCR!$1:$1,0))),AVERAGE(IN61:IY61)),"")</f>
        <v>37.5</v>
      </c>
      <c r="JA61" s="59">
        <f>+IFERROR(IF(ISTEXT(JA$5)=FALSE,(INDEX(BCR!$1:$1048576,MATCH('Estadísticas BCR'!JA$5,BCR!$A:$A,0),MATCH('Estadísticas BCR'!$B61,BCR!$1:$1,0))),AVERAGE(IO61:IZ61)),"")</f>
        <v>43.478260869565197</v>
      </c>
      <c r="JB61" s="59">
        <f>+IFERROR(IF(ISTEXT(JB$5)=FALSE,(INDEX(BCR!$1:$1048576,MATCH('Estadísticas BCR'!JB$5,BCR!$A:$A,0),MATCH('Estadísticas BCR'!$B61,BCR!$1:$1,0))),AVERAGE(IP61:JA61)),"")</f>
        <v>50</v>
      </c>
      <c r="JC61" s="60">
        <f>+IFERROR(IF(ISTEXT(JC$5)=FALSE,(INDEX(BCR!$1:$1048576,MATCH('Estadísticas BCR'!JC$5,BCR!$A:$A,0),MATCH('Estadísticas BCR'!$B61,BCR!$1:$1,0))),AVERAGE(IQ61:JB61)),"")</f>
        <v>42.429134980622379</v>
      </c>
      <c r="JD61" s="59">
        <f>+IFERROR(IF(ISTEXT(JD$5)=FALSE,(INDEX(BCR!$1:$1048576,MATCH('Estadísticas BCR'!JD$5,BCR!$A:$A,0),MATCH('Estadísticas BCR'!$B61,BCR!$1:$1,0))),AVERAGE(IR61:JC61)),"")</f>
        <v>40</v>
      </c>
      <c r="JE61" s="59">
        <f>+IFERROR(IF(ISTEXT(JE$5)=FALSE,(INDEX(BCR!$1:$1048576,MATCH('Estadísticas BCR'!JE$5,BCR!$A:$A,0),MATCH('Estadísticas BCR'!$B61,BCR!$1:$1,0))),AVERAGE(IS61:JD61)),"")</f>
        <v>40.384615384615401</v>
      </c>
      <c r="JF61" s="59">
        <f>+IFERROR(IF(ISTEXT(JF$5)=FALSE,(INDEX(BCR!$1:$1048576,MATCH('Estadísticas BCR'!JF$5,BCR!$A:$A,0),MATCH('Estadísticas BCR'!$B61,BCR!$1:$1,0))),AVERAGE(IT61:JE61)),"")</f>
        <v>20</v>
      </c>
      <c r="JG61" s="59">
        <f>+IFERROR(IF(ISTEXT(JG$5)=FALSE,(INDEX(BCR!$1:$1048576,MATCH('Estadísticas BCR'!JG$5,BCR!$A:$A,0),MATCH('Estadísticas BCR'!$B61,BCR!$1:$1,0))),AVERAGE(IU61:JF61)),"")</f>
        <v>0</v>
      </c>
      <c r="JH61" s="59">
        <f>+IFERROR(IF(ISTEXT(JH$5)=FALSE,(INDEX(BCR!$1:$1048576,MATCH('Estadísticas BCR'!JH$5,BCR!$A:$A,0),MATCH('Estadísticas BCR'!$B61,BCR!$1:$1,0))),AVERAGE(IV61:JG61)),"")</f>
        <v>18.181818181818201</v>
      </c>
      <c r="JI61" s="59">
        <f>+IFERROR(IF(ISTEXT(JI$5)=FALSE,(INDEX(BCR!$1:$1048576,MATCH('Estadísticas BCR'!JI$5,BCR!$A:$A,0),MATCH('Estadísticas BCR'!$B61,BCR!$1:$1,0))),AVERAGE(IW61:JH61)),"")</f>
        <v>30.5555555555556</v>
      </c>
      <c r="JJ61" s="59">
        <f>+IFERROR(IF(ISTEXT(JJ$5)=FALSE,(INDEX(BCR!$1:$1048576,MATCH('Estadísticas BCR'!JJ$5,BCR!$A:$A,0),MATCH('Estadísticas BCR'!$B61,BCR!$1:$1,0))),AVERAGE(IX61:JI61)),"")</f>
        <v>30.952380952380899</v>
      </c>
      <c r="JK61" s="59">
        <f>+IFERROR(IF(ISTEXT(JK$5)=FALSE,(INDEX(BCR!$1:$1048576,MATCH('Estadísticas BCR'!JK$5,BCR!$A:$A,0),MATCH('Estadísticas BCR'!$B61,BCR!$1:$1,0))),AVERAGE(IY61:JJ61)),"")</f>
        <v>23.8095238095238</v>
      </c>
      <c r="JL61" s="59">
        <f>+IFERROR(IF(ISTEXT(JL$5)=FALSE,(INDEX(BCR!$1:$1048576,MATCH('Estadísticas BCR'!JL$5,BCR!$A:$A,0),MATCH('Estadísticas BCR'!$B61,BCR!$1:$1,0))),AVERAGE(IZ61:JK61)),"")</f>
        <v>27.5</v>
      </c>
      <c r="JM61" s="59">
        <f>+IFERROR(IF(ISTEXT(JM$5)=FALSE,(INDEX(BCR!$1:$1048576,MATCH('Estadísticas BCR'!JM$5,BCR!$A:$A,0),MATCH('Estadísticas BCR'!$B61,BCR!$1:$1,0))),AVERAGE(JA61:JL61)),"")</f>
        <v>35.714285714285701</v>
      </c>
      <c r="JN61" s="59">
        <f>+IFERROR(IF(ISTEXT(JN$5)=FALSE,(INDEX(BCR!$1:$1048576,MATCH('Estadísticas BCR'!JN$5,BCR!$A:$A,0),MATCH('Estadísticas BCR'!$B61,BCR!$1:$1,0))),AVERAGE(JB61:JM61)),"")</f>
        <v>36.842105263157897</v>
      </c>
      <c r="JO61" s="59">
        <f>+IFERROR(IF(ISTEXT(JO$5)=FALSE,(INDEX(BCR!$1:$1048576,MATCH('Estadísticas BCR'!JO$5,BCR!$A:$A,0),MATCH('Estadísticas BCR'!$B61,BCR!$1:$1,0))),AVERAGE(JC61:JN61)),"")</f>
        <v>33.3333333333333</v>
      </c>
      <c r="JP61" s="60">
        <f>+IFERROR(IF(ISTEXT(JP$5)=FALSE,(INDEX(BCR!$1:$1048576,MATCH('Estadísticas BCR'!JP$5,BCR!$A:$A,0),MATCH('Estadísticas BCR'!$B61,BCR!$1:$1,0))),AVERAGE(JD61:JO61)),"")</f>
        <v>28.106134849555904</v>
      </c>
      <c r="JQ61" s="59">
        <f>+IFERROR(IF(ISTEXT(JQ$5)=FALSE,(INDEX(BCR!$1:$1048576,MATCH('Estadísticas BCR'!JQ$5,BCR!$A:$A,0),MATCH('Estadísticas BCR'!$B61,BCR!$1:$1,0))),AVERAGE(JE61:JP61)),"")</f>
        <v>44</v>
      </c>
      <c r="JR61" s="59">
        <f>+IFERROR(IF(ISTEXT(JR$5)=FALSE,(INDEX(BCR!$1:$1048576,MATCH('Estadísticas BCR'!JR$5,BCR!$A:$A,0),MATCH('Estadísticas BCR'!$B61,BCR!$1:$1,0))),AVERAGE(JF61:JQ61)),"")</f>
        <v>36</v>
      </c>
      <c r="JS61" s="59">
        <f>+IFERROR(IF(ISTEXT(JS$5)=FALSE,(INDEX(BCR!$1:$1048576,MATCH('Estadísticas BCR'!JS$5,BCR!$A:$A,0),MATCH('Estadísticas BCR'!$B61,BCR!$1:$1,0))),AVERAGE(JG61:JR61)),"")</f>
        <v>33.3333333333333</v>
      </c>
      <c r="JT61" s="59">
        <f>+IFERROR(IF(ISTEXT(JT$5)=FALSE,(INDEX(BCR!$1:$1048576,MATCH('Estadísticas BCR'!JT$5,BCR!$A:$A,0),MATCH('Estadísticas BCR'!$B61,BCR!$1:$1,0))),AVERAGE(JH61:JS61)),"")</f>
        <v>39.130434782608702</v>
      </c>
      <c r="JU61" s="59">
        <f>+IFERROR(IF(ISTEXT(JU$5)=FALSE,(INDEX(BCR!$1:$1048576,MATCH('Estadísticas BCR'!JU$5,BCR!$A:$A,0),MATCH('Estadísticas BCR'!$B61,BCR!$1:$1,0))),AVERAGE(JI61:JT61)),"")</f>
        <v>23.913043478260899</v>
      </c>
      <c r="JV61" s="59">
        <f>+IFERROR(IF(ISTEXT(JV$5)=FALSE,(INDEX(BCR!$1:$1048576,MATCH('Estadísticas BCR'!JV$5,BCR!$A:$A,0),MATCH('Estadísticas BCR'!$B61,BCR!$1:$1,0))),AVERAGE(JJ61:JU61)),"")</f>
        <v>22.727272727272702</v>
      </c>
      <c r="JW61" s="59">
        <f>+IFERROR(IF(ISTEXT(JW$5)=FALSE,(INDEX(BCR!$1:$1048576,MATCH('Estadísticas BCR'!JW$5,BCR!$A:$A,0),MATCH('Estadísticas BCR'!$B61,BCR!$1:$1,0))),AVERAGE(JK61:JV61)),"")</f>
        <v>33.3333333333333</v>
      </c>
      <c r="JX61" s="59">
        <f>+IFERROR(IF(ISTEXT(JX$5)=FALSE,(INDEX(BCR!$1:$1048576,MATCH('Estadísticas BCR'!JX$5,BCR!$A:$A,0),MATCH('Estadísticas BCR'!$B61,BCR!$1:$1,0))),AVERAGE(JL61:JW61)),"")</f>
        <v>39.130434782608702</v>
      </c>
      <c r="JY61" s="59">
        <f>+IFERROR(IF(ISTEXT(JY$5)=FALSE,(INDEX(BCR!$1:$1048576,MATCH('Estadísticas BCR'!JY$5,BCR!$A:$A,0),MATCH('Estadísticas BCR'!$B61,BCR!$1:$1,0))),AVERAGE(JM61:JX61)),"")</f>
        <v>27.5</v>
      </c>
      <c r="JZ61" s="59">
        <f>+IFERROR(IF(ISTEXT(JZ$5)=FALSE,(INDEX(BCR!$1:$1048576,MATCH('Estadísticas BCR'!JZ$5,BCR!$A:$A,0),MATCH('Estadísticas BCR'!$B61,BCR!$1:$1,0))),AVERAGE(JN61:JY61)),"")</f>
        <v>41.6666666666667</v>
      </c>
      <c r="KA61" s="59">
        <f>+IFERROR(IF(ISTEXT(KA$5)=FALSE,(INDEX(BCR!$1:$1048576,MATCH('Estadísticas BCR'!KA$5,BCR!$A:$A,0),MATCH('Estadísticas BCR'!$B61,BCR!$1:$1,0))),AVERAGE(JO61:JZ61)),"")</f>
        <v>23.684210526315798</v>
      </c>
      <c r="KB61" s="59">
        <f>+IFERROR(IF(ISTEXT(KB$5)=FALSE,(INDEX(BCR!$1:$1048576,MATCH('Estadísticas BCR'!KB$5,BCR!$A:$A,0),MATCH('Estadísticas BCR'!$B61,BCR!$1:$1,0))),AVERAGE(JP61:KA61)),"")</f>
        <v>29.411764705882401</v>
      </c>
      <c r="KC61" s="60">
        <f>+IFERROR(IF(ISTEXT(KC$5)=FALSE,(INDEX(BCR!$1:$1048576,MATCH('Estadísticas BCR'!KC$5,BCR!$A:$A,0),MATCH('Estadísticas BCR'!$B61,BCR!$1:$1,0))),AVERAGE(JQ61:KB61)),"")</f>
        <v>32.819207861356865</v>
      </c>
      <c r="KD61" s="59">
        <f>+IFERROR(IF(ISTEXT(KD$5)=FALSE,(INDEX(BCR!$1:$1048576,MATCH('Estadísticas BCR'!KD$5,BCR!$A:$A,0),MATCH('Estadísticas BCR'!$B61,BCR!$1:$1,0))),AVERAGE(JR61:KC61)),"")</f>
        <v>39.473684210526301</v>
      </c>
      <c r="KE61" s="59">
        <f>+IFERROR(IF(ISTEXT(KE$5)=FALSE,(INDEX(BCR!$1:$1048576,MATCH('Estadísticas BCR'!KE$5,BCR!$A:$A,0),MATCH('Estadísticas BCR'!$B61,BCR!$1:$1,0))),AVERAGE(JS61:KD61)),"")</f>
        <v>27.7777777777778</v>
      </c>
      <c r="KF61" s="59">
        <f>+IFERROR(IF(ISTEXT(KF$5)=FALSE,(INDEX(BCR!$1:$1048576,MATCH('Estadísticas BCR'!KF$5,BCR!$A:$A,0),MATCH('Estadísticas BCR'!$B61,BCR!$1:$1,0))),AVERAGE(JT61:KE61)),"")</f>
        <v>39.5833333333333</v>
      </c>
      <c r="KG61" s="59">
        <f>+IFERROR(IF(ISTEXT(KG$5)=FALSE,(INDEX(BCR!$1:$1048576,MATCH('Estadísticas BCR'!KG$5,BCR!$A:$A,0),MATCH('Estadísticas BCR'!$B61,BCR!$1:$1,0))),AVERAGE(JU61:KF61)),"")</f>
        <v>30</v>
      </c>
      <c r="KH61" s="59">
        <f>+IFERROR(IF(ISTEXT(KH$5)=FALSE,(INDEX(BCR!$1:$1048576,MATCH('Estadísticas BCR'!KH$5,BCR!$A:$A,0),MATCH('Estadísticas BCR'!$B61,BCR!$1:$1,0))),AVERAGE(JV61:KG61)),"")</f>
        <v>33.3333333333333</v>
      </c>
      <c r="KI61" s="59">
        <f>+IFERROR(IF(ISTEXT(KI$5)=FALSE,(INDEX(BCR!$1:$1048576,MATCH('Estadísticas BCR'!KI$5,BCR!$A:$A,0),MATCH('Estadísticas BCR'!$B61,BCR!$1:$1,0))),AVERAGE(JW61:KH61)),"")</f>
        <v>41.304347826087003</v>
      </c>
      <c r="KJ61" s="59">
        <f>+IFERROR(IF(ISTEXT(KJ$5)=FALSE,(INDEX(BCR!$1:$1048576,MATCH('Estadísticas BCR'!KJ$5,BCR!$A:$A,0),MATCH('Estadísticas BCR'!$B61,BCR!$1:$1,0))),AVERAGE(JX61:KI61)),"")</f>
        <v>44.117647058823501</v>
      </c>
      <c r="KK61" s="59">
        <f>+IFERROR(IF(ISTEXT(KK$5)=FALSE,(INDEX(BCR!$1:$1048576,MATCH('Estadísticas BCR'!KK$5,BCR!$A:$A,0),MATCH('Estadísticas BCR'!$B61,BCR!$1:$1,0))),AVERAGE(JY61:KJ61)),"")</f>
        <v>50</v>
      </c>
      <c r="KL61" s="59">
        <f>+IFERROR(IF(ISTEXT(KL$5)=FALSE,(INDEX(BCR!$1:$1048576,MATCH('Estadísticas BCR'!KL$5,BCR!$A:$A,0),MATCH('Estadísticas BCR'!$B61,BCR!$1:$1,0))),AVERAGE(JZ61:KK61)),"")</f>
        <v>47.5</v>
      </c>
      <c r="KM61" s="59">
        <f>+IFERROR(IF(ISTEXT(KM$5)=FALSE,(INDEX(BCR!$1:$1048576,MATCH('Estadísticas BCR'!KM$5,BCR!$A:$A,0),MATCH('Estadísticas BCR'!$B61,BCR!$1:$1,0))),AVERAGE(KA61:KL61)),"")</f>
        <v>39.473684210526301</v>
      </c>
      <c r="KN61" s="59">
        <f>+IFERROR(IF(ISTEXT(KN$5)=FALSE,(INDEX(BCR!$1:$1048576,MATCH('Estadísticas BCR'!KN$5,BCR!$A:$A,0),MATCH('Estadísticas BCR'!$B61,BCR!$1:$1,0))),AVERAGE(KB61:KM61)),"")</f>
        <v>44.4444444444444</v>
      </c>
      <c r="KO61" s="59">
        <f>+IFERROR(IF(ISTEXT(KO$5)=FALSE,(INDEX(BCR!$1:$1048576,MATCH('Estadísticas BCR'!KO$5,BCR!$A:$A,0),MATCH('Estadísticas BCR'!$B61,BCR!$1:$1,0))),AVERAGE(KC61:KN61)),"")</f>
        <v>47.727272727272698</v>
      </c>
      <c r="KP61" s="60">
        <f>+IFERROR(IF(ISTEXT(KP$5)=FALSE,(INDEX(BCR!$1:$1048576,MATCH('Estadísticas BCR'!KP$5,BCR!$A:$A,0),MATCH('Estadísticas BCR'!$B61,BCR!$1:$1,0))),AVERAGE(KD61:KO61)),"")</f>
        <v>40.394627076843719</v>
      </c>
      <c r="KQ61" s="59">
        <f>+IFERROR(IF(ISTEXT(KQ$5)=FALSE,(INDEX(BCR!$1:$1048576,MATCH('Estadísticas BCR'!KQ$5,BCR!$A:$A,0),MATCH('Estadísticas BCR'!$B61,BCR!$1:$1,0))),AVERAGE(KE61:KP61)),"")</f>
        <v>28.947368421052602</v>
      </c>
      <c r="KR61" s="59">
        <f>+IFERROR(IF(ISTEXT(KR$5)=FALSE,(INDEX(BCR!$1:$1048576,MATCH('Estadísticas BCR'!KR$5,BCR!$A:$A,0),MATCH('Estadísticas BCR'!$B61,BCR!$1:$1,0))),AVERAGE(KF61:KQ61)),"")</f>
        <v>30.5555555555556</v>
      </c>
      <c r="KS61" s="59">
        <f>+IFERROR(IF(ISTEXT(KS$5)=FALSE,(INDEX(BCR!$1:$1048576,MATCH('Estadísticas BCR'!KS$5,BCR!$A:$A,0),MATCH('Estadísticas BCR'!$B61,BCR!$1:$1,0))),AVERAGE(KG61:KR61)),"")</f>
        <v>31.818181818181799</v>
      </c>
      <c r="KT61" s="59">
        <f>+IFERROR(IF(ISTEXT(KT$5)=FALSE,(INDEX(BCR!$1:$1048576,MATCH('Estadísticas BCR'!KT$5,BCR!$A:$A,0),MATCH('Estadísticas BCR'!$B61,BCR!$1:$1,0))),AVERAGE(KH61:KS61)),"")</f>
        <v>28.947368421052602</v>
      </c>
      <c r="KU61" s="59">
        <f>+IFERROR(IF(ISTEXT(KU$5)=FALSE,(INDEX(BCR!$1:$1048576,MATCH('Estadísticas BCR'!KU$5,BCR!$A:$A,0),MATCH('Estadísticas BCR'!$B61,BCR!$1:$1,0))),AVERAGE(KI61:KT61)),"")</f>
        <v>47.368421052631597</v>
      </c>
      <c r="KV61" s="59">
        <f>+IFERROR(IF(ISTEXT(KV$5)=FALSE,(INDEX(BCR!$1:$1048576,MATCH('Estadísticas BCR'!KV$5,BCR!$A:$A,0),MATCH('Estadísticas BCR'!$B61,BCR!$1:$1,0))),AVERAGE(KJ61:KU61)),"")</f>
        <v>38.636363636363598</v>
      </c>
      <c r="KW61" s="59">
        <f>+IFERROR(IF(ISTEXT(KW$5)=FALSE,(INDEX(BCR!$1:$1048576,MATCH('Estadísticas BCR'!KW$5,BCR!$A:$A,0),MATCH('Estadísticas BCR'!$B61,BCR!$1:$1,0))),AVERAGE(KK61:KV61)),"")</f>
        <v>44.7368421052632</v>
      </c>
      <c r="KX61" s="59">
        <f>+IFERROR(IF(ISTEXT(KX$5)=FALSE,(INDEX(BCR!$1:$1048576,MATCH('Estadísticas BCR'!KX$5,BCR!$A:$A,0),MATCH('Estadísticas BCR'!$B61,BCR!$1:$1,0))),AVERAGE(KL61:KW61)),"")</f>
        <v>44.4444444444444</v>
      </c>
      <c r="KY61" s="59">
        <f>+IFERROR(IF(ISTEXT(KY$5)=FALSE,(INDEX(BCR!$1:$1048576,MATCH('Estadísticas BCR'!KY$5,BCR!$A:$A,0),MATCH('Estadísticas BCR'!$B61,BCR!$1:$1,0))),AVERAGE(KM61:KX61)),"")</f>
        <v>38.8888888888889</v>
      </c>
      <c r="KZ61" s="59">
        <f>+IFERROR(IF(ISTEXT(KZ$5)=FALSE,(INDEX(BCR!$1:$1048576,MATCH('Estadísticas BCR'!KZ$5,BCR!$A:$A,0),MATCH('Estadísticas BCR'!$B61,BCR!$1:$1,0))),AVERAGE(KN61:KY61)),"")</f>
        <v>62.5</v>
      </c>
      <c r="LA61" s="59">
        <f>+IFERROR(IF(ISTEXT(LA$5)=FALSE,(INDEX(BCR!$1:$1048576,MATCH('Estadísticas BCR'!LA$5,BCR!$A:$A,0),MATCH('Estadísticas BCR'!$B61,BCR!$1:$1,0))),AVERAGE(KO61:KZ61)),"")</f>
        <v>34.210526315789501</v>
      </c>
      <c r="LB61" s="59">
        <f>+IFERROR(IF(ISTEXT(LB$5)=FALSE,(INDEX(BCR!$1:$1048576,MATCH('Estadísticas BCR'!LB$5,BCR!$A:$A,0),MATCH('Estadísticas BCR'!$B61,BCR!$1:$1,0))),AVERAGE(KP61:LA61)),"")</f>
        <v>26.315789473684202</v>
      </c>
      <c r="LC61" s="60">
        <f>+IFERROR(IF(ISTEXT(LC$5)=FALSE,(INDEX(BCR!$1:$1048576,MATCH('Estadísticas BCR'!LC$5,BCR!$A:$A,0),MATCH('Estadísticas BCR'!$B61,BCR!$1:$1,0))),AVERAGE(KQ61:LB61)),"")</f>
        <v>38.114145844409002</v>
      </c>
      <c r="LD61" s="59">
        <f>+IFERROR(IF(ISTEXT(LD$5)=FALSE,(INDEX(BCR!$1:$1048576,MATCH('Estadísticas BCR'!LD$5,BCR!$A:$A,0),MATCH('Estadísticas BCR'!$B61,BCR!$1:$1,0))),AVERAGE(KR61:LC61)),"")</f>
        <v>28.947368421052602</v>
      </c>
      <c r="LE61" s="59">
        <f>+IFERROR(IF(ISTEXT(LE$5)=FALSE,(INDEX(BCR!$1:$1048576,MATCH('Estadísticas BCR'!LE$5,BCR!$A:$A,0),MATCH('Estadísticas BCR'!$B61,BCR!$1:$1,0))),AVERAGE(KS61:LD61)),"")</f>
        <v>32.352941176470601</v>
      </c>
      <c r="LF61" s="59">
        <f>+IFERROR(IF(ISTEXT(LF$5)=FALSE,(INDEX(BCR!$1:$1048576,MATCH('Estadísticas BCR'!LF$5,BCR!$A:$A,0),MATCH('Estadísticas BCR'!$B61,BCR!$1:$1,0))),AVERAGE(KT61:LE61)),"")</f>
        <v>29.411764705882401</v>
      </c>
      <c r="LG61" s="59">
        <f>+IFERROR(IF(ISTEXT(LG$5)=FALSE,(INDEX(BCR!$1:$1048576,MATCH('Estadísticas BCR'!LG$5,BCR!$A:$A,0),MATCH('Estadísticas BCR'!$B61,BCR!$1:$1,0))),AVERAGE(KU61:LF61)),"")</f>
        <v>31.578947368421101</v>
      </c>
      <c r="LH61" s="59">
        <f>+IFERROR(IF(ISTEXT(LH$5)=FALSE,(INDEX(BCR!$1:$1048576,MATCH('Estadísticas BCR'!LH$5,BCR!$A:$A,0),MATCH('Estadísticas BCR'!$B61,BCR!$1:$1,0))),AVERAGE(KV61:LG61)),"")</f>
        <v>44.7368421052632</v>
      </c>
      <c r="LI61" s="59">
        <f>+IFERROR(IF(ISTEXT(LI$5)=FALSE,(INDEX(BCR!$1:$1048576,MATCH('Estadísticas BCR'!LI$5,BCR!$A:$A,0),MATCH('Estadísticas BCR'!$B61,BCR!$1:$1,0))),AVERAGE(KW61:LH61)),"")</f>
        <v>30</v>
      </c>
      <c r="LJ61" s="59">
        <f>+IFERROR(IF(ISTEXT(LJ$5)=FALSE,(INDEX(BCR!$1:$1048576,MATCH('Estadísticas BCR'!LJ$5,BCR!$A:$A,0),MATCH('Estadísticas BCR'!$B61,BCR!$1:$1,0))),AVERAGE(KX61:LI61)),"")</f>
        <v>35.294117647058798</v>
      </c>
      <c r="LK61" s="59">
        <f>+IFERROR(IF(ISTEXT(LK$5)=FALSE,(INDEX(BCR!$1:$1048576,MATCH('Estadísticas BCR'!LK$5,BCR!$A:$A,0),MATCH('Estadísticas BCR'!$B61,BCR!$1:$1,0))),AVERAGE(KY61:LJ61)),"")</f>
        <v>41.176470588235297</v>
      </c>
      <c r="LL61" s="59">
        <f>+IFERROR(IF(ISTEXT(LL$5)=FALSE,(INDEX(BCR!$1:$1048576,MATCH('Estadísticas BCR'!LL$5,BCR!$A:$A,0),MATCH('Estadísticas BCR'!$B61,BCR!$1:$1,0))),AVERAGE(KZ61:LK61)),"")</f>
        <v>32.352941176470601</v>
      </c>
      <c r="LM61" s="59">
        <f>+IFERROR(IF(ISTEXT(LM$5)=FALSE,(INDEX(BCR!$1:$1048576,MATCH('Estadísticas BCR'!LM$5,BCR!$A:$A,0),MATCH('Estadísticas BCR'!$B61,BCR!$1:$1,0))),AVERAGE(LA61:LL61)),"")</f>
        <v>30.5555555555556</v>
      </c>
      <c r="LN61" s="59">
        <f>+IFERROR(IF(ISTEXT(LN$5)=FALSE,(INDEX(BCR!$1:$1048576,MATCH('Estadísticas BCR'!LN$5,BCR!$A:$A,0),MATCH('Estadísticas BCR'!$B61,BCR!$1:$1,0))),AVERAGE(LB61:LM61)),"")</f>
        <v>43.3333333333333</v>
      </c>
      <c r="LO61" s="59">
        <f>+IFERROR(IF(ISTEXT(LO$5)=FALSE,(INDEX(BCR!$1:$1048576,MATCH('Estadísticas BCR'!LO$5,BCR!$A:$A,0),MATCH('Estadísticas BCR'!$B61,BCR!$1:$1,0))),AVERAGE(LC61:LN61)),"")</f>
        <v>28.571428571428601</v>
      </c>
      <c r="LP61" s="60">
        <f>+IFERROR(IF(ISTEXT(LP$5)=FALSE,(INDEX(BCR!$1:$1048576,MATCH('Estadísticas BCR'!LP$5,BCR!$A:$A,0),MATCH('Estadísticas BCR'!$B61,BCR!$1:$1,0))),AVERAGE(LD61:LO61)),"")</f>
        <v>34.025975887431009</v>
      </c>
      <c r="LQ61" s="59">
        <f>+IFERROR(IF(ISTEXT(LQ$5)=FALSE,(INDEX(BCR!$1:$1048576,MATCH('Estadísticas BCR'!LQ$5,BCR!$A:$A,0),MATCH('Estadísticas BCR'!$B61,BCR!$1:$1,0))),AVERAGE(LE61:LP61)),"")</f>
        <v>31.818181818181799</v>
      </c>
      <c r="LR61" s="59">
        <f>+IFERROR(IF(ISTEXT(LR$5)=FALSE,(INDEX(BCR!$1:$1048576,MATCH('Estadísticas BCR'!LR$5,BCR!$A:$A,0),MATCH('Estadísticas BCR'!$B61,BCR!$1:$1,0))),AVERAGE(LF61:LQ61)),"")</f>
        <v>32.352941176470601</v>
      </c>
      <c r="LS61" s="59">
        <f>+IFERROR(IF(ISTEXT(LS$5)=FALSE,(INDEX(BCR!$1:$1048576,MATCH('Estadísticas BCR'!LS$5,BCR!$A:$A,0),MATCH('Estadísticas BCR'!$B61,BCR!$1:$1,0))),AVERAGE(LG61:LR61)),"")</f>
        <v>46.153846153846203</v>
      </c>
      <c r="LT61" s="59">
        <f>+IFERROR(IF(ISTEXT(LT$5)=FALSE,(INDEX(BCR!$1:$1048576,MATCH('Estadísticas BCR'!LT$5,BCR!$A:$A,0),MATCH('Estadísticas BCR'!$B61,BCR!$1:$1,0))),AVERAGE(LH61:LS61)),"")</f>
        <v>50</v>
      </c>
      <c r="LU61" s="59">
        <f>+IFERROR(IF(ISTEXT(LU$5)=FALSE,(INDEX(BCR!$1:$1048576,MATCH('Estadísticas BCR'!LU$5,BCR!$A:$A,0),MATCH('Estadísticas BCR'!$B61,BCR!$1:$1,0))),AVERAGE(LI61:LT61)),"")</f>
        <v>40</v>
      </c>
      <c r="LV61" s="59">
        <f>+IFERROR(IF(ISTEXT(LV$5)=FALSE,(INDEX(BCR!$1:$1048576,MATCH('Estadísticas BCR'!LV$5,BCR!$A:$A,0),MATCH('Estadísticas BCR'!$B61,BCR!$1:$1,0))),AVERAGE(LJ61:LU61)),"")</f>
        <v>36.363636363636402</v>
      </c>
      <c r="LW61" s="59">
        <f>+IFERROR(IF(ISTEXT(LW$5)=FALSE,(INDEX(BCR!$1:$1048576,MATCH('Estadísticas BCR'!LW$5,BCR!$A:$A,0),MATCH('Estadísticas BCR'!$B61,BCR!$1:$1,0))),AVERAGE(LK61:LV61)),"")</f>
        <v>30</v>
      </c>
      <c r="LX61" s="59">
        <f>+IFERROR(IF(ISTEXT(LX$5)=FALSE,(INDEX(BCR!$1:$1048576,MATCH('Estadísticas BCR'!LX$5,BCR!$A:$A,0),MATCH('Estadísticas BCR'!$B61,BCR!$1:$1,0))),AVERAGE(LL61:LW61)),"")</f>
        <v>50</v>
      </c>
      <c r="LY61" s="59">
        <f>+IFERROR(IF(ISTEXT(LY$5)=FALSE,(INDEX(BCR!$1:$1048576,MATCH('Estadísticas BCR'!LY$5,BCR!$A:$A,0),MATCH('Estadísticas BCR'!$B61,BCR!$1:$1,0))),AVERAGE(LM61:LX61)),"")</f>
        <v>43.3333333333333</v>
      </c>
      <c r="LZ61" s="59">
        <f>+IFERROR(IF(ISTEXT(LZ$5)=FALSE,(INDEX(BCR!$1:$1048576,MATCH('Estadísticas BCR'!LZ$5,BCR!$A:$A,0),MATCH('Estadísticas BCR'!$B61,BCR!$1:$1,0))),AVERAGE(LN61:LY61)),"")</f>
        <v>50</v>
      </c>
      <c r="MA61" s="59">
        <f>+IFERROR(IF(ISTEXT(MA$5)=FALSE,(INDEX(BCR!$1:$1048576,MATCH('Estadísticas BCR'!MA$5,BCR!$A:$A,0),MATCH('Estadísticas BCR'!$B61,BCR!$1:$1,0))),AVERAGE(LO61:LZ61)),"")</f>
        <v>33.3333333333333</v>
      </c>
      <c r="MB61" s="59">
        <f>+IFERROR(IF(ISTEXT(MB$5)=FALSE,(INDEX(BCR!$1:$1048576,MATCH('Estadísticas BCR'!MB$5,BCR!$A:$A,0),MATCH('Estadísticas BCR'!$B61,BCR!$1:$1,0))),AVERAGE(LP61:MA61)),"")</f>
        <v>46.428571428571402</v>
      </c>
      <c r="MC61" s="60">
        <f>+IFERROR(IF(ISTEXT(MC$5)=FALSE,(INDEX(BCR!$1:$1048576,MATCH('Estadísticas BCR'!MC$5,BCR!$A:$A,0),MATCH('Estadísticas BCR'!$B61,BCR!$1:$1,0))),AVERAGE(LQ61:MB61)),"")</f>
        <v>40.815320300614424</v>
      </c>
      <c r="MD61" s="59">
        <f>+IFERROR(IF(ISTEXT(MD$5)=FALSE,(INDEX(BCR!$1:$1048576,MATCH('Estadísticas BCR'!MD$5,BCR!$A:$A,0),MATCH('Estadísticas BCR'!$B61,BCR!$1:$1,0))),AVERAGE(LR61:MC61)),"")</f>
        <v>34.615384615384599</v>
      </c>
      <c r="ME61" s="59">
        <f>+IFERROR(IF(ISTEXT(ME$5)=FALSE,(INDEX(BCR!$1:$1048576,MATCH('Estadísticas BCR'!ME$5,BCR!$A:$A,0),MATCH('Estadísticas BCR'!$B61,BCR!$1:$1,0))),AVERAGE(LS61:MD61)),"")</f>
        <v>37.5</v>
      </c>
      <c r="MF61" s="59">
        <f>+IFERROR(IF(ISTEXT(MF$5)=FALSE,(INDEX(BCR!$1:$1048576,MATCH('Estadísticas BCR'!MF$5,BCR!$A:$A,0),MATCH('Estadísticas BCR'!$B61,BCR!$1:$1,0))),AVERAGE(LT61:ME61)),"")</f>
        <v>44.117647058823501</v>
      </c>
      <c r="MG61" s="59" t="str">
        <f>+IFERROR(IF(ISTEXT(MG$5)=FALSE,(INDEX(BCR!$1:$1048576,MATCH('Estadísticas BCR'!MG$5,BCR!$A:$A,0),MATCH('Estadísticas BCR'!$B61,BCR!$1:$1,0))),AVERAGE(LU61:MF61)),"")</f>
        <v/>
      </c>
      <c r="MH61" s="59" t="str">
        <f>+IFERROR(IF(ISTEXT(MH$5)=FALSE,(INDEX(BCR!$1:$1048576,MATCH('Estadísticas BCR'!MH$5,BCR!$A:$A,0),MATCH('Estadísticas BCR'!$B61,BCR!$1:$1,0))),AVERAGE(LV61:MG61)),"")</f>
        <v/>
      </c>
      <c r="MI61" s="59" t="str">
        <f>+IFERROR(IF(ISTEXT(MI$5)=FALSE,(INDEX(BCR!$1:$1048576,MATCH('Estadísticas BCR'!MI$5,BCR!$A:$A,0),MATCH('Estadísticas BCR'!$B61,BCR!$1:$1,0))),AVERAGE(LW61:MH61)),"")</f>
        <v/>
      </c>
      <c r="MJ61" s="59" t="str">
        <f>+IFERROR(IF(ISTEXT(MJ$5)=FALSE,(INDEX(BCR!$1:$1048576,MATCH('Estadísticas BCR'!MJ$5,BCR!$A:$A,0),MATCH('Estadísticas BCR'!$B61,BCR!$1:$1,0))),AVERAGE(LX61:MI61)),"")</f>
        <v/>
      </c>
      <c r="MK61" s="59" t="str">
        <f>+IFERROR(IF(ISTEXT(MK$5)=FALSE,(INDEX(BCR!$1:$1048576,MATCH('Estadísticas BCR'!MK$5,BCR!$A:$A,0),MATCH('Estadísticas BCR'!$B61,BCR!$1:$1,0))),AVERAGE(LY61:MJ61)),"")</f>
        <v/>
      </c>
      <c r="ML61" s="59" t="str">
        <f>+IFERROR(IF(ISTEXT(ML$5)=FALSE,(INDEX(BCR!$1:$1048576,MATCH('Estadísticas BCR'!ML$5,BCR!$A:$A,0),MATCH('Estadísticas BCR'!$B61,BCR!$1:$1,0))),AVERAGE(LZ61:MK61)),"")</f>
        <v/>
      </c>
      <c r="MM61" s="59" t="str">
        <f>+IFERROR(IF(ISTEXT(MM$5)=FALSE,(INDEX(BCR!$1:$1048576,MATCH('Estadísticas BCR'!MM$5,BCR!$A:$A,0),MATCH('Estadísticas BCR'!$B61,BCR!$1:$1,0))),AVERAGE(MA61:ML61)),"")</f>
        <v/>
      </c>
      <c r="MN61" s="59" t="str">
        <f>+IFERROR(IF(ISTEXT(MN$5)=FALSE,(INDEX(BCR!$1:$1048576,MATCH('Estadísticas BCR'!MN$5,BCR!$A:$A,0),MATCH('Estadísticas BCR'!$B61,BCR!$1:$1,0))),AVERAGE(MB61:MM61)),"")</f>
        <v/>
      </c>
      <c r="MO61" s="59" t="str">
        <f>+IFERROR(IF(ISTEXT(MO$5)=FALSE,(INDEX(BCR!$1:$1048576,MATCH('Estadísticas BCR'!MO$5,BCR!$A:$A,0),MATCH('Estadísticas BCR'!$B61,BCR!$1:$1,0))),AVERAGE(MC61:MN61)),"")</f>
        <v/>
      </c>
      <c r="MP61" s="60">
        <f>+IFERROR(IF(ISTEXT(MP$5)=FALSE,(INDEX(BCR!$1:$1048576,MATCH('Estadísticas BCR'!MP$5,BCR!$A:$A,0),MATCH('Estadísticas BCR'!$B61,BCR!$1:$1,0))),AVERAGE(MD61:MO61)),"")</f>
        <v>38.7443438914027</v>
      </c>
    </row>
    <row r="62" spans="1:354" outlineLevel="1">
      <c r="C62" s="125" t="s">
        <v>910</v>
      </c>
      <c r="D62" s="104"/>
      <c r="E62" s="104"/>
      <c r="F62" s="104"/>
      <c r="G62" s="104"/>
      <c r="H62" s="104"/>
      <c r="I62" s="104"/>
      <c r="J62" s="104"/>
      <c r="K62" s="104"/>
      <c r="L62" s="104"/>
      <c r="M62" s="104"/>
      <c r="N62" s="104"/>
      <c r="O62" s="104"/>
      <c r="P62" s="59"/>
      <c r="Q62" s="104"/>
      <c r="R62" s="104"/>
      <c r="S62" s="104"/>
      <c r="T62" s="104"/>
      <c r="U62" s="104"/>
      <c r="V62" s="104"/>
      <c r="W62" s="104"/>
      <c r="X62" s="104"/>
      <c r="Y62" s="104"/>
      <c r="Z62" s="104"/>
      <c r="AA62" s="104"/>
      <c r="AB62" s="104"/>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c r="BS62" s="59"/>
      <c r="BT62" s="59"/>
      <c r="BU62" s="59"/>
      <c r="BV62" s="59"/>
      <c r="BW62" s="59"/>
      <c r="BX62" s="59"/>
      <c r="BY62" s="59"/>
      <c r="BZ62" s="59"/>
      <c r="CA62" s="59"/>
      <c r="CB62" s="59"/>
      <c r="CC62" s="59"/>
      <c r="CD62" s="59"/>
      <c r="CE62" s="59"/>
      <c r="CF62" s="59"/>
      <c r="CG62" s="59"/>
      <c r="CH62" s="59"/>
      <c r="CI62" s="59"/>
      <c r="CJ62" s="59"/>
      <c r="CK62" s="59"/>
      <c r="CL62" s="59"/>
      <c r="CM62" s="59"/>
      <c r="CN62" s="59"/>
      <c r="CO62" s="59"/>
      <c r="CP62" s="59"/>
      <c r="CQ62" s="59"/>
      <c r="CR62" s="59"/>
      <c r="CS62" s="59"/>
      <c r="CT62" s="59"/>
      <c r="CU62" s="59"/>
      <c r="CV62" s="59"/>
      <c r="CW62" s="59"/>
      <c r="CX62" s="59"/>
      <c r="CY62" s="59"/>
      <c r="CZ62" s="59"/>
      <c r="DA62" s="59"/>
      <c r="DB62" s="59"/>
      <c r="DC62" s="59"/>
      <c r="DD62" s="59"/>
      <c r="DE62" s="59"/>
      <c r="DF62" s="59"/>
      <c r="DG62" s="59"/>
      <c r="DH62" s="59"/>
      <c r="DI62" s="59"/>
      <c r="DJ62" s="59"/>
      <c r="DK62" s="59"/>
      <c r="DL62" s="59"/>
      <c r="DM62" s="59"/>
      <c r="DN62" s="59"/>
      <c r="DO62" s="59"/>
      <c r="DP62" s="59"/>
      <c r="DQ62" s="59"/>
      <c r="DR62" s="59"/>
      <c r="DS62" s="59"/>
      <c r="DT62" s="59"/>
      <c r="DU62" s="59"/>
      <c r="DV62" s="59"/>
      <c r="DW62" s="59"/>
      <c r="DX62" s="59"/>
      <c r="DY62" s="59"/>
      <c r="DZ62" s="59"/>
      <c r="EA62" s="59"/>
      <c r="EB62" s="59"/>
      <c r="EC62" s="59"/>
      <c r="ED62" s="59"/>
      <c r="EE62" s="59"/>
      <c r="EF62" s="59"/>
      <c r="EG62" s="59"/>
      <c r="EH62" s="59"/>
      <c r="EI62" s="59"/>
      <c r="EJ62" s="59"/>
      <c r="EK62" s="59"/>
      <c r="EL62" s="59"/>
      <c r="EM62" s="59"/>
      <c r="EN62" s="59"/>
      <c r="EO62" s="59"/>
      <c r="EP62" s="59"/>
      <c r="EQ62" s="59"/>
      <c r="ER62" s="59"/>
      <c r="ES62" s="59"/>
      <c r="ET62" s="59"/>
      <c r="EU62" s="59"/>
      <c r="EV62" s="59"/>
      <c r="EW62" s="59"/>
      <c r="EX62" s="59"/>
      <c r="EY62" s="59"/>
      <c r="EZ62" s="59"/>
      <c r="FA62" s="59"/>
      <c r="FB62" s="59"/>
      <c r="FC62" s="59"/>
      <c r="FD62" s="59"/>
      <c r="FE62" s="59"/>
      <c r="FF62" s="59"/>
      <c r="FG62" s="59"/>
      <c r="FH62" s="59"/>
      <c r="FI62" s="59"/>
      <c r="FJ62" s="59"/>
      <c r="FK62" s="59"/>
      <c r="FL62" s="59"/>
      <c r="FM62" s="59"/>
      <c r="FN62" s="59"/>
      <c r="FO62" s="59"/>
      <c r="FP62" s="59"/>
      <c r="FQ62" s="59"/>
      <c r="FR62" s="59"/>
      <c r="FS62" s="59"/>
      <c r="FT62" s="59"/>
      <c r="FU62" s="59"/>
      <c r="FV62" s="59"/>
      <c r="FW62" s="59"/>
      <c r="FX62" s="59"/>
      <c r="FY62" s="59"/>
      <c r="FZ62" s="59"/>
      <c r="GA62" s="59"/>
      <c r="GB62" s="59"/>
      <c r="GC62" s="59"/>
      <c r="GD62" s="59"/>
      <c r="GE62" s="59"/>
      <c r="GF62" s="59"/>
      <c r="GG62" s="59"/>
      <c r="GH62" s="59"/>
      <c r="GI62" s="59"/>
      <c r="GJ62" s="59"/>
      <c r="GK62" s="59"/>
      <c r="GL62" s="59"/>
      <c r="GM62" s="59"/>
      <c r="GN62" s="59"/>
      <c r="GO62" s="59"/>
      <c r="GP62" s="59"/>
      <c r="GQ62" s="59"/>
      <c r="GR62" s="59"/>
      <c r="GS62" s="59"/>
      <c r="GT62" s="59"/>
      <c r="GU62" s="59"/>
      <c r="GV62" s="59"/>
      <c r="GW62" s="59"/>
      <c r="GX62" s="59"/>
      <c r="GY62" s="59"/>
      <c r="GZ62" s="59"/>
      <c r="HA62" s="59"/>
      <c r="HB62" s="59"/>
      <c r="HC62" s="59"/>
      <c r="HD62" s="59"/>
      <c r="HE62" s="59"/>
      <c r="HF62" s="59"/>
      <c r="HG62" s="59"/>
      <c r="HH62" s="59"/>
      <c r="HI62" s="59"/>
      <c r="HJ62" s="59"/>
      <c r="HK62" s="59"/>
      <c r="HL62" s="59"/>
      <c r="HM62" s="59"/>
      <c r="HN62" s="59"/>
      <c r="HO62" s="59"/>
      <c r="HP62" s="59"/>
      <c r="HQ62" s="59"/>
      <c r="HR62" s="59"/>
      <c r="HS62" s="59"/>
      <c r="HT62" s="59"/>
      <c r="HU62" s="59"/>
      <c r="HV62" s="59"/>
      <c r="HW62" s="59"/>
      <c r="HX62" s="59"/>
      <c r="HY62" s="59"/>
      <c r="HZ62" s="59"/>
      <c r="IA62" s="59"/>
      <c r="IB62" s="59"/>
      <c r="IC62" s="59"/>
      <c r="ID62" s="59"/>
      <c r="IE62" s="59"/>
      <c r="IF62" s="59"/>
      <c r="IG62" s="59"/>
      <c r="IH62" s="59"/>
      <c r="II62" s="59"/>
      <c r="IJ62" s="59"/>
      <c r="IK62" s="59"/>
      <c r="IL62" s="59"/>
      <c r="IM62" s="59"/>
      <c r="IN62" s="59"/>
      <c r="IO62" s="59"/>
      <c r="IP62" s="59"/>
      <c r="IQ62" s="59"/>
      <c r="IR62" s="59"/>
      <c r="IS62" s="59"/>
      <c r="IT62" s="59"/>
      <c r="IU62" s="59"/>
      <c r="IV62" s="59"/>
      <c r="IW62" s="59"/>
      <c r="IX62" s="59"/>
      <c r="IY62" s="59"/>
      <c r="IZ62" s="59"/>
      <c r="JA62" s="59"/>
      <c r="JB62" s="59"/>
      <c r="JC62" s="59"/>
      <c r="JD62" s="59"/>
      <c r="JE62" s="59"/>
      <c r="JF62" s="59"/>
      <c r="JG62" s="59"/>
      <c r="JH62" s="59"/>
      <c r="JI62" s="59"/>
      <c r="JJ62" s="59"/>
      <c r="JK62" s="59"/>
      <c r="JL62" s="59"/>
      <c r="JM62" s="59"/>
      <c r="JN62" s="59"/>
      <c r="JO62" s="59"/>
      <c r="JP62" s="59"/>
      <c r="JQ62" s="59"/>
      <c r="JR62" s="59"/>
      <c r="JS62" s="59"/>
      <c r="JT62" s="59"/>
      <c r="JU62" s="59"/>
      <c r="JV62" s="59"/>
      <c r="JW62" s="59"/>
      <c r="JX62" s="59"/>
      <c r="JY62" s="59"/>
      <c r="JZ62" s="59"/>
      <c r="KA62" s="59"/>
      <c r="KB62" s="59"/>
      <c r="KC62" s="59"/>
      <c r="KD62" s="59"/>
      <c r="KE62" s="59"/>
      <c r="KF62" s="59"/>
      <c r="KG62" s="59"/>
      <c r="KH62" s="59"/>
      <c r="KI62" s="59"/>
      <c r="KJ62" s="59"/>
      <c r="KK62" s="59"/>
      <c r="KL62" s="59"/>
      <c r="KM62" s="59"/>
      <c r="KN62" s="59"/>
      <c r="KO62" s="59"/>
      <c r="KP62" s="59"/>
      <c r="KQ62" s="59"/>
      <c r="KR62" s="59"/>
      <c r="KS62" s="59"/>
      <c r="KT62" s="59"/>
      <c r="KU62" s="59"/>
      <c r="KV62" s="59"/>
      <c r="KW62" s="59"/>
      <c r="KX62" s="59"/>
      <c r="KY62" s="59"/>
      <c r="KZ62" s="59"/>
      <c r="LA62" s="59"/>
      <c r="LB62" s="59"/>
      <c r="LC62" s="59"/>
      <c r="LD62" s="59"/>
      <c r="LE62" s="59"/>
      <c r="LF62" s="59"/>
      <c r="LG62" s="59"/>
      <c r="LH62" s="59"/>
      <c r="LI62" s="59"/>
      <c r="LJ62" s="59"/>
      <c r="LK62" s="59"/>
      <c r="LL62" s="59"/>
      <c r="LM62" s="59"/>
      <c r="LN62" s="59"/>
      <c r="LO62" s="59"/>
      <c r="LP62" s="59"/>
      <c r="LQ62" s="59"/>
      <c r="LR62" s="59"/>
      <c r="LS62" s="59"/>
      <c r="LT62" s="59"/>
      <c r="LU62" s="59"/>
      <c r="LV62" s="59"/>
      <c r="LW62" s="59"/>
      <c r="LX62" s="59"/>
      <c r="LY62" s="59"/>
      <c r="LZ62" s="59"/>
      <c r="MA62" s="59"/>
      <c r="MB62" s="59"/>
      <c r="MC62" s="59"/>
      <c r="MD62" s="59"/>
      <c r="ME62" s="59"/>
      <c r="MF62" s="59"/>
      <c r="MG62" s="59"/>
      <c r="MH62" s="59"/>
      <c r="MI62" s="59"/>
      <c r="MJ62" s="59"/>
      <c r="MK62" s="59"/>
      <c r="ML62" s="59"/>
      <c r="MM62" s="59"/>
      <c r="MN62" s="59"/>
      <c r="MO62" s="59"/>
      <c r="MP62" s="59"/>
    </row>
    <row r="63" spans="1:354" outlineLevel="1">
      <c r="C63" s="309" t="s">
        <v>911</v>
      </c>
      <c r="D63" s="104"/>
      <c r="E63" s="104"/>
      <c r="F63" s="104"/>
      <c r="G63" s="104"/>
      <c r="H63" s="104"/>
      <c r="I63" s="104"/>
      <c r="J63" s="104"/>
      <c r="K63" s="104"/>
      <c r="L63" s="104"/>
      <c r="M63" s="104"/>
      <c r="N63" s="104"/>
      <c r="O63" s="104"/>
      <c r="P63" s="59"/>
      <c r="Q63" s="104"/>
      <c r="R63" s="104"/>
      <c r="S63" s="104"/>
      <c r="T63" s="104"/>
      <c r="U63" s="104"/>
      <c r="V63" s="104"/>
      <c r="W63" s="104"/>
      <c r="X63" s="104"/>
      <c r="Y63" s="104"/>
      <c r="Z63" s="104"/>
      <c r="AA63" s="104"/>
      <c r="AB63" s="104"/>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c r="BS63" s="59"/>
      <c r="BT63" s="59"/>
      <c r="BU63" s="59"/>
      <c r="BV63" s="59"/>
      <c r="BW63" s="59"/>
      <c r="BX63" s="59"/>
      <c r="BY63" s="59"/>
      <c r="BZ63" s="59"/>
      <c r="CA63" s="59"/>
      <c r="CB63" s="59"/>
      <c r="CC63" s="59"/>
      <c r="CD63" s="59"/>
      <c r="CE63" s="59"/>
      <c r="CF63" s="59"/>
      <c r="CG63" s="59"/>
      <c r="CH63" s="59"/>
      <c r="CI63" s="59"/>
      <c r="CJ63" s="59"/>
      <c r="CK63" s="59"/>
      <c r="CL63" s="59"/>
      <c r="CM63" s="59"/>
      <c r="CN63" s="59"/>
      <c r="CO63" s="59"/>
      <c r="CP63" s="59"/>
      <c r="CQ63" s="59"/>
      <c r="CR63" s="59"/>
      <c r="CS63" s="59"/>
      <c r="CT63" s="59"/>
      <c r="CU63" s="59"/>
      <c r="CV63" s="59"/>
      <c r="CW63" s="59"/>
      <c r="CX63" s="59"/>
      <c r="CY63" s="59"/>
      <c r="CZ63" s="59"/>
      <c r="DA63" s="59"/>
      <c r="DB63" s="59"/>
      <c r="DC63" s="59"/>
      <c r="DD63" s="59"/>
      <c r="DE63" s="59"/>
      <c r="DF63" s="59"/>
      <c r="DG63" s="59"/>
      <c r="DH63" s="59"/>
      <c r="DI63" s="59"/>
      <c r="DJ63" s="59"/>
      <c r="DK63" s="59"/>
      <c r="DL63" s="59"/>
      <c r="DM63" s="59"/>
      <c r="DN63" s="59"/>
      <c r="DO63" s="59"/>
      <c r="DP63" s="59"/>
      <c r="DQ63" s="59"/>
      <c r="DR63" s="59"/>
      <c r="DS63" s="59"/>
      <c r="DT63" s="59"/>
      <c r="DU63" s="59"/>
      <c r="DV63" s="59"/>
      <c r="DW63" s="59"/>
      <c r="DX63" s="59"/>
      <c r="DY63" s="59"/>
      <c r="DZ63" s="59"/>
      <c r="EA63" s="59"/>
      <c r="EB63" s="59"/>
      <c r="EC63" s="59"/>
      <c r="ED63" s="59"/>
      <c r="EE63" s="59"/>
      <c r="EF63" s="59"/>
      <c r="EG63" s="59"/>
      <c r="EH63" s="59"/>
      <c r="EI63" s="59"/>
      <c r="EJ63" s="59"/>
      <c r="EK63" s="59"/>
      <c r="EL63" s="59"/>
      <c r="EM63" s="59"/>
      <c r="EN63" s="59"/>
      <c r="EO63" s="59"/>
      <c r="EP63" s="59"/>
      <c r="EQ63" s="59"/>
      <c r="ER63" s="59"/>
      <c r="ES63" s="59"/>
      <c r="ET63" s="59"/>
      <c r="EU63" s="59"/>
      <c r="EV63" s="59"/>
      <c r="EW63" s="59"/>
      <c r="EX63" s="59"/>
      <c r="EY63" s="59"/>
      <c r="EZ63" s="59"/>
      <c r="FA63" s="59"/>
      <c r="FB63" s="59"/>
      <c r="FC63" s="59"/>
      <c r="FD63" s="59"/>
      <c r="FE63" s="59"/>
      <c r="FF63" s="59"/>
      <c r="FG63" s="59"/>
      <c r="FH63" s="59"/>
      <c r="FI63" s="59"/>
      <c r="FJ63" s="59"/>
      <c r="FK63" s="59"/>
      <c r="FL63" s="59"/>
      <c r="FM63" s="59"/>
      <c r="FN63" s="59"/>
      <c r="FO63" s="59"/>
      <c r="FP63" s="59"/>
      <c r="FQ63" s="59"/>
      <c r="FR63" s="59"/>
      <c r="FS63" s="59"/>
      <c r="FT63" s="59"/>
      <c r="FU63" s="59"/>
      <c r="FV63" s="59"/>
      <c r="FW63" s="59"/>
      <c r="FX63" s="59"/>
      <c r="FY63" s="59"/>
      <c r="FZ63" s="59"/>
      <c r="GA63" s="59"/>
      <c r="GB63" s="59"/>
      <c r="GC63" s="59"/>
      <c r="GD63" s="59"/>
      <c r="GE63" s="59"/>
      <c r="GF63" s="59"/>
      <c r="GG63" s="59"/>
      <c r="GH63" s="59"/>
      <c r="GI63" s="59"/>
      <c r="GJ63" s="59"/>
      <c r="GK63" s="59"/>
      <c r="GL63" s="59"/>
      <c r="GM63" s="59"/>
      <c r="GN63" s="59"/>
      <c r="GO63" s="59"/>
      <c r="GP63" s="59"/>
      <c r="GQ63" s="59"/>
      <c r="GR63" s="59"/>
      <c r="GS63" s="59"/>
      <c r="GT63" s="59"/>
      <c r="GU63" s="59"/>
      <c r="GV63" s="59"/>
      <c r="GW63" s="59"/>
      <c r="GX63" s="59"/>
      <c r="GY63" s="59"/>
      <c r="GZ63" s="59"/>
      <c r="HA63" s="59"/>
      <c r="HB63" s="59"/>
      <c r="HC63" s="59"/>
      <c r="HD63" s="59"/>
      <c r="HE63" s="59"/>
      <c r="HF63" s="59"/>
      <c r="HG63" s="59"/>
      <c r="HH63" s="59"/>
      <c r="HI63" s="59"/>
      <c r="HJ63" s="59"/>
      <c r="HK63" s="59"/>
      <c r="HL63" s="59"/>
      <c r="HM63" s="59"/>
      <c r="HN63" s="59"/>
      <c r="HO63" s="59"/>
      <c r="HP63" s="59"/>
      <c r="HQ63" s="59"/>
      <c r="HR63" s="59"/>
      <c r="HS63" s="59"/>
      <c r="HT63" s="59"/>
      <c r="HU63" s="59"/>
      <c r="HV63" s="59"/>
      <c r="HW63" s="59"/>
      <c r="HX63" s="59"/>
      <c r="HY63" s="59"/>
      <c r="HZ63" s="59"/>
      <c r="IA63" s="59"/>
      <c r="IB63" s="59"/>
      <c r="IC63" s="59"/>
      <c r="ID63" s="59"/>
      <c r="IE63" s="59"/>
      <c r="IF63" s="59"/>
      <c r="IG63" s="59"/>
      <c r="IH63" s="59"/>
      <c r="II63" s="59"/>
      <c r="IJ63" s="59"/>
      <c r="IK63" s="59"/>
      <c r="IL63" s="59"/>
      <c r="IM63" s="59"/>
      <c r="IN63" s="59"/>
      <c r="IO63" s="59"/>
      <c r="IP63" s="59"/>
      <c r="IQ63" s="59"/>
      <c r="IR63" s="59"/>
      <c r="IS63" s="59"/>
      <c r="IT63" s="59"/>
      <c r="IU63" s="59"/>
      <c r="IV63" s="59"/>
      <c r="IW63" s="59"/>
      <c r="IX63" s="59"/>
      <c r="IY63" s="59"/>
      <c r="IZ63" s="59"/>
      <c r="JA63" s="59"/>
      <c r="JB63" s="59"/>
      <c r="JC63" s="59"/>
      <c r="JD63" s="59"/>
      <c r="JE63" s="59"/>
      <c r="JF63" s="59"/>
      <c r="JG63" s="59"/>
      <c r="JH63" s="59"/>
      <c r="JI63" s="59"/>
      <c r="JJ63" s="59"/>
      <c r="JK63" s="59"/>
      <c r="JL63" s="59"/>
      <c r="JM63" s="59"/>
      <c r="JN63" s="59"/>
      <c r="JO63" s="59"/>
      <c r="JP63" s="59"/>
      <c r="JQ63" s="59"/>
      <c r="JR63" s="59"/>
      <c r="JS63" s="59"/>
      <c r="JT63" s="59"/>
      <c r="JU63" s="59"/>
      <c r="JV63" s="59"/>
      <c r="JW63" s="59"/>
      <c r="JX63" s="59"/>
      <c r="JY63" s="59"/>
      <c r="JZ63" s="59"/>
      <c r="KA63" s="59"/>
      <c r="KB63" s="59"/>
      <c r="KC63" s="59"/>
      <c r="KD63" s="59"/>
      <c r="KE63" s="59"/>
      <c r="KF63" s="59"/>
      <c r="KG63" s="59"/>
      <c r="KH63" s="59"/>
      <c r="KI63" s="59"/>
      <c r="KJ63" s="59"/>
      <c r="KK63" s="59"/>
      <c r="KL63" s="59"/>
      <c r="KM63" s="59"/>
      <c r="KN63" s="59"/>
      <c r="KO63" s="59"/>
      <c r="KP63" s="59"/>
      <c r="KQ63" s="59"/>
      <c r="KR63" s="59"/>
      <c r="KS63" s="59"/>
      <c r="KT63" s="59"/>
      <c r="KU63" s="59"/>
      <c r="KV63" s="59"/>
      <c r="KW63" s="59"/>
      <c r="KX63" s="59"/>
      <c r="KY63" s="59"/>
      <c r="KZ63" s="59"/>
      <c r="LA63" s="59"/>
      <c r="LB63" s="59"/>
      <c r="LC63" s="59"/>
      <c r="LD63" s="59"/>
      <c r="LE63" s="59"/>
      <c r="LF63" s="59"/>
      <c r="LG63" s="59"/>
      <c r="LH63" s="59"/>
      <c r="LI63" s="59"/>
      <c r="LJ63" s="59"/>
      <c r="LK63" s="59"/>
      <c r="LL63" s="59"/>
      <c r="LM63" s="59"/>
      <c r="LN63" s="59"/>
      <c r="LO63" s="59"/>
      <c r="LP63" s="59"/>
      <c r="LQ63" s="59"/>
      <c r="LR63" s="59"/>
      <c r="LS63" s="59"/>
      <c r="LT63" s="59"/>
      <c r="LU63" s="59"/>
      <c r="LV63" s="59"/>
      <c r="LW63" s="59"/>
      <c r="LX63" s="59"/>
      <c r="LY63" s="59"/>
      <c r="LZ63" s="59"/>
      <c r="MA63" s="59"/>
      <c r="MB63" s="59"/>
      <c r="MC63" s="59"/>
      <c r="MD63" s="59"/>
      <c r="ME63" s="59"/>
      <c r="MF63" s="59"/>
      <c r="MG63" s="59"/>
      <c r="MH63" s="59"/>
      <c r="MI63" s="59"/>
      <c r="MJ63" s="59"/>
      <c r="MK63" s="59"/>
      <c r="ML63" s="59"/>
      <c r="MM63" s="59"/>
      <c r="MN63" s="59"/>
      <c r="MO63" s="59"/>
      <c r="MP63" s="59"/>
    </row>
    <row r="64" spans="1:354" outlineLevel="1">
      <c r="B64" s="9" t="s">
        <v>916</v>
      </c>
      <c r="C64" s="126" t="s">
        <v>286</v>
      </c>
      <c r="D64" s="104">
        <f>+IFERROR(IF(ISTEXT(D$5)=FALSE,(INDEX(BCR!$1:$1048576,MATCH('Estadísticas BCR'!D$5,BCR!$A:$A,0),MATCH('Estadísticas BCR'!$B64,BCR!$1:$1,0))),AVERAGE(#REF!)),"")</f>
        <v>0</v>
      </c>
      <c r="E64" s="104">
        <f>+IFERROR(IF(ISTEXT(E$5)=FALSE,(INDEX(BCR!$1:$1048576,MATCH('Estadísticas BCR'!E$5,BCR!$A:$A,0),MATCH('Estadísticas BCR'!$B64,BCR!$1:$1,0))),AVERAGE(#REF!)),"")</f>
        <v>0</v>
      </c>
      <c r="F64" s="104">
        <f>+IFERROR(IF(ISTEXT(F$5)=FALSE,(INDEX(BCR!$1:$1048576,MATCH('Estadísticas BCR'!F$5,BCR!$A:$A,0),MATCH('Estadísticas BCR'!$B64,BCR!$1:$1,0))),AVERAGE(#REF!)),"")</f>
        <v>0</v>
      </c>
      <c r="G64" s="104" t="str">
        <f>+IFERROR(IF(ISTEXT(G$5)=FALSE,(INDEX(BCR!$1:$1048576,MATCH('Estadísticas BCR'!G$5,BCR!$A:$A,0),MATCH('Estadísticas BCR'!$B64,BCR!$1:$1,0))),AVERAGE(#REF!)),"")</f>
        <v/>
      </c>
      <c r="H64" s="104">
        <f>+IFERROR(IF(ISTEXT(H$5)=FALSE,(INDEX(BCR!$1:$1048576,MATCH('Estadísticas BCR'!H$5,BCR!$A:$A,0),MATCH('Estadísticas BCR'!$B64,BCR!$1:$1,0))),AVERAGE(#REF!)),"")</f>
        <v>0</v>
      </c>
      <c r="I64" s="104">
        <f>+IFERROR(IF(ISTEXT(I$5)=FALSE,(INDEX(BCR!$1:$1048576,MATCH('Estadísticas BCR'!I$5,BCR!$A:$A,0),MATCH('Estadísticas BCR'!$B64,BCR!$1:$1,0))),AVERAGE(#REF!)),"")</f>
        <v>0</v>
      </c>
      <c r="J64" s="104">
        <f>+IFERROR(IF(ISTEXT(J$5)=FALSE,(INDEX(BCR!$1:$1048576,MATCH('Estadísticas BCR'!J$5,BCR!$A:$A,0),MATCH('Estadísticas BCR'!$B64,BCR!$1:$1,0))),AVERAGE(#REF!)),"")</f>
        <v>0</v>
      </c>
      <c r="K64" s="104">
        <f>+IFERROR(IF(ISTEXT(K$5)=FALSE,(INDEX(BCR!$1:$1048576,MATCH('Estadísticas BCR'!K$5,BCR!$A:$A,0),MATCH('Estadísticas BCR'!$B64,BCR!$1:$1,0))),AVERAGE(#REF!)),"")</f>
        <v>0</v>
      </c>
      <c r="L64" s="104">
        <f>+IFERROR(IF(ISTEXT(L$5)=FALSE,(INDEX(BCR!$1:$1048576,MATCH('Estadísticas BCR'!L$5,BCR!$A:$A,0),MATCH('Estadísticas BCR'!$B64,BCR!$1:$1,0))),AVERAGE(#REF!)),"")</f>
        <v>0</v>
      </c>
      <c r="M64" s="104">
        <f>+IFERROR(IF(ISTEXT(M$5)=FALSE,(INDEX(BCR!$1:$1048576,MATCH('Estadísticas BCR'!M$5,BCR!$A:$A,0),MATCH('Estadísticas BCR'!$B64,BCR!$1:$1,0))),AVERAGE(#REF!)),"")</f>
        <v>0</v>
      </c>
      <c r="N64" s="104">
        <f>+IFERROR(IF(ISTEXT(N$5)=FALSE,(INDEX(BCR!$1:$1048576,MATCH('Estadísticas BCR'!N$5,BCR!$A:$A,0),MATCH('Estadísticas BCR'!$B64,BCR!$1:$1,0))),AVERAGE(#REF!)),"")</f>
        <v>0</v>
      </c>
      <c r="O64" s="104">
        <f>+IFERROR(IF(ISTEXT(O$5)=FALSE,(INDEX(BCR!$1:$1048576,MATCH('Estadísticas BCR'!O$5,BCR!$A:$A,0),MATCH('Estadísticas BCR'!$B64,BCR!$1:$1,0))),AVERAGE(#REF!)),"")</f>
        <v>0</v>
      </c>
      <c r="P64" s="60">
        <f>+IFERROR(IF(ISTEXT(P$5)=FALSE,(INDEX(BCR!$1:$1048576,MATCH('Estadísticas BCR'!P$5,BCR!$A:$A,0),MATCH('Estadísticas BCR'!$B64,BCR!$1:$1,0))),AVERAGE(D64:O64)),"")</f>
        <v>0</v>
      </c>
      <c r="Q64" s="104">
        <f>+IFERROR(IF(ISTEXT(Q$5)=FALSE,(INDEX(BCR!$1:$1048576,MATCH('Estadísticas BCR'!Q$5,BCR!$A:$A,0),MATCH('Estadísticas BCR'!$B64,BCR!$1:$1,0))),AVERAGE(#REF!)),"")</f>
        <v>0</v>
      </c>
      <c r="R64" s="104">
        <f>+IFERROR(IF(ISTEXT(R$5)=FALSE,(INDEX(BCR!$1:$1048576,MATCH('Estadísticas BCR'!R$5,BCR!$A:$A,0),MATCH('Estadísticas BCR'!$B64,BCR!$1:$1,0))),AVERAGE(#REF!)),"")</f>
        <v>0</v>
      </c>
      <c r="S64" s="104">
        <f>+IFERROR(IF(ISTEXT(S$5)=FALSE,(INDEX(BCR!$1:$1048576,MATCH('Estadísticas BCR'!S$5,BCR!$A:$A,0),MATCH('Estadísticas BCR'!$B64,BCR!$1:$1,0))),AVERAGE(#REF!)),"")</f>
        <v>0</v>
      </c>
      <c r="T64" s="104">
        <f>+IFERROR(IF(ISTEXT(T$5)=FALSE,(INDEX(BCR!$1:$1048576,MATCH('Estadísticas BCR'!T$5,BCR!$A:$A,0),MATCH('Estadísticas BCR'!$B64,BCR!$1:$1,0))),AVERAGE(#REF!)),"")</f>
        <v>0</v>
      </c>
      <c r="U64" s="104">
        <f>+IFERROR(IF(ISTEXT(U$5)=FALSE,(INDEX(BCR!$1:$1048576,MATCH('Estadísticas BCR'!U$5,BCR!$A:$A,0),MATCH('Estadísticas BCR'!$B64,BCR!$1:$1,0))),AVERAGE(#REF!)),"")</f>
        <v>0</v>
      </c>
      <c r="V64" s="104">
        <f>+IFERROR(IF(ISTEXT(V$5)=FALSE,(INDEX(BCR!$1:$1048576,MATCH('Estadísticas BCR'!V$5,BCR!$A:$A,0),MATCH('Estadísticas BCR'!$B64,BCR!$1:$1,0))),AVERAGE(#REF!)),"")</f>
        <v>0</v>
      </c>
      <c r="W64" s="104">
        <f>+IFERROR(IF(ISTEXT(W$5)=FALSE,(INDEX(BCR!$1:$1048576,MATCH('Estadísticas BCR'!W$5,BCR!$A:$A,0),MATCH('Estadísticas BCR'!$B64,BCR!$1:$1,0))),AVERAGE(#REF!)),"")</f>
        <v>0</v>
      </c>
      <c r="X64" s="104">
        <f>+IFERROR(IF(ISTEXT(X$5)=FALSE,(INDEX(BCR!$1:$1048576,MATCH('Estadísticas BCR'!X$5,BCR!$A:$A,0),MATCH('Estadísticas BCR'!$B64,BCR!$1:$1,0))),AVERAGE(#REF!)),"")</f>
        <v>0</v>
      </c>
      <c r="Y64" s="104">
        <f>+IFERROR(IF(ISTEXT(Y$5)=FALSE,(INDEX(BCR!$1:$1048576,MATCH('Estadísticas BCR'!Y$5,BCR!$A:$A,0),MATCH('Estadísticas BCR'!$B64,BCR!$1:$1,0))),AVERAGE(#REF!)),"")</f>
        <v>0</v>
      </c>
      <c r="Z64" s="104">
        <f>+IFERROR(IF(ISTEXT(Z$5)=FALSE,(INDEX(BCR!$1:$1048576,MATCH('Estadísticas BCR'!Z$5,BCR!$A:$A,0),MATCH('Estadísticas BCR'!$B64,BCR!$1:$1,0))),AVERAGE(#REF!)),"")</f>
        <v>0</v>
      </c>
      <c r="AA64" s="104">
        <f>+IFERROR(IF(ISTEXT(AA$5)=FALSE,(INDEX(BCR!$1:$1048576,MATCH('Estadísticas BCR'!AA$5,BCR!$A:$A,0),MATCH('Estadísticas BCR'!$B64,BCR!$1:$1,0))),AVERAGE(#REF!)),"")</f>
        <v>0</v>
      </c>
      <c r="AB64" s="104">
        <f>+IFERROR(IF(ISTEXT(AB$5)=FALSE,(INDEX(BCR!$1:$1048576,MATCH('Estadísticas BCR'!AB$5,BCR!$A:$A,0),MATCH('Estadísticas BCR'!$B64,BCR!$1:$1,0))),AVERAGE(#REF!)),"")</f>
        <v>0</v>
      </c>
      <c r="AC64" s="60">
        <f>+IFERROR(IF(ISTEXT(AC$5)=FALSE,(INDEX(BCR!$1:$1048576,MATCH('Estadísticas BCR'!AC$5,BCR!$A:$A,0),MATCH('Estadísticas BCR'!$B64,BCR!$1:$1,0))),AVERAGE(Q64:AB64)),"")</f>
        <v>0</v>
      </c>
      <c r="AD64" s="59">
        <f>+IFERROR(IF(ISTEXT(AD$5)=FALSE,(INDEX(BCR!$1:$1048576,MATCH('Estadísticas BCR'!AD$5,BCR!$A:$A,0),MATCH('Estadísticas BCR'!$B64,BCR!$1:$1,0))),AVERAGE(#REF!)),"")</f>
        <v>0</v>
      </c>
      <c r="AE64" s="59">
        <f>+IFERROR(IF(ISTEXT(AE$5)=FALSE,(INDEX(BCR!$1:$1048576,MATCH('Estadísticas BCR'!AE$5,BCR!$A:$A,0),MATCH('Estadísticas BCR'!$B64,BCR!$1:$1,0))),AVERAGE(#REF!)),"")</f>
        <v>0</v>
      </c>
      <c r="AF64" s="59">
        <f>+IFERROR(IF(ISTEXT(AF$5)=FALSE,(INDEX(BCR!$1:$1048576,MATCH('Estadísticas BCR'!AF$5,BCR!$A:$A,0),MATCH('Estadísticas BCR'!$B64,BCR!$1:$1,0))),AVERAGE(#REF!)),"")</f>
        <v>0</v>
      </c>
      <c r="AG64" s="59">
        <f>+IFERROR(IF(ISTEXT(AG$5)=FALSE,(INDEX(BCR!$1:$1048576,MATCH('Estadísticas BCR'!AG$5,BCR!$A:$A,0),MATCH('Estadísticas BCR'!$B64,BCR!$1:$1,0))),AVERAGE(#REF!)),"")</f>
        <v>0</v>
      </c>
      <c r="AH64" s="59">
        <f>+IFERROR(IF(ISTEXT(AH$5)=FALSE,(INDEX(BCR!$1:$1048576,MATCH('Estadísticas BCR'!AH$5,BCR!$A:$A,0),MATCH('Estadísticas BCR'!$B64,BCR!$1:$1,0))),AVERAGE(#REF!)),"")</f>
        <v>0</v>
      </c>
      <c r="AI64" s="59">
        <f>+IFERROR(IF(ISTEXT(AI$5)=FALSE,(INDEX(BCR!$1:$1048576,MATCH('Estadísticas BCR'!AI$5,BCR!$A:$A,0),MATCH('Estadísticas BCR'!$B64,BCR!$1:$1,0))),AVERAGE(#REF!)),"")</f>
        <v>0</v>
      </c>
      <c r="AJ64" s="59">
        <f>+IFERROR(IF(ISTEXT(AJ$5)=FALSE,(INDEX(BCR!$1:$1048576,MATCH('Estadísticas BCR'!AJ$5,BCR!$A:$A,0),MATCH('Estadísticas BCR'!$B64,BCR!$1:$1,0))),AVERAGE(#REF!)),"")</f>
        <v>0</v>
      </c>
      <c r="AK64" s="59">
        <f>+IFERROR(IF(ISTEXT(AK$5)=FALSE,(INDEX(BCR!$1:$1048576,MATCH('Estadísticas BCR'!AK$5,BCR!$A:$A,0),MATCH('Estadísticas BCR'!$B64,BCR!$1:$1,0))),AVERAGE(#REF!)),"")</f>
        <v>0</v>
      </c>
      <c r="AL64" s="59">
        <f>+IFERROR(IF(ISTEXT(AL$5)=FALSE,(INDEX(BCR!$1:$1048576,MATCH('Estadísticas BCR'!AL$5,BCR!$A:$A,0),MATCH('Estadísticas BCR'!$B64,BCR!$1:$1,0))),AVERAGE(#REF!)),"")</f>
        <v>0</v>
      </c>
      <c r="AM64" s="59">
        <f>+IFERROR(IF(ISTEXT(AM$5)=FALSE,(INDEX(BCR!$1:$1048576,MATCH('Estadísticas BCR'!AM$5,BCR!$A:$A,0),MATCH('Estadísticas BCR'!$B64,BCR!$1:$1,0))),AVERAGE(#REF!)),"")</f>
        <v>0</v>
      </c>
      <c r="AN64" s="59">
        <f>+IFERROR(IF(ISTEXT(AN$5)=FALSE,(INDEX(BCR!$1:$1048576,MATCH('Estadísticas BCR'!AN$5,BCR!$A:$A,0),MATCH('Estadísticas BCR'!$B64,BCR!$1:$1,0))),AVERAGE(#REF!)),"")</f>
        <v>0</v>
      </c>
      <c r="AO64" s="59">
        <f>+IFERROR(IF(ISTEXT(AO$5)=FALSE,(INDEX(BCR!$1:$1048576,MATCH('Estadísticas BCR'!AO$5,BCR!$A:$A,0),MATCH('Estadísticas BCR'!$B64,BCR!$1:$1,0))),AVERAGE(#REF!)),"")</f>
        <v>0</v>
      </c>
      <c r="AP64" s="60">
        <f>+IFERROR(IF(ISTEXT(AP$5)=FALSE,(INDEX(BCR!$1:$1048576,MATCH('Estadísticas BCR'!AP$5,BCR!$A:$A,0),MATCH('Estadísticas BCR'!$B64,BCR!$1:$1,0))),AVERAGE(AD64:AO64)),"")</f>
        <v>0</v>
      </c>
      <c r="AQ64" s="59">
        <f>+IFERROR(IF(ISTEXT(AQ$5)=FALSE,(INDEX(BCR!$1:$1048576,MATCH('Estadísticas BCR'!AQ$5,BCR!$A:$A,0),MATCH('Estadísticas BCR'!$B64,BCR!$1:$1,0))),AVERAGE(#REF!)),"")</f>
        <v>0</v>
      </c>
      <c r="AR64" s="59">
        <f>+IFERROR(IF(ISTEXT(AR$5)=FALSE,(INDEX(BCR!$1:$1048576,MATCH('Estadísticas BCR'!AR$5,BCR!$A:$A,0),MATCH('Estadísticas BCR'!$B64,BCR!$1:$1,0))),AVERAGE(#REF!)),"")</f>
        <v>0</v>
      </c>
      <c r="AS64" s="59">
        <f>+IFERROR(IF(ISTEXT(AS$5)=FALSE,(INDEX(BCR!$1:$1048576,MATCH('Estadísticas BCR'!AS$5,BCR!$A:$A,0),MATCH('Estadísticas BCR'!$B64,BCR!$1:$1,0))),AVERAGE(#REF!)),"")</f>
        <v>0</v>
      </c>
      <c r="AT64" s="59">
        <f>+IFERROR(IF(ISTEXT(AT$5)=FALSE,(INDEX(BCR!$1:$1048576,MATCH('Estadísticas BCR'!AT$5,BCR!$A:$A,0),MATCH('Estadísticas BCR'!$B64,BCR!$1:$1,0))),AVERAGE(#REF!)),"")</f>
        <v>0</v>
      </c>
      <c r="AU64" s="59">
        <f>+IFERROR(IF(ISTEXT(AU$5)=FALSE,(INDEX(BCR!$1:$1048576,MATCH('Estadísticas BCR'!AU$5,BCR!$A:$A,0),MATCH('Estadísticas BCR'!$B64,BCR!$1:$1,0))),AVERAGE(#REF!)),"")</f>
        <v>0</v>
      </c>
      <c r="AV64" s="59">
        <f>+IFERROR(IF(ISTEXT(AV$5)=FALSE,(INDEX(BCR!$1:$1048576,MATCH('Estadísticas BCR'!AV$5,BCR!$A:$A,0),MATCH('Estadísticas BCR'!$B64,BCR!$1:$1,0))),AVERAGE(#REF!)),"")</f>
        <v>0</v>
      </c>
      <c r="AW64" s="59">
        <f>+IFERROR(IF(ISTEXT(AW$5)=FALSE,(INDEX(BCR!$1:$1048576,MATCH('Estadísticas BCR'!AW$5,BCR!$A:$A,0),MATCH('Estadísticas BCR'!$B64,BCR!$1:$1,0))),AVERAGE(#REF!)),"")</f>
        <v>0</v>
      </c>
      <c r="AX64" s="59">
        <f>+IFERROR(IF(ISTEXT(AX$5)=FALSE,(INDEX(BCR!$1:$1048576,MATCH('Estadísticas BCR'!AX$5,BCR!$A:$A,0),MATCH('Estadísticas BCR'!$B64,BCR!$1:$1,0))),AVERAGE(#REF!)),"")</f>
        <v>0</v>
      </c>
      <c r="AY64" s="59">
        <f>+IFERROR(IF(ISTEXT(AY$5)=FALSE,(INDEX(BCR!$1:$1048576,MATCH('Estadísticas BCR'!AY$5,BCR!$A:$A,0),MATCH('Estadísticas BCR'!$B64,BCR!$1:$1,0))),AVERAGE(#REF!)),"")</f>
        <v>0</v>
      </c>
      <c r="AZ64" s="59">
        <f>+IFERROR(IF(ISTEXT(AZ$5)=FALSE,(INDEX(BCR!$1:$1048576,MATCH('Estadísticas BCR'!AZ$5,BCR!$A:$A,0),MATCH('Estadísticas BCR'!$B64,BCR!$1:$1,0))),AVERAGE(#REF!)),"")</f>
        <v>0</v>
      </c>
      <c r="BA64" s="59">
        <f>+IFERROR(IF(ISTEXT(BA$5)=FALSE,(INDEX(BCR!$1:$1048576,MATCH('Estadísticas BCR'!BA$5,BCR!$A:$A,0),MATCH('Estadísticas BCR'!$B64,BCR!$1:$1,0))),AVERAGE(#REF!)),"")</f>
        <v>0</v>
      </c>
      <c r="BB64" s="59">
        <f>+IFERROR(IF(ISTEXT(BB$5)=FALSE,(INDEX(BCR!$1:$1048576,MATCH('Estadísticas BCR'!BB$5,BCR!$A:$A,0),MATCH('Estadísticas BCR'!$B64,BCR!$1:$1,0))),AVERAGE(#REF!)),"")</f>
        <v>0</v>
      </c>
      <c r="BC64" s="60">
        <f>+IFERROR(IF(ISTEXT(BC$5)=FALSE,(INDEX(BCR!$1:$1048576,MATCH('Estadísticas BCR'!BC$5,BCR!$A:$A,0),MATCH('Estadísticas BCR'!$B64,BCR!$1:$1,0))),AVERAGE(AQ64:BB64)),"")</f>
        <v>0</v>
      </c>
      <c r="BD64" s="59">
        <f>+IFERROR(IF(ISTEXT(BD$5)=FALSE,(INDEX(BCR!$1:$1048576,MATCH('Estadísticas BCR'!BD$5,BCR!$A:$A,0),MATCH('Estadísticas BCR'!$B64,BCR!$1:$1,0))),AVERAGE(#REF!)),"")</f>
        <v>0</v>
      </c>
      <c r="BE64" s="59">
        <f>+IFERROR(IF(ISTEXT(BE$5)=FALSE,(INDEX(BCR!$1:$1048576,MATCH('Estadísticas BCR'!BE$5,BCR!$A:$A,0),MATCH('Estadísticas BCR'!$B64,BCR!$1:$1,0))),AVERAGE(#REF!)),"")</f>
        <v>0</v>
      </c>
      <c r="BF64" s="59">
        <f>+IFERROR(IF(ISTEXT(BF$5)=FALSE,(INDEX(BCR!$1:$1048576,MATCH('Estadísticas BCR'!BF$5,BCR!$A:$A,0),MATCH('Estadísticas BCR'!$B64,BCR!$1:$1,0))),AVERAGE(#REF!)),"")</f>
        <v>0</v>
      </c>
      <c r="BG64" s="59">
        <f>+IFERROR(IF(ISTEXT(BG$5)=FALSE,(INDEX(BCR!$1:$1048576,MATCH('Estadísticas BCR'!BG$5,BCR!$A:$A,0),MATCH('Estadísticas BCR'!$B64,BCR!$1:$1,0))),AVERAGE(#REF!)),"")</f>
        <v>0</v>
      </c>
      <c r="BH64" s="59">
        <f>+IFERROR(IF(ISTEXT(BH$5)=FALSE,(INDEX(BCR!$1:$1048576,MATCH('Estadísticas BCR'!BH$5,BCR!$A:$A,0),MATCH('Estadísticas BCR'!$B64,BCR!$1:$1,0))),AVERAGE(#REF!)),"")</f>
        <v>0</v>
      </c>
      <c r="BI64" s="59">
        <f>+IFERROR(IF(ISTEXT(BI$5)=FALSE,(INDEX(BCR!$1:$1048576,MATCH('Estadísticas BCR'!BI$5,BCR!$A:$A,0),MATCH('Estadísticas BCR'!$B64,BCR!$1:$1,0))),AVERAGE(#REF!)),"")</f>
        <v>0</v>
      </c>
      <c r="BJ64" s="59">
        <f>+IFERROR(IF(ISTEXT(BJ$5)=FALSE,(INDEX(BCR!$1:$1048576,MATCH('Estadísticas BCR'!BJ$5,BCR!$A:$A,0),MATCH('Estadísticas BCR'!$B64,BCR!$1:$1,0))),AVERAGE(#REF!)),"")</f>
        <v>0</v>
      </c>
      <c r="BK64" s="59">
        <f>+IFERROR(IF(ISTEXT(BK$5)=FALSE,(INDEX(BCR!$1:$1048576,MATCH('Estadísticas BCR'!BK$5,BCR!$A:$A,0),MATCH('Estadísticas BCR'!$B64,BCR!$1:$1,0))),AVERAGE(#REF!)),"")</f>
        <v>0</v>
      </c>
      <c r="BL64" s="59">
        <f>+IFERROR(IF(ISTEXT(BL$5)=FALSE,(INDEX(BCR!$1:$1048576,MATCH('Estadísticas BCR'!BL$5,BCR!$A:$A,0),MATCH('Estadísticas BCR'!$B64,BCR!$1:$1,0))),AVERAGE(#REF!)),"")</f>
        <v>0</v>
      </c>
      <c r="BM64" s="59">
        <f>+IFERROR(IF(ISTEXT(BM$5)=FALSE,(INDEX(BCR!$1:$1048576,MATCH('Estadísticas BCR'!BM$5,BCR!$A:$A,0),MATCH('Estadísticas BCR'!$B64,BCR!$1:$1,0))),AVERAGE(#REF!)),"")</f>
        <v>0</v>
      </c>
      <c r="BN64" s="59">
        <f>+IFERROR(IF(ISTEXT(BN$5)=FALSE,(INDEX(BCR!$1:$1048576,MATCH('Estadísticas BCR'!BN$5,BCR!$A:$A,0),MATCH('Estadísticas BCR'!$B64,BCR!$1:$1,0))),AVERAGE(#REF!)),"")</f>
        <v>0</v>
      </c>
      <c r="BO64" s="59">
        <f>+IFERROR(IF(ISTEXT(BO$5)=FALSE,(INDEX(BCR!$1:$1048576,MATCH('Estadísticas BCR'!BO$5,BCR!$A:$A,0),MATCH('Estadísticas BCR'!$B64,BCR!$1:$1,0))),AVERAGE(#REF!)),"")</f>
        <v>0</v>
      </c>
      <c r="BP64" s="60">
        <f>+IFERROR(IF(ISTEXT(BP$5)=FALSE,(INDEX(BCR!$1:$1048576,MATCH('Estadísticas BCR'!BP$5,BCR!$A:$A,0),MATCH('Estadísticas BCR'!$B64,BCR!$1:$1,0))),AVERAGE(BD64:BO64)),"")</f>
        <v>0</v>
      </c>
      <c r="BQ64" s="59">
        <f>+IFERROR(IF(ISTEXT(BQ$5)=FALSE,(INDEX(BCR!$1:$1048576,MATCH('Estadísticas BCR'!BQ$5,BCR!$A:$A,0),MATCH('Estadísticas BCR'!$B64,BCR!$1:$1,0))),AVERAGE(#REF!)),"")</f>
        <v>0</v>
      </c>
      <c r="BR64" s="59">
        <f>+IFERROR(IF(ISTEXT(BR$5)=FALSE,(INDEX(BCR!$1:$1048576,MATCH('Estadísticas BCR'!BR$5,BCR!$A:$A,0),MATCH('Estadísticas BCR'!$B64,BCR!$1:$1,0))),AVERAGE(#REF!)),"")</f>
        <v>0</v>
      </c>
      <c r="BS64" s="59">
        <f>+IFERROR(IF(ISTEXT(BS$5)=FALSE,(INDEX(BCR!$1:$1048576,MATCH('Estadísticas BCR'!BS$5,BCR!$A:$A,0),MATCH('Estadísticas BCR'!$B64,BCR!$1:$1,0))),AVERAGE(#REF!)),"")</f>
        <v>0</v>
      </c>
      <c r="BT64" s="59">
        <f>+IFERROR(IF(ISTEXT(BT$5)=FALSE,(INDEX(BCR!$1:$1048576,MATCH('Estadísticas BCR'!BT$5,BCR!$A:$A,0),MATCH('Estadísticas BCR'!$B64,BCR!$1:$1,0))),AVERAGE(#REF!)),"")</f>
        <v>0</v>
      </c>
      <c r="BU64" s="59">
        <f>+IFERROR(IF(ISTEXT(BU$5)=FALSE,(INDEX(BCR!$1:$1048576,MATCH('Estadísticas BCR'!BU$5,BCR!$A:$A,0),MATCH('Estadísticas BCR'!$B64,BCR!$1:$1,0))),AVERAGE(#REF!)),"")</f>
        <v>0</v>
      </c>
      <c r="BV64" s="59">
        <f>+IFERROR(IF(ISTEXT(BV$5)=FALSE,(INDEX(BCR!$1:$1048576,MATCH('Estadísticas BCR'!BV$5,BCR!$A:$A,0),MATCH('Estadísticas BCR'!$B64,BCR!$1:$1,0))),AVERAGE(#REF!)),"")</f>
        <v>0</v>
      </c>
      <c r="BW64" s="59">
        <f>+IFERROR(IF(ISTEXT(BW$5)=FALSE,(INDEX(BCR!$1:$1048576,MATCH('Estadísticas BCR'!BW$5,BCR!$A:$A,0),MATCH('Estadísticas BCR'!$B64,BCR!$1:$1,0))),AVERAGE(#REF!)),"")</f>
        <v>0</v>
      </c>
      <c r="BX64" s="59">
        <f>+IFERROR(IF(ISTEXT(BX$5)=FALSE,(INDEX(BCR!$1:$1048576,MATCH('Estadísticas BCR'!BX$5,BCR!$A:$A,0),MATCH('Estadísticas BCR'!$B64,BCR!$1:$1,0))),AVERAGE(#REF!)),"")</f>
        <v>0</v>
      </c>
      <c r="BY64" s="59">
        <f>+IFERROR(IF(ISTEXT(BY$5)=FALSE,(INDEX(BCR!$1:$1048576,MATCH('Estadísticas BCR'!BY$5,BCR!$A:$A,0),MATCH('Estadísticas BCR'!$B64,BCR!$1:$1,0))),AVERAGE(#REF!)),"")</f>
        <v>0</v>
      </c>
      <c r="BZ64" s="59">
        <f>+IFERROR(IF(ISTEXT(BZ$5)=FALSE,(INDEX(BCR!$1:$1048576,MATCH('Estadísticas BCR'!BZ$5,BCR!$A:$A,0),MATCH('Estadísticas BCR'!$B64,BCR!$1:$1,0))),AVERAGE(#REF!)),"")</f>
        <v>0</v>
      </c>
      <c r="CA64" s="59">
        <f>+IFERROR(IF(ISTEXT(CA$5)=FALSE,(INDEX(BCR!$1:$1048576,MATCH('Estadísticas BCR'!CA$5,BCR!$A:$A,0),MATCH('Estadísticas BCR'!$B64,BCR!$1:$1,0))),AVERAGE(#REF!)),"")</f>
        <v>0</v>
      </c>
      <c r="CB64" s="59">
        <f>+IFERROR(IF(ISTEXT(CB$5)=FALSE,(INDEX(BCR!$1:$1048576,MATCH('Estadísticas BCR'!CB$5,BCR!$A:$A,0),MATCH('Estadísticas BCR'!$B64,BCR!$1:$1,0))),AVERAGE(#REF!)),"")</f>
        <v>0</v>
      </c>
      <c r="CC64" s="60">
        <f>+IFERROR(IF(ISTEXT(CC$5)=FALSE,(INDEX(BCR!$1:$1048576,MATCH('Estadísticas BCR'!CC$5,BCR!$A:$A,0),MATCH('Estadísticas BCR'!$B64,BCR!$1:$1,0))),AVERAGE(BQ64:CB64)),"")</f>
        <v>0</v>
      </c>
      <c r="CD64" s="59">
        <f>+IFERROR(IF(ISTEXT(CD$5)=FALSE,(INDEX(BCR!$1:$1048576,MATCH('Estadísticas BCR'!CD$5,BCR!$A:$A,0),MATCH('Estadísticas BCR'!$B64,BCR!$1:$1,0))),AVERAGE(#REF!)),"")</f>
        <v>0</v>
      </c>
      <c r="CE64" s="59">
        <f>+IFERROR(IF(ISTEXT(CE$5)=FALSE,(INDEX(BCR!$1:$1048576,MATCH('Estadísticas BCR'!CE$5,BCR!$A:$A,0),MATCH('Estadísticas BCR'!$B64,BCR!$1:$1,0))),AVERAGE(#REF!)),"")</f>
        <v>0</v>
      </c>
      <c r="CF64" s="59">
        <f>+IFERROR(IF(ISTEXT(CF$5)=FALSE,(INDEX(BCR!$1:$1048576,MATCH('Estadísticas BCR'!CF$5,BCR!$A:$A,0),MATCH('Estadísticas BCR'!$B64,BCR!$1:$1,0))),AVERAGE(#REF!)),"")</f>
        <v>0</v>
      </c>
      <c r="CG64" s="59">
        <f>+IFERROR(IF(ISTEXT(CG$5)=FALSE,(INDEX(BCR!$1:$1048576,MATCH('Estadísticas BCR'!CG$5,BCR!$A:$A,0),MATCH('Estadísticas BCR'!$B64,BCR!$1:$1,0))),AVERAGE(#REF!)),"")</f>
        <v>0</v>
      </c>
      <c r="CH64" s="59">
        <f>+IFERROR(IF(ISTEXT(CH$5)=FALSE,(INDEX(BCR!$1:$1048576,MATCH('Estadísticas BCR'!CH$5,BCR!$A:$A,0),MATCH('Estadísticas BCR'!$B64,BCR!$1:$1,0))),AVERAGE(#REF!)),"")</f>
        <v>0</v>
      </c>
      <c r="CI64" s="59">
        <f>+IFERROR(IF(ISTEXT(CI$5)=FALSE,(INDEX(BCR!$1:$1048576,MATCH('Estadísticas BCR'!CI$5,BCR!$A:$A,0),MATCH('Estadísticas BCR'!$B64,BCR!$1:$1,0))),AVERAGE(#REF!)),"")</f>
        <v>0</v>
      </c>
      <c r="CJ64" s="59">
        <f>+IFERROR(IF(ISTEXT(CJ$5)=FALSE,(INDEX(BCR!$1:$1048576,MATCH('Estadísticas BCR'!CJ$5,BCR!$A:$A,0),MATCH('Estadísticas BCR'!$B64,BCR!$1:$1,0))),AVERAGE(#REF!)),"")</f>
        <v>0</v>
      </c>
      <c r="CK64" s="59">
        <f>+IFERROR(IF(ISTEXT(CK$5)=FALSE,(INDEX(BCR!$1:$1048576,MATCH('Estadísticas BCR'!CK$5,BCR!$A:$A,0),MATCH('Estadísticas BCR'!$B64,BCR!$1:$1,0))),AVERAGE(#REF!)),"")</f>
        <v>0</v>
      </c>
      <c r="CL64" s="59">
        <f>+IFERROR(IF(ISTEXT(CL$5)=FALSE,(INDEX(BCR!$1:$1048576,MATCH('Estadísticas BCR'!CL$5,BCR!$A:$A,0),MATCH('Estadísticas BCR'!$B64,BCR!$1:$1,0))),AVERAGE(#REF!)),"")</f>
        <v>0</v>
      </c>
      <c r="CM64" s="59">
        <f>+IFERROR(IF(ISTEXT(CM$5)=FALSE,(INDEX(BCR!$1:$1048576,MATCH('Estadísticas BCR'!CM$5,BCR!$A:$A,0),MATCH('Estadísticas BCR'!$B64,BCR!$1:$1,0))),AVERAGE(#REF!)),"")</f>
        <v>0</v>
      </c>
      <c r="CN64" s="59">
        <f>+IFERROR(IF(ISTEXT(CN$5)=FALSE,(INDEX(BCR!$1:$1048576,MATCH('Estadísticas BCR'!CN$5,BCR!$A:$A,0),MATCH('Estadísticas BCR'!$B64,BCR!$1:$1,0))),AVERAGE(#REF!)),"")</f>
        <v>0</v>
      </c>
      <c r="CO64" s="59">
        <f>+IFERROR(IF(ISTEXT(CO$5)=FALSE,(INDEX(BCR!$1:$1048576,MATCH('Estadísticas BCR'!CO$5,BCR!$A:$A,0),MATCH('Estadísticas BCR'!$B64,BCR!$1:$1,0))),AVERAGE(#REF!)),"")</f>
        <v>0</v>
      </c>
      <c r="CP64" s="60">
        <f>+IFERROR(IF(ISTEXT(CP$5)=FALSE,(INDEX(BCR!$1:$1048576,MATCH('Estadísticas BCR'!CP$5,BCR!$A:$A,0),MATCH('Estadísticas BCR'!$B64,BCR!$1:$1,0))),AVERAGE(CD64:CO64)),"")</f>
        <v>0</v>
      </c>
      <c r="CQ64" s="59">
        <f>+IFERROR(IF(ISTEXT(CQ$5)=FALSE,(INDEX(BCR!$1:$1048576,MATCH('Estadísticas BCR'!CQ$5,BCR!$A:$A,0),MATCH('Estadísticas BCR'!$B64,BCR!$1:$1,0))),AVERAGE(#REF!)),"")</f>
        <v>0</v>
      </c>
      <c r="CR64" s="59">
        <f>+IFERROR(IF(ISTEXT(CR$5)=FALSE,(INDEX(BCR!$1:$1048576,MATCH('Estadísticas BCR'!CR$5,BCR!$A:$A,0),MATCH('Estadísticas BCR'!$B64,BCR!$1:$1,0))),AVERAGE(#REF!)),"")</f>
        <v>0</v>
      </c>
      <c r="CS64" s="59">
        <f>+IFERROR(IF(ISTEXT(CS$5)=FALSE,(INDEX(BCR!$1:$1048576,MATCH('Estadísticas BCR'!CS$5,BCR!$A:$A,0),MATCH('Estadísticas BCR'!$B64,BCR!$1:$1,0))),AVERAGE(#REF!)),"")</f>
        <v>0</v>
      </c>
      <c r="CT64" s="59">
        <f>+IFERROR(IF(ISTEXT(CT$5)=FALSE,(INDEX(BCR!$1:$1048576,MATCH('Estadísticas BCR'!CT$5,BCR!$A:$A,0),MATCH('Estadísticas BCR'!$B64,BCR!$1:$1,0))),AVERAGE(#REF!)),"")</f>
        <v>0</v>
      </c>
      <c r="CU64" s="59">
        <f>+IFERROR(IF(ISTEXT(CU$5)=FALSE,(INDEX(BCR!$1:$1048576,MATCH('Estadísticas BCR'!CU$5,BCR!$A:$A,0),MATCH('Estadísticas BCR'!$B64,BCR!$1:$1,0))),AVERAGE(#REF!)),"")</f>
        <v>0</v>
      </c>
      <c r="CV64" s="59">
        <f>+IFERROR(IF(ISTEXT(CV$5)=FALSE,(INDEX(BCR!$1:$1048576,MATCH('Estadísticas BCR'!CV$5,BCR!$A:$A,0),MATCH('Estadísticas BCR'!$B64,BCR!$1:$1,0))),AVERAGE(#REF!)),"")</f>
        <v>0</v>
      </c>
      <c r="CW64" s="59">
        <f>+IFERROR(IF(ISTEXT(CW$5)=FALSE,(INDEX(BCR!$1:$1048576,MATCH('Estadísticas BCR'!CW$5,BCR!$A:$A,0),MATCH('Estadísticas BCR'!$B64,BCR!$1:$1,0))),AVERAGE(#REF!)),"")</f>
        <v>0</v>
      </c>
      <c r="CX64" s="59">
        <f>+IFERROR(IF(ISTEXT(CX$5)=FALSE,(INDEX(BCR!$1:$1048576,MATCH('Estadísticas BCR'!CX$5,BCR!$A:$A,0),MATCH('Estadísticas BCR'!$B64,BCR!$1:$1,0))),AVERAGE(#REF!)),"")</f>
        <v>0</v>
      </c>
      <c r="CY64" s="59">
        <f>+IFERROR(IF(ISTEXT(CY$5)=FALSE,(INDEX(BCR!$1:$1048576,MATCH('Estadísticas BCR'!CY$5,BCR!$A:$A,0),MATCH('Estadísticas BCR'!$B64,BCR!$1:$1,0))),AVERAGE(#REF!)),"")</f>
        <v>0</v>
      </c>
      <c r="CZ64" s="59">
        <f>+IFERROR(IF(ISTEXT(CZ$5)=FALSE,(INDEX(BCR!$1:$1048576,MATCH('Estadísticas BCR'!CZ$5,BCR!$A:$A,0),MATCH('Estadísticas BCR'!$B64,BCR!$1:$1,0))),AVERAGE(A64:CY64)),"")</f>
        <v>0</v>
      </c>
      <c r="DA64" s="59">
        <f>+IFERROR(IF(ISTEXT(DA$5)=FALSE,(INDEX(BCR!$1:$1048576,MATCH('Estadísticas BCR'!DA$5,BCR!$A:$A,0),MATCH('Estadísticas BCR'!$B64,BCR!$1:$1,0))),AVERAGE(B64:CZ64)),"")</f>
        <v>0</v>
      </c>
      <c r="DB64" s="59">
        <f>+IFERROR(IF(ISTEXT(DB$5)=FALSE,(INDEX(BCR!$1:$1048576,MATCH('Estadísticas BCR'!DB$5,BCR!$A:$A,0),MATCH('Estadísticas BCR'!$B64,BCR!$1:$1,0))),AVERAGE(C64:DA64)),"")</f>
        <v>0</v>
      </c>
      <c r="DC64" s="60">
        <f>+IFERROR(IF(ISTEXT(DC$5)=FALSE,(INDEX(BCR!$1:$1048576,MATCH('Estadísticas BCR'!DC$5,BCR!$A:$A,0),MATCH('Estadísticas BCR'!$B64,BCR!$1:$1,0))),AVERAGE(CQ64:DB64)),"")</f>
        <v>0</v>
      </c>
      <c r="DD64" s="59">
        <f>+IFERROR(IF(ISTEXT(DD$5)=FALSE,(INDEX(BCR!$1:$1048576,MATCH('Estadísticas BCR'!DD$5,BCR!$A:$A,0),MATCH('Estadísticas BCR'!$B64,BCR!$1:$1,0))),AVERAGE(CR64:DC64)),"")</f>
        <v>0</v>
      </c>
      <c r="DE64" s="59">
        <f>+IFERROR(IF(ISTEXT(DE$5)=FALSE,(INDEX(BCR!$1:$1048576,MATCH('Estadísticas BCR'!DE$5,BCR!$A:$A,0),MATCH('Estadísticas BCR'!$B64,BCR!$1:$1,0))),AVERAGE(CS64:DD64)),"")</f>
        <v>0</v>
      </c>
      <c r="DF64" s="59">
        <f>+IFERROR(IF(ISTEXT(DF$5)=FALSE,(INDEX(BCR!$1:$1048576,MATCH('Estadísticas BCR'!DF$5,BCR!$A:$A,0),MATCH('Estadísticas BCR'!$B64,BCR!$1:$1,0))),AVERAGE(CT64:DE64)),"")</f>
        <v>0</v>
      </c>
      <c r="DG64" s="59">
        <f>+IFERROR(IF(ISTEXT(DG$5)=FALSE,(INDEX(BCR!$1:$1048576,MATCH('Estadísticas BCR'!DG$5,BCR!$A:$A,0),MATCH('Estadísticas BCR'!$B64,BCR!$1:$1,0))),AVERAGE(CU64:DF64)),"")</f>
        <v>0</v>
      </c>
      <c r="DH64" s="59">
        <f>+IFERROR(IF(ISTEXT(DH$5)=FALSE,(INDEX(BCR!$1:$1048576,MATCH('Estadísticas BCR'!DH$5,BCR!$A:$A,0),MATCH('Estadísticas BCR'!$B64,BCR!$1:$1,0))),AVERAGE(CV64:DG64)),"")</f>
        <v>0</v>
      </c>
      <c r="DI64" s="59">
        <f>+IFERROR(IF(ISTEXT(DI$5)=FALSE,(INDEX(BCR!$1:$1048576,MATCH('Estadísticas BCR'!DI$5,BCR!$A:$A,0),MATCH('Estadísticas BCR'!$B64,BCR!$1:$1,0))),AVERAGE(CW64:DH64)),"")</f>
        <v>0</v>
      </c>
      <c r="DJ64" s="59">
        <f>+IFERROR(IF(ISTEXT(DJ$5)=FALSE,(INDEX(BCR!$1:$1048576,MATCH('Estadísticas BCR'!DJ$5,BCR!$A:$A,0),MATCH('Estadísticas BCR'!$B64,BCR!$1:$1,0))),AVERAGE(CX64:DI64)),"")</f>
        <v>0</v>
      </c>
      <c r="DK64" s="59">
        <f>+IFERROR(IF(ISTEXT(DK$5)=FALSE,(INDEX(BCR!$1:$1048576,MATCH('Estadísticas BCR'!DK$5,BCR!$A:$A,0),MATCH('Estadísticas BCR'!$B64,BCR!$1:$1,0))),AVERAGE(CY64:DJ64)),"")</f>
        <v>0</v>
      </c>
      <c r="DL64" s="59">
        <f>+IFERROR(IF(ISTEXT(DL$5)=FALSE,(INDEX(BCR!$1:$1048576,MATCH('Estadísticas BCR'!DL$5,BCR!$A:$A,0),MATCH('Estadísticas BCR'!$B64,BCR!$1:$1,0))),AVERAGE(CZ64:DK64)),"")</f>
        <v>0</v>
      </c>
      <c r="DM64" s="59">
        <f>+IFERROR(IF(ISTEXT(DM$5)=FALSE,(INDEX(BCR!$1:$1048576,MATCH('Estadísticas BCR'!DM$5,BCR!$A:$A,0),MATCH('Estadísticas BCR'!$B64,BCR!$1:$1,0))),AVERAGE(DA64:DL64)),"")</f>
        <v>0</v>
      </c>
      <c r="DN64" s="59">
        <f>+IFERROR(IF(ISTEXT(DN$5)=FALSE,(INDEX(BCR!$1:$1048576,MATCH('Estadísticas BCR'!DN$5,BCR!$A:$A,0),MATCH('Estadísticas BCR'!$B64,BCR!$1:$1,0))),AVERAGE(DB64:DM64)),"")</f>
        <v>0</v>
      </c>
      <c r="DO64" s="59">
        <f>+IFERROR(IF(ISTEXT(DO$5)=FALSE,(INDEX(BCR!$1:$1048576,MATCH('Estadísticas BCR'!DO$5,BCR!$A:$A,0),MATCH('Estadísticas BCR'!$B64,BCR!$1:$1,0))),AVERAGE(DC64:DN64)),"")</f>
        <v>0</v>
      </c>
      <c r="DP64" s="60">
        <f>+IFERROR(IF(ISTEXT(DP$5)=FALSE,(INDEX(BCR!$1:$1048576,MATCH('Estadísticas BCR'!DP$5,BCR!$A:$A,0),MATCH('Estadísticas BCR'!$B64,BCR!$1:$1,0))),AVERAGE(DD64:DO64)),"")</f>
        <v>0</v>
      </c>
      <c r="DQ64" s="59">
        <f>+IFERROR(IF(ISTEXT(DQ$5)=FALSE,(INDEX(BCR!$1:$1048576,MATCH('Estadísticas BCR'!DQ$5,BCR!$A:$A,0),MATCH('Estadísticas BCR'!$B64,BCR!$1:$1,0))),AVERAGE(DE64:DP64)),"")</f>
        <v>0</v>
      </c>
      <c r="DR64" s="59">
        <f>+IFERROR(IF(ISTEXT(DR$5)=FALSE,(INDEX(BCR!$1:$1048576,MATCH('Estadísticas BCR'!DR$5,BCR!$A:$A,0),MATCH('Estadísticas BCR'!$B64,BCR!$1:$1,0))),AVERAGE(DF64:DQ64)),"")</f>
        <v>0</v>
      </c>
      <c r="DS64" s="59">
        <f>+IFERROR(IF(ISTEXT(DS$5)=FALSE,(INDEX(BCR!$1:$1048576,MATCH('Estadísticas BCR'!DS$5,BCR!$A:$A,0),MATCH('Estadísticas BCR'!$B64,BCR!$1:$1,0))),AVERAGE(DG64:DR64)),"")</f>
        <v>0</v>
      </c>
      <c r="DT64" s="59">
        <f>+IFERROR(IF(ISTEXT(DT$5)=FALSE,(INDEX(BCR!$1:$1048576,MATCH('Estadísticas BCR'!DT$5,BCR!$A:$A,0),MATCH('Estadísticas BCR'!$B64,BCR!$1:$1,0))),AVERAGE(DH64:DS64)),"")</f>
        <v>0</v>
      </c>
      <c r="DU64" s="59">
        <f>+IFERROR(IF(ISTEXT(DU$5)=FALSE,(INDEX(BCR!$1:$1048576,MATCH('Estadísticas BCR'!DU$5,BCR!$A:$A,0),MATCH('Estadísticas BCR'!$B64,BCR!$1:$1,0))),AVERAGE(DI64:DT64)),"")</f>
        <v>0</v>
      </c>
      <c r="DV64" s="59">
        <f>+IFERROR(IF(ISTEXT(DV$5)=FALSE,(INDEX(BCR!$1:$1048576,MATCH('Estadísticas BCR'!DV$5,BCR!$A:$A,0),MATCH('Estadísticas BCR'!$B64,BCR!$1:$1,0))),AVERAGE(DJ64:DU64)),"")</f>
        <v>0</v>
      </c>
      <c r="DW64" s="59">
        <f>+IFERROR(IF(ISTEXT(DW$5)=FALSE,(INDEX(BCR!$1:$1048576,MATCH('Estadísticas BCR'!DW$5,BCR!$A:$A,0),MATCH('Estadísticas BCR'!$B64,BCR!$1:$1,0))),AVERAGE(DK64:DV64)),"")</f>
        <v>0</v>
      </c>
      <c r="DX64" s="59">
        <f>+IFERROR(IF(ISTEXT(DX$5)=FALSE,(INDEX(BCR!$1:$1048576,MATCH('Estadísticas BCR'!DX$5,BCR!$A:$A,0),MATCH('Estadísticas BCR'!$B64,BCR!$1:$1,0))),AVERAGE(DL64:DW64)),"")</f>
        <v>0</v>
      </c>
      <c r="DY64" s="59">
        <f>+IFERROR(IF(ISTEXT(DY$5)=FALSE,(INDEX(BCR!$1:$1048576,MATCH('Estadísticas BCR'!DY$5,BCR!$A:$A,0),MATCH('Estadísticas BCR'!$B64,BCR!$1:$1,0))),AVERAGE(DM64:DX64)),"")</f>
        <v>0</v>
      </c>
      <c r="DZ64" s="59">
        <f>+IFERROR(IF(ISTEXT(DZ$5)=FALSE,(INDEX(BCR!$1:$1048576,MATCH('Estadísticas BCR'!DZ$5,BCR!$A:$A,0),MATCH('Estadísticas BCR'!$B64,BCR!$1:$1,0))),AVERAGE(DN64:DY64)),"")</f>
        <v>0</v>
      </c>
      <c r="EA64" s="59">
        <f>+IFERROR(IF(ISTEXT(EA$5)=FALSE,(INDEX(BCR!$1:$1048576,MATCH('Estadísticas BCR'!EA$5,BCR!$A:$A,0),MATCH('Estadísticas BCR'!$B64,BCR!$1:$1,0))),AVERAGE(DO64:DZ64)),"")</f>
        <v>0</v>
      </c>
      <c r="EB64" s="59">
        <f>+IFERROR(IF(ISTEXT(EB$5)=FALSE,(INDEX(BCR!$1:$1048576,MATCH('Estadísticas BCR'!EB$5,BCR!$A:$A,0),MATCH('Estadísticas BCR'!$B64,BCR!$1:$1,0))),AVERAGE(DP64:EA64)),"")</f>
        <v>0</v>
      </c>
      <c r="EC64" s="60">
        <f>+IFERROR(IF(ISTEXT(EC$5)=FALSE,(INDEX(BCR!$1:$1048576,MATCH('Estadísticas BCR'!EC$5,BCR!$A:$A,0),MATCH('Estadísticas BCR'!$B64,BCR!$1:$1,0))),AVERAGE(DQ64:EB64)),"")</f>
        <v>0</v>
      </c>
      <c r="ED64" s="59">
        <f>+IFERROR(IF(ISTEXT(ED$5)=FALSE,(INDEX(BCR!$1:$1048576,MATCH('Estadísticas BCR'!ED$5,BCR!$A:$A,0),MATCH('Estadísticas BCR'!$B64,BCR!$1:$1,0))),AVERAGE(DR64:EC64)),"")</f>
        <v>0</v>
      </c>
      <c r="EE64" s="59">
        <f>+IFERROR(IF(ISTEXT(EE$5)=FALSE,(INDEX(BCR!$1:$1048576,MATCH('Estadísticas BCR'!EE$5,BCR!$A:$A,0),MATCH('Estadísticas BCR'!$B64,BCR!$1:$1,0))),AVERAGE(DS64:ED64)),"")</f>
        <v>0</v>
      </c>
      <c r="EF64" s="59">
        <f>+IFERROR(IF(ISTEXT(EF$5)=FALSE,(INDEX(BCR!$1:$1048576,MATCH('Estadísticas BCR'!EF$5,BCR!$A:$A,0),MATCH('Estadísticas BCR'!$B64,BCR!$1:$1,0))),AVERAGE(DT64:EE64)),"")</f>
        <v>0</v>
      </c>
      <c r="EG64" s="59">
        <f>+IFERROR(IF(ISTEXT(EG$5)=FALSE,(INDEX(BCR!$1:$1048576,MATCH('Estadísticas BCR'!EG$5,BCR!$A:$A,0),MATCH('Estadísticas BCR'!$B64,BCR!$1:$1,0))),AVERAGE(DU64:EF64)),"")</f>
        <v>0</v>
      </c>
      <c r="EH64" s="59">
        <f>+IFERROR(IF(ISTEXT(EH$5)=FALSE,(INDEX(BCR!$1:$1048576,MATCH('Estadísticas BCR'!EH$5,BCR!$A:$A,0),MATCH('Estadísticas BCR'!$B64,BCR!$1:$1,0))),AVERAGE(DV64:EG64)),"")</f>
        <v>0</v>
      </c>
      <c r="EI64" s="59">
        <f>+IFERROR(IF(ISTEXT(EI$5)=FALSE,(INDEX(BCR!$1:$1048576,MATCH('Estadísticas BCR'!EI$5,BCR!$A:$A,0),MATCH('Estadísticas BCR'!$B64,BCR!$1:$1,0))),AVERAGE(DW64:EH64)),"")</f>
        <v>0</v>
      </c>
      <c r="EJ64" s="59">
        <f>+IFERROR(IF(ISTEXT(EJ$5)=FALSE,(INDEX(BCR!$1:$1048576,MATCH('Estadísticas BCR'!EJ$5,BCR!$A:$A,0),MATCH('Estadísticas BCR'!$B64,BCR!$1:$1,0))),AVERAGE(DX64:EI64)),"")</f>
        <v>0</v>
      </c>
      <c r="EK64" s="59">
        <f>+IFERROR(IF(ISTEXT(EK$5)=FALSE,(INDEX(BCR!$1:$1048576,MATCH('Estadísticas BCR'!EK$5,BCR!$A:$A,0),MATCH('Estadísticas BCR'!$B64,BCR!$1:$1,0))),AVERAGE(DY64:EJ64)),"")</f>
        <v>0</v>
      </c>
      <c r="EL64" s="59">
        <f>+IFERROR(IF(ISTEXT(EL$5)=FALSE,(INDEX(BCR!$1:$1048576,MATCH('Estadísticas BCR'!EL$5,BCR!$A:$A,0),MATCH('Estadísticas BCR'!$B64,BCR!$1:$1,0))),AVERAGE(DZ64:EK64)),"")</f>
        <v>0</v>
      </c>
      <c r="EM64" s="59">
        <f>+IFERROR(IF(ISTEXT(EM$5)=FALSE,(INDEX(BCR!$1:$1048576,MATCH('Estadísticas BCR'!EM$5,BCR!$A:$A,0),MATCH('Estadísticas BCR'!$B64,BCR!$1:$1,0))),AVERAGE(EA64:EL64)),"")</f>
        <v>0</v>
      </c>
      <c r="EN64" s="59">
        <f>+IFERROR(IF(ISTEXT(EN$5)=FALSE,(INDEX(BCR!$1:$1048576,MATCH('Estadísticas BCR'!EN$5,BCR!$A:$A,0),MATCH('Estadísticas BCR'!$B64,BCR!$1:$1,0))),AVERAGE(EB64:EM64)),"")</f>
        <v>0</v>
      </c>
      <c r="EO64" s="59">
        <f>+IFERROR(IF(ISTEXT(EO$5)=FALSE,(INDEX(BCR!$1:$1048576,MATCH('Estadísticas BCR'!EO$5,BCR!$A:$A,0),MATCH('Estadísticas BCR'!$B64,BCR!$1:$1,0))),AVERAGE(EC64:EN64)),"")</f>
        <v>0</v>
      </c>
      <c r="EP64" s="60">
        <f>+IFERROR(IF(ISTEXT(EP$5)=FALSE,(INDEX(BCR!$1:$1048576,MATCH('Estadísticas BCR'!EP$5,BCR!$A:$A,0),MATCH('Estadísticas BCR'!$B64,BCR!$1:$1,0))),AVERAGE(ED64:EO64)),"")</f>
        <v>0</v>
      </c>
      <c r="EQ64" s="59">
        <f>+IFERROR(IF(ISTEXT(EQ$5)=FALSE,(INDEX(BCR!$1:$1048576,MATCH('Estadísticas BCR'!EQ$5,BCR!$A:$A,0),MATCH('Estadísticas BCR'!$B64,BCR!$1:$1,0))),AVERAGE(EE64:EP64)),"")</f>
        <v>0</v>
      </c>
      <c r="ER64" s="59">
        <f>+IFERROR(IF(ISTEXT(ER$5)=FALSE,(INDEX(BCR!$1:$1048576,MATCH('Estadísticas BCR'!ER$5,BCR!$A:$A,0),MATCH('Estadísticas BCR'!$B64,BCR!$1:$1,0))),AVERAGE(EF64:EQ64)),"")</f>
        <v>0</v>
      </c>
      <c r="ES64" s="59">
        <f>+IFERROR(IF(ISTEXT(ES$5)=FALSE,(INDEX(BCR!$1:$1048576,MATCH('Estadísticas BCR'!ES$5,BCR!$A:$A,0),MATCH('Estadísticas BCR'!$B64,BCR!$1:$1,0))),AVERAGE(EG64:ER64)),"")</f>
        <v>0</v>
      </c>
      <c r="ET64" s="59">
        <f>+IFERROR(IF(ISTEXT(ET$5)=FALSE,(INDEX(BCR!$1:$1048576,MATCH('Estadísticas BCR'!ET$5,BCR!$A:$A,0),MATCH('Estadísticas BCR'!$B64,BCR!$1:$1,0))),AVERAGE(EH64:ES64)),"")</f>
        <v>0</v>
      </c>
      <c r="EU64" s="59">
        <f>+IFERROR(IF(ISTEXT(EU$5)=FALSE,(INDEX(BCR!$1:$1048576,MATCH('Estadísticas BCR'!EU$5,BCR!$A:$A,0),MATCH('Estadísticas BCR'!$B64,BCR!$1:$1,0))),AVERAGE(EI64:ET64)),"")</f>
        <v>0</v>
      </c>
      <c r="EV64" s="59">
        <f>+IFERROR(IF(ISTEXT(EV$5)=FALSE,(INDEX(BCR!$1:$1048576,MATCH('Estadísticas BCR'!EV$5,BCR!$A:$A,0),MATCH('Estadísticas BCR'!$B64,BCR!$1:$1,0))),AVERAGE(EJ64:EU64)),"")</f>
        <v>0</v>
      </c>
      <c r="EW64" s="59">
        <f>+IFERROR(IF(ISTEXT(EW$5)=FALSE,(INDEX(BCR!$1:$1048576,MATCH('Estadísticas BCR'!EW$5,BCR!$A:$A,0),MATCH('Estadísticas BCR'!$B64,BCR!$1:$1,0))),AVERAGE(EK64:EV64)),"")</f>
        <v>0</v>
      </c>
      <c r="EX64" s="59">
        <f>+IFERROR(IF(ISTEXT(EX$5)=FALSE,(INDEX(BCR!$1:$1048576,MATCH('Estadísticas BCR'!EX$5,BCR!$A:$A,0),MATCH('Estadísticas BCR'!$B64,BCR!$1:$1,0))),AVERAGE(EL64:EW64)),"")</f>
        <v>0</v>
      </c>
      <c r="EY64" s="59">
        <f>+IFERROR(IF(ISTEXT(EY$5)=FALSE,(INDEX(BCR!$1:$1048576,MATCH('Estadísticas BCR'!EY$5,BCR!$A:$A,0),MATCH('Estadísticas BCR'!$B64,BCR!$1:$1,0))),AVERAGE(EM64:EX64)),"")</f>
        <v>0</v>
      </c>
      <c r="EZ64" s="59">
        <f>+IFERROR(IF(ISTEXT(EZ$5)=FALSE,(INDEX(BCR!$1:$1048576,MATCH('Estadísticas BCR'!EZ$5,BCR!$A:$A,0),MATCH('Estadísticas BCR'!$B64,BCR!$1:$1,0))),AVERAGE(EN64:EY64)),"")</f>
        <v>0</v>
      </c>
      <c r="FA64" s="59">
        <f>+IFERROR(IF(ISTEXT(FA$5)=FALSE,(INDEX(BCR!$1:$1048576,MATCH('Estadísticas BCR'!FA$5,BCR!$A:$A,0),MATCH('Estadísticas BCR'!$B64,BCR!$1:$1,0))),AVERAGE(EO64:EZ64)),"")</f>
        <v>0</v>
      </c>
      <c r="FB64" s="59">
        <f>+IFERROR(IF(ISTEXT(FB$5)=FALSE,(INDEX(BCR!$1:$1048576,MATCH('Estadísticas BCR'!FB$5,BCR!$A:$A,0),MATCH('Estadísticas BCR'!$B64,BCR!$1:$1,0))),AVERAGE(EP64:FA64)),"")</f>
        <v>0</v>
      </c>
      <c r="FC64" s="60">
        <f>+IFERROR(IF(ISTEXT(FC$5)=FALSE,(INDEX(BCR!$1:$1048576,MATCH('Estadísticas BCR'!FC$5,BCR!$A:$A,0),MATCH('Estadísticas BCR'!$B64,BCR!$1:$1,0))),AVERAGE(EQ64:FB64)),"")</f>
        <v>0</v>
      </c>
      <c r="FD64" s="59">
        <f>+IFERROR(IF(ISTEXT(FD$5)=FALSE,(INDEX(BCR!$1:$1048576,MATCH('Estadísticas BCR'!FD$5,BCR!$A:$A,0),MATCH('Estadísticas BCR'!$B64,BCR!$1:$1,0))),AVERAGE(ER64:FC64)),"")</f>
        <v>0</v>
      </c>
      <c r="FE64" s="59">
        <f>+IFERROR(IF(ISTEXT(FE$5)=FALSE,(INDEX(BCR!$1:$1048576,MATCH('Estadísticas BCR'!FE$5,BCR!$A:$A,0),MATCH('Estadísticas BCR'!$B64,BCR!$1:$1,0))),AVERAGE(ES64:FD64)),"")</f>
        <v>0</v>
      </c>
      <c r="FF64" s="59">
        <f>+IFERROR(IF(ISTEXT(FF$5)=FALSE,(INDEX(BCR!$1:$1048576,MATCH('Estadísticas BCR'!FF$5,BCR!$A:$A,0),MATCH('Estadísticas BCR'!$B64,BCR!$1:$1,0))),AVERAGE(ET64:FE64)),"")</f>
        <v>0</v>
      </c>
      <c r="FG64" s="59">
        <f>+IFERROR(IF(ISTEXT(FG$5)=FALSE,(INDEX(BCR!$1:$1048576,MATCH('Estadísticas BCR'!FG$5,BCR!$A:$A,0),MATCH('Estadísticas BCR'!$B64,BCR!$1:$1,0))),AVERAGE(EU64:FF64)),"")</f>
        <v>0</v>
      </c>
      <c r="FH64" s="59">
        <f>+IFERROR(IF(ISTEXT(FH$5)=FALSE,(INDEX(BCR!$1:$1048576,MATCH('Estadísticas BCR'!FH$5,BCR!$A:$A,0),MATCH('Estadísticas BCR'!$B64,BCR!$1:$1,0))),AVERAGE(EV64:FG64)),"")</f>
        <v>0</v>
      </c>
      <c r="FI64" s="59">
        <f>+IFERROR(IF(ISTEXT(FI$5)=FALSE,(INDEX(BCR!$1:$1048576,MATCH('Estadísticas BCR'!FI$5,BCR!$A:$A,0),MATCH('Estadísticas BCR'!$B64,BCR!$1:$1,0))),AVERAGE(EW64:FH64)),"")</f>
        <v>0</v>
      </c>
      <c r="FJ64" s="59">
        <f>+IFERROR(IF(ISTEXT(FJ$5)=FALSE,(INDEX(BCR!$1:$1048576,MATCH('Estadísticas BCR'!FJ$5,BCR!$A:$A,0),MATCH('Estadísticas BCR'!$B64,BCR!$1:$1,0))),AVERAGE(EX64:FI64)),"")</f>
        <v>0</v>
      </c>
      <c r="FK64" s="59">
        <f>+IFERROR(IF(ISTEXT(FK$5)=FALSE,(INDEX(BCR!$1:$1048576,MATCH('Estadísticas BCR'!FK$5,BCR!$A:$A,0),MATCH('Estadísticas BCR'!$B64,BCR!$1:$1,0))),AVERAGE(EY64:FJ64)),"")</f>
        <v>0</v>
      </c>
      <c r="FL64" s="59">
        <f>+IFERROR(IF(ISTEXT(FL$5)=FALSE,(INDEX(BCR!$1:$1048576,MATCH('Estadísticas BCR'!FL$5,BCR!$A:$A,0),MATCH('Estadísticas BCR'!$B64,BCR!$1:$1,0))),AVERAGE(EZ64:FK64)),"")</f>
        <v>0</v>
      </c>
      <c r="FM64" s="59">
        <f>+IFERROR(IF(ISTEXT(FM$5)=FALSE,(INDEX(BCR!$1:$1048576,MATCH('Estadísticas BCR'!FM$5,BCR!$A:$A,0),MATCH('Estadísticas BCR'!$B64,BCR!$1:$1,0))),AVERAGE(FA64:FL64)),"")</f>
        <v>0</v>
      </c>
      <c r="FN64" s="59">
        <f>+IFERROR(IF(ISTEXT(FN$5)=FALSE,(INDEX(BCR!$1:$1048576,MATCH('Estadísticas BCR'!FN$5,BCR!$A:$A,0),MATCH('Estadísticas BCR'!$B64,BCR!$1:$1,0))),AVERAGE(FB64:FM64)),"")</f>
        <v>0</v>
      </c>
      <c r="FO64" s="59">
        <f>+IFERROR(IF(ISTEXT(FO$5)=FALSE,(INDEX(BCR!$1:$1048576,MATCH('Estadísticas BCR'!FO$5,BCR!$A:$A,0),MATCH('Estadísticas BCR'!$B64,BCR!$1:$1,0))),AVERAGE(FC64:FN64)),"")</f>
        <v>0</v>
      </c>
      <c r="FP64" s="60">
        <f>+IFERROR(IF(ISTEXT(FP$5)=FALSE,(INDEX(BCR!$1:$1048576,MATCH('Estadísticas BCR'!FP$5,BCR!$A:$A,0),MATCH('Estadísticas BCR'!$B64,BCR!$1:$1,0))),AVERAGE(FD64:FO64)),"")</f>
        <v>0</v>
      </c>
      <c r="FQ64" s="59">
        <f>+IFERROR(IF(ISTEXT(FQ$5)=FALSE,(INDEX(BCR!$1:$1048576,MATCH('Estadísticas BCR'!FQ$5,BCR!$A:$A,0),MATCH('Estadísticas BCR'!$B64,BCR!$1:$1,0))),AVERAGE(FE64:FP64)),"")</f>
        <v>0</v>
      </c>
      <c r="FR64" s="59">
        <f>+IFERROR(IF(ISTEXT(FR$5)=FALSE,(INDEX(BCR!$1:$1048576,MATCH('Estadísticas BCR'!FR$5,BCR!$A:$A,0),MATCH('Estadísticas BCR'!$B64,BCR!$1:$1,0))),AVERAGE(FF64:FQ64)),"")</f>
        <v>0</v>
      </c>
      <c r="FS64" s="59">
        <f>+IFERROR(IF(ISTEXT(FS$5)=FALSE,(INDEX(BCR!$1:$1048576,MATCH('Estadísticas BCR'!FS$5,BCR!$A:$A,0),MATCH('Estadísticas BCR'!$B64,BCR!$1:$1,0))),AVERAGE(FG64:FR64)),"")</f>
        <v>0</v>
      </c>
      <c r="FT64" s="59">
        <f>+IFERROR(IF(ISTEXT(FT$5)=FALSE,(INDEX(BCR!$1:$1048576,MATCH('Estadísticas BCR'!FT$5,BCR!$A:$A,0),MATCH('Estadísticas BCR'!$B64,BCR!$1:$1,0))),AVERAGE(FH64:FS64)),"")</f>
        <v>0</v>
      </c>
      <c r="FU64" s="59">
        <f>+IFERROR(IF(ISTEXT(FU$5)=FALSE,(INDEX(BCR!$1:$1048576,MATCH('Estadísticas BCR'!FU$5,BCR!$A:$A,0),MATCH('Estadísticas BCR'!$B64,BCR!$1:$1,0))),AVERAGE(FI64:FT64)),"")</f>
        <v>0</v>
      </c>
      <c r="FV64" s="59">
        <f>+IFERROR(IF(ISTEXT(FV$5)=FALSE,(INDEX(BCR!$1:$1048576,MATCH('Estadísticas BCR'!FV$5,BCR!$A:$A,0),MATCH('Estadísticas BCR'!$B64,BCR!$1:$1,0))),AVERAGE(FJ64:FU64)),"")</f>
        <v>0</v>
      </c>
      <c r="FW64" s="59">
        <f>+IFERROR(IF(ISTEXT(FW$5)=FALSE,(INDEX(BCR!$1:$1048576,MATCH('Estadísticas BCR'!FW$5,BCR!$A:$A,0),MATCH('Estadísticas BCR'!$B64,BCR!$1:$1,0))),AVERAGE(FK64:FV64)),"")</f>
        <v>0</v>
      </c>
      <c r="FX64" s="59">
        <f>+IFERROR(IF(ISTEXT(FX$5)=FALSE,(INDEX(BCR!$1:$1048576,MATCH('Estadísticas BCR'!FX$5,BCR!$A:$A,0),MATCH('Estadísticas BCR'!$B64,BCR!$1:$1,0))),AVERAGE(FL64:FW64)),"")</f>
        <v>0</v>
      </c>
      <c r="FY64" s="59">
        <f>+IFERROR(IF(ISTEXT(FY$5)=FALSE,(INDEX(BCR!$1:$1048576,MATCH('Estadísticas BCR'!FY$5,BCR!$A:$A,0),MATCH('Estadísticas BCR'!$B64,BCR!$1:$1,0))),AVERAGE(FM64:FX64)),"")</f>
        <v>0</v>
      </c>
      <c r="FZ64" s="59">
        <f>+IFERROR(IF(ISTEXT(FZ$5)=FALSE,(INDEX(BCR!$1:$1048576,MATCH('Estadísticas BCR'!FZ$5,BCR!$A:$A,0),MATCH('Estadísticas BCR'!$B64,BCR!$1:$1,0))),AVERAGE(FN64:FY64)),"")</f>
        <v>0</v>
      </c>
      <c r="GA64" s="59">
        <f>+IFERROR(IF(ISTEXT(GA$5)=FALSE,(INDEX(BCR!$1:$1048576,MATCH('Estadísticas BCR'!GA$5,BCR!$A:$A,0),MATCH('Estadísticas BCR'!$B64,BCR!$1:$1,0))),AVERAGE(FO64:FZ64)),"")</f>
        <v>0</v>
      </c>
      <c r="GB64" s="59">
        <f>+IFERROR(IF(ISTEXT(GB$5)=FALSE,(INDEX(BCR!$1:$1048576,MATCH('Estadísticas BCR'!GB$5,BCR!$A:$A,0),MATCH('Estadísticas BCR'!$B64,BCR!$1:$1,0))),AVERAGE(FP64:GA64)),"")</f>
        <v>0</v>
      </c>
      <c r="GC64" s="60">
        <f>+IFERROR(IF(ISTEXT(GC$5)=FALSE,(INDEX(BCR!$1:$1048576,MATCH('Estadísticas BCR'!GC$5,BCR!$A:$A,0),MATCH('Estadísticas BCR'!$B64,BCR!$1:$1,0))),AVERAGE(FQ64:GB64)),"")</f>
        <v>0</v>
      </c>
      <c r="GD64" s="59">
        <f>+IFERROR(IF(ISTEXT(GD$5)=FALSE,(INDEX(BCR!$1:$1048576,MATCH('Estadísticas BCR'!GD$5,BCR!$A:$A,0),MATCH('Estadísticas BCR'!$B64,BCR!$1:$1,0))),AVERAGE(FR64:GC64)),"")</f>
        <v>0</v>
      </c>
      <c r="GE64" s="59">
        <f>+IFERROR(IF(ISTEXT(GE$5)=FALSE,(INDEX(BCR!$1:$1048576,MATCH('Estadísticas BCR'!GE$5,BCR!$A:$A,0),MATCH('Estadísticas BCR'!$B64,BCR!$1:$1,0))),AVERAGE(FS64:GD64)),"")</f>
        <v>0</v>
      </c>
      <c r="GF64" s="59">
        <f>+IFERROR(IF(ISTEXT(GF$5)=FALSE,(INDEX(BCR!$1:$1048576,MATCH('Estadísticas BCR'!GF$5,BCR!$A:$A,0),MATCH('Estadísticas BCR'!$B64,BCR!$1:$1,0))),AVERAGE(FT64:GE64)),"")</f>
        <v>0</v>
      </c>
      <c r="GG64" s="59">
        <f>+IFERROR(IF(ISTEXT(GG$5)=FALSE,(INDEX(BCR!$1:$1048576,MATCH('Estadísticas BCR'!GG$5,BCR!$A:$A,0),MATCH('Estadísticas BCR'!$B64,BCR!$1:$1,0))),AVERAGE(FU64:GF64)),"")</f>
        <v>0</v>
      </c>
      <c r="GH64" s="59">
        <f>+IFERROR(IF(ISTEXT(GH$5)=FALSE,(INDEX(BCR!$1:$1048576,MATCH('Estadísticas BCR'!GH$5,BCR!$A:$A,0),MATCH('Estadísticas BCR'!$B64,BCR!$1:$1,0))),AVERAGE(FV64:GG64)),"")</f>
        <v>0</v>
      </c>
      <c r="GI64" s="59">
        <f>+IFERROR(IF(ISTEXT(GI$5)=FALSE,(INDEX(BCR!$1:$1048576,MATCH('Estadísticas BCR'!GI$5,BCR!$A:$A,0),MATCH('Estadísticas BCR'!$B64,BCR!$1:$1,0))),AVERAGE(FW64:GH64)),"")</f>
        <v>0</v>
      </c>
      <c r="GJ64" s="59">
        <f>+IFERROR(IF(ISTEXT(GJ$5)=FALSE,(INDEX(BCR!$1:$1048576,MATCH('Estadísticas BCR'!GJ$5,BCR!$A:$A,0),MATCH('Estadísticas BCR'!$B64,BCR!$1:$1,0))),AVERAGE(FX64:GI64)),"")</f>
        <v>0</v>
      </c>
      <c r="GK64" s="59">
        <f>+IFERROR(IF(ISTEXT(GK$5)=FALSE,(INDEX(BCR!$1:$1048576,MATCH('Estadísticas BCR'!GK$5,BCR!$A:$A,0),MATCH('Estadísticas BCR'!$B64,BCR!$1:$1,0))),AVERAGE(FY64:GJ64)),"")</f>
        <v>0</v>
      </c>
      <c r="GL64" s="59">
        <f>+IFERROR(IF(ISTEXT(GL$5)=FALSE,(INDEX(BCR!$1:$1048576,MATCH('Estadísticas BCR'!GL$5,BCR!$A:$A,0),MATCH('Estadísticas BCR'!$B64,BCR!$1:$1,0))),AVERAGE(FZ64:GK64)),"")</f>
        <v>0</v>
      </c>
      <c r="GM64" s="59">
        <f>+IFERROR(IF(ISTEXT(GM$5)=FALSE,(INDEX(BCR!$1:$1048576,MATCH('Estadísticas BCR'!GM$5,BCR!$A:$A,0),MATCH('Estadísticas BCR'!$B64,BCR!$1:$1,0))),AVERAGE(GA64:GL64)),"")</f>
        <v>0</v>
      </c>
      <c r="GN64" s="59">
        <f>+IFERROR(IF(ISTEXT(GN$5)=FALSE,(INDEX(BCR!$1:$1048576,MATCH('Estadísticas BCR'!GN$5,BCR!$A:$A,0),MATCH('Estadísticas BCR'!$B64,BCR!$1:$1,0))),AVERAGE(GB64:GM64)),"")</f>
        <v>0</v>
      </c>
      <c r="GO64" s="59">
        <f>+IFERROR(IF(ISTEXT(GO$5)=FALSE,(INDEX(BCR!$1:$1048576,MATCH('Estadísticas BCR'!GO$5,BCR!$A:$A,0),MATCH('Estadísticas BCR'!$B64,BCR!$1:$1,0))),AVERAGE(GC64:GN64)),"")</f>
        <v>0</v>
      </c>
      <c r="GP64" s="60">
        <f>+IFERROR(IF(ISTEXT(GP$5)=FALSE,(INDEX(BCR!$1:$1048576,MATCH('Estadísticas BCR'!GP$5,BCR!$A:$A,0),MATCH('Estadísticas BCR'!$B64,BCR!$1:$1,0))),AVERAGE(GD64:GO64)),"")</f>
        <v>0</v>
      </c>
      <c r="GQ64" s="59">
        <f>+IFERROR(IF(ISTEXT(GQ$5)=FALSE,(INDEX(BCR!$1:$1048576,MATCH('Estadísticas BCR'!GQ$5,BCR!$A:$A,0),MATCH('Estadísticas BCR'!$B64,BCR!$1:$1,0))),AVERAGE(GE64:GP64)),"")</f>
        <v>0</v>
      </c>
      <c r="GR64" s="59">
        <f>+IFERROR(IF(ISTEXT(GR$5)=FALSE,(INDEX(BCR!$1:$1048576,MATCH('Estadísticas BCR'!GR$5,BCR!$A:$A,0),MATCH('Estadísticas BCR'!$B64,BCR!$1:$1,0))),AVERAGE(GF64:GQ64)),"")</f>
        <v>0</v>
      </c>
      <c r="GS64" s="59">
        <f>+IFERROR(IF(ISTEXT(GS$5)=FALSE,(INDEX(BCR!$1:$1048576,MATCH('Estadísticas BCR'!GS$5,BCR!$A:$A,0),MATCH('Estadísticas BCR'!$B64,BCR!$1:$1,0))),AVERAGE(GG64:GR64)),"")</f>
        <v>0</v>
      </c>
      <c r="GT64" s="59">
        <f>+IFERROR(IF(ISTEXT(GT$5)=FALSE,(INDEX(BCR!$1:$1048576,MATCH('Estadísticas BCR'!GT$5,BCR!$A:$A,0),MATCH('Estadísticas BCR'!$B64,BCR!$1:$1,0))),AVERAGE(GH64:GS64)),"")</f>
        <v>0</v>
      </c>
      <c r="GU64" s="59">
        <f>+IFERROR(IF(ISTEXT(GU$5)=FALSE,(INDEX(BCR!$1:$1048576,MATCH('Estadísticas BCR'!GU$5,BCR!$A:$A,0),MATCH('Estadísticas BCR'!$B64,BCR!$1:$1,0))),AVERAGE(GI64:GT64)),"")</f>
        <v>0</v>
      </c>
      <c r="GV64" s="59">
        <f>+IFERROR(IF(ISTEXT(GV$5)=FALSE,(INDEX(BCR!$1:$1048576,MATCH('Estadísticas BCR'!GV$5,BCR!$A:$A,0),MATCH('Estadísticas BCR'!$B64,BCR!$1:$1,0))),AVERAGE(GJ64:GU64)),"")</f>
        <v>0</v>
      </c>
      <c r="GW64" s="59">
        <f>+IFERROR(IF(ISTEXT(GW$5)=FALSE,(INDEX(BCR!$1:$1048576,MATCH('Estadísticas BCR'!GW$5,BCR!$A:$A,0),MATCH('Estadísticas BCR'!$B64,BCR!$1:$1,0))),AVERAGE(GK64:GV64)),"")</f>
        <v>0</v>
      </c>
      <c r="GX64" s="59">
        <f>+IFERROR(IF(ISTEXT(GX$5)=FALSE,(INDEX(BCR!$1:$1048576,MATCH('Estadísticas BCR'!GX$5,BCR!$A:$A,0),MATCH('Estadísticas BCR'!$B64,BCR!$1:$1,0))),AVERAGE(GL64:GW64)),"")</f>
        <v>0</v>
      </c>
      <c r="GY64" s="59">
        <f>+IFERROR(IF(ISTEXT(GY$5)=FALSE,(INDEX(BCR!$1:$1048576,MATCH('Estadísticas BCR'!GY$5,BCR!$A:$A,0),MATCH('Estadísticas BCR'!$B64,BCR!$1:$1,0))),AVERAGE(GM64:GX64)),"")</f>
        <v>0</v>
      </c>
      <c r="GZ64" s="59">
        <f>+IFERROR(IF(ISTEXT(GZ$5)=FALSE,(INDEX(BCR!$1:$1048576,MATCH('Estadísticas BCR'!GZ$5,BCR!$A:$A,0),MATCH('Estadísticas BCR'!$B64,BCR!$1:$1,0))),AVERAGE(GN64:GY64)),"")</f>
        <v>0</v>
      </c>
      <c r="HA64" s="59">
        <f>+IFERROR(IF(ISTEXT(HA$5)=FALSE,(INDEX(BCR!$1:$1048576,MATCH('Estadísticas BCR'!HA$5,BCR!$A:$A,0),MATCH('Estadísticas BCR'!$B64,BCR!$1:$1,0))),AVERAGE(GO64:GZ64)),"")</f>
        <v>0</v>
      </c>
      <c r="HB64" s="59">
        <f>+IFERROR(IF(ISTEXT(HB$5)=FALSE,(INDEX(BCR!$1:$1048576,MATCH('Estadísticas BCR'!HB$5,BCR!$A:$A,0),MATCH('Estadísticas BCR'!$B64,BCR!$1:$1,0))),AVERAGE(GP64:HA64)),"")</f>
        <v>0</v>
      </c>
      <c r="HC64" s="60">
        <f>+IFERROR(IF(ISTEXT(HC$5)=FALSE,(INDEX(BCR!$1:$1048576,MATCH('Estadísticas BCR'!HC$5,BCR!$A:$A,0),MATCH('Estadísticas BCR'!$B64,BCR!$1:$1,0))),AVERAGE(GQ64:HB64)),"")</f>
        <v>0</v>
      </c>
      <c r="HD64" s="59">
        <f>+IFERROR(IF(ISTEXT(HD$5)=FALSE,(INDEX(BCR!$1:$1048576,MATCH('Estadísticas BCR'!HD$5,BCR!$A:$A,0),MATCH('Estadísticas BCR'!$B64,BCR!$1:$1,0))),AVERAGE(GR64:HC64)),"")</f>
        <v>0</v>
      </c>
      <c r="HE64" s="59">
        <f>+IFERROR(IF(ISTEXT(HE$5)=FALSE,(INDEX(BCR!$1:$1048576,MATCH('Estadísticas BCR'!HE$5,BCR!$A:$A,0),MATCH('Estadísticas BCR'!$B64,BCR!$1:$1,0))),AVERAGE(GS64:HD64)),"")</f>
        <v>0</v>
      </c>
      <c r="HF64" s="59">
        <f>+IFERROR(IF(ISTEXT(HF$5)=FALSE,(INDEX(BCR!$1:$1048576,MATCH('Estadísticas BCR'!HF$5,BCR!$A:$A,0),MATCH('Estadísticas BCR'!$B64,BCR!$1:$1,0))),AVERAGE(GT64:HE64)),"")</f>
        <v>0</v>
      </c>
      <c r="HG64" s="59">
        <f>+IFERROR(IF(ISTEXT(HG$5)=FALSE,(INDEX(BCR!$1:$1048576,MATCH('Estadísticas BCR'!HG$5,BCR!$A:$A,0),MATCH('Estadísticas BCR'!$B64,BCR!$1:$1,0))),AVERAGE(GU64:HF64)),"")</f>
        <v>0</v>
      </c>
      <c r="HH64" s="59">
        <f>+IFERROR(IF(ISTEXT(HH$5)=FALSE,(INDEX(BCR!$1:$1048576,MATCH('Estadísticas BCR'!HH$5,BCR!$A:$A,0),MATCH('Estadísticas BCR'!$B64,BCR!$1:$1,0))),AVERAGE(GV64:HG64)),"")</f>
        <v>0</v>
      </c>
      <c r="HI64" s="59">
        <f>+IFERROR(IF(ISTEXT(HI$5)=FALSE,(INDEX(BCR!$1:$1048576,MATCH('Estadísticas BCR'!HI$5,BCR!$A:$A,0),MATCH('Estadísticas BCR'!$B64,BCR!$1:$1,0))),AVERAGE(GW64:HH64)),"")</f>
        <v>0</v>
      </c>
      <c r="HJ64" s="59">
        <f>+IFERROR(IF(ISTEXT(HJ$5)=FALSE,(INDEX(BCR!$1:$1048576,MATCH('Estadísticas BCR'!HJ$5,BCR!$A:$A,0),MATCH('Estadísticas BCR'!$B64,BCR!$1:$1,0))),AVERAGE(GX64:HI64)),"")</f>
        <v>0</v>
      </c>
      <c r="HK64" s="59">
        <f>+IFERROR(IF(ISTEXT(HK$5)=FALSE,(INDEX(BCR!$1:$1048576,MATCH('Estadísticas BCR'!HK$5,BCR!$A:$A,0),MATCH('Estadísticas BCR'!$B64,BCR!$1:$1,0))),AVERAGE(GY64:HJ64)),"")</f>
        <v>0</v>
      </c>
      <c r="HL64" s="59">
        <f>+IFERROR(IF(ISTEXT(HL$5)=FALSE,(INDEX(BCR!$1:$1048576,MATCH('Estadísticas BCR'!HL$5,BCR!$A:$A,0),MATCH('Estadísticas BCR'!$B64,BCR!$1:$1,0))),AVERAGE(GZ64:HK64)),"")</f>
        <v>0</v>
      </c>
      <c r="HM64" s="59">
        <f>+IFERROR(IF(ISTEXT(HM$5)=FALSE,(INDEX(BCR!$1:$1048576,MATCH('Estadísticas BCR'!HM$5,BCR!$A:$A,0),MATCH('Estadísticas BCR'!$B64,BCR!$1:$1,0))),AVERAGE(HA64:HL64)),"")</f>
        <v>0</v>
      </c>
      <c r="HN64" s="59">
        <f>+IFERROR(IF(ISTEXT(HN$5)=FALSE,(INDEX(BCR!$1:$1048576,MATCH('Estadísticas BCR'!HN$5,BCR!$A:$A,0),MATCH('Estadísticas BCR'!$B64,BCR!$1:$1,0))),AVERAGE(HB64:HM64)),"")</f>
        <v>0</v>
      </c>
      <c r="HO64" s="59">
        <f>+IFERROR(IF(ISTEXT(HO$5)=FALSE,(INDEX(BCR!$1:$1048576,MATCH('Estadísticas BCR'!HO$5,BCR!$A:$A,0),MATCH('Estadísticas BCR'!$B64,BCR!$1:$1,0))),AVERAGE(HC64:HN64)),"")</f>
        <v>0</v>
      </c>
      <c r="HP64" s="60">
        <f>+IFERROR(IF(ISTEXT(HP$5)=FALSE,(INDEX(BCR!$1:$1048576,MATCH('Estadísticas BCR'!HP$5,BCR!$A:$A,0),MATCH('Estadísticas BCR'!$B64,BCR!$1:$1,0))),AVERAGE(HD64:HO64)),"")</f>
        <v>0</v>
      </c>
      <c r="HQ64" s="59">
        <f>+IFERROR(IF(ISTEXT(HQ$5)=FALSE,(INDEX(BCR!$1:$1048576,MATCH('Estadísticas BCR'!HQ$5,BCR!$A:$A,0),MATCH('Estadísticas BCR'!$B64,BCR!$1:$1,0))),AVERAGE(HE64:HP64)),"")</f>
        <v>0</v>
      </c>
      <c r="HR64" s="59">
        <f>+IFERROR(IF(ISTEXT(HR$5)=FALSE,(INDEX(BCR!$1:$1048576,MATCH('Estadísticas BCR'!HR$5,BCR!$A:$A,0),MATCH('Estadísticas BCR'!$B64,BCR!$1:$1,0))),AVERAGE(HF64:HQ64)),"")</f>
        <v>0</v>
      </c>
      <c r="HS64" s="59">
        <f>+IFERROR(IF(ISTEXT(HS$5)=FALSE,(INDEX(BCR!$1:$1048576,MATCH('Estadísticas BCR'!HS$5,BCR!$A:$A,0),MATCH('Estadísticas BCR'!$B64,BCR!$1:$1,0))),AVERAGE(HG64:HR64)),"")</f>
        <v>0</v>
      </c>
      <c r="HT64" s="59">
        <f>+IFERROR(IF(ISTEXT(HT$5)=FALSE,(INDEX(BCR!$1:$1048576,MATCH('Estadísticas BCR'!HT$5,BCR!$A:$A,0),MATCH('Estadísticas BCR'!$B64,BCR!$1:$1,0))),AVERAGE(HH64:HS64)),"")</f>
        <v>0</v>
      </c>
      <c r="HU64" s="59">
        <f>+IFERROR(IF(ISTEXT(HU$5)=FALSE,(INDEX(BCR!$1:$1048576,MATCH('Estadísticas BCR'!HU$5,BCR!$A:$A,0),MATCH('Estadísticas BCR'!$B64,BCR!$1:$1,0))),AVERAGE(HI64:HT64)),"")</f>
        <v>0</v>
      </c>
      <c r="HV64" s="59">
        <f>+IFERROR(IF(ISTEXT(HV$5)=FALSE,(INDEX(BCR!$1:$1048576,MATCH('Estadísticas BCR'!HV$5,BCR!$A:$A,0),MATCH('Estadísticas BCR'!$B64,BCR!$1:$1,0))),AVERAGE(HJ64:HU64)),"")</f>
        <v>0</v>
      </c>
      <c r="HW64" s="59">
        <f>+IFERROR(IF(ISTEXT(HW$5)=FALSE,(INDEX(BCR!$1:$1048576,MATCH('Estadísticas BCR'!HW$5,BCR!$A:$A,0),MATCH('Estadísticas BCR'!$B64,BCR!$1:$1,0))),AVERAGE(HK64:HV64)),"")</f>
        <v>0</v>
      </c>
      <c r="HX64" s="59">
        <f>+IFERROR(IF(ISTEXT(HX$5)=FALSE,(INDEX(BCR!$1:$1048576,MATCH('Estadísticas BCR'!HX$5,BCR!$A:$A,0),MATCH('Estadísticas BCR'!$B64,BCR!$1:$1,0))),AVERAGE(HL64:HW64)),"")</f>
        <v>0</v>
      </c>
      <c r="HY64" s="59">
        <f>+IFERROR(IF(ISTEXT(HY$5)=FALSE,(INDEX(BCR!$1:$1048576,MATCH('Estadísticas BCR'!HY$5,BCR!$A:$A,0),MATCH('Estadísticas BCR'!$B64,BCR!$1:$1,0))),AVERAGE(HM64:HX64)),"")</f>
        <v>0</v>
      </c>
      <c r="HZ64" s="59">
        <f>+IFERROR(IF(ISTEXT(HZ$5)=FALSE,(INDEX(BCR!$1:$1048576,MATCH('Estadísticas BCR'!HZ$5,BCR!$A:$A,0),MATCH('Estadísticas BCR'!$B64,BCR!$1:$1,0))),AVERAGE(HN64:HY64)),"")</f>
        <v>0</v>
      </c>
      <c r="IA64" s="59">
        <f>+IFERROR(IF(ISTEXT(IA$5)=FALSE,(INDEX(BCR!$1:$1048576,MATCH('Estadísticas BCR'!IA$5,BCR!$A:$A,0),MATCH('Estadísticas BCR'!$B64,BCR!$1:$1,0))),AVERAGE(HO64:HZ64)),"")</f>
        <v>0</v>
      </c>
      <c r="IB64" s="59">
        <f>+IFERROR(IF(ISTEXT(IB$5)=FALSE,(INDEX(BCR!$1:$1048576,MATCH('Estadísticas BCR'!IB$5,BCR!$A:$A,0),MATCH('Estadísticas BCR'!$B64,BCR!$1:$1,0))),AVERAGE(HP64:IA64)),"")</f>
        <v>0</v>
      </c>
      <c r="IC64" s="60">
        <f>+IFERROR(IF(ISTEXT(IC$5)=FALSE,(INDEX(BCR!$1:$1048576,MATCH('Estadísticas BCR'!IC$5,BCR!$A:$A,0),MATCH('Estadísticas BCR'!$B64,BCR!$1:$1,0))),AVERAGE(HQ64:IB64)),"")</f>
        <v>0</v>
      </c>
      <c r="ID64" s="59">
        <f>+IFERROR(IF(ISTEXT(ID$5)=FALSE,(INDEX(BCR!$1:$1048576,MATCH('Estadísticas BCR'!ID$5,BCR!$A:$A,0),MATCH('Estadísticas BCR'!$B64,BCR!$1:$1,0))),AVERAGE(HR64:IC64)),"")</f>
        <v>0</v>
      </c>
      <c r="IE64" s="59">
        <f>+IFERROR(IF(ISTEXT(IE$5)=FALSE,(INDEX(BCR!$1:$1048576,MATCH('Estadísticas BCR'!IE$5,BCR!$A:$A,0),MATCH('Estadísticas BCR'!$B64,BCR!$1:$1,0))),AVERAGE(HS64:ID64)),"")</f>
        <v>0</v>
      </c>
      <c r="IF64" s="59">
        <f>+IFERROR(IF(ISTEXT(IF$5)=FALSE,(INDEX(BCR!$1:$1048576,MATCH('Estadísticas BCR'!IF$5,BCR!$A:$A,0),MATCH('Estadísticas BCR'!$B64,BCR!$1:$1,0))),AVERAGE(HT64:IE64)),"")</f>
        <v>0</v>
      </c>
      <c r="IG64" s="59">
        <f>+IFERROR(IF(ISTEXT(IG$5)=FALSE,(INDEX(BCR!$1:$1048576,MATCH('Estadísticas BCR'!IG$5,BCR!$A:$A,0),MATCH('Estadísticas BCR'!$B64,BCR!$1:$1,0))),AVERAGE(HU64:IF64)),"")</f>
        <v>0</v>
      </c>
      <c r="IH64" s="59">
        <f>+IFERROR(IF(ISTEXT(IH$5)=FALSE,(INDEX(BCR!$1:$1048576,MATCH('Estadísticas BCR'!IH$5,BCR!$A:$A,0),MATCH('Estadísticas BCR'!$B64,BCR!$1:$1,0))),AVERAGE(HV64:IG64)),"")</f>
        <v>0</v>
      </c>
      <c r="II64" s="59">
        <f>+IFERROR(IF(ISTEXT(II$5)=FALSE,(INDEX(BCR!$1:$1048576,MATCH('Estadísticas BCR'!II$5,BCR!$A:$A,0),MATCH('Estadísticas BCR'!$B64,BCR!$1:$1,0))),AVERAGE(HW64:IH64)),"")</f>
        <v>0</v>
      </c>
      <c r="IJ64" s="59">
        <f>+IFERROR(IF(ISTEXT(IJ$5)=FALSE,(INDEX(BCR!$1:$1048576,MATCH('Estadísticas BCR'!IJ$5,BCR!$A:$A,0),MATCH('Estadísticas BCR'!$B64,BCR!$1:$1,0))),AVERAGE(HX64:II64)),"")</f>
        <v>0</v>
      </c>
      <c r="IK64" s="59">
        <f>+IFERROR(IF(ISTEXT(IK$5)=FALSE,(INDEX(BCR!$1:$1048576,MATCH('Estadísticas BCR'!IK$5,BCR!$A:$A,0),MATCH('Estadísticas BCR'!$B64,BCR!$1:$1,0))),AVERAGE(HY64:IJ64)),"")</f>
        <v>0</v>
      </c>
      <c r="IL64" s="59">
        <f>+IFERROR(IF(ISTEXT(IL$5)=FALSE,(INDEX(BCR!$1:$1048576,MATCH('Estadísticas BCR'!IL$5,BCR!$A:$A,0),MATCH('Estadísticas BCR'!$B64,BCR!$1:$1,0))),AVERAGE(HZ64:IK64)),"")</f>
        <v>0</v>
      </c>
      <c r="IM64" s="59">
        <f>+IFERROR(IF(ISTEXT(IM$5)=FALSE,(INDEX(BCR!$1:$1048576,MATCH('Estadísticas BCR'!IM$5,BCR!$A:$A,0),MATCH('Estadísticas BCR'!$B64,BCR!$1:$1,0))),AVERAGE(IA64:IL64)),"")</f>
        <v>0</v>
      </c>
      <c r="IN64" s="59">
        <f>+IFERROR(IF(ISTEXT(IN$5)=FALSE,(INDEX(BCR!$1:$1048576,MATCH('Estadísticas BCR'!IN$5,BCR!$A:$A,0),MATCH('Estadísticas BCR'!$B64,BCR!$1:$1,0))),AVERAGE(IB64:IM64)),"")</f>
        <v>0</v>
      </c>
      <c r="IO64" s="59">
        <f>+IFERROR(IF(ISTEXT(IO$5)=FALSE,(INDEX(BCR!$1:$1048576,MATCH('Estadísticas BCR'!IO$5,BCR!$A:$A,0),MATCH('Estadísticas BCR'!$B64,BCR!$1:$1,0))),AVERAGE(IC64:IN64)),"")</f>
        <v>0</v>
      </c>
      <c r="IP64" s="60">
        <f>+IFERROR(IF(ISTEXT(IP$5)=FALSE,(INDEX(BCR!$1:$1048576,MATCH('Estadísticas BCR'!IP$5,BCR!$A:$A,0),MATCH('Estadísticas BCR'!$B64,BCR!$1:$1,0))),AVERAGE(ID64:IO64)),"")</f>
        <v>0</v>
      </c>
      <c r="IQ64" s="59">
        <f>+IFERROR(IF(ISTEXT(IQ$5)=FALSE,(INDEX(BCR!$1:$1048576,MATCH('Estadísticas BCR'!IQ$5,BCR!$A:$A,0),MATCH('Estadísticas BCR'!$B64,BCR!$1:$1,0))),AVERAGE(IE64:IP64)),"")</f>
        <v>0</v>
      </c>
      <c r="IR64" s="59">
        <f>+IFERROR(IF(ISTEXT(IR$5)=FALSE,(INDEX(BCR!$1:$1048576,MATCH('Estadísticas BCR'!IR$5,BCR!$A:$A,0),MATCH('Estadísticas BCR'!$B64,BCR!$1:$1,0))),AVERAGE(IF64:IQ64)),"")</f>
        <v>0</v>
      </c>
      <c r="IS64" s="59">
        <f>+IFERROR(IF(ISTEXT(IS$5)=FALSE,(INDEX(BCR!$1:$1048576,MATCH('Estadísticas BCR'!IS$5,BCR!$A:$A,0),MATCH('Estadísticas BCR'!$B64,BCR!$1:$1,0))),AVERAGE(IG64:IR64)),"")</f>
        <v>0</v>
      </c>
      <c r="IT64" s="59">
        <f>+IFERROR(IF(ISTEXT(IT$5)=FALSE,(INDEX(BCR!$1:$1048576,MATCH('Estadísticas BCR'!IT$5,BCR!$A:$A,0),MATCH('Estadísticas BCR'!$B64,BCR!$1:$1,0))),AVERAGE(IH64:IS64)),"")</f>
        <v>0</v>
      </c>
      <c r="IU64" s="59">
        <f>+IFERROR(IF(ISTEXT(IU$5)=FALSE,(INDEX(BCR!$1:$1048576,MATCH('Estadísticas BCR'!IU$5,BCR!$A:$A,0),MATCH('Estadísticas BCR'!$B64,BCR!$1:$1,0))),AVERAGE(II64:IT64)),"")</f>
        <v>0</v>
      </c>
      <c r="IV64" s="59">
        <f>+IFERROR(IF(ISTEXT(IV$5)=FALSE,(INDEX(BCR!$1:$1048576,MATCH('Estadísticas BCR'!IV$5,BCR!$A:$A,0),MATCH('Estadísticas BCR'!$B64,BCR!$1:$1,0))),AVERAGE(IJ64:IU64)),"")</f>
        <v>0</v>
      </c>
      <c r="IW64" s="59">
        <f>+IFERROR(IF(ISTEXT(IW$5)=FALSE,(INDEX(BCR!$1:$1048576,MATCH('Estadísticas BCR'!IW$5,BCR!$A:$A,0),MATCH('Estadísticas BCR'!$B64,BCR!$1:$1,0))),AVERAGE(IK64:IV64)),"")</f>
        <v>0</v>
      </c>
      <c r="IX64" s="59">
        <f>+IFERROR(IF(ISTEXT(IX$5)=FALSE,(INDEX(BCR!$1:$1048576,MATCH('Estadísticas BCR'!IX$5,BCR!$A:$A,0),MATCH('Estadísticas BCR'!$B64,BCR!$1:$1,0))),AVERAGE(IL64:IW64)),"")</f>
        <v>0</v>
      </c>
      <c r="IY64" s="59">
        <f>+IFERROR(IF(ISTEXT(IY$5)=FALSE,(INDEX(BCR!$1:$1048576,MATCH('Estadísticas BCR'!IY$5,BCR!$A:$A,0),MATCH('Estadísticas BCR'!$B64,BCR!$1:$1,0))),AVERAGE(IM64:IX64)),"")</f>
        <v>0</v>
      </c>
      <c r="IZ64" s="59">
        <f>+IFERROR(IF(ISTEXT(IZ$5)=FALSE,(INDEX(BCR!$1:$1048576,MATCH('Estadísticas BCR'!IZ$5,BCR!$A:$A,0),MATCH('Estadísticas BCR'!$B64,BCR!$1:$1,0))),AVERAGE(IN64:IY64)),"")</f>
        <v>0</v>
      </c>
      <c r="JA64" s="59">
        <f>+IFERROR(IF(ISTEXT(JA$5)=FALSE,(INDEX(BCR!$1:$1048576,MATCH('Estadísticas BCR'!JA$5,BCR!$A:$A,0),MATCH('Estadísticas BCR'!$B64,BCR!$1:$1,0))),AVERAGE(IO64:IZ64)),"")</f>
        <v>0</v>
      </c>
      <c r="JB64" s="59">
        <f>+IFERROR(IF(ISTEXT(JB$5)=FALSE,(INDEX(BCR!$1:$1048576,MATCH('Estadísticas BCR'!JB$5,BCR!$A:$A,0),MATCH('Estadísticas BCR'!$B64,BCR!$1:$1,0))),AVERAGE(IP64:JA64)),"")</f>
        <v>0</v>
      </c>
      <c r="JC64" s="60">
        <f>+IFERROR(IF(ISTEXT(JC$5)=FALSE,(INDEX(BCR!$1:$1048576,MATCH('Estadísticas BCR'!JC$5,BCR!$A:$A,0),MATCH('Estadísticas BCR'!$B64,BCR!$1:$1,0))),AVERAGE(IQ64:JB64)),"")</f>
        <v>0</v>
      </c>
      <c r="JD64" s="59">
        <f>+IFERROR(IF(ISTEXT(JD$5)=FALSE,(INDEX(BCR!$1:$1048576,MATCH('Estadísticas BCR'!JD$5,BCR!$A:$A,0),MATCH('Estadísticas BCR'!$B64,BCR!$1:$1,0))),AVERAGE(IR64:JC64)),"")</f>
        <v>0</v>
      </c>
      <c r="JE64" s="59">
        <f>+IFERROR(IF(ISTEXT(JE$5)=FALSE,(INDEX(BCR!$1:$1048576,MATCH('Estadísticas BCR'!JE$5,BCR!$A:$A,0),MATCH('Estadísticas BCR'!$B64,BCR!$1:$1,0))),AVERAGE(IS64:JD64)),"")</f>
        <v>0</v>
      </c>
      <c r="JF64" s="59">
        <f>+IFERROR(IF(ISTEXT(JF$5)=FALSE,(INDEX(BCR!$1:$1048576,MATCH('Estadísticas BCR'!JF$5,BCR!$A:$A,0),MATCH('Estadísticas BCR'!$B64,BCR!$1:$1,0))),AVERAGE(IT64:JE64)),"")</f>
        <v>0</v>
      </c>
      <c r="JG64" s="59">
        <f>+IFERROR(IF(ISTEXT(JG$5)=FALSE,(INDEX(BCR!$1:$1048576,MATCH('Estadísticas BCR'!JG$5,BCR!$A:$A,0),MATCH('Estadísticas BCR'!$B64,BCR!$1:$1,0))),AVERAGE(IU64:JF64)),"")</f>
        <v>0</v>
      </c>
      <c r="JH64" s="59">
        <f>+IFERROR(IF(ISTEXT(JH$5)=FALSE,(INDEX(BCR!$1:$1048576,MATCH('Estadísticas BCR'!JH$5,BCR!$A:$A,0),MATCH('Estadísticas BCR'!$B64,BCR!$1:$1,0))),AVERAGE(IV64:JG64)),"")</f>
        <v>0</v>
      </c>
      <c r="JI64" s="59">
        <f>+IFERROR(IF(ISTEXT(JI$5)=FALSE,(INDEX(BCR!$1:$1048576,MATCH('Estadísticas BCR'!JI$5,BCR!$A:$A,0),MATCH('Estadísticas BCR'!$B64,BCR!$1:$1,0))),AVERAGE(IW64:JH64)),"")</f>
        <v>0</v>
      </c>
      <c r="JJ64" s="59">
        <f>+IFERROR(IF(ISTEXT(JJ$5)=FALSE,(INDEX(BCR!$1:$1048576,MATCH('Estadísticas BCR'!JJ$5,BCR!$A:$A,0),MATCH('Estadísticas BCR'!$B64,BCR!$1:$1,0))),AVERAGE(IX64:JI64)),"")</f>
        <v>0</v>
      </c>
      <c r="JK64" s="59">
        <f>+IFERROR(IF(ISTEXT(JK$5)=FALSE,(INDEX(BCR!$1:$1048576,MATCH('Estadísticas BCR'!JK$5,BCR!$A:$A,0),MATCH('Estadísticas BCR'!$B64,BCR!$1:$1,0))),AVERAGE(IY64:JJ64)),"")</f>
        <v>0</v>
      </c>
      <c r="JL64" s="59">
        <f>+IFERROR(IF(ISTEXT(JL$5)=FALSE,(INDEX(BCR!$1:$1048576,MATCH('Estadísticas BCR'!JL$5,BCR!$A:$A,0),MATCH('Estadísticas BCR'!$B64,BCR!$1:$1,0))),AVERAGE(IZ64:JK64)),"")</f>
        <v>0</v>
      </c>
      <c r="JM64" s="59">
        <f>+IFERROR(IF(ISTEXT(JM$5)=FALSE,(INDEX(BCR!$1:$1048576,MATCH('Estadísticas BCR'!JM$5,BCR!$A:$A,0),MATCH('Estadísticas BCR'!$B64,BCR!$1:$1,0))),AVERAGE(JA64:JL64)),"")</f>
        <v>53.649635036496399</v>
      </c>
      <c r="JN64" s="59">
        <f>+IFERROR(IF(ISTEXT(JN$5)=FALSE,(INDEX(BCR!$1:$1048576,MATCH('Estadísticas BCR'!JN$5,BCR!$A:$A,0),MATCH('Estadísticas BCR'!$B64,BCR!$1:$1,0))),AVERAGE(JB64:JM64)),"")</f>
        <v>54.065040650406502</v>
      </c>
      <c r="JO64" s="59">
        <f>+IFERROR(IF(ISTEXT(JO$5)=FALSE,(INDEX(BCR!$1:$1048576,MATCH('Estadísticas BCR'!JO$5,BCR!$A:$A,0),MATCH('Estadísticas BCR'!$B64,BCR!$1:$1,0))),AVERAGE(JC64:JN64)),"")</f>
        <v>52.459016393442603</v>
      </c>
      <c r="JP64" s="60">
        <f>+IFERROR(IF(ISTEXT(JP$5)=FALSE,(INDEX(BCR!$1:$1048576,MATCH('Estadísticas BCR'!JP$5,BCR!$A:$A,0),MATCH('Estadísticas BCR'!$B64,BCR!$1:$1,0))),AVERAGE(JD64:JO64)),"")</f>
        <v>13.347807673362125</v>
      </c>
      <c r="JQ64" s="59">
        <f>+IFERROR(IF(ISTEXT(JQ$5)=FALSE,(INDEX(BCR!$1:$1048576,MATCH('Estadísticas BCR'!JQ$5,BCR!$A:$A,0),MATCH('Estadísticas BCR'!$B64,BCR!$1:$1,0))),AVERAGE(JE64:JP64)),"")</f>
        <v>51.515151515151501</v>
      </c>
      <c r="JR64" s="59">
        <f>+IFERROR(IF(ISTEXT(JR$5)=FALSE,(INDEX(BCR!$1:$1048576,MATCH('Estadísticas BCR'!JR$5,BCR!$A:$A,0),MATCH('Estadísticas BCR'!$B64,BCR!$1:$1,0))),AVERAGE(JF64:JQ64)),"")</f>
        <v>54.9295774647887</v>
      </c>
      <c r="JS64" s="59">
        <f>+IFERROR(IF(ISTEXT(JS$5)=FALSE,(INDEX(BCR!$1:$1048576,MATCH('Estadísticas BCR'!JS$5,BCR!$A:$A,0),MATCH('Estadísticas BCR'!$B64,BCR!$1:$1,0))),AVERAGE(JG64:JR64)),"")</f>
        <v>57.142857142857103</v>
      </c>
      <c r="JT64" s="59">
        <f>+IFERROR(IF(ISTEXT(JT$5)=FALSE,(INDEX(BCR!$1:$1048576,MATCH('Estadísticas BCR'!JT$5,BCR!$A:$A,0),MATCH('Estadísticas BCR'!$B64,BCR!$1:$1,0))),AVERAGE(JH64:JS64)),"")</f>
        <v>50.5102040816327</v>
      </c>
      <c r="JU64" s="59">
        <f>+IFERROR(IF(ISTEXT(JU$5)=FALSE,(INDEX(BCR!$1:$1048576,MATCH('Estadísticas BCR'!JU$5,BCR!$A:$A,0),MATCH('Estadísticas BCR'!$B64,BCR!$1:$1,0))),AVERAGE(JI64:JT64)),"")</f>
        <v>55.154639175257699</v>
      </c>
      <c r="JV64" s="59">
        <f>+IFERROR(IF(ISTEXT(JV$5)=FALSE,(INDEX(BCR!$1:$1048576,MATCH('Estadísticas BCR'!JV$5,BCR!$A:$A,0),MATCH('Estadísticas BCR'!$B64,BCR!$1:$1,0))),AVERAGE(JJ64:JU64)),"")</f>
        <v>51.020408163265301</v>
      </c>
      <c r="JW64" s="59">
        <f>+IFERROR(IF(ISTEXT(JW$5)=FALSE,(INDEX(BCR!$1:$1048576,MATCH('Estadísticas BCR'!JW$5,BCR!$A:$A,0),MATCH('Estadísticas BCR'!$B64,BCR!$1:$1,0))),AVERAGE(JK64:JV64)),"")</f>
        <v>54.375</v>
      </c>
      <c r="JX64" s="59">
        <f>+IFERROR(IF(ISTEXT(JX$5)=FALSE,(INDEX(BCR!$1:$1048576,MATCH('Estadísticas BCR'!JX$5,BCR!$A:$A,0),MATCH('Estadísticas BCR'!$B64,BCR!$1:$1,0))),AVERAGE(JL64:JW64)),"")</f>
        <v>47.468354430379698</v>
      </c>
      <c r="JY64" s="59">
        <f>+IFERROR(IF(ISTEXT(JY$5)=FALSE,(INDEX(BCR!$1:$1048576,MATCH('Estadísticas BCR'!JY$5,BCR!$A:$A,0),MATCH('Estadísticas BCR'!$B64,BCR!$1:$1,0))),AVERAGE(JM64:JX64)),"")</f>
        <v>53.211009174311897</v>
      </c>
      <c r="JZ64" s="59">
        <f>+IFERROR(IF(ISTEXT(JZ$5)=FALSE,(INDEX(BCR!$1:$1048576,MATCH('Estadísticas BCR'!JZ$5,BCR!$A:$A,0),MATCH('Estadísticas BCR'!$B64,BCR!$1:$1,0))),AVERAGE(JN64:JY64)),"")</f>
        <v>55.851063829787201</v>
      </c>
      <c r="KA64" s="59">
        <f>+IFERROR(IF(ISTEXT(KA$5)=FALSE,(INDEX(BCR!$1:$1048576,MATCH('Estadísticas BCR'!KA$5,BCR!$A:$A,0),MATCH('Estadísticas BCR'!$B64,BCR!$1:$1,0))),AVERAGE(JO64:JZ64)),"")</f>
        <v>55.172413793103502</v>
      </c>
      <c r="KB64" s="59">
        <f>+IFERROR(IF(ISTEXT(KB$5)=FALSE,(INDEX(BCR!$1:$1048576,MATCH('Estadísticas BCR'!KB$5,BCR!$A:$A,0),MATCH('Estadísticas BCR'!$B64,BCR!$1:$1,0))),AVERAGE(JP64:KA64)),"")</f>
        <v>53.0927835051546</v>
      </c>
      <c r="KC64" s="60">
        <f>+IFERROR(IF(ISTEXT(KC$5)=FALSE,(INDEX(BCR!$1:$1048576,MATCH('Estadísticas BCR'!KC$5,BCR!$A:$A,0),MATCH('Estadísticas BCR'!$B64,BCR!$1:$1,0))),AVERAGE(JQ64:KB64)),"")</f>
        <v>53.286955189640821</v>
      </c>
      <c r="KD64" s="59">
        <f>+IFERROR(IF(ISTEXT(KD$5)=FALSE,(INDEX(BCR!$1:$1048576,MATCH('Estadísticas BCR'!KD$5,BCR!$A:$A,0),MATCH('Estadísticas BCR'!$B64,BCR!$1:$1,0))),AVERAGE(JR64:KC64)),"")</f>
        <v>54.1666666666667</v>
      </c>
      <c r="KE64" s="59">
        <f>+IFERROR(IF(ISTEXT(KE$5)=FALSE,(INDEX(BCR!$1:$1048576,MATCH('Estadísticas BCR'!KE$5,BCR!$A:$A,0),MATCH('Estadísticas BCR'!$B64,BCR!$1:$1,0))),AVERAGE(JS64:KD64)),"")</f>
        <v>58.870967741935502</v>
      </c>
      <c r="KF64" s="59">
        <f>+IFERROR(IF(ISTEXT(KF$5)=FALSE,(INDEX(BCR!$1:$1048576,MATCH('Estadísticas BCR'!KF$5,BCR!$A:$A,0),MATCH('Estadísticas BCR'!$B64,BCR!$1:$1,0))),AVERAGE(JT64:KE64)),"")</f>
        <v>58.015267175572497</v>
      </c>
      <c r="KG64" s="59">
        <f>+IFERROR(IF(ISTEXT(KG$5)=FALSE,(INDEX(BCR!$1:$1048576,MATCH('Estadísticas BCR'!KG$5,BCR!$A:$A,0),MATCH('Estadísticas BCR'!$B64,BCR!$1:$1,0))),AVERAGE(JU64:KF64)),"")</f>
        <v>53.719008264462801</v>
      </c>
      <c r="KH64" s="59">
        <f>+IFERROR(IF(ISTEXT(KH$5)=FALSE,(INDEX(BCR!$1:$1048576,MATCH('Estadísticas BCR'!KH$5,BCR!$A:$A,0),MATCH('Estadísticas BCR'!$B64,BCR!$1:$1,0))),AVERAGE(JV64:KG64)),"")</f>
        <v>53.539823008849602</v>
      </c>
      <c r="KI64" s="59">
        <f>+IFERROR(IF(ISTEXT(KI$5)=FALSE,(INDEX(BCR!$1:$1048576,MATCH('Estadísticas BCR'!KI$5,BCR!$A:$A,0),MATCH('Estadísticas BCR'!$B64,BCR!$1:$1,0))),AVERAGE(JW64:KH64)),"")</f>
        <v>49.019607843137301</v>
      </c>
      <c r="KJ64" s="59">
        <f>+IFERROR(IF(ISTEXT(KJ$5)=FALSE,(INDEX(BCR!$1:$1048576,MATCH('Estadísticas BCR'!KJ$5,BCR!$A:$A,0),MATCH('Estadísticas BCR'!$B64,BCR!$1:$1,0))),AVERAGE(JX64:KI64)),"")</f>
        <v>51.123595505617999</v>
      </c>
      <c r="KK64" s="59">
        <f>+IFERROR(IF(ISTEXT(KK$5)=FALSE,(INDEX(BCR!$1:$1048576,MATCH('Estadísticas BCR'!KK$5,BCR!$A:$A,0),MATCH('Estadísticas BCR'!$B64,BCR!$1:$1,0))),AVERAGE(JY64:KJ64)),"")</f>
        <v>62.087912087912102</v>
      </c>
      <c r="KL64" s="59">
        <f>+IFERROR(IF(ISTEXT(KL$5)=FALSE,(INDEX(BCR!$1:$1048576,MATCH('Estadísticas BCR'!KL$5,BCR!$A:$A,0),MATCH('Estadísticas BCR'!$B64,BCR!$1:$1,0))),AVERAGE(JZ64:KK64)),"")</f>
        <v>59</v>
      </c>
      <c r="KM64" s="59">
        <f>+IFERROR(IF(ISTEXT(KM$5)=FALSE,(INDEX(BCR!$1:$1048576,MATCH('Estadísticas BCR'!KM$5,BCR!$A:$A,0),MATCH('Estadísticas BCR'!$B64,BCR!$1:$1,0))),AVERAGE(KA64:KL64)),"")</f>
        <v>57.070707070707101</v>
      </c>
      <c r="KN64" s="59">
        <f>+IFERROR(IF(ISTEXT(KN$5)=FALSE,(INDEX(BCR!$1:$1048576,MATCH('Estadísticas BCR'!KN$5,BCR!$A:$A,0),MATCH('Estadísticas BCR'!$B64,BCR!$1:$1,0))),AVERAGE(KB64:KM64)),"")</f>
        <v>49.438202247191001</v>
      </c>
      <c r="KO64" s="59">
        <f>+IFERROR(IF(ISTEXT(KO$5)=FALSE,(INDEX(BCR!$1:$1048576,MATCH('Estadísticas BCR'!KO$5,BCR!$A:$A,0),MATCH('Estadísticas BCR'!$B64,BCR!$1:$1,0))),AVERAGE(KC64:KN64)),"")</f>
        <v>51.176470588235297</v>
      </c>
      <c r="KP64" s="60">
        <f>+IFERROR(IF(ISTEXT(KP$5)=FALSE,(INDEX(BCR!$1:$1048576,MATCH('Estadísticas BCR'!KP$5,BCR!$A:$A,0),MATCH('Estadísticas BCR'!$B64,BCR!$1:$1,0))),AVERAGE(KD64:KO64)),"")</f>
        <v>54.769019016690663</v>
      </c>
      <c r="KQ64" s="59">
        <f>+IFERROR(IF(ISTEXT(KQ$5)=FALSE,(INDEX(BCR!$1:$1048576,MATCH('Estadísticas BCR'!KQ$5,BCR!$A:$A,0),MATCH('Estadísticas BCR'!$B64,BCR!$1:$1,0))),AVERAGE(KE64:KP64)),"")</f>
        <v>43.3333333333333</v>
      </c>
      <c r="KR64" s="59">
        <f>+IFERROR(IF(ISTEXT(KR$5)=FALSE,(INDEX(BCR!$1:$1048576,MATCH('Estadísticas BCR'!KR$5,BCR!$A:$A,0),MATCH('Estadísticas BCR'!$B64,BCR!$1:$1,0))),AVERAGE(KF64:KQ64)),"")</f>
        <v>43.1034482758621</v>
      </c>
      <c r="KS64" s="59">
        <f>+IFERROR(IF(ISTEXT(KS$5)=FALSE,(INDEX(BCR!$1:$1048576,MATCH('Estadísticas BCR'!KS$5,BCR!$A:$A,0),MATCH('Estadísticas BCR'!$B64,BCR!$1:$1,0))),AVERAGE(KG64:KR64)),"")</f>
        <v>43.0555555555556</v>
      </c>
      <c r="KT64" s="59">
        <f>+IFERROR(IF(ISTEXT(KT$5)=FALSE,(INDEX(BCR!$1:$1048576,MATCH('Estadísticas BCR'!KT$5,BCR!$A:$A,0),MATCH('Estadísticas BCR'!$B64,BCR!$1:$1,0))),AVERAGE(KH64:KS64)),"")</f>
        <v>42.982456140350898</v>
      </c>
      <c r="KU64" s="59">
        <f>+IFERROR(IF(ISTEXT(KU$5)=FALSE,(INDEX(BCR!$1:$1048576,MATCH('Estadísticas BCR'!KU$5,BCR!$A:$A,0),MATCH('Estadísticas BCR'!$B64,BCR!$1:$1,0))),AVERAGE(KI64:KT64)),"")</f>
        <v>58.3333333333333</v>
      </c>
      <c r="KV64" s="59">
        <f>+IFERROR(IF(ISTEXT(KV$5)=FALSE,(INDEX(BCR!$1:$1048576,MATCH('Estadísticas BCR'!KV$5,BCR!$A:$A,0),MATCH('Estadísticas BCR'!$B64,BCR!$1:$1,0))),AVERAGE(KJ64:KU64)),"")</f>
        <v>60.389610389610397</v>
      </c>
      <c r="KW64" s="59">
        <f>+IFERROR(IF(ISTEXT(KW$5)=FALSE,(INDEX(BCR!$1:$1048576,MATCH('Estadísticas BCR'!KW$5,BCR!$A:$A,0),MATCH('Estadísticas BCR'!$B64,BCR!$1:$1,0))),AVERAGE(KK64:KV64)),"")</f>
        <v>65.359477124183002</v>
      </c>
      <c r="KX64" s="59">
        <f>+IFERROR(IF(ISTEXT(KX$5)=FALSE,(INDEX(BCR!$1:$1048576,MATCH('Estadísticas BCR'!KX$5,BCR!$A:$A,0),MATCH('Estadísticas BCR'!$B64,BCR!$1:$1,0))),AVERAGE(KL64:KW64)),"")</f>
        <v>64.095744680851098</v>
      </c>
      <c r="KY64" s="59">
        <f>+IFERROR(IF(ISTEXT(KY$5)=FALSE,(INDEX(BCR!$1:$1048576,MATCH('Estadísticas BCR'!KY$5,BCR!$A:$A,0),MATCH('Estadísticas BCR'!$B64,BCR!$1:$1,0))),AVERAGE(KM64:KX64)),"")</f>
        <v>63.714285714285701</v>
      </c>
      <c r="KZ64" s="59">
        <f>+IFERROR(IF(ISTEXT(KZ$5)=FALSE,(INDEX(BCR!$1:$1048576,MATCH('Estadísticas BCR'!KZ$5,BCR!$A:$A,0),MATCH('Estadísticas BCR'!$B64,BCR!$1:$1,0))),AVERAGE(KN64:KY64)),"")</f>
        <v>61.931818181818201</v>
      </c>
      <c r="LA64" s="59">
        <f>+IFERROR(IF(ISTEXT(LA$5)=FALSE,(INDEX(BCR!$1:$1048576,MATCH('Estadísticas BCR'!LA$5,BCR!$A:$A,0),MATCH('Estadísticas BCR'!$B64,BCR!$1:$1,0))),AVERAGE(KO64:KZ64)),"")</f>
        <v>60.755813953488399</v>
      </c>
      <c r="LB64" s="59">
        <f>+IFERROR(IF(ISTEXT(LB$5)=FALSE,(INDEX(BCR!$1:$1048576,MATCH('Estadísticas BCR'!LB$5,BCR!$A:$A,0),MATCH('Estadísticas BCR'!$B64,BCR!$1:$1,0))),AVERAGE(KP64:LA64)),"")</f>
        <v>59.937888198757797</v>
      </c>
      <c r="LC64" s="60">
        <f>+IFERROR(IF(ISTEXT(LC$5)=FALSE,(INDEX(BCR!$1:$1048576,MATCH('Estadísticas BCR'!LC$5,BCR!$A:$A,0),MATCH('Estadísticas BCR'!$B64,BCR!$1:$1,0))),AVERAGE(KQ64:LB64)),"")</f>
        <v>55.582730406785828</v>
      </c>
      <c r="LD64" s="59">
        <f>+IFERROR(IF(ISTEXT(LD$5)=FALSE,(INDEX(BCR!$1:$1048576,MATCH('Estadísticas BCR'!LD$5,BCR!$A:$A,0),MATCH('Estadísticas BCR'!$B64,BCR!$1:$1,0))),AVERAGE(KR64:LC64)),"")</f>
        <v>63.636363636363598</v>
      </c>
      <c r="LE64" s="59">
        <f>+IFERROR(IF(ISTEXT(LE$5)=FALSE,(INDEX(BCR!$1:$1048576,MATCH('Estadísticas BCR'!LE$5,BCR!$A:$A,0),MATCH('Estadísticas BCR'!$B64,BCR!$1:$1,0))),AVERAGE(KS64:LD64)),"")</f>
        <v>71.568627450980401</v>
      </c>
      <c r="LF64" s="59">
        <f>+IFERROR(IF(ISTEXT(LF$5)=FALSE,(INDEX(BCR!$1:$1048576,MATCH('Estadísticas BCR'!LF$5,BCR!$A:$A,0),MATCH('Estadísticas BCR'!$B64,BCR!$1:$1,0))),AVERAGE(KT64:LE64)),"")</f>
        <v>71.5277777777778</v>
      </c>
      <c r="LG64" s="59">
        <f>+IFERROR(IF(ISTEXT(LG$5)=FALSE,(INDEX(BCR!$1:$1048576,MATCH('Estadísticas BCR'!LG$5,BCR!$A:$A,0),MATCH('Estadísticas BCR'!$B64,BCR!$1:$1,0))),AVERAGE(KU64:LF64)),"")</f>
        <v>72.556390977443598</v>
      </c>
      <c r="LH64" s="59">
        <f>+IFERROR(IF(ISTEXT(LH$5)=FALSE,(INDEX(BCR!$1:$1048576,MATCH('Estadísticas BCR'!LH$5,BCR!$A:$A,0),MATCH('Estadísticas BCR'!$B64,BCR!$1:$1,0))),AVERAGE(KV64:LG64)),"")</f>
        <v>76.277372262773696</v>
      </c>
      <c r="LI64" s="59">
        <f>+IFERROR(IF(ISTEXT(LI$5)=FALSE,(INDEX(BCR!$1:$1048576,MATCH('Estadísticas BCR'!LI$5,BCR!$A:$A,0),MATCH('Estadísticas BCR'!$B64,BCR!$1:$1,0))),AVERAGE(KW64:LH64)),"")</f>
        <v>76.136363636363598</v>
      </c>
      <c r="LJ64" s="59">
        <f>+IFERROR(IF(ISTEXT(LJ$5)=FALSE,(INDEX(BCR!$1:$1048576,MATCH('Estadísticas BCR'!LJ$5,BCR!$A:$A,0),MATCH('Estadísticas BCR'!$B64,BCR!$1:$1,0))),AVERAGE(KX64:LI64)),"")</f>
        <v>67.253521126760603</v>
      </c>
      <c r="LK64" s="59">
        <f>+IFERROR(IF(ISTEXT(LK$5)=FALSE,(INDEX(BCR!$1:$1048576,MATCH('Estadísticas BCR'!LK$5,BCR!$A:$A,0),MATCH('Estadísticas BCR'!$B64,BCR!$1:$1,0))),AVERAGE(KY64:LJ64)),"")</f>
        <v>69.379844961240295</v>
      </c>
      <c r="LL64" s="59">
        <f>+IFERROR(IF(ISTEXT(LL$5)=FALSE,(INDEX(BCR!$1:$1048576,MATCH('Estadísticas BCR'!LL$5,BCR!$A:$A,0),MATCH('Estadísticas BCR'!$B64,BCR!$1:$1,0))),AVERAGE(KZ64:LK64)),"")</f>
        <v>72.65625</v>
      </c>
      <c r="LM64" s="59">
        <f>+IFERROR(IF(ISTEXT(LM$5)=FALSE,(INDEX(BCR!$1:$1048576,MATCH('Estadísticas BCR'!LM$5,BCR!$A:$A,0),MATCH('Estadísticas BCR'!$B64,BCR!$1:$1,0))),AVERAGE(LA64:LL64)),"")</f>
        <v>70.183486238532097</v>
      </c>
      <c r="LN64" s="59">
        <f>+IFERROR(IF(ISTEXT(LN$5)=FALSE,(INDEX(BCR!$1:$1048576,MATCH('Estadísticas BCR'!LN$5,BCR!$A:$A,0),MATCH('Estadísticas BCR'!$B64,BCR!$1:$1,0))),AVERAGE(LB64:LM64)),"")</f>
        <v>78.508771929824604</v>
      </c>
      <c r="LO64" s="59">
        <f>+IFERROR(IF(ISTEXT(LO$5)=FALSE,(INDEX(BCR!$1:$1048576,MATCH('Estadísticas BCR'!LO$5,BCR!$A:$A,0),MATCH('Estadísticas BCR'!$B64,BCR!$1:$1,0))),AVERAGE(LC64:LN64)),"")</f>
        <v>76.829268292682897</v>
      </c>
      <c r="LP64" s="60">
        <f>+IFERROR(IF(ISTEXT(LP$5)=FALSE,(INDEX(BCR!$1:$1048576,MATCH('Estadísticas BCR'!LP$5,BCR!$A:$A,0),MATCH('Estadísticas BCR'!$B64,BCR!$1:$1,0))),AVERAGE(LD64:LO64)),"")</f>
        <v>72.209503190895262</v>
      </c>
      <c r="LQ64" s="59">
        <f>+IFERROR(IF(ISTEXT(LQ$5)=FALSE,(INDEX(BCR!$1:$1048576,MATCH('Estadísticas BCR'!LQ$5,BCR!$A:$A,0),MATCH('Estadísticas BCR'!$B64,BCR!$1:$1,0))),AVERAGE(LE64:LP64)),"")</f>
        <v>79.389312977099195</v>
      </c>
      <c r="LR64" s="59">
        <f>+IFERROR(IF(ISTEXT(LR$5)=FALSE,(INDEX(BCR!$1:$1048576,MATCH('Estadísticas BCR'!LR$5,BCR!$A:$A,0),MATCH('Estadísticas BCR'!$B64,BCR!$1:$1,0))),AVERAGE(LF64:LQ64)),"")</f>
        <v>82.8</v>
      </c>
      <c r="LS64" s="59">
        <f>+IFERROR(IF(ISTEXT(LS$5)=FALSE,(INDEX(BCR!$1:$1048576,MATCH('Estadísticas BCR'!LS$5,BCR!$A:$A,0),MATCH('Estadísticas BCR'!$B64,BCR!$1:$1,0))),AVERAGE(LG64:LR64)),"")</f>
        <v>80.434782608695699</v>
      </c>
      <c r="LT64" s="59">
        <f>+IFERROR(IF(ISTEXT(LT$5)=FALSE,(INDEX(BCR!$1:$1048576,MATCH('Estadísticas BCR'!LT$5,BCR!$A:$A,0),MATCH('Estadísticas BCR'!$B64,BCR!$1:$1,0))),AVERAGE(LH64:LS64)),"")</f>
        <v>78.048780487804905</v>
      </c>
      <c r="LU64" s="59">
        <f>+IFERROR(IF(ISTEXT(LU$5)=FALSE,(INDEX(BCR!$1:$1048576,MATCH('Estadísticas BCR'!LU$5,BCR!$A:$A,0),MATCH('Estadísticas BCR'!$B64,BCR!$1:$1,0))),AVERAGE(LI64:LT64)),"")</f>
        <v>77.3381294964029</v>
      </c>
      <c r="LV64" s="59">
        <f>+IFERROR(IF(ISTEXT(LV$5)=FALSE,(INDEX(BCR!$1:$1048576,MATCH('Estadísticas BCR'!LV$5,BCR!$A:$A,0),MATCH('Estadísticas BCR'!$B64,BCR!$1:$1,0))),AVERAGE(LJ64:LU64)),"")</f>
        <v>80</v>
      </c>
      <c r="LW64" s="59">
        <f>+IFERROR(IF(ISTEXT(LW$5)=FALSE,(INDEX(BCR!$1:$1048576,MATCH('Estadísticas BCR'!LW$5,BCR!$A:$A,0),MATCH('Estadísticas BCR'!$B64,BCR!$1:$1,0))),AVERAGE(LK64:LV64)),"")</f>
        <v>67.410714285714306</v>
      </c>
      <c r="LX64" s="59">
        <f>+IFERROR(IF(ISTEXT(LX$5)=FALSE,(INDEX(BCR!$1:$1048576,MATCH('Estadísticas BCR'!LX$5,BCR!$A:$A,0),MATCH('Estadísticas BCR'!$B64,BCR!$1:$1,0))),AVERAGE(LL64:LW64)),"")</f>
        <v>72.689075630252105</v>
      </c>
      <c r="LY64" s="59">
        <f>+IFERROR(IF(ISTEXT(LY$5)=FALSE,(INDEX(BCR!$1:$1048576,MATCH('Estadísticas BCR'!LY$5,BCR!$A:$A,0),MATCH('Estadísticas BCR'!$B64,BCR!$1:$1,0))),AVERAGE(LM64:LX64)),"")</f>
        <v>78.991596638655494</v>
      </c>
      <c r="LZ64" s="59">
        <f>+IFERROR(IF(ISTEXT(LZ$5)=FALSE,(INDEX(BCR!$1:$1048576,MATCH('Estadísticas BCR'!LZ$5,BCR!$A:$A,0),MATCH('Estadísticas BCR'!$B64,BCR!$1:$1,0))),AVERAGE(LN64:LY64)),"")</f>
        <v>83.070866141732296</v>
      </c>
      <c r="MA64" s="59">
        <f>+IFERROR(IF(ISTEXT(MA$5)=FALSE,(INDEX(BCR!$1:$1048576,MATCH('Estadísticas BCR'!MA$5,BCR!$A:$A,0),MATCH('Estadísticas BCR'!$B64,BCR!$1:$1,0))),AVERAGE(LO64:LZ64)),"")</f>
        <v>75.819672131147499</v>
      </c>
      <c r="MB64" s="59">
        <f>+IFERROR(IF(ISTEXT(MB$5)=FALSE,(INDEX(BCR!$1:$1048576,MATCH('Estadísticas BCR'!MB$5,BCR!$A:$A,0),MATCH('Estadísticas BCR'!$B64,BCR!$1:$1,0))),AVERAGE(LP64:MA64)),"")</f>
        <v>68.468468468468501</v>
      </c>
      <c r="MC64" s="60">
        <f>+IFERROR(IF(ISTEXT(MC$5)=FALSE,(INDEX(BCR!$1:$1048576,MATCH('Estadísticas BCR'!MC$5,BCR!$A:$A,0),MATCH('Estadísticas BCR'!$B64,BCR!$1:$1,0))),AVERAGE(LQ64:MB64)),"")</f>
        <v>77.038449905497743</v>
      </c>
      <c r="MD64" s="59">
        <f>+IFERROR(IF(ISTEXT(MD$5)=FALSE,(INDEX(BCR!$1:$1048576,MATCH('Estadísticas BCR'!MD$5,BCR!$A:$A,0),MATCH('Estadísticas BCR'!$B64,BCR!$1:$1,0))),AVERAGE(LR64:MC64)),"")</f>
        <v>77.9166666666667</v>
      </c>
      <c r="ME64" s="59">
        <f>+IFERROR(IF(ISTEXT(ME$5)=FALSE,(INDEX(BCR!$1:$1048576,MATCH('Estadísticas BCR'!ME$5,BCR!$A:$A,0),MATCH('Estadísticas BCR'!$B64,BCR!$1:$1,0))),AVERAGE(LS64:MD64)),"")</f>
        <v>72.8</v>
      </c>
      <c r="MF64" s="59">
        <f>+IFERROR(IF(ISTEXT(MF$5)=FALSE,(INDEX(BCR!$1:$1048576,MATCH('Estadísticas BCR'!MF$5,BCR!$A:$A,0),MATCH('Estadísticas BCR'!$B64,BCR!$1:$1,0))),AVERAGE(LT64:ME64)),"")</f>
        <v>68.852459016393396</v>
      </c>
      <c r="MG64" s="59" t="str">
        <f>+IFERROR(IF(ISTEXT(MG$5)=FALSE,(INDEX(BCR!$1:$1048576,MATCH('Estadísticas BCR'!MG$5,BCR!$A:$A,0),MATCH('Estadísticas BCR'!$B64,BCR!$1:$1,0))),AVERAGE(LU64:MF64)),"")</f>
        <v/>
      </c>
      <c r="MH64" s="59" t="str">
        <f>+IFERROR(IF(ISTEXT(MH$5)=FALSE,(INDEX(BCR!$1:$1048576,MATCH('Estadísticas BCR'!MH$5,BCR!$A:$A,0),MATCH('Estadísticas BCR'!$B64,BCR!$1:$1,0))),AVERAGE(LV64:MG64)),"")</f>
        <v/>
      </c>
      <c r="MI64" s="59" t="str">
        <f>+IFERROR(IF(ISTEXT(MI$5)=FALSE,(INDEX(BCR!$1:$1048576,MATCH('Estadísticas BCR'!MI$5,BCR!$A:$A,0),MATCH('Estadísticas BCR'!$B64,BCR!$1:$1,0))),AVERAGE(LW64:MH64)),"")</f>
        <v/>
      </c>
      <c r="MJ64" s="59" t="str">
        <f>+IFERROR(IF(ISTEXT(MJ$5)=FALSE,(INDEX(BCR!$1:$1048576,MATCH('Estadísticas BCR'!MJ$5,BCR!$A:$A,0),MATCH('Estadísticas BCR'!$B64,BCR!$1:$1,0))),AVERAGE(LX64:MI64)),"")</f>
        <v/>
      </c>
      <c r="MK64" s="59" t="str">
        <f>+IFERROR(IF(ISTEXT(MK$5)=FALSE,(INDEX(BCR!$1:$1048576,MATCH('Estadísticas BCR'!MK$5,BCR!$A:$A,0),MATCH('Estadísticas BCR'!$B64,BCR!$1:$1,0))),AVERAGE(LY64:MJ64)),"")</f>
        <v/>
      </c>
      <c r="ML64" s="59" t="str">
        <f>+IFERROR(IF(ISTEXT(ML$5)=FALSE,(INDEX(BCR!$1:$1048576,MATCH('Estadísticas BCR'!ML$5,BCR!$A:$A,0),MATCH('Estadísticas BCR'!$B64,BCR!$1:$1,0))),AVERAGE(LZ64:MK64)),"")</f>
        <v/>
      </c>
      <c r="MM64" s="59" t="str">
        <f>+IFERROR(IF(ISTEXT(MM$5)=FALSE,(INDEX(BCR!$1:$1048576,MATCH('Estadísticas BCR'!MM$5,BCR!$A:$A,0),MATCH('Estadísticas BCR'!$B64,BCR!$1:$1,0))),AVERAGE(MA64:ML64)),"")</f>
        <v/>
      </c>
      <c r="MN64" s="59" t="str">
        <f>+IFERROR(IF(ISTEXT(MN$5)=FALSE,(INDEX(BCR!$1:$1048576,MATCH('Estadísticas BCR'!MN$5,BCR!$A:$A,0),MATCH('Estadísticas BCR'!$B64,BCR!$1:$1,0))),AVERAGE(MB64:MM64)),"")</f>
        <v/>
      </c>
      <c r="MO64" s="59" t="str">
        <f>+IFERROR(IF(ISTEXT(MO$5)=FALSE,(INDEX(BCR!$1:$1048576,MATCH('Estadísticas BCR'!MO$5,BCR!$A:$A,0),MATCH('Estadísticas BCR'!$B64,BCR!$1:$1,0))),AVERAGE(MC64:MN64)),"")</f>
        <v/>
      </c>
      <c r="MP64" s="60">
        <f>+IFERROR(IF(ISTEXT(MP$5)=FALSE,(INDEX(BCR!$1:$1048576,MATCH('Estadísticas BCR'!MP$5,BCR!$A:$A,0),MATCH('Estadísticas BCR'!$B64,BCR!$1:$1,0))),AVERAGE(MD64:MO64)),"")</f>
        <v>73.189708561020026</v>
      </c>
    </row>
    <row r="65" spans="2:354" outlineLevel="1">
      <c r="B65" s="9" t="s">
        <v>912</v>
      </c>
      <c r="C65" s="126" t="s">
        <v>287</v>
      </c>
      <c r="D65" s="104">
        <f>+IFERROR(IF(ISTEXT(D$5)=FALSE,(INDEX(BCR!$1:$1048576,MATCH('Estadísticas BCR'!D$5,BCR!$A:$A,0),MATCH('Estadísticas BCR'!$B65,BCR!$1:$1,0))),AVERAGE(#REF!)),"")</f>
        <v>0</v>
      </c>
      <c r="E65" s="104">
        <f>+IFERROR(IF(ISTEXT(E$5)=FALSE,(INDEX(BCR!$1:$1048576,MATCH('Estadísticas BCR'!E$5,BCR!$A:$A,0),MATCH('Estadísticas BCR'!$B65,BCR!$1:$1,0))),AVERAGE(#REF!)),"")</f>
        <v>0</v>
      </c>
      <c r="F65" s="104">
        <f>+IFERROR(IF(ISTEXT(F$5)=FALSE,(INDEX(BCR!$1:$1048576,MATCH('Estadísticas BCR'!F$5,BCR!$A:$A,0),MATCH('Estadísticas BCR'!$B65,BCR!$1:$1,0))),AVERAGE(#REF!)),"")</f>
        <v>0</v>
      </c>
      <c r="G65" s="104" t="str">
        <f>+IFERROR(IF(ISTEXT(G$5)=FALSE,(INDEX(BCR!$1:$1048576,MATCH('Estadísticas BCR'!G$5,BCR!$A:$A,0),MATCH('Estadísticas BCR'!$B65,BCR!$1:$1,0))),AVERAGE(#REF!)),"")</f>
        <v/>
      </c>
      <c r="H65" s="104">
        <f>+IFERROR(IF(ISTEXT(H$5)=FALSE,(INDEX(BCR!$1:$1048576,MATCH('Estadísticas BCR'!H$5,BCR!$A:$A,0),MATCH('Estadísticas BCR'!$B65,BCR!$1:$1,0))),AVERAGE(#REF!)),"")</f>
        <v>0</v>
      </c>
      <c r="I65" s="104">
        <f>+IFERROR(IF(ISTEXT(I$5)=FALSE,(INDEX(BCR!$1:$1048576,MATCH('Estadísticas BCR'!I$5,BCR!$A:$A,0),MATCH('Estadísticas BCR'!$B65,BCR!$1:$1,0))),AVERAGE(#REF!)),"")</f>
        <v>0</v>
      </c>
      <c r="J65" s="104">
        <f>+IFERROR(IF(ISTEXT(J$5)=FALSE,(INDEX(BCR!$1:$1048576,MATCH('Estadísticas BCR'!J$5,BCR!$A:$A,0),MATCH('Estadísticas BCR'!$B65,BCR!$1:$1,0))),AVERAGE(#REF!)),"")</f>
        <v>0</v>
      </c>
      <c r="K65" s="104">
        <f>+IFERROR(IF(ISTEXT(K$5)=FALSE,(INDEX(BCR!$1:$1048576,MATCH('Estadísticas BCR'!K$5,BCR!$A:$A,0),MATCH('Estadísticas BCR'!$B65,BCR!$1:$1,0))),AVERAGE(#REF!)),"")</f>
        <v>0</v>
      </c>
      <c r="L65" s="104">
        <f>+IFERROR(IF(ISTEXT(L$5)=FALSE,(INDEX(BCR!$1:$1048576,MATCH('Estadísticas BCR'!L$5,BCR!$A:$A,0),MATCH('Estadísticas BCR'!$B65,BCR!$1:$1,0))),AVERAGE(#REF!)),"")</f>
        <v>0</v>
      </c>
      <c r="M65" s="104">
        <f>+IFERROR(IF(ISTEXT(M$5)=FALSE,(INDEX(BCR!$1:$1048576,MATCH('Estadísticas BCR'!M$5,BCR!$A:$A,0),MATCH('Estadísticas BCR'!$B65,BCR!$1:$1,0))),AVERAGE(#REF!)),"")</f>
        <v>0</v>
      </c>
      <c r="N65" s="104">
        <f>+IFERROR(IF(ISTEXT(N$5)=FALSE,(INDEX(BCR!$1:$1048576,MATCH('Estadísticas BCR'!N$5,BCR!$A:$A,0),MATCH('Estadísticas BCR'!$B65,BCR!$1:$1,0))),AVERAGE(#REF!)),"")</f>
        <v>0</v>
      </c>
      <c r="O65" s="104">
        <f>+IFERROR(IF(ISTEXT(O$5)=FALSE,(INDEX(BCR!$1:$1048576,MATCH('Estadísticas BCR'!O$5,BCR!$A:$A,0),MATCH('Estadísticas BCR'!$B65,BCR!$1:$1,0))),AVERAGE(#REF!)),"")</f>
        <v>0</v>
      </c>
      <c r="P65" s="60">
        <f>+IFERROR(IF(ISTEXT(P$5)=FALSE,(INDEX(BCR!$1:$1048576,MATCH('Estadísticas BCR'!P$5,BCR!$A:$A,0),MATCH('Estadísticas BCR'!$B65,BCR!$1:$1,0))),AVERAGE(D65:O65)),"")</f>
        <v>0</v>
      </c>
      <c r="Q65" s="104">
        <f>+IFERROR(IF(ISTEXT(Q$5)=FALSE,(INDEX(BCR!$1:$1048576,MATCH('Estadísticas BCR'!Q$5,BCR!$A:$A,0),MATCH('Estadísticas BCR'!$B65,BCR!$1:$1,0))),AVERAGE(#REF!)),"")</f>
        <v>0</v>
      </c>
      <c r="R65" s="104">
        <f>+IFERROR(IF(ISTEXT(R$5)=FALSE,(INDEX(BCR!$1:$1048576,MATCH('Estadísticas BCR'!R$5,BCR!$A:$A,0),MATCH('Estadísticas BCR'!$B65,BCR!$1:$1,0))),AVERAGE(#REF!)),"")</f>
        <v>0</v>
      </c>
      <c r="S65" s="104">
        <f>+IFERROR(IF(ISTEXT(S$5)=FALSE,(INDEX(BCR!$1:$1048576,MATCH('Estadísticas BCR'!S$5,BCR!$A:$A,0),MATCH('Estadísticas BCR'!$B65,BCR!$1:$1,0))),AVERAGE(#REF!)),"")</f>
        <v>0</v>
      </c>
      <c r="T65" s="104">
        <f>+IFERROR(IF(ISTEXT(T$5)=FALSE,(INDEX(BCR!$1:$1048576,MATCH('Estadísticas BCR'!T$5,BCR!$A:$A,0),MATCH('Estadísticas BCR'!$B65,BCR!$1:$1,0))),AVERAGE(#REF!)),"")</f>
        <v>0</v>
      </c>
      <c r="U65" s="104">
        <f>+IFERROR(IF(ISTEXT(U$5)=FALSE,(INDEX(BCR!$1:$1048576,MATCH('Estadísticas BCR'!U$5,BCR!$A:$A,0),MATCH('Estadísticas BCR'!$B65,BCR!$1:$1,0))),AVERAGE(#REF!)),"")</f>
        <v>0</v>
      </c>
      <c r="V65" s="104">
        <f>+IFERROR(IF(ISTEXT(V$5)=FALSE,(INDEX(BCR!$1:$1048576,MATCH('Estadísticas BCR'!V$5,BCR!$A:$A,0),MATCH('Estadísticas BCR'!$B65,BCR!$1:$1,0))),AVERAGE(#REF!)),"")</f>
        <v>0</v>
      </c>
      <c r="W65" s="104">
        <f>+IFERROR(IF(ISTEXT(W$5)=FALSE,(INDEX(BCR!$1:$1048576,MATCH('Estadísticas BCR'!W$5,BCR!$A:$A,0),MATCH('Estadísticas BCR'!$B65,BCR!$1:$1,0))),AVERAGE(#REF!)),"")</f>
        <v>0</v>
      </c>
      <c r="X65" s="104">
        <f>+IFERROR(IF(ISTEXT(X$5)=FALSE,(INDEX(BCR!$1:$1048576,MATCH('Estadísticas BCR'!X$5,BCR!$A:$A,0),MATCH('Estadísticas BCR'!$B65,BCR!$1:$1,0))),AVERAGE(#REF!)),"")</f>
        <v>0</v>
      </c>
      <c r="Y65" s="104">
        <f>+IFERROR(IF(ISTEXT(Y$5)=FALSE,(INDEX(BCR!$1:$1048576,MATCH('Estadísticas BCR'!Y$5,BCR!$A:$A,0),MATCH('Estadísticas BCR'!$B65,BCR!$1:$1,0))),AVERAGE(#REF!)),"")</f>
        <v>0</v>
      </c>
      <c r="Z65" s="104">
        <f>+IFERROR(IF(ISTEXT(Z$5)=FALSE,(INDEX(BCR!$1:$1048576,MATCH('Estadísticas BCR'!Z$5,BCR!$A:$A,0),MATCH('Estadísticas BCR'!$B65,BCR!$1:$1,0))),AVERAGE(#REF!)),"")</f>
        <v>0</v>
      </c>
      <c r="AA65" s="104">
        <f>+IFERROR(IF(ISTEXT(AA$5)=FALSE,(INDEX(BCR!$1:$1048576,MATCH('Estadísticas BCR'!AA$5,BCR!$A:$A,0),MATCH('Estadísticas BCR'!$B65,BCR!$1:$1,0))),AVERAGE(#REF!)),"")</f>
        <v>0</v>
      </c>
      <c r="AB65" s="104">
        <f>+IFERROR(IF(ISTEXT(AB$5)=FALSE,(INDEX(BCR!$1:$1048576,MATCH('Estadísticas BCR'!AB$5,BCR!$A:$A,0),MATCH('Estadísticas BCR'!$B65,BCR!$1:$1,0))),AVERAGE(#REF!)),"")</f>
        <v>0</v>
      </c>
      <c r="AC65" s="60">
        <f>+IFERROR(IF(ISTEXT(AC$5)=FALSE,(INDEX(BCR!$1:$1048576,MATCH('Estadísticas BCR'!AC$5,BCR!$A:$A,0),MATCH('Estadísticas BCR'!$B65,BCR!$1:$1,0))),AVERAGE(Q65:AB65)),"")</f>
        <v>0</v>
      </c>
      <c r="AD65" s="59">
        <f>+IFERROR(IF(ISTEXT(AD$5)=FALSE,(INDEX(BCR!$1:$1048576,MATCH('Estadísticas BCR'!AD$5,BCR!$A:$A,0),MATCH('Estadísticas BCR'!$B65,BCR!$1:$1,0))),AVERAGE(#REF!)),"")</f>
        <v>0</v>
      </c>
      <c r="AE65" s="59">
        <f>+IFERROR(IF(ISTEXT(AE$5)=FALSE,(INDEX(BCR!$1:$1048576,MATCH('Estadísticas BCR'!AE$5,BCR!$A:$A,0),MATCH('Estadísticas BCR'!$B65,BCR!$1:$1,0))),AVERAGE(#REF!)),"")</f>
        <v>0</v>
      </c>
      <c r="AF65" s="59">
        <f>+IFERROR(IF(ISTEXT(AF$5)=FALSE,(INDEX(BCR!$1:$1048576,MATCH('Estadísticas BCR'!AF$5,BCR!$A:$A,0),MATCH('Estadísticas BCR'!$B65,BCR!$1:$1,0))),AVERAGE(#REF!)),"")</f>
        <v>0</v>
      </c>
      <c r="AG65" s="59">
        <f>+IFERROR(IF(ISTEXT(AG$5)=FALSE,(INDEX(BCR!$1:$1048576,MATCH('Estadísticas BCR'!AG$5,BCR!$A:$A,0),MATCH('Estadísticas BCR'!$B65,BCR!$1:$1,0))),AVERAGE(#REF!)),"")</f>
        <v>0</v>
      </c>
      <c r="AH65" s="59">
        <f>+IFERROR(IF(ISTEXT(AH$5)=FALSE,(INDEX(BCR!$1:$1048576,MATCH('Estadísticas BCR'!AH$5,BCR!$A:$A,0),MATCH('Estadísticas BCR'!$B65,BCR!$1:$1,0))),AVERAGE(#REF!)),"")</f>
        <v>0</v>
      </c>
      <c r="AI65" s="59">
        <f>+IFERROR(IF(ISTEXT(AI$5)=FALSE,(INDEX(BCR!$1:$1048576,MATCH('Estadísticas BCR'!AI$5,BCR!$A:$A,0),MATCH('Estadísticas BCR'!$B65,BCR!$1:$1,0))),AVERAGE(#REF!)),"")</f>
        <v>0</v>
      </c>
      <c r="AJ65" s="59">
        <f>+IFERROR(IF(ISTEXT(AJ$5)=FALSE,(INDEX(BCR!$1:$1048576,MATCH('Estadísticas BCR'!AJ$5,BCR!$A:$A,0),MATCH('Estadísticas BCR'!$B65,BCR!$1:$1,0))),AVERAGE(#REF!)),"")</f>
        <v>0</v>
      </c>
      <c r="AK65" s="59">
        <f>+IFERROR(IF(ISTEXT(AK$5)=FALSE,(INDEX(BCR!$1:$1048576,MATCH('Estadísticas BCR'!AK$5,BCR!$A:$A,0),MATCH('Estadísticas BCR'!$B65,BCR!$1:$1,0))),AVERAGE(#REF!)),"")</f>
        <v>0</v>
      </c>
      <c r="AL65" s="59">
        <f>+IFERROR(IF(ISTEXT(AL$5)=FALSE,(INDEX(BCR!$1:$1048576,MATCH('Estadísticas BCR'!AL$5,BCR!$A:$A,0),MATCH('Estadísticas BCR'!$B65,BCR!$1:$1,0))),AVERAGE(#REF!)),"")</f>
        <v>0</v>
      </c>
      <c r="AM65" s="59">
        <f>+IFERROR(IF(ISTEXT(AM$5)=FALSE,(INDEX(BCR!$1:$1048576,MATCH('Estadísticas BCR'!AM$5,BCR!$A:$A,0),MATCH('Estadísticas BCR'!$B65,BCR!$1:$1,0))),AVERAGE(#REF!)),"")</f>
        <v>0</v>
      </c>
      <c r="AN65" s="59">
        <f>+IFERROR(IF(ISTEXT(AN$5)=FALSE,(INDEX(BCR!$1:$1048576,MATCH('Estadísticas BCR'!AN$5,BCR!$A:$A,0),MATCH('Estadísticas BCR'!$B65,BCR!$1:$1,0))),AVERAGE(#REF!)),"")</f>
        <v>0</v>
      </c>
      <c r="AO65" s="59">
        <f>+IFERROR(IF(ISTEXT(AO$5)=FALSE,(INDEX(BCR!$1:$1048576,MATCH('Estadísticas BCR'!AO$5,BCR!$A:$A,0),MATCH('Estadísticas BCR'!$B65,BCR!$1:$1,0))),AVERAGE(#REF!)),"")</f>
        <v>0</v>
      </c>
      <c r="AP65" s="60">
        <f>+IFERROR(IF(ISTEXT(AP$5)=FALSE,(INDEX(BCR!$1:$1048576,MATCH('Estadísticas BCR'!AP$5,BCR!$A:$A,0),MATCH('Estadísticas BCR'!$B65,BCR!$1:$1,0))),AVERAGE(AD65:AO65)),"")</f>
        <v>0</v>
      </c>
      <c r="AQ65" s="59">
        <f>+IFERROR(IF(ISTEXT(AQ$5)=FALSE,(INDEX(BCR!$1:$1048576,MATCH('Estadísticas BCR'!AQ$5,BCR!$A:$A,0),MATCH('Estadísticas BCR'!$B65,BCR!$1:$1,0))),AVERAGE(#REF!)),"")</f>
        <v>0</v>
      </c>
      <c r="AR65" s="59">
        <f>+IFERROR(IF(ISTEXT(AR$5)=FALSE,(INDEX(BCR!$1:$1048576,MATCH('Estadísticas BCR'!AR$5,BCR!$A:$A,0),MATCH('Estadísticas BCR'!$B65,BCR!$1:$1,0))),AVERAGE(#REF!)),"")</f>
        <v>0</v>
      </c>
      <c r="AS65" s="59">
        <f>+IFERROR(IF(ISTEXT(AS$5)=FALSE,(INDEX(BCR!$1:$1048576,MATCH('Estadísticas BCR'!AS$5,BCR!$A:$A,0),MATCH('Estadísticas BCR'!$B65,BCR!$1:$1,0))),AVERAGE(#REF!)),"")</f>
        <v>0</v>
      </c>
      <c r="AT65" s="59">
        <f>+IFERROR(IF(ISTEXT(AT$5)=FALSE,(INDEX(BCR!$1:$1048576,MATCH('Estadísticas BCR'!AT$5,BCR!$A:$A,0),MATCH('Estadísticas BCR'!$B65,BCR!$1:$1,0))),AVERAGE(#REF!)),"")</f>
        <v>0</v>
      </c>
      <c r="AU65" s="59">
        <f>+IFERROR(IF(ISTEXT(AU$5)=FALSE,(INDEX(BCR!$1:$1048576,MATCH('Estadísticas BCR'!AU$5,BCR!$A:$A,0),MATCH('Estadísticas BCR'!$B65,BCR!$1:$1,0))),AVERAGE(#REF!)),"")</f>
        <v>0</v>
      </c>
      <c r="AV65" s="59">
        <f>+IFERROR(IF(ISTEXT(AV$5)=FALSE,(INDEX(BCR!$1:$1048576,MATCH('Estadísticas BCR'!AV$5,BCR!$A:$A,0),MATCH('Estadísticas BCR'!$B65,BCR!$1:$1,0))),AVERAGE(#REF!)),"")</f>
        <v>0</v>
      </c>
      <c r="AW65" s="59">
        <f>+IFERROR(IF(ISTEXT(AW$5)=FALSE,(INDEX(BCR!$1:$1048576,MATCH('Estadísticas BCR'!AW$5,BCR!$A:$A,0),MATCH('Estadísticas BCR'!$B65,BCR!$1:$1,0))),AVERAGE(#REF!)),"")</f>
        <v>0</v>
      </c>
      <c r="AX65" s="59">
        <f>+IFERROR(IF(ISTEXT(AX$5)=FALSE,(INDEX(BCR!$1:$1048576,MATCH('Estadísticas BCR'!AX$5,BCR!$A:$A,0),MATCH('Estadísticas BCR'!$B65,BCR!$1:$1,0))),AVERAGE(#REF!)),"")</f>
        <v>0</v>
      </c>
      <c r="AY65" s="59">
        <f>+IFERROR(IF(ISTEXT(AY$5)=FALSE,(INDEX(BCR!$1:$1048576,MATCH('Estadísticas BCR'!AY$5,BCR!$A:$A,0),MATCH('Estadísticas BCR'!$B65,BCR!$1:$1,0))),AVERAGE(#REF!)),"")</f>
        <v>0</v>
      </c>
      <c r="AZ65" s="59">
        <f>+IFERROR(IF(ISTEXT(AZ$5)=FALSE,(INDEX(BCR!$1:$1048576,MATCH('Estadísticas BCR'!AZ$5,BCR!$A:$A,0),MATCH('Estadísticas BCR'!$B65,BCR!$1:$1,0))),AVERAGE(#REF!)),"")</f>
        <v>0</v>
      </c>
      <c r="BA65" s="59">
        <f>+IFERROR(IF(ISTEXT(BA$5)=FALSE,(INDEX(BCR!$1:$1048576,MATCH('Estadísticas BCR'!BA$5,BCR!$A:$A,0),MATCH('Estadísticas BCR'!$B65,BCR!$1:$1,0))),AVERAGE(#REF!)),"")</f>
        <v>0</v>
      </c>
      <c r="BB65" s="59">
        <f>+IFERROR(IF(ISTEXT(BB$5)=FALSE,(INDEX(BCR!$1:$1048576,MATCH('Estadísticas BCR'!BB$5,BCR!$A:$A,0),MATCH('Estadísticas BCR'!$B65,BCR!$1:$1,0))),AVERAGE(#REF!)),"")</f>
        <v>0</v>
      </c>
      <c r="BC65" s="60">
        <f>+IFERROR(IF(ISTEXT(BC$5)=FALSE,(INDEX(BCR!$1:$1048576,MATCH('Estadísticas BCR'!BC$5,BCR!$A:$A,0),MATCH('Estadísticas BCR'!$B65,BCR!$1:$1,0))),AVERAGE(AQ65:BB65)),"")</f>
        <v>0</v>
      </c>
      <c r="BD65" s="59">
        <f>+IFERROR(IF(ISTEXT(BD$5)=FALSE,(INDEX(BCR!$1:$1048576,MATCH('Estadísticas BCR'!BD$5,BCR!$A:$A,0),MATCH('Estadísticas BCR'!$B65,BCR!$1:$1,0))),AVERAGE(#REF!)),"")</f>
        <v>0</v>
      </c>
      <c r="BE65" s="59">
        <f>+IFERROR(IF(ISTEXT(BE$5)=FALSE,(INDEX(BCR!$1:$1048576,MATCH('Estadísticas BCR'!BE$5,BCR!$A:$A,0),MATCH('Estadísticas BCR'!$B65,BCR!$1:$1,0))),AVERAGE(#REF!)),"")</f>
        <v>0</v>
      </c>
      <c r="BF65" s="59">
        <f>+IFERROR(IF(ISTEXT(BF$5)=FALSE,(INDEX(BCR!$1:$1048576,MATCH('Estadísticas BCR'!BF$5,BCR!$A:$A,0),MATCH('Estadísticas BCR'!$B65,BCR!$1:$1,0))),AVERAGE(#REF!)),"")</f>
        <v>0</v>
      </c>
      <c r="BG65" s="59">
        <f>+IFERROR(IF(ISTEXT(BG$5)=FALSE,(INDEX(BCR!$1:$1048576,MATCH('Estadísticas BCR'!BG$5,BCR!$A:$A,0),MATCH('Estadísticas BCR'!$B65,BCR!$1:$1,0))),AVERAGE(#REF!)),"")</f>
        <v>0</v>
      </c>
      <c r="BH65" s="59">
        <f>+IFERROR(IF(ISTEXT(BH$5)=FALSE,(INDEX(BCR!$1:$1048576,MATCH('Estadísticas BCR'!BH$5,BCR!$A:$A,0),MATCH('Estadísticas BCR'!$B65,BCR!$1:$1,0))),AVERAGE(#REF!)),"")</f>
        <v>0</v>
      </c>
      <c r="BI65" s="59">
        <f>+IFERROR(IF(ISTEXT(BI$5)=FALSE,(INDEX(BCR!$1:$1048576,MATCH('Estadísticas BCR'!BI$5,BCR!$A:$A,0),MATCH('Estadísticas BCR'!$B65,BCR!$1:$1,0))),AVERAGE(#REF!)),"")</f>
        <v>0</v>
      </c>
      <c r="BJ65" s="59">
        <f>+IFERROR(IF(ISTEXT(BJ$5)=FALSE,(INDEX(BCR!$1:$1048576,MATCH('Estadísticas BCR'!BJ$5,BCR!$A:$A,0),MATCH('Estadísticas BCR'!$B65,BCR!$1:$1,0))),AVERAGE(#REF!)),"")</f>
        <v>0</v>
      </c>
      <c r="BK65" s="59">
        <f>+IFERROR(IF(ISTEXT(BK$5)=FALSE,(INDEX(BCR!$1:$1048576,MATCH('Estadísticas BCR'!BK$5,BCR!$A:$A,0),MATCH('Estadísticas BCR'!$B65,BCR!$1:$1,0))),AVERAGE(#REF!)),"")</f>
        <v>0</v>
      </c>
      <c r="BL65" s="59">
        <f>+IFERROR(IF(ISTEXT(BL$5)=FALSE,(INDEX(BCR!$1:$1048576,MATCH('Estadísticas BCR'!BL$5,BCR!$A:$A,0),MATCH('Estadísticas BCR'!$B65,BCR!$1:$1,0))),AVERAGE(#REF!)),"")</f>
        <v>0</v>
      </c>
      <c r="BM65" s="59">
        <f>+IFERROR(IF(ISTEXT(BM$5)=FALSE,(INDEX(BCR!$1:$1048576,MATCH('Estadísticas BCR'!BM$5,BCR!$A:$A,0),MATCH('Estadísticas BCR'!$B65,BCR!$1:$1,0))),AVERAGE(#REF!)),"")</f>
        <v>0</v>
      </c>
      <c r="BN65" s="59">
        <f>+IFERROR(IF(ISTEXT(BN$5)=FALSE,(INDEX(BCR!$1:$1048576,MATCH('Estadísticas BCR'!BN$5,BCR!$A:$A,0),MATCH('Estadísticas BCR'!$B65,BCR!$1:$1,0))),AVERAGE(#REF!)),"")</f>
        <v>0</v>
      </c>
      <c r="BO65" s="59">
        <f>+IFERROR(IF(ISTEXT(BO$5)=FALSE,(INDEX(BCR!$1:$1048576,MATCH('Estadísticas BCR'!BO$5,BCR!$A:$A,0),MATCH('Estadísticas BCR'!$B65,BCR!$1:$1,0))),AVERAGE(#REF!)),"")</f>
        <v>0</v>
      </c>
      <c r="BP65" s="60">
        <f>+IFERROR(IF(ISTEXT(BP$5)=FALSE,(INDEX(BCR!$1:$1048576,MATCH('Estadísticas BCR'!BP$5,BCR!$A:$A,0),MATCH('Estadísticas BCR'!$B65,BCR!$1:$1,0))),AVERAGE(BD65:BO65)),"")</f>
        <v>0</v>
      </c>
      <c r="BQ65" s="59">
        <f>+IFERROR(IF(ISTEXT(BQ$5)=FALSE,(INDEX(BCR!$1:$1048576,MATCH('Estadísticas BCR'!BQ$5,BCR!$A:$A,0),MATCH('Estadísticas BCR'!$B65,BCR!$1:$1,0))),AVERAGE(#REF!)),"")</f>
        <v>0</v>
      </c>
      <c r="BR65" s="59">
        <f>+IFERROR(IF(ISTEXT(BR$5)=FALSE,(INDEX(BCR!$1:$1048576,MATCH('Estadísticas BCR'!BR$5,BCR!$A:$A,0),MATCH('Estadísticas BCR'!$B65,BCR!$1:$1,0))),AVERAGE(#REF!)),"")</f>
        <v>0</v>
      </c>
      <c r="BS65" s="59">
        <f>+IFERROR(IF(ISTEXT(BS$5)=FALSE,(INDEX(BCR!$1:$1048576,MATCH('Estadísticas BCR'!BS$5,BCR!$A:$A,0),MATCH('Estadísticas BCR'!$B65,BCR!$1:$1,0))),AVERAGE(#REF!)),"")</f>
        <v>0</v>
      </c>
      <c r="BT65" s="59">
        <f>+IFERROR(IF(ISTEXT(BT$5)=FALSE,(INDEX(BCR!$1:$1048576,MATCH('Estadísticas BCR'!BT$5,BCR!$A:$A,0),MATCH('Estadísticas BCR'!$B65,BCR!$1:$1,0))),AVERAGE(#REF!)),"")</f>
        <v>0</v>
      </c>
      <c r="BU65" s="59">
        <f>+IFERROR(IF(ISTEXT(BU$5)=FALSE,(INDEX(BCR!$1:$1048576,MATCH('Estadísticas BCR'!BU$5,BCR!$A:$A,0),MATCH('Estadísticas BCR'!$B65,BCR!$1:$1,0))),AVERAGE(#REF!)),"")</f>
        <v>0</v>
      </c>
      <c r="BV65" s="59">
        <f>+IFERROR(IF(ISTEXT(BV$5)=FALSE,(INDEX(BCR!$1:$1048576,MATCH('Estadísticas BCR'!BV$5,BCR!$A:$A,0),MATCH('Estadísticas BCR'!$B65,BCR!$1:$1,0))),AVERAGE(#REF!)),"")</f>
        <v>0</v>
      </c>
      <c r="BW65" s="59">
        <f>+IFERROR(IF(ISTEXT(BW$5)=FALSE,(INDEX(BCR!$1:$1048576,MATCH('Estadísticas BCR'!BW$5,BCR!$A:$A,0),MATCH('Estadísticas BCR'!$B65,BCR!$1:$1,0))),AVERAGE(#REF!)),"")</f>
        <v>0</v>
      </c>
      <c r="BX65" s="59">
        <f>+IFERROR(IF(ISTEXT(BX$5)=FALSE,(INDEX(BCR!$1:$1048576,MATCH('Estadísticas BCR'!BX$5,BCR!$A:$A,0),MATCH('Estadísticas BCR'!$B65,BCR!$1:$1,0))),AVERAGE(#REF!)),"")</f>
        <v>0</v>
      </c>
      <c r="BY65" s="59">
        <f>+IFERROR(IF(ISTEXT(BY$5)=FALSE,(INDEX(BCR!$1:$1048576,MATCH('Estadísticas BCR'!BY$5,BCR!$A:$A,0),MATCH('Estadísticas BCR'!$B65,BCR!$1:$1,0))),AVERAGE(#REF!)),"")</f>
        <v>0</v>
      </c>
      <c r="BZ65" s="59">
        <f>+IFERROR(IF(ISTEXT(BZ$5)=FALSE,(INDEX(BCR!$1:$1048576,MATCH('Estadísticas BCR'!BZ$5,BCR!$A:$A,0),MATCH('Estadísticas BCR'!$B65,BCR!$1:$1,0))),AVERAGE(#REF!)),"")</f>
        <v>0</v>
      </c>
      <c r="CA65" s="59">
        <f>+IFERROR(IF(ISTEXT(CA$5)=FALSE,(INDEX(BCR!$1:$1048576,MATCH('Estadísticas BCR'!CA$5,BCR!$A:$A,0),MATCH('Estadísticas BCR'!$B65,BCR!$1:$1,0))),AVERAGE(#REF!)),"")</f>
        <v>0</v>
      </c>
      <c r="CB65" s="59">
        <f>+IFERROR(IF(ISTEXT(CB$5)=FALSE,(INDEX(BCR!$1:$1048576,MATCH('Estadísticas BCR'!CB$5,BCR!$A:$A,0),MATCH('Estadísticas BCR'!$B65,BCR!$1:$1,0))),AVERAGE(#REF!)),"")</f>
        <v>0</v>
      </c>
      <c r="CC65" s="60">
        <f>+IFERROR(IF(ISTEXT(CC$5)=FALSE,(INDEX(BCR!$1:$1048576,MATCH('Estadísticas BCR'!CC$5,BCR!$A:$A,0),MATCH('Estadísticas BCR'!$B65,BCR!$1:$1,0))),AVERAGE(BQ65:CB65)),"")</f>
        <v>0</v>
      </c>
      <c r="CD65" s="59">
        <f>+IFERROR(IF(ISTEXT(CD$5)=FALSE,(INDEX(BCR!$1:$1048576,MATCH('Estadísticas BCR'!CD$5,BCR!$A:$A,0),MATCH('Estadísticas BCR'!$B65,BCR!$1:$1,0))),AVERAGE(#REF!)),"")</f>
        <v>0</v>
      </c>
      <c r="CE65" s="59">
        <f>+IFERROR(IF(ISTEXT(CE$5)=FALSE,(INDEX(BCR!$1:$1048576,MATCH('Estadísticas BCR'!CE$5,BCR!$A:$A,0),MATCH('Estadísticas BCR'!$B65,BCR!$1:$1,0))),AVERAGE(#REF!)),"")</f>
        <v>0</v>
      </c>
      <c r="CF65" s="59">
        <f>+IFERROR(IF(ISTEXT(CF$5)=FALSE,(INDEX(BCR!$1:$1048576,MATCH('Estadísticas BCR'!CF$5,BCR!$A:$A,0),MATCH('Estadísticas BCR'!$B65,BCR!$1:$1,0))),AVERAGE(#REF!)),"")</f>
        <v>0</v>
      </c>
      <c r="CG65" s="59">
        <f>+IFERROR(IF(ISTEXT(CG$5)=FALSE,(INDEX(BCR!$1:$1048576,MATCH('Estadísticas BCR'!CG$5,BCR!$A:$A,0),MATCH('Estadísticas BCR'!$B65,BCR!$1:$1,0))),AVERAGE(#REF!)),"")</f>
        <v>0</v>
      </c>
      <c r="CH65" s="59">
        <f>+IFERROR(IF(ISTEXT(CH$5)=FALSE,(INDEX(BCR!$1:$1048576,MATCH('Estadísticas BCR'!CH$5,BCR!$A:$A,0),MATCH('Estadísticas BCR'!$B65,BCR!$1:$1,0))),AVERAGE(#REF!)),"")</f>
        <v>0</v>
      </c>
      <c r="CI65" s="59">
        <f>+IFERROR(IF(ISTEXT(CI$5)=FALSE,(INDEX(BCR!$1:$1048576,MATCH('Estadísticas BCR'!CI$5,BCR!$A:$A,0),MATCH('Estadísticas BCR'!$B65,BCR!$1:$1,0))),AVERAGE(#REF!)),"")</f>
        <v>0</v>
      </c>
      <c r="CJ65" s="59">
        <f>+IFERROR(IF(ISTEXT(CJ$5)=FALSE,(INDEX(BCR!$1:$1048576,MATCH('Estadísticas BCR'!CJ$5,BCR!$A:$A,0),MATCH('Estadísticas BCR'!$B65,BCR!$1:$1,0))),AVERAGE(#REF!)),"")</f>
        <v>0</v>
      </c>
      <c r="CK65" s="59">
        <f>+IFERROR(IF(ISTEXT(CK$5)=FALSE,(INDEX(BCR!$1:$1048576,MATCH('Estadísticas BCR'!CK$5,BCR!$A:$A,0),MATCH('Estadísticas BCR'!$B65,BCR!$1:$1,0))),AVERAGE(#REF!)),"")</f>
        <v>0</v>
      </c>
      <c r="CL65" s="59">
        <f>+IFERROR(IF(ISTEXT(CL$5)=FALSE,(INDEX(BCR!$1:$1048576,MATCH('Estadísticas BCR'!CL$5,BCR!$A:$A,0),MATCH('Estadísticas BCR'!$B65,BCR!$1:$1,0))),AVERAGE(#REF!)),"")</f>
        <v>0</v>
      </c>
      <c r="CM65" s="59">
        <f>+IFERROR(IF(ISTEXT(CM$5)=FALSE,(INDEX(BCR!$1:$1048576,MATCH('Estadísticas BCR'!CM$5,BCR!$A:$A,0),MATCH('Estadísticas BCR'!$B65,BCR!$1:$1,0))),AVERAGE(#REF!)),"")</f>
        <v>0</v>
      </c>
      <c r="CN65" s="59">
        <f>+IFERROR(IF(ISTEXT(CN$5)=FALSE,(INDEX(BCR!$1:$1048576,MATCH('Estadísticas BCR'!CN$5,BCR!$A:$A,0),MATCH('Estadísticas BCR'!$B65,BCR!$1:$1,0))),AVERAGE(#REF!)),"")</f>
        <v>0</v>
      </c>
      <c r="CO65" s="59">
        <f>+IFERROR(IF(ISTEXT(CO$5)=FALSE,(INDEX(BCR!$1:$1048576,MATCH('Estadísticas BCR'!CO$5,BCR!$A:$A,0),MATCH('Estadísticas BCR'!$B65,BCR!$1:$1,0))),AVERAGE(#REF!)),"")</f>
        <v>0</v>
      </c>
      <c r="CP65" s="60">
        <f>+IFERROR(IF(ISTEXT(CP$5)=FALSE,(INDEX(BCR!$1:$1048576,MATCH('Estadísticas BCR'!CP$5,BCR!$A:$A,0),MATCH('Estadísticas BCR'!$B65,BCR!$1:$1,0))),AVERAGE(CD65:CO65)),"")</f>
        <v>0</v>
      </c>
      <c r="CQ65" s="59">
        <f>+IFERROR(IF(ISTEXT(CQ$5)=FALSE,(INDEX(BCR!$1:$1048576,MATCH('Estadísticas BCR'!CQ$5,BCR!$A:$A,0),MATCH('Estadísticas BCR'!$B65,BCR!$1:$1,0))),AVERAGE(#REF!)),"")</f>
        <v>0</v>
      </c>
      <c r="CR65" s="59">
        <f>+IFERROR(IF(ISTEXT(CR$5)=FALSE,(INDEX(BCR!$1:$1048576,MATCH('Estadísticas BCR'!CR$5,BCR!$A:$A,0),MATCH('Estadísticas BCR'!$B65,BCR!$1:$1,0))),AVERAGE(#REF!)),"")</f>
        <v>0</v>
      </c>
      <c r="CS65" s="59">
        <f>+IFERROR(IF(ISTEXT(CS$5)=FALSE,(INDEX(BCR!$1:$1048576,MATCH('Estadísticas BCR'!CS$5,BCR!$A:$A,0),MATCH('Estadísticas BCR'!$B65,BCR!$1:$1,0))),AVERAGE(#REF!)),"")</f>
        <v>0</v>
      </c>
      <c r="CT65" s="59">
        <f>+IFERROR(IF(ISTEXT(CT$5)=FALSE,(INDEX(BCR!$1:$1048576,MATCH('Estadísticas BCR'!CT$5,BCR!$A:$A,0),MATCH('Estadísticas BCR'!$B65,BCR!$1:$1,0))),AVERAGE(#REF!)),"")</f>
        <v>0</v>
      </c>
      <c r="CU65" s="59">
        <f>+IFERROR(IF(ISTEXT(CU$5)=FALSE,(INDEX(BCR!$1:$1048576,MATCH('Estadísticas BCR'!CU$5,BCR!$A:$A,0),MATCH('Estadísticas BCR'!$B65,BCR!$1:$1,0))),AVERAGE(#REF!)),"")</f>
        <v>0</v>
      </c>
      <c r="CV65" s="59">
        <f>+IFERROR(IF(ISTEXT(CV$5)=FALSE,(INDEX(BCR!$1:$1048576,MATCH('Estadísticas BCR'!CV$5,BCR!$A:$A,0),MATCH('Estadísticas BCR'!$B65,BCR!$1:$1,0))),AVERAGE(#REF!)),"")</f>
        <v>0</v>
      </c>
      <c r="CW65" s="59">
        <f>+IFERROR(IF(ISTEXT(CW$5)=FALSE,(INDEX(BCR!$1:$1048576,MATCH('Estadísticas BCR'!CW$5,BCR!$A:$A,0),MATCH('Estadísticas BCR'!$B65,BCR!$1:$1,0))),AVERAGE(#REF!)),"")</f>
        <v>0</v>
      </c>
      <c r="CX65" s="59">
        <f>+IFERROR(IF(ISTEXT(CX$5)=FALSE,(INDEX(BCR!$1:$1048576,MATCH('Estadísticas BCR'!CX$5,BCR!$A:$A,0),MATCH('Estadísticas BCR'!$B65,BCR!$1:$1,0))),AVERAGE(#REF!)),"")</f>
        <v>0</v>
      </c>
      <c r="CY65" s="59">
        <f>+IFERROR(IF(ISTEXT(CY$5)=FALSE,(INDEX(BCR!$1:$1048576,MATCH('Estadísticas BCR'!CY$5,BCR!$A:$A,0),MATCH('Estadísticas BCR'!$B65,BCR!$1:$1,0))),AVERAGE(#REF!)),"")</f>
        <v>0</v>
      </c>
      <c r="CZ65" s="59">
        <f>+IFERROR(IF(ISTEXT(CZ$5)=FALSE,(INDEX(BCR!$1:$1048576,MATCH('Estadísticas BCR'!CZ$5,BCR!$A:$A,0),MATCH('Estadísticas BCR'!$B65,BCR!$1:$1,0))),AVERAGE(A65:CY65)),"")</f>
        <v>0</v>
      </c>
      <c r="DA65" s="59">
        <f>+IFERROR(IF(ISTEXT(DA$5)=FALSE,(INDEX(BCR!$1:$1048576,MATCH('Estadísticas BCR'!DA$5,BCR!$A:$A,0),MATCH('Estadísticas BCR'!$B65,BCR!$1:$1,0))),AVERAGE(B65:CZ65)),"")</f>
        <v>0</v>
      </c>
      <c r="DB65" s="59">
        <f>+IFERROR(IF(ISTEXT(DB$5)=FALSE,(INDEX(BCR!$1:$1048576,MATCH('Estadísticas BCR'!DB$5,BCR!$A:$A,0),MATCH('Estadísticas BCR'!$B65,BCR!$1:$1,0))),AVERAGE(C65:DA65)),"")</f>
        <v>0</v>
      </c>
      <c r="DC65" s="60">
        <f>+IFERROR(IF(ISTEXT(DC$5)=FALSE,(INDEX(BCR!$1:$1048576,MATCH('Estadísticas BCR'!DC$5,BCR!$A:$A,0),MATCH('Estadísticas BCR'!$B65,BCR!$1:$1,0))),AVERAGE(CQ65:DB65)),"")</f>
        <v>0</v>
      </c>
      <c r="DD65" s="59">
        <f>+IFERROR(IF(ISTEXT(DD$5)=FALSE,(INDEX(BCR!$1:$1048576,MATCH('Estadísticas BCR'!DD$5,BCR!$A:$A,0),MATCH('Estadísticas BCR'!$B65,BCR!$1:$1,0))),AVERAGE(CR65:DC65)),"")</f>
        <v>0</v>
      </c>
      <c r="DE65" s="59">
        <f>+IFERROR(IF(ISTEXT(DE$5)=FALSE,(INDEX(BCR!$1:$1048576,MATCH('Estadísticas BCR'!DE$5,BCR!$A:$A,0),MATCH('Estadísticas BCR'!$B65,BCR!$1:$1,0))),AVERAGE(CS65:DD65)),"")</f>
        <v>0</v>
      </c>
      <c r="DF65" s="59">
        <f>+IFERROR(IF(ISTEXT(DF$5)=FALSE,(INDEX(BCR!$1:$1048576,MATCH('Estadísticas BCR'!DF$5,BCR!$A:$A,0),MATCH('Estadísticas BCR'!$B65,BCR!$1:$1,0))),AVERAGE(CT65:DE65)),"")</f>
        <v>0</v>
      </c>
      <c r="DG65" s="59">
        <f>+IFERROR(IF(ISTEXT(DG$5)=FALSE,(INDEX(BCR!$1:$1048576,MATCH('Estadísticas BCR'!DG$5,BCR!$A:$A,0),MATCH('Estadísticas BCR'!$B65,BCR!$1:$1,0))),AVERAGE(CU65:DF65)),"")</f>
        <v>0</v>
      </c>
      <c r="DH65" s="59">
        <f>+IFERROR(IF(ISTEXT(DH$5)=FALSE,(INDEX(BCR!$1:$1048576,MATCH('Estadísticas BCR'!DH$5,BCR!$A:$A,0),MATCH('Estadísticas BCR'!$B65,BCR!$1:$1,0))),AVERAGE(CV65:DG65)),"")</f>
        <v>0</v>
      </c>
      <c r="DI65" s="59">
        <f>+IFERROR(IF(ISTEXT(DI$5)=FALSE,(INDEX(BCR!$1:$1048576,MATCH('Estadísticas BCR'!DI$5,BCR!$A:$A,0),MATCH('Estadísticas BCR'!$B65,BCR!$1:$1,0))),AVERAGE(CW65:DH65)),"")</f>
        <v>0</v>
      </c>
      <c r="DJ65" s="59">
        <f>+IFERROR(IF(ISTEXT(DJ$5)=FALSE,(INDEX(BCR!$1:$1048576,MATCH('Estadísticas BCR'!DJ$5,BCR!$A:$A,0),MATCH('Estadísticas BCR'!$B65,BCR!$1:$1,0))),AVERAGE(CX65:DI65)),"")</f>
        <v>0</v>
      </c>
      <c r="DK65" s="59">
        <f>+IFERROR(IF(ISTEXT(DK$5)=FALSE,(INDEX(BCR!$1:$1048576,MATCH('Estadísticas BCR'!DK$5,BCR!$A:$A,0),MATCH('Estadísticas BCR'!$B65,BCR!$1:$1,0))),AVERAGE(CY65:DJ65)),"")</f>
        <v>0</v>
      </c>
      <c r="DL65" s="59">
        <f>+IFERROR(IF(ISTEXT(DL$5)=FALSE,(INDEX(BCR!$1:$1048576,MATCH('Estadísticas BCR'!DL$5,BCR!$A:$A,0),MATCH('Estadísticas BCR'!$B65,BCR!$1:$1,0))),AVERAGE(CZ65:DK65)),"")</f>
        <v>0</v>
      </c>
      <c r="DM65" s="59">
        <f>+IFERROR(IF(ISTEXT(DM$5)=FALSE,(INDEX(BCR!$1:$1048576,MATCH('Estadísticas BCR'!DM$5,BCR!$A:$A,0),MATCH('Estadísticas BCR'!$B65,BCR!$1:$1,0))),AVERAGE(DA65:DL65)),"")</f>
        <v>0</v>
      </c>
      <c r="DN65" s="59">
        <f>+IFERROR(IF(ISTEXT(DN$5)=FALSE,(INDEX(BCR!$1:$1048576,MATCH('Estadísticas BCR'!DN$5,BCR!$A:$A,0),MATCH('Estadísticas BCR'!$B65,BCR!$1:$1,0))),AVERAGE(DB65:DM65)),"")</f>
        <v>0</v>
      </c>
      <c r="DO65" s="59">
        <f>+IFERROR(IF(ISTEXT(DO$5)=FALSE,(INDEX(BCR!$1:$1048576,MATCH('Estadísticas BCR'!DO$5,BCR!$A:$A,0),MATCH('Estadísticas BCR'!$B65,BCR!$1:$1,0))),AVERAGE(DC65:DN65)),"")</f>
        <v>0</v>
      </c>
      <c r="DP65" s="60">
        <f>+IFERROR(IF(ISTEXT(DP$5)=FALSE,(INDEX(BCR!$1:$1048576,MATCH('Estadísticas BCR'!DP$5,BCR!$A:$A,0),MATCH('Estadísticas BCR'!$B65,BCR!$1:$1,0))),AVERAGE(DD65:DO65)),"")</f>
        <v>0</v>
      </c>
      <c r="DQ65" s="59">
        <f>+IFERROR(IF(ISTEXT(DQ$5)=FALSE,(INDEX(BCR!$1:$1048576,MATCH('Estadísticas BCR'!DQ$5,BCR!$A:$A,0),MATCH('Estadísticas BCR'!$B65,BCR!$1:$1,0))),AVERAGE(DE65:DP65)),"")</f>
        <v>0</v>
      </c>
      <c r="DR65" s="59">
        <f>+IFERROR(IF(ISTEXT(DR$5)=FALSE,(INDEX(BCR!$1:$1048576,MATCH('Estadísticas BCR'!DR$5,BCR!$A:$A,0),MATCH('Estadísticas BCR'!$B65,BCR!$1:$1,0))),AVERAGE(DF65:DQ65)),"")</f>
        <v>0</v>
      </c>
      <c r="DS65" s="59">
        <f>+IFERROR(IF(ISTEXT(DS$5)=FALSE,(INDEX(BCR!$1:$1048576,MATCH('Estadísticas BCR'!DS$5,BCR!$A:$A,0),MATCH('Estadísticas BCR'!$B65,BCR!$1:$1,0))),AVERAGE(DG65:DR65)),"")</f>
        <v>0</v>
      </c>
      <c r="DT65" s="59">
        <f>+IFERROR(IF(ISTEXT(DT$5)=FALSE,(INDEX(BCR!$1:$1048576,MATCH('Estadísticas BCR'!DT$5,BCR!$A:$A,0),MATCH('Estadísticas BCR'!$B65,BCR!$1:$1,0))),AVERAGE(DH65:DS65)),"")</f>
        <v>0</v>
      </c>
      <c r="DU65" s="59">
        <f>+IFERROR(IF(ISTEXT(DU$5)=FALSE,(INDEX(BCR!$1:$1048576,MATCH('Estadísticas BCR'!DU$5,BCR!$A:$A,0),MATCH('Estadísticas BCR'!$B65,BCR!$1:$1,0))),AVERAGE(DI65:DT65)),"")</f>
        <v>0</v>
      </c>
      <c r="DV65" s="59">
        <f>+IFERROR(IF(ISTEXT(DV$5)=FALSE,(INDEX(BCR!$1:$1048576,MATCH('Estadísticas BCR'!DV$5,BCR!$A:$A,0),MATCH('Estadísticas BCR'!$B65,BCR!$1:$1,0))),AVERAGE(DJ65:DU65)),"")</f>
        <v>0</v>
      </c>
      <c r="DW65" s="59">
        <f>+IFERROR(IF(ISTEXT(DW$5)=FALSE,(INDEX(BCR!$1:$1048576,MATCH('Estadísticas BCR'!DW$5,BCR!$A:$A,0),MATCH('Estadísticas BCR'!$B65,BCR!$1:$1,0))),AVERAGE(DK65:DV65)),"")</f>
        <v>0</v>
      </c>
      <c r="DX65" s="59">
        <f>+IFERROR(IF(ISTEXT(DX$5)=FALSE,(INDEX(BCR!$1:$1048576,MATCH('Estadísticas BCR'!DX$5,BCR!$A:$A,0),MATCH('Estadísticas BCR'!$B65,BCR!$1:$1,0))),AVERAGE(DL65:DW65)),"")</f>
        <v>0</v>
      </c>
      <c r="DY65" s="59">
        <f>+IFERROR(IF(ISTEXT(DY$5)=FALSE,(INDEX(BCR!$1:$1048576,MATCH('Estadísticas BCR'!DY$5,BCR!$A:$A,0),MATCH('Estadísticas BCR'!$B65,BCR!$1:$1,0))),AVERAGE(DM65:DX65)),"")</f>
        <v>0</v>
      </c>
      <c r="DZ65" s="59">
        <f>+IFERROR(IF(ISTEXT(DZ$5)=FALSE,(INDEX(BCR!$1:$1048576,MATCH('Estadísticas BCR'!DZ$5,BCR!$A:$A,0),MATCH('Estadísticas BCR'!$B65,BCR!$1:$1,0))),AVERAGE(DN65:DY65)),"")</f>
        <v>0</v>
      </c>
      <c r="EA65" s="59">
        <f>+IFERROR(IF(ISTEXT(EA$5)=FALSE,(INDEX(BCR!$1:$1048576,MATCH('Estadísticas BCR'!EA$5,BCR!$A:$A,0),MATCH('Estadísticas BCR'!$B65,BCR!$1:$1,0))),AVERAGE(DO65:DZ65)),"")</f>
        <v>0</v>
      </c>
      <c r="EB65" s="59">
        <f>+IFERROR(IF(ISTEXT(EB$5)=FALSE,(INDEX(BCR!$1:$1048576,MATCH('Estadísticas BCR'!EB$5,BCR!$A:$A,0),MATCH('Estadísticas BCR'!$B65,BCR!$1:$1,0))),AVERAGE(DP65:EA65)),"")</f>
        <v>0</v>
      </c>
      <c r="EC65" s="60">
        <f>+IFERROR(IF(ISTEXT(EC$5)=FALSE,(INDEX(BCR!$1:$1048576,MATCH('Estadísticas BCR'!EC$5,BCR!$A:$A,0),MATCH('Estadísticas BCR'!$B65,BCR!$1:$1,0))),AVERAGE(DQ65:EB65)),"")</f>
        <v>0</v>
      </c>
      <c r="ED65" s="59">
        <f>+IFERROR(IF(ISTEXT(ED$5)=FALSE,(INDEX(BCR!$1:$1048576,MATCH('Estadísticas BCR'!ED$5,BCR!$A:$A,0),MATCH('Estadísticas BCR'!$B65,BCR!$1:$1,0))),AVERAGE(DR65:EC65)),"")</f>
        <v>0</v>
      </c>
      <c r="EE65" s="59">
        <f>+IFERROR(IF(ISTEXT(EE$5)=FALSE,(INDEX(BCR!$1:$1048576,MATCH('Estadísticas BCR'!EE$5,BCR!$A:$A,0),MATCH('Estadísticas BCR'!$B65,BCR!$1:$1,0))),AVERAGE(DS65:ED65)),"")</f>
        <v>0</v>
      </c>
      <c r="EF65" s="59">
        <f>+IFERROR(IF(ISTEXT(EF$5)=FALSE,(INDEX(BCR!$1:$1048576,MATCH('Estadísticas BCR'!EF$5,BCR!$A:$A,0),MATCH('Estadísticas BCR'!$B65,BCR!$1:$1,0))),AVERAGE(DT65:EE65)),"")</f>
        <v>0</v>
      </c>
      <c r="EG65" s="59">
        <f>+IFERROR(IF(ISTEXT(EG$5)=FALSE,(INDEX(BCR!$1:$1048576,MATCH('Estadísticas BCR'!EG$5,BCR!$A:$A,0),MATCH('Estadísticas BCR'!$B65,BCR!$1:$1,0))),AVERAGE(DU65:EF65)),"")</f>
        <v>0</v>
      </c>
      <c r="EH65" s="59">
        <f>+IFERROR(IF(ISTEXT(EH$5)=FALSE,(INDEX(BCR!$1:$1048576,MATCH('Estadísticas BCR'!EH$5,BCR!$A:$A,0),MATCH('Estadísticas BCR'!$B65,BCR!$1:$1,0))),AVERAGE(DV65:EG65)),"")</f>
        <v>0</v>
      </c>
      <c r="EI65" s="59">
        <f>+IFERROR(IF(ISTEXT(EI$5)=FALSE,(INDEX(BCR!$1:$1048576,MATCH('Estadísticas BCR'!EI$5,BCR!$A:$A,0),MATCH('Estadísticas BCR'!$B65,BCR!$1:$1,0))),AVERAGE(DW65:EH65)),"")</f>
        <v>0</v>
      </c>
      <c r="EJ65" s="59">
        <f>+IFERROR(IF(ISTEXT(EJ$5)=FALSE,(INDEX(BCR!$1:$1048576,MATCH('Estadísticas BCR'!EJ$5,BCR!$A:$A,0),MATCH('Estadísticas BCR'!$B65,BCR!$1:$1,0))),AVERAGE(DX65:EI65)),"")</f>
        <v>0</v>
      </c>
      <c r="EK65" s="59">
        <f>+IFERROR(IF(ISTEXT(EK$5)=FALSE,(INDEX(BCR!$1:$1048576,MATCH('Estadísticas BCR'!EK$5,BCR!$A:$A,0),MATCH('Estadísticas BCR'!$B65,BCR!$1:$1,0))),AVERAGE(DY65:EJ65)),"")</f>
        <v>0</v>
      </c>
      <c r="EL65" s="59">
        <f>+IFERROR(IF(ISTEXT(EL$5)=FALSE,(INDEX(BCR!$1:$1048576,MATCH('Estadísticas BCR'!EL$5,BCR!$A:$A,0),MATCH('Estadísticas BCR'!$B65,BCR!$1:$1,0))),AVERAGE(DZ65:EK65)),"")</f>
        <v>0</v>
      </c>
      <c r="EM65" s="59">
        <f>+IFERROR(IF(ISTEXT(EM$5)=FALSE,(INDEX(BCR!$1:$1048576,MATCH('Estadísticas BCR'!EM$5,BCR!$A:$A,0),MATCH('Estadísticas BCR'!$B65,BCR!$1:$1,0))),AVERAGE(EA65:EL65)),"")</f>
        <v>0</v>
      </c>
      <c r="EN65" s="59">
        <f>+IFERROR(IF(ISTEXT(EN$5)=FALSE,(INDEX(BCR!$1:$1048576,MATCH('Estadísticas BCR'!EN$5,BCR!$A:$A,0),MATCH('Estadísticas BCR'!$B65,BCR!$1:$1,0))),AVERAGE(EB65:EM65)),"")</f>
        <v>0</v>
      </c>
      <c r="EO65" s="59">
        <f>+IFERROR(IF(ISTEXT(EO$5)=FALSE,(INDEX(BCR!$1:$1048576,MATCH('Estadísticas BCR'!EO$5,BCR!$A:$A,0),MATCH('Estadísticas BCR'!$B65,BCR!$1:$1,0))),AVERAGE(EC65:EN65)),"")</f>
        <v>0</v>
      </c>
      <c r="EP65" s="60">
        <f>+IFERROR(IF(ISTEXT(EP$5)=FALSE,(INDEX(BCR!$1:$1048576,MATCH('Estadísticas BCR'!EP$5,BCR!$A:$A,0),MATCH('Estadísticas BCR'!$B65,BCR!$1:$1,0))),AVERAGE(ED65:EO65)),"")</f>
        <v>0</v>
      </c>
      <c r="EQ65" s="59">
        <f>+IFERROR(IF(ISTEXT(EQ$5)=FALSE,(INDEX(BCR!$1:$1048576,MATCH('Estadísticas BCR'!EQ$5,BCR!$A:$A,0),MATCH('Estadísticas BCR'!$B65,BCR!$1:$1,0))),AVERAGE(EE65:EP65)),"")</f>
        <v>0</v>
      </c>
      <c r="ER65" s="59">
        <f>+IFERROR(IF(ISTEXT(ER$5)=FALSE,(INDEX(BCR!$1:$1048576,MATCH('Estadísticas BCR'!ER$5,BCR!$A:$A,0),MATCH('Estadísticas BCR'!$B65,BCR!$1:$1,0))),AVERAGE(EF65:EQ65)),"")</f>
        <v>0</v>
      </c>
      <c r="ES65" s="59">
        <f>+IFERROR(IF(ISTEXT(ES$5)=FALSE,(INDEX(BCR!$1:$1048576,MATCH('Estadísticas BCR'!ES$5,BCR!$A:$A,0),MATCH('Estadísticas BCR'!$B65,BCR!$1:$1,0))),AVERAGE(EG65:ER65)),"")</f>
        <v>0</v>
      </c>
      <c r="ET65" s="59">
        <f>+IFERROR(IF(ISTEXT(ET$5)=FALSE,(INDEX(BCR!$1:$1048576,MATCH('Estadísticas BCR'!ET$5,BCR!$A:$A,0),MATCH('Estadísticas BCR'!$B65,BCR!$1:$1,0))),AVERAGE(EH65:ES65)),"")</f>
        <v>0</v>
      </c>
      <c r="EU65" s="59">
        <f>+IFERROR(IF(ISTEXT(EU$5)=FALSE,(INDEX(BCR!$1:$1048576,MATCH('Estadísticas BCR'!EU$5,BCR!$A:$A,0),MATCH('Estadísticas BCR'!$B65,BCR!$1:$1,0))),AVERAGE(EI65:ET65)),"")</f>
        <v>0</v>
      </c>
      <c r="EV65" s="59">
        <f>+IFERROR(IF(ISTEXT(EV$5)=FALSE,(INDEX(BCR!$1:$1048576,MATCH('Estadísticas BCR'!EV$5,BCR!$A:$A,0),MATCH('Estadísticas BCR'!$B65,BCR!$1:$1,0))),AVERAGE(EJ65:EU65)),"")</f>
        <v>0</v>
      </c>
      <c r="EW65" s="59">
        <f>+IFERROR(IF(ISTEXT(EW$5)=FALSE,(INDEX(BCR!$1:$1048576,MATCH('Estadísticas BCR'!EW$5,BCR!$A:$A,0),MATCH('Estadísticas BCR'!$B65,BCR!$1:$1,0))),AVERAGE(EK65:EV65)),"")</f>
        <v>0</v>
      </c>
      <c r="EX65" s="59">
        <f>+IFERROR(IF(ISTEXT(EX$5)=FALSE,(INDEX(BCR!$1:$1048576,MATCH('Estadísticas BCR'!EX$5,BCR!$A:$A,0),MATCH('Estadísticas BCR'!$B65,BCR!$1:$1,0))),AVERAGE(EL65:EW65)),"")</f>
        <v>0</v>
      </c>
      <c r="EY65" s="59">
        <f>+IFERROR(IF(ISTEXT(EY$5)=FALSE,(INDEX(BCR!$1:$1048576,MATCH('Estadísticas BCR'!EY$5,BCR!$A:$A,0),MATCH('Estadísticas BCR'!$B65,BCR!$1:$1,0))),AVERAGE(EM65:EX65)),"")</f>
        <v>0</v>
      </c>
      <c r="EZ65" s="59">
        <f>+IFERROR(IF(ISTEXT(EZ$5)=FALSE,(INDEX(BCR!$1:$1048576,MATCH('Estadísticas BCR'!EZ$5,BCR!$A:$A,0),MATCH('Estadísticas BCR'!$B65,BCR!$1:$1,0))),AVERAGE(EN65:EY65)),"")</f>
        <v>0</v>
      </c>
      <c r="FA65" s="59">
        <f>+IFERROR(IF(ISTEXT(FA$5)=FALSE,(INDEX(BCR!$1:$1048576,MATCH('Estadísticas BCR'!FA$5,BCR!$A:$A,0),MATCH('Estadísticas BCR'!$B65,BCR!$1:$1,0))),AVERAGE(EO65:EZ65)),"")</f>
        <v>0</v>
      </c>
      <c r="FB65" s="59">
        <f>+IFERROR(IF(ISTEXT(FB$5)=FALSE,(INDEX(BCR!$1:$1048576,MATCH('Estadísticas BCR'!FB$5,BCR!$A:$A,0),MATCH('Estadísticas BCR'!$B65,BCR!$1:$1,0))),AVERAGE(EP65:FA65)),"")</f>
        <v>0</v>
      </c>
      <c r="FC65" s="60">
        <f>+IFERROR(IF(ISTEXT(FC$5)=FALSE,(INDEX(BCR!$1:$1048576,MATCH('Estadísticas BCR'!FC$5,BCR!$A:$A,0),MATCH('Estadísticas BCR'!$B65,BCR!$1:$1,0))),AVERAGE(EQ65:FB65)),"")</f>
        <v>0</v>
      </c>
      <c r="FD65" s="59">
        <f>+IFERROR(IF(ISTEXT(FD$5)=FALSE,(INDEX(BCR!$1:$1048576,MATCH('Estadísticas BCR'!FD$5,BCR!$A:$A,0),MATCH('Estadísticas BCR'!$B65,BCR!$1:$1,0))),AVERAGE(ER65:FC65)),"")</f>
        <v>0</v>
      </c>
      <c r="FE65" s="59">
        <f>+IFERROR(IF(ISTEXT(FE$5)=FALSE,(INDEX(BCR!$1:$1048576,MATCH('Estadísticas BCR'!FE$5,BCR!$A:$A,0),MATCH('Estadísticas BCR'!$B65,BCR!$1:$1,0))),AVERAGE(ES65:FD65)),"")</f>
        <v>0</v>
      </c>
      <c r="FF65" s="59">
        <f>+IFERROR(IF(ISTEXT(FF$5)=FALSE,(INDEX(BCR!$1:$1048576,MATCH('Estadísticas BCR'!FF$5,BCR!$A:$A,0),MATCH('Estadísticas BCR'!$B65,BCR!$1:$1,0))),AVERAGE(ET65:FE65)),"")</f>
        <v>0</v>
      </c>
      <c r="FG65" s="59">
        <f>+IFERROR(IF(ISTEXT(FG$5)=FALSE,(INDEX(BCR!$1:$1048576,MATCH('Estadísticas BCR'!FG$5,BCR!$A:$A,0),MATCH('Estadísticas BCR'!$B65,BCR!$1:$1,0))),AVERAGE(EU65:FF65)),"")</f>
        <v>0</v>
      </c>
      <c r="FH65" s="59">
        <f>+IFERROR(IF(ISTEXT(FH$5)=FALSE,(INDEX(BCR!$1:$1048576,MATCH('Estadísticas BCR'!FH$5,BCR!$A:$A,0),MATCH('Estadísticas BCR'!$B65,BCR!$1:$1,0))),AVERAGE(EV65:FG65)),"")</f>
        <v>0</v>
      </c>
      <c r="FI65" s="59">
        <f>+IFERROR(IF(ISTEXT(FI$5)=FALSE,(INDEX(BCR!$1:$1048576,MATCH('Estadísticas BCR'!FI$5,BCR!$A:$A,0),MATCH('Estadísticas BCR'!$B65,BCR!$1:$1,0))),AVERAGE(EW65:FH65)),"")</f>
        <v>0</v>
      </c>
      <c r="FJ65" s="59">
        <f>+IFERROR(IF(ISTEXT(FJ$5)=FALSE,(INDEX(BCR!$1:$1048576,MATCH('Estadísticas BCR'!FJ$5,BCR!$A:$A,0),MATCH('Estadísticas BCR'!$B65,BCR!$1:$1,0))),AVERAGE(EX65:FI65)),"")</f>
        <v>0</v>
      </c>
      <c r="FK65" s="59">
        <f>+IFERROR(IF(ISTEXT(FK$5)=FALSE,(INDEX(BCR!$1:$1048576,MATCH('Estadísticas BCR'!FK$5,BCR!$A:$A,0),MATCH('Estadísticas BCR'!$B65,BCR!$1:$1,0))),AVERAGE(EY65:FJ65)),"")</f>
        <v>0</v>
      </c>
      <c r="FL65" s="59">
        <f>+IFERROR(IF(ISTEXT(FL$5)=FALSE,(INDEX(BCR!$1:$1048576,MATCH('Estadísticas BCR'!FL$5,BCR!$A:$A,0),MATCH('Estadísticas BCR'!$B65,BCR!$1:$1,0))),AVERAGE(EZ65:FK65)),"")</f>
        <v>0</v>
      </c>
      <c r="FM65" s="59">
        <f>+IFERROR(IF(ISTEXT(FM$5)=FALSE,(INDEX(BCR!$1:$1048576,MATCH('Estadísticas BCR'!FM$5,BCR!$A:$A,0),MATCH('Estadísticas BCR'!$B65,BCR!$1:$1,0))),AVERAGE(FA65:FL65)),"")</f>
        <v>0</v>
      </c>
      <c r="FN65" s="59">
        <f>+IFERROR(IF(ISTEXT(FN$5)=FALSE,(INDEX(BCR!$1:$1048576,MATCH('Estadísticas BCR'!FN$5,BCR!$A:$A,0),MATCH('Estadísticas BCR'!$B65,BCR!$1:$1,0))),AVERAGE(FB65:FM65)),"")</f>
        <v>0</v>
      </c>
      <c r="FO65" s="59">
        <f>+IFERROR(IF(ISTEXT(FO$5)=FALSE,(INDEX(BCR!$1:$1048576,MATCH('Estadísticas BCR'!FO$5,BCR!$A:$A,0),MATCH('Estadísticas BCR'!$B65,BCR!$1:$1,0))),AVERAGE(FC65:FN65)),"")</f>
        <v>0</v>
      </c>
      <c r="FP65" s="60">
        <f>+IFERROR(IF(ISTEXT(FP$5)=FALSE,(INDEX(BCR!$1:$1048576,MATCH('Estadísticas BCR'!FP$5,BCR!$A:$A,0),MATCH('Estadísticas BCR'!$B65,BCR!$1:$1,0))),AVERAGE(FD65:FO65)),"")</f>
        <v>0</v>
      </c>
      <c r="FQ65" s="59">
        <f>+IFERROR(IF(ISTEXT(FQ$5)=FALSE,(INDEX(BCR!$1:$1048576,MATCH('Estadísticas BCR'!FQ$5,BCR!$A:$A,0),MATCH('Estadísticas BCR'!$B65,BCR!$1:$1,0))),AVERAGE(FE65:FP65)),"")</f>
        <v>0</v>
      </c>
      <c r="FR65" s="59">
        <f>+IFERROR(IF(ISTEXT(FR$5)=FALSE,(INDEX(BCR!$1:$1048576,MATCH('Estadísticas BCR'!FR$5,BCR!$A:$A,0),MATCH('Estadísticas BCR'!$B65,BCR!$1:$1,0))),AVERAGE(FF65:FQ65)),"")</f>
        <v>0</v>
      </c>
      <c r="FS65" s="59">
        <f>+IFERROR(IF(ISTEXT(FS$5)=FALSE,(INDEX(BCR!$1:$1048576,MATCH('Estadísticas BCR'!FS$5,BCR!$A:$A,0),MATCH('Estadísticas BCR'!$B65,BCR!$1:$1,0))),AVERAGE(FG65:FR65)),"")</f>
        <v>0</v>
      </c>
      <c r="FT65" s="59">
        <f>+IFERROR(IF(ISTEXT(FT$5)=FALSE,(INDEX(BCR!$1:$1048576,MATCH('Estadísticas BCR'!FT$5,BCR!$A:$A,0),MATCH('Estadísticas BCR'!$B65,BCR!$1:$1,0))),AVERAGE(FH65:FS65)),"")</f>
        <v>0</v>
      </c>
      <c r="FU65" s="59">
        <f>+IFERROR(IF(ISTEXT(FU$5)=FALSE,(INDEX(BCR!$1:$1048576,MATCH('Estadísticas BCR'!FU$5,BCR!$A:$A,0),MATCH('Estadísticas BCR'!$B65,BCR!$1:$1,0))),AVERAGE(FI65:FT65)),"")</f>
        <v>0</v>
      </c>
      <c r="FV65" s="59">
        <f>+IFERROR(IF(ISTEXT(FV$5)=FALSE,(INDEX(BCR!$1:$1048576,MATCH('Estadísticas BCR'!FV$5,BCR!$A:$A,0),MATCH('Estadísticas BCR'!$B65,BCR!$1:$1,0))),AVERAGE(FJ65:FU65)),"")</f>
        <v>0</v>
      </c>
      <c r="FW65" s="59">
        <f>+IFERROR(IF(ISTEXT(FW$5)=FALSE,(INDEX(BCR!$1:$1048576,MATCH('Estadísticas BCR'!FW$5,BCR!$A:$A,0),MATCH('Estadísticas BCR'!$B65,BCR!$1:$1,0))),AVERAGE(FK65:FV65)),"")</f>
        <v>0</v>
      </c>
      <c r="FX65" s="59">
        <f>+IFERROR(IF(ISTEXT(FX$5)=FALSE,(INDEX(BCR!$1:$1048576,MATCH('Estadísticas BCR'!FX$5,BCR!$A:$A,0),MATCH('Estadísticas BCR'!$B65,BCR!$1:$1,0))),AVERAGE(FL65:FW65)),"")</f>
        <v>0</v>
      </c>
      <c r="FY65" s="59">
        <f>+IFERROR(IF(ISTEXT(FY$5)=FALSE,(INDEX(BCR!$1:$1048576,MATCH('Estadísticas BCR'!FY$5,BCR!$A:$A,0),MATCH('Estadísticas BCR'!$B65,BCR!$1:$1,0))),AVERAGE(FM65:FX65)),"")</f>
        <v>0</v>
      </c>
      <c r="FZ65" s="59">
        <f>+IFERROR(IF(ISTEXT(FZ$5)=FALSE,(INDEX(BCR!$1:$1048576,MATCH('Estadísticas BCR'!FZ$5,BCR!$A:$A,0),MATCH('Estadísticas BCR'!$B65,BCR!$1:$1,0))),AVERAGE(FN65:FY65)),"")</f>
        <v>0</v>
      </c>
      <c r="GA65" s="59">
        <f>+IFERROR(IF(ISTEXT(GA$5)=FALSE,(INDEX(BCR!$1:$1048576,MATCH('Estadísticas BCR'!GA$5,BCR!$A:$A,0),MATCH('Estadísticas BCR'!$B65,BCR!$1:$1,0))),AVERAGE(FO65:FZ65)),"")</f>
        <v>0</v>
      </c>
      <c r="GB65" s="59">
        <f>+IFERROR(IF(ISTEXT(GB$5)=FALSE,(INDEX(BCR!$1:$1048576,MATCH('Estadísticas BCR'!GB$5,BCR!$A:$A,0),MATCH('Estadísticas BCR'!$B65,BCR!$1:$1,0))),AVERAGE(FP65:GA65)),"")</f>
        <v>0</v>
      </c>
      <c r="GC65" s="60">
        <f>+IFERROR(IF(ISTEXT(GC$5)=FALSE,(INDEX(BCR!$1:$1048576,MATCH('Estadísticas BCR'!GC$5,BCR!$A:$A,0),MATCH('Estadísticas BCR'!$B65,BCR!$1:$1,0))),AVERAGE(FQ65:GB65)),"")</f>
        <v>0</v>
      </c>
      <c r="GD65" s="59">
        <f>+IFERROR(IF(ISTEXT(GD$5)=FALSE,(INDEX(BCR!$1:$1048576,MATCH('Estadísticas BCR'!GD$5,BCR!$A:$A,0),MATCH('Estadísticas BCR'!$B65,BCR!$1:$1,0))),AVERAGE(FR65:GC65)),"")</f>
        <v>0</v>
      </c>
      <c r="GE65" s="59">
        <f>+IFERROR(IF(ISTEXT(GE$5)=FALSE,(INDEX(BCR!$1:$1048576,MATCH('Estadísticas BCR'!GE$5,BCR!$A:$A,0),MATCH('Estadísticas BCR'!$B65,BCR!$1:$1,0))),AVERAGE(FS65:GD65)),"")</f>
        <v>0</v>
      </c>
      <c r="GF65" s="59">
        <f>+IFERROR(IF(ISTEXT(GF$5)=FALSE,(INDEX(BCR!$1:$1048576,MATCH('Estadísticas BCR'!GF$5,BCR!$A:$A,0),MATCH('Estadísticas BCR'!$B65,BCR!$1:$1,0))),AVERAGE(FT65:GE65)),"")</f>
        <v>0</v>
      </c>
      <c r="GG65" s="59">
        <f>+IFERROR(IF(ISTEXT(GG$5)=FALSE,(INDEX(BCR!$1:$1048576,MATCH('Estadísticas BCR'!GG$5,BCR!$A:$A,0),MATCH('Estadísticas BCR'!$B65,BCR!$1:$1,0))),AVERAGE(FU65:GF65)),"")</f>
        <v>0</v>
      </c>
      <c r="GH65" s="59">
        <f>+IFERROR(IF(ISTEXT(GH$5)=FALSE,(INDEX(BCR!$1:$1048576,MATCH('Estadísticas BCR'!GH$5,BCR!$A:$A,0),MATCH('Estadísticas BCR'!$B65,BCR!$1:$1,0))),AVERAGE(FV65:GG65)),"")</f>
        <v>0</v>
      </c>
      <c r="GI65" s="59">
        <f>+IFERROR(IF(ISTEXT(GI$5)=FALSE,(INDEX(BCR!$1:$1048576,MATCH('Estadísticas BCR'!GI$5,BCR!$A:$A,0),MATCH('Estadísticas BCR'!$B65,BCR!$1:$1,0))),AVERAGE(FW65:GH65)),"")</f>
        <v>0</v>
      </c>
      <c r="GJ65" s="59">
        <f>+IFERROR(IF(ISTEXT(GJ$5)=FALSE,(INDEX(BCR!$1:$1048576,MATCH('Estadísticas BCR'!GJ$5,BCR!$A:$A,0),MATCH('Estadísticas BCR'!$B65,BCR!$1:$1,0))),AVERAGE(FX65:GI65)),"")</f>
        <v>0</v>
      </c>
      <c r="GK65" s="59">
        <f>+IFERROR(IF(ISTEXT(GK$5)=FALSE,(INDEX(BCR!$1:$1048576,MATCH('Estadísticas BCR'!GK$5,BCR!$A:$A,0),MATCH('Estadísticas BCR'!$B65,BCR!$1:$1,0))),AVERAGE(FY65:GJ65)),"")</f>
        <v>0</v>
      </c>
      <c r="GL65" s="59">
        <f>+IFERROR(IF(ISTEXT(GL$5)=FALSE,(INDEX(BCR!$1:$1048576,MATCH('Estadísticas BCR'!GL$5,BCR!$A:$A,0),MATCH('Estadísticas BCR'!$B65,BCR!$1:$1,0))),AVERAGE(FZ65:GK65)),"")</f>
        <v>0</v>
      </c>
      <c r="GM65" s="59">
        <f>+IFERROR(IF(ISTEXT(GM$5)=FALSE,(INDEX(BCR!$1:$1048576,MATCH('Estadísticas BCR'!GM$5,BCR!$A:$A,0),MATCH('Estadísticas BCR'!$B65,BCR!$1:$1,0))),AVERAGE(GA65:GL65)),"")</f>
        <v>0</v>
      </c>
      <c r="GN65" s="59">
        <f>+IFERROR(IF(ISTEXT(GN$5)=FALSE,(INDEX(BCR!$1:$1048576,MATCH('Estadísticas BCR'!GN$5,BCR!$A:$A,0),MATCH('Estadísticas BCR'!$B65,BCR!$1:$1,0))),AVERAGE(GB65:GM65)),"")</f>
        <v>0</v>
      </c>
      <c r="GO65" s="59">
        <f>+IFERROR(IF(ISTEXT(GO$5)=FALSE,(INDEX(BCR!$1:$1048576,MATCH('Estadísticas BCR'!GO$5,BCR!$A:$A,0),MATCH('Estadísticas BCR'!$B65,BCR!$1:$1,0))),AVERAGE(GC65:GN65)),"")</f>
        <v>0</v>
      </c>
      <c r="GP65" s="60">
        <f>+IFERROR(IF(ISTEXT(GP$5)=FALSE,(INDEX(BCR!$1:$1048576,MATCH('Estadísticas BCR'!GP$5,BCR!$A:$A,0),MATCH('Estadísticas BCR'!$B65,BCR!$1:$1,0))),AVERAGE(GD65:GO65)),"")</f>
        <v>0</v>
      </c>
      <c r="GQ65" s="59">
        <f>+IFERROR(IF(ISTEXT(GQ$5)=FALSE,(INDEX(BCR!$1:$1048576,MATCH('Estadísticas BCR'!GQ$5,BCR!$A:$A,0),MATCH('Estadísticas BCR'!$B65,BCR!$1:$1,0))),AVERAGE(GE65:GP65)),"")</f>
        <v>0</v>
      </c>
      <c r="GR65" s="59">
        <f>+IFERROR(IF(ISTEXT(GR$5)=FALSE,(INDEX(BCR!$1:$1048576,MATCH('Estadísticas BCR'!GR$5,BCR!$A:$A,0),MATCH('Estadísticas BCR'!$B65,BCR!$1:$1,0))),AVERAGE(GF65:GQ65)),"")</f>
        <v>0</v>
      </c>
      <c r="GS65" s="59">
        <f>+IFERROR(IF(ISTEXT(GS$5)=FALSE,(INDEX(BCR!$1:$1048576,MATCH('Estadísticas BCR'!GS$5,BCR!$A:$A,0),MATCH('Estadísticas BCR'!$B65,BCR!$1:$1,0))),AVERAGE(GG65:GR65)),"")</f>
        <v>0</v>
      </c>
      <c r="GT65" s="59">
        <f>+IFERROR(IF(ISTEXT(GT$5)=FALSE,(INDEX(BCR!$1:$1048576,MATCH('Estadísticas BCR'!GT$5,BCR!$A:$A,0),MATCH('Estadísticas BCR'!$B65,BCR!$1:$1,0))),AVERAGE(GH65:GS65)),"")</f>
        <v>0</v>
      </c>
      <c r="GU65" s="59">
        <f>+IFERROR(IF(ISTEXT(GU$5)=FALSE,(INDEX(BCR!$1:$1048576,MATCH('Estadísticas BCR'!GU$5,BCR!$A:$A,0),MATCH('Estadísticas BCR'!$B65,BCR!$1:$1,0))),AVERAGE(GI65:GT65)),"")</f>
        <v>0</v>
      </c>
      <c r="GV65" s="59">
        <f>+IFERROR(IF(ISTEXT(GV$5)=FALSE,(INDEX(BCR!$1:$1048576,MATCH('Estadísticas BCR'!GV$5,BCR!$A:$A,0),MATCH('Estadísticas BCR'!$B65,BCR!$1:$1,0))),AVERAGE(GJ65:GU65)),"")</f>
        <v>0</v>
      </c>
      <c r="GW65" s="59">
        <f>+IFERROR(IF(ISTEXT(GW$5)=FALSE,(INDEX(BCR!$1:$1048576,MATCH('Estadísticas BCR'!GW$5,BCR!$A:$A,0),MATCH('Estadísticas BCR'!$B65,BCR!$1:$1,0))),AVERAGE(GK65:GV65)),"")</f>
        <v>0</v>
      </c>
      <c r="GX65" s="59">
        <f>+IFERROR(IF(ISTEXT(GX$5)=FALSE,(INDEX(BCR!$1:$1048576,MATCH('Estadísticas BCR'!GX$5,BCR!$A:$A,0),MATCH('Estadísticas BCR'!$B65,BCR!$1:$1,0))),AVERAGE(GL65:GW65)),"")</f>
        <v>0</v>
      </c>
      <c r="GY65" s="59">
        <f>+IFERROR(IF(ISTEXT(GY$5)=FALSE,(INDEX(BCR!$1:$1048576,MATCH('Estadísticas BCR'!GY$5,BCR!$A:$A,0),MATCH('Estadísticas BCR'!$B65,BCR!$1:$1,0))),AVERAGE(GM65:GX65)),"")</f>
        <v>0</v>
      </c>
      <c r="GZ65" s="59">
        <f>+IFERROR(IF(ISTEXT(GZ$5)=FALSE,(INDEX(BCR!$1:$1048576,MATCH('Estadísticas BCR'!GZ$5,BCR!$A:$A,0),MATCH('Estadísticas BCR'!$B65,BCR!$1:$1,0))),AVERAGE(GN65:GY65)),"")</f>
        <v>0</v>
      </c>
      <c r="HA65" s="59">
        <f>+IFERROR(IF(ISTEXT(HA$5)=FALSE,(INDEX(BCR!$1:$1048576,MATCH('Estadísticas BCR'!HA$5,BCR!$A:$A,0),MATCH('Estadísticas BCR'!$B65,BCR!$1:$1,0))),AVERAGE(GO65:GZ65)),"")</f>
        <v>0</v>
      </c>
      <c r="HB65" s="59">
        <f>+IFERROR(IF(ISTEXT(HB$5)=FALSE,(INDEX(BCR!$1:$1048576,MATCH('Estadísticas BCR'!HB$5,BCR!$A:$A,0),MATCH('Estadísticas BCR'!$B65,BCR!$1:$1,0))),AVERAGE(GP65:HA65)),"")</f>
        <v>0</v>
      </c>
      <c r="HC65" s="60">
        <f>+IFERROR(IF(ISTEXT(HC$5)=FALSE,(INDEX(BCR!$1:$1048576,MATCH('Estadísticas BCR'!HC$5,BCR!$A:$A,0),MATCH('Estadísticas BCR'!$B65,BCR!$1:$1,0))),AVERAGE(GQ65:HB65)),"")</f>
        <v>0</v>
      </c>
      <c r="HD65" s="59">
        <f>+IFERROR(IF(ISTEXT(HD$5)=FALSE,(INDEX(BCR!$1:$1048576,MATCH('Estadísticas BCR'!HD$5,BCR!$A:$A,0),MATCH('Estadísticas BCR'!$B65,BCR!$1:$1,0))),AVERAGE(GR65:HC65)),"")</f>
        <v>0</v>
      </c>
      <c r="HE65" s="59">
        <f>+IFERROR(IF(ISTEXT(HE$5)=FALSE,(INDEX(BCR!$1:$1048576,MATCH('Estadísticas BCR'!HE$5,BCR!$A:$A,0),MATCH('Estadísticas BCR'!$B65,BCR!$1:$1,0))),AVERAGE(GS65:HD65)),"")</f>
        <v>0</v>
      </c>
      <c r="HF65" s="59">
        <f>+IFERROR(IF(ISTEXT(HF$5)=FALSE,(INDEX(BCR!$1:$1048576,MATCH('Estadísticas BCR'!HF$5,BCR!$A:$A,0),MATCH('Estadísticas BCR'!$B65,BCR!$1:$1,0))),AVERAGE(GT65:HE65)),"")</f>
        <v>0</v>
      </c>
      <c r="HG65" s="59">
        <f>+IFERROR(IF(ISTEXT(HG$5)=FALSE,(INDEX(BCR!$1:$1048576,MATCH('Estadísticas BCR'!HG$5,BCR!$A:$A,0),MATCH('Estadísticas BCR'!$B65,BCR!$1:$1,0))),AVERAGE(GU65:HF65)),"")</f>
        <v>0</v>
      </c>
      <c r="HH65" s="59">
        <f>+IFERROR(IF(ISTEXT(HH$5)=FALSE,(INDEX(BCR!$1:$1048576,MATCH('Estadísticas BCR'!HH$5,BCR!$A:$A,0),MATCH('Estadísticas BCR'!$B65,BCR!$1:$1,0))),AVERAGE(GV65:HG65)),"")</f>
        <v>0</v>
      </c>
      <c r="HI65" s="59">
        <f>+IFERROR(IF(ISTEXT(HI$5)=FALSE,(INDEX(BCR!$1:$1048576,MATCH('Estadísticas BCR'!HI$5,BCR!$A:$A,0),MATCH('Estadísticas BCR'!$B65,BCR!$1:$1,0))),AVERAGE(GW65:HH65)),"")</f>
        <v>0</v>
      </c>
      <c r="HJ65" s="59">
        <f>+IFERROR(IF(ISTEXT(HJ$5)=FALSE,(INDEX(BCR!$1:$1048576,MATCH('Estadísticas BCR'!HJ$5,BCR!$A:$A,0),MATCH('Estadísticas BCR'!$B65,BCR!$1:$1,0))),AVERAGE(GX65:HI65)),"")</f>
        <v>0</v>
      </c>
      <c r="HK65" s="59">
        <f>+IFERROR(IF(ISTEXT(HK$5)=FALSE,(INDEX(BCR!$1:$1048576,MATCH('Estadísticas BCR'!HK$5,BCR!$A:$A,0),MATCH('Estadísticas BCR'!$B65,BCR!$1:$1,0))),AVERAGE(GY65:HJ65)),"")</f>
        <v>0</v>
      </c>
      <c r="HL65" s="59">
        <f>+IFERROR(IF(ISTEXT(HL$5)=FALSE,(INDEX(BCR!$1:$1048576,MATCH('Estadísticas BCR'!HL$5,BCR!$A:$A,0),MATCH('Estadísticas BCR'!$B65,BCR!$1:$1,0))),AVERAGE(GZ65:HK65)),"")</f>
        <v>0</v>
      </c>
      <c r="HM65" s="59">
        <f>+IFERROR(IF(ISTEXT(HM$5)=FALSE,(INDEX(BCR!$1:$1048576,MATCH('Estadísticas BCR'!HM$5,BCR!$A:$A,0),MATCH('Estadísticas BCR'!$B65,BCR!$1:$1,0))),AVERAGE(HA65:HL65)),"")</f>
        <v>0</v>
      </c>
      <c r="HN65" s="59">
        <f>+IFERROR(IF(ISTEXT(HN$5)=FALSE,(INDEX(BCR!$1:$1048576,MATCH('Estadísticas BCR'!HN$5,BCR!$A:$A,0),MATCH('Estadísticas BCR'!$B65,BCR!$1:$1,0))),AVERAGE(HB65:HM65)),"")</f>
        <v>0</v>
      </c>
      <c r="HO65" s="59">
        <f>+IFERROR(IF(ISTEXT(HO$5)=FALSE,(INDEX(BCR!$1:$1048576,MATCH('Estadísticas BCR'!HO$5,BCR!$A:$A,0),MATCH('Estadísticas BCR'!$B65,BCR!$1:$1,0))),AVERAGE(HC65:HN65)),"")</f>
        <v>0</v>
      </c>
      <c r="HP65" s="60">
        <f>+IFERROR(IF(ISTEXT(HP$5)=FALSE,(INDEX(BCR!$1:$1048576,MATCH('Estadísticas BCR'!HP$5,BCR!$A:$A,0),MATCH('Estadísticas BCR'!$B65,BCR!$1:$1,0))),AVERAGE(HD65:HO65)),"")</f>
        <v>0</v>
      </c>
      <c r="HQ65" s="59">
        <f>+IFERROR(IF(ISTEXT(HQ$5)=FALSE,(INDEX(BCR!$1:$1048576,MATCH('Estadísticas BCR'!HQ$5,BCR!$A:$A,0),MATCH('Estadísticas BCR'!$B65,BCR!$1:$1,0))),AVERAGE(HE65:HP65)),"")</f>
        <v>0</v>
      </c>
      <c r="HR65" s="59">
        <f>+IFERROR(IF(ISTEXT(HR$5)=FALSE,(INDEX(BCR!$1:$1048576,MATCH('Estadísticas BCR'!HR$5,BCR!$A:$A,0),MATCH('Estadísticas BCR'!$B65,BCR!$1:$1,0))),AVERAGE(HF65:HQ65)),"")</f>
        <v>0</v>
      </c>
      <c r="HS65" s="59">
        <f>+IFERROR(IF(ISTEXT(HS$5)=FALSE,(INDEX(BCR!$1:$1048576,MATCH('Estadísticas BCR'!HS$5,BCR!$A:$A,0),MATCH('Estadísticas BCR'!$B65,BCR!$1:$1,0))),AVERAGE(HG65:HR65)),"")</f>
        <v>0</v>
      </c>
      <c r="HT65" s="59">
        <f>+IFERROR(IF(ISTEXT(HT$5)=FALSE,(INDEX(BCR!$1:$1048576,MATCH('Estadísticas BCR'!HT$5,BCR!$A:$A,0),MATCH('Estadísticas BCR'!$B65,BCR!$1:$1,0))),AVERAGE(HH65:HS65)),"")</f>
        <v>0</v>
      </c>
      <c r="HU65" s="59">
        <f>+IFERROR(IF(ISTEXT(HU$5)=FALSE,(INDEX(BCR!$1:$1048576,MATCH('Estadísticas BCR'!HU$5,BCR!$A:$A,0),MATCH('Estadísticas BCR'!$B65,BCR!$1:$1,0))),AVERAGE(HI65:HT65)),"")</f>
        <v>0</v>
      </c>
      <c r="HV65" s="59">
        <f>+IFERROR(IF(ISTEXT(HV$5)=FALSE,(INDEX(BCR!$1:$1048576,MATCH('Estadísticas BCR'!HV$5,BCR!$A:$A,0),MATCH('Estadísticas BCR'!$B65,BCR!$1:$1,0))),AVERAGE(HJ65:HU65)),"")</f>
        <v>0</v>
      </c>
      <c r="HW65" s="59">
        <f>+IFERROR(IF(ISTEXT(HW$5)=FALSE,(INDEX(BCR!$1:$1048576,MATCH('Estadísticas BCR'!HW$5,BCR!$A:$A,0),MATCH('Estadísticas BCR'!$B65,BCR!$1:$1,0))),AVERAGE(HK65:HV65)),"")</f>
        <v>0</v>
      </c>
      <c r="HX65" s="59">
        <f>+IFERROR(IF(ISTEXT(HX$5)=FALSE,(INDEX(BCR!$1:$1048576,MATCH('Estadísticas BCR'!HX$5,BCR!$A:$A,0),MATCH('Estadísticas BCR'!$B65,BCR!$1:$1,0))),AVERAGE(HL65:HW65)),"")</f>
        <v>0</v>
      </c>
      <c r="HY65" s="59">
        <f>+IFERROR(IF(ISTEXT(HY$5)=FALSE,(INDEX(BCR!$1:$1048576,MATCH('Estadísticas BCR'!HY$5,BCR!$A:$A,0),MATCH('Estadísticas BCR'!$B65,BCR!$1:$1,0))),AVERAGE(HM65:HX65)),"")</f>
        <v>0</v>
      </c>
      <c r="HZ65" s="59">
        <f>+IFERROR(IF(ISTEXT(HZ$5)=FALSE,(INDEX(BCR!$1:$1048576,MATCH('Estadísticas BCR'!HZ$5,BCR!$A:$A,0),MATCH('Estadísticas BCR'!$B65,BCR!$1:$1,0))),AVERAGE(HN65:HY65)),"")</f>
        <v>0</v>
      </c>
      <c r="IA65" s="59">
        <f>+IFERROR(IF(ISTEXT(IA$5)=FALSE,(INDEX(BCR!$1:$1048576,MATCH('Estadísticas BCR'!IA$5,BCR!$A:$A,0),MATCH('Estadísticas BCR'!$B65,BCR!$1:$1,0))),AVERAGE(HO65:HZ65)),"")</f>
        <v>0</v>
      </c>
      <c r="IB65" s="59">
        <f>+IFERROR(IF(ISTEXT(IB$5)=FALSE,(INDEX(BCR!$1:$1048576,MATCH('Estadísticas BCR'!IB$5,BCR!$A:$A,0),MATCH('Estadísticas BCR'!$B65,BCR!$1:$1,0))),AVERAGE(HP65:IA65)),"")</f>
        <v>0</v>
      </c>
      <c r="IC65" s="60">
        <f>+IFERROR(IF(ISTEXT(IC$5)=FALSE,(INDEX(BCR!$1:$1048576,MATCH('Estadísticas BCR'!IC$5,BCR!$A:$A,0),MATCH('Estadísticas BCR'!$B65,BCR!$1:$1,0))),AVERAGE(HQ65:IB65)),"")</f>
        <v>0</v>
      </c>
      <c r="ID65" s="59">
        <f>+IFERROR(IF(ISTEXT(ID$5)=FALSE,(INDEX(BCR!$1:$1048576,MATCH('Estadísticas BCR'!ID$5,BCR!$A:$A,0),MATCH('Estadísticas BCR'!$B65,BCR!$1:$1,0))),AVERAGE(HR65:IC65)),"")</f>
        <v>0</v>
      </c>
      <c r="IE65" s="59">
        <f>+IFERROR(IF(ISTEXT(IE$5)=FALSE,(INDEX(BCR!$1:$1048576,MATCH('Estadísticas BCR'!IE$5,BCR!$A:$A,0),MATCH('Estadísticas BCR'!$B65,BCR!$1:$1,0))),AVERAGE(HS65:ID65)),"")</f>
        <v>0</v>
      </c>
      <c r="IF65" s="59">
        <f>+IFERROR(IF(ISTEXT(IF$5)=FALSE,(INDEX(BCR!$1:$1048576,MATCH('Estadísticas BCR'!IF$5,BCR!$A:$A,0),MATCH('Estadísticas BCR'!$B65,BCR!$1:$1,0))),AVERAGE(HT65:IE65)),"")</f>
        <v>0</v>
      </c>
      <c r="IG65" s="59">
        <f>+IFERROR(IF(ISTEXT(IG$5)=FALSE,(INDEX(BCR!$1:$1048576,MATCH('Estadísticas BCR'!IG$5,BCR!$A:$A,0),MATCH('Estadísticas BCR'!$B65,BCR!$1:$1,0))),AVERAGE(HU65:IF65)),"")</f>
        <v>0</v>
      </c>
      <c r="IH65" s="59">
        <f>+IFERROR(IF(ISTEXT(IH$5)=FALSE,(INDEX(BCR!$1:$1048576,MATCH('Estadísticas BCR'!IH$5,BCR!$A:$A,0),MATCH('Estadísticas BCR'!$B65,BCR!$1:$1,0))),AVERAGE(HV65:IG65)),"")</f>
        <v>0</v>
      </c>
      <c r="II65" s="59">
        <f>+IFERROR(IF(ISTEXT(II$5)=FALSE,(INDEX(BCR!$1:$1048576,MATCH('Estadísticas BCR'!II$5,BCR!$A:$A,0),MATCH('Estadísticas BCR'!$B65,BCR!$1:$1,0))),AVERAGE(HW65:IH65)),"")</f>
        <v>0</v>
      </c>
      <c r="IJ65" s="59">
        <f>+IFERROR(IF(ISTEXT(IJ$5)=FALSE,(INDEX(BCR!$1:$1048576,MATCH('Estadísticas BCR'!IJ$5,BCR!$A:$A,0),MATCH('Estadísticas BCR'!$B65,BCR!$1:$1,0))),AVERAGE(HX65:II65)),"")</f>
        <v>0</v>
      </c>
      <c r="IK65" s="59">
        <f>+IFERROR(IF(ISTEXT(IK$5)=FALSE,(INDEX(BCR!$1:$1048576,MATCH('Estadísticas BCR'!IK$5,BCR!$A:$A,0),MATCH('Estadísticas BCR'!$B65,BCR!$1:$1,0))),AVERAGE(HY65:IJ65)),"")</f>
        <v>0</v>
      </c>
      <c r="IL65" s="59">
        <f>+IFERROR(IF(ISTEXT(IL$5)=FALSE,(INDEX(BCR!$1:$1048576,MATCH('Estadísticas BCR'!IL$5,BCR!$A:$A,0),MATCH('Estadísticas BCR'!$B65,BCR!$1:$1,0))),AVERAGE(HZ65:IK65)),"")</f>
        <v>0</v>
      </c>
      <c r="IM65" s="59">
        <f>+IFERROR(IF(ISTEXT(IM$5)=FALSE,(INDEX(BCR!$1:$1048576,MATCH('Estadísticas BCR'!IM$5,BCR!$A:$A,0),MATCH('Estadísticas BCR'!$B65,BCR!$1:$1,0))),AVERAGE(IA65:IL65)),"")</f>
        <v>0</v>
      </c>
      <c r="IN65" s="59">
        <f>+IFERROR(IF(ISTEXT(IN$5)=FALSE,(INDEX(BCR!$1:$1048576,MATCH('Estadísticas BCR'!IN$5,BCR!$A:$A,0),MATCH('Estadísticas BCR'!$B65,BCR!$1:$1,0))),AVERAGE(IB65:IM65)),"")</f>
        <v>0</v>
      </c>
      <c r="IO65" s="59">
        <f>+IFERROR(IF(ISTEXT(IO$5)=FALSE,(INDEX(BCR!$1:$1048576,MATCH('Estadísticas BCR'!IO$5,BCR!$A:$A,0),MATCH('Estadísticas BCR'!$B65,BCR!$1:$1,0))),AVERAGE(IC65:IN65)),"")</f>
        <v>0</v>
      </c>
      <c r="IP65" s="60">
        <f>+IFERROR(IF(ISTEXT(IP$5)=FALSE,(INDEX(BCR!$1:$1048576,MATCH('Estadísticas BCR'!IP$5,BCR!$A:$A,0),MATCH('Estadísticas BCR'!$B65,BCR!$1:$1,0))),AVERAGE(ID65:IO65)),"")</f>
        <v>0</v>
      </c>
      <c r="IQ65" s="59">
        <f>+IFERROR(IF(ISTEXT(IQ$5)=FALSE,(INDEX(BCR!$1:$1048576,MATCH('Estadísticas BCR'!IQ$5,BCR!$A:$A,0),MATCH('Estadísticas BCR'!$B65,BCR!$1:$1,0))),AVERAGE(IE65:IP65)),"")</f>
        <v>0</v>
      </c>
      <c r="IR65" s="59">
        <f>+IFERROR(IF(ISTEXT(IR$5)=FALSE,(INDEX(BCR!$1:$1048576,MATCH('Estadísticas BCR'!IR$5,BCR!$A:$A,0),MATCH('Estadísticas BCR'!$B65,BCR!$1:$1,0))),AVERAGE(IF65:IQ65)),"")</f>
        <v>0</v>
      </c>
      <c r="IS65" s="59">
        <f>+IFERROR(IF(ISTEXT(IS$5)=FALSE,(INDEX(BCR!$1:$1048576,MATCH('Estadísticas BCR'!IS$5,BCR!$A:$A,0),MATCH('Estadísticas BCR'!$B65,BCR!$1:$1,0))),AVERAGE(IG65:IR65)),"")</f>
        <v>0</v>
      </c>
      <c r="IT65" s="59">
        <f>+IFERROR(IF(ISTEXT(IT$5)=FALSE,(INDEX(BCR!$1:$1048576,MATCH('Estadísticas BCR'!IT$5,BCR!$A:$A,0),MATCH('Estadísticas BCR'!$B65,BCR!$1:$1,0))),AVERAGE(IH65:IS65)),"")</f>
        <v>0</v>
      </c>
      <c r="IU65" s="59">
        <f>+IFERROR(IF(ISTEXT(IU$5)=FALSE,(INDEX(BCR!$1:$1048576,MATCH('Estadísticas BCR'!IU$5,BCR!$A:$A,0),MATCH('Estadísticas BCR'!$B65,BCR!$1:$1,0))),AVERAGE(II65:IT65)),"")</f>
        <v>0</v>
      </c>
      <c r="IV65" s="59">
        <f>+IFERROR(IF(ISTEXT(IV$5)=FALSE,(INDEX(BCR!$1:$1048576,MATCH('Estadísticas BCR'!IV$5,BCR!$A:$A,0),MATCH('Estadísticas BCR'!$B65,BCR!$1:$1,0))),AVERAGE(IJ65:IU65)),"")</f>
        <v>0</v>
      </c>
      <c r="IW65" s="59">
        <f>+IFERROR(IF(ISTEXT(IW$5)=FALSE,(INDEX(BCR!$1:$1048576,MATCH('Estadísticas BCR'!IW$5,BCR!$A:$A,0),MATCH('Estadísticas BCR'!$B65,BCR!$1:$1,0))),AVERAGE(IK65:IV65)),"")</f>
        <v>0</v>
      </c>
      <c r="IX65" s="59">
        <f>+IFERROR(IF(ISTEXT(IX$5)=FALSE,(INDEX(BCR!$1:$1048576,MATCH('Estadísticas BCR'!IX$5,BCR!$A:$A,0),MATCH('Estadísticas BCR'!$B65,BCR!$1:$1,0))),AVERAGE(IL65:IW65)),"")</f>
        <v>0</v>
      </c>
      <c r="IY65" s="59">
        <f>+IFERROR(IF(ISTEXT(IY$5)=FALSE,(INDEX(BCR!$1:$1048576,MATCH('Estadísticas BCR'!IY$5,BCR!$A:$A,0),MATCH('Estadísticas BCR'!$B65,BCR!$1:$1,0))),AVERAGE(IM65:IX65)),"")</f>
        <v>0</v>
      </c>
      <c r="IZ65" s="59">
        <f>+IFERROR(IF(ISTEXT(IZ$5)=FALSE,(INDEX(BCR!$1:$1048576,MATCH('Estadísticas BCR'!IZ$5,BCR!$A:$A,0),MATCH('Estadísticas BCR'!$B65,BCR!$1:$1,0))),AVERAGE(IN65:IY65)),"")</f>
        <v>0</v>
      </c>
      <c r="JA65" s="59">
        <f>+IFERROR(IF(ISTEXT(JA$5)=FALSE,(INDEX(BCR!$1:$1048576,MATCH('Estadísticas BCR'!JA$5,BCR!$A:$A,0),MATCH('Estadísticas BCR'!$B65,BCR!$1:$1,0))),AVERAGE(IO65:IZ65)),"")</f>
        <v>0</v>
      </c>
      <c r="JB65" s="59">
        <f>+IFERROR(IF(ISTEXT(JB$5)=FALSE,(INDEX(BCR!$1:$1048576,MATCH('Estadísticas BCR'!JB$5,BCR!$A:$A,0),MATCH('Estadísticas BCR'!$B65,BCR!$1:$1,0))),AVERAGE(IP65:JA65)),"")</f>
        <v>0</v>
      </c>
      <c r="JC65" s="60">
        <f>+IFERROR(IF(ISTEXT(JC$5)=FALSE,(INDEX(BCR!$1:$1048576,MATCH('Estadísticas BCR'!JC$5,BCR!$A:$A,0),MATCH('Estadísticas BCR'!$B65,BCR!$1:$1,0))),AVERAGE(IQ65:JB65)),"")</f>
        <v>0</v>
      </c>
      <c r="JD65" s="59">
        <f>+IFERROR(IF(ISTEXT(JD$5)=FALSE,(INDEX(BCR!$1:$1048576,MATCH('Estadísticas BCR'!JD$5,BCR!$A:$A,0),MATCH('Estadísticas BCR'!$B65,BCR!$1:$1,0))),AVERAGE(IR65:JC65)),"")</f>
        <v>0</v>
      </c>
      <c r="JE65" s="59">
        <f>+IFERROR(IF(ISTEXT(JE$5)=FALSE,(INDEX(BCR!$1:$1048576,MATCH('Estadísticas BCR'!JE$5,BCR!$A:$A,0),MATCH('Estadísticas BCR'!$B65,BCR!$1:$1,0))),AVERAGE(IS65:JD65)),"")</f>
        <v>0</v>
      </c>
      <c r="JF65" s="59">
        <f>+IFERROR(IF(ISTEXT(JF$5)=FALSE,(INDEX(BCR!$1:$1048576,MATCH('Estadísticas BCR'!JF$5,BCR!$A:$A,0),MATCH('Estadísticas BCR'!$B65,BCR!$1:$1,0))),AVERAGE(IT65:JE65)),"")</f>
        <v>0</v>
      </c>
      <c r="JG65" s="59">
        <f>+IFERROR(IF(ISTEXT(JG$5)=FALSE,(INDEX(BCR!$1:$1048576,MATCH('Estadísticas BCR'!JG$5,BCR!$A:$A,0),MATCH('Estadísticas BCR'!$B65,BCR!$1:$1,0))),AVERAGE(IU65:JF65)),"")</f>
        <v>0</v>
      </c>
      <c r="JH65" s="59">
        <f>+IFERROR(IF(ISTEXT(JH$5)=FALSE,(INDEX(BCR!$1:$1048576,MATCH('Estadísticas BCR'!JH$5,BCR!$A:$A,0),MATCH('Estadísticas BCR'!$B65,BCR!$1:$1,0))),AVERAGE(IV65:JG65)),"")</f>
        <v>0</v>
      </c>
      <c r="JI65" s="59">
        <f>+IFERROR(IF(ISTEXT(JI$5)=FALSE,(INDEX(BCR!$1:$1048576,MATCH('Estadísticas BCR'!JI$5,BCR!$A:$A,0),MATCH('Estadísticas BCR'!$B65,BCR!$1:$1,0))),AVERAGE(IW65:JH65)),"")</f>
        <v>0</v>
      </c>
      <c r="JJ65" s="59">
        <f>+IFERROR(IF(ISTEXT(JJ$5)=FALSE,(INDEX(BCR!$1:$1048576,MATCH('Estadísticas BCR'!JJ$5,BCR!$A:$A,0),MATCH('Estadísticas BCR'!$B65,BCR!$1:$1,0))),AVERAGE(IX65:JI65)),"")</f>
        <v>0</v>
      </c>
      <c r="JK65" s="59">
        <f>+IFERROR(IF(ISTEXT(JK$5)=FALSE,(INDEX(BCR!$1:$1048576,MATCH('Estadísticas BCR'!JK$5,BCR!$A:$A,0),MATCH('Estadísticas BCR'!$B65,BCR!$1:$1,0))),AVERAGE(IY65:JJ65)),"")</f>
        <v>0</v>
      </c>
      <c r="JL65" s="59">
        <f>+IFERROR(IF(ISTEXT(JL$5)=FALSE,(INDEX(BCR!$1:$1048576,MATCH('Estadísticas BCR'!JL$5,BCR!$A:$A,0),MATCH('Estadísticas BCR'!$B65,BCR!$1:$1,0))),AVERAGE(IZ65:JK65)),"")</f>
        <v>0</v>
      </c>
      <c r="JM65" s="59">
        <f>+IFERROR(IF(ISTEXT(JM$5)=FALSE,(INDEX(BCR!$1:$1048576,MATCH('Estadísticas BCR'!JM$5,BCR!$A:$A,0),MATCH('Estadísticas BCR'!$B65,BCR!$1:$1,0))),AVERAGE(JA65:JL65)),"")</f>
        <v>44.7183098591549</v>
      </c>
      <c r="JN65" s="59">
        <f>+IFERROR(IF(ISTEXT(JN$5)=FALSE,(INDEX(BCR!$1:$1048576,MATCH('Estadísticas BCR'!JN$5,BCR!$A:$A,0),MATCH('Estadísticas BCR'!$B65,BCR!$1:$1,0))),AVERAGE(JB65:JM65)),"")</f>
        <v>52.380952380952401</v>
      </c>
      <c r="JO65" s="59">
        <f>+IFERROR(IF(ISTEXT(JO$5)=FALSE,(INDEX(BCR!$1:$1048576,MATCH('Estadísticas BCR'!JO$5,BCR!$A:$A,0),MATCH('Estadísticas BCR'!$B65,BCR!$1:$1,0))),AVERAGE(JC65:JN65)),"")</f>
        <v>48.412698412698397</v>
      </c>
      <c r="JP65" s="60">
        <f>+IFERROR(IF(ISTEXT(JP$5)=FALSE,(INDEX(BCR!$1:$1048576,MATCH('Estadísticas BCR'!JP$5,BCR!$A:$A,0),MATCH('Estadísticas BCR'!$B65,BCR!$1:$1,0))),AVERAGE(JD65:JO65)),"")</f>
        <v>12.125996721067141</v>
      </c>
      <c r="JQ65" s="59">
        <f>+IFERROR(IF(ISTEXT(JQ$5)=FALSE,(INDEX(BCR!$1:$1048576,MATCH('Estadísticas BCR'!JQ$5,BCR!$A:$A,0),MATCH('Estadísticas BCR'!$B65,BCR!$1:$1,0))),AVERAGE(JE65:JP65)),"")</f>
        <v>35.148514851485203</v>
      </c>
      <c r="JR65" s="59">
        <f>+IFERROR(IF(ISTEXT(JR$5)=FALSE,(INDEX(BCR!$1:$1048576,MATCH('Estadísticas BCR'!JR$5,BCR!$A:$A,0),MATCH('Estadísticas BCR'!$B65,BCR!$1:$1,0))),AVERAGE(JF65:JQ65)),"")</f>
        <v>39.436619718309899</v>
      </c>
      <c r="JS65" s="59">
        <f>+IFERROR(IF(ISTEXT(JS$5)=FALSE,(INDEX(BCR!$1:$1048576,MATCH('Estadísticas BCR'!JS$5,BCR!$A:$A,0),MATCH('Estadísticas BCR'!$B65,BCR!$1:$1,0))),AVERAGE(JG65:JR65)),"")</f>
        <v>49.397590361445801</v>
      </c>
      <c r="JT65" s="59">
        <f>+IFERROR(IF(ISTEXT(JT$5)=FALSE,(INDEX(BCR!$1:$1048576,MATCH('Estadísticas BCR'!JT$5,BCR!$A:$A,0),MATCH('Estadísticas BCR'!$B65,BCR!$1:$1,0))),AVERAGE(JH65:JS65)),"")</f>
        <v>34.6938775510204</v>
      </c>
      <c r="JU65" s="59">
        <f>+IFERROR(IF(ISTEXT(JU$5)=FALSE,(INDEX(BCR!$1:$1048576,MATCH('Estadísticas BCR'!JU$5,BCR!$A:$A,0),MATCH('Estadísticas BCR'!$B65,BCR!$1:$1,0))),AVERAGE(JI65:JT65)),"")</f>
        <v>38.383838383838402</v>
      </c>
      <c r="JV65" s="59">
        <f>+IFERROR(IF(ISTEXT(JV$5)=FALSE,(INDEX(BCR!$1:$1048576,MATCH('Estadísticas BCR'!JV$5,BCR!$A:$A,0),MATCH('Estadísticas BCR'!$B65,BCR!$1:$1,0))),AVERAGE(JJ65:JU65)),"")</f>
        <v>34.5</v>
      </c>
      <c r="JW65" s="59">
        <f>+IFERROR(IF(ISTEXT(JW$5)=FALSE,(INDEX(BCR!$1:$1048576,MATCH('Estadísticas BCR'!JW$5,BCR!$A:$A,0),MATCH('Estadísticas BCR'!$B65,BCR!$1:$1,0))),AVERAGE(JK65:JV65)),"")</f>
        <v>33.950617283950599</v>
      </c>
      <c r="JX65" s="59">
        <f>+IFERROR(IF(ISTEXT(JX$5)=FALSE,(INDEX(BCR!$1:$1048576,MATCH('Estadísticas BCR'!JX$5,BCR!$A:$A,0),MATCH('Estadísticas BCR'!$B65,BCR!$1:$1,0))),AVERAGE(JL65:JW65)),"")</f>
        <v>30</v>
      </c>
      <c r="JY65" s="59">
        <f>+IFERROR(IF(ISTEXT(JY$5)=FALSE,(INDEX(BCR!$1:$1048576,MATCH('Estadísticas BCR'!JY$5,BCR!$A:$A,0),MATCH('Estadísticas BCR'!$B65,BCR!$1:$1,0))),AVERAGE(JM65:JX65)),"")</f>
        <v>27.7777777777778</v>
      </c>
      <c r="JZ65" s="59">
        <f>+IFERROR(IF(ISTEXT(JZ$5)=FALSE,(INDEX(BCR!$1:$1048576,MATCH('Estadísticas BCR'!JZ$5,BCR!$A:$A,0),MATCH('Estadísticas BCR'!$B65,BCR!$1:$1,0))),AVERAGE(JN65:JY65)),"")</f>
        <v>38.829787234042499</v>
      </c>
      <c r="KA65" s="59">
        <f>+IFERROR(IF(ISTEXT(KA$5)=FALSE,(INDEX(BCR!$1:$1048576,MATCH('Estadísticas BCR'!KA$5,BCR!$A:$A,0),MATCH('Estadísticas BCR'!$B65,BCR!$1:$1,0))),AVERAGE(JO65:JZ65)),"")</f>
        <v>38.068181818181799</v>
      </c>
      <c r="KB65" s="59">
        <f>+IFERROR(IF(ISTEXT(KB$5)=FALSE,(INDEX(BCR!$1:$1048576,MATCH('Estadísticas BCR'!KB$5,BCR!$A:$A,0),MATCH('Estadísticas BCR'!$B65,BCR!$1:$1,0))),AVERAGE(JP65:KA65)),"")</f>
        <v>37.244897959183703</v>
      </c>
      <c r="KC65" s="60">
        <f>+IFERROR(IF(ISTEXT(KC$5)=FALSE,(INDEX(BCR!$1:$1048576,MATCH('Estadísticas BCR'!KC$5,BCR!$A:$A,0),MATCH('Estadísticas BCR'!$B65,BCR!$1:$1,0))),AVERAGE(JQ65:KB65)),"")</f>
        <v>36.452641911603017</v>
      </c>
      <c r="KD65" s="59">
        <f>+IFERROR(IF(ISTEXT(KD$5)=FALSE,(INDEX(BCR!$1:$1048576,MATCH('Estadísticas BCR'!KD$5,BCR!$A:$A,0),MATCH('Estadísticas BCR'!$B65,BCR!$1:$1,0))),AVERAGE(JR65:KC65)),"")</f>
        <v>46.330275229357802</v>
      </c>
      <c r="KE65" s="59">
        <f>+IFERROR(IF(ISTEXT(KE$5)=FALSE,(INDEX(BCR!$1:$1048576,MATCH('Estadísticas BCR'!KE$5,BCR!$A:$A,0),MATCH('Estadísticas BCR'!$B65,BCR!$1:$1,0))),AVERAGE(JS65:KD65)),"")</f>
        <v>44.4444444444444</v>
      </c>
      <c r="KF65" s="59">
        <f>+IFERROR(IF(ISTEXT(KF$5)=FALSE,(INDEX(BCR!$1:$1048576,MATCH('Estadísticas BCR'!KF$5,BCR!$A:$A,0),MATCH('Estadísticas BCR'!$B65,BCR!$1:$1,0))),AVERAGE(JT65:KE65)),"")</f>
        <v>40.909090909090899</v>
      </c>
      <c r="KG65" s="59">
        <f>+IFERROR(IF(ISTEXT(KG$5)=FALSE,(INDEX(BCR!$1:$1048576,MATCH('Estadísticas BCR'!KG$5,BCR!$A:$A,0),MATCH('Estadísticas BCR'!$B65,BCR!$1:$1,0))),AVERAGE(JU65:KF65)),"")</f>
        <v>36.065573770491802</v>
      </c>
      <c r="KH65" s="59">
        <f>+IFERROR(IF(ISTEXT(KH$5)=FALSE,(INDEX(BCR!$1:$1048576,MATCH('Estadísticas BCR'!KH$5,BCR!$A:$A,0),MATCH('Estadísticas BCR'!$B65,BCR!$1:$1,0))),AVERAGE(JV65:KG65)),"")</f>
        <v>34.821428571428598</v>
      </c>
      <c r="KI65" s="59">
        <f>+IFERROR(IF(ISTEXT(KI$5)=FALSE,(INDEX(BCR!$1:$1048576,MATCH('Estadísticas BCR'!KI$5,BCR!$A:$A,0),MATCH('Estadísticas BCR'!$B65,BCR!$1:$1,0))),AVERAGE(JW65:KH65)),"")</f>
        <v>30.288461538461501</v>
      </c>
      <c r="KJ65" s="59">
        <f>+IFERROR(IF(ISTEXT(KJ$5)=FALSE,(INDEX(BCR!$1:$1048576,MATCH('Estadísticas BCR'!KJ$5,BCR!$A:$A,0),MATCH('Estadísticas BCR'!$B65,BCR!$1:$1,0))),AVERAGE(JX65:KI65)),"")</f>
        <v>31.868131868131901</v>
      </c>
      <c r="KK65" s="59">
        <f>+IFERROR(IF(ISTEXT(KK$5)=FALSE,(INDEX(BCR!$1:$1048576,MATCH('Estadísticas BCR'!KK$5,BCR!$A:$A,0),MATCH('Estadísticas BCR'!$B65,BCR!$1:$1,0))),AVERAGE(JY65:KJ65)),"")</f>
        <v>41.935483870967701</v>
      </c>
      <c r="KL65" s="59">
        <f>+IFERROR(IF(ISTEXT(KL$5)=FALSE,(INDEX(BCR!$1:$1048576,MATCH('Estadísticas BCR'!KL$5,BCR!$A:$A,0),MATCH('Estadísticas BCR'!$B65,BCR!$1:$1,0))),AVERAGE(JZ65:KK65)),"")</f>
        <v>39.705882352941202</v>
      </c>
      <c r="KM65" s="59">
        <f>+IFERROR(IF(ISTEXT(KM$5)=FALSE,(INDEX(BCR!$1:$1048576,MATCH('Estadísticas BCR'!KM$5,BCR!$A:$A,0),MATCH('Estadísticas BCR'!$B65,BCR!$1:$1,0))),AVERAGE(KA65:KL65)),"")</f>
        <v>36.4077669902913</v>
      </c>
      <c r="KN65" s="59">
        <f>+IFERROR(IF(ISTEXT(KN$5)=FALSE,(INDEX(BCR!$1:$1048576,MATCH('Estadísticas BCR'!KN$5,BCR!$A:$A,0),MATCH('Estadísticas BCR'!$B65,BCR!$1:$1,0))),AVERAGE(KB65:KM65)),"")</f>
        <v>26.966292134831502</v>
      </c>
      <c r="KO65" s="59">
        <f>+IFERROR(IF(ISTEXT(KO$5)=FALSE,(INDEX(BCR!$1:$1048576,MATCH('Estadísticas BCR'!KO$5,BCR!$A:$A,0),MATCH('Estadísticas BCR'!$B65,BCR!$1:$1,0))),AVERAGE(KC65:KN65)),"")</f>
        <v>48.275862068965502</v>
      </c>
      <c r="KP65" s="60">
        <f>+IFERROR(IF(ISTEXT(KP$5)=FALSE,(INDEX(BCR!$1:$1048576,MATCH('Estadísticas BCR'!KP$5,BCR!$A:$A,0),MATCH('Estadísticas BCR'!$B65,BCR!$1:$1,0))),AVERAGE(KD65:KO65)),"")</f>
        <v>38.168224479117008</v>
      </c>
      <c r="KQ65" s="59">
        <f>+IFERROR(IF(ISTEXT(KQ$5)=FALSE,(INDEX(BCR!$1:$1048576,MATCH('Estadísticas BCR'!KQ$5,BCR!$A:$A,0),MATCH('Estadísticas BCR'!$B65,BCR!$1:$1,0))),AVERAGE(KE65:KP65)),"")</f>
        <v>27.848101265822802</v>
      </c>
      <c r="KR65" s="59">
        <f>+IFERROR(IF(ISTEXT(KR$5)=FALSE,(INDEX(BCR!$1:$1048576,MATCH('Estadísticas BCR'!KR$5,BCR!$A:$A,0),MATCH('Estadísticas BCR'!$B65,BCR!$1:$1,0))),AVERAGE(KF65:KQ65)),"")</f>
        <v>45.081967213114801</v>
      </c>
      <c r="KS65" s="59">
        <f>+IFERROR(IF(ISTEXT(KS$5)=FALSE,(INDEX(BCR!$1:$1048576,MATCH('Estadísticas BCR'!KS$5,BCR!$A:$A,0),MATCH('Estadísticas BCR'!$B65,BCR!$1:$1,0))),AVERAGE(KG65:KR65)),"")</f>
        <v>38</v>
      </c>
      <c r="KT65" s="59">
        <f>+IFERROR(IF(ISTEXT(KT$5)=FALSE,(INDEX(BCR!$1:$1048576,MATCH('Estadísticas BCR'!KT$5,BCR!$A:$A,0),MATCH('Estadísticas BCR'!$B65,BCR!$1:$1,0))),AVERAGE(KH65:KS65)),"")</f>
        <v>41.5254237288136</v>
      </c>
      <c r="KU65" s="59">
        <f>+IFERROR(IF(ISTEXT(KU$5)=FALSE,(INDEX(BCR!$1:$1048576,MATCH('Estadísticas BCR'!KU$5,BCR!$A:$A,0),MATCH('Estadísticas BCR'!$B65,BCR!$1:$1,0))),AVERAGE(KI65:KT65)),"")</f>
        <v>55.952380952380999</v>
      </c>
      <c r="KV65" s="59">
        <f>+IFERROR(IF(ISTEXT(KV$5)=FALSE,(INDEX(BCR!$1:$1048576,MATCH('Estadísticas BCR'!KV$5,BCR!$A:$A,0),MATCH('Estadísticas BCR'!$B65,BCR!$1:$1,0))),AVERAGE(KJ65:KU65)),"")</f>
        <v>50.993377483443702</v>
      </c>
      <c r="KW65" s="59">
        <f>+IFERROR(IF(ISTEXT(KW$5)=FALSE,(INDEX(BCR!$1:$1048576,MATCH('Estadísticas BCR'!KW$5,BCR!$A:$A,0),MATCH('Estadísticas BCR'!$B65,BCR!$1:$1,0))),AVERAGE(KK65:KV65)),"")</f>
        <v>56.578947368420998</v>
      </c>
      <c r="KX65" s="59">
        <f>+IFERROR(IF(ISTEXT(KX$5)=FALSE,(INDEX(BCR!$1:$1048576,MATCH('Estadísticas BCR'!KX$5,BCR!$A:$A,0),MATCH('Estadísticas BCR'!$B65,BCR!$1:$1,0))),AVERAGE(KL65:KW65)),"")</f>
        <v>53.141361256544499</v>
      </c>
      <c r="KY65" s="59">
        <f>+IFERROR(IF(ISTEXT(KY$5)=FALSE,(INDEX(BCR!$1:$1048576,MATCH('Estadísticas BCR'!KY$5,BCR!$A:$A,0),MATCH('Estadísticas BCR'!$B65,BCR!$1:$1,0))),AVERAGE(KM65:KX65)),"")</f>
        <v>52.2222222222222</v>
      </c>
      <c r="KZ65" s="59">
        <f>+IFERROR(IF(ISTEXT(KZ$5)=FALSE,(INDEX(BCR!$1:$1048576,MATCH('Estadísticas BCR'!KZ$5,BCR!$A:$A,0),MATCH('Estadísticas BCR'!$B65,BCR!$1:$1,0))),AVERAGE(KN65:KY65)),"")</f>
        <v>55.428571428571402</v>
      </c>
      <c r="LA65" s="59">
        <f>+IFERROR(IF(ISTEXT(LA$5)=FALSE,(INDEX(BCR!$1:$1048576,MATCH('Estadísticas BCR'!LA$5,BCR!$A:$A,0),MATCH('Estadísticas BCR'!$B65,BCR!$1:$1,0))),AVERAGE(KO65:KZ65)),"")</f>
        <v>51.428571428571402</v>
      </c>
      <c r="LB65" s="59">
        <f>+IFERROR(IF(ISTEXT(LB$5)=FALSE,(INDEX(BCR!$1:$1048576,MATCH('Estadísticas BCR'!LB$5,BCR!$A:$A,0),MATCH('Estadísticas BCR'!$B65,BCR!$1:$1,0))),AVERAGE(KP65:LA65)),"")</f>
        <v>57.185628742515</v>
      </c>
      <c r="LC65" s="60">
        <f>+IFERROR(IF(ISTEXT(LC$5)=FALSE,(INDEX(BCR!$1:$1048576,MATCH('Estadísticas BCR'!LC$5,BCR!$A:$A,0),MATCH('Estadísticas BCR'!$B65,BCR!$1:$1,0))),AVERAGE(KQ65:LB65)),"")</f>
        <v>48.782212757535113</v>
      </c>
      <c r="LD65" s="59">
        <f>+IFERROR(IF(ISTEXT(LD$5)=FALSE,(INDEX(BCR!$1:$1048576,MATCH('Estadísticas BCR'!LD$5,BCR!$A:$A,0),MATCH('Estadísticas BCR'!$B65,BCR!$1:$1,0))),AVERAGE(KR65:LC65)),"")</f>
        <v>59.0322580645161</v>
      </c>
      <c r="LE65" s="59">
        <f>+IFERROR(IF(ISTEXT(LE$5)=FALSE,(INDEX(BCR!$1:$1048576,MATCH('Estadísticas BCR'!LE$5,BCR!$A:$A,0),MATCH('Estadísticas BCR'!$B65,BCR!$1:$1,0))),AVERAGE(KS65:LD65)),"")</f>
        <v>67.973856209150298</v>
      </c>
      <c r="LF65" s="59">
        <f>+IFERROR(IF(ISTEXT(LF$5)=FALSE,(INDEX(BCR!$1:$1048576,MATCH('Estadísticas BCR'!LF$5,BCR!$A:$A,0),MATCH('Estadísticas BCR'!$B65,BCR!$1:$1,0))),AVERAGE(KT65:LE65)),"")</f>
        <v>67.114093959731505</v>
      </c>
      <c r="LG65" s="59">
        <f>+IFERROR(IF(ISTEXT(LG$5)=FALSE,(INDEX(BCR!$1:$1048576,MATCH('Estadísticas BCR'!LG$5,BCR!$A:$A,0),MATCH('Estadísticas BCR'!$B65,BCR!$1:$1,0))),AVERAGE(KU65:LF65)),"")</f>
        <v>71.1111111111111</v>
      </c>
      <c r="LH65" s="59">
        <f>+IFERROR(IF(ISTEXT(LH$5)=FALSE,(INDEX(BCR!$1:$1048576,MATCH('Estadísticas BCR'!LH$5,BCR!$A:$A,0),MATCH('Estadísticas BCR'!$B65,BCR!$1:$1,0))),AVERAGE(KV65:LG65)),"")</f>
        <v>68.978102189780998</v>
      </c>
      <c r="LI65" s="59">
        <f>+IFERROR(IF(ISTEXT(LI$5)=FALSE,(INDEX(BCR!$1:$1048576,MATCH('Estadísticas BCR'!LI$5,BCR!$A:$A,0),MATCH('Estadísticas BCR'!$B65,BCR!$1:$1,0))),AVERAGE(KW65:LH65)),"")</f>
        <v>69.548872180451099</v>
      </c>
      <c r="LJ65" s="59">
        <f>+IFERROR(IF(ISTEXT(LJ$5)=FALSE,(INDEX(BCR!$1:$1048576,MATCH('Estadísticas BCR'!LJ$5,BCR!$A:$A,0),MATCH('Estadísticas BCR'!$B65,BCR!$1:$1,0))),AVERAGE(KX65:LI65)),"")</f>
        <v>60.992907801418397</v>
      </c>
      <c r="LK65" s="59">
        <f>+IFERROR(IF(ISTEXT(LK$5)=FALSE,(INDEX(BCR!$1:$1048576,MATCH('Estadísticas BCR'!LK$5,BCR!$A:$A,0),MATCH('Estadísticas BCR'!$B65,BCR!$1:$1,0))),AVERAGE(KY65:LJ65)),"")</f>
        <v>62.015503875969003</v>
      </c>
      <c r="LL65" s="59">
        <f>+IFERROR(IF(ISTEXT(LL$5)=FALSE,(INDEX(BCR!$1:$1048576,MATCH('Estadísticas BCR'!LL$5,BCR!$A:$A,0),MATCH('Estadísticas BCR'!$B65,BCR!$1:$1,0))),AVERAGE(KZ65:LK65)),"")</f>
        <v>65.891472868217093</v>
      </c>
      <c r="LM65" s="59">
        <f>+IFERROR(IF(ISTEXT(LM$5)=FALSE,(INDEX(BCR!$1:$1048576,MATCH('Estadísticas BCR'!LM$5,BCR!$A:$A,0),MATCH('Estadísticas BCR'!$B65,BCR!$1:$1,0))),AVERAGE(LA65:LL65)),"")</f>
        <v>57.339449541284402</v>
      </c>
      <c r="LN65" s="59">
        <f>+IFERROR(IF(ISTEXT(LN$5)=FALSE,(INDEX(BCR!$1:$1048576,MATCH('Estadísticas BCR'!LN$5,BCR!$A:$A,0),MATCH('Estadísticas BCR'!$B65,BCR!$1:$1,0))),AVERAGE(LB65:LM65)),"")</f>
        <v>70.247933884297495</v>
      </c>
      <c r="LO65" s="59">
        <f>+IFERROR(IF(ISTEXT(LO$5)=FALSE,(INDEX(BCR!$1:$1048576,MATCH('Estadísticas BCR'!LO$5,BCR!$A:$A,0),MATCH('Estadísticas BCR'!$B65,BCR!$1:$1,0))),AVERAGE(LC65:LN65)),"")</f>
        <v>69.2</v>
      </c>
      <c r="LP65" s="60">
        <f>+IFERROR(IF(ISTEXT(LP$5)=FALSE,(INDEX(BCR!$1:$1048576,MATCH('Estadísticas BCR'!LP$5,BCR!$A:$A,0),MATCH('Estadísticas BCR'!$B65,BCR!$1:$1,0))),AVERAGE(LD65:LO65)),"")</f>
        <v>65.787130140493957</v>
      </c>
      <c r="LQ65" s="59">
        <f>+IFERROR(IF(ISTEXT(LQ$5)=FALSE,(INDEX(BCR!$1:$1048576,MATCH('Estadísticas BCR'!LQ$5,BCR!$A:$A,0),MATCH('Estadísticas BCR'!$B65,BCR!$1:$1,0))),AVERAGE(LE65:LP65)),"")</f>
        <v>66.030534351144993</v>
      </c>
      <c r="LR65" s="59">
        <f>+IFERROR(IF(ISTEXT(LR$5)=FALSE,(INDEX(BCR!$1:$1048576,MATCH('Estadísticas BCR'!LR$5,BCR!$A:$A,0),MATCH('Estadísticas BCR'!$B65,BCR!$1:$1,0))),AVERAGE(LF65:LQ65)),"")</f>
        <v>66.6666666666667</v>
      </c>
      <c r="LS65" s="59">
        <f>+IFERROR(IF(ISTEXT(LS$5)=FALSE,(INDEX(BCR!$1:$1048576,MATCH('Estadísticas BCR'!LS$5,BCR!$A:$A,0),MATCH('Estadísticas BCR'!$B65,BCR!$1:$1,0))),AVERAGE(LG65:LR65)),"")</f>
        <v>68.965517241379303</v>
      </c>
      <c r="LT65" s="59">
        <f>+IFERROR(IF(ISTEXT(LT$5)=FALSE,(INDEX(BCR!$1:$1048576,MATCH('Estadísticas BCR'!LT$5,BCR!$A:$A,0),MATCH('Estadísticas BCR'!$B65,BCR!$1:$1,0))),AVERAGE(LH65:LS65)),"")</f>
        <v>69.105691056910601</v>
      </c>
      <c r="LU65" s="59">
        <f>+IFERROR(IF(ISTEXT(LU$5)=FALSE,(INDEX(BCR!$1:$1048576,MATCH('Estadísticas BCR'!LU$5,BCR!$A:$A,0),MATCH('Estadísticas BCR'!$B65,BCR!$1:$1,0))),AVERAGE(LI65:LT65)),"")</f>
        <v>69.285714285714306</v>
      </c>
      <c r="LV65" s="59">
        <f>+IFERROR(IF(ISTEXT(LV$5)=FALSE,(INDEX(BCR!$1:$1048576,MATCH('Estadísticas BCR'!LV$5,BCR!$A:$A,0),MATCH('Estadísticas BCR'!$B65,BCR!$1:$1,0))),AVERAGE(LJ65:LU65)),"")</f>
        <v>66.818181818181799</v>
      </c>
      <c r="LW65" s="59">
        <f>+IFERROR(IF(ISTEXT(LW$5)=FALSE,(INDEX(BCR!$1:$1048576,MATCH('Estadísticas BCR'!LW$5,BCR!$A:$A,0),MATCH('Estadísticas BCR'!$B65,BCR!$1:$1,0))),AVERAGE(LK65:LV65)),"")</f>
        <v>55</v>
      </c>
      <c r="LX65" s="59">
        <f>+IFERROR(IF(ISTEXT(LX$5)=FALSE,(INDEX(BCR!$1:$1048576,MATCH('Estadísticas BCR'!LX$5,BCR!$A:$A,0),MATCH('Estadísticas BCR'!$B65,BCR!$1:$1,0))),AVERAGE(LL65:LW65)),"")</f>
        <v>62.019230769230802</v>
      </c>
      <c r="LY65" s="59">
        <f>+IFERROR(IF(ISTEXT(LY$5)=FALSE,(INDEX(BCR!$1:$1048576,MATCH('Estadísticas BCR'!LY$5,BCR!$A:$A,0),MATCH('Estadísticas BCR'!$B65,BCR!$1:$1,0))),AVERAGE(LM65:LX65)),"")</f>
        <v>61.538461538461497</v>
      </c>
      <c r="LZ65" s="59">
        <f>+IFERROR(IF(ISTEXT(LZ$5)=FALSE,(INDEX(BCR!$1:$1048576,MATCH('Estadísticas BCR'!LZ$5,BCR!$A:$A,0),MATCH('Estadísticas BCR'!$B65,BCR!$1:$1,0))),AVERAGE(LN65:LY65)),"")</f>
        <v>70.8</v>
      </c>
      <c r="MA65" s="59">
        <f>+IFERROR(IF(ISTEXT(MA$5)=FALSE,(INDEX(BCR!$1:$1048576,MATCH('Estadísticas BCR'!MA$5,BCR!$A:$A,0),MATCH('Estadísticas BCR'!$B65,BCR!$1:$1,0))),AVERAGE(LO65:LZ65)),"")</f>
        <v>65.573770491803302</v>
      </c>
      <c r="MB65" s="59">
        <f>+IFERROR(IF(ISTEXT(MB$5)=FALSE,(INDEX(BCR!$1:$1048576,MATCH('Estadísticas BCR'!MB$5,BCR!$A:$A,0),MATCH('Estadísticas BCR'!$B65,BCR!$1:$1,0))),AVERAGE(LP65:MA65)),"")</f>
        <v>66.517857142857096</v>
      </c>
      <c r="MC65" s="60">
        <f>+IFERROR(IF(ISTEXT(MC$5)=FALSE,(INDEX(BCR!$1:$1048576,MATCH('Estadísticas BCR'!MC$5,BCR!$A:$A,0),MATCH('Estadísticas BCR'!$B65,BCR!$1:$1,0))),AVERAGE(LQ65:MB65)),"")</f>
        <v>65.693468780195872</v>
      </c>
      <c r="MD65" s="59">
        <f>+IFERROR(IF(ISTEXT(MD$5)=FALSE,(INDEX(BCR!$1:$1048576,MATCH('Estadísticas BCR'!MD$5,BCR!$A:$A,0),MATCH('Estadísticas BCR'!$B65,BCR!$1:$1,0))),AVERAGE(LR65:MC65)),"")</f>
        <v>73.140495867768607</v>
      </c>
      <c r="ME65" s="59">
        <f>+IFERROR(IF(ISTEXT(ME$5)=FALSE,(INDEX(BCR!$1:$1048576,MATCH('Estadísticas BCR'!ME$5,BCR!$A:$A,0),MATCH('Estadísticas BCR'!$B65,BCR!$1:$1,0))),AVERAGE(LS65:MD65)),"")</f>
        <v>66</v>
      </c>
      <c r="MF65" s="59">
        <f>+IFERROR(IF(ISTEXT(MF$5)=FALSE,(INDEX(BCR!$1:$1048576,MATCH('Estadísticas BCR'!MF$5,BCR!$A:$A,0),MATCH('Estadísticas BCR'!$B65,BCR!$1:$1,0))),AVERAGE(LT65:ME65)),"")</f>
        <v>61.788617886178898</v>
      </c>
      <c r="MG65" s="59" t="str">
        <f>+IFERROR(IF(ISTEXT(MG$5)=FALSE,(INDEX(BCR!$1:$1048576,MATCH('Estadísticas BCR'!MG$5,BCR!$A:$A,0),MATCH('Estadísticas BCR'!$B65,BCR!$1:$1,0))),AVERAGE(LU65:MF65)),"")</f>
        <v/>
      </c>
      <c r="MH65" s="59" t="str">
        <f>+IFERROR(IF(ISTEXT(MH$5)=FALSE,(INDEX(BCR!$1:$1048576,MATCH('Estadísticas BCR'!MH$5,BCR!$A:$A,0),MATCH('Estadísticas BCR'!$B65,BCR!$1:$1,0))),AVERAGE(LV65:MG65)),"")</f>
        <v/>
      </c>
      <c r="MI65" s="59" t="str">
        <f>+IFERROR(IF(ISTEXT(MI$5)=FALSE,(INDEX(BCR!$1:$1048576,MATCH('Estadísticas BCR'!MI$5,BCR!$A:$A,0),MATCH('Estadísticas BCR'!$B65,BCR!$1:$1,0))),AVERAGE(LW65:MH65)),"")</f>
        <v/>
      </c>
      <c r="MJ65" s="59" t="str">
        <f>+IFERROR(IF(ISTEXT(MJ$5)=FALSE,(INDEX(BCR!$1:$1048576,MATCH('Estadísticas BCR'!MJ$5,BCR!$A:$A,0),MATCH('Estadísticas BCR'!$B65,BCR!$1:$1,0))),AVERAGE(LX65:MI65)),"")</f>
        <v/>
      </c>
      <c r="MK65" s="59" t="str">
        <f>+IFERROR(IF(ISTEXT(MK$5)=FALSE,(INDEX(BCR!$1:$1048576,MATCH('Estadísticas BCR'!MK$5,BCR!$A:$A,0),MATCH('Estadísticas BCR'!$B65,BCR!$1:$1,0))),AVERAGE(LY65:MJ65)),"")</f>
        <v/>
      </c>
      <c r="ML65" s="59" t="str">
        <f>+IFERROR(IF(ISTEXT(ML$5)=FALSE,(INDEX(BCR!$1:$1048576,MATCH('Estadísticas BCR'!ML$5,BCR!$A:$A,0),MATCH('Estadísticas BCR'!$B65,BCR!$1:$1,0))),AVERAGE(LZ65:MK65)),"")</f>
        <v/>
      </c>
      <c r="MM65" s="59" t="str">
        <f>+IFERROR(IF(ISTEXT(MM$5)=FALSE,(INDEX(BCR!$1:$1048576,MATCH('Estadísticas BCR'!MM$5,BCR!$A:$A,0),MATCH('Estadísticas BCR'!$B65,BCR!$1:$1,0))),AVERAGE(MA65:ML65)),"")</f>
        <v/>
      </c>
      <c r="MN65" s="59" t="str">
        <f>+IFERROR(IF(ISTEXT(MN$5)=FALSE,(INDEX(BCR!$1:$1048576,MATCH('Estadísticas BCR'!MN$5,BCR!$A:$A,0),MATCH('Estadísticas BCR'!$B65,BCR!$1:$1,0))),AVERAGE(MB65:MM65)),"")</f>
        <v/>
      </c>
      <c r="MO65" s="59" t="str">
        <f>+IFERROR(IF(ISTEXT(MO$5)=FALSE,(INDEX(BCR!$1:$1048576,MATCH('Estadísticas BCR'!MO$5,BCR!$A:$A,0),MATCH('Estadísticas BCR'!$B65,BCR!$1:$1,0))),AVERAGE(MC65:MN65)),"")</f>
        <v/>
      </c>
      <c r="MP65" s="60">
        <f>+IFERROR(IF(ISTEXT(MP$5)=FALSE,(INDEX(BCR!$1:$1048576,MATCH('Estadísticas BCR'!MP$5,BCR!$A:$A,0),MATCH('Estadísticas BCR'!$B65,BCR!$1:$1,0))),AVERAGE(MD65:MO65)),"")</f>
        <v>66.976371251315825</v>
      </c>
    </row>
    <row r="66" spans="2:354" outlineLevel="1">
      <c r="B66" s="9" t="s">
        <v>914</v>
      </c>
      <c r="C66" s="126" t="s">
        <v>288</v>
      </c>
      <c r="D66" s="104">
        <f>+IFERROR(IF(ISTEXT(D$5)=FALSE,(INDEX(BCR!$1:$1048576,MATCH('Estadísticas BCR'!D$5,BCR!$A:$A,0),MATCH('Estadísticas BCR'!$B66,BCR!$1:$1,0))),AVERAGE(#REF!)),"")</f>
        <v>0</v>
      </c>
      <c r="E66" s="104">
        <f>+IFERROR(IF(ISTEXT(E$5)=FALSE,(INDEX(BCR!$1:$1048576,MATCH('Estadísticas BCR'!E$5,BCR!$A:$A,0),MATCH('Estadísticas BCR'!$B66,BCR!$1:$1,0))),AVERAGE(#REF!)),"")</f>
        <v>0</v>
      </c>
      <c r="F66" s="104">
        <f>+IFERROR(IF(ISTEXT(F$5)=FALSE,(INDEX(BCR!$1:$1048576,MATCH('Estadísticas BCR'!F$5,BCR!$A:$A,0),MATCH('Estadísticas BCR'!$B66,BCR!$1:$1,0))),AVERAGE(#REF!)),"")</f>
        <v>0</v>
      </c>
      <c r="G66" s="104" t="str">
        <f>+IFERROR(IF(ISTEXT(G$5)=FALSE,(INDEX(BCR!$1:$1048576,MATCH('Estadísticas BCR'!G$5,BCR!$A:$A,0),MATCH('Estadísticas BCR'!$B66,BCR!$1:$1,0))),AVERAGE(#REF!)),"")</f>
        <v/>
      </c>
      <c r="H66" s="104">
        <f>+IFERROR(IF(ISTEXT(H$5)=FALSE,(INDEX(BCR!$1:$1048576,MATCH('Estadísticas BCR'!H$5,BCR!$A:$A,0),MATCH('Estadísticas BCR'!$B66,BCR!$1:$1,0))),AVERAGE(#REF!)),"")</f>
        <v>0</v>
      </c>
      <c r="I66" s="104">
        <f>+IFERROR(IF(ISTEXT(I$5)=FALSE,(INDEX(BCR!$1:$1048576,MATCH('Estadísticas BCR'!I$5,BCR!$A:$A,0),MATCH('Estadísticas BCR'!$B66,BCR!$1:$1,0))),AVERAGE(#REF!)),"")</f>
        <v>0</v>
      </c>
      <c r="J66" s="104">
        <f>+IFERROR(IF(ISTEXT(J$5)=FALSE,(INDEX(BCR!$1:$1048576,MATCH('Estadísticas BCR'!J$5,BCR!$A:$A,0),MATCH('Estadísticas BCR'!$B66,BCR!$1:$1,0))),AVERAGE(#REF!)),"")</f>
        <v>0</v>
      </c>
      <c r="K66" s="104">
        <f>+IFERROR(IF(ISTEXT(K$5)=FALSE,(INDEX(BCR!$1:$1048576,MATCH('Estadísticas BCR'!K$5,BCR!$A:$A,0),MATCH('Estadísticas BCR'!$B66,BCR!$1:$1,0))),AVERAGE(#REF!)),"")</f>
        <v>0</v>
      </c>
      <c r="L66" s="104">
        <f>+IFERROR(IF(ISTEXT(L$5)=FALSE,(INDEX(BCR!$1:$1048576,MATCH('Estadísticas BCR'!L$5,BCR!$A:$A,0),MATCH('Estadísticas BCR'!$B66,BCR!$1:$1,0))),AVERAGE(#REF!)),"")</f>
        <v>0</v>
      </c>
      <c r="M66" s="104">
        <f>+IFERROR(IF(ISTEXT(M$5)=FALSE,(INDEX(BCR!$1:$1048576,MATCH('Estadísticas BCR'!M$5,BCR!$A:$A,0),MATCH('Estadísticas BCR'!$B66,BCR!$1:$1,0))),AVERAGE(#REF!)),"")</f>
        <v>0</v>
      </c>
      <c r="N66" s="104">
        <f>+IFERROR(IF(ISTEXT(N$5)=FALSE,(INDEX(BCR!$1:$1048576,MATCH('Estadísticas BCR'!N$5,BCR!$A:$A,0),MATCH('Estadísticas BCR'!$B66,BCR!$1:$1,0))),AVERAGE(#REF!)),"")</f>
        <v>0</v>
      </c>
      <c r="O66" s="104">
        <f>+IFERROR(IF(ISTEXT(O$5)=FALSE,(INDEX(BCR!$1:$1048576,MATCH('Estadísticas BCR'!O$5,BCR!$A:$A,0),MATCH('Estadísticas BCR'!$B66,BCR!$1:$1,0))),AVERAGE(#REF!)),"")</f>
        <v>0</v>
      </c>
      <c r="P66" s="60">
        <f>+IFERROR(IF(ISTEXT(P$5)=FALSE,(INDEX(BCR!$1:$1048576,MATCH('Estadísticas BCR'!P$5,BCR!$A:$A,0),MATCH('Estadísticas BCR'!$B66,BCR!$1:$1,0))),AVERAGE(D66:O66)),"")</f>
        <v>0</v>
      </c>
      <c r="Q66" s="104">
        <f>+IFERROR(IF(ISTEXT(Q$5)=FALSE,(INDEX(BCR!$1:$1048576,MATCH('Estadísticas BCR'!Q$5,BCR!$A:$A,0),MATCH('Estadísticas BCR'!$B66,BCR!$1:$1,0))),AVERAGE(#REF!)),"")</f>
        <v>0</v>
      </c>
      <c r="R66" s="104">
        <f>+IFERROR(IF(ISTEXT(R$5)=FALSE,(INDEX(BCR!$1:$1048576,MATCH('Estadísticas BCR'!R$5,BCR!$A:$A,0),MATCH('Estadísticas BCR'!$B66,BCR!$1:$1,0))),AVERAGE(#REF!)),"")</f>
        <v>0</v>
      </c>
      <c r="S66" s="104">
        <f>+IFERROR(IF(ISTEXT(S$5)=FALSE,(INDEX(BCR!$1:$1048576,MATCH('Estadísticas BCR'!S$5,BCR!$A:$A,0),MATCH('Estadísticas BCR'!$B66,BCR!$1:$1,0))),AVERAGE(#REF!)),"")</f>
        <v>0</v>
      </c>
      <c r="T66" s="104">
        <f>+IFERROR(IF(ISTEXT(T$5)=FALSE,(INDEX(BCR!$1:$1048576,MATCH('Estadísticas BCR'!T$5,BCR!$A:$A,0),MATCH('Estadísticas BCR'!$B66,BCR!$1:$1,0))),AVERAGE(#REF!)),"")</f>
        <v>0</v>
      </c>
      <c r="U66" s="104">
        <f>+IFERROR(IF(ISTEXT(U$5)=FALSE,(INDEX(BCR!$1:$1048576,MATCH('Estadísticas BCR'!U$5,BCR!$A:$A,0),MATCH('Estadísticas BCR'!$B66,BCR!$1:$1,0))),AVERAGE(#REF!)),"")</f>
        <v>0</v>
      </c>
      <c r="V66" s="104">
        <f>+IFERROR(IF(ISTEXT(V$5)=FALSE,(INDEX(BCR!$1:$1048576,MATCH('Estadísticas BCR'!V$5,BCR!$A:$A,0),MATCH('Estadísticas BCR'!$B66,BCR!$1:$1,0))),AVERAGE(#REF!)),"")</f>
        <v>0</v>
      </c>
      <c r="W66" s="104">
        <f>+IFERROR(IF(ISTEXT(W$5)=FALSE,(INDEX(BCR!$1:$1048576,MATCH('Estadísticas BCR'!W$5,BCR!$A:$A,0),MATCH('Estadísticas BCR'!$B66,BCR!$1:$1,0))),AVERAGE(#REF!)),"")</f>
        <v>0</v>
      </c>
      <c r="X66" s="104">
        <f>+IFERROR(IF(ISTEXT(X$5)=FALSE,(INDEX(BCR!$1:$1048576,MATCH('Estadísticas BCR'!X$5,BCR!$A:$A,0),MATCH('Estadísticas BCR'!$B66,BCR!$1:$1,0))),AVERAGE(#REF!)),"")</f>
        <v>0</v>
      </c>
      <c r="Y66" s="104">
        <f>+IFERROR(IF(ISTEXT(Y$5)=FALSE,(INDEX(BCR!$1:$1048576,MATCH('Estadísticas BCR'!Y$5,BCR!$A:$A,0),MATCH('Estadísticas BCR'!$B66,BCR!$1:$1,0))),AVERAGE(#REF!)),"")</f>
        <v>0</v>
      </c>
      <c r="Z66" s="104">
        <f>+IFERROR(IF(ISTEXT(Z$5)=FALSE,(INDEX(BCR!$1:$1048576,MATCH('Estadísticas BCR'!Z$5,BCR!$A:$A,0),MATCH('Estadísticas BCR'!$B66,BCR!$1:$1,0))),AVERAGE(#REF!)),"")</f>
        <v>0</v>
      </c>
      <c r="AA66" s="104">
        <f>+IFERROR(IF(ISTEXT(AA$5)=FALSE,(INDEX(BCR!$1:$1048576,MATCH('Estadísticas BCR'!AA$5,BCR!$A:$A,0),MATCH('Estadísticas BCR'!$B66,BCR!$1:$1,0))),AVERAGE(#REF!)),"")</f>
        <v>0</v>
      </c>
      <c r="AB66" s="104">
        <f>+IFERROR(IF(ISTEXT(AB$5)=FALSE,(INDEX(BCR!$1:$1048576,MATCH('Estadísticas BCR'!AB$5,BCR!$A:$A,0),MATCH('Estadísticas BCR'!$B66,BCR!$1:$1,0))),AVERAGE(#REF!)),"")</f>
        <v>0</v>
      </c>
      <c r="AC66" s="60">
        <f>+IFERROR(IF(ISTEXT(AC$5)=FALSE,(INDEX(BCR!$1:$1048576,MATCH('Estadísticas BCR'!AC$5,BCR!$A:$A,0),MATCH('Estadísticas BCR'!$B66,BCR!$1:$1,0))),AVERAGE(Q66:AB66)),"")</f>
        <v>0</v>
      </c>
      <c r="AD66" s="59">
        <f>+IFERROR(IF(ISTEXT(AD$5)=FALSE,(INDEX(BCR!$1:$1048576,MATCH('Estadísticas BCR'!AD$5,BCR!$A:$A,0),MATCH('Estadísticas BCR'!$B66,BCR!$1:$1,0))),AVERAGE(#REF!)),"")</f>
        <v>0</v>
      </c>
      <c r="AE66" s="59">
        <f>+IFERROR(IF(ISTEXT(AE$5)=FALSE,(INDEX(BCR!$1:$1048576,MATCH('Estadísticas BCR'!AE$5,BCR!$A:$A,0),MATCH('Estadísticas BCR'!$B66,BCR!$1:$1,0))),AVERAGE(#REF!)),"")</f>
        <v>0</v>
      </c>
      <c r="AF66" s="59">
        <f>+IFERROR(IF(ISTEXT(AF$5)=FALSE,(INDEX(BCR!$1:$1048576,MATCH('Estadísticas BCR'!AF$5,BCR!$A:$A,0),MATCH('Estadísticas BCR'!$B66,BCR!$1:$1,0))),AVERAGE(#REF!)),"")</f>
        <v>0</v>
      </c>
      <c r="AG66" s="59">
        <f>+IFERROR(IF(ISTEXT(AG$5)=FALSE,(INDEX(BCR!$1:$1048576,MATCH('Estadísticas BCR'!AG$5,BCR!$A:$A,0),MATCH('Estadísticas BCR'!$B66,BCR!$1:$1,0))),AVERAGE(#REF!)),"")</f>
        <v>0</v>
      </c>
      <c r="AH66" s="59">
        <f>+IFERROR(IF(ISTEXT(AH$5)=FALSE,(INDEX(BCR!$1:$1048576,MATCH('Estadísticas BCR'!AH$5,BCR!$A:$A,0),MATCH('Estadísticas BCR'!$B66,BCR!$1:$1,0))),AVERAGE(#REF!)),"")</f>
        <v>0</v>
      </c>
      <c r="AI66" s="59">
        <f>+IFERROR(IF(ISTEXT(AI$5)=FALSE,(INDEX(BCR!$1:$1048576,MATCH('Estadísticas BCR'!AI$5,BCR!$A:$A,0),MATCH('Estadísticas BCR'!$B66,BCR!$1:$1,0))),AVERAGE(#REF!)),"")</f>
        <v>0</v>
      </c>
      <c r="AJ66" s="59">
        <f>+IFERROR(IF(ISTEXT(AJ$5)=FALSE,(INDEX(BCR!$1:$1048576,MATCH('Estadísticas BCR'!AJ$5,BCR!$A:$A,0),MATCH('Estadísticas BCR'!$B66,BCR!$1:$1,0))),AVERAGE(#REF!)),"")</f>
        <v>0</v>
      </c>
      <c r="AK66" s="59">
        <f>+IFERROR(IF(ISTEXT(AK$5)=FALSE,(INDEX(BCR!$1:$1048576,MATCH('Estadísticas BCR'!AK$5,BCR!$A:$A,0),MATCH('Estadísticas BCR'!$B66,BCR!$1:$1,0))),AVERAGE(#REF!)),"")</f>
        <v>0</v>
      </c>
      <c r="AL66" s="59">
        <f>+IFERROR(IF(ISTEXT(AL$5)=FALSE,(INDEX(BCR!$1:$1048576,MATCH('Estadísticas BCR'!AL$5,BCR!$A:$A,0),MATCH('Estadísticas BCR'!$B66,BCR!$1:$1,0))),AVERAGE(#REF!)),"")</f>
        <v>0</v>
      </c>
      <c r="AM66" s="59">
        <f>+IFERROR(IF(ISTEXT(AM$5)=FALSE,(INDEX(BCR!$1:$1048576,MATCH('Estadísticas BCR'!AM$5,BCR!$A:$A,0),MATCH('Estadísticas BCR'!$B66,BCR!$1:$1,0))),AVERAGE(#REF!)),"")</f>
        <v>0</v>
      </c>
      <c r="AN66" s="59">
        <f>+IFERROR(IF(ISTEXT(AN$5)=FALSE,(INDEX(BCR!$1:$1048576,MATCH('Estadísticas BCR'!AN$5,BCR!$A:$A,0),MATCH('Estadísticas BCR'!$B66,BCR!$1:$1,0))),AVERAGE(#REF!)),"")</f>
        <v>0</v>
      </c>
      <c r="AO66" s="59">
        <f>+IFERROR(IF(ISTEXT(AO$5)=FALSE,(INDEX(BCR!$1:$1048576,MATCH('Estadísticas BCR'!AO$5,BCR!$A:$A,0),MATCH('Estadísticas BCR'!$B66,BCR!$1:$1,0))),AVERAGE(#REF!)),"")</f>
        <v>0</v>
      </c>
      <c r="AP66" s="60">
        <f>+IFERROR(IF(ISTEXT(AP$5)=FALSE,(INDEX(BCR!$1:$1048576,MATCH('Estadísticas BCR'!AP$5,BCR!$A:$A,0),MATCH('Estadísticas BCR'!$B66,BCR!$1:$1,0))),AVERAGE(AD66:AO66)),"")</f>
        <v>0</v>
      </c>
      <c r="AQ66" s="59">
        <f>+IFERROR(IF(ISTEXT(AQ$5)=FALSE,(INDEX(BCR!$1:$1048576,MATCH('Estadísticas BCR'!AQ$5,BCR!$A:$A,0),MATCH('Estadísticas BCR'!$B66,BCR!$1:$1,0))),AVERAGE(#REF!)),"")</f>
        <v>0</v>
      </c>
      <c r="AR66" s="59">
        <f>+IFERROR(IF(ISTEXT(AR$5)=FALSE,(INDEX(BCR!$1:$1048576,MATCH('Estadísticas BCR'!AR$5,BCR!$A:$A,0),MATCH('Estadísticas BCR'!$B66,BCR!$1:$1,0))),AVERAGE(#REF!)),"")</f>
        <v>0</v>
      </c>
      <c r="AS66" s="59">
        <f>+IFERROR(IF(ISTEXT(AS$5)=FALSE,(INDEX(BCR!$1:$1048576,MATCH('Estadísticas BCR'!AS$5,BCR!$A:$A,0),MATCH('Estadísticas BCR'!$B66,BCR!$1:$1,0))),AVERAGE(#REF!)),"")</f>
        <v>0</v>
      </c>
      <c r="AT66" s="59">
        <f>+IFERROR(IF(ISTEXT(AT$5)=FALSE,(INDEX(BCR!$1:$1048576,MATCH('Estadísticas BCR'!AT$5,BCR!$A:$A,0),MATCH('Estadísticas BCR'!$B66,BCR!$1:$1,0))),AVERAGE(#REF!)),"")</f>
        <v>0</v>
      </c>
      <c r="AU66" s="59">
        <f>+IFERROR(IF(ISTEXT(AU$5)=FALSE,(INDEX(BCR!$1:$1048576,MATCH('Estadísticas BCR'!AU$5,BCR!$A:$A,0),MATCH('Estadísticas BCR'!$B66,BCR!$1:$1,0))),AVERAGE(#REF!)),"")</f>
        <v>0</v>
      </c>
      <c r="AV66" s="59">
        <f>+IFERROR(IF(ISTEXT(AV$5)=FALSE,(INDEX(BCR!$1:$1048576,MATCH('Estadísticas BCR'!AV$5,BCR!$A:$A,0),MATCH('Estadísticas BCR'!$B66,BCR!$1:$1,0))),AVERAGE(#REF!)),"")</f>
        <v>0</v>
      </c>
      <c r="AW66" s="59">
        <f>+IFERROR(IF(ISTEXT(AW$5)=FALSE,(INDEX(BCR!$1:$1048576,MATCH('Estadísticas BCR'!AW$5,BCR!$A:$A,0),MATCH('Estadísticas BCR'!$B66,BCR!$1:$1,0))),AVERAGE(#REF!)),"")</f>
        <v>0</v>
      </c>
      <c r="AX66" s="59">
        <f>+IFERROR(IF(ISTEXT(AX$5)=FALSE,(INDEX(BCR!$1:$1048576,MATCH('Estadísticas BCR'!AX$5,BCR!$A:$A,0),MATCH('Estadísticas BCR'!$B66,BCR!$1:$1,0))),AVERAGE(#REF!)),"")</f>
        <v>0</v>
      </c>
      <c r="AY66" s="59">
        <f>+IFERROR(IF(ISTEXT(AY$5)=FALSE,(INDEX(BCR!$1:$1048576,MATCH('Estadísticas BCR'!AY$5,BCR!$A:$A,0),MATCH('Estadísticas BCR'!$B66,BCR!$1:$1,0))),AVERAGE(#REF!)),"")</f>
        <v>0</v>
      </c>
      <c r="AZ66" s="59">
        <f>+IFERROR(IF(ISTEXT(AZ$5)=FALSE,(INDEX(BCR!$1:$1048576,MATCH('Estadísticas BCR'!AZ$5,BCR!$A:$A,0),MATCH('Estadísticas BCR'!$B66,BCR!$1:$1,0))),AVERAGE(#REF!)),"")</f>
        <v>0</v>
      </c>
      <c r="BA66" s="59">
        <f>+IFERROR(IF(ISTEXT(BA$5)=FALSE,(INDEX(BCR!$1:$1048576,MATCH('Estadísticas BCR'!BA$5,BCR!$A:$A,0),MATCH('Estadísticas BCR'!$B66,BCR!$1:$1,0))),AVERAGE(#REF!)),"")</f>
        <v>0</v>
      </c>
      <c r="BB66" s="59">
        <f>+IFERROR(IF(ISTEXT(BB$5)=FALSE,(INDEX(BCR!$1:$1048576,MATCH('Estadísticas BCR'!BB$5,BCR!$A:$A,0),MATCH('Estadísticas BCR'!$B66,BCR!$1:$1,0))),AVERAGE(#REF!)),"")</f>
        <v>0</v>
      </c>
      <c r="BC66" s="60">
        <f>+IFERROR(IF(ISTEXT(BC$5)=FALSE,(INDEX(BCR!$1:$1048576,MATCH('Estadísticas BCR'!BC$5,BCR!$A:$A,0),MATCH('Estadísticas BCR'!$B66,BCR!$1:$1,0))),AVERAGE(AQ66:BB66)),"")</f>
        <v>0</v>
      </c>
      <c r="BD66" s="59">
        <f>+IFERROR(IF(ISTEXT(BD$5)=FALSE,(INDEX(BCR!$1:$1048576,MATCH('Estadísticas BCR'!BD$5,BCR!$A:$A,0),MATCH('Estadísticas BCR'!$B66,BCR!$1:$1,0))),AVERAGE(#REF!)),"")</f>
        <v>0</v>
      </c>
      <c r="BE66" s="59">
        <f>+IFERROR(IF(ISTEXT(BE$5)=FALSE,(INDEX(BCR!$1:$1048576,MATCH('Estadísticas BCR'!BE$5,BCR!$A:$A,0),MATCH('Estadísticas BCR'!$B66,BCR!$1:$1,0))),AVERAGE(#REF!)),"")</f>
        <v>0</v>
      </c>
      <c r="BF66" s="59">
        <f>+IFERROR(IF(ISTEXT(BF$5)=FALSE,(INDEX(BCR!$1:$1048576,MATCH('Estadísticas BCR'!BF$5,BCR!$A:$A,0),MATCH('Estadísticas BCR'!$B66,BCR!$1:$1,0))),AVERAGE(#REF!)),"")</f>
        <v>0</v>
      </c>
      <c r="BG66" s="59">
        <f>+IFERROR(IF(ISTEXT(BG$5)=FALSE,(INDEX(BCR!$1:$1048576,MATCH('Estadísticas BCR'!BG$5,BCR!$A:$A,0),MATCH('Estadísticas BCR'!$B66,BCR!$1:$1,0))),AVERAGE(#REF!)),"")</f>
        <v>0</v>
      </c>
      <c r="BH66" s="59">
        <f>+IFERROR(IF(ISTEXT(BH$5)=FALSE,(INDEX(BCR!$1:$1048576,MATCH('Estadísticas BCR'!BH$5,BCR!$A:$A,0),MATCH('Estadísticas BCR'!$B66,BCR!$1:$1,0))),AVERAGE(#REF!)),"")</f>
        <v>0</v>
      </c>
      <c r="BI66" s="59">
        <f>+IFERROR(IF(ISTEXT(BI$5)=FALSE,(INDEX(BCR!$1:$1048576,MATCH('Estadísticas BCR'!BI$5,BCR!$A:$A,0),MATCH('Estadísticas BCR'!$B66,BCR!$1:$1,0))),AVERAGE(#REF!)),"")</f>
        <v>0</v>
      </c>
      <c r="BJ66" s="59">
        <f>+IFERROR(IF(ISTEXT(BJ$5)=FALSE,(INDEX(BCR!$1:$1048576,MATCH('Estadísticas BCR'!BJ$5,BCR!$A:$A,0),MATCH('Estadísticas BCR'!$B66,BCR!$1:$1,0))),AVERAGE(#REF!)),"")</f>
        <v>0</v>
      </c>
      <c r="BK66" s="59">
        <f>+IFERROR(IF(ISTEXT(BK$5)=FALSE,(INDEX(BCR!$1:$1048576,MATCH('Estadísticas BCR'!BK$5,BCR!$A:$A,0),MATCH('Estadísticas BCR'!$B66,BCR!$1:$1,0))),AVERAGE(#REF!)),"")</f>
        <v>0</v>
      </c>
      <c r="BL66" s="59">
        <f>+IFERROR(IF(ISTEXT(BL$5)=FALSE,(INDEX(BCR!$1:$1048576,MATCH('Estadísticas BCR'!BL$5,BCR!$A:$A,0),MATCH('Estadísticas BCR'!$B66,BCR!$1:$1,0))),AVERAGE(#REF!)),"")</f>
        <v>0</v>
      </c>
      <c r="BM66" s="59">
        <f>+IFERROR(IF(ISTEXT(BM$5)=FALSE,(INDEX(BCR!$1:$1048576,MATCH('Estadísticas BCR'!BM$5,BCR!$A:$A,0),MATCH('Estadísticas BCR'!$B66,BCR!$1:$1,0))),AVERAGE(#REF!)),"")</f>
        <v>0</v>
      </c>
      <c r="BN66" s="59">
        <f>+IFERROR(IF(ISTEXT(BN$5)=FALSE,(INDEX(BCR!$1:$1048576,MATCH('Estadísticas BCR'!BN$5,BCR!$A:$A,0),MATCH('Estadísticas BCR'!$B66,BCR!$1:$1,0))),AVERAGE(#REF!)),"")</f>
        <v>0</v>
      </c>
      <c r="BO66" s="59">
        <f>+IFERROR(IF(ISTEXT(BO$5)=FALSE,(INDEX(BCR!$1:$1048576,MATCH('Estadísticas BCR'!BO$5,BCR!$A:$A,0),MATCH('Estadísticas BCR'!$B66,BCR!$1:$1,0))),AVERAGE(#REF!)),"")</f>
        <v>0</v>
      </c>
      <c r="BP66" s="60">
        <f>+IFERROR(IF(ISTEXT(BP$5)=FALSE,(INDEX(BCR!$1:$1048576,MATCH('Estadísticas BCR'!BP$5,BCR!$A:$A,0),MATCH('Estadísticas BCR'!$B66,BCR!$1:$1,0))),AVERAGE(BD66:BO66)),"")</f>
        <v>0</v>
      </c>
      <c r="BQ66" s="59">
        <f>+IFERROR(IF(ISTEXT(BQ$5)=FALSE,(INDEX(BCR!$1:$1048576,MATCH('Estadísticas BCR'!BQ$5,BCR!$A:$A,0),MATCH('Estadísticas BCR'!$B66,BCR!$1:$1,0))),AVERAGE(#REF!)),"")</f>
        <v>0</v>
      </c>
      <c r="BR66" s="59">
        <f>+IFERROR(IF(ISTEXT(BR$5)=FALSE,(INDEX(BCR!$1:$1048576,MATCH('Estadísticas BCR'!BR$5,BCR!$A:$A,0),MATCH('Estadísticas BCR'!$B66,BCR!$1:$1,0))),AVERAGE(#REF!)),"")</f>
        <v>0</v>
      </c>
      <c r="BS66" s="59">
        <f>+IFERROR(IF(ISTEXT(BS$5)=FALSE,(INDEX(BCR!$1:$1048576,MATCH('Estadísticas BCR'!BS$5,BCR!$A:$A,0),MATCH('Estadísticas BCR'!$B66,BCR!$1:$1,0))),AVERAGE(#REF!)),"")</f>
        <v>0</v>
      </c>
      <c r="BT66" s="59">
        <f>+IFERROR(IF(ISTEXT(BT$5)=FALSE,(INDEX(BCR!$1:$1048576,MATCH('Estadísticas BCR'!BT$5,BCR!$A:$A,0),MATCH('Estadísticas BCR'!$B66,BCR!$1:$1,0))),AVERAGE(#REF!)),"")</f>
        <v>0</v>
      </c>
      <c r="BU66" s="59">
        <f>+IFERROR(IF(ISTEXT(BU$5)=FALSE,(INDEX(BCR!$1:$1048576,MATCH('Estadísticas BCR'!BU$5,BCR!$A:$A,0),MATCH('Estadísticas BCR'!$B66,BCR!$1:$1,0))),AVERAGE(#REF!)),"")</f>
        <v>0</v>
      </c>
      <c r="BV66" s="59">
        <f>+IFERROR(IF(ISTEXT(BV$5)=FALSE,(INDEX(BCR!$1:$1048576,MATCH('Estadísticas BCR'!BV$5,BCR!$A:$A,0),MATCH('Estadísticas BCR'!$B66,BCR!$1:$1,0))),AVERAGE(#REF!)),"")</f>
        <v>0</v>
      </c>
      <c r="BW66" s="59">
        <f>+IFERROR(IF(ISTEXT(BW$5)=FALSE,(INDEX(BCR!$1:$1048576,MATCH('Estadísticas BCR'!BW$5,BCR!$A:$A,0),MATCH('Estadísticas BCR'!$B66,BCR!$1:$1,0))),AVERAGE(#REF!)),"")</f>
        <v>0</v>
      </c>
      <c r="BX66" s="59">
        <f>+IFERROR(IF(ISTEXT(BX$5)=FALSE,(INDEX(BCR!$1:$1048576,MATCH('Estadísticas BCR'!BX$5,BCR!$A:$A,0),MATCH('Estadísticas BCR'!$B66,BCR!$1:$1,0))),AVERAGE(#REF!)),"")</f>
        <v>0</v>
      </c>
      <c r="BY66" s="59">
        <f>+IFERROR(IF(ISTEXT(BY$5)=FALSE,(INDEX(BCR!$1:$1048576,MATCH('Estadísticas BCR'!BY$5,BCR!$A:$A,0),MATCH('Estadísticas BCR'!$B66,BCR!$1:$1,0))),AVERAGE(#REF!)),"")</f>
        <v>0</v>
      </c>
      <c r="BZ66" s="59">
        <f>+IFERROR(IF(ISTEXT(BZ$5)=FALSE,(INDEX(BCR!$1:$1048576,MATCH('Estadísticas BCR'!BZ$5,BCR!$A:$A,0),MATCH('Estadísticas BCR'!$B66,BCR!$1:$1,0))),AVERAGE(#REF!)),"")</f>
        <v>0</v>
      </c>
      <c r="CA66" s="59">
        <f>+IFERROR(IF(ISTEXT(CA$5)=FALSE,(INDEX(BCR!$1:$1048576,MATCH('Estadísticas BCR'!CA$5,BCR!$A:$A,0),MATCH('Estadísticas BCR'!$B66,BCR!$1:$1,0))),AVERAGE(#REF!)),"")</f>
        <v>0</v>
      </c>
      <c r="CB66" s="59">
        <f>+IFERROR(IF(ISTEXT(CB$5)=FALSE,(INDEX(BCR!$1:$1048576,MATCH('Estadísticas BCR'!CB$5,BCR!$A:$A,0),MATCH('Estadísticas BCR'!$B66,BCR!$1:$1,0))),AVERAGE(#REF!)),"")</f>
        <v>0</v>
      </c>
      <c r="CC66" s="60">
        <f>+IFERROR(IF(ISTEXT(CC$5)=FALSE,(INDEX(BCR!$1:$1048576,MATCH('Estadísticas BCR'!CC$5,BCR!$A:$A,0),MATCH('Estadísticas BCR'!$B66,BCR!$1:$1,0))),AVERAGE(BQ66:CB66)),"")</f>
        <v>0</v>
      </c>
      <c r="CD66" s="59">
        <f>+IFERROR(IF(ISTEXT(CD$5)=FALSE,(INDEX(BCR!$1:$1048576,MATCH('Estadísticas BCR'!CD$5,BCR!$A:$A,0),MATCH('Estadísticas BCR'!$B66,BCR!$1:$1,0))),AVERAGE(#REF!)),"")</f>
        <v>0</v>
      </c>
      <c r="CE66" s="59">
        <f>+IFERROR(IF(ISTEXT(CE$5)=FALSE,(INDEX(BCR!$1:$1048576,MATCH('Estadísticas BCR'!CE$5,BCR!$A:$A,0),MATCH('Estadísticas BCR'!$B66,BCR!$1:$1,0))),AVERAGE(#REF!)),"")</f>
        <v>0</v>
      </c>
      <c r="CF66" s="59">
        <f>+IFERROR(IF(ISTEXT(CF$5)=FALSE,(INDEX(BCR!$1:$1048576,MATCH('Estadísticas BCR'!CF$5,BCR!$A:$A,0),MATCH('Estadísticas BCR'!$B66,BCR!$1:$1,0))),AVERAGE(#REF!)),"")</f>
        <v>0</v>
      </c>
      <c r="CG66" s="59">
        <f>+IFERROR(IF(ISTEXT(CG$5)=FALSE,(INDEX(BCR!$1:$1048576,MATCH('Estadísticas BCR'!CG$5,BCR!$A:$A,0),MATCH('Estadísticas BCR'!$B66,BCR!$1:$1,0))),AVERAGE(#REF!)),"")</f>
        <v>0</v>
      </c>
      <c r="CH66" s="59">
        <f>+IFERROR(IF(ISTEXT(CH$5)=FALSE,(INDEX(BCR!$1:$1048576,MATCH('Estadísticas BCR'!CH$5,BCR!$A:$A,0),MATCH('Estadísticas BCR'!$B66,BCR!$1:$1,0))),AVERAGE(#REF!)),"")</f>
        <v>0</v>
      </c>
      <c r="CI66" s="59">
        <f>+IFERROR(IF(ISTEXT(CI$5)=FALSE,(INDEX(BCR!$1:$1048576,MATCH('Estadísticas BCR'!CI$5,BCR!$A:$A,0),MATCH('Estadísticas BCR'!$B66,BCR!$1:$1,0))),AVERAGE(#REF!)),"")</f>
        <v>0</v>
      </c>
      <c r="CJ66" s="59">
        <f>+IFERROR(IF(ISTEXT(CJ$5)=FALSE,(INDEX(BCR!$1:$1048576,MATCH('Estadísticas BCR'!CJ$5,BCR!$A:$A,0),MATCH('Estadísticas BCR'!$B66,BCR!$1:$1,0))),AVERAGE(#REF!)),"")</f>
        <v>0</v>
      </c>
      <c r="CK66" s="59">
        <f>+IFERROR(IF(ISTEXT(CK$5)=FALSE,(INDEX(BCR!$1:$1048576,MATCH('Estadísticas BCR'!CK$5,BCR!$A:$A,0),MATCH('Estadísticas BCR'!$B66,BCR!$1:$1,0))),AVERAGE(#REF!)),"")</f>
        <v>0</v>
      </c>
      <c r="CL66" s="59">
        <f>+IFERROR(IF(ISTEXT(CL$5)=FALSE,(INDEX(BCR!$1:$1048576,MATCH('Estadísticas BCR'!CL$5,BCR!$A:$A,0),MATCH('Estadísticas BCR'!$B66,BCR!$1:$1,0))),AVERAGE(#REF!)),"")</f>
        <v>0</v>
      </c>
      <c r="CM66" s="59">
        <f>+IFERROR(IF(ISTEXT(CM$5)=FALSE,(INDEX(BCR!$1:$1048576,MATCH('Estadísticas BCR'!CM$5,BCR!$A:$A,0),MATCH('Estadísticas BCR'!$B66,BCR!$1:$1,0))),AVERAGE(#REF!)),"")</f>
        <v>0</v>
      </c>
      <c r="CN66" s="59">
        <f>+IFERROR(IF(ISTEXT(CN$5)=FALSE,(INDEX(BCR!$1:$1048576,MATCH('Estadísticas BCR'!CN$5,BCR!$A:$A,0),MATCH('Estadísticas BCR'!$B66,BCR!$1:$1,0))),AVERAGE(#REF!)),"")</f>
        <v>0</v>
      </c>
      <c r="CO66" s="59">
        <f>+IFERROR(IF(ISTEXT(CO$5)=FALSE,(INDEX(BCR!$1:$1048576,MATCH('Estadísticas BCR'!CO$5,BCR!$A:$A,0),MATCH('Estadísticas BCR'!$B66,BCR!$1:$1,0))),AVERAGE(#REF!)),"")</f>
        <v>0</v>
      </c>
      <c r="CP66" s="60">
        <f>+IFERROR(IF(ISTEXT(CP$5)=FALSE,(INDEX(BCR!$1:$1048576,MATCH('Estadísticas BCR'!CP$5,BCR!$A:$A,0),MATCH('Estadísticas BCR'!$B66,BCR!$1:$1,0))),AVERAGE(CD66:CO66)),"")</f>
        <v>0</v>
      </c>
      <c r="CQ66" s="59">
        <f>+IFERROR(IF(ISTEXT(CQ$5)=FALSE,(INDEX(BCR!$1:$1048576,MATCH('Estadísticas BCR'!CQ$5,BCR!$A:$A,0),MATCH('Estadísticas BCR'!$B66,BCR!$1:$1,0))),AVERAGE(#REF!)),"")</f>
        <v>0</v>
      </c>
      <c r="CR66" s="59">
        <f>+IFERROR(IF(ISTEXT(CR$5)=FALSE,(INDEX(BCR!$1:$1048576,MATCH('Estadísticas BCR'!CR$5,BCR!$A:$A,0),MATCH('Estadísticas BCR'!$B66,BCR!$1:$1,0))),AVERAGE(#REF!)),"")</f>
        <v>0</v>
      </c>
      <c r="CS66" s="59">
        <f>+IFERROR(IF(ISTEXT(CS$5)=FALSE,(INDEX(BCR!$1:$1048576,MATCH('Estadísticas BCR'!CS$5,BCR!$A:$A,0),MATCH('Estadísticas BCR'!$B66,BCR!$1:$1,0))),AVERAGE(#REF!)),"")</f>
        <v>0</v>
      </c>
      <c r="CT66" s="59">
        <f>+IFERROR(IF(ISTEXT(CT$5)=FALSE,(INDEX(BCR!$1:$1048576,MATCH('Estadísticas BCR'!CT$5,BCR!$A:$A,0),MATCH('Estadísticas BCR'!$B66,BCR!$1:$1,0))),AVERAGE(#REF!)),"")</f>
        <v>0</v>
      </c>
      <c r="CU66" s="59">
        <f>+IFERROR(IF(ISTEXT(CU$5)=FALSE,(INDEX(BCR!$1:$1048576,MATCH('Estadísticas BCR'!CU$5,BCR!$A:$A,0),MATCH('Estadísticas BCR'!$B66,BCR!$1:$1,0))),AVERAGE(#REF!)),"")</f>
        <v>0</v>
      </c>
      <c r="CV66" s="59">
        <f>+IFERROR(IF(ISTEXT(CV$5)=FALSE,(INDEX(BCR!$1:$1048576,MATCH('Estadísticas BCR'!CV$5,BCR!$A:$A,0),MATCH('Estadísticas BCR'!$B66,BCR!$1:$1,0))),AVERAGE(#REF!)),"")</f>
        <v>0</v>
      </c>
      <c r="CW66" s="59">
        <f>+IFERROR(IF(ISTEXT(CW$5)=FALSE,(INDEX(BCR!$1:$1048576,MATCH('Estadísticas BCR'!CW$5,BCR!$A:$A,0),MATCH('Estadísticas BCR'!$B66,BCR!$1:$1,0))),AVERAGE(#REF!)),"")</f>
        <v>0</v>
      </c>
      <c r="CX66" s="59">
        <f>+IFERROR(IF(ISTEXT(CX$5)=FALSE,(INDEX(BCR!$1:$1048576,MATCH('Estadísticas BCR'!CX$5,BCR!$A:$A,0),MATCH('Estadísticas BCR'!$B66,BCR!$1:$1,0))),AVERAGE(#REF!)),"")</f>
        <v>0</v>
      </c>
      <c r="CY66" s="59">
        <f>+IFERROR(IF(ISTEXT(CY$5)=FALSE,(INDEX(BCR!$1:$1048576,MATCH('Estadísticas BCR'!CY$5,BCR!$A:$A,0),MATCH('Estadísticas BCR'!$B66,BCR!$1:$1,0))),AVERAGE(#REF!)),"")</f>
        <v>0</v>
      </c>
      <c r="CZ66" s="59">
        <f>+IFERROR(IF(ISTEXT(CZ$5)=FALSE,(INDEX(BCR!$1:$1048576,MATCH('Estadísticas BCR'!CZ$5,BCR!$A:$A,0),MATCH('Estadísticas BCR'!$B66,BCR!$1:$1,0))),AVERAGE(A66:CY66)),"")</f>
        <v>0</v>
      </c>
      <c r="DA66" s="59">
        <f>+IFERROR(IF(ISTEXT(DA$5)=FALSE,(INDEX(BCR!$1:$1048576,MATCH('Estadísticas BCR'!DA$5,BCR!$A:$A,0),MATCH('Estadísticas BCR'!$B66,BCR!$1:$1,0))),AVERAGE(B66:CZ66)),"")</f>
        <v>0</v>
      </c>
      <c r="DB66" s="59">
        <f>+IFERROR(IF(ISTEXT(DB$5)=FALSE,(INDEX(BCR!$1:$1048576,MATCH('Estadísticas BCR'!DB$5,BCR!$A:$A,0),MATCH('Estadísticas BCR'!$B66,BCR!$1:$1,0))),AVERAGE(C66:DA66)),"")</f>
        <v>0</v>
      </c>
      <c r="DC66" s="60">
        <f>+IFERROR(IF(ISTEXT(DC$5)=FALSE,(INDEX(BCR!$1:$1048576,MATCH('Estadísticas BCR'!DC$5,BCR!$A:$A,0),MATCH('Estadísticas BCR'!$B66,BCR!$1:$1,0))),AVERAGE(CQ66:DB66)),"")</f>
        <v>0</v>
      </c>
      <c r="DD66" s="59">
        <f>+IFERROR(IF(ISTEXT(DD$5)=FALSE,(INDEX(BCR!$1:$1048576,MATCH('Estadísticas BCR'!DD$5,BCR!$A:$A,0),MATCH('Estadísticas BCR'!$B66,BCR!$1:$1,0))),AVERAGE(CR66:DC66)),"")</f>
        <v>0</v>
      </c>
      <c r="DE66" s="59">
        <f>+IFERROR(IF(ISTEXT(DE$5)=FALSE,(INDEX(BCR!$1:$1048576,MATCH('Estadísticas BCR'!DE$5,BCR!$A:$A,0),MATCH('Estadísticas BCR'!$B66,BCR!$1:$1,0))),AVERAGE(CS66:DD66)),"")</f>
        <v>0</v>
      </c>
      <c r="DF66" s="59">
        <f>+IFERROR(IF(ISTEXT(DF$5)=FALSE,(INDEX(BCR!$1:$1048576,MATCH('Estadísticas BCR'!DF$5,BCR!$A:$A,0),MATCH('Estadísticas BCR'!$B66,BCR!$1:$1,0))),AVERAGE(CT66:DE66)),"")</f>
        <v>0</v>
      </c>
      <c r="DG66" s="59">
        <f>+IFERROR(IF(ISTEXT(DG$5)=FALSE,(INDEX(BCR!$1:$1048576,MATCH('Estadísticas BCR'!DG$5,BCR!$A:$A,0),MATCH('Estadísticas BCR'!$B66,BCR!$1:$1,0))),AVERAGE(CU66:DF66)),"")</f>
        <v>0</v>
      </c>
      <c r="DH66" s="59">
        <f>+IFERROR(IF(ISTEXT(DH$5)=FALSE,(INDEX(BCR!$1:$1048576,MATCH('Estadísticas BCR'!DH$5,BCR!$A:$A,0),MATCH('Estadísticas BCR'!$B66,BCR!$1:$1,0))),AVERAGE(CV66:DG66)),"")</f>
        <v>0</v>
      </c>
      <c r="DI66" s="59">
        <f>+IFERROR(IF(ISTEXT(DI$5)=FALSE,(INDEX(BCR!$1:$1048576,MATCH('Estadísticas BCR'!DI$5,BCR!$A:$A,0),MATCH('Estadísticas BCR'!$B66,BCR!$1:$1,0))),AVERAGE(CW66:DH66)),"")</f>
        <v>0</v>
      </c>
      <c r="DJ66" s="59">
        <f>+IFERROR(IF(ISTEXT(DJ$5)=FALSE,(INDEX(BCR!$1:$1048576,MATCH('Estadísticas BCR'!DJ$5,BCR!$A:$A,0),MATCH('Estadísticas BCR'!$B66,BCR!$1:$1,0))),AVERAGE(CX66:DI66)),"")</f>
        <v>0</v>
      </c>
      <c r="DK66" s="59">
        <f>+IFERROR(IF(ISTEXT(DK$5)=FALSE,(INDEX(BCR!$1:$1048576,MATCH('Estadísticas BCR'!DK$5,BCR!$A:$A,0),MATCH('Estadísticas BCR'!$B66,BCR!$1:$1,0))),AVERAGE(CY66:DJ66)),"")</f>
        <v>0</v>
      </c>
      <c r="DL66" s="59">
        <f>+IFERROR(IF(ISTEXT(DL$5)=FALSE,(INDEX(BCR!$1:$1048576,MATCH('Estadísticas BCR'!DL$5,BCR!$A:$A,0),MATCH('Estadísticas BCR'!$B66,BCR!$1:$1,0))),AVERAGE(CZ66:DK66)),"")</f>
        <v>0</v>
      </c>
      <c r="DM66" s="59">
        <f>+IFERROR(IF(ISTEXT(DM$5)=FALSE,(INDEX(BCR!$1:$1048576,MATCH('Estadísticas BCR'!DM$5,BCR!$A:$A,0),MATCH('Estadísticas BCR'!$B66,BCR!$1:$1,0))),AVERAGE(DA66:DL66)),"")</f>
        <v>0</v>
      </c>
      <c r="DN66" s="59">
        <f>+IFERROR(IF(ISTEXT(DN$5)=FALSE,(INDEX(BCR!$1:$1048576,MATCH('Estadísticas BCR'!DN$5,BCR!$A:$A,0),MATCH('Estadísticas BCR'!$B66,BCR!$1:$1,0))),AVERAGE(DB66:DM66)),"")</f>
        <v>0</v>
      </c>
      <c r="DO66" s="59">
        <f>+IFERROR(IF(ISTEXT(DO$5)=FALSE,(INDEX(BCR!$1:$1048576,MATCH('Estadísticas BCR'!DO$5,BCR!$A:$A,0),MATCH('Estadísticas BCR'!$B66,BCR!$1:$1,0))),AVERAGE(DC66:DN66)),"")</f>
        <v>0</v>
      </c>
      <c r="DP66" s="60">
        <f>+IFERROR(IF(ISTEXT(DP$5)=FALSE,(INDEX(BCR!$1:$1048576,MATCH('Estadísticas BCR'!DP$5,BCR!$A:$A,0),MATCH('Estadísticas BCR'!$B66,BCR!$1:$1,0))),AVERAGE(DD66:DO66)),"")</f>
        <v>0</v>
      </c>
      <c r="DQ66" s="59">
        <f>+IFERROR(IF(ISTEXT(DQ$5)=FALSE,(INDEX(BCR!$1:$1048576,MATCH('Estadísticas BCR'!DQ$5,BCR!$A:$A,0),MATCH('Estadísticas BCR'!$B66,BCR!$1:$1,0))),AVERAGE(DE66:DP66)),"")</f>
        <v>0</v>
      </c>
      <c r="DR66" s="59">
        <f>+IFERROR(IF(ISTEXT(DR$5)=FALSE,(INDEX(BCR!$1:$1048576,MATCH('Estadísticas BCR'!DR$5,BCR!$A:$A,0),MATCH('Estadísticas BCR'!$B66,BCR!$1:$1,0))),AVERAGE(DF66:DQ66)),"")</f>
        <v>0</v>
      </c>
      <c r="DS66" s="59">
        <f>+IFERROR(IF(ISTEXT(DS$5)=FALSE,(INDEX(BCR!$1:$1048576,MATCH('Estadísticas BCR'!DS$5,BCR!$A:$A,0),MATCH('Estadísticas BCR'!$B66,BCR!$1:$1,0))),AVERAGE(DG66:DR66)),"")</f>
        <v>0</v>
      </c>
      <c r="DT66" s="59">
        <f>+IFERROR(IF(ISTEXT(DT$5)=FALSE,(INDEX(BCR!$1:$1048576,MATCH('Estadísticas BCR'!DT$5,BCR!$A:$A,0),MATCH('Estadísticas BCR'!$B66,BCR!$1:$1,0))),AVERAGE(DH66:DS66)),"")</f>
        <v>0</v>
      </c>
      <c r="DU66" s="59">
        <f>+IFERROR(IF(ISTEXT(DU$5)=FALSE,(INDEX(BCR!$1:$1048576,MATCH('Estadísticas BCR'!DU$5,BCR!$A:$A,0),MATCH('Estadísticas BCR'!$B66,BCR!$1:$1,0))),AVERAGE(DI66:DT66)),"")</f>
        <v>0</v>
      </c>
      <c r="DV66" s="59">
        <f>+IFERROR(IF(ISTEXT(DV$5)=FALSE,(INDEX(BCR!$1:$1048576,MATCH('Estadísticas BCR'!DV$5,BCR!$A:$A,0),MATCH('Estadísticas BCR'!$B66,BCR!$1:$1,0))),AVERAGE(DJ66:DU66)),"")</f>
        <v>0</v>
      </c>
      <c r="DW66" s="59">
        <f>+IFERROR(IF(ISTEXT(DW$5)=FALSE,(INDEX(BCR!$1:$1048576,MATCH('Estadísticas BCR'!DW$5,BCR!$A:$A,0),MATCH('Estadísticas BCR'!$B66,BCR!$1:$1,0))),AVERAGE(DK66:DV66)),"")</f>
        <v>0</v>
      </c>
      <c r="DX66" s="59">
        <f>+IFERROR(IF(ISTEXT(DX$5)=FALSE,(INDEX(BCR!$1:$1048576,MATCH('Estadísticas BCR'!DX$5,BCR!$A:$A,0),MATCH('Estadísticas BCR'!$B66,BCR!$1:$1,0))),AVERAGE(DL66:DW66)),"")</f>
        <v>0</v>
      </c>
      <c r="DY66" s="59">
        <f>+IFERROR(IF(ISTEXT(DY$5)=FALSE,(INDEX(BCR!$1:$1048576,MATCH('Estadísticas BCR'!DY$5,BCR!$A:$A,0),MATCH('Estadísticas BCR'!$B66,BCR!$1:$1,0))),AVERAGE(DM66:DX66)),"")</f>
        <v>0</v>
      </c>
      <c r="DZ66" s="59">
        <f>+IFERROR(IF(ISTEXT(DZ$5)=FALSE,(INDEX(BCR!$1:$1048576,MATCH('Estadísticas BCR'!DZ$5,BCR!$A:$A,0),MATCH('Estadísticas BCR'!$B66,BCR!$1:$1,0))),AVERAGE(DN66:DY66)),"")</f>
        <v>0</v>
      </c>
      <c r="EA66" s="59">
        <f>+IFERROR(IF(ISTEXT(EA$5)=FALSE,(INDEX(BCR!$1:$1048576,MATCH('Estadísticas BCR'!EA$5,BCR!$A:$A,0),MATCH('Estadísticas BCR'!$B66,BCR!$1:$1,0))),AVERAGE(DO66:DZ66)),"")</f>
        <v>0</v>
      </c>
      <c r="EB66" s="59">
        <f>+IFERROR(IF(ISTEXT(EB$5)=FALSE,(INDEX(BCR!$1:$1048576,MATCH('Estadísticas BCR'!EB$5,BCR!$A:$A,0),MATCH('Estadísticas BCR'!$B66,BCR!$1:$1,0))),AVERAGE(DP66:EA66)),"")</f>
        <v>0</v>
      </c>
      <c r="EC66" s="60">
        <f>+IFERROR(IF(ISTEXT(EC$5)=FALSE,(INDEX(BCR!$1:$1048576,MATCH('Estadísticas BCR'!EC$5,BCR!$A:$A,0),MATCH('Estadísticas BCR'!$B66,BCR!$1:$1,0))),AVERAGE(DQ66:EB66)),"")</f>
        <v>0</v>
      </c>
      <c r="ED66" s="59">
        <f>+IFERROR(IF(ISTEXT(ED$5)=FALSE,(INDEX(BCR!$1:$1048576,MATCH('Estadísticas BCR'!ED$5,BCR!$A:$A,0),MATCH('Estadísticas BCR'!$B66,BCR!$1:$1,0))),AVERAGE(DR66:EC66)),"")</f>
        <v>0</v>
      </c>
      <c r="EE66" s="59">
        <f>+IFERROR(IF(ISTEXT(EE$5)=FALSE,(INDEX(BCR!$1:$1048576,MATCH('Estadísticas BCR'!EE$5,BCR!$A:$A,0),MATCH('Estadísticas BCR'!$B66,BCR!$1:$1,0))),AVERAGE(DS66:ED66)),"")</f>
        <v>0</v>
      </c>
      <c r="EF66" s="59">
        <f>+IFERROR(IF(ISTEXT(EF$5)=FALSE,(INDEX(BCR!$1:$1048576,MATCH('Estadísticas BCR'!EF$5,BCR!$A:$A,0),MATCH('Estadísticas BCR'!$B66,BCR!$1:$1,0))),AVERAGE(DT66:EE66)),"")</f>
        <v>0</v>
      </c>
      <c r="EG66" s="59">
        <f>+IFERROR(IF(ISTEXT(EG$5)=FALSE,(INDEX(BCR!$1:$1048576,MATCH('Estadísticas BCR'!EG$5,BCR!$A:$A,0),MATCH('Estadísticas BCR'!$B66,BCR!$1:$1,0))),AVERAGE(DU66:EF66)),"")</f>
        <v>0</v>
      </c>
      <c r="EH66" s="59">
        <f>+IFERROR(IF(ISTEXT(EH$5)=FALSE,(INDEX(BCR!$1:$1048576,MATCH('Estadísticas BCR'!EH$5,BCR!$A:$A,0),MATCH('Estadísticas BCR'!$B66,BCR!$1:$1,0))),AVERAGE(DV66:EG66)),"")</f>
        <v>0</v>
      </c>
      <c r="EI66" s="59">
        <f>+IFERROR(IF(ISTEXT(EI$5)=FALSE,(INDEX(BCR!$1:$1048576,MATCH('Estadísticas BCR'!EI$5,BCR!$A:$A,0),MATCH('Estadísticas BCR'!$B66,BCR!$1:$1,0))),AVERAGE(DW66:EH66)),"")</f>
        <v>0</v>
      </c>
      <c r="EJ66" s="59">
        <f>+IFERROR(IF(ISTEXT(EJ$5)=FALSE,(INDEX(BCR!$1:$1048576,MATCH('Estadísticas BCR'!EJ$5,BCR!$A:$A,0),MATCH('Estadísticas BCR'!$B66,BCR!$1:$1,0))),AVERAGE(DX66:EI66)),"")</f>
        <v>0</v>
      </c>
      <c r="EK66" s="59">
        <f>+IFERROR(IF(ISTEXT(EK$5)=FALSE,(INDEX(BCR!$1:$1048576,MATCH('Estadísticas BCR'!EK$5,BCR!$A:$A,0),MATCH('Estadísticas BCR'!$B66,BCR!$1:$1,0))),AVERAGE(DY66:EJ66)),"")</f>
        <v>0</v>
      </c>
      <c r="EL66" s="59">
        <f>+IFERROR(IF(ISTEXT(EL$5)=FALSE,(INDEX(BCR!$1:$1048576,MATCH('Estadísticas BCR'!EL$5,BCR!$A:$A,0),MATCH('Estadísticas BCR'!$B66,BCR!$1:$1,0))),AVERAGE(DZ66:EK66)),"")</f>
        <v>0</v>
      </c>
      <c r="EM66" s="59">
        <f>+IFERROR(IF(ISTEXT(EM$5)=FALSE,(INDEX(BCR!$1:$1048576,MATCH('Estadísticas BCR'!EM$5,BCR!$A:$A,0),MATCH('Estadísticas BCR'!$B66,BCR!$1:$1,0))),AVERAGE(EA66:EL66)),"")</f>
        <v>0</v>
      </c>
      <c r="EN66" s="59">
        <f>+IFERROR(IF(ISTEXT(EN$5)=FALSE,(INDEX(BCR!$1:$1048576,MATCH('Estadísticas BCR'!EN$5,BCR!$A:$A,0),MATCH('Estadísticas BCR'!$B66,BCR!$1:$1,0))),AVERAGE(EB66:EM66)),"")</f>
        <v>0</v>
      </c>
      <c r="EO66" s="59">
        <f>+IFERROR(IF(ISTEXT(EO$5)=FALSE,(INDEX(BCR!$1:$1048576,MATCH('Estadísticas BCR'!EO$5,BCR!$A:$A,0),MATCH('Estadísticas BCR'!$B66,BCR!$1:$1,0))),AVERAGE(EC66:EN66)),"")</f>
        <v>0</v>
      </c>
      <c r="EP66" s="60">
        <f>+IFERROR(IF(ISTEXT(EP$5)=FALSE,(INDEX(BCR!$1:$1048576,MATCH('Estadísticas BCR'!EP$5,BCR!$A:$A,0),MATCH('Estadísticas BCR'!$B66,BCR!$1:$1,0))),AVERAGE(ED66:EO66)),"")</f>
        <v>0</v>
      </c>
      <c r="EQ66" s="59">
        <f>+IFERROR(IF(ISTEXT(EQ$5)=FALSE,(INDEX(BCR!$1:$1048576,MATCH('Estadísticas BCR'!EQ$5,BCR!$A:$A,0),MATCH('Estadísticas BCR'!$B66,BCR!$1:$1,0))),AVERAGE(EE66:EP66)),"")</f>
        <v>0</v>
      </c>
      <c r="ER66" s="59">
        <f>+IFERROR(IF(ISTEXT(ER$5)=FALSE,(INDEX(BCR!$1:$1048576,MATCH('Estadísticas BCR'!ER$5,BCR!$A:$A,0),MATCH('Estadísticas BCR'!$B66,BCR!$1:$1,0))),AVERAGE(EF66:EQ66)),"")</f>
        <v>0</v>
      </c>
      <c r="ES66" s="59">
        <f>+IFERROR(IF(ISTEXT(ES$5)=FALSE,(INDEX(BCR!$1:$1048576,MATCH('Estadísticas BCR'!ES$5,BCR!$A:$A,0),MATCH('Estadísticas BCR'!$B66,BCR!$1:$1,0))),AVERAGE(EG66:ER66)),"")</f>
        <v>0</v>
      </c>
      <c r="ET66" s="59">
        <f>+IFERROR(IF(ISTEXT(ET$5)=FALSE,(INDEX(BCR!$1:$1048576,MATCH('Estadísticas BCR'!ET$5,BCR!$A:$A,0),MATCH('Estadísticas BCR'!$B66,BCR!$1:$1,0))),AVERAGE(EH66:ES66)),"")</f>
        <v>0</v>
      </c>
      <c r="EU66" s="59">
        <f>+IFERROR(IF(ISTEXT(EU$5)=FALSE,(INDEX(BCR!$1:$1048576,MATCH('Estadísticas BCR'!EU$5,BCR!$A:$A,0),MATCH('Estadísticas BCR'!$B66,BCR!$1:$1,0))),AVERAGE(EI66:ET66)),"")</f>
        <v>0</v>
      </c>
      <c r="EV66" s="59">
        <f>+IFERROR(IF(ISTEXT(EV$5)=FALSE,(INDEX(BCR!$1:$1048576,MATCH('Estadísticas BCR'!EV$5,BCR!$A:$A,0),MATCH('Estadísticas BCR'!$B66,BCR!$1:$1,0))),AVERAGE(EJ66:EU66)),"")</f>
        <v>0</v>
      </c>
      <c r="EW66" s="59">
        <f>+IFERROR(IF(ISTEXT(EW$5)=FALSE,(INDEX(BCR!$1:$1048576,MATCH('Estadísticas BCR'!EW$5,BCR!$A:$A,0),MATCH('Estadísticas BCR'!$B66,BCR!$1:$1,0))),AVERAGE(EK66:EV66)),"")</f>
        <v>0</v>
      </c>
      <c r="EX66" s="59">
        <f>+IFERROR(IF(ISTEXT(EX$5)=FALSE,(INDEX(BCR!$1:$1048576,MATCH('Estadísticas BCR'!EX$5,BCR!$A:$A,0),MATCH('Estadísticas BCR'!$B66,BCR!$1:$1,0))),AVERAGE(EL66:EW66)),"")</f>
        <v>0</v>
      </c>
      <c r="EY66" s="59">
        <f>+IFERROR(IF(ISTEXT(EY$5)=FALSE,(INDEX(BCR!$1:$1048576,MATCH('Estadísticas BCR'!EY$5,BCR!$A:$A,0),MATCH('Estadísticas BCR'!$B66,BCR!$1:$1,0))),AVERAGE(EM66:EX66)),"")</f>
        <v>0</v>
      </c>
      <c r="EZ66" s="59">
        <f>+IFERROR(IF(ISTEXT(EZ$5)=FALSE,(INDEX(BCR!$1:$1048576,MATCH('Estadísticas BCR'!EZ$5,BCR!$A:$A,0),MATCH('Estadísticas BCR'!$B66,BCR!$1:$1,0))),AVERAGE(EN66:EY66)),"")</f>
        <v>0</v>
      </c>
      <c r="FA66" s="59">
        <f>+IFERROR(IF(ISTEXT(FA$5)=FALSE,(INDEX(BCR!$1:$1048576,MATCH('Estadísticas BCR'!FA$5,BCR!$A:$A,0),MATCH('Estadísticas BCR'!$B66,BCR!$1:$1,0))),AVERAGE(EO66:EZ66)),"")</f>
        <v>0</v>
      </c>
      <c r="FB66" s="59">
        <f>+IFERROR(IF(ISTEXT(FB$5)=FALSE,(INDEX(BCR!$1:$1048576,MATCH('Estadísticas BCR'!FB$5,BCR!$A:$A,0),MATCH('Estadísticas BCR'!$B66,BCR!$1:$1,0))),AVERAGE(EP66:FA66)),"")</f>
        <v>0</v>
      </c>
      <c r="FC66" s="60">
        <f>+IFERROR(IF(ISTEXT(FC$5)=FALSE,(INDEX(BCR!$1:$1048576,MATCH('Estadísticas BCR'!FC$5,BCR!$A:$A,0),MATCH('Estadísticas BCR'!$B66,BCR!$1:$1,0))),AVERAGE(EQ66:FB66)),"")</f>
        <v>0</v>
      </c>
      <c r="FD66" s="59">
        <f>+IFERROR(IF(ISTEXT(FD$5)=FALSE,(INDEX(BCR!$1:$1048576,MATCH('Estadísticas BCR'!FD$5,BCR!$A:$A,0),MATCH('Estadísticas BCR'!$B66,BCR!$1:$1,0))),AVERAGE(ER66:FC66)),"")</f>
        <v>0</v>
      </c>
      <c r="FE66" s="59">
        <f>+IFERROR(IF(ISTEXT(FE$5)=FALSE,(INDEX(BCR!$1:$1048576,MATCH('Estadísticas BCR'!FE$5,BCR!$A:$A,0),MATCH('Estadísticas BCR'!$B66,BCR!$1:$1,0))),AVERAGE(ES66:FD66)),"")</f>
        <v>0</v>
      </c>
      <c r="FF66" s="59">
        <f>+IFERROR(IF(ISTEXT(FF$5)=FALSE,(INDEX(BCR!$1:$1048576,MATCH('Estadísticas BCR'!FF$5,BCR!$A:$A,0),MATCH('Estadísticas BCR'!$B66,BCR!$1:$1,0))),AVERAGE(ET66:FE66)),"")</f>
        <v>0</v>
      </c>
      <c r="FG66" s="59">
        <f>+IFERROR(IF(ISTEXT(FG$5)=FALSE,(INDEX(BCR!$1:$1048576,MATCH('Estadísticas BCR'!FG$5,BCR!$A:$A,0),MATCH('Estadísticas BCR'!$B66,BCR!$1:$1,0))),AVERAGE(EU66:FF66)),"")</f>
        <v>0</v>
      </c>
      <c r="FH66" s="59">
        <f>+IFERROR(IF(ISTEXT(FH$5)=FALSE,(INDEX(BCR!$1:$1048576,MATCH('Estadísticas BCR'!FH$5,BCR!$A:$A,0),MATCH('Estadísticas BCR'!$B66,BCR!$1:$1,0))),AVERAGE(EV66:FG66)),"")</f>
        <v>0</v>
      </c>
      <c r="FI66" s="59">
        <f>+IFERROR(IF(ISTEXT(FI$5)=FALSE,(INDEX(BCR!$1:$1048576,MATCH('Estadísticas BCR'!FI$5,BCR!$A:$A,0),MATCH('Estadísticas BCR'!$B66,BCR!$1:$1,0))),AVERAGE(EW66:FH66)),"")</f>
        <v>0</v>
      </c>
      <c r="FJ66" s="59">
        <f>+IFERROR(IF(ISTEXT(FJ$5)=FALSE,(INDEX(BCR!$1:$1048576,MATCH('Estadísticas BCR'!FJ$5,BCR!$A:$A,0),MATCH('Estadísticas BCR'!$B66,BCR!$1:$1,0))),AVERAGE(EX66:FI66)),"")</f>
        <v>0</v>
      </c>
      <c r="FK66" s="59">
        <f>+IFERROR(IF(ISTEXT(FK$5)=FALSE,(INDEX(BCR!$1:$1048576,MATCH('Estadísticas BCR'!FK$5,BCR!$A:$A,0),MATCH('Estadísticas BCR'!$B66,BCR!$1:$1,0))),AVERAGE(EY66:FJ66)),"")</f>
        <v>0</v>
      </c>
      <c r="FL66" s="59">
        <f>+IFERROR(IF(ISTEXT(FL$5)=FALSE,(INDEX(BCR!$1:$1048576,MATCH('Estadísticas BCR'!FL$5,BCR!$A:$A,0),MATCH('Estadísticas BCR'!$B66,BCR!$1:$1,0))),AVERAGE(EZ66:FK66)),"")</f>
        <v>0</v>
      </c>
      <c r="FM66" s="59">
        <f>+IFERROR(IF(ISTEXT(FM$5)=FALSE,(INDEX(BCR!$1:$1048576,MATCH('Estadísticas BCR'!FM$5,BCR!$A:$A,0),MATCH('Estadísticas BCR'!$B66,BCR!$1:$1,0))),AVERAGE(FA66:FL66)),"")</f>
        <v>0</v>
      </c>
      <c r="FN66" s="59">
        <f>+IFERROR(IF(ISTEXT(FN$5)=FALSE,(INDEX(BCR!$1:$1048576,MATCH('Estadísticas BCR'!FN$5,BCR!$A:$A,0),MATCH('Estadísticas BCR'!$B66,BCR!$1:$1,0))),AVERAGE(FB66:FM66)),"")</f>
        <v>0</v>
      </c>
      <c r="FO66" s="59">
        <f>+IFERROR(IF(ISTEXT(FO$5)=FALSE,(INDEX(BCR!$1:$1048576,MATCH('Estadísticas BCR'!FO$5,BCR!$A:$A,0),MATCH('Estadísticas BCR'!$B66,BCR!$1:$1,0))),AVERAGE(FC66:FN66)),"")</f>
        <v>0</v>
      </c>
      <c r="FP66" s="60">
        <f>+IFERROR(IF(ISTEXT(FP$5)=FALSE,(INDEX(BCR!$1:$1048576,MATCH('Estadísticas BCR'!FP$5,BCR!$A:$A,0),MATCH('Estadísticas BCR'!$B66,BCR!$1:$1,0))),AVERAGE(FD66:FO66)),"")</f>
        <v>0</v>
      </c>
      <c r="FQ66" s="59">
        <f>+IFERROR(IF(ISTEXT(FQ$5)=FALSE,(INDEX(BCR!$1:$1048576,MATCH('Estadísticas BCR'!FQ$5,BCR!$A:$A,0),MATCH('Estadísticas BCR'!$B66,BCR!$1:$1,0))),AVERAGE(FE66:FP66)),"")</f>
        <v>0</v>
      </c>
      <c r="FR66" s="59">
        <f>+IFERROR(IF(ISTEXT(FR$5)=FALSE,(INDEX(BCR!$1:$1048576,MATCH('Estadísticas BCR'!FR$5,BCR!$A:$A,0),MATCH('Estadísticas BCR'!$B66,BCR!$1:$1,0))),AVERAGE(FF66:FQ66)),"")</f>
        <v>0</v>
      </c>
      <c r="FS66" s="59">
        <f>+IFERROR(IF(ISTEXT(FS$5)=FALSE,(INDEX(BCR!$1:$1048576,MATCH('Estadísticas BCR'!FS$5,BCR!$A:$A,0),MATCH('Estadísticas BCR'!$B66,BCR!$1:$1,0))),AVERAGE(FG66:FR66)),"")</f>
        <v>0</v>
      </c>
      <c r="FT66" s="59">
        <f>+IFERROR(IF(ISTEXT(FT$5)=FALSE,(INDEX(BCR!$1:$1048576,MATCH('Estadísticas BCR'!FT$5,BCR!$A:$A,0),MATCH('Estadísticas BCR'!$B66,BCR!$1:$1,0))),AVERAGE(FH66:FS66)),"")</f>
        <v>0</v>
      </c>
      <c r="FU66" s="59">
        <f>+IFERROR(IF(ISTEXT(FU$5)=FALSE,(INDEX(BCR!$1:$1048576,MATCH('Estadísticas BCR'!FU$5,BCR!$A:$A,0),MATCH('Estadísticas BCR'!$B66,BCR!$1:$1,0))),AVERAGE(FI66:FT66)),"")</f>
        <v>0</v>
      </c>
      <c r="FV66" s="59">
        <f>+IFERROR(IF(ISTEXT(FV$5)=FALSE,(INDEX(BCR!$1:$1048576,MATCH('Estadísticas BCR'!FV$5,BCR!$A:$A,0),MATCH('Estadísticas BCR'!$B66,BCR!$1:$1,0))),AVERAGE(FJ66:FU66)),"")</f>
        <v>0</v>
      </c>
      <c r="FW66" s="59">
        <f>+IFERROR(IF(ISTEXT(FW$5)=FALSE,(INDEX(BCR!$1:$1048576,MATCH('Estadísticas BCR'!FW$5,BCR!$A:$A,0),MATCH('Estadísticas BCR'!$B66,BCR!$1:$1,0))),AVERAGE(FK66:FV66)),"")</f>
        <v>0</v>
      </c>
      <c r="FX66" s="59">
        <f>+IFERROR(IF(ISTEXT(FX$5)=FALSE,(INDEX(BCR!$1:$1048576,MATCH('Estadísticas BCR'!FX$5,BCR!$A:$A,0),MATCH('Estadísticas BCR'!$B66,BCR!$1:$1,0))),AVERAGE(FL66:FW66)),"")</f>
        <v>0</v>
      </c>
      <c r="FY66" s="59">
        <f>+IFERROR(IF(ISTEXT(FY$5)=FALSE,(INDEX(BCR!$1:$1048576,MATCH('Estadísticas BCR'!FY$5,BCR!$A:$A,0),MATCH('Estadísticas BCR'!$B66,BCR!$1:$1,0))),AVERAGE(FM66:FX66)),"")</f>
        <v>0</v>
      </c>
      <c r="FZ66" s="59">
        <f>+IFERROR(IF(ISTEXT(FZ$5)=FALSE,(INDEX(BCR!$1:$1048576,MATCH('Estadísticas BCR'!FZ$5,BCR!$A:$A,0),MATCH('Estadísticas BCR'!$B66,BCR!$1:$1,0))),AVERAGE(FN66:FY66)),"")</f>
        <v>0</v>
      </c>
      <c r="GA66" s="59">
        <f>+IFERROR(IF(ISTEXT(GA$5)=FALSE,(INDEX(BCR!$1:$1048576,MATCH('Estadísticas BCR'!GA$5,BCR!$A:$A,0),MATCH('Estadísticas BCR'!$B66,BCR!$1:$1,0))),AVERAGE(FO66:FZ66)),"")</f>
        <v>0</v>
      </c>
      <c r="GB66" s="59">
        <f>+IFERROR(IF(ISTEXT(GB$5)=FALSE,(INDEX(BCR!$1:$1048576,MATCH('Estadísticas BCR'!GB$5,BCR!$A:$A,0),MATCH('Estadísticas BCR'!$B66,BCR!$1:$1,0))),AVERAGE(FP66:GA66)),"")</f>
        <v>0</v>
      </c>
      <c r="GC66" s="60">
        <f>+IFERROR(IF(ISTEXT(GC$5)=FALSE,(INDEX(BCR!$1:$1048576,MATCH('Estadísticas BCR'!GC$5,BCR!$A:$A,0),MATCH('Estadísticas BCR'!$B66,BCR!$1:$1,0))),AVERAGE(FQ66:GB66)),"")</f>
        <v>0</v>
      </c>
      <c r="GD66" s="59">
        <f>+IFERROR(IF(ISTEXT(GD$5)=FALSE,(INDEX(BCR!$1:$1048576,MATCH('Estadísticas BCR'!GD$5,BCR!$A:$A,0),MATCH('Estadísticas BCR'!$B66,BCR!$1:$1,0))),AVERAGE(FR66:GC66)),"")</f>
        <v>0</v>
      </c>
      <c r="GE66" s="59">
        <f>+IFERROR(IF(ISTEXT(GE$5)=FALSE,(INDEX(BCR!$1:$1048576,MATCH('Estadísticas BCR'!GE$5,BCR!$A:$A,0),MATCH('Estadísticas BCR'!$B66,BCR!$1:$1,0))),AVERAGE(FS66:GD66)),"")</f>
        <v>0</v>
      </c>
      <c r="GF66" s="59">
        <f>+IFERROR(IF(ISTEXT(GF$5)=FALSE,(INDEX(BCR!$1:$1048576,MATCH('Estadísticas BCR'!GF$5,BCR!$A:$A,0),MATCH('Estadísticas BCR'!$B66,BCR!$1:$1,0))),AVERAGE(FT66:GE66)),"")</f>
        <v>0</v>
      </c>
      <c r="GG66" s="59">
        <f>+IFERROR(IF(ISTEXT(GG$5)=FALSE,(INDEX(BCR!$1:$1048576,MATCH('Estadísticas BCR'!GG$5,BCR!$A:$A,0),MATCH('Estadísticas BCR'!$B66,BCR!$1:$1,0))),AVERAGE(FU66:GF66)),"")</f>
        <v>0</v>
      </c>
      <c r="GH66" s="59">
        <f>+IFERROR(IF(ISTEXT(GH$5)=FALSE,(INDEX(BCR!$1:$1048576,MATCH('Estadísticas BCR'!GH$5,BCR!$A:$A,0),MATCH('Estadísticas BCR'!$B66,BCR!$1:$1,0))),AVERAGE(FV66:GG66)),"")</f>
        <v>0</v>
      </c>
      <c r="GI66" s="59">
        <f>+IFERROR(IF(ISTEXT(GI$5)=FALSE,(INDEX(BCR!$1:$1048576,MATCH('Estadísticas BCR'!GI$5,BCR!$A:$A,0),MATCH('Estadísticas BCR'!$B66,BCR!$1:$1,0))),AVERAGE(FW66:GH66)),"")</f>
        <v>0</v>
      </c>
      <c r="GJ66" s="59">
        <f>+IFERROR(IF(ISTEXT(GJ$5)=FALSE,(INDEX(BCR!$1:$1048576,MATCH('Estadísticas BCR'!GJ$5,BCR!$A:$A,0),MATCH('Estadísticas BCR'!$B66,BCR!$1:$1,0))),AVERAGE(FX66:GI66)),"")</f>
        <v>0</v>
      </c>
      <c r="GK66" s="59">
        <f>+IFERROR(IF(ISTEXT(GK$5)=FALSE,(INDEX(BCR!$1:$1048576,MATCH('Estadísticas BCR'!GK$5,BCR!$A:$A,0),MATCH('Estadísticas BCR'!$B66,BCR!$1:$1,0))),AVERAGE(FY66:GJ66)),"")</f>
        <v>0</v>
      </c>
      <c r="GL66" s="59">
        <f>+IFERROR(IF(ISTEXT(GL$5)=FALSE,(INDEX(BCR!$1:$1048576,MATCH('Estadísticas BCR'!GL$5,BCR!$A:$A,0),MATCH('Estadísticas BCR'!$B66,BCR!$1:$1,0))),AVERAGE(FZ66:GK66)),"")</f>
        <v>0</v>
      </c>
      <c r="GM66" s="59">
        <f>+IFERROR(IF(ISTEXT(GM$5)=FALSE,(INDEX(BCR!$1:$1048576,MATCH('Estadísticas BCR'!GM$5,BCR!$A:$A,0),MATCH('Estadísticas BCR'!$B66,BCR!$1:$1,0))),AVERAGE(GA66:GL66)),"")</f>
        <v>0</v>
      </c>
      <c r="GN66" s="59">
        <f>+IFERROR(IF(ISTEXT(GN$5)=FALSE,(INDEX(BCR!$1:$1048576,MATCH('Estadísticas BCR'!GN$5,BCR!$A:$A,0),MATCH('Estadísticas BCR'!$B66,BCR!$1:$1,0))),AVERAGE(GB66:GM66)),"")</f>
        <v>0</v>
      </c>
      <c r="GO66" s="59">
        <f>+IFERROR(IF(ISTEXT(GO$5)=FALSE,(INDEX(BCR!$1:$1048576,MATCH('Estadísticas BCR'!GO$5,BCR!$A:$A,0),MATCH('Estadísticas BCR'!$B66,BCR!$1:$1,0))),AVERAGE(GC66:GN66)),"")</f>
        <v>0</v>
      </c>
      <c r="GP66" s="60">
        <f>+IFERROR(IF(ISTEXT(GP$5)=FALSE,(INDEX(BCR!$1:$1048576,MATCH('Estadísticas BCR'!GP$5,BCR!$A:$A,0),MATCH('Estadísticas BCR'!$B66,BCR!$1:$1,0))),AVERAGE(GD66:GO66)),"")</f>
        <v>0</v>
      </c>
      <c r="GQ66" s="59">
        <f>+IFERROR(IF(ISTEXT(GQ$5)=FALSE,(INDEX(BCR!$1:$1048576,MATCH('Estadísticas BCR'!GQ$5,BCR!$A:$A,0),MATCH('Estadísticas BCR'!$B66,BCR!$1:$1,0))),AVERAGE(GE66:GP66)),"")</f>
        <v>0</v>
      </c>
      <c r="GR66" s="59">
        <f>+IFERROR(IF(ISTEXT(GR$5)=FALSE,(INDEX(BCR!$1:$1048576,MATCH('Estadísticas BCR'!GR$5,BCR!$A:$A,0),MATCH('Estadísticas BCR'!$B66,BCR!$1:$1,0))),AVERAGE(GF66:GQ66)),"")</f>
        <v>0</v>
      </c>
      <c r="GS66" s="59">
        <f>+IFERROR(IF(ISTEXT(GS$5)=FALSE,(INDEX(BCR!$1:$1048576,MATCH('Estadísticas BCR'!GS$5,BCR!$A:$A,0),MATCH('Estadísticas BCR'!$B66,BCR!$1:$1,0))),AVERAGE(GG66:GR66)),"")</f>
        <v>0</v>
      </c>
      <c r="GT66" s="59">
        <f>+IFERROR(IF(ISTEXT(GT$5)=FALSE,(INDEX(BCR!$1:$1048576,MATCH('Estadísticas BCR'!GT$5,BCR!$A:$A,0),MATCH('Estadísticas BCR'!$B66,BCR!$1:$1,0))),AVERAGE(GH66:GS66)),"")</f>
        <v>0</v>
      </c>
      <c r="GU66" s="59">
        <f>+IFERROR(IF(ISTEXT(GU$5)=FALSE,(INDEX(BCR!$1:$1048576,MATCH('Estadísticas BCR'!GU$5,BCR!$A:$A,0),MATCH('Estadísticas BCR'!$B66,BCR!$1:$1,0))),AVERAGE(GI66:GT66)),"")</f>
        <v>0</v>
      </c>
      <c r="GV66" s="59">
        <f>+IFERROR(IF(ISTEXT(GV$5)=FALSE,(INDEX(BCR!$1:$1048576,MATCH('Estadísticas BCR'!GV$5,BCR!$A:$A,0),MATCH('Estadísticas BCR'!$B66,BCR!$1:$1,0))),AVERAGE(GJ66:GU66)),"")</f>
        <v>0</v>
      </c>
      <c r="GW66" s="59">
        <f>+IFERROR(IF(ISTEXT(GW$5)=FALSE,(INDEX(BCR!$1:$1048576,MATCH('Estadísticas BCR'!GW$5,BCR!$A:$A,0),MATCH('Estadísticas BCR'!$B66,BCR!$1:$1,0))),AVERAGE(GK66:GV66)),"")</f>
        <v>0</v>
      </c>
      <c r="GX66" s="59">
        <f>+IFERROR(IF(ISTEXT(GX$5)=FALSE,(INDEX(BCR!$1:$1048576,MATCH('Estadísticas BCR'!GX$5,BCR!$A:$A,0),MATCH('Estadísticas BCR'!$B66,BCR!$1:$1,0))),AVERAGE(GL66:GW66)),"")</f>
        <v>0</v>
      </c>
      <c r="GY66" s="59">
        <f>+IFERROR(IF(ISTEXT(GY$5)=FALSE,(INDEX(BCR!$1:$1048576,MATCH('Estadísticas BCR'!GY$5,BCR!$A:$A,0),MATCH('Estadísticas BCR'!$B66,BCR!$1:$1,0))),AVERAGE(GM66:GX66)),"")</f>
        <v>0</v>
      </c>
      <c r="GZ66" s="59">
        <f>+IFERROR(IF(ISTEXT(GZ$5)=FALSE,(INDEX(BCR!$1:$1048576,MATCH('Estadísticas BCR'!GZ$5,BCR!$A:$A,0),MATCH('Estadísticas BCR'!$B66,BCR!$1:$1,0))),AVERAGE(GN66:GY66)),"")</f>
        <v>0</v>
      </c>
      <c r="HA66" s="59">
        <f>+IFERROR(IF(ISTEXT(HA$5)=FALSE,(INDEX(BCR!$1:$1048576,MATCH('Estadísticas BCR'!HA$5,BCR!$A:$A,0),MATCH('Estadísticas BCR'!$B66,BCR!$1:$1,0))),AVERAGE(GO66:GZ66)),"")</f>
        <v>0</v>
      </c>
      <c r="HB66" s="59">
        <f>+IFERROR(IF(ISTEXT(HB$5)=FALSE,(INDEX(BCR!$1:$1048576,MATCH('Estadísticas BCR'!HB$5,BCR!$A:$A,0),MATCH('Estadísticas BCR'!$B66,BCR!$1:$1,0))),AVERAGE(GP66:HA66)),"")</f>
        <v>0</v>
      </c>
      <c r="HC66" s="60">
        <f>+IFERROR(IF(ISTEXT(HC$5)=FALSE,(INDEX(BCR!$1:$1048576,MATCH('Estadísticas BCR'!HC$5,BCR!$A:$A,0),MATCH('Estadísticas BCR'!$B66,BCR!$1:$1,0))),AVERAGE(GQ66:HB66)),"")</f>
        <v>0</v>
      </c>
      <c r="HD66" s="59">
        <f>+IFERROR(IF(ISTEXT(HD$5)=FALSE,(INDEX(BCR!$1:$1048576,MATCH('Estadísticas BCR'!HD$5,BCR!$A:$A,0),MATCH('Estadísticas BCR'!$B66,BCR!$1:$1,0))),AVERAGE(GR66:HC66)),"")</f>
        <v>0</v>
      </c>
      <c r="HE66" s="59">
        <f>+IFERROR(IF(ISTEXT(HE$5)=FALSE,(INDEX(BCR!$1:$1048576,MATCH('Estadísticas BCR'!HE$5,BCR!$A:$A,0),MATCH('Estadísticas BCR'!$B66,BCR!$1:$1,0))),AVERAGE(GS66:HD66)),"")</f>
        <v>0</v>
      </c>
      <c r="HF66" s="59">
        <f>+IFERROR(IF(ISTEXT(HF$5)=FALSE,(INDEX(BCR!$1:$1048576,MATCH('Estadísticas BCR'!HF$5,BCR!$A:$A,0),MATCH('Estadísticas BCR'!$B66,BCR!$1:$1,0))),AVERAGE(GT66:HE66)),"")</f>
        <v>0</v>
      </c>
      <c r="HG66" s="59">
        <f>+IFERROR(IF(ISTEXT(HG$5)=FALSE,(INDEX(BCR!$1:$1048576,MATCH('Estadísticas BCR'!HG$5,BCR!$A:$A,0),MATCH('Estadísticas BCR'!$B66,BCR!$1:$1,0))),AVERAGE(GU66:HF66)),"")</f>
        <v>0</v>
      </c>
      <c r="HH66" s="59">
        <f>+IFERROR(IF(ISTEXT(HH$5)=FALSE,(INDEX(BCR!$1:$1048576,MATCH('Estadísticas BCR'!HH$5,BCR!$A:$A,0),MATCH('Estadísticas BCR'!$B66,BCR!$1:$1,0))),AVERAGE(GV66:HG66)),"")</f>
        <v>0</v>
      </c>
      <c r="HI66" s="59">
        <f>+IFERROR(IF(ISTEXT(HI$5)=FALSE,(INDEX(BCR!$1:$1048576,MATCH('Estadísticas BCR'!HI$5,BCR!$A:$A,0),MATCH('Estadísticas BCR'!$B66,BCR!$1:$1,0))),AVERAGE(GW66:HH66)),"")</f>
        <v>0</v>
      </c>
      <c r="HJ66" s="59">
        <f>+IFERROR(IF(ISTEXT(HJ$5)=FALSE,(INDEX(BCR!$1:$1048576,MATCH('Estadísticas BCR'!HJ$5,BCR!$A:$A,0),MATCH('Estadísticas BCR'!$B66,BCR!$1:$1,0))),AVERAGE(GX66:HI66)),"")</f>
        <v>0</v>
      </c>
      <c r="HK66" s="59">
        <f>+IFERROR(IF(ISTEXT(HK$5)=FALSE,(INDEX(BCR!$1:$1048576,MATCH('Estadísticas BCR'!HK$5,BCR!$A:$A,0),MATCH('Estadísticas BCR'!$B66,BCR!$1:$1,0))),AVERAGE(GY66:HJ66)),"")</f>
        <v>0</v>
      </c>
      <c r="HL66" s="59">
        <f>+IFERROR(IF(ISTEXT(HL$5)=FALSE,(INDEX(BCR!$1:$1048576,MATCH('Estadísticas BCR'!HL$5,BCR!$A:$A,0),MATCH('Estadísticas BCR'!$B66,BCR!$1:$1,0))),AVERAGE(GZ66:HK66)),"")</f>
        <v>0</v>
      </c>
      <c r="HM66" s="59">
        <f>+IFERROR(IF(ISTEXT(HM$5)=FALSE,(INDEX(BCR!$1:$1048576,MATCH('Estadísticas BCR'!HM$5,BCR!$A:$A,0),MATCH('Estadísticas BCR'!$B66,BCR!$1:$1,0))),AVERAGE(HA66:HL66)),"")</f>
        <v>0</v>
      </c>
      <c r="HN66" s="59">
        <f>+IFERROR(IF(ISTEXT(HN$5)=FALSE,(INDEX(BCR!$1:$1048576,MATCH('Estadísticas BCR'!HN$5,BCR!$A:$A,0),MATCH('Estadísticas BCR'!$B66,BCR!$1:$1,0))),AVERAGE(HB66:HM66)),"")</f>
        <v>0</v>
      </c>
      <c r="HO66" s="59">
        <f>+IFERROR(IF(ISTEXT(HO$5)=FALSE,(INDEX(BCR!$1:$1048576,MATCH('Estadísticas BCR'!HO$5,BCR!$A:$A,0),MATCH('Estadísticas BCR'!$B66,BCR!$1:$1,0))),AVERAGE(HC66:HN66)),"")</f>
        <v>0</v>
      </c>
      <c r="HP66" s="60">
        <f>+IFERROR(IF(ISTEXT(HP$5)=FALSE,(INDEX(BCR!$1:$1048576,MATCH('Estadísticas BCR'!HP$5,BCR!$A:$A,0),MATCH('Estadísticas BCR'!$B66,BCR!$1:$1,0))),AVERAGE(HD66:HO66)),"")</f>
        <v>0</v>
      </c>
      <c r="HQ66" s="59">
        <f>+IFERROR(IF(ISTEXT(HQ$5)=FALSE,(INDEX(BCR!$1:$1048576,MATCH('Estadísticas BCR'!HQ$5,BCR!$A:$A,0),MATCH('Estadísticas BCR'!$B66,BCR!$1:$1,0))),AVERAGE(HE66:HP66)),"")</f>
        <v>0</v>
      </c>
      <c r="HR66" s="59">
        <f>+IFERROR(IF(ISTEXT(HR$5)=FALSE,(INDEX(BCR!$1:$1048576,MATCH('Estadísticas BCR'!HR$5,BCR!$A:$A,0),MATCH('Estadísticas BCR'!$B66,BCR!$1:$1,0))),AVERAGE(HF66:HQ66)),"")</f>
        <v>0</v>
      </c>
      <c r="HS66" s="59">
        <f>+IFERROR(IF(ISTEXT(HS$5)=FALSE,(INDEX(BCR!$1:$1048576,MATCH('Estadísticas BCR'!HS$5,BCR!$A:$A,0),MATCH('Estadísticas BCR'!$B66,BCR!$1:$1,0))),AVERAGE(HG66:HR66)),"")</f>
        <v>0</v>
      </c>
      <c r="HT66" s="59">
        <f>+IFERROR(IF(ISTEXT(HT$5)=FALSE,(INDEX(BCR!$1:$1048576,MATCH('Estadísticas BCR'!HT$5,BCR!$A:$A,0),MATCH('Estadísticas BCR'!$B66,BCR!$1:$1,0))),AVERAGE(HH66:HS66)),"")</f>
        <v>0</v>
      </c>
      <c r="HU66" s="59">
        <f>+IFERROR(IF(ISTEXT(HU$5)=FALSE,(INDEX(BCR!$1:$1048576,MATCH('Estadísticas BCR'!HU$5,BCR!$A:$A,0),MATCH('Estadísticas BCR'!$B66,BCR!$1:$1,0))),AVERAGE(HI66:HT66)),"")</f>
        <v>0</v>
      </c>
      <c r="HV66" s="59">
        <f>+IFERROR(IF(ISTEXT(HV$5)=FALSE,(INDEX(BCR!$1:$1048576,MATCH('Estadísticas BCR'!HV$5,BCR!$A:$A,0),MATCH('Estadísticas BCR'!$B66,BCR!$1:$1,0))),AVERAGE(HJ66:HU66)),"")</f>
        <v>0</v>
      </c>
      <c r="HW66" s="59">
        <f>+IFERROR(IF(ISTEXT(HW$5)=FALSE,(INDEX(BCR!$1:$1048576,MATCH('Estadísticas BCR'!HW$5,BCR!$A:$A,0),MATCH('Estadísticas BCR'!$B66,BCR!$1:$1,0))),AVERAGE(HK66:HV66)),"")</f>
        <v>0</v>
      </c>
      <c r="HX66" s="59">
        <f>+IFERROR(IF(ISTEXT(HX$5)=FALSE,(INDEX(BCR!$1:$1048576,MATCH('Estadísticas BCR'!HX$5,BCR!$A:$A,0),MATCH('Estadísticas BCR'!$B66,BCR!$1:$1,0))),AVERAGE(HL66:HW66)),"")</f>
        <v>0</v>
      </c>
      <c r="HY66" s="59">
        <f>+IFERROR(IF(ISTEXT(HY$5)=FALSE,(INDEX(BCR!$1:$1048576,MATCH('Estadísticas BCR'!HY$5,BCR!$A:$A,0),MATCH('Estadísticas BCR'!$B66,BCR!$1:$1,0))),AVERAGE(HM66:HX66)),"")</f>
        <v>0</v>
      </c>
      <c r="HZ66" s="59">
        <f>+IFERROR(IF(ISTEXT(HZ$5)=FALSE,(INDEX(BCR!$1:$1048576,MATCH('Estadísticas BCR'!HZ$5,BCR!$A:$A,0),MATCH('Estadísticas BCR'!$B66,BCR!$1:$1,0))),AVERAGE(HN66:HY66)),"")</f>
        <v>0</v>
      </c>
      <c r="IA66" s="59">
        <f>+IFERROR(IF(ISTEXT(IA$5)=FALSE,(INDEX(BCR!$1:$1048576,MATCH('Estadísticas BCR'!IA$5,BCR!$A:$A,0),MATCH('Estadísticas BCR'!$B66,BCR!$1:$1,0))),AVERAGE(HO66:HZ66)),"")</f>
        <v>0</v>
      </c>
      <c r="IB66" s="59">
        <f>+IFERROR(IF(ISTEXT(IB$5)=FALSE,(INDEX(BCR!$1:$1048576,MATCH('Estadísticas BCR'!IB$5,BCR!$A:$A,0),MATCH('Estadísticas BCR'!$B66,BCR!$1:$1,0))),AVERAGE(HP66:IA66)),"")</f>
        <v>0</v>
      </c>
      <c r="IC66" s="60">
        <f>+IFERROR(IF(ISTEXT(IC$5)=FALSE,(INDEX(BCR!$1:$1048576,MATCH('Estadísticas BCR'!IC$5,BCR!$A:$A,0),MATCH('Estadísticas BCR'!$B66,BCR!$1:$1,0))),AVERAGE(HQ66:IB66)),"")</f>
        <v>0</v>
      </c>
      <c r="ID66" s="59">
        <f>+IFERROR(IF(ISTEXT(ID$5)=FALSE,(INDEX(BCR!$1:$1048576,MATCH('Estadísticas BCR'!ID$5,BCR!$A:$A,0),MATCH('Estadísticas BCR'!$B66,BCR!$1:$1,0))),AVERAGE(HR66:IC66)),"")</f>
        <v>0</v>
      </c>
      <c r="IE66" s="59">
        <f>+IFERROR(IF(ISTEXT(IE$5)=FALSE,(INDEX(BCR!$1:$1048576,MATCH('Estadísticas BCR'!IE$5,BCR!$A:$A,0),MATCH('Estadísticas BCR'!$B66,BCR!$1:$1,0))),AVERAGE(HS66:ID66)),"")</f>
        <v>0</v>
      </c>
      <c r="IF66" s="59">
        <f>+IFERROR(IF(ISTEXT(IF$5)=FALSE,(INDEX(BCR!$1:$1048576,MATCH('Estadísticas BCR'!IF$5,BCR!$A:$A,0),MATCH('Estadísticas BCR'!$B66,BCR!$1:$1,0))),AVERAGE(HT66:IE66)),"")</f>
        <v>0</v>
      </c>
      <c r="IG66" s="59">
        <f>+IFERROR(IF(ISTEXT(IG$5)=FALSE,(INDEX(BCR!$1:$1048576,MATCH('Estadísticas BCR'!IG$5,BCR!$A:$A,0),MATCH('Estadísticas BCR'!$B66,BCR!$1:$1,0))),AVERAGE(HU66:IF66)),"")</f>
        <v>0</v>
      </c>
      <c r="IH66" s="59">
        <f>+IFERROR(IF(ISTEXT(IH$5)=FALSE,(INDEX(BCR!$1:$1048576,MATCH('Estadísticas BCR'!IH$5,BCR!$A:$A,0),MATCH('Estadísticas BCR'!$B66,BCR!$1:$1,0))),AVERAGE(HV66:IG66)),"")</f>
        <v>0</v>
      </c>
      <c r="II66" s="59">
        <f>+IFERROR(IF(ISTEXT(II$5)=FALSE,(INDEX(BCR!$1:$1048576,MATCH('Estadísticas BCR'!II$5,BCR!$A:$A,0),MATCH('Estadísticas BCR'!$B66,BCR!$1:$1,0))),AVERAGE(HW66:IH66)),"")</f>
        <v>0</v>
      </c>
      <c r="IJ66" s="59">
        <f>+IFERROR(IF(ISTEXT(IJ$5)=FALSE,(INDEX(BCR!$1:$1048576,MATCH('Estadísticas BCR'!IJ$5,BCR!$A:$A,0),MATCH('Estadísticas BCR'!$B66,BCR!$1:$1,0))),AVERAGE(HX66:II66)),"")</f>
        <v>0</v>
      </c>
      <c r="IK66" s="59">
        <f>+IFERROR(IF(ISTEXT(IK$5)=FALSE,(INDEX(BCR!$1:$1048576,MATCH('Estadísticas BCR'!IK$5,BCR!$A:$A,0),MATCH('Estadísticas BCR'!$B66,BCR!$1:$1,0))),AVERAGE(HY66:IJ66)),"")</f>
        <v>0</v>
      </c>
      <c r="IL66" s="59">
        <f>+IFERROR(IF(ISTEXT(IL$5)=FALSE,(INDEX(BCR!$1:$1048576,MATCH('Estadísticas BCR'!IL$5,BCR!$A:$A,0),MATCH('Estadísticas BCR'!$B66,BCR!$1:$1,0))),AVERAGE(HZ66:IK66)),"")</f>
        <v>0</v>
      </c>
      <c r="IM66" s="59">
        <f>+IFERROR(IF(ISTEXT(IM$5)=FALSE,(INDEX(BCR!$1:$1048576,MATCH('Estadísticas BCR'!IM$5,BCR!$A:$A,0),MATCH('Estadísticas BCR'!$B66,BCR!$1:$1,0))),AVERAGE(IA66:IL66)),"")</f>
        <v>0</v>
      </c>
      <c r="IN66" s="59">
        <f>+IFERROR(IF(ISTEXT(IN$5)=FALSE,(INDEX(BCR!$1:$1048576,MATCH('Estadísticas BCR'!IN$5,BCR!$A:$A,0),MATCH('Estadísticas BCR'!$B66,BCR!$1:$1,0))),AVERAGE(IB66:IM66)),"")</f>
        <v>0</v>
      </c>
      <c r="IO66" s="59">
        <f>+IFERROR(IF(ISTEXT(IO$5)=FALSE,(INDEX(BCR!$1:$1048576,MATCH('Estadísticas BCR'!IO$5,BCR!$A:$A,0),MATCH('Estadísticas BCR'!$B66,BCR!$1:$1,0))),AVERAGE(IC66:IN66)),"")</f>
        <v>0</v>
      </c>
      <c r="IP66" s="60">
        <f>+IFERROR(IF(ISTEXT(IP$5)=FALSE,(INDEX(BCR!$1:$1048576,MATCH('Estadísticas BCR'!IP$5,BCR!$A:$A,0),MATCH('Estadísticas BCR'!$B66,BCR!$1:$1,0))),AVERAGE(ID66:IO66)),"")</f>
        <v>0</v>
      </c>
      <c r="IQ66" s="59">
        <f>+IFERROR(IF(ISTEXT(IQ$5)=FALSE,(INDEX(BCR!$1:$1048576,MATCH('Estadísticas BCR'!IQ$5,BCR!$A:$A,0),MATCH('Estadísticas BCR'!$B66,BCR!$1:$1,0))),AVERAGE(IE66:IP66)),"")</f>
        <v>0</v>
      </c>
      <c r="IR66" s="59">
        <f>+IFERROR(IF(ISTEXT(IR$5)=FALSE,(INDEX(BCR!$1:$1048576,MATCH('Estadísticas BCR'!IR$5,BCR!$A:$A,0),MATCH('Estadísticas BCR'!$B66,BCR!$1:$1,0))),AVERAGE(IF66:IQ66)),"")</f>
        <v>0</v>
      </c>
      <c r="IS66" s="59">
        <f>+IFERROR(IF(ISTEXT(IS$5)=FALSE,(INDEX(BCR!$1:$1048576,MATCH('Estadísticas BCR'!IS$5,BCR!$A:$A,0),MATCH('Estadísticas BCR'!$B66,BCR!$1:$1,0))),AVERAGE(IG66:IR66)),"")</f>
        <v>0</v>
      </c>
      <c r="IT66" s="59">
        <f>+IFERROR(IF(ISTEXT(IT$5)=FALSE,(INDEX(BCR!$1:$1048576,MATCH('Estadísticas BCR'!IT$5,BCR!$A:$A,0),MATCH('Estadísticas BCR'!$B66,BCR!$1:$1,0))),AVERAGE(IH66:IS66)),"")</f>
        <v>0</v>
      </c>
      <c r="IU66" s="59">
        <f>+IFERROR(IF(ISTEXT(IU$5)=FALSE,(INDEX(BCR!$1:$1048576,MATCH('Estadísticas BCR'!IU$5,BCR!$A:$A,0),MATCH('Estadísticas BCR'!$B66,BCR!$1:$1,0))),AVERAGE(II66:IT66)),"")</f>
        <v>0</v>
      </c>
      <c r="IV66" s="59">
        <f>+IFERROR(IF(ISTEXT(IV$5)=FALSE,(INDEX(BCR!$1:$1048576,MATCH('Estadísticas BCR'!IV$5,BCR!$A:$A,0),MATCH('Estadísticas BCR'!$B66,BCR!$1:$1,0))),AVERAGE(IJ66:IU66)),"")</f>
        <v>0</v>
      </c>
      <c r="IW66" s="59">
        <f>+IFERROR(IF(ISTEXT(IW$5)=FALSE,(INDEX(BCR!$1:$1048576,MATCH('Estadísticas BCR'!IW$5,BCR!$A:$A,0),MATCH('Estadísticas BCR'!$B66,BCR!$1:$1,0))),AVERAGE(IK66:IV66)),"")</f>
        <v>0</v>
      </c>
      <c r="IX66" s="59">
        <f>+IFERROR(IF(ISTEXT(IX$5)=FALSE,(INDEX(BCR!$1:$1048576,MATCH('Estadísticas BCR'!IX$5,BCR!$A:$A,0),MATCH('Estadísticas BCR'!$B66,BCR!$1:$1,0))),AVERAGE(IL66:IW66)),"")</f>
        <v>0</v>
      </c>
      <c r="IY66" s="59">
        <f>+IFERROR(IF(ISTEXT(IY$5)=FALSE,(INDEX(BCR!$1:$1048576,MATCH('Estadísticas BCR'!IY$5,BCR!$A:$A,0),MATCH('Estadísticas BCR'!$B66,BCR!$1:$1,0))),AVERAGE(IM66:IX66)),"")</f>
        <v>0</v>
      </c>
      <c r="IZ66" s="59">
        <f>+IFERROR(IF(ISTEXT(IZ$5)=FALSE,(INDEX(BCR!$1:$1048576,MATCH('Estadísticas BCR'!IZ$5,BCR!$A:$A,0),MATCH('Estadísticas BCR'!$B66,BCR!$1:$1,0))),AVERAGE(IN66:IY66)),"")</f>
        <v>0</v>
      </c>
      <c r="JA66" s="59">
        <f>+IFERROR(IF(ISTEXT(JA$5)=FALSE,(INDEX(BCR!$1:$1048576,MATCH('Estadísticas BCR'!JA$5,BCR!$A:$A,0),MATCH('Estadísticas BCR'!$B66,BCR!$1:$1,0))),AVERAGE(IO66:IZ66)),"")</f>
        <v>0</v>
      </c>
      <c r="JB66" s="59">
        <f>+IFERROR(IF(ISTEXT(JB$5)=FALSE,(INDEX(BCR!$1:$1048576,MATCH('Estadísticas BCR'!JB$5,BCR!$A:$A,0),MATCH('Estadísticas BCR'!$B66,BCR!$1:$1,0))),AVERAGE(IP66:JA66)),"")</f>
        <v>0</v>
      </c>
      <c r="JC66" s="60">
        <f>+IFERROR(IF(ISTEXT(JC$5)=FALSE,(INDEX(BCR!$1:$1048576,MATCH('Estadísticas BCR'!JC$5,BCR!$A:$A,0),MATCH('Estadísticas BCR'!$B66,BCR!$1:$1,0))),AVERAGE(IQ66:JB66)),"")</f>
        <v>0</v>
      </c>
      <c r="JD66" s="59">
        <f>+IFERROR(IF(ISTEXT(JD$5)=FALSE,(INDEX(BCR!$1:$1048576,MATCH('Estadísticas BCR'!JD$5,BCR!$A:$A,0),MATCH('Estadísticas BCR'!$B66,BCR!$1:$1,0))),AVERAGE(IR66:JC66)),"")</f>
        <v>0</v>
      </c>
      <c r="JE66" s="59">
        <f>+IFERROR(IF(ISTEXT(JE$5)=FALSE,(INDEX(BCR!$1:$1048576,MATCH('Estadísticas BCR'!JE$5,BCR!$A:$A,0),MATCH('Estadísticas BCR'!$B66,BCR!$1:$1,0))),AVERAGE(IS66:JD66)),"")</f>
        <v>0</v>
      </c>
      <c r="JF66" s="59">
        <f>+IFERROR(IF(ISTEXT(JF$5)=FALSE,(INDEX(BCR!$1:$1048576,MATCH('Estadísticas BCR'!JF$5,BCR!$A:$A,0),MATCH('Estadísticas BCR'!$B66,BCR!$1:$1,0))),AVERAGE(IT66:JE66)),"")</f>
        <v>0</v>
      </c>
      <c r="JG66" s="59">
        <f>+IFERROR(IF(ISTEXT(JG$5)=FALSE,(INDEX(BCR!$1:$1048576,MATCH('Estadísticas BCR'!JG$5,BCR!$A:$A,0),MATCH('Estadísticas BCR'!$B66,BCR!$1:$1,0))),AVERAGE(IU66:JF66)),"")</f>
        <v>0</v>
      </c>
      <c r="JH66" s="59">
        <f>+IFERROR(IF(ISTEXT(JH$5)=FALSE,(INDEX(BCR!$1:$1048576,MATCH('Estadísticas BCR'!JH$5,BCR!$A:$A,0),MATCH('Estadísticas BCR'!$B66,BCR!$1:$1,0))),AVERAGE(IV66:JG66)),"")</f>
        <v>0</v>
      </c>
      <c r="JI66" s="59">
        <f>+IFERROR(IF(ISTEXT(JI$5)=FALSE,(INDEX(BCR!$1:$1048576,MATCH('Estadísticas BCR'!JI$5,BCR!$A:$A,0),MATCH('Estadísticas BCR'!$B66,BCR!$1:$1,0))),AVERAGE(IW66:JH66)),"")</f>
        <v>0</v>
      </c>
      <c r="JJ66" s="59">
        <f>+IFERROR(IF(ISTEXT(JJ$5)=FALSE,(INDEX(BCR!$1:$1048576,MATCH('Estadísticas BCR'!JJ$5,BCR!$A:$A,0),MATCH('Estadísticas BCR'!$B66,BCR!$1:$1,0))),AVERAGE(IX66:JI66)),"")</f>
        <v>0</v>
      </c>
      <c r="JK66" s="59">
        <f>+IFERROR(IF(ISTEXT(JK$5)=FALSE,(INDEX(BCR!$1:$1048576,MATCH('Estadísticas BCR'!JK$5,BCR!$A:$A,0),MATCH('Estadísticas BCR'!$B66,BCR!$1:$1,0))),AVERAGE(IY66:JJ66)),"")</f>
        <v>0</v>
      </c>
      <c r="JL66" s="59">
        <f>+IFERROR(IF(ISTEXT(JL$5)=FALSE,(INDEX(BCR!$1:$1048576,MATCH('Estadísticas BCR'!JL$5,BCR!$A:$A,0),MATCH('Estadísticas BCR'!$B66,BCR!$1:$1,0))),AVERAGE(IZ66:JK66)),"")</f>
        <v>0</v>
      </c>
      <c r="JM66" s="59">
        <f>+IFERROR(IF(ISTEXT(JM$5)=FALSE,(INDEX(BCR!$1:$1048576,MATCH('Estadísticas BCR'!JM$5,BCR!$A:$A,0),MATCH('Estadísticas BCR'!$B66,BCR!$1:$1,0))),AVERAGE(JA66:JL66)),"")</f>
        <v>54.642857142857103</v>
      </c>
      <c r="JN66" s="59">
        <f>+IFERROR(IF(ISTEXT(JN$5)=FALSE,(INDEX(BCR!$1:$1048576,MATCH('Estadísticas BCR'!JN$5,BCR!$A:$A,0),MATCH('Estadísticas BCR'!$B66,BCR!$1:$1,0))),AVERAGE(JB66:JM66)),"")</f>
        <v>56.854838709677402</v>
      </c>
      <c r="JO66" s="59">
        <f>+IFERROR(IF(ISTEXT(JO$5)=FALSE,(INDEX(BCR!$1:$1048576,MATCH('Estadísticas BCR'!JO$5,BCR!$A:$A,0),MATCH('Estadísticas BCR'!$B66,BCR!$1:$1,0))),AVERAGE(JC66:JN66)),"")</f>
        <v>47.619047619047599</v>
      </c>
      <c r="JP66" s="60">
        <f>+IFERROR(IF(ISTEXT(JP$5)=FALSE,(INDEX(BCR!$1:$1048576,MATCH('Estadísticas BCR'!JP$5,BCR!$A:$A,0),MATCH('Estadísticas BCR'!$B66,BCR!$1:$1,0))),AVERAGE(JD66:JO66)),"")</f>
        <v>13.259728622631842</v>
      </c>
      <c r="JQ66" s="59">
        <f>+IFERROR(IF(ISTEXT(JQ$5)=FALSE,(INDEX(BCR!$1:$1048576,MATCH('Estadísticas BCR'!JQ$5,BCR!$A:$A,0),MATCH('Estadísticas BCR'!$B66,BCR!$1:$1,0))),AVERAGE(JE66:JP66)),"")</f>
        <v>51.980198019802003</v>
      </c>
      <c r="JR66" s="59">
        <f>+IFERROR(IF(ISTEXT(JR$5)=FALSE,(INDEX(BCR!$1:$1048576,MATCH('Estadísticas BCR'!JR$5,BCR!$A:$A,0),MATCH('Estadísticas BCR'!$B66,BCR!$1:$1,0))),AVERAGE(JF66:JQ66)),"")</f>
        <v>47.183098591549303</v>
      </c>
      <c r="JS66" s="59">
        <f>+IFERROR(IF(ISTEXT(JS$5)=FALSE,(INDEX(BCR!$1:$1048576,MATCH('Estadísticas BCR'!JS$5,BCR!$A:$A,0),MATCH('Estadísticas BCR'!$B66,BCR!$1:$1,0))),AVERAGE(JG66:JR66)),"")</f>
        <v>53.614457831325304</v>
      </c>
      <c r="JT66" s="59">
        <f>+IFERROR(IF(ISTEXT(JT$5)=FALSE,(INDEX(BCR!$1:$1048576,MATCH('Estadísticas BCR'!JT$5,BCR!$A:$A,0),MATCH('Estadísticas BCR'!$B66,BCR!$1:$1,0))),AVERAGE(JH66:JS66)),"")</f>
        <v>47.448979591836697</v>
      </c>
      <c r="JU66" s="59">
        <f>+IFERROR(IF(ISTEXT(JU$5)=FALSE,(INDEX(BCR!$1:$1048576,MATCH('Estadísticas BCR'!JU$5,BCR!$A:$A,0),MATCH('Estadísticas BCR'!$B66,BCR!$1:$1,0))),AVERAGE(JI66:JT66)),"")</f>
        <v>48.019801980197997</v>
      </c>
      <c r="JV66" s="59">
        <f>+IFERROR(IF(ISTEXT(JV$5)=FALSE,(INDEX(BCR!$1:$1048576,MATCH('Estadísticas BCR'!JV$5,BCR!$A:$A,0),MATCH('Estadísticas BCR'!$B66,BCR!$1:$1,0))),AVERAGE(JJ66:JU66)),"")</f>
        <v>42.574257425742601</v>
      </c>
      <c r="JW66" s="59">
        <f>+IFERROR(IF(ISTEXT(JW$5)=FALSE,(INDEX(BCR!$1:$1048576,MATCH('Estadísticas BCR'!JW$5,BCR!$A:$A,0),MATCH('Estadísticas BCR'!$B66,BCR!$1:$1,0))),AVERAGE(JK66:JV66)),"")</f>
        <v>43.292682926829301</v>
      </c>
      <c r="JX66" s="59">
        <f>+IFERROR(IF(ISTEXT(JX$5)=FALSE,(INDEX(BCR!$1:$1048576,MATCH('Estadísticas BCR'!JX$5,BCR!$A:$A,0),MATCH('Estadísticas BCR'!$B66,BCR!$1:$1,0))),AVERAGE(JL66:JW66)),"")</f>
        <v>43.125</v>
      </c>
      <c r="JY66" s="59">
        <f>+IFERROR(IF(ISTEXT(JY$5)=FALSE,(INDEX(BCR!$1:$1048576,MATCH('Estadísticas BCR'!JY$5,BCR!$A:$A,0),MATCH('Estadísticas BCR'!$B66,BCR!$1:$1,0))),AVERAGE(JM66:JX66)),"")</f>
        <v>45.871559633027502</v>
      </c>
      <c r="JZ66" s="59">
        <f>+IFERROR(IF(ISTEXT(JZ$5)=FALSE,(INDEX(BCR!$1:$1048576,MATCH('Estadísticas BCR'!JZ$5,BCR!$A:$A,0),MATCH('Estadísticas BCR'!$B66,BCR!$1:$1,0))),AVERAGE(JN66:JY66)),"")</f>
        <v>48.421052631579002</v>
      </c>
      <c r="KA66" s="59">
        <f>+IFERROR(IF(ISTEXT(KA$5)=FALSE,(INDEX(BCR!$1:$1048576,MATCH('Estadísticas BCR'!KA$5,BCR!$A:$A,0),MATCH('Estadísticas BCR'!$B66,BCR!$1:$1,0))),AVERAGE(JO66:JZ66)),"")</f>
        <v>50.568181818181799</v>
      </c>
      <c r="KB66" s="59">
        <f>+IFERROR(IF(ISTEXT(KB$5)=FALSE,(INDEX(BCR!$1:$1048576,MATCH('Estadísticas BCR'!KB$5,BCR!$A:$A,0),MATCH('Estadísticas BCR'!$B66,BCR!$1:$1,0))),AVERAGE(JP66:KA66)),"")</f>
        <v>47.448979591836697</v>
      </c>
      <c r="KC66" s="60">
        <f>+IFERROR(IF(ISTEXT(KC$5)=FALSE,(INDEX(BCR!$1:$1048576,MATCH('Estadísticas BCR'!KC$5,BCR!$A:$A,0),MATCH('Estadísticas BCR'!$B66,BCR!$1:$1,0))),AVERAGE(JQ66:KB66)),"")</f>
        <v>47.462354170159017</v>
      </c>
      <c r="KD66" s="59">
        <f>+IFERROR(IF(ISTEXT(KD$5)=FALSE,(INDEX(BCR!$1:$1048576,MATCH('Estadísticas BCR'!KD$5,BCR!$A:$A,0),MATCH('Estadísticas BCR'!$B66,BCR!$1:$1,0))),AVERAGE(JR66:KC66)),"")</f>
        <v>50.917431192660501</v>
      </c>
      <c r="KE66" s="59">
        <f>+IFERROR(IF(ISTEXT(KE$5)=FALSE,(INDEX(BCR!$1:$1048576,MATCH('Estadísticas BCR'!KE$5,BCR!$A:$A,0),MATCH('Estadísticas BCR'!$B66,BCR!$1:$1,0))),AVERAGE(JS66:KD66)),"")</f>
        <v>54.761904761904802</v>
      </c>
      <c r="KF66" s="59">
        <f>+IFERROR(IF(ISTEXT(KF$5)=FALSE,(INDEX(BCR!$1:$1048576,MATCH('Estadísticas BCR'!KF$5,BCR!$A:$A,0),MATCH('Estadísticas BCR'!$B66,BCR!$1:$1,0))),AVERAGE(JT66:KE66)),"")</f>
        <v>57.575757575757599</v>
      </c>
      <c r="KG66" s="59">
        <f>+IFERROR(IF(ISTEXT(KG$5)=FALSE,(INDEX(BCR!$1:$1048576,MATCH('Estadísticas BCR'!KG$5,BCR!$A:$A,0),MATCH('Estadísticas BCR'!$B66,BCR!$1:$1,0))),AVERAGE(JU66:KF66)),"")</f>
        <v>46.721311475409799</v>
      </c>
      <c r="KH66" s="59">
        <f>+IFERROR(IF(ISTEXT(KH$5)=FALSE,(INDEX(BCR!$1:$1048576,MATCH('Estadísticas BCR'!KH$5,BCR!$A:$A,0),MATCH('Estadísticas BCR'!$B66,BCR!$1:$1,0))),AVERAGE(JV66:KG66)),"")</f>
        <v>52.212389380531</v>
      </c>
      <c r="KI66" s="59">
        <f>+IFERROR(IF(ISTEXT(KI$5)=FALSE,(INDEX(BCR!$1:$1048576,MATCH('Estadísticas BCR'!KI$5,BCR!$A:$A,0),MATCH('Estadísticas BCR'!$B66,BCR!$1:$1,0))),AVERAGE(JW66:KH66)),"")</f>
        <v>40.776699029126199</v>
      </c>
      <c r="KJ66" s="59">
        <f>+IFERROR(IF(ISTEXT(KJ$5)=FALSE,(INDEX(BCR!$1:$1048576,MATCH('Estadísticas BCR'!KJ$5,BCR!$A:$A,0),MATCH('Estadísticas BCR'!$B66,BCR!$1:$1,0))),AVERAGE(JX66:KI66)),"")</f>
        <v>41.304347826087003</v>
      </c>
      <c r="KK66" s="59">
        <f>+IFERROR(IF(ISTEXT(KK$5)=FALSE,(INDEX(BCR!$1:$1048576,MATCH('Estadísticas BCR'!KK$5,BCR!$A:$A,0),MATCH('Estadísticas BCR'!$B66,BCR!$1:$1,0))),AVERAGE(JY66:KJ66)),"")</f>
        <v>54.3010752688172</v>
      </c>
      <c r="KL66" s="59">
        <f>+IFERROR(IF(ISTEXT(KL$5)=FALSE,(INDEX(BCR!$1:$1048576,MATCH('Estadísticas BCR'!KL$5,BCR!$A:$A,0),MATCH('Estadísticas BCR'!$B66,BCR!$1:$1,0))),AVERAGE(JZ66:KK66)),"")</f>
        <v>56.372549019607902</v>
      </c>
      <c r="KM66" s="59">
        <f>+IFERROR(IF(ISTEXT(KM$5)=FALSE,(INDEX(BCR!$1:$1048576,MATCH('Estadísticas BCR'!KM$5,BCR!$A:$A,0),MATCH('Estadísticas BCR'!$B66,BCR!$1:$1,0))),AVERAGE(KA66:KL66)),"")</f>
        <v>50.495049504950501</v>
      </c>
      <c r="KN66" s="59">
        <f>+IFERROR(IF(ISTEXT(KN$5)=FALSE,(INDEX(BCR!$1:$1048576,MATCH('Estadísticas BCR'!KN$5,BCR!$A:$A,0),MATCH('Estadísticas BCR'!$B66,BCR!$1:$1,0))),AVERAGE(KB66:KM66)),"")</f>
        <v>42.045454545454497</v>
      </c>
      <c r="KO66" s="59">
        <f>+IFERROR(IF(ISTEXT(KO$5)=FALSE,(INDEX(BCR!$1:$1048576,MATCH('Estadísticas BCR'!KO$5,BCR!$A:$A,0),MATCH('Estadísticas BCR'!$B66,BCR!$1:$1,0))),AVERAGE(KC66:KN66)),"")</f>
        <v>52.325581395348799</v>
      </c>
      <c r="KP66" s="60">
        <f>+IFERROR(IF(ISTEXT(KP$5)=FALSE,(INDEX(BCR!$1:$1048576,MATCH('Estadísticas BCR'!KP$5,BCR!$A:$A,0),MATCH('Estadísticas BCR'!$B66,BCR!$1:$1,0))),AVERAGE(KD66:KO66)),"")</f>
        <v>49.98412924797131</v>
      </c>
      <c r="KQ66" s="59">
        <f>+IFERROR(IF(ISTEXT(KQ$5)=FALSE,(INDEX(BCR!$1:$1048576,MATCH('Estadísticas BCR'!KQ$5,BCR!$A:$A,0),MATCH('Estadísticas BCR'!$B66,BCR!$1:$1,0))),AVERAGE(KE66:KP66)),"")</f>
        <v>36.075949367088597</v>
      </c>
      <c r="KR66" s="59">
        <f>+IFERROR(IF(ISTEXT(KR$5)=FALSE,(INDEX(BCR!$1:$1048576,MATCH('Estadísticas BCR'!KR$5,BCR!$A:$A,0),MATCH('Estadísticas BCR'!$B66,BCR!$1:$1,0))),AVERAGE(KF66:KQ66)),"")</f>
        <v>44.915254237288103</v>
      </c>
      <c r="KS66" s="59">
        <f>+IFERROR(IF(ISTEXT(KS$5)=FALSE,(INDEX(BCR!$1:$1048576,MATCH('Estadísticas BCR'!KS$5,BCR!$A:$A,0),MATCH('Estadísticas BCR'!$B66,BCR!$1:$1,0))),AVERAGE(KG66:KR66)),"")</f>
        <v>43.3333333333333</v>
      </c>
      <c r="KT66" s="59">
        <f>+IFERROR(IF(ISTEXT(KT$5)=FALSE,(INDEX(BCR!$1:$1048576,MATCH('Estadísticas BCR'!KT$5,BCR!$A:$A,0),MATCH('Estadísticas BCR'!$B66,BCR!$1:$1,0))),AVERAGE(KH66:KS66)),"")</f>
        <v>40.677966101694899</v>
      </c>
      <c r="KU66" s="59">
        <f>+IFERROR(IF(ISTEXT(KU$5)=FALSE,(INDEX(BCR!$1:$1048576,MATCH('Estadísticas BCR'!KU$5,BCR!$A:$A,0),MATCH('Estadísticas BCR'!$B66,BCR!$1:$1,0))),AVERAGE(KI66:KT66)),"")</f>
        <v>53.629032258064498</v>
      </c>
      <c r="KV66" s="59">
        <f>+IFERROR(IF(ISTEXT(KV$5)=FALSE,(INDEX(BCR!$1:$1048576,MATCH('Estadísticas BCR'!KV$5,BCR!$A:$A,0),MATCH('Estadísticas BCR'!$B66,BCR!$1:$1,0))),AVERAGE(KJ66:KU66)),"")</f>
        <v>53.3333333333333</v>
      </c>
      <c r="KW66" s="59">
        <f>+IFERROR(IF(ISTEXT(KW$5)=FALSE,(INDEX(BCR!$1:$1048576,MATCH('Estadísticas BCR'!KW$5,BCR!$A:$A,0),MATCH('Estadísticas BCR'!$B66,BCR!$1:$1,0))),AVERAGE(KK66:KV66)),"")</f>
        <v>60.9677419354839</v>
      </c>
      <c r="KX66" s="59">
        <f>+IFERROR(IF(ISTEXT(KX$5)=FALSE,(INDEX(BCR!$1:$1048576,MATCH('Estadísticas BCR'!KX$5,BCR!$A:$A,0),MATCH('Estadísticas BCR'!$B66,BCR!$1:$1,0))),AVERAGE(KL66:KW66)),"")</f>
        <v>54.7368421052632</v>
      </c>
      <c r="KY66" s="59">
        <f>+IFERROR(IF(ISTEXT(KY$5)=FALSE,(INDEX(BCR!$1:$1048576,MATCH('Estadísticas BCR'!KY$5,BCR!$A:$A,0),MATCH('Estadísticas BCR'!$B66,BCR!$1:$1,0))),AVERAGE(KM66:KX66)),"")</f>
        <v>57.541899441340803</v>
      </c>
      <c r="KZ66" s="59">
        <f>+IFERROR(IF(ISTEXT(KZ$5)=FALSE,(INDEX(BCR!$1:$1048576,MATCH('Estadísticas BCR'!KZ$5,BCR!$A:$A,0),MATCH('Estadísticas BCR'!$B66,BCR!$1:$1,0))),AVERAGE(KN66:KY66)),"")</f>
        <v>54.885057471264403</v>
      </c>
      <c r="LA66" s="59">
        <f>+IFERROR(IF(ISTEXT(LA$5)=FALSE,(INDEX(BCR!$1:$1048576,MATCH('Estadísticas BCR'!LA$5,BCR!$A:$A,0),MATCH('Estadísticas BCR'!$B66,BCR!$1:$1,0))),AVERAGE(KO66:KZ66)),"")</f>
        <v>55.649717514124298</v>
      </c>
      <c r="LB66" s="59">
        <f>+IFERROR(IF(ISTEXT(LB$5)=FALSE,(INDEX(BCR!$1:$1048576,MATCH('Estadísticas BCR'!LB$5,BCR!$A:$A,0),MATCH('Estadísticas BCR'!$B66,BCR!$1:$1,0))),AVERAGE(KP66:LA66)),"")</f>
        <v>60.355029585798803</v>
      </c>
      <c r="LC66" s="60">
        <f>+IFERROR(IF(ISTEXT(LC$5)=FALSE,(INDEX(BCR!$1:$1048576,MATCH('Estadísticas BCR'!LC$5,BCR!$A:$A,0),MATCH('Estadísticas BCR'!$B66,BCR!$1:$1,0))),AVERAGE(KQ66:LB66)),"")</f>
        <v>51.34176305700651</v>
      </c>
      <c r="LD66" s="59">
        <f>+IFERROR(IF(ISTEXT(LD$5)=FALSE,(INDEX(BCR!$1:$1048576,MATCH('Estadísticas BCR'!LD$5,BCR!$A:$A,0),MATCH('Estadísticas BCR'!$B66,BCR!$1:$1,0))),AVERAGE(KR66:LC66)),"")</f>
        <v>62.580645161290299</v>
      </c>
      <c r="LE66" s="59">
        <f>+IFERROR(IF(ISTEXT(LE$5)=FALSE,(INDEX(BCR!$1:$1048576,MATCH('Estadísticas BCR'!LE$5,BCR!$A:$A,0),MATCH('Estadísticas BCR'!$B66,BCR!$1:$1,0))),AVERAGE(KS66:LD66)),"")</f>
        <v>68.954248366013104</v>
      </c>
      <c r="LF66" s="59">
        <f>+IFERROR(IF(ISTEXT(LF$5)=FALSE,(INDEX(BCR!$1:$1048576,MATCH('Estadísticas BCR'!LF$5,BCR!$A:$A,0),MATCH('Estadísticas BCR'!$B66,BCR!$1:$1,0))),AVERAGE(KT66:LE66)),"")</f>
        <v>69.1275167785235</v>
      </c>
      <c r="LG66" s="59">
        <f>+IFERROR(IF(ISTEXT(LG$5)=FALSE,(INDEX(BCR!$1:$1048576,MATCH('Estadísticas BCR'!LG$5,BCR!$A:$A,0),MATCH('Estadísticas BCR'!$B66,BCR!$1:$1,0))),AVERAGE(KU66:LF66)),"")</f>
        <v>69.259259259259295</v>
      </c>
      <c r="LH66" s="59">
        <f>+IFERROR(IF(ISTEXT(LH$5)=FALSE,(INDEX(BCR!$1:$1048576,MATCH('Estadísticas BCR'!LH$5,BCR!$A:$A,0),MATCH('Estadísticas BCR'!$B66,BCR!$1:$1,0))),AVERAGE(KV66:LG66)),"")</f>
        <v>70.072992700729898</v>
      </c>
      <c r="LI66" s="59">
        <f>+IFERROR(IF(ISTEXT(LI$5)=FALSE,(INDEX(BCR!$1:$1048576,MATCH('Estadísticas BCR'!LI$5,BCR!$A:$A,0),MATCH('Estadísticas BCR'!$B66,BCR!$1:$1,0))),AVERAGE(KW66:LH66)),"")</f>
        <v>72.556390977443598</v>
      </c>
      <c r="LJ66" s="59">
        <f>+IFERROR(IF(ISTEXT(LJ$5)=FALSE,(INDEX(BCR!$1:$1048576,MATCH('Estadísticas BCR'!LJ$5,BCR!$A:$A,0),MATCH('Estadísticas BCR'!$B66,BCR!$1:$1,0))),AVERAGE(KX66:LI66)),"")</f>
        <v>63.475177304964497</v>
      </c>
      <c r="LK66" s="59">
        <f>+IFERROR(IF(ISTEXT(LK$5)=FALSE,(INDEX(BCR!$1:$1048576,MATCH('Estadísticas BCR'!LK$5,BCR!$A:$A,0),MATCH('Estadísticas BCR'!$B66,BCR!$1:$1,0))),AVERAGE(KY66:LJ66)),"")</f>
        <v>66.6666666666667</v>
      </c>
      <c r="LL66" s="59">
        <f>+IFERROR(IF(ISTEXT(LL$5)=FALSE,(INDEX(BCR!$1:$1048576,MATCH('Estadísticas BCR'!LL$5,BCR!$A:$A,0),MATCH('Estadísticas BCR'!$B66,BCR!$1:$1,0))),AVERAGE(KZ66:LK66)),"")</f>
        <v>68.75</v>
      </c>
      <c r="LM66" s="59">
        <f>+IFERROR(IF(ISTEXT(LM$5)=FALSE,(INDEX(BCR!$1:$1048576,MATCH('Estadísticas BCR'!LM$5,BCR!$A:$A,0),MATCH('Estadísticas BCR'!$B66,BCR!$1:$1,0))),AVERAGE(LA66:LL66)),"")</f>
        <v>65.596330275229306</v>
      </c>
      <c r="LN66" s="59">
        <f>+IFERROR(IF(ISTEXT(LN$5)=FALSE,(INDEX(BCR!$1:$1048576,MATCH('Estadísticas BCR'!LN$5,BCR!$A:$A,0),MATCH('Estadísticas BCR'!$B66,BCR!$1:$1,0))),AVERAGE(LB66:LM66)),"")</f>
        <v>72.727272727272705</v>
      </c>
      <c r="LO66" s="59">
        <f>+IFERROR(IF(ISTEXT(LO$5)=FALSE,(INDEX(BCR!$1:$1048576,MATCH('Estadísticas BCR'!LO$5,BCR!$A:$A,0),MATCH('Estadísticas BCR'!$B66,BCR!$1:$1,0))),AVERAGE(LC66:LN66)),"")</f>
        <v>73.790322580645196</v>
      </c>
      <c r="LP66" s="60">
        <f>+IFERROR(IF(ISTEXT(LP$5)=FALSE,(INDEX(BCR!$1:$1048576,MATCH('Estadísticas BCR'!LP$5,BCR!$A:$A,0),MATCH('Estadísticas BCR'!$B66,BCR!$1:$1,0))),AVERAGE(LD66:LO66)),"")</f>
        <v>68.629735233169853</v>
      </c>
      <c r="LQ66" s="59">
        <f>+IFERROR(IF(ISTEXT(LQ$5)=FALSE,(INDEX(BCR!$1:$1048576,MATCH('Estadísticas BCR'!LQ$5,BCR!$A:$A,0),MATCH('Estadísticas BCR'!$B66,BCR!$1:$1,0))),AVERAGE(LE66:LP66)),"")</f>
        <v>70.229007633587798</v>
      </c>
      <c r="LR66" s="59">
        <f>+IFERROR(IF(ISTEXT(LR$5)=FALSE,(INDEX(BCR!$1:$1048576,MATCH('Estadísticas BCR'!LR$5,BCR!$A:$A,0),MATCH('Estadísticas BCR'!$B66,BCR!$1:$1,0))),AVERAGE(LF66:LQ66)),"")</f>
        <v>70</v>
      </c>
      <c r="LS66" s="59">
        <f>+IFERROR(IF(ISTEXT(LS$5)=FALSE,(INDEX(BCR!$1:$1048576,MATCH('Estadísticas BCR'!LS$5,BCR!$A:$A,0),MATCH('Estadísticas BCR'!$B66,BCR!$1:$1,0))),AVERAGE(LG66:LR66)),"")</f>
        <v>70.258620689655203</v>
      </c>
      <c r="LT66" s="59">
        <f>+IFERROR(IF(ISTEXT(LT$5)=FALSE,(INDEX(BCR!$1:$1048576,MATCH('Estadísticas BCR'!LT$5,BCR!$A:$A,0),MATCH('Estadísticas BCR'!$B66,BCR!$1:$1,0))),AVERAGE(LH66:LS66)),"")</f>
        <v>71.138211382113795</v>
      </c>
      <c r="LU66" s="59">
        <f>+IFERROR(IF(ISTEXT(LU$5)=FALSE,(INDEX(BCR!$1:$1048576,MATCH('Estadísticas BCR'!LU$5,BCR!$A:$A,0),MATCH('Estadísticas BCR'!$B66,BCR!$1:$1,0))),AVERAGE(LI66:LT66)),"")</f>
        <v>72.857142857142804</v>
      </c>
      <c r="LV66" s="59">
        <f>+IFERROR(IF(ISTEXT(LV$5)=FALSE,(INDEX(BCR!$1:$1048576,MATCH('Estadísticas BCR'!LV$5,BCR!$A:$A,0),MATCH('Estadísticas BCR'!$B66,BCR!$1:$1,0))),AVERAGE(LJ66:LU66)),"")</f>
        <v>68.468468468468501</v>
      </c>
      <c r="LW66" s="59">
        <f>+IFERROR(IF(ISTEXT(LW$5)=FALSE,(INDEX(BCR!$1:$1048576,MATCH('Estadísticas BCR'!LW$5,BCR!$A:$A,0),MATCH('Estadísticas BCR'!$B66,BCR!$1:$1,0))),AVERAGE(LK66:LV66)),"")</f>
        <v>58.018867924528301</v>
      </c>
      <c r="LX66" s="59">
        <f>+IFERROR(IF(ISTEXT(LX$5)=FALSE,(INDEX(BCR!$1:$1048576,MATCH('Estadísticas BCR'!LX$5,BCR!$A:$A,0),MATCH('Estadísticas BCR'!$B66,BCR!$1:$1,0))),AVERAGE(LL66:LW66)),"")</f>
        <v>62.5</v>
      </c>
      <c r="LY66" s="59">
        <f>+IFERROR(IF(ISTEXT(LY$5)=FALSE,(INDEX(BCR!$1:$1048576,MATCH('Estadísticas BCR'!LY$5,BCR!$A:$A,0),MATCH('Estadísticas BCR'!$B66,BCR!$1:$1,0))),AVERAGE(LM66:LX66)),"")</f>
        <v>62.980769230769198</v>
      </c>
      <c r="LZ66" s="59">
        <f>+IFERROR(IF(ISTEXT(LZ$5)=FALSE,(INDEX(BCR!$1:$1048576,MATCH('Estadísticas BCR'!LZ$5,BCR!$A:$A,0),MATCH('Estadísticas BCR'!$B66,BCR!$1:$1,0))),AVERAGE(LN66:LY66)),"")</f>
        <v>75.247524752475201</v>
      </c>
      <c r="MA66" s="59">
        <f>+IFERROR(IF(ISTEXT(MA$5)=FALSE,(INDEX(BCR!$1:$1048576,MATCH('Estadísticas BCR'!MA$5,BCR!$A:$A,0),MATCH('Estadísticas BCR'!$B66,BCR!$1:$1,0))),AVERAGE(LO66:LZ66)),"")</f>
        <v>59.821428571428598</v>
      </c>
      <c r="MB66" s="59">
        <f>+IFERROR(IF(ISTEXT(MB$5)=FALSE,(INDEX(BCR!$1:$1048576,MATCH('Estadísticas BCR'!MB$5,BCR!$A:$A,0),MATCH('Estadísticas BCR'!$B66,BCR!$1:$1,0))),AVERAGE(LP66:MA66)),"")</f>
        <v>65.979381443299005</v>
      </c>
      <c r="MC66" s="60">
        <f>+IFERROR(IF(ISTEXT(MC$5)=FALSE,(INDEX(BCR!$1:$1048576,MATCH('Estadísticas BCR'!MC$5,BCR!$A:$A,0),MATCH('Estadísticas BCR'!$B66,BCR!$1:$1,0))),AVERAGE(LQ66:MB66)),"")</f>
        <v>67.291618579455687</v>
      </c>
      <c r="MD66" s="59">
        <f>+IFERROR(IF(ISTEXT(MD$5)=FALSE,(INDEX(BCR!$1:$1048576,MATCH('Estadísticas BCR'!MD$5,BCR!$A:$A,0),MATCH('Estadísticas BCR'!$B66,BCR!$1:$1,0))),AVERAGE(LR66:MC66)),"")</f>
        <v>77.685950413223097</v>
      </c>
      <c r="ME66" s="59">
        <f>+IFERROR(IF(ISTEXT(ME$5)=FALSE,(INDEX(BCR!$1:$1048576,MATCH('Estadísticas BCR'!ME$5,BCR!$A:$A,0),MATCH('Estadísticas BCR'!$B66,BCR!$1:$1,0))),AVERAGE(LS66:MD66)),"")</f>
        <v>71.774193548387103</v>
      </c>
      <c r="MF66" s="59">
        <f>+IFERROR(IF(ISTEXT(MF$5)=FALSE,(INDEX(BCR!$1:$1048576,MATCH('Estadísticas BCR'!MF$5,BCR!$A:$A,0),MATCH('Estadísticas BCR'!$B66,BCR!$1:$1,0))),AVERAGE(LT66:ME66)),"")</f>
        <v>68.181818181818201</v>
      </c>
      <c r="MG66" s="59" t="str">
        <f>+IFERROR(IF(ISTEXT(MG$5)=FALSE,(INDEX(BCR!$1:$1048576,MATCH('Estadísticas BCR'!MG$5,BCR!$A:$A,0),MATCH('Estadísticas BCR'!$B66,BCR!$1:$1,0))),AVERAGE(LU66:MF66)),"")</f>
        <v/>
      </c>
      <c r="MH66" s="59" t="str">
        <f>+IFERROR(IF(ISTEXT(MH$5)=FALSE,(INDEX(BCR!$1:$1048576,MATCH('Estadísticas BCR'!MH$5,BCR!$A:$A,0),MATCH('Estadísticas BCR'!$B66,BCR!$1:$1,0))),AVERAGE(LV66:MG66)),"")</f>
        <v/>
      </c>
      <c r="MI66" s="59" t="str">
        <f>+IFERROR(IF(ISTEXT(MI$5)=FALSE,(INDEX(BCR!$1:$1048576,MATCH('Estadísticas BCR'!MI$5,BCR!$A:$A,0),MATCH('Estadísticas BCR'!$B66,BCR!$1:$1,0))),AVERAGE(LW66:MH66)),"")</f>
        <v/>
      </c>
      <c r="MJ66" s="59" t="str">
        <f>+IFERROR(IF(ISTEXT(MJ$5)=FALSE,(INDEX(BCR!$1:$1048576,MATCH('Estadísticas BCR'!MJ$5,BCR!$A:$A,0),MATCH('Estadísticas BCR'!$B66,BCR!$1:$1,0))),AVERAGE(LX66:MI66)),"")</f>
        <v/>
      </c>
      <c r="MK66" s="59" t="str">
        <f>+IFERROR(IF(ISTEXT(MK$5)=FALSE,(INDEX(BCR!$1:$1048576,MATCH('Estadísticas BCR'!MK$5,BCR!$A:$A,0),MATCH('Estadísticas BCR'!$B66,BCR!$1:$1,0))),AVERAGE(LY66:MJ66)),"")</f>
        <v/>
      </c>
      <c r="ML66" s="59" t="str">
        <f>+IFERROR(IF(ISTEXT(ML$5)=FALSE,(INDEX(BCR!$1:$1048576,MATCH('Estadísticas BCR'!ML$5,BCR!$A:$A,0),MATCH('Estadísticas BCR'!$B66,BCR!$1:$1,0))),AVERAGE(LZ66:MK66)),"")</f>
        <v/>
      </c>
      <c r="MM66" s="59" t="str">
        <f>+IFERROR(IF(ISTEXT(MM$5)=FALSE,(INDEX(BCR!$1:$1048576,MATCH('Estadísticas BCR'!MM$5,BCR!$A:$A,0),MATCH('Estadísticas BCR'!$B66,BCR!$1:$1,0))),AVERAGE(MA66:ML66)),"")</f>
        <v/>
      </c>
      <c r="MN66" s="59" t="str">
        <f>+IFERROR(IF(ISTEXT(MN$5)=FALSE,(INDEX(BCR!$1:$1048576,MATCH('Estadísticas BCR'!MN$5,BCR!$A:$A,0),MATCH('Estadísticas BCR'!$B66,BCR!$1:$1,0))),AVERAGE(MB66:MM66)),"")</f>
        <v/>
      </c>
      <c r="MO66" s="59" t="str">
        <f>+IFERROR(IF(ISTEXT(MO$5)=FALSE,(INDEX(BCR!$1:$1048576,MATCH('Estadísticas BCR'!MO$5,BCR!$A:$A,0),MATCH('Estadísticas BCR'!$B66,BCR!$1:$1,0))),AVERAGE(MC66:MN66)),"")</f>
        <v/>
      </c>
      <c r="MP66" s="60">
        <f>+IFERROR(IF(ISTEXT(MP$5)=FALSE,(INDEX(BCR!$1:$1048576,MATCH('Estadísticas BCR'!MP$5,BCR!$A:$A,0),MATCH('Estadísticas BCR'!$B66,BCR!$1:$1,0))),AVERAGE(MD66:MO66)),"")</f>
        <v>72.547320714476129</v>
      </c>
    </row>
    <row r="67" spans="2:354" outlineLevel="1">
      <c r="B67" s="9" t="s">
        <v>917</v>
      </c>
      <c r="C67" s="126" t="s">
        <v>289</v>
      </c>
      <c r="D67" s="104">
        <f>+IFERROR(IF(ISTEXT(D$5)=FALSE,(INDEX(BCR!$1:$1048576,MATCH('Estadísticas BCR'!D$5,BCR!$A:$A,0),MATCH('Estadísticas BCR'!$B67,BCR!$1:$1,0))),AVERAGE(#REF!)),"")</f>
        <v>0</v>
      </c>
      <c r="E67" s="104">
        <f>+IFERROR(IF(ISTEXT(E$5)=FALSE,(INDEX(BCR!$1:$1048576,MATCH('Estadísticas BCR'!E$5,BCR!$A:$A,0),MATCH('Estadísticas BCR'!$B67,BCR!$1:$1,0))),AVERAGE(#REF!)),"")</f>
        <v>0</v>
      </c>
      <c r="F67" s="104">
        <f>+IFERROR(IF(ISTEXT(F$5)=FALSE,(INDEX(BCR!$1:$1048576,MATCH('Estadísticas BCR'!F$5,BCR!$A:$A,0),MATCH('Estadísticas BCR'!$B67,BCR!$1:$1,0))),AVERAGE(#REF!)),"")</f>
        <v>0</v>
      </c>
      <c r="G67" s="104" t="str">
        <f>+IFERROR(IF(ISTEXT(G$5)=FALSE,(INDEX(BCR!$1:$1048576,MATCH('Estadísticas BCR'!G$5,BCR!$A:$A,0),MATCH('Estadísticas BCR'!$B67,BCR!$1:$1,0))),AVERAGE(#REF!)),"")</f>
        <v/>
      </c>
      <c r="H67" s="104">
        <f>+IFERROR(IF(ISTEXT(H$5)=FALSE,(INDEX(BCR!$1:$1048576,MATCH('Estadísticas BCR'!H$5,BCR!$A:$A,0),MATCH('Estadísticas BCR'!$B67,BCR!$1:$1,0))),AVERAGE(#REF!)),"")</f>
        <v>0</v>
      </c>
      <c r="I67" s="104">
        <f>+IFERROR(IF(ISTEXT(I$5)=FALSE,(INDEX(BCR!$1:$1048576,MATCH('Estadísticas BCR'!I$5,BCR!$A:$A,0),MATCH('Estadísticas BCR'!$B67,BCR!$1:$1,0))),AVERAGE(#REF!)),"")</f>
        <v>0</v>
      </c>
      <c r="J67" s="104">
        <f>+IFERROR(IF(ISTEXT(J$5)=FALSE,(INDEX(BCR!$1:$1048576,MATCH('Estadísticas BCR'!J$5,BCR!$A:$A,0),MATCH('Estadísticas BCR'!$B67,BCR!$1:$1,0))),AVERAGE(#REF!)),"")</f>
        <v>0</v>
      </c>
      <c r="K67" s="104">
        <f>+IFERROR(IF(ISTEXT(K$5)=FALSE,(INDEX(BCR!$1:$1048576,MATCH('Estadísticas BCR'!K$5,BCR!$A:$A,0),MATCH('Estadísticas BCR'!$B67,BCR!$1:$1,0))),AVERAGE(#REF!)),"")</f>
        <v>0</v>
      </c>
      <c r="L67" s="104">
        <f>+IFERROR(IF(ISTEXT(L$5)=FALSE,(INDEX(BCR!$1:$1048576,MATCH('Estadísticas BCR'!L$5,BCR!$A:$A,0),MATCH('Estadísticas BCR'!$B67,BCR!$1:$1,0))),AVERAGE(#REF!)),"")</f>
        <v>0</v>
      </c>
      <c r="M67" s="104">
        <f>+IFERROR(IF(ISTEXT(M$5)=FALSE,(INDEX(BCR!$1:$1048576,MATCH('Estadísticas BCR'!M$5,BCR!$A:$A,0),MATCH('Estadísticas BCR'!$B67,BCR!$1:$1,0))),AVERAGE(#REF!)),"")</f>
        <v>0</v>
      </c>
      <c r="N67" s="104">
        <f>+IFERROR(IF(ISTEXT(N$5)=FALSE,(INDEX(BCR!$1:$1048576,MATCH('Estadísticas BCR'!N$5,BCR!$A:$A,0),MATCH('Estadísticas BCR'!$B67,BCR!$1:$1,0))),AVERAGE(#REF!)),"")</f>
        <v>0</v>
      </c>
      <c r="O67" s="104">
        <f>+IFERROR(IF(ISTEXT(O$5)=FALSE,(INDEX(BCR!$1:$1048576,MATCH('Estadísticas BCR'!O$5,BCR!$A:$A,0),MATCH('Estadísticas BCR'!$B67,BCR!$1:$1,0))),AVERAGE(#REF!)),"")</f>
        <v>0</v>
      </c>
      <c r="P67" s="60">
        <f>+IFERROR(IF(ISTEXT(P$5)=FALSE,(INDEX(BCR!$1:$1048576,MATCH('Estadísticas BCR'!P$5,BCR!$A:$A,0),MATCH('Estadísticas BCR'!$B67,BCR!$1:$1,0))),AVERAGE(D67:O67)),"")</f>
        <v>0</v>
      </c>
      <c r="Q67" s="104">
        <f>+IFERROR(IF(ISTEXT(Q$5)=FALSE,(INDEX(BCR!$1:$1048576,MATCH('Estadísticas BCR'!Q$5,BCR!$A:$A,0),MATCH('Estadísticas BCR'!$B67,BCR!$1:$1,0))),AVERAGE(#REF!)),"")</f>
        <v>0</v>
      </c>
      <c r="R67" s="104">
        <f>+IFERROR(IF(ISTEXT(R$5)=FALSE,(INDEX(BCR!$1:$1048576,MATCH('Estadísticas BCR'!R$5,BCR!$A:$A,0),MATCH('Estadísticas BCR'!$B67,BCR!$1:$1,0))),AVERAGE(#REF!)),"")</f>
        <v>0</v>
      </c>
      <c r="S67" s="104">
        <f>+IFERROR(IF(ISTEXT(S$5)=FALSE,(INDEX(BCR!$1:$1048576,MATCH('Estadísticas BCR'!S$5,BCR!$A:$A,0),MATCH('Estadísticas BCR'!$B67,BCR!$1:$1,0))),AVERAGE(#REF!)),"")</f>
        <v>0</v>
      </c>
      <c r="T67" s="104">
        <f>+IFERROR(IF(ISTEXT(T$5)=FALSE,(INDEX(BCR!$1:$1048576,MATCH('Estadísticas BCR'!T$5,BCR!$A:$A,0),MATCH('Estadísticas BCR'!$B67,BCR!$1:$1,0))),AVERAGE(#REF!)),"")</f>
        <v>0</v>
      </c>
      <c r="U67" s="104">
        <f>+IFERROR(IF(ISTEXT(U$5)=FALSE,(INDEX(BCR!$1:$1048576,MATCH('Estadísticas BCR'!U$5,BCR!$A:$A,0),MATCH('Estadísticas BCR'!$B67,BCR!$1:$1,0))),AVERAGE(#REF!)),"")</f>
        <v>0</v>
      </c>
      <c r="V67" s="104">
        <f>+IFERROR(IF(ISTEXT(V$5)=FALSE,(INDEX(BCR!$1:$1048576,MATCH('Estadísticas BCR'!V$5,BCR!$A:$A,0),MATCH('Estadísticas BCR'!$B67,BCR!$1:$1,0))),AVERAGE(#REF!)),"")</f>
        <v>0</v>
      </c>
      <c r="W67" s="104">
        <f>+IFERROR(IF(ISTEXT(W$5)=FALSE,(INDEX(BCR!$1:$1048576,MATCH('Estadísticas BCR'!W$5,BCR!$A:$A,0),MATCH('Estadísticas BCR'!$B67,BCR!$1:$1,0))),AVERAGE(#REF!)),"")</f>
        <v>0</v>
      </c>
      <c r="X67" s="104">
        <f>+IFERROR(IF(ISTEXT(X$5)=FALSE,(INDEX(BCR!$1:$1048576,MATCH('Estadísticas BCR'!X$5,BCR!$A:$A,0),MATCH('Estadísticas BCR'!$B67,BCR!$1:$1,0))),AVERAGE(#REF!)),"")</f>
        <v>0</v>
      </c>
      <c r="Y67" s="104">
        <f>+IFERROR(IF(ISTEXT(Y$5)=FALSE,(INDEX(BCR!$1:$1048576,MATCH('Estadísticas BCR'!Y$5,BCR!$A:$A,0),MATCH('Estadísticas BCR'!$B67,BCR!$1:$1,0))),AVERAGE(#REF!)),"")</f>
        <v>0</v>
      </c>
      <c r="Z67" s="104">
        <f>+IFERROR(IF(ISTEXT(Z$5)=FALSE,(INDEX(BCR!$1:$1048576,MATCH('Estadísticas BCR'!Z$5,BCR!$A:$A,0),MATCH('Estadísticas BCR'!$B67,BCR!$1:$1,0))),AVERAGE(#REF!)),"")</f>
        <v>0</v>
      </c>
      <c r="AA67" s="104">
        <f>+IFERROR(IF(ISTEXT(AA$5)=FALSE,(INDEX(BCR!$1:$1048576,MATCH('Estadísticas BCR'!AA$5,BCR!$A:$A,0),MATCH('Estadísticas BCR'!$B67,BCR!$1:$1,0))),AVERAGE(#REF!)),"")</f>
        <v>0</v>
      </c>
      <c r="AB67" s="104">
        <f>+IFERROR(IF(ISTEXT(AB$5)=FALSE,(INDEX(BCR!$1:$1048576,MATCH('Estadísticas BCR'!AB$5,BCR!$A:$A,0),MATCH('Estadísticas BCR'!$B67,BCR!$1:$1,0))),AVERAGE(#REF!)),"")</f>
        <v>0</v>
      </c>
      <c r="AC67" s="60">
        <f>+IFERROR(IF(ISTEXT(AC$5)=FALSE,(INDEX(BCR!$1:$1048576,MATCH('Estadísticas BCR'!AC$5,BCR!$A:$A,0),MATCH('Estadísticas BCR'!$B67,BCR!$1:$1,0))),AVERAGE(Q67:AB67)),"")</f>
        <v>0</v>
      </c>
      <c r="AD67" s="59">
        <f>+IFERROR(IF(ISTEXT(AD$5)=FALSE,(INDEX(BCR!$1:$1048576,MATCH('Estadísticas BCR'!AD$5,BCR!$A:$A,0),MATCH('Estadísticas BCR'!$B67,BCR!$1:$1,0))),AVERAGE(#REF!)),"")</f>
        <v>0</v>
      </c>
      <c r="AE67" s="59">
        <f>+IFERROR(IF(ISTEXT(AE$5)=FALSE,(INDEX(BCR!$1:$1048576,MATCH('Estadísticas BCR'!AE$5,BCR!$A:$A,0),MATCH('Estadísticas BCR'!$B67,BCR!$1:$1,0))),AVERAGE(#REF!)),"")</f>
        <v>0</v>
      </c>
      <c r="AF67" s="59">
        <f>+IFERROR(IF(ISTEXT(AF$5)=FALSE,(INDEX(BCR!$1:$1048576,MATCH('Estadísticas BCR'!AF$5,BCR!$A:$A,0),MATCH('Estadísticas BCR'!$B67,BCR!$1:$1,0))),AVERAGE(#REF!)),"")</f>
        <v>0</v>
      </c>
      <c r="AG67" s="59">
        <f>+IFERROR(IF(ISTEXT(AG$5)=FALSE,(INDEX(BCR!$1:$1048576,MATCH('Estadísticas BCR'!AG$5,BCR!$A:$A,0),MATCH('Estadísticas BCR'!$B67,BCR!$1:$1,0))),AVERAGE(#REF!)),"")</f>
        <v>0</v>
      </c>
      <c r="AH67" s="59">
        <f>+IFERROR(IF(ISTEXT(AH$5)=FALSE,(INDEX(BCR!$1:$1048576,MATCH('Estadísticas BCR'!AH$5,BCR!$A:$A,0),MATCH('Estadísticas BCR'!$B67,BCR!$1:$1,0))),AVERAGE(#REF!)),"")</f>
        <v>0</v>
      </c>
      <c r="AI67" s="59">
        <f>+IFERROR(IF(ISTEXT(AI$5)=FALSE,(INDEX(BCR!$1:$1048576,MATCH('Estadísticas BCR'!AI$5,BCR!$A:$A,0),MATCH('Estadísticas BCR'!$B67,BCR!$1:$1,0))),AVERAGE(#REF!)),"")</f>
        <v>0</v>
      </c>
      <c r="AJ67" s="59">
        <f>+IFERROR(IF(ISTEXT(AJ$5)=FALSE,(INDEX(BCR!$1:$1048576,MATCH('Estadísticas BCR'!AJ$5,BCR!$A:$A,0),MATCH('Estadísticas BCR'!$B67,BCR!$1:$1,0))),AVERAGE(#REF!)),"")</f>
        <v>0</v>
      </c>
      <c r="AK67" s="59">
        <f>+IFERROR(IF(ISTEXT(AK$5)=FALSE,(INDEX(BCR!$1:$1048576,MATCH('Estadísticas BCR'!AK$5,BCR!$A:$A,0),MATCH('Estadísticas BCR'!$B67,BCR!$1:$1,0))),AVERAGE(#REF!)),"")</f>
        <v>0</v>
      </c>
      <c r="AL67" s="59">
        <f>+IFERROR(IF(ISTEXT(AL$5)=FALSE,(INDEX(BCR!$1:$1048576,MATCH('Estadísticas BCR'!AL$5,BCR!$A:$A,0),MATCH('Estadísticas BCR'!$B67,BCR!$1:$1,0))),AVERAGE(#REF!)),"")</f>
        <v>0</v>
      </c>
      <c r="AM67" s="59">
        <f>+IFERROR(IF(ISTEXT(AM$5)=FALSE,(INDEX(BCR!$1:$1048576,MATCH('Estadísticas BCR'!AM$5,BCR!$A:$A,0),MATCH('Estadísticas BCR'!$B67,BCR!$1:$1,0))),AVERAGE(#REF!)),"")</f>
        <v>0</v>
      </c>
      <c r="AN67" s="59">
        <f>+IFERROR(IF(ISTEXT(AN$5)=FALSE,(INDEX(BCR!$1:$1048576,MATCH('Estadísticas BCR'!AN$5,BCR!$A:$A,0),MATCH('Estadísticas BCR'!$B67,BCR!$1:$1,0))),AVERAGE(#REF!)),"")</f>
        <v>0</v>
      </c>
      <c r="AO67" s="59">
        <f>+IFERROR(IF(ISTEXT(AO$5)=FALSE,(INDEX(BCR!$1:$1048576,MATCH('Estadísticas BCR'!AO$5,BCR!$A:$A,0),MATCH('Estadísticas BCR'!$B67,BCR!$1:$1,0))),AVERAGE(#REF!)),"")</f>
        <v>0</v>
      </c>
      <c r="AP67" s="60">
        <f>+IFERROR(IF(ISTEXT(AP$5)=FALSE,(INDEX(BCR!$1:$1048576,MATCH('Estadísticas BCR'!AP$5,BCR!$A:$A,0),MATCH('Estadísticas BCR'!$B67,BCR!$1:$1,0))),AVERAGE(AD67:AO67)),"")</f>
        <v>0</v>
      </c>
      <c r="AQ67" s="59">
        <f>+IFERROR(IF(ISTEXT(AQ$5)=FALSE,(INDEX(BCR!$1:$1048576,MATCH('Estadísticas BCR'!AQ$5,BCR!$A:$A,0),MATCH('Estadísticas BCR'!$B67,BCR!$1:$1,0))),AVERAGE(#REF!)),"")</f>
        <v>0</v>
      </c>
      <c r="AR67" s="59">
        <f>+IFERROR(IF(ISTEXT(AR$5)=FALSE,(INDEX(BCR!$1:$1048576,MATCH('Estadísticas BCR'!AR$5,BCR!$A:$A,0),MATCH('Estadísticas BCR'!$B67,BCR!$1:$1,0))),AVERAGE(#REF!)),"")</f>
        <v>0</v>
      </c>
      <c r="AS67" s="59">
        <f>+IFERROR(IF(ISTEXT(AS$5)=FALSE,(INDEX(BCR!$1:$1048576,MATCH('Estadísticas BCR'!AS$5,BCR!$A:$A,0),MATCH('Estadísticas BCR'!$B67,BCR!$1:$1,0))),AVERAGE(#REF!)),"")</f>
        <v>0</v>
      </c>
      <c r="AT67" s="59">
        <f>+IFERROR(IF(ISTEXT(AT$5)=FALSE,(INDEX(BCR!$1:$1048576,MATCH('Estadísticas BCR'!AT$5,BCR!$A:$A,0),MATCH('Estadísticas BCR'!$B67,BCR!$1:$1,0))),AVERAGE(#REF!)),"")</f>
        <v>0</v>
      </c>
      <c r="AU67" s="59">
        <f>+IFERROR(IF(ISTEXT(AU$5)=FALSE,(INDEX(BCR!$1:$1048576,MATCH('Estadísticas BCR'!AU$5,BCR!$A:$A,0),MATCH('Estadísticas BCR'!$B67,BCR!$1:$1,0))),AVERAGE(#REF!)),"")</f>
        <v>0</v>
      </c>
      <c r="AV67" s="59">
        <f>+IFERROR(IF(ISTEXT(AV$5)=FALSE,(INDEX(BCR!$1:$1048576,MATCH('Estadísticas BCR'!AV$5,BCR!$A:$A,0),MATCH('Estadísticas BCR'!$B67,BCR!$1:$1,0))),AVERAGE(#REF!)),"")</f>
        <v>0</v>
      </c>
      <c r="AW67" s="59">
        <f>+IFERROR(IF(ISTEXT(AW$5)=FALSE,(INDEX(BCR!$1:$1048576,MATCH('Estadísticas BCR'!AW$5,BCR!$A:$A,0),MATCH('Estadísticas BCR'!$B67,BCR!$1:$1,0))),AVERAGE(#REF!)),"")</f>
        <v>0</v>
      </c>
      <c r="AX67" s="59">
        <f>+IFERROR(IF(ISTEXT(AX$5)=FALSE,(INDEX(BCR!$1:$1048576,MATCH('Estadísticas BCR'!AX$5,BCR!$A:$A,0),MATCH('Estadísticas BCR'!$B67,BCR!$1:$1,0))),AVERAGE(#REF!)),"")</f>
        <v>0</v>
      </c>
      <c r="AY67" s="59">
        <f>+IFERROR(IF(ISTEXT(AY$5)=FALSE,(INDEX(BCR!$1:$1048576,MATCH('Estadísticas BCR'!AY$5,BCR!$A:$A,0),MATCH('Estadísticas BCR'!$B67,BCR!$1:$1,0))),AVERAGE(#REF!)),"")</f>
        <v>0</v>
      </c>
      <c r="AZ67" s="59">
        <f>+IFERROR(IF(ISTEXT(AZ$5)=FALSE,(INDEX(BCR!$1:$1048576,MATCH('Estadísticas BCR'!AZ$5,BCR!$A:$A,0),MATCH('Estadísticas BCR'!$B67,BCR!$1:$1,0))),AVERAGE(#REF!)),"")</f>
        <v>0</v>
      </c>
      <c r="BA67" s="59">
        <f>+IFERROR(IF(ISTEXT(BA$5)=FALSE,(INDEX(BCR!$1:$1048576,MATCH('Estadísticas BCR'!BA$5,BCR!$A:$A,0),MATCH('Estadísticas BCR'!$B67,BCR!$1:$1,0))),AVERAGE(#REF!)),"")</f>
        <v>0</v>
      </c>
      <c r="BB67" s="59">
        <f>+IFERROR(IF(ISTEXT(BB$5)=FALSE,(INDEX(BCR!$1:$1048576,MATCH('Estadísticas BCR'!BB$5,BCR!$A:$A,0),MATCH('Estadísticas BCR'!$B67,BCR!$1:$1,0))),AVERAGE(#REF!)),"")</f>
        <v>0</v>
      </c>
      <c r="BC67" s="60">
        <f>+IFERROR(IF(ISTEXT(BC$5)=FALSE,(INDEX(BCR!$1:$1048576,MATCH('Estadísticas BCR'!BC$5,BCR!$A:$A,0),MATCH('Estadísticas BCR'!$B67,BCR!$1:$1,0))),AVERAGE(AQ67:BB67)),"")</f>
        <v>0</v>
      </c>
      <c r="BD67" s="59">
        <f>+IFERROR(IF(ISTEXT(BD$5)=FALSE,(INDEX(BCR!$1:$1048576,MATCH('Estadísticas BCR'!BD$5,BCR!$A:$A,0),MATCH('Estadísticas BCR'!$B67,BCR!$1:$1,0))),AVERAGE(#REF!)),"")</f>
        <v>0</v>
      </c>
      <c r="BE67" s="59">
        <f>+IFERROR(IF(ISTEXT(BE$5)=FALSE,(INDEX(BCR!$1:$1048576,MATCH('Estadísticas BCR'!BE$5,BCR!$A:$A,0),MATCH('Estadísticas BCR'!$B67,BCR!$1:$1,0))),AVERAGE(#REF!)),"")</f>
        <v>0</v>
      </c>
      <c r="BF67" s="59">
        <f>+IFERROR(IF(ISTEXT(BF$5)=FALSE,(INDEX(BCR!$1:$1048576,MATCH('Estadísticas BCR'!BF$5,BCR!$A:$A,0),MATCH('Estadísticas BCR'!$B67,BCR!$1:$1,0))),AVERAGE(#REF!)),"")</f>
        <v>0</v>
      </c>
      <c r="BG67" s="59">
        <f>+IFERROR(IF(ISTEXT(BG$5)=FALSE,(INDEX(BCR!$1:$1048576,MATCH('Estadísticas BCR'!BG$5,BCR!$A:$A,0),MATCH('Estadísticas BCR'!$B67,BCR!$1:$1,0))),AVERAGE(#REF!)),"")</f>
        <v>0</v>
      </c>
      <c r="BH67" s="59">
        <f>+IFERROR(IF(ISTEXT(BH$5)=FALSE,(INDEX(BCR!$1:$1048576,MATCH('Estadísticas BCR'!BH$5,BCR!$A:$A,0),MATCH('Estadísticas BCR'!$B67,BCR!$1:$1,0))),AVERAGE(#REF!)),"")</f>
        <v>0</v>
      </c>
      <c r="BI67" s="59">
        <f>+IFERROR(IF(ISTEXT(BI$5)=FALSE,(INDEX(BCR!$1:$1048576,MATCH('Estadísticas BCR'!BI$5,BCR!$A:$A,0),MATCH('Estadísticas BCR'!$B67,BCR!$1:$1,0))),AVERAGE(#REF!)),"")</f>
        <v>0</v>
      </c>
      <c r="BJ67" s="59">
        <f>+IFERROR(IF(ISTEXT(BJ$5)=FALSE,(INDEX(BCR!$1:$1048576,MATCH('Estadísticas BCR'!BJ$5,BCR!$A:$A,0),MATCH('Estadísticas BCR'!$B67,BCR!$1:$1,0))),AVERAGE(#REF!)),"")</f>
        <v>0</v>
      </c>
      <c r="BK67" s="59">
        <f>+IFERROR(IF(ISTEXT(BK$5)=FALSE,(INDEX(BCR!$1:$1048576,MATCH('Estadísticas BCR'!BK$5,BCR!$A:$A,0),MATCH('Estadísticas BCR'!$B67,BCR!$1:$1,0))),AVERAGE(#REF!)),"")</f>
        <v>0</v>
      </c>
      <c r="BL67" s="59">
        <f>+IFERROR(IF(ISTEXT(BL$5)=FALSE,(INDEX(BCR!$1:$1048576,MATCH('Estadísticas BCR'!BL$5,BCR!$A:$A,0),MATCH('Estadísticas BCR'!$B67,BCR!$1:$1,0))),AVERAGE(#REF!)),"")</f>
        <v>0</v>
      </c>
      <c r="BM67" s="59">
        <f>+IFERROR(IF(ISTEXT(BM$5)=FALSE,(INDEX(BCR!$1:$1048576,MATCH('Estadísticas BCR'!BM$5,BCR!$A:$A,0),MATCH('Estadísticas BCR'!$B67,BCR!$1:$1,0))),AVERAGE(#REF!)),"")</f>
        <v>0</v>
      </c>
      <c r="BN67" s="59">
        <f>+IFERROR(IF(ISTEXT(BN$5)=FALSE,(INDEX(BCR!$1:$1048576,MATCH('Estadísticas BCR'!BN$5,BCR!$A:$A,0),MATCH('Estadísticas BCR'!$B67,BCR!$1:$1,0))),AVERAGE(#REF!)),"")</f>
        <v>0</v>
      </c>
      <c r="BO67" s="59">
        <f>+IFERROR(IF(ISTEXT(BO$5)=FALSE,(INDEX(BCR!$1:$1048576,MATCH('Estadísticas BCR'!BO$5,BCR!$A:$A,0),MATCH('Estadísticas BCR'!$B67,BCR!$1:$1,0))),AVERAGE(#REF!)),"")</f>
        <v>0</v>
      </c>
      <c r="BP67" s="60">
        <f>+IFERROR(IF(ISTEXT(BP$5)=FALSE,(INDEX(BCR!$1:$1048576,MATCH('Estadísticas BCR'!BP$5,BCR!$A:$A,0),MATCH('Estadísticas BCR'!$B67,BCR!$1:$1,0))),AVERAGE(BD67:BO67)),"")</f>
        <v>0</v>
      </c>
      <c r="BQ67" s="59">
        <f>+IFERROR(IF(ISTEXT(BQ$5)=FALSE,(INDEX(BCR!$1:$1048576,MATCH('Estadísticas BCR'!BQ$5,BCR!$A:$A,0),MATCH('Estadísticas BCR'!$B67,BCR!$1:$1,0))),AVERAGE(#REF!)),"")</f>
        <v>0</v>
      </c>
      <c r="BR67" s="59">
        <f>+IFERROR(IF(ISTEXT(BR$5)=FALSE,(INDEX(BCR!$1:$1048576,MATCH('Estadísticas BCR'!BR$5,BCR!$A:$A,0),MATCH('Estadísticas BCR'!$B67,BCR!$1:$1,0))),AVERAGE(#REF!)),"")</f>
        <v>0</v>
      </c>
      <c r="BS67" s="59">
        <f>+IFERROR(IF(ISTEXT(BS$5)=FALSE,(INDEX(BCR!$1:$1048576,MATCH('Estadísticas BCR'!BS$5,BCR!$A:$A,0),MATCH('Estadísticas BCR'!$B67,BCR!$1:$1,0))),AVERAGE(#REF!)),"")</f>
        <v>0</v>
      </c>
      <c r="BT67" s="59">
        <f>+IFERROR(IF(ISTEXT(BT$5)=FALSE,(INDEX(BCR!$1:$1048576,MATCH('Estadísticas BCR'!BT$5,BCR!$A:$A,0),MATCH('Estadísticas BCR'!$B67,BCR!$1:$1,0))),AVERAGE(#REF!)),"")</f>
        <v>0</v>
      </c>
      <c r="BU67" s="59">
        <f>+IFERROR(IF(ISTEXT(BU$5)=FALSE,(INDEX(BCR!$1:$1048576,MATCH('Estadísticas BCR'!BU$5,BCR!$A:$A,0),MATCH('Estadísticas BCR'!$B67,BCR!$1:$1,0))),AVERAGE(#REF!)),"")</f>
        <v>0</v>
      </c>
      <c r="BV67" s="59">
        <f>+IFERROR(IF(ISTEXT(BV$5)=FALSE,(INDEX(BCR!$1:$1048576,MATCH('Estadísticas BCR'!BV$5,BCR!$A:$A,0),MATCH('Estadísticas BCR'!$B67,BCR!$1:$1,0))),AVERAGE(#REF!)),"")</f>
        <v>0</v>
      </c>
      <c r="BW67" s="59">
        <f>+IFERROR(IF(ISTEXT(BW$5)=FALSE,(INDEX(BCR!$1:$1048576,MATCH('Estadísticas BCR'!BW$5,BCR!$A:$A,0),MATCH('Estadísticas BCR'!$B67,BCR!$1:$1,0))),AVERAGE(#REF!)),"")</f>
        <v>0</v>
      </c>
      <c r="BX67" s="59">
        <f>+IFERROR(IF(ISTEXT(BX$5)=FALSE,(INDEX(BCR!$1:$1048576,MATCH('Estadísticas BCR'!BX$5,BCR!$A:$A,0),MATCH('Estadísticas BCR'!$B67,BCR!$1:$1,0))),AVERAGE(#REF!)),"")</f>
        <v>0</v>
      </c>
      <c r="BY67" s="59">
        <f>+IFERROR(IF(ISTEXT(BY$5)=FALSE,(INDEX(BCR!$1:$1048576,MATCH('Estadísticas BCR'!BY$5,BCR!$A:$A,0),MATCH('Estadísticas BCR'!$B67,BCR!$1:$1,0))),AVERAGE(#REF!)),"")</f>
        <v>0</v>
      </c>
      <c r="BZ67" s="59">
        <f>+IFERROR(IF(ISTEXT(BZ$5)=FALSE,(INDEX(BCR!$1:$1048576,MATCH('Estadísticas BCR'!BZ$5,BCR!$A:$A,0),MATCH('Estadísticas BCR'!$B67,BCR!$1:$1,0))),AVERAGE(#REF!)),"")</f>
        <v>0</v>
      </c>
      <c r="CA67" s="59">
        <f>+IFERROR(IF(ISTEXT(CA$5)=FALSE,(INDEX(BCR!$1:$1048576,MATCH('Estadísticas BCR'!CA$5,BCR!$A:$A,0),MATCH('Estadísticas BCR'!$B67,BCR!$1:$1,0))),AVERAGE(#REF!)),"")</f>
        <v>0</v>
      </c>
      <c r="CB67" s="59">
        <f>+IFERROR(IF(ISTEXT(CB$5)=FALSE,(INDEX(BCR!$1:$1048576,MATCH('Estadísticas BCR'!CB$5,BCR!$A:$A,0),MATCH('Estadísticas BCR'!$B67,BCR!$1:$1,0))),AVERAGE(#REF!)),"")</f>
        <v>0</v>
      </c>
      <c r="CC67" s="60">
        <f>+IFERROR(IF(ISTEXT(CC$5)=FALSE,(INDEX(BCR!$1:$1048576,MATCH('Estadísticas BCR'!CC$5,BCR!$A:$A,0),MATCH('Estadísticas BCR'!$B67,BCR!$1:$1,0))),AVERAGE(BQ67:CB67)),"")</f>
        <v>0</v>
      </c>
      <c r="CD67" s="59">
        <f>+IFERROR(IF(ISTEXT(CD$5)=FALSE,(INDEX(BCR!$1:$1048576,MATCH('Estadísticas BCR'!CD$5,BCR!$A:$A,0),MATCH('Estadísticas BCR'!$B67,BCR!$1:$1,0))),AVERAGE(#REF!)),"")</f>
        <v>0</v>
      </c>
      <c r="CE67" s="59">
        <f>+IFERROR(IF(ISTEXT(CE$5)=FALSE,(INDEX(BCR!$1:$1048576,MATCH('Estadísticas BCR'!CE$5,BCR!$A:$A,0),MATCH('Estadísticas BCR'!$B67,BCR!$1:$1,0))),AVERAGE(#REF!)),"")</f>
        <v>0</v>
      </c>
      <c r="CF67" s="59">
        <f>+IFERROR(IF(ISTEXT(CF$5)=FALSE,(INDEX(BCR!$1:$1048576,MATCH('Estadísticas BCR'!CF$5,BCR!$A:$A,0),MATCH('Estadísticas BCR'!$B67,BCR!$1:$1,0))),AVERAGE(#REF!)),"")</f>
        <v>0</v>
      </c>
      <c r="CG67" s="59">
        <f>+IFERROR(IF(ISTEXT(CG$5)=FALSE,(INDEX(BCR!$1:$1048576,MATCH('Estadísticas BCR'!CG$5,BCR!$A:$A,0),MATCH('Estadísticas BCR'!$B67,BCR!$1:$1,0))),AVERAGE(#REF!)),"")</f>
        <v>0</v>
      </c>
      <c r="CH67" s="59">
        <f>+IFERROR(IF(ISTEXT(CH$5)=FALSE,(INDEX(BCR!$1:$1048576,MATCH('Estadísticas BCR'!CH$5,BCR!$A:$A,0),MATCH('Estadísticas BCR'!$B67,BCR!$1:$1,0))),AVERAGE(#REF!)),"")</f>
        <v>0</v>
      </c>
      <c r="CI67" s="59">
        <f>+IFERROR(IF(ISTEXT(CI$5)=FALSE,(INDEX(BCR!$1:$1048576,MATCH('Estadísticas BCR'!CI$5,BCR!$A:$A,0),MATCH('Estadísticas BCR'!$B67,BCR!$1:$1,0))),AVERAGE(#REF!)),"")</f>
        <v>0</v>
      </c>
      <c r="CJ67" s="59">
        <f>+IFERROR(IF(ISTEXT(CJ$5)=FALSE,(INDEX(BCR!$1:$1048576,MATCH('Estadísticas BCR'!CJ$5,BCR!$A:$A,0),MATCH('Estadísticas BCR'!$B67,BCR!$1:$1,0))),AVERAGE(#REF!)),"")</f>
        <v>0</v>
      </c>
      <c r="CK67" s="59">
        <f>+IFERROR(IF(ISTEXT(CK$5)=FALSE,(INDEX(BCR!$1:$1048576,MATCH('Estadísticas BCR'!CK$5,BCR!$A:$A,0),MATCH('Estadísticas BCR'!$B67,BCR!$1:$1,0))),AVERAGE(#REF!)),"")</f>
        <v>0</v>
      </c>
      <c r="CL67" s="59">
        <f>+IFERROR(IF(ISTEXT(CL$5)=FALSE,(INDEX(BCR!$1:$1048576,MATCH('Estadísticas BCR'!CL$5,BCR!$A:$A,0),MATCH('Estadísticas BCR'!$B67,BCR!$1:$1,0))),AVERAGE(#REF!)),"")</f>
        <v>0</v>
      </c>
      <c r="CM67" s="59">
        <f>+IFERROR(IF(ISTEXT(CM$5)=FALSE,(INDEX(BCR!$1:$1048576,MATCH('Estadísticas BCR'!CM$5,BCR!$A:$A,0),MATCH('Estadísticas BCR'!$B67,BCR!$1:$1,0))),AVERAGE(#REF!)),"")</f>
        <v>0</v>
      </c>
      <c r="CN67" s="59">
        <f>+IFERROR(IF(ISTEXT(CN$5)=FALSE,(INDEX(BCR!$1:$1048576,MATCH('Estadísticas BCR'!CN$5,BCR!$A:$A,0),MATCH('Estadísticas BCR'!$B67,BCR!$1:$1,0))),AVERAGE(#REF!)),"")</f>
        <v>0</v>
      </c>
      <c r="CO67" s="59">
        <f>+IFERROR(IF(ISTEXT(CO$5)=FALSE,(INDEX(BCR!$1:$1048576,MATCH('Estadísticas BCR'!CO$5,BCR!$A:$A,0),MATCH('Estadísticas BCR'!$B67,BCR!$1:$1,0))),AVERAGE(#REF!)),"")</f>
        <v>0</v>
      </c>
      <c r="CP67" s="60">
        <f>+IFERROR(IF(ISTEXT(CP$5)=FALSE,(INDEX(BCR!$1:$1048576,MATCH('Estadísticas BCR'!CP$5,BCR!$A:$A,0),MATCH('Estadísticas BCR'!$B67,BCR!$1:$1,0))),AVERAGE(CD67:CO67)),"")</f>
        <v>0</v>
      </c>
      <c r="CQ67" s="59">
        <f>+IFERROR(IF(ISTEXT(CQ$5)=FALSE,(INDEX(BCR!$1:$1048576,MATCH('Estadísticas BCR'!CQ$5,BCR!$A:$A,0),MATCH('Estadísticas BCR'!$B67,BCR!$1:$1,0))),AVERAGE(#REF!)),"")</f>
        <v>0</v>
      </c>
      <c r="CR67" s="59">
        <f>+IFERROR(IF(ISTEXT(CR$5)=FALSE,(INDEX(BCR!$1:$1048576,MATCH('Estadísticas BCR'!CR$5,BCR!$A:$A,0),MATCH('Estadísticas BCR'!$B67,BCR!$1:$1,0))),AVERAGE(#REF!)),"")</f>
        <v>0</v>
      </c>
      <c r="CS67" s="59">
        <f>+IFERROR(IF(ISTEXT(CS$5)=FALSE,(INDEX(BCR!$1:$1048576,MATCH('Estadísticas BCR'!CS$5,BCR!$A:$A,0),MATCH('Estadísticas BCR'!$B67,BCR!$1:$1,0))),AVERAGE(#REF!)),"")</f>
        <v>0</v>
      </c>
      <c r="CT67" s="59">
        <f>+IFERROR(IF(ISTEXT(CT$5)=FALSE,(INDEX(BCR!$1:$1048576,MATCH('Estadísticas BCR'!CT$5,BCR!$A:$A,0),MATCH('Estadísticas BCR'!$B67,BCR!$1:$1,0))),AVERAGE(#REF!)),"")</f>
        <v>0</v>
      </c>
      <c r="CU67" s="59">
        <f>+IFERROR(IF(ISTEXT(CU$5)=FALSE,(INDEX(BCR!$1:$1048576,MATCH('Estadísticas BCR'!CU$5,BCR!$A:$A,0),MATCH('Estadísticas BCR'!$B67,BCR!$1:$1,0))),AVERAGE(#REF!)),"")</f>
        <v>0</v>
      </c>
      <c r="CV67" s="59">
        <f>+IFERROR(IF(ISTEXT(CV$5)=FALSE,(INDEX(BCR!$1:$1048576,MATCH('Estadísticas BCR'!CV$5,BCR!$A:$A,0),MATCH('Estadísticas BCR'!$B67,BCR!$1:$1,0))),AVERAGE(#REF!)),"")</f>
        <v>0</v>
      </c>
      <c r="CW67" s="59">
        <f>+IFERROR(IF(ISTEXT(CW$5)=FALSE,(INDEX(BCR!$1:$1048576,MATCH('Estadísticas BCR'!CW$5,BCR!$A:$A,0),MATCH('Estadísticas BCR'!$B67,BCR!$1:$1,0))),AVERAGE(#REF!)),"")</f>
        <v>0</v>
      </c>
      <c r="CX67" s="59">
        <f>+IFERROR(IF(ISTEXT(CX$5)=FALSE,(INDEX(BCR!$1:$1048576,MATCH('Estadísticas BCR'!CX$5,BCR!$A:$A,0),MATCH('Estadísticas BCR'!$B67,BCR!$1:$1,0))),AVERAGE(#REF!)),"")</f>
        <v>0</v>
      </c>
      <c r="CY67" s="59">
        <f>+IFERROR(IF(ISTEXT(CY$5)=FALSE,(INDEX(BCR!$1:$1048576,MATCH('Estadísticas BCR'!CY$5,BCR!$A:$A,0),MATCH('Estadísticas BCR'!$B67,BCR!$1:$1,0))),AVERAGE(#REF!)),"")</f>
        <v>0</v>
      </c>
      <c r="CZ67" s="59">
        <f>+IFERROR(IF(ISTEXT(CZ$5)=FALSE,(INDEX(BCR!$1:$1048576,MATCH('Estadísticas BCR'!CZ$5,BCR!$A:$A,0),MATCH('Estadísticas BCR'!$B67,BCR!$1:$1,0))),AVERAGE(A67:CY67)),"")</f>
        <v>0</v>
      </c>
      <c r="DA67" s="59">
        <f>+IFERROR(IF(ISTEXT(DA$5)=FALSE,(INDEX(BCR!$1:$1048576,MATCH('Estadísticas BCR'!DA$5,BCR!$A:$A,0),MATCH('Estadísticas BCR'!$B67,BCR!$1:$1,0))),AVERAGE(B67:CZ67)),"")</f>
        <v>0</v>
      </c>
      <c r="DB67" s="59">
        <f>+IFERROR(IF(ISTEXT(DB$5)=FALSE,(INDEX(BCR!$1:$1048576,MATCH('Estadísticas BCR'!DB$5,BCR!$A:$A,0),MATCH('Estadísticas BCR'!$B67,BCR!$1:$1,0))),AVERAGE(C67:DA67)),"")</f>
        <v>0</v>
      </c>
      <c r="DC67" s="60">
        <f>+IFERROR(IF(ISTEXT(DC$5)=FALSE,(INDEX(BCR!$1:$1048576,MATCH('Estadísticas BCR'!DC$5,BCR!$A:$A,0),MATCH('Estadísticas BCR'!$B67,BCR!$1:$1,0))),AVERAGE(CQ67:DB67)),"")</f>
        <v>0</v>
      </c>
      <c r="DD67" s="59">
        <f>+IFERROR(IF(ISTEXT(DD$5)=FALSE,(INDEX(BCR!$1:$1048576,MATCH('Estadísticas BCR'!DD$5,BCR!$A:$A,0),MATCH('Estadísticas BCR'!$B67,BCR!$1:$1,0))),AVERAGE(CR67:DC67)),"")</f>
        <v>0</v>
      </c>
      <c r="DE67" s="59">
        <f>+IFERROR(IF(ISTEXT(DE$5)=FALSE,(INDEX(BCR!$1:$1048576,MATCH('Estadísticas BCR'!DE$5,BCR!$A:$A,0),MATCH('Estadísticas BCR'!$B67,BCR!$1:$1,0))),AVERAGE(CS67:DD67)),"")</f>
        <v>0</v>
      </c>
      <c r="DF67" s="59">
        <f>+IFERROR(IF(ISTEXT(DF$5)=FALSE,(INDEX(BCR!$1:$1048576,MATCH('Estadísticas BCR'!DF$5,BCR!$A:$A,0),MATCH('Estadísticas BCR'!$B67,BCR!$1:$1,0))),AVERAGE(CT67:DE67)),"")</f>
        <v>0</v>
      </c>
      <c r="DG67" s="59">
        <f>+IFERROR(IF(ISTEXT(DG$5)=FALSE,(INDEX(BCR!$1:$1048576,MATCH('Estadísticas BCR'!DG$5,BCR!$A:$A,0),MATCH('Estadísticas BCR'!$B67,BCR!$1:$1,0))),AVERAGE(CU67:DF67)),"")</f>
        <v>0</v>
      </c>
      <c r="DH67" s="59">
        <f>+IFERROR(IF(ISTEXT(DH$5)=FALSE,(INDEX(BCR!$1:$1048576,MATCH('Estadísticas BCR'!DH$5,BCR!$A:$A,0),MATCH('Estadísticas BCR'!$B67,BCR!$1:$1,0))),AVERAGE(CV67:DG67)),"")</f>
        <v>0</v>
      </c>
      <c r="DI67" s="59">
        <f>+IFERROR(IF(ISTEXT(DI$5)=FALSE,(INDEX(BCR!$1:$1048576,MATCH('Estadísticas BCR'!DI$5,BCR!$A:$A,0),MATCH('Estadísticas BCR'!$B67,BCR!$1:$1,0))),AVERAGE(CW67:DH67)),"")</f>
        <v>0</v>
      </c>
      <c r="DJ67" s="59">
        <f>+IFERROR(IF(ISTEXT(DJ$5)=FALSE,(INDEX(BCR!$1:$1048576,MATCH('Estadísticas BCR'!DJ$5,BCR!$A:$A,0),MATCH('Estadísticas BCR'!$B67,BCR!$1:$1,0))),AVERAGE(CX67:DI67)),"")</f>
        <v>0</v>
      </c>
      <c r="DK67" s="59">
        <f>+IFERROR(IF(ISTEXT(DK$5)=FALSE,(INDEX(BCR!$1:$1048576,MATCH('Estadísticas BCR'!DK$5,BCR!$A:$A,0),MATCH('Estadísticas BCR'!$B67,BCR!$1:$1,0))),AVERAGE(CY67:DJ67)),"")</f>
        <v>0</v>
      </c>
      <c r="DL67" s="59">
        <f>+IFERROR(IF(ISTEXT(DL$5)=FALSE,(INDEX(BCR!$1:$1048576,MATCH('Estadísticas BCR'!DL$5,BCR!$A:$A,0),MATCH('Estadísticas BCR'!$B67,BCR!$1:$1,0))),AVERAGE(CZ67:DK67)),"")</f>
        <v>0</v>
      </c>
      <c r="DM67" s="59">
        <f>+IFERROR(IF(ISTEXT(DM$5)=FALSE,(INDEX(BCR!$1:$1048576,MATCH('Estadísticas BCR'!DM$5,BCR!$A:$A,0),MATCH('Estadísticas BCR'!$B67,BCR!$1:$1,0))),AVERAGE(DA67:DL67)),"")</f>
        <v>0</v>
      </c>
      <c r="DN67" s="59">
        <f>+IFERROR(IF(ISTEXT(DN$5)=FALSE,(INDEX(BCR!$1:$1048576,MATCH('Estadísticas BCR'!DN$5,BCR!$A:$A,0),MATCH('Estadísticas BCR'!$B67,BCR!$1:$1,0))),AVERAGE(DB67:DM67)),"")</f>
        <v>0</v>
      </c>
      <c r="DO67" s="59">
        <f>+IFERROR(IF(ISTEXT(DO$5)=FALSE,(INDEX(BCR!$1:$1048576,MATCH('Estadísticas BCR'!DO$5,BCR!$A:$A,0),MATCH('Estadísticas BCR'!$B67,BCR!$1:$1,0))),AVERAGE(DC67:DN67)),"")</f>
        <v>0</v>
      </c>
      <c r="DP67" s="60">
        <f>+IFERROR(IF(ISTEXT(DP$5)=FALSE,(INDEX(BCR!$1:$1048576,MATCH('Estadísticas BCR'!DP$5,BCR!$A:$A,0),MATCH('Estadísticas BCR'!$B67,BCR!$1:$1,0))),AVERAGE(DD67:DO67)),"")</f>
        <v>0</v>
      </c>
      <c r="DQ67" s="59">
        <f>+IFERROR(IF(ISTEXT(DQ$5)=FALSE,(INDEX(BCR!$1:$1048576,MATCH('Estadísticas BCR'!DQ$5,BCR!$A:$A,0),MATCH('Estadísticas BCR'!$B67,BCR!$1:$1,0))),AVERAGE(DE67:DP67)),"")</f>
        <v>0</v>
      </c>
      <c r="DR67" s="59">
        <f>+IFERROR(IF(ISTEXT(DR$5)=FALSE,(INDEX(BCR!$1:$1048576,MATCH('Estadísticas BCR'!DR$5,BCR!$A:$A,0),MATCH('Estadísticas BCR'!$B67,BCR!$1:$1,0))),AVERAGE(DF67:DQ67)),"")</f>
        <v>0</v>
      </c>
      <c r="DS67" s="59">
        <f>+IFERROR(IF(ISTEXT(DS$5)=FALSE,(INDEX(BCR!$1:$1048576,MATCH('Estadísticas BCR'!DS$5,BCR!$A:$A,0),MATCH('Estadísticas BCR'!$B67,BCR!$1:$1,0))),AVERAGE(DG67:DR67)),"")</f>
        <v>0</v>
      </c>
      <c r="DT67" s="59">
        <f>+IFERROR(IF(ISTEXT(DT$5)=FALSE,(INDEX(BCR!$1:$1048576,MATCH('Estadísticas BCR'!DT$5,BCR!$A:$A,0),MATCH('Estadísticas BCR'!$B67,BCR!$1:$1,0))),AVERAGE(DH67:DS67)),"")</f>
        <v>0</v>
      </c>
      <c r="DU67" s="59">
        <f>+IFERROR(IF(ISTEXT(DU$5)=FALSE,(INDEX(BCR!$1:$1048576,MATCH('Estadísticas BCR'!DU$5,BCR!$A:$A,0),MATCH('Estadísticas BCR'!$B67,BCR!$1:$1,0))),AVERAGE(DI67:DT67)),"")</f>
        <v>0</v>
      </c>
      <c r="DV67" s="59">
        <f>+IFERROR(IF(ISTEXT(DV$5)=FALSE,(INDEX(BCR!$1:$1048576,MATCH('Estadísticas BCR'!DV$5,BCR!$A:$A,0),MATCH('Estadísticas BCR'!$B67,BCR!$1:$1,0))),AVERAGE(DJ67:DU67)),"")</f>
        <v>0</v>
      </c>
      <c r="DW67" s="59">
        <f>+IFERROR(IF(ISTEXT(DW$5)=FALSE,(INDEX(BCR!$1:$1048576,MATCH('Estadísticas BCR'!DW$5,BCR!$A:$A,0),MATCH('Estadísticas BCR'!$B67,BCR!$1:$1,0))),AVERAGE(DK67:DV67)),"")</f>
        <v>0</v>
      </c>
      <c r="DX67" s="59">
        <f>+IFERROR(IF(ISTEXT(DX$5)=FALSE,(INDEX(BCR!$1:$1048576,MATCH('Estadísticas BCR'!DX$5,BCR!$A:$A,0),MATCH('Estadísticas BCR'!$B67,BCR!$1:$1,0))),AVERAGE(DL67:DW67)),"")</f>
        <v>0</v>
      </c>
      <c r="DY67" s="59">
        <f>+IFERROR(IF(ISTEXT(DY$5)=FALSE,(INDEX(BCR!$1:$1048576,MATCH('Estadísticas BCR'!DY$5,BCR!$A:$A,0),MATCH('Estadísticas BCR'!$B67,BCR!$1:$1,0))),AVERAGE(DM67:DX67)),"")</f>
        <v>0</v>
      </c>
      <c r="DZ67" s="59">
        <f>+IFERROR(IF(ISTEXT(DZ$5)=FALSE,(INDEX(BCR!$1:$1048576,MATCH('Estadísticas BCR'!DZ$5,BCR!$A:$A,0),MATCH('Estadísticas BCR'!$B67,BCR!$1:$1,0))),AVERAGE(DN67:DY67)),"")</f>
        <v>0</v>
      </c>
      <c r="EA67" s="59">
        <f>+IFERROR(IF(ISTEXT(EA$5)=FALSE,(INDEX(BCR!$1:$1048576,MATCH('Estadísticas BCR'!EA$5,BCR!$A:$A,0),MATCH('Estadísticas BCR'!$B67,BCR!$1:$1,0))),AVERAGE(DO67:DZ67)),"")</f>
        <v>0</v>
      </c>
      <c r="EB67" s="59">
        <f>+IFERROR(IF(ISTEXT(EB$5)=FALSE,(INDEX(BCR!$1:$1048576,MATCH('Estadísticas BCR'!EB$5,BCR!$A:$A,0),MATCH('Estadísticas BCR'!$B67,BCR!$1:$1,0))),AVERAGE(DP67:EA67)),"")</f>
        <v>0</v>
      </c>
      <c r="EC67" s="60">
        <f>+IFERROR(IF(ISTEXT(EC$5)=FALSE,(INDEX(BCR!$1:$1048576,MATCH('Estadísticas BCR'!EC$5,BCR!$A:$A,0),MATCH('Estadísticas BCR'!$B67,BCR!$1:$1,0))),AVERAGE(DQ67:EB67)),"")</f>
        <v>0</v>
      </c>
      <c r="ED67" s="59">
        <f>+IFERROR(IF(ISTEXT(ED$5)=FALSE,(INDEX(BCR!$1:$1048576,MATCH('Estadísticas BCR'!ED$5,BCR!$A:$A,0),MATCH('Estadísticas BCR'!$B67,BCR!$1:$1,0))),AVERAGE(DR67:EC67)),"")</f>
        <v>0</v>
      </c>
      <c r="EE67" s="59">
        <f>+IFERROR(IF(ISTEXT(EE$5)=FALSE,(INDEX(BCR!$1:$1048576,MATCH('Estadísticas BCR'!EE$5,BCR!$A:$A,0),MATCH('Estadísticas BCR'!$B67,BCR!$1:$1,0))),AVERAGE(DS67:ED67)),"")</f>
        <v>0</v>
      </c>
      <c r="EF67" s="59">
        <f>+IFERROR(IF(ISTEXT(EF$5)=FALSE,(INDEX(BCR!$1:$1048576,MATCH('Estadísticas BCR'!EF$5,BCR!$A:$A,0),MATCH('Estadísticas BCR'!$B67,BCR!$1:$1,0))),AVERAGE(DT67:EE67)),"")</f>
        <v>0</v>
      </c>
      <c r="EG67" s="59">
        <f>+IFERROR(IF(ISTEXT(EG$5)=FALSE,(INDEX(BCR!$1:$1048576,MATCH('Estadísticas BCR'!EG$5,BCR!$A:$A,0),MATCH('Estadísticas BCR'!$B67,BCR!$1:$1,0))),AVERAGE(DU67:EF67)),"")</f>
        <v>0</v>
      </c>
      <c r="EH67" s="59">
        <f>+IFERROR(IF(ISTEXT(EH$5)=FALSE,(INDEX(BCR!$1:$1048576,MATCH('Estadísticas BCR'!EH$5,BCR!$A:$A,0),MATCH('Estadísticas BCR'!$B67,BCR!$1:$1,0))),AVERAGE(DV67:EG67)),"")</f>
        <v>0</v>
      </c>
      <c r="EI67" s="59">
        <f>+IFERROR(IF(ISTEXT(EI$5)=FALSE,(INDEX(BCR!$1:$1048576,MATCH('Estadísticas BCR'!EI$5,BCR!$A:$A,0),MATCH('Estadísticas BCR'!$B67,BCR!$1:$1,0))),AVERAGE(DW67:EH67)),"")</f>
        <v>0</v>
      </c>
      <c r="EJ67" s="59">
        <f>+IFERROR(IF(ISTEXT(EJ$5)=FALSE,(INDEX(BCR!$1:$1048576,MATCH('Estadísticas BCR'!EJ$5,BCR!$A:$A,0),MATCH('Estadísticas BCR'!$B67,BCR!$1:$1,0))),AVERAGE(DX67:EI67)),"")</f>
        <v>0</v>
      </c>
      <c r="EK67" s="59">
        <f>+IFERROR(IF(ISTEXT(EK$5)=FALSE,(INDEX(BCR!$1:$1048576,MATCH('Estadísticas BCR'!EK$5,BCR!$A:$A,0),MATCH('Estadísticas BCR'!$B67,BCR!$1:$1,0))),AVERAGE(DY67:EJ67)),"")</f>
        <v>0</v>
      </c>
      <c r="EL67" s="59">
        <f>+IFERROR(IF(ISTEXT(EL$5)=FALSE,(INDEX(BCR!$1:$1048576,MATCH('Estadísticas BCR'!EL$5,BCR!$A:$A,0),MATCH('Estadísticas BCR'!$B67,BCR!$1:$1,0))),AVERAGE(DZ67:EK67)),"")</f>
        <v>0</v>
      </c>
      <c r="EM67" s="59">
        <f>+IFERROR(IF(ISTEXT(EM$5)=FALSE,(INDEX(BCR!$1:$1048576,MATCH('Estadísticas BCR'!EM$5,BCR!$A:$A,0),MATCH('Estadísticas BCR'!$B67,BCR!$1:$1,0))),AVERAGE(EA67:EL67)),"")</f>
        <v>0</v>
      </c>
      <c r="EN67" s="59">
        <f>+IFERROR(IF(ISTEXT(EN$5)=FALSE,(INDEX(BCR!$1:$1048576,MATCH('Estadísticas BCR'!EN$5,BCR!$A:$A,0),MATCH('Estadísticas BCR'!$B67,BCR!$1:$1,0))),AVERAGE(EB67:EM67)),"")</f>
        <v>0</v>
      </c>
      <c r="EO67" s="59">
        <f>+IFERROR(IF(ISTEXT(EO$5)=FALSE,(INDEX(BCR!$1:$1048576,MATCH('Estadísticas BCR'!EO$5,BCR!$A:$A,0),MATCH('Estadísticas BCR'!$B67,BCR!$1:$1,0))),AVERAGE(EC67:EN67)),"")</f>
        <v>0</v>
      </c>
      <c r="EP67" s="60">
        <f>+IFERROR(IF(ISTEXT(EP$5)=FALSE,(INDEX(BCR!$1:$1048576,MATCH('Estadísticas BCR'!EP$5,BCR!$A:$A,0),MATCH('Estadísticas BCR'!$B67,BCR!$1:$1,0))),AVERAGE(ED67:EO67)),"")</f>
        <v>0</v>
      </c>
      <c r="EQ67" s="59">
        <f>+IFERROR(IF(ISTEXT(EQ$5)=FALSE,(INDEX(BCR!$1:$1048576,MATCH('Estadísticas BCR'!EQ$5,BCR!$A:$A,0),MATCH('Estadísticas BCR'!$B67,BCR!$1:$1,0))),AVERAGE(EE67:EP67)),"")</f>
        <v>0</v>
      </c>
      <c r="ER67" s="59">
        <f>+IFERROR(IF(ISTEXT(ER$5)=FALSE,(INDEX(BCR!$1:$1048576,MATCH('Estadísticas BCR'!ER$5,BCR!$A:$A,0),MATCH('Estadísticas BCR'!$B67,BCR!$1:$1,0))),AVERAGE(EF67:EQ67)),"")</f>
        <v>0</v>
      </c>
      <c r="ES67" s="59">
        <f>+IFERROR(IF(ISTEXT(ES$5)=FALSE,(INDEX(BCR!$1:$1048576,MATCH('Estadísticas BCR'!ES$5,BCR!$A:$A,0),MATCH('Estadísticas BCR'!$B67,BCR!$1:$1,0))),AVERAGE(EG67:ER67)),"")</f>
        <v>0</v>
      </c>
      <c r="ET67" s="59">
        <f>+IFERROR(IF(ISTEXT(ET$5)=FALSE,(INDEX(BCR!$1:$1048576,MATCH('Estadísticas BCR'!ET$5,BCR!$A:$A,0),MATCH('Estadísticas BCR'!$B67,BCR!$1:$1,0))),AVERAGE(EH67:ES67)),"")</f>
        <v>0</v>
      </c>
      <c r="EU67" s="59">
        <f>+IFERROR(IF(ISTEXT(EU$5)=FALSE,(INDEX(BCR!$1:$1048576,MATCH('Estadísticas BCR'!EU$5,BCR!$A:$A,0),MATCH('Estadísticas BCR'!$B67,BCR!$1:$1,0))),AVERAGE(EI67:ET67)),"")</f>
        <v>0</v>
      </c>
      <c r="EV67" s="59">
        <f>+IFERROR(IF(ISTEXT(EV$5)=FALSE,(INDEX(BCR!$1:$1048576,MATCH('Estadísticas BCR'!EV$5,BCR!$A:$A,0),MATCH('Estadísticas BCR'!$B67,BCR!$1:$1,0))),AVERAGE(EJ67:EU67)),"")</f>
        <v>0</v>
      </c>
      <c r="EW67" s="59">
        <f>+IFERROR(IF(ISTEXT(EW$5)=FALSE,(INDEX(BCR!$1:$1048576,MATCH('Estadísticas BCR'!EW$5,BCR!$A:$A,0),MATCH('Estadísticas BCR'!$B67,BCR!$1:$1,0))),AVERAGE(EK67:EV67)),"")</f>
        <v>0</v>
      </c>
      <c r="EX67" s="59">
        <f>+IFERROR(IF(ISTEXT(EX$5)=FALSE,(INDEX(BCR!$1:$1048576,MATCH('Estadísticas BCR'!EX$5,BCR!$A:$A,0),MATCH('Estadísticas BCR'!$B67,BCR!$1:$1,0))),AVERAGE(EL67:EW67)),"")</f>
        <v>0</v>
      </c>
      <c r="EY67" s="59">
        <f>+IFERROR(IF(ISTEXT(EY$5)=FALSE,(INDEX(BCR!$1:$1048576,MATCH('Estadísticas BCR'!EY$5,BCR!$A:$A,0),MATCH('Estadísticas BCR'!$B67,BCR!$1:$1,0))),AVERAGE(EM67:EX67)),"")</f>
        <v>0</v>
      </c>
      <c r="EZ67" s="59">
        <f>+IFERROR(IF(ISTEXT(EZ$5)=FALSE,(INDEX(BCR!$1:$1048576,MATCH('Estadísticas BCR'!EZ$5,BCR!$A:$A,0),MATCH('Estadísticas BCR'!$B67,BCR!$1:$1,0))),AVERAGE(EN67:EY67)),"")</f>
        <v>0</v>
      </c>
      <c r="FA67" s="59">
        <f>+IFERROR(IF(ISTEXT(FA$5)=FALSE,(INDEX(BCR!$1:$1048576,MATCH('Estadísticas BCR'!FA$5,BCR!$A:$A,0),MATCH('Estadísticas BCR'!$B67,BCR!$1:$1,0))),AVERAGE(EO67:EZ67)),"")</f>
        <v>0</v>
      </c>
      <c r="FB67" s="59">
        <f>+IFERROR(IF(ISTEXT(FB$5)=FALSE,(INDEX(BCR!$1:$1048576,MATCH('Estadísticas BCR'!FB$5,BCR!$A:$A,0),MATCH('Estadísticas BCR'!$B67,BCR!$1:$1,0))),AVERAGE(EP67:FA67)),"")</f>
        <v>0</v>
      </c>
      <c r="FC67" s="60">
        <f>+IFERROR(IF(ISTEXT(FC$5)=FALSE,(INDEX(BCR!$1:$1048576,MATCH('Estadísticas BCR'!FC$5,BCR!$A:$A,0),MATCH('Estadísticas BCR'!$B67,BCR!$1:$1,0))),AVERAGE(EQ67:FB67)),"")</f>
        <v>0</v>
      </c>
      <c r="FD67" s="59">
        <f>+IFERROR(IF(ISTEXT(FD$5)=FALSE,(INDEX(BCR!$1:$1048576,MATCH('Estadísticas BCR'!FD$5,BCR!$A:$A,0),MATCH('Estadísticas BCR'!$B67,BCR!$1:$1,0))),AVERAGE(ER67:FC67)),"")</f>
        <v>0</v>
      </c>
      <c r="FE67" s="59">
        <f>+IFERROR(IF(ISTEXT(FE$5)=FALSE,(INDEX(BCR!$1:$1048576,MATCH('Estadísticas BCR'!FE$5,BCR!$A:$A,0),MATCH('Estadísticas BCR'!$B67,BCR!$1:$1,0))),AVERAGE(ES67:FD67)),"")</f>
        <v>0</v>
      </c>
      <c r="FF67" s="59">
        <f>+IFERROR(IF(ISTEXT(FF$5)=FALSE,(INDEX(BCR!$1:$1048576,MATCH('Estadísticas BCR'!FF$5,BCR!$A:$A,0),MATCH('Estadísticas BCR'!$B67,BCR!$1:$1,0))),AVERAGE(ET67:FE67)),"")</f>
        <v>0</v>
      </c>
      <c r="FG67" s="59">
        <f>+IFERROR(IF(ISTEXT(FG$5)=FALSE,(INDEX(BCR!$1:$1048576,MATCH('Estadísticas BCR'!FG$5,BCR!$A:$A,0),MATCH('Estadísticas BCR'!$B67,BCR!$1:$1,0))),AVERAGE(EU67:FF67)),"")</f>
        <v>0</v>
      </c>
      <c r="FH67" s="59">
        <f>+IFERROR(IF(ISTEXT(FH$5)=FALSE,(INDEX(BCR!$1:$1048576,MATCH('Estadísticas BCR'!FH$5,BCR!$A:$A,0),MATCH('Estadísticas BCR'!$B67,BCR!$1:$1,0))),AVERAGE(EV67:FG67)),"")</f>
        <v>0</v>
      </c>
      <c r="FI67" s="59">
        <f>+IFERROR(IF(ISTEXT(FI$5)=FALSE,(INDEX(BCR!$1:$1048576,MATCH('Estadísticas BCR'!FI$5,BCR!$A:$A,0),MATCH('Estadísticas BCR'!$B67,BCR!$1:$1,0))),AVERAGE(EW67:FH67)),"")</f>
        <v>0</v>
      </c>
      <c r="FJ67" s="59">
        <f>+IFERROR(IF(ISTEXT(FJ$5)=FALSE,(INDEX(BCR!$1:$1048576,MATCH('Estadísticas BCR'!FJ$5,BCR!$A:$A,0),MATCH('Estadísticas BCR'!$B67,BCR!$1:$1,0))),AVERAGE(EX67:FI67)),"")</f>
        <v>0</v>
      </c>
      <c r="FK67" s="59">
        <f>+IFERROR(IF(ISTEXT(FK$5)=FALSE,(INDEX(BCR!$1:$1048576,MATCH('Estadísticas BCR'!FK$5,BCR!$A:$A,0),MATCH('Estadísticas BCR'!$B67,BCR!$1:$1,0))),AVERAGE(EY67:FJ67)),"")</f>
        <v>0</v>
      </c>
      <c r="FL67" s="59">
        <f>+IFERROR(IF(ISTEXT(FL$5)=FALSE,(INDEX(BCR!$1:$1048576,MATCH('Estadísticas BCR'!FL$5,BCR!$A:$A,0),MATCH('Estadísticas BCR'!$B67,BCR!$1:$1,0))),AVERAGE(EZ67:FK67)),"")</f>
        <v>0</v>
      </c>
      <c r="FM67" s="59">
        <f>+IFERROR(IF(ISTEXT(FM$5)=FALSE,(INDEX(BCR!$1:$1048576,MATCH('Estadísticas BCR'!FM$5,BCR!$A:$A,0),MATCH('Estadísticas BCR'!$B67,BCR!$1:$1,0))),AVERAGE(FA67:FL67)),"")</f>
        <v>0</v>
      </c>
      <c r="FN67" s="59">
        <f>+IFERROR(IF(ISTEXT(FN$5)=FALSE,(INDEX(BCR!$1:$1048576,MATCH('Estadísticas BCR'!FN$5,BCR!$A:$A,0),MATCH('Estadísticas BCR'!$B67,BCR!$1:$1,0))),AVERAGE(FB67:FM67)),"")</f>
        <v>0</v>
      </c>
      <c r="FO67" s="59">
        <f>+IFERROR(IF(ISTEXT(FO$5)=FALSE,(INDEX(BCR!$1:$1048576,MATCH('Estadísticas BCR'!FO$5,BCR!$A:$A,0),MATCH('Estadísticas BCR'!$B67,BCR!$1:$1,0))),AVERAGE(FC67:FN67)),"")</f>
        <v>0</v>
      </c>
      <c r="FP67" s="60">
        <f>+IFERROR(IF(ISTEXT(FP$5)=FALSE,(INDEX(BCR!$1:$1048576,MATCH('Estadísticas BCR'!FP$5,BCR!$A:$A,0),MATCH('Estadísticas BCR'!$B67,BCR!$1:$1,0))),AVERAGE(FD67:FO67)),"")</f>
        <v>0</v>
      </c>
      <c r="FQ67" s="59">
        <f>+IFERROR(IF(ISTEXT(FQ$5)=FALSE,(INDEX(BCR!$1:$1048576,MATCH('Estadísticas BCR'!FQ$5,BCR!$A:$A,0),MATCH('Estadísticas BCR'!$B67,BCR!$1:$1,0))),AVERAGE(FE67:FP67)),"")</f>
        <v>0</v>
      </c>
      <c r="FR67" s="59">
        <f>+IFERROR(IF(ISTEXT(FR$5)=FALSE,(INDEX(BCR!$1:$1048576,MATCH('Estadísticas BCR'!FR$5,BCR!$A:$A,0),MATCH('Estadísticas BCR'!$B67,BCR!$1:$1,0))),AVERAGE(FF67:FQ67)),"")</f>
        <v>0</v>
      </c>
      <c r="FS67" s="59">
        <f>+IFERROR(IF(ISTEXT(FS$5)=FALSE,(INDEX(BCR!$1:$1048576,MATCH('Estadísticas BCR'!FS$5,BCR!$A:$A,0),MATCH('Estadísticas BCR'!$B67,BCR!$1:$1,0))),AVERAGE(FG67:FR67)),"")</f>
        <v>0</v>
      </c>
      <c r="FT67" s="59">
        <f>+IFERROR(IF(ISTEXT(FT$5)=FALSE,(INDEX(BCR!$1:$1048576,MATCH('Estadísticas BCR'!FT$5,BCR!$A:$A,0),MATCH('Estadísticas BCR'!$B67,BCR!$1:$1,0))),AVERAGE(FH67:FS67)),"")</f>
        <v>0</v>
      </c>
      <c r="FU67" s="59">
        <f>+IFERROR(IF(ISTEXT(FU$5)=FALSE,(INDEX(BCR!$1:$1048576,MATCH('Estadísticas BCR'!FU$5,BCR!$A:$A,0),MATCH('Estadísticas BCR'!$B67,BCR!$1:$1,0))),AVERAGE(FI67:FT67)),"")</f>
        <v>0</v>
      </c>
      <c r="FV67" s="59">
        <f>+IFERROR(IF(ISTEXT(FV$5)=FALSE,(INDEX(BCR!$1:$1048576,MATCH('Estadísticas BCR'!FV$5,BCR!$A:$A,0),MATCH('Estadísticas BCR'!$B67,BCR!$1:$1,0))),AVERAGE(FJ67:FU67)),"")</f>
        <v>0</v>
      </c>
      <c r="FW67" s="59">
        <f>+IFERROR(IF(ISTEXT(FW$5)=FALSE,(INDEX(BCR!$1:$1048576,MATCH('Estadísticas BCR'!FW$5,BCR!$A:$A,0),MATCH('Estadísticas BCR'!$B67,BCR!$1:$1,0))),AVERAGE(FK67:FV67)),"")</f>
        <v>0</v>
      </c>
      <c r="FX67" s="59">
        <f>+IFERROR(IF(ISTEXT(FX$5)=FALSE,(INDEX(BCR!$1:$1048576,MATCH('Estadísticas BCR'!FX$5,BCR!$A:$A,0),MATCH('Estadísticas BCR'!$B67,BCR!$1:$1,0))),AVERAGE(FL67:FW67)),"")</f>
        <v>0</v>
      </c>
      <c r="FY67" s="59">
        <f>+IFERROR(IF(ISTEXT(FY$5)=FALSE,(INDEX(BCR!$1:$1048576,MATCH('Estadísticas BCR'!FY$5,BCR!$A:$A,0),MATCH('Estadísticas BCR'!$B67,BCR!$1:$1,0))),AVERAGE(FM67:FX67)),"")</f>
        <v>0</v>
      </c>
      <c r="FZ67" s="59">
        <f>+IFERROR(IF(ISTEXT(FZ$5)=FALSE,(INDEX(BCR!$1:$1048576,MATCH('Estadísticas BCR'!FZ$5,BCR!$A:$A,0),MATCH('Estadísticas BCR'!$B67,BCR!$1:$1,0))),AVERAGE(FN67:FY67)),"")</f>
        <v>0</v>
      </c>
      <c r="GA67" s="59">
        <f>+IFERROR(IF(ISTEXT(GA$5)=FALSE,(INDEX(BCR!$1:$1048576,MATCH('Estadísticas BCR'!GA$5,BCR!$A:$A,0),MATCH('Estadísticas BCR'!$B67,BCR!$1:$1,0))),AVERAGE(FO67:FZ67)),"")</f>
        <v>0</v>
      </c>
      <c r="GB67" s="59">
        <f>+IFERROR(IF(ISTEXT(GB$5)=FALSE,(INDEX(BCR!$1:$1048576,MATCH('Estadísticas BCR'!GB$5,BCR!$A:$A,0),MATCH('Estadísticas BCR'!$B67,BCR!$1:$1,0))),AVERAGE(FP67:GA67)),"")</f>
        <v>0</v>
      </c>
      <c r="GC67" s="60">
        <f>+IFERROR(IF(ISTEXT(GC$5)=FALSE,(INDEX(BCR!$1:$1048576,MATCH('Estadísticas BCR'!GC$5,BCR!$A:$A,0),MATCH('Estadísticas BCR'!$B67,BCR!$1:$1,0))),AVERAGE(FQ67:GB67)),"")</f>
        <v>0</v>
      </c>
      <c r="GD67" s="59">
        <f>+IFERROR(IF(ISTEXT(GD$5)=FALSE,(INDEX(BCR!$1:$1048576,MATCH('Estadísticas BCR'!GD$5,BCR!$A:$A,0),MATCH('Estadísticas BCR'!$B67,BCR!$1:$1,0))),AVERAGE(FR67:GC67)),"")</f>
        <v>0</v>
      </c>
      <c r="GE67" s="59">
        <f>+IFERROR(IF(ISTEXT(GE$5)=FALSE,(INDEX(BCR!$1:$1048576,MATCH('Estadísticas BCR'!GE$5,BCR!$A:$A,0),MATCH('Estadísticas BCR'!$B67,BCR!$1:$1,0))),AVERAGE(FS67:GD67)),"")</f>
        <v>0</v>
      </c>
      <c r="GF67" s="59">
        <f>+IFERROR(IF(ISTEXT(GF$5)=FALSE,(INDEX(BCR!$1:$1048576,MATCH('Estadísticas BCR'!GF$5,BCR!$A:$A,0),MATCH('Estadísticas BCR'!$B67,BCR!$1:$1,0))),AVERAGE(FT67:GE67)),"")</f>
        <v>0</v>
      </c>
      <c r="GG67" s="59">
        <f>+IFERROR(IF(ISTEXT(GG$5)=FALSE,(INDEX(BCR!$1:$1048576,MATCH('Estadísticas BCR'!GG$5,BCR!$A:$A,0),MATCH('Estadísticas BCR'!$B67,BCR!$1:$1,0))),AVERAGE(FU67:GF67)),"")</f>
        <v>0</v>
      </c>
      <c r="GH67" s="59">
        <f>+IFERROR(IF(ISTEXT(GH$5)=FALSE,(INDEX(BCR!$1:$1048576,MATCH('Estadísticas BCR'!GH$5,BCR!$A:$A,0),MATCH('Estadísticas BCR'!$B67,BCR!$1:$1,0))),AVERAGE(FV67:GG67)),"")</f>
        <v>0</v>
      </c>
      <c r="GI67" s="59">
        <f>+IFERROR(IF(ISTEXT(GI$5)=FALSE,(INDEX(BCR!$1:$1048576,MATCH('Estadísticas BCR'!GI$5,BCR!$A:$A,0),MATCH('Estadísticas BCR'!$B67,BCR!$1:$1,0))),AVERAGE(FW67:GH67)),"")</f>
        <v>0</v>
      </c>
      <c r="GJ67" s="59">
        <f>+IFERROR(IF(ISTEXT(GJ$5)=FALSE,(INDEX(BCR!$1:$1048576,MATCH('Estadísticas BCR'!GJ$5,BCR!$A:$A,0),MATCH('Estadísticas BCR'!$B67,BCR!$1:$1,0))),AVERAGE(FX67:GI67)),"")</f>
        <v>0</v>
      </c>
      <c r="GK67" s="59">
        <f>+IFERROR(IF(ISTEXT(GK$5)=FALSE,(INDEX(BCR!$1:$1048576,MATCH('Estadísticas BCR'!GK$5,BCR!$A:$A,0),MATCH('Estadísticas BCR'!$B67,BCR!$1:$1,0))),AVERAGE(FY67:GJ67)),"")</f>
        <v>0</v>
      </c>
      <c r="GL67" s="59">
        <f>+IFERROR(IF(ISTEXT(GL$5)=FALSE,(INDEX(BCR!$1:$1048576,MATCH('Estadísticas BCR'!GL$5,BCR!$A:$A,0),MATCH('Estadísticas BCR'!$B67,BCR!$1:$1,0))),AVERAGE(FZ67:GK67)),"")</f>
        <v>0</v>
      </c>
      <c r="GM67" s="59">
        <f>+IFERROR(IF(ISTEXT(GM$5)=FALSE,(INDEX(BCR!$1:$1048576,MATCH('Estadísticas BCR'!GM$5,BCR!$A:$A,0),MATCH('Estadísticas BCR'!$B67,BCR!$1:$1,0))),AVERAGE(GA67:GL67)),"")</f>
        <v>0</v>
      </c>
      <c r="GN67" s="59">
        <f>+IFERROR(IF(ISTEXT(GN$5)=FALSE,(INDEX(BCR!$1:$1048576,MATCH('Estadísticas BCR'!GN$5,BCR!$A:$A,0),MATCH('Estadísticas BCR'!$B67,BCR!$1:$1,0))),AVERAGE(GB67:GM67)),"")</f>
        <v>0</v>
      </c>
      <c r="GO67" s="59">
        <f>+IFERROR(IF(ISTEXT(GO$5)=FALSE,(INDEX(BCR!$1:$1048576,MATCH('Estadísticas BCR'!GO$5,BCR!$A:$A,0),MATCH('Estadísticas BCR'!$B67,BCR!$1:$1,0))),AVERAGE(GC67:GN67)),"")</f>
        <v>0</v>
      </c>
      <c r="GP67" s="60">
        <f>+IFERROR(IF(ISTEXT(GP$5)=FALSE,(INDEX(BCR!$1:$1048576,MATCH('Estadísticas BCR'!GP$5,BCR!$A:$A,0),MATCH('Estadísticas BCR'!$B67,BCR!$1:$1,0))),AVERAGE(GD67:GO67)),"")</f>
        <v>0</v>
      </c>
      <c r="GQ67" s="59">
        <f>+IFERROR(IF(ISTEXT(GQ$5)=FALSE,(INDEX(BCR!$1:$1048576,MATCH('Estadísticas BCR'!GQ$5,BCR!$A:$A,0),MATCH('Estadísticas BCR'!$B67,BCR!$1:$1,0))),AVERAGE(GE67:GP67)),"")</f>
        <v>0</v>
      </c>
      <c r="GR67" s="59">
        <f>+IFERROR(IF(ISTEXT(GR$5)=FALSE,(INDEX(BCR!$1:$1048576,MATCH('Estadísticas BCR'!GR$5,BCR!$A:$A,0),MATCH('Estadísticas BCR'!$B67,BCR!$1:$1,0))),AVERAGE(GF67:GQ67)),"")</f>
        <v>0</v>
      </c>
      <c r="GS67" s="59">
        <f>+IFERROR(IF(ISTEXT(GS$5)=FALSE,(INDEX(BCR!$1:$1048576,MATCH('Estadísticas BCR'!GS$5,BCR!$A:$A,0),MATCH('Estadísticas BCR'!$B67,BCR!$1:$1,0))),AVERAGE(GG67:GR67)),"")</f>
        <v>0</v>
      </c>
      <c r="GT67" s="59">
        <f>+IFERROR(IF(ISTEXT(GT$5)=FALSE,(INDEX(BCR!$1:$1048576,MATCH('Estadísticas BCR'!GT$5,BCR!$A:$A,0),MATCH('Estadísticas BCR'!$B67,BCR!$1:$1,0))),AVERAGE(GH67:GS67)),"")</f>
        <v>0</v>
      </c>
      <c r="GU67" s="59">
        <f>+IFERROR(IF(ISTEXT(GU$5)=FALSE,(INDEX(BCR!$1:$1048576,MATCH('Estadísticas BCR'!GU$5,BCR!$A:$A,0),MATCH('Estadísticas BCR'!$B67,BCR!$1:$1,0))),AVERAGE(GI67:GT67)),"")</f>
        <v>0</v>
      </c>
      <c r="GV67" s="59">
        <f>+IFERROR(IF(ISTEXT(GV$5)=FALSE,(INDEX(BCR!$1:$1048576,MATCH('Estadísticas BCR'!GV$5,BCR!$A:$A,0),MATCH('Estadísticas BCR'!$B67,BCR!$1:$1,0))),AVERAGE(GJ67:GU67)),"")</f>
        <v>0</v>
      </c>
      <c r="GW67" s="59">
        <f>+IFERROR(IF(ISTEXT(GW$5)=FALSE,(INDEX(BCR!$1:$1048576,MATCH('Estadísticas BCR'!GW$5,BCR!$A:$A,0),MATCH('Estadísticas BCR'!$B67,BCR!$1:$1,0))),AVERAGE(GK67:GV67)),"")</f>
        <v>0</v>
      </c>
      <c r="GX67" s="59">
        <f>+IFERROR(IF(ISTEXT(GX$5)=FALSE,(INDEX(BCR!$1:$1048576,MATCH('Estadísticas BCR'!GX$5,BCR!$A:$A,0),MATCH('Estadísticas BCR'!$B67,BCR!$1:$1,0))),AVERAGE(GL67:GW67)),"")</f>
        <v>0</v>
      </c>
      <c r="GY67" s="59">
        <f>+IFERROR(IF(ISTEXT(GY$5)=FALSE,(INDEX(BCR!$1:$1048576,MATCH('Estadísticas BCR'!GY$5,BCR!$A:$A,0),MATCH('Estadísticas BCR'!$B67,BCR!$1:$1,0))),AVERAGE(GM67:GX67)),"")</f>
        <v>0</v>
      </c>
      <c r="GZ67" s="59">
        <f>+IFERROR(IF(ISTEXT(GZ$5)=FALSE,(INDEX(BCR!$1:$1048576,MATCH('Estadísticas BCR'!GZ$5,BCR!$A:$A,0),MATCH('Estadísticas BCR'!$B67,BCR!$1:$1,0))),AVERAGE(GN67:GY67)),"")</f>
        <v>0</v>
      </c>
      <c r="HA67" s="59">
        <f>+IFERROR(IF(ISTEXT(HA$5)=FALSE,(INDEX(BCR!$1:$1048576,MATCH('Estadísticas BCR'!HA$5,BCR!$A:$A,0),MATCH('Estadísticas BCR'!$B67,BCR!$1:$1,0))),AVERAGE(GO67:GZ67)),"")</f>
        <v>0</v>
      </c>
      <c r="HB67" s="59">
        <f>+IFERROR(IF(ISTEXT(HB$5)=FALSE,(INDEX(BCR!$1:$1048576,MATCH('Estadísticas BCR'!HB$5,BCR!$A:$A,0),MATCH('Estadísticas BCR'!$B67,BCR!$1:$1,0))),AVERAGE(GP67:HA67)),"")</f>
        <v>0</v>
      </c>
      <c r="HC67" s="60">
        <f>+IFERROR(IF(ISTEXT(HC$5)=FALSE,(INDEX(BCR!$1:$1048576,MATCH('Estadísticas BCR'!HC$5,BCR!$A:$A,0),MATCH('Estadísticas BCR'!$B67,BCR!$1:$1,0))),AVERAGE(GQ67:HB67)),"")</f>
        <v>0</v>
      </c>
      <c r="HD67" s="59">
        <f>+IFERROR(IF(ISTEXT(HD$5)=FALSE,(INDEX(BCR!$1:$1048576,MATCH('Estadísticas BCR'!HD$5,BCR!$A:$A,0),MATCH('Estadísticas BCR'!$B67,BCR!$1:$1,0))),AVERAGE(GR67:HC67)),"")</f>
        <v>0</v>
      </c>
      <c r="HE67" s="59">
        <f>+IFERROR(IF(ISTEXT(HE$5)=FALSE,(INDEX(BCR!$1:$1048576,MATCH('Estadísticas BCR'!HE$5,BCR!$A:$A,0),MATCH('Estadísticas BCR'!$B67,BCR!$1:$1,0))),AVERAGE(GS67:HD67)),"")</f>
        <v>0</v>
      </c>
      <c r="HF67" s="59">
        <f>+IFERROR(IF(ISTEXT(HF$5)=FALSE,(INDEX(BCR!$1:$1048576,MATCH('Estadísticas BCR'!HF$5,BCR!$A:$A,0),MATCH('Estadísticas BCR'!$B67,BCR!$1:$1,0))),AVERAGE(GT67:HE67)),"")</f>
        <v>0</v>
      </c>
      <c r="HG67" s="59">
        <f>+IFERROR(IF(ISTEXT(HG$5)=FALSE,(INDEX(BCR!$1:$1048576,MATCH('Estadísticas BCR'!HG$5,BCR!$A:$A,0),MATCH('Estadísticas BCR'!$B67,BCR!$1:$1,0))),AVERAGE(GU67:HF67)),"")</f>
        <v>0</v>
      </c>
      <c r="HH67" s="59">
        <f>+IFERROR(IF(ISTEXT(HH$5)=FALSE,(INDEX(BCR!$1:$1048576,MATCH('Estadísticas BCR'!HH$5,BCR!$A:$A,0),MATCH('Estadísticas BCR'!$B67,BCR!$1:$1,0))),AVERAGE(GV67:HG67)),"")</f>
        <v>0</v>
      </c>
      <c r="HI67" s="59">
        <f>+IFERROR(IF(ISTEXT(HI$5)=FALSE,(INDEX(BCR!$1:$1048576,MATCH('Estadísticas BCR'!HI$5,BCR!$A:$A,0),MATCH('Estadísticas BCR'!$B67,BCR!$1:$1,0))),AVERAGE(GW67:HH67)),"")</f>
        <v>0</v>
      </c>
      <c r="HJ67" s="59">
        <f>+IFERROR(IF(ISTEXT(HJ$5)=FALSE,(INDEX(BCR!$1:$1048576,MATCH('Estadísticas BCR'!HJ$5,BCR!$A:$A,0),MATCH('Estadísticas BCR'!$B67,BCR!$1:$1,0))),AVERAGE(GX67:HI67)),"")</f>
        <v>0</v>
      </c>
      <c r="HK67" s="59">
        <f>+IFERROR(IF(ISTEXT(HK$5)=FALSE,(INDEX(BCR!$1:$1048576,MATCH('Estadísticas BCR'!HK$5,BCR!$A:$A,0),MATCH('Estadísticas BCR'!$B67,BCR!$1:$1,0))),AVERAGE(GY67:HJ67)),"")</f>
        <v>0</v>
      </c>
      <c r="HL67" s="59">
        <f>+IFERROR(IF(ISTEXT(HL$5)=FALSE,(INDEX(BCR!$1:$1048576,MATCH('Estadísticas BCR'!HL$5,BCR!$A:$A,0),MATCH('Estadísticas BCR'!$B67,BCR!$1:$1,0))),AVERAGE(GZ67:HK67)),"")</f>
        <v>0</v>
      </c>
      <c r="HM67" s="59">
        <f>+IFERROR(IF(ISTEXT(HM$5)=FALSE,(INDEX(BCR!$1:$1048576,MATCH('Estadísticas BCR'!HM$5,BCR!$A:$A,0),MATCH('Estadísticas BCR'!$B67,BCR!$1:$1,0))),AVERAGE(HA67:HL67)),"")</f>
        <v>0</v>
      </c>
      <c r="HN67" s="59">
        <f>+IFERROR(IF(ISTEXT(HN$5)=FALSE,(INDEX(BCR!$1:$1048576,MATCH('Estadísticas BCR'!HN$5,BCR!$A:$A,0),MATCH('Estadísticas BCR'!$B67,BCR!$1:$1,0))),AVERAGE(HB67:HM67)),"")</f>
        <v>0</v>
      </c>
      <c r="HO67" s="59">
        <f>+IFERROR(IF(ISTEXT(HO$5)=FALSE,(INDEX(BCR!$1:$1048576,MATCH('Estadísticas BCR'!HO$5,BCR!$A:$A,0),MATCH('Estadísticas BCR'!$B67,BCR!$1:$1,0))),AVERAGE(HC67:HN67)),"")</f>
        <v>0</v>
      </c>
      <c r="HP67" s="60">
        <f>+IFERROR(IF(ISTEXT(HP$5)=FALSE,(INDEX(BCR!$1:$1048576,MATCH('Estadísticas BCR'!HP$5,BCR!$A:$A,0),MATCH('Estadísticas BCR'!$B67,BCR!$1:$1,0))),AVERAGE(HD67:HO67)),"")</f>
        <v>0</v>
      </c>
      <c r="HQ67" s="59">
        <f>+IFERROR(IF(ISTEXT(HQ$5)=FALSE,(INDEX(BCR!$1:$1048576,MATCH('Estadísticas BCR'!HQ$5,BCR!$A:$A,0),MATCH('Estadísticas BCR'!$B67,BCR!$1:$1,0))),AVERAGE(HE67:HP67)),"")</f>
        <v>0</v>
      </c>
      <c r="HR67" s="59">
        <f>+IFERROR(IF(ISTEXT(HR$5)=FALSE,(INDEX(BCR!$1:$1048576,MATCH('Estadísticas BCR'!HR$5,BCR!$A:$A,0),MATCH('Estadísticas BCR'!$B67,BCR!$1:$1,0))),AVERAGE(HF67:HQ67)),"")</f>
        <v>0</v>
      </c>
      <c r="HS67" s="59">
        <f>+IFERROR(IF(ISTEXT(HS$5)=FALSE,(INDEX(BCR!$1:$1048576,MATCH('Estadísticas BCR'!HS$5,BCR!$A:$A,0),MATCH('Estadísticas BCR'!$B67,BCR!$1:$1,0))),AVERAGE(HG67:HR67)),"")</f>
        <v>0</v>
      </c>
      <c r="HT67" s="59">
        <f>+IFERROR(IF(ISTEXT(HT$5)=FALSE,(INDEX(BCR!$1:$1048576,MATCH('Estadísticas BCR'!HT$5,BCR!$A:$A,0),MATCH('Estadísticas BCR'!$B67,BCR!$1:$1,0))),AVERAGE(HH67:HS67)),"")</f>
        <v>0</v>
      </c>
      <c r="HU67" s="59">
        <f>+IFERROR(IF(ISTEXT(HU$5)=FALSE,(INDEX(BCR!$1:$1048576,MATCH('Estadísticas BCR'!HU$5,BCR!$A:$A,0),MATCH('Estadísticas BCR'!$B67,BCR!$1:$1,0))),AVERAGE(HI67:HT67)),"")</f>
        <v>0</v>
      </c>
      <c r="HV67" s="59">
        <f>+IFERROR(IF(ISTEXT(HV$5)=FALSE,(INDEX(BCR!$1:$1048576,MATCH('Estadísticas BCR'!HV$5,BCR!$A:$A,0),MATCH('Estadísticas BCR'!$B67,BCR!$1:$1,0))),AVERAGE(HJ67:HU67)),"")</f>
        <v>0</v>
      </c>
      <c r="HW67" s="59">
        <f>+IFERROR(IF(ISTEXT(HW$5)=FALSE,(INDEX(BCR!$1:$1048576,MATCH('Estadísticas BCR'!HW$5,BCR!$A:$A,0),MATCH('Estadísticas BCR'!$B67,BCR!$1:$1,0))),AVERAGE(HK67:HV67)),"")</f>
        <v>0</v>
      </c>
      <c r="HX67" s="59">
        <f>+IFERROR(IF(ISTEXT(HX$5)=FALSE,(INDEX(BCR!$1:$1048576,MATCH('Estadísticas BCR'!HX$5,BCR!$A:$A,0),MATCH('Estadísticas BCR'!$B67,BCR!$1:$1,0))),AVERAGE(HL67:HW67)),"")</f>
        <v>0</v>
      </c>
      <c r="HY67" s="59">
        <f>+IFERROR(IF(ISTEXT(HY$5)=FALSE,(INDEX(BCR!$1:$1048576,MATCH('Estadísticas BCR'!HY$5,BCR!$A:$A,0),MATCH('Estadísticas BCR'!$B67,BCR!$1:$1,0))),AVERAGE(HM67:HX67)),"")</f>
        <v>0</v>
      </c>
      <c r="HZ67" s="59">
        <f>+IFERROR(IF(ISTEXT(HZ$5)=FALSE,(INDEX(BCR!$1:$1048576,MATCH('Estadísticas BCR'!HZ$5,BCR!$A:$A,0),MATCH('Estadísticas BCR'!$B67,BCR!$1:$1,0))),AVERAGE(HN67:HY67)),"")</f>
        <v>0</v>
      </c>
      <c r="IA67" s="59">
        <f>+IFERROR(IF(ISTEXT(IA$5)=FALSE,(INDEX(BCR!$1:$1048576,MATCH('Estadísticas BCR'!IA$5,BCR!$A:$A,0),MATCH('Estadísticas BCR'!$B67,BCR!$1:$1,0))),AVERAGE(HO67:HZ67)),"")</f>
        <v>0</v>
      </c>
      <c r="IB67" s="59">
        <f>+IFERROR(IF(ISTEXT(IB$5)=FALSE,(INDEX(BCR!$1:$1048576,MATCH('Estadísticas BCR'!IB$5,BCR!$A:$A,0),MATCH('Estadísticas BCR'!$B67,BCR!$1:$1,0))),AVERAGE(HP67:IA67)),"")</f>
        <v>0</v>
      </c>
      <c r="IC67" s="60">
        <f>+IFERROR(IF(ISTEXT(IC$5)=FALSE,(INDEX(BCR!$1:$1048576,MATCH('Estadísticas BCR'!IC$5,BCR!$A:$A,0),MATCH('Estadísticas BCR'!$B67,BCR!$1:$1,0))),AVERAGE(HQ67:IB67)),"")</f>
        <v>0</v>
      </c>
      <c r="ID67" s="59">
        <f>+IFERROR(IF(ISTEXT(ID$5)=FALSE,(INDEX(BCR!$1:$1048576,MATCH('Estadísticas BCR'!ID$5,BCR!$A:$A,0),MATCH('Estadísticas BCR'!$B67,BCR!$1:$1,0))),AVERAGE(HR67:IC67)),"")</f>
        <v>0</v>
      </c>
      <c r="IE67" s="59">
        <f>+IFERROR(IF(ISTEXT(IE$5)=FALSE,(INDEX(BCR!$1:$1048576,MATCH('Estadísticas BCR'!IE$5,BCR!$A:$A,0),MATCH('Estadísticas BCR'!$B67,BCR!$1:$1,0))),AVERAGE(HS67:ID67)),"")</f>
        <v>0</v>
      </c>
      <c r="IF67" s="59">
        <f>+IFERROR(IF(ISTEXT(IF$5)=FALSE,(INDEX(BCR!$1:$1048576,MATCH('Estadísticas BCR'!IF$5,BCR!$A:$A,0),MATCH('Estadísticas BCR'!$B67,BCR!$1:$1,0))),AVERAGE(HT67:IE67)),"")</f>
        <v>0</v>
      </c>
      <c r="IG67" s="59">
        <f>+IFERROR(IF(ISTEXT(IG$5)=FALSE,(INDEX(BCR!$1:$1048576,MATCH('Estadísticas BCR'!IG$5,BCR!$A:$A,0),MATCH('Estadísticas BCR'!$B67,BCR!$1:$1,0))),AVERAGE(HU67:IF67)),"")</f>
        <v>0</v>
      </c>
      <c r="IH67" s="59">
        <f>+IFERROR(IF(ISTEXT(IH$5)=FALSE,(INDEX(BCR!$1:$1048576,MATCH('Estadísticas BCR'!IH$5,BCR!$A:$A,0),MATCH('Estadísticas BCR'!$B67,BCR!$1:$1,0))),AVERAGE(HV67:IG67)),"")</f>
        <v>0</v>
      </c>
      <c r="II67" s="59">
        <f>+IFERROR(IF(ISTEXT(II$5)=FALSE,(INDEX(BCR!$1:$1048576,MATCH('Estadísticas BCR'!II$5,BCR!$A:$A,0),MATCH('Estadísticas BCR'!$B67,BCR!$1:$1,0))),AVERAGE(HW67:IH67)),"")</f>
        <v>0</v>
      </c>
      <c r="IJ67" s="59">
        <f>+IFERROR(IF(ISTEXT(IJ$5)=FALSE,(INDEX(BCR!$1:$1048576,MATCH('Estadísticas BCR'!IJ$5,BCR!$A:$A,0),MATCH('Estadísticas BCR'!$B67,BCR!$1:$1,0))),AVERAGE(HX67:II67)),"")</f>
        <v>0</v>
      </c>
      <c r="IK67" s="59">
        <f>+IFERROR(IF(ISTEXT(IK$5)=FALSE,(INDEX(BCR!$1:$1048576,MATCH('Estadísticas BCR'!IK$5,BCR!$A:$A,0),MATCH('Estadísticas BCR'!$B67,BCR!$1:$1,0))),AVERAGE(HY67:IJ67)),"")</f>
        <v>0</v>
      </c>
      <c r="IL67" s="59">
        <f>+IFERROR(IF(ISTEXT(IL$5)=FALSE,(INDEX(BCR!$1:$1048576,MATCH('Estadísticas BCR'!IL$5,BCR!$A:$A,0),MATCH('Estadísticas BCR'!$B67,BCR!$1:$1,0))),AVERAGE(HZ67:IK67)),"")</f>
        <v>0</v>
      </c>
      <c r="IM67" s="59">
        <f>+IFERROR(IF(ISTEXT(IM$5)=FALSE,(INDEX(BCR!$1:$1048576,MATCH('Estadísticas BCR'!IM$5,BCR!$A:$A,0),MATCH('Estadísticas BCR'!$B67,BCR!$1:$1,0))),AVERAGE(IA67:IL67)),"")</f>
        <v>0</v>
      </c>
      <c r="IN67" s="59">
        <f>+IFERROR(IF(ISTEXT(IN$5)=FALSE,(INDEX(BCR!$1:$1048576,MATCH('Estadísticas BCR'!IN$5,BCR!$A:$A,0),MATCH('Estadísticas BCR'!$B67,BCR!$1:$1,0))),AVERAGE(IB67:IM67)),"")</f>
        <v>0</v>
      </c>
      <c r="IO67" s="59">
        <f>+IFERROR(IF(ISTEXT(IO$5)=FALSE,(INDEX(BCR!$1:$1048576,MATCH('Estadísticas BCR'!IO$5,BCR!$A:$A,0),MATCH('Estadísticas BCR'!$B67,BCR!$1:$1,0))),AVERAGE(IC67:IN67)),"")</f>
        <v>0</v>
      </c>
      <c r="IP67" s="60">
        <f>+IFERROR(IF(ISTEXT(IP$5)=FALSE,(INDEX(BCR!$1:$1048576,MATCH('Estadísticas BCR'!IP$5,BCR!$A:$A,0),MATCH('Estadísticas BCR'!$B67,BCR!$1:$1,0))),AVERAGE(ID67:IO67)),"")</f>
        <v>0</v>
      </c>
      <c r="IQ67" s="59">
        <f>+IFERROR(IF(ISTEXT(IQ$5)=FALSE,(INDEX(BCR!$1:$1048576,MATCH('Estadísticas BCR'!IQ$5,BCR!$A:$A,0),MATCH('Estadísticas BCR'!$B67,BCR!$1:$1,0))),AVERAGE(IE67:IP67)),"")</f>
        <v>0</v>
      </c>
      <c r="IR67" s="59">
        <f>+IFERROR(IF(ISTEXT(IR$5)=FALSE,(INDEX(BCR!$1:$1048576,MATCH('Estadísticas BCR'!IR$5,BCR!$A:$A,0),MATCH('Estadísticas BCR'!$B67,BCR!$1:$1,0))),AVERAGE(IF67:IQ67)),"")</f>
        <v>0</v>
      </c>
      <c r="IS67" s="59">
        <f>+IFERROR(IF(ISTEXT(IS$5)=FALSE,(INDEX(BCR!$1:$1048576,MATCH('Estadísticas BCR'!IS$5,BCR!$A:$A,0),MATCH('Estadísticas BCR'!$B67,BCR!$1:$1,0))),AVERAGE(IG67:IR67)),"")</f>
        <v>0</v>
      </c>
      <c r="IT67" s="59">
        <f>+IFERROR(IF(ISTEXT(IT$5)=FALSE,(INDEX(BCR!$1:$1048576,MATCH('Estadísticas BCR'!IT$5,BCR!$A:$A,0),MATCH('Estadísticas BCR'!$B67,BCR!$1:$1,0))),AVERAGE(IH67:IS67)),"")</f>
        <v>0</v>
      </c>
      <c r="IU67" s="59">
        <f>+IFERROR(IF(ISTEXT(IU$5)=FALSE,(INDEX(BCR!$1:$1048576,MATCH('Estadísticas BCR'!IU$5,BCR!$A:$A,0),MATCH('Estadísticas BCR'!$B67,BCR!$1:$1,0))),AVERAGE(II67:IT67)),"")</f>
        <v>0</v>
      </c>
      <c r="IV67" s="59">
        <f>+IFERROR(IF(ISTEXT(IV$5)=FALSE,(INDEX(BCR!$1:$1048576,MATCH('Estadísticas BCR'!IV$5,BCR!$A:$A,0),MATCH('Estadísticas BCR'!$B67,BCR!$1:$1,0))),AVERAGE(IJ67:IU67)),"")</f>
        <v>0</v>
      </c>
      <c r="IW67" s="59">
        <f>+IFERROR(IF(ISTEXT(IW$5)=FALSE,(INDEX(BCR!$1:$1048576,MATCH('Estadísticas BCR'!IW$5,BCR!$A:$A,0),MATCH('Estadísticas BCR'!$B67,BCR!$1:$1,0))),AVERAGE(IK67:IV67)),"")</f>
        <v>0</v>
      </c>
      <c r="IX67" s="59">
        <f>+IFERROR(IF(ISTEXT(IX$5)=FALSE,(INDEX(BCR!$1:$1048576,MATCH('Estadísticas BCR'!IX$5,BCR!$A:$A,0),MATCH('Estadísticas BCR'!$B67,BCR!$1:$1,0))),AVERAGE(IL67:IW67)),"")</f>
        <v>0</v>
      </c>
      <c r="IY67" s="59">
        <f>+IFERROR(IF(ISTEXT(IY$5)=FALSE,(INDEX(BCR!$1:$1048576,MATCH('Estadísticas BCR'!IY$5,BCR!$A:$A,0),MATCH('Estadísticas BCR'!$B67,BCR!$1:$1,0))),AVERAGE(IM67:IX67)),"")</f>
        <v>0</v>
      </c>
      <c r="IZ67" s="59">
        <f>+IFERROR(IF(ISTEXT(IZ$5)=FALSE,(INDEX(BCR!$1:$1048576,MATCH('Estadísticas BCR'!IZ$5,BCR!$A:$A,0),MATCH('Estadísticas BCR'!$B67,BCR!$1:$1,0))),AVERAGE(IN67:IY67)),"")</f>
        <v>0</v>
      </c>
      <c r="JA67" s="59">
        <f>+IFERROR(IF(ISTEXT(JA$5)=FALSE,(INDEX(BCR!$1:$1048576,MATCH('Estadísticas BCR'!JA$5,BCR!$A:$A,0),MATCH('Estadísticas BCR'!$B67,BCR!$1:$1,0))),AVERAGE(IO67:IZ67)),"")</f>
        <v>0</v>
      </c>
      <c r="JB67" s="59">
        <f>+IFERROR(IF(ISTEXT(JB$5)=FALSE,(INDEX(BCR!$1:$1048576,MATCH('Estadísticas BCR'!JB$5,BCR!$A:$A,0),MATCH('Estadísticas BCR'!$B67,BCR!$1:$1,0))),AVERAGE(IP67:JA67)),"")</f>
        <v>0</v>
      </c>
      <c r="JC67" s="60">
        <f>+IFERROR(IF(ISTEXT(JC$5)=FALSE,(INDEX(BCR!$1:$1048576,MATCH('Estadísticas BCR'!JC$5,BCR!$A:$A,0),MATCH('Estadísticas BCR'!$B67,BCR!$1:$1,0))),AVERAGE(IQ67:JB67)),"")</f>
        <v>0</v>
      </c>
      <c r="JD67" s="59">
        <f>+IFERROR(IF(ISTEXT(JD$5)=FALSE,(INDEX(BCR!$1:$1048576,MATCH('Estadísticas BCR'!JD$5,BCR!$A:$A,0),MATCH('Estadísticas BCR'!$B67,BCR!$1:$1,0))),AVERAGE(IR67:JC67)),"")</f>
        <v>0</v>
      </c>
      <c r="JE67" s="59">
        <f>+IFERROR(IF(ISTEXT(JE$5)=FALSE,(INDEX(BCR!$1:$1048576,MATCH('Estadísticas BCR'!JE$5,BCR!$A:$A,0),MATCH('Estadísticas BCR'!$B67,BCR!$1:$1,0))),AVERAGE(IS67:JD67)),"")</f>
        <v>0</v>
      </c>
      <c r="JF67" s="59">
        <f>+IFERROR(IF(ISTEXT(JF$5)=FALSE,(INDEX(BCR!$1:$1048576,MATCH('Estadísticas BCR'!JF$5,BCR!$A:$A,0),MATCH('Estadísticas BCR'!$B67,BCR!$1:$1,0))),AVERAGE(IT67:JE67)),"")</f>
        <v>0</v>
      </c>
      <c r="JG67" s="59">
        <f>+IFERROR(IF(ISTEXT(JG$5)=FALSE,(INDEX(BCR!$1:$1048576,MATCH('Estadísticas BCR'!JG$5,BCR!$A:$A,0),MATCH('Estadísticas BCR'!$B67,BCR!$1:$1,0))),AVERAGE(IU67:JF67)),"")</f>
        <v>0</v>
      </c>
      <c r="JH67" s="59">
        <f>+IFERROR(IF(ISTEXT(JH$5)=FALSE,(INDEX(BCR!$1:$1048576,MATCH('Estadísticas BCR'!JH$5,BCR!$A:$A,0),MATCH('Estadísticas BCR'!$B67,BCR!$1:$1,0))),AVERAGE(IV67:JG67)),"")</f>
        <v>0</v>
      </c>
      <c r="JI67" s="59">
        <f>+IFERROR(IF(ISTEXT(JI$5)=FALSE,(INDEX(BCR!$1:$1048576,MATCH('Estadísticas BCR'!JI$5,BCR!$A:$A,0),MATCH('Estadísticas BCR'!$B67,BCR!$1:$1,0))),AVERAGE(IW67:JH67)),"")</f>
        <v>0</v>
      </c>
      <c r="JJ67" s="59">
        <f>+IFERROR(IF(ISTEXT(JJ$5)=FALSE,(INDEX(BCR!$1:$1048576,MATCH('Estadísticas BCR'!JJ$5,BCR!$A:$A,0),MATCH('Estadísticas BCR'!$B67,BCR!$1:$1,0))),AVERAGE(IX67:JI67)),"")</f>
        <v>0</v>
      </c>
      <c r="JK67" s="59">
        <f>+IFERROR(IF(ISTEXT(JK$5)=FALSE,(INDEX(BCR!$1:$1048576,MATCH('Estadísticas BCR'!JK$5,BCR!$A:$A,0),MATCH('Estadísticas BCR'!$B67,BCR!$1:$1,0))),AVERAGE(IY67:JJ67)),"")</f>
        <v>0</v>
      </c>
      <c r="JL67" s="59">
        <f>+IFERROR(IF(ISTEXT(JL$5)=FALSE,(INDEX(BCR!$1:$1048576,MATCH('Estadísticas BCR'!JL$5,BCR!$A:$A,0),MATCH('Estadísticas BCR'!$B67,BCR!$1:$1,0))),AVERAGE(IZ67:JK67)),"")</f>
        <v>0</v>
      </c>
      <c r="JM67" s="59">
        <f>+IFERROR(IF(ISTEXT(JM$5)=FALSE,(INDEX(BCR!$1:$1048576,MATCH('Estadísticas BCR'!JM$5,BCR!$A:$A,0),MATCH('Estadísticas BCR'!$B67,BCR!$1:$1,0))),AVERAGE(JA67:JL67)),"")</f>
        <v>70.895522388059703</v>
      </c>
      <c r="JN67" s="59">
        <f>+IFERROR(IF(ISTEXT(JN$5)=FALSE,(INDEX(BCR!$1:$1048576,MATCH('Estadísticas BCR'!JN$5,BCR!$A:$A,0),MATCH('Estadísticas BCR'!$B67,BCR!$1:$1,0))),AVERAGE(JB67:JM67)),"")</f>
        <v>73.478260869565204</v>
      </c>
      <c r="JO67" s="59">
        <f>+IFERROR(IF(ISTEXT(JO$5)=FALSE,(INDEX(BCR!$1:$1048576,MATCH('Estadísticas BCR'!JO$5,BCR!$A:$A,0),MATCH('Estadísticas BCR'!$B67,BCR!$1:$1,0))),AVERAGE(JC67:JN67)),"")</f>
        <v>72.0183486238532</v>
      </c>
      <c r="JP67" s="60">
        <f>+IFERROR(IF(ISTEXT(JP$5)=FALSE,(INDEX(BCR!$1:$1048576,MATCH('Estadísticas BCR'!JP$5,BCR!$A:$A,0),MATCH('Estadísticas BCR'!$B67,BCR!$1:$1,0))),AVERAGE(JD67:JO67)),"")</f>
        <v>18.03267765678984</v>
      </c>
      <c r="JQ67" s="59">
        <f>+IFERROR(IF(ISTEXT(JQ$5)=FALSE,(INDEX(BCR!$1:$1048576,MATCH('Estadísticas BCR'!JQ$5,BCR!$A:$A,0),MATCH('Estadísticas BCR'!$B67,BCR!$1:$1,0))),AVERAGE(JE67:JP67)),"")</f>
        <v>70</v>
      </c>
      <c r="JR67" s="59">
        <f>+IFERROR(IF(ISTEXT(JR$5)=FALSE,(INDEX(BCR!$1:$1048576,MATCH('Estadísticas BCR'!JR$5,BCR!$A:$A,0),MATCH('Estadísticas BCR'!$B67,BCR!$1:$1,0))),AVERAGE(JF67:JQ67)),"")</f>
        <v>65.942028985507207</v>
      </c>
      <c r="JS67" s="59">
        <f>+IFERROR(IF(ISTEXT(JS$5)=FALSE,(INDEX(BCR!$1:$1048576,MATCH('Estadísticas BCR'!JS$5,BCR!$A:$A,0),MATCH('Estadísticas BCR'!$B67,BCR!$1:$1,0))),AVERAGE(JG67:JR67)),"")</f>
        <v>71.25</v>
      </c>
      <c r="JT67" s="59">
        <f>+IFERROR(IF(ISTEXT(JT$5)=FALSE,(INDEX(BCR!$1:$1048576,MATCH('Estadísticas BCR'!JT$5,BCR!$A:$A,0),MATCH('Estadísticas BCR'!$B67,BCR!$1:$1,0))),AVERAGE(JH67:JS67)),"")</f>
        <v>65.5555555555556</v>
      </c>
      <c r="JU67" s="59">
        <f>+IFERROR(IF(ISTEXT(JU$5)=FALSE,(INDEX(BCR!$1:$1048576,MATCH('Estadísticas BCR'!JU$5,BCR!$A:$A,0),MATCH('Estadísticas BCR'!$B67,BCR!$1:$1,0))),AVERAGE(JI67:JT67)),"")</f>
        <v>62.2340425531915</v>
      </c>
      <c r="JV67" s="59">
        <f>+IFERROR(IF(ISTEXT(JV$5)=FALSE,(INDEX(BCR!$1:$1048576,MATCH('Estadísticas BCR'!JV$5,BCR!$A:$A,0),MATCH('Estadísticas BCR'!$B67,BCR!$1:$1,0))),AVERAGE(JJ67:JU67)),"")</f>
        <v>55.376344086021497</v>
      </c>
      <c r="JW67" s="59">
        <f>+IFERROR(IF(ISTEXT(JW$5)=FALSE,(INDEX(BCR!$1:$1048576,MATCH('Estadísticas BCR'!JW$5,BCR!$A:$A,0),MATCH('Estadísticas BCR'!$B67,BCR!$1:$1,0))),AVERAGE(JK67:JV67)),"")</f>
        <v>56.410256410256402</v>
      </c>
      <c r="JX67" s="59">
        <f>+IFERROR(IF(ISTEXT(JX$5)=FALSE,(INDEX(BCR!$1:$1048576,MATCH('Estadísticas BCR'!JX$5,BCR!$A:$A,0),MATCH('Estadísticas BCR'!$B67,BCR!$1:$1,0))),AVERAGE(JL67:JW67)),"")</f>
        <v>53.289473684210499</v>
      </c>
      <c r="JY67" s="59">
        <f>+IFERROR(IF(ISTEXT(JY$5)=FALSE,(INDEX(BCR!$1:$1048576,MATCH('Estadísticas BCR'!JY$5,BCR!$A:$A,0),MATCH('Estadísticas BCR'!$B67,BCR!$1:$1,0))),AVERAGE(JM67:JX67)),"")</f>
        <v>59.905660377358501</v>
      </c>
      <c r="JZ67" s="59">
        <f>+IFERROR(IF(ISTEXT(JZ$5)=FALSE,(INDEX(BCR!$1:$1048576,MATCH('Estadísticas BCR'!JZ$5,BCR!$A:$A,0),MATCH('Estadísticas BCR'!$B67,BCR!$1:$1,0))),AVERAGE(JN67:JY67)),"")</f>
        <v>68.6813186813187</v>
      </c>
      <c r="KA67" s="59">
        <f>+IFERROR(IF(ISTEXT(KA$5)=FALSE,(INDEX(BCR!$1:$1048576,MATCH('Estadísticas BCR'!KA$5,BCR!$A:$A,0),MATCH('Estadísticas BCR'!$B67,BCR!$1:$1,0))),AVERAGE(JO67:JZ67)),"")</f>
        <v>64.285714285714306</v>
      </c>
      <c r="KB67" s="59">
        <f>+IFERROR(IF(ISTEXT(KB$5)=FALSE,(INDEX(BCR!$1:$1048576,MATCH('Estadísticas BCR'!KB$5,BCR!$A:$A,0),MATCH('Estadísticas BCR'!$B67,BCR!$1:$1,0))),AVERAGE(JP67:KA67)),"")</f>
        <v>64.516129032258107</v>
      </c>
      <c r="KC67" s="60">
        <f>+IFERROR(IF(ISTEXT(KC$5)=FALSE,(INDEX(BCR!$1:$1048576,MATCH('Estadísticas BCR'!KC$5,BCR!$A:$A,0),MATCH('Estadísticas BCR'!$B67,BCR!$1:$1,0))),AVERAGE(JQ67:KB67)),"")</f>
        <v>63.120543637616016</v>
      </c>
      <c r="KD67" s="59">
        <f>+IFERROR(IF(ISTEXT(KD$5)=FALSE,(INDEX(BCR!$1:$1048576,MATCH('Estadísticas BCR'!KD$5,BCR!$A:$A,0),MATCH('Estadísticas BCR'!$B67,BCR!$1:$1,0))),AVERAGE(JR67:KC67)),"")</f>
        <v>64.077669902912604</v>
      </c>
      <c r="KE67" s="59">
        <f>+IFERROR(IF(ISTEXT(KE$5)=FALSE,(INDEX(BCR!$1:$1048576,MATCH('Estadísticas BCR'!KE$5,BCR!$A:$A,0),MATCH('Estadísticas BCR'!$B67,BCR!$1:$1,0))),AVERAGE(JS67:KD67)),"")</f>
        <v>71.6666666666667</v>
      </c>
      <c r="KF67" s="59">
        <f>+IFERROR(IF(ISTEXT(KF$5)=FALSE,(INDEX(BCR!$1:$1048576,MATCH('Estadísticas BCR'!KF$5,BCR!$A:$A,0),MATCH('Estadísticas BCR'!$B67,BCR!$1:$1,0))),AVERAGE(JT67:KE67)),"")</f>
        <v>67.716535433070902</v>
      </c>
      <c r="KG67" s="59">
        <f>+IFERROR(IF(ISTEXT(KG$5)=FALSE,(INDEX(BCR!$1:$1048576,MATCH('Estadísticas BCR'!KG$5,BCR!$A:$A,0),MATCH('Estadísticas BCR'!$B67,BCR!$1:$1,0))),AVERAGE(JU67:KF67)),"")</f>
        <v>65.254237288135599</v>
      </c>
      <c r="KH67" s="59">
        <f>+IFERROR(IF(ISTEXT(KH$5)=FALSE,(INDEX(BCR!$1:$1048576,MATCH('Estadísticas BCR'!KH$5,BCR!$A:$A,0),MATCH('Estadísticas BCR'!$B67,BCR!$1:$1,0))),AVERAGE(JV67:KG67)),"")</f>
        <v>66.037735849056602</v>
      </c>
      <c r="KI67" s="59">
        <f>+IFERROR(IF(ISTEXT(KI$5)=FALSE,(INDEX(BCR!$1:$1048576,MATCH('Estadísticas BCR'!KI$5,BCR!$A:$A,0),MATCH('Estadísticas BCR'!$B67,BCR!$1:$1,0))),AVERAGE(JW67:KH67)),"")</f>
        <v>57.575757575757599</v>
      </c>
      <c r="KJ67" s="59">
        <f>+IFERROR(IF(ISTEXT(KJ$5)=FALSE,(INDEX(BCR!$1:$1048576,MATCH('Estadísticas BCR'!KJ$5,BCR!$A:$A,0),MATCH('Estadísticas BCR'!$B67,BCR!$1:$1,0))),AVERAGE(JX67:KI67)),"")</f>
        <v>52.531645569620302</v>
      </c>
      <c r="KK67" s="59">
        <f>+IFERROR(IF(ISTEXT(KK$5)=FALSE,(INDEX(BCR!$1:$1048576,MATCH('Estadísticas BCR'!KK$5,BCR!$A:$A,0),MATCH('Estadísticas BCR'!$B67,BCR!$1:$1,0))),AVERAGE(JY67:KJ67)),"")</f>
        <v>63.068181818181799</v>
      </c>
      <c r="KL67" s="59">
        <f>+IFERROR(IF(ISTEXT(KL$5)=FALSE,(INDEX(BCR!$1:$1048576,MATCH('Estadísticas BCR'!KL$5,BCR!$A:$A,0),MATCH('Estadísticas BCR'!$B67,BCR!$1:$1,0))),AVERAGE(JZ67:KK67)),"")</f>
        <v>68.421052631578902</v>
      </c>
      <c r="KM67" s="59">
        <f>+IFERROR(IF(ISTEXT(KM$5)=FALSE,(INDEX(BCR!$1:$1048576,MATCH('Estadísticas BCR'!KM$5,BCR!$A:$A,0),MATCH('Estadísticas BCR'!$B67,BCR!$1:$1,0))),AVERAGE(KA67:KL67)),"")</f>
        <v>65.425531914893597</v>
      </c>
      <c r="KN67" s="59">
        <f>+IFERROR(IF(ISTEXT(KN$5)=FALSE,(INDEX(BCR!$1:$1048576,MATCH('Estadísticas BCR'!KN$5,BCR!$A:$A,0),MATCH('Estadísticas BCR'!$B67,BCR!$1:$1,0))),AVERAGE(KB67:KM67)),"")</f>
        <v>60</v>
      </c>
      <c r="KO67" s="59">
        <f>+IFERROR(IF(ISTEXT(KO$5)=FALSE,(INDEX(BCR!$1:$1048576,MATCH('Estadísticas BCR'!KO$5,BCR!$A:$A,0),MATCH('Estadísticas BCR'!$B67,BCR!$1:$1,0))),AVERAGE(KC67:KN67)),"")</f>
        <v>66.233766233766204</v>
      </c>
      <c r="KP67" s="60">
        <f>+IFERROR(IF(ISTEXT(KP$5)=FALSE,(INDEX(BCR!$1:$1048576,MATCH('Estadísticas BCR'!KP$5,BCR!$A:$A,0),MATCH('Estadísticas BCR'!$B67,BCR!$1:$1,0))),AVERAGE(KD67:KO67)),"")</f>
        <v>64.000731740303408</v>
      </c>
      <c r="KQ67" s="59">
        <f>+IFERROR(IF(ISTEXT(KQ$5)=FALSE,(INDEX(BCR!$1:$1048576,MATCH('Estadísticas BCR'!KQ$5,BCR!$A:$A,0),MATCH('Estadísticas BCR'!$B67,BCR!$1:$1,0))),AVERAGE(KE67:KP67)),"")</f>
        <v>53.571428571428598</v>
      </c>
      <c r="KR67" s="59">
        <f>+IFERROR(IF(ISTEXT(KR$5)=FALSE,(INDEX(BCR!$1:$1048576,MATCH('Estadísticas BCR'!KR$5,BCR!$A:$A,0),MATCH('Estadísticas BCR'!$B67,BCR!$1:$1,0))),AVERAGE(KF67:KQ67)),"")</f>
        <v>50.892857142857103</v>
      </c>
      <c r="KS67" s="59">
        <f>+IFERROR(IF(ISTEXT(KS$5)=FALSE,(INDEX(BCR!$1:$1048576,MATCH('Estadísticas BCR'!KS$5,BCR!$A:$A,0),MATCH('Estadísticas BCR'!$B67,BCR!$1:$1,0))),AVERAGE(KG67:KR67)),"")</f>
        <v>60.869565217391298</v>
      </c>
      <c r="KT67" s="59">
        <f>+IFERROR(IF(ISTEXT(KT$5)=FALSE,(INDEX(BCR!$1:$1048576,MATCH('Estadísticas BCR'!KT$5,BCR!$A:$A,0),MATCH('Estadísticas BCR'!$B67,BCR!$1:$1,0))),AVERAGE(KH67:KS67)),"")</f>
        <v>59.4339622641509</v>
      </c>
      <c r="KU67" s="59">
        <f>+IFERROR(IF(ISTEXT(KU$5)=FALSE,(INDEX(BCR!$1:$1048576,MATCH('Estadísticas BCR'!KU$5,BCR!$A:$A,0),MATCH('Estadísticas BCR'!$B67,BCR!$1:$1,0))),AVERAGE(KI67:KT67)),"")</f>
        <v>66.810344827586206</v>
      </c>
      <c r="KV67" s="59">
        <f>+IFERROR(IF(ISTEXT(KV$5)=FALSE,(INDEX(BCR!$1:$1048576,MATCH('Estadísticas BCR'!KV$5,BCR!$A:$A,0),MATCH('Estadísticas BCR'!$B67,BCR!$1:$1,0))),AVERAGE(KJ67:KU67)),"")</f>
        <v>70.070422535211307</v>
      </c>
      <c r="KW67" s="59">
        <f>+IFERROR(IF(ISTEXT(KW$5)=FALSE,(INDEX(BCR!$1:$1048576,MATCH('Estadísticas BCR'!KW$5,BCR!$A:$A,0),MATCH('Estadísticas BCR'!$B67,BCR!$1:$1,0))),AVERAGE(KK67:KV67)),"")</f>
        <v>69.594594594594597</v>
      </c>
      <c r="KX67" s="59">
        <f>+IFERROR(IF(ISTEXT(KX$5)=FALSE,(INDEX(BCR!$1:$1048576,MATCH('Estadísticas BCR'!KX$5,BCR!$A:$A,0),MATCH('Estadísticas BCR'!$B67,BCR!$1:$1,0))),AVERAGE(KL67:KW67)),"")</f>
        <v>73.204419889502802</v>
      </c>
      <c r="KY67" s="59">
        <f>+IFERROR(IF(ISTEXT(KY$5)=FALSE,(INDEX(BCR!$1:$1048576,MATCH('Estadísticas BCR'!KY$5,BCR!$A:$A,0),MATCH('Estadísticas BCR'!$B67,BCR!$1:$1,0))),AVERAGE(KM67:KX67)),"")</f>
        <v>75.304878048780495</v>
      </c>
      <c r="KZ67" s="59">
        <f>+IFERROR(IF(ISTEXT(KZ$5)=FALSE,(INDEX(BCR!$1:$1048576,MATCH('Estadísticas BCR'!KZ$5,BCR!$A:$A,0),MATCH('Estadísticas BCR'!$B67,BCR!$1:$1,0))),AVERAGE(KN67:KY67)),"")</f>
        <v>71.022727272727295</v>
      </c>
      <c r="LA67" s="59">
        <f>+IFERROR(IF(ISTEXT(LA$5)=FALSE,(INDEX(BCR!$1:$1048576,MATCH('Estadísticas BCR'!LA$5,BCR!$A:$A,0),MATCH('Estadísticas BCR'!$B67,BCR!$1:$1,0))),AVERAGE(KO67:KZ67)),"")</f>
        <v>73.988439306358401</v>
      </c>
      <c r="LB67" s="59">
        <f>+IFERROR(IF(ISTEXT(LB$5)=FALSE,(INDEX(BCR!$1:$1048576,MATCH('Estadísticas BCR'!LB$5,BCR!$A:$A,0),MATCH('Estadísticas BCR'!$B67,BCR!$1:$1,0))),AVERAGE(KP67:LA67)),"")</f>
        <v>79.807692307692307</v>
      </c>
      <c r="LC67" s="60">
        <f>+IFERROR(IF(ISTEXT(LC$5)=FALSE,(INDEX(BCR!$1:$1048576,MATCH('Estadísticas BCR'!LC$5,BCR!$A:$A,0),MATCH('Estadísticas BCR'!$B67,BCR!$1:$1,0))),AVERAGE(KQ67:LB67)),"")</f>
        <v>67.047610998190095</v>
      </c>
      <c r="LD67" s="59">
        <f>+IFERROR(IF(ISTEXT(LD$5)=FALSE,(INDEX(BCR!$1:$1048576,MATCH('Estadísticas BCR'!LD$5,BCR!$A:$A,0),MATCH('Estadísticas BCR'!$B67,BCR!$1:$1,0))),AVERAGE(KR67:LC67)),"")</f>
        <v>74.342105263157904</v>
      </c>
      <c r="LE67" s="59">
        <f>+IFERROR(IF(ISTEXT(LE$5)=FALSE,(INDEX(BCR!$1:$1048576,MATCH('Estadísticas BCR'!LE$5,BCR!$A:$A,0),MATCH('Estadísticas BCR'!$B67,BCR!$1:$1,0))),AVERAGE(KS67:LD67)),"")</f>
        <v>80.743243243243199</v>
      </c>
      <c r="LF67" s="59">
        <f>+IFERROR(IF(ISTEXT(LF$5)=FALSE,(INDEX(BCR!$1:$1048576,MATCH('Estadísticas BCR'!LF$5,BCR!$A:$A,0),MATCH('Estadísticas BCR'!$B67,BCR!$1:$1,0))),AVERAGE(KT67:LE67)),"")</f>
        <v>79.729729729729698</v>
      </c>
      <c r="LG67" s="59">
        <f>+IFERROR(IF(ISTEXT(LG$5)=FALSE,(INDEX(BCR!$1:$1048576,MATCH('Estadísticas BCR'!LG$5,BCR!$A:$A,0),MATCH('Estadísticas BCR'!$B67,BCR!$1:$1,0))),AVERAGE(KU67:LF67)),"")</f>
        <v>75.190839694656503</v>
      </c>
      <c r="LH67" s="59">
        <f>+IFERROR(IF(ISTEXT(LH$5)=FALSE,(INDEX(BCR!$1:$1048576,MATCH('Estadísticas BCR'!LH$5,BCR!$A:$A,0),MATCH('Estadísticas BCR'!$B67,BCR!$1:$1,0))),AVERAGE(KV67:LG67)),"")</f>
        <v>80.147058823529406</v>
      </c>
      <c r="LI67" s="59">
        <f>+IFERROR(IF(ISTEXT(LI$5)=FALSE,(INDEX(BCR!$1:$1048576,MATCH('Estadísticas BCR'!LI$5,BCR!$A:$A,0),MATCH('Estadísticas BCR'!$B67,BCR!$1:$1,0))),AVERAGE(KW67:LH67)),"")</f>
        <v>77.099236641221395</v>
      </c>
      <c r="LJ67" s="59">
        <f>+IFERROR(IF(ISTEXT(LJ$5)=FALSE,(INDEX(BCR!$1:$1048576,MATCH('Estadísticas BCR'!LJ$5,BCR!$A:$A,0),MATCH('Estadísticas BCR'!$B67,BCR!$1:$1,0))),AVERAGE(KX67:LI67)),"")</f>
        <v>81.690140845070403</v>
      </c>
      <c r="LK67" s="59">
        <f>+IFERROR(IF(ISTEXT(LK$5)=FALSE,(INDEX(BCR!$1:$1048576,MATCH('Estadísticas BCR'!LK$5,BCR!$A:$A,0),MATCH('Estadísticas BCR'!$B67,BCR!$1:$1,0))),AVERAGE(KY67:LJ67)),"")</f>
        <v>87.4015748031496</v>
      </c>
      <c r="LL67" s="59">
        <f>+IFERROR(IF(ISTEXT(LL$5)=FALSE,(INDEX(BCR!$1:$1048576,MATCH('Estadísticas BCR'!LL$5,BCR!$A:$A,0),MATCH('Estadísticas BCR'!$B67,BCR!$1:$1,0))),AVERAGE(KZ67:LK67)),"")</f>
        <v>85.483870967741893</v>
      </c>
      <c r="LM67" s="59">
        <f>+IFERROR(IF(ISTEXT(LM$5)=FALSE,(INDEX(BCR!$1:$1048576,MATCH('Estadísticas BCR'!LM$5,BCR!$A:$A,0),MATCH('Estadísticas BCR'!$B67,BCR!$1:$1,0))),AVERAGE(LA67:LL67)),"")</f>
        <v>78.440366972477094</v>
      </c>
      <c r="LN67" s="59">
        <f>+IFERROR(IF(ISTEXT(LN$5)=FALSE,(INDEX(BCR!$1:$1048576,MATCH('Estadísticas BCR'!LN$5,BCR!$A:$A,0),MATCH('Estadísticas BCR'!$B67,BCR!$1:$1,0))),AVERAGE(LB67:LM67)),"")</f>
        <v>84.403669724770694</v>
      </c>
      <c r="LO67" s="59">
        <f>+IFERROR(IF(ISTEXT(LO$5)=FALSE,(INDEX(BCR!$1:$1048576,MATCH('Estadísticas BCR'!LO$5,BCR!$A:$A,0),MATCH('Estadísticas BCR'!$B67,BCR!$1:$1,0))),AVERAGE(LC67:LN67)),"")</f>
        <v>87.288135593220304</v>
      </c>
      <c r="LP67" s="60">
        <f>+IFERROR(IF(ISTEXT(LP$5)=FALSE,(INDEX(BCR!$1:$1048576,MATCH('Estadísticas BCR'!LP$5,BCR!$A:$A,0),MATCH('Estadísticas BCR'!$B67,BCR!$1:$1,0))),AVERAGE(LD67:LO67)),"")</f>
        <v>80.996664358497341</v>
      </c>
      <c r="LQ67" s="59">
        <f>+IFERROR(IF(ISTEXT(LQ$5)=FALSE,(INDEX(BCR!$1:$1048576,MATCH('Estadísticas BCR'!LQ$5,BCR!$A:$A,0),MATCH('Estadísticas BCR'!$B67,BCR!$1:$1,0))),AVERAGE(LE67:LP67)),"")</f>
        <v>86.259541984732806</v>
      </c>
      <c r="LR67" s="59">
        <f>+IFERROR(IF(ISTEXT(LR$5)=FALSE,(INDEX(BCR!$1:$1048576,MATCH('Estadísticas BCR'!LR$5,BCR!$A:$A,0),MATCH('Estadísticas BCR'!$B67,BCR!$1:$1,0))),AVERAGE(LF67:LQ67)),"")</f>
        <v>84.8</v>
      </c>
      <c r="LS67" s="59">
        <f>+IFERROR(IF(ISTEXT(LS$5)=FALSE,(INDEX(BCR!$1:$1048576,MATCH('Estadísticas BCR'!LS$5,BCR!$A:$A,0),MATCH('Estadísticas BCR'!$B67,BCR!$1:$1,0))),AVERAGE(LG67:LR67)),"")</f>
        <v>85.398230088495595</v>
      </c>
      <c r="LT67" s="59">
        <f>+IFERROR(IF(ISTEXT(LT$5)=FALSE,(INDEX(BCR!$1:$1048576,MATCH('Estadísticas BCR'!LT$5,BCR!$A:$A,0),MATCH('Estadísticas BCR'!$B67,BCR!$1:$1,0))),AVERAGE(LH67:LS67)),"")</f>
        <v>84.959349593495901</v>
      </c>
      <c r="LU67" s="59">
        <f>+IFERROR(IF(ISTEXT(LU$5)=FALSE,(INDEX(BCR!$1:$1048576,MATCH('Estadísticas BCR'!LU$5,BCR!$A:$A,0),MATCH('Estadísticas BCR'!$B67,BCR!$1:$1,0))),AVERAGE(LI67:LT67)),"")</f>
        <v>86.029411764705898</v>
      </c>
      <c r="LV67" s="59">
        <f>+IFERROR(IF(ISTEXT(LV$5)=FALSE,(INDEX(BCR!$1:$1048576,MATCH('Estadísticas BCR'!LV$5,BCR!$A:$A,0),MATCH('Estadísticas BCR'!$B67,BCR!$1:$1,0))),AVERAGE(LJ67:LU67)),"")</f>
        <v>86.363636363636402</v>
      </c>
      <c r="LW67" s="59">
        <f>+IFERROR(IF(ISTEXT(LW$5)=FALSE,(INDEX(BCR!$1:$1048576,MATCH('Estadísticas BCR'!LW$5,BCR!$A:$A,0),MATCH('Estadísticas BCR'!$B67,BCR!$1:$1,0))),AVERAGE(LK67:LV67)),"")</f>
        <v>72.072072072072103</v>
      </c>
      <c r="LX67" s="59">
        <f>+IFERROR(IF(ISTEXT(LX$5)=FALSE,(INDEX(BCR!$1:$1048576,MATCH('Estadísticas BCR'!LX$5,BCR!$A:$A,0),MATCH('Estadísticas BCR'!$B67,BCR!$1:$1,0))),AVERAGE(LL67:LW67)),"")</f>
        <v>71.120689655172399</v>
      </c>
      <c r="LY67" s="59">
        <f>+IFERROR(IF(ISTEXT(LY$5)=FALSE,(INDEX(BCR!$1:$1048576,MATCH('Estadísticas BCR'!LY$5,BCR!$A:$A,0),MATCH('Estadísticas BCR'!$B67,BCR!$1:$1,0))),AVERAGE(LM67:LX67)),"")</f>
        <v>67.094017094017104</v>
      </c>
      <c r="LZ67" s="59">
        <f>+IFERROR(IF(ISTEXT(LZ$5)=FALSE,(INDEX(BCR!$1:$1048576,MATCH('Estadísticas BCR'!LZ$5,BCR!$A:$A,0),MATCH('Estadísticas BCR'!$B67,BCR!$1:$1,0))),AVERAGE(LN67:LY67)),"")</f>
        <v>65.040650406504099</v>
      </c>
      <c r="MA67" s="59">
        <f>+IFERROR(IF(ISTEXT(MA$5)=FALSE,(INDEX(BCR!$1:$1048576,MATCH('Estadísticas BCR'!MA$5,BCR!$A:$A,0),MATCH('Estadísticas BCR'!$B67,BCR!$1:$1,0))),AVERAGE(LO67:LZ67)),"")</f>
        <v>59.426229508196698</v>
      </c>
      <c r="MB67" s="59">
        <f>+IFERROR(IF(ISTEXT(MB$5)=FALSE,(INDEX(BCR!$1:$1048576,MATCH('Estadísticas BCR'!MB$5,BCR!$A:$A,0),MATCH('Estadísticas BCR'!$B67,BCR!$1:$1,0))),AVERAGE(LP67:MA67)),"")</f>
        <v>80</v>
      </c>
      <c r="MC67" s="60">
        <f>+IFERROR(IF(ISTEXT(MC$5)=FALSE,(INDEX(BCR!$1:$1048576,MATCH('Estadísticas BCR'!MC$5,BCR!$A:$A,0),MATCH('Estadísticas BCR'!$B67,BCR!$1:$1,0))),AVERAGE(LQ67:MB67)),"")</f>
        <v>77.380319044252417</v>
      </c>
      <c r="MD67" s="59">
        <f>+IFERROR(IF(ISTEXT(MD$5)=FALSE,(INDEX(BCR!$1:$1048576,MATCH('Estadísticas BCR'!MD$5,BCR!$A:$A,0),MATCH('Estadísticas BCR'!$B67,BCR!$1:$1,0))),AVERAGE(LR67:MC67)),"")</f>
        <v>89.912280701754398</v>
      </c>
      <c r="ME67" s="59">
        <f>+IFERROR(IF(ISTEXT(ME$5)=FALSE,(INDEX(BCR!$1:$1048576,MATCH('Estadísticas BCR'!ME$5,BCR!$A:$A,0),MATCH('Estadísticas BCR'!$B67,BCR!$1:$1,0))),AVERAGE(LS67:MD67)),"")</f>
        <v>84.274193548387103</v>
      </c>
      <c r="MF67" s="59">
        <f>+IFERROR(IF(ISTEXT(MF$5)=FALSE,(INDEX(BCR!$1:$1048576,MATCH('Estadísticas BCR'!MF$5,BCR!$A:$A,0),MATCH('Estadísticas BCR'!$B67,BCR!$1:$1,0))),AVERAGE(LT67:ME67)),"")</f>
        <v>80.4166666666667</v>
      </c>
      <c r="MG67" s="59" t="str">
        <f>+IFERROR(IF(ISTEXT(MG$5)=FALSE,(INDEX(BCR!$1:$1048576,MATCH('Estadísticas BCR'!MG$5,BCR!$A:$A,0),MATCH('Estadísticas BCR'!$B67,BCR!$1:$1,0))),AVERAGE(LU67:MF67)),"")</f>
        <v/>
      </c>
      <c r="MH67" s="59" t="str">
        <f>+IFERROR(IF(ISTEXT(MH$5)=FALSE,(INDEX(BCR!$1:$1048576,MATCH('Estadísticas BCR'!MH$5,BCR!$A:$A,0),MATCH('Estadísticas BCR'!$B67,BCR!$1:$1,0))),AVERAGE(LV67:MG67)),"")</f>
        <v/>
      </c>
      <c r="MI67" s="59" t="str">
        <f>+IFERROR(IF(ISTEXT(MI$5)=FALSE,(INDEX(BCR!$1:$1048576,MATCH('Estadísticas BCR'!MI$5,BCR!$A:$A,0),MATCH('Estadísticas BCR'!$B67,BCR!$1:$1,0))),AVERAGE(LW67:MH67)),"")</f>
        <v/>
      </c>
      <c r="MJ67" s="59" t="str">
        <f>+IFERROR(IF(ISTEXT(MJ$5)=FALSE,(INDEX(BCR!$1:$1048576,MATCH('Estadísticas BCR'!MJ$5,BCR!$A:$A,0),MATCH('Estadísticas BCR'!$B67,BCR!$1:$1,0))),AVERAGE(LX67:MI67)),"")</f>
        <v/>
      </c>
      <c r="MK67" s="59" t="str">
        <f>+IFERROR(IF(ISTEXT(MK$5)=FALSE,(INDEX(BCR!$1:$1048576,MATCH('Estadísticas BCR'!MK$5,BCR!$A:$A,0),MATCH('Estadísticas BCR'!$B67,BCR!$1:$1,0))),AVERAGE(LY67:MJ67)),"")</f>
        <v/>
      </c>
      <c r="ML67" s="59" t="str">
        <f>+IFERROR(IF(ISTEXT(ML$5)=FALSE,(INDEX(BCR!$1:$1048576,MATCH('Estadísticas BCR'!ML$5,BCR!$A:$A,0),MATCH('Estadísticas BCR'!$B67,BCR!$1:$1,0))),AVERAGE(LZ67:MK67)),"")</f>
        <v/>
      </c>
      <c r="MM67" s="59" t="str">
        <f>+IFERROR(IF(ISTEXT(MM$5)=FALSE,(INDEX(BCR!$1:$1048576,MATCH('Estadísticas BCR'!MM$5,BCR!$A:$A,0),MATCH('Estadísticas BCR'!$B67,BCR!$1:$1,0))),AVERAGE(MA67:ML67)),"")</f>
        <v/>
      </c>
      <c r="MN67" s="59" t="str">
        <f>+IFERROR(IF(ISTEXT(MN$5)=FALSE,(INDEX(BCR!$1:$1048576,MATCH('Estadísticas BCR'!MN$5,BCR!$A:$A,0),MATCH('Estadísticas BCR'!$B67,BCR!$1:$1,0))),AVERAGE(MB67:MM67)),"")</f>
        <v/>
      </c>
      <c r="MO67" s="59" t="str">
        <f>+IFERROR(IF(ISTEXT(MO$5)=FALSE,(INDEX(BCR!$1:$1048576,MATCH('Estadísticas BCR'!MO$5,BCR!$A:$A,0),MATCH('Estadísticas BCR'!$B67,BCR!$1:$1,0))),AVERAGE(MC67:MN67)),"")</f>
        <v/>
      </c>
      <c r="MP67" s="60">
        <f>+IFERROR(IF(ISTEXT(MP$5)=FALSE,(INDEX(BCR!$1:$1048576,MATCH('Estadísticas BCR'!MP$5,BCR!$A:$A,0),MATCH('Estadísticas BCR'!$B67,BCR!$1:$1,0))),AVERAGE(MD67:MO67)),"")</f>
        <v>84.867713638936053</v>
      </c>
    </row>
    <row r="68" spans="2:354" outlineLevel="1">
      <c r="B68" s="9" t="s">
        <v>913</v>
      </c>
      <c r="C68" s="126" t="s">
        <v>290</v>
      </c>
      <c r="D68" s="104">
        <f>+IFERROR(IF(ISTEXT(D$5)=FALSE,(INDEX(BCR!$1:$1048576,MATCH('Estadísticas BCR'!D$5,BCR!$A:$A,0),MATCH('Estadísticas BCR'!$B68,BCR!$1:$1,0))),AVERAGE(#REF!)),"")</f>
        <v>0</v>
      </c>
      <c r="E68" s="104">
        <f>+IFERROR(IF(ISTEXT(E$5)=FALSE,(INDEX(BCR!$1:$1048576,MATCH('Estadísticas BCR'!E$5,BCR!$A:$A,0),MATCH('Estadísticas BCR'!$B68,BCR!$1:$1,0))),AVERAGE(#REF!)),"")</f>
        <v>0</v>
      </c>
      <c r="F68" s="104">
        <f>+IFERROR(IF(ISTEXT(F$5)=FALSE,(INDEX(BCR!$1:$1048576,MATCH('Estadísticas BCR'!F$5,BCR!$A:$A,0),MATCH('Estadísticas BCR'!$B68,BCR!$1:$1,0))),AVERAGE(#REF!)),"")</f>
        <v>0</v>
      </c>
      <c r="G68" s="104" t="str">
        <f>+IFERROR(IF(ISTEXT(G$5)=FALSE,(INDEX(BCR!$1:$1048576,MATCH('Estadísticas BCR'!G$5,BCR!$A:$A,0),MATCH('Estadísticas BCR'!$B68,BCR!$1:$1,0))),AVERAGE(#REF!)),"")</f>
        <v/>
      </c>
      <c r="H68" s="104">
        <f>+IFERROR(IF(ISTEXT(H$5)=FALSE,(INDEX(BCR!$1:$1048576,MATCH('Estadísticas BCR'!H$5,BCR!$A:$A,0),MATCH('Estadísticas BCR'!$B68,BCR!$1:$1,0))),AVERAGE(#REF!)),"")</f>
        <v>0</v>
      </c>
      <c r="I68" s="104">
        <f>+IFERROR(IF(ISTEXT(I$5)=FALSE,(INDEX(BCR!$1:$1048576,MATCH('Estadísticas BCR'!I$5,BCR!$A:$A,0),MATCH('Estadísticas BCR'!$B68,BCR!$1:$1,0))),AVERAGE(#REF!)),"")</f>
        <v>0</v>
      </c>
      <c r="J68" s="104">
        <f>+IFERROR(IF(ISTEXT(J$5)=FALSE,(INDEX(BCR!$1:$1048576,MATCH('Estadísticas BCR'!J$5,BCR!$A:$A,0),MATCH('Estadísticas BCR'!$B68,BCR!$1:$1,0))),AVERAGE(#REF!)),"")</f>
        <v>0</v>
      </c>
      <c r="K68" s="104">
        <f>+IFERROR(IF(ISTEXT(K$5)=FALSE,(INDEX(BCR!$1:$1048576,MATCH('Estadísticas BCR'!K$5,BCR!$A:$A,0),MATCH('Estadísticas BCR'!$B68,BCR!$1:$1,0))),AVERAGE(#REF!)),"")</f>
        <v>0</v>
      </c>
      <c r="L68" s="104">
        <f>+IFERROR(IF(ISTEXT(L$5)=FALSE,(INDEX(BCR!$1:$1048576,MATCH('Estadísticas BCR'!L$5,BCR!$A:$A,0),MATCH('Estadísticas BCR'!$B68,BCR!$1:$1,0))),AVERAGE(#REF!)),"")</f>
        <v>0</v>
      </c>
      <c r="M68" s="104">
        <f>+IFERROR(IF(ISTEXT(M$5)=FALSE,(INDEX(BCR!$1:$1048576,MATCH('Estadísticas BCR'!M$5,BCR!$A:$A,0),MATCH('Estadísticas BCR'!$B68,BCR!$1:$1,0))),AVERAGE(#REF!)),"")</f>
        <v>0</v>
      </c>
      <c r="N68" s="104">
        <f>+IFERROR(IF(ISTEXT(N$5)=FALSE,(INDEX(BCR!$1:$1048576,MATCH('Estadísticas BCR'!N$5,BCR!$A:$A,0),MATCH('Estadísticas BCR'!$B68,BCR!$1:$1,0))),AVERAGE(#REF!)),"")</f>
        <v>0</v>
      </c>
      <c r="O68" s="104">
        <f>+IFERROR(IF(ISTEXT(O$5)=FALSE,(INDEX(BCR!$1:$1048576,MATCH('Estadísticas BCR'!O$5,BCR!$A:$A,0),MATCH('Estadísticas BCR'!$B68,BCR!$1:$1,0))),AVERAGE(#REF!)),"")</f>
        <v>0</v>
      </c>
      <c r="P68" s="60">
        <f>+IFERROR(IF(ISTEXT(P$5)=FALSE,(INDEX(BCR!$1:$1048576,MATCH('Estadísticas BCR'!P$5,BCR!$A:$A,0),MATCH('Estadísticas BCR'!$B68,BCR!$1:$1,0))),AVERAGE(D68:O68)),"")</f>
        <v>0</v>
      </c>
      <c r="Q68" s="104">
        <f>+IFERROR(IF(ISTEXT(Q$5)=FALSE,(INDEX(BCR!$1:$1048576,MATCH('Estadísticas BCR'!Q$5,BCR!$A:$A,0),MATCH('Estadísticas BCR'!$B68,BCR!$1:$1,0))),AVERAGE(#REF!)),"")</f>
        <v>0</v>
      </c>
      <c r="R68" s="104">
        <f>+IFERROR(IF(ISTEXT(R$5)=FALSE,(INDEX(BCR!$1:$1048576,MATCH('Estadísticas BCR'!R$5,BCR!$A:$A,0),MATCH('Estadísticas BCR'!$B68,BCR!$1:$1,0))),AVERAGE(#REF!)),"")</f>
        <v>0</v>
      </c>
      <c r="S68" s="104">
        <f>+IFERROR(IF(ISTEXT(S$5)=FALSE,(INDEX(BCR!$1:$1048576,MATCH('Estadísticas BCR'!S$5,BCR!$A:$A,0),MATCH('Estadísticas BCR'!$B68,BCR!$1:$1,0))),AVERAGE(#REF!)),"")</f>
        <v>0</v>
      </c>
      <c r="T68" s="104">
        <f>+IFERROR(IF(ISTEXT(T$5)=FALSE,(INDEX(BCR!$1:$1048576,MATCH('Estadísticas BCR'!T$5,BCR!$A:$A,0),MATCH('Estadísticas BCR'!$B68,BCR!$1:$1,0))),AVERAGE(#REF!)),"")</f>
        <v>0</v>
      </c>
      <c r="U68" s="104">
        <f>+IFERROR(IF(ISTEXT(U$5)=FALSE,(INDEX(BCR!$1:$1048576,MATCH('Estadísticas BCR'!U$5,BCR!$A:$A,0),MATCH('Estadísticas BCR'!$B68,BCR!$1:$1,0))),AVERAGE(#REF!)),"")</f>
        <v>0</v>
      </c>
      <c r="V68" s="104">
        <f>+IFERROR(IF(ISTEXT(V$5)=FALSE,(INDEX(BCR!$1:$1048576,MATCH('Estadísticas BCR'!V$5,BCR!$A:$A,0),MATCH('Estadísticas BCR'!$B68,BCR!$1:$1,0))),AVERAGE(#REF!)),"")</f>
        <v>0</v>
      </c>
      <c r="W68" s="104">
        <f>+IFERROR(IF(ISTEXT(W$5)=FALSE,(INDEX(BCR!$1:$1048576,MATCH('Estadísticas BCR'!W$5,BCR!$A:$A,0),MATCH('Estadísticas BCR'!$B68,BCR!$1:$1,0))),AVERAGE(#REF!)),"")</f>
        <v>0</v>
      </c>
      <c r="X68" s="104">
        <f>+IFERROR(IF(ISTEXT(X$5)=FALSE,(INDEX(BCR!$1:$1048576,MATCH('Estadísticas BCR'!X$5,BCR!$A:$A,0),MATCH('Estadísticas BCR'!$B68,BCR!$1:$1,0))),AVERAGE(#REF!)),"")</f>
        <v>0</v>
      </c>
      <c r="Y68" s="104">
        <f>+IFERROR(IF(ISTEXT(Y$5)=FALSE,(INDEX(BCR!$1:$1048576,MATCH('Estadísticas BCR'!Y$5,BCR!$A:$A,0),MATCH('Estadísticas BCR'!$B68,BCR!$1:$1,0))),AVERAGE(#REF!)),"")</f>
        <v>0</v>
      </c>
      <c r="Z68" s="104">
        <f>+IFERROR(IF(ISTEXT(Z$5)=FALSE,(INDEX(BCR!$1:$1048576,MATCH('Estadísticas BCR'!Z$5,BCR!$A:$A,0),MATCH('Estadísticas BCR'!$B68,BCR!$1:$1,0))),AVERAGE(#REF!)),"")</f>
        <v>0</v>
      </c>
      <c r="AA68" s="104">
        <f>+IFERROR(IF(ISTEXT(AA$5)=FALSE,(INDEX(BCR!$1:$1048576,MATCH('Estadísticas BCR'!AA$5,BCR!$A:$A,0),MATCH('Estadísticas BCR'!$B68,BCR!$1:$1,0))),AVERAGE(#REF!)),"")</f>
        <v>0</v>
      </c>
      <c r="AB68" s="104">
        <f>+IFERROR(IF(ISTEXT(AB$5)=FALSE,(INDEX(BCR!$1:$1048576,MATCH('Estadísticas BCR'!AB$5,BCR!$A:$A,0),MATCH('Estadísticas BCR'!$B68,BCR!$1:$1,0))),AVERAGE(#REF!)),"")</f>
        <v>0</v>
      </c>
      <c r="AC68" s="60">
        <f>+IFERROR(IF(ISTEXT(AC$5)=FALSE,(INDEX(BCR!$1:$1048576,MATCH('Estadísticas BCR'!AC$5,BCR!$A:$A,0),MATCH('Estadísticas BCR'!$B68,BCR!$1:$1,0))),AVERAGE(Q68:AB68)),"")</f>
        <v>0</v>
      </c>
      <c r="AD68" s="59">
        <f>+IFERROR(IF(ISTEXT(AD$5)=FALSE,(INDEX(BCR!$1:$1048576,MATCH('Estadísticas BCR'!AD$5,BCR!$A:$A,0),MATCH('Estadísticas BCR'!$B68,BCR!$1:$1,0))),AVERAGE(#REF!)),"")</f>
        <v>0</v>
      </c>
      <c r="AE68" s="59">
        <f>+IFERROR(IF(ISTEXT(AE$5)=FALSE,(INDEX(BCR!$1:$1048576,MATCH('Estadísticas BCR'!AE$5,BCR!$A:$A,0),MATCH('Estadísticas BCR'!$B68,BCR!$1:$1,0))),AVERAGE(#REF!)),"")</f>
        <v>0</v>
      </c>
      <c r="AF68" s="59">
        <f>+IFERROR(IF(ISTEXT(AF$5)=FALSE,(INDEX(BCR!$1:$1048576,MATCH('Estadísticas BCR'!AF$5,BCR!$A:$A,0),MATCH('Estadísticas BCR'!$B68,BCR!$1:$1,0))),AVERAGE(#REF!)),"")</f>
        <v>0</v>
      </c>
      <c r="AG68" s="59">
        <f>+IFERROR(IF(ISTEXT(AG$5)=FALSE,(INDEX(BCR!$1:$1048576,MATCH('Estadísticas BCR'!AG$5,BCR!$A:$A,0),MATCH('Estadísticas BCR'!$B68,BCR!$1:$1,0))),AVERAGE(#REF!)),"")</f>
        <v>0</v>
      </c>
      <c r="AH68" s="59">
        <f>+IFERROR(IF(ISTEXT(AH$5)=FALSE,(INDEX(BCR!$1:$1048576,MATCH('Estadísticas BCR'!AH$5,BCR!$A:$A,0),MATCH('Estadísticas BCR'!$B68,BCR!$1:$1,0))),AVERAGE(#REF!)),"")</f>
        <v>0</v>
      </c>
      <c r="AI68" s="59">
        <f>+IFERROR(IF(ISTEXT(AI$5)=FALSE,(INDEX(BCR!$1:$1048576,MATCH('Estadísticas BCR'!AI$5,BCR!$A:$A,0),MATCH('Estadísticas BCR'!$B68,BCR!$1:$1,0))),AVERAGE(#REF!)),"")</f>
        <v>0</v>
      </c>
      <c r="AJ68" s="59">
        <f>+IFERROR(IF(ISTEXT(AJ$5)=FALSE,(INDEX(BCR!$1:$1048576,MATCH('Estadísticas BCR'!AJ$5,BCR!$A:$A,0),MATCH('Estadísticas BCR'!$B68,BCR!$1:$1,0))),AVERAGE(#REF!)),"")</f>
        <v>0</v>
      </c>
      <c r="AK68" s="59">
        <f>+IFERROR(IF(ISTEXT(AK$5)=FALSE,(INDEX(BCR!$1:$1048576,MATCH('Estadísticas BCR'!AK$5,BCR!$A:$A,0),MATCH('Estadísticas BCR'!$B68,BCR!$1:$1,0))),AVERAGE(#REF!)),"")</f>
        <v>0</v>
      </c>
      <c r="AL68" s="59">
        <f>+IFERROR(IF(ISTEXT(AL$5)=FALSE,(INDEX(BCR!$1:$1048576,MATCH('Estadísticas BCR'!AL$5,BCR!$A:$A,0),MATCH('Estadísticas BCR'!$B68,BCR!$1:$1,0))),AVERAGE(#REF!)),"")</f>
        <v>0</v>
      </c>
      <c r="AM68" s="59">
        <f>+IFERROR(IF(ISTEXT(AM$5)=FALSE,(INDEX(BCR!$1:$1048576,MATCH('Estadísticas BCR'!AM$5,BCR!$A:$A,0),MATCH('Estadísticas BCR'!$B68,BCR!$1:$1,0))),AVERAGE(#REF!)),"")</f>
        <v>0</v>
      </c>
      <c r="AN68" s="59">
        <f>+IFERROR(IF(ISTEXT(AN$5)=FALSE,(INDEX(BCR!$1:$1048576,MATCH('Estadísticas BCR'!AN$5,BCR!$A:$A,0),MATCH('Estadísticas BCR'!$B68,BCR!$1:$1,0))),AVERAGE(#REF!)),"")</f>
        <v>0</v>
      </c>
      <c r="AO68" s="59">
        <f>+IFERROR(IF(ISTEXT(AO$5)=FALSE,(INDEX(BCR!$1:$1048576,MATCH('Estadísticas BCR'!AO$5,BCR!$A:$A,0),MATCH('Estadísticas BCR'!$B68,BCR!$1:$1,0))),AVERAGE(#REF!)),"")</f>
        <v>0</v>
      </c>
      <c r="AP68" s="60">
        <f>+IFERROR(IF(ISTEXT(AP$5)=FALSE,(INDEX(BCR!$1:$1048576,MATCH('Estadísticas BCR'!AP$5,BCR!$A:$A,0),MATCH('Estadísticas BCR'!$B68,BCR!$1:$1,0))),AVERAGE(AD68:AO68)),"")</f>
        <v>0</v>
      </c>
      <c r="AQ68" s="59">
        <f>+IFERROR(IF(ISTEXT(AQ$5)=FALSE,(INDEX(BCR!$1:$1048576,MATCH('Estadísticas BCR'!AQ$5,BCR!$A:$A,0),MATCH('Estadísticas BCR'!$B68,BCR!$1:$1,0))),AVERAGE(#REF!)),"")</f>
        <v>0</v>
      </c>
      <c r="AR68" s="59">
        <f>+IFERROR(IF(ISTEXT(AR$5)=FALSE,(INDEX(BCR!$1:$1048576,MATCH('Estadísticas BCR'!AR$5,BCR!$A:$A,0),MATCH('Estadísticas BCR'!$B68,BCR!$1:$1,0))),AVERAGE(#REF!)),"")</f>
        <v>0</v>
      </c>
      <c r="AS68" s="59">
        <f>+IFERROR(IF(ISTEXT(AS$5)=FALSE,(INDEX(BCR!$1:$1048576,MATCH('Estadísticas BCR'!AS$5,BCR!$A:$A,0),MATCH('Estadísticas BCR'!$B68,BCR!$1:$1,0))),AVERAGE(#REF!)),"")</f>
        <v>0</v>
      </c>
      <c r="AT68" s="59">
        <f>+IFERROR(IF(ISTEXT(AT$5)=FALSE,(INDEX(BCR!$1:$1048576,MATCH('Estadísticas BCR'!AT$5,BCR!$A:$A,0),MATCH('Estadísticas BCR'!$B68,BCR!$1:$1,0))),AVERAGE(#REF!)),"")</f>
        <v>0</v>
      </c>
      <c r="AU68" s="59">
        <f>+IFERROR(IF(ISTEXT(AU$5)=FALSE,(INDEX(BCR!$1:$1048576,MATCH('Estadísticas BCR'!AU$5,BCR!$A:$A,0),MATCH('Estadísticas BCR'!$B68,BCR!$1:$1,0))),AVERAGE(#REF!)),"")</f>
        <v>0</v>
      </c>
      <c r="AV68" s="59">
        <f>+IFERROR(IF(ISTEXT(AV$5)=FALSE,(INDEX(BCR!$1:$1048576,MATCH('Estadísticas BCR'!AV$5,BCR!$A:$A,0),MATCH('Estadísticas BCR'!$B68,BCR!$1:$1,0))),AVERAGE(#REF!)),"")</f>
        <v>0</v>
      </c>
      <c r="AW68" s="59">
        <f>+IFERROR(IF(ISTEXT(AW$5)=FALSE,(INDEX(BCR!$1:$1048576,MATCH('Estadísticas BCR'!AW$5,BCR!$A:$A,0),MATCH('Estadísticas BCR'!$B68,BCR!$1:$1,0))),AVERAGE(#REF!)),"")</f>
        <v>0</v>
      </c>
      <c r="AX68" s="59">
        <f>+IFERROR(IF(ISTEXT(AX$5)=FALSE,(INDEX(BCR!$1:$1048576,MATCH('Estadísticas BCR'!AX$5,BCR!$A:$A,0),MATCH('Estadísticas BCR'!$B68,BCR!$1:$1,0))),AVERAGE(#REF!)),"")</f>
        <v>0</v>
      </c>
      <c r="AY68" s="59">
        <f>+IFERROR(IF(ISTEXT(AY$5)=FALSE,(INDEX(BCR!$1:$1048576,MATCH('Estadísticas BCR'!AY$5,BCR!$A:$A,0),MATCH('Estadísticas BCR'!$B68,BCR!$1:$1,0))),AVERAGE(#REF!)),"")</f>
        <v>0</v>
      </c>
      <c r="AZ68" s="59">
        <f>+IFERROR(IF(ISTEXT(AZ$5)=FALSE,(INDEX(BCR!$1:$1048576,MATCH('Estadísticas BCR'!AZ$5,BCR!$A:$A,0),MATCH('Estadísticas BCR'!$B68,BCR!$1:$1,0))),AVERAGE(#REF!)),"")</f>
        <v>0</v>
      </c>
      <c r="BA68" s="59">
        <f>+IFERROR(IF(ISTEXT(BA$5)=FALSE,(INDEX(BCR!$1:$1048576,MATCH('Estadísticas BCR'!BA$5,BCR!$A:$A,0),MATCH('Estadísticas BCR'!$B68,BCR!$1:$1,0))),AVERAGE(#REF!)),"")</f>
        <v>0</v>
      </c>
      <c r="BB68" s="59">
        <f>+IFERROR(IF(ISTEXT(BB$5)=FALSE,(INDEX(BCR!$1:$1048576,MATCH('Estadísticas BCR'!BB$5,BCR!$A:$A,0),MATCH('Estadísticas BCR'!$B68,BCR!$1:$1,0))),AVERAGE(#REF!)),"")</f>
        <v>0</v>
      </c>
      <c r="BC68" s="60">
        <f>+IFERROR(IF(ISTEXT(BC$5)=FALSE,(INDEX(BCR!$1:$1048576,MATCH('Estadísticas BCR'!BC$5,BCR!$A:$A,0),MATCH('Estadísticas BCR'!$B68,BCR!$1:$1,0))),AVERAGE(AQ68:BB68)),"")</f>
        <v>0</v>
      </c>
      <c r="BD68" s="59">
        <f>+IFERROR(IF(ISTEXT(BD$5)=FALSE,(INDEX(BCR!$1:$1048576,MATCH('Estadísticas BCR'!BD$5,BCR!$A:$A,0),MATCH('Estadísticas BCR'!$B68,BCR!$1:$1,0))),AVERAGE(#REF!)),"")</f>
        <v>0</v>
      </c>
      <c r="BE68" s="59">
        <f>+IFERROR(IF(ISTEXT(BE$5)=FALSE,(INDEX(BCR!$1:$1048576,MATCH('Estadísticas BCR'!BE$5,BCR!$A:$A,0),MATCH('Estadísticas BCR'!$B68,BCR!$1:$1,0))),AVERAGE(#REF!)),"")</f>
        <v>0</v>
      </c>
      <c r="BF68" s="59">
        <f>+IFERROR(IF(ISTEXT(BF$5)=FALSE,(INDEX(BCR!$1:$1048576,MATCH('Estadísticas BCR'!BF$5,BCR!$A:$A,0),MATCH('Estadísticas BCR'!$B68,BCR!$1:$1,0))),AVERAGE(#REF!)),"")</f>
        <v>0</v>
      </c>
      <c r="BG68" s="59">
        <f>+IFERROR(IF(ISTEXT(BG$5)=FALSE,(INDEX(BCR!$1:$1048576,MATCH('Estadísticas BCR'!BG$5,BCR!$A:$A,0),MATCH('Estadísticas BCR'!$B68,BCR!$1:$1,0))),AVERAGE(#REF!)),"")</f>
        <v>0</v>
      </c>
      <c r="BH68" s="59">
        <f>+IFERROR(IF(ISTEXT(BH$5)=FALSE,(INDEX(BCR!$1:$1048576,MATCH('Estadísticas BCR'!BH$5,BCR!$A:$A,0),MATCH('Estadísticas BCR'!$B68,BCR!$1:$1,0))),AVERAGE(#REF!)),"")</f>
        <v>0</v>
      </c>
      <c r="BI68" s="59">
        <f>+IFERROR(IF(ISTEXT(BI$5)=FALSE,(INDEX(BCR!$1:$1048576,MATCH('Estadísticas BCR'!BI$5,BCR!$A:$A,0),MATCH('Estadísticas BCR'!$B68,BCR!$1:$1,0))),AVERAGE(#REF!)),"")</f>
        <v>0</v>
      </c>
      <c r="BJ68" s="59">
        <f>+IFERROR(IF(ISTEXT(BJ$5)=FALSE,(INDEX(BCR!$1:$1048576,MATCH('Estadísticas BCR'!BJ$5,BCR!$A:$A,0),MATCH('Estadísticas BCR'!$B68,BCR!$1:$1,0))),AVERAGE(#REF!)),"")</f>
        <v>0</v>
      </c>
      <c r="BK68" s="59">
        <f>+IFERROR(IF(ISTEXT(BK$5)=FALSE,(INDEX(BCR!$1:$1048576,MATCH('Estadísticas BCR'!BK$5,BCR!$A:$A,0),MATCH('Estadísticas BCR'!$B68,BCR!$1:$1,0))),AVERAGE(#REF!)),"")</f>
        <v>0</v>
      </c>
      <c r="BL68" s="59">
        <f>+IFERROR(IF(ISTEXT(BL$5)=FALSE,(INDEX(BCR!$1:$1048576,MATCH('Estadísticas BCR'!BL$5,BCR!$A:$A,0),MATCH('Estadísticas BCR'!$B68,BCR!$1:$1,0))),AVERAGE(#REF!)),"")</f>
        <v>0</v>
      </c>
      <c r="BM68" s="59">
        <f>+IFERROR(IF(ISTEXT(BM$5)=FALSE,(INDEX(BCR!$1:$1048576,MATCH('Estadísticas BCR'!BM$5,BCR!$A:$A,0),MATCH('Estadísticas BCR'!$B68,BCR!$1:$1,0))),AVERAGE(#REF!)),"")</f>
        <v>0</v>
      </c>
      <c r="BN68" s="59">
        <f>+IFERROR(IF(ISTEXT(BN$5)=FALSE,(INDEX(BCR!$1:$1048576,MATCH('Estadísticas BCR'!BN$5,BCR!$A:$A,0),MATCH('Estadísticas BCR'!$B68,BCR!$1:$1,0))),AVERAGE(#REF!)),"")</f>
        <v>0</v>
      </c>
      <c r="BO68" s="59">
        <f>+IFERROR(IF(ISTEXT(BO$5)=FALSE,(INDEX(BCR!$1:$1048576,MATCH('Estadísticas BCR'!BO$5,BCR!$A:$A,0),MATCH('Estadísticas BCR'!$B68,BCR!$1:$1,0))),AVERAGE(#REF!)),"")</f>
        <v>0</v>
      </c>
      <c r="BP68" s="60">
        <f>+IFERROR(IF(ISTEXT(BP$5)=FALSE,(INDEX(BCR!$1:$1048576,MATCH('Estadísticas BCR'!BP$5,BCR!$A:$A,0),MATCH('Estadísticas BCR'!$B68,BCR!$1:$1,0))),AVERAGE(BD68:BO68)),"")</f>
        <v>0</v>
      </c>
      <c r="BQ68" s="59">
        <f>+IFERROR(IF(ISTEXT(BQ$5)=FALSE,(INDEX(BCR!$1:$1048576,MATCH('Estadísticas BCR'!BQ$5,BCR!$A:$A,0),MATCH('Estadísticas BCR'!$B68,BCR!$1:$1,0))),AVERAGE(#REF!)),"")</f>
        <v>0</v>
      </c>
      <c r="BR68" s="59">
        <f>+IFERROR(IF(ISTEXT(BR$5)=FALSE,(INDEX(BCR!$1:$1048576,MATCH('Estadísticas BCR'!BR$5,BCR!$A:$A,0),MATCH('Estadísticas BCR'!$B68,BCR!$1:$1,0))),AVERAGE(#REF!)),"")</f>
        <v>0</v>
      </c>
      <c r="BS68" s="59">
        <f>+IFERROR(IF(ISTEXT(BS$5)=FALSE,(INDEX(BCR!$1:$1048576,MATCH('Estadísticas BCR'!BS$5,BCR!$A:$A,0),MATCH('Estadísticas BCR'!$B68,BCR!$1:$1,0))),AVERAGE(#REF!)),"")</f>
        <v>0</v>
      </c>
      <c r="BT68" s="59">
        <f>+IFERROR(IF(ISTEXT(BT$5)=FALSE,(INDEX(BCR!$1:$1048576,MATCH('Estadísticas BCR'!BT$5,BCR!$A:$A,0),MATCH('Estadísticas BCR'!$B68,BCR!$1:$1,0))),AVERAGE(#REF!)),"")</f>
        <v>0</v>
      </c>
      <c r="BU68" s="59">
        <f>+IFERROR(IF(ISTEXT(BU$5)=FALSE,(INDEX(BCR!$1:$1048576,MATCH('Estadísticas BCR'!BU$5,BCR!$A:$A,0),MATCH('Estadísticas BCR'!$B68,BCR!$1:$1,0))),AVERAGE(#REF!)),"")</f>
        <v>0</v>
      </c>
      <c r="BV68" s="59">
        <f>+IFERROR(IF(ISTEXT(BV$5)=FALSE,(INDEX(BCR!$1:$1048576,MATCH('Estadísticas BCR'!BV$5,BCR!$A:$A,0),MATCH('Estadísticas BCR'!$B68,BCR!$1:$1,0))),AVERAGE(#REF!)),"")</f>
        <v>0</v>
      </c>
      <c r="BW68" s="59">
        <f>+IFERROR(IF(ISTEXT(BW$5)=FALSE,(INDEX(BCR!$1:$1048576,MATCH('Estadísticas BCR'!BW$5,BCR!$A:$A,0),MATCH('Estadísticas BCR'!$B68,BCR!$1:$1,0))),AVERAGE(#REF!)),"")</f>
        <v>0</v>
      </c>
      <c r="BX68" s="59">
        <f>+IFERROR(IF(ISTEXT(BX$5)=FALSE,(INDEX(BCR!$1:$1048576,MATCH('Estadísticas BCR'!BX$5,BCR!$A:$A,0),MATCH('Estadísticas BCR'!$B68,BCR!$1:$1,0))),AVERAGE(#REF!)),"")</f>
        <v>0</v>
      </c>
      <c r="BY68" s="59">
        <f>+IFERROR(IF(ISTEXT(BY$5)=FALSE,(INDEX(BCR!$1:$1048576,MATCH('Estadísticas BCR'!BY$5,BCR!$A:$A,0),MATCH('Estadísticas BCR'!$B68,BCR!$1:$1,0))),AVERAGE(#REF!)),"")</f>
        <v>0</v>
      </c>
      <c r="BZ68" s="59">
        <f>+IFERROR(IF(ISTEXT(BZ$5)=FALSE,(INDEX(BCR!$1:$1048576,MATCH('Estadísticas BCR'!BZ$5,BCR!$A:$A,0),MATCH('Estadísticas BCR'!$B68,BCR!$1:$1,0))),AVERAGE(#REF!)),"")</f>
        <v>0</v>
      </c>
      <c r="CA68" s="59">
        <f>+IFERROR(IF(ISTEXT(CA$5)=FALSE,(INDEX(BCR!$1:$1048576,MATCH('Estadísticas BCR'!CA$5,BCR!$A:$A,0),MATCH('Estadísticas BCR'!$B68,BCR!$1:$1,0))),AVERAGE(#REF!)),"")</f>
        <v>0</v>
      </c>
      <c r="CB68" s="59">
        <f>+IFERROR(IF(ISTEXT(CB$5)=FALSE,(INDEX(BCR!$1:$1048576,MATCH('Estadísticas BCR'!CB$5,BCR!$A:$A,0),MATCH('Estadísticas BCR'!$B68,BCR!$1:$1,0))),AVERAGE(#REF!)),"")</f>
        <v>0</v>
      </c>
      <c r="CC68" s="60">
        <f>+IFERROR(IF(ISTEXT(CC$5)=FALSE,(INDEX(BCR!$1:$1048576,MATCH('Estadísticas BCR'!CC$5,BCR!$A:$A,0),MATCH('Estadísticas BCR'!$B68,BCR!$1:$1,0))),AVERAGE(BQ68:CB68)),"")</f>
        <v>0</v>
      </c>
      <c r="CD68" s="59">
        <f>+IFERROR(IF(ISTEXT(CD$5)=FALSE,(INDEX(BCR!$1:$1048576,MATCH('Estadísticas BCR'!CD$5,BCR!$A:$A,0),MATCH('Estadísticas BCR'!$B68,BCR!$1:$1,0))),AVERAGE(#REF!)),"")</f>
        <v>0</v>
      </c>
      <c r="CE68" s="59">
        <f>+IFERROR(IF(ISTEXT(CE$5)=FALSE,(INDEX(BCR!$1:$1048576,MATCH('Estadísticas BCR'!CE$5,BCR!$A:$A,0),MATCH('Estadísticas BCR'!$B68,BCR!$1:$1,0))),AVERAGE(#REF!)),"")</f>
        <v>0</v>
      </c>
      <c r="CF68" s="59">
        <f>+IFERROR(IF(ISTEXT(CF$5)=FALSE,(INDEX(BCR!$1:$1048576,MATCH('Estadísticas BCR'!CF$5,BCR!$A:$A,0),MATCH('Estadísticas BCR'!$B68,BCR!$1:$1,0))),AVERAGE(#REF!)),"")</f>
        <v>0</v>
      </c>
      <c r="CG68" s="59">
        <f>+IFERROR(IF(ISTEXT(CG$5)=FALSE,(INDEX(BCR!$1:$1048576,MATCH('Estadísticas BCR'!CG$5,BCR!$A:$A,0),MATCH('Estadísticas BCR'!$B68,BCR!$1:$1,0))),AVERAGE(#REF!)),"")</f>
        <v>0</v>
      </c>
      <c r="CH68" s="59">
        <f>+IFERROR(IF(ISTEXT(CH$5)=FALSE,(INDEX(BCR!$1:$1048576,MATCH('Estadísticas BCR'!CH$5,BCR!$A:$A,0),MATCH('Estadísticas BCR'!$B68,BCR!$1:$1,0))),AVERAGE(#REF!)),"")</f>
        <v>0</v>
      </c>
      <c r="CI68" s="59">
        <f>+IFERROR(IF(ISTEXT(CI$5)=FALSE,(INDEX(BCR!$1:$1048576,MATCH('Estadísticas BCR'!CI$5,BCR!$A:$A,0),MATCH('Estadísticas BCR'!$B68,BCR!$1:$1,0))),AVERAGE(#REF!)),"")</f>
        <v>0</v>
      </c>
      <c r="CJ68" s="59">
        <f>+IFERROR(IF(ISTEXT(CJ$5)=FALSE,(INDEX(BCR!$1:$1048576,MATCH('Estadísticas BCR'!CJ$5,BCR!$A:$A,0),MATCH('Estadísticas BCR'!$B68,BCR!$1:$1,0))),AVERAGE(#REF!)),"")</f>
        <v>0</v>
      </c>
      <c r="CK68" s="59">
        <f>+IFERROR(IF(ISTEXT(CK$5)=FALSE,(INDEX(BCR!$1:$1048576,MATCH('Estadísticas BCR'!CK$5,BCR!$A:$A,0),MATCH('Estadísticas BCR'!$B68,BCR!$1:$1,0))),AVERAGE(#REF!)),"")</f>
        <v>0</v>
      </c>
      <c r="CL68" s="59">
        <f>+IFERROR(IF(ISTEXT(CL$5)=FALSE,(INDEX(BCR!$1:$1048576,MATCH('Estadísticas BCR'!CL$5,BCR!$A:$A,0),MATCH('Estadísticas BCR'!$B68,BCR!$1:$1,0))),AVERAGE(#REF!)),"")</f>
        <v>0</v>
      </c>
      <c r="CM68" s="59">
        <f>+IFERROR(IF(ISTEXT(CM$5)=FALSE,(INDEX(BCR!$1:$1048576,MATCH('Estadísticas BCR'!CM$5,BCR!$A:$A,0),MATCH('Estadísticas BCR'!$B68,BCR!$1:$1,0))),AVERAGE(#REF!)),"")</f>
        <v>0</v>
      </c>
      <c r="CN68" s="59">
        <f>+IFERROR(IF(ISTEXT(CN$5)=FALSE,(INDEX(BCR!$1:$1048576,MATCH('Estadísticas BCR'!CN$5,BCR!$A:$A,0),MATCH('Estadísticas BCR'!$B68,BCR!$1:$1,0))),AVERAGE(#REF!)),"")</f>
        <v>0</v>
      </c>
      <c r="CO68" s="59">
        <f>+IFERROR(IF(ISTEXT(CO$5)=FALSE,(INDEX(BCR!$1:$1048576,MATCH('Estadísticas BCR'!CO$5,BCR!$A:$A,0),MATCH('Estadísticas BCR'!$B68,BCR!$1:$1,0))),AVERAGE(#REF!)),"")</f>
        <v>0</v>
      </c>
      <c r="CP68" s="60">
        <f>+IFERROR(IF(ISTEXT(CP$5)=FALSE,(INDEX(BCR!$1:$1048576,MATCH('Estadísticas BCR'!CP$5,BCR!$A:$A,0),MATCH('Estadísticas BCR'!$B68,BCR!$1:$1,0))),AVERAGE(CD68:CO68)),"")</f>
        <v>0</v>
      </c>
      <c r="CQ68" s="59">
        <f>+IFERROR(IF(ISTEXT(CQ$5)=FALSE,(INDEX(BCR!$1:$1048576,MATCH('Estadísticas BCR'!CQ$5,BCR!$A:$A,0),MATCH('Estadísticas BCR'!$B68,BCR!$1:$1,0))),AVERAGE(#REF!)),"")</f>
        <v>0</v>
      </c>
      <c r="CR68" s="59">
        <f>+IFERROR(IF(ISTEXT(CR$5)=FALSE,(INDEX(BCR!$1:$1048576,MATCH('Estadísticas BCR'!CR$5,BCR!$A:$A,0),MATCH('Estadísticas BCR'!$B68,BCR!$1:$1,0))),AVERAGE(#REF!)),"")</f>
        <v>0</v>
      </c>
      <c r="CS68" s="59">
        <f>+IFERROR(IF(ISTEXT(CS$5)=FALSE,(INDEX(BCR!$1:$1048576,MATCH('Estadísticas BCR'!CS$5,BCR!$A:$A,0),MATCH('Estadísticas BCR'!$B68,BCR!$1:$1,0))),AVERAGE(#REF!)),"")</f>
        <v>0</v>
      </c>
      <c r="CT68" s="59">
        <f>+IFERROR(IF(ISTEXT(CT$5)=FALSE,(INDEX(BCR!$1:$1048576,MATCH('Estadísticas BCR'!CT$5,BCR!$A:$A,0),MATCH('Estadísticas BCR'!$B68,BCR!$1:$1,0))),AVERAGE(#REF!)),"")</f>
        <v>0</v>
      </c>
      <c r="CU68" s="59">
        <f>+IFERROR(IF(ISTEXT(CU$5)=FALSE,(INDEX(BCR!$1:$1048576,MATCH('Estadísticas BCR'!CU$5,BCR!$A:$A,0),MATCH('Estadísticas BCR'!$B68,BCR!$1:$1,0))),AVERAGE(#REF!)),"")</f>
        <v>0</v>
      </c>
      <c r="CV68" s="59">
        <f>+IFERROR(IF(ISTEXT(CV$5)=FALSE,(INDEX(BCR!$1:$1048576,MATCH('Estadísticas BCR'!CV$5,BCR!$A:$A,0),MATCH('Estadísticas BCR'!$B68,BCR!$1:$1,0))),AVERAGE(#REF!)),"")</f>
        <v>0</v>
      </c>
      <c r="CW68" s="59">
        <f>+IFERROR(IF(ISTEXT(CW$5)=FALSE,(INDEX(BCR!$1:$1048576,MATCH('Estadísticas BCR'!CW$5,BCR!$A:$A,0),MATCH('Estadísticas BCR'!$B68,BCR!$1:$1,0))),AVERAGE(#REF!)),"")</f>
        <v>0</v>
      </c>
      <c r="CX68" s="59">
        <f>+IFERROR(IF(ISTEXT(CX$5)=FALSE,(INDEX(BCR!$1:$1048576,MATCH('Estadísticas BCR'!CX$5,BCR!$A:$A,0),MATCH('Estadísticas BCR'!$B68,BCR!$1:$1,0))),AVERAGE(#REF!)),"")</f>
        <v>0</v>
      </c>
      <c r="CY68" s="59">
        <f>+IFERROR(IF(ISTEXT(CY$5)=FALSE,(INDEX(BCR!$1:$1048576,MATCH('Estadísticas BCR'!CY$5,BCR!$A:$A,0),MATCH('Estadísticas BCR'!$B68,BCR!$1:$1,0))),AVERAGE(#REF!)),"")</f>
        <v>0</v>
      </c>
      <c r="CZ68" s="59">
        <f>+IFERROR(IF(ISTEXT(CZ$5)=FALSE,(INDEX(BCR!$1:$1048576,MATCH('Estadísticas BCR'!CZ$5,BCR!$A:$A,0),MATCH('Estadísticas BCR'!$B68,BCR!$1:$1,0))),AVERAGE(A68:CY68)),"")</f>
        <v>0</v>
      </c>
      <c r="DA68" s="59">
        <f>+IFERROR(IF(ISTEXT(DA$5)=FALSE,(INDEX(BCR!$1:$1048576,MATCH('Estadísticas BCR'!DA$5,BCR!$A:$A,0),MATCH('Estadísticas BCR'!$B68,BCR!$1:$1,0))),AVERAGE(B68:CZ68)),"")</f>
        <v>0</v>
      </c>
      <c r="DB68" s="59">
        <f>+IFERROR(IF(ISTEXT(DB$5)=FALSE,(INDEX(BCR!$1:$1048576,MATCH('Estadísticas BCR'!DB$5,BCR!$A:$A,0),MATCH('Estadísticas BCR'!$B68,BCR!$1:$1,0))),AVERAGE(C68:DA68)),"")</f>
        <v>0</v>
      </c>
      <c r="DC68" s="60">
        <f>+IFERROR(IF(ISTEXT(DC$5)=FALSE,(INDEX(BCR!$1:$1048576,MATCH('Estadísticas BCR'!DC$5,BCR!$A:$A,0),MATCH('Estadísticas BCR'!$B68,BCR!$1:$1,0))),AVERAGE(CQ68:DB68)),"")</f>
        <v>0</v>
      </c>
      <c r="DD68" s="59">
        <f>+IFERROR(IF(ISTEXT(DD$5)=FALSE,(INDEX(BCR!$1:$1048576,MATCH('Estadísticas BCR'!DD$5,BCR!$A:$A,0),MATCH('Estadísticas BCR'!$B68,BCR!$1:$1,0))),AVERAGE(CR68:DC68)),"")</f>
        <v>0</v>
      </c>
      <c r="DE68" s="59">
        <f>+IFERROR(IF(ISTEXT(DE$5)=FALSE,(INDEX(BCR!$1:$1048576,MATCH('Estadísticas BCR'!DE$5,BCR!$A:$A,0),MATCH('Estadísticas BCR'!$B68,BCR!$1:$1,0))),AVERAGE(CS68:DD68)),"")</f>
        <v>0</v>
      </c>
      <c r="DF68" s="59">
        <f>+IFERROR(IF(ISTEXT(DF$5)=FALSE,(INDEX(BCR!$1:$1048576,MATCH('Estadísticas BCR'!DF$5,BCR!$A:$A,0),MATCH('Estadísticas BCR'!$B68,BCR!$1:$1,0))),AVERAGE(CT68:DE68)),"")</f>
        <v>0</v>
      </c>
      <c r="DG68" s="59">
        <f>+IFERROR(IF(ISTEXT(DG$5)=FALSE,(INDEX(BCR!$1:$1048576,MATCH('Estadísticas BCR'!DG$5,BCR!$A:$A,0),MATCH('Estadísticas BCR'!$B68,BCR!$1:$1,0))),AVERAGE(CU68:DF68)),"")</f>
        <v>0</v>
      </c>
      <c r="DH68" s="59">
        <f>+IFERROR(IF(ISTEXT(DH$5)=FALSE,(INDEX(BCR!$1:$1048576,MATCH('Estadísticas BCR'!DH$5,BCR!$A:$A,0),MATCH('Estadísticas BCR'!$B68,BCR!$1:$1,0))),AVERAGE(CV68:DG68)),"")</f>
        <v>0</v>
      </c>
      <c r="DI68" s="59">
        <f>+IFERROR(IF(ISTEXT(DI$5)=FALSE,(INDEX(BCR!$1:$1048576,MATCH('Estadísticas BCR'!DI$5,BCR!$A:$A,0),MATCH('Estadísticas BCR'!$B68,BCR!$1:$1,0))),AVERAGE(CW68:DH68)),"")</f>
        <v>0</v>
      </c>
      <c r="DJ68" s="59">
        <f>+IFERROR(IF(ISTEXT(DJ$5)=FALSE,(INDEX(BCR!$1:$1048576,MATCH('Estadísticas BCR'!DJ$5,BCR!$A:$A,0),MATCH('Estadísticas BCR'!$B68,BCR!$1:$1,0))),AVERAGE(CX68:DI68)),"")</f>
        <v>0</v>
      </c>
      <c r="DK68" s="59">
        <f>+IFERROR(IF(ISTEXT(DK$5)=FALSE,(INDEX(BCR!$1:$1048576,MATCH('Estadísticas BCR'!DK$5,BCR!$A:$A,0),MATCH('Estadísticas BCR'!$B68,BCR!$1:$1,0))),AVERAGE(CY68:DJ68)),"")</f>
        <v>0</v>
      </c>
      <c r="DL68" s="59">
        <f>+IFERROR(IF(ISTEXT(DL$5)=FALSE,(INDEX(BCR!$1:$1048576,MATCH('Estadísticas BCR'!DL$5,BCR!$A:$A,0),MATCH('Estadísticas BCR'!$B68,BCR!$1:$1,0))),AVERAGE(CZ68:DK68)),"")</f>
        <v>0</v>
      </c>
      <c r="DM68" s="59">
        <f>+IFERROR(IF(ISTEXT(DM$5)=FALSE,(INDEX(BCR!$1:$1048576,MATCH('Estadísticas BCR'!DM$5,BCR!$A:$A,0),MATCH('Estadísticas BCR'!$B68,BCR!$1:$1,0))),AVERAGE(DA68:DL68)),"")</f>
        <v>0</v>
      </c>
      <c r="DN68" s="59">
        <f>+IFERROR(IF(ISTEXT(DN$5)=FALSE,(INDEX(BCR!$1:$1048576,MATCH('Estadísticas BCR'!DN$5,BCR!$A:$A,0),MATCH('Estadísticas BCR'!$B68,BCR!$1:$1,0))),AVERAGE(DB68:DM68)),"")</f>
        <v>0</v>
      </c>
      <c r="DO68" s="59">
        <f>+IFERROR(IF(ISTEXT(DO$5)=FALSE,(INDEX(BCR!$1:$1048576,MATCH('Estadísticas BCR'!DO$5,BCR!$A:$A,0),MATCH('Estadísticas BCR'!$B68,BCR!$1:$1,0))),AVERAGE(DC68:DN68)),"")</f>
        <v>0</v>
      </c>
      <c r="DP68" s="60">
        <f>+IFERROR(IF(ISTEXT(DP$5)=FALSE,(INDEX(BCR!$1:$1048576,MATCH('Estadísticas BCR'!DP$5,BCR!$A:$A,0),MATCH('Estadísticas BCR'!$B68,BCR!$1:$1,0))),AVERAGE(DD68:DO68)),"")</f>
        <v>0</v>
      </c>
      <c r="DQ68" s="59">
        <f>+IFERROR(IF(ISTEXT(DQ$5)=FALSE,(INDEX(BCR!$1:$1048576,MATCH('Estadísticas BCR'!DQ$5,BCR!$A:$A,0),MATCH('Estadísticas BCR'!$B68,BCR!$1:$1,0))),AVERAGE(DE68:DP68)),"")</f>
        <v>0</v>
      </c>
      <c r="DR68" s="59">
        <f>+IFERROR(IF(ISTEXT(DR$5)=FALSE,(INDEX(BCR!$1:$1048576,MATCH('Estadísticas BCR'!DR$5,BCR!$A:$A,0),MATCH('Estadísticas BCR'!$B68,BCR!$1:$1,0))),AVERAGE(DF68:DQ68)),"")</f>
        <v>0</v>
      </c>
      <c r="DS68" s="59">
        <f>+IFERROR(IF(ISTEXT(DS$5)=FALSE,(INDEX(BCR!$1:$1048576,MATCH('Estadísticas BCR'!DS$5,BCR!$A:$A,0),MATCH('Estadísticas BCR'!$B68,BCR!$1:$1,0))),AVERAGE(DG68:DR68)),"")</f>
        <v>0</v>
      </c>
      <c r="DT68" s="59">
        <f>+IFERROR(IF(ISTEXT(DT$5)=FALSE,(INDEX(BCR!$1:$1048576,MATCH('Estadísticas BCR'!DT$5,BCR!$A:$A,0),MATCH('Estadísticas BCR'!$B68,BCR!$1:$1,0))),AVERAGE(DH68:DS68)),"")</f>
        <v>0</v>
      </c>
      <c r="DU68" s="59">
        <f>+IFERROR(IF(ISTEXT(DU$5)=FALSE,(INDEX(BCR!$1:$1048576,MATCH('Estadísticas BCR'!DU$5,BCR!$A:$A,0),MATCH('Estadísticas BCR'!$B68,BCR!$1:$1,0))),AVERAGE(DI68:DT68)),"")</f>
        <v>0</v>
      </c>
      <c r="DV68" s="59">
        <f>+IFERROR(IF(ISTEXT(DV$5)=FALSE,(INDEX(BCR!$1:$1048576,MATCH('Estadísticas BCR'!DV$5,BCR!$A:$A,0),MATCH('Estadísticas BCR'!$B68,BCR!$1:$1,0))),AVERAGE(DJ68:DU68)),"")</f>
        <v>0</v>
      </c>
      <c r="DW68" s="59">
        <f>+IFERROR(IF(ISTEXT(DW$5)=FALSE,(INDEX(BCR!$1:$1048576,MATCH('Estadísticas BCR'!DW$5,BCR!$A:$A,0),MATCH('Estadísticas BCR'!$B68,BCR!$1:$1,0))),AVERAGE(DK68:DV68)),"")</f>
        <v>0</v>
      </c>
      <c r="DX68" s="59">
        <f>+IFERROR(IF(ISTEXT(DX$5)=FALSE,(INDEX(BCR!$1:$1048576,MATCH('Estadísticas BCR'!DX$5,BCR!$A:$A,0),MATCH('Estadísticas BCR'!$B68,BCR!$1:$1,0))),AVERAGE(DL68:DW68)),"")</f>
        <v>0</v>
      </c>
      <c r="DY68" s="59">
        <f>+IFERROR(IF(ISTEXT(DY$5)=FALSE,(INDEX(BCR!$1:$1048576,MATCH('Estadísticas BCR'!DY$5,BCR!$A:$A,0),MATCH('Estadísticas BCR'!$B68,BCR!$1:$1,0))),AVERAGE(DM68:DX68)),"")</f>
        <v>0</v>
      </c>
      <c r="DZ68" s="59">
        <f>+IFERROR(IF(ISTEXT(DZ$5)=FALSE,(INDEX(BCR!$1:$1048576,MATCH('Estadísticas BCR'!DZ$5,BCR!$A:$A,0),MATCH('Estadísticas BCR'!$B68,BCR!$1:$1,0))),AVERAGE(DN68:DY68)),"")</f>
        <v>0</v>
      </c>
      <c r="EA68" s="59">
        <f>+IFERROR(IF(ISTEXT(EA$5)=FALSE,(INDEX(BCR!$1:$1048576,MATCH('Estadísticas BCR'!EA$5,BCR!$A:$A,0),MATCH('Estadísticas BCR'!$B68,BCR!$1:$1,0))),AVERAGE(DO68:DZ68)),"")</f>
        <v>0</v>
      </c>
      <c r="EB68" s="59">
        <f>+IFERROR(IF(ISTEXT(EB$5)=FALSE,(INDEX(BCR!$1:$1048576,MATCH('Estadísticas BCR'!EB$5,BCR!$A:$A,0),MATCH('Estadísticas BCR'!$B68,BCR!$1:$1,0))),AVERAGE(DP68:EA68)),"")</f>
        <v>0</v>
      </c>
      <c r="EC68" s="60">
        <f>+IFERROR(IF(ISTEXT(EC$5)=FALSE,(INDEX(BCR!$1:$1048576,MATCH('Estadísticas BCR'!EC$5,BCR!$A:$A,0),MATCH('Estadísticas BCR'!$B68,BCR!$1:$1,0))),AVERAGE(DQ68:EB68)),"")</f>
        <v>0</v>
      </c>
      <c r="ED68" s="59">
        <f>+IFERROR(IF(ISTEXT(ED$5)=FALSE,(INDEX(BCR!$1:$1048576,MATCH('Estadísticas BCR'!ED$5,BCR!$A:$A,0),MATCH('Estadísticas BCR'!$B68,BCR!$1:$1,0))),AVERAGE(DR68:EC68)),"")</f>
        <v>0</v>
      </c>
      <c r="EE68" s="59">
        <f>+IFERROR(IF(ISTEXT(EE$5)=FALSE,(INDEX(BCR!$1:$1048576,MATCH('Estadísticas BCR'!EE$5,BCR!$A:$A,0),MATCH('Estadísticas BCR'!$B68,BCR!$1:$1,0))),AVERAGE(DS68:ED68)),"")</f>
        <v>0</v>
      </c>
      <c r="EF68" s="59">
        <f>+IFERROR(IF(ISTEXT(EF$5)=FALSE,(INDEX(BCR!$1:$1048576,MATCH('Estadísticas BCR'!EF$5,BCR!$A:$A,0),MATCH('Estadísticas BCR'!$B68,BCR!$1:$1,0))),AVERAGE(DT68:EE68)),"")</f>
        <v>0</v>
      </c>
      <c r="EG68" s="59">
        <f>+IFERROR(IF(ISTEXT(EG$5)=FALSE,(INDEX(BCR!$1:$1048576,MATCH('Estadísticas BCR'!EG$5,BCR!$A:$A,0),MATCH('Estadísticas BCR'!$B68,BCR!$1:$1,0))),AVERAGE(DU68:EF68)),"")</f>
        <v>0</v>
      </c>
      <c r="EH68" s="59">
        <f>+IFERROR(IF(ISTEXT(EH$5)=FALSE,(INDEX(BCR!$1:$1048576,MATCH('Estadísticas BCR'!EH$5,BCR!$A:$A,0),MATCH('Estadísticas BCR'!$B68,BCR!$1:$1,0))),AVERAGE(DV68:EG68)),"")</f>
        <v>0</v>
      </c>
      <c r="EI68" s="59">
        <f>+IFERROR(IF(ISTEXT(EI$5)=FALSE,(INDEX(BCR!$1:$1048576,MATCH('Estadísticas BCR'!EI$5,BCR!$A:$A,0),MATCH('Estadísticas BCR'!$B68,BCR!$1:$1,0))),AVERAGE(DW68:EH68)),"")</f>
        <v>0</v>
      </c>
      <c r="EJ68" s="59">
        <f>+IFERROR(IF(ISTEXT(EJ$5)=FALSE,(INDEX(BCR!$1:$1048576,MATCH('Estadísticas BCR'!EJ$5,BCR!$A:$A,0),MATCH('Estadísticas BCR'!$B68,BCR!$1:$1,0))),AVERAGE(DX68:EI68)),"")</f>
        <v>0</v>
      </c>
      <c r="EK68" s="59">
        <f>+IFERROR(IF(ISTEXT(EK$5)=FALSE,(INDEX(BCR!$1:$1048576,MATCH('Estadísticas BCR'!EK$5,BCR!$A:$A,0),MATCH('Estadísticas BCR'!$B68,BCR!$1:$1,0))),AVERAGE(DY68:EJ68)),"")</f>
        <v>0</v>
      </c>
      <c r="EL68" s="59">
        <f>+IFERROR(IF(ISTEXT(EL$5)=FALSE,(INDEX(BCR!$1:$1048576,MATCH('Estadísticas BCR'!EL$5,BCR!$A:$A,0),MATCH('Estadísticas BCR'!$B68,BCR!$1:$1,0))),AVERAGE(DZ68:EK68)),"")</f>
        <v>0</v>
      </c>
      <c r="EM68" s="59">
        <f>+IFERROR(IF(ISTEXT(EM$5)=FALSE,(INDEX(BCR!$1:$1048576,MATCH('Estadísticas BCR'!EM$5,BCR!$A:$A,0),MATCH('Estadísticas BCR'!$B68,BCR!$1:$1,0))),AVERAGE(EA68:EL68)),"")</f>
        <v>0</v>
      </c>
      <c r="EN68" s="59">
        <f>+IFERROR(IF(ISTEXT(EN$5)=FALSE,(INDEX(BCR!$1:$1048576,MATCH('Estadísticas BCR'!EN$5,BCR!$A:$A,0),MATCH('Estadísticas BCR'!$B68,BCR!$1:$1,0))),AVERAGE(EB68:EM68)),"")</f>
        <v>0</v>
      </c>
      <c r="EO68" s="59">
        <f>+IFERROR(IF(ISTEXT(EO$5)=FALSE,(INDEX(BCR!$1:$1048576,MATCH('Estadísticas BCR'!EO$5,BCR!$A:$A,0),MATCH('Estadísticas BCR'!$B68,BCR!$1:$1,0))),AVERAGE(EC68:EN68)),"")</f>
        <v>0</v>
      </c>
      <c r="EP68" s="60">
        <f>+IFERROR(IF(ISTEXT(EP$5)=FALSE,(INDEX(BCR!$1:$1048576,MATCH('Estadísticas BCR'!EP$5,BCR!$A:$A,0),MATCH('Estadísticas BCR'!$B68,BCR!$1:$1,0))),AVERAGE(ED68:EO68)),"")</f>
        <v>0</v>
      </c>
      <c r="EQ68" s="59">
        <f>+IFERROR(IF(ISTEXT(EQ$5)=FALSE,(INDEX(BCR!$1:$1048576,MATCH('Estadísticas BCR'!EQ$5,BCR!$A:$A,0),MATCH('Estadísticas BCR'!$B68,BCR!$1:$1,0))),AVERAGE(EE68:EP68)),"")</f>
        <v>0</v>
      </c>
      <c r="ER68" s="59">
        <f>+IFERROR(IF(ISTEXT(ER$5)=FALSE,(INDEX(BCR!$1:$1048576,MATCH('Estadísticas BCR'!ER$5,BCR!$A:$A,0),MATCH('Estadísticas BCR'!$B68,BCR!$1:$1,0))),AVERAGE(EF68:EQ68)),"")</f>
        <v>0</v>
      </c>
      <c r="ES68" s="59">
        <f>+IFERROR(IF(ISTEXT(ES$5)=FALSE,(INDEX(BCR!$1:$1048576,MATCH('Estadísticas BCR'!ES$5,BCR!$A:$A,0),MATCH('Estadísticas BCR'!$B68,BCR!$1:$1,0))),AVERAGE(EG68:ER68)),"")</f>
        <v>0</v>
      </c>
      <c r="ET68" s="59">
        <f>+IFERROR(IF(ISTEXT(ET$5)=FALSE,(INDEX(BCR!$1:$1048576,MATCH('Estadísticas BCR'!ET$5,BCR!$A:$A,0),MATCH('Estadísticas BCR'!$B68,BCR!$1:$1,0))),AVERAGE(EH68:ES68)),"")</f>
        <v>0</v>
      </c>
      <c r="EU68" s="59">
        <f>+IFERROR(IF(ISTEXT(EU$5)=FALSE,(INDEX(BCR!$1:$1048576,MATCH('Estadísticas BCR'!EU$5,BCR!$A:$A,0),MATCH('Estadísticas BCR'!$B68,BCR!$1:$1,0))),AVERAGE(EI68:ET68)),"")</f>
        <v>0</v>
      </c>
      <c r="EV68" s="59">
        <f>+IFERROR(IF(ISTEXT(EV$5)=FALSE,(INDEX(BCR!$1:$1048576,MATCH('Estadísticas BCR'!EV$5,BCR!$A:$A,0),MATCH('Estadísticas BCR'!$B68,BCR!$1:$1,0))),AVERAGE(EJ68:EU68)),"")</f>
        <v>0</v>
      </c>
      <c r="EW68" s="59">
        <f>+IFERROR(IF(ISTEXT(EW$5)=FALSE,(INDEX(BCR!$1:$1048576,MATCH('Estadísticas BCR'!EW$5,BCR!$A:$A,0),MATCH('Estadísticas BCR'!$B68,BCR!$1:$1,0))),AVERAGE(EK68:EV68)),"")</f>
        <v>0</v>
      </c>
      <c r="EX68" s="59">
        <f>+IFERROR(IF(ISTEXT(EX$5)=FALSE,(INDEX(BCR!$1:$1048576,MATCH('Estadísticas BCR'!EX$5,BCR!$A:$A,0),MATCH('Estadísticas BCR'!$B68,BCR!$1:$1,0))),AVERAGE(EL68:EW68)),"")</f>
        <v>0</v>
      </c>
      <c r="EY68" s="59">
        <f>+IFERROR(IF(ISTEXT(EY$5)=FALSE,(INDEX(BCR!$1:$1048576,MATCH('Estadísticas BCR'!EY$5,BCR!$A:$A,0),MATCH('Estadísticas BCR'!$B68,BCR!$1:$1,0))),AVERAGE(EM68:EX68)),"")</f>
        <v>0</v>
      </c>
      <c r="EZ68" s="59">
        <f>+IFERROR(IF(ISTEXT(EZ$5)=FALSE,(INDEX(BCR!$1:$1048576,MATCH('Estadísticas BCR'!EZ$5,BCR!$A:$A,0),MATCH('Estadísticas BCR'!$B68,BCR!$1:$1,0))),AVERAGE(EN68:EY68)),"")</f>
        <v>0</v>
      </c>
      <c r="FA68" s="59">
        <f>+IFERROR(IF(ISTEXT(FA$5)=FALSE,(INDEX(BCR!$1:$1048576,MATCH('Estadísticas BCR'!FA$5,BCR!$A:$A,0),MATCH('Estadísticas BCR'!$B68,BCR!$1:$1,0))),AVERAGE(EO68:EZ68)),"")</f>
        <v>0</v>
      </c>
      <c r="FB68" s="59">
        <f>+IFERROR(IF(ISTEXT(FB$5)=FALSE,(INDEX(BCR!$1:$1048576,MATCH('Estadísticas BCR'!FB$5,BCR!$A:$A,0),MATCH('Estadísticas BCR'!$B68,BCR!$1:$1,0))),AVERAGE(EP68:FA68)),"")</f>
        <v>0</v>
      </c>
      <c r="FC68" s="60">
        <f>+IFERROR(IF(ISTEXT(FC$5)=FALSE,(INDEX(BCR!$1:$1048576,MATCH('Estadísticas BCR'!FC$5,BCR!$A:$A,0),MATCH('Estadísticas BCR'!$B68,BCR!$1:$1,0))),AVERAGE(EQ68:FB68)),"")</f>
        <v>0</v>
      </c>
      <c r="FD68" s="59">
        <f>+IFERROR(IF(ISTEXT(FD$5)=FALSE,(INDEX(BCR!$1:$1048576,MATCH('Estadísticas BCR'!FD$5,BCR!$A:$A,0),MATCH('Estadísticas BCR'!$B68,BCR!$1:$1,0))),AVERAGE(ER68:FC68)),"")</f>
        <v>0</v>
      </c>
      <c r="FE68" s="59">
        <f>+IFERROR(IF(ISTEXT(FE$5)=FALSE,(INDEX(BCR!$1:$1048576,MATCH('Estadísticas BCR'!FE$5,BCR!$A:$A,0),MATCH('Estadísticas BCR'!$B68,BCR!$1:$1,0))),AVERAGE(ES68:FD68)),"")</f>
        <v>0</v>
      </c>
      <c r="FF68" s="59">
        <f>+IFERROR(IF(ISTEXT(FF$5)=FALSE,(INDEX(BCR!$1:$1048576,MATCH('Estadísticas BCR'!FF$5,BCR!$A:$A,0),MATCH('Estadísticas BCR'!$B68,BCR!$1:$1,0))),AVERAGE(ET68:FE68)),"")</f>
        <v>0</v>
      </c>
      <c r="FG68" s="59">
        <f>+IFERROR(IF(ISTEXT(FG$5)=FALSE,(INDEX(BCR!$1:$1048576,MATCH('Estadísticas BCR'!FG$5,BCR!$A:$A,0),MATCH('Estadísticas BCR'!$B68,BCR!$1:$1,0))),AVERAGE(EU68:FF68)),"")</f>
        <v>0</v>
      </c>
      <c r="FH68" s="59">
        <f>+IFERROR(IF(ISTEXT(FH$5)=FALSE,(INDEX(BCR!$1:$1048576,MATCH('Estadísticas BCR'!FH$5,BCR!$A:$A,0),MATCH('Estadísticas BCR'!$B68,BCR!$1:$1,0))),AVERAGE(EV68:FG68)),"")</f>
        <v>0</v>
      </c>
      <c r="FI68" s="59">
        <f>+IFERROR(IF(ISTEXT(FI$5)=FALSE,(INDEX(BCR!$1:$1048576,MATCH('Estadísticas BCR'!FI$5,BCR!$A:$A,0),MATCH('Estadísticas BCR'!$B68,BCR!$1:$1,0))),AVERAGE(EW68:FH68)),"")</f>
        <v>0</v>
      </c>
      <c r="FJ68" s="59">
        <f>+IFERROR(IF(ISTEXT(FJ$5)=FALSE,(INDEX(BCR!$1:$1048576,MATCH('Estadísticas BCR'!FJ$5,BCR!$A:$A,0),MATCH('Estadísticas BCR'!$B68,BCR!$1:$1,0))),AVERAGE(EX68:FI68)),"")</f>
        <v>0</v>
      </c>
      <c r="FK68" s="59">
        <f>+IFERROR(IF(ISTEXT(FK$5)=FALSE,(INDEX(BCR!$1:$1048576,MATCH('Estadísticas BCR'!FK$5,BCR!$A:$A,0),MATCH('Estadísticas BCR'!$B68,BCR!$1:$1,0))),AVERAGE(EY68:FJ68)),"")</f>
        <v>0</v>
      </c>
      <c r="FL68" s="59">
        <f>+IFERROR(IF(ISTEXT(FL$5)=FALSE,(INDEX(BCR!$1:$1048576,MATCH('Estadísticas BCR'!FL$5,BCR!$A:$A,0),MATCH('Estadísticas BCR'!$B68,BCR!$1:$1,0))),AVERAGE(EZ68:FK68)),"")</f>
        <v>0</v>
      </c>
      <c r="FM68" s="59">
        <f>+IFERROR(IF(ISTEXT(FM$5)=FALSE,(INDEX(BCR!$1:$1048576,MATCH('Estadísticas BCR'!FM$5,BCR!$A:$A,0),MATCH('Estadísticas BCR'!$B68,BCR!$1:$1,0))),AVERAGE(FA68:FL68)),"")</f>
        <v>0</v>
      </c>
      <c r="FN68" s="59">
        <f>+IFERROR(IF(ISTEXT(FN$5)=FALSE,(INDEX(BCR!$1:$1048576,MATCH('Estadísticas BCR'!FN$5,BCR!$A:$A,0),MATCH('Estadísticas BCR'!$B68,BCR!$1:$1,0))),AVERAGE(FB68:FM68)),"")</f>
        <v>0</v>
      </c>
      <c r="FO68" s="59">
        <f>+IFERROR(IF(ISTEXT(FO$5)=FALSE,(INDEX(BCR!$1:$1048576,MATCH('Estadísticas BCR'!FO$5,BCR!$A:$A,0),MATCH('Estadísticas BCR'!$B68,BCR!$1:$1,0))),AVERAGE(FC68:FN68)),"")</f>
        <v>0</v>
      </c>
      <c r="FP68" s="60">
        <f>+IFERROR(IF(ISTEXT(FP$5)=FALSE,(INDEX(BCR!$1:$1048576,MATCH('Estadísticas BCR'!FP$5,BCR!$A:$A,0),MATCH('Estadísticas BCR'!$B68,BCR!$1:$1,0))),AVERAGE(FD68:FO68)),"")</f>
        <v>0</v>
      </c>
      <c r="FQ68" s="59">
        <f>+IFERROR(IF(ISTEXT(FQ$5)=FALSE,(INDEX(BCR!$1:$1048576,MATCH('Estadísticas BCR'!FQ$5,BCR!$A:$A,0),MATCH('Estadísticas BCR'!$B68,BCR!$1:$1,0))),AVERAGE(FE68:FP68)),"")</f>
        <v>0</v>
      </c>
      <c r="FR68" s="59">
        <f>+IFERROR(IF(ISTEXT(FR$5)=FALSE,(INDEX(BCR!$1:$1048576,MATCH('Estadísticas BCR'!FR$5,BCR!$A:$A,0),MATCH('Estadísticas BCR'!$B68,BCR!$1:$1,0))),AVERAGE(FF68:FQ68)),"")</f>
        <v>0</v>
      </c>
      <c r="FS68" s="59">
        <f>+IFERROR(IF(ISTEXT(FS$5)=FALSE,(INDEX(BCR!$1:$1048576,MATCH('Estadísticas BCR'!FS$5,BCR!$A:$A,0),MATCH('Estadísticas BCR'!$B68,BCR!$1:$1,0))),AVERAGE(FG68:FR68)),"")</f>
        <v>0</v>
      </c>
      <c r="FT68" s="59">
        <f>+IFERROR(IF(ISTEXT(FT$5)=FALSE,(INDEX(BCR!$1:$1048576,MATCH('Estadísticas BCR'!FT$5,BCR!$A:$A,0),MATCH('Estadísticas BCR'!$B68,BCR!$1:$1,0))),AVERAGE(FH68:FS68)),"")</f>
        <v>0</v>
      </c>
      <c r="FU68" s="59">
        <f>+IFERROR(IF(ISTEXT(FU$5)=FALSE,(INDEX(BCR!$1:$1048576,MATCH('Estadísticas BCR'!FU$5,BCR!$A:$A,0),MATCH('Estadísticas BCR'!$B68,BCR!$1:$1,0))),AVERAGE(FI68:FT68)),"")</f>
        <v>0</v>
      </c>
      <c r="FV68" s="59">
        <f>+IFERROR(IF(ISTEXT(FV$5)=FALSE,(INDEX(BCR!$1:$1048576,MATCH('Estadísticas BCR'!FV$5,BCR!$A:$A,0),MATCH('Estadísticas BCR'!$B68,BCR!$1:$1,0))),AVERAGE(FJ68:FU68)),"")</f>
        <v>0</v>
      </c>
      <c r="FW68" s="59">
        <f>+IFERROR(IF(ISTEXT(FW$5)=FALSE,(INDEX(BCR!$1:$1048576,MATCH('Estadísticas BCR'!FW$5,BCR!$A:$A,0),MATCH('Estadísticas BCR'!$B68,BCR!$1:$1,0))),AVERAGE(FK68:FV68)),"")</f>
        <v>0</v>
      </c>
      <c r="FX68" s="59">
        <f>+IFERROR(IF(ISTEXT(FX$5)=FALSE,(INDEX(BCR!$1:$1048576,MATCH('Estadísticas BCR'!FX$5,BCR!$A:$A,0),MATCH('Estadísticas BCR'!$B68,BCR!$1:$1,0))),AVERAGE(FL68:FW68)),"")</f>
        <v>0</v>
      </c>
      <c r="FY68" s="59">
        <f>+IFERROR(IF(ISTEXT(FY$5)=FALSE,(INDEX(BCR!$1:$1048576,MATCH('Estadísticas BCR'!FY$5,BCR!$A:$A,0),MATCH('Estadísticas BCR'!$B68,BCR!$1:$1,0))),AVERAGE(FM68:FX68)),"")</f>
        <v>0</v>
      </c>
      <c r="FZ68" s="59">
        <f>+IFERROR(IF(ISTEXT(FZ$5)=FALSE,(INDEX(BCR!$1:$1048576,MATCH('Estadísticas BCR'!FZ$5,BCR!$A:$A,0),MATCH('Estadísticas BCR'!$B68,BCR!$1:$1,0))),AVERAGE(FN68:FY68)),"")</f>
        <v>0</v>
      </c>
      <c r="GA68" s="59">
        <f>+IFERROR(IF(ISTEXT(GA$5)=FALSE,(INDEX(BCR!$1:$1048576,MATCH('Estadísticas BCR'!GA$5,BCR!$A:$A,0),MATCH('Estadísticas BCR'!$B68,BCR!$1:$1,0))),AVERAGE(FO68:FZ68)),"")</f>
        <v>0</v>
      </c>
      <c r="GB68" s="59">
        <f>+IFERROR(IF(ISTEXT(GB$5)=FALSE,(INDEX(BCR!$1:$1048576,MATCH('Estadísticas BCR'!GB$5,BCR!$A:$A,0),MATCH('Estadísticas BCR'!$B68,BCR!$1:$1,0))),AVERAGE(FP68:GA68)),"")</f>
        <v>0</v>
      </c>
      <c r="GC68" s="60">
        <f>+IFERROR(IF(ISTEXT(GC$5)=FALSE,(INDEX(BCR!$1:$1048576,MATCH('Estadísticas BCR'!GC$5,BCR!$A:$A,0),MATCH('Estadísticas BCR'!$B68,BCR!$1:$1,0))),AVERAGE(FQ68:GB68)),"")</f>
        <v>0</v>
      </c>
      <c r="GD68" s="59">
        <f>+IFERROR(IF(ISTEXT(GD$5)=FALSE,(INDEX(BCR!$1:$1048576,MATCH('Estadísticas BCR'!GD$5,BCR!$A:$A,0),MATCH('Estadísticas BCR'!$B68,BCR!$1:$1,0))),AVERAGE(FR68:GC68)),"")</f>
        <v>0</v>
      </c>
      <c r="GE68" s="59">
        <f>+IFERROR(IF(ISTEXT(GE$5)=FALSE,(INDEX(BCR!$1:$1048576,MATCH('Estadísticas BCR'!GE$5,BCR!$A:$A,0),MATCH('Estadísticas BCR'!$B68,BCR!$1:$1,0))),AVERAGE(FS68:GD68)),"")</f>
        <v>0</v>
      </c>
      <c r="GF68" s="59">
        <f>+IFERROR(IF(ISTEXT(GF$5)=FALSE,(INDEX(BCR!$1:$1048576,MATCH('Estadísticas BCR'!GF$5,BCR!$A:$A,0),MATCH('Estadísticas BCR'!$B68,BCR!$1:$1,0))),AVERAGE(FT68:GE68)),"")</f>
        <v>0</v>
      </c>
      <c r="GG68" s="59">
        <f>+IFERROR(IF(ISTEXT(GG$5)=FALSE,(INDEX(BCR!$1:$1048576,MATCH('Estadísticas BCR'!GG$5,BCR!$A:$A,0),MATCH('Estadísticas BCR'!$B68,BCR!$1:$1,0))),AVERAGE(FU68:GF68)),"")</f>
        <v>0</v>
      </c>
      <c r="GH68" s="59">
        <f>+IFERROR(IF(ISTEXT(GH$5)=FALSE,(INDEX(BCR!$1:$1048576,MATCH('Estadísticas BCR'!GH$5,BCR!$A:$A,0),MATCH('Estadísticas BCR'!$B68,BCR!$1:$1,0))),AVERAGE(FV68:GG68)),"")</f>
        <v>0</v>
      </c>
      <c r="GI68" s="59">
        <f>+IFERROR(IF(ISTEXT(GI$5)=FALSE,(INDEX(BCR!$1:$1048576,MATCH('Estadísticas BCR'!GI$5,BCR!$A:$A,0),MATCH('Estadísticas BCR'!$B68,BCR!$1:$1,0))),AVERAGE(FW68:GH68)),"")</f>
        <v>0</v>
      </c>
      <c r="GJ68" s="59">
        <f>+IFERROR(IF(ISTEXT(GJ$5)=FALSE,(INDEX(BCR!$1:$1048576,MATCH('Estadísticas BCR'!GJ$5,BCR!$A:$A,0),MATCH('Estadísticas BCR'!$B68,BCR!$1:$1,0))),AVERAGE(FX68:GI68)),"")</f>
        <v>0</v>
      </c>
      <c r="GK68" s="59">
        <f>+IFERROR(IF(ISTEXT(GK$5)=FALSE,(INDEX(BCR!$1:$1048576,MATCH('Estadísticas BCR'!GK$5,BCR!$A:$A,0),MATCH('Estadísticas BCR'!$B68,BCR!$1:$1,0))),AVERAGE(FY68:GJ68)),"")</f>
        <v>0</v>
      </c>
      <c r="GL68" s="59">
        <f>+IFERROR(IF(ISTEXT(GL$5)=FALSE,(INDEX(BCR!$1:$1048576,MATCH('Estadísticas BCR'!GL$5,BCR!$A:$A,0),MATCH('Estadísticas BCR'!$B68,BCR!$1:$1,0))),AVERAGE(FZ68:GK68)),"")</f>
        <v>0</v>
      </c>
      <c r="GM68" s="59">
        <f>+IFERROR(IF(ISTEXT(GM$5)=FALSE,(INDEX(BCR!$1:$1048576,MATCH('Estadísticas BCR'!GM$5,BCR!$A:$A,0),MATCH('Estadísticas BCR'!$B68,BCR!$1:$1,0))),AVERAGE(GA68:GL68)),"")</f>
        <v>0</v>
      </c>
      <c r="GN68" s="59">
        <f>+IFERROR(IF(ISTEXT(GN$5)=FALSE,(INDEX(BCR!$1:$1048576,MATCH('Estadísticas BCR'!GN$5,BCR!$A:$A,0),MATCH('Estadísticas BCR'!$B68,BCR!$1:$1,0))),AVERAGE(GB68:GM68)),"")</f>
        <v>0</v>
      </c>
      <c r="GO68" s="59">
        <f>+IFERROR(IF(ISTEXT(GO$5)=FALSE,(INDEX(BCR!$1:$1048576,MATCH('Estadísticas BCR'!GO$5,BCR!$A:$A,0),MATCH('Estadísticas BCR'!$B68,BCR!$1:$1,0))),AVERAGE(GC68:GN68)),"")</f>
        <v>0</v>
      </c>
      <c r="GP68" s="60">
        <f>+IFERROR(IF(ISTEXT(GP$5)=FALSE,(INDEX(BCR!$1:$1048576,MATCH('Estadísticas BCR'!GP$5,BCR!$A:$A,0),MATCH('Estadísticas BCR'!$B68,BCR!$1:$1,0))),AVERAGE(GD68:GO68)),"")</f>
        <v>0</v>
      </c>
      <c r="GQ68" s="59">
        <f>+IFERROR(IF(ISTEXT(GQ$5)=FALSE,(INDEX(BCR!$1:$1048576,MATCH('Estadísticas BCR'!GQ$5,BCR!$A:$A,0),MATCH('Estadísticas BCR'!$B68,BCR!$1:$1,0))),AVERAGE(GE68:GP68)),"")</f>
        <v>0</v>
      </c>
      <c r="GR68" s="59">
        <f>+IFERROR(IF(ISTEXT(GR$5)=FALSE,(INDEX(BCR!$1:$1048576,MATCH('Estadísticas BCR'!GR$5,BCR!$A:$A,0),MATCH('Estadísticas BCR'!$B68,BCR!$1:$1,0))),AVERAGE(GF68:GQ68)),"")</f>
        <v>0</v>
      </c>
      <c r="GS68" s="59">
        <f>+IFERROR(IF(ISTEXT(GS$5)=FALSE,(INDEX(BCR!$1:$1048576,MATCH('Estadísticas BCR'!GS$5,BCR!$A:$A,0),MATCH('Estadísticas BCR'!$B68,BCR!$1:$1,0))),AVERAGE(GG68:GR68)),"")</f>
        <v>0</v>
      </c>
      <c r="GT68" s="59">
        <f>+IFERROR(IF(ISTEXT(GT$5)=FALSE,(INDEX(BCR!$1:$1048576,MATCH('Estadísticas BCR'!GT$5,BCR!$A:$A,0),MATCH('Estadísticas BCR'!$B68,BCR!$1:$1,0))),AVERAGE(GH68:GS68)),"")</f>
        <v>0</v>
      </c>
      <c r="GU68" s="59">
        <f>+IFERROR(IF(ISTEXT(GU$5)=FALSE,(INDEX(BCR!$1:$1048576,MATCH('Estadísticas BCR'!GU$5,BCR!$A:$A,0),MATCH('Estadísticas BCR'!$B68,BCR!$1:$1,0))),AVERAGE(GI68:GT68)),"")</f>
        <v>0</v>
      </c>
      <c r="GV68" s="59">
        <f>+IFERROR(IF(ISTEXT(GV$5)=FALSE,(INDEX(BCR!$1:$1048576,MATCH('Estadísticas BCR'!GV$5,BCR!$A:$A,0),MATCH('Estadísticas BCR'!$B68,BCR!$1:$1,0))),AVERAGE(GJ68:GU68)),"")</f>
        <v>0</v>
      </c>
      <c r="GW68" s="59">
        <f>+IFERROR(IF(ISTEXT(GW$5)=FALSE,(INDEX(BCR!$1:$1048576,MATCH('Estadísticas BCR'!GW$5,BCR!$A:$A,0),MATCH('Estadísticas BCR'!$B68,BCR!$1:$1,0))),AVERAGE(GK68:GV68)),"")</f>
        <v>0</v>
      </c>
      <c r="GX68" s="59">
        <f>+IFERROR(IF(ISTEXT(GX$5)=FALSE,(INDEX(BCR!$1:$1048576,MATCH('Estadísticas BCR'!GX$5,BCR!$A:$A,0),MATCH('Estadísticas BCR'!$B68,BCR!$1:$1,0))),AVERAGE(GL68:GW68)),"")</f>
        <v>0</v>
      </c>
      <c r="GY68" s="59">
        <f>+IFERROR(IF(ISTEXT(GY$5)=FALSE,(INDEX(BCR!$1:$1048576,MATCH('Estadísticas BCR'!GY$5,BCR!$A:$A,0),MATCH('Estadísticas BCR'!$B68,BCR!$1:$1,0))),AVERAGE(GM68:GX68)),"")</f>
        <v>0</v>
      </c>
      <c r="GZ68" s="59">
        <f>+IFERROR(IF(ISTEXT(GZ$5)=FALSE,(INDEX(BCR!$1:$1048576,MATCH('Estadísticas BCR'!GZ$5,BCR!$A:$A,0),MATCH('Estadísticas BCR'!$B68,BCR!$1:$1,0))),AVERAGE(GN68:GY68)),"")</f>
        <v>0</v>
      </c>
      <c r="HA68" s="59">
        <f>+IFERROR(IF(ISTEXT(HA$5)=FALSE,(INDEX(BCR!$1:$1048576,MATCH('Estadísticas BCR'!HA$5,BCR!$A:$A,0),MATCH('Estadísticas BCR'!$B68,BCR!$1:$1,0))),AVERAGE(GO68:GZ68)),"")</f>
        <v>0</v>
      </c>
      <c r="HB68" s="59">
        <f>+IFERROR(IF(ISTEXT(HB$5)=FALSE,(INDEX(BCR!$1:$1048576,MATCH('Estadísticas BCR'!HB$5,BCR!$A:$A,0),MATCH('Estadísticas BCR'!$B68,BCR!$1:$1,0))),AVERAGE(GP68:HA68)),"")</f>
        <v>0</v>
      </c>
      <c r="HC68" s="60">
        <f>+IFERROR(IF(ISTEXT(HC$5)=FALSE,(INDEX(BCR!$1:$1048576,MATCH('Estadísticas BCR'!HC$5,BCR!$A:$A,0),MATCH('Estadísticas BCR'!$B68,BCR!$1:$1,0))),AVERAGE(GQ68:HB68)),"")</f>
        <v>0</v>
      </c>
      <c r="HD68" s="59">
        <f>+IFERROR(IF(ISTEXT(HD$5)=FALSE,(INDEX(BCR!$1:$1048576,MATCH('Estadísticas BCR'!HD$5,BCR!$A:$A,0),MATCH('Estadísticas BCR'!$B68,BCR!$1:$1,0))),AVERAGE(GR68:HC68)),"")</f>
        <v>0</v>
      </c>
      <c r="HE68" s="59">
        <f>+IFERROR(IF(ISTEXT(HE$5)=FALSE,(INDEX(BCR!$1:$1048576,MATCH('Estadísticas BCR'!HE$5,BCR!$A:$A,0),MATCH('Estadísticas BCR'!$B68,BCR!$1:$1,0))),AVERAGE(GS68:HD68)),"")</f>
        <v>0</v>
      </c>
      <c r="HF68" s="59">
        <f>+IFERROR(IF(ISTEXT(HF$5)=FALSE,(INDEX(BCR!$1:$1048576,MATCH('Estadísticas BCR'!HF$5,BCR!$A:$A,0),MATCH('Estadísticas BCR'!$B68,BCR!$1:$1,0))),AVERAGE(GT68:HE68)),"")</f>
        <v>0</v>
      </c>
      <c r="HG68" s="59">
        <f>+IFERROR(IF(ISTEXT(HG$5)=FALSE,(INDEX(BCR!$1:$1048576,MATCH('Estadísticas BCR'!HG$5,BCR!$A:$A,0),MATCH('Estadísticas BCR'!$B68,BCR!$1:$1,0))),AVERAGE(GU68:HF68)),"")</f>
        <v>0</v>
      </c>
      <c r="HH68" s="59">
        <f>+IFERROR(IF(ISTEXT(HH$5)=FALSE,(INDEX(BCR!$1:$1048576,MATCH('Estadísticas BCR'!HH$5,BCR!$A:$A,0),MATCH('Estadísticas BCR'!$B68,BCR!$1:$1,0))),AVERAGE(GV68:HG68)),"")</f>
        <v>0</v>
      </c>
      <c r="HI68" s="59">
        <f>+IFERROR(IF(ISTEXT(HI$5)=FALSE,(INDEX(BCR!$1:$1048576,MATCH('Estadísticas BCR'!HI$5,BCR!$A:$A,0),MATCH('Estadísticas BCR'!$B68,BCR!$1:$1,0))),AVERAGE(GW68:HH68)),"")</f>
        <v>0</v>
      </c>
      <c r="HJ68" s="59">
        <f>+IFERROR(IF(ISTEXT(HJ$5)=FALSE,(INDEX(BCR!$1:$1048576,MATCH('Estadísticas BCR'!HJ$5,BCR!$A:$A,0),MATCH('Estadísticas BCR'!$B68,BCR!$1:$1,0))),AVERAGE(GX68:HI68)),"")</f>
        <v>0</v>
      </c>
      <c r="HK68" s="59">
        <f>+IFERROR(IF(ISTEXT(HK$5)=FALSE,(INDEX(BCR!$1:$1048576,MATCH('Estadísticas BCR'!HK$5,BCR!$A:$A,0),MATCH('Estadísticas BCR'!$B68,BCR!$1:$1,0))),AVERAGE(GY68:HJ68)),"")</f>
        <v>0</v>
      </c>
      <c r="HL68" s="59">
        <f>+IFERROR(IF(ISTEXT(HL$5)=FALSE,(INDEX(BCR!$1:$1048576,MATCH('Estadísticas BCR'!HL$5,BCR!$A:$A,0),MATCH('Estadísticas BCR'!$B68,BCR!$1:$1,0))),AVERAGE(GZ68:HK68)),"")</f>
        <v>0</v>
      </c>
      <c r="HM68" s="59">
        <f>+IFERROR(IF(ISTEXT(HM$5)=FALSE,(INDEX(BCR!$1:$1048576,MATCH('Estadísticas BCR'!HM$5,BCR!$A:$A,0),MATCH('Estadísticas BCR'!$B68,BCR!$1:$1,0))),AVERAGE(HA68:HL68)),"")</f>
        <v>0</v>
      </c>
      <c r="HN68" s="59">
        <f>+IFERROR(IF(ISTEXT(HN$5)=FALSE,(INDEX(BCR!$1:$1048576,MATCH('Estadísticas BCR'!HN$5,BCR!$A:$A,0),MATCH('Estadísticas BCR'!$B68,BCR!$1:$1,0))),AVERAGE(HB68:HM68)),"")</f>
        <v>0</v>
      </c>
      <c r="HO68" s="59">
        <f>+IFERROR(IF(ISTEXT(HO$5)=FALSE,(INDEX(BCR!$1:$1048576,MATCH('Estadísticas BCR'!HO$5,BCR!$A:$A,0),MATCH('Estadísticas BCR'!$B68,BCR!$1:$1,0))),AVERAGE(HC68:HN68)),"")</f>
        <v>0</v>
      </c>
      <c r="HP68" s="60">
        <f>+IFERROR(IF(ISTEXT(HP$5)=FALSE,(INDEX(BCR!$1:$1048576,MATCH('Estadísticas BCR'!HP$5,BCR!$A:$A,0),MATCH('Estadísticas BCR'!$B68,BCR!$1:$1,0))),AVERAGE(HD68:HO68)),"")</f>
        <v>0</v>
      </c>
      <c r="HQ68" s="59">
        <f>+IFERROR(IF(ISTEXT(HQ$5)=FALSE,(INDEX(BCR!$1:$1048576,MATCH('Estadísticas BCR'!HQ$5,BCR!$A:$A,0),MATCH('Estadísticas BCR'!$B68,BCR!$1:$1,0))),AVERAGE(HE68:HP68)),"")</f>
        <v>0</v>
      </c>
      <c r="HR68" s="59">
        <f>+IFERROR(IF(ISTEXT(HR$5)=FALSE,(INDEX(BCR!$1:$1048576,MATCH('Estadísticas BCR'!HR$5,BCR!$A:$A,0),MATCH('Estadísticas BCR'!$B68,BCR!$1:$1,0))),AVERAGE(HF68:HQ68)),"")</f>
        <v>0</v>
      </c>
      <c r="HS68" s="59">
        <f>+IFERROR(IF(ISTEXT(HS$5)=FALSE,(INDEX(BCR!$1:$1048576,MATCH('Estadísticas BCR'!HS$5,BCR!$A:$A,0),MATCH('Estadísticas BCR'!$B68,BCR!$1:$1,0))),AVERAGE(HG68:HR68)),"")</f>
        <v>0</v>
      </c>
      <c r="HT68" s="59">
        <f>+IFERROR(IF(ISTEXT(HT$5)=FALSE,(INDEX(BCR!$1:$1048576,MATCH('Estadísticas BCR'!HT$5,BCR!$A:$A,0),MATCH('Estadísticas BCR'!$B68,BCR!$1:$1,0))),AVERAGE(HH68:HS68)),"")</f>
        <v>0</v>
      </c>
      <c r="HU68" s="59">
        <f>+IFERROR(IF(ISTEXT(HU$5)=FALSE,(INDEX(BCR!$1:$1048576,MATCH('Estadísticas BCR'!HU$5,BCR!$A:$A,0),MATCH('Estadísticas BCR'!$B68,BCR!$1:$1,0))),AVERAGE(HI68:HT68)),"")</f>
        <v>0</v>
      </c>
      <c r="HV68" s="59">
        <f>+IFERROR(IF(ISTEXT(HV$5)=FALSE,(INDEX(BCR!$1:$1048576,MATCH('Estadísticas BCR'!HV$5,BCR!$A:$A,0),MATCH('Estadísticas BCR'!$B68,BCR!$1:$1,0))),AVERAGE(HJ68:HU68)),"")</f>
        <v>0</v>
      </c>
      <c r="HW68" s="59">
        <f>+IFERROR(IF(ISTEXT(HW$5)=FALSE,(INDEX(BCR!$1:$1048576,MATCH('Estadísticas BCR'!HW$5,BCR!$A:$A,0),MATCH('Estadísticas BCR'!$B68,BCR!$1:$1,0))),AVERAGE(HK68:HV68)),"")</f>
        <v>0</v>
      </c>
      <c r="HX68" s="59">
        <f>+IFERROR(IF(ISTEXT(HX$5)=FALSE,(INDEX(BCR!$1:$1048576,MATCH('Estadísticas BCR'!HX$5,BCR!$A:$A,0),MATCH('Estadísticas BCR'!$B68,BCR!$1:$1,0))),AVERAGE(HL68:HW68)),"")</f>
        <v>0</v>
      </c>
      <c r="HY68" s="59">
        <f>+IFERROR(IF(ISTEXT(HY$5)=FALSE,(INDEX(BCR!$1:$1048576,MATCH('Estadísticas BCR'!HY$5,BCR!$A:$A,0),MATCH('Estadísticas BCR'!$B68,BCR!$1:$1,0))),AVERAGE(HM68:HX68)),"")</f>
        <v>0</v>
      </c>
      <c r="HZ68" s="59">
        <f>+IFERROR(IF(ISTEXT(HZ$5)=FALSE,(INDEX(BCR!$1:$1048576,MATCH('Estadísticas BCR'!HZ$5,BCR!$A:$A,0),MATCH('Estadísticas BCR'!$B68,BCR!$1:$1,0))),AVERAGE(HN68:HY68)),"")</f>
        <v>0</v>
      </c>
      <c r="IA68" s="59">
        <f>+IFERROR(IF(ISTEXT(IA$5)=FALSE,(INDEX(BCR!$1:$1048576,MATCH('Estadísticas BCR'!IA$5,BCR!$A:$A,0),MATCH('Estadísticas BCR'!$B68,BCR!$1:$1,0))),AVERAGE(HO68:HZ68)),"")</f>
        <v>0</v>
      </c>
      <c r="IB68" s="59">
        <f>+IFERROR(IF(ISTEXT(IB$5)=FALSE,(INDEX(BCR!$1:$1048576,MATCH('Estadísticas BCR'!IB$5,BCR!$A:$A,0),MATCH('Estadísticas BCR'!$B68,BCR!$1:$1,0))),AVERAGE(HP68:IA68)),"")</f>
        <v>0</v>
      </c>
      <c r="IC68" s="60">
        <f>+IFERROR(IF(ISTEXT(IC$5)=FALSE,(INDEX(BCR!$1:$1048576,MATCH('Estadísticas BCR'!IC$5,BCR!$A:$A,0),MATCH('Estadísticas BCR'!$B68,BCR!$1:$1,0))),AVERAGE(HQ68:IB68)),"")</f>
        <v>0</v>
      </c>
      <c r="ID68" s="59">
        <f>+IFERROR(IF(ISTEXT(ID$5)=FALSE,(INDEX(BCR!$1:$1048576,MATCH('Estadísticas BCR'!ID$5,BCR!$A:$A,0),MATCH('Estadísticas BCR'!$B68,BCR!$1:$1,0))),AVERAGE(HR68:IC68)),"")</f>
        <v>0</v>
      </c>
      <c r="IE68" s="59">
        <f>+IFERROR(IF(ISTEXT(IE$5)=FALSE,(INDEX(BCR!$1:$1048576,MATCH('Estadísticas BCR'!IE$5,BCR!$A:$A,0),MATCH('Estadísticas BCR'!$B68,BCR!$1:$1,0))),AVERAGE(HS68:ID68)),"")</f>
        <v>0</v>
      </c>
      <c r="IF68" s="59">
        <f>+IFERROR(IF(ISTEXT(IF$5)=FALSE,(INDEX(BCR!$1:$1048576,MATCH('Estadísticas BCR'!IF$5,BCR!$A:$A,0),MATCH('Estadísticas BCR'!$B68,BCR!$1:$1,0))),AVERAGE(HT68:IE68)),"")</f>
        <v>0</v>
      </c>
      <c r="IG68" s="59">
        <f>+IFERROR(IF(ISTEXT(IG$5)=FALSE,(INDEX(BCR!$1:$1048576,MATCH('Estadísticas BCR'!IG$5,BCR!$A:$A,0),MATCH('Estadísticas BCR'!$B68,BCR!$1:$1,0))),AVERAGE(HU68:IF68)),"")</f>
        <v>0</v>
      </c>
      <c r="IH68" s="59">
        <f>+IFERROR(IF(ISTEXT(IH$5)=FALSE,(INDEX(BCR!$1:$1048576,MATCH('Estadísticas BCR'!IH$5,BCR!$A:$A,0),MATCH('Estadísticas BCR'!$B68,BCR!$1:$1,0))),AVERAGE(HV68:IG68)),"")</f>
        <v>0</v>
      </c>
      <c r="II68" s="59">
        <f>+IFERROR(IF(ISTEXT(II$5)=FALSE,(INDEX(BCR!$1:$1048576,MATCH('Estadísticas BCR'!II$5,BCR!$A:$A,0),MATCH('Estadísticas BCR'!$B68,BCR!$1:$1,0))),AVERAGE(HW68:IH68)),"")</f>
        <v>0</v>
      </c>
      <c r="IJ68" s="59">
        <f>+IFERROR(IF(ISTEXT(IJ$5)=FALSE,(INDEX(BCR!$1:$1048576,MATCH('Estadísticas BCR'!IJ$5,BCR!$A:$A,0),MATCH('Estadísticas BCR'!$B68,BCR!$1:$1,0))),AVERAGE(HX68:II68)),"")</f>
        <v>0</v>
      </c>
      <c r="IK68" s="59">
        <f>+IFERROR(IF(ISTEXT(IK$5)=FALSE,(INDEX(BCR!$1:$1048576,MATCH('Estadísticas BCR'!IK$5,BCR!$A:$A,0),MATCH('Estadísticas BCR'!$B68,BCR!$1:$1,0))),AVERAGE(HY68:IJ68)),"")</f>
        <v>0</v>
      </c>
      <c r="IL68" s="59">
        <f>+IFERROR(IF(ISTEXT(IL$5)=FALSE,(INDEX(BCR!$1:$1048576,MATCH('Estadísticas BCR'!IL$5,BCR!$A:$A,0),MATCH('Estadísticas BCR'!$B68,BCR!$1:$1,0))),AVERAGE(HZ68:IK68)),"")</f>
        <v>0</v>
      </c>
      <c r="IM68" s="59">
        <f>+IFERROR(IF(ISTEXT(IM$5)=FALSE,(INDEX(BCR!$1:$1048576,MATCH('Estadísticas BCR'!IM$5,BCR!$A:$A,0),MATCH('Estadísticas BCR'!$B68,BCR!$1:$1,0))),AVERAGE(IA68:IL68)),"")</f>
        <v>0</v>
      </c>
      <c r="IN68" s="59">
        <f>+IFERROR(IF(ISTEXT(IN$5)=FALSE,(INDEX(BCR!$1:$1048576,MATCH('Estadísticas BCR'!IN$5,BCR!$A:$A,0),MATCH('Estadísticas BCR'!$B68,BCR!$1:$1,0))),AVERAGE(IB68:IM68)),"")</f>
        <v>0</v>
      </c>
      <c r="IO68" s="59">
        <f>+IFERROR(IF(ISTEXT(IO$5)=FALSE,(INDEX(BCR!$1:$1048576,MATCH('Estadísticas BCR'!IO$5,BCR!$A:$A,0),MATCH('Estadísticas BCR'!$B68,BCR!$1:$1,0))),AVERAGE(IC68:IN68)),"")</f>
        <v>0</v>
      </c>
      <c r="IP68" s="60">
        <f>+IFERROR(IF(ISTEXT(IP$5)=FALSE,(INDEX(BCR!$1:$1048576,MATCH('Estadísticas BCR'!IP$5,BCR!$A:$A,0),MATCH('Estadísticas BCR'!$B68,BCR!$1:$1,0))),AVERAGE(ID68:IO68)),"")</f>
        <v>0</v>
      </c>
      <c r="IQ68" s="59">
        <f>+IFERROR(IF(ISTEXT(IQ$5)=FALSE,(INDEX(BCR!$1:$1048576,MATCH('Estadísticas BCR'!IQ$5,BCR!$A:$A,0),MATCH('Estadísticas BCR'!$B68,BCR!$1:$1,0))),AVERAGE(IE68:IP68)),"")</f>
        <v>0</v>
      </c>
      <c r="IR68" s="59">
        <f>+IFERROR(IF(ISTEXT(IR$5)=FALSE,(INDEX(BCR!$1:$1048576,MATCH('Estadísticas BCR'!IR$5,BCR!$A:$A,0),MATCH('Estadísticas BCR'!$B68,BCR!$1:$1,0))),AVERAGE(IF68:IQ68)),"")</f>
        <v>0</v>
      </c>
      <c r="IS68" s="59">
        <f>+IFERROR(IF(ISTEXT(IS$5)=FALSE,(INDEX(BCR!$1:$1048576,MATCH('Estadísticas BCR'!IS$5,BCR!$A:$A,0),MATCH('Estadísticas BCR'!$B68,BCR!$1:$1,0))),AVERAGE(IG68:IR68)),"")</f>
        <v>0</v>
      </c>
      <c r="IT68" s="59">
        <f>+IFERROR(IF(ISTEXT(IT$5)=FALSE,(INDEX(BCR!$1:$1048576,MATCH('Estadísticas BCR'!IT$5,BCR!$A:$A,0),MATCH('Estadísticas BCR'!$B68,BCR!$1:$1,0))),AVERAGE(IH68:IS68)),"")</f>
        <v>0</v>
      </c>
      <c r="IU68" s="59">
        <f>+IFERROR(IF(ISTEXT(IU$5)=FALSE,(INDEX(BCR!$1:$1048576,MATCH('Estadísticas BCR'!IU$5,BCR!$A:$A,0),MATCH('Estadísticas BCR'!$B68,BCR!$1:$1,0))),AVERAGE(II68:IT68)),"")</f>
        <v>0</v>
      </c>
      <c r="IV68" s="59">
        <f>+IFERROR(IF(ISTEXT(IV$5)=FALSE,(INDEX(BCR!$1:$1048576,MATCH('Estadísticas BCR'!IV$5,BCR!$A:$A,0),MATCH('Estadísticas BCR'!$B68,BCR!$1:$1,0))),AVERAGE(IJ68:IU68)),"")</f>
        <v>0</v>
      </c>
      <c r="IW68" s="59">
        <f>+IFERROR(IF(ISTEXT(IW$5)=FALSE,(INDEX(BCR!$1:$1048576,MATCH('Estadísticas BCR'!IW$5,BCR!$A:$A,0),MATCH('Estadísticas BCR'!$B68,BCR!$1:$1,0))),AVERAGE(IK68:IV68)),"")</f>
        <v>0</v>
      </c>
      <c r="IX68" s="59">
        <f>+IFERROR(IF(ISTEXT(IX$5)=FALSE,(INDEX(BCR!$1:$1048576,MATCH('Estadísticas BCR'!IX$5,BCR!$A:$A,0),MATCH('Estadísticas BCR'!$B68,BCR!$1:$1,0))),AVERAGE(IL68:IW68)),"")</f>
        <v>0</v>
      </c>
      <c r="IY68" s="59">
        <f>+IFERROR(IF(ISTEXT(IY$5)=FALSE,(INDEX(BCR!$1:$1048576,MATCH('Estadísticas BCR'!IY$5,BCR!$A:$A,0),MATCH('Estadísticas BCR'!$B68,BCR!$1:$1,0))),AVERAGE(IM68:IX68)),"")</f>
        <v>0</v>
      </c>
      <c r="IZ68" s="59">
        <f>+IFERROR(IF(ISTEXT(IZ$5)=FALSE,(INDEX(BCR!$1:$1048576,MATCH('Estadísticas BCR'!IZ$5,BCR!$A:$A,0),MATCH('Estadísticas BCR'!$B68,BCR!$1:$1,0))),AVERAGE(IN68:IY68)),"")</f>
        <v>0</v>
      </c>
      <c r="JA68" s="59">
        <f>+IFERROR(IF(ISTEXT(JA$5)=FALSE,(INDEX(BCR!$1:$1048576,MATCH('Estadísticas BCR'!JA$5,BCR!$A:$A,0),MATCH('Estadísticas BCR'!$B68,BCR!$1:$1,0))),AVERAGE(IO68:IZ68)),"")</f>
        <v>0</v>
      </c>
      <c r="JB68" s="59">
        <f>+IFERROR(IF(ISTEXT(JB$5)=FALSE,(INDEX(BCR!$1:$1048576,MATCH('Estadísticas BCR'!JB$5,BCR!$A:$A,0),MATCH('Estadísticas BCR'!$B68,BCR!$1:$1,0))),AVERAGE(IP68:JA68)),"")</f>
        <v>0</v>
      </c>
      <c r="JC68" s="60">
        <f>+IFERROR(IF(ISTEXT(JC$5)=FALSE,(INDEX(BCR!$1:$1048576,MATCH('Estadísticas BCR'!JC$5,BCR!$A:$A,0),MATCH('Estadísticas BCR'!$B68,BCR!$1:$1,0))),AVERAGE(IQ68:JB68)),"")</f>
        <v>0</v>
      </c>
      <c r="JD68" s="59">
        <f>+IFERROR(IF(ISTEXT(JD$5)=FALSE,(INDEX(BCR!$1:$1048576,MATCH('Estadísticas BCR'!JD$5,BCR!$A:$A,0),MATCH('Estadísticas BCR'!$B68,BCR!$1:$1,0))),AVERAGE(IR68:JC68)),"")</f>
        <v>0</v>
      </c>
      <c r="JE68" s="59">
        <f>+IFERROR(IF(ISTEXT(JE$5)=FALSE,(INDEX(BCR!$1:$1048576,MATCH('Estadísticas BCR'!JE$5,BCR!$A:$A,0),MATCH('Estadísticas BCR'!$B68,BCR!$1:$1,0))),AVERAGE(IS68:JD68)),"")</f>
        <v>0</v>
      </c>
      <c r="JF68" s="59">
        <f>+IFERROR(IF(ISTEXT(JF$5)=FALSE,(INDEX(BCR!$1:$1048576,MATCH('Estadísticas BCR'!JF$5,BCR!$A:$A,0),MATCH('Estadísticas BCR'!$B68,BCR!$1:$1,0))),AVERAGE(IT68:JE68)),"")</f>
        <v>0</v>
      </c>
      <c r="JG68" s="59">
        <f>+IFERROR(IF(ISTEXT(JG$5)=FALSE,(INDEX(BCR!$1:$1048576,MATCH('Estadísticas BCR'!JG$5,BCR!$A:$A,0),MATCH('Estadísticas BCR'!$B68,BCR!$1:$1,0))),AVERAGE(IU68:JF68)),"")</f>
        <v>0</v>
      </c>
      <c r="JH68" s="59">
        <f>+IFERROR(IF(ISTEXT(JH$5)=FALSE,(INDEX(BCR!$1:$1048576,MATCH('Estadísticas BCR'!JH$5,BCR!$A:$A,0),MATCH('Estadísticas BCR'!$B68,BCR!$1:$1,0))),AVERAGE(IV68:JG68)),"")</f>
        <v>0</v>
      </c>
      <c r="JI68" s="59">
        <f>+IFERROR(IF(ISTEXT(JI$5)=FALSE,(INDEX(BCR!$1:$1048576,MATCH('Estadísticas BCR'!JI$5,BCR!$A:$A,0),MATCH('Estadísticas BCR'!$B68,BCR!$1:$1,0))),AVERAGE(IW68:JH68)),"")</f>
        <v>0</v>
      </c>
      <c r="JJ68" s="59">
        <f>+IFERROR(IF(ISTEXT(JJ$5)=FALSE,(INDEX(BCR!$1:$1048576,MATCH('Estadísticas BCR'!JJ$5,BCR!$A:$A,0),MATCH('Estadísticas BCR'!$B68,BCR!$1:$1,0))),AVERAGE(IX68:JI68)),"")</f>
        <v>0</v>
      </c>
      <c r="JK68" s="59">
        <f>+IFERROR(IF(ISTEXT(JK$5)=FALSE,(INDEX(BCR!$1:$1048576,MATCH('Estadísticas BCR'!JK$5,BCR!$A:$A,0),MATCH('Estadísticas BCR'!$B68,BCR!$1:$1,0))),AVERAGE(IY68:JJ68)),"")</f>
        <v>0</v>
      </c>
      <c r="JL68" s="59">
        <f>+IFERROR(IF(ISTEXT(JL$5)=FALSE,(INDEX(BCR!$1:$1048576,MATCH('Estadísticas BCR'!JL$5,BCR!$A:$A,0),MATCH('Estadísticas BCR'!$B68,BCR!$1:$1,0))),AVERAGE(IZ68:JK68)),"")</f>
        <v>0</v>
      </c>
      <c r="JM68" s="59">
        <f>+IFERROR(IF(ISTEXT(JM$5)=FALSE,(INDEX(BCR!$1:$1048576,MATCH('Estadísticas BCR'!JM$5,BCR!$A:$A,0),MATCH('Estadísticas BCR'!$B68,BCR!$1:$1,0))),AVERAGE(JA68:JL68)),"")</f>
        <v>61.313868613138702</v>
      </c>
      <c r="JN68" s="59">
        <f>+IFERROR(IF(ISTEXT(JN$5)=FALSE,(INDEX(BCR!$1:$1048576,MATCH('Estadísticas BCR'!JN$5,BCR!$A:$A,0),MATCH('Estadísticas BCR'!$B68,BCR!$1:$1,0))),AVERAGE(JB68:JM68)),"")</f>
        <v>70.085470085470106</v>
      </c>
      <c r="JO68" s="59">
        <f>+IFERROR(IF(ISTEXT(JO$5)=FALSE,(INDEX(BCR!$1:$1048576,MATCH('Estadísticas BCR'!JO$5,BCR!$A:$A,0),MATCH('Estadísticas BCR'!$B68,BCR!$1:$1,0))),AVERAGE(JC68:JN68)),"")</f>
        <v>64.732142857142904</v>
      </c>
      <c r="JP68" s="60">
        <f>+IFERROR(IF(ISTEXT(JP$5)=FALSE,(INDEX(BCR!$1:$1048576,MATCH('Estadísticas BCR'!JP$5,BCR!$A:$A,0),MATCH('Estadísticas BCR'!$B68,BCR!$1:$1,0))),AVERAGE(JD68:JO68)),"")</f>
        <v>16.344290129645973</v>
      </c>
      <c r="JQ68" s="59">
        <f>+IFERROR(IF(ISTEXT(JQ$5)=FALSE,(INDEX(BCR!$1:$1048576,MATCH('Estadísticas BCR'!JQ$5,BCR!$A:$A,0),MATCH('Estadísticas BCR'!$B68,BCR!$1:$1,0))),AVERAGE(JE68:JP68)),"")</f>
        <v>49.4791666666667</v>
      </c>
      <c r="JR68" s="59">
        <f>+IFERROR(IF(ISTEXT(JR$5)=FALSE,(INDEX(BCR!$1:$1048576,MATCH('Estadísticas BCR'!JR$5,BCR!$A:$A,0),MATCH('Estadísticas BCR'!$B68,BCR!$1:$1,0))),AVERAGE(JF68:JQ68)),"")</f>
        <v>56.617647058823501</v>
      </c>
      <c r="JS68" s="59">
        <f>+IFERROR(IF(ISTEXT(JS$5)=FALSE,(INDEX(BCR!$1:$1048576,MATCH('Estadísticas BCR'!JS$5,BCR!$A:$A,0),MATCH('Estadísticas BCR'!$B68,BCR!$1:$1,0))),AVERAGE(JG68:JR68)),"")</f>
        <v>68.518518518518505</v>
      </c>
      <c r="JT68" s="59">
        <f>+IFERROR(IF(ISTEXT(JT$5)=FALSE,(INDEX(BCR!$1:$1048576,MATCH('Estadísticas BCR'!JT$5,BCR!$A:$A,0),MATCH('Estadísticas BCR'!$B68,BCR!$1:$1,0))),AVERAGE(JH68:JS68)),"")</f>
        <v>41.5730337078652</v>
      </c>
      <c r="JU68" s="59">
        <f>+IFERROR(IF(ISTEXT(JU$5)=FALSE,(INDEX(BCR!$1:$1048576,MATCH('Estadísticas BCR'!JU$5,BCR!$A:$A,0),MATCH('Estadísticas BCR'!$B68,BCR!$1:$1,0))),AVERAGE(JI68:JT68)),"")</f>
        <v>51.0416666666667</v>
      </c>
      <c r="JV68" s="59">
        <f>+IFERROR(IF(ISTEXT(JV$5)=FALSE,(INDEX(BCR!$1:$1048576,MATCH('Estadísticas BCR'!JV$5,BCR!$A:$A,0),MATCH('Estadísticas BCR'!$B68,BCR!$1:$1,0))),AVERAGE(JJ68:JU68)),"")</f>
        <v>42.021276595744702</v>
      </c>
      <c r="JW68" s="59">
        <f>+IFERROR(IF(ISTEXT(JW$5)=FALSE,(INDEX(BCR!$1:$1048576,MATCH('Estadísticas BCR'!JW$5,BCR!$A:$A,0),MATCH('Estadísticas BCR'!$B68,BCR!$1:$1,0))),AVERAGE(JK68:JV68)),"")</f>
        <v>38.6075949367089</v>
      </c>
      <c r="JX68" s="59">
        <f>+IFERROR(IF(ISTEXT(JX$5)=FALSE,(INDEX(BCR!$1:$1048576,MATCH('Estadísticas BCR'!JX$5,BCR!$A:$A,0),MATCH('Estadísticas BCR'!$B68,BCR!$1:$1,0))),AVERAGE(JL68:JW68)),"")</f>
        <v>34.415584415584398</v>
      </c>
      <c r="JY68" s="59">
        <f>+IFERROR(IF(ISTEXT(JY$5)=FALSE,(INDEX(BCR!$1:$1048576,MATCH('Estadísticas BCR'!JY$5,BCR!$A:$A,0),MATCH('Estadísticas BCR'!$B68,BCR!$1:$1,0))),AVERAGE(JM68:JX68)),"")</f>
        <v>37.619047619047599</v>
      </c>
      <c r="JZ68" s="59">
        <f>+IFERROR(IF(ISTEXT(JZ$5)=FALSE,(INDEX(BCR!$1:$1048576,MATCH('Estadísticas BCR'!JZ$5,BCR!$A:$A,0),MATCH('Estadísticas BCR'!$B68,BCR!$1:$1,0))),AVERAGE(JN68:JY68)),"")</f>
        <v>48.8888888888889</v>
      </c>
      <c r="KA68" s="59">
        <f>+IFERROR(IF(ISTEXT(KA$5)=FALSE,(INDEX(BCR!$1:$1048576,MATCH('Estadísticas BCR'!KA$5,BCR!$A:$A,0),MATCH('Estadísticas BCR'!$B68,BCR!$1:$1,0))),AVERAGE(JO68:JZ68)),"")</f>
        <v>40.116279069767401</v>
      </c>
      <c r="KB68" s="59">
        <f>+IFERROR(IF(ISTEXT(KB$5)=FALSE,(INDEX(BCR!$1:$1048576,MATCH('Estadísticas BCR'!KB$5,BCR!$A:$A,0),MATCH('Estadísticas BCR'!$B68,BCR!$1:$1,0))),AVERAGE(JP68:KA68)),"")</f>
        <v>42.105263157894697</v>
      </c>
      <c r="KC68" s="60">
        <f>+IFERROR(IF(ISTEXT(KC$5)=FALSE,(INDEX(BCR!$1:$1048576,MATCH('Estadísticas BCR'!KC$5,BCR!$A:$A,0),MATCH('Estadísticas BCR'!$B68,BCR!$1:$1,0))),AVERAGE(JQ68:KB68)),"")</f>
        <v>45.916997275181437</v>
      </c>
      <c r="KD68" s="59">
        <f>+IFERROR(IF(ISTEXT(KD$5)=FALSE,(INDEX(BCR!$1:$1048576,MATCH('Estadísticas BCR'!KD$5,BCR!$A:$A,0),MATCH('Estadísticas BCR'!$B68,BCR!$1:$1,0))),AVERAGE(JR68:KC68)),"")</f>
        <v>48.557692307692299</v>
      </c>
      <c r="KE68" s="59">
        <f>+IFERROR(IF(ISTEXT(KE$5)=FALSE,(INDEX(BCR!$1:$1048576,MATCH('Estadísticas BCR'!KE$5,BCR!$A:$A,0),MATCH('Estadísticas BCR'!$B68,BCR!$1:$1,0))),AVERAGE(JS68:KD68)),"")</f>
        <v>55.3719008264463</v>
      </c>
      <c r="KF68" s="59">
        <f>+IFERROR(IF(ISTEXT(KF$5)=FALSE,(INDEX(BCR!$1:$1048576,MATCH('Estadísticas BCR'!KF$5,BCR!$A:$A,0),MATCH('Estadísticas BCR'!$B68,BCR!$1:$1,0))),AVERAGE(JT68:KE68)),"")</f>
        <v>50</v>
      </c>
      <c r="KG68" s="59">
        <f>+IFERROR(IF(ISTEXT(KG$5)=FALSE,(INDEX(BCR!$1:$1048576,MATCH('Estadísticas BCR'!KG$5,BCR!$A:$A,0),MATCH('Estadísticas BCR'!$B68,BCR!$1:$1,0))),AVERAGE(JU68:KF68)),"")</f>
        <v>42.796610169491501</v>
      </c>
      <c r="KH68" s="59">
        <f>+IFERROR(IF(ISTEXT(KH$5)=FALSE,(INDEX(BCR!$1:$1048576,MATCH('Estadísticas BCR'!KH$5,BCR!$A:$A,0),MATCH('Estadísticas BCR'!$B68,BCR!$1:$1,0))),AVERAGE(JV68:KG68)),"")</f>
        <v>39.805825242718399</v>
      </c>
      <c r="KI68" s="59">
        <f>+IFERROR(IF(ISTEXT(KI$5)=FALSE,(INDEX(BCR!$1:$1048576,MATCH('Estadísticas BCR'!KI$5,BCR!$A:$A,0),MATCH('Estadísticas BCR'!$B68,BCR!$1:$1,0))),AVERAGE(JW68:KH68)),"")</f>
        <v>35.858585858585897</v>
      </c>
      <c r="KJ68" s="59">
        <f>+IFERROR(IF(ISTEXT(KJ$5)=FALSE,(INDEX(BCR!$1:$1048576,MATCH('Estadísticas BCR'!KJ$5,BCR!$A:$A,0),MATCH('Estadísticas BCR'!$B68,BCR!$1:$1,0))),AVERAGE(JX68:KI68)),"")</f>
        <v>40.123456790123498</v>
      </c>
      <c r="KK68" s="59">
        <f>+IFERROR(IF(ISTEXT(KK$5)=FALSE,(INDEX(BCR!$1:$1048576,MATCH('Estadísticas BCR'!KK$5,BCR!$A:$A,0),MATCH('Estadísticas BCR'!$B68,BCR!$1:$1,0))),AVERAGE(JY68:KJ68)),"")</f>
        <v>46.590909090909101</v>
      </c>
      <c r="KL68" s="59">
        <f>+IFERROR(IF(ISTEXT(KL$5)=FALSE,(INDEX(BCR!$1:$1048576,MATCH('Estadísticas BCR'!KL$5,BCR!$A:$A,0),MATCH('Estadísticas BCR'!$B68,BCR!$1:$1,0))),AVERAGE(JZ68:KK68)),"")</f>
        <v>43.75</v>
      </c>
      <c r="KM68" s="59">
        <f>+IFERROR(IF(ISTEXT(KM$5)=FALSE,(INDEX(BCR!$1:$1048576,MATCH('Estadísticas BCR'!KM$5,BCR!$A:$A,0),MATCH('Estadísticas BCR'!$B68,BCR!$1:$1,0))),AVERAGE(KA68:KL68)),"")</f>
        <v>45.2631578947368</v>
      </c>
      <c r="KN68" s="59">
        <f>+IFERROR(IF(ISTEXT(KN$5)=FALSE,(INDEX(BCR!$1:$1048576,MATCH('Estadísticas BCR'!KN$5,BCR!$A:$A,0),MATCH('Estadísticas BCR'!$B68,BCR!$1:$1,0))),AVERAGE(KB68:KM68)),"")</f>
        <v>39.873417721518997</v>
      </c>
      <c r="KO68" s="59">
        <f>+IFERROR(IF(ISTEXT(KO$5)=FALSE,(INDEX(BCR!$1:$1048576,MATCH('Estadísticas BCR'!KO$5,BCR!$A:$A,0),MATCH('Estadísticas BCR'!$B68,BCR!$1:$1,0))),AVERAGE(KC68:KN68)),"")</f>
        <v>55.063291139240498</v>
      </c>
      <c r="KP68" s="60">
        <f>+IFERROR(IF(ISTEXT(KP$5)=FALSE,(INDEX(BCR!$1:$1048576,MATCH('Estadísticas BCR'!KP$5,BCR!$A:$A,0),MATCH('Estadísticas BCR'!$B68,BCR!$1:$1,0))),AVERAGE(KD68:KO68)),"")</f>
        <v>45.25457058678861</v>
      </c>
      <c r="KQ68" s="59">
        <f>+IFERROR(IF(ISTEXT(KQ$5)=FALSE,(INDEX(BCR!$1:$1048576,MATCH('Estadísticas BCR'!KQ$5,BCR!$A:$A,0),MATCH('Estadísticas BCR'!$B68,BCR!$1:$1,0))),AVERAGE(KE68:KP68)),"")</f>
        <v>39.726027397260303</v>
      </c>
      <c r="KR68" s="59">
        <f>+IFERROR(IF(ISTEXT(KR$5)=FALSE,(INDEX(BCR!$1:$1048576,MATCH('Estadísticas BCR'!KR$5,BCR!$A:$A,0),MATCH('Estadísticas BCR'!$B68,BCR!$1:$1,0))),AVERAGE(KF68:KQ68)),"")</f>
        <v>53.448275862069003</v>
      </c>
      <c r="KS68" s="59">
        <f>+IFERROR(IF(ISTEXT(KS$5)=FALSE,(INDEX(BCR!$1:$1048576,MATCH('Estadísticas BCR'!KS$5,BCR!$A:$A,0),MATCH('Estadísticas BCR'!$B68,BCR!$1:$1,0))),AVERAGE(KG68:KR68)),"")</f>
        <v>49.295774647887299</v>
      </c>
      <c r="KT68" s="59">
        <f>+IFERROR(IF(ISTEXT(KT$5)=FALSE,(INDEX(BCR!$1:$1048576,MATCH('Estadísticas BCR'!KT$5,BCR!$A:$A,0),MATCH('Estadísticas BCR'!$B68,BCR!$1:$1,0))),AVERAGE(KH68:KS68)),"")</f>
        <v>53.703703703703702</v>
      </c>
      <c r="KU68" s="59">
        <f>+IFERROR(IF(ISTEXT(KU$5)=FALSE,(INDEX(BCR!$1:$1048576,MATCH('Estadísticas BCR'!KU$5,BCR!$A:$A,0),MATCH('Estadísticas BCR'!$B68,BCR!$1:$1,0))),AVERAGE(KI68:KT68)),"")</f>
        <v>62.184873949579803</v>
      </c>
      <c r="KV68" s="59">
        <f>+IFERROR(IF(ISTEXT(KV$5)=FALSE,(INDEX(BCR!$1:$1048576,MATCH('Estadísticas BCR'!KV$5,BCR!$A:$A,0),MATCH('Estadísticas BCR'!$B68,BCR!$1:$1,0))),AVERAGE(KJ68:KU68)),"")</f>
        <v>65.467625899280605</v>
      </c>
      <c r="KW68" s="59">
        <f>+IFERROR(IF(ISTEXT(KW$5)=FALSE,(INDEX(BCR!$1:$1048576,MATCH('Estadísticas BCR'!KW$5,BCR!$A:$A,0),MATCH('Estadísticas BCR'!$B68,BCR!$1:$1,0))),AVERAGE(KK68:KV68)),"")</f>
        <v>59.375</v>
      </c>
      <c r="KX68" s="59">
        <f>+IFERROR(IF(ISTEXT(KX$5)=FALSE,(INDEX(BCR!$1:$1048576,MATCH('Estadísticas BCR'!KX$5,BCR!$A:$A,0),MATCH('Estadísticas BCR'!$B68,BCR!$1:$1,0))),AVERAGE(KL68:KW68)),"")</f>
        <v>64.054054054054006</v>
      </c>
      <c r="KY68" s="59">
        <f>+IFERROR(IF(ISTEXT(KY$5)=FALSE,(INDEX(BCR!$1:$1048576,MATCH('Estadísticas BCR'!KY$5,BCR!$A:$A,0),MATCH('Estadísticas BCR'!$B68,BCR!$1:$1,0))),AVERAGE(KM68:KX68)),"")</f>
        <v>63.742690058479504</v>
      </c>
      <c r="KZ68" s="59">
        <f>+IFERROR(IF(ISTEXT(KZ$5)=FALSE,(INDEX(BCR!$1:$1048576,MATCH('Estadísticas BCR'!KZ$5,BCR!$A:$A,0),MATCH('Estadísticas BCR'!$B68,BCR!$1:$1,0))),AVERAGE(KN68:KY68)),"")</f>
        <v>66.569767441860506</v>
      </c>
      <c r="LA68" s="59">
        <f>+IFERROR(IF(ISTEXT(LA$5)=FALSE,(INDEX(BCR!$1:$1048576,MATCH('Estadísticas BCR'!LA$5,BCR!$A:$A,0),MATCH('Estadísticas BCR'!$B68,BCR!$1:$1,0))),AVERAGE(KO68:KZ68)),"")</f>
        <v>66.6666666666667</v>
      </c>
      <c r="LB68" s="59">
        <f>+IFERROR(IF(ISTEXT(LB$5)=FALSE,(INDEX(BCR!$1:$1048576,MATCH('Estadísticas BCR'!LB$5,BCR!$A:$A,0),MATCH('Estadísticas BCR'!$B68,BCR!$1:$1,0))),AVERAGE(KP68:LA68)),"")</f>
        <v>73.584905660377402</v>
      </c>
      <c r="LC68" s="60">
        <f>+IFERROR(IF(ISTEXT(LC$5)=FALSE,(INDEX(BCR!$1:$1048576,MATCH('Estadísticas BCR'!LC$5,BCR!$A:$A,0),MATCH('Estadísticas BCR'!$B68,BCR!$1:$1,0))),AVERAGE(KQ68:LB68)),"")</f>
        <v>59.818280445101578</v>
      </c>
      <c r="LD68" s="59">
        <f>+IFERROR(IF(ISTEXT(LD$5)=FALSE,(INDEX(BCR!$1:$1048576,MATCH('Estadísticas BCR'!LD$5,BCR!$A:$A,0),MATCH('Estadísticas BCR'!$B68,BCR!$1:$1,0))),AVERAGE(KR68:LC68)),"")</f>
        <v>72.368421052631604</v>
      </c>
      <c r="LE68" s="59">
        <f>+IFERROR(IF(ISTEXT(LE$5)=FALSE,(INDEX(BCR!$1:$1048576,MATCH('Estadísticas BCR'!LE$5,BCR!$A:$A,0),MATCH('Estadísticas BCR'!$B68,BCR!$1:$1,0))),AVERAGE(KS68:LD68)),"")</f>
        <v>77.364864864864899</v>
      </c>
      <c r="LF68" s="59">
        <f>+IFERROR(IF(ISTEXT(LF$5)=FALSE,(INDEX(BCR!$1:$1048576,MATCH('Estadísticas BCR'!LF$5,BCR!$A:$A,0),MATCH('Estadísticas BCR'!$B68,BCR!$1:$1,0))),AVERAGE(KT68:LE68)),"")</f>
        <v>78.523489932885894</v>
      </c>
      <c r="LG68" s="59">
        <f>+IFERROR(IF(ISTEXT(LG$5)=FALSE,(INDEX(BCR!$1:$1048576,MATCH('Estadísticas BCR'!LG$5,BCR!$A:$A,0),MATCH('Estadísticas BCR'!$B68,BCR!$1:$1,0))),AVERAGE(KU68:LF68)),"")</f>
        <v>81.343283582089597</v>
      </c>
      <c r="LH68" s="59">
        <f>+IFERROR(IF(ISTEXT(LH$5)=FALSE,(INDEX(BCR!$1:$1048576,MATCH('Estadísticas BCR'!LH$5,BCR!$A:$A,0),MATCH('Estadísticas BCR'!$B68,BCR!$1:$1,0))),AVERAGE(KV68:LG68)),"")</f>
        <v>77.037037037036995</v>
      </c>
      <c r="LI68" s="59">
        <f>+IFERROR(IF(ISTEXT(LI$5)=FALSE,(INDEX(BCR!$1:$1048576,MATCH('Estadísticas BCR'!LI$5,BCR!$A:$A,0),MATCH('Estadísticas BCR'!$B68,BCR!$1:$1,0))),AVERAGE(KW68:LH68)),"")</f>
        <v>78.076923076923094</v>
      </c>
      <c r="LJ68" s="59">
        <f>+IFERROR(IF(ISTEXT(LJ$5)=FALSE,(INDEX(BCR!$1:$1048576,MATCH('Estadísticas BCR'!LJ$5,BCR!$A:$A,0),MATCH('Estadísticas BCR'!$B68,BCR!$1:$1,0))),AVERAGE(KX68:LI68)),"")</f>
        <v>76.408450704225302</v>
      </c>
      <c r="LK68" s="59">
        <f>+IFERROR(IF(ISTEXT(LK$5)=FALSE,(INDEX(BCR!$1:$1048576,MATCH('Estadísticas BCR'!LK$5,BCR!$A:$A,0),MATCH('Estadísticas BCR'!$B68,BCR!$1:$1,0))),AVERAGE(KY68:LJ68)),"")</f>
        <v>80.708661417322801</v>
      </c>
      <c r="LL68" s="59">
        <f>+IFERROR(IF(ISTEXT(LL$5)=FALSE,(INDEX(BCR!$1:$1048576,MATCH('Estadísticas BCR'!LL$5,BCR!$A:$A,0),MATCH('Estadísticas BCR'!$B68,BCR!$1:$1,0))),AVERAGE(KZ68:LK68)),"")</f>
        <v>76.8</v>
      </c>
      <c r="LM68" s="59">
        <f>+IFERROR(IF(ISTEXT(LM$5)=FALSE,(INDEX(BCR!$1:$1048576,MATCH('Estadísticas BCR'!LM$5,BCR!$A:$A,0),MATCH('Estadísticas BCR'!$B68,BCR!$1:$1,0))),AVERAGE(LA68:LL68)),"")</f>
        <v>77.522935779816507</v>
      </c>
      <c r="LN68" s="59">
        <f>+IFERROR(IF(ISTEXT(LN$5)=FALSE,(INDEX(BCR!$1:$1048576,MATCH('Estadísticas BCR'!LN$5,BCR!$A:$A,0),MATCH('Estadísticas BCR'!$B68,BCR!$1:$1,0))),AVERAGE(LB68:LM68)),"")</f>
        <v>79.741379310344797</v>
      </c>
      <c r="LO68" s="59">
        <f>+IFERROR(IF(ISTEXT(LO$5)=FALSE,(INDEX(BCR!$1:$1048576,MATCH('Estadísticas BCR'!LO$5,BCR!$A:$A,0),MATCH('Estadísticas BCR'!$B68,BCR!$1:$1,0))),AVERAGE(LC68:LN68)),"")</f>
        <v>84.426229508196698</v>
      </c>
      <c r="LP68" s="60">
        <f>+IFERROR(IF(ISTEXT(LP$5)=FALSE,(INDEX(BCR!$1:$1048576,MATCH('Estadísticas BCR'!LP$5,BCR!$A:$A,0),MATCH('Estadísticas BCR'!$B68,BCR!$1:$1,0))),AVERAGE(LD68:LO68)),"")</f>
        <v>78.360139688861508</v>
      </c>
      <c r="LQ68" s="59">
        <f>+IFERROR(IF(ISTEXT(LQ$5)=FALSE,(INDEX(BCR!$1:$1048576,MATCH('Estadísticas BCR'!LQ$5,BCR!$A:$A,0),MATCH('Estadísticas BCR'!$B68,BCR!$1:$1,0))),AVERAGE(LE68:LP68)),"")</f>
        <v>80.152671755725194</v>
      </c>
      <c r="LR68" s="59">
        <f>+IFERROR(IF(ISTEXT(LR$5)=FALSE,(INDEX(BCR!$1:$1048576,MATCH('Estadísticas BCR'!LR$5,BCR!$A:$A,0),MATCH('Estadísticas BCR'!$B68,BCR!$1:$1,0))),AVERAGE(LF68:LQ68)),"")</f>
        <v>81.746031746031704</v>
      </c>
      <c r="LS68" s="59">
        <f>+IFERROR(IF(ISTEXT(LS$5)=FALSE,(INDEX(BCR!$1:$1048576,MATCH('Estadísticas BCR'!LS$5,BCR!$A:$A,0),MATCH('Estadísticas BCR'!$B68,BCR!$1:$1,0))),AVERAGE(LG68:LR68)),"")</f>
        <v>77.391304347826093</v>
      </c>
      <c r="LT68" s="59">
        <f>+IFERROR(IF(ISTEXT(LT$5)=FALSE,(INDEX(BCR!$1:$1048576,MATCH('Estadísticas BCR'!LT$5,BCR!$A:$A,0),MATCH('Estadísticas BCR'!$B68,BCR!$1:$1,0))),AVERAGE(LH68:LS68)),"")</f>
        <v>83.1967213114754</v>
      </c>
      <c r="LU68" s="59">
        <f>+IFERROR(IF(ISTEXT(LU$5)=FALSE,(INDEX(BCR!$1:$1048576,MATCH('Estadísticas BCR'!LU$5,BCR!$A:$A,0),MATCH('Estadísticas BCR'!$B68,BCR!$1:$1,0))),AVERAGE(LI68:LT68)),"")</f>
        <v>78.832116788321201</v>
      </c>
      <c r="LV68" s="59">
        <f>+IFERROR(IF(ISTEXT(LV$5)=FALSE,(INDEX(BCR!$1:$1048576,MATCH('Estadísticas BCR'!LV$5,BCR!$A:$A,0),MATCH('Estadísticas BCR'!$B68,BCR!$1:$1,0))),AVERAGE(LJ68:LU68)),"")</f>
        <v>82.432432432432407</v>
      </c>
      <c r="LW68" s="59">
        <f>+IFERROR(IF(ISTEXT(LW$5)=FALSE,(INDEX(BCR!$1:$1048576,MATCH('Estadísticas BCR'!LW$5,BCR!$A:$A,0),MATCH('Estadísticas BCR'!$B68,BCR!$1:$1,0))),AVERAGE(LK68:LV68)),"")</f>
        <v>62.037037037037003</v>
      </c>
      <c r="LX68" s="59">
        <f>+IFERROR(IF(ISTEXT(LX$5)=FALSE,(INDEX(BCR!$1:$1048576,MATCH('Estadísticas BCR'!LX$5,BCR!$A:$A,0),MATCH('Estadísticas BCR'!$B68,BCR!$1:$1,0))),AVERAGE(LL68:LW68)),"")</f>
        <v>52.5</v>
      </c>
      <c r="LY68" s="59">
        <f>+IFERROR(IF(ISTEXT(LY$5)=FALSE,(INDEX(BCR!$1:$1048576,MATCH('Estadísticas BCR'!LY$5,BCR!$A:$A,0),MATCH('Estadísticas BCR'!$B68,BCR!$1:$1,0))),AVERAGE(LM68:LX68)),"")</f>
        <v>57.017543859649102</v>
      </c>
      <c r="LZ68" s="59">
        <f>+IFERROR(IF(ISTEXT(LZ$5)=FALSE,(INDEX(BCR!$1:$1048576,MATCH('Estadísticas BCR'!LZ$5,BCR!$A:$A,0),MATCH('Estadísticas BCR'!$B68,BCR!$1:$1,0))),AVERAGE(LN68:LY68)),"")</f>
        <v>61.157024793388402</v>
      </c>
      <c r="MA68" s="59">
        <f>+IFERROR(IF(ISTEXT(MA$5)=FALSE,(INDEX(BCR!$1:$1048576,MATCH('Estadísticas BCR'!MA$5,BCR!$A:$A,0),MATCH('Estadísticas BCR'!$B68,BCR!$1:$1,0))),AVERAGE(LO68:LZ68)),"")</f>
        <v>61.475409836065602</v>
      </c>
      <c r="MB68" s="59">
        <f>+IFERROR(IF(ISTEXT(MB$5)=FALSE,(INDEX(BCR!$1:$1048576,MATCH('Estadísticas BCR'!MB$5,BCR!$A:$A,0),MATCH('Estadísticas BCR'!$B68,BCR!$1:$1,0))),AVERAGE(LP68:MA68)),"")</f>
        <v>77.727272727272705</v>
      </c>
      <c r="MC68" s="60">
        <f>+IFERROR(IF(ISTEXT(MC$5)=FALSE,(INDEX(BCR!$1:$1048576,MATCH('Estadísticas BCR'!MC$5,BCR!$A:$A,0),MATCH('Estadísticas BCR'!$B68,BCR!$1:$1,0))),AVERAGE(LQ68:MB68)),"")</f>
        <v>71.305463886268726</v>
      </c>
      <c r="MD68" s="59">
        <f>+IFERROR(IF(ISTEXT(MD$5)=FALSE,(INDEX(BCR!$1:$1048576,MATCH('Estadísticas BCR'!MD$5,BCR!$A:$A,0),MATCH('Estadísticas BCR'!$B68,BCR!$1:$1,0))),AVERAGE(LR68:MC68)),"")</f>
        <v>81.739130434782595</v>
      </c>
      <c r="ME68" s="59">
        <f>+IFERROR(IF(ISTEXT(ME$5)=FALSE,(INDEX(BCR!$1:$1048576,MATCH('Estadísticas BCR'!ME$5,BCR!$A:$A,0),MATCH('Estadísticas BCR'!$B68,BCR!$1:$1,0))),AVERAGE(LS68:MD68)),"")</f>
        <v>76.209677419354804</v>
      </c>
      <c r="MF68" s="59">
        <f>+IFERROR(IF(ISTEXT(MF$5)=FALSE,(INDEX(BCR!$1:$1048576,MATCH('Estadísticas BCR'!MF$5,BCR!$A:$A,0),MATCH('Estadísticas BCR'!$B68,BCR!$1:$1,0))),AVERAGE(LT68:ME68)),"")</f>
        <v>72.727272727272705</v>
      </c>
      <c r="MG68" s="59" t="str">
        <f>+IFERROR(IF(ISTEXT(MG$5)=FALSE,(INDEX(BCR!$1:$1048576,MATCH('Estadísticas BCR'!MG$5,BCR!$A:$A,0),MATCH('Estadísticas BCR'!$B68,BCR!$1:$1,0))),AVERAGE(LU68:MF68)),"")</f>
        <v/>
      </c>
      <c r="MH68" s="59" t="str">
        <f>+IFERROR(IF(ISTEXT(MH$5)=FALSE,(INDEX(BCR!$1:$1048576,MATCH('Estadísticas BCR'!MH$5,BCR!$A:$A,0),MATCH('Estadísticas BCR'!$B68,BCR!$1:$1,0))),AVERAGE(LV68:MG68)),"")</f>
        <v/>
      </c>
      <c r="MI68" s="59" t="str">
        <f>+IFERROR(IF(ISTEXT(MI$5)=FALSE,(INDEX(BCR!$1:$1048576,MATCH('Estadísticas BCR'!MI$5,BCR!$A:$A,0),MATCH('Estadísticas BCR'!$B68,BCR!$1:$1,0))),AVERAGE(LW68:MH68)),"")</f>
        <v/>
      </c>
      <c r="MJ68" s="59" t="str">
        <f>+IFERROR(IF(ISTEXT(MJ$5)=FALSE,(INDEX(BCR!$1:$1048576,MATCH('Estadísticas BCR'!MJ$5,BCR!$A:$A,0),MATCH('Estadísticas BCR'!$B68,BCR!$1:$1,0))),AVERAGE(LX68:MI68)),"")</f>
        <v/>
      </c>
      <c r="MK68" s="59" t="str">
        <f>+IFERROR(IF(ISTEXT(MK$5)=FALSE,(INDEX(BCR!$1:$1048576,MATCH('Estadísticas BCR'!MK$5,BCR!$A:$A,0),MATCH('Estadísticas BCR'!$B68,BCR!$1:$1,0))),AVERAGE(LY68:MJ68)),"")</f>
        <v/>
      </c>
      <c r="ML68" s="59" t="str">
        <f>+IFERROR(IF(ISTEXT(ML$5)=FALSE,(INDEX(BCR!$1:$1048576,MATCH('Estadísticas BCR'!ML$5,BCR!$A:$A,0),MATCH('Estadísticas BCR'!$B68,BCR!$1:$1,0))),AVERAGE(LZ68:MK68)),"")</f>
        <v/>
      </c>
      <c r="MM68" s="59" t="str">
        <f>+IFERROR(IF(ISTEXT(MM$5)=FALSE,(INDEX(BCR!$1:$1048576,MATCH('Estadísticas BCR'!MM$5,BCR!$A:$A,0),MATCH('Estadísticas BCR'!$B68,BCR!$1:$1,0))),AVERAGE(MA68:ML68)),"")</f>
        <v/>
      </c>
      <c r="MN68" s="59" t="str">
        <f>+IFERROR(IF(ISTEXT(MN$5)=FALSE,(INDEX(BCR!$1:$1048576,MATCH('Estadísticas BCR'!MN$5,BCR!$A:$A,0),MATCH('Estadísticas BCR'!$B68,BCR!$1:$1,0))),AVERAGE(MB68:MM68)),"")</f>
        <v/>
      </c>
      <c r="MO68" s="59" t="str">
        <f>+IFERROR(IF(ISTEXT(MO$5)=FALSE,(INDEX(BCR!$1:$1048576,MATCH('Estadísticas BCR'!MO$5,BCR!$A:$A,0),MATCH('Estadísticas BCR'!$B68,BCR!$1:$1,0))),AVERAGE(MC68:MN68)),"")</f>
        <v/>
      </c>
      <c r="MP68" s="60">
        <f>+IFERROR(IF(ISTEXT(MP$5)=FALSE,(INDEX(BCR!$1:$1048576,MATCH('Estadísticas BCR'!MP$5,BCR!$A:$A,0),MATCH('Estadísticas BCR'!$B68,BCR!$1:$1,0))),AVERAGE(MD68:MO68)),"")</f>
        <v>76.892026860470025</v>
      </c>
    </row>
    <row r="69" spans="2:354" outlineLevel="1">
      <c r="B69" s="9" t="s">
        <v>915</v>
      </c>
      <c r="C69" s="126" t="s">
        <v>291</v>
      </c>
      <c r="D69" s="104">
        <f>+IFERROR(IF(ISTEXT(D$5)=FALSE,(INDEX(BCR!$1:$1048576,MATCH('Estadísticas BCR'!D$5,BCR!$A:$A,0),MATCH('Estadísticas BCR'!$B69,BCR!$1:$1,0))),AVERAGE(#REF!)),"")</f>
        <v>0</v>
      </c>
      <c r="E69" s="104">
        <f>+IFERROR(IF(ISTEXT(E$5)=FALSE,(INDEX(BCR!$1:$1048576,MATCH('Estadísticas BCR'!E$5,BCR!$A:$A,0),MATCH('Estadísticas BCR'!$B69,BCR!$1:$1,0))),AVERAGE(#REF!)),"")</f>
        <v>0</v>
      </c>
      <c r="F69" s="104">
        <f>+IFERROR(IF(ISTEXT(F$5)=FALSE,(INDEX(BCR!$1:$1048576,MATCH('Estadísticas BCR'!F$5,BCR!$A:$A,0),MATCH('Estadísticas BCR'!$B69,BCR!$1:$1,0))),AVERAGE(#REF!)),"")</f>
        <v>0</v>
      </c>
      <c r="G69" s="104" t="str">
        <f>+IFERROR(IF(ISTEXT(G$5)=FALSE,(INDEX(BCR!$1:$1048576,MATCH('Estadísticas BCR'!G$5,BCR!$A:$A,0),MATCH('Estadísticas BCR'!$B69,BCR!$1:$1,0))),AVERAGE(#REF!)),"")</f>
        <v/>
      </c>
      <c r="H69" s="104">
        <f>+IFERROR(IF(ISTEXT(H$5)=FALSE,(INDEX(BCR!$1:$1048576,MATCH('Estadísticas BCR'!H$5,BCR!$A:$A,0),MATCH('Estadísticas BCR'!$B69,BCR!$1:$1,0))),AVERAGE(#REF!)),"")</f>
        <v>0</v>
      </c>
      <c r="I69" s="104">
        <f>+IFERROR(IF(ISTEXT(I$5)=FALSE,(INDEX(BCR!$1:$1048576,MATCH('Estadísticas BCR'!I$5,BCR!$A:$A,0),MATCH('Estadísticas BCR'!$B69,BCR!$1:$1,0))),AVERAGE(#REF!)),"")</f>
        <v>0</v>
      </c>
      <c r="J69" s="104">
        <f>+IFERROR(IF(ISTEXT(J$5)=FALSE,(INDEX(BCR!$1:$1048576,MATCH('Estadísticas BCR'!J$5,BCR!$A:$A,0),MATCH('Estadísticas BCR'!$B69,BCR!$1:$1,0))),AVERAGE(#REF!)),"")</f>
        <v>0</v>
      </c>
      <c r="K69" s="104">
        <f>+IFERROR(IF(ISTEXT(K$5)=FALSE,(INDEX(BCR!$1:$1048576,MATCH('Estadísticas BCR'!K$5,BCR!$A:$A,0),MATCH('Estadísticas BCR'!$B69,BCR!$1:$1,0))),AVERAGE(#REF!)),"")</f>
        <v>0</v>
      </c>
      <c r="L69" s="104">
        <f>+IFERROR(IF(ISTEXT(L$5)=FALSE,(INDEX(BCR!$1:$1048576,MATCH('Estadísticas BCR'!L$5,BCR!$A:$A,0),MATCH('Estadísticas BCR'!$B69,BCR!$1:$1,0))),AVERAGE(#REF!)),"")</f>
        <v>0</v>
      </c>
      <c r="M69" s="104">
        <f>+IFERROR(IF(ISTEXT(M$5)=FALSE,(INDEX(BCR!$1:$1048576,MATCH('Estadísticas BCR'!M$5,BCR!$A:$A,0),MATCH('Estadísticas BCR'!$B69,BCR!$1:$1,0))),AVERAGE(#REF!)),"")</f>
        <v>0</v>
      </c>
      <c r="N69" s="104">
        <f>+IFERROR(IF(ISTEXT(N$5)=FALSE,(INDEX(BCR!$1:$1048576,MATCH('Estadísticas BCR'!N$5,BCR!$A:$A,0),MATCH('Estadísticas BCR'!$B69,BCR!$1:$1,0))),AVERAGE(#REF!)),"")</f>
        <v>0</v>
      </c>
      <c r="O69" s="104">
        <f>+IFERROR(IF(ISTEXT(O$5)=FALSE,(INDEX(BCR!$1:$1048576,MATCH('Estadísticas BCR'!O$5,BCR!$A:$A,0),MATCH('Estadísticas BCR'!$B69,BCR!$1:$1,0))),AVERAGE(#REF!)),"")</f>
        <v>0</v>
      </c>
      <c r="P69" s="60">
        <f>+IFERROR(IF(ISTEXT(P$5)=FALSE,(INDEX(BCR!$1:$1048576,MATCH('Estadísticas BCR'!P$5,BCR!$A:$A,0),MATCH('Estadísticas BCR'!$B69,BCR!$1:$1,0))),AVERAGE(D69:O69)),"")</f>
        <v>0</v>
      </c>
      <c r="Q69" s="104">
        <f>+IFERROR(IF(ISTEXT(Q$5)=FALSE,(INDEX(BCR!$1:$1048576,MATCH('Estadísticas BCR'!Q$5,BCR!$A:$A,0),MATCH('Estadísticas BCR'!$B69,BCR!$1:$1,0))),AVERAGE(#REF!)),"")</f>
        <v>0</v>
      </c>
      <c r="R69" s="104">
        <f>+IFERROR(IF(ISTEXT(R$5)=FALSE,(INDEX(BCR!$1:$1048576,MATCH('Estadísticas BCR'!R$5,BCR!$A:$A,0),MATCH('Estadísticas BCR'!$B69,BCR!$1:$1,0))),AVERAGE(#REF!)),"")</f>
        <v>0</v>
      </c>
      <c r="S69" s="104">
        <f>+IFERROR(IF(ISTEXT(S$5)=FALSE,(INDEX(BCR!$1:$1048576,MATCH('Estadísticas BCR'!S$5,BCR!$A:$A,0),MATCH('Estadísticas BCR'!$B69,BCR!$1:$1,0))),AVERAGE(#REF!)),"")</f>
        <v>0</v>
      </c>
      <c r="T69" s="104">
        <f>+IFERROR(IF(ISTEXT(T$5)=FALSE,(INDEX(BCR!$1:$1048576,MATCH('Estadísticas BCR'!T$5,BCR!$A:$A,0),MATCH('Estadísticas BCR'!$B69,BCR!$1:$1,0))),AVERAGE(#REF!)),"")</f>
        <v>0</v>
      </c>
      <c r="U69" s="104">
        <f>+IFERROR(IF(ISTEXT(U$5)=FALSE,(INDEX(BCR!$1:$1048576,MATCH('Estadísticas BCR'!U$5,BCR!$A:$A,0),MATCH('Estadísticas BCR'!$B69,BCR!$1:$1,0))),AVERAGE(#REF!)),"")</f>
        <v>0</v>
      </c>
      <c r="V69" s="104">
        <f>+IFERROR(IF(ISTEXT(V$5)=FALSE,(INDEX(BCR!$1:$1048576,MATCH('Estadísticas BCR'!V$5,BCR!$A:$A,0),MATCH('Estadísticas BCR'!$B69,BCR!$1:$1,0))),AVERAGE(#REF!)),"")</f>
        <v>0</v>
      </c>
      <c r="W69" s="104">
        <f>+IFERROR(IF(ISTEXT(W$5)=FALSE,(INDEX(BCR!$1:$1048576,MATCH('Estadísticas BCR'!W$5,BCR!$A:$A,0),MATCH('Estadísticas BCR'!$B69,BCR!$1:$1,0))),AVERAGE(#REF!)),"")</f>
        <v>0</v>
      </c>
      <c r="X69" s="104">
        <f>+IFERROR(IF(ISTEXT(X$5)=FALSE,(INDEX(BCR!$1:$1048576,MATCH('Estadísticas BCR'!X$5,BCR!$A:$A,0),MATCH('Estadísticas BCR'!$B69,BCR!$1:$1,0))),AVERAGE(#REF!)),"")</f>
        <v>0</v>
      </c>
      <c r="Y69" s="104">
        <f>+IFERROR(IF(ISTEXT(Y$5)=FALSE,(INDEX(BCR!$1:$1048576,MATCH('Estadísticas BCR'!Y$5,BCR!$A:$A,0),MATCH('Estadísticas BCR'!$B69,BCR!$1:$1,0))),AVERAGE(#REF!)),"")</f>
        <v>0</v>
      </c>
      <c r="Z69" s="104">
        <f>+IFERROR(IF(ISTEXT(Z$5)=FALSE,(INDEX(BCR!$1:$1048576,MATCH('Estadísticas BCR'!Z$5,BCR!$A:$A,0),MATCH('Estadísticas BCR'!$B69,BCR!$1:$1,0))),AVERAGE(#REF!)),"")</f>
        <v>0</v>
      </c>
      <c r="AA69" s="104">
        <f>+IFERROR(IF(ISTEXT(AA$5)=FALSE,(INDEX(BCR!$1:$1048576,MATCH('Estadísticas BCR'!AA$5,BCR!$A:$A,0),MATCH('Estadísticas BCR'!$B69,BCR!$1:$1,0))),AVERAGE(#REF!)),"")</f>
        <v>0</v>
      </c>
      <c r="AB69" s="104">
        <f>+IFERROR(IF(ISTEXT(AB$5)=FALSE,(INDEX(BCR!$1:$1048576,MATCH('Estadísticas BCR'!AB$5,BCR!$A:$A,0),MATCH('Estadísticas BCR'!$B69,BCR!$1:$1,0))),AVERAGE(#REF!)),"")</f>
        <v>0</v>
      </c>
      <c r="AC69" s="60">
        <f>+IFERROR(IF(ISTEXT(AC$5)=FALSE,(INDEX(BCR!$1:$1048576,MATCH('Estadísticas BCR'!AC$5,BCR!$A:$A,0),MATCH('Estadísticas BCR'!$B69,BCR!$1:$1,0))),AVERAGE(Q69:AB69)),"")</f>
        <v>0</v>
      </c>
      <c r="AD69" s="59">
        <f>+IFERROR(IF(ISTEXT(AD$5)=FALSE,(INDEX(BCR!$1:$1048576,MATCH('Estadísticas BCR'!AD$5,BCR!$A:$A,0),MATCH('Estadísticas BCR'!$B69,BCR!$1:$1,0))),AVERAGE(#REF!)),"")</f>
        <v>0</v>
      </c>
      <c r="AE69" s="59">
        <f>+IFERROR(IF(ISTEXT(AE$5)=FALSE,(INDEX(BCR!$1:$1048576,MATCH('Estadísticas BCR'!AE$5,BCR!$A:$A,0),MATCH('Estadísticas BCR'!$B69,BCR!$1:$1,0))),AVERAGE(#REF!)),"")</f>
        <v>0</v>
      </c>
      <c r="AF69" s="59">
        <f>+IFERROR(IF(ISTEXT(AF$5)=FALSE,(INDEX(BCR!$1:$1048576,MATCH('Estadísticas BCR'!AF$5,BCR!$A:$A,0),MATCH('Estadísticas BCR'!$B69,BCR!$1:$1,0))),AVERAGE(#REF!)),"")</f>
        <v>0</v>
      </c>
      <c r="AG69" s="59">
        <f>+IFERROR(IF(ISTEXT(AG$5)=FALSE,(INDEX(BCR!$1:$1048576,MATCH('Estadísticas BCR'!AG$5,BCR!$A:$A,0),MATCH('Estadísticas BCR'!$B69,BCR!$1:$1,0))),AVERAGE(#REF!)),"")</f>
        <v>0</v>
      </c>
      <c r="AH69" s="59">
        <f>+IFERROR(IF(ISTEXT(AH$5)=FALSE,(INDEX(BCR!$1:$1048576,MATCH('Estadísticas BCR'!AH$5,BCR!$A:$A,0),MATCH('Estadísticas BCR'!$B69,BCR!$1:$1,0))),AVERAGE(#REF!)),"")</f>
        <v>0</v>
      </c>
      <c r="AI69" s="59">
        <f>+IFERROR(IF(ISTEXT(AI$5)=FALSE,(INDEX(BCR!$1:$1048576,MATCH('Estadísticas BCR'!AI$5,BCR!$A:$A,0),MATCH('Estadísticas BCR'!$B69,BCR!$1:$1,0))),AVERAGE(#REF!)),"")</f>
        <v>0</v>
      </c>
      <c r="AJ69" s="59">
        <f>+IFERROR(IF(ISTEXT(AJ$5)=FALSE,(INDEX(BCR!$1:$1048576,MATCH('Estadísticas BCR'!AJ$5,BCR!$A:$A,0),MATCH('Estadísticas BCR'!$B69,BCR!$1:$1,0))),AVERAGE(#REF!)),"")</f>
        <v>0</v>
      </c>
      <c r="AK69" s="59">
        <f>+IFERROR(IF(ISTEXT(AK$5)=FALSE,(INDEX(BCR!$1:$1048576,MATCH('Estadísticas BCR'!AK$5,BCR!$A:$A,0),MATCH('Estadísticas BCR'!$B69,BCR!$1:$1,0))),AVERAGE(#REF!)),"")</f>
        <v>0</v>
      </c>
      <c r="AL69" s="59">
        <f>+IFERROR(IF(ISTEXT(AL$5)=FALSE,(INDEX(BCR!$1:$1048576,MATCH('Estadísticas BCR'!AL$5,BCR!$A:$A,0),MATCH('Estadísticas BCR'!$B69,BCR!$1:$1,0))),AVERAGE(#REF!)),"")</f>
        <v>0</v>
      </c>
      <c r="AM69" s="59">
        <f>+IFERROR(IF(ISTEXT(AM$5)=FALSE,(INDEX(BCR!$1:$1048576,MATCH('Estadísticas BCR'!AM$5,BCR!$A:$A,0),MATCH('Estadísticas BCR'!$B69,BCR!$1:$1,0))),AVERAGE(#REF!)),"")</f>
        <v>0</v>
      </c>
      <c r="AN69" s="59">
        <f>+IFERROR(IF(ISTEXT(AN$5)=FALSE,(INDEX(BCR!$1:$1048576,MATCH('Estadísticas BCR'!AN$5,BCR!$A:$A,0),MATCH('Estadísticas BCR'!$B69,BCR!$1:$1,0))),AVERAGE(#REF!)),"")</f>
        <v>0</v>
      </c>
      <c r="AO69" s="59">
        <f>+IFERROR(IF(ISTEXT(AO$5)=FALSE,(INDEX(BCR!$1:$1048576,MATCH('Estadísticas BCR'!AO$5,BCR!$A:$A,0),MATCH('Estadísticas BCR'!$B69,BCR!$1:$1,0))),AVERAGE(#REF!)),"")</f>
        <v>0</v>
      </c>
      <c r="AP69" s="60">
        <f>+IFERROR(IF(ISTEXT(AP$5)=FALSE,(INDEX(BCR!$1:$1048576,MATCH('Estadísticas BCR'!AP$5,BCR!$A:$A,0),MATCH('Estadísticas BCR'!$B69,BCR!$1:$1,0))),AVERAGE(AD69:AO69)),"")</f>
        <v>0</v>
      </c>
      <c r="AQ69" s="59">
        <f>+IFERROR(IF(ISTEXT(AQ$5)=FALSE,(INDEX(BCR!$1:$1048576,MATCH('Estadísticas BCR'!AQ$5,BCR!$A:$A,0),MATCH('Estadísticas BCR'!$B69,BCR!$1:$1,0))),AVERAGE(#REF!)),"")</f>
        <v>0</v>
      </c>
      <c r="AR69" s="59">
        <f>+IFERROR(IF(ISTEXT(AR$5)=FALSE,(INDEX(BCR!$1:$1048576,MATCH('Estadísticas BCR'!AR$5,BCR!$A:$A,0),MATCH('Estadísticas BCR'!$B69,BCR!$1:$1,0))),AVERAGE(#REF!)),"")</f>
        <v>0</v>
      </c>
      <c r="AS69" s="59">
        <f>+IFERROR(IF(ISTEXT(AS$5)=FALSE,(INDEX(BCR!$1:$1048576,MATCH('Estadísticas BCR'!AS$5,BCR!$A:$A,0),MATCH('Estadísticas BCR'!$B69,BCR!$1:$1,0))),AVERAGE(#REF!)),"")</f>
        <v>0</v>
      </c>
      <c r="AT69" s="59">
        <f>+IFERROR(IF(ISTEXT(AT$5)=FALSE,(INDEX(BCR!$1:$1048576,MATCH('Estadísticas BCR'!AT$5,BCR!$A:$A,0),MATCH('Estadísticas BCR'!$B69,BCR!$1:$1,0))),AVERAGE(#REF!)),"")</f>
        <v>0</v>
      </c>
      <c r="AU69" s="59">
        <f>+IFERROR(IF(ISTEXT(AU$5)=FALSE,(INDEX(BCR!$1:$1048576,MATCH('Estadísticas BCR'!AU$5,BCR!$A:$A,0),MATCH('Estadísticas BCR'!$B69,BCR!$1:$1,0))),AVERAGE(#REF!)),"")</f>
        <v>0</v>
      </c>
      <c r="AV69" s="59">
        <f>+IFERROR(IF(ISTEXT(AV$5)=FALSE,(INDEX(BCR!$1:$1048576,MATCH('Estadísticas BCR'!AV$5,BCR!$A:$A,0),MATCH('Estadísticas BCR'!$B69,BCR!$1:$1,0))),AVERAGE(#REF!)),"")</f>
        <v>0</v>
      </c>
      <c r="AW69" s="59">
        <f>+IFERROR(IF(ISTEXT(AW$5)=FALSE,(INDEX(BCR!$1:$1048576,MATCH('Estadísticas BCR'!AW$5,BCR!$A:$A,0),MATCH('Estadísticas BCR'!$B69,BCR!$1:$1,0))),AVERAGE(#REF!)),"")</f>
        <v>0</v>
      </c>
      <c r="AX69" s="59">
        <f>+IFERROR(IF(ISTEXT(AX$5)=FALSE,(INDEX(BCR!$1:$1048576,MATCH('Estadísticas BCR'!AX$5,BCR!$A:$A,0),MATCH('Estadísticas BCR'!$B69,BCR!$1:$1,0))),AVERAGE(#REF!)),"")</f>
        <v>0</v>
      </c>
      <c r="AY69" s="59">
        <f>+IFERROR(IF(ISTEXT(AY$5)=FALSE,(INDEX(BCR!$1:$1048576,MATCH('Estadísticas BCR'!AY$5,BCR!$A:$A,0),MATCH('Estadísticas BCR'!$B69,BCR!$1:$1,0))),AVERAGE(#REF!)),"")</f>
        <v>0</v>
      </c>
      <c r="AZ69" s="59">
        <f>+IFERROR(IF(ISTEXT(AZ$5)=FALSE,(INDEX(BCR!$1:$1048576,MATCH('Estadísticas BCR'!AZ$5,BCR!$A:$A,0),MATCH('Estadísticas BCR'!$B69,BCR!$1:$1,0))),AVERAGE(#REF!)),"")</f>
        <v>0</v>
      </c>
      <c r="BA69" s="59">
        <f>+IFERROR(IF(ISTEXT(BA$5)=FALSE,(INDEX(BCR!$1:$1048576,MATCH('Estadísticas BCR'!BA$5,BCR!$A:$A,0),MATCH('Estadísticas BCR'!$B69,BCR!$1:$1,0))),AVERAGE(#REF!)),"")</f>
        <v>0</v>
      </c>
      <c r="BB69" s="59">
        <f>+IFERROR(IF(ISTEXT(BB$5)=FALSE,(INDEX(BCR!$1:$1048576,MATCH('Estadísticas BCR'!BB$5,BCR!$A:$A,0),MATCH('Estadísticas BCR'!$B69,BCR!$1:$1,0))),AVERAGE(#REF!)),"")</f>
        <v>0</v>
      </c>
      <c r="BC69" s="60">
        <f>+IFERROR(IF(ISTEXT(BC$5)=FALSE,(INDEX(BCR!$1:$1048576,MATCH('Estadísticas BCR'!BC$5,BCR!$A:$A,0),MATCH('Estadísticas BCR'!$B69,BCR!$1:$1,0))),AVERAGE(AQ69:BB69)),"")</f>
        <v>0</v>
      </c>
      <c r="BD69" s="59">
        <f>+IFERROR(IF(ISTEXT(BD$5)=FALSE,(INDEX(BCR!$1:$1048576,MATCH('Estadísticas BCR'!BD$5,BCR!$A:$A,0),MATCH('Estadísticas BCR'!$B69,BCR!$1:$1,0))),AVERAGE(#REF!)),"")</f>
        <v>0</v>
      </c>
      <c r="BE69" s="59">
        <f>+IFERROR(IF(ISTEXT(BE$5)=FALSE,(INDEX(BCR!$1:$1048576,MATCH('Estadísticas BCR'!BE$5,BCR!$A:$A,0),MATCH('Estadísticas BCR'!$B69,BCR!$1:$1,0))),AVERAGE(#REF!)),"")</f>
        <v>0</v>
      </c>
      <c r="BF69" s="59">
        <f>+IFERROR(IF(ISTEXT(BF$5)=FALSE,(INDEX(BCR!$1:$1048576,MATCH('Estadísticas BCR'!BF$5,BCR!$A:$A,0),MATCH('Estadísticas BCR'!$B69,BCR!$1:$1,0))),AVERAGE(#REF!)),"")</f>
        <v>0</v>
      </c>
      <c r="BG69" s="59">
        <f>+IFERROR(IF(ISTEXT(BG$5)=FALSE,(INDEX(BCR!$1:$1048576,MATCH('Estadísticas BCR'!BG$5,BCR!$A:$A,0),MATCH('Estadísticas BCR'!$B69,BCR!$1:$1,0))),AVERAGE(#REF!)),"")</f>
        <v>0</v>
      </c>
      <c r="BH69" s="59">
        <f>+IFERROR(IF(ISTEXT(BH$5)=FALSE,(INDEX(BCR!$1:$1048576,MATCH('Estadísticas BCR'!BH$5,BCR!$A:$A,0),MATCH('Estadísticas BCR'!$B69,BCR!$1:$1,0))),AVERAGE(#REF!)),"")</f>
        <v>0</v>
      </c>
      <c r="BI69" s="59">
        <f>+IFERROR(IF(ISTEXT(BI$5)=FALSE,(INDEX(BCR!$1:$1048576,MATCH('Estadísticas BCR'!BI$5,BCR!$A:$A,0),MATCH('Estadísticas BCR'!$B69,BCR!$1:$1,0))),AVERAGE(#REF!)),"")</f>
        <v>0</v>
      </c>
      <c r="BJ69" s="59">
        <f>+IFERROR(IF(ISTEXT(BJ$5)=FALSE,(INDEX(BCR!$1:$1048576,MATCH('Estadísticas BCR'!BJ$5,BCR!$A:$A,0),MATCH('Estadísticas BCR'!$B69,BCR!$1:$1,0))),AVERAGE(#REF!)),"")</f>
        <v>0</v>
      </c>
      <c r="BK69" s="59">
        <f>+IFERROR(IF(ISTEXT(BK$5)=FALSE,(INDEX(BCR!$1:$1048576,MATCH('Estadísticas BCR'!BK$5,BCR!$A:$A,0),MATCH('Estadísticas BCR'!$B69,BCR!$1:$1,0))),AVERAGE(#REF!)),"")</f>
        <v>0</v>
      </c>
      <c r="BL69" s="59">
        <f>+IFERROR(IF(ISTEXT(BL$5)=FALSE,(INDEX(BCR!$1:$1048576,MATCH('Estadísticas BCR'!BL$5,BCR!$A:$A,0),MATCH('Estadísticas BCR'!$B69,BCR!$1:$1,0))),AVERAGE(#REF!)),"")</f>
        <v>0</v>
      </c>
      <c r="BM69" s="59">
        <f>+IFERROR(IF(ISTEXT(BM$5)=FALSE,(INDEX(BCR!$1:$1048576,MATCH('Estadísticas BCR'!BM$5,BCR!$A:$A,0),MATCH('Estadísticas BCR'!$B69,BCR!$1:$1,0))),AVERAGE(#REF!)),"")</f>
        <v>0</v>
      </c>
      <c r="BN69" s="59">
        <f>+IFERROR(IF(ISTEXT(BN$5)=FALSE,(INDEX(BCR!$1:$1048576,MATCH('Estadísticas BCR'!BN$5,BCR!$A:$A,0),MATCH('Estadísticas BCR'!$B69,BCR!$1:$1,0))),AVERAGE(#REF!)),"")</f>
        <v>0</v>
      </c>
      <c r="BO69" s="59">
        <f>+IFERROR(IF(ISTEXT(BO$5)=FALSE,(INDEX(BCR!$1:$1048576,MATCH('Estadísticas BCR'!BO$5,BCR!$A:$A,0),MATCH('Estadísticas BCR'!$B69,BCR!$1:$1,0))),AVERAGE(#REF!)),"")</f>
        <v>0</v>
      </c>
      <c r="BP69" s="60">
        <f>+IFERROR(IF(ISTEXT(BP$5)=FALSE,(INDEX(BCR!$1:$1048576,MATCH('Estadísticas BCR'!BP$5,BCR!$A:$A,0),MATCH('Estadísticas BCR'!$B69,BCR!$1:$1,0))),AVERAGE(BD69:BO69)),"")</f>
        <v>0</v>
      </c>
      <c r="BQ69" s="59">
        <f>+IFERROR(IF(ISTEXT(BQ$5)=FALSE,(INDEX(BCR!$1:$1048576,MATCH('Estadísticas BCR'!BQ$5,BCR!$A:$A,0),MATCH('Estadísticas BCR'!$B69,BCR!$1:$1,0))),AVERAGE(#REF!)),"")</f>
        <v>0</v>
      </c>
      <c r="BR69" s="59">
        <f>+IFERROR(IF(ISTEXT(BR$5)=FALSE,(INDEX(BCR!$1:$1048576,MATCH('Estadísticas BCR'!BR$5,BCR!$A:$A,0),MATCH('Estadísticas BCR'!$B69,BCR!$1:$1,0))),AVERAGE(#REF!)),"")</f>
        <v>0</v>
      </c>
      <c r="BS69" s="59">
        <f>+IFERROR(IF(ISTEXT(BS$5)=FALSE,(INDEX(BCR!$1:$1048576,MATCH('Estadísticas BCR'!BS$5,BCR!$A:$A,0),MATCH('Estadísticas BCR'!$B69,BCR!$1:$1,0))),AVERAGE(#REF!)),"")</f>
        <v>0</v>
      </c>
      <c r="BT69" s="59">
        <f>+IFERROR(IF(ISTEXT(BT$5)=FALSE,(INDEX(BCR!$1:$1048576,MATCH('Estadísticas BCR'!BT$5,BCR!$A:$A,0),MATCH('Estadísticas BCR'!$B69,BCR!$1:$1,0))),AVERAGE(#REF!)),"")</f>
        <v>0</v>
      </c>
      <c r="BU69" s="59">
        <f>+IFERROR(IF(ISTEXT(BU$5)=FALSE,(INDEX(BCR!$1:$1048576,MATCH('Estadísticas BCR'!BU$5,BCR!$A:$A,0),MATCH('Estadísticas BCR'!$B69,BCR!$1:$1,0))),AVERAGE(#REF!)),"")</f>
        <v>0</v>
      </c>
      <c r="BV69" s="59">
        <f>+IFERROR(IF(ISTEXT(BV$5)=FALSE,(INDEX(BCR!$1:$1048576,MATCH('Estadísticas BCR'!BV$5,BCR!$A:$A,0),MATCH('Estadísticas BCR'!$B69,BCR!$1:$1,0))),AVERAGE(#REF!)),"")</f>
        <v>0</v>
      </c>
      <c r="BW69" s="59">
        <f>+IFERROR(IF(ISTEXT(BW$5)=FALSE,(INDEX(BCR!$1:$1048576,MATCH('Estadísticas BCR'!BW$5,BCR!$A:$A,0),MATCH('Estadísticas BCR'!$B69,BCR!$1:$1,0))),AVERAGE(#REF!)),"")</f>
        <v>0</v>
      </c>
      <c r="BX69" s="59">
        <f>+IFERROR(IF(ISTEXT(BX$5)=FALSE,(INDEX(BCR!$1:$1048576,MATCH('Estadísticas BCR'!BX$5,BCR!$A:$A,0),MATCH('Estadísticas BCR'!$B69,BCR!$1:$1,0))),AVERAGE(#REF!)),"")</f>
        <v>0</v>
      </c>
      <c r="BY69" s="59">
        <f>+IFERROR(IF(ISTEXT(BY$5)=FALSE,(INDEX(BCR!$1:$1048576,MATCH('Estadísticas BCR'!BY$5,BCR!$A:$A,0),MATCH('Estadísticas BCR'!$B69,BCR!$1:$1,0))),AVERAGE(#REF!)),"")</f>
        <v>0</v>
      </c>
      <c r="BZ69" s="59">
        <f>+IFERROR(IF(ISTEXT(BZ$5)=FALSE,(INDEX(BCR!$1:$1048576,MATCH('Estadísticas BCR'!BZ$5,BCR!$A:$A,0),MATCH('Estadísticas BCR'!$B69,BCR!$1:$1,0))),AVERAGE(#REF!)),"")</f>
        <v>0</v>
      </c>
      <c r="CA69" s="59">
        <f>+IFERROR(IF(ISTEXT(CA$5)=FALSE,(INDEX(BCR!$1:$1048576,MATCH('Estadísticas BCR'!CA$5,BCR!$A:$A,0),MATCH('Estadísticas BCR'!$B69,BCR!$1:$1,0))),AVERAGE(#REF!)),"")</f>
        <v>0</v>
      </c>
      <c r="CB69" s="59">
        <f>+IFERROR(IF(ISTEXT(CB$5)=FALSE,(INDEX(BCR!$1:$1048576,MATCH('Estadísticas BCR'!CB$5,BCR!$A:$A,0),MATCH('Estadísticas BCR'!$B69,BCR!$1:$1,0))),AVERAGE(#REF!)),"")</f>
        <v>0</v>
      </c>
      <c r="CC69" s="60">
        <f>+IFERROR(IF(ISTEXT(CC$5)=FALSE,(INDEX(BCR!$1:$1048576,MATCH('Estadísticas BCR'!CC$5,BCR!$A:$A,0),MATCH('Estadísticas BCR'!$B69,BCR!$1:$1,0))),AVERAGE(BQ69:CB69)),"")</f>
        <v>0</v>
      </c>
      <c r="CD69" s="59">
        <f>+IFERROR(IF(ISTEXT(CD$5)=FALSE,(INDEX(BCR!$1:$1048576,MATCH('Estadísticas BCR'!CD$5,BCR!$A:$A,0),MATCH('Estadísticas BCR'!$B69,BCR!$1:$1,0))),AVERAGE(#REF!)),"")</f>
        <v>0</v>
      </c>
      <c r="CE69" s="59">
        <f>+IFERROR(IF(ISTEXT(CE$5)=FALSE,(INDEX(BCR!$1:$1048576,MATCH('Estadísticas BCR'!CE$5,BCR!$A:$A,0),MATCH('Estadísticas BCR'!$B69,BCR!$1:$1,0))),AVERAGE(#REF!)),"")</f>
        <v>0</v>
      </c>
      <c r="CF69" s="59">
        <f>+IFERROR(IF(ISTEXT(CF$5)=FALSE,(INDEX(BCR!$1:$1048576,MATCH('Estadísticas BCR'!CF$5,BCR!$A:$A,0),MATCH('Estadísticas BCR'!$B69,BCR!$1:$1,0))),AVERAGE(#REF!)),"")</f>
        <v>0</v>
      </c>
      <c r="CG69" s="59">
        <f>+IFERROR(IF(ISTEXT(CG$5)=FALSE,(INDEX(BCR!$1:$1048576,MATCH('Estadísticas BCR'!CG$5,BCR!$A:$A,0),MATCH('Estadísticas BCR'!$B69,BCR!$1:$1,0))),AVERAGE(#REF!)),"")</f>
        <v>0</v>
      </c>
      <c r="CH69" s="59">
        <f>+IFERROR(IF(ISTEXT(CH$5)=FALSE,(INDEX(BCR!$1:$1048576,MATCH('Estadísticas BCR'!CH$5,BCR!$A:$A,0),MATCH('Estadísticas BCR'!$B69,BCR!$1:$1,0))),AVERAGE(#REF!)),"")</f>
        <v>0</v>
      </c>
      <c r="CI69" s="59">
        <f>+IFERROR(IF(ISTEXT(CI$5)=FALSE,(INDEX(BCR!$1:$1048576,MATCH('Estadísticas BCR'!CI$5,BCR!$A:$A,0),MATCH('Estadísticas BCR'!$B69,BCR!$1:$1,0))),AVERAGE(#REF!)),"")</f>
        <v>0</v>
      </c>
      <c r="CJ69" s="59">
        <f>+IFERROR(IF(ISTEXT(CJ$5)=FALSE,(INDEX(BCR!$1:$1048576,MATCH('Estadísticas BCR'!CJ$5,BCR!$A:$A,0),MATCH('Estadísticas BCR'!$B69,BCR!$1:$1,0))),AVERAGE(#REF!)),"")</f>
        <v>0</v>
      </c>
      <c r="CK69" s="59">
        <f>+IFERROR(IF(ISTEXT(CK$5)=FALSE,(INDEX(BCR!$1:$1048576,MATCH('Estadísticas BCR'!CK$5,BCR!$A:$A,0),MATCH('Estadísticas BCR'!$B69,BCR!$1:$1,0))),AVERAGE(#REF!)),"")</f>
        <v>0</v>
      </c>
      <c r="CL69" s="59">
        <f>+IFERROR(IF(ISTEXT(CL$5)=FALSE,(INDEX(BCR!$1:$1048576,MATCH('Estadísticas BCR'!CL$5,BCR!$A:$A,0),MATCH('Estadísticas BCR'!$B69,BCR!$1:$1,0))),AVERAGE(#REF!)),"")</f>
        <v>0</v>
      </c>
      <c r="CM69" s="59">
        <f>+IFERROR(IF(ISTEXT(CM$5)=FALSE,(INDEX(BCR!$1:$1048576,MATCH('Estadísticas BCR'!CM$5,BCR!$A:$A,0),MATCH('Estadísticas BCR'!$B69,BCR!$1:$1,0))),AVERAGE(#REF!)),"")</f>
        <v>0</v>
      </c>
      <c r="CN69" s="59">
        <f>+IFERROR(IF(ISTEXT(CN$5)=FALSE,(INDEX(BCR!$1:$1048576,MATCH('Estadísticas BCR'!CN$5,BCR!$A:$A,0),MATCH('Estadísticas BCR'!$B69,BCR!$1:$1,0))),AVERAGE(#REF!)),"")</f>
        <v>0</v>
      </c>
      <c r="CO69" s="59">
        <f>+IFERROR(IF(ISTEXT(CO$5)=FALSE,(INDEX(BCR!$1:$1048576,MATCH('Estadísticas BCR'!CO$5,BCR!$A:$A,0),MATCH('Estadísticas BCR'!$B69,BCR!$1:$1,0))),AVERAGE(#REF!)),"")</f>
        <v>0</v>
      </c>
      <c r="CP69" s="60">
        <f>+IFERROR(IF(ISTEXT(CP$5)=FALSE,(INDEX(BCR!$1:$1048576,MATCH('Estadísticas BCR'!CP$5,BCR!$A:$A,0),MATCH('Estadísticas BCR'!$B69,BCR!$1:$1,0))),AVERAGE(CD69:CO69)),"")</f>
        <v>0</v>
      </c>
      <c r="CQ69" s="59">
        <f>+IFERROR(IF(ISTEXT(CQ$5)=FALSE,(INDEX(BCR!$1:$1048576,MATCH('Estadísticas BCR'!CQ$5,BCR!$A:$A,0),MATCH('Estadísticas BCR'!$B69,BCR!$1:$1,0))),AVERAGE(#REF!)),"")</f>
        <v>0</v>
      </c>
      <c r="CR69" s="59">
        <f>+IFERROR(IF(ISTEXT(CR$5)=FALSE,(INDEX(BCR!$1:$1048576,MATCH('Estadísticas BCR'!CR$5,BCR!$A:$A,0),MATCH('Estadísticas BCR'!$B69,BCR!$1:$1,0))),AVERAGE(#REF!)),"")</f>
        <v>0</v>
      </c>
      <c r="CS69" s="59">
        <f>+IFERROR(IF(ISTEXT(CS$5)=FALSE,(INDEX(BCR!$1:$1048576,MATCH('Estadísticas BCR'!CS$5,BCR!$A:$A,0),MATCH('Estadísticas BCR'!$B69,BCR!$1:$1,0))),AVERAGE(#REF!)),"")</f>
        <v>0</v>
      </c>
      <c r="CT69" s="59">
        <f>+IFERROR(IF(ISTEXT(CT$5)=FALSE,(INDEX(BCR!$1:$1048576,MATCH('Estadísticas BCR'!CT$5,BCR!$A:$A,0),MATCH('Estadísticas BCR'!$B69,BCR!$1:$1,0))),AVERAGE(#REF!)),"")</f>
        <v>0</v>
      </c>
      <c r="CU69" s="59">
        <f>+IFERROR(IF(ISTEXT(CU$5)=FALSE,(INDEX(BCR!$1:$1048576,MATCH('Estadísticas BCR'!CU$5,BCR!$A:$A,0),MATCH('Estadísticas BCR'!$B69,BCR!$1:$1,0))),AVERAGE(#REF!)),"")</f>
        <v>0</v>
      </c>
      <c r="CV69" s="59">
        <f>+IFERROR(IF(ISTEXT(CV$5)=FALSE,(INDEX(BCR!$1:$1048576,MATCH('Estadísticas BCR'!CV$5,BCR!$A:$A,0),MATCH('Estadísticas BCR'!$B69,BCR!$1:$1,0))),AVERAGE(#REF!)),"")</f>
        <v>0</v>
      </c>
      <c r="CW69" s="59">
        <f>+IFERROR(IF(ISTEXT(CW$5)=FALSE,(INDEX(BCR!$1:$1048576,MATCH('Estadísticas BCR'!CW$5,BCR!$A:$A,0),MATCH('Estadísticas BCR'!$B69,BCR!$1:$1,0))),AVERAGE(#REF!)),"")</f>
        <v>0</v>
      </c>
      <c r="CX69" s="59">
        <f>+IFERROR(IF(ISTEXT(CX$5)=FALSE,(INDEX(BCR!$1:$1048576,MATCH('Estadísticas BCR'!CX$5,BCR!$A:$A,0),MATCH('Estadísticas BCR'!$B69,BCR!$1:$1,0))),AVERAGE(#REF!)),"")</f>
        <v>0</v>
      </c>
      <c r="CY69" s="59">
        <f>+IFERROR(IF(ISTEXT(CY$5)=FALSE,(INDEX(BCR!$1:$1048576,MATCH('Estadísticas BCR'!CY$5,BCR!$A:$A,0),MATCH('Estadísticas BCR'!$B69,BCR!$1:$1,0))),AVERAGE(#REF!)),"")</f>
        <v>0</v>
      </c>
      <c r="CZ69" s="59">
        <f>+IFERROR(IF(ISTEXT(CZ$5)=FALSE,(INDEX(BCR!$1:$1048576,MATCH('Estadísticas BCR'!CZ$5,BCR!$A:$A,0),MATCH('Estadísticas BCR'!$B69,BCR!$1:$1,0))),AVERAGE(A69:CY69)),"")</f>
        <v>0</v>
      </c>
      <c r="DA69" s="59">
        <f>+IFERROR(IF(ISTEXT(DA$5)=FALSE,(INDEX(BCR!$1:$1048576,MATCH('Estadísticas BCR'!DA$5,BCR!$A:$A,0),MATCH('Estadísticas BCR'!$B69,BCR!$1:$1,0))),AVERAGE(B69:CZ69)),"")</f>
        <v>0</v>
      </c>
      <c r="DB69" s="59">
        <f>+IFERROR(IF(ISTEXT(DB$5)=FALSE,(INDEX(BCR!$1:$1048576,MATCH('Estadísticas BCR'!DB$5,BCR!$A:$A,0),MATCH('Estadísticas BCR'!$B69,BCR!$1:$1,0))),AVERAGE(C69:DA69)),"")</f>
        <v>0</v>
      </c>
      <c r="DC69" s="60">
        <f>+IFERROR(IF(ISTEXT(DC$5)=FALSE,(INDEX(BCR!$1:$1048576,MATCH('Estadísticas BCR'!DC$5,BCR!$A:$A,0),MATCH('Estadísticas BCR'!$B69,BCR!$1:$1,0))),AVERAGE(CQ69:DB69)),"")</f>
        <v>0</v>
      </c>
      <c r="DD69" s="59">
        <f>+IFERROR(IF(ISTEXT(DD$5)=FALSE,(INDEX(BCR!$1:$1048576,MATCH('Estadísticas BCR'!DD$5,BCR!$A:$A,0),MATCH('Estadísticas BCR'!$B69,BCR!$1:$1,0))),AVERAGE(CR69:DC69)),"")</f>
        <v>0</v>
      </c>
      <c r="DE69" s="59">
        <f>+IFERROR(IF(ISTEXT(DE$5)=FALSE,(INDEX(BCR!$1:$1048576,MATCH('Estadísticas BCR'!DE$5,BCR!$A:$A,0),MATCH('Estadísticas BCR'!$B69,BCR!$1:$1,0))),AVERAGE(CS69:DD69)),"")</f>
        <v>0</v>
      </c>
      <c r="DF69" s="59">
        <f>+IFERROR(IF(ISTEXT(DF$5)=FALSE,(INDEX(BCR!$1:$1048576,MATCH('Estadísticas BCR'!DF$5,BCR!$A:$A,0),MATCH('Estadísticas BCR'!$B69,BCR!$1:$1,0))),AVERAGE(CT69:DE69)),"")</f>
        <v>0</v>
      </c>
      <c r="DG69" s="59">
        <f>+IFERROR(IF(ISTEXT(DG$5)=FALSE,(INDEX(BCR!$1:$1048576,MATCH('Estadísticas BCR'!DG$5,BCR!$A:$A,0),MATCH('Estadísticas BCR'!$B69,BCR!$1:$1,0))),AVERAGE(CU69:DF69)),"")</f>
        <v>0</v>
      </c>
      <c r="DH69" s="59">
        <f>+IFERROR(IF(ISTEXT(DH$5)=FALSE,(INDEX(BCR!$1:$1048576,MATCH('Estadísticas BCR'!DH$5,BCR!$A:$A,0),MATCH('Estadísticas BCR'!$B69,BCR!$1:$1,0))),AVERAGE(CV69:DG69)),"")</f>
        <v>0</v>
      </c>
      <c r="DI69" s="59">
        <f>+IFERROR(IF(ISTEXT(DI$5)=FALSE,(INDEX(BCR!$1:$1048576,MATCH('Estadísticas BCR'!DI$5,BCR!$A:$A,0),MATCH('Estadísticas BCR'!$B69,BCR!$1:$1,0))),AVERAGE(CW69:DH69)),"")</f>
        <v>0</v>
      </c>
      <c r="DJ69" s="59">
        <f>+IFERROR(IF(ISTEXT(DJ$5)=FALSE,(INDEX(BCR!$1:$1048576,MATCH('Estadísticas BCR'!DJ$5,BCR!$A:$A,0),MATCH('Estadísticas BCR'!$B69,BCR!$1:$1,0))),AVERAGE(CX69:DI69)),"")</f>
        <v>0</v>
      </c>
      <c r="DK69" s="59">
        <f>+IFERROR(IF(ISTEXT(DK$5)=FALSE,(INDEX(BCR!$1:$1048576,MATCH('Estadísticas BCR'!DK$5,BCR!$A:$A,0),MATCH('Estadísticas BCR'!$B69,BCR!$1:$1,0))),AVERAGE(CY69:DJ69)),"")</f>
        <v>0</v>
      </c>
      <c r="DL69" s="59">
        <f>+IFERROR(IF(ISTEXT(DL$5)=FALSE,(INDEX(BCR!$1:$1048576,MATCH('Estadísticas BCR'!DL$5,BCR!$A:$A,0),MATCH('Estadísticas BCR'!$B69,BCR!$1:$1,0))),AVERAGE(CZ69:DK69)),"")</f>
        <v>0</v>
      </c>
      <c r="DM69" s="59">
        <f>+IFERROR(IF(ISTEXT(DM$5)=FALSE,(INDEX(BCR!$1:$1048576,MATCH('Estadísticas BCR'!DM$5,BCR!$A:$A,0),MATCH('Estadísticas BCR'!$B69,BCR!$1:$1,0))),AVERAGE(DA69:DL69)),"")</f>
        <v>0</v>
      </c>
      <c r="DN69" s="59">
        <f>+IFERROR(IF(ISTEXT(DN$5)=FALSE,(INDEX(BCR!$1:$1048576,MATCH('Estadísticas BCR'!DN$5,BCR!$A:$A,0),MATCH('Estadísticas BCR'!$B69,BCR!$1:$1,0))),AVERAGE(DB69:DM69)),"")</f>
        <v>0</v>
      </c>
      <c r="DO69" s="59">
        <f>+IFERROR(IF(ISTEXT(DO$5)=FALSE,(INDEX(BCR!$1:$1048576,MATCH('Estadísticas BCR'!DO$5,BCR!$A:$A,0),MATCH('Estadísticas BCR'!$B69,BCR!$1:$1,0))),AVERAGE(DC69:DN69)),"")</f>
        <v>0</v>
      </c>
      <c r="DP69" s="60">
        <f>+IFERROR(IF(ISTEXT(DP$5)=FALSE,(INDEX(BCR!$1:$1048576,MATCH('Estadísticas BCR'!DP$5,BCR!$A:$A,0),MATCH('Estadísticas BCR'!$B69,BCR!$1:$1,0))),AVERAGE(DD69:DO69)),"")</f>
        <v>0</v>
      </c>
      <c r="DQ69" s="59">
        <f>+IFERROR(IF(ISTEXT(DQ$5)=FALSE,(INDEX(BCR!$1:$1048576,MATCH('Estadísticas BCR'!DQ$5,BCR!$A:$A,0),MATCH('Estadísticas BCR'!$B69,BCR!$1:$1,0))),AVERAGE(DE69:DP69)),"")</f>
        <v>0</v>
      </c>
      <c r="DR69" s="59">
        <f>+IFERROR(IF(ISTEXT(DR$5)=FALSE,(INDEX(BCR!$1:$1048576,MATCH('Estadísticas BCR'!DR$5,BCR!$A:$A,0),MATCH('Estadísticas BCR'!$B69,BCR!$1:$1,0))),AVERAGE(DF69:DQ69)),"")</f>
        <v>0</v>
      </c>
      <c r="DS69" s="59">
        <f>+IFERROR(IF(ISTEXT(DS$5)=FALSE,(INDEX(BCR!$1:$1048576,MATCH('Estadísticas BCR'!DS$5,BCR!$A:$A,0),MATCH('Estadísticas BCR'!$B69,BCR!$1:$1,0))),AVERAGE(DG69:DR69)),"")</f>
        <v>0</v>
      </c>
      <c r="DT69" s="59">
        <f>+IFERROR(IF(ISTEXT(DT$5)=FALSE,(INDEX(BCR!$1:$1048576,MATCH('Estadísticas BCR'!DT$5,BCR!$A:$A,0),MATCH('Estadísticas BCR'!$B69,BCR!$1:$1,0))),AVERAGE(DH69:DS69)),"")</f>
        <v>0</v>
      </c>
      <c r="DU69" s="59">
        <f>+IFERROR(IF(ISTEXT(DU$5)=FALSE,(INDEX(BCR!$1:$1048576,MATCH('Estadísticas BCR'!DU$5,BCR!$A:$A,0),MATCH('Estadísticas BCR'!$B69,BCR!$1:$1,0))),AVERAGE(DI69:DT69)),"")</f>
        <v>0</v>
      </c>
      <c r="DV69" s="59">
        <f>+IFERROR(IF(ISTEXT(DV$5)=FALSE,(INDEX(BCR!$1:$1048576,MATCH('Estadísticas BCR'!DV$5,BCR!$A:$A,0),MATCH('Estadísticas BCR'!$B69,BCR!$1:$1,0))),AVERAGE(DJ69:DU69)),"")</f>
        <v>0</v>
      </c>
      <c r="DW69" s="59">
        <f>+IFERROR(IF(ISTEXT(DW$5)=FALSE,(INDEX(BCR!$1:$1048576,MATCH('Estadísticas BCR'!DW$5,BCR!$A:$A,0),MATCH('Estadísticas BCR'!$B69,BCR!$1:$1,0))),AVERAGE(DK69:DV69)),"")</f>
        <v>0</v>
      </c>
      <c r="DX69" s="59">
        <f>+IFERROR(IF(ISTEXT(DX$5)=FALSE,(INDEX(BCR!$1:$1048576,MATCH('Estadísticas BCR'!DX$5,BCR!$A:$A,0),MATCH('Estadísticas BCR'!$B69,BCR!$1:$1,0))),AVERAGE(DL69:DW69)),"")</f>
        <v>0</v>
      </c>
      <c r="DY69" s="59">
        <f>+IFERROR(IF(ISTEXT(DY$5)=FALSE,(INDEX(BCR!$1:$1048576,MATCH('Estadísticas BCR'!DY$5,BCR!$A:$A,0),MATCH('Estadísticas BCR'!$B69,BCR!$1:$1,0))),AVERAGE(DM69:DX69)),"")</f>
        <v>0</v>
      </c>
      <c r="DZ69" s="59">
        <f>+IFERROR(IF(ISTEXT(DZ$5)=FALSE,(INDEX(BCR!$1:$1048576,MATCH('Estadísticas BCR'!DZ$5,BCR!$A:$A,0),MATCH('Estadísticas BCR'!$B69,BCR!$1:$1,0))),AVERAGE(DN69:DY69)),"")</f>
        <v>0</v>
      </c>
      <c r="EA69" s="59">
        <f>+IFERROR(IF(ISTEXT(EA$5)=FALSE,(INDEX(BCR!$1:$1048576,MATCH('Estadísticas BCR'!EA$5,BCR!$A:$A,0),MATCH('Estadísticas BCR'!$B69,BCR!$1:$1,0))),AVERAGE(DO69:DZ69)),"")</f>
        <v>0</v>
      </c>
      <c r="EB69" s="59">
        <f>+IFERROR(IF(ISTEXT(EB$5)=FALSE,(INDEX(BCR!$1:$1048576,MATCH('Estadísticas BCR'!EB$5,BCR!$A:$A,0),MATCH('Estadísticas BCR'!$B69,BCR!$1:$1,0))),AVERAGE(DP69:EA69)),"")</f>
        <v>0</v>
      </c>
      <c r="EC69" s="60">
        <f>+IFERROR(IF(ISTEXT(EC$5)=FALSE,(INDEX(BCR!$1:$1048576,MATCH('Estadísticas BCR'!EC$5,BCR!$A:$A,0),MATCH('Estadísticas BCR'!$B69,BCR!$1:$1,0))),AVERAGE(DQ69:EB69)),"")</f>
        <v>0</v>
      </c>
      <c r="ED69" s="59">
        <f>+IFERROR(IF(ISTEXT(ED$5)=FALSE,(INDEX(BCR!$1:$1048576,MATCH('Estadísticas BCR'!ED$5,BCR!$A:$A,0),MATCH('Estadísticas BCR'!$B69,BCR!$1:$1,0))),AVERAGE(DR69:EC69)),"")</f>
        <v>0</v>
      </c>
      <c r="EE69" s="59">
        <f>+IFERROR(IF(ISTEXT(EE$5)=FALSE,(INDEX(BCR!$1:$1048576,MATCH('Estadísticas BCR'!EE$5,BCR!$A:$A,0),MATCH('Estadísticas BCR'!$B69,BCR!$1:$1,0))),AVERAGE(DS69:ED69)),"")</f>
        <v>0</v>
      </c>
      <c r="EF69" s="59">
        <f>+IFERROR(IF(ISTEXT(EF$5)=FALSE,(INDEX(BCR!$1:$1048576,MATCH('Estadísticas BCR'!EF$5,BCR!$A:$A,0),MATCH('Estadísticas BCR'!$B69,BCR!$1:$1,0))),AVERAGE(DT69:EE69)),"")</f>
        <v>0</v>
      </c>
      <c r="EG69" s="59">
        <f>+IFERROR(IF(ISTEXT(EG$5)=FALSE,(INDEX(BCR!$1:$1048576,MATCH('Estadísticas BCR'!EG$5,BCR!$A:$A,0),MATCH('Estadísticas BCR'!$B69,BCR!$1:$1,0))),AVERAGE(DU69:EF69)),"")</f>
        <v>0</v>
      </c>
      <c r="EH69" s="59">
        <f>+IFERROR(IF(ISTEXT(EH$5)=FALSE,(INDEX(BCR!$1:$1048576,MATCH('Estadísticas BCR'!EH$5,BCR!$A:$A,0),MATCH('Estadísticas BCR'!$B69,BCR!$1:$1,0))),AVERAGE(DV69:EG69)),"")</f>
        <v>0</v>
      </c>
      <c r="EI69" s="59">
        <f>+IFERROR(IF(ISTEXT(EI$5)=FALSE,(INDEX(BCR!$1:$1048576,MATCH('Estadísticas BCR'!EI$5,BCR!$A:$A,0),MATCH('Estadísticas BCR'!$B69,BCR!$1:$1,0))),AVERAGE(DW69:EH69)),"")</f>
        <v>0</v>
      </c>
      <c r="EJ69" s="59">
        <f>+IFERROR(IF(ISTEXT(EJ$5)=FALSE,(INDEX(BCR!$1:$1048576,MATCH('Estadísticas BCR'!EJ$5,BCR!$A:$A,0),MATCH('Estadísticas BCR'!$B69,BCR!$1:$1,0))),AVERAGE(DX69:EI69)),"")</f>
        <v>0</v>
      </c>
      <c r="EK69" s="59">
        <f>+IFERROR(IF(ISTEXT(EK$5)=FALSE,(INDEX(BCR!$1:$1048576,MATCH('Estadísticas BCR'!EK$5,BCR!$A:$A,0),MATCH('Estadísticas BCR'!$B69,BCR!$1:$1,0))),AVERAGE(DY69:EJ69)),"")</f>
        <v>0</v>
      </c>
      <c r="EL69" s="59">
        <f>+IFERROR(IF(ISTEXT(EL$5)=FALSE,(INDEX(BCR!$1:$1048576,MATCH('Estadísticas BCR'!EL$5,BCR!$A:$A,0),MATCH('Estadísticas BCR'!$B69,BCR!$1:$1,0))),AVERAGE(DZ69:EK69)),"")</f>
        <v>0</v>
      </c>
      <c r="EM69" s="59">
        <f>+IFERROR(IF(ISTEXT(EM$5)=FALSE,(INDEX(BCR!$1:$1048576,MATCH('Estadísticas BCR'!EM$5,BCR!$A:$A,0),MATCH('Estadísticas BCR'!$B69,BCR!$1:$1,0))),AVERAGE(EA69:EL69)),"")</f>
        <v>0</v>
      </c>
      <c r="EN69" s="59">
        <f>+IFERROR(IF(ISTEXT(EN$5)=FALSE,(INDEX(BCR!$1:$1048576,MATCH('Estadísticas BCR'!EN$5,BCR!$A:$A,0),MATCH('Estadísticas BCR'!$B69,BCR!$1:$1,0))),AVERAGE(EB69:EM69)),"")</f>
        <v>0</v>
      </c>
      <c r="EO69" s="59">
        <f>+IFERROR(IF(ISTEXT(EO$5)=FALSE,(INDEX(BCR!$1:$1048576,MATCH('Estadísticas BCR'!EO$5,BCR!$A:$A,0),MATCH('Estadísticas BCR'!$B69,BCR!$1:$1,0))),AVERAGE(EC69:EN69)),"")</f>
        <v>0</v>
      </c>
      <c r="EP69" s="60">
        <f>+IFERROR(IF(ISTEXT(EP$5)=FALSE,(INDEX(BCR!$1:$1048576,MATCH('Estadísticas BCR'!EP$5,BCR!$A:$A,0),MATCH('Estadísticas BCR'!$B69,BCR!$1:$1,0))),AVERAGE(ED69:EO69)),"")</f>
        <v>0</v>
      </c>
      <c r="EQ69" s="59">
        <f>+IFERROR(IF(ISTEXT(EQ$5)=FALSE,(INDEX(BCR!$1:$1048576,MATCH('Estadísticas BCR'!EQ$5,BCR!$A:$A,0),MATCH('Estadísticas BCR'!$B69,BCR!$1:$1,0))),AVERAGE(EE69:EP69)),"")</f>
        <v>0</v>
      </c>
      <c r="ER69" s="59">
        <f>+IFERROR(IF(ISTEXT(ER$5)=FALSE,(INDEX(BCR!$1:$1048576,MATCH('Estadísticas BCR'!ER$5,BCR!$A:$A,0),MATCH('Estadísticas BCR'!$B69,BCR!$1:$1,0))),AVERAGE(EF69:EQ69)),"")</f>
        <v>0</v>
      </c>
      <c r="ES69" s="59">
        <f>+IFERROR(IF(ISTEXT(ES$5)=FALSE,(INDEX(BCR!$1:$1048576,MATCH('Estadísticas BCR'!ES$5,BCR!$A:$A,0),MATCH('Estadísticas BCR'!$B69,BCR!$1:$1,0))),AVERAGE(EG69:ER69)),"")</f>
        <v>0</v>
      </c>
      <c r="ET69" s="59">
        <f>+IFERROR(IF(ISTEXT(ET$5)=FALSE,(INDEX(BCR!$1:$1048576,MATCH('Estadísticas BCR'!ET$5,BCR!$A:$A,0),MATCH('Estadísticas BCR'!$B69,BCR!$1:$1,0))),AVERAGE(EH69:ES69)),"")</f>
        <v>0</v>
      </c>
      <c r="EU69" s="59">
        <f>+IFERROR(IF(ISTEXT(EU$5)=FALSE,(INDEX(BCR!$1:$1048576,MATCH('Estadísticas BCR'!EU$5,BCR!$A:$A,0),MATCH('Estadísticas BCR'!$B69,BCR!$1:$1,0))),AVERAGE(EI69:ET69)),"")</f>
        <v>0</v>
      </c>
      <c r="EV69" s="59">
        <f>+IFERROR(IF(ISTEXT(EV$5)=FALSE,(INDEX(BCR!$1:$1048576,MATCH('Estadísticas BCR'!EV$5,BCR!$A:$A,0),MATCH('Estadísticas BCR'!$B69,BCR!$1:$1,0))),AVERAGE(EJ69:EU69)),"")</f>
        <v>0</v>
      </c>
      <c r="EW69" s="59">
        <f>+IFERROR(IF(ISTEXT(EW$5)=FALSE,(INDEX(BCR!$1:$1048576,MATCH('Estadísticas BCR'!EW$5,BCR!$A:$A,0),MATCH('Estadísticas BCR'!$B69,BCR!$1:$1,0))),AVERAGE(EK69:EV69)),"")</f>
        <v>0</v>
      </c>
      <c r="EX69" s="59">
        <f>+IFERROR(IF(ISTEXT(EX$5)=FALSE,(INDEX(BCR!$1:$1048576,MATCH('Estadísticas BCR'!EX$5,BCR!$A:$A,0),MATCH('Estadísticas BCR'!$B69,BCR!$1:$1,0))),AVERAGE(EL69:EW69)),"")</f>
        <v>0</v>
      </c>
      <c r="EY69" s="59">
        <f>+IFERROR(IF(ISTEXT(EY$5)=FALSE,(INDEX(BCR!$1:$1048576,MATCH('Estadísticas BCR'!EY$5,BCR!$A:$A,0),MATCH('Estadísticas BCR'!$B69,BCR!$1:$1,0))),AVERAGE(EM69:EX69)),"")</f>
        <v>0</v>
      </c>
      <c r="EZ69" s="59">
        <f>+IFERROR(IF(ISTEXT(EZ$5)=FALSE,(INDEX(BCR!$1:$1048576,MATCH('Estadísticas BCR'!EZ$5,BCR!$A:$A,0),MATCH('Estadísticas BCR'!$B69,BCR!$1:$1,0))),AVERAGE(EN69:EY69)),"")</f>
        <v>0</v>
      </c>
      <c r="FA69" s="59">
        <f>+IFERROR(IF(ISTEXT(FA$5)=FALSE,(INDEX(BCR!$1:$1048576,MATCH('Estadísticas BCR'!FA$5,BCR!$A:$A,0),MATCH('Estadísticas BCR'!$B69,BCR!$1:$1,0))),AVERAGE(EO69:EZ69)),"")</f>
        <v>0</v>
      </c>
      <c r="FB69" s="59">
        <f>+IFERROR(IF(ISTEXT(FB$5)=FALSE,(INDEX(BCR!$1:$1048576,MATCH('Estadísticas BCR'!FB$5,BCR!$A:$A,0),MATCH('Estadísticas BCR'!$B69,BCR!$1:$1,0))),AVERAGE(EP69:FA69)),"")</f>
        <v>0</v>
      </c>
      <c r="FC69" s="60">
        <f>+IFERROR(IF(ISTEXT(FC$5)=FALSE,(INDEX(BCR!$1:$1048576,MATCH('Estadísticas BCR'!FC$5,BCR!$A:$A,0),MATCH('Estadísticas BCR'!$B69,BCR!$1:$1,0))),AVERAGE(EQ69:FB69)),"")</f>
        <v>0</v>
      </c>
      <c r="FD69" s="59">
        <f>+IFERROR(IF(ISTEXT(FD$5)=FALSE,(INDEX(BCR!$1:$1048576,MATCH('Estadísticas BCR'!FD$5,BCR!$A:$A,0),MATCH('Estadísticas BCR'!$B69,BCR!$1:$1,0))),AVERAGE(ER69:FC69)),"")</f>
        <v>0</v>
      </c>
      <c r="FE69" s="59">
        <f>+IFERROR(IF(ISTEXT(FE$5)=FALSE,(INDEX(BCR!$1:$1048576,MATCH('Estadísticas BCR'!FE$5,BCR!$A:$A,0),MATCH('Estadísticas BCR'!$B69,BCR!$1:$1,0))),AVERAGE(ES69:FD69)),"")</f>
        <v>0</v>
      </c>
      <c r="FF69" s="59">
        <f>+IFERROR(IF(ISTEXT(FF$5)=FALSE,(INDEX(BCR!$1:$1048576,MATCH('Estadísticas BCR'!FF$5,BCR!$A:$A,0),MATCH('Estadísticas BCR'!$B69,BCR!$1:$1,0))),AVERAGE(ET69:FE69)),"")</f>
        <v>0</v>
      </c>
      <c r="FG69" s="59">
        <f>+IFERROR(IF(ISTEXT(FG$5)=FALSE,(INDEX(BCR!$1:$1048576,MATCH('Estadísticas BCR'!FG$5,BCR!$A:$A,0),MATCH('Estadísticas BCR'!$B69,BCR!$1:$1,0))),AVERAGE(EU69:FF69)),"")</f>
        <v>0</v>
      </c>
      <c r="FH69" s="59">
        <f>+IFERROR(IF(ISTEXT(FH$5)=FALSE,(INDEX(BCR!$1:$1048576,MATCH('Estadísticas BCR'!FH$5,BCR!$A:$A,0),MATCH('Estadísticas BCR'!$B69,BCR!$1:$1,0))),AVERAGE(EV69:FG69)),"")</f>
        <v>0</v>
      </c>
      <c r="FI69" s="59">
        <f>+IFERROR(IF(ISTEXT(FI$5)=FALSE,(INDEX(BCR!$1:$1048576,MATCH('Estadísticas BCR'!FI$5,BCR!$A:$A,0),MATCH('Estadísticas BCR'!$B69,BCR!$1:$1,0))),AVERAGE(EW69:FH69)),"")</f>
        <v>0</v>
      </c>
      <c r="FJ69" s="59">
        <f>+IFERROR(IF(ISTEXT(FJ$5)=FALSE,(INDEX(BCR!$1:$1048576,MATCH('Estadísticas BCR'!FJ$5,BCR!$A:$A,0),MATCH('Estadísticas BCR'!$B69,BCR!$1:$1,0))),AVERAGE(EX69:FI69)),"")</f>
        <v>0</v>
      </c>
      <c r="FK69" s="59">
        <f>+IFERROR(IF(ISTEXT(FK$5)=FALSE,(INDEX(BCR!$1:$1048576,MATCH('Estadísticas BCR'!FK$5,BCR!$A:$A,0),MATCH('Estadísticas BCR'!$B69,BCR!$1:$1,0))),AVERAGE(EY69:FJ69)),"")</f>
        <v>0</v>
      </c>
      <c r="FL69" s="59">
        <f>+IFERROR(IF(ISTEXT(FL$5)=FALSE,(INDEX(BCR!$1:$1048576,MATCH('Estadísticas BCR'!FL$5,BCR!$A:$A,0),MATCH('Estadísticas BCR'!$B69,BCR!$1:$1,0))),AVERAGE(EZ69:FK69)),"")</f>
        <v>0</v>
      </c>
      <c r="FM69" s="59">
        <f>+IFERROR(IF(ISTEXT(FM$5)=FALSE,(INDEX(BCR!$1:$1048576,MATCH('Estadísticas BCR'!FM$5,BCR!$A:$A,0),MATCH('Estadísticas BCR'!$B69,BCR!$1:$1,0))),AVERAGE(FA69:FL69)),"")</f>
        <v>0</v>
      </c>
      <c r="FN69" s="59">
        <f>+IFERROR(IF(ISTEXT(FN$5)=FALSE,(INDEX(BCR!$1:$1048576,MATCH('Estadísticas BCR'!FN$5,BCR!$A:$A,0),MATCH('Estadísticas BCR'!$B69,BCR!$1:$1,0))),AVERAGE(FB69:FM69)),"")</f>
        <v>0</v>
      </c>
      <c r="FO69" s="59">
        <f>+IFERROR(IF(ISTEXT(FO$5)=FALSE,(INDEX(BCR!$1:$1048576,MATCH('Estadísticas BCR'!FO$5,BCR!$A:$A,0),MATCH('Estadísticas BCR'!$B69,BCR!$1:$1,0))),AVERAGE(FC69:FN69)),"")</f>
        <v>0</v>
      </c>
      <c r="FP69" s="60">
        <f>+IFERROR(IF(ISTEXT(FP$5)=FALSE,(INDEX(BCR!$1:$1048576,MATCH('Estadísticas BCR'!FP$5,BCR!$A:$A,0),MATCH('Estadísticas BCR'!$B69,BCR!$1:$1,0))),AVERAGE(FD69:FO69)),"")</f>
        <v>0</v>
      </c>
      <c r="FQ69" s="59">
        <f>+IFERROR(IF(ISTEXT(FQ$5)=FALSE,(INDEX(BCR!$1:$1048576,MATCH('Estadísticas BCR'!FQ$5,BCR!$A:$A,0),MATCH('Estadísticas BCR'!$B69,BCR!$1:$1,0))),AVERAGE(FE69:FP69)),"")</f>
        <v>0</v>
      </c>
      <c r="FR69" s="59">
        <f>+IFERROR(IF(ISTEXT(FR$5)=FALSE,(INDEX(BCR!$1:$1048576,MATCH('Estadísticas BCR'!FR$5,BCR!$A:$A,0),MATCH('Estadísticas BCR'!$B69,BCR!$1:$1,0))),AVERAGE(FF69:FQ69)),"")</f>
        <v>0</v>
      </c>
      <c r="FS69" s="59">
        <f>+IFERROR(IF(ISTEXT(FS$5)=FALSE,(INDEX(BCR!$1:$1048576,MATCH('Estadísticas BCR'!FS$5,BCR!$A:$A,0),MATCH('Estadísticas BCR'!$B69,BCR!$1:$1,0))),AVERAGE(FG69:FR69)),"")</f>
        <v>0</v>
      </c>
      <c r="FT69" s="59">
        <f>+IFERROR(IF(ISTEXT(FT$5)=FALSE,(INDEX(BCR!$1:$1048576,MATCH('Estadísticas BCR'!FT$5,BCR!$A:$A,0),MATCH('Estadísticas BCR'!$B69,BCR!$1:$1,0))),AVERAGE(FH69:FS69)),"")</f>
        <v>0</v>
      </c>
      <c r="FU69" s="59">
        <f>+IFERROR(IF(ISTEXT(FU$5)=FALSE,(INDEX(BCR!$1:$1048576,MATCH('Estadísticas BCR'!FU$5,BCR!$A:$A,0),MATCH('Estadísticas BCR'!$B69,BCR!$1:$1,0))),AVERAGE(FI69:FT69)),"")</f>
        <v>0</v>
      </c>
      <c r="FV69" s="59">
        <f>+IFERROR(IF(ISTEXT(FV$5)=FALSE,(INDEX(BCR!$1:$1048576,MATCH('Estadísticas BCR'!FV$5,BCR!$A:$A,0),MATCH('Estadísticas BCR'!$B69,BCR!$1:$1,0))),AVERAGE(FJ69:FU69)),"")</f>
        <v>0</v>
      </c>
      <c r="FW69" s="59">
        <f>+IFERROR(IF(ISTEXT(FW$5)=FALSE,(INDEX(BCR!$1:$1048576,MATCH('Estadísticas BCR'!FW$5,BCR!$A:$A,0),MATCH('Estadísticas BCR'!$B69,BCR!$1:$1,0))),AVERAGE(FK69:FV69)),"")</f>
        <v>0</v>
      </c>
      <c r="FX69" s="59">
        <f>+IFERROR(IF(ISTEXT(FX$5)=FALSE,(INDEX(BCR!$1:$1048576,MATCH('Estadísticas BCR'!FX$5,BCR!$A:$A,0),MATCH('Estadísticas BCR'!$B69,BCR!$1:$1,0))),AVERAGE(FL69:FW69)),"")</f>
        <v>0</v>
      </c>
      <c r="FY69" s="59">
        <f>+IFERROR(IF(ISTEXT(FY$5)=FALSE,(INDEX(BCR!$1:$1048576,MATCH('Estadísticas BCR'!FY$5,BCR!$A:$A,0),MATCH('Estadísticas BCR'!$B69,BCR!$1:$1,0))),AVERAGE(FM69:FX69)),"")</f>
        <v>0</v>
      </c>
      <c r="FZ69" s="59">
        <f>+IFERROR(IF(ISTEXT(FZ$5)=FALSE,(INDEX(BCR!$1:$1048576,MATCH('Estadísticas BCR'!FZ$5,BCR!$A:$A,0),MATCH('Estadísticas BCR'!$B69,BCR!$1:$1,0))),AVERAGE(FN69:FY69)),"")</f>
        <v>0</v>
      </c>
      <c r="GA69" s="59">
        <f>+IFERROR(IF(ISTEXT(GA$5)=FALSE,(INDEX(BCR!$1:$1048576,MATCH('Estadísticas BCR'!GA$5,BCR!$A:$A,0),MATCH('Estadísticas BCR'!$B69,BCR!$1:$1,0))),AVERAGE(FO69:FZ69)),"")</f>
        <v>0</v>
      </c>
      <c r="GB69" s="59">
        <f>+IFERROR(IF(ISTEXT(GB$5)=FALSE,(INDEX(BCR!$1:$1048576,MATCH('Estadísticas BCR'!GB$5,BCR!$A:$A,0),MATCH('Estadísticas BCR'!$B69,BCR!$1:$1,0))),AVERAGE(FP69:GA69)),"")</f>
        <v>0</v>
      </c>
      <c r="GC69" s="60">
        <f>+IFERROR(IF(ISTEXT(GC$5)=FALSE,(INDEX(BCR!$1:$1048576,MATCH('Estadísticas BCR'!GC$5,BCR!$A:$A,0),MATCH('Estadísticas BCR'!$B69,BCR!$1:$1,0))),AVERAGE(FQ69:GB69)),"")</f>
        <v>0</v>
      </c>
      <c r="GD69" s="59">
        <f>+IFERROR(IF(ISTEXT(GD$5)=FALSE,(INDEX(BCR!$1:$1048576,MATCH('Estadísticas BCR'!GD$5,BCR!$A:$A,0),MATCH('Estadísticas BCR'!$B69,BCR!$1:$1,0))),AVERAGE(FR69:GC69)),"")</f>
        <v>0</v>
      </c>
      <c r="GE69" s="59">
        <f>+IFERROR(IF(ISTEXT(GE$5)=FALSE,(INDEX(BCR!$1:$1048576,MATCH('Estadísticas BCR'!GE$5,BCR!$A:$A,0),MATCH('Estadísticas BCR'!$B69,BCR!$1:$1,0))),AVERAGE(FS69:GD69)),"")</f>
        <v>0</v>
      </c>
      <c r="GF69" s="59">
        <f>+IFERROR(IF(ISTEXT(GF$5)=FALSE,(INDEX(BCR!$1:$1048576,MATCH('Estadísticas BCR'!GF$5,BCR!$A:$A,0),MATCH('Estadísticas BCR'!$B69,BCR!$1:$1,0))),AVERAGE(FT69:GE69)),"")</f>
        <v>0</v>
      </c>
      <c r="GG69" s="59">
        <f>+IFERROR(IF(ISTEXT(GG$5)=FALSE,(INDEX(BCR!$1:$1048576,MATCH('Estadísticas BCR'!GG$5,BCR!$A:$A,0),MATCH('Estadísticas BCR'!$B69,BCR!$1:$1,0))),AVERAGE(FU69:GF69)),"")</f>
        <v>0</v>
      </c>
      <c r="GH69" s="59">
        <f>+IFERROR(IF(ISTEXT(GH$5)=FALSE,(INDEX(BCR!$1:$1048576,MATCH('Estadísticas BCR'!GH$5,BCR!$A:$A,0),MATCH('Estadísticas BCR'!$B69,BCR!$1:$1,0))),AVERAGE(FV69:GG69)),"")</f>
        <v>0</v>
      </c>
      <c r="GI69" s="59">
        <f>+IFERROR(IF(ISTEXT(GI$5)=FALSE,(INDEX(BCR!$1:$1048576,MATCH('Estadísticas BCR'!GI$5,BCR!$A:$A,0),MATCH('Estadísticas BCR'!$B69,BCR!$1:$1,0))),AVERAGE(FW69:GH69)),"")</f>
        <v>0</v>
      </c>
      <c r="GJ69" s="59">
        <f>+IFERROR(IF(ISTEXT(GJ$5)=FALSE,(INDEX(BCR!$1:$1048576,MATCH('Estadísticas BCR'!GJ$5,BCR!$A:$A,0),MATCH('Estadísticas BCR'!$B69,BCR!$1:$1,0))),AVERAGE(FX69:GI69)),"")</f>
        <v>0</v>
      </c>
      <c r="GK69" s="59">
        <f>+IFERROR(IF(ISTEXT(GK$5)=FALSE,(INDEX(BCR!$1:$1048576,MATCH('Estadísticas BCR'!GK$5,BCR!$A:$A,0),MATCH('Estadísticas BCR'!$B69,BCR!$1:$1,0))),AVERAGE(FY69:GJ69)),"")</f>
        <v>0</v>
      </c>
      <c r="GL69" s="59">
        <f>+IFERROR(IF(ISTEXT(GL$5)=FALSE,(INDEX(BCR!$1:$1048576,MATCH('Estadísticas BCR'!GL$5,BCR!$A:$A,0),MATCH('Estadísticas BCR'!$B69,BCR!$1:$1,0))),AVERAGE(FZ69:GK69)),"")</f>
        <v>0</v>
      </c>
      <c r="GM69" s="59">
        <f>+IFERROR(IF(ISTEXT(GM$5)=FALSE,(INDEX(BCR!$1:$1048576,MATCH('Estadísticas BCR'!GM$5,BCR!$A:$A,0),MATCH('Estadísticas BCR'!$B69,BCR!$1:$1,0))),AVERAGE(GA69:GL69)),"")</f>
        <v>0</v>
      </c>
      <c r="GN69" s="59">
        <f>+IFERROR(IF(ISTEXT(GN$5)=FALSE,(INDEX(BCR!$1:$1048576,MATCH('Estadísticas BCR'!GN$5,BCR!$A:$A,0),MATCH('Estadísticas BCR'!$B69,BCR!$1:$1,0))),AVERAGE(GB69:GM69)),"")</f>
        <v>0</v>
      </c>
      <c r="GO69" s="59">
        <f>+IFERROR(IF(ISTEXT(GO$5)=FALSE,(INDEX(BCR!$1:$1048576,MATCH('Estadísticas BCR'!GO$5,BCR!$A:$A,0),MATCH('Estadísticas BCR'!$B69,BCR!$1:$1,0))),AVERAGE(GC69:GN69)),"")</f>
        <v>0</v>
      </c>
      <c r="GP69" s="60">
        <f>+IFERROR(IF(ISTEXT(GP$5)=FALSE,(INDEX(BCR!$1:$1048576,MATCH('Estadísticas BCR'!GP$5,BCR!$A:$A,0),MATCH('Estadísticas BCR'!$B69,BCR!$1:$1,0))),AVERAGE(GD69:GO69)),"")</f>
        <v>0</v>
      </c>
      <c r="GQ69" s="59">
        <f>+IFERROR(IF(ISTEXT(GQ$5)=FALSE,(INDEX(BCR!$1:$1048576,MATCH('Estadísticas BCR'!GQ$5,BCR!$A:$A,0),MATCH('Estadísticas BCR'!$B69,BCR!$1:$1,0))),AVERAGE(GE69:GP69)),"")</f>
        <v>0</v>
      </c>
      <c r="GR69" s="59">
        <f>+IFERROR(IF(ISTEXT(GR$5)=FALSE,(INDEX(BCR!$1:$1048576,MATCH('Estadísticas BCR'!GR$5,BCR!$A:$A,0),MATCH('Estadísticas BCR'!$B69,BCR!$1:$1,0))),AVERAGE(GF69:GQ69)),"")</f>
        <v>0</v>
      </c>
      <c r="GS69" s="59">
        <f>+IFERROR(IF(ISTEXT(GS$5)=FALSE,(INDEX(BCR!$1:$1048576,MATCH('Estadísticas BCR'!GS$5,BCR!$A:$A,0),MATCH('Estadísticas BCR'!$B69,BCR!$1:$1,0))),AVERAGE(GG69:GR69)),"")</f>
        <v>0</v>
      </c>
      <c r="GT69" s="59">
        <f>+IFERROR(IF(ISTEXT(GT$5)=FALSE,(INDEX(BCR!$1:$1048576,MATCH('Estadísticas BCR'!GT$5,BCR!$A:$A,0),MATCH('Estadísticas BCR'!$B69,BCR!$1:$1,0))),AVERAGE(GH69:GS69)),"")</f>
        <v>0</v>
      </c>
      <c r="GU69" s="59">
        <f>+IFERROR(IF(ISTEXT(GU$5)=FALSE,(INDEX(BCR!$1:$1048576,MATCH('Estadísticas BCR'!GU$5,BCR!$A:$A,0),MATCH('Estadísticas BCR'!$B69,BCR!$1:$1,0))),AVERAGE(GI69:GT69)),"")</f>
        <v>0</v>
      </c>
      <c r="GV69" s="59">
        <f>+IFERROR(IF(ISTEXT(GV$5)=FALSE,(INDEX(BCR!$1:$1048576,MATCH('Estadísticas BCR'!GV$5,BCR!$A:$A,0),MATCH('Estadísticas BCR'!$B69,BCR!$1:$1,0))),AVERAGE(GJ69:GU69)),"")</f>
        <v>0</v>
      </c>
      <c r="GW69" s="59">
        <f>+IFERROR(IF(ISTEXT(GW$5)=FALSE,(INDEX(BCR!$1:$1048576,MATCH('Estadísticas BCR'!GW$5,BCR!$A:$A,0),MATCH('Estadísticas BCR'!$B69,BCR!$1:$1,0))),AVERAGE(GK69:GV69)),"")</f>
        <v>0</v>
      </c>
      <c r="GX69" s="59">
        <f>+IFERROR(IF(ISTEXT(GX$5)=FALSE,(INDEX(BCR!$1:$1048576,MATCH('Estadísticas BCR'!GX$5,BCR!$A:$A,0),MATCH('Estadísticas BCR'!$B69,BCR!$1:$1,0))),AVERAGE(GL69:GW69)),"")</f>
        <v>0</v>
      </c>
      <c r="GY69" s="59">
        <f>+IFERROR(IF(ISTEXT(GY$5)=FALSE,(INDEX(BCR!$1:$1048576,MATCH('Estadísticas BCR'!GY$5,BCR!$A:$A,0),MATCH('Estadísticas BCR'!$B69,BCR!$1:$1,0))),AVERAGE(GM69:GX69)),"")</f>
        <v>0</v>
      </c>
      <c r="GZ69" s="59">
        <f>+IFERROR(IF(ISTEXT(GZ$5)=FALSE,(INDEX(BCR!$1:$1048576,MATCH('Estadísticas BCR'!GZ$5,BCR!$A:$A,0),MATCH('Estadísticas BCR'!$B69,BCR!$1:$1,0))),AVERAGE(GN69:GY69)),"")</f>
        <v>0</v>
      </c>
      <c r="HA69" s="59">
        <f>+IFERROR(IF(ISTEXT(HA$5)=FALSE,(INDEX(BCR!$1:$1048576,MATCH('Estadísticas BCR'!HA$5,BCR!$A:$A,0),MATCH('Estadísticas BCR'!$B69,BCR!$1:$1,0))),AVERAGE(GO69:GZ69)),"")</f>
        <v>0</v>
      </c>
      <c r="HB69" s="59">
        <f>+IFERROR(IF(ISTEXT(HB$5)=FALSE,(INDEX(BCR!$1:$1048576,MATCH('Estadísticas BCR'!HB$5,BCR!$A:$A,0),MATCH('Estadísticas BCR'!$B69,BCR!$1:$1,0))),AVERAGE(GP69:HA69)),"")</f>
        <v>0</v>
      </c>
      <c r="HC69" s="60">
        <f>+IFERROR(IF(ISTEXT(HC$5)=FALSE,(INDEX(BCR!$1:$1048576,MATCH('Estadísticas BCR'!HC$5,BCR!$A:$A,0),MATCH('Estadísticas BCR'!$B69,BCR!$1:$1,0))),AVERAGE(GQ69:HB69)),"")</f>
        <v>0</v>
      </c>
      <c r="HD69" s="59">
        <f>+IFERROR(IF(ISTEXT(HD$5)=FALSE,(INDEX(BCR!$1:$1048576,MATCH('Estadísticas BCR'!HD$5,BCR!$A:$A,0),MATCH('Estadísticas BCR'!$B69,BCR!$1:$1,0))),AVERAGE(GR69:HC69)),"")</f>
        <v>0</v>
      </c>
      <c r="HE69" s="59">
        <f>+IFERROR(IF(ISTEXT(HE$5)=FALSE,(INDEX(BCR!$1:$1048576,MATCH('Estadísticas BCR'!HE$5,BCR!$A:$A,0),MATCH('Estadísticas BCR'!$B69,BCR!$1:$1,0))),AVERAGE(GS69:HD69)),"")</f>
        <v>0</v>
      </c>
      <c r="HF69" s="59">
        <f>+IFERROR(IF(ISTEXT(HF$5)=FALSE,(INDEX(BCR!$1:$1048576,MATCH('Estadísticas BCR'!HF$5,BCR!$A:$A,0),MATCH('Estadísticas BCR'!$B69,BCR!$1:$1,0))),AVERAGE(GT69:HE69)),"")</f>
        <v>0</v>
      </c>
      <c r="HG69" s="59">
        <f>+IFERROR(IF(ISTEXT(HG$5)=FALSE,(INDEX(BCR!$1:$1048576,MATCH('Estadísticas BCR'!HG$5,BCR!$A:$A,0),MATCH('Estadísticas BCR'!$B69,BCR!$1:$1,0))),AVERAGE(GU69:HF69)),"")</f>
        <v>0</v>
      </c>
      <c r="HH69" s="59">
        <f>+IFERROR(IF(ISTEXT(HH$5)=FALSE,(INDEX(BCR!$1:$1048576,MATCH('Estadísticas BCR'!HH$5,BCR!$A:$A,0),MATCH('Estadísticas BCR'!$B69,BCR!$1:$1,0))),AVERAGE(GV69:HG69)),"")</f>
        <v>0</v>
      </c>
      <c r="HI69" s="59">
        <f>+IFERROR(IF(ISTEXT(HI$5)=FALSE,(INDEX(BCR!$1:$1048576,MATCH('Estadísticas BCR'!HI$5,BCR!$A:$A,0),MATCH('Estadísticas BCR'!$B69,BCR!$1:$1,0))),AVERAGE(GW69:HH69)),"")</f>
        <v>0</v>
      </c>
      <c r="HJ69" s="59">
        <f>+IFERROR(IF(ISTEXT(HJ$5)=FALSE,(INDEX(BCR!$1:$1048576,MATCH('Estadísticas BCR'!HJ$5,BCR!$A:$A,0),MATCH('Estadísticas BCR'!$B69,BCR!$1:$1,0))),AVERAGE(GX69:HI69)),"")</f>
        <v>0</v>
      </c>
      <c r="HK69" s="59">
        <f>+IFERROR(IF(ISTEXT(HK$5)=FALSE,(INDEX(BCR!$1:$1048576,MATCH('Estadísticas BCR'!HK$5,BCR!$A:$A,0),MATCH('Estadísticas BCR'!$B69,BCR!$1:$1,0))),AVERAGE(GY69:HJ69)),"")</f>
        <v>0</v>
      </c>
      <c r="HL69" s="59">
        <f>+IFERROR(IF(ISTEXT(HL$5)=FALSE,(INDEX(BCR!$1:$1048576,MATCH('Estadísticas BCR'!HL$5,BCR!$A:$A,0),MATCH('Estadísticas BCR'!$B69,BCR!$1:$1,0))),AVERAGE(GZ69:HK69)),"")</f>
        <v>0</v>
      </c>
      <c r="HM69" s="59">
        <f>+IFERROR(IF(ISTEXT(HM$5)=FALSE,(INDEX(BCR!$1:$1048576,MATCH('Estadísticas BCR'!HM$5,BCR!$A:$A,0),MATCH('Estadísticas BCR'!$B69,BCR!$1:$1,0))),AVERAGE(HA69:HL69)),"")</f>
        <v>0</v>
      </c>
      <c r="HN69" s="59">
        <f>+IFERROR(IF(ISTEXT(HN$5)=FALSE,(INDEX(BCR!$1:$1048576,MATCH('Estadísticas BCR'!HN$5,BCR!$A:$A,0),MATCH('Estadísticas BCR'!$B69,BCR!$1:$1,0))),AVERAGE(HB69:HM69)),"")</f>
        <v>0</v>
      </c>
      <c r="HO69" s="59">
        <f>+IFERROR(IF(ISTEXT(HO$5)=FALSE,(INDEX(BCR!$1:$1048576,MATCH('Estadísticas BCR'!HO$5,BCR!$A:$A,0),MATCH('Estadísticas BCR'!$B69,BCR!$1:$1,0))),AVERAGE(HC69:HN69)),"")</f>
        <v>0</v>
      </c>
      <c r="HP69" s="60">
        <f>+IFERROR(IF(ISTEXT(HP$5)=FALSE,(INDEX(BCR!$1:$1048576,MATCH('Estadísticas BCR'!HP$5,BCR!$A:$A,0),MATCH('Estadísticas BCR'!$B69,BCR!$1:$1,0))),AVERAGE(HD69:HO69)),"")</f>
        <v>0</v>
      </c>
      <c r="HQ69" s="59">
        <f>+IFERROR(IF(ISTEXT(HQ$5)=FALSE,(INDEX(BCR!$1:$1048576,MATCH('Estadísticas BCR'!HQ$5,BCR!$A:$A,0),MATCH('Estadísticas BCR'!$B69,BCR!$1:$1,0))),AVERAGE(HE69:HP69)),"")</f>
        <v>0</v>
      </c>
      <c r="HR69" s="59">
        <f>+IFERROR(IF(ISTEXT(HR$5)=FALSE,(INDEX(BCR!$1:$1048576,MATCH('Estadísticas BCR'!HR$5,BCR!$A:$A,0),MATCH('Estadísticas BCR'!$B69,BCR!$1:$1,0))),AVERAGE(HF69:HQ69)),"")</f>
        <v>0</v>
      </c>
      <c r="HS69" s="59">
        <f>+IFERROR(IF(ISTEXT(HS$5)=FALSE,(INDEX(BCR!$1:$1048576,MATCH('Estadísticas BCR'!HS$5,BCR!$A:$A,0),MATCH('Estadísticas BCR'!$B69,BCR!$1:$1,0))),AVERAGE(HG69:HR69)),"")</f>
        <v>0</v>
      </c>
      <c r="HT69" s="59">
        <f>+IFERROR(IF(ISTEXT(HT$5)=FALSE,(INDEX(BCR!$1:$1048576,MATCH('Estadísticas BCR'!HT$5,BCR!$A:$A,0),MATCH('Estadísticas BCR'!$B69,BCR!$1:$1,0))),AVERAGE(HH69:HS69)),"")</f>
        <v>0</v>
      </c>
      <c r="HU69" s="59">
        <f>+IFERROR(IF(ISTEXT(HU$5)=FALSE,(INDEX(BCR!$1:$1048576,MATCH('Estadísticas BCR'!HU$5,BCR!$A:$A,0),MATCH('Estadísticas BCR'!$B69,BCR!$1:$1,0))),AVERAGE(HI69:HT69)),"")</f>
        <v>0</v>
      </c>
      <c r="HV69" s="59">
        <f>+IFERROR(IF(ISTEXT(HV$5)=FALSE,(INDEX(BCR!$1:$1048576,MATCH('Estadísticas BCR'!HV$5,BCR!$A:$A,0),MATCH('Estadísticas BCR'!$B69,BCR!$1:$1,0))),AVERAGE(HJ69:HU69)),"")</f>
        <v>0</v>
      </c>
      <c r="HW69" s="59">
        <f>+IFERROR(IF(ISTEXT(HW$5)=FALSE,(INDEX(BCR!$1:$1048576,MATCH('Estadísticas BCR'!HW$5,BCR!$A:$A,0),MATCH('Estadísticas BCR'!$B69,BCR!$1:$1,0))),AVERAGE(HK69:HV69)),"")</f>
        <v>0</v>
      </c>
      <c r="HX69" s="59">
        <f>+IFERROR(IF(ISTEXT(HX$5)=FALSE,(INDEX(BCR!$1:$1048576,MATCH('Estadísticas BCR'!HX$5,BCR!$A:$A,0),MATCH('Estadísticas BCR'!$B69,BCR!$1:$1,0))),AVERAGE(HL69:HW69)),"")</f>
        <v>0</v>
      </c>
      <c r="HY69" s="59">
        <f>+IFERROR(IF(ISTEXT(HY$5)=FALSE,(INDEX(BCR!$1:$1048576,MATCH('Estadísticas BCR'!HY$5,BCR!$A:$A,0),MATCH('Estadísticas BCR'!$B69,BCR!$1:$1,0))),AVERAGE(HM69:HX69)),"")</f>
        <v>0</v>
      </c>
      <c r="HZ69" s="59">
        <f>+IFERROR(IF(ISTEXT(HZ$5)=FALSE,(INDEX(BCR!$1:$1048576,MATCH('Estadísticas BCR'!HZ$5,BCR!$A:$A,0),MATCH('Estadísticas BCR'!$B69,BCR!$1:$1,0))),AVERAGE(HN69:HY69)),"")</f>
        <v>0</v>
      </c>
      <c r="IA69" s="59">
        <f>+IFERROR(IF(ISTEXT(IA$5)=FALSE,(INDEX(BCR!$1:$1048576,MATCH('Estadísticas BCR'!IA$5,BCR!$A:$A,0),MATCH('Estadísticas BCR'!$B69,BCR!$1:$1,0))),AVERAGE(HO69:HZ69)),"")</f>
        <v>0</v>
      </c>
      <c r="IB69" s="59">
        <f>+IFERROR(IF(ISTEXT(IB$5)=FALSE,(INDEX(BCR!$1:$1048576,MATCH('Estadísticas BCR'!IB$5,BCR!$A:$A,0),MATCH('Estadísticas BCR'!$B69,BCR!$1:$1,0))),AVERAGE(HP69:IA69)),"")</f>
        <v>0</v>
      </c>
      <c r="IC69" s="60">
        <f>+IFERROR(IF(ISTEXT(IC$5)=FALSE,(INDEX(BCR!$1:$1048576,MATCH('Estadísticas BCR'!IC$5,BCR!$A:$A,0),MATCH('Estadísticas BCR'!$B69,BCR!$1:$1,0))),AVERAGE(HQ69:IB69)),"")</f>
        <v>0</v>
      </c>
      <c r="ID69" s="59">
        <f>+IFERROR(IF(ISTEXT(ID$5)=FALSE,(INDEX(BCR!$1:$1048576,MATCH('Estadísticas BCR'!ID$5,BCR!$A:$A,0),MATCH('Estadísticas BCR'!$B69,BCR!$1:$1,0))),AVERAGE(HR69:IC69)),"")</f>
        <v>0</v>
      </c>
      <c r="IE69" s="59">
        <f>+IFERROR(IF(ISTEXT(IE$5)=FALSE,(INDEX(BCR!$1:$1048576,MATCH('Estadísticas BCR'!IE$5,BCR!$A:$A,0),MATCH('Estadísticas BCR'!$B69,BCR!$1:$1,0))),AVERAGE(HS69:ID69)),"")</f>
        <v>0</v>
      </c>
      <c r="IF69" s="59">
        <f>+IFERROR(IF(ISTEXT(IF$5)=FALSE,(INDEX(BCR!$1:$1048576,MATCH('Estadísticas BCR'!IF$5,BCR!$A:$A,0),MATCH('Estadísticas BCR'!$B69,BCR!$1:$1,0))),AVERAGE(HT69:IE69)),"")</f>
        <v>0</v>
      </c>
      <c r="IG69" s="59">
        <f>+IFERROR(IF(ISTEXT(IG$5)=FALSE,(INDEX(BCR!$1:$1048576,MATCH('Estadísticas BCR'!IG$5,BCR!$A:$A,0),MATCH('Estadísticas BCR'!$B69,BCR!$1:$1,0))),AVERAGE(HU69:IF69)),"")</f>
        <v>0</v>
      </c>
      <c r="IH69" s="59">
        <f>+IFERROR(IF(ISTEXT(IH$5)=FALSE,(INDEX(BCR!$1:$1048576,MATCH('Estadísticas BCR'!IH$5,BCR!$A:$A,0),MATCH('Estadísticas BCR'!$B69,BCR!$1:$1,0))),AVERAGE(HV69:IG69)),"")</f>
        <v>0</v>
      </c>
      <c r="II69" s="59">
        <f>+IFERROR(IF(ISTEXT(II$5)=FALSE,(INDEX(BCR!$1:$1048576,MATCH('Estadísticas BCR'!II$5,BCR!$A:$A,0),MATCH('Estadísticas BCR'!$B69,BCR!$1:$1,0))),AVERAGE(HW69:IH69)),"")</f>
        <v>0</v>
      </c>
      <c r="IJ69" s="59">
        <f>+IFERROR(IF(ISTEXT(IJ$5)=FALSE,(INDEX(BCR!$1:$1048576,MATCH('Estadísticas BCR'!IJ$5,BCR!$A:$A,0),MATCH('Estadísticas BCR'!$B69,BCR!$1:$1,0))),AVERAGE(HX69:II69)),"")</f>
        <v>0</v>
      </c>
      <c r="IK69" s="59">
        <f>+IFERROR(IF(ISTEXT(IK$5)=FALSE,(INDEX(BCR!$1:$1048576,MATCH('Estadísticas BCR'!IK$5,BCR!$A:$A,0),MATCH('Estadísticas BCR'!$B69,BCR!$1:$1,0))),AVERAGE(HY69:IJ69)),"")</f>
        <v>0</v>
      </c>
      <c r="IL69" s="59">
        <f>+IFERROR(IF(ISTEXT(IL$5)=FALSE,(INDEX(BCR!$1:$1048576,MATCH('Estadísticas BCR'!IL$5,BCR!$A:$A,0),MATCH('Estadísticas BCR'!$B69,BCR!$1:$1,0))),AVERAGE(HZ69:IK69)),"")</f>
        <v>0</v>
      </c>
      <c r="IM69" s="59">
        <f>+IFERROR(IF(ISTEXT(IM$5)=FALSE,(INDEX(BCR!$1:$1048576,MATCH('Estadísticas BCR'!IM$5,BCR!$A:$A,0),MATCH('Estadísticas BCR'!$B69,BCR!$1:$1,0))),AVERAGE(IA69:IL69)),"")</f>
        <v>0</v>
      </c>
      <c r="IN69" s="59">
        <f>+IFERROR(IF(ISTEXT(IN$5)=FALSE,(INDEX(BCR!$1:$1048576,MATCH('Estadísticas BCR'!IN$5,BCR!$A:$A,0),MATCH('Estadísticas BCR'!$B69,BCR!$1:$1,0))),AVERAGE(IB69:IM69)),"")</f>
        <v>0</v>
      </c>
      <c r="IO69" s="59">
        <f>+IFERROR(IF(ISTEXT(IO$5)=FALSE,(INDEX(BCR!$1:$1048576,MATCH('Estadísticas BCR'!IO$5,BCR!$A:$A,0),MATCH('Estadísticas BCR'!$B69,BCR!$1:$1,0))),AVERAGE(IC69:IN69)),"")</f>
        <v>0</v>
      </c>
      <c r="IP69" s="60">
        <f>+IFERROR(IF(ISTEXT(IP$5)=FALSE,(INDEX(BCR!$1:$1048576,MATCH('Estadísticas BCR'!IP$5,BCR!$A:$A,0),MATCH('Estadísticas BCR'!$B69,BCR!$1:$1,0))),AVERAGE(ID69:IO69)),"")</f>
        <v>0</v>
      </c>
      <c r="IQ69" s="59">
        <f>+IFERROR(IF(ISTEXT(IQ$5)=FALSE,(INDEX(BCR!$1:$1048576,MATCH('Estadísticas BCR'!IQ$5,BCR!$A:$A,0),MATCH('Estadísticas BCR'!$B69,BCR!$1:$1,0))),AVERAGE(IE69:IP69)),"")</f>
        <v>0</v>
      </c>
      <c r="IR69" s="59">
        <f>+IFERROR(IF(ISTEXT(IR$5)=FALSE,(INDEX(BCR!$1:$1048576,MATCH('Estadísticas BCR'!IR$5,BCR!$A:$A,0),MATCH('Estadísticas BCR'!$B69,BCR!$1:$1,0))),AVERAGE(IF69:IQ69)),"")</f>
        <v>0</v>
      </c>
      <c r="IS69" s="59">
        <f>+IFERROR(IF(ISTEXT(IS$5)=FALSE,(INDEX(BCR!$1:$1048576,MATCH('Estadísticas BCR'!IS$5,BCR!$A:$A,0),MATCH('Estadísticas BCR'!$B69,BCR!$1:$1,0))),AVERAGE(IG69:IR69)),"")</f>
        <v>0</v>
      </c>
      <c r="IT69" s="59">
        <f>+IFERROR(IF(ISTEXT(IT$5)=FALSE,(INDEX(BCR!$1:$1048576,MATCH('Estadísticas BCR'!IT$5,BCR!$A:$A,0),MATCH('Estadísticas BCR'!$B69,BCR!$1:$1,0))),AVERAGE(IH69:IS69)),"")</f>
        <v>0</v>
      </c>
      <c r="IU69" s="59">
        <f>+IFERROR(IF(ISTEXT(IU$5)=FALSE,(INDEX(BCR!$1:$1048576,MATCH('Estadísticas BCR'!IU$5,BCR!$A:$A,0),MATCH('Estadísticas BCR'!$B69,BCR!$1:$1,0))),AVERAGE(II69:IT69)),"")</f>
        <v>0</v>
      </c>
      <c r="IV69" s="59">
        <f>+IFERROR(IF(ISTEXT(IV$5)=FALSE,(INDEX(BCR!$1:$1048576,MATCH('Estadísticas BCR'!IV$5,BCR!$A:$A,0),MATCH('Estadísticas BCR'!$B69,BCR!$1:$1,0))),AVERAGE(IJ69:IU69)),"")</f>
        <v>0</v>
      </c>
      <c r="IW69" s="59">
        <f>+IFERROR(IF(ISTEXT(IW$5)=FALSE,(INDEX(BCR!$1:$1048576,MATCH('Estadísticas BCR'!IW$5,BCR!$A:$A,0),MATCH('Estadísticas BCR'!$B69,BCR!$1:$1,0))),AVERAGE(IK69:IV69)),"")</f>
        <v>0</v>
      </c>
      <c r="IX69" s="59">
        <f>+IFERROR(IF(ISTEXT(IX$5)=FALSE,(INDEX(BCR!$1:$1048576,MATCH('Estadísticas BCR'!IX$5,BCR!$A:$A,0),MATCH('Estadísticas BCR'!$B69,BCR!$1:$1,0))),AVERAGE(IL69:IW69)),"")</f>
        <v>0</v>
      </c>
      <c r="IY69" s="59">
        <f>+IFERROR(IF(ISTEXT(IY$5)=FALSE,(INDEX(BCR!$1:$1048576,MATCH('Estadísticas BCR'!IY$5,BCR!$A:$A,0),MATCH('Estadísticas BCR'!$B69,BCR!$1:$1,0))),AVERAGE(IM69:IX69)),"")</f>
        <v>0</v>
      </c>
      <c r="IZ69" s="59">
        <f>+IFERROR(IF(ISTEXT(IZ$5)=FALSE,(INDEX(BCR!$1:$1048576,MATCH('Estadísticas BCR'!IZ$5,BCR!$A:$A,0),MATCH('Estadísticas BCR'!$B69,BCR!$1:$1,0))),AVERAGE(IN69:IY69)),"")</f>
        <v>0</v>
      </c>
      <c r="JA69" s="59">
        <f>+IFERROR(IF(ISTEXT(JA$5)=FALSE,(INDEX(BCR!$1:$1048576,MATCH('Estadísticas BCR'!JA$5,BCR!$A:$A,0),MATCH('Estadísticas BCR'!$B69,BCR!$1:$1,0))),AVERAGE(IO69:IZ69)),"")</f>
        <v>0</v>
      </c>
      <c r="JB69" s="59">
        <f>+IFERROR(IF(ISTEXT(JB$5)=FALSE,(INDEX(BCR!$1:$1048576,MATCH('Estadísticas BCR'!JB$5,BCR!$A:$A,0),MATCH('Estadísticas BCR'!$B69,BCR!$1:$1,0))),AVERAGE(IP69:JA69)),"")</f>
        <v>0</v>
      </c>
      <c r="JC69" s="60">
        <f>+IFERROR(IF(ISTEXT(JC$5)=FALSE,(INDEX(BCR!$1:$1048576,MATCH('Estadísticas BCR'!JC$5,BCR!$A:$A,0),MATCH('Estadísticas BCR'!$B69,BCR!$1:$1,0))),AVERAGE(IQ69:JB69)),"")</f>
        <v>0</v>
      </c>
      <c r="JD69" s="59">
        <f>+IFERROR(IF(ISTEXT(JD$5)=FALSE,(INDEX(BCR!$1:$1048576,MATCH('Estadísticas BCR'!JD$5,BCR!$A:$A,0),MATCH('Estadísticas BCR'!$B69,BCR!$1:$1,0))),AVERAGE(IR69:JC69)),"")</f>
        <v>0</v>
      </c>
      <c r="JE69" s="59">
        <f>+IFERROR(IF(ISTEXT(JE$5)=FALSE,(INDEX(BCR!$1:$1048576,MATCH('Estadísticas BCR'!JE$5,BCR!$A:$A,0),MATCH('Estadísticas BCR'!$B69,BCR!$1:$1,0))),AVERAGE(IS69:JD69)),"")</f>
        <v>0</v>
      </c>
      <c r="JF69" s="59">
        <f>+IFERROR(IF(ISTEXT(JF$5)=FALSE,(INDEX(BCR!$1:$1048576,MATCH('Estadísticas BCR'!JF$5,BCR!$A:$A,0),MATCH('Estadísticas BCR'!$B69,BCR!$1:$1,0))),AVERAGE(IT69:JE69)),"")</f>
        <v>0</v>
      </c>
      <c r="JG69" s="59">
        <f>+IFERROR(IF(ISTEXT(JG$5)=FALSE,(INDEX(BCR!$1:$1048576,MATCH('Estadísticas BCR'!JG$5,BCR!$A:$A,0),MATCH('Estadísticas BCR'!$B69,BCR!$1:$1,0))),AVERAGE(IU69:JF69)),"")</f>
        <v>0</v>
      </c>
      <c r="JH69" s="59">
        <f>+IFERROR(IF(ISTEXT(JH$5)=FALSE,(INDEX(BCR!$1:$1048576,MATCH('Estadísticas BCR'!JH$5,BCR!$A:$A,0),MATCH('Estadísticas BCR'!$B69,BCR!$1:$1,0))),AVERAGE(IV69:JG69)),"")</f>
        <v>0</v>
      </c>
      <c r="JI69" s="59">
        <f>+IFERROR(IF(ISTEXT(JI$5)=FALSE,(INDEX(BCR!$1:$1048576,MATCH('Estadísticas BCR'!JI$5,BCR!$A:$A,0),MATCH('Estadísticas BCR'!$B69,BCR!$1:$1,0))),AVERAGE(IW69:JH69)),"")</f>
        <v>0</v>
      </c>
      <c r="JJ69" s="59">
        <f>+IFERROR(IF(ISTEXT(JJ$5)=FALSE,(INDEX(BCR!$1:$1048576,MATCH('Estadísticas BCR'!JJ$5,BCR!$A:$A,0),MATCH('Estadísticas BCR'!$B69,BCR!$1:$1,0))),AVERAGE(IX69:JI69)),"")</f>
        <v>0</v>
      </c>
      <c r="JK69" s="59">
        <f>+IFERROR(IF(ISTEXT(JK$5)=FALSE,(INDEX(BCR!$1:$1048576,MATCH('Estadísticas BCR'!JK$5,BCR!$A:$A,0),MATCH('Estadísticas BCR'!$B69,BCR!$1:$1,0))),AVERAGE(IY69:JJ69)),"")</f>
        <v>0</v>
      </c>
      <c r="JL69" s="59">
        <f>+IFERROR(IF(ISTEXT(JL$5)=FALSE,(INDEX(BCR!$1:$1048576,MATCH('Estadísticas BCR'!JL$5,BCR!$A:$A,0),MATCH('Estadísticas BCR'!$B69,BCR!$1:$1,0))),AVERAGE(IZ69:JK69)),"")</f>
        <v>0</v>
      </c>
      <c r="JM69" s="59">
        <f>+IFERROR(IF(ISTEXT(JM$5)=FALSE,(INDEX(BCR!$1:$1048576,MATCH('Estadísticas BCR'!JM$5,BCR!$A:$A,0),MATCH('Estadísticas BCR'!$B69,BCR!$1:$1,0))),AVERAGE(JA69:JL69)),"")</f>
        <v>66.6666666666667</v>
      </c>
      <c r="JN69" s="59">
        <f>+IFERROR(IF(ISTEXT(JN$5)=FALSE,(INDEX(BCR!$1:$1048576,MATCH('Estadísticas BCR'!JN$5,BCR!$A:$A,0),MATCH('Estadísticas BCR'!$B69,BCR!$1:$1,0))),AVERAGE(JB69:JM69)),"")</f>
        <v>70.762711864406796</v>
      </c>
      <c r="JO69" s="59">
        <f>+IFERROR(IF(ISTEXT(JO$5)=FALSE,(INDEX(BCR!$1:$1048576,MATCH('Estadísticas BCR'!JO$5,BCR!$A:$A,0),MATCH('Estadísticas BCR'!$B69,BCR!$1:$1,0))),AVERAGE(JC69:JN69)),"")</f>
        <v>67.699115044247804</v>
      </c>
      <c r="JP69" s="60">
        <f>+IFERROR(IF(ISTEXT(JP$5)=FALSE,(INDEX(BCR!$1:$1048576,MATCH('Estadísticas BCR'!JP$5,BCR!$A:$A,0),MATCH('Estadísticas BCR'!$B69,BCR!$1:$1,0))),AVERAGE(JD69:JO69)),"")</f>
        <v>17.094041131276775</v>
      </c>
      <c r="JQ69" s="59">
        <f>+IFERROR(IF(ISTEXT(JQ$5)=FALSE,(INDEX(BCR!$1:$1048576,MATCH('Estadísticas BCR'!JQ$5,BCR!$A:$A,0),MATCH('Estadísticas BCR'!$B69,BCR!$1:$1,0))),AVERAGE(JE69:JP69)),"")</f>
        <v>64.432989690721598</v>
      </c>
      <c r="JR69" s="59">
        <f>+IFERROR(IF(ISTEXT(JR$5)=FALSE,(INDEX(BCR!$1:$1048576,MATCH('Estadísticas BCR'!JR$5,BCR!$A:$A,0),MATCH('Estadísticas BCR'!$B69,BCR!$1:$1,0))),AVERAGE(JF69:JQ69)),"")</f>
        <v>63.235294117647101</v>
      </c>
      <c r="JS69" s="59">
        <f>+IFERROR(IF(ISTEXT(JS$5)=FALSE,(INDEX(BCR!$1:$1048576,MATCH('Estadísticas BCR'!JS$5,BCR!$A:$A,0),MATCH('Estadísticas BCR'!$B69,BCR!$1:$1,0))),AVERAGE(JG69:JR69)),"")</f>
        <v>64.024390243902403</v>
      </c>
      <c r="JT69" s="59">
        <f>+IFERROR(IF(ISTEXT(JT$5)=FALSE,(INDEX(BCR!$1:$1048576,MATCH('Estadísticas BCR'!JT$5,BCR!$A:$A,0),MATCH('Estadísticas BCR'!$B69,BCR!$1:$1,0))),AVERAGE(JH69:JS69)),"")</f>
        <v>52.247191011235998</v>
      </c>
      <c r="JU69" s="59">
        <f>+IFERROR(IF(ISTEXT(JU$5)=FALSE,(INDEX(BCR!$1:$1048576,MATCH('Estadísticas BCR'!JU$5,BCR!$A:$A,0),MATCH('Estadísticas BCR'!$B69,BCR!$1:$1,0))),AVERAGE(JI69:JT69)),"")</f>
        <v>55.154639175257699</v>
      </c>
      <c r="JV69" s="59">
        <f>+IFERROR(IF(ISTEXT(JV$5)=FALSE,(INDEX(BCR!$1:$1048576,MATCH('Estadísticas BCR'!JV$5,BCR!$A:$A,0),MATCH('Estadísticas BCR'!$B69,BCR!$1:$1,0))),AVERAGE(JJ69:JU69)),"")</f>
        <v>48.421052631579002</v>
      </c>
      <c r="JW69" s="59">
        <f>+IFERROR(IF(ISTEXT(JW$5)=FALSE,(INDEX(BCR!$1:$1048576,MATCH('Estadísticas BCR'!JW$5,BCR!$A:$A,0),MATCH('Estadísticas BCR'!$B69,BCR!$1:$1,0))),AVERAGE(JK69:JV69)),"")</f>
        <v>48.75</v>
      </c>
      <c r="JX69" s="59">
        <f>+IFERROR(IF(ISTEXT(JX$5)=FALSE,(INDEX(BCR!$1:$1048576,MATCH('Estadísticas BCR'!JX$5,BCR!$A:$A,0),MATCH('Estadísticas BCR'!$B69,BCR!$1:$1,0))),AVERAGE(JL69:JW69)),"")</f>
        <v>42.857142857142797</v>
      </c>
      <c r="JY69" s="59">
        <f>+IFERROR(IF(ISTEXT(JY$5)=FALSE,(INDEX(BCR!$1:$1048576,MATCH('Estadísticas BCR'!JY$5,BCR!$A:$A,0),MATCH('Estadísticas BCR'!$B69,BCR!$1:$1,0))),AVERAGE(JM69:JX69)),"")</f>
        <v>52.830188679245303</v>
      </c>
      <c r="JZ69" s="59">
        <f>+IFERROR(IF(ISTEXT(JZ$5)=FALSE,(INDEX(BCR!$1:$1048576,MATCH('Estadísticas BCR'!JZ$5,BCR!$A:$A,0),MATCH('Estadísticas BCR'!$B69,BCR!$1:$1,0))),AVERAGE(JN69:JY69)),"")</f>
        <v>53.260869565217398</v>
      </c>
      <c r="KA69" s="59">
        <f>+IFERROR(IF(ISTEXT(KA$5)=FALSE,(INDEX(BCR!$1:$1048576,MATCH('Estadísticas BCR'!KA$5,BCR!$A:$A,0),MATCH('Estadísticas BCR'!$B69,BCR!$1:$1,0))),AVERAGE(JO69:JZ69)),"")</f>
        <v>50.588235294117702</v>
      </c>
      <c r="KB69" s="59">
        <f>+IFERROR(IF(ISTEXT(KB$5)=FALSE,(INDEX(BCR!$1:$1048576,MATCH('Estadísticas BCR'!KB$5,BCR!$A:$A,0),MATCH('Estadísticas BCR'!$B69,BCR!$1:$1,0))),AVERAGE(JP69:KA69)),"")</f>
        <v>59.042553191489397</v>
      </c>
      <c r="KC69" s="60">
        <f>+IFERROR(IF(ISTEXT(KC$5)=FALSE,(INDEX(BCR!$1:$1048576,MATCH('Estadísticas BCR'!KC$5,BCR!$A:$A,0),MATCH('Estadísticas BCR'!$B69,BCR!$1:$1,0))),AVERAGE(JQ69:KB69)),"")</f>
        <v>54.570378871463028</v>
      </c>
      <c r="KD69" s="59">
        <f>+IFERROR(IF(ISTEXT(KD$5)=FALSE,(INDEX(BCR!$1:$1048576,MATCH('Estadísticas BCR'!KD$5,BCR!$A:$A,0),MATCH('Estadísticas BCR'!$B69,BCR!$1:$1,0))),AVERAGE(JR69:KC69)),"")</f>
        <v>57.425742574257399</v>
      </c>
      <c r="KE69" s="59">
        <f>+IFERROR(IF(ISTEXT(KE$5)=FALSE,(INDEX(BCR!$1:$1048576,MATCH('Estadísticas BCR'!KE$5,BCR!$A:$A,0),MATCH('Estadísticas BCR'!$B69,BCR!$1:$1,0))),AVERAGE(JS69:KD69)),"")</f>
        <v>63.524590163934398</v>
      </c>
      <c r="KF69" s="59">
        <f>+IFERROR(IF(ISTEXT(KF$5)=FALSE,(INDEX(BCR!$1:$1048576,MATCH('Estadísticas BCR'!KF$5,BCR!$A:$A,0),MATCH('Estadísticas BCR'!$B69,BCR!$1:$1,0))),AVERAGE(JT69:KE69)),"")</f>
        <v>64.566929133858295</v>
      </c>
      <c r="KG69" s="59">
        <f>+IFERROR(IF(ISTEXT(KG$5)=FALSE,(INDEX(BCR!$1:$1048576,MATCH('Estadísticas BCR'!KG$5,BCR!$A:$A,0),MATCH('Estadísticas BCR'!$B69,BCR!$1:$1,0))),AVERAGE(JU69:KF69)),"")</f>
        <v>58.620689655172399</v>
      </c>
      <c r="KH69" s="59">
        <f>+IFERROR(IF(ISTEXT(KH$5)=FALSE,(INDEX(BCR!$1:$1048576,MATCH('Estadísticas BCR'!KH$5,BCR!$A:$A,0),MATCH('Estadísticas BCR'!$B69,BCR!$1:$1,0))),AVERAGE(JV69:KG69)),"")</f>
        <v>58.095238095238102</v>
      </c>
      <c r="KI69" s="59">
        <f>+IFERROR(IF(ISTEXT(KI$5)=FALSE,(INDEX(BCR!$1:$1048576,MATCH('Estadísticas BCR'!KI$5,BCR!$A:$A,0),MATCH('Estadísticas BCR'!$B69,BCR!$1:$1,0))),AVERAGE(JW69:KH69)),"")</f>
        <v>50.505050505050498</v>
      </c>
      <c r="KJ69" s="59">
        <f>+IFERROR(IF(ISTEXT(KJ$5)=FALSE,(INDEX(BCR!$1:$1048576,MATCH('Estadísticas BCR'!KJ$5,BCR!$A:$A,0),MATCH('Estadísticas BCR'!$B69,BCR!$1:$1,0))),AVERAGE(JX69:KI69)),"")</f>
        <v>46.296296296296298</v>
      </c>
      <c r="KK69" s="59">
        <f>+IFERROR(IF(ISTEXT(KK$5)=FALSE,(INDEX(BCR!$1:$1048576,MATCH('Estadísticas BCR'!KK$5,BCR!$A:$A,0),MATCH('Estadísticas BCR'!$B69,BCR!$1:$1,0))),AVERAGE(JY69:KJ69)),"")</f>
        <v>59.090909090909101</v>
      </c>
      <c r="KL69" s="59">
        <f>+IFERROR(IF(ISTEXT(KL$5)=FALSE,(INDEX(BCR!$1:$1048576,MATCH('Estadísticas BCR'!KL$5,BCR!$A:$A,0),MATCH('Estadísticas BCR'!$B69,BCR!$1:$1,0))),AVERAGE(JZ69:KK69)),"")</f>
        <v>62.7659574468085</v>
      </c>
      <c r="KM69" s="59">
        <f>+IFERROR(IF(ISTEXT(KM$5)=FALSE,(INDEX(BCR!$1:$1048576,MATCH('Estadísticas BCR'!KM$5,BCR!$A:$A,0),MATCH('Estadísticas BCR'!$B69,BCR!$1:$1,0))),AVERAGE(KA69:KL69)),"")</f>
        <v>57.8125</v>
      </c>
      <c r="KN69" s="59">
        <f>+IFERROR(IF(ISTEXT(KN$5)=FALSE,(INDEX(BCR!$1:$1048576,MATCH('Estadísticas BCR'!KN$5,BCR!$A:$A,0),MATCH('Estadísticas BCR'!$B69,BCR!$1:$1,0))),AVERAGE(KB69:KM69)),"")</f>
        <v>49.367088607594901</v>
      </c>
      <c r="KO69" s="59">
        <f>+IFERROR(IF(ISTEXT(KO$5)=FALSE,(INDEX(BCR!$1:$1048576,MATCH('Estadísticas BCR'!KO$5,BCR!$A:$A,0),MATCH('Estadísticas BCR'!$B69,BCR!$1:$1,0))),AVERAGE(KC69:KN69)),"")</f>
        <v>58.3333333333333</v>
      </c>
      <c r="KP69" s="60">
        <f>+IFERROR(IF(ISTEXT(KP$5)=FALSE,(INDEX(BCR!$1:$1048576,MATCH('Estadísticas BCR'!KP$5,BCR!$A:$A,0),MATCH('Estadísticas BCR'!$B69,BCR!$1:$1,0))),AVERAGE(KD69:KO69)),"")</f>
        <v>57.200360408537769</v>
      </c>
      <c r="KQ69" s="59">
        <f>+IFERROR(IF(ISTEXT(KQ$5)=FALSE,(INDEX(BCR!$1:$1048576,MATCH('Estadísticas BCR'!KQ$5,BCR!$A:$A,0),MATCH('Estadísticas BCR'!$B69,BCR!$1:$1,0))),AVERAGE(KE69:KP69)),"")</f>
        <v>48.630136986301402</v>
      </c>
      <c r="KR69" s="59">
        <f>+IFERROR(IF(ISTEXT(KR$5)=FALSE,(INDEX(BCR!$1:$1048576,MATCH('Estadísticas BCR'!KR$5,BCR!$A:$A,0),MATCH('Estadísticas BCR'!$B69,BCR!$1:$1,0))),AVERAGE(KF69:KQ69)),"")</f>
        <v>52.631578947368403</v>
      </c>
      <c r="KS69" s="59">
        <f>+IFERROR(IF(ISTEXT(KS$5)=FALSE,(INDEX(BCR!$1:$1048576,MATCH('Estadísticas BCR'!KS$5,BCR!$A:$A,0),MATCH('Estadísticas BCR'!$B69,BCR!$1:$1,0))),AVERAGE(KG69:KR69)),"")</f>
        <v>56.338028169014102</v>
      </c>
      <c r="KT69" s="59">
        <f>+IFERROR(IF(ISTEXT(KT$5)=FALSE,(INDEX(BCR!$1:$1048576,MATCH('Estadísticas BCR'!KT$5,BCR!$A:$A,0),MATCH('Estadísticas BCR'!$B69,BCR!$1:$1,0))),AVERAGE(KH69:KS69)),"")</f>
        <v>52.727272727272698</v>
      </c>
      <c r="KU69" s="59">
        <f>+IFERROR(IF(ISTEXT(KU$5)=FALSE,(INDEX(BCR!$1:$1048576,MATCH('Estadísticas BCR'!KU$5,BCR!$A:$A,0),MATCH('Estadísticas BCR'!$B69,BCR!$1:$1,0))),AVERAGE(KI69:KT69)),"")</f>
        <v>62.711864406779704</v>
      </c>
      <c r="KV69" s="59">
        <f>+IFERROR(IF(ISTEXT(KV$5)=FALSE,(INDEX(BCR!$1:$1048576,MATCH('Estadísticas BCR'!KV$5,BCR!$A:$A,0),MATCH('Estadísticas BCR'!$B69,BCR!$1:$1,0))),AVERAGE(KJ69:KU69)),"")</f>
        <v>66.423357664233606</v>
      </c>
      <c r="KW69" s="59">
        <f>+IFERROR(IF(ISTEXT(KW$5)=FALSE,(INDEX(BCR!$1:$1048576,MATCH('Estadísticas BCR'!KW$5,BCR!$A:$A,0),MATCH('Estadísticas BCR'!$B69,BCR!$1:$1,0))),AVERAGE(KK69:KV69)),"")</f>
        <v>69.463087248322196</v>
      </c>
      <c r="KX69" s="59">
        <f>+IFERROR(IF(ISTEXT(KX$5)=FALSE,(INDEX(BCR!$1:$1048576,MATCH('Estadísticas BCR'!KX$5,BCR!$A:$A,0),MATCH('Estadísticas BCR'!$B69,BCR!$1:$1,0))),AVERAGE(KL69:KW69)),"")</f>
        <v>66.393442622950801</v>
      </c>
      <c r="KY69" s="59">
        <f>+IFERROR(IF(ISTEXT(KY$5)=FALSE,(INDEX(BCR!$1:$1048576,MATCH('Estadísticas BCR'!KY$5,BCR!$A:$A,0),MATCH('Estadísticas BCR'!$B69,BCR!$1:$1,0))),AVERAGE(KM69:KX69)),"")</f>
        <v>69.411764705882305</v>
      </c>
      <c r="KZ69" s="59">
        <f>+IFERROR(IF(ISTEXT(KZ$5)=FALSE,(INDEX(BCR!$1:$1048576,MATCH('Estadísticas BCR'!KZ$5,BCR!$A:$A,0),MATCH('Estadísticas BCR'!$B69,BCR!$1:$1,0))),AVERAGE(KN69:KY69)),"")</f>
        <v>68.713450292397695</v>
      </c>
      <c r="LA69" s="59">
        <f>+IFERROR(IF(ISTEXT(LA$5)=FALSE,(INDEX(BCR!$1:$1048576,MATCH('Estadísticas BCR'!LA$5,BCR!$A:$A,0),MATCH('Estadísticas BCR'!$B69,BCR!$1:$1,0))),AVERAGE(KO69:KZ69)),"")</f>
        <v>70.224719101123597</v>
      </c>
      <c r="LB69" s="59">
        <f>+IFERROR(IF(ISTEXT(LB$5)=FALSE,(INDEX(BCR!$1:$1048576,MATCH('Estadísticas BCR'!LB$5,BCR!$A:$A,0),MATCH('Estadísticas BCR'!$B69,BCR!$1:$1,0))),AVERAGE(KP69:LA69)),"")</f>
        <v>76.234567901234598</v>
      </c>
      <c r="LC69" s="60">
        <f>+IFERROR(IF(ISTEXT(LC$5)=FALSE,(INDEX(BCR!$1:$1048576,MATCH('Estadísticas BCR'!LC$5,BCR!$A:$A,0),MATCH('Estadísticas BCR'!$B69,BCR!$1:$1,0))),AVERAGE(KQ69:LB69)),"")</f>
        <v>63.325272564406767</v>
      </c>
      <c r="LD69" s="59">
        <f>+IFERROR(IF(ISTEXT(LD$5)=FALSE,(INDEX(BCR!$1:$1048576,MATCH('Estadísticas BCR'!LD$5,BCR!$A:$A,0),MATCH('Estadísticas BCR'!$B69,BCR!$1:$1,0))),AVERAGE(KR69:LC69)),"")</f>
        <v>75</v>
      </c>
      <c r="LE69" s="59">
        <f>+IFERROR(IF(ISTEXT(LE$5)=FALSE,(INDEX(BCR!$1:$1048576,MATCH('Estadísticas BCR'!LE$5,BCR!$A:$A,0),MATCH('Estadísticas BCR'!$B69,BCR!$1:$1,0))),AVERAGE(KS69:LD69)),"")</f>
        <v>79.591836734693899</v>
      </c>
      <c r="LF69" s="59">
        <f>+IFERROR(IF(ISTEXT(LF$5)=FALSE,(INDEX(BCR!$1:$1048576,MATCH('Estadísticas BCR'!LF$5,BCR!$A:$A,0),MATCH('Estadísticas BCR'!$B69,BCR!$1:$1,0))),AVERAGE(KT69:LE69)),"")</f>
        <v>77.181208053691293</v>
      </c>
      <c r="LG69" s="59">
        <f>+IFERROR(IF(ISTEXT(LG$5)=FALSE,(INDEX(BCR!$1:$1048576,MATCH('Estadísticas BCR'!LG$5,BCR!$A:$A,0),MATCH('Estadísticas BCR'!$B69,BCR!$1:$1,0))),AVERAGE(KU69:LF69)),"")</f>
        <v>76.492537313432805</v>
      </c>
      <c r="LH69" s="59">
        <f>+IFERROR(IF(ISTEXT(LH$5)=FALSE,(INDEX(BCR!$1:$1048576,MATCH('Estadísticas BCR'!LH$5,BCR!$A:$A,0),MATCH('Estadísticas BCR'!$B69,BCR!$1:$1,0))),AVERAGE(KV69:LG69)),"")</f>
        <v>76.102941176470594</v>
      </c>
      <c r="LI69" s="59">
        <f>+IFERROR(IF(ISTEXT(LI$5)=FALSE,(INDEX(BCR!$1:$1048576,MATCH('Estadísticas BCR'!LI$5,BCR!$A:$A,0),MATCH('Estadísticas BCR'!$B69,BCR!$1:$1,0))),AVERAGE(KW69:LH69)),"")</f>
        <v>77.272727272727295</v>
      </c>
      <c r="LJ69" s="59">
        <f>+IFERROR(IF(ISTEXT(LJ$5)=FALSE,(INDEX(BCR!$1:$1048576,MATCH('Estadísticas BCR'!LJ$5,BCR!$A:$A,0),MATCH('Estadísticas BCR'!$B69,BCR!$1:$1,0))),AVERAGE(KX69:LI69)),"")</f>
        <v>78.521126760563405</v>
      </c>
      <c r="LK69" s="59">
        <f>+IFERROR(IF(ISTEXT(LK$5)=FALSE,(INDEX(BCR!$1:$1048576,MATCH('Estadísticas BCR'!LK$5,BCR!$A:$A,0),MATCH('Estadísticas BCR'!$B69,BCR!$1:$1,0))),AVERAGE(KY69:LJ69)),"")</f>
        <v>81.707317073170699</v>
      </c>
      <c r="LL69" s="59">
        <f>+IFERROR(IF(ISTEXT(LL$5)=FALSE,(INDEX(BCR!$1:$1048576,MATCH('Estadísticas BCR'!LL$5,BCR!$A:$A,0),MATCH('Estadísticas BCR'!$B69,BCR!$1:$1,0))),AVERAGE(KZ69:LK69)),"")</f>
        <v>77.419354838709694</v>
      </c>
      <c r="LM69" s="59">
        <f>+IFERROR(IF(ISTEXT(LM$5)=FALSE,(INDEX(BCR!$1:$1048576,MATCH('Estadísticas BCR'!LM$5,BCR!$A:$A,0),MATCH('Estadísticas BCR'!$B69,BCR!$1:$1,0))),AVERAGE(LA69:LL69)),"")</f>
        <v>78.899082568807302</v>
      </c>
      <c r="LN69" s="59">
        <f>+IFERROR(IF(ISTEXT(LN$5)=FALSE,(INDEX(BCR!$1:$1048576,MATCH('Estadísticas BCR'!LN$5,BCR!$A:$A,0),MATCH('Estadísticas BCR'!$B69,BCR!$1:$1,0))),AVERAGE(LB69:LM69)),"")</f>
        <v>80.172413793103402</v>
      </c>
      <c r="LO69" s="59">
        <f>+IFERROR(IF(ISTEXT(LO$5)=FALSE,(INDEX(BCR!$1:$1048576,MATCH('Estadísticas BCR'!LO$5,BCR!$A:$A,0),MATCH('Estadísticas BCR'!$B69,BCR!$1:$1,0))),AVERAGE(LC69:LN69)),"")</f>
        <v>83.471074380165305</v>
      </c>
      <c r="LP69" s="60">
        <f>+IFERROR(IF(ISTEXT(LP$5)=FALSE,(INDEX(BCR!$1:$1048576,MATCH('Estadísticas BCR'!LP$5,BCR!$A:$A,0),MATCH('Estadísticas BCR'!$B69,BCR!$1:$1,0))),AVERAGE(LD69:LO69)),"")</f>
        <v>78.485968330461304</v>
      </c>
      <c r="LQ69" s="59">
        <f>+IFERROR(IF(ISTEXT(LQ$5)=FALSE,(INDEX(BCR!$1:$1048576,MATCH('Estadísticas BCR'!LQ$5,BCR!$A:$A,0),MATCH('Estadísticas BCR'!$B69,BCR!$1:$1,0))),AVERAGE(LE69:LP69)),"")</f>
        <v>81.679389312977094</v>
      </c>
      <c r="LR69" s="59">
        <f>+IFERROR(IF(ISTEXT(LR$5)=FALSE,(INDEX(BCR!$1:$1048576,MATCH('Estadísticas BCR'!LR$5,BCR!$A:$A,0),MATCH('Estadísticas BCR'!$B69,BCR!$1:$1,0))),AVERAGE(LF69:LQ69)),"")</f>
        <v>81.349206349206398</v>
      </c>
      <c r="LS69" s="59">
        <f>+IFERROR(IF(ISTEXT(LS$5)=FALSE,(INDEX(BCR!$1:$1048576,MATCH('Estadísticas BCR'!LS$5,BCR!$A:$A,0),MATCH('Estadísticas BCR'!$B69,BCR!$1:$1,0))),AVERAGE(LG69:LR69)),"")</f>
        <v>78.695652173913004</v>
      </c>
      <c r="LT69" s="59">
        <f>+IFERROR(IF(ISTEXT(LT$5)=FALSE,(INDEX(BCR!$1:$1048576,MATCH('Estadísticas BCR'!LT$5,BCR!$A:$A,0),MATCH('Estadísticas BCR'!$B69,BCR!$1:$1,0))),AVERAGE(LH69:LS69)),"")</f>
        <v>84.297520661156994</v>
      </c>
      <c r="LU69" s="59">
        <f>+IFERROR(IF(ISTEXT(LU$5)=FALSE,(INDEX(BCR!$1:$1048576,MATCH('Estadísticas BCR'!LU$5,BCR!$A:$A,0),MATCH('Estadísticas BCR'!$B69,BCR!$1:$1,0))),AVERAGE(LI69:LT69)),"")</f>
        <v>80.514705882352899</v>
      </c>
      <c r="LV69" s="59">
        <f>+IFERROR(IF(ISTEXT(LV$5)=FALSE,(INDEX(BCR!$1:$1048576,MATCH('Estadísticas BCR'!LV$5,BCR!$A:$A,0),MATCH('Estadísticas BCR'!$B69,BCR!$1:$1,0))),AVERAGE(LJ69:LU69)),"")</f>
        <v>85</v>
      </c>
      <c r="LW69" s="59">
        <f>+IFERROR(IF(ISTEXT(LW$5)=FALSE,(INDEX(BCR!$1:$1048576,MATCH('Estadísticas BCR'!LW$5,BCR!$A:$A,0),MATCH('Estadísticas BCR'!$B69,BCR!$1:$1,0))),AVERAGE(LK69:LV69)),"")</f>
        <v>61.538461538461497</v>
      </c>
      <c r="LX69" s="59">
        <f>+IFERROR(IF(ISTEXT(LX$5)=FALSE,(INDEX(BCR!$1:$1048576,MATCH('Estadísticas BCR'!LX$5,BCR!$A:$A,0),MATCH('Estadísticas BCR'!$B69,BCR!$1:$1,0))),AVERAGE(LL69:LW69)),"")</f>
        <v>57.731958762886599</v>
      </c>
      <c r="LY69" s="59">
        <f>+IFERROR(IF(ISTEXT(LY$5)=FALSE,(INDEX(BCR!$1:$1048576,MATCH('Estadísticas BCR'!LY$5,BCR!$A:$A,0),MATCH('Estadísticas BCR'!$B69,BCR!$1:$1,0))),AVERAGE(LM69:LX69)),"")</f>
        <v>58.3333333333333</v>
      </c>
      <c r="LZ69" s="59">
        <f>+IFERROR(IF(ISTEXT(LZ$5)=FALSE,(INDEX(BCR!$1:$1048576,MATCH('Estadísticas BCR'!LZ$5,BCR!$A:$A,0),MATCH('Estadísticas BCR'!$B69,BCR!$1:$1,0))),AVERAGE(LN69:LY69)),"")</f>
        <v>64.7959183673469</v>
      </c>
      <c r="MA69" s="59">
        <f>+IFERROR(IF(ISTEXT(MA$5)=FALSE,(INDEX(BCR!$1:$1048576,MATCH('Estadísticas BCR'!MA$5,BCR!$A:$A,0),MATCH('Estadísticas BCR'!$B69,BCR!$1:$1,0))),AVERAGE(LO69:LZ69)),"")</f>
        <v>56.818181818181799</v>
      </c>
      <c r="MB69" s="59">
        <f>+IFERROR(IF(ISTEXT(MB$5)=FALSE,(INDEX(BCR!$1:$1048576,MATCH('Estadísticas BCR'!MB$5,BCR!$A:$A,0),MATCH('Estadísticas BCR'!$B69,BCR!$1:$1,0))),AVERAGE(LP69:MA69)),"")</f>
        <v>73.979591836734699</v>
      </c>
      <c r="MC69" s="60">
        <f>+IFERROR(IF(ISTEXT(MC$5)=FALSE,(INDEX(BCR!$1:$1048576,MATCH('Estadísticas BCR'!MC$5,BCR!$A:$A,0),MATCH('Estadísticas BCR'!$B69,BCR!$1:$1,0))),AVERAGE(LQ69:MB69)),"")</f>
        <v>72.061160003045927</v>
      </c>
      <c r="MD69" s="59">
        <f>+IFERROR(IF(ISTEXT(MD$5)=FALSE,(INDEX(BCR!$1:$1048576,MATCH('Estadísticas BCR'!MD$5,BCR!$A:$A,0),MATCH('Estadísticas BCR'!$B69,BCR!$1:$1,0))),AVERAGE(LR69:MC69)),"")</f>
        <v>84.051724137931004</v>
      </c>
      <c r="ME69" s="59">
        <f>+IFERROR(IF(ISTEXT(ME$5)=FALSE,(INDEX(BCR!$1:$1048576,MATCH('Estadísticas BCR'!ME$5,BCR!$A:$A,0),MATCH('Estadísticas BCR'!$B69,BCR!$1:$1,0))),AVERAGE(LS69:MD69)),"")</f>
        <v>79.674796747967505</v>
      </c>
      <c r="MF69" s="59">
        <f>+IFERROR(IF(ISTEXT(MF$5)=FALSE,(INDEX(BCR!$1:$1048576,MATCH('Estadísticas BCR'!MF$5,BCR!$A:$A,0),MATCH('Estadísticas BCR'!$B69,BCR!$1:$1,0))),AVERAGE(LT69:ME69)),"")</f>
        <v>73.966942148760296</v>
      </c>
      <c r="MG69" s="59" t="str">
        <f>+IFERROR(IF(ISTEXT(MG$5)=FALSE,(INDEX(BCR!$1:$1048576,MATCH('Estadísticas BCR'!MG$5,BCR!$A:$A,0),MATCH('Estadísticas BCR'!$B69,BCR!$1:$1,0))),AVERAGE(LU69:MF69)),"")</f>
        <v/>
      </c>
      <c r="MH69" s="59" t="str">
        <f>+IFERROR(IF(ISTEXT(MH$5)=FALSE,(INDEX(BCR!$1:$1048576,MATCH('Estadísticas BCR'!MH$5,BCR!$A:$A,0),MATCH('Estadísticas BCR'!$B69,BCR!$1:$1,0))),AVERAGE(LV69:MG69)),"")</f>
        <v/>
      </c>
      <c r="MI69" s="59" t="str">
        <f>+IFERROR(IF(ISTEXT(MI$5)=FALSE,(INDEX(BCR!$1:$1048576,MATCH('Estadísticas BCR'!MI$5,BCR!$A:$A,0),MATCH('Estadísticas BCR'!$B69,BCR!$1:$1,0))),AVERAGE(LW69:MH69)),"")</f>
        <v/>
      </c>
      <c r="MJ69" s="59" t="str">
        <f>+IFERROR(IF(ISTEXT(MJ$5)=FALSE,(INDEX(BCR!$1:$1048576,MATCH('Estadísticas BCR'!MJ$5,BCR!$A:$A,0),MATCH('Estadísticas BCR'!$B69,BCR!$1:$1,0))),AVERAGE(LX69:MI69)),"")</f>
        <v/>
      </c>
      <c r="MK69" s="59" t="str">
        <f>+IFERROR(IF(ISTEXT(MK$5)=FALSE,(INDEX(BCR!$1:$1048576,MATCH('Estadísticas BCR'!MK$5,BCR!$A:$A,0),MATCH('Estadísticas BCR'!$B69,BCR!$1:$1,0))),AVERAGE(LY69:MJ69)),"")</f>
        <v/>
      </c>
      <c r="ML69" s="59" t="str">
        <f>+IFERROR(IF(ISTEXT(ML$5)=FALSE,(INDEX(BCR!$1:$1048576,MATCH('Estadísticas BCR'!ML$5,BCR!$A:$A,0),MATCH('Estadísticas BCR'!$B69,BCR!$1:$1,0))),AVERAGE(LZ69:MK69)),"")</f>
        <v/>
      </c>
      <c r="MM69" s="59" t="str">
        <f>+IFERROR(IF(ISTEXT(MM$5)=FALSE,(INDEX(BCR!$1:$1048576,MATCH('Estadísticas BCR'!MM$5,BCR!$A:$A,0),MATCH('Estadísticas BCR'!$B69,BCR!$1:$1,0))),AVERAGE(MA69:ML69)),"")</f>
        <v/>
      </c>
      <c r="MN69" s="59" t="str">
        <f>+IFERROR(IF(ISTEXT(MN$5)=FALSE,(INDEX(BCR!$1:$1048576,MATCH('Estadísticas BCR'!MN$5,BCR!$A:$A,0),MATCH('Estadísticas BCR'!$B69,BCR!$1:$1,0))),AVERAGE(MB69:MM69)),"")</f>
        <v/>
      </c>
      <c r="MO69" s="59" t="str">
        <f>+IFERROR(IF(ISTEXT(MO$5)=FALSE,(INDEX(BCR!$1:$1048576,MATCH('Estadísticas BCR'!MO$5,BCR!$A:$A,0),MATCH('Estadísticas BCR'!$B69,BCR!$1:$1,0))),AVERAGE(MC69:MN69)),"")</f>
        <v/>
      </c>
      <c r="MP69" s="60">
        <f>+IFERROR(IF(ISTEXT(MP$5)=FALSE,(INDEX(BCR!$1:$1048576,MATCH('Estadísticas BCR'!MP$5,BCR!$A:$A,0),MATCH('Estadísticas BCR'!$B69,BCR!$1:$1,0))),AVERAGE(MD69:MO69)),"")</f>
        <v>79.231154344886264</v>
      </c>
    </row>
    <row r="70" spans="2:354" outlineLevel="1">
      <c r="B70" s="9" t="s">
        <v>920</v>
      </c>
      <c r="C70" s="126" t="s">
        <v>921</v>
      </c>
      <c r="D70" s="104">
        <f>+IFERROR(IF(ISTEXT(D$5)=FALSE,(INDEX(BCR!$1:$1048576,MATCH('Estadísticas BCR'!D$5,BCR!$A:$A,0),MATCH('Estadísticas BCR'!$B70,BCR!$1:$1,0))),AVERAGE(#REF!)),"")</f>
        <v>0</v>
      </c>
      <c r="E70" s="104">
        <f>+IFERROR(IF(ISTEXT(E$5)=FALSE,(INDEX(BCR!$1:$1048576,MATCH('Estadísticas BCR'!E$5,BCR!$A:$A,0),MATCH('Estadísticas BCR'!$B70,BCR!$1:$1,0))),AVERAGE(#REF!)),"")</f>
        <v>0</v>
      </c>
      <c r="F70" s="104">
        <f>+IFERROR(IF(ISTEXT(F$5)=FALSE,(INDEX(BCR!$1:$1048576,MATCH('Estadísticas BCR'!F$5,BCR!$A:$A,0),MATCH('Estadísticas BCR'!$B70,BCR!$1:$1,0))),AVERAGE(#REF!)),"")</f>
        <v>0</v>
      </c>
      <c r="G70" s="104" t="str">
        <f>+IFERROR(IF(ISTEXT(G$5)=FALSE,(INDEX(BCR!$1:$1048576,MATCH('Estadísticas BCR'!G$5,BCR!$A:$A,0),MATCH('Estadísticas BCR'!$B70,BCR!$1:$1,0))),AVERAGE(#REF!)),"")</f>
        <v/>
      </c>
      <c r="H70" s="104">
        <f>+IFERROR(IF(ISTEXT(H$5)=FALSE,(INDEX(BCR!$1:$1048576,MATCH('Estadísticas BCR'!H$5,BCR!$A:$A,0),MATCH('Estadísticas BCR'!$B70,BCR!$1:$1,0))),AVERAGE(#REF!)),"")</f>
        <v>0</v>
      </c>
      <c r="I70" s="104">
        <f>+IFERROR(IF(ISTEXT(I$5)=FALSE,(INDEX(BCR!$1:$1048576,MATCH('Estadísticas BCR'!I$5,BCR!$A:$A,0),MATCH('Estadísticas BCR'!$B70,BCR!$1:$1,0))),AVERAGE(#REF!)),"")</f>
        <v>0</v>
      </c>
      <c r="J70" s="104">
        <f>+IFERROR(IF(ISTEXT(J$5)=FALSE,(INDEX(BCR!$1:$1048576,MATCH('Estadísticas BCR'!J$5,BCR!$A:$A,0),MATCH('Estadísticas BCR'!$B70,BCR!$1:$1,0))),AVERAGE(#REF!)),"")</f>
        <v>0</v>
      </c>
      <c r="K70" s="104">
        <f>+IFERROR(IF(ISTEXT(K$5)=FALSE,(INDEX(BCR!$1:$1048576,MATCH('Estadísticas BCR'!K$5,BCR!$A:$A,0),MATCH('Estadísticas BCR'!$B70,BCR!$1:$1,0))),AVERAGE(#REF!)),"")</f>
        <v>0</v>
      </c>
      <c r="L70" s="104">
        <f>+IFERROR(IF(ISTEXT(L$5)=FALSE,(INDEX(BCR!$1:$1048576,MATCH('Estadísticas BCR'!L$5,BCR!$A:$A,0),MATCH('Estadísticas BCR'!$B70,BCR!$1:$1,0))),AVERAGE(#REF!)),"")</f>
        <v>0</v>
      </c>
      <c r="M70" s="104">
        <f>+IFERROR(IF(ISTEXT(M$5)=FALSE,(INDEX(BCR!$1:$1048576,MATCH('Estadísticas BCR'!M$5,BCR!$A:$A,0),MATCH('Estadísticas BCR'!$B70,BCR!$1:$1,0))),AVERAGE(#REF!)),"")</f>
        <v>0</v>
      </c>
      <c r="N70" s="104">
        <f>+IFERROR(IF(ISTEXT(N$5)=FALSE,(INDEX(BCR!$1:$1048576,MATCH('Estadísticas BCR'!N$5,BCR!$A:$A,0),MATCH('Estadísticas BCR'!$B70,BCR!$1:$1,0))),AVERAGE(#REF!)),"")</f>
        <v>0</v>
      </c>
      <c r="O70" s="104">
        <f>+IFERROR(IF(ISTEXT(O$5)=FALSE,(INDEX(BCR!$1:$1048576,MATCH('Estadísticas BCR'!O$5,BCR!$A:$A,0),MATCH('Estadísticas BCR'!$B70,BCR!$1:$1,0))),AVERAGE(#REF!)),"")</f>
        <v>0</v>
      </c>
      <c r="P70" s="60">
        <f>+IFERROR(IF(ISTEXT(P$5)=FALSE,(INDEX(BCR!$1:$1048576,MATCH('Estadísticas BCR'!P$5,BCR!$A:$A,0),MATCH('Estadísticas BCR'!$B70,BCR!$1:$1,0))),AVERAGE(D70:O70)),"")</f>
        <v>0</v>
      </c>
      <c r="Q70" s="104">
        <f>+IFERROR(IF(ISTEXT(Q$5)=FALSE,(INDEX(BCR!$1:$1048576,MATCH('Estadísticas BCR'!Q$5,BCR!$A:$A,0),MATCH('Estadísticas BCR'!$B70,BCR!$1:$1,0))),AVERAGE(#REF!)),"")</f>
        <v>0</v>
      </c>
      <c r="R70" s="104">
        <f>+IFERROR(IF(ISTEXT(R$5)=FALSE,(INDEX(BCR!$1:$1048576,MATCH('Estadísticas BCR'!R$5,BCR!$A:$A,0),MATCH('Estadísticas BCR'!$B70,BCR!$1:$1,0))),AVERAGE(#REF!)),"")</f>
        <v>0</v>
      </c>
      <c r="S70" s="104">
        <f>+IFERROR(IF(ISTEXT(S$5)=FALSE,(INDEX(BCR!$1:$1048576,MATCH('Estadísticas BCR'!S$5,BCR!$A:$A,0),MATCH('Estadísticas BCR'!$B70,BCR!$1:$1,0))),AVERAGE(#REF!)),"")</f>
        <v>0</v>
      </c>
      <c r="T70" s="104">
        <f>+IFERROR(IF(ISTEXT(T$5)=FALSE,(INDEX(BCR!$1:$1048576,MATCH('Estadísticas BCR'!T$5,BCR!$A:$A,0),MATCH('Estadísticas BCR'!$B70,BCR!$1:$1,0))),AVERAGE(#REF!)),"")</f>
        <v>0</v>
      </c>
      <c r="U70" s="104">
        <f>+IFERROR(IF(ISTEXT(U$5)=FALSE,(INDEX(BCR!$1:$1048576,MATCH('Estadísticas BCR'!U$5,BCR!$A:$A,0),MATCH('Estadísticas BCR'!$B70,BCR!$1:$1,0))),AVERAGE(#REF!)),"")</f>
        <v>0</v>
      </c>
      <c r="V70" s="104">
        <f>+IFERROR(IF(ISTEXT(V$5)=FALSE,(INDEX(BCR!$1:$1048576,MATCH('Estadísticas BCR'!V$5,BCR!$A:$A,0),MATCH('Estadísticas BCR'!$B70,BCR!$1:$1,0))),AVERAGE(#REF!)),"")</f>
        <v>0</v>
      </c>
      <c r="W70" s="104">
        <f>+IFERROR(IF(ISTEXT(W$5)=FALSE,(INDEX(BCR!$1:$1048576,MATCH('Estadísticas BCR'!W$5,BCR!$A:$A,0),MATCH('Estadísticas BCR'!$B70,BCR!$1:$1,0))),AVERAGE(#REF!)),"")</f>
        <v>0</v>
      </c>
      <c r="X70" s="104">
        <f>+IFERROR(IF(ISTEXT(X$5)=FALSE,(INDEX(BCR!$1:$1048576,MATCH('Estadísticas BCR'!X$5,BCR!$A:$A,0),MATCH('Estadísticas BCR'!$B70,BCR!$1:$1,0))),AVERAGE(#REF!)),"")</f>
        <v>0</v>
      </c>
      <c r="Y70" s="104">
        <f>+IFERROR(IF(ISTEXT(Y$5)=FALSE,(INDEX(BCR!$1:$1048576,MATCH('Estadísticas BCR'!Y$5,BCR!$A:$A,0),MATCH('Estadísticas BCR'!$B70,BCR!$1:$1,0))),AVERAGE(#REF!)),"")</f>
        <v>0</v>
      </c>
      <c r="Z70" s="104">
        <f>+IFERROR(IF(ISTEXT(Z$5)=FALSE,(INDEX(BCR!$1:$1048576,MATCH('Estadísticas BCR'!Z$5,BCR!$A:$A,0),MATCH('Estadísticas BCR'!$B70,BCR!$1:$1,0))),AVERAGE(#REF!)),"")</f>
        <v>0</v>
      </c>
      <c r="AA70" s="104">
        <f>+IFERROR(IF(ISTEXT(AA$5)=FALSE,(INDEX(BCR!$1:$1048576,MATCH('Estadísticas BCR'!AA$5,BCR!$A:$A,0),MATCH('Estadísticas BCR'!$B70,BCR!$1:$1,0))),AVERAGE(#REF!)),"")</f>
        <v>0</v>
      </c>
      <c r="AB70" s="104">
        <f>+IFERROR(IF(ISTEXT(AB$5)=FALSE,(INDEX(BCR!$1:$1048576,MATCH('Estadísticas BCR'!AB$5,BCR!$A:$A,0),MATCH('Estadísticas BCR'!$B70,BCR!$1:$1,0))),AVERAGE(#REF!)),"")</f>
        <v>0</v>
      </c>
      <c r="AC70" s="60">
        <f>+IFERROR(IF(ISTEXT(AC$5)=FALSE,(INDEX(BCR!$1:$1048576,MATCH('Estadísticas BCR'!AC$5,BCR!$A:$A,0),MATCH('Estadísticas BCR'!$B70,BCR!$1:$1,0))),AVERAGE(Q70:AB70)),"")</f>
        <v>0</v>
      </c>
      <c r="AD70" s="59">
        <f>+IFERROR(IF(ISTEXT(AD$5)=FALSE,(INDEX(BCR!$1:$1048576,MATCH('Estadísticas BCR'!AD$5,BCR!$A:$A,0),MATCH('Estadísticas BCR'!$B70,BCR!$1:$1,0))),AVERAGE(#REF!)),"")</f>
        <v>0</v>
      </c>
      <c r="AE70" s="59">
        <f>+IFERROR(IF(ISTEXT(AE$5)=FALSE,(INDEX(BCR!$1:$1048576,MATCH('Estadísticas BCR'!AE$5,BCR!$A:$A,0),MATCH('Estadísticas BCR'!$B70,BCR!$1:$1,0))),AVERAGE(#REF!)),"")</f>
        <v>0</v>
      </c>
      <c r="AF70" s="59">
        <f>+IFERROR(IF(ISTEXT(AF$5)=FALSE,(INDEX(BCR!$1:$1048576,MATCH('Estadísticas BCR'!AF$5,BCR!$A:$A,0),MATCH('Estadísticas BCR'!$B70,BCR!$1:$1,0))),AVERAGE(#REF!)),"")</f>
        <v>0</v>
      </c>
      <c r="AG70" s="59">
        <f>+IFERROR(IF(ISTEXT(AG$5)=FALSE,(INDEX(BCR!$1:$1048576,MATCH('Estadísticas BCR'!AG$5,BCR!$A:$A,0),MATCH('Estadísticas BCR'!$B70,BCR!$1:$1,0))),AVERAGE(#REF!)),"")</f>
        <v>0</v>
      </c>
      <c r="AH70" s="59">
        <f>+IFERROR(IF(ISTEXT(AH$5)=FALSE,(INDEX(BCR!$1:$1048576,MATCH('Estadísticas BCR'!AH$5,BCR!$A:$A,0),MATCH('Estadísticas BCR'!$B70,BCR!$1:$1,0))),AVERAGE(#REF!)),"")</f>
        <v>0</v>
      </c>
      <c r="AI70" s="59">
        <f>+IFERROR(IF(ISTEXT(AI$5)=FALSE,(INDEX(BCR!$1:$1048576,MATCH('Estadísticas BCR'!AI$5,BCR!$A:$A,0),MATCH('Estadísticas BCR'!$B70,BCR!$1:$1,0))),AVERAGE(#REF!)),"")</f>
        <v>0</v>
      </c>
      <c r="AJ70" s="59">
        <f>+IFERROR(IF(ISTEXT(AJ$5)=FALSE,(INDEX(BCR!$1:$1048576,MATCH('Estadísticas BCR'!AJ$5,BCR!$A:$A,0),MATCH('Estadísticas BCR'!$B70,BCR!$1:$1,0))),AVERAGE(#REF!)),"")</f>
        <v>0</v>
      </c>
      <c r="AK70" s="59">
        <f>+IFERROR(IF(ISTEXT(AK$5)=FALSE,(INDEX(BCR!$1:$1048576,MATCH('Estadísticas BCR'!AK$5,BCR!$A:$A,0),MATCH('Estadísticas BCR'!$B70,BCR!$1:$1,0))),AVERAGE(#REF!)),"")</f>
        <v>0</v>
      </c>
      <c r="AL70" s="59">
        <f>+IFERROR(IF(ISTEXT(AL$5)=FALSE,(INDEX(BCR!$1:$1048576,MATCH('Estadísticas BCR'!AL$5,BCR!$A:$A,0),MATCH('Estadísticas BCR'!$B70,BCR!$1:$1,0))),AVERAGE(#REF!)),"")</f>
        <v>0</v>
      </c>
      <c r="AM70" s="59">
        <f>+IFERROR(IF(ISTEXT(AM$5)=FALSE,(INDEX(BCR!$1:$1048576,MATCH('Estadísticas BCR'!AM$5,BCR!$A:$A,0),MATCH('Estadísticas BCR'!$B70,BCR!$1:$1,0))),AVERAGE(#REF!)),"")</f>
        <v>0</v>
      </c>
      <c r="AN70" s="59">
        <f>+IFERROR(IF(ISTEXT(AN$5)=FALSE,(INDEX(BCR!$1:$1048576,MATCH('Estadísticas BCR'!AN$5,BCR!$A:$A,0),MATCH('Estadísticas BCR'!$B70,BCR!$1:$1,0))),AVERAGE(#REF!)),"")</f>
        <v>0</v>
      </c>
      <c r="AO70" s="59">
        <f>+IFERROR(IF(ISTEXT(AO$5)=FALSE,(INDEX(BCR!$1:$1048576,MATCH('Estadísticas BCR'!AO$5,BCR!$A:$A,0),MATCH('Estadísticas BCR'!$B70,BCR!$1:$1,0))),AVERAGE(#REF!)),"")</f>
        <v>0</v>
      </c>
      <c r="AP70" s="60">
        <f>+IFERROR(IF(ISTEXT(AP$5)=FALSE,(INDEX(BCR!$1:$1048576,MATCH('Estadísticas BCR'!AP$5,BCR!$A:$A,0),MATCH('Estadísticas BCR'!$B70,BCR!$1:$1,0))),AVERAGE(AD70:AO70)),"")</f>
        <v>0</v>
      </c>
      <c r="AQ70" s="59">
        <f>+IFERROR(IF(ISTEXT(AQ$5)=FALSE,(INDEX(BCR!$1:$1048576,MATCH('Estadísticas BCR'!AQ$5,BCR!$A:$A,0),MATCH('Estadísticas BCR'!$B70,BCR!$1:$1,0))),AVERAGE(#REF!)),"")</f>
        <v>0</v>
      </c>
      <c r="AR70" s="59">
        <f>+IFERROR(IF(ISTEXT(AR$5)=FALSE,(INDEX(BCR!$1:$1048576,MATCH('Estadísticas BCR'!AR$5,BCR!$A:$A,0),MATCH('Estadísticas BCR'!$B70,BCR!$1:$1,0))),AVERAGE(#REF!)),"")</f>
        <v>0</v>
      </c>
      <c r="AS70" s="59">
        <f>+IFERROR(IF(ISTEXT(AS$5)=FALSE,(INDEX(BCR!$1:$1048576,MATCH('Estadísticas BCR'!AS$5,BCR!$A:$A,0),MATCH('Estadísticas BCR'!$B70,BCR!$1:$1,0))),AVERAGE(#REF!)),"")</f>
        <v>0</v>
      </c>
      <c r="AT70" s="59">
        <f>+IFERROR(IF(ISTEXT(AT$5)=FALSE,(INDEX(BCR!$1:$1048576,MATCH('Estadísticas BCR'!AT$5,BCR!$A:$A,0),MATCH('Estadísticas BCR'!$B70,BCR!$1:$1,0))),AVERAGE(#REF!)),"")</f>
        <v>0</v>
      </c>
      <c r="AU70" s="59">
        <f>+IFERROR(IF(ISTEXT(AU$5)=FALSE,(INDEX(BCR!$1:$1048576,MATCH('Estadísticas BCR'!AU$5,BCR!$A:$A,0),MATCH('Estadísticas BCR'!$B70,BCR!$1:$1,0))),AVERAGE(#REF!)),"")</f>
        <v>0</v>
      </c>
      <c r="AV70" s="59">
        <f>+IFERROR(IF(ISTEXT(AV$5)=FALSE,(INDEX(BCR!$1:$1048576,MATCH('Estadísticas BCR'!AV$5,BCR!$A:$A,0),MATCH('Estadísticas BCR'!$B70,BCR!$1:$1,0))),AVERAGE(#REF!)),"")</f>
        <v>0</v>
      </c>
      <c r="AW70" s="59">
        <f>+IFERROR(IF(ISTEXT(AW$5)=FALSE,(INDEX(BCR!$1:$1048576,MATCH('Estadísticas BCR'!AW$5,BCR!$A:$A,0),MATCH('Estadísticas BCR'!$B70,BCR!$1:$1,0))),AVERAGE(#REF!)),"")</f>
        <v>0</v>
      </c>
      <c r="AX70" s="59">
        <f>+IFERROR(IF(ISTEXT(AX$5)=FALSE,(INDEX(BCR!$1:$1048576,MATCH('Estadísticas BCR'!AX$5,BCR!$A:$A,0),MATCH('Estadísticas BCR'!$B70,BCR!$1:$1,0))),AVERAGE(#REF!)),"")</f>
        <v>0</v>
      </c>
      <c r="AY70" s="59">
        <f>+IFERROR(IF(ISTEXT(AY$5)=FALSE,(INDEX(BCR!$1:$1048576,MATCH('Estadísticas BCR'!AY$5,BCR!$A:$A,0),MATCH('Estadísticas BCR'!$B70,BCR!$1:$1,0))),AVERAGE(#REF!)),"")</f>
        <v>0</v>
      </c>
      <c r="AZ70" s="59">
        <f>+IFERROR(IF(ISTEXT(AZ$5)=FALSE,(INDEX(BCR!$1:$1048576,MATCH('Estadísticas BCR'!AZ$5,BCR!$A:$A,0),MATCH('Estadísticas BCR'!$B70,BCR!$1:$1,0))),AVERAGE(#REF!)),"")</f>
        <v>0</v>
      </c>
      <c r="BA70" s="59">
        <f>+IFERROR(IF(ISTEXT(BA$5)=FALSE,(INDEX(BCR!$1:$1048576,MATCH('Estadísticas BCR'!BA$5,BCR!$A:$A,0),MATCH('Estadísticas BCR'!$B70,BCR!$1:$1,0))),AVERAGE(#REF!)),"")</f>
        <v>0</v>
      </c>
      <c r="BB70" s="59">
        <f>+IFERROR(IF(ISTEXT(BB$5)=FALSE,(INDEX(BCR!$1:$1048576,MATCH('Estadísticas BCR'!BB$5,BCR!$A:$A,0),MATCH('Estadísticas BCR'!$B70,BCR!$1:$1,0))),AVERAGE(#REF!)),"")</f>
        <v>0</v>
      </c>
      <c r="BC70" s="60">
        <f>+IFERROR(IF(ISTEXT(BC$5)=FALSE,(INDEX(BCR!$1:$1048576,MATCH('Estadísticas BCR'!BC$5,BCR!$A:$A,0),MATCH('Estadísticas BCR'!$B70,BCR!$1:$1,0))),AVERAGE(AQ70:BB70)),"")</f>
        <v>0</v>
      </c>
      <c r="BD70" s="59">
        <f>+IFERROR(IF(ISTEXT(BD$5)=FALSE,(INDEX(BCR!$1:$1048576,MATCH('Estadísticas BCR'!BD$5,BCR!$A:$A,0),MATCH('Estadísticas BCR'!$B70,BCR!$1:$1,0))),AVERAGE(#REF!)),"")</f>
        <v>0</v>
      </c>
      <c r="BE70" s="59">
        <f>+IFERROR(IF(ISTEXT(BE$5)=FALSE,(INDEX(BCR!$1:$1048576,MATCH('Estadísticas BCR'!BE$5,BCR!$A:$A,0),MATCH('Estadísticas BCR'!$B70,BCR!$1:$1,0))),AVERAGE(#REF!)),"")</f>
        <v>0</v>
      </c>
      <c r="BF70" s="59">
        <f>+IFERROR(IF(ISTEXT(BF$5)=FALSE,(INDEX(BCR!$1:$1048576,MATCH('Estadísticas BCR'!BF$5,BCR!$A:$A,0),MATCH('Estadísticas BCR'!$B70,BCR!$1:$1,0))),AVERAGE(#REF!)),"")</f>
        <v>0</v>
      </c>
      <c r="BG70" s="59">
        <f>+IFERROR(IF(ISTEXT(BG$5)=FALSE,(INDEX(BCR!$1:$1048576,MATCH('Estadísticas BCR'!BG$5,BCR!$A:$A,0),MATCH('Estadísticas BCR'!$B70,BCR!$1:$1,0))),AVERAGE(#REF!)),"")</f>
        <v>0</v>
      </c>
      <c r="BH70" s="59">
        <f>+IFERROR(IF(ISTEXT(BH$5)=FALSE,(INDEX(BCR!$1:$1048576,MATCH('Estadísticas BCR'!BH$5,BCR!$A:$A,0),MATCH('Estadísticas BCR'!$B70,BCR!$1:$1,0))),AVERAGE(#REF!)),"")</f>
        <v>0</v>
      </c>
      <c r="BI70" s="59">
        <f>+IFERROR(IF(ISTEXT(BI$5)=FALSE,(INDEX(BCR!$1:$1048576,MATCH('Estadísticas BCR'!BI$5,BCR!$A:$A,0),MATCH('Estadísticas BCR'!$B70,BCR!$1:$1,0))),AVERAGE(#REF!)),"")</f>
        <v>0</v>
      </c>
      <c r="BJ70" s="59">
        <f>+IFERROR(IF(ISTEXT(BJ$5)=FALSE,(INDEX(BCR!$1:$1048576,MATCH('Estadísticas BCR'!BJ$5,BCR!$A:$A,0),MATCH('Estadísticas BCR'!$B70,BCR!$1:$1,0))),AVERAGE(#REF!)),"")</f>
        <v>0</v>
      </c>
      <c r="BK70" s="59">
        <f>+IFERROR(IF(ISTEXT(BK$5)=FALSE,(INDEX(BCR!$1:$1048576,MATCH('Estadísticas BCR'!BK$5,BCR!$A:$A,0),MATCH('Estadísticas BCR'!$B70,BCR!$1:$1,0))),AVERAGE(#REF!)),"")</f>
        <v>0</v>
      </c>
      <c r="BL70" s="59">
        <f>+IFERROR(IF(ISTEXT(BL$5)=FALSE,(INDEX(BCR!$1:$1048576,MATCH('Estadísticas BCR'!BL$5,BCR!$A:$A,0),MATCH('Estadísticas BCR'!$B70,BCR!$1:$1,0))),AVERAGE(#REF!)),"")</f>
        <v>0</v>
      </c>
      <c r="BM70" s="59">
        <f>+IFERROR(IF(ISTEXT(BM$5)=FALSE,(INDEX(BCR!$1:$1048576,MATCH('Estadísticas BCR'!BM$5,BCR!$A:$A,0),MATCH('Estadísticas BCR'!$B70,BCR!$1:$1,0))),AVERAGE(#REF!)),"")</f>
        <v>0</v>
      </c>
      <c r="BN70" s="59">
        <f>+IFERROR(IF(ISTEXT(BN$5)=FALSE,(INDEX(BCR!$1:$1048576,MATCH('Estadísticas BCR'!BN$5,BCR!$A:$A,0),MATCH('Estadísticas BCR'!$B70,BCR!$1:$1,0))),AVERAGE(#REF!)),"")</f>
        <v>0</v>
      </c>
      <c r="BO70" s="59">
        <f>+IFERROR(IF(ISTEXT(BO$5)=FALSE,(INDEX(BCR!$1:$1048576,MATCH('Estadísticas BCR'!BO$5,BCR!$A:$A,0),MATCH('Estadísticas BCR'!$B70,BCR!$1:$1,0))),AVERAGE(#REF!)),"")</f>
        <v>0</v>
      </c>
      <c r="BP70" s="60">
        <f>+IFERROR(IF(ISTEXT(BP$5)=FALSE,(INDEX(BCR!$1:$1048576,MATCH('Estadísticas BCR'!BP$5,BCR!$A:$A,0),MATCH('Estadísticas BCR'!$B70,BCR!$1:$1,0))),AVERAGE(BD70:BO70)),"")</f>
        <v>0</v>
      </c>
      <c r="BQ70" s="59">
        <f>+IFERROR(IF(ISTEXT(BQ$5)=FALSE,(INDEX(BCR!$1:$1048576,MATCH('Estadísticas BCR'!BQ$5,BCR!$A:$A,0),MATCH('Estadísticas BCR'!$B70,BCR!$1:$1,0))),AVERAGE(#REF!)),"")</f>
        <v>0</v>
      </c>
      <c r="BR70" s="59">
        <f>+IFERROR(IF(ISTEXT(BR$5)=FALSE,(INDEX(BCR!$1:$1048576,MATCH('Estadísticas BCR'!BR$5,BCR!$A:$A,0),MATCH('Estadísticas BCR'!$B70,BCR!$1:$1,0))),AVERAGE(#REF!)),"")</f>
        <v>0</v>
      </c>
      <c r="BS70" s="59">
        <f>+IFERROR(IF(ISTEXT(BS$5)=FALSE,(INDEX(BCR!$1:$1048576,MATCH('Estadísticas BCR'!BS$5,BCR!$A:$A,0),MATCH('Estadísticas BCR'!$B70,BCR!$1:$1,0))),AVERAGE(#REF!)),"")</f>
        <v>0</v>
      </c>
      <c r="BT70" s="59">
        <f>+IFERROR(IF(ISTEXT(BT$5)=FALSE,(INDEX(BCR!$1:$1048576,MATCH('Estadísticas BCR'!BT$5,BCR!$A:$A,0),MATCH('Estadísticas BCR'!$B70,BCR!$1:$1,0))),AVERAGE(#REF!)),"")</f>
        <v>0</v>
      </c>
      <c r="BU70" s="59">
        <f>+IFERROR(IF(ISTEXT(BU$5)=FALSE,(INDEX(BCR!$1:$1048576,MATCH('Estadísticas BCR'!BU$5,BCR!$A:$A,0),MATCH('Estadísticas BCR'!$B70,BCR!$1:$1,0))),AVERAGE(#REF!)),"")</f>
        <v>0</v>
      </c>
      <c r="BV70" s="59">
        <f>+IFERROR(IF(ISTEXT(BV$5)=FALSE,(INDEX(BCR!$1:$1048576,MATCH('Estadísticas BCR'!BV$5,BCR!$A:$A,0),MATCH('Estadísticas BCR'!$B70,BCR!$1:$1,0))),AVERAGE(#REF!)),"")</f>
        <v>0</v>
      </c>
      <c r="BW70" s="59">
        <f>+IFERROR(IF(ISTEXT(BW$5)=FALSE,(INDEX(BCR!$1:$1048576,MATCH('Estadísticas BCR'!BW$5,BCR!$A:$A,0),MATCH('Estadísticas BCR'!$B70,BCR!$1:$1,0))),AVERAGE(#REF!)),"")</f>
        <v>0</v>
      </c>
      <c r="BX70" s="59">
        <f>+IFERROR(IF(ISTEXT(BX$5)=FALSE,(INDEX(BCR!$1:$1048576,MATCH('Estadísticas BCR'!BX$5,BCR!$A:$A,0),MATCH('Estadísticas BCR'!$B70,BCR!$1:$1,0))),AVERAGE(#REF!)),"")</f>
        <v>0</v>
      </c>
      <c r="BY70" s="59">
        <f>+IFERROR(IF(ISTEXT(BY$5)=FALSE,(INDEX(BCR!$1:$1048576,MATCH('Estadísticas BCR'!BY$5,BCR!$A:$A,0),MATCH('Estadísticas BCR'!$B70,BCR!$1:$1,0))),AVERAGE(#REF!)),"")</f>
        <v>0</v>
      </c>
      <c r="BZ70" s="59">
        <f>+IFERROR(IF(ISTEXT(BZ$5)=FALSE,(INDEX(BCR!$1:$1048576,MATCH('Estadísticas BCR'!BZ$5,BCR!$A:$A,0),MATCH('Estadísticas BCR'!$B70,BCR!$1:$1,0))),AVERAGE(#REF!)),"")</f>
        <v>0</v>
      </c>
      <c r="CA70" s="59">
        <f>+IFERROR(IF(ISTEXT(CA$5)=FALSE,(INDEX(BCR!$1:$1048576,MATCH('Estadísticas BCR'!CA$5,BCR!$A:$A,0),MATCH('Estadísticas BCR'!$B70,BCR!$1:$1,0))),AVERAGE(#REF!)),"")</f>
        <v>0</v>
      </c>
      <c r="CB70" s="59">
        <f>+IFERROR(IF(ISTEXT(CB$5)=FALSE,(INDEX(BCR!$1:$1048576,MATCH('Estadísticas BCR'!CB$5,BCR!$A:$A,0),MATCH('Estadísticas BCR'!$B70,BCR!$1:$1,0))),AVERAGE(#REF!)),"")</f>
        <v>0</v>
      </c>
      <c r="CC70" s="60">
        <f>+IFERROR(IF(ISTEXT(CC$5)=FALSE,(INDEX(BCR!$1:$1048576,MATCH('Estadísticas BCR'!CC$5,BCR!$A:$A,0),MATCH('Estadísticas BCR'!$B70,BCR!$1:$1,0))),AVERAGE(BQ70:CB70)),"")</f>
        <v>0</v>
      </c>
      <c r="CD70" s="59">
        <f>+IFERROR(IF(ISTEXT(CD$5)=FALSE,(INDEX(BCR!$1:$1048576,MATCH('Estadísticas BCR'!CD$5,BCR!$A:$A,0),MATCH('Estadísticas BCR'!$B70,BCR!$1:$1,0))),AVERAGE(#REF!)),"")</f>
        <v>0</v>
      </c>
      <c r="CE70" s="59">
        <f>+IFERROR(IF(ISTEXT(CE$5)=FALSE,(INDEX(BCR!$1:$1048576,MATCH('Estadísticas BCR'!CE$5,BCR!$A:$A,0),MATCH('Estadísticas BCR'!$B70,BCR!$1:$1,0))),AVERAGE(#REF!)),"")</f>
        <v>0</v>
      </c>
      <c r="CF70" s="59">
        <f>+IFERROR(IF(ISTEXT(CF$5)=FALSE,(INDEX(BCR!$1:$1048576,MATCH('Estadísticas BCR'!CF$5,BCR!$A:$A,0),MATCH('Estadísticas BCR'!$B70,BCR!$1:$1,0))),AVERAGE(#REF!)),"")</f>
        <v>0</v>
      </c>
      <c r="CG70" s="59">
        <f>+IFERROR(IF(ISTEXT(CG$5)=FALSE,(INDEX(BCR!$1:$1048576,MATCH('Estadísticas BCR'!CG$5,BCR!$A:$A,0),MATCH('Estadísticas BCR'!$B70,BCR!$1:$1,0))),AVERAGE(#REF!)),"")</f>
        <v>0</v>
      </c>
      <c r="CH70" s="59">
        <f>+IFERROR(IF(ISTEXT(CH$5)=FALSE,(INDEX(BCR!$1:$1048576,MATCH('Estadísticas BCR'!CH$5,BCR!$A:$A,0),MATCH('Estadísticas BCR'!$B70,BCR!$1:$1,0))),AVERAGE(#REF!)),"")</f>
        <v>0</v>
      </c>
      <c r="CI70" s="59">
        <f>+IFERROR(IF(ISTEXT(CI$5)=FALSE,(INDEX(BCR!$1:$1048576,MATCH('Estadísticas BCR'!CI$5,BCR!$A:$A,0),MATCH('Estadísticas BCR'!$B70,BCR!$1:$1,0))),AVERAGE(#REF!)),"")</f>
        <v>0</v>
      </c>
      <c r="CJ70" s="59">
        <f>+IFERROR(IF(ISTEXT(CJ$5)=FALSE,(INDEX(BCR!$1:$1048576,MATCH('Estadísticas BCR'!CJ$5,BCR!$A:$A,0),MATCH('Estadísticas BCR'!$B70,BCR!$1:$1,0))),AVERAGE(#REF!)),"")</f>
        <v>0</v>
      </c>
      <c r="CK70" s="59">
        <f>+IFERROR(IF(ISTEXT(CK$5)=FALSE,(INDEX(BCR!$1:$1048576,MATCH('Estadísticas BCR'!CK$5,BCR!$A:$A,0),MATCH('Estadísticas BCR'!$B70,BCR!$1:$1,0))),AVERAGE(#REF!)),"")</f>
        <v>0</v>
      </c>
      <c r="CL70" s="59">
        <f>+IFERROR(IF(ISTEXT(CL$5)=FALSE,(INDEX(BCR!$1:$1048576,MATCH('Estadísticas BCR'!CL$5,BCR!$A:$A,0),MATCH('Estadísticas BCR'!$B70,BCR!$1:$1,0))),AVERAGE(#REF!)),"")</f>
        <v>0</v>
      </c>
      <c r="CM70" s="59">
        <f>+IFERROR(IF(ISTEXT(CM$5)=FALSE,(INDEX(BCR!$1:$1048576,MATCH('Estadísticas BCR'!CM$5,BCR!$A:$A,0),MATCH('Estadísticas BCR'!$B70,BCR!$1:$1,0))),AVERAGE(#REF!)),"")</f>
        <v>0</v>
      </c>
      <c r="CN70" s="59">
        <f>+IFERROR(IF(ISTEXT(CN$5)=FALSE,(INDEX(BCR!$1:$1048576,MATCH('Estadísticas BCR'!CN$5,BCR!$A:$A,0),MATCH('Estadísticas BCR'!$B70,BCR!$1:$1,0))),AVERAGE(#REF!)),"")</f>
        <v>0</v>
      </c>
      <c r="CO70" s="59">
        <f>+IFERROR(IF(ISTEXT(CO$5)=FALSE,(INDEX(BCR!$1:$1048576,MATCH('Estadísticas BCR'!CO$5,BCR!$A:$A,0),MATCH('Estadísticas BCR'!$B70,BCR!$1:$1,0))),AVERAGE(#REF!)),"")</f>
        <v>0</v>
      </c>
      <c r="CP70" s="60">
        <f>+IFERROR(IF(ISTEXT(CP$5)=FALSE,(INDEX(BCR!$1:$1048576,MATCH('Estadísticas BCR'!CP$5,BCR!$A:$A,0),MATCH('Estadísticas BCR'!$B70,BCR!$1:$1,0))),AVERAGE(CD70:CO70)),"")</f>
        <v>0</v>
      </c>
      <c r="CQ70" s="59">
        <f>+IFERROR(IF(ISTEXT(CQ$5)=FALSE,(INDEX(BCR!$1:$1048576,MATCH('Estadísticas BCR'!CQ$5,BCR!$A:$A,0),MATCH('Estadísticas BCR'!$B70,BCR!$1:$1,0))),AVERAGE(#REF!)),"")</f>
        <v>0</v>
      </c>
      <c r="CR70" s="59">
        <f>+IFERROR(IF(ISTEXT(CR$5)=FALSE,(INDEX(BCR!$1:$1048576,MATCH('Estadísticas BCR'!CR$5,BCR!$A:$A,0),MATCH('Estadísticas BCR'!$B70,BCR!$1:$1,0))),AVERAGE(#REF!)),"")</f>
        <v>0</v>
      </c>
      <c r="CS70" s="59">
        <f>+IFERROR(IF(ISTEXT(CS$5)=FALSE,(INDEX(BCR!$1:$1048576,MATCH('Estadísticas BCR'!CS$5,BCR!$A:$A,0),MATCH('Estadísticas BCR'!$B70,BCR!$1:$1,0))),AVERAGE(#REF!)),"")</f>
        <v>0</v>
      </c>
      <c r="CT70" s="59">
        <f>+IFERROR(IF(ISTEXT(CT$5)=FALSE,(INDEX(BCR!$1:$1048576,MATCH('Estadísticas BCR'!CT$5,BCR!$A:$A,0),MATCH('Estadísticas BCR'!$B70,BCR!$1:$1,0))),AVERAGE(#REF!)),"")</f>
        <v>0</v>
      </c>
      <c r="CU70" s="59">
        <f>+IFERROR(IF(ISTEXT(CU$5)=FALSE,(INDEX(BCR!$1:$1048576,MATCH('Estadísticas BCR'!CU$5,BCR!$A:$A,0),MATCH('Estadísticas BCR'!$B70,BCR!$1:$1,0))),AVERAGE(#REF!)),"")</f>
        <v>0</v>
      </c>
      <c r="CV70" s="59">
        <f>+IFERROR(IF(ISTEXT(CV$5)=FALSE,(INDEX(BCR!$1:$1048576,MATCH('Estadísticas BCR'!CV$5,BCR!$A:$A,0),MATCH('Estadísticas BCR'!$B70,BCR!$1:$1,0))),AVERAGE(#REF!)),"")</f>
        <v>0</v>
      </c>
      <c r="CW70" s="59">
        <f>+IFERROR(IF(ISTEXT(CW$5)=FALSE,(INDEX(BCR!$1:$1048576,MATCH('Estadísticas BCR'!CW$5,BCR!$A:$A,0),MATCH('Estadísticas BCR'!$B70,BCR!$1:$1,0))),AVERAGE(#REF!)),"")</f>
        <v>0</v>
      </c>
      <c r="CX70" s="59">
        <f>+IFERROR(IF(ISTEXT(CX$5)=FALSE,(INDEX(BCR!$1:$1048576,MATCH('Estadísticas BCR'!CX$5,BCR!$A:$A,0),MATCH('Estadísticas BCR'!$B70,BCR!$1:$1,0))),AVERAGE(#REF!)),"")</f>
        <v>0</v>
      </c>
      <c r="CY70" s="59">
        <f>+IFERROR(IF(ISTEXT(CY$5)=FALSE,(INDEX(BCR!$1:$1048576,MATCH('Estadísticas BCR'!CY$5,BCR!$A:$A,0),MATCH('Estadísticas BCR'!$B70,BCR!$1:$1,0))),AVERAGE(#REF!)),"")</f>
        <v>0</v>
      </c>
      <c r="CZ70" s="59">
        <f>+IFERROR(IF(ISTEXT(CZ$5)=FALSE,(INDEX(BCR!$1:$1048576,MATCH('Estadísticas BCR'!CZ$5,BCR!$A:$A,0),MATCH('Estadísticas BCR'!$B70,BCR!$1:$1,0))),AVERAGE(A70:CY70)),"")</f>
        <v>0</v>
      </c>
      <c r="DA70" s="59">
        <f>+IFERROR(IF(ISTEXT(DA$5)=FALSE,(INDEX(BCR!$1:$1048576,MATCH('Estadísticas BCR'!DA$5,BCR!$A:$A,0),MATCH('Estadísticas BCR'!$B70,BCR!$1:$1,0))),AVERAGE(B70:CZ70)),"")</f>
        <v>0</v>
      </c>
      <c r="DB70" s="59">
        <f>+IFERROR(IF(ISTEXT(DB$5)=FALSE,(INDEX(BCR!$1:$1048576,MATCH('Estadísticas BCR'!DB$5,BCR!$A:$A,0),MATCH('Estadísticas BCR'!$B70,BCR!$1:$1,0))),AVERAGE(C70:DA70)),"")</f>
        <v>0</v>
      </c>
      <c r="DC70" s="60">
        <f>+IFERROR(IF(ISTEXT(DC$5)=FALSE,(INDEX(BCR!$1:$1048576,MATCH('Estadísticas BCR'!DC$5,BCR!$A:$A,0),MATCH('Estadísticas BCR'!$B70,BCR!$1:$1,0))),AVERAGE(CQ70:DB70)),"")</f>
        <v>0</v>
      </c>
      <c r="DD70" s="59">
        <f>+IFERROR(IF(ISTEXT(DD$5)=FALSE,(INDEX(BCR!$1:$1048576,MATCH('Estadísticas BCR'!DD$5,BCR!$A:$A,0),MATCH('Estadísticas BCR'!$B70,BCR!$1:$1,0))),AVERAGE(CR70:DC70)),"")</f>
        <v>0</v>
      </c>
      <c r="DE70" s="59">
        <f>+IFERROR(IF(ISTEXT(DE$5)=FALSE,(INDEX(BCR!$1:$1048576,MATCH('Estadísticas BCR'!DE$5,BCR!$A:$A,0),MATCH('Estadísticas BCR'!$B70,BCR!$1:$1,0))),AVERAGE(CS70:DD70)),"")</f>
        <v>0</v>
      </c>
      <c r="DF70" s="59">
        <f>+IFERROR(IF(ISTEXT(DF$5)=FALSE,(INDEX(BCR!$1:$1048576,MATCH('Estadísticas BCR'!DF$5,BCR!$A:$A,0),MATCH('Estadísticas BCR'!$B70,BCR!$1:$1,0))),AVERAGE(CT70:DE70)),"")</f>
        <v>0</v>
      </c>
      <c r="DG70" s="59">
        <f>+IFERROR(IF(ISTEXT(DG$5)=FALSE,(INDEX(BCR!$1:$1048576,MATCH('Estadísticas BCR'!DG$5,BCR!$A:$A,0),MATCH('Estadísticas BCR'!$B70,BCR!$1:$1,0))),AVERAGE(CU70:DF70)),"")</f>
        <v>0</v>
      </c>
      <c r="DH70" s="59">
        <f>+IFERROR(IF(ISTEXT(DH$5)=FALSE,(INDEX(BCR!$1:$1048576,MATCH('Estadísticas BCR'!DH$5,BCR!$A:$A,0),MATCH('Estadísticas BCR'!$B70,BCR!$1:$1,0))),AVERAGE(CV70:DG70)),"")</f>
        <v>0</v>
      </c>
      <c r="DI70" s="59">
        <f>+IFERROR(IF(ISTEXT(DI$5)=FALSE,(INDEX(BCR!$1:$1048576,MATCH('Estadísticas BCR'!DI$5,BCR!$A:$A,0),MATCH('Estadísticas BCR'!$B70,BCR!$1:$1,0))),AVERAGE(CW70:DH70)),"")</f>
        <v>0</v>
      </c>
      <c r="DJ70" s="59">
        <f>+IFERROR(IF(ISTEXT(DJ$5)=FALSE,(INDEX(BCR!$1:$1048576,MATCH('Estadísticas BCR'!DJ$5,BCR!$A:$A,0),MATCH('Estadísticas BCR'!$B70,BCR!$1:$1,0))),AVERAGE(CX70:DI70)),"")</f>
        <v>0</v>
      </c>
      <c r="DK70" s="59">
        <f>+IFERROR(IF(ISTEXT(DK$5)=FALSE,(INDEX(BCR!$1:$1048576,MATCH('Estadísticas BCR'!DK$5,BCR!$A:$A,0),MATCH('Estadísticas BCR'!$B70,BCR!$1:$1,0))),AVERAGE(CY70:DJ70)),"")</f>
        <v>0</v>
      </c>
      <c r="DL70" s="59">
        <f>+IFERROR(IF(ISTEXT(DL$5)=FALSE,(INDEX(BCR!$1:$1048576,MATCH('Estadísticas BCR'!DL$5,BCR!$A:$A,0),MATCH('Estadísticas BCR'!$B70,BCR!$1:$1,0))),AVERAGE(CZ70:DK70)),"")</f>
        <v>0</v>
      </c>
      <c r="DM70" s="59">
        <f>+IFERROR(IF(ISTEXT(DM$5)=FALSE,(INDEX(BCR!$1:$1048576,MATCH('Estadísticas BCR'!DM$5,BCR!$A:$A,0),MATCH('Estadísticas BCR'!$B70,BCR!$1:$1,0))),AVERAGE(DA70:DL70)),"")</f>
        <v>0</v>
      </c>
      <c r="DN70" s="59">
        <f>+IFERROR(IF(ISTEXT(DN$5)=FALSE,(INDEX(BCR!$1:$1048576,MATCH('Estadísticas BCR'!DN$5,BCR!$A:$A,0),MATCH('Estadísticas BCR'!$B70,BCR!$1:$1,0))),AVERAGE(DB70:DM70)),"")</f>
        <v>0</v>
      </c>
      <c r="DO70" s="59">
        <f>+IFERROR(IF(ISTEXT(DO$5)=FALSE,(INDEX(BCR!$1:$1048576,MATCH('Estadísticas BCR'!DO$5,BCR!$A:$A,0),MATCH('Estadísticas BCR'!$B70,BCR!$1:$1,0))),AVERAGE(DC70:DN70)),"")</f>
        <v>0</v>
      </c>
      <c r="DP70" s="60">
        <f>+IFERROR(IF(ISTEXT(DP$5)=FALSE,(INDEX(BCR!$1:$1048576,MATCH('Estadísticas BCR'!DP$5,BCR!$A:$A,0),MATCH('Estadísticas BCR'!$B70,BCR!$1:$1,0))),AVERAGE(DD70:DO70)),"")</f>
        <v>0</v>
      </c>
      <c r="DQ70" s="59">
        <f>+IFERROR(IF(ISTEXT(DQ$5)=FALSE,(INDEX(BCR!$1:$1048576,MATCH('Estadísticas BCR'!DQ$5,BCR!$A:$A,0),MATCH('Estadísticas BCR'!$B70,BCR!$1:$1,0))),AVERAGE(DE70:DP70)),"")</f>
        <v>0</v>
      </c>
      <c r="DR70" s="59">
        <f>+IFERROR(IF(ISTEXT(DR$5)=FALSE,(INDEX(BCR!$1:$1048576,MATCH('Estadísticas BCR'!DR$5,BCR!$A:$A,0),MATCH('Estadísticas BCR'!$B70,BCR!$1:$1,0))),AVERAGE(DF70:DQ70)),"")</f>
        <v>0</v>
      </c>
      <c r="DS70" s="59">
        <f>+IFERROR(IF(ISTEXT(DS$5)=FALSE,(INDEX(BCR!$1:$1048576,MATCH('Estadísticas BCR'!DS$5,BCR!$A:$A,0),MATCH('Estadísticas BCR'!$B70,BCR!$1:$1,0))),AVERAGE(DG70:DR70)),"")</f>
        <v>0</v>
      </c>
      <c r="DT70" s="59">
        <f>+IFERROR(IF(ISTEXT(DT$5)=FALSE,(INDEX(BCR!$1:$1048576,MATCH('Estadísticas BCR'!DT$5,BCR!$A:$A,0),MATCH('Estadísticas BCR'!$B70,BCR!$1:$1,0))),AVERAGE(DH70:DS70)),"")</f>
        <v>0</v>
      </c>
      <c r="DU70" s="59">
        <f>+IFERROR(IF(ISTEXT(DU$5)=FALSE,(INDEX(BCR!$1:$1048576,MATCH('Estadísticas BCR'!DU$5,BCR!$A:$A,0),MATCH('Estadísticas BCR'!$B70,BCR!$1:$1,0))),AVERAGE(DI70:DT70)),"")</f>
        <v>0</v>
      </c>
      <c r="DV70" s="59">
        <f>+IFERROR(IF(ISTEXT(DV$5)=FALSE,(INDEX(BCR!$1:$1048576,MATCH('Estadísticas BCR'!DV$5,BCR!$A:$A,0),MATCH('Estadísticas BCR'!$B70,BCR!$1:$1,0))),AVERAGE(DJ70:DU70)),"")</f>
        <v>0</v>
      </c>
      <c r="DW70" s="59">
        <f>+IFERROR(IF(ISTEXT(DW$5)=FALSE,(INDEX(BCR!$1:$1048576,MATCH('Estadísticas BCR'!DW$5,BCR!$A:$A,0),MATCH('Estadísticas BCR'!$B70,BCR!$1:$1,0))),AVERAGE(DK70:DV70)),"")</f>
        <v>0</v>
      </c>
      <c r="DX70" s="59">
        <f>+IFERROR(IF(ISTEXT(DX$5)=FALSE,(INDEX(BCR!$1:$1048576,MATCH('Estadísticas BCR'!DX$5,BCR!$A:$A,0),MATCH('Estadísticas BCR'!$B70,BCR!$1:$1,0))),AVERAGE(DL70:DW70)),"")</f>
        <v>0</v>
      </c>
      <c r="DY70" s="59">
        <f>+IFERROR(IF(ISTEXT(DY$5)=FALSE,(INDEX(BCR!$1:$1048576,MATCH('Estadísticas BCR'!DY$5,BCR!$A:$A,0),MATCH('Estadísticas BCR'!$B70,BCR!$1:$1,0))),AVERAGE(DM70:DX70)),"")</f>
        <v>0</v>
      </c>
      <c r="DZ70" s="59">
        <f>+IFERROR(IF(ISTEXT(DZ$5)=FALSE,(INDEX(BCR!$1:$1048576,MATCH('Estadísticas BCR'!DZ$5,BCR!$A:$A,0),MATCH('Estadísticas BCR'!$B70,BCR!$1:$1,0))),AVERAGE(DN70:DY70)),"")</f>
        <v>0</v>
      </c>
      <c r="EA70" s="59">
        <f>+IFERROR(IF(ISTEXT(EA$5)=FALSE,(INDEX(BCR!$1:$1048576,MATCH('Estadísticas BCR'!EA$5,BCR!$A:$A,0),MATCH('Estadísticas BCR'!$B70,BCR!$1:$1,0))),AVERAGE(DO70:DZ70)),"")</f>
        <v>0</v>
      </c>
      <c r="EB70" s="59">
        <f>+IFERROR(IF(ISTEXT(EB$5)=FALSE,(INDEX(BCR!$1:$1048576,MATCH('Estadísticas BCR'!EB$5,BCR!$A:$A,0),MATCH('Estadísticas BCR'!$B70,BCR!$1:$1,0))),AVERAGE(DP70:EA70)),"")</f>
        <v>0</v>
      </c>
      <c r="EC70" s="60">
        <f>+IFERROR(IF(ISTEXT(EC$5)=FALSE,(INDEX(BCR!$1:$1048576,MATCH('Estadísticas BCR'!EC$5,BCR!$A:$A,0),MATCH('Estadísticas BCR'!$B70,BCR!$1:$1,0))),AVERAGE(DQ70:EB70)),"")</f>
        <v>0</v>
      </c>
      <c r="ED70" s="59">
        <f>+IFERROR(IF(ISTEXT(ED$5)=FALSE,(INDEX(BCR!$1:$1048576,MATCH('Estadísticas BCR'!ED$5,BCR!$A:$A,0),MATCH('Estadísticas BCR'!$B70,BCR!$1:$1,0))),AVERAGE(DR70:EC70)),"")</f>
        <v>0</v>
      </c>
      <c r="EE70" s="59">
        <f>+IFERROR(IF(ISTEXT(EE$5)=FALSE,(INDEX(BCR!$1:$1048576,MATCH('Estadísticas BCR'!EE$5,BCR!$A:$A,0),MATCH('Estadísticas BCR'!$B70,BCR!$1:$1,0))),AVERAGE(DS70:ED70)),"")</f>
        <v>0</v>
      </c>
      <c r="EF70" s="59">
        <f>+IFERROR(IF(ISTEXT(EF$5)=FALSE,(INDEX(BCR!$1:$1048576,MATCH('Estadísticas BCR'!EF$5,BCR!$A:$A,0),MATCH('Estadísticas BCR'!$B70,BCR!$1:$1,0))),AVERAGE(DT70:EE70)),"")</f>
        <v>0</v>
      </c>
      <c r="EG70" s="59">
        <f>+IFERROR(IF(ISTEXT(EG$5)=FALSE,(INDEX(BCR!$1:$1048576,MATCH('Estadísticas BCR'!EG$5,BCR!$A:$A,0),MATCH('Estadísticas BCR'!$B70,BCR!$1:$1,0))),AVERAGE(DU70:EF70)),"")</f>
        <v>0</v>
      </c>
      <c r="EH70" s="59">
        <f>+IFERROR(IF(ISTEXT(EH$5)=FALSE,(INDEX(BCR!$1:$1048576,MATCH('Estadísticas BCR'!EH$5,BCR!$A:$A,0),MATCH('Estadísticas BCR'!$B70,BCR!$1:$1,0))),AVERAGE(DV70:EG70)),"")</f>
        <v>0</v>
      </c>
      <c r="EI70" s="59">
        <f>+IFERROR(IF(ISTEXT(EI$5)=FALSE,(INDEX(BCR!$1:$1048576,MATCH('Estadísticas BCR'!EI$5,BCR!$A:$A,0),MATCH('Estadísticas BCR'!$B70,BCR!$1:$1,0))),AVERAGE(DW70:EH70)),"")</f>
        <v>0</v>
      </c>
      <c r="EJ70" s="59">
        <f>+IFERROR(IF(ISTEXT(EJ$5)=FALSE,(INDEX(BCR!$1:$1048576,MATCH('Estadísticas BCR'!EJ$5,BCR!$A:$A,0),MATCH('Estadísticas BCR'!$B70,BCR!$1:$1,0))),AVERAGE(DX70:EI70)),"")</f>
        <v>0</v>
      </c>
      <c r="EK70" s="59">
        <f>+IFERROR(IF(ISTEXT(EK$5)=FALSE,(INDEX(BCR!$1:$1048576,MATCH('Estadísticas BCR'!EK$5,BCR!$A:$A,0),MATCH('Estadísticas BCR'!$B70,BCR!$1:$1,0))),AVERAGE(DY70:EJ70)),"")</f>
        <v>0</v>
      </c>
      <c r="EL70" s="59">
        <f>+IFERROR(IF(ISTEXT(EL$5)=FALSE,(INDEX(BCR!$1:$1048576,MATCH('Estadísticas BCR'!EL$5,BCR!$A:$A,0),MATCH('Estadísticas BCR'!$B70,BCR!$1:$1,0))),AVERAGE(DZ70:EK70)),"")</f>
        <v>0</v>
      </c>
      <c r="EM70" s="59">
        <f>+IFERROR(IF(ISTEXT(EM$5)=FALSE,(INDEX(BCR!$1:$1048576,MATCH('Estadísticas BCR'!EM$5,BCR!$A:$A,0),MATCH('Estadísticas BCR'!$B70,BCR!$1:$1,0))),AVERAGE(EA70:EL70)),"")</f>
        <v>0</v>
      </c>
      <c r="EN70" s="59">
        <f>+IFERROR(IF(ISTEXT(EN$5)=FALSE,(INDEX(BCR!$1:$1048576,MATCH('Estadísticas BCR'!EN$5,BCR!$A:$A,0),MATCH('Estadísticas BCR'!$B70,BCR!$1:$1,0))),AVERAGE(EB70:EM70)),"")</f>
        <v>0</v>
      </c>
      <c r="EO70" s="59">
        <f>+IFERROR(IF(ISTEXT(EO$5)=FALSE,(INDEX(BCR!$1:$1048576,MATCH('Estadísticas BCR'!EO$5,BCR!$A:$A,0),MATCH('Estadísticas BCR'!$B70,BCR!$1:$1,0))),AVERAGE(EC70:EN70)),"")</f>
        <v>0</v>
      </c>
      <c r="EP70" s="60">
        <f>+IFERROR(IF(ISTEXT(EP$5)=FALSE,(INDEX(BCR!$1:$1048576,MATCH('Estadísticas BCR'!EP$5,BCR!$A:$A,0),MATCH('Estadísticas BCR'!$B70,BCR!$1:$1,0))),AVERAGE(ED70:EO70)),"")</f>
        <v>0</v>
      </c>
      <c r="EQ70" s="59">
        <f>+IFERROR(IF(ISTEXT(EQ$5)=FALSE,(INDEX(BCR!$1:$1048576,MATCH('Estadísticas BCR'!EQ$5,BCR!$A:$A,0),MATCH('Estadísticas BCR'!$B70,BCR!$1:$1,0))),AVERAGE(EE70:EP70)),"")</f>
        <v>0</v>
      </c>
      <c r="ER70" s="59">
        <f>+IFERROR(IF(ISTEXT(ER$5)=FALSE,(INDEX(BCR!$1:$1048576,MATCH('Estadísticas BCR'!ER$5,BCR!$A:$A,0),MATCH('Estadísticas BCR'!$B70,BCR!$1:$1,0))),AVERAGE(EF70:EQ70)),"")</f>
        <v>0</v>
      </c>
      <c r="ES70" s="59">
        <f>+IFERROR(IF(ISTEXT(ES$5)=FALSE,(INDEX(BCR!$1:$1048576,MATCH('Estadísticas BCR'!ES$5,BCR!$A:$A,0),MATCH('Estadísticas BCR'!$B70,BCR!$1:$1,0))),AVERAGE(EG70:ER70)),"")</f>
        <v>0</v>
      </c>
      <c r="ET70" s="59">
        <f>+IFERROR(IF(ISTEXT(ET$5)=FALSE,(INDEX(BCR!$1:$1048576,MATCH('Estadísticas BCR'!ET$5,BCR!$A:$A,0),MATCH('Estadísticas BCR'!$B70,BCR!$1:$1,0))),AVERAGE(EH70:ES70)),"")</f>
        <v>0</v>
      </c>
      <c r="EU70" s="59">
        <f>+IFERROR(IF(ISTEXT(EU$5)=FALSE,(INDEX(BCR!$1:$1048576,MATCH('Estadísticas BCR'!EU$5,BCR!$A:$A,0),MATCH('Estadísticas BCR'!$B70,BCR!$1:$1,0))),AVERAGE(EI70:ET70)),"")</f>
        <v>0</v>
      </c>
      <c r="EV70" s="59">
        <f>+IFERROR(IF(ISTEXT(EV$5)=FALSE,(INDEX(BCR!$1:$1048576,MATCH('Estadísticas BCR'!EV$5,BCR!$A:$A,0),MATCH('Estadísticas BCR'!$B70,BCR!$1:$1,0))),AVERAGE(EJ70:EU70)),"")</f>
        <v>0</v>
      </c>
      <c r="EW70" s="59">
        <f>+IFERROR(IF(ISTEXT(EW$5)=FALSE,(INDEX(BCR!$1:$1048576,MATCH('Estadísticas BCR'!EW$5,BCR!$A:$A,0),MATCH('Estadísticas BCR'!$B70,BCR!$1:$1,0))),AVERAGE(EK70:EV70)),"")</f>
        <v>0</v>
      </c>
      <c r="EX70" s="59">
        <f>+IFERROR(IF(ISTEXT(EX$5)=FALSE,(INDEX(BCR!$1:$1048576,MATCH('Estadísticas BCR'!EX$5,BCR!$A:$A,0),MATCH('Estadísticas BCR'!$B70,BCR!$1:$1,0))),AVERAGE(EL70:EW70)),"")</f>
        <v>0</v>
      </c>
      <c r="EY70" s="59">
        <f>+IFERROR(IF(ISTEXT(EY$5)=FALSE,(INDEX(BCR!$1:$1048576,MATCH('Estadísticas BCR'!EY$5,BCR!$A:$A,0),MATCH('Estadísticas BCR'!$B70,BCR!$1:$1,0))),AVERAGE(EM70:EX70)),"")</f>
        <v>0</v>
      </c>
      <c r="EZ70" s="59">
        <f>+IFERROR(IF(ISTEXT(EZ$5)=FALSE,(INDEX(BCR!$1:$1048576,MATCH('Estadísticas BCR'!EZ$5,BCR!$A:$A,0),MATCH('Estadísticas BCR'!$B70,BCR!$1:$1,0))),AVERAGE(EN70:EY70)),"")</f>
        <v>0</v>
      </c>
      <c r="FA70" s="59">
        <f>+IFERROR(IF(ISTEXT(FA$5)=FALSE,(INDEX(BCR!$1:$1048576,MATCH('Estadísticas BCR'!FA$5,BCR!$A:$A,0),MATCH('Estadísticas BCR'!$B70,BCR!$1:$1,0))),AVERAGE(EO70:EZ70)),"")</f>
        <v>0</v>
      </c>
      <c r="FB70" s="59">
        <f>+IFERROR(IF(ISTEXT(FB$5)=FALSE,(INDEX(BCR!$1:$1048576,MATCH('Estadísticas BCR'!FB$5,BCR!$A:$A,0),MATCH('Estadísticas BCR'!$B70,BCR!$1:$1,0))),AVERAGE(EP70:FA70)),"")</f>
        <v>0</v>
      </c>
      <c r="FC70" s="60">
        <f>+IFERROR(IF(ISTEXT(FC$5)=FALSE,(INDEX(BCR!$1:$1048576,MATCH('Estadísticas BCR'!FC$5,BCR!$A:$A,0),MATCH('Estadísticas BCR'!$B70,BCR!$1:$1,0))),AVERAGE(EQ70:FB70)),"")</f>
        <v>0</v>
      </c>
      <c r="FD70" s="59">
        <f>+IFERROR(IF(ISTEXT(FD$5)=FALSE,(INDEX(BCR!$1:$1048576,MATCH('Estadísticas BCR'!FD$5,BCR!$A:$A,0),MATCH('Estadísticas BCR'!$B70,BCR!$1:$1,0))),AVERAGE(ER70:FC70)),"")</f>
        <v>0</v>
      </c>
      <c r="FE70" s="59">
        <f>+IFERROR(IF(ISTEXT(FE$5)=FALSE,(INDEX(BCR!$1:$1048576,MATCH('Estadísticas BCR'!FE$5,BCR!$A:$A,0),MATCH('Estadísticas BCR'!$B70,BCR!$1:$1,0))),AVERAGE(ES70:FD70)),"")</f>
        <v>0</v>
      </c>
      <c r="FF70" s="59">
        <f>+IFERROR(IF(ISTEXT(FF$5)=FALSE,(INDEX(BCR!$1:$1048576,MATCH('Estadísticas BCR'!FF$5,BCR!$A:$A,0),MATCH('Estadísticas BCR'!$B70,BCR!$1:$1,0))),AVERAGE(ET70:FE70)),"")</f>
        <v>0</v>
      </c>
      <c r="FG70" s="59">
        <f>+IFERROR(IF(ISTEXT(FG$5)=FALSE,(INDEX(BCR!$1:$1048576,MATCH('Estadísticas BCR'!FG$5,BCR!$A:$A,0),MATCH('Estadísticas BCR'!$B70,BCR!$1:$1,0))),AVERAGE(EU70:FF70)),"")</f>
        <v>0</v>
      </c>
      <c r="FH70" s="59">
        <f>+IFERROR(IF(ISTEXT(FH$5)=FALSE,(INDEX(BCR!$1:$1048576,MATCH('Estadísticas BCR'!FH$5,BCR!$A:$A,0),MATCH('Estadísticas BCR'!$B70,BCR!$1:$1,0))),AVERAGE(EV70:FG70)),"")</f>
        <v>0</v>
      </c>
      <c r="FI70" s="59">
        <f>+IFERROR(IF(ISTEXT(FI$5)=FALSE,(INDEX(BCR!$1:$1048576,MATCH('Estadísticas BCR'!FI$5,BCR!$A:$A,0),MATCH('Estadísticas BCR'!$B70,BCR!$1:$1,0))),AVERAGE(EW70:FH70)),"")</f>
        <v>0</v>
      </c>
      <c r="FJ70" s="59">
        <f>+IFERROR(IF(ISTEXT(FJ$5)=FALSE,(INDEX(BCR!$1:$1048576,MATCH('Estadísticas BCR'!FJ$5,BCR!$A:$A,0),MATCH('Estadísticas BCR'!$B70,BCR!$1:$1,0))),AVERAGE(EX70:FI70)),"")</f>
        <v>0</v>
      </c>
      <c r="FK70" s="59">
        <f>+IFERROR(IF(ISTEXT(FK$5)=FALSE,(INDEX(BCR!$1:$1048576,MATCH('Estadísticas BCR'!FK$5,BCR!$A:$A,0),MATCH('Estadísticas BCR'!$B70,BCR!$1:$1,0))),AVERAGE(EY70:FJ70)),"")</f>
        <v>0</v>
      </c>
      <c r="FL70" s="59">
        <f>+IFERROR(IF(ISTEXT(FL$5)=FALSE,(INDEX(BCR!$1:$1048576,MATCH('Estadísticas BCR'!FL$5,BCR!$A:$A,0),MATCH('Estadísticas BCR'!$B70,BCR!$1:$1,0))),AVERAGE(EZ70:FK70)),"")</f>
        <v>0</v>
      </c>
      <c r="FM70" s="59">
        <f>+IFERROR(IF(ISTEXT(FM$5)=FALSE,(INDEX(BCR!$1:$1048576,MATCH('Estadísticas BCR'!FM$5,BCR!$A:$A,0),MATCH('Estadísticas BCR'!$B70,BCR!$1:$1,0))),AVERAGE(FA70:FL70)),"")</f>
        <v>0</v>
      </c>
      <c r="FN70" s="59">
        <f>+IFERROR(IF(ISTEXT(FN$5)=FALSE,(INDEX(BCR!$1:$1048576,MATCH('Estadísticas BCR'!FN$5,BCR!$A:$A,0),MATCH('Estadísticas BCR'!$B70,BCR!$1:$1,0))),AVERAGE(FB70:FM70)),"")</f>
        <v>0</v>
      </c>
      <c r="FO70" s="59">
        <f>+IFERROR(IF(ISTEXT(FO$5)=FALSE,(INDEX(BCR!$1:$1048576,MATCH('Estadísticas BCR'!FO$5,BCR!$A:$A,0),MATCH('Estadísticas BCR'!$B70,BCR!$1:$1,0))),AVERAGE(FC70:FN70)),"")</f>
        <v>0</v>
      </c>
      <c r="FP70" s="60">
        <f>+IFERROR(IF(ISTEXT(FP$5)=FALSE,(INDEX(BCR!$1:$1048576,MATCH('Estadísticas BCR'!FP$5,BCR!$A:$A,0),MATCH('Estadísticas BCR'!$B70,BCR!$1:$1,0))),AVERAGE(FD70:FO70)),"")</f>
        <v>0</v>
      </c>
      <c r="FQ70" s="59">
        <f>+IFERROR(IF(ISTEXT(FQ$5)=FALSE,(INDEX(BCR!$1:$1048576,MATCH('Estadísticas BCR'!FQ$5,BCR!$A:$A,0),MATCH('Estadísticas BCR'!$B70,BCR!$1:$1,0))),AVERAGE(FE70:FP70)),"")</f>
        <v>0</v>
      </c>
      <c r="FR70" s="59">
        <f>+IFERROR(IF(ISTEXT(FR$5)=FALSE,(INDEX(BCR!$1:$1048576,MATCH('Estadísticas BCR'!FR$5,BCR!$A:$A,0),MATCH('Estadísticas BCR'!$B70,BCR!$1:$1,0))),AVERAGE(FF70:FQ70)),"")</f>
        <v>0</v>
      </c>
      <c r="FS70" s="59">
        <f>+IFERROR(IF(ISTEXT(FS$5)=FALSE,(INDEX(BCR!$1:$1048576,MATCH('Estadísticas BCR'!FS$5,BCR!$A:$A,0),MATCH('Estadísticas BCR'!$B70,BCR!$1:$1,0))),AVERAGE(FG70:FR70)),"")</f>
        <v>0</v>
      </c>
      <c r="FT70" s="59">
        <f>+IFERROR(IF(ISTEXT(FT$5)=FALSE,(INDEX(BCR!$1:$1048576,MATCH('Estadísticas BCR'!FT$5,BCR!$A:$A,0),MATCH('Estadísticas BCR'!$B70,BCR!$1:$1,0))),AVERAGE(FH70:FS70)),"")</f>
        <v>0</v>
      </c>
      <c r="FU70" s="59">
        <f>+IFERROR(IF(ISTEXT(FU$5)=FALSE,(INDEX(BCR!$1:$1048576,MATCH('Estadísticas BCR'!FU$5,BCR!$A:$A,0),MATCH('Estadísticas BCR'!$B70,BCR!$1:$1,0))),AVERAGE(FI70:FT70)),"")</f>
        <v>0</v>
      </c>
      <c r="FV70" s="59">
        <f>+IFERROR(IF(ISTEXT(FV$5)=FALSE,(INDEX(BCR!$1:$1048576,MATCH('Estadísticas BCR'!FV$5,BCR!$A:$A,0),MATCH('Estadísticas BCR'!$B70,BCR!$1:$1,0))),AVERAGE(FJ70:FU70)),"")</f>
        <v>0</v>
      </c>
      <c r="FW70" s="59">
        <f>+IFERROR(IF(ISTEXT(FW$5)=FALSE,(INDEX(BCR!$1:$1048576,MATCH('Estadísticas BCR'!FW$5,BCR!$A:$A,0),MATCH('Estadísticas BCR'!$B70,BCR!$1:$1,0))),AVERAGE(FK70:FV70)),"")</f>
        <v>0</v>
      </c>
      <c r="FX70" s="59">
        <f>+IFERROR(IF(ISTEXT(FX$5)=FALSE,(INDEX(BCR!$1:$1048576,MATCH('Estadísticas BCR'!FX$5,BCR!$A:$A,0),MATCH('Estadísticas BCR'!$B70,BCR!$1:$1,0))),AVERAGE(FL70:FW70)),"")</f>
        <v>0</v>
      </c>
      <c r="FY70" s="59">
        <f>+IFERROR(IF(ISTEXT(FY$5)=FALSE,(INDEX(BCR!$1:$1048576,MATCH('Estadísticas BCR'!FY$5,BCR!$A:$A,0),MATCH('Estadísticas BCR'!$B70,BCR!$1:$1,0))),AVERAGE(FM70:FX70)),"")</f>
        <v>0</v>
      </c>
      <c r="FZ70" s="59">
        <f>+IFERROR(IF(ISTEXT(FZ$5)=FALSE,(INDEX(BCR!$1:$1048576,MATCH('Estadísticas BCR'!FZ$5,BCR!$A:$A,0),MATCH('Estadísticas BCR'!$B70,BCR!$1:$1,0))),AVERAGE(FN70:FY70)),"")</f>
        <v>0</v>
      </c>
      <c r="GA70" s="59">
        <f>+IFERROR(IF(ISTEXT(GA$5)=FALSE,(INDEX(BCR!$1:$1048576,MATCH('Estadísticas BCR'!GA$5,BCR!$A:$A,0),MATCH('Estadísticas BCR'!$B70,BCR!$1:$1,0))),AVERAGE(FO70:FZ70)),"")</f>
        <v>0</v>
      </c>
      <c r="GB70" s="59">
        <f>+IFERROR(IF(ISTEXT(GB$5)=FALSE,(INDEX(BCR!$1:$1048576,MATCH('Estadísticas BCR'!GB$5,BCR!$A:$A,0),MATCH('Estadísticas BCR'!$B70,BCR!$1:$1,0))),AVERAGE(FP70:GA70)),"")</f>
        <v>0</v>
      </c>
      <c r="GC70" s="60">
        <f>+IFERROR(IF(ISTEXT(GC$5)=FALSE,(INDEX(BCR!$1:$1048576,MATCH('Estadísticas BCR'!GC$5,BCR!$A:$A,0),MATCH('Estadísticas BCR'!$B70,BCR!$1:$1,0))),AVERAGE(FQ70:GB70)),"")</f>
        <v>0</v>
      </c>
      <c r="GD70" s="59">
        <f>+IFERROR(IF(ISTEXT(GD$5)=FALSE,(INDEX(BCR!$1:$1048576,MATCH('Estadísticas BCR'!GD$5,BCR!$A:$A,0),MATCH('Estadísticas BCR'!$B70,BCR!$1:$1,0))),AVERAGE(FR70:GC70)),"")</f>
        <v>0</v>
      </c>
      <c r="GE70" s="59">
        <f>+IFERROR(IF(ISTEXT(GE$5)=FALSE,(INDEX(BCR!$1:$1048576,MATCH('Estadísticas BCR'!GE$5,BCR!$A:$A,0),MATCH('Estadísticas BCR'!$B70,BCR!$1:$1,0))),AVERAGE(FS70:GD70)),"")</f>
        <v>0</v>
      </c>
      <c r="GF70" s="59">
        <f>+IFERROR(IF(ISTEXT(GF$5)=FALSE,(INDEX(BCR!$1:$1048576,MATCH('Estadísticas BCR'!GF$5,BCR!$A:$A,0),MATCH('Estadísticas BCR'!$B70,BCR!$1:$1,0))),AVERAGE(FT70:GE70)),"")</f>
        <v>0</v>
      </c>
      <c r="GG70" s="59">
        <f>+IFERROR(IF(ISTEXT(GG$5)=FALSE,(INDEX(BCR!$1:$1048576,MATCH('Estadísticas BCR'!GG$5,BCR!$A:$A,0),MATCH('Estadísticas BCR'!$B70,BCR!$1:$1,0))),AVERAGE(FU70:GF70)),"")</f>
        <v>0</v>
      </c>
      <c r="GH70" s="59">
        <f>+IFERROR(IF(ISTEXT(GH$5)=FALSE,(INDEX(BCR!$1:$1048576,MATCH('Estadísticas BCR'!GH$5,BCR!$A:$A,0),MATCH('Estadísticas BCR'!$B70,BCR!$1:$1,0))),AVERAGE(FV70:GG70)),"")</f>
        <v>0</v>
      </c>
      <c r="GI70" s="59">
        <f>+IFERROR(IF(ISTEXT(GI$5)=FALSE,(INDEX(BCR!$1:$1048576,MATCH('Estadísticas BCR'!GI$5,BCR!$A:$A,0),MATCH('Estadísticas BCR'!$B70,BCR!$1:$1,0))),AVERAGE(FW70:GH70)),"")</f>
        <v>0</v>
      </c>
      <c r="GJ70" s="59">
        <f>+IFERROR(IF(ISTEXT(GJ$5)=FALSE,(INDEX(BCR!$1:$1048576,MATCH('Estadísticas BCR'!GJ$5,BCR!$A:$A,0),MATCH('Estadísticas BCR'!$B70,BCR!$1:$1,0))),AVERAGE(FX70:GI70)),"")</f>
        <v>0</v>
      </c>
      <c r="GK70" s="59">
        <f>+IFERROR(IF(ISTEXT(GK$5)=FALSE,(INDEX(BCR!$1:$1048576,MATCH('Estadísticas BCR'!GK$5,BCR!$A:$A,0),MATCH('Estadísticas BCR'!$B70,BCR!$1:$1,0))),AVERAGE(FY70:GJ70)),"")</f>
        <v>0</v>
      </c>
      <c r="GL70" s="59">
        <f>+IFERROR(IF(ISTEXT(GL$5)=FALSE,(INDEX(BCR!$1:$1048576,MATCH('Estadísticas BCR'!GL$5,BCR!$A:$A,0),MATCH('Estadísticas BCR'!$B70,BCR!$1:$1,0))),AVERAGE(FZ70:GK70)),"")</f>
        <v>0</v>
      </c>
      <c r="GM70" s="59">
        <f>+IFERROR(IF(ISTEXT(GM$5)=FALSE,(INDEX(BCR!$1:$1048576,MATCH('Estadísticas BCR'!GM$5,BCR!$A:$A,0),MATCH('Estadísticas BCR'!$B70,BCR!$1:$1,0))),AVERAGE(GA70:GL70)),"")</f>
        <v>0</v>
      </c>
      <c r="GN70" s="59">
        <f>+IFERROR(IF(ISTEXT(GN$5)=FALSE,(INDEX(BCR!$1:$1048576,MATCH('Estadísticas BCR'!GN$5,BCR!$A:$A,0),MATCH('Estadísticas BCR'!$B70,BCR!$1:$1,0))),AVERAGE(GB70:GM70)),"")</f>
        <v>0</v>
      </c>
      <c r="GO70" s="59">
        <f>+IFERROR(IF(ISTEXT(GO$5)=FALSE,(INDEX(BCR!$1:$1048576,MATCH('Estadísticas BCR'!GO$5,BCR!$A:$A,0),MATCH('Estadísticas BCR'!$B70,BCR!$1:$1,0))),AVERAGE(GC70:GN70)),"")</f>
        <v>0</v>
      </c>
      <c r="GP70" s="60">
        <f>+IFERROR(IF(ISTEXT(GP$5)=FALSE,(INDEX(BCR!$1:$1048576,MATCH('Estadísticas BCR'!GP$5,BCR!$A:$A,0),MATCH('Estadísticas BCR'!$B70,BCR!$1:$1,0))),AVERAGE(GD70:GO70)),"")</f>
        <v>0</v>
      </c>
      <c r="GQ70" s="59">
        <f>+IFERROR(IF(ISTEXT(GQ$5)=FALSE,(INDEX(BCR!$1:$1048576,MATCH('Estadísticas BCR'!GQ$5,BCR!$A:$A,0),MATCH('Estadísticas BCR'!$B70,BCR!$1:$1,0))),AVERAGE(GE70:GP70)),"")</f>
        <v>0</v>
      </c>
      <c r="GR70" s="59">
        <f>+IFERROR(IF(ISTEXT(GR$5)=FALSE,(INDEX(BCR!$1:$1048576,MATCH('Estadísticas BCR'!GR$5,BCR!$A:$A,0),MATCH('Estadísticas BCR'!$B70,BCR!$1:$1,0))),AVERAGE(GF70:GQ70)),"")</f>
        <v>0</v>
      </c>
      <c r="GS70" s="59">
        <f>+IFERROR(IF(ISTEXT(GS$5)=FALSE,(INDEX(BCR!$1:$1048576,MATCH('Estadísticas BCR'!GS$5,BCR!$A:$A,0),MATCH('Estadísticas BCR'!$B70,BCR!$1:$1,0))),AVERAGE(GG70:GR70)),"")</f>
        <v>0</v>
      </c>
      <c r="GT70" s="59">
        <f>+IFERROR(IF(ISTEXT(GT$5)=FALSE,(INDEX(BCR!$1:$1048576,MATCH('Estadísticas BCR'!GT$5,BCR!$A:$A,0),MATCH('Estadísticas BCR'!$B70,BCR!$1:$1,0))),AVERAGE(GH70:GS70)),"")</f>
        <v>0</v>
      </c>
      <c r="GU70" s="59">
        <f>+IFERROR(IF(ISTEXT(GU$5)=FALSE,(INDEX(BCR!$1:$1048576,MATCH('Estadísticas BCR'!GU$5,BCR!$A:$A,0),MATCH('Estadísticas BCR'!$B70,BCR!$1:$1,0))),AVERAGE(GI70:GT70)),"")</f>
        <v>0</v>
      </c>
      <c r="GV70" s="59">
        <f>+IFERROR(IF(ISTEXT(GV$5)=FALSE,(INDEX(BCR!$1:$1048576,MATCH('Estadísticas BCR'!GV$5,BCR!$A:$A,0),MATCH('Estadísticas BCR'!$B70,BCR!$1:$1,0))),AVERAGE(GJ70:GU70)),"")</f>
        <v>0</v>
      </c>
      <c r="GW70" s="59">
        <f>+IFERROR(IF(ISTEXT(GW$5)=FALSE,(INDEX(BCR!$1:$1048576,MATCH('Estadísticas BCR'!GW$5,BCR!$A:$A,0),MATCH('Estadísticas BCR'!$B70,BCR!$1:$1,0))),AVERAGE(GK70:GV70)),"")</f>
        <v>0</v>
      </c>
      <c r="GX70" s="59">
        <f>+IFERROR(IF(ISTEXT(GX$5)=FALSE,(INDEX(BCR!$1:$1048576,MATCH('Estadísticas BCR'!GX$5,BCR!$A:$A,0),MATCH('Estadísticas BCR'!$B70,BCR!$1:$1,0))),AVERAGE(GL70:GW70)),"")</f>
        <v>0</v>
      </c>
      <c r="GY70" s="59">
        <f>+IFERROR(IF(ISTEXT(GY$5)=FALSE,(INDEX(BCR!$1:$1048576,MATCH('Estadísticas BCR'!GY$5,BCR!$A:$A,0),MATCH('Estadísticas BCR'!$B70,BCR!$1:$1,0))),AVERAGE(GM70:GX70)),"")</f>
        <v>0</v>
      </c>
      <c r="GZ70" s="59">
        <f>+IFERROR(IF(ISTEXT(GZ$5)=FALSE,(INDEX(BCR!$1:$1048576,MATCH('Estadísticas BCR'!GZ$5,BCR!$A:$A,0),MATCH('Estadísticas BCR'!$B70,BCR!$1:$1,0))),AVERAGE(GN70:GY70)),"")</f>
        <v>0</v>
      </c>
      <c r="HA70" s="59">
        <f>+IFERROR(IF(ISTEXT(HA$5)=FALSE,(INDEX(BCR!$1:$1048576,MATCH('Estadísticas BCR'!HA$5,BCR!$A:$A,0),MATCH('Estadísticas BCR'!$B70,BCR!$1:$1,0))),AVERAGE(GO70:GZ70)),"")</f>
        <v>0</v>
      </c>
      <c r="HB70" s="59">
        <f>+IFERROR(IF(ISTEXT(HB$5)=FALSE,(INDEX(BCR!$1:$1048576,MATCH('Estadísticas BCR'!HB$5,BCR!$A:$A,0),MATCH('Estadísticas BCR'!$B70,BCR!$1:$1,0))),AVERAGE(GP70:HA70)),"")</f>
        <v>0</v>
      </c>
      <c r="HC70" s="60">
        <f>+IFERROR(IF(ISTEXT(HC$5)=FALSE,(INDEX(BCR!$1:$1048576,MATCH('Estadísticas BCR'!HC$5,BCR!$A:$A,0),MATCH('Estadísticas BCR'!$B70,BCR!$1:$1,0))),AVERAGE(GQ70:HB70)),"")</f>
        <v>0</v>
      </c>
      <c r="HD70" s="59">
        <f>+IFERROR(IF(ISTEXT(HD$5)=FALSE,(INDEX(BCR!$1:$1048576,MATCH('Estadísticas BCR'!HD$5,BCR!$A:$A,0),MATCH('Estadísticas BCR'!$B70,BCR!$1:$1,0))),AVERAGE(GR70:HC70)),"")</f>
        <v>0</v>
      </c>
      <c r="HE70" s="59">
        <f>+IFERROR(IF(ISTEXT(HE$5)=FALSE,(INDEX(BCR!$1:$1048576,MATCH('Estadísticas BCR'!HE$5,BCR!$A:$A,0),MATCH('Estadísticas BCR'!$B70,BCR!$1:$1,0))),AVERAGE(GS70:HD70)),"")</f>
        <v>0</v>
      </c>
      <c r="HF70" s="59">
        <f>+IFERROR(IF(ISTEXT(HF$5)=FALSE,(INDEX(BCR!$1:$1048576,MATCH('Estadísticas BCR'!HF$5,BCR!$A:$A,0),MATCH('Estadísticas BCR'!$B70,BCR!$1:$1,0))),AVERAGE(GT70:HE70)),"")</f>
        <v>0</v>
      </c>
      <c r="HG70" s="59">
        <f>+IFERROR(IF(ISTEXT(HG$5)=FALSE,(INDEX(BCR!$1:$1048576,MATCH('Estadísticas BCR'!HG$5,BCR!$A:$A,0),MATCH('Estadísticas BCR'!$B70,BCR!$1:$1,0))),AVERAGE(GU70:HF70)),"")</f>
        <v>0</v>
      </c>
      <c r="HH70" s="59">
        <f>+IFERROR(IF(ISTEXT(HH$5)=FALSE,(INDEX(BCR!$1:$1048576,MATCH('Estadísticas BCR'!HH$5,BCR!$A:$A,0),MATCH('Estadísticas BCR'!$B70,BCR!$1:$1,0))),AVERAGE(GV70:HG70)),"")</f>
        <v>0</v>
      </c>
      <c r="HI70" s="59">
        <f>+IFERROR(IF(ISTEXT(HI$5)=FALSE,(INDEX(BCR!$1:$1048576,MATCH('Estadísticas BCR'!HI$5,BCR!$A:$A,0),MATCH('Estadísticas BCR'!$B70,BCR!$1:$1,0))),AVERAGE(GW70:HH70)),"")</f>
        <v>0</v>
      </c>
      <c r="HJ70" s="59">
        <f>+IFERROR(IF(ISTEXT(HJ$5)=FALSE,(INDEX(BCR!$1:$1048576,MATCH('Estadísticas BCR'!HJ$5,BCR!$A:$A,0),MATCH('Estadísticas BCR'!$B70,BCR!$1:$1,0))),AVERAGE(GX70:HI70)),"")</f>
        <v>0</v>
      </c>
      <c r="HK70" s="59">
        <f>+IFERROR(IF(ISTEXT(HK$5)=FALSE,(INDEX(BCR!$1:$1048576,MATCH('Estadísticas BCR'!HK$5,BCR!$A:$A,0),MATCH('Estadísticas BCR'!$B70,BCR!$1:$1,0))),AVERAGE(GY70:HJ70)),"")</f>
        <v>0</v>
      </c>
      <c r="HL70" s="59">
        <f>+IFERROR(IF(ISTEXT(HL$5)=FALSE,(INDEX(BCR!$1:$1048576,MATCH('Estadísticas BCR'!HL$5,BCR!$A:$A,0),MATCH('Estadísticas BCR'!$B70,BCR!$1:$1,0))),AVERAGE(GZ70:HK70)),"")</f>
        <v>0</v>
      </c>
      <c r="HM70" s="59">
        <f>+IFERROR(IF(ISTEXT(HM$5)=FALSE,(INDEX(BCR!$1:$1048576,MATCH('Estadísticas BCR'!HM$5,BCR!$A:$A,0),MATCH('Estadísticas BCR'!$B70,BCR!$1:$1,0))),AVERAGE(HA70:HL70)),"")</f>
        <v>0</v>
      </c>
      <c r="HN70" s="59">
        <f>+IFERROR(IF(ISTEXT(HN$5)=FALSE,(INDEX(BCR!$1:$1048576,MATCH('Estadísticas BCR'!HN$5,BCR!$A:$A,0),MATCH('Estadísticas BCR'!$B70,BCR!$1:$1,0))),AVERAGE(HB70:HM70)),"")</f>
        <v>0</v>
      </c>
      <c r="HO70" s="59">
        <f>+IFERROR(IF(ISTEXT(HO$5)=FALSE,(INDEX(BCR!$1:$1048576,MATCH('Estadísticas BCR'!HO$5,BCR!$A:$A,0),MATCH('Estadísticas BCR'!$B70,BCR!$1:$1,0))),AVERAGE(HC70:HN70)),"")</f>
        <v>0</v>
      </c>
      <c r="HP70" s="60">
        <f>+IFERROR(IF(ISTEXT(HP$5)=FALSE,(INDEX(BCR!$1:$1048576,MATCH('Estadísticas BCR'!HP$5,BCR!$A:$A,0),MATCH('Estadísticas BCR'!$B70,BCR!$1:$1,0))),AVERAGE(HD70:HO70)),"")</f>
        <v>0</v>
      </c>
      <c r="HQ70" s="59">
        <f>+IFERROR(IF(ISTEXT(HQ$5)=FALSE,(INDEX(BCR!$1:$1048576,MATCH('Estadísticas BCR'!HQ$5,BCR!$A:$A,0),MATCH('Estadísticas BCR'!$B70,BCR!$1:$1,0))),AVERAGE(HE70:HP70)),"")</f>
        <v>0</v>
      </c>
      <c r="HR70" s="59">
        <f>+IFERROR(IF(ISTEXT(HR$5)=FALSE,(INDEX(BCR!$1:$1048576,MATCH('Estadísticas BCR'!HR$5,BCR!$A:$A,0),MATCH('Estadísticas BCR'!$B70,BCR!$1:$1,0))),AVERAGE(HF70:HQ70)),"")</f>
        <v>0</v>
      </c>
      <c r="HS70" s="59">
        <f>+IFERROR(IF(ISTEXT(HS$5)=FALSE,(INDEX(BCR!$1:$1048576,MATCH('Estadísticas BCR'!HS$5,BCR!$A:$A,0),MATCH('Estadísticas BCR'!$B70,BCR!$1:$1,0))),AVERAGE(HG70:HR70)),"")</f>
        <v>0</v>
      </c>
      <c r="HT70" s="59">
        <f>+IFERROR(IF(ISTEXT(HT$5)=FALSE,(INDEX(BCR!$1:$1048576,MATCH('Estadísticas BCR'!HT$5,BCR!$A:$A,0),MATCH('Estadísticas BCR'!$B70,BCR!$1:$1,0))),AVERAGE(HH70:HS70)),"")</f>
        <v>0</v>
      </c>
      <c r="HU70" s="59">
        <f>+IFERROR(IF(ISTEXT(HU$5)=FALSE,(INDEX(BCR!$1:$1048576,MATCH('Estadísticas BCR'!HU$5,BCR!$A:$A,0),MATCH('Estadísticas BCR'!$B70,BCR!$1:$1,0))),AVERAGE(HI70:HT70)),"")</f>
        <v>0</v>
      </c>
      <c r="HV70" s="59">
        <f>+IFERROR(IF(ISTEXT(HV$5)=FALSE,(INDEX(BCR!$1:$1048576,MATCH('Estadísticas BCR'!HV$5,BCR!$A:$A,0),MATCH('Estadísticas BCR'!$B70,BCR!$1:$1,0))),AVERAGE(HJ70:HU70)),"")</f>
        <v>0</v>
      </c>
      <c r="HW70" s="59">
        <f>+IFERROR(IF(ISTEXT(HW$5)=FALSE,(INDEX(BCR!$1:$1048576,MATCH('Estadísticas BCR'!HW$5,BCR!$A:$A,0),MATCH('Estadísticas BCR'!$B70,BCR!$1:$1,0))),AVERAGE(HK70:HV70)),"")</f>
        <v>0</v>
      </c>
      <c r="HX70" s="59">
        <f>+IFERROR(IF(ISTEXT(HX$5)=FALSE,(INDEX(BCR!$1:$1048576,MATCH('Estadísticas BCR'!HX$5,BCR!$A:$A,0),MATCH('Estadísticas BCR'!$B70,BCR!$1:$1,0))),AVERAGE(HL70:HW70)),"")</f>
        <v>0</v>
      </c>
      <c r="HY70" s="59">
        <f>+IFERROR(IF(ISTEXT(HY$5)=FALSE,(INDEX(BCR!$1:$1048576,MATCH('Estadísticas BCR'!HY$5,BCR!$A:$A,0),MATCH('Estadísticas BCR'!$B70,BCR!$1:$1,0))),AVERAGE(HM70:HX70)),"")</f>
        <v>0</v>
      </c>
      <c r="HZ70" s="59">
        <f>+IFERROR(IF(ISTEXT(HZ$5)=FALSE,(INDEX(BCR!$1:$1048576,MATCH('Estadísticas BCR'!HZ$5,BCR!$A:$A,0),MATCH('Estadísticas BCR'!$B70,BCR!$1:$1,0))),AVERAGE(HN70:HY70)),"")</f>
        <v>0</v>
      </c>
      <c r="IA70" s="59">
        <f>+IFERROR(IF(ISTEXT(IA$5)=FALSE,(INDEX(BCR!$1:$1048576,MATCH('Estadísticas BCR'!IA$5,BCR!$A:$A,0),MATCH('Estadísticas BCR'!$B70,BCR!$1:$1,0))),AVERAGE(HO70:HZ70)),"")</f>
        <v>0</v>
      </c>
      <c r="IB70" s="59">
        <f>+IFERROR(IF(ISTEXT(IB$5)=FALSE,(INDEX(BCR!$1:$1048576,MATCH('Estadísticas BCR'!IB$5,BCR!$A:$A,0),MATCH('Estadísticas BCR'!$B70,BCR!$1:$1,0))),AVERAGE(HP70:IA70)),"")</f>
        <v>0</v>
      </c>
      <c r="IC70" s="60">
        <f>+IFERROR(IF(ISTEXT(IC$5)=FALSE,(INDEX(BCR!$1:$1048576,MATCH('Estadísticas BCR'!IC$5,BCR!$A:$A,0),MATCH('Estadísticas BCR'!$B70,BCR!$1:$1,0))),AVERAGE(HQ70:IB70)),"")</f>
        <v>0</v>
      </c>
      <c r="ID70" s="59">
        <f>+IFERROR(IF(ISTEXT(ID$5)=FALSE,(INDEX(BCR!$1:$1048576,MATCH('Estadísticas BCR'!ID$5,BCR!$A:$A,0),MATCH('Estadísticas BCR'!$B70,BCR!$1:$1,0))),AVERAGE(HR70:IC70)),"")</f>
        <v>0</v>
      </c>
      <c r="IE70" s="59">
        <f>+IFERROR(IF(ISTEXT(IE$5)=FALSE,(INDEX(BCR!$1:$1048576,MATCH('Estadísticas BCR'!IE$5,BCR!$A:$A,0),MATCH('Estadísticas BCR'!$B70,BCR!$1:$1,0))),AVERAGE(HS70:ID70)),"")</f>
        <v>0</v>
      </c>
      <c r="IF70" s="59">
        <f>+IFERROR(IF(ISTEXT(IF$5)=FALSE,(INDEX(BCR!$1:$1048576,MATCH('Estadísticas BCR'!IF$5,BCR!$A:$A,0),MATCH('Estadísticas BCR'!$B70,BCR!$1:$1,0))),AVERAGE(HT70:IE70)),"")</f>
        <v>0</v>
      </c>
      <c r="IG70" s="59">
        <f>+IFERROR(IF(ISTEXT(IG$5)=FALSE,(INDEX(BCR!$1:$1048576,MATCH('Estadísticas BCR'!IG$5,BCR!$A:$A,0),MATCH('Estadísticas BCR'!$B70,BCR!$1:$1,0))),AVERAGE(HU70:IF70)),"")</f>
        <v>0</v>
      </c>
      <c r="IH70" s="59">
        <f>+IFERROR(IF(ISTEXT(IH$5)=FALSE,(INDEX(BCR!$1:$1048576,MATCH('Estadísticas BCR'!IH$5,BCR!$A:$A,0),MATCH('Estadísticas BCR'!$B70,BCR!$1:$1,0))),AVERAGE(HV70:IG70)),"")</f>
        <v>0</v>
      </c>
      <c r="II70" s="59">
        <f>+IFERROR(IF(ISTEXT(II$5)=FALSE,(INDEX(BCR!$1:$1048576,MATCH('Estadísticas BCR'!II$5,BCR!$A:$A,0),MATCH('Estadísticas BCR'!$B70,BCR!$1:$1,0))),AVERAGE(HW70:IH70)),"")</f>
        <v>0</v>
      </c>
      <c r="IJ70" s="59">
        <f>+IFERROR(IF(ISTEXT(IJ$5)=FALSE,(INDEX(BCR!$1:$1048576,MATCH('Estadísticas BCR'!IJ$5,BCR!$A:$A,0),MATCH('Estadísticas BCR'!$B70,BCR!$1:$1,0))),AVERAGE(HX70:II70)),"")</f>
        <v>0</v>
      </c>
      <c r="IK70" s="59">
        <f>+IFERROR(IF(ISTEXT(IK$5)=FALSE,(INDEX(BCR!$1:$1048576,MATCH('Estadísticas BCR'!IK$5,BCR!$A:$A,0),MATCH('Estadísticas BCR'!$B70,BCR!$1:$1,0))),AVERAGE(HY70:IJ70)),"")</f>
        <v>0</v>
      </c>
      <c r="IL70" s="59">
        <f>+IFERROR(IF(ISTEXT(IL$5)=FALSE,(INDEX(BCR!$1:$1048576,MATCH('Estadísticas BCR'!IL$5,BCR!$A:$A,0),MATCH('Estadísticas BCR'!$B70,BCR!$1:$1,0))),AVERAGE(HZ70:IK70)),"")</f>
        <v>0</v>
      </c>
      <c r="IM70" s="59">
        <f>+IFERROR(IF(ISTEXT(IM$5)=FALSE,(INDEX(BCR!$1:$1048576,MATCH('Estadísticas BCR'!IM$5,BCR!$A:$A,0),MATCH('Estadísticas BCR'!$B70,BCR!$1:$1,0))),AVERAGE(IA70:IL70)),"")</f>
        <v>0</v>
      </c>
      <c r="IN70" s="59">
        <f>+IFERROR(IF(ISTEXT(IN$5)=FALSE,(INDEX(BCR!$1:$1048576,MATCH('Estadísticas BCR'!IN$5,BCR!$A:$A,0),MATCH('Estadísticas BCR'!$B70,BCR!$1:$1,0))),AVERAGE(IB70:IM70)),"")</f>
        <v>0</v>
      </c>
      <c r="IO70" s="59">
        <f>+IFERROR(IF(ISTEXT(IO$5)=FALSE,(INDEX(BCR!$1:$1048576,MATCH('Estadísticas BCR'!IO$5,BCR!$A:$A,0),MATCH('Estadísticas BCR'!$B70,BCR!$1:$1,0))),AVERAGE(IC70:IN70)),"")</f>
        <v>0</v>
      </c>
      <c r="IP70" s="60">
        <f>+IFERROR(IF(ISTEXT(IP$5)=FALSE,(INDEX(BCR!$1:$1048576,MATCH('Estadísticas BCR'!IP$5,BCR!$A:$A,0),MATCH('Estadísticas BCR'!$B70,BCR!$1:$1,0))),AVERAGE(ID70:IO70)),"")</f>
        <v>0</v>
      </c>
      <c r="IQ70" s="59">
        <f>+IFERROR(IF(ISTEXT(IQ$5)=FALSE,(INDEX(BCR!$1:$1048576,MATCH('Estadísticas BCR'!IQ$5,BCR!$A:$A,0),MATCH('Estadísticas BCR'!$B70,BCR!$1:$1,0))),AVERAGE(IE70:IP70)),"")</f>
        <v>0</v>
      </c>
      <c r="IR70" s="59">
        <f>+IFERROR(IF(ISTEXT(IR$5)=FALSE,(INDEX(BCR!$1:$1048576,MATCH('Estadísticas BCR'!IR$5,BCR!$A:$A,0),MATCH('Estadísticas BCR'!$B70,BCR!$1:$1,0))),AVERAGE(IF70:IQ70)),"")</f>
        <v>0</v>
      </c>
      <c r="IS70" s="59">
        <f>+IFERROR(IF(ISTEXT(IS$5)=FALSE,(INDEX(BCR!$1:$1048576,MATCH('Estadísticas BCR'!IS$5,BCR!$A:$A,0),MATCH('Estadísticas BCR'!$B70,BCR!$1:$1,0))),AVERAGE(IG70:IR70)),"")</f>
        <v>0</v>
      </c>
      <c r="IT70" s="59">
        <f>+IFERROR(IF(ISTEXT(IT$5)=FALSE,(INDEX(BCR!$1:$1048576,MATCH('Estadísticas BCR'!IT$5,BCR!$A:$A,0),MATCH('Estadísticas BCR'!$B70,BCR!$1:$1,0))),AVERAGE(IH70:IS70)),"")</f>
        <v>0</v>
      </c>
      <c r="IU70" s="59">
        <f>+IFERROR(IF(ISTEXT(IU$5)=FALSE,(INDEX(BCR!$1:$1048576,MATCH('Estadísticas BCR'!IU$5,BCR!$A:$A,0),MATCH('Estadísticas BCR'!$B70,BCR!$1:$1,0))),AVERAGE(II70:IT70)),"")</f>
        <v>0</v>
      </c>
      <c r="IV70" s="59">
        <f>+IFERROR(IF(ISTEXT(IV$5)=FALSE,(INDEX(BCR!$1:$1048576,MATCH('Estadísticas BCR'!IV$5,BCR!$A:$A,0),MATCH('Estadísticas BCR'!$B70,BCR!$1:$1,0))),AVERAGE(IJ70:IU70)),"")</f>
        <v>0</v>
      </c>
      <c r="IW70" s="59">
        <f>+IFERROR(IF(ISTEXT(IW$5)=FALSE,(INDEX(BCR!$1:$1048576,MATCH('Estadísticas BCR'!IW$5,BCR!$A:$A,0),MATCH('Estadísticas BCR'!$B70,BCR!$1:$1,0))),AVERAGE(IK70:IV70)),"")</f>
        <v>0</v>
      </c>
      <c r="IX70" s="59">
        <f>+IFERROR(IF(ISTEXT(IX$5)=FALSE,(INDEX(BCR!$1:$1048576,MATCH('Estadísticas BCR'!IX$5,BCR!$A:$A,0),MATCH('Estadísticas BCR'!$B70,BCR!$1:$1,0))),AVERAGE(IL70:IW70)),"")</f>
        <v>0</v>
      </c>
      <c r="IY70" s="59">
        <f>+IFERROR(IF(ISTEXT(IY$5)=FALSE,(INDEX(BCR!$1:$1048576,MATCH('Estadísticas BCR'!IY$5,BCR!$A:$A,0),MATCH('Estadísticas BCR'!$B70,BCR!$1:$1,0))),AVERAGE(IM70:IX70)),"")</f>
        <v>0</v>
      </c>
      <c r="IZ70" s="59">
        <f>+IFERROR(IF(ISTEXT(IZ$5)=FALSE,(INDEX(BCR!$1:$1048576,MATCH('Estadísticas BCR'!IZ$5,BCR!$A:$A,0),MATCH('Estadísticas BCR'!$B70,BCR!$1:$1,0))),AVERAGE(IN70:IY70)),"")</f>
        <v>0</v>
      </c>
      <c r="JA70" s="59">
        <f>+IFERROR(IF(ISTEXT(JA$5)=FALSE,(INDEX(BCR!$1:$1048576,MATCH('Estadísticas BCR'!JA$5,BCR!$A:$A,0),MATCH('Estadísticas BCR'!$B70,BCR!$1:$1,0))),AVERAGE(IO70:IZ70)),"")</f>
        <v>0</v>
      </c>
      <c r="JB70" s="59">
        <f>+IFERROR(IF(ISTEXT(JB$5)=FALSE,(INDEX(BCR!$1:$1048576,MATCH('Estadísticas BCR'!JB$5,BCR!$A:$A,0),MATCH('Estadísticas BCR'!$B70,BCR!$1:$1,0))),AVERAGE(IP70:JA70)),"")</f>
        <v>0</v>
      </c>
      <c r="JC70" s="60">
        <f>+IFERROR(IF(ISTEXT(JC$5)=FALSE,(INDEX(BCR!$1:$1048576,MATCH('Estadísticas BCR'!JC$5,BCR!$A:$A,0),MATCH('Estadísticas BCR'!$B70,BCR!$1:$1,0))),AVERAGE(IQ70:JB70)),"")</f>
        <v>0</v>
      </c>
      <c r="JD70" s="59">
        <f>+IFERROR(IF(ISTEXT(JD$5)=FALSE,(INDEX(BCR!$1:$1048576,MATCH('Estadísticas BCR'!JD$5,BCR!$A:$A,0),MATCH('Estadísticas BCR'!$B70,BCR!$1:$1,0))),AVERAGE(IR70:JC70)),"")</f>
        <v>0</v>
      </c>
      <c r="JE70" s="59">
        <f>+IFERROR(IF(ISTEXT(JE$5)=FALSE,(INDEX(BCR!$1:$1048576,MATCH('Estadísticas BCR'!JE$5,BCR!$A:$A,0),MATCH('Estadísticas BCR'!$B70,BCR!$1:$1,0))),AVERAGE(IS70:JD70)),"")</f>
        <v>0</v>
      </c>
      <c r="JF70" s="59">
        <f>+IFERROR(IF(ISTEXT(JF$5)=FALSE,(INDEX(BCR!$1:$1048576,MATCH('Estadísticas BCR'!JF$5,BCR!$A:$A,0),MATCH('Estadísticas BCR'!$B70,BCR!$1:$1,0))),AVERAGE(IT70:JE70)),"")</f>
        <v>0</v>
      </c>
      <c r="JG70" s="59">
        <f>+IFERROR(IF(ISTEXT(JG$5)=FALSE,(INDEX(BCR!$1:$1048576,MATCH('Estadísticas BCR'!JG$5,BCR!$A:$A,0),MATCH('Estadísticas BCR'!$B70,BCR!$1:$1,0))),AVERAGE(IU70:JF70)),"")</f>
        <v>0</v>
      </c>
      <c r="JH70" s="59">
        <f>+IFERROR(IF(ISTEXT(JH$5)=FALSE,(INDEX(BCR!$1:$1048576,MATCH('Estadísticas BCR'!JH$5,BCR!$A:$A,0),MATCH('Estadísticas BCR'!$B70,BCR!$1:$1,0))),AVERAGE(IV70:JG70)),"")</f>
        <v>0</v>
      </c>
      <c r="JI70" s="59">
        <f>+IFERROR(IF(ISTEXT(JI$5)=FALSE,(INDEX(BCR!$1:$1048576,MATCH('Estadísticas BCR'!JI$5,BCR!$A:$A,0),MATCH('Estadísticas BCR'!$B70,BCR!$1:$1,0))),AVERAGE(IW70:JH70)),"")</f>
        <v>0</v>
      </c>
      <c r="JJ70" s="59">
        <f>+IFERROR(IF(ISTEXT(JJ$5)=FALSE,(INDEX(BCR!$1:$1048576,MATCH('Estadísticas BCR'!JJ$5,BCR!$A:$A,0),MATCH('Estadísticas BCR'!$B70,BCR!$1:$1,0))),AVERAGE(IX70:JI70)),"")</f>
        <v>0</v>
      </c>
      <c r="JK70" s="59">
        <f>+IFERROR(IF(ISTEXT(JK$5)=FALSE,(INDEX(BCR!$1:$1048576,MATCH('Estadísticas BCR'!JK$5,BCR!$A:$A,0),MATCH('Estadísticas BCR'!$B70,BCR!$1:$1,0))),AVERAGE(IY70:JJ70)),"")</f>
        <v>0</v>
      </c>
      <c r="JL70" s="59">
        <f>+IFERROR(IF(ISTEXT(JL$5)=FALSE,(INDEX(BCR!$1:$1048576,MATCH('Estadísticas BCR'!JL$5,BCR!$A:$A,0),MATCH('Estadísticas BCR'!$B70,BCR!$1:$1,0))),AVERAGE(IZ70:JK70)),"")</f>
        <v>0</v>
      </c>
      <c r="JM70" s="59">
        <f>+IFERROR(IF(ISTEXT(JM$5)=FALSE,(INDEX(BCR!$1:$1048576,MATCH('Estadísticas BCR'!JM$5,BCR!$A:$A,0),MATCH('Estadísticas BCR'!$B70,BCR!$1:$1,0))),AVERAGE(JA70:JL70)),"")</f>
        <v>50.806451612903203</v>
      </c>
      <c r="JN70" s="59">
        <f>+IFERROR(IF(ISTEXT(JN$5)=FALSE,(INDEX(BCR!$1:$1048576,MATCH('Estadísticas BCR'!JN$5,BCR!$A:$A,0),MATCH('Estadísticas BCR'!$B70,BCR!$1:$1,0))),AVERAGE(JB70:JM70)),"")</f>
        <v>50</v>
      </c>
      <c r="JO70" s="59">
        <f>+IFERROR(IF(ISTEXT(JO$5)=FALSE,(INDEX(BCR!$1:$1048576,MATCH('Estadísticas BCR'!JO$5,BCR!$A:$A,0),MATCH('Estadísticas BCR'!$B70,BCR!$1:$1,0))),AVERAGE(JC70:JN70)),"")</f>
        <v>41.346153846153797</v>
      </c>
      <c r="JP70" s="60">
        <f>+IFERROR(IF(ISTEXT(JP$5)=FALSE,(INDEX(BCR!$1:$1048576,MATCH('Estadísticas BCR'!JP$5,BCR!$A:$A,0),MATCH('Estadísticas BCR'!$B70,BCR!$1:$1,0))),AVERAGE(JD70:JO70)),"")</f>
        <v>11.846050454921416</v>
      </c>
      <c r="JQ70" s="59">
        <f>+IFERROR(IF(ISTEXT(JQ$5)=FALSE,(INDEX(BCR!$1:$1048576,MATCH('Estadísticas BCR'!JQ$5,BCR!$A:$A,0),MATCH('Estadísticas BCR'!$B70,BCR!$1:$1,0))),AVERAGE(JE70:JP70)),"")</f>
        <v>51.086956521739097</v>
      </c>
      <c r="JR70" s="59">
        <f>+IFERROR(IF(ISTEXT(JR$5)=FALSE,(INDEX(BCR!$1:$1048576,MATCH('Estadísticas BCR'!JR$5,BCR!$A:$A,0),MATCH('Estadísticas BCR'!$B70,BCR!$1:$1,0))),AVERAGE(JF70:JQ70)),"")</f>
        <v>51.5625</v>
      </c>
      <c r="JS70" s="59">
        <f>+IFERROR(IF(ISTEXT(JS$5)=FALSE,(INDEX(BCR!$1:$1048576,MATCH('Estadísticas BCR'!JS$5,BCR!$A:$A,0),MATCH('Estadísticas BCR'!$B70,BCR!$1:$1,0))),AVERAGE(JG70:JR70)),"")</f>
        <v>65.625</v>
      </c>
      <c r="JT70" s="59">
        <f>+IFERROR(IF(ISTEXT(JT$5)=FALSE,(INDEX(BCR!$1:$1048576,MATCH('Estadísticas BCR'!JT$5,BCR!$A:$A,0),MATCH('Estadísticas BCR'!$B70,BCR!$1:$1,0))),AVERAGE(JH70:JS70)),"")</f>
        <v>45.588235294117702</v>
      </c>
      <c r="JU70" s="59">
        <f>+IFERROR(IF(ISTEXT(JU$5)=FALSE,(INDEX(BCR!$1:$1048576,MATCH('Estadísticas BCR'!JU$5,BCR!$A:$A,0),MATCH('Estadísticas BCR'!$B70,BCR!$1:$1,0))),AVERAGE(JI70:JT70)),"")</f>
        <v>56.410256410256402</v>
      </c>
      <c r="JV70" s="59">
        <f>+IFERROR(IF(ISTEXT(JV$5)=FALSE,(INDEX(BCR!$1:$1048576,MATCH('Estadísticas BCR'!JV$5,BCR!$A:$A,0),MATCH('Estadísticas BCR'!$B70,BCR!$1:$1,0))),AVERAGE(JJ70:JU70)),"")</f>
        <v>51.428571428571402</v>
      </c>
      <c r="JW70" s="59">
        <f>+IFERROR(IF(ISTEXT(JW$5)=FALSE,(INDEX(BCR!$1:$1048576,MATCH('Estadísticas BCR'!JW$5,BCR!$A:$A,0),MATCH('Estadísticas BCR'!$B70,BCR!$1:$1,0))),AVERAGE(JK70:JV70)),"")</f>
        <v>50</v>
      </c>
      <c r="JX70" s="59">
        <f>+IFERROR(IF(ISTEXT(JX$5)=FALSE,(INDEX(BCR!$1:$1048576,MATCH('Estadísticas BCR'!JX$5,BCR!$A:$A,0),MATCH('Estadísticas BCR'!$B70,BCR!$1:$1,0))),AVERAGE(JL70:JW70)),"")</f>
        <v>53.846153846153797</v>
      </c>
      <c r="JY70" s="59">
        <f>+IFERROR(IF(ISTEXT(JY$5)=FALSE,(INDEX(BCR!$1:$1048576,MATCH('Estadísticas BCR'!JY$5,BCR!$A:$A,0),MATCH('Estadísticas BCR'!$B70,BCR!$1:$1,0))),AVERAGE(JM70:JX70)),"")</f>
        <v>56.25</v>
      </c>
      <c r="JZ70" s="59">
        <f>+IFERROR(IF(ISTEXT(JZ$5)=FALSE,(INDEX(BCR!$1:$1048576,MATCH('Estadísticas BCR'!JZ$5,BCR!$A:$A,0),MATCH('Estadísticas BCR'!$B70,BCR!$1:$1,0))),AVERAGE(JN70:JY70)),"")</f>
        <v>52.7777777777778</v>
      </c>
      <c r="KA70" s="59">
        <f>+IFERROR(IF(ISTEXT(KA$5)=FALSE,(INDEX(BCR!$1:$1048576,MATCH('Estadísticas BCR'!KA$5,BCR!$A:$A,0),MATCH('Estadísticas BCR'!$B70,BCR!$1:$1,0))),AVERAGE(JO70:JZ70)),"")</f>
        <v>53.947368421052602</v>
      </c>
      <c r="KB70" s="59">
        <f>+IFERROR(IF(ISTEXT(KB$5)=FALSE,(INDEX(BCR!$1:$1048576,MATCH('Estadísticas BCR'!KB$5,BCR!$A:$A,0),MATCH('Estadísticas BCR'!$B70,BCR!$1:$1,0))),AVERAGE(JP70:KA70)),"")</f>
        <v>55.952380952380999</v>
      </c>
      <c r="KC70" s="60">
        <f>+IFERROR(IF(ISTEXT(KC$5)=FALSE,(INDEX(BCR!$1:$1048576,MATCH('Estadísticas BCR'!KC$5,BCR!$A:$A,0),MATCH('Estadísticas BCR'!$B70,BCR!$1:$1,0))),AVERAGE(JQ70:KB70)),"")</f>
        <v>53.706266721004148</v>
      </c>
      <c r="KD70" s="59">
        <f>+IFERROR(IF(ISTEXT(KD$5)=FALSE,(INDEX(BCR!$1:$1048576,MATCH('Estadísticas BCR'!KD$5,BCR!$A:$A,0),MATCH('Estadísticas BCR'!$B70,BCR!$1:$1,0))),AVERAGE(JR70:KC70)),"")</f>
        <v>50</v>
      </c>
      <c r="KE70" s="59">
        <f>+IFERROR(IF(ISTEXT(KE$5)=FALSE,(INDEX(BCR!$1:$1048576,MATCH('Estadísticas BCR'!KE$5,BCR!$A:$A,0),MATCH('Estadísticas BCR'!$B70,BCR!$1:$1,0))),AVERAGE(JS70:KD70)),"")</f>
        <v>47.101449275362299</v>
      </c>
      <c r="KF70" s="59">
        <f>+IFERROR(IF(ISTEXT(KF$5)=FALSE,(INDEX(BCR!$1:$1048576,MATCH('Estadísticas BCR'!KF$5,BCR!$A:$A,0),MATCH('Estadísticas BCR'!$B70,BCR!$1:$1,0))),AVERAGE(JT70:KE70)),"")</f>
        <v>46.551724137930997</v>
      </c>
      <c r="KG70" s="59">
        <f>+IFERROR(IF(ISTEXT(KG$5)=FALSE,(INDEX(BCR!$1:$1048576,MATCH('Estadísticas BCR'!KG$5,BCR!$A:$A,0),MATCH('Estadísticas BCR'!$B70,BCR!$1:$1,0))),AVERAGE(JU70:KF70)),"")</f>
        <v>52.884615384615401</v>
      </c>
      <c r="KH70" s="59">
        <f>+IFERROR(IF(ISTEXT(KH$5)=FALSE,(INDEX(BCR!$1:$1048576,MATCH('Estadísticas BCR'!KH$5,BCR!$A:$A,0),MATCH('Estadísticas BCR'!$B70,BCR!$1:$1,0))),AVERAGE(JV70:KG70)),"")</f>
        <v>42.2222222222222</v>
      </c>
      <c r="KI70" s="59">
        <f>+IFERROR(IF(ISTEXT(KI$5)=FALSE,(INDEX(BCR!$1:$1048576,MATCH('Estadísticas BCR'!KI$5,BCR!$A:$A,0),MATCH('Estadísticas BCR'!$B70,BCR!$1:$1,0))),AVERAGE(JW70:KH70)),"")</f>
        <v>54.4444444444444</v>
      </c>
      <c r="KJ70" s="59">
        <f>+IFERROR(IF(ISTEXT(KJ$5)=FALSE,(INDEX(BCR!$1:$1048576,MATCH('Estadísticas BCR'!KJ$5,BCR!$A:$A,0),MATCH('Estadísticas BCR'!$B70,BCR!$1:$1,0))),AVERAGE(JX70:KI70)),"")</f>
        <v>50</v>
      </c>
      <c r="KK70" s="59">
        <f>+IFERROR(IF(ISTEXT(KK$5)=FALSE,(INDEX(BCR!$1:$1048576,MATCH('Estadísticas BCR'!KK$5,BCR!$A:$A,0),MATCH('Estadísticas BCR'!$B70,BCR!$1:$1,0))),AVERAGE(JY70:KJ70)),"")</f>
        <v>53.75</v>
      </c>
      <c r="KL70" s="59">
        <f>+IFERROR(IF(ISTEXT(KL$5)=FALSE,(INDEX(BCR!$1:$1048576,MATCH('Estadísticas BCR'!KL$5,BCR!$A:$A,0),MATCH('Estadísticas BCR'!$B70,BCR!$1:$1,0))),AVERAGE(JZ70:KK70)),"")</f>
        <v>61.702127659574501</v>
      </c>
      <c r="KM70" s="59">
        <f>+IFERROR(IF(ISTEXT(KM$5)=FALSE,(INDEX(BCR!$1:$1048576,MATCH('Estadísticas BCR'!KM$5,BCR!$A:$A,0),MATCH('Estadísticas BCR'!$B70,BCR!$1:$1,0))),AVERAGE(KA70:KL70)),"")</f>
        <v>53.571428571428598</v>
      </c>
      <c r="KN70" s="59">
        <f>+IFERROR(IF(ISTEXT(KN$5)=FALSE,(INDEX(BCR!$1:$1048576,MATCH('Estadísticas BCR'!KN$5,BCR!$A:$A,0),MATCH('Estadísticas BCR'!$B70,BCR!$1:$1,0))),AVERAGE(KB70:KM70)),"")</f>
        <v>50</v>
      </c>
      <c r="KO70" s="59">
        <f>+IFERROR(IF(ISTEXT(KO$5)=FALSE,(INDEX(BCR!$1:$1048576,MATCH('Estadísticas BCR'!KO$5,BCR!$A:$A,0),MATCH('Estadísticas BCR'!$B70,BCR!$1:$1,0))),AVERAGE(KC70:KN70)),"")</f>
        <v>54.6875</v>
      </c>
      <c r="KP70" s="60">
        <f>+IFERROR(IF(ISTEXT(KP$5)=FALSE,(INDEX(BCR!$1:$1048576,MATCH('Estadísticas BCR'!KP$5,BCR!$A:$A,0),MATCH('Estadísticas BCR'!$B70,BCR!$1:$1,0))),AVERAGE(KD70:KO70)),"")</f>
        <v>51.409625974631531</v>
      </c>
      <c r="KQ70" s="59">
        <f>+IFERROR(IF(ISTEXT(KQ$5)=FALSE,(INDEX(BCR!$1:$1048576,MATCH('Estadísticas BCR'!KQ$5,BCR!$A:$A,0),MATCH('Estadísticas BCR'!$B70,BCR!$1:$1,0))),AVERAGE(KE70:KP70)),"")</f>
        <v>40.909090909090899</v>
      </c>
      <c r="KR70" s="59">
        <f>+IFERROR(IF(ISTEXT(KR$5)=FALSE,(INDEX(BCR!$1:$1048576,MATCH('Estadísticas BCR'!KR$5,BCR!$A:$A,0),MATCH('Estadísticas BCR'!$B70,BCR!$1:$1,0))),AVERAGE(KF70:KQ70)),"")</f>
        <v>40.476190476190503</v>
      </c>
      <c r="KS70" s="59">
        <f>+IFERROR(IF(ISTEXT(KS$5)=FALSE,(INDEX(BCR!$1:$1048576,MATCH('Estadísticas BCR'!KS$5,BCR!$A:$A,0),MATCH('Estadísticas BCR'!$B70,BCR!$1:$1,0))),AVERAGE(KG70:KR70)),"")</f>
        <v>45.454545454545503</v>
      </c>
      <c r="KT70" s="59">
        <f>+IFERROR(IF(ISTEXT(KT$5)=FALSE,(INDEX(BCR!$1:$1048576,MATCH('Estadísticas BCR'!KT$5,BCR!$A:$A,0),MATCH('Estadísticas BCR'!$B70,BCR!$1:$1,0))),AVERAGE(KH70:KS70)),"")</f>
        <v>44</v>
      </c>
      <c r="KU70" s="59">
        <f>+IFERROR(IF(ISTEXT(KU$5)=FALSE,(INDEX(BCR!$1:$1048576,MATCH('Estadísticas BCR'!KU$5,BCR!$A:$A,0),MATCH('Estadísticas BCR'!$B70,BCR!$1:$1,0))),AVERAGE(KI70:KT70)),"")</f>
        <v>42.7083333333333</v>
      </c>
      <c r="KV70" s="59">
        <f>+IFERROR(IF(ISTEXT(KV$5)=FALSE,(INDEX(BCR!$1:$1048576,MATCH('Estadísticas BCR'!KV$5,BCR!$A:$A,0),MATCH('Estadísticas BCR'!$B70,BCR!$1:$1,0))),AVERAGE(KJ70:KU70)),"")</f>
        <v>49.019607843137301</v>
      </c>
      <c r="KW70" s="59">
        <f>+IFERROR(IF(ISTEXT(KW$5)=FALSE,(INDEX(BCR!$1:$1048576,MATCH('Estadísticas BCR'!KW$5,BCR!$A:$A,0),MATCH('Estadísticas BCR'!$B70,BCR!$1:$1,0))),AVERAGE(KK70:KV70)),"")</f>
        <v>51.3888888888889</v>
      </c>
      <c r="KX70" s="59">
        <f>+IFERROR(IF(ISTEXT(KX$5)=FALSE,(INDEX(BCR!$1:$1048576,MATCH('Estadísticas BCR'!KX$5,BCR!$A:$A,0),MATCH('Estadísticas BCR'!$B70,BCR!$1:$1,0))),AVERAGE(KL70:KW70)),"")</f>
        <v>50</v>
      </c>
      <c r="KY70" s="59">
        <f>+IFERROR(IF(ISTEXT(KY$5)=FALSE,(INDEX(BCR!$1:$1048576,MATCH('Estadísticas BCR'!KY$5,BCR!$A:$A,0),MATCH('Estadísticas BCR'!$B70,BCR!$1:$1,0))),AVERAGE(KM70:KX70)),"")</f>
        <v>51.351351351351298</v>
      </c>
      <c r="KZ70" s="59">
        <f>+IFERROR(IF(ISTEXT(KZ$5)=FALSE,(INDEX(BCR!$1:$1048576,MATCH('Estadísticas BCR'!KZ$5,BCR!$A:$A,0),MATCH('Estadísticas BCR'!$B70,BCR!$1:$1,0))),AVERAGE(KN70:KY70)),"")</f>
        <v>61.842105263157897</v>
      </c>
      <c r="LA70" s="59">
        <f>+IFERROR(IF(ISTEXT(LA$5)=FALSE,(INDEX(BCR!$1:$1048576,MATCH('Estadísticas BCR'!LA$5,BCR!$A:$A,0),MATCH('Estadísticas BCR'!$B70,BCR!$1:$1,0))),AVERAGE(KO70:KZ70)),"")</f>
        <v>55.128205128205103</v>
      </c>
      <c r="LB70" s="59">
        <f>+IFERROR(IF(ISTEXT(LB$5)=FALSE,(INDEX(BCR!$1:$1048576,MATCH('Estadísticas BCR'!LB$5,BCR!$A:$A,0),MATCH('Estadísticas BCR'!$B70,BCR!$1:$1,0))),AVERAGE(KP70:LA70)),"")</f>
        <v>58.064516129032299</v>
      </c>
      <c r="LC70" s="60">
        <f>+IFERROR(IF(ISTEXT(LC$5)=FALSE,(INDEX(BCR!$1:$1048576,MATCH('Estadísticas BCR'!LC$5,BCR!$A:$A,0),MATCH('Estadísticas BCR'!$B70,BCR!$1:$1,0))),AVERAGE(KQ70:LB70)),"")</f>
        <v>49.195236231411087</v>
      </c>
      <c r="LD70" s="59">
        <f>+IFERROR(IF(ISTEXT(LD$5)=FALSE,(INDEX(BCR!$1:$1048576,MATCH('Estadísticas BCR'!LD$5,BCR!$A:$A,0),MATCH('Estadísticas BCR'!$B70,BCR!$1:$1,0))),AVERAGE(KR70:LC70)),"")</f>
        <v>44.117647058823501</v>
      </c>
      <c r="LE70" s="59">
        <f>+IFERROR(IF(ISTEXT(LE$5)=FALSE,(INDEX(BCR!$1:$1048576,MATCH('Estadísticas BCR'!LE$5,BCR!$A:$A,0),MATCH('Estadísticas BCR'!$B70,BCR!$1:$1,0))),AVERAGE(KS70:LD70)),"")</f>
        <v>50</v>
      </c>
      <c r="LF70" s="59">
        <f>+IFERROR(IF(ISTEXT(LF$5)=FALSE,(INDEX(BCR!$1:$1048576,MATCH('Estadísticas BCR'!LF$5,BCR!$A:$A,0),MATCH('Estadísticas BCR'!$B70,BCR!$1:$1,0))),AVERAGE(KT70:LE70)),"")</f>
        <v>50</v>
      </c>
      <c r="LG70" s="59">
        <f>+IFERROR(IF(ISTEXT(LG$5)=FALSE,(INDEX(BCR!$1:$1048576,MATCH('Estadísticas BCR'!LG$5,BCR!$A:$A,0),MATCH('Estadísticas BCR'!$B70,BCR!$1:$1,0))),AVERAGE(KU70:LF70)),"")</f>
        <v>50</v>
      </c>
      <c r="LH70" s="59">
        <f>+IFERROR(IF(ISTEXT(LH$5)=FALSE,(INDEX(BCR!$1:$1048576,MATCH('Estadísticas BCR'!LH$5,BCR!$A:$A,0),MATCH('Estadísticas BCR'!$B70,BCR!$1:$1,0))),AVERAGE(KV70:LG70)),"")</f>
        <v>73.529411764705898</v>
      </c>
      <c r="LI70" s="59">
        <f>+IFERROR(IF(ISTEXT(LI$5)=FALSE,(INDEX(BCR!$1:$1048576,MATCH('Estadísticas BCR'!LI$5,BCR!$A:$A,0),MATCH('Estadísticas BCR'!$B70,BCR!$1:$1,0))),AVERAGE(KW70:LH70)),"")</f>
        <v>45.454545454545503</v>
      </c>
      <c r="LJ70" s="59">
        <f>+IFERROR(IF(ISTEXT(LJ$5)=FALSE,(INDEX(BCR!$1:$1048576,MATCH('Estadísticas BCR'!LJ$5,BCR!$A:$A,0),MATCH('Estadísticas BCR'!$B70,BCR!$1:$1,0))),AVERAGE(KX70:LI70)),"")</f>
        <v>71.052631578947398</v>
      </c>
      <c r="LK70" s="59">
        <f>+IFERROR(IF(ISTEXT(LK$5)=FALSE,(INDEX(BCR!$1:$1048576,MATCH('Estadísticas BCR'!LK$5,BCR!$A:$A,0),MATCH('Estadísticas BCR'!$B70,BCR!$1:$1,0))),AVERAGE(KY70:LJ70)),"")</f>
        <v>53.125</v>
      </c>
      <c r="LL70" s="59">
        <f>+IFERROR(IF(ISTEXT(LL$5)=FALSE,(INDEX(BCR!$1:$1048576,MATCH('Estadísticas BCR'!LL$5,BCR!$A:$A,0),MATCH('Estadísticas BCR'!$B70,BCR!$1:$1,0))),AVERAGE(KZ70:LK70)),"")</f>
        <v>53.846153846153797</v>
      </c>
      <c r="LM70" s="59">
        <f>+IFERROR(IF(ISTEXT(LM$5)=FALSE,(INDEX(BCR!$1:$1048576,MATCH('Estadísticas BCR'!LM$5,BCR!$A:$A,0),MATCH('Estadísticas BCR'!$B70,BCR!$1:$1,0))),AVERAGE(LA70:LL70)),"")</f>
        <v>55</v>
      </c>
      <c r="LN70" s="59">
        <f>+IFERROR(IF(ISTEXT(LN$5)=FALSE,(INDEX(BCR!$1:$1048576,MATCH('Estadísticas BCR'!LN$5,BCR!$A:$A,0),MATCH('Estadísticas BCR'!$B70,BCR!$1:$1,0))),AVERAGE(LB70:LM70)),"")</f>
        <v>69.230769230769198</v>
      </c>
      <c r="LO70" s="59">
        <f>+IFERROR(IF(ISTEXT(LO$5)=FALSE,(INDEX(BCR!$1:$1048576,MATCH('Estadísticas BCR'!LO$5,BCR!$A:$A,0),MATCH('Estadísticas BCR'!$B70,BCR!$1:$1,0))),AVERAGE(LC70:LN70)),"")</f>
        <v>62.5</v>
      </c>
      <c r="LP70" s="60">
        <f>+IFERROR(IF(ISTEXT(LP$5)=FALSE,(INDEX(BCR!$1:$1048576,MATCH('Estadísticas BCR'!LP$5,BCR!$A:$A,0),MATCH('Estadísticas BCR'!$B70,BCR!$1:$1,0))),AVERAGE(LD70:LO70)),"")</f>
        <v>56.488013244495441</v>
      </c>
      <c r="LQ70" s="59">
        <f>+IFERROR(IF(ISTEXT(LQ$5)=FALSE,(INDEX(BCR!$1:$1048576,MATCH('Estadísticas BCR'!LQ$5,BCR!$A:$A,0),MATCH('Estadísticas BCR'!$B70,BCR!$1:$1,0))),AVERAGE(LE70:LP70)),"")</f>
        <v>64.285714285714306</v>
      </c>
      <c r="LR70" s="59">
        <f>+IFERROR(IF(ISTEXT(LR$5)=FALSE,(INDEX(BCR!$1:$1048576,MATCH('Estadísticas BCR'!LR$5,BCR!$A:$A,0),MATCH('Estadísticas BCR'!$B70,BCR!$1:$1,0))),AVERAGE(LF70:LQ70)),"")</f>
        <v>50</v>
      </c>
      <c r="LS70" s="59">
        <f>+IFERROR(IF(ISTEXT(LS$5)=FALSE,(INDEX(BCR!$1:$1048576,MATCH('Estadísticas BCR'!LS$5,BCR!$A:$A,0),MATCH('Estadísticas BCR'!$B70,BCR!$1:$1,0))),AVERAGE(LG70:LR70)),"")</f>
        <v>45</v>
      </c>
      <c r="LT70" s="59">
        <f>+IFERROR(IF(ISTEXT(LT$5)=FALSE,(INDEX(BCR!$1:$1048576,MATCH('Estadísticas BCR'!LT$5,BCR!$A:$A,0),MATCH('Estadísticas BCR'!$B70,BCR!$1:$1,0))),AVERAGE(LH70:LS70)),"")</f>
        <v>42.857142857142897</v>
      </c>
      <c r="LU70" s="59">
        <f>+IFERROR(IF(ISTEXT(LU$5)=FALSE,(INDEX(BCR!$1:$1048576,MATCH('Estadísticas BCR'!LU$5,BCR!$A:$A,0),MATCH('Estadísticas BCR'!$B70,BCR!$1:$1,0))),AVERAGE(LI70:LT70)),"")</f>
        <v>72.727272727272705</v>
      </c>
      <c r="LV70" s="59">
        <f>+IFERROR(IF(ISTEXT(LV$5)=FALSE,(INDEX(BCR!$1:$1048576,MATCH('Estadísticas BCR'!LV$5,BCR!$A:$A,0),MATCH('Estadísticas BCR'!$B70,BCR!$1:$1,0))),AVERAGE(LJ70:LU70)),"")</f>
        <v>50</v>
      </c>
      <c r="LW70" s="59">
        <f>+IFERROR(IF(ISTEXT(LW$5)=FALSE,(INDEX(BCR!$1:$1048576,MATCH('Estadísticas BCR'!LW$5,BCR!$A:$A,0),MATCH('Estadísticas BCR'!$B70,BCR!$1:$1,0))),AVERAGE(LK70:LV70)),"")</f>
        <v>41.6666666666667</v>
      </c>
      <c r="LX70" s="59">
        <f>+IFERROR(IF(ISTEXT(LX$5)=FALSE,(INDEX(BCR!$1:$1048576,MATCH('Estadísticas BCR'!LX$5,BCR!$A:$A,0),MATCH('Estadísticas BCR'!$B70,BCR!$1:$1,0))),AVERAGE(LL70:LW70)),"")</f>
        <v>55.5555555555556</v>
      </c>
      <c r="LY70" s="59">
        <f>+IFERROR(IF(ISTEXT(LY$5)=FALSE,(INDEX(BCR!$1:$1048576,MATCH('Estadísticas BCR'!LY$5,BCR!$A:$A,0),MATCH('Estadísticas BCR'!$B70,BCR!$1:$1,0))),AVERAGE(LM70:LX70)),"")</f>
        <v>50</v>
      </c>
      <c r="LZ70" s="59">
        <f>+IFERROR(IF(ISTEXT(LZ$5)=FALSE,(INDEX(BCR!$1:$1048576,MATCH('Estadísticas BCR'!LZ$5,BCR!$A:$A,0),MATCH('Estadísticas BCR'!$B70,BCR!$1:$1,0))),AVERAGE(LN70:LY70)),"")</f>
        <v>71.428571428571402</v>
      </c>
      <c r="MA70" s="59">
        <f>+IFERROR(IF(ISTEXT(MA$5)=FALSE,(INDEX(BCR!$1:$1048576,MATCH('Estadísticas BCR'!MA$5,BCR!$A:$A,0),MATCH('Estadísticas BCR'!$B70,BCR!$1:$1,0))),AVERAGE(LO70:LZ70)),"")</f>
        <v>57.692307692307701</v>
      </c>
      <c r="MB70" s="59">
        <f>+IFERROR(IF(ISTEXT(MB$5)=FALSE,(INDEX(BCR!$1:$1048576,MATCH('Estadísticas BCR'!MB$5,BCR!$A:$A,0),MATCH('Estadísticas BCR'!$B70,BCR!$1:$1,0))),AVERAGE(LP70:MA70)),"")</f>
        <v>55</v>
      </c>
      <c r="MC70" s="60">
        <f>+IFERROR(IF(ISTEXT(MC$5)=FALSE,(INDEX(BCR!$1:$1048576,MATCH('Estadísticas BCR'!MC$5,BCR!$A:$A,0),MATCH('Estadísticas BCR'!$B70,BCR!$1:$1,0))),AVERAGE(LQ70:MB70)),"")</f>
        <v>54.684435934435946</v>
      </c>
      <c r="MD70" s="59">
        <f>+IFERROR(IF(ISTEXT(MD$5)=FALSE,(INDEX(BCR!$1:$1048576,MATCH('Estadísticas BCR'!MD$5,BCR!$A:$A,0),MATCH('Estadísticas BCR'!$B70,BCR!$1:$1,0))),AVERAGE(LR70:MC70)),"")</f>
        <v>70</v>
      </c>
      <c r="ME70" s="59">
        <f>+IFERROR(IF(ISTEXT(ME$5)=FALSE,(INDEX(BCR!$1:$1048576,MATCH('Estadísticas BCR'!ME$5,BCR!$A:$A,0),MATCH('Estadísticas BCR'!$B70,BCR!$1:$1,0))),AVERAGE(LS70:MD70)),"")</f>
        <v>68.75</v>
      </c>
      <c r="MF70" s="59">
        <f>+IFERROR(IF(ISTEXT(MF$5)=FALSE,(INDEX(BCR!$1:$1048576,MATCH('Estadísticas BCR'!MF$5,BCR!$A:$A,0),MATCH('Estadísticas BCR'!$B70,BCR!$1:$1,0))),AVERAGE(LT70:ME70)),"")</f>
        <v>38.8888888888889</v>
      </c>
      <c r="MG70" s="59" t="str">
        <f>+IFERROR(IF(ISTEXT(MG$5)=FALSE,(INDEX(BCR!$1:$1048576,MATCH('Estadísticas BCR'!MG$5,BCR!$A:$A,0),MATCH('Estadísticas BCR'!$B70,BCR!$1:$1,0))),AVERAGE(LU70:MF70)),"")</f>
        <v/>
      </c>
      <c r="MH70" s="59" t="str">
        <f>+IFERROR(IF(ISTEXT(MH$5)=FALSE,(INDEX(BCR!$1:$1048576,MATCH('Estadísticas BCR'!MH$5,BCR!$A:$A,0),MATCH('Estadísticas BCR'!$B70,BCR!$1:$1,0))),AVERAGE(LV70:MG70)),"")</f>
        <v/>
      </c>
      <c r="MI70" s="59" t="str">
        <f>+IFERROR(IF(ISTEXT(MI$5)=FALSE,(INDEX(BCR!$1:$1048576,MATCH('Estadísticas BCR'!MI$5,BCR!$A:$A,0),MATCH('Estadísticas BCR'!$B70,BCR!$1:$1,0))),AVERAGE(LW70:MH70)),"")</f>
        <v/>
      </c>
      <c r="MJ70" s="59" t="str">
        <f>+IFERROR(IF(ISTEXT(MJ$5)=FALSE,(INDEX(BCR!$1:$1048576,MATCH('Estadísticas BCR'!MJ$5,BCR!$A:$A,0),MATCH('Estadísticas BCR'!$B70,BCR!$1:$1,0))),AVERAGE(LX70:MI70)),"")</f>
        <v/>
      </c>
      <c r="MK70" s="59" t="str">
        <f>+IFERROR(IF(ISTEXT(MK$5)=FALSE,(INDEX(BCR!$1:$1048576,MATCH('Estadísticas BCR'!MK$5,BCR!$A:$A,0),MATCH('Estadísticas BCR'!$B70,BCR!$1:$1,0))),AVERAGE(LY70:MJ70)),"")</f>
        <v/>
      </c>
      <c r="ML70" s="59" t="str">
        <f>+IFERROR(IF(ISTEXT(ML$5)=FALSE,(INDEX(BCR!$1:$1048576,MATCH('Estadísticas BCR'!ML$5,BCR!$A:$A,0),MATCH('Estadísticas BCR'!$B70,BCR!$1:$1,0))),AVERAGE(LZ70:MK70)),"")</f>
        <v/>
      </c>
      <c r="MM70" s="59" t="str">
        <f>+IFERROR(IF(ISTEXT(MM$5)=FALSE,(INDEX(BCR!$1:$1048576,MATCH('Estadísticas BCR'!MM$5,BCR!$A:$A,0),MATCH('Estadísticas BCR'!$B70,BCR!$1:$1,0))),AVERAGE(MA70:ML70)),"")</f>
        <v/>
      </c>
      <c r="MN70" s="59" t="str">
        <f>+IFERROR(IF(ISTEXT(MN$5)=FALSE,(INDEX(BCR!$1:$1048576,MATCH('Estadísticas BCR'!MN$5,BCR!$A:$A,0),MATCH('Estadísticas BCR'!$B70,BCR!$1:$1,0))),AVERAGE(MB70:MM70)),"")</f>
        <v/>
      </c>
      <c r="MO70" s="59" t="str">
        <f>+IFERROR(IF(ISTEXT(MO$5)=FALSE,(INDEX(BCR!$1:$1048576,MATCH('Estadísticas BCR'!MO$5,BCR!$A:$A,0),MATCH('Estadísticas BCR'!$B70,BCR!$1:$1,0))),AVERAGE(MC70:MN70)),"")</f>
        <v/>
      </c>
      <c r="MP70" s="60">
        <f>+IFERROR(IF(ISTEXT(MP$5)=FALSE,(INDEX(BCR!$1:$1048576,MATCH('Estadísticas BCR'!MP$5,BCR!$A:$A,0),MATCH('Estadísticas BCR'!$B70,BCR!$1:$1,0))),AVERAGE(MD70:MO70)),"")</f>
        <v>59.212962962962969</v>
      </c>
    </row>
    <row r="71" spans="2:354" outlineLevel="1">
      <c r="B71" s="9" t="s">
        <v>919</v>
      </c>
      <c r="C71" s="126" t="s">
        <v>922</v>
      </c>
      <c r="D71" s="104">
        <f>+IFERROR(IF(ISTEXT(D$5)=FALSE,(INDEX(BCR!$1:$1048576,MATCH('Estadísticas BCR'!D$5,BCR!$A:$A,0),MATCH('Estadísticas BCR'!$B71,BCR!$1:$1,0))),AVERAGE(#REF!)),"")</f>
        <v>0</v>
      </c>
      <c r="E71" s="104">
        <f>+IFERROR(IF(ISTEXT(E$5)=FALSE,(INDEX(BCR!$1:$1048576,MATCH('Estadísticas BCR'!E$5,BCR!$A:$A,0),MATCH('Estadísticas BCR'!$B71,BCR!$1:$1,0))),AVERAGE(#REF!)),"")</f>
        <v>0</v>
      </c>
      <c r="F71" s="104">
        <f>+IFERROR(IF(ISTEXT(F$5)=FALSE,(INDEX(BCR!$1:$1048576,MATCH('Estadísticas BCR'!F$5,BCR!$A:$A,0),MATCH('Estadísticas BCR'!$B71,BCR!$1:$1,0))),AVERAGE(#REF!)),"")</f>
        <v>0</v>
      </c>
      <c r="G71" s="104" t="str">
        <f>+IFERROR(IF(ISTEXT(G$5)=FALSE,(INDEX(BCR!$1:$1048576,MATCH('Estadísticas BCR'!G$5,BCR!$A:$A,0),MATCH('Estadísticas BCR'!$B71,BCR!$1:$1,0))),AVERAGE(#REF!)),"")</f>
        <v/>
      </c>
      <c r="H71" s="104">
        <f>+IFERROR(IF(ISTEXT(H$5)=FALSE,(INDEX(BCR!$1:$1048576,MATCH('Estadísticas BCR'!H$5,BCR!$A:$A,0),MATCH('Estadísticas BCR'!$B71,BCR!$1:$1,0))),AVERAGE(#REF!)),"")</f>
        <v>0</v>
      </c>
      <c r="I71" s="104">
        <f>+IFERROR(IF(ISTEXT(I$5)=FALSE,(INDEX(BCR!$1:$1048576,MATCH('Estadísticas BCR'!I$5,BCR!$A:$A,0),MATCH('Estadísticas BCR'!$B71,BCR!$1:$1,0))),AVERAGE(#REF!)),"")</f>
        <v>0</v>
      </c>
      <c r="J71" s="104">
        <f>+IFERROR(IF(ISTEXT(J$5)=FALSE,(INDEX(BCR!$1:$1048576,MATCH('Estadísticas BCR'!J$5,BCR!$A:$A,0),MATCH('Estadísticas BCR'!$B71,BCR!$1:$1,0))),AVERAGE(#REF!)),"")</f>
        <v>0</v>
      </c>
      <c r="K71" s="104">
        <f>+IFERROR(IF(ISTEXT(K$5)=FALSE,(INDEX(BCR!$1:$1048576,MATCH('Estadísticas BCR'!K$5,BCR!$A:$A,0),MATCH('Estadísticas BCR'!$B71,BCR!$1:$1,0))),AVERAGE(#REF!)),"")</f>
        <v>0</v>
      </c>
      <c r="L71" s="104">
        <f>+IFERROR(IF(ISTEXT(L$5)=FALSE,(INDEX(BCR!$1:$1048576,MATCH('Estadísticas BCR'!L$5,BCR!$A:$A,0),MATCH('Estadísticas BCR'!$B71,BCR!$1:$1,0))),AVERAGE(#REF!)),"")</f>
        <v>0</v>
      </c>
      <c r="M71" s="104">
        <f>+IFERROR(IF(ISTEXT(M$5)=FALSE,(INDEX(BCR!$1:$1048576,MATCH('Estadísticas BCR'!M$5,BCR!$A:$A,0),MATCH('Estadísticas BCR'!$B71,BCR!$1:$1,0))),AVERAGE(#REF!)),"")</f>
        <v>0</v>
      </c>
      <c r="N71" s="104">
        <f>+IFERROR(IF(ISTEXT(N$5)=FALSE,(INDEX(BCR!$1:$1048576,MATCH('Estadísticas BCR'!N$5,BCR!$A:$A,0),MATCH('Estadísticas BCR'!$B71,BCR!$1:$1,0))),AVERAGE(#REF!)),"")</f>
        <v>0</v>
      </c>
      <c r="O71" s="104">
        <f>+IFERROR(IF(ISTEXT(O$5)=FALSE,(INDEX(BCR!$1:$1048576,MATCH('Estadísticas BCR'!O$5,BCR!$A:$A,0),MATCH('Estadísticas BCR'!$B71,BCR!$1:$1,0))),AVERAGE(#REF!)),"")</f>
        <v>0</v>
      </c>
      <c r="P71" s="60">
        <f>+IFERROR(IF(ISTEXT(P$5)=FALSE,(INDEX(BCR!$1:$1048576,MATCH('Estadísticas BCR'!P$5,BCR!$A:$A,0),MATCH('Estadísticas BCR'!$B71,BCR!$1:$1,0))),AVERAGE(D71:O71)),"")</f>
        <v>0</v>
      </c>
      <c r="Q71" s="104">
        <f>+IFERROR(IF(ISTEXT(Q$5)=FALSE,(INDEX(BCR!$1:$1048576,MATCH('Estadísticas BCR'!Q$5,BCR!$A:$A,0),MATCH('Estadísticas BCR'!$B71,BCR!$1:$1,0))),AVERAGE(#REF!)),"")</f>
        <v>0</v>
      </c>
      <c r="R71" s="104">
        <f>+IFERROR(IF(ISTEXT(R$5)=FALSE,(INDEX(BCR!$1:$1048576,MATCH('Estadísticas BCR'!R$5,BCR!$A:$A,0),MATCH('Estadísticas BCR'!$B71,BCR!$1:$1,0))),AVERAGE(#REF!)),"")</f>
        <v>0</v>
      </c>
      <c r="S71" s="104">
        <f>+IFERROR(IF(ISTEXT(S$5)=FALSE,(INDEX(BCR!$1:$1048576,MATCH('Estadísticas BCR'!S$5,BCR!$A:$A,0),MATCH('Estadísticas BCR'!$B71,BCR!$1:$1,0))),AVERAGE(#REF!)),"")</f>
        <v>0</v>
      </c>
      <c r="T71" s="104">
        <f>+IFERROR(IF(ISTEXT(T$5)=FALSE,(INDEX(BCR!$1:$1048576,MATCH('Estadísticas BCR'!T$5,BCR!$A:$A,0),MATCH('Estadísticas BCR'!$B71,BCR!$1:$1,0))),AVERAGE(#REF!)),"")</f>
        <v>0</v>
      </c>
      <c r="U71" s="104">
        <f>+IFERROR(IF(ISTEXT(U$5)=FALSE,(INDEX(BCR!$1:$1048576,MATCH('Estadísticas BCR'!U$5,BCR!$A:$A,0),MATCH('Estadísticas BCR'!$B71,BCR!$1:$1,0))),AVERAGE(#REF!)),"")</f>
        <v>0</v>
      </c>
      <c r="V71" s="104">
        <f>+IFERROR(IF(ISTEXT(V$5)=FALSE,(INDEX(BCR!$1:$1048576,MATCH('Estadísticas BCR'!V$5,BCR!$A:$A,0),MATCH('Estadísticas BCR'!$B71,BCR!$1:$1,0))),AVERAGE(#REF!)),"")</f>
        <v>0</v>
      </c>
      <c r="W71" s="104">
        <f>+IFERROR(IF(ISTEXT(W$5)=FALSE,(INDEX(BCR!$1:$1048576,MATCH('Estadísticas BCR'!W$5,BCR!$A:$A,0),MATCH('Estadísticas BCR'!$B71,BCR!$1:$1,0))),AVERAGE(#REF!)),"")</f>
        <v>0</v>
      </c>
      <c r="X71" s="104">
        <f>+IFERROR(IF(ISTEXT(X$5)=FALSE,(INDEX(BCR!$1:$1048576,MATCH('Estadísticas BCR'!X$5,BCR!$A:$A,0),MATCH('Estadísticas BCR'!$B71,BCR!$1:$1,0))),AVERAGE(#REF!)),"")</f>
        <v>0</v>
      </c>
      <c r="Y71" s="104">
        <f>+IFERROR(IF(ISTEXT(Y$5)=FALSE,(INDEX(BCR!$1:$1048576,MATCH('Estadísticas BCR'!Y$5,BCR!$A:$A,0),MATCH('Estadísticas BCR'!$B71,BCR!$1:$1,0))),AVERAGE(#REF!)),"")</f>
        <v>0</v>
      </c>
      <c r="Z71" s="104">
        <f>+IFERROR(IF(ISTEXT(Z$5)=FALSE,(INDEX(BCR!$1:$1048576,MATCH('Estadísticas BCR'!Z$5,BCR!$A:$A,0),MATCH('Estadísticas BCR'!$B71,BCR!$1:$1,0))),AVERAGE(#REF!)),"")</f>
        <v>0</v>
      </c>
      <c r="AA71" s="104">
        <f>+IFERROR(IF(ISTEXT(AA$5)=FALSE,(INDEX(BCR!$1:$1048576,MATCH('Estadísticas BCR'!AA$5,BCR!$A:$A,0),MATCH('Estadísticas BCR'!$B71,BCR!$1:$1,0))),AVERAGE(#REF!)),"")</f>
        <v>0</v>
      </c>
      <c r="AB71" s="104">
        <f>+IFERROR(IF(ISTEXT(AB$5)=FALSE,(INDEX(BCR!$1:$1048576,MATCH('Estadísticas BCR'!AB$5,BCR!$A:$A,0),MATCH('Estadísticas BCR'!$B71,BCR!$1:$1,0))),AVERAGE(#REF!)),"")</f>
        <v>0</v>
      </c>
      <c r="AC71" s="60">
        <f>+IFERROR(IF(ISTEXT(AC$5)=FALSE,(INDEX(BCR!$1:$1048576,MATCH('Estadísticas BCR'!AC$5,BCR!$A:$A,0),MATCH('Estadísticas BCR'!$B71,BCR!$1:$1,0))),AVERAGE(Q71:AB71)),"")</f>
        <v>0</v>
      </c>
      <c r="AD71" s="59">
        <f>+IFERROR(IF(ISTEXT(AD$5)=FALSE,(INDEX(BCR!$1:$1048576,MATCH('Estadísticas BCR'!AD$5,BCR!$A:$A,0),MATCH('Estadísticas BCR'!$B71,BCR!$1:$1,0))),AVERAGE(#REF!)),"")</f>
        <v>0</v>
      </c>
      <c r="AE71" s="59">
        <f>+IFERROR(IF(ISTEXT(AE$5)=FALSE,(INDEX(BCR!$1:$1048576,MATCH('Estadísticas BCR'!AE$5,BCR!$A:$A,0),MATCH('Estadísticas BCR'!$B71,BCR!$1:$1,0))),AVERAGE(#REF!)),"")</f>
        <v>0</v>
      </c>
      <c r="AF71" s="59">
        <f>+IFERROR(IF(ISTEXT(AF$5)=FALSE,(INDEX(BCR!$1:$1048576,MATCH('Estadísticas BCR'!AF$5,BCR!$A:$A,0),MATCH('Estadísticas BCR'!$B71,BCR!$1:$1,0))),AVERAGE(#REF!)),"")</f>
        <v>0</v>
      </c>
      <c r="AG71" s="59">
        <f>+IFERROR(IF(ISTEXT(AG$5)=FALSE,(INDEX(BCR!$1:$1048576,MATCH('Estadísticas BCR'!AG$5,BCR!$A:$A,0),MATCH('Estadísticas BCR'!$B71,BCR!$1:$1,0))),AVERAGE(#REF!)),"")</f>
        <v>0</v>
      </c>
      <c r="AH71" s="59">
        <f>+IFERROR(IF(ISTEXT(AH$5)=FALSE,(INDEX(BCR!$1:$1048576,MATCH('Estadísticas BCR'!AH$5,BCR!$A:$A,0),MATCH('Estadísticas BCR'!$B71,BCR!$1:$1,0))),AVERAGE(#REF!)),"")</f>
        <v>0</v>
      </c>
      <c r="AI71" s="59">
        <f>+IFERROR(IF(ISTEXT(AI$5)=FALSE,(INDEX(BCR!$1:$1048576,MATCH('Estadísticas BCR'!AI$5,BCR!$A:$A,0),MATCH('Estadísticas BCR'!$B71,BCR!$1:$1,0))),AVERAGE(#REF!)),"")</f>
        <v>0</v>
      </c>
      <c r="AJ71" s="59">
        <f>+IFERROR(IF(ISTEXT(AJ$5)=FALSE,(INDEX(BCR!$1:$1048576,MATCH('Estadísticas BCR'!AJ$5,BCR!$A:$A,0),MATCH('Estadísticas BCR'!$B71,BCR!$1:$1,0))),AVERAGE(#REF!)),"")</f>
        <v>0</v>
      </c>
      <c r="AK71" s="59">
        <f>+IFERROR(IF(ISTEXT(AK$5)=FALSE,(INDEX(BCR!$1:$1048576,MATCH('Estadísticas BCR'!AK$5,BCR!$A:$A,0),MATCH('Estadísticas BCR'!$B71,BCR!$1:$1,0))),AVERAGE(#REF!)),"")</f>
        <v>0</v>
      </c>
      <c r="AL71" s="59">
        <f>+IFERROR(IF(ISTEXT(AL$5)=FALSE,(INDEX(BCR!$1:$1048576,MATCH('Estadísticas BCR'!AL$5,BCR!$A:$A,0),MATCH('Estadísticas BCR'!$B71,BCR!$1:$1,0))),AVERAGE(#REF!)),"")</f>
        <v>0</v>
      </c>
      <c r="AM71" s="59">
        <f>+IFERROR(IF(ISTEXT(AM$5)=FALSE,(INDEX(BCR!$1:$1048576,MATCH('Estadísticas BCR'!AM$5,BCR!$A:$A,0),MATCH('Estadísticas BCR'!$B71,BCR!$1:$1,0))),AVERAGE(#REF!)),"")</f>
        <v>0</v>
      </c>
      <c r="AN71" s="59">
        <f>+IFERROR(IF(ISTEXT(AN$5)=FALSE,(INDEX(BCR!$1:$1048576,MATCH('Estadísticas BCR'!AN$5,BCR!$A:$A,0),MATCH('Estadísticas BCR'!$B71,BCR!$1:$1,0))),AVERAGE(#REF!)),"")</f>
        <v>0</v>
      </c>
      <c r="AO71" s="59">
        <f>+IFERROR(IF(ISTEXT(AO$5)=FALSE,(INDEX(BCR!$1:$1048576,MATCH('Estadísticas BCR'!AO$5,BCR!$A:$A,0),MATCH('Estadísticas BCR'!$B71,BCR!$1:$1,0))),AVERAGE(#REF!)),"")</f>
        <v>0</v>
      </c>
      <c r="AP71" s="60">
        <f>+IFERROR(IF(ISTEXT(AP$5)=FALSE,(INDEX(BCR!$1:$1048576,MATCH('Estadísticas BCR'!AP$5,BCR!$A:$A,0),MATCH('Estadísticas BCR'!$B71,BCR!$1:$1,0))),AVERAGE(AD71:AO71)),"")</f>
        <v>0</v>
      </c>
      <c r="AQ71" s="59">
        <f>+IFERROR(IF(ISTEXT(AQ$5)=FALSE,(INDEX(BCR!$1:$1048576,MATCH('Estadísticas BCR'!AQ$5,BCR!$A:$A,0),MATCH('Estadísticas BCR'!$B71,BCR!$1:$1,0))),AVERAGE(#REF!)),"")</f>
        <v>0</v>
      </c>
      <c r="AR71" s="59">
        <f>+IFERROR(IF(ISTEXT(AR$5)=FALSE,(INDEX(BCR!$1:$1048576,MATCH('Estadísticas BCR'!AR$5,BCR!$A:$A,0),MATCH('Estadísticas BCR'!$B71,BCR!$1:$1,0))),AVERAGE(#REF!)),"")</f>
        <v>0</v>
      </c>
      <c r="AS71" s="59">
        <f>+IFERROR(IF(ISTEXT(AS$5)=FALSE,(INDEX(BCR!$1:$1048576,MATCH('Estadísticas BCR'!AS$5,BCR!$A:$A,0),MATCH('Estadísticas BCR'!$B71,BCR!$1:$1,0))),AVERAGE(#REF!)),"")</f>
        <v>0</v>
      </c>
      <c r="AT71" s="59">
        <f>+IFERROR(IF(ISTEXT(AT$5)=FALSE,(INDEX(BCR!$1:$1048576,MATCH('Estadísticas BCR'!AT$5,BCR!$A:$A,0),MATCH('Estadísticas BCR'!$B71,BCR!$1:$1,0))),AVERAGE(#REF!)),"")</f>
        <v>0</v>
      </c>
      <c r="AU71" s="59">
        <f>+IFERROR(IF(ISTEXT(AU$5)=FALSE,(INDEX(BCR!$1:$1048576,MATCH('Estadísticas BCR'!AU$5,BCR!$A:$A,0),MATCH('Estadísticas BCR'!$B71,BCR!$1:$1,0))),AVERAGE(#REF!)),"")</f>
        <v>0</v>
      </c>
      <c r="AV71" s="59">
        <f>+IFERROR(IF(ISTEXT(AV$5)=FALSE,(INDEX(BCR!$1:$1048576,MATCH('Estadísticas BCR'!AV$5,BCR!$A:$A,0),MATCH('Estadísticas BCR'!$B71,BCR!$1:$1,0))),AVERAGE(#REF!)),"")</f>
        <v>0</v>
      </c>
      <c r="AW71" s="59">
        <f>+IFERROR(IF(ISTEXT(AW$5)=FALSE,(INDEX(BCR!$1:$1048576,MATCH('Estadísticas BCR'!AW$5,BCR!$A:$A,0),MATCH('Estadísticas BCR'!$B71,BCR!$1:$1,0))),AVERAGE(#REF!)),"")</f>
        <v>0</v>
      </c>
      <c r="AX71" s="59">
        <f>+IFERROR(IF(ISTEXT(AX$5)=FALSE,(INDEX(BCR!$1:$1048576,MATCH('Estadísticas BCR'!AX$5,BCR!$A:$A,0),MATCH('Estadísticas BCR'!$B71,BCR!$1:$1,0))),AVERAGE(#REF!)),"")</f>
        <v>0</v>
      </c>
      <c r="AY71" s="59">
        <f>+IFERROR(IF(ISTEXT(AY$5)=FALSE,(INDEX(BCR!$1:$1048576,MATCH('Estadísticas BCR'!AY$5,BCR!$A:$A,0),MATCH('Estadísticas BCR'!$B71,BCR!$1:$1,0))),AVERAGE(#REF!)),"")</f>
        <v>0</v>
      </c>
      <c r="AZ71" s="59">
        <f>+IFERROR(IF(ISTEXT(AZ$5)=FALSE,(INDEX(BCR!$1:$1048576,MATCH('Estadísticas BCR'!AZ$5,BCR!$A:$A,0),MATCH('Estadísticas BCR'!$B71,BCR!$1:$1,0))),AVERAGE(#REF!)),"")</f>
        <v>0</v>
      </c>
      <c r="BA71" s="59">
        <f>+IFERROR(IF(ISTEXT(BA$5)=FALSE,(INDEX(BCR!$1:$1048576,MATCH('Estadísticas BCR'!BA$5,BCR!$A:$A,0),MATCH('Estadísticas BCR'!$B71,BCR!$1:$1,0))),AVERAGE(#REF!)),"")</f>
        <v>0</v>
      </c>
      <c r="BB71" s="59">
        <f>+IFERROR(IF(ISTEXT(BB$5)=FALSE,(INDEX(BCR!$1:$1048576,MATCH('Estadísticas BCR'!BB$5,BCR!$A:$A,0),MATCH('Estadísticas BCR'!$B71,BCR!$1:$1,0))),AVERAGE(#REF!)),"")</f>
        <v>0</v>
      </c>
      <c r="BC71" s="60">
        <f>+IFERROR(IF(ISTEXT(BC$5)=FALSE,(INDEX(BCR!$1:$1048576,MATCH('Estadísticas BCR'!BC$5,BCR!$A:$A,0),MATCH('Estadísticas BCR'!$B71,BCR!$1:$1,0))),AVERAGE(AQ71:BB71)),"")</f>
        <v>0</v>
      </c>
      <c r="BD71" s="59">
        <f>+IFERROR(IF(ISTEXT(BD$5)=FALSE,(INDEX(BCR!$1:$1048576,MATCH('Estadísticas BCR'!BD$5,BCR!$A:$A,0),MATCH('Estadísticas BCR'!$B71,BCR!$1:$1,0))),AVERAGE(#REF!)),"")</f>
        <v>0</v>
      </c>
      <c r="BE71" s="59">
        <f>+IFERROR(IF(ISTEXT(BE$5)=FALSE,(INDEX(BCR!$1:$1048576,MATCH('Estadísticas BCR'!BE$5,BCR!$A:$A,0),MATCH('Estadísticas BCR'!$B71,BCR!$1:$1,0))),AVERAGE(#REF!)),"")</f>
        <v>0</v>
      </c>
      <c r="BF71" s="59">
        <f>+IFERROR(IF(ISTEXT(BF$5)=FALSE,(INDEX(BCR!$1:$1048576,MATCH('Estadísticas BCR'!BF$5,BCR!$A:$A,0),MATCH('Estadísticas BCR'!$B71,BCR!$1:$1,0))),AVERAGE(#REF!)),"")</f>
        <v>0</v>
      </c>
      <c r="BG71" s="59">
        <f>+IFERROR(IF(ISTEXT(BG$5)=FALSE,(INDEX(BCR!$1:$1048576,MATCH('Estadísticas BCR'!BG$5,BCR!$A:$A,0),MATCH('Estadísticas BCR'!$B71,BCR!$1:$1,0))),AVERAGE(#REF!)),"")</f>
        <v>0</v>
      </c>
      <c r="BH71" s="59">
        <f>+IFERROR(IF(ISTEXT(BH$5)=FALSE,(INDEX(BCR!$1:$1048576,MATCH('Estadísticas BCR'!BH$5,BCR!$A:$A,0),MATCH('Estadísticas BCR'!$B71,BCR!$1:$1,0))),AVERAGE(#REF!)),"")</f>
        <v>0</v>
      </c>
      <c r="BI71" s="59">
        <f>+IFERROR(IF(ISTEXT(BI$5)=FALSE,(INDEX(BCR!$1:$1048576,MATCH('Estadísticas BCR'!BI$5,BCR!$A:$A,0),MATCH('Estadísticas BCR'!$B71,BCR!$1:$1,0))),AVERAGE(#REF!)),"")</f>
        <v>0</v>
      </c>
      <c r="BJ71" s="59">
        <f>+IFERROR(IF(ISTEXT(BJ$5)=FALSE,(INDEX(BCR!$1:$1048576,MATCH('Estadísticas BCR'!BJ$5,BCR!$A:$A,0),MATCH('Estadísticas BCR'!$B71,BCR!$1:$1,0))),AVERAGE(#REF!)),"")</f>
        <v>0</v>
      </c>
      <c r="BK71" s="59">
        <f>+IFERROR(IF(ISTEXT(BK$5)=FALSE,(INDEX(BCR!$1:$1048576,MATCH('Estadísticas BCR'!BK$5,BCR!$A:$A,0),MATCH('Estadísticas BCR'!$B71,BCR!$1:$1,0))),AVERAGE(#REF!)),"")</f>
        <v>0</v>
      </c>
      <c r="BL71" s="59">
        <f>+IFERROR(IF(ISTEXT(BL$5)=FALSE,(INDEX(BCR!$1:$1048576,MATCH('Estadísticas BCR'!BL$5,BCR!$A:$A,0),MATCH('Estadísticas BCR'!$B71,BCR!$1:$1,0))),AVERAGE(#REF!)),"")</f>
        <v>0</v>
      </c>
      <c r="BM71" s="59">
        <f>+IFERROR(IF(ISTEXT(BM$5)=FALSE,(INDEX(BCR!$1:$1048576,MATCH('Estadísticas BCR'!BM$5,BCR!$A:$A,0),MATCH('Estadísticas BCR'!$B71,BCR!$1:$1,0))),AVERAGE(#REF!)),"")</f>
        <v>0</v>
      </c>
      <c r="BN71" s="59">
        <f>+IFERROR(IF(ISTEXT(BN$5)=FALSE,(INDEX(BCR!$1:$1048576,MATCH('Estadísticas BCR'!BN$5,BCR!$A:$A,0),MATCH('Estadísticas BCR'!$B71,BCR!$1:$1,0))),AVERAGE(#REF!)),"")</f>
        <v>0</v>
      </c>
      <c r="BO71" s="59">
        <f>+IFERROR(IF(ISTEXT(BO$5)=FALSE,(INDEX(BCR!$1:$1048576,MATCH('Estadísticas BCR'!BO$5,BCR!$A:$A,0),MATCH('Estadísticas BCR'!$B71,BCR!$1:$1,0))),AVERAGE(#REF!)),"")</f>
        <v>0</v>
      </c>
      <c r="BP71" s="60">
        <f>+IFERROR(IF(ISTEXT(BP$5)=FALSE,(INDEX(BCR!$1:$1048576,MATCH('Estadísticas BCR'!BP$5,BCR!$A:$A,0),MATCH('Estadísticas BCR'!$B71,BCR!$1:$1,0))),AVERAGE(BD71:BO71)),"")</f>
        <v>0</v>
      </c>
      <c r="BQ71" s="59">
        <f>+IFERROR(IF(ISTEXT(BQ$5)=FALSE,(INDEX(BCR!$1:$1048576,MATCH('Estadísticas BCR'!BQ$5,BCR!$A:$A,0),MATCH('Estadísticas BCR'!$B71,BCR!$1:$1,0))),AVERAGE(#REF!)),"")</f>
        <v>0</v>
      </c>
      <c r="BR71" s="59">
        <f>+IFERROR(IF(ISTEXT(BR$5)=FALSE,(INDEX(BCR!$1:$1048576,MATCH('Estadísticas BCR'!BR$5,BCR!$A:$A,0),MATCH('Estadísticas BCR'!$B71,BCR!$1:$1,0))),AVERAGE(#REF!)),"")</f>
        <v>0</v>
      </c>
      <c r="BS71" s="59">
        <f>+IFERROR(IF(ISTEXT(BS$5)=FALSE,(INDEX(BCR!$1:$1048576,MATCH('Estadísticas BCR'!BS$5,BCR!$A:$A,0),MATCH('Estadísticas BCR'!$B71,BCR!$1:$1,0))),AVERAGE(#REF!)),"")</f>
        <v>0</v>
      </c>
      <c r="BT71" s="59">
        <f>+IFERROR(IF(ISTEXT(BT$5)=FALSE,(INDEX(BCR!$1:$1048576,MATCH('Estadísticas BCR'!BT$5,BCR!$A:$A,0),MATCH('Estadísticas BCR'!$B71,BCR!$1:$1,0))),AVERAGE(#REF!)),"")</f>
        <v>0</v>
      </c>
      <c r="BU71" s="59">
        <f>+IFERROR(IF(ISTEXT(BU$5)=FALSE,(INDEX(BCR!$1:$1048576,MATCH('Estadísticas BCR'!BU$5,BCR!$A:$A,0),MATCH('Estadísticas BCR'!$B71,BCR!$1:$1,0))),AVERAGE(#REF!)),"")</f>
        <v>0</v>
      </c>
      <c r="BV71" s="59">
        <f>+IFERROR(IF(ISTEXT(BV$5)=FALSE,(INDEX(BCR!$1:$1048576,MATCH('Estadísticas BCR'!BV$5,BCR!$A:$A,0),MATCH('Estadísticas BCR'!$B71,BCR!$1:$1,0))),AVERAGE(#REF!)),"")</f>
        <v>0</v>
      </c>
      <c r="BW71" s="59">
        <f>+IFERROR(IF(ISTEXT(BW$5)=FALSE,(INDEX(BCR!$1:$1048576,MATCH('Estadísticas BCR'!BW$5,BCR!$A:$A,0),MATCH('Estadísticas BCR'!$B71,BCR!$1:$1,0))),AVERAGE(#REF!)),"")</f>
        <v>0</v>
      </c>
      <c r="BX71" s="59">
        <f>+IFERROR(IF(ISTEXT(BX$5)=FALSE,(INDEX(BCR!$1:$1048576,MATCH('Estadísticas BCR'!BX$5,BCR!$A:$A,0),MATCH('Estadísticas BCR'!$B71,BCR!$1:$1,0))),AVERAGE(#REF!)),"")</f>
        <v>0</v>
      </c>
      <c r="BY71" s="59">
        <f>+IFERROR(IF(ISTEXT(BY$5)=FALSE,(INDEX(BCR!$1:$1048576,MATCH('Estadísticas BCR'!BY$5,BCR!$A:$A,0),MATCH('Estadísticas BCR'!$B71,BCR!$1:$1,0))),AVERAGE(#REF!)),"")</f>
        <v>0</v>
      </c>
      <c r="BZ71" s="59">
        <f>+IFERROR(IF(ISTEXT(BZ$5)=FALSE,(INDEX(BCR!$1:$1048576,MATCH('Estadísticas BCR'!BZ$5,BCR!$A:$A,0),MATCH('Estadísticas BCR'!$B71,BCR!$1:$1,0))),AVERAGE(#REF!)),"")</f>
        <v>0</v>
      </c>
      <c r="CA71" s="59">
        <f>+IFERROR(IF(ISTEXT(CA$5)=FALSE,(INDEX(BCR!$1:$1048576,MATCH('Estadísticas BCR'!CA$5,BCR!$A:$A,0),MATCH('Estadísticas BCR'!$B71,BCR!$1:$1,0))),AVERAGE(#REF!)),"")</f>
        <v>0</v>
      </c>
      <c r="CB71" s="59">
        <f>+IFERROR(IF(ISTEXT(CB$5)=FALSE,(INDEX(BCR!$1:$1048576,MATCH('Estadísticas BCR'!CB$5,BCR!$A:$A,0),MATCH('Estadísticas BCR'!$B71,BCR!$1:$1,0))),AVERAGE(#REF!)),"")</f>
        <v>0</v>
      </c>
      <c r="CC71" s="60">
        <f>+IFERROR(IF(ISTEXT(CC$5)=FALSE,(INDEX(BCR!$1:$1048576,MATCH('Estadísticas BCR'!CC$5,BCR!$A:$A,0),MATCH('Estadísticas BCR'!$B71,BCR!$1:$1,0))),AVERAGE(BQ71:CB71)),"")</f>
        <v>0</v>
      </c>
      <c r="CD71" s="59">
        <f>+IFERROR(IF(ISTEXT(CD$5)=FALSE,(INDEX(BCR!$1:$1048576,MATCH('Estadísticas BCR'!CD$5,BCR!$A:$A,0),MATCH('Estadísticas BCR'!$B71,BCR!$1:$1,0))),AVERAGE(#REF!)),"")</f>
        <v>0</v>
      </c>
      <c r="CE71" s="59">
        <f>+IFERROR(IF(ISTEXT(CE$5)=FALSE,(INDEX(BCR!$1:$1048576,MATCH('Estadísticas BCR'!CE$5,BCR!$A:$A,0),MATCH('Estadísticas BCR'!$B71,BCR!$1:$1,0))),AVERAGE(#REF!)),"")</f>
        <v>0</v>
      </c>
      <c r="CF71" s="59">
        <f>+IFERROR(IF(ISTEXT(CF$5)=FALSE,(INDEX(BCR!$1:$1048576,MATCH('Estadísticas BCR'!CF$5,BCR!$A:$A,0),MATCH('Estadísticas BCR'!$B71,BCR!$1:$1,0))),AVERAGE(#REF!)),"")</f>
        <v>0</v>
      </c>
      <c r="CG71" s="59">
        <f>+IFERROR(IF(ISTEXT(CG$5)=FALSE,(INDEX(BCR!$1:$1048576,MATCH('Estadísticas BCR'!CG$5,BCR!$A:$A,0),MATCH('Estadísticas BCR'!$B71,BCR!$1:$1,0))),AVERAGE(#REF!)),"")</f>
        <v>0</v>
      </c>
      <c r="CH71" s="59">
        <f>+IFERROR(IF(ISTEXT(CH$5)=FALSE,(INDEX(BCR!$1:$1048576,MATCH('Estadísticas BCR'!CH$5,BCR!$A:$A,0),MATCH('Estadísticas BCR'!$B71,BCR!$1:$1,0))),AVERAGE(#REF!)),"")</f>
        <v>0</v>
      </c>
      <c r="CI71" s="59">
        <f>+IFERROR(IF(ISTEXT(CI$5)=FALSE,(INDEX(BCR!$1:$1048576,MATCH('Estadísticas BCR'!CI$5,BCR!$A:$A,0),MATCH('Estadísticas BCR'!$B71,BCR!$1:$1,0))),AVERAGE(#REF!)),"")</f>
        <v>0</v>
      </c>
      <c r="CJ71" s="59">
        <f>+IFERROR(IF(ISTEXT(CJ$5)=FALSE,(INDEX(BCR!$1:$1048576,MATCH('Estadísticas BCR'!CJ$5,BCR!$A:$A,0),MATCH('Estadísticas BCR'!$B71,BCR!$1:$1,0))),AVERAGE(#REF!)),"")</f>
        <v>0</v>
      </c>
      <c r="CK71" s="59">
        <f>+IFERROR(IF(ISTEXT(CK$5)=FALSE,(INDEX(BCR!$1:$1048576,MATCH('Estadísticas BCR'!CK$5,BCR!$A:$A,0),MATCH('Estadísticas BCR'!$B71,BCR!$1:$1,0))),AVERAGE(#REF!)),"")</f>
        <v>0</v>
      </c>
      <c r="CL71" s="59">
        <f>+IFERROR(IF(ISTEXT(CL$5)=FALSE,(INDEX(BCR!$1:$1048576,MATCH('Estadísticas BCR'!CL$5,BCR!$A:$A,0),MATCH('Estadísticas BCR'!$B71,BCR!$1:$1,0))),AVERAGE(#REF!)),"")</f>
        <v>0</v>
      </c>
      <c r="CM71" s="59">
        <f>+IFERROR(IF(ISTEXT(CM$5)=FALSE,(INDEX(BCR!$1:$1048576,MATCH('Estadísticas BCR'!CM$5,BCR!$A:$A,0),MATCH('Estadísticas BCR'!$B71,BCR!$1:$1,0))),AVERAGE(#REF!)),"")</f>
        <v>0</v>
      </c>
      <c r="CN71" s="59">
        <f>+IFERROR(IF(ISTEXT(CN$5)=FALSE,(INDEX(BCR!$1:$1048576,MATCH('Estadísticas BCR'!CN$5,BCR!$A:$A,0),MATCH('Estadísticas BCR'!$B71,BCR!$1:$1,0))),AVERAGE(#REF!)),"")</f>
        <v>0</v>
      </c>
      <c r="CO71" s="59">
        <f>+IFERROR(IF(ISTEXT(CO$5)=FALSE,(INDEX(BCR!$1:$1048576,MATCH('Estadísticas BCR'!CO$5,BCR!$A:$A,0),MATCH('Estadísticas BCR'!$B71,BCR!$1:$1,0))),AVERAGE(#REF!)),"")</f>
        <v>0</v>
      </c>
      <c r="CP71" s="60">
        <f>+IFERROR(IF(ISTEXT(CP$5)=FALSE,(INDEX(BCR!$1:$1048576,MATCH('Estadísticas BCR'!CP$5,BCR!$A:$A,0),MATCH('Estadísticas BCR'!$B71,BCR!$1:$1,0))),AVERAGE(CD71:CO71)),"")</f>
        <v>0</v>
      </c>
      <c r="CQ71" s="59">
        <f>+IFERROR(IF(ISTEXT(CQ$5)=FALSE,(INDEX(BCR!$1:$1048576,MATCH('Estadísticas BCR'!CQ$5,BCR!$A:$A,0),MATCH('Estadísticas BCR'!$B71,BCR!$1:$1,0))),AVERAGE(#REF!)),"")</f>
        <v>0</v>
      </c>
      <c r="CR71" s="59">
        <f>+IFERROR(IF(ISTEXT(CR$5)=FALSE,(INDEX(BCR!$1:$1048576,MATCH('Estadísticas BCR'!CR$5,BCR!$A:$A,0),MATCH('Estadísticas BCR'!$B71,BCR!$1:$1,0))),AVERAGE(#REF!)),"")</f>
        <v>0</v>
      </c>
      <c r="CS71" s="59">
        <f>+IFERROR(IF(ISTEXT(CS$5)=FALSE,(INDEX(BCR!$1:$1048576,MATCH('Estadísticas BCR'!CS$5,BCR!$A:$A,0),MATCH('Estadísticas BCR'!$B71,BCR!$1:$1,0))),AVERAGE(#REF!)),"")</f>
        <v>0</v>
      </c>
      <c r="CT71" s="59">
        <f>+IFERROR(IF(ISTEXT(CT$5)=FALSE,(INDEX(BCR!$1:$1048576,MATCH('Estadísticas BCR'!CT$5,BCR!$A:$A,0),MATCH('Estadísticas BCR'!$B71,BCR!$1:$1,0))),AVERAGE(#REF!)),"")</f>
        <v>0</v>
      </c>
      <c r="CU71" s="59">
        <f>+IFERROR(IF(ISTEXT(CU$5)=FALSE,(INDEX(BCR!$1:$1048576,MATCH('Estadísticas BCR'!CU$5,BCR!$A:$A,0),MATCH('Estadísticas BCR'!$B71,BCR!$1:$1,0))),AVERAGE(#REF!)),"")</f>
        <v>0</v>
      </c>
      <c r="CV71" s="59">
        <f>+IFERROR(IF(ISTEXT(CV$5)=FALSE,(INDEX(BCR!$1:$1048576,MATCH('Estadísticas BCR'!CV$5,BCR!$A:$A,0),MATCH('Estadísticas BCR'!$B71,BCR!$1:$1,0))),AVERAGE(#REF!)),"")</f>
        <v>0</v>
      </c>
      <c r="CW71" s="59">
        <f>+IFERROR(IF(ISTEXT(CW$5)=FALSE,(INDEX(BCR!$1:$1048576,MATCH('Estadísticas BCR'!CW$5,BCR!$A:$A,0),MATCH('Estadísticas BCR'!$B71,BCR!$1:$1,0))),AVERAGE(#REF!)),"")</f>
        <v>0</v>
      </c>
      <c r="CX71" s="59">
        <f>+IFERROR(IF(ISTEXT(CX$5)=FALSE,(INDEX(BCR!$1:$1048576,MATCH('Estadísticas BCR'!CX$5,BCR!$A:$A,0),MATCH('Estadísticas BCR'!$B71,BCR!$1:$1,0))),AVERAGE(#REF!)),"")</f>
        <v>0</v>
      </c>
      <c r="CY71" s="59">
        <f>+IFERROR(IF(ISTEXT(CY$5)=FALSE,(INDEX(BCR!$1:$1048576,MATCH('Estadísticas BCR'!CY$5,BCR!$A:$A,0),MATCH('Estadísticas BCR'!$B71,BCR!$1:$1,0))),AVERAGE(#REF!)),"")</f>
        <v>0</v>
      </c>
      <c r="CZ71" s="59">
        <f>+IFERROR(IF(ISTEXT(CZ$5)=FALSE,(INDEX(BCR!$1:$1048576,MATCH('Estadísticas BCR'!CZ$5,BCR!$A:$A,0),MATCH('Estadísticas BCR'!$B71,BCR!$1:$1,0))),AVERAGE(A71:CY71)),"")</f>
        <v>0</v>
      </c>
      <c r="DA71" s="59">
        <f>+IFERROR(IF(ISTEXT(DA$5)=FALSE,(INDEX(BCR!$1:$1048576,MATCH('Estadísticas BCR'!DA$5,BCR!$A:$A,0),MATCH('Estadísticas BCR'!$B71,BCR!$1:$1,0))),AVERAGE(B71:CZ71)),"")</f>
        <v>0</v>
      </c>
      <c r="DB71" s="59">
        <f>+IFERROR(IF(ISTEXT(DB$5)=FALSE,(INDEX(BCR!$1:$1048576,MATCH('Estadísticas BCR'!DB$5,BCR!$A:$A,0),MATCH('Estadísticas BCR'!$B71,BCR!$1:$1,0))),AVERAGE(C71:DA71)),"")</f>
        <v>0</v>
      </c>
      <c r="DC71" s="60">
        <f>+IFERROR(IF(ISTEXT(DC$5)=FALSE,(INDEX(BCR!$1:$1048576,MATCH('Estadísticas BCR'!DC$5,BCR!$A:$A,0),MATCH('Estadísticas BCR'!$B71,BCR!$1:$1,0))),AVERAGE(CQ71:DB71)),"")</f>
        <v>0</v>
      </c>
      <c r="DD71" s="59">
        <f>+IFERROR(IF(ISTEXT(DD$5)=FALSE,(INDEX(BCR!$1:$1048576,MATCH('Estadísticas BCR'!DD$5,BCR!$A:$A,0),MATCH('Estadísticas BCR'!$B71,BCR!$1:$1,0))),AVERAGE(CR71:DC71)),"")</f>
        <v>0</v>
      </c>
      <c r="DE71" s="59">
        <f>+IFERROR(IF(ISTEXT(DE$5)=FALSE,(INDEX(BCR!$1:$1048576,MATCH('Estadísticas BCR'!DE$5,BCR!$A:$A,0),MATCH('Estadísticas BCR'!$B71,BCR!$1:$1,0))),AVERAGE(CS71:DD71)),"")</f>
        <v>0</v>
      </c>
      <c r="DF71" s="59">
        <f>+IFERROR(IF(ISTEXT(DF$5)=FALSE,(INDEX(BCR!$1:$1048576,MATCH('Estadísticas BCR'!DF$5,BCR!$A:$A,0),MATCH('Estadísticas BCR'!$B71,BCR!$1:$1,0))),AVERAGE(CT71:DE71)),"")</f>
        <v>0</v>
      </c>
      <c r="DG71" s="59">
        <f>+IFERROR(IF(ISTEXT(DG$5)=FALSE,(INDEX(BCR!$1:$1048576,MATCH('Estadísticas BCR'!DG$5,BCR!$A:$A,0),MATCH('Estadísticas BCR'!$B71,BCR!$1:$1,0))),AVERAGE(CU71:DF71)),"")</f>
        <v>0</v>
      </c>
      <c r="DH71" s="59">
        <f>+IFERROR(IF(ISTEXT(DH$5)=FALSE,(INDEX(BCR!$1:$1048576,MATCH('Estadísticas BCR'!DH$5,BCR!$A:$A,0),MATCH('Estadísticas BCR'!$B71,BCR!$1:$1,0))),AVERAGE(CV71:DG71)),"")</f>
        <v>0</v>
      </c>
      <c r="DI71" s="59">
        <f>+IFERROR(IF(ISTEXT(DI$5)=FALSE,(INDEX(BCR!$1:$1048576,MATCH('Estadísticas BCR'!DI$5,BCR!$A:$A,0),MATCH('Estadísticas BCR'!$B71,BCR!$1:$1,0))),AVERAGE(CW71:DH71)),"")</f>
        <v>0</v>
      </c>
      <c r="DJ71" s="59">
        <f>+IFERROR(IF(ISTEXT(DJ$5)=FALSE,(INDEX(BCR!$1:$1048576,MATCH('Estadísticas BCR'!DJ$5,BCR!$A:$A,0),MATCH('Estadísticas BCR'!$B71,BCR!$1:$1,0))),AVERAGE(CX71:DI71)),"")</f>
        <v>0</v>
      </c>
      <c r="DK71" s="59">
        <f>+IFERROR(IF(ISTEXT(DK$5)=FALSE,(INDEX(BCR!$1:$1048576,MATCH('Estadísticas BCR'!DK$5,BCR!$A:$A,0),MATCH('Estadísticas BCR'!$B71,BCR!$1:$1,0))),AVERAGE(CY71:DJ71)),"")</f>
        <v>0</v>
      </c>
      <c r="DL71" s="59">
        <f>+IFERROR(IF(ISTEXT(DL$5)=FALSE,(INDEX(BCR!$1:$1048576,MATCH('Estadísticas BCR'!DL$5,BCR!$A:$A,0),MATCH('Estadísticas BCR'!$B71,BCR!$1:$1,0))),AVERAGE(CZ71:DK71)),"")</f>
        <v>0</v>
      </c>
      <c r="DM71" s="59">
        <f>+IFERROR(IF(ISTEXT(DM$5)=FALSE,(INDEX(BCR!$1:$1048576,MATCH('Estadísticas BCR'!DM$5,BCR!$A:$A,0),MATCH('Estadísticas BCR'!$B71,BCR!$1:$1,0))),AVERAGE(DA71:DL71)),"")</f>
        <v>0</v>
      </c>
      <c r="DN71" s="59">
        <f>+IFERROR(IF(ISTEXT(DN$5)=FALSE,(INDEX(BCR!$1:$1048576,MATCH('Estadísticas BCR'!DN$5,BCR!$A:$A,0),MATCH('Estadísticas BCR'!$B71,BCR!$1:$1,0))),AVERAGE(DB71:DM71)),"")</f>
        <v>0</v>
      </c>
      <c r="DO71" s="59">
        <f>+IFERROR(IF(ISTEXT(DO$5)=FALSE,(INDEX(BCR!$1:$1048576,MATCH('Estadísticas BCR'!DO$5,BCR!$A:$A,0),MATCH('Estadísticas BCR'!$B71,BCR!$1:$1,0))),AVERAGE(DC71:DN71)),"")</f>
        <v>0</v>
      </c>
      <c r="DP71" s="60">
        <f>+IFERROR(IF(ISTEXT(DP$5)=FALSE,(INDEX(BCR!$1:$1048576,MATCH('Estadísticas BCR'!DP$5,BCR!$A:$A,0),MATCH('Estadísticas BCR'!$B71,BCR!$1:$1,0))),AVERAGE(DD71:DO71)),"")</f>
        <v>0</v>
      </c>
      <c r="DQ71" s="59">
        <f>+IFERROR(IF(ISTEXT(DQ$5)=FALSE,(INDEX(BCR!$1:$1048576,MATCH('Estadísticas BCR'!DQ$5,BCR!$A:$A,0),MATCH('Estadísticas BCR'!$B71,BCR!$1:$1,0))),AVERAGE(DE71:DP71)),"")</f>
        <v>0</v>
      </c>
      <c r="DR71" s="59">
        <f>+IFERROR(IF(ISTEXT(DR$5)=FALSE,(INDEX(BCR!$1:$1048576,MATCH('Estadísticas BCR'!DR$5,BCR!$A:$A,0),MATCH('Estadísticas BCR'!$B71,BCR!$1:$1,0))),AVERAGE(DF71:DQ71)),"")</f>
        <v>0</v>
      </c>
      <c r="DS71" s="59">
        <f>+IFERROR(IF(ISTEXT(DS$5)=FALSE,(INDEX(BCR!$1:$1048576,MATCH('Estadísticas BCR'!DS$5,BCR!$A:$A,0),MATCH('Estadísticas BCR'!$B71,BCR!$1:$1,0))),AVERAGE(DG71:DR71)),"")</f>
        <v>0</v>
      </c>
      <c r="DT71" s="59">
        <f>+IFERROR(IF(ISTEXT(DT$5)=FALSE,(INDEX(BCR!$1:$1048576,MATCH('Estadísticas BCR'!DT$5,BCR!$A:$A,0),MATCH('Estadísticas BCR'!$B71,BCR!$1:$1,0))),AVERAGE(DH71:DS71)),"")</f>
        <v>0</v>
      </c>
      <c r="DU71" s="59">
        <f>+IFERROR(IF(ISTEXT(DU$5)=FALSE,(INDEX(BCR!$1:$1048576,MATCH('Estadísticas BCR'!DU$5,BCR!$A:$A,0),MATCH('Estadísticas BCR'!$B71,BCR!$1:$1,0))),AVERAGE(DI71:DT71)),"")</f>
        <v>0</v>
      </c>
      <c r="DV71" s="59">
        <f>+IFERROR(IF(ISTEXT(DV$5)=FALSE,(INDEX(BCR!$1:$1048576,MATCH('Estadísticas BCR'!DV$5,BCR!$A:$A,0),MATCH('Estadísticas BCR'!$B71,BCR!$1:$1,0))),AVERAGE(DJ71:DU71)),"")</f>
        <v>0</v>
      </c>
      <c r="DW71" s="59">
        <f>+IFERROR(IF(ISTEXT(DW$5)=FALSE,(INDEX(BCR!$1:$1048576,MATCH('Estadísticas BCR'!DW$5,BCR!$A:$A,0),MATCH('Estadísticas BCR'!$B71,BCR!$1:$1,0))),AVERAGE(DK71:DV71)),"")</f>
        <v>0</v>
      </c>
      <c r="DX71" s="59">
        <f>+IFERROR(IF(ISTEXT(DX$5)=FALSE,(INDEX(BCR!$1:$1048576,MATCH('Estadísticas BCR'!DX$5,BCR!$A:$A,0),MATCH('Estadísticas BCR'!$B71,BCR!$1:$1,0))),AVERAGE(DL71:DW71)),"")</f>
        <v>0</v>
      </c>
      <c r="DY71" s="59">
        <f>+IFERROR(IF(ISTEXT(DY$5)=FALSE,(INDEX(BCR!$1:$1048576,MATCH('Estadísticas BCR'!DY$5,BCR!$A:$A,0),MATCH('Estadísticas BCR'!$B71,BCR!$1:$1,0))),AVERAGE(DM71:DX71)),"")</f>
        <v>0</v>
      </c>
      <c r="DZ71" s="59">
        <f>+IFERROR(IF(ISTEXT(DZ$5)=FALSE,(INDEX(BCR!$1:$1048576,MATCH('Estadísticas BCR'!DZ$5,BCR!$A:$A,0),MATCH('Estadísticas BCR'!$B71,BCR!$1:$1,0))),AVERAGE(DN71:DY71)),"")</f>
        <v>0</v>
      </c>
      <c r="EA71" s="59">
        <f>+IFERROR(IF(ISTEXT(EA$5)=FALSE,(INDEX(BCR!$1:$1048576,MATCH('Estadísticas BCR'!EA$5,BCR!$A:$A,0),MATCH('Estadísticas BCR'!$B71,BCR!$1:$1,0))),AVERAGE(DO71:DZ71)),"")</f>
        <v>0</v>
      </c>
      <c r="EB71" s="59">
        <f>+IFERROR(IF(ISTEXT(EB$5)=FALSE,(INDEX(BCR!$1:$1048576,MATCH('Estadísticas BCR'!EB$5,BCR!$A:$A,0),MATCH('Estadísticas BCR'!$B71,BCR!$1:$1,0))),AVERAGE(DP71:EA71)),"")</f>
        <v>0</v>
      </c>
      <c r="EC71" s="60">
        <f>+IFERROR(IF(ISTEXT(EC$5)=FALSE,(INDEX(BCR!$1:$1048576,MATCH('Estadísticas BCR'!EC$5,BCR!$A:$A,0),MATCH('Estadísticas BCR'!$B71,BCR!$1:$1,0))),AVERAGE(DQ71:EB71)),"")</f>
        <v>0</v>
      </c>
      <c r="ED71" s="59">
        <f>+IFERROR(IF(ISTEXT(ED$5)=FALSE,(INDEX(BCR!$1:$1048576,MATCH('Estadísticas BCR'!ED$5,BCR!$A:$A,0),MATCH('Estadísticas BCR'!$B71,BCR!$1:$1,0))),AVERAGE(DR71:EC71)),"")</f>
        <v>0</v>
      </c>
      <c r="EE71" s="59">
        <f>+IFERROR(IF(ISTEXT(EE$5)=FALSE,(INDEX(BCR!$1:$1048576,MATCH('Estadísticas BCR'!EE$5,BCR!$A:$A,0),MATCH('Estadísticas BCR'!$B71,BCR!$1:$1,0))),AVERAGE(DS71:ED71)),"")</f>
        <v>0</v>
      </c>
      <c r="EF71" s="59">
        <f>+IFERROR(IF(ISTEXT(EF$5)=FALSE,(INDEX(BCR!$1:$1048576,MATCH('Estadísticas BCR'!EF$5,BCR!$A:$A,0),MATCH('Estadísticas BCR'!$B71,BCR!$1:$1,0))),AVERAGE(DT71:EE71)),"")</f>
        <v>0</v>
      </c>
      <c r="EG71" s="59">
        <f>+IFERROR(IF(ISTEXT(EG$5)=FALSE,(INDEX(BCR!$1:$1048576,MATCH('Estadísticas BCR'!EG$5,BCR!$A:$A,0),MATCH('Estadísticas BCR'!$B71,BCR!$1:$1,0))),AVERAGE(DU71:EF71)),"")</f>
        <v>0</v>
      </c>
      <c r="EH71" s="59">
        <f>+IFERROR(IF(ISTEXT(EH$5)=FALSE,(INDEX(BCR!$1:$1048576,MATCH('Estadísticas BCR'!EH$5,BCR!$A:$A,0),MATCH('Estadísticas BCR'!$B71,BCR!$1:$1,0))),AVERAGE(DV71:EG71)),"")</f>
        <v>0</v>
      </c>
      <c r="EI71" s="59">
        <f>+IFERROR(IF(ISTEXT(EI$5)=FALSE,(INDEX(BCR!$1:$1048576,MATCH('Estadísticas BCR'!EI$5,BCR!$A:$A,0),MATCH('Estadísticas BCR'!$B71,BCR!$1:$1,0))),AVERAGE(DW71:EH71)),"")</f>
        <v>0</v>
      </c>
      <c r="EJ71" s="59">
        <f>+IFERROR(IF(ISTEXT(EJ$5)=FALSE,(INDEX(BCR!$1:$1048576,MATCH('Estadísticas BCR'!EJ$5,BCR!$A:$A,0),MATCH('Estadísticas BCR'!$B71,BCR!$1:$1,0))),AVERAGE(DX71:EI71)),"")</f>
        <v>0</v>
      </c>
      <c r="EK71" s="59">
        <f>+IFERROR(IF(ISTEXT(EK$5)=FALSE,(INDEX(BCR!$1:$1048576,MATCH('Estadísticas BCR'!EK$5,BCR!$A:$A,0),MATCH('Estadísticas BCR'!$B71,BCR!$1:$1,0))),AVERAGE(DY71:EJ71)),"")</f>
        <v>0</v>
      </c>
      <c r="EL71" s="59">
        <f>+IFERROR(IF(ISTEXT(EL$5)=FALSE,(INDEX(BCR!$1:$1048576,MATCH('Estadísticas BCR'!EL$5,BCR!$A:$A,0),MATCH('Estadísticas BCR'!$B71,BCR!$1:$1,0))),AVERAGE(DZ71:EK71)),"")</f>
        <v>0</v>
      </c>
      <c r="EM71" s="59">
        <f>+IFERROR(IF(ISTEXT(EM$5)=FALSE,(INDEX(BCR!$1:$1048576,MATCH('Estadísticas BCR'!EM$5,BCR!$A:$A,0),MATCH('Estadísticas BCR'!$B71,BCR!$1:$1,0))),AVERAGE(EA71:EL71)),"")</f>
        <v>0</v>
      </c>
      <c r="EN71" s="59">
        <f>+IFERROR(IF(ISTEXT(EN$5)=FALSE,(INDEX(BCR!$1:$1048576,MATCH('Estadísticas BCR'!EN$5,BCR!$A:$A,0),MATCH('Estadísticas BCR'!$B71,BCR!$1:$1,0))),AVERAGE(EB71:EM71)),"")</f>
        <v>0</v>
      </c>
      <c r="EO71" s="59">
        <f>+IFERROR(IF(ISTEXT(EO$5)=FALSE,(INDEX(BCR!$1:$1048576,MATCH('Estadísticas BCR'!EO$5,BCR!$A:$A,0),MATCH('Estadísticas BCR'!$B71,BCR!$1:$1,0))),AVERAGE(EC71:EN71)),"")</f>
        <v>0</v>
      </c>
      <c r="EP71" s="60">
        <f>+IFERROR(IF(ISTEXT(EP$5)=FALSE,(INDEX(BCR!$1:$1048576,MATCH('Estadísticas BCR'!EP$5,BCR!$A:$A,0),MATCH('Estadísticas BCR'!$B71,BCR!$1:$1,0))),AVERAGE(ED71:EO71)),"")</f>
        <v>0</v>
      </c>
      <c r="EQ71" s="59">
        <f>+IFERROR(IF(ISTEXT(EQ$5)=FALSE,(INDEX(BCR!$1:$1048576,MATCH('Estadísticas BCR'!EQ$5,BCR!$A:$A,0),MATCH('Estadísticas BCR'!$B71,BCR!$1:$1,0))),AVERAGE(EE71:EP71)),"")</f>
        <v>0</v>
      </c>
      <c r="ER71" s="59">
        <f>+IFERROR(IF(ISTEXT(ER$5)=FALSE,(INDEX(BCR!$1:$1048576,MATCH('Estadísticas BCR'!ER$5,BCR!$A:$A,0),MATCH('Estadísticas BCR'!$B71,BCR!$1:$1,0))),AVERAGE(EF71:EQ71)),"")</f>
        <v>0</v>
      </c>
      <c r="ES71" s="59">
        <f>+IFERROR(IF(ISTEXT(ES$5)=FALSE,(INDEX(BCR!$1:$1048576,MATCH('Estadísticas BCR'!ES$5,BCR!$A:$A,0),MATCH('Estadísticas BCR'!$B71,BCR!$1:$1,0))),AVERAGE(EG71:ER71)),"")</f>
        <v>0</v>
      </c>
      <c r="ET71" s="59">
        <f>+IFERROR(IF(ISTEXT(ET$5)=FALSE,(INDEX(BCR!$1:$1048576,MATCH('Estadísticas BCR'!ET$5,BCR!$A:$A,0),MATCH('Estadísticas BCR'!$B71,BCR!$1:$1,0))),AVERAGE(EH71:ES71)),"")</f>
        <v>0</v>
      </c>
      <c r="EU71" s="59">
        <f>+IFERROR(IF(ISTEXT(EU$5)=FALSE,(INDEX(BCR!$1:$1048576,MATCH('Estadísticas BCR'!EU$5,BCR!$A:$A,0),MATCH('Estadísticas BCR'!$B71,BCR!$1:$1,0))),AVERAGE(EI71:ET71)),"")</f>
        <v>0</v>
      </c>
      <c r="EV71" s="59">
        <f>+IFERROR(IF(ISTEXT(EV$5)=FALSE,(INDEX(BCR!$1:$1048576,MATCH('Estadísticas BCR'!EV$5,BCR!$A:$A,0),MATCH('Estadísticas BCR'!$B71,BCR!$1:$1,0))),AVERAGE(EJ71:EU71)),"")</f>
        <v>0</v>
      </c>
      <c r="EW71" s="59">
        <f>+IFERROR(IF(ISTEXT(EW$5)=FALSE,(INDEX(BCR!$1:$1048576,MATCH('Estadísticas BCR'!EW$5,BCR!$A:$A,0),MATCH('Estadísticas BCR'!$B71,BCR!$1:$1,0))),AVERAGE(EK71:EV71)),"")</f>
        <v>0</v>
      </c>
      <c r="EX71" s="59">
        <f>+IFERROR(IF(ISTEXT(EX$5)=FALSE,(INDEX(BCR!$1:$1048576,MATCH('Estadísticas BCR'!EX$5,BCR!$A:$A,0),MATCH('Estadísticas BCR'!$B71,BCR!$1:$1,0))),AVERAGE(EL71:EW71)),"")</f>
        <v>0</v>
      </c>
      <c r="EY71" s="59">
        <f>+IFERROR(IF(ISTEXT(EY$5)=FALSE,(INDEX(BCR!$1:$1048576,MATCH('Estadísticas BCR'!EY$5,BCR!$A:$A,0),MATCH('Estadísticas BCR'!$B71,BCR!$1:$1,0))),AVERAGE(EM71:EX71)),"")</f>
        <v>0</v>
      </c>
      <c r="EZ71" s="59">
        <f>+IFERROR(IF(ISTEXT(EZ$5)=FALSE,(INDEX(BCR!$1:$1048576,MATCH('Estadísticas BCR'!EZ$5,BCR!$A:$A,0),MATCH('Estadísticas BCR'!$B71,BCR!$1:$1,0))),AVERAGE(EN71:EY71)),"")</f>
        <v>0</v>
      </c>
      <c r="FA71" s="59">
        <f>+IFERROR(IF(ISTEXT(FA$5)=FALSE,(INDEX(BCR!$1:$1048576,MATCH('Estadísticas BCR'!FA$5,BCR!$A:$A,0),MATCH('Estadísticas BCR'!$B71,BCR!$1:$1,0))),AVERAGE(EO71:EZ71)),"")</f>
        <v>0</v>
      </c>
      <c r="FB71" s="59">
        <f>+IFERROR(IF(ISTEXT(FB$5)=FALSE,(INDEX(BCR!$1:$1048576,MATCH('Estadísticas BCR'!FB$5,BCR!$A:$A,0),MATCH('Estadísticas BCR'!$B71,BCR!$1:$1,0))),AVERAGE(EP71:FA71)),"")</f>
        <v>0</v>
      </c>
      <c r="FC71" s="60">
        <f>+IFERROR(IF(ISTEXT(FC$5)=FALSE,(INDEX(BCR!$1:$1048576,MATCH('Estadísticas BCR'!FC$5,BCR!$A:$A,0),MATCH('Estadísticas BCR'!$B71,BCR!$1:$1,0))),AVERAGE(EQ71:FB71)),"")</f>
        <v>0</v>
      </c>
      <c r="FD71" s="59">
        <f>+IFERROR(IF(ISTEXT(FD$5)=FALSE,(INDEX(BCR!$1:$1048576,MATCH('Estadísticas BCR'!FD$5,BCR!$A:$A,0),MATCH('Estadísticas BCR'!$B71,BCR!$1:$1,0))),AVERAGE(ER71:FC71)),"")</f>
        <v>0</v>
      </c>
      <c r="FE71" s="59">
        <f>+IFERROR(IF(ISTEXT(FE$5)=FALSE,(INDEX(BCR!$1:$1048576,MATCH('Estadísticas BCR'!FE$5,BCR!$A:$A,0),MATCH('Estadísticas BCR'!$B71,BCR!$1:$1,0))),AVERAGE(ES71:FD71)),"")</f>
        <v>0</v>
      </c>
      <c r="FF71" s="59">
        <f>+IFERROR(IF(ISTEXT(FF$5)=FALSE,(INDEX(BCR!$1:$1048576,MATCH('Estadísticas BCR'!FF$5,BCR!$A:$A,0),MATCH('Estadísticas BCR'!$B71,BCR!$1:$1,0))),AVERAGE(ET71:FE71)),"")</f>
        <v>0</v>
      </c>
      <c r="FG71" s="59">
        <f>+IFERROR(IF(ISTEXT(FG$5)=FALSE,(INDEX(BCR!$1:$1048576,MATCH('Estadísticas BCR'!FG$5,BCR!$A:$A,0),MATCH('Estadísticas BCR'!$B71,BCR!$1:$1,0))),AVERAGE(EU71:FF71)),"")</f>
        <v>0</v>
      </c>
      <c r="FH71" s="59">
        <f>+IFERROR(IF(ISTEXT(FH$5)=FALSE,(INDEX(BCR!$1:$1048576,MATCH('Estadísticas BCR'!FH$5,BCR!$A:$A,0),MATCH('Estadísticas BCR'!$B71,BCR!$1:$1,0))),AVERAGE(EV71:FG71)),"")</f>
        <v>0</v>
      </c>
      <c r="FI71" s="59">
        <f>+IFERROR(IF(ISTEXT(FI$5)=FALSE,(INDEX(BCR!$1:$1048576,MATCH('Estadísticas BCR'!FI$5,BCR!$A:$A,0),MATCH('Estadísticas BCR'!$B71,BCR!$1:$1,0))),AVERAGE(EW71:FH71)),"")</f>
        <v>0</v>
      </c>
      <c r="FJ71" s="59">
        <f>+IFERROR(IF(ISTEXT(FJ$5)=FALSE,(INDEX(BCR!$1:$1048576,MATCH('Estadísticas BCR'!FJ$5,BCR!$A:$A,0),MATCH('Estadísticas BCR'!$B71,BCR!$1:$1,0))),AVERAGE(EX71:FI71)),"")</f>
        <v>0</v>
      </c>
      <c r="FK71" s="59">
        <f>+IFERROR(IF(ISTEXT(FK$5)=FALSE,(INDEX(BCR!$1:$1048576,MATCH('Estadísticas BCR'!FK$5,BCR!$A:$A,0),MATCH('Estadísticas BCR'!$B71,BCR!$1:$1,0))),AVERAGE(EY71:FJ71)),"")</f>
        <v>0</v>
      </c>
      <c r="FL71" s="59">
        <f>+IFERROR(IF(ISTEXT(FL$5)=FALSE,(INDEX(BCR!$1:$1048576,MATCH('Estadísticas BCR'!FL$5,BCR!$A:$A,0),MATCH('Estadísticas BCR'!$B71,BCR!$1:$1,0))),AVERAGE(EZ71:FK71)),"")</f>
        <v>0</v>
      </c>
      <c r="FM71" s="59">
        <f>+IFERROR(IF(ISTEXT(FM$5)=FALSE,(INDEX(BCR!$1:$1048576,MATCH('Estadísticas BCR'!FM$5,BCR!$A:$A,0),MATCH('Estadísticas BCR'!$B71,BCR!$1:$1,0))),AVERAGE(FA71:FL71)),"")</f>
        <v>0</v>
      </c>
      <c r="FN71" s="59">
        <f>+IFERROR(IF(ISTEXT(FN$5)=FALSE,(INDEX(BCR!$1:$1048576,MATCH('Estadísticas BCR'!FN$5,BCR!$A:$A,0),MATCH('Estadísticas BCR'!$B71,BCR!$1:$1,0))),AVERAGE(FB71:FM71)),"")</f>
        <v>0</v>
      </c>
      <c r="FO71" s="59">
        <f>+IFERROR(IF(ISTEXT(FO$5)=FALSE,(INDEX(BCR!$1:$1048576,MATCH('Estadísticas BCR'!FO$5,BCR!$A:$A,0),MATCH('Estadísticas BCR'!$B71,BCR!$1:$1,0))),AVERAGE(FC71:FN71)),"")</f>
        <v>0</v>
      </c>
      <c r="FP71" s="60">
        <f>+IFERROR(IF(ISTEXT(FP$5)=FALSE,(INDEX(BCR!$1:$1048576,MATCH('Estadísticas BCR'!FP$5,BCR!$A:$A,0),MATCH('Estadísticas BCR'!$B71,BCR!$1:$1,0))),AVERAGE(FD71:FO71)),"")</f>
        <v>0</v>
      </c>
      <c r="FQ71" s="59">
        <f>+IFERROR(IF(ISTEXT(FQ$5)=FALSE,(INDEX(BCR!$1:$1048576,MATCH('Estadísticas BCR'!FQ$5,BCR!$A:$A,0),MATCH('Estadísticas BCR'!$B71,BCR!$1:$1,0))),AVERAGE(FE71:FP71)),"")</f>
        <v>0</v>
      </c>
      <c r="FR71" s="59">
        <f>+IFERROR(IF(ISTEXT(FR$5)=FALSE,(INDEX(BCR!$1:$1048576,MATCH('Estadísticas BCR'!FR$5,BCR!$A:$A,0),MATCH('Estadísticas BCR'!$B71,BCR!$1:$1,0))),AVERAGE(FF71:FQ71)),"")</f>
        <v>0</v>
      </c>
      <c r="FS71" s="59">
        <f>+IFERROR(IF(ISTEXT(FS$5)=FALSE,(INDEX(BCR!$1:$1048576,MATCH('Estadísticas BCR'!FS$5,BCR!$A:$A,0),MATCH('Estadísticas BCR'!$B71,BCR!$1:$1,0))),AVERAGE(FG71:FR71)),"")</f>
        <v>0</v>
      </c>
      <c r="FT71" s="59">
        <f>+IFERROR(IF(ISTEXT(FT$5)=FALSE,(INDEX(BCR!$1:$1048576,MATCH('Estadísticas BCR'!FT$5,BCR!$A:$A,0),MATCH('Estadísticas BCR'!$B71,BCR!$1:$1,0))),AVERAGE(FH71:FS71)),"")</f>
        <v>0</v>
      </c>
      <c r="FU71" s="59">
        <f>+IFERROR(IF(ISTEXT(FU$5)=FALSE,(INDEX(BCR!$1:$1048576,MATCH('Estadísticas BCR'!FU$5,BCR!$A:$A,0),MATCH('Estadísticas BCR'!$B71,BCR!$1:$1,0))),AVERAGE(FI71:FT71)),"")</f>
        <v>0</v>
      </c>
      <c r="FV71" s="59">
        <f>+IFERROR(IF(ISTEXT(FV$5)=FALSE,(INDEX(BCR!$1:$1048576,MATCH('Estadísticas BCR'!FV$5,BCR!$A:$A,0),MATCH('Estadísticas BCR'!$B71,BCR!$1:$1,0))),AVERAGE(FJ71:FU71)),"")</f>
        <v>0</v>
      </c>
      <c r="FW71" s="59">
        <f>+IFERROR(IF(ISTEXT(FW$5)=FALSE,(INDEX(BCR!$1:$1048576,MATCH('Estadísticas BCR'!FW$5,BCR!$A:$A,0),MATCH('Estadísticas BCR'!$B71,BCR!$1:$1,0))),AVERAGE(FK71:FV71)),"")</f>
        <v>0</v>
      </c>
      <c r="FX71" s="59">
        <f>+IFERROR(IF(ISTEXT(FX$5)=FALSE,(INDEX(BCR!$1:$1048576,MATCH('Estadísticas BCR'!FX$5,BCR!$A:$A,0),MATCH('Estadísticas BCR'!$B71,BCR!$1:$1,0))),AVERAGE(FL71:FW71)),"")</f>
        <v>0</v>
      </c>
      <c r="FY71" s="59">
        <f>+IFERROR(IF(ISTEXT(FY$5)=FALSE,(INDEX(BCR!$1:$1048576,MATCH('Estadísticas BCR'!FY$5,BCR!$A:$A,0),MATCH('Estadísticas BCR'!$B71,BCR!$1:$1,0))),AVERAGE(FM71:FX71)),"")</f>
        <v>0</v>
      </c>
      <c r="FZ71" s="59">
        <f>+IFERROR(IF(ISTEXT(FZ$5)=FALSE,(INDEX(BCR!$1:$1048576,MATCH('Estadísticas BCR'!FZ$5,BCR!$A:$A,0),MATCH('Estadísticas BCR'!$B71,BCR!$1:$1,0))),AVERAGE(FN71:FY71)),"")</f>
        <v>0</v>
      </c>
      <c r="GA71" s="59">
        <f>+IFERROR(IF(ISTEXT(GA$5)=FALSE,(INDEX(BCR!$1:$1048576,MATCH('Estadísticas BCR'!GA$5,BCR!$A:$A,0),MATCH('Estadísticas BCR'!$B71,BCR!$1:$1,0))),AVERAGE(FO71:FZ71)),"")</f>
        <v>0</v>
      </c>
      <c r="GB71" s="59">
        <f>+IFERROR(IF(ISTEXT(GB$5)=FALSE,(INDEX(BCR!$1:$1048576,MATCH('Estadísticas BCR'!GB$5,BCR!$A:$A,0),MATCH('Estadísticas BCR'!$B71,BCR!$1:$1,0))),AVERAGE(FP71:GA71)),"")</f>
        <v>0</v>
      </c>
      <c r="GC71" s="60">
        <f>+IFERROR(IF(ISTEXT(GC$5)=FALSE,(INDEX(BCR!$1:$1048576,MATCH('Estadísticas BCR'!GC$5,BCR!$A:$A,0),MATCH('Estadísticas BCR'!$B71,BCR!$1:$1,0))),AVERAGE(FQ71:GB71)),"")</f>
        <v>0</v>
      </c>
      <c r="GD71" s="59">
        <f>+IFERROR(IF(ISTEXT(GD$5)=FALSE,(INDEX(BCR!$1:$1048576,MATCH('Estadísticas BCR'!GD$5,BCR!$A:$A,0),MATCH('Estadísticas BCR'!$B71,BCR!$1:$1,0))),AVERAGE(FR71:GC71)),"")</f>
        <v>0</v>
      </c>
      <c r="GE71" s="59">
        <f>+IFERROR(IF(ISTEXT(GE$5)=FALSE,(INDEX(BCR!$1:$1048576,MATCH('Estadísticas BCR'!GE$5,BCR!$A:$A,0),MATCH('Estadísticas BCR'!$B71,BCR!$1:$1,0))),AVERAGE(FS71:GD71)),"")</f>
        <v>0</v>
      </c>
      <c r="GF71" s="59">
        <f>+IFERROR(IF(ISTEXT(GF$5)=FALSE,(INDEX(BCR!$1:$1048576,MATCH('Estadísticas BCR'!GF$5,BCR!$A:$A,0),MATCH('Estadísticas BCR'!$B71,BCR!$1:$1,0))),AVERAGE(FT71:GE71)),"")</f>
        <v>0</v>
      </c>
      <c r="GG71" s="59">
        <f>+IFERROR(IF(ISTEXT(GG$5)=FALSE,(INDEX(BCR!$1:$1048576,MATCH('Estadísticas BCR'!GG$5,BCR!$A:$A,0),MATCH('Estadísticas BCR'!$B71,BCR!$1:$1,0))),AVERAGE(FU71:GF71)),"")</f>
        <v>0</v>
      </c>
      <c r="GH71" s="59">
        <f>+IFERROR(IF(ISTEXT(GH$5)=FALSE,(INDEX(BCR!$1:$1048576,MATCH('Estadísticas BCR'!GH$5,BCR!$A:$A,0),MATCH('Estadísticas BCR'!$B71,BCR!$1:$1,0))),AVERAGE(FV71:GG71)),"")</f>
        <v>0</v>
      </c>
      <c r="GI71" s="59">
        <f>+IFERROR(IF(ISTEXT(GI$5)=FALSE,(INDEX(BCR!$1:$1048576,MATCH('Estadísticas BCR'!GI$5,BCR!$A:$A,0),MATCH('Estadísticas BCR'!$B71,BCR!$1:$1,0))),AVERAGE(FW71:GH71)),"")</f>
        <v>0</v>
      </c>
      <c r="GJ71" s="59">
        <f>+IFERROR(IF(ISTEXT(GJ$5)=FALSE,(INDEX(BCR!$1:$1048576,MATCH('Estadísticas BCR'!GJ$5,BCR!$A:$A,0),MATCH('Estadísticas BCR'!$B71,BCR!$1:$1,0))),AVERAGE(FX71:GI71)),"")</f>
        <v>0</v>
      </c>
      <c r="GK71" s="59">
        <f>+IFERROR(IF(ISTEXT(GK$5)=FALSE,(INDEX(BCR!$1:$1048576,MATCH('Estadísticas BCR'!GK$5,BCR!$A:$A,0),MATCH('Estadísticas BCR'!$B71,BCR!$1:$1,0))),AVERAGE(FY71:GJ71)),"")</f>
        <v>0</v>
      </c>
      <c r="GL71" s="59">
        <f>+IFERROR(IF(ISTEXT(GL$5)=FALSE,(INDEX(BCR!$1:$1048576,MATCH('Estadísticas BCR'!GL$5,BCR!$A:$A,0),MATCH('Estadísticas BCR'!$B71,BCR!$1:$1,0))),AVERAGE(FZ71:GK71)),"")</f>
        <v>0</v>
      </c>
      <c r="GM71" s="59">
        <f>+IFERROR(IF(ISTEXT(GM$5)=FALSE,(INDEX(BCR!$1:$1048576,MATCH('Estadísticas BCR'!GM$5,BCR!$A:$A,0),MATCH('Estadísticas BCR'!$B71,BCR!$1:$1,0))),AVERAGE(GA71:GL71)),"")</f>
        <v>0</v>
      </c>
      <c r="GN71" s="59">
        <f>+IFERROR(IF(ISTEXT(GN$5)=FALSE,(INDEX(BCR!$1:$1048576,MATCH('Estadísticas BCR'!GN$5,BCR!$A:$A,0),MATCH('Estadísticas BCR'!$B71,BCR!$1:$1,0))),AVERAGE(GB71:GM71)),"")</f>
        <v>0</v>
      </c>
      <c r="GO71" s="59">
        <f>+IFERROR(IF(ISTEXT(GO$5)=FALSE,(INDEX(BCR!$1:$1048576,MATCH('Estadísticas BCR'!GO$5,BCR!$A:$A,0),MATCH('Estadísticas BCR'!$B71,BCR!$1:$1,0))),AVERAGE(GC71:GN71)),"")</f>
        <v>0</v>
      </c>
      <c r="GP71" s="60">
        <f>+IFERROR(IF(ISTEXT(GP$5)=FALSE,(INDEX(BCR!$1:$1048576,MATCH('Estadísticas BCR'!GP$5,BCR!$A:$A,0),MATCH('Estadísticas BCR'!$B71,BCR!$1:$1,0))),AVERAGE(GD71:GO71)),"")</f>
        <v>0</v>
      </c>
      <c r="GQ71" s="59">
        <f>+IFERROR(IF(ISTEXT(GQ$5)=FALSE,(INDEX(BCR!$1:$1048576,MATCH('Estadísticas BCR'!GQ$5,BCR!$A:$A,0),MATCH('Estadísticas BCR'!$B71,BCR!$1:$1,0))),AVERAGE(GE71:GP71)),"")</f>
        <v>0</v>
      </c>
      <c r="GR71" s="59">
        <f>+IFERROR(IF(ISTEXT(GR$5)=FALSE,(INDEX(BCR!$1:$1048576,MATCH('Estadísticas BCR'!GR$5,BCR!$A:$A,0),MATCH('Estadísticas BCR'!$B71,BCR!$1:$1,0))),AVERAGE(GF71:GQ71)),"")</f>
        <v>0</v>
      </c>
      <c r="GS71" s="59">
        <f>+IFERROR(IF(ISTEXT(GS$5)=FALSE,(INDEX(BCR!$1:$1048576,MATCH('Estadísticas BCR'!GS$5,BCR!$A:$A,0),MATCH('Estadísticas BCR'!$B71,BCR!$1:$1,0))),AVERAGE(GG71:GR71)),"")</f>
        <v>0</v>
      </c>
      <c r="GT71" s="59">
        <f>+IFERROR(IF(ISTEXT(GT$5)=FALSE,(INDEX(BCR!$1:$1048576,MATCH('Estadísticas BCR'!GT$5,BCR!$A:$A,0),MATCH('Estadísticas BCR'!$B71,BCR!$1:$1,0))),AVERAGE(GH71:GS71)),"")</f>
        <v>0</v>
      </c>
      <c r="GU71" s="59">
        <f>+IFERROR(IF(ISTEXT(GU$5)=FALSE,(INDEX(BCR!$1:$1048576,MATCH('Estadísticas BCR'!GU$5,BCR!$A:$A,0),MATCH('Estadísticas BCR'!$B71,BCR!$1:$1,0))),AVERAGE(GI71:GT71)),"")</f>
        <v>0</v>
      </c>
      <c r="GV71" s="59">
        <f>+IFERROR(IF(ISTEXT(GV$5)=FALSE,(INDEX(BCR!$1:$1048576,MATCH('Estadísticas BCR'!GV$5,BCR!$A:$A,0),MATCH('Estadísticas BCR'!$B71,BCR!$1:$1,0))),AVERAGE(GJ71:GU71)),"")</f>
        <v>0</v>
      </c>
      <c r="GW71" s="59">
        <f>+IFERROR(IF(ISTEXT(GW$5)=FALSE,(INDEX(BCR!$1:$1048576,MATCH('Estadísticas BCR'!GW$5,BCR!$A:$A,0),MATCH('Estadísticas BCR'!$B71,BCR!$1:$1,0))),AVERAGE(GK71:GV71)),"")</f>
        <v>0</v>
      </c>
      <c r="GX71" s="59">
        <f>+IFERROR(IF(ISTEXT(GX$5)=FALSE,(INDEX(BCR!$1:$1048576,MATCH('Estadísticas BCR'!GX$5,BCR!$A:$A,0),MATCH('Estadísticas BCR'!$B71,BCR!$1:$1,0))),AVERAGE(GL71:GW71)),"")</f>
        <v>0</v>
      </c>
      <c r="GY71" s="59">
        <f>+IFERROR(IF(ISTEXT(GY$5)=FALSE,(INDEX(BCR!$1:$1048576,MATCH('Estadísticas BCR'!GY$5,BCR!$A:$A,0),MATCH('Estadísticas BCR'!$B71,BCR!$1:$1,0))),AVERAGE(GM71:GX71)),"")</f>
        <v>0</v>
      </c>
      <c r="GZ71" s="59">
        <f>+IFERROR(IF(ISTEXT(GZ$5)=FALSE,(INDEX(BCR!$1:$1048576,MATCH('Estadísticas BCR'!GZ$5,BCR!$A:$A,0),MATCH('Estadísticas BCR'!$B71,BCR!$1:$1,0))),AVERAGE(GN71:GY71)),"")</f>
        <v>0</v>
      </c>
      <c r="HA71" s="59">
        <f>+IFERROR(IF(ISTEXT(HA$5)=FALSE,(INDEX(BCR!$1:$1048576,MATCH('Estadísticas BCR'!HA$5,BCR!$A:$A,0),MATCH('Estadísticas BCR'!$B71,BCR!$1:$1,0))),AVERAGE(GO71:GZ71)),"")</f>
        <v>0</v>
      </c>
      <c r="HB71" s="59">
        <f>+IFERROR(IF(ISTEXT(HB$5)=FALSE,(INDEX(BCR!$1:$1048576,MATCH('Estadísticas BCR'!HB$5,BCR!$A:$A,0),MATCH('Estadísticas BCR'!$B71,BCR!$1:$1,0))),AVERAGE(GP71:HA71)),"")</f>
        <v>0</v>
      </c>
      <c r="HC71" s="60">
        <f>+IFERROR(IF(ISTEXT(HC$5)=FALSE,(INDEX(BCR!$1:$1048576,MATCH('Estadísticas BCR'!HC$5,BCR!$A:$A,0),MATCH('Estadísticas BCR'!$B71,BCR!$1:$1,0))),AVERAGE(GQ71:HB71)),"")</f>
        <v>0</v>
      </c>
      <c r="HD71" s="59">
        <f>+IFERROR(IF(ISTEXT(HD$5)=FALSE,(INDEX(BCR!$1:$1048576,MATCH('Estadísticas BCR'!HD$5,BCR!$A:$A,0),MATCH('Estadísticas BCR'!$B71,BCR!$1:$1,0))),AVERAGE(GR71:HC71)),"")</f>
        <v>0</v>
      </c>
      <c r="HE71" s="59">
        <f>+IFERROR(IF(ISTEXT(HE$5)=FALSE,(INDEX(BCR!$1:$1048576,MATCH('Estadísticas BCR'!HE$5,BCR!$A:$A,0),MATCH('Estadísticas BCR'!$B71,BCR!$1:$1,0))),AVERAGE(GS71:HD71)),"")</f>
        <v>0</v>
      </c>
      <c r="HF71" s="59">
        <f>+IFERROR(IF(ISTEXT(HF$5)=FALSE,(INDEX(BCR!$1:$1048576,MATCH('Estadísticas BCR'!HF$5,BCR!$A:$A,0),MATCH('Estadísticas BCR'!$B71,BCR!$1:$1,0))),AVERAGE(GT71:HE71)),"")</f>
        <v>0</v>
      </c>
      <c r="HG71" s="59">
        <f>+IFERROR(IF(ISTEXT(HG$5)=FALSE,(INDEX(BCR!$1:$1048576,MATCH('Estadísticas BCR'!HG$5,BCR!$A:$A,0),MATCH('Estadísticas BCR'!$B71,BCR!$1:$1,0))),AVERAGE(GU71:HF71)),"")</f>
        <v>0</v>
      </c>
      <c r="HH71" s="59">
        <f>+IFERROR(IF(ISTEXT(HH$5)=FALSE,(INDEX(BCR!$1:$1048576,MATCH('Estadísticas BCR'!HH$5,BCR!$A:$A,0),MATCH('Estadísticas BCR'!$B71,BCR!$1:$1,0))),AVERAGE(GV71:HG71)),"")</f>
        <v>0</v>
      </c>
      <c r="HI71" s="59">
        <f>+IFERROR(IF(ISTEXT(HI$5)=FALSE,(INDEX(BCR!$1:$1048576,MATCH('Estadísticas BCR'!HI$5,BCR!$A:$A,0),MATCH('Estadísticas BCR'!$B71,BCR!$1:$1,0))),AVERAGE(GW71:HH71)),"")</f>
        <v>0</v>
      </c>
      <c r="HJ71" s="59">
        <f>+IFERROR(IF(ISTEXT(HJ$5)=FALSE,(INDEX(BCR!$1:$1048576,MATCH('Estadísticas BCR'!HJ$5,BCR!$A:$A,0),MATCH('Estadísticas BCR'!$B71,BCR!$1:$1,0))),AVERAGE(GX71:HI71)),"")</f>
        <v>0</v>
      </c>
      <c r="HK71" s="59">
        <f>+IFERROR(IF(ISTEXT(HK$5)=FALSE,(INDEX(BCR!$1:$1048576,MATCH('Estadísticas BCR'!HK$5,BCR!$A:$A,0),MATCH('Estadísticas BCR'!$B71,BCR!$1:$1,0))),AVERAGE(GY71:HJ71)),"")</f>
        <v>0</v>
      </c>
      <c r="HL71" s="59">
        <f>+IFERROR(IF(ISTEXT(HL$5)=FALSE,(INDEX(BCR!$1:$1048576,MATCH('Estadísticas BCR'!HL$5,BCR!$A:$A,0),MATCH('Estadísticas BCR'!$B71,BCR!$1:$1,0))),AVERAGE(GZ71:HK71)),"")</f>
        <v>0</v>
      </c>
      <c r="HM71" s="59">
        <f>+IFERROR(IF(ISTEXT(HM$5)=FALSE,(INDEX(BCR!$1:$1048576,MATCH('Estadísticas BCR'!HM$5,BCR!$A:$A,0),MATCH('Estadísticas BCR'!$B71,BCR!$1:$1,0))),AVERAGE(HA71:HL71)),"")</f>
        <v>0</v>
      </c>
      <c r="HN71" s="59">
        <f>+IFERROR(IF(ISTEXT(HN$5)=FALSE,(INDEX(BCR!$1:$1048576,MATCH('Estadísticas BCR'!HN$5,BCR!$A:$A,0),MATCH('Estadísticas BCR'!$B71,BCR!$1:$1,0))),AVERAGE(HB71:HM71)),"")</f>
        <v>0</v>
      </c>
      <c r="HO71" s="59">
        <f>+IFERROR(IF(ISTEXT(HO$5)=FALSE,(INDEX(BCR!$1:$1048576,MATCH('Estadísticas BCR'!HO$5,BCR!$A:$A,0),MATCH('Estadísticas BCR'!$B71,BCR!$1:$1,0))),AVERAGE(HC71:HN71)),"")</f>
        <v>0</v>
      </c>
      <c r="HP71" s="60">
        <f>+IFERROR(IF(ISTEXT(HP$5)=FALSE,(INDEX(BCR!$1:$1048576,MATCH('Estadísticas BCR'!HP$5,BCR!$A:$A,0),MATCH('Estadísticas BCR'!$B71,BCR!$1:$1,0))),AVERAGE(HD71:HO71)),"")</f>
        <v>0</v>
      </c>
      <c r="HQ71" s="59">
        <f>+IFERROR(IF(ISTEXT(HQ$5)=FALSE,(INDEX(BCR!$1:$1048576,MATCH('Estadísticas BCR'!HQ$5,BCR!$A:$A,0),MATCH('Estadísticas BCR'!$B71,BCR!$1:$1,0))),AVERAGE(HE71:HP71)),"")</f>
        <v>0</v>
      </c>
      <c r="HR71" s="59">
        <f>+IFERROR(IF(ISTEXT(HR$5)=FALSE,(INDEX(BCR!$1:$1048576,MATCH('Estadísticas BCR'!HR$5,BCR!$A:$A,0),MATCH('Estadísticas BCR'!$B71,BCR!$1:$1,0))),AVERAGE(HF71:HQ71)),"")</f>
        <v>0</v>
      </c>
      <c r="HS71" s="59">
        <f>+IFERROR(IF(ISTEXT(HS$5)=FALSE,(INDEX(BCR!$1:$1048576,MATCH('Estadísticas BCR'!HS$5,BCR!$A:$A,0),MATCH('Estadísticas BCR'!$B71,BCR!$1:$1,0))),AVERAGE(HG71:HR71)),"")</f>
        <v>0</v>
      </c>
      <c r="HT71" s="59">
        <f>+IFERROR(IF(ISTEXT(HT$5)=FALSE,(INDEX(BCR!$1:$1048576,MATCH('Estadísticas BCR'!HT$5,BCR!$A:$A,0),MATCH('Estadísticas BCR'!$B71,BCR!$1:$1,0))),AVERAGE(HH71:HS71)),"")</f>
        <v>0</v>
      </c>
      <c r="HU71" s="59">
        <f>+IFERROR(IF(ISTEXT(HU$5)=FALSE,(INDEX(BCR!$1:$1048576,MATCH('Estadísticas BCR'!HU$5,BCR!$A:$A,0),MATCH('Estadísticas BCR'!$B71,BCR!$1:$1,0))),AVERAGE(HI71:HT71)),"")</f>
        <v>0</v>
      </c>
      <c r="HV71" s="59">
        <f>+IFERROR(IF(ISTEXT(HV$5)=FALSE,(INDEX(BCR!$1:$1048576,MATCH('Estadísticas BCR'!HV$5,BCR!$A:$A,0),MATCH('Estadísticas BCR'!$B71,BCR!$1:$1,0))),AVERAGE(HJ71:HU71)),"")</f>
        <v>0</v>
      </c>
      <c r="HW71" s="59">
        <f>+IFERROR(IF(ISTEXT(HW$5)=FALSE,(INDEX(BCR!$1:$1048576,MATCH('Estadísticas BCR'!HW$5,BCR!$A:$A,0),MATCH('Estadísticas BCR'!$B71,BCR!$1:$1,0))),AVERAGE(HK71:HV71)),"")</f>
        <v>0</v>
      </c>
      <c r="HX71" s="59">
        <f>+IFERROR(IF(ISTEXT(HX$5)=FALSE,(INDEX(BCR!$1:$1048576,MATCH('Estadísticas BCR'!HX$5,BCR!$A:$A,0),MATCH('Estadísticas BCR'!$B71,BCR!$1:$1,0))),AVERAGE(HL71:HW71)),"")</f>
        <v>0</v>
      </c>
      <c r="HY71" s="59">
        <f>+IFERROR(IF(ISTEXT(HY$5)=FALSE,(INDEX(BCR!$1:$1048576,MATCH('Estadísticas BCR'!HY$5,BCR!$A:$A,0),MATCH('Estadísticas BCR'!$B71,BCR!$1:$1,0))),AVERAGE(HM71:HX71)),"")</f>
        <v>0</v>
      </c>
      <c r="HZ71" s="59">
        <f>+IFERROR(IF(ISTEXT(HZ$5)=FALSE,(INDEX(BCR!$1:$1048576,MATCH('Estadísticas BCR'!HZ$5,BCR!$A:$A,0),MATCH('Estadísticas BCR'!$B71,BCR!$1:$1,0))),AVERAGE(HN71:HY71)),"")</f>
        <v>0</v>
      </c>
      <c r="IA71" s="59">
        <f>+IFERROR(IF(ISTEXT(IA$5)=FALSE,(INDEX(BCR!$1:$1048576,MATCH('Estadísticas BCR'!IA$5,BCR!$A:$A,0),MATCH('Estadísticas BCR'!$B71,BCR!$1:$1,0))),AVERAGE(HO71:HZ71)),"")</f>
        <v>0</v>
      </c>
      <c r="IB71" s="59">
        <f>+IFERROR(IF(ISTEXT(IB$5)=FALSE,(INDEX(BCR!$1:$1048576,MATCH('Estadísticas BCR'!IB$5,BCR!$A:$A,0),MATCH('Estadísticas BCR'!$B71,BCR!$1:$1,0))),AVERAGE(HP71:IA71)),"")</f>
        <v>0</v>
      </c>
      <c r="IC71" s="60">
        <f>+IFERROR(IF(ISTEXT(IC$5)=FALSE,(INDEX(BCR!$1:$1048576,MATCH('Estadísticas BCR'!IC$5,BCR!$A:$A,0),MATCH('Estadísticas BCR'!$B71,BCR!$1:$1,0))),AVERAGE(HQ71:IB71)),"")</f>
        <v>0</v>
      </c>
      <c r="ID71" s="59">
        <f>+IFERROR(IF(ISTEXT(ID$5)=FALSE,(INDEX(BCR!$1:$1048576,MATCH('Estadísticas BCR'!ID$5,BCR!$A:$A,0),MATCH('Estadísticas BCR'!$B71,BCR!$1:$1,0))),AVERAGE(HR71:IC71)),"")</f>
        <v>0</v>
      </c>
      <c r="IE71" s="59">
        <f>+IFERROR(IF(ISTEXT(IE$5)=FALSE,(INDEX(BCR!$1:$1048576,MATCH('Estadísticas BCR'!IE$5,BCR!$A:$A,0),MATCH('Estadísticas BCR'!$B71,BCR!$1:$1,0))),AVERAGE(HS71:ID71)),"")</f>
        <v>0</v>
      </c>
      <c r="IF71" s="59">
        <f>+IFERROR(IF(ISTEXT(IF$5)=FALSE,(INDEX(BCR!$1:$1048576,MATCH('Estadísticas BCR'!IF$5,BCR!$A:$A,0),MATCH('Estadísticas BCR'!$B71,BCR!$1:$1,0))),AVERAGE(HT71:IE71)),"")</f>
        <v>0</v>
      </c>
      <c r="IG71" s="59">
        <f>+IFERROR(IF(ISTEXT(IG$5)=FALSE,(INDEX(BCR!$1:$1048576,MATCH('Estadísticas BCR'!IG$5,BCR!$A:$A,0),MATCH('Estadísticas BCR'!$B71,BCR!$1:$1,0))),AVERAGE(HU71:IF71)),"")</f>
        <v>0</v>
      </c>
      <c r="IH71" s="59">
        <f>+IFERROR(IF(ISTEXT(IH$5)=FALSE,(INDEX(BCR!$1:$1048576,MATCH('Estadísticas BCR'!IH$5,BCR!$A:$A,0),MATCH('Estadísticas BCR'!$B71,BCR!$1:$1,0))),AVERAGE(HV71:IG71)),"")</f>
        <v>0</v>
      </c>
      <c r="II71" s="59">
        <f>+IFERROR(IF(ISTEXT(II$5)=FALSE,(INDEX(BCR!$1:$1048576,MATCH('Estadísticas BCR'!II$5,BCR!$A:$A,0),MATCH('Estadísticas BCR'!$B71,BCR!$1:$1,0))),AVERAGE(HW71:IH71)),"")</f>
        <v>0</v>
      </c>
      <c r="IJ71" s="59">
        <f>+IFERROR(IF(ISTEXT(IJ$5)=FALSE,(INDEX(BCR!$1:$1048576,MATCH('Estadísticas BCR'!IJ$5,BCR!$A:$A,0),MATCH('Estadísticas BCR'!$B71,BCR!$1:$1,0))),AVERAGE(HX71:II71)),"")</f>
        <v>0</v>
      </c>
      <c r="IK71" s="59">
        <f>+IFERROR(IF(ISTEXT(IK$5)=FALSE,(INDEX(BCR!$1:$1048576,MATCH('Estadísticas BCR'!IK$5,BCR!$A:$A,0),MATCH('Estadísticas BCR'!$B71,BCR!$1:$1,0))),AVERAGE(HY71:IJ71)),"")</f>
        <v>0</v>
      </c>
      <c r="IL71" s="59">
        <f>+IFERROR(IF(ISTEXT(IL$5)=FALSE,(INDEX(BCR!$1:$1048576,MATCH('Estadísticas BCR'!IL$5,BCR!$A:$A,0),MATCH('Estadísticas BCR'!$B71,BCR!$1:$1,0))),AVERAGE(HZ71:IK71)),"")</f>
        <v>0</v>
      </c>
      <c r="IM71" s="59">
        <f>+IFERROR(IF(ISTEXT(IM$5)=FALSE,(INDEX(BCR!$1:$1048576,MATCH('Estadísticas BCR'!IM$5,BCR!$A:$A,0),MATCH('Estadísticas BCR'!$B71,BCR!$1:$1,0))),AVERAGE(IA71:IL71)),"")</f>
        <v>0</v>
      </c>
      <c r="IN71" s="59">
        <f>+IFERROR(IF(ISTEXT(IN$5)=FALSE,(INDEX(BCR!$1:$1048576,MATCH('Estadísticas BCR'!IN$5,BCR!$A:$A,0),MATCH('Estadísticas BCR'!$B71,BCR!$1:$1,0))),AVERAGE(IB71:IM71)),"")</f>
        <v>0</v>
      </c>
      <c r="IO71" s="59">
        <f>+IFERROR(IF(ISTEXT(IO$5)=FALSE,(INDEX(BCR!$1:$1048576,MATCH('Estadísticas BCR'!IO$5,BCR!$A:$A,0),MATCH('Estadísticas BCR'!$B71,BCR!$1:$1,0))),AVERAGE(IC71:IN71)),"")</f>
        <v>0</v>
      </c>
      <c r="IP71" s="60">
        <f>+IFERROR(IF(ISTEXT(IP$5)=FALSE,(INDEX(BCR!$1:$1048576,MATCH('Estadísticas BCR'!IP$5,BCR!$A:$A,0),MATCH('Estadísticas BCR'!$B71,BCR!$1:$1,0))),AVERAGE(ID71:IO71)),"")</f>
        <v>0</v>
      </c>
      <c r="IQ71" s="59">
        <f>+IFERROR(IF(ISTEXT(IQ$5)=FALSE,(INDEX(BCR!$1:$1048576,MATCH('Estadísticas BCR'!IQ$5,BCR!$A:$A,0),MATCH('Estadísticas BCR'!$B71,BCR!$1:$1,0))),AVERAGE(IE71:IP71)),"")</f>
        <v>0</v>
      </c>
      <c r="IR71" s="59">
        <f>+IFERROR(IF(ISTEXT(IR$5)=FALSE,(INDEX(BCR!$1:$1048576,MATCH('Estadísticas BCR'!IR$5,BCR!$A:$A,0),MATCH('Estadísticas BCR'!$B71,BCR!$1:$1,0))),AVERAGE(IF71:IQ71)),"")</f>
        <v>0</v>
      </c>
      <c r="IS71" s="59">
        <f>+IFERROR(IF(ISTEXT(IS$5)=FALSE,(INDEX(BCR!$1:$1048576,MATCH('Estadísticas BCR'!IS$5,BCR!$A:$A,0),MATCH('Estadísticas BCR'!$B71,BCR!$1:$1,0))),AVERAGE(IG71:IR71)),"")</f>
        <v>0</v>
      </c>
      <c r="IT71" s="59">
        <f>+IFERROR(IF(ISTEXT(IT$5)=FALSE,(INDEX(BCR!$1:$1048576,MATCH('Estadísticas BCR'!IT$5,BCR!$A:$A,0),MATCH('Estadísticas BCR'!$B71,BCR!$1:$1,0))),AVERAGE(IH71:IS71)),"")</f>
        <v>0</v>
      </c>
      <c r="IU71" s="59">
        <f>+IFERROR(IF(ISTEXT(IU$5)=FALSE,(INDEX(BCR!$1:$1048576,MATCH('Estadísticas BCR'!IU$5,BCR!$A:$A,0),MATCH('Estadísticas BCR'!$B71,BCR!$1:$1,0))),AVERAGE(II71:IT71)),"")</f>
        <v>0</v>
      </c>
      <c r="IV71" s="59">
        <f>+IFERROR(IF(ISTEXT(IV$5)=FALSE,(INDEX(BCR!$1:$1048576,MATCH('Estadísticas BCR'!IV$5,BCR!$A:$A,0),MATCH('Estadísticas BCR'!$B71,BCR!$1:$1,0))),AVERAGE(IJ71:IU71)),"")</f>
        <v>0</v>
      </c>
      <c r="IW71" s="59">
        <f>+IFERROR(IF(ISTEXT(IW$5)=FALSE,(INDEX(BCR!$1:$1048576,MATCH('Estadísticas BCR'!IW$5,BCR!$A:$A,0),MATCH('Estadísticas BCR'!$B71,BCR!$1:$1,0))),AVERAGE(IK71:IV71)),"")</f>
        <v>0</v>
      </c>
      <c r="IX71" s="59">
        <f>+IFERROR(IF(ISTEXT(IX$5)=FALSE,(INDEX(BCR!$1:$1048576,MATCH('Estadísticas BCR'!IX$5,BCR!$A:$A,0),MATCH('Estadísticas BCR'!$B71,BCR!$1:$1,0))),AVERAGE(IL71:IW71)),"")</f>
        <v>0</v>
      </c>
      <c r="IY71" s="59">
        <f>+IFERROR(IF(ISTEXT(IY$5)=FALSE,(INDEX(BCR!$1:$1048576,MATCH('Estadísticas BCR'!IY$5,BCR!$A:$A,0),MATCH('Estadísticas BCR'!$B71,BCR!$1:$1,0))),AVERAGE(IM71:IX71)),"")</f>
        <v>0</v>
      </c>
      <c r="IZ71" s="59">
        <f>+IFERROR(IF(ISTEXT(IZ$5)=FALSE,(INDEX(BCR!$1:$1048576,MATCH('Estadísticas BCR'!IZ$5,BCR!$A:$A,0),MATCH('Estadísticas BCR'!$B71,BCR!$1:$1,0))),AVERAGE(IN71:IY71)),"")</f>
        <v>0</v>
      </c>
      <c r="JA71" s="59">
        <f>+IFERROR(IF(ISTEXT(JA$5)=FALSE,(INDEX(BCR!$1:$1048576,MATCH('Estadísticas BCR'!JA$5,BCR!$A:$A,0),MATCH('Estadísticas BCR'!$B71,BCR!$1:$1,0))),AVERAGE(IO71:IZ71)),"")</f>
        <v>0</v>
      </c>
      <c r="JB71" s="59">
        <f>+IFERROR(IF(ISTEXT(JB$5)=FALSE,(INDEX(BCR!$1:$1048576,MATCH('Estadísticas BCR'!JB$5,BCR!$A:$A,0),MATCH('Estadísticas BCR'!$B71,BCR!$1:$1,0))),AVERAGE(IP71:JA71)),"")</f>
        <v>0</v>
      </c>
      <c r="JC71" s="60">
        <f>+IFERROR(IF(ISTEXT(JC$5)=FALSE,(INDEX(BCR!$1:$1048576,MATCH('Estadísticas BCR'!JC$5,BCR!$A:$A,0),MATCH('Estadísticas BCR'!$B71,BCR!$1:$1,0))),AVERAGE(IQ71:JB71)),"")</f>
        <v>0</v>
      </c>
      <c r="JD71" s="59">
        <f>+IFERROR(IF(ISTEXT(JD$5)=FALSE,(INDEX(BCR!$1:$1048576,MATCH('Estadísticas BCR'!JD$5,BCR!$A:$A,0),MATCH('Estadísticas BCR'!$B71,BCR!$1:$1,0))),AVERAGE(IR71:JC71)),"")</f>
        <v>0</v>
      </c>
      <c r="JE71" s="59">
        <f>+IFERROR(IF(ISTEXT(JE$5)=FALSE,(INDEX(BCR!$1:$1048576,MATCH('Estadísticas BCR'!JE$5,BCR!$A:$A,0),MATCH('Estadísticas BCR'!$B71,BCR!$1:$1,0))),AVERAGE(IS71:JD71)),"")</f>
        <v>0</v>
      </c>
      <c r="JF71" s="59">
        <f>+IFERROR(IF(ISTEXT(JF$5)=FALSE,(INDEX(BCR!$1:$1048576,MATCH('Estadísticas BCR'!JF$5,BCR!$A:$A,0),MATCH('Estadísticas BCR'!$B71,BCR!$1:$1,0))),AVERAGE(IT71:JE71)),"")</f>
        <v>0</v>
      </c>
      <c r="JG71" s="59">
        <f>+IFERROR(IF(ISTEXT(JG$5)=FALSE,(INDEX(BCR!$1:$1048576,MATCH('Estadísticas BCR'!JG$5,BCR!$A:$A,0),MATCH('Estadísticas BCR'!$B71,BCR!$1:$1,0))),AVERAGE(IU71:JF71)),"")</f>
        <v>0</v>
      </c>
      <c r="JH71" s="59">
        <f>+IFERROR(IF(ISTEXT(JH$5)=FALSE,(INDEX(BCR!$1:$1048576,MATCH('Estadísticas BCR'!JH$5,BCR!$A:$A,0),MATCH('Estadísticas BCR'!$B71,BCR!$1:$1,0))),AVERAGE(IV71:JG71)),"")</f>
        <v>0</v>
      </c>
      <c r="JI71" s="59">
        <f>+IFERROR(IF(ISTEXT(JI$5)=FALSE,(INDEX(BCR!$1:$1048576,MATCH('Estadísticas BCR'!JI$5,BCR!$A:$A,0),MATCH('Estadísticas BCR'!$B71,BCR!$1:$1,0))),AVERAGE(IW71:JH71)),"")</f>
        <v>0</v>
      </c>
      <c r="JJ71" s="59">
        <f>+IFERROR(IF(ISTEXT(JJ$5)=FALSE,(INDEX(BCR!$1:$1048576,MATCH('Estadísticas BCR'!JJ$5,BCR!$A:$A,0),MATCH('Estadísticas BCR'!$B71,BCR!$1:$1,0))),AVERAGE(IX71:JI71)),"")</f>
        <v>0</v>
      </c>
      <c r="JK71" s="59">
        <f>+IFERROR(IF(ISTEXT(JK$5)=FALSE,(INDEX(BCR!$1:$1048576,MATCH('Estadísticas BCR'!JK$5,BCR!$A:$A,0),MATCH('Estadísticas BCR'!$B71,BCR!$1:$1,0))),AVERAGE(IY71:JJ71)),"")</f>
        <v>0</v>
      </c>
      <c r="JL71" s="59">
        <f>+IFERROR(IF(ISTEXT(JL$5)=FALSE,(INDEX(BCR!$1:$1048576,MATCH('Estadísticas BCR'!JL$5,BCR!$A:$A,0),MATCH('Estadísticas BCR'!$B71,BCR!$1:$1,0))),AVERAGE(IZ71:JK71)),"")</f>
        <v>0</v>
      </c>
      <c r="JM71" s="59">
        <f>+IFERROR(IF(ISTEXT(JM$5)=FALSE,(INDEX(BCR!$1:$1048576,MATCH('Estadísticas BCR'!JM$5,BCR!$A:$A,0),MATCH('Estadísticas BCR'!$B71,BCR!$1:$1,0))),AVERAGE(JA71:JL71)),"")</f>
        <v>48.201438848920901</v>
      </c>
      <c r="JN71" s="59">
        <f>+IFERROR(IF(ISTEXT(JN$5)=FALSE,(INDEX(BCR!$1:$1048576,MATCH('Estadísticas BCR'!JN$5,BCR!$A:$A,0),MATCH('Estadísticas BCR'!$B71,BCR!$1:$1,0))),AVERAGE(JB71:JM71)),"")</f>
        <v>53.3613445378151</v>
      </c>
      <c r="JO71" s="59">
        <f>+IFERROR(IF(ISTEXT(JO$5)=FALSE,(INDEX(BCR!$1:$1048576,MATCH('Estadísticas BCR'!JO$5,BCR!$A:$A,0),MATCH('Estadísticas BCR'!$B71,BCR!$1:$1,0))),AVERAGE(JC71:JN71)),"")</f>
        <v>48.4</v>
      </c>
      <c r="JP71" s="60">
        <f>+IFERROR(IF(ISTEXT(JP$5)=FALSE,(INDEX(BCR!$1:$1048576,MATCH('Estadísticas BCR'!JP$5,BCR!$A:$A,0),MATCH('Estadísticas BCR'!$B71,BCR!$1:$1,0))),AVERAGE(JD71:JO71)),"")</f>
        <v>12.496898615561333</v>
      </c>
      <c r="JQ71" s="59">
        <f>+IFERROR(IF(ISTEXT(JQ$5)=FALSE,(INDEX(BCR!$1:$1048576,MATCH('Estadísticas BCR'!JQ$5,BCR!$A:$A,0),MATCH('Estadísticas BCR'!$B71,BCR!$1:$1,0))),AVERAGE(JE71:JP71)),"")</f>
        <v>51.515151515151501</v>
      </c>
      <c r="JR71" s="59">
        <f>+IFERROR(IF(ISTEXT(JR$5)=FALSE,(INDEX(BCR!$1:$1048576,MATCH('Estadísticas BCR'!JR$5,BCR!$A:$A,0),MATCH('Estadísticas BCR'!$B71,BCR!$1:$1,0))),AVERAGE(JF71:JQ71)),"")</f>
        <v>50</v>
      </c>
      <c r="JS71" s="59">
        <f>+IFERROR(IF(ISTEXT(JS$5)=FALSE,(INDEX(BCR!$1:$1048576,MATCH('Estadísticas BCR'!JS$5,BCR!$A:$A,0),MATCH('Estadísticas BCR'!$B71,BCR!$1:$1,0))),AVERAGE(JG71:JR71)),"")</f>
        <v>51.807228915662598</v>
      </c>
      <c r="JT71" s="59">
        <f>+IFERROR(IF(ISTEXT(JT$5)=FALSE,(INDEX(BCR!$1:$1048576,MATCH('Estadísticas BCR'!JT$5,BCR!$A:$A,0),MATCH('Estadísticas BCR'!$B71,BCR!$1:$1,0))),AVERAGE(JH71:JS71)),"")</f>
        <v>44.2708333333333</v>
      </c>
      <c r="JU71" s="59">
        <f>+IFERROR(IF(ISTEXT(JU$5)=FALSE,(INDEX(BCR!$1:$1048576,MATCH('Estadísticas BCR'!JU$5,BCR!$A:$A,0),MATCH('Estadísticas BCR'!$B71,BCR!$1:$1,0))),AVERAGE(JI71:JT71)),"")</f>
        <v>44.554455445544598</v>
      </c>
      <c r="JV71" s="59">
        <f>+IFERROR(IF(ISTEXT(JV$5)=FALSE,(INDEX(BCR!$1:$1048576,MATCH('Estadísticas BCR'!JV$5,BCR!$A:$A,0),MATCH('Estadísticas BCR'!$B71,BCR!$1:$1,0))),AVERAGE(JJ71:JU71)),"")</f>
        <v>46.9072164948454</v>
      </c>
      <c r="JW71" s="59">
        <f>+IFERROR(IF(ISTEXT(JW$5)=FALSE,(INDEX(BCR!$1:$1048576,MATCH('Estadísticas BCR'!JW$5,BCR!$A:$A,0),MATCH('Estadísticas BCR'!$B71,BCR!$1:$1,0))),AVERAGE(JK71:JV71)),"")</f>
        <v>47.5</v>
      </c>
      <c r="JX71" s="59">
        <f>+IFERROR(IF(ISTEXT(JX$5)=FALSE,(INDEX(BCR!$1:$1048576,MATCH('Estadísticas BCR'!JX$5,BCR!$A:$A,0),MATCH('Estadísticas BCR'!$B71,BCR!$1:$1,0))),AVERAGE(JL71:JW71)),"")</f>
        <v>48.101265822784796</v>
      </c>
      <c r="JY71" s="59">
        <f>+IFERROR(IF(ISTEXT(JY$5)=FALSE,(INDEX(BCR!$1:$1048576,MATCH('Estadísticas BCR'!JY$5,BCR!$A:$A,0),MATCH('Estadísticas BCR'!$B71,BCR!$1:$1,0))),AVERAGE(JM71:JX71)),"")</f>
        <v>49.519230769230802</v>
      </c>
      <c r="JZ71" s="59">
        <f>+IFERROR(IF(ISTEXT(JZ$5)=FALSE,(INDEX(BCR!$1:$1048576,MATCH('Estadísticas BCR'!JZ$5,BCR!$A:$A,0),MATCH('Estadísticas BCR'!$B71,BCR!$1:$1,0))),AVERAGE(JN71:JY71)),"")</f>
        <v>51.063829787233999</v>
      </c>
      <c r="KA71" s="59">
        <f>+IFERROR(IF(ISTEXT(KA$5)=FALSE,(INDEX(BCR!$1:$1048576,MATCH('Estadísticas BCR'!KA$5,BCR!$A:$A,0),MATCH('Estadísticas BCR'!$B71,BCR!$1:$1,0))),AVERAGE(JO71:JZ71)),"")</f>
        <v>50.568181818181799</v>
      </c>
      <c r="KB71" s="59">
        <f>+IFERROR(IF(ISTEXT(KB$5)=FALSE,(INDEX(BCR!$1:$1048576,MATCH('Estadísticas BCR'!KB$5,BCR!$A:$A,0),MATCH('Estadísticas BCR'!$B71,BCR!$1:$1,0))),AVERAGE(JP71:KA71)),"")</f>
        <v>50</v>
      </c>
      <c r="KC71" s="60">
        <f>+IFERROR(IF(ISTEXT(KC$5)=FALSE,(INDEX(BCR!$1:$1048576,MATCH('Estadísticas BCR'!KC$5,BCR!$A:$A,0),MATCH('Estadísticas BCR'!$B71,BCR!$1:$1,0))),AVERAGE(JQ71:KB71)),"")</f>
        <v>48.817282825164057</v>
      </c>
      <c r="KD71" s="59">
        <f>+IFERROR(IF(ISTEXT(KD$5)=FALSE,(INDEX(BCR!$1:$1048576,MATCH('Estadísticas BCR'!KD$5,BCR!$A:$A,0),MATCH('Estadísticas BCR'!$B71,BCR!$1:$1,0))),AVERAGE(JR71:KC71)),"")</f>
        <v>51.8867924528302</v>
      </c>
      <c r="KE71" s="59">
        <f>+IFERROR(IF(ISTEXT(KE$5)=FALSE,(INDEX(BCR!$1:$1048576,MATCH('Estadísticas BCR'!KE$5,BCR!$A:$A,0),MATCH('Estadísticas BCR'!$B71,BCR!$1:$1,0))),AVERAGE(JS71:KD71)),"")</f>
        <v>53.252032520325201</v>
      </c>
      <c r="KF71" s="59">
        <f>+IFERROR(IF(ISTEXT(KF$5)=FALSE,(INDEX(BCR!$1:$1048576,MATCH('Estadísticas BCR'!KF$5,BCR!$A:$A,0),MATCH('Estadísticas BCR'!$B71,BCR!$1:$1,0))),AVERAGE(JT71:KE71)),"")</f>
        <v>52.290076335877899</v>
      </c>
      <c r="KG71" s="59">
        <f>+IFERROR(IF(ISTEXT(KG$5)=FALSE,(INDEX(BCR!$1:$1048576,MATCH('Estadísticas BCR'!KG$5,BCR!$A:$A,0),MATCH('Estadísticas BCR'!$B71,BCR!$1:$1,0))),AVERAGE(JU71:KF71)),"")</f>
        <v>50.4166666666667</v>
      </c>
      <c r="KH71" s="59">
        <f>+IFERROR(IF(ISTEXT(KH$5)=FALSE,(INDEX(BCR!$1:$1048576,MATCH('Estadísticas BCR'!KH$5,BCR!$A:$A,0),MATCH('Estadísticas BCR'!$B71,BCR!$1:$1,0))),AVERAGE(JV71:KG71)),"")</f>
        <v>47.368421052631597</v>
      </c>
      <c r="KI71" s="59">
        <f>+IFERROR(IF(ISTEXT(KI$5)=FALSE,(INDEX(BCR!$1:$1048576,MATCH('Estadísticas BCR'!KI$5,BCR!$A:$A,0),MATCH('Estadísticas BCR'!$B71,BCR!$1:$1,0))),AVERAGE(JW71:KH71)),"")</f>
        <v>48.095238095238102</v>
      </c>
      <c r="KJ71" s="59">
        <f>+IFERROR(IF(ISTEXT(KJ$5)=FALSE,(INDEX(BCR!$1:$1048576,MATCH('Estadísticas BCR'!KJ$5,BCR!$A:$A,0),MATCH('Estadísticas BCR'!$B71,BCR!$1:$1,0))),AVERAGE(JX71:KI71)),"")</f>
        <v>41.758241758241802</v>
      </c>
      <c r="KK71" s="59">
        <f>+IFERROR(IF(ISTEXT(KK$5)=FALSE,(INDEX(BCR!$1:$1048576,MATCH('Estadísticas BCR'!KK$5,BCR!$A:$A,0),MATCH('Estadísticas BCR'!$B71,BCR!$1:$1,0))),AVERAGE(JY71:KJ71)),"")</f>
        <v>52.688172043010802</v>
      </c>
      <c r="KL71" s="59">
        <f>+IFERROR(IF(ISTEXT(KL$5)=FALSE,(INDEX(BCR!$1:$1048576,MATCH('Estadísticas BCR'!KL$5,BCR!$A:$A,0),MATCH('Estadísticas BCR'!$B71,BCR!$1:$1,0))),AVERAGE(JZ71:KK71)),"")</f>
        <v>58</v>
      </c>
      <c r="KM71" s="59">
        <f>+IFERROR(IF(ISTEXT(KM$5)=FALSE,(INDEX(BCR!$1:$1048576,MATCH('Estadísticas BCR'!KM$5,BCR!$A:$A,0),MATCH('Estadísticas BCR'!$B71,BCR!$1:$1,0))),AVERAGE(KA71:KL71)),"")</f>
        <v>50</v>
      </c>
      <c r="KN71" s="59">
        <f>+IFERROR(IF(ISTEXT(KN$5)=FALSE,(INDEX(BCR!$1:$1048576,MATCH('Estadísticas BCR'!KN$5,BCR!$A:$A,0),MATCH('Estadísticas BCR'!$B71,BCR!$1:$1,0))),AVERAGE(KB71:KM71)),"")</f>
        <v>45.882352941176499</v>
      </c>
      <c r="KO71" s="59">
        <f>+IFERROR(IF(ISTEXT(KO$5)=FALSE,(INDEX(BCR!$1:$1048576,MATCH('Estadísticas BCR'!KO$5,BCR!$A:$A,0),MATCH('Estadísticas BCR'!$B71,BCR!$1:$1,0))),AVERAGE(KC71:KN71)),"")</f>
        <v>49.397590361445801</v>
      </c>
      <c r="KP71" s="60">
        <f>+IFERROR(IF(ISTEXT(KP$5)=FALSE,(INDEX(BCR!$1:$1048576,MATCH('Estadísticas BCR'!KP$5,BCR!$A:$A,0),MATCH('Estadísticas BCR'!$B71,BCR!$1:$1,0))),AVERAGE(KD71:KO71)),"")</f>
        <v>50.086298685620392</v>
      </c>
      <c r="KQ71" s="59">
        <f>+IFERROR(IF(ISTEXT(KQ$5)=FALSE,(INDEX(BCR!$1:$1048576,MATCH('Estadísticas BCR'!KQ$5,BCR!$A:$A,0),MATCH('Estadísticas BCR'!$B71,BCR!$1:$1,0))),AVERAGE(KE71:KP71)),"")</f>
        <v>37.820512820512803</v>
      </c>
      <c r="KR71" s="59">
        <f>+IFERROR(IF(ISTEXT(KR$5)=FALSE,(INDEX(BCR!$1:$1048576,MATCH('Estadísticas BCR'!KR$5,BCR!$A:$A,0),MATCH('Estadísticas BCR'!$B71,BCR!$1:$1,0))),AVERAGE(KF71:KQ71)),"")</f>
        <v>40.350877192982502</v>
      </c>
      <c r="KS71" s="59">
        <f>+IFERROR(IF(ISTEXT(KS$5)=FALSE,(INDEX(BCR!$1:$1048576,MATCH('Estadísticas BCR'!KS$5,BCR!$A:$A,0),MATCH('Estadísticas BCR'!$B71,BCR!$1:$1,0))),AVERAGE(KG71:KR71)),"")</f>
        <v>41.095890410958901</v>
      </c>
      <c r="KT71" s="59">
        <f>+IFERROR(IF(ISTEXT(KT$5)=FALSE,(INDEX(BCR!$1:$1048576,MATCH('Estadísticas BCR'!KT$5,BCR!$A:$A,0),MATCH('Estadísticas BCR'!$B71,BCR!$1:$1,0))),AVERAGE(KH71:KS71)),"")</f>
        <v>48.245614035087698</v>
      </c>
      <c r="KU71" s="59">
        <f>+IFERROR(IF(ISTEXT(KU$5)=FALSE,(INDEX(BCR!$1:$1048576,MATCH('Estadísticas BCR'!KU$5,BCR!$A:$A,0),MATCH('Estadísticas BCR'!$B71,BCR!$1:$1,0))),AVERAGE(KI71:KT71)),"")</f>
        <v>50.8</v>
      </c>
      <c r="KV71" s="59">
        <f>+IFERROR(IF(ISTEXT(KV$5)=FALSE,(INDEX(BCR!$1:$1048576,MATCH('Estadísticas BCR'!KV$5,BCR!$A:$A,0),MATCH('Estadísticas BCR'!$B71,BCR!$1:$1,0))),AVERAGE(KJ71:KU71)),"")</f>
        <v>51.6666666666667</v>
      </c>
      <c r="KW71" s="59">
        <f>+IFERROR(IF(ISTEXT(KW$5)=FALSE,(INDEX(BCR!$1:$1048576,MATCH('Estadísticas BCR'!KW$5,BCR!$A:$A,0),MATCH('Estadísticas BCR'!$B71,BCR!$1:$1,0))),AVERAGE(KK71:KV71)),"")</f>
        <v>55.769230769230802</v>
      </c>
      <c r="KX71" s="59">
        <f>+IFERROR(IF(ISTEXT(KX$5)=FALSE,(INDEX(BCR!$1:$1048576,MATCH('Estadísticas BCR'!KX$5,BCR!$A:$A,0),MATCH('Estadísticas BCR'!$B71,BCR!$1:$1,0))),AVERAGE(KL71:KW71)),"")</f>
        <v>50</v>
      </c>
      <c r="KY71" s="59">
        <f>+IFERROR(IF(ISTEXT(KY$5)=FALSE,(INDEX(BCR!$1:$1048576,MATCH('Estadísticas BCR'!KY$5,BCR!$A:$A,0),MATCH('Estadísticas BCR'!$B71,BCR!$1:$1,0))),AVERAGE(KM71:KX71)),"")</f>
        <v>50.5586592178771</v>
      </c>
      <c r="KZ71" s="59">
        <f>+IFERROR(IF(ISTEXT(KZ$5)=FALSE,(INDEX(BCR!$1:$1048576,MATCH('Estadísticas BCR'!KZ$5,BCR!$A:$A,0),MATCH('Estadísticas BCR'!$B71,BCR!$1:$1,0))),AVERAGE(KN71:KY71)),"")</f>
        <v>53.672316384180803</v>
      </c>
      <c r="LA71" s="59">
        <f>+IFERROR(IF(ISTEXT(LA$5)=FALSE,(INDEX(BCR!$1:$1048576,MATCH('Estadísticas BCR'!LA$5,BCR!$A:$A,0),MATCH('Estadísticas BCR'!$B71,BCR!$1:$1,0))),AVERAGE(KO71:KZ71)),"")</f>
        <v>53.954802259887003</v>
      </c>
      <c r="LB71" s="59">
        <f>+IFERROR(IF(ISTEXT(LB$5)=FALSE,(INDEX(BCR!$1:$1048576,MATCH('Estadísticas BCR'!LB$5,BCR!$A:$A,0),MATCH('Estadísticas BCR'!$B71,BCR!$1:$1,0))),AVERAGE(KP71:LA71)),"")</f>
        <v>60.240963855421697</v>
      </c>
      <c r="LC71" s="60">
        <f>+IFERROR(IF(ISTEXT(LC$5)=FALSE,(INDEX(BCR!$1:$1048576,MATCH('Estadísticas BCR'!LC$5,BCR!$A:$A,0),MATCH('Estadísticas BCR'!$B71,BCR!$1:$1,0))),AVERAGE(KQ71:LB71)),"")</f>
        <v>49.514627801067157</v>
      </c>
      <c r="LD71" s="59">
        <f>+IFERROR(IF(ISTEXT(LD$5)=FALSE,(INDEX(BCR!$1:$1048576,MATCH('Estadísticas BCR'!LD$5,BCR!$A:$A,0),MATCH('Estadísticas BCR'!$B71,BCR!$1:$1,0))),AVERAGE(KR71:LC71)),"")</f>
        <v>44.078947368420998</v>
      </c>
      <c r="LE71" s="59">
        <f>+IFERROR(IF(ISTEXT(LE$5)=FALSE,(INDEX(BCR!$1:$1048576,MATCH('Estadísticas BCR'!LE$5,BCR!$A:$A,0),MATCH('Estadísticas BCR'!$B71,BCR!$1:$1,0))),AVERAGE(KS71:LD71)),"")</f>
        <v>53.618421052631597</v>
      </c>
      <c r="LF71" s="59">
        <f>+IFERROR(IF(ISTEXT(LF$5)=FALSE,(INDEX(BCR!$1:$1048576,MATCH('Estadísticas BCR'!LF$5,BCR!$A:$A,0),MATCH('Estadísticas BCR'!$B71,BCR!$1:$1,0))),AVERAGE(KT71:LE71)),"")</f>
        <v>51.006711409395997</v>
      </c>
      <c r="LG71" s="59">
        <f>+IFERROR(IF(ISTEXT(LG$5)=FALSE,(INDEX(BCR!$1:$1048576,MATCH('Estadísticas BCR'!LG$5,BCR!$A:$A,0),MATCH('Estadísticas BCR'!$B71,BCR!$1:$1,0))),AVERAGE(KU71:LF71)),"")</f>
        <v>56.985294117647101</v>
      </c>
      <c r="LH71" s="59">
        <f>+IFERROR(IF(ISTEXT(LH$5)=FALSE,(INDEX(BCR!$1:$1048576,MATCH('Estadísticas BCR'!LH$5,BCR!$A:$A,0),MATCH('Estadísticas BCR'!$B71,BCR!$1:$1,0))),AVERAGE(KV71:LG71)),"")</f>
        <v>54.744525547445299</v>
      </c>
      <c r="LI71" s="59">
        <f>+IFERROR(IF(ISTEXT(LI$5)=FALSE,(INDEX(BCR!$1:$1048576,MATCH('Estadísticas BCR'!LI$5,BCR!$A:$A,0),MATCH('Estadísticas BCR'!$B71,BCR!$1:$1,0))),AVERAGE(KW71:LH71)),"")</f>
        <v>52.651515151515099</v>
      </c>
      <c r="LJ71" s="59">
        <f>+IFERROR(IF(ISTEXT(LJ$5)=FALSE,(INDEX(BCR!$1:$1048576,MATCH('Estadísticas BCR'!LJ$5,BCR!$A:$A,0),MATCH('Estadísticas BCR'!$B71,BCR!$1:$1,0))),AVERAGE(KX71:LI71)),"")</f>
        <v>61.619718309859202</v>
      </c>
      <c r="LK71" s="59">
        <f>+IFERROR(IF(ISTEXT(LK$5)=FALSE,(INDEX(BCR!$1:$1048576,MATCH('Estadísticas BCR'!LK$5,BCR!$A:$A,0),MATCH('Estadísticas BCR'!$B71,BCR!$1:$1,0))),AVERAGE(KY71:LJ71)),"")</f>
        <v>48.449612403100801</v>
      </c>
      <c r="LL71" s="59">
        <f>+IFERROR(IF(ISTEXT(LL$5)=FALSE,(INDEX(BCR!$1:$1048576,MATCH('Estadísticas BCR'!LL$5,BCR!$A:$A,0),MATCH('Estadísticas BCR'!$B71,BCR!$1:$1,0))),AVERAGE(KZ71:LK71)),"")</f>
        <v>48.062015503875998</v>
      </c>
      <c r="LM71" s="59">
        <f>+IFERROR(IF(ISTEXT(LM$5)=FALSE,(INDEX(BCR!$1:$1048576,MATCH('Estadísticas BCR'!LM$5,BCR!$A:$A,0),MATCH('Estadísticas BCR'!$B71,BCR!$1:$1,0))),AVERAGE(LA71:LL71)),"")</f>
        <v>51.869158878504699</v>
      </c>
      <c r="LN71" s="59">
        <f>+IFERROR(IF(ISTEXT(LN$5)=FALSE,(INDEX(BCR!$1:$1048576,MATCH('Estadísticas BCR'!LN$5,BCR!$A:$A,0),MATCH('Estadísticas BCR'!$B71,BCR!$1:$1,0))),AVERAGE(LB71:LM71)),"")</f>
        <v>58.606557377049199</v>
      </c>
      <c r="LO71" s="59">
        <f>+IFERROR(IF(ISTEXT(LO$5)=FALSE,(INDEX(BCR!$1:$1048576,MATCH('Estadísticas BCR'!LO$5,BCR!$A:$A,0),MATCH('Estadísticas BCR'!$B71,BCR!$1:$1,0))),AVERAGE(LC71:LN71)),"")</f>
        <v>74.8</v>
      </c>
      <c r="LP71" s="60">
        <f>+IFERROR(IF(ISTEXT(LP$5)=FALSE,(INDEX(BCR!$1:$1048576,MATCH('Estadísticas BCR'!LP$5,BCR!$A:$A,0),MATCH('Estadísticas BCR'!$B71,BCR!$1:$1,0))),AVERAGE(LD71:LO71)),"")</f>
        <v>54.70770642662049</v>
      </c>
      <c r="LQ71" s="59">
        <f>+IFERROR(IF(ISTEXT(LQ$5)=FALSE,(INDEX(BCR!$1:$1048576,MATCH('Estadísticas BCR'!LQ$5,BCR!$A:$A,0),MATCH('Estadísticas BCR'!$B71,BCR!$1:$1,0))),AVERAGE(LE71:LP71)),"")</f>
        <v>50.384615384615401</v>
      </c>
      <c r="LR71" s="59">
        <f>+IFERROR(IF(ISTEXT(LR$5)=FALSE,(INDEX(BCR!$1:$1048576,MATCH('Estadísticas BCR'!LR$5,BCR!$A:$A,0),MATCH('Estadísticas BCR'!$B71,BCR!$1:$1,0))),AVERAGE(LF71:LQ71)),"")</f>
        <v>65.599999999999994</v>
      </c>
      <c r="LS71" s="59">
        <f>+IFERROR(IF(ISTEXT(LS$5)=FALSE,(INDEX(BCR!$1:$1048576,MATCH('Estadísticas BCR'!LS$5,BCR!$A:$A,0),MATCH('Estadísticas BCR'!$B71,BCR!$1:$1,0))),AVERAGE(LG71:LR71)),"")</f>
        <v>50.431034482758598</v>
      </c>
      <c r="LT71" s="59">
        <f>+IFERROR(IF(ISTEXT(LT$5)=FALSE,(INDEX(BCR!$1:$1048576,MATCH('Estadísticas BCR'!LT$5,BCR!$A:$A,0),MATCH('Estadísticas BCR'!$B71,BCR!$1:$1,0))),AVERAGE(LH71:LS71)),"")</f>
        <v>41.393442622950801</v>
      </c>
      <c r="LU71" s="59">
        <f>+IFERROR(IF(ISTEXT(LU$5)=FALSE,(INDEX(BCR!$1:$1048576,MATCH('Estadísticas BCR'!LU$5,BCR!$A:$A,0),MATCH('Estadísticas BCR'!$B71,BCR!$1:$1,0))),AVERAGE(LI71:LT71)),"")</f>
        <v>62.857142857142797</v>
      </c>
      <c r="LV71" s="59">
        <f>+IFERROR(IF(ISTEXT(LV$5)=FALSE,(INDEX(BCR!$1:$1048576,MATCH('Estadísticas BCR'!LV$5,BCR!$A:$A,0),MATCH('Estadísticas BCR'!$B71,BCR!$1:$1,0))),AVERAGE(LJ71:LU71)),"")</f>
        <v>50.900900900900901</v>
      </c>
      <c r="LW71" s="59">
        <f>+IFERROR(IF(ISTEXT(LW$5)=FALSE,(INDEX(BCR!$1:$1048576,MATCH('Estadísticas BCR'!LW$5,BCR!$A:$A,0),MATCH('Estadísticas BCR'!$B71,BCR!$1:$1,0))),AVERAGE(LK71:LV71)),"")</f>
        <v>63.181818181818201</v>
      </c>
      <c r="LX71" s="59">
        <f>+IFERROR(IF(ISTEXT(LX$5)=FALSE,(INDEX(BCR!$1:$1048576,MATCH('Estadísticas BCR'!LX$5,BCR!$A:$A,0),MATCH('Estadísticas BCR'!$B71,BCR!$1:$1,0))),AVERAGE(LL71:LW71)),"")</f>
        <v>58.75</v>
      </c>
      <c r="LY71" s="59">
        <f>+IFERROR(IF(ISTEXT(LY$5)=FALSE,(INDEX(BCR!$1:$1048576,MATCH('Estadísticas BCR'!LY$5,BCR!$A:$A,0),MATCH('Estadísticas BCR'!$B71,BCR!$1:$1,0))),AVERAGE(LM71:LX71)),"")</f>
        <v>56.034482758620697</v>
      </c>
      <c r="LZ71" s="59">
        <f>+IFERROR(IF(ISTEXT(LZ$5)=FALSE,(INDEX(BCR!$1:$1048576,MATCH('Estadísticas BCR'!LZ$5,BCR!$A:$A,0),MATCH('Estadísticas BCR'!$B71,BCR!$1:$1,0))),AVERAGE(LN71:LY71)),"")</f>
        <v>67.857142857142904</v>
      </c>
      <c r="MA71" s="59">
        <f>+IFERROR(IF(ISTEXT(MA$5)=FALSE,(INDEX(BCR!$1:$1048576,MATCH('Estadísticas BCR'!MA$5,BCR!$A:$A,0),MATCH('Estadísticas BCR'!$B71,BCR!$1:$1,0))),AVERAGE(LO71:LZ71)),"")</f>
        <v>65.289256198347104</v>
      </c>
      <c r="MB71" s="59">
        <f>+IFERROR(IF(ISTEXT(MB$5)=FALSE,(INDEX(BCR!$1:$1048576,MATCH('Estadísticas BCR'!MB$5,BCR!$A:$A,0),MATCH('Estadísticas BCR'!$B71,BCR!$1:$1,0))),AVERAGE(LP71:MA71)),"")</f>
        <v>80.630630630630606</v>
      </c>
      <c r="MC71" s="60">
        <f>+IFERROR(IF(ISTEXT(MC$5)=FALSE,(INDEX(BCR!$1:$1048576,MATCH('Estadísticas BCR'!MC$5,BCR!$A:$A,0),MATCH('Estadísticas BCR'!$B71,BCR!$1:$1,0))),AVERAGE(LQ71:MB71)),"")</f>
        <v>59.442538906243989</v>
      </c>
      <c r="MD71" s="59">
        <f>+IFERROR(IF(ISTEXT(MD$5)=FALSE,(INDEX(BCR!$1:$1048576,MATCH('Estadísticas BCR'!MD$5,BCR!$A:$A,0),MATCH('Estadísticas BCR'!$B71,BCR!$1:$1,0))),AVERAGE(LR71:MC71)),"")</f>
        <v>63.114754098360599</v>
      </c>
      <c r="ME71" s="59">
        <f>+IFERROR(IF(ISTEXT(ME$5)=FALSE,(INDEX(BCR!$1:$1048576,MATCH('Estadísticas BCR'!ME$5,BCR!$A:$A,0),MATCH('Estadísticas BCR'!$B71,BCR!$1:$1,0))),AVERAGE(LS71:MD71)),"")</f>
        <v>64.227642276422799</v>
      </c>
      <c r="MF71" s="59">
        <f>+IFERROR(IF(ISTEXT(MF$5)=FALSE,(INDEX(BCR!$1:$1048576,MATCH('Estadísticas BCR'!MF$5,BCR!$A:$A,0),MATCH('Estadísticas BCR'!$B71,BCR!$1:$1,0))),AVERAGE(LT71:ME71)),"")</f>
        <v>59.090909090909101</v>
      </c>
      <c r="MG71" s="59" t="str">
        <f>+IFERROR(IF(ISTEXT(MG$5)=FALSE,(INDEX(BCR!$1:$1048576,MATCH('Estadísticas BCR'!MG$5,BCR!$A:$A,0),MATCH('Estadísticas BCR'!$B71,BCR!$1:$1,0))),AVERAGE(LU71:MF71)),"")</f>
        <v/>
      </c>
      <c r="MH71" s="59" t="str">
        <f>+IFERROR(IF(ISTEXT(MH$5)=FALSE,(INDEX(BCR!$1:$1048576,MATCH('Estadísticas BCR'!MH$5,BCR!$A:$A,0),MATCH('Estadísticas BCR'!$B71,BCR!$1:$1,0))),AVERAGE(LV71:MG71)),"")</f>
        <v/>
      </c>
      <c r="MI71" s="59" t="str">
        <f>+IFERROR(IF(ISTEXT(MI$5)=FALSE,(INDEX(BCR!$1:$1048576,MATCH('Estadísticas BCR'!MI$5,BCR!$A:$A,0),MATCH('Estadísticas BCR'!$B71,BCR!$1:$1,0))),AVERAGE(LW71:MH71)),"")</f>
        <v/>
      </c>
      <c r="MJ71" s="59" t="str">
        <f>+IFERROR(IF(ISTEXT(MJ$5)=FALSE,(INDEX(BCR!$1:$1048576,MATCH('Estadísticas BCR'!MJ$5,BCR!$A:$A,0),MATCH('Estadísticas BCR'!$B71,BCR!$1:$1,0))),AVERAGE(LX71:MI71)),"")</f>
        <v/>
      </c>
      <c r="MK71" s="59" t="str">
        <f>+IFERROR(IF(ISTEXT(MK$5)=FALSE,(INDEX(BCR!$1:$1048576,MATCH('Estadísticas BCR'!MK$5,BCR!$A:$A,0),MATCH('Estadísticas BCR'!$B71,BCR!$1:$1,0))),AVERAGE(LY71:MJ71)),"")</f>
        <v/>
      </c>
      <c r="ML71" s="59" t="str">
        <f>+IFERROR(IF(ISTEXT(ML$5)=FALSE,(INDEX(BCR!$1:$1048576,MATCH('Estadísticas BCR'!ML$5,BCR!$A:$A,0),MATCH('Estadísticas BCR'!$B71,BCR!$1:$1,0))),AVERAGE(LZ71:MK71)),"")</f>
        <v/>
      </c>
      <c r="MM71" s="59" t="str">
        <f>+IFERROR(IF(ISTEXT(MM$5)=FALSE,(INDEX(BCR!$1:$1048576,MATCH('Estadísticas BCR'!MM$5,BCR!$A:$A,0),MATCH('Estadísticas BCR'!$B71,BCR!$1:$1,0))),AVERAGE(MA71:ML71)),"")</f>
        <v/>
      </c>
      <c r="MN71" s="59" t="str">
        <f>+IFERROR(IF(ISTEXT(MN$5)=FALSE,(INDEX(BCR!$1:$1048576,MATCH('Estadísticas BCR'!MN$5,BCR!$A:$A,0),MATCH('Estadísticas BCR'!$B71,BCR!$1:$1,0))),AVERAGE(MB71:MM71)),"")</f>
        <v/>
      </c>
      <c r="MO71" s="59" t="str">
        <f>+IFERROR(IF(ISTEXT(MO$5)=FALSE,(INDEX(BCR!$1:$1048576,MATCH('Estadísticas BCR'!MO$5,BCR!$A:$A,0),MATCH('Estadísticas BCR'!$B71,BCR!$1:$1,0))),AVERAGE(MC71:MN71)),"")</f>
        <v/>
      </c>
      <c r="MP71" s="60">
        <f>+IFERROR(IF(ISTEXT(MP$5)=FALSE,(INDEX(BCR!$1:$1048576,MATCH('Estadísticas BCR'!MP$5,BCR!$A:$A,0),MATCH('Estadísticas BCR'!$B71,BCR!$1:$1,0))),AVERAGE(MD71:MO71)),"")</f>
        <v>62.144435155230831</v>
      </c>
    </row>
    <row r="72" spans="2:354" outlineLevel="1">
      <c r="B72" s="9" t="s">
        <v>918</v>
      </c>
      <c r="C72" s="126" t="s">
        <v>294</v>
      </c>
      <c r="D72" s="104">
        <f>+IFERROR(IF(ISTEXT(D$5)=FALSE,(INDEX(BCR!$1:$1048576,MATCH('Estadísticas BCR'!D$5,BCR!$A:$A,0),MATCH('Estadísticas BCR'!$B72,BCR!$1:$1,0))),AVERAGE(#REF!)),"")</f>
        <v>0</v>
      </c>
      <c r="E72" s="104">
        <f>+IFERROR(IF(ISTEXT(E$5)=FALSE,(INDEX(BCR!$1:$1048576,MATCH('Estadísticas BCR'!E$5,BCR!$A:$A,0),MATCH('Estadísticas BCR'!$B72,BCR!$1:$1,0))),AVERAGE(#REF!)),"")</f>
        <v>0</v>
      </c>
      <c r="F72" s="104">
        <f>+IFERROR(IF(ISTEXT(F$5)=FALSE,(INDEX(BCR!$1:$1048576,MATCH('Estadísticas BCR'!F$5,BCR!$A:$A,0),MATCH('Estadísticas BCR'!$B72,BCR!$1:$1,0))),AVERAGE(#REF!)),"")</f>
        <v>0</v>
      </c>
      <c r="G72" s="104" t="str">
        <f>+IFERROR(IF(ISTEXT(G$5)=FALSE,(INDEX(BCR!$1:$1048576,MATCH('Estadísticas BCR'!G$5,BCR!$A:$A,0),MATCH('Estadísticas BCR'!$B72,BCR!$1:$1,0))),AVERAGE(#REF!)),"")</f>
        <v/>
      </c>
      <c r="H72" s="104">
        <f>+IFERROR(IF(ISTEXT(H$5)=FALSE,(INDEX(BCR!$1:$1048576,MATCH('Estadísticas BCR'!H$5,BCR!$A:$A,0),MATCH('Estadísticas BCR'!$B72,BCR!$1:$1,0))),AVERAGE(#REF!)),"")</f>
        <v>0</v>
      </c>
      <c r="I72" s="104">
        <f>+IFERROR(IF(ISTEXT(I$5)=FALSE,(INDEX(BCR!$1:$1048576,MATCH('Estadísticas BCR'!I$5,BCR!$A:$A,0),MATCH('Estadísticas BCR'!$B72,BCR!$1:$1,0))),AVERAGE(#REF!)),"")</f>
        <v>0</v>
      </c>
      <c r="J72" s="104">
        <f>+IFERROR(IF(ISTEXT(J$5)=FALSE,(INDEX(BCR!$1:$1048576,MATCH('Estadísticas BCR'!J$5,BCR!$A:$A,0),MATCH('Estadísticas BCR'!$B72,BCR!$1:$1,0))),AVERAGE(#REF!)),"")</f>
        <v>0</v>
      </c>
      <c r="K72" s="104">
        <f>+IFERROR(IF(ISTEXT(K$5)=FALSE,(INDEX(BCR!$1:$1048576,MATCH('Estadísticas BCR'!K$5,BCR!$A:$A,0),MATCH('Estadísticas BCR'!$B72,BCR!$1:$1,0))),AVERAGE(#REF!)),"")</f>
        <v>0</v>
      </c>
      <c r="L72" s="104">
        <f>+IFERROR(IF(ISTEXT(L$5)=FALSE,(INDEX(BCR!$1:$1048576,MATCH('Estadísticas BCR'!L$5,BCR!$A:$A,0),MATCH('Estadísticas BCR'!$B72,BCR!$1:$1,0))),AVERAGE(#REF!)),"")</f>
        <v>0</v>
      </c>
      <c r="M72" s="104">
        <f>+IFERROR(IF(ISTEXT(M$5)=FALSE,(INDEX(BCR!$1:$1048576,MATCH('Estadísticas BCR'!M$5,BCR!$A:$A,0),MATCH('Estadísticas BCR'!$B72,BCR!$1:$1,0))),AVERAGE(#REF!)),"")</f>
        <v>0</v>
      </c>
      <c r="N72" s="104">
        <f>+IFERROR(IF(ISTEXT(N$5)=FALSE,(INDEX(BCR!$1:$1048576,MATCH('Estadísticas BCR'!N$5,BCR!$A:$A,0),MATCH('Estadísticas BCR'!$B72,BCR!$1:$1,0))),AVERAGE(#REF!)),"")</f>
        <v>0</v>
      </c>
      <c r="O72" s="104">
        <f>+IFERROR(IF(ISTEXT(O$5)=FALSE,(INDEX(BCR!$1:$1048576,MATCH('Estadísticas BCR'!O$5,BCR!$A:$A,0),MATCH('Estadísticas BCR'!$B72,BCR!$1:$1,0))),AVERAGE(#REF!)),"")</f>
        <v>0</v>
      </c>
      <c r="P72" s="60">
        <f>+IFERROR(IF(ISTEXT(P$5)=FALSE,(INDEX(BCR!$1:$1048576,MATCH('Estadísticas BCR'!P$5,BCR!$A:$A,0),MATCH('Estadísticas BCR'!$B72,BCR!$1:$1,0))),AVERAGE(D72:O72)),"")</f>
        <v>0</v>
      </c>
      <c r="Q72" s="104">
        <f>+IFERROR(IF(ISTEXT(Q$5)=FALSE,(INDEX(BCR!$1:$1048576,MATCH('Estadísticas BCR'!Q$5,BCR!$A:$A,0),MATCH('Estadísticas BCR'!$B72,BCR!$1:$1,0))),AVERAGE(#REF!)),"")</f>
        <v>0</v>
      </c>
      <c r="R72" s="104">
        <f>+IFERROR(IF(ISTEXT(R$5)=FALSE,(INDEX(BCR!$1:$1048576,MATCH('Estadísticas BCR'!R$5,BCR!$A:$A,0),MATCH('Estadísticas BCR'!$B72,BCR!$1:$1,0))),AVERAGE(#REF!)),"")</f>
        <v>0</v>
      </c>
      <c r="S72" s="104">
        <f>+IFERROR(IF(ISTEXT(S$5)=FALSE,(INDEX(BCR!$1:$1048576,MATCH('Estadísticas BCR'!S$5,BCR!$A:$A,0),MATCH('Estadísticas BCR'!$B72,BCR!$1:$1,0))),AVERAGE(#REF!)),"")</f>
        <v>0</v>
      </c>
      <c r="T72" s="104">
        <f>+IFERROR(IF(ISTEXT(T$5)=FALSE,(INDEX(BCR!$1:$1048576,MATCH('Estadísticas BCR'!T$5,BCR!$A:$A,0),MATCH('Estadísticas BCR'!$B72,BCR!$1:$1,0))),AVERAGE(#REF!)),"")</f>
        <v>0</v>
      </c>
      <c r="U72" s="104">
        <f>+IFERROR(IF(ISTEXT(U$5)=FALSE,(INDEX(BCR!$1:$1048576,MATCH('Estadísticas BCR'!U$5,BCR!$A:$A,0),MATCH('Estadísticas BCR'!$B72,BCR!$1:$1,0))),AVERAGE(#REF!)),"")</f>
        <v>0</v>
      </c>
      <c r="V72" s="104">
        <f>+IFERROR(IF(ISTEXT(V$5)=FALSE,(INDEX(BCR!$1:$1048576,MATCH('Estadísticas BCR'!V$5,BCR!$A:$A,0),MATCH('Estadísticas BCR'!$B72,BCR!$1:$1,0))),AVERAGE(#REF!)),"")</f>
        <v>0</v>
      </c>
      <c r="W72" s="104">
        <f>+IFERROR(IF(ISTEXT(W$5)=FALSE,(INDEX(BCR!$1:$1048576,MATCH('Estadísticas BCR'!W$5,BCR!$A:$A,0),MATCH('Estadísticas BCR'!$B72,BCR!$1:$1,0))),AVERAGE(#REF!)),"")</f>
        <v>0</v>
      </c>
      <c r="X72" s="104">
        <f>+IFERROR(IF(ISTEXT(X$5)=FALSE,(INDEX(BCR!$1:$1048576,MATCH('Estadísticas BCR'!X$5,BCR!$A:$A,0),MATCH('Estadísticas BCR'!$B72,BCR!$1:$1,0))),AVERAGE(#REF!)),"")</f>
        <v>0</v>
      </c>
      <c r="Y72" s="104">
        <f>+IFERROR(IF(ISTEXT(Y$5)=FALSE,(INDEX(BCR!$1:$1048576,MATCH('Estadísticas BCR'!Y$5,BCR!$A:$A,0),MATCH('Estadísticas BCR'!$B72,BCR!$1:$1,0))),AVERAGE(#REF!)),"")</f>
        <v>0</v>
      </c>
      <c r="Z72" s="104">
        <f>+IFERROR(IF(ISTEXT(Z$5)=FALSE,(INDEX(BCR!$1:$1048576,MATCH('Estadísticas BCR'!Z$5,BCR!$A:$A,0),MATCH('Estadísticas BCR'!$B72,BCR!$1:$1,0))),AVERAGE(#REF!)),"")</f>
        <v>0</v>
      </c>
      <c r="AA72" s="104">
        <f>+IFERROR(IF(ISTEXT(AA$5)=FALSE,(INDEX(BCR!$1:$1048576,MATCH('Estadísticas BCR'!AA$5,BCR!$A:$A,0),MATCH('Estadísticas BCR'!$B72,BCR!$1:$1,0))),AVERAGE(#REF!)),"")</f>
        <v>0</v>
      </c>
      <c r="AB72" s="104">
        <f>+IFERROR(IF(ISTEXT(AB$5)=FALSE,(INDEX(BCR!$1:$1048576,MATCH('Estadísticas BCR'!AB$5,BCR!$A:$A,0),MATCH('Estadísticas BCR'!$B72,BCR!$1:$1,0))),AVERAGE(#REF!)),"")</f>
        <v>0</v>
      </c>
      <c r="AC72" s="60">
        <f>+IFERROR(IF(ISTEXT(AC$5)=FALSE,(INDEX(BCR!$1:$1048576,MATCH('Estadísticas BCR'!AC$5,BCR!$A:$A,0),MATCH('Estadísticas BCR'!$B72,BCR!$1:$1,0))),AVERAGE(Q72:AB72)),"")</f>
        <v>0</v>
      </c>
      <c r="AD72" s="59">
        <f>+IFERROR(IF(ISTEXT(AD$5)=FALSE,(INDEX(BCR!$1:$1048576,MATCH('Estadísticas BCR'!AD$5,BCR!$A:$A,0),MATCH('Estadísticas BCR'!$B72,BCR!$1:$1,0))),AVERAGE(#REF!)),"")</f>
        <v>0</v>
      </c>
      <c r="AE72" s="59">
        <f>+IFERROR(IF(ISTEXT(AE$5)=FALSE,(INDEX(BCR!$1:$1048576,MATCH('Estadísticas BCR'!AE$5,BCR!$A:$A,0),MATCH('Estadísticas BCR'!$B72,BCR!$1:$1,0))),AVERAGE(#REF!)),"")</f>
        <v>0</v>
      </c>
      <c r="AF72" s="59">
        <f>+IFERROR(IF(ISTEXT(AF$5)=FALSE,(INDEX(BCR!$1:$1048576,MATCH('Estadísticas BCR'!AF$5,BCR!$A:$A,0),MATCH('Estadísticas BCR'!$B72,BCR!$1:$1,0))),AVERAGE(#REF!)),"")</f>
        <v>0</v>
      </c>
      <c r="AG72" s="59">
        <f>+IFERROR(IF(ISTEXT(AG$5)=FALSE,(INDEX(BCR!$1:$1048576,MATCH('Estadísticas BCR'!AG$5,BCR!$A:$A,0),MATCH('Estadísticas BCR'!$B72,BCR!$1:$1,0))),AVERAGE(#REF!)),"")</f>
        <v>0</v>
      </c>
      <c r="AH72" s="59">
        <f>+IFERROR(IF(ISTEXT(AH$5)=FALSE,(INDEX(BCR!$1:$1048576,MATCH('Estadísticas BCR'!AH$5,BCR!$A:$A,0),MATCH('Estadísticas BCR'!$B72,BCR!$1:$1,0))),AVERAGE(#REF!)),"")</f>
        <v>0</v>
      </c>
      <c r="AI72" s="59">
        <f>+IFERROR(IF(ISTEXT(AI$5)=FALSE,(INDEX(BCR!$1:$1048576,MATCH('Estadísticas BCR'!AI$5,BCR!$A:$A,0),MATCH('Estadísticas BCR'!$B72,BCR!$1:$1,0))),AVERAGE(#REF!)),"")</f>
        <v>0</v>
      </c>
      <c r="AJ72" s="59">
        <f>+IFERROR(IF(ISTEXT(AJ$5)=FALSE,(INDEX(BCR!$1:$1048576,MATCH('Estadísticas BCR'!AJ$5,BCR!$A:$A,0),MATCH('Estadísticas BCR'!$B72,BCR!$1:$1,0))),AVERAGE(#REF!)),"")</f>
        <v>0</v>
      </c>
      <c r="AK72" s="59">
        <f>+IFERROR(IF(ISTEXT(AK$5)=FALSE,(INDEX(BCR!$1:$1048576,MATCH('Estadísticas BCR'!AK$5,BCR!$A:$A,0),MATCH('Estadísticas BCR'!$B72,BCR!$1:$1,0))),AVERAGE(#REF!)),"")</f>
        <v>0</v>
      </c>
      <c r="AL72" s="59">
        <f>+IFERROR(IF(ISTEXT(AL$5)=FALSE,(INDEX(BCR!$1:$1048576,MATCH('Estadísticas BCR'!AL$5,BCR!$A:$A,0),MATCH('Estadísticas BCR'!$B72,BCR!$1:$1,0))),AVERAGE(#REF!)),"")</f>
        <v>0</v>
      </c>
      <c r="AM72" s="59">
        <f>+IFERROR(IF(ISTEXT(AM$5)=FALSE,(INDEX(BCR!$1:$1048576,MATCH('Estadísticas BCR'!AM$5,BCR!$A:$A,0),MATCH('Estadísticas BCR'!$B72,BCR!$1:$1,0))),AVERAGE(#REF!)),"")</f>
        <v>0</v>
      </c>
      <c r="AN72" s="59">
        <f>+IFERROR(IF(ISTEXT(AN$5)=FALSE,(INDEX(BCR!$1:$1048576,MATCH('Estadísticas BCR'!AN$5,BCR!$A:$A,0),MATCH('Estadísticas BCR'!$B72,BCR!$1:$1,0))),AVERAGE(#REF!)),"")</f>
        <v>0</v>
      </c>
      <c r="AO72" s="59">
        <f>+IFERROR(IF(ISTEXT(AO$5)=FALSE,(INDEX(BCR!$1:$1048576,MATCH('Estadísticas BCR'!AO$5,BCR!$A:$A,0),MATCH('Estadísticas BCR'!$B72,BCR!$1:$1,0))),AVERAGE(#REF!)),"")</f>
        <v>0</v>
      </c>
      <c r="AP72" s="60">
        <f>+IFERROR(IF(ISTEXT(AP$5)=FALSE,(INDEX(BCR!$1:$1048576,MATCH('Estadísticas BCR'!AP$5,BCR!$A:$A,0),MATCH('Estadísticas BCR'!$B72,BCR!$1:$1,0))),AVERAGE(AD72:AO72)),"")</f>
        <v>0</v>
      </c>
      <c r="AQ72" s="59">
        <f>+IFERROR(IF(ISTEXT(AQ$5)=FALSE,(INDEX(BCR!$1:$1048576,MATCH('Estadísticas BCR'!AQ$5,BCR!$A:$A,0),MATCH('Estadísticas BCR'!$B72,BCR!$1:$1,0))),AVERAGE(#REF!)),"")</f>
        <v>0</v>
      </c>
      <c r="AR72" s="59">
        <f>+IFERROR(IF(ISTEXT(AR$5)=FALSE,(INDEX(BCR!$1:$1048576,MATCH('Estadísticas BCR'!AR$5,BCR!$A:$A,0),MATCH('Estadísticas BCR'!$B72,BCR!$1:$1,0))),AVERAGE(#REF!)),"")</f>
        <v>0</v>
      </c>
      <c r="AS72" s="59">
        <f>+IFERROR(IF(ISTEXT(AS$5)=FALSE,(INDEX(BCR!$1:$1048576,MATCH('Estadísticas BCR'!AS$5,BCR!$A:$A,0),MATCH('Estadísticas BCR'!$B72,BCR!$1:$1,0))),AVERAGE(#REF!)),"")</f>
        <v>0</v>
      </c>
      <c r="AT72" s="59">
        <f>+IFERROR(IF(ISTEXT(AT$5)=FALSE,(INDEX(BCR!$1:$1048576,MATCH('Estadísticas BCR'!AT$5,BCR!$A:$A,0),MATCH('Estadísticas BCR'!$B72,BCR!$1:$1,0))),AVERAGE(#REF!)),"")</f>
        <v>0</v>
      </c>
      <c r="AU72" s="59">
        <f>+IFERROR(IF(ISTEXT(AU$5)=FALSE,(INDEX(BCR!$1:$1048576,MATCH('Estadísticas BCR'!AU$5,BCR!$A:$A,0),MATCH('Estadísticas BCR'!$B72,BCR!$1:$1,0))),AVERAGE(#REF!)),"")</f>
        <v>0</v>
      </c>
      <c r="AV72" s="59">
        <f>+IFERROR(IF(ISTEXT(AV$5)=FALSE,(INDEX(BCR!$1:$1048576,MATCH('Estadísticas BCR'!AV$5,BCR!$A:$A,0),MATCH('Estadísticas BCR'!$B72,BCR!$1:$1,0))),AVERAGE(#REF!)),"")</f>
        <v>0</v>
      </c>
      <c r="AW72" s="59">
        <f>+IFERROR(IF(ISTEXT(AW$5)=FALSE,(INDEX(BCR!$1:$1048576,MATCH('Estadísticas BCR'!AW$5,BCR!$A:$A,0),MATCH('Estadísticas BCR'!$B72,BCR!$1:$1,0))),AVERAGE(#REF!)),"")</f>
        <v>0</v>
      </c>
      <c r="AX72" s="59">
        <f>+IFERROR(IF(ISTEXT(AX$5)=FALSE,(INDEX(BCR!$1:$1048576,MATCH('Estadísticas BCR'!AX$5,BCR!$A:$A,0),MATCH('Estadísticas BCR'!$B72,BCR!$1:$1,0))),AVERAGE(#REF!)),"")</f>
        <v>0</v>
      </c>
      <c r="AY72" s="59">
        <f>+IFERROR(IF(ISTEXT(AY$5)=FALSE,(INDEX(BCR!$1:$1048576,MATCH('Estadísticas BCR'!AY$5,BCR!$A:$A,0),MATCH('Estadísticas BCR'!$B72,BCR!$1:$1,0))),AVERAGE(#REF!)),"")</f>
        <v>0</v>
      </c>
      <c r="AZ72" s="59">
        <f>+IFERROR(IF(ISTEXT(AZ$5)=FALSE,(INDEX(BCR!$1:$1048576,MATCH('Estadísticas BCR'!AZ$5,BCR!$A:$A,0),MATCH('Estadísticas BCR'!$B72,BCR!$1:$1,0))),AVERAGE(#REF!)),"")</f>
        <v>0</v>
      </c>
      <c r="BA72" s="59">
        <f>+IFERROR(IF(ISTEXT(BA$5)=FALSE,(INDEX(BCR!$1:$1048576,MATCH('Estadísticas BCR'!BA$5,BCR!$A:$A,0),MATCH('Estadísticas BCR'!$B72,BCR!$1:$1,0))),AVERAGE(#REF!)),"")</f>
        <v>0</v>
      </c>
      <c r="BB72" s="59">
        <f>+IFERROR(IF(ISTEXT(BB$5)=FALSE,(INDEX(BCR!$1:$1048576,MATCH('Estadísticas BCR'!BB$5,BCR!$A:$A,0),MATCH('Estadísticas BCR'!$B72,BCR!$1:$1,0))),AVERAGE(#REF!)),"")</f>
        <v>0</v>
      </c>
      <c r="BC72" s="60">
        <f>+IFERROR(IF(ISTEXT(BC$5)=FALSE,(INDEX(BCR!$1:$1048576,MATCH('Estadísticas BCR'!BC$5,BCR!$A:$A,0),MATCH('Estadísticas BCR'!$B72,BCR!$1:$1,0))),AVERAGE(AQ72:BB72)),"")</f>
        <v>0</v>
      </c>
      <c r="BD72" s="59">
        <f>+IFERROR(IF(ISTEXT(BD$5)=FALSE,(INDEX(BCR!$1:$1048576,MATCH('Estadísticas BCR'!BD$5,BCR!$A:$A,0),MATCH('Estadísticas BCR'!$B72,BCR!$1:$1,0))),AVERAGE(#REF!)),"")</f>
        <v>0</v>
      </c>
      <c r="BE72" s="59">
        <f>+IFERROR(IF(ISTEXT(BE$5)=FALSE,(INDEX(BCR!$1:$1048576,MATCH('Estadísticas BCR'!BE$5,BCR!$A:$A,0),MATCH('Estadísticas BCR'!$B72,BCR!$1:$1,0))),AVERAGE(#REF!)),"")</f>
        <v>0</v>
      </c>
      <c r="BF72" s="59">
        <f>+IFERROR(IF(ISTEXT(BF$5)=FALSE,(INDEX(BCR!$1:$1048576,MATCH('Estadísticas BCR'!BF$5,BCR!$A:$A,0),MATCH('Estadísticas BCR'!$B72,BCR!$1:$1,0))),AVERAGE(#REF!)),"")</f>
        <v>0</v>
      </c>
      <c r="BG72" s="59">
        <f>+IFERROR(IF(ISTEXT(BG$5)=FALSE,(INDEX(BCR!$1:$1048576,MATCH('Estadísticas BCR'!BG$5,BCR!$A:$A,0),MATCH('Estadísticas BCR'!$B72,BCR!$1:$1,0))),AVERAGE(#REF!)),"")</f>
        <v>0</v>
      </c>
      <c r="BH72" s="59">
        <f>+IFERROR(IF(ISTEXT(BH$5)=FALSE,(INDEX(BCR!$1:$1048576,MATCH('Estadísticas BCR'!BH$5,BCR!$A:$A,0),MATCH('Estadísticas BCR'!$B72,BCR!$1:$1,0))),AVERAGE(#REF!)),"")</f>
        <v>0</v>
      </c>
      <c r="BI72" s="59">
        <f>+IFERROR(IF(ISTEXT(BI$5)=FALSE,(INDEX(BCR!$1:$1048576,MATCH('Estadísticas BCR'!BI$5,BCR!$A:$A,0),MATCH('Estadísticas BCR'!$B72,BCR!$1:$1,0))),AVERAGE(#REF!)),"")</f>
        <v>0</v>
      </c>
      <c r="BJ72" s="59">
        <f>+IFERROR(IF(ISTEXT(BJ$5)=FALSE,(INDEX(BCR!$1:$1048576,MATCH('Estadísticas BCR'!BJ$5,BCR!$A:$A,0),MATCH('Estadísticas BCR'!$B72,BCR!$1:$1,0))),AVERAGE(#REF!)),"")</f>
        <v>0</v>
      </c>
      <c r="BK72" s="59">
        <f>+IFERROR(IF(ISTEXT(BK$5)=FALSE,(INDEX(BCR!$1:$1048576,MATCH('Estadísticas BCR'!BK$5,BCR!$A:$A,0),MATCH('Estadísticas BCR'!$B72,BCR!$1:$1,0))),AVERAGE(#REF!)),"")</f>
        <v>0</v>
      </c>
      <c r="BL72" s="59">
        <f>+IFERROR(IF(ISTEXT(BL$5)=FALSE,(INDEX(BCR!$1:$1048576,MATCH('Estadísticas BCR'!BL$5,BCR!$A:$A,0),MATCH('Estadísticas BCR'!$B72,BCR!$1:$1,0))),AVERAGE(#REF!)),"")</f>
        <v>0</v>
      </c>
      <c r="BM72" s="59">
        <f>+IFERROR(IF(ISTEXT(BM$5)=FALSE,(INDEX(BCR!$1:$1048576,MATCH('Estadísticas BCR'!BM$5,BCR!$A:$A,0),MATCH('Estadísticas BCR'!$B72,BCR!$1:$1,0))),AVERAGE(#REF!)),"")</f>
        <v>0</v>
      </c>
      <c r="BN72" s="59">
        <f>+IFERROR(IF(ISTEXT(BN$5)=FALSE,(INDEX(BCR!$1:$1048576,MATCH('Estadísticas BCR'!BN$5,BCR!$A:$A,0),MATCH('Estadísticas BCR'!$B72,BCR!$1:$1,0))),AVERAGE(#REF!)),"")</f>
        <v>0</v>
      </c>
      <c r="BO72" s="59">
        <f>+IFERROR(IF(ISTEXT(BO$5)=FALSE,(INDEX(BCR!$1:$1048576,MATCH('Estadísticas BCR'!BO$5,BCR!$A:$A,0),MATCH('Estadísticas BCR'!$B72,BCR!$1:$1,0))),AVERAGE(#REF!)),"")</f>
        <v>0</v>
      </c>
      <c r="BP72" s="60">
        <f>+IFERROR(IF(ISTEXT(BP$5)=FALSE,(INDEX(BCR!$1:$1048576,MATCH('Estadísticas BCR'!BP$5,BCR!$A:$A,0),MATCH('Estadísticas BCR'!$B72,BCR!$1:$1,0))),AVERAGE(BD72:BO72)),"")</f>
        <v>0</v>
      </c>
      <c r="BQ72" s="59">
        <f>+IFERROR(IF(ISTEXT(BQ$5)=FALSE,(INDEX(BCR!$1:$1048576,MATCH('Estadísticas BCR'!BQ$5,BCR!$A:$A,0),MATCH('Estadísticas BCR'!$B72,BCR!$1:$1,0))),AVERAGE(#REF!)),"")</f>
        <v>0</v>
      </c>
      <c r="BR72" s="59">
        <f>+IFERROR(IF(ISTEXT(BR$5)=FALSE,(INDEX(BCR!$1:$1048576,MATCH('Estadísticas BCR'!BR$5,BCR!$A:$A,0),MATCH('Estadísticas BCR'!$B72,BCR!$1:$1,0))),AVERAGE(#REF!)),"")</f>
        <v>0</v>
      </c>
      <c r="BS72" s="59">
        <f>+IFERROR(IF(ISTEXT(BS$5)=FALSE,(INDEX(BCR!$1:$1048576,MATCH('Estadísticas BCR'!BS$5,BCR!$A:$A,0),MATCH('Estadísticas BCR'!$B72,BCR!$1:$1,0))),AVERAGE(#REF!)),"")</f>
        <v>0</v>
      </c>
      <c r="BT72" s="59">
        <f>+IFERROR(IF(ISTEXT(BT$5)=FALSE,(INDEX(BCR!$1:$1048576,MATCH('Estadísticas BCR'!BT$5,BCR!$A:$A,0),MATCH('Estadísticas BCR'!$B72,BCR!$1:$1,0))),AVERAGE(#REF!)),"")</f>
        <v>0</v>
      </c>
      <c r="BU72" s="59">
        <f>+IFERROR(IF(ISTEXT(BU$5)=FALSE,(INDEX(BCR!$1:$1048576,MATCH('Estadísticas BCR'!BU$5,BCR!$A:$A,0),MATCH('Estadísticas BCR'!$B72,BCR!$1:$1,0))),AVERAGE(#REF!)),"")</f>
        <v>0</v>
      </c>
      <c r="BV72" s="59">
        <f>+IFERROR(IF(ISTEXT(BV$5)=FALSE,(INDEX(BCR!$1:$1048576,MATCH('Estadísticas BCR'!BV$5,BCR!$A:$A,0),MATCH('Estadísticas BCR'!$B72,BCR!$1:$1,0))),AVERAGE(#REF!)),"")</f>
        <v>0</v>
      </c>
      <c r="BW72" s="59">
        <f>+IFERROR(IF(ISTEXT(BW$5)=FALSE,(INDEX(BCR!$1:$1048576,MATCH('Estadísticas BCR'!BW$5,BCR!$A:$A,0),MATCH('Estadísticas BCR'!$B72,BCR!$1:$1,0))),AVERAGE(#REF!)),"")</f>
        <v>0</v>
      </c>
      <c r="BX72" s="59">
        <f>+IFERROR(IF(ISTEXT(BX$5)=FALSE,(INDEX(BCR!$1:$1048576,MATCH('Estadísticas BCR'!BX$5,BCR!$A:$A,0),MATCH('Estadísticas BCR'!$B72,BCR!$1:$1,0))),AVERAGE(#REF!)),"")</f>
        <v>0</v>
      </c>
      <c r="BY72" s="59">
        <f>+IFERROR(IF(ISTEXT(BY$5)=FALSE,(INDEX(BCR!$1:$1048576,MATCH('Estadísticas BCR'!BY$5,BCR!$A:$A,0),MATCH('Estadísticas BCR'!$B72,BCR!$1:$1,0))),AVERAGE(#REF!)),"")</f>
        <v>0</v>
      </c>
      <c r="BZ72" s="59">
        <f>+IFERROR(IF(ISTEXT(BZ$5)=FALSE,(INDEX(BCR!$1:$1048576,MATCH('Estadísticas BCR'!BZ$5,BCR!$A:$A,0),MATCH('Estadísticas BCR'!$B72,BCR!$1:$1,0))),AVERAGE(#REF!)),"")</f>
        <v>0</v>
      </c>
      <c r="CA72" s="59">
        <f>+IFERROR(IF(ISTEXT(CA$5)=FALSE,(INDEX(BCR!$1:$1048576,MATCH('Estadísticas BCR'!CA$5,BCR!$A:$A,0),MATCH('Estadísticas BCR'!$B72,BCR!$1:$1,0))),AVERAGE(#REF!)),"")</f>
        <v>0</v>
      </c>
      <c r="CB72" s="59">
        <f>+IFERROR(IF(ISTEXT(CB$5)=FALSE,(INDEX(BCR!$1:$1048576,MATCH('Estadísticas BCR'!CB$5,BCR!$A:$A,0),MATCH('Estadísticas BCR'!$B72,BCR!$1:$1,0))),AVERAGE(#REF!)),"")</f>
        <v>0</v>
      </c>
      <c r="CC72" s="60">
        <f>+IFERROR(IF(ISTEXT(CC$5)=FALSE,(INDEX(BCR!$1:$1048576,MATCH('Estadísticas BCR'!CC$5,BCR!$A:$A,0),MATCH('Estadísticas BCR'!$B72,BCR!$1:$1,0))),AVERAGE(BQ72:CB72)),"")</f>
        <v>0</v>
      </c>
      <c r="CD72" s="59">
        <f>+IFERROR(IF(ISTEXT(CD$5)=FALSE,(INDEX(BCR!$1:$1048576,MATCH('Estadísticas BCR'!CD$5,BCR!$A:$A,0),MATCH('Estadísticas BCR'!$B72,BCR!$1:$1,0))),AVERAGE(#REF!)),"")</f>
        <v>0</v>
      </c>
      <c r="CE72" s="59">
        <f>+IFERROR(IF(ISTEXT(CE$5)=FALSE,(INDEX(BCR!$1:$1048576,MATCH('Estadísticas BCR'!CE$5,BCR!$A:$A,0),MATCH('Estadísticas BCR'!$B72,BCR!$1:$1,0))),AVERAGE(#REF!)),"")</f>
        <v>0</v>
      </c>
      <c r="CF72" s="59">
        <f>+IFERROR(IF(ISTEXT(CF$5)=FALSE,(INDEX(BCR!$1:$1048576,MATCH('Estadísticas BCR'!CF$5,BCR!$A:$A,0),MATCH('Estadísticas BCR'!$B72,BCR!$1:$1,0))),AVERAGE(#REF!)),"")</f>
        <v>0</v>
      </c>
      <c r="CG72" s="59">
        <f>+IFERROR(IF(ISTEXT(CG$5)=FALSE,(INDEX(BCR!$1:$1048576,MATCH('Estadísticas BCR'!CG$5,BCR!$A:$A,0),MATCH('Estadísticas BCR'!$B72,BCR!$1:$1,0))),AVERAGE(#REF!)),"")</f>
        <v>0</v>
      </c>
      <c r="CH72" s="59">
        <f>+IFERROR(IF(ISTEXT(CH$5)=FALSE,(INDEX(BCR!$1:$1048576,MATCH('Estadísticas BCR'!CH$5,BCR!$A:$A,0),MATCH('Estadísticas BCR'!$B72,BCR!$1:$1,0))),AVERAGE(#REF!)),"")</f>
        <v>0</v>
      </c>
      <c r="CI72" s="59">
        <f>+IFERROR(IF(ISTEXT(CI$5)=FALSE,(INDEX(BCR!$1:$1048576,MATCH('Estadísticas BCR'!CI$5,BCR!$A:$A,0),MATCH('Estadísticas BCR'!$B72,BCR!$1:$1,0))),AVERAGE(#REF!)),"")</f>
        <v>0</v>
      </c>
      <c r="CJ72" s="59">
        <f>+IFERROR(IF(ISTEXT(CJ$5)=FALSE,(INDEX(BCR!$1:$1048576,MATCH('Estadísticas BCR'!CJ$5,BCR!$A:$A,0),MATCH('Estadísticas BCR'!$B72,BCR!$1:$1,0))),AVERAGE(#REF!)),"")</f>
        <v>0</v>
      </c>
      <c r="CK72" s="59">
        <f>+IFERROR(IF(ISTEXT(CK$5)=FALSE,(INDEX(BCR!$1:$1048576,MATCH('Estadísticas BCR'!CK$5,BCR!$A:$A,0),MATCH('Estadísticas BCR'!$B72,BCR!$1:$1,0))),AVERAGE(#REF!)),"")</f>
        <v>0</v>
      </c>
      <c r="CL72" s="59">
        <f>+IFERROR(IF(ISTEXT(CL$5)=FALSE,(INDEX(BCR!$1:$1048576,MATCH('Estadísticas BCR'!CL$5,BCR!$A:$A,0),MATCH('Estadísticas BCR'!$B72,BCR!$1:$1,0))),AVERAGE(#REF!)),"")</f>
        <v>0</v>
      </c>
      <c r="CM72" s="59">
        <f>+IFERROR(IF(ISTEXT(CM$5)=FALSE,(INDEX(BCR!$1:$1048576,MATCH('Estadísticas BCR'!CM$5,BCR!$A:$A,0),MATCH('Estadísticas BCR'!$B72,BCR!$1:$1,0))),AVERAGE(#REF!)),"")</f>
        <v>0</v>
      </c>
      <c r="CN72" s="59">
        <f>+IFERROR(IF(ISTEXT(CN$5)=FALSE,(INDEX(BCR!$1:$1048576,MATCH('Estadísticas BCR'!CN$5,BCR!$A:$A,0),MATCH('Estadísticas BCR'!$B72,BCR!$1:$1,0))),AVERAGE(#REF!)),"")</f>
        <v>0</v>
      </c>
      <c r="CO72" s="59">
        <f>+IFERROR(IF(ISTEXT(CO$5)=FALSE,(INDEX(BCR!$1:$1048576,MATCH('Estadísticas BCR'!CO$5,BCR!$A:$A,0),MATCH('Estadísticas BCR'!$B72,BCR!$1:$1,0))),AVERAGE(#REF!)),"")</f>
        <v>0</v>
      </c>
      <c r="CP72" s="60">
        <f>+IFERROR(IF(ISTEXT(CP$5)=FALSE,(INDEX(BCR!$1:$1048576,MATCH('Estadísticas BCR'!CP$5,BCR!$A:$A,0),MATCH('Estadísticas BCR'!$B72,BCR!$1:$1,0))),AVERAGE(CD72:CO72)),"")</f>
        <v>0</v>
      </c>
      <c r="CQ72" s="59">
        <f>+IFERROR(IF(ISTEXT(CQ$5)=FALSE,(INDEX(BCR!$1:$1048576,MATCH('Estadísticas BCR'!CQ$5,BCR!$A:$A,0),MATCH('Estadísticas BCR'!$B72,BCR!$1:$1,0))),AVERAGE(#REF!)),"")</f>
        <v>0</v>
      </c>
      <c r="CR72" s="59">
        <f>+IFERROR(IF(ISTEXT(CR$5)=FALSE,(INDEX(BCR!$1:$1048576,MATCH('Estadísticas BCR'!CR$5,BCR!$A:$A,0),MATCH('Estadísticas BCR'!$B72,BCR!$1:$1,0))),AVERAGE(#REF!)),"")</f>
        <v>0</v>
      </c>
      <c r="CS72" s="59">
        <f>+IFERROR(IF(ISTEXT(CS$5)=FALSE,(INDEX(BCR!$1:$1048576,MATCH('Estadísticas BCR'!CS$5,BCR!$A:$A,0),MATCH('Estadísticas BCR'!$B72,BCR!$1:$1,0))),AVERAGE(#REF!)),"")</f>
        <v>0</v>
      </c>
      <c r="CT72" s="59">
        <f>+IFERROR(IF(ISTEXT(CT$5)=FALSE,(INDEX(BCR!$1:$1048576,MATCH('Estadísticas BCR'!CT$5,BCR!$A:$A,0),MATCH('Estadísticas BCR'!$B72,BCR!$1:$1,0))),AVERAGE(#REF!)),"")</f>
        <v>0</v>
      </c>
      <c r="CU72" s="59">
        <f>+IFERROR(IF(ISTEXT(CU$5)=FALSE,(INDEX(BCR!$1:$1048576,MATCH('Estadísticas BCR'!CU$5,BCR!$A:$A,0),MATCH('Estadísticas BCR'!$B72,BCR!$1:$1,0))),AVERAGE(#REF!)),"")</f>
        <v>0</v>
      </c>
      <c r="CV72" s="59">
        <f>+IFERROR(IF(ISTEXT(CV$5)=FALSE,(INDEX(BCR!$1:$1048576,MATCH('Estadísticas BCR'!CV$5,BCR!$A:$A,0),MATCH('Estadísticas BCR'!$B72,BCR!$1:$1,0))),AVERAGE(#REF!)),"")</f>
        <v>0</v>
      </c>
      <c r="CW72" s="59">
        <f>+IFERROR(IF(ISTEXT(CW$5)=FALSE,(INDEX(BCR!$1:$1048576,MATCH('Estadísticas BCR'!CW$5,BCR!$A:$A,0),MATCH('Estadísticas BCR'!$B72,BCR!$1:$1,0))),AVERAGE(#REF!)),"")</f>
        <v>0</v>
      </c>
      <c r="CX72" s="59">
        <f>+IFERROR(IF(ISTEXT(CX$5)=FALSE,(INDEX(BCR!$1:$1048576,MATCH('Estadísticas BCR'!CX$5,BCR!$A:$A,0),MATCH('Estadísticas BCR'!$B72,BCR!$1:$1,0))),AVERAGE(#REF!)),"")</f>
        <v>0</v>
      </c>
      <c r="CY72" s="59">
        <f>+IFERROR(IF(ISTEXT(CY$5)=FALSE,(INDEX(BCR!$1:$1048576,MATCH('Estadísticas BCR'!CY$5,BCR!$A:$A,0),MATCH('Estadísticas BCR'!$B72,BCR!$1:$1,0))),AVERAGE(#REF!)),"")</f>
        <v>0</v>
      </c>
      <c r="CZ72" s="59">
        <f>+IFERROR(IF(ISTEXT(CZ$5)=FALSE,(INDEX(BCR!$1:$1048576,MATCH('Estadísticas BCR'!CZ$5,BCR!$A:$A,0),MATCH('Estadísticas BCR'!$B72,BCR!$1:$1,0))),AVERAGE(A72:CY72)),"")</f>
        <v>0</v>
      </c>
      <c r="DA72" s="59">
        <f>+IFERROR(IF(ISTEXT(DA$5)=FALSE,(INDEX(BCR!$1:$1048576,MATCH('Estadísticas BCR'!DA$5,BCR!$A:$A,0),MATCH('Estadísticas BCR'!$B72,BCR!$1:$1,0))),AVERAGE(B72:CZ72)),"")</f>
        <v>0</v>
      </c>
      <c r="DB72" s="59">
        <f>+IFERROR(IF(ISTEXT(DB$5)=FALSE,(INDEX(BCR!$1:$1048576,MATCH('Estadísticas BCR'!DB$5,BCR!$A:$A,0),MATCH('Estadísticas BCR'!$B72,BCR!$1:$1,0))),AVERAGE(C72:DA72)),"")</f>
        <v>0</v>
      </c>
      <c r="DC72" s="60">
        <f>+IFERROR(IF(ISTEXT(DC$5)=FALSE,(INDEX(BCR!$1:$1048576,MATCH('Estadísticas BCR'!DC$5,BCR!$A:$A,0),MATCH('Estadísticas BCR'!$B72,BCR!$1:$1,0))),AVERAGE(CQ72:DB72)),"")</f>
        <v>0</v>
      </c>
      <c r="DD72" s="59">
        <f>+IFERROR(IF(ISTEXT(DD$5)=FALSE,(INDEX(BCR!$1:$1048576,MATCH('Estadísticas BCR'!DD$5,BCR!$A:$A,0),MATCH('Estadísticas BCR'!$B72,BCR!$1:$1,0))),AVERAGE(CR72:DC72)),"")</f>
        <v>0</v>
      </c>
      <c r="DE72" s="59">
        <f>+IFERROR(IF(ISTEXT(DE$5)=FALSE,(INDEX(BCR!$1:$1048576,MATCH('Estadísticas BCR'!DE$5,BCR!$A:$A,0),MATCH('Estadísticas BCR'!$B72,BCR!$1:$1,0))),AVERAGE(CS72:DD72)),"")</f>
        <v>0</v>
      </c>
      <c r="DF72" s="59">
        <f>+IFERROR(IF(ISTEXT(DF$5)=FALSE,(INDEX(BCR!$1:$1048576,MATCH('Estadísticas BCR'!DF$5,BCR!$A:$A,0),MATCH('Estadísticas BCR'!$B72,BCR!$1:$1,0))),AVERAGE(CT72:DE72)),"")</f>
        <v>0</v>
      </c>
      <c r="DG72" s="59">
        <f>+IFERROR(IF(ISTEXT(DG$5)=FALSE,(INDEX(BCR!$1:$1048576,MATCH('Estadísticas BCR'!DG$5,BCR!$A:$A,0),MATCH('Estadísticas BCR'!$B72,BCR!$1:$1,0))),AVERAGE(CU72:DF72)),"")</f>
        <v>0</v>
      </c>
      <c r="DH72" s="59">
        <f>+IFERROR(IF(ISTEXT(DH$5)=FALSE,(INDEX(BCR!$1:$1048576,MATCH('Estadísticas BCR'!DH$5,BCR!$A:$A,0),MATCH('Estadísticas BCR'!$B72,BCR!$1:$1,0))),AVERAGE(CV72:DG72)),"")</f>
        <v>0</v>
      </c>
      <c r="DI72" s="59">
        <f>+IFERROR(IF(ISTEXT(DI$5)=FALSE,(INDEX(BCR!$1:$1048576,MATCH('Estadísticas BCR'!DI$5,BCR!$A:$A,0),MATCH('Estadísticas BCR'!$B72,BCR!$1:$1,0))),AVERAGE(CW72:DH72)),"")</f>
        <v>0</v>
      </c>
      <c r="DJ72" s="59">
        <f>+IFERROR(IF(ISTEXT(DJ$5)=FALSE,(INDEX(BCR!$1:$1048576,MATCH('Estadísticas BCR'!DJ$5,BCR!$A:$A,0),MATCH('Estadísticas BCR'!$B72,BCR!$1:$1,0))),AVERAGE(CX72:DI72)),"")</f>
        <v>0</v>
      </c>
      <c r="DK72" s="59">
        <f>+IFERROR(IF(ISTEXT(DK$5)=FALSE,(INDEX(BCR!$1:$1048576,MATCH('Estadísticas BCR'!DK$5,BCR!$A:$A,0),MATCH('Estadísticas BCR'!$B72,BCR!$1:$1,0))),AVERAGE(CY72:DJ72)),"")</f>
        <v>0</v>
      </c>
      <c r="DL72" s="59">
        <f>+IFERROR(IF(ISTEXT(DL$5)=FALSE,(INDEX(BCR!$1:$1048576,MATCH('Estadísticas BCR'!DL$5,BCR!$A:$A,0),MATCH('Estadísticas BCR'!$B72,BCR!$1:$1,0))),AVERAGE(CZ72:DK72)),"")</f>
        <v>0</v>
      </c>
      <c r="DM72" s="59">
        <f>+IFERROR(IF(ISTEXT(DM$5)=FALSE,(INDEX(BCR!$1:$1048576,MATCH('Estadísticas BCR'!DM$5,BCR!$A:$A,0),MATCH('Estadísticas BCR'!$B72,BCR!$1:$1,0))),AVERAGE(DA72:DL72)),"")</f>
        <v>0</v>
      </c>
      <c r="DN72" s="59">
        <f>+IFERROR(IF(ISTEXT(DN$5)=FALSE,(INDEX(BCR!$1:$1048576,MATCH('Estadísticas BCR'!DN$5,BCR!$A:$A,0),MATCH('Estadísticas BCR'!$B72,BCR!$1:$1,0))),AVERAGE(DB72:DM72)),"")</f>
        <v>0</v>
      </c>
      <c r="DO72" s="59">
        <f>+IFERROR(IF(ISTEXT(DO$5)=FALSE,(INDEX(BCR!$1:$1048576,MATCH('Estadísticas BCR'!DO$5,BCR!$A:$A,0),MATCH('Estadísticas BCR'!$B72,BCR!$1:$1,0))),AVERAGE(DC72:DN72)),"")</f>
        <v>0</v>
      </c>
      <c r="DP72" s="60">
        <f>+IFERROR(IF(ISTEXT(DP$5)=FALSE,(INDEX(BCR!$1:$1048576,MATCH('Estadísticas BCR'!DP$5,BCR!$A:$A,0),MATCH('Estadísticas BCR'!$B72,BCR!$1:$1,0))),AVERAGE(DD72:DO72)),"")</f>
        <v>0</v>
      </c>
      <c r="DQ72" s="59">
        <f>+IFERROR(IF(ISTEXT(DQ$5)=FALSE,(INDEX(BCR!$1:$1048576,MATCH('Estadísticas BCR'!DQ$5,BCR!$A:$A,0),MATCH('Estadísticas BCR'!$B72,BCR!$1:$1,0))),AVERAGE(DE72:DP72)),"")</f>
        <v>0</v>
      </c>
      <c r="DR72" s="59">
        <f>+IFERROR(IF(ISTEXT(DR$5)=FALSE,(INDEX(BCR!$1:$1048576,MATCH('Estadísticas BCR'!DR$5,BCR!$A:$A,0),MATCH('Estadísticas BCR'!$B72,BCR!$1:$1,0))),AVERAGE(DF72:DQ72)),"")</f>
        <v>0</v>
      </c>
      <c r="DS72" s="59">
        <f>+IFERROR(IF(ISTEXT(DS$5)=FALSE,(INDEX(BCR!$1:$1048576,MATCH('Estadísticas BCR'!DS$5,BCR!$A:$A,0),MATCH('Estadísticas BCR'!$B72,BCR!$1:$1,0))),AVERAGE(DG72:DR72)),"")</f>
        <v>0</v>
      </c>
      <c r="DT72" s="59">
        <f>+IFERROR(IF(ISTEXT(DT$5)=FALSE,(INDEX(BCR!$1:$1048576,MATCH('Estadísticas BCR'!DT$5,BCR!$A:$A,0),MATCH('Estadísticas BCR'!$B72,BCR!$1:$1,0))),AVERAGE(DH72:DS72)),"")</f>
        <v>0</v>
      </c>
      <c r="DU72" s="59">
        <f>+IFERROR(IF(ISTEXT(DU$5)=FALSE,(INDEX(BCR!$1:$1048576,MATCH('Estadísticas BCR'!DU$5,BCR!$A:$A,0),MATCH('Estadísticas BCR'!$B72,BCR!$1:$1,0))),AVERAGE(DI72:DT72)),"")</f>
        <v>0</v>
      </c>
      <c r="DV72" s="59">
        <f>+IFERROR(IF(ISTEXT(DV$5)=FALSE,(INDEX(BCR!$1:$1048576,MATCH('Estadísticas BCR'!DV$5,BCR!$A:$A,0),MATCH('Estadísticas BCR'!$B72,BCR!$1:$1,0))),AVERAGE(DJ72:DU72)),"")</f>
        <v>0</v>
      </c>
      <c r="DW72" s="59">
        <f>+IFERROR(IF(ISTEXT(DW$5)=FALSE,(INDEX(BCR!$1:$1048576,MATCH('Estadísticas BCR'!DW$5,BCR!$A:$A,0),MATCH('Estadísticas BCR'!$B72,BCR!$1:$1,0))),AVERAGE(DK72:DV72)),"")</f>
        <v>0</v>
      </c>
      <c r="DX72" s="59">
        <f>+IFERROR(IF(ISTEXT(DX$5)=FALSE,(INDEX(BCR!$1:$1048576,MATCH('Estadísticas BCR'!DX$5,BCR!$A:$A,0),MATCH('Estadísticas BCR'!$B72,BCR!$1:$1,0))),AVERAGE(DL72:DW72)),"")</f>
        <v>0</v>
      </c>
      <c r="DY72" s="59">
        <f>+IFERROR(IF(ISTEXT(DY$5)=FALSE,(INDEX(BCR!$1:$1048576,MATCH('Estadísticas BCR'!DY$5,BCR!$A:$A,0),MATCH('Estadísticas BCR'!$B72,BCR!$1:$1,0))),AVERAGE(DM72:DX72)),"")</f>
        <v>0</v>
      </c>
      <c r="DZ72" s="59">
        <f>+IFERROR(IF(ISTEXT(DZ$5)=FALSE,(INDEX(BCR!$1:$1048576,MATCH('Estadísticas BCR'!DZ$5,BCR!$A:$A,0),MATCH('Estadísticas BCR'!$B72,BCR!$1:$1,0))),AVERAGE(DN72:DY72)),"")</f>
        <v>0</v>
      </c>
      <c r="EA72" s="59">
        <f>+IFERROR(IF(ISTEXT(EA$5)=FALSE,(INDEX(BCR!$1:$1048576,MATCH('Estadísticas BCR'!EA$5,BCR!$A:$A,0),MATCH('Estadísticas BCR'!$B72,BCR!$1:$1,0))),AVERAGE(DO72:DZ72)),"")</f>
        <v>0</v>
      </c>
      <c r="EB72" s="59">
        <f>+IFERROR(IF(ISTEXT(EB$5)=FALSE,(INDEX(BCR!$1:$1048576,MATCH('Estadísticas BCR'!EB$5,BCR!$A:$A,0),MATCH('Estadísticas BCR'!$B72,BCR!$1:$1,0))),AVERAGE(DP72:EA72)),"")</f>
        <v>0</v>
      </c>
      <c r="EC72" s="60">
        <f>+IFERROR(IF(ISTEXT(EC$5)=FALSE,(INDEX(BCR!$1:$1048576,MATCH('Estadísticas BCR'!EC$5,BCR!$A:$A,0),MATCH('Estadísticas BCR'!$B72,BCR!$1:$1,0))),AVERAGE(DQ72:EB72)),"")</f>
        <v>0</v>
      </c>
      <c r="ED72" s="59">
        <f>+IFERROR(IF(ISTEXT(ED$5)=FALSE,(INDEX(BCR!$1:$1048576,MATCH('Estadísticas BCR'!ED$5,BCR!$A:$A,0),MATCH('Estadísticas BCR'!$B72,BCR!$1:$1,0))),AVERAGE(DR72:EC72)),"")</f>
        <v>0</v>
      </c>
      <c r="EE72" s="59">
        <f>+IFERROR(IF(ISTEXT(EE$5)=FALSE,(INDEX(BCR!$1:$1048576,MATCH('Estadísticas BCR'!EE$5,BCR!$A:$A,0),MATCH('Estadísticas BCR'!$B72,BCR!$1:$1,0))),AVERAGE(DS72:ED72)),"")</f>
        <v>0</v>
      </c>
      <c r="EF72" s="59">
        <f>+IFERROR(IF(ISTEXT(EF$5)=FALSE,(INDEX(BCR!$1:$1048576,MATCH('Estadísticas BCR'!EF$5,BCR!$A:$A,0),MATCH('Estadísticas BCR'!$B72,BCR!$1:$1,0))),AVERAGE(DT72:EE72)),"")</f>
        <v>0</v>
      </c>
      <c r="EG72" s="59">
        <f>+IFERROR(IF(ISTEXT(EG$5)=FALSE,(INDEX(BCR!$1:$1048576,MATCH('Estadísticas BCR'!EG$5,BCR!$A:$A,0),MATCH('Estadísticas BCR'!$B72,BCR!$1:$1,0))),AVERAGE(DU72:EF72)),"")</f>
        <v>0</v>
      </c>
      <c r="EH72" s="59">
        <f>+IFERROR(IF(ISTEXT(EH$5)=FALSE,(INDEX(BCR!$1:$1048576,MATCH('Estadísticas BCR'!EH$5,BCR!$A:$A,0),MATCH('Estadísticas BCR'!$B72,BCR!$1:$1,0))),AVERAGE(DV72:EG72)),"")</f>
        <v>0</v>
      </c>
      <c r="EI72" s="59">
        <f>+IFERROR(IF(ISTEXT(EI$5)=FALSE,(INDEX(BCR!$1:$1048576,MATCH('Estadísticas BCR'!EI$5,BCR!$A:$A,0),MATCH('Estadísticas BCR'!$B72,BCR!$1:$1,0))),AVERAGE(DW72:EH72)),"")</f>
        <v>0</v>
      </c>
      <c r="EJ72" s="59">
        <f>+IFERROR(IF(ISTEXT(EJ$5)=FALSE,(INDEX(BCR!$1:$1048576,MATCH('Estadísticas BCR'!EJ$5,BCR!$A:$A,0),MATCH('Estadísticas BCR'!$B72,BCR!$1:$1,0))),AVERAGE(DX72:EI72)),"")</f>
        <v>0</v>
      </c>
      <c r="EK72" s="59">
        <f>+IFERROR(IF(ISTEXT(EK$5)=FALSE,(INDEX(BCR!$1:$1048576,MATCH('Estadísticas BCR'!EK$5,BCR!$A:$A,0),MATCH('Estadísticas BCR'!$B72,BCR!$1:$1,0))),AVERAGE(DY72:EJ72)),"")</f>
        <v>0</v>
      </c>
      <c r="EL72" s="59">
        <f>+IFERROR(IF(ISTEXT(EL$5)=FALSE,(INDEX(BCR!$1:$1048576,MATCH('Estadísticas BCR'!EL$5,BCR!$A:$A,0),MATCH('Estadísticas BCR'!$B72,BCR!$1:$1,0))),AVERAGE(DZ72:EK72)),"")</f>
        <v>0</v>
      </c>
      <c r="EM72" s="59">
        <f>+IFERROR(IF(ISTEXT(EM$5)=FALSE,(INDEX(BCR!$1:$1048576,MATCH('Estadísticas BCR'!EM$5,BCR!$A:$A,0),MATCH('Estadísticas BCR'!$B72,BCR!$1:$1,0))),AVERAGE(EA72:EL72)),"")</f>
        <v>0</v>
      </c>
      <c r="EN72" s="59">
        <f>+IFERROR(IF(ISTEXT(EN$5)=FALSE,(INDEX(BCR!$1:$1048576,MATCH('Estadísticas BCR'!EN$5,BCR!$A:$A,0),MATCH('Estadísticas BCR'!$B72,BCR!$1:$1,0))),AVERAGE(EB72:EM72)),"")</f>
        <v>0</v>
      </c>
      <c r="EO72" s="59">
        <f>+IFERROR(IF(ISTEXT(EO$5)=FALSE,(INDEX(BCR!$1:$1048576,MATCH('Estadísticas BCR'!EO$5,BCR!$A:$A,0),MATCH('Estadísticas BCR'!$B72,BCR!$1:$1,0))),AVERAGE(EC72:EN72)),"")</f>
        <v>0</v>
      </c>
      <c r="EP72" s="60">
        <f>+IFERROR(IF(ISTEXT(EP$5)=FALSE,(INDEX(BCR!$1:$1048576,MATCH('Estadísticas BCR'!EP$5,BCR!$A:$A,0),MATCH('Estadísticas BCR'!$B72,BCR!$1:$1,0))),AVERAGE(ED72:EO72)),"")</f>
        <v>0</v>
      </c>
      <c r="EQ72" s="59">
        <f>+IFERROR(IF(ISTEXT(EQ$5)=FALSE,(INDEX(BCR!$1:$1048576,MATCH('Estadísticas BCR'!EQ$5,BCR!$A:$A,0),MATCH('Estadísticas BCR'!$B72,BCR!$1:$1,0))),AVERAGE(EE72:EP72)),"")</f>
        <v>0</v>
      </c>
      <c r="ER72" s="59">
        <f>+IFERROR(IF(ISTEXT(ER$5)=FALSE,(INDEX(BCR!$1:$1048576,MATCH('Estadísticas BCR'!ER$5,BCR!$A:$A,0),MATCH('Estadísticas BCR'!$B72,BCR!$1:$1,0))),AVERAGE(EF72:EQ72)),"")</f>
        <v>0</v>
      </c>
      <c r="ES72" s="59">
        <f>+IFERROR(IF(ISTEXT(ES$5)=FALSE,(INDEX(BCR!$1:$1048576,MATCH('Estadísticas BCR'!ES$5,BCR!$A:$A,0),MATCH('Estadísticas BCR'!$B72,BCR!$1:$1,0))),AVERAGE(EG72:ER72)),"")</f>
        <v>0</v>
      </c>
      <c r="ET72" s="59">
        <f>+IFERROR(IF(ISTEXT(ET$5)=FALSE,(INDEX(BCR!$1:$1048576,MATCH('Estadísticas BCR'!ET$5,BCR!$A:$A,0),MATCH('Estadísticas BCR'!$B72,BCR!$1:$1,0))),AVERAGE(EH72:ES72)),"")</f>
        <v>0</v>
      </c>
      <c r="EU72" s="59">
        <f>+IFERROR(IF(ISTEXT(EU$5)=FALSE,(INDEX(BCR!$1:$1048576,MATCH('Estadísticas BCR'!EU$5,BCR!$A:$A,0),MATCH('Estadísticas BCR'!$B72,BCR!$1:$1,0))),AVERAGE(EI72:ET72)),"")</f>
        <v>0</v>
      </c>
      <c r="EV72" s="59">
        <f>+IFERROR(IF(ISTEXT(EV$5)=FALSE,(INDEX(BCR!$1:$1048576,MATCH('Estadísticas BCR'!EV$5,BCR!$A:$A,0),MATCH('Estadísticas BCR'!$B72,BCR!$1:$1,0))),AVERAGE(EJ72:EU72)),"")</f>
        <v>0</v>
      </c>
      <c r="EW72" s="59">
        <f>+IFERROR(IF(ISTEXT(EW$5)=FALSE,(INDEX(BCR!$1:$1048576,MATCH('Estadísticas BCR'!EW$5,BCR!$A:$A,0),MATCH('Estadísticas BCR'!$B72,BCR!$1:$1,0))),AVERAGE(EK72:EV72)),"")</f>
        <v>0</v>
      </c>
      <c r="EX72" s="59">
        <f>+IFERROR(IF(ISTEXT(EX$5)=FALSE,(INDEX(BCR!$1:$1048576,MATCH('Estadísticas BCR'!EX$5,BCR!$A:$A,0),MATCH('Estadísticas BCR'!$B72,BCR!$1:$1,0))),AVERAGE(EL72:EW72)),"")</f>
        <v>0</v>
      </c>
      <c r="EY72" s="59">
        <f>+IFERROR(IF(ISTEXT(EY$5)=FALSE,(INDEX(BCR!$1:$1048576,MATCH('Estadísticas BCR'!EY$5,BCR!$A:$A,0),MATCH('Estadísticas BCR'!$B72,BCR!$1:$1,0))),AVERAGE(EM72:EX72)),"")</f>
        <v>0</v>
      </c>
      <c r="EZ72" s="59">
        <f>+IFERROR(IF(ISTEXT(EZ$5)=FALSE,(INDEX(BCR!$1:$1048576,MATCH('Estadísticas BCR'!EZ$5,BCR!$A:$A,0),MATCH('Estadísticas BCR'!$B72,BCR!$1:$1,0))),AVERAGE(EN72:EY72)),"")</f>
        <v>0</v>
      </c>
      <c r="FA72" s="59">
        <f>+IFERROR(IF(ISTEXT(FA$5)=FALSE,(INDEX(BCR!$1:$1048576,MATCH('Estadísticas BCR'!FA$5,BCR!$A:$A,0),MATCH('Estadísticas BCR'!$B72,BCR!$1:$1,0))),AVERAGE(EO72:EZ72)),"")</f>
        <v>0</v>
      </c>
      <c r="FB72" s="59">
        <f>+IFERROR(IF(ISTEXT(FB$5)=FALSE,(INDEX(BCR!$1:$1048576,MATCH('Estadísticas BCR'!FB$5,BCR!$A:$A,0),MATCH('Estadísticas BCR'!$B72,BCR!$1:$1,0))),AVERAGE(EP72:FA72)),"")</f>
        <v>0</v>
      </c>
      <c r="FC72" s="60">
        <f>+IFERROR(IF(ISTEXT(FC$5)=FALSE,(INDEX(BCR!$1:$1048576,MATCH('Estadísticas BCR'!FC$5,BCR!$A:$A,0),MATCH('Estadísticas BCR'!$B72,BCR!$1:$1,0))),AVERAGE(EQ72:FB72)),"")</f>
        <v>0</v>
      </c>
      <c r="FD72" s="59">
        <f>+IFERROR(IF(ISTEXT(FD$5)=FALSE,(INDEX(BCR!$1:$1048576,MATCH('Estadísticas BCR'!FD$5,BCR!$A:$A,0),MATCH('Estadísticas BCR'!$B72,BCR!$1:$1,0))),AVERAGE(ER72:FC72)),"")</f>
        <v>0</v>
      </c>
      <c r="FE72" s="59">
        <f>+IFERROR(IF(ISTEXT(FE$5)=FALSE,(INDEX(BCR!$1:$1048576,MATCH('Estadísticas BCR'!FE$5,BCR!$A:$A,0),MATCH('Estadísticas BCR'!$B72,BCR!$1:$1,0))),AVERAGE(ES72:FD72)),"")</f>
        <v>0</v>
      </c>
      <c r="FF72" s="59">
        <f>+IFERROR(IF(ISTEXT(FF$5)=FALSE,(INDEX(BCR!$1:$1048576,MATCH('Estadísticas BCR'!FF$5,BCR!$A:$A,0),MATCH('Estadísticas BCR'!$B72,BCR!$1:$1,0))),AVERAGE(ET72:FE72)),"")</f>
        <v>0</v>
      </c>
      <c r="FG72" s="59">
        <f>+IFERROR(IF(ISTEXT(FG$5)=FALSE,(INDEX(BCR!$1:$1048576,MATCH('Estadísticas BCR'!FG$5,BCR!$A:$A,0),MATCH('Estadísticas BCR'!$B72,BCR!$1:$1,0))),AVERAGE(EU72:FF72)),"")</f>
        <v>0</v>
      </c>
      <c r="FH72" s="59">
        <f>+IFERROR(IF(ISTEXT(FH$5)=FALSE,(INDEX(BCR!$1:$1048576,MATCH('Estadísticas BCR'!FH$5,BCR!$A:$A,0),MATCH('Estadísticas BCR'!$B72,BCR!$1:$1,0))),AVERAGE(EV72:FG72)),"")</f>
        <v>0</v>
      </c>
      <c r="FI72" s="59">
        <f>+IFERROR(IF(ISTEXT(FI$5)=FALSE,(INDEX(BCR!$1:$1048576,MATCH('Estadísticas BCR'!FI$5,BCR!$A:$A,0),MATCH('Estadísticas BCR'!$B72,BCR!$1:$1,0))),AVERAGE(EW72:FH72)),"")</f>
        <v>0</v>
      </c>
      <c r="FJ72" s="59">
        <f>+IFERROR(IF(ISTEXT(FJ$5)=FALSE,(INDEX(BCR!$1:$1048576,MATCH('Estadísticas BCR'!FJ$5,BCR!$A:$A,0),MATCH('Estadísticas BCR'!$B72,BCR!$1:$1,0))),AVERAGE(EX72:FI72)),"")</f>
        <v>0</v>
      </c>
      <c r="FK72" s="59">
        <f>+IFERROR(IF(ISTEXT(FK$5)=FALSE,(INDEX(BCR!$1:$1048576,MATCH('Estadísticas BCR'!FK$5,BCR!$A:$A,0),MATCH('Estadísticas BCR'!$B72,BCR!$1:$1,0))),AVERAGE(EY72:FJ72)),"")</f>
        <v>0</v>
      </c>
      <c r="FL72" s="59">
        <f>+IFERROR(IF(ISTEXT(FL$5)=FALSE,(INDEX(BCR!$1:$1048576,MATCH('Estadísticas BCR'!FL$5,BCR!$A:$A,0),MATCH('Estadísticas BCR'!$B72,BCR!$1:$1,0))),AVERAGE(EZ72:FK72)),"")</f>
        <v>0</v>
      </c>
      <c r="FM72" s="59">
        <f>+IFERROR(IF(ISTEXT(FM$5)=FALSE,(INDEX(BCR!$1:$1048576,MATCH('Estadísticas BCR'!FM$5,BCR!$A:$A,0),MATCH('Estadísticas BCR'!$B72,BCR!$1:$1,0))),AVERAGE(FA72:FL72)),"")</f>
        <v>0</v>
      </c>
      <c r="FN72" s="59">
        <f>+IFERROR(IF(ISTEXT(FN$5)=FALSE,(INDEX(BCR!$1:$1048576,MATCH('Estadísticas BCR'!FN$5,BCR!$A:$A,0),MATCH('Estadísticas BCR'!$B72,BCR!$1:$1,0))),AVERAGE(FB72:FM72)),"")</f>
        <v>0</v>
      </c>
      <c r="FO72" s="59">
        <f>+IFERROR(IF(ISTEXT(FO$5)=FALSE,(INDEX(BCR!$1:$1048576,MATCH('Estadísticas BCR'!FO$5,BCR!$A:$A,0),MATCH('Estadísticas BCR'!$B72,BCR!$1:$1,0))),AVERAGE(FC72:FN72)),"")</f>
        <v>0</v>
      </c>
      <c r="FP72" s="60">
        <f>+IFERROR(IF(ISTEXT(FP$5)=FALSE,(INDEX(BCR!$1:$1048576,MATCH('Estadísticas BCR'!FP$5,BCR!$A:$A,0),MATCH('Estadísticas BCR'!$B72,BCR!$1:$1,0))),AVERAGE(FD72:FO72)),"")</f>
        <v>0</v>
      </c>
      <c r="FQ72" s="59">
        <f>+IFERROR(IF(ISTEXT(FQ$5)=FALSE,(INDEX(BCR!$1:$1048576,MATCH('Estadísticas BCR'!FQ$5,BCR!$A:$A,0),MATCH('Estadísticas BCR'!$B72,BCR!$1:$1,0))),AVERAGE(FE72:FP72)),"")</f>
        <v>0</v>
      </c>
      <c r="FR72" s="59">
        <f>+IFERROR(IF(ISTEXT(FR$5)=FALSE,(INDEX(BCR!$1:$1048576,MATCH('Estadísticas BCR'!FR$5,BCR!$A:$A,0),MATCH('Estadísticas BCR'!$B72,BCR!$1:$1,0))),AVERAGE(FF72:FQ72)),"")</f>
        <v>0</v>
      </c>
      <c r="FS72" s="59">
        <f>+IFERROR(IF(ISTEXT(FS$5)=FALSE,(INDEX(BCR!$1:$1048576,MATCH('Estadísticas BCR'!FS$5,BCR!$A:$A,0),MATCH('Estadísticas BCR'!$B72,BCR!$1:$1,0))),AVERAGE(FG72:FR72)),"")</f>
        <v>0</v>
      </c>
      <c r="FT72" s="59">
        <f>+IFERROR(IF(ISTEXT(FT$5)=FALSE,(INDEX(BCR!$1:$1048576,MATCH('Estadísticas BCR'!FT$5,BCR!$A:$A,0),MATCH('Estadísticas BCR'!$B72,BCR!$1:$1,0))),AVERAGE(FH72:FS72)),"")</f>
        <v>0</v>
      </c>
      <c r="FU72" s="59">
        <f>+IFERROR(IF(ISTEXT(FU$5)=FALSE,(INDEX(BCR!$1:$1048576,MATCH('Estadísticas BCR'!FU$5,BCR!$A:$A,0),MATCH('Estadísticas BCR'!$B72,BCR!$1:$1,0))),AVERAGE(FI72:FT72)),"")</f>
        <v>0</v>
      </c>
      <c r="FV72" s="59">
        <f>+IFERROR(IF(ISTEXT(FV$5)=FALSE,(INDEX(BCR!$1:$1048576,MATCH('Estadísticas BCR'!FV$5,BCR!$A:$A,0),MATCH('Estadísticas BCR'!$B72,BCR!$1:$1,0))),AVERAGE(FJ72:FU72)),"")</f>
        <v>0</v>
      </c>
      <c r="FW72" s="59">
        <f>+IFERROR(IF(ISTEXT(FW$5)=FALSE,(INDEX(BCR!$1:$1048576,MATCH('Estadísticas BCR'!FW$5,BCR!$A:$A,0),MATCH('Estadísticas BCR'!$B72,BCR!$1:$1,0))),AVERAGE(FK72:FV72)),"")</f>
        <v>0</v>
      </c>
      <c r="FX72" s="59">
        <f>+IFERROR(IF(ISTEXT(FX$5)=FALSE,(INDEX(BCR!$1:$1048576,MATCH('Estadísticas BCR'!FX$5,BCR!$A:$A,0),MATCH('Estadísticas BCR'!$B72,BCR!$1:$1,0))),AVERAGE(FL72:FW72)),"")</f>
        <v>0</v>
      </c>
      <c r="FY72" s="59">
        <f>+IFERROR(IF(ISTEXT(FY$5)=FALSE,(INDEX(BCR!$1:$1048576,MATCH('Estadísticas BCR'!FY$5,BCR!$A:$A,0),MATCH('Estadísticas BCR'!$B72,BCR!$1:$1,0))),AVERAGE(FM72:FX72)),"")</f>
        <v>0</v>
      </c>
      <c r="FZ72" s="59">
        <f>+IFERROR(IF(ISTEXT(FZ$5)=FALSE,(INDEX(BCR!$1:$1048576,MATCH('Estadísticas BCR'!FZ$5,BCR!$A:$A,0),MATCH('Estadísticas BCR'!$B72,BCR!$1:$1,0))),AVERAGE(FN72:FY72)),"")</f>
        <v>0</v>
      </c>
      <c r="GA72" s="59">
        <f>+IFERROR(IF(ISTEXT(GA$5)=FALSE,(INDEX(BCR!$1:$1048576,MATCH('Estadísticas BCR'!GA$5,BCR!$A:$A,0),MATCH('Estadísticas BCR'!$B72,BCR!$1:$1,0))),AVERAGE(FO72:FZ72)),"")</f>
        <v>0</v>
      </c>
      <c r="GB72" s="59">
        <f>+IFERROR(IF(ISTEXT(GB$5)=FALSE,(INDEX(BCR!$1:$1048576,MATCH('Estadísticas BCR'!GB$5,BCR!$A:$A,0),MATCH('Estadísticas BCR'!$B72,BCR!$1:$1,0))),AVERAGE(FP72:GA72)),"")</f>
        <v>0</v>
      </c>
      <c r="GC72" s="60">
        <f>+IFERROR(IF(ISTEXT(GC$5)=FALSE,(INDEX(BCR!$1:$1048576,MATCH('Estadísticas BCR'!GC$5,BCR!$A:$A,0),MATCH('Estadísticas BCR'!$B72,BCR!$1:$1,0))),AVERAGE(FQ72:GB72)),"")</f>
        <v>0</v>
      </c>
      <c r="GD72" s="59">
        <f>+IFERROR(IF(ISTEXT(GD$5)=FALSE,(INDEX(BCR!$1:$1048576,MATCH('Estadísticas BCR'!GD$5,BCR!$A:$A,0),MATCH('Estadísticas BCR'!$B72,BCR!$1:$1,0))),AVERAGE(FR72:GC72)),"")</f>
        <v>0</v>
      </c>
      <c r="GE72" s="59">
        <f>+IFERROR(IF(ISTEXT(GE$5)=FALSE,(INDEX(BCR!$1:$1048576,MATCH('Estadísticas BCR'!GE$5,BCR!$A:$A,0),MATCH('Estadísticas BCR'!$B72,BCR!$1:$1,0))),AVERAGE(FS72:GD72)),"")</f>
        <v>0</v>
      </c>
      <c r="GF72" s="59">
        <f>+IFERROR(IF(ISTEXT(GF$5)=FALSE,(INDEX(BCR!$1:$1048576,MATCH('Estadísticas BCR'!GF$5,BCR!$A:$A,0),MATCH('Estadísticas BCR'!$B72,BCR!$1:$1,0))),AVERAGE(FT72:GE72)),"")</f>
        <v>0</v>
      </c>
      <c r="GG72" s="59">
        <f>+IFERROR(IF(ISTEXT(GG$5)=FALSE,(INDEX(BCR!$1:$1048576,MATCH('Estadísticas BCR'!GG$5,BCR!$A:$A,0),MATCH('Estadísticas BCR'!$B72,BCR!$1:$1,0))),AVERAGE(FU72:GF72)),"")</f>
        <v>0</v>
      </c>
      <c r="GH72" s="59">
        <f>+IFERROR(IF(ISTEXT(GH$5)=FALSE,(INDEX(BCR!$1:$1048576,MATCH('Estadísticas BCR'!GH$5,BCR!$A:$A,0),MATCH('Estadísticas BCR'!$B72,BCR!$1:$1,0))),AVERAGE(FV72:GG72)),"")</f>
        <v>0</v>
      </c>
      <c r="GI72" s="59">
        <f>+IFERROR(IF(ISTEXT(GI$5)=FALSE,(INDEX(BCR!$1:$1048576,MATCH('Estadísticas BCR'!GI$5,BCR!$A:$A,0),MATCH('Estadísticas BCR'!$B72,BCR!$1:$1,0))),AVERAGE(FW72:GH72)),"")</f>
        <v>0</v>
      </c>
      <c r="GJ72" s="59">
        <f>+IFERROR(IF(ISTEXT(GJ$5)=FALSE,(INDEX(BCR!$1:$1048576,MATCH('Estadísticas BCR'!GJ$5,BCR!$A:$A,0),MATCH('Estadísticas BCR'!$B72,BCR!$1:$1,0))),AVERAGE(FX72:GI72)),"")</f>
        <v>0</v>
      </c>
      <c r="GK72" s="59">
        <f>+IFERROR(IF(ISTEXT(GK$5)=FALSE,(INDEX(BCR!$1:$1048576,MATCH('Estadísticas BCR'!GK$5,BCR!$A:$A,0),MATCH('Estadísticas BCR'!$B72,BCR!$1:$1,0))),AVERAGE(FY72:GJ72)),"")</f>
        <v>0</v>
      </c>
      <c r="GL72" s="59">
        <f>+IFERROR(IF(ISTEXT(GL$5)=FALSE,(INDEX(BCR!$1:$1048576,MATCH('Estadísticas BCR'!GL$5,BCR!$A:$A,0),MATCH('Estadísticas BCR'!$B72,BCR!$1:$1,0))),AVERAGE(FZ72:GK72)),"")</f>
        <v>0</v>
      </c>
      <c r="GM72" s="59">
        <f>+IFERROR(IF(ISTEXT(GM$5)=FALSE,(INDEX(BCR!$1:$1048576,MATCH('Estadísticas BCR'!GM$5,BCR!$A:$A,0),MATCH('Estadísticas BCR'!$B72,BCR!$1:$1,0))),AVERAGE(GA72:GL72)),"")</f>
        <v>0</v>
      </c>
      <c r="GN72" s="59">
        <f>+IFERROR(IF(ISTEXT(GN$5)=FALSE,(INDEX(BCR!$1:$1048576,MATCH('Estadísticas BCR'!GN$5,BCR!$A:$A,0),MATCH('Estadísticas BCR'!$B72,BCR!$1:$1,0))),AVERAGE(GB72:GM72)),"")</f>
        <v>0</v>
      </c>
      <c r="GO72" s="59">
        <f>+IFERROR(IF(ISTEXT(GO$5)=FALSE,(INDEX(BCR!$1:$1048576,MATCH('Estadísticas BCR'!GO$5,BCR!$A:$A,0),MATCH('Estadísticas BCR'!$B72,BCR!$1:$1,0))),AVERAGE(GC72:GN72)),"")</f>
        <v>0</v>
      </c>
      <c r="GP72" s="60">
        <f>+IFERROR(IF(ISTEXT(GP$5)=FALSE,(INDEX(BCR!$1:$1048576,MATCH('Estadísticas BCR'!GP$5,BCR!$A:$A,0),MATCH('Estadísticas BCR'!$B72,BCR!$1:$1,0))),AVERAGE(GD72:GO72)),"")</f>
        <v>0</v>
      </c>
      <c r="GQ72" s="59">
        <f>+IFERROR(IF(ISTEXT(GQ$5)=FALSE,(INDEX(BCR!$1:$1048576,MATCH('Estadísticas BCR'!GQ$5,BCR!$A:$A,0),MATCH('Estadísticas BCR'!$B72,BCR!$1:$1,0))),AVERAGE(GE72:GP72)),"")</f>
        <v>0</v>
      </c>
      <c r="GR72" s="59">
        <f>+IFERROR(IF(ISTEXT(GR$5)=FALSE,(INDEX(BCR!$1:$1048576,MATCH('Estadísticas BCR'!GR$5,BCR!$A:$A,0),MATCH('Estadísticas BCR'!$B72,BCR!$1:$1,0))),AVERAGE(GF72:GQ72)),"")</f>
        <v>0</v>
      </c>
      <c r="GS72" s="59">
        <f>+IFERROR(IF(ISTEXT(GS$5)=FALSE,(INDEX(BCR!$1:$1048576,MATCH('Estadísticas BCR'!GS$5,BCR!$A:$A,0),MATCH('Estadísticas BCR'!$B72,BCR!$1:$1,0))),AVERAGE(GG72:GR72)),"")</f>
        <v>0</v>
      </c>
      <c r="GT72" s="59">
        <f>+IFERROR(IF(ISTEXT(GT$5)=FALSE,(INDEX(BCR!$1:$1048576,MATCH('Estadísticas BCR'!GT$5,BCR!$A:$A,0),MATCH('Estadísticas BCR'!$B72,BCR!$1:$1,0))),AVERAGE(GH72:GS72)),"")</f>
        <v>0</v>
      </c>
      <c r="GU72" s="59">
        <f>+IFERROR(IF(ISTEXT(GU$5)=FALSE,(INDEX(BCR!$1:$1048576,MATCH('Estadísticas BCR'!GU$5,BCR!$A:$A,0),MATCH('Estadísticas BCR'!$B72,BCR!$1:$1,0))),AVERAGE(GI72:GT72)),"")</f>
        <v>0</v>
      </c>
      <c r="GV72" s="59">
        <f>+IFERROR(IF(ISTEXT(GV$5)=FALSE,(INDEX(BCR!$1:$1048576,MATCH('Estadísticas BCR'!GV$5,BCR!$A:$A,0),MATCH('Estadísticas BCR'!$B72,BCR!$1:$1,0))),AVERAGE(GJ72:GU72)),"")</f>
        <v>0</v>
      </c>
      <c r="GW72" s="59">
        <f>+IFERROR(IF(ISTEXT(GW$5)=FALSE,(INDEX(BCR!$1:$1048576,MATCH('Estadísticas BCR'!GW$5,BCR!$A:$A,0),MATCH('Estadísticas BCR'!$B72,BCR!$1:$1,0))),AVERAGE(GK72:GV72)),"")</f>
        <v>0</v>
      </c>
      <c r="GX72" s="59">
        <f>+IFERROR(IF(ISTEXT(GX$5)=FALSE,(INDEX(BCR!$1:$1048576,MATCH('Estadísticas BCR'!GX$5,BCR!$A:$A,0),MATCH('Estadísticas BCR'!$B72,BCR!$1:$1,0))),AVERAGE(GL72:GW72)),"")</f>
        <v>0</v>
      </c>
      <c r="GY72" s="59">
        <f>+IFERROR(IF(ISTEXT(GY$5)=FALSE,(INDEX(BCR!$1:$1048576,MATCH('Estadísticas BCR'!GY$5,BCR!$A:$A,0),MATCH('Estadísticas BCR'!$B72,BCR!$1:$1,0))),AVERAGE(GM72:GX72)),"")</f>
        <v>0</v>
      </c>
      <c r="GZ72" s="59">
        <f>+IFERROR(IF(ISTEXT(GZ$5)=FALSE,(INDEX(BCR!$1:$1048576,MATCH('Estadísticas BCR'!GZ$5,BCR!$A:$A,0),MATCH('Estadísticas BCR'!$B72,BCR!$1:$1,0))),AVERAGE(GN72:GY72)),"")</f>
        <v>0</v>
      </c>
      <c r="HA72" s="59">
        <f>+IFERROR(IF(ISTEXT(HA$5)=FALSE,(INDEX(BCR!$1:$1048576,MATCH('Estadísticas BCR'!HA$5,BCR!$A:$A,0),MATCH('Estadísticas BCR'!$B72,BCR!$1:$1,0))),AVERAGE(GO72:GZ72)),"")</f>
        <v>0</v>
      </c>
      <c r="HB72" s="59">
        <f>+IFERROR(IF(ISTEXT(HB$5)=FALSE,(INDEX(BCR!$1:$1048576,MATCH('Estadísticas BCR'!HB$5,BCR!$A:$A,0),MATCH('Estadísticas BCR'!$B72,BCR!$1:$1,0))),AVERAGE(GP72:HA72)),"")</f>
        <v>0</v>
      </c>
      <c r="HC72" s="60">
        <f>+IFERROR(IF(ISTEXT(HC$5)=FALSE,(INDEX(BCR!$1:$1048576,MATCH('Estadísticas BCR'!HC$5,BCR!$A:$A,0),MATCH('Estadísticas BCR'!$B72,BCR!$1:$1,0))),AVERAGE(GQ72:HB72)),"")</f>
        <v>0</v>
      </c>
      <c r="HD72" s="59">
        <f>+IFERROR(IF(ISTEXT(HD$5)=FALSE,(INDEX(BCR!$1:$1048576,MATCH('Estadísticas BCR'!HD$5,BCR!$A:$A,0),MATCH('Estadísticas BCR'!$B72,BCR!$1:$1,0))),AVERAGE(GR72:HC72)),"")</f>
        <v>0</v>
      </c>
      <c r="HE72" s="59">
        <f>+IFERROR(IF(ISTEXT(HE$5)=FALSE,(INDEX(BCR!$1:$1048576,MATCH('Estadísticas BCR'!HE$5,BCR!$A:$A,0),MATCH('Estadísticas BCR'!$B72,BCR!$1:$1,0))),AVERAGE(GS72:HD72)),"")</f>
        <v>0</v>
      </c>
      <c r="HF72" s="59">
        <f>+IFERROR(IF(ISTEXT(HF$5)=FALSE,(INDEX(BCR!$1:$1048576,MATCH('Estadísticas BCR'!HF$5,BCR!$A:$A,0),MATCH('Estadísticas BCR'!$B72,BCR!$1:$1,0))),AVERAGE(GT72:HE72)),"")</f>
        <v>0</v>
      </c>
      <c r="HG72" s="59">
        <f>+IFERROR(IF(ISTEXT(HG$5)=FALSE,(INDEX(BCR!$1:$1048576,MATCH('Estadísticas BCR'!HG$5,BCR!$A:$A,0),MATCH('Estadísticas BCR'!$B72,BCR!$1:$1,0))),AVERAGE(GU72:HF72)),"")</f>
        <v>0</v>
      </c>
      <c r="HH72" s="59">
        <f>+IFERROR(IF(ISTEXT(HH$5)=FALSE,(INDEX(BCR!$1:$1048576,MATCH('Estadísticas BCR'!HH$5,BCR!$A:$A,0),MATCH('Estadísticas BCR'!$B72,BCR!$1:$1,0))),AVERAGE(GV72:HG72)),"")</f>
        <v>0</v>
      </c>
      <c r="HI72" s="59">
        <f>+IFERROR(IF(ISTEXT(HI$5)=FALSE,(INDEX(BCR!$1:$1048576,MATCH('Estadísticas BCR'!HI$5,BCR!$A:$A,0),MATCH('Estadísticas BCR'!$B72,BCR!$1:$1,0))),AVERAGE(GW72:HH72)),"")</f>
        <v>0</v>
      </c>
      <c r="HJ72" s="59">
        <f>+IFERROR(IF(ISTEXT(HJ$5)=FALSE,(INDEX(BCR!$1:$1048576,MATCH('Estadísticas BCR'!HJ$5,BCR!$A:$A,0),MATCH('Estadísticas BCR'!$B72,BCR!$1:$1,0))),AVERAGE(GX72:HI72)),"")</f>
        <v>0</v>
      </c>
      <c r="HK72" s="59">
        <f>+IFERROR(IF(ISTEXT(HK$5)=FALSE,(INDEX(BCR!$1:$1048576,MATCH('Estadísticas BCR'!HK$5,BCR!$A:$A,0),MATCH('Estadísticas BCR'!$B72,BCR!$1:$1,0))),AVERAGE(GY72:HJ72)),"")</f>
        <v>0</v>
      </c>
      <c r="HL72" s="59">
        <f>+IFERROR(IF(ISTEXT(HL$5)=FALSE,(INDEX(BCR!$1:$1048576,MATCH('Estadísticas BCR'!HL$5,BCR!$A:$A,0),MATCH('Estadísticas BCR'!$B72,BCR!$1:$1,0))),AVERAGE(GZ72:HK72)),"")</f>
        <v>0</v>
      </c>
      <c r="HM72" s="59">
        <f>+IFERROR(IF(ISTEXT(HM$5)=FALSE,(INDEX(BCR!$1:$1048576,MATCH('Estadísticas BCR'!HM$5,BCR!$A:$A,0),MATCH('Estadísticas BCR'!$B72,BCR!$1:$1,0))),AVERAGE(HA72:HL72)),"")</f>
        <v>0</v>
      </c>
      <c r="HN72" s="59">
        <f>+IFERROR(IF(ISTEXT(HN$5)=FALSE,(INDEX(BCR!$1:$1048576,MATCH('Estadísticas BCR'!HN$5,BCR!$A:$A,0),MATCH('Estadísticas BCR'!$B72,BCR!$1:$1,0))),AVERAGE(HB72:HM72)),"")</f>
        <v>0</v>
      </c>
      <c r="HO72" s="59">
        <f>+IFERROR(IF(ISTEXT(HO$5)=FALSE,(INDEX(BCR!$1:$1048576,MATCH('Estadísticas BCR'!HO$5,BCR!$A:$A,0),MATCH('Estadísticas BCR'!$B72,BCR!$1:$1,0))),AVERAGE(HC72:HN72)),"")</f>
        <v>0</v>
      </c>
      <c r="HP72" s="60">
        <f>+IFERROR(IF(ISTEXT(HP$5)=FALSE,(INDEX(BCR!$1:$1048576,MATCH('Estadísticas BCR'!HP$5,BCR!$A:$A,0),MATCH('Estadísticas BCR'!$B72,BCR!$1:$1,0))),AVERAGE(HD72:HO72)),"")</f>
        <v>0</v>
      </c>
      <c r="HQ72" s="59">
        <f>+IFERROR(IF(ISTEXT(HQ$5)=FALSE,(INDEX(BCR!$1:$1048576,MATCH('Estadísticas BCR'!HQ$5,BCR!$A:$A,0),MATCH('Estadísticas BCR'!$B72,BCR!$1:$1,0))),AVERAGE(HE72:HP72)),"")</f>
        <v>0</v>
      </c>
      <c r="HR72" s="59">
        <f>+IFERROR(IF(ISTEXT(HR$5)=FALSE,(INDEX(BCR!$1:$1048576,MATCH('Estadísticas BCR'!HR$5,BCR!$A:$A,0),MATCH('Estadísticas BCR'!$B72,BCR!$1:$1,0))),AVERAGE(HF72:HQ72)),"")</f>
        <v>0</v>
      </c>
      <c r="HS72" s="59">
        <f>+IFERROR(IF(ISTEXT(HS$5)=FALSE,(INDEX(BCR!$1:$1048576,MATCH('Estadísticas BCR'!HS$5,BCR!$A:$A,0),MATCH('Estadísticas BCR'!$B72,BCR!$1:$1,0))),AVERAGE(HG72:HR72)),"")</f>
        <v>0</v>
      </c>
      <c r="HT72" s="59">
        <f>+IFERROR(IF(ISTEXT(HT$5)=FALSE,(INDEX(BCR!$1:$1048576,MATCH('Estadísticas BCR'!HT$5,BCR!$A:$A,0),MATCH('Estadísticas BCR'!$B72,BCR!$1:$1,0))),AVERAGE(HH72:HS72)),"")</f>
        <v>0</v>
      </c>
      <c r="HU72" s="59">
        <f>+IFERROR(IF(ISTEXT(HU$5)=FALSE,(INDEX(BCR!$1:$1048576,MATCH('Estadísticas BCR'!HU$5,BCR!$A:$A,0),MATCH('Estadísticas BCR'!$B72,BCR!$1:$1,0))),AVERAGE(HI72:HT72)),"")</f>
        <v>0</v>
      </c>
      <c r="HV72" s="59">
        <f>+IFERROR(IF(ISTEXT(HV$5)=FALSE,(INDEX(BCR!$1:$1048576,MATCH('Estadísticas BCR'!HV$5,BCR!$A:$A,0),MATCH('Estadísticas BCR'!$B72,BCR!$1:$1,0))),AVERAGE(HJ72:HU72)),"")</f>
        <v>0</v>
      </c>
      <c r="HW72" s="59">
        <f>+IFERROR(IF(ISTEXT(HW$5)=FALSE,(INDEX(BCR!$1:$1048576,MATCH('Estadísticas BCR'!HW$5,BCR!$A:$A,0),MATCH('Estadísticas BCR'!$B72,BCR!$1:$1,0))),AVERAGE(HK72:HV72)),"")</f>
        <v>0</v>
      </c>
      <c r="HX72" s="59">
        <f>+IFERROR(IF(ISTEXT(HX$5)=FALSE,(INDEX(BCR!$1:$1048576,MATCH('Estadísticas BCR'!HX$5,BCR!$A:$A,0),MATCH('Estadísticas BCR'!$B72,BCR!$1:$1,0))),AVERAGE(HL72:HW72)),"")</f>
        <v>0</v>
      </c>
      <c r="HY72" s="59">
        <f>+IFERROR(IF(ISTEXT(HY$5)=FALSE,(INDEX(BCR!$1:$1048576,MATCH('Estadísticas BCR'!HY$5,BCR!$A:$A,0),MATCH('Estadísticas BCR'!$B72,BCR!$1:$1,0))),AVERAGE(HM72:HX72)),"")</f>
        <v>0</v>
      </c>
      <c r="HZ72" s="59">
        <f>+IFERROR(IF(ISTEXT(HZ$5)=FALSE,(INDEX(BCR!$1:$1048576,MATCH('Estadísticas BCR'!HZ$5,BCR!$A:$A,0),MATCH('Estadísticas BCR'!$B72,BCR!$1:$1,0))),AVERAGE(HN72:HY72)),"")</f>
        <v>0</v>
      </c>
      <c r="IA72" s="59">
        <f>+IFERROR(IF(ISTEXT(IA$5)=FALSE,(INDEX(BCR!$1:$1048576,MATCH('Estadísticas BCR'!IA$5,BCR!$A:$A,0),MATCH('Estadísticas BCR'!$B72,BCR!$1:$1,0))),AVERAGE(HO72:HZ72)),"")</f>
        <v>0</v>
      </c>
      <c r="IB72" s="59">
        <f>+IFERROR(IF(ISTEXT(IB$5)=FALSE,(INDEX(BCR!$1:$1048576,MATCH('Estadísticas BCR'!IB$5,BCR!$A:$A,0),MATCH('Estadísticas BCR'!$B72,BCR!$1:$1,0))),AVERAGE(HP72:IA72)),"")</f>
        <v>0</v>
      </c>
      <c r="IC72" s="60">
        <f>+IFERROR(IF(ISTEXT(IC$5)=FALSE,(INDEX(BCR!$1:$1048576,MATCH('Estadísticas BCR'!IC$5,BCR!$A:$A,0),MATCH('Estadísticas BCR'!$B72,BCR!$1:$1,0))),AVERAGE(HQ72:IB72)),"")</f>
        <v>0</v>
      </c>
      <c r="ID72" s="59">
        <f>+IFERROR(IF(ISTEXT(ID$5)=FALSE,(INDEX(BCR!$1:$1048576,MATCH('Estadísticas BCR'!ID$5,BCR!$A:$A,0),MATCH('Estadísticas BCR'!$B72,BCR!$1:$1,0))),AVERAGE(HR72:IC72)),"")</f>
        <v>0</v>
      </c>
      <c r="IE72" s="59">
        <f>+IFERROR(IF(ISTEXT(IE$5)=FALSE,(INDEX(BCR!$1:$1048576,MATCH('Estadísticas BCR'!IE$5,BCR!$A:$A,0),MATCH('Estadísticas BCR'!$B72,BCR!$1:$1,0))),AVERAGE(HS72:ID72)),"")</f>
        <v>0</v>
      </c>
      <c r="IF72" s="59">
        <f>+IFERROR(IF(ISTEXT(IF$5)=FALSE,(INDEX(BCR!$1:$1048576,MATCH('Estadísticas BCR'!IF$5,BCR!$A:$A,0),MATCH('Estadísticas BCR'!$B72,BCR!$1:$1,0))),AVERAGE(HT72:IE72)),"")</f>
        <v>0</v>
      </c>
      <c r="IG72" s="59">
        <f>+IFERROR(IF(ISTEXT(IG$5)=FALSE,(INDEX(BCR!$1:$1048576,MATCH('Estadísticas BCR'!IG$5,BCR!$A:$A,0),MATCH('Estadísticas BCR'!$B72,BCR!$1:$1,0))),AVERAGE(HU72:IF72)),"")</f>
        <v>0</v>
      </c>
      <c r="IH72" s="59">
        <f>+IFERROR(IF(ISTEXT(IH$5)=FALSE,(INDEX(BCR!$1:$1048576,MATCH('Estadísticas BCR'!IH$5,BCR!$A:$A,0),MATCH('Estadísticas BCR'!$B72,BCR!$1:$1,0))),AVERAGE(HV72:IG72)),"")</f>
        <v>0</v>
      </c>
      <c r="II72" s="59">
        <f>+IFERROR(IF(ISTEXT(II$5)=FALSE,(INDEX(BCR!$1:$1048576,MATCH('Estadísticas BCR'!II$5,BCR!$A:$A,0),MATCH('Estadísticas BCR'!$B72,BCR!$1:$1,0))),AVERAGE(HW72:IH72)),"")</f>
        <v>0</v>
      </c>
      <c r="IJ72" s="59">
        <f>+IFERROR(IF(ISTEXT(IJ$5)=FALSE,(INDEX(BCR!$1:$1048576,MATCH('Estadísticas BCR'!IJ$5,BCR!$A:$A,0),MATCH('Estadísticas BCR'!$B72,BCR!$1:$1,0))),AVERAGE(HX72:II72)),"")</f>
        <v>0</v>
      </c>
      <c r="IK72" s="59">
        <f>+IFERROR(IF(ISTEXT(IK$5)=FALSE,(INDEX(BCR!$1:$1048576,MATCH('Estadísticas BCR'!IK$5,BCR!$A:$A,0),MATCH('Estadísticas BCR'!$B72,BCR!$1:$1,0))),AVERAGE(HY72:IJ72)),"")</f>
        <v>0</v>
      </c>
      <c r="IL72" s="59">
        <f>+IFERROR(IF(ISTEXT(IL$5)=FALSE,(INDEX(BCR!$1:$1048576,MATCH('Estadísticas BCR'!IL$5,BCR!$A:$A,0),MATCH('Estadísticas BCR'!$B72,BCR!$1:$1,0))),AVERAGE(HZ72:IK72)),"")</f>
        <v>0</v>
      </c>
      <c r="IM72" s="59">
        <f>+IFERROR(IF(ISTEXT(IM$5)=FALSE,(INDEX(BCR!$1:$1048576,MATCH('Estadísticas BCR'!IM$5,BCR!$A:$A,0),MATCH('Estadísticas BCR'!$B72,BCR!$1:$1,0))),AVERAGE(IA72:IL72)),"")</f>
        <v>0</v>
      </c>
      <c r="IN72" s="59">
        <f>+IFERROR(IF(ISTEXT(IN$5)=FALSE,(INDEX(BCR!$1:$1048576,MATCH('Estadísticas BCR'!IN$5,BCR!$A:$A,0),MATCH('Estadísticas BCR'!$B72,BCR!$1:$1,0))),AVERAGE(IB72:IM72)),"")</f>
        <v>0</v>
      </c>
      <c r="IO72" s="59">
        <f>+IFERROR(IF(ISTEXT(IO$5)=FALSE,(INDEX(BCR!$1:$1048576,MATCH('Estadísticas BCR'!IO$5,BCR!$A:$A,0),MATCH('Estadísticas BCR'!$B72,BCR!$1:$1,0))),AVERAGE(IC72:IN72)),"")</f>
        <v>0</v>
      </c>
      <c r="IP72" s="60">
        <f>+IFERROR(IF(ISTEXT(IP$5)=FALSE,(INDEX(BCR!$1:$1048576,MATCH('Estadísticas BCR'!IP$5,BCR!$A:$A,0),MATCH('Estadísticas BCR'!$B72,BCR!$1:$1,0))),AVERAGE(ID72:IO72)),"")</f>
        <v>0</v>
      </c>
      <c r="IQ72" s="59">
        <f>+IFERROR(IF(ISTEXT(IQ$5)=FALSE,(INDEX(BCR!$1:$1048576,MATCH('Estadísticas BCR'!IQ$5,BCR!$A:$A,0),MATCH('Estadísticas BCR'!$B72,BCR!$1:$1,0))),AVERAGE(IE72:IP72)),"")</f>
        <v>0</v>
      </c>
      <c r="IR72" s="59">
        <f>+IFERROR(IF(ISTEXT(IR$5)=FALSE,(INDEX(BCR!$1:$1048576,MATCH('Estadísticas BCR'!IR$5,BCR!$A:$A,0),MATCH('Estadísticas BCR'!$B72,BCR!$1:$1,0))),AVERAGE(IF72:IQ72)),"")</f>
        <v>0</v>
      </c>
      <c r="IS72" s="59">
        <f>+IFERROR(IF(ISTEXT(IS$5)=FALSE,(INDEX(BCR!$1:$1048576,MATCH('Estadísticas BCR'!IS$5,BCR!$A:$A,0),MATCH('Estadísticas BCR'!$B72,BCR!$1:$1,0))),AVERAGE(IG72:IR72)),"")</f>
        <v>0</v>
      </c>
      <c r="IT72" s="59">
        <f>+IFERROR(IF(ISTEXT(IT$5)=FALSE,(INDEX(BCR!$1:$1048576,MATCH('Estadísticas BCR'!IT$5,BCR!$A:$A,0),MATCH('Estadísticas BCR'!$B72,BCR!$1:$1,0))),AVERAGE(IH72:IS72)),"")</f>
        <v>0</v>
      </c>
      <c r="IU72" s="59">
        <f>+IFERROR(IF(ISTEXT(IU$5)=FALSE,(INDEX(BCR!$1:$1048576,MATCH('Estadísticas BCR'!IU$5,BCR!$A:$A,0),MATCH('Estadísticas BCR'!$B72,BCR!$1:$1,0))),AVERAGE(II72:IT72)),"")</f>
        <v>0</v>
      </c>
      <c r="IV72" s="59">
        <f>+IFERROR(IF(ISTEXT(IV$5)=FALSE,(INDEX(BCR!$1:$1048576,MATCH('Estadísticas BCR'!IV$5,BCR!$A:$A,0),MATCH('Estadísticas BCR'!$B72,BCR!$1:$1,0))),AVERAGE(IJ72:IU72)),"")</f>
        <v>0</v>
      </c>
      <c r="IW72" s="59">
        <f>+IFERROR(IF(ISTEXT(IW$5)=FALSE,(INDEX(BCR!$1:$1048576,MATCH('Estadísticas BCR'!IW$5,BCR!$A:$A,0),MATCH('Estadísticas BCR'!$B72,BCR!$1:$1,0))),AVERAGE(IK72:IV72)),"")</f>
        <v>0</v>
      </c>
      <c r="IX72" s="59">
        <f>+IFERROR(IF(ISTEXT(IX$5)=FALSE,(INDEX(BCR!$1:$1048576,MATCH('Estadísticas BCR'!IX$5,BCR!$A:$A,0),MATCH('Estadísticas BCR'!$B72,BCR!$1:$1,0))),AVERAGE(IL72:IW72)),"")</f>
        <v>0</v>
      </c>
      <c r="IY72" s="59">
        <f>+IFERROR(IF(ISTEXT(IY$5)=FALSE,(INDEX(BCR!$1:$1048576,MATCH('Estadísticas BCR'!IY$5,BCR!$A:$A,0),MATCH('Estadísticas BCR'!$B72,BCR!$1:$1,0))),AVERAGE(IM72:IX72)),"")</f>
        <v>0</v>
      </c>
      <c r="IZ72" s="59">
        <f>+IFERROR(IF(ISTEXT(IZ$5)=FALSE,(INDEX(BCR!$1:$1048576,MATCH('Estadísticas BCR'!IZ$5,BCR!$A:$A,0),MATCH('Estadísticas BCR'!$B72,BCR!$1:$1,0))),AVERAGE(IN72:IY72)),"")</f>
        <v>0</v>
      </c>
      <c r="JA72" s="59">
        <f>+IFERROR(IF(ISTEXT(JA$5)=FALSE,(INDEX(BCR!$1:$1048576,MATCH('Estadísticas BCR'!JA$5,BCR!$A:$A,0),MATCH('Estadísticas BCR'!$B72,BCR!$1:$1,0))),AVERAGE(IO72:IZ72)),"")</f>
        <v>0</v>
      </c>
      <c r="JB72" s="59">
        <f>+IFERROR(IF(ISTEXT(JB$5)=FALSE,(INDEX(BCR!$1:$1048576,MATCH('Estadísticas BCR'!JB$5,BCR!$A:$A,0),MATCH('Estadísticas BCR'!$B72,BCR!$1:$1,0))),AVERAGE(IP72:JA72)),"")</f>
        <v>0</v>
      </c>
      <c r="JC72" s="60">
        <f>+IFERROR(IF(ISTEXT(JC$5)=FALSE,(INDEX(BCR!$1:$1048576,MATCH('Estadísticas BCR'!JC$5,BCR!$A:$A,0),MATCH('Estadísticas BCR'!$B72,BCR!$1:$1,0))),AVERAGE(IQ72:JB72)),"")</f>
        <v>0</v>
      </c>
      <c r="JD72" s="59">
        <f>+IFERROR(IF(ISTEXT(JD$5)=FALSE,(INDEX(BCR!$1:$1048576,MATCH('Estadísticas BCR'!JD$5,BCR!$A:$A,0),MATCH('Estadísticas BCR'!$B72,BCR!$1:$1,0))),AVERAGE(IR72:JC72)),"")</f>
        <v>0</v>
      </c>
      <c r="JE72" s="59">
        <f>+IFERROR(IF(ISTEXT(JE$5)=FALSE,(INDEX(BCR!$1:$1048576,MATCH('Estadísticas BCR'!JE$5,BCR!$A:$A,0),MATCH('Estadísticas BCR'!$B72,BCR!$1:$1,0))),AVERAGE(IS72:JD72)),"")</f>
        <v>0</v>
      </c>
      <c r="JF72" s="59">
        <f>+IFERROR(IF(ISTEXT(JF$5)=FALSE,(INDEX(BCR!$1:$1048576,MATCH('Estadísticas BCR'!JF$5,BCR!$A:$A,0),MATCH('Estadísticas BCR'!$B72,BCR!$1:$1,0))),AVERAGE(IT72:JE72)),"")</f>
        <v>0</v>
      </c>
      <c r="JG72" s="59">
        <f>+IFERROR(IF(ISTEXT(JG$5)=FALSE,(INDEX(BCR!$1:$1048576,MATCH('Estadísticas BCR'!JG$5,BCR!$A:$A,0),MATCH('Estadísticas BCR'!$B72,BCR!$1:$1,0))),AVERAGE(IU72:JF72)),"")</f>
        <v>0</v>
      </c>
      <c r="JH72" s="59">
        <f>+IFERROR(IF(ISTEXT(JH$5)=FALSE,(INDEX(BCR!$1:$1048576,MATCH('Estadísticas BCR'!JH$5,BCR!$A:$A,0),MATCH('Estadísticas BCR'!$B72,BCR!$1:$1,0))),AVERAGE(IV72:JG72)),"")</f>
        <v>0</v>
      </c>
      <c r="JI72" s="59">
        <f>+IFERROR(IF(ISTEXT(JI$5)=FALSE,(INDEX(BCR!$1:$1048576,MATCH('Estadísticas BCR'!JI$5,BCR!$A:$A,0),MATCH('Estadísticas BCR'!$B72,BCR!$1:$1,0))),AVERAGE(IW72:JH72)),"")</f>
        <v>0</v>
      </c>
      <c r="JJ72" s="59">
        <f>+IFERROR(IF(ISTEXT(JJ$5)=FALSE,(INDEX(BCR!$1:$1048576,MATCH('Estadísticas BCR'!JJ$5,BCR!$A:$A,0),MATCH('Estadísticas BCR'!$B72,BCR!$1:$1,0))),AVERAGE(IX72:JI72)),"")</f>
        <v>0</v>
      </c>
      <c r="JK72" s="59">
        <f>+IFERROR(IF(ISTEXT(JK$5)=FALSE,(INDEX(BCR!$1:$1048576,MATCH('Estadísticas BCR'!JK$5,BCR!$A:$A,0),MATCH('Estadísticas BCR'!$B72,BCR!$1:$1,0))),AVERAGE(IY72:JJ72)),"")</f>
        <v>0</v>
      </c>
      <c r="JL72" s="59">
        <f>+IFERROR(IF(ISTEXT(JL$5)=FALSE,(INDEX(BCR!$1:$1048576,MATCH('Estadísticas BCR'!JL$5,BCR!$A:$A,0),MATCH('Estadísticas BCR'!$B72,BCR!$1:$1,0))),AVERAGE(IZ72:JK72)),"")</f>
        <v>0</v>
      </c>
      <c r="JM72" s="59">
        <f>+IFERROR(IF(ISTEXT(JM$5)=FALSE,(INDEX(BCR!$1:$1048576,MATCH('Estadísticas BCR'!JM$5,BCR!$A:$A,0),MATCH('Estadísticas BCR'!$B72,BCR!$1:$1,0))),AVERAGE(JA72:JL72)),"")</f>
        <v>50.793650793650798</v>
      </c>
      <c r="JN72" s="59">
        <f>+IFERROR(IF(ISTEXT(JN$5)=FALSE,(INDEX(BCR!$1:$1048576,MATCH('Estadísticas BCR'!JN$5,BCR!$A:$A,0),MATCH('Estadísticas BCR'!$B72,BCR!$1:$1,0))),AVERAGE(JB72:JM72)),"")</f>
        <v>53.181818181818201</v>
      </c>
      <c r="JO72" s="59">
        <f>+IFERROR(IF(ISTEXT(JO$5)=FALSE,(INDEX(BCR!$1:$1048576,MATCH('Estadísticas BCR'!JO$5,BCR!$A:$A,0),MATCH('Estadísticas BCR'!$B72,BCR!$1:$1,0))),AVERAGE(JC72:JN72)),"")</f>
        <v>47.368421052631597</v>
      </c>
      <c r="JP72" s="60">
        <f>+IFERROR(IF(ISTEXT(JP$5)=FALSE,(INDEX(BCR!$1:$1048576,MATCH('Estadísticas BCR'!JP$5,BCR!$A:$A,0),MATCH('Estadísticas BCR'!$B72,BCR!$1:$1,0))),AVERAGE(JD72:JO72)),"")</f>
        <v>12.61199083567505</v>
      </c>
      <c r="JQ72" s="59">
        <f>+IFERROR(IF(ISTEXT(JQ$5)=FALSE,(INDEX(BCR!$1:$1048576,MATCH('Estadísticas BCR'!JQ$5,BCR!$A:$A,0),MATCH('Estadísticas BCR'!$B72,BCR!$1:$1,0))),AVERAGE(JE72:JP72)),"")</f>
        <v>48.8888888888889</v>
      </c>
      <c r="JR72" s="59">
        <f>+IFERROR(IF(ISTEXT(JR$5)=FALSE,(INDEX(BCR!$1:$1048576,MATCH('Estadísticas BCR'!JR$5,BCR!$A:$A,0),MATCH('Estadísticas BCR'!$B72,BCR!$1:$1,0))),AVERAGE(JF72:JQ72)),"")</f>
        <v>47.692307692307701</v>
      </c>
      <c r="JS72" s="59">
        <f>+IFERROR(IF(ISTEXT(JS$5)=FALSE,(INDEX(BCR!$1:$1048576,MATCH('Estadísticas BCR'!JS$5,BCR!$A:$A,0),MATCH('Estadísticas BCR'!$B72,BCR!$1:$1,0))),AVERAGE(JG72:JR72)),"")</f>
        <v>51.3333333333333</v>
      </c>
      <c r="JT72" s="59">
        <f>+IFERROR(IF(ISTEXT(JT$5)=FALSE,(INDEX(BCR!$1:$1048576,MATCH('Estadísticas BCR'!JT$5,BCR!$A:$A,0),MATCH('Estadísticas BCR'!$B72,BCR!$1:$1,0))),AVERAGE(JH72:JS72)),"")</f>
        <v>45.604395604395599</v>
      </c>
      <c r="JU72" s="59">
        <f>+IFERROR(IF(ISTEXT(JU$5)=FALSE,(INDEX(BCR!$1:$1048576,MATCH('Estadísticas BCR'!JU$5,BCR!$A:$A,0),MATCH('Estadísticas BCR'!$B72,BCR!$1:$1,0))),AVERAGE(JI72:JT72)),"")</f>
        <v>47.2826086956522</v>
      </c>
      <c r="JV72" s="59">
        <f>+IFERROR(IF(ISTEXT(JV$5)=FALSE,(INDEX(BCR!$1:$1048576,MATCH('Estadísticas BCR'!JV$5,BCR!$A:$A,0),MATCH('Estadísticas BCR'!$B72,BCR!$1:$1,0))),AVERAGE(JJ72:JU72)),"")</f>
        <v>43.3333333333333</v>
      </c>
      <c r="JW72" s="59">
        <f>+IFERROR(IF(ISTEXT(JW$5)=FALSE,(INDEX(BCR!$1:$1048576,MATCH('Estadísticas BCR'!JW$5,BCR!$A:$A,0),MATCH('Estadísticas BCR'!$B72,BCR!$1:$1,0))),AVERAGE(JK72:JV72)),"")</f>
        <v>45</v>
      </c>
      <c r="JX72" s="59">
        <f>+IFERROR(IF(ISTEXT(JX$5)=FALSE,(INDEX(BCR!$1:$1048576,MATCH('Estadísticas BCR'!JX$5,BCR!$A:$A,0),MATCH('Estadísticas BCR'!$B72,BCR!$1:$1,0))),AVERAGE(JL72:JW72)),"")</f>
        <v>42.537313432835802</v>
      </c>
      <c r="JY72" s="59">
        <f>+IFERROR(IF(ISTEXT(JY$5)=FALSE,(INDEX(BCR!$1:$1048576,MATCH('Estadísticas BCR'!JY$5,BCR!$A:$A,0),MATCH('Estadísticas BCR'!$B72,BCR!$1:$1,0))),AVERAGE(JM72:JX72)),"")</f>
        <v>48.421052631579002</v>
      </c>
      <c r="JZ72" s="59">
        <f>+IFERROR(IF(ISTEXT(JZ$5)=FALSE,(INDEX(BCR!$1:$1048576,MATCH('Estadísticas BCR'!JZ$5,BCR!$A:$A,0),MATCH('Estadísticas BCR'!$B72,BCR!$1:$1,0))),AVERAGE(JN72:JY72)),"")</f>
        <v>51.744186046511601</v>
      </c>
      <c r="KA72" s="59">
        <f>+IFERROR(IF(ISTEXT(KA$5)=FALSE,(INDEX(BCR!$1:$1048576,MATCH('Estadísticas BCR'!KA$5,BCR!$A:$A,0),MATCH('Estadísticas BCR'!$B72,BCR!$1:$1,0))),AVERAGE(JO72:JZ72)),"")</f>
        <v>45.0704225352113</v>
      </c>
      <c r="KB72" s="59">
        <f>+IFERROR(IF(ISTEXT(KB$5)=FALSE,(INDEX(BCR!$1:$1048576,MATCH('Estadísticas BCR'!KB$5,BCR!$A:$A,0),MATCH('Estadísticas BCR'!$B72,BCR!$1:$1,0))),AVERAGE(JP72:KA72)),"")</f>
        <v>46.25</v>
      </c>
      <c r="KC72" s="60">
        <f>+IFERROR(IF(ISTEXT(KC$5)=FALSE,(INDEX(BCR!$1:$1048576,MATCH('Estadísticas BCR'!KC$5,BCR!$A:$A,0),MATCH('Estadísticas BCR'!$B72,BCR!$1:$1,0))),AVERAGE(JQ72:KB72)),"")</f>
        <v>46.929820182837396</v>
      </c>
      <c r="KD72" s="59">
        <f>+IFERROR(IF(ISTEXT(KD$5)=FALSE,(INDEX(BCR!$1:$1048576,MATCH('Estadísticas BCR'!KD$5,BCR!$A:$A,0),MATCH('Estadísticas BCR'!$B72,BCR!$1:$1,0))),AVERAGE(JR72:KC72)),"")</f>
        <v>52.688172043010802</v>
      </c>
      <c r="KE72" s="59">
        <f>+IFERROR(IF(ISTEXT(KE$5)=FALSE,(INDEX(BCR!$1:$1048576,MATCH('Estadísticas BCR'!KE$5,BCR!$A:$A,0),MATCH('Estadísticas BCR'!$B72,BCR!$1:$1,0))),AVERAGE(JS72:KD72)),"")</f>
        <v>49.509803921568597</v>
      </c>
      <c r="KF72" s="59">
        <f>+IFERROR(IF(ISTEXT(KF$5)=FALSE,(INDEX(BCR!$1:$1048576,MATCH('Estadísticas BCR'!KF$5,BCR!$A:$A,0),MATCH('Estadísticas BCR'!$B72,BCR!$1:$1,0))),AVERAGE(JT72:KE72)),"")</f>
        <v>51.834862385321102</v>
      </c>
      <c r="KG72" s="59">
        <f>+IFERROR(IF(ISTEXT(KG$5)=FALSE,(INDEX(BCR!$1:$1048576,MATCH('Estadísticas BCR'!KG$5,BCR!$A:$A,0),MATCH('Estadísticas BCR'!$B72,BCR!$1:$1,0))),AVERAGE(JU72:KF72)),"")</f>
        <v>43.75</v>
      </c>
      <c r="KH72" s="59">
        <f>+IFERROR(IF(ISTEXT(KH$5)=FALSE,(INDEX(BCR!$1:$1048576,MATCH('Estadísticas BCR'!KH$5,BCR!$A:$A,0),MATCH('Estadísticas BCR'!$B72,BCR!$1:$1,0))),AVERAGE(JV72:KG72)),"")</f>
        <v>48.3333333333333</v>
      </c>
      <c r="KI72" s="59">
        <f>+IFERROR(IF(ISTEXT(KI$5)=FALSE,(INDEX(BCR!$1:$1048576,MATCH('Estadísticas BCR'!KI$5,BCR!$A:$A,0),MATCH('Estadísticas BCR'!$B72,BCR!$1:$1,0))),AVERAGE(JW72:KH72)),"")</f>
        <v>46.1111111111111</v>
      </c>
      <c r="KJ72" s="59">
        <f>+IFERROR(IF(ISTEXT(KJ$5)=FALSE,(INDEX(BCR!$1:$1048576,MATCH('Estadísticas BCR'!KJ$5,BCR!$A:$A,0),MATCH('Estadísticas BCR'!$B72,BCR!$1:$1,0))),AVERAGE(JX72:KI72)),"")</f>
        <v>45.121951219512198</v>
      </c>
      <c r="KK72" s="59">
        <f>+IFERROR(IF(ISTEXT(KK$5)=FALSE,(INDEX(BCR!$1:$1048576,MATCH('Estadísticas BCR'!KK$5,BCR!$A:$A,0),MATCH('Estadísticas BCR'!$B72,BCR!$1:$1,0))),AVERAGE(JY72:KJ72)),"")</f>
        <v>50</v>
      </c>
      <c r="KL72" s="59">
        <f>+IFERROR(IF(ISTEXT(KL$5)=FALSE,(INDEX(BCR!$1:$1048576,MATCH('Estadísticas BCR'!KL$5,BCR!$A:$A,0),MATCH('Estadísticas BCR'!$B72,BCR!$1:$1,0))),AVERAGE(JZ72:KK72)),"")</f>
        <v>54.487179487179503</v>
      </c>
      <c r="KM72" s="59">
        <f>+IFERROR(IF(ISTEXT(KM$5)=FALSE,(INDEX(BCR!$1:$1048576,MATCH('Estadísticas BCR'!KM$5,BCR!$A:$A,0),MATCH('Estadísticas BCR'!$B72,BCR!$1:$1,0))),AVERAGE(KA72:KL72)),"")</f>
        <v>48.850574712643699</v>
      </c>
      <c r="KN72" s="59">
        <f>+IFERROR(IF(ISTEXT(KN$5)=FALSE,(INDEX(BCR!$1:$1048576,MATCH('Estadísticas BCR'!KN$5,BCR!$A:$A,0),MATCH('Estadísticas BCR'!$B72,BCR!$1:$1,0))),AVERAGE(KB72:KM72)),"")</f>
        <v>45.512820512820497</v>
      </c>
      <c r="KO72" s="59">
        <f>+IFERROR(IF(ISTEXT(KO$5)=FALSE,(INDEX(BCR!$1:$1048576,MATCH('Estadísticas BCR'!KO$5,BCR!$A:$A,0),MATCH('Estadísticas BCR'!$B72,BCR!$1:$1,0))),AVERAGE(KC72:KN72)),"")</f>
        <v>48.101265822784796</v>
      </c>
      <c r="KP72" s="60">
        <f>+IFERROR(IF(ISTEXT(KP$5)=FALSE,(INDEX(BCR!$1:$1048576,MATCH('Estadísticas BCR'!KP$5,BCR!$A:$A,0),MATCH('Estadísticas BCR'!$B72,BCR!$1:$1,0))),AVERAGE(KD72:KO72)),"")</f>
        <v>48.691756212440474</v>
      </c>
      <c r="KQ72" s="59">
        <f>+IFERROR(IF(ISTEXT(KQ$5)=FALSE,(INDEX(BCR!$1:$1048576,MATCH('Estadísticas BCR'!KQ$5,BCR!$A:$A,0),MATCH('Estadísticas BCR'!$B72,BCR!$1:$1,0))),AVERAGE(KE72:KP72)),"")</f>
        <v>40.9722222222222</v>
      </c>
      <c r="KR72" s="59">
        <f>+IFERROR(IF(ISTEXT(KR$5)=FALSE,(INDEX(BCR!$1:$1048576,MATCH('Estadísticas BCR'!KR$5,BCR!$A:$A,0),MATCH('Estadísticas BCR'!$B72,BCR!$1:$1,0))),AVERAGE(KF72:KQ72)),"")</f>
        <v>42.452830188679201</v>
      </c>
      <c r="KS72" s="59">
        <f>+IFERROR(IF(ISTEXT(KS$5)=FALSE,(INDEX(BCR!$1:$1048576,MATCH('Estadísticas BCR'!KS$5,BCR!$A:$A,0),MATCH('Estadísticas BCR'!$B72,BCR!$1:$1,0))),AVERAGE(KG72:KR72)),"")</f>
        <v>38.235294117647101</v>
      </c>
      <c r="KT72" s="59">
        <f>+IFERROR(IF(ISTEXT(KT$5)=FALSE,(INDEX(BCR!$1:$1048576,MATCH('Estadísticas BCR'!KT$5,BCR!$A:$A,0),MATCH('Estadísticas BCR'!$B72,BCR!$1:$1,0))),AVERAGE(KH72:KS72)),"")</f>
        <v>48.148148148148202</v>
      </c>
      <c r="KU72" s="59">
        <f>+IFERROR(IF(ISTEXT(KU$5)=FALSE,(INDEX(BCR!$1:$1048576,MATCH('Estadísticas BCR'!KU$5,BCR!$A:$A,0),MATCH('Estadísticas BCR'!$B72,BCR!$1:$1,0))),AVERAGE(KI72:KT72)),"")</f>
        <v>50.446428571428598</v>
      </c>
      <c r="KV72" s="59">
        <f>+IFERROR(IF(ISTEXT(KV$5)=FALSE,(INDEX(BCR!$1:$1048576,MATCH('Estadísticas BCR'!KV$5,BCR!$A:$A,0),MATCH('Estadísticas BCR'!$B72,BCR!$1:$1,0))),AVERAGE(KJ72:KU72)),"")</f>
        <v>52.671755725190799</v>
      </c>
      <c r="KW72" s="59">
        <f>+IFERROR(IF(ISTEXT(KW$5)=FALSE,(INDEX(BCR!$1:$1048576,MATCH('Estadísticas BCR'!KW$5,BCR!$A:$A,0),MATCH('Estadísticas BCR'!$B72,BCR!$1:$1,0))),AVERAGE(KK72:KV72)),"")</f>
        <v>55.109489051094897</v>
      </c>
      <c r="KX72" s="59">
        <f>+IFERROR(IF(ISTEXT(KX$5)=FALSE,(INDEX(BCR!$1:$1048576,MATCH('Estadísticas BCR'!KX$5,BCR!$A:$A,0),MATCH('Estadísticas BCR'!$B72,BCR!$1:$1,0))),AVERAGE(KL72:KW72)),"")</f>
        <v>48.837209302325597</v>
      </c>
      <c r="KY72" s="59">
        <f>+IFERROR(IF(ISTEXT(KY$5)=FALSE,(INDEX(BCR!$1:$1048576,MATCH('Estadísticas BCR'!KY$5,BCR!$A:$A,0),MATCH('Estadísticas BCR'!$B72,BCR!$1:$1,0))),AVERAGE(KM72:KX72)),"")</f>
        <v>50.920245398772998</v>
      </c>
      <c r="KZ72" s="59">
        <f>+IFERROR(IF(ISTEXT(KZ$5)=FALSE,(INDEX(BCR!$1:$1048576,MATCH('Estadísticas BCR'!KZ$5,BCR!$A:$A,0),MATCH('Estadísticas BCR'!$B72,BCR!$1:$1,0))),AVERAGE(KN72:KY72)),"")</f>
        <v>50.588235294117602</v>
      </c>
      <c r="LA72" s="59">
        <f>+IFERROR(IF(ISTEXT(LA$5)=FALSE,(INDEX(BCR!$1:$1048576,MATCH('Estadísticas BCR'!LA$5,BCR!$A:$A,0),MATCH('Estadísticas BCR'!$B72,BCR!$1:$1,0))),AVERAGE(KO72:KZ72)),"")</f>
        <v>52.976190476190503</v>
      </c>
      <c r="LB72" s="59">
        <f>+IFERROR(IF(ISTEXT(LB$5)=FALSE,(INDEX(BCR!$1:$1048576,MATCH('Estadísticas BCR'!LB$5,BCR!$A:$A,0),MATCH('Estadísticas BCR'!$B72,BCR!$1:$1,0))),AVERAGE(KP72:LA72)),"")</f>
        <v>64.110429447852795</v>
      </c>
      <c r="LC72" s="60">
        <f>+IFERROR(IF(ISTEXT(LC$5)=FALSE,(INDEX(BCR!$1:$1048576,MATCH('Estadísticas BCR'!LC$5,BCR!$A:$A,0),MATCH('Estadísticas BCR'!$B72,BCR!$1:$1,0))),AVERAGE(KQ72:LB72)),"")</f>
        <v>49.62237316197254</v>
      </c>
      <c r="LD72" s="59">
        <f>+IFERROR(IF(ISTEXT(LD$5)=FALSE,(INDEX(BCR!$1:$1048576,MATCH('Estadísticas BCR'!LD$5,BCR!$A:$A,0),MATCH('Estadísticas BCR'!$B72,BCR!$1:$1,0))),AVERAGE(KR72:LC72)),"")</f>
        <v>45.3333333333333</v>
      </c>
      <c r="LE72" s="59">
        <f>+IFERROR(IF(ISTEXT(LE$5)=FALSE,(INDEX(BCR!$1:$1048576,MATCH('Estadísticas BCR'!LE$5,BCR!$A:$A,0),MATCH('Estadísticas BCR'!$B72,BCR!$1:$1,0))),AVERAGE(KS72:LD72)),"")</f>
        <v>53.191489361702097</v>
      </c>
      <c r="LF72" s="59">
        <f>+IFERROR(IF(ISTEXT(LF$5)=FALSE,(INDEX(BCR!$1:$1048576,MATCH('Estadísticas BCR'!LF$5,BCR!$A:$A,0),MATCH('Estadísticas BCR'!$B72,BCR!$1:$1,0))),AVERAGE(KT72:LE72)),"")</f>
        <v>55.743243243243199</v>
      </c>
      <c r="LG72" s="59">
        <f>+IFERROR(IF(ISTEXT(LG$5)=FALSE,(INDEX(BCR!$1:$1048576,MATCH('Estadísticas BCR'!LG$5,BCR!$A:$A,0),MATCH('Estadísticas BCR'!$B72,BCR!$1:$1,0))),AVERAGE(KU72:LF72)),"")</f>
        <v>57.894736842105303</v>
      </c>
      <c r="LH72" s="59">
        <f>+IFERROR(IF(ISTEXT(LH$5)=FALSE,(INDEX(BCR!$1:$1048576,MATCH('Estadísticas BCR'!LH$5,BCR!$A:$A,0),MATCH('Estadísticas BCR'!$B72,BCR!$1:$1,0))),AVERAGE(KV72:LG72)),"")</f>
        <v>50.7518796992481</v>
      </c>
      <c r="LI72" s="59">
        <f>+IFERROR(IF(ISTEXT(LI$5)=FALSE,(INDEX(BCR!$1:$1048576,MATCH('Estadísticas BCR'!LI$5,BCR!$A:$A,0),MATCH('Estadísticas BCR'!$B72,BCR!$1:$1,0))),AVERAGE(KW72:LH72)),"")</f>
        <v>51.5625</v>
      </c>
      <c r="LJ72" s="59">
        <f>+IFERROR(IF(ISTEXT(LJ$5)=FALSE,(INDEX(BCR!$1:$1048576,MATCH('Estadísticas BCR'!LJ$5,BCR!$A:$A,0),MATCH('Estadísticas BCR'!$B72,BCR!$1:$1,0))),AVERAGE(KX72:LI72)),"")</f>
        <v>62.142857142857203</v>
      </c>
      <c r="LK72" s="59">
        <f>+IFERROR(IF(ISTEXT(LK$5)=FALSE,(INDEX(BCR!$1:$1048576,MATCH('Estadísticas BCR'!LK$5,BCR!$A:$A,0),MATCH('Estadísticas BCR'!$B72,BCR!$1:$1,0))),AVERAGE(KY72:LJ72)),"")</f>
        <v>51.2</v>
      </c>
      <c r="LL72" s="59">
        <f>+IFERROR(IF(ISTEXT(LL$5)=FALSE,(INDEX(BCR!$1:$1048576,MATCH('Estadísticas BCR'!LL$5,BCR!$A:$A,0),MATCH('Estadísticas BCR'!$B72,BCR!$1:$1,0))),AVERAGE(KZ72:LK72)),"")</f>
        <v>49.2</v>
      </c>
      <c r="LM72" s="59">
        <f>+IFERROR(IF(ISTEXT(LM$5)=FALSE,(INDEX(BCR!$1:$1048576,MATCH('Estadísticas BCR'!LM$5,BCR!$A:$A,0),MATCH('Estadísticas BCR'!$B72,BCR!$1:$1,0))),AVERAGE(LA72:LL72)),"")</f>
        <v>48.529411764705898</v>
      </c>
      <c r="LN72" s="59">
        <f>+IFERROR(IF(ISTEXT(LN$5)=FALSE,(INDEX(BCR!$1:$1048576,MATCH('Estadísticas BCR'!LN$5,BCR!$A:$A,0),MATCH('Estadísticas BCR'!$B72,BCR!$1:$1,0))),AVERAGE(LB72:LM72)),"")</f>
        <v>60.6194690265487</v>
      </c>
      <c r="LO72" s="59">
        <f>+IFERROR(IF(ISTEXT(LO$5)=FALSE,(INDEX(BCR!$1:$1048576,MATCH('Estadísticas BCR'!LO$5,BCR!$A:$A,0),MATCH('Estadísticas BCR'!$B72,BCR!$1:$1,0))),AVERAGE(LC72:LN72)),"")</f>
        <v>69.491525423728802</v>
      </c>
      <c r="LP72" s="60">
        <f>+IFERROR(IF(ISTEXT(LP$5)=FALSE,(INDEX(BCR!$1:$1048576,MATCH('Estadísticas BCR'!LP$5,BCR!$A:$A,0),MATCH('Estadísticas BCR'!$B72,BCR!$1:$1,0))),AVERAGE(LD72:LO72)),"")</f>
        <v>54.638370486456047</v>
      </c>
      <c r="LQ72" s="59">
        <f>+IFERROR(IF(ISTEXT(LQ$5)=FALSE,(INDEX(BCR!$1:$1048576,MATCH('Estadísticas BCR'!LQ$5,BCR!$A:$A,0),MATCH('Estadísticas BCR'!$B72,BCR!$1:$1,0))),AVERAGE(LE72:LP72)),"")</f>
        <v>51.219512195122</v>
      </c>
      <c r="LR72" s="59">
        <f>+IFERROR(IF(ISTEXT(LR$5)=FALSE,(INDEX(BCR!$1:$1048576,MATCH('Estadísticas BCR'!LR$5,BCR!$A:$A,0),MATCH('Estadísticas BCR'!$B72,BCR!$1:$1,0))),AVERAGE(LF72:LQ72)),"")</f>
        <v>63.636363636363598</v>
      </c>
      <c r="LS72" s="59">
        <f>+IFERROR(IF(ISTEXT(LS$5)=FALSE,(INDEX(BCR!$1:$1048576,MATCH('Estadísticas BCR'!LS$5,BCR!$A:$A,0),MATCH('Estadísticas BCR'!$B72,BCR!$1:$1,0))),AVERAGE(LG72:LR72)),"")</f>
        <v>51.801801801801801</v>
      </c>
      <c r="LT72" s="59">
        <f>+IFERROR(IF(ISTEXT(LT$5)=FALSE,(INDEX(BCR!$1:$1048576,MATCH('Estadísticas BCR'!LT$5,BCR!$A:$A,0),MATCH('Estadísticas BCR'!$B72,BCR!$1:$1,0))),AVERAGE(LH72:LS72)),"")</f>
        <v>46.120689655172399</v>
      </c>
      <c r="LU72" s="59">
        <f>+IFERROR(IF(ISTEXT(LU$5)=FALSE,(INDEX(BCR!$1:$1048576,MATCH('Estadísticas BCR'!LU$5,BCR!$A:$A,0),MATCH('Estadísticas BCR'!$B72,BCR!$1:$1,0))),AVERAGE(LI72:LT72)),"")</f>
        <v>60.569105691056897</v>
      </c>
      <c r="LV72" s="59">
        <f>+IFERROR(IF(ISTEXT(LV$5)=FALSE,(INDEX(BCR!$1:$1048576,MATCH('Estadísticas BCR'!LV$5,BCR!$A:$A,0),MATCH('Estadísticas BCR'!$B72,BCR!$1:$1,0))),AVERAGE(LJ72:LU72)),"")</f>
        <v>50.934579439252303</v>
      </c>
      <c r="LW72" s="59">
        <f>+IFERROR(IF(ISTEXT(LW$5)=FALSE,(INDEX(BCR!$1:$1048576,MATCH('Estadísticas BCR'!LW$5,BCR!$A:$A,0),MATCH('Estadísticas BCR'!$B72,BCR!$1:$1,0))),AVERAGE(LK72:LV72)),"")</f>
        <v>61.764705882352899</v>
      </c>
      <c r="LX72" s="59">
        <f>+IFERROR(IF(ISTEXT(LX$5)=FALSE,(INDEX(BCR!$1:$1048576,MATCH('Estadísticas BCR'!LX$5,BCR!$A:$A,0),MATCH('Estadísticas BCR'!$B72,BCR!$1:$1,0))),AVERAGE(LL72:LW72)),"")</f>
        <v>60.683760683760703</v>
      </c>
      <c r="LY72" s="59">
        <f>+IFERROR(IF(ISTEXT(LY$5)=FALSE,(INDEX(BCR!$1:$1048576,MATCH('Estadísticas BCR'!LY$5,BCR!$A:$A,0),MATCH('Estadísticas BCR'!$B72,BCR!$1:$1,0))),AVERAGE(LM72:LX72)),"")</f>
        <v>51.785714285714299</v>
      </c>
      <c r="LZ72" s="59">
        <f>+IFERROR(IF(ISTEXT(LZ$5)=FALSE,(INDEX(BCR!$1:$1048576,MATCH('Estadísticas BCR'!LZ$5,BCR!$A:$A,0),MATCH('Estadísticas BCR'!$B72,BCR!$1:$1,0))),AVERAGE(LN72:LY72)),"")</f>
        <v>67.622950819672099</v>
      </c>
      <c r="MA72" s="59">
        <f>+IFERROR(IF(ISTEXT(MA$5)=FALSE,(INDEX(BCR!$1:$1048576,MATCH('Estadísticas BCR'!MA$5,BCR!$A:$A,0),MATCH('Estadísticas BCR'!$B72,BCR!$1:$1,0))),AVERAGE(LO72:LZ72)),"")</f>
        <v>64.830508474576305</v>
      </c>
      <c r="MB72" s="59">
        <f>+IFERROR(IF(ISTEXT(MB$5)=FALSE,(INDEX(BCR!$1:$1048576,MATCH('Estadísticas BCR'!MB$5,BCR!$A:$A,0),MATCH('Estadísticas BCR'!$B72,BCR!$1:$1,0))),AVERAGE(LP72:MA72)),"")</f>
        <v>79.816513761467903</v>
      </c>
      <c r="MC72" s="60">
        <f>+IFERROR(IF(ISTEXT(MC$5)=FALSE,(INDEX(BCR!$1:$1048576,MATCH('Estadísticas BCR'!MC$5,BCR!$A:$A,0),MATCH('Estadísticas BCR'!$B72,BCR!$1:$1,0))),AVERAGE(LQ72:MB72)),"")</f>
        <v>59.232183860526106</v>
      </c>
      <c r="MD72" s="59">
        <f>+IFERROR(IF(ISTEXT(MD$5)=FALSE,(INDEX(BCR!$1:$1048576,MATCH('Estadísticas BCR'!MD$5,BCR!$A:$A,0),MATCH('Estadísticas BCR'!$B72,BCR!$1:$1,0))),AVERAGE(LR72:MC72)),"")</f>
        <v>69.306930693069305</v>
      </c>
      <c r="ME72" s="59">
        <f>+IFERROR(IF(ISTEXT(ME$5)=FALSE,(INDEX(BCR!$1:$1048576,MATCH('Estadísticas BCR'!ME$5,BCR!$A:$A,0),MATCH('Estadísticas BCR'!$B72,BCR!$1:$1,0))),AVERAGE(LS72:MD72)),"")</f>
        <v>70.3125</v>
      </c>
      <c r="MF72" s="59">
        <f>+IFERROR(IF(ISTEXT(MF$5)=FALSE,(INDEX(BCR!$1:$1048576,MATCH('Estadísticas BCR'!MF$5,BCR!$A:$A,0),MATCH('Estadísticas BCR'!$B72,BCR!$1:$1,0))),AVERAGE(LT72:ME72)),"")</f>
        <v>65.425531914893597</v>
      </c>
      <c r="MG72" s="59" t="str">
        <f>+IFERROR(IF(ISTEXT(MG$5)=FALSE,(INDEX(BCR!$1:$1048576,MATCH('Estadísticas BCR'!MG$5,BCR!$A:$A,0),MATCH('Estadísticas BCR'!$B72,BCR!$1:$1,0))),AVERAGE(LU72:MF72)),"")</f>
        <v/>
      </c>
      <c r="MH72" s="59" t="str">
        <f>+IFERROR(IF(ISTEXT(MH$5)=FALSE,(INDEX(BCR!$1:$1048576,MATCH('Estadísticas BCR'!MH$5,BCR!$A:$A,0),MATCH('Estadísticas BCR'!$B72,BCR!$1:$1,0))),AVERAGE(LV72:MG72)),"")</f>
        <v/>
      </c>
      <c r="MI72" s="59" t="str">
        <f>+IFERROR(IF(ISTEXT(MI$5)=FALSE,(INDEX(BCR!$1:$1048576,MATCH('Estadísticas BCR'!MI$5,BCR!$A:$A,0),MATCH('Estadísticas BCR'!$B72,BCR!$1:$1,0))),AVERAGE(LW72:MH72)),"")</f>
        <v/>
      </c>
      <c r="MJ72" s="59" t="str">
        <f>+IFERROR(IF(ISTEXT(MJ$5)=FALSE,(INDEX(BCR!$1:$1048576,MATCH('Estadísticas BCR'!MJ$5,BCR!$A:$A,0),MATCH('Estadísticas BCR'!$B72,BCR!$1:$1,0))),AVERAGE(LX72:MI72)),"")</f>
        <v/>
      </c>
      <c r="MK72" s="59" t="str">
        <f>+IFERROR(IF(ISTEXT(MK$5)=FALSE,(INDEX(BCR!$1:$1048576,MATCH('Estadísticas BCR'!MK$5,BCR!$A:$A,0),MATCH('Estadísticas BCR'!$B72,BCR!$1:$1,0))),AVERAGE(LY72:MJ72)),"")</f>
        <v/>
      </c>
      <c r="ML72" s="59" t="str">
        <f>+IFERROR(IF(ISTEXT(ML$5)=FALSE,(INDEX(BCR!$1:$1048576,MATCH('Estadísticas BCR'!ML$5,BCR!$A:$A,0),MATCH('Estadísticas BCR'!$B72,BCR!$1:$1,0))),AVERAGE(LZ72:MK72)),"")</f>
        <v/>
      </c>
      <c r="MM72" s="59" t="str">
        <f>+IFERROR(IF(ISTEXT(MM$5)=FALSE,(INDEX(BCR!$1:$1048576,MATCH('Estadísticas BCR'!MM$5,BCR!$A:$A,0),MATCH('Estadísticas BCR'!$B72,BCR!$1:$1,0))),AVERAGE(MA72:ML72)),"")</f>
        <v/>
      </c>
      <c r="MN72" s="59" t="str">
        <f>+IFERROR(IF(ISTEXT(MN$5)=FALSE,(INDEX(BCR!$1:$1048576,MATCH('Estadísticas BCR'!MN$5,BCR!$A:$A,0),MATCH('Estadísticas BCR'!$B72,BCR!$1:$1,0))),AVERAGE(MB72:MM72)),"")</f>
        <v/>
      </c>
      <c r="MO72" s="59" t="str">
        <f>+IFERROR(IF(ISTEXT(MO$5)=FALSE,(INDEX(BCR!$1:$1048576,MATCH('Estadísticas BCR'!MO$5,BCR!$A:$A,0),MATCH('Estadísticas BCR'!$B72,BCR!$1:$1,0))),AVERAGE(MC72:MN72)),"")</f>
        <v/>
      </c>
      <c r="MP72" s="60">
        <f>+IFERROR(IF(ISTEXT(MP$5)=FALSE,(INDEX(BCR!$1:$1048576,MATCH('Estadísticas BCR'!MP$5,BCR!$A:$A,0),MATCH('Estadísticas BCR'!$B72,BCR!$1:$1,0))),AVERAGE(MD72:MO72)),"")</f>
        <v>68.348320869320972</v>
      </c>
    </row>
    <row r="73" spans="2:354" outlineLevel="1">
      <c r="C73" s="309" t="s">
        <v>923</v>
      </c>
      <c r="D73" s="104"/>
      <c r="E73" s="104"/>
      <c r="F73" s="104"/>
      <c r="G73" s="104"/>
      <c r="H73" s="104"/>
      <c r="I73" s="104"/>
      <c r="J73" s="104"/>
      <c r="K73" s="104"/>
      <c r="L73" s="104"/>
      <c r="M73" s="104"/>
      <c r="N73" s="104"/>
      <c r="O73" s="104"/>
      <c r="P73" s="59"/>
      <c r="Q73" s="104"/>
      <c r="R73" s="104"/>
      <c r="S73" s="104"/>
      <c r="T73" s="104"/>
      <c r="U73" s="104"/>
      <c r="V73" s="104"/>
      <c r="W73" s="104"/>
      <c r="X73" s="104"/>
      <c r="Y73" s="104"/>
      <c r="Z73" s="104"/>
      <c r="AA73" s="104"/>
      <c r="AB73" s="104"/>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c r="BS73" s="59"/>
      <c r="BT73" s="59"/>
      <c r="BU73" s="59"/>
      <c r="BV73" s="59"/>
      <c r="BW73" s="59"/>
      <c r="BX73" s="59"/>
      <c r="BY73" s="59"/>
      <c r="BZ73" s="59"/>
      <c r="CA73" s="59"/>
      <c r="CB73" s="59"/>
      <c r="CC73" s="59"/>
      <c r="CD73" s="59"/>
      <c r="CE73" s="59"/>
      <c r="CF73" s="59"/>
      <c r="CG73" s="59"/>
      <c r="CH73" s="59"/>
      <c r="CI73" s="59"/>
      <c r="CJ73" s="59"/>
      <c r="CK73" s="59"/>
      <c r="CL73" s="59"/>
      <c r="CM73" s="59"/>
      <c r="CN73" s="59"/>
      <c r="CO73" s="59"/>
      <c r="CP73" s="59"/>
      <c r="CQ73" s="59"/>
      <c r="CR73" s="59"/>
      <c r="CS73" s="59"/>
      <c r="CT73" s="59"/>
      <c r="CU73" s="59"/>
      <c r="CV73" s="59"/>
      <c r="CW73" s="59"/>
      <c r="CX73" s="59"/>
      <c r="CY73" s="59"/>
      <c r="CZ73" s="59"/>
      <c r="DA73" s="59"/>
      <c r="DB73" s="59"/>
      <c r="DC73" s="59"/>
      <c r="DD73" s="59"/>
      <c r="DE73" s="59"/>
      <c r="DF73" s="59"/>
      <c r="DG73" s="59"/>
      <c r="DH73" s="59"/>
      <c r="DI73" s="59"/>
      <c r="DJ73" s="59"/>
      <c r="DK73" s="59"/>
      <c r="DL73" s="59"/>
      <c r="DM73" s="59"/>
      <c r="DN73" s="59"/>
      <c r="DO73" s="59"/>
      <c r="DP73" s="59"/>
      <c r="DQ73" s="59"/>
      <c r="DR73" s="59"/>
      <c r="DS73" s="59"/>
      <c r="DT73" s="59"/>
      <c r="DU73" s="59"/>
      <c r="DV73" s="59"/>
      <c r="DW73" s="59"/>
      <c r="DX73" s="59"/>
      <c r="DY73" s="59"/>
      <c r="DZ73" s="59"/>
      <c r="EA73" s="59"/>
      <c r="EB73" s="59"/>
      <c r="EC73" s="59"/>
      <c r="ED73" s="59"/>
      <c r="EE73" s="59"/>
      <c r="EF73" s="59"/>
      <c r="EG73" s="59"/>
      <c r="EH73" s="59"/>
      <c r="EI73" s="59"/>
      <c r="EJ73" s="59"/>
      <c r="EK73" s="59"/>
      <c r="EL73" s="59"/>
      <c r="EM73" s="59"/>
      <c r="EN73" s="59"/>
      <c r="EO73" s="59"/>
      <c r="EP73" s="59"/>
      <c r="EQ73" s="59"/>
      <c r="ER73" s="59"/>
      <c r="ES73" s="59"/>
      <c r="ET73" s="59"/>
      <c r="EU73" s="59"/>
      <c r="EV73" s="59"/>
      <c r="EW73" s="59"/>
      <c r="EX73" s="59"/>
      <c r="EY73" s="59"/>
      <c r="EZ73" s="59"/>
      <c r="FA73" s="59"/>
      <c r="FB73" s="59"/>
      <c r="FC73" s="59"/>
      <c r="FD73" s="59"/>
      <c r="FE73" s="59"/>
      <c r="FF73" s="59"/>
      <c r="FG73" s="59"/>
      <c r="FH73" s="59"/>
      <c r="FI73" s="59"/>
      <c r="FJ73" s="59"/>
      <c r="FK73" s="59"/>
      <c r="FL73" s="59"/>
      <c r="FM73" s="59"/>
      <c r="FN73" s="59"/>
      <c r="FO73" s="59"/>
      <c r="FP73" s="59"/>
      <c r="FQ73" s="59"/>
      <c r="FR73" s="59"/>
      <c r="FS73" s="59"/>
      <c r="FT73" s="59"/>
      <c r="FU73" s="59"/>
      <c r="FV73" s="59"/>
      <c r="FW73" s="59"/>
      <c r="FX73" s="59"/>
      <c r="FY73" s="59"/>
      <c r="FZ73" s="59"/>
      <c r="GA73" s="59"/>
      <c r="GB73" s="59"/>
      <c r="GC73" s="59"/>
      <c r="GD73" s="59"/>
      <c r="GE73" s="59"/>
      <c r="GF73" s="59"/>
      <c r="GG73" s="59"/>
      <c r="GH73" s="59"/>
      <c r="GI73" s="59"/>
      <c r="GJ73" s="59"/>
      <c r="GK73" s="59"/>
      <c r="GL73" s="59"/>
      <c r="GM73" s="59"/>
      <c r="GN73" s="59"/>
      <c r="GO73" s="59"/>
      <c r="GP73" s="59"/>
      <c r="GQ73" s="59"/>
      <c r="GR73" s="59"/>
      <c r="GS73" s="59"/>
      <c r="GT73" s="59"/>
      <c r="GU73" s="59"/>
      <c r="GV73" s="59"/>
      <c r="GW73" s="59"/>
      <c r="GX73" s="59"/>
      <c r="GY73" s="59"/>
      <c r="GZ73" s="59"/>
      <c r="HA73" s="59"/>
      <c r="HB73" s="59"/>
      <c r="HC73" s="59"/>
      <c r="HD73" s="59"/>
      <c r="HE73" s="59"/>
      <c r="HF73" s="59"/>
      <c r="HG73" s="59"/>
      <c r="HH73" s="59"/>
      <c r="HI73" s="59"/>
      <c r="HJ73" s="59"/>
      <c r="HK73" s="59"/>
      <c r="HL73" s="59"/>
      <c r="HM73" s="59"/>
      <c r="HN73" s="59"/>
      <c r="HO73" s="59"/>
      <c r="HP73" s="59"/>
      <c r="HQ73" s="59"/>
      <c r="HR73" s="59"/>
      <c r="HS73" s="59"/>
      <c r="HT73" s="59"/>
      <c r="HU73" s="59"/>
      <c r="HV73" s="59"/>
      <c r="HW73" s="59"/>
      <c r="HX73" s="59"/>
      <c r="HY73" s="59"/>
      <c r="HZ73" s="59"/>
      <c r="IA73" s="59"/>
      <c r="IB73" s="59"/>
      <c r="IC73" s="59"/>
      <c r="ID73" s="59"/>
      <c r="IE73" s="59"/>
      <c r="IF73" s="59"/>
      <c r="IG73" s="59"/>
      <c r="IH73" s="59"/>
      <c r="II73" s="59"/>
      <c r="IJ73" s="59"/>
      <c r="IK73" s="59"/>
      <c r="IL73" s="59"/>
      <c r="IM73" s="59"/>
      <c r="IN73" s="59"/>
      <c r="IO73" s="59"/>
      <c r="IP73" s="59"/>
      <c r="IQ73" s="59"/>
      <c r="IR73" s="59"/>
      <c r="IS73" s="59"/>
      <c r="IT73" s="59"/>
      <c r="IU73" s="59"/>
      <c r="IV73" s="59"/>
      <c r="IW73" s="59"/>
      <c r="IX73" s="59"/>
      <c r="IY73" s="59"/>
      <c r="IZ73" s="59"/>
      <c r="JA73" s="59"/>
      <c r="JB73" s="59"/>
      <c r="JC73" s="59"/>
      <c r="JD73" s="59"/>
      <c r="JE73" s="59"/>
      <c r="JF73" s="59"/>
      <c r="JG73" s="59"/>
      <c r="JH73" s="59"/>
      <c r="JI73" s="59"/>
      <c r="JJ73" s="59"/>
      <c r="JK73" s="59"/>
      <c r="JL73" s="59"/>
      <c r="JM73" s="59"/>
      <c r="JN73" s="59"/>
      <c r="JO73" s="59"/>
      <c r="JP73" s="59"/>
      <c r="JQ73" s="59"/>
      <c r="JR73" s="59"/>
      <c r="JS73" s="59"/>
      <c r="JT73" s="59"/>
      <c r="JU73" s="59"/>
      <c r="JV73" s="59"/>
      <c r="JW73" s="59"/>
      <c r="JX73" s="59"/>
      <c r="JY73" s="59"/>
      <c r="JZ73" s="59"/>
      <c r="KA73" s="59"/>
      <c r="KB73" s="59"/>
      <c r="KC73" s="59"/>
      <c r="KD73" s="59"/>
      <c r="KE73" s="59"/>
      <c r="KF73" s="59"/>
      <c r="KG73" s="59"/>
      <c r="KH73" s="59"/>
      <c r="KI73" s="59"/>
      <c r="KJ73" s="59"/>
      <c r="KK73" s="59"/>
      <c r="KL73" s="59"/>
      <c r="KM73" s="59"/>
      <c r="KN73" s="59"/>
      <c r="KO73" s="59"/>
      <c r="KP73" s="59"/>
      <c r="KQ73" s="59"/>
      <c r="KR73" s="59"/>
      <c r="KS73" s="59"/>
      <c r="KT73" s="59"/>
      <c r="KU73" s="59"/>
      <c r="KV73" s="59"/>
      <c r="KW73" s="59"/>
      <c r="KX73" s="59"/>
      <c r="KY73" s="59"/>
      <c r="KZ73" s="59"/>
      <c r="LA73" s="59"/>
      <c r="LB73" s="59"/>
      <c r="LC73" s="59"/>
      <c r="LD73" s="59"/>
      <c r="LE73" s="59"/>
      <c r="LF73" s="59"/>
      <c r="LG73" s="59"/>
      <c r="LH73" s="59"/>
      <c r="LI73" s="59"/>
      <c r="LJ73" s="59"/>
      <c r="LK73" s="59"/>
      <c r="LL73" s="59"/>
      <c r="LM73" s="59"/>
      <c r="LN73" s="59"/>
      <c r="LO73" s="59"/>
      <c r="LP73" s="59"/>
      <c r="LQ73" s="59"/>
      <c r="LR73" s="59"/>
      <c r="LS73" s="59"/>
      <c r="LT73" s="59"/>
      <c r="LU73" s="59"/>
      <c r="LV73" s="59"/>
      <c r="LW73" s="59"/>
      <c r="LX73" s="59"/>
      <c r="LY73" s="59"/>
      <c r="LZ73" s="59"/>
      <c r="MA73" s="59"/>
      <c r="MB73" s="59"/>
      <c r="MC73" s="59"/>
      <c r="MD73" s="59"/>
      <c r="ME73" s="59"/>
      <c r="MF73" s="59"/>
      <c r="MG73" s="59"/>
      <c r="MH73" s="59"/>
      <c r="MI73" s="59"/>
      <c r="MJ73" s="59"/>
      <c r="MK73" s="59"/>
      <c r="ML73" s="59"/>
      <c r="MM73" s="59"/>
      <c r="MN73" s="59"/>
      <c r="MO73" s="59"/>
      <c r="MP73" s="59"/>
    </row>
    <row r="74" spans="2:354" outlineLevel="1">
      <c r="B74" s="9" t="s">
        <v>931</v>
      </c>
      <c r="C74" s="126" t="s">
        <v>286</v>
      </c>
      <c r="D74" s="104">
        <f>+IFERROR(IF(ISTEXT(D$5)=FALSE,(INDEX(BCR!$1:$1048576,MATCH('Estadísticas BCR'!D$5,BCR!$A:$A,0),MATCH('Estadísticas BCR'!$B74,BCR!$1:$1,0))),AVERAGE(#REF!)),"")</f>
        <v>0</v>
      </c>
      <c r="E74" s="104">
        <f>+IFERROR(IF(ISTEXT(E$5)=FALSE,(INDEX(BCR!$1:$1048576,MATCH('Estadísticas BCR'!E$5,BCR!$A:$A,0),MATCH('Estadísticas BCR'!$B74,BCR!$1:$1,0))),AVERAGE(#REF!)),"")</f>
        <v>0</v>
      </c>
      <c r="F74" s="104">
        <f>+IFERROR(IF(ISTEXT(F$5)=FALSE,(INDEX(BCR!$1:$1048576,MATCH('Estadísticas BCR'!F$5,BCR!$A:$A,0),MATCH('Estadísticas BCR'!$B74,BCR!$1:$1,0))),AVERAGE(#REF!)),"")</f>
        <v>0</v>
      </c>
      <c r="G74" s="104" t="str">
        <f>+IFERROR(IF(ISTEXT(G$5)=FALSE,(INDEX(BCR!$1:$1048576,MATCH('Estadísticas BCR'!G$5,BCR!$A:$A,0),MATCH('Estadísticas BCR'!$B74,BCR!$1:$1,0))),AVERAGE(#REF!)),"")</f>
        <v/>
      </c>
      <c r="H74" s="104">
        <f>+IFERROR(IF(ISTEXT(H$5)=FALSE,(INDEX(BCR!$1:$1048576,MATCH('Estadísticas BCR'!H$5,BCR!$A:$A,0),MATCH('Estadísticas BCR'!$B74,BCR!$1:$1,0))),AVERAGE(#REF!)),"")</f>
        <v>0</v>
      </c>
      <c r="I74" s="104">
        <f>+IFERROR(IF(ISTEXT(I$5)=FALSE,(INDEX(BCR!$1:$1048576,MATCH('Estadísticas BCR'!I$5,BCR!$A:$A,0),MATCH('Estadísticas BCR'!$B74,BCR!$1:$1,0))),AVERAGE(#REF!)),"")</f>
        <v>0</v>
      </c>
      <c r="J74" s="104">
        <f>+IFERROR(IF(ISTEXT(J$5)=FALSE,(INDEX(BCR!$1:$1048576,MATCH('Estadísticas BCR'!J$5,BCR!$A:$A,0),MATCH('Estadísticas BCR'!$B74,BCR!$1:$1,0))),AVERAGE(#REF!)),"")</f>
        <v>0</v>
      </c>
      <c r="K74" s="104">
        <f>+IFERROR(IF(ISTEXT(K$5)=FALSE,(INDEX(BCR!$1:$1048576,MATCH('Estadísticas BCR'!K$5,BCR!$A:$A,0),MATCH('Estadísticas BCR'!$B74,BCR!$1:$1,0))),AVERAGE(#REF!)),"")</f>
        <v>0</v>
      </c>
      <c r="L74" s="104">
        <f>+IFERROR(IF(ISTEXT(L$5)=FALSE,(INDEX(BCR!$1:$1048576,MATCH('Estadísticas BCR'!L$5,BCR!$A:$A,0),MATCH('Estadísticas BCR'!$B74,BCR!$1:$1,0))),AVERAGE(#REF!)),"")</f>
        <v>0</v>
      </c>
      <c r="M74" s="104">
        <f>+IFERROR(IF(ISTEXT(M$5)=FALSE,(INDEX(BCR!$1:$1048576,MATCH('Estadísticas BCR'!M$5,BCR!$A:$A,0),MATCH('Estadísticas BCR'!$B74,BCR!$1:$1,0))),AVERAGE(#REF!)),"")</f>
        <v>0</v>
      </c>
      <c r="N74" s="104">
        <f>+IFERROR(IF(ISTEXT(N$5)=FALSE,(INDEX(BCR!$1:$1048576,MATCH('Estadísticas BCR'!N$5,BCR!$A:$A,0),MATCH('Estadísticas BCR'!$B74,BCR!$1:$1,0))),AVERAGE(#REF!)),"")</f>
        <v>0</v>
      </c>
      <c r="O74" s="104">
        <f>+IFERROR(IF(ISTEXT(O$5)=FALSE,(INDEX(BCR!$1:$1048576,MATCH('Estadísticas BCR'!O$5,BCR!$A:$A,0),MATCH('Estadísticas BCR'!$B74,BCR!$1:$1,0))),AVERAGE(#REF!)),"")</f>
        <v>0</v>
      </c>
      <c r="P74" s="60">
        <f>+IFERROR(IF(ISTEXT(P$5)=FALSE,(INDEX(BCR!$1:$1048576,MATCH('Estadísticas BCR'!P$5,BCR!$A:$A,0),MATCH('Estadísticas BCR'!$B74,BCR!$1:$1,0))),AVERAGE(D74:O74)),"")</f>
        <v>0</v>
      </c>
      <c r="Q74" s="104">
        <f>+IFERROR(IF(ISTEXT(Q$5)=FALSE,(INDEX(BCR!$1:$1048576,MATCH('Estadísticas BCR'!Q$5,BCR!$A:$A,0),MATCH('Estadísticas BCR'!$B74,BCR!$1:$1,0))),AVERAGE(#REF!)),"")</f>
        <v>0</v>
      </c>
      <c r="R74" s="104">
        <f>+IFERROR(IF(ISTEXT(R$5)=FALSE,(INDEX(BCR!$1:$1048576,MATCH('Estadísticas BCR'!R$5,BCR!$A:$A,0),MATCH('Estadísticas BCR'!$B74,BCR!$1:$1,0))),AVERAGE(#REF!)),"")</f>
        <v>0</v>
      </c>
      <c r="S74" s="104">
        <f>+IFERROR(IF(ISTEXT(S$5)=FALSE,(INDEX(BCR!$1:$1048576,MATCH('Estadísticas BCR'!S$5,BCR!$A:$A,0),MATCH('Estadísticas BCR'!$B74,BCR!$1:$1,0))),AVERAGE(#REF!)),"")</f>
        <v>0</v>
      </c>
      <c r="T74" s="104">
        <f>+IFERROR(IF(ISTEXT(T$5)=FALSE,(INDEX(BCR!$1:$1048576,MATCH('Estadísticas BCR'!T$5,BCR!$A:$A,0),MATCH('Estadísticas BCR'!$B74,BCR!$1:$1,0))),AVERAGE(#REF!)),"")</f>
        <v>0</v>
      </c>
      <c r="U74" s="104">
        <f>+IFERROR(IF(ISTEXT(U$5)=FALSE,(INDEX(BCR!$1:$1048576,MATCH('Estadísticas BCR'!U$5,BCR!$A:$A,0),MATCH('Estadísticas BCR'!$B74,BCR!$1:$1,0))),AVERAGE(#REF!)),"")</f>
        <v>0</v>
      </c>
      <c r="V74" s="104">
        <f>+IFERROR(IF(ISTEXT(V$5)=FALSE,(INDEX(BCR!$1:$1048576,MATCH('Estadísticas BCR'!V$5,BCR!$A:$A,0),MATCH('Estadísticas BCR'!$B74,BCR!$1:$1,0))),AVERAGE(#REF!)),"")</f>
        <v>0</v>
      </c>
      <c r="W74" s="104">
        <f>+IFERROR(IF(ISTEXT(W$5)=FALSE,(INDEX(BCR!$1:$1048576,MATCH('Estadísticas BCR'!W$5,BCR!$A:$A,0),MATCH('Estadísticas BCR'!$B74,BCR!$1:$1,0))),AVERAGE(#REF!)),"")</f>
        <v>0</v>
      </c>
      <c r="X74" s="104">
        <f>+IFERROR(IF(ISTEXT(X$5)=FALSE,(INDEX(BCR!$1:$1048576,MATCH('Estadísticas BCR'!X$5,BCR!$A:$A,0),MATCH('Estadísticas BCR'!$B74,BCR!$1:$1,0))),AVERAGE(#REF!)),"")</f>
        <v>0</v>
      </c>
      <c r="Y74" s="104">
        <f>+IFERROR(IF(ISTEXT(Y$5)=FALSE,(INDEX(BCR!$1:$1048576,MATCH('Estadísticas BCR'!Y$5,BCR!$A:$A,0),MATCH('Estadísticas BCR'!$B74,BCR!$1:$1,0))),AVERAGE(#REF!)),"")</f>
        <v>0</v>
      </c>
      <c r="Z74" s="104">
        <f>+IFERROR(IF(ISTEXT(Z$5)=FALSE,(INDEX(BCR!$1:$1048576,MATCH('Estadísticas BCR'!Z$5,BCR!$A:$A,0),MATCH('Estadísticas BCR'!$B74,BCR!$1:$1,0))),AVERAGE(#REF!)),"")</f>
        <v>0</v>
      </c>
      <c r="AA74" s="104">
        <f>+IFERROR(IF(ISTEXT(AA$5)=FALSE,(INDEX(BCR!$1:$1048576,MATCH('Estadísticas BCR'!AA$5,BCR!$A:$A,0),MATCH('Estadísticas BCR'!$B74,BCR!$1:$1,0))),AVERAGE(#REF!)),"")</f>
        <v>0</v>
      </c>
      <c r="AB74" s="104">
        <f>+IFERROR(IF(ISTEXT(AB$5)=FALSE,(INDEX(BCR!$1:$1048576,MATCH('Estadísticas BCR'!AB$5,BCR!$A:$A,0),MATCH('Estadísticas BCR'!$B74,BCR!$1:$1,0))),AVERAGE(#REF!)),"")</f>
        <v>0</v>
      </c>
      <c r="AC74" s="60">
        <f>+IFERROR(IF(ISTEXT(AC$5)=FALSE,(INDEX(BCR!$1:$1048576,MATCH('Estadísticas BCR'!AC$5,BCR!$A:$A,0),MATCH('Estadísticas BCR'!$B74,BCR!$1:$1,0))),AVERAGE(Q74:AB74)),"")</f>
        <v>0</v>
      </c>
      <c r="AD74" s="59">
        <f>+IFERROR(IF(ISTEXT(AD$5)=FALSE,(INDEX(BCR!$1:$1048576,MATCH('Estadísticas BCR'!AD$5,BCR!$A:$A,0),MATCH('Estadísticas BCR'!$B74,BCR!$1:$1,0))),AVERAGE(#REF!)),"")</f>
        <v>0</v>
      </c>
      <c r="AE74" s="59">
        <f>+IFERROR(IF(ISTEXT(AE$5)=FALSE,(INDEX(BCR!$1:$1048576,MATCH('Estadísticas BCR'!AE$5,BCR!$A:$A,0),MATCH('Estadísticas BCR'!$B74,BCR!$1:$1,0))),AVERAGE(#REF!)),"")</f>
        <v>0</v>
      </c>
      <c r="AF74" s="59">
        <f>+IFERROR(IF(ISTEXT(AF$5)=FALSE,(INDEX(BCR!$1:$1048576,MATCH('Estadísticas BCR'!AF$5,BCR!$A:$A,0),MATCH('Estadísticas BCR'!$B74,BCR!$1:$1,0))),AVERAGE(#REF!)),"")</f>
        <v>0</v>
      </c>
      <c r="AG74" s="59">
        <f>+IFERROR(IF(ISTEXT(AG$5)=FALSE,(INDEX(BCR!$1:$1048576,MATCH('Estadísticas BCR'!AG$5,BCR!$A:$A,0),MATCH('Estadísticas BCR'!$B74,BCR!$1:$1,0))),AVERAGE(#REF!)),"")</f>
        <v>0</v>
      </c>
      <c r="AH74" s="59">
        <f>+IFERROR(IF(ISTEXT(AH$5)=FALSE,(INDEX(BCR!$1:$1048576,MATCH('Estadísticas BCR'!AH$5,BCR!$A:$A,0),MATCH('Estadísticas BCR'!$B74,BCR!$1:$1,0))),AVERAGE(#REF!)),"")</f>
        <v>0</v>
      </c>
      <c r="AI74" s="59">
        <f>+IFERROR(IF(ISTEXT(AI$5)=FALSE,(INDEX(BCR!$1:$1048576,MATCH('Estadísticas BCR'!AI$5,BCR!$A:$A,0),MATCH('Estadísticas BCR'!$B74,BCR!$1:$1,0))),AVERAGE(#REF!)),"")</f>
        <v>0</v>
      </c>
      <c r="AJ74" s="59">
        <f>+IFERROR(IF(ISTEXT(AJ$5)=FALSE,(INDEX(BCR!$1:$1048576,MATCH('Estadísticas BCR'!AJ$5,BCR!$A:$A,0),MATCH('Estadísticas BCR'!$B74,BCR!$1:$1,0))),AVERAGE(#REF!)),"")</f>
        <v>0</v>
      </c>
      <c r="AK74" s="59">
        <f>+IFERROR(IF(ISTEXT(AK$5)=FALSE,(INDEX(BCR!$1:$1048576,MATCH('Estadísticas BCR'!AK$5,BCR!$A:$A,0),MATCH('Estadísticas BCR'!$B74,BCR!$1:$1,0))),AVERAGE(#REF!)),"")</f>
        <v>0</v>
      </c>
      <c r="AL74" s="59">
        <f>+IFERROR(IF(ISTEXT(AL$5)=FALSE,(INDEX(BCR!$1:$1048576,MATCH('Estadísticas BCR'!AL$5,BCR!$A:$A,0),MATCH('Estadísticas BCR'!$B74,BCR!$1:$1,0))),AVERAGE(#REF!)),"")</f>
        <v>0</v>
      </c>
      <c r="AM74" s="59">
        <f>+IFERROR(IF(ISTEXT(AM$5)=FALSE,(INDEX(BCR!$1:$1048576,MATCH('Estadísticas BCR'!AM$5,BCR!$A:$A,0),MATCH('Estadísticas BCR'!$B74,BCR!$1:$1,0))),AVERAGE(#REF!)),"")</f>
        <v>0</v>
      </c>
      <c r="AN74" s="59">
        <f>+IFERROR(IF(ISTEXT(AN$5)=FALSE,(INDEX(BCR!$1:$1048576,MATCH('Estadísticas BCR'!AN$5,BCR!$A:$A,0),MATCH('Estadísticas BCR'!$B74,BCR!$1:$1,0))),AVERAGE(#REF!)),"")</f>
        <v>0</v>
      </c>
      <c r="AO74" s="59">
        <f>+IFERROR(IF(ISTEXT(AO$5)=FALSE,(INDEX(BCR!$1:$1048576,MATCH('Estadísticas BCR'!AO$5,BCR!$A:$A,0),MATCH('Estadísticas BCR'!$B74,BCR!$1:$1,0))),AVERAGE(#REF!)),"")</f>
        <v>0</v>
      </c>
      <c r="AP74" s="60">
        <f>+IFERROR(IF(ISTEXT(AP$5)=FALSE,(INDEX(BCR!$1:$1048576,MATCH('Estadísticas BCR'!AP$5,BCR!$A:$A,0),MATCH('Estadísticas BCR'!$B74,BCR!$1:$1,0))),AVERAGE(AD74:AO74)),"")</f>
        <v>0</v>
      </c>
      <c r="AQ74" s="59">
        <f>+IFERROR(IF(ISTEXT(AQ$5)=FALSE,(INDEX(BCR!$1:$1048576,MATCH('Estadísticas BCR'!AQ$5,BCR!$A:$A,0),MATCH('Estadísticas BCR'!$B74,BCR!$1:$1,0))),AVERAGE(#REF!)),"")</f>
        <v>0</v>
      </c>
      <c r="AR74" s="59">
        <f>+IFERROR(IF(ISTEXT(AR$5)=FALSE,(INDEX(BCR!$1:$1048576,MATCH('Estadísticas BCR'!AR$5,BCR!$A:$A,0),MATCH('Estadísticas BCR'!$B74,BCR!$1:$1,0))),AVERAGE(#REF!)),"")</f>
        <v>0</v>
      </c>
      <c r="AS74" s="59">
        <f>+IFERROR(IF(ISTEXT(AS$5)=FALSE,(INDEX(BCR!$1:$1048576,MATCH('Estadísticas BCR'!AS$5,BCR!$A:$A,0),MATCH('Estadísticas BCR'!$B74,BCR!$1:$1,0))),AVERAGE(#REF!)),"")</f>
        <v>0</v>
      </c>
      <c r="AT74" s="59">
        <f>+IFERROR(IF(ISTEXT(AT$5)=FALSE,(INDEX(BCR!$1:$1048576,MATCH('Estadísticas BCR'!AT$5,BCR!$A:$A,0),MATCH('Estadísticas BCR'!$B74,BCR!$1:$1,0))),AVERAGE(#REF!)),"")</f>
        <v>0</v>
      </c>
      <c r="AU74" s="59">
        <f>+IFERROR(IF(ISTEXT(AU$5)=FALSE,(INDEX(BCR!$1:$1048576,MATCH('Estadísticas BCR'!AU$5,BCR!$A:$A,0),MATCH('Estadísticas BCR'!$B74,BCR!$1:$1,0))),AVERAGE(#REF!)),"")</f>
        <v>0</v>
      </c>
      <c r="AV74" s="59">
        <f>+IFERROR(IF(ISTEXT(AV$5)=FALSE,(INDEX(BCR!$1:$1048576,MATCH('Estadísticas BCR'!AV$5,BCR!$A:$A,0),MATCH('Estadísticas BCR'!$B74,BCR!$1:$1,0))),AVERAGE(#REF!)),"")</f>
        <v>0</v>
      </c>
      <c r="AW74" s="59">
        <f>+IFERROR(IF(ISTEXT(AW$5)=FALSE,(INDEX(BCR!$1:$1048576,MATCH('Estadísticas BCR'!AW$5,BCR!$A:$A,0),MATCH('Estadísticas BCR'!$B74,BCR!$1:$1,0))),AVERAGE(#REF!)),"")</f>
        <v>0</v>
      </c>
      <c r="AX74" s="59">
        <f>+IFERROR(IF(ISTEXT(AX$5)=FALSE,(INDEX(BCR!$1:$1048576,MATCH('Estadísticas BCR'!AX$5,BCR!$A:$A,0),MATCH('Estadísticas BCR'!$B74,BCR!$1:$1,0))),AVERAGE(#REF!)),"")</f>
        <v>0</v>
      </c>
      <c r="AY74" s="59">
        <f>+IFERROR(IF(ISTEXT(AY$5)=FALSE,(INDEX(BCR!$1:$1048576,MATCH('Estadísticas BCR'!AY$5,BCR!$A:$A,0),MATCH('Estadísticas BCR'!$B74,BCR!$1:$1,0))),AVERAGE(#REF!)),"")</f>
        <v>0</v>
      </c>
      <c r="AZ74" s="59">
        <f>+IFERROR(IF(ISTEXT(AZ$5)=FALSE,(INDEX(BCR!$1:$1048576,MATCH('Estadísticas BCR'!AZ$5,BCR!$A:$A,0),MATCH('Estadísticas BCR'!$B74,BCR!$1:$1,0))),AVERAGE(#REF!)),"")</f>
        <v>0</v>
      </c>
      <c r="BA74" s="59">
        <f>+IFERROR(IF(ISTEXT(BA$5)=FALSE,(INDEX(BCR!$1:$1048576,MATCH('Estadísticas BCR'!BA$5,BCR!$A:$A,0),MATCH('Estadísticas BCR'!$B74,BCR!$1:$1,0))),AVERAGE(#REF!)),"")</f>
        <v>0</v>
      </c>
      <c r="BB74" s="59">
        <f>+IFERROR(IF(ISTEXT(BB$5)=FALSE,(INDEX(BCR!$1:$1048576,MATCH('Estadísticas BCR'!BB$5,BCR!$A:$A,0),MATCH('Estadísticas BCR'!$B74,BCR!$1:$1,0))),AVERAGE(#REF!)),"")</f>
        <v>0</v>
      </c>
      <c r="BC74" s="60">
        <f>+IFERROR(IF(ISTEXT(BC$5)=FALSE,(INDEX(BCR!$1:$1048576,MATCH('Estadísticas BCR'!BC$5,BCR!$A:$A,0),MATCH('Estadísticas BCR'!$B74,BCR!$1:$1,0))),AVERAGE(AQ74:BB74)),"")</f>
        <v>0</v>
      </c>
      <c r="BD74" s="59">
        <f>+IFERROR(IF(ISTEXT(BD$5)=FALSE,(INDEX(BCR!$1:$1048576,MATCH('Estadísticas BCR'!BD$5,BCR!$A:$A,0),MATCH('Estadísticas BCR'!$B74,BCR!$1:$1,0))),AVERAGE(#REF!)),"")</f>
        <v>0</v>
      </c>
      <c r="BE74" s="59">
        <f>+IFERROR(IF(ISTEXT(BE$5)=FALSE,(INDEX(BCR!$1:$1048576,MATCH('Estadísticas BCR'!BE$5,BCR!$A:$A,0),MATCH('Estadísticas BCR'!$B74,BCR!$1:$1,0))),AVERAGE(#REF!)),"")</f>
        <v>0</v>
      </c>
      <c r="BF74" s="59">
        <f>+IFERROR(IF(ISTEXT(BF$5)=FALSE,(INDEX(BCR!$1:$1048576,MATCH('Estadísticas BCR'!BF$5,BCR!$A:$A,0),MATCH('Estadísticas BCR'!$B74,BCR!$1:$1,0))),AVERAGE(#REF!)),"")</f>
        <v>0</v>
      </c>
      <c r="BG74" s="59">
        <f>+IFERROR(IF(ISTEXT(BG$5)=FALSE,(INDEX(BCR!$1:$1048576,MATCH('Estadísticas BCR'!BG$5,BCR!$A:$A,0),MATCH('Estadísticas BCR'!$B74,BCR!$1:$1,0))),AVERAGE(#REF!)),"")</f>
        <v>0</v>
      </c>
      <c r="BH74" s="59">
        <f>+IFERROR(IF(ISTEXT(BH$5)=FALSE,(INDEX(BCR!$1:$1048576,MATCH('Estadísticas BCR'!BH$5,BCR!$A:$A,0),MATCH('Estadísticas BCR'!$B74,BCR!$1:$1,0))),AVERAGE(#REF!)),"")</f>
        <v>0</v>
      </c>
      <c r="BI74" s="59">
        <f>+IFERROR(IF(ISTEXT(BI$5)=FALSE,(INDEX(BCR!$1:$1048576,MATCH('Estadísticas BCR'!BI$5,BCR!$A:$A,0),MATCH('Estadísticas BCR'!$B74,BCR!$1:$1,0))),AVERAGE(#REF!)),"")</f>
        <v>0</v>
      </c>
      <c r="BJ74" s="59">
        <f>+IFERROR(IF(ISTEXT(BJ$5)=FALSE,(INDEX(BCR!$1:$1048576,MATCH('Estadísticas BCR'!BJ$5,BCR!$A:$A,0),MATCH('Estadísticas BCR'!$B74,BCR!$1:$1,0))),AVERAGE(#REF!)),"")</f>
        <v>0</v>
      </c>
      <c r="BK74" s="59">
        <f>+IFERROR(IF(ISTEXT(BK$5)=FALSE,(INDEX(BCR!$1:$1048576,MATCH('Estadísticas BCR'!BK$5,BCR!$A:$A,0),MATCH('Estadísticas BCR'!$B74,BCR!$1:$1,0))),AVERAGE(#REF!)),"")</f>
        <v>0</v>
      </c>
      <c r="BL74" s="59">
        <f>+IFERROR(IF(ISTEXT(BL$5)=FALSE,(INDEX(BCR!$1:$1048576,MATCH('Estadísticas BCR'!BL$5,BCR!$A:$A,0),MATCH('Estadísticas BCR'!$B74,BCR!$1:$1,0))),AVERAGE(#REF!)),"")</f>
        <v>0</v>
      </c>
      <c r="BM74" s="59">
        <f>+IFERROR(IF(ISTEXT(BM$5)=FALSE,(INDEX(BCR!$1:$1048576,MATCH('Estadísticas BCR'!BM$5,BCR!$A:$A,0),MATCH('Estadísticas BCR'!$B74,BCR!$1:$1,0))),AVERAGE(#REF!)),"")</f>
        <v>0</v>
      </c>
      <c r="BN74" s="59">
        <f>+IFERROR(IF(ISTEXT(BN$5)=FALSE,(INDEX(BCR!$1:$1048576,MATCH('Estadísticas BCR'!BN$5,BCR!$A:$A,0),MATCH('Estadísticas BCR'!$B74,BCR!$1:$1,0))),AVERAGE(#REF!)),"")</f>
        <v>0</v>
      </c>
      <c r="BO74" s="59">
        <f>+IFERROR(IF(ISTEXT(BO$5)=FALSE,(INDEX(BCR!$1:$1048576,MATCH('Estadísticas BCR'!BO$5,BCR!$A:$A,0),MATCH('Estadísticas BCR'!$B74,BCR!$1:$1,0))),AVERAGE(#REF!)),"")</f>
        <v>0</v>
      </c>
      <c r="BP74" s="60">
        <f>+IFERROR(IF(ISTEXT(BP$5)=FALSE,(INDEX(BCR!$1:$1048576,MATCH('Estadísticas BCR'!BP$5,BCR!$A:$A,0),MATCH('Estadísticas BCR'!$B74,BCR!$1:$1,0))),AVERAGE(BD74:BO74)),"")</f>
        <v>0</v>
      </c>
      <c r="BQ74" s="59">
        <f>+IFERROR(IF(ISTEXT(BQ$5)=FALSE,(INDEX(BCR!$1:$1048576,MATCH('Estadísticas BCR'!BQ$5,BCR!$A:$A,0),MATCH('Estadísticas BCR'!$B74,BCR!$1:$1,0))),AVERAGE(#REF!)),"")</f>
        <v>0</v>
      </c>
      <c r="BR74" s="59">
        <f>+IFERROR(IF(ISTEXT(BR$5)=FALSE,(INDEX(BCR!$1:$1048576,MATCH('Estadísticas BCR'!BR$5,BCR!$A:$A,0),MATCH('Estadísticas BCR'!$B74,BCR!$1:$1,0))),AVERAGE(#REF!)),"")</f>
        <v>0</v>
      </c>
      <c r="BS74" s="59">
        <f>+IFERROR(IF(ISTEXT(BS$5)=FALSE,(INDEX(BCR!$1:$1048576,MATCH('Estadísticas BCR'!BS$5,BCR!$A:$A,0),MATCH('Estadísticas BCR'!$B74,BCR!$1:$1,0))),AVERAGE(#REF!)),"")</f>
        <v>0</v>
      </c>
      <c r="BT74" s="59">
        <f>+IFERROR(IF(ISTEXT(BT$5)=FALSE,(INDEX(BCR!$1:$1048576,MATCH('Estadísticas BCR'!BT$5,BCR!$A:$A,0),MATCH('Estadísticas BCR'!$B74,BCR!$1:$1,0))),AVERAGE(#REF!)),"")</f>
        <v>0</v>
      </c>
      <c r="BU74" s="59">
        <f>+IFERROR(IF(ISTEXT(BU$5)=FALSE,(INDEX(BCR!$1:$1048576,MATCH('Estadísticas BCR'!BU$5,BCR!$A:$A,0),MATCH('Estadísticas BCR'!$B74,BCR!$1:$1,0))),AVERAGE(#REF!)),"")</f>
        <v>0</v>
      </c>
      <c r="BV74" s="59">
        <f>+IFERROR(IF(ISTEXT(BV$5)=FALSE,(INDEX(BCR!$1:$1048576,MATCH('Estadísticas BCR'!BV$5,BCR!$A:$A,0),MATCH('Estadísticas BCR'!$B74,BCR!$1:$1,0))),AVERAGE(#REF!)),"")</f>
        <v>0</v>
      </c>
      <c r="BW74" s="59">
        <f>+IFERROR(IF(ISTEXT(BW$5)=FALSE,(INDEX(BCR!$1:$1048576,MATCH('Estadísticas BCR'!BW$5,BCR!$A:$A,0),MATCH('Estadísticas BCR'!$B74,BCR!$1:$1,0))),AVERAGE(#REF!)),"")</f>
        <v>0</v>
      </c>
      <c r="BX74" s="59">
        <f>+IFERROR(IF(ISTEXT(BX$5)=FALSE,(INDEX(BCR!$1:$1048576,MATCH('Estadísticas BCR'!BX$5,BCR!$A:$A,0),MATCH('Estadísticas BCR'!$B74,BCR!$1:$1,0))),AVERAGE(#REF!)),"")</f>
        <v>0</v>
      </c>
      <c r="BY74" s="59">
        <f>+IFERROR(IF(ISTEXT(BY$5)=FALSE,(INDEX(BCR!$1:$1048576,MATCH('Estadísticas BCR'!BY$5,BCR!$A:$A,0),MATCH('Estadísticas BCR'!$B74,BCR!$1:$1,0))),AVERAGE(#REF!)),"")</f>
        <v>0</v>
      </c>
      <c r="BZ74" s="59">
        <f>+IFERROR(IF(ISTEXT(BZ$5)=FALSE,(INDEX(BCR!$1:$1048576,MATCH('Estadísticas BCR'!BZ$5,BCR!$A:$A,0),MATCH('Estadísticas BCR'!$B74,BCR!$1:$1,0))),AVERAGE(#REF!)),"")</f>
        <v>0</v>
      </c>
      <c r="CA74" s="59">
        <f>+IFERROR(IF(ISTEXT(CA$5)=FALSE,(INDEX(BCR!$1:$1048576,MATCH('Estadísticas BCR'!CA$5,BCR!$A:$A,0),MATCH('Estadísticas BCR'!$B74,BCR!$1:$1,0))),AVERAGE(#REF!)),"")</f>
        <v>0</v>
      </c>
      <c r="CB74" s="59">
        <f>+IFERROR(IF(ISTEXT(CB$5)=FALSE,(INDEX(BCR!$1:$1048576,MATCH('Estadísticas BCR'!CB$5,BCR!$A:$A,0),MATCH('Estadísticas BCR'!$B74,BCR!$1:$1,0))),AVERAGE(#REF!)),"")</f>
        <v>0</v>
      </c>
      <c r="CC74" s="60">
        <f>+IFERROR(IF(ISTEXT(CC$5)=FALSE,(INDEX(BCR!$1:$1048576,MATCH('Estadísticas BCR'!CC$5,BCR!$A:$A,0),MATCH('Estadísticas BCR'!$B74,BCR!$1:$1,0))),AVERAGE(BQ74:CB74)),"")</f>
        <v>0</v>
      </c>
      <c r="CD74" s="59">
        <f>+IFERROR(IF(ISTEXT(CD$5)=FALSE,(INDEX(BCR!$1:$1048576,MATCH('Estadísticas BCR'!CD$5,BCR!$A:$A,0),MATCH('Estadísticas BCR'!$B74,BCR!$1:$1,0))),AVERAGE(#REF!)),"")</f>
        <v>0</v>
      </c>
      <c r="CE74" s="59">
        <f>+IFERROR(IF(ISTEXT(CE$5)=FALSE,(INDEX(BCR!$1:$1048576,MATCH('Estadísticas BCR'!CE$5,BCR!$A:$A,0),MATCH('Estadísticas BCR'!$B74,BCR!$1:$1,0))),AVERAGE(#REF!)),"")</f>
        <v>0</v>
      </c>
      <c r="CF74" s="59">
        <f>+IFERROR(IF(ISTEXT(CF$5)=FALSE,(INDEX(BCR!$1:$1048576,MATCH('Estadísticas BCR'!CF$5,BCR!$A:$A,0),MATCH('Estadísticas BCR'!$B74,BCR!$1:$1,0))),AVERAGE(#REF!)),"")</f>
        <v>0</v>
      </c>
      <c r="CG74" s="59">
        <f>+IFERROR(IF(ISTEXT(CG$5)=FALSE,(INDEX(BCR!$1:$1048576,MATCH('Estadísticas BCR'!CG$5,BCR!$A:$A,0),MATCH('Estadísticas BCR'!$B74,BCR!$1:$1,0))),AVERAGE(#REF!)),"")</f>
        <v>0</v>
      </c>
      <c r="CH74" s="59">
        <f>+IFERROR(IF(ISTEXT(CH$5)=FALSE,(INDEX(BCR!$1:$1048576,MATCH('Estadísticas BCR'!CH$5,BCR!$A:$A,0),MATCH('Estadísticas BCR'!$B74,BCR!$1:$1,0))),AVERAGE(#REF!)),"")</f>
        <v>0</v>
      </c>
      <c r="CI74" s="59">
        <f>+IFERROR(IF(ISTEXT(CI$5)=FALSE,(INDEX(BCR!$1:$1048576,MATCH('Estadísticas BCR'!CI$5,BCR!$A:$A,0),MATCH('Estadísticas BCR'!$B74,BCR!$1:$1,0))),AVERAGE(#REF!)),"")</f>
        <v>0</v>
      </c>
      <c r="CJ74" s="59">
        <f>+IFERROR(IF(ISTEXT(CJ$5)=FALSE,(INDEX(BCR!$1:$1048576,MATCH('Estadísticas BCR'!CJ$5,BCR!$A:$A,0),MATCH('Estadísticas BCR'!$B74,BCR!$1:$1,0))),AVERAGE(#REF!)),"")</f>
        <v>0</v>
      </c>
      <c r="CK74" s="59">
        <f>+IFERROR(IF(ISTEXT(CK$5)=FALSE,(INDEX(BCR!$1:$1048576,MATCH('Estadísticas BCR'!CK$5,BCR!$A:$A,0),MATCH('Estadísticas BCR'!$B74,BCR!$1:$1,0))),AVERAGE(#REF!)),"")</f>
        <v>0</v>
      </c>
      <c r="CL74" s="59">
        <f>+IFERROR(IF(ISTEXT(CL$5)=FALSE,(INDEX(BCR!$1:$1048576,MATCH('Estadísticas BCR'!CL$5,BCR!$A:$A,0),MATCH('Estadísticas BCR'!$B74,BCR!$1:$1,0))),AVERAGE(#REF!)),"")</f>
        <v>0</v>
      </c>
      <c r="CM74" s="59">
        <f>+IFERROR(IF(ISTEXT(CM$5)=FALSE,(INDEX(BCR!$1:$1048576,MATCH('Estadísticas BCR'!CM$5,BCR!$A:$A,0),MATCH('Estadísticas BCR'!$B74,BCR!$1:$1,0))),AVERAGE(#REF!)),"")</f>
        <v>0</v>
      </c>
      <c r="CN74" s="59">
        <f>+IFERROR(IF(ISTEXT(CN$5)=FALSE,(INDEX(BCR!$1:$1048576,MATCH('Estadísticas BCR'!CN$5,BCR!$A:$A,0),MATCH('Estadísticas BCR'!$B74,BCR!$1:$1,0))),AVERAGE(#REF!)),"")</f>
        <v>0</v>
      </c>
      <c r="CO74" s="59">
        <f>+IFERROR(IF(ISTEXT(CO$5)=FALSE,(INDEX(BCR!$1:$1048576,MATCH('Estadísticas BCR'!CO$5,BCR!$A:$A,0),MATCH('Estadísticas BCR'!$B74,BCR!$1:$1,0))),AVERAGE(#REF!)),"")</f>
        <v>0</v>
      </c>
      <c r="CP74" s="60">
        <f>+IFERROR(IF(ISTEXT(CP$5)=FALSE,(INDEX(BCR!$1:$1048576,MATCH('Estadísticas BCR'!CP$5,BCR!$A:$A,0),MATCH('Estadísticas BCR'!$B74,BCR!$1:$1,0))),AVERAGE(CD74:CO74)),"")</f>
        <v>0</v>
      </c>
      <c r="CQ74" s="59">
        <f>+IFERROR(IF(ISTEXT(CQ$5)=FALSE,(INDEX(BCR!$1:$1048576,MATCH('Estadísticas BCR'!CQ$5,BCR!$A:$A,0),MATCH('Estadísticas BCR'!$B74,BCR!$1:$1,0))),AVERAGE(#REF!)),"")</f>
        <v>0</v>
      </c>
      <c r="CR74" s="59">
        <f>+IFERROR(IF(ISTEXT(CR$5)=FALSE,(INDEX(BCR!$1:$1048576,MATCH('Estadísticas BCR'!CR$5,BCR!$A:$A,0),MATCH('Estadísticas BCR'!$B74,BCR!$1:$1,0))),AVERAGE(#REF!)),"")</f>
        <v>0</v>
      </c>
      <c r="CS74" s="59">
        <f>+IFERROR(IF(ISTEXT(CS$5)=FALSE,(INDEX(BCR!$1:$1048576,MATCH('Estadísticas BCR'!CS$5,BCR!$A:$A,0),MATCH('Estadísticas BCR'!$B74,BCR!$1:$1,0))),AVERAGE(#REF!)),"")</f>
        <v>0</v>
      </c>
      <c r="CT74" s="59">
        <f>+IFERROR(IF(ISTEXT(CT$5)=FALSE,(INDEX(BCR!$1:$1048576,MATCH('Estadísticas BCR'!CT$5,BCR!$A:$A,0),MATCH('Estadísticas BCR'!$B74,BCR!$1:$1,0))),AVERAGE(#REF!)),"")</f>
        <v>0</v>
      </c>
      <c r="CU74" s="59">
        <f>+IFERROR(IF(ISTEXT(CU$5)=FALSE,(INDEX(BCR!$1:$1048576,MATCH('Estadísticas BCR'!CU$5,BCR!$A:$A,0),MATCH('Estadísticas BCR'!$B74,BCR!$1:$1,0))),AVERAGE(#REF!)),"")</f>
        <v>0</v>
      </c>
      <c r="CV74" s="59">
        <f>+IFERROR(IF(ISTEXT(CV$5)=FALSE,(INDEX(BCR!$1:$1048576,MATCH('Estadísticas BCR'!CV$5,BCR!$A:$A,0),MATCH('Estadísticas BCR'!$B74,BCR!$1:$1,0))),AVERAGE(#REF!)),"")</f>
        <v>0</v>
      </c>
      <c r="CW74" s="59">
        <f>+IFERROR(IF(ISTEXT(CW$5)=FALSE,(INDEX(BCR!$1:$1048576,MATCH('Estadísticas BCR'!CW$5,BCR!$A:$A,0),MATCH('Estadísticas BCR'!$B74,BCR!$1:$1,0))),AVERAGE(#REF!)),"")</f>
        <v>0</v>
      </c>
      <c r="CX74" s="59">
        <f>+IFERROR(IF(ISTEXT(CX$5)=FALSE,(INDEX(BCR!$1:$1048576,MATCH('Estadísticas BCR'!CX$5,BCR!$A:$A,0),MATCH('Estadísticas BCR'!$B74,BCR!$1:$1,0))),AVERAGE(#REF!)),"")</f>
        <v>0</v>
      </c>
      <c r="CY74" s="59">
        <f>+IFERROR(IF(ISTEXT(CY$5)=FALSE,(INDEX(BCR!$1:$1048576,MATCH('Estadísticas BCR'!CY$5,BCR!$A:$A,0),MATCH('Estadísticas BCR'!$B74,BCR!$1:$1,0))),AVERAGE(#REF!)),"")</f>
        <v>0</v>
      </c>
      <c r="CZ74" s="59">
        <f>+IFERROR(IF(ISTEXT(CZ$5)=FALSE,(INDEX(BCR!$1:$1048576,MATCH('Estadísticas BCR'!CZ$5,BCR!$A:$A,0),MATCH('Estadísticas BCR'!$B74,BCR!$1:$1,0))),AVERAGE(A74:CY74)),"")</f>
        <v>0</v>
      </c>
      <c r="DA74" s="59">
        <f>+IFERROR(IF(ISTEXT(DA$5)=FALSE,(INDEX(BCR!$1:$1048576,MATCH('Estadísticas BCR'!DA$5,BCR!$A:$A,0),MATCH('Estadísticas BCR'!$B74,BCR!$1:$1,0))),AVERAGE(B74:CZ74)),"")</f>
        <v>0</v>
      </c>
      <c r="DB74" s="59">
        <f>+IFERROR(IF(ISTEXT(DB$5)=FALSE,(INDEX(BCR!$1:$1048576,MATCH('Estadísticas BCR'!DB$5,BCR!$A:$A,0),MATCH('Estadísticas BCR'!$B74,BCR!$1:$1,0))),AVERAGE(C74:DA74)),"")</f>
        <v>0</v>
      </c>
      <c r="DC74" s="60">
        <f>+IFERROR(IF(ISTEXT(DC$5)=FALSE,(INDEX(BCR!$1:$1048576,MATCH('Estadísticas BCR'!DC$5,BCR!$A:$A,0),MATCH('Estadísticas BCR'!$B74,BCR!$1:$1,0))),AVERAGE(CQ74:DB74)),"")</f>
        <v>0</v>
      </c>
      <c r="DD74" s="59">
        <f>+IFERROR(IF(ISTEXT(DD$5)=FALSE,(INDEX(BCR!$1:$1048576,MATCH('Estadísticas BCR'!DD$5,BCR!$A:$A,0),MATCH('Estadísticas BCR'!$B74,BCR!$1:$1,0))),AVERAGE(CR74:DC74)),"")</f>
        <v>0</v>
      </c>
      <c r="DE74" s="59">
        <f>+IFERROR(IF(ISTEXT(DE$5)=FALSE,(INDEX(BCR!$1:$1048576,MATCH('Estadísticas BCR'!DE$5,BCR!$A:$A,0),MATCH('Estadísticas BCR'!$B74,BCR!$1:$1,0))),AVERAGE(CS74:DD74)),"")</f>
        <v>0</v>
      </c>
      <c r="DF74" s="59">
        <f>+IFERROR(IF(ISTEXT(DF$5)=FALSE,(INDEX(BCR!$1:$1048576,MATCH('Estadísticas BCR'!DF$5,BCR!$A:$A,0),MATCH('Estadísticas BCR'!$B74,BCR!$1:$1,0))),AVERAGE(CT74:DE74)),"")</f>
        <v>0</v>
      </c>
      <c r="DG74" s="59">
        <f>+IFERROR(IF(ISTEXT(DG$5)=FALSE,(INDEX(BCR!$1:$1048576,MATCH('Estadísticas BCR'!DG$5,BCR!$A:$A,0),MATCH('Estadísticas BCR'!$B74,BCR!$1:$1,0))),AVERAGE(CU74:DF74)),"")</f>
        <v>0</v>
      </c>
      <c r="DH74" s="59">
        <f>+IFERROR(IF(ISTEXT(DH$5)=FALSE,(INDEX(BCR!$1:$1048576,MATCH('Estadísticas BCR'!DH$5,BCR!$A:$A,0),MATCH('Estadísticas BCR'!$B74,BCR!$1:$1,0))),AVERAGE(CV74:DG74)),"")</f>
        <v>0</v>
      </c>
      <c r="DI74" s="59">
        <f>+IFERROR(IF(ISTEXT(DI$5)=FALSE,(INDEX(BCR!$1:$1048576,MATCH('Estadísticas BCR'!DI$5,BCR!$A:$A,0),MATCH('Estadísticas BCR'!$B74,BCR!$1:$1,0))),AVERAGE(CW74:DH74)),"")</f>
        <v>0</v>
      </c>
      <c r="DJ74" s="59">
        <f>+IFERROR(IF(ISTEXT(DJ$5)=FALSE,(INDEX(BCR!$1:$1048576,MATCH('Estadísticas BCR'!DJ$5,BCR!$A:$A,0),MATCH('Estadísticas BCR'!$B74,BCR!$1:$1,0))),AVERAGE(CX74:DI74)),"")</f>
        <v>0</v>
      </c>
      <c r="DK74" s="59">
        <f>+IFERROR(IF(ISTEXT(DK$5)=FALSE,(INDEX(BCR!$1:$1048576,MATCH('Estadísticas BCR'!DK$5,BCR!$A:$A,0),MATCH('Estadísticas BCR'!$B74,BCR!$1:$1,0))),AVERAGE(CY74:DJ74)),"")</f>
        <v>0</v>
      </c>
      <c r="DL74" s="59">
        <f>+IFERROR(IF(ISTEXT(DL$5)=FALSE,(INDEX(BCR!$1:$1048576,MATCH('Estadísticas BCR'!DL$5,BCR!$A:$A,0),MATCH('Estadísticas BCR'!$B74,BCR!$1:$1,0))),AVERAGE(CZ74:DK74)),"")</f>
        <v>0</v>
      </c>
      <c r="DM74" s="59">
        <f>+IFERROR(IF(ISTEXT(DM$5)=FALSE,(INDEX(BCR!$1:$1048576,MATCH('Estadísticas BCR'!DM$5,BCR!$A:$A,0),MATCH('Estadísticas BCR'!$B74,BCR!$1:$1,0))),AVERAGE(DA74:DL74)),"")</f>
        <v>0</v>
      </c>
      <c r="DN74" s="59">
        <f>+IFERROR(IF(ISTEXT(DN$5)=FALSE,(INDEX(BCR!$1:$1048576,MATCH('Estadísticas BCR'!DN$5,BCR!$A:$A,0),MATCH('Estadísticas BCR'!$B74,BCR!$1:$1,0))),AVERAGE(DB74:DM74)),"")</f>
        <v>0</v>
      </c>
      <c r="DO74" s="59">
        <f>+IFERROR(IF(ISTEXT(DO$5)=FALSE,(INDEX(BCR!$1:$1048576,MATCH('Estadísticas BCR'!DO$5,BCR!$A:$A,0),MATCH('Estadísticas BCR'!$B74,BCR!$1:$1,0))),AVERAGE(DC74:DN74)),"")</f>
        <v>0</v>
      </c>
      <c r="DP74" s="60">
        <f>+IFERROR(IF(ISTEXT(DP$5)=FALSE,(INDEX(BCR!$1:$1048576,MATCH('Estadísticas BCR'!DP$5,BCR!$A:$A,0),MATCH('Estadísticas BCR'!$B74,BCR!$1:$1,0))),AVERAGE(DD74:DO74)),"")</f>
        <v>0</v>
      </c>
      <c r="DQ74" s="59">
        <f>+IFERROR(IF(ISTEXT(DQ$5)=FALSE,(INDEX(BCR!$1:$1048576,MATCH('Estadísticas BCR'!DQ$5,BCR!$A:$A,0),MATCH('Estadísticas BCR'!$B74,BCR!$1:$1,0))),AVERAGE(DE74:DP74)),"")</f>
        <v>0</v>
      </c>
      <c r="DR74" s="59">
        <f>+IFERROR(IF(ISTEXT(DR$5)=FALSE,(INDEX(BCR!$1:$1048576,MATCH('Estadísticas BCR'!DR$5,BCR!$A:$A,0),MATCH('Estadísticas BCR'!$B74,BCR!$1:$1,0))),AVERAGE(DF74:DQ74)),"")</f>
        <v>0</v>
      </c>
      <c r="DS74" s="59">
        <f>+IFERROR(IF(ISTEXT(DS$5)=FALSE,(INDEX(BCR!$1:$1048576,MATCH('Estadísticas BCR'!DS$5,BCR!$A:$A,0),MATCH('Estadísticas BCR'!$B74,BCR!$1:$1,0))),AVERAGE(DG74:DR74)),"")</f>
        <v>0</v>
      </c>
      <c r="DT74" s="59">
        <f>+IFERROR(IF(ISTEXT(DT$5)=FALSE,(INDEX(BCR!$1:$1048576,MATCH('Estadísticas BCR'!DT$5,BCR!$A:$A,0),MATCH('Estadísticas BCR'!$B74,BCR!$1:$1,0))),AVERAGE(DH74:DS74)),"")</f>
        <v>0</v>
      </c>
      <c r="DU74" s="59">
        <f>+IFERROR(IF(ISTEXT(DU$5)=FALSE,(INDEX(BCR!$1:$1048576,MATCH('Estadísticas BCR'!DU$5,BCR!$A:$A,0),MATCH('Estadísticas BCR'!$B74,BCR!$1:$1,0))),AVERAGE(DI74:DT74)),"")</f>
        <v>0</v>
      </c>
      <c r="DV74" s="59">
        <f>+IFERROR(IF(ISTEXT(DV$5)=FALSE,(INDEX(BCR!$1:$1048576,MATCH('Estadísticas BCR'!DV$5,BCR!$A:$A,0),MATCH('Estadísticas BCR'!$B74,BCR!$1:$1,0))),AVERAGE(DJ74:DU74)),"")</f>
        <v>0</v>
      </c>
      <c r="DW74" s="59">
        <f>+IFERROR(IF(ISTEXT(DW$5)=FALSE,(INDEX(BCR!$1:$1048576,MATCH('Estadísticas BCR'!DW$5,BCR!$A:$A,0),MATCH('Estadísticas BCR'!$B74,BCR!$1:$1,0))),AVERAGE(DK74:DV74)),"")</f>
        <v>0</v>
      </c>
      <c r="DX74" s="59">
        <f>+IFERROR(IF(ISTEXT(DX$5)=FALSE,(INDEX(BCR!$1:$1048576,MATCH('Estadísticas BCR'!DX$5,BCR!$A:$A,0),MATCH('Estadísticas BCR'!$B74,BCR!$1:$1,0))),AVERAGE(DL74:DW74)),"")</f>
        <v>0</v>
      </c>
      <c r="DY74" s="59">
        <f>+IFERROR(IF(ISTEXT(DY$5)=FALSE,(INDEX(BCR!$1:$1048576,MATCH('Estadísticas BCR'!DY$5,BCR!$A:$A,0),MATCH('Estadísticas BCR'!$B74,BCR!$1:$1,0))),AVERAGE(DM74:DX74)),"")</f>
        <v>0</v>
      </c>
      <c r="DZ74" s="59">
        <f>+IFERROR(IF(ISTEXT(DZ$5)=FALSE,(INDEX(BCR!$1:$1048576,MATCH('Estadísticas BCR'!DZ$5,BCR!$A:$A,0),MATCH('Estadísticas BCR'!$B74,BCR!$1:$1,0))),AVERAGE(DN74:DY74)),"")</f>
        <v>0</v>
      </c>
      <c r="EA74" s="59">
        <f>+IFERROR(IF(ISTEXT(EA$5)=FALSE,(INDEX(BCR!$1:$1048576,MATCH('Estadísticas BCR'!EA$5,BCR!$A:$A,0),MATCH('Estadísticas BCR'!$B74,BCR!$1:$1,0))),AVERAGE(DO74:DZ74)),"")</f>
        <v>0</v>
      </c>
      <c r="EB74" s="59">
        <f>+IFERROR(IF(ISTEXT(EB$5)=FALSE,(INDEX(BCR!$1:$1048576,MATCH('Estadísticas BCR'!EB$5,BCR!$A:$A,0),MATCH('Estadísticas BCR'!$B74,BCR!$1:$1,0))),AVERAGE(DP74:EA74)),"")</f>
        <v>0</v>
      </c>
      <c r="EC74" s="60">
        <f>+IFERROR(IF(ISTEXT(EC$5)=FALSE,(INDEX(BCR!$1:$1048576,MATCH('Estadísticas BCR'!EC$5,BCR!$A:$A,0),MATCH('Estadísticas BCR'!$B74,BCR!$1:$1,0))),AVERAGE(DQ74:EB74)),"")</f>
        <v>0</v>
      </c>
      <c r="ED74" s="59">
        <f>+IFERROR(IF(ISTEXT(ED$5)=FALSE,(INDEX(BCR!$1:$1048576,MATCH('Estadísticas BCR'!ED$5,BCR!$A:$A,0),MATCH('Estadísticas BCR'!$B74,BCR!$1:$1,0))),AVERAGE(DR74:EC74)),"")</f>
        <v>0</v>
      </c>
      <c r="EE74" s="59">
        <f>+IFERROR(IF(ISTEXT(EE$5)=FALSE,(INDEX(BCR!$1:$1048576,MATCH('Estadísticas BCR'!EE$5,BCR!$A:$A,0),MATCH('Estadísticas BCR'!$B74,BCR!$1:$1,0))),AVERAGE(DS74:ED74)),"")</f>
        <v>0</v>
      </c>
      <c r="EF74" s="59">
        <f>+IFERROR(IF(ISTEXT(EF$5)=FALSE,(INDEX(BCR!$1:$1048576,MATCH('Estadísticas BCR'!EF$5,BCR!$A:$A,0),MATCH('Estadísticas BCR'!$B74,BCR!$1:$1,0))),AVERAGE(DT74:EE74)),"")</f>
        <v>0</v>
      </c>
      <c r="EG74" s="59">
        <f>+IFERROR(IF(ISTEXT(EG$5)=FALSE,(INDEX(BCR!$1:$1048576,MATCH('Estadísticas BCR'!EG$5,BCR!$A:$A,0),MATCH('Estadísticas BCR'!$B74,BCR!$1:$1,0))),AVERAGE(DU74:EF74)),"")</f>
        <v>0</v>
      </c>
      <c r="EH74" s="59">
        <f>+IFERROR(IF(ISTEXT(EH$5)=FALSE,(INDEX(BCR!$1:$1048576,MATCH('Estadísticas BCR'!EH$5,BCR!$A:$A,0),MATCH('Estadísticas BCR'!$B74,BCR!$1:$1,0))),AVERAGE(DV74:EG74)),"")</f>
        <v>0</v>
      </c>
      <c r="EI74" s="59">
        <f>+IFERROR(IF(ISTEXT(EI$5)=FALSE,(INDEX(BCR!$1:$1048576,MATCH('Estadísticas BCR'!EI$5,BCR!$A:$A,0),MATCH('Estadísticas BCR'!$B74,BCR!$1:$1,0))),AVERAGE(DW74:EH74)),"")</f>
        <v>0</v>
      </c>
      <c r="EJ74" s="59">
        <f>+IFERROR(IF(ISTEXT(EJ$5)=FALSE,(INDEX(BCR!$1:$1048576,MATCH('Estadísticas BCR'!EJ$5,BCR!$A:$A,0),MATCH('Estadísticas BCR'!$B74,BCR!$1:$1,0))),AVERAGE(DX74:EI74)),"")</f>
        <v>0</v>
      </c>
      <c r="EK74" s="59">
        <f>+IFERROR(IF(ISTEXT(EK$5)=FALSE,(INDEX(BCR!$1:$1048576,MATCH('Estadísticas BCR'!EK$5,BCR!$A:$A,0),MATCH('Estadísticas BCR'!$B74,BCR!$1:$1,0))),AVERAGE(DY74:EJ74)),"")</f>
        <v>0</v>
      </c>
      <c r="EL74" s="59">
        <f>+IFERROR(IF(ISTEXT(EL$5)=FALSE,(INDEX(BCR!$1:$1048576,MATCH('Estadísticas BCR'!EL$5,BCR!$A:$A,0),MATCH('Estadísticas BCR'!$B74,BCR!$1:$1,0))),AVERAGE(DZ74:EK74)),"")</f>
        <v>0</v>
      </c>
      <c r="EM74" s="59">
        <f>+IFERROR(IF(ISTEXT(EM$5)=FALSE,(INDEX(BCR!$1:$1048576,MATCH('Estadísticas BCR'!EM$5,BCR!$A:$A,0),MATCH('Estadísticas BCR'!$B74,BCR!$1:$1,0))),AVERAGE(EA74:EL74)),"")</f>
        <v>0</v>
      </c>
      <c r="EN74" s="59">
        <f>+IFERROR(IF(ISTEXT(EN$5)=FALSE,(INDEX(BCR!$1:$1048576,MATCH('Estadísticas BCR'!EN$5,BCR!$A:$A,0),MATCH('Estadísticas BCR'!$B74,BCR!$1:$1,0))),AVERAGE(EB74:EM74)),"")</f>
        <v>0</v>
      </c>
      <c r="EO74" s="59">
        <f>+IFERROR(IF(ISTEXT(EO$5)=FALSE,(INDEX(BCR!$1:$1048576,MATCH('Estadísticas BCR'!EO$5,BCR!$A:$A,0),MATCH('Estadísticas BCR'!$B74,BCR!$1:$1,0))),AVERAGE(EC74:EN74)),"")</f>
        <v>0</v>
      </c>
      <c r="EP74" s="60">
        <f>+IFERROR(IF(ISTEXT(EP$5)=FALSE,(INDEX(BCR!$1:$1048576,MATCH('Estadísticas BCR'!EP$5,BCR!$A:$A,0),MATCH('Estadísticas BCR'!$B74,BCR!$1:$1,0))),AVERAGE(ED74:EO74)),"")</f>
        <v>0</v>
      </c>
      <c r="EQ74" s="59">
        <f>+IFERROR(IF(ISTEXT(EQ$5)=FALSE,(INDEX(BCR!$1:$1048576,MATCH('Estadísticas BCR'!EQ$5,BCR!$A:$A,0),MATCH('Estadísticas BCR'!$B74,BCR!$1:$1,0))),AVERAGE(EE74:EP74)),"")</f>
        <v>0</v>
      </c>
      <c r="ER74" s="59">
        <f>+IFERROR(IF(ISTEXT(ER$5)=FALSE,(INDEX(BCR!$1:$1048576,MATCH('Estadísticas BCR'!ER$5,BCR!$A:$A,0),MATCH('Estadísticas BCR'!$B74,BCR!$1:$1,0))),AVERAGE(EF74:EQ74)),"")</f>
        <v>0</v>
      </c>
      <c r="ES74" s="59">
        <f>+IFERROR(IF(ISTEXT(ES$5)=FALSE,(INDEX(BCR!$1:$1048576,MATCH('Estadísticas BCR'!ES$5,BCR!$A:$A,0),MATCH('Estadísticas BCR'!$B74,BCR!$1:$1,0))),AVERAGE(EG74:ER74)),"")</f>
        <v>0</v>
      </c>
      <c r="ET74" s="59">
        <f>+IFERROR(IF(ISTEXT(ET$5)=FALSE,(INDEX(BCR!$1:$1048576,MATCH('Estadísticas BCR'!ET$5,BCR!$A:$A,0),MATCH('Estadísticas BCR'!$B74,BCR!$1:$1,0))),AVERAGE(EH74:ES74)),"")</f>
        <v>0</v>
      </c>
      <c r="EU74" s="59">
        <f>+IFERROR(IF(ISTEXT(EU$5)=FALSE,(INDEX(BCR!$1:$1048576,MATCH('Estadísticas BCR'!EU$5,BCR!$A:$A,0),MATCH('Estadísticas BCR'!$B74,BCR!$1:$1,0))),AVERAGE(EI74:ET74)),"")</f>
        <v>0</v>
      </c>
      <c r="EV74" s="59">
        <f>+IFERROR(IF(ISTEXT(EV$5)=FALSE,(INDEX(BCR!$1:$1048576,MATCH('Estadísticas BCR'!EV$5,BCR!$A:$A,0),MATCH('Estadísticas BCR'!$B74,BCR!$1:$1,0))),AVERAGE(EJ74:EU74)),"")</f>
        <v>0</v>
      </c>
      <c r="EW74" s="59">
        <f>+IFERROR(IF(ISTEXT(EW$5)=FALSE,(INDEX(BCR!$1:$1048576,MATCH('Estadísticas BCR'!EW$5,BCR!$A:$A,0),MATCH('Estadísticas BCR'!$B74,BCR!$1:$1,0))),AVERAGE(EK74:EV74)),"")</f>
        <v>0</v>
      </c>
      <c r="EX74" s="59">
        <f>+IFERROR(IF(ISTEXT(EX$5)=FALSE,(INDEX(BCR!$1:$1048576,MATCH('Estadísticas BCR'!EX$5,BCR!$A:$A,0),MATCH('Estadísticas BCR'!$B74,BCR!$1:$1,0))),AVERAGE(EL74:EW74)),"")</f>
        <v>0</v>
      </c>
      <c r="EY74" s="59">
        <f>+IFERROR(IF(ISTEXT(EY$5)=FALSE,(INDEX(BCR!$1:$1048576,MATCH('Estadísticas BCR'!EY$5,BCR!$A:$A,0),MATCH('Estadísticas BCR'!$B74,BCR!$1:$1,0))),AVERAGE(EM74:EX74)),"")</f>
        <v>0</v>
      </c>
      <c r="EZ74" s="59">
        <f>+IFERROR(IF(ISTEXT(EZ$5)=FALSE,(INDEX(BCR!$1:$1048576,MATCH('Estadísticas BCR'!EZ$5,BCR!$A:$A,0),MATCH('Estadísticas BCR'!$B74,BCR!$1:$1,0))),AVERAGE(EN74:EY74)),"")</f>
        <v>0</v>
      </c>
      <c r="FA74" s="59">
        <f>+IFERROR(IF(ISTEXT(FA$5)=FALSE,(INDEX(BCR!$1:$1048576,MATCH('Estadísticas BCR'!FA$5,BCR!$A:$A,0),MATCH('Estadísticas BCR'!$B74,BCR!$1:$1,0))),AVERAGE(EO74:EZ74)),"")</f>
        <v>0</v>
      </c>
      <c r="FB74" s="59">
        <f>+IFERROR(IF(ISTEXT(FB$5)=FALSE,(INDEX(BCR!$1:$1048576,MATCH('Estadísticas BCR'!FB$5,BCR!$A:$A,0),MATCH('Estadísticas BCR'!$B74,BCR!$1:$1,0))),AVERAGE(EP74:FA74)),"")</f>
        <v>0</v>
      </c>
      <c r="FC74" s="60">
        <f>+IFERROR(IF(ISTEXT(FC$5)=FALSE,(INDEX(BCR!$1:$1048576,MATCH('Estadísticas BCR'!FC$5,BCR!$A:$A,0),MATCH('Estadísticas BCR'!$B74,BCR!$1:$1,0))),AVERAGE(EQ74:FB74)),"")</f>
        <v>0</v>
      </c>
      <c r="FD74" s="59">
        <f>+IFERROR(IF(ISTEXT(FD$5)=FALSE,(INDEX(BCR!$1:$1048576,MATCH('Estadísticas BCR'!FD$5,BCR!$A:$A,0),MATCH('Estadísticas BCR'!$B74,BCR!$1:$1,0))),AVERAGE(ER74:FC74)),"")</f>
        <v>0</v>
      </c>
      <c r="FE74" s="59">
        <f>+IFERROR(IF(ISTEXT(FE$5)=FALSE,(INDEX(BCR!$1:$1048576,MATCH('Estadísticas BCR'!FE$5,BCR!$A:$A,0),MATCH('Estadísticas BCR'!$B74,BCR!$1:$1,0))),AVERAGE(ES74:FD74)),"")</f>
        <v>0</v>
      </c>
      <c r="FF74" s="59">
        <f>+IFERROR(IF(ISTEXT(FF$5)=FALSE,(INDEX(BCR!$1:$1048576,MATCH('Estadísticas BCR'!FF$5,BCR!$A:$A,0),MATCH('Estadísticas BCR'!$B74,BCR!$1:$1,0))),AVERAGE(ET74:FE74)),"")</f>
        <v>0</v>
      </c>
      <c r="FG74" s="59">
        <f>+IFERROR(IF(ISTEXT(FG$5)=FALSE,(INDEX(BCR!$1:$1048576,MATCH('Estadísticas BCR'!FG$5,BCR!$A:$A,0),MATCH('Estadísticas BCR'!$B74,BCR!$1:$1,0))),AVERAGE(EU74:FF74)),"")</f>
        <v>0</v>
      </c>
      <c r="FH74" s="59">
        <f>+IFERROR(IF(ISTEXT(FH$5)=FALSE,(INDEX(BCR!$1:$1048576,MATCH('Estadísticas BCR'!FH$5,BCR!$A:$A,0),MATCH('Estadísticas BCR'!$B74,BCR!$1:$1,0))),AVERAGE(EV74:FG74)),"")</f>
        <v>0</v>
      </c>
      <c r="FI74" s="59">
        <f>+IFERROR(IF(ISTEXT(FI$5)=FALSE,(INDEX(BCR!$1:$1048576,MATCH('Estadísticas BCR'!FI$5,BCR!$A:$A,0),MATCH('Estadísticas BCR'!$B74,BCR!$1:$1,0))),AVERAGE(EW74:FH74)),"")</f>
        <v>0</v>
      </c>
      <c r="FJ74" s="59">
        <f>+IFERROR(IF(ISTEXT(FJ$5)=FALSE,(INDEX(BCR!$1:$1048576,MATCH('Estadísticas BCR'!FJ$5,BCR!$A:$A,0),MATCH('Estadísticas BCR'!$B74,BCR!$1:$1,0))),AVERAGE(EX74:FI74)),"")</f>
        <v>0</v>
      </c>
      <c r="FK74" s="59">
        <f>+IFERROR(IF(ISTEXT(FK$5)=FALSE,(INDEX(BCR!$1:$1048576,MATCH('Estadísticas BCR'!FK$5,BCR!$A:$A,0),MATCH('Estadísticas BCR'!$B74,BCR!$1:$1,0))),AVERAGE(EY74:FJ74)),"")</f>
        <v>0</v>
      </c>
      <c r="FL74" s="59">
        <f>+IFERROR(IF(ISTEXT(FL$5)=FALSE,(INDEX(BCR!$1:$1048576,MATCH('Estadísticas BCR'!FL$5,BCR!$A:$A,0),MATCH('Estadísticas BCR'!$B74,BCR!$1:$1,0))),AVERAGE(EZ74:FK74)),"")</f>
        <v>0</v>
      </c>
      <c r="FM74" s="59">
        <f>+IFERROR(IF(ISTEXT(FM$5)=FALSE,(INDEX(BCR!$1:$1048576,MATCH('Estadísticas BCR'!FM$5,BCR!$A:$A,0),MATCH('Estadísticas BCR'!$B74,BCR!$1:$1,0))),AVERAGE(FA74:FL74)),"")</f>
        <v>0</v>
      </c>
      <c r="FN74" s="59">
        <f>+IFERROR(IF(ISTEXT(FN$5)=FALSE,(INDEX(BCR!$1:$1048576,MATCH('Estadísticas BCR'!FN$5,BCR!$A:$A,0),MATCH('Estadísticas BCR'!$B74,BCR!$1:$1,0))),AVERAGE(FB74:FM74)),"")</f>
        <v>0</v>
      </c>
      <c r="FO74" s="59">
        <f>+IFERROR(IF(ISTEXT(FO$5)=FALSE,(INDEX(BCR!$1:$1048576,MATCH('Estadísticas BCR'!FO$5,BCR!$A:$A,0),MATCH('Estadísticas BCR'!$B74,BCR!$1:$1,0))),AVERAGE(FC74:FN74)),"")</f>
        <v>0</v>
      </c>
      <c r="FP74" s="60">
        <f>+IFERROR(IF(ISTEXT(FP$5)=FALSE,(INDEX(BCR!$1:$1048576,MATCH('Estadísticas BCR'!FP$5,BCR!$A:$A,0),MATCH('Estadísticas BCR'!$B74,BCR!$1:$1,0))),AVERAGE(FD74:FO74)),"")</f>
        <v>0</v>
      </c>
      <c r="FQ74" s="59">
        <f>+IFERROR(IF(ISTEXT(FQ$5)=FALSE,(INDEX(BCR!$1:$1048576,MATCH('Estadísticas BCR'!FQ$5,BCR!$A:$A,0),MATCH('Estadísticas BCR'!$B74,BCR!$1:$1,0))),AVERAGE(FE74:FP74)),"")</f>
        <v>0</v>
      </c>
      <c r="FR74" s="59">
        <f>+IFERROR(IF(ISTEXT(FR$5)=FALSE,(INDEX(BCR!$1:$1048576,MATCH('Estadísticas BCR'!FR$5,BCR!$A:$A,0),MATCH('Estadísticas BCR'!$B74,BCR!$1:$1,0))),AVERAGE(FF74:FQ74)),"")</f>
        <v>0</v>
      </c>
      <c r="FS74" s="59">
        <f>+IFERROR(IF(ISTEXT(FS$5)=FALSE,(INDEX(BCR!$1:$1048576,MATCH('Estadísticas BCR'!FS$5,BCR!$A:$A,0),MATCH('Estadísticas BCR'!$B74,BCR!$1:$1,0))),AVERAGE(FG74:FR74)),"")</f>
        <v>0</v>
      </c>
      <c r="FT74" s="59">
        <f>+IFERROR(IF(ISTEXT(FT$5)=FALSE,(INDEX(BCR!$1:$1048576,MATCH('Estadísticas BCR'!FT$5,BCR!$A:$A,0),MATCH('Estadísticas BCR'!$B74,BCR!$1:$1,0))),AVERAGE(FH74:FS74)),"")</f>
        <v>0</v>
      </c>
      <c r="FU74" s="59">
        <f>+IFERROR(IF(ISTEXT(FU$5)=FALSE,(INDEX(BCR!$1:$1048576,MATCH('Estadísticas BCR'!FU$5,BCR!$A:$A,0),MATCH('Estadísticas BCR'!$B74,BCR!$1:$1,0))),AVERAGE(FI74:FT74)),"")</f>
        <v>0</v>
      </c>
      <c r="FV74" s="59">
        <f>+IFERROR(IF(ISTEXT(FV$5)=FALSE,(INDEX(BCR!$1:$1048576,MATCH('Estadísticas BCR'!FV$5,BCR!$A:$A,0),MATCH('Estadísticas BCR'!$B74,BCR!$1:$1,0))),AVERAGE(FJ74:FU74)),"")</f>
        <v>0</v>
      </c>
      <c r="FW74" s="59">
        <f>+IFERROR(IF(ISTEXT(FW$5)=FALSE,(INDEX(BCR!$1:$1048576,MATCH('Estadísticas BCR'!FW$5,BCR!$A:$A,0),MATCH('Estadísticas BCR'!$B74,BCR!$1:$1,0))),AVERAGE(FK74:FV74)),"")</f>
        <v>0</v>
      </c>
      <c r="FX74" s="59">
        <f>+IFERROR(IF(ISTEXT(FX$5)=FALSE,(INDEX(BCR!$1:$1048576,MATCH('Estadísticas BCR'!FX$5,BCR!$A:$A,0),MATCH('Estadísticas BCR'!$B74,BCR!$1:$1,0))),AVERAGE(FL74:FW74)),"")</f>
        <v>0</v>
      </c>
      <c r="FY74" s="59">
        <f>+IFERROR(IF(ISTEXT(FY$5)=FALSE,(INDEX(BCR!$1:$1048576,MATCH('Estadísticas BCR'!FY$5,BCR!$A:$A,0),MATCH('Estadísticas BCR'!$B74,BCR!$1:$1,0))),AVERAGE(FM74:FX74)),"")</f>
        <v>0</v>
      </c>
      <c r="FZ74" s="59">
        <f>+IFERROR(IF(ISTEXT(FZ$5)=FALSE,(INDEX(BCR!$1:$1048576,MATCH('Estadísticas BCR'!FZ$5,BCR!$A:$A,0),MATCH('Estadísticas BCR'!$B74,BCR!$1:$1,0))),AVERAGE(FN74:FY74)),"")</f>
        <v>0</v>
      </c>
      <c r="GA74" s="59">
        <f>+IFERROR(IF(ISTEXT(GA$5)=FALSE,(INDEX(BCR!$1:$1048576,MATCH('Estadísticas BCR'!GA$5,BCR!$A:$A,0),MATCH('Estadísticas BCR'!$B74,BCR!$1:$1,0))),AVERAGE(FO74:FZ74)),"")</f>
        <v>0</v>
      </c>
      <c r="GB74" s="59">
        <f>+IFERROR(IF(ISTEXT(GB$5)=FALSE,(INDEX(BCR!$1:$1048576,MATCH('Estadísticas BCR'!GB$5,BCR!$A:$A,0),MATCH('Estadísticas BCR'!$B74,BCR!$1:$1,0))),AVERAGE(FP74:GA74)),"")</f>
        <v>0</v>
      </c>
      <c r="GC74" s="60">
        <f>+IFERROR(IF(ISTEXT(GC$5)=FALSE,(INDEX(BCR!$1:$1048576,MATCH('Estadísticas BCR'!GC$5,BCR!$A:$A,0),MATCH('Estadísticas BCR'!$B74,BCR!$1:$1,0))),AVERAGE(FQ74:GB74)),"")</f>
        <v>0</v>
      </c>
      <c r="GD74" s="59">
        <f>+IFERROR(IF(ISTEXT(GD$5)=FALSE,(INDEX(BCR!$1:$1048576,MATCH('Estadísticas BCR'!GD$5,BCR!$A:$A,0),MATCH('Estadísticas BCR'!$B74,BCR!$1:$1,0))),AVERAGE(FR74:GC74)),"")</f>
        <v>0</v>
      </c>
      <c r="GE74" s="59">
        <f>+IFERROR(IF(ISTEXT(GE$5)=FALSE,(INDEX(BCR!$1:$1048576,MATCH('Estadísticas BCR'!GE$5,BCR!$A:$A,0),MATCH('Estadísticas BCR'!$B74,BCR!$1:$1,0))),AVERAGE(FS74:GD74)),"")</f>
        <v>0</v>
      </c>
      <c r="GF74" s="59">
        <f>+IFERROR(IF(ISTEXT(GF$5)=FALSE,(INDEX(BCR!$1:$1048576,MATCH('Estadísticas BCR'!GF$5,BCR!$A:$A,0),MATCH('Estadísticas BCR'!$B74,BCR!$1:$1,0))),AVERAGE(FT74:GE74)),"")</f>
        <v>0</v>
      </c>
      <c r="GG74" s="59">
        <f>+IFERROR(IF(ISTEXT(GG$5)=FALSE,(INDEX(BCR!$1:$1048576,MATCH('Estadísticas BCR'!GG$5,BCR!$A:$A,0),MATCH('Estadísticas BCR'!$B74,BCR!$1:$1,0))),AVERAGE(FU74:GF74)),"")</f>
        <v>0</v>
      </c>
      <c r="GH74" s="59">
        <f>+IFERROR(IF(ISTEXT(GH$5)=FALSE,(INDEX(BCR!$1:$1048576,MATCH('Estadísticas BCR'!GH$5,BCR!$A:$A,0),MATCH('Estadísticas BCR'!$B74,BCR!$1:$1,0))),AVERAGE(FV74:GG74)),"")</f>
        <v>0</v>
      </c>
      <c r="GI74" s="59">
        <f>+IFERROR(IF(ISTEXT(GI$5)=FALSE,(INDEX(BCR!$1:$1048576,MATCH('Estadísticas BCR'!GI$5,BCR!$A:$A,0),MATCH('Estadísticas BCR'!$B74,BCR!$1:$1,0))),AVERAGE(FW74:GH74)),"")</f>
        <v>0</v>
      </c>
      <c r="GJ74" s="59">
        <f>+IFERROR(IF(ISTEXT(GJ$5)=FALSE,(INDEX(BCR!$1:$1048576,MATCH('Estadísticas BCR'!GJ$5,BCR!$A:$A,0),MATCH('Estadísticas BCR'!$B74,BCR!$1:$1,0))),AVERAGE(FX74:GI74)),"")</f>
        <v>0</v>
      </c>
      <c r="GK74" s="59">
        <f>+IFERROR(IF(ISTEXT(GK$5)=FALSE,(INDEX(BCR!$1:$1048576,MATCH('Estadísticas BCR'!GK$5,BCR!$A:$A,0),MATCH('Estadísticas BCR'!$B74,BCR!$1:$1,0))),AVERAGE(FY74:GJ74)),"")</f>
        <v>0</v>
      </c>
      <c r="GL74" s="59">
        <f>+IFERROR(IF(ISTEXT(GL$5)=FALSE,(INDEX(BCR!$1:$1048576,MATCH('Estadísticas BCR'!GL$5,BCR!$A:$A,0),MATCH('Estadísticas BCR'!$B74,BCR!$1:$1,0))),AVERAGE(FZ74:GK74)),"")</f>
        <v>0</v>
      </c>
      <c r="GM74" s="59">
        <f>+IFERROR(IF(ISTEXT(GM$5)=FALSE,(INDEX(BCR!$1:$1048576,MATCH('Estadísticas BCR'!GM$5,BCR!$A:$A,0),MATCH('Estadísticas BCR'!$B74,BCR!$1:$1,0))),AVERAGE(GA74:GL74)),"")</f>
        <v>0</v>
      </c>
      <c r="GN74" s="59">
        <f>+IFERROR(IF(ISTEXT(GN$5)=FALSE,(INDEX(BCR!$1:$1048576,MATCH('Estadísticas BCR'!GN$5,BCR!$A:$A,0),MATCH('Estadísticas BCR'!$B74,BCR!$1:$1,0))),AVERAGE(GB74:GM74)),"")</f>
        <v>0</v>
      </c>
      <c r="GO74" s="59">
        <f>+IFERROR(IF(ISTEXT(GO$5)=FALSE,(INDEX(BCR!$1:$1048576,MATCH('Estadísticas BCR'!GO$5,BCR!$A:$A,0),MATCH('Estadísticas BCR'!$B74,BCR!$1:$1,0))),AVERAGE(GC74:GN74)),"")</f>
        <v>0</v>
      </c>
      <c r="GP74" s="60">
        <f>+IFERROR(IF(ISTEXT(GP$5)=FALSE,(INDEX(BCR!$1:$1048576,MATCH('Estadísticas BCR'!GP$5,BCR!$A:$A,0),MATCH('Estadísticas BCR'!$B74,BCR!$1:$1,0))),AVERAGE(GD74:GO74)),"")</f>
        <v>0</v>
      </c>
      <c r="GQ74" s="59">
        <f>+IFERROR(IF(ISTEXT(GQ$5)=FALSE,(INDEX(BCR!$1:$1048576,MATCH('Estadísticas BCR'!GQ$5,BCR!$A:$A,0),MATCH('Estadísticas BCR'!$B74,BCR!$1:$1,0))),AVERAGE(GE74:GP74)),"")</f>
        <v>0</v>
      </c>
      <c r="GR74" s="59">
        <f>+IFERROR(IF(ISTEXT(GR$5)=FALSE,(INDEX(BCR!$1:$1048576,MATCH('Estadísticas BCR'!GR$5,BCR!$A:$A,0),MATCH('Estadísticas BCR'!$B74,BCR!$1:$1,0))),AVERAGE(GF74:GQ74)),"")</f>
        <v>0</v>
      </c>
      <c r="GS74" s="59">
        <f>+IFERROR(IF(ISTEXT(GS$5)=FALSE,(INDEX(BCR!$1:$1048576,MATCH('Estadísticas BCR'!GS$5,BCR!$A:$A,0),MATCH('Estadísticas BCR'!$B74,BCR!$1:$1,0))),AVERAGE(GG74:GR74)),"")</f>
        <v>0</v>
      </c>
      <c r="GT74" s="59">
        <f>+IFERROR(IF(ISTEXT(GT$5)=FALSE,(INDEX(BCR!$1:$1048576,MATCH('Estadísticas BCR'!GT$5,BCR!$A:$A,0),MATCH('Estadísticas BCR'!$B74,BCR!$1:$1,0))),AVERAGE(GH74:GS74)),"")</f>
        <v>0</v>
      </c>
      <c r="GU74" s="59">
        <f>+IFERROR(IF(ISTEXT(GU$5)=FALSE,(INDEX(BCR!$1:$1048576,MATCH('Estadísticas BCR'!GU$5,BCR!$A:$A,0),MATCH('Estadísticas BCR'!$B74,BCR!$1:$1,0))),AVERAGE(GI74:GT74)),"")</f>
        <v>0</v>
      </c>
      <c r="GV74" s="59">
        <f>+IFERROR(IF(ISTEXT(GV$5)=FALSE,(INDEX(BCR!$1:$1048576,MATCH('Estadísticas BCR'!GV$5,BCR!$A:$A,0),MATCH('Estadísticas BCR'!$B74,BCR!$1:$1,0))),AVERAGE(GJ74:GU74)),"")</f>
        <v>0</v>
      </c>
      <c r="GW74" s="59">
        <f>+IFERROR(IF(ISTEXT(GW$5)=FALSE,(INDEX(BCR!$1:$1048576,MATCH('Estadísticas BCR'!GW$5,BCR!$A:$A,0),MATCH('Estadísticas BCR'!$B74,BCR!$1:$1,0))),AVERAGE(GK74:GV74)),"")</f>
        <v>0</v>
      </c>
      <c r="GX74" s="59">
        <f>+IFERROR(IF(ISTEXT(GX$5)=FALSE,(INDEX(BCR!$1:$1048576,MATCH('Estadísticas BCR'!GX$5,BCR!$A:$A,0),MATCH('Estadísticas BCR'!$B74,BCR!$1:$1,0))),AVERAGE(GL74:GW74)),"")</f>
        <v>0</v>
      </c>
      <c r="GY74" s="59">
        <f>+IFERROR(IF(ISTEXT(GY$5)=FALSE,(INDEX(BCR!$1:$1048576,MATCH('Estadísticas BCR'!GY$5,BCR!$A:$A,0),MATCH('Estadísticas BCR'!$B74,BCR!$1:$1,0))),AVERAGE(GM74:GX74)),"")</f>
        <v>0</v>
      </c>
      <c r="GZ74" s="59">
        <f>+IFERROR(IF(ISTEXT(GZ$5)=FALSE,(INDEX(BCR!$1:$1048576,MATCH('Estadísticas BCR'!GZ$5,BCR!$A:$A,0),MATCH('Estadísticas BCR'!$B74,BCR!$1:$1,0))),AVERAGE(GN74:GY74)),"")</f>
        <v>0</v>
      </c>
      <c r="HA74" s="59">
        <f>+IFERROR(IF(ISTEXT(HA$5)=FALSE,(INDEX(BCR!$1:$1048576,MATCH('Estadísticas BCR'!HA$5,BCR!$A:$A,0),MATCH('Estadísticas BCR'!$B74,BCR!$1:$1,0))),AVERAGE(GO74:GZ74)),"")</f>
        <v>0</v>
      </c>
      <c r="HB74" s="59">
        <f>+IFERROR(IF(ISTEXT(HB$5)=FALSE,(INDEX(BCR!$1:$1048576,MATCH('Estadísticas BCR'!HB$5,BCR!$A:$A,0),MATCH('Estadísticas BCR'!$B74,BCR!$1:$1,0))),AVERAGE(GP74:HA74)),"")</f>
        <v>0</v>
      </c>
      <c r="HC74" s="60">
        <f>+IFERROR(IF(ISTEXT(HC$5)=FALSE,(INDEX(BCR!$1:$1048576,MATCH('Estadísticas BCR'!HC$5,BCR!$A:$A,0),MATCH('Estadísticas BCR'!$B74,BCR!$1:$1,0))),AVERAGE(GQ74:HB74)),"")</f>
        <v>0</v>
      </c>
      <c r="HD74" s="59">
        <f>+IFERROR(IF(ISTEXT(HD$5)=FALSE,(INDEX(BCR!$1:$1048576,MATCH('Estadísticas BCR'!HD$5,BCR!$A:$A,0),MATCH('Estadísticas BCR'!$B74,BCR!$1:$1,0))),AVERAGE(GR74:HC74)),"")</f>
        <v>0</v>
      </c>
      <c r="HE74" s="59">
        <f>+IFERROR(IF(ISTEXT(HE$5)=FALSE,(INDEX(BCR!$1:$1048576,MATCH('Estadísticas BCR'!HE$5,BCR!$A:$A,0),MATCH('Estadísticas BCR'!$B74,BCR!$1:$1,0))),AVERAGE(GS74:HD74)),"")</f>
        <v>0</v>
      </c>
      <c r="HF74" s="59">
        <f>+IFERROR(IF(ISTEXT(HF$5)=FALSE,(INDEX(BCR!$1:$1048576,MATCH('Estadísticas BCR'!HF$5,BCR!$A:$A,0),MATCH('Estadísticas BCR'!$B74,BCR!$1:$1,0))),AVERAGE(GT74:HE74)),"")</f>
        <v>0</v>
      </c>
      <c r="HG74" s="59">
        <f>+IFERROR(IF(ISTEXT(HG$5)=FALSE,(INDEX(BCR!$1:$1048576,MATCH('Estadísticas BCR'!HG$5,BCR!$A:$A,0),MATCH('Estadísticas BCR'!$B74,BCR!$1:$1,0))),AVERAGE(GU74:HF74)),"")</f>
        <v>0</v>
      </c>
      <c r="HH74" s="59">
        <f>+IFERROR(IF(ISTEXT(HH$5)=FALSE,(INDEX(BCR!$1:$1048576,MATCH('Estadísticas BCR'!HH$5,BCR!$A:$A,0),MATCH('Estadísticas BCR'!$B74,BCR!$1:$1,0))),AVERAGE(GV74:HG74)),"")</f>
        <v>0</v>
      </c>
      <c r="HI74" s="59">
        <f>+IFERROR(IF(ISTEXT(HI$5)=FALSE,(INDEX(BCR!$1:$1048576,MATCH('Estadísticas BCR'!HI$5,BCR!$A:$A,0),MATCH('Estadísticas BCR'!$B74,BCR!$1:$1,0))),AVERAGE(GW74:HH74)),"")</f>
        <v>0</v>
      </c>
      <c r="HJ74" s="59">
        <f>+IFERROR(IF(ISTEXT(HJ$5)=FALSE,(INDEX(BCR!$1:$1048576,MATCH('Estadísticas BCR'!HJ$5,BCR!$A:$A,0),MATCH('Estadísticas BCR'!$B74,BCR!$1:$1,0))),AVERAGE(GX74:HI74)),"")</f>
        <v>0</v>
      </c>
      <c r="HK74" s="59">
        <f>+IFERROR(IF(ISTEXT(HK$5)=FALSE,(INDEX(BCR!$1:$1048576,MATCH('Estadísticas BCR'!HK$5,BCR!$A:$A,0),MATCH('Estadísticas BCR'!$B74,BCR!$1:$1,0))),AVERAGE(GY74:HJ74)),"")</f>
        <v>0</v>
      </c>
      <c r="HL74" s="59">
        <f>+IFERROR(IF(ISTEXT(HL$5)=FALSE,(INDEX(BCR!$1:$1048576,MATCH('Estadísticas BCR'!HL$5,BCR!$A:$A,0),MATCH('Estadísticas BCR'!$B74,BCR!$1:$1,0))),AVERAGE(GZ74:HK74)),"")</f>
        <v>0</v>
      </c>
      <c r="HM74" s="59">
        <f>+IFERROR(IF(ISTEXT(HM$5)=FALSE,(INDEX(BCR!$1:$1048576,MATCH('Estadísticas BCR'!HM$5,BCR!$A:$A,0),MATCH('Estadísticas BCR'!$B74,BCR!$1:$1,0))),AVERAGE(HA74:HL74)),"")</f>
        <v>0</v>
      </c>
      <c r="HN74" s="59">
        <f>+IFERROR(IF(ISTEXT(HN$5)=FALSE,(INDEX(BCR!$1:$1048576,MATCH('Estadísticas BCR'!HN$5,BCR!$A:$A,0),MATCH('Estadísticas BCR'!$B74,BCR!$1:$1,0))),AVERAGE(HB74:HM74)),"")</f>
        <v>0</v>
      </c>
      <c r="HO74" s="59">
        <f>+IFERROR(IF(ISTEXT(HO$5)=FALSE,(INDEX(BCR!$1:$1048576,MATCH('Estadísticas BCR'!HO$5,BCR!$A:$A,0),MATCH('Estadísticas BCR'!$B74,BCR!$1:$1,0))),AVERAGE(HC74:HN74)),"")</f>
        <v>0</v>
      </c>
      <c r="HP74" s="60">
        <f>+IFERROR(IF(ISTEXT(HP$5)=FALSE,(INDEX(BCR!$1:$1048576,MATCH('Estadísticas BCR'!HP$5,BCR!$A:$A,0),MATCH('Estadísticas BCR'!$B74,BCR!$1:$1,0))),AVERAGE(HD74:HO74)),"")</f>
        <v>0</v>
      </c>
      <c r="HQ74" s="59">
        <f>+IFERROR(IF(ISTEXT(HQ$5)=FALSE,(INDEX(BCR!$1:$1048576,MATCH('Estadísticas BCR'!HQ$5,BCR!$A:$A,0),MATCH('Estadísticas BCR'!$B74,BCR!$1:$1,0))),AVERAGE(HE74:HP74)),"")</f>
        <v>0</v>
      </c>
      <c r="HR74" s="59">
        <f>+IFERROR(IF(ISTEXT(HR$5)=FALSE,(INDEX(BCR!$1:$1048576,MATCH('Estadísticas BCR'!HR$5,BCR!$A:$A,0),MATCH('Estadísticas BCR'!$B74,BCR!$1:$1,0))),AVERAGE(HF74:HQ74)),"")</f>
        <v>0</v>
      </c>
      <c r="HS74" s="59">
        <f>+IFERROR(IF(ISTEXT(HS$5)=FALSE,(INDEX(BCR!$1:$1048576,MATCH('Estadísticas BCR'!HS$5,BCR!$A:$A,0),MATCH('Estadísticas BCR'!$B74,BCR!$1:$1,0))),AVERAGE(HG74:HR74)),"")</f>
        <v>0</v>
      </c>
      <c r="HT74" s="59">
        <f>+IFERROR(IF(ISTEXT(HT$5)=FALSE,(INDEX(BCR!$1:$1048576,MATCH('Estadísticas BCR'!HT$5,BCR!$A:$A,0),MATCH('Estadísticas BCR'!$B74,BCR!$1:$1,0))),AVERAGE(HH74:HS74)),"")</f>
        <v>0</v>
      </c>
      <c r="HU74" s="59">
        <f>+IFERROR(IF(ISTEXT(HU$5)=FALSE,(INDEX(BCR!$1:$1048576,MATCH('Estadísticas BCR'!HU$5,BCR!$A:$A,0),MATCH('Estadísticas BCR'!$B74,BCR!$1:$1,0))),AVERAGE(HI74:HT74)),"")</f>
        <v>0</v>
      </c>
      <c r="HV74" s="59">
        <f>+IFERROR(IF(ISTEXT(HV$5)=FALSE,(INDEX(BCR!$1:$1048576,MATCH('Estadísticas BCR'!HV$5,BCR!$A:$A,0),MATCH('Estadísticas BCR'!$B74,BCR!$1:$1,0))),AVERAGE(HJ74:HU74)),"")</f>
        <v>0</v>
      </c>
      <c r="HW74" s="59">
        <f>+IFERROR(IF(ISTEXT(HW$5)=FALSE,(INDEX(BCR!$1:$1048576,MATCH('Estadísticas BCR'!HW$5,BCR!$A:$A,0),MATCH('Estadísticas BCR'!$B74,BCR!$1:$1,0))),AVERAGE(HK74:HV74)),"")</f>
        <v>0</v>
      </c>
      <c r="HX74" s="59">
        <f>+IFERROR(IF(ISTEXT(HX$5)=FALSE,(INDEX(BCR!$1:$1048576,MATCH('Estadísticas BCR'!HX$5,BCR!$A:$A,0),MATCH('Estadísticas BCR'!$B74,BCR!$1:$1,0))),AVERAGE(HL74:HW74)),"")</f>
        <v>0</v>
      </c>
      <c r="HY74" s="59">
        <f>+IFERROR(IF(ISTEXT(HY$5)=FALSE,(INDEX(BCR!$1:$1048576,MATCH('Estadísticas BCR'!HY$5,BCR!$A:$A,0),MATCH('Estadísticas BCR'!$B74,BCR!$1:$1,0))),AVERAGE(HM74:HX74)),"")</f>
        <v>0</v>
      </c>
      <c r="HZ74" s="59">
        <f>+IFERROR(IF(ISTEXT(HZ$5)=FALSE,(INDEX(BCR!$1:$1048576,MATCH('Estadísticas BCR'!HZ$5,BCR!$A:$A,0),MATCH('Estadísticas BCR'!$B74,BCR!$1:$1,0))),AVERAGE(HN74:HY74)),"")</f>
        <v>0</v>
      </c>
      <c r="IA74" s="59">
        <f>+IFERROR(IF(ISTEXT(IA$5)=FALSE,(INDEX(BCR!$1:$1048576,MATCH('Estadísticas BCR'!IA$5,BCR!$A:$A,0),MATCH('Estadísticas BCR'!$B74,BCR!$1:$1,0))),AVERAGE(HO74:HZ74)),"")</f>
        <v>0</v>
      </c>
      <c r="IB74" s="59">
        <f>+IFERROR(IF(ISTEXT(IB$5)=FALSE,(INDEX(BCR!$1:$1048576,MATCH('Estadísticas BCR'!IB$5,BCR!$A:$A,0),MATCH('Estadísticas BCR'!$B74,BCR!$1:$1,0))),AVERAGE(HP74:IA74)),"")</f>
        <v>0</v>
      </c>
      <c r="IC74" s="60">
        <f>+IFERROR(IF(ISTEXT(IC$5)=FALSE,(INDEX(BCR!$1:$1048576,MATCH('Estadísticas BCR'!IC$5,BCR!$A:$A,0),MATCH('Estadísticas BCR'!$B74,BCR!$1:$1,0))),AVERAGE(HQ74:IB74)),"")</f>
        <v>0</v>
      </c>
      <c r="ID74" s="59">
        <f>+IFERROR(IF(ISTEXT(ID$5)=FALSE,(INDEX(BCR!$1:$1048576,MATCH('Estadísticas BCR'!ID$5,BCR!$A:$A,0),MATCH('Estadísticas BCR'!$B74,BCR!$1:$1,0))),AVERAGE(HR74:IC74)),"")</f>
        <v>0</v>
      </c>
      <c r="IE74" s="59">
        <f>+IFERROR(IF(ISTEXT(IE$5)=FALSE,(INDEX(BCR!$1:$1048576,MATCH('Estadísticas BCR'!IE$5,BCR!$A:$A,0),MATCH('Estadísticas BCR'!$B74,BCR!$1:$1,0))),AVERAGE(HS74:ID74)),"")</f>
        <v>0</v>
      </c>
      <c r="IF74" s="59">
        <f>+IFERROR(IF(ISTEXT(IF$5)=FALSE,(INDEX(BCR!$1:$1048576,MATCH('Estadísticas BCR'!IF$5,BCR!$A:$A,0),MATCH('Estadísticas BCR'!$B74,BCR!$1:$1,0))),AVERAGE(HT74:IE74)),"")</f>
        <v>0</v>
      </c>
      <c r="IG74" s="59">
        <f>+IFERROR(IF(ISTEXT(IG$5)=FALSE,(INDEX(BCR!$1:$1048576,MATCH('Estadísticas BCR'!IG$5,BCR!$A:$A,0),MATCH('Estadísticas BCR'!$B74,BCR!$1:$1,0))),AVERAGE(HU74:IF74)),"")</f>
        <v>0</v>
      </c>
      <c r="IH74" s="59">
        <f>+IFERROR(IF(ISTEXT(IH$5)=FALSE,(INDEX(BCR!$1:$1048576,MATCH('Estadísticas BCR'!IH$5,BCR!$A:$A,0),MATCH('Estadísticas BCR'!$B74,BCR!$1:$1,0))),AVERAGE(HV74:IG74)),"")</f>
        <v>0</v>
      </c>
      <c r="II74" s="59">
        <f>+IFERROR(IF(ISTEXT(II$5)=FALSE,(INDEX(BCR!$1:$1048576,MATCH('Estadísticas BCR'!II$5,BCR!$A:$A,0),MATCH('Estadísticas BCR'!$B74,BCR!$1:$1,0))),AVERAGE(HW74:IH74)),"")</f>
        <v>0</v>
      </c>
      <c r="IJ74" s="59">
        <f>+IFERROR(IF(ISTEXT(IJ$5)=FALSE,(INDEX(BCR!$1:$1048576,MATCH('Estadísticas BCR'!IJ$5,BCR!$A:$A,0),MATCH('Estadísticas BCR'!$B74,BCR!$1:$1,0))),AVERAGE(HX74:II74)),"")</f>
        <v>0</v>
      </c>
      <c r="IK74" s="59">
        <f>+IFERROR(IF(ISTEXT(IK$5)=FALSE,(INDEX(BCR!$1:$1048576,MATCH('Estadísticas BCR'!IK$5,BCR!$A:$A,0),MATCH('Estadísticas BCR'!$B74,BCR!$1:$1,0))),AVERAGE(HY74:IJ74)),"")</f>
        <v>0</v>
      </c>
      <c r="IL74" s="59">
        <f>+IFERROR(IF(ISTEXT(IL$5)=FALSE,(INDEX(BCR!$1:$1048576,MATCH('Estadísticas BCR'!IL$5,BCR!$A:$A,0),MATCH('Estadísticas BCR'!$B74,BCR!$1:$1,0))),AVERAGE(HZ74:IK74)),"")</f>
        <v>0</v>
      </c>
      <c r="IM74" s="59">
        <f>+IFERROR(IF(ISTEXT(IM$5)=FALSE,(INDEX(BCR!$1:$1048576,MATCH('Estadísticas BCR'!IM$5,BCR!$A:$A,0),MATCH('Estadísticas BCR'!$B74,BCR!$1:$1,0))),AVERAGE(IA74:IL74)),"")</f>
        <v>0</v>
      </c>
      <c r="IN74" s="59">
        <f>+IFERROR(IF(ISTEXT(IN$5)=FALSE,(INDEX(BCR!$1:$1048576,MATCH('Estadísticas BCR'!IN$5,BCR!$A:$A,0),MATCH('Estadísticas BCR'!$B74,BCR!$1:$1,0))),AVERAGE(IB74:IM74)),"")</f>
        <v>0</v>
      </c>
      <c r="IO74" s="59">
        <f>+IFERROR(IF(ISTEXT(IO$5)=FALSE,(INDEX(BCR!$1:$1048576,MATCH('Estadísticas BCR'!IO$5,BCR!$A:$A,0),MATCH('Estadísticas BCR'!$B74,BCR!$1:$1,0))),AVERAGE(IC74:IN74)),"")</f>
        <v>0</v>
      </c>
      <c r="IP74" s="60">
        <f>+IFERROR(IF(ISTEXT(IP$5)=FALSE,(INDEX(BCR!$1:$1048576,MATCH('Estadísticas BCR'!IP$5,BCR!$A:$A,0),MATCH('Estadísticas BCR'!$B74,BCR!$1:$1,0))),AVERAGE(ID74:IO74)),"")</f>
        <v>0</v>
      </c>
      <c r="IQ74" s="59">
        <f>+IFERROR(IF(ISTEXT(IQ$5)=FALSE,(INDEX(BCR!$1:$1048576,MATCH('Estadísticas BCR'!IQ$5,BCR!$A:$A,0),MATCH('Estadísticas BCR'!$B74,BCR!$1:$1,0))),AVERAGE(IE74:IP74)),"")</f>
        <v>0</v>
      </c>
      <c r="IR74" s="59">
        <f>+IFERROR(IF(ISTEXT(IR$5)=FALSE,(INDEX(BCR!$1:$1048576,MATCH('Estadísticas BCR'!IR$5,BCR!$A:$A,0),MATCH('Estadísticas BCR'!$B74,BCR!$1:$1,0))),AVERAGE(IF74:IQ74)),"")</f>
        <v>0</v>
      </c>
      <c r="IS74" s="59">
        <f>+IFERROR(IF(ISTEXT(IS$5)=FALSE,(INDEX(BCR!$1:$1048576,MATCH('Estadísticas BCR'!IS$5,BCR!$A:$A,0),MATCH('Estadísticas BCR'!$B74,BCR!$1:$1,0))),AVERAGE(IG74:IR74)),"")</f>
        <v>0</v>
      </c>
      <c r="IT74" s="59">
        <f>+IFERROR(IF(ISTEXT(IT$5)=FALSE,(INDEX(BCR!$1:$1048576,MATCH('Estadísticas BCR'!IT$5,BCR!$A:$A,0),MATCH('Estadísticas BCR'!$B74,BCR!$1:$1,0))),AVERAGE(IH74:IS74)),"")</f>
        <v>0</v>
      </c>
      <c r="IU74" s="59">
        <f>+IFERROR(IF(ISTEXT(IU$5)=FALSE,(INDEX(BCR!$1:$1048576,MATCH('Estadísticas BCR'!IU$5,BCR!$A:$A,0),MATCH('Estadísticas BCR'!$B74,BCR!$1:$1,0))),AVERAGE(II74:IT74)),"")</f>
        <v>0</v>
      </c>
      <c r="IV74" s="59">
        <f>+IFERROR(IF(ISTEXT(IV$5)=FALSE,(INDEX(BCR!$1:$1048576,MATCH('Estadísticas BCR'!IV$5,BCR!$A:$A,0),MATCH('Estadísticas BCR'!$B74,BCR!$1:$1,0))),AVERAGE(IJ74:IU74)),"")</f>
        <v>0</v>
      </c>
      <c r="IW74" s="59">
        <f>+IFERROR(IF(ISTEXT(IW$5)=FALSE,(INDEX(BCR!$1:$1048576,MATCH('Estadísticas BCR'!IW$5,BCR!$A:$A,0),MATCH('Estadísticas BCR'!$B74,BCR!$1:$1,0))),AVERAGE(IK74:IV74)),"")</f>
        <v>0</v>
      </c>
      <c r="IX74" s="59">
        <f>+IFERROR(IF(ISTEXT(IX$5)=FALSE,(INDEX(BCR!$1:$1048576,MATCH('Estadísticas BCR'!IX$5,BCR!$A:$A,0),MATCH('Estadísticas BCR'!$B74,BCR!$1:$1,0))),AVERAGE(IL74:IW74)),"")</f>
        <v>0</v>
      </c>
      <c r="IY74" s="59">
        <f>+IFERROR(IF(ISTEXT(IY$5)=FALSE,(INDEX(BCR!$1:$1048576,MATCH('Estadísticas BCR'!IY$5,BCR!$A:$A,0),MATCH('Estadísticas BCR'!$B74,BCR!$1:$1,0))),AVERAGE(IM74:IX74)),"")</f>
        <v>0</v>
      </c>
      <c r="IZ74" s="59">
        <f>+IFERROR(IF(ISTEXT(IZ$5)=FALSE,(INDEX(BCR!$1:$1048576,MATCH('Estadísticas BCR'!IZ$5,BCR!$A:$A,0),MATCH('Estadísticas BCR'!$B74,BCR!$1:$1,0))),AVERAGE(IN74:IY74)),"")</f>
        <v>0</v>
      </c>
      <c r="JA74" s="59">
        <f>+IFERROR(IF(ISTEXT(JA$5)=FALSE,(INDEX(BCR!$1:$1048576,MATCH('Estadísticas BCR'!JA$5,BCR!$A:$A,0),MATCH('Estadísticas BCR'!$B74,BCR!$1:$1,0))),AVERAGE(IO74:IZ74)),"")</f>
        <v>0</v>
      </c>
      <c r="JB74" s="59">
        <f>+IFERROR(IF(ISTEXT(JB$5)=FALSE,(INDEX(BCR!$1:$1048576,MATCH('Estadísticas BCR'!JB$5,BCR!$A:$A,0),MATCH('Estadísticas BCR'!$B74,BCR!$1:$1,0))),AVERAGE(IP74:JA74)),"")</f>
        <v>0</v>
      </c>
      <c r="JC74" s="60">
        <f>+IFERROR(IF(ISTEXT(JC$5)=FALSE,(INDEX(BCR!$1:$1048576,MATCH('Estadísticas BCR'!JC$5,BCR!$A:$A,0),MATCH('Estadísticas BCR'!$B74,BCR!$1:$1,0))),AVERAGE(IQ74:JB74)),"")</f>
        <v>0</v>
      </c>
      <c r="JD74" s="59">
        <f>+IFERROR(IF(ISTEXT(JD$5)=FALSE,(INDEX(BCR!$1:$1048576,MATCH('Estadísticas BCR'!JD$5,BCR!$A:$A,0),MATCH('Estadísticas BCR'!$B74,BCR!$1:$1,0))),AVERAGE(IR74:JC74)),"")</f>
        <v>0</v>
      </c>
      <c r="JE74" s="59">
        <f>+IFERROR(IF(ISTEXT(JE$5)=FALSE,(INDEX(BCR!$1:$1048576,MATCH('Estadísticas BCR'!JE$5,BCR!$A:$A,0),MATCH('Estadísticas BCR'!$B74,BCR!$1:$1,0))),AVERAGE(IS74:JD74)),"")</f>
        <v>0</v>
      </c>
      <c r="JF74" s="59">
        <f>+IFERROR(IF(ISTEXT(JF$5)=FALSE,(INDEX(BCR!$1:$1048576,MATCH('Estadísticas BCR'!JF$5,BCR!$A:$A,0),MATCH('Estadísticas BCR'!$B74,BCR!$1:$1,0))),AVERAGE(IT74:JE74)),"")</f>
        <v>0</v>
      </c>
      <c r="JG74" s="59">
        <f>+IFERROR(IF(ISTEXT(JG$5)=FALSE,(INDEX(BCR!$1:$1048576,MATCH('Estadísticas BCR'!JG$5,BCR!$A:$A,0),MATCH('Estadísticas BCR'!$B74,BCR!$1:$1,0))),AVERAGE(IU74:JF74)),"")</f>
        <v>0</v>
      </c>
      <c r="JH74" s="59">
        <f>+IFERROR(IF(ISTEXT(JH$5)=FALSE,(INDEX(BCR!$1:$1048576,MATCH('Estadísticas BCR'!JH$5,BCR!$A:$A,0),MATCH('Estadísticas BCR'!$B74,BCR!$1:$1,0))),AVERAGE(IV74:JG74)),"")</f>
        <v>0</v>
      </c>
      <c r="JI74" s="59">
        <f>+IFERROR(IF(ISTEXT(JI$5)=FALSE,(INDEX(BCR!$1:$1048576,MATCH('Estadísticas BCR'!JI$5,BCR!$A:$A,0),MATCH('Estadísticas BCR'!$B74,BCR!$1:$1,0))),AVERAGE(IW74:JH74)),"")</f>
        <v>0</v>
      </c>
      <c r="JJ74" s="59">
        <f>+IFERROR(IF(ISTEXT(JJ$5)=FALSE,(INDEX(BCR!$1:$1048576,MATCH('Estadísticas BCR'!JJ$5,BCR!$A:$A,0),MATCH('Estadísticas BCR'!$B74,BCR!$1:$1,0))),AVERAGE(IX74:JI74)),"")</f>
        <v>0</v>
      </c>
      <c r="JK74" s="59">
        <f>+IFERROR(IF(ISTEXT(JK$5)=FALSE,(INDEX(BCR!$1:$1048576,MATCH('Estadísticas BCR'!JK$5,BCR!$A:$A,0),MATCH('Estadísticas BCR'!$B74,BCR!$1:$1,0))),AVERAGE(IY74:JJ74)),"")</f>
        <v>0</v>
      </c>
      <c r="JL74" s="59">
        <f>+IFERROR(IF(ISTEXT(JL$5)=FALSE,(INDEX(BCR!$1:$1048576,MATCH('Estadísticas BCR'!JL$5,BCR!$A:$A,0),MATCH('Estadísticas BCR'!$B74,BCR!$1:$1,0))),AVERAGE(IZ74:JK74)),"")</f>
        <v>0</v>
      </c>
      <c r="JM74" s="59">
        <f>+IFERROR(IF(ISTEXT(JM$5)=FALSE,(INDEX(BCR!$1:$1048576,MATCH('Estadísticas BCR'!JM$5,BCR!$A:$A,0),MATCH('Estadísticas BCR'!$B74,BCR!$1:$1,0))),AVERAGE(JA74:JL74)),"")</f>
        <v>55.223880597014897</v>
      </c>
      <c r="JN74" s="59">
        <f>+IFERROR(IF(ISTEXT(JN$5)=FALSE,(INDEX(BCR!$1:$1048576,MATCH('Estadísticas BCR'!JN$5,BCR!$A:$A,0),MATCH('Estadísticas BCR'!$B74,BCR!$1:$1,0))),AVERAGE(JB74:JM74)),"")</f>
        <v>55.454545454545503</v>
      </c>
      <c r="JO74" s="59">
        <f>+IFERROR(IF(ISTEXT(JO$5)=FALSE,(INDEX(BCR!$1:$1048576,MATCH('Estadísticas BCR'!JO$5,BCR!$A:$A,0),MATCH('Estadísticas BCR'!$B74,BCR!$1:$1,0))),AVERAGE(JC74:JN74)),"")</f>
        <v>49.264705882352899</v>
      </c>
      <c r="JP74" s="60">
        <f>+IFERROR(IF(ISTEXT(JP$5)=FALSE,(INDEX(BCR!$1:$1048576,MATCH('Estadísticas BCR'!JP$5,BCR!$A:$A,0),MATCH('Estadísticas BCR'!$B74,BCR!$1:$1,0))),AVERAGE(JD74:JO74)),"")</f>
        <v>13.328594327826108</v>
      </c>
      <c r="JQ74" s="59">
        <f>+IFERROR(IF(ISTEXT(JQ$5)=FALSE,(INDEX(BCR!$1:$1048576,MATCH('Estadísticas BCR'!JQ$5,BCR!$A:$A,0),MATCH('Estadísticas BCR'!$B74,BCR!$1:$1,0))),AVERAGE(JE74:JP74)),"")</f>
        <v>40.909090909090899</v>
      </c>
      <c r="JR74" s="59">
        <f>+IFERROR(IF(ISTEXT(JR$5)=FALSE,(INDEX(BCR!$1:$1048576,MATCH('Estadísticas BCR'!JR$5,BCR!$A:$A,0),MATCH('Estadísticas BCR'!$B74,BCR!$1:$1,0))),AVERAGE(JF74:JQ74)),"")</f>
        <v>45.283018867924497</v>
      </c>
      <c r="JS74" s="59">
        <f>+IFERROR(IF(ISTEXT(JS$5)=FALSE,(INDEX(BCR!$1:$1048576,MATCH('Estadísticas BCR'!JS$5,BCR!$A:$A,0),MATCH('Estadísticas BCR'!$B74,BCR!$1:$1,0))),AVERAGE(JG74:JR74)),"")</f>
        <v>50.961538461538503</v>
      </c>
      <c r="JT74" s="59">
        <f>+IFERROR(IF(ISTEXT(JT$5)=FALSE,(INDEX(BCR!$1:$1048576,MATCH('Estadísticas BCR'!JT$5,BCR!$A:$A,0),MATCH('Estadísticas BCR'!$B74,BCR!$1:$1,0))),AVERAGE(JH74:JS74)),"")</f>
        <v>43.478260869565197</v>
      </c>
      <c r="JU74" s="59">
        <f>+IFERROR(IF(ISTEXT(JU$5)=FALSE,(INDEX(BCR!$1:$1048576,MATCH('Estadísticas BCR'!JU$5,BCR!$A:$A,0),MATCH('Estadísticas BCR'!$B74,BCR!$1:$1,0))),AVERAGE(JI74:JT74)),"")</f>
        <v>50</v>
      </c>
      <c r="JV74" s="59">
        <f>+IFERROR(IF(ISTEXT(JV$5)=FALSE,(INDEX(BCR!$1:$1048576,MATCH('Estadísticas BCR'!JV$5,BCR!$A:$A,0),MATCH('Estadísticas BCR'!$B74,BCR!$1:$1,0))),AVERAGE(JJ74:JU74)),"")</f>
        <v>45.5555555555556</v>
      </c>
      <c r="JW74" s="59">
        <f>+IFERROR(IF(ISTEXT(JW$5)=FALSE,(INDEX(BCR!$1:$1048576,MATCH('Estadísticas BCR'!JW$5,BCR!$A:$A,0),MATCH('Estadísticas BCR'!$B74,BCR!$1:$1,0))),AVERAGE(JK74:JV74)),"")</f>
        <v>41.25</v>
      </c>
      <c r="JX74" s="59">
        <f>+IFERROR(IF(ISTEXT(JX$5)=FALSE,(INDEX(BCR!$1:$1048576,MATCH('Estadísticas BCR'!JX$5,BCR!$A:$A,0),MATCH('Estadísticas BCR'!$B74,BCR!$1:$1,0))),AVERAGE(JL74:JW74)),"")</f>
        <v>48.214285714285701</v>
      </c>
      <c r="JY74" s="59">
        <f>+IFERROR(IF(ISTEXT(JY$5)=FALSE,(INDEX(BCR!$1:$1048576,MATCH('Estadísticas BCR'!JY$5,BCR!$A:$A,0),MATCH('Estadísticas BCR'!$B74,BCR!$1:$1,0))),AVERAGE(JM74:JX74)),"")</f>
        <v>56.122448979591802</v>
      </c>
      <c r="JZ74" s="59">
        <f>+IFERROR(IF(ISTEXT(JZ$5)=FALSE,(INDEX(BCR!$1:$1048576,MATCH('Estadísticas BCR'!JZ$5,BCR!$A:$A,0),MATCH('Estadísticas BCR'!$B74,BCR!$1:$1,0))),AVERAGE(JN74:JY74)),"")</f>
        <v>55.681818181818201</v>
      </c>
      <c r="KA74" s="59">
        <f>+IFERROR(IF(ISTEXT(KA$5)=FALSE,(INDEX(BCR!$1:$1048576,MATCH('Estadísticas BCR'!KA$5,BCR!$A:$A,0),MATCH('Estadísticas BCR'!$B74,BCR!$1:$1,0))),AVERAGE(JO74:JZ74)),"")</f>
        <v>60</v>
      </c>
      <c r="KB74" s="59">
        <f>+IFERROR(IF(ISTEXT(KB$5)=FALSE,(INDEX(BCR!$1:$1048576,MATCH('Estadísticas BCR'!KB$5,BCR!$A:$A,0),MATCH('Estadísticas BCR'!$B74,BCR!$1:$1,0))),AVERAGE(JP74:KA74)),"")</f>
        <v>45.5555555555556</v>
      </c>
      <c r="KC74" s="60">
        <f>+IFERROR(IF(ISTEXT(KC$5)=FALSE,(INDEX(BCR!$1:$1048576,MATCH('Estadísticas BCR'!KC$5,BCR!$A:$A,0),MATCH('Estadísticas BCR'!$B74,BCR!$1:$1,0))),AVERAGE(JQ74:KB74)),"")</f>
        <v>48.584297757910498</v>
      </c>
      <c r="KD74" s="59">
        <f>+IFERROR(IF(ISTEXT(KD$5)=FALSE,(INDEX(BCR!$1:$1048576,MATCH('Estadísticas BCR'!KD$5,BCR!$A:$A,0),MATCH('Estadísticas BCR'!$B74,BCR!$1:$1,0))),AVERAGE(JR74:KC74)),"")</f>
        <v>61.842105263157897</v>
      </c>
      <c r="KE74" s="59">
        <f>+IFERROR(IF(ISTEXT(KE$5)=FALSE,(INDEX(BCR!$1:$1048576,MATCH('Estadísticas BCR'!KE$5,BCR!$A:$A,0),MATCH('Estadísticas BCR'!$B74,BCR!$1:$1,0))),AVERAGE(JS74:KD74)),"")</f>
        <v>60.638297872340402</v>
      </c>
      <c r="KF74" s="59">
        <f>+IFERROR(IF(ISTEXT(KF$5)=FALSE,(INDEX(BCR!$1:$1048576,MATCH('Estadísticas BCR'!KF$5,BCR!$A:$A,0),MATCH('Estadísticas BCR'!$B74,BCR!$1:$1,0))),AVERAGE(JT74:KE74)),"")</f>
        <v>58.3333333333333</v>
      </c>
      <c r="KG74" s="59">
        <f>+IFERROR(IF(ISTEXT(KG$5)=FALSE,(INDEX(BCR!$1:$1048576,MATCH('Estadísticas BCR'!KG$5,BCR!$A:$A,0),MATCH('Estadísticas BCR'!$B74,BCR!$1:$1,0))),AVERAGE(JU74:KF74)),"")</f>
        <v>51.351351351351298</v>
      </c>
      <c r="KH74" s="59">
        <f>+IFERROR(IF(ISTEXT(KH$5)=FALSE,(INDEX(BCR!$1:$1048576,MATCH('Estadísticas BCR'!KH$5,BCR!$A:$A,0),MATCH('Estadísticas BCR'!$B74,BCR!$1:$1,0))),AVERAGE(JV74:KG74)),"")</f>
        <v>52.5</v>
      </c>
      <c r="KI74" s="59">
        <f>+IFERROR(IF(ISTEXT(KI$5)=FALSE,(INDEX(BCR!$1:$1048576,MATCH('Estadísticas BCR'!KI$5,BCR!$A:$A,0),MATCH('Estadísticas BCR'!$B74,BCR!$1:$1,0))),AVERAGE(JW74:KH74)),"")</f>
        <v>43.6170212765958</v>
      </c>
      <c r="KJ74" s="59">
        <f>+IFERROR(IF(ISTEXT(KJ$5)=FALSE,(INDEX(BCR!$1:$1048576,MATCH('Estadísticas BCR'!KJ$5,BCR!$A:$A,0),MATCH('Estadísticas BCR'!$B74,BCR!$1:$1,0))),AVERAGE(JX74:KI74)),"")</f>
        <v>53.75</v>
      </c>
      <c r="KK74" s="59">
        <f>+IFERROR(IF(ISTEXT(KK$5)=FALSE,(INDEX(BCR!$1:$1048576,MATCH('Estadísticas BCR'!KK$5,BCR!$A:$A,0),MATCH('Estadísticas BCR'!$B74,BCR!$1:$1,0))),AVERAGE(JY74:KJ74)),"")</f>
        <v>51.351351351351298</v>
      </c>
      <c r="KL74" s="59">
        <f>+IFERROR(IF(ISTEXT(KL$5)=FALSE,(INDEX(BCR!$1:$1048576,MATCH('Estadísticas BCR'!KL$5,BCR!$A:$A,0),MATCH('Estadísticas BCR'!$B74,BCR!$1:$1,0))),AVERAGE(JZ74:KK74)),"")</f>
        <v>51.1111111111111</v>
      </c>
      <c r="KM74" s="59">
        <f>+IFERROR(IF(ISTEXT(KM$5)=FALSE,(INDEX(BCR!$1:$1048576,MATCH('Estadísticas BCR'!KM$5,BCR!$A:$A,0),MATCH('Estadísticas BCR'!$B74,BCR!$1:$1,0))),AVERAGE(KA74:KL74)),"")</f>
        <v>51.5625</v>
      </c>
      <c r="KN74" s="59">
        <f>+IFERROR(IF(ISTEXT(KN$5)=FALSE,(INDEX(BCR!$1:$1048576,MATCH('Estadísticas BCR'!KN$5,BCR!$A:$A,0),MATCH('Estadísticas BCR'!$B74,BCR!$1:$1,0))),AVERAGE(KB74:KM74)),"")</f>
        <v>57.843137254901997</v>
      </c>
      <c r="KO74" s="59">
        <f>+IFERROR(IF(ISTEXT(KO$5)=FALSE,(INDEX(BCR!$1:$1048576,MATCH('Estadísticas BCR'!KO$5,BCR!$A:$A,0),MATCH('Estadísticas BCR'!$B74,BCR!$1:$1,0))),AVERAGE(KC74:KN74)),"")</f>
        <v>47.619047619047599</v>
      </c>
      <c r="KP74" s="60">
        <f>+IFERROR(IF(ISTEXT(KP$5)=FALSE,(INDEX(BCR!$1:$1048576,MATCH('Estadísticas BCR'!KP$5,BCR!$A:$A,0),MATCH('Estadísticas BCR'!$B74,BCR!$1:$1,0))),AVERAGE(KD74:KO74)),"")</f>
        <v>53.459938036099224</v>
      </c>
      <c r="KQ74" s="59">
        <f>+IFERROR(IF(ISTEXT(KQ$5)=FALSE,(INDEX(BCR!$1:$1048576,MATCH('Estadísticas BCR'!KQ$5,BCR!$A:$A,0),MATCH('Estadísticas BCR'!$B74,BCR!$1:$1,0))),AVERAGE(KE74:KP74)),"")</f>
        <v>44.117647058823501</v>
      </c>
      <c r="KR74" s="59">
        <f>+IFERROR(IF(ISTEXT(KR$5)=FALSE,(INDEX(BCR!$1:$1048576,MATCH('Estadísticas BCR'!KR$5,BCR!$A:$A,0),MATCH('Estadísticas BCR'!$B74,BCR!$1:$1,0))),AVERAGE(KF74:KQ74)),"")</f>
        <v>45.714285714285701</v>
      </c>
      <c r="KS74" s="59">
        <f>+IFERROR(IF(ISTEXT(KS$5)=FALSE,(INDEX(BCR!$1:$1048576,MATCH('Estadísticas BCR'!KS$5,BCR!$A:$A,0),MATCH('Estadísticas BCR'!$B74,BCR!$1:$1,0))),AVERAGE(KG74:KR74)),"")</f>
        <v>55.405405405405403</v>
      </c>
      <c r="KT74" s="59">
        <f>+IFERROR(IF(ISTEXT(KT$5)=FALSE,(INDEX(BCR!$1:$1048576,MATCH('Estadísticas BCR'!KT$5,BCR!$A:$A,0),MATCH('Estadísticas BCR'!$B74,BCR!$1:$1,0))),AVERAGE(KH74:KS74)),"")</f>
        <v>45.8333333333333</v>
      </c>
      <c r="KU74" s="59">
        <f>+IFERROR(IF(ISTEXT(KU$5)=FALSE,(INDEX(BCR!$1:$1048576,MATCH('Estadísticas BCR'!KU$5,BCR!$A:$A,0),MATCH('Estadísticas BCR'!$B74,BCR!$1:$1,0))),AVERAGE(KI74:KT74)),"")</f>
        <v>56.578947368420998</v>
      </c>
      <c r="KV74" s="59">
        <f>+IFERROR(IF(ISTEXT(KV$5)=FALSE,(INDEX(BCR!$1:$1048576,MATCH('Estadísticas BCR'!KV$5,BCR!$A:$A,0),MATCH('Estadísticas BCR'!$B74,BCR!$1:$1,0))),AVERAGE(KJ74:KU74)),"")</f>
        <v>50</v>
      </c>
      <c r="KW74" s="59">
        <f>+IFERROR(IF(ISTEXT(KW$5)=FALSE,(INDEX(BCR!$1:$1048576,MATCH('Estadísticas BCR'!KW$5,BCR!$A:$A,0),MATCH('Estadísticas BCR'!$B74,BCR!$1:$1,0))),AVERAGE(KK74:KV74)),"")</f>
        <v>52.205882352941202</v>
      </c>
      <c r="KX74" s="59">
        <f>+IFERROR(IF(ISTEXT(KX$5)=FALSE,(INDEX(BCR!$1:$1048576,MATCH('Estadísticas BCR'!KX$5,BCR!$A:$A,0),MATCH('Estadísticas BCR'!$B74,BCR!$1:$1,0))),AVERAGE(KL74:KW74)),"")</f>
        <v>46.551724137930997</v>
      </c>
      <c r="KY74" s="59">
        <f>+IFERROR(IF(ISTEXT(KY$5)=FALSE,(INDEX(BCR!$1:$1048576,MATCH('Estadísticas BCR'!KY$5,BCR!$A:$A,0),MATCH('Estadísticas BCR'!$B74,BCR!$1:$1,0))),AVERAGE(KM74:KX74)),"")</f>
        <v>53.191489361702097</v>
      </c>
      <c r="KZ74" s="59">
        <f>+IFERROR(IF(ISTEXT(KZ$5)=FALSE,(INDEX(BCR!$1:$1048576,MATCH('Estadísticas BCR'!KZ$5,BCR!$A:$A,0),MATCH('Estadísticas BCR'!$B74,BCR!$1:$1,0))),AVERAGE(KN74:KY74)),"")</f>
        <v>52.2222222222222</v>
      </c>
      <c r="LA74" s="59">
        <f>+IFERROR(IF(ISTEXT(LA$5)=FALSE,(INDEX(BCR!$1:$1048576,MATCH('Estadísticas BCR'!LA$5,BCR!$A:$A,0),MATCH('Estadísticas BCR'!$B74,BCR!$1:$1,0))),AVERAGE(KO74:KZ74)),"")</f>
        <v>58.974358974358999</v>
      </c>
      <c r="LB74" s="59">
        <f>+IFERROR(IF(ISTEXT(LB$5)=FALSE,(INDEX(BCR!$1:$1048576,MATCH('Estadísticas BCR'!LB$5,BCR!$A:$A,0),MATCH('Estadísticas BCR'!$B74,BCR!$1:$1,0))),AVERAGE(KP74:LA74)),"")</f>
        <v>58.928571428571402</v>
      </c>
      <c r="LC74" s="60">
        <f>+IFERROR(IF(ISTEXT(LC$5)=FALSE,(INDEX(BCR!$1:$1048576,MATCH('Estadísticas BCR'!LC$5,BCR!$A:$A,0),MATCH('Estadísticas BCR'!$B74,BCR!$1:$1,0))),AVERAGE(KQ74:LB74)),"")</f>
        <v>51.643655613166324</v>
      </c>
      <c r="LD74" s="59">
        <f>+IFERROR(IF(ISTEXT(LD$5)=FALSE,(INDEX(BCR!$1:$1048576,MATCH('Estadísticas BCR'!LD$5,BCR!$A:$A,0),MATCH('Estadísticas BCR'!$B74,BCR!$1:$1,0))),AVERAGE(KR74:LC74)),"")</f>
        <v>56.097560975609802</v>
      </c>
      <c r="LE74" s="59">
        <f>+IFERROR(IF(ISTEXT(LE$5)=FALSE,(INDEX(BCR!$1:$1048576,MATCH('Estadísticas BCR'!LE$5,BCR!$A:$A,0),MATCH('Estadísticas BCR'!$B74,BCR!$1:$1,0))),AVERAGE(KS74:LD74)),"")</f>
        <v>60.465116279069797</v>
      </c>
      <c r="LF74" s="59">
        <f>+IFERROR(IF(ISTEXT(LF$5)=FALSE,(INDEX(BCR!$1:$1048576,MATCH('Estadísticas BCR'!LF$5,BCR!$A:$A,0),MATCH('Estadísticas BCR'!$B74,BCR!$1:$1,0))),AVERAGE(KT74:LE74)),"")</f>
        <v>54.545454545454497</v>
      </c>
      <c r="LG74" s="59">
        <f>+IFERROR(IF(ISTEXT(LG$5)=FALSE,(INDEX(BCR!$1:$1048576,MATCH('Estadísticas BCR'!LG$5,BCR!$A:$A,0),MATCH('Estadísticas BCR'!$B74,BCR!$1:$1,0))),AVERAGE(KU74:LF74)),"")</f>
        <v>65.853658536585399</v>
      </c>
      <c r="LH74" s="59">
        <f>+IFERROR(IF(ISTEXT(LH$5)=FALSE,(INDEX(BCR!$1:$1048576,MATCH('Estadísticas BCR'!LH$5,BCR!$A:$A,0),MATCH('Estadísticas BCR'!$B74,BCR!$1:$1,0))),AVERAGE(KV74:LG74)),"")</f>
        <v>62</v>
      </c>
      <c r="LI74" s="59">
        <f>+IFERROR(IF(ISTEXT(LI$5)=FALSE,(INDEX(BCR!$1:$1048576,MATCH('Estadísticas BCR'!LI$5,BCR!$A:$A,0),MATCH('Estadísticas BCR'!$B74,BCR!$1:$1,0))),AVERAGE(KW74:LH74)),"")</f>
        <v>65.957446808510596</v>
      </c>
      <c r="LJ74" s="59">
        <f>+IFERROR(IF(ISTEXT(LJ$5)=FALSE,(INDEX(BCR!$1:$1048576,MATCH('Estadísticas BCR'!LJ$5,BCR!$A:$A,0),MATCH('Estadísticas BCR'!$B74,BCR!$1:$1,0))),AVERAGE(KX74:LI74)),"")</f>
        <v>54.629629629629598</v>
      </c>
      <c r="LK74" s="59">
        <f>+IFERROR(IF(ISTEXT(LK$5)=FALSE,(INDEX(BCR!$1:$1048576,MATCH('Estadísticas BCR'!LK$5,BCR!$A:$A,0),MATCH('Estadísticas BCR'!$B74,BCR!$1:$1,0))),AVERAGE(KY74:LJ74)),"")</f>
        <v>68.8888888888889</v>
      </c>
      <c r="LL74" s="59">
        <f>+IFERROR(IF(ISTEXT(LL$5)=FALSE,(INDEX(BCR!$1:$1048576,MATCH('Estadísticas BCR'!LL$5,BCR!$A:$A,0),MATCH('Estadísticas BCR'!$B74,BCR!$1:$1,0))),AVERAGE(KZ74:LK74)),"")</f>
        <v>63.5416666666667</v>
      </c>
      <c r="LM74" s="59">
        <f>+IFERROR(IF(ISTEXT(LM$5)=FALSE,(INDEX(BCR!$1:$1048576,MATCH('Estadísticas BCR'!LM$5,BCR!$A:$A,0),MATCH('Estadísticas BCR'!$B74,BCR!$1:$1,0))),AVERAGE(LA74:LL74)),"")</f>
        <v>65.686274509803894</v>
      </c>
      <c r="LN74" s="59">
        <f>+IFERROR(IF(ISTEXT(LN$5)=FALSE,(INDEX(BCR!$1:$1048576,MATCH('Estadísticas BCR'!LN$5,BCR!$A:$A,0),MATCH('Estadísticas BCR'!$B74,BCR!$1:$1,0))),AVERAGE(LB74:LM74)),"")</f>
        <v>57.317073170731703</v>
      </c>
      <c r="LO74" s="59">
        <f>+IFERROR(IF(ISTEXT(LO$5)=FALSE,(INDEX(BCR!$1:$1048576,MATCH('Estadísticas BCR'!LO$5,BCR!$A:$A,0),MATCH('Estadísticas BCR'!$B74,BCR!$1:$1,0))),AVERAGE(LC74:LN74)),"")</f>
        <v>58.536585365853597</v>
      </c>
      <c r="LP74" s="60">
        <f>+IFERROR(IF(ISTEXT(LP$5)=FALSE,(INDEX(BCR!$1:$1048576,MATCH('Estadísticas BCR'!LP$5,BCR!$A:$A,0),MATCH('Estadísticas BCR'!$B74,BCR!$1:$1,0))),AVERAGE(LD74:LO74)),"")</f>
        <v>61.126612948067041</v>
      </c>
      <c r="LQ74" s="59">
        <f>+IFERROR(IF(ISTEXT(LQ$5)=FALSE,(INDEX(BCR!$1:$1048576,MATCH('Estadísticas BCR'!LQ$5,BCR!$A:$A,0),MATCH('Estadísticas BCR'!$B74,BCR!$1:$1,0))),AVERAGE(LE74:LP74)),"")</f>
        <v>63.414634146341498</v>
      </c>
      <c r="LR74" s="59">
        <f>+IFERROR(IF(ISTEXT(LR$5)=FALSE,(INDEX(BCR!$1:$1048576,MATCH('Estadísticas BCR'!LR$5,BCR!$A:$A,0),MATCH('Estadísticas BCR'!$B74,BCR!$1:$1,0))),AVERAGE(LF74:LQ74)),"")</f>
        <v>65.909090909090907</v>
      </c>
      <c r="LS74" s="59">
        <f>+IFERROR(IF(ISTEXT(LS$5)=FALSE,(INDEX(BCR!$1:$1048576,MATCH('Estadísticas BCR'!LS$5,BCR!$A:$A,0),MATCH('Estadísticas BCR'!$B74,BCR!$1:$1,0))),AVERAGE(LG74:LR74)),"")</f>
        <v>66.304347826086996</v>
      </c>
      <c r="LT74" s="59">
        <f>+IFERROR(IF(ISTEXT(LT$5)=FALSE,(INDEX(BCR!$1:$1048576,MATCH('Estadísticas BCR'!LT$5,BCR!$A:$A,0),MATCH('Estadísticas BCR'!$B74,BCR!$1:$1,0))),AVERAGE(LH74:LS74)),"")</f>
        <v>67.1875</v>
      </c>
      <c r="LU74" s="59">
        <f>+IFERROR(IF(ISTEXT(LU$5)=FALSE,(INDEX(BCR!$1:$1048576,MATCH('Estadísticas BCR'!LU$5,BCR!$A:$A,0),MATCH('Estadísticas BCR'!$B74,BCR!$1:$1,0))),AVERAGE(LI74:LT74)),"")</f>
        <v>63.75</v>
      </c>
      <c r="LV74" s="59">
        <f>+IFERROR(IF(ISTEXT(LV$5)=FALSE,(INDEX(BCR!$1:$1048576,MATCH('Estadísticas BCR'!LV$5,BCR!$A:$A,0),MATCH('Estadísticas BCR'!$B74,BCR!$1:$1,0))),AVERAGE(LJ74:LU74)),"")</f>
        <v>61.1111111111111</v>
      </c>
      <c r="LW74" s="59">
        <f>+IFERROR(IF(ISTEXT(LW$5)=FALSE,(INDEX(BCR!$1:$1048576,MATCH('Estadísticas BCR'!LW$5,BCR!$A:$A,0),MATCH('Estadísticas BCR'!$B74,BCR!$1:$1,0))),AVERAGE(LK74:LV74)),"")</f>
        <v>68.3333333333333</v>
      </c>
      <c r="LX74" s="59">
        <f>+IFERROR(IF(ISTEXT(LX$5)=FALSE,(INDEX(BCR!$1:$1048576,MATCH('Estadísticas BCR'!LX$5,BCR!$A:$A,0),MATCH('Estadísticas BCR'!$B74,BCR!$1:$1,0))),AVERAGE(LL74:LW74)),"")</f>
        <v>64.406779661016998</v>
      </c>
      <c r="LY74" s="59">
        <f>+IFERROR(IF(ISTEXT(LY$5)=FALSE,(INDEX(BCR!$1:$1048576,MATCH('Estadísticas BCR'!LY$5,BCR!$A:$A,0),MATCH('Estadísticas BCR'!$B74,BCR!$1:$1,0))),AVERAGE(LM74:LX74)),"")</f>
        <v>65.625</v>
      </c>
      <c r="LZ74" s="59">
        <f>+IFERROR(IF(ISTEXT(LZ$5)=FALSE,(INDEX(BCR!$1:$1048576,MATCH('Estadísticas BCR'!LZ$5,BCR!$A:$A,0),MATCH('Estadísticas BCR'!$B74,BCR!$1:$1,0))),AVERAGE(LN74:LY74)),"")</f>
        <v>70.930232558139494</v>
      </c>
      <c r="MA74" s="59">
        <f>+IFERROR(IF(ISTEXT(MA$5)=FALSE,(INDEX(BCR!$1:$1048576,MATCH('Estadísticas BCR'!MA$5,BCR!$A:$A,0),MATCH('Estadísticas BCR'!$B74,BCR!$1:$1,0))),AVERAGE(LO74:LZ74)),"")</f>
        <v>62.903225806451601</v>
      </c>
      <c r="MB74" s="59">
        <f>+IFERROR(IF(ISTEXT(MB$5)=FALSE,(INDEX(BCR!$1:$1048576,MATCH('Estadísticas BCR'!MB$5,BCR!$A:$A,0),MATCH('Estadísticas BCR'!$B74,BCR!$1:$1,0))),AVERAGE(LP74:MA74)),"")</f>
        <v>65.476190476190496</v>
      </c>
      <c r="MC74" s="60">
        <f>+IFERROR(IF(ISTEXT(MC$5)=FALSE,(INDEX(BCR!$1:$1048576,MATCH('Estadísticas BCR'!MC$5,BCR!$A:$A,0),MATCH('Estadísticas BCR'!$B74,BCR!$1:$1,0))),AVERAGE(LQ74:MB74)),"")</f>
        <v>65.445953818980186</v>
      </c>
      <c r="MD74" s="59">
        <f>+IFERROR(IF(ISTEXT(MD$5)=FALSE,(INDEX(BCR!$1:$1048576,MATCH('Estadísticas BCR'!MD$5,BCR!$A:$A,0),MATCH('Estadísticas BCR'!$B74,BCR!$1:$1,0))),AVERAGE(LR74:MC74)),"")</f>
        <v>66.25</v>
      </c>
      <c r="ME74" s="59">
        <f>+IFERROR(IF(ISTEXT(ME$5)=FALSE,(INDEX(BCR!$1:$1048576,MATCH('Estadísticas BCR'!ME$5,BCR!$A:$A,0),MATCH('Estadísticas BCR'!$B74,BCR!$1:$1,0))),AVERAGE(LS74:MD74)),"")</f>
        <v>62.5</v>
      </c>
      <c r="MF74" s="59">
        <f>+IFERROR(IF(ISTEXT(MF$5)=FALSE,(INDEX(BCR!$1:$1048576,MATCH('Estadísticas BCR'!MF$5,BCR!$A:$A,0),MATCH('Estadísticas BCR'!$B74,BCR!$1:$1,0))),AVERAGE(LT74:ME74)),"")</f>
        <v>59.459459459459502</v>
      </c>
      <c r="MG74" s="59" t="str">
        <f>+IFERROR(IF(ISTEXT(MG$5)=FALSE,(INDEX(BCR!$1:$1048576,MATCH('Estadísticas BCR'!MG$5,BCR!$A:$A,0),MATCH('Estadísticas BCR'!$B74,BCR!$1:$1,0))),AVERAGE(LU74:MF74)),"")</f>
        <v/>
      </c>
      <c r="MH74" s="59" t="str">
        <f>+IFERROR(IF(ISTEXT(MH$5)=FALSE,(INDEX(BCR!$1:$1048576,MATCH('Estadísticas BCR'!MH$5,BCR!$A:$A,0),MATCH('Estadísticas BCR'!$B74,BCR!$1:$1,0))),AVERAGE(LV74:MG74)),"")</f>
        <v/>
      </c>
      <c r="MI74" s="59" t="str">
        <f>+IFERROR(IF(ISTEXT(MI$5)=FALSE,(INDEX(BCR!$1:$1048576,MATCH('Estadísticas BCR'!MI$5,BCR!$A:$A,0),MATCH('Estadísticas BCR'!$B74,BCR!$1:$1,0))),AVERAGE(LW74:MH74)),"")</f>
        <v/>
      </c>
      <c r="MJ74" s="59" t="str">
        <f>+IFERROR(IF(ISTEXT(MJ$5)=FALSE,(INDEX(BCR!$1:$1048576,MATCH('Estadísticas BCR'!MJ$5,BCR!$A:$A,0),MATCH('Estadísticas BCR'!$B74,BCR!$1:$1,0))),AVERAGE(LX74:MI74)),"")</f>
        <v/>
      </c>
      <c r="MK74" s="59" t="str">
        <f>+IFERROR(IF(ISTEXT(MK$5)=FALSE,(INDEX(BCR!$1:$1048576,MATCH('Estadísticas BCR'!MK$5,BCR!$A:$A,0),MATCH('Estadísticas BCR'!$B74,BCR!$1:$1,0))),AVERAGE(LY74:MJ74)),"")</f>
        <v/>
      </c>
      <c r="ML74" s="59" t="str">
        <f>+IFERROR(IF(ISTEXT(ML$5)=FALSE,(INDEX(BCR!$1:$1048576,MATCH('Estadísticas BCR'!ML$5,BCR!$A:$A,0),MATCH('Estadísticas BCR'!$B74,BCR!$1:$1,0))),AVERAGE(LZ74:MK74)),"")</f>
        <v/>
      </c>
      <c r="MM74" s="59" t="str">
        <f>+IFERROR(IF(ISTEXT(MM$5)=FALSE,(INDEX(BCR!$1:$1048576,MATCH('Estadísticas BCR'!MM$5,BCR!$A:$A,0),MATCH('Estadísticas BCR'!$B74,BCR!$1:$1,0))),AVERAGE(MA74:ML74)),"")</f>
        <v/>
      </c>
      <c r="MN74" s="59" t="str">
        <f>+IFERROR(IF(ISTEXT(MN$5)=FALSE,(INDEX(BCR!$1:$1048576,MATCH('Estadísticas BCR'!MN$5,BCR!$A:$A,0),MATCH('Estadísticas BCR'!$B74,BCR!$1:$1,0))),AVERAGE(MB74:MM74)),"")</f>
        <v/>
      </c>
      <c r="MO74" s="59" t="str">
        <f>+IFERROR(IF(ISTEXT(MO$5)=FALSE,(INDEX(BCR!$1:$1048576,MATCH('Estadísticas BCR'!MO$5,BCR!$A:$A,0),MATCH('Estadísticas BCR'!$B74,BCR!$1:$1,0))),AVERAGE(MC74:MN74)),"")</f>
        <v/>
      </c>
      <c r="MP74" s="60">
        <f>+IFERROR(IF(ISTEXT(MP$5)=FALSE,(INDEX(BCR!$1:$1048576,MATCH('Estadísticas BCR'!MP$5,BCR!$A:$A,0),MATCH('Estadísticas BCR'!$B74,BCR!$1:$1,0))),AVERAGE(MD74:MO74)),"")</f>
        <v>62.736486486486505</v>
      </c>
    </row>
    <row r="75" spans="2:354" outlineLevel="1">
      <c r="B75" s="9" t="s">
        <v>927</v>
      </c>
      <c r="C75" s="126" t="s">
        <v>287</v>
      </c>
      <c r="D75" s="104">
        <f>+IFERROR(IF(ISTEXT(D$5)=FALSE,(INDEX(BCR!$1:$1048576,MATCH('Estadísticas BCR'!D$5,BCR!$A:$A,0),MATCH('Estadísticas BCR'!$B75,BCR!$1:$1,0))),AVERAGE(#REF!)),"")</f>
        <v>0</v>
      </c>
      <c r="E75" s="104">
        <f>+IFERROR(IF(ISTEXT(E$5)=FALSE,(INDEX(BCR!$1:$1048576,MATCH('Estadísticas BCR'!E$5,BCR!$A:$A,0),MATCH('Estadísticas BCR'!$B75,BCR!$1:$1,0))),AVERAGE(#REF!)),"")</f>
        <v>0</v>
      </c>
      <c r="F75" s="104">
        <f>+IFERROR(IF(ISTEXT(F$5)=FALSE,(INDEX(BCR!$1:$1048576,MATCH('Estadísticas BCR'!F$5,BCR!$A:$A,0),MATCH('Estadísticas BCR'!$B75,BCR!$1:$1,0))),AVERAGE(#REF!)),"")</f>
        <v>0</v>
      </c>
      <c r="G75" s="104" t="str">
        <f>+IFERROR(IF(ISTEXT(G$5)=FALSE,(INDEX(BCR!$1:$1048576,MATCH('Estadísticas BCR'!G$5,BCR!$A:$A,0),MATCH('Estadísticas BCR'!$B75,BCR!$1:$1,0))),AVERAGE(#REF!)),"")</f>
        <v/>
      </c>
      <c r="H75" s="104">
        <f>+IFERROR(IF(ISTEXT(H$5)=FALSE,(INDEX(BCR!$1:$1048576,MATCH('Estadísticas BCR'!H$5,BCR!$A:$A,0),MATCH('Estadísticas BCR'!$B75,BCR!$1:$1,0))),AVERAGE(#REF!)),"")</f>
        <v>0</v>
      </c>
      <c r="I75" s="104">
        <f>+IFERROR(IF(ISTEXT(I$5)=FALSE,(INDEX(BCR!$1:$1048576,MATCH('Estadísticas BCR'!I$5,BCR!$A:$A,0),MATCH('Estadísticas BCR'!$B75,BCR!$1:$1,0))),AVERAGE(#REF!)),"")</f>
        <v>0</v>
      </c>
      <c r="J75" s="104">
        <f>+IFERROR(IF(ISTEXT(J$5)=FALSE,(INDEX(BCR!$1:$1048576,MATCH('Estadísticas BCR'!J$5,BCR!$A:$A,0),MATCH('Estadísticas BCR'!$B75,BCR!$1:$1,0))),AVERAGE(#REF!)),"")</f>
        <v>0</v>
      </c>
      <c r="K75" s="104">
        <f>+IFERROR(IF(ISTEXT(K$5)=FALSE,(INDEX(BCR!$1:$1048576,MATCH('Estadísticas BCR'!K$5,BCR!$A:$A,0),MATCH('Estadísticas BCR'!$B75,BCR!$1:$1,0))),AVERAGE(#REF!)),"")</f>
        <v>0</v>
      </c>
      <c r="L75" s="104">
        <f>+IFERROR(IF(ISTEXT(L$5)=FALSE,(INDEX(BCR!$1:$1048576,MATCH('Estadísticas BCR'!L$5,BCR!$A:$A,0),MATCH('Estadísticas BCR'!$B75,BCR!$1:$1,0))),AVERAGE(#REF!)),"")</f>
        <v>0</v>
      </c>
      <c r="M75" s="104">
        <f>+IFERROR(IF(ISTEXT(M$5)=FALSE,(INDEX(BCR!$1:$1048576,MATCH('Estadísticas BCR'!M$5,BCR!$A:$A,0),MATCH('Estadísticas BCR'!$B75,BCR!$1:$1,0))),AVERAGE(#REF!)),"")</f>
        <v>0</v>
      </c>
      <c r="N75" s="104">
        <f>+IFERROR(IF(ISTEXT(N$5)=FALSE,(INDEX(BCR!$1:$1048576,MATCH('Estadísticas BCR'!N$5,BCR!$A:$A,0),MATCH('Estadísticas BCR'!$B75,BCR!$1:$1,0))),AVERAGE(#REF!)),"")</f>
        <v>0</v>
      </c>
      <c r="O75" s="104">
        <f>+IFERROR(IF(ISTEXT(O$5)=FALSE,(INDEX(BCR!$1:$1048576,MATCH('Estadísticas BCR'!O$5,BCR!$A:$A,0),MATCH('Estadísticas BCR'!$B75,BCR!$1:$1,0))),AVERAGE(#REF!)),"")</f>
        <v>0</v>
      </c>
      <c r="P75" s="60">
        <f>+IFERROR(IF(ISTEXT(P$5)=FALSE,(INDEX(BCR!$1:$1048576,MATCH('Estadísticas BCR'!P$5,BCR!$A:$A,0),MATCH('Estadísticas BCR'!$B75,BCR!$1:$1,0))),AVERAGE(D75:O75)),"")</f>
        <v>0</v>
      </c>
      <c r="Q75" s="104">
        <f>+IFERROR(IF(ISTEXT(Q$5)=FALSE,(INDEX(BCR!$1:$1048576,MATCH('Estadísticas BCR'!Q$5,BCR!$A:$A,0),MATCH('Estadísticas BCR'!$B75,BCR!$1:$1,0))),AVERAGE(#REF!)),"")</f>
        <v>0</v>
      </c>
      <c r="R75" s="104">
        <f>+IFERROR(IF(ISTEXT(R$5)=FALSE,(INDEX(BCR!$1:$1048576,MATCH('Estadísticas BCR'!R$5,BCR!$A:$A,0),MATCH('Estadísticas BCR'!$B75,BCR!$1:$1,0))),AVERAGE(#REF!)),"")</f>
        <v>0</v>
      </c>
      <c r="S75" s="104">
        <f>+IFERROR(IF(ISTEXT(S$5)=FALSE,(INDEX(BCR!$1:$1048576,MATCH('Estadísticas BCR'!S$5,BCR!$A:$A,0),MATCH('Estadísticas BCR'!$B75,BCR!$1:$1,0))),AVERAGE(#REF!)),"")</f>
        <v>0</v>
      </c>
      <c r="T75" s="104">
        <f>+IFERROR(IF(ISTEXT(T$5)=FALSE,(INDEX(BCR!$1:$1048576,MATCH('Estadísticas BCR'!T$5,BCR!$A:$A,0),MATCH('Estadísticas BCR'!$B75,BCR!$1:$1,0))),AVERAGE(#REF!)),"")</f>
        <v>0</v>
      </c>
      <c r="U75" s="104">
        <f>+IFERROR(IF(ISTEXT(U$5)=FALSE,(INDEX(BCR!$1:$1048576,MATCH('Estadísticas BCR'!U$5,BCR!$A:$A,0),MATCH('Estadísticas BCR'!$B75,BCR!$1:$1,0))),AVERAGE(#REF!)),"")</f>
        <v>0</v>
      </c>
      <c r="V75" s="104">
        <f>+IFERROR(IF(ISTEXT(V$5)=FALSE,(INDEX(BCR!$1:$1048576,MATCH('Estadísticas BCR'!V$5,BCR!$A:$A,0),MATCH('Estadísticas BCR'!$B75,BCR!$1:$1,0))),AVERAGE(#REF!)),"")</f>
        <v>0</v>
      </c>
      <c r="W75" s="104">
        <f>+IFERROR(IF(ISTEXT(W$5)=FALSE,(INDEX(BCR!$1:$1048576,MATCH('Estadísticas BCR'!W$5,BCR!$A:$A,0),MATCH('Estadísticas BCR'!$B75,BCR!$1:$1,0))),AVERAGE(#REF!)),"")</f>
        <v>0</v>
      </c>
      <c r="X75" s="104">
        <f>+IFERROR(IF(ISTEXT(X$5)=FALSE,(INDEX(BCR!$1:$1048576,MATCH('Estadísticas BCR'!X$5,BCR!$A:$A,0),MATCH('Estadísticas BCR'!$B75,BCR!$1:$1,0))),AVERAGE(#REF!)),"")</f>
        <v>0</v>
      </c>
      <c r="Y75" s="104">
        <f>+IFERROR(IF(ISTEXT(Y$5)=FALSE,(INDEX(BCR!$1:$1048576,MATCH('Estadísticas BCR'!Y$5,BCR!$A:$A,0),MATCH('Estadísticas BCR'!$B75,BCR!$1:$1,0))),AVERAGE(#REF!)),"")</f>
        <v>0</v>
      </c>
      <c r="Z75" s="104">
        <f>+IFERROR(IF(ISTEXT(Z$5)=FALSE,(INDEX(BCR!$1:$1048576,MATCH('Estadísticas BCR'!Z$5,BCR!$A:$A,0),MATCH('Estadísticas BCR'!$B75,BCR!$1:$1,0))),AVERAGE(#REF!)),"")</f>
        <v>0</v>
      </c>
      <c r="AA75" s="104">
        <f>+IFERROR(IF(ISTEXT(AA$5)=FALSE,(INDEX(BCR!$1:$1048576,MATCH('Estadísticas BCR'!AA$5,BCR!$A:$A,0),MATCH('Estadísticas BCR'!$B75,BCR!$1:$1,0))),AVERAGE(#REF!)),"")</f>
        <v>0</v>
      </c>
      <c r="AB75" s="104">
        <f>+IFERROR(IF(ISTEXT(AB$5)=FALSE,(INDEX(BCR!$1:$1048576,MATCH('Estadísticas BCR'!AB$5,BCR!$A:$A,0),MATCH('Estadísticas BCR'!$B75,BCR!$1:$1,0))),AVERAGE(#REF!)),"")</f>
        <v>0</v>
      </c>
      <c r="AC75" s="60">
        <f>+IFERROR(IF(ISTEXT(AC$5)=FALSE,(INDEX(BCR!$1:$1048576,MATCH('Estadísticas BCR'!AC$5,BCR!$A:$A,0),MATCH('Estadísticas BCR'!$B75,BCR!$1:$1,0))),AVERAGE(Q75:AB75)),"")</f>
        <v>0</v>
      </c>
      <c r="AD75" s="59">
        <f>+IFERROR(IF(ISTEXT(AD$5)=FALSE,(INDEX(BCR!$1:$1048576,MATCH('Estadísticas BCR'!AD$5,BCR!$A:$A,0),MATCH('Estadísticas BCR'!$B75,BCR!$1:$1,0))),AVERAGE(#REF!)),"")</f>
        <v>0</v>
      </c>
      <c r="AE75" s="59">
        <f>+IFERROR(IF(ISTEXT(AE$5)=FALSE,(INDEX(BCR!$1:$1048576,MATCH('Estadísticas BCR'!AE$5,BCR!$A:$A,0),MATCH('Estadísticas BCR'!$B75,BCR!$1:$1,0))),AVERAGE(#REF!)),"")</f>
        <v>0</v>
      </c>
      <c r="AF75" s="59">
        <f>+IFERROR(IF(ISTEXT(AF$5)=FALSE,(INDEX(BCR!$1:$1048576,MATCH('Estadísticas BCR'!AF$5,BCR!$A:$A,0),MATCH('Estadísticas BCR'!$B75,BCR!$1:$1,0))),AVERAGE(#REF!)),"")</f>
        <v>0</v>
      </c>
      <c r="AG75" s="59">
        <f>+IFERROR(IF(ISTEXT(AG$5)=FALSE,(INDEX(BCR!$1:$1048576,MATCH('Estadísticas BCR'!AG$5,BCR!$A:$A,0),MATCH('Estadísticas BCR'!$B75,BCR!$1:$1,0))),AVERAGE(#REF!)),"")</f>
        <v>0</v>
      </c>
      <c r="AH75" s="59">
        <f>+IFERROR(IF(ISTEXT(AH$5)=FALSE,(INDEX(BCR!$1:$1048576,MATCH('Estadísticas BCR'!AH$5,BCR!$A:$A,0),MATCH('Estadísticas BCR'!$B75,BCR!$1:$1,0))),AVERAGE(#REF!)),"")</f>
        <v>0</v>
      </c>
      <c r="AI75" s="59">
        <f>+IFERROR(IF(ISTEXT(AI$5)=FALSE,(INDEX(BCR!$1:$1048576,MATCH('Estadísticas BCR'!AI$5,BCR!$A:$A,0),MATCH('Estadísticas BCR'!$B75,BCR!$1:$1,0))),AVERAGE(#REF!)),"")</f>
        <v>0</v>
      </c>
      <c r="AJ75" s="59">
        <f>+IFERROR(IF(ISTEXT(AJ$5)=FALSE,(INDEX(BCR!$1:$1048576,MATCH('Estadísticas BCR'!AJ$5,BCR!$A:$A,0),MATCH('Estadísticas BCR'!$B75,BCR!$1:$1,0))),AVERAGE(#REF!)),"")</f>
        <v>0</v>
      </c>
      <c r="AK75" s="59">
        <f>+IFERROR(IF(ISTEXT(AK$5)=FALSE,(INDEX(BCR!$1:$1048576,MATCH('Estadísticas BCR'!AK$5,BCR!$A:$A,0),MATCH('Estadísticas BCR'!$B75,BCR!$1:$1,0))),AVERAGE(#REF!)),"")</f>
        <v>0</v>
      </c>
      <c r="AL75" s="59">
        <f>+IFERROR(IF(ISTEXT(AL$5)=FALSE,(INDEX(BCR!$1:$1048576,MATCH('Estadísticas BCR'!AL$5,BCR!$A:$A,0),MATCH('Estadísticas BCR'!$B75,BCR!$1:$1,0))),AVERAGE(#REF!)),"")</f>
        <v>0</v>
      </c>
      <c r="AM75" s="59">
        <f>+IFERROR(IF(ISTEXT(AM$5)=FALSE,(INDEX(BCR!$1:$1048576,MATCH('Estadísticas BCR'!AM$5,BCR!$A:$A,0),MATCH('Estadísticas BCR'!$B75,BCR!$1:$1,0))),AVERAGE(#REF!)),"")</f>
        <v>0</v>
      </c>
      <c r="AN75" s="59">
        <f>+IFERROR(IF(ISTEXT(AN$5)=FALSE,(INDEX(BCR!$1:$1048576,MATCH('Estadísticas BCR'!AN$5,BCR!$A:$A,0),MATCH('Estadísticas BCR'!$B75,BCR!$1:$1,0))),AVERAGE(#REF!)),"")</f>
        <v>0</v>
      </c>
      <c r="AO75" s="59">
        <f>+IFERROR(IF(ISTEXT(AO$5)=FALSE,(INDEX(BCR!$1:$1048576,MATCH('Estadísticas BCR'!AO$5,BCR!$A:$A,0),MATCH('Estadísticas BCR'!$B75,BCR!$1:$1,0))),AVERAGE(#REF!)),"")</f>
        <v>0</v>
      </c>
      <c r="AP75" s="60">
        <f>+IFERROR(IF(ISTEXT(AP$5)=FALSE,(INDEX(BCR!$1:$1048576,MATCH('Estadísticas BCR'!AP$5,BCR!$A:$A,0),MATCH('Estadísticas BCR'!$B75,BCR!$1:$1,0))),AVERAGE(AD75:AO75)),"")</f>
        <v>0</v>
      </c>
      <c r="AQ75" s="59">
        <f>+IFERROR(IF(ISTEXT(AQ$5)=FALSE,(INDEX(BCR!$1:$1048576,MATCH('Estadísticas BCR'!AQ$5,BCR!$A:$A,0),MATCH('Estadísticas BCR'!$B75,BCR!$1:$1,0))),AVERAGE(#REF!)),"")</f>
        <v>0</v>
      </c>
      <c r="AR75" s="59">
        <f>+IFERROR(IF(ISTEXT(AR$5)=FALSE,(INDEX(BCR!$1:$1048576,MATCH('Estadísticas BCR'!AR$5,BCR!$A:$A,0),MATCH('Estadísticas BCR'!$B75,BCR!$1:$1,0))),AVERAGE(#REF!)),"")</f>
        <v>0</v>
      </c>
      <c r="AS75" s="59">
        <f>+IFERROR(IF(ISTEXT(AS$5)=FALSE,(INDEX(BCR!$1:$1048576,MATCH('Estadísticas BCR'!AS$5,BCR!$A:$A,0),MATCH('Estadísticas BCR'!$B75,BCR!$1:$1,0))),AVERAGE(#REF!)),"")</f>
        <v>0</v>
      </c>
      <c r="AT75" s="59">
        <f>+IFERROR(IF(ISTEXT(AT$5)=FALSE,(INDEX(BCR!$1:$1048576,MATCH('Estadísticas BCR'!AT$5,BCR!$A:$A,0),MATCH('Estadísticas BCR'!$B75,BCR!$1:$1,0))),AVERAGE(#REF!)),"")</f>
        <v>0</v>
      </c>
      <c r="AU75" s="59">
        <f>+IFERROR(IF(ISTEXT(AU$5)=FALSE,(INDEX(BCR!$1:$1048576,MATCH('Estadísticas BCR'!AU$5,BCR!$A:$A,0),MATCH('Estadísticas BCR'!$B75,BCR!$1:$1,0))),AVERAGE(#REF!)),"")</f>
        <v>0</v>
      </c>
      <c r="AV75" s="59">
        <f>+IFERROR(IF(ISTEXT(AV$5)=FALSE,(INDEX(BCR!$1:$1048576,MATCH('Estadísticas BCR'!AV$5,BCR!$A:$A,0),MATCH('Estadísticas BCR'!$B75,BCR!$1:$1,0))),AVERAGE(#REF!)),"")</f>
        <v>0</v>
      </c>
      <c r="AW75" s="59">
        <f>+IFERROR(IF(ISTEXT(AW$5)=FALSE,(INDEX(BCR!$1:$1048576,MATCH('Estadísticas BCR'!AW$5,BCR!$A:$A,0),MATCH('Estadísticas BCR'!$B75,BCR!$1:$1,0))),AVERAGE(#REF!)),"")</f>
        <v>0</v>
      </c>
      <c r="AX75" s="59">
        <f>+IFERROR(IF(ISTEXT(AX$5)=FALSE,(INDEX(BCR!$1:$1048576,MATCH('Estadísticas BCR'!AX$5,BCR!$A:$A,0),MATCH('Estadísticas BCR'!$B75,BCR!$1:$1,0))),AVERAGE(#REF!)),"")</f>
        <v>0</v>
      </c>
      <c r="AY75" s="59">
        <f>+IFERROR(IF(ISTEXT(AY$5)=FALSE,(INDEX(BCR!$1:$1048576,MATCH('Estadísticas BCR'!AY$5,BCR!$A:$A,0),MATCH('Estadísticas BCR'!$B75,BCR!$1:$1,0))),AVERAGE(#REF!)),"")</f>
        <v>0</v>
      </c>
      <c r="AZ75" s="59">
        <f>+IFERROR(IF(ISTEXT(AZ$5)=FALSE,(INDEX(BCR!$1:$1048576,MATCH('Estadísticas BCR'!AZ$5,BCR!$A:$A,0),MATCH('Estadísticas BCR'!$B75,BCR!$1:$1,0))),AVERAGE(#REF!)),"")</f>
        <v>0</v>
      </c>
      <c r="BA75" s="59">
        <f>+IFERROR(IF(ISTEXT(BA$5)=FALSE,(INDEX(BCR!$1:$1048576,MATCH('Estadísticas BCR'!BA$5,BCR!$A:$A,0),MATCH('Estadísticas BCR'!$B75,BCR!$1:$1,0))),AVERAGE(#REF!)),"")</f>
        <v>0</v>
      </c>
      <c r="BB75" s="59">
        <f>+IFERROR(IF(ISTEXT(BB$5)=FALSE,(INDEX(BCR!$1:$1048576,MATCH('Estadísticas BCR'!BB$5,BCR!$A:$A,0),MATCH('Estadísticas BCR'!$B75,BCR!$1:$1,0))),AVERAGE(#REF!)),"")</f>
        <v>0</v>
      </c>
      <c r="BC75" s="60">
        <f>+IFERROR(IF(ISTEXT(BC$5)=FALSE,(INDEX(BCR!$1:$1048576,MATCH('Estadísticas BCR'!BC$5,BCR!$A:$A,0),MATCH('Estadísticas BCR'!$B75,BCR!$1:$1,0))),AVERAGE(AQ75:BB75)),"")</f>
        <v>0</v>
      </c>
      <c r="BD75" s="59">
        <f>+IFERROR(IF(ISTEXT(BD$5)=FALSE,(INDEX(BCR!$1:$1048576,MATCH('Estadísticas BCR'!BD$5,BCR!$A:$A,0),MATCH('Estadísticas BCR'!$B75,BCR!$1:$1,0))),AVERAGE(#REF!)),"")</f>
        <v>0</v>
      </c>
      <c r="BE75" s="59">
        <f>+IFERROR(IF(ISTEXT(BE$5)=FALSE,(INDEX(BCR!$1:$1048576,MATCH('Estadísticas BCR'!BE$5,BCR!$A:$A,0),MATCH('Estadísticas BCR'!$B75,BCR!$1:$1,0))),AVERAGE(#REF!)),"")</f>
        <v>0</v>
      </c>
      <c r="BF75" s="59">
        <f>+IFERROR(IF(ISTEXT(BF$5)=FALSE,(INDEX(BCR!$1:$1048576,MATCH('Estadísticas BCR'!BF$5,BCR!$A:$A,0),MATCH('Estadísticas BCR'!$B75,BCR!$1:$1,0))),AVERAGE(#REF!)),"")</f>
        <v>0</v>
      </c>
      <c r="BG75" s="59">
        <f>+IFERROR(IF(ISTEXT(BG$5)=FALSE,(INDEX(BCR!$1:$1048576,MATCH('Estadísticas BCR'!BG$5,BCR!$A:$A,0),MATCH('Estadísticas BCR'!$B75,BCR!$1:$1,0))),AVERAGE(#REF!)),"")</f>
        <v>0</v>
      </c>
      <c r="BH75" s="59">
        <f>+IFERROR(IF(ISTEXT(BH$5)=FALSE,(INDEX(BCR!$1:$1048576,MATCH('Estadísticas BCR'!BH$5,BCR!$A:$A,0),MATCH('Estadísticas BCR'!$B75,BCR!$1:$1,0))),AVERAGE(#REF!)),"")</f>
        <v>0</v>
      </c>
      <c r="BI75" s="59">
        <f>+IFERROR(IF(ISTEXT(BI$5)=FALSE,(INDEX(BCR!$1:$1048576,MATCH('Estadísticas BCR'!BI$5,BCR!$A:$A,0),MATCH('Estadísticas BCR'!$B75,BCR!$1:$1,0))),AVERAGE(#REF!)),"")</f>
        <v>0</v>
      </c>
      <c r="BJ75" s="59">
        <f>+IFERROR(IF(ISTEXT(BJ$5)=FALSE,(INDEX(BCR!$1:$1048576,MATCH('Estadísticas BCR'!BJ$5,BCR!$A:$A,0),MATCH('Estadísticas BCR'!$B75,BCR!$1:$1,0))),AVERAGE(#REF!)),"")</f>
        <v>0</v>
      </c>
      <c r="BK75" s="59">
        <f>+IFERROR(IF(ISTEXT(BK$5)=FALSE,(INDEX(BCR!$1:$1048576,MATCH('Estadísticas BCR'!BK$5,BCR!$A:$A,0),MATCH('Estadísticas BCR'!$B75,BCR!$1:$1,0))),AVERAGE(#REF!)),"")</f>
        <v>0</v>
      </c>
      <c r="BL75" s="59">
        <f>+IFERROR(IF(ISTEXT(BL$5)=FALSE,(INDEX(BCR!$1:$1048576,MATCH('Estadísticas BCR'!BL$5,BCR!$A:$A,0),MATCH('Estadísticas BCR'!$B75,BCR!$1:$1,0))),AVERAGE(#REF!)),"")</f>
        <v>0</v>
      </c>
      <c r="BM75" s="59">
        <f>+IFERROR(IF(ISTEXT(BM$5)=FALSE,(INDEX(BCR!$1:$1048576,MATCH('Estadísticas BCR'!BM$5,BCR!$A:$A,0),MATCH('Estadísticas BCR'!$B75,BCR!$1:$1,0))),AVERAGE(#REF!)),"")</f>
        <v>0</v>
      </c>
      <c r="BN75" s="59">
        <f>+IFERROR(IF(ISTEXT(BN$5)=FALSE,(INDEX(BCR!$1:$1048576,MATCH('Estadísticas BCR'!BN$5,BCR!$A:$A,0),MATCH('Estadísticas BCR'!$B75,BCR!$1:$1,0))),AVERAGE(#REF!)),"")</f>
        <v>0</v>
      </c>
      <c r="BO75" s="59">
        <f>+IFERROR(IF(ISTEXT(BO$5)=FALSE,(INDEX(BCR!$1:$1048576,MATCH('Estadísticas BCR'!BO$5,BCR!$A:$A,0),MATCH('Estadísticas BCR'!$B75,BCR!$1:$1,0))),AVERAGE(#REF!)),"")</f>
        <v>0</v>
      </c>
      <c r="BP75" s="60">
        <f>+IFERROR(IF(ISTEXT(BP$5)=FALSE,(INDEX(BCR!$1:$1048576,MATCH('Estadísticas BCR'!BP$5,BCR!$A:$A,0),MATCH('Estadísticas BCR'!$B75,BCR!$1:$1,0))),AVERAGE(BD75:BO75)),"")</f>
        <v>0</v>
      </c>
      <c r="BQ75" s="59">
        <f>+IFERROR(IF(ISTEXT(BQ$5)=FALSE,(INDEX(BCR!$1:$1048576,MATCH('Estadísticas BCR'!BQ$5,BCR!$A:$A,0),MATCH('Estadísticas BCR'!$B75,BCR!$1:$1,0))),AVERAGE(#REF!)),"")</f>
        <v>0</v>
      </c>
      <c r="BR75" s="59">
        <f>+IFERROR(IF(ISTEXT(BR$5)=FALSE,(INDEX(BCR!$1:$1048576,MATCH('Estadísticas BCR'!BR$5,BCR!$A:$A,0),MATCH('Estadísticas BCR'!$B75,BCR!$1:$1,0))),AVERAGE(#REF!)),"")</f>
        <v>0</v>
      </c>
      <c r="BS75" s="59">
        <f>+IFERROR(IF(ISTEXT(BS$5)=FALSE,(INDEX(BCR!$1:$1048576,MATCH('Estadísticas BCR'!BS$5,BCR!$A:$A,0),MATCH('Estadísticas BCR'!$B75,BCR!$1:$1,0))),AVERAGE(#REF!)),"")</f>
        <v>0</v>
      </c>
      <c r="BT75" s="59">
        <f>+IFERROR(IF(ISTEXT(BT$5)=FALSE,(INDEX(BCR!$1:$1048576,MATCH('Estadísticas BCR'!BT$5,BCR!$A:$A,0),MATCH('Estadísticas BCR'!$B75,BCR!$1:$1,0))),AVERAGE(#REF!)),"")</f>
        <v>0</v>
      </c>
      <c r="BU75" s="59">
        <f>+IFERROR(IF(ISTEXT(BU$5)=FALSE,(INDEX(BCR!$1:$1048576,MATCH('Estadísticas BCR'!BU$5,BCR!$A:$A,0),MATCH('Estadísticas BCR'!$B75,BCR!$1:$1,0))),AVERAGE(#REF!)),"")</f>
        <v>0</v>
      </c>
      <c r="BV75" s="59">
        <f>+IFERROR(IF(ISTEXT(BV$5)=FALSE,(INDEX(BCR!$1:$1048576,MATCH('Estadísticas BCR'!BV$5,BCR!$A:$A,0),MATCH('Estadísticas BCR'!$B75,BCR!$1:$1,0))),AVERAGE(#REF!)),"")</f>
        <v>0</v>
      </c>
      <c r="BW75" s="59">
        <f>+IFERROR(IF(ISTEXT(BW$5)=FALSE,(INDEX(BCR!$1:$1048576,MATCH('Estadísticas BCR'!BW$5,BCR!$A:$A,0),MATCH('Estadísticas BCR'!$B75,BCR!$1:$1,0))),AVERAGE(#REF!)),"")</f>
        <v>0</v>
      </c>
      <c r="BX75" s="59">
        <f>+IFERROR(IF(ISTEXT(BX$5)=FALSE,(INDEX(BCR!$1:$1048576,MATCH('Estadísticas BCR'!BX$5,BCR!$A:$A,0),MATCH('Estadísticas BCR'!$B75,BCR!$1:$1,0))),AVERAGE(#REF!)),"")</f>
        <v>0</v>
      </c>
      <c r="BY75" s="59">
        <f>+IFERROR(IF(ISTEXT(BY$5)=FALSE,(INDEX(BCR!$1:$1048576,MATCH('Estadísticas BCR'!BY$5,BCR!$A:$A,0),MATCH('Estadísticas BCR'!$B75,BCR!$1:$1,0))),AVERAGE(#REF!)),"")</f>
        <v>0</v>
      </c>
      <c r="BZ75" s="59">
        <f>+IFERROR(IF(ISTEXT(BZ$5)=FALSE,(INDEX(BCR!$1:$1048576,MATCH('Estadísticas BCR'!BZ$5,BCR!$A:$A,0),MATCH('Estadísticas BCR'!$B75,BCR!$1:$1,0))),AVERAGE(#REF!)),"")</f>
        <v>0</v>
      </c>
      <c r="CA75" s="59">
        <f>+IFERROR(IF(ISTEXT(CA$5)=FALSE,(INDEX(BCR!$1:$1048576,MATCH('Estadísticas BCR'!CA$5,BCR!$A:$A,0),MATCH('Estadísticas BCR'!$B75,BCR!$1:$1,0))),AVERAGE(#REF!)),"")</f>
        <v>0</v>
      </c>
      <c r="CB75" s="59">
        <f>+IFERROR(IF(ISTEXT(CB$5)=FALSE,(INDEX(BCR!$1:$1048576,MATCH('Estadísticas BCR'!CB$5,BCR!$A:$A,0),MATCH('Estadísticas BCR'!$B75,BCR!$1:$1,0))),AVERAGE(#REF!)),"")</f>
        <v>0</v>
      </c>
      <c r="CC75" s="60">
        <f>+IFERROR(IF(ISTEXT(CC$5)=FALSE,(INDEX(BCR!$1:$1048576,MATCH('Estadísticas BCR'!CC$5,BCR!$A:$A,0),MATCH('Estadísticas BCR'!$B75,BCR!$1:$1,0))),AVERAGE(BQ75:CB75)),"")</f>
        <v>0</v>
      </c>
      <c r="CD75" s="59">
        <f>+IFERROR(IF(ISTEXT(CD$5)=FALSE,(INDEX(BCR!$1:$1048576,MATCH('Estadísticas BCR'!CD$5,BCR!$A:$A,0),MATCH('Estadísticas BCR'!$B75,BCR!$1:$1,0))),AVERAGE(#REF!)),"")</f>
        <v>0</v>
      </c>
      <c r="CE75" s="59">
        <f>+IFERROR(IF(ISTEXT(CE$5)=FALSE,(INDEX(BCR!$1:$1048576,MATCH('Estadísticas BCR'!CE$5,BCR!$A:$A,0),MATCH('Estadísticas BCR'!$B75,BCR!$1:$1,0))),AVERAGE(#REF!)),"")</f>
        <v>0</v>
      </c>
      <c r="CF75" s="59">
        <f>+IFERROR(IF(ISTEXT(CF$5)=FALSE,(INDEX(BCR!$1:$1048576,MATCH('Estadísticas BCR'!CF$5,BCR!$A:$A,0),MATCH('Estadísticas BCR'!$B75,BCR!$1:$1,0))),AVERAGE(#REF!)),"")</f>
        <v>0</v>
      </c>
      <c r="CG75" s="59">
        <f>+IFERROR(IF(ISTEXT(CG$5)=FALSE,(INDEX(BCR!$1:$1048576,MATCH('Estadísticas BCR'!CG$5,BCR!$A:$A,0),MATCH('Estadísticas BCR'!$B75,BCR!$1:$1,0))),AVERAGE(#REF!)),"")</f>
        <v>0</v>
      </c>
      <c r="CH75" s="59">
        <f>+IFERROR(IF(ISTEXT(CH$5)=FALSE,(INDEX(BCR!$1:$1048576,MATCH('Estadísticas BCR'!CH$5,BCR!$A:$A,0),MATCH('Estadísticas BCR'!$B75,BCR!$1:$1,0))),AVERAGE(#REF!)),"")</f>
        <v>0</v>
      </c>
      <c r="CI75" s="59">
        <f>+IFERROR(IF(ISTEXT(CI$5)=FALSE,(INDEX(BCR!$1:$1048576,MATCH('Estadísticas BCR'!CI$5,BCR!$A:$A,0),MATCH('Estadísticas BCR'!$B75,BCR!$1:$1,0))),AVERAGE(#REF!)),"")</f>
        <v>0</v>
      </c>
      <c r="CJ75" s="59">
        <f>+IFERROR(IF(ISTEXT(CJ$5)=FALSE,(INDEX(BCR!$1:$1048576,MATCH('Estadísticas BCR'!CJ$5,BCR!$A:$A,0),MATCH('Estadísticas BCR'!$B75,BCR!$1:$1,0))),AVERAGE(#REF!)),"")</f>
        <v>0</v>
      </c>
      <c r="CK75" s="59">
        <f>+IFERROR(IF(ISTEXT(CK$5)=FALSE,(INDEX(BCR!$1:$1048576,MATCH('Estadísticas BCR'!CK$5,BCR!$A:$A,0),MATCH('Estadísticas BCR'!$B75,BCR!$1:$1,0))),AVERAGE(#REF!)),"")</f>
        <v>0</v>
      </c>
      <c r="CL75" s="59">
        <f>+IFERROR(IF(ISTEXT(CL$5)=FALSE,(INDEX(BCR!$1:$1048576,MATCH('Estadísticas BCR'!CL$5,BCR!$A:$A,0),MATCH('Estadísticas BCR'!$B75,BCR!$1:$1,0))),AVERAGE(#REF!)),"")</f>
        <v>0</v>
      </c>
      <c r="CM75" s="59">
        <f>+IFERROR(IF(ISTEXT(CM$5)=FALSE,(INDEX(BCR!$1:$1048576,MATCH('Estadísticas BCR'!CM$5,BCR!$A:$A,0),MATCH('Estadísticas BCR'!$B75,BCR!$1:$1,0))),AVERAGE(#REF!)),"")</f>
        <v>0</v>
      </c>
      <c r="CN75" s="59">
        <f>+IFERROR(IF(ISTEXT(CN$5)=FALSE,(INDEX(BCR!$1:$1048576,MATCH('Estadísticas BCR'!CN$5,BCR!$A:$A,0),MATCH('Estadísticas BCR'!$B75,BCR!$1:$1,0))),AVERAGE(#REF!)),"")</f>
        <v>0</v>
      </c>
      <c r="CO75" s="59">
        <f>+IFERROR(IF(ISTEXT(CO$5)=FALSE,(INDEX(BCR!$1:$1048576,MATCH('Estadísticas BCR'!CO$5,BCR!$A:$A,0),MATCH('Estadísticas BCR'!$B75,BCR!$1:$1,0))),AVERAGE(#REF!)),"")</f>
        <v>0</v>
      </c>
      <c r="CP75" s="60">
        <f>+IFERROR(IF(ISTEXT(CP$5)=FALSE,(INDEX(BCR!$1:$1048576,MATCH('Estadísticas BCR'!CP$5,BCR!$A:$A,0),MATCH('Estadísticas BCR'!$B75,BCR!$1:$1,0))),AVERAGE(CD75:CO75)),"")</f>
        <v>0</v>
      </c>
      <c r="CQ75" s="59">
        <f>+IFERROR(IF(ISTEXT(CQ$5)=FALSE,(INDEX(BCR!$1:$1048576,MATCH('Estadísticas BCR'!CQ$5,BCR!$A:$A,0),MATCH('Estadísticas BCR'!$B75,BCR!$1:$1,0))),AVERAGE(#REF!)),"")</f>
        <v>0</v>
      </c>
      <c r="CR75" s="59">
        <f>+IFERROR(IF(ISTEXT(CR$5)=FALSE,(INDEX(BCR!$1:$1048576,MATCH('Estadísticas BCR'!CR$5,BCR!$A:$A,0),MATCH('Estadísticas BCR'!$B75,BCR!$1:$1,0))),AVERAGE(#REF!)),"")</f>
        <v>0</v>
      </c>
      <c r="CS75" s="59">
        <f>+IFERROR(IF(ISTEXT(CS$5)=FALSE,(INDEX(BCR!$1:$1048576,MATCH('Estadísticas BCR'!CS$5,BCR!$A:$A,0),MATCH('Estadísticas BCR'!$B75,BCR!$1:$1,0))),AVERAGE(#REF!)),"")</f>
        <v>0</v>
      </c>
      <c r="CT75" s="59">
        <f>+IFERROR(IF(ISTEXT(CT$5)=FALSE,(INDEX(BCR!$1:$1048576,MATCH('Estadísticas BCR'!CT$5,BCR!$A:$A,0),MATCH('Estadísticas BCR'!$B75,BCR!$1:$1,0))),AVERAGE(#REF!)),"")</f>
        <v>0</v>
      </c>
      <c r="CU75" s="59">
        <f>+IFERROR(IF(ISTEXT(CU$5)=FALSE,(INDEX(BCR!$1:$1048576,MATCH('Estadísticas BCR'!CU$5,BCR!$A:$A,0),MATCH('Estadísticas BCR'!$B75,BCR!$1:$1,0))),AVERAGE(#REF!)),"")</f>
        <v>0</v>
      </c>
      <c r="CV75" s="59">
        <f>+IFERROR(IF(ISTEXT(CV$5)=FALSE,(INDEX(BCR!$1:$1048576,MATCH('Estadísticas BCR'!CV$5,BCR!$A:$A,0),MATCH('Estadísticas BCR'!$B75,BCR!$1:$1,0))),AVERAGE(#REF!)),"")</f>
        <v>0</v>
      </c>
      <c r="CW75" s="59">
        <f>+IFERROR(IF(ISTEXT(CW$5)=FALSE,(INDEX(BCR!$1:$1048576,MATCH('Estadísticas BCR'!CW$5,BCR!$A:$A,0),MATCH('Estadísticas BCR'!$B75,BCR!$1:$1,0))),AVERAGE(#REF!)),"")</f>
        <v>0</v>
      </c>
      <c r="CX75" s="59">
        <f>+IFERROR(IF(ISTEXT(CX$5)=FALSE,(INDEX(BCR!$1:$1048576,MATCH('Estadísticas BCR'!CX$5,BCR!$A:$A,0),MATCH('Estadísticas BCR'!$B75,BCR!$1:$1,0))),AVERAGE(#REF!)),"")</f>
        <v>0</v>
      </c>
      <c r="CY75" s="59">
        <f>+IFERROR(IF(ISTEXT(CY$5)=FALSE,(INDEX(BCR!$1:$1048576,MATCH('Estadísticas BCR'!CY$5,BCR!$A:$A,0),MATCH('Estadísticas BCR'!$B75,BCR!$1:$1,0))),AVERAGE(#REF!)),"")</f>
        <v>0</v>
      </c>
      <c r="CZ75" s="59">
        <f>+IFERROR(IF(ISTEXT(CZ$5)=FALSE,(INDEX(BCR!$1:$1048576,MATCH('Estadísticas BCR'!CZ$5,BCR!$A:$A,0),MATCH('Estadísticas BCR'!$B75,BCR!$1:$1,0))),AVERAGE(A75:CY75)),"")</f>
        <v>0</v>
      </c>
      <c r="DA75" s="59">
        <f>+IFERROR(IF(ISTEXT(DA$5)=FALSE,(INDEX(BCR!$1:$1048576,MATCH('Estadísticas BCR'!DA$5,BCR!$A:$A,0),MATCH('Estadísticas BCR'!$B75,BCR!$1:$1,0))),AVERAGE(B75:CZ75)),"")</f>
        <v>0</v>
      </c>
      <c r="DB75" s="59">
        <f>+IFERROR(IF(ISTEXT(DB$5)=FALSE,(INDEX(BCR!$1:$1048576,MATCH('Estadísticas BCR'!DB$5,BCR!$A:$A,0),MATCH('Estadísticas BCR'!$B75,BCR!$1:$1,0))),AVERAGE(C75:DA75)),"")</f>
        <v>0</v>
      </c>
      <c r="DC75" s="60">
        <f>+IFERROR(IF(ISTEXT(DC$5)=FALSE,(INDEX(BCR!$1:$1048576,MATCH('Estadísticas BCR'!DC$5,BCR!$A:$A,0),MATCH('Estadísticas BCR'!$B75,BCR!$1:$1,0))),AVERAGE(CQ75:DB75)),"")</f>
        <v>0</v>
      </c>
      <c r="DD75" s="59">
        <f>+IFERROR(IF(ISTEXT(DD$5)=FALSE,(INDEX(BCR!$1:$1048576,MATCH('Estadísticas BCR'!DD$5,BCR!$A:$A,0),MATCH('Estadísticas BCR'!$B75,BCR!$1:$1,0))),AVERAGE(CR75:DC75)),"")</f>
        <v>0</v>
      </c>
      <c r="DE75" s="59">
        <f>+IFERROR(IF(ISTEXT(DE$5)=FALSE,(INDEX(BCR!$1:$1048576,MATCH('Estadísticas BCR'!DE$5,BCR!$A:$A,0),MATCH('Estadísticas BCR'!$B75,BCR!$1:$1,0))),AVERAGE(CS75:DD75)),"")</f>
        <v>0</v>
      </c>
      <c r="DF75" s="59">
        <f>+IFERROR(IF(ISTEXT(DF$5)=FALSE,(INDEX(BCR!$1:$1048576,MATCH('Estadísticas BCR'!DF$5,BCR!$A:$A,0),MATCH('Estadísticas BCR'!$B75,BCR!$1:$1,0))),AVERAGE(CT75:DE75)),"")</f>
        <v>0</v>
      </c>
      <c r="DG75" s="59">
        <f>+IFERROR(IF(ISTEXT(DG$5)=FALSE,(INDEX(BCR!$1:$1048576,MATCH('Estadísticas BCR'!DG$5,BCR!$A:$A,0),MATCH('Estadísticas BCR'!$B75,BCR!$1:$1,0))),AVERAGE(CU75:DF75)),"")</f>
        <v>0</v>
      </c>
      <c r="DH75" s="59">
        <f>+IFERROR(IF(ISTEXT(DH$5)=FALSE,(INDEX(BCR!$1:$1048576,MATCH('Estadísticas BCR'!DH$5,BCR!$A:$A,0),MATCH('Estadísticas BCR'!$B75,BCR!$1:$1,0))),AVERAGE(CV75:DG75)),"")</f>
        <v>0</v>
      </c>
      <c r="DI75" s="59">
        <f>+IFERROR(IF(ISTEXT(DI$5)=FALSE,(INDEX(BCR!$1:$1048576,MATCH('Estadísticas BCR'!DI$5,BCR!$A:$A,0),MATCH('Estadísticas BCR'!$B75,BCR!$1:$1,0))),AVERAGE(CW75:DH75)),"")</f>
        <v>0</v>
      </c>
      <c r="DJ75" s="59">
        <f>+IFERROR(IF(ISTEXT(DJ$5)=FALSE,(INDEX(BCR!$1:$1048576,MATCH('Estadísticas BCR'!DJ$5,BCR!$A:$A,0),MATCH('Estadísticas BCR'!$B75,BCR!$1:$1,0))),AVERAGE(CX75:DI75)),"")</f>
        <v>0</v>
      </c>
      <c r="DK75" s="59">
        <f>+IFERROR(IF(ISTEXT(DK$5)=FALSE,(INDEX(BCR!$1:$1048576,MATCH('Estadísticas BCR'!DK$5,BCR!$A:$A,0),MATCH('Estadísticas BCR'!$B75,BCR!$1:$1,0))),AVERAGE(CY75:DJ75)),"")</f>
        <v>0</v>
      </c>
      <c r="DL75" s="59">
        <f>+IFERROR(IF(ISTEXT(DL$5)=FALSE,(INDEX(BCR!$1:$1048576,MATCH('Estadísticas BCR'!DL$5,BCR!$A:$A,0),MATCH('Estadísticas BCR'!$B75,BCR!$1:$1,0))),AVERAGE(CZ75:DK75)),"")</f>
        <v>0</v>
      </c>
      <c r="DM75" s="59">
        <f>+IFERROR(IF(ISTEXT(DM$5)=FALSE,(INDEX(BCR!$1:$1048576,MATCH('Estadísticas BCR'!DM$5,BCR!$A:$A,0),MATCH('Estadísticas BCR'!$B75,BCR!$1:$1,0))),AVERAGE(DA75:DL75)),"")</f>
        <v>0</v>
      </c>
      <c r="DN75" s="59">
        <f>+IFERROR(IF(ISTEXT(DN$5)=FALSE,(INDEX(BCR!$1:$1048576,MATCH('Estadísticas BCR'!DN$5,BCR!$A:$A,0),MATCH('Estadísticas BCR'!$B75,BCR!$1:$1,0))),AVERAGE(DB75:DM75)),"")</f>
        <v>0</v>
      </c>
      <c r="DO75" s="59">
        <f>+IFERROR(IF(ISTEXT(DO$5)=FALSE,(INDEX(BCR!$1:$1048576,MATCH('Estadísticas BCR'!DO$5,BCR!$A:$A,0),MATCH('Estadísticas BCR'!$B75,BCR!$1:$1,0))),AVERAGE(DC75:DN75)),"")</f>
        <v>0</v>
      </c>
      <c r="DP75" s="60">
        <f>+IFERROR(IF(ISTEXT(DP$5)=FALSE,(INDEX(BCR!$1:$1048576,MATCH('Estadísticas BCR'!DP$5,BCR!$A:$A,0),MATCH('Estadísticas BCR'!$B75,BCR!$1:$1,0))),AVERAGE(DD75:DO75)),"")</f>
        <v>0</v>
      </c>
      <c r="DQ75" s="59">
        <f>+IFERROR(IF(ISTEXT(DQ$5)=FALSE,(INDEX(BCR!$1:$1048576,MATCH('Estadísticas BCR'!DQ$5,BCR!$A:$A,0),MATCH('Estadísticas BCR'!$B75,BCR!$1:$1,0))),AVERAGE(DE75:DP75)),"")</f>
        <v>0</v>
      </c>
      <c r="DR75" s="59">
        <f>+IFERROR(IF(ISTEXT(DR$5)=FALSE,(INDEX(BCR!$1:$1048576,MATCH('Estadísticas BCR'!DR$5,BCR!$A:$A,0),MATCH('Estadísticas BCR'!$B75,BCR!$1:$1,0))),AVERAGE(DF75:DQ75)),"")</f>
        <v>0</v>
      </c>
      <c r="DS75" s="59">
        <f>+IFERROR(IF(ISTEXT(DS$5)=FALSE,(INDEX(BCR!$1:$1048576,MATCH('Estadísticas BCR'!DS$5,BCR!$A:$A,0),MATCH('Estadísticas BCR'!$B75,BCR!$1:$1,0))),AVERAGE(DG75:DR75)),"")</f>
        <v>0</v>
      </c>
      <c r="DT75" s="59">
        <f>+IFERROR(IF(ISTEXT(DT$5)=FALSE,(INDEX(BCR!$1:$1048576,MATCH('Estadísticas BCR'!DT$5,BCR!$A:$A,0),MATCH('Estadísticas BCR'!$B75,BCR!$1:$1,0))),AVERAGE(DH75:DS75)),"")</f>
        <v>0</v>
      </c>
      <c r="DU75" s="59">
        <f>+IFERROR(IF(ISTEXT(DU$5)=FALSE,(INDEX(BCR!$1:$1048576,MATCH('Estadísticas BCR'!DU$5,BCR!$A:$A,0),MATCH('Estadísticas BCR'!$B75,BCR!$1:$1,0))),AVERAGE(DI75:DT75)),"")</f>
        <v>0</v>
      </c>
      <c r="DV75" s="59">
        <f>+IFERROR(IF(ISTEXT(DV$5)=FALSE,(INDEX(BCR!$1:$1048576,MATCH('Estadísticas BCR'!DV$5,BCR!$A:$A,0),MATCH('Estadísticas BCR'!$B75,BCR!$1:$1,0))),AVERAGE(DJ75:DU75)),"")</f>
        <v>0</v>
      </c>
      <c r="DW75" s="59">
        <f>+IFERROR(IF(ISTEXT(DW$5)=FALSE,(INDEX(BCR!$1:$1048576,MATCH('Estadísticas BCR'!DW$5,BCR!$A:$A,0),MATCH('Estadísticas BCR'!$B75,BCR!$1:$1,0))),AVERAGE(DK75:DV75)),"")</f>
        <v>0</v>
      </c>
      <c r="DX75" s="59">
        <f>+IFERROR(IF(ISTEXT(DX$5)=FALSE,(INDEX(BCR!$1:$1048576,MATCH('Estadísticas BCR'!DX$5,BCR!$A:$A,0),MATCH('Estadísticas BCR'!$B75,BCR!$1:$1,0))),AVERAGE(DL75:DW75)),"")</f>
        <v>0</v>
      </c>
      <c r="DY75" s="59">
        <f>+IFERROR(IF(ISTEXT(DY$5)=FALSE,(INDEX(BCR!$1:$1048576,MATCH('Estadísticas BCR'!DY$5,BCR!$A:$A,0),MATCH('Estadísticas BCR'!$B75,BCR!$1:$1,0))),AVERAGE(DM75:DX75)),"")</f>
        <v>0</v>
      </c>
      <c r="DZ75" s="59">
        <f>+IFERROR(IF(ISTEXT(DZ$5)=FALSE,(INDEX(BCR!$1:$1048576,MATCH('Estadísticas BCR'!DZ$5,BCR!$A:$A,0),MATCH('Estadísticas BCR'!$B75,BCR!$1:$1,0))),AVERAGE(DN75:DY75)),"")</f>
        <v>0</v>
      </c>
      <c r="EA75" s="59">
        <f>+IFERROR(IF(ISTEXT(EA$5)=FALSE,(INDEX(BCR!$1:$1048576,MATCH('Estadísticas BCR'!EA$5,BCR!$A:$A,0),MATCH('Estadísticas BCR'!$B75,BCR!$1:$1,0))),AVERAGE(DO75:DZ75)),"")</f>
        <v>0</v>
      </c>
      <c r="EB75" s="59">
        <f>+IFERROR(IF(ISTEXT(EB$5)=FALSE,(INDEX(BCR!$1:$1048576,MATCH('Estadísticas BCR'!EB$5,BCR!$A:$A,0),MATCH('Estadísticas BCR'!$B75,BCR!$1:$1,0))),AVERAGE(DP75:EA75)),"")</f>
        <v>0</v>
      </c>
      <c r="EC75" s="60">
        <f>+IFERROR(IF(ISTEXT(EC$5)=FALSE,(INDEX(BCR!$1:$1048576,MATCH('Estadísticas BCR'!EC$5,BCR!$A:$A,0),MATCH('Estadísticas BCR'!$B75,BCR!$1:$1,0))),AVERAGE(DQ75:EB75)),"")</f>
        <v>0</v>
      </c>
      <c r="ED75" s="59">
        <f>+IFERROR(IF(ISTEXT(ED$5)=FALSE,(INDEX(BCR!$1:$1048576,MATCH('Estadísticas BCR'!ED$5,BCR!$A:$A,0),MATCH('Estadísticas BCR'!$B75,BCR!$1:$1,0))),AVERAGE(DR75:EC75)),"")</f>
        <v>0</v>
      </c>
      <c r="EE75" s="59">
        <f>+IFERROR(IF(ISTEXT(EE$5)=FALSE,(INDEX(BCR!$1:$1048576,MATCH('Estadísticas BCR'!EE$5,BCR!$A:$A,0),MATCH('Estadísticas BCR'!$B75,BCR!$1:$1,0))),AVERAGE(DS75:ED75)),"")</f>
        <v>0</v>
      </c>
      <c r="EF75" s="59">
        <f>+IFERROR(IF(ISTEXT(EF$5)=FALSE,(INDEX(BCR!$1:$1048576,MATCH('Estadísticas BCR'!EF$5,BCR!$A:$A,0),MATCH('Estadísticas BCR'!$B75,BCR!$1:$1,0))),AVERAGE(DT75:EE75)),"")</f>
        <v>0</v>
      </c>
      <c r="EG75" s="59">
        <f>+IFERROR(IF(ISTEXT(EG$5)=FALSE,(INDEX(BCR!$1:$1048576,MATCH('Estadísticas BCR'!EG$5,BCR!$A:$A,0),MATCH('Estadísticas BCR'!$B75,BCR!$1:$1,0))),AVERAGE(DU75:EF75)),"")</f>
        <v>0</v>
      </c>
      <c r="EH75" s="59">
        <f>+IFERROR(IF(ISTEXT(EH$5)=FALSE,(INDEX(BCR!$1:$1048576,MATCH('Estadísticas BCR'!EH$5,BCR!$A:$A,0),MATCH('Estadísticas BCR'!$B75,BCR!$1:$1,0))),AVERAGE(DV75:EG75)),"")</f>
        <v>0</v>
      </c>
      <c r="EI75" s="59">
        <f>+IFERROR(IF(ISTEXT(EI$5)=FALSE,(INDEX(BCR!$1:$1048576,MATCH('Estadísticas BCR'!EI$5,BCR!$A:$A,0),MATCH('Estadísticas BCR'!$B75,BCR!$1:$1,0))),AVERAGE(DW75:EH75)),"")</f>
        <v>0</v>
      </c>
      <c r="EJ75" s="59">
        <f>+IFERROR(IF(ISTEXT(EJ$5)=FALSE,(INDEX(BCR!$1:$1048576,MATCH('Estadísticas BCR'!EJ$5,BCR!$A:$A,0),MATCH('Estadísticas BCR'!$B75,BCR!$1:$1,0))),AVERAGE(DX75:EI75)),"")</f>
        <v>0</v>
      </c>
      <c r="EK75" s="59">
        <f>+IFERROR(IF(ISTEXT(EK$5)=FALSE,(INDEX(BCR!$1:$1048576,MATCH('Estadísticas BCR'!EK$5,BCR!$A:$A,0),MATCH('Estadísticas BCR'!$B75,BCR!$1:$1,0))),AVERAGE(DY75:EJ75)),"")</f>
        <v>0</v>
      </c>
      <c r="EL75" s="59">
        <f>+IFERROR(IF(ISTEXT(EL$5)=FALSE,(INDEX(BCR!$1:$1048576,MATCH('Estadísticas BCR'!EL$5,BCR!$A:$A,0),MATCH('Estadísticas BCR'!$B75,BCR!$1:$1,0))),AVERAGE(DZ75:EK75)),"")</f>
        <v>0</v>
      </c>
      <c r="EM75" s="59">
        <f>+IFERROR(IF(ISTEXT(EM$5)=FALSE,(INDEX(BCR!$1:$1048576,MATCH('Estadísticas BCR'!EM$5,BCR!$A:$A,0),MATCH('Estadísticas BCR'!$B75,BCR!$1:$1,0))),AVERAGE(EA75:EL75)),"")</f>
        <v>0</v>
      </c>
      <c r="EN75" s="59">
        <f>+IFERROR(IF(ISTEXT(EN$5)=FALSE,(INDEX(BCR!$1:$1048576,MATCH('Estadísticas BCR'!EN$5,BCR!$A:$A,0),MATCH('Estadísticas BCR'!$B75,BCR!$1:$1,0))),AVERAGE(EB75:EM75)),"")</f>
        <v>0</v>
      </c>
      <c r="EO75" s="59">
        <f>+IFERROR(IF(ISTEXT(EO$5)=FALSE,(INDEX(BCR!$1:$1048576,MATCH('Estadísticas BCR'!EO$5,BCR!$A:$A,0),MATCH('Estadísticas BCR'!$B75,BCR!$1:$1,0))),AVERAGE(EC75:EN75)),"")</f>
        <v>0</v>
      </c>
      <c r="EP75" s="60">
        <f>+IFERROR(IF(ISTEXT(EP$5)=FALSE,(INDEX(BCR!$1:$1048576,MATCH('Estadísticas BCR'!EP$5,BCR!$A:$A,0),MATCH('Estadísticas BCR'!$B75,BCR!$1:$1,0))),AVERAGE(ED75:EO75)),"")</f>
        <v>0</v>
      </c>
      <c r="EQ75" s="59">
        <f>+IFERROR(IF(ISTEXT(EQ$5)=FALSE,(INDEX(BCR!$1:$1048576,MATCH('Estadísticas BCR'!EQ$5,BCR!$A:$A,0),MATCH('Estadísticas BCR'!$B75,BCR!$1:$1,0))),AVERAGE(EE75:EP75)),"")</f>
        <v>0</v>
      </c>
      <c r="ER75" s="59">
        <f>+IFERROR(IF(ISTEXT(ER$5)=FALSE,(INDEX(BCR!$1:$1048576,MATCH('Estadísticas BCR'!ER$5,BCR!$A:$A,0),MATCH('Estadísticas BCR'!$B75,BCR!$1:$1,0))),AVERAGE(EF75:EQ75)),"")</f>
        <v>0</v>
      </c>
      <c r="ES75" s="59">
        <f>+IFERROR(IF(ISTEXT(ES$5)=FALSE,(INDEX(BCR!$1:$1048576,MATCH('Estadísticas BCR'!ES$5,BCR!$A:$A,0),MATCH('Estadísticas BCR'!$B75,BCR!$1:$1,0))),AVERAGE(EG75:ER75)),"")</f>
        <v>0</v>
      </c>
      <c r="ET75" s="59">
        <f>+IFERROR(IF(ISTEXT(ET$5)=FALSE,(INDEX(BCR!$1:$1048576,MATCH('Estadísticas BCR'!ET$5,BCR!$A:$A,0),MATCH('Estadísticas BCR'!$B75,BCR!$1:$1,0))),AVERAGE(EH75:ES75)),"")</f>
        <v>0</v>
      </c>
      <c r="EU75" s="59">
        <f>+IFERROR(IF(ISTEXT(EU$5)=FALSE,(INDEX(BCR!$1:$1048576,MATCH('Estadísticas BCR'!EU$5,BCR!$A:$A,0),MATCH('Estadísticas BCR'!$B75,BCR!$1:$1,0))),AVERAGE(EI75:ET75)),"")</f>
        <v>0</v>
      </c>
      <c r="EV75" s="59">
        <f>+IFERROR(IF(ISTEXT(EV$5)=FALSE,(INDEX(BCR!$1:$1048576,MATCH('Estadísticas BCR'!EV$5,BCR!$A:$A,0),MATCH('Estadísticas BCR'!$B75,BCR!$1:$1,0))),AVERAGE(EJ75:EU75)),"")</f>
        <v>0</v>
      </c>
      <c r="EW75" s="59">
        <f>+IFERROR(IF(ISTEXT(EW$5)=FALSE,(INDEX(BCR!$1:$1048576,MATCH('Estadísticas BCR'!EW$5,BCR!$A:$A,0),MATCH('Estadísticas BCR'!$B75,BCR!$1:$1,0))),AVERAGE(EK75:EV75)),"")</f>
        <v>0</v>
      </c>
      <c r="EX75" s="59">
        <f>+IFERROR(IF(ISTEXT(EX$5)=FALSE,(INDEX(BCR!$1:$1048576,MATCH('Estadísticas BCR'!EX$5,BCR!$A:$A,0),MATCH('Estadísticas BCR'!$B75,BCR!$1:$1,0))),AVERAGE(EL75:EW75)),"")</f>
        <v>0</v>
      </c>
      <c r="EY75" s="59">
        <f>+IFERROR(IF(ISTEXT(EY$5)=FALSE,(INDEX(BCR!$1:$1048576,MATCH('Estadísticas BCR'!EY$5,BCR!$A:$A,0),MATCH('Estadísticas BCR'!$B75,BCR!$1:$1,0))),AVERAGE(EM75:EX75)),"")</f>
        <v>0</v>
      </c>
      <c r="EZ75" s="59">
        <f>+IFERROR(IF(ISTEXT(EZ$5)=FALSE,(INDEX(BCR!$1:$1048576,MATCH('Estadísticas BCR'!EZ$5,BCR!$A:$A,0),MATCH('Estadísticas BCR'!$B75,BCR!$1:$1,0))),AVERAGE(EN75:EY75)),"")</f>
        <v>0</v>
      </c>
      <c r="FA75" s="59">
        <f>+IFERROR(IF(ISTEXT(FA$5)=FALSE,(INDEX(BCR!$1:$1048576,MATCH('Estadísticas BCR'!FA$5,BCR!$A:$A,0),MATCH('Estadísticas BCR'!$B75,BCR!$1:$1,0))),AVERAGE(EO75:EZ75)),"")</f>
        <v>0</v>
      </c>
      <c r="FB75" s="59">
        <f>+IFERROR(IF(ISTEXT(FB$5)=FALSE,(INDEX(BCR!$1:$1048576,MATCH('Estadísticas BCR'!FB$5,BCR!$A:$A,0),MATCH('Estadísticas BCR'!$B75,BCR!$1:$1,0))),AVERAGE(EP75:FA75)),"")</f>
        <v>0</v>
      </c>
      <c r="FC75" s="60">
        <f>+IFERROR(IF(ISTEXT(FC$5)=FALSE,(INDEX(BCR!$1:$1048576,MATCH('Estadísticas BCR'!FC$5,BCR!$A:$A,0),MATCH('Estadísticas BCR'!$B75,BCR!$1:$1,0))),AVERAGE(EQ75:FB75)),"")</f>
        <v>0</v>
      </c>
      <c r="FD75" s="59">
        <f>+IFERROR(IF(ISTEXT(FD$5)=FALSE,(INDEX(BCR!$1:$1048576,MATCH('Estadísticas BCR'!FD$5,BCR!$A:$A,0),MATCH('Estadísticas BCR'!$B75,BCR!$1:$1,0))),AVERAGE(ER75:FC75)),"")</f>
        <v>0</v>
      </c>
      <c r="FE75" s="59">
        <f>+IFERROR(IF(ISTEXT(FE$5)=FALSE,(INDEX(BCR!$1:$1048576,MATCH('Estadísticas BCR'!FE$5,BCR!$A:$A,0),MATCH('Estadísticas BCR'!$B75,BCR!$1:$1,0))),AVERAGE(ES75:FD75)),"")</f>
        <v>0</v>
      </c>
      <c r="FF75" s="59">
        <f>+IFERROR(IF(ISTEXT(FF$5)=FALSE,(INDEX(BCR!$1:$1048576,MATCH('Estadísticas BCR'!FF$5,BCR!$A:$A,0),MATCH('Estadísticas BCR'!$B75,BCR!$1:$1,0))),AVERAGE(ET75:FE75)),"")</f>
        <v>0</v>
      </c>
      <c r="FG75" s="59">
        <f>+IFERROR(IF(ISTEXT(FG$5)=FALSE,(INDEX(BCR!$1:$1048576,MATCH('Estadísticas BCR'!FG$5,BCR!$A:$A,0),MATCH('Estadísticas BCR'!$B75,BCR!$1:$1,0))),AVERAGE(EU75:FF75)),"")</f>
        <v>0</v>
      </c>
      <c r="FH75" s="59">
        <f>+IFERROR(IF(ISTEXT(FH$5)=FALSE,(INDEX(BCR!$1:$1048576,MATCH('Estadísticas BCR'!FH$5,BCR!$A:$A,0),MATCH('Estadísticas BCR'!$B75,BCR!$1:$1,0))),AVERAGE(EV75:FG75)),"")</f>
        <v>0</v>
      </c>
      <c r="FI75" s="59">
        <f>+IFERROR(IF(ISTEXT(FI$5)=FALSE,(INDEX(BCR!$1:$1048576,MATCH('Estadísticas BCR'!FI$5,BCR!$A:$A,0),MATCH('Estadísticas BCR'!$B75,BCR!$1:$1,0))),AVERAGE(EW75:FH75)),"")</f>
        <v>0</v>
      </c>
      <c r="FJ75" s="59">
        <f>+IFERROR(IF(ISTEXT(FJ$5)=FALSE,(INDEX(BCR!$1:$1048576,MATCH('Estadísticas BCR'!FJ$5,BCR!$A:$A,0),MATCH('Estadísticas BCR'!$B75,BCR!$1:$1,0))),AVERAGE(EX75:FI75)),"")</f>
        <v>0</v>
      </c>
      <c r="FK75" s="59">
        <f>+IFERROR(IF(ISTEXT(FK$5)=FALSE,(INDEX(BCR!$1:$1048576,MATCH('Estadísticas BCR'!FK$5,BCR!$A:$A,0),MATCH('Estadísticas BCR'!$B75,BCR!$1:$1,0))),AVERAGE(EY75:FJ75)),"")</f>
        <v>0</v>
      </c>
      <c r="FL75" s="59">
        <f>+IFERROR(IF(ISTEXT(FL$5)=FALSE,(INDEX(BCR!$1:$1048576,MATCH('Estadísticas BCR'!FL$5,BCR!$A:$A,0),MATCH('Estadísticas BCR'!$B75,BCR!$1:$1,0))),AVERAGE(EZ75:FK75)),"")</f>
        <v>0</v>
      </c>
      <c r="FM75" s="59">
        <f>+IFERROR(IF(ISTEXT(FM$5)=FALSE,(INDEX(BCR!$1:$1048576,MATCH('Estadísticas BCR'!FM$5,BCR!$A:$A,0),MATCH('Estadísticas BCR'!$B75,BCR!$1:$1,0))),AVERAGE(FA75:FL75)),"")</f>
        <v>0</v>
      </c>
      <c r="FN75" s="59">
        <f>+IFERROR(IF(ISTEXT(FN$5)=FALSE,(INDEX(BCR!$1:$1048576,MATCH('Estadísticas BCR'!FN$5,BCR!$A:$A,0),MATCH('Estadísticas BCR'!$B75,BCR!$1:$1,0))),AVERAGE(FB75:FM75)),"")</f>
        <v>0</v>
      </c>
      <c r="FO75" s="59">
        <f>+IFERROR(IF(ISTEXT(FO$5)=FALSE,(INDEX(BCR!$1:$1048576,MATCH('Estadísticas BCR'!FO$5,BCR!$A:$A,0),MATCH('Estadísticas BCR'!$B75,BCR!$1:$1,0))),AVERAGE(FC75:FN75)),"")</f>
        <v>0</v>
      </c>
      <c r="FP75" s="60">
        <f>+IFERROR(IF(ISTEXT(FP$5)=FALSE,(INDEX(BCR!$1:$1048576,MATCH('Estadísticas BCR'!FP$5,BCR!$A:$A,0),MATCH('Estadísticas BCR'!$B75,BCR!$1:$1,0))),AVERAGE(FD75:FO75)),"")</f>
        <v>0</v>
      </c>
      <c r="FQ75" s="59">
        <f>+IFERROR(IF(ISTEXT(FQ$5)=FALSE,(INDEX(BCR!$1:$1048576,MATCH('Estadísticas BCR'!FQ$5,BCR!$A:$A,0),MATCH('Estadísticas BCR'!$B75,BCR!$1:$1,0))),AVERAGE(FE75:FP75)),"")</f>
        <v>0</v>
      </c>
      <c r="FR75" s="59">
        <f>+IFERROR(IF(ISTEXT(FR$5)=FALSE,(INDEX(BCR!$1:$1048576,MATCH('Estadísticas BCR'!FR$5,BCR!$A:$A,0),MATCH('Estadísticas BCR'!$B75,BCR!$1:$1,0))),AVERAGE(FF75:FQ75)),"")</f>
        <v>0</v>
      </c>
      <c r="FS75" s="59">
        <f>+IFERROR(IF(ISTEXT(FS$5)=FALSE,(INDEX(BCR!$1:$1048576,MATCH('Estadísticas BCR'!FS$5,BCR!$A:$A,0),MATCH('Estadísticas BCR'!$B75,BCR!$1:$1,0))),AVERAGE(FG75:FR75)),"")</f>
        <v>0</v>
      </c>
      <c r="FT75" s="59">
        <f>+IFERROR(IF(ISTEXT(FT$5)=FALSE,(INDEX(BCR!$1:$1048576,MATCH('Estadísticas BCR'!FT$5,BCR!$A:$A,0),MATCH('Estadísticas BCR'!$B75,BCR!$1:$1,0))),AVERAGE(FH75:FS75)),"")</f>
        <v>0</v>
      </c>
      <c r="FU75" s="59">
        <f>+IFERROR(IF(ISTEXT(FU$5)=FALSE,(INDEX(BCR!$1:$1048576,MATCH('Estadísticas BCR'!FU$5,BCR!$A:$A,0),MATCH('Estadísticas BCR'!$B75,BCR!$1:$1,0))),AVERAGE(FI75:FT75)),"")</f>
        <v>0</v>
      </c>
      <c r="FV75" s="59">
        <f>+IFERROR(IF(ISTEXT(FV$5)=FALSE,(INDEX(BCR!$1:$1048576,MATCH('Estadísticas BCR'!FV$5,BCR!$A:$A,0),MATCH('Estadísticas BCR'!$B75,BCR!$1:$1,0))),AVERAGE(FJ75:FU75)),"")</f>
        <v>0</v>
      </c>
      <c r="FW75" s="59">
        <f>+IFERROR(IF(ISTEXT(FW$5)=FALSE,(INDEX(BCR!$1:$1048576,MATCH('Estadísticas BCR'!FW$5,BCR!$A:$A,0),MATCH('Estadísticas BCR'!$B75,BCR!$1:$1,0))),AVERAGE(FK75:FV75)),"")</f>
        <v>0</v>
      </c>
      <c r="FX75" s="59">
        <f>+IFERROR(IF(ISTEXT(FX$5)=FALSE,(INDEX(BCR!$1:$1048576,MATCH('Estadísticas BCR'!FX$5,BCR!$A:$A,0),MATCH('Estadísticas BCR'!$B75,BCR!$1:$1,0))),AVERAGE(FL75:FW75)),"")</f>
        <v>0</v>
      </c>
      <c r="FY75" s="59">
        <f>+IFERROR(IF(ISTEXT(FY$5)=FALSE,(INDEX(BCR!$1:$1048576,MATCH('Estadísticas BCR'!FY$5,BCR!$A:$A,0),MATCH('Estadísticas BCR'!$B75,BCR!$1:$1,0))),AVERAGE(FM75:FX75)),"")</f>
        <v>0</v>
      </c>
      <c r="FZ75" s="59">
        <f>+IFERROR(IF(ISTEXT(FZ$5)=FALSE,(INDEX(BCR!$1:$1048576,MATCH('Estadísticas BCR'!FZ$5,BCR!$A:$A,0),MATCH('Estadísticas BCR'!$B75,BCR!$1:$1,0))),AVERAGE(FN75:FY75)),"")</f>
        <v>0</v>
      </c>
      <c r="GA75" s="59">
        <f>+IFERROR(IF(ISTEXT(GA$5)=FALSE,(INDEX(BCR!$1:$1048576,MATCH('Estadísticas BCR'!GA$5,BCR!$A:$A,0),MATCH('Estadísticas BCR'!$B75,BCR!$1:$1,0))),AVERAGE(FO75:FZ75)),"")</f>
        <v>0</v>
      </c>
      <c r="GB75" s="59">
        <f>+IFERROR(IF(ISTEXT(GB$5)=FALSE,(INDEX(BCR!$1:$1048576,MATCH('Estadísticas BCR'!GB$5,BCR!$A:$A,0),MATCH('Estadísticas BCR'!$B75,BCR!$1:$1,0))),AVERAGE(FP75:GA75)),"")</f>
        <v>0</v>
      </c>
      <c r="GC75" s="60">
        <f>+IFERROR(IF(ISTEXT(GC$5)=FALSE,(INDEX(BCR!$1:$1048576,MATCH('Estadísticas BCR'!GC$5,BCR!$A:$A,0),MATCH('Estadísticas BCR'!$B75,BCR!$1:$1,0))),AVERAGE(FQ75:GB75)),"")</f>
        <v>0</v>
      </c>
      <c r="GD75" s="59">
        <f>+IFERROR(IF(ISTEXT(GD$5)=FALSE,(INDEX(BCR!$1:$1048576,MATCH('Estadísticas BCR'!GD$5,BCR!$A:$A,0),MATCH('Estadísticas BCR'!$B75,BCR!$1:$1,0))),AVERAGE(FR75:GC75)),"")</f>
        <v>0</v>
      </c>
      <c r="GE75" s="59">
        <f>+IFERROR(IF(ISTEXT(GE$5)=FALSE,(INDEX(BCR!$1:$1048576,MATCH('Estadísticas BCR'!GE$5,BCR!$A:$A,0),MATCH('Estadísticas BCR'!$B75,BCR!$1:$1,0))),AVERAGE(FS75:GD75)),"")</f>
        <v>0</v>
      </c>
      <c r="GF75" s="59">
        <f>+IFERROR(IF(ISTEXT(GF$5)=FALSE,(INDEX(BCR!$1:$1048576,MATCH('Estadísticas BCR'!GF$5,BCR!$A:$A,0),MATCH('Estadísticas BCR'!$B75,BCR!$1:$1,0))),AVERAGE(FT75:GE75)),"")</f>
        <v>0</v>
      </c>
      <c r="GG75" s="59">
        <f>+IFERROR(IF(ISTEXT(GG$5)=FALSE,(INDEX(BCR!$1:$1048576,MATCH('Estadísticas BCR'!GG$5,BCR!$A:$A,0),MATCH('Estadísticas BCR'!$B75,BCR!$1:$1,0))),AVERAGE(FU75:GF75)),"")</f>
        <v>0</v>
      </c>
      <c r="GH75" s="59">
        <f>+IFERROR(IF(ISTEXT(GH$5)=FALSE,(INDEX(BCR!$1:$1048576,MATCH('Estadísticas BCR'!GH$5,BCR!$A:$A,0),MATCH('Estadísticas BCR'!$B75,BCR!$1:$1,0))),AVERAGE(FV75:GG75)),"")</f>
        <v>0</v>
      </c>
      <c r="GI75" s="59">
        <f>+IFERROR(IF(ISTEXT(GI$5)=FALSE,(INDEX(BCR!$1:$1048576,MATCH('Estadísticas BCR'!GI$5,BCR!$A:$A,0),MATCH('Estadísticas BCR'!$B75,BCR!$1:$1,0))),AVERAGE(FW75:GH75)),"")</f>
        <v>0</v>
      </c>
      <c r="GJ75" s="59">
        <f>+IFERROR(IF(ISTEXT(GJ$5)=FALSE,(INDEX(BCR!$1:$1048576,MATCH('Estadísticas BCR'!GJ$5,BCR!$A:$A,0),MATCH('Estadísticas BCR'!$B75,BCR!$1:$1,0))),AVERAGE(FX75:GI75)),"")</f>
        <v>0</v>
      </c>
      <c r="GK75" s="59">
        <f>+IFERROR(IF(ISTEXT(GK$5)=FALSE,(INDEX(BCR!$1:$1048576,MATCH('Estadísticas BCR'!GK$5,BCR!$A:$A,0),MATCH('Estadísticas BCR'!$B75,BCR!$1:$1,0))),AVERAGE(FY75:GJ75)),"")</f>
        <v>0</v>
      </c>
      <c r="GL75" s="59">
        <f>+IFERROR(IF(ISTEXT(GL$5)=FALSE,(INDEX(BCR!$1:$1048576,MATCH('Estadísticas BCR'!GL$5,BCR!$A:$A,0),MATCH('Estadísticas BCR'!$B75,BCR!$1:$1,0))),AVERAGE(FZ75:GK75)),"")</f>
        <v>0</v>
      </c>
      <c r="GM75" s="59">
        <f>+IFERROR(IF(ISTEXT(GM$5)=FALSE,(INDEX(BCR!$1:$1048576,MATCH('Estadísticas BCR'!GM$5,BCR!$A:$A,0),MATCH('Estadísticas BCR'!$B75,BCR!$1:$1,0))),AVERAGE(GA75:GL75)),"")</f>
        <v>0</v>
      </c>
      <c r="GN75" s="59">
        <f>+IFERROR(IF(ISTEXT(GN$5)=FALSE,(INDEX(BCR!$1:$1048576,MATCH('Estadísticas BCR'!GN$5,BCR!$A:$A,0),MATCH('Estadísticas BCR'!$B75,BCR!$1:$1,0))),AVERAGE(GB75:GM75)),"")</f>
        <v>0</v>
      </c>
      <c r="GO75" s="59">
        <f>+IFERROR(IF(ISTEXT(GO$5)=FALSE,(INDEX(BCR!$1:$1048576,MATCH('Estadísticas BCR'!GO$5,BCR!$A:$A,0),MATCH('Estadísticas BCR'!$B75,BCR!$1:$1,0))),AVERAGE(GC75:GN75)),"")</f>
        <v>0</v>
      </c>
      <c r="GP75" s="60">
        <f>+IFERROR(IF(ISTEXT(GP$5)=FALSE,(INDEX(BCR!$1:$1048576,MATCH('Estadísticas BCR'!GP$5,BCR!$A:$A,0),MATCH('Estadísticas BCR'!$B75,BCR!$1:$1,0))),AVERAGE(GD75:GO75)),"")</f>
        <v>0</v>
      </c>
      <c r="GQ75" s="59">
        <f>+IFERROR(IF(ISTEXT(GQ$5)=FALSE,(INDEX(BCR!$1:$1048576,MATCH('Estadísticas BCR'!GQ$5,BCR!$A:$A,0),MATCH('Estadísticas BCR'!$B75,BCR!$1:$1,0))),AVERAGE(GE75:GP75)),"")</f>
        <v>0</v>
      </c>
      <c r="GR75" s="59">
        <f>+IFERROR(IF(ISTEXT(GR$5)=FALSE,(INDEX(BCR!$1:$1048576,MATCH('Estadísticas BCR'!GR$5,BCR!$A:$A,0),MATCH('Estadísticas BCR'!$B75,BCR!$1:$1,0))),AVERAGE(GF75:GQ75)),"")</f>
        <v>0</v>
      </c>
      <c r="GS75" s="59">
        <f>+IFERROR(IF(ISTEXT(GS$5)=FALSE,(INDEX(BCR!$1:$1048576,MATCH('Estadísticas BCR'!GS$5,BCR!$A:$A,0),MATCH('Estadísticas BCR'!$B75,BCR!$1:$1,0))),AVERAGE(GG75:GR75)),"")</f>
        <v>0</v>
      </c>
      <c r="GT75" s="59">
        <f>+IFERROR(IF(ISTEXT(GT$5)=FALSE,(INDEX(BCR!$1:$1048576,MATCH('Estadísticas BCR'!GT$5,BCR!$A:$A,0),MATCH('Estadísticas BCR'!$B75,BCR!$1:$1,0))),AVERAGE(GH75:GS75)),"")</f>
        <v>0</v>
      </c>
      <c r="GU75" s="59">
        <f>+IFERROR(IF(ISTEXT(GU$5)=FALSE,(INDEX(BCR!$1:$1048576,MATCH('Estadísticas BCR'!GU$5,BCR!$A:$A,0),MATCH('Estadísticas BCR'!$B75,BCR!$1:$1,0))),AVERAGE(GI75:GT75)),"")</f>
        <v>0</v>
      </c>
      <c r="GV75" s="59">
        <f>+IFERROR(IF(ISTEXT(GV$5)=FALSE,(INDEX(BCR!$1:$1048576,MATCH('Estadísticas BCR'!GV$5,BCR!$A:$A,0),MATCH('Estadísticas BCR'!$B75,BCR!$1:$1,0))),AVERAGE(GJ75:GU75)),"")</f>
        <v>0</v>
      </c>
      <c r="GW75" s="59">
        <f>+IFERROR(IF(ISTEXT(GW$5)=FALSE,(INDEX(BCR!$1:$1048576,MATCH('Estadísticas BCR'!GW$5,BCR!$A:$A,0),MATCH('Estadísticas BCR'!$B75,BCR!$1:$1,0))),AVERAGE(GK75:GV75)),"")</f>
        <v>0</v>
      </c>
      <c r="GX75" s="59">
        <f>+IFERROR(IF(ISTEXT(GX$5)=FALSE,(INDEX(BCR!$1:$1048576,MATCH('Estadísticas BCR'!GX$5,BCR!$A:$A,0),MATCH('Estadísticas BCR'!$B75,BCR!$1:$1,0))),AVERAGE(GL75:GW75)),"")</f>
        <v>0</v>
      </c>
      <c r="GY75" s="59">
        <f>+IFERROR(IF(ISTEXT(GY$5)=FALSE,(INDEX(BCR!$1:$1048576,MATCH('Estadísticas BCR'!GY$5,BCR!$A:$A,0),MATCH('Estadísticas BCR'!$B75,BCR!$1:$1,0))),AVERAGE(GM75:GX75)),"")</f>
        <v>0</v>
      </c>
      <c r="GZ75" s="59">
        <f>+IFERROR(IF(ISTEXT(GZ$5)=FALSE,(INDEX(BCR!$1:$1048576,MATCH('Estadísticas BCR'!GZ$5,BCR!$A:$A,0),MATCH('Estadísticas BCR'!$B75,BCR!$1:$1,0))),AVERAGE(GN75:GY75)),"")</f>
        <v>0</v>
      </c>
      <c r="HA75" s="59">
        <f>+IFERROR(IF(ISTEXT(HA$5)=FALSE,(INDEX(BCR!$1:$1048576,MATCH('Estadísticas BCR'!HA$5,BCR!$A:$A,0),MATCH('Estadísticas BCR'!$B75,BCR!$1:$1,0))),AVERAGE(GO75:GZ75)),"")</f>
        <v>0</v>
      </c>
      <c r="HB75" s="59">
        <f>+IFERROR(IF(ISTEXT(HB$5)=FALSE,(INDEX(BCR!$1:$1048576,MATCH('Estadísticas BCR'!HB$5,BCR!$A:$A,0),MATCH('Estadísticas BCR'!$B75,BCR!$1:$1,0))),AVERAGE(GP75:HA75)),"")</f>
        <v>0</v>
      </c>
      <c r="HC75" s="60">
        <f>+IFERROR(IF(ISTEXT(HC$5)=FALSE,(INDEX(BCR!$1:$1048576,MATCH('Estadísticas BCR'!HC$5,BCR!$A:$A,0),MATCH('Estadísticas BCR'!$B75,BCR!$1:$1,0))),AVERAGE(GQ75:HB75)),"")</f>
        <v>0</v>
      </c>
      <c r="HD75" s="59">
        <f>+IFERROR(IF(ISTEXT(HD$5)=FALSE,(INDEX(BCR!$1:$1048576,MATCH('Estadísticas BCR'!HD$5,BCR!$A:$A,0),MATCH('Estadísticas BCR'!$B75,BCR!$1:$1,0))),AVERAGE(GR75:HC75)),"")</f>
        <v>0</v>
      </c>
      <c r="HE75" s="59">
        <f>+IFERROR(IF(ISTEXT(HE$5)=FALSE,(INDEX(BCR!$1:$1048576,MATCH('Estadísticas BCR'!HE$5,BCR!$A:$A,0),MATCH('Estadísticas BCR'!$B75,BCR!$1:$1,0))),AVERAGE(GS75:HD75)),"")</f>
        <v>0</v>
      </c>
      <c r="HF75" s="59">
        <f>+IFERROR(IF(ISTEXT(HF$5)=FALSE,(INDEX(BCR!$1:$1048576,MATCH('Estadísticas BCR'!HF$5,BCR!$A:$A,0),MATCH('Estadísticas BCR'!$B75,BCR!$1:$1,0))),AVERAGE(GT75:HE75)),"")</f>
        <v>0</v>
      </c>
      <c r="HG75" s="59">
        <f>+IFERROR(IF(ISTEXT(HG$5)=FALSE,(INDEX(BCR!$1:$1048576,MATCH('Estadísticas BCR'!HG$5,BCR!$A:$A,0),MATCH('Estadísticas BCR'!$B75,BCR!$1:$1,0))),AVERAGE(GU75:HF75)),"")</f>
        <v>0</v>
      </c>
      <c r="HH75" s="59">
        <f>+IFERROR(IF(ISTEXT(HH$5)=FALSE,(INDEX(BCR!$1:$1048576,MATCH('Estadísticas BCR'!HH$5,BCR!$A:$A,0),MATCH('Estadísticas BCR'!$B75,BCR!$1:$1,0))),AVERAGE(GV75:HG75)),"")</f>
        <v>0</v>
      </c>
      <c r="HI75" s="59">
        <f>+IFERROR(IF(ISTEXT(HI$5)=FALSE,(INDEX(BCR!$1:$1048576,MATCH('Estadísticas BCR'!HI$5,BCR!$A:$A,0),MATCH('Estadísticas BCR'!$B75,BCR!$1:$1,0))),AVERAGE(GW75:HH75)),"")</f>
        <v>0</v>
      </c>
      <c r="HJ75" s="59">
        <f>+IFERROR(IF(ISTEXT(HJ$5)=FALSE,(INDEX(BCR!$1:$1048576,MATCH('Estadísticas BCR'!HJ$5,BCR!$A:$A,0),MATCH('Estadísticas BCR'!$B75,BCR!$1:$1,0))),AVERAGE(GX75:HI75)),"")</f>
        <v>0</v>
      </c>
      <c r="HK75" s="59">
        <f>+IFERROR(IF(ISTEXT(HK$5)=FALSE,(INDEX(BCR!$1:$1048576,MATCH('Estadísticas BCR'!HK$5,BCR!$A:$A,0),MATCH('Estadísticas BCR'!$B75,BCR!$1:$1,0))),AVERAGE(GY75:HJ75)),"")</f>
        <v>0</v>
      </c>
      <c r="HL75" s="59">
        <f>+IFERROR(IF(ISTEXT(HL$5)=FALSE,(INDEX(BCR!$1:$1048576,MATCH('Estadísticas BCR'!HL$5,BCR!$A:$A,0),MATCH('Estadísticas BCR'!$B75,BCR!$1:$1,0))),AVERAGE(GZ75:HK75)),"")</f>
        <v>0</v>
      </c>
      <c r="HM75" s="59">
        <f>+IFERROR(IF(ISTEXT(HM$5)=FALSE,(INDEX(BCR!$1:$1048576,MATCH('Estadísticas BCR'!HM$5,BCR!$A:$A,0),MATCH('Estadísticas BCR'!$B75,BCR!$1:$1,0))),AVERAGE(HA75:HL75)),"")</f>
        <v>0</v>
      </c>
      <c r="HN75" s="59">
        <f>+IFERROR(IF(ISTEXT(HN$5)=FALSE,(INDEX(BCR!$1:$1048576,MATCH('Estadísticas BCR'!HN$5,BCR!$A:$A,0),MATCH('Estadísticas BCR'!$B75,BCR!$1:$1,0))),AVERAGE(HB75:HM75)),"")</f>
        <v>0</v>
      </c>
      <c r="HO75" s="59">
        <f>+IFERROR(IF(ISTEXT(HO$5)=FALSE,(INDEX(BCR!$1:$1048576,MATCH('Estadísticas BCR'!HO$5,BCR!$A:$A,0),MATCH('Estadísticas BCR'!$B75,BCR!$1:$1,0))),AVERAGE(HC75:HN75)),"")</f>
        <v>0</v>
      </c>
      <c r="HP75" s="60">
        <f>+IFERROR(IF(ISTEXT(HP$5)=FALSE,(INDEX(BCR!$1:$1048576,MATCH('Estadísticas BCR'!HP$5,BCR!$A:$A,0),MATCH('Estadísticas BCR'!$B75,BCR!$1:$1,0))),AVERAGE(HD75:HO75)),"")</f>
        <v>0</v>
      </c>
      <c r="HQ75" s="59">
        <f>+IFERROR(IF(ISTEXT(HQ$5)=FALSE,(INDEX(BCR!$1:$1048576,MATCH('Estadísticas BCR'!HQ$5,BCR!$A:$A,0),MATCH('Estadísticas BCR'!$B75,BCR!$1:$1,0))),AVERAGE(HE75:HP75)),"")</f>
        <v>0</v>
      </c>
      <c r="HR75" s="59">
        <f>+IFERROR(IF(ISTEXT(HR$5)=FALSE,(INDEX(BCR!$1:$1048576,MATCH('Estadísticas BCR'!HR$5,BCR!$A:$A,0),MATCH('Estadísticas BCR'!$B75,BCR!$1:$1,0))),AVERAGE(HF75:HQ75)),"")</f>
        <v>0</v>
      </c>
      <c r="HS75" s="59">
        <f>+IFERROR(IF(ISTEXT(HS$5)=FALSE,(INDEX(BCR!$1:$1048576,MATCH('Estadísticas BCR'!HS$5,BCR!$A:$A,0),MATCH('Estadísticas BCR'!$B75,BCR!$1:$1,0))),AVERAGE(HG75:HR75)),"")</f>
        <v>0</v>
      </c>
      <c r="HT75" s="59">
        <f>+IFERROR(IF(ISTEXT(HT$5)=FALSE,(INDEX(BCR!$1:$1048576,MATCH('Estadísticas BCR'!HT$5,BCR!$A:$A,0),MATCH('Estadísticas BCR'!$B75,BCR!$1:$1,0))),AVERAGE(HH75:HS75)),"")</f>
        <v>0</v>
      </c>
      <c r="HU75" s="59">
        <f>+IFERROR(IF(ISTEXT(HU$5)=FALSE,(INDEX(BCR!$1:$1048576,MATCH('Estadísticas BCR'!HU$5,BCR!$A:$A,0),MATCH('Estadísticas BCR'!$B75,BCR!$1:$1,0))),AVERAGE(HI75:HT75)),"")</f>
        <v>0</v>
      </c>
      <c r="HV75" s="59">
        <f>+IFERROR(IF(ISTEXT(HV$5)=FALSE,(INDEX(BCR!$1:$1048576,MATCH('Estadísticas BCR'!HV$5,BCR!$A:$A,0),MATCH('Estadísticas BCR'!$B75,BCR!$1:$1,0))),AVERAGE(HJ75:HU75)),"")</f>
        <v>0</v>
      </c>
      <c r="HW75" s="59">
        <f>+IFERROR(IF(ISTEXT(HW$5)=FALSE,(INDEX(BCR!$1:$1048576,MATCH('Estadísticas BCR'!HW$5,BCR!$A:$A,0),MATCH('Estadísticas BCR'!$B75,BCR!$1:$1,0))),AVERAGE(HK75:HV75)),"")</f>
        <v>0</v>
      </c>
      <c r="HX75" s="59">
        <f>+IFERROR(IF(ISTEXT(HX$5)=FALSE,(INDEX(BCR!$1:$1048576,MATCH('Estadísticas BCR'!HX$5,BCR!$A:$A,0),MATCH('Estadísticas BCR'!$B75,BCR!$1:$1,0))),AVERAGE(HL75:HW75)),"")</f>
        <v>0</v>
      </c>
      <c r="HY75" s="59">
        <f>+IFERROR(IF(ISTEXT(HY$5)=FALSE,(INDEX(BCR!$1:$1048576,MATCH('Estadísticas BCR'!HY$5,BCR!$A:$A,0),MATCH('Estadísticas BCR'!$B75,BCR!$1:$1,0))),AVERAGE(HM75:HX75)),"")</f>
        <v>0</v>
      </c>
      <c r="HZ75" s="59">
        <f>+IFERROR(IF(ISTEXT(HZ$5)=FALSE,(INDEX(BCR!$1:$1048576,MATCH('Estadísticas BCR'!HZ$5,BCR!$A:$A,0),MATCH('Estadísticas BCR'!$B75,BCR!$1:$1,0))),AVERAGE(HN75:HY75)),"")</f>
        <v>0</v>
      </c>
      <c r="IA75" s="59">
        <f>+IFERROR(IF(ISTEXT(IA$5)=FALSE,(INDEX(BCR!$1:$1048576,MATCH('Estadísticas BCR'!IA$5,BCR!$A:$A,0),MATCH('Estadísticas BCR'!$B75,BCR!$1:$1,0))),AVERAGE(HO75:HZ75)),"")</f>
        <v>0</v>
      </c>
      <c r="IB75" s="59">
        <f>+IFERROR(IF(ISTEXT(IB$5)=FALSE,(INDEX(BCR!$1:$1048576,MATCH('Estadísticas BCR'!IB$5,BCR!$A:$A,0),MATCH('Estadísticas BCR'!$B75,BCR!$1:$1,0))),AVERAGE(HP75:IA75)),"")</f>
        <v>0</v>
      </c>
      <c r="IC75" s="60">
        <f>+IFERROR(IF(ISTEXT(IC$5)=FALSE,(INDEX(BCR!$1:$1048576,MATCH('Estadísticas BCR'!IC$5,BCR!$A:$A,0),MATCH('Estadísticas BCR'!$B75,BCR!$1:$1,0))),AVERAGE(HQ75:IB75)),"")</f>
        <v>0</v>
      </c>
      <c r="ID75" s="59">
        <f>+IFERROR(IF(ISTEXT(ID$5)=FALSE,(INDEX(BCR!$1:$1048576,MATCH('Estadísticas BCR'!ID$5,BCR!$A:$A,0),MATCH('Estadísticas BCR'!$B75,BCR!$1:$1,0))),AVERAGE(HR75:IC75)),"")</f>
        <v>0</v>
      </c>
      <c r="IE75" s="59">
        <f>+IFERROR(IF(ISTEXT(IE$5)=FALSE,(INDEX(BCR!$1:$1048576,MATCH('Estadísticas BCR'!IE$5,BCR!$A:$A,0),MATCH('Estadísticas BCR'!$B75,BCR!$1:$1,0))),AVERAGE(HS75:ID75)),"")</f>
        <v>0</v>
      </c>
      <c r="IF75" s="59">
        <f>+IFERROR(IF(ISTEXT(IF$5)=FALSE,(INDEX(BCR!$1:$1048576,MATCH('Estadísticas BCR'!IF$5,BCR!$A:$A,0),MATCH('Estadísticas BCR'!$B75,BCR!$1:$1,0))),AVERAGE(HT75:IE75)),"")</f>
        <v>0</v>
      </c>
      <c r="IG75" s="59">
        <f>+IFERROR(IF(ISTEXT(IG$5)=FALSE,(INDEX(BCR!$1:$1048576,MATCH('Estadísticas BCR'!IG$5,BCR!$A:$A,0),MATCH('Estadísticas BCR'!$B75,BCR!$1:$1,0))),AVERAGE(HU75:IF75)),"")</f>
        <v>0</v>
      </c>
      <c r="IH75" s="59">
        <f>+IFERROR(IF(ISTEXT(IH$5)=FALSE,(INDEX(BCR!$1:$1048576,MATCH('Estadísticas BCR'!IH$5,BCR!$A:$A,0),MATCH('Estadísticas BCR'!$B75,BCR!$1:$1,0))),AVERAGE(HV75:IG75)),"")</f>
        <v>0</v>
      </c>
      <c r="II75" s="59">
        <f>+IFERROR(IF(ISTEXT(II$5)=FALSE,(INDEX(BCR!$1:$1048576,MATCH('Estadísticas BCR'!II$5,BCR!$A:$A,0),MATCH('Estadísticas BCR'!$B75,BCR!$1:$1,0))),AVERAGE(HW75:IH75)),"")</f>
        <v>0</v>
      </c>
      <c r="IJ75" s="59">
        <f>+IFERROR(IF(ISTEXT(IJ$5)=FALSE,(INDEX(BCR!$1:$1048576,MATCH('Estadísticas BCR'!IJ$5,BCR!$A:$A,0),MATCH('Estadísticas BCR'!$B75,BCR!$1:$1,0))),AVERAGE(HX75:II75)),"")</f>
        <v>0</v>
      </c>
      <c r="IK75" s="59">
        <f>+IFERROR(IF(ISTEXT(IK$5)=FALSE,(INDEX(BCR!$1:$1048576,MATCH('Estadísticas BCR'!IK$5,BCR!$A:$A,0),MATCH('Estadísticas BCR'!$B75,BCR!$1:$1,0))),AVERAGE(HY75:IJ75)),"")</f>
        <v>0</v>
      </c>
      <c r="IL75" s="59">
        <f>+IFERROR(IF(ISTEXT(IL$5)=FALSE,(INDEX(BCR!$1:$1048576,MATCH('Estadísticas BCR'!IL$5,BCR!$A:$A,0),MATCH('Estadísticas BCR'!$B75,BCR!$1:$1,0))),AVERAGE(HZ75:IK75)),"")</f>
        <v>0</v>
      </c>
      <c r="IM75" s="59">
        <f>+IFERROR(IF(ISTEXT(IM$5)=FALSE,(INDEX(BCR!$1:$1048576,MATCH('Estadísticas BCR'!IM$5,BCR!$A:$A,0),MATCH('Estadísticas BCR'!$B75,BCR!$1:$1,0))),AVERAGE(IA75:IL75)),"")</f>
        <v>0</v>
      </c>
      <c r="IN75" s="59">
        <f>+IFERROR(IF(ISTEXT(IN$5)=FALSE,(INDEX(BCR!$1:$1048576,MATCH('Estadísticas BCR'!IN$5,BCR!$A:$A,0),MATCH('Estadísticas BCR'!$B75,BCR!$1:$1,0))),AVERAGE(IB75:IM75)),"")</f>
        <v>0</v>
      </c>
      <c r="IO75" s="59">
        <f>+IFERROR(IF(ISTEXT(IO$5)=FALSE,(INDEX(BCR!$1:$1048576,MATCH('Estadísticas BCR'!IO$5,BCR!$A:$A,0),MATCH('Estadísticas BCR'!$B75,BCR!$1:$1,0))),AVERAGE(IC75:IN75)),"")</f>
        <v>0</v>
      </c>
      <c r="IP75" s="60">
        <f>+IFERROR(IF(ISTEXT(IP$5)=FALSE,(INDEX(BCR!$1:$1048576,MATCH('Estadísticas BCR'!IP$5,BCR!$A:$A,0),MATCH('Estadísticas BCR'!$B75,BCR!$1:$1,0))),AVERAGE(ID75:IO75)),"")</f>
        <v>0</v>
      </c>
      <c r="IQ75" s="59">
        <f>+IFERROR(IF(ISTEXT(IQ$5)=FALSE,(INDEX(BCR!$1:$1048576,MATCH('Estadísticas BCR'!IQ$5,BCR!$A:$A,0),MATCH('Estadísticas BCR'!$B75,BCR!$1:$1,0))),AVERAGE(IE75:IP75)),"")</f>
        <v>0</v>
      </c>
      <c r="IR75" s="59">
        <f>+IFERROR(IF(ISTEXT(IR$5)=FALSE,(INDEX(BCR!$1:$1048576,MATCH('Estadísticas BCR'!IR$5,BCR!$A:$A,0),MATCH('Estadísticas BCR'!$B75,BCR!$1:$1,0))),AVERAGE(IF75:IQ75)),"")</f>
        <v>0</v>
      </c>
      <c r="IS75" s="59">
        <f>+IFERROR(IF(ISTEXT(IS$5)=FALSE,(INDEX(BCR!$1:$1048576,MATCH('Estadísticas BCR'!IS$5,BCR!$A:$A,0),MATCH('Estadísticas BCR'!$B75,BCR!$1:$1,0))),AVERAGE(IG75:IR75)),"")</f>
        <v>0</v>
      </c>
      <c r="IT75" s="59">
        <f>+IFERROR(IF(ISTEXT(IT$5)=FALSE,(INDEX(BCR!$1:$1048576,MATCH('Estadísticas BCR'!IT$5,BCR!$A:$A,0),MATCH('Estadísticas BCR'!$B75,BCR!$1:$1,0))),AVERAGE(IH75:IS75)),"")</f>
        <v>0</v>
      </c>
      <c r="IU75" s="59">
        <f>+IFERROR(IF(ISTEXT(IU$5)=FALSE,(INDEX(BCR!$1:$1048576,MATCH('Estadísticas BCR'!IU$5,BCR!$A:$A,0),MATCH('Estadísticas BCR'!$B75,BCR!$1:$1,0))),AVERAGE(II75:IT75)),"")</f>
        <v>0</v>
      </c>
      <c r="IV75" s="59">
        <f>+IFERROR(IF(ISTEXT(IV$5)=FALSE,(INDEX(BCR!$1:$1048576,MATCH('Estadísticas BCR'!IV$5,BCR!$A:$A,0),MATCH('Estadísticas BCR'!$B75,BCR!$1:$1,0))),AVERAGE(IJ75:IU75)),"")</f>
        <v>0</v>
      </c>
      <c r="IW75" s="59">
        <f>+IFERROR(IF(ISTEXT(IW$5)=FALSE,(INDEX(BCR!$1:$1048576,MATCH('Estadísticas BCR'!IW$5,BCR!$A:$A,0),MATCH('Estadísticas BCR'!$B75,BCR!$1:$1,0))),AVERAGE(IK75:IV75)),"")</f>
        <v>0</v>
      </c>
      <c r="IX75" s="59">
        <f>+IFERROR(IF(ISTEXT(IX$5)=FALSE,(INDEX(BCR!$1:$1048576,MATCH('Estadísticas BCR'!IX$5,BCR!$A:$A,0),MATCH('Estadísticas BCR'!$B75,BCR!$1:$1,0))),AVERAGE(IL75:IW75)),"")</f>
        <v>0</v>
      </c>
      <c r="IY75" s="59">
        <f>+IFERROR(IF(ISTEXT(IY$5)=FALSE,(INDEX(BCR!$1:$1048576,MATCH('Estadísticas BCR'!IY$5,BCR!$A:$A,0),MATCH('Estadísticas BCR'!$B75,BCR!$1:$1,0))),AVERAGE(IM75:IX75)),"")</f>
        <v>0</v>
      </c>
      <c r="IZ75" s="59">
        <f>+IFERROR(IF(ISTEXT(IZ$5)=FALSE,(INDEX(BCR!$1:$1048576,MATCH('Estadísticas BCR'!IZ$5,BCR!$A:$A,0),MATCH('Estadísticas BCR'!$B75,BCR!$1:$1,0))),AVERAGE(IN75:IY75)),"")</f>
        <v>0</v>
      </c>
      <c r="JA75" s="59">
        <f>+IFERROR(IF(ISTEXT(JA$5)=FALSE,(INDEX(BCR!$1:$1048576,MATCH('Estadísticas BCR'!JA$5,BCR!$A:$A,0),MATCH('Estadísticas BCR'!$B75,BCR!$1:$1,0))),AVERAGE(IO75:IZ75)),"")</f>
        <v>0</v>
      </c>
      <c r="JB75" s="59">
        <f>+IFERROR(IF(ISTEXT(JB$5)=FALSE,(INDEX(BCR!$1:$1048576,MATCH('Estadísticas BCR'!JB$5,BCR!$A:$A,0),MATCH('Estadísticas BCR'!$B75,BCR!$1:$1,0))),AVERAGE(IP75:JA75)),"")</f>
        <v>0</v>
      </c>
      <c r="JC75" s="60">
        <f>+IFERROR(IF(ISTEXT(JC$5)=FALSE,(INDEX(BCR!$1:$1048576,MATCH('Estadísticas BCR'!JC$5,BCR!$A:$A,0),MATCH('Estadísticas BCR'!$B75,BCR!$1:$1,0))),AVERAGE(IQ75:JB75)),"")</f>
        <v>0</v>
      </c>
      <c r="JD75" s="59">
        <f>+IFERROR(IF(ISTEXT(JD$5)=FALSE,(INDEX(BCR!$1:$1048576,MATCH('Estadísticas BCR'!JD$5,BCR!$A:$A,0),MATCH('Estadísticas BCR'!$B75,BCR!$1:$1,0))),AVERAGE(IR75:JC75)),"")</f>
        <v>0</v>
      </c>
      <c r="JE75" s="59">
        <f>+IFERROR(IF(ISTEXT(JE$5)=FALSE,(INDEX(BCR!$1:$1048576,MATCH('Estadísticas BCR'!JE$5,BCR!$A:$A,0),MATCH('Estadísticas BCR'!$B75,BCR!$1:$1,0))),AVERAGE(IS75:JD75)),"")</f>
        <v>0</v>
      </c>
      <c r="JF75" s="59">
        <f>+IFERROR(IF(ISTEXT(JF$5)=FALSE,(INDEX(BCR!$1:$1048576,MATCH('Estadísticas BCR'!JF$5,BCR!$A:$A,0),MATCH('Estadísticas BCR'!$B75,BCR!$1:$1,0))),AVERAGE(IT75:JE75)),"")</f>
        <v>0</v>
      </c>
      <c r="JG75" s="59">
        <f>+IFERROR(IF(ISTEXT(JG$5)=FALSE,(INDEX(BCR!$1:$1048576,MATCH('Estadísticas BCR'!JG$5,BCR!$A:$A,0),MATCH('Estadísticas BCR'!$B75,BCR!$1:$1,0))),AVERAGE(IU75:JF75)),"")</f>
        <v>0</v>
      </c>
      <c r="JH75" s="59">
        <f>+IFERROR(IF(ISTEXT(JH$5)=FALSE,(INDEX(BCR!$1:$1048576,MATCH('Estadísticas BCR'!JH$5,BCR!$A:$A,0),MATCH('Estadísticas BCR'!$B75,BCR!$1:$1,0))),AVERAGE(IV75:JG75)),"")</f>
        <v>0</v>
      </c>
      <c r="JI75" s="59">
        <f>+IFERROR(IF(ISTEXT(JI$5)=FALSE,(INDEX(BCR!$1:$1048576,MATCH('Estadísticas BCR'!JI$5,BCR!$A:$A,0),MATCH('Estadísticas BCR'!$B75,BCR!$1:$1,0))),AVERAGE(IW75:JH75)),"")</f>
        <v>0</v>
      </c>
      <c r="JJ75" s="59">
        <f>+IFERROR(IF(ISTEXT(JJ$5)=FALSE,(INDEX(BCR!$1:$1048576,MATCH('Estadísticas BCR'!JJ$5,BCR!$A:$A,0),MATCH('Estadísticas BCR'!$B75,BCR!$1:$1,0))),AVERAGE(IX75:JI75)),"")</f>
        <v>0</v>
      </c>
      <c r="JK75" s="59">
        <f>+IFERROR(IF(ISTEXT(JK$5)=FALSE,(INDEX(BCR!$1:$1048576,MATCH('Estadísticas BCR'!JK$5,BCR!$A:$A,0),MATCH('Estadísticas BCR'!$B75,BCR!$1:$1,0))),AVERAGE(IY75:JJ75)),"")</f>
        <v>0</v>
      </c>
      <c r="JL75" s="59">
        <f>+IFERROR(IF(ISTEXT(JL$5)=FALSE,(INDEX(BCR!$1:$1048576,MATCH('Estadísticas BCR'!JL$5,BCR!$A:$A,0),MATCH('Estadísticas BCR'!$B75,BCR!$1:$1,0))),AVERAGE(IZ75:JK75)),"")</f>
        <v>0</v>
      </c>
      <c r="JM75" s="59">
        <f>+IFERROR(IF(ISTEXT(JM$5)=FALSE,(INDEX(BCR!$1:$1048576,MATCH('Estadísticas BCR'!JM$5,BCR!$A:$A,0),MATCH('Estadísticas BCR'!$B75,BCR!$1:$1,0))),AVERAGE(JA75:JL75)),"")</f>
        <v>46.969696969696997</v>
      </c>
      <c r="JN75" s="59">
        <f>+IFERROR(IF(ISTEXT(JN$5)=FALSE,(INDEX(BCR!$1:$1048576,MATCH('Estadísticas BCR'!JN$5,BCR!$A:$A,0),MATCH('Estadísticas BCR'!$B75,BCR!$1:$1,0))),AVERAGE(JB75:JM75)),"")</f>
        <v>51.851851851851798</v>
      </c>
      <c r="JO75" s="59">
        <f>+IFERROR(IF(ISTEXT(JO$5)=FALSE,(INDEX(BCR!$1:$1048576,MATCH('Estadísticas BCR'!JO$5,BCR!$A:$A,0),MATCH('Estadísticas BCR'!$B75,BCR!$1:$1,0))),AVERAGE(JC75:JN75)),"")</f>
        <v>46.478873239436602</v>
      </c>
      <c r="JP75" s="60">
        <f>+IFERROR(IF(ISTEXT(JP$5)=FALSE,(INDEX(BCR!$1:$1048576,MATCH('Estadísticas BCR'!JP$5,BCR!$A:$A,0),MATCH('Estadísticas BCR'!$B75,BCR!$1:$1,0))),AVERAGE(JD75:JO75)),"")</f>
        <v>12.108368505082117</v>
      </c>
      <c r="JQ75" s="59">
        <f>+IFERROR(IF(ISTEXT(JQ$5)=FALSE,(INDEX(BCR!$1:$1048576,MATCH('Estadísticas BCR'!JQ$5,BCR!$A:$A,0),MATCH('Estadísticas BCR'!$B75,BCR!$1:$1,0))),AVERAGE(JE75:JP75)),"")</f>
        <v>37.037037037037003</v>
      </c>
      <c r="JR75" s="59">
        <f>+IFERROR(IF(ISTEXT(JR$5)=FALSE,(INDEX(BCR!$1:$1048576,MATCH('Estadísticas BCR'!JR$5,BCR!$A:$A,0),MATCH('Estadísticas BCR'!$B75,BCR!$1:$1,0))),AVERAGE(JF75:JQ75)),"")</f>
        <v>37.272727272727302</v>
      </c>
      <c r="JS75" s="59">
        <f>+IFERROR(IF(ISTEXT(JS$5)=FALSE,(INDEX(BCR!$1:$1048576,MATCH('Estadísticas BCR'!JS$5,BCR!$A:$A,0),MATCH('Estadísticas BCR'!$B75,BCR!$1:$1,0))),AVERAGE(JG75:JR75)),"")</f>
        <v>36.792452830188701</v>
      </c>
      <c r="JT75" s="59">
        <f>+IFERROR(IF(ISTEXT(JT$5)=FALSE,(INDEX(BCR!$1:$1048576,MATCH('Estadísticas BCR'!JT$5,BCR!$A:$A,0),MATCH('Estadísticas BCR'!$B75,BCR!$1:$1,0))),AVERAGE(JH75:JS75)),"")</f>
        <v>38.297872340425499</v>
      </c>
      <c r="JU75" s="59">
        <f>+IFERROR(IF(ISTEXT(JU$5)=FALSE,(INDEX(BCR!$1:$1048576,MATCH('Estadísticas BCR'!JU$5,BCR!$A:$A,0),MATCH('Estadísticas BCR'!$B75,BCR!$1:$1,0))),AVERAGE(JI75:JT75)),"")</f>
        <v>42.857142857142897</v>
      </c>
      <c r="JV75" s="59">
        <f>+IFERROR(IF(ISTEXT(JV$5)=FALSE,(INDEX(BCR!$1:$1048576,MATCH('Estadísticas BCR'!JV$5,BCR!$A:$A,0),MATCH('Estadísticas BCR'!$B75,BCR!$1:$1,0))),AVERAGE(JJ75:JU75)),"")</f>
        <v>39.361702127659598</v>
      </c>
      <c r="JW75" s="59">
        <f>+IFERROR(IF(ISTEXT(JW$5)=FALSE,(INDEX(BCR!$1:$1048576,MATCH('Estadísticas BCR'!JW$5,BCR!$A:$A,0),MATCH('Estadísticas BCR'!$B75,BCR!$1:$1,0))),AVERAGE(JK75:JV75)),"")</f>
        <v>39.534883720930203</v>
      </c>
      <c r="JX75" s="59">
        <f>+IFERROR(IF(ISTEXT(JX$5)=FALSE,(INDEX(BCR!$1:$1048576,MATCH('Estadísticas BCR'!JX$5,BCR!$A:$A,0),MATCH('Estadísticas BCR'!$B75,BCR!$1:$1,0))),AVERAGE(JL75:JW75)),"")</f>
        <v>39.0625</v>
      </c>
      <c r="JY75" s="59">
        <f>+IFERROR(IF(ISTEXT(JY$5)=FALSE,(INDEX(BCR!$1:$1048576,MATCH('Estadísticas BCR'!JY$5,BCR!$A:$A,0),MATCH('Estadísticas BCR'!$B75,BCR!$1:$1,0))),AVERAGE(JM75:JX75)),"")</f>
        <v>40</v>
      </c>
      <c r="JZ75" s="59">
        <f>+IFERROR(IF(ISTEXT(JZ$5)=FALSE,(INDEX(BCR!$1:$1048576,MATCH('Estadísticas BCR'!JZ$5,BCR!$A:$A,0),MATCH('Estadísticas BCR'!$B75,BCR!$1:$1,0))),AVERAGE(JN75:JY75)),"")</f>
        <v>48</v>
      </c>
      <c r="KA75" s="59">
        <f>+IFERROR(IF(ISTEXT(KA$5)=FALSE,(INDEX(BCR!$1:$1048576,MATCH('Estadísticas BCR'!KA$5,BCR!$A:$A,0),MATCH('Estadísticas BCR'!$B75,BCR!$1:$1,0))),AVERAGE(JO75:JZ75)),"")</f>
        <v>48.809523809523803</v>
      </c>
      <c r="KB75" s="59">
        <f>+IFERROR(IF(ISTEXT(KB$5)=FALSE,(INDEX(BCR!$1:$1048576,MATCH('Estadísticas BCR'!KB$5,BCR!$A:$A,0),MATCH('Estadísticas BCR'!$B75,BCR!$1:$1,0))),AVERAGE(JP75:KA75)),"")</f>
        <v>41</v>
      </c>
      <c r="KC75" s="60">
        <f>+IFERROR(IF(ISTEXT(KC$5)=FALSE,(INDEX(BCR!$1:$1048576,MATCH('Estadísticas BCR'!KC$5,BCR!$A:$A,0),MATCH('Estadísticas BCR'!$B75,BCR!$1:$1,0))),AVERAGE(JQ75:KB75)),"")</f>
        <v>40.668820166302915</v>
      </c>
      <c r="KD75" s="59">
        <f>+IFERROR(IF(ISTEXT(KD$5)=FALSE,(INDEX(BCR!$1:$1048576,MATCH('Estadísticas BCR'!KD$5,BCR!$A:$A,0),MATCH('Estadísticas BCR'!$B75,BCR!$1:$1,0))),AVERAGE(JR75:KC75)),"")</f>
        <v>48.8888888888889</v>
      </c>
      <c r="KE75" s="59">
        <f>+IFERROR(IF(ISTEXT(KE$5)=FALSE,(INDEX(BCR!$1:$1048576,MATCH('Estadísticas BCR'!KE$5,BCR!$A:$A,0),MATCH('Estadísticas BCR'!$B75,BCR!$1:$1,0))),AVERAGE(JS75:KD75)),"")</f>
        <v>47.169811320754697</v>
      </c>
      <c r="KF75" s="59">
        <f>+IFERROR(IF(ISTEXT(KF$5)=FALSE,(INDEX(BCR!$1:$1048576,MATCH('Estadísticas BCR'!KF$5,BCR!$A:$A,0),MATCH('Estadísticas BCR'!$B75,BCR!$1:$1,0))),AVERAGE(JT75:KE75)),"")</f>
        <v>36.842105263157897</v>
      </c>
      <c r="KG75" s="59">
        <f>+IFERROR(IF(ISTEXT(KG$5)=FALSE,(INDEX(BCR!$1:$1048576,MATCH('Estadísticas BCR'!KG$5,BCR!$A:$A,0),MATCH('Estadísticas BCR'!$B75,BCR!$1:$1,0))),AVERAGE(JU75:KF75)),"")</f>
        <v>33.3333333333333</v>
      </c>
      <c r="KH75" s="59">
        <f>+IFERROR(IF(ISTEXT(KH$5)=FALSE,(INDEX(BCR!$1:$1048576,MATCH('Estadísticas BCR'!KH$5,BCR!$A:$A,0),MATCH('Estadísticas BCR'!$B75,BCR!$1:$1,0))),AVERAGE(JV75:KG75)),"")</f>
        <v>35.365853658536601</v>
      </c>
      <c r="KI75" s="59">
        <f>+IFERROR(IF(ISTEXT(KI$5)=FALSE,(INDEX(BCR!$1:$1048576,MATCH('Estadísticas BCR'!KI$5,BCR!$A:$A,0),MATCH('Estadísticas BCR'!$B75,BCR!$1:$1,0))),AVERAGE(JW75:KH75)),"")</f>
        <v>28.571428571428601</v>
      </c>
      <c r="KJ75" s="59">
        <f>+IFERROR(IF(ISTEXT(KJ$5)=FALSE,(INDEX(BCR!$1:$1048576,MATCH('Estadísticas BCR'!KJ$5,BCR!$A:$A,0),MATCH('Estadísticas BCR'!$B75,BCR!$1:$1,0))),AVERAGE(JX75:KI75)),"")</f>
        <v>34.090909090909101</v>
      </c>
      <c r="KK75" s="59">
        <f>+IFERROR(IF(ISTEXT(KK$5)=FALSE,(INDEX(BCR!$1:$1048576,MATCH('Estadísticas BCR'!KK$5,BCR!$A:$A,0),MATCH('Estadísticas BCR'!$B75,BCR!$1:$1,0))),AVERAGE(JY75:KJ75)),"")</f>
        <v>37.804878048780502</v>
      </c>
      <c r="KL75" s="59">
        <f>+IFERROR(IF(ISTEXT(KL$5)=FALSE,(INDEX(BCR!$1:$1048576,MATCH('Estadísticas BCR'!KL$5,BCR!$A:$A,0),MATCH('Estadísticas BCR'!$B75,BCR!$1:$1,0))),AVERAGE(JZ75:KK75)),"")</f>
        <v>36.170212765957402</v>
      </c>
      <c r="KM75" s="59">
        <f>+IFERROR(IF(ISTEXT(KM$5)=FALSE,(INDEX(BCR!$1:$1048576,MATCH('Estadísticas BCR'!KM$5,BCR!$A:$A,0),MATCH('Estadísticas BCR'!$B75,BCR!$1:$1,0))),AVERAGE(KA75:KL75)),"")</f>
        <v>33.823529411764703</v>
      </c>
      <c r="KN75" s="59">
        <f>+IFERROR(IF(ISTEXT(KN$5)=FALSE,(INDEX(BCR!$1:$1048576,MATCH('Estadísticas BCR'!KN$5,BCR!$A:$A,0),MATCH('Estadísticas BCR'!$B75,BCR!$1:$1,0))),AVERAGE(KB75:KM75)),"")</f>
        <v>40.5660377358491</v>
      </c>
      <c r="KO75" s="59">
        <f>+IFERROR(IF(ISTEXT(KO$5)=FALSE,(INDEX(BCR!$1:$1048576,MATCH('Estadísticas BCR'!KO$5,BCR!$A:$A,0),MATCH('Estadísticas BCR'!$B75,BCR!$1:$1,0))),AVERAGE(KC75:KN75)),"")</f>
        <v>46.428571428571402</v>
      </c>
      <c r="KP75" s="60">
        <f>+IFERROR(IF(ISTEXT(KP$5)=FALSE,(INDEX(BCR!$1:$1048576,MATCH('Estadísticas BCR'!KP$5,BCR!$A:$A,0),MATCH('Estadísticas BCR'!$B75,BCR!$1:$1,0))),AVERAGE(KD75:KO75)),"")</f>
        <v>38.254629959827682</v>
      </c>
      <c r="KQ75" s="59">
        <f>+IFERROR(IF(ISTEXT(KQ$5)=FALSE,(INDEX(BCR!$1:$1048576,MATCH('Estadísticas BCR'!KQ$5,BCR!$A:$A,0),MATCH('Estadísticas BCR'!$B75,BCR!$1:$1,0))),AVERAGE(KE75:KP75)),"")</f>
        <v>36.1111111111111</v>
      </c>
      <c r="KR75" s="59">
        <f>+IFERROR(IF(ISTEXT(KR$5)=FALSE,(INDEX(BCR!$1:$1048576,MATCH('Estadísticas BCR'!KR$5,BCR!$A:$A,0),MATCH('Estadísticas BCR'!$B75,BCR!$1:$1,0))),AVERAGE(KF75:KQ75)),"")</f>
        <v>37.837837837837803</v>
      </c>
      <c r="KS75" s="59">
        <f>+IFERROR(IF(ISTEXT(KS$5)=FALSE,(INDEX(BCR!$1:$1048576,MATCH('Estadísticas BCR'!KS$5,BCR!$A:$A,0),MATCH('Estadísticas BCR'!$B75,BCR!$1:$1,0))),AVERAGE(KG75:KR75)),"")</f>
        <v>40</v>
      </c>
      <c r="KT75" s="59">
        <f>+IFERROR(IF(ISTEXT(KT$5)=FALSE,(INDEX(BCR!$1:$1048576,MATCH('Estadísticas BCR'!KT$5,BCR!$A:$A,0),MATCH('Estadísticas BCR'!$B75,BCR!$1:$1,0))),AVERAGE(KH75:KS75)),"")</f>
        <v>42.105263157894697</v>
      </c>
      <c r="KU75" s="59">
        <f>+IFERROR(IF(ISTEXT(KU$5)=FALSE,(INDEX(BCR!$1:$1048576,MATCH('Estadísticas BCR'!KU$5,BCR!$A:$A,0),MATCH('Estadísticas BCR'!$B75,BCR!$1:$1,0))),AVERAGE(KI75:KT75)),"")</f>
        <v>45.238095238095198</v>
      </c>
      <c r="KV75" s="59">
        <f>+IFERROR(IF(ISTEXT(KV$5)=FALSE,(INDEX(BCR!$1:$1048576,MATCH('Estadísticas BCR'!KV$5,BCR!$A:$A,0),MATCH('Estadísticas BCR'!$B75,BCR!$1:$1,0))),AVERAGE(KJ75:KU75)),"")</f>
        <v>47.297297297297298</v>
      </c>
      <c r="KW75" s="59">
        <f>+IFERROR(IF(ISTEXT(KW$5)=FALSE,(INDEX(BCR!$1:$1048576,MATCH('Estadísticas BCR'!KW$5,BCR!$A:$A,0),MATCH('Estadísticas BCR'!$B75,BCR!$1:$1,0))),AVERAGE(KK75:KV75)),"")</f>
        <v>48.571428571428598</v>
      </c>
      <c r="KX75" s="59">
        <f>+IFERROR(IF(ISTEXT(KX$5)=FALSE,(INDEX(BCR!$1:$1048576,MATCH('Estadísticas BCR'!KX$5,BCR!$A:$A,0),MATCH('Estadísticas BCR'!$B75,BCR!$1:$1,0))),AVERAGE(KL75:KW75)),"")</f>
        <v>48.387096774193601</v>
      </c>
      <c r="KY75" s="59">
        <f>+IFERROR(IF(ISTEXT(KY$5)=FALSE,(INDEX(BCR!$1:$1048576,MATCH('Estadísticas BCR'!KY$5,BCR!$A:$A,0),MATCH('Estadísticas BCR'!$B75,BCR!$1:$1,0))),AVERAGE(KM75:KX75)),"")</f>
        <v>40</v>
      </c>
      <c r="KZ75" s="59">
        <f>+IFERROR(IF(ISTEXT(KZ$5)=FALSE,(INDEX(BCR!$1:$1048576,MATCH('Estadísticas BCR'!KZ$5,BCR!$A:$A,0),MATCH('Estadísticas BCR'!$B75,BCR!$1:$1,0))),AVERAGE(KN75:KY75)),"")</f>
        <v>41.176470588235297</v>
      </c>
      <c r="LA75" s="59">
        <f>+IFERROR(IF(ISTEXT(LA$5)=FALSE,(INDEX(BCR!$1:$1048576,MATCH('Estadísticas BCR'!LA$5,BCR!$A:$A,0),MATCH('Estadísticas BCR'!$B75,BCR!$1:$1,0))),AVERAGE(KO75:KZ75)),"")</f>
        <v>38.095238095238102</v>
      </c>
      <c r="LB75" s="59">
        <f>+IFERROR(IF(ISTEXT(LB$5)=FALSE,(INDEX(BCR!$1:$1048576,MATCH('Estadísticas BCR'!LB$5,BCR!$A:$A,0),MATCH('Estadísticas BCR'!$B75,BCR!$1:$1,0))),AVERAGE(KP75:LA75)),"")</f>
        <v>48.305084745762699</v>
      </c>
      <c r="LC75" s="60">
        <f>+IFERROR(IF(ISTEXT(LC$5)=FALSE,(INDEX(BCR!$1:$1048576,MATCH('Estadísticas BCR'!LC$5,BCR!$A:$A,0),MATCH('Estadísticas BCR'!$B75,BCR!$1:$1,0))),AVERAGE(KQ75:LB75)),"")</f>
        <v>42.76041028475786</v>
      </c>
      <c r="LD75" s="59">
        <f>+IFERROR(IF(ISTEXT(LD$5)=FALSE,(INDEX(BCR!$1:$1048576,MATCH('Estadísticas BCR'!LD$5,BCR!$A:$A,0),MATCH('Estadísticas BCR'!$B75,BCR!$1:$1,0))),AVERAGE(KR75:LC75)),"")</f>
        <v>46.590909090909101</v>
      </c>
      <c r="LE75" s="59">
        <f>+IFERROR(IF(ISTEXT(LE$5)=FALSE,(INDEX(BCR!$1:$1048576,MATCH('Estadísticas BCR'!LE$5,BCR!$A:$A,0),MATCH('Estadísticas BCR'!$B75,BCR!$1:$1,0))),AVERAGE(KS75:LD75)),"")</f>
        <v>48.8888888888889</v>
      </c>
      <c r="LF75" s="59">
        <f>+IFERROR(IF(ISTEXT(LF$5)=FALSE,(INDEX(BCR!$1:$1048576,MATCH('Estadísticas BCR'!LF$5,BCR!$A:$A,0),MATCH('Estadísticas BCR'!$B75,BCR!$1:$1,0))),AVERAGE(KT75:LE75)),"")</f>
        <v>53.030303030303003</v>
      </c>
      <c r="LG75" s="59">
        <f>+IFERROR(IF(ISTEXT(LG$5)=FALSE,(INDEX(BCR!$1:$1048576,MATCH('Estadísticas BCR'!LG$5,BCR!$A:$A,0),MATCH('Estadísticas BCR'!$B75,BCR!$1:$1,0))),AVERAGE(KU75:LF75)),"")</f>
        <v>54.545454545454497</v>
      </c>
      <c r="LH75" s="59">
        <f>+IFERROR(IF(ISTEXT(LH$5)=FALSE,(INDEX(BCR!$1:$1048576,MATCH('Estadísticas BCR'!LH$5,BCR!$A:$A,0),MATCH('Estadísticas BCR'!$B75,BCR!$1:$1,0))),AVERAGE(KV75:LG75)),"")</f>
        <v>47.959183673469397</v>
      </c>
      <c r="LI75" s="59">
        <f>+IFERROR(IF(ISTEXT(LI$5)=FALSE,(INDEX(BCR!$1:$1048576,MATCH('Estadísticas BCR'!LI$5,BCR!$A:$A,0),MATCH('Estadísticas BCR'!$B75,BCR!$1:$1,0))),AVERAGE(KW75:LH75)),"")</f>
        <v>52.127659574468098</v>
      </c>
      <c r="LJ75" s="59">
        <f>+IFERROR(IF(ISTEXT(LJ$5)=FALSE,(INDEX(BCR!$1:$1048576,MATCH('Estadísticas BCR'!LJ$5,BCR!$A:$A,0),MATCH('Estadísticas BCR'!$B75,BCR!$1:$1,0))),AVERAGE(KX75:LI75)),"")</f>
        <v>51.8867924528302</v>
      </c>
      <c r="LK75" s="59">
        <f>+IFERROR(IF(ISTEXT(LK$5)=FALSE,(INDEX(BCR!$1:$1048576,MATCH('Estadísticas BCR'!LK$5,BCR!$A:$A,0),MATCH('Estadísticas BCR'!$B75,BCR!$1:$1,0))),AVERAGE(KY75:LJ75)),"")</f>
        <v>60.227272727272698</v>
      </c>
      <c r="LL75" s="59">
        <f>+IFERROR(IF(ISTEXT(LL$5)=FALSE,(INDEX(BCR!$1:$1048576,MATCH('Estadísticas BCR'!LL$5,BCR!$A:$A,0),MATCH('Estadísticas BCR'!$B75,BCR!$1:$1,0))),AVERAGE(KZ75:LK75)),"")</f>
        <v>55</v>
      </c>
      <c r="LM75" s="59">
        <f>+IFERROR(IF(ISTEXT(LM$5)=FALSE,(INDEX(BCR!$1:$1048576,MATCH('Estadísticas BCR'!LM$5,BCR!$A:$A,0),MATCH('Estadísticas BCR'!$B75,BCR!$1:$1,0))),AVERAGE(LA75:LL75)),"")</f>
        <v>52.941176470588204</v>
      </c>
      <c r="LN75" s="59">
        <f>+IFERROR(IF(ISTEXT(LN$5)=FALSE,(INDEX(BCR!$1:$1048576,MATCH('Estadísticas BCR'!LN$5,BCR!$A:$A,0),MATCH('Estadísticas BCR'!$B75,BCR!$1:$1,0))),AVERAGE(LB75:LM75)),"")</f>
        <v>52.380952380952401</v>
      </c>
      <c r="LO75" s="59">
        <f>+IFERROR(IF(ISTEXT(LO$5)=FALSE,(INDEX(BCR!$1:$1048576,MATCH('Estadísticas BCR'!LO$5,BCR!$A:$A,0),MATCH('Estadísticas BCR'!$B75,BCR!$1:$1,0))),AVERAGE(LC75:LN75)),"")</f>
        <v>55.952380952380999</v>
      </c>
      <c r="LP75" s="60">
        <f>+IFERROR(IF(ISTEXT(LP$5)=FALSE,(INDEX(BCR!$1:$1048576,MATCH('Estadísticas BCR'!LP$5,BCR!$A:$A,0),MATCH('Estadísticas BCR'!$B75,BCR!$1:$1,0))),AVERAGE(LD75:LO75)),"")</f>
        <v>52.627581148959791</v>
      </c>
      <c r="LQ75" s="59">
        <f>+IFERROR(IF(ISTEXT(LQ$5)=FALSE,(INDEX(BCR!$1:$1048576,MATCH('Estadísticas BCR'!LQ$5,BCR!$A:$A,0),MATCH('Estadísticas BCR'!$B75,BCR!$1:$1,0))),AVERAGE(LE75:LP75)),"")</f>
        <v>51.219512195122</v>
      </c>
      <c r="LR75" s="59">
        <f>+IFERROR(IF(ISTEXT(LR$5)=FALSE,(INDEX(BCR!$1:$1048576,MATCH('Estadísticas BCR'!LR$5,BCR!$A:$A,0),MATCH('Estadísticas BCR'!$B75,BCR!$1:$1,0))),AVERAGE(LF75:LQ75)),"")</f>
        <v>57.7777777777778</v>
      </c>
      <c r="LS75" s="59">
        <f>+IFERROR(IF(ISTEXT(LS$5)=FALSE,(INDEX(BCR!$1:$1048576,MATCH('Estadísticas BCR'!LS$5,BCR!$A:$A,0),MATCH('Estadísticas BCR'!$B75,BCR!$1:$1,0))),AVERAGE(LG75:LR75)),"")</f>
        <v>52.127659574468098</v>
      </c>
      <c r="LT75" s="59">
        <f>+IFERROR(IF(ISTEXT(LT$5)=FALSE,(INDEX(BCR!$1:$1048576,MATCH('Estadísticas BCR'!LT$5,BCR!$A:$A,0),MATCH('Estadísticas BCR'!$B75,BCR!$1:$1,0))),AVERAGE(LH75:LS75)),"")</f>
        <v>53.125</v>
      </c>
      <c r="LU75" s="59">
        <f>+IFERROR(IF(ISTEXT(LU$5)=FALSE,(INDEX(BCR!$1:$1048576,MATCH('Estadísticas BCR'!LU$5,BCR!$A:$A,0),MATCH('Estadísticas BCR'!$B75,BCR!$1:$1,0))),AVERAGE(LI75:LT75)),"")</f>
        <v>51.219512195122</v>
      </c>
      <c r="LV75" s="59">
        <f>+IFERROR(IF(ISTEXT(LV$5)=FALSE,(INDEX(BCR!$1:$1048576,MATCH('Estadísticas BCR'!LV$5,BCR!$A:$A,0),MATCH('Estadísticas BCR'!$B75,BCR!$1:$1,0))),AVERAGE(LJ75:LU75)),"")</f>
        <v>54.255319148936202</v>
      </c>
      <c r="LW75" s="59">
        <f>+IFERROR(IF(ISTEXT(LW$5)=FALSE,(INDEX(BCR!$1:$1048576,MATCH('Estadísticas BCR'!LW$5,BCR!$A:$A,0),MATCH('Estadísticas BCR'!$B75,BCR!$1:$1,0))),AVERAGE(LK75:LV75)),"")</f>
        <v>60.655737704918003</v>
      </c>
      <c r="LX75" s="59">
        <f>+IFERROR(IF(ISTEXT(LX$5)=FALSE,(INDEX(BCR!$1:$1048576,MATCH('Estadísticas BCR'!LX$5,BCR!$A:$A,0),MATCH('Estadísticas BCR'!$B75,BCR!$1:$1,0))),AVERAGE(LL75:LW75)),"")</f>
        <v>58.3333333333333</v>
      </c>
      <c r="LY75" s="59">
        <f>+IFERROR(IF(ISTEXT(LY$5)=FALSE,(INDEX(BCR!$1:$1048576,MATCH('Estadísticas BCR'!LY$5,BCR!$A:$A,0),MATCH('Estadísticas BCR'!$B75,BCR!$1:$1,0))),AVERAGE(LM75:LX75)),"")</f>
        <v>60</v>
      </c>
      <c r="LZ75" s="59">
        <f>+IFERROR(IF(ISTEXT(LZ$5)=FALSE,(INDEX(BCR!$1:$1048576,MATCH('Estadísticas BCR'!LZ$5,BCR!$A:$A,0),MATCH('Estadísticas BCR'!$B75,BCR!$1:$1,0))),AVERAGE(LN75:LY75)),"")</f>
        <v>63.3333333333333</v>
      </c>
      <c r="MA75" s="59">
        <f>+IFERROR(IF(ISTEXT(MA$5)=FALSE,(INDEX(BCR!$1:$1048576,MATCH('Estadísticas BCR'!MA$5,BCR!$A:$A,0),MATCH('Estadísticas BCR'!$B75,BCR!$1:$1,0))),AVERAGE(LO75:LZ75)),"")</f>
        <v>54.545454545454497</v>
      </c>
      <c r="MB75" s="59">
        <f>+IFERROR(IF(ISTEXT(MB$5)=FALSE,(INDEX(BCR!$1:$1048576,MATCH('Estadísticas BCR'!MB$5,BCR!$A:$A,0),MATCH('Estadísticas BCR'!$B75,BCR!$1:$1,0))),AVERAGE(LP75:MA75)),"")</f>
        <v>67.441860465116307</v>
      </c>
      <c r="MC75" s="60">
        <f>+IFERROR(IF(ISTEXT(MC$5)=FALSE,(INDEX(BCR!$1:$1048576,MATCH('Estadísticas BCR'!MC$5,BCR!$A:$A,0),MATCH('Estadísticas BCR'!$B75,BCR!$1:$1,0))),AVERAGE(LQ75:MB75)),"")</f>
        <v>57.002875022798463</v>
      </c>
      <c r="MD75" s="59">
        <f>+IFERROR(IF(ISTEXT(MD$5)=FALSE,(INDEX(BCR!$1:$1048576,MATCH('Estadísticas BCR'!MD$5,BCR!$A:$A,0),MATCH('Estadísticas BCR'!$B75,BCR!$1:$1,0))),AVERAGE(LR75:MC75)),"")</f>
        <v>60</v>
      </c>
      <c r="ME75" s="59">
        <f>+IFERROR(IF(ISTEXT(ME$5)=FALSE,(INDEX(BCR!$1:$1048576,MATCH('Estadísticas BCR'!ME$5,BCR!$A:$A,0),MATCH('Estadísticas BCR'!$B75,BCR!$1:$1,0))),AVERAGE(LS75:MD75)),"")</f>
        <v>55.5555555555556</v>
      </c>
      <c r="MF75" s="59">
        <f>+IFERROR(IF(ISTEXT(MF$5)=FALSE,(INDEX(BCR!$1:$1048576,MATCH('Estadísticas BCR'!MF$5,BCR!$A:$A,0),MATCH('Estadísticas BCR'!$B75,BCR!$1:$1,0))),AVERAGE(LT75:ME75)),"")</f>
        <v>48.6111111111111</v>
      </c>
      <c r="MG75" s="59" t="str">
        <f>+IFERROR(IF(ISTEXT(MG$5)=FALSE,(INDEX(BCR!$1:$1048576,MATCH('Estadísticas BCR'!MG$5,BCR!$A:$A,0),MATCH('Estadísticas BCR'!$B75,BCR!$1:$1,0))),AVERAGE(LU75:MF75)),"")</f>
        <v/>
      </c>
      <c r="MH75" s="59" t="str">
        <f>+IFERROR(IF(ISTEXT(MH$5)=FALSE,(INDEX(BCR!$1:$1048576,MATCH('Estadísticas BCR'!MH$5,BCR!$A:$A,0),MATCH('Estadísticas BCR'!$B75,BCR!$1:$1,0))),AVERAGE(LV75:MG75)),"")</f>
        <v/>
      </c>
      <c r="MI75" s="59" t="str">
        <f>+IFERROR(IF(ISTEXT(MI$5)=FALSE,(INDEX(BCR!$1:$1048576,MATCH('Estadísticas BCR'!MI$5,BCR!$A:$A,0),MATCH('Estadísticas BCR'!$B75,BCR!$1:$1,0))),AVERAGE(LW75:MH75)),"")</f>
        <v/>
      </c>
      <c r="MJ75" s="59" t="str">
        <f>+IFERROR(IF(ISTEXT(MJ$5)=FALSE,(INDEX(BCR!$1:$1048576,MATCH('Estadísticas BCR'!MJ$5,BCR!$A:$A,0),MATCH('Estadísticas BCR'!$B75,BCR!$1:$1,0))),AVERAGE(LX75:MI75)),"")</f>
        <v/>
      </c>
      <c r="MK75" s="59" t="str">
        <f>+IFERROR(IF(ISTEXT(MK$5)=FALSE,(INDEX(BCR!$1:$1048576,MATCH('Estadísticas BCR'!MK$5,BCR!$A:$A,0),MATCH('Estadísticas BCR'!$B75,BCR!$1:$1,0))),AVERAGE(LY75:MJ75)),"")</f>
        <v/>
      </c>
      <c r="ML75" s="59" t="str">
        <f>+IFERROR(IF(ISTEXT(ML$5)=FALSE,(INDEX(BCR!$1:$1048576,MATCH('Estadísticas BCR'!ML$5,BCR!$A:$A,0),MATCH('Estadísticas BCR'!$B75,BCR!$1:$1,0))),AVERAGE(LZ75:MK75)),"")</f>
        <v/>
      </c>
      <c r="MM75" s="59" t="str">
        <f>+IFERROR(IF(ISTEXT(MM$5)=FALSE,(INDEX(BCR!$1:$1048576,MATCH('Estadísticas BCR'!MM$5,BCR!$A:$A,0),MATCH('Estadísticas BCR'!$B75,BCR!$1:$1,0))),AVERAGE(MA75:ML75)),"")</f>
        <v/>
      </c>
      <c r="MN75" s="59" t="str">
        <f>+IFERROR(IF(ISTEXT(MN$5)=FALSE,(INDEX(BCR!$1:$1048576,MATCH('Estadísticas BCR'!MN$5,BCR!$A:$A,0),MATCH('Estadísticas BCR'!$B75,BCR!$1:$1,0))),AVERAGE(MB75:MM75)),"")</f>
        <v/>
      </c>
      <c r="MO75" s="59" t="str">
        <f>+IFERROR(IF(ISTEXT(MO$5)=FALSE,(INDEX(BCR!$1:$1048576,MATCH('Estadísticas BCR'!MO$5,BCR!$A:$A,0),MATCH('Estadísticas BCR'!$B75,BCR!$1:$1,0))),AVERAGE(MC75:MN75)),"")</f>
        <v/>
      </c>
      <c r="MP75" s="60">
        <f>+IFERROR(IF(ISTEXT(MP$5)=FALSE,(INDEX(BCR!$1:$1048576,MATCH('Estadísticas BCR'!MP$5,BCR!$A:$A,0),MATCH('Estadísticas BCR'!$B75,BCR!$1:$1,0))),AVERAGE(MD75:MO75)),"")</f>
        <v>54.722222222222229</v>
      </c>
    </row>
    <row r="76" spans="2:354" outlineLevel="1">
      <c r="B76" s="9" t="s">
        <v>929</v>
      </c>
      <c r="C76" s="126" t="s">
        <v>288</v>
      </c>
      <c r="D76" s="104">
        <f>+IFERROR(IF(ISTEXT(D$5)=FALSE,(INDEX(BCR!$1:$1048576,MATCH('Estadísticas BCR'!D$5,BCR!$A:$A,0),MATCH('Estadísticas BCR'!$B76,BCR!$1:$1,0))),AVERAGE(#REF!)),"")</f>
        <v>0</v>
      </c>
      <c r="E76" s="104">
        <f>+IFERROR(IF(ISTEXT(E$5)=FALSE,(INDEX(BCR!$1:$1048576,MATCH('Estadísticas BCR'!E$5,BCR!$A:$A,0),MATCH('Estadísticas BCR'!$B76,BCR!$1:$1,0))),AVERAGE(#REF!)),"")</f>
        <v>0</v>
      </c>
      <c r="F76" s="104">
        <f>+IFERROR(IF(ISTEXT(F$5)=FALSE,(INDEX(BCR!$1:$1048576,MATCH('Estadísticas BCR'!F$5,BCR!$A:$A,0),MATCH('Estadísticas BCR'!$B76,BCR!$1:$1,0))),AVERAGE(#REF!)),"")</f>
        <v>0</v>
      </c>
      <c r="G76" s="104" t="str">
        <f>+IFERROR(IF(ISTEXT(G$5)=FALSE,(INDEX(BCR!$1:$1048576,MATCH('Estadísticas BCR'!G$5,BCR!$A:$A,0),MATCH('Estadísticas BCR'!$B76,BCR!$1:$1,0))),AVERAGE(#REF!)),"")</f>
        <v/>
      </c>
      <c r="H76" s="104">
        <f>+IFERROR(IF(ISTEXT(H$5)=FALSE,(INDEX(BCR!$1:$1048576,MATCH('Estadísticas BCR'!H$5,BCR!$A:$A,0),MATCH('Estadísticas BCR'!$B76,BCR!$1:$1,0))),AVERAGE(#REF!)),"")</f>
        <v>0</v>
      </c>
      <c r="I76" s="104">
        <f>+IFERROR(IF(ISTEXT(I$5)=FALSE,(INDEX(BCR!$1:$1048576,MATCH('Estadísticas BCR'!I$5,BCR!$A:$A,0),MATCH('Estadísticas BCR'!$B76,BCR!$1:$1,0))),AVERAGE(#REF!)),"")</f>
        <v>0</v>
      </c>
      <c r="J76" s="104">
        <f>+IFERROR(IF(ISTEXT(J$5)=FALSE,(INDEX(BCR!$1:$1048576,MATCH('Estadísticas BCR'!J$5,BCR!$A:$A,0),MATCH('Estadísticas BCR'!$B76,BCR!$1:$1,0))),AVERAGE(#REF!)),"")</f>
        <v>0</v>
      </c>
      <c r="K76" s="104">
        <f>+IFERROR(IF(ISTEXT(K$5)=FALSE,(INDEX(BCR!$1:$1048576,MATCH('Estadísticas BCR'!K$5,BCR!$A:$A,0),MATCH('Estadísticas BCR'!$B76,BCR!$1:$1,0))),AVERAGE(#REF!)),"")</f>
        <v>0</v>
      </c>
      <c r="L76" s="104">
        <f>+IFERROR(IF(ISTEXT(L$5)=FALSE,(INDEX(BCR!$1:$1048576,MATCH('Estadísticas BCR'!L$5,BCR!$A:$A,0),MATCH('Estadísticas BCR'!$B76,BCR!$1:$1,0))),AVERAGE(#REF!)),"")</f>
        <v>0</v>
      </c>
      <c r="M76" s="104">
        <f>+IFERROR(IF(ISTEXT(M$5)=FALSE,(INDEX(BCR!$1:$1048576,MATCH('Estadísticas BCR'!M$5,BCR!$A:$A,0),MATCH('Estadísticas BCR'!$B76,BCR!$1:$1,0))),AVERAGE(#REF!)),"")</f>
        <v>0</v>
      </c>
      <c r="N76" s="104">
        <f>+IFERROR(IF(ISTEXT(N$5)=FALSE,(INDEX(BCR!$1:$1048576,MATCH('Estadísticas BCR'!N$5,BCR!$A:$A,0),MATCH('Estadísticas BCR'!$B76,BCR!$1:$1,0))),AVERAGE(#REF!)),"")</f>
        <v>0</v>
      </c>
      <c r="O76" s="104">
        <f>+IFERROR(IF(ISTEXT(O$5)=FALSE,(INDEX(BCR!$1:$1048576,MATCH('Estadísticas BCR'!O$5,BCR!$A:$A,0),MATCH('Estadísticas BCR'!$B76,BCR!$1:$1,0))),AVERAGE(#REF!)),"")</f>
        <v>0</v>
      </c>
      <c r="P76" s="60">
        <f>+IFERROR(IF(ISTEXT(P$5)=FALSE,(INDEX(BCR!$1:$1048576,MATCH('Estadísticas BCR'!P$5,BCR!$A:$A,0),MATCH('Estadísticas BCR'!$B76,BCR!$1:$1,0))),AVERAGE(D76:O76)),"")</f>
        <v>0</v>
      </c>
      <c r="Q76" s="104">
        <f>+IFERROR(IF(ISTEXT(Q$5)=FALSE,(INDEX(BCR!$1:$1048576,MATCH('Estadísticas BCR'!Q$5,BCR!$A:$A,0),MATCH('Estadísticas BCR'!$B76,BCR!$1:$1,0))),AVERAGE(#REF!)),"")</f>
        <v>0</v>
      </c>
      <c r="R76" s="104">
        <f>+IFERROR(IF(ISTEXT(R$5)=FALSE,(INDEX(BCR!$1:$1048576,MATCH('Estadísticas BCR'!R$5,BCR!$A:$A,0),MATCH('Estadísticas BCR'!$B76,BCR!$1:$1,0))),AVERAGE(#REF!)),"")</f>
        <v>0</v>
      </c>
      <c r="S76" s="104">
        <f>+IFERROR(IF(ISTEXT(S$5)=FALSE,(INDEX(BCR!$1:$1048576,MATCH('Estadísticas BCR'!S$5,BCR!$A:$A,0),MATCH('Estadísticas BCR'!$B76,BCR!$1:$1,0))),AVERAGE(#REF!)),"")</f>
        <v>0</v>
      </c>
      <c r="T76" s="104">
        <f>+IFERROR(IF(ISTEXT(T$5)=FALSE,(INDEX(BCR!$1:$1048576,MATCH('Estadísticas BCR'!T$5,BCR!$A:$A,0),MATCH('Estadísticas BCR'!$B76,BCR!$1:$1,0))),AVERAGE(#REF!)),"")</f>
        <v>0</v>
      </c>
      <c r="U76" s="104">
        <f>+IFERROR(IF(ISTEXT(U$5)=FALSE,(INDEX(BCR!$1:$1048576,MATCH('Estadísticas BCR'!U$5,BCR!$A:$A,0),MATCH('Estadísticas BCR'!$B76,BCR!$1:$1,0))),AVERAGE(#REF!)),"")</f>
        <v>0</v>
      </c>
      <c r="V76" s="104">
        <f>+IFERROR(IF(ISTEXT(V$5)=FALSE,(INDEX(BCR!$1:$1048576,MATCH('Estadísticas BCR'!V$5,BCR!$A:$A,0),MATCH('Estadísticas BCR'!$B76,BCR!$1:$1,0))),AVERAGE(#REF!)),"")</f>
        <v>0</v>
      </c>
      <c r="W76" s="104">
        <f>+IFERROR(IF(ISTEXT(W$5)=FALSE,(INDEX(BCR!$1:$1048576,MATCH('Estadísticas BCR'!W$5,BCR!$A:$A,0),MATCH('Estadísticas BCR'!$B76,BCR!$1:$1,0))),AVERAGE(#REF!)),"")</f>
        <v>0</v>
      </c>
      <c r="X76" s="104">
        <f>+IFERROR(IF(ISTEXT(X$5)=FALSE,(INDEX(BCR!$1:$1048576,MATCH('Estadísticas BCR'!X$5,BCR!$A:$A,0),MATCH('Estadísticas BCR'!$B76,BCR!$1:$1,0))),AVERAGE(#REF!)),"")</f>
        <v>0</v>
      </c>
      <c r="Y76" s="104">
        <f>+IFERROR(IF(ISTEXT(Y$5)=FALSE,(INDEX(BCR!$1:$1048576,MATCH('Estadísticas BCR'!Y$5,BCR!$A:$A,0),MATCH('Estadísticas BCR'!$B76,BCR!$1:$1,0))),AVERAGE(#REF!)),"")</f>
        <v>0</v>
      </c>
      <c r="Z76" s="104">
        <f>+IFERROR(IF(ISTEXT(Z$5)=FALSE,(INDEX(BCR!$1:$1048576,MATCH('Estadísticas BCR'!Z$5,BCR!$A:$A,0),MATCH('Estadísticas BCR'!$B76,BCR!$1:$1,0))),AVERAGE(#REF!)),"")</f>
        <v>0</v>
      </c>
      <c r="AA76" s="104">
        <f>+IFERROR(IF(ISTEXT(AA$5)=FALSE,(INDEX(BCR!$1:$1048576,MATCH('Estadísticas BCR'!AA$5,BCR!$A:$A,0),MATCH('Estadísticas BCR'!$B76,BCR!$1:$1,0))),AVERAGE(#REF!)),"")</f>
        <v>0</v>
      </c>
      <c r="AB76" s="104">
        <f>+IFERROR(IF(ISTEXT(AB$5)=FALSE,(INDEX(BCR!$1:$1048576,MATCH('Estadísticas BCR'!AB$5,BCR!$A:$A,0),MATCH('Estadísticas BCR'!$B76,BCR!$1:$1,0))),AVERAGE(#REF!)),"")</f>
        <v>0</v>
      </c>
      <c r="AC76" s="60">
        <f>+IFERROR(IF(ISTEXT(AC$5)=FALSE,(INDEX(BCR!$1:$1048576,MATCH('Estadísticas BCR'!AC$5,BCR!$A:$A,0),MATCH('Estadísticas BCR'!$B76,BCR!$1:$1,0))),AVERAGE(Q76:AB76)),"")</f>
        <v>0</v>
      </c>
      <c r="AD76" s="59">
        <f>+IFERROR(IF(ISTEXT(AD$5)=FALSE,(INDEX(BCR!$1:$1048576,MATCH('Estadísticas BCR'!AD$5,BCR!$A:$A,0),MATCH('Estadísticas BCR'!$B76,BCR!$1:$1,0))),AVERAGE(#REF!)),"")</f>
        <v>0</v>
      </c>
      <c r="AE76" s="59">
        <f>+IFERROR(IF(ISTEXT(AE$5)=FALSE,(INDEX(BCR!$1:$1048576,MATCH('Estadísticas BCR'!AE$5,BCR!$A:$A,0),MATCH('Estadísticas BCR'!$B76,BCR!$1:$1,0))),AVERAGE(#REF!)),"")</f>
        <v>0</v>
      </c>
      <c r="AF76" s="59">
        <f>+IFERROR(IF(ISTEXT(AF$5)=FALSE,(INDEX(BCR!$1:$1048576,MATCH('Estadísticas BCR'!AF$5,BCR!$A:$A,0),MATCH('Estadísticas BCR'!$B76,BCR!$1:$1,0))),AVERAGE(#REF!)),"")</f>
        <v>0</v>
      </c>
      <c r="AG76" s="59">
        <f>+IFERROR(IF(ISTEXT(AG$5)=FALSE,(INDEX(BCR!$1:$1048576,MATCH('Estadísticas BCR'!AG$5,BCR!$A:$A,0),MATCH('Estadísticas BCR'!$B76,BCR!$1:$1,0))),AVERAGE(#REF!)),"")</f>
        <v>0</v>
      </c>
      <c r="AH76" s="59">
        <f>+IFERROR(IF(ISTEXT(AH$5)=FALSE,(INDEX(BCR!$1:$1048576,MATCH('Estadísticas BCR'!AH$5,BCR!$A:$A,0),MATCH('Estadísticas BCR'!$B76,BCR!$1:$1,0))),AVERAGE(#REF!)),"")</f>
        <v>0</v>
      </c>
      <c r="AI76" s="59">
        <f>+IFERROR(IF(ISTEXT(AI$5)=FALSE,(INDEX(BCR!$1:$1048576,MATCH('Estadísticas BCR'!AI$5,BCR!$A:$A,0),MATCH('Estadísticas BCR'!$B76,BCR!$1:$1,0))),AVERAGE(#REF!)),"")</f>
        <v>0</v>
      </c>
      <c r="AJ76" s="59">
        <f>+IFERROR(IF(ISTEXT(AJ$5)=FALSE,(INDEX(BCR!$1:$1048576,MATCH('Estadísticas BCR'!AJ$5,BCR!$A:$A,0),MATCH('Estadísticas BCR'!$B76,BCR!$1:$1,0))),AVERAGE(#REF!)),"")</f>
        <v>0</v>
      </c>
      <c r="AK76" s="59">
        <f>+IFERROR(IF(ISTEXT(AK$5)=FALSE,(INDEX(BCR!$1:$1048576,MATCH('Estadísticas BCR'!AK$5,BCR!$A:$A,0),MATCH('Estadísticas BCR'!$B76,BCR!$1:$1,0))),AVERAGE(#REF!)),"")</f>
        <v>0</v>
      </c>
      <c r="AL76" s="59">
        <f>+IFERROR(IF(ISTEXT(AL$5)=FALSE,(INDEX(BCR!$1:$1048576,MATCH('Estadísticas BCR'!AL$5,BCR!$A:$A,0),MATCH('Estadísticas BCR'!$B76,BCR!$1:$1,0))),AVERAGE(#REF!)),"")</f>
        <v>0</v>
      </c>
      <c r="AM76" s="59">
        <f>+IFERROR(IF(ISTEXT(AM$5)=FALSE,(INDEX(BCR!$1:$1048576,MATCH('Estadísticas BCR'!AM$5,BCR!$A:$A,0),MATCH('Estadísticas BCR'!$B76,BCR!$1:$1,0))),AVERAGE(#REF!)),"")</f>
        <v>0</v>
      </c>
      <c r="AN76" s="59">
        <f>+IFERROR(IF(ISTEXT(AN$5)=FALSE,(INDEX(BCR!$1:$1048576,MATCH('Estadísticas BCR'!AN$5,BCR!$A:$A,0),MATCH('Estadísticas BCR'!$B76,BCR!$1:$1,0))),AVERAGE(#REF!)),"")</f>
        <v>0</v>
      </c>
      <c r="AO76" s="59">
        <f>+IFERROR(IF(ISTEXT(AO$5)=FALSE,(INDEX(BCR!$1:$1048576,MATCH('Estadísticas BCR'!AO$5,BCR!$A:$A,0),MATCH('Estadísticas BCR'!$B76,BCR!$1:$1,0))),AVERAGE(#REF!)),"")</f>
        <v>0</v>
      </c>
      <c r="AP76" s="60">
        <f>+IFERROR(IF(ISTEXT(AP$5)=FALSE,(INDEX(BCR!$1:$1048576,MATCH('Estadísticas BCR'!AP$5,BCR!$A:$A,0),MATCH('Estadísticas BCR'!$B76,BCR!$1:$1,0))),AVERAGE(AD76:AO76)),"")</f>
        <v>0</v>
      </c>
      <c r="AQ76" s="59">
        <f>+IFERROR(IF(ISTEXT(AQ$5)=FALSE,(INDEX(BCR!$1:$1048576,MATCH('Estadísticas BCR'!AQ$5,BCR!$A:$A,0),MATCH('Estadísticas BCR'!$B76,BCR!$1:$1,0))),AVERAGE(#REF!)),"")</f>
        <v>0</v>
      </c>
      <c r="AR76" s="59">
        <f>+IFERROR(IF(ISTEXT(AR$5)=FALSE,(INDEX(BCR!$1:$1048576,MATCH('Estadísticas BCR'!AR$5,BCR!$A:$A,0),MATCH('Estadísticas BCR'!$B76,BCR!$1:$1,0))),AVERAGE(#REF!)),"")</f>
        <v>0</v>
      </c>
      <c r="AS76" s="59">
        <f>+IFERROR(IF(ISTEXT(AS$5)=FALSE,(INDEX(BCR!$1:$1048576,MATCH('Estadísticas BCR'!AS$5,BCR!$A:$A,0),MATCH('Estadísticas BCR'!$B76,BCR!$1:$1,0))),AVERAGE(#REF!)),"")</f>
        <v>0</v>
      </c>
      <c r="AT76" s="59">
        <f>+IFERROR(IF(ISTEXT(AT$5)=FALSE,(INDEX(BCR!$1:$1048576,MATCH('Estadísticas BCR'!AT$5,BCR!$A:$A,0),MATCH('Estadísticas BCR'!$B76,BCR!$1:$1,0))),AVERAGE(#REF!)),"")</f>
        <v>0</v>
      </c>
      <c r="AU76" s="59">
        <f>+IFERROR(IF(ISTEXT(AU$5)=FALSE,(INDEX(BCR!$1:$1048576,MATCH('Estadísticas BCR'!AU$5,BCR!$A:$A,0),MATCH('Estadísticas BCR'!$B76,BCR!$1:$1,0))),AVERAGE(#REF!)),"")</f>
        <v>0</v>
      </c>
      <c r="AV76" s="59">
        <f>+IFERROR(IF(ISTEXT(AV$5)=FALSE,(INDEX(BCR!$1:$1048576,MATCH('Estadísticas BCR'!AV$5,BCR!$A:$A,0),MATCH('Estadísticas BCR'!$B76,BCR!$1:$1,0))),AVERAGE(#REF!)),"")</f>
        <v>0</v>
      </c>
      <c r="AW76" s="59">
        <f>+IFERROR(IF(ISTEXT(AW$5)=FALSE,(INDEX(BCR!$1:$1048576,MATCH('Estadísticas BCR'!AW$5,BCR!$A:$A,0),MATCH('Estadísticas BCR'!$B76,BCR!$1:$1,0))),AVERAGE(#REF!)),"")</f>
        <v>0</v>
      </c>
      <c r="AX76" s="59">
        <f>+IFERROR(IF(ISTEXT(AX$5)=FALSE,(INDEX(BCR!$1:$1048576,MATCH('Estadísticas BCR'!AX$5,BCR!$A:$A,0),MATCH('Estadísticas BCR'!$B76,BCR!$1:$1,0))),AVERAGE(#REF!)),"")</f>
        <v>0</v>
      </c>
      <c r="AY76" s="59">
        <f>+IFERROR(IF(ISTEXT(AY$5)=FALSE,(INDEX(BCR!$1:$1048576,MATCH('Estadísticas BCR'!AY$5,BCR!$A:$A,0),MATCH('Estadísticas BCR'!$B76,BCR!$1:$1,0))),AVERAGE(#REF!)),"")</f>
        <v>0</v>
      </c>
      <c r="AZ76" s="59">
        <f>+IFERROR(IF(ISTEXT(AZ$5)=FALSE,(INDEX(BCR!$1:$1048576,MATCH('Estadísticas BCR'!AZ$5,BCR!$A:$A,0),MATCH('Estadísticas BCR'!$B76,BCR!$1:$1,0))),AVERAGE(#REF!)),"")</f>
        <v>0</v>
      </c>
      <c r="BA76" s="59">
        <f>+IFERROR(IF(ISTEXT(BA$5)=FALSE,(INDEX(BCR!$1:$1048576,MATCH('Estadísticas BCR'!BA$5,BCR!$A:$A,0),MATCH('Estadísticas BCR'!$B76,BCR!$1:$1,0))),AVERAGE(#REF!)),"")</f>
        <v>0</v>
      </c>
      <c r="BB76" s="59">
        <f>+IFERROR(IF(ISTEXT(BB$5)=FALSE,(INDEX(BCR!$1:$1048576,MATCH('Estadísticas BCR'!BB$5,BCR!$A:$A,0),MATCH('Estadísticas BCR'!$B76,BCR!$1:$1,0))),AVERAGE(#REF!)),"")</f>
        <v>0</v>
      </c>
      <c r="BC76" s="60">
        <f>+IFERROR(IF(ISTEXT(BC$5)=FALSE,(INDEX(BCR!$1:$1048576,MATCH('Estadísticas BCR'!BC$5,BCR!$A:$A,0),MATCH('Estadísticas BCR'!$B76,BCR!$1:$1,0))),AVERAGE(AQ76:BB76)),"")</f>
        <v>0</v>
      </c>
      <c r="BD76" s="59">
        <f>+IFERROR(IF(ISTEXT(BD$5)=FALSE,(INDEX(BCR!$1:$1048576,MATCH('Estadísticas BCR'!BD$5,BCR!$A:$A,0),MATCH('Estadísticas BCR'!$B76,BCR!$1:$1,0))),AVERAGE(#REF!)),"")</f>
        <v>0</v>
      </c>
      <c r="BE76" s="59">
        <f>+IFERROR(IF(ISTEXT(BE$5)=FALSE,(INDEX(BCR!$1:$1048576,MATCH('Estadísticas BCR'!BE$5,BCR!$A:$A,0),MATCH('Estadísticas BCR'!$B76,BCR!$1:$1,0))),AVERAGE(#REF!)),"")</f>
        <v>0</v>
      </c>
      <c r="BF76" s="59">
        <f>+IFERROR(IF(ISTEXT(BF$5)=FALSE,(INDEX(BCR!$1:$1048576,MATCH('Estadísticas BCR'!BF$5,BCR!$A:$A,0),MATCH('Estadísticas BCR'!$B76,BCR!$1:$1,0))),AVERAGE(#REF!)),"")</f>
        <v>0</v>
      </c>
      <c r="BG76" s="59">
        <f>+IFERROR(IF(ISTEXT(BG$5)=FALSE,(INDEX(BCR!$1:$1048576,MATCH('Estadísticas BCR'!BG$5,BCR!$A:$A,0),MATCH('Estadísticas BCR'!$B76,BCR!$1:$1,0))),AVERAGE(#REF!)),"")</f>
        <v>0</v>
      </c>
      <c r="BH76" s="59">
        <f>+IFERROR(IF(ISTEXT(BH$5)=FALSE,(INDEX(BCR!$1:$1048576,MATCH('Estadísticas BCR'!BH$5,BCR!$A:$A,0),MATCH('Estadísticas BCR'!$B76,BCR!$1:$1,0))),AVERAGE(#REF!)),"")</f>
        <v>0</v>
      </c>
      <c r="BI76" s="59">
        <f>+IFERROR(IF(ISTEXT(BI$5)=FALSE,(INDEX(BCR!$1:$1048576,MATCH('Estadísticas BCR'!BI$5,BCR!$A:$A,0),MATCH('Estadísticas BCR'!$B76,BCR!$1:$1,0))),AVERAGE(#REF!)),"")</f>
        <v>0</v>
      </c>
      <c r="BJ76" s="59">
        <f>+IFERROR(IF(ISTEXT(BJ$5)=FALSE,(INDEX(BCR!$1:$1048576,MATCH('Estadísticas BCR'!BJ$5,BCR!$A:$A,0),MATCH('Estadísticas BCR'!$B76,BCR!$1:$1,0))),AVERAGE(#REF!)),"")</f>
        <v>0</v>
      </c>
      <c r="BK76" s="59">
        <f>+IFERROR(IF(ISTEXT(BK$5)=FALSE,(INDEX(BCR!$1:$1048576,MATCH('Estadísticas BCR'!BK$5,BCR!$A:$A,0),MATCH('Estadísticas BCR'!$B76,BCR!$1:$1,0))),AVERAGE(#REF!)),"")</f>
        <v>0</v>
      </c>
      <c r="BL76" s="59">
        <f>+IFERROR(IF(ISTEXT(BL$5)=FALSE,(INDEX(BCR!$1:$1048576,MATCH('Estadísticas BCR'!BL$5,BCR!$A:$A,0),MATCH('Estadísticas BCR'!$B76,BCR!$1:$1,0))),AVERAGE(#REF!)),"")</f>
        <v>0</v>
      </c>
      <c r="BM76" s="59">
        <f>+IFERROR(IF(ISTEXT(BM$5)=FALSE,(INDEX(BCR!$1:$1048576,MATCH('Estadísticas BCR'!BM$5,BCR!$A:$A,0),MATCH('Estadísticas BCR'!$B76,BCR!$1:$1,0))),AVERAGE(#REF!)),"")</f>
        <v>0</v>
      </c>
      <c r="BN76" s="59">
        <f>+IFERROR(IF(ISTEXT(BN$5)=FALSE,(INDEX(BCR!$1:$1048576,MATCH('Estadísticas BCR'!BN$5,BCR!$A:$A,0),MATCH('Estadísticas BCR'!$B76,BCR!$1:$1,0))),AVERAGE(#REF!)),"")</f>
        <v>0</v>
      </c>
      <c r="BO76" s="59">
        <f>+IFERROR(IF(ISTEXT(BO$5)=FALSE,(INDEX(BCR!$1:$1048576,MATCH('Estadísticas BCR'!BO$5,BCR!$A:$A,0),MATCH('Estadísticas BCR'!$B76,BCR!$1:$1,0))),AVERAGE(#REF!)),"")</f>
        <v>0</v>
      </c>
      <c r="BP76" s="60">
        <f>+IFERROR(IF(ISTEXT(BP$5)=FALSE,(INDEX(BCR!$1:$1048576,MATCH('Estadísticas BCR'!BP$5,BCR!$A:$A,0),MATCH('Estadísticas BCR'!$B76,BCR!$1:$1,0))),AVERAGE(BD76:BO76)),"")</f>
        <v>0</v>
      </c>
      <c r="BQ76" s="59">
        <f>+IFERROR(IF(ISTEXT(BQ$5)=FALSE,(INDEX(BCR!$1:$1048576,MATCH('Estadísticas BCR'!BQ$5,BCR!$A:$A,0),MATCH('Estadísticas BCR'!$B76,BCR!$1:$1,0))),AVERAGE(#REF!)),"")</f>
        <v>0</v>
      </c>
      <c r="BR76" s="59">
        <f>+IFERROR(IF(ISTEXT(BR$5)=FALSE,(INDEX(BCR!$1:$1048576,MATCH('Estadísticas BCR'!BR$5,BCR!$A:$A,0),MATCH('Estadísticas BCR'!$B76,BCR!$1:$1,0))),AVERAGE(#REF!)),"")</f>
        <v>0</v>
      </c>
      <c r="BS76" s="59">
        <f>+IFERROR(IF(ISTEXT(BS$5)=FALSE,(INDEX(BCR!$1:$1048576,MATCH('Estadísticas BCR'!BS$5,BCR!$A:$A,0),MATCH('Estadísticas BCR'!$B76,BCR!$1:$1,0))),AVERAGE(#REF!)),"")</f>
        <v>0</v>
      </c>
      <c r="BT76" s="59">
        <f>+IFERROR(IF(ISTEXT(BT$5)=FALSE,(INDEX(BCR!$1:$1048576,MATCH('Estadísticas BCR'!BT$5,BCR!$A:$A,0),MATCH('Estadísticas BCR'!$B76,BCR!$1:$1,0))),AVERAGE(#REF!)),"")</f>
        <v>0</v>
      </c>
      <c r="BU76" s="59">
        <f>+IFERROR(IF(ISTEXT(BU$5)=FALSE,(INDEX(BCR!$1:$1048576,MATCH('Estadísticas BCR'!BU$5,BCR!$A:$A,0),MATCH('Estadísticas BCR'!$B76,BCR!$1:$1,0))),AVERAGE(#REF!)),"")</f>
        <v>0</v>
      </c>
      <c r="BV76" s="59">
        <f>+IFERROR(IF(ISTEXT(BV$5)=FALSE,(INDEX(BCR!$1:$1048576,MATCH('Estadísticas BCR'!BV$5,BCR!$A:$A,0),MATCH('Estadísticas BCR'!$B76,BCR!$1:$1,0))),AVERAGE(#REF!)),"")</f>
        <v>0</v>
      </c>
      <c r="BW76" s="59">
        <f>+IFERROR(IF(ISTEXT(BW$5)=FALSE,(INDEX(BCR!$1:$1048576,MATCH('Estadísticas BCR'!BW$5,BCR!$A:$A,0),MATCH('Estadísticas BCR'!$B76,BCR!$1:$1,0))),AVERAGE(#REF!)),"")</f>
        <v>0</v>
      </c>
      <c r="BX76" s="59">
        <f>+IFERROR(IF(ISTEXT(BX$5)=FALSE,(INDEX(BCR!$1:$1048576,MATCH('Estadísticas BCR'!BX$5,BCR!$A:$A,0),MATCH('Estadísticas BCR'!$B76,BCR!$1:$1,0))),AVERAGE(#REF!)),"")</f>
        <v>0</v>
      </c>
      <c r="BY76" s="59">
        <f>+IFERROR(IF(ISTEXT(BY$5)=FALSE,(INDEX(BCR!$1:$1048576,MATCH('Estadísticas BCR'!BY$5,BCR!$A:$A,0),MATCH('Estadísticas BCR'!$B76,BCR!$1:$1,0))),AVERAGE(#REF!)),"")</f>
        <v>0</v>
      </c>
      <c r="BZ76" s="59">
        <f>+IFERROR(IF(ISTEXT(BZ$5)=FALSE,(INDEX(BCR!$1:$1048576,MATCH('Estadísticas BCR'!BZ$5,BCR!$A:$A,0),MATCH('Estadísticas BCR'!$B76,BCR!$1:$1,0))),AVERAGE(#REF!)),"")</f>
        <v>0</v>
      </c>
      <c r="CA76" s="59">
        <f>+IFERROR(IF(ISTEXT(CA$5)=FALSE,(INDEX(BCR!$1:$1048576,MATCH('Estadísticas BCR'!CA$5,BCR!$A:$A,0),MATCH('Estadísticas BCR'!$B76,BCR!$1:$1,0))),AVERAGE(#REF!)),"")</f>
        <v>0</v>
      </c>
      <c r="CB76" s="59">
        <f>+IFERROR(IF(ISTEXT(CB$5)=FALSE,(INDEX(BCR!$1:$1048576,MATCH('Estadísticas BCR'!CB$5,BCR!$A:$A,0),MATCH('Estadísticas BCR'!$B76,BCR!$1:$1,0))),AVERAGE(#REF!)),"")</f>
        <v>0</v>
      </c>
      <c r="CC76" s="60">
        <f>+IFERROR(IF(ISTEXT(CC$5)=FALSE,(INDEX(BCR!$1:$1048576,MATCH('Estadísticas BCR'!CC$5,BCR!$A:$A,0),MATCH('Estadísticas BCR'!$B76,BCR!$1:$1,0))),AVERAGE(BQ76:CB76)),"")</f>
        <v>0</v>
      </c>
      <c r="CD76" s="59">
        <f>+IFERROR(IF(ISTEXT(CD$5)=FALSE,(INDEX(BCR!$1:$1048576,MATCH('Estadísticas BCR'!CD$5,BCR!$A:$A,0),MATCH('Estadísticas BCR'!$B76,BCR!$1:$1,0))),AVERAGE(#REF!)),"")</f>
        <v>0</v>
      </c>
      <c r="CE76" s="59">
        <f>+IFERROR(IF(ISTEXT(CE$5)=FALSE,(INDEX(BCR!$1:$1048576,MATCH('Estadísticas BCR'!CE$5,BCR!$A:$A,0),MATCH('Estadísticas BCR'!$B76,BCR!$1:$1,0))),AVERAGE(#REF!)),"")</f>
        <v>0</v>
      </c>
      <c r="CF76" s="59">
        <f>+IFERROR(IF(ISTEXT(CF$5)=FALSE,(INDEX(BCR!$1:$1048576,MATCH('Estadísticas BCR'!CF$5,BCR!$A:$A,0),MATCH('Estadísticas BCR'!$B76,BCR!$1:$1,0))),AVERAGE(#REF!)),"")</f>
        <v>0</v>
      </c>
      <c r="CG76" s="59">
        <f>+IFERROR(IF(ISTEXT(CG$5)=FALSE,(INDEX(BCR!$1:$1048576,MATCH('Estadísticas BCR'!CG$5,BCR!$A:$A,0),MATCH('Estadísticas BCR'!$B76,BCR!$1:$1,0))),AVERAGE(#REF!)),"")</f>
        <v>0</v>
      </c>
      <c r="CH76" s="59">
        <f>+IFERROR(IF(ISTEXT(CH$5)=FALSE,(INDEX(BCR!$1:$1048576,MATCH('Estadísticas BCR'!CH$5,BCR!$A:$A,0),MATCH('Estadísticas BCR'!$B76,BCR!$1:$1,0))),AVERAGE(#REF!)),"")</f>
        <v>0</v>
      </c>
      <c r="CI76" s="59">
        <f>+IFERROR(IF(ISTEXT(CI$5)=FALSE,(INDEX(BCR!$1:$1048576,MATCH('Estadísticas BCR'!CI$5,BCR!$A:$A,0),MATCH('Estadísticas BCR'!$B76,BCR!$1:$1,0))),AVERAGE(#REF!)),"")</f>
        <v>0</v>
      </c>
      <c r="CJ76" s="59">
        <f>+IFERROR(IF(ISTEXT(CJ$5)=FALSE,(INDEX(BCR!$1:$1048576,MATCH('Estadísticas BCR'!CJ$5,BCR!$A:$A,0),MATCH('Estadísticas BCR'!$B76,BCR!$1:$1,0))),AVERAGE(#REF!)),"")</f>
        <v>0</v>
      </c>
      <c r="CK76" s="59">
        <f>+IFERROR(IF(ISTEXT(CK$5)=FALSE,(INDEX(BCR!$1:$1048576,MATCH('Estadísticas BCR'!CK$5,BCR!$A:$A,0),MATCH('Estadísticas BCR'!$B76,BCR!$1:$1,0))),AVERAGE(#REF!)),"")</f>
        <v>0</v>
      </c>
      <c r="CL76" s="59">
        <f>+IFERROR(IF(ISTEXT(CL$5)=FALSE,(INDEX(BCR!$1:$1048576,MATCH('Estadísticas BCR'!CL$5,BCR!$A:$A,0),MATCH('Estadísticas BCR'!$B76,BCR!$1:$1,0))),AVERAGE(#REF!)),"")</f>
        <v>0</v>
      </c>
      <c r="CM76" s="59">
        <f>+IFERROR(IF(ISTEXT(CM$5)=FALSE,(INDEX(BCR!$1:$1048576,MATCH('Estadísticas BCR'!CM$5,BCR!$A:$A,0),MATCH('Estadísticas BCR'!$B76,BCR!$1:$1,0))),AVERAGE(#REF!)),"")</f>
        <v>0</v>
      </c>
      <c r="CN76" s="59">
        <f>+IFERROR(IF(ISTEXT(CN$5)=FALSE,(INDEX(BCR!$1:$1048576,MATCH('Estadísticas BCR'!CN$5,BCR!$A:$A,0),MATCH('Estadísticas BCR'!$B76,BCR!$1:$1,0))),AVERAGE(#REF!)),"")</f>
        <v>0</v>
      </c>
      <c r="CO76" s="59">
        <f>+IFERROR(IF(ISTEXT(CO$5)=FALSE,(INDEX(BCR!$1:$1048576,MATCH('Estadísticas BCR'!CO$5,BCR!$A:$A,0),MATCH('Estadísticas BCR'!$B76,BCR!$1:$1,0))),AVERAGE(#REF!)),"")</f>
        <v>0</v>
      </c>
      <c r="CP76" s="60">
        <f>+IFERROR(IF(ISTEXT(CP$5)=FALSE,(INDEX(BCR!$1:$1048576,MATCH('Estadísticas BCR'!CP$5,BCR!$A:$A,0),MATCH('Estadísticas BCR'!$B76,BCR!$1:$1,0))),AVERAGE(CD76:CO76)),"")</f>
        <v>0</v>
      </c>
      <c r="CQ76" s="59">
        <f>+IFERROR(IF(ISTEXT(CQ$5)=FALSE,(INDEX(BCR!$1:$1048576,MATCH('Estadísticas BCR'!CQ$5,BCR!$A:$A,0),MATCH('Estadísticas BCR'!$B76,BCR!$1:$1,0))),AVERAGE(#REF!)),"")</f>
        <v>0</v>
      </c>
      <c r="CR76" s="59">
        <f>+IFERROR(IF(ISTEXT(CR$5)=FALSE,(INDEX(BCR!$1:$1048576,MATCH('Estadísticas BCR'!CR$5,BCR!$A:$A,0),MATCH('Estadísticas BCR'!$B76,BCR!$1:$1,0))),AVERAGE(#REF!)),"")</f>
        <v>0</v>
      </c>
      <c r="CS76" s="59">
        <f>+IFERROR(IF(ISTEXT(CS$5)=FALSE,(INDEX(BCR!$1:$1048576,MATCH('Estadísticas BCR'!CS$5,BCR!$A:$A,0),MATCH('Estadísticas BCR'!$B76,BCR!$1:$1,0))),AVERAGE(#REF!)),"")</f>
        <v>0</v>
      </c>
      <c r="CT76" s="59">
        <f>+IFERROR(IF(ISTEXT(CT$5)=FALSE,(INDEX(BCR!$1:$1048576,MATCH('Estadísticas BCR'!CT$5,BCR!$A:$A,0),MATCH('Estadísticas BCR'!$B76,BCR!$1:$1,0))),AVERAGE(#REF!)),"")</f>
        <v>0</v>
      </c>
      <c r="CU76" s="59">
        <f>+IFERROR(IF(ISTEXT(CU$5)=FALSE,(INDEX(BCR!$1:$1048576,MATCH('Estadísticas BCR'!CU$5,BCR!$A:$A,0),MATCH('Estadísticas BCR'!$B76,BCR!$1:$1,0))),AVERAGE(#REF!)),"")</f>
        <v>0</v>
      </c>
      <c r="CV76" s="59">
        <f>+IFERROR(IF(ISTEXT(CV$5)=FALSE,(INDEX(BCR!$1:$1048576,MATCH('Estadísticas BCR'!CV$5,BCR!$A:$A,0),MATCH('Estadísticas BCR'!$B76,BCR!$1:$1,0))),AVERAGE(#REF!)),"")</f>
        <v>0</v>
      </c>
      <c r="CW76" s="59">
        <f>+IFERROR(IF(ISTEXT(CW$5)=FALSE,(INDEX(BCR!$1:$1048576,MATCH('Estadísticas BCR'!CW$5,BCR!$A:$A,0),MATCH('Estadísticas BCR'!$B76,BCR!$1:$1,0))),AVERAGE(#REF!)),"")</f>
        <v>0</v>
      </c>
      <c r="CX76" s="59">
        <f>+IFERROR(IF(ISTEXT(CX$5)=FALSE,(INDEX(BCR!$1:$1048576,MATCH('Estadísticas BCR'!CX$5,BCR!$A:$A,0),MATCH('Estadísticas BCR'!$B76,BCR!$1:$1,0))),AVERAGE(#REF!)),"")</f>
        <v>0</v>
      </c>
      <c r="CY76" s="59">
        <f>+IFERROR(IF(ISTEXT(CY$5)=FALSE,(INDEX(BCR!$1:$1048576,MATCH('Estadísticas BCR'!CY$5,BCR!$A:$A,0),MATCH('Estadísticas BCR'!$B76,BCR!$1:$1,0))),AVERAGE(#REF!)),"")</f>
        <v>0</v>
      </c>
      <c r="CZ76" s="59">
        <f>+IFERROR(IF(ISTEXT(CZ$5)=FALSE,(INDEX(BCR!$1:$1048576,MATCH('Estadísticas BCR'!CZ$5,BCR!$A:$A,0),MATCH('Estadísticas BCR'!$B76,BCR!$1:$1,0))),AVERAGE(A76:CY76)),"")</f>
        <v>0</v>
      </c>
      <c r="DA76" s="59">
        <f>+IFERROR(IF(ISTEXT(DA$5)=FALSE,(INDEX(BCR!$1:$1048576,MATCH('Estadísticas BCR'!DA$5,BCR!$A:$A,0),MATCH('Estadísticas BCR'!$B76,BCR!$1:$1,0))),AVERAGE(B76:CZ76)),"")</f>
        <v>0</v>
      </c>
      <c r="DB76" s="59">
        <f>+IFERROR(IF(ISTEXT(DB$5)=FALSE,(INDEX(BCR!$1:$1048576,MATCH('Estadísticas BCR'!DB$5,BCR!$A:$A,0),MATCH('Estadísticas BCR'!$B76,BCR!$1:$1,0))),AVERAGE(C76:DA76)),"")</f>
        <v>0</v>
      </c>
      <c r="DC76" s="60">
        <f>+IFERROR(IF(ISTEXT(DC$5)=FALSE,(INDEX(BCR!$1:$1048576,MATCH('Estadísticas BCR'!DC$5,BCR!$A:$A,0),MATCH('Estadísticas BCR'!$B76,BCR!$1:$1,0))),AVERAGE(CQ76:DB76)),"")</f>
        <v>0</v>
      </c>
      <c r="DD76" s="59">
        <f>+IFERROR(IF(ISTEXT(DD$5)=FALSE,(INDEX(BCR!$1:$1048576,MATCH('Estadísticas BCR'!DD$5,BCR!$A:$A,0),MATCH('Estadísticas BCR'!$B76,BCR!$1:$1,0))),AVERAGE(CR76:DC76)),"")</f>
        <v>0</v>
      </c>
      <c r="DE76" s="59">
        <f>+IFERROR(IF(ISTEXT(DE$5)=FALSE,(INDEX(BCR!$1:$1048576,MATCH('Estadísticas BCR'!DE$5,BCR!$A:$A,0),MATCH('Estadísticas BCR'!$B76,BCR!$1:$1,0))),AVERAGE(CS76:DD76)),"")</f>
        <v>0</v>
      </c>
      <c r="DF76" s="59">
        <f>+IFERROR(IF(ISTEXT(DF$5)=FALSE,(INDEX(BCR!$1:$1048576,MATCH('Estadísticas BCR'!DF$5,BCR!$A:$A,0),MATCH('Estadísticas BCR'!$B76,BCR!$1:$1,0))),AVERAGE(CT76:DE76)),"")</f>
        <v>0</v>
      </c>
      <c r="DG76" s="59">
        <f>+IFERROR(IF(ISTEXT(DG$5)=FALSE,(INDEX(BCR!$1:$1048576,MATCH('Estadísticas BCR'!DG$5,BCR!$A:$A,0),MATCH('Estadísticas BCR'!$B76,BCR!$1:$1,0))),AVERAGE(CU76:DF76)),"")</f>
        <v>0</v>
      </c>
      <c r="DH76" s="59">
        <f>+IFERROR(IF(ISTEXT(DH$5)=FALSE,(INDEX(BCR!$1:$1048576,MATCH('Estadísticas BCR'!DH$5,BCR!$A:$A,0),MATCH('Estadísticas BCR'!$B76,BCR!$1:$1,0))),AVERAGE(CV76:DG76)),"")</f>
        <v>0</v>
      </c>
      <c r="DI76" s="59">
        <f>+IFERROR(IF(ISTEXT(DI$5)=FALSE,(INDEX(BCR!$1:$1048576,MATCH('Estadísticas BCR'!DI$5,BCR!$A:$A,0),MATCH('Estadísticas BCR'!$B76,BCR!$1:$1,0))),AVERAGE(CW76:DH76)),"")</f>
        <v>0</v>
      </c>
      <c r="DJ76" s="59">
        <f>+IFERROR(IF(ISTEXT(DJ$5)=FALSE,(INDEX(BCR!$1:$1048576,MATCH('Estadísticas BCR'!DJ$5,BCR!$A:$A,0),MATCH('Estadísticas BCR'!$B76,BCR!$1:$1,0))),AVERAGE(CX76:DI76)),"")</f>
        <v>0</v>
      </c>
      <c r="DK76" s="59">
        <f>+IFERROR(IF(ISTEXT(DK$5)=FALSE,(INDEX(BCR!$1:$1048576,MATCH('Estadísticas BCR'!DK$5,BCR!$A:$A,0),MATCH('Estadísticas BCR'!$B76,BCR!$1:$1,0))),AVERAGE(CY76:DJ76)),"")</f>
        <v>0</v>
      </c>
      <c r="DL76" s="59">
        <f>+IFERROR(IF(ISTEXT(DL$5)=FALSE,(INDEX(BCR!$1:$1048576,MATCH('Estadísticas BCR'!DL$5,BCR!$A:$A,0),MATCH('Estadísticas BCR'!$B76,BCR!$1:$1,0))),AVERAGE(CZ76:DK76)),"")</f>
        <v>0</v>
      </c>
      <c r="DM76" s="59">
        <f>+IFERROR(IF(ISTEXT(DM$5)=FALSE,(INDEX(BCR!$1:$1048576,MATCH('Estadísticas BCR'!DM$5,BCR!$A:$A,0),MATCH('Estadísticas BCR'!$B76,BCR!$1:$1,0))),AVERAGE(DA76:DL76)),"")</f>
        <v>0</v>
      </c>
      <c r="DN76" s="59">
        <f>+IFERROR(IF(ISTEXT(DN$5)=FALSE,(INDEX(BCR!$1:$1048576,MATCH('Estadísticas BCR'!DN$5,BCR!$A:$A,0),MATCH('Estadísticas BCR'!$B76,BCR!$1:$1,0))),AVERAGE(DB76:DM76)),"")</f>
        <v>0</v>
      </c>
      <c r="DO76" s="59">
        <f>+IFERROR(IF(ISTEXT(DO$5)=FALSE,(INDEX(BCR!$1:$1048576,MATCH('Estadísticas BCR'!DO$5,BCR!$A:$A,0),MATCH('Estadísticas BCR'!$B76,BCR!$1:$1,0))),AVERAGE(DC76:DN76)),"")</f>
        <v>0</v>
      </c>
      <c r="DP76" s="60">
        <f>+IFERROR(IF(ISTEXT(DP$5)=FALSE,(INDEX(BCR!$1:$1048576,MATCH('Estadísticas BCR'!DP$5,BCR!$A:$A,0),MATCH('Estadísticas BCR'!$B76,BCR!$1:$1,0))),AVERAGE(DD76:DO76)),"")</f>
        <v>0</v>
      </c>
      <c r="DQ76" s="59">
        <f>+IFERROR(IF(ISTEXT(DQ$5)=FALSE,(INDEX(BCR!$1:$1048576,MATCH('Estadísticas BCR'!DQ$5,BCR!$A:$A,0),MATCH('Estadísticas BCR'!$B76,BCR!$1:$1,0))),AVERAGE(DE76:DP76)),"")</f>
        <v>0</v>
      </c>
      <c r="DR76" s="59">
        <f>+IFERROR(IF(ISTEXT(DR$5)=FALSE,(INDEX(BCR!$1:$1048576,MATCH('Estadísticas BCR'!DR$5,BCR!$A:$A,0),MATCH('Estadísticas BCR'!$B76,BCR!$1:$1,0))),AVERAGE(DF76:DQ76)),"")</f>
        <v>0</v>
      </c>
      <c r="DS76" s="59">
        <f>+IFERROR(IF(ISTEXT(DS$5)=FALSE,(INDEX(BCR!$1:$1048576,MATCH('Estadísticas BCR'!DS$5,BCR!$A:$A,0),MATCH('Estadísticas BCR'!$B76,BCR!$1:$1,0))),AVERAGE(DG76:DR76)),"")</f>
        <v>0</v>
      </c>
      <c r="DT76" s="59">
        <f>+IFERROR(IF(ISTEXT(DT$5)=FALSE,(INDEX(BCR!$1:$1048576,MATCH('Estadísticas BCR'!DT$5,BCR!$A:$A,0),MATCH('Estadísticas BCR'!$B76,BCR!$1:$1,0))),AVERAGE(DH76:DS76)),"")</f>
        <v>0</v>
      </c>
      <c r="DU76" s="59">
        <f>+IFERROR(IF(ISTEXT(DU$5)=FALSE,(INDEX(BCR!$1:$1048576,MATCH('Estadísticas BCR'!DU$5,BCR!$A:$A,0),MATCH('Estadísticas BCR'!$B76,BCR!$1:$1,0))),AVERAGE(DI76:DT76)),"")</f>
        <v>0</v>
      </c>
      <c r="DV76" s="59">
        <f>+IFERROR(IF(ISTEXT(DV$5)=FALSE,(INDEX(BCR!$1:$1048576,MATCH('Estadísticas BCR'!DV$5,BCR!$A:$A,0),MATCH('Estadísticas BCR'!$B76,BCR!$1:$1,0))),AVERAGE(DJ76:DU76)),"")</f>
        <v>0</v>
      </c>
      <c r="DW76" s="59">
        <f>+IFERROR(IF(ISTEXT(DW$5)=FALSE,(INDEX(BCR!$1:$1048576,MATCH('Estadísticas BCR'!DW$5,BCR!$A:$A,0),MATCH('Estadísticas BCR'!$B76,BCR!$1:$1,0))),AVERAGE(DK76:DV76)),"")</f>
        <v>0</v>
      </c>
      <c r="DX76" s="59">
        <f>+IFERROR(IF(ISTEXT(DX$5)=FALSE,(INDEX(BCR!$1:$1048576,MATCH('Estadísticas BCR'!DX$5,BCR!$A:$A,0),MATCH('Estadísticas BCR'!$B76,BCR!$1:$1,0))),AVERAGE(DL76:DW76)),"")</f>
        <v>0</v>
      </c>
      <c r="DY76" s="59">
        <f>+IFERROR(IF(ISTEXT(DY$5)=FALSE,(INDEX(BCR!$1:$1048576,MATCH('Estadísticas BCR'!DY$5,BCR!$A:$A,0),MATCH('Estadísticas BCR'!$B76,BCR!$1:$1,0))),AVERAGE(DM76:DX76)),"")</f>
        <v>0</v>
      </c>
      <c r="DZ76" s="59">
        <f>+IFERROR(IF(ISTEXT(DZ$5)=FALSE,(INDEX(BCR!$1:$1048576,MATCH('Estadísticas BCR'!DZ$5,BCR!$A:$A,0),MATCH('Estadísticas BCR'!$B76,BCR!$1:$1,0))),AVERAGE(DN76:DY76)),"")</f>
        <v>0</v>
      </c>
      <c r="EA76" s="59">
        <f>+IFERROR(IF(ISTEXT(EA$5)=FALSE,(INDEX(BCR!$1:$1048576,MATCH('Estadísticas BCR'!EA$5,BCR!$A:$A,0),MATCH('Estadísticas BCR'!$B76,BCR!$1:$1,0))),AVERAGE(DO76:DZ76)),"")</f>
        <v>0</v>
      </c>
      <c r="EB76" s="59">
        <f>+IFERROR(IF(ISTEXT(EB$5)=FALSE,(INDEX(BCR!$1:$1048576,MATCH('Estadísticas BCR'!EB$5,BCR!$A:$A,0),MATCH('Estadísticas BCR'!$B76,BCR!$1:$1,0))),AVERAGE(DP76:EA76)),"")</f>
        <v>0</v>
      </c>
      <c r="EC76" s="60">
        <f>+IFERROR(IF(ISTEXT(EC$5)=FALSE,(INDEX(BCR!$1:$1048576,MATCH('Estadísticas BCR'!EC$5,BCR!$A:$A,0),MATCH('Estadísticas BCR'!$B76,BCR!$1:$1,0))),AVERAGE(DQ76:EB76)),"")</f>
        <v>0</v>
      </c>
      <c r="ED76" s="59">
        <f>+IFERROR(IF(ISTEXT(ED$5)=FALSE,(INDEX(BCR!$1:$1048576,MATCH('Estadísticas BCR'!ED$5,BCR!$A:$A,0),MATCH('Estadísticas BCR'!$B76,BCR!$1:$1,0))),AVERAGE(DR76:EC76)),"")</f>
        <v>0</v>
      </c>
      <c r="EE76" s="59">
        <f>+IFERROR(IF(ISTEXT(EE$5)=FALSE,(INDEX(BCR!$1:$1048576,MATCH('Estadísticas BCR'!EE$5,BCR!$A:$A,0),MATCH('Estadísticas BCR'!$B76,BCR!$1:$1,0))),AVERAGE(DS76:ED76)),"")</f>
        <v>0</v>
      </c>
      <c r="EF76" s="59">
        <f>+IFERROR(IF(ISTEXT(EF$5)=FALSE,(INDEX(BCR!$1:$1048576,MATCH('Estadísticas BCR'!EF$5,BCR!$A:$A,0),MATCH('Estadísticas BCR'!$B76,BCR!$1:$1,0))),AVERAGE(DT76:EE76)),"")</f>
        <v>0</v>
      </c>
      <c r="EG76" s="59">
        <f>+IFERROR(IF(ISTEXT(EG$5)=FALSE,(INDEX(BCR!$1:$1048576,MATCH('Estadísticas BCR'!EG$5,BCR!$A:$A,0),MATCH('Estadísticas BCR'!$B76,BCR!$1:$1,0))),AVERAGE(DU76:EF76)),"")</f>
        <v>0</v>
      </c>
      <c r="EH76" s="59">
        <f>+IFERROR(IF(ISTEXT(EH$5)=FALSE,(INDEX(BCR!$1:$1048576,MATCH('Estadísticas BCR'!EH$5,BCR!$A:$A,0),MATCH('Estadísticas BCR'!$B76,BCR!$1:$1,0))),AVERAGE(DV76:EG76)),"")</f>
        <v>0</v>
      </c>
      <c r="EI76" s="59">
        <f>+IFERROR(IF(ISTEXT(EI$5)=FALSE,(INDEX(BCR!$1:$1048576,MATCH('Estadísticas BCR'!EI$5,BCR!$A:$A,0),MATCH('Estadísticas BCR'!$B76,BCR!$1:$1,0))),AVERAGE(DW76:EH76)),"")</f>
        <v>0</v>
      </c>
      <c r="EJ76" s="59">
        <f>+IFERROR(IF(ISTEXT(EJ$5)=FALSE,(INDEX(BCR!$1:$1048576,MATCH('Estadísticas BCR'!EJ$5,BCR!$A:$A,0),MATCH('Estadísticas BCR'!$B76,BCR!$1:$1,0))),AVERAGE(DX76:EI76)),"")</f>
        <v>0</v>
      </c>
      <c r="EK76" s="59">
        <f>+IFERROR(IF(ISTEXT(EK$5)=FALSE,(INDEX(BCR!$1:$1048576,MATCH('Estadísticas BCR'!EK$5,BCR!$A:$A,0),MATCH('Estadísticas BCR'!$B76,BCR!$1:$1,0))),AVERAGE(DY76:EJ76)),"")</f>
        <v>0</v>
      </c>
      <c r="EL76" s="59">
        <f>+IFERROR(IF(ISTEXT(EL$5)=FALSE,(INDEX(BCR!$1:$1048576,MATCH('Estadísticas BCR'!EL$5,BCR!$A:$A,0),MATCH('Estadísticas BCR'!$B76,BCR!$1:$1,0))),AVERAGE(DZ76:EK76)),"")</f>
        <v>0</v>
      </c>
      <c r="EM76" s="59">
        <f>+IFERROR(IF(ISTEXT(EM$5)=FALSE,(INDEX(BCR!$1:$1048576,MATCH('Estadísticas BCR'!EM$5,BCR!$A:$A,0),MATCH('Estadísticas BCR'!$B76,BCR!$1:$1,0))),AVERAGE(EA76:EL76)),"")</f>
        <v>0</v>
      </c>
      <c r="EN76" s="59">
        <f>+IFERROR(IF(ISTEXT(EN$5)=FALSE,(INDEX(BCR!$1:$1048576,MATCH('Estadísticas BCR'!EN$5,BCR!$A:$A,0),MATCH('Estadísticas BCR'!$B76,BCR!$1:$1,0))),AVERAGE(EB76:EM76)),"")</f>
        <v>0</v>
      </c>
      <c r="EO76" s="59">
        <f>+IFERROR(IF(ISTEXT(EO$5)=FALSE,(INDEX(BCR!$1:$1048576,MATCH('Estadísticas BCR'!EO$5,BCR!$A:$A,0),MATCH('Estadísticas BCR'!$B76,BCR!$1:$1,0))),AVERAGE(EC76:EN76)),"")</f>
        <v>0</v>
      </c>
      <c r="EP76" s="60">
        <f>+IFERROR(IF(ISTEXT(EP$5)=FALSE,(INDEX(BCR!$1:$1048576,MATCH('Estadísticas BCR'!EP$5,BCR!$A:$A,0),MATCH('Estadísticas BCR'!$B76,BCR!$1:$1,0))),AVERAGE(ED76:EO76)),"")</f>
        <v>0</v>
      </c>
      <c r="EQ76" s="59">
        <f>+IFERROR(IF(ISTEXT(EQ$5)=FALSE,(INDEX(BCR!$1:$1048576,MATCH('Estadísticas BCR'!EQ$5,BCR!$A:$A,0),MATCH('Estadísticas BCR'!$B76,BCR!$1:$1,0))),AVERAGE(EE76:EP76)),"")</f>
        <v>0</v>
      </c>
      <c r="ER76" s="59">
        <f>+IFERROR(IF(ISTEXT(ER$5)=FALSE,(INDEX(BCR!$1:$1048576,MATCH('Estadísticas BCR'!ER$5,BCR!$A:$A,0),MATCH('Estadísticas BCR'!$B76,BCR!$1:$1,0))),AVERAGE(EF76:EQ76)),"")</f>
        <v>0</v>
      </c>
      <c r="ES76" s="59">
        <f>+IFERROR(IF(ISTEXT(ES$5)=FALSE,(INDEX(BCR!$1:$1048576,MATCH('Estadísticas BCR'!ES$5,BCR!$A:$A,0),MATCH('Estadísticas BCR'!$B76,BCR!$1:$1,0))),AVERAGE(EG76:ER76)),"")</f>
        <v>0</v>
      </c>
      <c r="ET76" s="59">
        <f>+IFERROR(IF(ISTEXT(ET$5)=FALSE,(INDEX(BCR!$1:$1048576,MATCH('Estadísticas BCR'!ET$5,BCR!$A:$A,0),MATCH('Estadísticas BCR'!$B76,BCR!$1:$1,0))),AVERAGE(EH76:ES76)),"")</f>
        <v>0</v>
      </c>
      <c r="EU76" s="59">
        <f>+IFERROR(IF(ISTEXT(EU$5)=FALSE,(INDEX(BCR!$1:$1048576,MATCH('Estadísticas BCR'!EU$5,BCR!$A:$A,0),MATCH('Estadísticas BCR'!$B76,BCR!$1:$1,0))),AVERAGE(EI76:ET76)),"")</f>
        <v>0</v>
      </c>
      <c r="EV76" s="59">
        <f>+IFERROR(IF(ISTEXT(EV$5)=FALSE,(INDEX(BCR!$1:$1048576,MATCH('Estadísticas BCR'!EV$5,BCR!$A:$A,0),MATCH('Estadísticas BCR'!$B76,BCR!$1:$1,0))),AVERAGE(EJ76:EU76)),"")</f>
        <v>0</v>
      </c>
      <c r="EW76" s="59">
        <f>+IFERROR(IF(ISTEXT(EW$5)=FALSE,(INDEX(BCR!$1:$1048576,MATCH('Estadísticas BCR'!EW$5,BCR!$A:$A,0),MATCH('Estadísticas BCR'!$B76,BCR!$1:$1,0))),AVERAGE(EK76:EV76)),"")</f>
        <v>0</v>
      </c>
      <c r="EX76" s="59">
        <f>+IFERROR(IF(ISTEXT(EX$5)=FALSE,(INDEX(BCR!$1:$1048576,MATCH('Estadísticas BCR'!EX$5,BCR!$A:$A,0),MATCH('Estadísticas BCR'!$B76,BCR!$1:$1,0))),AVERAGE(EL76:EW76)),"")</f>
        <v>0</v>
      </c>
      <c r="EY76" s="59">
        <f>+IFERROR(IF(ISTEXT(EY$5)=FALSE,(INDEX(BCR!$1:$1048576,MATCH('Estadísticas BCR'!EY$5,BCR!$A:$A,0),MATCH('Estadísticas BCR'!$B76,BCR!$1:$1,0))),AVERAGE(EM76:EX76)),"")</f>
        <v>0</v>
      </c>
      <c r="EZ76" s="59">
        <f>+IFERROR(IF(ISTEXT(EZ$5)=FALSE,(INDEX(BCR!$1:$1048576,MATCH('Estadísticas BCR'!EZ$5,BCR!$A:$A,0),MATCH('Estadísticas BCR'!$B76,BCR!$1:$1,0))),AVERAGE(EN76:EY76)),"")</f>
        <v>0</v>
      </c>
      <c r="FA76" s="59">
        <f>+IFERROR(IF(ISTEXT(FA$5)=FALSE,(INDEX(BCR!$1:$1048576,MATCH('Estadísticas BCR'!FA$5,BCR!$A:$A,0),MATCH('Estadísticas BCR'!$B76,BCR!$1:$1,0))),AVERAGE(EO76:EZ76)),"")</f>
        <v>0</v>
      </c>
      <c r="FB76" s="59">
        <f>+IFERROR(IF(ISTEXT(FB$5)=FALSE,(INDEX(BCR!$1:$1048576,MATCH('Estadísticas BCR'!FB$5,BCR!$A:$A,0),MATCH('Estadísticas BCR'!$B76,BCR!$1:$1,0))),AVERAGE(EP76:FA76)),"")</f>
        <v>0</v>
      </c>
      <c r="FC76" s="60">
        <f>+IFERROR(IF(ISTEXT(FC$5)=FALSE,(INDEX(BCR!$1:$1048576,MATCH('Estadísticas BCR'!FC$5,BCR!$A:$A,0),MATCH('Estadísticas BCR'!$B76,BCR!$1:$1,0))),AVERAGE(EQ76:FB76)),"")</f>
        <v>0</v>
      </c>
      <c r="FD76" s="59">
        <f>+IFERROR(IF(ISTEXT(FD$5)=FALSE,(INDEX(BCR!$1:$1048576,MATCH('Estadísticas BCR'!FD$5,BCR!$A:$A,0),MATCH('Estadísticas BCR'!$B76,BCR!$1:$1,0))),AVERAGE(ER76:FC76)),"")</f>
        <v>0</v>
      </c>
      <c r="FE76" s="59">
        <f>+IFERROR(IF(ISTEXT(FE$5)=FALSE,(INDEX(BCR!$1:$1048576,MATCH('Estadísticas BCR'!FE$5,BCR!$A:$A,0),MATCH('Estadísticas BCR'!$B76,BCR!$1:$1,0))),AVERAGE(ES76:FD76)),"")</f>
        <v>0</v>
      </c>
      <c r="FF76" s="59">
        <f>+IFERROR(IF(ISTEXT(FF$5)=FALSE,(INDEX(BCR!$1:$1048576,MATCH('Estadísticas BCR'!FF$5,BCR!$A:$A,0),MATCH('Estadísticas BCR'!$B76,BCR!$1:$1,0))),AVERAGE(ET76:FE76)),"")</f>
        <v>0</v>
      </c>
      <c r="FG76" s="59">
        <f>+IFERROR(IF(ISTEXT(FG$5)=FALSE,(INDEX(BCR!$1:$1048576,MATCH('Estadísticas BCR'!FG$5,BCR!$A:$A,0),MATCH('Estadísticas BCR'!$B76,BCR!$1:$1,0))),AVERAGE(EU76:FF76)),"")</f>
        <v>0</v>
      </c>
      <c r="FH76" s="59">
        <f>+IFERROR(IF(ISTEXT(FH$5)=FALSE,(INDEX(BCR!$1:$1048576,MATCH('Estadísticas BCR'!FH$5,BCR!$A:$A,0),MATCH('Estadísticas BCR'!$B76,BCR!$1:$1,0))),AVERAGE(EV76:FG76)),"")</f>
        <v>0</v>
      </c>
      <c r="FI76" s="59">
        <f>+IFERROR(IF(ISTEXT(FI$5)=FALSE,(INDEX(BCR!$1:$1048576,MATCH('Estadísticas BCR'!FI$5,BCR!$A:$A,0),MATCH('Estadísticas BCR'!$B76,BCR!$1:$1,0))),AVERAGE(EW76:FH76)),"")</f>
        <v>0</v>
      </c>
      <c r="FJ76" s="59">
        <f>+IFERROR(IF(ISTEXT(FJ$5)=FALSE,(INDEX(BCR!$1:$1048576,MATCH('Estadísticas BCR'!FJ$5,BCR!$A:$A,0),MATCH('Estadísticas BCR'!$B76,BCR!$1:$1,0))),AVERAGE(EX76:FI76)),"")</f>
        <v>0</v>
      </c>
      <c r="FK76" s="59">
        <f>+IFERROR(IF(ISTEXT(FK$5)=FALSE,(INDEX(BCR!$1:$1048576,MATCH('Estadísticas BCR'!FK$5,BCR!$A:$A,0),MATCH('Estadísticas BCR'!$B76,BCR!$1:$1,0))),AVERAGE(EY76:FJ76)),"")</f>
        <v>0</v>
      </c>
      <c r="FL76" s="59">
        <f>+IFERROR(IF(ISTEXT(FL$5)=FALSE,(INDEX(BCR!$1:$1048576,MATCH('Estadísticas BCR'!FL$5,BCR!$A:$A,0),MATCH('Estadísticas BCR'!$B76,BCR!$1:$1,0))),AVERAGE(EZ76:FK76)),"")</f>
        <v>0</v>
      </c>
      <c r="FM76" s="59">
        <f>+IFERROR(IF(ISTEXT(FM$5)=FALSE,(INDEX(BCR!$1:$1048576,MATCH('Estadísticas BCR'!FM$5,BCR!$A:$A,0),MATCH('Estadísticas BCR'!$B76,BCR!$1:$1,0))),AVERAGE(FA76:FL76)),"")</f>
        <v>0</v>
      </c>
      <c r="FN76" s="59">
        <f>+IFERROR(IF(ISTEXT(FN$5)=FALSE,(INDEX(BCR!$1:$1048576,MATCH('Estadísticas BCR'!FN$5,BCR!$A:$A,0),MATCH('Estadísticas BCR'!$B76,BCR!$1:$1,0))),AVERAGE(FB76:FM76)),"")</f>
        <v>0</v>
      </c>
      <c r="FO76" s="59">
        <f>+IFERROR(IF(ISTEXT(FO$5)=FALSE,(INDEX(BCR!$1:$1048576,MATCH('Estadísticas BCR'!FO$5,BCR!$A:$A,0),MATCH('Estadísticas BCR'!$B76,BCR!$1:$1,0))),AVERAGE(FC76:FN76)),"")</f>
        <v>0</v>
      </c>
      <c r="FP76" s="60">
        <f>+IFERROR(IF(ISTEXT(FP$5)=FALSE,(INDEX(BCR!$1:$1048576,MATCH('Estadísticas BCR'!FP$5,BCR!$A:$A,0),MATCH('Estadísticas BCR'!$B76,BCR!$1:$1,0))),AVERAGE(FD76:FO76)),"")</f>
        <v>0</v>
      </c>
      <c r="FQ76" s="59">
        <f>+IFERROR(IF(ISTEXT(FQ$5)=FALSE,(INDEX(BCR!$1:$1048576,MATCH('Estadísticas BCR'!FQ$5,BCR!$A:$A,0),MATCH('Estadísticas BCR'!$B76,BCR!$1:$1,0))),AVERAGE(FE76:FP76)),"")</f>
        <v>0</v>
      </c>
      <c r="FR76" s="59">
        <f>+IFERROR(IF(ISTEXT(FR$5)=FALSE,(INDEX(BCR!$1:$1048576,MATCH('Estadísticas BCR'!FR$5,BCR!$A:$A,0),MATCH('Estadísticas BCR'!$B76,BCR!$1:$1,0))),AVERAGE(FF76:FQ76)),"")</f>
        <v>0</v>
      </c>
      <c r="FS76" s="59">
        <f>+IFERROR(IF(ISTEXT(FS$5)=FALSE,(INDEX(BCR!$1:$1048576,MATCH('Estadísticas BCR'!FS$5,BCR!$A:$A,0),MATCH('Estadísticas BCR'!$B76,BCR!$1:$1,0))),AVERAGE(FG76:FR76)),"")</f>
        <v>0</v>
      </c>
      <c r="FT76" s="59">
        <f>+IFERROR(IF(ISTEXT(FT$5)=FALSE,(INDEX(BCR!$1:$1048576,MATCH('Estadísticas BCR'!FT$5,BCR!$A:$A,0),MATCH('Estadísticas BCR'!$B76,BCR!$1:$1,0))),AVERAGE(FH76:FS76)),"")</f>
        <v>0</v>
      </c>
      <c r="FU76" s="59">
        <f>+IFERROR(IF(ISTEXT(FU$5)=FALSE,(INDEX(BCR!$1:$1048576,MATCH('Estadísticas BCR'!FU$5,BCR!$A:$A,0),MATCH('Estadísticas BCR'!$B76,BCR!$1:$1,0))),AVERAGE(FI76:FT76)),"")</f>
        <v>0</v>
      </c>
      <c r="FV76" s="59">
        <f>+IFERROR(IF(ISTEXT(FV$5)=FALSE,(INDEX(BCR!$1:$1048576,MATCH('Estadísticas BCR'!FV$5,BCR!$A:$A,0),MATCH('Estadísticas BCR'!$B76,BCR!$1:$1,0))),AVERAGE(FJ76:FU76)),"")</f>
        <v>0</v>
      </c>
      <c r="FW76" s="59">
        <f>+IFERROR(IF(ISTEXT(FW$5)=FALSE,(INDEX(BCR!$1:$1048576,MATCH('Estadísticas BCR'!FW$5,BCR!$A:$A,0),MATCH('Estadísticas BCR'!$B76,BCR!$1:$1,0))),AVERAGE(FK76:FV76)),"")</f>
        <v>0</v>
      </c>
      <c r="FX76" s="59">
        <f>+IFERROR(IF(ISTEXT(FX$5)=FALSE,(INDEX(BCR!$1:$1048576,MATCH('Estadísticas BCR'!FX$5,BCR!$A:$A,0),MATCH('Estadísticas BCR'!$B76,BCR!$1:$1,0))),AVERAGE(FL76:FW76)),"")</f>
        <v>0</v>
      </c>
      <c r="FY76" s="59">
        <f>+IFERROR(IF(ISTEXT(FY$5)=FALSE,(INDEX(BCR!$1:$1048576,MATCH('Estadísticas BCR'!FY$5,BCR!$A:$A,0),MATCH('Estadísticas BCR'!$B76,BCR!$1:$1,0))),AVERAGE(FM76:FX76)),"")</f>
        <v>0</v>
      </c>
      <c r="FZ76" s="59">
        <f>+IFERROR(IF(ISTEXT(FZ$5)=FALSE,(INDEX(BCR!$1:$1048576,MATCH('Estadísticas BCR'!FZ$5,BCR!$A:$A,0),MATCH('Estadísticas BCR'!$B76,BCR!$1:$1,0))),AVERAGE(FN76:FY76)),"")</f>
        <v>0</v>
      </c>
      <c r="GA76" s="59">
        <f>+IFERROR(IF(ISTEXT(GA$5)=FALSE,(INDEX(BCR!$1:$1048576,MATCH('Estadísticas BCR'!GA$5,BCR!$A:$A,0),MATCH('Estadísticas BCR'!$B76,BCR!$1:$1,0))),AVERAGE(FO76:FZ76)),"")</f>
        <v>0</v>
      </c>
      <c r="GB76" s="59">
        <f>+IFERROR(IF(ISTEXT(GB$5)=FALSE,(INDEX(BCR!$1:$1048576,MATCH('Estadísticas BCR'!GB$5,BCR!$A:$A,0),MATCH('Estadísticas BCR'!$B76,BCR!$1:$1,0))),AVERAGE(FP76:GA76)),"")</f>
        <v>0</v>
      </c>
      <c r="GC76" s="60">
        <f>+IFERROR(IF(ISTEXT(GC$5)=FALSE,(INDEX(BCR!$1:$1048576,MATCH('Estadísticas BCR'!GC$5,BCR!$A:$A,0),MATCH('Estadísticas BCR'!$B76,BCR!$1:$1,0))),AVERAGE(FQ76:GB76)),"")</f>
        <v>0</v>
      </c>
      <c r="GD76" s="59">
        <f>+IFERROR(IF(ISTEXT(GD$5)=FALSE,(INDEX(BCR!$1:$1048576,MATCH('Estadísticas BCR'!GD$5,BCR!$A:$A,0),MATCH('Estadísticas BCR'!$B76,BCR!$1:$1,0))),AVERAGE(FR76:GC76)),"")</f>
        <v>0</v>
      </c>
      <c r="GE76" s="59">
        <f>+IFERROR(IF(ISTEXT(GE$5)=FALSE,(INDEX(BCR!$1:$1048576,MATCH('Estadísticas BCR'!GE$5,BCR!$A:$A,0),MATCH('Estadísticas BCR'!$B76,BCR!$1:$1,0))),AVERAGE(FS76:GD76)),"")</f>
        <v>0</v>
      </c>
      <c r="GF76" s="59">
        <f>+IFERROR(IF(ISTEXT(GF$5)=FALSE,(INDEX(BCR!$1:$1048576,MATCH('Estadísticas BCR'!GF$5,BCR!$A:$A,0),MATCH('Estadísticas BCR'!$B76,BCR!$1:$1,0))),AVERAGE(FT76:GE76)),"")</f>
        <v>0</v>
      </c>
      <c r="GG76" s="59">
        <f>+IFERROR(IF(ISTEXT(GG$5)=FALSE,(INDEX(BCR!$1:$1048576,MATCH('Estadísticas BCR'!GG$5,BCR!$A:$A,0),MATCH('Estadísticas BCR'!$B76,BCR!$1:$1,0))),AVERAGE(FU76:GF76)),"")</f>
        <v>0</v>
      </c>
      <c r="GH76" s="59">
        <f>+IFERROR(IF(ISTEXT(GH$5)=FALSE,(INDEX(BCR!$1:$1048576,MATCH('Estadísticas BCR'!GH$5,BCR!$A:$A,0),MATCH('Estadísticas BCR'!$B76,BCR!$1:$1,0))),AVERAGE(FV76:GG76)),"")</f>
        <v>0</v>
      </c>
      <c r="GI76" s="59">
        <f>+IFERROR(IF(ISTEXT(GI$5)=FALSE,(INDEX(BCR!$1:$1048576,MATCH('Estadísticas BCR'!GI$5,BCR!$A:$A,0),MATCH('Estadísticas BCR'!$B76,BCR!$1:$1,0))),AVERAGE(FW76:GH76)),"")</f>
        <v>0</v>
      </c>
      <c r="GJ76" s="59">
        <f>+IFERROR(IF(ISTEXT(GJ$5)=FALSE,(INDEX(BCR!$1:$1048576,MATCH('Estadísticas BCR'!GJ$5,BCR!$A:$A,0),MATCH('Estadísticas BCR'!$B76,BCR!$1:$1,0))),AVERAGE(FX76:GI76)),"")</f>
        <v>0</v>
      </c>
      <c r="GK76" s="59">
        <f>+IFERROR(IF(ISTEXT(GK$5)=FALSE,(INDEX(BCR!$1:$1048576,MATCH('Estadísticas BCR'!GK$5,BCR!$A:$A,0),MATCH('Estadísticas BCR'!$B76,BCR!$1:$1,0))),AVERAGE(FY76:GJ76)),"")</f>
        <v>0</v>
      </c>
      <c r="GL76" s="59">
        <f>+IFERROR(IF(ISTEXT(GL$5)=FALSE,(INDEX(BCR!$1:$1048576,MATCH('Estadísticas BCR'!GL$5,BCR!$A:$A,0),MATCH('Estadísticas BCR'!$B76,BCR!$1:$1,0))),AVERAGE(FZ76:GK76)),"")</f>
        <v>0</v>
      </c>
      <c r="GM76" s="59">
        <f>+IFERROR(IF(ISTEXT(GM$5)=FALSE,(INDEX(BCR!$1:$1048576,MATCH('Estadísticas BCR'!GM$5,BCR!$A:$A,0),MATCH('Estadísticas BCR'!$B76,BCR!$1:$1,0))),AVERAGE(GA76:GL76)),"")</f>
        <v>0</v>
      </c>
      <c r="GN76" s="59">
        <f>+IFERROR(IF(ISTEXT(GN$5)=FALSE,(INDEX(BCR!$1:$1048576,MATCH('Estadísticas BCR'!GN$5,BCR!$A:$A,0),MATCH('Estadísticas BCR'!$B76,BCR!$1:$1,0))),AVERAGE(GB76:GM76)),"")</f>
        <v>0</v>
      </c>
      <c r="GO76" s="59">
        <f>+IFERROR(IF(ISTEXT(GO$5)=FALSE,(INDEX(BCR!$1:$1048576,MATCH('Estadísticas BCR'!GO$5,BCR!$A:$A,0),MATCH('Estadísticas BCR'!$B76,BCR!$1:$1,0))),AVERAGE(GC76:GN76)),"")</f>
        <v>0</v>
      </c>
      <c r="GP76" s="60">
        <f>+IFERROR(IF(ISTEXT(GP$5)=FALSE,(INDEX(BCR!$1:$1048576,MATCH('Estadísticas BCR'!GP$5,BCR!$A:$A,0),MATCH('Estadísticas BCR'!$B76,BCR!$1:$1,0))),AVERAGE(GD76:GO76)),"")</f>
        <v>0</v>
      </c>
      <c r="GQ76" s="59">
        <f>+IFERROR(IF(ISTEXT(GQ$5)=FALSE,(INDEX(BCR!$1:$1048576,MATCH('Estadísticas BCR'!GQ$5,BCR!$A:$A,0),MATCH('Estadísticas BCR'!$B76,BCR!$1:$1,0))),AVERAGE(GE76:GP76)),"")</f>
        <v>0</v>
      </c>
      <c r="GR76" s="59">
        <f>+IFERROR(IF(ISTEXT(GR$5)=FALSE,(INDEX(BCR!$1:$1048576,MATCH('Estadísticas BCR'!GR$5,BCR!$A:$A,0),MATCH('Estadísticas BCR'!$B76,BCR!$1:$1,0))),AVERAGE(GF76:GQ76)),"")</f>
        <v>0</v>
      </c>
      <c r="GS76" s="59">
        <f>+IFERROR(IF(ISTEXT(GS$5)=FALSE,(INDEX(BCR!$1:$1048576,MATCH('Estadísticas BCR'!GS$5,BCR!$A:$A,0),MATCH('Estadísticas BCR'!$B76,BCR!$1:$1,0))),AVERAGE(GG76:GR76)),"")</f>
        <v>0</v>
      </c>
      <c r="GT76" s="59">
        <f>+IFERROR(IF(ISTEXT(GT$5)=FALSE,(INDEX(BCR!$1:$1048576,MATCH('Estadísticas BCR'!GT$5,BCR!$A:$A,0),MATCH('Estadísticas BCR'!$B76,BCR!$1:$1,0))),AVERAGE(GH76:GS76)),"")</f>
        <v>0</v>
      </c>
      <c r="GU76" s="59">
        <f>+IFERROR(IF(ISTEXT(GU$5)=FALSE,(INDEX(BCR!$1:$1048576,MATCH('Estadísticas BCR'!GU$5,BCR!$A:$A,0),MATCH('Estadísticas BCR'!$B76,BCR!$1:$1,0))),AVERAGE(GI76:GT76)),"")</f>
        <v>0</v>
      </c>
      <c r="GV76" s="59">
        <f>+IFERROR(IF(ISTEXT(GV$5)=FALSE,(INDEX(BCR!$1:$1048576,MATCH('Estadísticas BCR'!GV$5,BCR!$A:$A,0),MATCH('Estadísticas BCR'!$B76,BCR!$1:$1,0))),AVERAGE(GJ76:GU76)),"")</f>
        <v>0</v>
      </c>
      <c r="GW76" s="59">
        <f>+IFERROR(IF(ISTEXT(GW$5)=FALSE,(INDEX(BCR!$1:$1048576,MATCH('Estadísticas BCR'!GW$5,BCR!$A:$A,0),MATCH('Estadísticas BCR'!$B76,BCR!$1:$1,0))),AVERAGE(GK76:GV76)),"")</f>
        <v>0</v>
      </c>
      <c r="GX76" s="59">
        <f>+IFERROR(IF(ISTEXT(GX$5)=FALSE,(INDEX(BCR!$1:$1048576,MATCH('Estadísticas BCR'!GX$5,BCR!$A:$A,0),MATCH('Estadísticas BCR'!$B76,BCR!$1:$1,0))),AVERAGE(GL76:GW76)),"")</f>
        <v>0</v>
      </c>
      <c r="GY76" s="59">
        <f>+IFERROR(IF(ISTEXT(GY$5)=FALSE,(INDEX(BCR!$1:$1048576,MATCH('Estadísticas BCR'!GY$5,BCR!$A:$A,0),MATCH('Estadísticas BCR'!$B76,BCR!$1:$1,0))),AVERAGE(GM76:GX76)),"")</f>
        <v>0</v>
      </c>
      <c r="GZ76" s="59">
        <f>+IFERROR(IF(ISTEXT(GZ$5)=FALSE,(INDEX(BCR!$1:$1048576,MATCH('Estadísticas BCR'!GZ$5,BCR!$A:$A,0),MATCH('Estadísticas BCR'!$B76,BCR!$1:$1,0))),AVERAGE(GN76:GY76)),"")</f>
        <v>0</v>
      </c>
      <c r="HA76" s="59">
        <f>+IFERROR(IF(ISTEXT(HA$5)=FALSE,(INDEX(BCR!$1:$1048576,MATCH('Estadísticas BCR'!HA$5,BCR!$A:$A,0),MATCH('Estadísticas BCR'!$B76,BCR!$1:$1,0))),AVERAGE(GO76:GZ76)),"")</f>
        <v>0</v>
      </c>
      <c r="HB76" s="59">
        <f>+IFERROR(IF(ISTEXT(HB$5)=FALSE,(INDEX(BCR!$1:$1048576,MATCH('Estadísticas BCR'!HB$5,BCR!$A:$A,0),MATCH('Estadísticas BCR'!$B76,BCR!$1:$1,0))),AVERAGE(GP76:HA76)),"")</f>
        <v>0</v>
      </c>
      <c r="HC76" s="60">
        <f>+IFERROR(IF(ISTEXT(HC$5)=FALSE,(INDEX(BCR!$1:$1048576,MATCH('Estadísticas BCR'!HC$5,BCR!$A:$A,0),MATCH('Estadísticas BCR'!$B76,BCR!$1:$1,0))),AVERAGE(GQ76:HB76)),"")</f>
        <v>0</v>
      </c>
      <c r="HD76" s="59">
        <f>+IFERROR(IF(ISTEXT(HD$5)=FALSE,(INDEX(BCR!$1:$1048576,MATCH('Estadísticas BCR'!HD$5,BCR!$A:$A,0),MATCH('Estadísticas BCR'!$B76,BCR!$1:$1,0))),AVERAGE(GR76:HC76)),"")</f>
        <v>0</v>
      </c>
      <c r="HE76" s="59">
        <f>+IFERROR(IF(ISTEXT(HE$5)=FALSE,(INDEX(BCR!$1:$1048576,MATCH('Estadísticas BCR'!HE$5,BCR!$A:$A,0),MATCH('Estadísticas BCR'!$B76,BCR!$1:$1,0))),AVERAGE(GS76:HD76)),"")</f>
        <v>0</v>
      </c>
      <c r="HF76" s="59">
        <f>+IFERROR(IF(ISTEXT(HF$5)=FALSE,(INDEX(BCR!$1:$1048576,MATCH('Estadísticas BCR'!HF$5,BCR!$A:$A,0),MATCH('Estadísticas BCR'!$B76,BCR!$1:$1,0))),AVERAGE(GT76:HE76)),"")</f>
        <v>0</v>
      </c>
      <c r="HG76" s="59">
        <f>+IFERROR(IF(ISTEXT(HG$5)=FALSE,(INDEX(BCR!$1:$1048576,MATCH('Estadísticas BCR'!HG$5,BCR!$A:$A,0),MATCH('Estadísticas BCR'!$B76,BCR!$1:$1,0))),AVERAGE(GU76:HF76)),"")</f>
        <v>0</v>
      </c>
      <c r="HH76" s="59">
        <f>+IFERROR(IF(ISTEXT(HH$5)=FALSE,(INDEX(BCR!$1:$1048576,MATCH('Estadísticas BCR'!HH$5,BCR!$A:$A,0),MATCH('Estadísticas BCR'!$B76,BCR!$1:$1,0))),AVERAGE(GV76:HG76)),"")</f>
        <v>0</v>
      </c>
      <c r="HI76" s="59">
        <f>+IFERROR(IF(ISTEXT(HI$5)=FALSE,(INDEX(BCR!$1:$1048576,MATCH('Estadísticas BCR'!HI$5,BCR!$A:$A,0),MATCH('Estadísticas BCR'!$B76,BCR!$1:$1,0))),AVERAGE(GW76:HH76)),"")</f>
        <v>0</v>
      </c>
      <c r="HJ76" s="59">
        <f>+IFERROR(IF(ISTEXT(HJ$5)=FALSE,(INDEX(BCR!$1:$1048576,MATCH('Estadísticas BCR'!HJ$5,BCR!$A:$A,0),MATCH('Estadísticas BCR'!$B76,BCR!$1:$1,0))),AVERAGE(GX76:HI76)),"")</f>
        <v>0</v>
      </c>
      <c r="HK76" s="59">
        <f>+IFERROR(IF(ISTEXT(HK$5)=FALSE,(INDEX(BCR!$1:$1048576,MATCH('Estadísticas BCR'!HK$5,BCR!$A:$A,0),MATCH('Estadísticas BCR'!$B76,BCR!$1:$1,0))),AVERAGE(GY76:HJ76)),"")</f>
        <v>0</v>
      </c>
      <c r="HL76" s="59">
        <f>+IFERROR(IF(ISTEXT(HL$5)=FALSE,(INDEX(BCR!$1:$1048576,MATCH('Estadísticas BCR'!HL$5,BCR!$A:$A,0),MATCH('Estadísticas BCR'!$B76,BCR!$1:$1,0))),AVERAGE(GZ76:HK76)),"")</f>
        <v>0</v>
      </c>
      <c r="HM76" s="59">
        <f>+IFERROR(IF(ISTEXT(HM$5)=FALSE,(INDEX(BCR!$1:$1048576,MATCH('Estadísticas BCR'!HM$5,BCR!$A:$A,0),MATCH('Estadísticas BCR'!$B76,BCR!$1:$1,0))),AVERAGE(HA76:HL76)),"")</f>
        <v>0</v>
      </c>
      <c r="HN76" s="59">
        <f>+IFERROR(IF(ISTEXT(HN$5)=FALSE,(INDEX(BCR!$1:$1048576,MATCH('Estadísticas BCR'!HN$5,BCR!$A:$A,0),MATCH('Estadísticas BCR'!$B76,BCR!$1:$1,0))),AVERAGE(HB76:HM76)),"")</f>
        <v>0</v>
      </c>
      <c r="HO76" s="59">
        <f>+IFERROR(IF(ISTEXT(HO$5)=FALSE,(INDEX(BCR!$1:$1048576,MATCH('Estadísticas BCR'!HO$5,BCR!$A:$A,0),MATCH('Estadísticas BCR'!$B76,BCR!$1:$1,0))),AVERAGE(HC76:HN76)),"")</f>
        <v>0</v>
      </c>
      <c r="HP76" s="60">
        <f>+IFERROR(IF(ISTEXT(HP$5)=FALSE,(INDEX(BCR!$1:$1048576,MATCH('Estadísticas BCR'!HP$5,BCR!$A:$A,0),MATCH('Estadísticas BCR'!$B76,BCR!$1:$1,0))),AVERAGE(HD76:HO76)),"")</f>
        <v>0</v>
      </c>
      <c r="HQ76" s="59">
        <f>+IFERROR(IF(ISTEXT(HQ$5)=FALSE,(INDEX(BCR!$1:$1048576,MATCH('Estadísticas BCR'!HQ$5,BCR!$A:$A,0),MATCH('Estadísticas BCR'!$B76,BCR!$1:$1,0))),AVERAGE(HE76:HP76)),"")</f>
        <v>0</v>
      </c>
      <c r="HR76" s="59">
        <f>+IFERROR(IF(ISTEXT(HR$5)=FALSE,(INDEX(BCR!$1:$1048576,MATCH('Estadísticas BCR'!HR$5,BCR!$A:$A,0),MATCH('Estadísticas BCR'!$B76,BCR!$1:$1,0))),AVERAGE(HF76:HQ76)),"")</f>
        <v>0</v>
      </c>
      <c r="HS76" s="59">
        <f>+IFERROR(IF(ISTEXT(HS$5)=FALSE,(INDEX(BCR!$1:$1048576,MATCH('Estadísticas BCR'!HS$5,BCR!$A:$A,0),MATCH('Estadísticas BCR'!$B76,BCR!$1:$1,0))),AVERAGE(HG76:HR76)),"")</f>
        <v>0</v>
      </c>
      <c r="HT76" s="59">
        <f>+IFERROR(IF(ISTEXT(HT$5)=FALSE,(INDEX(BCR!$1:$1048576,MATCH('Estadísticas BCR'!HT$5,BCR!$A:$A,0),MATCH('Estadísticas BCR'!$B76,BCR!$1:$1,0))),AVERAGE(HH76:HS76)),"")</f>
        <v>0</v>
      </c>
      <c r="HU76" s="59">
        <f>+IFERROR(IF(ISTEXT(HU$5)=FALSE,(INDEX(BCR!$1:$1048576,MATCH('Estadísticas BCR'!HU$5,BCR!$A:$A,0),MATCH('Estadísticas BCR'!$B76,BCR!$1:$1,0))),AVERAGE(HI76:HT76)),"")</f>
        <v>0</v>
      </c>
      <c r="HV76" s="59">
        <f>+IFERROR(IF(ISTEXT(HV$5)=FALSE,(INDEX(BCR!$1:$1048576,MATCH('Estadísticas BCR'!HV$5,BCR!$A:$A,0),MATCH('Estadísticas BCR'!$B76,BCR!$1:$1,0))),AVERAGE(HJ76:HU76)),"")</f>
        <v>0</v>
      </c>
      <c r="HW76" s="59">
        <f>+IFERROR(IF(ISTEXT(HW$5)=FALSE,(INDEX(BCR!$1:$1048576,MATCH('Estadísticas BCR'!HW$5,BCR!$A:$A,0),MATCH('Estadísticas BCR'!$B76,BCR!$1:$1,0))),AVERAGE(HK76:HV76)),"")</f>
        <v>0</v>
      </c>
      <c r="HX76" s="59">
        <f>+IFERROR(IF(ISTEXT(HX$5)=FALSE,(INDEX(BCR!$1:$1048576,MATCH('Estadísticas BCR'!HX$5,BCR!$A:$A,0),MATCH('Estadísticas BCR'!$B76,BCR!$1:$1,0))),AVERAGE(HL76:HW76)),"")</f>
        <v>0</v>
      </c>
      <c r="HY76" s="59">
        <f>+IFERROR(IF(ISTEXT(HY$5)=FALSE,(INDEX(BCR!$1:$1048576,MATCH('Estadísticas BCR'!HY$5,BCR!$A:$A,0),MATCH('Estadísticas BCR'!$B76,BCR!$1:$1,0))),AVERAGE(HM76:HX76)),"")</f>
        <v>0</v>
      </c>
      <c r="HZ76" s="59">
        <f>+IFERROR(IF(ISTEXT(HZ$5)=FALSE,(INDEX(BCR!$1:$1048576,MATCH('Estadísticas BCR'!HZ$5,BCR!$A:$A,0),MATCH('Estadísticas BCR'!$B76,BCR!$1:$1,0))),AVERAGE(HN76:HY76)),"")</f>
        <v>0</v>
      </c>
      <c r="IA76" s="59">
        <f>+IFERROR(IF(ISTEXT(IA$5)=FALSE,(INDEX(BCR!$1:$1048576,MATCH('Estadísticas BCR'!IA$5,BCR!$A:$A,0),MATCH('Estadísticas BCR'!$B76,BCR!$1:$1,0))),AVERAGE(HO76:HZ76)),"")</f>
        <v>0</v>
      </c>
      <c r="IB76" s="59">
        <f>+IFERROR(IF(ISTEXT(IB$5)=FALSE,(INDEX(BCR!$1:$1048576,MATCH('Estadísticas BCR'!IB$5,BCR!$A:$A,0),MATCH('Estadísticas BCR'!$B76,BCR!$1:$1,0))),AVERAGE(HP76:IA76)),"")</f>
        <v>0</v>
      </c>
      <c r="IC76" s="60">
        <f>+IFERROR(IF(ISTEXT(IC$5)=FALSE,(INDEX(BCR!$1:$1048576,MATCH('Estadísticas BCR'!IC$5,BCR!$A:$A,0),MATCH('Estadísticas BCR'!$B76,BCR!$1:$1,0))),AVERAGE(HQ76:IB76)),"")</f>
        <v>0</v>
      </c>
      <c r="ID76" s="59">
        <f>+IFERROR(IF(ISTEXT(ID$5)=FALSE,(INDEX(BCR!$1:$1048576,MATCH('Estadísticas BCR'!ID$5,BCR!$A:$A,0),MATCH('Estadísticas BCR'!$B76,BCR!$1:$1,0))),AVERAGE(HR76:IC76)),"")</f>
        <v>0</v>
      </c>
      <c r="IE76" s="59">
        <f>+IFERROR(IF(ISTEXT(IE$5)=FALSE,(INDEX(BCR!$1:$1048576,MATCH('Estadísticas BCR'!IE$5,BCR!$A:$A,0),MATCH('Estadísticas BCR'!$B76,BCR!$1:$1,0))),AVERAGE(HS76:ID76)),"")</f>
        <v>0</v>
      </c>
      <c r="IF76" s="59">
        <f>+IFERROR(IF(ISTEXT(IF$5)=FALSE,(INDEX(BCR!$1:$1048576,MATCH('Estadísticas BCR'!IF$5,BCR!$A:$A,0),MATCH('Estadísticas BCR'!$B76,BCR!$1:$1,0))),AVERAGE(HT76:IE76)),"")</f>
        <v>0</v>
      </c>
      <c r="IG76" s="59">
        <f>+IFERROR(IF(ISTEXT(IG$5)=FALSE,(INDEX(BCR!$1:$1048576,MATCH('Estadísticas BCR'!IG$5,BCR!$A:$A,0),MATCH('Estadísticas BCR'!$B76,BCR!$1:$1,0))),AVERAGE(HU76:IF76)),"")</f>
        <v>0</v>
      </c>
      <c r="IH76" s="59">
        <f>+IFERROR(IF(ISTEXT(IH$5)=FALSE,(INDEX(BCR!$1:$1048576,MATCH('Estadísticas BCR'!IH$5,BCR!$A:$A,0),MATCH('Estadísticas BCR'!$B76,BCR!$1:$1,0))),AVERAGE(HV76:IG76)),"")</f>
        <v>0</v>
      </c>
      <c r="II76" s="59">
        <f>+IFERROR(IF(ISTEXT(II$5)=FALSE,(INDEX(BCR!$1:$1048576,MATCH('Estadísticas BCR'!II$5,BCR!$A:$A,0),MATCH('Estadísticas BCR'!$B76,BCR!$1:$1,0))),AVERAGE(HW76:IH76)),"")</f>
        <v>0</v>
      </c>
      <c r="IJ76" s="59">
        <f>+IFERROR(IF(ISTEXT(IJ$5)=FALSE,(INDEX(BCR!$1:$1048576,MATCH('Estadísticas BCR'!IJ$5,BCR!$A:$A,0),MATCH('Estadísticas BCR'!$B76,BCR!$1:$1,0))),AVERAGE(HX76:II76)),"")</f>
        <v>0</v>
      </c>
      <c r="IK76" s="59">
        <f>+IFERROR(IF(ISTEXT(IK$5)=FALSE,(INDEX(BCR!$1:$1048576,MATCH('Estadísticas BCR'!IK$5,BCR!$A:$A,0),MATCH('Estadísticas BCR'!$B76,BCR!$1:$1,0))),AVERAGE(HY76:IJ76)),"")</f>
        <v>0</v>
      </c>
      <c r="IL76" s="59">
        <f>+IFERROR(IF(ISTEXT(IL$5)=FALSE,(INDEX(BCR!$1:$1048576,MATCH('Estadísticas BCR'!IL$5,BCR!$A:$A,0),MATCH('Estadísticas BCR'!$B76,BCR!$1:$1,0))),AVERAGE(HZ76:IK76)),"")</f>
        <v>0</v>
      </c>
      <c r="IM76" s="59">
        <f>+IFERROR(IF(ISTEXT(IM$5)=FALSE,(INDEX(BCR!$1:$1048576,MATCH('Estadísticas BCR'!IM$5,BCR!$A:$A,0),MATCH('Estadísticas BCR'!$B76,BCR!$1:$1,0))),AVERAGE(IA76:IL76)),"")</f>
        <v>0</v>
      </c>
      <c r="IN76" s="59">
        <f>+IFERROR(IF(ISTEXT(IN$5)=FALSE,(INDEX(BCR!$1:$1048576,MATCH('Estadísticas BCR'!IN$5,BCR!$A:$A,0),MATCH('Estadísticas BCR'!$B76,BCR!$1:$1,0))),AVERAGE(IB76:IM76)),"")</f>
        <v>0</v>
      </c>
      <c r="IO76" s="59">
        <f>+IFERROR(IF(ISTEXT(IO$5)=FALSE,(INDEX(BCR!$1:$1048576,MATCH('Estadísticas BCR'!IO$5,BCR!$A:$A,0),MATCH('Estadísticas BCR'!$B76,BCR!$1:$1,0))),AVERAGE(IC76:IN76)),"")</f>
        <v>0</v>
      </c>
      <c r="IP76" s="60">
        <f>+IFERROR(IF(ISTEXT(IP$5)=FALSE,(INDEX(BCR!$1:$1048576,MATCH('Estadísticas BCR'!IP$5,BCR!$A:$A,0),MATCH('Estadísticas BCR'!$B76,BCR!$1:$1,0))),AVERAGE(ID76:IO76)),"")</f>
        <v>0</v>
      </c>
      <c r="IQ76" s="59">
        <f>+IFERROR(IF(ISTEXT(IQ$5)=FALSE,(INDEX(BCR!$1:$1048576,MATCH('Estadísticas BCR'!IQ$5,BCR!$A:$A,0),MATCH('Estadísticas BCR'!$B76,BCR!$1:$1,0))),AVERAGE(IE76:IP76)),"")</f>
        <v>0</v>
      </c>
      <c r="IR76" s="59">
        <f>+IFERROR(IF(ISTEXT(IR$5)=FALSE,(INDEX(BCR!$1:$1048576,MATCH('Estadísticas BCR'!IR$5,BCR!$A:$A,0),MATCH('Estadísticas BCR'!$B76,BCR!$1:$1,0))),AVERAGE(IF76:IQ76)),"")</f>
        <v>0</v>
      </c>
      <c r="IS76" s="59">
        <f>+IFERROR(IF(ISTEXT(IS$5)=FALSE,(INDEX(BCR!$1:$1048576,MATCH('Estadísticas BCR'!IS$5,BCR!$A:$A,0),MATCH('Estadísticas BCR'!$B76,BCR!$1:$1,0))),AVERAGE(IG76:IR76)),"")</f>
        <v>0</v>
      </c>
      <c r="IT76" s="59">
        <f>+IFERROR(IF(ISTEXT(IT$5)=FALSE,(INDEX(BCR!$1:$1048576,MATCH('Estadísticas BCR'!IT$5,BCR!$A:$A,0),MATCH('Estadísticas BCR'!$B76,BCR!$1:$1,0))),AVERAGE(IH76:IS76)),"")</f>
        <v>0</v>
      </c>
      <c r="IU76" s="59">
        <f>+IFERROR(IF(ISTEXT(IU$5)=FALSE,(INDEX(BCR!$1:$1048576,MATCH('Estadísticas BCR'!IU$5,BCR!$A:$A,0),MATCH('Estadísticas BCR'!$B76,BCR!$1:$1,0))),AVERAGE(II76:IT76)),"")</f>
        <v>0</v>
      </c>
      <c r="IV76" s="59">
        <f>+IFERROR(IF(ISTEXT(IV$5)=FALSE,(INDEX(BCR!$1:$1048576,MATCH('Estadísticas BCR'!IV$5,BCR!$A:$A,0),MATCH('Estadísticas BCR'!$B76,BCR!$1:$1,0))),AVERAGE(IJ76:IU76)),"")</f>
        <v>0</v>
      </c>
      <c r="IW76" s="59">
        <f>+IFERROR(IF(ISTEXT(IW$5)=FALSE,(INDEX(BCR!$1:$1048576,MATCH('Estadísticas BCR'!IW$5,BCR!$A:$A,0),MATCH('Estadísticas BCR'!$B76,BCR!$1:$1,0))),AVERAGE(IK76:IV76)),"")</f>
        <v>0</v>
      </c>
      <c r="IX76" s="59">
        <f>+IFERROR(IF(ISTEXT(IX$5)=FALSE,(INDEX(BCR!$1:$1048576,MATCH('Estadísticas BCR'!IX$5,BCR!$A:$A,0),MATCH('Estadísticas BCR'!$B76,BCR!$1:$1,0))),AVERAGE(IL76:IW76)),"")</f>
        <v>0</v>
      </c>
      <c r="IY76" s="59">
        <f>+IFERROR(IF(ISTEXT(IY$5)=FALSE,(INDEX(BCR!$1:$1048576,MATCH('Estadísticas BCR'!IY$5,BCR!$A:$A,0),MATCH('Estadísticas BCR'!$B76,BCR!$1:$1,0))),AVERAGE(IM76:IX76)),"")</f>
        <v>0</v>
      </c>
      <c r="IZ76" s="59">
        <f>+IFERROR(IF(ISTEXT(IZ$5)=FALSE,(INDEX(BCR!$1:$1048576,MATCH('Estadísticas BCR'!IZ$5,BCR!$A:$A,0),MATCH('Estadísticas BCR'!$B76,BCR!$1:$1,0))),AVERAGE(IN76:IY76)),"")</f>
        <v>0</v>
      </c>
      <c r="JA76" s="59">
        <f>+IFERROR(IF(ISTEXT(JA$5)=FALSE,(INDEX(BCR!$1:$1048576,MATCH('Estadísticas BCR'!JA$5,BCR!$A:$A,0),MATCH('Estadísticas BCR'!$B76,BCR!$1:$1,0))),AVERAGE(IO76:IZ76)),"")</f>
        <v>0</v>
      </c>
      <c r="JB76" s="59">
        <f>+IFERROR(IF(ISTEXT(JB$5)=FALSE,(INDEX(BCR!$1:$1048576,MATCH('Estadísticas BCR'!JB$5,BCR!$A:$A,0),MATCH('Estadísticas BCR'!$B76,BCR!$1:$1,0))),AVERAGE(IP76:JA76)),"")</f>
        <v>0</v>
      </c>
      <c r="JC76" s="60">
        <f>+IFERROR(IF(ISTEXT(JC$5)=FALSE,(INDEX(BCR!$1:$1048576,MATCH('Estadísticas BCR'!JC$5,BCR!$A:$A,0),MATCH('Estadísticas BCR'!$B76,BCR!$1:$1,0))),AVERAGE(IQ76:JB76)),"")</f>
        <v>0</v>
      </c>
      <c r="JD76" s="59">
        <f>+IFERROR(IF(ISTEXT(JD$5)=FALSE,(INDEX(BCR!$1:$1048576,MATCH('Estadísticas BCR'!JD$5,BCR!$A:$A,0),MATCH('Estadísticas BCR'!$B76,BCR!$1:$1,0))),AVERAGE(IR76:JC76)),"")</f>
        <v>0</v>
      </c>
      <c r="JE76" s="59">
        <f>+IFERROR(IF(ISTEXT(JE$5)=FALSE,(INDEX(BCR!$1:$1048576,MATCH('Estadísticas BCR'!JE$5,BCR!$A:$A,0),MATCH('Estadísticas BCR'!$B76,BCR!$1:$1,0))),AVERAGE(IS76:JD76)),"")</f>
        <v>0</v>
      </c>
      <c r="JF76" s="59">
        <f>+IFERROR(IF(ISTEXT(JF$5)=FALSE,(INDEX(BCR!$1:$1048576,MATCH('Estadísticas BCR'!JF$5,BCR!$A:$A,0),MATCH('Estadísticas BCR'!$B76,BCR!$1:$1,0))),AVERAGE(IT76:JE76)),"")</f>
        <v>0</v>
      </c>
      <c r="JG76" s="59">
        <f>+IFERROR(IF(ISTEXT(JG$5)=FALSE,(INDEX(BCR!$1:$1048576,MATCH('Estadísticas BCR'!JG$5,BCR!$A:$A,0),MATCH('Estadísticas BCR'!$B76,BCR!$1:$1,0))),AVERAGE(IU76:JF76)),"")</f>
        <v>0</v>
      </c>
      <c r="JH76" s="59">
        <f>+IFERROR(IF(ISTEXT(JH$5)=FALSE,(INDEX(BCR!$1:$1048576,MATCH('Estadísticas BCR'!JH$5,BCR!$A:$A,0),MATCH('Estadísticas BCR'!$B76,BCR!$1:$1,0))),AVERAGE(IV76:JG76)),"")</f>
        <v>0</v>
      </c>
      <c r="JI76" s="59">
        <f>+IFERROR(IF(ISTEXT(JI$5)=FALSE,(INDEX(BCR!$1:$1048576,MATCH('Estadísticas BCR'!JI$5,BCR!$A:$A,0),MATCH('Estadísticas BCR'!$B76,BCR!$1:$1,0))),AVERAGE(IW76:JH76)),"")</f>
        <v>0</v>
      </c>
      <c r="JJ76" s="59">
        <f>+IFERROR(IF(ISTEXT(JJ$5)=FALSE,(INDEX(BCR!$1:$1048576,MATCH('Estadísticas BCR'!JJ$5,BCR!$A:$A,0),MATCH('Estadísticas BCR'!$B76,BCR!$1:$1,0))),AVERAGE(IX76:JI76)),"")</f>
        <v>0</v>
      </c>
      <c r="JK76" s="59">
        <f>+IFERROR(IF(ISTEXT(JK$5)=FALSE,(INDEX(BCR!$1:$1048576,MATCH('Estadísticas BCR'!JK$5,BCR!$A:$A,0),MATCH('Estadísticas BCR'!$B76,BCR!$1:$1,0))),AVERAGE(IY76:JJ76)),"")</f>
        <v>0</v>
      </c>
      <c r="JL76" s="59">
        <f>+IFERROR(IF(ISTEXT(JL$5)=FALSE,(INDEX(BCR!$1:$1048576,MATCH('Estadísticas BCR'!JL$5,BCR!$A:$A,0),MATCH('Estadísticas BCR'!$B76,BCR!$1:$1,0))),AVERAGE(IZ76:JK76)),"")</f>
        <v>0</v>
      </c>
      <c r="JM76" s="59">
        <f>+IFERROR(IF(ISTEXT(JM$5)=FALSE,(INDEX(BCR!$1:$1048576,MATCH('Estadísticas BCR'!JM$5,BCR!$A:$A,0),MATCH('Estadísticas BCR'!$B76,BCR!$1:$1,0))),AVERAGE(JA76:JL76)),"")</f>
        <v>52.272727272727302</v>
      </c>
      <c r="JN76" s="59">
        <f>+IFERROR(IF(ISTEXT(JN$5)=FALSE,(INDEX(BCR!$1:$1048576,MATCH('Estadísticas BCR'!JN$5,BCR!$A:$A,0),MATCH('Estadísticas BCR'!$B76,BCR!$1:$1,0))),AVERAGE(JB76:JM76)),"")</f>
        <v>56.363636363636402</v>
      </c>
      <c r="JO76" s="59">
        <f>+IFERROR(IF(ISTEXT(JO$5)=FALSE,(INDEX(BCR!$1:$1048576,MATCH('Estadísticas BCR'!JO$5,BCR!$A:$A,0),MATCH('Estadísticas BCR'!$B76,BCR!$1:$1,0))),AVERAGE(JC76:JN76)),"")</f>
        <v>52.142857142857203</v>
      </c>
      <c r="JP76" s="60">
        <f>+IFERROR(IF(ISTEXT(JP$5)=FALSE,(INDEX(BCR!$1:$1048576,MATCH('Estadísticas BCR'!JP$5,BCR!$A:$A,0),MATCH('Estadísticas BCR'!$B76,BCR!$1:$1,0))),AVERAGE(JD76:JO76)),"")</f>
        <v>13.398268398268408</v>
      </c>
      <c r="JQ76" s="59">
        <f>+IFERROR(IF(ISTEXT(JQ$5)=FALSE,(INDEX(BCR!$1:$1048576,MATCH('Estadísticas BCR'!JQ$5,BCR!$A:$A,0),MATCH('Estadísticas BCR'!$B76,BCR!$1:$1,0))),AVERAGE(JE76:JP76)),"")</f>
        <v>38.181818181818201</v>
      </c>
      <c r="JR76" s="59">
        <f>+IFERROR(IF(ISTEXT(JR$5)=FALSE,(INDEX(BCR!$1:$1048576,MATCH('Estadísticas BCR'!JR$5,BCR!$A:$A,0),MATCH('Estadísticas BCR'!$B76,BCR!$1:$1,0))),AVERAGE(JF76:JQ76)),"")</f>
        <v>46.363636363636402</v>
      </c>
      <c r="JS76" s="59">
        <f>+IFERROR(IF(ISTEXT(JS$5)=FALSE,(INDEX(BCR!$1:$1048576,MATCH('Estadísticas BCR'!JS$5,BCR!$A:$A,0),MATCH('Estadísticas BCR'!$B76,BCR!$1:$1,0))),AVERAGE(JG76:JR76)),"")</f>
        <v>48.148148148148202</v>
      </c>
      <c r="JT76" s="59">
        <f>+IFERROR(IF(ISTEXT(JT$5)=FALSE,(INDEX(BCR!$1:$1048576,MATCH('Estadísticas BCR'!JT$5,BCR!$A:$A,0),MATCH('Estadísticas BCR'!$B76,BCR!$1:$1,0))),AVERAGE(JH76:JS76)),"")</f>
        <v>38.5416666666667</v>
      </c>
      <c r="JU76" s="59">
        <f>+IFERROR(IF(ISTEXT(JU$5)=FALSE,(INDEX(BCR!$1:$1048576,MATCH('Estadísticas BCR'!JU$5,BCR!$A:$A,0),MATCH('Estadísticas BCR'!$B76,BCR!$1:$1,0))),AVERAGE(JI76:JT76)),"")</f>
        <v>46.808510638297903</v>
      </c>
      <c r="JV76" s="59">
        <f>+IFERROR(IF(ISTEXT(JV$5)=FALSE,(INDEX(BCR!$1:$1048576,MATCH('Estadísticas BCR'!JV$5,BCR!$A:$A,0),MATCH('Estadísticas BCR'!$B76,BCR!$1:$1,0))),AVERAGE(JJ76:JU76)),"")</f>
        <v>45.652173913043498</v>
      </c>
      <c r="JW76" s="59">
        <f>+IFERROR(IF(ISTEXT(JW$5)=FALSE,(INDEX(BCR!$1:$1048576,MATCH('Estadísticas BCR'!JW$5,BCR!$A:$A,0),MATCH('Estadísticas BCR'!$B76,BCR!$1:$1,0))),AVERAGE(JK76:JV76)),"")</f>
        <v>48.780487804878</v>
      </c>
      <c r="JX76" s="59">
        <f>+IFERROR(IF(ISTEXT(JX$5)=FALSE,(INDEX(BCR!$1:$1048576,MATCH('Estadísticas BCR'!JX$5,BCR!$A:$A,0),MATCH('Estadísticas BCR'!$B76,BCR!$1:$1,0))),AVERAGE(JL76:JW76)),"")</f>
        <v>43.548387096774199</v>
      </c>
      <c r="JY76" s="59">
        <f>+IFERROR(IF(ISTEXT(JY$5)=FALSE,(INDEX(BCR!$1:$1048576,MATCH('Estadísticas BCR'!JY$5,BCR!$A:$A,0),MATCH('Estadísticas BCR'!$B76,BCR!$1:$1,0))),AVERAGE(JM76:JX76)),"")</f>
        <v>47.959183673469397</v>
      </c>
      <c r="JZ76" s="59">
        <f>+IFERROR(IF(ISTEXT(JZ$5)=FALSE,(INDEX(BCR!$1:$1048576,MATCH('Estadísticas BCR'!JZ$5,BCR!$A:$A,0),MATCH('Estadísticas BCR'!$B76,BCR!$1:$1,0))),AVERAGE(JN76:JY76)),"")</f>
        <v>52</v>
      </c>
      <c r="KA76" s="59">
        <f>+IFERROR(IF(ISTEXT(KA$5)=FALSE,(INDEX(BCR!$1:$1048576,MATCH('Estadísticas BCR'!KA$5,BCR!$A:$A,0),MATCH('Estadísticas BCR'!$B76,BCR!$1:$1,0))),AVERAGE(JO76:JZ76)),"")</f>
        <v>50</v>
      </c>
      <c r="KB76" s="59">
        <f>+IFERROR(IF(ISTEXT(KB$5)=FALSE,(INDEX(BCR!$1:$1048576,MATCH('Estadísticas BCR'!KB$5,BCR!$A:$A,0),MATCH('Estadísticas BCR'!$B76,BCR!$1:$1,0))),AVERAGE(JP76:KA76)),"")</f>
        <v>48</v>
      </c>
      <c r="KC76" s="60">
        <f>+IFERROR(IF(ISTEXT(KC$5)=FALSE,(INDEX(BCR!$1:$1048576,MATCH('Estadísticas BCR'!KC$5,BCR!$A:$A,0),MATCH('Estadísticas BCR'!$B76,BCR!$1:$1,0))),AVERAGE(JQ76:KB76)),"")</f>
        <v>46.165334373894382</v>
      </c>
      <c r="KD76" s="59">
        <f>+IFERROR(IF(ISTEXT(KD$5)=FALSE,(INDEX(BCR!$1:$1048576,MATCH('Estadísticas BCR'!KD$5,BCR!$A:$A,0),MATCH('Estadísticas BCR'!$B76,BCR!$1:$1,0))),AVERAGE(JR76:KC76)),"")</f>
        <v>51.162790697674403</v>
      </c>
      <c r="KE76" s="59">
        <f>+IFERROR(IF(ISTEXT(KE$5)=FALSE,(INDEX(BCR!$1:$1048576,MATCH('Estadísticas BCR'!KE$5,BCR!$A:$A,0),MATCH('Estadísticas BCR'!$B76,BCR!$1:$1,0))),AVERAGE(JS76:KD76)),"")</f>
        <v>51.923076923076898</v>
      </c>
      <c r="KF76" s="59">
        <f>+IFERROR(IF(ISTEXT(KF$5)=FALSE,(INDEX(BCR!$1:$1048576,MATCH('Estadísticas BCR'!KF$5,BCR!$A:$A,0),MATCH('Estadísticas BCR'!$B76,BCR!$1:$1,0))),AVERAGE(JT76:KE76)),"")</f>
        <v>43.859649122806999</v>
      </c>
      <c r="KG76" s="59">
        <f>+IFERROR(IF(ISTEXT(KG$5)=FALSE,(INDEX(BCR!$1:$1048576,MATCH('Estadísticas BCR'!KG$5,BCR!$A:$A,0),MATCH('Estadísticas BCR'!$B76,BCR!$1:$1,0))),AVERAGE(JU76:KF76)),"")</f>
        <v>38.3720930232558</v>
      </c>
      <c r="KH76" s="59">
        <f>+IFERROR(IF(ISTEXT(KH$5)=FALSE,(INDEX(BCR!$1:$1048576,MATCH('Estadísticas BCR'!KH$5,BCR!$A:$A,0),MATCH('Estadísticas BCR'!$B76,BCR!$1:$1,0))),AVERAGE(JV76:KG76)),"")</f>
        <v>42.682926829268297</v>
      </c>
      <c r="KI76" s="59">
        <f>+IFERROR(IF(ISTEXT(KI$5)=FALSE,(INDEX(BCR!$1:$1048576,MATCH('Estadísticas BCR'!KI$5,BCR!$A:$A,0),MATCH('Estadísticas BCR'!$B76,BCR!$1:$1,0))),AVERAGE(JW76:KH76)),"")</f>
        <v>36.4583333333333</v>
      </c>
      <c r="KJ76" s="59">
        <f>+IFERROR(IF(ISTEXT(KJ$5)=FALSE,(INDEX(BCR!$1:$1048576,MATCH('Estadísticas BCR'!KJ$5,BCR!$A:$A,0),MATCH('Estadísticas BCR'!$B76,BCR!$1:$1,0))),AVERAGE(JX76:KI76)),"")</f>
        <v>35.227272727272698</v>
      </c>
      <c r="KK76" s="59">
        <f>+IFERROR(IF(ISTEXT(KK$5)=FALSE,(INDEX(BCR!$1:$1048576,MATCH('Estadísticas BCR'!KK$5,BCR!$A:$A,0),MATCH('Estadísticas BCR'!$B76,BCR!$1:$1,0))),AVERAGE(JY76:KJ76)),"")</f>
        <v>42.5</v>
      </c>
      <c r="KL76" s="59">
        <f>+IFERROR(IF(ISTEXT(KL$5)=FALSE,(INDEX(BCR!$1:$1048576,MATCH('Estadísticas BCR'!KL$5,BCR!$A:$A,0),MATCH('Estadísticas BCR'!$B76,BCR!$1:$1,0))),AVERAGE(JZ76:KK76)),"")</f>
        <v>47.826086956521699</v>
      </c>
      <c r="KM76" s="59">
        <f>+IFERROR(IF(ISTEXT(KM$5)=FALSE,(INDEX(BCR!$1:$1048576,MATCH('Estadísticas BCR'!KM$5,BCR!$A:$A,0),MATCH('Estadísticas BCR'!$B76,BCR!$1:$1,0))),AVERAGE(KA76:KL76)),"")</f>
        <v>46.969696969696997</v>
      </c>
      <c r="KN76" s="59">
        <f>+IFERROR(IF(ISTEXT(KN$5)=FALSE,(INDEX(BCR!$1:$1048576,MATCH('Estadísticas BCR'!KN$5,BCR!$A:$A,0),MATCH('Estadísticas BCR'!$B76,BCR!$1:$1,0))),AVERAGE(KB76:KM76)),"")</f>
        <v>47.115384615384599</v>
      </c>
      <c r="KO76" s="59">
        <f>+IFERROR(IF(ISTEXT(KO$5)=FALSE,(INDEX(BCR!$1:$1048576,MATCH('Estadísticas BCR'!KO$5,BCR!$A:$A,0),MATCH('Estadísticas BCR'!$B76,BCR!$1:$1,0))),AVERAGE(KC76:KN76)),"")</f>
        <v>47.674418604651201</v>
      </c>
      <c r="KP76" s="60">
        <f>+IFERROR(IF(ISTEXT(KP$5)=FALSE,(INDEX(BCR!$1:$1048576,MATCH('Estadísticas BCR'!KP$5,BCR!$A:$A,0),MATCH('Estadísticas BCR'!$B76,BCR!$1:$1,0))),AVERAGE(KD76:KO76)),"")</f>
        <v>44.314310816911906</v>
      </c>
      <c r="KQ76" s="59">
        <f>+IFERROR(IF(ISTEXT(KQ$5)=FALSE,(INDEX(BCR!$1:$1048576,MATCH('Estadísticas BCR'!KQ$5,BCR!$A:$A,0),MATCH('Estadísticas BCR'!$B76,BCR!$1:$1,0))),AVERAGE(KE76:KP76)),"")</f>
        <v>40.2777777777778</v>
      </c>
      <c r="KR76" s="59">
        <f>+IFERROR(IF(ISTEXT(KR$5)=FALSE,(INDEX(BCR!$1:$1048576,MATCH('Estadísticas BCR'!KR$5,BCR!$A:$A,0),MATCH('Estadísticas BCR'!$B76,BCR!$1:$1,0))),AVERAGE(KF76:KQ76)),"")</f>
        <v>44.4444444444444</v>
      </c>
      <c r="KS76" s="59">
        <f>+IFERROR(IF(ISTEXT(KS$5)=FALSE,(INDEX(BCR!$1:$1048576,MATCH('Estadísticas BCR'!KS$5,BCR!$A:$A,0),MATCH('Estadísticas BCR'!$B76,BCR!$1:$1,0))),AVERAGE(KG76:KR76)),"")</f>
        <v>43.589743589743598</v>
      </c>
      <c r="KT76" s="59">
        <f>+IFERROR(IF(ISTEXT(KT$5)=FALSE,(INDEX(BCR!$1:$1048576,MATCH('Estadísticas BCR'!KT$5,BCR!$A:$A,0),MATCH('Estadísticas BCR'!$B76,BCR!$1:$1,0))),AVERAGE(KH76:KS76)),"")</f>
        <v>42.105263157894697</v>
      </c>
      <c r="KU76" s="59">
        <f>+IFERROR(IF(ISTEXT(KU$5)=FALSE,(INDEX(BCR!$1:$1048576,MATCH('Estadísticas BCR'!KU$5,BCR!$A:$A,0),MATCH('Estadísticas BCR'!$B76,BCR!$1:$1,0))),AVERAGE(KI76:KT76)),"")</f>
        <v>46.25</v>
      </c>
      <c r="KV76" s="59">
        <f>+IFERROR(IF(ISTEXT(KV$5)=FALSE,(INDEX(BCR!$1:$1048576,MATCH('Estadísticas BCR'!KV$5,BCR!$A:$A,0),MATCH('Estadísticas BCR'!$B76,BCR!$1:$1,0))),AVERAGE(KJ76:KU76)),"")</f>
        <v>41.891891891891902</v>
      </c>
      <c r="KW76" s="59">
        <f>+IFERROR(IF(ISTEXT(KW$5)=FALSE,(INDEX(BCR!$1:$1048576,MATCH('Estadísticas BCR'!KW$5,BCR!$A:$A,0),MATCH('Estadísticas BCR'!$B76,BCR!$1:$1,0))),AVERAGE(KK76:KV76)),"")</f>
        <v>52.816901408450697</v>
      </c>
      <c r="KX76" s="59">
        <f>+IFERROR(IF(ISTEXT(KX$5)=FALSE,(INDEX(BCR!$1:$1048576,MATCH('Estadísticas BCR'!KX$5,BCR!$A:$A,0),MATCH('Estadísticas BCR'!$B76,BCR!$1:$1,0))),AVERAGE(KL76:KW76)),"")</f>
        <v>48.387096774193601</v>
      </c>
      <c r="KY76" s="59">
        <f>+IFERROR(IF(ISTEXT(KY$5)=FALSE,(INDEX(BCR!$1:$1048576,MATCH('Estadísticas BCR'!KY$5,BCR!$A:$A,0),MATCH('Estadísticas BCR'!$B76,BCR!$1:$1,0))),AVERAGE(KM76:KX76)),"")</f>
        <v>44.8979591836735</v>
      </c>
      <c r="KZ76" s="59">
        <f>+IFERROR(IF(ISTEXT(KZ$5)=FALSE,(INDEX(BCR!$1:$1048576,MATCH('Estadísticas BCR'!KZ$5,BCR!$A:$A,0),MATCH('Estadísticas BCR'!$B76,BCR!$1:$1,0))),AVERAGE(KN76:KY76)),"")</f>
        <v>47</v>
      </c>
      <c r="LA76" s="59">
        <f>+IFERROR(IF(ISTEXT(LA$5)=FALSE,(INDEX(BCR!$1:$1048576,MATCH('Estadísticas BCR'!LA$5,BCR!$A:$A,0),MATCH('Estadísticas BCR'!$B76,BCR!$1:$1,0))),AVERAGE(KO76:KZ76)),"")</f>
        <v>44.047619047619001</v>
      </c>
      <c r="LB76" s="59">
        <f>+IFERROR(IF(ISTEXT(LB$5)=FALSE,(INDEX(BCR!$1:$1048576,MATCH('Estadísticas BCR'!LB$5,BCR!$A:$A,0),MATCH('Estadísticas BCR'!$B76,BCR!$1:$1,0))),AVERAGE(KP76:LA76)),"")</f>
        <v>49.1525423728813</v>
      </c>
      <c r="LC76" s="60">
        <f>+IFERROR(IF(ISTEXT(LC$5)=FALSE,(INDEX(BCR!$1:$1048576,MATCH('Estadísticas BCR'!LC$5,BCR!$A:$A,0),MATCH('Estadísticas BCR'!$B76,BCR!$1:$1,0))),AVERAGE(KQ76:LB76)),"")</f>
        <v>45.405103304047536</v>
      </c>
      <c r="LD76" s="59">
        <f>+IFERROR(IF(ISTEXT(LD$5)=FALSE,(INDEX(BCR!$1:$1048576,MATCH('Estadísticas BCR'!LD$5,BCR!$A:$A,0),MATCH('Estadísticas BCR'!$B76,BCR!$1:$1,0))),AVERAGE(KR76:LC76)),"")</f>
        <v>51.136363636363598</v>
      </c>
      <c r="LE76" s="59">
        <f>+IFERROR(IF(ISTEXT(LE$5)=FALSE,(INDEX(BCR!$1:$1048576,MATCH('Estadísticas BCR'!LE$5,BCR!$A:$A,0),MATCH('Estadísticas BCR'!$B76,BCR!$1:$1,0))),AVERAGE(KS76:LD76)),"")</f>
        <v>53.409090909090899</v>
      </c>
      <c r="LF76" s="59">
        <f>+IFERROR(IF(ISTEXT(LF$5)=FALSE,(INDEX(BCR!$1:$1048576,MATCH('Estadísticas BCR'!LF$5,BCR!$A:$A,0),MATCH('Estadísticas BCR'!$B76,BCR!$1:$1,0))),AVERAGE(KT76:LE76)),"")</f>
        <v>51.470588235294102</v>
      </c>
      <c r="LG76" s="59">
        <f>+IFERROR(IF(ISTEXT(LG$5)=FALSE,(INDEX(BCR!$1:$1048576,MATCH('Estadísticas BCR'!LG$5,BCR!$A:$A,0),MATCH('Estadísticas BCR'!$B76,BCR!$1:$1,0))),AVERAGE(KU76:LF76)),"")</f>
        <v>55.8139534883721</v>
      </c>
      <c r="LH76" s="59">
        <f>+IFERROR(IF(ISTEXT(LH$5)=FALSE,(INDEX(BCR!$1:$1048576,MATCH('Estadísticas BCR'!LH$5,BCR!$A:$A,0),MATCH('Estadísticas BCR'!$B76,BCR!$1:$1,0))),AVERAGE(KV76:LG76)),"")</f>
        <v>55</v>
      </c>
      <c r="LI76" s="59">
        <f>+IFERROR(IF(ISTEXT(LI$5)=FALSE,(INDEX(BCR!$1:$1048576,MATCH('Estadísticas BCR'!LI$5,BCR!$A:$A,0),MATCH('Estadísticas BCR'!$B76,BCR!$1:$1,0))),AVERAGE(KW76:LH76)),"")</f>
        <v>61.4583333333333</v>
      </c>
      <c r="LJ76" s="59">
        <f>+IFERROR(IF(ISTEXT(LJ$5)=FALSE,(INDEX(BCR!$1:$1048576,MATCH('Estadísticas BCR'!LJ$5,BCR!$A:$A,0),MATCH('Estadísticas BCR'!$B76,BCR!$1:$1,0))),AVERAGE(KX76:LI76)),"")</f>
        <v>55.660377358490599</v>
      </c>
      <c r="LK76" s="59">
        <f>+IFERROR(IF(ISTEXT(LK$5)=FALSE,(INDEX(BCR!$1:$1048576,MATCH('Estadísticas BCR'!LK$5,BCR!$A:$A,0),MATCH('Estadísticas BCR'!$B76,BCR!$1:$1,0))),AVERAGE(KY76:LJ76)),"")</f>
        <v>61.1111111111111</v>
      </c>
      <c r="LL76" s="59">
        <f>+IFERROR(IF(ISTEXT(LL$5)=FALSE,(INDEX(BCR!$1:$1048576,MATCH('Estadísticas BCR'!LL$5,BCR!$A:$A,0),MATCH('Estadísticas BCR'!$B76,BCR!$1:$1,0))),AVERAGE(KZ76:LK76)),"")</f>
        <v>57</v>
      </c>
      <c r="LM76" s="59">
        <f>+IFERROR(IF(ISTEXT(LM$5)=FALSE,(INDEX(BCR!$1:$1048576,MATCH('Estadísticas BCR'!LM$5,BCR!$A:$A,0),MATCH('Estadísticas BCR'!$B76,BCR!$1:$1,0))),AVERAGE(LA76:LL76)),"")</f>
        <v>54.901960784313701</v>
      </c>
      <c r="LN76" s="59">
        <f>+IFERROR(IF(ISTEXT(LN$5)=FALSE,(INDEX(BCR!$1:$1048576,MATCH('Estadísticas BCR'!LN$5,BCR!$A:$A,0),MATCH('Estadísticas BCR'!$B76,BCR!$1:$1,0))),AVERAGE(LB76:LM76)),"")</f>
        <v>54.761904761904802</v>
      </c>
      <c r="LO76" s="59">
        <f>+IFERROR(IF(ISTEXT(LO$5)=FALSE,(INDEX(BCR!$1:$1048576,MATCH('Estadísticas BCR'!LO$5,BCR!$A:$A,0),MATCH('Estadísticas BCR'!$B76,BCR!$1:$1,0))),AVERAGE(LC76:LN76)),"")</f>
        <v>53.571428571428598</v>
      </c>
      <c r="LP76" s="60">
        <f>+IFERROR(IF(ISTEXT(LP$5)=FALSE,(INDEX(BCR!$1:$1048576,MATCH('Estadísticas BCR'!LP$5,BCR!$A:$A,0),MATCH('Estadísticas BCR'!$B76,BCR!$1:$1,0))),AVERAGE(LD76:LO76)),"")</f>
        <v>55.441259349141895</v>
      </c>
      <c r="LQ76" s="59">
        <f>+IFERROR(IF(ISTEXT(LQ$5)=FALSE,(INDEX(BCR!$1:$1048576,MATCH('Estadísticas BCR'!LQ$5,BCR!$A:$A,0),MATCH('Estadísticas BCR'!$B76,BCR!$1:$1,0))),AVERAGE(LE76:LP76)),"")</f>
        <v>55.128205128205103</v>
      </c>
      <c r="LR76" s="59">
        <f>+IFERROR(IF(ISTEXT(LR$5)=FALSE,(INDEX(BCR!$1:$1048576,MATCH('Estadísticas BCR'!LR$5,BCR!$A:$A,0),MATCH('Estadísticas BCR'!$B76,BCR!$1:$1,0))),AVERAGE(LF76:LQ76)),"")</f>
        <v>60.227272727272698</v>
      </c>
      <c r="LS76" s="59">
        <f>+IFERROR(IF(ISTEXT(LS$5)=FALSE,(INDEX(BCR!$1:$1048576,MATCH('Estadísticas BCR'!LS$5,BCR!$A:$A,0),MATCH('Estadísticas BCR'!$B76,BCR!$1:$1,0))),AVERAGE(LG76:LR76)),"")</f>
        <v>48.9583333333333</v>
      </c>
      <c r="LT76" s="59">
        <f>+IFERROR(IF(ISTEXT(LT$5)=FALSE,(INDEX(BCR!$1:$1048576,MATCH('Estadísticas BCR'!LT$5,BCR!$A:$A,0),MATCH('Estadísticas BCR'!$B76,BCR!$1:$1,0))),AVERAGE(LH76:LS76)),"")</f>
        <v>53.125</v>
      </c>
      <c r="LU76" s="59">
        <f>+IFERROR(IF(ISTEXT(LU$5)=FALSE,(INDEX(BCR!$1:$1048576,MATCH('Estadísticas BCR'!LU$5,BCR!$A:$A,0),MATCH('Estadísticas BCR'!$B76,BCR!$1:$1,0))),AVERAGE(LI76:LT76)),"")</f>
        <v>56.25</v>
      </c>
      <c r="LV76" s="59">
        <f>+IFERROR(IF(ISTEXT(LV$5)=FALSE,(INDEX(BCR!$1:$1048576,MATCH('Estadísticas BCR'!LV$5,BCR!$A:$A,0),MATCH('Estadísticas BCR'!$B76,BCR!$1:$1,0))),AVERAGE(LJ76:LU76)),"")</f>
        <v>54.347826086956502</v>
      </c>
      <c r="LW76" s="59">
        <f>+IFERROR(IF(ISTEXT(LW$5)=FALSE,(INDEX(BCR!$1:$1048576,MATCH('Estadísticas BCR'!LW$5,BCR!$A:$A,0),MATCH('Estadísticas BCR'!$B76,BCR!$1:$1,0))),AVERAGE(LK76:LV76)),"")</f>
        <v>59.1666666666667</v>
      </c>
      <c r="LX76" s="59">
        <f>+IFERROR(IF(ISTEXT(LX$5)=FALSE,(INDEX(BCR!$1:$1048576,MATCH('Estadísticas BCR'!LX$5,BCR!$A:$A,0),MATCH('Estadísticas BCR'!$B76,BCR!$1:$1,0))),AVERAGE(LL76:LW76)),"")</f>
        <v>64.035087719298204</v>
      </c>
      <c r="LY76" s="59">
        <f>+IFERROR(IF(ISTEXT(LY$5)=FALSE,(INDEX(BCR!$1:$1048576,MATCH('Estadísticas BCR'!LY$5,BCR!$A:$A,0),MATCH('Estadísticas BCR'!$B76,BCR!$1:$1,0))),AVERAGE(LM76:LX76)),"")</f>
        <v>61</v>
      </c>
      <c r="LZ76" s="59">
        <f>+IFERROR(IF(ISTEXT(LZ$5)=FALSE,(INDEX(BCR!$1:$1048576,MATCH('Estadísticas BCR'!LZ$5,BCR!$A:$A,0),MATCH('Estadísticas BCR'!$B76,BCR!$1:$1,0))),AVERAGE(LN76:LY76)),"")</f>
        <v>60.227272727272698</v>
      </c>
      <c r="MA76" s="59">
        <f>+IFERROR(IF(ISTEXT(MA$5)=FALSE,(INDEX(BCR!$1:$1048576,MATCH('Estadísticas BCR'!MA$5,BCR!$A:$A,0),MATCH('Estadísticas BCR'!$B76,BCR!$1:$1,0))),AVERAGE(LO76:LZ76)),"")</f>
        <v>53.225806451612897</v>
      </c>
      <c r="MB76" s="59">
        <f>+IFERROR(IF(ISTEXT(MB$5)=FALSE,(INDEX(BCR!$1:$1048576,MATCH('Estadísticas BCR'!MB$5,BCR!$A:$A,0),MATCH('Estadísticas BCR'!$B76,BCR!$1:$1,0))),AVERAGE(LP76:MA76)),"")</f>
        <v>60.256410256410298</v>
      </c>
      <c r="MC76" s="60">
        <f>+IFERROR(IF(ISTEXT(MC$5)=FALSE,(INDEX(BCR!$1:$1048576,MATCH('Estadísticas BCR'!MC$5,BCR!$A:$A,0),MATCH('Estadísticas BCR'!$B76,BCR!$1:$1,0))),AVERAGE(LQ76:MB76)),"")</f>
        <v>57.162323424752373</v>
      </c>
      <c r="MD76" s="59">
        <f>+IFERROR(IF(ISTEXT(MD$5)=FALSE,(INDEX(BCR!$1:$1048576,MATCH('Estadísticas BCR'!MD$5,BCR!$A:$A,0),MATCH('Estadísticas BCR'!$B76,BCR!$1:$1,0))),AVERAGE(LR76:MC76)),"")</f>
        <v>60</v>
      </c>
      <c r="ME76" s="59">
        <f>+IFERROR(IF(ISTEXT(ME$5)=FALSE,(INDEX(BCR!$1:$1048576,MATCH('Estadísticas BCR'!ME$5,BCR!$A:$A,0),MATCH('Estadísticas BCR'!$B76,BCR!$1:$1,0))),AVERAGE(LS76:MD76)),"")</f>
        <v>57.142857142857103</v>
      </c>
      <c r="MF76" s="59">
        <f>+IFERROR(IF(ISTEXT(MF$5)=FALSE,(INDEX(BCR!$1:$1048576,MATCH('Estadísticas BCR'!MF$5,BCR!$A:$A,0),MATCH('Estadísticas BCR'!$B76,BCR!$1:$1,0))),AVERAGE(LT76:ME76)),"")</f>
        <v>58.3333333333333</v>
      </c>
      <c r="MG76" s="59" t="str">
        <f>+IFERROR(IF(ISTEXT(MG$5)=FALSE,(INDEX(BCR!$1:$1048576,MATCH('Estadísticas BCR'!MG$5,BCR!$A:$A,0),MATCH('Estadísticas BCR'!$B76,BCR!$1:$1,0))),AVERAGE(LU76:MF76)),"")</f>
        <v/>
      </c>
      <c r="MH76" s="59" t="str">
        <f>+IFERROR(IF(ISTEXT(MH$5)=FALSE,(INDEX(BCR!$1:$1048576,MATCH('Estadísticas BCR'!MH$5,BCR!$A:$A,0),MATCH('Estadísticas BCR'!$B76,BCR!$1:$1,0))),AVERAGE(LV76:MG76)),"")</f>
        <v/>
      </c>
      <c r="MI76" s="59" t="str">
        <f>+IFERROR(IF(ISTEXT(MI$5)=FALSE,(INDEX(BCR!$1:$1048576,MATCH('Estadísticas BCR'!MI$5,BCR!$A:$A,0),MATCH('Estadísticas BCR'!$B76,BCR!$1:$1,0))),AVERAGE(LW76:MH76)),"")</f>
        <v/>
      </c>
      <c r="MJ76" s="59" t="str">
        <f>+IFERROR(IF(ISTEXT(MJ$5)=FALSE,(INDEX(BCR!$1:$1048576,MATCH('Estadísticas BCR'!MJ$5,BCR!$A:$A,0),MATCH('Estadísticas BCR'!$B76,BCR!$1:$1,0))),AVERAGE(LX76:MI76)),"")</f>
        <v/>
      </c>
      <c r="MK76" s="59" t="str">
        <f>+IFERROR(IF(ISTEXT(MK$5)=FALSE,(INDEX(BCR!$1:$1048576,MATCH('Estadísticas BCR'!MK$5,BCR!$A:$A,0),MATCH('Estadísticas BCR'!$B76,BCR!$1:$1,0))),AVERAGE(LY76:MJ76)),"")</f>
        <v/>
      </c>
      <c r="ML76" s="59" t="str">
        <f>+IFERROR(IF(ISTEXT(ML$5)=FALSE,(INDEX(BCR!$1:$1048576,MATCH('Estadísticas BCR'!ML$5,BCR!$A:$A,0),MATCH('Estadísticas BCR'!$B76,BCR!$1:$1,0))),AVERAGE(LZ76:MK76)),"")</f>
        <v/>
      </c>
      <c r="MM76" s="59" t="str">
        <f>+IFERROR(IF(ISTEXT(MM$5)=FALSE,(INDEX(BCR!$1:$1048576,MATCH('Estadísticas BCR'!MM$5,BCR!$A:$A,0),MATCH('Estadísticas BCR'!$B76,BCR!$1:$1,0))),AVERAGE(MA76:ML76)),"")</f>
        <v/>
      </c>
      <c r="MN76" s="59" t="str">
        <f>+IFERROR(IF(ISTEXT(MN$5)=FALSE,(INDEX(BCR!$1:$1048576,MATCH('Estadísticas BCR'!MN$5,BCR!$A:$A,0),MATCH('Estadísticas BCR'!$B76,BCR!$1:$1,0))),AVERAGE(MB76:MM76)),"")</f>
        <v/>
      </c>
      <c r="MO76" s="59" t="str">
        <f>+IFERROR(IF(ISTEXT(MO$5)=FALSE,(INDEX(BCR!$1:$1048576,MATCH('Estadísticas BCR'!MO$5,BCR!$A:$A,0),MATCH('Estadísticas BCR'!$B76,BCR!$1:$1,0))),AVERAGE(MC76:MN76)),"")</f>
        <v/>
      </c>
      <c r="MP76" s="60">
        <f>+IFERROR(IF(ISTEXT(MP$5)=FALSE,(INDEX(BCR!$1:$1048576,MATCH('Estadísticas BCR'!MP$5,BCR!$A:$A,0),MATCH('Estadísticas BCR'!$B76,BCR!$1:$1,0))),AVERAGE(MD76:MO76)),"")</f>
        <v>58.492063492063473</v>
      </c>
    </row>
    <row r="77" spans="2:354" outlineLevel="1">
      <c r="B77" s="9" t="s">
        <v>932</v>
      </c>
      <c r="C77" s="126" t="s">
        <v>289</v>
      </c>
      <c r="D77" s="104">
        <f>+IFERROR(IF(ISTEXT(D$5)=FALSE,(INDEX(BCR!$1:$1048576,MATCH('Estadísticas BCR'!D$5,BCR!$A:$A,0),MATCH('Estadísticas BCR'!$B77,BCR!$1:$1,0))),AVERAGE(#REF!)),"")</f>
        <v>0</v>
      </c>
      <c r="E77" s="104">
        <f>+IFERROR(IF(ISTEXT(E$5)=FALSE,(INDEX(BCR!$1:$1048576,MATCH('Estadísticas BCR'!E$5,BCR!$A:$A,0),MATCH('Estadísticas BCR'!$B77,BCR!$1:$1,0))),AVERAGE(#REF!)),"")</f>
        <v>0</v>
      </c>
      <c r="F77" s="104">
        <f>+IFERROR(IF(ISTEXT(F$5)=FALSE,(INDEX(BCR!$1:$1048576,MATCH('Estadísticas BCR'!F$5,BCR!$A:$A,0),MATCH('Estadísticas BCR'!$B77,BCR!$1:$1,0))),AVERAGE(#REF!)),"")</f>
        <v>0</v>
      </c>
      <c r="G77" s="104" t="str">
        <f>+IFERROR(IF(ISTEXT(G$5)=FALSE,(INDEX(BCR!$1:$1048576,MATCH('Estadísticas BCR'!G$5,BCR!$A:$A,0),MATCH('Estadísticas BCR'!$B77,BCR!$1:$1,0))),AVERAGE(#REF!)),"")</f>
        <v/>
      </c>
      <c r="H77" s="104">
        <f>+IFERROR(IF(ISTEXT(H$5)=FALSE,(INDEX(BCR!$1:$1048576,MATCH('Estadísticas BCR'!H$5,BCR!$A:$A,0),MATCH('Estadísticas BCR'!$B77,BCR!$1:$1,0))),AVERAGE(#REF!)),"")</f>
        <v>0</v>
      </c>
      <c r="I77" s="104">
        <f>+IFERROR(IF(ISTEXT(I$5)=FALSE,(INDEX(BCR!$1:$1048576,MATCH('Estadísticas BCR'!I$5,BCR!$A:$A,0),MATCH('Estadísticas BCR'!$B77,BCR!$1:$1,0))),AVERAGE(#REF!)),"")</f>
        <v>0</v>
      </c>
      <c r="J77" s="104">
        <f>+IFERROR(IF(ISTEXT(J$5)=FALSE,(INDEX(BCR!$1:$1048576,MATCH('Estadísticas BCR'!J$5,BCR!$A:$A,0),MATCH('Estadísticas BCR'!$B77,BCR!$1:$1,0))),AVERAGE(#REF!)),"")</f>
        <v>0</v>
      </c>
      <c r="K77" s="104">
        <f>+IFERROR(IF(ISTEXT(K$5)=FALSE,(INDEX(BCR!$1:$1048576,MATCH('Estadísticas BCR'!K$5,BCR!$A:$A,0),MATCH('Estadísticas BCR'!$B77,BCR!$1:$1,0))),AVERAGE(#REF!)),"")</f>
        <v>0</v>
      </c>
      <c r="L77" s="104">
        <f>+IFERROR(IF(ISTEXT(L$5)=FALSE,(INDEX(BCR!$1:$1048576,MATCH('Estadísticas BCR'!L$5,BCR!$A:$A,0),MATCH('Estadísticas BCR'!$B77,BCR!$1:$1,0))),AVERAGE(#REF!)),"")</f>
        <v>0</v>
      </c>
      <c r="M77" s="104">
        <f>+IFERROR(IF(ISTEXT(M$5)=FALSE,(INDEX(BCR!$1:$1048576,MATCH('Estadísticas BCR'!M$5,BCR!$A:$A,0),MATCH('Estadísticas BCR'!$B77,BCR!$1:$1,0))),AVERAGE(#REF!)),"")</f>
        <v>0</v>
      </c>
      <c r="N77" s="104">
        <f>+IFERROR(IF(ISTEXT(N$5)=FALSE,(INDEX(BCR!$1:$1048576,MATCH('Estadísticas BCR'!N$5,BCR!$A:$A,0),MATCH('Estadísticas BCR'!$B77,BCR!$1:$1,0))),AVERAGE(#REF!)),"")</f>
        <v>0</v>
      </c>
      <c r="O77" s="104">
        <f>+IFERROR(IF(ISTEXT(O$5)=FALSE,(INDEX(BCR!$1:$1048576,MATCH('Estadísticas BCR'!O$5,BCR!$A:$A,0),MATCH('Estadísticas BCR'!$B77,BCR!$1:$1,0))),AVERAGE(#REF!)),"")</f>
        <v>0</v>
      </c>
      <c r="P77" s="60">
        <f>+IFERROR(IF(ISTEXT(P$5)=FALSE,(INDEX(BCR!$1:$1048576,MATCH('Estadísticas BCR'!P$5,BCR!$A:$A,0),MATCH('Estadísticas BCR'!$B77,BCR!$1:$1,0))),AVERAGE(D77:O77)),"")</f>
        <v>0</v>
      </c>
      <c r="Q77" s="104">
        <f>+IFERROR(IF(ISTEXT(Q$5)=FALSE,(INDEX(BCR!$1:$1048576,MATCH('Estadísticas BCR'!Q$5,BCR!$A:$A,0),MATCH('Estadísticas BCR'!$B77,BCR!$1:$1,0))),AVERAGE(#REF!)),"")</f>
        <v>0</v>
      </c>
      <c r="R77" s="104">
        <f>+IFERROR(IF(ISTEXT(R$5)=FALSE,(INDEX(BCR!$1:$1048576,MATCH('Estadísticas BCR'!R$5,BCR!$A:$A,0),MATCH('Estadísticas BCR'!$B77,BCR!$1:$1,0))),AVERAGE(#REF!)),"")</f>
        <v>0</v>
      </c>
      <c r="S77" s="104">
        <f>+IFERROR(IF(ISTEXT(S$5)=FALSE,(INDEX(BCR!$1:$1048576,MATCH('Estadísticas BCR'!S$5,BCR!$A:$A,0),MATCH('Estadísticas BCR'!$B77,BCR!$1:$1,0))),AVERAGE(#REF!)),"")</f>
        <v>0</v>
      </c>
      <c r="T77" s="104">
        <f>+IFERROR(IF(ISTEXT(T$5)=FALSE,(INDEX(BCR!$1:$1048576,MATCH('Estadísticas BCR'!T$5,BCR!$A:$A,0),MATCH('Estadísticas BCR'!$B77,BCR!$1:$1,0))),AVERAGE(#REF!)),"")</f>
        <v>0</v>
      </c>
      <c r="U77" s="104">
        <f>+IFERROR(IF(ISTEXT(U$5)=FALSE,(INDEX(BCR!$1:$1048576,MATCH('Estadísticas BCR'!U$5,BCR!$A:$A,0),MATCH('Estadísticas BCR'!$B77,BCR!$1:$1,0))),AVERAGE(#REF!)),"")</f>
        <v>0</v>
      </c>
      <c r="V77" s="104">
        <f>+IFERROR(IF(ISTEXT(V$5)=FALSE,(INDEX(BCR!$1:$1048576,MATCH('Estadísticas BCR'!V$5,BCR!$A:$A,0),MATCH('Estadísticas BCR'!$B77,BCR!$1:$1,0))),AVERAGE(#REF!)),"")</f>
        <v>0</v>
      </c>
      <c r="W77" s="104">
        <f>+IFERROR(IF(ISTEXT(W$5)=FALSE,(INDEX(BCR!$1:$1048576,MATCH('Estadísticas BCR'!W$5,BCR!$A:$A,0),MATCH('Estadísticas BCR'!$B77,BCR!$1:$1,0))),AVERAGE(#REF!)),"")</f>
        <v>0</v>
      </c>
      <c r="X77" s="104">
        <f>+IFERROR(IF(ISTEXT(X$5)=FALSE,(INDEX(BCR!$1:$1048576,MATCH('Estadísticas BCR'!X$5,BCR!$A:$A,0),MATCH('Estadísticas BCR'!$B77,BCR!$1:$1,0))),AVERAGE(#REF!)),"")</f>
        <v>0</v>
      </c>
      <c r="Y77" s="104">
        <f>+IFERROR(IF(ISTEXT(Y$5)=FALSE,(INDEX(BCR!$1:$1048576,MATCH('Estadísticas BCR'!Y$5,BCR!$A:$A,0),MATCH('Estadísticas BCR'!$B77,BCR!$1:$1,0))),AVERAGE(#REF!)),"")</f>
        <v>0</v>
      </c>
      <c r="Z77" s="104">
        <f>+IFERROR(IF(ISTEXT(Z$5)=FALSE,(INDEX(BCR!$1:$1048576,MATCH('Estadísticas BCR'!Z$5,BCR!$A:$A,0),MATCH('Estadísticas BCR'!$B77,BCR!$1:$1,0))),AVERAGE(#REF!)),"")</f>
        <v>0</v>
      </c>
      <c r="AA77" s="104">
        <f>+IFERROR(IF(ISTEXT(AA$5)=FALSE,(INDEX(BCR!$1:$1048576,MATCH('Estadísticas BCR'!AA$5,BCR!$A:$A,0),MATCH('Estadísticas BCR'!$B77,BCR!$1:$1,0))),AVERAGE(#REF!)),"")</f>
        <v>0</v>
      </c>
      <c r="AB77" s="104">
        <f>+IFERROR(IF(ISTEXT(AB$5)=FALSE,(INDEX(BCR!$1:$1048576,MATCH('Estadísticas BCR'!AB$5,BCR!$A:$A,0),MATCH('Estadísticas BCR'!$B77,BCR!$1:$1,0))),AVERAGE(#REF!)),"")</f>
        <v>0</v>
      </c>
      <c r="AC77" s="60">
        <f>+IFERROR(IF(ISTEXT(AC$5)=FALSE,(INDEX(BCR!$1:$1048576,MATCH('Estadísticas BCR'!AC$5,BCR!$A:$A,0),MATCH('Estadísticas BCR'!$B77,BCR!$1:$1,0))),AVERAGE(Q77:AB77)),"")</f>
        <v>0</v>
      </c>
      <c r="AD77" s="59">
        <f>+IFERROR(IF(ISTEXT(AD$5)=FALSE,(INDEX(BCR!$1:$1048576,MATCH('Estadísticas BCR'!AD$5,BCR!$A:$A,0),MATCH('Estadísticas BCR'!$B77,BCR!$1:$1,0))),AVERAGE(#REF!)),"")</f>
        <v>0</v>
      </c>
      <c r="AE77" s="59">
        <f>+IFERROR(IF(ISTEXT(AE$5)=FALSE,(INDEX(BCR!$1:$1048576,MATCH('Estadísticas BCR'!AE$5,BCR!$A:$A,0),MATCH('Estadísticas BCR'!$B77,BCR!$1:$1,0))),AVERAGE(#REF!)),"")</f>
        <v>0</v>
      </c>
      <c r="AF77" s="59">
        <f>+IFERROR(IF(ISTEXT(AF$5)=FALSE,(INDEX(BCR!$1:$1048576,MATCH('Estadísticas BCR'!AF$5,BCR!$A:$A,0),MATCH('Estadísticas BCR'!$B77,BCR!$1:$1,0))),AVERAGE(#REF!)),"")</f>
        <v>0</v>
      </c>
      <c r="AG77" s="59">
        <f>+IFERROR(IF(ISTEXT(AG$5)=FALSE,(INDEX(BCR!$1:$1048576,MATCH('Estadísticas BCR'!AG$5,BCR!$A:$A,0),MATCH('Estadísticas BCR'!$B77,BCR!$1:$1,0))),AVERAGE(#REF!)),"")</f>
        <v>0</v>
      </c>
      <c r="AH77" s="59">
        <f>+IFERROR(IF(ISTEXT(AH$5)=FALSE,(INDEX(BCR!$1:$1048576,MATCH('Estadísticas BCR'!AH$5,BCR!$A:$A,0),MATCH('Estadísticas BCR'!$B77,BCR!$1:$1,0))),AVERAGE(#REF!)),"")</f>
        <v>0</v>
      </c>
      <c r="AI77" s="59">
        <f>+IFERROR(IF(ISTEXT(AI$5)=FALSE,(INDEX(BCR!$1:$1048576,MATCH('Estadísticas BCR'!AI$5,BCR!$A:$A,0),MATCH('Estadísticas BCR'!$B77,BCR!$1:$1,0))),AVERAGE(#REF!)),"")</f>
        <v>0</v>
      </c>
      <c r="AJ77" s="59">
        <f>+IFERROR(IF(ISTEXT(AJ$5)=FALSE,(INDEX(BCR!$1:$1048576,MATCH('Estadísticas BCR'!AJ$5,BCR!$A:$A,0),MATCH('Estadísticas BCR'!$B77,BCR!$1:$1,0))),AVERAGE(#REF!)),"")</f>
        <v>0</v>
      </c>
      <c r="AK77" s="59">
        <f>+IFERROR(IF(ISTEXT(AK$5)=FALSE,(INDEX(BCR!$1:$1048576,MATCH('Estadísticas BCR'!AK$5,BCR!$A:$A,0),MATCH('Estadísticas BCR'!$B77,BCR!$1:$1,0))),AVERAGE(#REF!)),"")</f>
        <v>0</v>
      </c>
      <c r="AL77" s="59">
        <f>+IFERROR(IF(ISTEXT(AL$5)=FALSE,(INDEX(BCR!$1:$1048576,MATCH('Estadísticas BCR'!AL$5,BCR!$A:$A,0),MATCH('Estadísticas BCR'!$B77,BCR!$1:$1,0))),AVERAGE(#REF!)),"")</f>
        <v>0</v>
      </c>
      <c r="AM77" s="59">
        <f>+IFERROR(IF(ISTEXT(AM$5)=FALSE,(INDEX(BCR!$1:$1048576,MATCH('Estadísticas BCR'!AM$5,BCR!$A:$A,0),MATCH('Estadísticas BCR'!$B77,BCR!$1:$1,0))),AVERAGE(#REF!)),"")</f>
        <v>0</v>
      </c>
      <c r="AN77" s="59">
        <f>+IFERROR(IF(ISTEXT(AN$5)=FALSE,(INDEX(BCR!$1:$1048576,MATCH('Estadísticas BCR'!AN$5,BCR!$A:$A,0),MATCH('Estadísticas BCR'!$B77,BCR!$1:$1,0))),AVERAGE(#REF!)),"")</f>
        <v>0</v>
      </c>
      <c r="AO77" s="59">
        <f>+IFERROR(IF(ISTEXT(AO$5)=FALSE,(INDEX(BCR!$1:$1048576,MATCH('Estadísticas BCR'!AO$5,BCR!$A:$A,0),MATCH('Estadísticas BCR'!$B77,BCR!$1:$1,0))),AVERAGE(#REF!)),"")</f>
        <v>0</v>
      </c>
      <c r="AP77" s="60">
        <f>+IFERROR(IF(ISTEXT(AP$5)=FALSE,(INDEX(BCR!$1:$1048576,MATCH('Estadísticas BCR'!AP$5,BCR!$A:$A,0),MATCH('Estadísticas BCR'!$B77,BCR!$1:$1,0))),AVERAGE(AD77:AO77)),"")</f>
        <v>0</v>
      </c>
      <c r="AQ77" s="59">
        <f>+IFERROR(IF(ISTEXT(AQ$5)=FALSE,(INDEX(BCR!$1:$1048576,MATCH('Estadísticas BCR'!AQ$5,BCR!$A:$A,0),MATCH('Estadísticas BCR'!$B77,BCR!$1:$1,0))),AVERAGE(#REF!)),"")</f>
        <v>0</v>
      </c>
      <c r="AR77" s="59">
        <f>+IFERROR(IF(ISTEXT(AR$5)=FALSE,(INDEX(BCR!$1:$1048576,MATCH('Estadísticas BCR'!AR$5,BCR!$A:$A,0),MATCH('Estadísticas BCR'!$B77,BCR!$1:$1,0))),AVERAGE(#REF!)),"")</f>
        <v>0</v>
      </c>
      <c r="AS77" s="59">
        <f>+IFERROR(IF(ISTEXT(AS$5)=FALSE,(INDEX(BCR!$1:$1048576,MATCH('Estadísticas BCR'!AS$5,BCR!$A:$A,0),MATCH('Estadísticas BCR'!$B77,BCR!$1:$1,0))),AVERAGE(#REF!)),"")</f>
        <v>0</v>
      </c>
      <c r="AT77" s="59">
        <f>+IFERROR(IF(ISTEXT(AT$5)=FALSE,(INDEX(BCR!$1:$1048576,MATCH('Estadísticas BCR'!AT$5,BCR!$A:$A,0),MATCH('Estadísticas BCR'!$B77,BCR!$1:$1,0))),AVERAGE(#REF!)),"")</f>
        <v>0</v>
      </c>
      <c r="AU77" s="59">
        <f>+IFERROR(IF(ISTEXT(AU$5)=FALSE,(INDEX(BCR!$1:$1048576,MATCH('Estadísticas BCR'!AU$5,BCR!$A:$A,0),MATCH('Estadísticas BCR'!$B77,BCR!$1:$1,0))),AVERAGE(#REF!)),"")</f>
        <v>0</v>
      </c>
      <c r="AV77" s="59">
        <f>+IFERROR(IF(ISTEXT(AV$5)=FALSE,(INDEX(BCR!$1:$1048576,MATCH('Estadísticas BCR'!AV$5,BCR!$A:$A,0),MATCH('Estadísticas BCR'!$B77,BCR!$1:$1,0))),AVERAGE(#REF!)),"")</f>
        <v>0</v>
      </c>
      <c r="AW77" s="59">
        <f>+IFERROR(IF(ISTEXT(AW$5)=FALSE,(INDEX(BCR!$1:$1048576,MATCH('Estadísticas BCR'!AW$5,BCR!$A:$A,0),MATCH('Estadísticas BCR'!$B77,BCR!$1:$1,0))),AVERAGE(#REF!)),"")</f>
        <v>0</v>
      </c>
      <c r="AX77" s="59">
        <f>+IFERROR(IF(ISTEXT(AX$5)=FALSE,(INDEX(BCR!$1:$1048576,MATCH('Estadísticas BCR'!AX$5,BCR!$A:$A,0),MATCH('Estadísticas BCR'!$B77,BCR!$1:$1,0))),AVERAGE(#REF!)),"")</f>
        <v>0</v>
      </c>
      <c r="AY77" s="59">
        <f>+IFERROR(IF(ISTEXT(AY$5)=FALSE,(INDEX(BCR!$1:$1048576,MATCH('Estadísticas BCR'!AY$5,BCR!$A:$A,0),MATCH('Estadísticas BCR'!$B77,BCR!$1:$1,0))),AVERAGE(#REF!)),"")</f>
        <v>0</v>
      </c>
      <c r="AZ77" s="59">
        <f>+IFERROR(IF(ISTEXT(AZ$5)=FALSE,(INDEX(BCR!$1:$1048576,MATCH('Estadísticas BCR'!AZ$5,BCR!$A:$A,0),MATCH('Estadísticas BCR'!$B77,BCR!$1:$1,0))),AVERAGE(#REF!)),"")</f>
        <v>0</v>
      </c>
      <c r="BA77" s="59">
        <f>+IFERROR(IF(ISTEXT(BA$5)=FALSE,(INDEX(BCR!$1:$1048576,MATCH('Estadísticas BCR'!BA$5,BCR!$A:$A,0),MATCH('Estadísticas BCR'!$B77,BCR!$1:$1,0))),AVERAGE(#REF!)),"")</f>
        <v>0</v>
      </c>
      <c r="BB77" s="59">
        <f>+IFERROR(IF(ISTEXT(BB$5)=FALSE,(INDEX(BCR!$1:$1048576,MATCH('Estadísticas BCR'!BB$5,BCR!$A:$A,0),MATCH('Estadísticas BCR'!$B77,BCR!$1:$1,0))),AVERAGE(#REF!)),"")</f>
        <v>0</v>
      </c>
      <c r="BC77" s="60">
        <f>+IFERROR(IF(ISTEXT(BC$5)=FALSE,(INDEX(BCR!$1:$1048576,MATCH('Estadísticas BCR'!BC$5,BCR!$A:$A,0),MATCH('Estadísticas BCR'!$B77,BCR!$1:$1,0))),AVERAGE(AQ77:BB77)),"")</f>
        <v>0</v>
      </c>
      <c r="BD77" s="59">
        <f>+IFERROR(IF(ISTEXT(BD$5)=FALSE,(INDEX(BCR!$1:$1048576,MATCH('Estadísticas BCR'!BD$5,BCR!$A:$A,0),MATCH('Estadísticas BCR'!$B77,BCR!$1:$1,0))),AVERAGE(#REF!)),"")</f>
        <v>0</v>
      </c>
      <c r="BE77" s="59">
        <f>+IFERROR(IF(ISTEXT(BE$5)=FALSE,(INDEX(BCR!$1:$1048576,MATCH('Estadísticas BCR'!BE$5,BCR!$A:$A,0),MATCH('Estadísticas BCR'!$B77,BCR!$1:$1,0))),AVERAGE(#REF!)),"")</f>
        <v>0</v>
      </c>
      <c r="BF77" s="59">
        <f>+IFERROR(IF(ISTEXT(BF$5)=FALSE,(INDEX(BCR!$1:$1048576,MATCH('Estadísticas BCR'!BF$5,BCR!$A:$A,0),MATCH('Estadísticas BCR'!$B77,BCR!$1:$1,0))),AVERAGE(#REF!)),"")</f>
        <v>0</v>
      </c>
      <c r="BG77" s="59">
        <f>+IFERROR(IF(ISTEXT(BG$5)=FALSE,(INDEX(BCR!$1:$1048576,MATCH('Estadísticas BCR'!BG$5,BCR!$A:$A,0),MATCH('Estadísticas BCR'!$B77,BCR!$1:$1,0))),AVERAGE(#REF!)),"")</f>
        <v>0</v>
      </c>
      <c r="BH77" s="59">
        <f>+IFERROR(IF(ISTEXT(BH$5)=FALSE,(INDEX(BCR!$1:$1048576,MATCH('Estadísticas BCR'!BH$5,BCR!$A:$A,0),MATCH('Estadísticas BCR'!$B77,BCR!$1:$1,0))),AVERAGE(#REF!)),"")</f>
        <v>0</v>
      </c>
      <c r="BI77" s="59">
        <f>+IFERROR(IF(ISTEXT(BI$5)=FALSE,(INDEX(BCR!$1:$1048576,MATCH('Estadísticas BCR'!BI$5,BCR!$A:$A,0),MATCH('Estadísticas BCR'!$B77,BCR!$1:$1,0))),AVERAGE(#REF!)),"")</f>
        <v>0</v>
      </c>
      <c r="BJ77" s="59">
        <f>+IFERROR(IF(ISTEXT(BJ$5)=FALSE,(INDEX(BCR!$1:$1048576,MATCH('Estadísticas BCR'!BJ$5,BCR!$A:$A,0),MATCH('Estadísticas BCR'!$B77,BCR!$1:$1,0))),AVERAGE(#REF!)),"")</f>
        <v>0</v>
      </c>
      <c r="BK77" s="59">
        <f>+IFERROR(IF(ISTEXT(BK$5)=FALSE,(INDEX(BCR!$1:$1048576,MATCH('Estadísticas BCR'!BK$5,BCR!$A:$A,0),MATCH('Estadísticas BCR'!$B77,BCR!$1:$1,0))),AVERAGE(#REF!)),"")</f>
        <v>0</v>
      </c>
      <c r="BL77" s="59">
        <f>+IFERROR(IF(ISTEXT(BL$5)=FALSE,(INDEX(BCR!$1:$1048576,MATCH('Estadísticas BCR'!BL$5,BCR!$A:$A,0),MATCH('Estadísticas BCR'!$B77,BCR!$1:$1,0))),AVERAGE(#REF!)),"")</f>
        <v>0</v>
      </c>
      <c r="BM77" s="59">
        <f>+IFERROR(IF(ISTEXT(BM$5)=FALSE,(INDEX(BCR!$1:$1048576,MATCH('Estadísticas BCR'!BM$5,BCR!$A:$A,0),MATCH('Estadísticas BCR'!$B77,BCR!$1:$1,0))),AVERAGE(#REF!)),"")</f>
        <v>0</v>
      </c>
      <c r="BN77" s="59">
        <f>+IFERROR(IF(ISTEXT(BN$5)=FALSE,(INDEX(BCR!$1:$1048576,MATCH('Estadísticas BCR'!BN$5,BCR!$A:$A,0),MATCH('Estadísticas BCR'!$B77,BCR!$1:$1,0))),AVERAGE(#REF!)),"")</f>
        <v>0</v>
      </c>
      <c r="BO77" s="59">
        <f>+IFERROR(IF(ISTEXT(BO$5)=FALSE,(INDEX(BCR!$1:$1048576,MATCH('Estadísticas BCR'!BO$5,BCR!$A:$A,0),MATCH('Estadísticas BCR'!$B77,BCR!$1:$1,0))),AVERAGE(#REF!)),"")</f>
        <v>0</v>
      </c>
      <c r="BP77" s="60">
        <f>+IFERROR(IF(ISTEXT(BP$5)=FALSE,(INDEX(BCR!$1:$1048576,MATCH('Estadísticas BCR'!BP$5,BCR!$A:$A,0),MATCH('Estadísticas BCR'!$B77,BCR!$1:$1,0))),AVERAGE(BD77:BO77)),"")</f>
        <v>0</v>
      </c>
      <c r="BQ77" s="59">
        <f>+IFERROR(IF(ISTEXT(BQ$5)=FALSE,(INDEX(BCR!$1:$1048576,MATCH('Estadísticas BCR'!BQ$5,BCR!$A:$A,0),MATCH('Estadísticas BCR'!$B77,BCR!$1:$1,0))),AVERAGE(#REF!)),"")</f>
        <v>0</v>
      </c>
      <c r="BR77" s="59">
        <f>+IFERROR(IF(ISTEXT(BR$5)=FALSE,(INDEX(BCR!$1:$1048576,MATCH('Estadísticas BCR'!BR$5,BCR!$A:$A,0),MATCH('Estadísticas BCR'!$B77,BCR!$1:$1,0))),AVERAGE(#REF!)),"")</f>
        <v>0</v>
      </c>
      <c r="BS77" s="59">
        <f>+IFERROR(IF(ISTEXT(BS$5)=FALSE,(INDEX(BCR!$1:$1048576,MATCH('Estadísticas BCR'!BS$5,BCR!$A:$A,0),MATCH('Estadísticas BCR'!$B77,BCR!$1:$1,0))),AVERAGE(#REF!)),"")</f>
        <v>0</v>
      </c>
      <c r="BT77" s="59">
        <f>+IFERROR(IF(ISTEXT(BT$5)=FALSE,(INDEX(BCR!$1:$1048576,MATCH('Estadísticas BCR'!BT$5,BCR!$A:$A,0),MATCH('Estadísticas BCR'!$B77,BCR!$1:$1,0))),AVERAGE(#REF!)),"")</f>
        <v>0</v>
      </c>
      <c r="BU77" s="59">
        <f>+IFERROR(IF(ISTEXT(BU$5)=FALSE,(INDEX(BCR!$1:$1048576,MATCH('Estadísticas BCR'!BU$5,BCR!$A:$A,0),MATCH('Estadísticas BCR'!$B77,BCR!$1:$1,0))),AVERAGE(#REF!)),"")</f>
        <v>0</v>
      </c>
      <c r="BV77" s="59">
        <f>+IFERROR(IF(ISTEXT(BV$5)=FALSE,(INDEX(BCR!$1:$1048576,MATCH('Estadísticas BCR'!BV$5,BCR!$A:$A,0),MATCH('Estadísticas BCR'!$B77,BCR!$1:$1,0))),AVERAGE(#REF!)),"")</f>
        <v>0</v>
      </c>
      <c r="BW77" s="59">
        <f>+IFERROR(IF(ISTEXT(BW$5)=FALSE,(INDEX(BCR!$1:$1048576,MATCH('Estadísticas BCR'!BW$5,BCR!$A:$A,0),MATCH('Estadísticas BCR'!$B77,BCR!$1:$1,0))),AVERAGE(#REF!)),"")</f>
        <v>0</v>
      </c>
      <c r="BX77" s="59">
        <f>+IFERROR(IF(ISTEXT(BX$5)=FALSE,(INDEX(BCR!$1:$1048576,MATCH('Estadísticas BCR'!BX$5,BCR!$A:$A,0),MATCH('Estadísticas BCR'!$B77,BCR!$1:$1,0))),AVERAGE(#REF!)),"")</f>
        <v>0</v>
      </c>
      <c r="BY77" s="59">
        <f>+IFERROR(IF(ISTEXT(BY$5)=FALSE,(INDEX(BCR!$1:$1048576,MATCH('Estadísticas BCR'!BY$5,BCR!$A:$A,0),MATCH('Estadísticas BCR'!$B77,BCR!$1:$1,0))),AVERAGE(#REF!)),"")</f>
        <v>0</v>
      </c>
      <c r="BZ77" s="59">
        <f>+IFERROR(IF(ISTEXT(BZ$5)=FALSE,(INDEX(BCR!$1:$1048576,MATCH('Estadísticas BCR'!BZ$5,BCR!$A:$A,0),MATCH('Estadísticas BCR'!$B77,BCR!$1:$1,0))),AVERAGE(#REF!)),"")</f>
        <v>0</v>
      </c>
      <c r="CA77" s="59">
        <f>+IFERROR(IF(ISTEXT(CA$5)=FALSE,(INDEX(BCR!$1:$1048576,MATCH('Estadísticas BCR'!CA$5,BCR!$A:$A,0),MATCH('Estadísticas BCR'!$B77,BCR!$1:$1,0))),AVERAGE(#REF!)),"")</f>
        <v>0</v>
      </c>
      <c r="CB77" s="59">
        <f>+IFERROR(IF(ISTEXT(CB$5)=FALSE,(INDEX(BCR!$1:$1048576,MATCH('Estadísticas BCR'!CB$5,BCR!$A:$A,0),MATCH('Estadísticas BCR'!$B77,BCR!$1:$1,0))),AVERAGE(#REF!)),"")</f>
        <v>0</v>
      </c>
      <c r="CC77" s="60">
        <f>+IFERROR(IF(ISTEXT(CC$5)=FALSE,(INDEX(BCR!$1:$1048576,MATCH('Estadísticas BCR'!CC$5,BCR!$A:$A,0),MATCH('Estadísticas BCR'!$B77,BCR!$1:$1,0))),AVERAGE(BQ77:CB77)),"")</f>
        <v>0</v>
      </c>
      <c r="CD77" s="59">
        <f>+IFERROR(IF(ISTEXT(CD$5)=FALSE,(INDEX(BCR!$1:$1048576,MATCH('Estadísticas BCR'!CD$5,BCR!$A:$A,0),MATCH('Estadísticas BCR'!$B77,BCR!$1:$1,0))),AVERAGE(#REF!)),"")</f>
        <v>0</v>
      </c>
      <c r="CE77" s="59">
        <f>+IFERROR(IF(ISTEXT(CE$5)=FALSE,(INDEX(BCR!$1:$1048576,MATCH('Estadísticas BCR'!CE$5,BCR!$A:$A,0),MATCH('Estadísticas BCR'!$B77,BCR!$1:$1,0))),AVERAGE(#REF!)),"")</f>
        <v>0</v>
      </c>
      <c r="CF77" s="59">
        <f>+IFERROR(IF(ISTEXT(CF$5)=FALSE,(INDEX(BCR!$1:$1048576,MATCH('Estadísticas BCR'!CF$5,BCR!$A:$A,0),MATCH('Estadísticas BCR'!$B77,BCR!$1:$1,0))),AVERAGE(#REF!)),"")</f>
        <v>0</v>
      </c>
      <c r="CG77" s="59">
        <f>+IFERROR(IF(ISTEXT(CG$5)=FALSE,(INDEX(BCR!$1:$1048576,MATCH('Estadísticas BCR'!CG$5,BCR!$A:$A,0),MATCH('Estadísticas BCR'!$B77,BCR!$1:$1,0))),AVERAGE(#REF!)),"")</f>
        <v>0</v>
      </c>
      <c r="CH77" s="59">
        <f>+IFERROR(IF(ISTEXT(CH$5)=FALSE,(INDEX(BCR!$1:$1048576,MATCH('Estadísticas BCR'!CH$5,BCR!$A:$A,0),MATCH('Estadísticas BCR'!$B77,BCR!$1:$1,0))),AVERAGE(#REF!)),"")</f>
        <v>0</v>
      </c>
      <c r="CI77" s="59">
        <f>+IFERROR(IF(ISTEXT(CI$5)=FALSE,(INDEX(BCR!$1:$1048576,MATCH('Estadísticas BCR'!CI$5,BCR!$A:$A,0),MATCH('Estadísticas BCR'!$B77,BCR!$1:$1,0))),AVERAGE(#REF!)),"")</f>
        <v>0</v>
      </c>
      <c r="CJ77" s="59">
        <f>+IFERROR(IF(ISTEXT(CJ$5)=FALSE,(INDEX(BCR!$1:$1048576,MATCH('Estadísticas BCR'!CJ$5,BCR!$A:$A,0),MATCH('Estadísticas BCR'!$B77,BCR!$1:$1,0))),AVERAGE(#REF!)),"")</f>
        <v>0</v>
      </c>
      <c r="CK77" s="59">
        <f>+IFERROR(IF(ISTEXT(CK$5)=FALSE,(INDEX(BCR!$1:$1048576,MATCH('Estadísticas BCR'!CK$5,BCR!$A:$A,0),MATCH('Estadísticas BCR'!$B77,BCR!$1:$1,0))),AVERAGE(#REF!)),"")</f>
        <v>0</v>
      </c>
      <c r="CL77" s="59">
        <f>+IFERROR(IF(ISTEXT(CL$5)=FALSE,(INDEX(BCR!$1:$1048576,MATCH('Estadísticas BCR'!CL$5,BCR!$A:$A,0),MATCH('Estadísticas BCR'!$B77,BCR!$1:$1,0))),AVERAGE(#REF!)),"")</f>
        <v>0</v>
      </c>
      <c r="CM77" s="59">
        <f>+IFERROR(IF(ISTEXT(CM$5)=FALSE,(INDEX(BCR!$1:$1048576,MATCH('Estadísticas BCR'!CM$5,BCR!$A:$A,0),MATCH('Estadísticas BCR'!$B77,BCR!$1:$1,0))),AVERAGE(#REF!)),"")</f>
        <v>0</v>
      </c>
      <c r="CN77" s="59">
        <f>+IFERROR(IF(ISTEXT(CN$5)=FALSE,(INDEX(BCR!$1:$1048576,MATCH('Estadísticas BCR'!CN$5,BCR!$A:$A,0),MATCH('Estadísticas BCR'!$B77,BCR!$1:$1,0))),AVERAGE(#REF!)),"")</f>
        <v>0</v>
      </c>
      <c r="CO77" s="59">
        <f>+IFERROR(IF(ISTEXT(CO$5)=FALSE,(INDEX(BCR!$1:$1048576,MATCH('Estadísticas BCR'!CO$5,BCR!$A:$A,0),MATCH('Estadísticas BCR'!$B77,BCR!$1:$1,0))),AVERAGE(#REF!)),"")</f>
        <v>0</v>
      </c>
      <c r="CP77" s="60">
        <f>+IFERROR(IF(ISTEXT(CP$5)=FALSE,(INDEX(BCR!$1:$1048576,MATCH('Estadísticas BCR'!CP$5,BCR!$A:$A,0),MATCH('Estadísticas BCR'!$B77,BCR!$1:$1,0))),AVERAGE(CD77:CO77)),"")</f>
        <v>0</v>
      </c>
      <c r="CQ77" s="59">
        <f>+IFERROR(IF(ISTEXT(CQ$5)=FALSE,(INDEX(BCR!$1:$1048576,MATCH('Estadísticas BCR'!CQ$5,BCR!$A:$A,0),MATCH('Estadísticas BCR'!$B77,BCR!$1:$1,0))),AVERAGE(#REF!)),"")</f>
        <v>0</v>
      </c>
      <c r="CR77" s="59">
        <f>+IFERROR(IF(ISTEXT(CR$5)=FALSE,(INDEX(BCR!$1:$1048576,MATCH('Estadísticas BCR'!CR$5,BCR!$A:$A,0),MATCH('Estadísticas BCR'!$B77,BCR!$1:$1,0))),AVERAGE(#REF!)),"")</f>
        <v>0</v>
      </c>
      <c r="CS77" s="59">
        <f>+IFERROR(IF(ISTEXT(CS$5)=FALSE,(INDEX(BCR!$1:$1048576,MATCH('Estadísticas BCR'!CS$5,BCR!$A:$A,0),MATCH('Estadísticas BCR'!$B77,BCR!$1:$1,0))),AVERAGE(#REF!)),"")</f>
        <v>0</v>
      </c>
      <c r="CT77" s="59">
        <f>+IFERROR(IF(ISTEXT(CT$5)=FALSE,(INDEX(BCR!$1:$1048576,MATCH('Estadísticas BCR'!CT$5,BCR!$A:$A,0),MATCH('Estadísticas BCR'!$B77,BCR!$1:$1,0))),AVERAGE(#REF!)),"")</f>
        <v>0</v>
      </c>
      <c r="CU77" s="59">
        <f>+IFERROR(IF(ISTEXT(CU$5)=FALSE,(INDEX(BCR!$1:$1048576,MATCH('Estadísticas BCR'!CU$5,BCR!$A:$A,0),MATCH('Estadísticas BCR'!$B77,BCR!$1:$1,0))),AVERAGE(#REF!)),"")</f>
        <v>0</v>
      </c>
      <c r="CV77" s="59">
        <f>+IFERROR(IF(ISTEXT(CV$5)=FALSE,(INDEX(BCR!$1:$1048576,MATCH('Estadísticas BCR'!CV$5,BCR!$A:$A,0),MATCH('Estadísticas BCR'!$B77,BCR!$1:$1,0))),AVERAGE(#REF!)),"")</f>
        <v>0</v>
      </c>
      <c r="CW77" s="59">
        <f>+IFERROR(IF(ISTEXT(CW$5)=FALSE,(INDEX(BCR!$1:$1048576,MATCH('Estadísticas BCR'!CW$5,BCR!$A:$A,0),MATCH('Estadísticas BCR'!$B77,BCR!$1:$1,0))),AVERAGE(#REF!)),"")</f>
        <v>0</v>
      </c>
      <c r="CX77" s="59">
        <f>+IFERROR(IF(ISTEXT(CX$5)=FALSE,(INDEX(BCR!$1:$1048576,MATCH('Estadísticas BCR'!CX$5,BCR!$A:$A,0),MATCH('Estadísticas BCR'!$B77,BCR!$1:$1,0))),AVERAGE(#REF!)),"")</f>
        <v>0</v>
      </c>
      <c r="CY77" s="59">
        <f>+IFERROR(IF(ISTEXT(CY$5)=FALSE,(INDEX(BCR!$1:$1048576,MATCH('Estadísticas BCR'!CY$5,BCR!$A:$A,0),MATCH('Estadísticas BCR'!$B77,BCR!$1:$1,0))),AVERAGE(#REF!)),"")</f>
        <v>0</v>
      </c>
      <c r="CZ77" s="59">
        <f>+IFERROR(IF(ISTEXT(CZ$5)=FALSE,(INDEX(BCR!$1:$1048576,MATCH('Estadísticas BCR'!CZ$5,BCR!$A:$A,0),MATCH('Estadísticas BCR'!$B77,BCR!$1:$1,0))),AVERAGE(A77:CY77)),"")</f>
        <v>0</v>
      </c>
      <c r="DA77" s="59">
        <f>+IFERROR(IF(ISTEXT(DA$5)=FALSE,(INDEX(BCR!$1:$1048576,MATCH('Estadísticas BCR'!DA$5,BCR!$A:$A,0),MATCH('Estadísticas BCR'!$B77,BCR!$1:$1,0))),AVERAGE(B77:CZ77)),"")</f>
        <v>0</v>
      </c>
      <c r="DB77" s="59">
        <f>+IFERROR(IF(ISTEXT(DB$5)=FALSE,(INDEX(BCR!$1:$1048576,MATCH('Estadísticas BCR'!DB$5,BCR!$A:$A,0),MATCH('Estadísticas BCR'!$B77,BCR!$1:$1,0))),AVERAGE(C77:DA77)),"")</f>
        <v>0</v>
      </c>
      <c r="DC77" s="60">
        <f>+IFERROR(IF(ISTEXT(DC$5)=FALSE,(INDEX(BCR!$1:$1048576,MATCH('Estadísticas BCR'!DC$5,BCR!$A:$A,0),MATCH('Estadísticas BCR'!$B77,BCR!$1:$1,0))),AVERAGE(CQ77:DB77)),"")</f>
        <v>0</v>
      </c>
      <c r="DD77" s="59">
        <f>+IFERROR(IF(ISTEXT(DD$5)=FALSE,(INDEX(BCR!$1:$1048576,MATCH('Estadísticas BCR'!DD$5,BCR!$A:$A,0),MATCH('Estadísticas BCR'!$B77,BCR!$1:$1,0))),AVERAGE(CR77:DC77)),"")</f>
        <v>0</v>
      </c>
      <c r="DE77" s="59">
        <f>+IFERROR(IF(ISTEXT(DE$5)=FALSE,(INDEX(BCR!$1:$1048576,MATCH('Estadísticas BCR'!DE$5,BCR!$A:$A,0),MATCH('Estadísticas BCR'!$B77,BCR!$1:$1,0))),AVERAGE(CS77:DD77)),"")</f>
        <v>0</v>
      </c>
      <c r="DF77" s="59">
        <f>+IFERROR(IF(ISTEXT(DF$5)=FALSE,(INDEX(BCR!$1:$1048576,MATCH('Estadísticas BCR'!DF$5,BCR!$A:$A,0),MATCH('Estadísticas BCR'!$B77,BCR!$1:$1,0))),AVERAGE(CT77:DE77)),"")</f>
        <v>0</v>
      </c>
      <c r="DG77" s="59">
        <f>+IFERROR(IF(ISTEXT(DG$5)=FALSE,(INDEX(BCR!$1:$1048576,MATCH('Estadísticas BCR'!DG$5,BCR!$A:$A,0),MATCH('Estadísticas BCR'!$B77,BCR!$1:$1,0))),AVERAGE(CU77:DF77)),"")</f>
        <v>0</v>
      </c>
      <c r="DH77" s="59">
        <f>+IFERROR(IF(ISTEXT(DH$5)=FALSE,(INDEX(BCR!$1:$1048576,MATCH('Estadísticas BCR'!DH$5,BCR!$A:$A,0),MATCH('Estadísticas BCR'!$B77,BCR!$1:$1,0))),AVERAGE(CV77:DG77)),"")</f>
        <v>0</v>
      </c>
      <c r="DI77" s="59">
        <f>+IFERROR(IF(ISTEXT(DI$5)=FALSE,(INDEX(BCR!$1:$1048576,MATCH('Estadísticas BCR'!DI$5,BCR!$A:$A,0),MATCH('Estadísticas BCR'!$B77,BCR!$1:$1,0))),AVERAGE(CW77:DH77)),"")</f>
        <v>0</v>
      </c>
      <c r="DJ77" s="59">
        <f>+IFERROR(IF(ISTEXT(DJ$5)=FALSE,(INDEX(BCR!$1:$1048576,MATCH('Estadísticas BCR'!DJ$5,BCR!$A:$A,0),MATCH('Estadísticas BCR'!$B77,BCR!$1:$1,0))),AVERAGE(CX77:DI77)),"")</f>
        <v>0</v>
      </c>
      <c r="DK77" s="59">
        <f>+IFERROR(IF(ISTEXT(DK$5)=FALSE,(INDEX(BCR!$1:$1048576,MATCH('Estadísticas BCR'!DK$5,BCR!$A:$A,0),MATCH('Estadísticas BCR'!$B77,BCR!$1:$1,0))),AVERAGE(CY77:DJ77)),"")</f>
        <v>0</v>
      </c>
      <c r="DL77" s="59">
        <f>+IFERROR(IF(ISTEXT(DL$5)=FALSE,(INDEX(BCR!$1:$1048576,MATCH('Estadísticas BCR'!DL$5,BCR!$A:$A,0),MATCH('Estadísticas BCR'!$B77,BCR!$1:$1,0))),AVERAGE(CZ77:DK77)),"")</f>
        <v>0</v>
      </c>
      <c r="DM77" s="59">
        <f>+IFERROR(IF(ISTEXT(DM$5)=FALSE,(INDEX(BCR!$1:$1048576,MATCH('Estadísticas BCR'!DM$5,BCR!$A:$A,0),MATCH('Estadísticas BCR'!$B77,BCR!$1:$1,0))),AVERAGE(DA77:DL77)),"")</f>
        <v>0</v>
      </c>
      <c r="DN77" s="59">
        <f>+IFERROR(IF(ISTEXT(DN$5)=FALSE,(INDEX(BCR!$1:$1048576,MATCH('Estadísticas BCR'!DN$5,BCR!$A:$A,0),MATCH('Estadísticas BCR'!$B77,BCR!$1:$1,0))),AVERAGE(DB77:DM77)),"")</f>
        <v>0</v>
      </c>
      <c r="DO77" s="59">
        <f>+IFERROR(IF(ISTEXT(DO$5)=FALSE,(INDEX(BCR!$1:$1048576,MATCH('Estadísticas BCR'!DO$5,BCR!$A:$A,0),MATCH('Estadísticas BCR'!$B77,BCR!$1:$1,0))),AVERAGE(DC77:DN77)),"")</f>
        <v>0</v>
      </c>
      <c r="DP77" s="60">
        <f>+IFERROR(IF(ISTEXT(DP$5)=FALSE,(INDEX(BCR!$1:$1048576,MATCH('Estadísticas BCR'!DP$5,BCR!$A:$A,0),MATCH('Estadísticas BCR'!$B77,BCR!$1:$1,0))),AVERAGE(DD77:DO77)),"")</f>
        <v>0</v>
      </c>
      <c r="DQ77" s="59">
        <f>+IFERROR(IF(ISTEXT(DQ$5)=FALSE,(INDEX(BCR!$1:$1048576,MATCH('Estadísticas BCR'!DQ$5,BCR!$A:$A,0),MATCH('Estadísticas BCR'!$B77,BCR!$1:$1,0))),AVERAGE(DE77:DP77)),"")</f>
        <v>0</v>
      </c>
      <c r="DR77" s="59">
        <f>+IFERROR(IF(ISTEXT(DR$5)=FALSE,(INDEX(BCR!$1:$1048576,MATCH('Estadísticas BCR'!DR$5,BCR!$A:$A,0),MATCH('Estadísticas BCR'!$B77,BCR!$1:$1,0))),AVERAGE(DF77:DQ77)),"")</f>
        <v>0</v>
      </c>
      <c r="DS77" s="59">
        <f>+IFERROR(IF(ISTEXT(DS$5)=FALSE,(INDEX(BCR!$1:$1048576,MATCH('Estadísticas BCR'!DS$5,BCR!$A:$A,0),MATCH('Estadísticas BCR'!$B77,BCR!$1:$1,0))),AVERAGE(DG77:DR77)),"")</f>
        <v>0</v>
      </c>
      <c r="DT77" s="59">
        <f>+IFERROR(IF(ISTEXT(DT$5)=FALSE,(INDEX(BCR!$1:$1048576,MATCH('Estadísticas BCR'!DT$5,BCR!$A:$A,0),MATCH('Estadísticas BCR'!$B77,BCR!$1:$1,0))),AVERAGE(DH77:DS77)),"")</f>
        <v>0</v>
      </c>
      <c r="DU77" s="59">
        <f>+IFERROR(IF(ISTEXT(DU$5)=FALSE,(INDEX(BCR!$1:$1048576,MATCH('Estadísticas BCR'!DU$5,BCR!$A:$A,0),MATCH('Estadísticas BCR'!$B77,BCR!$1:$1,0))),AVERAGE(DI77:DT77)),"")</f>
        <v>0</v>
      </c>
      <c r="DV77" s="59">
        <f>+IFERROR(IF(ISTEXT(DV$5)=FALSE,(INDEX(BCR!$1:$1048576,MATCH('Estadísticas BCR'!DV$5,BCR!$A:$A,0),MATCH('Estadísticas BCR'!$B77,BCR!$1:$1,0))),AVERAGE(DJ77:DU77)),"")</f>
        <v>0</v>
      </c>
      <c r="DW77" s="59">
        <f>+IFERROR(IF(ISTEXT(DW$5)=FALSE,(INDEX(BCR!$1:$1048576,MATCH('Estadísticas BCR'!DW$5,BCR!$A:$A,0),MATCH('Estadísticas BCR'!$B77,BCR!$1:$1,0))),AVERAGE(DK77:DV77)),"")</f>
        <v>0</v>
      </c>
      <c r="DX77" s="59">
        <f>+IFERROR(IF(ISTEXT(DX$5)=FALSE,(INDEX(BCR!$1:$1048576,MATCH('Estadísticas BCR'!DX$5,BCR!$A:$A,0),MATCH('Estadísticas BCR'!$B77,BCR!$1:$1,0))),AVERAGE(DL77:DW77)),"")</f>
        <v>0</v>
      </c>
      <c r="DY77" s="59">
        <f>+IFERROR(IF(ISTEXT(DY$5)=FALSE,(INDEX(BCR!$1:$1048576,MATCH('Estadísticas BCR'!DY$5,BCR!$A:$A,0),MATCH('Estadísticas BCR'!$B77,BCR!$1:$1,0))),AVERAGE(DM77:DX77)),"")</f>
        <v>0</v>
      </c>
      <c r="DZ77" s="59">
        <f>+IFERROR(IF(ISTEXT(DZ$5)=FALSE,(INDEX(BCR!$1:$1048576,MATCH('Estadísticas BCR'!DZ$5,BCR!$A:$A,0),MATCH('Estadísticas BCR'!$B77,BCR!$1:$1,0))),AVERAGE(DN77:DY77)),"")</f>
        <v>0</v>
      </c>
      <c r="EA77" s="59">
        <f>+IFERROR(IF(ISTEXT(EA$5)=FALSE,(INDEX(BCR!$1:$1048576,MATCH('Estadísticas BCR'!EA$5,BCR!$A:$A,0),MATCH('Estadísticas BCR'!$B77,BCR!$1:$1,0))),AVERAGE(DO77:DZ77)),"")</f>
        <v>0</v>
      </c>
      <c r="EB77" s="59">
        <f>+IFERROR(IF(ISTEXT(EB$5)=FALSE,(INDEX(BCR!$1:$1048576,MATCH('Estadísticas BCR'!EB$5,BCR!$A:$A,0),MATCH('Estadísticas BCR'!$B77,BCR!$1:$1,0))),AVERAGE(DP77:EA77)),"")</f>
        <v>0</v>
      </c>
      <c r="EC77" s="60">
        <f>+IFERROR(IF(ISTEXT(EC$5)=FALSE,(INDEX(BCR!$1:$1048576,MATCH('Estadísticas BCR'!EC$5,BCR!$A:$A,0),MATCH('Estadísticas BCR'!$B77,BCR!$1:$1,0))),AVERAGE(DQ77:EB77)),"")</f>
        <v>0</v>
      </c>
      <c r="ED77" s="59">
        <f>+IFERROR(IF(ISTEXT(ED$5)=FALSE,(INDEX(BCR!$1:$1048576,MATCH('Estadísticas BCR'!ED$5,BCR!$A:$A,0),MATCH('Estadísticas BCR'!$B77,BCR!$1:$1,0))),AVERAGE(DR77:EC77)),"")</f>
        <v>0</v>
      </c>
      <c r="EE77" s="59">
        <f>+IFERROR(IF(ISTEXT(EE$5)=FALSE,(INDEX(BCR!$1:$1048576,MATCH('Estadísticas BCR'!EE$5,BCR!$A:$A,0),MATCH('Estadísticas BCR'!$B77,BCR!$1:$1,0))),AVERAGE(DS77:ED77)),"")</f>
        <v>0</v>
      </c>
      <c r="EF77" s="59">
        <f>+IFERROR(IF(ISTEXT(EF$5)=FALSE,(INDEX(BCR!$1:$1048576,MATCH('Estadísticas BCR'!EF$5,BCR!$A:$A,0),MATCH('Estadísticas BCR'!$B77,BCR!$1:$1,0))),AVERAGE(DT77:EE77)),"")</f>
        <v>0</v>
      </c>
      <c r="EG77" s="59">
        <f>+IFERROR(IF(ISTEXT(EG$5)=FALSE,(INDEX(BCR!$1:$1048576,MATCH('Estadísticas BCR'!EG$5,BCR!$A:$A,0),MATCH('Estadísticas BCR'!$B77,BCR!$1:$1,0))),AVERAGE(DU77:EF77)),"")</f>
        <v>0</v>
      </c>
      <c r="EH77" s="59">
        <f>+IFERROR(IF(ISTEXT(EH$5)=FALSE,(INDEX(BCR!$1:$1048576,MATCH('Estadísticas BCR'!EH$5,BCR!$A:$A,0),MATCH('Estadísticas BCR'!$B77,BCR!$1:$1,0))),AVERAGE(DV77:EG77)),"")</f>
        <v>0</v>
      </c>
      <c r="EI77" s="59">
        <f>+IFERROR(IF(ISTEXT(EI$5)=FALSE,(INDEX(BCR!$1:$1048576,MATCH('Estadísticas BCR'!EI$5,BCR!$A:$A,0),MATCH('Estadísticas BCR'!$B77,BCR!$1:$1,0))),AVERAGE(DW77:EH77)),"")</f>
        <v>0</v>
      </c>
      <c r="EJ77" s="59">
        <f>+IFERROR(IF(ISTEXT(EJ$5)=FALSE,(INDEX(BCR!$1:$1048576,MATCH('Estadísticas BCR'!EJ$5,BCR!$A:$A,0),MATCH('Estadísticas BCR'!$B77,BCR!$1:$1,0))),AVERAGE(DX77:EI77)),"")</f>
        <v>0</v>
      </c>
      <c r="EK77" s="59">
        <f>+IFERROR(IF(ISTEXT(EK$5)=FALSE,(INDEX(BCR!$1:$1048576,MATCH('Estadísticas BCR'!EK$5,BCR!$A:$A,0),MATCH('Estadísticas BCR'!$B77,BCR!$1:$1,0))),AVERAGE(DY77:EJ77)),"")</f>
        <v>0</v>
      </c>
      <c r="EL77" s="59">
        <f>+IFERROR(IF(ISTEXT(EL$5)=FALSE,(INDEX(BCR!$1:$1048576,MATCH('Estadísticas BCR'!EL$5,BCR!$A:$A,0),MATCH('Estadísticas BCR'!$B77,BCR!$1:$1,0))),AVERAGE(DZ77:EK77)),"")</f>
        <v>0</v>
      </c>
      <c r="EM77" s="59">
        <f>+IFERROR(IF(ISTEXT(EM$5)=FALSE,(INDEX(BCR!$1:$1048576,MATCH('Estadísticas BCR'!EM$5,BCR!$A:$A,0),MATCH('Estadísticas BCR'!$B77,BCR!$1:$1,0))),AVERAGE(EA77:EL77)),"")</f>
        <v>0</v>
      </c>
      <c r="EN77" s="59">
        <f>+IFERROR(IF(ISTEXT(EN$5)=FALSE,(INDEX(BCR!$1:$1048576,MATCH('Estadísticas BCR'!EN$5,BCR!$A:$A,0),MATCH('Estadísticas BCR'!$B77,BCR!$1:$1,0))),AVERAGE(EB77:EM77)),"")</f>
        <v>0</v>
      </c>
      <c r="EO77" s="59">
        <f>+IFERROR(IF(ISTEXT(EO$5)=FALSE,(INDEX(BCR!$1:$1048576,MATCH('Estadísticas BCR'!EO$5,BCR!$A:$A,0),MATCH('Estadísticas BCR'!$B77,BCR!$1:$1,0))),AVERAGE(EC77:EN77)),"")</f>
        <v>0</v>
      </c>
      <c r="EP77" s="60">
        <f>+IFERROR(IF(ISTEXT(EP$5)=FALSE,(INDEX(BCR!$1:$1048576,MATCH('Estadísticas BCR'!EP$5,BCR!$A:$A,0),MATCH('Estadísticas BCR'!$B77,BCR!$1:$1,0))),AVERAGE(ED77:EO77)),"")</f>
        <v>0</v>
      </c>
      <c r="EQ77" s="59">
        <f>+IFERROR(IF(ISTEXT(EQ$5)=FALSE,(INDEX(BCR!$1:$1048576,MATCH('Estadísticas BCR'!EQ$5,BCR!$A:$A,0),MATCH('Estadísticas BCR'!$B77,BCR!$1:$1,0))),AVERAGE(EE77:EP77)),"")</f>
        <v>0</v>
      </c>
      <c r="ER77" s="59">
        <f>+IFERROR(IF(ISTEXT(ER$5)=FALSE,(INDEX(BCR!$1:$1048576,MATCH('Estadísticas BCR'!ER$5,BCR!$A:$A,0),MATCH('Estadísticas BCR'!$B77,BCR!$1:$1,0))),AVERAGE(EF77:EQ77)),"")</f>
        <v>0</v>
      </c>
      <c r="ES77" s="59">
        <f>+IFERROR(IF(ISTEXT(ES$5)=FALSE,(INDEX(BCR!$1:$1048576,MATCH('Estadísticas BCR'!ES$5,BCR!$A:$A,0),MATCH('Estadísticas BCR'!$B77,BCR!$1:$1,0))),AVERAGE(EG77:ER77)),"")</f>
        <v>0</v>
      </c>
      <c r="ET77" s="59">
        <f>+IFERROR(IF(ISTEXT(ET$5)=FALSE,(INDEX(BCR!$1:$1048576,MATCH('Estadísticas BCR'!ET$5,BCR!$A:$A,0),MATCH('Estadísticas BCR'!$B77,BCR!$1:$1,0))),AVERAGE(EH77:ES77)),"")</f>
        <v>0</v>
      </c>
      <c r="EU77" s="59">
        <f>+IFERROR(IF(ISTEXT(EU$5)=FALSE,(INDEX(BCR!$1:$1048576,MATCH('Estadísticas BCR'!EU$5,BCR!$A:$A,0),MATCH('Estadísticas BCR'!$B77,BCR!$1:$1,0))),AVERAGE(EI77:ET77)),"")</f>
        <v>0</v>
      </c>
      <c r="EV77" s="59">
        <f>+IFERROR(IF(ISTEXT(EV$5)=FALSE,(INDEX(BCR!$1:$1048576,MATCH('Estadísticas BCR'!EV$5,BCR!$A:$A,0),MATCH('Estadísticas BCR'!$B77,BCR!$1:$1,0))),AVERAGE(EJ77:EU77)),"")</f>
        <v>0</v>
      </c>
      <c r="EW77" s="59">
        <f>+IFERROR(IF(ISTEXT(EW$5)=FALSE,(INDEX(BCR!$1:$1048576,MATCH('Estadísticas BCR'!EW$5,BCR!$A:$A,0),MATCH('Estadísticas BCR'!$B77,BCR!$1:$1,0))),AVERAGE(EK77:EV77)),"")</f>
        <v>0</v>
      </c>
      <c r="EX77" s="59">
        <f>+IFERROR(IF(ISTEXT(EX$5)=FALSE,(INDEX(BCR!$1:$1048576,MATCH('Estadísticas BCR'!EX$5,BCR!$A:$A,0),MATCH('Estadísticas BCR'!$B77,BCR!$1:$1,0))),AVERAGE(EL77:EW77)),"")</f>
        <v>0</v>
      </c>
      <c r="EY77" s="59">
        <f>+IFERROR(IF(ISTEXT(EY$5)=FALSE,(INDEX(BCR!$1:$1048576,MATCH('Estadísticas BCR'!EY$5,BCR!$A:$A,0),MATCH('Estadísticas BCR'!$B77,BCR!$1:$1,0))),AVERAGE(EM77:EX77)),"")</f>
        <v>0</v>
      </c>
      <c r="EZ77" s="59">
        <f>+IFERROR(IF(ISTEXT(EZ$5)=FALSE,(INDEX(BCR!$1:$1048576,MATCH('Estadísticas BCR'!EZ$5,BCR!$A:$A,0),MATCH('Estadísticas BCR'!$B77,BCR!$1:$1,0))),AVERAGE(EN77:EY77)),"")</f>
        <v>0</v>
      </c>
      <c r="FA77" s="59">
        <f>+IFERROR(IF(ISTEXT(FA$5)=FALSE,(INDEX(BCR!$1:$1048576,MATCH('Estadísticas BCR'!FA$5,BCR!$A:$A,0),MATCH('Estadísticas BCR'!$B77,BCR!$1:$1,0))),AVERAGE(EO77:EZ77)),"")</f>
        <v>0</v>
      </c>
      <c r="FB77" s="59">
        <f>+IFERROR(IF(ISTEXT(FB$5)=FALSE,(INDEX(BCR!$1:$1048576,MATCH('Estadísticas BCR'!FB$5,BCR!$A:$A,0),MATCH('Estadísticas BCR'!$B77,BCR!$1:$1,0))),AVERAGE(EP77:FA77)),"")</f>
        <v>0</v>
      </c>
      <c r="FC77" s="60">
        <f>+IFERROR(IF(ISTEXT(FC$5)=FALSE,(INDEX(BCR!$1:$1048576,MATCH('Estadísticas BCR'!FC$5,BCR!$A:$A,0),MATCH('Estadísticas BCR'!$B77,BCR!$1:$1,0))),AVERAGE(EQ77:FB77)),"")</f>
        <v>0</v>
      </c>
      <c r="FD77" s="59">
        <f>+IFERROR(IF(ISTEXT(FD$5)=FALSE,(INDEX(BCR!$1:$1048576,MATCH('Estadísticas BCR'!FD$5,BCR!$A:$A,0),MATCH('Estadísticas BCR'!$B77,BCR!$1:$1,0))),AVERAGE(ER77:FC77)),"")</f>
        <v>0</v>
      </c>
      <c r="FE77" s="59">
        <f>+IFERROR(IF(ISTEXT(FE$5)=FALSE,(INDEX(BCR!$1:$1048576,MATCH('Estadísticas BCR'!FE$5,BCR!$A:$A,0),MATCH('Estadísticas BCR'!$B77,BCR!$1:$1,0))),AVERAGE(ES77:FD77)),"")</f>
        <v>0</v>
      </c>
      <c r="FF77" s="59">
        <f>+IFERROR(IF(ISTEXT(FF$5)=FALSE,(INDEX(BCR!$1:$1048576,MATCH('Estadísticas BCR'!FF$5,BCR!$A:$A,0),MATCH('Estadísticas BCR'!$B77,BCR!$1:$1,0))),AVERAGE(ET77:FE77)),"")</f>
        <v>0</v>
      </c>
      <c r="FG77" s="59">
        <f>+IFERROR(IF(ISTEXT(FG$5)=FALSE,(INDEX(BCR!$1:$1048576,MATCH('Estadísticas BCR'!FG$5,BCR!$A:$A,0),MATCH('Estadísticas BCR'!$B77,BCR!$1:$1,0))),AVERAGE(EU77:FF77)),"")</f>
        <v>0</v>
      </c>
      <c r="FH77" s="59">
        <f>+IFERROR(IF(ISTEXT(FH$5)=FALSE,(INDEX(BCR!$1:$1048576,MATCH('Estadísticas BCR'!FH$5,BCR!$A:$A,0),MATCH('Estadísticas BCR'!$B77,BCR!$1:$1,0))),AVERAGE(EV77:FG77)),"")</f>
        <v>0</v>
      </c>
      <c r="FI77" s="59">
        <f>+IFERROR(IF(ISTEXT(FI$5)=FALSE,(INDEX(BCR!$1:$1048576,MATCH('Estadísticas BCR'!FI$5,BCR!$A:$A,0),MATCH('Estadísticas BCR'!$B77,BCR!$1:$1,0))),AVERAGE(EW77:FH77)),"")</f>
        <v>0</v>
      </c>
      <c r="FJ77" s="59">
        <f>+IFERROR(IF(ISTEXT(FJ$5)=FALSE,(INDEX(BCR!$1:$1048576,MATCH('Estadísticas BCR'!FJ$5,BCR!$A:$A,0),MATCH('Estadísticas BCR'!$B77,BCR!$1:$1,0))),AVERAGE(EX77:FI77)),"")</f>
        <v>0</v>
      </c>
      <c r="FK77" s="59">
        <f>+IFERROR(IF(ISTEXT(FK$5)=FALSE,(INDEX(BCR!$1:$1048576,MATCH('Estadísticas BCR'!FK$5,BCR!$A:$A,0),MATCH('Estadísticas BCR'!$B77,BCR!$1:$1,0))),AVERAGE(EY77:FJ77)),"")</f>
        <v>0</v>
      </c>
      <c r="FL77" s="59">
        <f>+IFERROR(IF(ISTEXT(FL$5)=FALSE,(INDEX(BCR!$1:$1048576,MATCH('Estadísticas BCR'!FL$5,BCR!$A:$A,0),MATCH('Estadísticas BCR'!$B77,BCR!$1:$1,0))),AVERAGE(EZ77:FK77)),"")</f>
        <v>0</v>
      </c>
      <c r="FM77" s="59">
        <f>+IFERROR(IF(ISTEXT(FM$5)=FALSE,(INDEX(BCR!$1:$1048576,MATCH('Estadísticas BCR'!FM$5,BCR!$A:$A,0),MATCH('Estadísticas BCR'!$B77,BCR!$1:$1,0))),AVERAGE(FA77:FL77)),"")</f>
        <v>0</v>
      </c>
      <c r="FN77" s="59">
        <f>+IFERROR(IF(ISTEXT(FN$5)=FALSE,(INDEX(BCR!$1:$1048576,MATCH('Estadísticas BCR'!FN$5,BCR!$A:$A,0),MATCH('Estadísticas BCR'!$B77,BCR!$1:$1,0))),AVERAGE(FB77:FM77)),"")</f>
        <v>0</v>
      </c>
      <c r="FO77" s="59">
        <f>+IFERROR(IF(ISTEXT(FO$5)=FALSE,(INDEX(BCR!$1:$1048576,MATCH('Estadísticas BCR'!FO$5,BCR!$A:$A,0),MATCH('Estadísticas BCR'!$B77,BCR!$1:$1,0))),AVERAGE(FC77:FN77)),"")</f>
        <v>0</v>
      </c>
      <c r="FP77" s="60">
        <f>+IFERROR(IF(ISTEXT(FP$5)=FALSE,(INDEX(BCR!$1:$1048576,MATCH('Estadísticas BCR'!FP$5,BCR!$A:$A,0),MATCH('Estadísticas BCR'!$B77,BCR!$1:$1,0))),AVERAGE(FD77:FO77)),"")</f>
        <v>0</v>
      </c>
      <c r="FQ77" s="59">
        <f>+IFERROR(IF(ISTEXT(FQ$5)=FALSE,(INDEX(BCR!$1:$1048576,MATCH('Estadísticas BCR'!FQ$5,BCR!$A:$A,0),MATCH('Estadísticas BCR'!$B77,BCR!$1:$1,0))),AVERAGE(FE77:FP77)),"")</f>
        <v>0</v>
      </c>
      <c r="FR77" s="59">
        <f>+IFERROR(IF(ISTEXT(FR$5)=FALSE,(INDEX(BCR!$1:$1048576,MATCH('Estadísticas BCR'!FR$5,BCR!$A:$A,0),MATCH('Estadísticas BCR'!$B77,BCR!$1:$1,0))),AVERAGE(FF77:FQ77)),"")</f>
        <v>0</v>
      </c>
      <c r="FS77" s="59">
        <f>+IFERROR(IF(ISTEXT(FS$5)=FALSE,(INDEX(BCR!$1:$1048576,MATCH('Estadísticas BCR'!FS$5,BCR!$A:$A,0),MATCH('Estadísticas BCR'!$B77,BCR!$1:$1,0))),AVERAGE(FG77:FR77)),"")</f>
        <v>0</v>
      </c>
      <c r="FT77" s="59">
        <f>+IFERROR(IF(ISTEXT(FT$5)=FALSE,(INDEX(BCR!$1:$1048576,MATCH('Estadísticas BCR'!FT$5,BCR!$A:$A,0),MATCH('Estadísticas BCR'!$B77,BCR!$1:$1,0))),AVERAGE(FH77:FS77)),"")</f>
        <v>0</v>
      </c>
      <c r="FU77" s="59">
        <f>+IFERROR(IF(ISTEXT(FU$5)=FALSE,(INDEX(BCR!$1:$1048576,MATCH('Estadísticas BCR'!FU$5,BCR!$A:$A,0),MATCH('Estadísticas BCR'!$B77,BCR!$1:$1,0))),AVERAGE(FI77:FT77)),"")</f>
        <v>0</v>
      </c>
      <c r="FV77" s="59">
        <f>+IFERROR(IF(ISTEXT(FV$5)=FALSE,(INDEX(BCR!$1:$1048576,MATCH('Estadísticas BCR'!FV$5,BCR!$A:$A,0),MATCH('Estadísticas BCR'!$B77,BCR!$1:$1,0))),AVERAGE(FJ77:FU77)),"")</f>
        <v>0</v>
      </c>
      <c r="FW77" s="59">
        <f>+IFERROR(IF(ISTEXT(FW$5)=FALSE,(INDEX(BCR!$1:$1048576,MATCH('Estadísticas BCR'!FW$5,BCR!$A:$A,0),MATCH('Estadísticas BCR'!$B77,BCR!$1:$1,0))),AVERAGE(FK77:FV77)),"")</f>
        <v>0</v>
      </c>
      <c r="FX77" s="59">
        <f>+IFERROR(IF(ISTEXT(FX$5)=FALSE,(INDEX(BCR!$1:$1048576,MATCH('Estadísticas BCR'!FX$5,BCR!$A:$A,0),MATCH('Estadísticas BCR'!$B77,BCR!$1:$1,0))),AVERAGE(FL77:FW77)),"")</f>
        <v>0</v>
      </c>
      <c r="FY77" s="59">
        <f>+IFERROR(IF(ISTEXT(FY$5)=FALSE,(INDEX(BCR!$1:$1048576,MATCH('Estadísticas BCR'!FY$5,BCR!$A:$A,0),MATCH('Estadísticas BCR'!$B77,BCR!$1:$1,0))),AVERAGE(FM77:FX77)),"")</f>
        <v>0</v>
      </c>
      <c r="FZ77" s="59">
        <f>+IFERROR(IF(ISTEXT(FZ$5)=FALSE,(INDEX(BCR!$1:$1048576,MATCH('Estadísticas BCR'!FZ$5,BCR!$A:$A,0),MATCH('Estadísticas BCR'!$B77,BCR!$1:$1,0))),AVERAGE(FN77:FY77)),"")</f>
        <v>0</v>
      </c>
      <c r="GA77" s="59">
        <f>+IFERROR(IF(ISTEXT(GA$5)=FALSE,(INDEX(BCR!$1:$1048576,MATCH('Estadísticas BCR'!GA$5,BCR!$A:$A,0),MATCH('Estadísticas BCR'!$B77,BCR!$1:$1,0))),AVERAGE(FO77:FZ77)),"")</f>
        <v>0</v>
      </c>
      <c r="GB77" s="59">
        <f>+IFERROR(IF(ISTEXT(GB$5)=FALSE,(INDEX(BCR!$1:$1048576,MATCH('Estadísticas BCR'!GB$5,BCR!$A:$A,0),MATCH('Estadísticas BCR'!$B77,BCR!$1:$1,0))),AVERAGE(FP77:GA77)),"")</f>
        <v>0</v>
      </c>
      <c r="GC77" s="60">
        <f>+IFERROR(IF(ISTEXT(GC$5)=FALSE,(INDEX(BCR!$1:$1048576,MATCH('Estadísticas BCR'!GC$5,BCR!$A:$A,0),MATCH('Estadísticas BCR'!$B77,BCR!$1:$1,0))),AVERAGE(FQ77:GB77)),"")</f>
        <v>0</v>
      </c>
      <c r="GD77" s="59">
        <f>+IFERROR(IF(ISTEXT(GD$5)=FALSE,(INDEX(BCR!$1:$1048576,MATCH('Estadísticas BCR'!GD$5,BCR!$A:$A,0),MATCH('Estadísticas BCR'!$B77,BCR!$1:$1,0))),AVERAGE(FR77:GC77)),"")</f>
        <v>0</v>
      </c>
      <c r="GE77" s="59">
        <f>+IFERROR(IF(ISTEXT(GE$5)=FALSE,(INDEX(BCR!$1:$1048576,MATCH('Estadísticas BCR'!GE$5,BCR!$A:$A,0),MATCH('Estadísticas BCR'!$B77,BCR!$1:$1,0))),AVERAGE(FS77:GD77)),"")</f>
        <v>0</v>
      </c>
      <c r="GF77" s="59">
        <f>+IFERROR(IF(ISTEXT(GF$5)=FALSE,(INDEX(BCR!$1:$1048576,MATCH('Estadísticas BCR'!GF$5,BCR!$A:$A,0),MATCH('Estadísticas BCR'!$B77,BCR!$1:$1,0))),AVERAGE(FT77:GE77)),"")</f>
        <v>0</v>
      </c>
      <c r="GG77" s="59">
        <f>+IFERROR(IF(ISTEXT(GG$5)=FALSE,(INDEX(BCR!$1:$1048576,MATCH('Estadísticas BCR'!GG$5,BCR!$A:$A,0),MATCH('Estadísticas BCR'!$B77,BCR!$1:$1,0))),AVERAGE(FU77:GF77)),"")</f>
        <v>0</v>
      </c>
      <c r="GH77" s="59">
        <f>+IFERROR(IF(ISTEXT(GH$5)=FALSE,(INDEX(BCR!$1:$1048576,MATCH('Estadísticas BCR'!GH$5,BCR!$A:$A,0),MATCH('Estadísticas BCR'!$B77,BCR!$1:$1,0))),AVERAGE(FV77:GG77)),"")</f>
        <v>0</v>
      </c>
      <c r="GI77" s="59">
        <f>+IFERROR(IF(ISTEXT(GI$5)=FALSE,(INDEX(BCR!$1:$1048576,MATCH('Estadísticas BCR'!GI$5,BCR!$A:$A,0),MATCH('Estadísticas BCR'!$B77,BCR!$1:$1,0))),AVERAGE(FW77:GH77)),"")</f>
        <v>0</v>
      </c>
      <c r="GJ77" s="59">
        <f>+IFERROR(IF(ISTEXT(GJ$5)=FALSE,(INDEX(BCR!$1:$1048576,MATCH('Estadísticas BCR'!GJ$5,BCR!$A:$A,0),MATCH('Estadísticas BCR'!$B77,BCR!$1:$1,0))),AVERAGE(FX77:GI77)),"")</f>
        <v>0</v>
      </c>
      <c r="GK77" s="59">
        <f>+IFERROR(IF(ISTEXT(GK$5)=FALSE,(INDEX(BCR!$1:$1048576,MATCH('Estadísticas BCR'!GK$5,BCR!$A:$A,0),MATCH('Estadísticas BCR'!$B77,BCR!$1:$1,0))),AVERAGE(FY77:GJ77)),"")</f>
        <v>0</v>
      </c>
      <c r="GL77" s="59">
        <f>+IFERROR(IF(ISTEXT(GL$5)=FALSE,(INDEX(BCR!$1:$1048576,MATCH('Estadísticas BCR'!GL$5,BCR!$A:$A,0),MATCH('Estadísticas BCR'!$B77,BCR!$1:$1,0))),AVERAGE(FZ77:GK77)),"")</f>
        <v>0</v>
      </c>
      <c r="GM77" s="59">
        <f>+IFERROR(IF(ISTEXT(GM$5)=FALSE,(INDEX(BCR!$1:$1048576,MATCH('Estadísticas BCR'!GM$5,BCR!$A:$A,0),MATCH('Estadísticas BCR'!$B77,BCR!$1:$1,0))),AVERAGE(GA77:GL77)),"")</f>
        <v>0</v>
      </c>
      <c r="GN77" s="59">
        <f>+IFERROR(IF(ISTEXT(GN$5)=FALSE,(INDEX(BCR!$1:$1048576,MATCH('Estadísticas BCR'!GN$5,BCR!$A:$A,0),MATCH('Estadísticas BCR'!$B77,BCR!$1:$1,0))),AVERAGE(GB77:GM77)),"")</f>
        <v>0</v>
      </c>
      <c r="GO77" s="59">
        <f>+IFERROR(IF(ISTEXT(GO$5)=FALSE,(INDEX(BCR!$1:$1048576,MATCH('Estadísticas BCR'!GO$5,BCR!$A:$A,0),MATCH('Estadísticas BCR'!$B77,BCR!$1:$1,0))),AVERAGE(GC77:GN77)),"")</f>
        <v>0</v>
      </c>
      <c r="GP77" s="60">
        <f>+IFERROR(IF(ISTEXT(GP$5)=FALSE,(INDEX(BCR!$1:$1048576,MATCH('Estadísticas BCR'!GP$5,BCR!$A:$A,0),MATCH('Estadísticas BCR'!$B77,BCR!$1:$1,0))),AVERAGE(GD77:GO77)),"")</f>
        <v>0</v>
      </c>
      <c r="GQ77" s="59">
        <f>+IFERROR(IF(ISTEXT(GQ$5)=FALSE,(INDEX(BCR!$1:$1048576,MATCH('Estadísticas BCR'!GQ$5,BCR!$A:$A,0),MATCH('Estadísticas BCR'!$B77,BCR!$1:$1,0))),AVERAGE(GE77:GP77)),"")</f>
        <v>0</v>
      </c>
      <c r="GR77" s="59">
        <f>+IFERROR(IF(ISTEXT(GR$5)=FALSE,(INDEX(BCR!$1:$1048576,MATCH('Estadísticas BCR'!GR$5,BCR!$A:$A,0),MATCH('Estadísticas BCR'!$B77,BCR!$1:$1,0))),AVERAGE(GF77:GQ77)),"")</f>
        <v>0</v>
      </c>
      <c r="GS77" s="59">
        <f>+IFERROR(IF(ISTEXT(GS$5)=FALSE,(INDEX(BCR!$1:$1048576,MATCH('Estadísticas BCR'!GS$5,BCR!$A:$A,0),MATCH('Estadísticas BCR'!$B77,BCR!$1:$1,0))),AVERAGE(GG77:GR77)),"")</f>
        <v>0</v>
      </c>
      <c r="GT77" s="59">
        <f>+IFERROR(IF(ISTEXT(GT$5)=FALSE,(INDEX(BCR!$1:$1048576,MATCH('Estadísticas BCR'!GT$5,BCR!$A:$A,0),MATCH('Estadísticas BCR'!$B77,BCR!$1:$1,0))),AVERAGE(GH77:GS77)),"")</f>
        <v>0</v>
      </c>
      <c r="GU77" s="59">
        <f>+IFERROR(IF(ISTEXT(GU$5)=FALSE,(INDEX(BCR!$1:$1048576,MATCH('Estadísticas BCR'!GU$5,BCR!$A:$A,0),MATCH('Estadísticas BCR'!$B77,BCR!$1:$1,0))),AVERAGE(GI77:GT77)),"")</f>
        <v>0</v>
      </c>
      <c r="GV77" s="59">
        <f>+IFERROR(IF(ISTEXT(GV$5)=FALSE,(INDEX(BCR!$1:$1048576,MATCH('Estadísticas BCR'!GV$5,BCR!$A:$A,0),MATCH('Estadísticas BCR'!$B77,BCR!$1:$1,0))),AVERAGE(GJ77:GU77)),"")</f>
        <v>0</v>
      </c>
      <c r="GW77" s="59">
        <f>+IFERROR(IF(ISTEXT(GW$5)=FALSE,(INDEX(BCR!$1:$1048576,MATCH('Estadísticas BCR'!GW$5,BCR!$A:$A,0),MATCH('Estadísticas BCR'!$B77,BCR!$1:$1,0))),AVERAGE(GK77:GV77)),"")</f>
        <v>0</v>
      </c>
      <c r="GX77" s="59">
        <f>+IFERROR(IF(ISTEXT(GX$5)=FALSE,(INDEX(BCR!$1:$1048576,MATCH('Estadísticas BCR'!GX$5,BCR!$A:$A,0),MATCH('Estadísticas BCR'!$B77,BCR!$1:$1,0))),AVERAGE(GL77:GW77)),"")</f>
        <v>0</v>
      </c>
      <c r="GY77" s="59">
        <f>+IFERROR(IF(ISTEXT(GY$5)=FALSE,(INDEX(BCR!$1:$1048576,MATCH('Estadísticas BCR'!GY$5,BCR!$A:$A,0),MATCH('Estadísticas BCR'!$B77,BCR!$1:$1,0))),AVERAGE(GM77:GX77)),"")</f>
        <v>0</v>
      </c>
      <c r="GZ77" s="59">
        <f>+IFERROR(IF(ISTEXT(GZ$5)=FALSE,(INDEX(BCR!$1:$1048576,MATCH('Estadísticas BCR'!GZ$5,BCR!$A:$A,0),MATCH('Estadísticas BCR'!$B77,BCR!$1:$1,0))),AVERAGE(GN77:GY77)),"")</f>
        <v>0</v>
      </c>
      <c r="HA77" s="59">
        <f>+IFERROR(IF(ISTEXT(HA$5)=FALSE,(INDEX(BCR!$1:$1048576,MATCH('Estadísticas BCR'!HA$5,BCR!$A:$A,0),MATCH('Estadísticas BCR'!$B77,BCR!$1:$1,0))),AVERAGE(GO77:GZ77)),"")</f>
        <v>0</v>
      </c>
      <c r="HB77" s="59">
        <f>+IFERROR(IF(ISTEXT(HB$5)=FALSE,(INDEX(BCR!$1:$1048576,MATCH('Estadísticas BCR'!HB$5,BCR!$A:$A,0),MATCH('Estadísticas BCR'!$B77,BCR!$1:$1,0))),AVERAGE(GP77:HA77)),"")</f>
        <v>0</v>
      </c>
      <c r="HC77" s="60">
        <f>+IFERROR(IF(ISTEXT(HC$5)=FALSE,(INDEX(BCR!$1:$1048576,MATCH('Estadísticas BCR'!HC$5,BCR!$A:$A,0),MATCH('Estadísticas BCR'!$B77,BCR!$1:$1,0))),AVERAGE(GQ77:HB77)),"")</f>
        <v>0</v>
      </c>
      <c r="HD77" s="59">
        <f>+IFERROR(IF(ISTEXT(HD$5)=FALSE,(INDEX(BCR!$1:$1048576,MATCH('Estadísticas BCR'!HD$5,BCR!$A:$A,0),MATCH('Estadísticas BCR'!$B77,BCR!$1:$1,0))),AVERAGE(GR77:HC77)),"")</f>
        <v>0</v>
      </c>
      <c r="HE77" s="59">
        <f>+IFERROR(IF(ISTEXT(HE$5)=FALSE,(INDEX(BCR!$1:$1048576,MATCH('Estadísticas BCR'!HE$5,BCR!$A:$A,0),MATCH('Estadísticas BCR'!$B77,BCR!$1:$1,0))),AVERAGE(GS77:HD77)),"")</f>
        <v>0</v>
      </c>
      <c r="HF77" s="59">
        <f>+IFERROR(IF(ISTEXT(HF$5)=FALSE,(INDEX(BCR!$1:$1048576,MATCH('Estadísticas BCR'!HF$5,BCR!$A:$A,0),MATCH('Estadísticas BCR'!$B77,BCR!$1:$1,0))),AVERAGE(GT77:HE77)),"")</f>
        <v>0</v>
      </c>
      <c r="HG77" s="59">
        <f>+IFERROR(IF(ISTEXT(HG$5)=FALSE,(INDEX(BCR!$1:$1048576,MATCH('Estadísticas BCR'!HG$5,BCR!$A:$A,0),MATCH('Estadísticas BCR'!$B77,BCR!$1:$1,0))),AVERAGE(GU77:HF77)),"")</f>
        <v>0</v>
      </c>
      <c r="HH77" s="59">
        <f>+IFERROR(IF(ISTEXT(HH$5)=FALSE,(INDEX(BCR!$1:$1048576,MATCH('Estadísticas BCR'!HH$5,BCR!$A:$A,0),MATCH('Estadísticas BCR'!$B77,BCR!$1:$1,0))),AVERAGE(GV77:HG77)),"")</f>
        <v>0</v>
      </c>
      <c r="HI77" s="59">
        <f>+IFERROR(IF(ISTEXT(HI$5)=FALSE,(INDEX(BCR!$1:$1048576,MATCH('Estadísticas BCR'!HI$5,BCR!$A:$A,0),MATCH('Estadísticas BCR'!$B77,BCR!$1:$1,0))),AVERAGE(GW77:HH77)),"")</f>
        <v>0</v>
      </c>
      <c r="HJ77" s="59">
        <f>+IFERROR(IF(ISTEXT(HJ$5)=FALSE,(INDEX(BCR!$1:$1048576,MATCH('Estadísticas BCR'!HJ$5,BCR!$A:$A,0),MATCH('Estadísticas BCR'!$B77,BCR!$1:$1,0))),AVERAGE(GX77:HI77)),"")</f>
        <v>0</v>
      </c>
      <c r="HK77" s="59">
        <f>+IFERROR(IF(ISTEXT(HK$5)=FALSE,(INDEX(BCR!$1:$1048576,MATCH('Estadísticas BCR'!HK$5,BCR!$A:$A,0),MATCH('Estadísticas BCR'!$B77,BCR!$1:$1,0))),AVERAGE(GY77:HJ77)),"")</f>
        <v>0</v>
      </c>
      <c r="HL77" s="59">
        <f>+IFERROR(IF(ISTEXT(HL$5)=FALSE,(INDEX(BCR!$1:$1048576,MATCH('Estadísticas BCR'!HL$5,BCR!$A:$A,0),MATCH('Estadísticas BCR'!$B77,BCR!$1:$1,0))),AVERAGE(GZ77:HK77)),"")</f>
        <v>0</v>
      </c>
      <c r="HM77" s="59">
        <f>+IFERROR(IF(ISTEXT(HM$5)=FALSE,(INDEX(BCR!$1:$1048576,MATCH('Estadísticas BCR'!HM$5,BCR!$A:$A,0),MATCH('Estadísticas BCR'!$B77,BCR!$1:$1,0))),AVERAGE(HA77:HL77)),"")</f>
        <v>0</v>
      </c>
      <c r="HN77" s="59">
        <f>+IFERROR(IF(ISTEXT(HN$5)=FALSE,(INDEX(BCR!$1:$1048576,MATCH('Estadísticas BCR'!HN$5,BCR!$A:$A,0),MATCH('Estadísticas BCR'!$B77,BCR!$1:$1,0))),AVERAGE(HB77:HM77)),"")</f>
        <v>0</v>
      </c>
      <c r="HO77" s="59">
        <f>+IFERROR(IF(ISTEXT(HO$5)=FALSE,(INDEX(BCR!$1:$1048576,MATCH('Estadísticas BCR'!HO$5,BCR!$A:$A,0),MATCH('Estadísticas BCR'!$B77,BCR!$1:$1,0))),AVERAGE(HC77:HN77)),"")</f>
        <v>0</v>
      </c>
      <c r="HP77" s="60">
        <f>+IFERROR(IF(ISTEXT(HP$5)=FALSE,(INDEX(BCR!$1:$1048576,MATCH('Estadísticas BCR'!HP$5,BCR!$A:$A,0),MATCH('Estadísticas BCR'!$B77,BCR!$1:$1,0))),AVERAGE(HD77:HO77)),"")</f>
        <v>0</v>
      </c>
      <c r="HQ77" s="59">
        <f>+IFERROR(IF(ISTEXT(HQ$5)=FALSE,(INDEX(BCR!$1:$1048576,MATCH('Estadísticas BCR'!HQ$5,BCR!$A:$A,0),MATCH('Estadísticas BCR'!$B77,BCR!$1:$1,0))),AVERAGE(HE77:HP77)),"")</f>
        <v>0</v>
      </c>
      <c r="HR77" s="59">
        <f>+IFERROR(IF(ISTEXT(HR$5)=FALSE,(INDEX(BCR!$1:$1048576,MATCH('Estadísticas BCR'!HR$5,BCR!$A:$A,0),MATCH('Estadísticas BCR'!$B77,BCR!$1:$1,0))),AVERAGE(HF77:HQ77)),"")</f>
        <v>0</v>
      </c>
      <c r="HS77" s="59">
        <f>+IFERROR(IF(ISTEXT(HS$5)=FALSE,(INDEX(BCR!$1:$1048576,MATCH('Estadísticas BCR'!HS$5,BCR!$A:$A,0),MATCH('Estadísticas BCR'!$B77,BCR!$1:$1,0))),AVERAGE(HG77:HR77)),"")</f>
        <v>0</v>
      </c>
      <c r="HT77" s="59">
        <f>+IFERROR(IF(ISTEXT(HT$5)=FALSE,(INDEX(BCR!$1:$1048576,MATCH('Estadísticas BCR'!HT$5,BCR!$A:$A,0),MATCH('Estadísticas BCR'!$B77,BCR!$1:$1,0))),AVERAGE(HH77:HS77)),"")</f>
        <v>0</v>
      </c>
      <c r="HU77" s="59">
        <f>+IFERROR(IF(ISTEXT(HU$5)=FALSE,(INDEX(BCR!$1:$1048576,MATCH('Estadísticas BCR'!HU$5,BCR!$A:$A,0),MATCH('Estadísticas BCR'!$B77,BCR!$1:$1,0))),AVERAGE(HI77:HT77)),"")</f>
        <v>0</v>
      </c>
      <c r="HV77" s="59">
        <f>+IFERROR(IF(ISTEXT(HV$5)=FALSE,(INDEX(BCR!$1:$1048576,MATCH('Estadísticas BCR'!HV$5,BCR!$A:$A,0),MATCH('Estadísticas BCR'!$B77,BCR!$1:$1,0))),AVERAGE(HJ77:HU77)),"")</f>
        <v>0</v>
      </c>
      <c r="HW77" s="59">
        <f>+IFERROR(IF(ISTEXT(HW$5)=FALSE,(INDEX(BCR!$1:$1048576,MATCH('Estadísticas BCR'!HW$5,BCR!$A:$A,0),MATCH('Estadísticas BCR'!$B77,BCR!$1:$1,0))),AVERAGE(HK77:HV77)),"")</f>
        <v>0</v>
      </c>
      <c r="HX77" s="59">
        <f>+IFERROR(IF(ISTEXT(HX$5)=FALSE,(INDEX(BCR!$1:$1048576,MATCH('Estadísticas BCR'!HX$5,BCR!$A:$A,0),MATCH('Estadísticas BCR'!$B77,BCR!$1:$1,0))),AVERAGE(HL77:HW77)),"")</f>
        <v>0</v>
      </c>
      <c r="HY77" s="59">
        <f>+IFERROR(IF(ISTEXT(HY$5)=FALSE,(INDEX(BCR!$1:$1048576,MATCH('Estadísticas BCR'!HY$5,BCR!$A:$A,0),MATCH('Estadísticas BCR'!$B77,BCR!$1:$1,0))),AVERAGE(HM77:HX77)),"")</f>
        <v>0</v>
      </c>
      <c r="HZ77" s="59">
        <f>+IFERROR(IF(ISTEXT(HZ$5)=FALSE,(INDEX(BCR!$1:$1048576,MATCH('Estadísticas BCR'!HZ$5,BCR!$A:$A,0),MATCH('Estadísticas BCR'!$B77,BCR!$1:$1,0))),AVERAGE(HN77:HY77)),"")</f>
        <v>0</v>
      </c>
      <c r="IA77" s="59">
        <f>+IFERROR(IF(ISTEXT(IA$5)=FALSE,(INDEX(BCR!$1:$1048576,MATCH('Estadísticas BCR'!IA$5,BCR!$A:$A,0),MATCH('Estadísticas BCR'!$B77,BCR!$1:$1,0))),AVERAGE(HO77:HZ77)),"")</f>
        <v>0</v>
      </c>
      <c r="IB77" s="59">
        <f>+IFERROR(IF(ISTEXT(IB$5)=FALSE,(INDEX(BCR!$1:$1048576,MATCH('Estadísticas BCR'!IB$5,BCR!$A:$A,0),MATCH('Estadísticas BCR'!$B77,BCR!$1:$1,0))),AVERAGE(HP77:IA77)),"")</f>
        <v>0</v>
      </c>
      <c r="IC77" s="60">
        <f>+IFERROR(IF(ISTEXT(IC$5)=FALSE,(INDEX(BCR!$1:$1048576,MATCH('Estadísticas BCR'!IC$5,BCR!$A:$A,0),MATCH('Estadísticas BCR'!$B77,BCR!$1:$1,0))),AVERAGE(HQ77:IB77)),"")</f>
        <v>0</v>
      </c>
      <c r="ID77" s="59">
        <f>+IFERROR(IF(ISTEXT(ID$5)=FALSE,(INDEX(BCR!$1:$1048576,MATCH('Estadísticas BCR'!ID$5,BCR!$A:$A,0),MATCH('Estadísticas BCR'!$B77,BCR!$1:$1,0))),AVERAGE(HR77:IC77)),"")</f>
        <v>0</v>
      </c>
      <c r="IE77" s="59">
        <f>+IFERROR(IF(ISTEXT(IE$5)=FALSE,(INDEX(BCR!$1:$1048576,MATCH('Estadísticas BCR'!IE$5,BCR!$A:$A,0),MATCH('Estadísticas BCR'!$B77,BCR!$1:$1,0))),AVERAGE(HS77:ID77)),"")</f>
        <v>0</v>
      </c>
      <c r="IF77" s="59">
        <f>+IFERROR(IF(ISTEXT(IF$5)=FALSE,(INDEX(BCR!$1:$1048576,MATCH('Estadísticas BCR'!IF$5,BCR!$A:$A,0),MATCH('Estadísticas BCR'!$B77,BCR!$1:$1,0))),AVERAGE(HT77:IE77)),"")</f>
        <v>0</v>
      </c>
      <c r="IG77" s="59">
        <f>+IFERROR(IF(ISTEXT(IG$5)=FALSE,(INDEX(BCR!$1:$1048576,MATCH('Estadísticas BCR'!IG$5,BCR!$A:$A,0),MATCH('Estadísticas BCR'!$B77,BCR!$1:$1,0))),AVERAGE(HU77:IF77)),"")</f>
        <v>0</v>
      </c>
      <c r="IH77" s="59">
        <f>+IFERROR(IF(ISTEXT(IH$5)=FALSE,(INDEX(BCR!$1:$1048576,MATCH('Estadísticas BCR'!IH$5,BCR!$A:$A,0),MATCH('Estadísticas BCR'!$B77,BCR!$1:$1,0))),AVERAGE(HV77:IG77)),"")</f>
        <v>0</v>
      </c>
      <c r="II77" s="59">
        <f>+IFERROR(IF(ISTEXT(II$5)=FALSE,(INDEX(BCR!$1:$1048576,MATCH('Estadísticas BCR'!II$5,BCR!$A:$A,0),MATCH('Estadísticas BCR'!$B77,BCR!$1:$1,0))),AVERAGE(HW77:IH77)),"")</f>
        <v>0</v>
      </c>
      <c r="IJ77" s="59">
        <f>+IFERROR(IF(ISTEXT(IJ$5)=FALSE,(INDEX(BCR!$1:$1048576,MATCH('Estadísticas BCR'!IJ$5,BCR!$A:$A,0),MATCH('Estadísticas BCR'!$B77,BCR!$1:$1,0))),AVERAGE(HX77:II77)),"")</f>
        <v>0</v>
      </c>
      <c r="IK77" s="59">
        <f>+IFERROR(IF(ISTEXT(IK$5)=FALSE,(INDEX(BCR!$1:$1048576,MATCH('Estadísticas BCR'!IK$5,BCR!$A:$A,0),MATCH('Estadísticas BCR'!$B77,BCR!$1:$1,0))),AVERAGE(HY77:IJ77)),"")</f>
        <v>0</v>
      </c>
      <c r="IL77" s="59">
        <f>+IFERROR(IF(ISTEXT(IL$5)=FALSE,(INDEX(BCR!$1:$1048576,MATCH('Estadísticas BCR'!IL$5,BCR!$A:$A,0),MATCH('Estadísticas BCR'!$B77,BCR!$1:$1,0))),AVERAGE(HZ77:IK77)),"")</f>
        <v>0</v>
      </c>
      <c r="IM77" s="59">
        <f>+IFERROR(IF(ISTEXT(IM$5)=FALSE,(INDEX(BCR!$1:$1048576,MATCH('Estadísticas BCR'!IM$5,BCR!$A:$A,0),MATCH('Estadísticas BCR'!$B77,BCR!$1:$1,0))),AVERAGE(IA77:IL77)),"")</f>
        <v>0</v>
      </c>
      <c r="IN77" s="59">
        <f>+IFERROR(IF(ISTEXT(IN$5)=FALSE,(INDEX(BCR!$1:$1048576,MATCH('Estadísticas BCR'!IN$5,BCR!$A:$A,0),MATCH('Estadísticas BCR'!$B77,BCR!$1:$1,0))),AVERAGE(IB77:IM77)),"")</f>
        <v>0</v>
      </c>
      <c r="IO77" s="59">
        <f>+IFERROR(IF(ISTEXT(IO$5)=FALSE,(INDEX(BCR!$1:$1048576,MATCH('Estadísticas BCR'!IO$5,BCR!$A:$A,0),MATCH('Estadísticas BCR'!$B77,BCR!$1:$1,0))),AVERAGE(IC77:IN77)),"")</f>
        <v>0</v>
      </c>
      <c r="IP77" s="60">
        <f>+IFERROR(IF(ISTEXT(IP$5)=FALSE,(INDEX(BCR!$1:$1048576,MATCH('Estadísticas BCR'!IP$5,BCR!$A:$A,0),MATCH('Estadísticas BCR'!$B77,BCR!$1:$1,0))),AVERAGE(ID77:IO77)),"")</f>
        <v>0</v>
      </c>
      <c r="IQ77" s="59">
        <f>+IFERROR(IF(ISTEXT(IQ$5)=FALSE,(INDEX(BCR!$1:$1048576,MATCH('Estadísticas BCR'!IQ$5,BCR!$A:$A,0),MATCH('Estadísticas BCR'!$B77,BCR!$1:$1,0))),AVERAGE(IE77:IP77)),"")</f>
        <v>0</v>
      </c>
      <c r="IR77" s="59">
        <f>+IFERROR(IF(ISTEXT(IR$5)=FALSE,(INDEX(BCR!$1:$1048576,MATCH('Estadísticas BCR'!IR$5,BCR!$A:$A,0),MATCH('Estadísticas BCR'!$B77,BCR!$1:$1,0))),AVERAGE(IF77:IQ77)),"")</f>
        <v>0</v>
      </c>
      <c r="IS77" s="59">
        <f>+IFERROR(IF(ISTEXT(IS$5)=FALSE,(INDEX(BCR!$1:$1048576,MATCH('Estadísticas BCR'!IS$5,BCR!$A:$A,0),MATCH('Estadísticas BCR'!$B77,BCR!$1:$1,0))),AVERAGE(IG77:IR77)),"")</f>
        <v>0</v>
      </c>
      <c r="IT77" s="59">
        <f>+IFERROR(IF(ISTEXT(IT$5)=FALSE,(INDEX(BCR!$1:$1048576,MATCH('Estadísticas BCR'!IT$5,BCR!$A:$A,0),MATCH('Estadísticas BCR'!$B77,BCR!$1:$1,0))),AVERAGE(IH77:IS77)),"")</f>
        <v>0</v>
      </c>
      <c r="IU77" s="59">
        <f>+IFERROR(IF(ISTEXT(IU$5)=FALSE,(INDEX(BCR!$1:$1048576,MATCH('Estadísticas BCR'!IU$5,BCR!$A:$A,0),MATCH('Estadísticas BCR'!$B77,BCR!$1:$1,0))),AVERAGE(II77:IT77)),"")</f>
        <v>0</v>
      </c>
      <c r="IV77" s="59">
        <f>+IFERROR(IF(ISTEXT(IV$5)=FALSE,(INDEX(BCR!$1:$1048576,MATCH('Estadísticas BCR'!IV$5,BCR!$A:$A,0),MATCH('Estadísticas BCR'!$B77,BCR!$1:$1,0))),AVERAGE(IJ77:IU77)),"")</f>
        <v>0</v>
      </c>
      <c r="IW77" s="59">
        <f>+IFERROR(IF(ISTEXT(IW$5)=FALSE,(INDEX(BCR!$1:$1048576,MATCH('Estadísticas BCR'!IW$5,BCR!$A:$A,0),MATCH('Estadísticas BCR'!$B77,BCR!$1:$1,0))),AVERAGE(IK77:IV77)),"")</f>
        <v>0</v>
      </c>
      <c r="IX77" s="59">
        <f>+IFERROR(IF(ISTEXT(IX$5)=FALSE,(INDEX(BCR!$1:$1048576,MATCH('Estadísticas BCR'!IX$5,BCR!$A:$A,0),MATCH('Estadísticas BCR'!$B77,BCR!$1:$1,0))),AVERAGE(IL77:IW77)),"")</f>
        <v>0</v>
      </c>
      <c r="IY77" s="59">
        <f>+IFERROR(IF(ISTEXT(IY$5)=FALSE,(INDEX(BCR!$1:$1048576,MATCH('Estadísticas BCR'!IY$5,BCR!$A:$A,0),MATCH('Estadísticas BCR'!$B77,BCR!$1:$1,0))),AVERAGE(IM77:IX77)),"")</f>
        <v>0</v>
      </c>
      <c r="IZ77" s="59">
        <f>+IFERROR(IF(ISTEXT(IZ$5)=FALSE,(INDEX(BCR!$1:$1048576,MATCH('Estadísticas BCR'!IZ$5,BCR!$A:$A,0),MATCH('Estadísticas BCR'!$B77,BCR!$1:$1,0))),AVERAGE(IN77:IY77)),"")</f>
        <v>0</v>
      </c>
      <c r="JA77" s="59">
        <f>+IFERROR(IF(ISTEXT(JA$5)=FALSE,(INDEX(BCR!$1:$1048576,MATCH('Estadísticas BCR'!JA$5,BCR!$A:$A,0),MATCH('Estadísticas BCR'!$B77,BCR!$1:$1,0))),AVERAGE(IO77:IZ77)),"")</f>
        <v>0</v>
      </c>
      <c r="JB77" s="59">
        <f>+IFERROR(IF(ISTEXT(JB$5)=FALSE,(INDEX(BCR!$1:$1048576,MATCH('Estadísticas BCR'!JB$5,BCR!$A:$A,0),MATCH('Estadísticas BCR'!$B77,BCR!$1:$1,0))),AVERAGE(IP77:JA77)),"")</f>
        <v>0</v>
      </c>
      <c r="JC77" s="60">
        <f>+IFERROR(IF(ISTEXT(JC$5)=FALSE,(INDEX(BCR!$1:$1048576,MATCH('Estadísticas BCR'!JC$5,BCR!$A:$A,0),MATCH('Estadísticas BCR'!$B77,BCR!$1:$1,0))),AVERAGE(IQ77:JB77)),"")</f>
        <v>0</v>
      </c>
      <c r="JD77" s="59">
        <f>+IFERROR(IF(ISTEXT(JD$5)=FALSE,(INDEX(BCR!$1:$1048576,MATCH('Estadísticas BCR'!JD$5,BCR!$A:$A,0),MATCH('Estadísticas BCR'!$B77,BCR!$1:$1,0))),AVERAGE(IR77:JC77)),"")</f>
        <v>0</v>
      </c>
      <c r="JE77" s="59">
        <f>+IFERROR(IF(ISTEXT(JE$5)=FALSE,(INDEX(BCR!$1:$1048576,MATCH('Estadísticas BCR'!JE$5,BCR!$A:$A,0),MATCH('Estadísticas BCR'!$B77,BCR!$1:$1,0))),AVERAGE(IS77:JD77)),"")</f>
        <v>0</v>
      </c>
      <c r="JF77" s="59">
        <f>+IFERROR(IF(ISTEXT(JF$5)=FALSE,(INDEX(BCR!$1:$1048576,MATCH('Estadísticas BCR'!JF$5,BCR!$A:$A,0),MATCH('Estadísticas BCR'!$B77,BCR!$1:$1,0))),AVERAGE(IT77:JE77)),"")</f>
        <v>0</v>
      </c>
      <c r="JG77" s="59">
        <f>+IFERROR(IF(ISTEXT(JG$5)=FALSE,(INDEX(BCR!$1:$1048576,MATCH('Estadísticas BCR'!JG$5,BCR!$A:$A,0),MATCH('Estadísticas BCR'!$B77,BCR!$1:$1,0))),AVERAGE(IU77:JF77)),"")</f>
        <v>0</v>
      </c>
      <c r="JH77" s="59">
        <f>+IFERROR(IF(ISTEXT(JH$5)=FALSE,(INDEX(BCR!$1:$1048576,MATCH('Estadísticas BCR'!JH$5,BCR!$A:$A,0),MATCH('Estadísticas BCR'!$B77,BCR!$1:$1,0))),AVERAGE(IV77:JG77)),"")</f>
        <v>0</v>
      </c>
      <c r="JI77" s="59">
        <f>+IFERROR(IF(ISTEXT(JI$5)=FALSE,(INDEX(BCR!$1:$1048576,MATCH('Estadísticas BCR'!JI$5,BCR!$A:$A,0),MATCH('Estadísticas BCR'!$B77,BCR!$1:$1,0))),AVERAGE(IW77:JH77)),"")</f>
        <v>0</v>
      </c>
      <c r="JJ77" s="59">
        <f>+IFERROR(IF(ISTEXT(JJ$5)=FALSE,(INDEX(BCR!$1:$1048576,MATCH('Estadísticas BCR'!JJ$5,BCR!$A:$A,0),MATCH('Estadísticas BCR'!$B77,BCR!$1:$1,0))),AVERAGE(IX77:JI77)),"")</f>
        <v>0</v>
      </c>
      <c r="JK77" s="59">
        <f>+IFERROR(IF(ISTEXT(JK$5)=FALSE,(INDEX(BCR!$1:$1048576,MATCH('Estadísticas BCR'!JK$5,BCR!$A:$A,0),MATCH('Estadísticas BCR'!$B77,BCR!$1:$1,0))),AVERAGE(IY77:JJ77)),"")</f>
        <v>0</v>
      </c>
      <c r="JL77" s="59">
        <f>+IFERROR(IF(ISTEXT(JL$5)=FALSE,(INDEX(BCR!$1:$1048576,MATCH('Estadísticas BCR'!JL$5,BCR!$A:$A,0),MATCH('Estadísticas BCR'!$B77,BCR!$1:$1,0))),AVERAGE(IZ77:JK77)),"")</f>
        <v>0</v>
      </c>
      <c r="JM77" s="59">
        <f>+IFERROR(IF(ISTEXT(JM$5)=FALSE,(INDEX(BCR!$1:$1048576,MATCH('Estadísticas BCR'!JM$5,BCR!$A:$A,0),MATCH('Estadísticas BCR'!$B77,BCR!$1:$1,0))),AVERAGE(JA77:JL77)),"")</f>
        <v>76.515151515151501</v>
      </c>
      <c r="JN77" s="59">
        <f>+IFERROR(IF(ISTEXT(JN$5)=FALSE,(INDEX(BCR!$1:$1048576,MATCH('Estadísticas BCR'!JN$5,BCR!$A:$A,0),MATCH('Estadísticas BCR'!$B77,BCR!$1:$1,0))),AVERAGE(JB77:JM77)),"")</f>
        <v>78.723404255319195</v>
      </c>
      <c r="JO77" s="59">
        <f>+IFERROR(IF(ISTEXT(JO$5)=FALSE,(INDEX(BCR!$1:$1048576,MATCH('Estadísticas BCR'!JO$5,BCR!$A:$A,0),MATCH('Estadísticas BCR'!$B77,BCR!$1:$1,0))),AVERAGE(JC77:JN77)),"")</f>
        <v>76.153846153846104</v>
      </c>
      <c r="JP77" s="60">
        <f>+IFERROR(IF(ISTEXT(JP$5)=FALSE,(INDEX(BCR!$1:$1048576,MATCH('Estadísticas BCR'!JP$5,BCR!$A:$A,0),MATCH('Estadísticas BCR'!$B77,BCR!$1:$1,0))),AVERAGE(JD77:JO77)),"")</f>
        <v>19.282700160359735</v>
      </c>
      <c r="JQ77" s="59">
        <f>+IFERROR(IF(ISTEXT(JQ$5)=FALSE,(INDEX(BCR!$1:$1048576,MATCH('Estadísticas BCR'!JQ$5,BCR!$A:$A,0),MATCH('Estadísticas BCR'!$B77,BCR!$1:$1,0))),AVERAGE(JE77:JP77)),"")</f>
        <v>54.901960784313701</v>
      </c>
      <c r="JR77" s="59">
        <f>+IFERROR(IF(ISTEXT(JR$5)=FALSE,(INDEX(BCR!$1:$1048576,MATCH('Estadísticas BCR'!JR$5,BCR!$A:$A,0),MATCH('Estadísticas BCR'!$B77,BCR!$1:$1,0))),AVERAGE(JF77:JQ77)),"")</f>
        <v>58.823529411764703</v>
      </c>
      <c r="JS77" s="59">
        <f>+IFERROR(IF(ISTEXT(JS$5)=FALSE,(INDEX(BCR!$1:$1048576,MATCH('Estadísticas BCR'!JS$5,BCR!$A:$A,0),MATCH('Estadísticas BCR'!$B77,BCR!$1:$1,0))),AVERAGE(JG77:JR77)),"")</f>
        <v>66.6666666666667</v>
      </c>
      <c r="JT77" s="59">
        <f>+IFERROR(IF(ISTEXT(JT$5)=FALSE,(INDEX(BCR!$1:$1048576,MATCH('Estadísticas BCR'!JT$5,BCR!$A:$A,0),MATCH('Estadísticas BCR'!$B77,BCR!$1:$1,0))),AVERAGE(JH77:JS77)),"")</f>
        <v>56.410256410256402</v>
      </c>
      <c r="JU77" s="59">
        <f>+IFERROR(IF(ISTEXT(JU$5)=FALSE,(INDEX(BCR!$1:$1048576,MATCH('Estadísticas BCR'!JU$5,BCR!$A:$A,0),MATCH('Estadísticas BCR'!$B77,BCR!$1:$1,0))),AVERAGE(JI77:JT77)),"")</f>
        <v>61.6279069767442</v>
      </c>
      <c r="JV77" s="59">
        <f>+IFERROR(IF(ISTEXT(JV$5)=FALSE,(INDEX(BCR!$1:$1048576,MATCH('Estadísticas BCR'!JV$5,BCR!$A:$A,0),MATCH('Estadísticas BCR'!$B77,BCR!$1:$1,0))),AVERAGE(JJ77:JU77)),"")</f>
        <v>55.128205128205103</v>
      </c>
      <c r="JW77" s="59">
        <f>+IFERROR(IF(ISTEXT(JW$5)=FALSE,(INDEX(BCR!$1:$1048576,MATCH('Estadísticas BCR'!JW$5,BCR!$A:$A,0),MATCH('Estadísticas BCR'!$B77,BCR!$1:$1,0))),AVERAGE(JK77:JV77)),"")</f>
        <v>54.1666666666667</v>
      </c>
      <c r="JX77" s="59">
        <f>+IFERROR(IF(ISTEXT(JX$5)=FALSE,(INDEX(BCR!$1:$1048576,MATCH('Estadísticas BCR'!JX$5,BCR!$A:$A,0),MATCH('Estadísticas BCR'!$B77,BCR!$1:$1,0))),AVERAGE(JL77:JW77)),"")</f>
        <v>50</v>
      </c>
      <c r="JY77" s="59">
        <f>+IFERROR(IF(ISTEXT(JY$5)=FALSE,(INDEX(BCR!$1:$1048576,MATCH('Estadísticas BCR'!JY$5,BCR!$A:$A,0),MATCH('Estadísticas BCR'!$B77,BCR!$1:$1,0))),AVERAGE(JM77:JX77)),"")</f>
        <v>54.545454545454497</v>
      </c>
      <c r="JZ77" s="59">
        <f>+IFERROR(IF(ISTEXT(JZ$5)=FALSE,(INDEX(BCR!$1:$1048576,MATCH('Estadísticas BCR'!JZ$5,BCR!$A:$A,0),MATCH('Estadísticas BCR'!$B77,BCR!$1:$1,0))),AVERAGE(JN77:JY77)),"")</f>
        <v>56.25</v>
      </c>
      <c r="KA77" s="59">
        <f>+IFERROR(IF(ISTEXT(KA$5)=FALSE,(INDEX(BCR!$1:$1048576,MATCH('Estadísticas BCR'!KA$5,BCR!$A:$A,0),MATCH('Estadísticas BCR'!$B77,BCR!$1:$1,0))),AVERAGE(JO77:JZ77)),"")</f>
        <v>59.7222222222222</v>
      </c>
      <c r="KB77" s="59">
        <f>+IFERROR(IF(ISTEXT(KB$5)=FALSE,(INDEX(BCR!$1:$1048576,MATCH('Estadísticas BCR'!KB$5,BCR!$A:$A,0),MATCH('Estadísticas BCR'!$B77,BCR!$1:$1,0))),AVERAGE(JP77:KA77)),"")</f>
        <v>60.465116279069797</v>
      </c>
      <c r="KC77" s="60">
        <f>+IFERROR(IF(ISTEXT(KC$5)=FALSE,(INDEX(BCR!$1:$1048576,MATCH('Estadísticas BCR'!KC$5,BCR!$A:$A,0),MATCH('Estadísticas BCR'!$B77,BCR!$1:$1,0))),AVERAGE(JQ77:KB77)),"")</f>
        <v>57.392332090946987</v>
      </c>
      <c r="KD77" s="59">
        <f>+IFERROR(IF(ISTEXT(KD$5)=FALSE,(INDEX(BCR!$1:$1048576,MATCH('Estadísticas BCR'!KD$5,BCR!$A:$A,0),MATCH('Estadísticas BCR'!$B77,BCR!$1:$1,0))),AVERAGE(JR77:KC77)),"")</f>
        <v>67.142857142857196</v>
      </c>
      <c r="KE77" s="59">
        <f>+IFERROR(IF(ISTEXT(KE$5)=FALSE,(INDEX(BCR!$1:$1048576,MATCH('Estadísticas BCR'!KE$5,BCR!$A:$A,0),MATCH('Estadísticas BCR'!$B77,BCR!$1:$1,0))),AVERAGE(JS77:KD77)),"")</f>
        <v>57.954545454545503</v>
      </c>
      <c r="KF77" s="59">
        <f>+IFERROR(IF(ISTEXT(KF$5)=FALSE,(INDEX(BCR!$1:$1048576,MATCH('Estadísticas BCR'!KF$5,BCR!$A:$A,0),MATCH('Estadísticas BCR'!$B77,BCR!$1:$1,0))),AVERAGE(JT77:KE77)),"")</f>
        <v>57.843137254901897</v>
      </c>
      <c r="KG77" s="59">
        <f>+IFERROR(IF(ISTEXT(KG$5)=FALSE,(INDEX(BCR!$1:$1048576,MATCH('Estadísticas BCR'!KG$5,BCR!$A:$A,0),MATCH('Estadísticas BCR'!$B77,BCR!$1:$1,0))),AVERAGE(JU77:KF77)),"")</f>
        <v>52.857142857142897</v>
      </c>
      <c r="KH77" s="59">
        <f>+IFERROR(IF(ISTEXT(KH$5)=FALSE,(INDEX(BCR!$1:$1048576,MATCH('Estadísticas BCR'!KH$5,BCR!$A:$A,0),MATCH('Estadísticas BCR'!$B77,BCR!$1:$1,0))),AVERAGE(JV77:KG77)),"")</f>
        <v>57.894736842105303</v>
      </c>
      <c r="KI77" s="59">
        <f>+IFERROR(IF(ISTEXT(KI$5)=FALSE,(INDEX(BCR!$1:$1048576,MATCH('Estadísticas BCR'!KI$5,BCR!$A:$A,0),MATCH('Estadísticas BCR'!$B77,BCR!$1:$1,0))),AVERAGE(JW77:KH77)),"")</f>
        <v>50</v>
      </c>
      <c r="KJ77" s="59">
        <f>+IFERROR(IF(ISTEXT(KJ$5)=FALSE,(INDEX(BCR!$1:$1048576,MATCH('Estadísticas BCR'!KJ$5,BCR!$A:$A,0),MATCH('Estadísticas BCR'!$B77,BCR!$1:$1,0))),AVERAGE(JX77:KI77)),"")</f>
        <v>50</v>
      </c>
      <c r="KK77" s="59">
        <f>+IFERROR(IF(ISTEXT(KK$5)=FALSE,(INDEX(BCR!$1:$1048576,MATCH('Estadísticas BCR'!KK$5,BCR!$A:$A,0),MATCH('Estadísticas BCR'!$B77,BCR!$1:$1,0))),AVERAGE(JY77:KJ77)),"")</f>
        <v>56.060606060606098</v>
      </c>
      <c r="KL77" s="59">
        <f>+IFERROR(IF(ISTEXT(KL$5)=FALSE,(INDEX(BCR!$1:$1048576,MATCH('Estadísticas BCR'!KL$5,BCR!$A:$A,0),MATCH('Estadísticas BCR'!$B77,BCR!$1:$1,0))),AVERAGE(JZ77:KK77)),"")</f>
        <v>60</v>
      </c>
      <c r="KM77" s="59">
        <f>+IFERROR(IF(ISTEXT(KM$5)=FALSE,(INDEX(BCR!$1:$1048576,MATCH('Estadísticas BCR'!KM$5,BCR!$A:$A,0),MATCH('Estadísticas BCR'!$B77,BCR!$1:$1,0))),AVERAGE(KA77:KL77)),"")</f>
        <v>60.714285714285701</v>
      </c>
      <c r="KN77" s="59">
        <f>+IFERROR(IF(ISTEXT(KN$5)=FALSE,(INDEX(BCR!$1:$1048576,MATCH('Estadísticas BCR'!KN$5,BCR!$A:$A,0),MATCH('Estadísticas BCR'!$B77,BCR!$1:$1,0))),AVERAGE(KB77:KM77)),"")</f>
        <v>63.043478260869598</v>
      </c>
      <c r="KO77" s="59">
        <f>+IFERROR(IF(ISTEXT(KO$5)=FALSE,(INDEX(BCR!$1:$1048576,MATCH('Estadísticas BCR'!KO$5,BCR!$A:$A,0),MATCH('Estadísticas BCR'!$B77,BCR!$1:$1,0))),AVERAGE(KC77:KN77)),"")</f>
        <v>57.5</v>
      </c>
      <c r="KP77" s="60">
        <f>+IFERROR(IF(ISTEXT(KP$5)=FALSE,(INDEX(BCR!$1:$1048576,MATCH('Estadísticas BCR'!KP$5,BCR!$A:$A,0),MATCH('Estadísticas BCR'!$B77,BCR!$1:$1,0))),AVERAGE(KD77:KO77)),"")</f>
        <v>57.584232465609517</v>
      </c>
      <c r="KQ77" s="59">
        <f>+IFERROR(IF(ISTEXT(KQ$5)=FALSE,(INDEX(BCR!$1:$1048576,MATCH('Estadísticas BCR'!KQ$5,BCR!$A:$A,0),MATCH('Estadísticas BCR'!$B77,BCR!$1:$1,0))),AVERAGE(KE77:KP77)),"")</f>
        <v>57.575757575757599</v>
      </c>
      <c r="KR77" s="59">
        <f>+IFERROR(IF(ISTEXT(KR$5)=FALSE,(INDEX(BCR!$1:$1048576,MATCH('Estadísticas BCR'!KR$5,BCR!$A:$A,0),MATCH('Estadísticas BCR'!$B77,BCR!$1:$1,0))),AVERAGE(KF77:KQ77)),"")</f>
        <v>56.451612903225801</v>
      </c>
      <c r="KS77" s="59">
        <f>+IFERROR(IF(ISTEXT(KS$5)=FALSE,(INDEX(BCR!$1:$1048576,MATCH('Estadísticas BCR'!KS$5,BCR!$A:$A,0),MATCH('Estadísticas BCR'!$B77,BCR!$1:$1,0))),AVERAGE(KG77:KR77)),"")</f>
        <v>63.235294117647101</v>
      </c>
      <c r="KT77" s="59">
        <f>+IFERROR(IF(ISTEXT(KT$5)=FALSE,(INDEX(BCR!$1:$1048576,MATCH('Estadísticas BCR'!KT$5,BCR!$A:$A,0),MATCH('Estadísticas BCR'!$B77,BCR!$1:$1,0))),AVERAGE(KH77:KS77)),"")</f>
        <v>57.575757575757599</v>
      </c>
      <c r="KU77" s="59">
        <f>+IFERROR(IF(ISTEXT(KU$5)=FALSE,(INDEX(BCR!$1:$1048576,MATCH('Estadísticas BCR'!KU$5,BCR!$A:$A,0),MATCH('Estadísticas BCR'!$B77,BCR!$1:$1,0))),AVERAGE(KI77:KT77)),"")</f>
        <v>62.857142857142797</v>
      </c>
      <c r="KV77" s="59">
        <f>+IFERROR(IF(ISTEXT(KV$5)=FALSE,(INDEX(BCR!$1:$1048576,MATCH('Estadísticas BCR'!KV$5,BCR!$A:$A,0),MATCH('Estadísticas BCR'!$B77,BCR!$1:$1,0))),AVERAGE(KJ77:KU77)),"")</f>
        <v>65.151515151515198</v>
      </c>
      <c r="KW77" s="59">
        <f>+IFERROR(IF(ISTEXT(KW$5)=FALSE,(INDEX(BCR!$1:$1048576,MATCH('Estadísticas BCR'!KW$5,BCR!$A:$A,0),MATCH('Estadísticas BCR'!$B77,BCR!$1:$1,0))),AVERAGE(KK77:KV77)),"")</f>
        <v>66.6666666666667</v>
      </c>
      <c r="KX77" s="59">
        <f>+IFERROR(IF(ISTEXT(KX$5)=FALSE,(INDEX(BCR!$1:$1048576,MATCH('Estadísticas BCR'!KX$5,BCR!$A:$A,0),MATCH('Estadísticas BCR'!$B77,BCR!$1:$1,0))),AVERAGE(KL77:KW77)),"")</f>
        <v>59.259259259259302</v>
      </c>
      <c r="KY77" s="59">
        <f>+IFERROR(IF(ISTEXT(KY$5)=FALSE,(INDEX(BCR!$1:$1048576,MATCH('Estadísticas BCR'!KY$5,BCR!$A:$A,0),MATCH('Estadísticas BCR'!$B77,BCR!$1:$1,0))),AVERAGE(KM77:KX77)),"")</f>
        <v>67.045454545454504</v>
      </c>
      <c r="KZ77" s="59">
        <f>+IFERROR(IF(ISTEXT(KZ$5)=FALSE,(INDEX(BCR!$1:$1048576,MATCH('Estadísticas BCR'!KZ$5,BCR!$A:$A,0),MATCH('Estadísticas BCR'!$B77,BCR!$1:$1,0))),AVERAGE(KN77:KY77)),"")</f>
        <v>64.285714285714306</v>
      </c>
      <c r="LA77" s="59">
        <f>+IFERROR(IF(ISTEXT(LA$5)=FALSE,(INDEX(BCR!$1:$1048576,MATCH('Estadísticas BCR'!LA$5,BCR!$A:$A,0),MATCH('Estadísticas BCR'!$B77,BCR!$1:$1,0))),AVERAGE(KO77:KZ77)),"")</f>
        <v>62.5</v>
      </c>
      <c r="LB77" s="59">
        <f>+IFERROR(IF(ISTEXT(LB$5)=FALSE,(INDEX(BCR!$1:$1048576,MATCH('Estadísticas BCR'!LB$5,BCR!$A:$A,0),MATCH('Estadísticas BCR'!$B77,BCR!$1:$1,0))),AVERAGE(KP77:LA77)),"")</f>
        <v>68.367346938775498</v>
      </c>
      <c r="LC77" s="60">
        <f>+IFERROR(IF(ISTEXT(LC$5)=FALSE,(INDEX(BCR!$1:$1048576,MATCH('Estadísticas BCR'!LC$5,BCR!$A:$A,0),MATCH('Estadísticas BCR'!$B77,BCR!$1:$1,0))),AVERAGE(KQ77:LB77)),"")</f>
        <v>62.580960156409702</v>
      </c>
      <c r="LD77" s="59">
        <f>+IFERROR(IF(ISTEXT(LD$5)=FALSE,(INDEX(BCR!$1:$1048576,MATCH('Estadísticas BCR'!LD$5,BCR!$A:$A,0),MATCH('Estadísticas BCR'!$B77,BCR!$1:$1,0))),AVERAGE(KR77:LC77)),"")</f>
        <v>70.512820512820497</v>
      </c>
      <c r="LE77" s="59">
        <f>+IFERROR(IF(ISTEXT(LE$5)=FALSE,(INDEX(BCR!$1:$1048576,MATCH('Estadísticas BCR'!LE$5,BCR!$A:$A,0),MATCH('Estadísticas BCR'!$B77,BCR!$1:$1,0))),AVERAGE(KS77:LD77)),"")</f>
        <v>66.6666666666667</v>
      </c>
      <c r="LF77" s="59">
        <f>+IFERROR(IF(ISTEXT(LF$5)=FALSE,(INDEX(BCR!$1:$1048576,MATCH('Estadísticas BCR'!LF$5,BCR!$A:$A,0),MATCH('Estadísticas BCR'!$B77,BCR!$1:$1,0))),AVERAGE(KT77:LE77)),"")</f>
        <v>70</v>
      </c>
      <c r="LG77" s="59">
        <f>+IFERROR(IF(ISTEXT(LG$5)=FALSE,(INDEX(BCR!$1:$1048576,MATCH('Estadísticas BCR'!LG$5,BCR!$A:$A,0),MATCH('Estadísticas BCR'!$B77,BCR!$1:$1,0))),AVERAGE(KU77:LF77)),"")</f>
        <v>66.6666666666667</v>
      </c>
      <c r="LH77" s="59">
        <f>+IFERROR(IF(ISTEXT(LH$5)=FALSE,(INDEX(BCR!$1:$1048576,MATCH('Estadísticas BCR'!LH$5,BCR!$A:$A,0),MATCH('Estadísticas BCR'!$B77,BCR!$1:$1,0))),AVERAGE(KV77:LG77)),"")</f>
        <v>65.5555555555556</v>
      </c>
      <c r="LI77" s="59">
        <f>+IFERROR(IF(ISTEXT(LI$5)=FALSE,(INDEX(BCR!$1:$1048576,MATCH('Estadísticas BCR'!LI$5,BCR!$A:$A,0),MATCH('Estadísticas BCR'!$B77,BCR!$1:$1,0))),AVERAGE(KW77:LH77)),"")</f>
        <v>70.238095238095198</v>
      </c>
      <c r="LJ77" s="59">
        <f>+IFERROR(IF(ISTEXT(LJ$5)=FALSE,(INDEX(BCR!$1:$1048576,MATCH('Estadísticas BCR'!LJ$5,BCR!$A:$A,0),MATCH('Estadísticas BCR'!$B77,BCR!$1:$1,0))),AVERAGE(KX77:LI77)),"")</f>
        <v>69</v>
      </c>
      <c r="LK77" s="59">
        <f>+IFERROR(IF(ISTEXT(LK$5)=FALSE,(INDEX(BCR!$1:$1048576,MATCH('Estadísticas BCR'!LK$5,BCR!$A:$A,0),MATCH('Estadísticas BCR'!$B77,BCR!$1:$1,0))),AVERAGE(KY77:LJ77)),"")</f>
        <v>74.418604651162795</v>
      </c>
      <c r="LL77" s="59">
        <f>+IFERROR(IF(ISTEXT(LL$5)=FALSE,(INDEX(BCR!$1:$1048576,MATCH('Estadísticas BCR'!LL$5,BCR!$A:$A,0),MATCH('Estadísticas BCR'!$B77,BCR!$1:$1,0))),AVERAGE(KZ77:LK77)),"")</f>
        <v>72.619047619047606</v>
      </c>
      <c r="LM77" s="59">
        <f>+IFERROR(IF(ISTEXT(LM$5)=FALSE,(INDEX(BCR!$1:$1048576,MATCH('Estadísticas BCR'!LM$5,BCR!$A:$A,0),MATCH('Estadísticas BCR'!$B77,BCR!$1:$1,0))),AVERAGE(LA77:LL77)),"")</f>
        <v>64.285714285714306</v>
      </c>
      <c r="LN77" s="59">
        <f>+IFERROR(IF(ISTEXT(LN$5)=FALSE,(INDEX(BCR!$1:$1048576,MATCH('Estadísticas BCR'!LN$5,BCR!$A:$A,0),MATCH('Estadísticas BCR'!$B77,BCR!$1:$1,0))),AVERAGE(LB77:LM77)),"")</f>
        <v>66.25</v>
      </c>
      <c r="LO77" s="59">
        <f>+IFERROR(IF(ISTEXT(LO$5)=FALSE,(INDEX(BCR!$1:$1048576,MATCH('Estadísticas BCR'!LO$5,BCR!$A:$A,0),MATCH('Estadísticas BCR'!$B77,BCR!$1:$1,0))),AVERAGE(LC77:LN77)),"")</f>
        <v>69.736842105263193</v>
      </c>
      <c r="LP77" s="60">
        <f>+IFERROR(IF(ISTEXT(LP$5)=FALSE,(INDEX(BCR!$1:$1048576,MATCH('Estadísticas BCR'!LP$5,BCR!$A:$A,0),MATCH('Estadísticas BCR'!$B77,BCR!$1:$1,0))),AVERAGE(LD77:LO77)),"")</f>
        <v>68.829167775082723</v>
      </c>
      <c r="LQ77" s="59">
        <f>+IFERROR(IF(ISTEXT(LQ$5)=FALSE,(INDEX(BCR!$1:$1048576,MATCH('Estadísticas BCR'!LQ$5,BCR!$A:$A,0),MATCH('Estadísticas BCR'!$B77,BCR!$1:$1,0))),AVERAGE(LE77:LP77)),"")</f>
        <v>64.473684210526301</v>
      </c>
      <c r="LR77" s="59">
        <f>+IFERROR(IF(ISTEXT(LR$5)=FALSE,(INDEX(BCR!$1:$1048576,MATCH('Estadísticas BCR'!LR$5,BCR!$A:$A,0),MATCH('Estadísticas BCR'!$B77,BCR!$1:$1,0))),AVERAGE(LF77:LQ77)),"")</f>
        <v>71.951219512195095</v>
      </c>
      <c r="LS77" s="59">
        <f>+IFERROR(IF(ISTEXT(LS$5)=FALSE,(INDEX(BCR!$1:$1048576,MATCH('Estadísticas BCR'!LS$5,BCR!$A:$A,0),MATCH('Estadísticas BCR'!$B77,BCR!$1:$1,0))),AVERAGE(LG77:LR77)),"")</f>
        <v>67.073170731707293</v>
      </c>
      <c r="LT77" s="59">
        <f>+IFERROR(IF(ISTEXT(LT$5)=FALSE,(INDEX(BCR!$1:$1048576,MATCH('Estadísticas BCR'!LT$5,BCR!$A:$A,0),MATCH('Estadísticas BCR'!$B77,BCR!$1:$1,0))),AVERAGE(LH77:LS77)),"")</f>
        <v>72.413793103448299</v>
      </c>
      <c r="LU77" s="59">
        <f>+IFERROR(IF(ISTEXT(LU$5)=FALSE,(INDEX(BCR!$1:$1048576,MATCH('Estadísticas BCR'!LU$5,BCR!$A:$A,0),MATCH('Estadísticas BCR'!$B77,BCR!$1:$1,0))),AVERAGE(LI77:LT77)),"")</f>
        <v>72.972972972972997</v>
      </c>
      <c r="LV77" s="59">
        <f>+IFERROR(IF(ISTEXT(LV$5)=FALSE,(INDEX(BCR!$1:$1048576,MATCH('Estadísticas BCR'!LV$5,BCR!$A:$A,0),MATCH('Estadísticas BCR'!$B77,BCR!$1:$1,0))),AVERAGE(LJ77:LU77)),"")</f>
        <v>73.255813953488399</v>
      </c>
      <c r="LW77" s="59">
        <f>+IFERROR(IF(ISTEXT(LW$5)=FALSE,(INDEX(BCR!$1:$1048576,MATCH('Estadísticas BCR'!LW$5,BCR!$A:$A,0),MATCH('Estadísticas BCR'!$B77,BCR!$1:$1,0))),AVERAGE(LK77:LV77)),"")</f>
        <v>72.413793103448299</v>
      </c>
      <c r="LX77" s="59">
        <f>+IFERROR(IF(ISTEXT(LX$5)=FALSE,(INDEX(BCR!$1:$1048576,MATCH('Estadísticas BCR'!LX$5,BCR!$A:$A,0),MATCH('Estadísticas BCR'!$B77,BCR!$1:$1,0))),AVERAGE(LL77:LW77)),"")</f>
        <v>67.241379310344797</v>
      </c>
      <c r="LY77" s="59">
        <f>+IFERROR(IF(ISTEXT(LY$5)=FALSE,(INDEX(BCR!$1:$1048576,MATCH('Estadísticas BCR'!LY$5,BCR!$A:$A,0),MATCH('Estadísticas BCR'!$B77,BCR!$1:$1,0))),AVERAGE(LM77:LX77)),"")</f>
        <v>61.702127659574501</v>
      </c>
      <c r="LZ77" s="59">
        <f>+IFERROR(IF(ISTEXT(LZ$5)=FALSE,(INDEX(BCR!$1:$1048576,MATCH('Estadísticas BCR'!LZ$5,BCR!$A:$A,0),MATCH('Estadísticas BCR'!$B77,BCR!$1:$1,0))),AVERAGE(LN77:LY77)),"")</f>
        <v>69.047619047619094</v>
      </c>
      <c r="MA77" s="59">
        <f>+IFERROR(IF(ISTEXT(MA$5)=FALSE,(INDEX(BCR!$1:$1048576,MATCH('Estadísticas BCR'!MA$5,BCR!$A:$A,0),MATCH('Estadísticas BCR'!$B77,BCR!$1:$1,0))),AVERAGE(LO77:LZ77)),"")</f>
        <v>67.857142857142904</v>
      </c>
      <c r="MB77" s="59">
        <f>+IFERROR(IF(ISTEXT(MB$5)=FALSE,(INDEX(BCR!$1:$1048576,MATCH('Estadísticas BCR'!MB$5,BCR!$A:$A,0),MATCH('Estadísticas BCR'!$B77,BCR!$1:$1,0))),AVERAGE(LP77:MA77)),"")</f>
        <v>69.512195121951194</v>
      </c>
      <c r="MC77" s="60">
        <f>+IFERROR(IF(ISTEXT(MC$5)=FALSE,(INDEX(BCR!$1:$1048576,MATCH('Estadísticas BCR'!MC$5,BCR!$A:$A,0),MATCH('Estadísticas BCR'!$B77,BCR!$1:$1,0))),AVERAGE(LQ77:MB77)),"")</f>
        <v>69.159575965368276</v>
      </c>
      <c r="MD77" s="59">
        <f>+IFERROR(IF(ISTEXT(MD$5)=FALSE,(INDEX(BCR!$1:$1048576,MATCH('Estadísticas BCR'!MD$5,BCR!$A:$A,0),MATCH('Estadísticas BCR'!$B77,BCR!$1:$1,0))),AVERAGE(LR77:MC77)),"")</f>
        <v>72.972972972972997</v>
      </c>
      <c r="ME77" s="59">
        <f>+IFERROR(IF(ISTEXT(ME$5)=FALSE,(INDEX(BCR!$1:$1048576,MATCH('Estadísticas BCR'!ME$5,BCR!$A:$A,0),MATCH('Estadísticas BCR'!$B77,BCR!$1:$1,0))),AVERAGE(LS77:MD77)),"")</f>
        <v>70</v>
      </c>
      <c r="MF77" s="59">
        <f>+IFERROR(IF(ISTEXT(MF$5)=FALSE,(INDEX(BCR!$1:$1048576,MATCH('Estadísticas BCR'!MF$5,BCR!$A:$A,0),MATCH('Estadísticas BCR'!$B77,BCR!$1:$1,0))),AVERAGE(LT77:ME77)),"")</f>
        <v>63.636363636363598</v>
      </c>
      <c r="MG77" s="59" t="str">
        <f>+IFERROR(IF(ISTEXT(MG$5)=FALSE,(INDEX(BCR!$1:$1048576,MATCH('Estadísticas BCR'!MG$5,BCR!$A:$A,0),MATCH('Estadísticas BCR'!$B77,BCR!$1:$1,0))),AVERAGE(LU77:MF77)),"")</f>
        <v/>
      </c>
      <c r="MH77" s="59" t="str">
        <f>+IFERROR(IF(ISTEXT(MH$5)=FALSE,(INDEX(BCR!$1:$1048576,MATCH('Estadísticas BCR'!MH$5,BCR!$A:$A,0),MATCH('Estadísticas BCR'!$B77,BCR!$1:$1,0))),AVERAGE(LV77:MG77)),"")</f>
        <v/>
      </c>
      <c r="MI77" s="59" t="str">
        <f>+IFERROR(IF(ISTEXT(MI$5)=FALSE,(INDEX(BCR!$1:$1048576,MATCH('Estadísticas BCR'!MI$5,BCR!$A:$A,0),MATCH('Estadísticas BCR'!$B77,BCR!$1:$1,0))),AVERAGE(LW77:MH77)),"")</f>
        <v/>
      </c>
      <c r="MJ77" s="59" t="str">
        <f>+IFERROR(IF(ISTEXT(MJ$5)=FALSE,(INDEX(BCR!$1:$1048576,MATCH('Estadísticas BCR'!MJ$5,BCR!$A:$A,0),MATCH('Estadísticas BCR'!$B77,BCR!$1:$1,0))),AVERAGE(LX77:MI77)),"")</f>
        <v/>
      </c>
      <c r="MK77" s="59" t="str">
        <f>+IFERROR(IF(ISTEXT(MK$5)=FALSE,(INDEX(BCR!$1:$1048576,MATCH('Estadísticas BCR'!MK$5,BCR!$A:$A,0),MATCH('Estadísticas BCR'!$B77,BCR!$1:$1,0))),AVERAGE(LY77:MJ77)),"")</f>
        <v/>
      </c>
      <c r="ML77" s="59" t="str">
        <f>+IFERROR(IF(ISTEXT(ML$5)=FALSE,(INDEX(BCR!$1:$1048576,MATCH('Estadísticas BCR'!ML$5,BCR!$A:$A,0),MATCH('Estadísticas BCR'!$B77,BCR!$1:$1,0))),AVERAGE(LZ77:MK77)),"")</f>
        <v/>
      </c>
      <c r="MM77" s="59" t="str">
        <f>+IFERROR(IF(ISTEXT(MM$5)=FALSE,(INDEX(BCR!$1:$1048576,MATCH('Estadísticas BCR'!MM$5,BCR!$A:$A,0),MATCH('Estadísticas BCR'!$B77,BCR!$1:$1,0))),AVERAGE(MA77:ML77)),"")</f>
        <v/>
      </c>
      <c r="MN77" s="59" t="str">
        <f>+IFERROR(IF(ISTEXT(MN$5)=FALSE,(INDEX(BCR!$1:$1048576,MATCH('Estadísticas BCR'!MN$5,BCR!$A:$A,0),MATCH('Estadísticas BCR'!$B77,BCR!$1:$1,0))),AVERAGE(MB77:MM77)),"")</f>
        <v/>
      </c>
      <c r="MO77" s="59" t="str">
        <f>+IFERROR(IF(ISTEXT(MO$5)=FALSE,(INDEX(BCR!$1:$1048576,MATCH('Estadísticas BCR'!MO$5,BCR!$A:$A,0),MATCH('Estadísticas BCR'!$B77,BCR!$1:$1,0))),AVERAGE(MC77:MN77)),"")</f>
        <v/>
      </c>
      <c r="MP77" s="60">
        <f>+IFERROR(IF(ISTEXT(MP$5)=FALSE,(INDEX(BCR!$1:$1048576,MATCH('Estadísticas BCR'!MP$5,BCR!$A:$A,0),MATCH('Estadísticas BCR'!$B77,BCR!$1:$1,0))),AVERAGE(MD77:MO77)),"")</f>
        <v>68.86977886977887</v>
      </c>
    </row>
    <row r="78" spans="2:354" outlineLevel="1">
      <c r="B78" s="9" t="s">
        <v>928</v>
      </c>
      <c r="C78" s="126" t="s">
        <v>290</v>
      </c>
      <c r="D78" s="104">
        <f>+IFERROR(IF(ISTEXT(D$5)=FALSE,(INDEX(BCR!$1:$1048576,MATCH('Estadísticas BCR'!D$5,BCR!$A:$A,0),MATCH('Estadísticas BCR'!$B78,BCR!$1:$1,0))),AVERAGE(#REF!)),"")</f>
        <v>0</v>
      </c>
      <c r="E78" s="104">
        <f>+IFERROR(IF(ISTEXT(E$5)=FALSE,(INDEX(BCR!$1:$1048576,MATCH('Estadísticas BCR'!E$5,BCR!$A:$A,0),MATCH('Estadísticas BCR'!$B78,BCR!$1:$1,0))),AVERAGE(#REF!)),"")</f>
        <v>0</v>
      </c>
      <c r="F78" s="104">
        <f>+IFERROR(IF(ISTEXT(F$5)=FALSE,(INDEX(BCR!$1:$1048576,MATCH('Estadísticas BCR'!F$5,BCR!$A:$A,0),MATCH('Estadísticas BCR'!$B78,BCR!$1:$1,0))),AVERAGE(#REF!)),"")</f>
        <v>0</v>
      </c>
      <c r="G78" s="104" t="str">
        <f>+IFERROR(IF(ISTEXT(G$5)=FALSE,(INDEX(BCR!$1:$1048576,MATCH('Estadísticas BCR'!G$5,BCR!$A:$A,0),MATCH('Estadísticas BCR'!$B78,BCR!$1:$1,0))),AVERAGE(#REF!)),"")</f>
        <v/>
      </c>
      <c r="H78" s="104">
        <f>+IFERROR(IF(ISTEXT(H$5)=FALSE,(INDEX(BCR!$1:$1048576,MATCH('Estadísticas BCR'!H$5,BCR!$A:$A,0),MATCH('Estadísticas BCR'!$B78,BCR!$1:$1,0))),AVERAGE(#REF!)),"")</f>
        <v>0</v>
      </c>
      <c r="I78" s="104">
        <f>+IFERROR(IF(ISTEXT(I$5)=FALSE,(INDEX(BCR!$1:$1048576,MATCH('Estadísticas BCR'!I$5,BCR!$A:$A,0),MATCH('Estadísticas BCR'!$B78,BCR!$1:$1,0))),AVERAGE(#REF!)),"")</f>
        <v>0</v>
      </c>
      <c r="J78" s="104">
        <f>+IFERROR(IF(ISTEXT(J$5)=FALSE,(INDEX(BCR!$1:$1048576,MATCH('Estadísticas BCR'!J$5,BCR!$A:$A,0),MATCH('Estadísticas BCR'!$B78,BCR!$1:$1,0))),AVERAGE(#REF!)),"")</f>
        <v>0</v>
      </c>
      <c r="K78" s="104">
        <f>+IFERROR(IF(ISTEXT(K$5)=FALSE,(INDEX(BCR!$1:$1048576,MATCH('Estadísticas BCR'!K$5,BCR!$A:$A,0),MATCH('Estadísticas BCR'!$B78,BCR!$1:$1,0))),AVERAGE(#REF!)),"")</f>
        <v>0</v>
      </c>
      <c r="L78" s="104">
        <f>+IFERROR(IF(ISTEXT(L$5)=FALSE,(INDEX(BCR!$1:$1048576,MATCH('Estadísticas BCR'!L$5,BCR!$A:$A,0),MATCH('Estadísticas BCR'!$B78,BCR!$1:$1,0))),AVERAGE(#REF!)),"")</f>
        <v>0</v>
      </c>
      <c r="M78" s="104">
        <f>+IFERROR(IF(ISTEXT(M$5)=FALSE,(INDEX(BCR!$1:$1048576,MATCH('Estadísticas BCR'!M$5,BCR!$A:$A,0),MATCH('Estadísticas BCR'!$B78,BCR!$1:$1,0))),AVERAGE(#REF!)),"")</f>
        <v>0</v>
      </c>
      <c r="N78" s="104">
        <f>+IFERROR(IF(ISTEXT(N$5)=FALSE,(INDEX(BCR!$1:$1048576,MATCH('Estadísticas BCR'!N$5,BCR!$A:$A,0),MATCH('Estadísticas BCR'!$B78,BCR!$1:$1,0))),AVERAGE(#REF!)),"")</f>
        <v>0</v>
      </c>
      <c r="O78" s="104">
        <f>+IFERROR(IF(ISTEXT(O$5)=FALSE,(INDEX(BCR!$1:$1048576,MATCH('Estadísticas BCR'!O$5,BCR!$A:$A,0),MATCH('Estadísticas BCR'!$B78,BCR!$1:$1,0))),AVERAGE(#REF!)),"")</f>
        <v>0</v>
      </c>
      <c r="P78" s="60">
        <f>+IFERROR(IF(ISTEXT(P$5)=FALSE,(INDEX(BCR!$1:$1048576,MATCH('Estadísticas BCR'!P$5,BCR!$A:$A,0),MATCH('Estadísticas BCR'!$B78,BCR!$1:$1,0))),AVERAGE(D78:O78)),"")</f>
        <v>0</v>
      </c>
      <c r="Q78" s="104">
        <f>+IFERROR(IF(ISTEXT(Q$5)=FALSE,(INDEX(BCR!$1:$1048576,MATCH('Estadísticas BCR'!Q$5,BCR!$A:$A,0),MATCH('Estadísticas BCR'!$B78,BCR!$1:$1,0))),AVERAGE(#REF!)),"")</f>
        <v>0</v>
      </c>
      <c r="R78" s="104">
        <f>+IFERROR(IF(ISTEXT(R$5)=FALSE,(INDEX(BCR!$1:$1048576,MATCH('Estadísticas BCR'!R$5,BCR!$A:$A,0),MATCH('Estadísticas BCR'!$B78,BCR!$1:$1,0))),AVERAGE(#REF!)),"")</f>
        <v>0</v>
      </c>
      <c r="S78" s="104">
        <f>+IFERROR(IF(ISTEXT(S$5)=FALSE,(INDEX(BCR!$1:$1048576,MATCH('Estadísticas BCR'!S$5,BCR!$A:$A,0),MATCH('Estadísticas BCR'!$B78,BCR!$1:$1,0))),AVERAGE(#REF!)),"")</f>
        <v>0</v>
      </c>
      <c r="T78" s="104">
        <f>+IFERROR(IF(ISTEXT(T$5)=FALSE,(INDEX(BCR!$1:$1048576,MATCH('Estadísticas BCR'!T$5,BCR!$A:$A,0),MATCH('Estadísticas BCR'!$B78,BCR!$1:$1,0))),AVERAGE(#REF!)),"")</f>
        <v>0</v>
      </c>
      <c r="U78" s="104">
        <f>+IFERROR(IF(ISTEXT(U$5)=FALSE,(INDEX(BCR!$1:$1048576,MATCH('Estadísticas BCR'!U$5,BCR!$A:$A,0),MATCH('Estadísticas BCR'!$B78,BCR!$1:$1,0))),AVERAGE(#REF!)),"")</f>
        <v>0</v>
      </c>
      <c r="V78" s="104">
        <f>+IFERROR(IF(ISTEXT(V$5)=FALSE,(INDEX(BCR!$1:$1048576,MATCH('Estadísticas BCR'!V$5,BCR!$A:$A,0),MATCH('Estadísticas BCR'!$B78,BCR!$1:$1,0))),AVERAGE(#REF!)),"")</f>
        <v>0</v>
      </c>
      <c r="W78" s="104">
        <f>+IFERROR(IF(ISTEXT(W$5)=FALSE,(INDEX(BCR!$1:$1048576,MATCH('Estadísticas BCR'!W$5,BCR!$A:$A,0),MATCH('Estadísticas BCR'!$B78,BCR!$1:$1,0))),AVERAGE(#REF!)),"")</f>
        <v>0</v>
      </c>
      <c r="X78" s="104">
        <f>+IFERROR(IF(ISTEXT(X$5)=FALSE,(INDEX(BCR!$1:$1048576,MATCH('Estadísticas BCR'!X$5,BCR!$A:$A,0),MATCH('Estadísticas BCR'!$B78,BCR!$1:$1,0))),AVERAGE(#REF!)),"")</f>
        <v>0</v>
      </c>
      <c r="Y78" s="104">
        <f>+IFERROR(IF(ISTEXT(Y$5)=FALSE,(INDEX(BCR!$1:$1048576,MATCH('Estadísticas BCR'!Y$5,BCR!$A:$A,0),MATCH('Estadísticas BCR'!$B78,BCR!$1:$1,0))),AVERAGE(#REF!)),"")</f>
        <v>0</v>
      </c>
      <c r="Z78" s="104">
        <f>+IFERROR(IF(ISTEXT(Z$5)=FALSE,(INDEX(BCR!$1:$1048576,MATCH('Estadísticas BCR'!Z$5,BCR!$A:$A,0),MATCH('Estadísticas BCR'!$B78,BCR!$1:$1,0))),AVERAGE(#REF!)),"")</f>
        <v>0</v>
      </c>
      <c r="AA78" s="104">
        <f>+IFERROR(IF(ISTEXT(AA$5)=FALSE,(INDEX(BCR!$1:$1048576,MATCH('Estadísticas BCR'!AA$5,BCR!$A:$A,0),MATCH('Estadísticas BCR'!$B78,BCR!$1:$1,0))),AVERAGE(#REF!)),"")</f>
        <v>0</v>
      </c>
      <c r="AB78" s="104">
        <f>+IFERROR(IF(ISTEXT(AB$5)=FALSE,(INDEX(BCR!$1:$1048576,MATCH('Estadísticas BCR'!AB$5,BCR!$A:$A,0),MATCH('Estadísticas BCR'!$B78,BCR!$1:$1,0))),AVERAGE(#REF!)),"")</f>
        <v>0</v>
      </c>
      <c r="AC78" s="60">
        <f>+IFERROR(IF(ISTEXT(AC$5)=FALSE,(INDEX(BCR!$1:$1048576,MATCH('Estadísticas BCR'!AC$5,BCR!$A:$A,0),MATCH('Estadísticas BCR'!$B78,BCR!$1:$1,0))),AVERAGE(Q78:AB78)),"")</f>
        <v>0</v>
      </c>
      <c r="AD78" s="59">
        <f>+IFERROR(IF(ISTEXT(AD$5)=FALSE,(INDEX(BCR!$1:$1048576,MATCH('Estadísticas BCR'!AD$5,BCR!$A:$A,0),MATCH('Estadísticas BCR'!$B78,BCR!$1:$1,0))),AVERAGE(#REF!)),"")</f>
        <v>0</v>
      </c>
      <c r="AE78" s="59">
        <f>+IFERROR(IF(ISTEXT(AE$5)=FALSE,(INDEX(BCR!$1:$1048576,MATCH('Estadísticas BCR'!AE$5,BCR!$A:$A,0),MATCH('Estadísticas BCR'!$B78,BCR!$1:$1,0))),AVERAGE(#REF!)),"")</f>
        <v>0</v>
      </c>
      <c r="AF78" s="59">
        <f>+IFERROR(IF(ISTEXT(AF$5)=FALSE,(INDEX(BCR!$1:$1048576,MATCH('Estadísticas BCR'!AF$5,BCR!$A:$A,0),MATCH('Estadísticas BCR'!$B78,BCR!$1:$1,0))),AVERAGE(#REF!)),"")</f>
        <v>0</v>
      </c>
      <c r="AG78" s="59">
        <f>+IFERROR(IF(ISTEXT(AG$5)=FALSE,(INDEX(BCR!$1:$1048576,MATCH('Estadísticas BCR'!AG$5,BCR!$A:$A,0),MATCH('Estadísticas BCR'!$B78,BCR!$1:$1,0))),AVERAGE(#REF!)),"")</f>
        <v>0</v>
      </c>
      <c r="AH78" s="59">
        <f>+IFERROR(IF(ISTEXT(AH$5)=FALSE,(INDEX(BCR!$1:$1048576,MATCH('Estadísticas BCR'!AH$5,BCR!$A:$A,0),MATCH('Estadísticas BCR'!$B78,BCR!$1:$1,0))),AVERAGE(#REF!)),"")</f>
        <v>0</v>
      </c>
      <c r="AI78" s="59">
        <f>+IFERROR(IF(ISTEXT(AI$5)=FALSE,(INDEX(BCR!$1:$1048576,MATCH('Estadísticas BCR'!AI$5,BCR!$A:$A,0),MATCH('Estadísticas BCR'!$B78,BCR!$1:$1,0))),AVERAGE(#REF!)),"")</f>
        <v>0</v>
      </c>
      <c r="AJ78" s="59">
        <f>+IFERROR(IF(ISTEXT(AJ$5)=FALSE,(INDEX(BCR!$1:$1048576,MATCH('Estadísticas BCR'!AJ$5,BCR!$A:$A,0),MATCH('Estadísticas BCR'!$B78,BCR!$1:$1,0))),AVERAGE(#REF!)),"")</f>
        <v>0</v>
      </c>
      <c r="AK78" s="59">
        <f>+IFERROR(IF(ISTEXT(AK$5)=FALSE,(INDEX(BCR!$1:$1048576,MATCH('Estadísticas BCR'!AK$5,BCR!$A:$A,0),MATCH('Estadísticas BCR'!$B78,BCR!$1:$1,0))),AVERAGE(#REF!)),"")</f>
        <v>0</v>
      </c>
      <c r="AL78" s="59">
        <f>+IFERROR(IF(ISTEXT(AL$5)=FALSE,(INDEX(BCR!$1:$1048576,MATCH('Estadísticas BCR'!AL$5,BCR!$A:$A,0),MATCH('Estadísticas BCR'!$B78,BCR!$1:$1,0))),AVERAGE(#REF!)),"")</f>
        <v>0</v>
      </c>
      <c r="AM78" s="59">
        <f>+IFERROR(IF(ISTEXT(AM$5)=FALSE,(INDEX(BCR!$1:$1048576,MATCH('Estadísticas BCR'!AM$5,BCR!$A:$A,0),MATCH('Estadísticas BCR'!$B78,BCR!$1:$1,0))),AVERAGE(#REF!)),"")</f>
        <v>0</v>
      </c>
      <c r="AN78" s="59">
        <f>+IFERROR(IF(ISTEXT(AN$5)=FALSE,(INDEX(BCR!$1:$1048576,MATCH('Estadísticas BCR'!AN$5,BCR!$A:$A,0),MATCH('Estadísticas BCR'!$B78,BCR!$1:$1,0))),AVERAGE(#REF!)),"")</f>
        <v>0</v>
      </c>
      <c r="AO78" s="59">
        <f>+IFERROR(IF(ISTEXT(AO$5)=FALSE,(INDEX(BCR!$1:$1048576,MATCH('Estadísticas BCR'!AO$5,BCR!$A:$A,0),MATCH('Estadísticas BCR'!$B78,BCR!$1:$1,0))),AVERAGE(#REF!)),"")</f>
        <v>0</v>
      </c>
      <c r="AP78" s="60">
        <f>+IFERROR(IF(ISTEXT(AP$5)=FALSE,(INDEX(BCR!$1:$1048576,MATCH('Estadísticas BCR'!AP$5,BCR!$A:$A,0),MATCH('Estadísticas BCR'!$B78,BCR!$1:$1,0))),AVERAGE(AD78:AO78)),"")</f>
        <v>0</v>
      </c>
      <c r="AQ78" s="59">
        <f>+IFERROR(IF(ISTEXT(AQ$5)=FALSE,(INDEX(BCR!$1:$1048576,MATCH('Estadísticas BCR'!AQ$5,BCR!$A:$A,0),MATCH('Estadísticas BCR'!$B78,BCR!$1:$1,0))),AVERAGE(#REF!)),"")</f>
        <v>0</v>
      </c>
      <c r="AR78" s="59">
        <f>+IFERROR(IF(ISTEXT(AR$5)=FALSE,(INDEX(BCR!$1:$1048576,MATCH('Estadísticas BCR'!AR$5,BCR!$A:$A,0),MATCH('Estadísticas BCR'!$B78,BCR!$1:$1,0))),AVERAGE(#REF!)),"")</f>
        <v>0</v>
      </c>
      <c r="AS78" s="59">
        <f>+IFERROR(IF(ISTEXT(AS$5)=FALSE,(INDEX(BCR!$1:$1048576,MATCH('Estadísticas BCR'!AS$5,BCR!$A:$A,0),MATCH('Estadísticas BCR'!$B78,BCR!$1:$1,0))),AVERAGE(#REF!)),"")</f>
        <v>0</v>
      </c>
      <c r="AT78" s="59">
        <f>+IFERROR(IF(ISTEXT(AT$5)=FALSE,(INDEX(BCR!$1:$1048576,MATCH('Estadísticas BCR'!AT$5,BCR!$A:$A,0),MATCH('Estadísticas BCR'!$B78,BCR!$1:$1,0))),AVERAGE(#REF!)),"")</f>
        <v>0</v>
      </c>
      <c r="AU78" s="59">
        <f>+IFERROR(IF(ISTEXT(AU$5)=FALSE,(INDEX(BCR!$1:$1048576,MATCH('Estadísticas BCR'!AU$5,BCR!$A:$A,0),MATCH('Estadísticas BCR'!$B78,BCR!$1:$1,0))),AVERAGE(#REF!)),"")</f>
        <v>0</v>
      </c>
      <c r="AV78" s="59">
        <f>+IFERROR(IF(ISTEXT(AV$5)=FALSE,(INDEX(BCR!$1:$1048576,MATCH('Estadísticas BCR'!AV$5,BCR!$A:$A,0),MATCH('Estadísticas BCR'!$B78,BCR!$1:$1,0))),AVERAGE(#REF!)),"")</f>
        <v>0</v>
      </c>
      <c r="AW78" s="59">
        <f>+IFERROR(IF(ISTEXT(AW$5)=FALSE,(INDEX(BCR!$1:$1048576,MATCH('Estadísticas BCR'!AW$5,BCR!$A:$A,0),MATCH('Estadísticas BCR'!$B78,BCR!$1:$1,0))),AVERAGE(#REF!)),"")</f>
        <v>0</v>
      </c>
      <c r="AX78" s="59">
        <f>+IFERROR(IF(ISTEXT(AX$5)=FALSE,(INDEX(BCR!$1:$1048576,MATCH('Estadísticas BCR'!AX$5,BCR!$A:$A,0),MATCH('Estadísticas BCR'!$B78,BCR!$1:$1,0))),AVERAGE(#REF!)),"")</f>
        <v>0</v>
      </c>
      <c r="AY78" s="59">
        <f>+IFERROR(IF(ISTEXT(AY$5)=FALSE,(INDEX(BCR!$1:$1048576,MATCH('Estadísticas BCR'!AY$5,BCR!$A:$A,0),MATCH('Estadísticas BCR'!$B78,BCR!$1:$1,0))),AVERAGE(#REF!)),"")</f>
        <v>0</v>
      </c>
      <c r="AZ78" s="59">
        <f>+IFERROR(IF(ISTEXT(AZ$5)=FALSE,(INDEX(BCR!$1:$1048576,MATCH('Estadísticas BCR'!AZ$5,BCR!$A:$A,0),MATCH('Estadísticas BCR'!$B78,BCR!$1:$1,0))),AVERAGE(#REF!)),"")</f>
        <v>0</v>
      </c>
      <c r="BA78" s="59">
        <f>+IFERROR(IF(ISTEXT(BA$5)=FALSE,(INDEX(BCR!$1:$1048576,MATCH('Estadísticas BCR'!BA$5,BCR!$A:$A,0),MATCH('Estadísticas BCR'!$B78,BCR!$1:$1,0))),AVERAGE(#REF!)),"")</f>
        <v>0</v>
      </c>
      <c r="BB78" s="59">
        <f>+IFERROR(IF(ISTEXT(BB$5)=FALSE,(INDEX(BCR!$1:$1048576,MATCH('Estadísticas BCR'!BB$5,BCR!$A:$A,0),MATCH('Estadísticas BCR'!$B78,BCR!$1:$1,0))),AVERAGE(#REF!)),"")</f>
        <v>0</v>
      </c>
      <c r="BC78" s="60">
        <f>+IFERROR(IF(ISTEXT(BC$5)=FALSE,(INDEX(BCR!$1:$1048576,MATCH('Estadísticas BCR'!BC$5,BCR!$A:$A,0),MATCH('Estadísticas BCR'!$B78,BCR!$1:$1,0))),AVERAGE(AQ78:BB78)),"")</f>
        <v>0</v>
      </c>
      <c r="BD78" s="59">
        <f>+IFERROR(IF(ISTEXT(BD$5)=FALSE,(INDEX(BCR!$1:$1048576,MATCH('Estadísticas BCR'!BD$5,BCR!$A:$A,0),MATCH('Estadísticas BCR'!$B78,BCR!$1:$1,0))),AVERAGE(#REF!)),"")</f>
        <v>0</v>
      </c>
      <c r="BE78" s="59">
        <f>+IFERROR(IF(ISTEXT(BE$5)=FALSE,(INDEX(BCR!$1:$1048576,MATCH('Estadísticas BCR'!BE$5,BCR!$A:$A,0),MATCH('Estadísticas BCR'!$B78,BCR!$1:$1,0))),AVERAGE(#REF!)),"")</f>
        <v>0</v>
      </c>
      <c r="BF78" s="59">
        <f>+IFERROR(IF(ISTEXT(BF$5)=FALSE,(INDEX(BCR!$1:$1048576,MATCH('Estadísticas BCR'!BF$5,BCR!$A:$A,0),MATCH('Estadísticas BCR'!$B78,BCR!$1:$1,0))),AVERAGE(#REF!)),"")</f>
        <v>0</v>
      </c>
      <c r="BG78" s="59">
        <f>+IFERROR(IF(ISTEXT(BG$5)=FALSE,(INDEX(BCR!$1:$1048576,MATCH('Estadísticas BCR'!BG$5,BCR!$A:$A,0),MATCH('Estadísticas BCR'!$B78,BCR!$1:$1,0))),AVERAGE(#REF!)),"")</f>
        <v>0</v>
      </c>
      <c r="BH78" s="59">
        <f>+IFERROR(IF(ISTEXT(BH$5)=FALSE,(INDEX(BCR!$1:$1048576,MATCH('Estadísticas BCR'!BH$5,BCR!$A:$A,0),MATCH('Estadísticas BCR'!$B78,BCR!$1:$1,0))),AVERAGE(#REF!)),"")</f>
        <v>0</v>
      </c>
      <c r="BI78" s="59">
        <f>+IFERROR(IF(ISTEXT(BI$5)=FALSE,(INDEX(BCR!$1:$1048576,MATCH('Estadísticas BCR'!BI$5,BCR!$A:$A,0),MATCH('Estadísticas BCR'!$B78,BCR!$1:$1,0))),AVERAGE(#REF!)),"")</f>
        <v>0</v>
      </c>
      <c r="BJ78" s="59">
        <f>+IFERROR(IF(ISTEXT(BJ$5)=FALSE,(INDEX(BCR!$1:$1048576,MATCH('Estadísticas BCR'!BJ$5,BCR!$A:$A,0),MATCH('Estadísticas BCR'!$B78,BCR!$1:$1,0))),AVERAGE(#REF!)),"")</f>
        <v>0</v>
      </c>
      <c r="BK78" s="59">
        <f>+IFERROR(IF(ISTEXT(BK$5)=FALSE,(INDEX(BCR!$1:$1048576,MATCH('Estadísticas BCR'!BK$5,BCR!$A:$A,0),MATCH('Estadísticas BCR'!$B78,BCR!$1:$1,0))),AVERAGE(#REF!)),"")</f>
        <v>0</v>
      </c>
      <c r="BL78" s="59">
        <f>+IFERROR(IF(ISTEXT(BL$5)=FALSE,(INDEX(BCR!$1:$1048576,MATCH('Estadísticas BCR'!BL$5,BCR!$A:$A,0),MATCH('Estadísticas BCR'!$B78,BCR!$1:$1,0))),AVERAGE(#REF!)),"")</f>
        <v>0</v>
      </c>
      <c r="BM78" s="59">
        <f>+IFERROR(IF(ISTEXT(BM$5)=FALSE,(INDEX(BCR!$1:$1048576,MATCH('Estadísticas BCR'!BM$5,BCR!$A:$A,0),MATCH('Estadísticas BCR'!$B78,BCR!$1:$1,0))),AVERAGE(#REF!)),"")</f>
        <v>0</v>
      </c>
      <c r="BN78" s="59">
        <f>+IFERROR(IF(ISTEXT(BN$5)=FALSE,(INDEX(BCR!$1:$1048576,MATCH('Estadísticas BCR'!BN$5,BCR!$A:$A,0),MATCH('Estadísticas BCR'!$B78,BCR!$1:$1,0))),AVERAGE(#REF!)),"")</f>
        <v>0</v>
      </c>
      <c r="BO78" s="59">
        <f>+IFERROR(IF(ISTEXT(BO$5)=FALSE,(INDEX(BCR!$1:$1048576,MATCH('Estadísticas BCR'!BO$5,BCR!$A:$A,0),MATCH('Estadísticas BCR'!$B78,BCR!$1:$1,0))),AVERAGE(#REF!)),"")</f>
        <v>0</v>
      </c>
      <c r="BP78" s="60">
        <f>+IFERROR(IF(ISTEXT(BP$5)=FALSE,(INDEX(BCR!$1:$1048576,MATCH('Estadísticas BCR'!BP$5,BCR!$A:$A,0),MATCH('Estadísticas BCR'!$B78,BCR!$1:$1,0))),AVERAGE(BD78:BO78)),"")</f>
        <v>0</v>
      </c>
      <c r="BQ78" s="59">
        <f>+IFERROR(IF(ISTEXT(BQ$5)=FALSE,(INDEX(BCR!$1:$1048576,MATCH('Estadísticas BCR'!BQ$5,BCR!$A:$A,0),MATCH('Estadísticas BCR'!$B78,BCR!$1:$1,0))),AVERAGE(#REF!)),"")</f>
        <v>0</v>
      </c>
      <c r="BR78" s="59">
        <f>+IFERROR(IF(ISTEXT(BR$5)=FALSE,(INDEX(BCR!$1:$1048576,MATCH('Estadísticas BCR'!BR$5,BCR!$A:$A,0),MATCH('Estadísticas BCR'!$B78,BCR!$1:$1,0))),AVERAGE(#REF!)),"")</f>
        <v>0</v>
      </c>
      <c r="BS78" s="59">
        <f>+IFERROR(IF(ISTEXT(BS$5)=FALSE,(INDEX(BCR!$1:$1048576,MATCH('Estadísticas BCR'!BS$5,BCR!$A:$A,0),MATCH('Estadísticas BCR'!$B78,BCR!$1:$1,0))),AVERAGE(#REF!)),"")</f>
        <v>0</v>
      </c>
      <c r="BT78" s="59">
        <f>+IFERROR(IF(ISTEXT(BT$5)=FALSE,(INDEX(BCR!$1:$1048576,MATCH('Estadísticas BCR'!BT$5,BCR!$A:$A,0),MATCH('Estadísticas BCR'!$B78,BCR!$1:$1,0))),AVERAGE(#REF!)),"")</f>
        <v>0</v>
      </c>
      <c r="BU78" s="59">
        <f>+IFERROR(IF(ISTEXT(BU$5)=FALSE,(INDEX(BCR!$1:$1048576,MATCH('Estadísticas BCR'!BU$5,BCR!$A:$A,0),MATCH('Estadísticas BCR'!$B78,BCR!$1:$1,0))),AVERAGE(#REF!)),"")</f>
        <v>0</v>
      </c>
      <c r="BV78" s="59">
        <f>+IFERROR(IF(ISTEXT(BV$5)=FALSE,(INDEX(BCR!$1:$1048576,MATCH('Estadísticas BCR'!BV$5,BCR!$A:$A,0),MATCH('Estadísticas BCR'!$B78,BCR!$1:$1,0))),AVERAGE(#REF!)),"")</f>
        <v>0</v>
      </c>
      <c r="BW78" s="59">
        <f>+IFERROR(IF(ISTEXT(BW$5)=FALSE,(INDEX(BCR!$1:$1048576,MATCH('Estadísticas BCR'!BW$5,BCR!$A:$A,0),MATCH('Estadísticas BCR'!$B78,BCR!$1:$1,0))),AVERAGE(#REF!)),"")</f>
        <v>0</v>
      </c>
      <c r="BX78" s="59">
        <f>+IFERROR(IF(ISTEXT(BX$5)=FALSE,(INDEX(BCR!$1:$1048576,MATCH('Estadísticas BCR'!BX$5,BCR!$A:$A,0),MATCH('Estadísticas BCR'!$B78,BCR!$1:$1,0))),AVERAGE(#REF!)),"")</f>
        <v>0</v>
      </c>
      <c r="BY78" s="59">
        <f>+IFERROR(IF(ISTEXT(BY$5)=FALSE,(INDEX(BCR!$1:$1048576,MATCH('Estadísticas BCR'!BY$5,BCR!$A:$A,0),MATCH('Estadísticas BCR'!$B78,BCR!$1:$1,0))),AVERAGE(#REF!)),"")</f>
        <v>0</v>
      </c>
      <c r="BZ78" s="59">
        <f>+IFERROR(IF(ISTEXT(BZ$5)=FALSE,(INDEX(BCR!$1:$1048576,MATCH('Estadísticas BCR'!BZ$5,BCR!$A:$A,0),MATCH('Estadísticas BCR'!$B78,BCR!$1:$1,0))),AVERAGE(#REF!)),"")</f>
        <v>0</v>
      </c>
      <c r="CA78" s="59">
        <f>+IFERROR(IF(ISTEXT(CA$5)=FALSE,(INDEX(BCR!$1:$1048576,MATCH('Estadísticas BCR'!CA$5,BCR!$A:$A,0),MATCH('Estadísticas BCR'!$B78,BCR!$1:$1,0))),AVERAGE(#REF!)),"")</f>
        <v>0</v>
      </c>
      <c r="CB78" s="59">
        <f>+IFERROR(IF(ISTEXT(CB$5)=FALSE,(INDEX(BCR!$1:$1048576,MATCH('Estadísticas BCR'!CB$5,BCR!$A:$A,0),MATCH('Estadísticas BCR'!$B78,BCR!$1:$1,0))),AVERAGE(#REF!)),"")</f>
        <v>0</v>
      </c>
      <c r="CC78" s="60">
        <f>+IFERROR(IF(ISTEXT(CC$5)=FALSE,(INDEX(BCR!$1:$1048576,MATCH('Estadísticas BCR'!CC$5,BCR!$A:$A,0),MATCH('Estadísticas BCR'!$B78,BCR!$1:$1,0))),AVERAGE(BQ78:CB78)),"")</f>
        <v>0</v>
      </c>
      <c r="CD78" s="59">
        <f>+IFERROR(IF(ISTEXT(CD$5)=FALSE,(INDEX(BCR!$1:$1048576,MATCH('Estadísticas BCR'!CD$5,BCR!$A:$A,0),MATCH('Estadísticas BCR'!$B78,BCR!$1:$1,0))),AVERAGE(#REF!)),"")</f>
        <v>0</v>
      </c>
      <c r="CE78" s="59">
        <f>+IFERROR(IF(ISTEXT(CE$5)=FALSE,(INDEX(BCR!$1:$1048576,MATCH('Estadísticas BCR'!CE$5,BCR!$A:$A,0),MATCH('Estadísticas BCR'!$B78,BCR!$1:$1,0))),AVERAGE(#REF!)),"")</f>
        <v>0</v>
      </c>
      <c r="CF78" s="59">
        <f>+IFERROR(IF(ISTEXT(CF$5)=FALSE,(INDEX(BCR!$1:$1048576,MATCH('Estadísticas BCR'!CF$5,BCR!$A:$A,0),MATCH('Estadísticas BCR'!$B78,BCR!$1:$1,0))),AVERAGE(#REF!)),"")</f>
        <v>0</v>
      </c>
      <c r="CG78" s="59">
        <f>+IFERROR(IF(ISTEXT(CG$5)=FALSE,(INDEX(BCR!$1:$1048576,MATCH('Estadísticas BCR'!CG$5,BCR!$A:$A,0),MATCH('Estadísticas BCR'!$B78,BCR!$1:$1,0))),AVERAGE(#REF!)),"")</f>
        <v>0</v>
      </c>
      <c r="CH78" s="59">
        <f>+IFERROR(IF(ISTEXT(CH$5)=FALSE,(INDEX(BCR!$1:$1048576,MATCH('Estadísticas BCR'!CH$5,BCR!$A:$A,0),MATCH('Estadísticas BCR'!$B78,BCR!$1:$1,0))),AVERAGE(#REF!)),"")</f>
        <v>0</v>
      </c>
      <c r="CI78" s="59">
        <f>+IFERROR(IF(ISTEXT(CI$5)=FALSE,(INDEX(BCR!$1:$1048576,MATCH('Estadísticas BCR'!CI$5,BCR!$A:$A,0),MATCH('Estadísticas BCR'!$B78,BCR!$1:$1,0))),AVERAGE(#REF!)),"")</f>
        <v>0</v>
      </c>
      <c r="CJ78" s="59">
        <f>+IFERROR(IF(ISTEXT(CJ$5)=FALSE,(INDEX(BCR!$1:$1048576,MATCH('Estadísticas BCR'!CJ$5,BCR!$A:$A,0),MATCH('Estadísticas BCR'!$B78,BCR!$1:$1,0))),AVERAGE(#REF!)),"")</f>
        <v>0</v>
      </c>
      <c r="CK78" s="59">
        <f>+IFERROR(IF(ISTEXT(CK$5)=FALSE,(INDEX(BCR!$1:$1048576,MATCH('Estadísticas BCR'!CK$5,BCR!$A:$A,0),MATCH('Estadísticas BCR'!$B78,BCR!$1:$1,0))),AVERAGE(#REF!)),"")</f>
        <v>0</v>
      </c>
      <c r="CL78" s="59">
        <f>+IFERROR(IF(ISTEXT(CL$5)=FALSE,(INDEX(BCR!$1:$1048576,MATCH('Estadísticas BCR'!CL$5,BCR!$A:$A,0),MATCH('Estadísticas BCR'!$B78,BCR!$1:$1,0))),AVERAGE(#REF!)),"")</f>
        <v>0</v>
      </c>
      <c r="CM78" s="59">
        <f>+IFERROR(IF(ISTEXT(CM$5)=FALSE,(INDEX(BCR!$1:$1048576,MATCH('Estadísticas BCR'!CM$5,BCR!$A:$A,0),MATCH('Estadísticas BCR'!$B78,BCR!$1:$1,0))),AVERAGE(#REF!)),"")</f>
        <v>0</v>
      </c>
      <c r="CN78" s="59">
        <f>+IFERROR(IF(ISTEXT(CN$5)=FALSE,(INDEX(BCR!$1:$1048576,MATCH('Estadísticas BCR'!CN$5,BCR!$A:$A,0),MATCH('Estadísticas BCR'!$B78,BCR!$1:$1,0))),AVERAGE(#REF!)),"")</f>
        <v>0</v>
      </c>
      <c r="CO78" s="59">
        <f>+IFERROR(IF(ISTEXT(CO$5)=FALSE,(INDEX(BCR!$1:$1048576,MATCH('Estadísticas BCR'!CO$5,BCR!$A:$A,0),MATCH('Estadísticas BCR'!$B78,BCR!$1:$1,0))),AVERAGE(#REF!)),"")</f>
        <v>0</v>
      </c>
      <c r="CP78" s="60">
        <f>+IFERROR(IF(ISTEXT(CP$5)=FALSE,(INDEX(BCR!$1:$1048576,MATCH('Estadísticas BCR'!CP$5,BCR!$A:$A,0),MATCH('Estadísticas BCR'!$B78,BCR!$1:$1,0))),AVERAGE(CD78:CO78)),"")</f>
        <v>0</v>
      </c>
      <c r="CQ78" s="59">
        <f>+IFERROR(IF(ISTEXT(CQ$5)=FALSE,(INDEX(BCR!$1:$1048576,MATCH('Estadísticas BCR'!CQ$5,BCR!$A:$A,0),MATCH('Estadísticas BCR'!$B78,BCR!$1:$1,0))),AVERAGE(#REF!)),"")</f>
        <v>0</v>
      </c>
      <c r="CR78" s="59">
        <f>+IFERROR(IF(ISTEXT(CR$5)=FALSE,(INDEX(BCR!$1:$1048576,MATCH('Estadísticas BCR'!CR$5,BCR!$A:$A,0),MATCH('Estadísticas BCR'!$B78,BCR!$1:$1,0))),AVERAGE(#REF!)),"")</f>
        <v>0</v>
      </c>
      <c r="CS78" s="59">
        <f>+IFERROR(IF(ISTEXT(CS$5)=FALSE,(INDEX(BCR!$1:$1048576,MATCH('Estadísticas BCR'!CS$5,BCR!$A:$A,0),MATCH('Estadísticas BCR'!$B78,BCR!$1:$1,0))),AVERAGE(#REF!)),"")</f>
        <v>0</v>
      </c>
      <c r="CT78" s="59">
        <f>+IFERROR(IF(ISTEXT(CT$5)=FALSE,(INDEX(BCR!$1:$1048576,MATCH('Estadísticas BCR'!CT$5,BCR!$A:$A,0),MATCH('Estadísticas BCR'!$B78,BCR!$1:$1,0))),AVERAGE(#REF!)),"")</f>
        <v>0</v>
      </c>
      <c r="CU78" s="59">
        <f>+IFERROR(IF(ISTEXT(CU$5)=FALSE,(INDEX(BCR!$1:$1048576,MATCH('Estadísticas BCR'!CU$5,BCR!$A:$A,0),MATCH('Estadísticas BCR'!$B78,BCR!$1:$1,0))),AVERAGE(#REF!)),"")</f>
        <v>0</v>
      </c>
      <c r="CV78" s="59">
        <f>+IFERROR(IF(ISTEXT(CV$5)=FALSE,(INDEX(BCR!$1:$1048576,MATCH('Estadísticas BCR'!CV$5,BCR!$A:$A,0),MATCH('Estadísticas BCR'!$B78,BCR!$1:$1,0))),AVERAGE(#REF!)),"")</f>
        <v>0</v>
      </c>
      <c r="CW78" s="59">
        <f>+IFERROR(IF(ISTEXT(CW$5)=FALSE,(INDEX(BCR!$1:$1048576,MATCH('Estadísticas BCR'!CW$5,BCR!$A:$A,0),MATCH('Estadísticas BCR'!$B78,BCR!$1:$1,0))),AVERAGE(#REF!)),"")</f>
        <v>0</v>
      </c>
      <c r="CX78" s="59">
        <f>+IFERROR(IF(ISTEXT(CX$5)=FALSE,(INDEX(BCR!$1:$1048576,MATCH('Estadísticas BCR'!CX$5,BCR!$A:$A,0),MATCH('Estadísticas BCR'!$B78,BCR!$1:$1,0))),AVERAGE(#REF!)),"")</f>
        <v>0</v>
      </c>
      <c r="CY78" s="59">
        <f>+IFERROR(IF(ISTEXT(CY$5)=FALSE,(INDEX(BCR!$1:$1048576,MATCH('Estadísticas BCR'!CY$5,BCR!$A:$A,0),MATCH('Estadísticas BCR'!$B78,BCR!$1:$1,0))),AVERAGE(#REF!)),"")</f>
        <v>0</v>
      </c>
      <c r="CZ78" s="59">
        <f>+IFERROR(IF(ISTEXT(CZ$5)=FALSE,(INDEX(BCR!$1:$1048576,MATCH('Estadísticas BCR'!CZ$5,BCR!$A:$A,0),MATCH('Estadísticas BCR'!$B78,BCR!$1:$1,0))),AVERAGE(A78:CY78)),"")</f>
        <v>0</v>
      </c>
      <c r="DA78" s="59">
        <f>+IFERROR(IF(ISTEXT(DA$5)=FALSE,(INDEX(BCR!$1:$1048576,MATCH('Estadísticas BCR'!DA$5,BCR!$A:$A,0),MATCH('Estadísticas BCR'!$B78,BCR!$1:$1,0))),AVERAGE(B78:CZ78)),"")</f>
        <v>0</v>
      </c>
      <c r="DB78" s="59">
        <f>+IFERROR(IF(ISTEXT(DB$5)=FALSE,(INDEX(BCR!$1:$1048576,MATCH('Estadísticas BCR'!DB$5,BCR!$A:$A,0),MATCH('Estadísticas BCR'!$B78,BCR!$1:$1,0))),AVERAGE(C78:DA78)),"")</f>
        <v>0</v>
      </c>
      <c r="DC78" s="60">
        <f>+IFERROR(IF(ISTEXT(DC$5)=FALSE,(INDEX(BCR!$1:$1048576,MATCH('Estadísticas BCR'!DC$5,BCR!$A:$A,0),MATCH('Estadísticas BCR'!$B78,BCR!$1:$1,0))),AVERAGE(CQ78:DB78)),"")</f>
        <v>0</v>
      </c>
      <c r="DD78" s="59">
        <f>+IFERROR(IF(ISTEXT(DD$5)=FALSE,(INDEX(BCR!$1:$1048576,MATCH('Estadísticas BCR'!DD$5,BCR!$A:$A,0),MATCH('Estadísticas BCR'!$B78,BCR!$1:$1,0))),AVERAGE(CR78:DC78)),"")</f>
        <v>0</v>
      </c>
      <c r="DE78" s="59">
        <f>+IFERROR(IF(ISTEXT(DE$5)=FALSE,(INDEX(BCR!$1:$1048576,MATCH('Estadísticas BCR'!DE$5,BCR!$A:$A,0),MATCH('Estadísticas BCR'!$B78,BCR!$1:$1,0))),AVERAGE(CS78:DD78)),"")</f>
        <v>0</v>
      </c>
      <c r="DF78" s="59">
        <f>+IFERROR(IF(ISTEXT(DF$5)=FALSE,(INDEX(BCR!$1:$1048576,MATCH('Estadísticas BCR'!DF$5,BCR!$A:$A,0),MATCH('Estadísticas BCR'!$B78,BCR!$1:$1,0))),AVERAGE(CT78:DE78)),"")</f>
        <v>0</v>
      </c>
      <c r="DG78" s="59">
        <f>+IFERROR(IF(ISTEXT(DG$5)=FALSE,(INDEX(BCR!$1:$1048576,MATCH('Estadísticas BCR'!DG$5,BCR!$A:$A,0),MATCH('Estadísticas BCR'!$B78,BCR!$1:$1,0))),AVERAGE(CU78:DF78)),"")</f>
        <v>0</v>
      </c>
      <c r="DH78" s="59">
        <f>+IFERROR(IF(ISTEXT(DH$5)=FALSE,(INDEX(BCR!$1:$1048576,MATCH('Estadísticas BCR'!DH$5,BCR!$A:$A,0),MATCH('Estadísticas BCR'!$B78,BCR!$1:$1,0))),AVERAGE(CV78:DG78)),"")</f>
        <v>0</v>
      </c>
      <c r="DI78" s="59">
        <f>+IFERROR(IF(ISTEXT(DI$5)=FALSE,(INDEX(BCR!$1:$1048576,MATCH('Estadísticas BCR'!DI$5,BCR!$A:$A,0),MATCH('Estadísticas BCR'!$B78,BCR!$1:$1,0))),AVERAGE(CW78:DH78)),"")</f>
        <v>0</v>
      </c>
      <c r="DJ78" s="59">
        <f>+IFERROR(IF(ISTEXT(DJ$5)=FALSE,(INDEX(BCR!$1:$1048576,MATCH('Estadísticas BCR'!DJ$5,BCR!$A:$A,0),MATCH('Estadísticas BCR'!$B78,BCR!$1:$1,0))),AVERAGE(CX78:DI78)),"")</f>
        <v>0</v>
      </c>
      <c r="DK78" s="59">
        <f>+IFERROR(IF(ISTEXT(DK$5)=FALSE,(INDEX(BCR!$1:$1048576,MATCH('Estadísticas BCR'!DK$5,BCR!$A:$A,0),MATCH('Estadísticas BCR'!$B78,BCR!$1:$1,0))),AVERAGE(CY78:DJ78)),"")</f>
        <v>0</v>
      </c>
      <c r="DL78" s="59">
        <f>+IFERROR(IF(ISTEXT(DL$5)=FALSE,(INDEX(BCR!$1:$1048576,MATCH('Estadísticas BCR'!DL$5,BCR!$A:$A,0),MATCH('Estadísticas BCR'!$B78,BCR!$1:$1,0))),AVERAGE(CZ78:DK78)),"")</f>
        <v>0</v>
      </c>
      <c r="DM78" s="59">
        <f>+IFERROR(IF(ISTEXT(DM$5)=FALSE,(INDEX(BCR!$1:$1048576,MATCH('Estadísticas BCR'!DM$5,BCR!$A:$A,0),MATCH('Estadísticas BCR'!$B78,BCR!$1:$1,0))),AVERAGE(DA78:DL78)),"")</f>
        <v>0</v>
      </c>
      <c r="DN78" s="59">
        <f>+IFERROR(IF(ISTEXT(DN$5)=FALSE,(INDEX(BCR!$1:$1048576,MATCH('Estadísticas BCR'!DN$5,BCR!$A:$A,0),MATCH('Estadísticas BCR'!$B78,BCR!$1:$1,0))),AVERAGE(DB78:DM78)),"")</f>
        <v>0</v>
      </c>
      <c r="DO78" s="59">
        <f>+IFERROR(IF(ISTEXT(DO$5)=FALSE,(INDEX(BCR!$1:$1048576,MATCH('Estadísticas BCR'!DO$5,BCR!$A:$A,0),MATCH('Estadísticas BCR'!$B78,BCR!$1:$1,0))),AVERAGE(DC78:DN78)),"")</f>
        <v>0</v>
      </c>
      <c r="DP78" s="60">
        <f>+IFERROR(IF(ISTEXT(DP$5)=FALSE,(INDEX(BCR!$1:$1048576,MATCH('Estadísticas BCR'!DP$5,BCR!$A:$A,0),MATCH('Estadísticas BCR'!$B78,BCR!$1:$1,0))),AVERAGE(DD78:DO78)),"")</f>
        <v>0</v>
      </c>
      <c r="DQ78" s="59">
        <f>+IFERROR(IF(ISTEXT(DQ$5)=FALSE,(INDEX(BCR!$1:$1048576,MATCH('Estadísticas BCR'!DQ$5,BCR!$A:$A,0),MATCH('Estadísticas BCR'!$B78,BCR!$1:$1,0))),AVERAGE(DE78:DP78)),"")</f>
        <v>0</v>
      </c>
      <c r="DR78" s="59">
        <f>+IFERROR(IF(ISTEXT(DR$5)=FALSE,(INDEX(BCR!$1:$1048576,MATCH('Estadísticas BCR'!DR$5,BCR!$A:$A,0),MATCH('Estadísticas BCR'!$B78,BCR!$1:$1,0))),AVERAGE(DF78:DQ78)),"")</f>
        <v>0</v>
      </c>
      <c r="DS78" s="59">
        <f>+IFERROR(IF(ISTEXT(DS$5)=FALSE,(INDEX(BCR!$1:$1048576,MATCH('Estadísticas BCR'!DS$5,BCR!$A:$A,0),MATCH('Estadísticas BCR'!$B78,BCR!$1:$1,0))),AVERAGE(DG78:DR78)),"")</f>
        <v>0</v>
      </c>
      <c r="DT78" s="59">
        <f>+IFERROR(IF(ISTEXT(DT$5)=FALSE,(INDEX(BCR!$1:$1048576,MATCH('Estadísticas BCR'!DT$5,BCR!$A:$A,0),MATCH('Estadísticas BCR'!$B78,BCR!$1:$1,0))),AVERAGE(DH78:DS78)),"")</f>
        <v>0</v>
      </c>
      <c r="DU78" s="59">
        <f>+IFERROR(IF(ISTEXT(DU$5)=FALSE,(INDEX(BCR!$1:$1048576,MATCH('Estadísticas BCR'!DU$5,BCR!$A:$A,0),MATCH('Estadísticas BCR'!$B78,BCR!$1:$1,0))),AVERAGE(DI78:DT78)),"")</f>
        <v>0</v>
      </c>
      <c r="DV78" s="59">
        <f>+IFERROR(IF(ISTEXT(DV$5)=FALSE,(INDEX(BCR!$1:$1048576,MATCH('Estadísticas BCR'!DV$5,BCR!$A:$A,0),MATCH('Estadísticas BCR'!$B78,BCR!$1:$1,0))),AVERAGE(DJ78:DU78)),"")</f>
        <v>0</v>
      </c>
      <c r="DW78" s="59">
        <f>+IFERROR(IF(ISTEXT(DW$5)=FALSE,(INDEX(BCR!$1:$1048576,MATCH('Estadísticas BCR'!DW$5,BCR!$A:$A,0),MATCH('Estadísticas BCR'!$B78,BCR!$1:$1,0))),AVERAGE(DK78:DV78)),"")</f>
        <v>0</v>
      </c>
      <c r="DX78" s="59">
        <f>+IFERROR(IF(ISTEXT(DX$5)=FALSE,(INDEX(BCR!$1:$1048576,MATCH('Estadísticas BCR'!DX$5,BCR!$A:$A,0),MATCH('Estadísticas BCR'!$B78,BCR!$1:$1,0))),AVERAGE(DL78:DW78)),"")</f>
        <v>0</v>
      </c>
      <c r="DY78" s="59">
        <f>+IFERROR(IF(ISTEXT(DY$5)=FALSE,(INDEX(BCR!$1:$1048576,MATCH('Estadísticas BCR'!DY$5,BCR!$A:$A,0),MATCH('Estadísticas BCR'!$B78,BCR!$1:$1,0))),AVERAGE(DM78:DX78)),"")</f>
        <v>0</v>
      </c>
      <c r="DZ78" s="59">
        <f>+IFERROR(IF(ISTEXT(DZ$5)=FALSE,(INDEX(BCR!$1:$1048576,MATCH('Estadísticas BCR'!DZ$5,BCR!$A:$A,0),MATCH('Estadísticas BCR'!$B78,BCR!$1:$1,0))),AVERAGE(DN78:DY78)),"")</f>
        <v>0</v>
      </c>
      <c r="EA78" s="59">
        <f>+IFERROR(IF(ISTEXT(EA$5)=FALSE,(INDEX(BCR!$1:$1048576,MATCH('Estadísticas BCR'!EA$5,BCR!$A:$A,0),MATCH('Estadísticas BCR'!$B78,BCR!$1:$1,0))),AVERAGE(DO78:DZ78)),"")</f>
        <v>0</v>
      </c>
      <c r="EB78" s="59">
        <f>+IFERROR(IF(ISTEXT(EB$5)=FALSE,(INDEX(BCR!$1:$1048576,MATCH('Estadísticas BCR'!EB$5,BCR!$A:$A,0),MATCH('Estadísticas BCR'!$B78,BCR!$1:$1,0))),AVERAGE(DP78:EA78)),"")</f>
        <v>0</v>
      </c>
      <c r="EC78" s="60">
        <f>+IFERROR(IF(ISTEXT(EC$5)=FALSE,(INDEX(BCR!$1:$1048576,MATCH('Estadísticas BCR'!EC$5,BCR!$A:$A,0),MATCH('Estadísticas BCR'!$B78,BCR!$1:$1,0))),AVERAGE(DQ78:EB78)),"")</f>
        <v>0</v>
      </c>
      <c r="ED78" s="59">
        <f>+IFERROR(IF(ISTEXT(ED$5)=FALSE,(INDEX(BCR!$1:$1048576,MATCH('Estadísticas BCR'!ED$5,BCR!$A:$A,0),MATCH('Estadísticas BCR'!$B78,BCR!$1:$1,0))),AVERAGE(DR78:EC78)),"")</f>
        <v>0</v>
      </c>
      <c r="EE78" s="59">
        <f>+IFERROR(IF(ISTEXT(EE$5)=FALSE,(INDEX(BCR!$1:$1048576,MATCH('Estadísticas BCR'!EE$5,BCR!$A:$A,0),MATCH('Estadísticas BCR'!$B78,BCR!$1:$1,0))),AVERAGE(DS78:ED78)),"")</f>
        <v>0</v>
      </c>
      <c r="EF78" s="59">
        <f>+IFERROR(IF(ISTEXT(EF$5)=FALSE,(INDEX(BCR!$1:$1048576,MATCH('Estadísticas BCR'!EF$5,BCR!$A:$A,0),MATCH('Estadísticas BCR'!$B78,BCR!$1:$1,0))),AVERAGE(DT78:EE78)),"")</f>
        <v>0</v>
      </c>
      <c r="EG78" s="59">
        <f>+IFERROR(IF(ISTEXT(EG$5)=FALSE,(INDEX(BCR!$1:$1048576,MATCH('Estadísticas BCR'!EG$5,BCR!$A:$A,0),MATCH('Estadísticas BCR'!$B78,BCR!$1:$1,0))),AVERAGE(DU78:EF78)),"")</f>
        <v>0</v>
      </c>
      <c r="EH78" s="59">
        <f>+IFERROR(IF(ISTEXT(EH$5)=FALSE,(INDEX(BCR!$1:$1048576,MATCH('Estadísticas BCR'!EH$5,BCR!$A:$A,0),MATCH('Estadísticas BCR'!$B78,BCR!$1:$1,0))),AVERAGE(DV78:EG78)),"")</f>
        <v>0</v>
      </c>
      <c r="EI78" s="59">
        <f>+IFERROR(IF(ISTEXT(EI$5)=FALSE,(INDEX(BCR!$1:$1048576,MATCH('Estadísticas BCR'!EI$5,BCR!$A:$A,0),MATCH('Estadísticas BCR'!$B78,BCR!$1:$1,0))),AVERAGE(DW78:EH78)),"")</f>
        <v>0</v>
      </c>
      <c r="EJ78" s="59">
        <f>+IFERROR(IF(ISTEXT(EJ$5)=FALSE,(INDEX(BCR!$1:$1048576,MATCH('Estadísticas BCR'!EJ$5,BCR!$A:$A,0),MATCH('Estadísticas BCR'!$B78,BCR!$1:$1,0))),AVERAGE(DX78:EI78)),"")</f>
        <v>0</v>
      </c>
      <c r="EK78" s="59">
        <f>+IFERROR(IF(ISTEXT(EK$5)=FALSE,(INDEX(BCR!$1:$1048576,MATCH('Estadísticas BCR'!EK$5,BCR!$A:$A,0),MATCH('Estadísticas BCR'!$B78,BCR!$1:$1,0))),AVERAGE(DY78:EJ78)),"")</f>
        <v>0</v>
      </c>
      <c r="EL78" s="59">
        <f>+IFERROR(IF(ISTEXT(EL$5)=FALSE,(INDEX(BCR!$1:$1048576,MATCH('Estadísticas BCR'!EL$5,BCR!$A:$A,0),MATCH('Estadísticas BCR'!$B78,BCR!$1:$1,0))),AVERAGE(DZ78:EK78)),"")</f>
        <v>0</v>
      </c>
      <c r="EM78" s="59">
        <f>+IFERROR(IF(ISTEXT(EM$5)=FALSE,(INDEX(BCR!$1:$1048576,MATCH('Estadísticas BCR'!EM$5,BCR!$A:$A,0),MATCH('Estadísticas BCR'!$B78,BCR!$1:$1,0))),AVERAGE(EA78:EL78)),"")</f>
        <v>0</v>
      </c>
      <c r="EN78" s="59">
        <f>+IFERROR(IF(ISTEXT(EN$5)=FALSE,(INDEX(BCR!$1:$1048576,MATCH('Estadísticas BCR'!EN$5,BCR!$A:$A,0),MATCH('Estadísticas BCR'!$B78,BCR!$1:$1,0))),AVERAGE(EB78:EM78)),"")</f>
        <v>0</v>
      </c>
      <c r="EO78" s="59">
        <f>+IFERROR(IF(ISTEXT(EO$5)=FALSE,(INDEX(BCR!$1:$1048576,MATCH('Estadísticas BCR'!EO$5,BCR!$A:$A,0),MATCH('Estadísticas BCR'!$B78,BCR!$1:$1,0))),AVERAGE(EC78:EN78)),"")</f>
        <v>0</v>
      </c>
      <c r="EP78" s="60">
        <f>+IFERROR(IF(ISTEXT(EP$5)=FALSE,(INDEX(BCR!$1:$1048576,MATCH('Estadísticas BCR'!EP$5,BCR!$A:$A,0),MATCH('Estadísticas BCR'!$B78,BCR!$1:$1,0))),AVERAGE(ED78:EO78)),"")</f>
        <v>0</v>
      </c>
      <c r="EQ78" s="59">
        <f>+IFERROR(IF(ISTEXT(EQ$5)=FALSE,(INDEX(BCR!$1:$1048576,MATCH('Estadísticas BCR'!EQ$5,BCR!$A:$A,0),MATCH('Estadísticas BCR'!$B78,BCR!$1:$1,0))),AVERAGE(EE78:EP78)),"")</f>
        <v>0</v>
      </c>
      <c r="ER78" s="59">
        <f>+IFERROR(IF(ISTEXT(ER$5)=FALSE,(INDEX(BCR!$1:$1048576,MATCH('Estadísticas BCR'!ER$5,BCR!$A:$A,0),MATCH('Estadísticas BCR'!$B78,BCR!$1:$1,0))),AVERAGE(EF78:EQ78)),"")</f>
        <v>0</v>
      </c>
      <c r="ES78" s="59">
        <f>+IFERROR(IF(ISTEXT(ES$5)=FALSE,(INDEX(BCR!$1:$1048576,MATCH('Estadísticas BCR'!ES$5,BCR!$A:$A,0),MATCH('Estadísticas BCR'!$B78,BCR!$1:$1,0))),AVERAGE(EG78:ER78)),"")</f>
        <v>0</v>
      </c>
      <c r="ET78" s="59">
        <f>+IFERROR(IF(ISTEXT(ET$5)=FALSE,(INDEX(BCR!$1:$1048576,MATCH('Estadísticas BCR'!ET$5,BCR!$A:$A,0),MATCH('Estadísticas BCR'!$B78,BCR!$1:$1,0))),AVERAGE(EH78:ES78)),"")</f>
        <v>0</v>
      </c>
      <c r="EU78" s="59">
        <f>+IFERROR(IF(ISTEXT(EU$5)=FALSE,(INDEX(BCR!$1:$1048576,MATCH('Estadísticas BCR'!EU$5,BCR!$A:$A,0),MATCH('Estadísticas BCR'!$B78,BCR!$1:$1,0))),AVERAGE(EI78:ET78)),"")</f>
        <v>0</v>
      </c>
      <c r="EV78" s="59">
        <f>+IFERROR(IF(ISTEXT(EV$5)=FALSE,(INDEX(BCR!$1:$1048576,MATCH('Estadísticas BCR'!EV$5,BCR!$A:$A,0),MATCH('Estadísticas BCR'!$B78,BCR!$1:$1,0))),AVERAGE(EJ78:EU78)),"")</f>
        <v>0</v>
      </c>
      <c r="EW78" s="59">
        <f>+IFERROR(IF(ISTEXT(EW$5)=FALSE,(INDEX(BCR!$1:$1048576,MATCH('Estadísticas BCR'!EW$5,BCR!$A:$A,0),MATCH('Estadísticas BCR'!$B78,BCR!$1:$1,0))),AVERAGE(EK78:EV78)),"")</f>
        <v>0</v>
      </c>
      <c r="EX78" s="59">
        <f>+IFERROR(IF(ISTEXT(EX$5)=FALSE,(INDEX(BCR!$1:$1048576,MATCH('Estadísticas BCR'!EX$5,BCR!$A:$A,0),MATCH('Estadísticas BCR'!$B78,BCR!$1:$1,0))),AVERAGE(EL78:EW78)),"")</f>
        <v>0</v>
      </c>
      <c r="EY78" s="59">
        <f>+IFERROR(IF(ISTEXT(EY$5)=FALSE,(INDEX(BCR!$1:$1048576,MATCH('Estadísticas BCR'!EY$5,BCR!$A:$A,0),MATCH('Estadísticas BCR'!$B78,BCR!$1:$1,0))),AVERAGE(EM78:EX78)),"")</f>
        <v>0</v>
      </c>
      <c r="EZ78" s="59">
        <f>+IFERROR(IF(ISTEXT(EZ$5)=FALSE,(INDEX(BCR!$1:$1048576,MATCH('Estadísticas BCR'!EZ$5,BCR!$A:$A,0),MATCH('Estadísticas BCR'!$B78,BCR!$1:$1,0))),AVERAGE(EN78:EY78)),"")</f>
        <v>0</v>
      </c>
      <c r="FA78" s="59">
        <f>+IFERROR(IF(ISTEXT(FA$5)=FALSE,(INDEX(BCR!$1:$1048576,MATCH('Estadísticas BCR'!FA$5,BCR!$A:$A,0),MATCH('Estadísticas BCR'!$B78,BCR!$1:$1,0))),AVERAGE(EO78:EZ78)),"")</f>
        <v>0</v>
      </c>
      <c r="FB78" s="59">
        <f>+IFERROR(IF(ISTEXT(FB$5)=FALSE,(INDEX(BCR!$1:$1048576,MATCH('Estadísticas BCR'!FB$5,BCR!$A:$A,0),MATCH('Estadísticas BCR'!$B78,BCR!$1:$1,0))),AVERAGE(EP78:FA78)),"")</f>
        <v>0</v>
      </c>
      <c r="FC78" s="60">
        <f>+IFERROR(IF(ISTEXT(FC$5)=FALSE,(INDEX(BCR!$1:$1048576,MATCH('Estadísticas BCR'!FC$5,BCR!$A:$A,0),MATCH('Estadísticas BCR'!$B78,BCR!$1:$1,0))),AVERAGE(EQ78:FB78)),"")</f>
        <v>0</v>
      </c>
      <c r="FD78" s="59">
        <f>+IFERROR(IF(ISTEXT(FD$5)=FALSE,(INDEX(BCR!$1:$1048576,MATCH('Estadísticas BCR'!FD$5,BCR!$A:$A,0),MATCH('Estadísticas BCR'!$B78,BCR!$1:$1,0))),AVERAGE(ER78:FC78)),"")</f>
        <v>0</v>
      </c>
      <c r="FE78" s="59">
        <f>+IFERROR(IF(ISTEXT(FE$5)=FALSE,(INDEX(BCR!$1:$1048576,MATCH('Estadísticas BCR'!FE$5,BCR!$A:$A,0),MATCH('Estadísticas BCR'!$B78,BCR!$1:$1,0))),AVERAGE(ES78:FD78)),"")</f>
        <v>0</v>
      </c>
      <c r="FF78" s="59">
        <f>+IFERROR(IF(ISTEXT(FF$5)=FALSE,(INDEX(BCR!$1:$1048576,MATCH('Estadísticas BCR'!FF$5,BCR!$A:$A,0),MATCH('Estadísticas BCR'!$B78,BCR!$1:$1,0))),AVERAGE(ET78:FE78)),"")</f>
        <v>0</v>
      </c>
      <c r="FG78" s="59">
        <f>+IFERROR(IF(ISTEXT(FG$5)=FALSE,(INDEX(BCR!$1:$1048576,MATCH('Estadísticas BCR'!FG$5,BCR!$A:$A,0),MATCH('Estadísticas BCR'!$B78,BCR!$1:$1,0))),AVERAGE(EU78:FF78)),"")</f>
        <v>0</v>
      </c>
      <c r="FH78" s="59">
        <f>+IFERROR(IF(ISTEXT(FH$5)=FALSE,(INDEX(BCR!$1:$1048576,MATCH('Estadísticas BCR'!FH$5,BCR!$A:$A,0),MATCH('Estadísticas BCR'!$B78,BCR!$1:$1,0))),AVERAGE(EV78:FG78)),"")</f>
        <v>0</v>
      </c>
      <c r="FI78" s="59">
        <f>+IFERROR(IF(ISTEXT(FI$5)=FALSE,(INDEX(BCR!$1:$1048576,MATCH('Estadísticas BCR'!FI$5,BCR!$A:$A,0),MATCH('Estadísticas BCR'!$B78,BCR!$1:$1,0))),AVERAGE(EW78:FH78)),"")</f>
        <v>0</v>
      </c>
      <c r="FJ78" s="59">
        <f>+IFERROR(IF(ISTEXT(FJ$5)=FALSE,(INDEX(BCR!$1:$1048576,MATCH('Estadísticas BCR'!FJ$5,BCR!$A:$A,0),MATCH('Estadísticas BCR'!$B78,BCR!$1:$1,0))),AVERAGE(EX78:FI78)),"")</f>
        <v>0</v>
      </c>
      <c r="FK78" s="59">
        <f>+IFERROR(IF(ISTEXT(FK$5)=FALSE,(INDEX(BCR!$1:$1048576,MATCH('Estadísticas BCR'!FK$5,BCR!$A:$A,0),MATCH('Estadísticas BCR'!$B78,BCR!$1:$1,0))),AVERAGE(EY78:FJ78)),"")</f>
        <v>0</v>
      </c>
      <c r="FL78" s="59">
        <f>+IFERROR(IF(ISTEXT(FL$5)=FALSE,(INDEX(BCR!$1:$1048576,MATCH('Estadísticas BCR'!FL$5,BCR!$A:$A,0),MATCH('Estadísticas BCR'!$B78,BCR!$1:$1,0))),AVERAGE(EZ78:FK78)),"")</f>
        <v>0</v>
      </c>
      <c r="FM78" s="59">
        <f>+IFERROR(IF(ISTEXT(FM$5)=FALSE,(INDEX(BCR!$1:$1048576,MATCH('Estadísticas BCR'!FM$5,BCR!$A:$A,0),MATCH('Estadísticas BCR'!$B78,BCR!$1:$1,0))),AVERAGE(FA78:FL78)),"")</f>
        <v>0</v>
      </c>
      <c r="FN78" s="59">
        <f>+IFERROR(IF(ISTEXT(FN$5)=FALSE,(INDEX(BCR!$1:$1048576,MATCH('Estadísticas BCR'!FN$5,BCR!$A:$A,0),MATCH('Estadísticas BCR'!$B78,BCR!$1:$1,0))),AVERAGE(FB78:FM78)),"")</f>
        <v>0</v>
      </c>
      <c r="FO78" s="59">
        <f>+IFERROR(IF(ISTEXT(FO$5)=FALSE,(INDEX(BCR!$1:$1048576,MATCH('Estadísticas BCR'!FO$5,BCR!$A:$A,0),MATCH('Estadísticas BCR'!$B78,BCR!$1:$1,0))),AVERAGE(FC78:FN78)),"")</f>
        <v>0</v>
      </c>
      <c r="FP78" s="60">
        <f>+IFERROR(IF(ISTEXT(FP$5)=FALSE,(INDEX(BCR!$1:$1048576,MATCH('Estadísticas BCR'!FP$5,BCR!$A:$A,0),MATCH('Estadísticas BCR'!$B78,BCR!$1:$1,0))),AVERAGE(FD78:FO78)),"")</f>
        <v>0</v>
      </c>
      <c r="FQ78" s="59">
        <f>+IFERROR(IF(ISTEXT(FQ$5)=FALSE,(INDEX(BCR!$1:$1048576,MATCH('Estadísticas BCR'!FQ$5,BCR!$A:$A,0),MATCH('Estadísticas BCR'!$B78,BCR!$1:$1,0))),AVERAGE(FE78:FP78)),"")</f>
        <v>0</v>
      </c>
      <c r="FR78" s="59">
        <f>+IFERROR(IF(ISTEXT(FR$5)=FALSE,(INDEX(BCR!$1:$1048576,MATCH('Estadísticas BCR'!FR$5,BCR!$A:$A,0),MATCH('Estadísticas BCR'!$B78,BCR!$1:$1,0))),AVERAGE(FF78:FQ78)),"")</f>
        <v>0</v>
      </c>
      <c r="FS78" s="59">
        <f>+IFERROR(IF(ISTEXT(FS$5)=FALSE,(INDEX(BCR!$1:$1048576,MATCH('Estadísticas BCR'!FS$5,BCR!$A:$A,0),MATCH('Estadísticas BCR'!$B78,BCR!$1:$1,0))),AVERAGE(FG78:FR78)),"")</f>
        <v>0</v>
      </c>
      <c r="FT78" s="59">
        <f>+IFERROR(IF(ISTEXT(FT$5)=FALSE,(INDEX(BCR!$1:$1048576,MATCH('Estadísticas BCR'!FT$5,BCR!$A:$A,0),MATCH('Estadísticas BCR'!$B78,BCR!$1:$1,0))),AVERAGE(FH78:FS78)),"")</f>
        <v>0</v>
      </c>
      <c r="FU78" s="59">
        <f>+IFERROR(IF(ISTEXT(FU$5)=FALSE,(INDEX(BCR!$1:$1048576,MATCH('Estadísticas BCR'!FU$5,BCR!$A:$A,0),MATCH('Estadísticas BCR'!$B78,BCR!$1:$1,0))),AVERAGE(FI78:FT78)),"")</f>
        <v>0</v>
      </c>
      <c r="FV78" s="59">
        <f>+IFERROR(IF(ISTEXT(FV$5)=FALSE,(INDEX(BCR!$1:$1048576,MATCH('Estadísticas BCR'!FV$5,BCR!$A:$A,0),MATCH('Estadísticas BCR'!$B78,BCR!$1:$1,0))),AVERAGE(FJ78:FU78)),"")</f>
        <v>0</v>
      </c>
      <c r="FW78" s="59">
        <f>+IFERROR(IF(ISTEXT(FW$5)=FALSE,(INDEX(BCR!$1:$1048576,MATCH('Estadísticas BCR'!FW$5,BCR!$A:$A,0),MATCH('Estadísticas BCR'!$B78,BCR!$1:$1,0))),AVERAGE(FK78:FV78)),"")</f>
        <v>0</v>
      </c>
      <c r="FX78" s="59">
        <f>+IFERROR(IF(ISTEXT(FX$5)=FALSE,(INDEX(BCR!$1:$1048576,MATCH('Estadísticas BCR'!FX$5,BCR!$A:$A,0),MATCH('Estadísticas BCR'!$B78,BCR!$1:$1,0))),AVERAGE(FL78:FW78)),"")</f>
        <v>0</v>
      </c>
      <c r="FY78" s="59">
        <f>+IFERROR(IF(ISTEXT(FY$5)=FALSE,(INDEX(BCR!$1:$1048576,MATCH('Estadísticas BCR'!FY$5,BCR!$A:$A,0),MATCH('Estadísticas BCR'!$B78,BCR!$1:$1,0))),AVERAGE(FM78:FX78)),"")</f>
        <v>0</v>
      </c>
      <c r="FZ78" s="59">
        <f>+IFERROR(IF(ISTEXT(FZ$5)=FALSE,(INDEX(BCR!$1:$1048576,MATCH('Estadísticas BCR'!FZ$5,BCR!$A:$A,0),MATCH('Estadísticas BCR'!$B78,BCR!$1:$1,0))),AVERAGE(FN78:FY78)),"")</f>
        <v>0</v>
      </c>
      <c r="GA78" s="59">
        <f>+IFERROR(IF(ISTEXT(GA$5)=FALSE,(INDEX(BCR!$1:$1048576,MATCH('Estadísticas BCR'!GA$5,BCR!$A:$A,0),MATCH('Estadísticas BCR'!$B78,BCR!$1:$1,0))),AVERAGE(FO78:FZ78)),"")</f>
        <v>0</v>
      </c>
      <c r="GB78" s="59">
        <f>+IFERROR(IF(ISTEXT(GB$5)=FALSE,(INDEX(BCR!$1:$1048576,MATCH('Estadísticas BCR'!GB$5,BCR!$A:$A,0),MATCH('Estadísticas BCR'!$B78,BCR!$1:$1,0))),AVERAGE(FP78:GA78)),"")</f>
        <v>0</v>
      </c>
      <c r="GC78" s="60">
        <f>+IFERROR(IF(ISTEXT(GC$5)=FALSE,(INDEX(BCR!$1:$1048576,MATCH('Estadísticas BCR'!GC$5,BCR!$A:$A,0),MATCH('Estadísticas BCR'!$B78,BCR!$1:$1,0))),AVERAGE(FQ78:GB78)),"")</f>
        <v>0</v>
      </c>
      <c r="GD78" s="59">
        <f>+IFERROR(IF(ISTEXT(GD$5)=FALSE,(INDEX(BCR!$1:$1048576,MATCH('Estadísticas BCR'!GD$5,BCR!$A:$A,0),MATCH('Estadísticas BCR'!$B78,BCR!$1:$1,0))),AVERAGE(FR78:GC78)),"")</f>
        <v>0</v>
      </c>
      <c r="GE78" s="59">
        <f>+IFERROR(IF(ISTEXT(GE$5)=FALSE,(INDEX(BCR!$1:$1048576,MATCH('Estadísticas BCR'!GE$5,BCR!$A:$A,0),MATCH('Estadísticas BCR'!$B78,BCR!$1:$1,0))),AVERAGE(FS78:GD78)),"")</f>
        <v>0</v>
      </c>
      <c r="GF78" s="59">
        <f>+IFERROR(IF(ISTEXT(GF$5)=FALSE,(INDEX(BCR!$1:$1048576,MATCH('Estadísticas BCR'!GF$5,BCR!$A:$A,0),MATCH('Estadísticas BCR'!$B78,BCR!$1:$1,0))),AVERAGE(FT78:GE78)),"")</f>
        <v>0</v>
      </c>
      <c r="GG78" s="59">
        <f>+IFERROR(IF(ISTEXT(GG$5)=FALSE,(INDEX(BCR!$1:$1048576,MATCH('Estadísticas BCR'!GG$5,BCR!$A:$A,0),MATCH('Estadísticas BCR'!$B78,BCR!$1:$1,0))),AVERAGE(FU78:GF78)),"")</f>
        <v>0</v>
      </c>
      <c r="GH78" s="59">
        <f>+IFERROR(IF(ISTEXT(GH$5)=FALSE,(INDEX(BCR!$1:$1048576,MATCH('Estadísticas BCR'!GH$5,BCR!$A:$A,0),MATCH('Estadísticas BCR'!$B78,BCR!$1:$1,0))),AVERAGE(FV78:GG78)),"")</f>
        <v>0</v>
      </c>
      <c r="GI78" s="59">
        <f>+IFERROR(IF(ISTEXT(GI$5)=FALSE,(INDEX(BCR!$1:$1048576,MATCH('Estadísticas BCR'!GI$5,BCR!$A:$A,0),MATCH('Estadísticas BCR'!$B78,BCR!$1:$1,0))),AVERAGE(FW78:GH78)),"")</f>
        <v>0</v>
      </c>
      <c r="GJ78" s="59">
        <f>+IFERROR(IF(ISTEXT(GJ$5)=FALSE,(INDEX(BCR!$1:$1048576,MATCH('Estadísticas BCR'!GJ$5,BCR!$A:$A,0),MATCH('Estadísticas BCR'!$B78,BCR!$1:$1,0))),AVERAGE(FX78:GI78)),"")</f>
        <v>0</v>
      </c>
      <c r="GK78" s="59">
        <f>+IFERROR(IF(ISTEXT(GK$5)=FALSE,(INDEX(BCR!$1:$1048576,MATCH('Estadísticas BCR'!GK$5,BCR!$A:$A,0),MATCH('Estadísticas BCR'!$B78,BCR!$1:$1,0))),AVERAGE(FY78:GJ78)),"")</f>
        <v>0</v>
      </c>
      <c r="GL78" s="59">
        <f>+IFERROR(IF(ISTEXT(GL$5)=FALSE,(INDEX(BCR!$1:$1048576,MATCH('Estadísticas BCR'!GL$5,BCR!$A:$A,0),MATCH('Estadísticas BCR'!$B78,BCR!$1:$1,0))),AVERAGE(FZ78:GK78)),"")</f>
        <v>0</v>
      </c>
      <c r="GM78" s="59">
        <f>+IFERROR(IF(ISTEXT(GM$5)=FALSE,(INDEX(BCR!$1:$1048576,MATCH('Estadísticas BCR'!GM$5,BCR!$A:$A,0),MATCH('Estadísticas BCR'!$B78,BCR!$1:$1,0))),AVERAGE(GA78:GL78)),"")</f>
        <v>0</v>
      </c>
      <c r="GN78" s="59">
        <f>+IFERROR(IF(ISTEXT(GN$5)=FALSE,(INDEX(BCR!$1:$1048576,MATCH('Estadísticas BCR'!GN$5,BCR!$A:$A,0),MATCH('Estadísticas BCR'!$B78,BCR!$1:$1,0))),AVERAGE(GB78:GM78)),"")</f>
        <v>0</v>
      </c>
      <c r="GO78" s="59">
        <f>+IFERROR(IF(ISTEXT(GO$5)=FALSE,(INDEX(BCR!$1:$1048576,MATCH('Estadísticas BCR'!GO$5,BCR!$A:$A,0),MATCH('Estadísticas BCR'!$B78,BCR!$1:$1,0))),AVERAGE(GC78:GN78)),"")</f>
        <v>0</v>
      </c>
      <c r="GP78" s="60">
        <f>+IFERROR(IF(ISTEXT(GP$5)=FALSE,(INDEX(BCR!$1:$1048576,MATCH('Estadísticas BCR'!GP$5,BCR!$A:$A,0),MATCH('Estadísticas BCR'!$B78,BCR!$1:$1,0))),AVERAGE(GD78:GO78)),"")</f>
        <v>0</v>
      </c>
      <c r="GQ78" s="59">
        <f>+IFERROR(IF(ISTEXT(GQ$5)=FALSE,(INDEX(BCR!$1:$1048576,MATCH('Estadísticas BCR'!GQ$5,BCR!$A:$A,0),MATCH('Estadísticas BCR'!$B78,BCR!$1:$1,0))),AVERAGE(GE78:GP78)),"")</f>
        <v>0</v>
      </c>
      <c r="GR78" s="59">
        <f>+IFERROR(IF(ISTEXT(GR$5)=FALSE,(INDEX(BCR!$1:$1048576,MATCH('Estadísticas BCR'!GR$5,BCR!$A:$A,0),MATCH('Estadísticas BCR'!$B78,BCR!$1:$1,0))),AVERAGE(GF78:GQ78)),"")</f>
        <v>0</v>
      </c>
      <c r="GS78" s="59">
        <f>+IFERROR(IF(ISTEXT(GS$5)=FALSE,(INDEX(BCR!$1:$1048576,MATCH('Estadísticas BCR'!GS$5,BCR!$A:$A,0),MATCH('Estadísticas BCR'!$B78,BCR!$1:$1,0))),AVERAGE(GG78:GR78)),"")</f>
        <v>0</v>
      </c>
      <c r="GT78" s="59">
        <f>+IFERROR(IF(ISTEXT(GT$5)=FALSE,(INDEX(BCR!$1:$1048576,MATCH('Estadísticas BCR'!GT$5,BCR!$A:$A,0),MATCH('Estadísticas BCR'!$B78,BCR!$1:$1,0))),AVERAGE(GH78:GS78)),"")</f>
        <v>0</v>
      </c>
      <c r="GU78" s="59">
        <f>+IFERROR(IF(ISTEXT(GU$5)=FALSE,(INDEX(BCR!$1:$1048576,MATCH('Estadísticas BCR'!GU$5,BCR!$A:$A,0),MATCH('Estadísticas BCR'!$B78,BCR!$1:$1,0))),AVERAGE(GI78:GT78)),"")</f>
        <v>0</v>
      </c>
      <c r="GV78" s="59">
        <f>+IFERROR(IF(ISTEXT(GV$5)=FALSE,(INDEX(BCR!$1:$1048576,MATCH('Estadísticas BCR'!GV$5,BCR!$A:$A,0),MATCH('Estadísticas BCR'!$B78,BCR!$1:$1,0))),AVERAGE(GJ78:GU78)),"")</f>
        <v>0</v>
      </c>
      <c r="GW78" s="59">
        <f>+IFERROR(IF(ISTEXT(GW$5)=FALSE,(INDEX(BCR!$1:$1048576,MATCH('Estadísticas BCR'!GW$5,BCR!$A:$A,0),MATCH('Estadísticas BCR'!$B78,BCR!$1:$1,0))),AVERAGE(GK78:GV78)),"")</f>
        <v>0</v>
      </c>
      <c r="GX78" s="59">
        <f>+IFERROR(IF(ISTEXT(GX$5)=FALSE,(INDEX(BCR!$1:$1048576,MATCH('Estadísticas BCR'!GX$5,BCR!$A:$A,0),MATCH('Estadísticas BCR'!$B78,BCR!$1:$1,0))),AVERAGE(GL78:GW78)),"")</f>
        <v>0</v>
      </c>
      <c r="GY78" s="59">
        <f>+IFERROR(IF(ISTEXT(GY$5)=FALSE,(INDEX(BCR!$1:$1048576,MATCH('Estadísticas BCR'!GY$5,BCR!$A:$A,0),MATCH('Estadísticas BCR'!$B78,BCR!$1:$1,0))),AVERAGE(GM78:GX78)),"")</f>
        <v>0</v>
      </c>
      <c r="GZ78" s="59">
        <f>+IFERROR(IF(ISTEXT(GZ$5)=FALSE,(INDEX(BCR!$1:$1048576,MATCH('Estadísticas BCR'!GZ$5,BCR!$A:$A,0),MATCH('Estadísticas BCR'!$B78,BCR!$1:$1,0))),AVERAGE(GN78:GY78)),"")</f>
        <v>0</v>
      </c>
      <c r="HA78" s="59">
        <f>+IFERROR(IF(ISTEXT(HA$5)=FALSE,(INDEX(BCR!$1:$1048576,MATCH('Estadísticas BCR'!HA$5,BCR!$A:$A,0),MATCH('Estadísticas BCR'!$B78,BCR!$1:$1,0))),AVERAGE(GO78:GZ78)),"")</f>
        <v>0</v>
      </c>
      <c r="HB78" s="59">
        <f>+IFERROR(IF(ISTEXT(HB$5)=FALSE,(INDEX(BCR!$1:$1048576,MATCH('Estadísticas BCR'!HB$5,BCR!$A:$A,0),MATCH('Estadísticas BCR'!$B78,BCR!$1:$1,0))),AVERAGE(GP78:HA78)),"")</f>
        <v>0</v>
      </c>
      <c r="HC78" s="60">
        <f>+IFERROR(IF(ISTEXT(HC$5)=FALSE,(INDEX(BCR!$1:$1048576,MATCH('Estadísticas BCR'!HC$5,BCR!$A:$A,0),MATCH('Estadísticas BCR'!$B78,BCR!$1:$1,0))),AVERAGE(GQ78:HB78)),"")</f>
        <v>0</v>
      </c>
      <c r="HD78" s="59">
        <f>+IFERROR(IF(ISTEXT(HD$5)=FALSE,(INDEX(BCR!$1:$1048576,MATCH('Estadísticas BCR'!HD$5,BCR!$A:$A,0),MATCH('Estadísticas BCR'!$B78,BCR!$1:$1,0))),AVERAGE(GR78:HC78)),"")</f>
        <v>0</v>
      </c>
      <c r="HE78" s="59">
        <f>+IFERROR(IF(ISTEXT(HE$5)=FALSE,(INDEX(BCR!$1:$1048576,MATCH('Estadísticas BCR'!HE$5,BCR!$A:$A,0),MATCH('Estadísticas BCR'!$B78,BCR!$1:$1,0))),AVERAGE(GS78:HD78)),"")</f>
        <v>0</v>
      </c>
      <c r="HF78" s="59">
        <f>+IFERROR(IF(ISTEXT(HF$5)=FALSE,(INDEX(BCR!$1:$1048576,MATCH('Estadísticas BCR'!HF$5,BCR!$A:$A,0),MATCH('Estadísticas BCR'!$B78,BCR!$1:$1,0))),AVERAGE(GT78:HE78)),"")</f>
        <v>0</v>
      </c>
      <c r="HG78" s="59">
        <f>+IFERROR(IF(ISTEXT(HG$5)=FALSE,(INDEX(BCR!$1:$1048576,MATCH('Estadísticas BCR'!HG$5,BCR!$A:$A,0),MATCH('Estadísticas BCR'!$B78,BCR!$1:$1,0))),AVERAGE(GU78:HF78)),"")</f>
        <v>0</v>
      </c>
      <c r="HH78" s="59">
        <f>+IFERROR(IF(ISTEXT(HH$5)=FALSE,(INDEX(BCR!$1:$1048576,MATCH('Estadísticas BCR'!HH$5,BCR!$A:$A,0),MATCH('Estadísticas BCR'!$B78,BCR!$1:$1,0))),AVERAGE(GV78:HG78)),"")</f>
        <v>0</v>
      </c>
      <c r="HI78" s="59">
        <f>+IFERROR(IF(ISTEXT(HI$5)=FALSE,(INDEX(BCR!$1:$1048576,MATCH('Estadísticas BCR'!HI$5,BCR!$A:$A,0),MATCH('Estadísticas BCR'!$B78,BCR!$1:$1,0))),AVERAGE(GW78:HH78)),"")</f>
        <v>0</v>
      </c>
      <c r="HJ78" s="59">
        <f>+IFERROR(IF(ISTEXT(HJ$5)=FALSE,(INDEX(BCR!$1:$1048576,MATCH('Estadísticas BCR'!HJ$5,BCR!$A:$A,0),MATCH('Estadísticas BCR'!$B78,BCR!$1:$1,0))),AVERAGE(GX78:HI78)),"")</f>
        <v>0</v>
      </c>
      <c r="HK78" s="59">
        <f>+IFERROR(IF(ISTEXT(HK$5)=FALSE,(INDEX(BCR!$1:$1048576,MATCH('Estadísticas BCR'!HK$5,BCR!$A:$A,0),MATCH('Estadísticas BCR'!$B78,BCR!$1:$1,0))),AVERAGE(GY78:HJ78)),"")</f>
        <v>0</v>
      </c>
      <c r="HL78" s="59">
        <f>+IFERROR(IF(ISTEXT(HL$5)=FALSE,(INDEX(BCR!$1:$1048576,MATCH('Estadísticas BCR'!HL$5,BCR!$A:$A,0),MATCH('Estadísticas BCR'!$B78,BCR!$1:$1,0))),AVERAGE(GZ78:HK78)),"")</f>
        <v>0</v>
      </c>
      <c r="HM78" s="59">
        <f>+IFERROR(IF(ISTEXT(HM$5)=FALSE,(INDEX(BCR!$1:$1048576,MATCH('Estadísticas BCR'!HM$5,BCR!$A:$A,0),MATCH('Estadísticas BCR'!$B78,BCR!$1:$1,0))),AVERAGE(HA78:HL78)),"")</f>
        <v>0</v>
      </c>
      <c r="HN78" s="59">
        <f>+IFERROR(IF(ISTEXT(HN$5)=FALSE,(INDEX(BCR!$1:$1048576,MATCH('Estadísticas BCR'!HN$5,BCR!$A:$A,0),MATCH('Estadísticas BCR'!$B78,BCR!$1:$1,0))),AVERAGE(HB78:HM78)),"")</f>
        <v>0</v>
      </c>
      <c r="HO78" s="59">
        <f>+IFERROR(IF(ISTEXT(HO$5)=FALSE,(INDEX(BCR!$1:$1048576,MATCH('Estadísticas BCR'!HO$5,BCR!$A:$A,0),MATCH('Estadísticas BCR'!$B78,BCR!$1:$1,0))),AVERAGE(HC78:HN78)),"")</f>
        <v>0</v>
      </c>
      <c r="HP78" s="60">
        <f>+IFERROR(IF(ISTEXT(HP$5)=FALSE,(INDEX(BCR!$1:$1048576,MATCH('Estadísticas BCR'!HP$5,BCR!$A:$A,0),MATCH('Estadísticas BCR'!$B78,BCR!$1:$1,0))),AVERAGE(HD78:HO78)),"")</f>
        <v>0</v>
      </c>
      <c r="HQ78" s="59">
        <f>+IFERROR(IF(ISTEXT(HQ$5)=FALSE,(INDEX(BCR!$1:$1048576,MATCH('Estadísticas BCR'!HQ$5,BCR!$A:$A,0),MATCH('Estadísticas BCR'!$B78,BCR!$1:$1,0))),AVERAGE(HE78:HP78)),"")</f>
        <v>0</v>
      </c>
      <c r="HR78" s="59">
        <f>+IFERROR(IF(ISTEXT(HR$5)=FALSE,(INDEX(BCR!$1:$1048576,MATCH('Estadísticas BCR'!HR$5,BCR!$A:$A,0),MATCH('Estadísticas BCR'!$B78,BCR!$1:$1,0))),AVERAGE(HF78:HQ78)),"")</f>
        <v>0</v>
      </c>
      <c r="HS78" s="59">
        <f>+IFERROR(IF(ISTEXT(HS$5)=FALSE,(INDEX(BCR!$1:$1048576,MATCH('Estadísticas BCR'!HS$5,BCR!$A:$A,0),MATCH('Estadísticas BCR'!$B78,BCR!$1:$1,0))),AVERAGE(HG78:HR78)),"")</f>
        <v>0</v>
      </c>
      <c r="HT78" s="59">
        <f>+IFERROR(IF(ISTEXT(HT$5)=FALSE,(INDEX(BCR!$1:$1048576,MATCH('Estadísticas BCR'!HT$5,BCR!$A:$A,0),MATCH('Estadísticas BCR'!$B78,BCR!$1:$1,0))),AVERAGE(HH78:HS78)),"")</f>
        <v>0</v>
      </c>
      <c r="HU78" s="59">
        <f>+IFERROR(IF(ISTEXT(HU$5)=FALSE,(INDEX(BCR!$1:$1048576,MATCH('Estadísticas BCR'!HU$5,BCR!$A:$A,0),MATCH('Estadísticas BCR'!$B78,BCR!$1:$1,0))),AVERAGE(HI78:HT78)),"")</f>
        <v>0</v>
      </c>
      <c r="HV78" s="59">
        <f>+IFERROR(IF(ISTEXT(HV$5)=FALSE,(INDEX(BCR!$1:$1048576,MATCH('Estadísticas BCR'!HV$5,BCR!$A:$A,0),MATCH('Estadísticas BCR'!$B78,BCR!$1:$1,0))),AVERAGE(HJ78:HU78)),"")</f>
        <v>0</v>
      </c>
      <c r="HW78" s="59">
        <f>+IFERROR(IF(ISTEXT(HW$5)=FALSE,(INDEX(BCR!$1:$1048576,MATCH('Estadísticas BCR'!HW$5,BCR!$A:$A,0),MATCH('Estadísticas BCR'!$B78,BCR!$1:$1,0))),AVERAGE(HK78:HV78)),"")</f>
        <v>0</v>
      </c>
      <c r="HX78" s="59">
        <f>+IFERROR(IF(ISTEXT(HX$5)=FALSE,(INDEX(BCR!$1:$1048576,MATCH('Estadísticas BCR'!HX$5,BCR!$A:$A,0),MATCH('Estadísticas BCR'!$B78,BCR!$1:$1,0))),AVERAGE(HL78:HW78)),"")</f>
        <v>0</v>
      </c>
      <c r="HY78" s="59">
        <f>+IFERROR(IF(ISTEXT(HY$5)=FALSE,(INDEX(BCR!$1:$1048576,MATCH('Estadísticas BCR'!HY$5,BCR!$A:$A,0),MATCH('Estadísticas BCR'!$B78,BCR!$1:$1,0))),AVERAGE(HM78:HX78)),"")</f>
        <v>0</v>
      </c>
      <c r="HZ78" s="59">
        <f>+IFERROR(IF(ISTEXT(HZ$5)=FALSE,(INDEX(BCR!$1:$1048576,MATCH('Estadísticas BCR'!HZ$5,BCR!$A:$A,0),MATCH('Estadísticas BCR'!$B78,BCR!$1:$1,0))),AVERAGE(HN78:HY78)),"")</f>
        <v>0</v>
      </c>
      <c r="IA78" s="59">
        <f>+IFERROR(IF(ISTEXT(IA$5)=FALSE,(INDEX(BCR!$1:$1048576,MATCH('Estadísticas BCR'!IA$5,BCR!$A:$A,0),MATCH('Estadísticas BCR'!$B78,BCR!$1:$1,0))),AVERAGE(HO78:HZ78)),"")</f>
        <v>0</v>
      </c>
      <c r="IB78" s="59">
        <f>+IFERROR(IF(ISTEXT(IB$5)=FALSE,(INDEX(BCR!$1:$1048576,MATCH('Estadísticas BCR'!IB$5,BCR!$A:$A,0),MATCH('Estadísticas BCR'!$B78,BCR!$1:$1,0))),AVERAGE(HP78:IA78)),"")</f>
        <v>0</v>
      </c>
      <c r="IC78" s="60">
        <f>+IFERROR(IF(ISTEXT(IC$5)=FALSE,(INDEX(BCR!$1:$1048576,MATCH('Estadísticas BCR'!IC$5,BCR!$A:$A,0),MATCH('Estadísticas BCR'!$B78,BCR!$1:$1,0))),AVERAGE(HQ78:IB78)),"")</f>
        <v>0</v>
      </c>
      <c r="ID78" s="59">
        <f>+IFERROR(IF(ISTEXT(ID$5)=FALSE,(INDEX(BCR!$1:$1048576,MATCH('Estadísticas BCR'!ID$5,BCR!$A:$A,0),MATCH('Estadísticas BCR'!$B78,BCR!$1:$1,0))),AVERAGE(HR78:IC78)),"")</f>
        <v>0</v>
      </c>
      <c r="IE78" s="59">
        <f>+IFERROR(IF(ISTEXT(IE$5)=FALSE,(INDEX(BCR!$1:$1048576,MATCH('Estadísticas BCR'!IE$5,BCR!$A:$A,0),MATCH('Estadísticas BCR'!$B78,BCR!$1:$1,0))),AVERAGE(HS78:ID78)),"")</f>
        <v>0</v>
      </c>
      <c r="IF78" s="59">
        <f>+IFERROR(IF(ISTEXT(IF$5)=FALSE,(INDEX(BCR!$1:$1048576,MATCH('Estadísticas BCR'!IF$5,BCR!$A:$A,0),MATCH('Estadísticas BCR'!$B78,BCR!$1:$1,0))),AVERAGE(HT78:IE78)),"")</f>
        <v>0</v>
      </c>
      <c r="IG78" s="59">
        <f>+IFERROR(IF(ISTEXT(IG$5)=FALSE,(INDEX(BCR!$1:$1048576,MATCH('Estadísticas BCR'!IG$5,BCR!$A:$A,0),MATCH('Estadísticas BCR'!$B78,BCR!$1:$1,0))),AVERAGE(HU78:IF78)),"")</f>
        <v>0</v>
      </c>
      <c r="IH78" s="59">
        <f>+IFERROR(IF(ISTEXT(IH$5)=FALSE,(INDEX(BCR!$1:$1048576,MATCH('Estadísticas BCR'!IH$5,BCR!$A:$A,0),MATCH('Estadísticas BCR'!$B78,BCR!$1:$1,0))),AVERAGE(HV78:IG78)),"")</f>
        <v>0</v>
      </c>
      <c r="II78" s="59">
        <f>+IFERROR(IF(ISTEXT(II$5)=FALSE,(INDEX(BCR!$1:$1048576,MATCH('Estadísticas BCR'!II$5,BCR!$A:$A,0),MATCH('Estadísticas BCR'!$B78,BCR!$1:$1,0))),AVERAGE(HW78:IH78)),"")</f>
        <v>0</v>
      </c>
      <c r="IJ78" s="59">
        <f>+IFERROR(IF(ISTEXT(IJ$5)=FALSE,(INDEX(BCR!$1:$1048576,MATCH('Estadísticas BCR'!IJ$5,BCR!$A:$A,0),MATCH('Estadísticas BCR'!$B78,BCR!$1:$1,0))),AVERAGE(HX78:II78)),"")</f>
        <v>0</v>
      </c>
      <c r="IK78" s="59">
        <f>+IFERROR(IF(ISTEXT(IK$5)=FALSE,(INDEX(BCR!$1:$1048576,MATCH('Estadísticas BCR'!IK$5,BCR!$A:$A,0),MATCH('Estadísticas BCR'!$B78,BCR!$1:$1,0))),AVERAGE(HY78:IJ78)),"")</f>
        <v>0</v>
      </c>
      <c r="IL78" s="59">
        <f>+IFERROR(IF(ISTEXT(IL$5)=FALSE,(INDEX(BCR!$1:$1048576,MATCH('Estadísticas BCR'!IL$5,BCR!$A:$A,0),MATCH('Estadísticas BCR'!$B78,BCR!$1:$1,0))),AVERAGE(HZ78:IK78)),"")</f>
        <v>0</v>
      </c>
      <c r="IM78" s="59">
        <f>+IFERROR(IF(ISTEXT(IM$5)=FALSE,(INDEX(BCR!$1:$1048576,MATCH('Estadísticas BCR'!IM$5,BCR!$A:$A,0),MATCH('Estadísticas BCR'!$B78,BCR!$1:$1,0))),AVERAGE(IA78:IL78)),"")</f>
        <v>0</v>
      </c>
      <c r="IN78" s="59">
        <f>+IFERROR(IF(ISTEXT(IN$5)=FALSE,(INDEX(BCR!$1:$1048576,MATCH('Estadísticas BCR'!IN$5,BCR!$A:$A,0),MATCH('Estadísticas BCR'!$B78,BCR!$1:$1,0))),AVERAGE(IB78:IM78)),"")</f>
        <v>0</v>
      </c>
      <c r="IO78" s="59">
        <f>+IFERROR(IF(ISTEXT(IO$5)=FALSE,(INDEX(BCR!$1:$1048576,MATCH('Estadísticas BCR'!IO$5,BCR!$A:$A,0),MATCH('Estadísticas BCR'!$B78,BCR!$1:$1,0))),AVERAGE(IC78:IN78)),"")</f>
        <v>0</v>
      </c>
      <c r="IP78" s="60">
        <f>+IFERROR(IF(ISTEXT(IP$5)=FALSE,(INDEX(BCR!$1:$1048576,MATCH('Estadísticas BCR'!IP$5,BCR!$A:$A,0),MATCH('Estadísticas BCR'!$B78,BCR!$1:$1,0))),AVERAGE(ID78:IO78)),"")</f>
        <v>0</v>
      </c>
      <c r="IQ78" s="59">
        <f>+IFERROR(IF(ISTEXT(IQ$5)=FALSE,(INDEX(BCR!$1:$1048576,MATCH('Estadísticas BCR'!IQ$5,BCR!$A:$A,0),MATCH('Estadísticas BCR'!$B78,BCR!$1:$1,0))),AVERAGE(IE78:IP78)),"")</f>
        <v>0</v>
      </c>
      <c r="IR78" s="59">
        <f>+IFERROR(IF(ISTEXT(IR$5)=FALSE,(INDEX(BCR!$1:$1048576,MATCH('Estadísticas BCR'!IR$5,BCR!$A:$A,0),MATCH('Estadísticas BCR'!$B78,BCR!$1:$1,0))),AVERAGE(IF78:IQ78)),"")</f>
        <v>0</v>
      </c>
      <c r="IS78" s="59">
        <f>+IFERROR(IF(ISTEXT(IS$5)=FALSE,(INDEX(BCR!$1:$1048576,MATCH('Estadísticas BCR'!IS$5,BCR!$A:$A,0),MATCH('Estadísticas BCR'!$B78,BCR!$1:$1,0))),AVERAGE(IG78:IR78)),"")</f>
        <v>0</v>
      </c>
      <c r="IT78" s="59">
        <f>+IFERROR(IF(ISTEXT(IT$5)=FALSE,(INDEX(BCR!$1:$1048576,MATCH('Estadísticas BCR'!IT$5,BCR!$A:$A,0),MATCH('Estadísticas BCR'!$B78,BCR!$1:$1,0))),AVERAGE(IH78:IS78)),"")</f>
        <v>0</v>
      </c>
      <c r="IU78" s="59">
        <f>+IFERROR(IF(ISTEXT(IU$5)=FALSE,(INDEX(BCR!$1:$1048576,MATCH('Estadísticas BCR'!IU$5,BCR!$A:$A,0),MATCH('Estadísticas BCR'!$B78,BCR!$1:$1,0))),AVERAGE(II78:IT78)),"")</f>
        <v>0</v>
      </c>
      <c r="IV78" s="59">
        <f>+IFERROR(IF(ISTEXT(IV$5)=FALSE,(INDEX(BCR!$1:$1048576,MATCH('Estadísticas BCR'!IV$5,BCR!$A:$A,0),MATCH('Estadísticas BCR'!$B78,BCR!$1:$1,0))),AVERAGE(IJ78:IU78)),"")</f>
        <v>0</v>
      </c>
      <c r="IW78" s="59">
        <f>+IFERROR(IF(ISTEXT(IW$5)=FALSE,(INDEX(BCR!$1:$1048576,MATCH('Estadísticas BCR'!IW$5,BCR!$A:$A,0),MATCH('Estadísticas BCR'!$B78,BCR!$1:$1,0))),AVERAGE(IK78:IV78)),"")</f>
        <v>0</v>
      </c>
      <c r="IX78" s="59">
        <f>+IFERROR(IF(ISTEXT(IX$5)=FALSE,(INDEX(BCR!$1:$1048576,MATCH('Estadísticas BCR'!IX$5,BCR!$A:$A,0),MATCH('Estadísticas BCR'!$B78,BCR!$1:$1,0))),AVERAGE(IL78:IW78)),"")</f>
        <v>0</v>
      </c>
      <c r="IY78" s="59">
        <f>+IFERROR(IF(ISTEXT(IY$5)=FALSE,(INDEX(BCR!$1:$1048576,MATCH('Estadísticas BCR'!IY$5,BCR!$A:$A,0),MATCH('Estadísticas BCR'!$B78,BCR!$1:$1,0))),AVERAGE(IM78:IX78)),"")</f>
        <v>0</v>
      </c>
      <c r="IZ78" s="59">
        <f>+IFERROR(IF(ISTEXT(IZ$5)=FALSE,(INDEX(BCR!$1:$1048576,MATCH('Estadísticas BCR'!IZ$5,BCR!$A:$A,0),MATCH('Estadísticas BCR'!$B78,BCR!$1:$1,0))),AVERAGE(IN78:IY78)),"")</f>
        <v>0</v>
      </c>
      <c r="JA78" s="59">
        <f>+IFERROR(IF(ISTEXT(JA$5)=FALSE,(INDEX(BCR!$1:$1048576,MATCH('Estadísticas BCR'!JA$5,BCR!$A:$A,0),MATCH('Estadísticas BCR'!$B78,BCR!$1:$1,0))),AVERAGE(IO78:IZ78)),"")</f>
        <v>0</v>
      </c>
      <c r="JB78" s="59">
        <f>+IFERROR(IF(ISTEXT(JB$5)=FALSE,(INDEX(BCR!$1:$1048576,MATCH('Estadísticas BCR'!JB$5,BCR!$A:$A,0),MATCH('Estadísticas BCR'!$B78,BCR!$1:$1,0))),AVERAGE(IP78:JA78)),"")</f>
        <v>0</v>
      </c>
      <c r="JC78" s="60">
        <f>+IFERROR(IF(ISTEXT(JC$5)=FALSE,(INDEX(BCR!$1:$1048576,MATCH('Estadísticas BCR'!JC$5,BCR!$A:$A,0),MATCH('Estadísticas BCR'!$B78,BCR!$1:$1,0))),AVERAGE(IQ78:JB78)),"")</f>
        <v>0</v>
      </c>
      <c r="JD78" s="59">
        <f>+IFERROR(IF(ISTEXT(JD$5)=FALSE,(INDEX(BCR!$1:$1048576,MATCH('Estadísticas BCR'!JD$5,BCR!$A:$A,0),MATCH('Estadísticas BCR'!$B78,BCR!$1:$1,0))),AVERAGE(IR78:JC78)),"")</f>
        <v>0</v>
      </c>
      <c r="JE78" s="59">
        <f>+IFERROR(IF(ISTEXT(JE$5)=FALSE,(INDEX(BCR!$1:$1048576,MATCH('Estadísticas BCR'!JE$5,BCR!$A:$A,0),MATCH('Estadísticas BCR'!$B78,BCR!$1:$1,0))),AVERAGE(IS78:JD78)),"")</f>
        <v>0</v>
      </c>
      <c r="JF78" s="59">
        <f>+IFERROR(IF(ISTEXT(JF$5)=FALSE,(INDEX(BCR!$1:$1048576,MATCH('Estadísticas BCR'!JF$5,BCR!$A:$A,0),MATCH('Estadísticas BCR'!$B78,BCR!$1:$1,0))),AVERAGE(IT78:JE78)),"")</f>
        <v>0</v>
      </c>
      <c r="JG78" s="59">
        <f>+IFERROR(IF(ISTEXT(JG$5)=FALSE,(INDEX(BCR!$1:$1048576,MATCH('Estadísticas BCR'!JG$5,BCR!$A:$A,0),MATCH('Estadísticas BCR'!$B78,BCR!$1:$1,0))),AVERAGE(IU78:JF78)),"")</f>
        <v>0</v>
      </c>
      <c r="JH78" s="59">
        <f>+IFERROR(IF(ISTEXT(JH$5)=FALSE,(INDEX(BCR!$1:$1048576,MATCH('Estadísticas BCR'!JH$5,BCR!$A:$A,0),MATCH('Estadísticas BCR'!$B78,BCR!$1:$1,0))),AVERAGE(IV78:JG78)),"")</f>
        <v>0</v>
      </c>
      <c r="JI78" s="59">
        <f>+IFERROR(IF(ISTEXT(JI$5)=FALSE,(INDEX(BCR!$1:$1048576,MATCH('Estadísticas BCR'!JI$5,BCR!$A:$A,0),MATCH('Estadísticas BCR'!$B78,BCR!$1:$1,0))),AVERAGE(IW78:JH78)),"")</f>
        <v>0</v>
      </c>
      <c r="JJ78" s="59">
        <f>+IFERROR(IF(ISTEXT(JJ$5)=FALSE,(INDEX(BCR!$1:$1048576,MATCH('Estadísticas BCR'!JJ$5,BCR!$A:$A,0),MATCH('Estadísticas BCR'!$B78,BCR!$1:$1,0))),AVERAGE(IX78:JI78)),"")</f>
        <v>0</v>
      </c>
      <c r="JK78" s="59">
        <f>+IFERROR(IF(ISTEXT(JK$5)=FALSE,(INDEX(BCR!$1:$1048576,MATCH('Estadísticas BCR'!JK$5,BCR!$A:$A,0),MATCH('Estadísticas BCR'!$B78,BCR!$1:$1,0))),AVERAGE(IY78:JJ78)),"")</f>
        <v>0</v>
      </c>
      <c r="JL78" s="59">
        <f>+IFERROR(IF(ISTEXT(JL$5)=FALSE,(INDEX(BCR!$1:$1048576,MATCH('Estadísticas BCR'!JL$5,BCR!$A:$A,0),MATCH('Estadísticas BCR'!$B78,BCR!$1:$1,0))),AVERAGE(IZ78:JK78)),"")</f>
        <v>0</v>
      </c>
      <c r="JM78" s="59">
        <f>+IFERROR(IF(ISTEXT(JM$5)=FALSE,(INDEX(BCR!$1:$1048576,MATCH('Estadísticas BCR'!JM$5,BCR!$A:$A,0),MATCH('Estadísticas BCR'!$B78,BCR!$1:$1,0))),AVERAGE(JA78:JL78)),"")</f>
        <v>68.253968253968296</v>
      </c>
      <c r="JN78" s="59">
        <f>+IFERROR(IF(ISTEXT(JN$5)=FALSE,(INDEX(BCR!$1:$1048576,MATCH('Estadísticas BCR'!JN$5,BCR!$A:$A,0),MATCH('Estadísticas BCR'!$B78,BCR!$1:$1,0))),AVERAGE(JB78:JM78)),"")</f>
        <v>66.304347826086996</v>
      </c>
      <c r="JO78" s="59">
        <f>+IFERROR(IF(ISTEXT(JO$5)=FALSE,(INDEX(BCR!$1:$1048576,MATCH('Estadísticas BCR'!JO$5,BCR!$A:$A,0),MATCH('Estadísticas BCR'!$B78,BCR!$1:$1,0))),AVERAGE(JC78:JN78)),"")</f>
        <v>61.363636363636402</v>
      </c>
      <c r="JP78" s="60">
        <f>+IFERROR(IF(ISTEXT(JP$5)=FALSE,(INDEX(BCR!$1:$1048576,MATCH('Estadísticas BCR'!JP$5,BCR!$A:$A,0),MATCH('Estadísticas BCR'!$B78,BCR!$1:$1,0))),AVERAGE(JD78:JO78)),"")</f>
        <v>16.326829370307642</v>
      </c>
      <c r="JQ78" s="59">
        <f>+IFERROR(IF(ISTEXT(JQ$5)=FALSE,(INDEX(BCR!$1:$1048576,MATCH('Estadísticas BCR'!JQ$5,BCR!$A:$A,0),MATCH('Estadísticas BCR'!$B78,BCR!$1:$1,0))),AVERAGE(JE78:JP78)),"")</f>
        <v>48</v>
      </c>
      <c r="JR78" s="59">
        <f>+IFERROR(IF(ISTEXT(JR$5)=FALSE,(INDEX(BCR!$1:$1048576,MATCH('Estadísticas BCR'!JR$5,BCR!$A:$A,0),MATCH('Estadísticas BCR'!$B78,BCR!$1:$1,0))),AVERAGE(JF78:JQ78)),"")</f>
        <v>51.8867924528302</v>
      </c>
      <c r="JS78" s="59">
        <f>+IFERROR(IF(ISTEXT(JS$5)=FALSE,(INDEX(BCR!$1:$1048576,MATCH('Estadísticas BCR'!JS$5,BCR!$A:$A,0),MATCH('Estadísticas BCR'!$B78,BCR!$1:$1,0))),AVERAGE(JG78:JR78)),"")</f>
        <v>58</v>
      </c>
      <c r="JT78" s="59">
        <f>+IFERROR(IF(ISTEXT(JT$5)=FALSE,(INDEX(BCR!$1:$1048576,MATCH('Estadísticas BCR'!JT$5,BCR!$A:$A,0),MATCH('Estadísticas BCR'!$B78,BCR!$1:$1,0))),AVERAGE(JH78:JS78)),"")</f>
        <v>39.024390243902403</v>
      </c>
      <c r="JU78" s="59">
        <f>+IFERROR(IF(ISTEXT(JU$5)=FALSE,(INDEX(BCR!$1:$1048576,MATCH('Estadísticas BCR'!JU$5,BCR!$A:$A,0),MATCH('Estadísticas BCR'!$B78,BCR!$1:$1,0))),AVERAGE(JI78:JT78)),"")</f>
        <v>55.681818181818201</v>
      </c>
      <c r="JV78" s="59">
        <f>+IFERROR(IF(ISTEXT(JV$5)=FALSE,(INDEX(BCR!$1:$1048576,MATCH('Estadísticas BCR'!JV$5,BCR!$A:$A,0),MATCH('Estadísticas BCR'!$B78,BCR!$1:$1,0))),AVERAGE(JJ78:JU78)),"")</f>
        <v>47.560975609756099</v>
      </c>
      <c r="JW78" s="59">
        <f>+IFERROR(IF(ISTEXT(JW$5)=FALSE,(INDEX(BCR!$1:$1048576,MATCH('Estadísticas BCR'!JW$5,BCR!$A:$A,0),MATCH('Estadísticas BCR'!$B78,BCR!$1:$1,0))),AVERAGE(JK78:JV78)),"")</f>
        <v>48.717948717948701</v>
      </c>
      <c r="JX78" s="59">
        <f>+IFERROR(IF(ISTEXT(JX$5)=FALSE,(INDEX(BCR!$1:$1048576,MATCH('Estadísticas BCR'!JX$5,BCR!$A:$A,0),MATCH('Estadísticas BCR'!$B78,BCR!$1:$1,0))),AVERAGE(JL78:JW78)),"")</f>
        <v>44.642857142857103</v>
      </c>
      <c r="JY78" s="59">
        <f>+IFERROR(IF(ISTEXT(JY$5)=FALSE,(INDEX(BCR!$1:$1048576,MATCH('Estadísticas BCR'!JY$5,BCR!$A:$A,0),MATCH('Estadísticas BCR'!$B78,BCR!$1:$1,0))),AVERAGE(JM78:JX78)),"")</f>
        <v>48.780487804878</v>
      </c>
      <c r="JZ78" s="59">
        <f>+IFERROR(IF(ISTEXT(JZ$5)=FALSE,(INDEX(BCR!$1:$1048576,MATCH('Estadísticas BCR'!JZ$5,BCR!$A:$A,0),MATCH('Estadísticas BCR'!$B78,BCR!$1:$1,0))),AVERAGE(JN78:JY78)),"")</f>
        <v>54.4444444444444</v>
      </c>
      <c r="KA78" s="59">
        <f>+IFERROR(IF(ISTEXT(KA$5)=FALSE,(INDEX(BCR!$1:$1048576,MATCH('Estadísticas BCR'!KA$5,BCR!$A:$A,0),MATCH('Estadísticas BCR'!$B78,BCR!$1:$1,0))),AVERAGE(JO78:JZ78)),"")</f>
        <v>59.7222222222222</v>
      </c>
      <c r="KB78" s="59">
        <f>+IFERROR(IF(ISTEXT(KB$5)=FALSE,(INDEX(BCR!$1:$1048576,MATCH('Estadísticas BCR'!KB$5,BCR!$A:$A,0),MATCH('Estadísticas BCR'!$B78,BCR!$1:$1,0))),AVERAGE(JP78:KA78)),"")</f>
        <v>50</v>
      </c>
      <c r="KC78" s="60">
        <f>+IFERROR(IF(ISTEXT(KC$5)=FALSE,(INDEX(BCR!$1:$1048576,MATCH('Estadísticas BCR'!KC$5,BCR!$A:$A,0),MATCH('Estadísticas BCR'!$B78,BCR!$1:$1,0))),AVERAGE(JQ78:KB78)),"")</f>
        <v>50.538494735054776</v>
      </c>
      <c r="KD78" s="59">
        <f>+IFERROR(IF(ISTEXT(KD$5)=FALSE,(INDEX(BCR!$1:$1048576,MATCH('Estadísticas BCR'!KD$5,BCR!$A:$A,0),MATCH('Estadísticas BCR'!$B78,BCR!$1:$1,0))),AVERAGE(JR78:KC78)),"")</f>
        <v>61.538461538461497</v>
      </c>
      <c r="KE78" s="59">
        <f>+IFERROR(IF(ISTEXT(KE$5)=FALSE,(INDEX(BCR!$1:$1048576,MATCH('Estadísticas BCR'!KE$5,BCR!$A:$A,0),MATCH('Estadísticas BCR'!$B78,BCR!$1:$1,0))),AVERAGE(JS78:KD78)),"")</f>
        <v>51</v>
      </c>
      <c r="KF78" s="59">
        <f>+IFERROR(IF(ISTEXT(KF$5)=FALSE,(INDEX(BCR!$1:$1048576,MATCH('Estadísticas BCR'!KF$5,BCR!$A:$A,0),MATCH('Estadísticas BCR'!$B78,BCR!$1:$1,0))),AVERAGE(JT78:KE78)),"")</f>
        <v>41.509433962264097</v>
      </c>
      <c r="KG78" s="59">
        <f>+IFERROR(IF(ISTEXT(KG$5)=FALSE,(INDEX(BCR!$1:$1048576,MATCH('Estadísticas BCR'!KG$5,BCR!$A:$A,0),MATCH('Estadísticas BCR'!$B78,BCR!$1:$1,0))),AVERAGE(JU78:KF78)),"")</f>
        <v>41.025641025641001</v>
      </c>
      <c r="KH78" s="59">
        <f>+IFERROR(IF(ISTEXT(KH$5)=FALSE,(INDEX(BCR!$1:$1048576,MATCH('Estadísticas BCR'!KH$5,BCR!$A:$A,0),MATCH('Estadísticas BCR'!$B78,BCR!$1:$1,0))),AVERAGE(JV78:KG78)),"")</f>
        <v>43.421052631579002</v>
      </c>
      <c r="KI78" s="59">
        <f>+IFERROR(IF(ISTEXT(KI$5)=FALSE,(INDEX(BCR!$1:$1048576,MATCH('Estadísticas BCR'!KI$5,BCR!$A:$A,0),MATCH('Estadísticas BCR'!$B78,BCR!$1:$1,0))),AVERAGE(JW78:KH78)),"")</f>
        <v>43.3333333333333</v>
      </c>
      <c r="KJ78" s="59">
        <f>+IFERROR(IF(ISTEXT(KJ$5)=FALSE,(INDEX(BCR!$1:$1048576,MATCH('Estadísticas BCR'!KJ$5,BCR!$A:$A,0),MATCH('Estadísticas BCR'!$B78,BCR!$1:$1,0))),AVERAGE(JX78:KI78)),"")</f>
        <v>42.307692307692299</v>
      </c>
      <c r="KK78" s="59">
        <f>+IFERROR(IF(ISTEXT(KK$5)=FALSE,(INDEX(BCR!$1:$1048576,MATCH('Estadísticas BCR'!KK$5,BCR!$A:$A,0),MATCH('Estadísticas BCR'!$B78,BCR!$1:$1,0))),AVERAGE(JY78:KJ78)),"")</f>
        <v>40.540540540540498</v>
      </c>
      <c r="KL78" s="59">
        <f>+IFERROR(IF(ISTEXT(KL$5)=FALSE,(INDEX(BCR!$1:$1048576,MATCH('Estadísticas BCR'!KL$5,BCR!$A:$A,0),MATCH('Estadísticas BCR'!$B78,BCR!$1:$1,0))),AVERAGE(JZ78:KK78)),"")</f>
        <v>47.619047619047599</v>
      </c>
      <c r="KM78" s="59">
        <f>+IFERROR(IF(ISTEXT(KM$5)=FALSE,(INDEX(BCR!$1:$1048576,MATCH('Estadísticas BCR'!KM$5,BCR!$A:$A,0),MATCH('Estadísticas BCR'!$B78,BCR!$1:$1,0))),AVERAGE(KA78:KL78)),"")</f>
        <v>41.6666666666667</v>
      </c>
      <c r="KN78" s="59">
        <f>+IFERROR(IF(ISTEXT(KN$5)=FALSE,(INDEX(BCR!$1:$1048576,MATCH('Estadísticas BCR'!KN$5,BCR!$A:$A,0),MATCH('Estadísticas BCR'!$B78,BCR!$1:$1,0))),AVERAGE(KB78:KM78)),"")</f>
        <v>45.918367346938801</v>
      </c>
      <c r="KO78" s="59">
        <f>+IFERROR(IF(ISTEXT(KO$5)=FALSE,(INDEX(BCR!$1:$1048576,MATCH('Estadísticas BCR'!KO$5,BCR!$A:$A,0),MATCH('Estadísticas BCR'!$B78,BCR!$1:$1,0))),AVERAGE(KC78:KN78)),"")</f>
        <v>51.219512195122</v>
      </c>
      <c r="KP78" s="60">
        <f>+IFERROR(IF(ISTEXT(KP$5)=FALSE,(INDEX(BCR!$1:$1048576,MATCH('Estadísticas BCR'!KP$5,BCR!$A:$A,0),MATCH('Estadísticas BCR'!$B78,BCR!$1:$1,0))),AVERAGE(KD78:KO78)),"")</f>
        <v>45.924979097273905</v>
      </c>
      <c r="KQ78" s="59">
        <f>+IFERROR(IF(ISTEXT(KQ$5)=FALSE,(INDEX(BCR!$1:$1048576,MATCH('Estadísticas BCR'!KQ$5,BCR!$A:$A,0),MATCH('Estadísticas BCR'!$B78,BCR!$1:$1,0))),AVERAGE(KE78:KP78)),"")</f>
        <v>41.176470588235297</v>
      </c>
      <c r="KR78" s="59">
        <f>+IFERROR(IF(ISTEXT(KR$5)=FALSE,(INDEX(BCR!$1:$1048576,MATCH('Estadísticas BCR'!KR$5,BCR!$A:$A,0),MATCH('Estadísticas BCR'!$B78,BCR!$1:$1,0))),AVERAGE(KF78:KQ78)),"")</f>
        <v>51.5625</v>
      </c>
      <c r="KS78" s="59">
        <f>+IFERROR(IF(ISTEXT(KS$5)=FALSE,(INDEX(BCR!$1:$1048576,MATCH('Estadísticas BCR'!KS$5,BCR!$A:$A,0),MATCH('Estadísticas BCR'!$B78,BCR!$1:$1,0))),AVERAGE(KG78:KR78)),"")</f>
        <v>41.891891891891902</v>
      </c>
      <c r="KT78" s="59">
        <f>+IFERROR(IF(ISTEXT(KT$5)=FALSE,(INDEX(BCR!$1:$1048576,MATCH('Estadísticas BCR'!KT$5,BCR!$A:$A,0),MATCH('Estadísticas BCR'!$B78,BCR!$1:$1,0))),AVERAGE(KH78:KS78)),"")</f>
        <v>52.7777777777778</v>
      </c>
      <c r="KU78" s="59">
        <f>+IFERROR(IF(ISTEXT(KU$5)=FALSE,(INDEX(BCR!$1:$1048576,MATCH('Estadísticas BCR'!KU$5,BCR!$A:$A,0),MATCH('Estadísticas BCR'!$B78,BCR!$1:$1,0))),AVERAGE(KI78:KT78)),"")</f>
        <v>52.631578947368403</v>
      </c>
      <c r="KV78" s="59">
        <f>+IFERROR(IF(ISTEXT(KV$5)=FALSE,(INDEX(BCR!$1:$1048576,MATCH('Estadísticas BCR'!KV$5,BCR!$A:$A,0),MATCH('Estadísticas BCR'!$B78,BCR!$1:$1,0))),AVERAGE(KJ78:KU78)),"")</f>
        <v>58.3333333333333</v>
      </c>
      <c r="KW78" s="59">
        <f>+IFERROR(IF(ISTEXT(KW$5)=FALSE,(INDEX(BCR!$1:$1048576,MATCH('Estadísticas BCR'!KW$5,BCR!$A:$A,0),MATCH('Estadísticas BCR'!$B78,BCR!$1:$1,0))),AVERAGE(KK78:KV78)),"")</f>
        <v>57.857142857142797</v>
      </c>
      <c r="KX78" s="59">
        <f>+IFERROR(IF(ISTEXT(KX$5)=FALSE,(INDEX(BCR!$1:$1048576,MATCH('Estadísticas BCR'!KX$5,BCR!$A:$A,0),MATCH('Estadísticas BCR'!$B78,BCR!$1:$1,0))),AVERAGE(KL78:KW78)),"")</f>
        <v>55.172413793103402</v>
      </c>
      <c r="KY78" s="59">
        <f>+IFERROR(IF(ISTEXT(KY$5)=FALSE,(INDEX(BCR!$1:$1048576,MATCH('Estadísticas BCR'!KY$5,BCR!$A:$A,0),MATCH('Estadísticas BCR'!$B78,BCR!$1:$1,0))),AVERAGE(KM78:KX78)),"")</f>
        <v>51.063829787233999</v>
      </c>
      <c r="KZ78" s="59">
        <f>+IFERROR(IF(ISTEXT(KZ$5)=FALSE,(INDEX(BCR!$1:$1048576,MATCH('Estadísticas BCR'!KZ$5,BCR!$A:$A,0),MATCH('Estadísticas BCR'!$B78,BCR!$1:$1,0))),AVERAGE(KN78:KY78)),"")</f>
        <v>47.826086956521699</v>
      </c>
      <c r="LA78" s="59">
        <f>+IFERROR(IF(ISTEXT(LA$5)=FALSE,(INDEX(BCR!$1:$1048576,MATCH('Estadísticas BCR'!LA$5,BCR!$A:$A,0),MATCH('Estadísticas BCR'!$B78,BCR!$1:$1,0))),AVERAGE(KO78:KZ78)),"")</f>
        <v>48.717948717948701</v>
      </c>
      <c r="LB78" s="59">
        <f>+IFERROR(IF(ISTEXT(LB$5)=FALSE,(INDEX(BCR!$1:$1048576,MATCH('Estadísticas BCR'!LB$5,BCR!$A:$A,0),MATCH('Estadísticas BCR'!$B78,BCR!$1:$1,0))),AVERAGE(KP78:LA78)),"")</f>
        <v>55.769230769230802</v>
      </c>
      <c r="LC78" s="60">
        <f>+IFERROR(IF(ISTEXT(LC$5)=FALSE,(INDEX(BCR!$1:$1048576,MATCH('Estadísticas BCR'!LC$5,BCR!$A:$A,0),MATCH('Estadísticas BCR'!$B78,BCR!$1:$1,0))),AVERAGE(KQ78:LB78)),"")</f>
        <v>51.231683784982344</v>
      </c>
      <c r="LD78" s="59">
        <f>+IFERROR(IF(ISTEXT(LD$5)=FALSE,(INDEX(BCR!$1:$1048576,MATCH('Estadísticas BCR'!LD$5,BCR!$A:$A,0),MATCH('Estadísticas BCR'!$B78,BCR!$1:$1,0))),AVERAGE(KR78:LC78)),"")</f>
        <v>59.756097560975597</v>
      </c>
      <c r="LE78" s="59">
        <f>+IFERROR(IF(ISTEXT(LE$5)=FALSE,(INDEX(BCR!$1:$1048576,MATCH('Estadísticas BCR'!LE$5,BCR!$A:$A,0),MATCH('Estadísticas BCR'!$B78,BCR!$1:$1,0))),AVERAGE(KS78:LD78)),"")</f>
        <v>60.975609756097597</v>
      </c>
      <c r="LF78" s="59">
        <f>+IFERROR(IF(ISTEXT(LF$5)=FALSE,(INDEX(BCR!$1:$1048576,MATCH('Estadísticas BCR'!LF$5,BCR!$A:$A,0),MATCH('Estadísticas BCR'!$B78,BCR!$1:$1,0))),AVERAGE(KT78:LE78)),"")</f>
        <v>63.3333333333333</v>
      </c>
      <c r="LG78" s="59">
        <f>+IFERROR(IF(ISTEXT(LG$5)=FALSE,(INDEX(BCR!$1:$1048576,MATCH('Estadísticas BCR'!LG$5,BCR!$A:$A,0),MATCH('Estadísticas BCR'!$B78,BCR!$1:$1,0))),AVERAGE(KU78:LF78)),"")</f>
        <v>57.142857142857103</v>
      </c>
      <c r="LH78" s="59">
        <f>+IFERROR(IF(ISTEXT(LH$5)=FALSE,(INDEX(BCR!$1:$1048576,MATCH('Estadísticas BCR'!LH$5,BCR!$A:$A,0),MATCH('Estadísticas BCR'!$B78,BCR!$1:$1,0))),AVERAGE(KV78:LG78)),"")</f>
        <v>56.818181818181799</v>
      </c>
      <c r="LI78" s="59">
        <f>+IFERROR(IF(ISTEXT(LI$5)=FALSE,(INDEX(BCR!$1:$1048576,MATCH('Estadísticas BCR'!LI$5,BCR!$A:$A,0),MATCH('Estadísticas BCR'!$B78,BCR!$1:$1,0))),AVERAGE(KW78:LH78)),"")</f>
        <v>53.571428571428598</v>
      </c>
      <c r="LJ78" s="59">
        <f>+IFERROR(IF(ISTEXT(LJ$5)=FALSE,(INDEX(BCR!$1:$1048576,MATCH('Estadísticas BCR'!LJ$5,BCR!$A:$A,0),MATCH('Estadísticas BCR'!$B78,BCR!$1:$1,0))),AVERAGE(KX78:LI78)),"")</f>
        <v>56.730769230769198</v>
      </c>
      <c r="LK78" s="59">
        <f>+IFERROR(IF(ISTEXT(LK$5)=FALSE,(INDEX(BCR!$1:$1048576,MATCH('Estadísticas BCR'!LK$5,BCR!$A:$A,0),MATCH('Estadísticas BCR'!$B78,BCR!$1:$1,0))),AVERAGE(KY78:LJ78)),"")</f>
        <v>66.279069767441896</v>
      </c>
      <c r="LL78" s="59">
        <f>+IFERROR(IF(ISTEXT(LL$5)=FALSE,(INDEX(BCR!$1:$1048576,MATCH('Estadísticas BCR'!LL$5,BCR!$A:$A,0),MATCH('Estadísticas BCR'!$B78,BCR!$1:$1,0))),AVERAGE(KZ78:LK78)),"")</f>
        <v>57.954545454545503</v>
      </c>
      <c r="LM78" s="59">
        <f>+IFERROR(IF(ISTEXT(LM$5)=FALSE,(INDEX(BCR!$1:$1048576,MATCH('Estadísticas BCR'!LM$5,BCR!$A:$A,0),MATCH('Estadísticas BCR'!$B78,BCR!$1:$1,0))),AVERAGE(LA78:LL78)),"")</f>
        <v>61.4583333333333</v>
      </c>
      <c r="LN78" s="59">
        <f>+IFERROR(IF(ISTEXT(LN$5)=FALSE,(INDEX(BCR!$1:$1048576,MATCH('Estadísticas BCR'!LN$5,BCR!$A:$A,0),MATCH('Estadísticas BCR'!$B78,BCR!$1:$1,0))),AVERAGE(LB78:LM78)),"")</f>
        <v>53.75</v>
      </c>
      <c r="LO78" s="59">
        <f>+IFERROR(IF(ISTEXT(LO$5)=FALSE,(INDEX(BCR!$1:$1048576,MATCH('Estadísticas BCR'!LO$5,BCR!$A:$A,0),MATCH('Estadísticas BCR'!$B78,BCR!$1:$1,0))),AVERAGE(LC78:LN78)),"")</f>
        <v>62.820512820512803</v>
      </c>
      <c r="LP78" s="60">
        <f>+IFERROR(IF(ISTEXT(LP$5)=FALSE,(INDEX(BCR!$1:$1048576,MATCH('Estadísticas BCR'!LP$5,BCR!$A:$A,0),MATCH('Estadísticas BCR'!$B78,BCR!$1:$1,0))),AVERAGE(LD78:LO78)),"")</f>
        <v>59.215894899123064</v>
      </c>
      <c r="LQ78" s="59">
        <f>+IFERROR(IF(ISTEXT(LQ$5)=FALSE,(INDEX(BCR!$1:$1048576,MATCH('Estadísticas BCR'!LQ$5,BCR!$A:$A,0),MATCH('Estadísticas BCR'!$B78,BCR!$1:$1,0))),AVERAGE(LE78:LP78)),"")</f>
        <v>55.2631578947368</v>
      </c>
      <c r="LR78" s="59">
        <f>+IFERROR(IF(ISTEXT(LR$5)=FALSE,(INDEX(BCR!$1:$1048576,MATCH('Estadísticas BCR'!LR$5,BCR!$A:$A,0),MATCH('Estadísticas BCR'!$B78,BCR!$1:$1,0))),AVERAGE(LF78:LQ78)),"")</f>
        <v>59.523809523809497</v>
      </c>
      <c r="LS78" s="59">
        <f>+IFERROR(IF(ISTEXT(LS$5)=FALSE,(INDEX(BCR!$1:$1048576,MATCH('Estadísticas BCR'!LS$5,BCR!$A:$A,0),MATCH('Estadísticas BCR'!$B78,BCR!$1:$1,0))),AVERAGE(LG78:LR78)),"")</f>
        <v>57.317073170731703</v>
      </c>
      <c r="LT78" s="59">
        <f>+IFERROR(IF(ISTEXT(LT$5)=FALSE,(INDEX(BCR!$1:$1048576,MATCH('Estadísticas BCR'!LT$5,BCR!$A:$A,0),MATCH('Estadísticas BCR'!$B78,BCR!$1:$1,0))),AVERAGE(LH78:LS78)),"")</f>
        <v>51.724137931034498</v>
      </c>
      <c r="LU78" s="59">
        <f>+IFERROR(IF(ISTEXT(LU$5)=FALSE,(INDEX(BCR!$1:$1048576,MATCH('Estadísticas BCR'!LU$5,BCR!$A:$A,0),MATCH('Estadísticas BCR'!$B78,BCR!$1:$1,0))),AVERAGE(LI78:LT78)),"")</f>
        <v>57.894736842105303</v>
      </c>
      <c r="LV78" s="59">
        <f>+IFERROR(IF(ISTEXT(LV$5)=FALSE,(INDEX(BCR!$1:$1048576,MATCH('Estadísticas BCR'!LV$5,BCR!$A:$A,0),MATCH('Estadísticas BCR'!$B78,BCR!$1:$1,0))),AVERAGE(LJ78:LU78)),"")</f>
        <v>60</v>
      </c>
      <c r="LW78" s="59">
        <f>+IFERROR(IF(ISTEXT(LW$5)=FALSE,(INDEX(BCR!$1:$1048576,MATCH('Estadísticas BCR'!LW$5,BCR!$A:$A,0),MATCH('Estadísticas BCR'!$B78,BCR!$1:$1,0))),AVERAGE(LK78:LV78)),"")</f>
        <v>59.322033898305101</v>
      </c>
      <c r="LX78" s="59">
        <f>+IFERROR(IF(ISTEXT(LX$5)=FALSE,(INDEX(BCR!$1:$1048576,MATCH('Estadísticas BCR'!LX$5,BCR!$A:$A,0),MATCH('Estadísticas BCR'!$B78,BCR!$1:$1,0))),AVERAGE(LL78:LW78)),"")</f>
        <v>56.034482758620697</v>
      </c>
      <c r="LY78" s="59">
        <f>+IFERROR(IF(ISTEXT(LY$5)=FALSE,(INDEX(BCR!$1:$1048576,MATCH('Estadísticas BCR'!LY$5,BCR!$A:$A,0),MATCH('Estadísticas BCR'!$B78,BCR!$1:$1,0))),AVERAGE(LM78:LX78)),"")</f>
        <v>54.1666666666667</v>
      </c>
      <c r="LZ78" s="59">
        <f>+IFERROR(IF(ISTEXT(LZ$5)=FALSE,(INDEX(BCR!$1:$1048576,MATCH('Estadísticas BCR'!LZ$5,BCR!$A:$A,0),MATCH('Estadísticas BCR'!$B78,BCR!$1:$1,0))),AVERAGE(LN78:LY78)),"")</f>
        <v>56.976744186046503</v>
      </c>
      <c r="MA78" s="59">
        <f>+IFERROR(IF(ISTEXT(MA$5)=FALSE,(INDEX(BCR!$1:$1048576,MATCH('Estadísticas BCR'!MA$5,BCR!$A:$A,0),MATCH('Estadísticas BCR'!$B78,BCR!$1:$1,0))),AVERAGE(LO78:LZ78)),"")</f>
        <v>50</v>
      </c>
      <c r="MB78" s="59">
        <f>+IFERROR(IF(ISTEXT(MB$5)=FALSE,(INDEX(BCR!$1:$1048576,MATCH('Estadísticas BCR'!MB$5,BCR!$A:$A,0),MATCH('Estadísticas BCR'!$B78,BCR!$1:$1,0))),AVERAGE(LP78:MA78)),"")</f>
        <v>67.857142857142904</v>
      </c>
      <c r="MC78" s="60">
        <f>+IFERROR(IF(ISTEXT(MC$5)=FALSE,(INDEX(BCR!$1:$1048576,MATCH('Estadísticas BCR'!MC$5,BCR!$A:$A,0),MATCH('Estadísticas BCR'!$B78,BCR!$1:$1,0))),AVERAGE(LQ78:MB78)),"")</f>
        <v>57.173332144099966</v>
      </c>
      <c r="MD78" s="59">
        <f>+IFERROR(IF(ISTEXT(MD$5)=FALSE,(INDEX(BCR!$1:$1048576,MATCH('Estadísticas BCR'!MD$5,BCR!$A:$A,0),MATCH('Estadísticas BCR'!$B78,BCR!$1:$1,0))),AVERAGE(LR78:MC78)),"")</f>
        <v>67.567567567567593</v>
      </c>
      <c r="ME78" s="59">
        <f>+IFERROR(IF(ISTEXT(ME$5)=FALSE,(INDEX(BCR!$1:$1048576,MATCH('Estadísticas BCR'!ME$5,BCR!$A:$A,0),MATCH('Estadísticas BCR'!$B78,BCR!$1:$1,0))),AVERAGE(LS78:MD78)),"")</f>
        <v>61.428571428571402</v>
      </c>
      <c r="MF78" s="59">
        <f>+IFERROR(IF(ISTEXT(MF$5)=FALSE,(INDEX(BCR!$1:$1048576,MATCH('Estadísticas BCR'!MF$5,BCR!$A:$A,0),MATCH('Estadísticas BCR'!$B78,BCR!$1:$1,0))),AVERAGE(LT78:ME78)),"")</f>
        <v>50</v>
      </c>
      <c r="MG78" s="59" t="str">
        <f>+IFERROR(IF(ISTEXT(MG$5)=FALSE,(INDEX(BCR!$1:$1048576,MATCH('Estadísticas BCR'!MG$5,BCR!$A:$A,0),MATCH('Estadísticas BCR'!$B78,BCR!$1:$1,0))),AVERAGE(LU78:MF78)),"")</f>
        <v/>
      </c>
      <c r="MH78" s="59" t="str">
        <f>+IFERROR(IF(ISTEXT(MH$5)=FALSE,(INDEX(BCR!$1:$1048576,MATCH('Estadísticas BCR'!MH$5,BCR!$A:$A,0),MATCH('Estadísticas BCR'!$B78,BCR!$1:$1,0))),AVERAGE(LV78:MG78)),"")</f>
        <v/>
      </c>
      <c r="MI78" s="59" t="str">
        <f>+IFERROR(IF(ISTEXT(MI$5)=FALSE,(INDEX(BCR!$1:$1048576,MATCH('Estadísticas BCR'!MI$5,BCR!$A:$A,0),MATCH('Estadísticas BCR'!$B78,BCR!$1:$1,0))),AVERAGE(LW78:MH78)),"")</f>
        <v/>
      </c>
      <c r="MJ78" s="59" t="str">
        <f>+IFERROR(IF(ISTEXT(MJ$5)=FALSE,(INDEX(BCR!$1:$1048576,MATCH('Estadísticas BCR'!MJ$5,BCR!$A:$A,0),MATCH('Estadísticas BCR'!$B78,BCR!$1:$1,0))),AVERAGE(LX78:MI78)),"")</f>
        <v/>
      </c>
      <c r="MK78" s="59" t="str">
        <f>+IFERROR(IF(ISTEXT(MK$5)=FALSE,(INDEX(BCR!$1:$1048576,MATCH('Estadísticas BCR'!MK$5,BCR!$A:$A,0),MATCH('Estadísticas BCR'!$B78,BCR!$1:$1,0))),AVERAGE(LY78:MJ78)),"")</f>
        <v/>
      </c>
      <c r="ML78" s="59" t="str">
        <f>+IFERROR(IF(ISTEXT(ML$5)=FALSE,(INDEX(BCR!$1:$1048576,MATCH('Estadísticas BCR'!ML$5,BCR!$A:$A,0),MATCH('Estadísticas BCR'!$B78,BCR!$1:$1,0))),AVERAGE(LZ78:MK78)),"")</f>
        <v/>
      </c>
      <c r="MM78" s="59" t="str">
        <f>+IFERROR(IF(ISTEXT(MM$5)=FALSE,(INDEX(BCR!$1:$1048576,MATCH('Estadísticas BCR'!MM$5,BCR!$A:$A,0),MATCH('Estadísticas BCR'!$B78,BCR!$1:$1,0))),AVERAGE(MA78:ML78)),"")</f>
        <v/>
      </c>
      <c r="MN78" s="59" t="str">
        <f>+IFERROR(IF(ISTEXT(MN$5)=FALSE,(INDEX(BCR!$1:$1048576,MATCH('Estadísticas BCR'!MN$5,BCR!$A:$A,0),MATCH('Estadísticas BCR'!$B78,BCR!$1:$1,0))),AVERAGE(MB78:MM78)),"")</f>
        <v/>
      </c>
      <c r="MO78" s="59" t="str">
        <f>+IFERROR(IF(ISTEXT(MO$5)=FALSE,(INDEX(BCR!$1:$1048576,MATCH('Estadísticas BCR'!MO$5,BCR!$A:$A,0),MATCH('Estadísticas BCR'!$B78,BCR!$1:$1,0))),AVERAGE(MC78:MN78)),"")</f>
        <v/>
      </c>
      <c r="MP78" s="60">
        <f>+IFERROR(IF(ISTEXT(MP$5)=FALSE,(INDEX(BCR!$1:$1048576,MATCH('Estadísticas BCR'!MP$5,BCR!$A:$A,0),MATCH('Estadísticas BCR'!$B78,BCR!$1:$1,0))),AVERAGE(MD78:MO78)),"")</f>
        <v>59.665379665379668</v>
      </c>
    </row>
    <row r="79" spans="2:354" outlineLevel="1">
      <c r="B79" s="9" t="s">
        <v>930</v>
      </c>
      <c r="C79" s="126" t="s">
        <v>291</v>
      </c>
      <c r="D79" s="104">
        <f>+IFERROR(IF(ISTEXT(D$5)=FALSE,(INDEX(BCR!$1:$1048576,MATCH('Estadísticas BCR'!D$5,BCR!$A:$A,0),MATCH('Estadísticas BCR'!$B79,BCR!$1:$1,0))),AVERAGE(#REF!)),"")</f>
        <v>0</v>
      </c>
      <c r="E79" s="104">
        <f>+IFERROR(IF(ISTEXT(E$5)=FALSE,(INDEX(BCR!$1:$1048576,MATCH('Estadísticas BCR'!E$5,BCR!$A:$A,0),MATCH('Estadísticas BCR'!$B79,BCR!$1:$1,0))),AVERAGE(#REF!)),"")</f>
        <v>0</v>
      </c>
      <c r="F79" s="104">
        <f>+IFERROR(IF(ISTEXT(F$5)=FALSE,(INDEX(BCR!$1:$1048576,MATCH('Estadísticas BCR'!F$5,BCR!$A:$A,0),MATCH('Estadísticas BCR'!$B79,BCR!$1:$1,0))),AVERAGE(#REF!)),"")</f>
        <v>0</v>
      </c>
      <c r="G79" s="104" t="str">
        <f>+IFERROR(IF(ISTEXT(G$5)=FALSE,(INDEX(BCR!$1:$1048576,MATCH('Estadísticas BCR'!G$5,BCR!$A:$A,0),MATCH('Estadísticas BCR'!$B79,BCR!$1:$1,0))),AVERAGE(#REF!)),"")</f>
        <v/>
      </c>
      <c r="H79" s="104">
        <f>+IFERROR(IF(ISTEXT(H$5)=FALSE,(INDEX(BCR!$1:$1048576,MATCH('Estadísticas BCR'!H$5,BCR!$A:$A,0),MATCH('Estadísticas BCR'!$B79,BCR!$1:$1,0))),AVERAGE(#REF!)),"")</f>
        <v>0</v>
      </c>
      <c r="I79" s="104">
        <f>+IFERROR(IF(ISTEXT(I$5)=FALSE,(INDEX(BCR!$1:$1048576,MATCH('Estadísticas BCR'!I$5,BCR!$A:$A,0),MATCH('Estadísticas BCR'!$B79,BCR!$1:$1,0))),AVERAGE(#REF!)),"")</f>
        <v>0</v>
      </c>
      <c r="J79" s="104">
        <f>+IFERROR(IF(ISTEXT(J$5)=FALSE,(INDEX(BCR!$1:$1048576,MATCH('Estadísticas BCR'!J$5,BCR!$A:$A,0),MATCH('Estadísticas BCR'!$B79,BCR!$1:$1,0))),AVERAGE(#REF!)),"")</f>
        <v>0</v>
      </c>
      <c r="K79" s="104">
        <f>+IFERROR(IF(ISTEXT(K$5)=FALSE,(INDEX(BCR!$1:$1048576,MATCH('Estadísticas BCR'!K$5,BCR!$A:$A,0),MATCH('Estadísticas BCR'!$B79,BCR!$1:$1,0))),AVERAGE(#REF!)),"")</f>
        <v>0</v>
      </c>
      <c r="L79" s="104">
        <f>+IFERROR(IF(ISTEXT(L$5)=FALSE,(INDEX(BCR!$1:$1048576,MATCH('Estadísticas BCR'!L$5,BCR!$A:$A,0),MATCH('Estadísticas BCR'!$B79,BCR!$1:$1,0))),AVERAGE(#REF!)),"")</f>
        <v>0</v>
      </c>
      <c r="M79" s="104">
        <f>+IFERROR(IF(ISTEXT(M$5)=FALSE,(INDEX(BCR!$1:$1048576,MATCH('Estadísticas BCR'!M$5,BCR!$A:$A,0),MATCH('Estadísticas BCR'!$B79,BCR!$1:$1,0))),AVERAGE(#REF!)),"")</f>
        <v>0</v>
      </c>
      <c r="N79" s="104">
        <f>+IFERROR(IF(ISTEXT(N$5)=FALSE,(INDEX(BCR!$1:$1048576,MATCH('Estadísticas BCR'!N$5,BCR!$A:$A,0),MATCH('Estadísticas BCR'!$B79,BCR!$1:$1,0))),AVERAGE(#REF!)),"")</f>
        <v>0</v>
      </c>
      <c r="O79" s="104">
        <f>+IFERROR(IF(ISTEXT(O$5)=FALSE,(INDEX(BCR!$1:$1048576,MATCH('Estadísticas BCR'!O$5,BCR!$A:$A,0),MATCH('Estadísticas BCR'!$B79,BCR!$1:$1,0))),AVERAGE(#REF!)),"")</f>
        <v>0</v>
      </c>
      <c r="P79" s="60">
        <f>+IFERROR(IF(ISTEXT(P$5)=FALSE,(INDEX(BCR!$1:$1048576,MATCH('Estadísticas BCR'!P$5,BCR!$A:$A,0),MATCH('Estadísticas BCR'!$B79,BCR!$1:$1,0))),AVERAGE(D79:O79)),"")</f>
        <v>0</v>
      </c>
      <c r="Q79" s="104">
        <f>+IFERROR(IF(ISTEXT(Q$5)=FALSE,(INDEX(BCR!$1:$1048576,MATCH('Estadísticas BCR'!Q$5,BCR!$A:$A,0),MATCH('Estadísticas BCR'!$B79,BCR!$1:$1,0))),AVERAGE(#REF!)),"")</f>
        <v>0</v>
      </c>
      <c r="R79" s="104">
        <f>+IFERROR(IF(ISTEXT(R$5)=FALSE,(INDEX(BCR!$1:$1048576,MATCH('Estadísticas BCR'!R$5,BCR!$A:$A,0),MATCH('Estadísticas BCR'!$B79,BCR!$1:$1,0))),AVERAGE(#REF!)),"")</f>
        <v>0</v>
      </c>
      <c r="S79" s="104">
        <f>+IFERROR(IF(ISTEXT(S$5)=FALSE,(INDEX(BCR!$1:$1048576,MATCH('Estadísticas BCR'!S$5,BCR!$A:$A,0),MATCH('Estadísticas BCR'!$B79,BCR!$1:$1,0))),AVERAGE(#REF!)),"")</f>
        <v>0</v>
      </c>
      <c r="T79" s="104">
        <f>+IFERROR(IF(ISTEXT(T$5)=FALSE,(INDEX(BCR!$1:$1048576,MATCH('Estadísticas BCR'!T$5,BCR!$A:$A,0),MATCH('Estadísticas BCR'!$B79,BCR!$1:$1,0))),AVERAGE(#REF!)),"")</f>
        <v>0</v>
      </c>
      <c r="U79" s="104">
        <f>+IFERROR(IF(ISTEXT(U$5)=FALSE,(INDEX(BCR!$1:$1048576,MATCH('Estadísticas BCR'!U$5,BCR!$A:$A,0),MATCH('Estadísticas BCR'!$B79,BCR!$1:$1,0))),AVERAGE(#REF!)),"")</f>
        <v>0</v>
      </c>
      <c r="V79" s="104">
        <f>+IFERROR(IF(ISTEXT(V$5)=FALSE,(INDEX(BCR!$1:$1048576,MATCH('Estadísticas BCR'!V$5,BCR!$A:$A,0),MATCH('Estadísticas BCR'!$B79,BCR!$1:$1,0))),AVERAGE(#REF!)),"")</f>
        <v>0</v>
      </c>
      <c r="W79" s="104">
        <f>+IFERROR(IF(ISTEXT(W$5)=FALSE,(INDEX(BCR!$1:$1048576,MATCH('Estadísticas BCR'!W$5,BCR!$A:$A,0),MATCH('Estadísticas BCR'!$B79,BCR!$1:$1,0))),AVERAGE(#REF!)),"")</f>
        <v>0</v>
      </c>
      <c r="X79" s="104">
        <f>+IFERROR(IF(ISTEXT(X$5)=FALSE,(INDEX(BCR!$1:$1048576,MATCH('Estadísticas BCR'!X$5,BCR!$A:$A,0),MATCH('Estadísticas BCR'!$B79,BCR!$1:$1,0))),AVERAGE(#REF!)),"")</f>
        <v>0</v>
      </c>
      <c r="Y79" s="104">
        <f>+IFERROR(IF(ISTEXT(Y$5)=FALSE,(INDEX(BCR!$1:$1048576,MATCH('Estadísticas BCR'!Y$5,BCR!$A:$A,0),MATCH('Estadísticas BCR'!$B79,BCR!$1:$1,0))),AVERAGE(#REF!)),"")</f>
        <v>0</v>
      </c>
      <c r="Z79" s="104">
        <f>+IFERROR(IF(ISTEXT(Z$5)=FALSE,(INDEX(BCR!$1:$1048576,MATCH('Estadísticas BCR'!Z$5,BCR!$A:$A,0),MATCH('Estadísticas BCR'!$B79,BCR!$1:$1,0))),AVERAGE(#REF!)),"")</f>
        <v>0</v>
      </c>
      <c r="AA79" s="104">
        <f>+IFERROR(IF(ISTEXT(AA$5)=FALSE,(INDEX(BCR!$1:$1048576,MATCH('Estadísticas BCR'!AA$5,BCR!$A:$A,0),MATCH('Estadísticas BCR'!$B79,BCR!$1:$1,0))),AVERAGE(#REF!)),"")</f>
        <v>0</v>
      </c>
      <c r="AB79" s="104">
        <f>+IFERROR(IF(ISTEXT(AB$5)=FALSE,(INDEX(BCR!$1:$1048576,MATCH('Estadísticas BCR'!AB$5,BCR!$A:$A,0),MATCH('Estadísticas BCR'!$B79,BCR!$1:$1,0))),AVERAGE(#REF!)),"")</f>
        <v>0</v>
      </c>
      <c r="AC79" s="60">
        <f>+IFERROR(IF(ISTEXT(AC$5)=FALSE,(INDEX(BCR!$1:$1048576,MATCH('Estadísticas BCR'!AC$5,BCR!$A:$A,0),MATCH('Estadísticas BCR'!$B79,BCR!$1:$1,0))),AVERAGE(Q79:AB79)),"")</f>
        <v>0</v>
      </c>
      <c r="AD79" s="59">
        <f>+IFERROR(IF(ISTEXT(AD$5)=FALSE,(INDEX(BCR!$1:$1048576,MATCH('Estadísticas BCR'!AD$5,BCR!$A:$A,0),MATCH('Estadísticas BCR'!$B79,BCR!$1:$1,0))),AVERAGE(#REF!)),"")</f>
        <v>0</v>
      </c>
      <c r="AE79" s="59">
        <f>+IFERROR(IF(ISTEXT(AE$5)=FALSE,(INDEX(BCR!$1:$1048576,MATCH('Estadísticas BCR'!AE$5,BCR!$A:$A,0),MATCH('Estadísticas BCR'!$B79,BCR!$1:$1,0))),AVERAGE(#REF!)),"")</f>
        <v>0</v>
      </c>
      <c r="AF79" s="59">
        <f>+IFERROR(IF(ISTEXT(AF$5)=FALSE,(INDEX(BCR!$1:$1048576,MATCH('Estadísticas BCR'!AF$5,BCR!$A:$A,0),MATCH('Estadísticas BCR'!$B79,BCR!$1:$1,0))),AVERAGE(#REF!)),"")</f>
        <v>0</v>
      </c>
      <c r="AG79" s="59">
        <f>+IFERROR(IF(ISTEXT(AG$5)=FALSE,(INDEX(BCR!$1:$1048576,MATCH('Estadísticas BCR'!AG$5,BCR!$A:$A,0),MATCH('Estadísticas BCR'!$B79,BCR!$1:$1,0))),AVERAGE(#REF!)),"")</f>
        <v>0</v>
      </c>
      <c r="AH79" s="59">
        <f>+IFERROR(IF(ISTEXT(AH$5)=FALSE,(INDEX(BCR!$1:$1048576,MATCH('Estadísticas BCR'!AH$5,BCR!$A:$A,0),MATCH('Estadísticas BCR'!$B79,BCR!$1:$1,0))),AVERAGE(#REF!)),"")</f>
        <v>0</v>
      </c>
      <c r="AI79" s="59">
        <f>+IFERROR(IF(ISTEXT(AI$5)=FALSE,(INDEX(BCR!$1:$1048576,MATCH('Estadísticas BCR'!AI$5,BCR!$A:$A,0),MATCH('Estadísticas BCR'!$B79,BCR!$1:$1,0))),AVERAGE(#REF!)),"")</f>
        <v>0</v>
      </c>
      <c r="AJ79" s="59">
        <f>+IFERROR(IF(ISTEXT(AJ$5)=FALSE,(INDEX(BCR!$1:$1048576,MATCH('Estadísticas BCR'!AJ$5,BCR!$A:$A,0),MATCH('Estadísticas BCR'!$B79,BCR!$1:$1,0))),AVERAGE(#REF!)),"")</f>
        <v>0</v>
      </c>
      <c r="AK79" s="59">
        <f>+IFERROR(IF(ISTEXT(AK$5)=FALSE,(INDEX(BCR!$1:$1048576,MATCH('Estadísticas BCR'!AK$5,BCR!$A:$A,0),MATCH('Estadísticas BCR'!$B79,BCR!$1:$1,0))),AVERAGE(#REF!)),"")</f>
        <v>0</v>
      </c>
      <c r="AL79" s="59">
        <f>+IFERROR(IF(ISTEXT(AL$5)=FALSE,(INDEX(BCR!$1:$1048576,MATCH('Estadísticas BCR'!AL$5,BCR!$A:$A,0),MATCH('Estadísticas BCR'!$B79,BCR!$1:$1,0))),AVERAGE(#REF!)),"")</f>
        <v>0</v>
      </c>
      <c r="AM79" s="59">
        <f>+IFERROR(IF(ISTEXT(AM$5)=FALSE,(INDEX(BCR!$1:$1048576,MATCH('Estadísticas BCR'!AM$5,BCR!$A:$A,0),MATCH('Estadísticas BCR'!$B79,BCR!$1:$1,0))),AVERAGE(#REF!)),"")</f>
        <v>0</v>
      </c>
      <c r="AN79" s="59">
        <f>+IFERROR(IF(ISTEXT(AN$5)=FALSE,(INDEX(BCR!$1:$1048576,MATCH('Estadísticas BCR'!AN$5,BCR!$A:$A,0),MATCH('Estadísticas BCR'!$B79,BCR!$1:$1,0))),AVERAGE(#REF!)),"")</f>
        <v>0</v>
      </c>
      <c r="AO79" s="59">
        <f>+IFERROR(IF(ISTEXT(AO$5)=FALSE,(INDEX(BCR!$1:$1048576,MATCH('Estadísticas BCR'!AO$5,BCR!$A:$A,0),MATCH('Estadísticas BCR'!$B79,BCR!$1:$1,0))),AVERAGE(#REF!)),"")</f>
        <v>0</v>
      </c>
      <c r="AP79" s="60">
        <f>+IFERROR(IF(ISTEXT(AP$5)=FALSE,(INDEX(BCR!$1:$1048576,MATCH('Estadísticas BCR'!AP$5,BCR!$A:$A,0),MATCH('Estadísticas BCR'!$B79,BCR!$1:$1,0))),AVERAGE(AD79:AO79)),"")</f>
        <v>0</v>
      </c>
      <c r="AQ79" s="59">
        <f>+IFERROR(IF(ISTEXT(AQ$5)=FALSE,(INDEX(BCR!$1:$1048576,MATCH('Estadísticas BCR'!AQ$5,BCR!$A:$A,0),MATCH('Estadísticas BCR'!$B79,BCR!$1:$1,0))),AVERAGE(#REF!)),"")</f>
        <v>0</v>
      </c>
      <c r="AR79" s="59">
        <f>+IFERROR(IF(ISTEXT(AR$5)=FALSE,(INDEX(BCR!$1:$1048576,MATCH('Estadísticas BCR'!AR$5,BCR!$A:$A,0),MATCH('Estadísticas BCR'!$B79,BCR!$1:$1,0))),AVERAGE(#REF!)),"")</f>
        <v>0</v>
      </c>
      <c r="AS79" s="59">
        <f>+IFERROR(IF(ISTEXT(AS$5)=FALSE,(INDEX(BCR!$1:$1048576,MATCH('Estadísticas BCR'!AS$5,BCR!$A:$A,0),MATCH('Estadísticas BCR'!$B79,BCR!$1:$1,0))),AVERAGE(#REF!)),"")</f>
        <v>0</v>
      </c>
      <c r="AT79" s="59">
        <f>+IFERROR(IF(ISTEXT(AT$5)=FALSE,(INDEX(BCR!$1:$1048576,MATCH('Estadísticas BCR'!AT$5,BCR!$A:$A,0),MATCH('Estadísticas BCR'!$B79,BCR!$1:$1,0))),AVERAGE(#REF!)),"")</f>
        <v>0</v>
      </c>
      <c r="AU79" s="59">
        <f>+IFERROR(IF(ISTEXT(AU$5)=FALSE,(INDEX(BCR!$1:$1048576,MATCH('Estadísticas BCR'!AU$5,BCR!$A:$A,0),MATCH('Estadísticas BCR'!$B79,BCR!$1:$1,0))),AVERAGE(#REF!)),"")</f>
        <v>0</v>
      </c>
      <c r="AV79" s="59">
        <f>+IFERROR(IF(ISTEXT(AV$5)=FALSE,(INDEX(BCR!$1:$1048576,MATCH('Estadísticas BCR'!AV$5,BCR!$A:$A,0),MATCH('Estadísticas BCR'!$B79,BCR!$1:$1,0))),AVERAGE(#REF!)),"")</f>
        <v>0</v>
      </c>
      <c r="AW79" s="59">
        <f>+IFERROR(IF(ISTEXT(AW$5)=FALSE,(INDEX(BCR!$1:$1048576,MATCH('Estadísticas BCR'!AW$5,BCR!$A:$A,0),MATCH('Estadísticas BCR'!$B79,BCR!$1:$1,0))),AVERAGE(#REF!)),"")</f>
        <v>0</v>
      </c>
      <c r="AX79" s="59">
        <f>+IFERROR(IF(ISTEXT(AX$5)=FALSE,(INDEX(BCR!$1:$1048576,MATCH('Estadísticas BCR'!AX$5,BCR!$A:$A,0),MATCH('Estadísticas BCR'!$B79,BCR!$1:$1,0))),AVERAGE(#REF!)),"")</f>
        <v>0</v>
      </c>
      <c r="AY79" s="59">
        <f>+IFERROR(IF(ISTEXT(AY$5)=FALSE,(INDEX(BCR!$1:$1048576,MATCH('Estadísticas BCR'!AY$5,BCR!$A:$A,0),MATCH('Estadísticas BCR'!$B79,BCR!$1:$1,0))),AVERAGE(#REF!)),"")</f>
        <v>0</v>
      </c>
      <c r="AZ79" s="59">
        <f>+IFERROR(IF(ISTEXT(AZ$5)=FALSE,(INDEX(BCR!$1:$1048576,MATCH('Estadísticas BCR'!AZ$5,BCR!$A:$A,0),MATCH('Estadísticas BCR'!$B79,BCR!$1:$1,0))),AVERAGE(#REF!)),"")</f>
        <v>0</v>
      </c>
      <c r="BA79" s="59">
        <f>+IFERROR(IF(ISTEXT(BA$5)=FALSE,(INDEX(BCR!$1:$1048576,MATCH('Estadísticas BCR'!BA$5,BCR!$A:$A,0),MATCH('Estadísticas BCR'!$B79,BCR!$1:$1,0))),AVERAGE(#REF!)),"")</f>
        <v>0</v>
      </c>
      <c r="BB79" s="59">
        <f>+IFERROR(IF(ISTEXT(BB$5)=FALSE,(INDEX(BCR!$1:$1048576,MATCH('Estadísticas BCR'!BB$5,BCR!$A:$A,0),MATCH('Estadísticas BCR'!$B79,BCR!$1:$1,0))),AVERAGE(#REF!)),"")</f>
        <v>0</v>
      </c>
      <c r="BC79" s="60">
        <f>+IFERROR(IF(ISTEXT(BC$5)=FALSE,(INDEX(BCR!$1:$1048576,MATCH('Estadísticas BCR'!BC$5,BCR!$A:$A,0),MATCH('Estadísticas BCR'!$B79,BCR!$1:$1,0))),AVERAGE(AQ79:BB79)),"")</f>
        <v>0</v>
      </c>
      <c r="BD79" s="59">
        <f>+IFERROR(IF(ISTEXT(BD$5)=FALSE,(INDEX(BCR!$1:$1048576,MATCH('Estadísticas BCR'!BD$5,BCR!$A:$A,0),MATCH('Estadísticas BCR'!$B79,BCR!$1:$1,0))),AVERAGE(#REF!)),"")</f>
        <v>0</v>
      </c>
      <c r="BE79" s="59">
        <f>+IFERROR(IF(ISTEXT(BE$5)=FALSE,(INDEX(BCR!$1:$1048576,MATCH('Estadísticas BCR'!BE$5,BCR!$A:$A,0),MATCH('Estadísticas BCR'!$B79,BCR!$1:$1,0))),AVERAGE(#REF!)),"")</f>
        <v>0</v>
      </c>
      <c r="BF79" s="59">
        <f>+IFERROR(IF(ISTEXT(BF$5)=FALSE,(INDEX(BCR!$1:$1048576,MATCH('Estadísticas BCR'!BF$5,BCR!$A:$A,0),MATCH('Estadísticas BCR'!$B79,BCR!$1:$1,0))),AVERAGE(#REF!)),"")</f>
        <v>0</v>
      </c>
      <c r="BG79" s="59">
        <f>+IFERROR(IF(ISTEXT(BG$5)=FALSE,(INDEX(BCR!$1:$1048576,MATCH('Estadísticas BCR'!BG$5,BCR!$A:$A,0),MATCH('Estadísticas BCR'!$B79,BCR!$1:$1,0))),AVERAGE(#REF!)),"")</f>
        <v>0</v>
      </c>
      <c r="BH79" s="59">
        <f>+IFERROR(IF(ISTEXT(BH$5)=FALSE,(INDEX(BCR!$1:$1048576,MATCH('Estadísticas BCR'!BH$5,BCR!$A:$A,0),MATCH('Estadísticas BCR'!$B79,BCR!$1:$1,0))),AVERAGE(#REF!)),"")</f>
        <v>0</v>
      </c>
      <c r="BI79" s="59">
        <f>+IFERROR(IF(ISTEXT(BI$5)=FALSE,(INDEX(BCR!$1:$1048576,MATCH('Estadísticas BCR'!BI$5,BCR!$A:$A,0),MATCH('Estadísticas BCR'!$B79,BCR!$1:$1,0))),AVERAGE(#REF!)),"")</f>
        <v>0</v>
      </c>
      <c r="BJ79" s="59">
        <f>+IFERROR(IF(ISTEXT(BJ$5)=FALSE,(INDEX(BCR!$1:$1048576,MATCH('Estadísticas BCR'!BJ$5,BCR!$A:$A,0),MATCH('Estadísticas BCR'!$B79,BCR!$1:$1,0))),AVERAGE(#REF!)),"")</f>
        <v>0</v>
      </c>
      <c r="BK79" s="59">
        <f>+IFERROR(IF(ISTEXT(BK$5)=FALSE,(INDEX(BCR!$1:$1048576,MATCH('Estadísticas BCR'!BK$5,BCR!$A:$A,0),MATCH('Estadísticas BCR'!$B79,BCR!$1:$1,0))),AVERAGE(#REF!)),"")</f>
        <v>0</v>
      </c>
      <c r="BL79" s="59">
        <f>+IFERROR(IF(ISTEXT(BL$5)=FALSE,(INDEX(BCR!$1:$1048576,MATCH('Estadísticas BCR'!BL$5,BCR!$A:$A,0),MATCH('Estadísticas BCR'!$B79,BCR!$1:$1,0))),AVERAGE(#REF!)),"")</f>
        <v>0</v>
      </c>
      <c r="BM79" s="59">
        <f>+IFERROR(IF(ISTEXT(BM$5)=FALSE,(INDEX(BCR!$1:$1048576,MATCH('Estadísticas BCR'!BM$5,BCR!$A:$A,0),MATCH('Estadísticas BCR'!$B79,BCR!$1:$1,0))),AVERAGE(#REF!)),"")</f>
        <v>0</v>
      </c>
      <c r="BN79" s="59">
        <f>+IFERROR(IF(ISTEXT(BN$5)=FALSE,(INDEX(BCR!$1:$1048576,MATCH('Estadísticas BCR'!BN$5,BCR!$A:$A,0),MATCH('Estadísticas BCR'!$B79,BCR!$1:$1,0))),AVERAGE(#REF!)),"")</f>
        <v>0</v>
      </c>
      <c r="BO79" s="59">
        <f>+IFERROR(IF(ISTEXT(BO$5)=FALSE,(INDEX(BCR!$1:$1048576,MATCH('Estadísticas BCR'!BO$5,BCR!$A:$A,0),MATCH('Estadísticas BCR'!$B79,BCR!$1:$1,0))),AVERAGE(#REF!)),"")</f>
        <v>0</v>
      </c>
      <c r="BP79" s="60">
        <f>+IFERROR(IF(ISTEXT(BP$5)=FALSE,(INDEX(BCR!$1:$1048576,MATCH('Estadísticas BCR'!BP$5,BCR!$A:$A,0),MATCH('Estadísticas BCR'!$B79,BCR!$1:$1,0))),AVERAGE(BD79:BO79)),"")</f>
        <v>0</v>
      </c>
      <c r="BQ79" s="59">
        <f>+IFERROR(IF(ISTEXT(BQ$5)=FALSE,(INDEX(BCR!$1:$1048576,MATCH('Estadísticas BCR'!BQ$5,BCR!$A:$A,0),MATCH('Estadísticas BCR'!$B79,BCR!$1:$1,0))),AVERAGE(#REF!)),"")</f>
        <v>0</v>
      </c>
      <c r="BR79" s="59">
        <f>+IFERROR(IF(ISTEXT(BR$5)=FALSE,(INDEX(BCR!$1:$1048576,MATCH('Estadísticas BCR'!BR$5,BCR!$A:$A,0),MATCH('Estadísticas BCR'!$B79,BCR!$1:$1,0))),AVERAGE(#REF!)),"")</f>
        <v>0</v>
      </c>
      <c r="BS79" s="59">
        <f>+IFERROR(IF(ISTEXT(BS$5)=FALSE,(INDEX(BCR!$1:$1048576,MATCH('Estadísticas BCR'!BS$5,BCR!$A:$A,0),MATCH('Estadísticas BCR'!$B79,BCR!$1:$1,0))),AVERAGE(#REF!)),"")</f>
        <v>0</v>
      </c>
      <c r="BT79" s="59">
        <f>+IFERROR(IF(ISTEXT(BT$5)=FALSE,(INDEX(BCR!$1:$1048576,MATCH('Estadísticas BCR'!BT$5,BCR!$A:$A,0),MATCH('Estadísticas BCR'!$B79,BCR!$1:$1,0))),AVERAGE(#REF!)),"")</f>
        <v>0</v>
      </c>
      <c r="BU79" s="59">
        <f>+IFERROR(IF(ISTEXT(BU$5)=FALSE,(INDEX(BCR!$1:$1048576,MATCH('Estadísticas BCR'!BU$5,BCR!$A:$A,0),MATCH('Estadísticas BCR'!$B79,BCR!$1:$1,0))),AVERAGE(#REF!)),"")</f>
        <v>0</v>
      </c>
      <c r="BV79" s="59">
        <f>+IFERROR(IF(ISTEXT(BV$5)=FALSE,(INDEX(BCR!$1:$1048576,MATCH('Estadísticas BCR'!BV$5,BCR!$A:$A,0),MATCH('Estadísticas BCR'!$B79,BCR!$1:$1,0))),AVERAGE(#REF!)),"")</f>
        <v>0</v>
      </c>
      <c r="BW79" s="59">
        <f>+IFERROR(IF(ISTEXT(BW$5)=FALSE,(INDEX(BCR!$1:$1048576,MATCH('Estadísticas BCR'!BW$5,BCR!$A:$A,0),MATCH('Estadísticas BCR'!$B79,BCR!$1:$1,0))),AVERAGE(#REF!)),"")</f>
        <v>0</v>
      </c>
      <c r="BX79" s="59">
        <f>+IFERROR(IF(ISTEXT(BX$5)=FALSE,(INDEX(BCR!$1:$1048576,MATCH('Estadísticas BCR'!BX$5,BCR!$A:$A,0),MATCH('Estadísticas BCR'!$B79,BCR!$1:$1,0))),AVERAGE(#REF!)),"")</f>
        <v>0</v>
      </c>
      <c r="BY79" s="59">
        <f>+IFERROR(IF(ISTEXT(BY$5)=FALSE,(INDEX(BCR!$1:$1048576,MATCH('Estadísticas BCR'!BY$5,BCR!$A:$A,0),MATCH('Estadísticas BCR'!$B79,BCR!$1:$1,0))),AVERAGE(#REF!)),"")</f>
        <v>0</v>
      </c>
      <c r="BZ79" s="59">
        <f>+IFERROR(IF(ISTEXT(BZ$5)=FALSE,(INDEX(BCR!$1:$1048576,MATCH('Estadísticas BCR'!BZ$5,BCR!$A:$A,0),MATCH('Estadísticas BCR'!$B79,BCR!$1:$1,0))),AVERAGE(#REF!)),"")</f>
        <v>0</v>
      </c>
      <c r="CA79" s="59">
        <f>+IFERROR(IF(ISTEXT(CA$5)=FALSE,(INDEX(BCR!$1:$1048576,MATCH('Estadísticas BCR'!CA$5,BCR!$A:$A,0),MATCH('Estadísticas BCR'!$B79,BCR!$1:$1,0))),AVERAGE(#REF!)),"")</f>
        <v>0</v>
      </c>
      <c r="CB79" s="59">
        <f>+IFERROR(IF(ISTEXT(CB$5)=FALSE,(INDEX(BCR!$1:$1048576,MATCH('Estadísticas BCR'!CB$5,BCR!$A:$A,0),MATCH('Estadísticas BCR'!$B79,BCR!$1:$1,0))),AVERAGE(#REF!)),"")</f>
        <v>0</v>
      </c>
      <c r="CC79" s="60">
        <f>+IFERROR(IF(ISTEXT(CC$5)=FALSE,(INDEX(BCR!$1:$1048576,MATCH('Estadísticas BCR'!CC$5,BCR!$A:$A,0),MATCH('Estadísticas BCR'!$B79,BCR!$1:$1,0))),AVERAGE(BQ79:CB79)),"")</f>
        <v>0</v>
      </c>
      <c r="CD79" s="59">
        <f>+IFERROR(IF(ISTEXT(CD$5)=FALSE,(INDEX(BCR!$1:$1048576,MATCH('Estadísticas BCR'!CD$5,BCR!$A:$A,0),MATCH('Estadísticas BCR'!$B79,BCR!$1:$1,0))),AVERAGE(#REF!)),"")</f>
        <v>0</v>
      </c>
      <c r="CE79" s="59">
        <f>+IFERROR(IF(ISTEXT(CE$5)=FALSE,(INDEX(BCR!$1:$1048576,MATCH('Estadísticas BCR'!CE$5,BCR!$A:$A,0),MATCH('Estadísticas BCR'!$B79,BCR!$1:$1,0))),AVERAGE(#REF!)),"")</f>
        <v>0</v>
      </c>
      <c r="CF79" s="59">
        <f>+IFERROR(IF(ISTEXT(CF$5)=FALSE,(INDEX(BCR!$1:$1048576,MATCH('Estadísticas BCR'!CF$5,BCR!$A:$A,0),MATCH('Estadísticas BCR'!$B79,BCR!$1:$1,0))),AVERAGE(#REF!)),"")</f>
        <v>0</v>
      </c>
      <c r="CG79" s="59">
        <f>+IFERROR(IF(ISTEXT(CG$5)=FALSE,(INDEX(BCR!$1:$1048576,MATCH('Estadísticas BCR'!CG$5,BCR!$A:$A,0),MATCH('Estadísticas BCR'!$B79,BCR!$1:$1,0))),AVERAGE(#REF!)),"")</f>
        <v>0</v>
      </c>
      <c r="CH79" s="59">
        <f>+IFERROR(IF(ISTEXT(CH$5)=FALSE,(INDEX(BCR!$1:$1048576,MATCH('Estadísticas BCR'!CH$5,BCR!$A:$A,0),MATCH('Estadísticas BCR'!$B79,BCR!$1:$1,0))),AVERAGE(#REF!)),"")</f>
        <v>0</v>
      </c>
      <c r="CI79" s="59">
        <f>+IFERROR(IF(ISTEXT(CI$5)=FALSE,(INDEX(BCR!$1:$1048576,MATCH('Estadísticas BCR'!CI$5,BCR!$A:$A,0),MATCH('Estadísticas BCR'!$B79,BCR!$1:$1,0))),AVERAGE(#REF!)),"")</f>
        <v>0</v>
      </c>
      <c r="CJ79" s="59">
        <f>+IFERROR(IF(ISTEXT(CJ$5)=FALSE,(INDEX(BCR!$1:$1048576,MATCH('Estadísticas BCR'!CJ$5,BCR!$A:$A,0),MATCH('Estadísticas BCR'!$B79,BCR!$1:$1,0))),AVERAGE(#REF!)),"")</f>
        <v>0</v>
      </c>
      <c r="CK79" s="59">
        <f>+IFERROR(IF(ISTEXT(CK$5)=FALSE,(INDEX(BCR!$1:$1048576,MATCH('Estadísticas BCR'!CK$5,BCR!$A:$A,0),MATCH('Estadísticas BCR'!$B79,BCR!$1:$1,0))),AVERAGE(#REF!)),"")</f>
        <v>0</v>
      </c>
      <c r="CL79" s="59">
        <f>+IFERROR(IF(ISTEXT(CL$5)=FALSE,(INDEX(BCR!$1:$1048576,MATCH('Estadísticas BCR'!CL$5,BCR!$A:$A,0),MATCH('Estadísticas BCR'!$B79,BCR!$1:$1,0))),AVERAGE(#REF!)),"")</f>
        <v>0</v>
      </c>
      <c r="CM79" s="59">
        <f>+IFERROR(IF(ISTEXT(CM$5)=FALSE,(INDEX(BCR!$1:$1048576,MATCH('Estadísticas BCR'!CM$5,BCR!$A:$A,0),MATCH('Estadísticas BCR'!$B79,BCR!$1:$1,0))),AVERAGE(#REF!)),"")</f>
        <v>0</v>
      </c>
      <c r="CN79" s="59">
        <f>+IFERROR(IF(ISTEXT(CN$5)=FALSE,(INDEX(BCR!$1:$1048576,MATCH('Estadísticas BCR'!CN$5,BCR!$A:$A,0),MATCH('Estadísticas BCR'!$B79,BCR!$1:$1,0))),AVERAGE(#REF!)),"")</f>
        <v>0</v>
      </c>
      <c r="CO79" s="59">
        <f>+IFERROR(IF(ISTEXT(CO$5)=FALSE,(INDEX(BCR!$1:$1048576,MATCH('Estadísticas BCR'!CO$5,BCR!$A:$A,0),MATCH('Estadísticas BCR'!$B79,BCR!$1:$1,0))),AVERAGE(#REF!)),"")</f>
        <v>0</v>
      </c>
      <c r="CP79" s="60">
        <f>+IFERROR(IF(ISTEXT(CP$5)=FALSE,(INDEX(BCR!$1:$1048576,MATCH('Estadísticas BCR'!CP$5,BCR!$A:$A,0),MATCH('Estadísticas BCR'!$B79,BCR!$1:$1,0))),AVERAGE(CD79:CO79)),"")</f>
        <v>0</v>
      </c>
      <c r="CQ79" s="59">
        <f>+IFERROR(IF(ISTEXT(CQ$5)=FALSE,(INDEX(BCR!$1:$1048576,MATCH('Estadísticas BCR'!CQ$5,BCR!$A:$A,0),MATCH('Estadísticas BCR'!$B79,BCR!$1:$1,0))),AVERAGE(#REF!)),"")</f>
        <v>0</v>
      </c>
      <c r="CR79" s="59">
        <f>+IFERROR(IF(ISTEXT(CR$5)=FALSE,(INDEX(BCR!$1:$1048576,MATCH('Estadísticas BCR'!CR$5,BCR!$A:$A,0),MATCH('Estadísticas BCR'!$B79,BCR!$1:$1,0))),AVERAGE(#REF!)),"")</f>
        <v>0</v>
      </c>
      <c r="CS79" s="59">
        <f>+IFERROR(IF(ISTEXT(CS$5)=FALSE,(INDEX(BCR!$1:$1048576,MATCH('Estadísticas BCR'!CS$5,BCR!$A:$A,0),MATCH('Estadísticas BCR'!$B79,BCR!$1:$1,0))),AVERAGE(#REF!)),"")</f>
        <v>0</v>
      </c>
      <c r="CT79" s="59">
        <f>+IFERROR(IF(ISTEXT(CT$5)=FALSE,(INDEX(BCR!$1:$1048576,MATCH('Estadísticas BCR'!CT$5,BCR!$A:$A,0),MATCH('Estadísticas BCR'!$B79,BCR!$1:$1,0))),AVERAGE(#REF!)),"")</f>
        <v>0</v>
      </c>
      <c r="CU79" s="59">
        <f>+IFERROR(IF(ISTEXT(CU$5)=FALSE,(INDEX(BCR!$1:$1048576,MATCH('Estadísticas BCR'!CU$5,BCR!$A:$A,0),MATCH('Estadísticas BCR'!$B79,BCR!$1:$1,0))),AVERAGE(#REF!)),"")</f>
        <v>0</v>
      </c>
      <c r="CV79" s="59">
        <f>+IFERROR(IF(ISTEXT(CV$5)=FALSE,(INDEX(BCR!$1:$1048576,MATCH('Estadísticas BCR'!CV$5,BCR!$A:$A,0),MATCH('Estadísticas BCR'!$B79,BCR!$1:$1,0))),AVERAGE(#REF!)),"")</f>
        <v>0</v>
      </c>
      <c r="CW79" s="59">
        <f>+IFERROR(IF(ISTEXT(CW$5)=FALSE,(INDEX(BCR!$1:$1048576,MATCH('Estadísticas BCR'!CW$5,BCR!$A:$A,0),MATCH('Estadísticas BCR'!$B79,BCR!$1:$1,0))),AVERAGE(#REF!)),"")</f>
        <v>0</v>
      </c>
      <c r="CX79" s="59">
        <f>+IFERROR(IF(ISTEXT(CX$5)=FALSE,(INDEX(BCR!$1:$1048576,MATCH('Estadísticas BCR'!CX$5,BCR!$A:$A,0),MATCH('Estadísticas BCR'!$B79,BCR!$1:$1,0))),AVERAGE(#REF!)),"")</f>
        <v>0</v>
      </c>
      <c r="CY79" s="59">
        <f>+IFERROR(IF(ISTEXT(CY$5)=FALSE,(INDEX(BCR!$1:$1048576,MATCH('Estadísticas BCR'!CY$5,BCR!$A:$A,0),MATCH('Estadísticas BCR'!$B79,BCR!$1:$1,0))),AVERAGE(#REF!)),"")</f>
        <v>0</v>
      </c>
      <c r="CZ79" s="59">
        <f>+IFERROR(IF(ISTEXT(CZ$5)=FALSE,(INDEX(BCR!$1:$1048576,MATCH('Estadísticas BCR'!CZ$5,BCR!$A:$A,0),MATCH('Estadísticas BCR'!$B79,BCR!$1:$1,0))),AVERAGE(A79:CY79)),"")</f>
        <v>0</v>
      </c>
      <c r="DA79" s="59">
        <f>+IFERROR(IF(ISTEXT(DA$5)=FALSE,(INDEX(BCR!$1:$1048576,MATCH('Estadísticas BCR'!DA$5,BCR!$A:$A,0),MATCH('Estadísticas BCR'!$B79,BCR!$1:$1,0))),AVERAGE(B79:CZ79)),"")</f>
        <v>0</v>
      </c>
      <c r="DB79" s="59">
        <f>+IFERROR(IF(ISTEXT(DB$5)=FALSE,(INDEX(BCR!$1:$1048576,MATCH('Estadísticas BCR'!DB$5,BCR!$A:$A,0),MATCH('Estadísticas BCR'!$B79,BCR!$1:$1,0))),AVERAGE(C79:DA79)),"")</f>
        <v>0</v>
      </c>
      <c r="DC79" s="60">
        <f>+IFERROR(IF(ISTEXT(DC$5)=FALSE,(INDEX(BCR!$1:$1048576,MATCH('Estadísticas BCR'!DC$5,BCR!$A:$A,0),MATCH('Estadísticas BCR'!$B79,BCR!$1:$1,0))),AVERAGE(CQ79:DB79)),"")</f>
        <v>0</v>
      </c>
      <c r="DD79" s="59">
        <f>+IFERROR(IF(ISTEXT(DD$5)=FALSE,(INDEX(BCR!$1:$1048576,MATCH('Estadísticas BCR'!DD$5,BCR!$A:$A,0),MATCH('Estadísticas BCR'!$B79,BCR!$1:$1,0))),AVERAGE(CR79:DC79)),"")</f>
        <v>0</v>
      </c>
      <c r="DE79" s="59">
        <f>+IFERROR(IF(ISTEXT(DE$5)=FALSE,(INDEX(BCR!$1:$1048576,MATCH('Estadísticas BCR'!DE$5,BCR!$A:$A,0),MATCH('Estadísticas BCR'!$B79,BCR!$1:$1,0))),AVERAGE(CS79:DD79)),"")</f>
        <v>0</v>
      </c>
      <c r="DF79" s="59">
        <f>+IFERROR(IF(ISTEXT(DF$5)=FALSE,(INDEX(BCR!$1:$1048576,MATCH('Estadísticas BCR'!DF$5,BCR!$A:$A,0),MATCH('Estadísticas BCR'!$B79,BCR!$1:$1,0))),AVERAGE(CT79:DE79)),"")</f>
        <v>0</v>
      </c>
      <c r="DG79" s="59">
        <f>+IFERROR(IF(ISTEXT(DG$5)=FALSE,(INDEX(BCR!$1:$1048576,MATCH('Estadísticas BCR'!DG$5,BCR!$A:$A,0),MATCH('Estadísticas BCR'!$B79,BCR!$1:$1,0))),AVERAGE(CU79:DF79)),"")</f>
        <v>0</v>
      </c>
      <c r="DH79" s="59">
        <f>+IFERROR(IF(ISTEXT(DH$5)=FALSE,(INDEX(BCR!$1:$1048576,MATCH('Estadísticas BCR'!DH$5,BCR!$A:$A,0),MATCH('Estadísticas BCR'!$B79,BCR!$1:$1,0))),AVERAGE(CV79:DG79)),"")</f>
        <v>0</v>
      </c>
      <c r="DI79" s="59">
        <f>+IFERROR(IF(ISTEXT(DI$5)=FALSE,(INDEX(BCR!$1:$1048576,MATCH('Estadísticas BCR'!DI$5,BCR!$A:$A,0),MATCH('Estadísticas BCR'!$B79,BCR!$1:$1,0))),AVERAGE(CW79:DH79)),"")</f>
        <v>0</v>
      </c>
      <c r="DJ79" s="59">
        <f>+IFERROR(IF(ISTEXT(DJ$5)=FALSE,(INDEX(BCR!$1:$1048576,MATCH('Estadísticas BCR'!DJ$5,BCR!$A:$A,0),MATCH('Estadísticas BCR'!$B79,BCR!$1:$1,0))),AVERAGE(CX79:DI79)),"")</f>
        <v>0</v>
      </c>
      <c r="DK79" s="59">
        <f>+IFERROR(IF(ISTEXT(DK$5)=FALSE,(INDEX(BCR!$1:$1048576,MATCH('Estadísticas BCR'!DK$5,BCR!$A:$A,0),MATCH('Estadísticas BCR'!$B79,BCR!$1:$1,0))),AVERAGE(CY79:DJ79)),"")</f>
        <v>0</v>
      </c>
      <c r="DL79" s="59">
        <f>+IFERROR(IF(ISTEXT(DL$5)=FALSE,(INDEX(BCR!$1:$1048576,MATCH('Estadísticas BCR'!DL$5,BCR!$A:$A,0),MATCH('Estadísticas BCR'!$B79,BCR!$1:$1,0))),AVERAGE(CZ79:DK79)),"")</f>
        <v>0</v>
      </c>
      <c r="DM79" s="59">
        <f>+IFERROR(IF(ISTEXT(DM$5)=FALSE,(INDEX(BCR!$1:$1048576,MATCH('Estadísticas BCR'!DM$5,BCR!$A:$A,0),MATCH('Estadísticas BCR'!$B79,BCR!$1:$1,0))),AVERAGE(DA79:DL79)),"")</f>
        <v>0</v>
      </c>
      <c r="DN79" s="59">
        <f>+IFERROR(IF(ISTEXT(DN$5)=FALSE,(INDEX(BCR!$1:$1048576,MATCH('Estadísticas BCR'!DN$5,BCR!$A:$A,0),MATCH('Estadísticas BCR'!$B79,BCR!$1:$1,0))),AVERAGE(DB79:DM79)),"")</f>
        <v>0</v>
      </c>
      <c r="DO79" s="59">
        <f>+IFERROR(IF(ISTEXT(DO$5)=FALSE,(INDEX(BCR!$1:$1048576,MATCH('Estadísticas BCR'!DO$5,BCR!$A:$A,0),MATCH('Estadísticas BCR'!$B79,BCR!$1:$1,0))),AVERAGE(DC79:DN79)),"")</f>
        <v>0</v>
      </c>
      <c r="DP79" s="60">
        <f>+IFERROR(IF(ISTEXT(DP$5)=FALSE,(INDEX(BCR!$1:$1048576,MATCH('Estadísticas BCR'!DP$5,BCR!$A:$A,0),MATCH('Estadísticas BCR'!$B79,BCR!$1:$1,0))),AVERAGE(DD79:DO79)),"")</f>
        <v>0</v>
      </c>
      <c r="DQ79" s="59">
        <f>+IFERROR(IF(ISTEXT(DQ$5)=FALSE,(INDEX(BCR!$1:$1048576,MATCH('Estadísticas BCR'!DQ$5,BCR!$A:$A,0),MATCH('Estadísticas BCR'!$B79,BCR!$1:$1,0))),AVERAGE(DE79:DP79)),"")</f>
        <v>0</v>
      </c>
      <c r="DR79" s="59">
        <f>+IFERROR(IF(ISTEXT(DR$5)=FALSE,(INDEX(BCR!$1:$1048576,MATCH('Estadísticas BCR'!DR$5,BCR!$A:$A,0),MATCH('Estadísticas BCR'!$B79,BCR!$1:$1,0))),AVERAGE(DF79:DQ79)),"")</f>
        <v>0</v>
      </c>
      <c r="DS79" s="59">
        <f>+IFERROR(IF(ISTEXT(DS$5)=FALSE,(INDEX(BCR!$1:$1048576,MATCH('Estadísticas BCR'!DS$5,BCR!$A:$A,0),MATCH('Estadísticas BCR'!$B79,BCR!$1:$1,0))),AVERAGE(DG79:DR79)),"")</f>
        <v>0</v>
      </c>
      <c r="DT79" s="59">
        <f>+IFERROR(IF(ISTEXT(DT$5)=FALSE,(INDEX(BCR!$1:$1048576,MATCH('Estadísticas BCR'!DT$5,BCR!$A:$A,0),MATCH('Estadísticas BCR'!$B79,BCR!$1:$1,0))),AVERAGE(DH79:DS79)),"")</f>
        <v>0</v>
      </c>
      <c r="DU79" s="59">
        <f>+IFERROR(IF(ISTEXT(DU$5)=FALSE,(INDEX(BCR!$1:$1048576,MATCH('Estadísticas BCR'!DU$5,BCR!$A:$A,0),MATCH('Estadísticas BCR'!$B79,BCR!$1:$1,0))),AVERAGE(DI79:DT79)),"")</f>
        <v>0</v>
      </c>
      <c r="DV79" s="59">
        <f>+IFERROR(IF(ISTEXT(DV$5)=FALSE,(INDEX(BCR!$1:$1048576,MATCH('Estadísticas BCR'!DV$5,BCR!$A:$A,0),MATCH('Estadísticas BCR'!$B79,BCR!$1:$1,0))),AVERAGE(DJ79:DU79)),"")</f>
        <v>0</v>
      </c>
      <c r="DW79" s="59">
        <f>+IFERROR(IF(ISTEXT(DW$5)=FALSE,(INDEX(BCR!$1:$1048576,MATCH('Estadísticas BCR'!DW$5,BCR!$A:$A,0),MATCH('Estadísticas BCR'!$B79,BCR!$1:$1,0))),AVERAGE(DK79:DV79)),"")</f>
        <v>0</v>
      </c>
      <c r="DX79" s="59">
        <f>+IFERROR(IF(ISTEXT(DX$5)=FALSE,(INDEX(BCR!$1:$1048576,MATCH('Estadísticas BCR'!DX$5,BCR!$A:$A,0),MATCH('Estadísticas BCR'!$B79,BCR!$1:$1,0))),AVERAGE(DL79:DW79)),"")</f>
        <v>0</v>
      </c>
      <c r="DY79" s="59">
        <f>+IFERROR(IF(ISTEXT(DY$5)=FALSE,(INDEX(BCR!$1:$1048576,MATCH('Estadísticas BCR'!DY$5,BCR!$A:$A,0),MATCH('Estadísticas BCR'!$B79,BCR!$1:$1,0))),AVERAGE(DM79:DX79)),"")</f>
        <v>0</v>
      </c>
      <c r="DZ79" s="59">
        <f>+IFERROR(IF(ISTEXT(DZ$5)=FALSE,(INDEX(BCR!$1:$1048576,MATCH('Estadísticas BCR'!DZ$5,BCR!$A:$A,0),MATCH('Estadísticas BCR'!$B79,BCR!$1:$1,0))),AVERAGE(DN79:DY79)),"")</f>
        <v>0</v>
      </c>
      <c r="EA79" s="59">
        <f>+IFERROR(IF(ISTEXT(EA$5)=FALSE,(INDEX(BCR!$1:$1048576,MATCH('Estadísticas BCR'!EA$5,BCR!$A:$A,0),MATCH('Estadísticas BCR'!$B79,BCR!$1:$1,0))),AVERAGE(DO79:DZ79)),"")</f>
        <v>0</v>
      </c>
      <c r="EB79" s="59">
        <f>+IFERROR(IF(ISTEXT(EB$5)=FALSE,(INDEX(BCR!$1:$1048576,MATCH('Estadísticas BCR'!EB$5,BCR!$A:$A,0),MATCH('Estadísticas BCR'!$B79,BCR!$1:$1,0))),AVERAGE(DP79:EA79)),"")</f>
        <v>0</v>
      </c>
      <c r="EC79" s="60">
        <f>+IFERROR(IF(ISTEXT(EC$5)=FALSE,(INDEX(BCR!$1:$1048576,MATCH('Estadísticas BCR'!EC$5,BCR!$A:$A,0),MATCH('Estadísticas BCR'!$B79,BCR!$1:$1,0))),AVERAGE(DQ79:EB79)),"")</f>
        <v>0</v>
      </c>
      <c r="ED79" s="59">
        <f>+IFERROR(IF(ISTEXT(ED$5)=FALSE,(INDEX(BCR!$1:$1048576,MATCH('Estadísticas BCR'!ED$5,BCR!$A:$A,0),MATCH('Estadísticas BCR'!$B79,BCR!$1:$1,0))),AVERAGE(DR79:EC79)),"")</f>
        <v>0</v>
      </c>
      <c r="EE79" s="59">
        <f>+IFERROR(IF(ISTEXT(EE$5)=FALSE,(INDEX(BCR!$1:$1048576,MATCH('Estadísticas BCR'!EE$5,BCR!$A:$A,0),MATCH('Estadísticas BCR'!$B79,BCR!$1:$1,0))),AVERAGE(DS79:ED79)),"")</f>
        <v>0</v>
      </c>
      <c r="EF79" s="59">
        <f>+IFERROR(IF(ISTEXT(EF$5)=FALSE,(INDEX(BCR!$1:$1048576,MATCH('Estadísticas BCR'!EF$5,BCR!$A:$A,0),MATCH('Estadísticas BCR'!$B79,BCR!$1:$1,0))),AVERAGE(DT79:EE79)),"")</f>
        <v>0</v>
      </c>
      <c r="EG79" s="59">
        <f>+IFERROR(IF(ISTEXT(EG$5)=FALSE,(INDEX(BCR!$1:$1048576,MATCH('Estadísticas BCR'!EG$5,BCR!$A:$A,0),MATCH('Estadísticas BCR'!$B79,BCR!$1:$1,0))),AVERAGE(DU79:EF79)),"")</f>
        <v>0</v>
      </c>
      <c r="EH79" s="59">
        <f>+IFERROR(IF(ISTEXT(EH$5)=FALSE,(INDEX(BCR!$1:$1048576,MATCH('Estadísticas BCR'!EH$5,BCR!$A:$A,0),MATCH('Estadísticas BCR'!$B79,BCR!$1:$1,0))),AVERAGE(DV79:EG79)),"")</f>
        <v>0</v>
      </c>
      <c r="EI79" s="59">
        <f>+IFERROR(IF(ISTEXT(EI$5)=FALSE,(INDEX(BCR!$1:$1048576,MATCH('Estadísticas BCR'!EI$5,BCR!$A:$A,0),MATCH('Estadísticas BCR'!$B79,BCR!$1:$1,0))),AVERAGE(DW79:EH79)),"")</f>
        <v>0</v>
      </c>
      <c r="EJ79" s="59">
        <f>+IFERROR(IF(ISTEXT(EJ$5)=FALSE,(INDEX(BCR!$1:$1048576,MATCH('Estadísticas BCR'!EJ$5,BCR!$A:$A,0),MATCH('Estadísticas BCR'!$B79,BCR!$1:$1,0))),AVERAGE(DX79:EI79)),"")</f>
        <v>0</v>
      </c>
      <c r="EK79" s="59">
        <f>+IFERROR(IF(ISTEXT(EK$5)=FALSE,(INDEX(BCR!$1:$1048576,MATCH('Estadísticas BCR'!EK$5,BCR!$A:$A,0),MATCH('Estadísticas BCR'!$B79,BCR!$1:$1,0))),AVERAGE(DY79:EJ79)),"")</f>
        <v>0</v>
      </c>
      <c r="EL79" s="59">
        <f>+IFERROR(IF(ISTEXT(EL$5)=FALSE,(INDEX(BCR!$1:$1048576,MATCH('Estadísticas BCR'!EL$5,BCR!$A:$A,0),MATCH('Estadísticas BCR'!$B79,BCR!$1:$1,0))),AVERAGE(DZ79:EK79)),"")</f>
        <v>0</v>
      </c>
      <c r="EM79" s="59">
        <f>+IFERROR(IF(ISTEXT(EM$5)=FALSE,(INDEX(BCR!$1:$1048576,MATCH('Estadísticas BCR'!EM$5,BCR!$A:$A,0),MATCH('Estadísticas BCR'!$B79,BCR!$1:$1,0))),AVERAGE(EA79:EL79)),"")</f>
        <v>0</v>
      </c>
      <c r="EN79" s="59">
        <f>+IFERROR(IF(ISTEXT(EN$5)=FALSE,(INDEX(BCR!$1:$1048576,MATCH('Estadísticas BCR'!EN$5,BCR!$A:$A,0),MATCH('Estadísticas BCR'!$B79,BCR!$1:$1,0))),AVERAGE(EB79:EM79)),"")</f>
        <v>0</v>
      </c>
      <c r="EO79" s="59">
        <f>+IFERROR(IF(ISTEXT(EO$5)=FALSE,(INDEX(BCR!$1:$1048576,MATCH('Estadísticas BCR'!EO$5,BCR!$A:$A,0),MATCH('Estadísticas BCR'!$B79,BCR!$1:$1,0))),AVERAGE(EC79:EN79)),"")</f>
        <v>0</v>
      </c>
      <c r="EP79" s="60">
        <f>+IFERROR(IF(ISTEXT(EP$5)=FALSE,(INDEX(BCR!$1:$1048576,MATCH('Estadísticas BCR'!EP$5,BCR!$A:$A,0),MATCH('Estadísticas BCR'!$B79,BCR!$1:$1,0))),AVERAGE(ED79:EO79)),"")</f>
        <v>0</v>
      </c>
      <c r="EQ79" s="59">
        <f>+IFERROR(IF(ISTEXT(EQ$5)=FALSE,(INDEX(BCR!$1:$1048576,MATCH('Estadísticas BCR'!EQ$5,BCR!$A:$A,0),MATCH('Estadísticas BCR'!$B79,BCR!$1:$1,0))),AVERAGE(EE79:EP79)),"")</f>
        <v>0</v>
      </c>
      <c r="ER79" s="59">
        <f>+IFERROR(IF(ISTEXT(ER$5)=FALSE,(INDEX(BCR!$1:$1048576,MATCH('Estadísticas BCR'!ER$5,BCR!$A:$A,0),MATCH('Estadísticas BCR'!$B79,BCR!$1:$1,0))),AVERAGE(EF79:EQ79)),"")</f>
        <v>0</v>
      </c>
      <c r="ES79" s="59">
        <f>+IFERROR(IF(ISTEXT(ES$5)=FALSE,(INDEX(BCR!$1:$1048576,MATCH('Estadísticas BCR'!ES$5,BCR!$A:$A,0),MATCH('Estadísticas BCR'!$B79,BCR!$1:$1,0))),AVERAGE(EG79:ER79)),"")</f>
        <v>0</v>
      </c>
      <c r="ET79" s="59">
        <f>+IFERROR(IF(ISTEXT(ET$5)=FALSE,(INDEX(BCR!$1:$1048576,MATCH('Estadísticas BCR'!ET$5,BCR!$A:$A,0),MATCH('Estadísticas BCR'!$B79,BCR!$1:$1,0))),AVERAGE(EH79:ES79)),"")</f>
        <v>0</v>
      </c>
      <c r="EU79" s="59">
        <f>+IFERROR(IF(ISTEXT(EU$5)=FALSE,(INDEX(BCR!$1:$1048576,MATCH('Estadísticas BCR'!EU$5,BCR!$A:$A,0),MATCH('Estadísticas BCR'!$B79,BCR!$1:$1,0))),AVERAGE(EI79:ET79)),"")</f>
        <v>0</v>
      </c>
      <c r="EV79" s="59">
        <f>+IFERROR(IF(ISTEXT(EV$5)=FALSE,(INDEX(BCR!$1:$1048576,MATCH('Estadísticas BCR'!EV$5,BCR!$A:$A,0),MATCH('Estadísticas BCR'!$B79,BCR!$1:$1,0))),AVERAGE(EJ79:EU79)),"")</f>
        <v>0</v>
      </c>
      <c r="EW79" s="59">
        <f>+IFERROR(IF(ISTEXT(EW$5)=FALSE,(INDEX(BCR!$1:$1048576,MATCH('Estadísticas BCR'!EW$5,BCR!$A:$A,0),MATCH('Estadísticas BCR'!$B79,BCR!$1:$1,0))),AVERAGE(EK79:EV79)),"")</f>
        <v>0</v>
      </c>
      <c r="EX79" s="59">
        <f>+IFERROR(IF(ISTEXT(EX$5)=FALSE,(INDEX(BCR!$1:$1048576,MATCH('Estadísticas BCR'!EX$5,BCR!$A:$A,0),MATCH('Estadísticas BCR'!$B79,BCR!$1:$1,0))),AVERAGE(EL79:EW79)),"")</f>
        <v>0</v>
      </c>
      <c r="EY79" s="59">
        <f>+IFERROR(IF(ISTEXT(EY$5)=FALSE,(INDEX(BCR!$1:$1048576,MATCH('Estadísticas BCR'!EY$5,BCR!$A:$A,0),MATCH('Estadísticas BCR'!$B79,BCR!$1:$1,0))),AVERAGE(EM79:EX79)),"")</f>
        <v>0</v>
      </c>
      <c r="EZ79" s="59">
        <f>+IFERROR(IF(ISTEXT(EZ$5)=FALSE,(INDEX(BCR!$1:$1048576,MATCH('Estadísticas BCR'!EZ$5,BCR!$A:$A,0),MATCH('Estadísticas BCR'!$B79,BCR!$1:$1,0))),AVERAGE(EN79:EY79)),"")</f>
        <v>0</v>
      </c>
      <c r="FA79" s="59">
        <f>+IFERROR(IF(ISTEXT(FA$5)=FALSE,(INDEX(BCR!$1:$1048576,MATCH('Estadísticas BCR'!FA$5,BCR!$A:$A,0),MATCH('Estadísticas BCR'!$B79,BCR!$1:$1,0))),AVERAGE(EO79:EZ79)),"")</f>
        <v>0</v>
      </c>
      <c r="FB79" s="59">
        <f>+IFERROR(IF(ISTEXT(FB$5)=FALSE,(INDEX(BCR!$1:$1048576,MATCH('Estadísticas BCR'!FB$5,BCR!$A:$A,0),MATCH('Estadísticas BCR'!$B79,BCR!$1:$1,0))),AVERAGE(EP79:FA79)),"")</f>
        <v>0</v>
      </c>
      <c r="FC79" s="60">
        <f>+IFERROR(IF(ISTEXT(FC$5)=FALSE,(INDEX(BCR!$1:$1048576,MATCH('Estadísticas BCR'!FC$5,BCR!$A:$A,0),MATCH('Estadísticas BCR'!$B79,BCR!$1:$1,0))),AVERAGE(EQ79:FB79)),"")</f>
        <v>0</v>
      </c>
      <c r="FD79" s="59">
        <f>+IFERROR(IF(ISTEXT(FD$5)=FALSE,(INDEX(BCR!$1:$1048576,MATCH('Estadísticas BCR'!FD$5,BCR!$A:$A,0),MATCH('Estadísticas BCR'!$B79,BCR!$1:$1,0))),AVERAGE(ER79:FC79)),"")</f>
        <v>0</v>
      </c>
      <c r="FE79" s="59">
        <f>+IFERROR(IF(ISTEXT(FE$5)=FALSE,(INDEX(BCR!$1:$1048576,MATCH('Estadísticas BCR'!FE$5,BCR!$A:$A,0),MATCH('Estadísticas BCR'!$B79,BCR!$1:$1,0))),AVERAGE(ES79:FD79)),"")</f>
        <v>0</v>
      </c>
      <c r="FF79" s="59">
        <f>+IFERROR(IF(ISTEXT(FF$5)=FALSE,(INDEX(BCR!$1:$1048576,MATCH('Estadísticas BCR'!FF$5,BCR!$A:$A,0),MATCH('Estadísticas BCR'!$B79,BCR!$1:$1,0))),AVERAGE(ET79:FE79)),"")</f>
        <v>0</v>
      </c>
      <c r="FG79" s="59">
        <f>+IFERROR(IF(ISTEXT(FG$5)=FALSE,(INDEX(BCR!$1:$1048576,MATCH('Estadísticas BCR'!FG$5,BCR!$A:$A,0),MATCH('Estadísticas BCR'!$B79,BCR!$1:$1,0))),AVERAGE(EU79:FF79)),"")</f>
        <v>0</v>
      </c>
      <c r="FH79" s="59">
        <f>+IFERROR(IF(ISTEXT(FH$5)=FALSE,(INDEX(BCR!$1:$1048576,MATCH('Estadísticas BCR'!FH$5,BCR!$A:$A,0),MATCH('Estadísticas BCR'!$B79,BCR!$1:$1,0))),AVERAGE(EV79:FG79)),"")</f>
        <v>0</v>
      </c>
      <c r="FI79" s="59">
        <f>+IFERROR(IF(ISTEXT(FI$5)=FALSE,(INDEX(BCR!$1:$1048576,MATCH('Estadísticas BCR'!FI$5,BCR!$A:$A,0),MATCH('Estadísticas BCR'!$B79,BCR!$1:$1,0))),AVERAGE(EW79:FH79)),"")</f>
        <v>0</v>
      </c>
      <c r="FJ79" s="59">
        <f>+IFERROR(IF(ISTEXT(FJ$5)=FALSE,(INDEX(BCR!$1:$1048576,MATCH('Estadísticas BCR'!FJ$5,BCR!$A:$A,0),MATCH('Estadísticas BCR'!$B79,BCR!$1:$1,0))),AVERAGE(EX79:FI79)),"")</f>
        <v>0</v>
      </c>
      <c r="FK79" s="59">
        <f>+IFERROR(IF(ISTEXT(FK$5)=FALSE,(INDEX(BCR!$1:$1048576,MATCH('Estadísticas BCR'!FK$5,BCR!$A:$A,0),MATCH('Estadísticas BCR'!$B79,BCR!$1:$1,0))),AVERAGE(EY79:FJ79)),"")</f>
        <v>0</v>
      </c>
      <c r="FL79" s="59">
        <f>+IFERROR(IF(ISTEXT(FL$5)=FALSE,(INDEX(BCR!$1:$1048576,MATCH('Estadísticas BCR'!FL$5,BCR!$A:$A,0),MATCH('Estadísticas BCR'!$B79,BCR!$1:$1,0))),AVERAGE(EZ79:FK79)),"")</f>
        <v>0</v>
      </c>
      <c r="FM79" s="59">
        <f>+IFERROR(IF(ISTEXT(FM$5)=FALSE,(INDEX(BCR!$1:$1048576,MATCH('Estadísticas BCR'!FM$5,BCR!$A:$A,0),MATCH('Estadísticas BCR'!$B79,BCR!$1:$1,0))),AVERAGE(FA79:FL79)),"")</f>
        <v>0</v>
      </c>
      <c r="FN79" s="59">
        <f>+IFERROR(IF(ISTEXT(FN$5)=FALSE,(INDEX(BCR!$1:$1048576,MATCH('Estadísticas BCR'!FN$5,BCR!$A:$A,0),MATCH('Estadísticas BCR'!$B79,BCR!$1:$1,0))),AVERAGE(FB79:FM79)),"")</f>
        <v>0</v>
      </c>
      <c r="FO79" s="59">
        <f>+IFERROR(IF(ISTEXT(FO$5)=FALSE,(INDEX(BCR!$1:$1048576,MATCH('Estadísticas BCR'!FO$5,BCR!$A:$A,0),MATCH('Estadísticas BCR'!$B79,BCR!$1:$1,0))),AVERAGE(FC79:FN79)),"")</f>
        <v>0</v>
      </c>
      <c r="FP79" s="60">
        <f>+IFERROR(IF(ISTEXT(FP$5)=FALSE,(INDEX(BCR!$1:$1048576,MATCH('Estadísticas BCR'!FP$5,BCR!$A:$A,0),MATCH('Estadísticas BCR'!$B79,BCR!$1:$1,0))),AVERAGE(FD79:FO79)),"")</f>
        <v>0</v>
      </c>
      <c r="FQ79" s="59">
        <f>+IFERROR(IF(ISTEXT(FQ$5)=FALSE,(INDEX(BCR!$1:$1048576,MATCH('Estadísticas BCR'!FQ$5,BCR!$A:$A,0),MATCH('Estadísticas BCR'!$B79,BCR!$1:$1,0))),AVERAGE(FE79:FP79)),"")</f>
        <v>0</v>
      </c>
      <c r="FR79" s="59">
        <f>+IFERROR(IF(ISTEXT(FR$5)=FALSE,(INDEX(BCR!$1:$1048576,MATCH('Estadísticas BCR'!FR$5,BCR!$A:$A,0),MATCH('Estadísticas BCR'!$B79,BCR!$1:$1,0))),AVERAGE(FF79:FQ79)),"")</f>
        <v>0</v>
      </c>
      <c r="FS79" s="59">
        <f>+IFERROR(IF(ISTEXT(FS$5)=FALSE,(INDEX(BCR!$1:$1048576,MATCH('Estadísticas BCR'!FS$5,BCR!$A:$A,0),MATCH('Estadísticas BCR'!$B79,BCR!$1:$1,0))),AVERAGE(FG79:FR79)),"")</f>
        <v>0</v>
      </c>
      <c r="FT79" s="59">
        <f>+IFERROR(IF(ISTEXT(FT$5)=FALSE,(INDEX(BCR!$1:$1048576,MATCH('Estadísticas BCR'!FT$5,BCR!$A:$A,0),MATCH('Estadísticas BCR'!$B79,BCR!$1:$1,0))),AVERAGE(FH79:FS79)),"")</f>
        <v>0</v>
      </c>
      <c r="FU79" s="59">
        <f>+IFERROR(IF(ISTEXT(FU$5)=FALSE,(INDEX(BCR!$1:$1048576,MATCH('Estadísticas BCR'!FU$5,BCR!$A:$A,0),MATCH('Estadísticas BCR'!$B79,BCR!$1:$1,0))),AVERAGE(FI79:FT79)),"")</f>
        <v>0</v>
      </c>
      <c r="FV79" s="59">
        <f>+IFERROR(IF(ISTEXT(FV$5)=FALSE,(INDEX(BCR!$1:$1048576,MATCH('Estadísticas BCR'!FV$5,BCR!$A:$A,0),MATCH('Estadísticas BCR'!$B79,BCR!$1:$1,0))),AVERAGE(FJ79:FU79)),"")</f>
        <v>0</v>
      </c>
      <c r="FW79" s="59">
        <f>+IFERROR(IF(ISTEXT(FW$5)=FALSE,(INDEX(BCR!$1:$1048576,MATCH('Estadísticas BCR'!FW$5,BCR!$A:$A,0),MATCH('Estadísticas BCR'!$B79,BCR!$1:$1,0))),AVERAGE(FK79:FV79)),"")</f>
        <v>0</v>
      </c>
      <c r="FX79" s="59">
        <f>+IFERROR(IF(ISTEXT(FX$5)=FALSE,(INDEX(BCR!$1:$1048576,MATCH('Estadísticas BCR'!FX$5,BCR!$A:$A,0),MATCH('Estadísticas BCR'!$B79,BCR!$1:$1,0))),AVERAGE(FL79:FW79)),"")</f>
        <v>0</v>
      </c>
      <c r="FY79" s="59">
        <f>+IFERROR(IF(ISTEXT(FY$5)=FALSE,(INDEX(BCR!$1:$1048576,MATCH('Estadísticas BCR'!FY$5,BCR!$A:$A,0),MATCH('Estadísticas BCR'!$B79,BCR!$1:$1,0))),AVERAGE(FM79:FX79)),"")</f>
        <v>0</v>
      </c>
      <c r="FZ79" s="59">
        <f>+IFERROR(IF(ISTEXT(FZ$5)=FALSE,(INDEX(BCR!$1:$1048576,MATCH('Estadísticas BCR'!FZ$5,BCR!$A:$A,0),MATCH('Estadísticas BCR'!$B79,BCR!$1:$1,0))),AVERAGE(FN79:FY79)),"")</f>
        <v>0</v>
      </c>
      <c r="GA79" s="59">
        <f>+IFERROR(IF(ISTEXT(GA$5)=FALSE,(INDEX(BCR!$1:$1048576,MATCH('Estadísticas BCR'!GA$5,BCR!$A:$A,0),MATCH('Estadísticas BCR'!$B79,BCR!$1:$1,0))),AVERAGE(FO79:FZ79)),"")</f>
        <v>0</v>
      </c>
      <c r="GB79" s="59">
        <f>+IFERROR(IF(ISTEXT(GB$5)=FALSE,(INDEX(BCR!$1:$1048576,MATCH('Estadísticas BCR'!GB$5,BCR!$A:$A,0),MATCH('Estadísticas BCR'!$B79,BCR!$1:$1,0))),AVERAGE(FP79:GA79)),"")</f>
        <v>0</v>
      </c>
      <c r="GC79" s="60">
        <f>+IFERROR(IF(ISTEXT(GC$5)=FALSE,(INDEX(BCR!$1:$1048576,MATCH('Estadísticas BCR'!GC$5,BCR!$A:$A,0),MATCH('Estadísticas BCR'!$B79,BCR!$1:$1,0))),AVERAGE(FQ79:GB79)),"")</f>
        <v>0</v>
      </c>
      <c r="GD79" s="59">
        <f>+IFERROR(IF(ISTEXT(GD$5)=FALSE,(INDEX(BCR!$1:$1048576,MATCH('Estadísticas BCR'!GD$5,BCR!$A:$A,0),MATCH('Estadísticas BCR'!$B79,BCR!$1:$1,0))),AVERAGE(FR79:GC79)),"")</f>
        <v>0</v>
      </c>
      <c r="GE79" s="59">
        <f>+IFERROR(IF(ISTEXT(GE$5)=FALSE,(INDEX(BCR!$1:$1048576,MATCH('Estadísticas BCR'!GE$5,BCR!$A:$A,0),MATCH('Estadísticas BCR'!$B79,BCR!$1:$1,0))),AVERAGE(FS79:GD79)),"")</f>
        <v>0</v>
      </c>
      <c r="GF79" s="59">
        <f>+IFERROR(IF(ISTEXT(GF$5)=FALSE,(INDEX(BCR!$1:$1048576,MATCH('Estadísticas BCR'!GF$5,BCR!$A:$A,0),MATCH('Estadísticas BCR'!$B79,BCR!$1:$1,0))),AVERAGE(FT79:GE79)),"")</f>
        <v>0</v>
      </c>
      <c r="GG79" s="59">
        <f>+IFERROR(IF(ISTEXT(GG$5)=FALSE,(INDEX(BCR!$1:$1048576,MATCH('Estadísticas BCR'!GG$5,BCR!$A:$A,0),MATCH('Estadísticas BCR'!$B79,BCR!$1:$1,0))),AVERAGE(FU79:GF79)),"")</f>
        <v>0</v>
      </c>
      <c r="GH79" s="59">
        <f>+IFERROR(IF(ISTEXT(GH$5)=FALSE,(INDEX(BCR!$1:$1048576,MATCH('Estadísticas BCR'!GH$5,BCR!$A:$A,0),MATCH('Estadísticas BCR'!$B79,BCR!$1:$1,0))),AVERAGE(FV79:GG79)),"")</f>
        <v>0</v>
      </c>
      <c r="GI79" s="59">
        <f>+IFERROR(IF(ISTEXT(GI$5)=FALSE,(INDEX(BCR!$1:$1048576,MATCH('Estadísticas BCR'!GI$5,BCR!$A:$A,0),MATCH('Estadísticas BCR'!$B79,BCR!$1:$1,0))),AVERAGE(FW79:GH79)),"")</f>
        <v>0</v>
      </c>
      <c r="GJ79" s="59">
        <f>+IFERROR(IF(ISTEXT(GJ$5)=FALSE,(INDEX(BCR!$1:$1048576,MATCH('Estadísticas BCR'!GJ$5,BCR!$A:$A,0),MATCH('Estadísticas BCR'!$B79,BCR!$1:$1,0))),AVERAGE(FX79:GI79)),"")</f>
        <v>0</v>
      </c>
      <c r="GK79" s="59">
        <f>+IFERROR(IF(ISTEXT(GK$5)=FALSE,(INDEX(BCR!$1:$1048576,MATCH('Estadísticas BCR'!GK$5,BCR!$A:$A,0),MATCH('Estadísticas BCR'!$B79,BCR!$1:$1,0))),AVERAGE(FY79:GJ79)),"")</f>
        <v>0</v>
      </c>
      <c r="GL79" s="59">
        <f>+IFERROR(IF(ISTEXT(GL$5)=FALSE,(INDEX(BCR!$1:$1048576,MATCH('Estadísticas BCR'!GL$5,BCR!$A:$A,0),MATCH('Estadísticas BCR'!$B79,BCR!$1:$1,0))),AVERAGE(FZ79:GK79)),"")</f>
        <v>0</v>
      </c>
      <c r="GM79" s="59">
        <f>+IFERROR(IF(ISTEXT(GM$5)=FALSE,(INDEX(BCR!$1:$1048576,MATCH('Estadísticas BCR'!GM$5,BCR!$A:$A,0),MATCH('Estadísticas BCR'!$B79,BCR!$1:$1,0))),AVERAGE(GA79:GL79)),"")</f>
        <v>0</v>
      </c>
      <c r="GN79" s="59">
        <f>+IFERROR(IF(ISTEXT(GN$5)=FALSE,(INDEX(BCR!$1:$1048576,MATCH('Estadísticas BCR'!GN$5,BCR!$A:$A,0),MATCH('Estadísticas BCR'!$B79,BCR!$1:$1,0))),AVERAGE(GB79:GM79)),"")</f>
        <v>0</v>
      </c>
      <c r="GO79" s="59">
        <f>+IFERROR(IF(ISTEXT(GO$5)=FALSE,(INDEX(BCR!$1:$1048576,MATCH('Estadísticas BCR'!GO$5,BCR!$A:$A,0),MATCH('Estadísticas BCR'!$B79,BCR!$1:$1,0))),AVERAGE(GC79:GN79)),"")</f>
        <v>0</v>
      </c>
      <c r="GP79" s="60">
        <f>+IFERROR(IF(ISTEXT(GP$5)=FALSE,(INDEX(BCR!$1:$1048576,MATCH('Estadísticas BCR'!GP$5,BCR!$A:$A,0),MATCH('Estadísticas BCR'!$B79,BCR!$1:$1,0))),AVERAGE(GD79:GO79)),"")</f>
        <v>0</v>
      </c>
      <c r="GQ79" s="59">
        <f>+IFERROR(IF(ISTEXT(GQ$5)=FALSE,(INDEX(BCR!$1:$1048576,MATCH('Estadísticas BCR'!GQ$5,BCR!$A:$A,0),MATCH('Estadísticas BCR'!$B79,BCR!$1:$1,0))),AVERAGE(GE79:GP79)),"")</f>
        <v>0</v>
      </c>
      <c r="GR79" s="59">
        <f>+IFERROR(IF(ISTEXT(GR$5)=FALSE,(INDEX(BCR!$1:$1048576,MATCH('Estadísticas BCR'!GR$5,BCR!$A:$A,0),MATCH('Estadísticas BCR'!$B79,BCR!$1:$1,0))),AVERAGE(GF79:GQ79)),"")</f>
        <v>0</v>
      </c>
      <c r="GS79" s="59">
        <f>+IFERROR(IF(ISTEXT(GS$5)=FALSE,(INDEX(BCR!$1:$1048576,MATCH('Estadísticas BCR'!GS$5,BCR!$A:$A,0),MATCH('Estadísticas BCR'!$B79,BCR!$1:$1,0))),AVERAGE(GG79:GR79)),"")</f>
        <v>0</v>
      </c>
      <c r="GT79" s="59">
        <f>+IFERROR(IF(ISTEXT(GT$5)=FALSE,(INDEX(BCR!$1:$1048576,MATCH('Estadísticas BCR'!GT$5,BCR!$A:$A,0),MATCH('Estadísticas BCR'!$B79,BCR!$1:$1,0))),AVERAGE(GH79:GS79)),"")</f>
        <v>0</v>
      </c>
      <c r="GU79" s="59">
        <f>+IFERROR(IF(ISTEXT(GU$5)=FALSE,(INDEX(BCR!$1:$1048576,MATCH('Estadísticas BCR'!GU$5,BCR!$A:$A,0),MATCH('Estadísticas BCR'!$B79,BCR!$1:$1,0))),AVERAGE(GI79:GT79)),"")</f>
        <v>0</v>
      </c>
      <c r="GV79" s="59">
        <f>+IFERROR(IF(ISTEXT(GV$5)=FALSE,(INDEX(BCR!$1:$1048576,MATCH('Estadísticas BCR'!GV$5,BCR!$A:$A,0),MATCH('Estadísticas BCR'!$B79,BCR!$1:$1,0))),AVERAGE(GJ79:GU79)),"")</f>
        <v>0</v>
      </c>
      <c r="GW79" s="59">
        <f>+IFERROR(IF(ISTEXT(GW$5)=FALSE,(INDEX(BCR!$1:$1048576,MATCH('Estadísticas BCR'!GW$5,BCR!$A:$A,0),MATCH('Estadísticas BCR'!$B79,BCR!$1:$1,0))),AVERAGE(GK79:GV79)),"")</f>
        <v>0</v>
      </c>
      <c r="GX79" s="59">
        <f>+IFERROR(IF(ISTEXT(GX$5)=FALSE,(INDEX(BCR!$1:$1048576,MATCH('Estadísticas BCR'!GX$5,BCR!$A:$A,0),MATCH('Estadísticas BCR'!$B79,BCR!$1:$1,0))),AVERAGE(GL79:GW79)),"")</f>
        <v>0</v>
      </c>
      <c r="GY79" s="59">
        <f>+IFERROR(IF(ISTEXT(GY$5)=FALSE,(INDEX(BCR!$1:$1048576,MATCH('Estadísticas BCR'!GY$5,BCR!$A:$A,0),MATCH('Estadísticas BCR'!$B79,BCR!$1:$1,0))),AVERAGE(GM79:GX79)),"")</f>
        <v>0</v>
      </c>
      <c r="GZ79" s="59">
        <f>+IFERROR(IF(ISTEXT(GZ$5)=FALSE,(INDEX(BCR!$1:$1048576,MATCH('Estadísticas BCR'!GZ$5,BCR!$A:$A,0),MATCH('Estadísticas BCR'!$B79,BCR!$1:$1,0))),AVERAGE(GN79:GY79)),"")</f>
        <v>0</v>
      </c>
      <c r="HA79" s="59">
        <f>+IFERROR(IF(ISTEXT(HA$5)=FALSE,(INDEX(BCR!$1:$1048576,MATCH('Estadísticas BCR'!HA$5,BCR!$A:$A,0),MATCH('Estadísticas BCR'!$B79,BCR!$1:$1,0))),AVERAGE(GO79:GZ79)),"")</f>
        <v>0</v>
      </c>
      <c r="HB79" s="59">
        <f>+IFERROR(IF(ISTEXT(HB$5)=FALSE,(INDEX(BCR!$1:$1048576,MATCH('Estadísticas BCR'!HB$5,BCR!$A:$A,0),MATCH('Estadísticas BCR'!$B79,BCR!$1:$1,0))),AVERAGE(GP79:HA79)),"")</f>
        <v>0</v>
      </c>
      <c r="HC79" s="60">
        <f>+IFERROR(IF(ISTEXT(HC$5)=FALSE,(INDEX(BCR!$1:$1048576,MATCH('Estadísticas BCR'!HC$5,BCR!$A:$A,0),MATCH('Estadísticas BCR'!$B79,BCR!$1:$1,0))),AVERAGE(GQ79:HB79)),"")</f>
        <v>0</v>
      </c>
      <c r="HD79" s="59">
        <f>+IFERROR(IF(ISTEXT(HD$5)=FALSE,(INDEX(BCR!$1:$1048576,MATCH('Estadísticas BCR'!HD$5,BCR!$A:$A,0),MATCH('Estadísticas BCR'!$B79,BCR!$1:$1,0))),AVERAGE(GR79:HC79)),"")</f>
        <v>0</v>
      </c>
      <c r="HE79" s="59">
        <f>+IFERROR(IF(ISTEXT(HE$5)=FALSE,(INDEX(BCR!$1:$1048576,MATCH('Estadísticas BCR'!HE$5,BCR!$A:$A,0),MATCH('Estadísticas BCR'!$B79,BCR!$1:$1,0))),AVERAGE(GS79:HD79)),"")</f>
        <v>0</v>
      </c>
      <c r="HF79" s="59">
        <f>+IFERROR(IF(ISTEXT(HF$5)=FALSE,(INDEX(BCR!$1:$1048576,MATCH('Estadísticas BCR'!HF$5,BCR!$A:$A,0),MATCH('Estadísticas BCR'!$B79,BCR!$1:$1,0))),AVERAGE(GT79:HE79)),"")</f>
        <v>0</v>
      </c>
      <c r="HG79" s="59">
        <f>+IFERROR(IF(ISTEXT(HG$5)=FALSE,(INDEX(BCR!$1:$1048576,MATCH('Estadísticas BCR'!HG$5,BCR!$A:$A,0),MATCH('Estadísticas BCR'!$B79,BCR!$1:$1,0))),AVERAGE(GU79:HF79)),"")</f>
        <v>0</v>
      </c>
      <c r="HH79" s="59">
        <f>+IFERROR(IF(ISTEXT(HH$5)=FALSE,(INDEX(BCR!$1:$1048576,MATCH('Estadísticas BCR'!HH$5,BCR!$A:$A,0),MATCH('Estadísticas BCR'!$B79,BCR!$1:$1,0))),AVERAGE(GV79:HG79)),"")</f>
        <v>0</v>
      </c>
      <c r="HI79" s="59">
        <f>+IFERROR(IF(ISTEXT(HI$5)=FALSE,(INDEX(BCR!$1:$1048576,MATCH('Estadísticas BCR'!HI$5,BCR!$A:$A,0),MATCH('Estadísticas BCR'!$B79,BCR!$1:$1,0))),AVERAGE(GW79:HH79)),"")</f>
        <v>0</v>
      </c>
      <c r="HJ79" s="59">
        <f>+IFERROR(IF(ISTEXT(HJ$5)=FALSE,(INDEX(BCR!$1:$1048576,MATCH('Estadísticas BCR'!HJ$5,BCR!$A:$A,0),MATCH('Estadísticas BCR'!$B79,BCR!$1:$1,0))),AVERAGE(GX79:HI79)),"")</f>
        <v>0</v>
      </c>
      <c r="HK79" s="59">
        <f>+IFERROR(IF(ISTEXT(HK$5)=FALSE,(INDEX(BCR!$1:$1048576,MATCH('Estadísticas BCR'!HK$5,BCR!$A:$A,0),MATCH('Estadísticas BCR'!$B79,BCR!$1:$1,0))),AVERAGE(GY79:HJ79)),"")</f>
        <v>0</v>
      </c>
      <c r="HL79" s="59">
        <f>+IFERROR(IF(ISTEXT(HL$5)=FALSE,(INDEX(BCR!$1:$1048576,MATCH('Estadísticas BCR'!HL$5,BCR!$A:$A,0),MATCH('Estadísticas BCR'!$B79,BCR!$1:$1,0))),AVERAGE(GZ79:HK79)),"")</f>
        <v>0</v>
      </c>
      <c r="HM79" s="59">
        <f>+IFERROR(IF(ISTEXT(HM$5)=FALSE,(INDEX(BCR!$1:$1048576,MATCH('Estadísticas BCR'!HM$5,BCR!$A:$A,0),MATCH('Estadísticas BCR'!$B79,BCR!$1:$1,0))),AVERAGE(HA79:HL79)),"")</f>
        <v>0</v>
      </c>
      <c r="HN79" s="59">
        <f>+IFERROR(IF(ISTEXT(HN$5)=FALSE,(INDEX(BCR!$1:$1048576,MATCH('Estadísticas BCR'!HN$5,BCR!$A:$A,0),MATCH('Estadísticas BCR'!$B79,BCR!$1:$1,0))),AVERAGE(HB79:HM79)),"")</f>
        <v>0</v>
      </c>
      <c r="HO79" s="59">
        <f>+IFERROR(IF(ISTEXT(HO$5)=FALSE,(INDEX(BCR!$1:$1048576,MATCH('Estadísticas BCR'!HO$5,BCR!$A:$A,0),MATCH('Estadísticas BCR'!$B79,BCR!$1:$1,0))),AVERAGE(HC79:HN79)),"")</f>
        <v>0</v>
      </c>
      <c r="HP79" s="60">
        <f>+IFERROR(IF(ISTEXT(HP$5)=FALSE,(INDEX(BCR!$1:$1048576,MATCH('Estadísticas BCR'!HP$5,BCR!$A:$A,0),MATCH('Estadísticas BCR'!$B79,BCR!$1:$1,0))),AVERAGE(HD79:HO79)),"")</f>
        <v>0</v>
      </c>
      <c r="HQ79" s="59">
        <f>+IFERROR(IF(ISTEXT(HQ$5)=FALSE,(INDEX(BCR!$1:$1048576,MATCH('Estadísticas BCR'!HQ$5,BCR!$A:$A,0),MATCH('Estadísticas BCR'!$B79,BCR!$1:$1,0))),AVERAGE(HE79:HP79)),"")</f>
        <v>0</v>
      </c>
      <c r="HR79" s="59">
        <f>+IFERROR(IF(ISTEXT(HR$5)=FALSE,(INDEX(BCR!$1:$1048576,MATCH('Estadísticas BCR'!HR$5,BCR!$A:$A,0),MATCH('Estadísticas BCR'!$B79,BCR!$1:$1,0))),AVERAGE(HF79:HQ79)),"")</f>
        <v>0</v>
      </c>
      <c r="HS79" s="59">
        <f>+IFERROR(IF(ISTEXT(HS$5)=FALSE,(INDEX(BCR!$1:$1048576,MATCH('Estadísticas BCR'!HS$5,BCR!$A:$A,0),MATCH('Estadísticas BCR'!$B79,BCR!$1:$1,0))),AVERAGE(HG79:HR79)),"")</f>
        <v>0</v>
      </c>
      <c r="HT79" s="59">
        <f>+IFERROR(IF(ISTEXT(HT$5)=FALSE,(INDEX(BCR!$1:$1048576,MATCH('Estadísticas BCR'!HT$5,BCR!$A:$A,0),MATCH('Estadísticas BCR'!$B79,BCR!$1:$1,0))),AVERAGE(HH79:HS79)),"")</f>
        <v>0</v>
      </c>
      <c r="HU79" s="59">
        <f>+IFERROR(IF(ISTEXT(HU$5)=FALSE,(INDEX(BCR!$1:$1048576,MATCH('Estadísticas BCR'!HU$5,BCR!$A:$A,0),MATCH('Estadísticas BCR'!$B79,BCR!$1:$1,0))),AVERAGE(HI79:HT79)),"")</f>
        <v>0</v>
      </c>
      <c r="HV79" s="59">
        <f>+IFERROR(IF(ISTEXT(HV$5)=FALSE,(INDEX(BCR!$1:$1048576,MATCH('Estadísticas BCR'!HV$5,BCR!$A:$A,0),MATCH('Estadísticas BCR'!$B79,BCR!$1:$1,0))),AVERAGE(HJ79:HU79)),"")</f>
        <v>0</v>
      </c>
      <c r="HW79" s="59">
        <f>+IFERROR(IF(ISTEXT(HW$5)=FALSE,(INDEX(BCR!$1:$1048576,MATCH('Estadísticas BCR'!HW$5,BCR!$A:$A,0),MATCH('Estadísticas BCR'!$B79,BCR!$1:$1,0))),AVERAGE(HK79:HV79)),"")</f>
        <v>0</v>
      </c>
      <c r="HX79" s="59">
        <f>+IFERROR(IF(ISTEXT(HX$5)=FALSE,(INDEX(BCR!$1:$1048576,MATCH('Estadísticas BCR'!HX$5,BCR!$A:$A,0),MATCH('Estadísticas BCR'!$B79,BCR!$1:$1,0))),AVERAGE(HL79:HW79)),"")</f>
        <v>0</v>
      </c>
      <c r="HY79" s="59">
        <f>+IFERROR(IF(ISTEXT(HY$5)=FALSE,(INDEX(BCR!$1:$1048576,MATCH('Estadísticas BCR'!HY$5,BCR!$A:$A,0),MATCH('Estadísticas BCR'!$B79,BCR!$1:$1,0))),AVERAGE(HM79:HX79)),"")</f>
        <v>0</v>
      </c>
      <c r="HZ79" s="59">
        <f>+IFERROR(IF(ISTEXT(HZ$5)=FALSE,(INDEX(BCR!$1:$1048576,MATCH('Estadísticas BCR'!HZ$5,BCR!$A:$A,0),MATCH('Estadísticas BCR'!$B79,BCR!$1:$1,0))),AVERAGE(HN79:HY79)),"")</f>
        <v>0</v>
      </c>
      <c r="IA79" s="59">
        <f>+IFERROR(IF(ISTEXT(IA$5)=FALSE,(INDEX(BCR!$1:$1048576,MATCH('Estadísticas BCR'!IA$5,BCR!$A:$A,0),MATCH('Estadísticas BCR'!$B79,BCR!$1:$1,0))),AVERAGE(HO79:HZ79)),"")</f>
        <v>0</v>
      </c>
      <c r="IB79" s="59">
        <f>+IFERROR(IF(ISTEXT(IB$5)=FALSE,(INDEX(BCR!$1:$1048576,MATCH('Estadísticas BCR'!IB$5,BCR!$A:$A,0),MATCH('Estadísticas BCR'!$B79,BCR!$1:$1,0))),AVERAGE(HP79:IA79)),"")</f>
        <v>0</v>
      </c>
      <c r="IC79" s="60">
        <f>+IFERROR(IF(ISTEXT(IC$5)=FALSE,(INDEX(BCR!$1:$1048576,MATCH('Estadísticas BCR'!IC$5,BCR!$A:$A,0),MATCH('Estadísticas BCR'!$B79,BCR!$1:$1,0))),AVERAGE(HQ79:IB79)),"")</f>
        <v>0</v>
      </c>
      <c r="ID79" s="59">
        <f>+IFERROR(IF(ISTEXT(ID$5)=FALSE,(INDEX(BCR!$1:$1048576,MATCH('Estadísticas BCR'!ID$5,BCR!$A:$A,0),MATCH('Estadísticas BCR'!$B79,BCR!$1:$1,0))),AVERAGE(HR79:IC79)),"")</f>
        <v>0</v>
      </c>
      <c r="IE79" s="59">
        <f>+IFERROR(IF(ISTEXT(IE$5)=FALSE,(INDEX(BCR!$1:$1048576,MATCH('Estadísticas BCR'!IE$5,BCR!$A:$A,0),MATCH('Estadísticas BCR'!$B79,BCR!$1:$1,0))),AVERAGE(HS79:ID79)),"")</f>
        <v>0</v>
      </c>
      <c r="IF79" s="59">
        <f>+IFERROR(IF(ISTEXT(IF$5)=FALSE,(INDEX(BCR!$1:$1048576,MATCH('Estadísticas BCR'!IF$5,BCR!$A:$A,0),MATCH('Estadísticas BCR'!$B79,BCR!$1:$1,0))),AVERAGE(HT79:IE79)),"")</f>
        <v>0</v>
      </c>
      <c r="IG79" s="59">
        <f>+IFERROR(IF(ISTEXT(IG$5)=FALSE,(INDEX(BCR!$1:$1048576,MATCH('Estadísticas BCR'!IG$5,BCR!$A:$A,0),MATCH('Estadísticas BCR'!$B79,BCR!$1:$1,0))),AVERAGE(HU79:IF79)),"")</f>
        <v>0</v>
      </c>
      <c r="IH79" s="59">
        <f>+IFERROR(IF(ISTEXT(IH$5)=FALSE,(INDEX(BCR!$1:$1048576,MATCH('Estadísticas BCR'!IH$5,BCR!$A:$A,0),MATCH('Estadísticas BCR'!$B79,BCR!$1:$1,0))),AVERAGE(HV79:IG79)),"")</f>
        <v>0</v>
      </c>
      <c r="II79" s="59">
        <f>+IFERROR(IF(ISTEXT(II$5)=FALSE,(INDEX(BCR!$1:$1048576,MATCH('Estadísticas BCR'!II$5,BCR!$A:$A,0),MATCH('Estadísticas BCR'!$B79,BCR!$1:$1,0))),AVERAGE(HW79:IH79)),"")</f>
        <v>0</v>
      </c>
      <c r="IJ79" s="59">
        <f>+IFERROR(IF(ISTEXT(IJ$5)=FALSE,(INDEX(BCR!$1:$1048576,MATCH('Estadísticas BCR'!IJ$5,BCR!$A:$A,0),MATCH('Estadísticas BCR'!$B79,BCR!$1:$1,0))),AVERAGE(HX79:II79)),"")</f>
        <v>0</v>
      </c>
      <c r="IK79" s="59">
        <f>+IFERROR(IF(ISTEXT(IK$5)=FALSE,(INDEX(BCR!$1:$1048576,MATCH('Estadísticas BCR'!IK$5,BCR!$A:$A,0),MATCH('Estadísticas BCR'!$B79,BCR!$1:$1,0))),AVERAGE(HY79:IJ79)),"")</f>
        <v>0</v>
      </c>
      <c r="IL79" s="59">
        <f>+IFERROR(IF(ISTEXT(IL$5)=FALSE,(INDEX(BCR!$1:$1048576,MATCH('Estadísticas BCR'!IL$5,BCR!$A:$A,0),MATCH('Estadísticas BCR'!$B79,BCR!$1:$1,0))),AVERAGE(HZ79:IK79)),"")</f>
        <v>0</v>
      </c>
      <c r="IM79" s="59">
        <f>+IFERROR(IF(ISTEXT(IM$5)=FALSE,(INDEX(BCR!$1:$1048576,MATCH('Estadísticas BCR'!IM$5,BCR!$A:$A,0),MATCH('Estadísticas BCR'!$B79,BCR!$1:$1,0))),AVERAGE(IA79:IL79)),"")</f>
        <v>0</v>
      </c>
      <c r="IN79" s="59">
        <f>+IFERROR(IF(ISTEXT(IN$5)=FALSE,(INDEX(BCR!$1:$1048576,MATCH('Estadísticas BCR'!IN$5,BCR!$A:$A,0),MATCH('Estadísticas BCR'!$B79,BCR!$1:$1,0))),AVERAGE(IB79:IM79)),"")</f>
        <v>0</v>
      </c>
      <c r="IO79" s="59">
        <f>+IFERROR(IF(ISTEXT(IO$5)=FALSE,(INDEX(BCR!$1:$1048576,MATCH('Estadísticas BCR'!IO$5,BCR!$A:$A,0),MATCH('Estadísticas BCR'!$B79,BCR!$1:$1,0))),AVERAGE(IC79:IN79)),"")</f>
        <v>0</v>
      </c>
      <c r="IP79" s="60">
        <f>+IFERROR(IF(ISTEXT(IP$5)=FALSE,(INDEX(BCR!$1:$1048576,MATCH('Estadísticas BCR'!IP$5,BCR!$A:$A,0),MATCH('Estadísticas BCR'!$B79,BCR!$1:$1,0))),AVERAGE(ID79:IO79)),"")</f>
        <v>0</v>
      </c>
      <c r="IQ79" s="59">
        <f>+IFERROR(IF(ISTEXT(IQ$5)=FALSE,(INDEX(BCR!$1:$1048576,MATCH('Estadísticas BCR'!IQ$5,BCR!$A:$A,0),MATCH('Estadísticas BCR'!$B79,BCR!$1:$1,0))),AVERAGE(IE79:IP79)),"")</f>
        <v>0</v>
      </c>
      <c r="IR79" s="59">
        <f>+IFERROR(IF(ISTEXT(IR$5)=FALSE,(INDEX(BCR!$1:$1048576,MATCH('Estadísticas BCR'!IR$5,BCR!$A:$A,0),MATCH('Estadísticas BCR'!$B79,BCR!$1:$1,0))),AVERAGE(IF79:IQ79)),"")</f>
        <v>0</v>
      </c>
      <c r="IS79" s="59">
        <f>+IFERROR(IF(ISTEXT(IS$5)=FALSE,(INDEX(BCR!$1:$1048576,MATCH('Estadísticas BCR'!IS$5,BCR!$A:$A,0),MATCH('Estadísticas BCR'!$B79,BCR!$1:$1,0))),AVERAGE(IG79:IR79)),"")</f>
        <v>0</v>
      </c>
      <c r="IT79" s="59">
        <f>+IFERROR(IF(ISTEXT(IT$5)=FALSE,(INDEX(BCR!$1:$1048576,MATCH('Estadísticas BCR'!IT$5,BCR!$A:$A,0),MATCH('Estadísticas BCR'!$B79,BCR!$1:$1,0))),AVERAGE(IH79:IS79)),"")</f>
        <v>0</v>
      </c>
      <c r="IU79" s="59">
        <f>+IFERROR(IF(ISTEXT(IU$5)=FALSE,(INDEX(BCR!$1:$1048576,MATCH('Estadísticas BCR'!IU$5,BCR!$A:$A,0),MATCH('Estadísticas BCR'!$B79,BCR!$1:$1,0))),AVERAGE(II79:IT79)),"")</f>
        <v>0</v>
      </c>
      <c r="IV79" s="59">
        <f>+IFERROR(IF(ISTEXT(IV$5)=FALSE,(INDEX(BCR!$1:$1048576,MATCH('Estadísticas BCR'!IV$5,BCR!$A:$A,0),MATCH('Estadísticas BCR'!$B79,BCR!$1:$1,0))),AVERAGE(IJ79:IU79)),"")</f>
        <v>0</v>
      </c>
      <c r="IW79" s="59">
        <f>+IFERROR(IF(ISTEXT(IW$5)=FALSE,(INDEX(BCR!$1:$1048576,MATCH('Estadísticas BCR'!IW$5,BCR!$A:$A,0),MATCH('Estadísticas BCR'!$B79,BCR!$1:$1,0))),AVERAGE(IK79:IV79)),"")</f>
        <v>0</v>
      </c>
      <c r="IX79" s="59">
        <f>+IFERROR(IF(ISTEXT(IX$5)=FALSE,(INDEX(BCR!$1:$1048576,MATCH('Estadísticas BCR'!IX$5,BCR!$A:$A,0),MATCH('Estadísticas BCR'!$B79,BCR!$1:$1,0))),AVERAGE(IL79:IW79)),"")</f>
        <v>0</v>
      </c>
      <c r="IY79" s="59">
        <f>+IFERROR(IF(ISTEXT(IY$5)=FALSE,(INDEX(BCR!$1:$1048576,MATCH('Estadísticas BCR'!IY$5,BCR!$A:$A,0),MATCH('Estadísticas BCR'!$B79,BCR!$1:$1,0))),AVERAGE(IM79:IX79)),"")</f>
        <v>0</v>
      </c>
      <c r="IZ79" s="59">
        <f>+IFERROR(IF(ISTEXT(IZ$5)=FALSE,(INDEX(BCR!$1:$1048576,MATCH('Estadísticas BCR'!IZ$5,BCR!$A:$A,0),MATCH('Estadísticas BCR'!$B79,BCR!$1:$1,0))),AVERAGE(IN79:IY79)),"")</f>
        <v>0</v>
      </c>
      <c r="JA79" s="59">
        <f>+IFERROR(IF(ISTEXT(JA$5)=FALSE,(INDEX(BCR!$1:$1048576,MATCH('Estadísticas BCR'!JA$5,BCR!$A:$A,0),MATCH('Estadísticas BCR'!$B79,BCR!$1:$1,0))),AVERAGE(IO79:IZ79)),"")</f>
        <v>0</v>
      </c>
      <c r="JB79" s="59">
        <f>+IFERROR(IF(ISTEXT(JB$5)=FALSE,(INDEX(BCR!$1:$1048576,MATCH('Estadísticas BCR'!JB$5,BCR!$A:$A,0),MATCH('Estadísticas BCR'!$B79,BCR!$1:$1,0))),AVERAGE(IP79:JA79)),"")</f>
        <v>0</v>
      </c>
      <c r="JC79" s="60">
        <f>+IFERROR(IF(ISTEXT(JC$5)=FALSE,(INDEX(BCR!$1:$1048576,MATCH('Estadísticas BCR'!JC$5,BCR!$A:$A,0),MATCH('Estadísticas BCR'!$B79,BCR!$1:$1,0))),AVERAGE(IQ79:JB79)),"")</f>
        <v>0</v>
      </c>
      <c r="JD79" s="59">
        <f>+IFERROR(IF(ISTEXT(JD$5)=FALSE,(INDEX(BCR!$1:$1048576,MATCH('Estadísticas BCR'!JD$5,BCR!$A:$A,0),MATCH('Estadísticas BCR'!$B79,BCR!$1:$1,0))),AVERAGE(IR79:JC79)),"")</f>
        <v>0</v>
      </c>
      <c r="JE79" s="59">
        <f>+IFERROR(IF(ISTEXT(JE$5)=FALSE,(INDEX(BCR!$1:$1048576,MATCH('Estadísticas BCR'!JE$5,BCR!$A:$A,0),MATCH('Estadísticas BCR'!$B79,BCR!$1:$1,0))),AVERAGE(IS79:JD79)),"")</f>
        <v>0</v>
      </c>
      <c r="JF79" s="59">
        <f>+IFERROR(IF(ISTEXT(JF$5)=FALSE,(INDEX(BCR!$1:$1048576,MATCH('Estadísticas BCR'!JF$5,BCR!$A:$A,0),MATCH('Estadísticas BCR'!$B79,BCR!$1:$1,0))),AVERAGE(IT79:JE79)),"")</f>
        <v>0</v>
      </c>
      <c r="JG79" s="59">
        <f>+IFERROR(IF(ISTEXT(JG$5)=FALSE,(INDEX(BCR!$1:$1048576,MATCH('Estadísticas BCR'!JG$5,BCR!$A:$A,0),MATCH('Estadísticas BCR'!$B79,BCR!$1:$1,0))),AVERAGE(IU79:JF79)),"")</f>
        <v>0</v>
      </c>
      <c r="JH79" s="59">
        <f>+IFERROR(IF(ISTEXT(JH$5)=FALSE,(INDEX(BCR!$1:$1048576,MATCH('Estadísticas BCR'!JH$5,BCR!$A:$A,0),MATCH('Estadísticas BCR'!$B79,BCR!$1:$1,0))),AVERAGE(IV79:JG79)),"")</f>
        <v>0</v>
      </c>
      <c r="JI79" s="59">
        <f>+IFERROR(IF(ISTEXT(JI$5)=FALSE,(INDEX(BCR!$1:$1048576,MATCH('Estadísticas BCR'!JI$5,BCR!$A:$A,0),MATCH('Estadísticas BCR'!$B79,BCR!$1:$1,0))),AVERAGE(IW79:JH79)),"")</f>
        <v>0</v>
      </c>
      <c r="JJ79" s="59">
        <f>+IFERROR(IF(ISTEXT(JJ$5)=FALSE,(INDEX(BCR!$1:$1048576,MATCH('Estadísticas BCR'!JJ$5,BCR!$A:$A,0),MATCH('Estadísticas BCR'!$B79,BCR!$1:$1,0))),AVERAGE(IX79:JI79)),"")</f>
        <v>0</v>
      </c>
      <c r="JK79" s="59">
        <f>+IFERROR(IF(ISTEXT(JK$5)=FALSE,(INDEX(BCR!$1:$1048576,MATCH('Estadísticas BCR'!JK$5,BCR!$A:$A,0),MATCH('Estadísticas BCR'!$B79,BCR!$1:$1,0))),AVERAGE(IY79:JJ79)),"")</f>
        <v>0</v>
      </c>
      <c r="JL79" s="59">
        <f>+IFERROR(IF(ISTEXT(JL$5)=FALSE,(INDEX(BCR!$1:$1048576,MATCH('Estadísticas BCR'!JL$5,BCR!$A:$A,0),MATCH('Estadísticas BCR'!$B79,BCR!$1:$1,0))),AVERAGE(IZ79:JK79)),"")</f>
        <v>0</v>
      </c>
      <c r="JM79" s="59">
        <f>+IFERROR(IF(ISTEXT(JM$5)=FALSE,(INDEX(BCR!$1:$1048576,MATCH('Estadísticas BCR'!JM$5,BCR!$A:$A,0),MATCH('Estadísticas BCR'!$B79,BCR!$1:$1,0))),AVERAGE(JA79:JL79)),"")</f>
        <v>71.428571428571402</v>
      </c>
      <c r="JN79" s="59">
        <f>+IFERROR(IF(ISTEXT(JN$5)=FALSE,(INDEX(BCR!$1:$1048576,MATCH('Estadísticas BCR'!JN$5,BCR!$A:$A,0),MATCH('Estadísticas BCR'!$B79,BCR!$1:$1,0))),AVERAGE(JB79:JM79)),"")</f>
        <v>67.7083333333333</v>
      </c>
      <c r="JO79" s="59">
        <f>+IFERROR(IF(ISTEXT(JO$5)=FALSE,(INDEX(BCR!$1:$1048576,MATCH('Estadísticas BCR'!JO$5,BCR!$A:$A,0),MATCH('Estadísticas BCR'!$B79,BCR!$1:$1,0))),AVERAGE(JC79:JN79)),"")</f>
        <v>61.363636363636402</v>
      </c>
      <c r="JP79" s="60">
        <f>+IFERROR(IF(ISTEXT(JP$5)=FALSE,(INDEX(BCR!$1:$1048576,MATCH('Estadísticas BCR'!JP$5,BCR!$A:$A,0),MATCH('Estadísticas BCR'!$B79,BCR!$1:$1,0))),AVERAGE(JD79:JO79)),"")</f>
        <v>16.708378427128427</v>
      </c>
      <c r="JQ79" s="59">
        <f>+IFERROR(IF(ISTEXT(JQ$5)=FALSE,(INDEX(BCR!$1:$1048576,MATCH('Estadísticas BCR'!JQ$5,BCR!$A:$A,0),MATCH('Estadísticas BCR'!$B79,BCR!$1:$1,0))),AVERAGE(JE79:JP79)),"")</f>
        <v>49.038461538461497</v>
      </c>
      <c r="JR79" s="59">
        <f>+IFERROR(IF(ISTEXT(JR$5)=FALSE,(INDEX(BCR!$1:$1048576,MATCH('Estadísticas BCR'!JR$5,BCR!$A:$A,0),MATCH('Estadísticas BCR'!$B79,BCR!$1:$1,0))),AVERAGE(JF79:JQ79)),"")</f>
        <v>58.3333333333333</v>
      </c>
      <c r="JS79" s="59">
        <f>+IFERROR(IF(ISTEXT(JS$5)=FALSE,(INDEX(BCR!$1:$1048576,MATCH('Estadísticas BCR'!JS$5,BCR!$A:$A,0),MATCH('Estadísticas BCR'!$B79,BCR!$1:$1,0))),AVERAGE(JG79:JR79)),"")</f>
        <v>62</v>
      </c>
      <c r="JT79" s="59">
        <f>+IFERROR(IF(ISTEXT(JT$5)=FALSE,(INDEX(BCR!$1:$1048576,MATCH('Estadísticas BCR'!JT$5,BCR!$A:$A,0),MATCH('Estadísticas BCR'!$B79,BCR!$1:$1,0))),AVERAGE(JH79:JS79)),"")</f>
        <v>47.5</v>
      </c>
      <c r="JU79" s="59">
        <f>+IFERROR(IF(ISTEXT(JU$5)=FALSE,(INDEX(BCR!$1:$1048576,MATCH('Estadísticas BCR'!JU$5,BCR!$A:$A,0),MATCH('Estadísticas BCR'!$B79,BCR!$1:$1,0))),AVERAGE(JI79:JT79)),"")</f>
        <v>55.8139534883721</v>
      </c>
      <c r="JV79" s="59">
        <f>+IFERROR(IF(ISTEXT(JV$5)=FALSE,(INDEX(BCR!$1:$1048576,MATCH('Estadísticas BCR'!JV$5,BCR!$A:$A,0),MATCH('Estadísticas BCR'!$B79,BCR!$1:$1,0))),AVERAGE(JJ79:JU79)),"")</f>
        <v>50</v>
      </c>
      <c r="JW79" s="59">
        <f>+IFERROR(IF(ISTEXT(JW$5)=FALSE,(INDEX(BCR!$1:$1048576,MATCH('Estadísticas BCR'!JW$5,BCR!$A:$A,0),MATCH('Estadísticas BCR'!$B79,BCR!$1:$1,0))),AVERAGE(JK79:JV79)),"")</f>
        <v>55.405405405405403</v>
      </c>
      <c r="JX79" s="59">
        <f>+IFERROR(IF(ISTEXT(JX$5)=FALSE,(INDEX(BCR!$1:$1048576,MATCH('Estadísticas BCR'!JX$5,BCR!$A:$A,0),MATCH('Estadísticas BCR'!$B79,BCR!$1:$1,0))),AVERAGE(JL79:JW79)),"")</f>
        <v>46.296296296296298</v>
      </c>
      <c r="JY79" s="59">
        <f>+IFERROR(IF(ISTEXT(JY$5)=FALSE,(INDEX(BCR!$1:$1048576,MATCH('Estadísticas BCR'!JY$5,BCR!$A:$A,0),MATCH('Estadísticas BCR'!$B79,BCR!$1:$1,0))),AVERAGE(JM79:JX79)),"")</f>
        <v>46.590909090909101</v>
      </c>
      <c r="JZ79" s="59">
        <f>+IFERROR(IF(ISTEXT(JZ$5)=FALSE,(INDEX(BCR!$1:$1048576,MATCH('Estadísticas BCR'!JZ$5,BCR!$A:$A,0),MATCH('Estadísticas BCR'!$B79,BCR!$1:$1,0))),AVERAGE(JN79:JY79)),"")</f>
        <v>52.272727272727302</v>
      </c>
      <c r="KA79" s="59">
        <f>+IFERROR(IF(ISTEXT(KA$5)=FALSE,(INDEX(BCR!$1:$1048576,MATCH('Estadísticas BCR'!KA$5,BCR!$A:$A,0),MATCH('Estadísticas BCR'!$B79,BCR!$1:$1,0))),AVERAGE(JO79:JZ79)),"")</f>
        <v>53.947368421052602</v>
      </c>
      <c r="KB79" s="59">
        <f>+IFERROR(IF(ISTEXT(KB$5)=FALSE,(INDEX(BCR!$1:$1048576,MATCH('Estadísticas BCR'!KB$5,BCR!$A:$A,0),MATCH('Estadísticas BCR'!$B79,BCR!$1:$1,0))),AVERAGE(JP79:KA79)),"")</f>
        <v>54.1666666666667</v>
      </c>
      <c r="KC79" s="60">
        <f>+IFERROR(IF(ISTEXT(KC$5)=FALSE,(INDEX(BCR!$1:$1048576,MATCH('Estadísticas BCR'!KC$5,BCR!$A:$A,0),MATCH('Estadísticas BCR'!$B79,BCR!$1:$1,0))),AVERAGE(JQ79:KB79)),"")</f>
        <v>52.613760126102029</v>
      </c>
      <c r="KD79" s="59">
        <f>+IFERROR(IF(ISTEXT(KD$5)=FALSE,(INDEX(BCR!$1:$1048576,MATCH('Estadísticas BCR'!KD$5,BCR!$A:$A,0),MATCH('Estadísticas BCR'!$B79,BCR!$1:$1,0))),AVERAGE(JR79:KC79)),"")</f>
        <v>64.473684210526301</v>
      </c>
      <c r="KE79" s="59">
        <f>+IFERROR(IF(ISTEXT(KE$5)=FALSE,(INDEX(BCR!$1:$1048576,MATCH('Estadísticas BCR'!KE$5,BCR!$A:$A,0),MATCH('Estadísticas BCR'!$B79,BCR!$1:$1,0))),AVERAGE(JS79:KD79)),"")</f>
        <v>51.020408163265301</v>
      </c>
      <c r="KF79" s="59">
        <f>+IFERROR(IF(ISTEXT(KF$5)=FALSE,(INDEX(BCR!$1:$1048576,MATCH('Estadísticas BCR'!KF$5,BCR!$A:$A,0),MATCH('Estadísticas BCR'!$B79,BCR!$1:$1,0))),AVERAGE(JT79:KE79)),"")</f>
        <v>51.923076923076898</v>
      </c>
      <c r="KG79" s="59">
        <f>+IFERROR(IF(ISTEXT(KG$5)=FALSE,(INDEX(BCR!$1:$1048576,MATCH('Estadísticas BCR'!KG$5,BCR!$A:$A,0),MATCH('Estadísticas BCR'!$B79,BCR!$1:$1,0))),AVERAGE(JU79:KF79)),"")</f>
        <v>47.368421052631597</v>
      </c>
      <c r="KH79" s="59">
        <f>+IFERROR(IF(ISTEXT(KH$5)=FALSE,(INDEX(BCR!$1:$1048576,MATCH('Estadísticas BCR'!KH$5,BCR!$A:$A,0),MATCH('Estadísticas BCR'!$B79,BCR!$1:$1,0))),AVERAGE(JV79:KG79)),"")</f>
        <v>46.052631578947398</v>
      </c>
      <c r="KI79" s="59">
        <f>+IFERROR(IF(ISTEXT(KI$5)=FALSE,(INDEX(BCR!$1:$1048576,MATCH('Estadísticas BCR'!KI$5,BCR!$A:$A,0),MATCH('Estadísticas BCR'!$B79,BCR!$1:$1,0))),AVERAGE(JW79:KH79)),"")</f>
        <v>48.863636363636402</v>
      </c>
      <c r="KJ79" s="59">
        <f>+IFERROR(IF(ISTEXT(KJ$5)=FALSE,(INDEX(BCR!$1:$1048576,MATCH('Estadísticas BCR'!KJ$5,BCR!$A:$A,0),MATCH('Estadísticas BCR'!$B79,BCR!$1:$1,0))),AVERAGE(JX79:KI79)),"")</f>
        <v>42.307692307692299</v>
      </c>
      <c r="KK79" s="59">
        <f>+IFERROR(IF(ISTEXT(KK$5)=FALSE,(INDEX(BCR!$1:$1048576,MATCH('Estadísticas BCR'!KK$5,BCR!$A:$A,0),MATCH('Estadísticas BCR'!$B79,BCR!$1:$1,0))),AVERAGE(JY79:KJ79)),"")</f>
        <v>52.7777777777778</v>
      </c>
      <c r="KL79" s="59">
        <f>+IFERROR(IF(ISTEXT(KL$5)=FALSE,(INDEX(BCR!$1:$1048576,MATCH('Estadísticas BCR'!KL$5,BCR!$A:$A,0),MATCH('Estadísticas BCR'!$B79,BCR!$1:$1,0))),AVERAGE(JZ79:KK79)),"")</f>
        <v>55.681818181818201</v>
      </c>
      <c r="KM79" s="59">
        <f>+IFERROR(IF(ISTEXT(KM$5)=FALSE,(INDEX(BCR!$1:$1048576,MATCH('Estadísticas BCR'!KM$5,BCR!$A:$A,0),MATCH('Estadísticas BCR'!$B79,BCR!$1:$1,0))),AVERAGE(KA79:KL79)),"")</f>
        <v>56.8965517241379</v>
      </c>
      <c r="KN79" s="59">
        <f>+IFERROR(IF(ISTEXT(KN$5)=FALSE,(INDEX(BCR!$1:$1048576,MATCH('Estadísticas BCR'!KN$5,BCR!$A:$A,0),MATCH('Estadísticas BCR'!$B79,BCR!$1:$1,0))),AVERAGE(KB79:KM79)),"")</f>
        <v>54.081632653061199</v>
      </c>
      <c r="KO79" s="59">
        <f>+IFERROR(IF(ISTEXT(KO$5)=FALSE,(INDEX(BCR!$1:$1048576,MATCH('Estadísticas BCR'!KO$5,BCR!$A:$A,0),MATCH('Estadísticas BCR'!$B79,BCR!$1:$1,0))),AVERAGE(KC79:KN79)),"")</f>
        <v>53.571428571428598</v>
      </c>
      <c r="KP79" s="60">
        <f>+IFERROR(IF(ISTEXT(KP$5)=FALSE,(INDEX(BCR!$1:$1048576,MATCH('Estadísticas BCR'!KP$5,BCR!$A:$A,0),MATCH('Estadísticas BCR'!$B79,BCR!$1:$1,0))),AVERAGE(KD79:KO79)),"")</f>
        <v>52.084896625666651</v>
      </c>
      <c r="KQ79" s="59">
        <f>+IFERROR(IF(ISTEXT(KQ$5)=FALSE,(INDEX(BCR!$1:$1048576,MATCH('Estadísticas BCR'!KQ$5,BCR!$A:$A,0),MATCH('Estadísticas BCR'!$B79,BCR!$1:$1,0))),AVERAGE(KE79:KP79)),"")</f>
        <v>43.939393939393902</v>
      </c>
      <c r="KR79" s="59">
        <f>+IFERROR(IF(ISTEXT(KR$5)=FALSE,(INDEX(BCR!$1:$1048576,MATCH('Estadísticas BCR'!KR$5,BCR!$A:$A,0),MATCH('Estadísticas BCR'!$B79,BCR!$1:$1,0))),AVERAGE(KF79:KQ79)),"")</f>
        <v>53.030303030303003</v>
      </c>
      <c r="KS79" s="59">
        <f>+IFERROR(IF(ISTEXT(KS$5)=FALSE,(INDEX(BCR!$1:$1048576,MATCH('Estadísticas BCR'!KS$5,BCR!$A:$A,0),MATCH('Estadísticas BCR'!$B79,BCR!$1:$1,0))),AVERAGE(KG79:KR79)),"")</f>
        <v>52.857142857142897</v>
      </c>
      <c r="KT79" s="59">
        <f>+IFERROR(IF(ISTEXT(KT$5)=FALSE,(INDEX(BCR!$1:$1048576,MATCH('Estadísticas BCR'!KT$5,BCR!$A:$A,0),MATCH('Estadísticas BCR'!$B79,BCR!$1:$1,0))),AVERAGE(KH79:KS79)),"")</f>
        <v>48.529411764705898</v>
      </c>
      <c r="KU79" s="59">
        <f>+IFERROR(IF(ISTEXT(KU$5)=FALSE,(INDEX(BCR!$1:$1048576,MATCH('Estadísticas BCR'!KU$5,BCR!$A:$A,0),MATCH('Estadísticas BCR'!$B79,BCR!$1:$1,0))),AVERAGE(KI79:KT79)),"")</f>
        <v>54.285714285714299</v>
      </c>
      <c r="KV79" s="59">
        <f>+IFERROR(IF(ISTEXT(KV$5)=FALSE,(INDEX(BCR!$1:$1048576,MATCH('Estadísticas BCR'!KV$5,BCR!$A:$A,0),MATCH('Estadísticas BCR'!$B79,BCR!$1:$1,0))),AVERAGE(KJ79:KU79)),"")</f>
        <v>54.1666666666667</v>
      </c>
      <c r="KW79" s="59">
        <f>+IFERROR(IF(ISTEXT(KW$5)=FALSE,(INDEX(BCR!$1:$1048576,MATCH('Estadísticas BCR'!KW$5,BCR!$A:$A,0),MATCH('Estadísticas BCR'!$B79,BCR!$1:$1,0))),AVERAGE(KK79:KV79)),"")</f>
        <v>63.571428571428598</v>
      </c>
      <c r="KX79" s="59">
        <f>+IFERROR(IF(ISTEXT(KX$5)=FALSE,(INDEX(BCR!$1:$1048576,MATCH('Estadísticas BCR'!KX$5,BCR!$A:$A,0),MATCH('Estadísticas BCR'!$B79,BCR!$1:$1,0))),AVERAGE(KL79:KW79)),"")</f>
        <v>53.448275862069003</v>
      </c>
      <c r="KY79" s="59">
        <f>+IFERROR(IF(ISTEXT(KY$5)=FALSE,(INDEX(BCR!$1:$1048576,MATCH('Estadísticas BCR'!KY$5,BCR!$A:$A,0),MATCH('Estadísticas BCR'!$B79,BCR!$1:$1,0))),AVERAGE(KM79:KX79)),"")</f>
        <v>54.347826086956502</v>
      </c>
      <c r="KZ79" s="59">
        <f>+IFERROR(IF(ISTEXT(KZ$5)=FALSE,(INDEX(BCR!$1:$1048576,MATCH('Estadísticas BCR'!KZ$5,BCR!$A:$A,0),MATCH('Estadísticas BCR'!$B79,BCR!$1:$1,0))),AVERAGE(KN79:KY79)),"")</f>
        <v>53.3333333333333</v>
      </c>
      <c r="LA79" s="59">
        <f>+IFERROR(IF(ISTEXT(LA$5)=FALSE,(INDEX(BCR!$1:$1048576,MATCH('Estadísticas BCR'!LA$5,BCR!$A:$A,0),MATCH('Estadísticas BCR'!$B79,BCR!$1:$1,0))),AVERAGE(KO79:KZ79)),"")</f>
        <v>52.564102564102598</v>
      </c>
      <c r="LB79" s="59">
        <f>+IFERROR(IF(ISTEXT(LB$5)=FALSE,(INDEX(BCR!$1:$1048576,MATCH('Estadísticas BCR'!LB$5,BCR!$A:$A,0),MATCH('Estadísticas BCR'!$B79,BCR!$1:$1,0))),AVERAGE(KP79:LA79)),"")</f>
        <v>55.882352941176499</v>
      </c>
      <c r="LC79" s="60">
        <f>+IFERROR(IF(ISTEXT(LC$5)=FALSE,(INDEX(BCR!$1:$1048576,MATCH('Estadísticas BCR'!LC$5,BCR!$A:$A,0),MATCH('Estadísticas BCR'!$B79,BCR!$1:$1,0))),AVERAGE(KQ79:LB79)),"")</f>
        <v>53.32966265858277</v>
      </c>
      <c r="LD79" s="59">
        <f>+IFERROR(IF(ISTEXT(LD$5)=FALSE,(INDEX(BCR!$1:$1048576,MATCH('Estadísticas BCR'!LD$5,BCR!$A:$A,0),MATCH('Estadísticas BCR'!$B79,BCR!$1:$1,0))),AVERAGE(KR79:LC79)),"")</f>
        <v>63.75</v>
      </c>
      <c r="LE79" s="59">
        <f>+IFERROR(IF(ISTEXT(LE$5)=FALSE,(INDEX(BCR!$1:$1048576,MATCH('Estadísticas BCR'!LE$5,BCR!$A:$A,0),MATCH('Estadísticas BCR'!$B79,BCR!$1:$1,0))),AVERAGE(KS79:LD79)),"")</f>
        <v>63.75</v>
      </c>
      <c r="LF79" s="59">
        <f>+IFERROR(IF(ISTEXT(LF$5)=FALSE,(INDEX(BCR!$1:$1048576,MATCH('Estadísticas BCR'!LF$5,BCR!$A:$A,0),MATCH('Estadísticas BCR'!$B79,BCR!$1:$1,0))),AVERAGE(KT79:LE79)),"")</f>
        <v>58.064516129032299</v>
      </c>
      <c r="LG79" s="59">
        <f>+IFERROR(IF(ISTEXT(LG$5)=FALSE,(INDEX(BCR!$1:$1048576,MATCH('Estadísticas BCR'!LG$5,BCR!$A:$A,0),MATCH('Estadísticas BCR'!$B79,BCR!$1:$1,0))),AVERAGE(KU79:LF79)),"")</f>
        <v>58.75</v>
      </c>
      <c r="LH79" s="59">
        <f>+IFERROR(IF(ISTEXT(LH$5)=FALSE,(INDEX(BCR!$1:$1048576,MATCH('Estadísticas BCR'!LH$5,BCR!$A:$A,0),MATCH('Estadísticas BCR'!$B79,BCR!$1:$1,0))),AVERAGE(KV79:LG79)),"")</f>
        <v>56.818181818181799</v>
      </c>
      <c r="LI79" s="59">
        <f>+IFERROR(IF(ISTEXT(LI$5)=FALSE,(INDEX(BCR!$1:$1048576,MATCH('Estadísticas BCR'!LI$5,BCR!$A:$A,0),MATCH('Estadísticas BCR'!$B79,BCR!$1:$1,0))),AVERAGE(KW79:LH79)),"")</f>
        <v>61.6279069767442</v>
      </c>
      <c r="LJ79" s="59">
        <f>+IFERROR(IF(ISTEXT(LJ$5)=FALSE,(INDEX(BCR!$1:$1048576,MATCH('Estadísticas BCR'!LJ$5,BCR!$A:$A,0),MATCH('Estadísticas BCR'!$B79,BCR!$1:$1,0))),AVERAGE(KX79:LI79)),"")</f>
        <v>64.705882352941202</v>
      </c>
      <c r="LK79" s="59">
        <f>+IFERROR(IF(ISTEXT(LK$5)=FALSE,(INDEX(BCR!$1:$1048576,MATCH('Estadísticas BCR'!LK$5,BCR!$A:$A,0),MATCH('Estadísticas BCR'!$B79,BCR!$1:$1,0))),AVERAGE(KY79:LJ79)),"")</f>
        <v>67.441860465116307</v>
      </c>
      <c r="LL79" s="59">
        <f>+IFERROR(IF(ISTEXT(LL$5)=FALSE,(INDEX(BCR!$1:$1048576,MATCH('Estadísticas BCR'!LL$5,BCR!$A:$A,0),MATCH('Estadísticas BCR'!$B79,BCR!$1:$1,0))),AVERAGE(KZ79:LK79)),"")</f>
        <v>59.090909090909101</v>
      </c>
      <c r="LM79" s="59">
        <f>+IFERROR(IF(ISTEXT(LM$5)=FALSE,(INDEX(BCR!$1:$1048576,MATCH('Estadísticas BCR'!LM$5,BCR!$A:$A,0),MATCH('Estadísticas BCR'!$B79,BCR!$1:$1,0))),AVERAGE(LA79:LL79)),"")</f>
        <v>59.183673469387799</v>
      </c>
      <c r="LN79" s="59">
        <f>+IFERROR(IF(ISTEXT(LN$5)=FALSE,(INDEX(BCR!$1:$1048576,MATCH('Estadísticas BCR'!LN$5,BCR!$A:$A,0),MATCH('Estadísticas BCR'!$B79,BCR!$1:$1,0))),AVERAGE(LB79:LM79)),"")</f>
        <v>55</v>
      </c>
      <c r="LO79" s="59">
        <f>+IFERROR(IF(ISTEXT(LO$5)=FALSE,(INDEX(BCR!$1:$1048576,MATCH('Estadísticas BCR'!LO$5,BCR!$A:$A,0),MATCH('Estadísticas BCR'!$B79,BCR!$1:$1,0))),AVERAGE(LC79:LN79)),"")</f>
        <v>60.256410256410298</v>
      </c>
      <c r="LP79" s="60">
        <f>+IFERROR(IF(ISTEXT(LP$5)=FALSE,(INDEX(BCR!$1:$1048576,MATCH('Estadísticas BCR'!LP$5,BCR!$A:$A,0),MATCH('Estadísticas BCR'!$B79,BCR!$1:$1,0))),AVERAGE(LD79:LO79)),"")</f>
        <v>60.70327837989359</v>
      </c>
      <c r="LQ79" s="59">
        <f>+IFERROR(IF(ISTEXT(LQ$5)=FALSE,(INDEX(BCR!$1:$1048576,MATCH('Estadísticas BCR'!LQ$5,BCR!$A:$A,0),MATCH('Estadísticas BCR'!$B79,BCR!$1:$1,0))),AVERAGE(LE79:LP79)),"")</f>
        <v>59.210526315789501</v>
      </c>
      <c r="LR79" s="59">
        <f>+IFERROR(IF(ISTEXT(LR$5)=FALSE,(INDEX(BCR!$1:$1048576,MATCH('Estadísticas BCR'!LR$5,BCR!$A:$A,0),MATCH('Estadísticas BCR'!$B79,BCR!$1:$1,0))),AVERAGE(LF79:LQ79)),"")</f>
        <v>62.195121951219498</v>
      </c>
      <c r="LS79" s="59">
        <f>+IFERROR(IF(ISTEXT(LS$5)=FALSE,(INDEX(BCR!$1:$1048576,MATCH('Estadísticas BCR'!LS$5,BCR!$A:$A,0),MATCH('Estadísticas BCR'!$B79,BCR!$1:$1,0))),AVERAGE(LG79:LR79)),"")</f>
        <v>59.523809523809497</v>
      </c>
      <c r="LT79" s="59">
        <f>+IFERROR(IF(ISTEXT(LT$5)=FALSE,(INDEX(BCR!$1:$1048576,MATCH('Estadísticas BCR'!LT$5,BCR!$A:$A,0),MATCH('Estadísticas BCR'!$B79,BCR!$1:$1,0))),AVERAGE(LH79:LS79)),"")</f>
        <v>58.620689655172399</v>
      </c>
      <c r="LU79" s="59">
        <f>+IFERROR(IF(ISTEXT(LU$5)=FALSE,(INDEX(BCR!$1:$1048576,MATCH('Estadísticas BCR'!LU$5,BCR!$A:$A,0),MATCH('Estadísticas BCR'!$B79,BCR!$1:$1,0))),AVERAGE(LI79:LT79)),"")</f>
        <v>67.567567567567593</v>
      </c>
      <c r="LV79" s="59">
        <f>+IFERROR(IF(ISTEXT(LV$5)=FALSE,(INDEX(BCR!$1:$1048576,MATCH('Estadísticas BCR'!LV$5,BCR!$A:$A,0),MATCH('Estadísticas BCR'!$B79,BCR!$1:$1,0))),AVERAGE(LJ79:LU79)),"")</f>
        <v>63.636363636363598</v>
      </c>
      <c r="LW79" s="59">
        <f>+IFERROR(IF(ISTEXT(LW$5)=FALSE,(INDEX(BCR!$1:$1048576,MATCH('Estadísticas BCR'!LW$5,BCR!$A:$A,0),MATCH('Estadísticas BCR'!$B79,BCR!$1:$1,0))),AVERAGE(LK79:LV79)),"")</f>
        <v>63.559322033898297</v>
      </c>
      <c r="LX79" s="59">
        <f>+IFERROR(IF(ISTEXT(LX$5)=FALSE,(INDEX(BCR!$1:$1048576,MATCH('Estadísticas BCR'!LX$5,BCR!$A:$A,0),MATCH('Estadísticas BCR'!$B79,BCR!$1:$1,0))),AVERAGE(LL79:LW79)),"")</f>
        <v>61.818181818181799</v>
      </c>
      <c r="LY79" s="59">
        <f>+IFERROR(IF(ISTEXT(LY$5)=FALSE,(INDEX(BCR!$1:$1048576,MATCH('Estadísticas BCR'!LY$5,BCR!$A:$A,0),MATCH('Estadísticas BCR'!$B79,BCR!$1:$1,0))),AVERAGE(LM79:LX79)),"")</f>
        <v>55.2083333333333</v>
      </c>
      <c r="LZ79" s="59">
        <f>+IFERROR(IF(ISTEXT(LZ$5)=FALSE,(INDEX(BCR!$1:$1048576,MATCH('Estadísticas BCR'!LZ$5,BCR!$A:$A,0),MATCH('Estadísticas BCR'!$B79,BCR!$1:$1,0))),AVERAGE(LN79:LY79)),"")</f>
        <v>61.904761904761898</v>
      </c>
      <c r="MA79" s="59">
        <f>+IFERROR(IF(ISTEXT(MA$5)=FALSE,(INDEX(BCR!$1:$1048576,MATCH('Estadísticas BCR'!MA$5,BCR!$A:$A,0),MATCH('Estadísticas BCR'!$B79,BCR!$1:$1,0))),AVERAGE(LO79:LZ79)),"")</f>
        <v>51.785714285714299</v>
      </c>
      <c r="MB79" s="59">
        <f>+IFERROR(IF(ISTEXT(MB$5)=FALSE,(INDEX(BCR!$1:$1048576,MATCH('Estadísticas BCR'!MB$5,BCR!$A:$A,0),MATCH('Estadísticas BCR'!$B79,BCR!$1:$1,0))),AVERAGE(LP79:MA79)),"")</f>
        <v>59.210526315789501</v>
      </c>
      <c r="MC79" s="60">
        <f>+IFERROR(IF(ISTEXT(MC$5)=FALSE,(INDEX(BCR!$1:$1048576,MATCH('Estadísticas BCR'!MC$5,BCR!$A:$A,0),MATCH('Estadísticas BCR'!$B79,BCR!$1:$1,0))),AVERAGE(LQ79:MB79)),"")</f>
        <v>60.35340986180011</v>
      </c>
      <c r="MD79" s="59">
        <f>+IFERROR(IF(ISTEXT(MD$5)=FALSE,(INDEX(BCR!$1:$1048576,MATCH('Estadísticas BCR'!MD$5,BCR!$A:$A,0),MATCH('Estadísticas BCR'!$B79,BCR!$1:$1,0))),AVERAGE(LR79:MC79)),"")</f>
        <v>62.162162162162197</v>
      </c>
      <c r="ME79" s="59">
        <f>+IFERROR(IF(ISTEXT(ME$5)=FALSE,(INDEX(BCR!$1:$1048576,MATCH('Estadísticas BCR'!ME$5,BCR!$A:$A,0),MATCH('Estadísticas BCR'!$B79,BCR!$1:$1,0))),AVERAGE(LS79:MD79)),"")</f>
        <v>63.235294117647101</v>
      </c>
      <c r="MF79" s="59">
        <f>+IFERROR(IF(ISTEXT(MF$5)=FALSE,(INDEX(BCR!$1:$1048576,MATCH('Estadísticas BCR'!MF$5,BCR!$A:$A,0),MATCH('Estadísticas BCR'!$B79,BCR!$1:$1,0))),AVERAGE(LT79:ME79)),"")</f>
        <v>59.375</v>
      </c>
      <c r="MG79" s="59" t="str">
        <f>+IFERROR(IF(ISTEXT(MG$5)=FALSE,(INDEX(BCR!$1:$1048576,MATCH('Estadísticas BCR'!MG$5,BCR!$A:$A,0),MATCH('Estadísticas BCR'!$B79,BCR!$1:$1,0))),AVERAGE(LU79:MF79)),"")</f>
        <v/>
      </c>
      <c r="MH79" s="59" t="str">
        <f>+IFERROR(IF(ISTEXT(MH$5)=FALSE,(INDEX(BCR!$1:$1048576,MATCH('Estadísticas BCR'!MH$5,BCR!$A:$A,0),MATCH('Estadísticas BCR'!$B79,BCR!$1:$1,0))),AVERAGE(LV79:MG79)),"")</f>
        <v/>
      </c>
      <c r="MI79" s="59" t="str">
        <f>+IFERROR(IF(ISTEXT(MI$5)=FALSE,(INDEX(BCR!$1:$1048576,MATCH('Estadísticas BCR'!MI$5,BCR!$A:$A,0),MATCH('Estadísticas BCR'!$B79,BCR!$1:$1,0))),AVERAGE(LW79:MH79)),"")</f>
        <v/>
      </c>
      <c r="MJ79" s="59" t="str">
        <f>+IFERROR(IF(ISTEXT(MJ$5)=FALSE,(INDEX(BCR!$1:$1048576,MATCH('Estadísticas BCR'!MJ$5,BCR!$A:$A,0),MATCH('Estadísticas BCR'!$B79,BCR!$1:$1,0))),AVERAGE(LX79:MI79)),"")</f>
        <v/>
      </c>
      <c r="MK79" s="59" t="str">
        <f>+IFERROR(IF(ISTEXT(MK$5)=FALSE,(INDEX(BCR!$1:$1048576,MATCH('Estadísticas BCR'!MK$5,BCR!$A:$A,0),MATCH('Estadísticas BCR'!$B79,BCR!$1:$1,0))),AVERAGE(LY79:MJ79)),"")</f>
        <v/>
      </c>
      <c r="ML79" s="59" t="str">
        <f>+IFERROR(IF(ISTEXT(ML$5)=FALSE,(INDEX(BCR!$1:$1048576,MATCH('Estadísticas BCR'!ML$5,BCR!$A:$A,0),MATCH('Estadísticas BCR'!$B79,BCR!$1:$1,0))),AVERAGE(LZ79:MK79)),"")</f>
        <v/>
      </c>
      <c r="MM79" s="59" t="str">
        <f>+IFERROR(IF(ISTEXT(MM$5)=FALSE,(INDEX(BCR!$1:$1048576,MATCH('Estadísticas BCR'!MM$5,BCR!$A:$A,0),MATCH('Estadísticas BCR'!$B79,BCR!$1:$1,0))),AVERAGE(MA79:ML79)),"")</f>
        <v/>
      </c>
      <c r="MN79" s="59" t="str">
        <f>+IFERROR(IF(ISTEXT(MN$5)=FALSE,(INDEX(BCR!$1:$1048576,MATCH('Estadísticas BCR'!MN$5,BCR!$A:$A,0),MATCH('Estadísticas BCR'!$B79,BCR!$1:$1,0))),AVERAGE(MB79:MM79)),"")</f>
        <v/>
      </c>
      <c r="MO79" s="59" t="str">
        <f>+IFERROR(IF(ISTEXT(MO$5)=FALSE,(INDEX(BCR!$1:$1048576,MATCH('Estadísticas BCR'!MO$5,BCR!$A:$A,0),MATCH('Estadísticas BCR'!$B79,BCR!$1:$1,0))),AVERAGE(MC79:MN79)),"")</f>
        <v/>
      </c>
      <c r="MP79" s="60">
        <f>+IFERROR(IF(ISTEXT(MP$5)=FALSE,(INDEX(BCR!$1:$1048576,MATCH('Estadísticas BCR'!MP$5,BCR!$A:$A,0),MATCH('Estadísticas BCR'!$B79,BCR!$1:$1,0))),AVERAGE(MD79:MO79)),"")</f>
        <v>61.590818759936433</v>
      </c>
    </row>
    <row r="80" spans="2:354" outlineLevel="1">
      <c r="B80" s="9" t="s">
        <v>925</v>
      </c>
      <c r="C80" s="126" t="s">
        <v>921</v>
      </c>
      <c r="D80" s="104">
        <f>+IFERROR(IF(ISTEXT(D$5)=FALSE,(INDEX(BCR!$1:$1048576,MATCH('Estadísticas BCR'!D$5,BCR!$A:$A,0),MATCH('Estadísticas BCR'!$B80,BCR!$1:$1,0))),AVERAGE(#REF!)),"")</f>
        <v>0</v>
      </c>
      <c r="E80" s="104">
        <f>+IFERROR(IF(ISTEXT(E$5)=FALSE,(INDEX(BCR!$1:$1048576,MATCH('Estadísticas BCR'!E$5,BCR!$A:$A,0),MATCH('Estadísticas BCR'!$B80,BCR!$1:$1,0))),AVERAGE(#REF!)),"")</f>
        <v>0</v>
      </c>
      <c r="F80" s="104">
        <f>+IFERROR(IF(ISTEXT(F$5)=FALSE,(INDEX(BCR!$1:$1048576,MATCH('Estadísticas BCR'!F$5,BCR!$A:$A,0),MATCH('Estadísticas BCR'!$B80,BCR!$1:$1,0))),AVERAGE(#REF!)),"")</f>
        <v>0</v>
      </c>
      <c r="G80" s="104" t="str">
        <f>+IFERROR(IF(ISTEXT(G$5)=FALSE,(INDEX(BCR!$1:$1048576,MATCH('Estadísticas BCR'!G$5,BCR!$A:$A,0),MATCH('Estadísticas BCR'!$B80,BCR!$1:$1,0))),AVERAGE(#REF!)),"")</f>
        <v/>
      </c>
      <c r="H80" s="104">
        <f>+IFERROR(IF(ISTEXT(H$5)=FALSE,(INDEX(BCR!$1:$1048576,MATCH('Estadísticas BCR'!H$5,BCR!$A:$A,0),MATCH('Estadísticas BCR'!$B80,BCR!$1:$1,0))),AVERAGE(#REF!)),"")</f>
        <v>0</v>
      </c>
      <c r="I80" s="104">
        <f>+IFERROR(IF(ISTEXT(I$5)=FALSE,(INDEX(BCR!$1:$1048576,MATCH('Estadísticas BCR'!I$5,BCR!$A:$A,0),MATCH('Estadísticas BCR'!$B80,BCR!$1:$1,0))),AVERAGE(#REF!)),"")</f>
        <v>0</v>
      </c>
      <c r="J80" s="104">
        <f>+IFERROR(IF(ISTEXT(J$5)=FALSE,(INDEX(BCR!$1:$1048576,MATCH('Estadísticas BCR'!J$5,BCR!$A:$A,0),MATCH('Estadísticas BCR'!$B80,BCR!$1:$1,0))),AVERAGE(#REF!)),"")</f>
        <v>0</v>
      </c>
      <c r="K80" s="104">
        <f>+IFERROR(IF(ISTEXT(K$5)=FALSE,(INDEX(BCR!$1:$1048576,MATCH('Estadísticas BCR'!K$5,BCR!$A:$A,0),MATCH('Estadísticas BCR'!$B80,BCR!$1:$1,0))),AVERAGE(#REF!)),"")</f>
        <v>0</v>
      </c>
      <c r="L80" s="104">
        <f>+IFERROR(IF(ISTEXT(L$5)=FALSE,(INDEX(BCR!$1:$1048576,MATCH('Estadísticas BCR'!L$5,BCR!$A:$A,0),MATCH('Estadísticas BCR'!$B80,BCR!$1:$1,0))),AVERAGE(#REF!)),"")</f>
        <v>0</v>
      </c>
      <c r="M80" s="104">
        <f>+IFERROR(IF(ISTEXT(M$5)=FALSE,(INDEX(BCR!$1:$1048576,MATCH('Estadísticas BCR'!M$5,BCR!$A:$A,0),MATCH('Estadísticas BCR'!$B80,BCR!$1:$1,0))),AVERAGE(#REF!)),"")</f>
        <v>0</v>
      </c>
      <c r="N80" s="104">
        <f>+IFERROR(IF(ISTEXT(N$5)=FALSE,(INDEX(BCR!$1:$1048576,MATCH('Estadísticas BCR'!N$5,BCR!$A:$A,0),MATCH('Estadísticas BCR'!$B80,BCR!$1:$1,0))),AVERAGE(#REF!)),"")</f>
        <v>0</v>
      </c>
      <c r="O80" s="104">
        <f>+IFERROR(IF(ISTEXT(O$5)=FALSE,(INDEX(BCR!$1:$1048576,MATCH('Estadísticas BCR'!O$5,BCR!$A:$A,0),MATCH('Estadísticas BCR'!$B80,BCR!$1:$1,0))),AVERAGE(#REF!)),"")</f>
        <v>0</v>
      </c>
      <c r="P80" s="60">
        <f>+IFERROR(IF(ISTEXT(P$5)=FALSE,(INDEX(BCR!$1:$1048576,MATCH('Estadísticas BCR'!P$5,BCR!$A:$A,0),MATCH('Estadísticas BCR'!$B80,BCR!$1:$1,0))),AVERAGE(D80:O80)),"")</f>
        <v>0</v>
      </c>
      <c r="Q80" s="104">
        <f>+IFERROR(IF(ISTEXT(Q$5)=FALSE,(INDEX(BCR!$1:$1048576,MATCH('Estadísticas BCR'!Q$5,BCR!$A:$A,0),MATCH('Estadísticas BCR'!$B80,BCR!$1:$1,0))),AVERAGE(#REF!)),"")</f>
        <v>0</v>
      </c>
      <c r="R80" s="104">
        <f>+IFERROR(IF(ISTEXT(R$5)=FALSE,(INDEX(BCR!$1:$1048576,MATCH('Estadísticas BCR'!R$5,BCR!$A:$A,0),MATCH('Estadísticas BCR'!$B80,BCR!$1:$1,0))),AVERAGE(#REF!)),"")</f>
        <v>0</v>
      </c>
      <c r="S80" s="104">
        <f>+IFERROR(IF(ISTEXT(S$5)=FALSE,(INDEX(BCR!$1:$1048576,MATCH('Estadísticas BCR'!S$5,BCR!$A:$A,0),MATCH('Estadísticas BCR'!$B80,BCR!$1:$1,0))),AVERAGE(#REF!)),"")</f>
        <v>0</v>
      </c>
      <c r="T80" s="104">
        <f>+IFERROR(IF(ISTEXT(T$5)=FALSE,(INDEX(BCR!$1:$1048576,MATCH('Estadísticas BCR'!T$5,BCR!$A:$A,0),MATCH('Estadísticas BCR'!$B80,BCR!$1:$1,0))),AVERAGE(#REF!)),"")</f>
        <v>0</v>
      </c>
      <c r="U80" s="104">
        <f>+IFERROR(IF(ISTEXT(U$5)=FALSE,(INDEX(BCR!$1:$1048576,MATCH('Estadísticas BCR'!U$5,BCR!$A:$A,0),MATCH('Estadísticas BCR'!$B80,BCR!$1:$1,0))),AVERAGE(#REF!)),"")</f>
        <v>0</v>
      </c>
      <c r="V80" s="104">
        <f>+IFERROR(IF(ISTEXT(V$5)=FALSE,(INDEX(BCR!$1:$1048576,MATCH('Estadísticas BCR'!V$5,BCR!$A:$A,0),MATCH('Estadísticas BCR'!$B80,BCR!$1:$1,0))),AVERAGE(#REF!)),"")</f>
        <v>0</v>
      </c>
      <c r="W80" s="104">
        <f>+IFERROR(IF(ISTEXT(W$5)=FALSE,(INDEX(BCR!$1:$1048576,MATCH('Estadísticas BCR'!W$5,BCR!$A:$A,0),MATCH('Estadísticas BCR'!$B80,BCR!$1:$1,0))),AVERAGE(#REF!)),"")</f>
        <v>0</v>
      </c>
      <c r="X80" s="104">
        <f>+IFERROR(IF(ISTEXT(X$5)=FALSE,(INDEX(BCR!$1:$1048576,MATCH('Estadísticas BCR'!X$5,BCR!$A:$A,0),MATCH('Estadísticas BCR'!$B80,BCR!$1:$1,0))),AVERAGE(#REF!)),"")</f>
        <v>0</v>
      </c>
      <c r="Y80" s="104">
        <f>+IFERROR(IF(ISTEXT(Y$5)=FALSE,(INDEX(BCR!$1:$1048576,MATCH('Estadísticas BCR'!Y$5,BCR!$A:$A,0),MATCH('Estadísticas BCR'!$B80,BCR!$1:$1,0))),AVERAGE(#REF!)),"")</f>
        <v>0</v>
      </c>
      <c r="Z80" s="104">
        <f>+IFERROR(IF(ISTEXT(Z$5)=FALSE,(INDEX(BCR!$1:$1048576,MATCH('Estadísticas BCR'!Z$5,BCR!$A:$A,0),MATCH('Estadísticas BCR'!$B80,BCR!$1:$1,0))),AVERAGE(#REF!)),"")</f>
        <v>0</v>
      </c>
      <c r="AA80" s="104">
        <f>+IFERROR(IF(ISTEXT(AA$5)=FALSE,(INDEX(BCR!$1:$1048576,MATCH('Estadísticas BCR'!AA$5,BCR!$A:$A,0),MATCH('Estadísticas BCR'!$B80,BCR!$1:$1,0))),AVERAGE(#REF!)),"")</f>
        <v>0</v>
      </c>
      <c r="AB80" s="104">
        <f>+IFERROR(IF(ISTEXT(AB$5)=FALSE,(INDEX(BCR!$1:$1048576,MATCH('Estadísticas BCR'!AB$5,BCR!$A:$A,0),MATCH('Estadísticas BCR'!$B80,BCR!$1:$1,0))),AVERAGE(#REF!)),"")</f>
        <v>0</v>
      </c>
      <c r="AC80" s="60">
        <f>+IFERROR(IF(ISTEXT(AC$5)=FALSE,(INDEX(BCR!$1:$1048576,MATCH('Estadísticas BCR'!AC$5,BCR!$A:$A,0),MATCH('Estadísticas BCR'!$B80,BCR!$1:$1,0))),AVERAGE(Q80:AB80)),"")</f>
        <v>0</v>
      </c>
      <c r="AD80" s="59">
        <f>+IFERROR(IF(ISTEXT(AD$5)=FALSE,(INDEX(BCR!$1:$1048576,MATCH('Estadísticas BCR'!AD$5,BCR!$A:$A,0),MATCH('Estadísticas BCR'!$B80,BCR!$1:$1,0))),AVERAGE(#REF!)),"")</f>
        <v>0</v>
      </c>
      <c r="AE80" s="59">
        <f>+IFERROR(IF(ISTEXT(AE$5)=FALSE,(INDEX(BCR!$1:$1048576,MATCH('Estadísticas BCR'!AE$5,BCR!$A:$A,0),MATCH('Estadísticas BCR'!$B80,BCR!$1:$1,0))),AVERAGE(#REF!)),"")</f>
        <v>0</v>
      </c>
      <c r="AF80" s="59">
        <f>+IFERROR(IF(ISTEXT(AF$5)=FALSE,(INDEX(BCR!$1:$1048576,MATCH('Estadísticas BCR'!AF$5,BCR!$A:$A,0),MATCH('Estadísticas BCR'!$B80,BCR!$1:$1,0))),AVERAGE(#REF!)),"")</f>
        <v>0</v>
      </c>
      <c r="AG80" s="59">
        <f>+IFERROR(IF(ISTEXT(AG$5)=FALSE,(INDEX(BCR!$1:$1048576,MATCH('Estadísticas BCR'!AG$5,BCR!$A:$A,0),MATCH('Estadísticas BCR'!$B80,BCR!$1:$1,0))),AVERAGE(#REF!)),"")</f>
        <v>0</v>
      </c>
      <c r="AH80" s="59">
        <f>+IFERROR(IF(ISTEXT(AH$5)=FALSE,(INDEX(BCR!$1:$1048576,MATCH('Estadísticas BCR'!AH$5,BCR!$A:$A,0),MATCH('Estadísticas BCR'!$B80,BCR!$1:$1,0))),AVERAGE(#REF!)),"")</f>
        <v>0</v>
      </c>
      <c r="AI80" s="59">
        <f>+IFERROR(IF(ISTEXT(AI$5)=FALSE,(INDEX(BCR!$1:$1048576,MATCH('Estadísticas BCR'!AI$5,BCR!$A:$A,0),MATCH('Estadísticas BCR'!$B80,BCR!$1:$1,0))),AVERAGE(#REF!)),"")</f>
        <v>0</v>
      </c>
      <c r="AJ80" s="59">
        <f>+IFERROR(IF(ISTEXT(AJ$5)=FALSE,(INDEX(BCR!$1:$1048576,MATCH('Estadísticas BCR'!AJ$5,BCR!$A:$A,0),MATCH('Estadísticas BCR'!$B80,BCR!$1:$1,0))),AVERAGE(#REF!)),"")</f>
        <v>0</v>
      </c>
      <c r="AK80" s="59">
        <f>+IFERROR(IF(ISTEXT(AK$5)=FALSE,(INDEX(BCR!$1:$1048576,MATCH('Estadísticas BCR'!AK$5,BCR!$A:$A,0),MATCH('Estadísticas BCR'!$B80,BCR!$1:$1,0))),AVERAGE(#REF!)),"")</f>
        <v>0</v>
      </c>
      <c r="AL80" s="59">
        <f>+IFERROR(IF(ISTEXT(AL$5)=FALSE,(INDEX(BCR!$1:$1048576,MATCH('Estadísticas BCR'!AL$5,BCR!$A:$A,0),MATCH('Estadísticas BCR'!$B80,BCR!$1:$1,0))),AVERAGE(#REF!)),"")</f>
        <v>0</v>
      </c>
      <c r="AM80" s="59">
        <f>+IFERROR(IF(ISTEXT(AM$5)=FALSE,(INDEX(BCR!$1:$1048576,MATCH('Estadísticas BCR'!AM$5,BCR!$A:$A,0),MATCH('Estadísticas BCR'!$B80,BCR!$1:$1,0))),AVERAGE(#REF!)),"")</f>
        <v>0</v>
      </c>
      <c r="AN80" s="59">
        <f>+IFERROR(IF(ISTEXT(AN$5)=FALSE,(INDEX(BCR!$1:$1048576,MATCH('Estadísticas BCR'!AN$5,BCR!$A:$A,0),MATCH('Estadísticas BCR'!$B80,BCR!$1:$1,0))),AVERAGE(#REF!)),"")</f>
        <v>0</v>
      </c>
      <c r="AO80" s="59">
        <f>+IFERROR(IF(ISTEXT(AO$5)=FALSE,(INDEX(BCR!$1:$1048576,MATCH('Estadísticas BCR'!AO$5,BCR!$A:$A,0),MATCH('Estadísticas BCR'!$B80,BCR!$1:$1,0))),AVERAGE(#REF!)),"")</f>
        <v>0</v>
      </c>
      <c r="AP80" s="60">
        <f>+IFERROR(IF(ISTEXT(AP$5)=FALSE,(INDEX(BCR!$1:$1048576,MATCH('Estadísticas BCR'!AP$5,BCR!$A:$A,0),MATCH('Estadísticas BCR'!$B80,BCR!$1:$1,0))),AVERAGE(AD80:AO80)),"")</f>
        <v>0</v>
      </c>
      <c r="AQ80" s="59">
        <f>+IFERROR(IF(ISTEXT(AQ$5)=FALSE,(INDEX(BCR!$1:$1048576,MATCH('Estadísticas BCR'!AQ$5,BCR!$A:$A,0),MATCH('Estadísticas BCR'!$B80,BCR!$1:$1,0))),AVERAGE(#REF!)),"")</f>
        <v>0</v>
      </c>
      <c r="AR80" s="59">
        <f>+IFERROR(IF(ISTEXT(AR$5)=FALSE,(INDEX(BCR!$1:$1048576,MATCH('Estadísticas BCR'!AR$5,BCR!$A:$A,0),MATCH('Estadísticas BCR'!$B80,BCR!$1:$1,0))),AVERAGE(#REF!)),"")</f>
        <v>0</v>
      </c>
      <c r="AS80" s="59">
        <f>+IFERROR(IF(ISTEXT(AS$5)=FALSE,(INDEX(BCR!$1:$1048576,MATCH('Estadísticas BCR'!AS$5,BCR!$A:$A,0),MATCH('Estadísticas BCR'!$B80,BCR!$1:$1,0))),AVERAGE(#REF!)),"")</f>
        <v>0</v>
      </c>
      <c r="AT80" s="59">
        <f>+IFERROR(IF(ISTEXT(AT$5)=FALSE,(INDEX(BCR!$1:$1048576,MATCH('Estadísticas BCR'!AT$5,BCR!$A:$A,0),MATCH('Estadísticas BCR'!$B80,BCR!$1:$1,0))),AVERAGE(#REF!)),"")</f>
        <v>0</v>
      </c>
      <c r="AU80" s="59">
        <f>+IFERROR(IF(ISTEXT(AU$5)=FALSE,(INDEX(BCR!$1:$1048576,MATCH('Estadísticas BCR'!AU$5,BCR!$A:$A,0),MATCH('Estadísticas BCR'!$B80,BCR!$1:$1,0))),AVERAGE(#REF!)),"")</f>
        <v>0</v>
      </c>
      <c r="AV80" s="59">
        <f>+IFERROR(IF(ISTEXT(AV$5)=FALSE,(INDEX(BCR!$1:$1048576,MATCH('Estadísticas BCR'!AV$5,BCR!$A:$A,0),MATCH('Estadísticas BCR'!$B80,BCR!$1:$1,0))),AVERAGE(#REF!)),"")</f>
        <v>0</v>
      </c>
      <c r="AW80" s="59">
        <f>+IFERROR(IF(ISTEXT(AW$5)=FALSE,(INDEX(BCR!$1:$1048576,MATCH('Estadísticas BCR'!AW$5,BCR!$A:$A,0),MATCH('Estadísticas BCR'!$B80,BCR!$1:$1,0))),AVERAGE(#REF!)),"")</f>
        <v>0</v>
      </c>
      <c r="AX80" s="59">
        <f>+IFERROR(IF(ISTEXT(AX$5)=FALSE,(INDEX(BCR!$1:$1048576,MATCH('Estadísticas BCR'!AX$5,BCR!$A:$A,0),MATCH('Estadísticas BCR'!$B80,BCR!$1:$1,0))),AVERAGE(#REF!)),"")</f>
        <v>0</v>
      </c>
      <c r="AY80" s="59">
        <f>+IFERROR(IF(ISTEXT(AY$5)=FALSE,(INDEX(BCR!$1:$1048576,MATCH('Estadísticas BCR'!AY$5,BCR!$A:$A,0),MATCH('Estadísticas BCR'!$B80,BCR!$1:$1,0))),AVERAGE(#REF!)),"")</f>
        <v>0</v>
      </c>
      <c r="AZ80" s="59">
        <f>+IFERROR(IF(ISTEXT(AZ$5)=FALSE,(INDEX(BCR!$1:$1048576,MATCH('Estadísticas BCR'!AZ$5,BCR!$A:$A,0),MATCH('Estadísticas BCR'!$B80,BCR!$1:$1,0))),AVERAGE(#REF!)),"")</f>
        <v>0</v>
      </c>
      <c r="BA80" s="59">
        <f>+IFERROR(IF(ISTEXT(BA$5)=FALSE,(INDEX(BCR!$1:$1048576,MATCH('Estadísticas BCR'!BA$5,BCR!$A:$A,0),MATCH('Estadísticas BCR'!$B80,BCR!$1:$1,0))),AVERAGE(#REF!)),"")</f>
        <v>0</v>
      </c>
      <c r="BB80" s="59">
        <f>+IFERROR(IF(ISTEXT(BB$5)=FALSE,(INDEX(BCR!$1:$1048576,MATCH('Estadísticas BCR'!BB$5,BCR!$A:$A,0),MATCH('Estadísticas BCR'!$B80,BCR!$1:$1,0))),AVERAGE(#REF!)),"")</f>
        <v>0</v>
      </c>
      <c r="BC80" s="60">
        <f>+IFERROR(IF(ISTEXT(BC$5)=FALSE,(INDEX(BCR!$1:$1048576,MATCH('Estadísticas BCR'!BC$5,BCR!$A:$A,0),MATCH('Estadísticas BCR'!$B80,BCR!$1:$1,0))),AVERAGE(AQ80:BB80)),"")</f>
        <v>0</v>
      </c>
      <c r="BD80" s="59">
        <f>+IFERROR(IF(ISTEXT(BD$5)=FALSE,(INDEX(BCR!$1:$1048576,MATCH('Estadísticas BCR'!BD$5,BCR!$A:$A,0),MATCH('Estadísticas BCR'!$B80,BCR!$1:$1,0))),AVERAGE(#REF!)),"")</f>
        <v>0</v>
      </c>
      <c r="BE80" s="59">
        <f>+IFERROR(IF(ISTEXT(BE$5)=FALSE,(INDEX(BCR!$1:$1048576,MATCH('Estadísticas BCR'!BE$5,BCR!$A:$A,0),MATCH('Estadísticas BCR'!$B80,BCR!$1:$1,0))),AVERAGE(#REF!)),"")</f>
        <v>0</v>
      </c>
      <c r="BF80" s="59">
        <f>+IFERROR(IF(ISTEXT(BF$5)=FALSE,(INDEX(BCR!$1:$1048576,MATCH('Estadísticas BCR'!BF$5,BCR!$A:$A,0),MATCH('Estadísticas BCR'!$B80,BCR!$1:$1,0))),AVERAGE(#REF!)),"")</f>
        <v>0</v>
      </c>
      <c r="BG80" s="59">
        <f>+IFERROR(IF(ISTEXT(BG$5)=FALSE,(INDEX(BCR!$1:$1048576,MATCH('Estadísticas BCR'!BG$5,BCR!$A:$A,0),MATCH('Estadísticas BCR'!$B80,BCR!$1:$1,0))),AVERAGE(#REF!)),"")</f>
        <v>0</v>
      </c>
      <c r="BH80" s="59">
        <f>+IFERROR(IF(ISTEXT(BH$5)=FALSE,(INDEX(BCR!$1:$1048576,MATCH('Estadísticas BCR'!BH$5,BCR!$A:$A,0),MATCH('Estadísticas BCR'!$B80,BCR!$1:$1,0))),AVERAGE(#REF!)),"")</f>
        <v>0</v>
      </c>
      <c r="BI80" s="59">
        <f>+IFERROR(IF(ISTEXT(BI$5)=FALSE,(INDEX(BCR!$1:$1048576,MATCH('Estadísticas BCR'!BI$5,BCR!$A:$A,0),MATCH('Estadísticas BCR'!$B80,BCR!$1:$1,0))),AVERAGE(#REF!)),"")</f>
        <v>0</v>
      </c>
      <c r="BJ80" s="59">
        <f>+IFERROR(IF(ISTEXT(BJ$5)=FALSE,(INDEX(BCR!$1:$1048576,MATCH('Estadísticas BCR'!BJ$5,BCR!$A:$A,0),MATCH('Estadísticas BCR'!$B80,BCR!$1:$1,0))),AVERAGE(#REF!)),"")</f>
        <v>0</v>
      </c>
      <c r="BK80" s="59">
        <f>+IFERROR(IF(ISTEXT(BK$5)=FALSE,(INDEX(BCR!$1:$1048576,MATCH('Estadísticas BCR'!BK$5,BCR!$A:$A,0),MATCH('Estadísticas BCR'!$B80,BCR!$1:$1,0))),AVERAGE(#REF!)),"")</f>
        <v>0</v>
      </c>
      <c r="BL80" s="59">
        <f>+IFERROR(IF(ISTEXT(BL$5)=FALSE,(INDEX(BCR!$1:$1048576,MATCH('Estadísticas BCR'!BL$5,BCR!$A:$A,0),MATCH('Estadísticas BCR'!$B80,BCR!$1:$1,0))),AVERAGE(#REF!)),"")</f>
        <v>0</v>
      </c>
      <c r="BM80" s="59">
        <f>+IFERROR(IF(ISTEXT(BM$5)=FALSE,(INDEX(BCR!$1:$1048576,MATCH('Estadísticas BCR'!BM$5,BCR!$A:$A,0),MATCH('Estadísticas BCR'!$B80,BCR!$1:$1,0))),AVERAGE(#REF!)),"")</f>
        <v>0</v>
      </c>
      <c r="BN80" s="59">
        <f>+IFERROR(IF(ISTEXT(BN$5)=FALSE,(INDEX(BCR!$1:$1048576,MATCH('Estadísticas BCR'!BN$5,BCR!$A:$A,0),MATCH('Estadísticas BCR'!$B80,BCR!$1:$1,0))),AVERAGE(#REF!)),"")</f>
        <v>0</v>
      </c>
      <c r="BO80" s="59">
        <f>+IFERROR(IF(ISTEXT(BO$5)=FALSE,(INDEX(BCR!$1:$1048576,MATCH('Estadísticas BCR'!BO$5,BCR!$A:$A,0),MATCH('Estadísticas BCR'!$B80,BCR!$1:$1,0))),AVERAGE(#REF!)),"")</f>
        <v>0</v>
      </c>
      <c r="BP80" s="60">
        <f>+IFERROR(IF(ISTEXT(BP$5)=FALSE,(INDEX(BCR!$1:$1048576,MATCH('Estadísticas BCR'!BP$5,BCR!$A:$A,0),MATCH('Estadísticas BCR'!$B80,BCR!$1:$1,0))),AVERAGE(BD80:BO80)),"")</f>
        <v>0</v>
      </c>
      <c r="BQ80" s="59">
        <f>+IFERROR(IF(ISTEXT(BQ$5)=FALSE,(INDEX(BCR!$1:$1048576,MATCH('Estadísticas BCR'!BQ$5,BCR!$A:$A,0),MATCH('Estadísticas BCR'!$B80,BCR!$1:$1,0))),AVERAGE(#REF!)),"")</f>
        <v>0</v>
      </c>
      <c r="BR80" s="59">
        <f>+IFERROR(IF(ISTEXT(BR$5)=FALSE,(INDEX(BCR!$1:$1048576,MATCH('Estadísticas BCR'!BR$5,BCR!$A:$A,0),MATCH('Estadísticas BCR'!$B80,BCR!$1:$1,0))),AVERAGE(#REF!)),"")</f>
        <v>0</v>
      </c>
      <c r="BS80" s="59">
        <f>+IFERROR(IF(ISTEXT(BS$5)=FALSE,(INDEX(BCR!$1:$1048576,MATCH('Estadísticas BCR'!BS$5,BCR!$A:$A,0),MATCH('Estadísticas BCR'!$B80,BCR!$1:$1,0))),AVERAGE(#REF!)),"")</f>
        <v>0</v>
      </c>
      <c r="BT80" s="59">
        <f>+IFERROR(IF(ISTEXT(BT$5)=FALSE,(INDEX(BCR!$1:$1048576,MATCH('Estadísticas BCR'!BT$5,BCR!$A:$A,0),MATCH('Estadísticas BCR'!$B80,BCR!$1:$1,0))),AVERAGE(#REF!)),"")</f>
        <v>0</v>
      </c>
      <c r="BU80" s="59">
        <f>+IFERROR(IF(ISTEXT(BU$5)=FALSE,(INDEX(BCR!$1:$1048576,MATCH('Estadísticas BCR'!BU$5,BCR!$A:$A,0),MATCH('Estadísticas BCR'!$B80,BCR!$1:$1,0))),AVERAGE(#REF!)),"")</f>
        <v>0</v>
      </c>
      <c r="BV80" s="59">
        <f>+IFERROR(IF(ISTEXT(BV$5)=FALSE,(INDEX(BCR!$1:$1048576,MATCH('Estadísticas BCR'!BV$5,BCR!$A:$A,0),MATCH('Estadísticas BCR'!$B80,BCR!$1:$1,0))),AVERAGE(#REF!)),"")</f>
        <v>0</v>
      </c>
      <c r="BW80" s="59">
        <f>+IFERROR(IF(ISTEXT(BW$5)=FALSE,(INDEX(BCR!$1:$1048576,MATCH('Estadísticas BCR'!BW$5,BCR!$A:$A,0),MATCH('Estadísticas BCR'!$B80,BCR!$1:$1,0))),AVERAGE(#REF!)),"")</f>
        <v>0</v>
      </c>
      <c r="BX80" s="59">
        <f>+IFERROR(IF(ISTEXT(BX$5)=FALSE,(INDEX(BCR!$1:$1048576,MATCH('Estadísticas BCR'!BX$5,BCR!$A:$A,0),MATCH('Estadísticas BCR'!$B80,BCR!$1:$1,0))),AVERAGE(#REF!)),"")</f>
        <v>0</v>
      </c>
      <c r="BY80" s="59">
        <f>+IFERROR(IF(ISTEXT(BY$5)=FALSE,(INDEX(BCR!$1:$1048576,MATCH('Estadísticas BCR'!BY$5,BCR!$A:$A,0),MATCH('Estadísticas BCR'!$B80,BCR!$1:$1,0))),AVERAGE(#REF!)),"")</f>
        <v>0</v>
      </c>
      <c r="BZ80" s="59">
        <f>+IFERROR(IF(ISTEXT(BZ$5)=FALSE,(INDEX(BCR!$1:$1048576,MATCH('Estadísticas BCR'!BZ$5,BCR!$A:$A,0),MATCH('Estadísticas BCR'!$B80,BCR!$1:$1,0))),AVERAGE(#REF!)),"")</f>
        <v>0</v>
      </c>
      <c r="CA80" s="59">
        <f>+IFERROR(IF(ISTEXT(CA$5)=FALSE,(INDEX(BCR!$1:$1048576,MATCH('Estadísticas BCR'!CA$5,BCR!$A:$A,0),MATCH('Estadísticas BCR'!$B80,BCR!$1:$1,0))),AVERAGE(#REF!)),"")</f>
        <v>0</v>
      </c>
      <c r="CB80" s="59">
        <f>+IFERROR(IF(ISTEXT(CB$5)=FALSE,(INDEX(BCR!$1:$1048576,MATCH('Estadísticas BCR'!CB$5,BCR!$A:$A,0),MATCH('Estadísticas BCR'!$B80,BCR!$1:$1,0))),AVERAGE(#REF!)),"")</f>
        <v>0</v>
      </c>
      <c r="CC80" s="60">
        <f>+IFERROR(IF(ISTEXT(CC$5)=FALSE,(INDEX(BCR!$1:$1048576,MATCH('Estadísticas BCR'!CC$5,BCR!$A:$A,0),MATCH('Estadísticas BCR'!$B80,BCR!$1:$1,0))),AVERAGE(BQ80:CB80)),"")</f>
        <v>0</v>
      </c>
      <c r="CD80" s="59">
        <f>+IFERROR(IF(ISTEXT(CD$5)=FALSE,(INDEX(BCR!$1:$1048576,MATCH('Estadísticas BCR'!CD$5,BCR!$A:$A,0),MATCH('Estadísticas BCR'!$B80,BCR!$1:$1,0))),AVERAGE(#REF!)),"")</f>
        <v>0</v>
      </c>
      <c r="CE80" s="59">
        <f>+IFERROR(IF(ISTEXT(CE$5)=FALSE,(INDEX(BCR!$1:$1048576,MATCH('Estadísticas BCR'!CE$5,BCR!$A:$A,0),MATCH('Estadísticas BCR'!$B80,BCR!$1:$1,0))),AVERAGE(#REF!)),"")</f>
        <v>0</v>
      </c>
      <c r="CF80" s="59">
        <f>+IFERROR(IF(ISTEXT(CF$5)=FALSE,(INDEX(BCR!$1:$1048576,MATCH('Estadísticas BCR'!CF$5,BCR!$A:$A,0),MATCH('Estadísticas BCR'!$B80,BCR!$1:$1,0))),AVERAGE(#REF!)),"")</f>
        <v>0</v>
      </c>
      <c r="CG80" s="59">
        <f>+IFERROR(IF(ISTEXT(CG$5)=FALSE,(INDEX(BCR!$1:$1048576,MATCH('Estadísticas BCR'!CG$5,BCR!$A:$A,0),MATCH('Estadísticas BCR'!$B80,BCR!$1:$1,0))),AVERAGE(#REF!)),"")</f>
        <v>0</v>
      </c>
      <c r="CH80" s="59">
        <f>+IFERROR(IF(ISTEXT(CH$5)=FALSE,(INDEX(BCR!$1:$1048576,MATCH('Estadísticas BCR'!CH$5,BCR!$A:$A,0),MATCH('Estadísticas BCR'!$B80,BCR!$1:$1,0))),AVERAGE(#REF!)),"")</f>
        <v>0</v>
      </c>
      <c r="CI80" s="59">
        <f>+IFERROR(IF(ISTEXT(CI$5)=FALSE,(INDEX(BCR!$1:$1048576,MATCH('Estadísticas BCR'!CI$5,BCR!$A:$A,0),MATCH('Estadísticas BCR'!$B80,BCR!$1:$1,0))),AVERAGE(#REF!)),"")</f>
        <v>0</v>
      </c>
      <c r="CJ80" s="59">
        <f>+IFERROR(IF(ISTEXT(CJ$5)=FALSE,(INDEX(BCR!$1:$1048576,MATCH('Estadísticas BCR'!CJ$5,BCR!$A:$A,0),MATCH('Estadísticas BCR'!$B80,BCR!$1:$1,0))),AVERAGE(#REF!)),"")</f>
        <v>0</v>
      </c>
      <c r="CK80" s="59">
        <f>+IFERROR(IF(ISTEXT(CK$5)=FALSE,(INDEX(BCR!$1:$1048576,MATCH('Estadísticas BCR'!CK$5,BCR!$A:$A,0),MATCH('Estadísticas BCR'!$B80,BCR!$1:$1,0))),AVERAGE(#REF!)),"")</f>
        <v>0</v>
      </c>
      <c r="CL80" s="59">
        <f>+IFERROR(IF(ISTEXT(CL$5)=FALSE,(INDEX(BCR!$1:$1048576,MATCH('Estadísticas BCR'!CL$5,BCR!$A:$A,0),MATCH('Estadísticas BCR'!$B80,BCR!$1:$1,0))),AVERAGE(#REF!)),"")</f>
        <v>0</v>
      </c>
      <c r="CM80" s="59">
        <f>+IFERROR(IF(ISTEXT(CM$5)=FALSE,(INDEX(BCR!$1:$1048576,MATCH('Estadísticas BCR'!CM$5,BCR!$A:$A,0),MATCH('Estadísticas BCR'!$B80,BCR!$1:$1,0))),AVERAGE(#REF!)),"")</f>
        <v>0</v>
      </c>
      <c r="CN80" s="59">
        <f>+IFERROR(IF(ISTEXT(CN$5)=FALSE,(INDEX(BCR!$1:$1048576,MATCH('Estadísticas BCR'!CN$5,BCR!$A:$A,0),MATCH('Estadísticas BCR'!$B80,BCR!$1:$1,0))),AVERAGE(#REF!)),"")</f>
        <v>0</v>
      </c>
      <c r="CO80" s="59">
        <f>+IFERROR(IF(ISTEXT(CO$5)=FALSE,(INDEX(BCR!$1:$1048576,MATCH('Estadísticas BCR'!CO$5,BCR!$A:$A,0),MATCH('Estadísticas BCR'!$B80,BCR!$1:$1,0))),AVERAGE(#REF!)),"")</f>
        <v>0</v>
      </c>
      <c r="CP80" s="60">
        <f>+IFERROR(IF(ISTEXT(CP$5)=FALSE,(INDEX(BCR!$1:$1048576,MATCH('Estadísticas BCR'!CP$5,BCR!$A:$A,0),MATCH('Estadísticas BCR'!$B80,BCR!$1:$1,0))),AVERAGE(CD80:CO80)),"")</f>
        <v>0</v>
      </c>
      <c r="CQ80" s="59">
        <f>+IFERROR(IF(ISTEXT(CQ$5)=FALSE,(INDEX(BCR!$1:$1048576,MATCH('Estadísticas BCR'!CQ$5,BCR!$A:$A,0),MATCH('Estadísticas BCR'!$B80,BCR!$1:$1,0))),AVERAGE(#REF!)),"")</f>
        <v>0</v>
      </c>
      <c r="CR80" s="59">
        <f>+IFERROR(IF(ISTEXT(CR$5)=FALSE,(INDEX(BCR!$1:$1048576,MATCH('Estadísticas BCR'!CR$5,BCR!$A:$A,0),MATCH('Estadísticas BCR'!$B80,BCR!$1:$1,0))),AVERAGE(#REF!)),"")</f>
        <v>0</v>
      </c>
      <c r="CS80" s="59">
        <f>+IFERROR(IF(ISTEXT(CS$5)=FALSE,(INDEX(BCR!$1:$1048576,MATCH('Estadísticas BCR'!CS$5,BCR!$A:$A,0),MATCH('Estadísticas BCR'!$B80,BCR!$1:$1,0))),AVERAGE(#REF!)),"")</f>
        <v>0</v>
      </c>
      <c r="CT80" s="59">
        <f>+IFERROR(IF(ISTEXT(CT$5)=FALSE,(INDEX(BCR!$1:$1048576,MATCH('Estadísticas BCR'!CT$5,BCR!$A:$A,0),MATCH('Estadísticas BCR'!$B80,BCR!$1:$1,0))),AVERAGE(#REF!)),"")</f>
        <v>0</v>
      </c>
      <c r="CU80" s="59">
        <f>+IFERROR(IF(ISTEXT(CU$5)=FALSE,(INDEX(BCR!$1:$1048576,MATCH('Estadísticas BCR'!CU$5,BCR!$A:$A,0),MATCH('Estadísticas BCR'!$B80,BCR!$1:$1,0))),AVERAGE(#REF!)),"")</f>
        <v>0</v>
      </c>
      <c r="CV80" s="59">
        <f>+IFERROR(IF(ISTEXT(CV$5)=FALSE,(INDEX(BCR!$1:$1048576,MATCH('Estadísticas BCR'!CV$5,BCR!$A:$A,0),MATCH('Estadísticas BCR'!$B80,BCR!$1:$1,0))),AVERAGE(#REF!)),"")</f>
        <v>0</v>
      </c>
      <c r="CW80" s="59">
        <f>+IFERROR(IF(ISTEXT(CW$5)=FALSE,(INDEX(BCR!$1:$1048576,MATCH('Estadísticas BCR'!CW$5,BCR!$A:$A,0),MATCH('Estadísticas BCR'!$B80,BCR!$1:$1,0))),AVERAGE(#REF!)),"")</f>
        <v>0</v>
      </c>
      <c r="CX80" s="59">
        <f>+IFERROR(IF(ISTEXT(CX$5)=FALSE,(INDEX(BCR!$1:$1048576,MATCH('Estadísticas BCR'!CX$5,BCR!$A:$A,0),MATCH('Estadísticas BCR'!$B80,BCR!$1:$1,0))),AVERAGE(#REF!)),"")</f>
        <v>0</v>
      </c>
      <c r="CY80" s="59">
        <f>+IFERROR(IF(ISTEXT(CY$5)=FALSE,(INDEX(BCR!$1:$1048576,MATCH('Estadísticas BCR'!CY$5,BCR!$A:$A,0),MATCH('Estadísticas BCR'!$B80,BCR!$1:$1,0))),AVERAGE(#REF!)),"")</f>
        <v>0</v>
      </c>
      <c r="CZ80" s="59">
        <f>+IFERROR(IF(ISTEXT(CZ$5)=FALSE,(INDEX(BCR!$1:$1048576,MATCH('Estadísticas BCR'!CZ$5,BCR!$A:$A,0),MATCH('Estadísticas BCR'!$B80,BCR!$1:$1,0))),AVERAGE(A80:CY80)),"")</f>
        <v>0</v>
      </c>
      <c r="DA80" s="59">
        <f>+IFERROR(IF(ISTEXT(DA$5)=FALSE,(INDEX(BCR!$1:$1048576,MATCH('Estadísticas BCR'!DA$5,BCR!$A:$A,0),MATCH('Estadísticas BCR'!$B80,BCR!$1:$1,0))),AVERAGE(B80:CZ80)),"")</f>
        <v>0</v>
      </c>
      <c r="DB80" s="59">
        <f>+IFERROR(IF(ISTEXT(DB$5)=FALSE,(INDEX(BCR!$1:$1048576,MATCH('Estadísticas BCR'!DB$5,BCR!$A:$A,0),MATCH('Estadísticas BCR'!$B80,BCR!$1:$1,0))),AVERAGE(C80:DA80)),"")</f>
        <v>0</v>
      </c>
      <c r="DC80" s="60">
        <f>+IFERROR(IF(ISTEXT(DC$5)=FALSE,(INDEX(BCR!$1:$1048576,MATCH('Estadísticas BCR'!DC$5,BCR!$A:$A,0),MATCH('Estadísticas BCR'!$B80,BCR!$1:$1,0))),AVERAGE(CQ80:DB80)),"")</f>
        <v>0</v>
      </c>
      <c r="DD80" s="59">
        <f>+IFERROR(IF(ISTEXT(DD$5)=FALSE,(INDEX(BCR!$1:$1048576,MATCH('Estadísticas BCR'!DD$5,BCR!$A:$A,0),MATCH('Estadísticas BCR'!$B80,BCR!$1:$1,0))),AVERAGE(CR80:DC80)),"")</f>
        <v>0</v>
      </c>
      <c r="DE80" s="59">
        <f>+IFERROR(IF(ISTEXT(DE$5)=FALSE,(INDEX(BCR!$1:$1048576,MATCH('Estadísticas BCR'!DE$5,BCR!$A:$A,0),MATCH('Estadísticas BCR'!$B80,BCR!$1:$1,0))),AVERAGE(CS80:DD80)),"")</f>
        <v>0</v>
      </c>
      <c r="DF80" s="59">
        <f>+IFERROR(IF(ISTEXT(DF$5)=FALSE,(INDEX(BCR!$1:$1048576,MATCH('Estadísticas BCR'!DF$5,BCR!$A:$A,0),MATCH('Estadísticas BCR'!$B80,BCR!$1:$1,0))),AVERAGE(CT80:DE80)),"")</f>
        <v>0</v>
      </c>
      <c r="DG80" s="59">
        <f>+IFERROR(IF(ISTEXT(DG$5)=FALSE,(INDEX(BCR!$1:$1048576,MATCH('Estadísticas BCR'!DG$5,BCR!$A:$A,0),MATCH('Estadísticas BCR'!$B80,BCR!$1:$1,0))),AVERAGE(CU80:DF80)),"")</f>
        <v>0</v>
      </c>
      <c r="DH80" s="59">
        <f>+IFERROR(IF(ISTEXT(DH$5)=FALSE,(INDEX(BCR!$1:$1048576,MATCH('Estadísticas BCR'!DH$5,BCR!$A:$A,0),MATCH('Estadísticas BCR'!$B80,BCR!$1:$1,0))),AVERAGE(CV80:DG80)),"")</f>
        <v>0</v>
      </c>
      <c r="DI80" s="59">
        <f>+IFERROR(IF(ISTEXT(DI$5)=FALSE,(INDEX(BCR!$1:$1048576,MATCH('Estadísticas BCR'!DI$5,BCR!$A:$A,0),MATCH('Estadísticas BCR'!$B80,BCR!$1:$1,0))),AVERAGE(CW80:DH80)),"")</f>
        <v>0</v>
      </c>
      <c r="DJ80" s="59">
        <f>+IFERROR(IF(ISTEXT(DJ$5)=FALSE,(INDEX(BCR!$1:$1048576,MATCH('Estadísticas BCR'!DJ$5,BCR!$A:$A,0),MATCH('Estadísticas BCR'!$B80,BCR!$1:$1,0))),AVERAGE(CX80:DI80)),"")</f>
        <v>0</v>
      </c>
      <c r="DK80" s="59">
        <f>+IFERROR(IF(ISTEXT(DK$5)=FALSE,(INDEX(BCR!$1:$1048576,MATCH('Estadísticas BCR'!DK$5,BCR!$A:$A,0),MATCH('Estadísticas BCR'!$B80,BCR!$1:$1,0))),AVERAGE(CY80:DJ80)),"")</f>
        <v>0</v>
      </c>
      <c r="DL80" s="59">
        <f>+IFERROR(IF(ISTEXT(DL$5)=FALSE,(INDEX(BCR!$1:$1048576,MATCH('Estadísticas BCR'!DL$5,BCR!$A:$A,0),MATCH('Estadísticas BCR'!$B80,BCR!$1:$1,0))),AVERAGE(CZ80:DK80)),"")</f>
        <v>0</v>
      </c>
      <c r="DM80" s="59">
        <f>+IFERROR(IF(ISTEXT(DM$5)=FALSE,(INDEX(BCR!$1:$1048576,MATCH('Estadísticas BCR'!DM$5,BCR!$A:$A,0),MATCH('Estadísticas BCR'!$B80,BCR!$1:$1,0))),AVERAGE(DA80:DL80)),"")</f>
        <v>0</v>
      </c>
      <c r="DN80" s="59">
        <f>+IFERROR(IF(ISTEXT(DN$5)=FALSE,(INDEX(BCR!$1:$1048576,MATCH('Estadísticas BCR'!DN$5,BCR!$A:$A,0),MATCH('Estadísticas BCR'!$B80,BCR!$1:$1,0))),AVERAGE(DB80:DM80)),"")</f>
        <v>0</v>
      </c>
      <c r="DO80" s="59">
        <f>+IFERROR(IF(ISTEXT(DO$5)=FALSE,(INDEX(BCR!$1:$1048576,MATCH('Estadísticas BCR'!DO$5,BCR!$A:$A,0),MATCH('Estadísticas BCR'!$B80,BCR!$1:$1,0))),AVERAGE(DC80:DN80)),"")</f>
        <v>0</v>
      </c>
      <c r="DP80" s="60">
        <f>+IFERROR(IF(ISTEXT(DP$5)=FALSE,(INDEX(BCR!$1:$1048576,MATCH('Estadísticas BCR'!DP$5,BCR!$A:$A,0),MATCH('Estadísticas BCR'!$B80,BCR!$1:$1,0))),AVERAGE(DD80:DO80)),"")</f>
        <v>0</v>
      </c>
      <c r="DQ80" s="59">
        <f>+IFERROR(IF(ISTEXT(DQ$5)=FALSE,(INDEX(BCR!$1:$1048576,MATCH('Estadísticas BCR'!DQ$5,BCR!$A:$A,0),MATCH('Estadísticas BCR'!$B80,BCR!$1:$1,0))),AVERAGE(DE80:DP80)),"")</f>
        <v>0</v>
      </c>
      <c r="DR80" s="59">
        <f>+IFERROR(IF(ISTEXT(DR$5)=FALSE,(INDEX(BCR!$1:$1048576,MATCH('Estadísticas BCR'!DR$5,BCR!$A:$A,0),MATCH('Estadísticas BCR'!$B80,BCR!$1:$1,0))),AVERAGE(DF80:DQ80)),"")</f>
        <v>0</v>
      </c>
      <c r="DS80" s="59">
        <f>+IFERROR(IF(ISTEXT(DS$5)=FALSE,(INDEX(BCR!$1:$1048576,MATCH('Estadísticas BCR'!DS$5,BCR!$A:$A,0),MATCH('Estadísticas BCR'!$B80,BCR!$1:$1,0))),AVERAGE(DG80:DR80)),"")</f>
        <v>0</v>
      </c>
      <c r="DT80" s="59">
        <f>+IFERROR(IF(ISTEXT(DT$5)=FALSE,(INDEX(BCR!$1:$1048576,MATCH('Estadísticas BCR'!DT$5,BCR!$A:$A,0),MATCH('Estadísticas BCR'!$B80,BCR!$1:$1,0))),AVERAGE(DH80:DS80)),"")</f>
        <v>0</v>
      </c>
      <c r="DU80" s="59">
        <f>+IFERROR(IF(ISTEXT(DU$5)=FALSE,(INDEX(BCR!$1:$1048576,MATCH('Estadísticas BCR'!DU$5,BCR!$A:$A,0),MATCH('Estadísticas BCR'!$B80,BCR!$1:$1,0))),AVERAGE(DI80:DT80)),"")</f>
        <v>0</v>
      </c>
      <c r="DV80" s="59">
        <f>+IFERROR(IF(ISTEXT(DV$5)=FALSE,(INDEX(BCR!$1:$1048576,MATCH('Estadísticas BCR'!DV$5,BCR!$A:$A,0),MATCH('Estadísticas BCR'!$B80,BCR!$1:$1,0))),AVERAGE(DJ80:DU80)),"")</f>
        <v>0</v>
      </c>
      <c r="DW80" s="59">
        <f>+IFERROR(IF(ISTEXT(DW$5)=FALSE,(INDEX(BCR!$1:$1048576,MATCH('Estadísticas BCR'!DW$5,BCR!$A:$A,0),MATCH('Estadísticas BCR'!$B80,BCR!$1:$1,0))),AVERAGE(DK80:DV80)),"")</f>
        <v>0</v>
      </c>
      <c r="DX80" s="59">
        <f>+IFERROR(IF(ISTEXT(DX$5)=FALSE,(INDEX(BCR!$1:$1048576,MATCH('Estadísticas BCR'!DX$5,BCR!$A:$A,0),MATCH('Estadísticas BCR'!$B80,BCR!$1:$1,0))),AVERAGE(DL80:DW80)),"")</f>
        <v>0</v>
      </c>
      <c r="DY80" s="59">
        <f>+IFERROR(IF(ISTEXT(DY$5)=FALSE,(INDEX(BCR!$1:$1048576,MATCH('Estadísticas BCR'!DY$5,BCR!$A:$A,0),MATCH('Estadísticas BCR'!$B80,BCR!$1:$1,0))),AVERAGE(DM80:DX80)),"")</f>
        <v>0</v>
      </c>
      <c r="DZ80" s="59">
        <f>+IFERROR(IF(ISTEXT(DZ$5)=FALSE,(INDEX(BCR!$1:$1048576,MATCH('Estadísticas BCR'!DZ$5,BCR!$A:$A,0),MATCH('Estadísticas BCR'!$B80,BCR!$1:$1,0))),AVERAGE(DN80:DY80)),"")</f>
        <v>0</v>
      </c>
      <c r="EA80" s="59">
        <f>+IFERROR(IF(ISTEXT(EA$5)=FALSE,(INDEX(BCR!$1:$1048576,MATCH('Estadísticas BCR'!EA$5,BCR!$A:$A,0),MATCH('Estadísticas BCR'!$B80,BCR!$1:$1,0))),AVERAGE(DO80:DZ80)),"")</f>
        <v>0</v>
      </c>
      <c r="EB80" s="59">
        <f>+IFERROR(IF(ISTEXT(EB$5)=FALSE,(INDEX(BCR!$1:$1048576,MATCH('Estadísticas BCR'!EB$5,BCR!$A:$A,0),MATCH('Estadísticas BCR'!$B80,BCR!$1:$1,0))),AVERAGE(DP80:EA80)),"")</f>
        <v>0</v>
      </c>
      <c r="EC80" s="60">
        <f>+IFERROR(IF(ISTEXT(EC$5)=FALSE,(INDEX(BCR!$1:$1048576,MATCH('Estadísticas BCR'!EC$5,BCR!$A:$A,0),MATCH('Estadísticas BCR'!$B80,BCR!$1:$1,0))),AVERAGE(DQ80:EB80)),"")</f>
        <v>0</v>
      </c>
      <c r="ED80" s="59">
        <f>+IFERROR(IF(ISTEXT(ED$5)=FALSE,(INDEX(BCR!$1:$1048576,MATCH('Estadísticas BCR'!ED$5,BCR!$A:$A,0),MATCH('Estadísticas BCR'!$B80,BCR!$1:$1,0))),AVERAGE(DR80:EC80)),"")</f>
        <v>0</v>
      </c>
      <c r="EE80" s="59">
        <f>+IFERROR(IF(ISTEXT(EE$5)=FALSE,(INDEX(BCR!$1:$1048576,MATCH('Estadísticas BCR'!EE$5,BCR!$A:$A,0),MATCH('Estadísticas BCR'!$B80,BCR!$1:$1,0))),AVERAGE(DS80:ED80)),"")</f>
        <v>0</v>
      </c>
      <c r="EF80" s="59">
        <f>+IFERROR(IF(ISTEXT(EF$5)=FALSE,(INDEX(BCR!$1:$1048576,MATCH('Estadísticas BCR'!EF$5,BCR!$A:$A,0),MATCH('Estadísticas BCR'!$B80,BCR!$1:$1,0))),AVERAGE(DT80:EE80)),"")</f>
        <v>0</v>
      </c>
      <c r="EG80" s="59">
        <f>+IFERROR(IF(ISTEXT(EG$5)=FALSE,(INDEX(BCR!$1:$1048576,MATCH('Estadísticas BCR'!EG$5,BCR!$A:$A,0),MATCH('Estadísticas BCR'!$B80,BCR!$1:$1,0))),AVERAGE(DU80:EF80)),"")</f>
        <v>0</v>
      </c>
      <c r="EH80" s="59">
        <f>+IFERROR(IF(ISTEXT(EH$5)=FALSE,(INDEX(BCR!$1:$1048576,MATCH('Estadísticas BCR'!EH$5,BCR!$A:$A,0),MATCH('Estadísticas BCR'!$B80,BCR!$1:$1,0))),AVERAGE(DV80:EG80)),"")</f>
        <v>0</v>
      </c>
      <c r="EI80" s="59">
        <f>+IFERROR(IF(ISTEXT(EI$5)=FALSE,(INDEX(BCR!$1:$1048576,MATCH('Estadísticas BCR'!EI$5,BCR!$A:$A,0),MATCH('Estadísticas BCR'!$B80,BCR!$1:$1,0))),AVERAGE(DW80:EH80)),"")</f>
        <v>0</v>
      </c>
      <c r="EJ80" s="59">
        <f>+IFERROR(IF(ISTEXT(EJ$5)=FALSE,(INDEX(BCR!$1:$1048576,MATCH('Estadísticas BCR'!EJ$5,BCR!$A:$A,0),MATCH('Estadísticas BCR'!$B80,BCR!$1:$1,0))),AVERAGE(DX80:EI80)),"")</f>
        <v>0</v>
      </c>
      <c r="EK80" s="59">
        <f>+IFERROR(IF(ISTEXT(EK$5)=FALSE,(INDEX(BCR!$1:$1048576,MATCH('Estadísticas BCR'!EK$5,BCR!$A:$A,0),MATCH('Estadísticas BCR'!$B80,BCR!$1:$1,0))),AVERAGE(DY80:EJ80)),"")</f>
        <v>0</v>
      </c>
      <c r="EL80" s="59">
        <f>+IFERROR(IF(ISTEXT(EL$5)=FALSE,(INDEX(BCR!$1:$1048576,MATCH('Estadísticas BCR'!EL$5,BCR!$A:$A,0),MATCH('Estadísticas BCR'!$B80,BCR!$1:$1,0))),AVERAGE(DZ80:EK80)),"")</f>
        <v>0</v>
      </c>
      <c r="EM80" s="59">
        <f>+IFERROR(IF(ISTEXT(EM$5)=FALSE,(INDEX(BCR!$1:$1048576,MATCH('Estadísticas BCR'!EM$5,BCR!$A:$A,0),MATCH('Estadísticas BCR'!$B80,BCR!$1:$1,0))),AVERAGE(EA80:EL80)),"")</f>
        <v>0</v>
      </c>
      <c r="EN80" s="59">
        <f>+IFERROR(IF(ISTEXT(EN$5)=FALSE,(INDEX(BCR!$1:$1048576,MATCH('Estadísticas BCR'!EN$5,BCR!$A:$A,0),MATCH('Estadísticas BCR'!$B80,BCR!$1:$1,0))),AVERAGE(EB80:EM80)),"")</f>
        <v>0</v>
      </c>
      <c r="EO80" s="59">
        <f>+IFERROR(IF(ISTEXT(EO$5)=FALSE,(INDEX(BCR!$1:$1048576,MATCH('Estadísticas BCR'!EO$5,BCR!$A:$A,0),MATCH('Estadísticas BCR'!$B80,BCR!$1:$1,0))),AVERAGE(EC80:EN80)),"")</f>
        <v>0</v>
      </c>
      <c r="EP80" s="60">
        <f>+IFERROR(IF(ISTEXT(EP$5)=FALSE,(INDEX(BCR!$1:$1048576,MATCH('Estadísticas BCR'!EP$5,BCR!$A:$A,0),MATCH('Estadísticas BCR'!$B80,BCR!$1:$1,0))),AVERAGE(ED80:EO80)),"")</f>
        <v>0</v>
      </c>
      <c r="EQ80" s="59">
        <f>+IFERROR(IF(ISTEXT(EQ$5)=FALSE,(INDEX(BCR!$1:$1048576,MATCH('Estadísticas BCR'!EQ$5,BCR!$A:$A,0),MATCH('Estadísticas BCR'!$B80,BCR!$1:$1,0))),AVERAGE(EE80:EP80)),"")</f>
        <v>0</v>
      </c>
      <c r="ER80" s="59">
        <f>+IFERROR(IF(ISTEXT(ER$5)=FALSE,(INDEX(BCR!$1:$1048576,MATCH('Estadísticas BCR'!ER$5,BCR!$A:$A,0),MATCH('Estadísticas BCR'!$B80,BCR!$1:$1,0))),AVERAGE(EF80:EQ80)),"")</f>
        <v>0</v>
      </c>
      <c r="ES80" s="59">
        <f>+IFERROR(IF(ISTEXT(ES$5)=FALSE,(INDEX(BCR!$1:$1048576,MATCH('Estadísticas BCR'!ES$5,BCR!$A:$A,0),MATCH('Estadísticas BCR'!$B80,BCR!$1:$1,0))),AVERAGE(EG80:ER80)),"")</f>
        <v>0</v>
      </c>
      <c r="ET80" s="59">
        <f>+IFERROR(IF(ISTEXT(ET$5)=FALSE,(INDEX(BCR!$1:$1048576,MATCH('Estadísticas BCR'!ET$5,BCR!$A:$A,0),MATCH('Estadísticas BCR'!$B80,BCR!$1:$1,0))),AVERAGE(EH80:ES80)),"")</f>
        <v>0</v>
      </c>
      <c r="EU80" s="59">
        <f>+IFERROR(IF(ISTEXT(EU$5)=FALSE,(INDEX(BCR!$1:$1048576,MATCH('Estadísticas BCR'!EU$5,BCR!$A:$A,0),MATCH('Estadísticas BCR'!$B80,BCR!$1:$1,0))),AVERAGE(EI80:ET80)),"")</f>
        <v>0</v>
      </c>
      <c r="EV80" s="59">
        <f>+IFERROR(IF(ISTEXT(EV$5)=FALSE,(INDEX(BCR!$1:$1048576,MATCH('Estadísticas BCR'!EV$5,BCR!$A:$A,0),MATCH('Estadísticas BCR'!$B80,BCR!$1:$1,0))),AVERAGE(EJ80:EU80)),"")</f>
        <v>0</v>
      </c>
      <c r="EW80" s="59">
        <f>+IFERROR(IF(ISTEXT(EW$5)=FALSE,(INDEX(BCR!$1:$1048576,MATCH('Estadísticas BCR'!EW$5,BCR!$A:$A,0),MATCH('Estadísticas BCR'!$B80,BCR!$1:$1,0))),AVERAGE(EK80:EV80)),"")</f>
        <v>0</v>
      </c>
      <c r="EX80" s="59">
        <f>+IFERROR(IF(ISTEXT(EX$5)=FALSE,(INDEX(BCR!$1:$1048576,MATCH('Estadísticas BCR'!EX$5,BCR!$A:$A,0),MATCH('Estadísticas BCR'!$B80,BCR!$1:$1,0))),AVERAGE(EL80:EW80)),"")</f>
        <v>0</v>
      </c>
      <c r="EY80" s="59">
        <f>+IFERROR(IF(ISTEXT(EY$5)=FALSE,(INDEX(BCR!$1:$1048576,MATCH('Estadísticas BCR'!EY$5,BCR!$A:$A,0),MATCH('Estadísticas BCR'!$B80,BCR!$1:$1,0))),AVERAGE(EM80:EX80)),"")</f>
        <v>0</v>
      </c>
      <c r="EZ80" s="59">
        <f>+IFERROR(IF(ISTEXT(EZ$5)=FALSE,(INDEX(BCR!$1:$1048576,MATCH('Estadísticas BCR'!EZ$5,BCR!$A:$A,0),MATCH('Estadísticas BCR'!$B80,BCR!$1:$1,0))),AVERAGE(EN80:EY80)),"")</f>
        <v>0</v>
      </c>
      <c r="FA80" s="59">
        <f>+IFERROR(IF(ISTEXT(FA$5)=FALSE,(INDEX(BCR!$1:$1048576,MATCH('Estadísticas BCR'!FA$5,BCR!$A:$A,0),MATCH('Estadísticas BCR'!$B80,BCR!$1:$1,0))),AVERAGE(EO80:EZ80)),"")</f>
        <v>0</v>
      </c>
      <c r="FB80" s="59">
        <f>+IFERROR(IF(ISTEXT(FB$5)=FALSE,(INDEX(BCR!$1:$1048576,MATCH('Estadísticas BCR'!FB$5,BCR!$A:$A,0),MATCH('Estadísticas BCR'!$B80,BCR!$1:$1,0))),AVERAGE(EP80:FA80)),"")</f>
        <v>0</v>
      </c>
      <c r="FC80" s="60">
        <f>+IFERROR(IF(ISTEXT(FC$5)=FALSE,(INDEX(BCR!$1:$1048576,MATCH('Estadísticas BCR'!FC$5,BCR!$A:$A,0),MATCH('Estadísticas BCR'!$B80,BCR!$1:$1,0))),AVERAGE(EQ80:FB80)),"")</f>
        <v>0</v>
      </c>
      <c r="FD80" s="59">
        <f>+IFERROR(IF(ISTEXT(FD$5)=FALSE,(INDEX(BCR!$1:$1048576,MATCH('Estadísticas BCR'!FD$5,BCR!$A:$A,0),MATCH('Estadísticas BCR'!$B80,BCR!$1:$1,0))),AVERAGE(ER80:FC80)),"")</f>
        <v>0</v>
      </c>
      <c r="FE80" s="59">
        <f>+IFERROR(IF(ISTEXT(FE$5)=FALSE,(INDEX(BCR!$1:$1048576,MATCH('Estadísticas BCR'!FE$5,BCR!$A:$A,0),MATCH('Estadísticas BCR'!$B80,BCR!$1:$1,0))),AVERAGE(ES80:FD80)),"")</f>
        <v>0</v>
      </c>
      <c r="FF80" s="59">
        <f>+IFERROR(IF(ISTEXT(FF$5)=FALSE,(INDEX(BCR!$1:$1048576,MATCH('Estadísticas BCR'!FF$5,BCR!$A:$A,0),MATCH('Estadísticas BCR'!$B80,BCR!$1:$1,0))),AVERAGE(ET80:FE80)),"")</f>
        <v>0</v>
      </c>
      <c r="FG80" s="59">
        <f>+IFERROR(IF(ISTEXT(FG$5)=FALSE,(INDEX(BCR!$1:$1048576,MATCH('Estadísticas BCR'!FG$5,BCR!$A:$A,0),MATCH('Estadísticas BCR'!$B80,BCR!$1:$1,0))),AVERAGE(EU80:FF80)),"")</f>
        <v>0</v>
      </c>
      <c r="FH80" s="59">
        <f>+IFERROR(IF(ISTEXT(FH$5)=FALSE,(INDEX(BCR!$1:$1048576,MATCH('Estadísticas BCR'!FH$5,BCR!$A:$A,0),MATCH('Estadísticas BCR'!$B80,BCR!$1:$1,0))),AVERAGE(EV80:FG80)),"")</f>
        <v>0</v>
      </c>
      <c r="FI80" s="59">
        <f>+IFERROR(IF(ISTEXT(FI$5)=FALSE,(INDEX(BCR!$1:$1048576,MATCH('Estadísticas BCR'!FI$5,BCR!$A:$A,0),MATCH('Estadísticas BCR'!$B80,BCR!$1:$1,0))),AVERAGE(EW80:FH80)),"")</f>
        <v>0</v>
      </c>
      <c r="FJ80" s="59">
        <f>+IFERROR(IF(ISTEXT(FJ$5)=FALSE,(INDEX(BCR!$1:$1048576,MATCH('Estadísticas BCR'!FJ$5,BCR!$A:$A,0),MATCH('Estadísticas BCR'!$B80,BCR!$1:$1,0))),AVERAGE(EX80:FI80)),"")</f>
        <v>0</v>
      </c>
      <c r="FK80" s="59">
        <f>+IFERROR(IF(ISTEXT(FK$5)=FALSE,(INDEX(BCR!$1:$1048576,MATCH('Estadísticas BCR'!FK$5,BCR!$A:$A,0),MATCH('Estadísticas BCR'!$B80,BCR!$1:$1,0))),AVERAGE(EY80:FJ80)),"")</f>
        <v>0</v>
      </c>
      <c r="FL80" s="59">
        <f>+IFERROR(IF(ISTEXT(FL$5)=FALSE,(INDEX(BCR!$1:$1048576,MATCH('Estadísticas BCR'!FL$5,BCR!$A:$A,0),MATCH('Estadísticas BCR'!$B80,BCR!$1:$1,0))),AVERAGE(EZ80:FK80)),"")</f>
        <v>0</v>
      </c>
      <c r="FM80" s="59">
        <f>+IFERROR(IF(ISTEXT(FM$5)=FALSE,(INDEX(BCR!$1:$1048576,MATCH('Estadísticas BCR'!FM$5,BCR!$A:$A,0),MATCH('Estadísticas BCR'!$B80,BCR!$1:$1,0))),AVERAGE(FA80:FL80)),"")</f>
        <v>0</v>
      </c>
      <c r="FN80" s="59">
        <f>+IFERROR(IF(ISTEXT(FN$5)=FALSE,(INDEX(BCR!$1:$1048576,MATCH('Estadísticas BCR'!FN$5,BCR!$A:$A,0),MATCH('Estadísticas BCR'!$B80,BCR!$1:$1,0))),AVERAGE(FB80:FM80)),"")</f>
        <v>0</v>
      </c>
      <c r="FO80" s="59">
        <f>+IFERROR(IF(ISTEXT(FO$5)=FALSE,(INDEX(BCR!$1:$1048576,MATCH('Estadísticas BCR'!FO$5,BCR!$A:$A,0),MATCH('Estadísticas BCR'!$B80,BCR!$1:$1,0))),AVERAGE(FC80:FN80)),"")</f>
        <v>0</v>
      </c>
      <c r="FP80" s="60">
        <f>+IFERROR(IF(ISTEXT(FP$5)=FALSE,(INDEX(BCR!$1:$1048576,MATCH('Estadísticas BCR'!FP$5,BCR!$A:$A,0),MATCH('Estadísticas BCR'!$B80,BCR!$1:$1,0))),AVERAGE(FD80:FO80)),"")</f>
        <v>0</v>
      </c>
      <c r="FQ80" s="59">
        <f>+IFERROR(IF(ISTEXT(FQ$5)=FALSE,(INDEX(BCR!$1:$1048576,MATCH('Estadísticas BCR'!FQ$5,BCR!$A:$A,0),MATCH('Estadísticas BCR'!$B80,BCR!$1:$1,0))),AVERAGE(FE80:FP80)),"")</f>
        <v>0</v>
      </c>
      <c r="FR80" s="59">
        <f>+IFERROR(IF(ISTEXT(FR$5)=FALSE,(INDEX(BCR!$1:$1048576,MATCH('Estadísticas BCR'!FR$5,BCR!$A:$A,0),MATCH('Estadísticas BCR'!$B80,BCR!$1:$1,0))),AVERAGE(FF80:FQ80)),"")</f>
        <v>0</v>
      </c>
      <c r="FS80" s="59">
        <f>+IFERROR(IF(ISTEXT(FS$5)=FALSE,(INDEX(BCR!$1:$1048576,MATCH('Estadísticas BCR'!FS$5,BCR!$A:$A,0),MATCH('Estadísticas BCR'!$B80,BCR!$1:$1,0))),AVERAGE(FG80:FR80)),"")</f>
        <v>0</v>
      </c>
      <c r="FT80" s="59">
        <f>+IFERROR(IF(ISTEXT(FT$5)=FALSE,(INDEX(BCR!$1:$1048576,MATCH('Estadísticas BCR'!FT$5,BCR!$A:$A,0),MATCH('Estadísticas BCR'!$B80,BCR!$1:$1,0))),AVERAGE(FH80:FS80)),"")</f>
        <v>0</v>
      </c>
      <c r="FU80" s="59">
        <f>+IFERROR(IF(ISTEXT(FU$5)=FALSE,(INDEX(BCR!$1:$1048576,MATCH('Estadísticas BCR'!FU$5,BCR!$A:$A,0),MATCH('Estadísticas BCR'!$B80,BCR!$1:$1,0))),AVERAGE(FI80:FT80)),"")</f>
        <v>0</v>
      </c>
      <c r="FV80" s="59">
        <f>+IFERROR(IF(ISTEXT(FV$5)=FALSE,(INDEX(BCR!$1:$1048576,MATCH('Estadísticas BCR'!FV$5,BCR!$A:$A,0),MATCH('Estadísticas BCR'!$B80,BCR!$1:$1,0))),AVERAGE(FJ80:FU80)),"")</f>
        <v>0</v>
      </c>
      <c r="FW80" s="59">
        <f>+IFERROR(IF(ISTEXT(FW$5)=FALSE,(INDEX(BCR!$1:$1048576,MATCH('Estadísticas BCR'!FW$5,BCR!$A:$A,0),MATCH('Estadísticas BCR'!$B80,BCR!$1:$1,0))),AVERAGE(FK80:FV80)),"")</f>
        <v>0</v>
      </c>
      <c r="FX80" s="59">
        <f>+IFERROR(IF(ISTEXT(FX$5)=FALSE,(INDEX(BCR!$1:$1048576,MATCH('Estadísticas BCR'!FX$5,BCR!$A:$A,0),MATCH('Estadísticas BCR'!$B80,BCR!$1:$1,0))),AVERAGE(FL80:FW80)),"")</f>
        <v>0</v>
      </c>
      <c r="FY80" s="59">
        <f>+IFERROR(IF(ISTEXT(FY$5)=FALSE,(INDEX(BCR!$1:$1048576,MATCH('Estadísticas BCR'!FY$5,BCR!$A:$A,0),MATCH('Estadísticas BCR'!$B80,BCR!$1:$1,0))),AVERAGE(FM80:FX80)),"")</f>
        <v>0</v>
      </c>
      <c r="FZ80" s="59">
        <f>+IFERROR(IF(ISTEXT(FZ$5)=FALSE,(INDEX(BCR!$1:$1048576,MATCH('Estadísticas BCR'!FZ$5,BCR!$A:$A,0),MATCH('Estadísticas BCR'!$B80,BCR!$1:$1,0))),AVERAGE(FN80:FY80)),"")</f>
        <v>0</v>
      </c>
      <c r="GA80" s="59">
        <f>+IFERROR(IF(ISTEXT(GA$5)=FALSE,(INDEX(BCR!$1:$1048576,MATCH('Estadísticas BCR'!GA$5,BCR!$A:$A,0),MATCH('Estadísticas BCR'!$B80,BCR!$1:$1,0))),AVERAGE(FO80:FZ80)),"")</f>
        <v>0</v>
      </c>
      <c r="GB80" s="59">
        <f>+IFERROR(IF(ISTEXT(GB$5)=FALSE,(INDEX(BCR!$1:$1048576,MATCH('Estadísticas BCR'!GB$5,BCR!$A:$A,0),MATCH('Estadísticas BCR'!$B80,BCR!$1:$1,0))),AVERAGE(FP80:GA80)),"")</f>
        <v>0</v>
      </c>
      <c r="GC80" s="60">
        <f>+IFERROR(IF(ISTEXT(GC$5)=FALSE,(INDEX(BCR!$1:$1048576,MATCH('Estadísticas BCR'!GC$5,BCR!$A:$A,0),MATCH('Estadísticas BCR'!$B80,BCR!$1:$1,0))),AVERAGE(FQ80:GB80)),"")</f>
        <v>0</v>
      </c>
      <c r="GD80" s="59">
        <f>+IFERROR(IF(ISTEXT(GD$5)=FALSE,(INDEX(BCR!$1:$1048576,MATCH('Estadísticas BCR'!GD$5,BCR!$A:$A,0),MATCH('Estadísticas BCR'!$B80,BCR!$1:$1,0))),AVERAGE(FR80:GC80)),"")</f>
        <v>0</v>
      </c>
      <c r="GE80" s="59">
        <f>+IFERROR(IF(ISTEXT(GE$5)=FALSE,(INDEX(BCR!$1:$1048576,MATCH('Estadísticas BCR'!GE$5,BCR!$A:$A,0),MATCH('Estadísticas BCR'!$B80,BCR!$1:$1,0))),AVERAGE(FS80:GD80)),"")</f>
        <v>0</v>
      </c>
      <c r="GF80" s="59">
        <f>+IFERROR(IF(ISTEXT(GF$5)=FALSE,(INDEX(BCR!$1:$1048576,MATCH('Estadísticas BCR'!GF$5,BCR!$A:$A,0),MATCH('Estadísticas BCR'!$B80,BCR!$1:$1,0))),AVERAGE(FT80:GE80)),"")</f>
        <v>0</v>
      </c>
      <c r="GG80" s="59">
        <f>+IFERROR(IF(ISTEXT(GG$5)=FALSE,(INDEX(BCR!$1:$1048576,MATCH('Estadísticas BCR'!GG$5,BCR!$A:$A,0),MATCH('Estadísticas BCR'!$B80,BCR!$1:$1,0))),AVERAGE(FU80:GF80)),"")</f>
        <v>0</v>
      </c>
      <c r="GH80" s="59">
        <f>+IFERROR(IF(ISTEXT(GH$5)=FALSE,(INDEX(BCR!$1:$1048576,MATCH('Estadísticas BCR'!GH$5,BCR!$A:$A,0),MATCH('Estadísticas BCR'!$B80,BCR!$1:$1,0))),AVERAGE(FV80:GG80)),"")</f>
        <v>0</v>
      </c>
      <c r="GI80" s="59">
        <f>+IFERROR(IF(ISTEXT(GI$5)=FALSE,(INDEX(BCR!$1:$1048576,MATCH('Estadísticas BCR'!GI$5,BCR!$A:$A,0),MATCH('Estadísticas BCR'!$B80,BCR!$1:$1,0))),AVERAGE(FW80:GH80)),"")</f>
        <v>0</v>
      </c>
      <c r="GJ80" s="59">
        <f>+IFERROR(IF(ISTEXT(GJ$5)=FALSE,(INDEX(BCR!$1:$1048576,MATCH('Estadísticas BCR'!GJ$5,BCR!$A:$A,0),MATCH('Estadísticas BCR'!$B80,BCR!$1:$1,0))),AVERAGE(FX80:GI80)),"")</f>
        <v>0</v>
      </c>
      <c r="GK80" s="59">
        <f>+IFERROR(IF(ISTEXT(GK$5)=FALSE,(INDEX(BCR!$1:$1048576,MATCH('Estadísticas BCR'!GK$5,BCR!$A:$A,0),MATCH('Estadísticas BCR'!$B80,BCR!$1:$1,0))),AVERAGE(FY80:GJ80)),"")</f>
        <v>0</v>
      </c>
      <c r="GL80" s="59">
        <f>+IFERROR(IF(ISTEXT(GL$5)=FALSE,(INDEX(BCR!$1:$1048576,MATCH('Estadísticas BCR'!GL$5,BCR!$A:$A,0),MATCH('Estadísticas BCR'!$B80,BCR!$1:$1,0))),AVERAGE(FZ80:GK80)),"")</f>
        <v>0</v>
      </c>
      <c r="GM80" s="59">
        <f>+IFERROR(IF(ISTEXT(GM$5)=FALSE,(INDEX(BCR!$1:$1048576,MATCH('Estadísticas BCR'!GM$5,BCR!$A:$A,0),MATCH('Estadísticas BCR'!$B80,BCR!$1:$1,0))),AVERAGE(GA80:GL80)),"")</f>
        <v>0</v>
      </c>
      <c r="GN80" s="59">
        <f>+IFERROR(IF(ISTEXT(GN$5)=FALSE,(INDEX(BCR!$1:$1048576,MATCH('Estadísticas BCR'!GN$5,BCR!$A:$A,0),MATCH('Estadísticas BCR'!$B80,BCR!$1:$1,0))),AVERAGE(GB80:GM80)),"")</f>
        <v>0</v>
      </c>
      <c r="GO80" s="59">
        <f>+IFERROR(IF(ISTEXT(GO$5)=FALSE,(INDEX(BCR!$1:$1048576,MATCH('Estadísticas BCR'!GO$5,BCR!$A:$A,0),MATCH('Estadísticas BCR'!$B80,BCR!$1:$1,0))),AVERAGE(GC80:GN80)),"")</f>
        <v>0</v>
      </c>
      <c r="GP80" s="60">
        <f>+IFERROR(IF(ISTEXT(GP$5)=FALSE,(INDEX(BCR!$1:$1048576,MATCH('Estadísticas BCR'!GP$5,BCR!$A:$A,0),MATCH('Estadísticas BCR'!$B80,BCR!$1:$1,0))),AVERAGE(GD80:GO80)),"")</f>
        <v>0</v>
      </c>
      <c r="GQ80" s="59">
        <f>+IFERROR(IF(ISTEXT(GQ$5)=FALSE,(INDEX(BCR!$1:$1048576,MATCH('Estadísticas BCR'!GQ$5,BCR!$A:$A,0),MATCH('Estadísticas BCR'!$B80,BCR!$1:$1,0))),AVERAGE(GE80:GP80)),"")</f>
        <v>0</v>
      </c>
      <c r="GR80" s="59">
        <f>+IFERROR(IF(ISTEXT(GR$5)=FALSE,(INDEX(BCR!$1:$1048576,MATCH('Estadísticas BCR'!GR$5,BCR!$A:$A,0),MATCH('Estadísticas BCR'!$B80,BCR!$1:$1,0))),AVERAGE(GF80:GQ80)),"")</f>
        <v>0</v>
      </c>
      <c r="GS80" s="59">
        <f>+IFERROR(IF(ISTEXT(GS$5)=FALSE,(INDEX(BCR!$1:$1048576,MATCH('Estadísticas BCR'!GS$5,BCR!$A:$A,0),MATCH('Estadísticas BCR'!$B80,BCR!$1:$1,0))),AVERAGE(GG80:GR80)),"")</f>
        <v>0</v>
      </c>
      <c r="GT80" s="59">
        <f>+IFERROR(IF(ISTEXT(GT$5)=FALSE,(INDEX(BCR!$1:$1048576,MATCH('Estadísticas BCR'!GT$5,BCR!$A:$A,0),MATCH('Estadísticas BCR'!$B80,BCR!$1:$1,0))),AVERAGE(GH80:GS80)),"")</f>
        <v>0</v>
      </c>
      <c r="GU80" s="59">
        <f>+IFERROR(IF(ISTEXT(GU$5)=FALSE,(INDEX(BCR!$1:$1048576,MATCH('Estadísticas BCR'!GU$5,BCR!$A:$A,0),MATCH('Estadísticas BCR'!$B80,BCR!$1:$1,0))),AVERAGE(GI80:GT80)),"")</f>
        <v>0</v>
      </c>
      <c r="GV80" s="59">
        <f>+IFERROR(IF(ISTEXT(GV$5)=FALSE,(INDEX(BCR!$1:$1048576,MATCH('Estadísticas BCR'!GV$5,BCR!$A:$A,0),MATCH('Estadísticas BCR'!$B80,BCR!$1:$1,0))),AVERAGE(GJ80:GU80)),"")</f>
        <v>0</v>
      </c>
      <c r="GW80" s="59">
        <f>+IFERROR(IF(ISTEXT(GW$5)=FALSE,(INDEX(BCR!$1:$1048576,MATCH('Estadísticas BCR'!GW$5,BCR!$A:$A,0),MATCH('Estadísticas BCR'!$B80,BCR!$1:$1,0))),AVERAGE(GK80:GV80)),"")</f>
        <v>0</v>
      </c>
      <c r="GX80" s="59">
        <f>+IFERROR(IF(ISTEXT(GX$5)=FALSE,(INDEX(BCR!$1:$1048576,MATCH('Estadísticas BCR'!GX$5,BCR!$A:$A,0),MATCH('Estadísticas BCR'!$B80,BCR!$1:$1,0))),AVERAGE(GL80:GW80)),"")</f>
        <v>0</v>
      </c>
      <c r="GY80" s="59">
        <f>+IFERROR(IF(ISTEXT(GY$5)=FALSE,(INDEX(BCR!$1:$1048576,MATCH('Estadísticas BCR'!GY$5,BCR!$A:$A,0),MATCH('Estadísticas BCR'!$B80,BCR!$1:$1,0))),AVERAGE(GM80:GX80)),"")</f>
        <v>0</v>
      </c>
      <c r="GZ80" s="59">
        <f>+IFERROR(IF(ISTEXT(GZ$5)=FALSE,(INDEX(BCR!$1:$1048576,MATCH('Estadísticas BCR'!GZ$5,BCR!$A:$A,0),MATCH('Estadísticas BCR'!$B80,BCR!$1:$1,0))),AVERAGE(GN80:GY80)),"")</f>
        <v>0</v>
      </c>
      <c r="HA80" s="59">
        <f>+IFERROR(IF(ISTEXT(HA$5)=FALSE,(INDEX(BCR!$1:$1048576,MATCH('Estadísticas BCR'!HA$5,BCR!$A:$A,0),MATCH('Estadísticas BCR'!$B80,BCR!$1:$1,0))),AVERAGE(GO80:GZ80)),"")</f>
        <v>0</v>
      </c>
      <c r="HB80" s="59">
        <f>+IFERROR(IF(ISTEXT(HB$5)=FALSE,(INDEX(BCR!$1:$1048576,MATCH('Estadísticas BCR'!HB$5,BCR!$A:$A,0),MATCH('Estadísticas BCR'!$B80,BCR!$1:$1,0))),AVERAGE(GP80:HA80)),"")</f>
        <v>0</v>
      </c>
      <c r="HC80" s="60">
        <f>+IFERROR(IF(ISTEXT(HC$5)=FALSE,(INDEX(BCR!$1:$1048576,MATCH('Estadísticas BCR'!HC$5,BCR!$A:$A,0),MATCH('Estadísticas BCR'!$B80,BCR!$1:$1,0))),AVERAGE(GQ80:HB80)),"")</f>
        <v>0</v>
      </c>
      <c r="HD80" s="59">
        <f>+IFERROR(IF(ISTEXT(HD$5)=FALSE,(INDEX(BCR!$1:$1048576,MATCH('Estadísticas BCR'!HD$5,BCR!$A:$A,0),MATCH('Estadísticas BCR'!$B80,BCR!$1:$1,0))),AVERAGE(GR80:HC80)),"")</f>
        <v>0</v>
      </c>
      <c r="HE80" s="59">
        <f>+IFERROR(IF(ISTEXT(HE$5)=FALSE,(INDEX(BCR!$1:$1048576,MATCH('Estadísticas BCR'!HE$5,BCR!$A:$A,0),MATCH('Estadísticas BCR'!$B80,BCR!$1:$1,0))),AVERAGE(GS80:HD80)),"")</f>
        <v>0</v>
      </c>
      <c r="HF80" s="59">
        <f>+IFERROR(IF(ISTEXT(HF$5)=FALSE,(INDEX(BCR!$1:$1048576,MATCH('Estadísticas BCR'!HF$5,BCR!$A:$A,0),MATCH('Estadísticas BCR'!$B80,BCR!$1:$1,0))),AVERAGE(GT80:HE80)),"")</f>
        <v>0</v>
      </c>
      <c r="HG80" s="59">
        <f>+IFERROR(IF(ISTEXT(HG$5)=FALSE,(INDEX(BCR!$1:$1048576,MATCH('Estadísticas BCR'!HG$5,BCR!$A:$A,0),MATCH('Estadísticas BCR'!$B80,BCR!$1:$1,0))),AVERAGE(GU80:HF80)),"")</f>
        <v>0</v>
      </c>
      <c r="HH80" s="59">
        <f>+IFERROR(IF(ISTEXT(HH$5)=FALSE,(INDEX(BCR!$1:$1048576,MATCH('Estadísticas BCR'!HH$5,BCR!$A:$A,0),MATCH('Estadísticas BCR'!$B80,BCR!$1:$1,0))),AVERAGE(GV80:HG80)),"")</f>
        <v>0</v>
      </c>
      <c r="HI80" s="59">
        <f>+IFERROR(IF(ISTEXT(HI$5)=FALSE,(INDEX(BCR!$1:$1048576,MATCH('Estadísticas BCR'!HI$5,BCR!$A:$A,0),MATCH('Estadísticas BCR'!$B80,BCR!$1:$1,0))),AVERAGE(GW80:HH80)),"")</f>
        <v>0</v>
      </c>
      <c r="HJ80" s="59">
        <f>+IFERROR(IF(ISTEXT(HJ$5)=FALSE,(INDEX(BCR!$1:$1048576,MATCH('Estadísticas BCR'!HJ$5,BCR!$A:$A,0),MATCH('Estadísticas BCR'!$B80,BCR!$1:$1,0))),AVERAGE(GX80:HI80)),"")</f>
        <v>0</v>
      </c>
      <c r="HK80" s="59">
        <f>+IFERROR(IF(ISTEXT(HK$5)=FALSE,(INDEX(BCR!$1:$1048576,MATCH('Estadísticas BCR'!HK$5,BCR!$A:$A,0),MATCH('Estadísticas BCR'!$B80,BCR!$1:$1,0))),AVERAGE(GY80:HJ80)),"")</f>
        <v>0</v>
      </c>
      <c r="HL80" s="59">
        <f>+IFERROR(IF(ISTEXT(HL$5)=FALSE,(INDEX(BCR!$1:$1048576,MATCH('Estadísticas BCR'!HL$5,BCR!$A:$A,0),MATCH('Estadísticas BCR'!$B80,BCR!$1:$1,0))),AVERAGE(GZ80:HK80)),"")</f>
        <v>0</v>
      </c>
      <c r="HM80" s="59">
        <f>+IFERROR(IF(ISTEXT(HM$5)=FALSE,(INDEX(BCR!$1:$1048576,MATCH('Estadísticas BCR'!HM$5,BCR!$A:$A,0),MATCH('Estadísticas BCR'!$B80,BCR!$1:$1,0))),AVERAGE(HA80:HL80)),"")</f>
        <v>0</v>
      </c>
      <c r="HN80" s="59">
        <f>+IFERROR(IF(ISTEXT(HN$5)=FALSE,(INDEX(BCR!$1:$1048576,MATCH('Estadísticas BCR'!HN$5,BCR!$A:$A,0),MATCH('Estadísticas BCR'!$B80,BCR!$1:$1,0))),AVERAGE(HB80:HM80)),"")</f>
        <v>0</v>
      </c>
      <c r="HO80" s="59">
        <f>+IFERROR(IF(ISTEXT(HO$5)=FALSE,(INDEX(BCR!$1:$1048576,MATCH('Estadísticas BCR'!HO$5,BCR!$A:$A,0),MATCH('Estadísticas BCR'!$B80,BCR!$1:$1,0))),AVERAGE(HC80:HN80)),"")</f>
        <v>0</v>
      </c>
      <c r="HP80" s="60">
        <f>+IFERROR(IF(ISTEXT(HP$5)=FALSE,(INDEX(BCR!$1:$1048576,MATCH('Estadísticas BCR'!HP$5,BCR!$A:$A,0),MATCH('Estadísticas BCR'!$B80,BCR!$1:$1,0))),AVERAGE(HD80:HO80)),"")</f>
        <v>0</v>
      </c>
      <c r="HQ80" s="59">
        <f>+IFERROR(IF(ISTEXT(HQ$5)=FALSE,(INDEX(BCR!$1:$1048576,MATCH('Estadísticas BCR'!HQ$5,BCR!$A:$A,0),MATCH('Estadísticas BCR'!$B80,BCR!$1:$1,0))),AVERAGE(HE80:HP80)),"")</f>
        <v>0</v>
      </c>
      <c r="HR80" s="59">
        <f>+IFERROR(IF(ISTEXT(HR$5)=FALSE,(INDEX(BCR!$1:$1048576,MATCH('Estadísticas BCR'!HR$5,BCR!$A:$A,0),MATCH('Estadísticas BCR'!$B80,BCR!$1:$1,0))),AVERAGE(HF80:HQ80)),"")</f>
        <v>0</v>
      </c>
      <c r="HS80" s="59">
        <f>+IFERROR(IF(ISTEXT(HS$5)=FALSE,(INDEX(BCR!$1:$1048576,MATCH('Estadísticas BCR'!HS$5,BCR!$A:$A,0),MATCH('Estadísticas BCR'!$B80,BCR!$1:$1,0))),AVERAGE(HG80:HR80)),"")</f>
        <v>0</v>
      </c>
      <c r="HT80" s="59">
        <f>+IFERROR(IF(ISTEXT(HT$5)=FALSE,(INDEX(BCR!$1:$1048576,MATCH('Estadísticas BCR'!HT$5,BCR!$A:$A,0),MATCH('Estadísticas BCR'!$B80,BCR!$1:$1,0))),AVERAGE(HH80:HS80)),"")</f>
        <v>0</v>
      </c>
      <c r="HU80" s="59">
        <f>+IFERROR(IF(ISTEXT(HU$5)=FALSE,(INDEX(BCR!$1:$1048576,MATCH('Estadísticas BCR'!HU$5,BCR!$A:$A,0),MATCH('Estadísticas BCR'!$B80,BCR!$1:$1,0))),AVERAGE(HI80:HT80)),"")</f>
        <v>0</v>
      </c>
      <c r="HV80" s="59">
        <f>+IFERROR(IF(ISTEXT(HV$5)=FALSE,(INDEX(BCR!$1:$1048576,MATCH('Estadísticas BCR'!HV$5,BCR!$A:$A,0),MATCH('Estadísticas BCR'!$B80,BCR!$1:$1,0))),AVERAGE(HJ80:HU80)),"")</f>
        <v>0</v>
      </c>
      <c r="HW80" s="59">
        <f>+IFERROR(IF(ISTEXT(HW$5)=FALSE,(INDEX(BCR!$1:$1048576,MATCH('Estadísticas BCR'!HW$5,BCR!$A:$A,0),MATCH('Estadísticas BCR'!$B80,BCR!$1:$1,0))),AVERAGE(HK80:HV80)),"")</f>
        <v>0</v>
      </c>
      <c r="HX80" s="59">
        <f>+IFERROR(IF(ISTEXT(HX$5)=FALSE,(INDEX(BCR!$1:$1048576,MATCH('Estadísticas BCR'!HX$5,BCR!$A:$A,0),MATCH('Estadísticas BCR'!$B80,BCR!$1:$1,0))),AVERAGE(HL80:HW80)),"")</f>
        <v>0</v>
      </c>
      <c r="HY80" s="59">
        <f>+IFERROR(IF(ISTEXT(HY$5)=FALSE,(INDEX(BCR!$1:$1048576,MATCH('Estadísticas BCR'!HY$5,BCR!$A:$A,0),MATCH('Estadísticas BCR'!$B80,BCR!$1:$1,0))),AVERAGE(HM80:HX80)),"")</f>
        <v>0</v>
      </c>
      <c r="HZ80" s="59">
        <f>+IFERROR(IF(ISTEXT(HZ$5)=FALSE,(INDEX(BCR!$1:$1048576,MATCH('Estadísticas BCR'!HZ$5,BCR!$A:$A,0),MATCH('Estadísticas BCR'!$B80,BCR!$1:$1,0))),AVERAGE(HN80:HY80)),"")</f>
        <v>0</v>
      </c>
      <c r="IA80" s="59">
        <f>+IFERROR(IF(ISTEXT(IA$5)=FALSE,(INDEX(BCR!$1:$1048576,MATCH('Estadísticas BCR'!IA$5,BCR!$A:$A,0),MATCH('Estadísticas BCR'!$B80,BCR!$1:$1,0))),AVERAGE(HO80:HZ80)),"")</f>
        <v>0</v>
      </c>
      <c r="IB80" s="59">
        <f>+IFERROR(IF(ISTEXT(IB$5)=FALSE,(INDEX(BCR!$1:$1048576,MATCH('Estadísticas BCR'!IB$5,BCR!$A:$A,0),MATCH('Estadísticas BCR'!$B80,BCR!$1:$1,0))),AVERAGE(HP80:IA80)),"")</f>
        <v>0</v>
      </c>
      <c r="IC80" s="60">
        <f>+IFERROR(IF(ISTEXT(IC$5)=FALSE,(INDEX(BCR!$1:$1048576,MATCH('Estadísticas BCR'!IC$5,BCR!$A:$A,0),MATCH('Estadísticas BCR'!$B80,BCR!$1:$1,0))),AVERAGE(HQ80:IB80)),"")</f>
        <v>0</v>
      </c>
      <c r="ID80" s="59">
        <f>+IFERROR(IF(ISTEXT(ID$5)=FALSE,(INDEX(BCR!$1:$1048576,MATCH('Estadísticas BCR'!ID$5,BCR!$A:$A,0),MATCH('Estadísticas BCR'!$B80,BCR!$1:$1,0))),AVERAGE(HR80:IC80)),"")</f>
        <v>0</v>
      </c>
      <c r="IE80" s="59">
        <f>+IFERROR(IF(ISTEXT(IE$5)=FALSE,(INDEX(BCR!$1:$1048576,MATCH('Estadísticas BCR'!IE$5,BCR!$A:$A,0),MATCH('Estadísticas BCR'!$B80,BCR!$1:$1,0))),AVERAGE(HS80:ID80)),"")</f>
        <v>0</v>
      </c>
      <c r="IF80" s="59">
        <f>+IFERROR(IF(ISTEXT(IF$5)=FALSE,(INDEX(BCR!$1:$1048576,MATCH('Estadísticas BCR'!IF$5,BCR!$A:$A,0),MATCH('Estadísticas BCR'!$B80,BCR!$1:$1,0))),AVERAGE(HT80:IE80)),"")</f>
        <v>0</v>
      </c>
      <c r="IG80" s="59">
        <f>+IFERROR(IF(ISTEXT(IG$5)=FALSE,(INDEX(BCR!$1:$1048576,MATCH('Estadísticas BCR'!IG$5,BCR!$A:$A,0),MATCH('Estadísticas BCR'!$B80,BCR!$1:$1,0))),AVERAGE(HU80:IF80)),"")</f>
        <v>0</v>
      </c>
      <c r="IH80" s="59">
        <f>+IFERROR(IF(ISTEXT(IH$5)=FALSE,(INDEX(BCR!$1:$1048576,MATCH('Estadísticas BCR'!IH$5,BCR!$A:$A,0),MATCH('Estadísticas BCR'!$B80,BCR!$1:$1,0))),AVERAGE(HV80:IG80)),"")</f>
        <v>0</v>
      </c>
      <c r="II80" s="59">
        <f>+IFERROR(IF(ISTEXT(II$5)=FALSE,(INDEX(BCR!$1:$1048576,MATCH('Estadísticas BCR'!II$5,BCR!$A:$A,0),MATCH('Estadísticas BCR'!$B80,BCR!$1:$1,0))),AVERAGE(HW80:IH80)),"")</f>
        <v>0</v>
      </c>
      <c r="IJ80" s="59">
        <f>+IFERROR(IF(ISTEXT(IJ$5)=FALSE,(INDEX(BCR!$1:$1048576,MATCH('Estadísticas BCR'!IJ$5,BCR!$A:$A,0),MATCH('Estadísticas BCR'!$B80,BCR!$1:$1,0))),AVERAGE(HX80:II80)),"")</f>
        <v>0</v>
      </c>
      <c r="IK80" s="59">
        <f>+IFERROR(IF(ISTEXT(IK$5)=FALSE,(INDEX(BCR!$1:$1048576,MATCH('Estadísticas BCR'!IK$5,BCR!$A:$A,0),MATCH('Estadísticas BCR'!$B80,BCR!$1:$1,0))),AVERAGE(HY80:IJ80)),"")</f>
        <v>0</v>
      </c>
      <c r="IL80" s="59">
        <f>+IFERROR(IF(ISTEXT(IL$5)=FALSE,(INDEX(BCR!$1:$1048576,MATCH('Estadísticas BCR'!IL$5,BCR!$A:$A,0),MATCH('Estadísticas BCR'!$B80,BCR!$1:$1,0))),AVERAGE(HZ80:IK80)),"")</f>
        <v>0</v>
      </c>
      <c r="IM80" s="59">
        <f>+IFERROR(IF(ISTEXT(IM$5)=FALSE,(INDEX(BCR!$1:$1048576,MATCH('Estadísticas BCR'!IM$5,BCR!$A:$A,0),MATCH('Estadísticas BCR'!$B80,BCR!$1:$1,0))),AVERAGE(IA80:IL80)),"")</f>
        <v>0</v>
      </c>
      <c r="IN80" s="59">
        <f>+IFERROR(IF(ISTEXT(IN$5)=FALSE,(INDEX(BCR!$1:$1048576,MATCH('Estadísticas BCR'!IN$5,BCR!$A:$A,0),MATCH('Estadísticas BCR'!$B80,BCR!$1:$1,0))),AVERAGE(IB80:IM80)),"")</f>
        <v>0</v>
      </c>
      <c r="IO80" s="59">
        <f>+IFERROR(IF(ISTEXT(IO$5)=FALSE,(INDEX(BCR!$1:$1048576,MATCH('Estadísticas BCR'!IO$5,BCR!$A:$A,0),MATCH('Estadísticas BCR'!$B80,BCR!$1:$1,0))),AVERAGE(IC80:IN80)),"")</f>
        <v>0</v>
      </c>
      <c r="IP80" s="60">
        <f>+IFERROR(IF(ISTEXT(IP$5)=FALSE,(INDEX(BCR!$1:$1048576,MATCH('Estadísticas BCR'!IP$5,BCR!$A:$A,0),MATCH('Estadísticas BCR'!$B80,BCR!$1:$1,0))),AVERAGE(ID80:IO80)),"")</f>
        <v>0</v>
      </c>
      <c r="IQ80" s="59">
        <f>+IFERROR(IF(ISTEXT(IQ$5)=FALSE,(INDEX(BCR!$1:$1048576,MATCH('Estadísticas BCR'!IQ$5,BCR!$A:$A,0),MATCH('Estadísticas BCR'!$B80,BCR!$1:$1,0))),AVERAGE(IE80:IP80)),"")</f>
        <v>0</v>
      </c>
      <c r="IR80" s="59">
        <f>+IFERROR(IF(ISTEXT(IR$5)=FALSE,(INDEX(BCR!$1:$1048576,MATCH('Estadísticas BCR'!IR$5,BCR!$A:$A,0),MATCH('Estadísticas BCR'!$B80,BCR!$1:$1,0))),AVERAGE(IF80:IQ80)),"")</f>
        <v>0</v>
      </c>
      <c r="IS80" s="59">
        <f>+IFERROR(IF(ISTEXT(IS$5)=FALSE,(INDEX(BCR!$1:$1048576,MATCH('Estadísticas BCR'!IS$5,BCR!$A:$A,0),MATCH('Estadísticas BCR'!$B80,BCR!$1:$1,0))),AVERAGE(IG80:IR80)),"")</f>
        <v>0</v>
      </c>
      <c r="IT80" s="59">
        <f>+IFERROR(IF(ISTEXT(IT$5)=FALSE,(INDEX(BCR!$1:$1048576,MATCH('Estadísticas BCR'!IT$5,BCR!$A:$A,0),MATCH('Estadísticas BCR'!$B80,BCR!$1:$1,0))),AVERAGE(IH80:IS80)),"")</f>
        <v>0</v>
      </c>
      <c r="IU80" s="59">
        <f>+IFERROR(IF(ISTEXT(IU$5)=FALSE,(INDEX(BCR!$1:$1048576,MATCH('Estadísticas BCR'!IU$5,BCR!$A:$A,0),MATCH('Estadísticas BCR'!$B80,BCR!$1:$1,0))),AVERAGE(II80:IT80)),"")</f>
        <v>0</v>
      </c>
      <c r="IV80" s="59">
        <f>+IFERROR(IF(ISTEXT(IV$5)=FALSE,(INDEX(BCR!$1:$1048576,MATCH('Estadísticas BCR'!IV$5,BCR!$A:$A,0),MATCH('Estadísticas BCR'!$B80,BCR!$1:$1,0))),AVERAGE(IJ80:IU80)),"")</f>
        <v>0</v>
      </c>
      <c r="IW80" s="59">
        <f>+IFERROR(IF(ISTEXT(IW$5)=FALSE,(INDEX(BCR!$1:$1048576,MATCH('Estadísticas BCR'!IW$5,BCR!$A:$A,0),MATCH('Estadísticas BCR'!$B80,BCR!$1:$1,0))),AVERAGE(IK80:IV80)),"")</f>
        <v>0</v>
      </c>
      <c r="IX80" s="59">
        <f>+IFERROR(IF(ISTEXT(IX$5)=FALSE,(INDEX(BCR!$1:$1048576,MATCH('Estadísticas BCR'!IX$5,BCR!$A:$A,0),MATCH('Estadísticas BCR'!$B80,BCR!$1:$1,0))),AVERAGE(IL80:IW80)),"")</f>
        <v>0</v>
      </c>
      <c r="IY80" s="59">
        <f>+IFERROR(IF(ISTEXT(IY$5)=FALSE,(INDEX(BCR!$1:$1048576,MATCH('Estadísticas BCR'!IY$5,BCR!$A:$A,0),MATCH('Estadísticas BCR'!$B80,BCR!$1:$1,0))),AVERAGE(IM80:IX80)),"")</f>
        <v>0</v>
      </c>
      <c r="IZ80" s="59">
        <f>+IFERROR(IF(ISTEXT(IZ$5)=FALSE,(INDEX(BCR!$1:$1048576,MATCH('Estadísticas BCR'!IZ$5,BCR!$A:$A,0),MATCH('Estadísticas BCR'!$B80,BCR!$1:$1,0))),AVERAGE(IN80:IY80)),"")</f>
        <v>0</v>
      </c>
      <c r="JA80" s="59">
        <f>+IFERROR(IF(ISTEXT(JA$5)=FALSE,(INDEX(BCR!$1:$1048576,MATCH('Estadísticas BCR'!JA$5,BCR!$A:$A,0),MATCH('Estadísticas BCR'!$B80,BCR!$1:$1,0))),AVERAGE(IO80:IZ80)),"")</f>
        <v>0</v>
      </c>
      <c r="JB80" s="59">
        <f>+IFERROR(IF(ISTEXT(JB$5)=FALSE,(INDEX(BCR!$1:$1048576,MATCH('Estadísticas BCR'!JB$5,BCR!$A:$A,0),MATCH('Estadísticas BCR'!$B80,BCR!$1:$1,0))),AVERAGE(IP80:JA80)),"")</f>
        <v>0</v>
      </c>
      <c r="JC80" s="60">
        <f>+IFERROR(IF(ISTEXT(JC$5)=FALSE,(INDEX(BCR!$1:$1048576,MATCH('Estadísticas BCR'!JC$5,BCR!$A:$A,0),MATCH('Estadísticas BCR'!$B80,BCR!$1:$1,0))),AVERAGE(IQ80:JB80)),"")</f>
        <v>0</v>
      </c>
      <c r="JD80" s="59">
        <f>+IFERROR(IF(ISTEXT(JD$5)=FALSE,(INDEX(BCR!$1:$1048576,MATCH('Estadísticas BCR'!JD$5,BCR!$A:$A,0),MATCH('Estadísticas BCR'!$B80,BCR!$1:$1,0))),AVERAGE(IR80:JC80)),"")</f>
        <v>0</v>
      </c>
      <c r="JE80" s="59">
        <f>+IFERROR(IF(ISTEXT(JE$5)=FALSE,(INDEX(BCR!$1:$1048576,MATCH('Estadísticas BCR'!JE$5,BCR!$A:$A,0),MATCH('Estadísticas BCR'!$B80,BCR!$1:$1,0))),AVERAGE(IS80:JD80)),"")</f>
        <v>0</v>
      </c>
      <c r="JF80" s="59">
        <f>+IFERROR(IF(ISTEXT(JF$5)=FALSE,(INDEX(BCR!$1:$1048576,MATCH('Estadísticas BCR'!JF$5,BCR!$A:$A,0),MATCH('Estadísticas BCR'!$B80,BCR!$1:$1,0))),AVERAGE(IT80:JE80)),"")</f>
        <v>0</v>
      </c>
      <c r="JG80" s="59">
        <f>+IFERROR(IF(ISTEXT(JG$5)=FALSE,(INDEX(BCR!$1:$1048576,MATCH('Estadísticas BCR'!JG$5,BCR!$A:$A,0),MATCH('Estadísticas BCR'!$B80,BCR!$1:$1,0))),AVERAGE(IU80:JF80)),"")</f>
        <v>0</v>
      </c>
      <c r="JH80" s="59">
        <f>+IFERROR(IF(ISTEXT(JH$5)=FALSE,(INDEX(BCR!$1:$1048576,MATCH('Estadísticas BCR'!JH$5,BCR!$A:$A,0),MATCH('Estadísticas BCR'!$B80,BCR!$1:$1,0))),AVERAGE(IV80:JG80)),"")</f>
        <v>0</v>
      </c>
      <c r="JI80" s="59">
        <f>+IFERROR(IF(ISTEXT(JI$5)=FALSE,(INDEX(BCR!$1:$1048576,MATCH('Estadísticas BCR'!JI$5,BCR!$A:$A,0),MATCH('Estadísticas BCR'!$B80,BCR!$1:$1,0))),AVERAGE(IW80:JH80)),"")</f>
        <v>0</v>
      </c>
      <c r="JJ80" s="59">
        <f>+IFERROR(IF(ISTEXT(JJ$5)=FALSE,(INDEX(BCR!$1:$1048576,MATCH('Estadísticas BCR'!JJ$5,BCR!$A:$A,0),MATCH('Estadísticas BCR'!$B80,BCR!$1:$1,0))),AVERAGE(IX80:JI80)),"")</f>
        <v>0</v>
      </c>
      <c r="JK80" s="59">
        <f>+IFERROR(IF(ISTEXT(JK$5)=FALSE,(INDEX(BCR!$1:$1048576,MATCH('Estadísticas BCR'!JK$5,BCR!$A:$A,0),MATCH('Estadísticas BCR'!$B80,BCR!$1:$1,0))),AVERAGE(IY80:JJ80)),"")</f>
        <v>0</v>
      </c>
      <c r="JL80" s="59">
        <f>+IFERROR(IF(ISTEXT(JL$5)=FALSE,(INDEX(BCR!$1:$1048576,MATCH('Estadísticas BCR'!JL$5,BCR!$A:$A,0),MATCH('Estadísticas BCR'!$B80,BCR!$1:$1,0))),AVERAGE(IZ80:JK80)),"")</f>
        <v>0</v>
      </c>
      <c r="JM80" s="59">
        <f>+IFERROR(IF(ISTEXT(JM$5)=FALSE,(INDEX(BCR!$1:$1048576,MATCH('Estadísticas BCR'!JM$5,BCR!$A:$A,0),MATCH('Estadísticas BCR'!$B80,BCR!$1:$1,0))),AVERAGE(JA80:JL80)),"")</f>
        <v>53.3333333333333</v>
      </c>
      <c r="JN80" s="59">
        <f>+IFERROR(IF(ISTEXT(JN$5)=FALSE,(INDEX(BCR!$1:$1048576,MATCH('Estadísticas BCR'!JN$5,BCR!$A:$A,0),MATCH('Estadísticas BCR'!$B80,BCR!$1:$1,0))),AVERAGE(JB80:JM80)),"")</f>
        <v>63.636363636363598</v>
      </c>
      <c r="JO80" s="59">
        <f>+IFERROR(IF(ISTEXT(JO$5)=FALSE,(INDEX(BCR!$1:$1048576,MATCH('Estadísticas BCR'!JO$5,BCR!$A:$A,0),MATCH('Estadísticas BCR'!$B80,BCR!$1:$1,0))),AVERAGE(JC80:JN80)),"")</f>
        <v>54</v>
      </c>
      <c r="JP80" s="60">
        <f>+IFERROR(IF(ISTEXT(JP$5)=FALSE,(INDEX(BCR!$1:$1048576,MATCH('Estadísticas BCR'!JP$5,BCR!$A:$A,0),MATCH('Estadísticas BCR'!$B80,BCR!$1:$1,0))),AVERAGE(JD80:JO80)),"")</f>
        <v>14.24747474747474</v>
      </c>
      <c r="JQ80" s="59">
        <f>+IFERROR(IF(ISTEXT(JQ$5)=FALSE,(INDEX(BCR!$1:$1048576,MATCH('Estadísticas BCR'!JQ$5,BCR!$A:$A,0),MATCH('Estadísticas BCR'!$B80,BCR!$1:$1,0))),AVERAGE(JE80:JP80)),"")</f>
        <v>21.428571428571399</v>
      </c>
      <c r="JR80" s="59">
        <f>+IFERROR(IF(ISTEXT(JR$5)=FALSE,(INDEX(BCR!$1:$1048576,MATCH('Estadísticas BCR'!JR$5,BCR!$A:$A,0),MATCH('Estadísticas BCR'!$B80,BCR!$1:$1,0))),AVERAGE(JF80:JQ80)),"")</f>
        <v>31.25</v>
      </c>
      <c r="JS80" s="59">
        <f>+IFERROR(IF(ISTEXT(JS$5)=FALSE,(INDEX(BCR!$1:$1048576,MATCH('Estadísticas BCR'!JS$5,BCR!$A:$A,0),MATCH('Estadísticas BCR'!$B80,BCR!$1:$1,0))),AVERAGE(JG80:JR80)),"")</f>
        <v>56.6666666666667</v>
      </c>
      <c r="JT80" s="59">
        <f>+IFERROR(IF(ISTEXT(JT$5)=FALSE,(INDEX(BCR!$1:$1048576,MATCH('Estadísticas BCR'!JT$5,BCR!$A:$A,0),MATCH('Estadísticas BCR'!$B80,BCR!$1:$1,0))),AVERAGE(JH80:JS80)),"")</f>
        <v>53.846153846153797</v>
      </c>
      <c r="JU80" s="59">
        <f>+IFERROR(IF(ISTEXT(JU$5)=FALSE,(INDEX(BCR!$1:$1048576,MATCH('Estadísticas BCR'!JU$5,BCR!$A:$A,0),MATCH('Estadísticas BCR'!$B80,BCR!$1:$1,0))),AVERAGE(JI80:JT80)),"")</f>
        <v>38.235294117647101</v>
      </c>
      <c r="JV80" s="59">
        <f>+IFERROR(IF(ISTEXT(JV$5)=FALSE,(INDEX(BCR!$1:$1048576,MATCH('Estadísticas BCR'!JV$5,BCR!$A:$A,0),MATCH('Estadísticas BCR'!$B80,BCR!$1:$1,0))),AVERAGE(JJ80:JU80)),"")</f>
        <v>47.058823529411796</v>
      </c>
      <c r="JW80" s="59">
        <f>+IFERROR(IF(ISTEXT(JW$5)=FALSE,(INDEX(BCR!$1:$1048576,MATCH('Estadísticas BCR'!JW$5,BCR!$A:$A,0),MATCH('Estadísticas BCR'!$B80,BCR!$1:$1,0))),AVERAGE(JK80:JV80)),"")</f>
        <v>53.846153846153797</v>
      </c>
      <c r="JX80" s="59">
        <f>+IFERROR(IF(ISTEXT(JX$5)=FALSE,(INDEX(BCR!$1:$1048576,MATCH('Estadísticas BCR'!JX$5,BCR!$A:$A,0),MATCH('Estadísticas BCR'!$B80,BCR!$1:$1,0))),AVERAGE(JL80:JW80)),"")</f>
        <v>30</v>
      </c>
      <c r="JY80" s="59">
        <f>+IFERROR(IF(ISTEXT(JY$5)=FALSE,(INDEX(BCR!$1:$1048576,MATCH('Estadísticas BCR'!JY$5,BCR!$A:$A,0),MATCH('Estadísticas BCR'!$B80,BCR!$1:$1,0))),AVERAGE(JM80:JX80)),"")</f>
        <v>38.235294117647101</v>
      </c>
      <c r="JZ80" s="59">
        <f>+IFERROR(IF(ISTEXT(JZ$5)=FALSE,(INDEX(BCR!$1:$1048576,MATCH('Estadísticas BCR'!JZ$5,BCR!$A:$A,0),MATCH('Estadísticas BCR'!$B80,BCR!$1:$1,0))),AVERAGE(JN80:JY80)),"")</f>
        <v>52.941176470588204</v>
      </c>
      <c r="KA80" s="59">
        <f>+IFERROR(IF(ISTEXT(KA$5)=FALSE,(INDEX(BCR!$1:$1048576,MATCH('Estadísticas BCR'!KA$5,BCR!$A:$A,0),MATCH('Estadísticas BCR'!$B80,BCR!$1:$1,0))),AVERAGE(JO80:JZ80)),"")</f>
        <v>66.6666666666667</v>
      </c>
      <c r="KB80" s="59">
        <f>+IFERROR(IF(ISTEXT(KB$5)=FALSE,(INDEX(BCR!$1:$1048576,MATCH('Estadísticas BCR'!KB$5,BCR!$A:$A,0),MATCH('Estadísticas BCR'!$B80,BCR!$1:$1,0))),AVERAGE(JP80:KA80)),"")</f>
        <v>53.571428571428598</v>
      </c>
      <c r="KC80" s="60">
        <f>+IFERROR(IF(ISTEXT(KC$5)=FALSE,(INDEX(BCR!$1:$1048576,MATCH('Estadísticas BCR'!KC$5,BCR!$A:$A,0),MATCH('Estadísticas BCR'!$B80,BCR!$1:$1,0))),AVERAGE(JQ80:KB80)),"")</f>
        <v>45.312185771744595</v>
      </c>
      <c r="KD80" s="59">
        <f>+IFERROR(IF(ISTEXT(KD$5)=FALSE,(INDEX(BCR!$1:$1048576,MATCH('Estadísticas BCR'!KD$5,BCR!$A:$A,0),MATCH('Estadísticas BCR'!$B80,BCR!$1:$1,0))),AVERAGE(JR80:KC80)),"")</f>
        <v>29.1666666666667</v>
      </c>
      <c r="KE80" s="59">
        <f>+IFERROR(IF(ISTEXT(KE$5)=FALSE,(INDEX(BCR!$1:$1048576,MATCH('Estadísticas BCR'!KE$5,BCR!$A:$A,0),MATCH('Estadísticas BCR'!$B80,BCR!$1:$1,0))),AVERAGE(JS80:KD80)),"")</f>
        <v>40</v>
      </c>
      <c r="KF80" s="59">
        <f>+IFERROR(IF(ISTEXT(KF$5)=FALSE,(INDEX(BCR!$1:$1048576,MATCH('Estadísticas BCR'!KF$5,BCR!$A:$A,0),MATCH('Estadísticas BCR'!$B80,BCR!$1:$1,0))),AVERAGE(JT80:KE80)),"")</f>
        <v>46.428571428571402</v>
      </c>
      <c r="KG80" s="59">
        <f>+IFERROR(IF(ISTEXT(KG$5)=FALSE,(INDEX(BCR!$1:$1048576,MATCH('Estadísticas BCR'!KG$5,BCR!$A:$A,0),MATCH('Estadísticas BCR'!$B80,BCR!$1:$1,0))),AVERAGE(JU80:KF80)),"")</f>
        <v>50</v>
      </c>
      <c r="KH80" s="59">
        <f>+IFERROR(IF(ISTEXT(KH$5)=FALSE,(INDEX(BCR!$1:$1048576,MATCH('Estadísticas BCR'!KH$5,BCR!$A:$A,0),MATCH('Estadísticas BCR'!$B80,BCR!$1:$1,0))),AVERAGE(JV80:KG80)),"")</f>
        <v>40.909090909090899</v>
      </c>
      <c r="KI80" s="59">
        <f>+IFERROR(IF(ISTEXT(KI$5)=FALSE,(INDEX(BCR!$1:$1048576,MATCH('Estadísticas BCR'!KI$5,BCR!$A:$A,0),MATCH('Estadísticas BCR'!$B80,BCR!$1:$1,0))),AVERAGE(JW80:KH80)),"")</f>
        <v>35</v>
      </c>
      <c r="KJ80" s="59">
        <f>+IFERROR(IF(ISTEXT(KJ$5)=FALSE,(INDEX(BCR!$1:$1048576,MATCH('Estadísticas BCR'!KJ$5,BCR!$A:$A,0),MATCH('Estadísticas BCR'!$B80,BCR!$1:$1,0))),AVERAGE(JX80:KI80)),"")</f>
        <v>59.090909090909101</v>
      </c>
      <c r="KK80" s="59">
        <f>+IFERROR(IF(ISTEXT(KK$5)=FALSE,(INDEX(BCR!$1:$1048576,MATCH('Estadísticas BCR'!KK$5,BCR!$A:$A,0),MATCH('Estadísticas BCR'!$B80,BCR!$1:$1,0))),AVERAGE(JY80:KJ80)),"")</f>
        <v>54.545454545454497</v>
      </c>
      <c r="KL80" s="59">
        <f>+IFERROR(IF(ISTEXT(KL$5)=FALSE,(INDEX(BCR!$1:$1048576,MATCH('Estadísticas BCR'!KL$5,BCR!$A:$A,0),MATCH('Estadísticas BCR'!$B80,BCR!$1:$1,0))),AVERAGE(JZ80:KK80)),"")</f>
        <v>38.235294117647101</v>
      </c>
      <c r="KM80" s="59">
        <f>+IFERROR(IF(ISTEXT(KM$5)=FALSE,(INDEX(BCR!$1:$1048576,MATCH('Estadísticas BCR'!KM$5,BCR!$A:$A,0),MATCH('Estadísticas BCR'!$B80,BCR!$1:$1,0))),AVERAGE(KA80:KL80)),"")</f>
        <v>36.363636363636402</v>
      </c>
      <c r="KN80" s="59">
        <f>+IFERROR(IF(ISTEXT(KN$5)=FALSE,(INDEX(BCR!$1:$1048576,MATCH('Estadísticas BCR'!KN$5,BCR!$A:$A,0),MATCH('Estadísticas BCR'!$B80,BCR!$1:$1,0))),AVERAGE(KB80:KM80)),"")</f>
        <v>55.5555555555556</v>
      </c>
      <c r="KO80" s="59">
        <f>+IFERROR(IF(ISTEXT(KO$5)=FALSE,(INDEX(BCR!$1:$1048576,MATCH('Estadísticas BCR'!KO$5,BCR!$A:$A,0),MATCH('Estadísticas BCR'!$B80,BCR!$1:$1,0))),AVERAGE(KC80:KN80)),"")</f>
        <v>56.25</v>
      </c>
      <c r="KP80" s="60">
        <f>+IFERROR(IF(ISTEXT(KP$5)=FALSE,(INDEX(BCR!$1:$1048576,MATCH('Estadísticas BCR'!KP$5,BCR!$A:$A,0),MATCH('Estadísticas BCR'!$B80,BCR!$1:$1,0))),AVERAGE(KD80:KO80)),"")</f>
        <v>45.128764889794319</v>
      </c>
      <c r="KQ80" s="59">
        <f>+IFERROR(IF(ISTEXT(KQ$5)=FALSE,(INDEX(BCR!$1:$1048576,MATCH('Estadísticas BCR'!KQ$5,BCR!$A:$A,0),MATCH('Estadísticas BCR'!$B80,BCR!$1:$1,0))),AVERAGE(KE80:KP80)),"")</f>
        <v>31.818181818181799</v>
      </c>
      <c r="KR80" s="59">
        <f>+IFERROR(IF(ISTEXT(KR$5)=FALSE,(INDEX(BCR!$1:$1048576,MATCH('Estadísticas BCR'!KR$5,BCR!$A:$A,0),MATCH('Estadísticas BCR'!$B80,BCR!$1:$1,0))),AVERAGE(KF80:KQ80)),"")</f>
        <v>38.8888888888889</v>
      </c>
      <c r="KS80" s="59">
        <f>+IFERROR(IF(ISTEXT(KS$5)=FALSE,(INDEX(BCR!$1:$1048576,MATCH('Estadísticas BCR'!KS$5,BCR!$A:$A,0),MATCH('Estadísticas BCR'!$B80,BCR!$1:$1,0))),AVERAGE(KG80:KR80)),"")</f>
        <v>50</v>
      </c>
      <c r="KT80" s="59">
        <f>+IFERROR(IF(ISTEXT(KT$5)=FALSE,(INDEX(BCR!$1:$1048576,MATCH('Estadísticas BCR'!KT$5,BCR!$A:$A,0),MATCH('Estadísticas BCR'!$B80,BCR!$1:$1,0))),AVERAGE(KH80:KS80)),"")</f>
        <v>46.153846153846203</v>
      </c>
      <c r="KU80" s="59">
        <f>+IFERROR(IF(ISTEXT(KU$5)=FALSE,(INDEX(BCR!$1:$1048576,MATCH('Estadísticas BCR'!KU$5,BCR!$A:$A,0),MATCH('Estadísticas BCR'!$B80,BCR!$1:$1,0))),AVERAGE(KI80:KT80)),"")</f>
        <v>40</v>
      </c>
      <c r="KV80" s="59">
        <f>+IFERROR(IF(ISTEXT(KV$5)=FALSE,(INDEX(BCR!$1:$1048576,MATCH('Estadísticas BCR'!KV$5,BCR!$A:$A,0),MATCH('Estadísticas BCR'!$B80,BCR!$1:$1,0))),AVERAGE(KJ80:KU80)),"")</f>
        <v>25</v>
      </c>
      <c r="KW80" s="59">
        <f>+IFERROR(IF(ISTEXT(KW$5)=FALSE,(INDEX(BCR!$1:$1048576,MATCH('Estadísticas BCR'!KW$5,BCR!$A:$A,0),MATCH('Estadísticas BCR'!$B80,BCR!$1:$1,0))),AVERAGE(KK80:KV80)),"")</f>
        <v>41.6666666666667</v>
      </c>
      <c r="KX80" s="59">
        <f>+IFERROR(IF(ISTEXT(KX$5)=FALSE,(INDEX(BCR!$1:$1048576,MATCH('Estadísticas BCR'!KX$5,BCR!$A:$A,0),MATCH('Estadísticas BCR'!$B80,BCR!$1:$1,0))),AVERAGE(KL80:KW80)),"")</f>
        <v>43.75</v>
      </c>
      <c r="KY80" s="59">
        <f>+IFERROR(IF(ISTEXT(KY$5)=FALSE,(INDEX(BCR!$1:$1048576,MATCH('Estadísticas BCR'!KY$5,BCR!$A:$A,0),MATCH('Estadísticas BCR'!$B80,BCR!$1:$1,0))),AVERAGE(KM80:KX80)),"")</f>
        <v>50</v>
      </c>
      <c r="KZ80" s="59">
        <f>+IFERROR(IF(ISTEXT(KZ$5)=FALSE,(INDEX(BCR!$1:$1048576,MATCH('Estadísticas BCR'!KZ$5,BCR!$A:$A,0),MATCH('Estadísticas BCR'!$B80,BCR!$1:$1,0))),AVERAGE(KN80:KY80)),"")</f>
        <v>50</v>
      </c>
      <c r="LA80" s="59">
        <f>+IFERROR(IF(ISTEXT(LA$5)=FALSE,(INDEX(BCR!$1:$1048576,MATCH('Estadísticas BCR'!LA$5,BCR!$A:$A,0),MATCH('Estadísticas BCR'!$B80,BCR!$1:$1,0))),AVERAGE(KO80:KZ80)),"")</f>
        <v>55.5555555555556</v>
      </c>
      <c r="LB80" s="59">
        <f>+IFERROR(IF(ISTEXT(LB$5)=FALSE,(INDEX(BCR!$1:$1048576,MATCH('Estadísticas BCR'!LB$5,BCR!$A:$A,0),MATCH('Estadísticas BCR'!$B80,BCR!$1:$1,0))),AVERAGE(KP80:LA80)),"")</f>
        <v>42.857142857142797</v>
      </c>
      <c r="LC80" s="60">
        <f>+IFERROR(IF(ISTEXT(LC$5)=FALSE,(INDEX(BCR!$1:$1048576,MATCH('Estadísticas BCR'!LC$5,BCR!$A:$A,0),MATCH('Estadísticas BCR'!$B80,BCR!$1:$1,0))),AVERAGE(KQ80:LB80)),"")</f>
        <v>42.974190161690167</v>
      </c>
      <c r="LD80" s="59">
        <f>+IFERROR(IF(ISTEXT(LD$5)=FALSE,(INDEX(BCR!$1:$1048576,MATCH('Estadísticas BCR'!LD$5,BCR!$A:$A,0),MATCH('Estadísticas BCR'!$B80,BCR!$1:$1,0))),AVERAGE(KR80:LC80)),"")</f>
        <v>25</v>
      </c>
      <c r="LE80" s="59">
        <f>+IFERROR(IF(ISTEXT(LE$5)=FALSE,(INDEX(BCR!$1:$1048576,MATCH('Estadísticas BCR'!LE$5,BCR!$A:$A,0),MATCH('Estadísticas BCR'!$B80,BCR!$1:$1,0))),AVERAGE(KS80:LD80)),"")</f>
        <v>37.5</v>
      </c>
      <c r="LF80" s="59">
        <f>+IFERROR(IF(ISTEXT(LF$5)=FALSE,(INDEX(BCR!$1:$1048576,MATCH('Estadísticas BCR'!LF$5,BCR!$A:$A,0),MATCH('Estadísticas BCR'!$B80,BCR!$1:$1,0))),AVERAGE(KT80:LE80)),"")</f>
        <v>45.8333333333333</v>
      </c>
      <c r="LG80" s="59">
        <f>+IFERROR(IF(ISTEXT(LG$5)=FALSE,(INDEX(BCR!$1:$1048576,MATCH('Estadísticas BCR'!LG$5,BCR!$A:$A,0),MATCH('Estadísticas BCR'!$B80,BCR!$1:$1,0))),AVERAGE(KU80:LF80)),"")</f>
        <v>30</v>
      </c>
      <c r="LH80" s="59">
        <f>+IFERROR(IF(ISTEXT(LH$5)=FALSE,(INDEX(BCR!$1:$1048576,MATCH('Estadísticas BCR'!LH$5,BCR!$A:$A,0),MATCH('Estadísticas BCR'!$B80,BCR!$1:$1,0))),AVERAGE(KV80:LG80)),"")</f>
        <v>44.4444444444444</v>
      </c>
      <c r="LI80" s="59">
        <f>+IFERROR(IF(ISTEXT(LI$5)=FALSE,(INDEX(BCR!$1:$1048576,MATCH('Estadísticas BCR'!LI$5,BCR!$A:$A,0),MATCH('Estadísticas BCR'!$B80,BCR!$1:$1,0))),AVERAGE(KW80:LH80)),"")</f>
        <v>50</v>
      </c>
      <c r="LJ80" s="59">
        <f>+IFERROR(IF(ISTEXT(LJ$5)=FALSE,(INDEX(BCR!$1:$1048576,MATCH('Estadísticas BCR'!LJ$5,BCR!$A:$A,0),MATCH('Estadísticas BCR'!$B80,BCR!$1:$1,0))),AVERAGE(KX80:LI80)),"")</f>
        <v>50</v>
      </c>
      <c r="LK80" s="59">
        <f>+IFERROR(IF(ISTEXT(LK$5)=FALSE,(INDEX(BCR!$1:$1048576,MATCH('Estadísticas BCR'!LK$5,BCR!$A:$A,0),MATCH('Estadísticas BCR'!$B80,BCR!$1:$1,0))),AVERAGE(KY80:LJ80)),"")</f>
        <v>26.923076923076898</v>
      </c>
      <c r="LL80" s="59">
        <f>+IFERROR(IF(ISTEXT(LL$5)=FALSE,(INDEX(BCR!$1:$1048576,MATCH('Estadísticas BCR'!LL$5,BCR!$A:$A,0),MATCH('Estadísticas BCR'!$B80,BCR!$1:$1,0))),AVERAGE(KZ80:LK80)),"")</f>
        <v>42.857142857142897</v>
      </c>
      <c r="LM80" s="59">
        <f>+IFERROR(IF(ISTEXT(LM$5)=FALSE,(INDEX(BCR!$1:$1048576,MATCH('Estadísticas BCR'!LM$5,BCR!$A:$A,0),MATCH('Estadísticas BCR'!$B80,BCR!$1:$1,0))),AVERAGE(LA80:LL80)),"")</f>
        <v>43.3333333333333</v>
      </c>
      <c r="LN80" s="59">
        <f>+IFERROR(IF(ISTEXT(LN$5)=FALSE,(INDEX(BCR!$1:$1048576,MATCH('Estadísticas BCR'!LN$5,BCR!$A:$A,0),MATCH('Estadísticas BCR'!$B80,BCR!$1:$1,0))),AVERAGE(LB80:LM80)),"")</f>
        <v>59.375</v>
      </c>
      <c r="LO80" s="59">
        <f>+IFERROR(IF(ISTEXT(LO$5)=FALSE,(INDEX(BCR!$1:$1048576,MATCH('Estadísticas BCR'!LO$5,BCR!$A:$A,0),MATCH('Estadísticas BCR'!$B80,BCR!$1:$1,0))),AVERAGE(LC80:LN80)),"")</f>
        <v>46.428571428571402</v>
      </c>
      <c r="LP80" s="60">
        <f>+IFERROR(IF(ISTEXT(LP$5)=FALSE,(INDEX(BCR!$1:$1048576,MATCH('Estadísticas BCR'!LP$5,BCR!$A:$A,0),MATCH('Estadísticas BCR'!$B80,BCR!$1:$1,0))),AVERAGE(LD80:LO80)),"")</f>
        <v>41.807908526658515</v>
      </c>
      <c r="LQ80" s="59">
        <f>+IFERROR(IF(ISTEXT(LQ$5)=FALSE,(INDEX(BCR!$1:$1048576,MATCH('Estadísticas BCR'!LQ$5,BCR!$A:$A,0),MATCH('Estadísticas BCR'!$B80,BCR!$1:$1,0))),AVERAGE(LE80:LP80)),"")</f>
        <v>43.3333333333333</v>
      </c>
      <c r="LR80" s="59">
        <f>+IFERROR(IF(ISTEXT(LR$5)=FALSE,(INDEX(BCR!$1:$1048576,MATCH('Estadísticas BCR'!LR$5,BCR!$A:$A,0),MATCH('Estadísticas BCR'!$B80,BCR!$1:$1,0))),AVERAGE(LF80:LQ80)),"")</f>
        <v>58.3333333333333</v>
      </c>
      <c r="LS80" s="59">
        <f>+IFERROR(IF(ISTEXT(LS$5)=FALSE,(INDEX(BCR!$1:$1048576,MATCH('Estadísticas BCR'!LS$5,BCR!$A:$A,0),MATCH('Estadísticas BCR'!$B80,BCR!$1:$1,0))),AVERAGE(LG80:LR80)),"")</f>
        <v>55.882352941176499</v>
      </c>
      <c r="LT80" s="59">
        <f>+IFERROR(IF(ISTEXT(LT$5)=FALSE,(INDEX(BCR!$1:$1048576,MATCH('Estadísticas BCR'!LT$5,BCR!$A:$A,0),MATCH('Estadísticas BCR'!$B80,BCR!$1:$1,0))),AVERAGE(LH80:LS80)),"")</f>
        <v>58.3333333333333</v>
      </c>
      <c r="LU80" s="59">
        <f>+IFERROR(IF(ISTEXT(LU$5)=FALSE,(INDEX(BCR!$1:$1048576,MATCH('Estadísticas BCR'!LU$5,BCR!$A:$A,0),MATCH('Estadísticas BCR'!$B80,BCR!$1:$1,0))),AVERAGE(LI80:LT80)),"")</f>
        <v>53.571428571428598</v>
      </c>
      <c r="LV80" s="59">
        <f>+IFERROR(IF(ISTEXT(LV$5)=FALSE,(INDEX(BCR!$1:$1048576,MATCH('Estadísticas BCR'!LV$5,BCR!$A:$A,0),MATCH('Estadísticas BCR'!$B80,BCR!$1:$1,0))),AVERAGE(LJ80:LU80)),"")</f>
        <v>62.5</v>
      </c>
      <c r="LW80" s="59">
        <f>+IFERROR(IF(ISTEXT(LW$5)=FALSE,(INDEX(BCR!$1:$1048576,MATCH('Estadísticas BCR'!LW$5,BCR!$A:$A,0),MATCH('Estadísticas BCR'!$B80,BCR!$1:$1,0))),AVERAGE(LK80:LV80)),"")</f>
        <v>53.571428571428598</v>
      </c>
      <c r="LX80" s="59">
        <f>+IFERROR(IF(ISTEXT(LX$5)=FALSE,(INDEX(BCR!$1:$1048576,MATCH('Estadísticas BCR'!LX$5,BCR!$A:$A,0),MATCH('Estadísticas BCR'!$B80,BCR!$1:$1,0))),AVERAGE(LL80:LW80)),"")</f>
        <v>50</v>
      </c>
      <c r="LY80" s="59">
        <f>+IFERROR(IF(ISTEXT(LY$5)=FALSE,(INDEX(BCR!$1:$1048576,MATCH('Estadísticas BCR'!LY$5,BCR!$A:$A,0),MATCH('Estadísticas BCR'!$B80,BCR!$1:$1,0))),AVERAGE(LM80:LX80)),"")</f>
        <v>46.153846153846203</v>
      </c>
      <c r="LZ80" s="59">
        <f>+IFERROR(IF(ISTEXT(LZ$5)=FALSE,(INDEX(BCR!$1:$1048576,MATCH('Estadísticas BCR'!LZ$5,BCR!$A:$A,0),MATCH('Estadísticas BCR'!$B80,BCR!$1:$1,0))),AVERAGE(LN80:LY80)),"")</f>
        <v>62.5</v>
      </c>
      <c r="MA80" s="59">
        <f>+IFERROR(IF(ISTEXT(MA$5)=FALSE,(INDEX(BCR!$1:$1048576,MATCH('Estadísticas BCR'!MA$5,BCR!$A:$A,0),MATCH('Estadísticas BCR'!$B80,BCR!$1:$1,0))),AVERAGE(LO80:LZ80)),"")</f>
        <v>60</v>
      </c>
      <c r="MB80" s="59">
        <f>+IFERROR(IF(ISTEXT(MB$5)=FALSE,(INDEX(BCR!$1:$1048576,MATCH('Estadísticas BCR'!MB$5,BCR!$A:$A,0),MATCH('Estadísticas BCR'!$B80,BCR!$1:$1,0))),AVERAGE(LP80:MA80)),"")</f>
        <v>68.181818181818201</v>
      </c>
      <c r="MC80" s="60">
        <f>+IFERROR(IF(ISTEXT(MC$5)=FALSE,(INDEX(BCR!$1:$1048576,MATCH('Estadísticas BCR'!MC$5,BCR!$A:$A,0),MATCH('Estadísticas BCR'!$B80,BCR!$1:$1,0))),AVERAGE(LQ80:MB80)),"")</f>
        <v>56.030072868308174</v>
      </c>
      <c r="MD80" s="59">
        <f>+IFERROR(IF(ISTEXT(MD$5)=FALSE,(INDEX(BCR!$1:$1048576,MATCH('Estadísticas BCR'!MD$5,BCR!$A:$A,0),MATCH('Estadísticas BCR'!$B80,BCR!$1:$1,0))),AVERAGE(LR80:MC80)),"")</f>
        <v>59.090909090909101</v>
      </c>
      <c r="ME80" s="59">
        <f>+IFERROR(IF(ISTEXT(ME$5)=FALSE,(INDEX(BCR!$1:$1048576,MATCH('Estadísticas BCR'!ME$5,BCR!$A:$A,0),MATCH('Estadísticas BCR'!$B80,BCR!$1:$1,0))),AVERAGE(LS80:MD80)),"")</f>
        <v>61.1111111111111</v>
      </c>
      <c r="MF80" s="59">
        <f>+IFERROR(IF(ISTEXT(MF$5)=FALSE,(INDEX(BCR!$1:$1048576,MATCH('Estadísticas BCR'!MF$5,BCR!$A:$A,0),MATCH('Estadísticas BCR'!$B80,BCR!$1:$1,0))),AVERAGE(LT80:ME80)),"")</f>
        <v>66.6666666666667</v>
      </c>
      <c r="MG80" s="59" t="str">
        <f>+IFERROR(IF(ISTEXT(MG$5)=FALSE,(INDEX(BCR!$1:$1048576,MATCH('Estadísticas BCR'!MG$5,BCR!$A:$A,0),MATCH('Estadísticas BCR'!$B80,BCR!$1:$1,0))),AVERAGE(LU80:MF80)),"")</f>
        <v/>
      </c>
      <c r="MH80" s="59" t="str">
        <f>+IFERROR(IF(ISTEXT(MH$5)=FALSE,(INDEX(BCR!$1:$1048576,MATCH('Estadísticas BCR'!MH$5,BCR!$A:$A,0),MATCH('Estadísticas BCR'!$B80,BCR!$1:$1,0))),AVERAGE(LV80:MG80)),"")</f>
        <v/>
      </c>
      <c r="MI80" s="59" t="str">
        <f>+IFERROR(IF(ISTEXT(MI$5)=FALSE,(INDEX(BCR!$1:$1048576,MATCH('Estadísticas BCR'!MI$5,BCR!$A:$A,0),MATCH('Estadísticas BCR'!$B80,BCR!$1:$1,0))),AVERAGE(LW80:MH80)),"")</f>
        <v/>
      </c>
      <c r="MJ80" s="59" t="str">
        <f>+IFERROR(IF(ISTEXT(MJ$5)=FALSE,(INDEX(BCR!$1:$1048576,MATCH('Estadísticas BCR'!MJ$5,BCR!$A:$A,0),MATCH('Estadísticas BCR'!$B80,BCR!$1:$1,0))),AVERAGE(LX80:MI80)),"")</f>
        <v/>
      </c>
      <c r="MK80" s="59" t="str">
        <f>+IFERROR(IF(ISTEXT(MK$5)=FALSE,(INDEX(BCR!$1:$1048576,MATCH('Estadísticas BCR'!MK$5,BCR!$A:$A,0),MATCH('Estadísticas BCR'!$B80,BCR!$1:$1,0))),AVERAGE(LY80:MJ80)),"")</f>
        <v/>
      </c>
      <c r="ML80" s="59" t="str">
        <f>+IFERROR(IF(ISTEXT(ML$5)=FALSE,(INDEX(BCR!$1:$1048576,MATCH('Estadísticas BCR'!ML$5,BCR!$A:$A,0),MATCH('Estadísticas BCR'!$B80,BCR!$1:$1,0))),AVERAGE(LZ80:MK80)),"")</f>
        <v/>
      </c>
      <c r="MM80" s="59" t="str">
        <f>+IFERROR(IF(ISTEXT(MM$5)=FALSE,(INDEX(BCR!$1:$1048576,MATCH('Estadísticas BCR'!MM$5,BCR!$A:$A,0),MATCH('Estadísticas BCR'!$B80,BCR!$1:$1,0))),AVERAGE(MA80:ML80)),"")</f>
        <v/>
      </c>
      <c r="MN80" s="59" t="str">
        <f>+IFERROR(IF(ISTEXT(MN$5)=FALSE,(INDEX(BCR!$1:$1048576,MATCH('Estadísticas BCR'!MN$5,BCR!$A:$A,0),MATCH('Estadísticas BCR'!$B80,BCR!$1:$1,0))),AVERAGE(MB80:MM80)),"")</f>
        <v/>
      </c>
      <c r="MO80" s="59" t="str">
        <f>+IFERROR(IF(ISTEXT(MO$5)=FALSE,(INDEX(BCR!$1:$1048576,MATCH('Estadísticas BCR'!MO$5,BCR!$A:$A,0),MATCH('Estadísticas BCR'!$B80,BCR!$1:$1,0))),AVERAGE(MC80:MN80)),"")</f>
        <v/>
      </c>
      <c r="MP80" s="60">
        <f>+IFERROR(IF(ISTEXT(MP$5)=FALSE,(INDEX(BCR!$1:$1048576,MATCH('Estadísticas BCR'!MP$5,BCR!$A:$A,0),MATCH('Estadísticas BCR'!$B80,BCR!$1:$1,0))),AVERAGE(MD80:MO80)),"")</f>
        <v>62.289562289562298</v>
      </c>
    </row>
    <row r="81" spans="1:354" outlineLevel="1">
      <c r="B81" s="9" t="s">
        <v>924</v>
      </c>
      <c r="C81" s="126" t="s">
        <v>922</v>
      </c>
      <c r="D81" s="104">
        <f>+IFERROR(IF(ISTEXT(D$5)=FALSE,(INDEX(BCR!$1:$1048576,MATCH('Estadísticas BCR'!D$5,BCR!$A:$A,0),MATCH('Estadísticas BCR'!$B81,BCR!$1:$1,0))),AVERAGE(#REF!)),"")</f>
        <v>0</v>
      </c>
      <c r="E81" s="104">
        <f>+IFERROR(IF(ISTEXT(E$5)=FALSE,(INDEX(BCR!$1:$1048576,MATCH('Estadísticas BCR'!E$5,BCR!$A:$A,0),MATCH('Estadísticas BCR'!$B81,BCR!$1:$1,0))),AVERAGE(#REF!)),"")</f>
        <v>0</v>
      </c>
      <c r="F81" s="104">
        <f>+IFERROR(IF(ISTEXT(F$5)=FALSE,(INDEX(BCR!$1:$1048576,MATCH('Estadísticas BCR'!F$5,BCR!$A:$A,0),MATCH('Estadísticas BCR'!$B81,BCR!$1:$1,0))),AVERAGE(#REF!)),"")</f>
        <v>0</v>
      </c>
      <c r="G81" s="104" t="str">
        <f>+IFERROR(IF(ISTEXT(G$5)=FALSE,(INDEX(BCR!$1:$1048576,MATCH('Estadísticas BCR'!G$5,BCR!$A:$A,0),MATCH('Estadísticas BCR'!$B81,BCR!$1:$1,0))),AVERAGE(#REF!)),"")</f>
        <v/>
      </c>
      <c r="H81" s="104">
        <f>+IFERROR(IF(ISTEXT(H$5)=FALSE,(INDEX(BCR!$1:$1048576,MATCH('Estadísticas BCR'!H$5,BCR!$A:$A,0),MATCH('Estadísticas BCR'!$B81,BCR!$1:$1,0))),AVERAGE(#REF!)),"")</f>
        <v>0</v>
      </c>
      <c r="I81" s="104">
        <f>+IFERROR(IF(ISTEXT(I$5)=FALSE,(INDEX(BCR!$1:$1048576,MATCH('Estadísticas BCR'!I$5,BCR!$A:$A,0),MATCH('Estadísticas BCR'!$B81,BCR!$1:$1,0))),AVERAGE(#REF!)),"")</f>
        <v>0</v>
      </c>
      <c r="J81" s="104">
        <f>+IFERROR(IF(ISTEXT(J$5)=FALSE,(INDEX(BCR!$1:$1048576,MATCH('Estadísticas BCR'!J$5,BCR!$A:$A,0),MATCH('Estadísticas BCR'!$B81,BCR!$1:$1,0))),AVERAGE(#REF!)),"")</f>
        <v>0</v>
      </c>
      <c r="K81" s="104">
        <f>+IFERROR(IF(ISTEXT(K$5)=FALSE,(INDEX(BCR!$1:$1048576,MATCH('Estadísticas BCR'!K$5,BCR!$A:$A,0),MATCH('Estadísticas BCR'!$B81,BCR!$1:$1,0))),AVERAGE(#REF!)),"")</f>
        <v>0</v>
      </c>
      <c r="L81" s="104">
        <f>+IFERROR(IF(ISTEXT(L$5)=FALSE,(INDEX(BCR!$1:$1048576,MATCH('Estadísticas BCR'!L$5,BCR!$A:$A,0),MATCH('Estadísticas BCR'!$B81,BCR!$1:$1,0))),AVERAGE(#REF!)),"")</f>
        <v>0</v>
      </c>
      <c r="M81" s="104">
        <f>+IFERROR(IF(ISTEXT(M$5)=FALSE,(INDEX(BCR!$1:$1048576,MATCH('Estadísticas BCR'!M$5,BCR!$A:$A,0),MATCH('Estadísticas BCR'!$B81,BCR!$1:$1,0))),AVERAGE(#REF!)),"")</f>
        <v>0</v>
      </c>
      <c r="N81" s="104">
        <f>+IFERROR(IF(ISTEXT(N$5)=FALSE,(INDEX(BCR!$1:$1048576,MATCH('Estadísticas BCR'!N$5,BCR!$A:$A,0),MATCH('Estadísticas BCR'!$B81,BCR!$1:$1,0))),AVERAGE(#REF!)),"")</f>
        <v>0</v>
      </c>
      <c r="O81" s="104">
        <f>+IFERROR(IF(ISTEXT(O$5)=FALSE,(INDEX(BCR!$1:$1048576,MATCH('Estadísticas BCR'!O$5,BCR!$A:$A,0),MATCH('Estadísticas BCR'!$B81,BCR!$1:$1,0))),AVERAGE(#REF!)),"")</f>
        <v>0</v>
      </c>
      <c r="P81" s="60">
        <f>+IFERROR(IF(ISTEXT(P$5)=FALSE,(INDEX(BCR!$1:$1048576,MATCH('Estadísticas BCR'!P$5,BCR!$A:$A,0),MATCH('Estadísticas BCR'!$B81,BCR!$1:$1,0))),AVERAGE(D81:O81)),"")</f>
        <v>0</v>
      </c>
      <c r="Q81" s="104">
        <f>+IFERROR(IF(ISTEXT(Q$5)=FALSE,(INDEX(BCR!$1:$1048576,MATCH('Estadísticas BCR'!Q$5,BCR!$A:$A,0),MATCH('Estadísticas BCR'!$B81,BCR!$1:$1,0))),AVERAGE(#REF!)),"")</f>
        <v>0</v>
      </c>
      <c r="R81" s="104">
        <f>+IFERROR(IF(ISTEXT(R$5)=FALSE,(INDEX(BCR!$1:$1048576,MATCH('Estadísticas BCR'!R$5,BCR!$A:$A,0),MATCH('Estadísticas BCR'!$B81,BCR!$1:$1,0))),AVERAGE(#REF!)),"")</f>
        <v>0</v>
      </c>
      <c r="S81" s="104">
        <f>+IFERROR(IF(ISTEXT(S$5)=FALSE,(INDEX(BCR!$1:$1048576,MATCH('Estadísticas BCR'!S$5,BCR!$A:$A,0),MATCH('Estadísticas BCR'!$B81,BCR!$1:$1,0))),AVERAGE(#REF!)),"")</f>
        <v>0</v>
      </c>
      <c r="T81" s="104">
        <f>+IFERROR(IF(ISTEXT(T$5)=FALSE,(INDEX(BCR!$1:$1048576,MATCH('Estadísticas BCR'!T$5,BCR!$A:$A,0),MATCH('Estadísticas BCR'!$B81,BCR!$1:$1,0))),AVERAGE(#REF!)),"")</f>
        <v>0</v>
      </c>
      <c r="U81" s="104">
        <f>+IFERROR(IF(ISTEXT(U$5)=FALSE,(INDEX(BCR!$1:$1048576,MATCH('Estadísticas BCR'!U$5,BCR!$A:$A,0),MATCH('Estadísticas BCR'!$B81,BCR!$1:$1,0))),AVERAGE(#REF!)),"")</f>
        <v>0</v>
      </c>
      <c r="V81" s="104">
        <f>+IFERROR(IF(ISTEXT(V$5)=FALSE,(INDEX(BCR!$1:$1048576,MATCH('Estadísticas BCR'!V$5,BCR!$A:$A,0),MATCH('Estadísticas BCR'!$B81,BCR!$1:$1,0))),AVERAGE(#REF!)),"")</f>
        <v>0</v>
      </c>
      <c r="W81" s="104">
        <f>+IFERROR(IF(ISTEXT(W$5)=FALSE,(INDEX(BCR!$1:$1048576,MATCH('Estadísticas BCR'!W$5,BCR!$A:$A,0),MATCH('Estadísticas BCR'!$B81,BCR!$1:$1,0))),AVERAGE(#REF!)),"")</f>
        <v>0</v>
      </c>
      <c r="X81" s="104">
        <f>+IFERROR(IF(ISTEXT(X$5)=FALSE,(INDEX(BCR!$1:$1048576,MATCH('Estadísticas BCR'!X$5,BCR!$A:$A,0),MATCH('Estadísticas BCR'!$B81,BCR!$1:$1,0))),AVERAGE(#REF!)),"")</f>
        <v>0</v>
      </c>
      <c r="Y81" s="104">
        <f>+IFERROR(IF(ISTEXT(Y$5)=FALSE,(INDEX(BCR!$1:$1048576,MATCH('Estadísticas BCR'!Y$5,BCR!$A:$A,0),MATCH('Estadísticas BCR'!$B81,BCR!$1:$1,0))),AVERAGE(#REF!)),"")</f>
        <v>0</v>
      </c>
      <c r="Z81" s="104">
        <f>+IFERROR(IF(ISTEXT(Z$5)=FALSE,(INDEX(BCR!$1:$1048576,MATCH('Estadísticas BCR'!Z$5,BCR!$A:$A,0),MATCH('Estadísticas BCR'!$B81,BCR!$1:$1,0))),AVERAGE(#REF!)),"")</f>
        <v>0</v>
      </c>
      <c r="AA81" s="104">
        <f>+IFERROR(IF(ISTEXT(AA$5)=FALSE,(INDEX(BCR!$1:$1048576,MATCH('Estadísticas BCR'!AA$5,BCR!$A:$A,0),MATCH('Estadísticas BCR'!$B81,BCR!$1:$1,0))),AVERAGE(#REF!)),"")</f>
        <v>0</v>
      </c>
      <c r="AB81" s="104">
        <f>+IFERROR(IF(ISTEXT(AB$5)=FALSE,(INDEX(BCR!$1:$1048576,MATCH('Estadísticas BCR'!AB$5,BCR!$A:$A,0),MATCH('Estadísticas BCR'!$B81,BCR!$1:$1,0))),AVERAGE(#REF!)),"")</f>
        <v>0</v>
      </c>
      <c r="AC81" s="60">
        <f>+IFERROR(IF(ISTEXT(AC$5)=FALSE,(INDEX(BCR!$1:$1048576,MATCH('Estadísticas BCR'!AC$5,BCR!$A:$A,0),MATCH('Estadísticas BCR'!$B81,BCR!$1:$1,0))),AVERAGE(Q81:AB81)),"")</f>
        <v>0</v>
      </c>
      <c r="AD81" s="59">
        <f>+IFERROR(IF(ISTEXT(AD$5)=FALSE,(INDEX(BCR!$1:$1048576,MATCH('Estadísticas BCR'!AD$5,BCR!$A:$A,0),MATCH('Estadísticas BCR'!$B81,BCR!$1:$1,0))),AVERAGE(#REF!)),"")</f>
        <v>0</v>
      </c>
      <c r="AE81" s="59">
        <f>+IFERROR(IF(ISTEXT(AE$5)=FALSE,(INDEX(BCR!$1:$1048576,MATCH('Estadísticas BCR'!AE$5,BCR!$A:$A,0),MATCH('Estadísticas BCR'!$B81,BCR!$1:$1,0))),AVERAGE(#REF!)),"")</f>
        <v>0</v>
      </c>
      <c r="AF81" s="59">
        <f>+IFERROR(IF(ISTEXT(AF$5)=FALSE,(INDEX(BCR!$1:$1048576,MATCH('Estadísticas BCR'!AF$5,BCR!$A:$A,0),MATCH('Estadísticas BCR'!$B81,BCR!$1:$1,0))),AVERAGE(#REF!)),"")</f>
        <v>0</v>
      </c>
      <c r="AG81" s="59">
        <f>+IFERROR(IF(ISTEXT(AG$5)=FALSE,(INDEX(BCR!$1:$1048576,MATCH('Estadísticas BCR'!AG$5,BCR!$A:$A,0),MATCH('Estadísticas BCR'!$B81,BCR!$1:$1,0))),AVERAGE(#REF!)),"")</f>
        <v>0</v>
      </c>
      <c r="AH81" s="59">
        <f>+IFERROR(IF(ISTEXT(AH$5)=FALSE,(INDEX(BCR!$1:$1048576,MATCH('Estadísticas BCR'!AH$5,BCR!$A:$A,0),MATCH('Estadísticas BCR'!$B81,BCR!$1:$1,0))),AVERAGE(#REF!)),"")</f>
        <v>0</v>
      </c>
      <c r="AI81" s="59">
        <f>+IFERROR(IF(ISTEXT(AI$5)=FALSE,(INDEX(BCR!$1:$1048576,MATCH('Estadísticas BCR'!AI$5,BCR!$A:$A,0),MATCH('Estadísticas BCR'!$B81,BCR!$1:$1,0))),AVERAGE(#REF!)),"")</f>
        <v>0</v>
      </c>
      <c r="AJ81" s="59">
        <f>+IFERROR(IF(ISTEXT(AJ$5)=FALSE,(INDEX(BCR!$1:$1048576,MATCH('Estadísticas BCR'!AJ$5,BCR!$A:$A,0),MATCH('Estadísticas BCR'!$B81,BCR!$1:$1,0))),AVERAGE(#REF!)),"")</f>
        <v>0</v>
      </c>
      <c r="AK81" s="59">
        <f>+IFERROR(IF(ISTEXT(AK$5)=FALSE,(INDEX(BCR!$1:$1048576,MATCH('Estadísticas BCR'!AK$5,BCR!$A:$A,0),MATCH('Estadísticas BCR'!$B81,BCR!$1:$1,0))),AVERAGE(#REF!)),"")</f>
        <v>0</v>
      </c>
      <c r="AL81" s="59">
        <f>+IFERROR(IF(ISTEXT(AL$5)=FALSE,(INDEX(BCR!$1:$1048576,MATCH('Estadísticas BCR'!AL$5,BCR!$A:$A,0),MATCH('Estadísticas BCR'!$B81,BCR!$1:$1,0))),AVERAGE(#REF!)),"")</f>
        <v>0</v>
      </c>
      <c r="AM81" s="59">
        <f>+IFERROR(IF(ISTEXT(AM$5)=FALSE,(INDEX(BCR!$1:$1048576,MATCH('Estadísticas BCR'!AM$5,BCR!$A:$A,0),MATCH('Estadísticas BCR'!$B81,BCR!$1:$1,0))),AVERAGE(#REF!)),"")</f>
        <v>0</v>
      </c>
      <c r="AN81" s="59">
        <f>+IFERROR(IF(ISTEXT(AN$5)=FALSE,(INDEX(BCR!$1:$1048576,MATCH('Estadísticas BCR'!AN$5,BCR!$A:$A,0),MATCH('Estadísticas BCR'!$B81,BCR!$1:$1,0))),AVERAGE(#REF!)),"")</f>
        <v>0</v>
      </c>
      <c r="AO81" s="59">
        <f>+IFERROR(IF(ISTEXT(AO$5)=FALSE,(INDEX(BCR!$1:$1048576,MATCH('Estadísticas BCR'!AO$5,BCR!$A:$A,0),MATCH('Estadísticas BCR'!$B81,BCR!$1:$1,0))),AVERAGE(#REF!)),"")</f>
        <v>0</v>
      </c>
      <c r="AP81" s="60">
        <f>+IFERROR(IF(ISTEXT(AP$5)=FALSE,(INDEX(BCR!$1:$1048576,MATCH('Estadísticas BCR'!AP$5,BCR!$A:$A,0),MATCH('Estadísticas BCR'!$B81,BCR!$1:$1,0))),AVERAGE(AD81:AO81)),"")</f>
        <v>0</v>
      </c>
      <c r="AQ81" s="59">
        <f>+IFERROR(IF(ISTEXT(AQ$5)=FALSE,(INDEX(BCR!$1:$1048576,MATCH('Estadísticas BCR'!AQ$5,BCR!$A:$A,0),MATCH('Estadísticas BCR'!$B81,BCR!$1:$1,0))),AVERAGE(#REF!)),"")</f>
        <v>0</v>
      </c>
      <c r="AR81" s="59">
        <f>+IFERROR(IF(ISTEXT(AR$5)=FALSE,(INDEX(BCR!$1:$1048576,MATCH('Estadísticas BCR'!AR$5,BCR!$A:$A,0),MATCH('Estadísticas BCR'!$B81,BCR!$1:$1,0))),AVERAGE(#REF!)),"")</f>
        <v>0</v>
      </c>
      <c r="AS81" s="59">
        <f>+IFERROR(IF(ISTEXT(AS$5)=FALSE,(INDEX(BCR!$1:$1048576,MATCH('Estadísticas BCR'!AS$5,BCR!$A:$A,0),MATCH('Estadísticas BCR'!$B81,BCR!$1:$1,0))),AVERAGE(#REF!)),"")</f>
        <v>0</v>
      </c>
      <c r="AT81" s="59">
        <f>+IFERROR(IF(ISTEXT(AT$5)=FALSE,(INDEX(BCR!$1:$1048576,MATCH('Estadísticas BCR'!AT$5,BCR!$A:$A,0),MATCH('Estadísticas BCR'!$B81,BCR!$1:$1,0))),AVERAGE(#REF!)),"")</f>
        <v>0</v>
      </c>
      <c r="AU81" s="59">
        <f>+IFERROR(IF(ISTEXT(AU$5)=FALSE,(INDEX(BCR!$1:$1048576,MATCH('Estadísticas BCR'!AU$5,BCR!$A:$A,0),MATCH('Estadísticas BCR'!$B81,BCR!$1:$1,0))),AVERAGE(#REF!)),"")</f>
        <v>0</v>
      </c>
      <c r="AV81" s="59">
        <f>+IFERROR(IF(ISTEXT(AV$5)=FALSE,(INDEX(BCR!$1:$1048576,MATCH('Estadísticas BCR'!AV$5,BCR!$A:$A,0),MATCH('Estadísticas BCR'!$B81,BCR!$1:$1,0))),AVERAGE(#REF!)),"")</f>
        <v>0</v>
      </c>
      <c r="AW81" s="59">
        <f>+IFERROR(IF(ISTEXT(AW$5)=FALSE,(INDEX(BCR!$1:$1048576,MATCH('Estadísticas BCR'!AW$5,BCR!$A:$A,0),MATCH('Estadísticas BCR'!$B81,BCR!$1:$1,0))),AVERAGE(#REF!)),"")</f>
        <v>0</v>
      </c>
      <c r="AX81" s="59">
        <f>+IFERROR(IF(ISTEXT(AX$5)=FALSE,(INDEX(BCR!$1:$1048576,MATCH('Estadísticas BCR'!AX$5,BCR!$A:$A,0),MATCH('Estadísticas BCR'!$B81,BCR!$1:$1,0))),AVERAGE(#REF!)),"")</f>
        <v>0</v>
      </c>
      <c r="AY81" s="59">
        <f>+IFERROR(IF(ISTEXT(AY$5)=FALSE,(INDEX(BCR!$1:$1048576,MATCH('Estadísticas BCR'!AY$5,BCR!$A:$A,0),MATCH('Estadísticas BCR'!$B81,BCR!$1:$1,0))),AVERAGE(#REF!)),"")</f>
        <v>0</v>
      </c>
      <c r="AZ81" s="59">
        <f>+IFERROR(IF(ISTEXT(AZ$5)=FALSE,(INDEX(BCR!$1:$1048576,MATCH('Estadísticas BCR'!AZ$5,BCR!$A:$A,0),MATCH('Estadísticas BCR'!$B81,BCR!$1:$1,0))),AVERAGE(#REF!)),"")</f>
        <v>0</v>
      </c>
      <c r="BA81" s="59">
        <f>+IFERROR(IF(ISTEXT(BA$5)=FALSE,(INDEX(BCR!$1:$1048576,MATCH('Estadísticas BCR'!BA$5,BCR!$A:$A,0),MATCH('Estadísticas BCR'!$B81,BCR!$1:$1,0))),AVERAGE(#REF!)),"")</f>
        <v>0</v>
      </c>
      <c r="BB81" s="59">
        <f>+IFERROR(IF(ISTEXT(BB$5)=FALSE,(INDEX(BCR!$1:$1048576,MATCH('Estadísticas BCR'!BB$5,BCR!$A:$A,0),MATCH('Estadísticas BCR'!$B81,BCR!$1:$1,0))),AVERAGE(#REF!)),"")</f>
        <v>0</v>
      </c>
      <c r="BC81" s="60">
        <f>+IFERROR(IF(ISTEXT(BC$5)=FALSE,(INDEX(BCR!$1:$1048576,MATCH('Estadísticas BCR'!BC$5,BCR!$A:$A,0),MATCH('Estadísticas BCR'!$B81,BCR!$1:$1,0))),AVERAGE(AQ81:BB81)),"")</f>
        <v>0</v>
      </c>
      <c r="BD81" s="59">
        <f>+IFERROR(IF(ISTEXT(BD$5)=FALSE,(INDEX(BCR!$1:$1048576,MATCH('Estadísticas BCR'!BD$5,BCR!$A:$A,0),MATCH('Estadísticas BCR'!$B81,BCR!$1:$1,0))),AVERAGE(#REF!)),"")</f>
        <v>0</v>
      </c>
      <c r="BE81" s="59">
        <f>+IFERROR(IF(ISTEXT(BE$5)=FALSE,(INDEX(BCR!$1:$1048576,MATCH('Estadísticas BCR'!BE$5,BCR!$A:$A,0),MATCH('Estadísticas BCR'!$B81,BCR!$1:$1,0))),AVERAGE(#REF!)),"")</f>
        <v>0</v>
      </c>
      <c r="BF81" s="59">
        <f>+IFERROR(IF(ISTEXT(BF$5)=FALSE,(INDEX(BCR!$1:$1048576,MATCH('Estadísticas BCR'!BF$5,BCR!$A:$A,0),MATCH('Estadísticas BCR'!$B81,BCR!$1:$1,0))),AVERAGE(#REF!)),"")</f>
        <v>0</v>
      </c>
      <c r="BG81" s="59">
        <f>+IFERROR(IF(ISTEXT(BG$5)=FALSE,(INDEX(BCR!$1:$1048576,MATCH('Estadísticas BCR'!BG$5,BCR!$A:$A,0),MATCH('Estadísticas BCR'!$B81,BCR!$1:$1,0))),AVERAGE(#REF!)),"")</f>
        <v>0</v>
      </c>
      <c r="BH81" s="59">
        <f>+IFERROR(IF(ISTEXT(BH$5)=FALSE,(INDEX(BCR!$1:$1048576,MATCH('Estadísticas BCR'!BH$5,BCR!$A:$A,0),MATCH('Estadísticas BCR'!$B81,BCR!$1:$1,0))),AVERAGE(#REF!)),"")</f>
        <v>0</v>
      </c>
      <c r="BI81" s="59">
        <f>+IFERROR(IF(ISTEXT(BI$5)=FALSE,(INDEX(BCR!$1:$1048576,MATCH('Estadísticas BCR'!BI$5,BCR!$A:$A,0),MATCH('Estadísticas BCR'!$B81,BCR!$1:$1,0))),AVERAGE(#REF!)),"")</f>
        <v>0</v>
      </c>
      <c r="BJ81" s="59">
        <f>+IFERROR(IF(ISTEXT(BJ$5)=FALSE,(INDEX(BCR!$1:$1048576,MATCH('Estadísticas BCR'!BJ$5,BCR!$A:$A,0),MATCH('Estadísticas BCR'!$B81,BCR!$1:$1,0))),AVERAGE(#REF!)),"")</f>
        <v>0</v>
      </c>
      <c r="BK81" s="59">
        <f>+IFERROR(IF(ISTEXT(BK$5)=FALSE,(INDEX(BCR!$1:$1048576,MATCH('Estadísticas BCR'!BK$5,BCR!$A:$A,0),MATCH('Estadísticas BCR'!$B81,BCR!$1:$1,0))),AVERAGE(#REF!)),"")</f>
        <v>0</v>
      </c>
      <c r="BL81" s="59">
        <f>+IFERROR(IF(ISTEXT(BL$5)=FALSE,(INDEX(BCR!$1:$1048576,MATCH('Estadísticas BCR'!BL$5,BCR!$A:$A,0),MATCH('Estadísticas BCR'!$B81,BCR!$1:$1,0))),AVERAGE(#REF!)),"")</f>
        <v>0</v>
      </c>
      <c r="BM81" s="59">
        <f>+IFERROR(IF(ISTEXT(BM$5)=FALSE,(INDEX(BCR!$1:$1048576,MATCH('Estadísticas BCR'!BM$5,BCR!$A:$A,0),MATCH('Estadísticas BCR'!$B81,BCR!$1:$1,0))),AVERAGE(#REF!)),"")</f>
        <v>0</v>
      </c>
      <c r="BN81" s="59">
        <f>+IFERROR(IF(ISTEXT(BN$5)=FALSE,(INDEX(BCR!$1:$1048576,MATCH('Estadísticas BCR'!BN$5,BCR!$A:$A,0),MATCH('Estadísticas BCR'!$B81,BCR!$1:$1,0))),AVERAGE(#REF!)),"")</f>
        <v>0</v>
      </c>
      <c r="BO81" s="59">
        <f>+IFERROR(IF(ISTEXT(BO$5)=FALSE,(INDEX(BCR!$1:$1048576,MATCH('Estadísticas BCR'!BO$5,BCR!$A:$A,0),MATCH('Estadísticas BCR'!$B81,BCR!$1:$1,0))),AVERAGE(#REF!)),"")</f>
        <v>0</v>
      </c>
      <c r="BP81" s="60">
        <f>+IFERROR(IF(ISTEXT(BP$5)=FALSE,(INDEX(BCR!$1:$1048576,MATCH('Estadísticas BCR'!BP$5,BCR!$A:$A,0),MATCH('Estadísticas BCR'!$B81,BCR!$1:$1,0))),AVERAGE(BD81:BO81)),"")</f>
        <v>0</v>
      </c>
      <c r="BQ81" s="59">
        <f>+IFERROR(IF(ISTEXT(BQ$5)=FALSE,(INDEX(BCR!$1:$1048576,MATCH('Estadísticas BCR'!BQ$5,BCR!$A:$A,0),MATCH('Estadísticas BCR'!$B81,BCR!$1:$1,0))),AVERAGE(#REF!)),"")</f>
        <v>0</v>
      </c>
      <c r="BR81" s="59">
        <f>+IFERROR(IF(ISTEXT(BR$5)=FALSE,(INDEX(BCR!$1:$1048576,MATCH('Estadísticas BCR'!BR$5,BCR!$A:$A,0),MATCH('Estadísticas BCR'!$B81,BCR!$1:$1,0))),AVERAGE(#REF!)),"")</f>
        <v>0</v>
      </c>
      <c r="BS81" s="59">
        <f>+IFERROR(IF(ISTEXT(BS$5)=FALSE,(INDEX(BCR!$1:$1048576,MATCH('Estadísticas BCR'!BS$5,BCR!$A:$A,0),MATCH('Estadísticas BCR'!$B81,BCR!$1:$1,0))),AVERAGE(#REF!)),"")</f>
        <v>0</v>
      </c>
      <c r="BT81" s="59">
        <f>+IFERROR(IF(ISTEXT(BT$5)=FALSE,(INDEX(BCR!$1:$1048576,MATCH('Estadísticas BCR'!BT$5,BCR!$A:$A,0),MATCH('Estadísticas BCR'!$B81,BCR!$1:$1,0))),AVERAGE(#REF!)),"")</f>
        <v>0</v>
      </c>
      <c r="BU81" s="59">
        <f>+IFERROR(IF(ISTEXT(BU$5)=FALSE,(INDEX(BCR!$1:$1048576,MATCH('Estadísticas BCR'!BU$5,BCR!$A:$A,0),MATCH('Estadísticas BCR'!$B81,BCR!$1:$1,0))),AVERAGE(#REF!)),"")</f>
        <v>0</v>
      </c>
      <c r="BV81" s="59">
        <f>+IFERROR(IF(ISTEXT(BV$5)=FALSE,(INDEX(BCR!$1:$1048576,MATCH('Estadísticas BCR'!BV$5,BCR!$A:$A,0),MATCH('Estadísticas BCR'!$B81,BCR!$1:$1,0))),AVERAGE(#REF!)),"")</f>
        <v>0</v>
      </c>
      <c r="BW81" s="59">
        <f>+IFERROR(IF(ISTEXT(BW$5)=FALSE,(INDEX(BCR!$1:$1048576,MATCH('Estadísticas BCR'!BW$5,BCR!$A:$A,0),MATCH('Estadísticas BCR'!$B81,BCR!$1:$1,0))),AVERAGE(#REF!)),"")</f>
        <v>0</v>
      </c>
      <c r="BX81" s="59">
        <f>+IFERROR(IF(ISTEXT(BX$5)=FALSE,(INDEX(BCR!$1:$1048576,MATCH('Estadísticas BCR'!BX$5,BCR!$A:$A,0),MATCH('Estadísticas BCR'!$B81,BCR!$1:$1,0))),AVERAGE(#REF!)),"")</f>
        <v>0</v>
      </c>
      <c r="BY81" s="59">
        <f>+IFERROR(IF(ISTEXT(BY$5)=FALSE,(INDEX(BCR!$1:$1048576,MATCH('Estadísticas BCR'!BY$5,BCR!$A:$A,0),MATCH('Estadísticas BCR'!$B81,BCR!$1:$1,0))),AVERAGE(#REF!)),"")</f>
        <v>0</v>
      </c>
      <c r="BZ81" s="59">
        <f>+IFERROR(IF(ISTEXT(BZ$5)=FALSE,(INDEX(BCR!$1:$1048576,MATCH('Estadísticas BCR'!BZ$5,BCR!$A:$A,0),MATCH('Estadísticas BCR'!$B81,BCR!$1:$1,0))),AVERAGE(#REF!)),"")</f>
        <v>0</v>
      </c>
      <c r="CA81" s="59">
        <f>+IFERROR(IF(ISTEXT(CA$5)=FALSE,(INDEX(BCR!$1:$1048576,MATCH('Estadísticas BCR'!CA$5,BCR!$A:$A,0),MATCH('Estadísticas BCR'!$B81,BCR!$1:$1,0))),AVERAGE(#REF!)),"")</f>
        <v>0</v>
      </c>
      <c r="CB81" s="59">
        <f>+IFERROR(IF(ISTEXT(CB$5)=FALSE,(INDEX(BCR!$1:$1048576,MATCH('Estadísticas BCR'!CB$5,BCR!$A:$A,0),MATCH('Estadísticas BCR'!$B81,BCR!$1:$1,0))),AVERAGE(#REF!)),"")</f>
        <v>0</v>
      </c>
      <c r="CC81" s="60">
        <f>+IFERROR(IF(ISTEXT(CC$5)=FALSE,(INDEX(BCR!$1:$1048576,MATCH('Estadísticas BCR'!CC$5,BCR!$A:$A,0),MATCH('Estadísticas BCR'!$B81,BCR!$1:$1,0))),AVERAGE(BQ81:CB81)),"")</f>
        <v>0</v>
      </c>
      <c r="CD81" s="59">
        <f>+IFERROR(IF(ISTEXT(CD$5)=FALSE,(INDEX(BCR!$1:$1048576,MATCH('Estadísticas BCR'!CD$5,BCR!$A:$A,0),MATCH('Estadísticas BCR'!$B81,BCR!$1:$1,0))),AVERAGE(#REF!)),"")</f>
        <v>0</v>
      </c>
      <c r="CE81" s="59">
        <f>+IFERROR(IF(ISTEXT(CE$5)=FALSE,(INDEX(BCR!$1:$1048576,MATCH('Estadísticas BCR'!CE$5,BCR!$A:$A,0),MATCH('Estadísticas BCR'!$B81,BCR!$1:$1,0))),AVERAGE(#REF!)),"")</f>
        <v>0</v>
      </c>
      <c r="CF81" s="59">
        <f>+IFERROR(IF(ISTEXT(CF$5)=FALSE,(INDEX(BCR!$1:$1048576,MATCH('Estadísticas BCR'!CF$5,BCR!$A:$A,0),MATCH('Estadísticas BCR'!$B81,BCR!$1:$1,0))),AVERAGE(#REF!)),"")</f>
        <v>0</v>
      </c>
      <c r="CG81" s="59">
        <f>+IFERROR(IF(ISTEXT(CG$5)=FALSE,(INDEX(BCR!$1:$1048576,MATCH('Estadísticas BCR'!CG$5,BCR!$A:$A,0),MATCH('Estadísticas BCR'!$B81,BCR!$1:$1,0))),AVERAGE(#REF!)),"")</f>
        <v>0</v>
      </c>
      <c r="CH81" s="59">
        <f>+IFERROR(IF(ISTEXT(CH$5)=FALSE,(INDEX(BCR!$1:$1048576,MATCH('Estadísticas BCR'!CH$5,BCR!$A:$A,0),MATCH('Estadísticas BCR'!$B81,BCR!$1:$1,0))),AVERAGE(#REF!)),"")</f>
        <v>0</v>
      </c>
      <c r="CI81" s="59">
        <f>+IFERROR(IF(ISTEXT(CI$5)=FALSE,(INDEX(BCR!$1:$1048576,MATCH('Estadísticas BCR'!CI$5,BCR!$A:$A,0),MATCH('Estadísticas BCR'!$B81,BCR!$1:$1,0))),AVERAGE(#REF!)),"")</f>
        <v>0</v>
      </c>
      <c r="CJ81" s="59">
        <f>+IFERROR(IF(ISTEXT(CJ$5)=FALSE,(INDEX(BCR!$1:$1048576,MATCH('Estadísticas BCR'!CJ$5,BCR!$A:$A,0),MATCH('Estadísticas BCR'!$B81,BCR!$1:$1,0))),AVERAGE(#REF!)),"")</f>
        <v>0</v>
      </c>
      <c r="CK81" s="59">
        <f>+IFERROR(IF(ISTEXT(CK$5)=FALSE,(INDEX(BCR!$1:$1048576,MATCH('Estadísticas BCR'!CK$5,BCR!$A:$A,0),MATCH('Estadísticas BCR'!$B81,BCR!$1:$1,0))),AVERAGE(#REF!)),"")</f>
        <v>0</v>
      </c>
      <c r="CL81" s="59">
        <f>+IFERROR(IF(ISTEXT(CL$5)=FALSE,(INDEX(BCR!$1:$1048576,MATCH('Estadísticas BCR'!CL$5,BCR!$A:$A,0),MATCH('Estadísticas BCR'!$B81,BCR!$1:$1,0))),AVERAGE(#REF!)),"")</f>
        <v>0</v>
      </c>
      <c r="CM81" s="59">
        <f>+IFERROR(IF(ISTEXT(CM$5)=FALSE,(INDEX(BCR!$1:$1048576,MATCH('Estadísticas BCR'!CM$5,BCR!$A:$A,0),MATCH('Estadísticas BCR'!$B81,BCR!$1:$1,0))),AVERAGE(#REF!)),"")</f>
        <v>0</v>
      </c>
      <c r="CN81" s="59">
        <f>+IFERROR(IF(ISTEXT(CN$5)=FALSE,(INDEX(BCR!$1:$1048576,MATCH('Estadísticas BCR'!CN$5,BCR!$A:$A,0),MATCH('Estadísticas BCR'!$B81,BCR!$1:$1,0))),AVERAGE(#REF!)),"")</f>
        <v>0</v>
      </c>
      <c r="CO81" s="59">
        <f>+IFERROR(IF(ISTEXT(CO$5)=FALSE,(INDEX(BCR!$1:$1048576,MATCH('Estadísticas BCR'!CO$5,BCR!$A:$A,0),MATCH('Estadísticas BCR'!$B81,BCR!$1:$1,0))),AVERAGE(#REF!)),"")</f>
        <v>0</v>
      </c>
      <c r="CP81" s="60">
        <f>+IFERROR(IF(ISTEXT(CP$5)=FALSE,(INDEX(BCR!$1:$1048576,MATCH('Estadísticas BCR'!CP$5,BCR!$A:$A,0),MATCH('Estadísticas BCR'!$B81,BCR!$1:$1,0))),AVERAGE(CD81:CO81)),"")</f>
        <v>0</v>
      </c>
      <c r="CQ81" s="59">
        <f>+IFERROR(IF(ISTEXT(CQ$5)=FALSE,(INDEX(BCR!$1:$1048576,MATCH('Estadísticas BCR'!CQ$5,BCR!$A:$A,0),MATCH('Estadísticas BCR'!$B81,BCR!$1:$1,0))),AVERAGE(#REF!)),"")</f>
        <v>0</v>
      </c>
      <c r="CR81" s="59">
        <f>+IFERROR(IF(ISTEXT(CR$5)=FALSE,(INDEX(BCR!$1:$1048576,MATCH('Estadísticas BCR'!CR$5,BCR!$A:$A,0),MATCH('Estadísticas BCR'!$B81,BCR!$1:$1,0))),AVERAGE(#REF!)),"")</f>
        <v>0</v>
      </c>
      <c r="CS81" s="59">
        <f>+IFERROR(IF(ISTEXT(CS$5)=FALSE,(INDEX(BCR!$1:$1048576,MATCH('Estadísticas BCR'!CS$5,BCR!$A:$A,0),MATCH('Estadísticas BCR'!$B81,BCR!$1:$1,0))),AVERAGE(#REF!)),"")</f>
        <v>0</v>
      </c>
      <c r="CT81" s="59">
        <f>+IFERROR(IF(ISTEXT(CT$5)=FALSE,(INDEX(BCR!$1:$1048576,MATCH('Estadísticas BCR'!CT$5,BCR!$A:$A,0),MATCH('Estadísticas BCR'!$B81,BCR!$1:$1,0))),AVERAGE(#REF!)),"")</f>
        <v>0</v>
      </c>
      <c r="CU81" s="59">
        <f>+IFERROR(IF(ISTEXT(CU$5)=FALSE,(INDEX(BCR!$1:$1048576,MATCH('Estadísticas BCR'!CU$5,BCR!$A:$A,0),MATCH('Estadísticas BCR'!$B81,BCR!$1:$1,0))),AVERAGE(#REF!)),"")</f>
        <v>0</v>
      </c>
      <c r="CV81" s="59">
        <f>+IFERROR(IF(ISTEXT(CV$5)=FALSE,(INDEX(BCR!$1:$1048576,MATCH('Estadísticas BCR'!CV$5,BCR!$A:$A,0),MATCH('Estadísticas BCR'!$B81,BCR!$1:$1,0))),AVERAGE(#REF!)),"")</f>
        <v>0</v>
      </c>
      <c r="CW81" s="59">
        <f>+IFERROR(IF(ISTEXT(CW$5)=FALSE,(INDEX(BCR!$1:$1048576,MATCH('Estadísticas BCR'!CW$5,BCR!$A:$A,0),MATCH('Estadísticas BCR'!$B81,BCR!$1:$1,0))),AVERAGE(#REF!)),"")</f>
        <v>0</v>
      </c>
      <c r="CX81" s="59">
        <f>+IFERROR(IF(ISTEXT(CX$5)=FALSE,(INDEX(BCR!$1:$1048576,MATCH('Estadísticas BCR'!CX$5,BCR!$A:$A,0),MATCH('Estadísticas BCR'!$B81,BCR!$1:$1,0))),AVERAGE(#REF!)),"")</f>
        <v>0</v>
      </c>
      <c r="CY81" s="59">
        <f>+IFERROR(IF(ISTEXT(CY$5)=FALSE,(INDEX(BCR!$1:$1048576,MATCH('Estadísticas BCR'!CY$5,BCR!$A:$A,0),MATCH('Estadísticas BCR'!$B81,BCR!$1:$1,0))),AVERAGE(#REF!)),"")</f>
        <v>0</v>
      </c>
      <c r="CZ81" s="59">
        <f>+IFERROR(IF(ISTEXT(CZ$5)=FALSE,(INDEX(BCR!$1:$1048576,MATCH('Estadísticas BCR'!CZ$5,BCR!$A:$A,0),MATCH('Estadísticas BCR'!$B81,BCR!$1:$1,0))),AVERAGE(A81:CY81)),"")</f>
        <v>0</v>
      </c>
      <c r="DA81" s="59">
        <f>+IFERROR(IF(ISTEXT(DA$5)=FALSE,(INDEX(BCR!$1:$1048576,MATCH('Estadísticas BCR'!DA$5,BCR!$A:$A,0),MATCH('Estadísticas BCR'!$B81,BCR!$1:$1,0))),AVERAGE(B81:CZ81)),"")</f>
        <v>0</v>
      </c>
      <c r="DB81" s="59">
        <f>+IFERROR(IF(ISTEXT(DB$5)=FALSE,(INDEX(BCR!$1:$1048576,MATCH('Estadísticas BCR'!DB$5,BCR!$A:$A,0),MATCH('Estadísticas BCR'!$B81,BCR!$1:$1,0))),AVERAGE(C81:DA81)),"")</f>
        <v>0</v>
      </c>
      <c r="DC81" s="60">
        <f>+IFERROR(IF(ISTEXT(DC$5)=FALSE,(INDEX(BCR!$1:$1048576,MATCH('Estadísticas BCR'!DC$5,BCR!$A:$A,0),MATCH('Estadísticas BCR'!$B81,BCR!$1:$1,0))),AVERAGE(CQ81:DB81)),"")</f>
        <v>0</v>
      </c>
      <c r="DD81" s="59">
        <f>+IFERROR(IF(ISTEXT(DD$5)=FALSE,(INDEX(BCR!$1:$1048576,MATCH('Estadísticas BCR'!DD$5,BCR!$A:$A,0),MATCH('Estadísticas BCR'!$B81,BCR!$1:$1,0))),AVERAGE(CR81:DC81)),"")</f>
        <v>0</v>
      </c>
      <c r="DE81" s="59">
        <f>+IFERROR(IF(ISTEXT(DE$5)=FALSE,(INDEX(BCR!$1:$1048576,MATCH('Estadísticas BCR'!DE$5,BCR!$A:$A,0),MATCH('Estadísticas BCR'!$B81,BCR!$1:$1,0))),AVERAGE(CS81:DD81)),"")</f>
        <v>0</v>
      </c>
      <c r="DF81" s="59">
        <f>+IFERROR(IF(ISTEXT(DF$5)=FALSE,(INDEX(BCR!$1:$1048576,MATCH('Estadísticas BCR'!DF$5,BCR!$A:$A,0),MATCH('Estadísticas BCR'!$B81,BCR!$1:$1,0))),AVERAGE(CT81:DE81)),"")</f>
        <v>0</v>
      </c>
      <c r="DG81" s="59">
        <f>+IFERROR(IF(ISTEXT(DG$5)=FALSE,(INDEX(BCR!$1:$1048576,MATCH('Estadísticas BCR'!DG$5,BCR!$A:$A,0),MATCH('Estadísticas BCR'!$B81,BCR!$1:$1,0))),AVERAGE(CU81:DF81)),"")</f>
        <v>0</v>
      </c>
      <c r="DH81" s="59">
        <f>+IFERROR(IF(ISTEXT(DH$5)=FALSE,(INDEX(BCR!$1:$1048576,MATCH('Estadísticas BCR'!DH$5,BCR!$A:$A,0),MATCH('Estadísticas BCR'!$B81,BCR!$1:$1,0))),AVERAGE(CV81:DG81)),"")</f>
        <v>0</v>
      </c>
      <c r="DI81" s="59">
        <f>+IFERROR(IF(ISTEXT(DI$5)=FALSE,(INDEX(BCR!$1:$1048576,MATCH('Estadísticas BCR'!DI$5,BCR!$A:$A,0),MATCH('Estadísticas BCR'!$B81,BCR!$1:$1,0))),AVERAGE(CW81:DH81)),"")</f>
        <v>0</v>
      </c>
      <c r="DJ81" s="59">
        <f>+IFERROR(IF(ISTEXT(DJ$5)=FALSE,(INDEX(BCR!$1:$1048576,MATCH('Estadísticas BCR'!DJ$5,BCR!$A:$A,0),MATCH('Estadísticas BCR'!$B81,BCR!$1:$1,0))),AVERAGE(CX81:DI81)),"")</f>
        <v>0</v>
      </c>
      <c r="DK81" s="59">
        <f>+IFERROR(IF(ISTEXT(DK$5)=FALSE,(INDEX(BCR!$1:$1048576,MATCH('Estadísticas BCR'!DK$5,BCR!$A:$A,0),MATCH('Estadísticas BCR'!$B81,BCR!$1:$1,0))),AVERAGE(CY81:DJ81)),"")</f>
        <v>0</v>
      </c>
      <c r="DL81" s="59">
        <f>+IFERROR(IF(ISTEXT(DL$5)=FALSE,(INDEX(BCR!$1:$1048576,MATCH('Estadísticas BCR'!DL$5,BCR!$A:$A,0),MATCH('Estadísticas BCR'!$B81,BCR!$1:$1,0))),AVERAGE(CZ81:DK81)),"")</f>
        <v>0</v>
      </c>
      <c r="DM81" s="59">
        <f>+IFERROR(IF(ISTEXT(DM$5)=FALSE,(INDEX(BCR!$1:$1048576,MATCH('Estadísticas BCR'!DM$5,BCR!$A:$A,0),MATCH('Estadísticas BCR'!$B81,BCR!$1:$1,0))),AVERAGE(DA81:DL81)),"")</f>
        <v>0</v>
      </c>
      <c r="DN81" s="59">
        <f>+IFERROR(IF(ISTEXT(DN$5)=FALSE,(INDEX(BCR!$1:$1048576,MATCH('Estadísticas BCR'!DN$5,BCR!$A:$A,0),MATCH('Estadísticas BCR'!$B81,BCR!$1:$1,0))),AVERAGE(DB81:DM81)),"")</f>
        <v>0</v>
      </c>
      <c r="DO81" s="59">
        <f>+IFERROR(IF(ISTEXT(DO$5)=FALSE,(INDEX(BCR!$1:$1048576,MATCH('Estadísticas BCR'!DO$5,BCR!$A:$A,0),MATCH('Estadísticas BCR'!$B81,BCR!$1:$1,0))),AVERAGE(DC81:DN81)),"")</f>
        <v>0</v>
      </c>
      <c r="DP81" s="60">
        <f>+IFERROR(IF(ISTEXT(DP$5)=FALSE,(INDEX(BCR!$1:$1048576,MATCH('Estadísticas BCR'!DP$5,BCR!$A:$A,0),MATCH('Estadísticas BCR'!$B81,BCR!$1:$1,0))),AVERAGE(DD81:DO81)),"")</f>
        <v>0</v>
      </c>
      <c r="DQ81" s="59">
        <f>+IFERROR(IF(ISTEXT(DQ$5)=FALSE,(INDEX(BCR!$1:$1048576,MATCH('Estadísticas BCR'!DQ$5,BCR!$A:$A,0),MATCH('Estadísticas BCR'!$B81,BCR!$1:$1,0))),AVERAGE(DE81:DP81)),"")</f>
        <v>0</v>
      </c>
      <c r="DR81" s="59">
        <f>+IFERROR(IF(ISTEXT(DR$5)=FALSE,(INDEX(BCR!$1:$1048576,MATCH('Estadísticas BCR'!DR$5,BCR!$A:$A,0),MATCH('Estadísticas BCR'!$B81,BCR!$1:$1,0))),AVERAGE(DF81:DQ81)),"")</f>
        <v>0</v>
      </c>
      <c r="DS81" s="59">
        <f>+IFERROR(IF(ISTEXT(DS$5)=FALSE,(INDEX(BCR!$1:$1048576,MATCH('Estadísticas BCR'!DS$5,BCR!$A:$A,0),MATCH('Estadísticas BCR'!$B81,BCR!$1:$1,0))),AVERAGE(DG81:DR81)),"")</f>
        <v>0</v>
      </c>
      <c r="DT81" s="59">
        <f>+IFERROR(IF(ISTEXT(DT$5)=FALSE,(INDEX(BCR!$1:$1048576,MATCH('Estadísticas BCR'!DT$5,BCR!$A:$A,0),MATCH('Estadísticas BCR'!$B81,BCR!$1:$1,0))),AVERAGE(DH81:DS81)),"")</f>
        <v>0</v>
      </c>
      <c r="DU81" s="59">
        <f>+IFERROR(IF(ISTEXT(DU$5)=FALSE,(INDEX(BCR!$1:$1048576,MATCH('Estadísticas BCR'!DU$5,BCR!$A:$A,0),MATCH('Estadísticas BCR'!$B81,BCR!$1:$1,0))),AVERAGE(DI81:DT81)),"")</f>
        <v>0</v>
      </c>
      <c r="DV81" s="59">
        <f>+IFERROR(IF(ISTEXT(DV$5)=FALSE,(INDEX(BCR!$1:$1048576,MATCH('Estadísticas BCR'!DV$5,BCR!$A:$A,0),MATCH('Estadísticas BCR'!$B81,BCR!$1:$1,0))),AVERAGE(DJ81:DU81)),"")</f>
        <v>0</v>
      </c>
      <c r="DW81" s="59">
        <f>+IFERROR(IF(ISTEXT(DW$5)=FALSE,(INDEX(BCR!$1:$1048576,MATCH('Estadísticas BCR'!DW$5,BCR!$A:$A,0),MATCH('Estadísticas BCR'!$B81,BCR!$1:$1,0))),AVERAGE(DK81:DV81)),"")</f>
        <v>0</v>
      </c>
      <c r="DX81" s="59">
        <f>+IFERROR(IF(ISTEXT(DX$5)=FALSE,(INDEX(BCR!$1:$1048576,MATCH('Estadísticas BCR'!DX$5,BCR!$A:$A,0),MATCH('Estadísticas BCR'!$B81,BCR!$1:$1,0))),AVERAGE(DL81:DW81)),"")</f>
        <v>0</v>
      </c>
      <c r="DY81" s="59">
        <f>+IFERROR(IF(ISTEXT(DY$5)=FALSE,(INDEX(BCR!$1:$1048576,MATCH('Estadísticas BCR'!DY$5,BCR!$A:$A,0),MATCH('Estadísticas BCR'!$B81,BCR!$1:$1,0))),AVERAGE(DM81:DX81)),"")</f>
        <v>0</v>
      </c>
      <c r="DZ81" s="59">
        <f>+IFERROR(IF(ISTEXT(DZ$5)=FALSE,(INDEX(BCR!$1:$1048576,MATCH('Estadísticas BCR'!DZ$5,BCR!$A:$A,0),MATCH('Estadísticas BCR'!$B81,BCR!$1:$1,0))),AVERAGE(DN81:DY81)),"")</f>
        <v>0</v>
      </c>
      <c r="EA81" s="59">
        <f>+IFERROR(IF(ISTEXT(EA$5)=FALSE,(INDEX(BCR!$1:$1048576,MATCH('Estadísticas BCR'!EA$5,BCR!$A:$A,0),MATCH('Estadísticas BCR'!$B81,BCR!$1:$1,0))),AVERAGE(DO81:DZ81)),"")</f>
        <v>0</v>
      </c>
      <c r="EB81" s="59">
        <f>+IFERROR(IF(ISTEXT(EB$5)=FALSE,(INDEX(BCR!$1:$1048576,MATCH('Estadísticas BCR'!EB$5,BCR!$A:$A,0),MATCH('Estadísticas BCR'!$B81,BCR!$1:$1,0))),AVERAGE(DP81:EA81)),"")</f>
        <v>0</v>
      </c>
      <c r="EC81" s="60">
        <f>+IFERROR(IF(ISTEXT(EC$5)=FALSE,(INDEX(BCR!$1:$1048576,MATCH('Estadísticas BCR'!EC$5,BCR!$A:$A,0),MATCH('Estadísticas BCR'!$B81,BCR!$1:$1,0))),AVERAGE(DQ81:EB81)),"")</f>
        <v>0</v>
      </c>
      <c r="ED81" s="59">
        <f>+IFERROR(IF(ISTEXT(ED$5)=FALSE,(INDEX(BCR!$1:$1048576,MATCH('Estadísticas BCR'!ED$5,BCR!$A:$A,0),MATCH('Estadísticas BCR'!$B81,BCR!$1:$1,0))),AVERAGE(DR81:EC81)),"")</f>
        <v>0</v>
      </c>
      <c r="EE81" s="59">
        <f>+IFERROR(IF(ISTEXT(EE$5)=FALSE,(INDEX(BCR!$1:$1048576,MATCH('Estadísticas BCR'!EE$5,BCR!$A:$A,0),MATCH('Estadísticas BCR'!$B81,BCR!$1:$1,0))),AVERAGE(DS81:ED81)),"")</f>
        <v>0</v>
      </c>
      <c r="EF81" s="59">
        <f>+IFERROR(IF(ISTEXT(EF$5)=FALSE,(INDEX(BCR!$1:$1048576,MATCH('Estadísticas BCR'!EF$5,BCR!$A:$A,0),MATCH('Estadísticas BCR'!$B81,BCR!$1:$1,0))),AVERAGE(DT81:EE81)),"")</f>
        <v>0</v>
      </c>
      <c r="EG81" s="59">
        <f>+IFERROR(IF(ISTEXT(EG$5)=FALSE,(INDEX(BCR!$1:$1048576,MATCH('Estadísticas BCR'!EG$5,BCR!$A:$A,0),MATCH('Estadísticas BCR'!$B81,BCR!$1:$1,0))),AVERAGE(DU81:EF81)),"")</f>
        <v>0</v>
      </c>
      <c r="EH81" s="59">
        <f>+IFERROR(IF(ISTEXT(EH$5)=FALSE,(INDEX(BCR!$1:$1048576,MATCH('Estadísticas BCR'!EH$5,BCR!$A:$A,0),MATCH('Estadísticas BCR'!$B81,BCR!$1:$1,0))),AVERAGE(DV81:EG81)),"")</f>
        <v>0</v>
      </c>
      <c r="EI81" s="59">
        <f>+IFERROR(IF(ISTEXT(EI$5)=FALSE,(INDEX(BCR!$1:$1048576,MATCH('Estadísticas BCR'!EI$5,BCR!$A:$A,0),MATCH('Estadísticas BCR'!$B81,BCR!$1:$1,0))),AVERAGE(DW81:EH81)),"")</f>
        <v>0</v>
      </c>
      <c r="EJ81" s="59">
        <f>+IFERROR(IF(ISTEXT(EJ$5)=FALSE,(INDEX(BCR!$1:$1048576,MATCH('Estadísticas BCR'!EJ$5,BCR!$A:$A,0),MATCH('Estadísticas BCR'!$B81,BCR!$1:$1,0))),AVERAGE(DX81:EI81)),"")</f>
        <v>0</v>
      </c>
      <c r="EK81" s="59">
        <f>+IFERROR(IF(ISTEXT(EK$5)=FALSE,(INDEX(BCR!$1:$1048576,MATCH('Estadísticas BCR'!EK$5,BCR!$A:$A,0),MATCH('Estadísticas BCR'!$B81,BCR!$1:$1,0))),AVERAGE(DY81:EJ81)),"")</f>
        <v>0</v>
      </c>
      <c r="EL81" s="59">
        <f>+IFERROR(IF(ISTEXT(EL$5)=FALSE,(INDEX(BCR!$1:$1048576,MATCH('Estadísticas BCR'!EL$5,BCR!$A:$A,0),MATCH('Estadísticas BCR'!$B81,BCR!$1:$1,0))),AVERAGE(DZ81:EK81)),"")</f>
        <v>0</v>
      </c>
      <c r="EM81" s="59">
        <f>+IFERROR(IF(ISTEXT(EM$5)=FALSE,(INDEX(BCR!$1:$1048576,MATCH('Estadísticas BCR'!EM$5,BCR!$A:$A,0),MATCH('Estadísticas BCR'!$B81,BCR!$1:$1,0))),AVERAGE(EA81:EL81)),"")</f>
        <v>0</v>
      </c>
      <c r="EN81" s="59">
        <f>+IFERROR(IF(ISTEXT(EN$5)=FALSE,(INDEX(BCR!$1:$1048576,MATCH('Estadísticas BCR'!EN$5,BCR!$A:$A,0),MATCH('Estadísticas BCR'!$B81,BCR!$1:$1,0))),AVERAGE(EB81:EM81)),"")</f>
        <v>0</v>
      </c>
      <c r="EO81" s="59">
        <f>+IFERROR(IF(ISTEXT(EO$5)=FALSE,(INDEX(BCR!$1:$1048576,MATCH('Estadísticas BCR'!EO$5,BCR!$A:$A,0),MATCH('Estadísticas BCR'!$B81,BCR!$1:$1,0))),AVERAGE(EC81:EN81)),"")</f>
        <v>0</v>
      </c>
      <c r="EP81" s="60">
        <f>+IFERROR(IF(ISTEXT(EP$5)=FALSE,(INDEX(BCR!$1:$1048576,MATCH('Estadísticas BCR'!EP$5,BCR!$A:$A,0),MATCH('Estadísticas BCR'!$B81,BCR!$1:$1,0))),AVERAGE(ED81:EO81)),"")</f>
        <v>0</v>
      </c>
      <c r="EQ81" s="59">
        <f>+IFERROR(IF(ISTEXT(EQ$5)=FALSE,(INDEX(BCR!$1:$1048576,MATCH('Estadísticas BCR'!EQ$5,BCR!$A:$A,0),MATCH('Estadísticas BCR'!$B81,BCR!$1:$1,0))),AVERAGE(EE81:EP81)),"")</f>
        <v>0</v>
      </c>
      <c r="ER81" s="59">
        <f>+IFERROR(IF(ISTEXT(ER$5)=FALSE,(INDEX(BCR!$1:$1048576,MATCH('Estadísticas BCR'!ER$5,BCR!$A:$A,0),MATCH('Estadísticas BCR'!$B81,BCR!$1:$1,0))),AVERAGE(EF81:EQ81)),"")</f>
        <v>0</v>
      </c>
      <c r="ES81" s="59">
        <f>+IFERROR(IF(ISTEXT(ES$5)=FALSE,(INDEX(BCR!$1:$1048576,MATCH('Estadísticas BCR'!ES$5,BCR!$A:$A,0),MATCH('Estadísticas BCR'!$B81,BCR!$1:$1,0))),AVERAGE(EG81:ER81)),"")</f>
        <v>0</v>
      </c>
      <c r="ET81" s="59">
        <f>+IFERROR(IF(ISTEXT(ET$5)=FALSE,(INDEX(BCR!$1:$1048576,MATCH('Estadísticas BCR'!ET$5,BCR!$A:$A,0),MATCH('Estadísticas BCR'!$B81,BCR!$1:$1,0))),AVERAGE(EH81:ES81)),"")</f>
        <v>0</v>
      </c>
      <c r="EU81" s="59">
        <f>+IFERROR(IF(ISTEXT(EU$5)=FALSE,(INDEX(BCR!$1:$1048576,MATCH('Estadísticas BCR'!EU$5,BCR!$A:$A,0),MATCH('Estadísticas BCR'!$B81,BCR!$1:$1,0))),AVERAGE(EI81:ET81)),"")</f>
        <v>0</v>
      </c>
      <c r="EV81" s="59">
        <f>+IFERROR(IF(ISTEXT(EV$5)=FALSE,(INDEX(BCR!$1:$1048576,MATCH('Estadísticas BCR'!EV$5,BCR!$A:$A,0),MATCH('Estadísticas BCR'!$B81,BCR!$1:$1,0))),AVERAGE(EJ81:EU81)),"")</f>
        <v>0</v>
      </c>
      <c r="EW81" s="59">
        <f>+IFERROR(IF(ISTEXT(EW$5)=FALSE,(INDEX(BCR!$1:$1048576,MATCH('Estadísticas BCR'!EW$5,BCR!$A:$A,0),MATCH('Estadísticas BCR'!$B81,BCR!$1:$1,0))),AVERAGE(EK81:EV81)),"")</f>
        <v>0</v>
      </c>
      <c r="EX81" s="59">
        <f>+IFERROR(IF(ISTEXT(EX$5)=FALSE,(INDEX(BCR!$1:$1048576,MATCH('Estadísticas BCR'!EX$5,BCR!$A:$A,0),MATCH('Estadísticas BCR'!$B81,BCR!$1:$1,0))),AVERAGE(EL81:EW81)),"")</f>
        <v>0</v>
      </c>
      <c r="EY81" s="59">
        <f>+IFERROR(IF(ISTEXT(EY$5)=FALSE,(INDEX(BCR!$1:$1048576,MATCH('Estadísticas BCR'!EY$5,BCR!$A:$A,0),MATCH('Estadísticas BCR'!$B81,BCR!$1:$1,0))),AVERAGE(EM81:EX81)),"")</f>
        <v>0</v>
      </c>
      <c r="EZ81" s="59">
        <f>+IFERROR(IF(ISTEXT(EZ$5)=FALSE,(INDEX(BCR!$1:$1048576,MATCH('Estadísticas BCR'!EZ$5,BCR!$A:$A,0),MATCH('Estadísticas BCR'!$B81,BCR!$1:$1,0))),AVERAGE(EN81:EY81)),"")</f>
        <v>0</v>
      </c>
      <c r="FA81" s="59">
        <f>+IFERROR(IF(ISTEXT(FA$5)=FALSE,(INDEX(BCR!$1:$1048576,MATCH('Estadísticas BCR'!FA$5,BCR!$A:$A,0),MATCH('Estadísticas BCR'!$B81,BCR!$1:$1,0))),AVERAGE(EO81:EZ81)),"")</f>
        <v>0</v>
      </c>
      <c r="FB81" s="59">
        <f>+IFERROR(IF(ISTEXT(FB$5)=FALSE,(INDEX(BCR!$1:$1048576,MATCH('Estadísticas BCR'!FB$5,BCR!$A:$A,0),MATCH('Estadísticas BCR'!$B81,BCR!$1:$1,0))),AVERAGE(EP81:FA81)),"")</f>
        <v>0</v>
      </c>
      <c r="FC81" s="60">
        <f>+IFERROR(IF(ISTEXT(FC$5)=FALSE,(INDEX(BCR!$1:$1048576,MATCH('Estadísticas BCR'!FC$5,BCR!$A:$A,0),MATCH('Estadísticas BCR'!$B81,BCR!$1:$1,0))),AVERAGE(EQ81:FB81)),"")</f>
        <v>0</v>
      </c>
      <c r="FD81" s="59">
        <f>+IFERROR(IF(ISTEXT(FD$5)=FALSE,(INDEX(BCR!$1:$1048576,MATCH('Estadísticas BCR'!FD$5,BCR!$A:$A,0),MATCH('Estadísticas BCR'!$B81,BCR!$1:$1,0))),AVERAGE(ER81:FC81)),"")</f>
        <v>0</v>
      </c>
      <c r="FE81" s="59">
        <f>+IFERROR(IF(ISTEXT(FE$5)=FALSE,(INDEX(BCR!$1:$1048576,MATCH('Estadísticas BCR'!FE$5,BCR!$A:$A,0),MATCH('Estadísticas BCR'!$B81,BCR!$1:$1,0))),AVERAGE(ES81:FD81)),"")</f>
        <v>0</v>
      </c>
      <c r="FF81" s="59">
        <f>+IFERROR(IF(ISTEXT(FF$5)=FALSE,(INDEX(BCR!$1:$1048576,MATCH('Estadísticas BCR'!FF$5,BCR!$A:$A,0),MATCH('Estadísticas BCR'!$B81,BCR!$1:$1,0))),AVERAGE(ET81:FE81)),"")</f>
        <v>0</v>
      </c>
      <c r="FG81" s="59">
        <f>+IFERROR(IF(ISTEXT(FG$5)=FALSE,(INDEX(BCR!$1:$1048576,MATCH('Estadísticas BCR'!FG$5,BCR!$A:$A,0),MATCH('Estadísticas BCR'!$B81,BCR!$1:$1,0))),AVERAGE(EU81:FF81)),"")</f>
        <v>0</v>
      </c>
      <c r="FH81" s="59">
        <f>+IFERROR(IF(ISTEXT(FH$5)=FALSE,(INDEX(BCR!$1:$1048576,MATCH('Estadísticas BCR'!FH$5,BCR!$A:$A,0),MATCH('Estadísticas BCR'!$B81,BCR!$1:$1,0))),AVERAGE(EV81:FG81)),"")</f>
        <v>0</v>
      </c>
      <c r="FI81" s="59">
        <f>+IFERROR(IF(ISTEXT(FI$5)=FALSE,(INDEX(BCR!$1:$1048576,MATCH('Estadísticas BCR'!FI$5,BCR!$A:$A,0),MATCH('Estadísticas BCR'!$B81,BCR!$1:$1,0))),AVERAGE(EW81:FH81)),"")</f>
        <v>0</v>
      </c>
      <c r="FJ81" s="59">
        <f>+IFERROR(IF(ISTEXT(FJ$5)=FALSE,(INDEX(BCR!$1:$1048576,MATCH('Estadísticas BCR'!FJ$5,BCR!$A:$A,0),MATCH('Estadísticas BCR'!$B81,BCR!$1:$1,0))),AVERAGE(EX81:FI81)),"")</f>
        <v>0</v>
      </c>
      <c r="FK81" s="59">
        <f>+IFERROR(IF(ISTEXT(FK$5)=FALSE,(INDEX(BCR!$1:$1048576,MATCH('Estadísticas BCR'!FK$5,BCR!$A:$A,0),MATCH('Estadísticas BCR'!$B81,BCR!$1:$1,0))),AVERAGE(EY81:FJ81)),"")</f>
        <v>0</v>
      </c>
      <c r="FL81" s="59">
        <f>+IFERROR(IF(ISTEXT(FL$5)=FALSE,(INDEX(BCR!$1:$1048576,MATCH('Estadísticas BCR'!FL$5,BCR!$A:$A,0),MATCH('Estadísticas BCR'!$B81,BCR!$1:$1,0))),AVERAGE(EZ81:FK81)),"")</f>
        <v>0</v>
      </c>
      <c r="FM81" s="59">
        <f>+IFERROR(IF(ISTEXT(FM$5)=FALSE,(INDEX(BCR!$1:$1048576,MATCH('Estadísticas BCR'!FM$5,BCR!$A:$A,0),MATCH('Estadísticas BCR'!$B81,BCR!$1:$1,0))),AVERAGE(FA81:FL81)),"")</f>
        <v>0</v>
      </c>
      <c r="FN81" s="59">
        <f>+IFERROR(IF(ISTEXT(FN$5)=FALSE,(INDEX(BCR!$1:$1048576,MATCH('Estadísticas BCR'!FN$5,BCR!$A:$A,0),MATCH('Estadísticas BCR'!$B81,BCR!$1:$1,0))),AVERAGE(FB81:FM81)),"")</f>
        <v>0</v>
      </c>
      <c r="FO81" s="59">
        <f>+IFERROR(IF(ISTEXT(FO$5)=FALSE,(INDEX(BCR!$1:$1048576,MATCH('Estadísticas BCR'!FO$5,BCR!$A:$A,0),MATCH('Estadísticas BCR'!$B81,BCR!$1:$1,0))),AVERAGE(FC81:FN81)),"")</f>
        <v>0</v>
      </c>
      <c r="FP81" s="60">
        <f>+IFERROR(IF(ISTEXT(FP$5)=FALSE,(INDEX(BCR!$1:$1048576,MATCH('Estadísticas BCR'!FP$5,BCR!$A:$A,0),MATCH('Estadísticas BCR'!$B81,BCR!$1:$1,0))),AVERAGE(FD81:FO81)),"")</f>
        <v>0</v>
      </c>
      <c r="FQ81" s="59">
        <f>+IFERROR(IF(ISTEXT(FQ$5)=FALSE,(INDEX(BCR!$1:$1048576,MATCH('Estadísticas BCR'!FQ$5,BCR!$A:$A,0),MATCH('Estadísticas BCR'!$B81,BCR!$1:$1,0))),AVERAGE(FE81:FP81)),"")</f>
        <v>0</v>
      </c>
      <c r="FR81" s="59">
        <f>+IFERROR(IF(ISTEXT(FR$5)=FALSE,(INDEX(BCR!$1:$1048576,MATCH('Estadísticas BCR'!FR$5,BCR!$A:$A,0),MATCH('Estadísticas BCR'!$B81,BCR!$1:$1,0))),AVERAGE(FF81:FQ81)),"")</f>
        <v>0</v>
      </c>
      <c r="FS81" s="59">
        <f>+IFERROR(IF(ISTEXT(FS$5)=FALSE,(INDEX(BCR!$1:$1048576,MATCH('Estadísticas BCR'!FS$5,BCR!$A:$A,0),MATCH('Estadísticas BCR'!$B81,BCR!$1:$1,0))),AVERAGE(FG81:FR81)),"")</f>
        <v>0</v>
      </c>
      <c r="FT81" s="59">
        <f>+IFERROR(IF(ISTEXT(FT$5)=FALSE,(INDEX(BCR!$1:$1048576,MATCH('Estadísticas BCR'!FT$5,BCR!$A:$A,0),MATCH('Estadísticas BCR'!$B81,BCR!$1:$1,0))),AVERAGE(FH81:FS81)),"")</f>
        <v>0</v>
      </c>
      <c r="FU81" s="59">
        <f>+IFERROR(IF(ISTEXT(FU$5)=FALSE,(INDEX(BCR!$1:$1048576,MATCH('Estadísticas BCR'!FU$5,BCR!$A:$A,0),MATCH('Estadísticas BCR'!$B81,BCR!$1:$1,0))),AVERAGE(FI81:FT81)),"")</f>
        <v>0</v>
      </c>
      <c r="FV81" s="59">
        <f>+IFERROR(IF(ISTEXT(FV$5)=FALSE,(INDEX(BCR!$1:$1048576,MATCH('Estadísticas BCR'!FV$5,BCR!$A:$A,0),MATCH('Estadísticas BCR'!$B81,BCR!$1:$1,0))),AVERAGE(FJ81:FU81)),"")</f>
        <v>0</v>
      </c>
      <c r="FW81" s="59">
        <f>+IFERROR(IF(ISTEXT(FW$5)=FALSE,(INDEX(BCR!$1:$1048576,MATCH('Estadísticas BCR'!FW$5,BCR!$A:$A,0),MATCH('Estadísticas BCR'!$B81,BCR!$1:$1,0))),AVERAGE(FK81:FV81)),"")</f>
        <v>0</v>
      </c>
      <c r="FX81" s="59">
        <f>+IFERROR(IF(ISTEXT(FX$5)=FALSE,(INDEX(BCR!$1:$1048576,MATCH('Estadísticas BCR'!FX$5,BCR!$A:$A,0),MATCH('Estadísticas BCR'!$B81,BCR!$1:$1,0))),AVERAGE(FL81:FW81)),"")</f>
        <v>0</v>
      </c>
      <c r="FY81" s="59">
        <f>+IFERROR(IF(ISTEXT(FY$5)=FALSE,(INDEX(BCR!$1:$1048576,MATCH('Estadísticas BCR'!FY$5,BCR!$A:$A,0),MATCH('Estadísticas BCR'!$B81,BCR!$1:$1,0))),AVERAGE(FM81:FX81)),"")</f>
        <v>0</v>
      </c>
      <c r="FZ81" s="59">
        <f>+IFERROR(IF(ISTEXT(FZ$5)=FALSE,(INDEX(BCR!$1:$1048576,MATCH('Estadísticas BCR'!FZ$5,BCR!$A:$A,0),MATCH('Estadísticas BCR'!$B81,BCR!$1:$1,0))),AVERAGE(FN81:FY81)),"")</f>
        <v>0</v>
      </c>
      <c r="GA81" s="59">
        <f>+IFERROR(IF(ISTEXT(GA$5)=FALSE,(INDEX(BCR!$1:$1048576,MATCH('Estadísticas BCR'!GA$5,BCR!$A:$A,0),MATCH('Estadísticas BCR'!$B81,BCR!$1:$1,0))),AVERAGE(FO81:FZ81)),"")</f>
        <v>0</v>
      </c>
      <c r="GB81" s="59">
        <f>+IFERROR(IF(ISTEXT(GB$5)=FALSE,(INDEX(BCR!$1:$1048576,MATCH('Estadísticas BCR'!GB$5,BCR!$A:$A,0),MATCH('Estadísticas BCR'!$B81,BCR!$1:$1,0))),AVERAGE(FP81:GA81)),"")</f>
        <v>0</v>
      </c>
      <c r="GC81" s="60">
        <f>+IFERROR(IF(ISTEXT(GC$5)=FALSE,(INDEX(BCR!$1:$1048576,MATCH('Estadísticas BCR'!GC$5,BCR!$A:$A,0),MATCH('Estadísticas BCR'!$B81,BCR!$1:$1,0))),AVERAGE(FQ81:GB81)),"")</f>
        <v>0</v>
      </c>
      <c r="GD81" s="59">
        <f>+IFERROR(IF(ISTEXT(GD$5)=FALSE,(INDEX(BCR!$1:$1048576,MATCH('Estadísticas BCR'!GD$5,BCR!$A:$A,0),MATCH('Estadísticas BCR'!$B81,BCR!$1:$1,0))),AVERAGE(FR81:GC81)),"")</f>
        <v>0</v>
      </c>
      <c r="GE81" s="59">
        <f>+IFERROR(IF(ISTEXT(GE$5)=FALSE,(INDEX(BCR!$1:$1048576,MATCH('Estadísticas BCR'!GE$5,BCR!$A:$A,0),MATCH('Estadísticas BCR'!$B81,BCR!$1:$1,0))),AVERAGE(FS81:GD81)),"")</f>
        <v>0</v>
      </c>
      <c r="GF81" s="59">
        <f>+IFERROR(IF(ISTEXT(GF$5)=FALSE,(INDEX(BCR!$1:$1048576,MATCH('Estadísticas BCR'!GF$5,BCR!$A:$A,0),MATCH('Estadísticas BCR'!$B81,BCR!$1:$1,0))),AVERAGE(FT81:GE81)),"")</f>
        <v>0</v>
      </c>
      <c r="GG81" s="59">
        <f>+IFERROR(IF(ISTEXT(GG$5)=FALSE,(INDEX(BCR!$1:$1048576,MATCH('Estadísticas BCR'!GG$5,BCR!$A:$A,0),MATCH('Estadísticas BCR'!$B81,BCR!$1:$1,0))),AVERAGE(FU81:GF81)),"")</f>
        <v>0</v>
      </c>
      <c r="GH81" s="59">
        <f>+IFERROR(IF(ISTEXT(GH$5)=FALSE,(INDEX(BCR!$1:$1048576,MATCH('Estadísticas BCR'!GH$5,BCR!$A:$A,0),MATCH('Estadísticas BCR'!$B81,BCR!$1:$1,0))),AVERAGE(FV81:GG81)),"")</f>
        <v>0</v>
      </c>
      <c r="GI81" s="59">
        <f>+IFERROR(IF(ISTEXT(GI$5)=FALSE,(INDEX(BCR!$1:$1048576,MATCH('Estadísticas BCR'!GI$5,BCR!$A:$A,0),MATCH('Estadísticas BCR'!$B81,BCR!$1:$1,0))),AVERAGE(FW81:GH81)),"")</f>
        <v>0</v>
      </c>
      <c r="GJ81" s="59">
        <f>+IFERROR(IF(ISTEXT(GJ$5)=FALSE,(INDEX(BCR!$1:$1048576,MATCH('Estadísticas BCR'!GJ$5,BCR!$A:$A,0),MATCH('Estadísticas BCR'!$B81,BCR!$1:$1,0))),AVERAGE(FX81:GI81)),"")</f>
        <v>0</v>
      </c>
      <c r="GK81" s="59">
        <f>+IFERROR(IF(ISTEXT(GK$5)=FALSE,(INDEX(BCR!$1:$1048576,MATCH('Estadísticas BCR'!GK$5,BCR!$A:$A,0),MATCH('Estadísticas BCR'!$B81,BCR!$1:$1,0))),AVERAGE(FY81:GJ81)),"")</f>
        <v>0</v>
      </c>
      <c r="GL81" s="59">
        <f>+IFERROR(IF(ISTEXT(GL$5)=FALSE,(INDEX(BCR!$1:$1048576,MATCH('Estadísticas BCR'!GL$5,BCR!$A:$A,0),MATCH('Estadísticas BCR'!$B81,BCR!$1:$1,0))),AVERAGE(FZ81:GK81)),"")</f>
        <v>0</v>
      </c>
      <c r="GM81" s="59">
        <f>+IFERROR(IF(ISTEXT(GM$5)=FALSE,(INDEX(BCR!$1:$1048576,MATCH('Estadísticas BCR'!GM$5,BCR!$A:$A,0),MATCH('Estadísticas BCR'!$B81,BCR!$1:$1,0))),AVERAGE(GA81:GL81)),"")</f>
        <v>0</v>
      </c>
      <c r="GN81" s="59">
        <f>+IFERROR(IF(ISTEXT(GN$5)=FALSE,(INDEX(BCR!$1:$1048576,MATCH('Estadísticas BCR'!GN$5,BCR!$A:$A,0),MATCH('Estadísticas BCR'!$B81,BCR!$1:$1,0))),AVERAGE(GB81:GM81)),"")</f>
        <v>0</v>
      </c>
      <c r="GO81" s="59">
        <f>+IFERROR(IF(ISTEXT(GO$5)=FALSE,(INDEX(BCR!$1:$1048576,MATCH('Estadísticas BCR'!GO$5,BCR!$A:$A,0),MATCH('Estadísticas BCR'!$B81,BCR!$1:$1,0))),AVERAGE(GC81:GN81)),"")</f>
        <v>0</v>
      </c>
      <c r="GP81" s="60">
        <f>+IFERROR(IF(ISTEXT(GP$5)=FALSE,(INDEX(BCR!$1:$1048576,MATCH('Estadísticas BCR'!GP$5,BCR!$A:$A,0),MATCH('Estadísticas BCR'!$B81,BCR!$1:$1,0))),AVERAGE(GD81:GO81)),"")</f>
        <v>0</v>
      </c>
      <c r="GQ81" s="59">
        <f>+IFERROR(IF(ISTEXT(GQ$5)=FALSE,(INDEX(BCR!$1:$1048576,MATCH('Estadísticas BCR'!GQ$5,BCR!$A:$A,0),MATCH('Estadísticas BCR'!$B81,BCR!$1:$1,0))),AVERAGE(GE81:GP81)),"")</f>
        <v>0</v>
      </c>
      <c r="GR81" s="59">
        <f>+IFERROR(IF(ISTEXT(GR$5)=FALSE,(INDEX(BCR!$1:$1048576,MATCH('Estadísticas BCR'!GR$5,BCR!$A:$A,0),MATCH('Estadísticas BCR'!$B81,BCR!$1:$1,0))),AVERAGE(GF81:GQ81)),"")</f>
        <v>0</v>
      </c>
      <c r="GS81" s="59">
        <f>+IFERROR(IF(ISTEXT(GS$5)=FALSE,(INDEX(BCR!$1:$1048576,MATCH('Estadísticas BCR'!GS$5,BCR!$A:$A,0),MATCH('Estadísticas BCR'!$B81,BCR!$1:$1,0))),AVERAGE(GG81:GR81)),"")</f>
        <v>0</v>
      </c>
      <c r="GT81" s="59">
        <f>+IFERROR(IF(ISTEXT(GT$5)=FALSE,(INDEX(BCR!$1:$1048576,MATCH('Estadísticas BCR'!GT$5,BCR!$A:$A,0),MATCH('Estadísticas BCR'!$B81,BCR!$1:$1,0))),AVERAGE(GH81:GS81)),"")</f>
        <v>0</v>
      </c>
      <c r="GU81" s="59">
        <f>+IFERROR(IF(ISTEXT(GU$5)=FALSE,(INDEX(BCR!$1:$1048576,MATCH('Estadísticas BCR'!GU$5,BCR!$A:$A,0),MATCH('Estadísticas BCR'!$B81,BCR!$1:$1,0))),AVERAGE(GI81:GT81)),"")</f>
        <v>0</v>
      </c>
      <c r="GV81" s="59">
        <f>+IFERROR(IF(ISTEXT(GV$5)=FALSE,(INDEX(BCR!$1:$1048576,MATCH('Estadísticas BCR'!GV$5,BCR!$A:$A,0),MATCH('Estadísticas BCR'!$B81,BCR!$1:$1,0))),AVERAGE(GJ81:GU81)),"")</f>
        <v>0</v>
      </c>
      <c r="GW81" s="59">
        <f>+IFERROR(IF(ISTEXT(GW$5)=FALSE,(INDEX(BCR!$1:$1048576,MATCH('Estadísticas BCR'!GW$5,BCR!$A:$A,0),MATCH('Estadísticas BCR'!$B81,BCR!$1:$1,0))),AVERAGE(GK81:GV81)),"")</f>
        <v>0</v>
      </c>
      <c r="GX81" s="59">
        <f>+IFERROR(IF(ISTEXT(GX$5)=FALSE,(INDEX(BCR!$1:$1048576,MATCH('Estadísticas BCR'!GX$5,BCR!$A:$A,0),MATCH('Estadísticas BCR'!$B81,BCR!$1:$1,0))),AVERAGE(GL81:GW81)),"")</f>
        <v>0</v>
      </c>
      <c r="GY81" s="59">
        <f>+IFERROR(IF(ISTEXT(GY$5)=FALSE,(INDEX(BCR!$1:$1048576,MATCH('Estadísticas BCR'!GY$5,BCR!$A:$A,0),MATCH('Estadísticas BCR'!$B81,BCR!$1:$1,0))),AVERAGE(GM81:GX81)),"")</f>
        <v>0</v>
      </c>
      <c r="GZ81" s="59">
        <f>+IFERROR(IF(ISTEXT(GZ$5)=FALSE,(INDEX(BCR!$1:$1048576,MATCH('Estadísticas BCR'!GZ$5,BCR!$A:$A,0),MATCH('Estadísticas BCR'!$B81,BCR!$1:$1,0))),AVERAGE(GN81:GY81)),"")</f>
        <v>0</v>
      </c>
      <c r="HA81" s="59">
        <f>+IFERROR(IF(ISTEXT(HA$5)=FALSE,(INDEX(BCR!$1:$1048576,MATCH('Estadísticas BCR'!HA$5,BCR!$A:$A,0),MATCH('Estadísticas BCR'!$B81,BCR!$1:$1,0))),AVERAGE(GO81:GZ81)),"")</f>
        <v>0</v>
      </c>
      <c r="HB81" s="59">
        <f>+IFERROR(IF(ISTEXT(HB$5)=FALSE,(INDEX(BCR!$1:$1048576,MATCH('Estadísticas BCR'!HB$5,BCR!$A:$A,0),MATCH('Estadísticas BCR'!$B81,BCR!$1:$1,0))),AVERAGE(GP81:HA81)),"")</f>
        <v>0</v>
      </c>
      <c r="HC81" s="60">
        <f>+IFERROR(IF(ISTEXT(HC$5)=FALSE,(INDEX(BCR!$1:$1048576,MATCH('Estadísticas BCR'!HC$5,BCR!$A:$A,0),MATCH('Estadísticas BCR'!$B81,BCR!$1:$1,0))),AVERAGE(GQ81:HB81)),"")</f>
        <v>0</v>
      </c>
      <c r="HD81" s="59">
        <f>+IFERROR(IF(ISTEXT(HD$5)=FALSE,(INDEX(BCR!$1:$1048576,MATCH('Estadísticas BCR'!HD$5,BCR!$A:$A,0),MATCH('Estadísticas BCR'!$B81,BCR!$1:$1,0))),AVERAGE(GR81:HC81)),"")</f>
        <v>0</v>
      </c>
      <c r="HE81" s="59">
        <f>+IFERROR(IF(ISTEXT(HE$5)=FALSE,(INDEX(BCR!$1:$1048576,MATCH('Estadísticas BCR'!HE$5,BCR!$A:$A,0),MATCH('Estadísticas BCR'!$B81,BCR!$1:$1,0))),AVERAGE(GS81:HD81)),"")</f>
        <v>0</v>
      </c>
      <c r="HF81" s="59">
        <f>+IFERROR(IF(ISTEXT(HF$5)=FALSE,(INDEX(BCR!$1:$1048576,MATCH('Estadísticas BCR'!HF$5,BCR!$A:$A,0),MATCH('Estadísticas BCR'!$B81,BCR!$1:$1,0))),AVERAGE(GT81:HE81)),"")</f>
        <v>0</v>
      </c>
      <c r="HG81" s="59">
        <f>+IFERROR(IF(ISTEXT(HG$5)=FALSE,(INDEX(BCR!$1:$1048576,MATCH('Estadísticas BCR'!HG$5,BCR!$A:$A,0),MATCH('Estadísticas BCR'!$B81,BCR!$1:$1,0))),AVERAGE(GU81:HF81)),"")</f>
        <v>0</v>
      </c>
      <c r="HH81" s="59">
        <f>+IFERROR(IF(ISTEXT(HH$5)=FALSE,(INDEX(BCR!$1:$1048576,MATCH('Estadísticas BCR'!HH$5,BCR!$A:$A,0),MATCH('Estadísticas BCR'!$B81,BCR!$1:$1,0))),AVERAGE(GV81:HG81)),"")</f>
        <v>0</v>
      </c>
      <c r="HI81" s="59">
        <f>+IFERROR(IF(ISTEXT(HI$5)=FALSE,(INDEX(BCR!$1:$1048576,MATCH('Estadísticas BCR'!HI$5,BCR!$A:$A,0),MATCH('Estadísticas BCR'!$B81,BCR!$1:$1,0))),AVERAGE(GW81:HH81)),"")</f>
        <v>0</v>
      </c>
      <c r="HJ81" s="59">
        <f>+IFERROR(IF(ISTEXT(HJ$5)=FALSE,(INDEX(BCR!$1:$1048576,MATCH('Estadísticas BCR'!HJ$5,BCR!$A:$A,0),MATCH('Estadísticas BCR'!$B81,BCR!$1:$1,0))),AVERAGE(GX81:HI81)),"")</f>
        <v>0</v>
      </c>
      <c r="HK81" s="59">
        <f>+IFERROR(IF(ISTEXT(HK$5)=FALSE,(INDEX(BCR!$1:$1048576,MATCH('Estadísticas BCR'!HK$5,BCR!$A:$A,0),MATCH('Estadísticas BCR'!$B81,BCR!$1:$1,0))),AVERAGE(GY81:HJ81)),"")</f>
        <v>0</v>
      </c>
      <c r="HL81" s="59">
        <f>+IFERROR(IF(ISTEXT(HL$5)=FALSE,(INDEX(BCR!$1:$1048576,MATCH('Estadísticas BCR'!HL$5,BCR!$A:$A,0),MATCH('Estadísticas BCR'!$B81,BCR!$1:$1,0))),AVERAGE(GZ81:HK81)),"")</f>
        <v>0</v>
      </c>
      <c r="HM81" s="59">
        <f>+IFERROR(IF(ISTEXT(HM$5)=FALSE,(INDEX(BCR!$1:$1048576,MATCH('Estadísticas BCR'!HM$5,BCR!$A:$A,0),MATCH('Estadísticas BCR'!$B81,BCR!$1:$1,0))),AVERAGE(HA81:HL81)),"")</f>
        <v>0</v>
      </c>
      <c r="HN81" s="59">
        <f>+IFERROR(IF(ISTEXT(HN$5)=FALSE,(INDEX(BCR!$1:$1048576,MATCH('Estadísticas BCR'!HN$5,BCR!$A:$A,0),MATCH('Estadísticas BCR'!$B81,BCR!$1:$1,0))),AVERAGE(HB81:HM81)),"")</f>
        <v>0</v>
      </c>
      <c r="HO81" s="59">
        <f>+IFERROR(IF(ISTEXT(HO$5)=FALSE,(INDEX(BCR!$1:$1048576,MATCH('Estadísticas BCR'!HO$5,BCR!$A:$A,0),MATCH('Estadísticas BCR'!$B81,BCR!$1:$1,0))),AVERAGE(HC81:HN81)),"")</f>
        <v>0</v>
      </c>
      <c r="HP81" s="60">
        <f>+IFERROR(IF(ISTEXT(HP$5)=FALSE,(INDEX(BCR!$1:$1048576,MATCH('Estadísticas BCR'!HP$5,BCR!$A:$A,0),MATCH('Estadísticas BCR'!$B81,BCR!$1:$1,0))),AVERAGE(HD81:HO81)),"")</f>
        <v>0</v>
      </c>
      <c r="HQ81" s="59">
        <f>+IFERROR(IF(ISTEXT(HQ$5)=FALSE,(INDEX(BCR!$1:$1048576,MATCH('Estadísticas BCR'!HQ$5,BCR!$A:$A,0),MATCH('Estadísticas BCR'!$B81,BCR!$1:$1,0))),AVERAGE(HE81:HP81)),"")</f>
        <v>0</v>
      </c>
      <c r="HR81" s="59">
        <f>+IFERROR(IF(ISTEXT(HR$5)=FALSE,(INDEX(BCR!$1:$1048576,MATCH('Estadísticas BCR'!HR$5,BCR!$A:$A,0),MATCH('Estadísticas BCR'!$B81,BCR!$1:$1,0))),AVERAGE(HF81:HQ81)),"")</f>
        <v>0</v>
      </c>
      <c r="HS81" s="59">
        <f>+IFERROR(IF(ISTEXT(HS$5)=FALSE,(INDEX(BCR!$1:$1048576,MATCH('Estadísticas BCR'!HS$5,BCR!$A:$A,0),MATCH('Estadísticas BCR'!$B81,BCR!$1:$1,0))),AVERAGE(HG81:HR81)),"")</f>
        <v>0</v>
      </c>
      <c r="HT81" s="59">
        <f>+IFERROR(IF(ISTEXT(HT$5)=FALSE,(INDEX(BCR!$1:$1048576,MATCH('Estadísticas BCR'!HT$5,BCR!$A:$A,0),MATCH('Estadísticas BCR'!$B81,BCR!$1:$1,0))),AVERAGE(HH81:HS81)),"")</f>
        <v>0</v>
      </c>
      <c r="HU81" s="59">
        <f>+IFERROR(IF(ISTEXT(HU$5)=FALSE,(INDEX(BCR!$1:$1048576,MATCH('Estadísticas BCR'!HU$5,BCR!$A:$A,0),MATCH('Estadísticas BCR'!$B81,BCR!$1:$1,0))),AVERAGE(HI81:HT81)),"")</f>
        <v>0</v>
      </c>
      <c r="HV81" s="59">
        <f>+IFERROR(IF(ISTEXT(HV$5)=FALSE,(INDEX(BCR!$1:$1048576,MATCH('Estadísticas BCR'!HV$5,BCR!$A:$A,0),MATCH('Estadísticas BCR'!$B81,BCR!$1:$1,0))),AVERAGE(HJ81:HU81)),"")</f>
        <v>0</v>
      </c>
      <c r="HW81" s="59">
        <f>+IFERROR(IF(ISTEXT(HW$5)=FALSE,(INDEX(BCR!$1:$1048576,MATCH('Estadísticas BCR'!HW$5,BCR!$A:$A,0),MATCH('Estadísticas BCR'!$B81,BCR!$1:$1,0))),AVERAGE(HK81:HV81)),"")</f>
        <v>0</v>
      </c>
      <c r="HX81" s="59">
        <f>+IFERROR(IF(ISTEXT(HX$5)=FALSE,(INDEX(BCR!$1:$1048576,MATCH('Estadísticas BCR'!HX$5,BCR!$A:$A,0),MATCH('Estadísticas BCR'!$B81,BCR!$1:$1,0))),AVERAGE(HL81:HW81)),"")</f>
        <v>0</v>
      </c>
      <c r="HY81" s="59">
        <f>+IFERROR(IF(ISTEXT(HY$5)=FALSE,(INDEX(BCR!$1:$1048576,MATCH('Estadísticas BCR'!HY$5,BCR!$A:$A,0),MATCH('Estadísticas BCR'!$B81,BCR!$1:$1,0))),AVERAGE(HM81:HX81)),"")</f>
        <v>0</v>
      </c>
      <c r="HZ81" s="59">
        <f>+IFERROR(IF(ISTEXT(HZ$5)=FALSE,(INDEX(BCR!$1:$1048576,MATCH('Estadísticas BCR'!HZ$5,BCR!$A:$A,0),MATCH('Estadísticas BCR'!$B81,BCR!$1:$1,0))),AVERAGE(HN81:HY81)),"")</f>
        <v>0</v>
      </c>
      <c r="IA81" s="59">
        <f>+IFERROR(IF(ISTEXT(IA$5)=FALSE,(INDEX(BCR!$1:$1048576,MATCH('Estadísticas BCR'!IA$5,BCR!$A:$A,0),MATCH('Estadísticas BCR'!$B81,BCR!$1:$1,0))),AVERAGE(HO81:HZ81)),"")</f>
        <v>0</v>
      </c>
      <c r="IB81" s="59">
        <f>+IFERROR(IF(ISTEXT(IB$5)=FALSE,(INDEX(BCR!$1:$1048576,MATCH('Estadísticas BCR'!IB$5,BCR!$A:$A,0),MATCH('Estadísticas BCR'!$B81,BCR!$1:$1,0))),AVERAGE(HP81:IA81)),"")</f>
        <v>0</v>
      </c>
      <c r="IC81" s="60">
        <f>+IFERROR(IF(ISTEXT(IC$5)=FALSE,(INDEX(BCR!$1:$1048576,MATCH('Estadísticas BCR'!IC$5,BCR!$A:$A,0),MATCH('Estadísticas BCR'!$B81,BCR!$1:$1,0))),AVERAGE(HQ81:IB81)),"")</f>
        <v>0</v>
      </c>
      <c r="ID81" s="59">
        <f>+IFERROR(IF(ISTEXT(ID$5)=FALSE,(INDEX(BCR!$1:$1048576,MATCH('Estadísticas BCR'!ID$5,BCR!$A:$A,0),MATCH('Estadísticas BCR'!$B81,BCR!$1:$1,0))),AVERAGE(HR81:IC81)),"")</f>
        <v>0</v>
      </c>
      <c r="IE81" s="59">
        <f>+IFERROR(IF(ISTEXT(IE$5)=FALSE,(INDEX(BCR!$1:$1048576,MATCH('Estadísticas BCR'!IE$5,BCR!$A:$A,0),MATCH('Estadísticas BCR'!$B81,BCR!$1:$1,0))),AVERAGE(HS81:ID81)),"")</f>
        <v>0</v>
      </c>
      <c r="IF81" s="59">
        <f>+IFERROR(IF(ISTEXT(IF$5)=FALSE,(INDEX(BCR!$1:$1048576,MATCH('Estadísticas BCR'!IF$5,BCR!$A:$A,0),MATCH('Estadísticas BCR'!$B81,BCR!$1:$1,0))),AVERAGE(HT81:IE81)),"")</f>
        <v>0</v>
      </c>
      <c r="IG81" s="59">
        <f>+IFERROR(IF(ISTEXT(IG$5)=FALSE,(INDEX(BCR!$1:$1048576,MATCH('Estadísticas BCR'!IG$5,BCR!$A:$A,0),MATCH('Estadísticas BCR'!$B81,BCR!$1:$1,0))),AVERAGE(HU81:IF81)),"")</f>
        <v>0</v>
      </c>
      <c r="IH81" s="59">
        <f>+IFERROR(IF(ISTEXT(IH$5)=FALSE,(INDEX(BCR!$1:$1048576,MATCH('Estadísticas BCR'!IH$5,BCR!$A:$A,0),MATCH('Estadísticas BCR'!$B81,BCR!$1:$1,0))),AVERAGE(HV81:IG81)),"")</f>
        <v>0</v>
      </c>
      <c r="II81" s="59">
        <f>+IFERROR(IF(ISTEXT(II$5)=FALSE,(INDEX(BCR!$1:$1048576,MATCH('Estadísticas BCR'!II$5,BCR!$A:$A,0),MATCH('Estadísticas BCR'!$B81,BCR!$1:$1,0))),AVERAGE(HW81:IH81)),"")</f>
        <v>0</v>
      </c>
      <c r="IJ81" s="59">
        <f>+IFERROR(IF(ISTEXT(IJ$5)=FALSE,(INDEX(BCR!$1:$1048576,MATCH('Estadísticas BCR'!IJ$5,BCR!$A:$A,0),MATCH('Estadísticas BCR'!$B81,BCR!$1:$1,0))),AVERAGE(HX81:II81)),"")</f>
        <v>0</v>
      </c>
      <c r="IK81" s="59">
        <f>+IFERROR(IF(ISTEXT(IK$5)=FALSE,(INDEX(BCR!$1:$1048576,MATCH('Estadísticas BCR'!IK$5,BCR!$A:$A,0),MATCH('Estadísticas BCR'!$B81,BCR!$1:$1,0))),AVERAGE(HY81:IJ81)),"")</f>
        <v>0</v>
      </c>
      <c r="IL81" s="59">
        <f>+IFERROR(IF(ISTEXT(IL$5)=FALSE,(INDEX(BCR!$1:$1048576,MATCH('Estadísticas BCR'!IL$5,BCR!$A:$A,0),MATCH('Estadísticas BCR'!$B81,BCR!$1:$1,0))),AVERAGE(HZ81:IK81)),"")</f>
        <v>0</v>
      </c>
      <c r="IM81" s="59">
        <f>+IFERROR(IF(ISTEXT(IM$5)=FALSE,(INDEX(BCR!$1:$1048576,MATCH('Estadísticas BCR'!IM$5,BCR!$A:$A,0),MATCH('Estadísticas BCR'!$B81,BCR!$1:$1,0))),AVERAGE(IA81:IL81)),"")</f>
        <v>0</v>
      </c>
      <c r="IN81" s="59">
        <f>+IFERROR(IF(ISTEXT(IN$5)=FALSE,(INDEX(BCR!$1:$1048576,MATCH('Estadísticas BCR'!IN$5,BCR!$A:$A,0),MATCH('Estadísticas BCR'!$B81,BCR!$1:$1,0))),AVERAGE(IB81:IM81)),"")</f>
        <v>0</v>
      </c>
      <c r="IO81" s="59">
        <f>+IFERROR(IF(ISTEXT(IO$5)=FALSE,(INDEX(BCR!$1:$1048576,MATCH('Estadísticas BCR'!IO$5,BCR!$A:$A,0),MATCH('Estadísticas BCR'!$B81,BCR!$1:$1,0))),AVERAGE(IC81:IN81)),"")</f>
        <v>0</v>
      </c>
      <c r="IP81" s="60">
        <f>+IFERROR(IF(ISTEXT(IP$5)=FALSE,(INDEX(BCR!$1:$1048576,MATCH('Estadísticas BCR'!IP$5,BCR!$A:$A,0),MATCH('Estadísticas BCR'!$B81,BCR!$1:$1,0))),AVERAGE(ID81:IO81)),"")</f>
        <v>0</v>
      </c>
      <c r="IQ81" s="59">
        <f>+IFERROR(IF(ISTEXT(IQ$5)=FALSE,(INDEX(BCR!$1:$1048576,MATCH('Estadísticas BCR'!IQ$5,BCR!$A:$A,0),MATCH('Estadísticas BCR'!$B81,BCR!$1:$1,0))),AVERAGE(IE81:IP81)),"")</f>
        <v>0</v>
      </c>
      <c r="IR81" s="59">
        <f>+IFERROR(IF(ISTEXT(IR$5)=FALSE,(INDEX(BCR!$1:$1048576,MATCH('Estadísticas BCR'!IR$5,BCR!$A:$A,0),MATCH('Estadísticas BCR'!$B81,BCR!$1:$1,0))),AVERAGE(IF81:IQ81)),"")</f>
        <v>0</v>
      </c>
      <c r="IS81" s="59">
        <f>+IFERROR(IF(ISTEXT(IS$5)=FALSE,(INDEX(BCR!$1:$1048576,MATCH('Estadísticas BCR'!IS$5,BCR!$A:$A,0),MATCH('Estadísticas BCR'!$B81,BCR!$1:$1,0))),AVERAGE(IG81:IR81)),"")</f>
        <v>0</v>
      </c>
      <c r="IT81" s="59">
        <f>+IFERROR(IF(ISTEXT(IT$5)=FALSE,(INDEX(BCR!$1:$1048576,MATCH('Estadísticas BCR'!IT$5,BCR!$A:$A,0),MATCH('Estadísticas BCR'!$B81,BCR!$1:$1,0))),AVERAGE(IH81:IS81)),"")</f>
        <v>0</v>
      </c>
      <c r="IU81" s="59">
        <f>+IFERROR(IF(ISTEXT(IU$5)=FALSE,(INDEX(BCR!$1:$1048576,MATCH('Estadísticas BCR'!IU$5,BCR!$A:$A,0),MATCH('Estadísticas BCR'!$B81,BCR!$1:$1,0))),AVERAGE(II81:IT81)),"")</f>
        <v>0</v>
      </c>
      <c r="IV81" s="59">
        <f>+IFERROR(IF(ISTEXT(IV$5)=FALSE,(INDEX(BCR!$1:$1048576,MATCH('Estadísticas BCR'!IV$5,BCR!$A:$A,0),MATCH('Estadísticas BCR'!$B81,BCR!$1:$1,0))),AVERAGE(IJ81:IU81)),"")</f>
        <v>0</v>
      </c>
      <c r="IW81" s="59">
        <f>+IFERROR(IF(ISTEXT(IW$5)=FALSE,(INDEX(BCR!$1:$1048576,MATCH('Estadísticas BCR'!IW$5,BCR!$A:$A,0),MATCH('Estadísticas BCR'!$B81,BCR!$1:$1,0))),AVERAGE(IK81:IV81)),"")</f>
        <v>0</v>
      </c>
      <c r="IX81" s="59">
        <f>+IFERROR(IF(ISTEXT(IX$5)=FALSE,(INDEX(BCR!$1:$1048576,MATCH('Estadísticas BCR'!IX$5,BCR!$A:$A,0),MATCH('Estadísticas BCR'!$B81,BCR!$1:$1,0))),AVERAGE(IL81:IW81)),"")</f>
        <v>0</v>
      </c>
      <c r="IY81" s="59">
        <f>+IFERROR(IF(ISTEXT(IY$5)=FALSE,(INDEX(BCR!$1:$1048576,MATCH('Estadísticas BCR'!IY$5,BCR!$A:$A,0),MATCH('Estadísticas BCR'!$B81,BCR!$1:$1,0))),AVERAGE(IM81:IX81)),"")</f>
        <v>0</v>
      </c>
      <c r="IZ81" s="59">
        <f>+IFERROR(IF(ISTEXT(IZ$5)=FALSE,(INDEX(BCR!$1:$1048576,MATCH('Estadísticas BCR'!IZ$5,BCR!$A:$A,0),MATCH('Estadísticas BCR'!$B81,BCR!$1:$1,0))),AVERAGE(IN81:IY81)),"")</f>
        <v>0</v>
      </c>
      <c r="JA81" s="59">
        <f>+IFERROR(IF(ISTEXT(JA$5)=FALSE,(INDEX(BCR!$1:$1048576,MATCH('Estadísticas BCR'!JA$5,BCR!$A:$A,0),MATCH('Estadísticas BCR'!$B81,BCR!$1:$1,0))),AVERAGE(IO81:IZ81)),"")</f>
        <v>0</v>
      </c>
      <c r="JB81" s="59">
        <f>+IFERROR(IF(ISTEXT(JB$5)=FALSE,(INDEX(BCR!$1:$1048576,MATCH('Estadísticas BCR'!JB$5,BCR!$A:$A,0),MATCH('Estadísticas BCR'!$B81,BCR!$1:$1,0))),AVERAGE(IP81:JA81)),"")</f>
        <v>0</v>
      </c>
      <c r="JC81" s="60">
        <f>+IFERROR(IF(ISTEXT(JC$5)=FALSE,(INDEX(BCR!$1:$1048576,MATCH('Estadísticas BCR'!JC$5,BCR!$A:$A,0),MATCH('Estadísticas BCR'!$B81,BCR!$1:$1,0))),AVERAGE(IQ81:JB81)),"")</f>
        <v>0</v>
      </c>
      <c r="JD81" s="59">
        <f>+IFERROR(IF(ISTEXT(JD$5)=FALSE,(INDEX(BCR!$1:$1048576,MATCH('Estadísticas BCR'!JD$5,BCR!$A:$A,0),MATCH('Estadísticas BCR'!$B81,BCR!$1:$1,0))),AVERAGE(IR81:JC81)),"")</f>
        <v>0</v>
      </c>
      <c r="JE81" s="59">
        <f>+IFERROR(IF(ISTEXT(JE$5)=FALSE,(INDEX(BCR!$1:$1048576,MATCH('Estadísticas BCR'!JE$5,BCR!$A:$A,0),MATCH('Estadísticas BCR'!$B81,BCR!$1:$1,0))),AVERAGE(IS81:JD81)),"")</f>
        <v>0</v>
      </c>
      <c r="JF81" s="59">
        <f>+IFERROR(IF(ISTEXT(JF$5)=FALSE,(INDEX(BCR!$1:$1048576,MATCH('Estadísticas BCR'!JF$5,BCR!$A:$A,0),MATCH('Estadísticas BCR'!$B81,BCR!$1:$1,0))),AVERAGE(IT81:JE81)),"")</f>
        <v>0</v>
      </c>
      <c r="JG81" s="59">
        <f>+IFERROR(IF(ISTEXT(JG$5)=FALSE,(INDEX(BCR!$1:$1048576,MATCH('Estadísticas BCR'!JG$5,BCR!$A:$A,0),MATCH('Estadísticas BCR'!$B81,BCR!$1:$1,0))),AVERAGE(IU81:JF81)),"")</f>
        <v>0</v>
      </c>
      <c r="JH81" s="59">
        <f>+IFERROR(IF(ISTEXT(JH$5)=FALSE,(INDEX(BCR!$1:$1048576,MATCH('Estadísticas BCR'!JH$5,BCR!$A:$A,0),MATCH('Estadísticas BCR'!$B81,BCR!$1:$1,0))),AVERAGE(IV81:JG81)),"")</f>
        <v>0</v>
      </c>
      <c r="JI81" s="59">
        <f>+IFERROR(IF(ISTEXT(JI$5)=FALSE,(INDEX(BCR!$1:$1048576,MATCH('Estadísticas BCR'!JI$5,BCR!$A:$A,0),MATCH('Estadísticas BCR'!$B81,BCR!$1:$1,0))),AVERAGE(IW81:JH81)),"")</f>
        <v>0</v>
      </c>
      <c r="JJ81" s="59">
        <f>+IFERROR(IF(ISTEXT(JJ$5)=FALSE,(INDEX(BCR!$1:$1048576,MATCH('Estadísticas BCR'!JJ$5,BCR!$A:$A,0),MATCH('Estadísticas BCR'!$B81,BCR!$1:$1,0))),AVERAGE(IX81:JI81)),"")</f>
        <v>0</v>
      </c>
      <c r="JK81" s="59">
        <f>+IFERROR(IF(ISTEXT(JK$5)=FALSE,(INDEX(BCR!$1:$1048576,MATCH('Estadísticas BCR'!JK$5,BCR!$A:$A,0),MATCH('Estadísticas BCR'!$B81,BCR!$1:$1,0))),AVERAGE(IY81:JJ81)),"")</f>
        <v>0</v>
      </c>
      <c r="JL81" s="59">
        <f>+IFERROR(IF(ISTEXT(JL$5)=FALSE,(INDEX(BCR!$1:$1048576,MATCH('Estadísticas BCR'!JL$5,BCR!$A:$A,0),MATCH('Estadísticas BCR'!$B81,BCR!$1:$1,0))),AVERAGE(IZ81:JK81)),"")</f>
        <v>0</v>
      </c>
      <c r="JM81" s="59">
        <f>+IFERROR(IF(ISTEXT(JM$5)=FALSE,(INDEX(BCR!$1:$1048576,MATCH('Estadísticas BCR'!JM$5,BCR!$A:$A,0),MATCH('Estadísticas BCR'!$B81,BCR!$1:$1,0))),AVERAGE(JA81:JL81)),"")</f>
        <v>51.470588235294102</v>
      </c>
      <c r="JN81" s="59">
        <f>+IFERROR(IF(ISTEXT(JN$5)=FALSE,(INDEX(BCR!$1:$1048576,MATCH('Estadísticas BCR'!JN$5,BCR!$A:$A,0),MATCH('Estadísticas BCR'!$B81,BCR!$1:$1,0))),AVERAGE(JB81:JM81)),"")</f>
        <v>57.142857142857103</v>
      </c>
      <c r="JO81" s="59">
        <f>+IFERROR(IF(ISTEXT(JO$5)=FALSE,(INDEX(BCR!$1:$1048576,MATCH('Estadísticas BCR'!JO$5,BCR!$A:$A,0),MATCH('Estadísticas BCR'!$B81,BCR!$1:$1,0))),AVERAGE(JC81:JN81)),"")</f>
        <v>48.571428571428598</v>
      </c>
      <c r="JP81" s="60">
        <f>+IFERROR(IF(ISTEXT(JP$5)=FALSE,(INDEX(BCR!$1:$1048576,MATCH('Estadísticas BCR'!JP$5,BCR!$A:$A,0),MATCH('Estadísticas BCR'!$B81,BCR!$1:$1,0))),AVERAGE(JD81:JO81)),"")</f>
        <v>13.098739495798318</v>
      </c>
      <c r="JQ81" s="59">
        <f>+IFERROR(IF(ISTEXT(JQ$5)=FALSE,(INDEX(BCR!$1:$1048576,MATCH('Estadísticas BCR'!JQ$5,BCR!$A:$A,0),MATCH('Estadísticas BCR'!$B81,BCR!$1:$1,0))),AVERAGE(JE81:JP81)),"")</f>
        <v>32.142857142857203</v>
      </c>
      <c r="JR81" s="59">
        <f>+IFERROR(IF(ISTEXT(JR$5)=FALSE,(INDEX(BCR!$1:$1048576,MATCH('Estadísticas BCR'!JR$5,BCR!$A:$A,0),MATCH('Estadísticas BCR'!$B81,BCR!$1:$1,0))),AVERAGE(JF81:JQ81)),"")</f>
        <v>31.25</v>
      </c>
      <c r="JS81" s="59">
        <f>+IFERROR(IF(ISTEXT(JS$5)=FALSE,(INDEX(BCR!$1:$1048576,MATCH('Estadísticas BCR'!JS$5,BCR!$A:$A,0),MATCH('Estadísticas BCR'!$B81,BCR!$1:$1,0))),AVERAGE(JG81:JR81)),"")</f>
        <v>50</v>
      </c>
      <c r="JT81" s="59">
        <f>+IFERROR(IF(ISTEXT(JT$5)=FALSE,(INDEX(BCR!$1:$1048576,MATCH('Estadísticas BCR'!JT$5,BCR!$A:$A,0),MATCH('Estadísticas BCR'!$B81,BCR!$1:$1,0))),AVERAGE(JH81:JS81)),"")</f>
        <v>45.744680851063798</v>
      </c>
      <c r="JU81" s="59">
        <f>+IFERROR(IF(ISTEXT(JU$5)=FALSE,(INDEX(BCR!$1:$1048576,MATCH('Estadísticas BCR'!JU$5,BCR!$A:$A,0),MATCH('Estadísticas BCR'!$B81,BCR!$1:$1,0))),AVERAGE(JI81:JT81)),"")</f>
        <v>41.489361702127702</v>
      </c>
      <c r="JV81" s="59">
        <f>+IFERROR(IF(ISTEXT(JV$5)=FALSE,(INDEX(BCR!$1:$1048576,MATCH('Estadísticas BCR'!JV$5,BCR!$A:$A,0),MATCH('Estadísticas BCR'!$B81,BCR!$1:$1,0))),AVERAGE(JJ81:JU81)),"")</f>
        <v>44.680851063829799</v>
      </c>
      <c r="JW81" s="59">
        <f>+IFERROR(IF(ISTEXT(JW$5)=FALSE,(INDEX(BCR!$1:$1048576,MATCH('Estadísticas BCR'!JW$5,BCR!$A:$A,0),MATCH('Estadísticas BCR'!$B81,BCR!$1:$1,0))),AVERAGE(JK81:JV81)),"")</f>
        <v>50</v>
      </c>
      <c r="JX81" s="59">
        <f>+IFERROR(IF(ISTEXT(JX$5)=FALSE,(INDEX(BCR!$1:$1048576,MATCH('Estadísticas BCR'!JX$5,BCR!$A:$A,0),MATCH('Estadísticas BCR'!$B81,BCR!$1:$1,0))),AVERAGE(JL81:JW81)),"")</f>
        <v>46.551724137930997</v>
      </c>
      <c r="JY81" s="59">
        <f>+IFERROR(IF(ISTEXT(JY$5)=FALSE,(INDEX(BCR!$1:$1048576,MATCH('Estadísticas BCR'!JY$5,BCR!$A:$A,0),MATCH('Estadísticas BCR'!$B81,BCR!$1:$1,0))),AVERAGE(JM81:JX81)),"")</f>
        <v>37.5</v>
      </c>
      <c r="JZ81" s="59">
        <f>+IFERROR(IF(ISTEXT(JZ$5)=FALSE,(INDEX(BCR!$1:$1048576,MATCH('Estadísticas BCR'!JZ$5,BCR!$A:$A,0),MATCH('Estadísticas BCR'!$B81,BCR!$1:$1,0))),AVERAGE(JN81:JY81)),"")</f>
        <v>61.4583333333333</v>
      </c>
      <c r="KA81" s="59">
        <f>+IFERROR(IF(ISTEXT(KA$5)=FALSE,(INDEX(BCR!$1:$1048576,MATCH('Estadísticas BCR'!KA$5,BCR!$A:$A,0),MATCH('Estadísticas BCR'!$B81,BCR!$1:$1,0))),AVERAGE(JO81:JZ81)),"")</f>
        <v>56.410256410256402</v>
      </c>
      <c r="KB81" s="59">
        <f>+IFERROR(IF(ISTEXT(KB$5)=FALSE,(INDEX(BCR!$1:$1048576,MATCH('Estadísticas BCR'!KB$5,BCR!$A:$A,0),MATCH('Estadísticas BCR'!$B81,BCR!$1:$1,0))),AVERAGE(JP81:KA81)),"")</f>
        <v>53.921568627451002</v>
      </c>
      <c r="KC81" s="60">
        <f>+IFERROR(IF(ISTEXT(KC$5)=FALSE,(INDEX(BCR!$1:$1048576,MATCH('Estadísticas BCR'!KC$5,BCR!$A:$A,0),MATCH('Estadísticas BCR'!$B81,BCR!$1:$1,0))),AVERAGE(JQ81:KB81)),"")</f>
        <v>45.92913610573752</v>
      </c>
      <c r="KD81" s="59">
        <f>+IFERROR(IF(ISTEXT(KD$5)=FALSE,(INDEX(BCR!$1:$1048576,MATCH('Estadísticas BCR'!KD$5,BCR!$A:$A,0),MATCH('Estadísticas BCR'!$B81,BCR!$1:$1,0))),AVERAGE(JR81:KC81)),"")</f>
        <v>46.590909090909101</v>
      </c>
      <c r="KE81" s="59">
        <f>+IFERROR(IF(ISTEXT(KE$5)=FALSE,(INDEX(BCR!$1:$1048576,MATCH('Estadísticas BCR'!KE$5,BCR!$A:$A,0),MATCH('Estadísticas BCR'!$B81,BCR!$1:$1,0))),AVERAGE(JS81:KD81)),"")</f>
        <v>44</v>
      </c>
      <c r="KF81" s="59">
        <f>+IFERROR(IF(ISTEXT(KF$5)=FALSE,(INDEX(BCR!$1:$1048576,MATCH('Estadísticas BCR'!KF$5,BCR!$A:$A,0),MATCH('Estadísticas BCR'!$B81,BCR!$1:$1,0))),AVERAGE(JT81:KE81)),"")</f>
        <v>54.464285714285701</v>
      </c>
      <c r="KG81" s="59">
        <f>+IFERROR(IF(ISTEXT(KG$5)=FALSE,(INDEX(BCR!$1:$1048576,MATCH('Estadísticas BCR'!KG$5,BCR!$A:$A,0),MATCH('Estadísticas BCR'!$B81,BCR!$1:$1,0))),AVERAGE(JU81:KF81)),"")</f>
        <v>52.325581395348799</v>
      </c>
      <c r="KH81" s="59">
        <f>+IFERROR(IF(ISTEXT(KH$5)=FALSE,(INDEX(BCR!$1:$1048576,MATCH('Estadísticas BCR'!KH$5,BCR!$A:$A,0),MATCH('Estadísticas BCR'!$B81,BCR!$1:$1,0))),AVERAGE(JV81:KG81)),"")</f>
        <v>45.121951219512198</v>
      </c>
      <c r="KI81" s="59">
        <f>+IFERROR(IF(ISTEXT(KI$5)=FALSE,(INDEX(BCR!$1:$1048576,MATCH('Estadísticas BCR'!KI$5,BCR!$A:$A,0),MATCH('Estadísticas BCR'!$B81,BCR!$1:$1,0))),AVERAGE(JW81:KH81)),"")</f>
        <v>41.836734693877602</v>
      </c>
      <c r="KJ81" s="59">
        <f>+IFERROR(IF(ISTEXT(KJ$5)=FALSE,(INDEX(BCR!$1:$1048576,MATCH('Estadísticas BCR'!KJ$5,BCR!$A:$A,0),MATCH('Estadísticas BCR'!$B81,BCR!$1:$1,0))),AVERAGE(JX81:KI81)),"")</f>
        <v>54.4444444444444</v>
      </c>
      <c r="KK81" s="59">
        <f>+IFERROR(IF(ISTEXT(KK$5)=FALSE,(INDEX(BCR!$1:$1048576,MATCH('Estadísticas BCR'!KK$5,BCR!$A:$A,0),MATCH('Estadísticas BCR'!$B81,BCR!$1:$1,0))),AVERAGE(JY81:KJ81)),"")</f>
        <v>57.317073170731703</v>
      </c>
      <c r="KL81" s="59">
        <f>+IFERROR(IF(ISTEXT(KL$5)=FALSE,(INDEX(BCR!$1:$1048576,MATCH('Estadísticas BCR'!KL$5,BCR!$A:$A,0),MATCH('Estadísticas BCR'!$B81,BCR!$1:$1,0))),AVERAGE(JZ81:KK81)),"")</f>
        <v>52.0833333333333</v>
      </c>
      <c r="KM81" s="59">
        <f>+IFERROR(IF(ISTEXT(KM$5)=FALSE,(INDEX(BCR!$1:$1048576,MATCH('Estadísticas BCR'!KM$5,BCR!$A:$A,0),MATCH('Estadísticas BCR'!$B81,BCR!$1:$1,0))),AVERAGE(KA81:KL81)),"")</f>
        <v>50</v>
      </c>
      <c r="KN81" s="59">
        <f>+IFERROR(IF(ISTEXT(KN$5)=FALSE,(INDEX(BCR!$1:$1048576,MATCH('Estadísticas BCR'!KN$5,BCR!$A:$A,0),MATCH('Estadísticas BCR'!$B81,BCR!$1:$1,0))),AVERAGE(KB81:KM81)),"")</f>
        <v>49.056603773584897</v>
      </c>
      <c r="KO81" s="59">
        <f>+IFERROR(IF(ISTEXT(KO$5)=FALSE,(INDEX(BCR!$1:$1048576,MATCH('Estadísticas BCR'!KO$5,BCR!$A:$A,0),MATCH('Estadísticas BCR'!$B81,BCR!$1:$1,0))),AVERAGE(KC81:KN81)),"")</f>
        <v>59.302325581395301</v>
      </c>
      <c r="KP81" s="60">
        <f>+IFERROR(IF(ISTEXT(KP$5)=FALSE,(INDEX(BCR!$1:$1048576,MATCH('Estadísticas BCR'!KP$5,BCR!$A:$A,0),MATCH('Estadísticas BCR'!$B81,BCR!$1:$1,0))),AVERAGE(KD81:KO81)),"")</f>
        <v>50.54527020145192</v>
      </c>
      <c r="KQ81" s="59">
        <f>+IFERROR(IF(ISTEXT(KQ$5)=FALSE,(INDEX(BCR!$1:$1048576,MATCH('Estadísticas BCR'!KQ$5,BCR!$A:$A,0),MATCH('Estadísticas BCR'!$B81,BCR!$1:$1,0))),AVERAGE(KE81:KP81)),"")</f>
        <v>35.135135135135101</v>
      </c>
      <c r="KR81" s="59">
        <f>+IFERROR(IF(ISTEXT(KR$5)=FALSE,(INDEX(BCR!$1:$1048576,MATCH('Estadísticas BCR'!KR$5,BCR!$A:$A,0),MATCH('Estadísticas BCR'!$B81,BCR!$1:$1,0))),AVERAGE(KF81:KQ81)),"")</f>
        <v>47.2222222222222</v>
      </c>
      <c r="KS81" s="59">
        <f>+IFERROR(IF(ISTEXT(KS$5)=FALSE,(INDEX(BCR!$1:$1048576,MATCH('Estadísticas BCR'!KS$5,BCR!$A:$A,0),MATCH('Estadísticas BCR'!$B81,BCR!$1:$1,0))),AVERAGE(KG81:KR81)),"")</f>
        <v>48.717948717948701</v>
      </c>
      <c r="KT81" s="59">
        <f>+IFERROR(IF(ISTEXT(KT$5)=FALSE,(INDEX(BCR!$1:$1048576,MATCH('Estadísticas BCR'!KT$5,BCR!$A:$A,0),MATCH('Estadísticas BCR'!$B81,BCR!$1:$1,0))),AVERAGE(KH81:KS81)),"")</f>
        <v>51.282051282051299</v>
      </c>
      <c r="KU81" s="59">
        <f>+IFERROR(IF(ISTEXT(KU$5)=FALSE,(INDEX(BCR!$1:$1048576,MATCH('Estadísticas BCR'!KU$5,BCR!$A:$A,0),MATCH('Estadísticas BCR'!$B81,BCR!$1:$1,0))),AVERAGE(KI81:KT81)),"")</f>
        <v>45.121951219512198</v>
      </c>
      <c r="KV81" s="59">
        <f>+IFERROR(IF(ISTEXT(KV$5)=FALSE,(INDEX(BCR!$1:$1048576,MATCH('Estadísticas BCR'!KV$5,BCR!$A:$A,0),MATCH('Estadísticas BCR'!$B81,BCR!$1:$1,0))),AVERAGE(KJ81:KU81)),"")</f>
        <v>41.6666666666667</v>
      </c>
      <c r="KW81" s="59">
        <f>+IFERROR(IF(ISTEXT(KW$5)=FALSE,(INDEX(BCR!$1:$1048576,MATCH('Estadísticas BCR'!KW$5,BCR!$A:$A,0),MATCH('Estadísticas BCR'!$B81,BCR!$1:$1,0))),AVERAGE(KK81:KV81)),"")</f>
        <v>51.449275362318801</v>
      </c>
      <c r="KX81" s="59">
        <f>+IFERROR(IF(ISTEXT(KX$5)=FALSE,(INDEX(BCR!$1:$1048576,MATCH('Estadísticas BCR'!KX$5,BCR!$A:$A,0),MATCH('Estadísticas BCR'!$B81,BCR!$1:$1,0))),AVERAGE(KL81:KW81)),"")</f>
        <v>45</v>
      </c>
      <c r="KY81" s="59">
        <f>+IFERROR(IF(ISTEXT(KY$5)=FALSE,(INDEX(BCR!$1:$1048576,MATCH('Estadísticas BCR'!KY$5,BCR!$A:$A,0),MATCH('Estadísticas BCR'!$B81,BCR!$1:$1,0))),AVERAGE(KM81:KX81)),"")</f>
        <v>44.117647058823501</v>
      </c>
      <c r="KZ81" s="59">
        <f>+IFERROR(IF(ISTEXT(KZ$5)=FALSE,(INDEX(BCR!$1:$1048576,MATCH('Estadísticas BCR'!KZ$5,BCR!$A:$A,0),MATCH('Estadísticas BCR'!$B81,BCR!$1:$1,0))),AVERAGE(KN81:KY81)),"")</f>
        <v>47</v>
      </c>
      <c r="LA81" s="59">
        <f>+IFERROR(IF(ISTEXT(LA$5)=FALSE,(INDEX(BCR!$1:$1048576,MATCH('Estadísticas BCR'!LA$5,BCR!$A:$A,0),MATCH('Estadísticas BCR'!$B81,BCR!$1:$1,0))),AVERAGE(KO81:KZ81)),"")</f>
        <v>47.5</v>
      </c>
      <c r="LB81" s="59">
        <f>+IFERROR(IF(ISTEXT(LB$5)=FALSE,(INDEX(BCR!$1:$1048576,MATCH('Estadísticas BCR'!LB$5,BCR!$A:$A,0),MATCH('Estadísticas BCR'!$B81,BCR!$1:$1,0))),AVERAGE(KP81:LA81)),"")</f>
        <v>57.627118644067799</v>
      </c>
      <c r="LC81" s="60">
        <f>+IFERROR(IF(ISTEXT(LC$5)=FALSE,(INDEX(BCR!$1:$1048576,MATCH('Estadísticas BCR'!LC$5,BCR!$A:$A,0),MATCH('Estadísticas BCR'!$B81,BCR!$1:$1,0))),AVERAGE(KQ81:LB81)),"")</f>
        <v>46.820001359062189</v>
      </c>
      <c r="LD81" s="59">
        <f>+IFERROR(IF(ISTEXT(LD$5)=FALSE,(INDEX(BCR!$1:$1048576,MATCH('Estadísticas BCR'!LD$5,BCR!$A:$A,0),MATCH('Estadísticas BCR'!$B81,BCR!$1:$1,0))),AVERAGE(KR81:LC81)),"")</f>
        <v>40.697674418604599</v>
      </c>
      <c r="LE81" s="59">
        <f>+IFERROR(IF(ISTEXT(LE$5)=FALSE,(INDEX(BCR!$1:$1048576,MATCH('Estadísticas BCR'!LE$5,BCR!$A:$A,0),MATCH('Estadísticas BCR'!$B81,BCR!$1:$1,0))),AVERAGE(KS81:LD81)),"")</f>
        <v>43.3333333333333</v>
      </c>
      <c r="LF81" s="59">
        <f>+IFERROR(IF(ISTEXT(LF$5)=FALSE,(INDEX(BCR!$1:$1048576,MATCH('Estadísticas BCR'!LF$5,BCR!$A:$A,0),MATCH('Estadísticas BCR'!$B81,BCR!$1:$1,0))),AVERAGE(KT81:LE81)),"")</f>
        <v>46.969696969696997</v>
      </c>
      <c r="LG81" s="59">
        <f>+IFERROR(IF(ISTEXT(LG$5)=FALSE,(INDEX(BCR!$1:$1048576,MATCH('Estadísticas BCR'!LG$5,BCR!$A:$A,0),MATCH('Estadísticas BCR'!$B81,BCR!$1:$1,0))),AVERAGE(KU81:LF81)),"")</f>
        <v>39.285714285714299</v>
      </c>
      <c r="LH81" s="59">
        <f>+IFERROR(IF(ISTEXT(LH$5)=FALSE,(INDEX(BCR!$1:$1048576,MATCH('Estadísticas BCR'!LH$5,BCR!$A:$A,0),MATCH('Estadísticas BCR'!$B81,BCR!$1:$1,0))),AVERAGE(KV81:LG81)),"")</f>
        <v>50</v>
      </c>
      <c r="LI81" s="59">
        <f>+IFERROR(IF(ISTEXT(LI$5)=FALSE,(INDEX(BCR!$1:$1048576,MATCH('Estadísticas BCR'!LI$5,BCR!$A:$A,0),MATCH('Estadísticas BCR'!$B81,BCR!$1:$1,0))),AVERAGE(KW81:LH81)),"")</f>
        <v>56.521739130434803</v>
      </c>
      <c r="LJ81" s="59">
        <f>+IFERROR(IF(ISTEXT(LJ$5)=FALSE,(INDEX(BCR!$1:$1048576,MATCH('Estadísticas BCR'!LJ$5,BCR!$A:$A,0),MATCH('Estadísticas BCR'!$B81,BCR!$1:$1,0))),AVERAGE(KX81:LI81)),"")</f>
        <v>60</v>
      </c>
      <c r="LK81" s="59">
        <f>+IFERROR(IF(ISTEXT(LK$5)=FALSE,(INDEX(BCR!$1:$1048576,MATCH('Estadísticas BCR'!LK$5,BCR!$A:$A,0),MATCH('Estadísticas BCR'!$B81,BCR!$1:$1,0))),AVERAGE(KY81:LJ81)),"")</f>
        <v>53.409090909090899</v>
      </c>
      <c r="LL81" s="59">
        <f>+IFERROR(IF(ISTEXT(LL$5)=FALSE,(INDEX(BCR!$1:$1048576,MATCH('Estadísticas BCR'!LL$5,BCR!$A:$A,0),MATCH('Estadísticas BCR'!$B81,BCR!$1:$1,0))),AVERAGE(KZ81:LK81)),"")</f>
        <v>39.7959183673469</v>
      </c>
      <c r="LM81" s="59">
        <f>+IFERROR(IF(ISTEXT(LM$5)=FALSE,(INDEX(BCR!$1:$1048576,MATCH('Estadísticas BCR'!LM$5,BCR!$A:$A,0),MATCH('Estadísticas BCR'!$B81,BCR!$1:$1,0))),AVERAGE(LA81:LL81)),"")</f>
        <v>44.7916666666667</v>
      </c>
      <c r="LN81" s="59">
        <f>+IFERROR(IF(ISTEXT(LN$5)=FALSE,(INDEX(BCR!$1:$1048576,MATCH('Estadísticas BCR'!LN$5,BCR!$A:$A,0),MATCH('Estadísticas BCR'!$B81,BCR!$1:$1,0))),AVERAGE(LB81:LM81)),"")</f>
        <v>57.5</v>
      </c>
      <c r="LO81" s="59">
        <f>+IFERROR(IF(ISTEXT(LO$5)=FALSE,(INDEX(BCR!$1:$1048576,MATCH('Estadísticas BCR'!LO$5,BCR!$A:$A,0),MATCH('Estadísticas BCR'!$B81,BCR!$1:$1,0))),AVERAGE(LC81:LN81)),"")</f>
        <v>57.142857142857103</v>
      </c>
      <c r="LP81" s="60">
        <f>+IFERROR(IF(ISTEXT(LP$5)=FALSE,(INDEX(BCR!$1:$1048576,MATCH('Estadísticas BCR'!LP$5,BCR!$A:$A,0),MATCH('Estadísticas BCR'!$B81,BCR!$1:$1,0))),AVERAGE(LD81:LO81)),"")</f>
        <v>49.120640935312132</v>
      </c>
      <c r="LQ81" s="59">
        <f>+IFERROR(IF(ISTEXT(LQ$5)=FALSE,(INDEX(BCR!$1:$1048576,MATCH('Estadísticas BCR'!LQ$5,BCR!$A:$A,0),MATCH('Estadísticas BCR'!$B81,BCR!$1:$1,0))),AVERAGE(LE81:LP81)),"")</f>
        <v>33.75</v>
      </c>
      <c r="LR81" s="59">
        <f>+IFERROR(IF(ISTEXT(LR$5)=FALSE,(INDEX(BCR!$1:$1048576,MATCH('Estadísticas BCR'!LR$5,BCR!$A:$A,0),MATCH('Estadísticas BCR'!$B81,BCR!$1:$1,0))),AVERAGE(LF81:LQ81)),"")</f>
        <v>51.136363636363598</v>
      </c>
      <c r="LS81" s="59">
        <f>+IFERROR(IF(ISTEXT(LS$5)=FALSE,(INDEX(BCR!$1:$1048576,MATCH('Estadísticas BCR'!LS$5,BCR!$A:$A,0),MATCH('Estadísticas BCR'!$B81,BCR!$1:$1,0))),AVERAGE(LG81:LR81)),"")</f>
        <v>51.020408163265301</v>
      </c>
      <c r="LT81" s="59">
        <f>+IFERROR(IF(ISTEXT(LT$5)=FALSE,(INDEX(BCR!$1:$1048576,MATCH('Estadísticas BCR'!LT$5,BCR!$A:$A,0),MATCH('Estadísticas BCR'!$B81,BCR!$1:$1,0))),AVERAGE(LH81:LS81)),"")</f>
        <v>54.6875</v>
      </c>
      <c r="LU81" s="59">
        <f>+IFERROR(IF(ISTEXT(LU$5)=FALSE,(INDEX(BCR!$1:$1048576,MATCH('Estadísticas BCR'!LU$5,BCR!$A:$A,0),MATCH('Estadísticas BCR'!$B81,BCR!$1:$1,0))),AVERAGE(LI81:LT81)),"")</f>
        <v>58.75</v>
      </c>
      <c r="LV81" s="59">
        <f>+IFERROR(IF(ISTEXT(LV$5)=FALSE,(INDEX(BCR!$1:$1048576,MATCH('Estadísticas BCR'!LV$5,BCR!$A:$A,0),MATCH('Estadísticas BCR'!$B81,BCR!$1:$1,0))),AVERAGE(LJ81:LU81)),"")</f>
        <v>57.142857142857103</v>
      </c>
      <c r="LW81" s="59">
        <f>+IFERROR(IF(ISTEXT(LW$5)=FALSE,(INDEX(BCR!$1:$1048576,MATCH('Estadísticas BCR'!LW$5,BCR!$A:$A,0),MATCH('Estadísticas BCR'!$B81,BCR!$1:$1,0))),AVERAGE(LK81:LV81)),"")</f>
        <v>64.754098360655703</v>
      </c>
      <c r="LX81" s="59">
        <f>+IFERROR(IF(ISTEXT(LX$5)=FALSE,(INDEX(BCR!$1:$1048576,MATCH('Estadísticas BCR'!LX$5,BCR!$A:$A,0),MATCH('Estadísticas BCR'!$B81,BCR!$1:$1,0))),AVERAGE(LL81:LW81)),"")</f>
        <v>53.389830508474603</v>
      </c>
      <c r="LY81" s="59">
        <f>+IFERROR(IF(ISTEXT(LY$5)=FALSE,(INDEX(BCR!$1:$1048576,MATCH('Estadísticas BCR'!LY$5,BCR!$A:$A,0),MATCH('Estadísticas BCR'!$B81,BCR!$1:$1,0))),AVERAGE(LM81:LX81)),"")</f>
        <v>47.959183673469397</v>
      </c>
      <c r="LZ81" s="59">
        <f>+IFERROR(IF(ISTEXT(LZ$5)=FALSE,(INDEX(BCR!$1:$1048576,MATCH('Estadísticas BCR'!LZ$5,BCR!$A:$A,0),MATCH('Estadísticas BCR'!$B81,BCR!$1:$1,0))),AVERAGE(LN81:LY81)),"")</f>
        <v>56.976744186046503</v>
      </c>
      <c r="MA81" s="59">
        <f>+IFERROR(IF(ISTEXT(MA$5)=FALSE,(INDEX(BCR!$1:$1048576,MATCH('Estadísticas BCR'!MA$5,BCR!$A:$A,0),MATCH('Estadísticas BCR'!$B81,BCR!$1:$1,0))),AVERAGE(LO81:LZ81)),"")</f>
        <v>53.448275862069003</v>
      </c>
      <c r="MB81" s="59">
        <f>+IFERROR(IF(ISTEXT(MB$5)=FALSE,(INDEX(BCR!$1:$1048576,MATCH('Estadísticas BCR'!MB$5,BCR!$A:$A,0),MATCH('Estadísticas BCR'!$B81,BCR!$1:$1,0))),AVERAGE(LP81:MA81)),"")</f>
        <v>64.634146341463406</v>
      </c>
      <c r="MC81" s="60">
        <f>+IFERROR(IF(ISTEXT(MC$5)=FALSE,(INDEX(BCR!$1:$1048576,MATCH('Estadísticas BCR'!MC$5,BCR!$A:$A,0),MATCH('Estadísticas BCR'!$B81,BCR!$1:$1,0))),AVERAGE(LQ81:MB81)),"")</f>
        <v>53.970783989555379</v>
      </c>
      <c r="MD81" s="59">
        <f>+IFERROR(IF(ISTEXT(MD$5)=FALSE,(INDEX(BCR!$1:$1048576,MATCH('Estadísticas BCR'!MD$5,BCR!$A:$A,0),MATCH('Estadísticas BCR'!$B81,BCR!$1:$1,0))),AVERAGE(LR81:MC81)),"")</f>
        <v>53.571428571428598</v>
      </c>
      <c r="ME81" s="59">
        <f>+IFERROR(IF(ISTEXT(ME$5)=FALSE,(INDEX(BCR!$1:$1048576,MATCH('Estadísticas BCR'!ME$5,BCR!$A:$A,0),MATCH('Estadísticas BCR'!$B81,BCR!$1:$1,0))),AVERAGE(LS81:MD81)),"")</f>
        <v>47.142857142857103</v>
      </c>
      <c r="MF81" s="59">
        <f>+IFERROR(IF(ISTEXT(MF$5)=FALSE,(INDEX(BCR!$1:$1048576,MATCH('Estadísticas BCR'!MF$5,BCR!$A:$A,0),MATCH('Estadísticas BCR'!$B81,BCR!$1:$1,0))),AVERAGE(LT81:ME81)),"")</f>
        <v>47.142857142857103</v>
      </c>
      <c r="MG81" s="59" t="str">
        <f>+IFERROR(IF(ISTEXT(MG$5)=FALSE,(INDEX(BCR!$1:$1048576,MATCH('Estadísticas BCR'!MG$5,BCR!$A:$A,0),MATCH('Estadísticas BCR'!$B81,BCR!$1:$1,0))),AVERAGE(LU81:MF81)),"")</f>
        <v/>
      </c>
      <c r="MH81" s="59" t="str">
        <f>+IFERROR(IF(ISTEXT(MH$5)=FALSE,(INDEX(BCR!$1:$1048576,MATCH('Estadísticas BCR'!MH$5,BCR!$A:$A,0),MATCH('Estadísticas BCR'!$B81,BCR!$1:$1,0))),AVERAGE(LV81:MG81)),"")</f>
        <v/>
      </c>
      <c r="MI81" s="59" t="str">
        <f>+IFERROR(IF(ISTEXT(MI$5)=FALSE,(INDEX(BCR!$1:$1048576,MATCH('Estadísticas BCR'!MI$5,BCR!$A:$A,0),MATCH('Estadísticas BCR'!$B81,BCR!$1:$1,0))),AVERAGE(LW81:MH81)),"")</f>
        <v/>
      </c>
      <c r="MJ81" s="59" t="str">
        <f>+IFERROR(IF(ISTEXT(MJ$5)=FALSE,(INDEX(BCR!$1:$1048576,MATCH('Estadísticas BCR'!MJ$5,BCR!$A:$A,0),MATCH('Estadísticas BCR'!$B81,BCR!$1:$1,0))),AVERAGE(LX81:MI81)),"")</f>
        <v/>
      </c>
      <c r="MK81" s="59" t="str">
        <f>+IFERROR(IF(ISTEXT(MK$5)=FALSE,(INDEX(BCR!$1:$1048576,MATCH('Estadísticas BCR'!MK$5,BCR!$A:$A,0),MATCH('Estadísticas BCR'!$B81,BCR!$1:$1,0))),AVERAGE(LY81:MJ81)),"")</f>
        <v/>
      </c>
      <c r="ML81" s="59" t="str">
        <f>+IFERROR(IF(ISTEXT(ML$5)=FALSE,(INDEX(BCR!$1:$1048576,MATCH('Estadísticas BCR'!ML$5,BCR!$A:$A,0),MATCH('Estadísticas BCR'!$B81,BCR!$1:$1,0))),AVERAGE(LZ81:MK81)),"")</f>
        <v/>
      </c>
      <c r="MM81" s="59" t="str">
        <f>+IFERROR(IF(ISTEXT(MM$5)=FALSE,(INDEX(BCR!$1:$1048576,MATCH('Estadísticas BCR'!MM$5,BCR!$A:$A,0),MATCH('Estadísticas BCR'!$B81,BCR!$1:$1,0))),AVERAGE(MA81:ML81)),"")</f>
        <v/>
      </c>
      <c r="MN81" s="59" t="str">
        <f>+IFERROR(IF(ISTEXT(MN$5)=FALSE,(INDEX(BCR!$1:$1048576,MATCH('Estadísticas BCR'!MN$5,BCR!$A:$A,0),MATCH('Estadísticas BCR'!$B81,BCR!$1:$1,0))),AVERAGE(MB81:MM81)),"")</f>
        <v/>
      </c>
      <c r="MO81" s="59" t="str">
        <f>+IFERROR(IF(ISTEXT(MO$5)=FALSE,(INDEX(BCR!$1:$1048576,MATCH('Estadísticas BCR'!MO$5,BCR!$A:$A,0),MATCH('Estadísticas BCR'!$B81,BCR!$1:$1,0))),AVERAGE(MC81:MN81)),"")</f>
        <v/>
      </c>
      <c r="MP81" s="60">
        <f>+IFERROR(IF(ISTEXT(MP$5)=FALSE,(INDEX(BCR!$1:$1048576,MATCH('Estadísticas BCR'!MP$5,BCR!$A:$A,0),MATCH('Estadísticas BCR'!$B81,BCR!$1:$1,0))),AVERAGE(MD81:MO81)),"")</f>
        <v>49.28571428571427</v>
      </c>
    </row>
    <row r="82" spans="1:354" outlineLevel="1">
      <c r="B82" s="9" t="s">
        <v>926</v>
      </c>
      <c r="C82" s="126" t="s">
        <v>294</v>
      </c>
      <c r="D82" s="104">
        <f>+IFERROR(IF(ISTEXT(D$5)=FALSE,(INDEX(BCR!$1:$1048576,MATCH('Estadísticas BCR'!D$5,BCR!$A:$A,0),MATCH('Estadísticas BCR'!$B82,BCR!$1:$1,0))),AVERAGE(#REF!)),"")</f>
        <v>0</v>
      </c>
      <c r="E82" s="104">
        <f>+IFERROR(IF(ISTEXT(E$5)=FALSE,(INDEX(BCR!$1:$1048576,MATCH('Estadísticas BCR'!E$5,BCR!$A:$A,0),MATCH('Estadísticas BCR'!$B82,BCR!$1:$1,0))),AVERAGE(#REF!)),"")</f>
        <v>0</v>
      </c>
      <c r="F82" s="104">
        <f>+IFERROR(IF(ISTEXT(F$5)=FALSE,(INDEX(BCR!$1:$1048576,MATCH('Estadísticas BCR'!F$5,BCR!$A:$A,0),MATCH('Estadísticas BCR'!$B82,BCR!$1:$1,0))),AVERAGE(#REF!)),"")</f>
        <v>0</v>
      </c>
      <c r="G82" s="104" t="str">
        <f>+IFERROR(IF(ISTEXT(G$5)=FALSE,(INDEX(BCR!$1:$1048576,MATCH('Estadísticas BCR'!G$5,BCR!$A:$A,0),MATCH('Estadísticas BCR'!$B82,BCR!$1:$1,0))),AVERAGE(#REF!)),"")</f>
        <v/>
      </c>
      <c r="H82" s="104">
        <f>+IFERROR(IF(ISTEXT(H$5)=FALSE,(INDEX(BCR!$1:$1048576,MATCH('Estadísticas BCR'!H$5,BCR!$A:$A,0),MATCH('Estadísticas BCR'!$B82,BCR!$1:$1,0))),AVERAGE(#REF!)),"")</f>
        <v>0</v>
      </c>
      <c r="I82" s="104">
        <f>+IFERROR(IF(ISTEXT(I$5)=FALSE,(INDEX(BCR!$1:$1048576,MATCH('Estadísticas BCR'!I$5,BCR!$A:$A,0),MATCH('Estadísticas BCR'!$B82,BCR!$1:$1,0))),AVERAGE(#REF!)),"")</f>
        <v>0</v>
      </c>
      <c r="J82" s="104">
        <f>+IFERROR(IF(ISTEXT(J$5)=FALSE,(INDEX(BCR!$1:$1048576,MATCH('Estadísticas BCR'!J$5,BCR!$A:$A,0),MATCH('Estadísticas BCR'!$B82,BCR!$1:$1,0))),AVERAGE(#REF!)),"")</f>
        <v>0</v>
      </c>
      <c r="K82" s="104">
        <f>+IFERROR(IF(ISTEXT(K$5)=FALSE,(INDEX(BCR!$1:$1048576,MATCH('Estadísticas BCR'!K$5,BCR!$A:$A,0),MATCH('Estadísticas BCR'!$B82,BCR!$1:$1,0))),AVERAGE(#REF!)),"")</f>
        <v>0</v>
      </c>
      <c r="L82" s="104">
        <f>+IFERROR(IF(ISTEXT(L$5)=FALSE,(INDEX(BCR!$1:$1048576,MATCH('Estadísticas BCR'!L$5,BCR!$A:$A,0),MATCH('Estadísticas BCR'!$B82,BCR!$1:$1,0))),AVERAGE(#REF!)),"")</f>
        <v>0</v>
      </c>
      <c r="M82" s="104">
        <f>+IFERROR(IF(ISTEXT(M$5)=FALSE,(INDEX(BCR!$1:$1048576,MATCH('Estadísticas BCR'!M$5,BCR!$A:$A,0),MATCH('Estadísticas BCR'!$B82,BCR!$1:$1,0))),AVERAGE(#REF!)),"")</f>
        <v>0</v>
      </c>
      <c r="N82" s="104">
        <f>+IFERROR(IF(ISTEXT(N$5)=FALSE,(INDEX(BCR!$1:$1048576,MATCH('Estadísticas BCR'!N$5,BCR!$A:$A,0),MATCH('Estadísticas BCR'!$B82,BCR!$1:$1,0))),AVERAGE(#REF!)),"")</f>
        <v>0</v>
      </c>
      <c r="O82" s="104">
        <f>+IFERROR(IF(ISTEXT(O$5)=FALSE,(INDEX(BCR!$1:$1048576,MATCH('Estadísticas BCR'!O$5,BCR!$A:$A,0),MATCH('Estadísticas BCR'!$B82,BCR!$1:$1,0))),AVERAGE(#REF!)),"")</f>
        <v>0</v>
      </c>
      <c r="P82" s="60">
        <f>+IFERROR(IF(ISTEXT(P$5)=FALSE,(INDEX(BCR!$1:$1048576,MATCH('Estadísticas BCR'!P$5,BCR!$A:$A,0),MATCH('Estadísticas BCR'!$B82,BCR!$1:$1,0))),AVERAGE(D82:O82)),"")</f>
        <v>0</v>
      </c>
      <c r="Q82" s="104">
        <f>+IFERROR(IF(ISTEXT(Q$5)=FALSE,(INDEX(BCR!$1:$1048576,MATCH('Estadísticas BCR'!Q$5,BCR!$A:$A,0),MATCH('Estadísticas BCR'!$B82,BCR!$1:$1,0))),AVERAGE(#REF!)),"")</f>
        <v>0</v>
      </c>
      <c r="R82" s="104">
        <f>+IFERROR(IF(ISTEXT(R$5)=FALSE,(INDEX(BCR!$1:$1048576,MATCH('Estadísticas BCR'!R$5,BCR!$A:$A,0),MATCH('Estadísticas BCR'!$B82,BCR!$1:$1,0))),AVERAGE(#REF!)),"")</f>
        <v>0</v>
      </c>
      <c r="S82" s="104">
        <f>+IFERROR(IF(ISTEXT(S$5)=FALSE,(INDEX(BCR!$1:$1048576,MATCH('Estadísticas BCR'!S$5,BCR!$A:$A,0),MATCH('Estadísticas BCR'!$B82,BCR!$1:$1,0))),AVERAGE(#REF!)),"")</f>
        <v>0</v>
      </c>
      <c r="T82" s="104">
        <f>+IFERROR(IF(ISTEXT(T$5)=FALSE,(INDEX(BCR!$1:$1048576,MATCH('Estadísticas BCR'!T$5,BCR!$A:$A,0),MATCH('Estadísticas BCR'!$B82,BCR!$1:$1,0))),AVERAGE(#REF!)),"")</f>
        <v>0</v>
      </c>
      <c r="U82" s="104">
        <f>+IFERROR(IF(ISTEXT(U$5)=FALSE,(INDEX(BCR!$1:$1048576,MATCH('Estadísticas BCR'!U$5,BCR!$A:$A,0),MATCH('Estadísticas BCR'!$B82,BCR!$1:$1,0))),AVERAGE(#REF!)),"")</f>
        <v>0</v>
      </c>
      <c r="V82" s="104">
        <f>+IFERROR(IF(ISTEXT(V$5)=FALSE,(INDEX(BCR!$1:$1048576,MATCH('Estadísticas BCR'!V$5,BCR!$A:$A,0),MATCH('Estadísticas BCR'!$B82,BCR!$1:$1,0))),AVERAGE(#REF!)),"")</f>
        <v>0</v>
      </c>
      <c r="W82" s="104">
        <f>+IFERROR(IF(ISTEXT(W$5)=FALSE,(INDEX(BCR!$1:$1048576,MATCH('Estadísticas BCR'!W$5,BCR!$A:$A,0),MATCH('Estadísticas BCR'!$B82,BCR!$1:$1,0))),AVERAGE(#REF!)),"")</f>
        <v>0</v>
      </c>
      <c r="X82" s="104">
        <f>+IFERROR(IF(ISTEXT(X$5)=FALSE,(INDEX(BCR!$1:$1048576,MATCH('Estadísticas BCR'!X$5,BCR!$A:$A,0),MATCH('Estadísticas BCR'!$B82,BCR!$1:$1,0))),AVERAGE(#REF!)),"")</f>
        <v>0</v>
      </c>
      <c r="Y82" s="104">
        <f>+IFERROR(IF(ISTEXT(Y$5)=FALSE,(INDEX(BCR!$1:$1048576,MATCH('Estadísticas BCR'!Y$5,BCR!$A:$A,0),MATCH('Estadísticas BCR'!$B82,BCR!$1:$1,0))),AVERAGE(#REF!)),"")</f>
        <v>0</v>
      </c>
      <c r="Z82" s="104">
        <f>+IFERROR(IF(ISTEXT(Z$5)=FALSE,(INDEX(BCR!$1:$1048576,MATCH('Estadísticas BCR'!Z$5,BCR!$A:$A,0),MATCH('Estadísticas BCR'!$B82,BCR!$1:$1,0))),AVERAGE(#REF!)),"")</f>
        <v>0</v>
      </c>
      <c r="AA82" s="104">
        <f>+IFERROR(IF(ISTEXT(AA$5)=FALSE,(INDEX(BCR!$1:$1048576,MATCH('Estadísticas BCR'!AA$5,BCR!$A:$A,0),MATCH('Estadísticas BCR'!$B82,BCR!$1:$1,0))),AVERAGE(#REF!)),"")</f>
        <v>0</v>
      </c>
      <c r="AB82" s="104">
        <f>+IFERROR(IF(ISTEXT(AB$5)=FALSE,(INDEX(BCR!$1:$1048576,MATCH('Estadísticas BCR'!AB$5,BCR!$A:$A,0),MATCH('Estadísticas BCR'!$B82,BCR!$1:$1,0))),AVERAGE(#REF!)),"")</f>
        <v>0</v>
      </c>
      <c r="AC82" s="60">
        <f>+IFERROR(IF(ISTEXT(AC$5)=FALSE,(INDEX(BCR!$1:$1048576,MATCH('Estadísticas BCR'!AC$5,BCR!$A:$A,0),MATCH('Estadísticas BCR'!$B82,BCR!$1:$1,0))),AVERAGE(Q82:AB82)),"")</f>
        <v>0</v>
      </c>
      <c r="AD82" s="59">
        <f>+IFERROR(IF(ISTEXT(AD$5)=FALSE,(INDEX(BCR!$1:$1048576,MATCH('Estadísticas BCR'!AD$5,BCR!$A:$A,0),MATCH('Estadísticas BCR'!$B82,BCR!$1:$1,0))),AVERAGE(#REF!)),"")</f>
        <v>0</v>
      </c>
      <c r="AE82" s="59">
        <f>+IFERROR(IF(ISTEXT(AE$5)=FALSE,(INDEX(BCR!$1:$1048576,MATCH('Estadísticas BCR'!AE$5,BCR!$A:$A,0),MATCH('Estadísticas BCR'!$B82,BCR!$1:$1,0))),AVERAGE(#REF!)),"")</f>
        <v>0</v>
      </c>
      <c r="AF82" s="59">
        <f>+IFERROR(IF(ISTEXT(AF$5)=FALSE,(INDEX(BCR!$1:$1048576,MATCH('Estadísticas BCR'!AF$5,BCR!$A:$A,0),MATCH('Estadísticas BCR'!$B82,BCR!$1:$1,0))),AVERAGE(#REF!)),"")</f>
        <v>0</v>
      </c>
      <c r="AG82" s="59">
        <f>+IFERROR(IF(ISTEXT(AG$5)=FALSE,(INDEX(BCR!$1:$1048576,MATCH('Estadísticas BCR'!AG$5,BCR!$A:$A,0),MATCH('Estadísticas BCR'!$B82,BCR!$1:$1,0))),AVERAGE(#REF!)),"")</f>
        <v>0</v>
      </c>
      <c r="AH82" s="59">
        <f>+IFERROR(IF(ISTEXT(AH$5)=FALSE,(INDEX(BCR!$1:$1048576,MATCH('Estadísticas BCR'!AH$5,BCR!$A:$A,0),MATCH('Estadísticas BCR'!$B82,BCR!$1:$1,0))),AVERAGE(#REF!)),"")</f>
        <v>0</v>
      </c>
      <c r="AI82" s="59">
        <f>+IFERROR(IF(ISTEXT(AI$5)=FALSE,(INDEX(BCR!$1:$1048576,MATCH('Estadísticas BCR'!AI$5,BCR!$A:$A,0),MATCH('Estadísticas BCR'!$B82,BCR!$1:$1,0))),AVERAGE(#REF!)),"")</f>
        <v>0</v>
      </c>
      <c r="AJ82" s="59">
        <f>+IFERROR(IF(ISTEXT(AJ$5)=FALSE,(INDEX(BCR!$1:$1048576,MATCH('Estadísticas BCR'!AJ$5,BCR!$A:$A,0),MATCH('Estadísticas BCR'!$B82,BCR!$1:$1,0))),AVERAGE(#REF!)),"")</f>
        <v>0</v>
      </c>
      <c r="AK82" s="59">
        <f>+IFERROR(IF(ISTEXT(AK$5)=FALSE,(INDEX(BCR!$1:$1048576,MATCH('Estadísticas BCR'!AK$5,BCR!$A:$A,0),MATCH('Estadísticas BCR'!$B82,BCR!$1:$1,0))),AVERAGE(#REF!)),"")</f>
        <v>0</v>
      </c>
      <c r="AL82" s="59">
        <f>+IFERROR(IF(ISTEXT(AL$5)=FALSE,(INDEX(BCR!$1:$1048576,MATCH('Estadísticas BCR'!AL$5,BCR!$A:$A,0),MATCH('Estadísticas BCR'!$B82,BCR!$1:$1,0))),AVERAGE(#REF!)),"")</f>
        <v>0</v>
      </c>
      <c r="AM82" s="59">
        <f>+IFERROR(IF(ISTEXT(AM$5)=FALSE,(INDEX(BCR!$1:$1048576,MATCH('Estadísticas BCR'!AM$5,BCR!$A:$A,0),MATCH('Estadísticas BCR'!$B82,BCR!$1:$1,0))),AVERAGE(#REF!)),"")</f>
        <v>0</v>
      </c>
      <c r="AN82" s="59">
        <f>+IFERROR(IF(ISTEXT(AN$5)=FALSE,(INDEX(BCR!$1:$1048576,MATCH('Estadísticas BCR'!AN$5,BCR!$A:$A,0),MATCH('Estadísticas BCR'!$B82,BCR!$1:$1,0))),AVERAGE(#REF!)),"")</f>
        <v>0</v>
      </c>
      <c r="AO82" s="59">
        <f>+IFERROR(IF(ISTEXT(AO$5)=FALSE,(INDEX(BCR!$1:$1048576,MATCH('Estadísticas BCR'!AO$5,BCR!$A:$A,0),MATCH('Estadísticas BCR'!$B82,BCR!$1:$1,0))),AVERAGE(#REF!)),"")</f>
        <v>0</v>
      </c>
      <c r="AP82" s="60">
        <f>+IFERROR(IF(ISTEXT(AP$5)=FALSE,(INDEX(BCR!$1:$1048576,MATCH('Estadísticas BCR'!AP$5,BCR!$A:$A,0),MATCH('Estadísticas BCR'!$B82,BCR!$1:$1,0))),AVERAGE(AD82:AO82)),"")</f>
        <v>0</v>
      </c>
      <c r="AQ82" s="59">
        <f>+IFERROR(IF(ISTEXT(AQ$5)=FALSE,(INDEX(BCR!$1:$1048576,MATCH('Estadísticas BCR'!AQ$5,BCR!$A:$A,0),MATCH('Estadísticas BCR'!$B82,BCR!$1:$1,0))),AVERAGE(#REF!)),"")</f>
        <v>0</v>
      </c>
      <c r="AR82" s="59">
        <f>+IFERROR(IF(ISTEXT(AR$5)=FALSE,(INDEX(BCR!$1:$1048576,MATCH('Estadísticas BCR'!AR$5,BCR!$A:$A,0),MATCH('Estadísticas BCR'!$B82,BCR!$1:$1,0))),AVERAGE(#REF!)),"")</f>
        <v>0</v>
      </c>
      <c r="AS82" s="59">
        <f>+IFERROR(IF(ISTEXT(AS$5)=FALSE,(INDEX(BCR!$1:$1048576,MATCH('Estadísticas BCR'!AS$5,BCR!$A:$A,0),MATCH('Estadísticas BCR'!$B82,BCR!$1:$1,0))),AVERAGE(#REF!)),"")</f>
        <v>0</v>
      </c>
      <c r="AT82" s="59">
        <f>+IFERROR(IF(ISTEXT(AT$5)=FALSE,(INDEX(BCR!$1:$1048576,MATCH('Estadísticas BCR'!AT$5,BCR!$A:$A,0),MATCH('Estadísticas BCR'!$B82,BCR!$1:$1,0))),AVERAGE(#REF!)),"")</f>
        <v>0</v>
      </c>
      <c r="AU82" s="59">
        <f>+IFERROR(IF(ISTEXT(AU$5)=FALSE,(INDEX(BCR!$1:$1048576,MATCH('Estadísticas BCR'!AU$5,BCR!$A:$A,0),MATCH('Estadísticas BCR'!$B82,BCR!$1:$1,0))),AVERAGE(#REF!)),"")</f>
        <v>0</v>
      </c>
      <c r="AV82" s="59">
        <f>+IFERROR(IF(ISTEXT(AV$5)=FALSE,(INDEX(BCR!$1:$1048576,MATCH('Estadísticas BCR'!AV$5,BCR!$A:$A,0),MATCH('Estadísticas BCR'!$B82,BCR!$1:$1,0))),AVERAGE(#REF!)),"")</f>
        <v>0</v>
      </c>
      <c r="AW82" s="59">
        <f>+IFERROR(IF(ISTEXT(AW$5)=FALSE,(INDEX(BCR!$1:$1048576,MATCH('Estadísticas BCR'!AW$5,BCR!$A:$A,0),MATCH('Estadísticas BCR'!$B82,BCR!$1:$1,0))),AVERAGE(#REF!)),"")</f>
        <v>0</v>
      </c>
      <c r="AX82" s="59">
        <f>+IFERROR(IF(ISTEXT(AX$5)=FALSE,(INDEX(BCR!$1:$1048576,MATCH('Estadísticas BCR'!AX$5,BCR!$A:$A,0),MATCH('Estadísticas BCR'!$B82,BCR!$1:$1,0))),AVERAGE(#REF!)),"")</f>
        <v>0</v>
      </c>
      <c r="AY82" s="59">
        <f>+IFERROR(IF(ISTEXT(AY$5)=FALSE,(INDEX(BCR!$1:$1048576,MATCH('Estadísticas BCR'!AY$5,BCR!$A:$A,0),MATCH('Estadísticas BCR'!$B82,BCR!$1:$1,0))),AVERAGE(#REF!)),"")</f>
        <v>0</v>
      </c>
      <c r="AZ82" s="59">
        <f>+IFERROR(IF(ISTEXT(AZ$5)=FALSE,(INDEX(BCR!$1:$1048576,MATCH('Estadísticas BCR'!AZ$5,BCR!$A:$A,0),MATCH('Estadísticas BCR'!$B82,BCR!$1:$1,0))),AVERAGE(#REF!)),"")</f>
        <v>0</v>
      </c>
      <c r="BA82" s="59">
        <f>+IFERROR(IF(ISTEXT(BA$5)=FALSE,(INDEX(BCR!$1:$1048576,MATCH('Estadísticas BCR'!BA$5,BCR!$A:$A,0),MATCH('Estadísticas BCR'!$B82,BCR!$1:$1,0))),AVERAGE(#REF!)),"")</f>
        <v>0</v>
      </c>
      <c r="BB82" s="59">
        <f>+IFERROR(IF(ISTEXT(BB$5)=FALSE,(INDEX(BCR!$1:$1048576,MATCH('Estadísticas BCR'!BB$5,BCR!$A:$A,0),MATCH('Estadísticas BCR'!$B82,BCR!$1:$1,0))),AVERAGE(#REF!)),"")</f>
        <v>0</v>
      </c>
      <c r="BC82" s="60">
        <f>+IFERROR(IF(ISTEXT(BC$5)=FALSE,(INDEX(BCR!$1:$1048576,MATCH('Estadísticas BCR'!BC$5,BCR!$A:$A,0),MATCH('Estadísticas BCR'!$B82,BCR!$1:$1,0))),AVERAGE(AQ82:BB82)),"")</f>
        <v>0</v>
      </c>
      <c r="BD82" s="59">
        <f>+IFERROR(IF(ISTEXT(BD$5)=FALSE,(INDEX(BCR!$1:$1048576,MATCH('Estadísticas BCR'!BD$5,BCR!$A:$A,0),MATCH('Estadísticas BCR'!$B82,BCR!$1:$1,0))),AVERAGE(#REF!)),"")</f>
        <v>0</v>
      </c>
      <c r="BE82" s="59">
        <f>+IFERROR(IF(ISTEXT(BE$5)=FALSE,(INDEX(BCR!$1:$1048576,MATCH('Estadísticas BCR'!BE$5,BCR!$A:$A,0),MATCH('Estadísticas BCR'!$B82,BCR!$1:$1,0))),AVERAGE(#REF!)),"")</f>
        <v>0</v>
      </c>
      <c r="BF82" s="59">
        <f>+IFERROR(IF(ISTEXT(BF$5)=FALSE,(INDEX(BCR!$1:$1048576,MATCH('Estadísticas BCR'!BF$5,BCR!$A:$A,0),MATCH('Estadísticas BCR'!$B82,BCR!$1:$1,0))),AVERAGE(#REF!)),"")</f>
        <v>0</v>
      </c>
      <c r="BG82" s="59">
        <f>+IFERROR(IF(ISTEXT(BG$5)=FALSE,(INDEX(BCR!$1:$1048576,MATCH('Estadísticas BCR'!BG$5,BCR!$A:$A,0),MATCH('Estadísticas BCR'!$B82,BCR!$1:$1,0))),AVERAGE(#REF!)),"")</f>
        <v>0</v>
      </c>
      <c r="BH82" s="59">
        <f>+IFERROR(IF(ISTEXT(BH$5)=FALSE,(INDEX(BCR!$1:$1048576,MATCH('Estadísticas BCR'!BH$5,BCR!$A:$A,0),MATCH('Estadísticas BCR'!$B82,BCR!$1:$1,0))),AVERAGE(#REF!)),"")</f>
        <v>0</v>
      </c>
      <c r="BI82" s="59">
        <f>+IFERROR(IF(ISTEXT(BI$5)=FALSE,(INDEX(BCR!$1:$1048576,MATCH('Estadísticas BCR'!BI$5,BCR!$A:$A,0),MATCH('Estadísticas BCR'!$B82,BCR!$1:$1,0))),AVERAGE(#REF!)),"")</f>
        <v>0</v>
      </c>
      <c r="BJ82" s="59">
        <f>+IFERROR(IF(ISTEXT(BJ$5)=FALSE,(INDEX(BCR!$1:$1048576,MATCH('Estadísticas BCR'!BJ$5,BCR!$A:$A,0),MATCH('Estadísticas BCR'!$B82,BCR!$1:$1,0))),AVERAGE(#REF!)),"")</f>
        <v>0</v>
      </c>
      <c r="BK82" s="59">
        <f>+IFERROR(IF(ISTEXT(BK$5)=FALSE,(INDEX(BCR!$1:$1048576,MATCH('Estadísticas BCR'!BK$5,BCR!$A:$A,0),MATCH('Estadísticas BCR'!$B82,BCR!$1:$1,0))),AVERAGE(#REF!)),"")</f>
        <v>0</v>
      </c>
      <c r="BL82" s="59">
        <f>+IFERROR(IF(ISTEXT(BL$5)=FALSE,(INDEX(BCR!$1:$1048576,MATCH('Estadísticas BCR'!BL$5,BCR!$A:$A,0),MATCH('Estadísticas BCR'!$B82,BCR!$1:$1,0))),AVERAGE(#REF!)),"")</f>
        <v>0</v>
      </c>
      <c r="BM82" s="59">
        <f>+IFERROR(IF(ISTEXT(BM$5)=FALSE,(INDEX(BCR!$1:$1048576,MATCH('Estadísticas BCR'!BM$5,BCR!$A:$A,0),MATCH('Estadísticas BCR'!$B82,BCR!$1:$1,0))),AVERAGE(#REF!)),"")</f>
        <v>0</v>
      </c>
      <c r="BN82" s="59">
        <f>+IFERROR(IF(ISTEXT(BN$5)=FALSE,(INDEX(BCR!$1:$1048576,MATCH('Estadísticas BCR'!BN$5,BCR!$A:$A,0),MATCH('Estadísticas BCR'!$B82,BCR!$1:$1,0))),AVERAGE(#REF!)),"")</f>
        <v>0</v>
      </c>
      <c r="BO82" s="59">
        <f>+IFERROR(IF(ISTEXT(BO$5)=FALSE,(INDEX(BCR!$1:$1048576,MATCH('Estadísticas BCR'!BO$5,BCR!$A:$A,0),MATCH('Estadísticas BCR'!$B82,BCR!$1:$1,0))),AVERAGE(#REF!)),"")</f>
        <v>0</v>
      </c>
      <c r="BP82" s="60">
        <f>+IFERROR(IF(ISTEXT(BP$5)=FALSE,(INDEX(BCR!$1:$1048576,MATCH('Estadísticas BCR'!BP$5,BCR!$A:$A,0),MATCH('Estadísticas BCR'!$B82,BCR!$1:$1,0))),AVERAGE(BD82:BO82)),"")</f>
        <v>0</v>
      </c>
      <c r="BQ82" s="59">
        <f>+IFERROR(IF(ISTEXT(BQ$5)=FALSE,(INDEX(BCR!$1:$1048576,MATCH('Estadísticas BCR'!BQ$5,BCR!$A:$A,0),MATCH('Estadísticas BCR'!$B82,BCR!$1:$1,0))),AVERAGE(#REF!)),"")</f>
        <v>0</v>
      </c>
      <c r="BR82" s="59">
        <f>+IFERROR(IF(ISTEXT(BR$5)=FALSE,(INDEX(BCR!$1:$1048576,MATCH('Estadísticas BCR'!BR$5,BCR!$A:$A,0),MATCH('Estadísticas BCR'!$B82,BCR!$1:$1,0))),AVERAGE(#REF!)),"")</f>
        <v>0</v>
      </c>
      <c r="BS82" s="59">
        <f>+IFERROR(IF(ISTEXT(BS$5)=FALSE,(INDEX(BCR!$1:$1048576,MATCH('Estadísticas BCR'!BS$5,BCR!$A:$A,0),MATCH('Estadísticas BCR'!$B82,BCR!$1:$1,0))),AVERAGE(#REF!)),"")</f>
        <v>0</v>
      </c>
      <c r="BT82" s="59">
        <f>+IFERROR(IF(ISTEXT(BT$5)=FALSE,(INDEX(BCR!$1:$1048576,MATCH('Estadísticas BCR'!BT$5,BCR!$A:$A,0),MATCH('Estadísticas BCR'!$B82,BCR!$1:$1,0))),AVERAGE(#REF!)),"")</f>
        <v>0</v>
      </c>
      <c r="BU82" s="59">
        <f>+IFERROR(IF(ISTEXT(BU$5)=FALSE,(INDEX(BCR!$1:$1048576,MATCH('Estadísticas BCR'!BU$5,BCR!$A:$A,0),MATCH('Estadísticas BCR'!$B82,BCR!$1:$1,0))),AVERAGE(#REF!)),"")</f>
        <v>0</v>
      </c>
      <c r="BV82" s="59">
        <f>+IFERROR(IF(ISTEXT(BV$5)=FALSE,(INDEX(BCR!$1:$1048576,MATCH('Estadísticas BCR'!BV$5,BCR!$A:$A,0),MATCH('Estadísticas BCR'!$B82,BCR!$1:$1,0))),AVERAGE(#REF!)),"")</f>
        <v>0</v>
      </c>
      <c r="BW82" s="59">
        <f>+IFERROR(IF(ISTEXT(BW$5)=FALSE,(INDEX(BCR!$1:$1048576,MATCH('Estadísticas BCR'!BW$5,BCR!$A:$A,0),MATCH('Estadísticas BCR'!$B82,BCR!$1:$1,0))),AVERAGE(#REF!)),"")</f>
        <v>0</v>
      </c>
      <c r="BX82" s="59">
        <f>+IFERROR(IF(ISTEXT(BX$5)=FALSE,(INDEX(BCR!$1:$1048576,MATCH('Estadísticas BCR'!BX$5,BCR!$A:$A,0),MATCH('Estadísticas BCR'!$B82,BCR!$1:$1,0))),AVERAGE(#REF!)),"")</f>
        <v>0</v>
      </c>
      <c r="BY82" s="59">
        <f>+IFERROR(IF(ISTEXT(BY$5)=FALSE,(INDEX(BCR!$1:$1048576,MATCH('Estadísticas BCR'!BY$5,BCR!$A:$A,0),MATCH('Estadísticas BCR'!$B82,BCR!$1:$1,0))),AVERAGE(#REF!)),"")</f>
        <v>0</v>
      </c>
      <c r="BZ82" s="59">
        <f>+IFERROR(IF(ISTEXT(BZ$5)=FALSE,(INDEX(BCR!$1:$1048576,MATCH('Estadísticas BCR'!BZ$5,BCR!$A:$A,0),MATCH('Estadísticas BCR'!$B82,BCR!$1:$1,0))),AVERAGE(#REF!)),"")</f>
        <v>0</v>
      </c>
      <c r="CA82" s="59">
        <f>+IFERROR(IF(ISTEXT(CA$5)=FALSE,(INDEX(BCR!$1:$1048576,MATCH('Estadísticas BCR'!CA$5,BCR!$A:$A,0),MATCH('Estadísticas BCR'!$B82,BCR!$1:$1,0))),AVERAGE(#REF!)),"")</f>
        <v>0</v>
      </c>
      <c r="CB82" s="59">
        <f>+IFERROR(IF(ISTEXT(CB$5)=FALSE,(INDEX(BCR!$1:$1048576,MATCH('Estadísticas BCR'!CB$5,BCR!$A:$A,0),MATCH('Estadísticas BCR'!$B82,BCR!$1:$1,0))),AVERAGE(#REF!)),"")</f>
        <v>0</v>
      </c>
      <c r="CC82" s="60">
        <f>+IFERROR(IF(ISTEXT(CC$5)=FALSE,(INDEX(BCR!$1:$1048576,MATCH('Estadísticas BCR'!CC$5,BCR!$A:$A,0),MATCH('Estadísticas BCR'!$B82,BCR!$1:$1,0))),AVERAGE(BQ82:CB82)),"")</f>
        <v>0</v>
      </c>
      <c r="CD82" s="59">
        <f>+IFERROR(IF(ISTEXT(CD$5)=FALSE,(INDEX(BCR!$1:$1048576,MATCH('Estadísticas BCR'!CD$5,BCR!$A:$A,0),MATCH('Estadísticas BCR'!$B82,BCR!$1:$1,0))),AVERAGE(#REF!)),"")</f>
        <v>0</v>
      </c>
      <c r="CE82" s="59">
        <f>+IFERROR(IF(ISTEXT(CE$5)=FALSE,(INDEX(BCR!$1:$1048576,MATCH('Estadísticas BCR'!CE$5,BCR!$A:$A,0),MATCH('Estadísticas BCR'!$B82,BCR!$1:$1,0))),AVERAGE(#REF!)),"")</f>
        <v>0</v>
      </c>
      <c r="CF82" s="59">
        <f>+IFERROR(IF(ISTEXT(CF$5)=FALSE,(INDEX(BCR!$1:$1048576,MATCH('Estadísticas BCR'!CF$5,BCR!$A:$A,0),MATCH('Estadísticas BCR'!$B82,BCR!$1:$1,0))),AVERAGE(#REF!)),"")</f>
        <v>0</v>
      </c>
      <c r="CG82" s="59">
        <f>+IFERROR(IF(ISTEXT(CG$5)=FALSE,(INDEX(BCR!$1:$1048576,MATCH('Estadísticas BCR'!CG$5,BCR!$A:$A,0),MATCH('Estadísticas BCR'!$B82,BCR!$1:$1,0))),AVERAGE(#REF!)),"")</f>
        <v>0</v>
      </c>
      <c r="CH82" s="59">
        <f>+IFERROR(IF(ISTEXT(CH$5)=FALSE,(INDEX(BCR!$1:$1048576,MATCH('Estadísticas BCR'!CH$5,BCR!$A:$A,0),MATCH('Estadísticas BCR'!$B82,BCR!$1:$1,0))),AVERAGE(#REF!)),"")</f>
        <v>0</v>
      </c>
      <c r="CI82" s="59">
        <f>+IFERROR(IF(ISTEXT(CI$5)=FALSE,(INDEX(BCR!$1:$1048576,MATCH('Estadísticas BCR'!CI$5,BCR!$A:$A,0),MATCH('Estadísticas BCR'!$B82,BCR!$1:$1,0))),AVERAGE(#REF!)),"")</f>
        <v>0</v>
      </c>
      <c r="CJ82" s="59">
        <f>+IFERROR(IF(ISTEXT(CJ$5)=FALSE,(INDEX(BCR!$1:$1048576,MATCH('Estadísticas BCR'!CJ$5,BCR!$A:$A,0),MATCH('Estadísticas BCR'!$B82,BCR!$1:$1,0))),AVERAGE(#REF!)),"")</f>
        <v>0</v>
      </c>
      <c r="CK82" s="59">
        <f>+IFERROR(IF(ISTEXT(CK$5)=FALSE,(INDEX(BCR!$1:$1048576,MATCH('Estadísticas BCR'!CK$5,BCR!$A:$A,0),MATCH('Estadísticas BCR'!$B82,BCR!$1:$1,0))),AVERAGE(#REF!)),"")</f>
        <v>0</v>
      </c>
      <c r="CL82" s="59">
        <f>+IFERROR(IF(ISTEXT(CL$5)=FALSE,(INDEX(BCR!$1:$1048576,MATCH('Estadísticas BCR'!CL$5,BCR!$A:$A,0),MATCH('Estadísticas BCR'!$B82,BCR!$1:$1,0))),AVERAGE(#REF!)),"")</f>
        <v>0</v>
      </c>
      <c r="CM82" s="59">
        <f>+IFERROR(IF(ISTEXT(CM$5)=FALSE,(INDEX(BCR!$1:$1048576,MATCH('Estadísticas BCR'!CM$5,BCR!$A:$A,0),MATCH('Estadísticas BCR'!$B82,BCR!$1:$1,0))),AVERAGE(#REF!)),"")</f>
        <v>0</v>
      </c>
      <c r="CN82" s="59">
        <f>+IFERROR(IF(ISTEXT(CN$5)=FALSE,(INDEX(BCR!$1:$1048576,MATCH('Estadísticas BCR'!CN$5,BCR!$A:$A,0),MATCH('Estadísticas BCR'!$B82,BCR!$1:$1,0))),AVERAGE(#REF!)),"")</f>
        <v>0</v>
      </c>
      <c r="CO82" s="59">
        <f>+IFERROR(IF(ISTEXT(CO$5)=FALSE,(INDEX(BCR!$1:$1048576,MATCH('Estadísticas BCR'!CO$5,BCR!$A:$A,0),MATCH('Estadísticas BCR'!$B82,BCR!$1:$1,0))),AVERAGE(#REF!)),"")</f>
        <v>0</v>
      </c>
      <c r="CP82" s="60">
        <f>+IFERROR(IF(ISTEXT(CP$5)=FALSE,(INDEX(BCR!$1:$1048576,MATCH('Estadísticas BCR'!CP$5,BCR!$A:$A,0),MATCH('Estadísticas BCR'!$B82,BCR!$1:$1,0))),AVERAGE(CD82:CO82)),"")</f>
        <v>0</v>
      </c>
      <c r="CQ82" s="59">
        <f>+IFERROR(IF(ISTEXT(CQ$5)=FALSE,(INDEX(BCR!$1:$1048576,MATCH('Estadísticas BCR'!CQ$5,BCR!$A:$A,0),MATCH('Estadísticas BCR'!$B82,BCR!$1:$1,0))),AVERAGE(#REF!)),"")</f>
        <v>0</v>
      </c>
      <c r="CR82" s="59">
        <f>+IFERROR(IF(ISTEXT(CR$5)=FALSE,(INDEX(BCR!$1:$1048576,MATCH('Estadísticas BCR'!CR$5,BCR!$A:$A,0),MATCH('Estadísticas BCR'!$B82,BCR!$1:$1,0))),AVERAGE(#REF!)),"")</f>
        <v>0</v>
      </c>
      <c r="CS82" s="59">
        <f>+IFERROR(IF(ISTEXT(CS$5)=FALSE,(INDEX(BCR!$1:$1048576,MATCH('Estadísticas BCR'!CS$5,BCR!$A:$A,0),MATCH('Estadísticas BCR'!$B82,BCR!$1:$1,0))),AVERAGE(#REF!)),"")</f>
        <v>0</v>
      </c>
      <c r="CT82" s="59">
        <f>+IFERROR(IF(ISTEXT(CT$5)=FALSE,(INDEX(BCR!$1:$1048576,MATCH('Estadísticas BCR'!CT$5,BCR!$A:$A,0),MATCH('Estadísticas BCR'!$B82,BCR!$1:$1,0))),AVERAGE(#REF!)),"")</f>
        <v>0</v>
      </c>
      <c r="CU82" s="59">
        <f>+IFERROR(IF(ISTEXT(CU$5)=FALSE,(INDEX(BCR!$1:$1048576,MATCH('Estadísticas BCR'!CU$5,BCR!$A:$A,0),MATCH('Estadísticas BCR'!$B82,BCR!$1:$1,0))),AVERAGE(#REF!)),"")</f>
        <v>0</v>
      </c>
      <c r="CV82" s="59">
        <f>+IFERROR(IF(ISTEXT(CV$5)=FALSE,(INDEX(BCR!$1:$1048576,MATCH('Estadísticas BCR'!CV$5,BCR!$A:$A,0),MATCH('Estadísticas BCR'!$B82,BCR!$1:$1,0))),AVERAGE(#REF!)),"")</f>
        <v>0</v>
      </c>
      <c r="CW82" s="59">
        <f>+IFERROR(IF(ISTEXT(CW$5)=FALSE,(INDEX(BCR!$1:$1048576,MATCH('Estadísticas BCR'!CW$5,BCR!$A:$A,0),MATCH('Estadísticas BCR'!$B82,BCR!$1:$1,0))),AVERAGE(#REF!)),"")</f>
        <v>0</v>
      </c>
      <c r="CX82" s="59">
        <f>+IFERROR(IF(ISTEXT(CX$5)=FALSE,(INDEX(BCR!$1:$1048576,MATCH('Estadísticas BCR'!CX$5,BCR!$A:$A,0),MATCH('Estadísticas BCR'!$B82,BCR!$1:$1,0))),AVERAGE(#REF!)),"")</f>
        <v>0</v>
      </c>
      <c r="CY82" s="59">
        <f>+IFERROR(IF(ISTEXT(CY$5)=FALSE,(INDEX(BCR!$1:$1048576,MATCH('Estadísticas BCR'!CY$5,BCR!$A:$A,0),MATCH('Estadísticas BCR'!$B82,BCR!$1:$1,0))),AVERAGE(#REF!)),"")</f>
        <v>0</v>
      </c>
      <c r="CZ82" s="59">
        <f>+IFERROR(IF(ISTEXT(CZ$5)=FALSE,(INDEX(BCR!$1:$1048576,MATCH('Estadísticas BCR'!CZ$5,BCR!$A:$A,0),MATCH('Estadísticas BCR'!$B82,BCR!$1:$1,0))),AVERAGE(A82:CY82)),"")</f>
        <v>0</v>
      </c>
      <c r="DA82" s="59">
        <f>+IFERROR(IF(ISTEXT(DA$5)=FALSE,(INDEX(BCR!$1:$1048576,MATCH('Estadísticas BCR'!DA$5,BCR!$A:$A,0),MATCH('Estadísticas BCR'!$B82,BCR!$1:$1,0))),AVERAGE(B82:CZ82)),"")</f>
        <v>0</v>
      </c>
      <c r="DB82" s="59">
        <f>+IFERROR(IF(ISTEXT(DB$5)=FALSE,(INDEX(BCR!$1:$1048576,MATCH('Estadísticas BCR'!DB$5,BCR!$A:$A,0),MATCH('Estadísticas BCR'!$B82,BCR!$1:$1,0))),AVERAGE(C82:DA82)),"")</f>
        <v>0</v>
      </c>
      <c r="DC82" s="60">
        <f>+IFERROR(IF(ISTEXT(DC$5)=FALSE,(INDEX(BCR!$1:$1048576,MATCH('Estadísticas BCR'!DC$5,BCR!$A:$A,0),MATCH('Estadísticas BCR'!$B82,BCR!$1:$1,0))),AVERAGE(CQ82:DB82)),"")</f>
        <v>0</v>
      </c>
      <c r="DD82" s="59">
        <f>+IFERROR(IF(ISTEXT(DD$5)=FALSE,(INDEX(BCR!$1:$1048576,MATCH('Estadísticas BCR'!DD$5,BCR!$A:$A,0),MATCH('Estadísticas BCR'!$B82,BCR!$1:$1,0))),AVERAGE(CR82:DC82)),"")</f>
        <v>0</v>
      </c>
      <c r="DE82" s="59">
        <f>+IFERROR(IF(ISTEXT(DE$5)=FALSE,(INDEX(BCR!$1:$1048576,MATCH('Estadísticas BCR'!DE$5,BCR!$A:$A,0),MATCH('Estadísticas BCR'!$B82,BCR!$1:$1,0))),AVERAGE(CS82:DD82)),"")</f>
        <v>0</v>
      </c>
      <c r="DF82" s="59">
        <f>+IFERROR(IF(ISTEXT(DF$5)=FALSE,(INDEX(BCR!$1:$1048576,MATCH('Estadísticas BCR'!DF$5,BCR!$A:$A,0),MATCH('Estadísticas BCR'!$B82,BCR!$1:$1,0))),AVERAGE(CT82:DE82)),"")</f>
        <v>0</v>
      </c>
      <c r="DG82" s="59">
        <f>+IFERROR(IF(ISTEXT(DG$5)=FALSE,(INDEX(BCR!$1:$1048576,MATCH('Estadísticas BCR'!DG$5,BCR!$A:$A,0),MATCH('Estadísticas BCR'!$B82,BCR!$1:$1,0))),AVERAGE(CU82:DF82)),"")</f>
        <v>0</v>
      </c>
      <c r="DH82" s="59">
        <f>+IFERROR(IF(ISTEXT(DH$5)=FALSE,(INDEX(BCR!$1:$1048576,MATCH('Estadísticas BCR'!DH$5,BCR!$A:$A,0),MATCH('Estadísticas BCR'!$B82,BCR!$1:$1,0))),AVERAGE(CV82:DG82)),"")</f>
        <v>0</v>
      </c>
      <c r="DI82" s="59">
        <f>+IFERROR(IF(ISTEXT(DI$5)=FALSE,(INDEX(BCR!$1:$1048576,MATCH('Estadísticas BCR'!DI$5,BCR!$A:$A,0),MATCH('Estadísticas BCR'!$B82,BCR!$1:$1,0))),AVERAGE(CW82:DH82)),"")</f>
        <v>0</v>
      </c>
      <c r="DJ82" s="59">
        <f>+IFERROR(IF(ISTEXT(DJ$5)=FALSE,(INDEX(BCR!$1:$1048576,MATCH('Estadísticas BCR'!DJ$5,BCR!$A:$A,0),MATCH('Estadísticas BCR'!$B82,BCR!$1:$1,0))),AVERAGE(CX82:DI82)),"")</f>
        <v>0</v>
      </c>
      <c r="DK82" s="59">
        <f>+IFERROR(IF(ISTEXT(DK$5)=FALSE,(INDEX(BCR!$1:$1048576,MATCH('Estadísticas BCR'!DK$5,BCR!$A:$A,0),MATCH('Estadísticas BCR'!$B82,BCR!$1:$1,0))),AVERAGE(CY82:DJ82)),"")</f>
        <v>0</v>
      </c>
      <c r="DL82" s="59">
        <f>+IFERROR(IF(ISTEXT(DL$5)=FALSE,(INDEX(BCR!$1:$1048576,MATCH('Estadísticas BCR'!DL$5,BCR!$A:$A,0),MATCH('Estadísticas BCR'!$B82,BCR!$1:$1,0))),AVERAGE(CZ82:DK82)),"")</f>
        <v>0</v>
      </c>
      <c r="DM82" s="59">
        <f>+IFERROR(IF(ISTEXT(DM$5)=FALSE,(INDEX(BCR!$1:$1048576,MATCH('Estadísticas BCR'!DM$5,BCR!$A:$A,0),MATCH('Estadísticas BCR'!$B82,BCR!$1:$1,0))),AVERAGE(DA82:DL82)),"")</f>
        <v>0</v>
      </c>
      <c r="DN82" s="59">
        <f>+IFERROR(IF(ISTEXT(DN$5)=FALSE,(INDEX(BCR!$1:$1048576,MATCH('Estadísticas BCR'!DN$5,BCR!$A:$A,0),MATCH('Estadísticas BCR'!$B82,BCR!$1:$1,0))),AVERAGE(DB82:DM82)),"")</f>
        <v>0</v>
      </c>
      <c r="DO82" s="59">
        <f>+IFERROR(IF(ISTEXT(DO$5)=FALSE,(INDEX(BCR!$1:$1048576,MATCH('Estadísticas BCR'!DO$5,BCR!$A:$A,0),MATCH('Estadísticas BCR'!$B82,BCR!$1:$1,0))),AVERAGE(DC82:DN82)),"")</f>
        <v>0</v>
      </c>
      <c r="DP82" s="60">
        <f>+IFERROR(IF(ISTEXT(DP$5)=FALSE,(INDEX(BCR!$1:$1048576,MATCH('Estadísticas BCR'!DP$5,BCR!$A:$A,0),MATCH('Estadísticas BCR'!$B82,BCR!$1:$1,0))),AVERAGE(DD82:DO82)),"")</f>
        <v>0</v>
      </c>
      <c r="DQ82" s="59">
        <f>+IFERROR(IF(ISTEXT(DQ$5)=FALSE,(INDEX(BCR!$1:$1048576,MATCH('Estadísticas BCR'!DQ$5,BCR!$A:$A,0),MATCH('Estadísticas BCR'!$B82,BCR!$1:$1,0))),AVERAGE(DE82:DP82)),"")</f>
        <v>0</v>
      </c>
      <c r="DR82" s="59">
        <f>+IFERROR(IF(ISTEXT(DR$5)=FALSE,(INDEX(BCR!$1:$1048576,MATCH('Estadísticas BCR'!DR$5,BCR!$A:$A,0),MATCH('Estadísticas BCR'!$B82,BCR!$1:$1,0))),AVERAGE(DF82:DQ82)),"")</f>
        <v>0</v>
      </c>
      <c r="DS82" s="59">
        <f>+IFERROR(IF(ISTEXT(DS$5)=FALSE,(INDEX(BCR!$1:$1048576,MATCH('Estadísticas BCR'!DS$5,BCR!$A:$A,0),MATCH('Estadísticas BCR'!$B82,BCR!$1:$1,0))),AVERAGE(DG82:DR82)),"")</f>
        <v>0</v>
      </c>
      <c r="DT82" s="59">
        <f>+IFERROR(IF(ISTEXT(DT$5)=FALSE,(INDEX(BCR!$1:$1048576,MATCH('Estadísticas BCR'!DT$5,BCR!$A:$A,0),MATCH('Estadísticas BCR'!$B82,BCR!$1:$1,0))),AVERAGE(DH82:DS82)),"")</f>
        <v>0</v>
      </c>
      <c r="DU82" s="59">
        <f>+IFERROR(IF(ISTEXT(DU$5)=FALSE,(INDEX(BCR!$1:$1048576,MATCH('Estadísticas BCR'!DU$5,BCR!$A:$A,0),MATCH('Estadísticas BCR'!$B82,BCR!$1:$1,0))),AVERAGE(DI82:DT82)),"")</f>
        <v>0</v>
      </c>
      <c r="DV82" s="59">
        <f>+IFERROR(IF(ISTEXT(DV$5)=FALSE,(INDEX(BCR!$1:$1048576,MATCH('Estadísticas BCR'!DV$5,BCR!$A:$A,0),MATCH('Estadísticas BCR'!$B82,BCR!$1:$1,0))),AVERAGE(DJ82:DU82)),"")</f>
        <v>0</v>
      </c>
      <c r="DW82" s="59">
        <f>+IFERROR(IF(ISTEXT(DW$5)=FALSE,(INDEX(BCR!$1:$1048576,MATCH('Estadísticas BCR'!DW$5,BCR!$A:$A,0),MATCH('Estadísticas BCR'!$B82,BCR!$1:$1,0))),AVERAGE(DK82:DV82)),"")</f>
        <v>0</v>
      </c>
      <c r="DX82" s="59">
        <f>+IFERROR(IF(ISTEXT(DX$5)=FALSE,(INDEX(BCR!$1:$1048576,MATCH('Estadísticas BCR'!DX$5,BCR!$A:$A,0),MATCH('Estadísticas BCR'!$B82,BCR!$1:$1,0))),AVERAGE(DL82:DW82)),"")</f>
        <v>0</v>
      </c>
      <c r="DY82" s="59">
        <f>+IFERROR(IF(ISTEXT(DY$5)=FALSE,(INDEX(BCR!$1:$1048576,MATCH('Estadísticas BCR'!DY$5,BCR!$A:$A,0),MATCH('Estadísticas BCR'!$B82,BCR!$1:$1,0))),AVERAGE(DM82:DX82)),"")</f>
        <v>0</v>
      </c>
      <c r="DZ82" s="59">
        <f>+IFERROR(IF(ISTEXT(DZ$5)=FALSE,(INDEX(BCR!$1:$1048576,MATCH('Estadísticas BCR'!DZ$5,BCR!$A:$A,0),MATCH('Estadísticas BCR'!$B82,BCR!$1:$1,0))),AVERAGE(DN82:DY82)),"")</f>
        <v>0</v>
      </c>
      <c r="EA82" s="59">
        <f>+IFERROR(IF(ISTEXT(EA$5)=FALSE,(INDEX(BCR!$1:$1048576,MATCH('Estadísticas BCR'!EA$5,BCR!$A:$A,0),MATCH('Estadísticas BCR'!$B82,BCR!$1:$1,0))),AVERAGE(DO82:DZ82)),"")</f>
        <v>0</v>
      </c>
      <c r="EB82" s="59">
        <f>+IFERROR(IF(ISTEXT(EB$5)=FALSE,(INDEX(BCR!$1:$1048576,MATCH('Estadísticas BCR'!EB$5,BCR!$A:$A,0),MATCH('Estadísticas BCR'!$B82,BCR!$1:$1,0))),AVERAGE(DP82:EA82)),"")</f>
        <v>0</v>
      </c>
      <c r="EC82" s="60">
        <f>+IFERROR(IF(ISTEXT(EC$5)=FALSE,(INDEX(BCR!$1:$1048576,MATCH('Estadísticas BCR'!EC$5,BCR!$A:$A,0),MATCH('Estadísticas BCR'!$B82,BCR!$1:$1,0))),AVERAGE(DQ82:EB82)),"")</f>
        <v>0</v>
      </c>
      <c r="ED82" s="59">
        <f>+IFERROR(IF(ISTEXT(ED$5)=FALSE,(INDEX(BCR!$1:$1048576,MATCH('Estadísticas BCR'!ED$5,BCR!$A:$A,0),MATCH('Estadísticas BCR'!$B82,BCR!$1:$1,0))),AVERAGE(DR82:EC82)),"")</f>
        <v>0</v>
      </c>
      <c r="EE82" s="59">
        <f>+IFERROR(IF(ISTEXT(EE$5)=FALSE,(INDEX(BCR!$1:$1048576,MATCH('Estadísticas BCR'!EE$5,BCR!$A:$A,0),MATCH('Estadísticas BCR'!$B82,BCR!$1:$1,0))),AVERAGE(DS82:ED82)),"")</f>
        <v>0</v>
      </c>
      <c r="EF82" s="59">
        <f>+IFERROR(IF(ISTEXT(EF$5)=FALSE,(INDEX(BCR!$1:$1048576,MATCH('Estadísticas BCR'!EF$5,BCR!$A:$A,0),MATCH('Estadísticas BCR'!$B82,BCR!$1:$1,0))),AVERAGE(DT82:EE82)),"")</f>
        <v>0</v>
      </c>
      <c r="EG82" s="59">
        <f>+IFERROR(IF(ISTEXT(EG$5)=FALSE,(INDEX(BCR!$1:$1048576,MATCH('Estadísticas BCR'!EG$5,BCR!$A:$A,0),MATCH('Estadísticas BCR'!$B82,BCR!$1:$1,0))),AVERAGE(DU82:EF82)),"")</f>
        <v>0</v>
      </c>
      <c r="EH82" s="59">
        <f>+IFERROR(IF(ISTEXT(EH$5)=FALSE,(INDEX(BCR!$1:$1048576,MATCH('Estadísticas BCR'!EH$5,BCR!$A:$A,0),MATCH('Estadísticas BCR'!$B82,BCR!$1:$1,0))),AVERAGE(DV82:EG82)),"")</f>
        <v>0</v>
      </c>
      <c r="EI82" s="59">
        <f>+IFERROR(IF(ISTEXT(EI$5)=FALSE,(INDEX(BCR!$1:$1048576,MATCH('Estadísticas BCR'!EI$5,BCR!$A:$A,0),MATCH('Estadísticas BCR'!$B82,BCR!$1:$1,0))),AVERAGE(DW82:EH82)),"")</f>
        <v>0</v>
      </c>
      <c r="EJ82" s="59">
        <f>+IFERROR(IF(ISTEXT(EJ$5)=FALSE,(INDEX(BCR!$1:$1048576,MATCH('Estadísticas BCR'!EJ$5,BCR!$A:$A,0),MATCH('Estadísticas BCR'!$B82,BCR!$1:$1,0))),AVERAGE(DX82:EI82)),"")</f>
        <v>0</v>
      </c>
      <c r="EK82" s="59">
        <f>+IFERROR(IF(ISTEXT(EK$5)=FALSE,(INDEX(BCR!$1:$1048576,MATCH('Estadísticas BCR'!EK$5,BCR!$A:$A,0),MATCH('Estadísticas BCR'!$B82,BCR!$1:$1,0))),AVERAGE(DY82:EJ82)),"")</f>
        <v>0</v>
      </c>
      <c r="EL82" s="59">
        <f>+IFERROR(IF(ISTEXT(EL$5)=FALSE,(INDEX(BCR!$1:$1048576,MATCH('Estadísticas BCR'!EL$5,BCR!$A:$A,0),MATCH('Estadísticas BCR'!$B82,BCR!$1:$1,0))),AVERAGE(DZ82:EK82)),"")</f>
        <v>0</v>
      </c>
      <c r="EM82" s="59">
        <f>+IFERROR(IF(ISTEXT(EM$5)=FALSE,(INDEX(BCR!$1:$1048576,MATCH('Estadísticas BCR'!EM$5,BCR!$A:$A,0),MATCH('Estadísticas BCR'!$B82,BCR!$1:$1,0))),AVERAGE(EA82:EL82)),"")</f>
        <v>0</v>
      </c>
      <c r="EN82" s="59">
        <f>+IFERROR(IF(ISTEXT(EN$5)=FALSE,(INDEX(BCR!$1:$1048576,MATCH('Estadísticas BCR'!EN$5,BCR!$A:$A,0),MATCH('Estadísticas BCR'!$B82,BCR!$1:$1,0))),AVERAGE(EB82:EM82)),"")</f>
        <v>0</v>
      </c>
      <c r="EO82" s="59">
        <f>+IFERROR(IF(ISTEXT(EO$5)=FALSE,(INDEX(BCR!$1:$1048576,MATCH('Estadísticas BCR'!EO$5,BCR!$A:$A,0),MATCH('Estadísticas BCR'!$B82,BCR!$1:$1,0))),AVERAGE(EC82:EN82)),"")</f>
        <v>0</v>
      </c>
      <c r="EP82" s="60">
        <f>+IFERROR(IF(ISTEXT(EP$5)=FALSE,(INDEX(BCR!$1:$1048576,MATCH('Estadísticas BCR'!EP$5,BCR!$A:$A,0),MATCH('Estadísticas BCR'!$B82,BCR!$1:$1,0))),AVERAGE(ED82:EO82)),"")</f>
        <v>0</v>
      </c>
      <c r="EQ82" s="59">
        <f>+IFERROR(IF(ISTEXT(EQ$5)=FALSE,(INDEX(BCR!$1:$1048576,MATCH('Estadísticas BCR'!EQ$5,BCR!$A:$A,0),MATCH('Estadísticas BCR'!$B82,BCR!$1:$1,0))),AVERAGE(EE82:EP82)),"")</f>
        <v>0</v>
      </c>
      <c r="ER82" s="59">
        <f>+IFERROR(IF(ISTEXT(ER$5)=FALSE,(INDEX(BCR!$1:$1048576,MATCH('Estadísticas BCR'!ER$5,BCR!$A:$A,0),MATCH('Estadísticas BCR'!$B82,BCR!$1:$1,0))),AVERAGE(EF82:EQ82)),"")</f>
        <v>0</v>
      </c>
      <c r="ES82" s="59">
        <f>+IFERROR(IF(ISTEXT(ES$5)=FALSE,(INDEX(BCR!$1:$1048576,MATCH('Estadísticas BCR'!ES$5,BCR!$A:$A,0),MATCH('Estadísticas BCR'!$B82,BCR!$1:$1,0))),AVERAGE(EG82:ER82)),"")</f>
        <v>0</v>
      </c>
      <c r="ET82" s="59">
        <f>+IFERROR(IF(ISTEXT(ET$5)=FALSE,(INDEX(BCR!$1:$1048576,MATCH('Estadísticas BCR'!ET$5,BCR!$A:$A,0),MATCH('Estadísticas BCR'!$B82,BCR!$1:$1,0))),AVERAGE(EH82:ES82)),"")</f>
        <v>0</v>
      </c>
      <c r="EU82" s="59">
        <f>+IFERROR(IF(ISTEXT(EU$5)=FALSE,(INDEX(BCR!$1:$1048576,MATCH('Estadísticas BCR'!EU$5,BCR!$A:$A,0),MATCH('Estadísticas BCR'!$B82,BCR!$1:$1,0))),AVERAGE(EI82:ET82)),"")</f>
        <v>0</v>
      </c>
      <c r="EV82" s="59">
        <f>+IFERROR(IF(ISTEXT(EV$5)=FALSE,(INDEX(BCR!$1:$1048576,MATCH('Estadísticas BCR'!EV$5,BCR!$A:$A,0),MATCH('Estadísticas BCR'!$B82,BCR!$1:$1,0))),AVERAGE(EJ82:EU82)),"")</f>
        <v>0</v>
      </c>
      <c r="EW82" s="59">
        <f>+IFERROR(IF(ISTEXT(EW$5)=FALSE,(INDEX(BCR!$1:$1048576,MATCH('Estadísticas BCR'!EW$5,BCR!$A:$A,0),MATCH('Estadísticas BCR'!$B82,BCR!$1:$1,0))),AVERAGE(EK82:EV82)),"")</f>
        <v>0</v>
      </c>
      <c r="EX82" s="59">
        <f>+IFERROR(IF(ISTEXT(EX$5)=FALSE,(INDEX(BCR!$1:$1048576,MATCH('Estadísticas BCR'!EX$5,BCR!$A:$A,0),MATCH('Estadísticas BCR'!$B82,BCR!$1:$1,0))),AVERAGE(EL82:EW82)),"")</f>
        <v>0</v>
      </c>
      <c r="EY82" s="59">
        <f>+IFERROR(IF(ISTEXT(EY$5)=FALSE,(INDEX(BCR!$1:$1048576,MATCH('Estadísticas BCR'!EY$5,BCR!$A:$A,0),MATCH('Estadísticas BCR'!$B82,BCR!$1:$1,0))),AVERAGE(EM82:EX82)),"")</f>
        <v>0</v>
      </c>
      <c r="EZ82" s="59">
        <f>+IFERROR(IF(ISTEXT(EZ$5)=FALSE,(INDEX(BCR!$1:$1048576,MATCH('Estadísticas BCR'!EZ$5,BCR!$A:$A,0),MATCH('Estadísticas BCR'!$B82,BCR!$1:$1,0))),AVERAGE(EN82:EY82)),"")</f>
        <v>0</v>
      </c>
      <c r="FA82" s="59">
        <f>+IFERROR(IF(ISTEXT(FA$5)=FALSE,(INDEX(BCR!$1:$1048576,MATCH('Estadísticas BCR'!FA$5,BCR!$A:$A,0),MATCH('Estadísticas BCR'!$B82,BCR!$1:$1,0))),AVERAGE(EO82:EZ82)),"")</f>
        <v>0</v>
      </c>
      <c r="FB82" s="59">
        <f>+IFERROR(IF(ISTEXT(FB$5)=FALSE,(INDEX(BCR!$1:$1048576,MATCH('Estadísticas BCR'!FB$5,BCR!$A:$A,0),MATCH('Estadísticas BCR'!$B82,BCR!$1:$1,0))),AVERAGE(EP82:FA82)),"")</f>
        <v>0</v>
      </c>
      <c r="FC82" s="60">
        <f>+IFERROR(IF(ISTEXT(FC$5)=FALSE,(INDEX(BCR!$1:$1048576,MATCH('Estadísticas BCR'!FC$5,BCR!$A:$A,0),MATCH('Estadísticas BCR'!$B82,BCR!$1:$1,0))),AVERAGE(EQ82:FB82)),"")</f>
        <v>0</v>
      </c>
      <c r="FD82" s="59">
        <f>+IFERROR(IF(ISTEXT(FD$5)=FALSE,(INDEX(BCR!$1:$1048576,MATCH('Estadísticas BCR'!FD$5,BCR!$A:$A,0),MATCH('Estadísticas BCR'!$B82,BCR!$1:$1,0))),AVERAGE(ER82:FC82)),"")</f>
        <v>0</v>
      </c>
      <c r="FE82" s="59">
        <f>+IFERROR(IF(ISTEXT(FE$5)=FALSE,(INDEX(BCR!$1:$1048576,MATCH('Estadísticas BCR'!FE$5,BCR!$A:$A,0),MATCH('Estadísticas BCR'!$B82,BCR!$1:$1,0))),AVERAGE(ES82:FD82)),"")</f>
        <v>0</v>
      </c>
      <c r="FF82" s="59">
        <f>+IFERROR(IF(ISTEXT(FF$5)=FALSE,(INDEX(BCR!$1:$1048576,MATCH('Estadísticas BCR'!FF$5,BCR!$A:$A,0),MATCH('Estadísticas BCR'!$B82,BCR!$1:$1,0))),AVERAGE(ET82:FE82)),"")</f>
        <v>0</v>
      </c>
      <c r="FG82" s="59">
        <f>+IFERROR(IF(ISTEXT(FG$5)=FALSE,(INDEX(BCR!$1:$1048576,MATCH('Estadísticas BCR'!FG$5,BCR!$A:$A,0),MATCH('Estadísticas BCR'!$B82,BCR!$1:$1,0))),AVERAGE(EU82:FF82)),"")</f>
        <v>0</v>
      </c>
      <c r="FH82" s="59">
        <f>+IFERROR(IF(ISTEXT(FH$5)=FALSE,(INDEX(BCR!$1:$1048576,MATCH('Estadísticas BCR'!FH$5,BCR!$A:$A,0),MATCH('Estadísticas BCR'!$B82,BCR!$1:$1,0))),AVERAGE(EV82:FG82)),"")</f>
        <v>0</v>
      </c>
      <c r="FI82" s="59">
        <f>+IFERROR(IF(ISTEXT(FI$5)=FALSE,(INDEX(BCR!$1:$1048576,MATCH('Estadísticas BCR'!FI$5,BCR!$A:$A,0),MATCH('Estadísticas BCR'!$B82,BCR!$1:$1,0))),AVERAGE(EW82:FH82)),"")</f>
        <v>0</v>
      </c>
      <c r="FJ82" s="59">
        <f>+IFERROR(IF(ISTEXT(FJ$5)=FALSE,(INDEX(BCR!$1:$1048576,MATCH('Estadísticas BCR'!FJ$5,BCR!$A:$A,0),MATCH('Estadísticas BCR'!$B82,BCR!$1:$1,0))),AVERAGE(EX82:FI82)),"")</f>
        <v>0</v>
      </c>
      <c r="FK82" s="59">
        <f>+IFERROR(IF(ISTEXT(FK$5)=FALSE,(INDEX(BCR!$1:$1048576,MATCH('Estadísticas BCR'!FK$5,BCR!$A:$A,0),MATCH('Estadísticas BCR'!$B82,BCR!$1:$1,0))),AVERAGE(EY82:FJ82)),"")</f>
        <v>0</v>
      </c>
      <c r="FL82" s="59">
        <f>+IFERROR(IF(ISTEXT(FL$5)=FALSE,(INDEX(BCR!$1:$1048576,MATCH('Estadísticas BCR'!FL$5,BCR!$A:$A,0),MATCH('Estadísticas BCR'!$B82,BCR!$1:$1,0))),AVERAGE(EZ82:FK82)),"")</f>
        <v>0</v>
      </c>
      <c r="FM82" s="59">
        <f>+IFERROR(IF(ISTEXT(FM$5)=FALSE,(INDEX(BCR!$1:$1048576,MATCH('Estadísticas BCR'!FM$5,BCR!$A:$A,0),MATCH('Estadísticas BCR'!$B82,BCR!$1:$1,0))),AVERAGE(FA82:FL82)),"")</f>
        <v>0</v>
      </c>
      <c r="FN82" s="59">
        <f>+IFERROR(IF(ISTEXT(FN$5)=FALSE,(INDEX(BCR!$1:$1048576,MATCH('Estadísticas BCR'!FN$5,BCR!$A:$A,0),MATCH('Estadísticas BCR'!$B82,BCR!$1:$1,0))),AVERAGE(FB82:FM82)),"")</f>
        <v>0</v>
      </c>
      <c r="FO82" s="59">
        <f>+IFERROR(IF(ISTEXT(FO$5)=FALSE,(INDEX(BCR!$1:$1048576,MATCH('Estadísticas BCR'!FO$5,BCR!$A:$A,0),MATCH('Estadísticas BCR'!$B82,BCR!$1:$1,0))),AVERAGE(FC82:FN82)),"")</f>
        <v>0</v>
      </c>
      <c r="FP82" s="60">
        <f>+IFERROR(IF(ISTEXT(FP$5)=FALSE,(INDEX(BCR!$1:$1048576,MATCH('Estadísticas BCR'!FP$5,BCR!$A:$A,0),MATCH('Estadísticas BCR'!$B82,BCR!$1:$1,0))),AVERAGE(FD82:FO82)),"")</f>
        <v>0</v>
      </c>
      <c r="FQ82" s="59">
        <f>+IFERROR(IF(ISTEXT(FQ$5)=FALSE,(INDEX(BCR!$1:$1048576,MATCH('Estadísticas BCR'!FQ$5,BCR!$A:$A,0),MATCH('Estadísticas BCR'!$B82,BCR!$1:$1,0))),AVERAGE(FE82:FP82)),"")</f>
        <v>0</v>
      </c>
      <c r="FR82" s="59">
        <f>+IFERROR(IF(ISTEXT(FR$5)=FALSE,(INDEX(BCR!$1:$1048576,MATCH('Estadísticas BCR'!FR$5,BCR!$A:$A,0),MATCH('Estadísticas BCR'!$B82,BCR!$1:$1,0))),AVERAGE(FF82:FQ82)),"")</f>
        <v>0</v>
      </c>
      <c r="FS82" s="59">
        <f>+IFERROR(IF(ISTEXT(FS$5)=FALSE,(INDEX(BCR!$1:$1048576,MATCH('Estadísticas BCR'!FS$5,BCR!$A:$A,0),MATCH('Estadísticas BCR'!$B82,BCR!$1:$1,0))),AVERAGE(FG82:FR82)),"")</f>
        <v>0</v>
      </c>
      <c r="FT82" s="59">
        <f>+IFERROR(IF(ISTEXT(FT$5)=FALSE,(INDEX(BCR!$1:$1048576,MATCH('Estadísticas BCR'!FT$5,BCR!$A:$A,0),MATCH('Estadísticas BCR'!$B82,BCR!$1:$1,0))),AVERAGE(FH82:FS82)),"")</f>
        <v>0</v>
      </c>
      <c r="FU82" s="59">
        <f>+IFERROR(IF(ISTEXT(FU$5)=FALSE,(INDEX(BCR!$1:$1048576,MATCH('Estadísticas BCR'!FU$5,BCR!$A:$A,0),MATCH('Estadísticas BCR'!$B82,BCR!$1:$1,0))),AVERAGE(FI82:FT82)),"")</f>
        <v>0</v>
      </c>
      <c r="FV82" s="59">
        <f>+IFERROR(IF(ISTEXT(FV$5)=FALSE,(INDEX(BCR!$1:$1048576,MATCH('Estadísticas BCR'!FV$5,BCR!$A:$A,0),MATCH('Estadísticas BCR'!$B82,BCR!$1:$1,0))),AVERAGE(FJ82:FU82)),"")</f>
        <v>0</v>
      </c>
      <c r="FW82" s="59">
        <f>+IFERROR(IF(ISTEXT(FW$5)=FALSE,(INDEX(BCR!$1:$1048576,MATCH('Estadísticas BCR'!FW$5,BCR!$A:$A,0),MATCH('Estadísticas BCR'!$B82,BCR!$1:$1,0))),AVERAGE(FK82:FV82)),"")</f>
        <v>0</v>
      </c>
      <c r="FX82" s="59">
        <f>+IFERROR(IF(ISTEXT(FX$5)=FALSE,(INDEX(BCR!$1:$1048576,MATCH('Estadísticas BCR'!FX$5,BCR!$A:$A,0),MATCH('Estadísticas BCR'!$B82,BCR!$1:$1,0))),AVERAGE(FL82:FW82)),"")</f>
        <v>0</v>
      </c>
      <c r="FY82" s="59">
        <f>+IFERROR(IF(ISTEXT(FY$5)=FALSE,(INDEX(BCR!$1:$1048576,MATCH('Estadísticas BCR'!FY$5,BCR!$A:$A,0),MATCH('Estadísticas BCR'!$B82,BCR!$1:$1,0))),AVERAGE(FM82:FX82)),"")</f>
        <v>0</v>
      </c>
      <c r="FZ82" s="59">
        <f>+IFERROR(IF(ISTEXT(FZ$5)=FALSE,(INDEX(BCR!$1:$1048576,MATCH('Estadísticas BCR'!FZ$5,BCR!$A:$A,0),MATCH('Estadísticas BCR'!$B82,BCR!$1:$1,0))),AVERAGE(FN82:FY82)),"")</f>
        <v>0</v>
      </c>
      <c r="GA82" s="59">
        <f>+IFERROR(IF(ISTEXT(GA$5)=FALSE,(INDEX(BCR!$1:$1048576,MATCH('Estadísticas BCR'!GA$5,BCR!$A:$A,0),MATCH('Estadísticas BCR'!$B82,BCR!$1:$1,0))),AVERAGE(FO82:FZ82)),"")</f>
        <v>0</v>
      </c>
      <c r="GB82" s="59">
        <f>+IFERROR(IF(ISTEXT(GB$5)=FALSE,(INDEX(BCR!$1:$1048576,MATCH('Estadísticas BCR'!GB$5,BCR!$A:$A,0),MATCH('Estadísticas BCR'!$B82,BCR!$1:$1,0))),AVERAGE(FP82:GA82)),"")</f>
        <v>0</v>
      </c>
      <c r="GC82" s="60">
        <f>+IFERROR(IF(ISTEXT(GC$5)=FALSE,(INDEX(BCR!$1:$1048576,MATCH('Estadísticas BCR'!GC$5,BCR!$A:$A,0),MATCH('Estadísticas BCR'!$B82,BCR!$1:$1,0))),AVERAGE(FQ82:GB82)),"")</f>
        <v>0</v>
      </c>
      <c r="GD82" s="59">
        <f>+IFERROR(IF(ISTEXT(GD$5)=FALSE,(INDEX(BCR!$1:$1048576,MATCH('Estadísticas BCR'!GD$5,BCR!$A:$A,0),MATCH('Estadísticas BCR'!$B82,BCR!$1:$1,0))),AVERAGE(FR82:GC82)),"")</f>
        <v>0</v>
      </c>
      <c r="GE82" s="59">
        <f>+IFERROR(IF(ISTEXT(GE$5)=FALSE,(INDEX(BCR!$1:$1048576,MATCH('Estadísticas BCR'!GE$5,BCR!$A:$A,0),MATCH('Estadísticas BCR'!$B82,BCR!$1:$1,0))),AVERAGE(FS82:GD82)),"")</f>
        <v>0</v>
      </c>
      <c r="GF82" s="59">
        <f>+IFERROR(IF(ISTEXT(GF$5)=FALSE,(INDEX(BCR!$1:$1048576,MATCH('Estadísticas BCR'!GF$5,BCR!$A:$A,0),MATCH('Estadísticas BCR'!$B82,BCR!$1:$1,0))),AVERAGE(FT82:GE82)),"")</f>
        <v>0</v>
      </c>
      <c r="GG82" s="59">
        <f>+IFERROR(IF(ISTEXT(GG$5)=FALSE,(INDEX(BCR!$1:$1048576,MATCH('Estadísticas BCR'!GG$5,BCR!$A:$A,0),MATCH('Estadísticas BCR'!$B82,BCR!$1:$1,0))),AVERAGE(FU82:GF82)),"")</f>
        <v>0</v>
      </c>
      <c r="GH82" s="59">
        <f>+IFERROR(IF(ISTEXT(GH$5)=FALSE,(INDEX(BCR!$1:$1048576,MATCH('Estadísticas BCR'!GH$5,BCR!$A:$A,0),MATCH('Estadísticas BCR'!$B82,BCR!$1:$1,0))),AVERAGE(FV82:GG82)),"")</f>
        <v>0</v>
      </c>
      <c r="GI82" s="59">
        <f>+IFERROR(IF(ISTEXT(GI$5)=FALSE,(INDEX(BCR!$1:$1048576,MATCH('Estadísticas BCR'!GI$5,BCR!$A:$A,0),MATCH('Estadísticas BCR'!$B82,BCR!$1:$1,0))),AVERAGE(FW82:GH82)),"")</f>
        <v>0</v>
      </c>
      <c r="GJ82" s="59">
        <f>+IFERROR(IF(ISTEXT(GJ$5)=FALSE,(INDEX(BCR!$1:$1048576,MATCH('Estadísticas BCR'!GJ$5,BCR!$A:$A,0),MATCH('Estadísticas BCR'!$B82,BCR!$1:$1,0))),AVERAGE(FX82:GI82)),"")</f>
        <v>0</v>
      </c>
      <c r="GK82" s="59">
        <f>+IFERROR(IF(ISTEXT(GK$5)=FALSE,(INDEX(BCR!$1:$1048576,MATCH('Estadísticas BCR'!GK$5,BCR!$A:$A,0),MATCH('Estadísticas BCR'!$B82,BCR!$1:$1,0))),AVERAGE(FY82:GJ82)),"")</f>
        <v>0</v>
      </c>
      <c r="GL82" s="59">
        <f>+IFERROR(IF(ISTEXT(GL$5)=FALSE,(INDEX(BCR!$1:$1048576,MATCH('Estadísticas BCR'!GL$5,BCR!$A:$A,0),MATCH('Estadísticas BCR'!$B82,BCR!$1:$1,0))),AVERAGE(FZ82:GK82)),"")</f>
        <v>0</v>
      </c>
      <c r="GM82" s="59">
        <f>+IFERROR(IF(ISTEXT(GM$5)=FALSE,(INDEX(BCR!$1:$1048576,MATCH('Estadísticas BCR'!GM$5,BCR!$A:$A,0),MATCH('Estadísticas BCR'!$B82,BCR!$1:$1,0))),AVERAGE(GA82:GL82)),"")</f>
        <v>0</v>
      </c>
      <c r="GN82" s="59">
        <f>+IFERROR(IF(ISTEXT(GN$5)=FALSE,(INDEX(BCR!$1:$1048576,MATCH('Estadísticas BCR'!GN$5,BCR!$A:$A,0),MATCH('Estadísticas BCR'!$B82,BCR!$1:$1,0))),AVERAGE(GB82:GM82)),"")</f>
        <v>0</v>
      </c>
      <c r="GO82" s="59">
        <f>+IFERROR(IF(ISTEXT(GO$5)=FALSE,(INDEX(BCR!$1:$1048576,MATCH('Estadísticas BCR'!GO$5,BCR!$A:$A,0),MATCH('Estadísticas BCR'!$B82,BCR!$1:$1,0))),AVERAGE(GC82:GN82)),"")</f>
        <v>0</v>
      </c>
      <c r="GP82" s="60">
        <f>+IFERROR(IF(ISTEXT(GP$5)=FALSE,(INDEX(BCR!$1:$1048576,MATCH('Estadísticas BCR'!GP$5,BCR!$A:$A,0),MATCH('Estadísticas BCR'!$B82,BCR!$1:$1,0))),AVERAGE(GD82:GO82)),"")</f>
        <v>0</v>
      </c>
      <c r="GQ82" s="59">
        <f>+IFERROR(IF(ISTEXT(GQ$5)=FALSE,(INDEX(BCR!$1:$1048576,MATCH('Estadísticas BCR'!GQ$5,BCR!$A:$A,0),MATCH('Estadísticas BCR'!$B82,BCR!$1:$1,0))),AVERAGE(GE82:GP82)),"")</f>
        <v>0</v>
      </c>
      <c r="GR82" s="59">
        <f>+IFERROR(IF(ISTEXT(GR$5)=FALSE,(INDEX(BCR!$1:$1048576,MATCH('Estadísticas BCR'!GR$5,BCR!$A:$A,0),MATCH('Estadísticas BCR'!$B82,BCR!$1:$1,0))),AVERAGE(GF82:GQ82)),"")</f>
        <v>0</v>
      </c>
      <c r="GS82" s="59">
        <f>+IFERROR(IF(ISTEXT(GS$5)=FALSE,(INDEX(BCR!$1:$1048576,MATCH('Estadísticas BCR'!GS$5,BCR!$A:$A,0),MATCH('Estadísticas BCR'!$B82,BCR!$1:$1,0))),AVERAGE(GG82:GR82)),"")</f>
        <v>0</v>
      </c>
      <c r="GT82" s="59">
        <f>+IFERROR(IF(ISTEXT(GT$5)=FALSE,(INDEX(BCR!$1:$1048576,MATCH('Estadísticas BCR'!GT$5,BCR!$A:$A,0),MATCH('Estadísticas BCR'!$B82,BCR!$1:$1,0))),AVERAGE(GH82:GS82)),"")</f>
        <v>0</v>
      </c>
      <c r="GU82" s="59">
        <f>+IFERROR(IF(ISTEXT(GU$5)=FALSE,(INDEX(BCR!$1:$1048576,MATCH('Estadísticas BCR'!GU$5,BCR!$A:$A,0),MATCH('Estadísticas BCR'!$B82,BCR!$1:$1,0))),AVERAGE(GI82:GT82)),"")</f>
        <v>0</v>
      </c>
      <c r="GV82" s="59">
        <f>+IFERROR(IF(ISTEXT(GV$5)=FALSE,(INDEX(BCR!$1:$1048576,MATCH('Estadísticas BCR'!GV$5,BCR!$A:$A,0),MATCH('Estadísticas BCR'!$B82,BCR!$1:$1,0))),AVERAGE(GJ82:GU82)),"")</f>
        <v>0</v>
      </c>
      <c r="GW82" s="59">
        <f>+IFERROR(IF(ISTEXT(GW$5)=FALSE,(INDEX(BCR!$1:$1048576,MATCH('Estadísticas BCR'!GW$5,BCR!$A:$A,0),MATCH('Estadísticas BCR'!$B82,BCR!$1:$1,0))),AVERAGE(GK82:GV82)),"")</f>
        <v>0</v>
      </c>
      <c r="GX82" s="59">
        <f>+IFERROR(IF(ISTEXT(GX$5)=FALSE,(INDEX(BCR!$1:$1048576,MATCH('Estadísticas BCR'!GX$5,BCR!$A:$A,0),MATCH('Estadísticas BCR'!$B82,BCR!$1:$1,0))),AVERAGE(GL82:GW82)),"")</f>
        <v>0</v>
      </c>
      <c r="GY82" s="59">
        <f>+IFERROR(IF(ISTEXT(GY$5)=FALSE,(INDEX(BCR!$1:$1048576,MATCH('Estadísticas BCR'!GY$5,BCR!$A:$A,0),MATCH('Estadísticas BCR'!$B82,BCR!$1:$1,0))),AVERAGE(GM82:GX82)),"")</f>
        <v>0</v>
      </c>
      <c r="GZ82" s="59">
        <f>+IFERROR(IF(ISTEXT(GZ$5)=FALSE,(INDEX(BCR!$1:$1048576,MATCH('Estadísticas BCR'!GZ$5,BCR!$A:$A,0),MATCH('Estadísticas BCR'!$B82,BCR!$1:$1,0))),AVERAGE(GN82:GY82)),"")</f>
        <v>0</v>
      </c>
      <c r="HA82" s="59">
        <f>+IFERROR(IF(ISTEXT(HA$5)=FALSE,(INDEX(BCR!$1:$1048576,MATCH('Estadísticas BCR'!HA$5,BCR!$A:$A,0),MATCH('Estadísticas BCR'!$B82,BCR!$1:$1,0))),AVERAGE(GO82:GZ82)),"")</f>
        <v>0</v>
      </c>
      <c r="HB82" s="59">
        <f>+IFERROR(IF(ISTEXT(HB$5)=FALSE,(INDEX(BCR!$1:$1048576,MATCH('Estadísticas BCR'!HB$5,BCR!$A:$A,0),MATCH('Estadísticas BCR'!$B82,BCR!$1:$1,0))),AVERAGE(GP82:HA82)),"")</f>
        <v>0</v>
      </c>
      <c r="HC82" s="60">
        <f>+IFERROR(IF(ISTEXT(HC$5)=FALSE,(INDEX(BCR!$1:$1048576,MATCH('Estadísticas BCR'!HC$5,BCR!$A:$A,0),MATCH('Estadísticas BCR'!$B82,BCR!$1:$1,0))),AVERAGE(GQ82:HB82)),"")</f>
        <v>0</v>
      </c>
      <c r="HD82" s="59">
        <f>+IFERROR(IF(ISTEXT(HD$5)=FALSE,(INDEX(BCR!$1:$1048576,MATCH('Estadísticas BCR'!HD$5,BCR!$A:$A,0),MATCH('Estadísticas BCR'!$B82,BCR!$1:$1,0))),AVERAGE(GR82:HC82)),"")</f>
        <v>0</v>
      </c>
      <c r="HE82" s="59">
        <f>+IFERROR(IF(ISTEXT(HE$5)=FALSE,(INDEX(BCR!$1:$1048576,MATCH('Estadísticas BCR'!HE$5,BCR!$A:$A,0),MATCH('Estadísticas BCR'!$B82,BCR!$1:$1,0))),AVERAGE(GS82:HD82)),"")</f>
        <v>0</v>
      </c>
      <c r="HF82" s="59">
        <f>+IFERROR(IF(ISTEXT(HF$5)=FALSE,(INDEX(BCR!$1:$1048576,MATCH('Estadísticas BCR'!HF$5,BCR!$A:$A,0),MATCH('Estadísticas BCR'!$B82,BCR!$1:$1,0))),AVERAGE(GT82:HE82)),"")</f>
        <v>0</v>
      </c>
      <c r="HG82" s="59">
        <f>+IFERROR(IF(ISTEXT(HG$5)=FALSE,(INDEX(BCR!$1:$1048576,MATCH('Estadísticas BCR'!HG$5,BCR!$A:$A,0),MATCH('Estadísticas BCR'!$B82,BCR!$1:$1,0))),AVERAGE(GU82:HF82)),"")</f>
        <v>0</v>
      </c>
      <c r="HH82" s="59">
        <f>+IFERROR(IF(ISTEXT(HH$5)=FALSE,(INDEX(BCR!$1:$1048576,MATCH('Estadísticas BCR'!HH$5,BCR!$A:$A,0),MATCH('Estadísticas BCR'!$B82,BCR!$1:$1,0))),AVERAGE(GV82:HG82)),"")</f>
        <v>0</v>
      </c>
      <c r="HI82" s="59">
        <f>+IFERROR(IF(ISTEXT(HI$5)=FALSE,(INDEX(BCR!$1:$1048576,MATCH('Estadísticas BCR'!HI$5,BCR!$A:$A,0),MATCH('Estadísticas BCR'!$B82,BCR!$1:$1,0))),AVERAGE(GW82:HH82)),"")</f>
        <v>0</v>
      </c>
      <c r="HJ82" s="59">
        <f>+IFERROR(IF(ISTEXT(HJ$5)=FALSE,(INDEX(BCR!$1:$1048576,MATCH('Estadísticas BCR'!HJ$5,BCR!$A:$A,0),MATCH('Estadísticas BCR'!$B82,BCR!$1:$1,0))),AVERAGE(GX82:HI82)),"")</f>
        <v>0</v>
      </c>
      <c r="HK82" s="59">
        <f>+IFERROR(IF(ISTEXT(HK$5)=FALSE,(INDEX(BCR!$1:$1048576,MATCH('Estadísticas BCR'!HK$5,BCR!$A:$A,0),MATCH('Estadísticas BCR'!$B82,BCR!$1:$1,0))),AVERAGE(GY82:HJ82)),"")</f>
        <v>0</v>
      </c>
      <c r="HL82" s="59">
        <f>+IFERROR(IF(ISTEXT(HL$5)=FALSE,(INDEX(BCR!$1:$1048576,MATCH('Estadísticas BCR'!HL$5,BCR!$A:$A,0),MATCH('Estadísticas BCR'!$B82,BCR!$1:$1,0))),AVERAGE(GZ82:HK82)),"")</f>
        <v>0</v>
      </c>
      <c r="HM82" s="59">
        <f>+IFERROR(IF(ISTEXT(HM$5)=FALSE,(INDEX(BCR!$1:$1048576,MATCH('Estadísticas BCR'!HM$5,BCR!$A:$A,0),MATCH('Estadísticas BCR'!$B82,BCR!$1:$1,0))),AVERAGE(HA82:HL82)),"")</f>
        <v>0</v>
      </c>
      <c r="HN82" s="59">
        <f>+IFERROR(IF(ISTEXT(HN$5)=FALSE,(INDEX(BCR!$1:$1048576,MATCH('Estadísticas BCR'!HN$5,BCR!$A:$A,0),MATCH('Estadísticas BCR'!$B82,BCR!$1:$1,0))),AVERAGE(HB82:HM82)),"")</f>
        <v>0</v>
      </c>
      <c r="HO82" s="59">
        <f>+IFERROR(IF(ISTEXT(HO$5)=FALSE,(INDEX(BCR!$1:$1048576,MATCH('Estadísticas BCR'!HO$5,BCR!$A:$A,0),MATCH('Estadísticas BCR'!$B82,BCR!$1:$1,0))),AVERAGE(HC82:HN82)),"")</f>
        <v>0</v>
      </c>
      <c r="HP82" s="60">
        <f>+IFERROR(IF(ISTEXT(HP$5)=FALSE,(INDEX(BCR!$1:$1048576,MATCH('Estadísticas BCR'!HP$5,BCR!$A:$A,0),MATCH('Estadísticas BCR'!$B82,BCR!$1:$1,0))),AVERAGE(HD82:HO82)),"")</f>
        <v>0</v>
      </c>
      <c r="HQ82" s="59">
        <f>+IFERROR(IF(ISTEXT(HQ$5)=FALSE,(INDEX(BCR!$1:$1048576,MATCH('Estadísticas BCR'!HQ$5,BCR!$A:$A,0),MATCH('Estadísticas BCR'!$B82,BCR!$1:$1,0))),AVERAGE(HE82:HP82)),"")</f>
        <v>0</v>
      </c>
      <c r="HR82" s="59">
        <f>+IFERROR(IF(ISTEXT(HR$5)=FALSE,(INDEX(BCR!$1:$1048576,MATCH('Estadísticas BCR'!HR$5,BCR!$A:$A,0),MATCH('Estadísticas BCR'!$B82,BCR!$1:$1,0))),AVERAGE(HF82:HQ82)),"")</f>
        <v>0</v>
      </c>
      <c r="HS82" s="59">
        <f>+IFERROR(IF(ISTEXT(HS$5)=FALSE,(INDEX(BCR!$1:$1048576,MATCH('Estadísticas BCR'!HS$5,BCR!$A:$A,0),MATCH('Estadísticas BCR'!$B82,BCR!$1:$1,0))),AVERAGE(HG82:HR82)),"")</f>
        <v>0</v>
      </c>
      <c r="HT82" s="59">
        <f>+IFERROR(IF(ISTEXT(HT$5)=FALSE,(INDEX(BCR!$1:$1048576,MATCH('Estadísticas BCR'!HT$5,BCR!$A:$A,0),MATCH('Estadísticas BCR'!$B82,BCR!$1:$1,0))),AVERAGE(HH82:HS82)),"")</f>
        <v>0</v>
      </c>
      <c r="HU82" s="59">
        <f>+IFERROR(IF(ISTEXT(HU$5)=FALSE,(INDEX(BCR!$1:$1048576,MATCH('Estadísticas BCR'!HU$5,BCR!$A:$A,0),MATCH('Estadísticas BCR'!$B82,BCR!$1:$1,0))),AVERAGE(HI82:HT82)),"")</f>
        <v>0</v>
      </c>
      <c r="HV82" s="59">
        <f>+IFERROR(IF(ISTEXT(HV$5)=FALSE,(INDEX(BCR!$1:$1048576,MATCH('Estadísticas BCR'!HV$5,BCR!$A:$A,0),MATCH('Estadísticas BCR'!$B82,BCR!$1:$1,0))),AVERAGE(HJ82:HU82)),"")</f>
        <v>0</v>
      </c>
      <c r="HW82" s="59">
        <f>+IFERROR(IF(ISTEXT(HW$5)=FALSE,(INDEX(BCR!$1:$1048576,MATCH('Estadísticas BCR'!HW$5,BCR!$A:$A,0),MATCH('Estadísticas BCR'!$B82,BCR!$1:$1,0))),AVERAGE(HK82:HV82)),"")</f>
        <v>0</v>
      </c>
      <c r="HX82" s="59">
        <f>+IFERROR(IF(ISTEXT(HX$5)=FALSE,(INDEX(BCR!$1:$1048576,MATCH('Estadísticas BCR'!HX$5,BCR!$A:$A,0),MATCH('Estadísticas BCR'!$B82,BCR!$1:$1,0))),AVERAGE(HL82:HW82)),"")</f>
        <v>0</v>
      </c>
      <c r="HY82" s="59">
        <f>+IFERROR(IF(ISTEXT(HY$5)=FALSE,(INDEX(BCR!$1:$1048576,MATCH('Estadísticas BCR'!HY$5,BCR!$A:$A,0),MATCH('Estadísticas BCR'!$B82,BCR!$1:$1,0))),AVERAGE(HM82:HX82)),"")</f>
        <v>0</v>
      </c>
      <c r="HZ82" s="59">
        <f>+IFERROR(IF(ISTEXT(HZ$5)=FALSE,(INDEX(BCR!$1:$1048576,MATCH('Estadísticas BCR'!HZ$5,BCR!$A:$A,0),MATCH('Estadísticas BCR'!$B82,BCR!$1:$1,0))),AVERAGE(HN82:HY82)),"")</f>
        <v>0</v>
      </c>
      <c r="IA82" s="59">
        <f>+IFERROR(IF(ISTEXT(IA$5)=FALSE,(INDEX(BCR!$1:$1048576,MATCH('Estadísticas BCR'!IA$5,BCR!$A:$A,0),MATCH('Estadísticas BCR'!$B82,BCR!$1:$1,0))),AVERAGE(HO82:HZ82)),"")</f>
        <v>0</v>
      </c>
      <c r="IB82" s="59">
        <f>+IFERROR(IF(ISTEXT(IB$5)=FALSE,(INDEX(BCR!$1:$1048576,MATCH('Estadísticas BCR'!IB$5,BCR!$A:$A,0),MATCH('Estadísticas BCR'!$B82,BCR!$1:$1,0))),AVERAGE(HP82:IA82)),"")</f>
        <v>0</v>
      </c>
      <c r="IC82" s="60">
        <f>+IFERROR(IF(ISTEXT(IC$5)=FALSE,(INDEX(BCR!$1:$1048576,MATCH('Estadísticas BCR'!IC$5,BCR!$A:$A,0),MATCH('Estadísticas BCR'!$B82,BCR!$1:$1,0))),AVERAGE(HQ82:IB82)),"")</f>
        <v>0</v>
      </c>
      <c r="ID82" s="59">
        <f>+IFERROR(IF(ISTEXT(ID$5)=FALSE,(INDEX(BCR!$1:$1048576,MATCH('Estadísticas BCR'!ID$5,BCR!$A:$A,0),MATCH('Estadísticas BCR'!$B82,BCR!$1:$1,0))),AVERAGE(HR82:IC82)),"")</f>
        <v>0</v>
      </c>
      <c r="IE82" s="59">
        <f>+IFERROR(IF(ISTEXT(IE$5)=FALSE,(INDEX(BCR!$1:$1048576,MATCH('Estadísticas BCR'!IE$5,BCR!$A:$A,0),MATCH('Estadísticas BCR'!$B82,BCR!$1:$1,0))),AVERAGE(HS82:ID82)),"")</f>
        <v>0</v>
      </c>
      <c r="IF82" s="59">
        <f>+IFERROR(IF(ISTEXT(IF$5)=FALSE,(INDEX(BCR!$1:$1048576,MATCH('Estadísticas BCR'!IF$5,BCR!$A:$A,0),MATCH('Estadísticas BCR'!$B82,BCR!$1:$1,0))),AVERAGE(HT82:IE82)),"")</f>
        <v>0</v>
      </c>
      <c r="IG82" s="59">
        <f>+IFERROR(IF(ISTEXT(IG$5)=FALSE,(INDEX(BCR!$1:$1048576,MATCH('Estadísticas BCR'!IG$5,BCR!$A:$A,0),MATCH('Estadísticas BCR'!$B82,BCR!$1:$1,0))),AVERAGE(HU82:IF82)),"")</f>
        <v>0</v>
      </c>
      <c r="IH82" s="59">
        <f>+IFERROR(IF(ISTEXT(IH$5)=FALSE,(INDEX(BCR!$1:$1048576,MATCH('Estadísticas BCR'!IH$5,BCR!$A:$A,0),MATCH('Estadísticas BCR'!$B82,BCR!$1:$1,0))),AVERAGE(HV82:IG82)),"")</f>
        <v>0</v>
      </c>
      <c r="II82" s="59">
        <f>+IFERROR(IF(ISTEXT(II$5)=FALSE,(INDEX(BCR!$1:$1048576,MATCH('Estadísticas BCR'!II$5,BCR!$A:$A,0),MATCH('Estadísticas BCR'!$B82,BCR!$1:$1,0))),AVERAGE(HW82:IH82)),"")</f>
        <v>0</v>
      </c>
      <c r="IJ82" s="59">
        <f>+IFERROR(IF(ISTEXT(IJ$5)=FALSE,(INDEX(BCR!$1:$1048576,MATCH('Estadísticas BCR'!IJ$5,BCR!$A:$A,0),MATCH('Estadísticas BCR'!$B82,BCR!$1:$1,0))),AVERAGE(HX82:II82)),"")</f>
        <v>0</v>
      </c>
      <c r="IK82" s="59">
        <f>+IFERROR(IF(ISTEXT(IK$5)=FALSE,(INDEX(BCR!$1:$1048576,MATCH('Estadísticas BCR'!IK$5,BCR!$A:$A,0),MATCH('Estadísticas BCR'!$B82,BCR!$1:$1,0))),AVERAGE(HY82:IJ82)),"")</f>
        <v>0</v>
      </c>
      <c r="IL82" s="59">
        <f>+IFERROR(IF(ISTEXT(IL$5)=FALSE,(INDEX(BCR!$1:$1048576,MATCH('Estadísticas BCR'!IL$5,BCR!$A:$A,0),MATCH('Estadísticas BCR'!$B82,BCR!$1:$1,0))),AVERAGE(HZ82:IK82)),"")</f>
        <v>0</v>
      </c>
      <c r="IM82" s="59">
        <f>+IFERROR(IF(ISTEXT(IM$5)=FALSE,(INDEX(BCR!$1:$1048576,MATCH('Estadísticas BCR'!IM$5,BCR!$A:$A,0),MATCH('Estadísticas BCR'!$B82,BCR!$1:$1,0))),AVERAGE(IA82:IL82)),"")</f>
        <v>0</v>
      </c>
      <c r="IN82" s="59">
        <f>+IFERROR(IF(ISTEXT(IN$5)=FALSE,(INDEX(BCR!$1:$1048576,MATCH('Estadísticas BCR'!IN$5,BCR!$A:$A,0),MATCH('Estadísticas BCR'!$B82,BCR!$1:$1,0))),AVERAGE(IB82:IM82)),"")</f>
        <v>0</v>
      </c>
      <c r="IO82" s="59">
        <f>+IFERROR(IF(ISTEXT(IO$5)=FALSE,(INDEX(BCR!$1:$1048576,MATCH('Estadísticas BCR'!IO$5,BCR!$A:$A,0),MATCH('Estadísticas BCR'!$B82,BCR!$1:$1,0))),AVERAGE(IC82:IN82)),"")</f>
        <v>0</v>
      </c>
      <c r="IP82" s="60">
        <f>+IFERROR(IF(ISTEXT(IP$5)=FALSE,(INDEX(BCR!$1:$1048576,MATCH('Estadísticas BCR'!IP$5,BCR!$A:$A,0),MATCH('Estadísticas BCR'!$B82,BCR!$1:$1,0))),AVERAGE(ID82:IO82)),"")</f>
        <v>0</v>
      </c>
      <c r="IQ82" s="59">
        <f>+IFERROR(IF(ISTEXT(IQ$5)=FALSE,(INDEX(BCR!$1:$1048576,MATCH('Estadísticas BCR'!IQ$5,BCR!$A:$A,0),MATCH('Estadísticas BCR'!$B82,BCR!$1:$1,0))),AVERAGE(IE82:IP82)),"")</f>
        <v>0</v>
      </c>
      <c r="IR82" s="59">
        <f>+IFERROR(IF(ISTEXT(IR$5)=FALSE,(INDEX(BCR!$1:$1048576,MATCH('Estadísticas BCR'!IR$5,BCR!$A:$A,0),MATCH('Estadísticas BCR'!$B82,BCR!$1:$1,0))),AVERAGE(IF82:IQ82)),"")</f>
        <v>0</v>
      </c>
      <c r="IS82" s="59">
        <f>+IFERROR(IF(ISTEXT(IS$5)=FALSE,(INDEX(BCR!$1:$1048576,MATCH('Estadísticas BCR'!IS$5,BCR!$A:$A,0),MATCH('Estadísticas BCR'!$B82,BCR!$1:$1,0))),AVERAGE(IG82:IR82)),"")</f>
        <v>0</v>
      </c>
      <c r="IT82" s="59">
        <f>+IFERROR(IF(ISTEXT(IT$5)=FALSE,(INDEX(BCR!$1:$1048576,MATCH('Estadísticas BCR'!IT$5,BCR!$A:$A,0),MATCH('Estadísticas BCR'!$B82,BCR!$1:$1,0))),AVERAGE(IH82:IS82)),"")</f>
        <v>0</v>
      </c>
      <c r="IU82" s="59">
        <f>+IFERROR(IF(ISTEXT(IU$5)=FALSE,(INDEX(BCR!$1:$1048576,MATCH('Estadísticas BCR'!IU$5,BCR!$A:$A,0),MATCH('Estadísticas BCR'!$B82,BCR!$1:$1,0))),AVERAGE(II82:IT82)),"")</f>
        <v>0</v>
      </c>
      <c r="IV82" s="59">
        <f>+IFERROR(IF(ISTEXT(IV$5)=FALSE,(INDEX(BCR!$1:$1048576,MATCH('Estadísticas BCR'!IV$5,BCR!$A:$A,0),MATCH('Estadísticas BCR'!$B82,BCR!$1:$1,0))),AVERAGE(IJ82:IU82)),"")</f>
        <v>0</v>
      </c>
      <c r="IW82" s="59">
        <f>+IFERROR(IF(ISTEXT(IW$5)=FALSE,(INDEX(BCR!$1:$1048576,MATCH('Estadísticas BCR'!IW$5,BCR!$A:$A,0),MATCH('Estadísticas BCR'!$B82,BCR!$1:$1,0))),AVERAGE(IK82:IV82)),"")</f>
        <v>0</v>
      </c>
      <c r="IX82" s="59">
        <f>+IFERROR(IF(ISTEXT(IX$5)=FALSE,(INDEX(BCR!$1:$1048576,MATCH('Estadísticas BCR'!IX$5,BCR!$A:$A,0),MATCH('Estadísticas BCR'!$B82,BCR!$1:$1,0))),AVERAGE(IL82:IW82)),"")</f>
        <v>0</v>
      </c>
      <c r="IY82" s="59">
        <f>+IFERROR(IF(ISTEXT(IY$5)=FALSE,(INDEX(BCR!$1:$1048576,MATCH('Estadísticas BCR'!IY$5,BCR!$A:$A,0),MATCH('Estadísticas BCR'!$B82,BCR!$1:$1,0))),AVERAGE(IM82:IX82)),"")</f>
        <v>0</v>
      </c>
      <c r="IZ82" s="59">
        <f>+IFERROR(IF(ISTEXT(IZ$5)=FALSE,(INDEX(BCR!$1:$1048576,MATCH('Estadísticas BCR'!IZ$5,BCR!$A:$A,0),MATCH('Estadísticas BCR'!$B82,BCR!$1:$1,0))),AVERAGE(IN82:IY82)),"")</f>
        <v>0</v>
      </c>
      <c r="JA82" s="59">
        <f>+IFERROR(IF(ISTEXT(JA$5)=FALSE,(INDEX(BCR!$1:$1048576,MATCH('Estadísticas BCR'!JA$5,BCR!$A:$A,0),MATCH('Estadísticas BCR'!$B82,BCR!$1:$1,0))),AVERAGE(IO82:IZ82)),"")</f>
        <v>0</v>
      </c>
      <c r="JB82" s="59">
        <f>+IFERROR(IF(ISTEXT(JB$5)=FALSE,(INDEX(BCR!$1:$1048576,MATCH('Estadísticas BCR'!JB$5,BCR!$A:$A,0),MATCH('Estadísticas BCR'!$B82,BCR!$1:$1,0))),AVERAGE(IP82:JA82)),"")</f>
        <v>0</v>
      </c>
      <c r="JC82" s="60">
        <f>+IFERROR(IF(ISTEXT(JC$5)=FALSE,(INDEX(BCR!$1:$1048576,MATCH('Estadísticas BCR'!JC$5,BCR!$A:$A,0),MATCH('Estadísticas BCR'!$B82,BCR!$1:$1,0))),AVERAGE(IQ82:JB82)),"")</f>
        <v>0</v>
      </c>
      <c r="JD82" s="59">
        <f>+IFERROR(IF(ISTEXT(JD$5)=FALSE,(INDEX(BCR!$1:$1048576,MATCH('Estadísticas BCR'!JD$5,BCR!$A:$A,0),MATCH('Estadísticas BCR'!$B82,BCR!$1:$1,0))),AVERAGE(IR82:JC82)),"")</f>
        <v>0</v>
      </c>
      <c r="JE82" s="59">
        <f>+IFERROR(IF(ISTEXT(JE$5)=FALSE,(INDEX(BCR!$1:$1048576,MATCH('Estadísticas BCR'!JE$5,BCR!$A:$A,0),MATCH('Estadísticas BCR'!$B82,BCR!$1:$1,0))),AVERAGE(IS82:JD82)),"")</f>
        <v>0</v>
      </c>
      <c r="JF82" s="59">
        <f>+IFERROR(IF(ISTEXT(JF$5)=FALSE,(INDEX(BCR!$1:$1048576,MATCH('Estadísticas BCR'!JF$5,BCR!$A:$A,0),MATCH('Estadísticas BCR'!$B82,BCR!$1:$1,0))),AVERAGE(IT82:JE82)),"")</f>
        <v>0</v>
      </c>
      <c r="JG82" s="59">
        <f>+IFERROR(IF(ISTEXT(JG$5)=FALSE,(INDEX(BCR!$1:$1048576,MATCH('Estadísticas BCR'!JG$5,BCR!$A:$A,0),MATCH('Estadísticas BCR'!$B82,BCR!$1:$1,0))),AVERAGE(IU82:JF82)),"")</f>
        <v>0</v>
      </c>
      <c r="JH82" s="59">
        <f>+IFERROR(IF(ISTEXT(JH$5)=FALSE,(INDEX(BCR!$1:$1048576,MATCH('Estadísticas BCR'!JH$5,BCR!$A:$A,0),MATCH('Estadísticas BCR'!$B82,BCR!$1:$1,0))),AVERAGE(IV82:JG82)),"")</f>
        <v>0</v>
      </c>
      <c r="JI82" s="59">
        <f>+IFERROR(IF(ISTEXT(JI$5)=FALSE,(INDEX(BCR!$1:$1048576,MATCH('Estadísticas BCR'!JI$5,BCR!$A:$A,0),MATCH('Estadísticas BCR'!$B82,BCR!$1:$1,0))),AVERAGE(IW82:JH82)),"")</f>
        <v>0</v>
      </c>
      <c r="JJ82" s="59">
        <f>+IFERROR(IF(ISTEXT(JJ$5)=FALSE,(INDEX(BCR!$1:$1048576,MATCH('Estadísticas BCR'!JJ$5,BCR!$A:$A,0),MATCH('Estadísticas BCR'!$B82,BCR!$1:$1,0))),AVERAGE(IX82:JI82)),"")</f>
        <v>0</v>
      </c>
      <c r="JK82" s="59">
        <f>+IFERROR(IF(ISTEXT(JK$5)=FALSE,(INDEX(BCR!$1:$1048576,MATCH('Estadísticas BCR'!JK$5,BCR!$A:$A,0),MATCH('Estadísticas BCR'!$B82,BCR!$1:$1,0))),AVERAGE(IY82:JJ82)),"")</f>
        <v>0</v>
      </c>
      <c r="JL82" s="59">
        <f>+IFERROR(IF(ISTEXT(JL$5)=FALSE,(INDEX(BCR!$1:$1048576,MATCH('Estadísticas BCR'!JL$5,BCR!$A:$A,0),MATCH('Estadísticas BCR'!$B82,BCR!$1:$1,0))),AVERAGE(IZ82:JK82)),"")</f>
        <v>0</v>
      </c>
      <c r="JM82" s="59">
        <f>+IFERROR(IF(ISTEXT(JM$5)=FALSE,(INDEX(BCR!$1:$1048576,MATCH('Estadísticas BCR'!JM$5,BCR!$A:$A,0),MATCH('Estadísticas BCR'!$B82,BCR!$1:$1,0))),AVERAGE(JA82:JL82)),"")</f>
        <v>51.6666666666667</v>
      </c>
      <c r="JN82" s="59">
        <f>+IFERROR(IF(ISTEXT(JN$5)=FALSE,(INDEX(BCR!$1:$1048576,MATCH('Estadísticas BCR'!JN$5,BCR!$A:$A,0),MATCH('Estadísticas BCR'!$B82,BCR!$1:$1,0))),AVERAGE(JB82:JM82)),"")</f>
        <v>52</v>
      </c>
      <c r="JO82" s="59">
        <f>+IFERROR(IF(ISTEXT(JO$5)=FALSE,(INDEX(BCR!$1:$1048576,MATCH('Estadísticas BCR'!JO$5,BCR!$A:$A,0),MATCH('Estadísticas BCR'!$B82,BCR!$1:$1,0))),AVERAGE(JC82:JN82)),"")</f>
        <v>52.380952380952401</v>
      </c>
      <c r="JP82" s="60">
        <f>+IFERROR(IF(ISTEXT(JP$5)=FALSE,(INDEX(BCR!$1:$1048576,MATCH('Estadísticas BCR'!JP$5,BCR!$A:$A,0),MATCH('Estadísticas BCR'!$B82,BCR!$1:$1,0))),AVERAGE(JD82:JO82)),"")</f>
        <v>13.003968253968258</v>
      </c>
      <c r="JQ82" s="59">
        <f>+IFERROR(IF(ISTEXT(JQ$5)=FALSE,(INDEX(BCR!$1:$1048576,MATCH('Estadísticas BCR'!JQ$5,BCR!$A:$A,0),MATCH('Estadísticas BCR'!$B82,BCR!$1:$1,0))),AVERAGE(JE82:JP82)),"")</f>
        <v>33</v>
      </c>
      <c r="JR82" s="59">
        <f>+IFERROR(IF(ISTEXT(JR$5)=FALSE,(INDEX(BCR!$1:$1048576,MATCH('Estadísticas BCR'!JR$5,BCR!$A:$A,0),MATCH('Estadísticas BCR'!$B82,BCR!$1:$1,0))),AVERAGE(JF82:JQ82)),"")</f>
        <v>29</v>
      </c>
      <c r="JS82" s="59">
        <f>+IFERROR(IF(ISTEXT(JS$5)=FALSE,(INDEX(BCR!$1:$1048576,MATCH('Estadísticas BCR'!JS$5,BCR!$A:$A,0),MATCH('Estadísticas BCR'!$B82,BCR!$1:$1,0))),AVERAGE(JG82:JR82)),"")</f>
        <v>45.652173913043498</v>
      </c>
      <c r="JT82" s="59">
        <f>+IFERROR(IF(ISTEXT(JT$5)=FALSE,(INDEX(BCR!$1:$1048576,MATCH('Estadísticas BCR'!JT$5,BCR!$A:$A,0),MATCH('Estadísticas BCR'!$B82,BCR!$1:$1,0))),AVERAGE(JH82:JS82)),"")</f>
        <v>44.1860465116279</v>
      </c>
      <c r="JU82" s="59">
        <f>+IFERROR(IF(ISTEXT(JU$5)=FALSE,(INDEX(BCR!$1:$1048576,MATCH('Estadísticas BCR'!JU$5,BCR!$A:$A,0),MATCH('Estadísticas BCR'!$B82,BCR!$1:$1,0))),AVERAGE(JI82:JT82)),"")</f>
        <v>38.095238095238102</v>
      </c>
      <c r="JV82" s="59">
        <f>+IFERROR(IF(ISTEXT(JV$5)=FALSE,(INDEX(BCR!$1:$1048576,MATCH('Estadísticas BCR'!JV$5,BCR!$A:$A,0),MATCH('Estadísticas BCR'!$B82,BCR!$1:$1,0))),AVERAGE(JJ82:JU82)),"")</f>
        <v>46.590909090909101</v>
      </c>
      <c r="JW82" s="59">
        <f>+IFERROR(IF(ISTEXT(JW$5)=FALSE,(INDEX(BCR!$1:$1048576,MATCH('Estadísticas BCR'!JW$5,BCR!$A:$A,0),MATCH('Estadísticas BCR'!$B82,BCR!$1:$1,0))),AVERAGE(JK82:JV82)),"")</f>
        <v>58.571428571428598</v>
      </c>
      <c r="JX82" s="59">
        <f>+IFERROR(IF(ISTEXT(JX$5)=FALSE,(INDEX(BCR!$1:$1048576,MATCH('Estadísticas BCR'!JX$5,BCR!$A:$A,0),MATCH('Estadísticas BCR'!$B82,BCR!$1:$1,0))),AVERAGE(JL82:JW82)),"")</f>
        <v>47.9166666666667</v>
      </c>
      <c r="JY82" s="59">
        <f>+IFERROR(IF(ISTEXT(JY$5)=FALSE,(INDEX(BCR!$1:$1048576,MATCH('Estadísticas BCR'!JY$5,BCR!$A:$A,0),MATCH('Estadísticas BCR'!$B82,BCR!$1:$1,0))),AVERAGE(JM82:JX82)),"")</f>
        <v>41.860465116279101</v>
      </c>
      <c r="JZ82" s="59">
        <f>+IFERROR(IF(ISTEXT(JZ$5)=FALSE,(INDEX(BCR!$1:$1048576,MATCH('Estadísticas BCR'!JZ$5,BCR!$A:$A,0),MATCH('Estadísticas BCR'!$B82,BCR!$1:$1,0))),AVERAGE(JN82:JY82)),"")</f>
        <v>57.692307692307701</v>
      </c>
      <c r="KA82" s="59">
        <f>+IFERROR(IF(ISTEXT(KA$5)=FALSE,(INDEX(BCR!$1:$1048576,MATCH('Estadísticas BCR'!KA$5,BCR!$A:$A,0),MATCH('Estadísticas BCR'!$B82,BCR!$1:$1,0))),AVERAGE(JO82:JZ82)),"")</f>
        <v>63.636363636363598</v>
      </c>
      <c r="KB82" s="59">
        <f>+IFERROR(IF(ISTEXT(KB$5)=FALSE,(INDEX(BCR!$1:$1048576,MATCH('Estadísticas BCR'!KB$5,BCR!$A:$A,0),MATCH('Estadísticas BCR'!$B82,BCR!$1:$1,0))),AVERAGE(JP82:KA82)),"")</f>
        <v>53.571428571428598</v>
      </c>
      <c r="KC82" s="60">
        <f>+IFERROR(IF(ISTEXT(KC$5)=FALSE,(INDEX(BCR!$1:$1048576,MATCH('Estadísticas BCR'!KC$5,BCR!$A:$A,0),MATCH('Estadísticas BCR'!$B82,BCR!$1:$1,0))),AVERAGE(JQ82:KB82)),"")</f>
        <v>46.647752322107728</v>
      </c>
      <c r="KD82" s="59">
        <f>+IFERROR(IF(ISTEXT(KD$5)=FALSE,(INDEX(BCR!$1:$1048576,MATCH('Estadísticas BCR'!KD$5,BCR!$A:$A,0),MATCH('Estadísticas BCR'!$B82,BCR!$1:$1,0))),AVERAGE(JR82:KC82)),"")</f>
        <v>47.2222222222222</v>
      </c>
      <c r="KE82" s="59">
        <f>+IFERROR(IF(ISTEXT(KE$5)=FALSE,(INDEX(BCR!$1:$1048576,MATCH('Estadísticas BCR'!KE$5,BCR!$A:$A,0),MATCH('Estadísticas BCR'!$B82,BCR!$1:$1,0))),AVERAGE(JS82:KD82)),"")</f>
        <v>43.023255813953497</v>
      </c>
      <c r="KF82" s="59">
        <f>+IFERROR(IF(ISTEXT(KF$5)=FALSE,(INDEX(BCR!$1:$1048576,MATCH('Estadísticas BCR'!KF$5,BCR!$A:$A,0),MATCH('Estadísticas BCR'!$B82,BCR!$1:$1,0))),AVERAGE(JT82:KE82)),"")</f>
        <v>52.173913043478301</v>
      </c>
      <c r="KG82" s="59">
        <f>+IFERROR(IF(ISTEXT(KG$5)=FALSE,(INDEX(BCR!$1:$1048576,MATCH('Estadísticas BCR'!KG$5,BCR!$A:$A,0),MATCH('Estadísticas BCR'!$B82,BCR!$1:$1,0))),AVERAGE(JU82:KF82)),"")</f>
        <v>43.75</v>
      </c>
      <c r="KH82" s="59">
        <f>+IFERROR(IF(ISTEXT(KH$5)=FALSE,(INDEX(BCR!$1:$1048576,MATCH('Estadísticas BCR'!KH$5,BCR!$A:$A,0),MATCH('Estadísticas BCR'!$B82,BCR!$1:$1,0))),AVERAGE(JV82:KG82)),"")</f>
        <v>45.588235294117702</v>
      </c>
      <c r="KI82" s="59">
        <f>+IFERROR(IF(ISTEXT(KI$5)=FALSE,(INDEX(BCR!$1:$1048576,MATCH('Estadísticas BCR'!KI$5,BCR!$A:$A,0),MATCH('Estadísticas BCR'!$B82,BCR!$1:$1,0))),AVERAGE(JW82:KH82)),"")</f>
        <v>41.860465116279101</v>
      </c>
      <c r="KJ82" s="59">
        <f>+IFERROR(IF(ISTEXT(KJ$5)=FALSE,(INDEX(BCR!$1:$1048576,MATCH('Estadísticas BCR'!KJ$5,BCR!$A:$A,0),MATCH('Estadísticas BCR'!$B82,BCR!$1:$1,0))),AVERAGE(JX82:KI82)),"")</f>
        <v>55.405405405405403</v>
      </c>
      <c r="KK82" s="59">
        <f>+IFERROR(IF(ISTEXT(KK$5)=FALSE,(INDEX(BCR!$1:$1048576,MATCH('Estadísticas BCR'!KK$5,BCR!$A:$A,0),MATCH('Estadísticas BCR'!$B82,BCR!$1:$1,0))),AVERAGE(JY82:KJ82)),"")</f>
        <v>53.125</v>
      </c>
      <c r="KL82" s="59">
        <f>+IFERROR(IF(ISTEXT(KL$5)=FALSE,(INDEX(BCR!$1:$1048576,MATCH('Estadísticas BCR'!KL$5,BCR!$A:$A,0),MATCH('Estadísticas BCR'!$B82,BCR!$1:$1,0))),AVERAGE(JZ82:KK82)),"")</f>
        <v>47.5</v>
      </c>
      <c r="KM82" s="59">
        <f>+IFERROR(IF(ISTEXT(KM$5)=FALSE,(INDEX(BCR!$1:$1048576,MATCH('Estadísticas BCR'!KM$5,BCR!$A:$A,0),MATCH('Estadísticas BCR'!$B82,BCR!$1:$1,0))),AVERAGE(KA82:KL82)),"")</f>
        <v>48.275862068965502</v>
      </c>
      <c r="KN82" s="59">
        <f>+IFERROR(IF(ISTEXT(KN$5)=FALSE,(INDEX(BCR!$1:$1048576,MATCH('Estadísticas BCR'!KN$5,BCR!$A:$A,0),MATCH('Estadísticas BCR'!$B82,BCR!$1:$1,0))),AVERAGE(KB82:KM82)),"")</f>
        <v>53.3333333333333</v>
      </c>
      <c r="KO82" s="59">
        <f>+IFERROR(IF(ISTEXT(KO$5)=FALSE,(INDEX(BCR!$1:$1048576,MATCH('Estadísticas BCR'!KO$5,BCR!$A:$A,0),MATCH('Estadísticas BCR'!$B82,BCR!$1:$1,0))),AVERAGE(KC82:KN82)),"")</f>
        <v>55.128205128205103</v>
      </c>
      <c r="KP82" s="60">
        <f>+IFERROR(IF(ISTEXT(KP$5)=FALSE,(INDEX(BCR!$1:$1048576,MATCH('Estadísticas BCR'!KP$5,BCR!$A:$A,0),MATCH('Estadísticas BCR'!$B82,BCR!$1:$1,0))),AVERAGE(KD82:KO82)),"")</f>
        <v>48.865491452163347</v>
      </c>
      <c r="KQ82" s="59">
        <f>+IFERROR(IF(ISTEXT(KQ$5)=FALSE,(INDEX(BCR!$1:$1048576,MATCH('Estadísticas BCR'!KQ$5,BCR!$A:$A,0),MATCH('Estadísticas BCR'!$B82,BCR!$1:$1,0))),AVERAGE(KE82:KP82)),"")</f>
        <v>31.6666666666667</v>
      </c>
      <c r="KR82" s="59">
        <f>+IFERROR(IF(ISTEXT(KR$5)=FALSE,(INDEX(BCR!$1:$1048576,MATCH('Estadísticas BCR'!KR$5,BCR!$A:$A,0),MATCH('Estadísticas BCR'!$B82,BCR!$1:$1,0))),AVERAGE(KF82:KQ82)),"")</f>
        <v>50</v>
      </c>
      <c r="KS82" s="59">
        <f>+IFERROR(IF(ISTEXT(KS$5)=FALSE,(INDEX(BCR!$1:$1048576,MATCH('Estadísticas BCR'!KS$5,BCR!$A:$A,0),MATCH('Estadísticas BCR'!$B82,BCR!$1:$1,0))),AVERAGE(KG82:KR82)),"")</f>
        <v>50</v>
      </c>
      <c r="KT82" s="59">
        <f>+IFERROR(IF(ISTEXT(KT$5)=FALSE,(INDEX(BCR!$1:$1048576,MATCH('Estadísticas BCR'!KT$5,BCR!$A:$A,0),MATCH('Estadísticas BCR'!$B82,BCR!$1:$1,0))),AVERAGE(KH82:KS82)),"")</f>
        <v>50</v>
      </c>
      <c r="KU82" s="59">
        <f>+IFERROR(IF(ISTEXT(KU$5)=FALSE,(INDEX(BCR!$1:$1048576,MATCH('Estadísticas BCR'!KU$5,BCR!$A:$A,0),MATCH('Estadísticas BCR'!$B82,BCR!$1:$1,0))),AVERAGE(KI82:KT82)),"")</f>
        <v>48.529411764705898</v>
      </c>
      <c r="KV82" s="59">
        <f>+IFERROR(IF(ISTEXT(KV$5)=FALSE,(INDEX(BCR!$1:$1048576,MATCH('Estadísticas BCR'!KV$5,BCR!$A:$A,0),MATCH('Estadísticas BCR'!$B82,BCR!$1:$1,0))),AVERAGE(KJ82:KU82)),"")</f>
        <v>37.931034482758598</v>
      </c>
      <c r="KW82" s="59">
        <f>+IFERROR(IF(ISTEXT(KW$5)=FALSE,(INDEX(BCR!$1:$1048576,MATCH('Estadísticas BCR'!KW$5,BCR!$A:$A,0),MATCH('Estadísticas BCR'!$B82,BCR!$1:$1,0))),AVERAGE(KK82:KV82)),"")</f>
        <v>48.305084745762699</v>
      </c>
      <c r="KX82" s="59">
        <f>+IFERROR(IF(ISTEXT(KX$5)=FALSE,(INDEX(BCR!$1:$1048576,MATCH('Estadísticas BCR'!KX$5,BCR!$A:$A,0),MATCH('Estadísticas BCR'!$B82,BCR!$1:$1,0))),AVERAGE(KL82:KW82)),"")</f>
        <v>45.238095238095198</v>
      </c>
      <c r="KY82" s="59">
        <f>+IFERROR(IF(ISTEXT(KY$5)=FALSE,(INDEX(BCR!$1:$1048576,MATCH('Estadísticas BCR'!KY$5,BCR!$A:$A,0),MATCH('Estadísticas BCR'!$B82,BCR!$1:$1,0))),AVERAGE(KM82:KX82)),"")</f>
        <v>51.190476190476197</v>
      </c>
      <c r="KZ82" s="59">
        <f>+IFERROR(IF(ISTEXT(KZ$5)=FALSE,(INDEX(BCR!$1:$1048576,MATCH('Estadísticas BCR'!KZ$5,BCR!$A:$A,0),MATCH('Estadísticas BCR'!$B82,BCR!$1:$1,0))),AVERAGE(KN82:KY82)),"")</f>
        <v>47.619047619047599</v>
      </c>
      <c r="LA82" s="59">
        <f>+IFERROR(IF(ISTEXT(LA$5)=FALSE,(INDEX(BCR!$1:$1048576,MATCH('Estadísticas BCR'!LA$5,BCR!$A:$A,0),MATCH('Estadísticas BCR'!$B82,BCR!$1:$1,0))),AVERAGE(KO82:KZ82)),"")</f>
        <v>45.588235294117602</v>
      </c>
      <c r="LB82" s="59">
        <f>+IFERROR(IF(ISTEXT(LB$5)=FALSE,(INDEX(BCR!$1:$1048576,MATCH('Estadísticas BCR'!LB$5,BCR!$A:$A,0),MATCH('Estadísticas BCR'!$B82,BCR!$1:$1,0))),AVERAGE(KP82:LA82)),"")</f>
        <v>57.547169811320799</v>
      </c>
      <c r="LC82" s="60">
        <f>+IFERROR(IF(ISTEXT(LC$5)=FALSE,(INDEX(BCR!$1:$1048576,MATCH('Estadísticas BCR'!LC$5,BCR!$A:$A,0),MATCH('Estadísticas BCR'!$B82,BCR!$1:$1,0))),AVERAGE(KQ82:LB82)),"")</f>
        <v>46.967935151079274</v>
      </c>
      <c r="LD82" s="59">
        <f>+IFERROR(IF(ISTEXT(LD$5)=FALSE,(INDEX(BCR!$1:$1048576,MATCH('Estadísticas BCR'!LD$5,BCR!$A:$A,0),MATCH('Estadísticas BCR'!$B82,BCR!$1:$1,0))),AVERAGE(KR82:LC82)),"")</f>
        <v>44.4444444444444</v>
      </c>
      <c r="LE82" s="59">
        <f>+IFERROR(IF(ISTEXT(LE$5)=FALSE,(INDEX(BCR!$1:$1048576,MATCH('Estadísticas BCR'!LE$5,BCR!$A:$A,0),MATCH('Estadísticas BCR'!$B82,BCR!$1:$1,0))),AVERAGE(KS82:LD82)),"")</f>
        <v>42.307692307692299</v>
      </c>
      <c r="LF82" s="59">
        <f>+IFERROR(IF(ISTEXT(LF$5)=FALSE,(INDEX(BCR!$1:$1048576,MATCH('Estadísticas BCR'!LF$5,BCR!$A:$A,0),MATCH('Estadísticas BCR'!$B82,BCR!$1:$1,0))),AVERAGE(KT82:LE82)),"")</f>
        <v>50</v>
      </c>
      <c r="LG82" s="59">
        <f>+IFERROR(IF(ISTEXT(LG$5)=FALSE,(INDEX(BCR!$1:$1048576,MATCH('Estadísticas BCR'!LG$5,BCR!$A:$A,0),MATCH('Estadísticas BCR'!$B82,BCR!$1:$1,0))),AVERAGE(KU82:LF82)),"")</f>
        <v>40.2777777777778</v>
      </c>
      <c r="LH82" s="59">
        <f>+IFERROR(IF(ISTEXT(LH$5)=FALSE,(INDEX(BCR!$1:$1048576,MATCH('Estadísticas BCR'!LH$5,BCR!$A:$A,0),MATCH('Estadísticas BCR'!$B82,BCR!$1:$1,0))),AVERAGE(KV82:LG82)),"")</f>
        <v>55.8139534883721</v>
      </c>
      <c r="LI82" s="59">
        <f>+IFERROR(IF(ISTEXT(LI$5)=FALSE,(INDEX(BCR!$1:$1048576,MATCH('Estadísticas BCR'!LI$5,BCR!$A:$A,0),MATCH('Estadísticas BCR'!$B82,BCR!$1:$1,0))),AVERAGE(KW82:LH82)),"")</f>
        <v>56.410256410256402</v>
      </c>
      <c r="LJ82" s="59">
        <f>+IFERROR(IF(ISTEXT(LJ$5)=FALSE,(INDEX(BCR!$1:$1048576,MATCH('Estadísticas BCR'!LJ$5,BCR!$A:$A,0),MATCH('Estadísticas BCR'!$B82,BCR!$1:$1,0))),AVERAGE(KX82:LI82)),"")</f>
        <v>62.2222222222222</v>
      </c>
      <c r="LK82" s="59">
        <f>+IFERROR(IF(ISTEXT(LK$5)=FALSE,(INDEX(BCR!$1:$1048576,MATCH('Estadísticas BCR'!LK$5,BCR!$A:$A,0),MATCH('Estadísticas BCR'!$B82,BCR!$1:$1,0))),AVERAGE(KY82:LJ82)),"")</f>
        <v>57.692307692307701</v>
      </c>
      <c r="LL82" s="59">
        <f>+IFERROR(IF(ISTEXT(LL$5)=FALSE,(INDEX(BCR!$1:$1048576,MATCH('Estadísticas BCR'!LL$5,BCR!$A:$A,0),MATCH('Estadísticas BCR'!$B82,BCR!$1:$1,0))),AVERAGE(KZ82:LK82)),"")</f>
        <v>43.023255813953497</v>
      </c>
      <c r="LM82" s="59">
        <f>+IFERROR(IF(ISTEXT(LM$5)=FALSE,(INDEX(BCR!$1:$1048576,MATCH('Estadísticas BCR'!LM$5,BCR!$A:$A,0),MATCH('Estadísticas BCR'!$B82,BCR!$1:$1,0))),AVERAGE(LA82:LL82)),"")</f>
        <v>52.325581395348799</v>
      </c>
      <c r="LN82" s="59">
        <f>+IFERROR(IF(ISTEXT(LN$5)=FALSE,(INDEX(BCR!$1:$1048576,MATCH('Estadísticas BCR'!LN$5,BCR!$A:$A,0),MATCH('Estadísticas BCR'!$B82,BCR!$1:$1,0))),AVERAGE(LB82:LM82)),"")</f>
        <v>52.702702702702702</v>
      </c>
      <c r="LO82" s="59">
        <f>+IFERROR(IF(ISTEXT(LO$5)=FALSE,(INDEX(BCR!$1:$1048576,MATCH('Estadísticas BCR'!LO$5,BCR!$A:$A,0),MATCH('Estadísticas BCR'!$B82,BCR!$1:$1,0))),AVERAGE(LC82:LN82)),"")</f>
        <v>57.692307692307701</v>
      </c>
      <c r="LP82" s="60">
        <f>+IFERROR(IF(ISTEXT(LP$5)=FALSE,(INDEX(BCR!$1:$1048576,MATCH('Estadísticas BCR'!LP$5,BCR!$A:$A,0),MATCH('Estadísticas BCR'!$B82,BCR!$1:$1,0))),AVERAGE(LD82:LO82)),"")</f>
        <v>51.242708495615467</v>
      </c>
      <c r="LQ82" s="59">
        <f>+IFERROR(IF(ISTEXT(LQ$5)=FALSE,(INDEX(BCR!$1:$1048576,MATCH('Estadísticas BCR'!LQ$5,BCR!$A:$A,0),MATCH('Estadísticas BCR'!$B82,BCR!$1:$1,0))),AVERAGE(LE82:LP82)),"")</f>
        <v>35.135135135135101</v>
      </c>
      <c r="LR82" s="59">
        <f>+IFERROR(IF(ISTEXT(LR$5)=FALSE,(INDEX(BCR!$1:$1048576,MATCH('Estadísticas BCR'!LR$5,BCR!$A:$A,0),MATCH('Estadísticas BCR'!$B82,BCR!$1:$1,0))),AVERAGE(LF82:LQ82)),"")</f>
        <v>51.5625</v>
      </c>
      <c r="LS82" s="59">
        <f>+IFERROR(IF(ISTEXT(LS$5)=FALSE,(INDEX(BCR!$1:$1048576,MATCH('Estadísticas BCR'!LS$5,BCR!$A:$A,0),MATCH('Estadísticas BCR'!$B82,BCR!$1:$1,0))),AVERAGE(LG82:LR82)),"")</f>
        <v>45.348837209302303</v>
      </c>
      <c r="LT82" s="59">
        <f>+IFERROR(IF(ISTEXT(LT$5)=FALSE,(INDEX(BCR!$1:$1048576,MATCH('Estadísticas BCR'!LT$5,BCR!$A:$A,0),MATCH('Estadísticas BCR'!$B82,BCR!$1:$1,0))),AVERAGE(LH82:LS82)),"")</f>
        <v>53.846153846153797</v>
      </c>
      <c r="LU82" s="59">
        <f>+IFERROR(IF(ISTEXT(LU$5)=FALSE,(INDEX(BCR!$1:$1048576,MATCH('Estadísticas BCR'!LU$5,BCR!$A:$A,0),MATCH('Estadísticas BCR'!$B82,BCR!$1:$1,0))),AVERAGE(LI82:LT82)),"")</f>
        <v>54.411764705882398</v>
      </c>
      <c r="LV82" s="59">
        <f>+IFERROR(IF(ISTEXT(LV$5)=FALSE,(INDEX(BCR!$1:$1048576,MATCH('Estadísticas BCR'!LV$5,BCR!$A:$A,0),MATCH('Estadísticas BCR'!$B82,BCR!$1:$1,0))),AVERAGE(LJ82:LU82)),"")</f>
        <v>55</v>
      </c>
      <c r="LW82" s="59">
        <f>+IFERROR(IF(ISTEXT(LW$5)=FALSE,(INDEX(BCR!$1:$1048576,MATCH('Estadísticas BCR'!LW$5,BCR!$A:$A,0),MATCH('Estadísticas BCR'!$B82,BCR!$1:$1,0))),AVERAGE(LK82:LV82)),"")</f>
        <v>58.823529411764703</v>
      </c>
      <c r="LX82" s="59">
        <f>+IFERROR(IF(ISTEXT(LX$5)=FALSE,(INDEX(BCR!$1:$1048576,MATCH('Estadísticas BCR'!LX$5,BCR!$A:$A,0),MATCH('Estadísticas BCR'!$B82,BCR!$1:$1,0))),AVERAGE(LL82:LW82)),"")</f>
        <v>56.976744186046503</v>
      </c>
      <c r="LY82" s="59">
        <f>+IFERROR(IF(ISTEXT(LY$5)=FALSE,(INDEX(BCR!$1:$1048576,MATCH('Estadísticas BCR'!LY$5,BCR!$A:$A,0),MATCH('Estadísticas BCR'!$B82,BCR!$1:$1,0))),AVERAGE(LM82:LX82)),"")</f>
        <v>46.341463414634099</v>
      </c>
      <c r="LZ82" s="59">
        <f>+IFERROR(IF(ISTEXT(LZ$5)=FALSE,(INDEX(BCR!$1:$1048576,MATCH('Estadísticas BCR'!LZ$5,BCR!$A:$A,0),MATCH('Estadísticas BCR'!$B82,BCR!$1:$1,0))),AVERAGE(LN82:LY82)),"")</f>
        <v>56.756756756756801</v>
      </c>
      <c r="MA82" s="59">
        <f>+IFERROR(IF(ISTEXT(MA$5)=FALSE,(INDEX(BCR!$1:$1048576,MATCH('Estadísticas BCR'!MA$5,BCR!$A:$A,0),MATCH('Estadísticas BCR'!$B82,BCR!$1:$1,0))),AVERAGE(LO82:LZ82)),"")</f>
        <v>58.695652173912997</v>
      </c>
      <c r="MB82" s="59">
        <f>+IFERROR(IF(ISTEXT(MB$5)=FALSE,(INDEX(BCR!$1:$1048576,MATCH('Estadísticas BCR'!MB$5,BCR!$A:$A,0),MATCH('Estadísticas BCR'!$B82,BCR!$1:$1,0))),AVERAGE(LP82:MA82)),"")</f>
        <v>65</v>
      </c>
      <c r="MC82" s="60">
        <f>+IFERROR(IF(ISTEXT(MC$5)=FALSE,(INDEX(BCR!$1:$1048576,MATCH('Estadísticas BCR'!MC$5,BCR!$A:$A,0),MATCH('Estadísticas BCR'!$B82,BCR!$1:$1,0))),AVERAGE(LQ82:MB82)),"")</f>
        <v>53.158211403299056</v>
      </c>
      <c r="MD82" s="59">
        <f>+IFERROR(IF(ISTEXT(MD$5)=FALSE,(INDEX(BCR!$1:$1048576,MATCH('Estadísticas BCR'!MD$5,BCR!$A:$A,0),MATCH('Estadísticas BCR'!$B82,BCR!$1:$1,0))),AVERAGE(LR82:MC82)),"")</f>
        <v>53.030303030303003</v>
      </c>
      <c r="ME82" s="59">
        <f>+IFERROR(IF(ISTEXT(ME$5)=FALSE,(INDEX(BCR!$1:$1048576,MATCH('Estadísticas BCR'!ME$5,BCR!$A:$A,0),MATCH('Estadísticas BCR'!$B82,BCR!$1:$1,0))),AVERAGE(LS82:MD82)),"")</f>
        <v>51.851851851851798</v>
      </c>
      <c r="MF82" s="59">
        <f>+IFERROR(IF(ISTEXT(MF$5)=FALSE,(INDEX(BCR!$1:$1048576,MATCH('Estadísticas BCR'!MF$5,BCR!$A:$A,0),MATCH('Estadísticas BCR'!$B82,BCR!$1:$1,0))),AVERAGE(LT82:ME82)),"")</f>
        <v>48.3333333333333</v>
      </c>
      <c r="MG82" s="59" t="str">
        <f>+IFERROR(IF(ISTEXT(MG$5)=FALSE,(INDEX(BCR!$1:$1048576,MATCH('Estadísticas BCR'!MG$5,BCR!$A:$A,0),MATCH('Estadísticas BCR'!$B82,BCR!$1:$1,0))),AVERAGE(LU82:MF82)),"")</f>
        <v/>
      </c>
      <c r="MH82" s="59" t="str">
        <f>+IFERROR(IF(ISTEXT(MH$5)=FALSE,(INDEX(BCR!$1:$1048576,MATCH('Estadísticas BCR'!MH$5,BCR!$A:$A,0),MATCH('Estadísticas BCR'!$B82,BCR!$1:$1,0))),AVERAGE(LV82:MG82)),"")</f>
        <v/>
      </c>
      <c r="MI82" s="59" t="str">
        <f>+IFERROR(IF(ISTEXT(MI$5)=FALSE,(INDEX(BCR!$1:$1048576,MATCH('Estadísticas BCR'!MI$5,BCR!$A:$A,0),MATCH('Estadísticas BCR'!$B82,BCR!$1:$1,0))),AVERAGE(LW82:MH82)),"")</f>
        <v/>
      </c>
      <c r="MJ82" s="59" t="str">
        <f>+IFERROR(IF(ISTEXT(MJ$5)=FALSE,(INDEX(BCR!$1:$1048576,MATCH('Estadísticas BCR'!MJ$5,BCR!$A:$A,0),MATCH('Estadísticas BCR'!$B82,BCR!$1:$1,0))),AVERAGE(LX82:MI82)),"")</f>
        <v/>
      </c>
      <c r="MK82" s="59" t="str">
        <f>+IFERROR(IF(ISTEXT(MK$5)=FALSE,(INDEX(BCR!$1:$1048576,MATCH('Estadísticas BCR'!MK$5,BCR!$A:$A,0),MATCH('Estadísticas BCR'!$B82,BCR!$1:$1,0))),AVERAGE(LY82:MJ82)),"")</f>
        <v/>
      </c>
      <c r="ML82" s="59" t="str">
        <f>+IFERROR(IF(ISTEXT(ML$5)=FALSE,(INDEX(BCR!$1:$1048576,MATCH('Estadísticas BCR'!ML$5,BCR!$A:$A,0),MATCH('Estadísticas BCR'!$B82,BCR!$1:$1,0))),AVERAGE(LZ82:MK82)),"")</f>
        <v/>
      </c>
      <c r="MM82" s="59" t="str">
        <f>+IFERROR(IF(ISTEXT(MM$5)=FALSE,(INDEX(BCR!$1:$1048576,MATCH('Estadísticas BCR'!MM$5,BCR!$A:$A,0),MATCH('Estadísticas BCR'!$B82,BCR!$1:$1,0))),AVERAGE(MA82:ML82)),"")</f>
        <v/>
      </c>
      <c r="MN82" s="59" t="str">
        <f>+IFERROR(IF(ISTEXT(MN$5)=FALSE,(INDEX(BCR!$1:$1048576,MATCH('Estadísticas BCR'!MN$5,BCR!$A:$A,0),MATCH('Estadísticas BCR'!$B82,BCR!$1:$1,0))),AVERAGE(MB82:MM82)),"")</f>
        <v/>
      </c>
      <c r="MO82" s="59" t="str">
        <f>+IFERROR(IF(ISTEXT(MO$5)=FALSE,(INDEX(BCR!$1:$1048576,MATCH('Estadísticas BCR'!MO$5,BCR!$A:$A,0),MATCH('Estadísticas BCR'!$B82,BCR!$1:$1,0))),AVERAGE(MC82:MN82)),"")</f>
        <v/>
      </c>
      <c r="MP82" s="60">
        <f>+IFERROR(IF(ISTEXT(MP$5)=FALSE,(INDEX(BCR!$1:$1048576,MATCH('Estadísticas BCR'!MP$5,BCR!$A:$A,0),MATCH('Estadísticas BCR'!$B82,BCR!$1:$1,0))),AVERAGE(MD82:MO82)),"")</f>
        <v>51.071829405162703</v>
      </c>
    </row>
    <row r="83" spans="1:354" outlineLevel="1">
      <c r="C83" s="309" t="s">
        <v>933</v>
      </c>
      <c r="D83" s="104"/>
      <c r="E83" s="104"/>
      <c r="F83" s="104"/>
      <c r="G83" s="104"/>
      <c r="H83" s="104"/>
      <c r="I83" s="104"/>
      <c r="J83" s="104"/>
      <c r="K83" s="104"/>
      <c r="L83" s="104"/>
      <c r="M83" s="104"/>
      <c r="N83" s="104"/>
      <c r="O83" s="104"/>
      <c r="P83" s="59"/>
      <c r="Q83" s="104"/>
      <c r="R83" s="104"/>
      <c r="S83" s="104"/>
      <c r="T83" s="104"/>
      <c r="U83" s="104"/>
      <c r="V83" s="104"/>
      <c r="W83" s="104"/>
      <c r="X83" s="104"/>
      <c r="Y83" s="104"/>
      <c r="Z83" s="104"/>
      <c r="AA83" s="104"/>
      <c r="AB83" s="104"/>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c r="BS83" s="59"/>
      <c r="BT83" s="59"/>
      <c r="BU83" s="59"/>
      <c r="BV83" s="59"/>
      <c r="BW83" s="59"/>
      <c r="BX83" s="59"/>
      <c r="BY83" s="59"/>
      <c r="BZ83" s="59"/>
      <c r="CA83" s="59"/>
      <c r="CB83" s="59"/>
      <c r="CC83" s="59"/>
      <c r="CD83" s="59"/>
      <c r="CE83" s="59"/>
      <c r="CF83" s="59"/>
      <c r="CG83" s="59"/>
      <c r="CH83" s="59"/>
      <c r="CI83" s="59"/>
      <c r="CJ83" s="59"/>
      <c r="CK83" s="59"/>
      <c r="CL83" s="59"/>
      <c r="CM83" s="59"/>
      <c r="CN83" s="59"/>
      <c r="CO83" s="59"/>
      <c r="CP83" s="59"/>
      <c r="CQ83" s="59"/>
      <c r="CR83" s="59"/>
      <c r="CS83" s="59"/>
      <c r="CT83" s="59"/>
      <c r="CU83" s="59"/>
      <c r="CV83" s="59"/>
      <c r="CW83" s="59"/>
      <c r="CX83" s="59"/>
      <c r="CY83" s="59"/>
      <c r="CZ83" s="59"/>
      <c r="DA83" s="59"/>
      <c r="DB83" s="59"/>
      <c r="DC83" s="59"/>
      <c r="DD83" s="59"/>
      <c r="DE83" s="59"/>
      <c r="DF83" s="59"/>
      <c r="DG83" s="59"/>
      <c r="DH83" s="59"/>
      <c r="DI83" s="59"/>
      <c r="DJ83" s="59"/>
      <c r="DK83" s="59"/>
      <c r="DL83" s="59"/>
      <c r="DM83" s="59"/>
      <c r="DN83" s="59"/>
      <c r="DO83" s="59"/>
      <c r="DP83" s="59"/>
      <c r="DQ83" s="59"/>
      <c r="DR83" s="59"/>
      <c r="DS83" s="59"/>
      <c r="DT83" s="59"/>
      <c r="DU83" s="59"/>
      <c r="DV83" s="59"/>
      <c r="DW83" s="59"/>
      <c r="DX83" s="59"/>
      <c r="DY83" s="59"/>
      <c r="DZ83" s="59"/>
      <c r="EA83" s="59"/>
      <c r="EB83" s="59"/>
      <c r="EC83" s="59"/>
      <c r="ED83" s="59"/>
      <c r="EE83" s="59"/>
      <c r="EF83" s="59"/>
      <c r="EG83" s="59"/>
      <c r="EH83" s="59"/>
      <c r="EI83" s="59"/>
      <c r="EJ83" s="59"/>
      <c r="EK83" s="59"/>
      <c r="EL83" s="59"/>
      <c r="EM83" s="59"/>
      <c r="EN83" s="59"/>
      <c r="EO83" s="59"/>
      <c r="EP83" s="59"/>
      <c r="EQ83" s="59"/>
      <c r="ER83" s="59"/>
      <c r="ES83" s="59"/>
      <c r="ET83" s="59"/>
      <c r="EU83" s="59"/>
      <c r="EV83" s="59"/>
      <c r="EW83" s="59"/>
      <c r="EX83" s="59"/>
      <c r="EY83" s="59"/>
      <c r="EZ83" s="59"/>
      <c r="FA83" s="59"/>
      <c r="FB83" s="59"/>
      <c r="FC83" s="59"/>
      <c r="FD83" s="59"/>
      <c r="FE83" s="59"/>
      <c r="FF83" s="59"/>
      <c r="FG83" s="59"/>
      <c r="FH83" s="59"/>
      <c r="FI83" s="59"/>
      <c r="FJ83" s="59"/>
      <c r="FK83" s="59"/>
      <c r="FL83" s="59"/>
      <c r="FM83" s="59"/>
      <c r="FN83" s="59"/>
      <c r="FO83" s="59"/>
      <c r="FP83" s="59"/>
      <c r="FQ83" s="59"/>
      <c r="FR83" s="59"/>
      <c r="FS83" s="59"/>
      <c r="FT83" s="59"/>
      <c r="FU83" s="59"/>
      <c r="FV83" s="59"/>
      <c r="FW83" s="59"/>
      <c r="FX83" s="59"/>
      <c r="FY83" s="59"/>
      <c r="FZ83" s="59"/>
      <c r="GA83" s="59"/>
      <c r="GB83" s="59"/>
      <c r="GC83" s="59"/>
      <c r="GD83" s="59"/>
      <c r="GE83" s="59"/>
      <c r="GF83" s="59"/>
      <c r="GG83" s="59"/>
      <c r="GH83" s="59"/>
      <c r="GI83" s="59"/>
      <c r="GJ83" s="59"/>
      <c r="GK83" s="59"/>
      <c r="GL83" s="59"/>
      <c r="GM83" s="59"/>
      <c r="GN83" s="59"/>
      <c r="GO83" s="59"/>
      <c r="GP83" s="59"/>
      <c r="GQ83" s="59"/>
      <c r="GR83" s="59"/>
      <c r="GS83" s="59"/>
      <c r="GT83" s="59"/>
      <c r="GU83" s="59"/>
      <c r="GV83" s="59"/>
      <c r="GW83" s="59"/>
      <c r="GX83" s="59"/>
      <c r="GY83" s="59"/>
      <c r="GZ83" s="59"/>
      <c r="HA83" s="59"/>
      <c r="HB83" s="59"/>
      <c r="HC83" s="59"/>
      <c r="HD83" s="59"/>
      <c r="HE83" s="59"/>
      <c r="HF83" s="59"/>
      <c r="HG83" s="59"/>
      <c r="HH83" s="59"/>
      <c r="HI83" s="59"/>
      <c r="HJ83" s="59"/>
      <c r="HK83" s="59"/>
      <c r="HL83" s="59"/>
      <c r="HM83" s="59"/>
      <c r="HN83" s="59"/>
      <c r="HO83" s="59"/>
      <c r="HP83" s="59"/>
      <c r="HQ83" s="59"/>
      <c r="HR83" s="59"/>
      <c r="HS83" s="59"/>
      <c r="HT83" s="59"/>
      <c r="HU83" s="59"/>
      <c r="HV83" s="59"/>
      <c r="HW83" s="59"/>
      <c r="HX83" s="59"/>
      <c r="HY83" s="59"/>
      <c r="HZ83" s="59"/>
      <c r="IA83" s="59"/>
      <c r="IB83" s="59"/>
      <c r="IC83" s="59"/>
      <c r="ID83" s="59"/>
      <c r="IE83" s="59"/>
      <c r="IF83" s="59"/>
      <c r="IG83" s="59"/>
      <c r="IH83" s="59"/>
      <c r="II83" s="59"/>
      <c r="IJ83" s="59"/>
      <c r="IK83" s="59"/>
      <c r="IL83" s="59"/>
      <c r="IM83" s="59"/>
      <c r="IN83" s="59"/>
      <c r="IO83" s="59"/>
      <c r="IP83" s="59"/>
      <c r="IQ83" s="59"/>
      <c r="IR83" s="59"/>
      <c r="IS83" s="59"/>
      <c r="IT83" s="59"/>
      <c r="IU83" s="59"/>
      <c r="IV83" s="59"/>
      <c r="IW83" s="59"/>
      <c r="IX83" s="59"/>
      <c r="IY83" s="59"/>
      <c r="IZ83" s="59"/>
      <c r="JA83" s="59"/>
      <c r="JB83" s="59"/>
      <c r="JC83" s="59"/>
      <c r="JD83" s="59"/>
      <c r="JE83" s="59"/>
      <c r="JF83" s="59"/>
      <c r="JG83" s="59"/>
      <c r="JH83" s="59"/>
      <c r="JI83" s="59"/>
      <c r="JJ83" s="59"/>
      <c r="JK83" s="59"/>
      <c r="JL83" s="59"/>
      <c r="JM83" s="59"/>
      <c r="JN83" s="59"/>
      <c r="JO83" s="59"/>
      <c r="JP83" s="59"/>
      <c r="JQ83" s="59"/>
      <c r="JR83" s="59"/>
      <c r="JS83" s="59"/>
      <c r="JT83" s="59"/>
      <c r="JU83" s="59"/>
      <c r="JV83" s="59"/>
      <c r="JW83" s="59"/>
      <c r="JX83" s="59"/>
      <c r="JY83" s="59"/>
      <c r="JZ83" s="59"/>
      <c r="KA83" s="59"/>
      <c r="KB83" s="59"/>
      <c r="KC83" s="59"/>
      <c r="KD83" s="59"/>
      <c r="KE83" s="59"/>
      <c r="KF83" s="59"/>
      <c r="KG83" s="59"/>
      <c r="KH83" s="59"/>
      <c r="KI83" s="59"/>
      <c r="KJ83" s="59"/>
      <c r="KK83" s="59"/>
      <c r="KL83" s="59"/>
      <c r="KM83" s="59"/>
      <c r="KN83" s="59"/>
      <c r="KO83" s="59"/>
      <c r="KP83" s="59"/>
      <c r="KQ83" s="59"/>
      <c r="KR83" s="59"/>
      <c r="KS83" s="59"/>
      <c r="KT83" s="59"/>
      <c r="KU83" s="59"/>
      <c r="KV83" s="59"/>
      <c r="KW83" s="59"/>
      <c r="KX83" s="59"/>
      <c r="KY83" s="59"/>
      <c r="KZ83" s="59"/>
      <c r="LA83" s="59"/>
      <c r="LB83" s="59"/>
      <c r="LC83" s="59"/>
      <c r="LD83" s="59"/>
      <c r="LE83" s="59"/>
      <c r="LF83" s="59"/>
      <c r="LG83" s="59"/>
      <c r="LH83" s="59"/>
      <c r="LI83" s="59"/>
      <c r="LJ83" s="59"/>
      <c r="LK83" s="59"/>
      <c r="LL83" s="59"/>
      <c r="LM83" s="59"/>
      <c r="LN83" s="59"/>
      <c r="LO83" s="59"/>
      <c r="LP83" s="59"/>
      <c r="LQ83" s="59"/>
      <c r="LR83" s="59"/>
      <c r="LS83" s="59"/>
      <c r="LT83" s="59"/>
      <c r="LU83" s="59"/>
      <c r="LV83" s="59"/>
      <c r="LW83" s="59"/>
      <c r="LX83" s="59"/>
      <c r="LY83" s="59"/>
      <c r="LZ83" s="59"/>
      <c r="MA83" s="59"/>
      <c r="MB83" s="59"/>
      <c r="MC83" s="59"/>
      <c r="MD83" s="59"/>
      <c r="ME83" s="59"/>
      <c r="MF83" s="59"/>
      <c r="MG83" s="59"/>
      <c r="MH83" s="59"/>
      <c r="MI83" s="59"/>
      <c r="MJ83" s="59"/>
      <c r="MK83" s="59"/>
      <c r="ML83" s="59"/>
      <c r="MM83" s="59"/>
      <c r="MN83" s="59"/>
      <c r="MO83" s="59"/>
      <c r="MP83" s="59"/>
    </row>
    <row r="84" spans="1:354" outlineLevel="1">
      <c r="B84" s="9" t="s">
        <v>941</v>
      </c>
      <c r="C84" s="126" t="s">
        <v>286</v>
      </c>
      <c r="D84" s="104">
        <f>+IFERROR(IF(ISTEXT(D$5)=FALSE,(INDEX(BCR!$1:$1048576,MATCH('Estadísticas BCR'!D$5,BCR!$A:$A,0),MATCH('Estadísticas BCR'!$B84,BCR!$1:$1,0))),AVERAGE(#REF!)),"")</f>
        <v>0</v>
      </c>
      <c r="E84" s="104">
        <f>+IFERROR(IF(ISTEXT(E$5)=FALSE,(INDEX(BCR!$1:$1048576,MATCH('Estadísticas BCR'!E$5,BCR!$A:$A,0),MATCH('Estadísticas BCR'!$B84,BCR!$1:$1,0))),AVERAGE(#REF!)),"")</f>
        <v>0</v>
      </c>
      <c r="F84" s="104">
        <f>+IFERROR(IF(ISTEXT(F$5)=FALSE,(INDEX(BCR!$1:$1048576,MATCH('Estadísticas BCR'!F$5,BCR!$A:$A,0),MATCH('Estadísticas BCR'!$B84,BCR!$1:$1,0))),AVERAGE(#REF!)),"")</f>
        <v>0</v>
      </c>
      <c r="G84" s="104" t="str">
        <f>+IFERROR(IF(ISTEXT(G$5)=FALSE,(INDEX(BCR!$1:$1048576,MATCH('Estadísticas BCR'!G$5,BCR!$A:$A,0),MATCH('Estadísticas BCR'!$B84,BCR!$1:$1,0))),AVERAGE(#REF!)),"")</f>
        <v/>
      </c>
      <c r="H84" s="104">
        <f>+IFERROR(IF(ISTEXT(H$5)=FALSE,(INDEX(BCR!$1:$1048576,MATCH('Estadísticas BCR'!H$5,BCR!$A:$A,0),MATCH('Estadísticas BCR'!$B84,BCR!$1:$1,0))),AVERAGE(#REF!)),"")</f>
        <v>0</v>
      </c>
      <c r="I84" s="104">
        <f>+IFERROR(IF(ISTEXT(I$5)=FALSE,(INDEX(BCR!$1:$1048576,MATCH('Estadísticas BCR'!I$5,BCR!$A:$A,0),MATCH('Estadísticas BCR'!$B84,BCR!$1:$1,0))),AVERAGE(#REF!)),"")</f>
        <v>0</v>
      </c>
      <c r="J84" s="104">
        <f>+IFERROR(IF(ISTEXT(J$5)=FALSE,(INDEX(BCR!$1:$1048576,MATCH('Estadísticas BCR'!J$5,BCR!$A:$A,0),MATCH('Estadísticas BCR'!$B84,BCR!$1:$1,0))),AVERAGE(#REF!)),"")</f>
        <v>0</v>
      </c>
      <c r="K84" s="104">
        <f>+IFERROR(IF(ISTEXT(K$5)=FALSE,(INDEX(BCR!$1:$1048576,MATCH('Estadísticas BCR'!K$5,BCR!$A:$A,0),MATCH('Estadísticas BCR'!$B84,BCR!$1:$1,0))),AVERAGE(#REF!)),"")</f>
        <v>0</v>
      </c>
      <c r="L84" s="104">
        <f>+IFERROR(IF(ISTEXT(L$5)=FALSE,(INDEX(BCR!$1:$1048576,MATCH('Estadísticas BCR'!L$5,BCR!$A:$A,0),MATCH('Estadísticas BCR'!$B84,BCR!$1:$1,0))),AVERAGE(#REF!)),"")</f>
        <v>0</v>
      </c>
      <c r="M84" s="104">
        <f>+IFERROR(IF(ISTEXT(M$5)=FALSE,(INDEX(BCR!$1:$1048576,MATCH('Estadísticas BCR'!M$5,BCR!$A:$A,0),MATCH('Estadísticas BCR'!$B84,BCR!$1:$1,0))),AVERAGE(#REF!)),"")</f>
        <v>0</v>
      </c>
      <c r="N84" s="104">
        <f>+IFERROR(IF(ISTEXT(N$5)=FALSE,(INDEX(BCR!$1:$1048576,MATCH('Estadísticas BCR'!N$5,BCR!$A:$A,0),MATCH('Estadísticas BCR'!$B84,BCR!$1:$1,0))),AVERAGE(#REF!)),"")</f>
        <v>0</v>
      </c>
      <c r="O84" s="104">
        <f>+IFERROR(IF(ISTEXT(O$5)=FALSE,(INDEX(BCR!$1:$1048576,MATCH('Estadísticas BCR'!O$5,BCR!$A:$A,0),MATCH('Estadísticas BCR'!$B84,BCR!$1:$1,0))),AVERAGE(#REF!)),"")</f>
        <v>0</v>
      </c>
      <c r="P84" s="60">
        <f>+IFERROR(IF(ISTEXT(P$5)=FALSE,(INDEX(BCR!$1:$1048576,MATCH('Estadísticas BCR'!P$5,BCR!$A:$A,0),MATCH('Estadísticas BCR'!$B84,BCR!$1:$1,0))),AVERAGE(D84:O84)),"")</f>
        <v>0</v>
      </c>
      <c r="Q84" s="104">
        <f>+IFERROR(IF(ISTEXT(Q$5)=FALSE,(INDEX(BCR!$1:$1048576,MATCH('Estadísticas BCR'!Q$5,BCR!$A:$A,0),MATCH('Estadísticas BCR'!$B84,BCR!$1:$1,0))),AVERAGE(#REF!)),"")</f>
        <v>0</v>
      </c>
      <c r="R84" s="104">
        <f>+IFERROR(IF(ISTEXT(R$5)=FALSE,(INDEX(BCR!$1:$1048576,MATCH('Estadísticas BCR'!R$5,BCR!$A:$A,0),MATCH('Estadísticas BCR'!$B84,BCR!$1:$1,0))),AVERAGE(#REF!)),"")</f>
        <v>0</v>
      </c>
      <c r="S84" s="104">
        <f>+IFERROR(IF(ISTEXT(S$5)=FALSE,(INDEX(BCR!$1:$1048576,MATCH('Estadísticas BCR'!S$5,BCR!$A:$A,0),MATCH('Estadísticas BCR'!$B84,BCR!$1:$1,0))),AVERAGE(#REF!)),"")</f>
        <v>0</v>
      </c>
      <c r="T84" s="104">
        <f>+IFERROR(IF(ISTEXT(T$5)=FALSE,(INDEX(BCR!$1:$1048576,MATCH('Estadísticas BCR'!T$5,BCR!$A:$A,0),MATCH('Estadísticas BCR'!$B84,BCR!$1:$1,0))),AVERAGE(#REF!)),"")</f>
        <v>0</v>
      </c>
      <c r="U84" s="104">
        <f>+IFERROR(IF(ISTEXT(U$5)=FALSE,(INDEX(BCR!$1:$1048576,MATCH('Estadísticas BCR'!U$5,BCR!$A:$A,0),MATCH('Estadísticas BCR'!$B84,BCR!$1:$1,0))),AVERAGE(#REF!)),"")</f>
        <v>0</v>
      </c>
      <c r="V84" s="104">
        <f>+IFERROR(IF(ISTEXT(V$5)=FALSE,(INDEX(BCR!$1:$1048576,MATCH('Estadísticas BCR'!V$5,BCR!$A:$A,0),MATCH('Estadísticas BCR'!$B84,BCR!$1:$1,0))),AVERAGE(#REF!)),"")</f>
        <v>0</v>
      </c>
      <c r="W84" s="104">
        <f>+IFERROR(IF(ISTEXT(W$5)=FALSE,(INDEX(BCR!$1:$1048576,MATCH('Estadísticas BCR'!W$5,BCR!$A:$A,0),MATCH('Estadísticas BCR'!$B84,BCR!$1:$1,0))),AVERAGE(#REF!)),"")</f>
        <v>0</v>
      </c>
      <c r="X84" s="104">
        <f>+IFERROR(IF(ISTEXT(X$5)=FALSE,(INDEX(BCR!$1:$1048576,MATCH('Estadísticas BCR'!X$5,BCR!$A:$A,0),MATCH('Estadísticas BCR'!$B84,BCR!$1:$1,0))),AVERAGE(#REF!)),"")</f>
        <v>0</v>
      </c>
      <c r="Y84" s="104">
        <f>+IFERROR(IF(ISTEXT(Y$5)=FALSE,(INDEX(BCR!$1:$1048576,MATCH('Estadísticas BCR'!Y$5,BCR!$A:$A,0),MATCH('Estadísticas BCR'!$B84,BCR!$1:$1,0))),AVERAGE(#REF!)),"")</f>
        <v>0</v>
      </c>
      <c r="Z84" s="104">
        <f>+IFERROR(IF(ISTEXT(Z$5)=FALSE,(INDEX(BCR!$1:$1048576,MATCH('Estadísticas BCR'!Z$5,BCR!$A:$A,0),MATCH('Estadísticas BCR'!$B84,BCR!$1:$1,0))),AVERAGE(#REF!)),"")</f>
        <v>0</v>
      </c>
      <c r="AA84" s="104">
        <f>+IFERROR(IF(ISTEXT(AA$5)=FALSE,(INDEX(BCR!$1:$1048576,MATCH('Estadísticas BCR'!AA$5,BCR!$A:$A,0),MATCH('Estadísticas BCR'!$B84,BCR!$1:$1,0))),AVERAGE(#REF!)),"")</f>
        <v>0</v>
      </c>
      <c r="AB84" s="104">
        <f>+IFERROR(IF(ISTEXT(AB$5)=FALSE,(INDEX(BCR!$1:$1048576,MATCH('Estadísticas BCR'!AB$5,BCR!$A:$A,0),MATCH('Estadísticas BCR'!$B84,BCR!$1:$1,0))),AVERAGE(#REF!)),"")</f>
        <v>0</v>
      </c>
      <c r="AC84" s="60">
        <f>+IFERROR(IF(ISTEXT(AC$5)=FALSE,(INDEX(BCR!$1:$1048576,MATCH('Estadísticas BCR'!AC$5,BCR!$A:$A,0),MATCH('Estadísticas BCR'!$B84,BCR!$1:$1,0))),AVERAGE(Q84:AB84)),"")</f>
        <v>0</v>
      </c>
      <c r="AD84" s="59">
        <f>+IFERROR(IF(ISTEXT(AD$5)=FALSE,(INDEX(BCR!$1:$1048576,MATCH('Estadísticas BCR'!AD$5,BCR!$A:$A,0),MATCH('Estadísticas BCR'!$B84,BCR!$1:$1,0))),AVERAGE(#REF!)),"")</f>
        <v>0</v>
      </c>
      <c r="AE84" s="59">
        <f>+IFERROR(IF(ISTEXT(AE$5)=FALSE,(INDEX(BCR!$1:$1048576,MATCH('Estadísticas BCR'!AE$5,BCR!$A:$A,0),MATCH('Estadísticas BCR'!$B84,BCR!$1:$1,0))),AVERAGE(#REF!)),"")</f>
        <v>0</v>
      </c>
      <c r="AF84" s="59">
        <f>+IFERROR(IF(ISTEXT(AF$5)=FALSE,(INDEX(BCR!$1:$1048576,MATCH('Estadísticas BCR'!AF$5,BCR!$A:$A,0),MATCH('Estadísticas BCR'!$B84,BCR!$1:$1,0))),AVERAGE(#REF!)),"")</f>
        <v>0</v>
      </c>
      <c r="AG84" s="59">
        <f>+IFERROR(IF(ISTEXT(AG$5)=FALSE,(INDEX(BCR!$1:$1048576,MATCH('Estadísticas BCR'!AG$5,BCR!$A:$A,0),MATCH('Estadísticas BCR'!$B84,BCR!$1:$1,0))),AVERAGE(#REF!)),"")</f>
        <v>0</v>
      </c>
      <c r="AH84" s="59">
        <f>+IFERROR(IF(ISTEXT(AH$5)=FALSE,(INDEX(BCR!$1:$1048576,MATCH('Estadísticas BCR'!AH$5,BCR!$A:$A,0),MATCH('Estadísticas BCR'!$B84,BCR!$1:$1,0))),AVERAGE(#REF!)),"")</f>
        <v>0</v>
      </c>
      <c r="AI84" s="59">
        <f>+IFERROR(IF(ISTEXT(AI$5)=FALSE,(INDEX(BCR!$1:$1048576,MATCH('Estadísticas BCR'!AI$5,BCR!$A:$A,0),MATCH('Estadísticas BCR'!$B84,BCR!$1:$1,0))),AVERAGE(#REF!)),"")</f>
        <v>0</v>
      </c>
      <c r="AJ84" s="59">
        <f>+IFERROR(IF(ISTEXT(AJ$5)=FALSE,(INDEX(BCR!$1:$1048576,MATCH('Estadísticas BCR'!AJ$5,BCR!$A:$A,0),MATCH('Estadísticas BCR'!$B84,BCR!$1:$1,0))),AVERAGE(#REF!)),"")</f>
        <v>0</v>
      </c>
      <c r="AK84" s="59">
        <f>+IFERROR(IF(ISTEXT(AK$5)=FALSE,(INDEX(BCR!$1:$1048576,MATCH('Estadísticas BCR'!AK$5,BCR!$A:$A,0),MATCH('Estadísticas BCR'!$B84,BCR!$1:$1,0))),AVERAGE(#REF!)),"")</f>
        <v>0</v>
      </c>
      <c r="AL84" s="59">
        <f>+IFERROR(IF(ISTEXT(AL$5)=FALSE,(INDEX(BCR!$1:$1048576,MATCH('Estadísticas BCR'!AL$5,BCR!$A:$A,0),MATCH('Estadísticas BCR'!$B84,BCR!$1:$1,0))),AVERAGE(#REF!)),"")</f>
        <v>0</v>
      </c>
      <c r="AM84" s="59">
        <f>+IFERROR(IF(ISTEXT(AM$5)=FALSE,(INDEX(BCR!$1:$1048576,MATCH('Estadísticas BCR'!AM$5,BCR!$A:$A,0),MATCH('Estadísticas BCR'!$B84,BCR!$1:$1,0))),AVERAGE(#REF!)),"")</f>
        <v>0</v>
      </c>
      <c r="AN84" s="59">
        <f>+IFERROR(IF(ISTEXT(AN$5)=FALSE,(INDEX(BCR!$1:$1048576,MATCH('Estadísticas BCR'!AN$5,BCR!$A:$A,0),MATCH('Estadísticas BCR'!$B84,BCR!$1:$1,0))),AVERAGE(#REF!)),"")</f>
        <v>0</v>
      </c>
      <c r="AO84" s="59">
        <f>+IFERROR(IF(ISTEXT(AO$5)=FALSE,(INDEX(BCR!$1:$1048576,MATCH('Estadísticas BCR'!AO$5,BCR!$A:$A,0),MATCH('Estadísticas BCR'!$B84,BCR!$1:$1,0))),AVERAGE(#REF!)),"")</f>
        <v>0</v>
      </c>
      <c r="AP84" s="60">
        <f>+IFERROR(IF(ISTEXT(AP$5)=FALSE,(INDEX(BCR!$1:$1048576,MATCH('Estadísticas BCR'!AP$5,BCR!$A:$A,0),MATCH('Estadísticas BCR'!$B84,BCR!$1:$1,0))),AVERAGE(AD84:AO84)),"")</f>
        <v>0</v>
      </c>
      <c r="AQ84" s="59">
        <f>+IFERROR(IF(ISTEXT(AQ$5)=FALSE,(INDEX(BCR!$1:$1048576,MATCH('Estadísticas BCR'!AQ$5,BCR!$A:$A,0),MATCH('Estadísticas BCR'!$B84,BCR!$1:$1,0))),AVERAGE(#REF!)),"")</f>
        <v>0</v>
      </c>
      <c r="AR84" s="59">
        <f>+IFERROR(IF(ISTEXT(AR$5)=FALSE,(INDEX(BCR!$1:$1048576,MATCH('Estadísticas BCR'!AR$5,BCR!$A:$A,0),MATCH('Estadísticas BCR'!$B84,BCR!$1:$1,0))),AVERAGE(#REF!)),"")</f>
        <v>0</v>
      </c>
      <c r="AS84" s="59">
        <f>+IFERROR(IF(ISTEXT(AS$5)=FALSE,(INDEX(BCR!$1:$1048576,MATCH('Estadísticas BCR'!AS$5,BCR!$A:$A,0),MATCH('Estadísticas BCR'!$B84,BCR!$1:$1,0))),AVERAGE(#REF!)),"")</f>
        <v>0</v>
      </c>
      <c r="AT84" s="59">
        <f>+IFERROR(IF(ISTEXT(AT$5)=FALSE,(INDEX(BCR!$1:$1048576,MATCH('Estadísticas BCR'!AT$5,BCR!$A:$A,0),MATCH('Estadísticas BCR'!$B84,BCR!$1:$1,0))),AVERAGE(#REF!)),"")</f>
        <v>0</v>
      </c>
      <c r="AU84" s="59">
        <f>+IFERROR(IF(ISTEXT(AU$5)=FALSE,(INDEX(BCR!$1:$1048576,MATCH('Estadísticas BCR'!AU$5,BCR!$A:$A,0),MATCH('Estadísticas BCR'!$B84,BCR!$1:$1,0))),AVERAGE(#REF!)),"")</f>
        <v>0</v>
      </c>
      <c r="AV84" s="59">
        <f>+IFERROR(IF(ISTEXT(AV$5)=FALSE,(INDEX(BCR!$1:$1048576,MATCH('Estadísticas BCR'!AV$5,BCR!$A:$A,0),MATCH('Estadísticas BCR'!$B84,BCR!$1:$1,0))),AVERAGE(#REF!)),"")</f>
        <v>0</v>
      </c>
      <c r="AW84" s="59">
        <f>+IFERROR(IF(ISTEXT(AW$5)=FALSE,(INDEX(BCR!$1:$1048576,MATCH('Estadísticas BCR'!AW$5,BCR!$A:$A,0),MATCH('Estadísticas BCR'!$B84,BCR!$1:$1,0))),AVERAGE(#REF!)),"")</f>
        <v>0</v>
      </c>
      <c r="AX84" s="59">
        <f>+IFERROR(IF(ISTEXT(AX$5)=FALSE,(INDEX(BCR!$1:$1048576,MATCH('Estadísticas BCR'!AX$5,BCR!$A:$A,0),MATCH('Estadísticas BCR'!$B84,BCR!$1:$1,0))),AVERAGE(#REF!)),"")</f>
        <v>0</v>
      </c>
      <c r="AY84" s="59">
        <f>+IFERROR(IF(ISTEXT(AY$5)=FALSE,(INDEX(BCR!$1:$1048576,MATCH('Estadísticas BCR'!AY$5,BCR!$A:$A,0),MATCH('Estadísticas BCR'!$B84,BCR!$1:$1,0))),AVERAGE(#REF!)),"")</f>
        <v>0</v>
      </c>
      <c r="AZ84" s="59">
        <f>+IFERROR(IF(ISTEXT(AZ$5)=FALSE,(INDEX(BCR!$1:$1048576,MATCH('Estadísticas BCR'!AZ$5,BCR!$A:$A,0),MATCH('Estadísticas BCR'!$B84,BCR!$1:$1,0))),AVERAGE(#REF!)),"")</f>
        <v>0</v>
      </c>
      <c r="BA84" s="59">
        <f>+IFERROR(IF(ISTEXT(BA$5)=FALSE,(INDEX(BCR!$1:$1048576,MATCH('Estadísticas BCR'!BA$5,BCR!$A:$A,0),MATCH('Estadísticas BCR'!$B84,BCR!$1:$1,0))),AVERAGE(#REF!)),"")</f>
        <v>0</v>
      </c>
      <c r="BB84" s="59">
        <f>+IFERROR(IF(ISTEXT(BB$5)=FALSE,(INDEX(BCR!$1:$1048576,MATCH('Estadísticas BCR'!BB$5,BCR!$A:$A,0),MATCH('Estadísticas BCR'!$B84,BCR!$1:$1,0))),AVERAGE(#REF!)),"")</f>
        <v>0</v>
      </c>
      <c r="BC84" s="60">
        <f>+IFERROR(IF(ISTEXT(BC$5)=FALSE,(INDEX(BCR!$1:$1048576,MATCH('Estadísticas BCR'!BC$5,BCR!$A:$A,0),MATCH('Estadísticas BCR'!$B84,BCR!$1:$1,0))),AVERAGE(AQ84:BB84)),"")</f>
        <v>0</v>
      </c>
      <c r="BD84" s="59">
        <f>+IFERROR(IF(ISTEXT(BD$5)=FALSE,(INDEX(BCR!$1:$1048576,MATCH('Estadísticas BCR'!BD$5,BCR!$A:$A,0),MATCH('Estadísticas BCR'!$B84,BCR!$1:$1,0))),AVERAGE(#REF!)),"")</f>
        <v>0</v>
      </c>
      <c r="BE84" s="59">
        <f>+IFERROR(IF(ISTEXT(BE$5)=FALSE,(INDEX(BCR!$1:$1048576,MATCH('Estadísticas BCR'!BE$5,BCR!$A:$A,0),MATCH('Estadísticas BCR'!$B84,BCR!$1:$1,0))),AVERAGE(#REF!)),"")</f>
        <v>0</v>
      </c>
      <c r="BF84" s="59">
        <f>+IFERROR(IF(ISTEXT(BF$5)=FALSE,(INDEX(BCR!$1:$1048576,MATCH('Estadísticas BCR'!BF$5,BCR!$A:$A,0),MATCH('Estadísticas BCR'!$B84,BCR!$1:$1,0))),AVERAGE(#REF!)),"")</f>
        <v>0</v>
      </c>
      <c r="BG84" s="59">
        <f>+IFERROR(IF(ISTEXT(BG$5)=FALSE,(INDEX(BCR!$1:$1048576,MATCH('Estadísticas BCR'!BG$5,BCR!$A:$A,0),MATCH('Estadísticas BCR'!$B84,BCR!$1:$1,0))),AVERAGE(#REF!)),"")</f>
        <v>0</v>
      </c>
      <c r="BH84" s="59">
        <f>+IFERROR(IF(ISTEXT(BH$5)=FALSE,(INDEX(BCR!$1:$1048576,MATCH('Estadísticas BCR'!BH$5,BCR!$A:$A,0),MATCH('Estadísticas BCR'!$B84,BCR!$1:$1,0))),AVERAGE(#REF!)),"")</f>
        <v>0</v>
      </c>
      <c r="BI84" s="59">
        <f>+IFERROR(IF(ISTEXT(BI$5)=FALSE,(INDEX(BCR!$1:$1048576,MATCH('Estadísticas BCR'!BI$5,BCR!$A:$A,0),MATCH('Estadísticas BCR'!$B84,BCR!$1:$1,0))),AVERAGE(#REF!)),"")</f>
        <v>0</v>
      </c>
      <c r="BJ84" s="59">
        <f>+IFERROR(IF(ISTEXT(BJ$5)=FALSE,(INDEX(BCR!$1:$1048576,MATCH('Estadísticas BCR'!BJ$5,BCR!$A:$A,0),MATCH('Estadísticas BCR'!$B84,BCR!$1:$1,0))),AVERAGE(#REF!)),"")</f>
        <v>0</v>
      </c>
      <c r="BK84" s="59">
        <f>+IFERROR(IF(ISTEXT(BK$5)=FALSE,(INDEX(BCR!$1:$1048576,MATCH('Estadísticas BCR'!BK$5,BCR!$A:$A,0),MATCH('Estadísticas BCR'!$B84,BCR!$1:$1,0))),AVERAGE(#REF!)),"")</f>
        <v>0</v>
      </c>
      <c r="BL84" s="59">
        <f>+IFERROR(IF(ISTEXT(BL$5)=FALSE,(INDEX(BCR!$1:$1048576,MATCH('Estadísticas BCR'!BL$5,BCR!$A:$A,0),MATCH('Estadísticas BCR'!$B84,BCR!$1:$1,0))),AVERAGE(#REF!)),"")</f>
        <v>0</v>
      </c>
      <c r="BM84" s="59">
        <f>+IFERROR(IF(ISTEXT(BM$5)=FALSE,(INDEX(BCR!$1:$1048576,MATCH('Estadísticas BCR'!BM$5,BCR!$A:$A,0),MATCH('Estadísticas BCR'!$B84,BCR!$1:$1,0))),AVERAGE(#REF!)),"")</f>
        <v>0</v>
      </c>
      <c r="BN84" s="59">
        <f>+IFERROR(IF(ISTEXT(BN$5)=FALSE,(INDEX(BCR!$1:$1048576,MATCH('Estadísticas BCR'!BN$5,BCR!$A:$A,0),MATCH('Estadísticas BCR'!$B84,BCR!$1:$1,0))),AVERAGE(#REF!)),"")</f>
        <v>0</v>
      </c>
      <c r="BO84" s="59">
        <f>+IFERROR(IF(ISTEXT(BO$5)=FALSE,(INDEX(BCR!$1:$1048576,MATCH('Estadísticas BCR'!BO$5,BCR!$A:$A,0),MATCH('Estadísticas BCR'!$B84,BCR!$1:$1,0))),AVERAGE(#REF!)),"")</f>
        <v>0</v>
      </c>
      <c r="BP84" s="60">
        <f>+IFERROR(IF(ISTEXT(BP$5)=FALSE,(INDEX(BCR!$1:$1048576,MATCH('Estadísticas BCR'!BP$5,BCR!$A:$A,0),MATCH('Estadísticas BCR'!$B84,BCR!$1:$1,0))),AVERAGE(BD84:BO84)),"")</f>
        <v>0</v>
      </c>
      <c r="BQ84" s="59">
        <f>+IFERROR(IF(ISTEXT(BQ$5)=FALSE,(INDEX(BCR!$1:$1048576,MATCH('Estadísticas BCR'!BQ$5,BCR!$A:$A,0),MATCH('Estadísticas BCR'!$B84,BCR!$1:$1,0))),AVERAGE(#REF!)),"")</f>
        <v>0</v>
      </c>
      <c r="BR84" s="59">
        <f>+IFERROR(IF(ISTEXT(BR$5)=FALSE,(INDEX(BCR!$1:$1048576,MATCH('Estadísticas BCR'!BR$5,BCR!$A:$A,0),MATCH('Estadísticas BCR'!$B84,BCR!$1:$1,0))),AVERAGE(#REF!)),"")</f>
        <v>0</v>
      </c>
      <c r="BS84" s="59">
        <f>+IFERROR(IF(ISTEXT(BS$5)=FALSE,(INDEX(BCR!$1:$1048576,MATCH('Estadísticas BCR'!BS$5,BCR!$A:$A,0),MATCH('Estadísticas BCR'!$B84,BCR!$1:$1,0))),AVERAGE(#REF!)),"")</f>
        <v>0</v>
      </c>
      <c r="BT84" s="59">
        <f>+IFERROR(IF(ISTEXT(BT$5)=FALSE,(INDEX(BCR!$1:$1048576,MATCH('Estadísticas BCR'!BT$5,BCR!$A:$A,0),MATCH('Estadísticas BCR'!$B84,BCR!$1:$1,0))),AVERAGE(#REF!)),"")</f>
        <v>0</v>
      </c>
      <c r="BU84" s="59">
        <f>+IFERROR(IF(ISTEXT(BU$5)=FALSE,(INDEX(BCR!$1:$1048576,MATCH('Estadísticas BCR'!BU$5,BCR!$A:$A,0),MATCH('Estadísticas BCR'!$B84,BCR!$1:$1,0))),AVERAGE(#REF!)),"")</f>
        <v>0</v>
      </c>
      <c r="BV84" s="59">
        <f>+IFERROR(IF(ISTEXT(BV$5)=FALSE,(INDEX(BCR!$1:$1048576,MATCH('Estadísticas BCR'!BV$5,BCR!$A:$A,0),MATCH('Estadísticas BCR'!$B84,BCR!$1:$1,0))),AVERAGE(#REF!)),"")</f>
        <v>0</v>
      </c>
      <c r="BW84" s="59">
        <f>+IFERROR(IF(ISTEXT(BW$5)=FALSE,(INDEX(BCR!$1:$1048576,MATCH('Estadísticas BCR'!BW$5,BCR!$A:$A,0),MATCH('Estadísticas BCR'!$B84,BCR!$1:$1,0))),AVERAGE(#REF!)),"")</f>
        <v>0</v>
      </c>
      <c r="BX84" s="59">
        <f>+IFERROR(IF(ISTEXT(BX$5)=FALSE,(INDEX(BCR!$1:$1048576,MATCH('Estadísticas BCR'!BX$5,BCR!$A:$A,0),MATCH('Estadísticas BCR'!$B84,BCR!$1:$1,0))),AVERAGE(#REF!)),"")</f>
        <v>0</v>
      </c>
      <c r="BY84" s="59">
        <f>+IFERROR(IF(ISTEXT(BY$5)=FALSE,(INDEX(BCR!$1:$1048576,MATCH('Estadísticas BCR'!BY$5,BCR!$A:$A,0),MATCH('Estadísticas BCR'!$B84,BCR!$1:$1,0))),AVERAGE(#REF!)),"")</f>
        <v>0</v>
      </c>
      <c r="BZ84" s="59">
        <f>+IFERROR(IF(ISTEXT(BZ$5)=FALSE,(INDEX(BCR!$1:$1048576,MATCH('Estadísticas BCR'!BZ$5,BCR!$A:$A,0),MATCH('Estadísticas BCR'!$B84,BCR!$1:$1,0))),AVERAGE(#REF!)),"")</f>
        <v>0</v>
      </c>
      <c r="CA84" s="59">
        <f>+IFERROR(IF(ISTEXT(CA$5)=FALSE,(INDEX(BCR!$1:$1048576,MATCH('Estadísticas BCR'!CA$5,BCR!$A:$A,0),MATCH('Estadísticas BCR'!$B84,BCR!$1:$1,0))),AVERAGE(#REF!)),"")</f>
        <v>0</v>
      </c>
      <c r="CB84" s="59">
        <f>+IFERROR(IF(ISTEXT(CB$5)=FALSE,(INDEX(BCR!$1:$1048576,MATCH('Estadísticas BCR'!CB$5,BCR!$A:$A,0),MATCH('Estadísticas BCR'!$B84,BCR!$1:$1,0))),AVERAGE(#REF!)),"")</f>
        <v>0</v>
      </c>
      <c r="CC84" s="60">
        <f>+IFERROR(IF(ISTEXT(CC$5)=FALSE,(INDEX(BCR!$1:$1048576,MATCH('Estadísticas BCR'!CC$5,BCR!$A:$A,0),MATCH('Estadísticas BCR'!$B84,BCR!$1:$1,0))),AVERAGE(BQ84:CB84)),"")</f>
        <v>0</v>
      </c>
      <c r="CD84" s="59">
        <f>+IFERROR(IF(ISTEXT(CD$5)=FALSE,(INDEX(BCR!$1:$1048576,MATCH('Estadísticas BCR'!CD$5,BCR!$A:$A,0),MATCH('Estadísticas BCR'!$B84,BCR!$1:$1,0))),AVERAGE(#REF!)),"")</f>
        <v>0</v>
      </c>
      <c r="CE84" s="59">
        <f>+IFERROR(IF(ISTEXT(CE$5)=FALSE,(INDEX(BCR!$1:$1048576,MATCH('Estadísticas BCR'!CE$5,BCR!$A:$A,0),MATCH('Estadísticas BCR'!$B84,BCR!$1:$1,0))),AVERAGE(#REF!)),"")</f>
        <v>0</v>
      </c>
      <c r="CF84" s="59">
        <f>+IFERROR(IF(ISTEXT(CF$5)=FALSE,(INDEX(BCR!$1:$1048576,MATCH('Estadísticas BCR'!CF$5,BCR!$A:$A,0),MATCH('Estadísticas BCR'!$B84,BCR!$1:$1,0))),AVERAGE(#REF!)),"")</f>
        <v>0</v>
      </c>
      <c r="CG84" s="59">
        <f>+IFERROR(IF(ISTEXT(CG$5)=FALSE,(INDEX(BCR!$1:$1048576,MATCH('Estadísticas BCR'!CG$5,BCR!$A:$A,0),MATCH('Estadísticas BCR'!$B84,BCR!$1:$1,0))),AVERAGE(#REF!)),"")</f>
        <v>0</v>
      </c>
      <c r="CH84" s="59">
        <f>+IFERROR(IF(ISTEXT(CH$5)=FALSE,(INDEX(BCR!$1:$1048576,MATCH('Estadísticas BCR'!CH$5,BCR!$A:$A,0),MATCH('Estadísticas BCR'!$B84,BCR!$1:$1,0))),AVERAGE(#REF!)),"")</f>
        <v>0</v>
      </c>
      <c r="CI84" s="59">
        <f>+IFERROR(IF(ISTEXT(CI$5)=FALSE,(INDEX(BCR!$1:$1048576,MATCH('Estadísticas BCR'!CI$5,BCR!$A:$A,0),MATCH('Estadísticas BCR'!$B84,BCR!$1:$1,0))),AVERAGE(#REF!)),"")</f>
        <v>0</v>
      </c>
      <c r="CJ84" s="59">
        <f>+IFERROR(IF(ISTEXT(CJ$5)=FALSE,(INDEX(BCR!$1:$1048576,MATCH('Estadísticas BCR'!CJ$5,BCR!$A:$A,0),MATCH('Estadísticas BCR'!$B84,BCR!$1:$1,0))),AVERAGE(#REF!)),"")</f>
        <v>0</v>
      </c>
      <c r="CK84" s="59">
        <f>+IFERROR(IF(ISTEXT(CK$5)=FALSE,(INDEX(BCR!$1:$1048576,MATCH('Estadísticas BCR'!CK$5,BCR!$A:$A,0),MATCH('Estadísticas BCR'!$B84,BCR!$1:$1,0))),AVERAGE(#REF!)),"")</f>
        <v>0</v>
      </c>
      <c r="CL84" s="59">
        <f>+IFERROR(IF(ISTEXT(CL$5)=FALSE,(INDEX(BCR!$1:$1048576,MATCH('Estadísticas BCR'!CL$5,BCR!$A:$A,0),MATCH('Estadísticas BCR'!$B84,BCR!$1:$1,0))),AVERAGE(#REF!)),"")</f>
        <v>0</v>
      </c>
      <c r="CM84" s="59">
        <f>+IFERROR(IF(ISTEXT(CM$5)=FALSE,(INDEX(BCR!$1:$1048576,MATCH('Estadísticas BCR'!CM$5,BCR!$A:$A,0),MATCH('Estadísticas BCR'!$B84,BCR!$1:$1,0))),AVERAGE(#REF!)),"")</f>
        <v>0</v>
      </c>
      <c r="CN84" s="59">
        <f>+IFERROR(IF(ISTEXT(CN$5)=FALSE,(INDEX(BCR!$1:$1048576,MATCH('Estadísticas BCR'!CN$5,BCR!$A:$A,0),MATCH('Estadísticas BCR'!$B84,BCR!$1:$1,0))),AVERAGE(#REF!)),"")</f>
        <v>0</v>
      </c>
      <c r="CO84" s="59">
        <f>+IFERROR(IF(ISTEXT(CO$5)=FALSE,(INDEX(BCR!$1:$1048576,MATCH('Estadísticas BCR'!CO$5,BCR!$A:$A,0),MATCH('Estadísticas BCR'!$B84,BCR!$1:$1,0))),AVERAGE(#REF!)),"")</f>
        <v>0</v>
      </c>
      <c r="CP84" s="60">
        <f>+IFERROR(IF(ISTEXT(CP$5)=FALSE,(INDEX(BCR!$1:$1048576,MATCH('Estadísticas BCR'!CP$5,BCR!$A:$A,0),MATCH('Estadísticas BCR'!$B84,BCR!$1:$1,0))),AVERAGE(CD84:CO84)),"")</f>
        <v>0</v>
      </c>
      <c r="CQ84" s="59">
        <f>+IFERROR(IF(ISTEXT(CQ$5)=FALSE,(INDEX(BCR!$1:$1048576,MATCH('Estadísticas BCR'!CQ$5,BCR!$A:$A,0),MATCH('Estadísticas BCR'!$B84,BCR!$1:$1,0))),AVERAGE(#REF!)),"")</f>
        <v>0</v>
      </c>
      <c r="CR84" s="59">
        <f>+IFERROR(IF(ISTEXT(CR$5)=FALSE,(INDEX(BCR!$1:$1048576,MATCH('Estadísticas BCR'!CR$5,BCR!$A:$A,0),MATCH('Estadísticas BCR'!$B84,BCR!$1:$1,0))),AVERAGE(#REF!)),"")</f>
        <v>0</v>
      </c>
      <c r="CS84" s="59">
        <f>+IFERROR(IF(ISTEXT(CS$5)=FALSE,(INDEX(BCR!$1:$1048576,MATCH('Estadísticas BCR'!CS$5,BCR!$A:$A,0),MATCH('Estadísticas BCR'!$B84,BCR!$1:$1,0))),AVERAGE(#REF!)),"")</f>
        <v>0</v>
      </c>
      <c r="CT84" s="59">
        <f>+IFERROR(IF(ISTEXT(CT$5)=FALSE,(INDEX(BCR!$1:$1048576,MATCH('Estadísticas BCR'!CT$5,BCR!$A:$A,0),MATCH('Estadísticas BCR'!$B84,BCR!$1:$1,0))),AVERAGE(#REF!)),"")</f>
        <v>0</v>
      </c>
      <c r="CU84" s="59">
        <f>+IFERROR(IF(ISTEXT(CU$5)=FALSE,(INDEX(BCR!$1:$1048576,MATCH('Estadísticas BCR'!CU$5,BCR!$A:$A,0),MATCH('Estadísticas BCR'!$B84,BCR!$1:$1,0))),AVERAGE(#REF!)),"")</f>
        <v>0</v>
      </c>
      <c r="CV84" s="59">
        <f>+IFERROR(IF(ISTEXT(CV$5)=FALSE,(INDEX(BCR!$1:$1048576,MATCH('Estadísticas BCR'!CV$5,BCR!$A:$A,0),MATCH('Estadísticas BCR'!$B84,BCR!$1:$1,0))),AVERAGE(#REF!)),"")</f>
        <v>0</v>
      </c>
      <c r="CW84" s="59">
        <f>+IFERROR(IF(ISTEXT(CW$5)=FALSE,(INDEX(BCR!$1:$1048576,MATCH('Estadísticas BCR'!CW$5,BCR!$A:$A,0),MATCH('Estadísticas BCR'!$B84,BCR!$1:$1,0))),AVERAGE(#REF!)),"")</f>
        <v>0</v>
      </c>
      <c r="CX84" s="59">
        <f>+IFERROR(IF(ISTEXT(CX$5)=FALSE,(INDEX(BCR!$1:$1048576,MATCH('Estadísticas BCR'!CX$5,BCR!$A:$A,0),MATCH('Estadísticas BCR'!$B84,BCR!$1:$1,0))),AVERAGE(#REF!)),"")</f>
        <v>0</v>
      </c>
      <c r="CY84" s="59">
        <f>+IFERROR(IF(ISTEXT(CY$5)=FALSE,(INDEX(BCR!$1:$1048576,MATCH('Estadísticas BCR'!CY$5,BCR!$A:$A,0),MATCH('Estadísticas BCR'!$B84,BCR!$1:$1,0))),AVERAGE(#REF!)),"")</f>
        <v>0</v>
      </c>
      <c r="CZ84" s="59">
        <f>+IFERROR(IF(ISTEXT(CZ$5)=FALSE,(INDEX(BCR!$1:$1048576,MATCH('Estadísticas BCR'!CZ$5,BCR!$A:$A,0),MATCH('Estadísticas BCR'!$B84,BCR!$1:$1,0))),AVERAGE(A84:CY84)),"")</f>
        <v>0</v>
      </c>
      <c r="DA84" s="59">
        <f>+IFERROR(IF(ISTEXT(DA$5)=FALSE,(INDEX(BCR!$1:$1048576,MATCH('Estadísticas BCR'!DA$5,BCR!$A:$A,0),MATCH('Estadísticas BCR'!$B84,BCR!$1:$1,0))),AVERAGE(B84:CZ84)),"")</f>
        <v>0</v>
      </c>
      <c r="DB84" s="59">
        <f>+IFERROR(IF(ISTEXT(DB$5)=FALSE,(INDEX(BCR!$1:$1048576,MATCH('Estadísticas BCR'!DB$5,BCR!$A:$A,0),MATCH('Estadísticas BCR'!$B84,BCR!$1:$1,0))),AVERAGE(C84:DA84)),"")</f>
        <v>0</v>
      </c>
      <c r="DC84" s="60">
        <f>+IFERROR(IF(ISTEXT(DC$5)=FALSE,(INDEX(BCR!$1:$1048576,MATCH('Estadísticas BCR'!DC$5,BCR!$A:$A,0),MATCH('Estadísticas BCR'!$B84,BCR!$1:$1,0))),AVERAGE(CQ84:DB84)),"")</f>
        <v>0</v>
      </c>
      <c r="DD84" s="59">
        <f>+IFERROR(IF(ISTEXT(DD$5)=FALSE,(INDEX(BCR!$1:$1048576,MATCH('Estadísticas BCR'!DD$5,BCR!$A:$A,0),MATCH('Estadísticas BCR'!$B84,BCR!$1:$1,0))),AVERAGE(CR84:DC84)),"")</f>
        <v>0</v>
      </c>
      <c r="DE84" s="59">
        <f>+IFERROR(IF(ISTEXT(DE$5)=FALSE,(INDEX(BCR!$1:$1048576,MATCH('Estadísticas BCR'!DE$5,BCR!$A:$A,0),MATCH('Estadísticas BCR'!$B84,BCR!$1:$1,0))),AVERAGE(CS84:DD84)),"")</f>
        <v>0</v>
      </c>
      <c r="DF84" s="59">
        <f>+IFERROR(IF(ISTEXT(DF$5)=FALSE,(INDEX(BCR!$1:$1048576,MATCH('Estadísticas BCR'!DF$5,BCR!$A:$A,0),MATCH('Estadísticas BCR'!$B84,BCR!$1:$1,0))),AVERAGE(CT84:DE84)),"")</f>
        <v>0</v>
      </c>
      <c r="DG84" s="59">
        <f>+IFERROR(IF(ISTEXT(DG$5)=FALSE,(INDEX(BCR!$1:$1048576,MATCH('Estadísticas BCR'!DG$5,BCR!$A:$A,0),MATCH('Estadísticas BCR'!$B84,BCR!$1:$1,0))),AVERAGE(CU84:DF84)),"")</f>
        <v>0</v>
      </c>
      <c r="DH84" s="59">
        <f>+IFERROR(IF(ISTEXT(DH$5)=FALSE,(INDEX(BCR!$1:$1048576,MATCH('Estadísticas BCR'!DH$5,BCR!$A:$A,0),MATCH('Estadísticas BCR'!$B84,BCR!$1:$1,0))),AVERAGE(CV84:DG84)),"")</f>
        <v>0</v>
      </c>
      <c r="DI84" s="59">
        <f>+IFERROR(IF(ISTEXT(DI$5)=FALSE,(INDEX(BCR!$1:$1048576,MATCH('Estadísticas BCR'!DI$5,BCR!$A:$A,0),MATCH('Estadísticas BCR'!$B84,BCR!$1:$1,0))),AVERAGE(CW84:DH84)),"")</f>
        <v>0</v>
      </c>
      <c r="DJ84" s="59">
        <f>+IFERROR(IF(ISTEXT(DJ$5)=FALSE,(INDEX(BCR!$1:$1048576,MATCH('Estadísticas BCR'!DJ$5,BCR!$A:$A,0),MATCH('Estadísticas BCR'!$B84,BCR!$1:$1,0))),AVERAGE(CX84:DI84)),"")</f>
        <v>0</v>
      </c>
      <c r="DK84" s="59">
        <f>+IFERROR(IF(ISTEXT(DK$5)=FALSE,(INDEX(BCR!$1:$1048576,MATCH('Estadísticas BCR'!DK$5,BCR!$A:$A,0),MATCH('Estadísticas BCR'!$B84,BCR!$1:$1,0))),AVERAGE(CY84:DJ84)),"")</f>
        <v>0</v>
      </c>
      <c r="DL84" s="59">
        <f>+IFERROR(IF(ISTEXT(DL$5)=FALSE,(INDEX(BCR!$1:$1048576,MATCH('Estadísticas BCR'!DL$5,BCR!$A:$A,0),MATCH('Estadísticas BCR'!$B84,BCR!$1:$1,0))),AVERAGE(CZ84:DK84)),"")</f>
        <v>0</v>
      </c>
      <c r="DM84" s="59">
        <f>+IFERROR(IF(ISTEXT(DM$5)=FALSE,(INDEX(BCR!$1:$1048576,MATCH('Estadísticas BCR'!DM$5,BCR!$A:$A,0),MATCH('Estadísticas BCR'!$B84,BCR!$1:$1,0))),AVERAGE(DA84:DL84)),"")</f>
        <v>0</v>
      </c>
      <c r="DN84" s="59">
        <f>+IFERROR(IF(ISTEXT(DN$5)=FALSE,(INDEX(BCR!$1:$1048576,MATCH('Estadísticas BCR'!DN$5,BCR!$A:$A,0),MATCH('Estadísticas BCR'!$B84,BCR!$1:$1,0))),AVERAGE(DB84:DM84)),"")</f>
        <v>0</v>
      </c>
      <c r="DO84" s="59">
        <f>+IFERROR(IF(ISTEXT(DO$5)=FALSE,(INDEX(BCR!$1:$1048576,MATCH('Estadísticas BCR'!DO$5,BCR!$A:$A,0),MATCH('Estadísticas BCR'!$B84,BCR!$1:$1,0))),AVERAGE(DC84:DN84)),"")</f>
        <v>0</v>
      </c>
      <c r="DP84" s="60">
        <f>+IFERROR(IF(ISTEXT(DP$5)=FALSE,(INDEX(BCR!$1:$1048576,MATCH('Estadísticas BCR'!DP$5,BCR!$A:$A,0),MATCH('Estadísticas BCR'!$B84,BCR!$1:$1,0))),AVERAGE(DD84:DO84)),"")</f>
        <v>0</v>
      </c>
      <c r="DQ84" s="59">
        <f>+IFERROR(IF(ISTEXT(DQ$5)=FALSE,(INDEX(BCR!$1:$1048576,MATCH('Estadísticas BCR'!DQ$5,BCR!$A:$A,0),MATCH('Estadísticas BCR'!$B84,BCR!$1:$1,0))),AVERAGE(DE84:DP84)),"")</f>
        <v>0</v>
      </c>
      <c r="DR84" s="59">
        <f>+IFERROR(IF(ISTEXT(DR$5)=FALSE,(INDEX(BCR!$1:$1048576,MATCH('Estadísticas BCR'!DR$5,BCR!$A:$A,0),MATCH('Estadísticas BCR'!$B84,BCR!$1:$1,0))),AVERAGE(DF84:DQ84)),"")</f>
        <v>0</v>
      </c>
      <c r="DS84" s="59">
        <f>+IFERROR(IF(ISTEXT(DS$5)=FALSE,(INDEX(BCR!$1:$1048576,MATCH('Estadísticas BCR'!DS$5,BCR!$A:$A,0),MATCH('Estadísticas BCR'!$B84,BCR!$1:$1,0))),AVERAGE(DG84:DR84)),"")</f>
        <v>0</v>
      </c>
      <c r="DT84" s="59">
        <f>+IFERROR(IF(ISTEXT(DT$5)=FALSE,(INDEX(BCR!$1:$1048576,MATCH('Estadísticas BCR'!DT$5,BCR!$A:$A,0),MATCH('Estadísticas BCR'!$B84,BCR!$1:$1,0))),AVERAGE(DH84:DS84)),"")</f>
        <v>0</v>
      </c>
      <c r="DU84" s="59">
        <f>+IFERROR(IF(ISTEXT(DU$5)=FALSE,(INDEX(BCR!$1:$1048576,MATCH('Estadísticas BCR'!DU$5,BCR!$A:$A,0),MATCH('Estadísticas BCR'!$B84,BCR!$1:$1,0))),AVERAGE(DI84:DT84)),"")</f>
        <v>0</v>
      </c>
      <c r="DV84" s="59">
        <f>+IFERROR(IF(ISTEXT(DV$5)=FALSE,(INDEX(BCR!$1:$1048576,MATCH('Estadísticas BCR'!DV$5,BCR!$A:$A,0),MATCH('Estadísticas BCR'!$B84,BCR!$1:$1,0))),AVERAGE(DJ84:DU84)),"")</f>
        <v>0</v>
      </c>
      <c r="DW84" s="59">
        <f>+IFERROR(IF(ISTEXT(DW$5)=FALSE,(INDEX(BCR!$1:$1048576,MATCH('Estadísticas BCR'!DW$5,BCR!$A:$A,0),MATCH('Estadísticas BCR'!$B84,BCR!$1:$1,0))),AVERAGE(DK84:DV84)),"")</f>
        <v>0</v>
      </c>
      <c r="DX84" s="59">
        <f>+IFERROR(IF(ISTEXT(DX$5)=FALSE,(INDEX(BCR!$1:$1048576,MATCH('Estadísticas BCR'!DX$5,BCR!$A:$A,0),MATCH('Estadísticas BCR'!$B84,BCR!$1:$1,0))),AVERAGE(DL84:DW84)),"")</f>
        <v>0</v>
      </c>
      <c r="DY84" s="59">
        <f>+IFERROR(IF(ISTEXT(DY$5)=FALSE,(INDEX(BCR!$1:$1048576,MATCH('Estadísticas BCR'!DY$5,BCR!$A:$A,0),MATCH('Estadísticas BCR'!$B84,BCR!$1:$1,0))),AVERAGE(DM84:DX84)),"")</f>
        <v>0</v>
      </c>
      <c r="DZ84" s="59">
        <f>+IFERROR(IF(ISTEXT(DZ$5)=FALSE,(INDEX(BCR!$1:$1048576,MATCH('Estadísticas BCR'!DZ$5,BCR!$A:$A,0),MATCH('Estadísticas BCR'!$B84,BCR!$1:$1,0))),AVERAGE(DN84:DY84)),"")</f>
        <v>0</v>
      </c>
      <c r="EA84" s="59">
        <f>+IFERROR(IF(ISTEXT(EA$5)=FALSE,(INDEX(BCR!$1:$1048576,MATCH('Estadísticas BCR'!EA$5,BCR!$A:$A,0),MATCH('Estadísticas BCR'!$B84,BCR!$1:$1,0))),AVERAGE(DO84:DZ84)),"")</f>
        <v>0</v>
      </c>
      <c r="EB84" s="59">
        <f>+IFERROR(IF(ISTEXT(EB$5)=FALSE,(INDEX(BCR!$1:$1048576,MATCH('Estadísticas BCR'!EB$5,BCR!$A:$A,0),MATCH('Estadísticas BCR'!$B84,BCR!$1:$1,0))),AVERAGE(DP84:EA84)),"")</f>
        <v>0</v>
      </c>
      <c r="EC84" s="60">
        <f>+IFERROR(IF(ISTEXT(EC$5)=FALSE,(INDEX(BCR!$1:$1048576,MATCH('Estadísticas BCR'!EC$5,BCR!$A:$A,0),MATCH('Estadísticas BCR'!$B84,BCR!$1:$1,0))),AVERAGE(DQ84:EB84)),"")</f>
        <v>0</v>
      </c>
      <c r="ED84" s="59">
        <f>+IFERROR(IF(ISTEXT(ED$5)=FALSE,(INDEX(BCR!$1:$1048576,MATCH('Estadísticas BCR'!ED$5,BCR!$A:$A,0),MATCH('Estadísticas BCR'!$B84,BCR!$1:$1,0))),AVERAGE(DR84:EC84)),"")</f>
        <v>0</v>
      </c>
      <c r="EE84" s="59">
        <f>+IFERROR(IF(ISTEXT(EE$5)=FALSE,(INDEX(BCR!$1:$1048576,MATCH('Estadísticas BCR'!EE$5,BCR!$A:$A,0),MATCH('Estadísticas BCR'!$B84,BCR!$1:$1,0))),AVERAGE(DS84:ED84)),"")</f>
        <v>0</v>
      </c>
      <c r="EF84" s="59">
        <f>+IFERROR(IF(ISTEXT(EF$5)=FALSE,(INDEX(BCR!$1:$1048576,MATCH('Estadísticas BCR'!EF$5,BCR!$A:$A,0),MATCH('Estadísticas BCR'!$B84,BCR!$1:$1,0))),AVERAGE(DT84:EE84)),"")</f>
        <v>0</v>
      </c>
      <c r="EG84" s="59">
        <f>+IFERROR(IF(ISTEXT(EG$5)=FALSE,(INDEX(BCR!$1:$1048576,MATCH('Estadísticas BCR'!EG$5,BCR!$A:$A,0),MATCH('Estadísticas BCR'!$B84,BCR!$1:$1,0))),AVERAGE(DU84:EF84)),"")</f>
        <v>0</v>
      </c>
      <c r="EH84" s="59">
        <f>+IFERROR(IF(ISTEXT(EH$5)=FALSE,(INDEX(BCR!$1:$1048576,MATCH('Estadísticas BCR'!EH$5,BCR!$A:$A,0),MATCH('Estadísticas BCR'!$B84,BCR!$1:$1,0))),AVERAGE(DV84:EG84)),"")</f>
        <v>0</v>
      </c>
      <c r="EI84" s="59">
        <f>+IFERROR(IF(ISTEXT(EI$5)=FALSE,(INDEX(BCR!$1:$1048576,MATCH('Estadísticas BCR'!EI$5,BCR!$A:$A,0),MATCH('Estadísticas BCR'!$B84,BCR!$1:$1,0))),AVERAGE(DW84:EH84)),"")</f>
        <v>0</v>
      </c>
      <c r="EJ84" s="59">
        <f>+IFERROR(IF(ISTEXT(EJ$5)=FALSE,(INDEX(BCR!$1:$1048576,MATCH('Estadísticas BCR'!EJ$5,BCR!$A:$A,0),MATCH('Estadísticas BCR'!$B84,BCR!$1:$1,0))),AVERAGE(DX84:EI84)),"")</f>
        <v>0</v>
      </c>
      <c r="EK84" s="59">
        <f>+IFERROR(IF(ISTEXT(EK$5)=FALSE,(INDEX(BCR!$1:$1048576,MATCH('Estadísticas BCR'!EK$5,BCR!$A:$A,0),MATCH('Estadísticas BCR'!$B84,BCR!$1:$1,0))),AVERAGE(DY84:EJ84)),"")</f>
        <v>0</v>
      </c>
      <c r="EL84" s="59">
        <f>+IFERROR(IF(ISTEXT(EL$5)=FALSE,(INDEX(BCR!$1:$1048576,MATCH('Estadísticas BCR'!EL$5,BCR!$A:$A,0),MATCH('Estadísticas BCR'!$B84,BCR!$1:$1,0))),AVERAGE(DZ84:EK84)),"")</f>
        <v>0</v>
      </c>
      <c r="EM84" s="59">
        <f>+IFERROR(IF(ISTEXT(EM$5)=FALSE,(INDEX(BCR!$1:$1048576,MATCH('Estadísticas BCR'!EM$5,BCR!$A:$A,0),MATCH('Estadísticas BCR'!$B84,BCR!$1:$1,0))),AVERAGE(EA84:EL84)),"")</f>
        <v>0</v>
      </c>
      <c r="EN84" s="59">
        <f>+IFERROR(IF(ISTEXT(EN$5)=FALSE,(INDEX(BCR!$1:$1048576,MATCH('Estadísticas BCR'!EN$5,BCR!$A:$A,0),MATCH('Estadísticas BCR'!$B84,BCR!$1:$1,0))),AVERAGE(EB84:EM84)),"")</f>
        <v>0</v>
      </c>
      <c r="EO84" s="59">
        <f>+IFERROR(IF(ISTEXT(EO$5)=FALSE,(INDEX(BCR!$1:$1048576,MATCH('Estadísticas BCR'!EO$5,BCR!$A:$A,0),MATCH('Estadísticas BCR'!$B84,BCR!$1:$1,0))),AVERAGE(EC84:EN84)),"")</f>
        <v>0</v>
      </c>
      <c r="EP84" s="60">
        <f>+IFERROR(IF(ISTEXT(EP$5)=FALSE,(INDEX(BCR!$1:$1048576,MATCH('Estadísticas BCR'!EP$5,BCR!$A:$A,0),MATCH('Estadísticas BCR'!$B84,BCR!$1:$1,0))),AVERAGE(ED84:EO84)),"")</f>
        <v>0</v>
      </c>
      <c r="EQ84" s="59">
        <f>+IFERROR(IF(ISTEXT(EQ$5)=FALSE,(INDEX(BCR!$1:$1048576,MATCH('Estadísticas BCR'!EQ$5,BCR!$A:$A,0),MATCH('Estadísticas BCR'!$B84,BCR!$1:$1,0))),AVERAGE(EE84:EP84)),"")</f>
        <v>0</v>
      </c>
      <c r="ER84" s="59">
        <f>+IFERROR(IF(ISTEXT(ER$5)=FALSE,(INDEX(BCR!$1:$1048576,MATCH('Estadísticas BCR'!ER$5,BCR!$A:$A,0),MATCH('Estadísticas BCR'!$B84,BCR!$1:$1,0))),AVERAGE(EF84:EQ84)),"")</f>
        <v>0</v>
      </c>
      <c r="ES84" s="59">
        <f>+IFERROR(IF(ISTEXT(ES$5)=FALSE,(INDEX(BCR!$1:$1048576,MATCH('Estadísticas BCR'!ES$5,BCR!$A:$A,0),MATCH('Estadísticas BCR'!$B84,BCR!$1:$1,0))),AVERAGE(EG84:ER84)),"")</f>
        <v>0</v>
      </c>
      <c r="ET84" s="59">
        <f>+IFERROR(IF(ISTEXT(ET$5)=FALSE,(INDEX(BCR!$1:$1048576,MATCH('Estadísticas BCR'!ET$5,BCR!$A:$A,0),MATCH('Estadísticas BCR'!$B84,BCR!$1:$1,0))),AVERAGE(EH84:ES84)),"")</f>
        <v>0</v>
      </c>
      <c r="EU84" s="59">
        <f>+IFERROR(IF(ISTEXT(EU$5)=FALSE,(INDEX(BCR!$1:$1048576,MATCH('Estadísticas BCR'!EU$5,BCR!$A:$A,0),MATCH('Estadísticas BCR'!$B84,BCR!$1:$1,0))),AVERAGE(EI84:ET84)),"")</f>
        <v>0</v>
      </c>
      <c r="EV84" s="59">
        <f>+IFERROR(IF(ISTEXT(EV$5)=FALSE,(INDEX(BCR!$1:$1048576,MATCH('Estadísticas BCR'!EV$5,BCR!$A:$A,0),MATCH('Estadísticas BCR'!$B84,BCR!$1:$1,0))),AVERAGE(EJ84:EU84)),"")</f>
        <v>0</v>
      </c>
      <c r="EW84" s="59">
        <f>+IFERROR(IF(ISTEXT(EW$5)=FALSE,(INDEX(BCR!$1:$1048576,MATCH('Estadísticas BCR'!EW$5,BCR!$A:$A,0),MATCH('Estadísticas BCR'!$B84,BCR!$1:$1,0))),AVERAGE(EK84:EV84)),"")</f>
        <v>0</v>
      </c>
      <c r="EX84" s="59">
        <f>+IFERROR(IF(ISTEXT(EX$5)=FALSE,(INDEX(BCR!$1:$1048576,MATCH('Estadísticas BCR'!EX$5,BCR!$A:$A,0),MATCH('Estadísticas BCR'!$B84,BCR!$1:$1,0))),AVERAGE(EL84:EW84)),"")</f>
        <v>0</v>
      </c>
      <c r="EY84" s="59">
        <f>+IFERROR(IF(ISTEXT(EY$5)=FALSE,(INDEX(BCR!$1:$1048576,MATCH('Estadísticas BCR'!EY$5,BCR!$A:$A,0),MATCH('Estadísticas BCR'!$B84,BCR!$1:$1,0))),AVERAGE(EM84:EX84)),"")</f>
        <v>0</v>
      </c>
      <c r="EZ84" s="59">
        <f>+IFERROR(IF(ISTEXT(EZ$5)=FALSE,(INDEX(BCR!$1:$1048576,MATCH('Estadísticas BCR'!EZ$5,BCR!$A:$A,0),MATCH('Estadísticas BCR'!$B84,BCR!$1:$1,0))),AVERAGE(EN84:EY84)),"")</f>
        <v>0</v>
      </c>
      <c r="FA84" s="59">
        <f>+IFERROR(IF(ISTEXT(FA$5)=FALSE,(INDEX(BCR!$1:$1048576,MATCH('Estadísticas BCR'!FA$5,BCR!$A:$A,0),MATCH('Estadísticas BCR'!$B84,BCR!$1:$1,0))),AVERAGE(EO84:EZ84)),"")</f>
        <v>0</v>
      </c>
      <c r="FB84" s="59">
        <f>+IFERROR(IF(ISTEXT(FB$5)=FALSE,(INDEX(BCR!$1:$1048576,MATCH('Estadísticas BCR'!FB$5,BCR!$A:$A,0),MATCH('Estadísticas BCR'!$B84,BCR!$1:$1,0))),AVERAGE(EP84:FA84)),"")</f>
        <v>0</v>
      </c>
      <c r="FC84" s="60">
        <f>+IFERROR(IF(ISTEXT(FC$5)=FALSE,(INDEX(BCR!$1:$1048576,MATCH('Estadísticas BCR'!FC$5,BCR!$A:$A,0),MATCH('Estadísticas BCR'!$B84,BCR!$1:$1,0))),AVERAGE(EQ84:FB84)),"")</f>
        <v>0</v>
      </c>
      <c r="FD84" s="59">
        <f>+IFERROR(IF(ISTEXT(FD$5)=FALSE,(INDEX(BCR!$1:$1048576,MATCH('Estadísticas BCR'!FD$5,BCR!$A:$A,0),MATCH('Estadísticas BCR'!$B84,BCR!$1:$1,0))),AVERAGE(ER84:FC84)),"")</f>
        <v>0</v>
      </c>
      <c r="FE84" s="59">
        <f>+IFERROR(IF(ISTEXT(FE$5)=FALSE,(INDEX(BCR!$1:$1048576,MATCH('Estadísticas BCR'!FE$5,BCR!$A:$A,0),MATCH('Estadísticas BCR'!$B84,BCR!$1:$1,0))),AVERAGE(ES84:FD84)),"")</f>
        <v>0</v>
      </c>
      <c r="FF84" s="59">
        <f>+IFERROR(IF(ISTEXT(FF$5)=FALSE,(INDEX(BCR!$1:$1048576,MATCH('Estadísticas BCR'!FF$5,BCR!$A:$A,0),MATCH('Estadísticas BCR'!$B84,BCR!$1:$1,0))),AVERAGE(ET84:FE84)),"")</f>
        <v>0</v>
      </c>
      <c r="FG84" s="59">
        <f>+IFERROR(IF(ISTEXT(FG$5)=FALSE,(INDEX(BCR!$1:$1048576,MATCH('Estadísticas BCR'!FG$5,BCR!$A:$A,0),MATCH('Estadísticas BCR'!$B84,BCR!$1:$1,0))),AVERAGE(EU84:FF84)),"")</f>
        <v>0</v>
      </c>
      <c r="FH84" s="59">
        <f>+IFERROR(IF(ISTEXT(FH$5)=FALSE,(INDEX(BCR!$1:$1048576,MATCH('Estadísticas BCR'!FH$5,BCR!$A:$A,0),MATCH('Estadísticas BCR'!$B84,BCR!$1:$1,0))),AVERAGE(EV84:FG84)),"")</f>
        <v>0</v>
      </c>
      <c r="FI84" s="59">
        <f>+IFERROR(IF(ISTEXT(FI$5)=FALSE,(INDEX(BCR!$1:$1048576,MATCH('Estadísticas BCR'!FI$5,BCR!$A:$A,0),MATCH('Estadísticas BCR'!$B84,BCR!$1:$1,0))),AVERAGE(EW84:FH84)),"")</f>
        <v>0</v>
      </c>
      <c r="FJ84" s="59">
        <f>+IFERROR(IF(ISTEXT(FJ$5)=FALSE,(INDEX(BCR!$1:$1048576,MATCH('Estadísticas BCR'!FJ$5,BCR!$A:$A,0),MATCH('Estadísticas BCR'!$B84,BCR!$1:$1,0))),AVERAGE(EX84:FI84)),"")</f>
        <v>0</v>
      </c>
      <c r="FK84" s="59">
        <f>+IFERROR(IF(ISTEXT(FK$5)=FALSE,(INDEX(BCR!$1:$1048576,MATCH('Estadísticas BCR'!FK$5,BCR!$A:$A,0),MATCH('Estadísticas BCR'!$B84,BCR!$1:$1,0))),AVERAGE(EY84:FJ84)),"")</f>
        <v>0</v>
      </c>
      <c r="FL84" s="59">
        <f>+IFERROR(IF(ISTEXT(FL$5)=FALSE,(INDEX(BCR!$1:$1048576,MATCH('Estadísticas BCR'!FL$5,BCR!$A:$A,0),MATCH('Estadísticas BCR'!$B84,BCR!$1:$1,0))),AVERAGE(EZ84:FK84)),"")</f>
        <v>0</v>
      </c>
      <c r="FM84" s="59">
        <f>+IFERROR(IF(ISTEXT(FM$5)=FALSE,(INDEX(BCR!$1:$1048576,MATCH('Estadísticas BCR'!FM$5,BCR!$A:$A,0),MATCH('Estadísticas BCR'!$B84,BCR!$1:$1,0))),AVERAGE(FA84:FL84)),"")</f>
        <v>0</v>
      </c>
      <c r="FN84" s="59">
        <f>+IFERROR(IF(ISTEXT(FN$5)=FALSE,(INDEX(BCR!$1:$1048576,MATCH('Estadísticas BCR'!FN$5,BCR!$A:$A,0),MATCH('Estadísticas BCR'!$B84,BCR!$1:$1,0))),AVERAGE(FB84:FM84)),"")</f>
        <v>0</v>
      </c>
      <c r="FO84" s="59">
        <f>+IFERROR(IF(ISTEXT(FO$5)=FALSE,(INDEX(BCR!$1:$1048576,MATCH('Estadísticas BCR'!FO$5,BCR!$A:$A,0),MATCH('Estadísticas BCR'!$B84,BCR!$1:$1,0))),AVERAGE(FC84:FN84)),"")</f>
        <v>0</v>
      </c>
      <c r="FP84" s="60">
        <f>+IFERROR(IF(ISTEXT(FP$5)=FALSE,(INDEX(BCR!$1:$1048576,MATCH('Estadísticas BCR'!FP$5,BCR!$A:$A,0),MATCH('Estadísticas BCR'!$B84,BCR!$1:$1,0))),AVERAGE(FD84:FO84)),"")</f>
        <v>0</v>
      </c>
      <c r="FQ84" s="59">
        <f>+IFERROR(IF(ISTEXT(FQ$5)=FALSE,(INDEX(BCR!$1:$1048576,MATCH('Estadísticas BCR'!FQ$5,BCR!$A:$A,0),MATCH('Estadísticas BCR'!$B84,BCR!$1:$1,0))),AVERAGE(FE84:FP84)),"")</f>
        <v>0</v>
      </c>
      <c r="FR84" s="59">
        <f>+IFERROR(IF(ISTEXT(FR$5)=FALSE,(INDEX(BCR!$1:$1048576,MATCH('Estadísticas BCR'!FR$5,BCR!$A:$A,0),MATCH('Estadísticas BCR'!$B84,BCR!$1:$1,0))),AVERAGE(FF84:FQ84)),"")</f>
        <v>0</v>
      </c>
      <c r="FS84" s="59">
        <f>+IFERROR(IF(ISTEXT(FS$5)=FALSE,(INDEX(BCR!$1:$1048576,MATCH('Estadísticas BCR'!FS$5,BCR!$A:$A,0),MATCH('Estadísticas BCR'!$B84,BCR!$1:$1,0))),AVERAGE(FG84:FR84)),"")</f>
        <v>0</v>
      </c>
      <c r="FT84" s="59">
        <f>+IFERROR(IF(ISTEXT(FT$5)=FALSE,(INDEX(BCR!$1:$1048576,MATCH('Estadísticas BCR'!FT$5,BCR!$A:$A,0),MATCH('Estadísticas BCR'!$B84,BCR!$1:$1,0))),AVERAGE(FH84:FS84)),"")</f>
        <v>0</v>
      </c>
      <c r="FU84" s="59">
        <f>+IFERROR(IF(ISTEXT(FU$5)=FALSE,(INDEX(BCR!$1:$1048576,MATCH('Estadísticas BCR'!FU$5,BCR!$A:$A,0),MATCH('Estadísticas BCR'!$B84,BCR!$1:$1,0))),AVERAGE(FI84:FT84)),"")</f>
        <v>0</v>
      </c>
      <c r="FV84" s="59">
        <f>+IFERROR(IF(ISTEXT(FV$5)=FALSE,(INDEX(BCR!$1:$1048576,MATCH('Estadísticas BCR'!FV$5,BCR!$A:$A,0),MATCH('Estadísticas BCR'!$B84,BCR!$1:$1,0))),AVERAGE(FJ84:FU84)),"")</f>
        <v>0</v>
      </c>
      <c r="FW84" s="59">
        <f>+IFERROR(IF(ISTEXT(FW$5)=FALSE,(INDEX(BCR!$1:$1048576,MATCH('Estadísticas BCR'!FW$5,BCR!$A:$A,0),MATCH('Estadísticas BCR'!$B84,BCR!$1:$1,0))),AVERAGE(FK84:FV84)),"")</f>
        <v>0</v>
      </c>
      <c r="FX84" s="59">
        <f>+IFERROR(IF(ISTEXT(FX$5)=FALSE,(INDEX(BCR!$1:$1048576,MATCH('Estadísticas BCR'!FX$5,BCR!$A:$A,0),MATCH('Estadísticas BCR'!$B84,BCR!$1:$1,0))),AVERAGE(FL84:FW84)),"")</f>
        <v>0</v>
      </c>
      <c r="FY84" s="59">
        <f>+IFERROR(IF(ISTEXT(FY$5)=FALSE,(INDEX(BCR!$1:$1048576,MATCH('Estadísticas BCR'!FY$5,BCR!$A:$A,0),MATCH('Estadísticas BCR'!$B84,BCR!$1:$1,0))),AVERAGE(FM84:FX84)),"")</f>
        <v>0</v>
      </c>
      <c r="FZ84" s="59">
        <f>+IFERROR(IF(ISTEXT(FZ$5)=FALSE,(INDEX(BCR!$1:$1048576,MATCH('Estadísticas BCR'!FZ$5,BCR!$A:$A,0),MATCH('Estadísticas BCR'!$B84,BCR!$1:$1,0))),AVERAGE(FN84:FY84)),"")</f>
        <v>0</v>
      </c>
      <c r="GA84" s="59">
        <f>+IFERROR(IF(ISTEXT(GA$5)=FALSE,(INDEX(BCR!$1:$1048576,MATCH('Estadísticas BCR'!GA$5,BCR!$A:$A,0),MATCH('Estadísticas BCR'!$B84,BCR!$1:$1,0))),AVERAGE(FO84:FZ84)),"")</f>
        <v>0</v>
      </c>
      <c r="GB84" s="59">
        <f>+IFERROR(IF(ISTEXT(GB$5)=FALSE,(INDEX(BCR!$1:$1048576,MATCH('Estadísticas BCR'!GB$5,BCR!$A:$A,0),MATCH('Estadísticas BCR'!$B84,BCR!$1:$1,0))),AVERAGE(FP84:GA84)),"")</f>
        <v>0</v>
      </c>
      <c r="GC84" s="60">
        <f>+IFERROR(IF(ISTEXT(GC$5)=FALSE,(INDEX(BCR!$1:$1048576,MATCH('Estadísticas BCR'!GC$5,BCR!$A:$A,0),MATCH('Estadísticas BCR'!$B84,BCR!$1:$1,0))),AVERAGE(FQ84:GB84)),"")</f>
        <v>0</v>
      </c>
      <c r="GD84" s="59">
        <f>+IFERROR(IF(ISTEXT(GD$5)=FALSE,(INDEX(BCR!$1:$1048576,MATCH('Estadísticas BCR'!GD$5,BCR!$A:$A,0),MATCH('Estadísticas BCR'!$B84,BCR!$1:$1,0))),AVERAGE(FR84:GC84)),"")</f>
        <v>0</v>
      </c>
      <c r="GE84" s="59">
        <f>+IFERROR(IF(ISTEXT(GE$5)=FALSE,(INDEX(BCR!$1:$1048576,MATCH('Estadísticas BCR'!GE$5,BCR!$A:$A,0),MATCH('Estadísticas BCR'!$B84,BCR!$1:$1,0))),AVERAGE(FS84:GD84)),"")</f>
        <v>0</v>
      </c>
      <c r="GF84" s="59">
        <f>+IFERROR(IF(ISTEXT(GF$5)=FALSE,(INDEX(BCR!$1:$1048576,MATCH('Estadísticas BCR'!GF$5,BCR!$A:$A,0),MATCH('Estadísticas BCR'!$B84,BCR!$1:$1,0))),AVERAGE(FT84:GE84)),"")</f>
        <v>0</v>
      </c>
      <c r="GG84" s="59">
        <f>+IFERROR(IF(ISTEXT(GG$5)=FALSE,(INDEX(BCR!$1:$1048576,MATCH('Estadísticas BCR'!GG$5,BCR!$A:$A,0),MATCH('Estadísticas BCR'!$B84,BCR!$1:$1,0))),AVERAGE(FU84:GF84)),"")</f>
        <v>0</v>
      </c>
      <c r="GH84" s="59">
        <f>+IFERROR(IF(ISTEXT(GH$5)=FALSE,(INDEX(BCR!$1:$1048576,MATCH('Estadísticas BCR'!GH$5,BCR!$A:$A,0),MATCH('Estadísticas BCR'!$B84,BCR!$1:$1,0))),AVERAGE(FV84:GG84)),"")</f>
        <v>0</v>
      </c>
      <c r="GI84" s="59">
        <f>+IFERROR(IF(ISTEXT(GI$5)=FALSE,(INDEX(BCR!$1:$1048576,MATCH('Estadísticas BCR'!GI$5,BCR!$A:$A,0),MATCH('Estadísticas BCR'!$B84,BCR!$1:$1,0))),AVERAGE(FW84:GH84)),"")</f>
        <v>0</v>
      </c>
      <c r="GJ84" s="59">
        <f>+IFERROR(IF(ISTEXT(GJ$5)=FALSE,(INDEX(BCR!$1:$1048576,MATCH('Estadísticas BCR'!GJ$5,BCR!$A:$A,0),MATCH('Estadísticas BCR'!$B84,BCR!$1:$1,0))),AVERAGE(FX84:GI84)),"")</f>
        <v>0</v>
      </c>
      <c r="GK84" s="59">
        <f>+IFERROR(IF(ISTEXT(GK$5)=FALSE,(INDEX(BCR!$1:$1048576,MATCH('Estadísticas BCR'!GK$5,BCR!$A:$A,0),MATCH('Estadísticas BCR'!$B84,BCR!$1:$1,0))),AVERAGE(FY84:GJ84)),"")</f>
        <v>0</v>
      </c>
      <c r="GL84" s="59">
        <f>+IFERROR(IF(ISTEXT(GL$5)=FALSE,(INDEX(BCR!$1:$1048576,MATCH('Estadísticas BCR'!GL$5,BCR!$A:$A,0),MATCH('Estadísticas BCR'!$B84,BCR!$1:$1,0))),AVERAGE(FZ84:GK84)),"")</f>
        <v>0</v>
      </c>
      <c r="GM84" s="59">
        <f>+IFERROR(IF(ISTEXT(GM$5)=FALSE,(INDEX(BCR!$1:$1048576,MATCH('Estadísticas BCR'!GM$5,BCR!$A:$A,0),MATCH('Estadísticas BCR'!$B84,BCR!$1:$1,0))),AVERAGE(GA84:GL84)),"")</f>
        <v>0</v>
      </c>
      <c r="GN84" s="59">
        <f>+IFERROR(IF(ISTEXT(GN$5)=FALSE,(INDEX(BCR!$1:$1048576,MATCH('Estadísticas BCR'!GN$5,BCR!$A:$A,0),MATCH('Estadísticas BCR'!$B84,BCR!$1:$1,0))),AVERAGE(GB84:GM84)),"")</f>
        <v>0</v>
      </c>
      <c r="GO84" s="59">
        <f>+IFERROR(IF(ISTEXT(GO$5)=FALSE,(INDEX(BCR!$1:$1048576,MATCH('Estadísticas BCR'!GO$5,BCR!$A:$A,0),MATCH('Estadísticas BCR'!$B84,BCR!$1:$1,0))),AVERAGE(GC84:GN84)),"")</f>
        <v>0</v>
      </c>
      <c r="GP84" s="60">
        <f>+IFERROR(IF(ISTEXT(GP$5)=FALSE,(INDEX(BCR!$1:$1048576,MATCH('Estadísticas BCR'!GP$5,BCR!$A:$A,0),MATCH('Estadísticas BCR'!$B84,BCR!$1:$1,0))),AVERAGE(GD84:GO84)),"")</f>
        <v>0</v>
      </c>
      <c r="GQ84" s="59">
        <f>+IFERROR(IF(ISTEXT(GQ$5)=FALSE,(INDEX(BCR!$1:$1048576,MATCH('Estadísticas BCR'!GQ$5,BCR!$A:$A,0),MATCH('Estadísticas BCR'!$B84,BCR!$1:$1,0))),AVERAGE(GE84:GP84)),"")</f>
        <v>0</v>
      </c>
      <c r="GR84" s="59">
        <f>+IFERROR(IF(ISTEXT(GR$5)=FALSE,(INDEX(BCR!$1:$1048576,MATCH('Estadísticas BCR'!GR$5,BCR!$A:$A,0),MATCH('Estadísticas BCR'!$B84,BCR!$1:$1,0))),AVERAGE(GF84:GQ84)),"")</f>
        <v>0</v>
      </c>
      <c r="GS84" s="59">
        <f>+IFERROR(IF(ISTEXT(GS$5)=FALSE,(INDEX(BCR!$1:$1048576,MATCH('Estadísticas BCR'!GS$5,BCR!$A:$A,0),MATCH('Estadísticas BCR'!$B84,BCR!$1:$1,0))),AVERAGE(GG84:GR84)),"")</f>
        <v>0</v>
      </c>
      <c r="GT84" s="59">
        <f>+IFERROR(IF(ISTEXT(GT$5)=FALSE,(INDEX(BCR!$1:$1048576,MATCH('Estadísticas BCR'!GT$5,BCR!$A:$A,0),MATCH('Estadísticas BCR'!$B84,BCR!$1:$1,0))),AVERAGE(GH84:GS84)),"")</f>
        <v>0</v>
      </c>
      <c r="GU84" s="59">
        <f>+IFERROR(IF(ISTEXT(GU$5)=FALSE,(INDEX(BCR!$1:$1048576,MATCH('Estadísticas BCR'!GU$5,BCR!$A:$A,0),MATCH('Estadísticas BCR'!$B84,BCR!$1:$1,0))),AVERAGE(GI84:GT84)),"")</f>
        <v>0</v>
      </c>
      <c r="GV84" s="59">
        <f>+IFERROR(IF(ISTEXT(GV$5)=FALSE,(INDEX(BCR!$1:$1048576,MATCH('Estadísticas BCR'!GV$5,BCR!$A:$A,0),MATCH('Estadísticas BCR'!$B84,BCR!$1:$1,0))),AVERAGE(GJ84:GU84)),"")</f>
        <v>0</v>
      </c>
      <c r="GW84" s="59">
        <f>+IFERROR(IF(ISTEXT(GW$5)=FALSE,(INDEX(BCR!$1:$1048576,MATCH('Estadísticas BCR'!GW$5,BCR!$A:$A,0),MATCH('Estadísticas BCR'!$B84,BCR!$1:$1,0))),AVERAGE(GK84:GV84)),"")</f>
        <v>0</v>
      </c>
      <c r="GX84" s="59">
        <f>+IFERROR(IF(ISTEXT(GX$5)=FALSE,(INDEX(BCR!$1:$1048576,MATCH('Estadísticas BCR'!GX$5,BCR!$A:$A,0),MATCH('Estadísticas BCR'!$B84,BCR!$1:$1,0))),AVERAGE(GL84:GW84)),"")</f>
        <v>0</v>
      </c>
      <c r="GY84" s="59">
        <f>+IFERROR(IF(ISTEXT(GY$5)=FALSE,(INDEX(BCR!$1:$1048576,MATCH('Estadísticas BCR'!GY$5,BCR!$A:$A,0),MATCH('Estadísticas BCR'!$B84,BCR!$1:$1,0))),AVERAGE(GM84:GX84)),"")</f>
        <v>0</v>
      </c>
      <c r="GZ84" s="59">
        <f>+IFERROR(IF(ISTEXT(GZ$5)=FALSE,(INDEX(BCR!$1:$1048576,MATCH('Estadísticas BCR'!GZ$5,BCR!$A:$A,0),MATCH('Estadísticas BCR'!$B84,BCR!$1:$1,0))),AVERAGE(GN84:GY84)),"")</f>
        <v>0</v>
      </c>
      <c r="HA84" s="59">
        <f>+IFERROR(IF(ISTEXT(HA$5)=FALSE,(INDEX(BCR!$1:$1048576,MATCH('Estadísticas BCR'!HA$5,BCR!$A:$A,0),MATCH('Estadísticas BCR'!$B84,BCR!$1:$1,0))),AVERAGE(GO84:GZ84)),"")</f>
        <v>0</v>
      </c>
      <c r="HB84" s="59">
        <f>+IFERROR(IF(ISTEXT(HB$5)=FALSE,(INDEX(BCR!$1:$1048576,MATCH('Estadísticas BCR'!HB$5,BCR!$A:$A,0),MATCH('Estadísticas BCR'!$B84,BCR!$1:$1,0))),AVERAGE(GP84:HA84)),"")</f>
        <v>0</v>
      </c>
      <c r="HC84" s="60">
        <f>+IFERROR(IF(ISTEXT(HC$5)=FALSE,(INDEX(BCR!$1:$1048576,MATCH('Estadísticas BCR'!HC$5,BCR!$A:$A,0),MATCH('Estadísticas BCR'!$B84,BCR!$1:$1,0))),AVERAGE(GQ84:HB84)),"")</f>
        <v>0</v>
      </c>
      <c r="HD84" s="59">
        <f>+IFERROR(IF(ISTEXT(HD$5)=FALSE,(INDEX(BCR!$1:$1048576,MATCH('Estadísticas BCR'!HD$5,BCR!$A:$A,0),MATCH('Estadísticas BCR'!$B84,BCR!$1:$1,0))),AVERAGE(GR84:HC84)),"")</f>
        <v>0</v>
      </c>
      <c r="HE84" s="59">
        <f>+IFERROR(IF(ISTEXT(HE$5)=FALSE,(INDEX(BCR!$1:$1048576,MATCH('Estadísticas BCR'!HE$5,BCR!$A:$A,0),MATCH('Estadísticas BCR'!$B84,BCR!$1:$1,0))),AVERAGE(GS84:HD84)),"")</f>
        <v>0</v>
      </c>
      <c r="HF84" s="59">
        <f>+IFERROR(IF(ISTEXT(HF$5)=FALSE,(INDEX(BCR!$1:$1048576,MATCH('Estadísticas BCR'!HF$5,BCR!$A:$A,0),MATCH('Estadísticas BCR'!$B84,BCR!$1:$1,0))),AVERAGE(GT84:HE84)),"")</f>
        <v>0</v>
      </c>
      <c r="HG84" s="59">
        <f>+IFERROR(IF(ISTEXT(HG$5)=FALSE,(INDEX(BCR!$1:$1048576,MATCH('Estadísticas BCR'!HG$5,BCR!$A:$A,0),MATCH('Estadísticas BCR'!$B84,BCR!$1:$1,0))),AVERAGE(GU84:HF84)),"")</f>
        <v>0</v>
      </c>
      <c r="HH84" s="59">
        <f>+IFERROR(IF(ISTEXT(HH$5)=FALSE,(INDEX(BCR!$1:$1048576,MATCH('Estadísticas BCR'!HH$5,BCR!$A:$A,0),MATCH('Estadísticas BCR'!$B84,BCR!$1:$1,0))),AVERAGE(GV84:HG84)),"")</f>
        <v>0</v>
      </c>
      <c r="HI84" s="59">
        <f>+IFERROR(IF(ISTEXT(HI$5)=FALSE,(INDEX(BCR!$1:$1048576,MATCH('Estadísticas BCR'!HI$5,BCR!$A:$A,0),MATCH('Estadísticas BCR'!$B84,BCR!$1:$1,0))),AVERAGE(GW84:HH84)),"")</f>
        <v>0</v>
      </c>
      <c r="HJ84" s="59">
        <f>+IFERROR(IF(ISTEXT(HJ$5)=FALSE,(INDEX(BCR!$1:$1048576,MATCH('Estadísticas BCR'!HJ$5,BCR!$A:$A,0),MATCH('Estadísticas BCR'!$B84,BCR!$1:$1,0))),AVERAGE(GX84:HI84)),"")</f>
        <v>0</v>
      </c>
      <c r="HK84" s="59">
        <f>+IFERROR(IF(ISTEXT(HK$5)=FALSE,(INDEX(BCR!$1:$1048576,MATCH('Estadísticas BCR'!HK$5,BCR!$A:$A,0),MATCH('Estadísticas BCR'!$B84,BCR!$1:$1,0))),AVERAGE(GY84:HJ84)),"")</f>
        <v>0</v>
      </c>
      <c r="HL84" s="59">
        <f>+IFERROR(IF(ISTEXT(HL$5)=FALSE,(INDEX(BCR!$1:$1048576,MATCH('Estadísticas BCR'!HL$5,BCR!$A:$A,0),MATCH('Estadísticas BCR'!$B84,BCR!$1:$1,0))),AVERAGE(GZ84:HK84)),"")</f>
        <v>0</v>
      </c>
      <c r="HM84" s="59">
        <f>+IFERROR(IF(ISTEXT(HM$5)=FALSE,(INDEX(BCR!$1:$1048576,MATCH('Estadísticas BCR'!HM$5,BCR!$A:$A,0),MATCH('Estadísticas BCR'!$B84,BCR!$1:$1,0))),AVERAGE(HA84:HL84)),"")</f>
        <v>0</v>
      </c>
      <c r="HN84" s="59">
        <f>+IFERROR(IF(ISTEXT(HN$5)=FALSE,(INDEX(BCR!$1:$1048576,MATCH('Estadísticas BCR'!HN$5,BCR!$A:$A,0),MATCH('Estadísticas BCR'!$B84,BCR!$1:$1,0))),AVERAGE(HB84:HM84)),"")</f>
        <v>0</v>
      </c>
      <c r="HO84" s="59">
        <f>+IFERROR(IF(ISTEXT(HO$5)=FALSE,(INDEX(BCR!$1:$1048576,MATCH('Estadísticas BCR'!HO$5,BCR!$A:$A,0),MATCH('Estadísticas BCR'!$B84,BCR!$1:$1,0))),AVERAGE(HC84:HN84)),"")</f>
        <v>0</v>
      </c>
      <c r="HP84" s="60">
        <f>+IFERROR(IF(ISTEXT(HP$5)=FALSE,(INDEX(BCR!$1:$1048576,MATCH('Estadísticas BCR'!HP$5,BCR!$A:$A,0),MATCH('Estadísticas BCR'!$B84,BCR!$1:$1,0))),AVERAGE(HD84:HO84)),"")</f>
        <v>0</v>
      </c>
      <c r="HQ84" s="59">
        <f>+IFERROR(IF(ISTEXT(HQ$5)=FALSE,(INDEX(BCR!$1:$1048576,MATCH('Estadísticas BCR'!HQ$5,BCR!$A:$A,0),MATCH('Estadísticas BCR'!$B84,BCR!$1:$1,0))),AVERAGE(HE84:HP84)),"")</f>
        <v>0</v>
      </c>
      <c r="HR84" s="59">
        <f>+IFERROR(IF(ISTEXT(HR$5)=FALSE,(INDEX(BCR!$1:$1048576,MATCH('Estadísticas BCR'!HR$5,BCR!$A:$A,0),MATCH('Estadísticas BCR'!$B84,BCR!$1:$1,0))),AVERAGE(HF84:HQ84)),"")</f>
        <v>0</v>
      </c>
      <c r="HS84" s="59">
        <f>+IFERROR(IF(ISTEXT(HS$5)=FALSE,(INDEX(BCR!$1:$1048576,MATCH('Estadísticas BCR'!HS$5,BCR!$A:$A,0),MATCH('Estadísticas BCR'!$B84,BCR!$1:$1,0))),AVERAGE(HG84:HR84)),"")</f>
        <v>0</v>
      </c>
      <c r="HT84" s="59">
        <f>+IFERROR(IF(ISTEXT(HT$5)=FALSE,(INDEX(BCR!$1:$1048576,MATCH('Estadísticas BCR'!HT$5,BCR!$A:$A,0),MATCH('Estadísticas BCR'!$B84,BCR!$1:$1,0))),AVERAGE(HH84:HS84)),"")</f>
        <v>0</v>
      </c>
      <c r="HU84" s="59">
        <f>+IFERROR(IF(ISTEXT(HU$5)=FALSE,(INDEX(BCR!$1:$1048576,MATCH('Estadísticas BCR'!HU$5,BCR!$A:$A,0),MATCH('Estadísticas BCR'!$B84,BCR!$1:$1,0))),AVERAGE(HI84:HT84)),"")</f>
        <v>0</v>
      </c>
      <c r="HV84" s="59">
        <f>+IFERROR(IF(ISTEXT(HV$5)=FALSE,(INDEX(BCR!$1:$1048576,MATCH('Estadísticas BCR'!HV$5,BCR!$A:$A,0),MATCH('Estadísticas BCR'!$B84,BCR!$1:$1,0))),AVERAGE(HJ84:HU84)),"")</f>
        <v>0</v>
      </c>
      <c r="HW84" s="59">
        <f>+IFERROR(IF(ISTEXT(HW$5)=FALSE,(INDEX(BCR!$1:$1048576,MATCH('Estadísticas BCR'!HW$5,BCR!$A:$A,0),MATCH('Estadísticas BCR'!$B84,BCR!$1:$1,0))),AVERAGE(HK84:HV84)),"")</f>
        <v>0</v>
      </c>
      <c r="HX84" s="59">
        <f>+IFERROR(IF(ISTEXT(HX$5)=FALSE,(INDEX(BCR!$1:$1048576,MATCH('Estadísticas BCR'!HX$5,BCR!$A:$A,0),MATCH('Estadísticas BCR'!$B84,BCR!$1:$1,0))),AVERAGE(HL84:HW84)),"")</f>
        <v>0</v>
      </c>
      <c r="HY84" s="59">
        <f>+IFERROR(IF(ISTEXT(HY$5)=FALSE,(INDEX(BCR!$1:$1048576,MATCH('Estadísticas BCR'!HY$5,BCR!$A:$A,0),MATCH('Estadísticas BCR'!$B84,BCR!$1:$1,0))),AVERAGE(HM84:HX84)),"")</f>
        <v>0</v>
      </c>
      <c r="HZ84" s="59">
        <f>+IFERROR(IF(ISTEXT(HZ$5)=FALSE,(INDEX(BCR!$1:$1048576,MATCH('Estadísticas BCR'!HZ$5,BCR!$A:$A,0),MATCH('Estadísticas BCR'!$B84,BCR!$1:$1,0))),AVERAGE(HN84:HY84)),"")</f>
        <v>0</v>
      </c>
      <c r="IA84" s="59">
        <f>+IFERROR(IF(ISTEXT(IA$5)=FALSE,(INDEX(BCR!$1:$1048576,MATCH('Estadísticas BCR'!IA$5,BCR!$A:$A,0),MATCH('Estadísticas BCR'!$B84,BCR!$1:$1,0))),AVERAGE(HO84:HZ84)),"")</f>
        <v>0</v>
      </c>
      <c r="IB84" s="59">
        <f>+IFERROR(IF(ISTEXT(IB$5)=FALSE,(INDEX(BCR!$1:$1048576,MATCH('Estadísticas BCR'!IB$5,BCR!$A:$A,0),MATCH('Estadísticas BCR'!$B84,BCR!$1:$1,0))),AVERAGE(HP84:IA84)),"")</f>
        <v>0</v>
      </c>
      <c r="IC84" s="60">
        <f>+IFERROR(IF(ISTEXT(IC$5)=FALSE,(INDEX(BCR!$1:$1048576,MATCH('Estadísticas BCR'!IC$5,BCR!$A:$A,0),MATCH('Estadísticas BCR'!$B84,BCR!$1:$1,0))),AVERAGE(HQ84:IB84)),"")</f>
        <v>0</v>
      </c>
      <c r="ID84" s="59">
        <f>+IFERROR(IF(ISTEXT(ID$5)=FALSE,(INDEX(BCR!$1:$1048576,MATCH('Estadísticas BCR'!ID$5,BCR!$A:$A,0),MATCH('Estadísticas BCR'!$B84,BCR!$1:$1,0))),AVERAGE(HR84:IC84)),"")</f>
        <v>0</v>
      </c>
      <c r="IE84" s="59">
        <f>+IFERROR(IF(ISTEXT(IE$5)=FALSE,(INDEX(BCR!$1:$1048576,MATCH('Estadísticas BCR'!IE$5,BCR!$A:$A,0),MATCH('Estadísticas BCR'!$B84,BCR!$1:$1,0))),AVERAGE(HS84:ID84)),"")</f>
        <v>0</v>
      </c>
      <c r="IF84" s="59">
        <f>+IFERROR(IF(ISTEXT(IF$5)=FALSE,(INDEX(BCR!$1:$1048576,MATCH('Estadísticas BCR'!IF$5,BCR!$A:$A,0),MATCH('Estadísticas BCR'!$B84,BCR!$1:$1,0))),AVERAGE(HT84:IE84)),"")</f>
        <v>0</v>
      </c>
      <c r="IG84" s="59">
        <f>+IFERROR(IF(ISTEXT(IG$5)=FALSE,(INDEX(BCR!$1:$1048576,MATCH('Estadísticas BCR'!IG$5,BCR!$A:$A,0),MATCH('Estadísticas BCR'!$B84,BCR!$1:$1,0))),AVERAGE(HU84:IF84)),"")</f>
        <v>0</v>
      </c>
      <c r="IH84" s="59">
        <f>+IFERROR(IF(ISTEXT(IH$5)=FALSE,(INDEX(BCR!$1:$1048576,MATCH('Estadísticas BCR'!IH$5,BCR!$A:$A,0),MATCH('Estadísticas BCR'!$B84,BCR!$1:$1,0))),AVERAGE(HV84:IG84)),"")</f>
        <v>0</v>
      </c>
      <c r="II84" s="59">
        <f>+IFERROR(IF(ISTEXT(II$5)=FALSE,(INDEX(BCR!$1:$1048576,MATCH('Estadísticas BCR'!II$5,BCR!$A:$A,0),MATCH('Estadísticas BCR'!$B84,BCR!$1:$1,0))),AVERAGE(HW84:IH84)),"")</f>
        <v>0</v>
      </c>
      <c r="IJ84" s="59">
        <f>+IFERROR(IF(ISTEXT(IJ$5)=FALSE,(INDEX(BCR!$1:$1048576,MATCH('Estadísticas BCR'!IJ$5,BCR!$A:$A,0),MATCH('Estadísticas BCR'!$B84,BCR!$1:$1,0))),AVERAGE(HX84:II84)),"")</f>
        <v>0</v>
      </c>
      <c r="IK84" s="59">
        <f>+IFERROR(IF(ISTEXT(IK$5)=FALSE,(INDEX(BCR!$1:$1048576,MATCH('Estadísticas BCR'!IK$5,BCR!$A:$A,0),MATCH('Estadísticas BCR'!$B84,BCR!$1:$1,0))),AVERAGE(HY84:IJ84)),"")</f>
        <v>0</v>
      </c>
      <c r="IL84" s="59">
        <f>+IFERROR(IF(ISTEXT(IL$5)=FALSE,(INDEX(BCR!$1:$1048576,MATCH('Estadísticas BCR'!IL$5,BCR!$A:$A,0),MATCH('Estadísticas BCR'!$B84,BCR!$1:$1,0))),AVERAGE(HZ84:IK84)),"")</f>
        <v>0</v>
      </c>
      <c r="IM84" s="59">
        <f>+IFERROR(IF(ISTEXT(IM$5)=FALSE,(INDEX(BCR!$1:$1048576,MATCH('Estadísticas BCR'!IM$5,BCR!$A:$A,0),MATCH('Estadísticas BCR'!$B84,BCR!$1:$1,0))),AVERAGE(IA84:IL84)),"")</f>
        <v>0</v>
      </c>
      <c r="IN84" s="59">
        <f>+IFERROR(IF(ISTEXT(IN$5)=FALSE,(INDEX(BCR!$1:$1048576,MATCH('Estadísticas BCR'!IN$5,BCR!$A:$A,0),MATCH('Estadísticas BCR'!$B84,BCR!$1:$1,0))),AVERAGE(IB84:IM84)),"")</f>
        <v>0</v>
      </c>
      <c r="IO84" s="59">
        <f>+IFERROR(IF(ISTEXT(IO$5)=FALSE,(INDEX(BCR!$1:$1048576,MATCH('Estadísticas BCR'!IO$5,BCR!$A:$A,0),MATCH('Estadísticas BCR'!$B84,BCR!$1:$1,0))),AVERAGE(IC84:IN84)),"")</f>
        <v>0</v>
      </c>
      <c r="IP84" s="60">
        <f>+IFERROR(IF(ISTEXT(IP$5)=FALSE,(INDEX(BCR!$1:$1048576,MATCH('Estadísticas BCR'!IP$5,BCR!$A:$A,0),MATCH('Estadísticas BCR'!$B84,BCR!$1:$1,0))),AVERAGE(ID84:IO84)),"")</f>
        <v>0</v>
      </c>
      <c r="IQ84" s="59">
        <f>+IFERROR(IF(ISTEXT(IQ$5)=FALSE,(INDEX(BCR!$1:$1048576,MATCH('Estadísticas BCR'!IQ$5,BCR!$A:$A,0),MATCH('Estadísticas BCR'!$B84,BCR!$1:$1,0))),AVERAGE(IE84:IP84)),"")</f>
        <v>0</v>
      </c>
      <c r="IR84" s="59">
        <f>+IFERROR(IF(ISTEXT(IR$5)=FALSE,(INDEX(BCR!$1:$1048576,MATCH('Estadísticas BCR'!IR$5,BCR!$A:$A,0),MATCH('Estadísticas BCR'!$B84,BCR!$1:$1,0))),AVERAGE(IF84:IQ84)),"")</f>
        <v>0</v>
      </c>
      <c r="IS84" s="59">
        <f>+IFERROR(IF(ISTEXT(IS$5)=FALSE,(INDEX(BCR!$1:$1048576,MATCH('Estadísticas BCR'!IS$5,BCR!$A:$A,0),MATCH('Estadísticas BCR'!$B84,BCR!$1:$1,0))),AVERAGE(IG84:IR84)),"")</f>
        <v>0</v>
      </c>
      <c r="IT84" s="59">
        <f>+IFERROR(IF(ISTEXT(IT$5)=FALSE,(INDEX(BCR!$1:$1048576,MATCH('Estadísticas BCR'!IT$5,BCR!$A:$A,0),MATCH('Estadísticas BCR'!$B84,BCR!$1:$1,0))),AVERAGE(IH84:IS84)),"")</f>
        <v>0</v>
      </c>
      <c r="IU84" s="59">
        <f>+IFERROR(IF(ISTEXT(IU$5)=FALSE,(INDEX(BCR!$1:$1048576,MATCH('Estadísticas BCR'!IU$5,BCR!$A:$A,0),MATCH('Estadísticas BCR'!$B84,BCR!$1:$1,0))),AVERAGE(II84:IT84)),"")</f>
        <v>0</v>
      </c>
      <c r="IV84" s="59">
        <f>+IFERROR(IF(ISTEXT(IV$5)=FALSE,(INDEX(BCR!$1:$1048576,MATCH('Estadísticas BCR'!IV$5,BCR!$A:$A,0),MATCH('Estadísticas BCR'!$B84,BCR!$1:$1,0))),AVERAGE(IJ84:IU84)),"")</f>
        <v>0</v>
      </c>
      <c r="IW84" s="59">
        <f>+IFERROR(IF(ISTEXT(IW$5)=FALSE,(INDEX(BCR!$1:$1048576,MATCH('Estadísticas BCR'!IW$5,BCR!$A:$A,0),MATCH('Estadísticas BCR'!$B84,BCR!$1:$1,0))),AVERAGE(IK84:IV84)),"")</f>
        <v>0</v>
      </c>
      <c r="IX84" s="59">
        <f>+IFERROR(IF(ISTEXT(IX$5)=FALSE,(INDEX(BCR!$1:$1048576,MATCH('Estadísticas BCR'!IX$5,BCR!$A:$A,0),MATCH('Estadísticas BCR'!$B84,BCR!$1:$1,0))),AVERAGE(IL84:IW84)),"")</f>
        <v>0</v>
      </c>
      <c r="IY84" s="59">
        <f>+IFERROR(IF(ISTEXT(IY$5)=FALSE,(INDEX(BCR!$1:$1048576,MATCH('Estadísticas BCR'!IY$5,BCR!$A:$A,0),MATCH('Estadísticas BCR'!$B84,BCR!$1:$1,0))),AVERAGE(IM84:IX84)),"")</f>
        <v>0</v>
      </c>
      <c r="IZ84" s="59">
        <f>+IFERROR(IF(ISTEXT(IZ$5)=FALSE,(INDEX(BCR!$1:$1048576,MATCH('Estadísticas BCR'!IZ$5,BCR!$A:$A,0),MATCH('Estadísticas BCR'!$B84,BCR!$1:$1,0))),AVERAGE(IN84:IY84)),"")</f>
        <v>0</v>
      </c>
      <c r="JA84" s="59">
        <f>+IFERROR(IF(ISTEXT(JA$5)=FALSE,(INDEX(BCR!$1:$1048576,MATCH('Estadísticas BCR'!JA$5,BCR!$A:$A,0),MATCH('Estadísticas BCR'!$B84,BCR!$1:$1,0))),AVERAGE(IO84:IZ84)),"")</f>
        <v>0</v>
      </c>
      <c r="JB84" s="59">
        <f>+IFERROR(IF(ISTEXT(JB$5)=FALSE,(INDEX(BCR!$1:$1048576,MATCH('Estadísticas BCR'!JB$5,BCR!$A:$A,0),MATCH('Estadísticas BCR'!$B84,BCR!$1:$1,0))),AVERAGE(IP84:JA84)),"")</f>
        <v>0</v>
      </c>
      <c r="JC84" s="60">
        <f>+IFERROR(IF(ISTEXT(JC$5)=FALSE,(INDEX(BCR!$1:$1048576,MATCH('Estadísticas BCR'!JC$5,BCR!$A:$A,0),MATCH('Estadísticas BCR'!$B84,BCR!$1:$1,0))),AVERAGE(IQ84:JB84)),"")</f>
        <v>0</v>
      </c>
      <c r="JD84" s="59">
        <f>+IFERROR(IF(ISTEXT(JD$5)=FALSE,(INDEX(BCR!$1:$1048576,MATCH('Estadísticas BCR'!JD$5,BCR!$A:$A,0),MATCH('Estadísticas BCR'!$B84,BCR!$1:$1,0))),AVERAGE(IR84:JC84)),"")</f>
        <v>0</v>
      </c>
      <c r="JE84" s="59">
        <f>+IFERROR(IF(ISTEXT(JE$5)=FALSE,(INDEX(BCR!$1:$1048576,MATCH('Estadísticas BCR'!JE$5,BCR!$A:$A,0),MATCH('Estadísticas BCR'!$B84,BCR!$1:$1,0))),AVERAGE(IS84:JD84)),"")</f>
        <v>0</v>
      </c>
      <c r="JF84" s="59">
        <f>+IFERROR(IF(ISTEXT(JF$5)=FALSE,(INDEX(BCR!$1:$1048576,MATCH('Estadísticas BCR'!JF$5,BCR!$A:$A,0),MATCH('Estadísticas BCR'!$B84,BCR!$1:$1,0))),AVERAGE(IT84:JE84)),"")</f>
        <v>0</v>
      </c>
      <c r="JG84" s="59">
        <f>+IFERROR(IF(ISTEXT(JG$5)=FALSE,(INDEX(BCR!$1:$1048576,MATCH('Estadísticas BCR'!JG$5,BCR!$A:$A,0),MATCH('Estadísticas BCR'!$B84,BCR!$1:$1,0))),AVERAGE(IU84:JF84)),"")</f>
        <v>0</v>
      </c>
      <c r="JH84" s="59">
        <f>+IFERROR(IF(ISTEXT(JH$5)=FALSE,(INDEX(BCR!$1:$1048576,MATCH('Estadísticas BCR'!JH$5,BCR!$A:$A,0),MATCH('Estadísticas BCR'!$B84,BCR!$1:$1,0))),AVERAGE(IV84:JG84)),"")</f>
        <v>0</v>
      </c>
      <c r="JI84" s="59">
        <f>+IFERROR(IF(ISTEXT(JI$5)=FALSE,(INDEX(BCR!$1:$1048576,MATCH('Estadísticas BCR'!JI$5,BCR!$A:$A,0),MATCH('Estadísticas BCR'!$B84,BCR!$1:$1,0))),AVERAGE(IW84:JH84)),"")</f>
        <v>0</v>
      </c>
      <c r="JJ84" s="59">
        <f>+IFERROR(IF(ISTEXT(JJ$5)=FALSE,(INDEX(BCR!$1:$1048576,MATCH('Estadísticas BCR'!JJ$5,BCR!$A:$A,0),MATCH('Estadísticas BCR'!$B84,BCR!$1:$1,0))),AVERAGE(IX84:JI84)),"")</f>
        <v>0</v>
      </c>
      <c r="JK84" s="59">
        <f>+IFERROR(IF(ISTEXT(JK$5)=FALSE,(INDEX(BCR!$1:$1048576,MATCH('Estadísticas BCR'!JK$5,BCR!$A:$A,0),MATCH('Estadísticas BCR'!$B84,BCR!$1:$1,0))),AVERAGE(IY84:JJ84)),"")</f>
        <v>0</v>
      </c>
      <c r="JL84" s="59">
        <f>+IFERROR(IF(ISTEXT(JL$5)=FALSE,(INDEX(BCR!$1:$1048576,MATCH('Estadísticas BCR'!JL$5,BCR!$A:$A,0),MATCH('Estadísticas BCR'!$B84,BCR!$1:$1,0))),AVERAGE(IZ84:JK84)),"")</f>
        <v>0</v>
      </c>
      <c r="JM84" s="59">
        <f>+IFERROR(IF(ISTEXT(JM$5)=FALSE,(INDEX(BCR!$1:$1048576,MATCH('Estadísticas BCR'!JM$5,BCR!$A:$A,0),MATCH('Estadísticas BCR'!$B84,BCR!$1:$1,0))),AVERAGE(JA84:JL84)),"")</f>
        <v>54.0983606557377</v>
      </c>
      <c r="JN84" s="59">
        <f>+IFERROR(IF(ISTEXT(JN$5)=FALSE,(INDEX(BCR!$1:$1048576,MATCH('Estadísticas BCR'!JN$5,BCR!$A:$A,0),MATCH('Estadísticas BCR'!$B84,BCR!$1:$1,0))),AVERAGE(JB84:JM84)),"")</f>
        <v>53.703703703703702</v>
      </c>
      <c r="JO84" s="59">
        <f>+IFERROR(IF(ISTEXT(JO$5)=FALSE,(INDEX(BCR!$1:$1048576,MATCH('Estadísticas BCR'!JO$5,BCR!$A:$A,0),MATCH('Estadísticas BCR'!$B84,BCR!$1:$1,0))),AVERAGE(JC84:JN84)),"")</f>
        <v>57.746478873239397</v>
      </c>
      <c r="JP84" s="60">
        <f>+IFERROR(IF(ISTEXT(JP$5)=FALSE,(INDEX(BCR!$1:$1048576,MATCH('Estadísticas BCR'!JP$5,BCR!$A:$A,0),MATCH('Estadísticas BCR'!$B84,BCR!$1:$1,0))),AVERAGE(JD84:JO84)),"")</f>
        <v>13.795711936056733</v>
      </c>
      <c r="JQ84" s="59">
        <f>+IFERROR(IF(ISTEXT(JQ$5)=FALSE,(INDEX(BCR!$1:$1048576,MATCH('Estadísticas BCR'!JQ$5,BCR!$A:$A,0),MATCH('Estadísticas BCR'!$B84,BCR!$1:$1,0))),AVERAGE(JE84:JP84)),"")</f>
        <v>42.753623188405797</v>
      </c>
      <c r="JR84" s="59">
        <f>+IFERROR(IF(ISTEXT(JR$5)=FALSE,(INDEX(BCR!$1:$1048576,MATCH('Estadísticas BCR'!JR$5,BCR!$A:$A,0),MATCH('Estadísticas BCR'!$B84,BCR!$1:$1,0))),AVERAGE(JF84:JQ84)),"")</f>
        <v>37.254901960784302</v>
      </c>
      <c r="JS84" s="59">
        <f>+IFERROR(IF(ISTEXT(JS$5)=FALSE,(INDEX(BCR!$1:$1048576,MATCH('Estadísticas BCR'!JS$5,BCR!$A:$A,0),MATCH('Estadísticas BCR'!$B84,BCR!$1:$1,0))),AVERAGE(JG84:JR84)),"")</f>
        <v>45.8333333333333</v>
      </c>
      <c r="JT84" s="59">
        <f>+IFERROR(IF(ISTEXT(JT$5)=FALSE,(INDEX(BCR!$1:$1048576,MATCH('Estadísticas BCR'!JT$5,BCR!$A:$A,0),MATCH('Estadísticas BCR'!$B84,BCR!$1:$1,0))),AVERAGE(JH84:JS84)),"")</f>
        <v>47.2222222222222</v>
      </c>
      <c r="JU84" s="59">
        <f>+IFERROR(IF(ISTEXT(JU$5)=FALSE,(INDEX(BCR!$1:$1048576,MATCH('Estadísticas BCR'!JU$5,BCR!$A:$A,0),MATCH('Estadísticas BCR'!$B84,BCR!$1:$1,0))),AVERAGE(JI84:JT84)),"")</f>
        <v>52.941176470588204</v>
      </c>
      <c r="JV84" s="59">
        <f>+IFERROR(IF(ISTEXT(JV$5)=FALSE,(INDEX(BCR!$1:$1048576,MATCH('Estadísticas BCR'!JV$5,BCR!$A:$A,0),MATCH('Estadísticas BCR'!$B84,BCR!$1:$1,0))),AVERAGE(JJ84:JU84)),"")</f>
        <v>52.469135802469097</v>
      </c>
      <c r="JW84" s="59">
        <f>+IFERROR(IF(ISTEXT(JW$5)=FALSE,(INDEX(BCR!$1:$1048576,MATCH('Estadísticas BCR'!JW$5,BCR!$A:$A,0),MATCH('Estadísticas BCR'!$B84,BCR!$1:$1,0))),AVERAGE(JK84:JV84)),"")</f>
        <v>48.192771084337402</v>
      </c>
      <c r="JX84" s="59">
        <f>+IFERROR(IF(ISTEXT(JX$5)=FALSE,(INDEX(BCR!$1:$1048576,MATCH('Estadísticas BCR'!JX$5,BCR!$A:$A,0),MATCH('Estadísticas BCR'!$B84,BCR!$1:$1,0))),AVERAGE(JL84:JW84)),"")</f>
        <v>46.6666666666667</v>
      </c>
      <c r="JY84" s="59">
        <f>+IFERROR(IF(ISTEXT(JY$5)=FALSE,(INDEX(BCR!$1:$1048576,MATCH('Estadísticas BCR'!JY$5,BCR!$A:$A,0),MATCH('Estadísticas BCR'!$B84,BCR!$1:$1,0))),AVERAGE(JM84:JX84)),"")</f>
        <v>51.149425287356301</v>
      </c>
      <c r="JZ84" s="59">
        <f>+IFERROR(IF(ISTEXT(JZ$5)=FALSE,(INDEX(BCR!$1:$1048576,MATCH('Estadísticas BCR'!JZ$5,BCR!$A:$A,0),MATCH('Estadísticas BCR'!$B84,BCR!$1:$1,0))),AVERAGE(JN84:JY84)),"")</f>
        <v>54.8611111111111</v>
      </c>
      <c r="KA84" s="59">
        <f>+IFERROR(IF(ISTEXT(KA$5)=FALSE,(INDEX(BCR!$1:$1048576,MATCH('Estadísticas BCR'!KA$5,BCR!$A:$A,0),MATCH('Estadísticas BCR'!$B84,BCR!$1:$1,0))),AVERAGE(JO84:JZ84)),"")</f>
        <v>52.469135802469097</v>
      </c>
      <c r="KB84" s="59">
        <f>+IFERROR(IF(ISTEXT(KB$5)=FALSE,(INDEX(BCR!$1:$1048576,MATCH('Estadísticas BCR'!KB$5,BCR!$A:$A,0),MATCH('Estadísticas BCR'!$B84,BCR!$1:$1,0))),AVERAGE(JP84:KA84)),"")</f>
        <v>42.682926829268297</v>
      </c>
      <c r="KC84" s="60">
        <f>+IFERROR(IF(ISTEXT(KC$5)=FALSE,(INDEX(BCR!$1:$1048576,MATCH('Estadísticas BCR'!KC$5,BCR!$A:$A,0),MATCH('Estadísticas BCR'!$B84,BCR!$1:$1,0))),AVERAGE(JQ84:KB84)),"")</f>
        <v>47.874702479917651</v>
      </c>
      <c r="KD84" s="59">
        <f>+IFERROR(IF(ISTEXT(KD$5)=FALSE,(INDEX(BCR!$1:$1048576,MATCH('Estadísticas BCR'!KD$5,BCR!$A:$A,0),MATCH('Estadísticas BCR'!$B84,BCR!$1:$1,0))),AVERAGE(JR84:KC84)),"")</f>
        <v>47.2222222222222</v>
      </c>
      <c r="KE84" s="59">
        <f>+IFERROR(IF(ISTEXT(KE$5)=FALSE,(INDEX(BCR!$1:$1048576,MATCH('Estadísticas BCR'!KE$5,BCR!$A:$A,0),MATCH('Estadísticas BCR'!$B84,BCR!$1:$1,0))),AVERAGE(JS84:KD84)),"")</f>
        <v>54</v>
      </c>
      <c r="KF84" s="59">
        <f>+IFERROR(IF(ISTEXT(KF$5)=FALSE,(INDEX(BCR!$1:$1048576,MATCH('Estadísticas BCR'!KF$5,BCR!$A:$A,0),MATCH('Estadísticas BCR'!$B84,BCR!$1:$1,0))),AVERAGE(JT84:KE84)),"")</f>
        <v>56.9444444444444</v>
      </c>
      <c r="KG84" s="59">
        <f>+IFERROR(IF(ISTEXT(KG$5)=FALSE,(INDEX(BCR!$1:$1048576,MATCH('Estadísticas BCR'!KG$5,BCR!$A:$A,0),MATCH('Estadísticas BCR'!$B84,BCR!$1:$1,0))),AVERAGE(JU84:KF84)),"")</f>
        <v>62.755102040816297</v>
      </c>
      <c r="KH84" s="59">
        <f>+IFERROR(IF(ISTEXT(KH$5)=FALSE,(INDEX(BCR!$1:$1048576,MATCH('Estadísticas BCR'!KH$5,BCR!$A:$A,0),MATCH('Estadísticas BCR'!$B84,BCR!$1:$1,0))),AVERAGE(JV84:KG84)),"")</f>
        <v>58.910891089108901</v>
      </c>
      <c r="KI84" s="59">
        <f>+IFERROR(IF(ISTEXT(KI$5)=FALSE,(INDEX(BCR!$1:$1048576,MATCH('Estadísticas BCR'!KI$5,BCR!$A:$A,0),MATCH('Estadísticas BCR'!$B84,BCR!$1:$1,0))),AVERAGE(JW84:KH84)),"")</f>
        <v>56.435643564356397</v>
      </c>
      <c r="KJ84" s="59">
        <f>+IFERROR(IF(ISTEXT(KJ$5)=FALSE,(INDEX(BCR!$1:$1048576,MATCH('Estadísticas BCR'!KJ$5,BCR!$A:$A,0),MATCH('Estadísticas BCR'!$B84,BCR!$1:$1,0))),AVERAGE(JX84:KI84)),"")</f>
        <v>57.446808510638299</v>
      </c>
      <c r="KK84" s="59">
        <f>+IFERROR(IF(ISTEXT(KK$5)=FALSE,(INDEX(BCR!$1:$1048576,MATCH('Estadísticas BCR'!KK$5,BCR!$A:$A,0),MATCH('Estadísticas BCR'!$B84,BCR!$1:$1,0))),AVERAGE(JY84:KJ84)),"")</f>
        <v>51.428571428571402</v>
      </c>
      <c r="KL84" s="59">
        <f>+IFERROR(IF(ISTEXT(KL$5)=FALSE,(INDEX(BCR!$1:$1048576,MATCH('Estadísticas BCR'!KL$5,BCR!$A:$A,0),MATCH('Estadísticas BCR'!$B84,BCR!$1:$1,0))),AVERAGE(JZ84:KK84)),"")</f>
        <v>58.119658119658098</v>
      </c>
      <c r="KM84" s="59">
        <f>+IFERROR(IF(ISTEXT(KM$5)=FALSE,(INDEX(BCR!$1:$1048576,MATCH('Estadísticas BCR'!KM$5,BCR!$A:$A,0),MATCH('Estadísticas BCR'!$B84,BCR!$1:$1,0))),AVERAGE(KA84:KL84)),"")</f>
        <v>55.147058823529399</v>
      </c>
      <c r="KN84" s="59">
        <f>+IFERROR(IF(ISTEXT(KN$5)=FALSE,(INDEX(BCR!$1:$1048576,MATCH('Estadísticas BCR'!KN$5,BCR!$A:$A,0),MATCH('Estadísticas BCR'!$B84,BCR!$1:$1,0))),AVERAGE(KB84:KM84)),"")</f>
        <v>59</v>
      </c>
      <c r="KO84" s="59">
        <f>+IFERROR(IF(ISTEXT(KO$5)=FALSE,(INDEX(BCR!$1:$1048576,MATCH('Estadísticas BCR'!KO$5,BCR!$A:$A,0),MATCH('Estadísticas BCR'!$B84,BCR!$1:$1,0))),AVERAGE(KC84:KN84)),"")</f>
        <v>44.565217391304301</v>
      </c>
      <c r="KP84" s="60">
        <f>+IFERROR(IF(ISTEXT(KP$5)=FALSE,(INDEX(BCR!$1:$1048576,MATCH('Estadísticas BCR'!KP$5,BCR!$A:$A,0),MATCH('Estadísticas BCR'!$B84,BCR!$1:$1,0))),AVERAGE(KD84:KO84)),"")</f>
        <v>55.164634802887463</v>
      </c>
      <c r="KQ84" s="59">
        <f>+IFERROR(IF(ISTEXT(KQ$5)=FALSE,(INDEX(BCR!$1:$1048576,MATCH('Estadísticas BCR'!KQ$5,BCR!$A:$A,0),MATCH('Estadísticas BCR'!$B84,BCR!$1:$1,0))),AVERAGE(KE84:KP84)),"")</f>
        <v>33.018867924528301</v>
      </c>
      <c r="KR84" s="59">
        <f>+IFERROR(IF(ISTEXT(KR$5)=FALSE,(INDEX(BCR!$1:$1048576,MATCH('Estadísticas BCR'!KR$5,BCR!$A:$A,0),MATCH('Estadísticas BCR'!$B84,BCR!$1:$1,0))),AVERAGE(KF84:KQ84)),"")</f>
        <v>58.974358974358999</v>
      </c>
      <c r="KS84" s="59">
        <f>+IFERROR(IF(ISTEXT(KS$5)=FALSE,(INDEX(BCR!$1:$1048576,MATCH('Estadísticas BCR'!KS$5,BCR!$A:$A,0),MATCH('Estadísticas BCR'!$B84,BCR!$1:$1,0))),AVERAGE(KG84:KR84)),"")</f>
        <v>60.087719298245602</v>
      </c>
      <c r="KT84" s="59">
        <f>+IFERROR(IF(ISTEXT(KT$5)=FALSE,(INDEX(BCR!$1:$1048576,MATCH('Estadísticas BCR'!KT$5,BCR!$A:$A,0),MATCH('Estadísticas BCR'!$B84,BCR!$1:$1,0))),AVERAGE(KH84:KS84)),"")</f>
        <v>58.064516129032299</v>
      </c>
      <c r="KU84" s="59">
        <f>+IFERROR(IF(ISTEXT(KU$5)=FALSE,(INDEX(BCR!$1:$1048576,MATCH('Estadísticas BCR'!KU$5,BCR!$A:$A,0),MATCH('Estadísticas BCR'!$B84,BCR!$1:$1,0))),AVERAGE(KI84:KT84)),"")</f>
        <v>56.302521008403403</v>
      </c>
      <c r="KV84" s="59">
        <f>+IFERROR(IF(ISTEXT(KV$5)=FALSE,(INDEX(BCR!$1:$1048576,MATCH('Estadísticas BCR'!KV$5,BCR!$A:$A,0),MATCH('Estadísticas BCR'!$B84,BCR!$1:$1,0))),AVERAGE(KJ84:KU84)),"")</f>
        <v>60.4166666666667</v>
      </c>
      <c r="KW84" s="59">
        <f>+IFERROR(IF(ISTEXT(KW$5)=FALSE,(INDEX(BCR!$1:$1048576,MATCH('Estadísticas BCR'!KW$5,BCR!$A:$A,0),MATCH('Estadísticas BCR'!$B84,BCR!$1:$1,0))),AVERAGE(KK84:KV84)),"")</f>
        <v>56.410256410256402</v>
      </c>
      <c r="KX84" s="59">
        <f>+IFERROR(IF(ISTEXT(KX$5)=FALSE,(INDEX(BCR!$1:$1048576,MATCH('Estadísticas BCR'!KX$5,BCR!$A:$A,0),MATCH('Estadísticas BCR'!$B84,BCR!$1:$1,0))),AVERAGE(KL84:KW84)),"")</f>
        <v>58.076923076923102</v>
      </c>
      <c r="KY84" s="59">
        <f>+IFERROR(IF(ISTEXT(KY$5)=FALSE,(INDEX(BCR!$1:$1048576,MATCH('Estadísticas BCR'!KY$5,BCR!$A:$A,0),MATCH('Estadísticas BCR'!$B84,BCR!$1:$1,0))),AVERAGE(KM84:KX84)),"")</f>
        <v>53.879310344827601</v>
      </c>
      <c r="KZ84" s="59">
        <f>+IFERROR(IF(ISTEXT(KZ$5)=FALSE,(INDEX(BCR!$1:$1048576,MATCH('Estadísticas BCR'!KZ$5,BCR!$A:$A,0),MATCH('Estadísticas BCR'!$B84,BCR!$1:$1,0))),AVERAGE(KN84:KY84)),"")</f>
        <v>52.586206896551701</v>
      </c>
      <c r="LA84" s="59">
        <f>+IFERROR(IF(ISTEXT(LA$5)=FALSE,(INDEX(BCR!$1:$1048576,MATCH('Estadísticas BCR'!LA$5,BCR!$A:$A,0),MATCH('Estadísticas BCR'!$B84,BCR!$1:$1,0))),AVERAGE(KO84:KZ84)),"")</f>
        <v>50.793650793650798</v>
      </c>
      <c r="LB84" s="59">
        <f>+IFERROR(IF(ISTEXT(LB$5)=FALSE,(INDEX(BCR!$1:$1048576,MATCH('Estadísticas BCR'!LB$5,BCR!$A:$A,0),MATCH('Estadísticas BCR'!$B84,BCR!$1:$1,0))),AVERAGE(KP84:LA84)),"")</f>
        <v>42.721518987341803</v>
      </c>
      <c r="LC84" s="60">
        <f>+IFERROR(IF(ISTEXT(LC$5)=FALSE,(INDEX(BCR!$1:$1048576,MATCH('Estadísticas BCR'!LC$5,BCR!$A:$A,0),MATCH('Estadísticas BCR'!$B84,BCR!$1:$1,0))),AVERAGE(KQ84:LB84)),"")</f>
        <v>53.444376375898905</v>
      </c>
      <c r="LD84" s="59">
        <f>+IFERROR(IF(ISTEXT(LD$5)=FALSE,(INDEX(BCR!$1:$1048576,MATCH('Estadísticas BCR'!LD$5,BCR!$A:$A,0),MATCH('Estadísticas BCR'!$B84,BCR!$1:$1,0))),AVERAGE(KR84:LC84)),"")</f>
        <v>66.260162601626007</v>
      </c>
      <c r="LE84" s="59">
        <f>+IFERROR(IF(ISTEXT(LE$5)=FALSE,(INDEX(BCR!$1:$1048576,MATCH('Estadísticas BCR'!LE$5,BCR!$A:$A,0),MATCH('Estadísticas BCR'!$B84,BCR!$1:$1,0))),AVERAGE(KS84:LD84)),"")</f>
        <v>64.960629921259795</v>
      </c>
      <c r="LF84" s="59">
        <f>+IFERROR(IF(ISTEXT(LF$5)=FALSE,(INDEX(BCR!$1:$1048576,MATCH('Estadísticas BCR'!LF$5,BCR!$A:$A,0),MATCH('Estadísticas BCR'!$B84,BCR!$1:$1,0))),AVERAGE(KT84:LE84)),"")</f>
        <v>63.963963963963998</v>
      </c>
      <c r="LG84" s="59">
        <f>+IFERROR(IF(ISTEXT(LG$5)=FALSE,(INDEX(BCR!$1:$1048576,MATCH('Estadísticas BCR'!LG$5,BCR!$A:$A,0),MATCH('Estadísticas BCR'!$B84,BCR!$1:$1,0))),AVERAGE(KU84:LF84)),"")</f>
        <v>69.4444444444444</v>
      </c>
      <c r="LH84" s="59">
        <f>+IFERROR(IF(ISTEXT(LH$5)=FALSE,(INDEX(BCR!$1:$1048576,MATCH('Estadísticas BCR'!LH$5,BCR!$A:$A,0),MATCH('Estadísticas BCR'!$B84,BCR!$1:$1,0))),AVERAGE(KV84:LG84)),"")</f>
        <v>62.288135593220296</v>
      </c>
      <c r="LI84" s="59">
        <f>+IFERROR(IF(ISTEXT(LI$5)=FALSE,(INDEX(BCR!$1:$1048576,MATCH('Estadísticas BCR'!LI$5,BCR!$A:$A,0),MATCH('Estadísticas BCR'!$B84,BCR!$1:$1,0))),AVERAGE(KW84:LH84)),"")</f>
        <v>65.789473684210506</v>
      </c>
      <c r="LJ84" s="59">
        <f>+IFERROR(IF(ISTEXT(LJ$5)=FALSE,(INDEX(BCR!$1:$1048576,MATCH('Estadísticas BCR'!LJ$5,BCR!$A:$A,0),MATCH('Estadísticas BCR'!$B84,BCR!$1:$1,0))),AVERAGE(KX84:LI84)),"")</f>
        <v>63.761467889908303</v>
      </c>
      <c r="LK84" s="59">
        <f>+IFERROR(IF(ISTEXT(LK$5)=FALSE,(INDEX(BCR!$1:$1048576,MATCH('Estadísticas BCR'!LK$5,BCR!$A:$A,0),MATCH('Estadísticas BCR'!$B84,BCR!$1:$1,0))),AVERAGE(KY84:LJ84)),"")</f>
        <v>62.844036697247702</v>
      </c>
      <c r="LL84" s="59">
        <f>+IFERROR(IF(ISTEXT(LL$5)=FALSE,(INDEX(BCR!$1:$1048576,MATCH('Estadísticas BCR'!LL$5,BCR!$A:$A,0),MATCH('Estadísticas BCR'!$B84,BCR!$1:$1,0))),AVERAGE(KZ84:LK84)),"")</f>
        <v>62.5</v>
      </c>
      <c r="LM84" s="59">
        <f>+IFERROR(IF(ISTEXT(LM$5)=FALSE,(INDEX(BCR!$1:$1048576,MATCH('Estadísticas BCR'!LM$5,BCR!$A:$A,0),MATCH('Estadísticas BCR'!$B84,BCR!$1:$1,0))),AVERAGE(LA84:LL84)),"")</f>
        <v>57.207207207207198</v>
      </c>
      <c r="LN84" s="59">
        <f>+IFERROR(IF(ISTEXT(LN$5)=FALSE,(INDEX(BCR!$1:$1048576,MATCH('Estadísticas BCR'!LN$5,BCR!$A:$A,0),MATCH('Estadísticas BCR'!$B84,BCR!$1:$1,0))),AVERAGE(LB84:LM84)),"")</f>
        <v>55.982905982905997</v>
      </c>
      <c r="LO84" s="59">
        <f>+IFERROR(IF(ISTEXT(LO$5)=FALSE,(INDEX(BCR!$1:$1048576,MATCH('Estadísticas BCR'!LO$5,BCR!$A:$A,0),MATCH('Estadísticas BCR'!$B84,BCR!$1:$1,0))),AVERAGE(LC84:LN84)),"")</f>
        <v>56.086956521739097</v>
      </c>
      <c r="LP84" s="60">
        <f>+IFERROR(IF(ISTEXT(LP$5)=FALSE,(INDEX(BCR!$1:$1048576,MATCH('Estadísticas BCR'!LP$5,BCR!$A:$A,0),MATCH('Estadísticas BCR'!$B84,BCR!$1:$1,0))),AVERAGE(LD84:LO84)),"")</f>
        <v>62.590782042311112</v>
      </c>
      <c r="LQ84" s="59">
        <f>+IFERROR(IF(ISTEXT(LQ$5)=FALSE,(INDEX(BCR!$1:$1048576,MATCH('Estadísticas BCR'!LQ$5,BCR!$A:$A,0),MATCH('Estadísticas BCR'!$B84,BCR!$1:$1,0))),AVERAGE(LE84:LP84)),"")</f>
        <v>59.565217391304401</v>
      </c>
      <c r="LR84" s="59">
        <f>+IFERROR(IF(ISTEXT(LR$5)=FALSE,(INDEX(BCR!$1:$1048576,MATCH('Estadísticas BCR'!LR$5,BCR!$A:$A,0),MATCH('Estadísticas BCR'!$B84,BCR!$1:$1,0))),AVERAGE(LF84:LQ84)),"")</f>
        <v>69.736842105263193</v>
      </c>
      <c r="LS84" s="59">
        <f>+IFERROR(IF(ISTEXT(LS$5)=FALSE,(INDEX(BCR!$1:$1048576,MATCH('Estadísticas BCR'!LS$5,BCR!$A:$A,0),MATCH('Estadísticas BCR'!$B84,BCR!$1:$1,0))),AVERAGE(LG84:LR84)),"")</f>
        <v>75.390625</v>
      </c>
      <c r="LT84" s="59">
        <f>+IFERROR(IF(ISTEXT(LT$5)=FALSE,(INDEX(BCR!$1:$1048576,MATCH('Estadísticas BCR'!LT$5,BCR!$A:$A,0),MATCH('Estadísticas BCR'!$B84,BCR!$1:$1,0))),AVERAGE(LH84:LS84)),"")</f>
        <v>71.428571428571402</v>
      </c>
      <c r="LU84" s="59">
        <f>+IFERROR(IF(ISTEXT(LU$5)=FALSE,(INDEX(BCR!$1:$1048576,MATCH('Estadísticas BCR'!LU$5,BCR!$A:$A,0),MATCH('Estadísticas BCR'!$B84,BCR!$1:$1,0))),AVERAGE(LI84:LT84)),"")</f>
        <v>71.2389380530973</v>
      </c>
      <c r="LV84" s="59">
        <f>+IFERROR(IF(ISTEXT(LV$5)=FALSE,(INDEX(BCR!$1:$1048576,MATCH('Estadísticas BCR'!LV$5,BCR!$A:$A,0),MATCH('Estadísticas BCR'!$B84,BCR!$1:$1,0))),AVERAGE(LJ84:LU84)),"")</f>
        <v>63.934426229508198</v>
      </c>
      <c r="LW84" s="59">
        <f>+IFERROR(IF(ISTEXT(LW$5)=FALSE,(INDEX(BCR!$1:$1048576,MATCH('Estadísticas BCR'!LW$5,BCR!$A:$A,0),MATCH('Estadísticas BCR'!$B84,BCR!$1:$1,0))),AVERAGE(LK84:LV84)),"")</f>
        <v>67.452830188679201</v>
      </c>
      <c r="LX84" s="59">
        <f>+IFERROR(IF(ISTEXT(LX$5)=FALSE,(INDEX(BCR!$1:$1048576,MATCH('Estadísticas BCR'!LX$5,BCR!$A:$A,0),MATCH('Estadísticas BCR'!$B84,BCR!$1:$1,0))),AVERAGE(LL84:LW84)),"")</f>
        <v>65.4166666666667</v>
      </c>
      <c r="LY84" s="59">
        <f>+IFERROR(IF(ISTEXT(LY$5)=FALSE,(INDEX(BCR!$1:$1048576,MATCH('Estadísticas BCR'!LY$5,BCR!$A:$A,0),MATCH('Estadísticas BCR'!$B84,BCR!$1:$1,0))),AVERAGE(LM84:LX84)),"")</f>
        <v>68.400000000000006</v>
      </c>
      <c r="LZ84" s="59">
        <f>+IFERROR(IF(ISTEXT(LZ$5)=FALSE,(INDEX(BCR!$1:$1048576,MATCH('Estadísticas BCR'!LZ$5,BCR!$A:$A,0),MATCH('Estadísticas BCR'!$B84,BCR!$1:$1,0))),AVERAGE(LN84:LY84)),"")</f>
        <v>64.406779661016998</v>
      </c>
      <c r="MA84" s="59">
        <f>+IFERROR(IF(ISTEXT(MA$5)=FALSE,(INDEX(BCR!$1:$1048576,MATCH('Estadísticas BCR'!MA$5,BCR!$A:$A,0),MATCH('Estadísticas BCR'!$B84,BCR!$1:$1,0))),AVERAGE(LO84:LZ84)),"")</f>
        <v>61.214953271028001</v>
      </c>
      <c r="MB84" s="59">
        <f>+IFERROR(IF(ISTEXT(MB$5)=FALSE,(INDEX(BCR!$1:$1048576,MATCH('Estadísticas BCR'!MB$5,BCR!$A:$A,0),MATCH('Estadísticas BCR'!$B84,BCR!$1:$1,0))),AVERAGE(LP84:MA84)),"")</f>
        <v>53.448275862069003</v>
      </c>
      <c r="MC84" s="60">
        <f>+IFERROR(IF(ISTEXT(MC$5)=FALSE,(INDEX(BCR!$1:$1048576,MATCH('Estadísticas BCR'!MC$5,BCR!$A:$A,0),MATCH('Estadísticas BCR'!$B84,BCR!$1:$1,0))),AVERAGE(LQ84:MB84)),"")</f>
        <v>65.969510488100369</v>
      </c>
      <c r="MD84" s="59">
        <f>+IFERROR(IF(ISTEXT(MD$5)=FALSE,(INDEX(BCR!$1:$1048576,MATCH('Estadísticas BCR'!MD$5,BCR!$A:$A,0),MATCH('Estadísticas BCR'!$B84,BCR!$1:$1,0))),AVERAGE(LR84:MC84)),"")</f>
        <v>61.693548387096797</v>
      </c>
      <c r="ME84" s="59">
        <f>+IFERROR(IF(ISTEXT(ME$5)=FALSE,(INDEX(BCR!$1:$1048576,MATCH('Estadísticas BCR'!ME$5,BCR!$A:$A,0),MATCH('Estadísticas BCR'!$B84,BCR!$1:$1,0))),AVERAGE(LS84:MD84)),"")</f>
        <v>60.162601626016198</v>
      </c>
      <c r="MF84" s="59">
        <f>+IFERROR(IF(ISTEXT(MF$5)=FALSE,(INDEX(BCR!$1:$1048576,MATCH('Estadísticas BCR'!MF$5,BCR!$A:$A,0),MATCH('Estadísticas BCR'!$B84,BCR!$1:$1,0))),AVERAGE(LT84:ME84)),"")</f>
        <v>61.1111111111111</v>
      </c>
      <c r="MG84" s="59" t="str">
        <f>+IFERROR(IF(ISTEXT(MG$5)=FALSE,(INDEX(BCR!$1:$1048576,MATCH('Estadísticas BCR'!MG$5,BCR!$A:$A,0),MATCH('Estadísticas BCR'!$B84,BCR!$1:$1,0))),AVERAGE(LU84:MF84)),"")</f>
        <v/>
      </c>
      <c r="MH84" s="59" t="str">
        <f>+IFERROR(IF(ISTEXT(MH$5)=FALSE,(INDEX(BCR!$1:$1048576,MATCH('Estadísticas BCR'!MH$5,BCR!$A:$A,0),MATCH('Estadísticas BCR'!$B84,BCR!$1:$1,0))),AVERAGE(LV84:MG84)),"")</f>
        <v/>
      </c>
      <c r="MI84" s="59" t="str">
        <f>+IFERROR(IF(ISTEXT(MI$5)=FALSE,(INDEX(BCR!$1:$1048576,MATCH('Estadísticas BCR'!MI$5,BCR!$A:$A,0),MATCH('Estadísticas BCR'!$B84,BCR!$1:$1,0))),AVERAGE(LW84:MH84)),"")</f>
        <v/>
      </c>
      <c r="MJ84" s="59" t="str">
        <f>+IFERROR(IF(ISTEXT(MJ$5)=FALSE,(INDEX(BCR!$1:$1048576,MATCH('Estadísticas BCR'!MJ$5,BCR!$A:$A,0),MATCH('Estadísticas BCR'!$B84,BCR!$1:$1,0))),AVERAGE(LX84:MI84)),"")</f>
        <v/>
      </c>
      <c r="MK84" s="59" t="str">
        <f>+IFERROR(IF(ISTEXT(MK$5)=FALSE,(INDEX(BCR!$1:$1048576,MATCH('Estadísticas BCR'!MK$5,BCR!$A:$A,0),MATCH('Estadísticas BCR'!$B84,BCR!$1:$1,0))),AVERAGE(LY84:MJ84)),"")</f>
        <v/>
      </c>
      <c r="ML84" s="59" t="str">
        <f>+IFERROR(IF(ISTEXT(ML$5)=FALSE,(INDEX(BCR!$1:$1048576,MATCH('Estadísticas BCR'!ML$5,BCR!$A:$A,0),MATCH('Estadísticas BCR'!$B84,BCR!$1:$1,0))),AVERAGE(LZ84:MK84)),"")</f>
        <v/>
      </c>
      <c r="MM84" s="59" t="str">
        <f>+IFERROR(IF(ISTEXT(MM$5)=FALSE,(INDEX(BCR!$1:$1048576,MATCH('Estadísticas BCR'!MM$5,BCR!$A:$A,0),MATCH('Estadísticas BCR'!$B84,BCR!$1:$1,0))),AVERAGE(MA84:ML84)),"")</f>
        <v/>
      </c>
      <c r="MN84" s="59" t="str">
        <f>+IFERROR(IF(ISTEXT(MN$5)=FALSE,(INDEX(BCR!$1:$1048576,MATCH('Estadísticas BCR'!MN$5,BCR!$A:$A,0),MATCH('Estadísticas BCR'!$B84,BCR!$1:$1,0))),AVERAGE(MB84:MM84)),"")</f>
        <v/>
      </c>
      <c r="MO84" s="59" t="str">
        <f>+IFERROR(IF(ISTEXT(MO$5)=FALSE,(INDEX(BCR!$1:$1048576,MATCH('Estadísticas BCR'!MO$5,BCR!$A:$A,0),MATCH('Estadísticas BCR'!$B84,BCR!$1:$1,0))),AVERAGE(MC84:MN84)),"")</f>
        <v/>
      </c>
      <c r="MP84" s="60">
        <f>+IFERROR(IF(ISTEXT(MP$5)=FALSE,(INDEX(BCR!$1:$1048576,MATCH('Estadísticas BCR'!MP$5,BCR!$A:$A,0),MATCH('Estadísticas BCR'!$B84,BCR!$1:$1,0))),AVERAGE(MD84:MO84)),"")</f>
        <v>60.989087041408027</v>
      </c>
    </row>
    <row r="85" spans="1:354" outlineLevel="1">
      <c r="B85" s="9" t="s">
        <v>937</v>
      </c>
      <c r="C85" s="126" t="s">
        <v>287</v>
      </c>
      <c r="D85" s="104">
        <f>+IFERROR(IF(ISTEXT(D$5)=FALSE,(INDEX(BCR!$1:$1048576,MATCH('Estadísticas BCR'!D$5,BCR!$A:$A,0),MATCH('Estadísticas BCR'!$B85,BCR!$1:$1,0))),AVERAGE(#REF!)),"")</f>
        <v>0</v>
      </c>
      <c r="E85" s="104">
        <f>+IFERROR(IF(ISTEXT(E$5)=FALSE,(INDEX(BCR!$1:$1048576,MATCH('Estadísticas BCR'!E$5,BCR!$A:$A,0),MATCH('Estadísticas BCR'!$B85,BCR!$1:$1,0))),AVERAGE(#REF!)),"")</f>
        <v>0</v>
      </c>
      <c r="F85" s="104">
        <f>+IFERROR(IF(ISTEXT(F$5)=FALSE,(INDEX(BCR!$1:$1048576,MATCH('Estadísticas BCR'!F$5,BCR!$A:$A,0),MATCH('Estadísticas BCR'!$B85,BCR!$1:$1,0))),AVERAGE(#REF!)),"")</f>
        <v>0</v>
      </c>
      <c r="G85" s="104" t="str">
        <f>+IFERROR(IF(ISTEXT(G$5)=FALSE,(INDEX(BCR!$1:$1048576,MATCH('Estadísticas BCR'!G$5,BCR!$A:$A,0),MATCH('Estadísticas BCR'!$B85,BCR!$1:$1,0))),AVERAGE(#REF!)),"")</f>
        <v/>
      </c>
      <c r="H85" s="104">
        <f>+IFERROR(IF(ISTEXT(H$5)=FALSE,(INDEX(BCR!$1:$1048576,MATCH('Estadísticas BCR'!H$5,BCR!$A:$A,0),MATCH('Estadísticas BCR'!$B85,BCR!$1:$1,0))),AVERAGE(#REF!)),"")</f>
        <v>0</v>
      </c>
      <c r="I85" s="104">
        <f>+IFERROR(IF(ISTEXT(I$5)=FALSE,(INDEX(BCR!$1:$1048576,MATCH('Estadísticas BCR'!I$5,BCR!$A:$A,0),MATCH('Estadísticas BCR'!$B85,BCR!$1:$1,0))),AVERAGE(#REF!)),"")</f>
        <v>0</v>
      </c>
      <c r="J85" s="104">
        <f>+IFERROR(IF(ISTEXT(J$5)=FALSE,(INDEX(BCR!$1:$1048576,MATCH('Estadísticas BCR'!J$5,BCR!$A:$A,0),MATCH('Estadísticas BCR'!$B85,BCR!$1:$1,0))),AVERAGE(#REF!)),"")</f>
        <v>0</v>
      </c>
      <c r="K85" s="104">
        <f>+IFERROR(IF(ISTEXT(K$5)=FALSE,(INDEX(BCR!$1:$1048576,MATCH('Estadísticas BCR'!K$5,BCR!$A:$A,0),MATCH('Estadísticas BCR'!$B85,BCR!$1:$1,0))),AVERAGE(#REF!)),"")</f>
        <v>0</v>
      </c>
      <c r="L85" s="104">
        <f>+IFERROR(IF(ISTEXT(L$5)=FALSE,(INDEX(BCR!$1:$1048576,MATCH('Estadísticas BCR'!L$5,BCR!$A:$A,0),MATCH('Estadísticas BCR'!$B85,BCR!$1:$1,0))),AVERAGE(#REF!)),"")</f>
        <v>0</v>
      </c>
      <c r="M85" s="104">
        <f>+IFERROR(IF(ISTEXT(M$5)=FALSE,(INDEX(BCR!$1:$1048576,MATCH('Estadísticas BCR'!M$5,BCR!$A:$A,0),MATCH('Estadísticas BCR'!$B85,BCR!$1:$1,0))),AVERAGE(#REF!)),"")</f>
        <v>0</v>
      </c>
      <c r="N85" s="104">
        <f>+IFERROR(IF(ISTEXT(N$5)=FALSE,(INDEX(BCR!$1:$1048576,MATCH('Estadísticas BCR'!N$5,BCR!$A:$A,0),MATCH('Estadísticas BCR'!$B85,BCR!$1:$1,0))),AVERAGE(#REF!)),"")</f>
        <v>0</v>
      </c>
      <c r="O85" s="104">
        <f>+IFERROR(IF(ISTEXT(O$5)=FALSE,(INDEX(BCR!$1:$1048576,MATCH('Estadísticas BCR'!O$5,BCR!$A:$A,0),MATCH('Estadísticas BCR'!$B85,BCR!$1:$1,0))),AVERAGE(#REF!)),"")</f>
        <v>0</v>
      </c>
      <c r="P85" s="60">
        <f>+IFERROR(IF(ISTEXT(P$5)=FALSE,(INDEX(BCR!$1:$1048576,MATCH('Estadísticas BCR'!P$5,BCR!$A:$A,0),MATCH('Estadísticas BCR'!$B85,BCR!$1:$1,0))),AVERAGE(D85:O85)),"")</f>
        <v>0</v>
      </c>
      <c r="Q85" s="104">
        <f>+IFERROR(IF(ISTEXT(Q$5)=FALSE,(INDEX(BCR!$1:$1048576,MATCH('Estadísticas BCR'!Q$5,BCR!$A:$A,0),MATCH('Estadísticas BCR'!$B85,BCR!$1:$1,0))),AVERAGE(#REF!)),"")</f>
        <v>0</v>
      </c>
      <c r="R85" s="104">
        <f>+IFERROR(IF(ISTEXT(R$5)=FALSE,(INDEX(BCR!$1:$1048576,MATCH('Estadísticas BCR'!R$5,BCR!$A:$A,0),MATCH('Estadísticas BCR'!$B85,BCR!$1:$1,0))),AVERAGE(#REF!)),"")</f>
        <v>0</v>
      </c>
      <c r="S85" s="104">
        <f>+IFERROR(IF(ISTEXT(S$5)=FALSE,(INDEX(BCR!$1:$1048576,MATCH('Estadísticas BCR'!S$5,BCR!$A:$A,0),MATCH('Estadísticas BCR'!$B85,BCR!$1:$1,0))),AVERAGE(#REF!)),"")</f>
        <v>0</v>
      </c>
      <c r="T85" s="104">
        <f>+IFERROR(IF(ISTEXT(T$5)=FALSE,(INDEX(BCR!$1:$1048576,MATCH('Estadísticas BCR'!T$5,BCR!$A:$A,0),MATCH('Estadísticas BCR'!$B85,BCR!$1:$1,0))),AVERAGE(#REF!)),"")</f>
        <v>0</v>
      </c>
      <c r="U85" s="104">
        <f>+IFERROR(IF(ISTEXT(U$5)=FALSE,(INDEX(BCR!$1:$1048576,MATCH('Estadísticas BCR'!U$5,BCR!$A:$A,0),MATCH('Estadísticas BCR'!$B85,BCR!$1:$1,0))),AVERAGE(#REF!)),"")</f>
        <v>0</v>
      </c>
      <c r="V85" s="104">
        <f>+IFERROR(IF(ISTEXT(V$5)=FALSE,(INDEX(BCR!$1:$1048576,MATCH('Estadísticas BCR'!V$5,BCR!$A:$A,0),MATCH('Estadísticas BCR'!$B85,BCR!$1:$1,0))),AVERAGE(#REF!)),"")</f>
        <v>0</v>
      </c>
      <c r="W85" s="104">
        <f>+IFERROR(IF(ISTEXT(W$5)=FALSE,(INDEX(BCR!$1:$1048576,MATCH('Estadísticas BCR'!W$5,BCR!$A:$A,0),MATCH('Estadísticas BCR'!$B85,BCR!$1:$1,0))),AVERAGE(#REF!)),"")</f>
        <v>0</v>
      </c>
      <c r="X85" s="104">
        <f>+IFERROR(IF(ISTEXT(X$5)=FALSE,(INDEX(BCR!$1:$1048576,MATCH('Estadísticas BCR'!X$5,BCR!$A:$A,0),MATCH('Estadísticas BCR'!$B85,BCR!$1:$1,0))),AVERAGE(#REF!)),"")</f>
        <v>0</v>
      </c>
      <c r="Y85" s="104">
        <f>+IFERROR(IF(ISTEXT(Y$5)=FALSE,(INDEX(BCR!$1:$1048576,MATCH('Estadísticas BCR'!Y$5,BCR!$A:$A,0),MATCH('Estadísticas BCR'!$B85,BCR!$1:$1,0))),AVERAGE(#REF!)),"")</f>
        <v>0</v>
      </c>
      <c r="Z85" s="104">
        <f>+IFERROR(IF(ISTEXT(Z$5)=FALSE,(INDEX(BCR!$1:$1048576,MATCH('Estadísticas BCR'!Z$5,BCR!$A:$A,0),MATCH('Estadísticas BCR'!$B85,BCR!$1:$1,0))),AVERAGE(#REF!)),"")</f>
        <v>0</v>
      </c>
      <c r="AA85" s="104">
        <f>+IFERROR(IF(ISTEXT(AA$5)=FALSE,(INDEX(BCR!$1:$1048576,MATCH('Estadísticas BCR'!AA$5,BCR!$A:$A,0),MATCH('Estadísticas BCR'!$B85,BCR!$1:$1,0))),AVERAGE(#REF!)),"")</f>
        <v>0</v>
      </c>
      <c r="AB85" s="104">
        <f>+IFERROR(IF(ISTEXT(AB$5)=FALSE,(INDEX(BCR!$1:$1048576,MATCH('Estadísticas BCR'!AB$5,BCR!$A:$A,0),MATCH('Estadísticas BCR'!$B85,BCR!$1:$1,0))),AVERAGE(#REF!)),"")</f>
        <v>0</v>
      </c>
      <c r="AC85" s="60">
        <f>+IFERROR(IF(ISTEXT(AC$5)=FALSE,(INDEX(BCR!$1:$1048576,MATCH('Estadísticas BCR'!AC$5,BCR!$A:$A,0),MATCH('Estadísticas BCR'!$B85,BCR!$1:$1,0))),AVERAGE(Q85:AB85)),"")</f>
        <v>0</v>
      </c>
      <c r="AD85" s="59">
        <f>+IFERROR(IF(ISTEXT(AD$5)=FALSE,(INDEX(BCR!$1:$1048576,MATCH('Estadísticas BCR'!AD$5,BCR!$A:$A,0),MATCH('Estadísticas BCR'!$B85,BCR!$1:$1,0))),AVERAGE(#REF!)),"")</f>
        <v>0</v>
      </c>
      <c r="AE85" s="59">
        <f>+IFERROR(IF(ISTEXT(AE$5)=FALSE,(INDEX(BCR!$1:$1048576,MATCH('Estadísticas BCR'!AE$5,BCR!$A:$A,0),MATCH('Estadísticas BCR'!$B85,BCR!$1:$1,0))),AVERAGE(#REF!)),"")</f>
        <v>0</v>
      </c>
      <c r="AF85" s="59">
        <f>+IFERROR(IF(ISTEXT(AF$5)=FALSE,(INDEX(BCR!$1:$1048576,MATCH('Estadísticas BCR'!AF$5,BCR!$A:$A,0),MATCH('Estadísticas BCR'!$B85,BCR!$1:$1,0))),AVERAGE(#REF!)),"")</f>
        <v>0</v>
      </c>
      <c r="AG85" s="59">
        <f>+IFERROR(IF(ISTEXT(AG$5)=FALSE,(INDEX(BCR!$1:$1048576,MATCH('Estadísticas BCR'!AG$5,BCR!$A:$A,0),MATCH('Estadísticas BCR'!$B85,BCR!$1:$1,0))),AVERAGE(#REF!)),"")</f>
        <v>0</v>
      </c>
      <c r="AH85" s="59">
        <f>+IFERROR(IF(ISTEXT(AH$5)=FALSE,(INDEX(BCR!$1:$1048576,MATCH('Estadísticas BCR'!AH$5,BCR!$A:$A,0),MATCH('Estadísticas BCR'!$B85,BCR!$1:$1,0))),AVERAGE(#REF!)),"")</f>
        <v>0</v>
      </c>
      <c r="AI85" s="59">
        <f>+IFERROR(IF(ISTEXT(AI$5)=FALSE,(INDEX(BCR!$1:$1048576,MATCH('Estadísticas BCR'!AI$5,BCR!$A:$A,0),MATCH('Estadísticas BCR'!$B85,BCR!$1:$1,0))),AVERAGE(#REF!)),"")</f>
        <v>0</v>
      </c>
      <c r="AJ85" s="59">
        <f>+IFERROR(IF(ISTEXT(AJ$5)=FALSE,(INDEX(BCR!$1:$1048576,MATCH('Estadísticas BCR'!AJ$5,BCR!$A:$A,0),MATCH('Estadísticas BCR'!$B85,BCR!$1:$1,0))),AVERAGE(#REF!)),"")</f>
        <v>0</v>
      </c>
      <c r="AK85" s="59">
        <f>+IFERROR(IF(ISTEXT(AK$5)=FALSE,(INDEX(BCR!$1:$1048576,MATCH('Estadísticas BCR'!AK$5,BCR!$A:$A,0),MATCH('Estadísticas BCR'!$B85,BCR!$1:$1,0))),AVERAGE(#REF!)),"")</f>
        <v>0</v>
      </c>
      <c r="AL85" s="59">
        <f>+IFERROR(IF(ISTEXT(AL$5)=FALSE,(INDEX(BCR!$1:$1048576,MATCH('Estadísticas BCR'!AL$5,BCR!$A:$A,0),MATCH('Estadísticas BCR'!$B85,BCR!$1:$1,0))),AVERAGE(#REF!)),"")</f>
        <v>0</v>
      </c>
      <c r="AM85" s="59">
        <f>+IFERROR(IF(ISTEXT(AM$5)=FALSE,(INDEX(BCR!$1:$1048576,MATCH('Estadísticas BCR'!AM$5,BCR!$A:$A,0),MATCH('Estadísticas BCR'!$B85,BCR!$1:$1,0))),AVERAGE(#REF!)),"")</f>
        <v>0</v>
      </c>
      <c r="AN85" s="59">
        <f>+IFERROR(IF(ISTEXT(AN$5)=FALSE,(INDEX(BCR!$1:$1048576,MATCH('Estadísticas BCR'!AN$5,BCR!$A:$A,0),MATCH('Estadísticas BCR'!$B85,BCR!$1:$1,0))),AVERAGE(#REF!)),"")</f>
        <v>0</v>
      </c>
      <c r="AO85" s="59">
        <f>+IFERROR(IF(ISTEXT(AO$5)=FALSE,(INDEX(BCR!$1:$1048576,MATCH('Estadísticas BCR'!AO$5,BCR!$A:$A,0),MATCH('Estadísticas BCR'!$B85,BCR!$1:$1,0))),AVERAGE(#REF!)),"")</f>
        <v>0</v>
      </c>
      <c r="AP85" s="60">
        <f>+IFERROR(IF(ISTEXT(AP$5)=FALSE,(INDEX(BCR!$1:$1048576,MATCH('Estadísticas BCR'!AP$5,BCR!$A:$A,0),MATCH('Estadísticas BCR'!$B85,BCR!$1:$1,0))),AVERAGE(AD85:AO85)),"")</f>
        <v>0</v>
      </c>
      <c r="AQ85" s="59">
        <f>+IFERROR(IF(ISTEXT(AQ$5)=FALSE,(INDEX(BCR!$1:$1048576,MATCH('Estadísticas BCR'!AQ$5,BCR!$A:$A,0),MATCH('Estadísticas BCR'!$B85,BCR!$1:$1,0))),AVERAGE(#REF!)),"")</f>
        <v>0</v>
      </c>
      <c r="AR85" s="59">
        <f>+IFERROR(IF(ISTEXT(AR$5)=FALSE,(INDEX(BCR!$1:$1048576,MATCH('Estadísticas BCR'!AR$5,BCR!$A:$A,0),MATCH('Estadísticas BCR'!$B85,BCR!$1:$1,0))),AVERAGE(#REF!)),"")</f>
        <v>0</v>
      </c>
      <c r="AS85" s="59">
        <f>+IFERROR(IF(ISTEXT(AS$5)=FALSE,(INDEX(BCR!$1:$1048576,MATCH('Estadísticas BCR'!AS$5,BCR!$A:$A,0),MATCH('Estadísticas BCR'!$B85,BCR!$1:$1,0))),AVERAGE(#REF!)),"")</f>
        <v>0</v>
      </c>
      <c r="AT85" s="59">
        <f>+IFERROR(IF(ISTEXT(AT$5)=FALSE,(INDEX(BCR!$1:$1048576,MATCH('Estadísticas BCR'!AT$5,BCR!$A:$A,0),MATCH('Estadísticas BCR'!$B85,BCR!$1:$1,0))),AVERAGE(#REF!)),"")</f>
        <v>0</v>
      </c>
      <c r="AU85" s="59">
        <f>+IFERROR(IF(ISTEXT(AU$5)=FALSE,(INDEX(BCR!$1:$1048576,MATCH('Estadísticas BCR'!AU$5,BCR!$A:$A,0),MATCH('Estadísticas BCR'!$B85,BCR!$1:$1,0))),AVERAGE(#REF!)),"")</f>
        <v>0</v>
      </c>
      <c r="AV85" s="59">
        <f>+IFERROR(IF(ISTEXT(AV$5)=FALSE,(INDEX(BCR!$1:$1048576,MATCH('Estadísticas BCR'!AV$5,BCR!$A:$A,0),MATCH('Estadísticas BCR'!$B85,BCR!$1:$1,0))),AVERAGE(#REF!)),"")</f>
        <v>0</v>
      </c>
      <c r="AW85" s="59">
        <f>+IFERROR(IF(ISTEXT(AW$5)=FALSE,(INDEX(BCR!$1:$1048576,MATCH('Estadísticas BCR'!AW$5,BCR!$A:$A,0),MATCH('Estadísticas BCR'!$B85,BCR!$1:$1,0))),AVERAGE(#REF!)),"")</f>
        <v>0</v>
      </c>
      <c r="AX85" s="59">
        <f>+IFERROR(IF(ISTEXT(AX$5)=FALSE,(INDEX(BCR!$1:$1048576,MATCH('Estadísticas BCR'!AX$5,BCR!$A:$A,0),MATCH('Estadísticas BCR'!$B85,BCR!$1:$1,0))),AVERAGE(#REF!)),"")</f>
        <v>0</v>
      </c>
      <c r="AY85" s="59">
        <f>+IFERROR(IF(ISTEXT(AY$5)=FALSE,(INDEX(BCR!$1:$1048576,MATCH('Estadísticas BCR'!AY$5,BCR!$A:$A,0),MATCH('Estadísticas BCR'!$B85,BCR!$1:$1,0))),AVERAGE(#REF!)),"")</f>
        <v>0</v>
      </c>
      <c r="AZ85" s="59">
        <f>+IFERROR(IF(ISTEXT(AZ$5)=FALSE,(INDEX(BCR!$1:$1048576,MATCH('Estadísticas BCR'!AZ$5,BCR!$A:$A,0),MATCH('Estadísticas BCR'!$B85,BCR!$1:$1,0))),AVERAGE(#REF!)),"")</f>
        <v>0</v>
      </c>
      <c r="BA85" s="59">
        <f>+IFERROR(IF(ISTEXT(BA$5)=FALSE,(INDEX(BCR!$1:$1048576,MATCH('Estadísticas BCR'!BA$5,BCR!$A:$A,0),MATCH('Estadísticas BCR'!$B85,BCR!$1:$1,0))),AVERAGE(#REF!)),"")</f>
        <v>0</v>
      </c>
      <c r="BB85" s="59">
        <f>+IFERROR(IF(ISTEXT(BB$5)=FALSE,(INDEX(BCR!$1:$1048576,MATCH('Estadísticas BCR'!BB$5,BCR!$A:$A,0),MATCH('Estadísticas BCR'!$B85,BCR!$1:$1,0))),AVERAGE(#REF!)),"")</f>
        <v>0</v>
      </c>
      <c r="BC85" s="60">
        <f>+IFERROR(IF(ISTEXT(BC$5)=FALSE,(INDEX(BCR!$1:$1048576,MATCH('Estadísticas BCR'!BC$5,BCR!$A:$A,0),MATCH('Estadísticas BCR'!$B85,BCR!$1:$1,0))),AVERAGE(AQ85:BB85)),"")</f>
        <v>0</v>
      </c>
      <c r="BD85" s="59">
        <f>+IFERROR(IF(ISTEXT(BD$5)=FALSE,(INDEX(BCR!$1:$1048576,MATCH('Estadísticas BCR'!BD$5,BCR!$A:$A,0),MATCH('Estadísticas BCR'!$B85,BCR!$1:$1,0))),AVERAGE(#REF!)),"")</f>
        <v>0</v>
      </c>
      <c r="BE85" s="59">
        <f>+IFERROR(IF(ISTEXT(BE$5)=FALSE,(INDEX(BCR!$1:$1048576,MATCH('Estadísticas BCR'!BE$5,BCR!$A:$A,0),MATCH('Estadísticas BCR'!$B85,BCR!$1:$1,0))),AVERAGE(#REF!)),"")</f>
        <v>0</v>
      </c>
      <c r="BF85" s="59">
        <f>+IFERROR(IF(ISTEXT(BF$5)=FALSE,(INDEX(BCR!$1:$1048576,MATCH('Estadísticas BCR'!BF$5,BCR!$A:$A,0),MATCH('Estadísticas BCR'!$B85,BCR!$1:$1,0))),AVERAGE(#REF!)),"")</f>
        <v>0</v>
      </c>
      <c r="BG85" s="59">
        <f>+IFERROR(IF(ISTEXT(BG$5)=FALSE,(INDEX(BCR!$1:$1048576,MATCH('Estadísticas BCR'!BG$5,BCR!$A:$A,0),MATCH('Estadísticas BCR'!$B85,BCR!$1:$1,0))),AVERAGE(#REF!)),"")</f>
        <v>0</v>
      </c>
      <c r="BH85" s="59">
        <f>+IFERROR(IF(ISTEXT(BH$5)=FALSE,(INDEX(BCR!$1:$1048576,MATCH('Estadísticas BCR'!BH$5,BCR!$A:$A,0),MATCH('Estadísticas BCR'!$B85,BCR!$1:$1,0))),AVERAGE(#REF!)),"")</f>
        <v>0</v>
      </c>
      <c r="BI85" s="59">
        <f>+IFERROR(IF(ISTEXT(BI$5)=FALSE,(INDEX(BCR!$1:$1048576,MATCH('Estadísticas BCR'!BI$5,BCR!$A:$A,0),MATCH('Estadísticas BCR'!$B85,BCR!$1:$1,0))),AVERAGE(#REF!)),"")</f>
        <v>0</v>
      </c>
      <c r="BJ85" s="59">
        <f>+IFERROR(IF(ISTEXT(BJ$5)=FALSE,(INDEX(BCR!$1:$1048576,MATCH('Estadísticas BCR'!BJ$5,BCR!$A:$A,0),MATCH('Estadísticas BCR'!$B85,BCR!$1:$1,0))),AVERAGE(#REF!)),"")</f>
        <v>0</v>
      </c>
      <c r="BK85" s="59">
        <f>+IFERROR(IF(ISTEXT(BK$5)=FALSE,(INDEX(BCR!$1:$1048576,MATCH('Estadísticas BCR'!BK$5,BCR!$A:$A,0),MATCH('Estadísticas BCR'!$B85,BCR!$1:$1,0))),AVERAGE(#REF!)),"")</f>
        <v>0</v>
      </c>
      <c r="BL85" s="59">
        <f>+IFERROR(IF(ISTEXT(BL$5)=FALSE,(INDEX(BCR!$1:$1048576,MATCH('Estadísticas BCR'!BL$5,BCR!$A:$A,0),MATCH('Estadísticas BCR'!$B85,BCR!$1:$1,0))),AVERAGE(#REF!)),"")</f>
        <v>0</v>
      </c>
      <c r="BM85" s="59">
        <f>+IFERROR(IF(ISTEXT(BM$5)=FALSE,(INDEX(BCR!$1:$1048576,MATCH('Estadísticas BCR'!BM$5,BCR!$A:$A,0),MATCH('Estadísticas BCR'!$B85,BCR!$1:$1,0))),AVERAGE(#REF!)),"")</f>
        <v>0</v>
      </c>
      <c r="BN85" s="59">
        <f>+IFERROR(IF(ISTEXT(BN$5)=FALSE,(INDEX(BCR!$1:$1048576,MATCH('Estadísticas BCR'!BN$5,BCR!$A:$A,0),MATCH('Estadísticas BCR'!$B85,BCR!$1:$1,0))),AVERAGE(#REF!)),"")</f>
        <v>0</v>
      </c>
      <c r="BO85" s="59">
        <f>+IFERROR(IF(ISTEXT(BO$5)=FALSE,(INDEX(BCR!$1:$1048576,MATCH('Estadísticas BCR'!BO$5,BCR!$A:$A,0),MATCH('Estadísticas BCR'!$B85,BCR!$1:$1,0))),AVERAGE(#REF!)),"")</f>
        <v>0</v>
      </c>
      <c r="BP85" s="60">
        <f>+IFERROR(IF(ISTEXT(BP$5)=FALSE,(INDEX(BCR!$1:$1048576,MATCH('Estadísticas BCR'!BP$5,BCR!$A:$A,0),MATCH('Estadísticas BCR'!$B85,BCR!$1:$1,0))),AVERAGE(BD85:BO85)),"")</f>
        <v>0</v>
      </c>
      <c r="BQ85" s="59">
        <f>+IFERROR(IF(ISTEXT(BQ$5)=FALSE,(INDEX(BCR!$1:$1048576,MATCH('Estadísticas BCR'!BQ$5,BCR!$A:$A,0),MATCH('Estadísticas BCR'!$B85,BCR!$1:$1,0))),AVERAGE(#REF!)),"")</f>
        <v>0</v>
      </c>
      <c r="BR85" s="59">
        <f>+IFERROR(IF(ISTEXT(BR$5)=FALSE,(INDEX(BCR!$1:$1048576,MATCH('Estadísticas BCR'!BR$5,BCR!$A:$A,0),MATCH('Estadísticas BCR'!$B85,BCR!$1:$1,0))),AVERAGE(#REF!)),"")</f>
        <v>0</v>
      </c>
      <c r="BS85" s="59">
        <f>+IFERROR(IF(ISTEXT(BS$5)=FALSE,(INDEX(BCR!$1:$1048576,MATCH('Estadísticas BCR'!BS$5,BCR!$A:$A,0),MATCH('Estadísticas BCR'!$B85,BCR!$1:$1,0))),AVERAGE(#REF!)),"")</f>
        <v>0</v>
      </c>
      <c r="BT85" s="59">
        <f>+IFERROR(IF(ISTEXT(BT$5)=FALSE,(INDEX(BCR!$1:$1048576,MATCH('Estadísticas BCR'!BT$5,BCR!$A:$A,0),MATCH('Estadísticas BCR'!$B85,BCR!$1:$1,0))),AVERAGE(#REF!)),"")</f>
        <v>0</v>
      </c>
      <c r="BU85" s="59">
        <f>+IFERROR(IF(ISTEXT(BU$5)=FALSE,(INDEX(BCR!$1:$1048576,MATCH('Estadísticas BCR'!BU$5,BCR!$A:$A,0),MATCH('Estadísticas BCR'!$B85,BCR!$1:$1,0))),AVERAGE(#REF!)),"")</f>
        <v>0</v>
      </c>
      <c r="BV85" s="59">
        <f>+IFERROR(IF(ISTEXT(BV$5)=FALSE,(INDEX(BCR!$1:$1048576,MATCH('Estadísticas BCR'!BV$5,BCR!$A:$A,0),MATCH('Estadísticas BCR'!$B85,BCR!$1:$1,0))),AVERAGE(#REF!)),"")</f>
        <v>0</v>
      </c>
      <c r="BW85" s="59">
        <f>+IFERROR(IF(ISTEXT(BW$5)=FALSE,(INDEX(BCR!$1:$1048576,MATCH('Estadísticas BCR'!BW$5,BCR!$A:$A,0),MATCH('Estadísticas BCR'!$B85,BCR!$1:$1,0))),AVERAGE(#REF!)),"")</f>
        <v>0</v>
      </c>
      <c r="BX85" s="59">
        <f>+IFERROR(IF(ISTEXT(BX$5)=FALSE,(INDEX(BCR!$1:$1048576,MATCH('Estadísticas BCR'!BX$5,BCR!$A:$A,0),MATCH('Estadísticas BCR'!$B85,BCR!$1:$1,0))),AVERAGE(#REF!)),"")</f>
        <v>0</v>
      </c>
      <c r="BY85" s="59">
        <f>+IFERROR(IF(ISTEXT(BY$5)=FALSE,(INDEX(BCR!$1:$1048576,MATCH('Estadísticas BCR'!BY$5,BCR!$A:$A,0),MATCH('Estadísticas BCR'!$B85,BCR!$1:$1,0))),AVERAGE(#REF!)),"")</f>
        <v>0</v>
      </c>
      <c r="BZ85" s="59">
        <f>+IFERROR(IF(ISTEXT(BZ$5)=FALSE,(INDEX(BCR!$1:$1048576,MATCH('Estadísticas BCR'!BZ$5,BCR!$A:$A,0),MATCH('Estadísticas BCR'!$B85,BCR!$1:$1,0))),AVERAGE(#REF!)),"")</f>
        <v>0</v>
      </c>
      <c r="CA85" s="59">
        <f>+IFERROR(IF(ISTEXT(CA$5)=FALSE,(INDEX(BCR!$1:$1048576,MATCH('Estadísticas BCR'!CA$5,BCR!$A:$A,0),MATCH('Estadísticas BCR'!$B85,BCR!$1:$1,0))),AVERAGE(#REF!)),"")</f>
        <v>0</v>
      </c>
      <c r="CB85" s="59">
        <f>+IFERROR(IF(ISTEXT(CB$5)=FALSE,(INDEX(BCR!$1:$1048576,MATCH('Estadísticas BCR'!CB$5,BCR!$A:$A,0),MATCH('Estadísticas BCR'!$B85,BCR!$1:$1,0))),AVERAGE(#REF!)),"")</f>
        <v>0</v>
      </c>
      <c r="CC85" s="60">
        <f>+IFERROR(IF(ISTEXT(CC$5)=FALSE,(INDEX(BCR!$1:$1048576,MATCH('Estadísticas BCR'!CC$5,BCR!$A:$A,0),MATCH('Estadísticas BCR'!$B85,BCR!$1:$1,0))),AVERAGE(BQ85:CB85)),"")</f>
        <v>0</v>
      </c>
      <c r="CD85" s="59">
        <f>+IFERROR(IF(ISTEXT(CD$5)=FALSE,(INDEX(BCR!$1:$1048576,MATCH('Estadísticas BCR'!CD$5,BCR!$A:$A,0),MATCH('Estadísticas BCR'!$B85,BCR!$1:$1,0))),AVERAGE(#REF!)),"")</f>
        <v>0</v>
      </c>
      <c r="CE85" s="59">
        <f>+IFERROR(IF(ISTEXT(CE$5)=FALSE,(INDEX(BCR!$1:$1048576,MATCH('Estadísticas BCR'!CE$5,BCR!$A:$A,0),MATCH('Estadísticas BCR'!$B85,BCR!$1:$1,0))),AVERAGE(#REF!)),"")</f>
        <v>0</v>
      </c>
      <c r="CF85" s="59">
        <f>+IFERROR(IF(ISTEXT(CF$5)=FALSE,(INDEX(BCR!$1:$1048576,MATCH('Estadísticas BCR'!CF$5,BCR!$A:$A,0),MATCH('Estadísticas BCR'!$B85,BCR!$1:$1,0))),AVERAGE(#REF!)),"")</f>
        <v>0</v>
      </c>
      <c r="CG85" s="59">
        <f>+IFERROR(IF(ISTEXT(CG$5)=FALSE,(INDEX(BCR!$1:$1048576,MATCH('Estadísticas BCR'!CG$5,BCR!$A:$A,0),MATCH('Estadísticas BCR'!$B85,BCR!$1:$1,0))),AVERAGE(#REF!)),"")</f>
        <v>0</v>
      </c>
      <c r="CH85" s="59">
        <f>+IFERROR(IF(ISTEXT(CH$5)=FALSE,(INDEX(BCR!$1:$1048576,MATCH('Estadísticas BCR'!CH$5,BCR!$A:$A,0),MATCH('Estadísticas BCR'!$B85,BCR!$1:$1,0))),AVERAGE(#REF!)),"")</f>
        <v>0</v>
      </c>
      <c r="CI85" s="59">
        <f>+IFERROR(IF(ISTEXT(CI$5)=FALSE,(INDEX(BCR!$1:$1048576,MATCH('Estadísticas BCR'!CI$5,BCR!$A:$A,0),MATCH('Estadísticas BCR'!$B85,BCR!$1:$1,0))),AVERAGE(#REF!)),"")</f>
        <v>0</v>
      </c>
      <c r="CJ85" s="59">
        <f>+IFERROR(IF(ISTEXT(CJ$5)=FALSE,(INDEX(BCR!$1:$1048576,MATCH('Estadísticas BCR'!CJ$5,BCR!$A:$A,0),MATCH('Estadísticas BCR'!$B85,BCR!$1:$1,0))),AVERAGE(#REF!)),"")</f>
        <v>0</v>
      </c>
      <c r="CK85" s="59">
        <f>+IFERROR(IF(ISTEXT(CK$5)=FALSE,(INDEX(BCR!$1:$1048576,MATCH('Estadísticas BCR'!CK$5,BCR!$A:$A,0),MATCH('Estadísticas BCR'!$B85,BCR!$1:$1,0))),AVERAGE(#REF!)),"")</f>
        <v>0</v>
      </c>
      <c r="CL85" s="59">
        <f>+IFERROR(IF(ISTEXT(CL$5)=FALSE,(INDEX(BCR!$1:$1048576,MATCH('Estadísticas BCR'!CL$5,BCR!$A:$A,0),MATCH('Estadísticas BCR'!$B85,BCR!$1:$1,0))),AVERAGE(#REF!)),"")</f>
        <v>0</v>
      </c>
      <c r="CM85" s="59">
        <f>+IFERROR(IF(ISTEXT(CM$5)=FALSE,(INDEX(BCR!$1:$1048576,MATCH('Estadísticas BCR'!CM$5,BCR!$A:$A,0),MATCH('Estadísticas BCR'!$B85,BCR!$1:$1,0))),AVERAGE(#REF!)),"")</f>
        <v>0</v>
      </c>
      <c r="CN85" s="59">
        <f>+IFERROR(IF(ISTEXT(CN$5)=FALSE,(INDEX(BCR!$1:$1048576,MATCH('Estadísticas BCR'!CN$5,BCR!$A:$A,0),MATCH('Estadísticas BCR'!$B85,BCR!$1:$1,0))),AVERAGE(#REF!)),"")</f>
        <v>0</v>
      </c>
      <c r="CO85" s="59">
        <f>+IFERROR(IF(ISTEXT(CO$5)=FALSE,(INDEX(BCR!$1:$1048576,MATCH('Estadísticas BCR'!CO$5,BCR!$A:$A,0),MATCH('Estadísticas BCR'!$B85,BCR!$1:$1,0))),AVERAGE(#REF!)),"")</f>
        <v>0</v>
      </c>
      <c r="CP85" s="60">
        <f>+IFERROR(IF(ISTEXT(CP$5)=FALSE,(INDEX(BCR!$1:$1048576,MATCH('Estadísticas BCR'!CP$5,BCR!$A:$A,0),MATCH('Estadísticas BCR'!$B85,BCR!$1:$1,0))),AVERAGE(CD85:CO85)),"")</f>
        <v>0</v>
      </c>
      <c r="CQ85" s="59">
        <f>+IFERROR(IF(ISTEXT(CQ$5)=FALSE,(INDEX(BCR!$1:$1048576,MATCH('Estadísticas BCR'!CQ$5,BCR!$A:$A,0),MATCH('Estadísticas BCR'!$B85,BCR!$1:$1,0))),AVERAGE(#REF!)),"")</f>
        <v>0</v>
      </c>
      <c r="CR85" s="59">
        <f>+IFERROR(IF(ISTEXT(CR$5)=FALSE,(INDEX(BCR!$1:$1048576,MATCH('Estadísticas BCR'!CR$5,BCR!$A:$A,0),MATCH('Estadísticas BCR'!$B85,BCR!$1:$1,0))),AVERAGE(#REF!)),"")</f>
        <v>0</v>
      </c>
      <c r="CS85" s="59">
        <f>+IFERROR(IF(ISTEXT(CS$5)=FALSE,(INDEX(BCR!$1:$1048576,MATCH('Estadísticas BCR'!CS$5,BCR!$A:$A,0),MATCH('Estadísticas BCR'!$B85,BCR!$1:$1,0))),AVERAGE(#REF!)),"")</f>
        <v>0</v>
      </c>
      <c r="CT85" s="59">
        <f>+IFERROR(IF(ISTEXT(CT$5)=FALSE,(INDEX(BCR!$1:$1048576,MATCH('Estadísticas BCR'!CT$5,BCR!$A:$A,0),MATCH('Estadísticas BCR'!$B85,BCR!$1:$1,0))),AVERAGE(#REF!)),"")</f>
        <v>0</v>
      </c>
      <c r="CU85" s="59">
        <f>+IFERROR(IF(ISTEXT(CU$5)=FALSE,(INDEX(BCR!$1:$1048576,MATCH('Estadísticas BCR'!CU$5,BCR!$A:$A,0),MATCH('Estadísticas BCR'!$B85,BCR!$1:$1,0))),AVERAGE(#REF!)),"")</f>
        <v>0</v>
      </c>
      <c r="CV85" s="59">
        <f>+IFERROR(IF(ISTEXT(CV$5)=FALSE,(INDEX(BCR!$1:$1048576,MATCH('Estadísticas BCR'!CV$5,BCR!$A:$A,0),MATCH('Estadísticas BCR'!$B85,BCR!$1:$1,0))),AVERAGE(#REF!)),"")</f>
        <v>0</v>
      </c>
      <c r="CW85" s="59">
        <f>+IFERROR(IF(ISTEXT(CW$5)=FALSE,(INDEX(BCR!$1:$1048576,MATCH('Estadísticas BCR'!CW$5,BCR!$A:$A,0),MATCH('Estadísticas BCR'!$B85,BCR!$1:$1,0))),AVERAGE(#REF!)),"")</f>
        <v>0</v>
      </c>
      <c r="CX85" s="59">
        <f>+IFERROR(IF(ISTEXT(CX$5)=FALSE,(INDEX(BCR!$1:$1048576,MATCH('Estadísticas BCR'!CX$5,BCR!$A:$A,0),MATCH('Estadísticas BCR'!$B85,BCR!$1:$1,0))),AVERAGE(#REF!)),"")</f>
        <v>0</v>
      </c>
      <c r="CY85" s="59">
        <f>+IFERROR(IF(ISTEXT(CY$5)=FALSE,(INDEX(BCR!$1:$1048576,MATCH('Estadísticas BCR'!CY$5,BCR!$A:$A,0),MATCH('Estadísticas BCR'!$B85,BCR!$1:$1,0))),AVERAGE(#REF!)),"")</f>
        <v>0</v>
      </c>
      <c r="CZ85" s="59">
        <f>+IFERROR(IF(ISTEXT(CZ$5)=FALSE,(INDEX(BCR!$1:$1048576,MATCH('Estadísticas BCR'!CZ$5,BCR!$A:$A,0),MATCH('Estadísticas BCR'!$B85,BCR!$1:$1,0))),AVERAGE(A85:CY85)),"")</f>
        <v>0</v>
      </c>
      <c r="DA85" s="59">
        <f>+IFERROR(IF(ISTEXT(DA$5)=FALSE,(INDEX(BCR!$1:$1048576,MATCH('Estadísticas BCR'!DA$5,BCR!$A:$A,0),MATCH('Estadísticas BCR'!$B85,BCR!$1:$1,0))),AVERAGE(B85:CZ85)),"")</f>
        <v>0</v>
      </c>
      <c r="DB85" s="59">
        <f>+IFERROR(IF(ISTEXT(DB$5)=FALSE,(INDEX(BCR!$1:$1048576,MATCH('Estadísticas BCR'!DB$5,BCR!$A:$A,0),MATCH('Estadísticas BCR'!$B85,BCR!$1:$1,0))),AVERAGE(C85:DA85)),"")</f>
        <v>0</v>
      </c>
      <c r="DC85" s="60">
        <f>+IFERROR(IF(ISTEXT(DC$5)=FALSE,(INDEX(BCR!$1:$1048576,MATCH('Estadísticas BCR'!DC$5,BCR!$A:$A,0),MATCH('Estadísticas BCR'!$B85,BCR!$1:$1,0))),AVERAGE(CQ85:DB85)),"")</f>
        <v>0</v>
      </c>
      <c r="DD85" s="59">
        <f>+IFERROR(IF(ISTEXT(DD$5)=FALSE,(INDEX(BCR!$1:$1048576,MATCH('Estadísticas BCR'!DD$5,BCR!$A:$A,0),MATCH('Estadísticas BCR'!$B85,BCR!$1:$1,0))),AVERAGE(CR85:DC85)),"")</f>
        <v>0</v>
      </c>
      <c r="DE85" s="59">
        <f>+IFERROR(IF(ISTEXT(DE$5)=FALSE,(INDEX(BCR!$1:$1048576,MATCH('Estadísticas BCR'!DE$5,BCR!$A:$A,0),MATCH('Estadísticas BCR'!$B85,BCR!$1:$1,0))),AVERAGE(CS85:DD85)),"")</f>
        <v>0</v>
      </c>
      <c r="DF85" s="59">
        <f>+IFERROR(IF(ISTEXT(DF$5)=FALSE,(INDEX(BCR!$1:$1048576,MATCH('Estadísticas BCR'!DF$5,BCR!$A:$A,0),MATCH('Estadísticas BCR'!$B85,BCR!$1:$1,0))),AVERAGE(CT85:DE85)),"")</f>
        <v>0</v>
      </c>
      <c r="DG85" s="59">
        <f>+IFERROR(IF(ISTEXT(DG$5)=FALSE,(INDEX(BCR!$1:$1048576,MATCH('Estadísticas BCR'!DG$5,BCR!$A:$A,0),MATCH('Estadísticas BCR'!$B85,BCR!$1:$1,0))),AVERAGE(CU85:DF85)),"")</f>
        <v>0</v>
      </c>
      <c r="DH85" s="59">
        <f>+IFERROR(IF(ISTEXT(DH$5)=FALSE,(INDEX(BCR!$1:$1048576,MATCH('Estadísticas BCR'!DH$5,BCR!$A:$A,0),MATCH('Estadísticas BCR'!$B85,BCR!$1:$1,0))),AVERAGE(CV85:DG85)),"")</f>
        <v>0</v>
      </c>
      <c r="DI85" s="59">
        <f>+IFERROR(IF(ISTEXT(DI$5)=FALSE,(INDEX(BCR!$1:$1048576,MATCH('Estadísticas BCR'!DI$5,BCR!$A:$A,0),MATCH('Estadísticas BCR'!$B85,BCR!$1:$1,0))),AVERAGE(CW85:DH85)),"")</f>
        <v>0</v>
      </c>
      <c r="DJ85" s="59">
        <f>+IFERROR(IF(ISTEXT(DJ$5)=FALSE,(INDEX(BCR!$1:$1048576,MATCH('Estadísticas BCR'!DJ$5,BCR!$A:$A,0),MATCH('Estadísticas BCR'!$B85,BCR!$1:$1,0))),AVERAGE(CX85:DI85)),"")</f>
        <v>0</v>
      </c>
      <c r="DK85" s="59">
        <f>+IFERROR(IF(ISTEXT(DK$5)=FALSE,(INDEX(BCR!$1:$1048576,MATCH('Estadísticas BCR'!DK$5,BCR!$A:$A,0),MATCH('Estadísticas BCR'!$B85,BCR!$1:$1,0))),AVERAGE(CY85:DJ85)),"")</f>
        <v>0</v>
      </c>
      <c r="DL85" s="59">
        <f>+IFERROR(IF(ISTEXT(DL$5)=FALSE,(INDEX(BCR!$1:$1048576,MATCH('Estadísticas BCR'!DL$5,BCR!$A:$A,0),MATCH('Estadísticas BCR'!$B85,BCR!$1:$1,0))),AVERAGE(CZ85:DK85)),"")</f>
        <v>0</v>
      </c>
      <c r="DM85" s="59">
        <f>+IFERROR(IF(ISTEXT(DM$5)=FALSE,(INDEX(BCR!$1:$1048576,MATCH('Estadísticas BCR'!DM$5,BCR!$A:$A,0),MATCH('Estadísticas BCR'!$B85,BCR!$1:$1,0))),AVERAGE(DA85:DL85)),"")</f>
        <v>0</v>
      </c>
      <c r="DN85" s="59">
        <f>+IFERROR(IF(ISTEXT(DN$5)=FALSE,(INDEX(BCR!$1:$1048576,MATCH('Estadísticas BCR'!DN$5,BCR!$A:$A,0),MATCH('Estadísticas BCR'!$B85,BCR!$1:$1,0))),AVERAGE(DB85:DM85)),"")</f>
        <v>0</v>
      </c>
      <c r="DO85" s="59">
        <f>+IFERROR(IF(ISTEXT(DO$5)=FALSE,(INDEX(BCR!$1:$1048576,MATCH('Estadísticas BCR'!DO$5,BCR!$A:$A,0),MATCH('Estadísticas BCR'!$B85,BCR!$1:$1,0))),AVERAGE(DC85:DN85)),"")</f>
        <v>0</v>
      </c>
      <c r="DP85" s="60">
        <f>+IFERROR(IF(ISTEXT(DP$5)=FALSE,(INDEX(BCR!$1:$1048576,MATCH('Estadísticas BCR'!DP$5,BCR!$A:$A,0),MATCH('Estadísticas BCR'!$B85,BCR!$1:$1,0))),AVERAGE(DD85:DO85)),"")</f>
        <v>0</v>
      </c>
      <c r="DQ85" s="59">
        <f>+IFERROR(IF(ISTEXT(DQ$5)=FALSE,(INDEX(BCR!$1:$1048576,MATCH('Estadísticas BCR'!DQ$5,BCR!$A:$A,0),MATCH('Estadísticas BCR'!$B85,BCR!$1:$1,0))),AVERAGE(DE85:DP85)),"")</f>
        <v>0</v>
      </c>
      <c r="DR85" s="59">
        <f>+IFERROR(IF(ISTEXT(DR$5)=FALSE,(INDEX(BCR!$1:$1048576,MATCH('Estadísticas BCR'!DR$5,BCR!$A:$A,0),MATCH('Estadísticas BCR'!$B85,BCR!$1:$1,0))),AVERAGE(DF85:DQ85)),"")</f>
        <v>0</v>
      </c>
      <c r="DS85" s="59">
        <f>+IFERROR(IF(ISTEXT(DS$5)=FALSE,(INDEX(BCR!$1:$1048576,MATCH('Estadísticas BCR'!DS$5,BCR!$A:$A,0),MATCH('Estadísticas BCR'!$B85,BCR!$1:$1,0))),AVERAGE(DG85:DR85)),"")</f>
        <v>0</v>
      </c>
      <c r="DT85" s="59">
        <f>+IFERROR(IF(ISTEXT(DT$5)=FALSE,(INDEX(BCR!$1:$1048576,MATCH('Estadísticas BCR'!DT$5,BCR!$A:$A,0),MATCH('Estadísticas BCR'!$B85,BCR!$1:$1,0))),AVERAGE(DH85:DS85)),"")</f>
        <v>0</v>
      </c>
      <c r="DU85" s="59">
        <f>+IFERROR(IF(ISTEXT(DU$5)=FALSE,(INDEX(BCR!$1:$1048576,MATCH('Estadísticas BCR'!DU$5,BCR!$A:$A,0),MATCH('Estadísticas BCR'!$B85,BCR!$1:$1,0))),AVERAGE(DI85:DT85)),"")</f>
        <v>0</v>
      </c>
      <c r="DV85" s="59">
        <f>+IFERROR(IF(ISTEXT(DV$5)=FALSE,(INDEX(BCR!$1:$1048576,MATCH('Estadísticas BCR'!DV$5,BCR!$A:$A,0),MATCH('Estadísticas BCR'!$B85,BCR!$1:$1,0))),AVERAGE(DJ85:DU85)),"")</f>
        <v>0</v>
      </c>
      <c r="DW85" s="59">
        <f>+IFERROR(IF(ISTEXT(DW$5)=FALSE,(INDEX(BCR!$1:$1048576,MATCH('Estadísticas BCR'!DW$5,BCR!$A:$A,0),MATCH('Estadísticas BCR'!$B85,BCR!$1:$1,0))),AVERAGE(DK85:DV85)),"")</f>
        <v>0</v>
      </c>
      <c r="DX85" s="59">
        <f>+IFERROR(IF(ISTEXT(DX$5)=FALSE,(INDEX(BCR!$1:$1048576,MATCH('Estadísticas BCR'!DX$5,BCR!$A:$A,0),MATCH('Estadísticas BCR'!$B85,BCR!$1:$1,0))),AVERAGE(DL85:DW85)),"")</f>
        <v>0</v>
      </c>
      <c r="DY85" s="59">
        <f>+IFERROR(IF(ISTEXT(DY$5)=FALSE,(INDEX(BCR!$1:$1048576,MATCH('Estadísticas BCR'!DY$5,BCR!$A:$A,0),MATCH('Estadísticas BCR'!$B85,BCR!$1:$1,0))),AVERAGE(DM85:DX85)),"")</f>
        <v>0</v>
      </c>
      <c r="DZ85" s="59">
        <f>+IFERROR(IF(ISTEXT(DZ$5)=FALSE,(INDEX(BCR!$1:$1048576,MATCH('Estadísticas BCR'!DZ$5,BCR!$A:$A,0),MATCH('Estadísticas BCR'!$B85,BCR!$1:$1,0))),AVERAGE(DN85:DY85)),"")</f>
        <v>0</v>
      </c>
      <c r="EA85" s="59">
        <f>+IFERROR(IF(ISTEXT(EA$5)=FALSE,(INDEX(BCR!$1:$1048576,MATCH('Estadísticas BCR'!EA$5,BCR!$A:$A,0),MATCH('Estadísticas BCR'!$B85,BCR!$1:$1,0))),AVERAGE(DO85:DZ85)),"")</f>
        <v>0</v>
      </c>
      <c r="EB85" s="59">
        <f>+IFERROR(IF(ISTEXT(EB$5)=FALSE,(INDEX(BCR!$1:$1048576,MATCH('Estadísticas BCR'!EB$5,BCR!$A:$A,0),MATCH('Estadísticas BCR'!$B85,BCR!$1:$1,0))),AVERAGE(DP85:EA85)),"")</f>
        <v>0</v>
      </c>
      <c r="EC85" s="60">
        <f>+IFERROR(IF(ISTEXT(EC$5)=FALSE,(INDEX(BCR!$1:$1048576,MATCH('Estadísticas BCR'!EC$5,BCR!$A:$A,0),MATCH('Estadísticas BCR'!$B85,BCR!$1:$1,0))),AVERAGE(DQ85:EB85)),"")</f>
        <v>0</v>
      </c>
      <c r="ED85" s="59">
        <f>+IFERROR(IF(ISTEXT(ED$5)=FALSE,(INDEX(BCR!$1:$1048576,MATCH('Estadísticas BCR'!ED$5,BCR!$A:$A,0),MATCH('Estadísticas BCR'!$B85,BCR!$1:$1,0))),AVERAGE(DR85:EC85)),"")</f>
        <v>0</v>
      </c>
      <c r="EE85" s="59">
        <f>+IFERROR(IF(ISTEXT(EE$5)=FALSE,(INDEX(BCR!$1:$1048576,MATCH('Estadísticas BCR'!EE$5,BCR!$A:$A,0),MATCH('Estadísticas BCR'!$B85,BCR!$1:$1,0))),AVERAGE(DS85:ED85)),"")</f>
        <v>0</v>
      </c>
      <c r="EF85" s="59">
        <f>+IFERROR(IF(ISTEXT(EF$5)=FALSE,(INDEX(BCR!$1:$1048576,MATCH('Estadísticas BCR'!EF$5,BCR!$A:$A,0),MATCH('Estadísticas BCR'!$B85,BCR!$1:$1,0))),AVERAGE(DT85:EE85)),"")</f>
        <v>0</v>
      </c>
      <c r="EG85" s="59">
        <f>+IFERROR(IF(ISTEXT(EG$5)=FALSE,(INDEX(BCR!$1:$1048576,MATCH('Estadísticas BCR'!EG$5,BCR!$A:$A,0),MATCH('Estadísticas BCR'!$B85,BCR!$1:$1,0))),AVERAGE(DU85:EF85)),"")</f>
        <v>0</v>
      </c>
      <c r="EH85" s="59">
        <f>+IFERROR(IF(ISTEXT(EH$5)=FALSE,(INDEX(BCR!$1:$1048576,MATCH('Estadísticas BCR'!EH$5,BCR!$A:$A,0),MATCH('Estadísticas BCR'!$B85,BCR!$1:$1,0))),AVERAGE(DV85:EG85)),"")</f>
        <v>0</v>
      </c>
      <c r="EI85" s="59">
        <f>+IFERROR(IF(ISTEXT(EI$5)=FALSE,(INDEX(BCR!$1:$1048576,MATCH('Estadísticas BCR'!EI$5,BCR!$A:$A,0),MATCH('Estadísticas BCR'!$B85,BCR!$1:$1,0))),AVERAGE(DW85:EH85)),"")</f>
        <v>0</v>
      </c>
      <c r="EJ85" s="59">
        <f>+IFERROR(IF(ISTEXT(EJ$5)=FALSE,(INDEX(BCR!$1:$1048576,MATCH('Estadísticas BCR'!EJ$5,BCR!$A:$A,0),MATCH('Estadísticas BCR'!$B85,BCR!$1:$1,0))),AVERAGE(DX85:EI85)),"")</f>
        <v>0</v>
      </c>
      <c r="EK85" s="59">
        <f>+IFERROR(IF(ISTEXT(EK$5)=FALSE,(INDEX(BCR!$1:$1048576,MATCH('Estadísticas BCR'!EK$5,BCR!$A:$A,0),MATCH('Estadísticas BCR'!$B85,BCR!$1:$1,0))),AVERAGE(DY85:EJ85)),"")</f>
        <v>0</v>
      </c>
      <c r="EL85" s="59">
        <f>+IFERROR(IF(ISTEXT(EL$5)=FALSE,(INDEX(BCR!$1:$1048576,MATCH('Estadísticas BCR'!EL$5,BCR!$A:$A,0),MATCH('Estadísticas BCR'!$B85,BCR!$1:$1,0))),AVERAGE(DZ85:EK85)),"")</f>
        <v>0</v>
      </c>
      <c r="EM85" s="59">
        <f>+IFERROR(IF(ISTEXT(EM$5)=FALSE,(INDEX(BCR!$1:$1048576,MATCH('Estadísticas BCR'!EM$5,BCR!$A:$A,0),MATCH('Estadísticas BCR'!$B85,BCR!$1:$1,0))),AVERAGE(EA85:EL85)),"")</f>
        <v>0</v>
      </c>
      <c r="EN85" s="59">
        <f>+IFERROR(IF(ISTEXT(EN$5)=FALSE,(INDEX(BCR!$1:$1048576,MATCH('Estadísticas BCR'!EN$5,BCR!$A:$A,0),MATCH('Estadísticas BCR'!$B85,BCR!$1:$1,0))),AVERAGE(EB85:EM85)),"")</f>
        <v>0</v>
      </c>
      <c r="EO85" s="59">
        <f>+IFERROR(IF(ISTEXT(EO$5)=FALSE,(INDEX(BCR!$1:$1048576,MATCH('Estadísticas BCR'!EO$5,BCR!$A:$A,0),MATCH('Estadísticas BCR'!$B85,BCR!$1:$1,0))),AVERAGE(EC85:EN85)),"")</f>
        <v>0</v>
      </c>
      <c r="EP85" s="60">
        <f>+IFERROR(IF(ISTEXT(EP$5)=FALSE,(INDEX(BCR!$1:$1048576,MATCH('Estadísticas BCR'!EP$5,BCR!$A:$A,0),MATCH('Estadísticas BCR'!$B85,BCR!$1:$1,0))),AVERAGE(ED85:EO85)),"")</f>
        <v>0</v>
      </c>
      <c r="EQ85" s="59">
        <f>+IFERROR(IF(ISTEXT(EQ$5)=FALSE,(INDEX(BCR!$1:$1048576,MATCH('Estadísticas BCR'!EQ$5,BCR!$A:$A,0),MATCH('Estadísticas BCR'!$B85,BCR!$1:$1,0))),AVERAGE(EE85:EP85)),"")</f>
        <v>0</v>
      </c>
      <c r="ER85" s="59">
        <f>+IFERROR(IF(ISTEXT(ER$5)=FALSE,(INDEX(BCR!$1:$1048576,MATCH('Estadísticas BCR'!ER$5,BCR!$A:$A,0),MATCH('Estadísticas BCR'!$B85,BCR!$1:$1,0))),AVERAGE(EF85:EQ85)),"")</f>
        <v>0</v>
      </c>
      <c r="ES85" s="59">
        <f>+IFERROR(IF(ISTEXT(ES$5)=FALSE,(INDEX(BCR!$1:$1048576,MATCH('Estadísticas BCR'!ES$5,BCR!$A:$A,0),MATCH('Estadísticas BCR'!$B85,BCR!$1:$1,0))),AVERAGE(EG85:ER85)),"")</f>
        <v>0</v>
      </c>
      <c r="ET85" s="59">
        <f>+IFERROR(IF(ISTEXT(ET$5)=FALSE,(INDEX(BCR!$1:$1048576,MATCH('Estadísticas BCR'!ET$5,BCR!$A:$A,0),MATCH('Estadísticas BCR'!$B85,BCR!$1:$1,0))),AVERAGE(EH85:ES85)),"")</f>
        <v>0</v>
      </c>
      <c r="EU85" s="59">
        <f>+IFERROR(IF(ISTEXT(EU$5)=FALSE,(INDEX(BCR!$1:$1048576,MATCH('Estadísticas BCR'!EU$5,BCR!$A:$A,0),MATCH('Estadísticas BCR'!$B85,BCR!$1:$1,0))),AVERAGE(EI85:ET85)),"")</f>
        <v>0</v>
      </c>
      <c r="EV85" s="59">
        <f>+IFERROR(IF(ISTEXT(EV$5)=FALSE,(INDEX(BCR!$1:$1048576,MATCH('Estadísticas BCR'!EV$5,BCR!$A:$A,0),MATCH('Estadísticas BCR'!$B85,BCR!$1:$1,0))),AVERAGE(EJ85:EU85)),"")</f>
        <v>0</v>
      </c>
      <c r="EW85" s="59">
        <f>+IFERROR(IF(ISTEXT(EW$5)=FALSE,(INDEX(BCR!$1:$1048576,MATCH('Estadísticas BCR'!EW$5,BCR!$A:$A,0),MATCH('Estadísticas BCR'!$B85,BCR!$1:$1,0))),AVERAGE(EK85:EV85)),"")</f>
        <v>0</v>
      </c>
      <c r="EX85" s="59">
        <f>+IFERROR(IF(ISTEXT(EX$5)=FALSE,(INDEX(BCR!$1:$1048576,MATCH('Estadísticas BCR'!EX$5,BCR!$A:$A,0),MATCH('Estadísticas BCR'!$B85,BCR!$1:$1,0))),AVERAGE(EL85:EW85)),"")</f>
        <v>0</v>
      </c>
      <c r="EY85" s="59">
        <f>+IFERROR(IF(ISTEXT(EY$5)=FALSE,(INDEX(BCR!$1:$1048576,MATCH('Estadísticas BCR'!EY$5,BCR!$A:$A,0),MATCH('Estadísticas BCR'!$B85,BCR!$1:$1,0))),AVERAGE(EM85:EX85)),"")</f>
        <v>0</v>
      </c>
      <c r="EZ85" s="59">
        <f>+IFERROR(IF(ISTEXT(EZ$5)=FALSE,(INDEX(BCR!$1:$1048576,MATCH('Estadísticas BCR'!EZ$5,BCR!$A:$A,0),MATCH('Estadísticas BCR'!$B85,BCR!$1:$1,0))),AVERAGE(EN85:EY85)),"")</f>
        <v>0</v>
      </c>
      <c r="FA85" s="59">
        <f>+IFERROR(IF(ISTEXT(FA$5)=FALSE,(INDEX(BCR!$1:$1048576,MATCH('Estadísticas BCR'!FA$5,BCR!$A:$A,0),MATCH('Estadísticas BCR'!$B85,BCR!$1:$1,0))),AVERAGE(EO85:EZ85)),"")</f>
        <v>0</v>
      </c>
      <c r="FB85" s="59">
        <f>+IFERROR(IF(ISTEXT(FB$5)=FALSE,(INDEX(BCR!$1:$1048576,MATCH('Estadísticas BCR'!FB$5,BCR!$A:$A,0),MATCH('Estadísticas BCR'!$B85,BCR!$1:$1,0))),AVERAGE(EP85:FA85)),"")</f>
        <v>0</v>
      </c>
      <c r="FC85" s="60">
        <f>+IFERROR(IF(ISTEXT(FC$5)=FALSE,(INDEX(BCR!$1:$1048576,MATCH('Estadísticas BCR'!FC$5,BCR!$A:$A,0),MATCH('Estadísticas BCR'!$B85,BCR!$1:$1,0))),AVERAGE(EQ85:FB85)),"")</f>
        <v>0</v>
      </c>
      <c r="FD85" s="59">
        <f>+IFERROR(IF(ISTEXT(FD$5)=FALSE,(INDEX(BCR!$1:$1048576,MATCH('Estadísticas BCR'!FD$5,BCR!$A:$A,0),MATCH('Estadísticas BCR'!$B85,BCR!$1:$1,0))),AVERAGE(ER85:FC85)),"")</f>
        <v>0</v>
      </c>
      <c r="FE85" s="59">
        <f>+IFERROR(IF(ISTEXT(FE$5)=FALSE,(INDEX(BCR!$1:$1048576,MATCH('Estadísticas BCR'!FE$5,BCR!$A:$A,0),MATCH('Estadísticas BCR'!$B85,BCR!$1:$1,0))),AVERAGE(ES85:FD85)),"")</f>
        <v>0</v>
      </c>
      <c r="FF85" s="59">
        <f>+IFERROR(IF(ISTEXT(FF$5)=FALSE,(INDEX(BCR!$1:$1048576,MATCH('Estadísticas BCR'!FF$5,BCR!$A:$A,0),MATCH('Estadísticas BCR'!$B85,BCR!$1:$1,0))),AVERAGE(ET85:FE85)),"")</f>
        <v>0</v>
      </c>
      <c r="FG85" s="59">
        <f>+IFERROR(IF(ISTEXT(FG$5)=FALSE,(INDEX(BCR!$1:$1048576,MATCH('Estadísticas BCR'!FG$5,BCR!$A:$A,0),MATCH('Estadísticas BCR'!$B85,BCR!$1:$1,0))),AVERAGE(EU85:FF85)),"")</f>
        <v>0</v>
      </c>
      <c r="FH85" s="59">
        <f>+IFERROR(IF(ISTEXT(FH$5)=FALSE,(INDEX(BCR!$1:$1048576,MATCH('Estadísticas BCR'!FH$5,BCR!$A:$A,0),MATCH('Estadísticas BCR'!$B85,BCR!$1:$1,0))),AVERAGE(EV85:FG85)),"")</f>
        <v>0</v>
      </c>
      <c r="FI85" s="59">
        <f>+IFERROR(IF(ISTEXT(FI$5)=FALSE,(INDEX(BCR!$1:$1048576,MATCH('Estadísticas BCR'!FI$5,BCR!$A:$A,0),MATCH('Estadísticas BCR'!$B85,BCR!$1:$1,0))),AVERAGE(EW85:FH85)),"")</f>
        <v>0</v>
      </c>
      <c r="FJ85" s="59">
        <f>+IFERROR(IF(ISTEXT(FJ$5)=FALSE,(INDEX(BCR!$1:$1048576,MATCH('Estadísticas BCR'!FJ$5,BCR!$A:$A,0),MATCH('Estadísticas BCR'!$B85,BCR!$1:$1,0))),AVERAGE(EX85:FI85)),"")</f>
        <v>0</v>
      </c>
      <c r="FK85" s="59">
        <f>+IFERROR(IF(ISTEXT(FK$5)=FALSE,(INDEX(BCR!$1:$1048576,MATCH('Estadísticas BCR'!FK$5,BCR!$A:$A,0),MATCH('Estadísticas BCR'!$B85,BCR!$1:$1,0))),AVERAGE(EY85:FJ85)),"")</f>
        <v>0</v>
      </c>
      <c r="FL85" s="59">
        <f>+IFERROR(IF(ISTEXT(FL$5)=FALSE,(INDEX(BCR!$1:$1048576,MATCH('Estadísticas BCR'!FL$5,BCR!$A:$A,0),MATCH('Estadísticas BCR'!$B85,BCR!$1:$1,0))),AVERAGE(EZ85:FK85)),"")</f>
        <v>0</v>
      </c>
      <c r="FM85" s="59">
        <f>+IFERROR(IF(ISTEXT(FM$5)=FALSE,(INDEX(BCR!$1:$1048576,MATCH('Estadísticas BCR'!FM$5,BCR!$A:$A,0),MATCH('Estadísticas BCR'!$B85,BCR!$1:$1,0))),AVERAGE(FA85:FL85)),"")</f>
        <v>0</v>
      </c>
      <c r="FN85" s="59">
        <f>+IFERROR(IF(ISTEXT(FN$5)=FALSE,(INDEX(BCR!$1:$1048576,MATCH('Estadísticas BCR'!FN$5,BCR!$A:$A,0),MATCH('Estadísticas BCR'!$B85,BCR!$1:$1,0))),AVERAGE(FB85:FM85)),"")</f>
        <v>0</v>
      </c>
      <c r="FO85" s="59">
        <f>+IFERROR(IF(ISTEXT(FO$5)=FALSE,(INDEX(BCR!$1:$1048576,MATCH('Estadísticas BCR'!FO$5,BCR!$A:$A,0),MATCH('Estadísticas BCR'!$B85,BCR!$1:$1,0))),AVERAGE(FC85:FN85)),"")</f>
        <v>0</v>
      </c>
      <c r="FP85" s="60">
        <f>+IFERROR(IF(ISTEXT(FP$5)=FALSE,(INDEX(BCR!$1:$1048576,MATCH('Estadísticas BCR'!FP$5,BCR!$A:$A,0),MATCH('Estadísticas BCR'!$B85,BCR!$1:$1,0))),AVERAGE(FD85:FO85)),"")</f>
        <v>0</v>
      </c>
      <c r="FQ85" s="59">
        <f>+IFERROR(IF(ISTEXT(FQ$5)=FALSE,(INDEX(BCR!$1:$1048576,MATCH('Estadísticas BCR'!FQ$5,BCR!$A:$A,0),MATCH('Estadísticas BCR'!$B85,BCR!$1:$1,0))),AVERAGE(FE85:FP85)),"")</f>
        <v>0</v>
      </c>
      <c r="FR85" s="59">
        <f>+IFERROR(IF(ISTEXT(FR$5)=FALSE,(INDEX(BCR!$1:$1048576,MATCH('Estadísticas BCR'!FR$5,BCR!$A:$A,0),MATCH('Estadísticas BCR'!$B85,BCR!$1:$1,0))),AVERAGE(FF85:FQ85)),"")</f>
        <v>0</v>
      </c>
      <c r="FS85" s="59">
        <f>+IFERROR(IF(ISTEXT(FS$5)=FALSE,(INDEX(BCR!$1:$1048576,MATCH('Estadísticas BCR'!FS$5,BCR!$A:$A,0),MATCH('Estadísticas BCR'!$B85,BCR!$1:$1,0))),AVERAGE(FG85:FR85)),"")</f>
        <v>0</v>
      </c>
      <c r="FT85" s="59">
        <f>+IFERROR(IF(ISTEXT(FT$5)=FALSE,(INDEX(BCR!$1:$1048576,MATCH('Estadísticas BCR'!FT$5,BCR!$A:$A,0),MATCH('Estadísticas BCR'!$B85,BCR!$1:$1,0))),AVERAGE(FH85:FS85)),"")</f>
        <v>0</v>
      </c>
      <c r="FU85" s="59">
        <f>+IFERROR(IF(ISTEXT(FU$5)=FALSE,(INDEX(BCR!$1:$1048576,MATCH('Estadísticas BCR'!FU$5,BCR!$A:$A,0),MATCH('Estadísticas BCR'!$B85,BCR!$1:$1,0))),AVERAGE(FI85:FT85)),"")</f>
        <v>0</v>
      </c>
      <c r="FV85" s="59">
        <f>+IFERROR(IF(ISTEXT(FV$5)=FALSE,(INDEX(BCR!$1:$1048576,MATCH('Estadísticas BCR'!FV$5,BCR!$A:$A,0),MATCH('Estadísticas BCR'!$B85,BCR!$1:$1,0))),AVERAGE(FJ85:FU85)),"")</f>
        <v>0</v>
      </c>
      <c r="FW85" s="59">
        <f>+IFERROR(IF(ISTEXT(FW$5)=FALSE,(INDEX(BCR!$1:$1048576,MATCH('Estadísticas BCR'!FW$5,BCR!$A:$A,0),MATCH('Estadísticas BCR'!$B85,BCR!$1:$1,0))),AVERAGE(FK85:FV85)),"")</f>
        <v>0</v>
      </c>
      <c r="FX85" s="59">
        <f>+IFERROR(IF(ISTEXT(FX$5)=FALSE,(INDEX(BCR!$1:$1048576,MATCH('Estadísticas BCR'!FX$5,BCR!$A:$A,0),MATCH('Estadísticas BCR'!$B85,BCR!$1:$1,0))),AVERAGE(FL85:FW85)),"")</f>
        <v>0</v>
      </c>
      <c r="FY85" s="59">
        <f>+IFERROR(IF(ISTEXT(FY$5)=FALSE,(INDEX(BCR!$1:$1048576,MATCH('Estadísticas BCR'!FY$5,BCR!$A:$A,0),MATCH('Estadísticas BCR'!$B85,BCR!$1:$1,0))),AVERAGE(FM85:FX85)),"")</f>
        <v>0</v>
      </c>
      <c r="FZ85" s="59">
        <f>+IFERROR(IF(ISTEXT(FZ$5)=FALSE,(INDEX(BCR!$1:$1048576,MATCH('Estadísticas BCR'!FZ$5,BCR!$A:$A,0),MATCH('Estadísticas BCR'!$B85,BCR!$1:$1,0))),AVERAGE(FN85:FY85)),"")</f>
        <v>0</v>
      </c>
      <c r="GA85" s="59">
        <f>+IFERROR(IF(ISTEXT(GA$5)=FALSE,(INDEX(BCR!$1:$1048576,MATCH('Estadísticas BCR'!GA$5,BCR!$A:$A,0),MATCH('Estadísticas BCR'!$B85,BCR!$1:$1,0))),AVERAGE(FO85:FZ85)),"")</f>
        <v>0</v>
      </c>
      <c r="GB85" s="59">
        <f>+IFERROR(IF(ISTEXT(GB$5)=FALSE,(INDEX(BCR!$1:$1048576,MATCH('Estadísticas BCR'!GB$5,BCR!$A:$A,0),MATCH('Estadísticas BCR'!$B85,BCR!$1:$1,0))),AVERAGE(FP85:GA85)),"")</f>
        <v>0</v>
      </c>
      <c r="GC85" s="60">
        <f>+IFERROR(IF(ISTEXT(GC$5)=FALSE,(INDEX(BCR!$1:$1048576,MATCH('Estadísticas BCR'!GC$5,BCR!$A:$A,0),MATCH('Estadísticas BCR'!$B85,BCR!$1:$1,0))),AVERAGE(FQ85:GB85)),"")</f>
        <v>0</v>
      </c>
      <c r="GD85" s="59">
        <f>+IFERROR(IF(ISTEXT(GD$5)=FALSE,(INDEX(BCR!$1:$1048576,MATCH('Estadísticas BCR'!GD$5,BCR!$A:$A,0),MATCH('Estadísticas BCR'!$B85,BCR!$1:$1,0))),AVERAGE(FR85:GC85)),"")</f>
        <v>0</v>
      </c>
      <c r="GE85" s="59">
        <f>+IFERROR(IF(ISTEXT(GE$5)=FALSE,(INDEX(BCR!$1:$1048576,MATCH('Estadísticas BCR'!GE$5,BCR!$A:$A,0),MATCH('Estadísticas BCR'!$B85,BCR!$1:$1,0))),AVERAGE(FS85:GD85)),"")</f>
        <v>0</v>
      </c>
      <c r="GF85" s="59">
        <f>+IFERROR(IF(ISTEXT(GF$5)=FALSE,(INDEX(BCR!$1:$1048576,MATCH('Estadísticas BCR'!GF$5,BCR!$A:$A,0),MATCH('Estadísticas BCR'!$B85,BCR!$1:$1,0))),AVERAGE(FT85:GE85)),"")</f>
        <v>0</v>
      </c>
      <c r="GG85" s="59">
        <f>+IFERROR(IF(ISTEXT(GG$5)=FALSE,(INDEX(BCR!$1:$1048576,MATCH('Estadísticas BCR'!GG$5,BCR!$A:$A,0),MATCH('Estadísticas BCR'!$B85,BCR!$1:$1,0))),AVERAGE(FU85:GF85)),"")</f>
        <v>0</v>
      </c>
      <c r="GH85" s="59">
        <f>+IFERROR(IF(ISTEXT(GH$5)=FALSE,(INDEX(BCR!$1:$1048576,MATCH('Estadísticas BCR'!GH$5,BCR!$A:$A,0),MATCH('Estadísticas BCR'!$B85,BCR!$1:$1,0))),AVERAGE(FV85:GG85)),"")</f>
        <v>0</v>
      </c>
      <c r="GI85" s="59">
        <f>+IFERROR(IF(ISTEXT(GI$5)=FALSE,(INDEX(BCR!$1:$1048576,MATCH('Estadísticas BCR'!GI$5,BCR!$A:$A,0),MATCH('Estadísticas BCR'!$B85,BCR!$1:$1,0))),AVERAGE(FW85:GH85)),"")</f>
        <v>0</v>
      </c>
      <c r="GJ85" s="59">
        <f>+IFERROR(IF(ISTEXT(GJ$5)=FALSE,(INDEX(BCR!$1:$1048576,MATCH('Estadísticas BCR'!GJ$5,BCR!$A:$A,0),MATCH('Estadísticas BCR'!$B85,BCR!$1:$1,0))),AVERAGE(FX85:GI85)),"")</f>
        <v>0</v>
      </c>
      <c r="GK85" s="59">
        <f>+IFERROR(IF(ISTEXT(GK$5)=FALSE,(INDEX(BCR!$1:$1048576,MATCH('Estadísticas BCR'!GK$5,BCR!$A:$A,0),MATCH('Estadísticas BCR'!$B85,BCR!$1:$1,0))),AVERAGE(FY85:GJ85)),"")</f>
        <v>0</v>
      </c>
      <c r="GL85" s="59">
        <f>+IFERROR(IF(ISTEXT(GL$5)=FALSE,(INDEX(BCR!$1:$1048576,MATCH('Estadísticas BCR'!GL$5,BCR!$A:$A,0),MATCH('Estadísticas BCR'!$B85,BCR!$1:$1,0))),AVERAGE(FZ85:GK85)),"")</f>
        <v>0</v>
      </c>
      <c r="GM85" s="59">
        <f>+IFERROR(IF(ISTEXT(GM$5)=FALSE,(INDEX(BCR!$1:$1048576,MATCH('Estadísticas BCR'!GM$5,BCR!$A:$A,0),MATCH('Estadísticas BCR'!$B85,BCR!$1:$1,0))),AVERAGE(GA85:GL85)),"")</f>
        <v>0</v>
      </c>
      <c r="GN85" s="59">
        <f>+IFERROR(IF(ISTEXT(GN$5)=FALSE,(INDEX(BCR!$1:$1048576,MATCH('Estadísticas BCR'!GN$5,BCR!$A:$A,0),MATCH('Estadísticas BCR'!$B85,BCR!$1:$1,0))),AVERAGE(GB85:GM85)),"")</f>
        <v>0</v>
      </c>
      <c r="GO85" s="59">
        <f>+IFERROR(IF(ISTEXT(GO$5)=FALSE,(INDEX(BCR!$1:$1048576,MATCH('Estadísticas BCR'!GO$5,BCR!$A:$A,0),MATCH('Estadísticas BCR'!$B85,BCR!$1:$1,0))),AVERAGE(GC85:GN85)),"")</f>
        <v>0</v>
      </c>
      <c r="GP85" s="60">
        <f>+IFERROR(IF(ISTEXT(GP$5)=FALSE,(INDEX(BCR!$1:$1048576,MATCH('Estadísticas BCR'!GP$5,BCR!$A:$A,0),MATCH('Estadísticas BCR'!$B85,BCR!$1:$1,0))),AVERAGE(GD85:GO85)),"")</f>
        <v>0</v>
      </c>
      <c r="GQ85" s="59">
        <f>+IFERROR(IF(ISTEXT(GQ$5)=FALSE,(INDEX(BCR!$1:$1048576,MATCH('Estadísticas BCR'!GQ$5,BCR!$A:$A,0),MATCH('Estadísticas BCR'!$B85,BCR!$1:$1,0))),AVERAGE(GE85:GP85)),"")</f>
        <v>0</v>
      </c>
      <c r="GR85" s="59">
        <f>+IFERROR(IF(ISTEXT(GR$5)=FALSE,(INDEX(BCR!$1:$1048576,MATCH('Estadísticas BCR'!GR$5,BCR!$A:$A,0),MATCH('Estadísticas BCR'!$B85,BCR!$1:$1,0))),AVERAGE(GF85:GQ85)),"")</f>
        <v>0</v>
      </c>
      <c r="GS85" s="59">
        <f>+IFERROR(IF(ISTEXT(GS$5)=FALSE,(INDEX(BCR!$1:$1048576,MATCH('Estadísticas BCR'!GS$5,BCR!$A:$A,0),MATCH('Estadísticas BCR'!$B85,BCR!$1:$1,0))),AVERAGE(GG85:GR85)),"")</f>
        <v>0</v>
      </c>
      <c r="GT85" s="59">
        <f>+IFERROR(IF(ISTEXT(GT$5)=FALSE,(INDEX(BCR!$1:$1048576,MATCH('Estadísticas BCR'!GT$5,BCR!$A:$A,0),MATCH('Estadísticas BCR'!$B85,BCR!$1:$1,0))),AVERAGE(GH85:GS85)),"")</f>
        <v>0</v>
      </c>
      <c r="GU85" s="59">
        <f>+IFERROR(IF(ISTEXT(GU$5)=FALSE,(INDEX(BCR!$1:$1048576,MATCH('Estadísticas BCR'!GU$5,BCR!$A:$A,0),MATCH('Estadísticas BCR'!$B85,BCR!$1:$1,0))),AVERAGE(GI85:GT85)),"")</f>
        <v>0</v>
      </c>
      <c r="GV85" s="59">
        <f>+IFERROR(IF(ISTEXT(GV$5)=FALSE,(INDEX(BCR!$1:$1048576,MATCH('Estadísticas BCR'!GV$5,BCR!$A:$A,0),MATCH('Estadísticas BCR'!$B85,BCR!$1:$1,0))),AVERAGE(GJ85:GU85)),"")</f>
        <v>0</v>
      </c>
      <c r="GW85" s="59">
        <f>+IFERROR(IF(ISTEXT(GW$5)=FALSE,(INDEX(BCR!$1:$1048576,MATCH('Estadísticas BCR'!GW$5,BCR!$A:$A,0),MATCH('Estadísticas BCR'!$B85,BCR!$1:$1,0))),AVERAGE(GK85:GV85)),"")</f>
        <v>0</v>
      </c>
      <c r="GX85" s="59">
        <f>+IFERROR(IF(ISTEXT(GX$5)=FALSE,(INDEX(BCR!$1:$1048576,MATCH('Estadísticas BCR'!GX$5,BCR!$A:$A,0),MATCH('Estadísticas BCR'!$B85,BCR!$1:$1,0))),AVERAGE(GL85:GW85)),"")</f>
        <v>0</v>
      </c>
      <c r="GY85" s="59">
        <f>+IFERROR(IF(ISTEXT(GY$5)=FALSE,(INDEX(BCR!$1:$1048576,MATCH('Estadísticas BCR'!GY$5,BCR!$A:$A,0),MATCH('Estadísticas BCR'!$B85,BCR!$1:$1,0))),AVERAGE(GM85:GX85)),"")</f>
        <v>0</v>
      </c>
      <c r="GZ85" s="59">
        <f>+IFERROR(IF(ISTEXT(GZ$5)=FALSE,(INDEX(BCR!$1:$1048576,MATCH('Estadísticas BCR'!GZ$5,BCR!$A:$A,0),MATCH('Estadísticas BCR'!$B85,BCR!$1:$1,0))),AVERAGE(GN85:GY85)),"")</f>
        <v>0</v>
      </c>
      <c r="HA85" s="59">
        <f>+IFERROR(IF(ISTEXT(HA$5)=FALSE,(INDEX(BCR!$1:$1048576,MATCH('Estadísticas BCR'!HA$5,BCR!$A:$A,0),MATCH('Estadísticas BCR'!$B85,BCR!$1:$1,0))),AVERAGE(GO85:GZ85)),"")</f>
        <v>0</v>
      </c>
      <c r="HB85" s="59">
        <f>+IFERROR(IF(ISTEXT(HB$5)=FALSE,(INDEX(BCR!$1:$1048576,MATCH('Estadísticas BCR'!HB$5,BCR!$A:$A,0),MATCH('Estadísticas BCR'!$B85,BCR!$1:$1,0))),AVERAGE(GP85:HA85)),"")</f>
        <v>0</v>
      </c>
      <c r="HC85" s="60">
        <f>+IFERROR(IF(ISTEXT(HC$5)=FALSE,(INDEX(BCR!$1:$1048576,MATCH('Estadísticas BCR'!HC$5,BCR!$A:$A,0),MATCH('Estadísticas BCR'!$B85,BCR!$1:$1,0))),AVERAGE(GQ85:HB85)),"")</f>
        <v>0</v>
      </c>
      <c r="HD85" s="59">
        <f>+IFERROR(IF(ISTEXT(HD$5)=FALSE,(INDEX(BCR!$1:$1048576,MATCH('Estadísticas BCR'!HD$5,BCR!$A:$A,0),MATCH('Estadísticas BCR'!$B85,BCR!$1:$1,0))),AVERAGE(GR85:HC85)),"")</f>
        <v>0</v>
      </c>
      <c r="HE85" s="59">
        <f>+IFERROR(IF(ISTEXT(HE$5)=FALSE,(INDEX(BCR!$1:$1048576,MATCH('Estadísticas BCR'!HE$5,BCR!$A:$A,0),MATCH('Estadísticas BCR'!$B85,BCR!$1:$1,0))),AVERAGE(GS85:HD85)),"")</f>
        <v>0</v>
      </c>
      <c r="HF85" s="59">
        <f>+IFERROR(IF(ISTEXT(HF$5)=FALSE,(INDEX(BCR!$1:$1048576,MATCH('Estadísticas BCR'!HF$5,BCR!$A:$A,0),MATCH('Estadísticas BCR'!$B85,BCR!$1:$1,0))),AVERAGE(GT85:HE85)),"")</f>
        <v>0</v>
      </c>
      <c r="HG85" s="59">
        <f>+IFERROR(IF(ISTEXT(HG$5)=FALSE,(INDEX(BCR!$1:$1048576,MATCH('Estadísticas BCR'!HG$5,BCR!$A:$A,0),MATCH('Estadísticas BCR'!$B85,BCR!$1:$1,0))),AVERAGE(GU85:HF85)),"")</f>
        <v>0</v>
      </c>
      <c r="HH85" s="59">
        <f>+IFERROR(IF(ISTEXT(HH$5)=FALSE,(INDEX(BCR!$1:$1048576,MATCH('Estadísticas BCR'!HH$5,BCR!$A:$A,0),MATCH('Estadísticas BCR'!$B85,BCR!$1:$1,0))),AVERAGE(GV85:HG85)),"")</f>
        <v>0</v>
      </c>
      <c r="HI85" s="59">
        <f>+IFERROR(IF(ISTEXT(HI$5)=FALSE,(INDEX(BCR!$1:$1048576,MATCH('Estadísticas BCR'!HI$5,BCR!$A:$A,0),MATCH('Estadísticas BCR'!$B85,BCR!$1:$1,0))),AVERAGE(GW85:HH85)),"")</f>
        <v>0</v>
      </c>
      <c r="HJ85" s="59">
        <f>+IFERROR(IF(ISTEXT(HJ$5)=FALSE,(INDEX(BCR!$1:$1048576,MATCH('Estadísticas BCR'!HJ$5,BCR!$A:$A,0),MATCH('Estadísticas BCR'!$B85,BCR!$1:$1,0))),AVERAGE(GX85:HI85)),"")</f>
        <v>0</v>
      </c>
      <c r="HK85" s="59">
        <f>+IFERROR(IF(ISTEXT(HK$5)=FALSE,(INDEX(BCR!$1:$1048576,MATCH('Estadísticas BCR'!HK$5,BCR!$A:$A,0),MATCH('Estadísticas BCR'!$B85,BCR!$1:$1,0))),AVERAGE(GY85:HJ85)),"")</f>
        <v>0</v>
      </c>
      <c r="HL85" s="59">
        <f>+IFERROR(IF(ISTEXT(HL$5)=FALSE,(INDEX(BCR!$1:$1048576,MATCH('Estadísticas BCR'!HL$5,BCR!$A:$A,0),MATCH('Estadísticas BCR'!$B85,BCR!$1:$1,0))),AVERAGE(GZ85:HK85)),"")</f>
        <v>0</v>
      </c>
      <c r="HM85" s="59">
        <f>+IFERROR(IF(ISTEXT(HM$5)=FALSE,(INDEX(BCR!$1:$1048576,MATCH('Estadísticas BCR'!HM$5,BCR!$A:$A,0),MATCH('Estadísticas BCR'!$B85,BCR!$1:$1,0))),AVERAGE(HA85:HL85)),"")</f>
        <v>0</v>
      </c>
      <c r="HN85" s="59">
        <f>+IFERROR(IF(ISTEXT(HN$5)=FALSE,(INDEX(BCR!$1:$1048576,MATCH('Estadísticas BCR'!HN$5,BCR!$A:$A,0),MATCH('Estadísticas BCR'!$B85,BCR!$1:$1,0))),AVERAGE(HB85:HM85)),"")</f>
        <v>0</v>
      </c>
      <c r="HO85" s="59">
        <f>+IFERROR(IF(ISTEXT(HO$5)=FALSE,(INDEX(BCR!$1:$1048576,MATCH('Estadísticas BCR'!HO$5,BCR!$A:$A,0),MATCH('Estadísticas BCR'!$B85,BCR!$1:$1,0))),AVERAGE(HC85:HN85)),"")</f>
        <v>0</v>
      </c>
      <c r="HP85" s="60">
        <f>+IFERROR(IF(ISTEXT(HP$5)=FALSE,(INDEX(BCR!$1:$1048576,MATCH('Estadísticas BCR'!HP$5,BCR!$A:$A,0),MATCH('Estadísticas BCR'!$B85,BCR!$1:$1,0))),AVERAGE(HD85:HO85)),"")</f>
        <v>0</v>
      </c>
      <c r="HQ85" s="59">
        <f>+IFERROR(IF(ISTEXT(HQ$5)=FALSE,(INDEX(BCR!$1:$1048576,MATCH('Estadísticas BCR'!HQ$5,BCR!$A:$A,0),MATCH('Estadísticas BCR'!$B85,BCR!$1:$1,0))),AVERAGE(HE85:HP85)),"")</f>
        <v>0</v>
      </c>
      <c r="HR85" s="59">
        <f>+IFERROR(IF(ISTEXT(HR$5)=FALSE,(INDEX(BCR!$1:$1048576,MATCH('Estadísticas BCR'!HR$5,BCR!$A:$A,0),MATCH('Estadísticas BCR'!$B85,BCR!$1:$1,0))),AVERAGE(HF85:HQ85)),"")</f>
        <v>0</v>
      </c>
      <c r="HS85" s="59">
        <f>+IFERROR(IF(ISTEXT(HS$5)=FALSE,(INDEX(BCR!$1:$1048576,MATCH('Estadísticas BCR'!HS$5,BCR!$A:$A,0),MATCH('Estadísticas BCR'!$B85,BCR!$1:$1,0))),AVERAGE(HG85:HR85)),"")</f>
        <v>0</v>
      </c>
      <c r="HT85" s="59">
        <f>+IFERROR(IF(ISTEXT(HT$5)=FALSE,(INDEX(BCR!$1:$1048576,MATCH('Estadísticas BCR'!HT$5,BCR!$A:$A,0),MATCH('Estadísticas BCR'!$B85,BCR!$1:$1,0))),AVERAGE(HH85:HS85)),"")</f>
        <v>0</v>
      </c>
      <c r="HU85" s="59">
        <f>+IFERROR(IF(ISTEXT(HU$5)=FALSE,(INDEX(BCR!$1:$1048576,MATCH('Estadísticas BCR'!HU$5,BCR!$A:$A,0),MATCH('Estadísticas BCR'!$B85,BCR!$1:$1,0))),AVERAGE(HI85:HT85)),"")</f>
        <v>0</v>
      </c>
      <c r="HV85" s="59">
        <f>+IFERROR(IF(ISTEXT(HV$5)=FALSE,(INDEX(BCR!$1:$1048576,MATCH('Estadísticas BCR'!HV$5,BCR!$A:$A,0),MATCH('Estadísticas BCR'!$B85,BCR!$1:$1,0))),AVERAGE(HJ85:HU85)),"")</f>
        <v>0</v>
      </c>
      <c r="HW85" s="59">
        <f>+IFERROR(IF(ISTEXT(HW$5)=FALSE,(INDEX(BCR!$1:$1048576,MATCH('Estadísticas BCR'!HW$5,BCR!$A:$A,0),MATCH('Estadísticas BCR'!$B85,BCR!$1:$1,0))),AVERAGE(HK85:HV85)),"")</f>
        <v>0</v>
      </c>
      <c r="HX85" s="59">
        <f>+IFERROR(IF(ISTEXT(HX$5)=FALSE,(INDEX(BCR!$1:$1048576,MATCH('Estadísticas BCR'!HX$5,BCR!$A:$A,0),MATCH('Estadísticas BCR'!$B85,BCR!$1:$1,0))),AVERAGE(HL85:HW85)),"")</f>
        <v>0</v>
      </c>
      <c r="HY85" s="59">
        <f>+IFERROR(IF(ISTEXT(HY$5)=FALSE,(INDEX(BCR!$1:$1048576,MATCH('Estadísticas BCR'!HY$5,BCR!$A:$A,0),MATCH('Estadísticas BCR'!$B85,BCR!$1:$1,0))),AVERAGE(HM85:HX85)),"")</f>
        <v>0</v>
      </c>
      <c r="HZ85" s="59">
        <f>+IFERROR(IF(ISTEXT(HZ$5)=FALSE,(INDEX(BCR!$1:$1048576,MATCH('Estadísticas BCR'!HZ$5,BCR!$A:$A,0),MATCH('Estadísticas BCR'!$B85,BCR!$1:$1,0))),AVERAGE(HN85:HY85)),"")</f>
        <v>0</v>
      </c>
      <c r="IA85" s="59">
        <f>+IFERROR(IF(ISTEXT(IA$5)=FALSE,(INDEX(BCR!$1:$1048576,MATCH('Estadísticas BCR'!IA$5,BCR!$A:$A,0),MATCH('Estadísticas BCR'!$B85,BCR!$1:$1,0))),AVERAGE(HO85:HZ85)),"")</f>
        <v>0</v>
      </c>
      <c r="IB85" s="59">
        <f>+IFERROR(IF(ISTEXT(IB$5)=FALSE,(INDEX(BCR!$1:$1048576,MATCH('Estadísticas BCR'!IB$5,BCR!$A:$A,0),MATCH('Estadísticas BCR'!$B85,BCR!$1:$1,0))),AVERAGE(HP85:IA85)),"")</f>
        <v>0</v>
      </c>
      <c r="IC85" s="60">
        <f>+IFERROR(IF(ISTEXT(IC$5)=FALSE,(INDEX(BCR!$1:$1048576,MATCH('Estadísticas BCR'!IC$5,BCR!$A:$A,0),MATCH('Estadísticas BCR'!$B85,BCR!$1:$1,0))),AVERAGE(HQ85:IB85)),"")</f>
        <v>0</v>
      </c>
      <c r="ID85" s="59">
        <f>+IFERROR(IF(ISTEXT(ID$5)=FALSE,(INDEX(BCR!$1:$1048576,MATCH('Estadísticas BCR'!ID$5,BCR!$A:$A,0),MATCH('Estadísticas BCR'!$B85,BCR!$1:$1,0))),AVERAGE(HR85:IC85)),"")</f>
        <v>0</v>
      </c>
      <c r="IE85" s="59">
        <f>+IFERROR(IF(ISTEXT(IE$5)=FALSE,(INDEX(BCR!$1:$1048576,MATCH('Estadísticas BCR'!IE$5,BCR!$A:$A,0),MATCH('Estadísticas BCR'!$B85,BCR!$1:$1,0))),AVERAGE(HS85:ID85)),"")</f>
        <v>0</v>
      </c>
      <c r="IF85" s="59">
        <f>+IFERROR(IF(ISTEXT(IF$5)=FALSE,(INDEX(BCR!$1:$1048576,MATCH('Estadísticas BCR'!IF$5,BCR!$A:$A,0),MATCH('Estadísticas BCR'!$B85,BCR!$1:$1,0))),AVERAGE(HT85:IE85)),"")</f>
        <v>0</v>
      </c>
      <c r="IG85" s="59">
        <f>+IFERROR(IF(ISTEXT(IG$5)=FALSE,(INDEX(BCR!$1:$1048576,MATCH('Estadísticas BCR'!IG$5,BCR!$A:$A,0),MATCH('Estadísticas BCR'!$B85,BCR!$1:$1,0))),AVERAGE(HU85:IF85)),"")</f>
        <v>0</v>
      </c>
      <c r="IH85" s="59">
        <f>+IFERROR(IF(ISTEXT(IH$5)=FALSE,(INDEX(BCR!$1:$1048576,MATCH('Estadísticas BCR'!IH$5,BCR!$A:$A,0),MATCH('Estadísticas BCR'!$B85,BCR!$1:$1,0))),AVERAGE(HV85:IG85)),"")</f>
        <v>0</v>
      </c>
      <c r="II85" s="59">
        <f>+IFERROR(IF(ISTEXT(II$5)=FALSE,(INDEX(BCR!$1:$1048576,MATCH('Estadísticas BCR'!II$5,BCR!$A:$A,0),MATCH('Estadísticas BCR'!$B85,BCR!$1:$1,0))),AVERAGE(HW85:IH85)),"")</f>
        <v>0</v>
      </c>
      <c r="IJ85" s="59">
        <f>+IFERROR(IF(ISTEXT(IJ$5)=FALSE,(INDEX(BCR!$1:$1048576,MATCH('Estadísticas BCR'!IJ$5,BCR!$A:$A,0),MATCH('Estadísticas BCR'!$B85,BCR!$1:$1,0))),AVERAGE(HX85:II85)),"")</f>
        <v>0</v>
      </c>
      <c r="IK85" s="59">
        <f>+IFERROR(IF(ISTEXT(IK$5)=FALSE,(INDEX(BCR!$1:$1048576,MATCH('Estadísticas BCR'!IK$5,BCR!$A:$A,0),MATCH('Estadísticas BCR'!$B85,BCR!$1:$1,0))),AVERAGE(HY85:IJ85)),"")</f>
        <v>0</v>
      </c>
      <c r="IL85" s="59">
        <f>+IFERROR(IF(ISTEXT(IL$5)=FALSE,(INDEX(BCR!$1:$1048576,MATCH('Estadísticas BCR'!IL$5,BCR!$A:$A,0),MATCH('Estadísticas BCR'!$B85,BCR!$1:$1,0))),AVERAGE(HZ85:IK85)),"")</f>
        <v>0</v>
      </c>
      <c r="IM85" s="59">
        <f>+IFERROR(IF(ISTEXT(IM$5)=FALSE,(INDEX(BCR!$1:$1048576,MATCH('Estadísticas BCR'!IM$5,BCR!$A:$A,0),MATCH('Estadísticas BCR'!$B85,BCR!$1:$1,0))),AVERAGE(IA85:IL85)),"")</f>
        <v>0</v>
      </c>
      <c r="IN85" s="59">
        <f>+IFERROR(IF(ISTEXT(IN$5)=FALSE,(INDEX(BCR!$1:$1048576,MATCH('Estadísticas BCR'!IN$5,BCR!$A:$A,0),MATCH('Estadísticas BCR'!$B85,BCR!$1:$1,0))),AVERAGE(IB85:IM85)),"")</f>
        <v>0</v>
      </c>
      <c r="IO85" s="59">
        <f>+IFERROR(IF(ISTEXT(IO$5)=FALSE,(INDEX(BCR!$1:$1048576,MATCH('Estadísticas BCR'!IO$5,BCR!$A:$A,0),MATCH('Estadísticas BCR'!$B85,BCR!$1:$1,0))),AVERAGE(IC85:IN85)),"")</f>
        <v>0</v>
      </c>
      <c r="IP85" s="60">
        <f>+IFERROR(IF(ISTEXT(IP$5)=FALSE,(INDEX(BCR!$1:$1048576,MATCH('Estadísticas BCR'!IP$5,BCR!$A:$A,0),MATCH('Estadísticas BCR'!$B85,BCR!$1:$1,0))),AVERAGE(ID85:IO85)),"")</f>
        <v>0</v>
      </c>
      <c r="IQ85" s="59">
        <f>+IFERROR(IF(ISTEXT(IQ$5)=FALSE,(INDEX(BCR!$1:$1048576,MATCH('Estadísticas BCR'!IQ$5,BCR!$A:$A,0),MATCH('Estadísticas BCR'!$B85,BCR!$1:$1,0))),AVERAGE(IE85:IP85)),"")</f>
        <v>0</v>
      </c>
      <c r="IR85" s="59">
        <f>+IFERROR(IF(ISTEXT(IR$5)=FALSE,(INDEX(BCR!$1:$1048576,MATCH('Estadísticas BCR'!IR$5,BCR!$A:$A,0),MATCH('Estadísticas BCR'!$B85,BCR!$1:$1,0))),AVERAGE(IF85:IQ85)),"")</f>
        <v>0</v>
      </c>
      <c r="IS85" s="59">
        <f>+IFERROR(IF(ISTEXT(IS$5)=FALSE,(INDEX(BCR!$1:$1048576,MATCH('Estadísticas BCR'!IS$5,BCR!$A:$A,0),MATCH('Estadísticas BCR'!$B85,BCR!$1:$1,0))),AVERAGE(IG85:IR85)),"")</f>
        <v>0</v>
      </c>
      <c r="IT85" s="59">
        <f>+IFERROR(IF(ISTEXT(IT$5)=FALSE,(INDEX(BCR!$1:$1048576,MATCH('Estadísticas BCR'!IT$5,BCR!$A:$A,0),MATCH('Estadísticas BCR'!$B85,BCR!$1:$1,0))),AVERAGE(IH85:IS85)),"")</f>
        <v>0</v>
      </c>
      <c r="IU85" s="59">
        <f>+IFERROR(IF(ISTEXT(IU$5)=FALSE,(INDEX(BCR!$1:$1048576,MATCH('Estadísticas BCR'!IU$5,BCR!$A:$A,0),MATCH('Estadísticas BCR'!$B85,BCR!$1:$1,0))),AVERAGE(II85:IT85)),"")</f>
        <v>0</v>
      </c>
      <c r="IV85" s="59">
        <f>+IFERROR(IF(ISTEXT(IV$5)=FALSE,(INDEX(BCR!$1:$1048576,MATCH('Estadísticas BCR'!IV$5,BCR!$A:$A,0),MATCH('Estadísticas BCR'!$B85,BCR!$1:$1,0))),AVERAGE(IJ85:IU85)),"")</f>
        <v>0</v>
      </c>
      <c r="IW85" s="59">
        <f>+IFERROR(IF(ISTEXT(IW$5)=FALSE,(INDEX(BCR!$1:$1048576,MATCH('Estadísticas BCR'!IW$5,BCR!$A:$A,0),MATCH('Estadísticas BCR'!$B85,BCR!$1:$1,0))),AVERAGE(IK85:IV85)),"")</f>
        <v>0</v>
      </c>
      <c r="IX85" s="59">
        <f>+IFERROR(IF(ISTEXT(IX$5)=FALSE,(INDEX(BCR!$1:$1048576,MATCH('Estadísticas BCR'!IX$5,BCR!$A:$A,0),MATCH('Estadísticas BCR'!$B85,BCR!$1:$1,0))),AVERAGE(IL85:IW85)),"")</f>
        <v>0</v>
      </c>
      <c r="IY85" s="59">
        <f>+IFERROR(IF(ISTEXT(IY$5)=FALSE,(INDEX(BCR!$1:$1048576,MATCH('Estadísticas BCR'!IY$5,BCR!$A:$A,0),MATCH('Estadísticas BCR'!$B85,BCR!$1:$1,0))),AVERAGE(IM85:IX85)),"")</f>
        <v>0</v>
      </c>
      <c r="IZ85" s="59">
        <f>+IFERROR(IF(ISTEXT(IZ$5)=FALSE,(INDEX(BCR!$1:$1048576,MATCH('Estadísticas BCR'!IZ$5,BCR!$A:$A,0),MATCH('Estadísticas BCR'!$B85,BCR!$1:$1,0))),AVERAGE(IN85:IY85)),"")</f>
        <v>0</v>
      </c>
      <c r="JA85" s="59">
        <f>+IFERROR(IF(ISTEXT(JA$5)=FALSE,(INDEX(BCR!$1:$1048576,MATCH('Estadísticas BCR'!JA$5,BCR!$A:$A,0),MATCH('Estadísticas BCR'!$B85,BCR!$1:$1,0))),AVERAGE(IO85:IZ85)),"")</f>
        <v>0</v>
      </c>
      <c r="JB85" s="59">
        <f>+IFERROR(IF(ISTEXT(JB$5)=FALSE,(INDEX(BCR!$1:$1048576,MATCH('Estadísticas BCR'!JB$5,BCR!$A:$A,0),MATCH('Estadísticas BCR'!$B85,BCR!$1:$1,0))),AVERAGE(IP85:JA85)),"")</f>
        <v>0</v>
      </c>
      <c r="JC85" s="60">
        <f>+IFERROR(IF(ISTEXT(JC$5)=FALSE,(INDEX(BCR!$1:$1048576,MATCH('Estadísticas BCR'!JC$5,BCR!$A:$A,0),MATCH('Estadísticas BCR'!$B85,BCR!$1:$1,0))),AVERAGE(IQ85:JB85)),"")</f>
        <v>0</v>
      </c>
      <c r="JD85" s="59">
        <f>+IFERROR(IF(ISTEXT(JD$5)=FALSE,(INDEX(BCR!$1:$1048576,MATCH('Estadísticas BCR'!JD$5,BCR!$A:$A,0),MATCH('Estadísticas BCR'!$B85,BCR!$1:$1,0))),AVERAGE(IR85:JC85)),"")</f>
        <v>0</v>
      </c>
      <c r="JE85" s="59">
        <f>+IFERROR(IF(ISTEXT(JE$5)=FALSE,(INDEX(BCR!$1:$1048576,MATCH('Estadísticas BCR'!JE$5,BCR!$A:$A,0),MATCH('Estadísticas BCR'!$B85,BCR!$1:$1,0))),AVERAGE(IS85:JD85)),"")</f>
        <v>0</v>
      </c>
      <c r="JF85" s="59">
        <f>+IFERROR(IF(ISTEXT(JF$5)=FALSE,(INDEX(BCR!$1:$1048576,MATCH('Estadísticas BCR'!JF$5,BCR!$A:$A,0),MATCH('Estadísticas BCR'!$B85,BCR!$1:$1,0))),AVERAGE(IT85:JE85)),"")</f>
        <v>0</v>
      </c>
      <c r="JG85" s="59">
        <f>+IFERROR(IF(ISTEXT(JG$5)=FALSE,(INDEX(BCR!$1:$1048576,MATCH('Estadísticas BCR'!JG$5,BCR!$A:$A,0),MATCH('Estadísticas BCR'!$B85,BCR!$1:$1,0))),AVERAGE(IU85:JF85)),"")</f>
        <v>0</v>
      </c>
      <c r="JH85" s="59">
        <f>+IFERROR(IF(ISTEXT(JH$5)=FALSE,(INDEX(BCR!$1:$1048576,MATCH('Estadísticas BCR'!JH$5,BCR!$A:$A,0),MATCH('Estadísticas BCR'!$B85,BCR!$1:$1,0))),AVERAGE(IV85:JG85)),"")</f>
        <v>0</v>
      </c>
      <c r="JI85" s="59">
        <f>+IFERROR(IF(ISTEXT(JI$5)=FALSE,(INDEX(BCR!$1:$1048576,MATCH('Estadísticas BCR'!JI$5,BCR!$A:$A,0),MATCH('Estadísticas BCR'!$B85,BCR!$1:$1,0))),AVERAGE(IW85:JH85)),"")</f>
        <v>0</v>
      </c>
      <c r="JJ85" s="59">
        <f>+IFERROR(IF(ISTEXT(JJ$5)=FALSE,(INDEX(BCR!$1:$1048576,MATCH('Estadísticas BCR'!JJ$5,BCR!$A:$A,0),MATCH('Estadísticas BCR'!$B85,BCR!$1:$1,0))),AVERAGE(IX85:JI85)),"")</f>
        <v>0</v>
      </c>
      <c r="JK85" s="59">
        <f>+IFERROR(IF(ISTEXT(JK$5)=FALSE,(INDEX(BCR!$1:$1048576,MATCH('Estadísticas BCR'!JK$5,BCR!$A:$A,0),MATCH('Estadísticas BCR'!$B85,BCR!$1:$1,0))),AVERAGE(IY85:JJ85)),"")</f>
        <v>0</v>
      </c>
      <c r="JL85" s="59">
        <f>+IFERROR(IF(ISTEXT(JL$5)=FALSE,(INDEX(BCR!$1:$1048576,MATCH('Estadísticas BCR'!JL$5,BCR!$A:$A,0),MATCH('Estadísticas BCR'!$B85,BCR!$1:$1,0))),AVERAGE(IZ85:JK85)),"")</f>
        <v>0</v>
      </c>
      <c r="JM85" s="59">
        <f>+IFERROR(IF(ISTEXT(JM$5)=FALSE,(INDEX(BCR!$1:$1048576,MATCH('Estadísticas BCR'!JM$5,BCR!$A:$A,0),MATCH('Estadísticas BCR'!$B85,BCR!$1:$1,0))),AVERAGE(JA85:JL85)),"")</f>
        <v>38.8888888888889</v>
      </c>
      <c r="JN85" s="59">
        <f>+IFERROR(IF(ISTEXT(JN$5)=FALSE,(INDEX(BCR!$1:$1048576,MATCH('Estadísticas BCR'!JN$5,BCR!$A:$A,0),MATCH('Estadísticas BCR'!$B85,BCR!$1:$1,0))),AVERAGE(JB85:JM85)),"")</f>
        <v>56.097560975609802</v>
      </c>
      <c r="JO85" s="59">
        <f>+IFERROR(IF(ISTEXT(JO$5)=FALSE,(INDEX(BCR!$1:$1048576,MATCH('Estadísticas BCR'!JO$5,BCR!$A:$A,0),MATCH('Estadísticas BCR'!$B85,BCR!$1:$1,0))),AVERAGE(JC85:JN85)),"")</f>
        <v>52.205882352941202</v>
      </c>
      <c r="JP85" s="60">
        <f>+IFERROR(IF(ISTEXT(JP$5)=FALSE,(INDEX(BCR!$1:$1048576,MATCH('Estadísticas BCR'!JP$5,BCR!$A:$A,0),MATCH('Estadísticas BCR'!$B85,BCR!$1:$1,0))),AVERAGE(JD85:JO85)),"")</f>
        <v>12.266027684786659</v>
      </c>
      <c r="JQ85" s="59">
        <f>+IFERROR(IF(ISTEXT(JQ$5)=FALSE,(INDEX(BCR!$1:$1048576,MATCH('Estadísticas BCR'!JQ$5,BCR!$A:$A,0),MATCH('Estadísticas BCR'!$B85,BCR!$1:$1,0))),AVERAGE(JE85:JP85)),"")</f>
        <v>30.2816901408451</v>
      </c>
      <c r="JR85" s="59">
        <f>+IFERROR(IF(ISTEXT(JR$5)=FALSE,(INDEX(BCR!$1:$1048576,MATCH('Estadísticas BCR'!JR$5,BCR!$A:$A,0),MATCH('Estadísticas BCR'!$B85,BCR!$1:$1,0))),AVERAGE(JF85:JQ85)),"")</f>
        <v>32.828282828282802</v>
      </c>
      <c r="JS85" s="59">
        <f>+IFERROR(IF(ISTEXT(JS$5)=FALSE,(INDEX(BCR!$1:$1048576,MATCH('Estadísticas BCR'!JS$5,BCR!$A:$A,0),MATCH('Estadísticas BCR'!$B85,BCR!$1:$1,0))),AVERAGE(JG85:JR85)),"")</f>
        <v>36.144578313253</v>
      </c>
      <c r="JT85" s="59">
        <f>+IFERROR(IF(ISTEXT(JT$5)=FALSE,(INDEX(BCR!$1:$1048576,MATCH('Estadísticas BCR'!JT$5,BCR!$A:$A,0),MATCH('Estadísticas BCR'!$B85,BCR!$1:$1,0))),AVERAGE(JH85:JS85)),"")</f>
        <v>31.460674157303401</v>
      </c>
      <c r="JU85" s="59">
        <f>+IFERROR(IF(ISTEXT(JU$5)=FALSE,(INDEX(BCR!$1:$1048576,MATCH('Estadísticas BCR'!JU$5,BCR!$A:$A,0),MATCH('Estadísticas BCR'!$B85,BCR!$1:$1,0))),AVERAGE(JI85:JT85)),"")</f>
        <v>41.176470588235297</v>
      </c>
      <c r="JV85" s="59">
        <f>+IFERROR(IF(ISTEXT(JV$5)=FALSE,(INDEX(BCR!$1:$1048576,MATCH('Estadísticas BCR'!JV$5,BCR!$A:$A,0),MATCH('Estadísticas BCR'!$B85,BCR!$1:$1,0))),AVERAGE(JJ85:JU85)),"")</f>
        <v>33.75</v>
      </c>
      <c r="JW85" s="59">
        <f>+IFERROR(IF(ISTEXT(JW$5)=FALSE,(INDEX(BCR!$1:$1048576,MATCH('Estadísticas BCR'!JW$5,BCR!$A:$A,0),MATCH('Estadísticas BCR'!$B85,BCR!$1:$1,0))),AVERAGE(JK85:JV85)),"")</f>
        <v>37.804878048780502</v>
      </c>
      <c r="JX85" s="59">
        <f>+IFERROR(IF(ISTEXT(JX$5)=FALSE,(INDEX(BCR!$1:$1048576,MATCH('Estadísticas BCR'!JX$5,BCR!$A:$A,0),MATCH('Estadísticas BCR'!$B85,BCR!$1:$1,0))),AVERAGE(JL85:JW85)),"")</f>
        <v>33.766233766233803</v>
      </c>
      <c r="JY85" s="59">
        <f>+IFERROR(IF(ISTEXT(JY$5)=FALSE,(INDEX(BCR!$1:$1048576,MATCH('Estadísticas BCR'!JY$5,BCR!$A:$A,0),MATCH('Estadísticas BCR'!$B85,BCR!$1:$1,0))),AVERAGE(JM85:JX85)),"")</f>
        <v>40.2298850574713</v>
      </c>
      <c r="JZ85" s="59">
        <f>+IFERROR(IF(ISTEXT(JZ$5)=FALSE,(INDEX(BCR!$1:$1048576,MATCH('Estadísticas BCR'!JZ$5,BCR!$A:$A,0),MATCH('Estadísticas BCR'!$B85,BCR!$1:$1,0))),AVERAGE(JN85:JY85)),"")</f>
        <v>37.837837837837803</v>
      </c>
      <c r="KA85" s="59">
        <f>+IFERROR(IF(ISTEXT(KA$5)=FALSE,(INDEX(BCR!$1:$1048576,MATCH('Estadísticas BCR'!KA$5,BCR!$A:$A,0),MATCH('Estadísticas BCR'!$B85,BCR!$1:$1,0))),AVERAGE(JO85:JZ85)),"")</f>
        <v>37.5</v>
      </c>
      <c r="KB85" s="59">
        <f>+IFERROR(IF(ISTEXT(KB$5)=FALSE,(INDEX(BCR!$1:$1048576,MATCH('Estadísticas BCR'!KB$5,BCR!$A:$A,0),MATCH('Estadísticas BCR'!$B85,BCR!$1:$1,0))),AVERAGE(JP85:KA85)),"")</f>
        <v>38.414634146341498</v>
      </c>
      <c r="KC85" s="60">
        <f>+IFERROR(IF(ISTEXT(KC$5)=FALSE,(INDEX(BCR!$1:$1048576,MATCH('Estadísticas BCR'!KC$5,BCR!$A:$A,0),MATCH('Estadísticas BCR'!$B85,BCR!$1:$1,0))),AVERAGE(JQ85:KB85)),"")</f>
        <v>35.932930407048708</v>
      </c>
      <c r="KD85" s="59">
        <f>+IFERROR(IF(ISTEXT(KD$5)=FALSE,(INDEX(BCR!$1:$1048576,MATCH('Estadísticas BCR'!KD$5,BCR!$A:$A,0),MATCH('Estadísticas BCR'!$B85,BCR!$1:$1,0))),AVERAGE(JR85:KC85)),"")</f>
        <v>42.934782608695699</v>
      </c>
      <c r="KE85" s="59">
        <f>+IFERROR(IF(ISTEXT(KE$5)=FALSE,(INDEX(BCR!$1:$1048576,MATCH('Estadísticas BCR'!KE$5,BCR!$A:$A,0),MATCH('Estadísticas BCR'!$B85,BCR!$1:$1,0))),AVERAGE(JS85:KD85)),"")</f>
        <v>39.903846153846203</v>
      </c>
      <c r="KF85" s="59">
        <f>+IFERROR(IF(ISTEXT(KF$5)=FALSE,(INDEX(BCR!$1:$1048576,MATCH('Estadísticas BCR'!KF$5,BCR!$A:$A,0),MATCH('Estadísticas BCR'!$B85,BCR!$1:$1,0))),AVERAGE(JT85:KE85)),"")</f>
        <v>36.697247706421997</v>
      </c>
      <c r="KG85" s="59">
        <f>+IFERROR(IF(ISTEXT(KG$5)=FALSE,(INDEX(BCR!$1:$1048576,MATCH('Estadísticas BCR'!KG$5,BCR!$A:$A,0),MATCH('Estadísticas BCR'!$B85,BCR!$1:$1,0))),AVERAGE(JU85:KF85)),"")</f>
        <v>35</v>
      </c>
      <c r="KH85" s="59">
        <f>+IFERROR(IF(ISTEXT(KH$5)=FALSE,(INDEX(BCR!$1:$1048576,MATCH('Estadísticas BCR'!KH$5,BCR!$A:$A,0),MATCH('Estadísticas BCR'!$B85,BCR!$1:$1,0))),AVERAGE(JV85:KG85)),"")</f>
        <v>31.730769230769202</v>
      </c>
      <c r="KI85" s="59">
        <f>+IFERROR(IF(ISTEXT(KI$5)=FALSE,(INDEX(BCR!$1:$1048576,MATCH('Estadísticas BCR'!KI$5,BCR!$A:$A,0),MATCH('Estadísticas BCR'!$B85,BCR!$1:$1,0))),AVERAGE(JW85:KH85)),"")</f>
        <v>30.3921568627451</v>
      </c>
      <c r="KJ85" s="59">
        <f>+IFERROR(IF(ISTEXT(KJ$5)=FALSE,(INDEX(BCR!$1:$1048576,MATCH('Estadísticas BCR'!KJ$5,BCR!$A:$A,0),MATCH('Estadísticas BCR'!$B85,BCR!$1:$1,0))),AVERAGE(JX85:KI85)),"")</f>
        <v>34.020618556701002</v>
      </c>
      <c r="KK85" s="59">
        <f>+IFERROR(IF(ISTEXT(KK$5)=FALSE,(INDEX(BCR!$1:$1048576,MATCH('Estadísticas BCR'!KK$5,BCR!$A:$A,0),MATCH('Estadísticas BCR'!$B85,BCR!$1:$1,0))),AVERAGE(JY85:KJ85)),"")</f>
        <v>34.905660377358501</v>
      </c>
      <c r="KL85" s="59">
        <f>+IFERROR(IF(ISTEXT(KL$5)=FALSE,(INDEX(BCR!$1:$1048576,MATCH('Estadísticas BCR'!KL$5,BCR!$A:$A,0),MATCH('Estadísticas BCR'!$B85,BCR!$1:$1,0))),AVERAGE(JZ85:KK85)),"")</f>
        <v>39.075630252100801</v>
      </c>
      <c r="KM85" s="59">
        <f>+IFERROR(IF(ISTEXT(KM$5)=FALSE,(INDEX(BCR!$1:$1048576,MATCH('Estadísticas BCR'!KM$5,BCR!$A:$A,0),MATCH('Estadísticas BCR'!$B85,BCR!$1:$1,0))),AVERAGE(KA85:KL85)),"")</f>
        <v>43.430656934306597</v>
      </c>
      <c r="KN85" s="59">
        <f>+IFERROR(IF(ISTEXT(KN$5)=FALSE,(INDEX(BCR!$1:$1048576,MATCH('Estadísticas BCR'!KN$5,BCR!$A:$A,0),MATCH('Estadísticas BCR'!$B85,BCR!$1:$1,0))),AVERAGE(KB85:KM85)),"")</f>
        <v>45.714285714285701</v>
      </c>
      <c r="KO85" s="59">
        <f>+IFERROR(IF(ISTEXT(KO$5)=FALSE,(INDEX(BCR!$1:$1048576,MATCH('Estadísticas BCR'!KO$5,BCR!$A:$A,0),MATCH('Estadísticas BCR'!$B85,BCR!$1:$1,0))),AVERAGE(KC85:KN85)),"")</f>
        <v>37.096774193548399</v>
      </c>
      <c r="KP85" s="60">
        <f>+IFERROR(IF(ISTEXT(KP$5)=FALSE,(INDEX(BCR!$1:$1048576,MATCH('Estadísticas BCR'!KP$5,BCR!$A:$A,0),MATCH('Estadísticas BCR'!$B85,BCR!$1:$1,0))),AVERAGE(KD85:KO85)),"")</f>
        <v>37.575202382564939</v>
      </c>
      <c r="KQ85" s="59">
        <f>+IFERROR(IF(ISTEXT(KQ$5)=FALSE,(INDEX(BCR!$1:$1048576,MATCH('Estadísticas BCR'!KQ$5,BCR!$A:$A,0),MATCH('Estadísticas BCR'!$B85,BCR!$1:$1,0))),AVERAGE(KE85:KP85)),"")</f>
        <v>19.047619047619101</v>
      </c>
      <c r="KR85" s="59">
        <f>+IFERROR(IF(ISTEXT(KR$5)=FALSE,(INDEX(BCR!$1:$1048576,MATCH('Estadísticas BCR'!KR$5,BCR!$A:$A,0),MATCH('Estadísticas BCR'!$B85,BCR!$1:$1,0))),AVERAGE(KF85:KQ85)),"")</f>
        <v>47.0833333333333</v>
      </c>
      <c r="KS85" s="59">
        <f>+IFERROR(IF(ISTEXT(KS$5)=FALSE,(INDEX(BCR!$1:$1048576,MATCH('Estadísticas BCR'!KS$5,BCR!$A:$A,0),MATCH('Estadísticas BCR'!$B85,BCR!$1:$1,0))),AVERAGE(KG85:KR85)),"")</f>
        <v>50</v>
      </c>
      <c r="KT85" s="59">
        <f>+IFERROR(IF(ISTEXT(KT$5)=FALSE,(INDEX(BCR!$1:$1048576,MATCH('Estadísticas BCR'!KT$5,BCR!$A:$A,0),MATCH('Estadísticas BCR'!$B85,BCR!$1:$1,0))),AVERAGE(KH85:KS85)),"")</f>
        <v>47.894736842105303</v>
      </c>
      <c r="KU85" s="59">
        <f>+IFERROR(IF(ISTEXT(KU$5)=FALSE,(INDEX(BCR!$1:$1048576,MATCH('Estadísticas BCR'!KU$5,BCR!$A:$A,0),MATCH('Estadísticas BCR'!$B85,BCR!$1:$1,0))),AVERAGE(KI85:KT85)),"")</f>
        <v>49.180327868852501</v>
      </c>
      <c r="KV85" s="59">
        <f>+IFERROR(IF(ISTEXT(KV$5)=FALSE,(INDEX(BCR!$1:$1048576,MATCH('Estadísticas BCR'!KV$5,BCR!$A:$A,0),MATCH('Estadísticas BCR'!$B85,BCR!$1:$1,0))),AVERAGE(KJ85:KU85)),"")</f>
        <v>48.360655737704903</v>
      </c>
      <c r="KW85" s="59">
        <f>+IFERROR(IF(ISTEXT(KW$5)=FALSE,(INDEX(BCR!$1:$1048576,MATCH('Estadísticas BCR'!KW$5,BCR!$A:$A,0),MATCH('Estadísticas BCR'!$B85,BCR!$1:$1,0))),AVERAGE(KK85:KV85)),"")</f>
        <v>44.117647058823501</v>
      </c>
      <c r="KX85" s="59">
        <f>+IFERROR(IF(ISTEXT(KX$5)=FALSE,(INDEX(BCR!$1:$1048576,MATCH('Estadísticas BCR'!KX$5,BCR!$A:$A,0),MATCH('Estadísticas BCR'!$B85,BCR!$1:$1,0))),AVERAGE(KL85:KW85)),"")</f>
        <v>49.230769230769198</v>
      </c>
      <c r="KY85" s="59">
        <f>+IFERROR(IF(ISTEXT(KY$5)=FALSE,(INDEX(BCR!$1:$1048576,MATCH('Estadísticas BCR'!KY$5,BCR!$A:$A,0),MATCH('Estadísticas BCR'!$B85,BCR!$1:$1,0))),AVERAGE(KM85:KX85)),"")</f>
        <v>44.491525423728802</v>
      </c>
      <c r="KZ85" s="59">
        <f>+IFERROR(IF(ISTEXT(KZ$5)=FALSE,(INDEX(BCR!$1:$1048576,MATCH('Estadísticas BCR'!KZ$5,BCR!$A:$A,0),MATCH('Estadísticas BCR'!$B85,BCR!$1:$1,0))),AVERAGE(KN85:KY85)),"")</f>
        <v>40.163934426229503</v>
      </c>
      <c r="LA85" s="59">
        <f>+IFERROR(IF(ISTEXT(LA$5)=FALSE,(INDEX(BCR!$1:$1048576,MATCH('Estadísticas BCR'!LA$5,BCR!$A:$A,0),MATCH('Estadísticas BCR'!$B85,BCR!$1:$1,0))),AVERAGE(KO85:KZ85)),"")</f>
        <v>42.125984251968497</v>
      </c>
      <c r="LB85" s="59">
        <f>+IFERROR(IF(ISTEXT(LB$5)=FALSE,(INDEX(BCR!$1:$1048576,MATCH('Estadísticas BCR'!LB$5,BCR!$A:$A,0),MATCH('Estadísticas BCR'!$B85,BCR!$1:$1,0))),AVERAGE(KP85:LA85)),"")</f>
        <v>44.904458598726102</v>
      </c>
      <c r="LC85" s="60">
        <f>+IFERROR(IF(ISTEXT(LC$5)=FALSE,(INDEX(BCR!$1:$1048576,MATCH('Estadísticas BCR'!LC$5,BCR!$A:$A,0),MATCH('Estadísticas BCR'!$B85,BCR!$1:$1,0))),AVERAGE(KQ85:LB85)),"")</f>
        <v>43.883415984988396</v>
      </c>
      <c r="LD85" s="59">
        <f>+IFERROR(IF(ISTEXT(LD$5)=FALSE,(INDEX(BCR!$1:$1048576,MATCH('Estadísticas BCR'!LD$5,BCR!$A:$A,0),MATCH('Estadísticas BCR'!$B85,BCR!$1:$1,0))),AVERAGE(KR85:LC85)),"")</f>
        <v>51.639344262295097</v>
      </c>
      <c r="LE85" s="59">
        <f>+IFERROR(IF(ISTEXT(LE$5)=FALSE,(INDEX(BCR!$1:$1048576,MATCH('Estadísticas BCR'!LE$5,BCR!$A:$A,0),MATCH('Estadísticas BCR'!$B85,BCR!$1:$1,0))),AVERAGE(KS85:LD85)),"")</f>
        <v>51.162790697674403</v>
      </c>
      <c r="LF85" s="59">
        <f>+IFERROR(IF(ISTEXT(LF$5)=FALSE,(INDEX(BCR!$1:$1048576,MATCH('Estadísticas BCR'!LF$5,BCR!$A:$A,0),MATCH('Estadísticas BCR'!$B85,BCR!$1:$1,0))),AVERAGE(KT85:LE85)),"")</f>
        <v>50.884955752212399</v>
      </c>
      <c r="LG85" s="59">
        <f>+IFERROR(IF(ISTEXT(LG$5)=FALSE,(INDEX(BCR!$1:$1048576,MATCH('Estadísticas BCR'!LG$5,BCR!$A:$A,0),MATCH('Estadísticas BCR'!$B85,BCR!$1:$1,0))),AVERAGE(KU85:LF85)),"")</f>
        <v>54.4</v>
      </c>
      <c r="LH85" s="59">
        <f>+IFERROR(IF(ISTEXT(LH$5)=FALSE,(INDEX(BCR!$1:$1048576,MATCH('Estadísticas BCR'!LH$5,BCR!$A:$A,0),MATCH('Estadísticas BCR'!$B85,BCR!$1:$1,0))),AVERAGE(KV85:LG85)),"")</f>
        <v>49.579831932773097</v>
      </c>
      <c r="LI85" s="59">
        <f>+IFERROR(IF(ISTEXT(LI$5)=FALSE,(INDEX(BCR!$1:$1048576,MATCH('Estadísticas BCR'!LI$5,BCR!$A:$A,0),MATCH('Estadísticas BCR'!$B85,BCR!$1:$1,0))),AVERAGE(KW85:LH85)),"")</f>
        <v>55.909090909090899</v>
      </c>
      <c r="LJ85" s="59">
        <f>+IFERROR(IF(ISTEXT(LJ$5)=FALSE,(INDEX(BCR!$1:$1048576,MATCH('Estadísticas BCR'!LJ$5,BCR!$A:$A,0),MATCH('Estadísticas BCR'!$B85,BCR!$1:$1,0))),AVERAGE(KX85:LI85)),"")</f>
        <v>48.181818181818201</v>
      </c>
      <c r="LK85" s="59">
        <f>+IFERROR(IF(ISTEXT(LK$5)=FALSE,(INDEX(BCR!$1:$1048576,MATCH('Estadísticas BCR'!LK$5,BCR!$A:$A,0),MATCH('Estadísticas BCR'!$B85,BCR!$1:$1,0))),AVERAGE(KY85:LJ85)),"")</f>
        <v>54.245283018867902</v>
      </c>
      <c r="LL85" s="59">
        <f>+IFERROR(IF(ISTEXT(LL$5)=FALSE,(INDEX(BCR!$1:$1048576,MATCH('Estadísticas BCR'!LL$5,BCR!$A:$A,0),MATCH('Estadísticas BCR'!$B85,BCR!$1:$1,0))),AVERAGE(KZ85:LK85)),"")</f>
        <v>50.4587155963303</v>
      </c>
      <c r="LM85" s="59">
        <f>+IFERROR(IF(ISTEXT(LM$5)=FALSE,(INDEX(BCR!$1:$1048576,MATCH('Estadísticas BCR'!LM$5,BCR!$A:$A,0),MATCH('Estadísticas BCR'!$B85,BCR!$1:$1,0))),AVERAGE(LA85:LL85)),"")</f>
        <v>48.198198198198199</v>
      </c>
      <c r="LN85" s="59">
        <f>+IFERROR(IF(ISTEXT(LN$5)=FALSE,(INDEX(BCR!$1:$1048576,MATCH('Estadísticas BCR'!LN$5,BCR!$A:$A,0),MATCH('Estadísticas BCR'!$B85,BCR!$1:$1,0))),AVERAGE(LB85:LM85)),"")</f>
        <v>50.862068965517203</v>
      </c>
      <c r="LO85" s="59">
        <f>+IFERROR(IF(ISTEXT(LO$5)=FALSE,(INDEX(BCR!$1:$1048576,MATCH('Estadísticas BCR'!LO$5,BCR!$A:$A,0),MATCH('Estadísticas BCR'!$B85,BCR!$1:$1,0))),AVERAGE(LC85:LN85)),"")</f>
        <v>46.9298245614035</v>
      </c>
      <c r="LP85" s="60">
        <f>+IFERROR(IF(ISTEXT(LP$5)=FALSE,(INDEX(BCR!$1:$1048576,MATCH('Estadísticas BCR'!LP$5,BCR!$A:$A,0),MATCH('Estadísticas BCR'!$B85,BCR!$1:$1,0))),AVERAGE(LD85:LO85)),"")</f>
        <v>51.037660173015098</v>
      </c>
      <c r="LQ85" s="59">
        <f>+IFERROR(IF(ISTEXT(LQ$5)=FALSE,(INDEX(BCR!$1:$1048576,MATCH('Estadísticas BCR'!LQ$5,BCR!$A:$A,0),MATCH('Estadísticas BCR'!$B85,BCR!$1:$1,0))),AVERAGE(LE85:LP85)),"")</f>
        <v>51.315789473684198</v>
      </c>
      <c r="LR85" s="59">
        <f>+IFERROR(IF(ISTEXT(LR$5)=FALSE,(INDEX(BCR!$1:$1048576,MATCH('Estadísticas BCR'!LR$5,BCR!$A:$A,0),MATCH('Estadísticas BCR'!$B85,BCR!$1:$1,0))),AVERAGE(LF85:LQ85)),"")</f>
        <v>48.695652173912997</v>
      </c>
      <c r="LS85" s="59">
        <f>+IFERROR(IF(ISTEXT(LS$5)=FALSE,(INDEX(BCR!$1:$1048576,MATCH('Estadísticas BCR'!LS$5,BCR!$A:$A,0),MATCH('Estadísticas BCR'!$B85,BCR!$1:$1,0))),AVERAGE(LG85:LR85)),"")</f>
        <v>52.713178294573602</v>
      </c>
      <c r="LT85" s="59">
        <f>+IFERROR(IF(ISTEXT(LT$5)=FALSE,(INDEX(BCR!$1:$1048576,MATCH('Estadísticas BCR'!LT$5,BCR!$A:$A,0),MATCH('Estadísticas BCR'!$B85,BCR!$1:$1,0))),AVERAGE(LH85:LS85)),"")</f>
        <v>48.557692307692299</v>
      </c>
      <c r="LU85" s="59">
        <f>+IFERROR(IF(ISTEXT(LU$5)=FALSE,(INDEX(BCR!$1:$1048576,MATCH('Estadísticas BCR'!LU$5,BCR!$A:$A,0),MATCH('Estadísticas BCR'!$B85,BCR!$1:$1,0))),AVERAGE(LI85:LT85)),"")</f>
        <v>49.115044247787601</v>
      </c>
      <c r="LV85" s="59">
        <f>+IFERROR(IF(ISTEXT(LV$5)=FALSE,(INDEX(BCR!$1:$1048576,MATCH('Estadísticas BCR'!LV$5,BCR!$A:$A,0),MATCH('Estadísticas BCR'!$B85,BCR!$1:$1,0))),AVERAGE(LJ85:LU85)),"")</f>
        <v>47.950819672131203</v>
      </c>
      <c r="LW85" s="59">
        <f>+IFERROR(IF(ISTEXT(LW$5)=FALSE,(INDEX(BCR!$1:$1048576,MATCH('Estadísticas BCR'!LW$5,BCR!$A:$A,0),MATCH('Estadísticas BCR'!$B85,BCR!$1:$1,0))),AVERAGE(LK85:LV85)),"")</f>
        <v>51.8867924528302</v>
      </c>
      <c r="LX85" s="59">
        <f>+IFERROR(IF(ISTEXT(LX$5)=FALSE,(INDEX(BCR!$1:$1048576,MATCH('Estadísticas BCR'!LX$5,BCR!$A:$A,0),MATCH('Estadísticas BCR'!$B85,BCR!$1:$1,0))),AVERAGE(LL85:LW85)),"")</f>
        <v>50.4166666666667</v>
      </c>
      <c r="LY85" s="59">
        <f>+IFERROR(IF(ISTEXT(LY$5)=FALSE,(INDEX(BCR!$1:$1048576,MATCH('Estadísticas BCR'!LY$5,BCR!$A:$A,0),MATCH('Estadísticas BCR'!$B85,BCR!$1:$1,0))),AVERAGE(LM85:LX85)),"")</f>
        <v>48.4</v>
      </c>
      <c r="LZ85" s="59">
        <f>+IFERROR(IF(ISTEXT(LZ$5)=FALSE,(INDEX(BCR!$1:$1048576,MATCH('Estadísticas BCR'!LZ$5,BCR!$A:$A,0),MATCH('Estadísticas BCR'!$B85,BCR!$1:$1,0))),AVERAGE(LN85:LY85)),"")</f>
        <v>50</v>
      </c>
      <c r="MA85" s="59">
        <f>+IFERROR(IF(ISTEXT(MA$5)=FALSE,(INDEX(BCR!$1:$1048576,MATCH('Estadísticas BCR'!MA$5,BCR!$A:$A,0),MATCH('Estadísticas BCR'!$B85,BCR!$1:$1,0))),AVERAGE(LO85:LZ85)),"")</f>
        <v>53.703703703703702</v>
      </c>
      <c r="MB85" s="59">
        <f>+IFERROR(IF(ISTEXT(MB$5)=FALSE,(INDEX(BCR!$1:$1048576,MATCH('Estadísticas BCR'!MB$5,BCR!$A:$A,0),MATCH('Estadísticas BCR'!$B85,BCR!$1:$1,0))),AVERAGE(LP85:MA85)),"")</f>
        <v>54.347826086956502</v>
      </c>
      <c r="MC85" s="60">
        <f>+IFERROR(IF(ISTEXT(MC$5)=FALSE,(INDEX(BCR!$1:$1048576,MATCH('Estadísticas BCR'!MC$5,BCR!$A:$A,0),MATCH('Estadísticas BCR'!$B85,BCR!$1:$1,0))),AVERAGE(LQ85:MB85)),"")</f>
        <v>50.59193042332825</v>
      </c>
      <c r="MD85" s="59">
        <f>+IFERROR(IF(ISTEXT(MD$5)=FALSE,(INDEX(BCR!$1:$1048576,MATCH('Estadísticas BCR'!MD$5,BCR!$A:$A,0),MATCH('Estadísticas BCR'!$B85,BCR!$1:$1,0))),AVERAGE(LR85:MC85)),"")</f>
        <v>58.536585365853597</v>
      </c>
      <c r="ME85" s="59">
        <f>+IFERROR(IF(ISTEXT(ME$5)=FALSE,(INDEX(BCR!$1:$1048576,MATCH('Estadísticas BCR'!ME$5,BCR!$A:$A,0),MATCH('Estadísticas BCR'!$B85,BCR!$1:$1,0))),AVERAGE(LS85:MD85)),"")</f>
        <v>43.032786885245898</v>
      </c>
      <c r="MF85" s="59">
        <f>+IFERROR(IF(ISTEXT(MF$5)=FALSE,(INDEX(BCR!$1:$1048576,MATCH('Estadísticas BCR'!MF$5,BCR!$A:$A,0),MATCH('Estadísticas BCR'!$B85,BCR!$1:$1,0))),AVERAGE(LT85:ME85)),"")</f>
        <v>47.2</v>
      </c>
      <c r="MG85" s="59" t="str">
        <f>+IFERROR(IF(ISTEXT(MG$5)=FALSE,(INDEX(BCR!$1:$1048576,MATCH('Estadísticas BCR'!MG$5,BCR!$A:$A,0),MATCH('Estadísticas BCR'!$B85,BCR!$1:$1,0))),AVERAGE(LU85:MF85)),"")</f>
        <v/>
      </c>
      <c r="MH85" s="59" t="str">
        <f>+IFERROR(IF(ISTEXT(MH$5)=FALSE,(INDEX(BCR!$1:$1048576,MATCH('Estadísticas BCR'!MH$5,BCR!$A:$A,0),MATCH('Estadísticas BCR'!$B85,BCR!$1:$1,0))),AVERAGE(LV85:MG85)),"")</f>
        <v/>
      </c>
      <c r="MI85" s="59" t="str">
        <f>+IFERROR(IF(ISTEXT(MI$5)=FALSE,(INDEX(BCR!$1:$1048576,MATCH('Estadísticas BCR'!MI$5,BCR!$A:$A,0),MATCH('Estadísticas BCR'!$B85,BCR!$1:$1,0))),AVERAGE(LW85:MH85)),"")</f>
        <v/>
      </c>
      <c r="MJ85" s="59" t="str">
        <f>+IFERROR(IF(ISTEXT(MJ$5)=FALSE,(INDEX(BCR!$1:$1048576,MATCH('Estadísticas BCR'!MJ$5,BCR!$A:$A,0),MATCH('Estadísticas BCR'!$B85,BCR!$1:$1,0))),AVERAGE(LX85:MI85)),"")</f>
        <v/>
      </c>
      <c r="MK85" s="59" t="str">
        <f>+IFERROR(IF(ISTEXT(MK$5)=FALSE,(INDEX(BCR!$1:$1048576,MATCH('Estadísticas BCR'!MK$5,BCR!$A:$A,0),MATCH('Estadísticas BCR'!$B85,BCR!$1:$1,0))),AVERAGE(LY85:MJ85)),"")</f>
        <v/>
      </c>
      <c r="ML85" s="59" t="str">
        <f>+IFERROR(IF(ISTEXT(ML$5)=FALSE,(INDEX(BCR!$1:$1048576,MATCH('Estadísticas BCR'!ML$5,BCR!$A:$A,0),MATCH('Estadísticas BCR'!$B85,BCR!$1:$1,0))),AVERAGE(LZ85:MK85)),"")</f>
        <v/>
      </c>
      <c r="MM85" s="59" t="str">
        <f>+IFERROR(IF(ISTEXT(MM$5)=FALSE,(INDEX(BCR!$1:$1048576,MATCH('Estadísticas BCR'!MM$5,BCR!$A:$A,0),MATCH('Estadísticas BCR'!$B85,BCR!$1:$1,0))),AVERAGE(MA85:ML85)),"")</f>
        <v/>
      </c>
      <c r="MN85" s="59" t="str">
        <f>+IFERROR(IF(ISTEXT(MN$5)=FALSE,(INDEX(BCR!$1:$1048576,MATCH('Estadísticas BCR'!MN$5,BCR!$A:$A,0),MATCH('Estadísticas BCR'!$B85,BCR!$1:$1,0))),AVERAGE(MB85:MM85)),"")</f>
        <v/>
      </c>
      <c r="MO85" s="59" t="str">
        <f>+IFERROR(IF(ISTEXT(MO$5)=FALSE,(INDEX(BCR!$1:$1048576,MATCH('Estadísticas BCR'!MO$5,BCR!$A:$A,0),MATCH('Estadísticas BCR'!$B85,BCR!$1:$1,0))),AVERAGE(MC85:MN85)),"")</f>
        <v/>
      </c>
      <c r="MP85" s="60">
        <f>+IFERROR(IF(ISTEXT(MP$5)=FALSE,(INDEX(BCR!$1:$1048576,MATCH('Estadísticas BCR'!MP$5,BCR!$A:$A,0),MATCH('Estadísticas BCR'!$B85,BCR!$1:$1,0))),AVERAGE(MD85:MO85)),"")</f>
        <v>49.589790750366497</v>
      </c>
    </row>
    <row r="86" spans="1:354" outlineLevel="1">
      <c r="B86" s="9" t="s">
        <v>939</v>
      </c>
      <c r="C86" s="126" t="s">
        <v>288</v>
      </c>
      <c r="D86" s="104">
        <f>+IFERROR(IF(ISTEXT(D$5)=FALSE,(INDEX(BCR!$1:$1048576,MATCH('Estadísticas BCR'!D$5,BCR!$A:$A,0),MATCH('Estadísticas BCR'!$B86,BCR!$1:$1,0))),AVERAGE(#REF!)),"")</f>
        <v>0</v>
      </c>
      <c r="E86" s="104">
        <f>+IFERROR(IF(ISTEXT(E$5)=FALSE,(INDEX(BCR!$1:$1048576,MATCH('Estadísticas BCR'!E$5,BCR!$A:$A,0),MATCH('Estadísticas BCR'!$B86,BCR!$1:$1,0))),AVERAGE(#REF!)),"")</f>
        <v>0</v>
      </c>
      <c r="F86" s="104">
        <f>+IFERROR(IF(ISTEXT(F$5)=FALSE,(INDEX(BCR!$1:$1048576,MATCH('Estadísticas BCR'!F$5,BCR!$A:$A,0),MATCH('Estadísticas BCR'!$B86,BCR!$1:$1,0))),AVERAGE(#REF!)),"")</f>
        <v>0</v>
      </c>
      <c r="G86" s="104" t="str">
        <f>+IFERROR(IF(ISTEXT(G$5)=FALSE,(INDEX(BCR!$1:$1048576,MATCH('Estadísticas BCR'!G$5,BCR!$A:$A,0),MATCH('Estadísticas BCR'!$B86,BCR!$1:$1,0))),AVERAGE(#REF!)),"")</f>
        <v/>
      </c>
      <c r="H86" s="104">
        <f>+IFERROR(IF(ISTEXT(H$5)=FALSE,(INDEX(BCR!$1:$1048576,MATCH('Estadísticas BCR'!H$5,BCR!$A:$A,0),MATCH('Estadísticas BCR'!$B86,BCR!$1:$1,0))),AVERAGE(#REF!)),"")</f>
        <v>0</v>
      </c>
      <c r="I86" s="104">
        <f>+IFERROR(IF(ISTEXT(I$5)=FALSE,(INDEX(BCR!$1:$1048576,MATCH('Estadísticas BCR'!I$5,BCR!$A:$A,0),MATCH('Estadísticas BCR'!$B86,BCR!$1:$1,0))),AVERAGE(#REF!)),"")</f>
        <v>0</v>
      </c>
      <c r="J86" s="104">
        <f>+IFERROR(IF(ISTEXT(J$5)=FALSE,(INDEX(BCR!$1:$1048576,MATCH('Estadísticas BCR'!J$5,BCR!$A:$A,0),MATCH('Estadísticas BCR'!$B86,BCR!$1:$1,0))),AVERAGE(#REF!)),"")</f>
        <v>0</v>
      </c>
      <c r="K86" s="104">
        <f>+IFERROR(IF(ISTEXT(K$5)=FALSE,(INDEX(BCR!$1:$1048576,MATCH('Estadísticas BCR'!K$5,BCR!$A:$A,0),MATCH('Estadísticas BCR'!$B86,BCR!$1:$1,0))),AVERAGE(#REF!)),"")</f>
        <v>0</v>
      </c>
      <c r="L86" s="104">
        <f>+IFERROR(IF(ISTEXT(L$5)=FALSE,(INDEX(BCR!$1:$1048576,MATCH('Estadísticas BCR'!L$5,BCR!$A:$A,0),MATCH('Estadísticas BCR'!$B86,BCR!$1:$1,0))),AVERAGE(#REF!)),"")</f>
        <v>0</v>
      </c>
      <c r="M86" s="104">
        <f>+IFERROR(IF(ISTEXT(M$5)=FALSE,(INDEX(BCR!$1:$1048576,MATCH('Estadísticas BCR'!M$5,BCR!$A:$A,0),MATCH('Estadísticas BCR'!$B86,BCR!$1:$1,0))),AVERAGE(#REF!)),"")</f>
        <v>0</v>
      </c>
      <c r="N86" s="104">
        <f>+IFERROR(IF(ISTEXT(N$5)=FALSE,(INDEX(BCR!$1:$1048576,MATCH('Estadísticas BCR'!N$5,BCR!$A:$A,0),MATCH('Estadísticas BCR'!$B86,BCR!$1:$1,0))),AVERAGE(#REF!)),"")</f>
        <v>0</v>
      </c>
      <c r="O86" s="104">
        <f>+IFERROR(IF(ISTEXT(O$5)=FALSE,(INDEX(BCR!$1:$1048576,MATCH('Estadísticas BCR'!O$5,BCR!$A:$A,0),MATCH('Estadísticas BCR'!$B86,BCR!$1:$1,0))),AVERAGE(#REF!)),"")</f>
        <v>0</v>
      </c>
      <c r="P86" s="60">
        <f>+IFERROR(IF(ISTEXT(P$5)=FALSE,(INDEX(BCR!$1:$1048576,MATCH('Estadísticas BCR'!P$5,BCR!$A:$A,0),MATCH('Estadísticas BCR'!$B86,BCR!$1:$1,0))),AVERAGE(D86:O86)),"")</f>
        <v>0</v>
      </c>
      <c r="Q86" s="104">
        <f>+IFERROR(IF(ISTEXT(Q$5)=FALSE,(INDEX(BCR!$1:$1048576,MATCH('Estadísticas BCR'!Q$5,BCR!$A:$A,0),MATCH('Estadísticas BCR'!$B86,BCR!$1:$1,0))),AVERAGE(#REF!)),"")</f>
        <v>0</v>
      </c>
      <c r="R86" s="104">
        <f>+IFERROR(IF(ISTEXT(R$5)=FALSE,(INDEX(BCR!$1:$1048576,MATCH('Estadísticas BCR'!R$5,BCR!$A:$A,0),MATCH('Estadísticas BCR'!$B86,BCR!$1:$1,0))),AVERAGE(#REF!)),"")</f>
        <v>0</v>
      </c>
      <c r="S86" s="104">
        <f>+IFERROR(IF(ISTEXT(S$5)=FALSE,(INDEX(BCR!$1:$1048576,MATCH('Estadísticas BCR'!S$5,BCR!$A:$A,0),MATCH('Estadísticas BCR'!$B86,BCR!$1:$1,0))),AVERAGE(#REF!)),"")</f>
        <v>0</v>
      </c>
      <c r="T86" s="104">
        <f>+IFERROR(IF(ISTEXT(T$5)=FALSE,(INDEX(BCR!$1:$1048576,MATCH('Estadísticas BCR'!T$5,BCR!$A:$A,0),MATCH('Estadísticas BCR'!$B86,BCR!$1:$1,0))),AVERAGE(#REF!)),"")</f>
        <v>0</v>
      </c>
      <c r="U86" s="104">
        <f>+IFERROR(IF(ISTEXT(U$5)=FALSE,(INDEX(BCR!$1:$1048576,MATCH('Estadísticas BCR'!U$5,BCR!$A:$A,0),MATCH('Estadísticas BCR'!$B86,BCR!$1:$1,0))),AVERAGE(#REF!)),"")</f>
        <v>0</v>
      </c>
      <c r="V86" s="104">
        <f>+IFERROR(IF(ISTEXT(V$5)=FALSE,(INDEX(BCR!$1:$1048576,MATCH('Estadísticas BCR'!V$5,BCR!$A:$A,0),MATCH('Estadísticas BCR'!$B86,BCR!$1:$1,0))),AVERAGE(#REF!)),"")</f>
        <v>0</v>
      </c>
      <c r="W86" s="104">
        <f>+IFERROR(IF(ISTEXT(W$5)=FALSE,(INDEX(BCR!$1:$1048576,MATCH('Estadísticas BCR'!W$5,BCR!$A:$A,0),MATCH('Estadísticas BCR'!$B86,BCR!$1:$1,0))),AVERAGE(#REF!)),"")</f>
        <v>0</v>
      </c>
      <c r="X86" s="104">
        <f>+IFERROR(IF(ISTEXT(X$5)=FALSE,(INDEX(BCR!$1:$1048576,MATCH('Estadísticas BCR'!X$5,BCR!$A:$A,0),MATCH('Estadísticas BCR'!$B86,BCR!$1:$1,0))),AVERAGE(#REF!)),"")</f>
        <v>0</v>
      </c>
      <c r="Y86" s="104">
        <f>+IFERROR(IF(ISTEXT(Y$5)=FALSE,(INDEX(BCR!$1:$1048576,MATCH('Estadísticas BCR'!Y$5,BCR!$A:$A,0),MATCH('Estadísticas BCR'!$B86,BCR!$1:$1,0))),AVERAGE(#REF!)),"")</f>
        <v>0</v>
      </c>
      <c r="Z86" s="104">
        <f>+IFERROR(IF(ISTEXT(Z$5)=FALSE,(INDEX(BCR!$1:$1048576,MATCH('Estadísticas BCR'!Z$5,BCR!$A:$A,0),MATCH('Estadísticas BCR'!$B86,BCR!$1:$1,0))),AVERAGE(#REF!)),"")</f>
        <v>0</v>
      </c>
      <c r="AA86" s="104">
        <f>+IFERROR(IF(ISTEXT(AA$5)=FALSE,(INDEX(BCR!$1:$1048576,MATCH('Estadísticas BCR'!AA$5,BCR!$A:$A,0),MATCH('Estadísticas BCR'!$B86,BCR!$1:$1,0))),AVERAGE(#REF!)),"")</f>
        <v>0</v>
      </c>
      <c r="AB86" s="104">
        <f>+IFERROR(IF(ISTEXT(AB$5)=FALSE,(INDEX(BCR!$1:$1048576,MATCH('Estadísticas BCR'!AB$5,BCR!$A:$A,0),MATCH('Estadísticas BCR'!$B86,BCR!$1:$1,0))),AVERAGE(#REF!)),"")</f>
        <v>0</v>
      </c>
      <c r="AC86" s="60">
        <f>+IFERROR(IF(ISTEXT(AC$5)=FALSE,(INDEX(BCR!$1:$1048576,MATCH('Estadísticas BCR'!AC$5,BCR!$A:$A,0),MATCH('Estadísticas BCR'!$B86,BCR!$1:$1,0))),AVERAGE(Q86:AB86)),"")</f>
        <v>0</v>
      </c>
      <c r="AD86" s="59">
        <f>+IFERROR(IF(ISTEXT(AD$5)=FALSE,(INDEX(BCR!$1:$1048576,MATCH('Estadísticas BCR'!AD$5,BCR!$A:$A,0),MATCH('Estadísticas BCR'!$B86,BCR!$1:$1,0))),AVERAGE(#REF!)),"")</f>
        <v>0</v>
      </c>
      <c r="AE86" s="59">
        <f>+IFERROR(IF(ISTEXT(AE$5)=FALSE,(INDEX(BCR!$1:$1048576,MATCH('Estadísticas BCR'!AE$5,BCR!$A:$A,0),MATCH('Estadísticas BCR'!$B86,BCR!$1:$1,0))),AVERAGE(#REF!)),"")</f>
        <v>0</v>
      </c>
      <c r="AF86" s="59">
        <f>+IFERROR(IF(ISTEXT(AF$5)=FALSE,(INDEX(BCR!$1:$1048576,MATCH('Estadísticas BCR'!AF$5,BCR!$A:$A,0),MATCH('Estadísticas BCR'!$B86,BCR!$1:$1,0))),AVERAGE(#REF!)),"")</f>
        <v>0</v>
      </c>
      <c r="AG86" s="59">
        <f>+IFERROR(IF(ISTEXT(AG$5)=FALSE,(INDEX(BCR!$1:$1048576,MATCH('Estadísticas BCR'!AG$5,BCR!$A:$A,0),MATCH('Estadísticas BCR'!$B86,BCR!$1:$1,0))),AVERAGE(#REF!)),"")</f>
        <v>0</v>
      </c>
      <c r="AH86" s="59">
        <f>+IFERROR(IF(ISTEXT(AH$5)=FALSE,(INDEX(BCR!$1:$1048576,MATCH('Estadísticas BCR'!AH$5,BCR!$A:$A,0),MATCH('Estadísticas BCR'!$B86,BCR!$1:$1,0))),AVERAGE(#REF!)),"")</f>
        <v>0</v>
      </c>
      <c r="AI86" s="59">
        <f>+IFERROR(IF(ISTEXT(AI$5)=FALSE,(INDEX(BCR!$1:$1048576,MATCH('Estadísticas BCR'!AI$5,BCR!$A:$A,0),MATCH('Estadísticas BCR'!$B86,BCR!$1:$1,0))),AVERAGE(#REF!)),"")</f>
        <v>0</v>
      </c>
      <c r="AJ86" s="59">
        <f>+IFERROR(IF(ISTEXT(AJ$5)=FALSE,(INDEX(BCR!$1:$1048576,MATCH('Estadísticas BCR'!AJ$5,BCR!$A:$A,0),MATCH('Estadísticas BCR'!$B86,BCR!$1:$1,0))),AVERAGE(#REF!)),"")</f>
        <v>0</v>
      </c>
      <c r="AK86" s="59">
        <f>+IFERROR(IF(ISTEXT(AK$5)=FALSE,(INDEX(BCR!$1:$1048576,MATCH('Estadísticas BCR'!AK$5,BCR!$A:$A,0),MATCH('Estadísticas BCR'!$B86,BCR!$1:$1,0))),AVERAGE(#REF!)),"")</f>
        <v>0</v>
      </c>
      <c r="AL86" s="59">
        <f>+IFERROR(IF(ISTEXT(AL$5)=FALSE,(INDEX(BCR!$1:$1048576,MATCH('Estadísticas BCR'!AL$5,BCR!$A:$A,0),MATCH('Estadísticas BCR'!$B86,BCR!$1:$1,0))),AVERAGE(#REF!)),"")</f>
        <v>0</v>
      </c>
      <c r="AM86" s="59">
        <f>+IFERROR(IF(ISTEXT(AM$5)=FALSE,(INDEX(BCR!$1:$1048576,MATCH('Estadísticas BCR'!AM$5,BCR!$A:$A,0),MATCH('Estadísticas BCR'!$B86,BCR!$1:$1,0))),AVERAGE(#REF!)),"")</f>
        <v>0</v>
      </c>
      <c r="AN86" s="59">
        <f>+IFERROR(IF(ISTEXT(AN$5)=FALSE,(INDEX(BCR!$1:$1048576,MATCH('Estadísticas BCR'!AN$5,BCR!$A:$A,0),MATCH('Estadísticas BCR'!$B86,BCR!$1:$1,0))),AVERAGE(#REF!)),"")</f>
        <v>0</v>
      </c>
      <c r="AO86" s="59">
        <f>+IFERROR(IF(ISTEXT(AO$5)=FALSE,(INDEX(BCR!$1:$1048576,MATCH('Estadísticas BCR'!AO$5,BCR!$A:$A,0),MATCH('Estadísticas BCR'!$B86,BCR!$1:$1,0))),AVERAGE(#REF!)),"")</f>
        <v>0</v>
      </c>
      <c r="AP86" s="60">
        <f>+IFERROR(IF(ISTEXT(AP$5)=FALSE,(INDEX(BCR!$1:$1048576,MATCH('Estadísticas BCR'!AP$5,BCR!$A:$A,0),MATCH('Estadísticas BCR'!$B86,BCR!$1:$1,0))),AVERAGE(AD86:AO86)),"")</f>
        <v>0</v>
      </c>
      <c r="AQ86" s="59">
        <f>+IFERROR(IF(ISTEXT(AQ$5)=FALSE,(INDEX(BCR!$1:$1048576,MATCH('Estadísticas BCR'!AQ$5,BCR!$A:$A,0),MATCH('Estadísticas BCR'!$B86,BCR!$1:$1,0))),AVERAGE(#REF!)),"")</f>
        <v>0</v>
      </c>
      <c r="AR86" s="59">
        <f>+IFERROR(IF(ISTEXT(AR$5)=FALSE,(INDEX(BCR!$1:$1048576,MATCH('Estadísticas BCR'!AR$5,BCR!$A:$A,0),MATCH('Estadísticas BCR'!$B86,BCR!$1:$1,0))),AVERAGE(#REF!)),"")</f>
        <v>0</v>
      </c>
      <c r="AS86" s="59">
        <f>+IFERROR(IF(ISTEXT(AS$5)=FALSE,(INDEX(BCR!$1:$1048576,MATCH('Estadísticas BCR'!AS$5,BCR!$A:$A,0),MATCH('Estadísticas BCR'!$B86,BCR!$1:$1,0))),AVERAGE(#REF!)),"")</f>
        <v>0</v>
      </c>
      <c r="AT86" s="59">
        <f>+IFERROR(IF(ISTEXT(AT$5)=FALSE,(INDEX(BCR!$1:$1048576,MATCH('Estadísticas BCR'!AT$5,BCR!$A:$A,0),MATCH('Estadísticas BCR'!$B86,BCR!$1:$1,0))),AVERAGE(#REF!)),"")</f>
        <v>0</v>
      </c>
      <c r="AU86" s="59">
        <f>+IFERROR(IF(ISTEXT(AU$5)=FALSE,(INDEX(BCR!$1:$1048576,MATCH('Estadísticas BCR'!AU$5,BCR!$A:$A,0),MATCH('Estadísticas BCR'!$B86,BCR!$1:$1,0))),AVERAGE(#REF!)),"")</f>
        <v>0</v>
      </c>
      <c r="AV86" s="59">
        <f>+IFERROR(IF(ISTEXT(AV$5)=FALSE,(INDEX(BCR!$1:$1048576,MATCH('Estadísticas BCR'!AV$5,BCR!$A:$A,0),MATCH('Estadísticas BCR'!$B86,BCR!$1:$1,0))),AVERAGE(#REF!)),"")</f>
        <v>0</v>
      </c>
      <c r="AW86" s="59">
        <f>+IFERROR(IF(ISTEXT(AW$5)=FALSE,(INDEX(BCR!$1:$1048576,MATCH('Estadísticas BCR'!AW$5,BCR!$A:$A,0),MATCH('Estadísticas BCR'!$B86,BCR!$1:$1,0))),AVERAGE(#REF!)),"")</f>
        <v>0</v>
      </c>
      <c r="AX86" s="59">
        <f>+IFERROR(IF(ISTEXT(AX$5)=FALSE,(INDEX(BCR!$1:$1048576,MATCH('Estadísticas BCR'!AX$5,BCR!$A:$A,0),MATCH('Estadísticas BCR'!$B86,BCR!$1:$1,0))),AVERAGE(#REF!)),"")</f>
        <v>0</v>
      </c>
      <c r="AY86" s="59">
        <f>+IFERROR(IF(ISTEXT(AY$5)=FALSE,(INDEX(BCR!$1:$1048576,MATCH('Estadísticas BCR'!AY$5,BCR!$A:$A,0),MATCH('Estadísticas BCR'!$B86,BCR!$1:$1,0))),AVERAGE(#REF!)),"")</f>
        <v>0</v>
      </c>
      <c r="AZ86" s="59">
        <f>+IFERROR(IF(ISTEXT(AZ$5)=FALSE,(INDEX(BCR!$1:$1048576,MATCH('Estadísticas BCR'!AZ$5,BCR!$A:$A,0),MATCH('Estadísticas BCR'!$B86,BCR!$1:$1,0))),AVERAGE(#REF!)),"")</f>
        <v>0</v>
      </c>
      <c r="BA86" s="59">
        <f>+IFERROR(IF(ISTEXT(BA$5)=FALSE,(INDEX(BCR!$1:$1048576,MATCH('Estadísticas BCR'!BA$5,BCR!$A:$A,0),MATCH('Estadísticas BCR'!$B86,BCR!$1:$1,0))),AVERAGE(#REF!)),"")</f>
        <v>0</v>
      </c>
      <c r="BB86" s="59">
        <f>+IFERROR(IF(ISTEXT(BB$5)=FALSE,(INDEX(BCR!$1:$1048576,MATCH('Estadísticas BCR'!BB$5,BCR!$A:$A,0),MATCH('Estadísticas BCR'!$B86,BCR!$1:$1,0))),AVERAGE(#REF!)),"")</f>
        <v>0</v>
      </c>
      <c r="BC86" s="60">
        <f>+IFERROR(IF(ISTEXT(BC$5)=FALSE,(INDEX(BCR!$1:$1048576,MATCH('Estadísticas BCR'!BC$5,BCR!$A:$A,0),MATCH('Estadísticas BCR'!$B86,BCR!$1:$1,0))),AVERAGE(AQ86:BB86)),"")</f>
        <v>0</v>
      </c>
      <c r="BD86" s="59">
        <f>+IFERROR(IF(ISTEXT(BD$5)=FALSE,(INDEX(BCR!$1:$1048576,MATCH('Estadísticas BCR'!BD$5,BCR!$A:$A,0),MATCH('Estadísticas BCR'!$B86,BCR!$1:$1,0))),AVERAGE(#REF!)),"")</f>
        <v>0</v>
      </c>
      <c r="BE86" s="59">
        <f>+IFERROR(IF(ISTEXT(BE$5)=FALSE,(INDEX(BCR!$1:$1048576,MATCH('Estadísticas BCR'!BE$5,BCR!$A:$A,0),MATCH('Estadísticas BCR'!$B86,BCR!$1:$1,0))),AVERAGE(#REF!)),"")</f>
        <v>0</v>
      </c>
      <c r="BF86" s="59">
        <f>+IFERROR(IF(ISTEXT(BF$5)=FALSE,(INDEX(BCR!$1:$1048576,MATCH('Estadísticas BCR'!BF$5,BCR!$A:$A,0),MATCH('Estadísticas BCR'!$B86,BCR!$1:$1,0))),AVERAGE(#REF!)),"")</f>
        <v>0</v>
      </c>
      <c r="BG86" s="59">
        <f>+IFERROR(IF(ISTEXT(BG$5)=FALSE,(INDEX(BCR!$1:$1048576,MATCH('Estadísticas BCR'!BG$5,BCR!$A:$A,0),MATCH('Estadísticas BCR'!$B86,BCR!$1:$1,0))),AVERAGE(#REF!)),"")</f>
        <v>0</v>
      </c>
      <c r="BH86" s="59">
        <f>+IFERROR(IF(ISTEXT(BH$5)=FALSE,(INDEX(BCR!$1:$1048576,MATCH('Estadísticas BCR'!BH$5,BCR!$A:$A,0),MATCH('Estadísticas BCR'!$B86,BCR!$1:$1,0))),AVERAGE(#REF!)),"")</f>
        <v>0</v>
      </c>
      <c r="BI86" s="59">
        <f>+IFERROR(IF(ISTEXT(BI$5)=FALSE,(INDEX(BCR!$1:$1048576,MATCH('Estadísticas BCR'!BI$5,BCR!$A:$A,0),MATCH('Estadísticas BCR'!$B86,BCR!$1:$1,0))),AVERAGE(#REF!)),"")</f>
        <v>0</v>
      </c>
      <c r="BJ86" s="59">
        <f>+IFERROR(IF(ISTEXT(BJ$5)=FALSE,(INDEX(BCR!$1:$1048576,MATCH('Estadísticas BCR'!BJ$5,BCR!$A:$A,0),MATCH('Estadísticas BCR'!$B86,BCR!$1:$1,0))),AVERAGE(#REF!)),"")</f>
        <v>0</v>
      </c>
      <c r="BK86" s="59">
        <f>+IFERROR(IF(ISTEXT(BK$5)=FALSE,(INDEX(BCR!$1:$1048576,MATCH('Estadísticas BCR'!BK$5,BCR!$A:$A,0),MATCH('Estadísticas BCR'!$B86,BCR!$1:$1,0))),AVERAGE(#REF!)),"")</f>
        <v>0</v>
      </c>
      <c r="BL86" s="59">
        <f>+IFERROR(IF(ISTEXT(BL$5)=FALSE,(INDEX(BCR!$1:$1048576,MATCH('Estadísticas BCR'!BL$5,BCR!$A:$A,0),MATCH('Estadísticas BCR'!$B86,BCR!$1:$1,0))),AVERAGE(#REF!)),"")</f>
        <v>0</v>
      </c>
      <c r="BM86" s="59">
        <f>+IFERROR(IF(ISTEXT(BM$5)=FALSE,(INDEX(BCR!$1:$1048576,MATCH('Estadísticas BCR'!BM$5,BCR!$A:$A,0),MATCH('Estadísticas BCR'!$B86,BCR!$1:$1,0))),AVERAGE(#REF!)),"")</f>
        <v>0</v>
      </c>
      <c r="BN86" s="59">
        <f>+IFERROR(IF(ISTEXT(BN$5)=FALSE,(INDEX(BCR!$1:$1048576,MATCH('Estadísticas BCR'!BN$5,BCR!$A:$A,0),MATCH('Estadísticas BCR'!$B86,BCR!$1:$1,0))),AVERAGE(#REF!)),"")</f>
        <v>0</v>
      </c>
      <c r="BO86" s="59">
        <f>+IFERROR(IF(ISTEXT(BO$5)=FALSE,(INDEX(BCR!$1:$1048576,MATCH('Estadísticas BCR'!BO$5,BCR!$A:$A,0),MATCH('Estadísticas BCR'!$B86,BCR!$1:$1,0))),AVERAGE(#REF!)),"")</f>
        <v>0</v>
      </c>
      <c r="BP86" s="60">
        <f>+IFERROR(IF(ISTEXT(BP$5)=FALSE,(INDEX(BCR!$1:$1048576,MATCH('Estadísticas BCR'!BP$5,BCR!$A:$A,0),MATCH('Estadísticas BCR'!$B86,BCR!$1:$1,0))),AVERAGE(BD86:BO86)),"")</f>
        <v>0</v>
      </c>
      <c r="BQ86" s="59">
        <f>+IFERROR(IF(ISTEXT(BQ$5)=FALSE,(INDEX(BCR!$1:$1048576,MATCH('Estadísticas BCR'!BQ$5,BCR!$A:$A,0),MATCH('Estadísticas BCR'!$B86,BCR!$1:$1,0))),AVERAGE(#REF!)),"")</f>
        <v>0</v>
      </c>
      <c r="BR86" s="59">
        <f>+IFERROR(IF(ISTEXT(BR$5)=FALSE,(INDEX(BCR!$1:$1048576,MATCH('Estadísticas BCR'!BR$5,BCR!$A:$A,0),MATCH('Estadísticas BCR'!$B86,BCR!$1:$1,0))),AVERAGE(#REF!)),"")</f>
        <v>0</v>
      </c>
      <c r="BS86" s="59">
        <f>+IFERROR(IF(ISTEXT(BS$5)=FALSE,(INDEX(BCR!$1:$1048576,MATCH('Estadísticas BCR'!BS$5,BCR!$A:$A,0),MATCH('Estadísticas BCR'!$B86,BCR!$1:$1,0))),AVERAGE(#REF!)),"")</f>
        <v>0</v>
      </c>
      <c r="BT86" s="59">
        <f>+IFERROR(IF(ISTEXT(BT$5)=FALSE,(INDEX(BCR!$1:$1048576,MATCH('Estadísticas BCR'!BT$5,BCR!$A:$A,0),MATCH('Estadísticas BCR'!$B86,BCR!$1:$1,0))),AVERAGE(#REF!)),"")</f>
        <v>0</v>
      </c>
      <c r="BU86" s="59">
        <f>+IFERROR(IF(ISTEXT(BU$5)=FALSE,(INDEX(BCR!$1:$1048576,MATCH('Estadísticas BCR'!BU$5,BCR!$A:$A,0),MATCH('Estadísticas BCR'!$B86,BCR!$1:$1,0))),AVERAGE(#REF!)),"")</f>
        <v>0</v>
      </c>
      <c r="BV86" s="59">
        <f>+IFERROR(IF(ISTEXT(BV$5)=FALSE,(INDEX(BCR!$1:$1048576,MATCH('Estadísticas BCR'!BV$5,BCR!$A:$A,0),MATCH('Estadísticas BCR'!$B86,BCR!$1:$1,0))),AVERAGE(#REF!)),"")</f>
        <v>0</v>
      </c>
      <c r="BW86" s="59">
        <f>+IFERROR(IF(ISTEXT(BW$5)=FALSE,(INDEX(BCR!$1:$1048576,MATCH('Estadísticas BCR'!BW$5,BCR!$A:$A,0),MATCH('Estadísticas BCR'!$B86,BCR!$1:$1,0))),AVERAGE(#REF!)),"")</f>
        <v>0</v>
      </c>
      <c r="BX86" s="59">
        <f>+IFERROR(IF(ISTEXT(BX$5)=FALSE,(INDEX(BCR!$1:$1048576,MATCH('Estadísticas BCR'!BX$5,BCR!$A:$A,0),MATCH('Estadísticas BCR'!$B86,BCR!$1:$1,0))),AVERAGE(#REF!)),"")</f>
        <v>0</v>
      </c>
      <c r="BY86" s="59">
        <f>+IFERROR(IF(ISTEXT(BY$5)=FALSE,(INDEX(BCR!$1:$1048576,MATCH('Estadísticas BCR'!BY$5,BCR!$A:$A,0),MATCH('Estadísticas BCR'!$B86,BCR!$1:$1,0))),AVERAGE(#REF!)),"")</f>
        <v>0</v>
      </c>
      <c r="BZ86" s="59">
        <f>+IFERROR(IF(ISTEXT(BZ$5)=FALSE,(INDEX(BCR!$1:$1048576,MATCH('Estadísticas BCR'!BZ$5,BCR!$A:$A,0),MATCH('Estadísticas BCR'!$B86,BCR!$1:$1,0))),AVERAGE(#REF!)),"")</f>
        <v>0</v>
      </c>
      <c r="CA86" s="59">
        <f>+IFERROR(IF(ISTEXT(CA$5)=FALSE,(INDEX(BCR!$1:$1048576,MATCH('Estadísticas BCR'!CA$5,BCR!$A:$A,0),MATCH('Estadísticas BCR'!$B86,BCR!$1:$1,0))),AVERAGE(#REF!)),"")</f>
        <v>0</v>
      </c>
      <c r="CB86" s="59">
        <f>+IFERROR(IF(ISTEXT(CB$5)=FALSE,(INDEX(BCR!$1:$1048576,MATCH('Estadísticas BCR'!CB$5,BCR!$A:$A,0),MATCH('Estadísticas BCR'!$B86,BCR!$1:$1,0))),AVERAGE(#REF!)),"")</f>
        <v>0</v>
      </c>
      <c r="CC86" s="60">
        <f>+IFERROR(IF(ISTEXT(CC$5)=FALSE,(INDEX(BCR!$1:$1048576,MATCH('Estadísticas BCR'!CC$5,BCR!$A:$A,0),MATCH('Estadísticas BCR'!$B86,BCR!$1:$1,0))),AVERAGE(BQ86:CB86)),"")</f>
        <v>0</v>
      </c>
      <c r="CD86" s="59">
        <f>+IFERROR(IF(ISTEXT(CD$5)=FALSE,(INDEX(BCR!$1:$1048576,MATCH('Estadísticas BCR'!CD$5,BCR!$A:$A,0),MATCH('Estadísticas BCR'!$B86,BCR!$1:$1,0))),AVERAGE(#REF!)),"")</f>
        <v>0</v>
      </c>
      <c r="CE86" s="59">
        <f>+IFERROR(IF(ISTEXT(CE$5)=FALSE,(INDEX(BCR!$1:$1048576,MATCH('Estadísticas BCR'!CE$5,BCR!$A:$A,0),MATCH('Estadísticas BCR'!$B86,BCR!$1:$1,0))),AVERAGE(#REF!)),"")</f>
        <v>0</v>
      </c>
      <c r="CF86" s="59">
        <f>+IFERROR(IF(ISTEXT(CF$5)=FALSE,(INDEX(BCR!$1:$1048576,MATCH('Estadísticas BCR'!CF$5,BCR!$A:$A,0),MATCH('Estadísticas BCR'!$B86,BCR!$1:$1,0))),AVERAGE(#REF!)),"")</f>
        <v>0</v>
      </c>
      <c r="CG86" s="59">
        <f>+IFERROR(IF(ISTEXT(CG$5)=FALSE,(INDEX(BCR!$1:$1048576,MATCH('Estadísticas BCR'!CG$5,BCR!$A:$A,0),MATCH('Estadísticas BCR'!$B86,BCR!$1:$1,0))),AVERAGE(#REF!)),"")</f>
        <v>0</v>
      </c>
      <c r="CH86" s="59">
        <f>+IFERROR(IF(ISTEXT(CH$5)=FALSE,(INDEX(BCR!$1:$1048576,MATCH('Estadísticas BCR'!CH$5,BCR!$A:$A,0),MATCH('Estadísticas BCR'!$B86,BCR!$1:$1,0))),AVERAGE(#REF!)),"")</f>
        <v>0</v>
      </c>
      <c r="CI86" s="59">
        <f>+IFERROR(IF(ISTEXT(CI$5)=FALSE,(INDEX(BCR!$1:$1048576,MATCH('Estadísticas BCR'!CI$5,BCR!$A:$A,0),MATCH('Estadísticas BCR'!$B86,BCR!$1:$1,0))),AVERAGE(#REF!)),"")</f>
        <v>0</v>
      </c>
      <c r="CJ86" s="59">
        <f>+IFERROR(IF(ISTEXT(CJ$5)=FALSE,(INDEX(BCR!$1:$1048576,MATCH('Estadísticas BCR'!CJ$5,BCR!$A:$A,0),MATCH('Estadísticas BCR'!$B86,BCR!$1:$1,0))),AVERAGE(#REF!)),"")</f>
        <v>0</v>
      </c>
      <c r="CK86" s="59">
        <f>+IFERROR(IF(ISTEXT(CK$5)=FALSE,(INDEX(BCR!$1:$1048576,MATCH('Estadísticas BCR'!CK$5,BCR!$A:$A,0),MATCH('Estadísticas BCR'!$B86,BCR!$1:$1,0))),AVERAGE(#REF!)),"")</f>
        <v>0</v>
      </c>
      <c r="CL86" s="59">
        <f>+IFERROR(IF(ISTEXT(CL$5)=FALSE,(INDEX(BCR!$1:$1048576,MATCH('Estadísticas BCR'!CL$5,BCR!$A:$A,0),MATCH('Estadísticas BCR'!$B86,BCR!$1:$1,0))),AVERAGE(#REF!)),"")</f>
        <v>0</v>
      </c>
      <c r="CM86" s="59">
        <f>+IFERROR(IF(ISTEXT(CM$5)=FALSE,(INDEX(BCR!$1:$1048576,MATCH('Estadísticas BCR'!CM$5,BCR!$A:$A,0),MATCH('Estadísticas BCR'!$B86,BCR!$1:$1,0))),AVERAGE(#REF!)),"")</f>
        <v>0</v>
      </c>
      <c r="CN86" s="59">
        <f>+IFERROR(IF(ISTEXT(CN$5)=FALSE,(INDEX(BCR!$1:$1048576,MATCH('Estadísticas BCR'!CN$5,BCR!$A:$A,0),MATCH('Estadísticas BCR'!$B86,BCR!$1:$1,0))),AVERAGE(#REF!)),"")</f>
        <v>0</v>
      </c>
      <c r="CO86" s="59">
        <f>+IFERROR(IF(ISTEXT(CO$5)=FALSE,(INDEX(BCR!$1:$1048576,MATCH('Estadísticas BCR'!CO$5,BCR!$A:$A,0),MATCH('Estadísticas BCR'!$B86,BCR!$1:$1,0))),AVERAGE(#REF!)),"")</f>
        <v>0</v>
      </c>
      <c r="CP86" s="60">
        <f>+IFERROR(IF(ISTEXT(CP$5)=FALSE,(INDEX(BCR!$1:$1048576,MATCH('Estadísticas BCR'!CP$5,BCR!$A:$A,0),MATCH('Estadísticas BCR'!$B86,BCR!$1:$1,0))),AVERAGE(CD86:CO86)),"")</f>
        <v>0</v>
      </c>
      <c r="CQ86" s="59">
        <f>+IFERROR(IF(ISTEXT(CQ$5)=FALSE,(INDEX(BCR!$1:$1048576,MATCH('Estadísticas BCR'!CQ$5,BCR!$A:$A,0),MATCH('Estadísticas BCR'!$B86,BCR!$1:$1,0))),AVERAGE(#REF!)),"")</f>
        <v>0</v>
      </c>
      <c r="CR86" s="59">
        <f>+IFERROR(IF(ISTEXT(CR$5)=FALSE,(INDEX(BCR!$1:$1048576,MATCH('Estadísticas BCR'!CR$5,BCR!$A:$A,0),MATCH('Estadísticas BCR'!$B86,BCR!$1:$1,0))),AVERAGE(#REF!)),"")</f>
        <v>0</v>
      </c>
      <c r="CS86" s="59">
        <f>+IFERROR(IF(ISTEXT(CS$5)=FALSE,(INDEX(BCR!$1:$1048576,MATCH('Estadísticas BCR'!CS$5,BCR!$A:$A,0),MATCH('Estadísticas BCR'!$B86,BCR!$1:$1,0))),AVERAGE(#REF!)),"")</f>
        <v>0</v>
      </c>
      <c r="CT86" s="59">
        <f>+IFERROR(IF(ISTEXT(CT$5)=FALSE,(INDEX(BCR!$1:$1048576,MATCH('Estadísticas BCR'!CT$5,BCR!$A:$A,0),MATCH('Estadísticas BCR'!$B86,BCR!$1:$1,0))),AVERAGE(#REF!)),"")</f>
        <v>0</v>
      </c>
      <c r="CU86" s="59">
        <f>+IFERROR(IF(ISTEXT(CU$5)=FALSE,(INDEX(BCR!$1:$1048576,MATCH('Estadísticas BCR'!CU$5,BCR!$A:$A,0),MATCH('Estadísticas BCR'!$B86,BCR!$1:$1,0))),AVERAGE(#REF!)),"")</f>
        <v>0</v>
      </c>
      <c r="CV86" s="59">
        <f>+IFERROR(IF(ISTEXT(CV$5)=FALSE,(INDEX(BCR!$1:$1048576,MATCH('Estadísticas BCR'!CV$5,BCR!$A:$A,0),MATCH('Estadísticas BCR'!$B86,BCR!$1:$1,0))),AVERAGE(#REF!)),"")</f>
        <v>0</v>
      </c>
      <c r="CW86" s="59">
        <f>+IFERROR(IF(ISTEXT(CW$5)=FALSE,(INDEX(BCR!$1:$1048576,MATCH('Estadísticas BCR'!CW$5,BCR!$A:$A,0),MATCH('Estadísticas BCR'!$B86,BCR!$1:$1,0))),AVERAGE(#REF!)),"")</f>
        <v>0</v>
      </c>
      <c r="CX86" s="59">
        <f>+IFERROR(IF(ISTEXT(CX$5)=FALSE,(INDEX(BCR!$1:$1048576,MATCH('Estadísticas BCR'!CX$5,BCR!$A:$A,0),MATCH('Estadísticas BCR'!$B86,BCR!$1:$1,0))),AVERAGE(#REF!)),"")</f>
        <v>0</v>
      </c>
      <c r="CY86" s="59">
        <f>+IFERROR(IF(ISTEXT(CY$5)=FALSE,(INDEX(BCR!$1:$1048576,MATCH('Estadísticas BCR'!CY$5,BCR!$A:$A,0),MATCH('Estadísticas BCR'!$B86,BCR!$1:$1,0))),AVERAGE(#REF!)),"")</f>
        <v>0</v>
      </c>
      <c r="CZ86" s="59">
        <f>+IFERROR(IF(ISTEXT(CZ$5)=FALSE,(INDEX(BCR!$1:$1048576,MATCH('Estadísticas BCR'!CZ$5,BCR!$A:$A,0),MATCH('Estadísticas BCR'!$B86,BCR!$1:$1,0))),AVERAGE(A86:CY86)),"")</f>
        <v>0</v>
      </c>
      <c r="DA86" s="59">
        <f>+IFERROR(IF(ISTEXT(DA$5)=FALSE,(INDEX(BCR!$1:$1048576,MATCH('Estadísticas BCR'!DA$5,BCR!$A:$A,0),MATCH('Estadísticas BCR'!$B86,BCR!$1:$1,0))),AVERAGE(B86:CZ86)),"")</f>
        <v>0</v>
      </c>
      <c r="DB86" s="59">
        <f>+IFERROR(IF(ISTEXT(DB$5)=FALSE,(INDEX(BCR!$1:$1048576,MATCH('Estadísticas BCR'!DB$5,BCR!$A:$A,0),MATCH('Estadísticas BCR'!$B86,BCR!$1:$1,0))),AVERAGE(C86:DA86)),"")</f>
        <v>0</v>
      </c>
      <c r="DC86" s="60">
        <f>+IFERROR(IF(ISTEXT(DC$5)=FALSE,(INDEX(BCR!$1:$1048576,MATCH('Estadísticas BCR'!DC$5,BCR!$A:$A,0),MATCH('Estadísticas BCR'!$B86,BCR!$1:$1,0))),AVERAGE(CQ86:DB86)),"")</f>
        <v>0</v>
      </c>
      <c r="DD86" s="59">
        <f>+IFERROR(IF(ISTEXT(DD$5)=FALSE,(INDEX(BCR!$1:$1048576,MATCH('Estadísticas BCR'!DD$5,BCR!$A:$A,0),MATCH('Estadísticas BCR'!$B86,BCR!$1:$1,0))),AVERAGE(CR86:DC86)),"")</f>
        <v>0</v>
      </c>
      <c r="DE86" s="59">
        <f>+IFERROR(IF(ISTEXT(DE$5)=FALSE,(INDEX(BCR!$1:$1048576,MATCH('Estadísticas BCR'!DE$5,BCR!$A:$A,0),MATCH('Estadísticas BCR'!$B86,BCR!$1:$1,0))),AVERAGE(CS86:DD86)),"")</f>
        <v>0</v>
      </c>
      <c r="DF86" s="59">
        <f>+IFERROR(IF(ISTEXT(DF$5)=FALSE,(INDEX(BCR!$1:$1048576,MATCH('Estadísticas BCR'!DF$5,BCR!$A:$A,0),MATCH('Estadísticas BCR'!$B86,BCR!$1:$1,0))),AVERAGE(CT86:DE86)),"")</f>
        <v>0</v>
      </c>
      <c r="DG86" s="59">
        <f>+IFERROR(IF(ISTEXT(DG$5)=FALSE,(INDEX(BCR!$1:$1048576,MATCH('Estadísticas BCR'!DG$5,BCR!$A:$A,0),MATCH('Estadísticas BCR'!$B86,BCR!$1:$1,0))),AVERAGE(CU86:DF86)),"")</f>
        <v>0</v>
      </c>
      <c r="DH86" s="59">
        <f>+IFERROR(IF(ISTEXT(DH$5)=FALSE,(INDEX(BCR!$1:$1048576,MATCH('Estadísticas BCR'!DH$5,BCR!$A:$A,0),MATCH('Estadísticas BCR'!$B86,BCR!$1:$1,0))),AVERAGE(CV86:DG86)),"")</f>
        <v>0</v>
      </c>
      <c r="DI86" s="59">
        <f>+IFERROR(IF(ISTEXT(DI$5)=FALSE,(INDEX(BCR!$1:$1048576,MATCH('Estadísticas BCR'!DI$5,BCR!$A:$A,0),MATCH('Estadísticas BCR'!$B86,BCR!$1:$1,0))),AVERAGE(CW86:DH86)),"")</f>
        <v>0</v>
      </c>
      <c r="DJ86" s="59">
        <f>+IFERROR(IF(ISTEXT(DJ$5)=FALSE,(INDEX(BCR!$1:$1048576,MATCH('Estadísticas BCR'!DJ$5,BCR!$A:$A,0),MATCH('Estadísticas BCR'!$B86,BCR!$1:$1,0))),AVERAGE(CX86:DI86)),"")</f>
        <v>0</v>
      </c>
      <c r="DK86" s="59">
        <f>+IFERROR(IF(ISTEXT(DK$5)=FALSE,(INDEX(BCR!$1:$1048576,MATCH('Estadísticas BCR'!DK$5,BCR!$A:$A,0),MATCH('Estadísticas BCR'!$B86,BCR!$1:$1,0))),AVERAGE(CY86:DJ86)),"")</f>
        <v>0</v>
      </c>
      <c r="DL86" s="59">
        <f>+IFERROR(IF(ISTEXT(DL$5)=FALSE,(INDEX(BCR!$1:$1048576,MATCH('Estadísticas BCR'!DL$5,BCR!$A:$A,0),MATCH('Estadísticas BCR'!$B86,BCR!$1:$1,0))),AVERAGE(CZ86:DK86)),"")</f>
        <v>0</v>
      </c>
      <c r="DM86" s="59">
        <f>+IFERROR(IF(ISTEXT(DM$5)=FALSE,(INDEX(BCR!$1:$1048576,MATCH('Estadísticas BCR'!DM$5,BCR!$A:$A,0),MATCH('Estadísticas BCR'!$B86,BCR!$1:$1,0))),AVERAGE(DA86:DL86)),"")</f>
        <v>0</v>
      </c>
      <c r="DN86" s="59">
        <f>+IFERROR(IF(ISTEXT(DN$5)=FALSE,(INDEX(BCR!$1:$1048576,MATCH('Estadísticas BCR'!DN$5,BCR!$A:$A,0),MATCH('Estadísticas BCR'!$B86,BCR!$1:$1,0))),AVERAGE(DB86:DM86)),"")</f>
        <v>0</v>
      </c>
      <c r="DO86" s="59">
        <f>+IFERROR(IF(ISTEXT(DO$5)=FALSE,(INDEX(BCR!$1:$1048576,MATCH('Estadísticas BCR'!DO$5,BCR!$A:$A,0),MATCH('Estadísticas BCR'!$B86,BCR!$1:$1,0))),AVERAGE(DC86:DN86)),"")</f>
        <v>0</v>
      </c>
      <c r="DP86" s="60">
        <f>+IFERROR(IF(ISTEXT(DP$5)=FALSE,(INDEX(BCR!$1:$1048576,MATCH('Estadísticas BCR'!DP$5,BCR!$A:$A,0),MATCH('Estadísticas BCR'!$B86,BCR!$1:$1,0))),AVERAGE(DD86:DO86)),"")</f>
        <v>0</v>
      </c>
      <c r="DQ86" s="59">
        <f>+IFERROR(IF(ISTEXT(DQ$5)=FALSE,(INDEX(BCR!$1:$1048576,MATCH('Estadísticas BCR'!DQ$5,BCR!$A:$A,0),MATCH('Estadísticas BCR'!$B86,BCR!$1:$1,0))),AVERAGE(DE86:DP86)),"")</f>
        <v>0</v>
      </c>
      <c r="DR86" s="59">
        <f>+IFERROR(IF(ISTEXT(DR$5)=FALSE,(INDEX(BCR!$1:$1048576,MATCH('Estadísticas BCR'!DR$5,BCR!$A:$A,0),MATCH('Estadísticas BCR'!$B86,BCR!$1:$1,0))),AVERAGE(DF86:DQ86)),"")</f>
        <v>0</v>
      </c>
      <c r="DS86" s="59">
        <f>+IFERROR(IF(ISTEXT(DS$5)=FALSE,(INDEX(BCR!$1:$1048576,MATCH('Estadísticas BCR'!DS$5,BCR!$A:$A,0),MATCH('Estadísticas BCR'!$B86,BCR!$1:$1,0))),AVERAGE(DG86:DR86)),"")</f>
        <v>0</v>
      </c>
      <c r="DT86" s="59">
        <f>+IFERROR(IF(ISTEXT(DT$5)=FALSE,(INDEX(BCR!$1:$1048576,MATCH('Estadísticas BCR'!DT$5,BCR!$A:$A,0),MATCH('Estadísticas BCR'!$B86,BCR!$1:$1,0))),AVERAGE(DH86:DS86)),"")</f>
        <v>0</v>
      </c>
      <c r="DU86" s="59">
        <f>+IFERROR(IF(ISTEXT(DU$5)=FALSE,(INDEX(BCR!$1:$1048576,MATCH('Estadísticas BCR'!DU$5,BCR!$A:$A,0),MATCH('Estadísticas BCR'!$B86,BCR!$1:$1,0))),AVERAGE(DI86:DT86)),"")</f>
        <v>0</v>
      </c>
      <c r="DV86" s="59">
        <f>+IFERROR(IF(ISTEXT(DV$5)=FALSE,(INDEX(BCR!$1:$1048576,MATCH('Estadísticas BCR'!DV$5,BCR!$A:$A,0),MATCH('Estadísticas BCR'!$B86,BCR!$1:$1,0))),AVERAGE(DJ86:DU86)),"")</f>
        <v>0</v>
      </c>
      <c r="DW86" s="59">
        <f>+IFERROR(IF(ISTEXT(DW$5)=FALSE,(INDEX(BCR!$1:$1048576,MATCH('Estadísticas BCR'!DW$5,BCR!$A:$A,0),MATCH('Estadísticas BCR'!$B86,BCR!$1:$1,0))),AVERAGE(DK86:DV86)),"")</f>
        <v>0</v>
      </c>
      <c r="DX86" s="59">
        <f>+IFERROR(IF(ISTEXT(DX$5)=FALSE,(INDEX(BCR!$1:$1048576,MATCH('Estadísticas BCR'!DX$5,BCR!$A:$A,0),MATCH('Estadísticas BCR'!$B86,BCR!$1:$1,0))),AVERAGE(DL86:DW86)),"")</f>
        <v>0</v>
      </c>
      <c r="DY86" s="59">
        <f>+IFERROR(IF(ISTEXT(DY$5)=FALSE,(INDEX(BCR!$1:$1048576,MATCH('Estadísticas BCR'!DY$5,BCR!$A:$A,0),MATCH('Estadísticas BCR'!$B86,BCR!$1:$1,0))),AVERAGE(DM86:DX86)),"")</f>
        <v>0</v>
      </c>
      <c r="DZ86" s="59">
        <f>+IFERROR(IF(ISTEXT(DZ$5)=FALSE,(INDEX(BCR!$1:$1048576,MATCH('Estadísticas BCR'!DZ$5,BCR!$A:$A,0),MATCH('Estadísticas BCR'!$B86,BCR!$1:$1,0))),AVERAGE(DN86:DY86)),"")</f>
        <v>0</v>
      </c>
      <c r="EA86" s="59">
        <f>+IFERROR(IF(ISTEXT(EA$5)=FALSE,(INDEX(BCR!$1:$1048576,MATCH('Estadísticas BCR'!EA$5,BCR!$A:$A,0),MATCH('Estadísticas BCR'!$B86,BCR!$1:$1,0))),AVERAGE(DO86:DZ86)),"")</f>
        <v>0</v>
      </c>
      <c r="EB86" s="59">
        <f>+IFERROR(IF(ISTEXT(EB$5)=FALSE,(INDEX(BCR!$1:$1048576,MATCH('Estadísticas BCR'!EB$5,BCR!$A:$A,0),MATCH('Estadísticas BCR'!$B86,BCR!$1:$1,0))),AVERAGE(DP86:EA86)),"")</f>
        <v>0</v>
      </c>
      <c r="EC86" s="60">
        <f>+IFERROR(IF(ISTEXT(EC$5)=FALSE,(INDEX(BCR!$1:$1048576,MATCH('Estadísticas BCR'!EC$5,BCR!$A:$A,0),MATCH('Estadísticas BCR'!$B86,BCR!$1:$1,0))),AVERAGE(DQ86:EB86)),"")</f>
        <v>0</v>
      </c>
      <c r="ED86" s="59">
        <f>+IFERROR(IF(ISTEXT(ED$5)=FALSE,(INDEX(BCR!$1:$1048576,MATCH('Estadísticas BCR'!ED$5,BCR!$A:$A,0),MATCH('Estadísticas BCR'!$B86,BCR!$1:$1,0))),AVERAGE(DR86:EC86)),"")</f>
        <v>0</v>
      </c>
      <c r="EE86" s="59">
        <f>+IFERROR(IF(ISTEXT(EE$5)=FALSE,(INDEX(BCR!$1:$1048576,MATCH('Estadísticas BCR'!EE$5,BCR!$A:$A,0),MATCH('Estadísticas BCR'!$B86,BCR!$1:$1,0))),AVERAGE(DS86:ED86)),"")</f>
        <v>0</v>
      </c>
      <c r="EF86" s="59">
        <f>+IFERROR(IF(ISTEXT(EF$5)=FALSE,(INDEX(BCR!$1:$1048576,MATCH('Estadísticas BCR'!EF$5,BCR!$A:$A,0),MATCH('Estadísticas BCR'!$B86,BCR!$1:$1,0))),AVERAGE(DT86:EE86)),"")</f>
        <v>0</v>
      </c>
      <c r="EG86" s="59">
        <f>+IFERROR(IF(ISTEXT(EG$5)=FALSE,(INDEX(BCR!$1:$1048576,MATCH('Estadísticas BCR'!EG$5,BCR!$A:$A,0),MATCH('Estadísticas BCR'!$B86,BCR!$1:$1,0))),AVERAGE(DU86:EF86)),"")</f>
        <v>0</v>
      </c>
      <c r="EH86" s="59">
        <f>+IFERROR(IF(ISTEXT(EH$5)=FALSE,(INDEX(BCR!$1:$1048576,MATCH('Estadísticas BCR'!EH$5,BCR!$A:$A,0),MATCH('Estadísticas BCR'!$B86,BCR!$1:$1,0))),AVERAGE(DV86:EG86)),"")</f>
        <v>0</v>
      </c>
      <c r="EI86" s="59">
        <f>+IFERROR(IF(ISTEXT(EI$5)=FALSE,(INDEX(BCR!$1:$1048576,MATCH('Estadísticas BCR'!EI$5,BCR!$A:$A,0),MATCH('Estadísticas BCR'!$B86,BCR!$1:$1,0))),AVERAGE(DW86:EH86)),"")</f>
        <v>0</v>
      </c>
      <c r="EJ86" s="59">
        <f>+IFERROR(IF(ISTEXT(EJ$5)=FALSE,(INDEX(BCR!$1:$1048576,MATCH('Estadísticas BCR'!EJ$5,BCR!$A:$A,0),MATCH('Estadísticas BCR'!$B86,BCR!$1:$1,0))),AVERAGE(DX86:EI86)),"")</f>
        <v>0</v>
      </c>
      <c r="EK86" s="59">
        <f>+IFERROR(IF(ISTEXT(EK$5)=FALSE,(INDEX(BCR!$1:$1048576,MATCH('Estadísticas BCR'!EK$5,BCR!$A:$A,0),MATCH('Estadísticas BCR'!$B86,BCR!$1:$1,0))),AVERAGE(DY86:EJ86)),"")</f>
        <v>0</v>
      </c>
      <c r="EL86" s="59">
        <f>+IFERROR(IF(ISTEXT(EL$5)=FALSE,(INDEX(BCR!$1:$1048576,MATCH('Estadísticas BCR'!EL$5,BCR!$A:$A,0),MATCH('Estadísticas BCR'!$B86,BCR!$1:$1,0))),AVERAGE(DZ86:EK86)),"")</f>
        <v>0</v>
      </c>
      <c r="EM86" s="59">
        <f>+IFERROR(IF(ISTEXT(EM$5)=FALSE,(INDEX(BCR!$1:$1048576,MATCH('Estadísticas BCR'!EM$5,BCR!$A:$A,0),MATCH('Estadísticas BCR'!$B86,BCR!$1:$1,0))),AVERAGE(EA86:EL86)),"")</f>
        <v>0</v>
      </c>
      <c r="EN86" s="59">
        <f>+IFERROR(IF(ISTEXT(EN$5)=FALSE,(INDEX(BCR!$1:$1048576,MATCH('Estadísticas BCR'!EN$5,BCR!$A:$A,0),MATCH('Estadísticas BCR'!$B86,BCR!$1:$1,0))),AVERAGE(EB86:EM86)),"")</f>
        <v>0</v>
      </c>
      <c r="EO86" s="59">
        <f>+IFERROR(IF(ISTEXT(EO$5)=FALSE,(INDEX(BCR!$1:$1048576,MATCH('Estadísticas BCR'!EO$5,BCR!$A:$A,0),MATCH('Estadísticas BCR'!$B86,BCR!$1:$1,0))),AVERAGE(EC86:EN86)),"")</f>
        <v>0</v>
      </c>
      <c r="EP86" s="60">
        <f>+IFERROR(IF(ISTEXT(EP$5)=FALSE,(INDEX(BCR!$1:$1048576,MATCH('Estadísticas BCR'!EP$5,BCR!$A:$A,0),MATCH('Estadísticas BCR'!$B86,BCR!$1:$1,0))),AVERAGE(ED86:EO86)),"")</f>
        <v>0</v>
      </c>
      <c r="EQ86" s="59">
        <f>+IFERROR(IF(ISTEXT(EQ$5)=FALSE,(INDEX(BCR!$1:$1048576,MATCH('Estadísticas BCR'!EQ$5,BCR!$A:$A,0),MATCH('Estadísticas BCR'!$B86,BCR!$1:$1,0))),AVERAGE(EE86:EP86)),"")</f>
        <v>0</v>
      </c>
      <c r="ER86" s="59">
        <f>+IFERROR(IF(ISTEXT(ER$5)=FALSE,(INDEX(BCR!$1:$1048576,MATCH('Estadísticas BCR'!ER$5,BCR!$A:$A,0),MATCH('Estadísticas BCR'!$B86,BCR!$1:$1,0))),AVERAGE(EF86:EQ86)),"")</f>
        <v>0</v>
      </c>
      <c r="ES86" s="59">
        <f>+IFERROR(IF(ISTEXT(ES$5)=FALSE,(INDEX(BCR!$1:$1048576,MATCH('Estadísticas BCR'!ES$5,BCR!$A:$A,0),MATCH('Estadísticas BCR'!$B86,BCR!$1:$1,0))),AVERAGE(EG86:ER86)),"")</f>
        <v>0</v>
      </c>
      <c r="ET86" s="59">
        <f>+IFERROR(IF(ISTEXT(ET$5)=FALSE,(INDEX(BCR!$1:$1048576,MATCH('Estadísticas BCR'!ET$5,BCR!$A:$A,0),MATCH('Estadísticas BCR'!$B86,BCR!$1:$1,0))),AVERAGE(EH86:ES86)),"")</f>
        <v>0</v>
      </c>
      <c r="EU86" s="59">
        <f>+IFERROR(IF(ISTEXT(EU$5)=FALSE,(INDEX(BCR!$1:$1048576,MATCH('Estadísticas BCR'!EU$5,BCR!$A:$A,0),MATCH('Estadísticas BCR'!$B86,BCR!$1:$1,0))),AVERAGE(EI86:ET86)),"")</f>
        <v>0</v>
      </c>
      <c r="EV86" s="59">
        <f>+IFERROR(IF(ISTEXT(EV$5)=FALSE,(INDEX(BCR!$1:$1048576,MATCH('Estadísticas BCR'!EV$5,BCR!$A:$A,0),MATCH('Estadísticas BCR'!$B86,BCR!$1:$1,0))),AVERAGE(EJ86:EU86)),"")</f>
        <v>0</v>
      </c>
      <c r="EW86" s="59">
        <f>+IFERROR(IF(ISTEXT(EW$5)=FALSE,(INDEX(BCR!$1:$1048576,MATCH('Estadísticas BCR'!EW$5,BCR!$A:$A,0),MATCH('Estadísticas BCR'!$B86,BCR!$1:$1,0))),AVERAGE(EK86:EV86)),"")</f>
        <v>0</v>
      </c>
      <c r="EX86" s="59">
        <f>+IFERROR(IF(ISTEXT(EX$5)=FALSE,(INDEX(BCR!$1:$1048576,MATCH('Estadísticas BCR'!EX$5,BCR!$A:$A,0),MATCH('Estadísticas BCR'!$B86,BCR!$1:$1,0))),AVERAGE(EL86:EW86)),"")</f>
        <v>0</v>
      </c>
      <c r="EY86" s="59">
        <f>+IFERROR(IF(ISTEXT(EY$5)=FALSE,(INDEX(BCR!$1:$1048576,MATCH('Estadísticas BCR'!EY$5,BCR!$A:$A,0),MATCH('Estadísticas BCR'!$B86,BCR!$1:$1,0))),AVERAGE(EM86:EX86)),"")</f>
        <v>0</v>
      </c>
      <c r="EZ86" s="59">
        <f>+IFERROR(IF(ISTEXT(EZ$5)=FALSE,(INDEX(BCR!$1:$1048576,MATCH('Estadísticas BCR'!EZ$5,BCR!$A:$A,0),MATCH('Estadísticas BCR'!$B86,BCR!$1:$1,0))),AVERAGE(EN86:EY86)),"")</f>
        <v>0</v>
      </c>
      <c r="FA86" s="59">
        <f>+IFERROR(IF(ISTEXT(FA$5)=FALSE,(INDEX(BCR!$1:$1048576,MATCH('Estadísticas BCR'!FA$5,BCR!$A:$A,0),MATCH('Estadísticas BCR'!$B86,BCR!$1:$1,0))),AVERAGE(EO86:EZ86)),"")</f>
        <v>0</v>
      </c>
      <c r="FB86" s="59">
        <f>+IFERROR(IF(ISTEXT(FB$5)=FALSE,(INDEX(BCR!$1:$1048576,MATCH('Estadísticas BCR'!FB$5,BCR!$A:$A,0),MATCH('Estadísticas BCR'!$B86,BCR!$1:$1,0))),AVERAGE(EP86:FA86)),"")</f>
        <v>0</v>
      </c>
      <c r="FC86" s="60">
        <f>+IFERROR(IF(ISTEXT(FC$5)=FALSE,(INDEX(BCR!$1:$1048576,MATCH('Estadísticas BCR'!FC$5,BCR!$A:$A,0),MATCH('Estadísticas BCR'!$B86,BCR!$1:$1,0))),AVERAGE(EQ86:FB86)),"")</f>
        <v>0</v>
      </c>
      <c r="FD86" s="59">
        <f>+IFERROR(IF(ISTEXT(FD$5)=FALSE,(INDEX(BCR!$1:$1048576,MATCH('Estadísticas BCR'!FD$5,BCR!$A:$A,0),MATCH('Estadísticas BCR'!$B86,BCR!$1:$1,0))),AVERAGE(ER86:FC86)),"")</f>
        <v>0</v>
      </c>
      <c r="FE86" s="59">
        <f>+IFERROR(IF(ISTEXT(FE$5)=FALSE,(INDEX(BCR!$1:$1048576,MATCH('Estadísticas BCR'!FE$5,BCR!$A:$A,0),MATCH('Estadísticas BCR'!$B86,BCR!$1:$1,0))),AVERAGE(ES86:FD86)),"")</f>
        <v>0</v>
      </c>
      <c r="FF86" s="59">
        <f>+IFERROR(IF(ISTEXT(FF$5)=FALSE,(INDEX(BCR!$1:$1048576,MATCH('Estadísticas BCR'!FF$5,BCR!$A:$A,0),MATCH('Estadísticas BCR'!$B86,BCR!$1:$1,0))),AVERAGE(ET86:FE86)),"")</f>
        <v>0</v>
      </c>
      <c r="FG86" s="59">
        <f>+IFERROR(IF(ISTEXT(FG$5)=FALSE,(INDEX(BCR!$1:$1048576,MATCH('Estadísticas BCR'!FG$5,BCR!$A:$A,0),MATCH('Estadísticas BCR'!$B86,BCR!$1:$1,0))),AVERAGE(EU86:FF86)),"")</f>
        <v>0</v>
      </c>
      <c r="FH86" s="59">
        <f>+IFERROR(IF(ISTEXT(FH$5)=FALSE,(INDEX(BCR!$1:$1048576,MATCH('Estadísticas BCR'!FH$5,BCR!$A:$A,0),MATCH('Estadísticas BCR'!$B86,BCR!$1:$1,0))),AVERAGE(EV86:FG86)),"")</f>
        <v>0</v>
      </c>
      <c r="FI86" s="59">
        <f>+IFERROR(IF(ISTEXT(FI$5)=FALSE,(INDEX(BCR!$1:$1048576,MATCH('Estadísticas BCR'!FI$5,BCR!$A:$A,0),MATCH('Estadísticas BCR'!$B86,BCR!$1:$1,0))),AVERAGE(EW86:FH86)),"")</f>
        <v>0</v>
      </c>
      <c r="FJ86" s="59">
        <f>+IFERROR(IF(ISTEXT(FJ$5)=FALSE,(INDEX(BCR!$1:$1048576,MATCH('Estadísticas BCR'!FJ$5,BCR!$A:$A,0),MATCH('Estadísticas BCR'!$B86,BCR!$1:$1,0))),AVERAGE(EX86:FI86)),"")</f>
        <v>0</v>
      </c>
      <c r="FK86" s="59">
        <f>+IFERROR(IF(ISTEXT(FK$5)=FALSE,(INDEX(BCR!$1:$1048576,MATCH('Estadísticas BCR'!FK$5,BCR!$A:$A,0),MATCH('Estadísticas BCR'!$B86,BCR!$1:$1,0))),AVERAGE(EY86:FJ86)),"")</f>
        <v>0</v>
      </c>
      <c r="FL86" s="59">
        <f>+IFERROR(IF(ISTEXT(FL$5)=FALSE,(INDEX(BCR!$1:$1048576,MATCH('Estadísticas BCR'!FL$5,BCR!$A:$A,0),MATCH('Estadísticas BCR'!$B86,BCR!$1:$1,0))),AVERAGE(EZ86:FK86)),"")</f>
        <v>0</v>
      </c>
      <c r="FM86" s="59">
        <f>+IFERROR(IF(ISTEXT(FM$5)=FALSE,(INDEX(BCR!$1:$1048576,MATCH('Estadísticas BCR'!FM$5,BCR!$A:$A,0),MATCH('Estadísticas BCR'!$B86,BCR!$1:$1,0))),AVERAGE(FA86:FL86)),"")</f>
        <v>0</v>
      </c>
      <c r="FN86" s="59">
        <f>+IFERROR(IF(ISTEXT(FN$5)=FALSE,(INDEX(BCR!$1:$1048576,MATCH('Estadísticas BCR'!FN$5,BCR!$A:$A,0),MATCH('Estadísticas BCR'!$B86,BCR!$1:$1,0))),AVERAGE(FB86:FM86)),"")</f>
        <v>0</v>
      </c>
      <c r="FO86" s="59">
        <f>+IFERROR(IF(ISTEXT(FO$5)=FALSE,(INDEX(BCR!$1:$1048576,MATCH('Estadísticas BCR'!FO$5,BCR!$A:$A,0),MATCH('Estadísticas BCR'!$B86,BCR!$1:$1,0))),AVERAGE(FC86:FN86)),"")</f>
        <v>0</v>
      </c>
      <c r="FP86" s="60">
        <f>+IFERROR(IF(ISTEXT(FP$5)=FALSE,(INDEX(BCR!$1:$1048576,MATCH('Estadísticas BCR'!FP$5,BCR!$A:$A,0),MATCH('Estadísticas BCR'!$B86,BCR!$1:$1,0))),AVERAGE(FD86:FO86)),"")</f>
        <v>0</v>
      </c>
      <c r="FQ86" s="59">
        <f>+IFERROR(IF(ISTEXT(FQ$5)=FALSE,(INDEX(BCR!$1:$1048576,MATCH('Estadísticas BCR'!FQ$5,BCR!$A:$A,0),MATCH('Estadísticas BCR'!$B86,BCR!$1:$1,0))),AVERAGE(FE86:FP86)),"")</f>
        <v>0</v>
      </c>
      <c r="FR86" s="59">
        <f>+IFERROR(IF(ISTEXT(FR$5)=FALSE,(INDEX(BCR!$1:$1048576,MATCH('Estadísticas BCR'!FR$5,BCR!$A:$A,0),MATCH('Estadísticas BCR'!$B86,BCR!$1:$1,0))),AVERAGE(FF86:FQ86)),"")</f>
        <v>0</v>
      </c>
      <c r="FS86" s="59">
        <f>+IFERROR(IF(ISTEXT(FS$5)=FALSE,(INDEX(BCR!$1:$1048576,MATCH('Estadísticas BCR'!FS$5,BCR!$A:$A,0),MATCH('Estadísticas BCR'!$B86,BCR!$1:$1,0))),AVERAGE(FG86:FR86)),"")</f>
        <v>0</v>
      </c>
      <c r="FT86" s="59">
        <f>+IFERROR(IF(ISTEXT(FT$5)=FALSE,(INDEX(BCR!$1:$1048576,MATCH('Estadísticas BCR'!FT$5,BCR!$A:$A,0),MATCH('Estadísticas BCR'!$B86,BCR!$1:$1,0))),AVERAGE(FH86:FS86)),"")</f>
        <v>0</v>
      </c>
      <c r="FU86" s="59">
        <f>+IFERROR(IF(ISTEXT(FU$5)=FALSE,(INDEX(BCR!$1:$1048576,MATCH('Estadísticas BCR'!FU$5,BCR!$A:$A,0),MATCH('Estadísticas BCR'!$B86,BCR!$1:$1,0))),AVERAGE(FI86:FT86)),"")</f>
        <v>0</v>
      </c>
      <c r="FV86" s="59">
        <f>+IFERROR(IF(ISTEXT(FV$5)=FALSE,(INDEX(BCR!$1:$1048576,MATCH('Estadísticas BCR'!FV$5,BCR!$A:$A,0),MATCH('Estadísticas BCR'!$B86,BCR!$1:$1,0))),AVERAGE(FJ86:FU86)),"")</f>
        <v>0</v>
      </c>
      <c r="FW86" s="59">
        <f>+IFERROR(IF(ISTEXT(FW$5)=FALSE,(INDEX(BCR!$1:$1048576,MATCH('Estadísticas BCR'!FW$5,BCR!$A:$A,0),MATCH('Estadísticas BCR'!$B86,BCR!$1:$1,0))),AVERAGE(FK86:FV86)),"")</f>
        <v>0</v>
      </c>
      <c r="FX86" s="59">
        <f>+IFERROR(IF(ISTEXT(FX$5)=FALSE,(INDEX(BCR!$1:$1048576,MATCH('Estadísticas BCR'!FX$5,BCR!$A:$A,0),MATCH('Estadísticas BCR'!$B86,BCR!$1:$1,0))),AVERAGE(FL86:FW86)),"")</f>
        <v>0</v>
      </c>
      <c r="FY86" s="59">
        <f>+IFERROR(IF(ISTEXT(FY$5)=FALSE,(INDEX(BCR!$1:$1048576,MATCH('Estadísticas BCR'!FY$5,BCR!$A:$A,0),MATCH('Estadísticas BCR'!$B86,BCR!$1:$1,0))),AVERAGE(FM86:FX86)),"")</f>
        <v>0</v>
      </c>
      <c r="FZ86" s="59">
        <f>+IFERROR(IF(ISTEXT(FZ$5)=FALSE,(INDEX(BCR!$1:$1048576,MATCH('Estadísticas BCR'!FZ$5,BCR!$A:$A,0),MATCH('Estadísticas BCR'!$B86,BCR!$1:$1,0))),AVERAGE(FN86:FY86)),"")</f>
        <v>0</v>
      </c>
      <c r="GA86" s="59">
        <f>+IFERROR(IF(ISTEXT(GA$5)=FALSE,(INDEX(BCR!$1:$1048576,MATCH('Estadísticas BCR'!GA$5,BCR!$A:$A,0),MATCH('Estadísticas BCR'!$B86,BCR!$1:$1,0))),AVERAGE(FO86:FZ86)),"")</f>
        <v>0</v>
      </c>
      <c r="GB86" s="59">
        <f>+IFERROR(IF(ISTEXT(GB$5)=FALSE,(INDEX(BCR!$1:$1048576,MATCH('Estadísticas BCR'!GB$5,BCR!$A:$A,0),MATCH('Estadísticas BCR'!$B86,BCR!$1:$1,0))),AVERAGE(FP86:GA86)),"")</f>
        <v>0</v>
      </c>
      <c r="GC86" s="60">
        <f>+IFERROR(IF(ISTEXT(GC$5)=FALSE,(INDEX(BCR!$1:$1048576,MATCH('Estadísticas BCR'!GC$5,BCR!$A:$A,0),MATCH('Estadísticas BCR'!$B86,BCR!$1:$1,0))),AVERAGE(FQ86:GB86)),"")</f>
        <v>0</v>
      </c>
      <c r="GD86" s="59">
        <f>+IFERROR(IF(ISTEXT(GD$5)=FALSE,(INDEX(BCR!$1:$1048576,MATCH('Estadísticas BCR'!GD$5,BCR!$A:$A,0),MATCH('Estadísticas BCR'!$B86,BCR!$1:$1,0))),AVERAGE(FR86:GC86)),"")</f>
        <v>0</v>
      </c>
      <c r="GE86" s="59">
        <f>+IFERROR(IF(ISTEXT(GE$5)=FALSE,(INDEX(BCR!$1:$1048576,MATCH('Estadísticas BCR'!GE$5,BCR!$A:$A,0),MATCH('Estadísticas BCR'!$B86,BCR!$1:$1,0))),AVERAGE(FS86:GD86)),"")</f>
        <v>0</v>
      </c>
      <c r="GF86" s="59">
        <f>+IFERROR(IF(ISTEXT(GF$5)=FALSE,(INDEX(BCR!$1:$1048576,MATCH('Estadísticas BCR'!GF$5,BCR!$A:$A,0),MATCH('Estadísticas BCR'!$B86,BCR!$1:$1,0))),AVERAGE(FT86:GE86)),"")</f>
        <v>0</v>
      </c>
      <c r="GG86" s="59">
        <f>+IFERROR(IF(ISTEXT(GG$5)=FALSE,(INDEX(BCR!$1:$1048576,MATCH('Estadísticas BCR'!GG$5,BCR!$A:$A,0),MATCH('Estadísticas BCR'!$B86,BCR!$1:$1,0))),AVERAGE(FU86:GF86)),"")</f>
        <v>0</v>
      </c>
      <c r="GH86" s="59">
        <f>+IFERROR(IF(ISTEXT(GH$5)=FALSE,(INDEX(BCR!$1:$1048576,MATCH('Estadísticas BCR'!GH$5,BCR!$A:$A,0),MATCH('Estadísticas BCR'!$B86,BCR!$1:$1,0))),AVERAGE(FV86:GG86)),"")</f>
        <v>0</v>
      </c>
      <c r="GI86" s="59">
        <f>+IFERROR(IF(ISTEXT(GI$5)=FALSE,(INDEX(BCR!$1:$1048576,MATCH('Estadísticas BCR'!GI$5,BCR!$A:$A,0),MATCH('Estadísticas BCR'!$B86,BCR!$1:$1,0))),AVERAGE(FW86:GH86)),"")</f>
        <v>0</v>
      </c>
      <c r="GJ86" s="59">
        <f>+IFERROR(IF(ISTEXT(GJ$5)=FALSE,(INDEX(BCR!$1:$1048576,MATCH('Estadísticas BCR'!GJ$5,BCR!$A:$A,0),MATCH('Estadísticas BCR'!$B86,BCR!$1:$1,0))),AVERAGE(FX86:GI86)),"")</f>
        <v>0</v>
      </c>
      <c r="GK86" s="59">
        <f>+IFERROR(IF(ISTEXT(GK$5)=FALSE,(INDEX(BCR!$1:$1048576,MATCH('Estadísticas BCR'!GK$5,BCR!$A:$A,0),MATCH('Estadísticas BCR'!$B86,BCR!$1:$1,0))),AVERAGE(FY86:GJ86)),"")</f>
        <v>0</v>
      </c>
      <c r="GL86" s="59">
        <f>+IFERROR(IF(ISTEXT(GL$5)=FALSE,(INDEX(BCR!$1:$1048576,MATCH('Estadísticas BCR'!GL$5,BCR!$A:$A,0),MATCH('Estadísticas BCR'!$B86,BCR!$1:$1,0))),AVERAGE(FZ86:GK86)),"")</f>
        <v>0</v>
      </c>
      <c r="GM86" s="59">
        <f>+IFERROR(IF(ISTEXT(GM$5)=FALSE,(INDEX(BCR!$1:$1048576,MATCH('Estadísticas BCR'!GM$5,BCR!$A:$A,0),MATCH('Estadísticas BCR'!$B86,BCR!$1:$1,0))),AVERAGE(GA86:GL86)),"")</f>
        <v>0</v>
      </c>
      <c r="GN86" s="59">
        <f>+IFERROR(IF(ISTEXT(GN$5)=FALSE,(INDEX(BCR!$1:$1048576,MATCH('Estadísticas BCR'!GN$5,BCR!$A:$A,0),MATCH('Estadísticas BCR'!$B86,BCR!$1:$1,0))),AVERAGE(GB86:GM86)),"")</f>
        <v>0</v>
      </c>
      <c r="GO86" s="59">
        <f>+IFERROR(IF(ISTEXT(GO$5)=FALSE,(INDEX(BCR!$1:$1048576,MATCH('Estadísticas BCR'!GO$5,BCR!$A:$A,0),MATCH('Estadísticas BCR'!$B86,BCR!$1:$1,0))),AVERAGE(GC86:GN86)),"")</f>
        <v>0</v>
      </c>
      <c r="GP86" s="60">
        <f>+IFERROR(IF(ISTEXT(GP$5)=FALSE,(INDEX(BCR!$1:$1048576,MATCH('Estadísticas BCR'!GP$5,BCR!$A:$A,0),MATCH('Estadísticas BCR'!$B86,BCR!$1:$1,0))),AVERAGE(GD86:GO86)),"")</f>
        <v>0</v>
      </c>
      <c r="GQ86" s="59">
        <f>+IFERROR(IF(ISTEXT(GQ$5)=FALSE,(INDEX(BCR!$1:$1048576,MATCH('Estadísticas BCR'!GQ$5,BCR!$A:$A,0),MATCH('Estadísticas BCR'!$B86,BCR!$1:$1,0))),AVERAGE(GE86:GP86)),"")</f>
        <v>0</v>
      </c>
      <c r="GR86" s="59">
        <f>+IFERROR(IF(ISTEXT(GR$5)=FALSE,(INDEX(BCR!$1:$1048576,MATCH('Estadísticas BCR'!GR$5,BCR!$A:$A,0),MATCH('Estadísticas BCR'!$B86,BCR!$1:$1,0))),AVERAGE(GF86:GQ86)),"")</f>
        <v>0</v>
      </c>
      <c r="GS86" s="59">
        <f>+IFERROR(IF(ISTEXT(GS$5)=FALSE,(INDEX(BCR!$1:$1048576,MATCH('Estadísticas BCR'!GS$5,BCR!$A:$A,0),MATCH('Estadísticas BCR'!$B86,BCR!$1:$1,0))),AVERAGE(GG86:GR86)),"")</f>
        <v>0</v>
      </c>
      <c r="GT86" s="59">
        <f>+IFERROR(IF(ISTEXT(GT$5)=FALSE,(INDEX(BCR!$1:$1048576,MATCH('Estadísticas BCR'!GT$5,BCR!$A:$A,0),MATCH('Estadísticas BCR'!$B86,BCR!$1:$1,0))),AVERAGE(GH86:GS86)),"")</f>
        <v>0</v>
      </c>
      <c r="GU86" s="59">
        <f>+IFERROR(IF(ISTEXT(GU$5)=FALSE,(INDEX(BCR!$1:$1048576,MATCH('Estadísticas BCR'!GU$5,BCR!$A:$A,0),MATCH('Estadísticas BCR'!$B86,BCR!$1:$1,0))),AVERAGE(GI86:GT86)),"")</f>
        <v>0</v>
      </c>
      <c r="GV86" s="59">
        <f>+IFERROR(IF(ISTEXT(GV$5)=FALSE,(INDEX(BCR!$1:$1048576,MATCH('Estadísticas BCR'!GV$5,BCR!$A:$A,0),MATCH('Estadísticas BCR'!$B86,BCR!$1:$1,0))),AVERAGE(GJ86:GU86)),"")</f>
        <v>0</v>
      </c>
      <c r="GW86" s="59">
        <f>+IFERROR(IF(ISTEXT(GW$5)=FALSE,(INDEX(BCR!$1:$1048576,MATCH('Estadísticas BCR'!GW$5,BCR!$A:$A,0),MATCH('Estadísticas BCR'!$B86,BCR!$1:$1,0))),AVERAGE(GK86:GV86)),"")</f>
        <v>0</v>
      </c>
      <c r="GX86" s="59">
        <f>+IFERROR(IF(ISTEXT(GX$5)=FALSE,(INDEX(BCR!$1:$1048576,MATCH('Estadísticas BCR'!GX$5,BCR!$A:$A,0),MATCH('Estadísticas BCR'!$B86,BCR!$1:$1,0))),AVERAGE(GL86:GW86)),"")</f>
        <v>0</v>
      </c>
      <c r="GY86" s="59">
        <f>+IFERROR(IF(ISTEXT(GY$5)=FALSE,(INDEX(BCR!$1:$1048576,MATCH('Estadísticas BCR'!GY$5,BCR!$A:$A,0),MATCH('Estadísticas BCR'!$B86,BCR!$1:$1,0))),AVERAGE(GM86:GX86)),"")</f>
        <v>0</v>
      </c>
      <c r="GZ86" s="59">
        <f>+IFERROR(IF(ISTEXT(GZ$5)=FALSE,(INDEX(BCR!$1:$1048576,MATCH('Estadísticas BCR'!GZ$5,BCR!$A:$A,0),MATCH('Estadísticas BCR'!$B86,BCR!$1:$1,0))),AVERAGE(GN86:GY86)),"")</f>
        <v>0</v>
      </c>
      <c r="HA86" s="59">
        <f>+IFERROR(IF(ISTEXT(HA$5)=FALSE,(INDEX(BCR!$1:$1048576,MATCH('Estadísticas BCR'!HA$5,BCR!$A:$A,0),MATCH('Estadísticas BCR'!$B86,BCR!$1:$1,0))),AVERAGE(GO86:GZ86)),"")</f>
        <v>0</v>
      </c>
      <c r="HB86" s="59">
        <f>+IFERROR(IF(ISTEXT(HB$5)=FALSE,(INDEX(BCR!$1:$1048576,MATCH('Estadísticas BCR'!HB$5,BCR!$A:$A,0),MATCH('Estadísticas BCR'!$B86,BCR!$1:$1,0))),AVERAGE(GP86:HA86)),"")</f>
        <v>0</v>
      </c>
      <c r="HC86" s="60">
        <f>+IFERROR(IF(ISTEXT(HC$5)=FALSE,(INDEX(BCR!$1:$1048576,MATCH('Estadísticas BCR'!HC$5,BCR!$A:$A,0),MATCH('Estadísticas BCR'!$B86,BCR!$1:$1,0))),AVERAGE(GQ86:HB86)),"")</f>
        <v>0</v>
      </c>
      <c r="HD86" s="59">
        <f>+IFERROR(IF(ISTEXT(HD$5)=FALSE,(INDEX(BCR!$1:$1048576,MATCH('Estadísticas BCR'!HD$5,BCR!$A:$A,0),MATCH('Estadísticas BCR'!$B86,BCR!$1:$1,0))),AVERAGE(GR86:HC86)),"")</f>
        <v>0</v>
      </c>
      <c r="HE86" s="59">
        <f>+IFERROR(IF(ISTEXT(HE$5)=FALSE,(INDEX(BCR!$1:$1048576,MATCH('Estadísticas BCR'!HE$5,BCR!$A:$A,0),MATCH('Estadísticas BCR'!$B86,BCR!$1:$1,0))),AVERAGE(GS86:HD86)),"")</f>
        <v>0</v>
      </c>
      <c r="HF86" s="59">
        <f>+IFERROR(IF(ISTEXT(HF$5)=FALSE,(INDEX(BCR!$1:$1048576,MATCH('Estadísticas BCR'!HF$5,BCR!$A:$A,0),MATCH('Estadísticas BCR'!$B86,BCR!$1:$1,0))),AVERAGE(GT86:HE86)),"")</f>
        <v>0</v>
      </c>
      <c r="HG86" s="59">
        <f>+IFERROR(IF(ISTEXT(HG$5)=FALSE,(INDEX(BCR!$1:$1048576,MATCH('Estadísticas BCR'!HG$5,BCR!$A:$A,0),MATCH('Estadísticas BCR'!$B86,BCR!$1:$1,0))),AVERAGE(GU86:HF86)),"")</f>
        <v>0</v>
      </c>
      <c r="HH86" s="59">
        <f>+IFERROR(IF(ISTEXT(HH$5)=FALSE,(INDEX(BCR!$1:$1048576,MATCH('Estadísticas BCR'!HH$5,BCR!$A:$A,0),MATCH('Estadísticas BCR'!$B86,BCR!$1:$1,0))),AVERAGE(GV86:HG86)),"")</f>
        <v>0</v>
      </c>
      <c r="HI86" s="59">
        <f>+IFERROR(IF(ISTEXT(HI$5)=FALSE,(INDEX(BCR!$1:$1048576,MATCH('Estadísticas BCR'!HI$5,BCR!$A:$A,0),MATCH('Estadísticas BCR'!$B86,BCR!$1:$1,0))),AVERAGE(GW86:HH86)),"")</f>
        <v>0</v>
      </c>
      <c r="HJ86" s="59">
        <f>+IFERROR(IF(ISTEXT(HJ$5)=FALSE,(INDEX(BCR!$1:$1048576,MATCH('Estadísticas BCR'!HJ$5,BCR!$A:$A,0),MATCH('Estadísticas BCR'!$B86,BCR!$1:$1,0))),AVERAGE(GX86:HI86)),"")</f>
        <v>0</v>
      </c>
      <c r="HK86" s="59">
        <f>+IFERROR(IF(ISTEXT(HK$5)=FALSE,(INDEX(BCR!$1:$1048576,MATCH('Estadísticas BCR'!HK$5,BCR!$A:$A,0),MATCH('Estadísticas BCR'!$B86,BCR!$1:$1,0))),AVERAGE(GY86:HJ86)),"")</f>
        <v>0</v>
      </c>
      <c r="HL86" s="59">
        <f>+IFERROR(IF(ISTEXT(HL$5)=FALSE,(INDEX(BCR!$1:$1048576,MATCH('Estadísticas BCR'!HL$5,BCR!$A:$A,0),MATCH('Estadísticas BCR'!$B86,BCR!$1:$1,0))),AVERAGE(GZ86:HK86)),"")</f>
        <v>0</v>
      </c>
      <c r="HM86" s="59">
        <f>+IFERROR(IF(ISTEXT(HM$5)=FALSE,(INDEX(BCR!$1:$1048576,MATCH('Estadísticas BCR'!HM$5,BCR!$A:$A,0),MATCH('Estadísticas BCR'!$B86,BCR!$1:$1,0))),AVERAGE(HA86:HL86)),"")</f>
        <v>0</v>
      </c>
      <c r="HN86" s="59">
        <f>+IFERROR(IF(ISTEXT(HN$5)=FALSE,(INDEX(BCR!$1:$1048576,MATCH('Estadísticas BCR'!HN$5,BCR!$A:$A,0),MATCH('Estadísticas BCR'!$B86,BCR!$1:$1,0))),AVERAGE(HB86:HM86)),"")</f>
        <v>0</v>
      </c>
      <c r="HO86" s="59">
        <f>+IFERROR(IF(ISTEXT(HO$5)=FALSE,(INDEX(BCR!$1:$1048576,MATCH('Estadísticas BCR'!HO$5,BCR!$A:$A,0),MATCH('Estadísticas BCR'!$B86,BCR!$1:$1,0))),AVERAGE(HC86:HN86)),"")</f>
        <v>0</v>
      </c>
      <c r="HP86" s="60">
        <f>+IFERROR(IF(ISTEXT(HP$5)=FALSE,(INDEX(BCR!$1:$1048576,MATCH('Estadísticas BCR'!HP$5,BCR!$A:$A,0),MATCH('Estadísticas BCR'!$B86,BCR!$1:$1,0))),AVERAGE(HD86:HO86)),"")</f>
        <v>0</v>
      </c>
      <c r="HQ86" s="59">
        <f>+IFERROR(IF(ISTEXT(HQ$5)=FALSE,(INDEX(BCR!$1:$1048576,MATCH('Estadísticas BCR'!HQ$5,BCR!$A:$A,0),MATCH('Estadísticas BCR'!$B86,BCR!$1:$1,0))),AVERAGE(HE86:HP86)),"")</f>
        <v>0</v>
      </c>
      <c r="HR86" s="59">
        <f>+IFERROR(IF(ISTEXT(HR$5)=FALSE,(INDEX(BCR!$1:$1048576,MATCH('Estadísticas BCR'!HR$5,BCR!$A:$A,0),MATCH('Estadísticas BCR'!$B86,BCR!$1:$1,0))),AVERAGE(HF86:HQ86)),"")</f>
        <v>0</v>
      </c>
      <c r="HS86" s="59">
        <f>+IFERROR(IF(ISTEXT(HS$5)=FALSE,(INDEX(BCR!$1:$1048576,MATCH('Estadísticas BCR'!HS$5,BCR!$A:$A,0),MATCH('Estadísticas BCR'!$B86,BCR!$1:$1,0))),AVERAGE(HG86:HR86)),"")</f>
        <v>0</v>
      </c>
      <c r="HT86" s="59">
        <f>+IFERROR(IF(ISTEXT(HT$5)=FALSE,(INDEX(BCR!$1:$1048576,MATCH('Estadísticas BCR'!HT$5,BCR!$A:$A,0),MATCH('Estadísticas BCR'!$B86,BCR!$1:$1,0))),AVERAGE(HH86:HS86)),"")</f>
        <v>0</v>
      </c>
      <c r="HU86" s="59">
        <f>+IFERROR(IF(ISTEXT(HU$5)=FALSE,(INDEX(BCR!$1:$1048576,MATCH('Estadísticas BCR'!HU$5,BCR!$A:$A,0),MATCH('Estadísticas BCR'!$B86,BCR!$1:$1,0))),AVERAGE(HI86:HT86)),"")</f>
        <v>0</v>
      </c>
      <c r="HV86" s="59">
        <f>+IFERROR(IF(ISTEXT(HV$5)=FALSE,(INDEX(BCR!$1:$1048576,MATCH('Estadísticas BCR'!HV$5,BCR!$A:$A,0),MATCH('Estadísticas BCR'!$B86,BCR!$1:$1,0))),AVERAGE(HJ86:HU86)),"")</f>
        <v>0</v>
      </c>
      <c r="HW86" s="59">
        <f>+IFERROR(IF(ISTEXT(HW$5)=FALSE,(INDEX(BCR!$1:$1048576,MATCH('Estadísticas BCR'!HW$5,BCR!$A:$A,0),MATCH('Estadísticas BCR'!$B86,BCR!$1:$1,0))),AVERAGE(HK86:HV86)),"")</f>
        <v>0</v>
      </c>
      <c r="HX86" s="59">
        <f>+IFERROR(IF(ISTEXT(HX$5)=FALSE,(INDEX(BCR!$1:$1048576,MATCH('Estadísticas BCR'!HX$5,BCR!$A:$A,0),MATCH('Estadísticas BCR'!$B86,BCR!$1:$1,0))),AVERAGE(HL86:HW86)),"")</f>
        <v>0</v>
      </c>
      <c r="HY86" s="59">
        <f>+IFERROR(IF(ISTEXT(HY$5)=FALSE,(INDEX(BCR!$1:$1048576,MATCH('Estadísticas BCR'!HY$5,BCR!$A:$A,0),MATCH('Estadísticas BCR'!$B86,BCR!$1:$1,0))),AVERAGE(HM86:HX86)),"")</f>
        <v>0</v>
      </c>
      <c r="HZ86" s="59">
        <f>+IFERROR(IF(ISTEXT(HZ$5)=FALSE,(INDEX(BCR!$1:$1048576,MATCH('Estadísticas BCR'!HZ$5,BCR!$A:$A,0),MATCH('Estadísticas BCR'!$B86,BCR!$1:$1,0))),AVERAGE(HN86:HY86)),"")</f>
        <v>0</v>
      </c>
      <c r="IA86" s="59">
        <f>+IFERROR(IF(ISTEXT(IA$5)=FALSE,(INDEX(BCR!$1:$1048576,MATCH('Estadísticas BCR'!IA$5,BCR!$A:$A,0),MATCH('Estadísticas BCR'!$B86,BCR!$1:$1,0))),AVERAGE(HO86:HZ86)),"")</f>
        <v>0</v>
      </c>
      <c r="IB86" s="59">
        <f>+IFERROR(IF(ISTEXT(IB$5)=FALSE,(INDEX(BCR!$1:$1048576,MATCH('Estadísticas BCR'!IB$5,BCR!$A:$A,0),MATCH('Estadísticas BCR'!$B86,BCR!$1:$1,0))),AVERAGE(HP86:IA86)),"")</f>
        <v>0</v>
      </c>
      <c r="IC86" s="60">
        <f>+IFERROR(IF(ISTEXT(IC$5)=FALSE,(INDEX(BCR!$1:$1048576,MATCH('Estadísticas BCR'!IC$5,BCR!$A:$A,0),MATCH('Estadísticas BCR'!$B86,BCR!$1:$1,0))),AVERAGE(HQ86:IB86)),"")</f>
        <v>0</v>
      </c>
      <c r="ID86" s="59">
        <f>+IFERROR(IF(ISTEXT(ID$5)=FALSE,(INDEX(BCR!$1:$1048576,MATCH('Estadísticas BCR'!ID$5,BCR!$A:$A,0),MATCH('Estadísticas BCR'!$B86,BCR!$1:$1,0))),AVERAGE(HR86:IC86)),"")</f>
        <v>0</v>
      </c>
      <c r="IE86" s="59">
        <f>+IFERROR(IF(ISTEXT(IE$5)=FALSE,(INDEX(BCR!$1:$1048576,MATCH('Estadísticas BCR'!IE$5,BCR!$A:$A,0),MATCH('Estadísticas BCR'!$B86,BCR!$1:$1,0))),AVERAGE(HS86:ID86)),"")</f>
        <v>0</v>
      </c>
      <c r="IF86" s="59">
        <f>+IFERROR(IF(ISTEXT(IF$5)=FALSE,(INDEX(BCR!$1:$1048576,MATCH('Estadísticas BCR'!IF$5,BCR!$A:$A,0),MATCH('Estadísticas BCR'!$B86,BCR!$1:$1,0))),AVERAGE(HT86:IE86)),"")</f>
        <v>0</v>
      </c>
      <c r="IG86" s="59">
        <f>+IFERROR(IF(ISTEXT(IG$5)=FALSE,(INDEX(BCR!$1:$1048576,MATCH('Estadísticas BCR'!IG$5,BCR!$A:$A,0),MATCH('Estadísticas BCR'!$B86,BCR!$1:$1,0))),AVERAGE(HU86:IF86)),"")</f>
        <v>0</v>
      </c>
      <c r="IH86" s="59">
        <f>+IFERROR(IF(ISTEXT(IH$5)=FALSE,(INDEX(BCR!$1:$1048576,MATCH('Estadísticas BCR'!IH$5,BCR!$A:$A,0),MATCH('Estadísticas BCR'!$B86,BCR!$1:$1,0))),AVERAGE(HV86:IG86)),"")</f>
        <v>0</v>
      </c>
      <c r="II86" s="59">
        <f>+IFERROR(IF(ISTEXT(II$5)=FALSE,(INDEX(BCR!$1:$1048576,MATCH('Estadísticas BCR'!II$5,BCR!$A:$A,0),MATCH('Estadísticas BCR'!$B86,BCR!$1:$1,0))),AVERAGE(HW86:IH86)),"")</f>
        <v>0</v>
      </c>
      <c r="IJ86" s="59">
        <f>+IFERROR(IF(ISTEXT(IJ$5)=FALSE,(INDEX(BCR!$1:$1048576,MATCH('Estadísticas BCR'!IJ$5,BCR!$A:$A,0),MATCH('Estadísticas BCR'!$B86,BCR!$1:$1,0))),AVERAGE(HX86:II86)),"")</f>
        <v>0</v>
      </c>
      <c r="IK86" s="59">
        <f>+IFERROR(IF(ISTEXT(IK$5)=FALSE,(INDEX(BCR!$1:$1048576,MATCH('Estadísticas BCR'!IK$5,BCR!$A:$A,0),MATCH('Estadísticas BCR'!$B86,BCR!$1:$1,0))),AVERAGE(HY86:IJ86)),"")</f>
        <v>0</v>
      </c>
      <c r="IL86" s="59">
        <f>+IFERROR(IF(ISTEXT(IL$5)=FALSE,(INDEX(BCR!$1:$1048576,MATCH('Estadísticas BCR'!IL$5,BCR!$A:$A,0),MATCH('Estadísticas BCR'!$B86,BCR!$1:$1,0))),AVERAGE(HZ86:IK86)),"")</f>
        <v>0</v>
      </c>
      <c r="IM86" s="59">
        <f>+IFERROR(IF(ISTEXT(IM$5)=FALSE,(INDEX(BCR!$1:$1048576,MATCH('Estadísticas BCR'!IM$5,BCR!$A:$A,0),MATCH('Estadísticas BCR'!$B86,BCR!$1:$1,0))),AVERAGE(IA86:IL86)),"")</f>
        <v>0</v>
      </c>
      <c r="IN86" s="59">
        <f>+IFERROR(IF(ISTEXT(IN$5)=FALSE,(INDEX(BCR!$1:$1048576,MATCH('Estadísticas BCR'!IN$5,BCR!$A:$A,0),MATCH('Estadísticas BCR'!$B86,BCR!$1:$1,0))),AVERAGE(IB86:IM86)),"")</f>
        <v>0</v>
      </c>
      <c r="IO86" s="59">
        <f>+IFERROR(IF(ISTEXT(IO$5)=FALSE,(INDEX(BCR!$1:$1048576,MATCH('Estadísticas BCR'!IO$5,BCR!$A:$A,0),MATCH('Estadísticas BCR'!$B86,BCR!$1:$1,0))),AVERAGE(IC86:IN86)),"")</f>
        <v>0</v>
      </c>
      <c r="IP86" s="60">
        <f>+IFERROR(IF(ISTEXT(IP$5)=FALSE,(INDEX(BCR!$1:$1048576,MATCH('Estadísticas BCR'!IP$5,BCR!$A:$A,0),MATCH('Estadísticas BCR'!$B86,BCR!$1:$1,0))),AVERAGE(ID86:IO86)),"")</f>
        <v>0</v>
      </c>
      <c r="IQ86" s="59">
        <f>+IFERROR(IF(ISTEXT(IQ$5)=FALSE,(INDEX(BCR!$1:$1048576,MATCH('Estadísticas BCR'!IQ$5,BCR!$A:$A,0),MATCH('Estadísticas BCR'!$B86,BCR!$1:$1,0))),AVERAGE(IE86:IP86)),"")</f>
        <v>0</v>
      </c>
      <c r="IR86" s="59">
        <f>+IFERROR(IF(ISTEXT(IR$5)=FALSE,(INDEX(BCR!$1:$1048576,MATCH('Estadísticas BCR'!IR$5,BCR!$A:$A,0),MATCH('Estadísticas BCR'!$B86,BCR!$1:$1,0))),AVERAGE(IF86:IQ86)),"")</f>
        <v>0</v>
      </c>
      <c r="IS86" s="59">
        <f>+IFERROR(IF(ISTEXT(IS$5)=FALSE,(INDEX(BCR!$1:$1048576,MATCH('Estadísticas BCR'!IS$5,BCR!$A:$A,0),MATCH('Estadísticas BCR'!$B86,BCR!$1:$1,0))),AVERAGE(IG86:IR86)),"")</f>
        <v>0</v>
      </c>
      <c r="IT86" s="59">
        <f>+IFERROR(IF(ISTEXT(IT$5)=FALSE,(INDEX(BCR!$1:$1048576,MATCH('Estadísticas BCR'!IT$5,BCR!$A:$A,0),MATCH('Estadísticas BCR'!$B86,BCR!$1:$1,0))),AVERAGE(IH86:IS86)),"")</f>
        <v>0</v>
      </c>
      <c r="IU86" s="59">
        <f>+IFERROR(IF(ISTEXT(IU$5)=FALSE,(INDEX(BCR!$1:$1048576,MATCH('Estadísticas BCR'!IU$5,BCR!$A:$A,0),MATCH('Estadísticas BCR'!$B86,BCR!$1:$1,0))),AVERAGE(II86:IT86)),"")</f>
        <v>0</v>
      </c>
      <c r="IV86" s="59">
        <f>+IFERROR(IF(ISTEXT(IV$5)=FALSE,(INDEX(BCR!$1:$1048576,MATCH('Estadísticas BCR'!IV$5,BCR!$A:$A,0),MATCH('Estadísticas BCR'!$B86,BCR!$1:$1,0))),AVERAGE(IJ86:IU86)),"")</f>
        <v>0</v>
      </c>
      <c r="IW86" s="59">
        <f>+IFERROR(IF(ISTEXT(IW$5)=FALSE,(INDEX(BCR!$1:$1048576,MATCH('Estadísticas BCR'!IW$5,BCR!$A:$A,0),MATCH('Estadísticas BCR'!$B86,BCR!$1:$1,0))),AVERAGE(IK86:IV86)),"")</f>
        <v>0</v>
      </c>
      <c r="IX86" s="59">
        <f>+IFERROR(IF(ISTEXT(IX$5)=FALSE,(INDEX(BCR!$1:$1048576,MATCH('Estadísticas BCR'!IX$5,BCR!$A:$A,0),MATCH('Estadísticas BCR'!$B86,BCR!$1:$1,0))),AVERAGE(IL86:IW86)),"")</f>
        <v>0</v>
      </c>
      <c r="IY86" s="59">
        <f>+IFERROR(IF(ISTEXT(IY$5)=FALSE,(INDEX(BCR!$1:$1048576,MATCH('Estadísticas BCR'!IY$5,BCR!$A:$A,0),MATCH('Estadísticas BCR'!$B86,BCR!$1:$1,0))),AVERAGE(IM86:IX86)),"")</f>
        <v>0</v>
      </c>
      <c r="IZ86" s="59">
        <f>+IFERROR(IF(ISTEXT(IZ$5)=FALSE,(INDEX(BCR!$1:$1048576,MATCH('Estadísticas BCR'!IZ$5,BCR!$A:$A,0),MATCH('Estadísticas BCR'!$B86,BCR!$1:$1,0))),AVERAGE(IN86:IY86)),"")</f>
        <v>0</v>
      </c>
      <c r="JA86" s="59">
        <f>+IFERROR(IF(ISTEXT(JA$5)=FALSE,(INDEX(BCR!$1:$1048576,MATCH('Estadísticas BCR'!JA$5,BCR!$A:$A,0),MATCH('Estadísticas BCR'!$B86,BCR!$1:$1,0))),AVERAGE(IO86:IZ86)),"")</f>
        <v>0</v>
      </c>
      <c r="JB86" s="59">
        <f>+IFERROR(IF(ISTEXT(JB$5)=FALSE,(INDEX(BCR!$1:$1048576,MATCH('Estadísticas BCR'!JB$5,BCR!$A:$A,0),MATCH('Estadísticas BCR'!$B86,BCR!$1:$1,0))),AVERAGE(IP86:JA86)),"")</f>
        <v>0</v>
      </c>
      <c r="JC86" s="60">
        <f>+IFERROR(IF(ISTEXT(JC$5)=FALSE,(INDEX(BCR!$1:$1048576,MATCH('Estadísticas BCR'!JC$5,BCR!$A:$A,0),MATCH('Estadísticas BCR'!$B86,BCR!$1:$1,0))),AVERAGE(IQ86:JB86)),"")</f>
        <v>0</v>
      </c>
      <c r="JD86" s="59">
        <f>+IFERROR(IF(ISTEXT(JD$5)=FALSE,(INDEX(BCR!$1:$1048576,MATCH('Estadísticas BCR'!JD$5,BCR!$A:$A,0),MATCH('Estadísticas BCR'!$B86,BCR!$1:$1,0))),AVERAGE(IR86:JC86)),"")</f>
        <v>0</v>
      </c>
      <c r="JE86" s="59">
        <f>+IFERROR(IF(ISTEXT(JE$5)=FALSE,(INDEX(BCR!$1:$1048576,MATCH('Estadísticas BCR'!JE$5,BCR!$A:$A,0),MATCH('Estadísticas BCR'!$B86,BCR!$1:$1,0))),AVERAGE(IS86:JD86)),"")</f>
        <v>0</v>
      </c>
      <c r="JF86" s="59">
        <f>+IFERROR(IF(ISTEXT(JF$5)=FALSE,(INDEX(BCR!$1:$1048576,MATCH('Estadísticas BCR'!JF$5,BCR!$A:$A,0),MATCH('Estadísticas BCR'!$B86,BCR!$1:$1,0))),AVERAGE(IT86:JE86)),"")</f>
        <v>0</v>
      </c>
      <c r="JG86" s="59">
        <f>+IFERROR(IF(ISTEXT(JG$5)=FALSE,(INDEX(BCR!$1:$1048576,MATCH('Estadísticas BCR'!JG$5,BCR!$A:$A,0),MATCH('Estadísticas BCR'!$B86,BCR!$1:$1,0))),AVERAGE(IU86:JF86)),"")</f>
        <v>0</v>
      </c>
      <c r="JH86" s="59">
        <f>+IFERROR(IF(ISTEXT(JH$5)=FALSE,(INDEX(BCR!$1:$1048576,MATCH('Estadísticas BCR'!JH$5,BCR!$A:$A,0),MATCH('Estadísticas BCR'!$B86,BCR!$1:$1,0))),AVERAGE(IV86:JG86)),"")</f>
        <v>0</v>
      </c>
      <c r="JI86" s="59">
        <f>+IFERROR(IF(ISTEXT(JI$5)=FALSE,(INDEX(BCR!$1:$1048576,MATCH('Estadísticas BCR'!JI$5,BCR!$A:$A,0),MATCH('Estadísticas BCR'!$B86,BCR!$1:$1,0))),AVERAGE(IW86:JH86)),"")</f>
        <v>0</v>
      </c>
      <c r="JJ86" s="59">
        <f>+IFERROR(IF(ISTEXT(JJ$5)=FALSE,(INDEX(BCR!$1:$1048576,MATCH('Estadísticas BCR'!JJ$5,BCR!$A:$A,0),MATCH('Estadísticas BCR'!$B86,BCR!$1:$1,0))),AVERAGE(IX86:JI86)),"")</f>
        <v>0</v>
      </c>
      <c r="JK86" s="59">
        <f>+IFERROR(IF(ISTEXT(JK$5)=FALSE,(INDEX(BCR!$1:$1048576,MATCH('Estadísticas BCR'!JK$5,BCR!$A:$A,0),MATCH('Estadísticas BCR'!$B86,BCR!$1:$1,0))),AVERAGE(IY86:JJ86)),"")</f>
        <v>0</v>
      </c>
      <c r="JL86" s="59">
        <f>+IFERROR(IF(ISTEXT(JL$5)=FALSE,(INDEX(BCR!$1:$1048576,MATCH('Estadísticas BCR'!JL$5,BCR!$A:$A,0),MATCH('Estadísticas BCR'!$B86,BCR!$1:$1,0))),AVERAGE(IZ86:JK86)),"")</f>
        <v>0</v>
      </c>
      <c r="JM86" s="59">
        <f>+IFERROR(IF(ISTEXT(JM$5)=FALSE,(INDEX(BCR!$1:$1048576,MATCH('Estadísticas BCR'!JM$5,BCR!$A:$A,0),MATCH('Estadísticas BCR'!$B86,BCR!$1:$1,0))),AVERAGE(JA86:JL86)),"")</f>
        <v>46.825396825396801</v>
      </c>
      <c r="JN86" s="59">
        <f>+IFERROR(IF(ISTEXT(JN$5)=FALSE,(INDEX(BCR!$1:$1048576,MATCH('Estadísticas BCR'!JN$5,BCR!$A:$A,0),MATCH('Estadísticas BCR'!$B86,BCR!$1:$1,0))),AVERAGE(JB86:JM86)),"")</f>
        <v>54.216867469879503</v>
      </c>
      <c r="JO86" s="59">
        <f>+IFERROR(IF(ISTEXT(JO$5)=FALSE,(INDEX(BCR!$1:$1048576,MATCH('Estadísticas BCR'!JO$5,BCR!$A:$A,0),MATCH('Estadísticas BCR'!$B86,BCR!$1:$1,0))),AVERAGE(JC86:JN86)),"")</f>
        <v>52.0833333333333</v>
      </c>
      <c r="JP86" s="60">
        <f>+IFERROR(IF(ISTEXT(JP$5)=FALSE,(INDEX(BCR!$1:$1048576,MATCH('Estadísticas BCR'!JP$5,BCR!$A:$A,0),MATCH('Estadísticas BCR'!$B86,BCR!$1:$1,0))),AVERAGE(JD86:JO86)),"")</f>
        <v>12.760466469050803</v>
      </c>
      <c r="JQ86" s="59">
        <f>+IFERROR(IF(ISTEXT(JQ$5)=FALSE,(INDEX(BCR!$1:$1048576,MATCH('Estadísticas BCR'!JQ$5,BCR!$A:$A,0),MATCH('Estadísticas BCR'!$B86,BCR!$1:$1,0))),AVERAGE(JE86:JP86)),"")</f>
        <v>40</v>
      </c>
      <c r="JR86" s="59">
        <f>+IFERROR(IF(ISTEXT(JR$5)=FALSE,(INDEX(BCR!$1:$1048576,MATCH('Estadísticas BCR'!JR$5,BCR!$A:$A,0),MATCH('Estadísticas BCR'!$B86,BCR!$1:$1,0))),AVERAGE(JF86:JQ86)),"")</f>
        <v>35.7843137254902</v>
      </c>
      <c r="JS86" s="59">
        <f>+IFERROR(IF(ISTEXT(JS$5)=FALSE,(INDEX(BCR!$1:$1048576,MATCH('Estadísticas BCR'!JS$5,BCR!$A:$A,0),MATCH('Estadísticas BCR'!$B86,BCR!$1:$1,0))),AVERAGE(JG86:JR86)),"")</f>
        <v>44.705882352941202</v>
      </c>
      <c r="JT86" s="59">
        <f>+IFERROR(IF(ISTEXT(JT$5)=FALSE,(INDEX(BCR!$1:$1048576,MATCH('Estadísticas BCR'!JT$5,BCR!$A:$A,0),MATCH('Estadísticas BCR'!$B86,BCR!$1:$1,0))),AVERAGE(JH86:JS86)),"")</f>
        <v>36.931818181818201</v>
      </c>
      <c r="JU86" s="59">
        <f>+IFERROR(IF(ISTEXT(JU$5)=FALSE,(INDEX(BCR!$1:$1048576,MATCH('Estadísticas BCR'!JU$5,BCR!$A:$A,0),MATCH('Estadísticas BCR'!$B86,BCR!$1:$1,0))),AVERAGE(JI86:JT86)),"")</f>
        <v>50.574712643678197</v>
      </c>
      <c r="JV86" s="59">
        <f>+IFERROR(IF(ISTEXT(JV$5)=FALSE,(INDEX(BCR!$1:$1048576,MATCH('Estadísticas BCR'!JV$5,BCR!$A:$A,0),MATCH('Estadísticas BCR'!$B86,BCR!$1:$1,0))),AVERAGE(JJ86:JU86)),"")</f>
        <v>44.375</v>
      </c>
      <c r="JW86" s="59">
        <f>+IFERROR(IF(ISTEXT(JW$5)=FALSE,(INDEX(BCR!$1:$1048576,MATCH('Estadísticas BCR'!JW$5,BCR!$A:$A,0),MATCH('Estadísticas BCR'!$B86,BCR!$1:$1,0))),AVERAGE(JK86:JV86)),"")</f>
        <v>50</v>
      </c>
      <c r="JX86" s="59">
        <f>+IFERROR(IF(ISTEXT(JX$5)=FALSE,(INDEX(BCR!$1:$1048576,MATCH('Estadísticas BCR'!JX$5,BCR!$A:$A,0),MATCH('Estadísticas BCR'!$B86,BCR!$1:$1,0))),AVERAGE(JL86:JW86)),"")</f>
        <v>44.805194805194802</v>
      </c>
      <c r="JY86" s="59">
        <f>+IFERROR(IF(ISTEXT(JY$5)=FALSE,(INDEX(BCR!$1:$1048576,MATCH('Estadísticas BCR'!JY$5,BCR!$A:$A,0),MATCH('Estadísticas BCR'!$B86,BCR!$1:$1,0))),AVERAGE(JM86:JX86)),"")</f>
        <v>48.255813953488399</v>
      </c>
      <c r="JZ86" s="59">
        <f>+IFERROR(IF(ISTEXT(JZ$5)=FALSE,(INDEX(BCR!$1:$1048576,MATCH('Estadísticas BCR'!JZ$5,BCR!$A:$A,0),MATCH('Estadísticas BCR'!$B86,BCR!$1:$1,0))),AVERAGE(JN86:JY86)),"")</f>
        <v>44.594594594594597</v>
      </c>
      <c r="KA86" s="59">
        <f>+IFERROR(IF(ISTEXT(KA$5)=FALSE,(INDEX(BCR!$1:$1048576,MATCH('Estadísticas BCR'!KA$5,BCR!$A:$A,0),MATCH('Estadísticas BCR'!$B86,BCR!$1:$1,0))),AVERAGE(JO86:JZ86)),"")</f>
        <v>44.047619047619001</v>
      </c>
      <c r="KB86" s="59">
        <f>+IFERROR(IF(ISTEXT(KB$5)=FALSE,(INDEX(BCR!$1:$1048576,MATCH('Estadísticas BCR'!KB$5,BCR!$A:$A,0),MATCH('Estadísticas BCR'!$B86,BCR!$1:$1,0))),AVERAGE(JP86:KA86)),"")</f>
        <v>44.578313253011999</v>
      </c>
      <c r="KC86" s="60">
        <f>+IFERROR(IF(ISTEXT(KC$5)=FALSE,(INDEX(BCR!$1:$1048576,MATCH('Estadísticas BCR'!KC$5,BCR!$A:$A,0),MATCH('Estadísticas BCR'!$B86,BCR!$1:$1,0))),AVERAGE(JQ86:KB86)),"")</f>
        <v>44.054438546486381</v>
      </c>
      <c r="KD86" s="59">
        <f>+IFERROR(IF(ISTEXT(KD$5)=FALSE,(INDEX(BCR!$1:$1048576,MATCH('Estadísticas BCR'!KD$5,BCR!$A:$A,0),MATCH('Estadísticas BCR'!$B86,BCR!$1:$1,0))),AVERAGE(JR86:KC86)),"")</f>
        <v>47.826086956521699</v>
      </c>
      <c r="KE86" s="59">
        <f>+IFERROR(IF(ISTEXT(KE$5)=FALSE,(INDEX(BCR!$1:$1048576,MATCH('Estadísticas BCR'!KE$5,BCR!$A:$A,0),MATCH('Estadísticas BCR'!$B86,BCR!$1:$1,0))),AVERAGE(JS86:KD86)),"")</f>
        <v>53.365384615384599</v>
      </c>
      <c r="KF86" s="59">
        <f>+IFERROR(IF(ISTEXT(KF$5)=FALSE,(INDEX(BCR!$1:$1048576,MATCH('Estadísticas BCR'!KF$5,BCR!$A:$A,0),MATCH('Estadísticas BCR'!$B86,BCR!$1:$1,0))),AVERAGE(JT86:KE86)),"")</f>
        <v>48.598130841121502</v>
      </c>
      <c r="KG86" s="59">
        <f>+IFERROR(IF(ISTEXT(KG$5)=FALSE,(INDEX(BCR!$1:$1048576,MATCH('Estadísticas BCR'!KG$5,BCR!$A:$A,0),MATCH('Estadísticas BCR'!$B86,BCR!$1:$1,0))),AVERAGE(JU86:KF86)),"")</f>
        <v>52</v>
      </c>
      <c r="KH86" s="59">
        <f>+IFERROR(IF(ISTEXT(KH$5)=FALSE,(INDEX(BCR!$1:$1048576,MATCH('Estadísticas BCR'!KH$5,BCR!$A:$A,0),MATCH('Estadísticas BCR'!$B86,BCR!$1:$1,0))),AVERAGE(JV86:KG86)),"")</f>
        <v>48.076923076923102</v>
      </c>
      <c r="KI86" s="59">
        <f>+IFERROR(IF(ISTEXT(KI$5)=FALSE,(INDEX(BCR!$1:$1048576,MATCH('Estadísticas BCR'!KI$5,BCR!$A:$A,0),MATCH('Estadísticas BCR'!$B86,BCR!$1:$1,0))),AVERAGE(JW86:KH86)),"")</f>
        <v>49.504950495049499</v>
      </c>
      <c r="KJ86" s="59">
        <f>+IFERROR(IF(ISTEXT(KJ$5)=FALSE,(INDEX(BCR!$1:$1048576,MATCH('Estadísticas BCR'!KJ$5,BCR!$A:$A,0),MATCH('Estadísticas BCR'!$B86,BCR!$1:$1,0))),AVERAGE(JX86:KI86)),"")</f>
        <v>41.752577319587601</v>
      </c>
      <c r="KK86" s="59">
        <f>+IFERROR(IF(ISTEXT(KK$5)=FALSE,(INDEX(BCR!$1:$1048576,MATCH('Estadísticas BCR'!KK$5,BCR!$A:$A,0),MATCH('Estadísticas BCR'!$B86,BCR!$1:$1,0))),AVERAGE(JY86:KJ86)),"")</f>
        <v>45.238095238095198</v>
      </c>
      <c r="KL86" s="59">
        <f>+IFERROR(IF(ISTEXT(KL$5)=FALSE,(INDEX(BCR!$1:$1048576,MATCH('Estadísticas BCR'!KL$5,BCR!$A:$A,0),MATCH('Estadísticas BCR'!$B86,BCR!$1:$1,0))),AVERAGE(JZ86:KK86)),"")</f>
        <v>54.2016806722689</v>
      </c>
      <c r="KM86" s="59">
        <f>+IFERROR(IF(ISTEXT(KM$5)=FALSE,(INDEX(BCR!$1:$1048576,MATCH('Estadísticas BCR'!KM$5,BCR!$A:$A,0),MATCH('Estadísticas BCR'!$B86,BCR!$1:$1,0))),AVERAGE(KA86:KL86)),"")</f>
        <v>48.540145985401502</v>
      </c>
      <c r="KN86" s="59">
        <f>+IFERROR(IF(ISTEXT(KN$5)=FALSE,(INDEX(BCR!$1:$1048576,MATCH('Estadísticas BCR'!KN$5,BCR!$A:$A,0),MATCH('Estadísticas BCR'!$B86,BCR!$1:$1,0))),AVERAGE(KB86:KM86)),"")</f>
        <v>50</v>
      </c>
      <c r="KO86" s="59">
        <f>+IFERROR(IF(ISTEXT(KO$5)=FALSE,(INDEX(BCR!$1:$1048576,MATCH('Estadísticas BCR'!KO$5,BCR!$A:$A,0),MATCH('Estadísticas BCR'!$B86,BCR!$1:$1,0))),AVERAGE(KC86:KN86)),"")</f>
        <v>44.148936170212799</v>
      </c>
      <c r="KP86" s="60">
        <f>+IFERROR(IF(ISTEXT(KP$5)=FALSE,(INDEX(BCR!$1:$1048576,MATCH('Estadísticas BCR'!KP$5,BCR!$A:$A,0),MATCH('Estadísticas BCR'!$B86,BCR!$1:$1,0))),AVERAGE(KD86:KO86)),"")</f>
        <v>48.604409280880532</v>
      </c>
      <c r="KQ86" s="59">
        <f>+IFERROR(IF(ISTEXT(KQ$5)=FALSE,(INDEX(BCR!$1:$1048576,MATCH('Estadísticas BCR'!KQ$5,BCR!$A:$A,0),MATCH('Estadísticas BCR'!$B86,BCR!$1:$1,0))),AVERAGE(KE86:KP86)),"")</f>
        <v>26.1904761904762</v>
      </c>
      <c r="KR86" s="59">
        <f>+IFERROR(IF(ISTEXT(KR$5)=FALSE,(INDEX(BCR!$1:$1048576,MATCH('Estadísticas BCR'!KR$5,BCR!$A:$A,0),MATCH('Estadísticas BCR'!$B86,BCR!$1:$1,0))),AVERAGE(KF86:KQ86)),"")</f>
        <v>51.652892561983499</v>
      </c>
      <c r="KS86" s="59">
        <f>+IFERROR(IF(ISTEXT(KS$5)=FALSE,(INDEX(BCR!$1:$1048576,MATCH('Estadísticas BCR'!KS$5,BCR!$A:$A,0),MATCH('Estadísticas BCR'!$B86,BCR!$1:$1,0))),AVERAGE(KG86:KR86)),"")</f>
        <v>53.017241379310299</v>
      </c>
      <c r="KT86" s="59">
        <f>+IFERROR(IF(ISTEXT(KT$5)=FALSE,(INDEX(BCR!$1:$1048576,MATCH('Estadísticas BCR'!KT$5,BCR!$A:$A,0),MATCH('Estadísticas BCR'!$B86,BCR!$1:$1,0))),AVERAGE(KH86:KS86)),"")</f>
        <v>49.473684210526301</v>
      </c>
      <c r="KU86" s="59">
        <f>+IFERROR(IF(ISTEXT(KU$5)=FALSE,(INDEX(BCR!$1:$1048576,MATCH('Estadísticas BCR'!KU$5,BCR!$A:$A,0),MATCH('Estadísticas BCR'!$B86,BCR!$1:$1,0))),AVERAGE(KI86:KT86)),"")</f>
        <v>53.252032520325201</v>
      </c>
      <c r="KV86" s="59">
        <f>+IFERROR(IF(ISTEXT(KV$5)=FALSE,(INDEX(BCR!$1:$1048576,MATCH('Estadísticas BCR'!KV$5,BCR!$A:$A,0),MATCH('Estadísticas BCR'!$B86,BCR!$1:$1,0))),AVERAGE(KJ86:KU86)),"")</f>
        <v>54.065040650406502</v>
      </c>
      <c r="KW86" s="59">
        <f>+IFERROR(IF(ISTEXT(KW$5)=FALSE,(INDEX(BCR!$1:$1048576,MATCH('Estadísticas BCR'!KW$5,BCR!$A:$A,0),MATCH('Estadísticas BCR'!$B86,BCR!$1:$1,0))),AVERAGE(KK86:KV86)),"")</f>
        <v>50.8333333333333</v>
      </c>
      <c r="KX86" s="59">
        <f>+IFERROR(IF(ISTEXT(KX$5)=FALSE,(INDEX(BCR!$1:$1048576,MATCH('Estadísticas BCR'!KX$5,BCR!$A:$A,0),MATCH('Estadísticas BCR'!$B86,BCR!$1:$1,0))),AVERAGE(KL86:KW86)),"")</f>
        <v>54.198473282442698</v>
      </c>
      <c r="KY86" s="59">
        <f>+IFERROR(IF(ISTEXT(KY$5)=FALSE,(INDEX(BCR!$1:$1048576,MATCH('Estadísticas BCR'!KY$5,BCR!$A:$A,0),MATCH('Estadísticas BCR'!$B86,BCR!$1:$1,0))),AVERAGE(KM86:KX86)),"")</f>
        <v>49.1596638655462</v>
      </c>
      <c r="KZ86" s="59">
        <f>+IFERROR(IF(ISTEXT(KZ$5)=FALSE,(INDEX(BCR!$1:$1048576,MATCH('Estadísticas BCR'!KZ$5,BCR!$A:$A,0),MATCH('Estadísticas BCR'!$B86,BCR!$1:$1,0))),AVERAGE(KN86:KY86)),"")</f>
        <v>45.867768595041298</v>
      </c>
      <c r="LA86" s="59">
        <f>+IFERROR(IF(ISTEXT(LA$5)=FALSE,(INDEX(BCR!$1:$1048576,MATCH('Estadísticas BCR'!LA$5,BCR!$A:$A,0),MATCH('Estadísticas BCR'!$B86,BCR!$1:$1,0))),AVERAGE(KO86:KZ86)),"")</f>
        <v>48.015873015872998</v>
      </c>
      <c r="LB86" s="59">
        <f>+IFERROR(IF(ISTEXT(LB$5)=FALSE,(INDEX(BCR!$1:$1048576,MATCH('Estadísticas BCR'!LB$5,BCR!$A:$A,0),MATCH('Estadísticas BCR'!$B86,BCR!$1:$1,0))),AVERAGE(KP86:LA86)),"")</f>
        <v>41.025641025641001</v>
      </c>
      <c r="LC86" s="60">
        <f>+IFERROR(IF(ISTEXT(LC$5)=FALSE,(INDEX(BCR!$1:$1048576,MATCH('Estadísticas BCR'!LC$5,BCR!$A:$A,0),MATCH('Estadísticas BCR'!$B86,BCR!$1:$1,0))),AVERAGE(KQ86:LB86)),"")</f>
        <v>48.06267671924212</v>
      </c>
      <c r="LD86" s="59">
        <f>+IFERROR(IF(ISTEXT(LD$5)=FALSE,(INDEX(BCR!$1:$1048576,MATCH('Estadísticas BCR'!LD$5,BCR!$A:$A,0),MATCH('Estadísticas BCR'!$B86,BCR!$1:$1,0))),AVERAGE(KR86:LC86)),"")</f>
        <v>56.048387096774199</v>
      </c>
      <c r="LE86" s="59">
        <f>+IFERROR(IF(ISTEXT(LE$5)=FALSE,(INDEX(BCR!$1:$1048576,MATCH('Estadísticas BCR'!LE$5,BCR!$A:$A,0),MATCH('Estadísticas BCR'!$B86,BCR!$1:$1,0))),AVERAGE(KS86:LD86)),"")</f>
        <v>53.125</v>
      </c>
      <c r="LF86" s="59">
        <f>+IFERROR(IF(ISTEXT(LF$5)=FALSE,(INDEX(BCR!$1:$1048576,MATCH('Estadísticas BCR'!LF$5,BCR!$A:$A,0),MATCH('Estadísticas BCR'!$B86,BCR!$1:$1,0))),AVERAGE(KT86:LE86)),"")</f>
        <v>55.803571428571402</v>
      </c>
      <c r="LG86" s="59">
        <f>+IFERROR(IF(ISTEXT(LG$5)=FALSE,(INDEX(BCR!$1:$1048576,MATCH('Estadísticas BCR'!LG$5,BCR!$A:$A,0),MATCH('Estadísticas BCR'!$B86,BCR!$1:$1,0))),AVERAGE(KU86:LF86)),"")</f>
        <v>58.267716535433102</v>
      </c>
      <c r="LH86" s="59">
        <f>+IFERROR(IF(ISTEXT(LH$5)=FALSE,(INDEX(BCR!$1:$1048576,MATCH('Estadísticas BCR'!LH$5,BCR!$A:$A,0),MATCH('Estadísticas BCR'!$B86,BCR!$1:$1,0))),AVERAGE(KV86:LG86)),"")</f>
        <v>54.661016949152497</v>
      </c>
      <c r="LI86" s="59">
        <f>+IFERROR(IF(ISTEXT(LI$5)=FALSE,(INDEX(BCR!$1:$1048576,MATCH('Estadísticas BCR'!LI$5,BCR!$A:$A,0),MATCH('Estadísticas BCR'!$B86,BCR!$1:$1,0))),AVERAGE(KW86:LH86)),"")</f>
        <v>57.522123893805301</v>
      </c>
      <c r="LJ86" s="59">
        <f>+IFERROR(IF(ISTEXT(LJ$5)=FALSE,(INDEX(BCR!$1:$1048576,MATCH('Estadísticas BCR'!LJ$5,BCR!$A:$A,0),MATCH('Estadísticas BCR'!$B86,BCR!$1:$1,0))),AVERAGE(KX86:LI86)),"")</f>
        <v>60.091743119266098</v>
      </c>
      <c r="LK86" s="59">
        <f>+IFERROR(IF(ISTEXT(LK$5)=FALSE,(INDEX(BCR!$1:$1048576,MATCH('Estadísticas BCR'!LK$5,BCR!$A:$A,0),MATCH('Estadísticas BCR'!$B86,BCR!$1:$1,0))),AVERAGE(KY86:LJ86)),"")</f>
        <v>62.272727272727302</v>
      </c>
      <c r="LL86" s="59">
        <f>+IFERROR(IF(ISTEXT(LL$5)=FALSE,(INDEX(BCR!$1:$1048576,MATCH('Estadísticas BCR'!LL$5,BCR!$A:$A,0),MATCH('Estadísticas BCR'!$B86,BCR!$1:$1,0))),AVERAGE(KZ86:LK86)),"")</f>
        <v>55.909090909090899</v>
      </c>
      <c r="LM86" s="59">
        <f>+IFERROR(IF(ISTEXT(LM$5)=FALSE,(INDEX(BCR!$1:$1048576,MATCH('Estadísticas BCR'!LM$5,BCR!$A:$A,0),MATCH('Estadísticas BCR'!$B86,BCR!$1:$1,0))),AVERAGE(LA86:LL86)),"")</f>
        <v>48.214285714285701</v>
      </c>
      <c r="LN86" s="59">
        <f>+IFERROR(IF(ISTEXT(LN$5)=FALSE,(INDEX(BCR!$1:$1048576,MATCH('Estadísticas BCR'!LN$5,BCR!$A:$A,0),MATCH('Estadísticas BCR'!$B86,BCR!$1:$1,0))),AVERAGE(LB86:LM86)),"")</f>
        <v>56.521739130434803</v>
      </c>
      <c r="LO86" s="59">
        <f>+IFERROR(IF(ISTEXT(LO$5)=FALSE,(INDEX(BCR!$1:$1048576,MATCH('Estadísticas BCR'!LO$5,BCR!$A:$A,0),MATCH('Estadísticas BCR'!$B86,BCR!$1:$1,0))),AVERAGE(LC86:LN86)),"")</f>
        <v>51.304347826087003</v>
      </c>
      <c r="LP86" s="60">
        <f>+IFERROR(IF(ISTEXT(LP$5)=FALSE,(INDEX(BCR!$1:$1048576,MATCH('Estadísticas BCR'!LP$5,BCR!$A:$A,0),MATCH('Estadísticas BCR'!$B86,BCR!$1:$1,0))),AVERAGE(LD86:LO86)),"")</f>
        <v>55.811812489635685</v>
      </c>
      <c r="LQ86" s="59">
        <f>+IFERROR(IF(ISTEXT(LQ$5)=FALSE,(INDEX(BCR!$1:$1048576,MATCH('Estadísticas BCR'!LQ$5,BCR!$A:$A,0),MATCH('Estadísticas BCR'!$B86,BCR!$1:$1,0))),AVERAGE(LE86:LP86)),"")</f>
        <v>53.0701754385965</v>
      </c>
      <c r="LR86" s="59">
        <f>+IFERROR(IF(ISTEXT(LR$5)=FALSE,(INDEX(BCR!$1:$1048576,MATCH('Estadísticas BCR'!LR$5,BCR!$A:$A,0),MATCH('Estadísticas BCR'!$B86,BCR!$1:$1,0))),AVERAGE(LF86:LQ86)),"")</f>
        <v>65.350877192982495</v>
      </c>
      <c r="LS86" s="59">
        <f>+IFERROR(IF(ISTEXT(LS$5)=FALSE,(INDEX(BCR!$1:$1048576,MATCH('Estadísticas BCR'!LS$5,BCR!$A:$A,0),MATCH('Estadísticas BCR'!$B86,BCR!$1:$1,0))),AVERAGE(LG86:LR86)),"")</f>
        <v>65.891472868217093</v>
      </c>
      <c r="LT86" s="59">
        <f>+IFERROR(IF(ISTEXT(LT$5)=FALSE,(INDEX(BCR!$1:$1048576,MATCH('Estadísticas BCR'!LT$5,BCR!$A:$A,0),MATCH('Estadísticas BCR'!$B86,BCR!$1:$1,0))),AVERAGE(LH86:LS86)),"")</f>
        <v>62.380952380952401</v>
      </c>
      <c r="LU86" s="59">
        <f>+IFERROR(IF(ISTEXT(LU$5)=FALSE,(INDEX(BCR!$1:$1048576,MATCH('Estadísticas BCR'!LU$5,BCR!$A:$A,0),MATCH('Estadísticas BCR'!$B86,BCR!$1:$1,0))),AVERAGE(LI86:LT86)),"")</f>
        <v>56.637168141592902</v>
      </c>
      <c r="LV86" s="59">
        <f>+IFERROR(IF(ISTEXT(LV$5)=FALSE,(INDEX(BCR!$1:$1048576,MATCH('Estadísticas BCR'!LV$5,BCR!$A:$A,0),MATCH('Estadísticas BCR'!$B86,BCR!$1:$1,0))),AVERAGE(LJ86:LU86)),"")</f>
        <v>52.032520325203201</v>
      </c>
      <c r="LW86" s="59">
        <f>+IFERROR(IF(ISTEXT(LW$5)=FALSE,(INDEX(BCR!$1:$1048576,MATCH('Estadísticas BCR'!LW$5,BCR!$A:$A,0),MATCH('Estadísticas BCR'!$B86,BCR!$1:$1,0))),AVERAGE(LK86:LV86)),"")</f>
        <v>57.009345794392502</v>
      </c>
      <c r="LX86" s="59">
        <f>+IFERROR(IF(ISTEXT(LX$5)=FALSE,(INDEX(BCR!$1:$1048576,MATCH('Estadísticas BCR'!LX$5,BCR!$A:$A,0),MATCH('Estadísticas BCR'!$B86,BCR!$1:$1,0))),AVERAGE(LL86:LW86)),"")</f>
        <v>57.851239669421503</v>
      </c>
      <c r="LY86" s="59">
        <f>+IFERROR(IF(ISTEXT(LY$5)=FALSE,(INDEX(BCR!$1:$1048576,MATCH('Estadísticas BCR'!LY$5,BCR!$A:$A,0),MATCH('Estadísticas BCR'!$B86,BCR!$1:$1,0))),AVERAGE(LM86:LX86)),"")</f>
        <v>57.539682539682502</v>
      </c>
      <c r="LZ86" s="59">
        <f>+IFERROR(IF(ISTEXT(LZ$5)=FALSE,(INDEX(BCR!$1:$1048576,MATCH('Estadísticas BCR'!LZ$5,BCR!$A:$A,0),MATCH('Estadísticas BCR'!$B86,BCR!$1:$1,0))),AVERAGE(LN86:LY86)),"")</f>
        <v>56.837606837606799</v>
      </c>
      <c r="MA86" s="59">
        <f>+IFERROR(IF(ISTEXT(MA$5)=FALSE,(INDEX(BCR!$1:$1048576,MATCH('Estadísticas BCR'!MA$5,BCR!$A:$A,0),MATCH('Estadísticas BCR'!$B86,BCR!$1:$1,0))),AVERAGE(LO86:LZ86)),"")</f>
        <v>52.803738317757002</v>
      </c>
      <c r="MB86" s="59">
        <f>+IFERROR(IF(ISTEXT(MB$5)=FALSE,(INDEX(BCR!$1:$1048576,MATCH('Estadísticas BCR'!MB$5,BCR!$A:$A,0),MATCH('Estadísticas BCR'!$B86,BCR!$1:$1,0))),AVERAGE(LP86:MA86)),"")</f>
        <v>54.7826086956522</v>
      </c>
      <c r="MC86" s="60">
        <f>+IFERROR(IF(ISTEXT(MC$5)=FALSE,(INDEX(BCR!$1:$1048576,MATCH('Estadísticas BCR'!MC$5,BCR!$A:$A,0),MATCH('Estadísticas BCR'!$B86,BCR!$1:$1,0))),AVERAGE(LQ86:MB86)),"")</f>
        <v>57.682282350171441</v>
      </c>
      <c r="MD86" s="59">
        <f>+IFERROR(IF(ISTEXT(MD$5)=FALSE,(INDEX(BCR!$1:$1048576,MATCH('Estadísticas BCR'!MD$5,BCR!$A:$A,0),MATCH('Estadísticas BCR'!$B86,BCR!$1:$1,0))),AVERAGE(LR86:MC86)),"")</f>
        <v>58.130081300813004</v>
      </c>
      <c r="ME86" s="59">
        <f>+IFERROR(IF(ISTEXT(ME$5)=FALSE,(INDEX(BCR!$1:$1048576,MATCH('Estadísticas BCR'!ME$5,BCR!$A:$A,0),MATCH('Estadísticas BCR'!$B86,BCR!$1:$1,0))),AVERAGE(LS86:MD86)),"")</f>
        <v>57.786885245901601</v>
      </c>
      <c r="MF86" s="59">
        <f>+IFERROR(IF(ISTEXT(MF$5)=FALSE,(INDEX(BCR!$1:$1048576,MATCH('Estadísticas BCR'!MF$5,BCR!$A:$A,0),MATCH('Estadísticas BCR'!$B86,BCR!$1:$1,0))),AVERAGE(LT86:ME86)),"")</f>
        <v>54.4</v>
      </c>
      <c r="MG86" s="59" t="str">
        <f>+IFERROR(IF(ISTEXT(MG$5)=FALSE,(INDEX(BCR!$1:$1048576,MATCH('Estadísticas BCR'!MG$5,BCR!$A:$A,0),MATCH('Estadísticas BCR'!$B86,BCR!$1:$1,0))),AVERAGE(LU86:MF86)),"")</f>
        <v/>
      </c>
      <c r="MH86" s="59" t="str">
        <f>+IFERROR(IF(ISTEXT(MH$5)=FALSE,(INDEX(BCR!$1:$1048576,MATCH('Estadísticas BCR'!MH$5,BCR!$A:$A,0),MATCH('Estadísticas BCR'!$B86,BCR!$1:$1,0))),AVERAGE(LV86:MG86)),"")</f>
        <v/>
      </c>
      <c r="MI86" s="59" t="str">
        <f>+IFERROR(IF(ISTEXT(MI$5)=FALSE,(INDEX(BCR!$1:$1048576,MATCH('Estadísticas BCR'!MI$5,BCR!$A:$A,0),MATCH('Estadísticas BCR'!$B86,BCR!$1:$1,0))),AVERAGE(LW86:MH86)),"")</f>
        <v/>
      </c>
      <c r="MJ86" s="59" t="str">
        <f>+IFERROR(IF(ISTEXT(MJ$5)=FALSE,(INDEX(BCR!$1:$1048576,MATCH('Estadísticas BCR'!MJ$5,BCR!$A:$A,0),MATCH('Estadísticas BCR'!$B86,BCR!$1:$1,0))),AVERAGE(LX86:MI86)),"")</f>
        <v/>
      </c>
      <c r="MK86" s="59" t="str">
        <f>+IFERROR(IF(ISTEXT(MK$5)=FALSE,(INDEX(BCR!$1:$1048576,MATCH('Estadísticas BCR'!MK$5,BCR!$A:$A,0),MATCH('Estadísticas BCR'!$B86,BCR!$1:$1,0))),AVERAGE(LY86:MJ86)),"")</f>
        <v/>
      </c>
      <c r="ML86" s="59" t="str">
        <f>+IFERROR(IF(ISTEXT(ML$5)=FALSE,(INDEX(BCR!$1:$1048576,MATCH('Estadísticas BCR'!ML$5,BCR!$A:$A,0),MATCH('Estadísticas BCR'!$B86,BCR!$1:$1,0))),AVERAGE(LZ86:MK86)),"")</f>
        <v/>
      </c>
      <c r="MM86" s="59" t="str">
        <f>+IFERROR(IF(ISTEXT(MM$5)=FALSE,(INDEX(BCR!$1:$1048576,MATCH('Estadísticas BCR'!MM$5,BCR!$A:$A,0),MATCH('Estadísticas BCR'!$B86,BCR!$1:$1,0))),AVERAGE(MA86:ML86)),"")</f>
        <v/>
      </c>
      <c r="MN86" s="59" t="str">
        <f>+IFERROR(IF(ISTEXT(MN$5)=FALSE,(INDEX(BCR!$1:$1048576,MATCH('Estadísticas BCR'!MN$5,BCR!$A:$A,0),MATCH('Estadísticas BCR'!$B86,BCR!$1:$1,0))),AVERAGE(MB86:MM86)),"")</f>
        <v/>
      </c>
      <c r="MO86" s="59" t="str">
        <f>+IFERROR(IF(ISTEXT(MO$5)=FALSE,(INDEX(BCR!$1:$1048576,MATCH('Estadísticas BCR'!MO$5,BCR!$A:$A,0),MATCH('Estadísticas BCR'!$B86,BCR!$1:$1,0))),AVERAGE(MC86:MN86)),"")</f>
        <v/>
      </c>
      <c r="MP86" s="60">
        <f>+IFERROR(IF(ISTEXT(MP$5)=FALSE,(INDEX(BCR!$1:$1048576,MATCH('Estadísticas BCR'!MP$5,BCR!$A:$A,0),MATCH('Estadísticas BCR'!$B86,BCR!$1:$1,0))),AVERAGE(MD86:MO86)),"")</f>
        <v>56.772322182238206</v>
      </c>
    </row>
    <row r="87" spans="1:354" outlineLevel="1">
      <c r="B87" s="9" t="s">
        <v>942</v>
      </c>
      <c r="C87" s="126" t="s">
        <v>289</v>
      </c>
      <c r="D87" s="104">
        <f>+IFERROR(IF(ISTEXT(D$5)=FALSE,(INDEX(BCR!$1:$1048576,MATCH('Estadísticas BCR'!D$5,BCR!$A:$A,0),MATCH('Estadísticas BCR'!$B87,BCR!$1:$1,0))),AVERAGE(#REF!)),"")</f>
        <v>0</v>
      </c>
      <c r="E87" s="104">
        <f>+IFERROR(IF(ISTEXT(E$5)=FALSE,(INDEX(BCR!$1:$1048576,MATCH('Estadísticas BCR'!E$5,BCR!$A:$A,0),MATCH('Estadísticas BCR'!$B87,BCR!$1:$1,0))),AVERAGE(#REF!)),"")</f>
        <v>0</v>
      </c>
      <c r="F87" s="104">
        <f>+IFERROR(IF(ISTEXT(F$5)=FALSE,(INDEX(BCR!$1:$1048576,MATCH('Estadísticas BCR'!F$5,BCR!$A:$A,0),MATCH('Estadísticas BCR'!$B87,BCR!$1:$1,0))),AVERAGE(#REF!)),"")</f>
        <v>0</v>
      </c>
      <c r="G87" s="104" t="str">
        <f>+IFERROR(IF(ISTEXT(G$5)=FALSE,(INDEX(BCR!$1:$1048576,MATCH('Estadísticas BCR'!G$5,BCR!$A:$A,0),MATCH('Estadísticas BCR'!$B87,BCR!$1:$1,0))),AVERAGE(#REF!)),"")</f>
        <v/>
      </c>
      <c r="H87" s="104">
        <f>+IFERROR(IF(ISTEXT(H$5)=FALSE,(INDEX(BCR!$1:$1048576,MATCH('Estadísticas BCR'!H$5,BCR!$A:$A,0),MATCH('Estadísticas BCR'!$B87,BCR!$1:$1,0))),AVERAGE(#REF!)),"")</f>
        <v>0</v>
      </c>
      <c r="I87" s="104">
        <f>+IFERROR(IF(ISTEXT(I$5)=FALSE,(INDEX(BCR!$1:$1048576,MATCH('Estadísticas BCR'!I$5,BCR!$A:$A,0),MATCH('Estadísticas BCR'!$B87,BCR!$1:$1,0))),AVERAGE(#REF!)),"")</f>
        <v>0</v>
      </c>
      <c r="J87" s="104">
        <f>+IFERROR(IF(ISTEXT(J$5)=FALSE,(INDEX(BCR!$1:$1048576,MATCH('Estadísticas BCR'!J$5,BCR!$A:$A,0),MATCH('Estadísticas BCR'!$B87,BCR!$1:$1,0))),AVERAGE(#REF!)),"")</f>
        <v>0</v>
      </c>
      <c r="K87" s="104">
        <f>+IFERROR(IF(ISTEXT(K$5)=FALSE,(INDEX(BCR!$1:$1048576,MATCH('Estadísticas BCR'!K$5,BCR!$A:$A,0),MATCH('Estadísticas BCR'!$B87,BCR!$1:$1,0))),AVERAGE(#REF!)),"")</f>
        <v>0</v>
      </c>
      <c r="L87" s="104">
        <f>+IFERROR(IF(ISTEXT(L$5)=FALSE,(INDEX(BCR!$1:$1048576,MATCH('Estadísticas BCR'!L$5,BCR!$A:$A,0),MATCH('Estadísticas BCR'!$B87,BCR!$1:$1,0))),AVERAGE(#REF!)),"")</f>
        <v>0</v>
      </c>
      <c r="M87" s="104">
        <f>+IFERROR(IF(ISTEXT(M$5)=FALSE,(INDEX(BCR!$1:$1048576,MATCH('Estadísticas BCR'!M$5,BCR!$A:$A,0),MATCH('Estadísticas BCR'!$B87,BCR!$1:$1,0))),AVERAGE(#REF!)),"")</f>
        <v>0</v>
      </c>
      <c r="N87" s="104">
        <f>+IFERROR(IF(ISTEXT(N$5)=FALSE,(INDEX(BCR!$1:$1048576,MATCH('Estadísticas BCR'!N$5,BCR!$A:$A,0),MATCH('Estadísticas BCR'!$B87,BCR!$1:$1,0))),AVERAGE(#REF!)),"")</f>
        <v>0</v>
      </c>
      <c r="O87" s="104">
        <f>+IFERROR(IF(ISTEXT(O$5)=FALSE,(INDEX(BCR!$1:$1048576,MATCH('Estadísticas BCR'!O$5,BCR!$A:$A,0),MATCH('Estadísticas BCR'!$B87,BCR!$1:$1,0))),AVERAGE(#REF!)),"")</f>
        <v>0</v>
      </c>
      <c r="P87" s="60">
        <f>+IFERROR(IF(ISTEXT(P$5)=FALSE,(INDEX(BCR!$1:$1048576,MATCH('Estadísticas BCR'!P$5,BCR!$A:$A,0),MATCH('Estadísticas BCR'!$B87,BCR!$1:$1,0))),AVERAGE(D87:O87)),"")</f>
        <v>0</v>
      </c>
      <c r="Q87" s="104">
        <f>+IFERROR(IF(ISTEXT(Q$5)=FALSE,(INDEX(BCR!$1:$1048576,MATCH('Estadísticas BCR'!Q$5,BCR!$A:$A,0),MATCH('Estadísticas BCR'!$B87,BCR!$1:$1,0))),AVERAGE(#REF!)),"")</f>
        <v>0</v>
      </c>
      <c r="R87" s="104">
        <f>+IFERROR(IF(ISTEXT(R$5)=FALSE,(INDEX(BCR!$1:$1048576,MATCH('Estadísticas BCR'!R$5,BCR!$A:$A,0),MATCH('Estadísticas BCR'!$B87,BCR!$1:$1,0))),AVERAGE(#REF!)),"")</f>
        <v>0</v>
      </c>
      <c r="S87" s="104">
        <f>+IFERROR(IF(ISTEXT(S$5)=FALSE,(INDEX(BCR!$1:$1048576,MATCH('Estadísticas BCR'!S$5,BCR!$A:$A,0),MATCH('Estadísticas BCR'!$B87,BCR!$1:$1,0))),AVERAGE(#REF!)),"")</f>
        <v>0</v>
      </c>
      <c r="T87" s="104">
        <f>+IFERROR(IF(ISTEXT(T$5)=FALSE,(INDEX(BCR!$1:$1048576,MATCH('Estadísticas BCR'!T$5,BCR!$A:$A,0),MATCH('Estadísticas BCR'!$B87,BCR!$1:$1,0))),AVERAGE(#REF!)),"")</f>
        <v>0</v>
      </c>
      <c r="U87" s="104">
        <f>+IFERROR(IF(ISTEXT(U$5)=FALSE,(INDEX(BCR!$1:$1048576,MATCH('Estadísticas BCR'!U$5,BCR!$A:$A,0),MATCH('Estadísticas BCR'!$B87,BCR!$1:$1,0))),AVERAGE(#REF!)),"")</f>
        <v>0</v>
      </c>
      <c r="V87" s="104">
        <f>+IFERROR(IF(ISTEXT(V$5)=FALSE,(INDEX(BCR!$1:$1048576,MATCH('Estadísticas BCR'!V$5,BCR!$A:$A,0),MATCH('Estadísticas BCR'!$B87,BCR!$1:$1,0))),AVERAGE(#REF!)),"")</f>
        <v>0</v>
      </c>
      <c r="W87" s="104">
        <f>+IFERROR(IF(ISTEXT(W$5)=FALSE,(INDEX(BCR!$1:$1048576,MATCH('Estadísticas BCR'!W$5,BCR!$A:$A,0),MATCH('Estadísticas BCR'!$B87,BCR!$1:$1,0))),AVERAGE(#REF!)),"")</f>
        <v>0</v>
      </c>
      <c r="X87" s="104">
        <f>+IFERROR(IF(ISTEXT(X$5)=FALSE,(INDEX(BCR!$1:$1048576,MATCH('Estadísticas BCR'!X$5,BCR!$A:$A,0),MATCH('Estadísticas BCR'!$B87,BCR!$1:$1,0))),AVERAGE(#REF!)),"")</f>
        <v>0</v>
      </c>
      <c r="Y87" s="104">
        <f>+IFERROR(IF(ISTEXT(Y$5)=FALSE,(INDEX(BCR!$1:$1048576,MATCH('Estadísticas BCR'!Y$5,BCR!$A:$A,0),MATCH('Estadísticas BCR'!$B87,BCR!$1:$1,0))),AVERAGE(#REF!)),"")</f>
        <v>0</v>
      </c>
      <c r="Z87" s="104">
        <f>+IFERROR(IF(ISTEXT(Z$5)=FALSE,(INDEX(BCR!$1:$1048576,MATCH('Estadísticas BCR'!Z$5,BCR!$A:$A,0),MATCH('Estadísticas BCR'!$B87,BCR!$1:$1,0))),AVERAGE(#REF!)),"")</f>
        <v>0</v>
      </c>
      <c r="AA87" s="104">
        <f>+IFERROR(IF(ISTEXT(AA$5)=FALSE,(INDEX(BCR!$1:$1048576,MATCH('Estadísticas BCR'!AA$5,BCR!$A:$A,0),MATCH('Estadísticas BCR'!$B87,BCR!$1:$1,0))),AVERAGE(#REF!)),"")</f>
        <v>0</v>
      </c>
      <c r="AB87" s="104">
        <f>+IFERROR(IF(ISTEXT(AB$5)=FALSE,(INDEX(BCR!$1:$1048576,MATCH('Estadísticas BCR'!AB$5,BCR!$A:$A,0),MATCH('Estadísticas BCR'!$B87,BCR!$1:$1,0))),AVERAGE(#REF!)),"")</f>
        <v>0</v>
      </c>
      <c r="AC87" s="60">
        <f>+IFERROR(IF(ISTEXT(AC$5)=FALSE,(INDEX(BCR!$1:$1048576,MATCH('Estadísticas BCR'!AC$5,BCR!$A:$A,0),MATCH('Estadísticas BCR'!$B87,BCR!$1:$1,0))),AVERAGE(Q87:AB87)),"")</f>
        <v>0</v>
      </c>
      <c r="AD87" s="59">
        <f>+IFERROR(IF(ISTEXT(AD$5)=FALSE,(INDEX(BCR!$1:$1048576,MATCH('Estadísticas BCR'!AD$5,BCR!$A:$A,0),MATCH('Estadísticas BCR'!$B87,BCR!$1:$1,0))),AVERAGE(#REF!)),"")</f>
        <v>0</v>
      </c>
      <c r="AE87" s="59">
        <f>+IFERROR(IF(ISTEXT(AE$5)=FALSE,(INDEX(BCR!$1:$1048576,MATCH('Estadísticas BCR'!AE$5,BCR!$A:$A,0),MATCH('Estadísticas BCR'!$B87,BCR!$1:$1,0))),AVERAGE(#REF!)),"")</f>
        <v>0</v>
      </c>
      <c r="AF87" s="59">
        <f>+IFERROR(IF(ISTEXT(AF$5)=FALSE,(INDEX(BCR!$1:$1048576,MATCH('Estadísticas BCR'!AF$5,BCR!$A:$A,0),MATCH('Estadísticas BCR'!$B87,BCR!$1:$1,0))),AVERAGE(#REF!)),"")</f>
        <v>0</v>
      </c>
      <c r="AG87" s="59">
        <f>+IFERROR(IF(ISTEXT(AG$5)=FALSE,(INDEX(BCR!$1:$1048576,MATCH('Estadísticas BCR'!AG$5,BCR!$A:$A,0),MATCH('Estadísticas BCR'!$B87,BCR!$1:$1,0))),AVERAGE(#REF!)),"")</f>
        <v>0</v>
      </c>
      <c r="AH87" s="59">
        <f>+IFERROR(IF(ISTEXT(AH$5)=FALSE,(INDEX(BCR!$1:$1048576,MATCH('Estadísticas BCR'!AH$5,BCR!$A:$A,0),MATCH('Estadísticas BCR'!$B87,BCR!$1:$1,0))),AVERAGE(#REF!)),"")</f>
        <v>0</v>
      </c>
      <c r="AI87" s="59">
        <f>+IFERROR(IF(ISTEXT(AI$5)=FALSE,(INDEX(BCR!$1:$1048576,MATCH('Estadísticas BCR'!AI$5,BCR!$A:$A,0),MATCH('Estadísticas BCR'!$B87,BCR!$1:$1,0))),AVERAGE(#REF!)),"")</f>
        <v>0</v>
      </c>
      <c r="AJ87" s="59">
        <f>+IFERROR(IF(ISTEXT(AJ$5)=FALSE,(INDEX(BCR!$1:$1048576,MATCH('Estadísticas BCR'!AJ$5,BCR!$A:$A,0),MATCH('Estadísticas BCR'!$B87,BCR!$1:$1,0))),AVERAGE(#REF!)),"")</f>
        <v>0</v>
      </c>
      <c r="AK87" s="59">
        <f>+IFERROR(IF(ISTEXT(AK$5)=FALSE,(INDEX(BCR!$1:$1048576,MATCH('Estadísticas BCR'!AK$5,BCR!$A:$A,0),MATCH('Estadísticas BCR'!$B87,BCR!$1:$1,0))),AVERAGE(#REF!)),"")</f>
        <v>0</v>
      </c>
      <c r="AL87" s="59">
        <f>+IFERROR(IF(ISTEXT(AL$5)=FALSE,(INDEX(BCR!$1:$1048576,MATCH('Estadísticas BCR'!AL$5,BCR!$A:$A,0),MATCH('Estadísticas BCR'!$B87,BCR!$1:$1,0))),AVERAGE(#REF!)),"")</f>
        <v>0</v>
      </c>
      <c r="AM87" s="59">
        <f>+IFERROR(IF(ISTEXT(AM$5)=FALSE,(INDEX(BCR!$1:$1048576,MATCH('Estadísticas BCR'!AM$5,BCR!$A:$A,0),MATCH('Estadísticas BCR'!$B87,BCR!$1:$1,0))),AVERAGE(#REF!)),"")</f>
        <v>0</v>
      </c>
      <c r="AN87" s="59">
        <f>+IFERROR(IF(ISTEXT(AN$5)=FALSE,(INDEX(BCR!$1:$1048576,MATCH('Estadísticas BCR'!AN$5,BCR!$A:$A,0),MATCH('Estadísticas BCR'!$B87,BCR!$1:$1,0))),AVERAGE(#REF!)),"")</f>
        <v>0</v>
      </c>
      <c r="AO87" s="59">
        <f>+IFERROR(IF(ISTEXT(AO$5)=FALSE,(INDEX(BCR!$1:$1048576,MATCH('Estadísticas BCR'!AO$5,BCR!$A:$A,0),MATCH('Estadísticas BCR'!$B87,BCR!$1:$1,0))),AVERAGE(#REF!)),"")</f>
        <v>0</v>
      </c>
      <c r="AP87" s="60">
        <f>+IFERROR(IF(ISTEXT(AP$5)=FALSE,(INDEX(BCR!$1:$1048576,MATCH('Estadísticas BCR'!AP$5,BCR!$A:$A,0),MATCH('Estadísticas BCR'!$B87,BCR!$1:$1,0))),AVERAGE(AD87:AO87)),"")</f>
        <v>0</v>
      </c>
      <c r="AQ87" s="59">
        <f>+IFERROR(IF(ISTEXT(AQ$5)=FALSE,(INDEX(BCR!$1:$1048576,MATCH('Estadísticas BCR'!AQ$5,BCR!$A:$A,0),MATCH('Estadísticas BCR'!$B87,BCR!$1:$1,0))),AVERAGE(#REF!)),"")</f>
        <v>0</v>
      </c>
      <c r="AR87" s="59">
        <f>+IFERROR(IF(ISTEXT(AR$5)=FALSE,(INDEX(BCR!$1:$1048576,MATCH('Estadísticas BCR'!AR$5,BCR!$A:$A,0),MATCH('Estadísticas BCR'!$B87,BCR!$1:$1,0))),AVERAGE(#REF!)),"")</f>
        <v>0</v>
      </c>
      <c r="AS87" s="59">
        <f>+IFERROR(IF(ISTEXT(AS$5)=FALSE,(INDEX(BCR!$1:$1048576,MATCH('Estadísticas BCR'!AS$5,BCR!$A:$A,0),MATCH('Estadísticas BCR'!$B87,BCR!$1:$1,0))),AVERAGE(#REF!)),"")</f>
        <v>0</v>
      </c>
      <c r="AT87" s="59">
        <f>+IFERROR(IF(ISTEXT(AT$5)=FALSE,(INDEX(BCR!$1:$1048576,MATCH('Estadísticas BCR'!AT$5,BCR!$A:$A,0),MATCH('Estadísticas BCR'!$B87,BCR!$1:$1,0))),AVERAGE(#REF!)),"")</f>
        <v>0</v>
      </c>
      <c r="AU87" s="59">
        <f>+IFERROR(IF(ISTEXT(AU$5)=FALSE,(INDEX(BCR!$1:$1048576,MATCH('Estadísticas BCR'!AU$5,BCR!$A:$A,0),MATCH('Estadísticas BCR'!$B87,BCR!$1:$1,0))),AVERAGE(#REF!)),"")</f>
        <v>0</v>
      </c>
      <c r="AV87" s="59">
        <f>+IFERROR(IF(ISTEXT(AV$5)=FALSE,(INDEX(BCR!$1:$1048576,MATCH('Estadísticas BCR'!AV$5,BCR!$A:$A,0),MATCH('Estadísticas BCR'!$B87,BCR!$1:$1,0))),AVERAGE(#REF!)),"")</f>
        <v>0</v>
      </c>
      <c r="AW87" s="59">
        <f>+IFERROR(IF(ISTEXT(AW$5)=FALSE,(INDEX(BCR!$1:$1048576,MATCH('Estadísticas BCR'!AW$5,BCR!$A:$A,0),MATCH('Estadísticas BCR'!$B87,BCR!$1:$1,0))),AVERAGE(#REF!)),"")</f>
        <v>0</v>
      </c>
      <c r="AX87" s="59">
        <f>+IFERROR(IF(ISTEXT(AX$5)=FALSE,(INDEX(BCR!$1:$1048576,MATCH('Estadísticas BCR'!AX$5,BCR!$A:$A,0),MATCH('Estadísticas BCR'!$B87,BCR!$1:$1,0))),AVERAGE(#REF!)),"")</f>
        <v>0</v>
      </c>
      <c r="AY87" s="59">
        <f>+IFERROR(IF(ISTEXT(AY$5)=FALSE,(INDEX(BCR!$1:$1048576,MATCH('Estadísticas BCR'!AY$5,BCR!$A:$A,0),MATCH('Estadísticas BCR'!$B87,BCR!$1:$1,0))),AVERAGE(#REF!)),"")</f>
        <v>0</v>
      </c>
      <c r="AZ87" s="59">
        <f>+IFERROR(IF(ISTEXT(AZ$5)=FALSE,(INDEX(BCR!$1:$1048576,MATCH('Estadísticas BCR'!AZ$5,BCR!$A:$A,0),MATCH('Estadísticas BCR'!$B87,BCR!$1:$1,0))),AVERAGE(#REF!)),"")</f>
        <v>0</v>
      </c>
      <c r="BA87" s="59">
        <f>+IFERROR(IF(ISTEXT(BA$5)=FALSE,(INDEX(BCR!$1:$1048576,MATCH('Estadísticas BCR'!BA$5,BCR!$A:$A,0),MATCH('Estadísticas BCR'!$B87,BCR!$1:$1,0))),AVERAGE(#REF!)),"")</f>
        <v>0</v>
      </c>
      <c r="BB87" s="59">
        <f>+IFERROR(IF(ISTEXT(BB$5)=FALSE,(INDEX(BCR!$1:$1048576,MATCH('Estadísticas BCR'!BB$5,BCR!$A:$A,0),MATCH('Estadísticas BCR'!$B87,BCR!$1:$1,0))),AVERAGE(#REF!)),"")</f>
        <v>0</v>
      </c>
      <c r="BC87" s="60">
        <f>+IFERROR(IF(ISTEXT(BC$5)=FALSE,(INDEX(BCR!$1:$1048576,MATCH('Estadísticas BCR'!BC$5,BCR!$A:$A,0),MATCH('Estadísticas BCR'!$B87,BCR!$1:$1,0))),AVERAGE(AQ87:BB87)),"")</f>
        <v>0</v>
      </c>
      <c r="BD87" s="59">
        <f>+IFERROR(IF(ISTEXT(BD$5)=FALSE,(INDEX(BCR!$1:$1048576,MATCH('Estadísticas BCR'!BD$5,BCR!$A:$A,0),MATCH('Estadísticas BCR'!$B87,BCR!$1:$1,0))),AVERAGE(#REF!)),"")</f>
        <v>0</v>
      </c>
      <c r="BE87" s="59">
        <f>+IFERROR(IF(ISTEXT(BE$5)=FALSE,(INDEX(BCR!$1:$1048576,MATCH('Estadísticas BCR'!BE$5,BCR!$A:$A,0),MATCH('Estadísticas BCR'!$B87,BCR!$1:$1,0))),AVERAGE(#REF!)),"")</f>
        <v>0</v>
      </c>
      <c r="BF87" s="59">
        <f>+IFERROR(IF(ISTEXT(BF$5)=FALSE,(INDEX(BCR!$1:$1048576,MATCH('Estadísticas BCR'!BF$5,BCR!$A:$A,0),MATCH('Estadísticas BCR'!$B87,BCR!$1:$1,0))),AVERAGE(#REF!)),"")</f>
        <v>0</v>
      </c>
      <c r="BG87" s="59">
        <f>+IFERROR(IF(ISTEXT(BG$5)=FALSE,(INDEX(BCR!$1:$1048576,MATCH('Estadísticas BCR'!BG$5,BCR!$A:$A,0),MATCH('Estadísticas BCR'!$B87,BCR!$1:$1,0))),AVERAGE(#REF!)),"")</f>
        <v>0</v>
      </c>
      <c r="BH87" s="59">
        <f>+IFERROR(IF(ISTEXT(BH$5)=FALSE,(INDEX(BCR!$1:$1048576,MATCH('Estadísticas BCR'!BH$5,BCR!$A:$A,0),MATCH('Estadísticas BCR'!$B87,BCR!$1:$1,0))),AVERAGE(#REF!)),"")</f>
        <v>0</v>
      </c>
      <c r="BI87" s="59">
        <f>+IFERROR(IF(ISTEXT(BI$5)=FALSE,(INDEX(BCR!$1:$1048576,MATCH('Estadísticas BCR'!BI$5,BCR!$A:$A,0),MATCH('Estadísticas BCR'!$B87,BCR!$1:$1,0))),AVERAGE(#REF!)),"")</f>
        <v>0</v>
      </c>
      <c r="BJ87" s="59">
        <f>+IFERROR(IF(ISTEXT(BJ$5)=FALSE,(INDEX(BCR!$1:$1048576,MATCH('Estadísticas BCR'!BJ$5,BCR!$A:$A,0),MATCH('Estadísticas BCR'!$B87,BCR!$1:$1,0))),AVERAGE(#REF!)),"")</f>
        <v>0</v>
      </c>
      <c r="BK87" s="59">
        <f>+IFERROR(IF(ISTEXT(BK$5)=FALSE,(INDEX(BCR!$1:$1048576,MATCH('Estadísticas BCR'!BK$5,BCR!$A:$A,0),MATCH('Estadísticas BCR'!$B87,BCR!$1:$1,0))),AVERAGE(#REF!)),"")</f>
        <v>0</v>
      </c>
      <c r="BL87" s="59">
        <f>+IFERROR(IF(ISTEXT(BL$5)=FALSE,(INDEX(BCR!$1:$1048576,MATCH('Estadísticas BCR'!BL$5,BCR!$A:$A,0),MATCH('Estadísticas BCR'!$B87,BCR!$1:$1,0))),AVERAGE(#REF!)),"")</f>
        <v>0</v>
      </c>
      <c r="BM87" s="59">
        <f>+IFERROR(IF(ISTEXT(BM$5)=FALSE,(INDEX(BCR!$1:$1048576,MATCH('Estadísticas BCR'!BM$5,BCR!$A:$A,0),MATCH('Estadísticas BCR'!$B87,BCR!$1:$1,0))),AVERAGE(#REF!)),"")</f>
        <v>0</v>
      </c>
      <c r="BN87" s="59">
        <f>+IFERROR(IF(ISTEXT(BN$5)=FALSE,(INDEX(BCR!$1:$1048576,MATCH('Estadísticas BCR'!BN$5,BCR!$A:$A,0),MATCH('Estadísticas BCR'!$B87,BCR!$1:$1,0))),AVERAGE(#REF!)),"")</f>
        <v>0</v>
      </c>
      <c r="BO87" s="59">
        <f>+IFERROR(IF(ISTEXT(BO$5)=FALSE,(INDEX(BCR!$1:$1048576,MATCH('Estadísticas BCR'!BO$5,BCR!$A:$A,0),MATCH('Estadísticas BCR'!$B87,BCR!$1:$1,0))),AVERAGE(#REF!)),"")</f>
        <v>0</v>
      </c>
      <c r="BP87" s="60">
        <f>+IFERROR(IF(ISTEXT(BP$5)=FALSE,(INDEX(BCR!$1:$1048576,MATCH('Estadísticas BCR'!BP$5,BCR!$A:$A,0),MATCH('Estadísticas BCR'!$B87,BCR!$1:$1,0))),AVERAGE(BD87:BO87)),"")</f>
        <v>0</v>
      </c>
      <c r="BQ87" s="59">
        <f>+IFERROR(IF(ISTEXT(BQ$5)=FALSE,(INDEX(BCR!$1:$1048576,MATCH('Estadísticas BCR'!BQ$5,BCR!$A:$A,0),MATCH('Estadísticas BCR'!$B87,BCR!$1:$1,0))),AVERAGE(#REF!)),"")</f>
        <v>0</v>
      </c>
      <c r="BR87" s="59">
        <f>+IFERROR(IF(ISTEXT(BR$5)=FALSE,(INDEX(BCR!$1:$1048576,MATCH('Estadísticas BCR'!BR$5,BCR!$A:$A,0),MATCH('Estadísticas BCR'!$B87,BCR!$1:$1,0))),AVERAGE(#REF!)),"")</f>
        <v>0</v>
      </c>
      <c r="BS87" s="59">
        <f>+IFERROR(IF(ISTEXT(BS$5)=FALSE,(INDEX(BCR!$1:$1048576,MATCH('Estadísticas BCR'!BS$5,BCR!$A:$A,0),MATCH('Estadísticas BCR'!$B87,BCR!$1:$1,0))),AVERAGE(#REF!)),"")</f>
        <v>0</v>
      </c>
      <c r="BT87" s="59">
        <f>+IFERROR(IF(ISTEXT(BT$5)=FALSE,(INDEX(BCR!$1:$1048576,MATCH('Estadísticas BCR'!BT$5,BCR!$A:$A,0),MATCH('Estadísticas BCR'!$B87,BCR!$1:$1,0))),AVERAGE(#REF!)),"")</f>
        <v>0</v>
      </c>
      <c r="BU87" s="59">
        <f>+IFERROR(IF(ISTEXT(BU$5)=FALSE,(INDEX(BCR!$1:$1048576,MATCH('Estadísticas BCR'!BU$5,BCR!$A:$A,0),MATCH('Estadísticas BCR'!$B87,BCR!$1:$1,0))),AVERAGE(#REF!)),"")</f>
        <v>0</v>
      </c>
      <c r="BV87" s="59">
        <f>+IFERROR(IF(ISTEXT(BV$5)=FALSE,(INDEX(BCR!$1:$1048576,MATCH('Estadísticas BCR'!BV$5,BCR!$A:$A,0),MATCH('Estadísticas BCR'!$B87,BCR!$1:$1,0))),AVERAGE(#REF!)),"")</f>
        <v>0</v>
      </c>
      <c r="BW87" s="59">
        <f>+IFERROR(IF(ISTEXT(BW$5)=FALSE,(INDEX(BCR!$1:$1048576,MATCH('Estadísticas BCR'!BW$5,BCR!$A:$A,0),MATCH('Estadísticas BCR'!$B87,BCR!$1:$1,0))),AVERAGE(#REF!)),"")</f>
        <v>0</v>
      </c>
      <c r="BX87" s="59">
        <f>+IFERROR(IF(ISTEXT(BX$5)=FALSE,(INDEX(BCR!$1:$1048576,MATCH('Estadísticas BCR'!BX$5,BCR!$A:$A,0),MATCH('Estadísticas BCR'!$B87,BCR!$1:$1,0))),AVERAGE(#REF!)),"")</f>
        <v>0</v>
      </c>
      <c r="BY87" s="59">
        <f>+IFERROR(IF(ISTEXT(BY$5)=FALSE,(INDEX(BCR!$1:$1048576,MATCH('Estadísticas BCR'!BY$5,BCR!$A:$A,0),MATCH('Estadísticas BCR'!$B87,BCR!$1:$1,0))),AVERAGE(#REF!)),"")</f>
        <v>0</v>
      </c>
      <c r="BZ87" s="59">
        <f>+IFERROR(IF(ISTEXT(BZ$5)=FALSE,(INDEX(BCR!$1:$1048576,MATCH('Estadísticas BCR'!BZ$5,BCR!$A:$A,0),MATCH('Estadísticas BCR'!$B87,BCR!$1:$1,0))),AVERAGE(#REF!)),"")</f>
        <v>0</v>
      </c>
      <c r="CA87" s="59">
        <f>+IFERROR(IF(ISTEXT(CA$5)=FALSE,(INDEX(BCR!$1:$1048576,MATCH('Estadísticas BCR'!CA$5,BCR!$A:$A,0),MATCH('Estadísticas BCR'!$B87,BCR!$1:$1,0))),AVERAGE(#REF!)),"")</f>
        <v>0</v>
      </c>
      <c r="CB87" s="59">
        <f>+IFERROR(IF(ISTEXT(CB$5)=FALSE,(INDEX(BCR!$1:$1048576,MATCH('Estadísticas BCR'!CB$5,BCR!$A:$A,0),MATCH('Estadísticas BCR'!$B87,BCR!$1:$1,0))),AVERAGE(#REF!)),"")</f>
        <v>0</v>
      </c>
      <c r="CC87" s="60">
        <f>+IFERROR(IF(ISTEXT(CC$5)=FALSE,(INDEX(BCR!$1:$1048576,MATCH('Estadísticas BCR'!CC$5,BCR!$A:$A,0),MATCH('Estadísticas BCR'!$B87,BCR!$1:$1,0))),AVERAGE(BQ87:CB87)),"")</f>
        <v>0</v>
      </c>
      <c r="CD87" s="59">
        <f>+IFERROR(IF(ISTEXT(CD$5)=FALSE,(INDEX(BCR!$1:$1048576,MATCH('Estadísticas BCR'!CD$5,BCR!$A:$A,0),MATCH('Estadísticas BCR'!$B87,BCR!$1:$1,0))),AVERAGE(#REF!)),"")</f>
        <v>0</v>
      </c>
      <c r="CE87" s="59">
        <f>+IFERROR(IF(ISTEXT(CE$5)=FALSE,(INDEX(BCR!$1:$1048576,MATCH('Estadísticas BCR'!CE$5,BCR!$A:$A,0),MATCH('Estadísticas BCR'!$B87,BCR!$1:$1,0))),AVERAGE(#REF!)),"")</f>
        <v>0</v>
      </c>
      <c r="CF87" s="59">
        <f>+IFERROR(IF(ISTEXT(CF$5)=FALSE,(INDEX(BCR!$1:$1048576,MATCH('Estadísticas BCR'!CF$5,BCR!$A:$A,0),MATCH('Estadísticas BCR'!$B87,BCR!$1:$1,0))),AVERAGE(#REF!)),"")</f>
        <v>0</v>
      </c>
      <c r="CG87" s="59">
        <f>+IFERROR(IF(ISTEXT(CG$5)=FALSE,(INDEX(BCR!$1:$1048576,MATCH('Estadísticas BCR'!CG$5,BCR!$A:$A,0),MATCH('Estadísticas BCR'!$B87,BCR!$1:$1,0))),AVERAGE(#REF!)),"")</f>
        <v>0</v>
      </c>
      <c r="CH87" s="59">
        <f>+IFERROR(IF(ISTEXT(CH$5)=FALSE,(INDEX(BCR!$1:$1048576,MATCH('Estadísticas BCR'!CH$5,BCR!$A:$A,0),MATCH('Estadísticas BCR'!$B87,BCR!$1:$1,0))),AVERAGE(#REF!)),"")</f>
        <v>0</v>
      </c>
      <c r="CI87" s="59">
        <f>+IFERROR(IF(ISTEXT(CI$5)=FALSE,(INDEX(BCR!$1:$1048576,MATCH('Estadísticas BCR'!CI$5,BCR!$A:$A,0),MATCH('Estadísticas BCR'!$B87,BCR!$1:$1,0))),AVERAGE(#REF!)),"")</f>
        <v>0</v>
      </c>
      <c r="CJ87" s="59">
        <f>+IFERROR(IF(ISTEXT(CJ$5)=FALSE,(INDEX(BCR!$1:$1048576,MATCH('Estadísticas BCR'!CJ$5,BCR!$A:$A,0),MATCH('Estadísticas BCR'!$B87,BCR!$1:$1,0))),AVERAGE(#REF!)),"")</f>
        <v>0</v>
      </c>
      <c r="CK87" s="59">
        <f>+IFERROR(IF(ISTEXT(CK$5)=FALSE,(INDEX(BCR!$1:$1048576,MATCH('Estadísticas BCR'!CK$5,BCR!$A:$A,0),MATCH('Estadísticas BCR'!$B87,BCR!$1:$1,0))),AVERAGE(#REF!)),"")</f>
        <v>0</v>
      </c>
      <c r="CL87" s="59">
        <f>+IFERROR(IF(ISTEXT(CL$5)=FALSE,(INDEX(BCR!$1:$1048576,MATCH('Estadísticas BCR'!CL$5,BCR!$A:$A,0),MATCH('Estadísticas BCR'!$B87,BCR!$1:$1,0))),AVERAGE(#REF!)),"")</f>
        <v>0</v>
      </c>
      <c r="CM87" s="59">
        <f>+IFERROR(IF(ISTEXT(CM$5)=FALSE,(INDEX(BCR!$1:$1048576,MATCH('Estadísticas BCR'!CM$5,BCR!$A:$A,0),MATCH('Estadísticas BCR'!$B87,BCR!$1:$1,0))),AVERAGE(#REF!)),"")</f>
        <v>0</v>
      </c>
      <c r="CN87" s="59">
        <f>+IFERROR(IF(ISTEXT(CN$5)=FALSE,(INDEX(BCR!$1:$1048576,MATCH('Estadísticas BCR'!CN$5,BCR!$A:$A,0),MATCH('Estadísticas BCR'!$B87,BCR!$1:$1,0))),AVERAGE(#REF!)),"")</f>
        <v>0</v>
      </c>
      <c r="CO87" s="59">
        <f>+IFERROR(IF(ISTEXT(CO$5)=FALSE,(INDEX(BCR!$1:$1048576,MATCH('Estadísticas BCR'!CO$5,BCR!$A:$A,0),MATCH('Estadísticas BCR'!$B87,BCR!$1:$1,0))),AVERAGE(#REF!)),"")</f>
        <v>0</v>
      </c>
      <c r="CP87" s="60">
        <f>+IFERROR(IF(ISTEXT(CP$5)=FALSE,(INDEX(BCR!$1:$1048576,MATCH('Estadísticas BCR'!CP$5,BCR!$A:$A,0),MATCH('Estadísticas BCR'!$B87,BCR!$1:$1,0))),AVERAGE(CD87:CO87)),"")</f>
        <v>0</v>
      </c>
      <c r="CQ87" s="59">
        <f>+IFERROR(IF(ISTEXT(CQ$5)=FALSE,(INDEX(BCR!$1:$1048576,MATCH('Estadísticas BCR'!CQ$5,BCR!$A:$A,0),MATCH('Estadísticas BCR'!$B87,BCR!$1:$1,0))),AVERAGE(#REF!)),"")</f>
        <v>0</v>
      </c>
      <c r="CR87" s="59">
        <f>+IFERROR(IF(ISTEXT(CR$5)=FALSE,(INDEX(BCR!$1:$1048576,MATCH('Estadísticas BCR'!CR$5,BCR!$A:$A,0),MATCH('Estadísticas BCR'!$B87,BCR!$1:$1,0))),AVERAGE(#REF!)),"")</f>
        <v>0</v>
      </c>
      <c r="CS87" s="59">
        <f>+IFERROR(IF(ISTEXT(CS$5)=FALSE,(INDEX(BCR!$1:$1048576,MATCH('Estadísticas BCR'!CS$5,BCR!$A:$A,0),MATCH('Estadísticas BCR'!$B87,BCR!$1:$1,0))),AVERAGE(#REF!)),"")</f>
        <v>0</v>
      </c>
      <c r="CT87" s="59">
        <f>+IFERROR(IF(ISTEXT(CT$5)=FALSE,(INDEX(BCR!$1:$1048576,MATCH('Estadísticas BCR'!CT$5,BCR!$A:$A,0),MATCH('Estadísticas BCR'!$B87,BCR!$1:$1,0))),AVERAGE(#REF!)),"")</f>
        <v>0</v>
      </c>
      <c r="CU87" s="59">
        <f>+IFERROR(IF(ISTEXT(CU$5)=FALSE,(INDEX(BCR!$1:$1048576,MATCH('Estadísticas BCR'!CU$5,BCR!$A:$A,0),MATCH('Estadísticas BCR'!$B87,BCR!$1:$1,0))),AVERAGE(#REF!)),"")</f>
        <v>0</v>
      </c>
      <c r="CV87" s="59">
        <f>+IFERROR(IF(ISTEXT(CV$5)=FALSE,(INDEX(BCR!$1:$1048576,MATCH('Estadísticas BCR'!CV$5,BCR!$A:$A,0),MATCH('Estadísticas BCR'!$B87,BCR!$1:$1,0))),AVERAGE(#REF!)),"")</f>
        <v>0</v>
      </c>
      <c r="CW87" s="59">
        <f>+IFERROR(IF(ISTEXT(CW$5)=FALSE,(INDEX(BCR!$1:$1048576,MATCH('Estadísticas BCR'!CW$5,BCR!$A:$A,0),MATCH('Estadísticas BCR'!$B87,BCR!$1:$1,0))),AVERAGE(#REF!)),"")</f>
        <v>0</v>
      </c>
      <c r="CX87" s="59">
        <f>+IFERROR(IF(ISTEXT(CX$5)=FALSE,(INDEX(BCR!$1:$1048576,MATCH('Estadísticas BCR'!CX$5,BCR!$A:$A,0),MATCH('Estadísticas BCR'!$B87,BCR!$1:$1,0))),AVERAGE(#REF!)),"")</f>
        <v>0</v>
      </c>
      <c r="CY87" s="59">
        <f>+IFERROR(IF(ISTEXT(CY$5)=FALSE,(INDEX(BCR!$1:$1048576,MATCH('Estadísticas BCR'!CY$5,BCR!$A:$A,0),MATCH('Estadísticas BCR'!$B87,BCR!$1:$1,0))),AVERAGE(#REF!)),"")</f>
        <v>0</v>
      </c>
      <c r="CZ87" s="59">
        <f>+IFERROR(IF(ISTEXT(CZ$5)=FALSE,(INDEX(BCR!$1:$1048576,MATCH('Estadísticas BCR'!CZ$5,BCR!$A:$A,0),MATCH('Estadísticas BCR'!$B87,BCR!$1:$1,0))),AVERAGE(A87:CY87)),"")</f>
        <v>0</v>
      </c>
      <c r="DA87" s="59">
        <f>+IFERROR(IF(ISTEXT(DA$5)=FALSE,(INDEX(BCR!$1:$1048576,MATCH('Estadísticas BCR'!DA$5,BCR!$A:$A,0),MATCH('Estadísticas BCR'!$B87,BCR!$1:$1,0))),AVERAGE(B87:CZ87)),"")</f>
        <v>0</v>
      </c>
      <c r="DB87" s="59">
        <f>+IFERROR(IF(ISTEXT(DB$5)=FALSE,(INDEX(BCR!$1:$1048576,MATCH('Estadísticas BCR'!DB$5,BCR!$A:$A,0),MATCH('Estadísticas BCR'!$B87,BCR!$1:$1,0))),AVERAGE(C87:DA87)),"")</f>
        <v>0</v>
      </c>
      <c r="DC87" s="60">
        <f>+IFERROR(IF(ISTEXT(DC$5)=FALSE,(INDEX(BCR!$1:$1048576,MATCH('Estadísticas BCR'!DC$5,BCR!$A:$A,0),MATCH('Estadísticas BCR'!$B87,BCR!$1:$1,0))),AVERAGE(CQ87:DB87)),"")</f>
        <v>0</v>
      </c>
      <c r="DD87" s="59">
        <f>+IFERROR(IF(ISTEXT(DD$5)=FALSE,(INDEX(BCR!$1:$1048576,MATCH('Estadísticas BCR'!DD$5,BCR!$A:$A,0),MATCH('Estadísticas BCR'!$B87,BCR!$1:$1,0))),AVERAGE(CR87:DC87)),"")</f>
        <v>0</v>
      </c>
      <c r="DE87" s="59">
        <f>+IFERROR(IF(ISTEXT(DE$5)=FALSE,(INDEX(BCR!$1:$1048576,MATCH('Estadísticas BCR'!DE$5,BCR!$A:$A,0),MATCH('Estadísticas BCR'!$B87,BCR!$1:$1,0))),AVERAGE(CS87:DD87)),"")</f>
        <v>0</v>
      </c>
      <c r="DF87" s="59">
        <f>+IFERROR(IF(ISTEXT(DF$5)=FALSE,(INDEX(BCR!$1:$1048576,MATCH('Estadísticas BCR'!DF$5,BCR!$A:$A,0),MATCH('Estadísticas BCR'!$B87,BCR!$1:$1,0))),AVERAGE(CT87:DE87)),"")</f>
        <v>0</v>
      </c>
      <c r="DG87" s="59">
        <f>+IFERROR(IF(ISTEXT(DG$5)=FALSE,(INDEX(BCR!$1:$1048576,MATCH('Estadísticas BCR'!DG$5,BCR!$A:$A,0),MATCH('Estadísticas BCR'!$B87,BCR!$1:$1,0))),AVERAGE(CU87:DF87)),"")</f>
        <v>0</v>
      </c>
      <c r="DH87" s="59">
        <f>+IFERROR(IF(ISTEXT(DH$5)=FALSE,(INDEX(BCR!$1:$1048576,MATCH('Estadísticas BCR'!DH$5,BCR!$A:$A,0),MATCH('Estadísticas BCR'!$B87,BCR!$1:$1,0))),AVERAGE(CV87:DG87)),"")</f>
        <v>0</v>
      </c>
      <c r="DI87" s="59">
        <f>+IFERROR(IF(ISTEXT(DI$5)=FALSE,(INDEX(BCR!$1:$1048576,MATCH('Estadísticas BCR'!DI$5,BCR!$A:$A,0),MATCH('Estadísticas BCR'!$B87,BCR!$1:$1,0))),AVERAGE(CW87:DH87)),"")</f>
        <v>0</v>
      </c>
      <c r="DJ87" s="59">
        <f>+IFERROR(IF(ISTEXT(DJ$5)=FALSE,(INDEX(BCR!$1:$1048576,MATCH('Estadísticas BCR'!DJ$5,BCR!$A:$A,0),MATCH('Estadísticas BCR'!$B87,BCR!$1:$1,0))),AVERAGE(CX87:DI87)),"")</f>
        <v>0</v>
      </c>
      <c r="DK87" s="59">
        <f>+IFERROR(IF(ISTEXT(DK$5)=FALSE,(INDEX(BCR!$1:$1048576,MATCH('Estadísticas BCR'!DK$5,BCR!$A:$A,0),MATCH('Estadísticas BCR'!$B87,BCR!$1:$1,0))),AVERAGE(CY87:DJ87)),"")</f>
        <v>0</v>
      </c>
      <c r="DL87" s="59">
        <f>+IFERROR(IF(ISTEXT(DL$5)=FALSE,(INDEX(BCR!$1:$1048576,MATCH('Estadísticas BCR'!DL$5,BCR!$A:$A,0),MATCH('Estadísticas BCR'!$B87,BCR!$1:$1,0))),AVERAGE(CZ87:DK87)),"")</f>
        <v>0</v>
      </c>
      <c r="DM87" s="59">
        <f>+IFERROR(IF(ISTEXT(DM$5)=FALSE,(INDEX(BCR!$1:$1048576,MATCH('Estadísticas BCR'!DM$5,BCR!$A:$A,0),MATCH('Estadísticas BCR'!$B87,BCR!$1:$1,0))),AVERAGE(DA87:DL87)),"")</f>
        <v>0</v>
      </c>
      <c r="DN87" s="59">
        <f>+IFERROR(IF(ISTEXT(DN$5)=FALSE,(INDEX(BCR!$1:$1048576,MATCH('Estadísticas BCR'!DN$5,BCR!$A:$A,0),MATCH('Estadísticas BCR'!$B87,BCR!$1:$1,0))),AVERAGE(DB87:DM87)),"")</f>
        <v>0</v>
      </c>
      <c r="DO87" s="59">
        <f>+IFERROR(IF(ISTEXT(DO$5)=FALSE,(INDEX(BCR!$1:$1048576,MATCH('Estadísticas BCR'!DO$5,BCR!$A:$A,0),MATCH('Estadísticas BCR'!$B87,BCR!$1:$1,0))),AVERAGE(DC87:DN87)),"")</f>
        <v>0</v>
      </c>
      <c r="DP87" s="60">
        <f>+IFERROR(IF(ISTEXT(DP$5)=FALSE,(INDEX(BCR!$1:$1048576,MATCH('Estadísticas BCR'!DP$5,BCR!$A:$A,0),MATCH('Estadísticas BCR'!$B87,BCR!$1:$1,0))),AVERAGE(DD87:DO87)),"")</f>
        <v>0</v>
      </c>
      <c r="DQ87" s="59">
        <f>+IFERROR(IF(ISTEXT(DQ$5)=FALSE,(INDEX(BCR!$1:$1048576,MATCH('Estadísticas BCR'!DQ$5,BCR!$A:$A,0),MATCH('Estadísticas BCR'!$B87,BCR!$1:$1,0))),AVERAGE(DE87:DP87)),"")</f>
        <v>0</v>
      </c>
      <c r="DR87" s="59">
        <f>+IFERROR(IF(ISTEXT(DR$5)=FALSE,(INDEX(BCR!$1:$1048576,MATCH('Estadísticas BCR'!DR$5,BCR!$A:$A,0),MATCH('Estadísticas BCR'!$B87,BCR!$1:$1,0))),AVERAGE(DF87:DQ87)),"")</f>
        <v>0</v>
      </c>
      <c r="DS87" s="59">
        <f>+IFERROR(IF(ISTEXT(DS$5)=FALSE,(INDEX(BCR!$1:$1048576,MATCH('Estadísticas BCR'!DS$5,BCR!$A:$A,0),MATCH('Estadísticas BCR'!$B87,BCR!$1:$1,0))),AVERAGE(DG87:DR87)),"")</f>
        <v>0</v>
      </c>
      <c r="DT87" s="59">
        <f>+IFERROR(IF(ISTEXT(DT$5)=FALSE,(INDEX(BCR!$1:$1048576,MATCH('Estadísticas BCR'!DT$5,BCR!$A:$A,0),MATCH('Estadísticas BCR'!$B87,BCR!$1:$1,0))),AVERAGE(DH87:DS87)),"")</f>
        <v>0</v>
      </c>
      <c r="DU87" s="59">
        <f>+IFERROR(IF(ISTEXT(DU$5)=FALSE,(INDEX(BCR!$1:$1048576,MATCH('Estadísticas BCR'!DU$5,BCR!$A:$A,0),MATCH('Estadísticas BCR'!$B87,BCR!$1:$1,0))),AVERAGE(DI87:DT87)),"")</f>
        <v>0</v>
      </c>
      <c r="DV87" s="59">
        <f>+IFERROR(IF(ISTEXT(DV$5)=FALSE,(INDEX(BCR!$1:$1048576,MATCH('Estadísticas BCR'!DV$5,BCR!$A:$A,0),MATCH('Estadísticas BCR'!$B87,BCR!$1:$1,0))),AVERAGE(DJ87:DU87)),"")</f>
        <v>0</v>
      </c>
      <c r="DW87" s="59">
        <f>+IFERROR(IF(ISTEXT(DW$5)=FALSE,(INDEX(BCR!$1:$1048576,MATCH('Estadísticas BCR'!DW$5,BCR!$A:$A,0),MATCH('Estadísticas BCR'!$B87,BCR!$1:$1,0))),AVERAGE(DK87:DV87)),"")</f>
        <v>0</v>
      </c>
      <c r="DX87" s="59">
        <f>+IFERROR(IF(ISTEXT(DX$5)=FALSE,(INDEX(BCR!$1:$1048576,MATCH('Estadísticas BCR'!DX$5,BCR!$A:$A,0),MATCH('Estadísticas BCR'!$B87,BCR!$1:$1,0))),AVERAGE(DL87:DW87)),"")</f>
        <v>0</v>
      </c>
      <c r="DY87" s="59">
        <f>+IFERROR(IF(ISTEXT(DY$5)=FALSE,(INDEX(BCR!$1:$1048576,MATCH('Estadísticas BCR'!DY$5,BCR!$A:$A,0),MATCH('Estadísticas BCR'!$B87,BCR!$1:$1,0))),AVERAGE(DM87:DX87)),"")</f>
        <v>0</v>
      </c>
      <c r="DZ87" s="59">
        <f>+IFERROR(IF(ISTEXT(DZ$5)=FALSE,(INDEX(BCR!$1:$1048576,MATCH('Estadísticas BCR'!DZ$5,BCR!$A:$A,0),MATCH('Estadísticas BCR'!$B87,BCR!$1:$1,0))),AVERAGE(DN87:DY87)),"")</f>
        <v>0</v>
      </c>
      <c r="EA87" s="59">
        <f>+IFERROR(IF(ISTEXT(EA$5)=FALSE,(INDEX(BCR!$1:$1048576,MATCH('Estadísticas BCR'!EA$5,BCR!$A:$A,0),MATCH('Estadísticas BCR'!$B87,BCR!$1:$1,0))),AVERAGE(DO87:DZ87)),"")</f>
        <v>0</v>
      </c>
      <c r="EB87" s="59">
        <f>+IFERROR(IF(ISTEXT(EB$5)=FALSE,(INDEX(BCR!$1:$1048576,MATCH('Estadísticas BCR'!EB$5,BCR!$A:$A,0),MATCH('Estadísticas BCR'!$B87,BCR!$1:$1,0))),AVERAGE(DP87:EA87)),"")</f>
        <v>0</v>
      </c>
      <c r="EC87" s="60">
        <f>+IFERROR(IF(ISTEXT(EC$5)=FALSE,(INDEX(BCR!$1:$1048576,MATCH('Estadísticas BCR'!EC$5,BCR!$A:$A,0),MATCH('Estadísticas BCR'!$B87,BCR!$1:$1,0))),AVERAGE(DQ87:EB87)),"")</f>
        <v>0</v>
      </c>
      <c r="ED87" s="59">
        <f>+IFERROR(IF(ISTEXT(ED$5)=FALSE,(INDEX(BCR!$1:$1048576,MATCH('Estadísticas BCR'!ED$5,BCR!$A:$A,0),MATCH('Estadísticas BCR'!$B87,BCR!$1:$1,0))),AVERAGE(DR87:EC87)),"")</f>
        <v>0</v>
      </c>
      <c r="EE87" s="59">
        <f>+IFERROR(IF(ISTEXT(EE$5)=FALSE,(INDEX(BCR!$1:$1048576,MATCH('Estadísticas BCR'!EE$5,BCR!$A:$A,0),MATCH('Estadísticas BCR'!$B87,BCR!$1:$1,0))),AVERAGE(DS87:ED87)),"")</f>
        <v>0</v>
      </c>
      <c r="EF87" s="59">
        <f>+IFERROR(IF(ISTEXT(EF$5)=FALSE,(INDEX(BCR!$1:$1048576,MATCH('Estadísticas BCR'!EF$5,BCR!$A:$A,0),MATCH('Estadísticas BCR'!$B87,BCR!$1:$1,0))),AVERAGE(DT87:EE87)),"")</f>
        <v>0</v>
      </c>
      <c r="EG87" s="59">
        <f>+IFERROR(IF(ISTEXT(EG$5)=FALSE,(INDEX(BCR!$1:$1048576,MATCH('Estadísticas BCR'!EG$5,BCR!$A:$A,0),MATCH('Estadísticas BCR'!$B87,BCR!$1:$1,0))),AVERAGE(DU87:EF87)),"")</f>
        <v>0</v>
      </c>
      <c r="EH87" s="59">
        <f>+IFERROR(IF(ISTEXT(EH$5)=FALSE,(INDEX(BCR!$1:$1048576,MATCH('Estadísticas BCR'!EH$5,BCR!$A:$A,0),MATCH('Estadísticas BCR'!$B87,BCR!$1:$1,0))),AVERAGE(DV87:EG87)),"")</f>
        <v>0</v>
      </c>
      <c r="EI87" s="59">
        <f>+IFERROR(IF(ISTEXT(EI$5)=FALSE,(INDEX(BCR!$1:$1048576,MATCH('Estadísticas BCR'!EI$5,BCR!$A:$A,0),MATCH('Estadísticas BCR'!$B87,BCR!$1:$1,0))),AVERAGE(DW87:EH87)),"")</f>
        <v>0</v>
      </c>
      <c r="EJ87" s="59">
        <f>+IFERROR(IF(ISTEXT(EJ$5)=FALSE,(INDEX(BCR!$1:$1048576,MATCH('Estadísticas BCR'!EJ$5,BCR!$A:$A,0),MATCH('Estadísticas BCR'!$B87,BCR!$1:$1,0))),AVERAGE(DX87:EI87)),"")</f>
        <v>0</v>
      </c>
      <c r="EK87" s="59">
        <f>+IFERROR(IF(ISTEXT(EK$5)=FALSE,(INDEX(BCR!$1:$1048576,MATCH('Estadísticas BCR'!EK$5,BCR!$A:$A,0),MATCH('Estadísticas BCR'!$B87,BCR!$1:$1,0))),AVERAGE(DY87:EJ87)),"")</f>
        <v>0</v>
      </c>
      <c r="EL87" s="59">
        <f>+IFERROR(IF(ISTEXT(EL$5)=FALSE,(INDEX(BCR!$1:$1048576,MATCH('Estadísticas BCR'!EL$5,BCR!$A:$A,0),MATCH('Estadísticas BCR'!$B87,BCR!$1:$1,0))),AVERAGE(DZ87:EK87)),"")</f>
        <v>0</v>
      </c>
      <c r="EM87" s="59">
        <f>+IFERROR(IF(ISTEXT(EM$5)=FALSE,(INDEX(BCR!$1:$1048576,MATCH('Estadísticas BCR'!EM$5,BCR!$A:$A,0),MATCH('Estadísticas BCR'!$B87,BCR!$1:$1,0))),AVERAGE(EA87:EL87)),"")</f>
        <v>0</v>
      </c>
      <c r="EN87" s="59">
        <f>+IFERROR(IF(ISTEXT(EN$5)=FALSE,(INDEX(BCR!$1:$1048576,MATCH('Estadísticas BCR'!EN$5,BCR!$A:$A,0),MATCH('Estadísticas BCR'!$B87,BCR!$1:$1,0))),AVERAGE(EB87:EM87)),"")</f>
        <v>0</v>
      </c>
      <c r="EO87" s="59">
        <f>+IFERROR(IF(ISTEXT(EO$5)=FALSE,(INDEX(BCR!$1:$1048576,MATCH('Estadísticas BCR'!EO$5,BCR!$A:$A,0),MATCH('Estadísticas BCR'!$B87,BCR!$1:$1,0))),AVERAGE(EC87:EN87)),"")</f>
        <v>0</v>
      </c>
      <c r="EP87" s="60">
        <f>+IFERROR(IF(ISTEXT(EP$5)=FALSE,(INDEX(BCR!$1:$1048576,MATCH('Estadísticas BCR'!EP$5,BCR!$A:$A,0),MATCH('Estadísticas BCR'!$B87,BCR!$1:$1,0))),AVERAGE(ED87:EO87)),"")</f>
        <v>0</v>
      </c>
      <c r="EQ87" s="59">
        <f>+IFERROR(IF(ISTEXT(EQ$5)=FALSE,(INDEX(BCR!$1:$1048576,MATCH('Estadísticas BCR'!EQ$5,BCR!$A:$A,0),MATCH('Estadísticas BCR'!$B87,BCR!$1:$1,0))),AVERAGE(EE87:EP87)),"")</f>
        <v>0</v>
      </c>
      <c r="ER87" s="59">
        <f>+IFERROR(IF(ISTEXT(ER$5)=FALSE,(INDEX(BCR!$1:$1048576,MATCH('Estadísticas BCR'!ER$5,BCR!$A:$A,0),MATCH('Estadísticas BCR'!$B87,BCR!$1:$1,0))),AVERAGE(EF87:EQ87)),"")</f>
        <v>0</v>
      </c>
      <c r="ES87" s="59">
        <f>+IFERROR(IF(ISTEXT(ES$5)=FALSE,(INDEX(BCR!$1:$1048576,MATCH('Estadísticas BCR'!ES$5,BCR!$A:$A,0),MATCH('Estadísticas BCR'!$B87,BCR!$1:$1,0))),AVERAGE(EG87:ER87)),"")</f>
        <v>0</v>
      </c>
      <c r="ET87" s="59">
        <f>+IFERROR(IF(ISTEXT(ET$5)=FALSE,(INDEX(BCR!$1:$1048576,MATCH('Estadísticas BCR'!ET$5,BCR!$A:$A,0),MATCH('Estadísticas BCR'!$B87,BCR!$1:$1,0))),AVERAGE(EH87:ES87)),"")</f>
        <v>0</v>
      </c>
      <c r="EU87" s="59">
        <f>+IFERROR(IF(ISTEXT(EU$5)=FALSE,(INDEX(BCR!$1:$1048576,MATCH('Estadísticas BCR'!EU$5,BCR!$A:$A,0),MATCH('Estadísticas BCR'!$B87,BCR!$1:$1,0))),AVERAGE(EI87:ET87)),"")</f>
        <v>0</v>
      </c>
      <c r="EV87" s="59">
        <f>+IFERROR(IF(ISTEXT(EV$5)=FALSE,(INDEX(BCR!$1:$1048576,MATCH('Estadísticas BCR'!EV$5,BCR!$A:$A,0),MATCH('Estadísticas BCR'!$B87,BCR!$1:$1,0))),AVERAGE(EJ87:EU87)),"")</f>
        <v>0</v>
      </c>
      <c r="EW87" s="59">
        <f>+IFERROR(IF(ISTEXT(EW$5)=FALSE,(INDEX(BCR!$1:$1048576,MATCH('Estadísticas BCR'!EW$5,BCR!$A:$A,0),MATCH('Estadísticas BCR'!$B87,BCR!$1:$1,0))),AVERAGE(EK87:EV87)),"")</f>
        <v>0</v>
      </c>
      <c r="EX87" s="59">
        <f>+IFERROR(IF(ISTEXT(EX$5)=FALSE,(INDEX(BCR!$1:$1048576,MATCH('Estadísticas BCR'!EX$5,BCR!$A:$A,0),MATCH('Estadísticas BCR'!$B87,BCR!$1:$1,0))),AVERAGE(EL87:EW87)),"")</f>
        <v>0</v>
      </c>
      <c r="EY87" s="59">
        <f>+IFERROR(IF(ISTEXT(EY$5)=FALSE,(INDEX(BCR!$1:$1048576,MATCH('Estadísticas BCR'!EY$5,BCR!$A:$A,0),MATCH('Estadísticas BCR'!$B87,BCR!$1:$1,0))),AVERAGE(EM87:EX87)),"")</f>
        <v>0</v>
      </c>
      <c r="EZ87" s="59">
        <f>+IFERROR(IF(ISTEXT(EZ$5)=FALSE,(INDEX(BCR!$1:$1048576,MATCH('Estadísticas BCR'!EZ$5,BCR!$A:$A,0),MATCH('Estadísticas BCR'!$B87,BCR!$1:$1,0))),AVERAGE(EN87:EY87)),"")</f>
        <v>0</v>
      </c>
      <c r="FA87" s="59">
        <f>+IFERROR(IF(ISTEXT(FA$5)=FALSE,(INDEX(BCR!$1:$1048576,MATCH('Estadísticas BCR'!FA$5,BCR!$A:$A,0),MATCH('Estadísticas BCR'!$B87,BCR!$1:$1,0))),AVERAGE(EO87:EZ87)),"")</f>
        <v>0</v>
      </c>
      <c r="FB87" s="59">
        <f>+IFERROR(IF(ISTEXT(FB$5)=FALSE,(INDEX(BCR!$1:$1048576,MATCH('Estadísticas BCR'!FB$5,BCR!$A:$A,0),MATCH('Estadísticas BCR'!$B87,BCR!$1:$1,0))),AVERAGE(EP87:FA87)),"")</f>
        <v>0</v>
      </c>
      <c r="FC87" s="60">
        <f>+IFERROR(IF(ISTEXT(FC$5)=FALSE,(INDEX(BCR!$1:$1048576,MATCH('Estadísticas BCR'!FC$5,BCR!$A:$A,0),MATCH('Estadísticas BCR'!$B87,BCR!$1:$1,0))),AVERAGE(EQ87:FB87)),"")</f>
        <v>0</v>
      </c>
      <c r="FD87" s="59">
        <f>+IFERROR(IF(ISTEXT(FD$5)=FALSE,(INDEX(BCR!$1:$1048576,MATCH('Estadísticas BCR'!FD$5,BCR!$A:$A,0),MATCH('Estadísticas BCR'!$B87,BCR!$1:$1,0))),AVERAGE(ER87:FC87)),"")</f>
        <v>0</v>
      </c>
      <c r="FE87" s="59">
        <f>+IFERROR(IF(ISTEXT(FE$5)=FALSE,(INDEX(BCR!$1:$1048576,MATCH('Estadísticas BCR'!FE$5,BCR!$A:$A,0),MATCH('Estadísticas BCR'!$B87,BCR!$1:$1,0))),AVERAGE(ES87:FD87)),"")</f>
        <v>0</v>
      </c>
      <c r="FF87" s="59">
        <f>+IFERROR(IF(ISTEXT(FF$5)=FALSE,(INDEX(BCR!$1:$1048576,MATCH('Estadísticas BCR'!FF$5,BCR!$A:$A,0),MATCH('Estadísticas BCR'!$B87,BCR!$1:$1,0))),AVERAGE(ET87:FE87)),"")</f>
        <v>0</v>
      </c>
      <c r="FG87" s="59">
        <f>+IFERROR(IF(ISTEXT(FG$5)=FALSE,(INDEX(BCR!$1:$1048576,MATCH('Estadísticas BCR'!FG$5,BCR!$A:$A,0),MATCH('Estadísticas BCR'!$B87,BCR!$1:$1,0))),AVERAGE(EU87:FF87)),"")</f>
        <v>0</v>
      </c>
      <c r="FH87" s="59">
        <f>+IFERROR(IF(ISTEXT(FH$5)=FALSE,(INDEX(BCR!$1:$1048576,MATCH('Estadísticas BCR'!FH$5,BCR!$A:$A,0),MATCH('Estadísticas BCR'!$B87,BCR!$1:$1,0))),AVERAGE(EV87:FG87)),"")</f>
        <v>0</v>
      </c>
      <c r="FI87" s="59">
        <f>+IFERROR(IF(ISTEXT(FI$5)=FALSE,(INDEX(BCR!$1:$1048576,MATCH('Estadísticas BCR'!FI$5,BCR!$A:$A,0),MATCH('Estadísticas BCR'!$B87,BCR!$1:$1,0))),AVERAGE(EW87:FH87)),"")</f>
        <v>0</v>
      </c>
      <c r="FJ87" s="59">
        <f>+IFERROR(IF(ISTEXT(FJ$5)=FALSE,(INDEX(BCR!$1:$1048576,MATCH('Estadísticas BCR'!FJ$5,BCR!$A:$A,0),MATCH('Estadísticas BCR'!$B87,BCR!$1:$1,0))),AVERAGE(EX87:FI87)),"")</f>
        <v>0</v>
      </c>
      <c r="FK87" s="59">
        <f>+IFERROR(IF(ISTEXT(FK$5)=FALSE,(INDEX(BCR!$1:$1048576,MATCH('Estadísticas BCR'!FK$5,BCR!$A:$A,0),MATCH('Estadísticas BCR'!$B87,BCR!$1:$1,0))),AVERAGE(EY87:FJ87)),"")</f>
        <v>0</v>
      </c>
      <c r="FL87" s="59">
        <f>+IFERROR(IF(ISTEXT(FL$5)=FALSE,(INDEX(BCR!$1:$1048576,MATCH('Estadísticas BCR'!FL$5,BCR!$A:$A,0),MATCH('Estadísticas BCR'!$B87,BCR!$1:$1,0))),AVERAGE(EZ87:FK87)),"")</f>
        <v>0</v>
      </c>
      <c r="FM87" s="59">
        <f>+IFERROR(IF(ISTEXT(FM$5)=FALSE,(INDEX(BCR!$1:$1048576,MATCH('Estadísticas BCR'!FM$5,BCR!$A:$A,0),MATCH('Estadísticas BCR'!$B87,BCR!$1:$1,0))),AVERAGE(FA87:FL87)),"")</f>
        <v>0</v>
      </c>
      <c r="FN87" s="59">
        <f>+IFERROR(IF(ISTEXT(FN$5)=FALSE,(INDEX(BCR!$1:$1048576,MATCH('Estadísticas BCR'!FN$5,BCR!$A:$A,0),MATCH('Estadísticas BCR'!$B87,BCR!$1:$1,0))),AVERAGE(FB87:FM87)),"")</f>
        <v>0</v>
      </c>
      <c r="FO87" s="59">
        <f>+IFERROR(IF(ISTEXT(FO$5)=FALSE,(INDEX(BCR!$1:$1048576,MATCH('Estadísticas BCR'!FO$5,BCR!$A:$A,0),MATCH('Estadísticas BCR'!$B87,BCR!$1:$1,0))),AVERAGE(FC87:FN87)),"")</f>
        <v>0</v>
      </c>
      <c r="FP87" s="60">
        <f>+IFERROR(IF(ISTEXT(FP$5)=FALSE,(INDEX(BCR!$1:$1048576,MATCH('Estadísticas BCR'!FP$5,BCR!$A:$A,0),MATCH('Estadísticas BCR'!$B87,BCR!$1:$1,0))),AVERAGE(FD87:FO87)),"")</f>
        <v>0</v>
      </c>
      <c r="FQ87" s="59">
        <f>+IFERROR(IF(ISTEXT(FQ$5)=FALSE,(INDEX(BCR!$1:$1048576,MATCH('Estadísticas BCR'!FQ$5,BCR!$A:$A,0),MATCH('Estadísticas BCR'!$B87,BCR!$1:$1,0))),AVERAGE(FE87:FP87)),"")</f>
        <v>0</v>
      </c>
      <c r="FR87" s="59">
        <f>+IFERROR(IF(ISTEXT(FR$5)=FALSE,(INDEX(BCR!$1:$1048576,MATCH('Estadísticas BCR'!FR$5,BCR!$A:$A,0),MATCH('Estadísticas BCR'!$B87,BCR!$1:$1,0))),AVERAGE(FF87:FQ87)),"")</f>
        <v>0</v>
      </c>
      <c r="FS87" s="59">
        <f>+IFERROR(IF(ISTEXT(FS$5)=FALSE,(INDEX(BCR!$1:$1048576,MATCH('Estadísticas BCR'!FS$5,BCR!$A:$A,0),MATCH('Estadísticas BCR'!$B87,BCR!$1:$1,0))),AVERAGE(FG87:FR87)),"")</f>
        <v>0</v>
      </c>
      <c r="FT87" s="59">
        <f>+IFERROR(IF(ISTEXT(FT$5)=FALSE,(INDEX(BCR!$1:$1048576,MATCH('Estadísticas BCR'!FT$5,BCR!$A:$A,0),MATCH('Estadísticas BCR'!$B87,BCR!$1:$1,0))),AVERAGE(FH87:FS87)),"")</f>
        <v>0</v>
      </c>
      <c r="FU87" s="59">
        <f>+IFERROR(IF(ISTEXT(FU$5)=FALSE,(INDEX(BCR!$1:$1048576,MATCH('Estadísticas BCR'!FU$5,BCR!$A:$A,0),MATCH('Estadísticas BCR'!$B87,BCR!$1:$1,0))),AVERAGE(FI87:FT87)),"")</f>
        <v>0</v>
      </c>
      <c r="FV87" s="59">
        <f>+IFERROR(IF(ISTEXT(FV$5)=FALSE,(INDEX(BCR!$1:$1048576,MATCH('Estadísticas BCR'!FV$5,BCR!$A:$A,0),MATCH('Estadísticas BCR'!$B87,BCR!$1:$1,0))),AVERAGE(FJ87:FU87)),"")</f>
        <v>0</v>
      </c>
      <c r="FW87" s="59">
        <f>+IFERROR(IF(ISTEXT(FW$5)=FALSE,(INDEX(BCR!$1:$1048576,MATCH('Estadísticas BCR'!FW$5,BCR!$A:$A,0),MATCH('Estadísticas BCR'!$B87,BCR!$1:$1,0))),AVERAGE(FK87:FV87)),"")</f>
        <v>0</v>
      </c>
      <c r="FX87" s="59">
        <f>+IFERROR(IF(ISTEXT(FX$5)=FALSE,(INDEX(BCR!$1:$1048576,MATCH('Estadísticas BCR'!FX$5,BCR!$A:$A,0),MATCH('Estadísticas BCR'!$B87,BCR!$1:$1,0))),AVERAGE(FL87:FW87)),"")</f>
        <v>0</v>
      </c>
      <c r="FY87" s="59">
        <f>+IFERROR(IF(ISTEXT(FY$5)=FALSE,(INDEX(BCR!$1:$1048576,MATCH('Estadísticas BCR'!FY$5,BCR!$A:$A,0),MATCH('Estadísticas BCR'!$B87,BCR!$1:$1,0))),AVERAGE(FM87:FX87)),"")</f>
        <v>0</v>
      </c>
      <c r="FZ87" s="59">
        <f>+IFERROR(IF(ISTEXT(FZ$5)=FALSE,(INDEX(BCR!$1:$1048576,MATCH('Estadísticas BCR'!FZ$5,BCR!$A:$A,0),MATCH('Estadísticas BCR'!$B87,BCR!$1:$1,0))),AVERAGE(FN87:FY87)),"")</f>
        <v>0</v>
      </c>
      <c r="GA87" s="59">
        <f>+IFERROR(IF(ISTEXT(GA$5)=FALSE,(INDEX(BCR!$1:$1048576,MATCH('Estadísticas BCR'!GA$5,BCR!$A:$A,0),MATCH('Estadísticas BCR'!$B87,BCR!$1:$1,0))),AVERAGE(FO87:FZ87)),"")</f>
        <v>0</v>
      </c>
      <c r="GB87" s="59">
        <f>+IFERROR(IF(ISTEXT(GB$5)=FALSE,(INDEX(BCR!$1:$1048576,MATCH('Estadísticas BCR'!GB$5,BCR!$A:$A,0),MATCH('Estadísticas BCR'!$B87,BCR!$1:$1,0))),AVERAGE(FP87:GA87)),"")</f>
        <v>0</v>
      </c>
      <c r="GC87" s="60">
        <f>+IFERROR(IF(ISTEXT(GC$5)=FALSE,(INDEX(BCR!$1:$1048576,MATCH('Estadísticas BCR'!GC$5,BCR!$A:$A,0),MATCH('Estadísticas BCR'!$B87,BCR!$1:$1,0))),AVERAGE(FQ87:GB87)),"")</f>
        <v>0</v>
      </c>
      <c r="GD87" s="59">
        <f>+IFERROR(IF(ISTEXT(GD$5)=FALSE,(INDEX(BCR!$1:$1048576,MATCH('Estadísticas BCR'!GD$5,BCR!$A:$A,0),MATCH('Estadísticas BCR'!$B87,BCR!$1:$1,0))),AVERAGE(FR87:GC87)),"")</f>
        <v>0</v>
      </c>
      <c r="GE87" s="59">
        <f>+IFERROR(IF(ISTEXT(GE$5)=FALSE,(INDEX(BCR!$1:$1048576,MATCH('Estadísticas BCR'!GE$5,BCR!$A:$A,0),MATCH('Estadísticas BCR'!$B87,BCR!$1:$1,0))),AVERAGE(FS87:GD87)),"")</f>
        <v>0</v>
      </c>
      <c r="GF87" s="59">
        <f>+IFERROR(IF(ISTEXT(GF$5)=FALSE,(INDEX(BCR!$1:$1048576,MATCH('Estadísticas BCR'!GF$5,BCR!$A:$A,0),MATCH('Estadísticas BCR'!$B87,BCR!$1:$1,0))),AVERAGE(FT87:GE87)),"")</f>
        <v>0</v>
      </c>
      <c r="GG87" s="59">
        <f>+IFERROR(IF(ISTEXT(GG$5)=FALSE,(INDEX(BCR!$1:$1048576,MATCH('Estadísticas BCR'!GG$5,BCR!$A:$A,0),MATCH('Estadísticas BCR'!$B87,BCR!$1:$1,0))),AVERAGE(FU87:GF87)),"")</f>
        <v>0</v>
      </c>
      <c r="GH87" s="59">
        <f>+IFERROR(IF(ISTEXT(GH$5)=FALSE,(INDEX(BCR!$1:$1048576,MATCH('Estadísticas BCR'!GH$5,BCR!$A:$A,0),MATCH('Estadísticas BCR'!$B87,BCR!$1:$1,0))),AVERAGE(FV87:GG87)),"")</f>
        <v>0</v>
      </c>
      <c r="GI87" s="59">
        <f>+IFERROR(IF(ISTEXT(GI$5)=FALSE,(INDEX(BCR!$1:$1048576,MATCH('Estadísticas BCR'!GI$5,BCR!$A:$A,0),MATCH('Estadísticas BCR'!$B87,BCR!$1:$1,0))),AVERAGE(FW87:GH87)),"")</f>
        <v>0</v>
      </c>
      <c r="GJ87" s="59">
        <f>+IFERROR(IF(ISTEXT(GJ$5)=FALSE,(INDEX(BCR!$1:$1048576,MATCH('Estadísticas BCR'!GJ$5,BCR!$A:$A,0),MATCH('Estadísticas BCR'!$B87,BCR!$1:$1,0))),AVERAGE(FX87:GI87)),"")</f>
        <v>0</v>
      </c>
      <c r="GK87" s="59">
        <f>+IFERROR(IF(ISTEXT(GK$5)=FALSE,(INDEX(BCR!$1:$1048576,MATCH('Estadísticas BCR'!GK$5,BCR!$A:$A,0),MATCH('Estadísticas BCR'!$B87,BCR!$1:$1,0))),AVERAGE(FY87:GJ87)),"")</f>
        <v>0</v>
      </c>
      <c r="GL87" s="59">
        <f>+IFERROR(IF(ISTEXT(GL$5)=FALSE,(INDEX(BCR!$1:$1048576,MATCH('Estadísticas BCR'!GL$5,BCR!$A:$A,0),MATCH('Estadísticas BCR'!$B87,BCR!$1:$1,0))),AVERAGE(FZ87:GK87)),"")</f>
        <v>0</v>
      </c>
      <c r="GM87" s="59">
        <f>+IFERROR(IF(ISTEXT(GM$5)=FALSE,(INDEX(BCR!$1:$1048576,MATCH('Estadísticas BCR'!GM$5,BCR!$A:$A,0),MATCH('Estadísticas BCR'!$B87,BCR!$1:$1,0))),AVERAGE(GA87:GL87)),"")</f>
        <v>0</v>
      </c>
      <c r="GN87" s="59">
        <f>+IFERROR(IF(ISTEXT(GN$5)=FALSE,(INDEX(BCR!$1:$1048576,MATCH('Estadísticas BCR'!GN$5,BCR!$A:$A,0),MATCH('Estadísticas BCR'!$B87,BCR!$1:$1,0))),AVERAGE(GB87:GM87)),"")</f>
        <v>0</v>
      </c>
      <c r="GO87" s="59">
        <f>+IFERROR(IF(ISTEXT(GO$5)=FALSE,(INDEX(BCR!$1:$1048576,MATCH('Estadísticas BCR'!GO$5,BCR!$A:$A,0),MATCH('Estadísticas BCR'!$B87,BCR!$1:$1,0))),AVERAGE(GC87:GN87)),"")</f>
        <v>0</v>
      </c>
      <c r="GP87" s="60">
        <f>+IFERROR(IF(ISTEXT(GP$5)=FALSE,(INDEX(BCR!$1:$1048576,MATCH('Estadísticas BCR'!GP$5,BCR!$A:$A,0),MATCH('Estadísticas BCR'!$B87,BCR!$1:$1,0))),AVERAGE(GD87:GO87)),"")</f>
        <v>0</v>
      </c>
      <c r="GQ87" s="59">
        <f>+IFERROR(IF(ISTEXT(GQ$5)=FALSE,(INDEX(BCR!$1:$1048576,MATCH('Estadísticas BCR'!GQ$5,BCR!$A:$A,0),MATCH('Estadísticas BCR'!$B87,BCR!$1:$1,0))),AVERAGE(GE87:GP87)),"")</f>
        <v>0</v>
      </c>
      <c r="GR87" s="59">
        <f>+IFERROR(IF(ISTEXT(GR$5)=FALSE,(INDEX(BCR!$1:$1048576,MATCH('Estadísticas BCR'!GR$5,BCR!$A:$A,0),MATCH('Estadísticas BCR'!$B87,BCR!$1:$1,0))),AVERAGE(GF87:GQ87)),"")</f>
        <v>0</v>
      </c>
      <c r="GS87" s="59">
        <f>+IFERROR(IF(ISTEXT(GS$5)=FALSE,(INDEX(BCR!$1:$1048576,MATCH('Estadísticas BCR'!GS$5,BCR!$A:$A,0),MATCH('Estadísticas BCR'!$B87,BCR!$1:$1,0))),AVERAGE(GG87:GR87)),"")</f>
        <v>0</v>
      </c>
      <c r="GT87" s="59">
        <f>+IFERROR(IF(ISTEXT(GT$5)=FALSE,(INDEX(BCR!$1:$1048576,MATCH('Estadísticas BCR'!GT$5,BCR!$A:$A,0),MATCH('Estadísticas BCR'!$B87,BCR!$1:$1,0))),AVERAGE(GH87:GS87)),"")</f>
        <v>0</v>
      </c>
      <c r="GU87" s="59">
        <f>+IFERROR(IF(ISTEXT(GU$5)=FALSE,(INDEX(BCR!$1:$1048576,MATCH('Estadísticas BCR'!GU$5,BCR!$A:$A,0),MATCH('Estadísticas BCR'!$B87,BCR!$1:$1,0))),AVERAGE(GI87:GT87)),"")</f>
        <v>0</v>
      </c>
      <c r="GV87" s="59">
        <f>+IFERROR(IF(ISTEXT(GV$5)=FALSE,(INDEX(BCR!$1:$1048576,MATCH('Estadísticas BCR'!GV$5,BCR!$A:$A,0),MATCH('Estadísticas BCR'!$B87,BCR!$1:$1,0))),AVERAGE(GJ87:GU87)),"")</f>
        <v>0</v>
      </c>
      <c r="GW87" s="59">
        <f>+IFERROR(IF(ISTEXT(GW$5)=FALSE,(INDEX(BCR!$1:$1048576,MATCH('Estadísticas BCR'!GW$5,BCR!$A:$A,0),MATCH('Estadísticas BCR'!$B87,BCR!$1:$1,0))),AVERAGE(GK87:GV87)),"")</f>
        <v>0</v>
      </c>
      <c r="GX87" s="59">
        <f>+IFERROR(IF(ISTEXT(GX$5)=FALSE,(INDEX(BCR!$1:$1048576,MATCH('Estadísticas BCR'!GX$5,BCR!$A:$A,0),MATCH('Estadísticas BCR'!$B87,BCR!$1:$1,0))),AVERAGE(GL87:GW87)),"")</f>
        <v>0</v>
      </c>
      <c r="GY87" s="59">
        <f>+IFERROR(IF(ISTEXT(GY$5)=FALSE,(INDEX(BCR!$1:$1048576,MATCH('Estadísticas BCR'!GY$5,BCR!$A:$A,0),MATCH('Estadísticas BCR'!$B87,BCR!$1:$1,0))),AVERAGE(GM87:GX87)),"")</f>
        <v>0</v>
      </c>
      <c r="GZ87" s="59">
        <f>+IFERROR(IF(ISTEXT(GZ$5)=FALSE,(INDEX(BCR!$1:$1048576,MATCH('Estadísticas BCR'!GZ$5,BCR!$A:$A,0),MATCH('Estadísticas BCR'!$B87,BCR!$1:$1,0))),AVERAGE(GN87:GY87)),"")</f>
        <v>0</v>
      </c>
      <c r="HA87" s="59">
        <f>+IFERROR(IF(ISTEXT(HA$5)=FALSE,(INDEX(BCR!$1:$1048576,MATCH('Estadísticas BCR'!HA$5,BCR!$A:$A,0),MATCH('Estadísticas BCR'!$B87,BCR!$1:$1,0))),AVERAGE(GO87:GZ87)),"")</f>
        <v>0</v>
      </c>
      <c r="HB87" s="59">
        <f>+IFERROR(IF(ISTEXT(HB$5)=FALSE,(INDEX(BCR!$1:$1048576,MATCH('Estadísticas BCR'!HB$5,BCR!$A:$A,0),MATCH('Estadísticas BCR'!$B87,BCR!$1:$1,0))),AVERAGE(GP87:HA87)),"")</f>
        <v>0</v>
      </c>
      <c r="HC87" s="60">
        <f>+IFERROR(IF(ISTEXT(HC$5)=FALSE,(INDEX(BCR!$1:$1048576,MATCH('Estadísticas BCR'!HC$5,BCR!$A:$A,0),MATCH('Estadísticas BCR'!$B87,BCR!$1:$1,0))),AVERAGE(GQ87:HB87)),"")</f>
        <v>0</v>
      </c>
      <c r="HD87" s="59">
        <f>+IFERROR(IF(ISTEXT(HD$5)=FALSE,(INDEX(BCR!$1:$1048576,MATCH('Estadísticas BCR'!HD$5,BCR!$A:$A,0),MATCH('Estadísticas BCR'!$B87,BCR!$1:$1,0))),AVERAGE(GR87:HC87)),"")</f>
        <v>0</v>
      </c>
      <c r="HE87" s="59">
        <f>+IFERROR(IF(ISTEXT(HE$5)=FALSE,(INDEX(BCR!$1:$1048576,MATCH('Estadísticas BCR'!HE$5,BCR!$A:$A,0),MATCH('Estadísticas BCR'!$B87,BCR!$1:$1,0))),AVERAGE(GS87:HD87)),"")</f>
        <v>0</v>
      </c>
      <c r="HF87" s="59">
        <f>+IFERROR(IF(ISTEXT(HF$5)=FALSE,(INDEX(BCR!$1:$1048576,MATCH('Estadísticas BCR'!HF$5,BCR!$A:$A,0),MATCH('Estadísticas BCR'!$B87,BCR!$1:$1,0))),AVERAGE(GT87:HE87)),"")</f>
        <v>0</v>
      </c>
      <c r="HG87" s="59">
        <f>+IFERROR(IF(ISTEXT(HG$5)=FALSE,(INDEX(BCR!$1:$1048576,MATCH('Estadísticas BCR'!HG$5,BCR!$A:$A,0),MATCH('Estadísticas BCR'!$B87,BCR!$1:$1,0))),AVERAGE(GU87:HF87)),"")</f>
        <v>0</v>
      </c>
      <c r="HH87" s="59">
        <f>+IFERROR(IF(ISTEXT(HH$5)=FALSE,(INDEX(BCR!$1:$1048576,MATCH('Estadísticas BCR'!HH$5,BCR!$A:$A,0),MATCH('Estadísticas BCR'!$B87,BCR!$1:$1,0))),AVERAGE(GV87:HG87)),"")</f>
        <v>0</v>
      </c>
      <c r="HI87" s="59">
        <f>+IFERROR(IF(ISTEXT(HI$5)=FALSE,(INDEX(BCR!$1:$1048576,MATCH('Estadísticas BCR'!HI$5,BCR!$A:$A,0),MATCH('Estadísticas BCR'!$B87,BCR!$1:$1,0))),AVERAGE(GW87:HH87)),"")</f>
        <v>0</v>
      </c>
      <c r="HJ87" s="59">
        <f>+IFERROR(IF(ISTEXT(HJ$5)=FALSE,(INDEX(BCR!$1:$1048576,MATCH('Estadísticas BCR'!HJ$5,BCR!$A:$A,0),MATCH('Estadísticas BCR'!$B87,BCR!$1:$1,0))),AVERAGE(GX87:HI87)),"")</f>
        <v>0</v>
      </c>
      <c r="HK87" s="59">
        <f>+IFERROR(IF(ISTEXT(HK$5)=FALSE,(INDEX(BCR!$1:$1048576,MATCH('Estadísticas BCR'!HK$5,BCR!$A:$A,0),MATCH('Estadísticas BCR'!$B87,BCR!$1:$1,0))),AVERAGE(GY87:HJ87)),"")</f>
        <v>0</v>
      </c>
      <c r="HL87" s="59">
        <f>+IFERROR(IF(ISTEXT(HL$5)=FALSE,(INDEX(BCR!$1:$1048576,MATCH('Estadísticas BCR'!HL$5,BCR!$A:$A,0),MATCH('Estadísticas BCR'!$B87,BCR!$1:$1,0))),AVERAGE(GZ87:HK87)),"")</f>
        <v>0</v>
      </c>
      <c r="HM87" s="59">
        <f>+IFERROR(IF(ISTEXT(HM$5)=FALSE,(INDEX(BCR!$1:$1048576,MATCH('Estadísticas BCR'!HM$5,BCR!$A:$A,0),MATCH('Estadísticas BCR'!$B87,BCR!$1:$1,0))),AVERAGE(HA87:HL87)),"")</f>
        <v>0</v>
      </c>
      <c r="HN87" s="59">
        <f>+IFERROR(IF(ISTEXT(HN$5)=FALSE,(INDEX(BCR!$1:$1048576,MATCH('Estadísticas BCR'!HN$5,BCR!$A:$A,0),MATCH('Estadísticas BCR'!$B87,BCR!$1:$1,0))),AVERAGE(HB87:HM87)),"")</f>
        <v>0</v>
      </c>
      <c r="HO87" s="59">
        <f>+IFERROR(IF(ISTEXT(HO$5)=FALSE,(INDEX(BCR!$1:$1048576,MATCH('Estadísticas BCR'!HO$5,BCR!$A:$A,0),MATCH('Estadísticas BCR'!$B87,BCR!$1:$1,0))),AVERAGE(HC87:HN87)),"")</f>
        <v>0</v>
      </c>
      <c r="HP87" s="60">
        <f>+IFERROR(IF(ISTEXT(HP$5)=FALSE,(INDEX(BCR!$1:$1048576,MATCH('Estadísticas BCR'!HP$5,BCR!$A:$A,0),MATCH('Estadísticas BCR'!$B87,BCR!$1:$1,0))),AVERAGE(HD87:HO87)),"")</f>
        <v>0</v>
      </c>
      <c r="HQ87" s="59">
        <f>+IFERROR(IF(ISTEXT(HQ$5)=FALSE,(INDEX(BCR!$1:$1048576,MATCH('Estadísticas BCR'!HQ$5,BCR!$A:$A,0),MATCH('Estadísticas BCR'!$B87,BCR!$1:$1,0))),AVERAGE(HE87:HP87)),"")</f>
        <v>0</v>
      </c>
      <c r="HR87" s="59">
        <f>+IFERROR(IF(ISTEXT(HR$5)=FALSE,(INDEX(BCR!$1:$1048576,MATCH('Estadísticas BCR'!HR$5,BCR!$A:$A,0),MATCH('Estadísticas BCR'!$B87,BCR!$1:$1,0))),AVERAGE(HF87:HQ87)),"")</f>
        <v>0</v>
      </c>
      <c r="HS87" s="59">
        <f>+IFERROR(IF(ISTEXT(HS$5)=FALSE,(INDEX(BCR!$1:$1048576,MATCH('Estadísticas BCR'!HS$5,BCR!$A:$A,0),MATCH('Estadísticas BCR'!$B87,BCR!$1:$1,0))),AVERAGE(HG87:HR87)),"")</f>
        <v>0</v>
      </c>
      <c r="HT87" s="59">
        <f>+IFERROR(IF(ISTEXT(HT$5)=FALSE,(INDEX(BCR!$1:$1048576,MATCH('Estadísticas BCR'!HT$5,BCR!$A:$A,0),MATCH('Estadísticas BCR'!$B87,BCR!$1:$1,0))),AVERAGE(HH87:HS87)),"")</f>
        <v>0</v>
      </c>
      <c r="HU87" s="59">
        <f>+IFERROR(IF(ISTEXT(HU$5)=FALSE,(INDEX(BCR!$1:$1048576,MATCH('Estadísticas BCR'!HU$5,BCR!$A:$A,0),MATCH('Estadísticas BCR'!$B87,BCR!$1:$1,0))),AVERAGE(HI87:HT87)),"")</f>
        <v>0</v>
      </c>
      <c r="HV87" s="59">
        <f>+IFERROR(IF(ISTEXT(HV$5)=FALSE,(INDEX(BCR!$1:$1048576,MATCH('Estadísticas BCR'!HV$5,BCR!$A:$A,0),MATCH('Estadísticas BCR'!$B87,BCR!$1:$1,0))),AVERAGE(HJ87:HU87)),"")</f>
        <v>0</v>
      </c>
      <c r="HW87" s="59">
        <f>+IFERROR(IF(ISTEXT(HW$5)=FALSE,(INDEX(BCR!$1:$1048576,MATCH('Estadísticas BCR'!HW$5,BCR!$A:$A,0),MATCH('Estadísticas BCR'!$B87,BCR!$1:$1,0))),AVERAGE(HK87:HV87)),"")</f>
        <v>0</v>
      </c>
      <c r="HX87" s="59">
        <f>+IFERROR(IF(ISTEXT(HX$5)=FALSE,(INDEX(BCR!$1:$1048576,MATCH('Estadísticas BCR'!HX$5,BCR!$A:$A,0),MATCH('Estadísticas BCR'!$B87,BCR!$1:$1,0))),AVERAGE(HL87:HW87)),"")</f>
        <v>0</v>
      </c>
      <c r="HY87" s="59">
        <f>+IFERROR(IF(ISTEXT(HY$5)=FALSE,(INDEX(BCR!$1:$1048576,MATCH('Estadísticas BCR'!HY$5,BCR!$A:$A,0),MATCH('Estadísticas BCR'!$B87,BCR!$1:$1,0))),AVERAGE(HM87:HX87)),"")</f>
        <v>0</v>
      </c>
      <c r="HZ87" s="59">
        <f>+IFERROR(IF(ISTEXT(HZ$5)=FALSE,(INDEX(BCR!$1:$1048576,MATCH('Estadísticas BCR'!HZ$5,BCR!$A:$A,0),MATCH('Estadísticas BCR'!$B87,BCR!$1:$1,0))),AVERAGE(HN87:HY87)),"")</f>
        <v>0</v>
      </c>
      <c r="IA87" s="59">
        <f>+IFERROR(IF(ISTEXT(IA$5)=FALSE,(INDEX(BCR!$1:$1048576,MATCH('Estadísticas BCR'!IA$5,BCR!$A:$A,0),MATCH('Estadísticas BCR'!$B87,BCR!$1:$1,0))),AVERAGE(HO87:HZ87)),"")</f>
        <v>0</v>
      </c>
      <c r="IB87" s="59">
        <f>+IFERROR(IF(ISTEXT(IB$5)=FALSE,(INDEX(BCR!$1:$1048576,MATCH('Estadísticas BCR'!IB$5,BCR!$A:$A,0),MATCH('Estadísticas BCR'!$B87,BCR!$1:$1,0))),AVERAGE(HP87:IA87)),"")</f>
        <v>0</v>
      </c>
      <c r="IC87" s="60">
        <f>+IFERROR(IF(ISTEXT(IC$5)=FALSE,(INDEX(BCR!$1:$1048576,MATCH('Estadísticas BCR'!IC$5,BCR!$A:$A,0),MATCH('Estadísticas BCR'!$B87,BCR!$1:$1,0))),AVERAGE(HQ87:IB87)),"")</f>
        <v>0</v>
      </c>
      <c r="ID87" s="59">
        <f>+IFERROR(IF(ISTEXT(ID$5)=FALSE,(INDEX(BCR!$1:$1048576,MATCH('Estadísticas BCR'!ID$5,BCR!$A:$A,0),MATCH('Estadísticas BCR'!$B87,BCR!$1:$1,0))),AVERAGE(HR87:IC87)),"")</f>
        <v>0</v>
      </c>
      <c r="IE87" s="59">
        <f>+IFERROR(IF(ISTEXT(IE$5)=FALSE,(INDEX(BCR!$1:$1048576,MATCH('Estadísticas BCR'!IE$5,BCR!$A:$A,0),MATCH('Estadísticas BCR'!$B87,BCR!$1:$1,0))),AVERAGE(HS87:ID87)),"")</f>
        <v>0</v>
      </c>
      <c r="IF87" s="59">
        <f>+IFERROR(IF(ISTEXT(IF$5)=FALSE,(INDEX(BCR!$1:$1048576,MATCH('Estadísticas BCR'!IF$5,BCR!$A:$A,0),MATCH('Estadísticas BCR'!$B87,BCR!$1:$1,0))),AVERAGE(HT87:IE87)),"")</f>
        <v>0</v>
      </c>
      <c r="IG87" s="59">
        <f>+IFERROR(IF(ISTEXT(IG$5)=FALSE,(INDEX(BCR!$1:$1048576,MATCH('Estadísticas BCR'!IG$5,BCR!$A:$A,0),MATCH('Estadísticas BCR'!$B87,BCR!$1:$1,0))),AVERAGE(HU87:IF87)),"")</f>
        <v>0</v>
      </c>
      <c r="IH87" s="59">
        <f>+IFERROR(IF(ISTEXT(IH$5)=FALSE,(INDEX(BCR!$1:$1048576,MATCH('Estadísticas BCR'!IH$5,BCR!$A:$A,0),MATCH('Estadísticas BCR'!$B87,BCR!$1:$1,0))),AVERAGE(HV87:IG87)),"")</f>
        <v>0</v>
      </c>
      <c r="II87" s="59">
        <f>+IFERROR(IF(ISTEXT(II$5)=FALSE,(INDEX(BCR!$1:$1048576,MATCH('Estadísticas BCR'!II$5,BCR!$A:$A,0),MATCH('Estadísticas BCR'!$B87,BCR!$1:$1,0))),AVERAGE(HW87:IH87)),"")</f>
        <v>0</v>
      </c>
      <c r="IJ87" s="59">
        <f>+IFERROR(IF(ISTEXT(IJ$5)=FALSE,(INDEX(BCR!$1:$1048576,MATCH('Estadísticas BCR'!IJ$5,BCR!$A:$A,0),MATCH('Estadísticas BCR'!$B87,BCR!$1:$1,0))),AVERAGE(HX87:II87)),"")</f>
        <v>0</v>
      </c>
      <c r="IK87" s="59">
        <f>+IFERROR(IF(ISTEXT(IK$5)=FALSE,(INDEX(BCR!$1:$1048576,MATCH('Estadísticas BCR'!IK$5,BCR!$A:$A,0),MATCH('Estadísticas BCR'!$B87,BCR!$1:$1,0))),AVERAGE(HY87:IJ87)),"")</f>
        <v>0</v>
      </c>
      <c r="IL87" s="59">
        <f>+IFERROR(IF(ISTEXT(IL$5)=FALSE,(INDEX(BCR!$1:$1048576,MATCH('Estadísticas BCR'!IL$5,BCR!$A:$A,0),MATCH('Estadísticas BCR'!$B87,BCR!$1:$1,0))),AVERAGE(HZ87:IK87)),"")</f>
        <v>0</v>
      </c>
      <c r="IM87" s="59">
        <f>+IFERROR(IF(ISTEXT(IM$5)=FALSE,(INDEX(BCR!$1:$1048576,MATCH('Estadísticas BCR'!IM$5,BCR!$A:$A,0),MATCH('Estadísticas BCR'!$B87,BCR!$1:$1,0))),AVERAGE(IA87:IL87)),"")</f>
        <v>0</v>
      </c>
      <c r="IN87" s="59">
        <f>+IFERROR(IF(ISTEXT(IN$5)=FALSE,(INDEX(BCR!$1:$1048576,MATCH('Estadísticas BCR'!IN$5,BCR!$A:$A,0),MATCH('Estadísticas BCR'!$B87,BCR!$1:$1,0))),AVERAGE(IB87:IM87)),"")</f>
        <v>0</v>
      </c>
      <c r="IO87" s="59">
        <f>+IFERROR(IF(ISTEXT(IO$5)=FALSE,(INDEX(BCR!$1:$1048576,MATCH('Estadísticas BCR'!IO$5,BCR!$A:$A,0),MATCH('Estadísticas BCR'!$B87,BCR!$1:$1,0))),AVERAGE(IC87:IN87)),"")</f>
        <v>0</v>
      </c>
      <c r="IP87" s="60">
        <f>+IFERROR(IF(ISTEXT(IP$5)=FALSE,(INDEX(BCR!$1:$1048576,MATCH('Estadísticas BCR'!IP$5,BCR!$A:$A,0),MATCH('Estadísticas BCR'!$B87,BCR!$1:$1,0))),AVERAGE(ID87:IO87)),"")</f>
        <v>0</v>
      </c>
      <c r="IQ87" s="59">
        <f>+IFERROR(IF(ISTEXT(IQ$5)=FALSE,(INDEX(BCR!$1:$1048576,MATCH('Estadísticas BCR'!IQ$5,BCR!$A:$A,0),MATCH('Estadísticas BCR'!$B87,BCR!$1:$1,0))),AVERAGE(IE87:IP87)),"")</f>
        <v>0</v>
      </c>
      <c r="IR87" s="59">
        <f>+IFERROR(IF(ISTEXT(IR$5)=FALSE,(INDEX(BCR!$1:$1048576,MATCH('Estadísticas BCR'!IR$5,BCR!$A:$A,0),MATCH('Estadísticas BCR'!$B87,BCR!$1:$1,0))),AVERAGE(IF87:IQ87)),"")</f>
        <v>0</v>
      </c>
      <c r="IS87" s="59">
        <f>+IFERROR(IF(ISTEXT(IS$5)=FALSE,(INDEX(BCR!$1:$1048576,MATCH('Estadísticas BCR'!IS$5,BCR!$A:$A,0),MATCH('Estadísticas BCR'!$B87,BCR!$1:$1,0))),AVERAGE(IG87:IR87)),"")</f>
        <v>0</v>
      </c>
      <c r="IT87" s="59">
        <f>+IFERROR(IF(ISTEXT(IT$5)=FALSE,(INDEX(BCR!$1:$1048576,MATCH('Estadísticas BCR'!IT$5,BCR!$A:$A,0),MATCH('Estadísticas BCR'!$B87,BCR!$1:$1,0))),AVERAGE(IH87:IS87)),"")</f>
        <v>0</v>
      </c>
      <c r="IU87" s="59">
        <f>+IFERROR(IF(ISTEXT(IU$5)=FALSE,(INDEX(BCR!$1:$1048576,MATCH('Estadísticas BCR'!IU$5,BCR!$A:$A,0),MATCH('Estadísticas BCR'!$B87,BCR!$1:$1,0))),AVERAGE(II87:IT87)),"")</f>
        <v>0</v>
      </c>
      <c r="IV87" s="59">
        <f>+IFERROR(IF(ISTEXT(IV$5)=FALSE,(INDEX(BCR!$1:$1048576,MATCH('Estadísticas BCR'!IV$5,BCR!$A:$A,0),MATCH('Estadísticas BCR'!$B87,BCR!$1:$1,0))),AVERAGE(IJ87:IU87)),"")</f>
        <v>0</v>
      </c>
      <c r="IW87" s="59">
        <f>+IFERROR(IF(ISTEXT(IW$5)=FALSE,(INDEX(BCR!$1:$1048576,MATCH('Estadísticas BCR'!IW$5,BCR!$A:$A,0),MATCH('Estadísticas BCR'!$B87,BCR!$1:$1,0))),AVERAGE(IK87:IV87)),"")</f>
        <v>0</v>
      </c>
      <c r="IX87" s="59">
        <f>+IFERROR(IF(ISTEXT(IX$5)=FALSE,(INDEX(BCR!$1:$1048576,MATCH('Estadísticas BCR'!IX$5,BCR!$A:$A,0),MATCH('Estadísticas BCR'!$B87,BCR!$1:$1,0))),AVERAGE(IL87:IW87)),"")</f>
        <v>0</v>
      </c>
      <c r="IY87" s="59">
        <f>+IFERROR(IF(ISTEXT(IY$5)=FALSE,(INDEX(BCR!$1:$1048576,MATCH('Estadísticas BCR'!IY$5,BCR!$A:$A,0),MATCH('Estadísticas BCR'!$B87,BCR!$1:$1,0))),AVERAGE(IM87:IX87)),"")</f>
        <v>0</v>
      </c>
      <c r="IZ87" s="59">
        <f>+IFERROR(IF(ISTEXT(IZ$5)=FALSE,(INDEX(BCR!$1:$1048576,MATCH('Estadísticas BCR'!IZ$5,BCR!$A:$A,0),MATCH('Estadísticas BCR'!$B87,BCR!$1:$1,0))),AVERAGE(IN87:IY87)),"")</f>
        <v>0</v>
      </c>
      <c r="JA87" s="59">
        <f>+IFERROR(IF(ISTEXT(JA$5)=FALSE,(INDEX(BCR!$1:$1048576,MATCH('Estadísticas BCR'!JA$5,BCR!$A:$A,0),MATCH('Estadísticas BCR'!$B87,BCR!$1:$1,0))),AVERAGE(IO87:IZ87)),"")</f>
        <v>0</v>
      </c>
      <c r="JB87" s="59">
        <f>+IFERROR(IF(ISTEXT(JB$5)=FALSE,(INDEX(BCR!$1:$1048576,MATCH('Estadísticas BCR'!JB$5,BCR!$A:$A,0),MATCH('Estadísticas BCR'!$B87,BCR!$1:$1,0))),AVERAGE(IP87:JA87)),"")</f>
        <v>0</v>
      </c>
      <c r="JC87" s="60">
        <f>+IFERROR(IF(ISTEXT(JC$5)=FALSE,(INDEX(BCR!$1:$1048576,MATCH('Estadísticas BCR'!JC$5,BCR!$A:$A,0),MATCH('Estadísticas BCR'!$B87,BCR!$1:$1,0))),AVERAGE(IQ87:JB87)),"")</f>
        <v>0</v>
      </c>
      <c r="JD87" s="59">
        <f>+IFERROR(IF(ISTEXT(JD$5)=FALSE,(INDEX(BCR!$1:$1048576,MATCH('Estadísticas BCR'!JD$5,BCR!$A:$A,0),MATCH('Estadísticas BCR'!$B87,BCR!$1:$1,0))),AVERAGE(IR87:JC87)),"")</f>
        <v>0</v>
      </c>
      <c r="JE87" s="59">
        <f>+IFERROR(IF(ISTEXT(JE$5)=FALSE,(INDEX(BCR!$1:$1048576,MATCH('Estadísticas BCR'!JE$5,BCR!$A:$A,0),MATCH('Estadísticas BCR'!$B87,BCR!$1:$1,0))),AVERAGE(IS87:JD87)),"")</f>
        <v>0</v>
      </c>
      <c r="JF87" s="59">
        <f>+IFERROR(IF(ISTEXT(JF$5)=FALSE,(INDEX(BCR!$1:$1048576,MATCH('Estadísticas BCR'!JF$5,BCR!$A:$A,0),MATCH('Estadísticas BCR'!$B87,BCR!$1:$1,0))),AVERAGE(IT87:JE87)),"")</f>
        <v>0</v>
      </c>
      <c r="JG87" s="59">
        <f>+IFERROR(IF(ISTEXT(JG$5)=FALSE,(INDEX(BCR!$1:$1048576,MATCH('Estadísticas BCR'!JG$5,BCR!$A:$A,0),MATCH('Estadísticas BCR'!$B87,BCR!$1:$1,0))),AVERAGE(IU87:JF87)),"")</f>
        <v>0</v>
      </c>
      <c r="JH87" s="59">
        <f>+IFERROR(IF(ISTEXT(JH$5)=FALSE,(INDEX(BCR!$1:$1048576,MATCH('Estadísticas BCR'!JH$5,BCR!$A:$A,0),MATCH('Estadísticas BCR'!$B87,BCR!$1:$1,0))),AVERAGE(IV87:JG87)),"")</f>
        <v>0</v>
      </c>
      <c r="JI87" s="59">
        <f>+IFERROR(IF(ISTEXT(JI$5)=FALSE,(INDEX(BCR!$1:$1048576,MATCH('Estadísticas BCR'!JI$5,BCR!$A:$A,0),MATCH('Estadísticas BCR'!$B87,BCR!$1:$1,0))),AVERAGE(IW87:JH87)),"")</f>
        <v>0</v>
      </c>
      <c r="JJ87" s="59">
        <f>+IFERROR(IF(ISTEXT(JJ$5)=FALSE,(INDEX(BCR!$1:$1048576,MATCH('Estadísticas BCR'!JJ$5,BCR!$A:$A,0),MATCH('Estadísticas BCR'!$B87,BCR!$1:$1,0))),AVERAGE(IX87:JI87)),"")</f>
        <v>0</v>
      </c>
      <c r="JK87" s="59">
        <f>+IFERROR(IF(ISTEXT(JK$5)=FALSE,(INDEX(BCR!$1:$1048576,MATCH('Estadísticas BCR'!JK$5,BCR!$A:$A,0),MATCH('Estadísticas BCR'!$B87,BCR!$1:$1,0))),AVERAGE(IY87:JJ87)),"")</f>
        <v>0</v>
      </c>
      <c r="JL87" s="59">
        <f>+IFERROR(IF(ISTEXT(JL$5)=FALSE,(INDEX(BCR!$1:$1048576,MATCH('Estadísticas BCR'!JL$5,BCR!$A:$A,0),MATCH('Estadísticas BCR'!$B87,BCR!$1:$1,0))),AVERAGE(IZ87:JK87)),"")</f>
        <v>0</v>
      </c>
      <c r="JM87" s="59">
        <f>+IFERROR(IF(ISTEXT(JM$5)=FALSE,(INDEX(BCR!$1:$1048576,MATCH('Estadísticas BCR'!JM$5,BCR!$A:$A,0),MATCH('Estadísticas BCR'!$B87,BCR!$1:$1,0))),AVERAGE(JA87:JL87)),"")</f>
        <v>81.967213114754102</v>
      </c>
      <c r="JN87" s="59">
        <f>+IFERROR(IF(ISTEXT(JN$5)=FALSE,(INDEX(BCR!$1:$1048576,MATCH('Estadísticas BCR'!JN$5,BCR!$A:$A,0),MATCH('Estadísticas BCR'!$B87,BCR!$1:$1,0))),AVERAGE(JB87:JM87)),"")</f>
        <v>79.746835443037995</v>
      </c>
      <c r="JO87" s="59">
        <f>+IFERROR(IF(ISTEXT(JO$5)=FALSE,(INDEX(BCR!$1:$1048576,MATCH('Estadísticas BCR'!JO$5,BCR!$A:$A,0),MATCH('Estadísticas BCR'!$B87,BCR!$1:$1,0))),AVERAGE(JC87:JN87)),"")</f>
        <v>77.536231884057997</v>
      </c>
      <c r="JP87" s="60">
        <f>+IFERROR(IF(ISTEXT(JP$5)=FALSE,(INDEX(BCR!$1:$1048576,MATCH('Estadísticas BCR'!JP$5,BCR!$A:$A,0),MATCH('Estadísticas BCR'!$B87,BCR!$1:$1,0))),AVERAGE(JD87:JO87)),"")</f>
        <v>19.937523370154175</v>
      </c>
      <c r="JQ87" s="59">
        <f>+IFERROR(IF(ISTEXT(JQ$5)=FALSE,(INDEX(BCR!$1:$1048576,MATCH('Estadísticas BCR'!JQ$5,BCR!$A:$A,0),MATCH('Estadísticas BCR'!$B87,BCR!$1:$1,0))),AVERAGE(JE87:JP87)),"")</f>
        <v>67.647058823529406</v>
      </c>
      <c r="JR87" s="59">
        <f>+IFERROR(IF(ISTEXT(JR$5)=FALSE,(INDEX(BCR!$1:$1048576,MATCH('Estadísticas BCR'!JR$5,BCR!$A:$A,0),MATCH('Estadísticas BCR'!$B87,BCR!$1:$1,0))),AVERAGE(JF87:JQ87)),"")</f>
        <v>63.297872340425499</v>
      </c>
      <c r="JS87" s="59">
        <f>+IFERROR(IF(ISTEXT(JS$5)=FALSE,(INDEX(BCR!$1:$1048576,MATCH('Estadísticas BCR'!JS$5,BCR!$A:$A,0),MATCH('Estadísticas BCR'!$B87,BCR!$1:$1,0))),AVERAGE(JG87:JR87)),"")</f>
        <v>67.901234567901199</v>
      </c>
      <c r="JT87" s="59">
        <f>+IFERROR(IF(ISTEXT(JT$5)=FALSE,(INDEX(BCR!$1:$1048576,MATCH('Estadísticas BCR'!JT$5,BCR!$A:$A,0),MATCH('Estadísticas BCR'!$B87,BCR!$1:$1,0))),AVERAGE(JH87:JS87)),"")</f>
        <v>59.883720930232599</v>
      </c>
      <c r="JU87" s="59">
        <f>+IFERROR(IF(ISTEXT(JU$5)=FALSE,(INDEX(BCR!$1:$1048576,MATCH('Estadísticas BCR'!JU$5,BCR!$A:$A,0),MATCH('Estadísticas BCR'!$B87,BCR!$1:$1,0))),AVERAGE(JI87:JT87)),"")</f>
        <v>72.5</v>
      </c>
      <c r="JV87" s="59">
        <f>+IFERROR(IF(ISTEXT(JV$5)=FALSE,(INDEX(BCR!$1:$1048576,MATCH('Estadísticas BCR'!JV$5,BCR!$A:$A,0),MATCH('Estadísticas BCR'!$B87,BCR!$1:$1,0))),AVERAGE(JJ87:JU87)),"")</f>
        <v>55.8441558441558</v>
      </c>
      <c r="JW87" s="59">
        <f>+IFERROR(IF(ISTEXT(JW$5)=FALSE,(INDEX(BCR!$1:$1048576,MATCH('Estadísticas BCR'!JW$5,BCR!$A:$A,0),MATCH('Estadísticas BCR'!$B87,BCR!$1:$1,0))),AVERAGE(JK87:JV87)),"")</f>
        <v>61.3924050632911</v>
      </c>
      <c r="JX87" s="59">
        <f>+IFERROR(IF(ISTEXT(JX$5)=FALSE,(INDEX(BCR!$1:$1048576,MATCH('Estadísticas BCR'!JX$5,BCR!$A:$A,0),MATCH('Estadísticas BCR'!$B87,BCR!$1:$1,0))),AVERAGE(JL87:JW87)),"")</f>
        <v>60.714285714285701</v>
      </c>
      <c r="JY87" s="59">
        <f>+IFERROR(IF(ISTEXT(JY$5)=FALSE,(INDEX(BCR!$1:$1048576,MATCH('Estadísticas BCR'!JY$5,BCR!$A:$A,0),MATCH('Estadísticas BCR'!$B87,BCR!$1:$1,0))),AVERAGE(JM87:JX87)),"")</f>
        <v>58.860759493670898</v>
      </c>
      <c r="JZ87" s="59">
        <f>+IFERROR(IF(ISTEXT(JZ$5)=FALSE,(INDEX(BCR!$1:$1048576,MATCH('Estadísticas BCR'!JZ$5,BCR!$A:$A,0),MATCH('Estadísticas BCR'!$B87,BCR!$1:$1,0))),AVERAGE(JN87:JY87)),"")</f>
        <v>55.5555555555556</v>
      </c>
      <c r="KA87" s="59">
        <f>+IFERROR(IF(ISTEXT(KA$5)=FALSE,(INDEX(BCR!$1:$1048576,MATCH('Estadísticas BCR'!KA$5,BCR!$A:$A,0),MATCH('Estadísticas BCR'!$B87,BCR!$1:$1,0))),AVERAGE(JO87:JZ87)),"")</f>
        <v>63.636363636363598</v>
      </c>
      <c r="KB87" s="59">
        <f>+IFERROR(IF(ISTEXT(KB$5)=FALSE,(INDEX(BCR!$1:$1048576,MATCH('Estadísticas BCR'!KB$5,BCR!$A:$A,0),MATCH('Estadísticas BCR'!$B87,BCR!$1:$1,0))),AVERAGE(JP87:KA87)),"")</f>
        <v>65.753424657534197</v>
      </c>
      <c r="KC87" s="60">
        <f>+IFERROR(IF(ISTEXT(KC$5)=FALSE,(INDEX(BCR!$1:$1048576,MATCH('Estadísticas BCR'!KC$5,BCR!$A:$A,0),MATCH('Estadísticas BCR'!$B87,BCR!$1:$1,0))),AVERAGE(JQ87:KB87)),"")</f>
        <v>62.74890305224546</v>
      </c>
      <c r="KD87" s="59">
        <f>+IFERROR(IF(ISTEXT(KD$5)=FALSE,(INDEX(BCR!$1:$1048576,MATCH('Estadísticas BCR'!KD$5,BCR!$A:$A,0),MATCH('Estadísticas BCR'!$B87,BCR!$1:$1,0))),AVERAGE(JR87:KC87)),"")</f>
        <v>70.625</v>
      </c>
      <c r="KE87" s="59">
        <f>+IFERROR(IF(ISTEXT(KE$5)=FALSE,(INDEX(BCR!$1:$1048576,MATCH('Estadísticas BCR'!KE$5,BCR!$A:$A,0),MATCH('Estadísticas BCR'!$B87,BCR!$1:$1,0))),AVERAGE(JS87:KD87)),"")</f>
        <v>70.618556701030897</v>
      </c>
      <c r="KF87" s="59">
        <f>+IFERROR(IF(ISTEXT(KF$5)=FALSE,(INDEX(BCR!$1:$1048576,MATCH('Estadísticas BCR'!KF$5,BCR!$A:$A,0),MATCH('Estadísticas BCR'!$B87,BCR!$1:$1,0))),AVERAGE(JT87:KE87)),"")</f>
        <v>66.8316831683168</v>
      </c>
      <c r="KG87" s="59">
        <f>+IFERROR(IF(ISTEXT(KG$5)=FALSE,(INDEX(BCR!$1:$1048576,MATCH('Estadísticas BCR'!KG$5,BCR!$A:$A,0),MATCH('Estadísticas BCR'!$B87,BCR!$1:$1,0))),AVERAGE(JU87:KF87)),"")</f>
        <v>69.565217391304301</v>
      </c>
      <c r="KH87" s="59">
        <f>+IFERROR(IF(ISTEXT(KH$5)=FALSE,(INDEX(BCR!$1:$1048576,MATCH('Estadísticas BCR'!KH$5,BCR!$A:$A,0),MATCH('Estadísticas BCR'!$B87,BCR!$1:$1,0))),AVERAGE(JV87:KG87)),"")</f>
        <v>65.789473684210506</v>
      </c>
      <c r="KI87" s="59">
        <f>+IFERROR(IF(ISTEXT(KI$5)=FALSE,(INDEX(BCR!$1:$1048576,MATCH('Estadísticas BCR'!KI$5,BCR!$A:$A,0),MATCH('Estadísticas BCR'!$B87,BCR!$1:$1,0))),AVERAGE(JW87:KH87)),"")</f>
        <v>62.5</v>
      </c>
      <c r="KJ87" s="59">
        <f>+IFERROR(IF(ISTEXT(KJ$5)=FALSE,(INDEX(BCR!$1:$1048576,MATCH('Estadísticas BCR'!KJ$5,BCR!$A:$A,0),MATCH('Estadísticas BCR'!$B87,BCR!$1:$1,0))),AVERAGE(JX87:KI87)),"")</f>
        <v>68.6813186813187</v>
      </c>
      <c r="KK87" s="59">
        <f>+IFERROR(IF(ISTEXT(KK$5)=FALSE,(INDEX(BCR!$1:$1048576,MATCH('Estadísticas BCR'!KK$5,BCR!$A:$A,0),MATCH('Estadísticas BCR'!$B87,BCR!$1:$1,0))),AVERAGE(JY87:KJ87)),"")</f>
        <v>62.626262626262601</v>
      </c>
      <c r="KL87" s="59">
        <f>+IFERROR(IF(ISTEXT(KL$5)=FALSE,(INDEX(BCR!$1:$1048576,MATCH('Estadísticas BCR'!KL$5,BCR!$A:$A,0),MATCH('Estadísticas BCR'!$B87,BCR!$1:$1,0))),AVERAGE(JZ87:KK87)),"")</f>
        <v>62.719298245613999</v>
      </c>
      <c r="KM87" s="59">
        <f>+IFERROR(IF(ISTEXT(KM$5)=FALSE,(INDEX(BCR!$1:$1048576,MATCH('Estadísticas BCR'!KM$5,BCR!$A:$A,0),MATCH('Estadísticas BCR'!$B87,BCR!$1:$1,0))),AVERAGE(KA87:KL87)),"")</f>
        <v>64.393939393939405</v>
      </c>
      <c r="KN87" s="59">
        <f>+IFERROR(IF(ISTEXT(KN$5)=FALSE,(INDEX(BCR!$1:$1048576,MATCH('Estadísticas BCR'!KN$5,BCR!$A:$A,0),MATCH('Estadísticas BCR'!$B87,BCR!$1:$1,0))),AVERAGE(KB87:KM87)),"")</f>
        <v>65.263157894736807</v>
      </c>
      <c r="KO87" s="59">
        <f>+IFERROR(IF(ISTEXT(KO$5)=FALSE,(INDEX(BCR!$1:$1048576,MATCH('Estadísticas BCR'!KO$5,BCR!$A:$A,0),MATCH('Estadísticas BCR'!$B87,BCR!$1:$1,0))),AVERAGE(KC87:KN87)),"")</f>
        <v>62.359550561797697</v>
      </c>
      <c r="KP87" s="60">
        <f>+IFERROR(IF(ISTEXT(KP$5)=FALSE,(INDEX(BCR!$1:$1048576,MATCH('Estadísticas BCR'!KP$5,BCR!$A:$A,0),MATCH('Estadísticas BCR'!$B87,BCR!$1:$1,0))),AVERAGE(KD87:KO87)),"")</f>
        <v>65.997788195710982</v>
      </c>
      <c r="KQ87" s="59">
        <f>+IFERROR(IF(ISTEXT(KQ$5)=FALSE,(INDEX(BCR!$1:$1048576,MATCH('Estadísticas BCR'!KQ$5,BCR!$A:$A,0),MATCH('Estadísticas BCR'!$B87,BCR!$1:$1,0))),AVERAGE(KE87:KP87)),"")</f>
        <v>54</v>
      </c>
      <c r="KR87" s="59">
        <f>+IFERROR(IF(ISTEXT(KR$5)=FALSE,(INDEX(BCR!$1:$1048576,MATCH('Estadísticas BCR'!KR$5,BCR!$A:$A,0),MATCH('Estadísticas BCR'!$B87,BCR!$1:$1,0))),AVERAGE(KF87:KQ87)),"")</f>
        <v>65.677966101694906</v>
      </c>
      <c r="KS87" s="59">
        <f>+IFERROR(IF(ISTEXT(KS$5)=FALSE,(INDEX(BCR!$1:$1048576,MATCH('Estadísticas BCR'!KS$5,BCR!$A:$A,0),MATCH('Estadísticas BCR'!$B87,BCR!$1:$1,0))),AVERAGE(KG87:KR87)),"")</f>
        <v>70.454545454545496</v>
      </c>
      <c r="KT87" s="59">
        <f>+IFERROR(IF(ISTEXT(KT$5)=FALSE,(INDEX(BCR!$1:$1048576,MATCH('Estadísticas BCR'!KT$5,BCR!$A:$A,0),MATCH('Estadísticas BCR'!$B87,BCR!$1:$1,0))),AVERAGE(KH87:KS87)),"")</f>
        <v>70.348837209302303</v>
      </c>
      <c r="KU87" s="59">
        <f>+IFERROR(IF(ISTEXT(KU$5)=FALSE,(INDEX(BCR!$1:$1048576,MATCH('Estadísticas BCR'!KU$5,BCR!$A:$A,0),MATCH('Estadísticas BCR'!$B87,BCR!$1:$1,0))),AVERAGE(KI87:KT87)),"")</f>
        <v>70.588235294117695</v>
      </c>
      <c r="KV87" s="59">
        <f>+IFERROR(IF(ISTEXT(KV$5)=FALSE,(INDEX(BCR!$1:$1048576,MATCH('Estadísticas BCR'!KV$5,BCR!$A:$A,0),MATCH('Estadísticas BCR'!$B87,BCR!$1:$1,0))),AVERAGE(KJ87:KU87)),"")</f>
        <v>72.844827586206904</v>
      </c>
      <c r="KW87" s="59">
        <f>+IFERROR(IF(ISTEXT(KW$5)=FALSE,(INDEX(BCR!$1:$1048576,MATCH('Estadísticas BCR'!KW$5,BCR!$A:$A,0),MATCH('Estadísticas BCR'!$B87,BCR!$1:$1,0))),AVERAGE(KK87:KV87)),"")</f>
        <v>66.964285714285694</v>
      </c>
      <c r="KX87" s="59">
        <f>+IFERROR(IF(ISTEXT(KX$5)=FALSE,(INDEX(BCR!$1:$1048576,MATCH('Estadísticas BCR'!KX$5,BCR!$A:$A,0),MATCH('Estadísticas BCR'!$B87,BCR!$1:$1,0))),AVERAGE(KL87:KW87)),"")</f>
        <v>72.619047619047606</v>
      </c>
      <c r="KY87" s="59">
        <f>+IFERROR(IF(ISTEXT(KY$5)=FALSE,(INDEX(BCR!$1:$1048576,MATCH('Estadísticas BCR'!KY$5,BCR!$A:$A,0),MATCH('Estadísticas BCR'!$B87,BCR!$1:$1,0))),AVERAGE(KM87:KX87)),"")</f>
        <v>70.673076923076906</v>
      </c>
      <c r="KZ87" s="59">
        <f>+IFERROR(IF(ISTEXT(KZ$5)=FALSE,(INDEX(BCR!$1:$1048576,MATCH('Estadísticas BCR'!KZ$5,BCR!$A:$A,0),MATCH('Estadísticas BCR'!$B87,BCR!$1:$1,0))),AVERAGE(KN87:KY87)),"")</f>
        <v>75.700934579439206</v>
      </c>
      <c r="LA87" s="59">
        <f>+IFERROR(IF(ISTEXT(LA$5)=FALSE,(INDEX(BCR!$1:$1048576,MATCH('Estadísticas BCR'!LA$5,BCR!$A:$A,0),MATCH('Estadísticas BCR'!$B87,BCR!$1:$1,0))),AVERAGE(KO87:KZ87)),"")</f>
        <v>69.758064516128997</v>
      </c>
      <c r="LB87" s="59">
        <f>+IFERROR(IF(ISTEXT(LB$5)=FALSE,(INDEX(BCR!$1:$1048576,MATCH('Estadísticas BCR'!LB$5,BCR!$A:$A,0),MATCH('Estadísticas BCR'!$B87,BCR!$1:$1,0))),AVERAGE(KP87:LA87)),"")</f>
        <v>59.477124183006502</v>
      </c>
      <c r="LC87" s="60">
        <f>+IFERROR(IF(ISTEXT(LC$5)=FALSE,(INDEX(BCR!$1:$1048576,MATCH('Estadísticas BCR'!LC$5,BCR!$A:$A,0),MATCH('Estadísticas BCR'!$B87,BCR!$1:$1,0))),AVERAGE(KQ87:LB87)),"")</f>
        <v>68.258912098404338</v>
      </c>
      <c r="LD87" s="59">
        <f>+IFERROR(IF(ISTEXT(LD$5)=FALSE,(INDEX(BCR!$1:$1048576,MATCH('Estadísticas BCR'!LD$5,BCR!$A:$A,0),MATCH('Estadísticas BCR'!$B87,BCR!$1:$1,0))),AVERAGE(KR87:LC87)),"")</f>
        <v>76.229508196721298</v>
      </c>
      <c r="LE87" s="59">
        <f>+IFERROR(IF(ISTEXT(LE$5)=FALSE,(INDEX(BCR!$1:$1048576,MATCH('Estadísticas BCR'!LE$5,BCR!$A:$A,0),MATCH('Estadísticas BCR'!$B87,BCR!$1:$1,0))),AVERAGE(KS87:LD87)),"")</f>
        <v>77.459016393442596</v>
      </c>
      <c r="LF87" s="59">
        <f>+IFERROR(IF(ISTEXT(LF$5)=FALSE,(INDEX(BCR!$1:$1048576,MATCH('Estadísticas BCR'!LF$5,BCR!$A:$A,0),MATCH('Estadísticas BCR'!$B87,BCR!$1:$1,0))),AVERAGE(KT87:LE87)),"")</f>
        <v>76.1682242990654</v>
      </c>
      <c r="LG87" s="59">
        <f>+IFERROR(IF(ISTEXT(LG$5)=FALSE,(INDEX(BCR!$1:$1048576,MATCH('Estadísticas BCR'!LG$5,BCR!$A:$A,0),MATCH('Estadísticas BCR'!$B87,BCR!$1:$1,0))),AVERAGE(KU87:LF87)),"")</f>
        <v>78.571428571428598</v>
      </c>
      <c r="LH87" s="59">
        <f>+IFERROR(IF(ISTEXT(LH$5)=FALSE,(INDEX(BCR!$1:$1048576,MATCH('Estadísticas BCR'!LH$5,BCR!$A:$A,0),MATCH('Estadísticas BCR'!$B87,BCR!$1:$1,0))),AVERAGE(KV87:LG87)),"")</f>
        <v>70.796460176991104</v>
      </c>
      <c r="LI87" s="59">
        <f>+IFERROR(IF(ISTEXT(LI$5)=FALSE,(INDEX(BCR!$1:$1048576,MATCH('Estadísticas BCR'!LI$5,BCR!$A:$A,0),MATCH('Estadísticas BCR'!$B87,BCR!$1:$1,0))),AVERAGE(KW87:LH87)),"")</f>
        <v>78.504672897196301</v>
      </c>
      <c r="LJ87" s="59">
        <f>+IFERROR(IF(ISTEXT(LJ$5)=FALSE,(INDEX(BCR!$1:$1048576,MATCH('Estadísticas BCR'!LJ$5,BCR!$A:$A,0),MATCH('Estadísticas BCR'!$B87,BCR!$1:$1,0))),AVERAGE(KX87:LI87)),"")</f>
        <v>70.754716981132106</v>
      </c>
      <c r="LK87" s="59">
        <f>+IFERROR(IF(ISTEXT(LK$5)=FALSE,(INDEX(BCR!$1:$1048576,MATCH('Estadísticas BCR'!LK$5,BCR!$A:$A,0),MATCH('Estadísticas BCR'!$B87,BCR!$1:$1,0))),AVERAGE(KY87:LJ87)),"")</f>
        <v>75.233644859813097</v>
      </c>
      <c r="LL87" s="59">
        <f>+IFERROR(IF(ISTEXT(LL$5)=FALSE,(INDEX(BCR!$1:$1048576,MATCH('Estadísticas BCR'!LL$5,BCR!$A:$A,0),MATCH('Estadísticas BCR'!$B87,BCR!$1:$1,0))),AVERAGE(KZ87:LK87)),"")</f>
        <v>73.557692307692307</v>
      </c>
      <c r="LM87" s="59">
        <f>+IFERROR(IF(ISTEXT(LM$5)=FALSE,(INDEX(BCR!$1:$1048576,MATCH('Estadísticas BCR'!LM$5,BCR!$A:$A,0),MATCH('Estadísticas BCR'!$B87,BCR!$1:$1,0))),AVERAGE(LA87:LL87)),"")</f>
        <v>69.724770642201804</v>
      </c>
      <c r="LN87" s="59">
        <f>+IFERROR(IF(ISTEXT(LN$5)=FALSE,(INDEX(BCR!$1:$1048576,MATCH('Estadísticas BCR'!LN$5,BCR!$A:$A,0),MATCH('Estadísticas BCR'!$B87,BCR!$1:$1,0))),AVERAGE(LB87:LM87)),"")</f>
        <v>70.614035087719301</v>
      </c>
      <c r="LO87" s="59">
        <f>+IFERROR(IF(ISTEXT(LO$5)=FALSE,(INDEX(BCR!$1:$1048576,MATCH('Estadísticas BCR'!LO$5,BCR!$A:$A,0),MATCH('Estadísticas BCR'!$B87,BCR!$1:$1,0))),AVERAGE(LC87:LN87)),"")</f>
        <v>71.681415929203496</v>
      </c>
      <c r="LP87" s="60">
        <f>+IFERROR(IF(ISTEXT(LP$5)=FALSE,(INDEX(BCR!$1:$1048576,MATCH('Estadísticas BCR'!LP$5,BCR!$A:$A,0),MATCH('Estadísticas BCR'!$B87,BCR!$1:$1,0))),AVERAGE(LD87:LO87)),"")</f>
        <v>74.107965528550622</v>
      </c>
      <c r="LQ87" s="59">
        <f>+IFERROR(IF(ISTEXT(LQ$5)=FALSE,(INDEX(BCR!$1:$1048576,MATCH('Estadísticas BCR'!LQ$5,BCR!$A:$A,0),MATCH('Estadísticas BCR'!$B87,BCR!$1:$1,0))),AVERAGE(LE87:LP87)),"")</f>
        <v>79.824561403508795</v>
      </c>
      <c r="LR87" s="59">
        <f>+IFERROR(IF(ISTEXT(LR$5)=FALSE,(INDEX(BCR!$1:$1048576,MATCH('Estadísticas BCR'!LR$5,BCR!$A:$A,0),MATCH('Estadísticas BCR'!$B87,BCR!$1:$1,0))),AVERAGE(LF87:LQ87)),"")</f>
        <v>81.415929203539804</v>
      </c>
      <c r="LS87" s="59">
        <f>+IFERROR(IF(ISTEXT(LS$5)=FALSE,(INDEX(BCR!$1:$1048576,MATCH('Estadísticas BCR'!LS$5,BCR!$A:$A,0),MATCH('Estadísticas BCR'!$B87,BCR!$1:$1,0))),AVERAGE(LG87:LR87)),"")</f>
        <v>81.1023622047244</v>
      </c>
      <c r="LT87" s="59">
        <f>+IFERROR(IF(ISTEXT(LT$5)=FALSE,(INDEX(BCR!$1:$1048576,MATCH('Estadísticas BCR'!LT$5,BCR!$A:$A,0),MATCH('Estadísticas BCR'!$B87,BCR!$1:$1,0))),AVERAGE(LH87:LS87)),"")</f>
        <v>76.699029126213603</v>
      </c>
      <c r="LU87" s="59">
        <f>+IFERROR(IF(ISTEXT(LU$5)=FALSE,(INDEX(BCR!$1:$1048576,MATCH('Estadísticas BCR'!LU$5,BCR!$A:$A,0),MATCH('Estadísticas BCR'!$B87,BCR!$1:$1,0))),AVERAGE(LI87:LT87)),"")</f>
        <v>77.477477477477507</v>
      </c>
      <c r="LV87" s="59">
        <f>+IFERROR(IF(ISTEXT(LV$5)=FALSE,(INDEX(BCR!$1:$1048576,MATCH('Estadísticas BCR'!LV$5,BCR!$A:$A,0),MATCH('Estadísticas BCR'!$B87,BCR!$1:$1,0))),AVERAGE(LJ87:LU87)),"")</f>
        <v>76.859504132231393</v>
      </c>
      <c r="LW87" s="59">
        <f>+IFERROR(IF(ISTEXT(LW$5)=FALSE,(INDEX(BCR!$1:$1048576,MATCH('Estadísticas BCR'!LW$5,BCR!$A:$A,0),MATCH('Estadísticas BCR'!$B87,BCR!$1:$1,0))),AVERAGE(LK87:LV87)),"")</f>
        <v>78.365384615384599</v>
      </c>
      <c r="LX87" s="59">
        <f>+IFERROR(IF(ISTEXT(LX$5)=FALSE,(INDEX(BCR!$1:$1048576,MATCH('Estadísticas BCR'!LX$5,BCR!$A:$A,0),MATCH('Estadísticas BCR'!$B87,BCR!$1:$1,0))),AVERAGE(LL87:LW87)),"")</f>
        <v>76.271186440677994</v>
      </c>
      <c r="LY87" s="59">
        <f>+IFERROR(IF(ISTEXT(LY$5)=FALSE,(INDEX(BCR!$1:$1048576,MATCH('Estadísticas BCR'!LY$5,BCR!$A:$A,0),MATCH('Estadísticas BCR'!$B87,BCR!$1:$1,0))),AVERAGE(LM87:LX87)),"")</f>
        <v>72.268907563025195</v>
      </c>
      <c r="LZ87" s="59">
        <f>+IFERROR(IF(ISTEXT(LZ$5)=FALSE,(INDEX(BCR!$1:$1048576,MATCH('Estadísticas BCR'!LZ$5,BCR!$A:$A,0),MATCH('Estadísticas BCR'!$B87,BCR!$1:$1,0))),AVERAGE(LN87:LY87)),"")</f>
        <v>76.754385964912302</v>
      </c>
      <c r="MA87" s="59">
        <f>+IFERROR(IF(ISTEXT(MA$5)=FALSE,(INDEX(BCR!$1:$1048576,MATCH('Estadísticas BCR'!MA$5,BCR!$A:$A,0),MATCH('Estadísticas BCR'!$B87,BCR!$1:$1,0))),AVERAGE(LO87:LZ87)),"")</f>
        <v>75.247524752475201</v>
      </c>
      <c r="MB87" s="59">
        <f>+IFERROR(IF(ISTEXT(MB$5)=FALSE,(INDEX(BCR!$1:$1048576,MATCH('Estadísticas BCR'!MB$5,BCR!$A:$A,0),MATCH('Estadísticas BCR'!$B87,BCR!$1:$1,0))),AVERAGE(LP87:MA87)),"")</f>
        <v>74.7826086956522</v>
      </c>
      <c r="MC87" s="60">
        <f>+IFERROR(IF(ISTEXT(MC$5)=FALSE,(INDEX(BCR!$1:$1048576,MATCH('Estadísticas BCR'!MC$5,BCR!$A:$A,0),MATCH('Estadísticas BCR'!$B87,BCR!$1:$1,0))),AVERAGE(LQ87:MB87)),"")</f>
        <v>77.255738464985257</v>
      </c>
      <c r="MD87" s="59">
        <f>+IFERROR(IF(ISTEXT(MD$5)=FALSE,(INDEX(BCR!$1:$1048576,MATCH('Estadísticas BCR'!MD$5,BCR!$A:$A,0),MATCH('Estadísticas BCR'!$B87,BCR!$1:$1,0))),AVERAGE(LR87:MC87)),"")</f>
        <v>77.5</v>
      </c>
      <c r="ME87" s="59">
        <f>+IFERROR(IF(ISTEXT(ME$5)=FALSE,(INDEX(BCR!$1:$1048576,MATCH('Estadísticas BCR'!ME$5,BCR!$A:$A,0),MATCH('Estadísticas BCR'!$B87,BCR!$1:$1,0))),AVERAGE(LS87:MD87)),"")</f>
        <v>66.25</v>
      </c>
      <c r="MF87" s="59">
        <f>+IFERROR(IF(ISTEXT(MF$5)=FALSE,(INDEX(BCR!$1:$1048576,MATCH('Estadísticas BCR'!MF$5,BCR!$A:$A,0),MATCH('Estadísticas BCR'!$B87,BCR!$1:$1,0))),AVERAGE(LT87:ME87)),"")</f>
        <v>68.951612903225794</v>
      </c>
      <c r="MG87" s="59" t="str">
        <f>+IFERROR(IF(ISTEXT(MG$5)=FALSE,(INDEX(BCR!$1:$1048576,MATCH('Estadísticas BCR'!MG$5,BCR!$A:$A,0),MATCH('Estadísticas BCR'!$B87,BCR!$1:$1,0))),AVERAGE(LU87:MF87)),"")</f>
        <v/>
      </c>
      <c r="MH87" s="59" t="str">
        <f>+IFERROR(IF(ISTEXT(MH$5)=FALSE,(INDEX(BCR!$1:$1048576,MATCH('Estadísticas BCR'!MH$5,BCR!$A:$A,0),MATCH('Estadísticas BCR'!$B87,BCR!$1:$1,0))),AVERAGE(LV87:MG87)),"")</f>
        <v/>
      </c>
      <c r="MI87" s="59" t="str">
        <f>+IFERROR(IF(ISTEXT(MI$5)=FALSE,(INDEX(BCR!$1:$1048576,MATCH('Estadísticas BCR'!MI$5,BCR!$A:$A,0),MATCH('Estadísticas BCR'!$B87,BCR!$1:$1,0))),AVERAGE(LW87:MH87)),"")</f>
        <v/>
      </c>
      <c r="MJ87" s="59" t="str">
        <f>+IFERROR(IF(ISTEXT(MJ$5)=FALSE,(INDEX(BCR!$1:$1048576,MATCH('Estadísticas BCR'!MJ$5,BCR!$A:$A,0),MATCH('Estadísticas BCR'!$B87,BCR!$1:$1,0))),AVERAGE(LX87:MI87)),"")</f>
        <v/>
      </c>
      <c r="MK87" s="59" t="str">
        <f>+IFERROR(IF(ISTEXT(MK$5)=FALSE,(INDEX(BCR!$1:$1048576,MATCH('Estadísticas BCR'!MK$5,BCR!$A:$A,0),MATCH('Estadísticas BCR'!$B87,BCR!$1:$1,0))),AVERAGE(LY87:MJ87)),"")</f>
        <v/>
      </c>
      <c r="ML87" s="59" t="str">
        <f>+IFERROR(IF(ISTEXT(ML$5)=FALSE,(INDEX(BCR!$1:$1048576,MATCH('Estadísticas BCR'!ML$5,BCR!$A:$A,0),MATCH('Estadísticas BCR'!$B87,BCR!$1:$1,0))),AVERAGE(LZ87:MK87)),"")</f>
        <v/>
      </c>
      <c r="MM87" s="59" t="str">
        <f>+IFERROR(IF(ISTEXT(MM$5)=FALSE,(INDEX(BCR!$1:$1048576,MATCH('Estadísticas BCR'!MM$5,BCR!$A:$A,0),MATCH('Estadísticas BCR'!$B87,BCR!$1:$1,0))),AVERAGE(MA87:ML87)),"")</f>
        <v/>
      </c>
      <c r="MN87" s="59" t="str">
        <f>+IFERROR(IF(ISTEXT(MN$5)=FALSE,(INDEX(BCR!$1:$1048576,MATCH('Estadísticas BCR'!MN$5,BCR!$A:$A,0),MATCH('Estadísticas BCR'!$B87,BCR!$1:$1,0))),AVERAGE(MB87:MM87)),"")</f>
        <v/>
      </c>
      <c r="MO87" s="59" t="str">
        <f>+IFERROR(IF(ISTEXT(MO$5)=FALSE,(INDEX(BCR!$1:$1048576,MATCH('Estadísticas BCR'!MO$5,BCR!$A:$A,0),MATCH('Estadísticas BCR'!$B87,BCR!$1:$1,0))),AVERAGE(MC87:MN87)),"")</f>
        <v/>
      </c>
      <c r="MP87" s="60">
        <f>+IFERROR(IF(ISTEXT(MP$5)=FALSE,(INDEX(BCR!$1:$1048576,MATCH('Estadísticas BCR'!MP$5,BCR!$A:$A,0),MATCH('Estadísticas BCR'!$B87,BCR!$1:$1,0))),AVERAGE(MD87:MO87)),"")</f>
        <v>70.900537634408593</v>
      </c>
    </row>
    <row r="88" spans="1:354" outlineLevel="1">
      <c r="B88" s="9" t="s">
        <v>938</v>
      </c>
      <c r="C88" s="126" t="s">
        <v>290</v>
      </c>
      <c r="D88" s="104">
        <f>+IFERROR(IF(ISTEXT(D$5)=FALSE,(INDEX(BCR!$1:$1048576,MATCH('Estadísticas BCR'!D$5,BCR!$A:$A,0),MATCH('Estadísticas BCR'!$B88,BCR!$1:$1,0))),AVERAGE(#REF!)),"")</f>
        <v>0</v>
      </c>
      <c r="E88" s="104">
        <f>+IFERROR(IF(ISTEXT(E$5)=FALSE,(INDEX(BCR!$1:$1048576,MATCH('Estadísticas BCR'!E$5,BCR!$A:$A,0),MATCH('Estadísticas BCR'!$B88,BCR!$1:$1,0))),AVERAGE(#REF!)),"")</f>
        <v>0</v>
      </c>
      <c r="F88" s="104">
        <f>+IFERROR(IF(ISTEXT(F$5)=FALSE,(INDEX(BCR!$1:$1048576,MATCH('Estadísticas BCR'!F$5,BCR!$A:$A,0),MATCH('Estadísticas BCR'!$B88,BCR!$1:$1,0))),AVERAGE(#REF!)),"")</f>
        <v>0</v>
      </c>
      <c r="G88" s="104" t="str">
        <f>+IFERROR(IF(ISTEXT(G$5)=FALSE,(INDEX(BCR!$1:$1048576,MATCH('Estadísticas BCR'!G$5,BCR!$A:$A,0),MATCH('Estadísticas BCR'!$B88,BCR!$1:$1,0))),AVERAGE(#REF!)),"")</f>
        <v/>
      </c>
      <c r="H88" s="104">
        <f>+IFERROR(IF(ISTEXT(H$5)=FALSE,(INDEX(BCR!$1:$1048576,MATCH('Estadísticas BCR'!H$5,BCR!$A:$A,0),MATCH('Estadísticas BCR'!$B88,BCR!$1:$1,0))),AVERAGE(#REF!)),"")</f>
        <v>0</v>
      </c>
      <c r="I88" s="104">
        <f>+IFERROR(IF(ISTEXT(I$5)=FALSE,(INDEX(BCR!$1:$1048576,MATCH('Estadísticas BCR'!I$5,BCR!$A:$A,0),MATCH('Estadísticas BCR'!$B88,BCR!$1:$1,0))),AVERAGE(#REF!)),"")</f>
        <v>0</v>
      </c>
      <c r="J88" s="104">
        <f>+IFERROR(IF(ISTEXT(J$5)=FALSE,(INDEX(BCR!$1:$1048576,MATCH('Estadísticas BCR'!J$5,BCR!$A:$A,0),MATCH('Estadísticas BCR'!$B88,BCR!$1:$1,0))),AVERAGE(#REF!)),"")</f>
        <v>0</v>
      </c>
      <c r="K88" s="104">
        <f>+IFERROR(IF(ISTEXT(K$5)=FALSE,(INDEX(BCR!$1:$1048576,MATCH('Estadísticas BCR'!K$5,BCR!$A:$A,0),MATCH('Estadísticas BCR'!$B88,BCR!$1:$1,0))),AVERAGE(#REF!)),"")</f>
        <v>0</v>
      </c>
      <c r="L88" s="104">
        <f>+IFERROR(IF(ISTEXT(L$5)=FALSE,(INDEX(BCR!$1:$1048576,MATCH('Estadísticas BCR'!L$5,BCR!$A:$A,0),MATCH('Estadísticas BCR'!$B88,BCR!$1:$1,0))),AVERAGE(#REF!)),"")</f>
        <v>0</v>
      </c>
      <c r="M88" s="104">
        <f>+IFERROR(IF(ISTEXT(M$5)=FALSE,(INDEX(BCR!$1:$1048576,MATCH('Estadísticas BCR'!M$5,BCR!$A:$A,0),MATCH('Estadísticas BCR'!$B88,BCR!$1:$1,0))),AVERAGE(#REF!)),"")</f>
        <v>0</v>
      </c>
      <c r="N88" s="104">
        <f>+IFERROR(IF(ISTEXT(N$5)=FALSE,(INDEX(BCR!$1:$1048576,MATCH('Estadísticas BCR'!N$5,BCR!$A:$A,0),MATCH('Estadísticas BCR'!$B88,BCR!$1:$1,0))),AVERAGE(#REF!)),"")</f>
        <v>0</v>
      </c>
      <c r="O88" s="104">
        <f>+IFERROR(IF(ISTEXT(O$5)=FALSE,(INDEX(BCR!$1:$1048576,MATCH('Estadísticas BCR'!O$5,BCR!$A:$A,0),MATCH('Estadísticas BCR'!$B88,BCR!$1:$1,0))),AVERAGE(#REF!)),"")</f>
        <v>0</v>
      </c>
      <c r="P88" s="60">
        <f>+IFERROR(IF(ISTEXT(P$5)=FALSE,(INDEX(BCR!$1:$1048576,MATCH('Estadísticas BCR'!P$5,BCR!$A:$A,0),MATCH('Estadísticas BCR'!$B88,BCR!$1:$1,0))),AVERAGE(D88:O88)),"")</f>
        <v>0</v>
      </c>
      <c r="Q88" s="104">
        <f>+IFERROR(IF(ISTEXT(Q$5)=FALSE,(INDEX(BCR!$1:$1048576,MATCH('Estadísticas BCR'!Q$5,BCR!$A:$A,0),MATCH('Estadísticas BCR'!$B88,BCR!$1:$1,0))),AVERAGE(#REF!)),"")</f>
        <v>0</v>
      </c>
      <c r="R88" s="104">
        <f>+IFERROR(IF(ISTEXT(R$5)=FALSE,(INDEX(BCR!$1:$1048576,MATCH('Estadísticas BCR'!R$5,BCR!$A:$A,0),MATCH('Estadísticas BCR'!$B88,BCR!$1:$1,0))),AVERAGE(#REF!)),"")</f>
        <v>0</v>
      </c>
      <c r="S88" s="104">
        <f>+IFERROR(IF(ISTEXT(S$5)=FALSE,(INDEX(BCR!$1:$1048576,MATCH('Estadísticas BCR'!S$5,BCR!$A:$A,0),MATCH('Estadísticas BCR'!$B88,BCR!$1:$1,0))),AVERAGE(#REF!)),"")</f>
        <v>0</v>
      </c>
      <c r="T88" s="104">
        <f>+IFERROR(IF(ISTEXT(T$5)=FALSE,(INDEX(BCR!$1:$1048576,MATCH('Estadísticas BCR'!T$5,BCR!$A:$A,0),MATCH('Estadísticas BCR'!$B88,BCR!$1:$1,0))),AVERAGE(#REF!)),"")</f>
        <v>0</v>
      </c>
      <c r="U88" s="104">
        <f>+IFERROR(IF(ISTEXT(U$5)=FALSE,(INDEX(BCR!$1:$1048576,MATCH('Estadísticas BCR'!U$5,BCR!$A:$A,0),MATCH('Estadísticas BCR'!$B88,BCR!$1:$1,0))),AVERAGE(#REF!)),"")</f>
        <v>0</v>
      </c>
      <c r="V88" s="104">
        <f>+IFERROR(IF(ISTEXT(V$5)=FALSE,(INDEX(BCR!$1:$1048576,MATCH('Estadísticas BCR'!V$5,BCR!$A:$A,0),MATCH('Estadísticas BCR'!$B88,BCR!$1:$1,0))),AVERAGE(#REF!)),"")</f>
        <v>0</v>
      </c>
      <c r="W88" s="104">
        <f>+IFERROR(IF(ISTEXT(W$5)=FALSE,(INDEX(BCR!$1:$1048576,MATCH('Estadísticas BCR'!W$5,BCR!$A:$A,0),MATCH('Estadísticas BCR'!$B88,BCR!$1:$1,0))),AVERAGE(#REF!)),"")</f>
        <v>0</v>
      </c>
      <c r="X88" s="104">
        <f>+IFERROR(IF(ISTEXT(X$5)=FALSE,(INDEX(BCR!$1:$1048576,MATCH('Estadísticas BCR'!X$5,BCR!$A:$A,0),MATCH('Estadísticas BCR'!$B88,BCR!$1:$1,0))),AVERAGE(#REF!)),"")</f>
        <v>0</v>
      </c>
      <c r="Y88" s="104">
        <f>+IFERROR(IF(ISTEXT(Y$5)=FALSE,(INDEX(BCR!$1:$1048576,MATCH('Estadísticas BCR'!Y$5,BCR!$A:$A,0),MATCH('Estadísticas BCR'!$B88,BCR!$1:$1,0))),AVERAGE(#REF!)),"")</f>
        <v>0</v>
      </c>
      <c r="Z88" s="104">
        <f>+IFERROR(IF(ISTEXT(Z$5)=FALSE,(INDEX(BCR!$1:$1048576,MATCH('Estadísticas BCR'!Z$5,BCR!$A:$A,0),MATCH('Estadísticas BCR'!$B88,BCR!$1:$1,0))),AVERAGE(#REF!)),"")</f>
        <v>0</v>
      </c>
      <c r="AA88" s="104">
        <f>+IFERROR(IF(ISTEXT(AA$5)=FALSE,(INDEX(BCR!$1:$1048576,MATCH('Estadísticas BCR'!AA$5,BCR!$A:$A,0),MATCH('Estadísticas BCR'!$B88,BCR!$1:$1,0))),AVERAGE(#REF!)),"")</f>
        <v>0</v>
      </c>
      <c r="AB88" s="104">
        <f>+IFERROR(IF(ISTEXT(AB$5)=FALSE,(INDEX(BCR!$1:$1048576,MATCH('Estadísticas BCR'!AB$5,BCR!$A:$A,0),MATCH('Estadísticas BCR'!$B88,BCR!$1:$1,0))),AVERAGE(#REF!)),"")</f>
        <v>0</v>
      </c>
      <c r="AC88" s="60">
        <f>+IFERROR(IF(ISTEXT(AC$5)=FALSE,(INDEX(BCR!$1:$1048576,MATCH('Estadísticas BCR'!AC$5,BCR!$A:$A,0),MATCH('Estadísticas BCR'!$B88,BCR!$1:$1,0))),AVERAGE(Q88:AB88)),"")</f>
        <v>0</v>
      </c>
      <c r="AD88" s="59">
        <f>+IFERROR(IF(ISTEXT(AD$5)=FALSE,(INDEX(BCR!$1:$1048576,MATCH('Estadísticas BCR'!AD$5,BCR!$A:$A,0),MATCH('Estadísticas BCR'!$B88,BCR!$1:$1,0))),AVERAGE(#REF!)),"")</f>
        <v>0</v>
      </c>
      <c r="AE88" s="59">
        <f>+IFERROR(IF(ISTEXT(AE$5)=FALSE,(INDEX(BCR!$1:$1048576,MATCH('Estadísticas BCR'!AE$5,BCR!$A:$A,0),MATCH('Estadísticas BCR'!$B88,BCR!$1:$1,0))),AVERAGE(#REF!)),"")</f>
        <v>0</v>
      </c>
      <c r="AF88" s="59">
        <f>+IFERROR(IF(ISTEXT(AF$5)=FALSE,(INDEX(BCR!$1:$1048576,MATCH('Estadísticas BCR'!AF$5,BCR!$A:$A,0),MATCH('Estadísticas BCR'!$B88,BCR!$1:$1,0))),AVERAGE(#REF!)),"")</f>
        <v>0</v>
      </c>
      <c r="AG88" s="59">
        <f>+IFERROR(IF(ISTEXT(AG$5)=FALSE,(INDEX(BCR!$1:$1048576,MATCH('Estadísticas BCR'!AG$5,BCR!$A:$A,0),MATCH('Estadísticas BCR'!$B88,BCR!$1:$1,0))),AVERAGE(#REF!)),"")</f>
        <v>0</v>
      </c>
      <c r="AH88" s="59">
        <f>+IFERROR(IF(ISTEXT(AH$5)=FALSE,(INDEX(BCR!$1:$1048576,MATCH('Estadísticas BCR'!AH$5,BCR!$A:$A,0),MATCH('Estadísticas BCR'!$B88,BCR!$1:$1,0))),AVERAGE(#REF!)),"")</f>
        <v>0</v>
      </c>
      <c r="AI88" s="59">
        <f>+IFERROR(IF(ISTEXT(AI$5)=FALSE,(INDEX(BCR!$1:$1048576,MATCH('Estadísticas BCR'!AI$5,BCR!$A:$A,0),MATCH('Estadísticas BCR'!$B88,BCR!$1:$1,0))),AVERAGE(#REF!)),"")</f>
        <v>0</v>
      </c>
      <c r="AJ88" s="59">
        <f>+IFERROR(IF(ISTEXT(AJ$5)=FALSE,(INDEX(BCR!$1:$1048576,MATCH('Estadísticas BCR'!AJ$5,BCR!$A:$A,0),MATCH('Estadísticas BCR'!$B88,BCR!$1:$1,0))),AVERAGE(#REF!)),"")</f>
        <v>0</v>
      </c>
      <c r="AK88" s="59">
        <f>+IFERROR(IF(ISTEXT(AK$5)=FALSE,(INDEX(BCR!$1:$1048576,MATCH('Estadísticas BCR'!AK$5,BCR!$A:$A,0),MATCH('Estadísticas BCR'!$B88,BCR!$1:$1,0))),AVERAGE(#REF!)),"")</f>
        <v>0</v>
      </c>
      <c r="AL88" s="59">
        <f>+IFERROR(IF(ISTEXT(AL$5)=FALSE,(INDEX(BCR!$1:$1048576,MATCH('Estadísticas BCR'!AL$5,BCR!$A:$A,0),MATCH('Estadísticas BCR'!$B88,BCR!$1:$1,0))),AVERAGE(#REF!)),"")</f>
        <v>0</v>
      </c>
      <c r="AM88" s="59">
        <f>+IFERROR(IF(ISTEXT(AM$5)=FALSE,(INDEX(BCR!$1:$1048576,MATCH('Estadísticas BCR'!AM$5,BCR!$A:$A,0),MATCH('Estadísticas BCR'!$B88,BCR!$1:$1,0))),AVERAGE(#REF!)),"")</f>
        <v>0</v>
      </c>
      <c r="AN88" s="59">
        <f>+IFERROR(IF(ISTEXT(AN$5)=FALSE,(INDEX(BCR!$1:$1048576,MATCH('Estadísticas BCR'!AN$5,BCR!$A:$A,0),MATCH('Estadísticas BCR'!$B88,BCR!$1:$1,0))),AVERAGE(#REF!)),"")</f>
        <v>0</v>
      </c>
      <c r="AO88" s="59">
        <f>+IFERROR(IF(ISTEXT(AO$5)=FALSE,(INDEX(BCR!$1:$1048576,MATCH('Estadísticas BCR'!AO$5,BCR!$A:$A,0),MATCH('Estadísticas BCR'!$B88,BCR!$1:$1,0))),AVERAGE(#REF!)),"")</f>
        <v>0</v>
      </c>
      <c r="AP88" s="60">
        <f>+IFERROR(IF(ISTEXT(AP$5)=FALSE,(INDEX(BCR!$1:$1048576,MATCH('Estadísticas BCR'!AP$5,BCR!$A:$A,0),MATCH('Estadísticas BCR'!$B88,BCR!$1:$1,0))),AVERAGE(AD88:AO88)),"")</f>
        <v>0</v>
      </c>
      <c r="AQ88" s="59">
        <f>+IFERROR(IF(ISTEXT(AQ$5)=FALSE,(INDEX(BCR!$1:$1048576,MATCH('Estadísticas BCR'!AQ$5,BCR!$A:$A,0),MATCH('Estadísticas BCR'!$B88,BCR!$1:$1,0))),AVERAGE(#REF!)),"")</f>
        <v>0</v>
      </c>
      <c r="AR88" s="59">
        <f>+IFERROR(IF(ISTEXT(AR$5)=FALSE,(INDEX(BCR!$1:$1048576,MATCH('Estadísticas BCR'!AR$5,BCR!$A:$A,0),MATCH('Estadísticas BCR'!$B88,BCR!$1:$1,0))),AVERAGE(#REF!)),"")</f>
        <v>0</v>
      </c>
      <c r="AS88" s="59">
        <f>+IFERROR(IF(ISTEXT(AS$5)=FALSE,(INDEX(BCR!$1:$1048576,MATCH('Estadísticas BCR'!AS$5,BCR!$A:$A,0),MATCH('Estadísticas BCR'!$B88,BCR!$1:$1,0))),AVERAGE(#REF!)),"")</f>
        <v>0</v>
      </c>
      <c r="AT88" s="59">
        <f>+IFERROR(IF(ISTEXT(AT$5)=FALSE,(INDEX(BCR!$1:$1048576,MATCH('Estadísticas BCR'!AT$5,BCR!$A:$A,0),MATCH('Estadísticas BCR'!$B88,BCR!$1:$1,0))),AVERAGE(#REF!)),"")</f>
        <v>0</v>
      </c>
      <c r="AU88" s="59">
        <f>+IFERROR(IF(ISTEXT(AU$5)=FALSE,(INDEX(BCR!$1:$1048576,MATCH('Estadísticas BCR'!AU$5,BCR!$A:$A,0),MATCH('Estadísticas BCR'!$B88,BCR!$1:$1,0))),AVERAGE(#REF!)),"")</f>
        <v>0</v>
      </c>
      <c r="AV88" s="59">
        <f>+IFERROR(IF(ISTEXT(AV$5)=FALSE,(INDEX(BCR!$1:$1048576,MATCH('Estadísticas BCR'!AV$5,BCR!$A:$A,0),MATCH('Estadísticas BCR'!$B88,BCR!$1:$1,0))),AVERAGE(#REF!)),"")</f>
        <v>0</v>
      </c>
      <c r="AW88" s="59">
        <f>+IFERROR(IF(ISTEXT(AW$5)=FALSE,(INDEX(BCR!$1:$1048576,MATCH('Estadísticas BCR'!AW$5,BCR!$A:$A,0),MATCH('Estadísticas BCR'!$B88,BCR!$1:$1,0))),AVERAGE(#REF!)),"")</f>
        <v>0</v>
      </c>
      <c r="AX88" s="59">
        <f>+IFERROR(IF(ISTEXT(AX$5)=FALSE,(INDEX(BCR!$1:$1048576,MATCH('Estadísticas BCR'!AX$5,BCR!$A:$A,0),MATCH('Estadísticas BCR'!$B88,BCR!$1:$1,0))),AVERAGE(#REF!)),"")</f>
        <v>0</v>
      </c>
      <c r="AY88" s="59">
        <f>+IFERROR(IF(ISTEXT(AY$5)=FALSE,(INDEX(BCR!$1:$1048576,MATCH('Estadísticas BCR'!AY$5,BCR!$A:$A,0),MATCH('Estadísticas BCR'!$B88,BCR!$1:$1,0))),AVERAGE(#REF!)),"")</f>
        <v>0</v>
      </c>
      <c r="AZ88" s="59">
        <f>+IFERROR(IF(ISTEXT(AZ$5)=FALSE,(INDEX(BCR!$1:$1048576,MATCH('Estadísticas BCR'!AZ$5,BCR!$A:$A,0),MATCH('Estadísticas BCR'!$B88,BCR!$1:$1,0))),AVERAGE(#REF!)),"")</f>
        <v>0</v>
      </c>
      <c r="BA88" s="59">
        <f>+IFERROR(IF(ISTEXT(BA$5)=FALSE,(INDEX(BCR!$1:$1048576,MATCH('Estadísticas BCR'!BA$5,BCR!$A:$A,0),MATCH('Estadísticas BCR'!$B88,BCR!$1:$1,0))),AVERAGE(#REF!)),"")</f>
        <v>0</v>
      </c>
      <c r="BB88" s="59">
        <f>+IFERROR(IF(ISTEXT(BB$5)=FALSE,(INDEX(BCR!$1:$1048576,MATCH('Estadísticas BCR'!BB$5,BCR!$A:$A,0),MATCH('Estadísticas BCR'!$B88,BCR!$1:$1,0))),AVERAGE(#REF!)),"")</f>
        <v>0</v>
      </c>
      <c r="BC88" s="60">
        <f>+IFERROR(IF(ISTEXT(BC$5)=FALSE,(INDEX(BCR!$1:$1048576,MATCH('Estadísticas BCR'!BC$5,BCR!$A:$A,0),MATCH('Estadísticas BCR'!$B88,BCR!$1:$1,0))),AVERAGE(AQ88:BB88)),"")</f>
        <v>0</v>
      </c>
      <c r="BD88" s="59">
        <f>+IFERROR(IF(ISTEXT(BD$5)=FALSE,(INDEX(BCR!$1:$1048576,MATCH('Estadísticas BCR'!BD$5,BCR!$A:$A,0),MATCH('Estadísticas BCR'!$B88,BCR!$1:$1,0))),AVERAGE(#REF!)),"")</f>
        <v>0</v>
      </c>
      <c r="BE88" s="59">
        <f>+IFERROR(IF(ISTEXT(BE$5)=FALSE,(INDEX(BCR!$1:$1048576,MATCH('Estadísticas BCR'!BE$5,BCR!$A:$A,0),MATCH('Estadísticas BCR'!$B88,BCR!$1:$1,0))),AVERAGE(#REF!)),"")</f>
        <v>0</v>
      </c>
      <c r="BF88" s="59">
        <f>+IFERROR(IF(ISTEXT(BF$5)=FALSE,(INDEX(BCR!$1:$1048576,MATCH('Estadísticas BCR'!BF$5,BCR!$A:$A,0),MATCH('Estadísticas BCR'!$B88,BCR!$1:$1,0))),AVERAGE(#REF!)),"")</f>
        <v>0</v>
      </c>
      <c r="BG88" s="59">
        <f>+IFERROR(IF(ISTEXT(BG$5)=FALSE,(INDEX(BCR!$1:$1048576,MATCH('Estadísticas BCR'!BG$5,BCR!$A:$A,0),MATCH('Estadísticas BCR'!$B88,BCR!$1:$1,0))),AVERAGE(#REF!)),"")</f>
        <v>0</v>
      </c>
      <c r="BH88" s="59">
        <f>+IFERROR(IF(ISTEXT(BH$5)=FALSE,(INDEX(BCR!$1:$1048576,MATCH('Estadísticas BCR'!BH$5,BCR!$A:$A,0),MATCH('Estadísticas BCR'!$B88,BCR!$1:$1,0))),AVERAGE(#REF!)),"")</f>
        <v>0</v>
      </c>
      <c r="BI88" s="59">
        <f>+IFERROR(IF(ISTEXT(BI$5)=FALSE,(INDEX(BCR!$1:$1048576,MATCH('Estadísticas BCR'!BI$5,BCR!$A:$A,0),MATCH('Estadísticas BCR'!$B88,BCR!$1:$1,0))),AVERAGE(#REF!)),"")</f>
        <v>0</v>
      </c>
      <c r="BJ88" s="59">
        <f>+IFERROR(IF(ISTEXT(BJ$5)=FALSE,(INDEX(BCR!$1:$1048576,MATCH('Estadísticas BCR'!BJ$5,BCR!$A:$A,0),MATCH('Estadísticas BCR'!$B88,BCR!$1:$1,0))),AVERAGE(#REF!)),"")</f>
        <v>0</v>
      </c>
      <c r="BK88" s="59">
        <f>+IFERROR(IF(ISTEXT(BK$5)=FALSE,(INDEX(BCR!$1:$1048576,MATCH('Estadísticas BCR'!BK$5,BCR!$A:$A,0),MATCH('Estadísticas BCR'!$B88,BCR!$1:$1,0))),AVERAGE(#REF!)),"")</f>
        <v>0</v>
      </c>
      <c r="BL88" s="59">
        <f>+IFERROR(IF(ISTEXT(BL$5)=FALSE,(INDEX(BCR!$1:$1048576,MATCH('Estadísticas BCR'!BL$5,BCR!$A:$A,0),MATCH('Estadísticas BCR'!$B88,BCR!$1:$1,0))),AVERAGE(#REF!)),"")</f>
        <v>0</v>
      </c>
      <c r="BM88" s="59">
        <f>+IFERROR(IF(ISTEXT(BM$5)=FALSE,(INDEX(BCR!$1:$1048576,MATCH('Estadísticas BCR'!BM$5,BCR!$A:$A,0),MATCH('Estadísticas BCR'!$B88,BCR!$1:$1,0))),AVERAGE(#REF!)),"")</f>
        <v>0</v>
      </c>
      <c r="BN88" s="59">
        <f>+IFERROR(IF(ISTEXT(BN$5)=FALSE,(INDEX(BCR!$1:$1048576,MATCH('Estadísticas BCR'!BN$5,BCR!$A:$A,0),MATCH('Estadísticas BCR'!$B88,BCR!$1:$1,0))),AVERAGE(#REF!)),"")</f>
        <v>0</v>
      </c>
      <c r="BO88" s="59">
        <f>+IFERROR(IF(ISTEXT(BO$5)=FALSE,(INDEX(BCR!$1:$1048576,MATCH('Estadísticas BCR'!BO$5,BCR!$A:$A,0),MATCH('Estadísticas BCR'!$B88,BCR!$1:$1,0))),AVERAGE(#REF!)),"")</f>
        <v>0</v>
      </c>
      <c r="BP88" s="60">
        <f>+IFERROR(IF(ISTEXT(BP$5)=FALSE,(INDEX(BCR!$1:$1048576,MATCH('Estadísticas BCR'!BP$5,BCR!$A:$A,0),MATCH('Estadísticas BCR'!$B88,BCR!$1:$1,0))),AVERAGE(BD88:BO88)),"")</f>
        <v>0</v>
      </c>
      <c r="BQ88" s="59">
        <f>+IFERROR(IF(ISTEXT(BQ$5)=FALSE,(INDEX(BCR!$1:$1048576,MATCH('Estadísticas BCR'!BQ$5,BCR!$A:$A,0),MATCH('Estadísticas BCR'!$B88,BCR!$1:$1,0))),AVERAGE(#REF!)),"")</f>
        <v>0</v>
      </c>
      <c r="BR88" s="59">
        <f>+IFERROR(IF(ISTEXT(BR$5)=FALSE,(INDEX(BCR!$1:$1048576,MATCH('Estadísticas BCR'!BR$5,BCR!$A:$A,0),MATCH('Estadísticas BCR'!$B88,BCR!$1:$1,0))),AVERAGE(#REF!)),"")</f>
        <v>0</v>
      </c>
      <c r="BS88" s="59">
        <f>+IFERROR(IF(ISTEXT(BS$5)=FALSE,(INDEX(BCR!$1:$1048576,MATCH('Estadísticas BCR'!BS$5,BCR!$A:$A,0),MATCH('Estadísticas BCR'!$B88,BCR!$1:$1,0))),AVERAGE(#REF!)),"")</f>
        <v>0</v>
      </c>
      <c r="BT88" s="59">
        <f>+IFERROR(IF(ISTEXT(BT$5)=FALSE,(INDEX(BCR!$1:$1048576,MATCH('Estadísticas BCR'!BT$5,BCR!$A:$A,0),MATCH('Estadísticas BCR'!$B88,BCR!$1:$1,0))),AVERAGE(#REF!)),"")</f>
        <v>0</v>
      </c>
      <c r="BU88" s="59">
        <f>+IFERROR(IF(ISTEXT(BU$5)=FALSE,(INDEX(BCR!$1:$1048576,MATCH('Estadísticas BCR'!BU$5,BCR!$A:$A,0),MATCH('Estadísticas BCR'!$B88,BCR!$1:$1,0))),AVERAGE(#REF!)),"")</f>
        <v>0</v>
      </c>
      <c r="BV88" s="59">
        <f>+IFERROR(IF(ISTEXT(BV$5)=FALSE,(INDEX(BCR!$1:$1048576,MATCH('Estadísticas BCR'!BV$5,BCR!$A:$A,0),MATCH('Estadísticas BCR'!$B88,BCR!$1:$1,0))),AVERAGE(#REF!)),"")</f>
        <v>0</v>
      </c>
      <c r="BW88" s="59">
        <f>+IFERROR(IF(ISTEXT(BW$5)=FALSE,(INDEX(BCR!$1:$1048576,MATCH('Estadísticas BCR'!BW$5,BCR!$A:$A,0),MATCH('Estadísticas BCR'!$B88,BCR!$1:$1,0))),AVERAGE(#REF!)),"")</f>
        <v>0</v>
      </c>
      <c r="BX88" s="59">
        <f>+IFERROR(IF(ISTEXT(BX$5)=FALSE,(INDEX(BCR!$1:$1048576,MATCH('Estadísticas BCR'!BX$5,BCR!$A:$A,0),MATCH('Estadísticas BCR'!$B88,BCR!$1:$1,0))),AVERAGE(#REF!)),"")</f>
        <v>0</v>
      </c>
      <c r="BY88" s="59">
        <f>+IFERROR(IF(ISTEXT(BY$5)=FALSE,(INDEX(BCR!$1:$1048576,MATCH('Estadísticas BCR'!BY$5,BCR!$A:$A,0),MATCH('Estadísticas BCR'!$B88,BCR!$1:$1,0))),AVERAGE(#REF!)),"")</f>
        <v>0</v>
      </c>
      <c r="BZ88" s="59">
        <f>+IFERROR(IF(ISTEXT(BZ$5)=FALSE,(INDEX(BCR!$1:$1048576,MATCH('Estadísticas BCR'!BZ$5,BCR!$A:$A,0),MATCH('Estadísticas BCR'!$B88,BCR!$1:$1,0))),AVERAGE(#REF!)),"")</f>
        <v>0</v>
      </c>
      <c r="CA88" s="59">
        <f>+IFERROR(IF(ISTEXT(CA$5)=FALSE,(INDEX(BCR!$1:$1048576,MATCH('Estadísticas BCR'!CA$5,BCR!$A:$A,0),MATCH('Estadísticas BCR'!$B88,BCR!$1:$1,0))),AVERAGE(#REF!)),"")</f>
        <v>0</v>
      </c>
      <c r="CB88" s="59">
        <f>+IFERROR(IF(ISTEXT(CB$5)=FALSE,(INDEX(BCR!$1:$1048576,MATCH('Estadísticas BCR'!CB$5,BCR!$A:$A,0),MATCH('Estadísticas BCR'!$B88,BCR!$1:$1,0))),AVERAGE(#REF!)),"")</f>
        <v>0</v>
      </c>
      <c r="CC88" s="60">
        <f>+IFERROR(IF(ISTEXT(CC$5)=FALSE,(INDEX(BCR!$1:$1048576,MATCH('Estadísticas BCR'!CC$5,BCR!$A:$A,0),MATCH('Estadísticas BCR'!$B88,BCR!$1:$1,0))),AVERAGE(BQ88:CB88)),"")</f>
        <v>0</v>
      </c>
      <c r="CD88" s="59">
        <f>+IFERROR(IF(ISTEXT(CD$5)=FALSE,(INDEX(BCR!$1:$1048576,MATCH('Estadísticas BCR'!CD$5,BCR!$A:$A,0),MATCH('Estadísticas BCR'!$B88,BCR!$1:$1,0))),AVERAGE(#REF!)),"")</f>
        <v>0</v>
      </c>
      <c r="CE88" s="59">
        <f>+IFERROR(IF(ISTEXT(CE$5)=FALSE,(INDEX(BCR!$1:$1048576,MATCH('Estadísticas BCR'!CE$5,BCR!$A:$A,0),MATCH('Estadísticas BCR'!$B88,BCR!$1:$1,0))),AVERAGE(#REF!)),"")</f>
        <v>0</v>
      </c>
      <c r="CF88" s="59">
        <f>+IFERROR(IF(ISTEXT(CF$5)=FALSE,(INDEX(BCR!$1:$1048576,MATCH('Estadísticas BCR'!CF$5,BCR!$A:$A,0),MATCH('Estadísticas BCR'!$B88,BCR!$1:$1,0))),AVERAGE(#REF!)),"")</f>
        <v>0</v>
      </c>
      <c r="CG88" s="59">
        <f>+IFERROR(IF(ISTEXT(CG$5)=FALSE,(INDEX(BCR!$1:$1048576,MATCH('Estadísticas BCR'!CG$5,BCR!$A:$A,0),MATCH('Estadísticas BCR'!$B88,BCR!$1:$1,0))),AVERAGE(#REF!)),"")</f>
        <v>0</v>
      </c>
      <c r="CH88" s="59">
        <f>+IFERROR(IF(ISTEXT(CH$5)=FALSE,(INDEX(BCR!$1:$1048576,MATCH('Estadísticas BCR'!CH$5,BCR!$A:$A,0),MATCH('Estadísticas BCR'!$B88,BCR!$1:$1,0))),AVERAGE(#REF!)),"")</f>
        <v>0</v>
      </c>
      <c r="CI88" s="59">
        <f>+IFERROR(IF(ISTEXT(CI$5)=FALSE,(INDEX(BCR!$1:$1048576,MATCH('Estadísticas BCR'!CI$5,BCR!$A:$A,0),MATCH('Estadísticas BCR'!$B88,BCR!$1:$1,0))),AVERAGE(#REF!)),"")</f>
        <v>0</v>
      </c>
      <c r="CJ88" s="59">
        <f>+IFERROR(IF(ISTEXT(CJ$5)=FALSE,(INDEX(BCR!$1:$1048576,MATCH('Estadísticas BCR'!CJ$5,BCR!$A:$A,0),MATCH('Estadísticas BCR'!$B88,BCR!$1:$1,0))),AVERAGE(#REF!)),"")</f>
        <v>0</v>
      </c>
      <c r="CK88" s="59">
        <f>+IFERROR(IF(ISTEXT(CK$5)=FALSE,(INDEX(BCR!$1:$1048576,MATCH('Estadísticas BCR'!CK$5,BCR!$A:$A,0),MATCH('Estadísticas BCR'!$B88,BCR!$1:$1,0))),AVERAGE(#REF!)),"")</f>
        <v>0</v>
      </c>
      <c r="CL88" s="59">
        <f>+IFERROR(IF(ISTEXT(CL$5)=FALSE,(INDEX(BCR!$1:$1048576,MATCH('Estadísticas BCR'!CL$5,BCR!$A:$A,0),MATCH('Estadísticas BCR'!$B88,BCR!$1:$1,0))),AVERAGE(#REF!)),"")</f>
        <v>0</v>
      </c>
      <c r="CM88" s="59">
        <f>+IFERROR(IF(ISTEXT(CM$5)=FALSE,(INDEX(BCR!$1:$1048576,MATCH('Estadísticas BCR'!CM$5,BCR!$A:$A,0),MATCH('Estadísticas BCR'!$B88,BCR!$1:$1,0))),AVERAGE(#REF!)),"")</f>
        <v>0</v>
      </c>
      <c r="CN88" s="59">
        <f>+IFERROR(IF(ISTEXT(CN$5)=FALSE,(INDEX(BCR!$1:$1048576,MATCH('Estadísticas BCR'!CN$5,BCR!$A:$A,0),MATCH('Estadísticas BCR'!$B88,BCR!$1:$1,0))),AVERAGE(#REF!)),"")</f>
        <v>0</v>
      </c>
      <c r="CO88" s="59">
        <f>+IFERROR(IF(ISTEXT(CO$5)=FALSE,(INDEX(BCR!$1:$1048576,MATCH('Estadísticas BCR'!CO$5,BCR!$A:$A,0),MATCH('Estadísticas BCR'!$B88,BCR!$1:$1,0))),AVERAGE(#REF!)),"")</f>
        <v>0</v>
      </c>
      <c r="CP88" s="60">
        <f>+IFERROR(IF(ISTEXT(CP$5)=FALSE,(INDEX(BCR!$1:$1048576,MATCH('Estadísticas BCR'!CP$5,BCR!$A:$A,0),MATCH('Estadísticas BCR'!$B88,BCR!$1:$1,0))),AVERAGE(CD88:CO88)),"")</f>
        <v>0</v>
      </c>
      <c r="CQ88" s="59">
        <f>+IFERROR(IF(ISTEXT(CQ$5)=FALSE,(INDEX(BCR!$1:$1048576,MATCH('Estadísticas BCR'!CQ$5,BCR!$A:$A,0),MATCH('Estadísticas BCR'!$B88,BCR!$1:$1,0))),AVERAGE(#REF!)),"")</f>
        <v>0</v>
      </c>
      <c r="CR88" s="59">
        <f>+IFERROR(IF(ISTEXT(CR$5)=FALSE,(INDEX(BCR!$1:$1048576,MATCH('Estadísticas BCR'!CR$5,BCR!$A:$A,0),MATCH('Estadísticas BCR'!$B88,BCR!$1:$1,0))),AVERAGE(#REF!)),"")</f>
        <v>0</v>
      </c>
      <c r="CS88" s="59">
        <f>+IFERROR(IF(ISTEXT(CS$5)=FALSE,(INDEX(BCR!$1:$1048576,MATCH('Estadísticas BCR'!CS$5,BCR!$A:$A,0),MATCH('Estadísticas BCR'!$B88,BCR!$1:$1,0))),AVERAGE(#REF!)),"")</f>
        <v>0</v>
      </c>
      <c r="CT88" s="59">
        <f>+IFERROR(IF(ISTEXT(CT$5)=FALSE,(INDEX(BCR!$1:$1048576,MATCH('Estadísticas BCR'!CT$5,BCR!$A:$A,0),MATCH('Estadísticas BCR'!$B88,BCR!$1:$1,0))),AVERAGE(#REF!)),"")</f>
        <v>0</v>
      </c>
      <c r="CU88" s="59">
        <f>+IFERROR(IF(ISTEXT(CU$5)=FALSE,(INDEX(BCR!$1:$1048576,MATCH('Estadísticas BCR'!CU$5,BCR!$A:$A,0),MATCH('Estadísticas BCR'!$B88,BCR!$1:$1,0))),AVERAGE(#REF!)),"")</f>
        <v>0</v>
      </c>
      <c r="CV88" s="59">
        <f>+IFERROR(IF(ISTEXT(CV$5)=FALSE,(INDEX(BCR!$1:$1048576,MATCH('Estadísticas BCR'!CV$5,BCR!$A:$A,0),MATCH('Estadísticas BCR'!$B88,BCR!$1:$1,0))),AVERAGE(#REF!)),"")</f>
        <v>0</v>
      </c>
      <c r="CW88" s="59">
        <f>+IFERROR(IF(ISTEXT(CW$5)=FALSE,(INDEX(BCR!$1:$1048576,MATCH('Estadísticas BCR'!CW$5,BCR!$A:$A,0),MATCH('Estadísticas BCR'!$B88,BCR!$1:$1,0))),AVERAGE(#REF!)),"")</f>
        <v>0</v>
      </c>
      <c r="CX88" s="59">
        <f>+IFERROR(IF(ISTEXT(CX$5)=FALSE,(INDEX(BCR!$1:$1048576,MATCH('Estadísticas BCR'!CX$5,BCR!$A:$A,0),MATCH('Estadísticas BCR'!$B88,BCR!$1:$1,0))),AVERAGE(#REF!)),"")</f>
        <v>0</v>
      </c>
      <c r="CY88" s="59">
        <f>+IFERROR(IF(ISTEXT(CY$5)=FALSE,(INDEX(BCR!$1:$1048576,MATCH('Estadísticas BCR'!CY$5,BCR!$A:$A,0),MATCH('Estadísticas BCR'!$B88,BCR!$1:$1,0))),AVERAGE(#REF!)),"")</f>
        <v>0</v>
      </c>
      <c r="CZ88" s="59">
        <f>+IFERROR(IF(ISTEXT(CZ$5)=FALSE,(INDEX(BCR!$1:$1048576,MATCH('Estadísticas BCR'!CZ$5,BCR!$A:$A,0),MATCH('Estadísticas BCR'!$B88,BCR!$1:$1,0))),AVERAGE(A88:CY88)),"")</f>
        <v>0</v>
      </c>
      <c r="DA88" s="59">
        <f>+IFERROR(IF(ISTEXT(DA$5)=FALSE,(INDEX(BCR!$1:$1048576,MATCH('Estadísticas BCR'!DA$5,BCR!$A:$A,0),MATCH('Estadísticas BCR'!$B88,BCR!$1:$1,0))),AVERAGE(B88:CZ88)),"")</f>
        <v>0</v>
      </c>
      <c r="DB88" s="59">
        <f>+IFERROR(IF(ISTEXT(DB$5)=FALSE,(INDEX(BCR!$1:$1048576,MATCH('Estadísticas BCR'!DB$5,BCR!$A:$A,0),MATCH('Estadísticas BCR'!$B88,BCR!$1:$1,0))),AVERAGE(C88:DA88)),"")</f>
        <v>0</v>
      </c>
      <c r="DC88" s="60">
        <f>+IFERROR(IF(ISTEXT(DC$5)=FALSE,(INDEX(BCR!$1:$1048576,MATCH('Estadísticas BCR'!DC$5,BCR!$A:$A,0),MATCH('Estadísticas BCR'!$B88,BCR!$1:$1,0))),AVERAGE(CQ88:DB88)),"")</f>
        <v>0</v>
      </c>
      <c r="DD88" s="59">
        <f>+IFERROR(IF(ISTEXT(DD$5)=FALSE,(INDEX(BCR!$1:$1048576,MATCH('Estadísticas BCR'!DD$5,BCR!$A:$A,0),MATCH('Estadísticas BCR'!$B88,BCR!$1:$1,0))),AVERAGE(CR88:DC88)),"")</f>
        <v>0</v>
      </c>
      <c r="DE88" s="59">
        <f>+IFERROR(IF(ISTEXT(DE$5)=FALSE,(INDEX(BCR!$1:$1048576,MATCH('Estadísticas BCR'!DE$5,BCR!$A:$A,0),MATCH('Estadísticas BCR'!$B88,BCR!$1:$1,0))),AVERAGE(CS88:DD88)),"")</f>
        <v>0</v>
      </c>
      <c r="DF88" s="59">
        <f>+IFERROR(IF(ISTEXT(DF$5)=FALSE,(INDEX(BCR!$1:$1048576,MATCH('Estadísticas BCR'!DF$5,BCR!$A:$A,0),MATCH('Estadísticas BCR'!$B88,BCR!$1:$1,0))),AVERAGE(CT88:DE88)),"")</f>
        <v>0</v>
      </c>
      <c r="DG88" s="59">
        <f>+IFERROR(IF(ISTEXT(DG$5)=FALSE,(INDEX(BCR!$1:$1048576,MATCH('Estadísticas BCR'!DG$5,BCR!$A:$A,0),MATCH('Estadísticas BCR'!$B88,BCR!$1:$1,0))),AVERAGE(CU88:DF88)),"")</f>
        <v>0</v>
      </c>
      <c r="DH88" s="59">
        <f>+IFERROR(IF(ISTEXT(DH$5)=FALSE,(INDEX(BCR!$1:$1048576,MATCH('Estadísticas BCR'!DH$5,BCR!$A:$A,0),MATCH('Estadísticas BCR'!$B88,BCR!$1:$1,0))),AVERAGE(CV88:DG88)),"")</f>
        <v>0</v>
      </c>
      <c r="DI88" s="59">
        <f>+IFERROR(IF(ISTEXT(DI$5)=FALSE,(INDEX(BCR!$1:$1048576,MATCH('Estadísticas BCR'!DI$5,BCR!$A:$A,0),MATCH('Estadísticas BCR'!$B88,BCR!$1:$1,0))),AVERAGE(CW88:DH88)),"")</f>
        <v>0</v>
      </c>
      <c r="DJ88" s="59">
        <f>+IFERROR(IF(ISTEXT(DJ$5)=FALSE,(INDEX(BCR!$1:$1048576,MATCH('Estadísticas BCR'!DJ$5,BCR!$A:$A,0),MATCH('Estadísticas BCR'!$B88,BCR!$1:$1,0))),AVERAGE(CX88:DI88)),"")</f>
        <v>0</v>
      </c>
      <c r="DK88" s="59">
        <f>+IFERROR(IF(ISTEXT(DK$5)=FALSE,(INDEX(BCR!$1:$1048576,MATCH('Estadísticas BCR'!DK$5,BCR!$A:$A,0),MATCH('Estadísticas BCR'!$B88,BCR!$1:$1,0))),AVERAGE(CY88:DJ88)),"")</f>
        <v>0</v>
      </c>
      <c r="DL88" s="59">
        <f>+IFERROR(IF(ISTEXT(DL$5)=FALSE,(INDEX(BCR!$1:$1048576,MATCH('Estadísticas BCR'!DL$5,BCR!$A:$A,0),MATCH('Estadísticas BCR'!$B88,BCR!$1:$1,0))),AVERAGE(CZ88:DK88)),"")</f>
        <v>0</v>
      </c>
      <c r="DM88" s="59">
        <f>+IFERROR(IF(ISTEXT(DM$5)=FALSE,(INDEX(BCR!$1:$1048576,MATCH('Estadísticas BCR'!DM$5,BCR!$A:$A,0),MATCH('Estadísticas BCR'!$B88,BCR!$1:$1,0))),AVERAGE(DA88:DL88)),"")</f>
        <v>0</v>
      </c>
      <c r="DN88" s="59">
        <f>+IFERROR(IF(ISTEXT(DN$5)=FALSE,(INDEX(BCR!$1:$1048576,MATCH('Estadísticas BCR'!DN$5,BCR!$A:$A,0),MATCH('Estadísticas BCR'!$B88,BCR!$1:$1,0))),AVERAGE(DB88:DM88)),"")</f>
        <v>0</v>
      </c>
      <c r="DO88" s="59">
        <f>+IFERROR(IF(ISTEXT(DO$5)=FALSE,(INDEX(BCR!$1:$1048576,MATCH('Estadísticas BCR'!DO$5,BCR!$A:$A,0),MATCH('Estadísticas BCR'!$B88,BCR!$1:$1,0))),AVERAGE(DC88:DN88)),"")</f>
        <v>0</v>
      </c>
      <c r="DP88" s="60">
        <f>+IFERROR(IF(ISTEXT(DP$5)=FALSE,(INDEX(BCR!$1:$1048576,MATCH('Estadísticas BCR'!DP$5,BCR!$A:$A,0),MATCH('Estadísticas BCR'!$B88,BCR!$1:$1,0))),AVERAGE(DD88:DO88)),"")</f>
        <v>0</v>
      </c>
      <c r="DQ88" s="59">
        <f>+IFERROR(IF(ISTEXT(DQ$5)=FALSE,(INDEX(BCR!$1:$1048576,MATCH('Estadísticas BCR'!DQ$5,BCR!$A:$A,0),MATCH('Estadísticas BCR'!$B88,BCR!$1:$1,0))),AVERAGE(DE88:DP88)),"")</f>
        <v>0</v>
      </c>
      <c r="DR88" s="59">
        <f>+IFERROR(IF(ISTEXT(DR$5)=FALSE,(INDEX(BCR!$1:$1048576,MATCH('Estadísticas BCR'!DR$5,BCR!$A:$A,0),MATCH('Estadísticas BCR'!$B88,BCR!$1:$1,0))),AVERAGE(DF88:DQ88)),"")</f>
        <v>0</v>
      </c>
      <c r="DS88" s="59">
        <f>+IFERROR(IF(ISTEXT(DS$5)=FALSE,(INDEX(BCR!$1:$1048576,MATCH('Estadísticas BCR'!DS$5,BCR!$A:$A,0),MATCH('Estadísticas BCR'!$B88,BCR!$1:$1,0))),AVERAGE(DG88:DR88)),"")</f>
        <v>0</v>
      </c>
      <c r="DT88" s="59">
        <f>+IFERROR(IF(ISTEXT(DT$5)=FALSE,(INDEX(BCR!$1:$1048576,MATCH('Estadísticas BCR'!DT$5,BCR!$A:$A,0),MATCH('Estadísticas BCR'!$B88,BCR!$1:$1,0))),AVERAGE(DH88:DS88)),"")</f>
        <v>0</v>
      </c>
      <c r="DU88" s="59">
        <f>+IFERROR(IF(ISTEXT(DU$5)=FALSE,(INDEX(BCR!$1:$1048576,MATCH('Estadísticas BCR'!DU$5,BCR!$A:$A,0),MATCH('Estadísticas BCR'!$B88,BCR!$1:$1,0))),AVERAGE(DI88:DT88)),"")</f>
        <v>0</v>
      </c>
      <c r="DV88" s="59">
        <f>+IFERROR(IF(ISTEXT(DV$5)=FALSE,(INDEX(BCR!$1:$1048576,MATCH('Estadísticas BCR'!DV$5,BCR!$A:$A,0),MATCH('Estadísticas BCR'!$B88,BCR!$1:$1,0))),AVERAGE(DJ88:DU88)),"")</f>
        <v>0</v>
      </c>
      <c r="DW88" s="59">
        <f>+IFERROR(IF(ISTEXT(DW$5)=FALSE,(INDEX(BCR!$1:$1048576,MATCH('Estadísticas BCR'!DW$5,BCR!$A:$A,0),MATCH('Estadísticas BCR'!$B88,BCR!$1:$1,0))),AVERAGE(DK88:DV88)),"")</f>
        <v>0</v>
      </c>
      <c r="DX88" s="59">
        <f>+IFERROR(IF(ISTEXT(DX$5)=FALSE,(INDEX(BCR!$1:$1048576,MATCH('Estadísticas BCR'!DX$5,BCR!$A:$A,0),MATCH('Estadísticas BCR'!$B88,BCR!$1:$1,0))),AVERAGE(DL88:DW88)),"")</f>
        <v>0</v>
      </c>
      <c r="DY88" s="59">
        <f>+IFERROR(IF(ISTEXT(DY$5)=FALSE,(INDEX(BCR!$1:$1048576,MATCH('Estadísticas BCR'!DY$5,BCR!$A:$A,0),MATCH('Estadísticas BCR'!$B88,BCR!$1:$1,0))),AVERAGE(DM88:DX88)),"")</f>
        <v>0</v>
      </c>
      <c r="DZ88" s="59">
        <f>+IFERROR(IF(ISTEXT(DZ$5)=FALSE,(INDEX(BCR!$1:$1048576,MATCH('Estadísticas BCR'!DZ$5,BCR!$A:$A,0),MATCH('Estadísticas BCR'!$B88,BCR!$1:$1,0))),AVERAGE(DN88:DY88)),"")</f>
        <v>0</v>
      </c>
      <c r="EA88" s="59">
        <f>+IFERROR(IF(ISTEXT(EA$5)=FALSE,(INDEX(BCR!$1:$1048576,MATCH('Estadísticas BCR'!EA$5,BCR!$A:$A,0),MATCH('Estadísticas BCR'!$B88,BCR!$1:$1,0))),AVERAGE(DO88:DZ88)),"")</f>
        <v>0</v>
      </c>
      <c r="EB88" s="59">
        <f>+IFERROR(IF(ISTEXT(EB$5)=FALSE,(INDEX(BCR!$1:$1048576,MATCH('Estadísticas BCR'!EB$5,BCR!$A:$A,0),MATCH('Estadísticas BCR'!$B88,BCR!$1:$1,0))),AVERAGE(DP88:EA88)),"")</f>
        <v>0</v>
      </c>
      <c r="EC88" s="60">
        <f>+IFERROR(IF(ISTEXT(EC$5)=FALSE,(INDEX(BCR!$1:$1048576,MATCH('Estadísticas BCR'!EC$5,BCR!$A:$A,0),MATCH('Estadísticas BCR'!$B88,BCR!$1:$1,0))),AVERAGE(DQ88:EB88)),"")</f>
        <v>0</v>
      </c>
      <c r="ED88" s="59">
        <f>+IFERROR(IF(ISTEXT(ED$5)=FALSE,(INDEX(BCR!$1:$1048576,MATCH('Estadísticas BCR'!ED$5,BCR!$A:$A,0),MATCH('Estadísticas BCR'!$B88,BCR!$1:$1,0))),AVERAGE(DR88:EC88)),"")</f>
        <v>0</v>
      </c>
      <c r="EE88" s="59">
        <f>+IFERROR(IF(ISTEXT(EE$5)=FALSE,(INDEX(BCR!$1:$1048576,MATCH('Estadísticas BCR'!EE$5,BCR!$A:$A,0),MATCH('Estadísticas BCR'!$B88,BCR!$1:$1,0))),AVERAGE(DS88:ED88)),"")</f>
        <v>0</v>
      </c>
      <c r="EF88" s="59">
        <f>+IFERROR(IF(ISTEXT(EF$5)=FALSE,(INDEX(BCR!$1:$1048576,MATCH('Estadísticas BCR'!EF$5,BCR!$A:$A,0),MATCH('Estadísticas BCR'!$B88,BCR!$1:$1,0))),AVERAGE(DT88:EE88)),"")</f>
        <v>0</v>
      </c>
      <c r="EG88" s="59">
        <f>+IFERROR(IF(ISTEXT(EG$5)=FALSE,(INDEX(BCR!$1:$1048576,MATCH('Estadísticas BCR'!EG$5,BCR!$A:$A,0),MATCH('Estadísticas BCR'!$B88,BCR!$1:$1,0))),AVERAGE(DU88:EF88)),"")</f>
        <v>0</v>
      </c>
      <c r="EH88" s="59">
        <f>+IFERROR(IF(ISTEXT(EH$5)=FALSE,(INDEX(BCR!$1:$1048576,MATCH('Estadísticas BCR'!EH$5,BCR!$A:$A,0),MATCH('Estadísticas BCR'!$B88,BCR!$1:$1,0))),AVERAGE(DV88:EG88)),"")</f>
        <v>0</v>
      </c>
      <c r="EI88" s="59">
        <f>+IFERROR(IF(ISTEXT(EI$5)=FALSE,(INDEX(BCR!$1:$1048576,MATCH('Estadísticas BCR'!EI$5,BCR!$A:$A,0),MATCH('Estadísticas BCR'!$B88,BCR!$1:$1,0))),AVERAGE(DW88:EH88)),"")</f>
        <v>0</v>
      </c>
      <c r="EJ88" s="59">
        <f>+IFERROR(IF(ISTEXT(EJ$5)=FALSE,(INDEX(BCR!$1:$1048576,MATCH('Estadísticas BCR'!EJ$5,BCR!$A:$A,0),MATCH('Estadísticas BCR'!$B88,BCR!$1:$1,0))),AVERAGE(DX88:EI88)),"")</f>
        <v>0</v>
      </c>
      <c r="EK88" s="59">
        <f>+IFERROR(IF(ISTEXT(EK$5)=FALSE,(INDEX(BCR!$1:$1048576,MATCH('Estadísticas BCR'!EK$5,BCR!$A:$A,0),MATCH('Estadísticas BCR'!$B88,BCR!$1:$1,0))),AVERAGE(DY88:EJ88)),"")</f>
        <v>0</v>
      </c>
      <c r="EL88" s="59">
        <f>+IFERROR(IF(ISTEXT(EL$5)=FALSE,(INDEX(BCR!$1:$1048576,MATCH('Estadísticas BCR'!EL$5,BCR!$A:$A,0),MATCH('Estadísticas BCR'!$B88,BCR!$1:$1,0))),AVERAGE(DZ88:EK88)),"")</f>
        <v>0</v>
      </c>
      <c r="EM88" s="59">
        <f>+IFERROR(IF(ISTEXT(EM$5)=FALSE,(INDEX(BCR!$1:$1048576,MATCH('Estadísticas BCR'!EM$5,BCR!$A:$A,0),MATCH('Estadísticas BCR'!$B88,BCR!$1:$1,0))),AVERAGE(EA88:EL88)),"")</f>
        <v>0</v>
      </c>
      <c r="EN88" s="59">
        <f>+IFERROR(IF(ISTEXT(EN$5)=FALSE,(INDEX(BCR!$1:$1048576,MATCH('Estadísticas BCR'!EN$5,BCR!$A:$A,0),MATCH('Estadísticas BCR'!$B88,BCR!$1:$1,0))),AVERAGE(EB88:EM88)),"")</f>
        <v>0</v>
      </c>
      <c r="EO88" s="59">
        <f>+IFERROR(IF(ISTEXT(EO$5)=FALSE,(INDEX(BCR!$1:$1048576,MATCH('Estadísticas BCR'!EO$5,BCR!$A:$A,0),MATCH('Estadísticas BCR'!$B88,BCR!$1:$1,0))),AVERAGE(EC88:EN88)),"")</f>
        <v>0</v>
      </c>
      <c r="EP88" s="60">
        <f>+IFERROR(IF(ISTEXT(EP$5)=FALSE,(INDEX(BCR!$1:$1048576,MATCH('Estadísticas BCR'!EP$5,BCR!$A:$A,0),MATCH('Estadísticas BCR'!$B88,BCR!$1:$1,0))),AVERAGE(ED88:EO88)),"")</f>
        <v>0</v>
      </c>
      <c r="EQ88" s="59">
        <f>+IFERROR(IF(ISTEXT(EQ$5)=FALSE,(INDEX(BCR!$1:$1048576,MATCH('Estadísticas BCR'!EQ$5,BCR!$A:$A,0),MATCH('Estadísticas BCR'!$B88,BCR!$1:$1,0))),AVERAGE(EE88:EP88)),"")</f>
        <v>0</v>
      </c>
      <c r="ER88" s="59">
        <f>+IFERROR(IF(ISTEXT(ER$5)=FALSE,(INDEX(BCR!$1:$1048576,MATCH('Estadísticas BCR'!ER$5,BCR!$A:$A,0),MATCH('Estadísticas BCR'!$B88,BCR!$1:$1,0))),AVERAGE(EF88:EQ88)),"")</f>
        <v>0</v>
      </c>
      <c r="ES88" s="59">
        <f>+IFERROR(IF(ISTEXT(ES$5)=FALSE,(INDEX(BCR!$1:$1048576,MATCH('Estadísticas BCR'!ES$5,BCR!$A:$A,0),MATCH('Estadísticas BCR'!$B88,BCR!$1:$1,0))),AVERAGE(EG88:ER88)),"")</f>
        <v>0</v>
      </c>
      <c r="ET88" s="59">
        <f>+IFERROR(IF(ISTEXT(ET$5)=FALSE,(INDEX(BCR!$1:$1048576,MATCH('Estadísticas BCR'!ET$5,BCR!$A:$A,0),MATCH('Estadísticas BCR'!$B88,BCR!$1:$1,0))),AVERAGE(EH88:ES88)),"")</f>
        <v>0</v>
      </c>
      <c r="EU88" s="59">
        <f>+IFERROR(IF(ISTEXT(EU$5)=FALSE,(INDEX(BCR!$1:$1048576,MATCH('Estadísticas BCR'!EU$5,BCR!$A:$A,0),MATCH('Estadísticas BCR'!$B88,BCR!$1:$1,0))),AVERAGE(EI88:ET88)),"")</f>
        <v>0</v>
      </c>
      <c r="EV88" s="59">
        <f>+IFERROR(IF(ISTEXT(EV$5)=FALSE,(INDEX(BCR!$1:$1048576,MATCH('Estadísticas BCR'!EV$5,BCR!$A:$A,0),MATCH('Estadísticas BCR'!$B88,BCR!$1:$1,0))),AVERAGE(EJ88:EU88)),"")</f>
        <v>0</v>
      </c>
      <c r="EW88" s="59">
        <f>+IFERROR(IF(ISTEXT(EW$5)=FALSE,(INDEX(BCR!$1:$1048576,MATCH('Estadísticas BCR'!EW$5,BCR!$A:$A,0),MATCH('Estadísticas BCR'!$B88,BCR!$1:$1,0))),AVERAGE(EK88:EV88)),"")</f>
        <v>0</v>
      </c>
      <c r="EX88" s="59">
        <f>+IFERROR(IF(ISTEXT(EX$5)=FALSE,(INDEX(BCR!$1:$1048576,MATCH('Estadísticas BCR'!EX$5,BCR!$A:$A,0),MATCH('Estadísticas BCR'!$B88,BCR!$1:$1,0))),AVERAGE(EL88:EW88)),"")</f>
        <v>0</v>
      </c>
      <c r="EY88" s="59">
        <f>+IFERROR(IF(ISTEXT(EY$5)=FALSE,(INDEX(BCR!$1:$1048576,MATCH('Estadísticas BCR'!EY$5,BCR!$A:$A,0),MATCH('Estadísticas BCR'!$B88,BCR!$1:$1,0))),AVERAGE(EM88:EX88)),"")</f>
        <v>0</v>
      </c>
      <c r="EZ88" s="59">
        <f>+IFERROR(IF(ISTEXT(EZ$5)=FALSE,(INDEX(BCR!$1:$1048576,MATCH('Estadísticas BCR'!EZ$5,BCR!$A:$A,0),MATCH('Estadísticas BCR'!$B88,BCR!$1:$1,0))),AVERAGE(EN88:EY88)),"")</f>
        <v>0</v>
      </c>
      <c r="FA88" s="59">
        <f>+IFERROR(IF(ISTEXT(FA$5)=FALSE,(INDEX(BCR!$1:$1048576,MATCH('Estadísticas BCR'!FA$5,BCR!$A:$A,0),MATCH('Estadísticas BCR'!$B88,BCR!$1:$1,0))),AVERAGE(EO88:EZ88)),"")</f>
        <v>0</v>
      </c>
      <c r="FB88" s="59">
        <f>+IFERROR(IF(ISTEXT(FB$5)=FALSE,(INDEX(BCR!$1:$1048576,MATCH('Estadísticas BCR'!FB$5,BCR!$A:$A,0),MATCH('Estadísticas BCR'!$B88,BCR!$1:$1,0))),AVERAGE(EP88:FA88)),"")</f>
        <v>0</v>
      </c>
      <c r="FC88" s="60">
        <f>+IFERROR(IF(ISTEXT(FC$5)=FALSE,(INDEX(BCR!$1:$1048576,MATCH('Estadísticas BCR'!FC$5,BCR!$A:$A,0),MATCH('Estadísticas BCR'!$B88,BCR!$1:$1,0))),AVERAGE(EQ88:FB88)),"")</f>
        <v>0</v>
      </c>
      <c r="FD88" s="59">
        <f>+IFERROR(IF(ISTEXT(FD$5)=FALSE,(INDEX(BCR!$1:$1048576,MATCH('Estadísticas BCR'!FD$5,BCR!$A:$A,0),MATCH('Estadísticas BCR'!$B88,BCR!$1:$1,0))),AVERAGE(ER88:FC88)),"")</f>
        <v>0</v>
      </c>
      <c r="FE88" s="59">
        <f>+IFERROR(IF(ISTEXT(FE$5)=FALSE,(INDEX(BCR!$1:$1048576,MATCH('Estadísticas BCR'!FE$5,BCR!$A:$A,0),MATCH('Estadísticas BCR'!$B88,BCR!$1:$1,0))),AVERAGE(ES88:FD88)),"")</f>
        <v>0</v>
      </c>
      <c r="FF88" s="59">
        <f>+IFERROR(IF(ISTEXT(FF$5)=FALSE,(INDEX(BCR!$1:$1048576,MATCH('Estadísticas BCR'!FF$5,BCR!$A:$A,0),MATCH('Estadísticas BCR'!$B88,BCR!$1:$1,0))),AVERAGE(ET88:FE88)),"")</f>
        <v>0</v>
      </c>
      <c r="FG88" s="59">
        <f>+IFERROR(IF(ISTEXT(FG$5)=FALSE,(INDEX(BCR!$1:$1048576,MATCH('Estadísticas BCR'!FG$5,BCR!$A:$A,0),MATCH('Estadísticas BCR'!$B88,BCR!$1:$1,0))),AVERAGE(EU88:FF88)),"")</f>
        <v>0</v>
      </c>
      <c r="FH88" s="59">
        <f>+IFERROR(IF(ISTEXT(FH$5)=FALSE,(INDEX(BCR!$1:$1048576,MATCH('Estadísticas BCR'!FH$5,BCR!$A:$A,0),MATCH('Estadísticas BCR'!$B88,BCR!$1:$1,0))),AVERAGE(EV88:FG88)),"")</f>
        <v>0</v>
      </c>
      <c r="FI88" s="59">
        <f>+IFERROR(IF(ISTEXT(FI$5)=FALSE,(INDEX(BCR!$1:$1048576,MATCH('Estadísticas BCR'!FI$5,BCR!$A:$A,0),MATCH('Estadísticas BCR'!$B88,BCR!$1:$1,0))),AVERAGE(EW88:FH88)),"")</f>
        <v>0</v>
      </c>
      <c r="FJ88" s="59">
        <f>+IFERROR(IF(ISTEXT(FJ$5)=FALSE,(INDEX(BCR!$1:$1048576,MATCH('Estadísticas BCR'!FJ$5,BCR!$A:$A,0),MATCH('Estadísticas BCR'!$B88,BCR!$1:$1,0))),AVERAGE(EX88:FI88)),"")</f>
        <v>0</v>
      </c>
      <c r="FK88" s="59">
        <f>+IFERROR(IF(ISTEXT(FK$5)=FALSE,(INDEX(BCR!$1:$1048576,MATCH('Estadísticas BCR'!FK$5,BCR!$A:$A,0),MATCH('Estadísticas BCR'!$B88,BCR!$1:$1,0))),AVERAGE(EY88:FJ88)),"")</f>
        <v>0</v>
      </c>
      <c r="FL88" s="59">
        <f>+IFERROR(IF(ISTEXT(FL$5)=FALSE,(INDEX(BCR!$1:$1048576,MATCH('Estadísticas BCR'!FL$5,BCR!$A:$A,0),MATCH('Estadísticas BCR'!$B88,BCR!$1:$1,0))),AVERAGE(EZ88:FK88)),"")</f>
        <v>0</v>
      </c>
      <c r="FM88" s="59">
        <f>+IFERROR(IF(ISTEXT(FM$5)=FALSE,(INDEX(BCR!$1:$1048576,MATCH('Estadísticas BCR'!FM$5,BCR!$A:$A,0),MATCH('Estadísticas BCR'!$B88,BCR!$1:$1,0))),AVERAGE(FA88:FL88)),"")</f>
        <v>0</v>
      </c>
      <c r="FN88" s="59">
        <f>+IFERROR(IF(ISTEXT(FN$5)=FALSE,(INDEX(BCR!$1:$1048576,MATCH('Estadísticas BCR'!FN$5,BCR!$A:$A,0),MATCH('Estadísticas BCR'!$B88,BCR!$1:$1,0))),AVERAGE(FB88:FM88)),"")</f>
        <v>0</v>
      </c>
      <c r="FO88" s="59">
        <f>+IFERROR(IF(ISTEXT(FO$5)=FALSE,(INDEX(BCR!$1:$1048576,MATCH('Estadísticas BCR'!FO$5,BCR!$A:$A,0),MATCH('Estadísticas BCR'!$B88,BCR!$1:$1,0))),AVERAGE(FC88:FN88)),"")</f>
        <v>0</v>
      </c>
      <c r="FP88" s="60">
        <f>+IFERROR(IF(ISTEXT(FP$5)=FALSE,(INDEX(BCR!$1:$1048576,MATCH('Estadísticas BCR'!FP$5,BCR!$A:$A,0),MATCH('Estadísticas BCR'!$B88,BCR!$1:$1,0))),AVERAGE(FD88:FO88)),"")</f>
        <v>0</v>
      </c>
      <c r="FQ88" s="59">
        <f>+IFERROR(IF(ISTEXT(FQ$5)=FALSE,(INDEX(BCR!$1:$1048576,MATCH('Estadísticas BCR'!FQ$5,BCR!$A:$A,0),MATCH('Estadísticas BCR'!$B88,BCR!$1:$1,0))),AVERAGE(FE88:FP88)),"")</f>
        <v>0</v>
      </c>
      <c r="FR88" s="59">
        <f>+IFERROR(IF(ISTEXT(FR$5)=FALSE,(INDEX(BCR!$1:$1048576,MATCH('Estadísticas BCR'!FR$5,BCR!$A:$A,0),MATCH('Estadísticas BCR'!$B88,BCR!$1:$1,0))),AVERAGE(FF88:FQ88)),"")</f>
        <v>0</v>
      </c>
      <c r="FS88" s="59">
        <f>+IFERROR(IF(ISTEXT(FS$5)=FALSE,(INDEX(BCR!$1:$1048576,MATCH('Estadísticas BCR'!FS$5,BCR!$A:$A,0),MATCH('Estadísticas BCR'!$B88,BCR!$1:$1,0))),AVERAGE(FG88:FR88)),"")</f>
        <v>0</v>
      </c>
      <c r="FT88" s="59">
        <f>+IFERROR(IF(ISTEXT(FT$5)=FALSE,(INDEX(BCR!$1:$1048576,MATCH('Estadísticas BCR'!FT$5,BCR!$A:$A,0),MATCH('Estadísticas BCR'!$B88,BCR!$1:$1,0))),AVERAGE(FH88:FS88)),"")</f>
        <v>0</v>
      </c>
      <c r="FU88" s="59">
        <f>+IFERROR(IF(ISTEXT(FU$5)=FALSE,(INDEX(BCR!$1:$1048576,MATCH('Estadísticas BCR'!FU$5,BCR!$A:$A,0),MATCH('Estadísticas BCR'!$B88,BCR!$1:$1,0))),AVERAGE(FI88:FT88)),"")</f>
        <v>0</v>
      </c>
      <c r="FV88" s="59">
        <f>+IFERROR(IF(ISTEXT(FV$5)=FALSE,(INDEX(BCR!$1:$1048576,MATCH('Estadísticas BCR'!FV$5,BCR!$A:$A,0),MATCH('Estadísticas BCR'!$B88,BCR!$1:$1,0))),AVERAGE(FJ88:FU88)),"")</f>
        <v>0</v>
      </c>
      <c r="FW88" s="59">
        <f>+IFERROR(IF(ISTEXT(FW$5)=FALSE,(INDEX(BCR!$1:$1048576,MATCH('Estadísticas BCR'!FW$5,BCR!$A:$A,0),MATCH('Estadísticas BCR'!$B88,BCR!$1:$1,0))),AVERAGE(FK88:FV88)),"")</f>
        <v>0</v>
      </c>
      <c r="FX88" s="59">
        <f>+IFERROR(IF(ISTEXT(FX$5)=FALSE,(INDEX(BCR!$1:$1048576,MATCH('Estadísticas BCR'!FX$5,BCR!$A:$A,0),MATCH('Estadísticas BCR'!$B88,BCR!$1:$1,0))),AVERAGE(FL88:FW88)),"")</f>
        <v>0</v>
      </c>
      <c r="FY88" s="59">
        <f>+IFERROR(IF(ISTEXT(FY$5)=FALSE,(INDEX(BCR!$1:$1048576,MATCH('Estadísticas BCR'!FY$5,BCR!$A:$A,0),MATCH('Estadísticas BCR'!$B88,BCR!$1:$1,0))),AVERAGE(FM88:FX88)),"")</f>
        <v>0</v>
      </c>
      <c r="FZ88" s="59">
        <f>+IFERROR(IF(ISTEXT(FZ$5)=FALSE,(INDEX(BCR!$1:$1048576,MATCH('Estadísticas BCR'!FZ$5,BCR!$A:$A,0),MATCH('Estadísticas BCR'!$B88,BCR!$1:$1,0))),AVERAGE(FN88:FY88)),"")</f>
        <v>0</v>
      </c>
      <c r="GA88" s="59">
        <f>+IFERROR(IF(ISTEXT(GA$5)=FALSE,(INDEX(BCR!$1:$1048576,MATCH('Estadísticas BCR'!GA$5,BCR!$A:$A,0),MATCH('Estadísticas BCR'!$B88,BCR!$1:$1,0))),AVERAGE(FO88:FZ88)),"")</f>
        <v>0</v>
      </c>
      <c r="GB88" s="59">
        <f>+IFERROR(IF(ISTEXT(GB$5)=FALSE,(INDEX(BCR!$1:$1048576,MATCH('Estadísticas BCR'!GB$5,BCR!$A:$A,0),MATCH('Estadísticas BCR'!$B88,BCR!$1:$1,0))),AVERAGE(FP88:GA88)),"")</f>
        <v>0</v>
      </c>
      <c r="GC88" s="60">
        <f>+IFERROR(IF(ISTEXT(GC$5)=FALSE,(INDEX(BCR!$1:$1048576,MATCH('Estadísticas BCR'!GC$5,BCR!$A:$A,0),MATCH('Estadísticas BCR'!$B88,BCR!$1:$1,0))),AVERAGE(FQ88:GB88)),"")</f>
        <v>0</v>
      </c>
      <c r="GD88" s="59">
        <f>+IFERROR(IF(ISTEXT(GD$5)=FALSE,(INDEX(BCR!$1:$1048576,MATCH('Estadísticas BCR'!GD$5,BCR!$A:$A,0),MATCH('Estadísticas BCR'!$B88,BCR!$1:$1,0))),AVERAGE(FR88:GC88)),"")</f>
        <v>0</v>
      </c>
      <c r="GE88" s="59">
        <f>+IFERROR(IF(ISTEXT(GE$5)=FALSE,(INDEX(BCR!$1:$1048576,MATCH('Estadísticas BCR'!GE$5,BCR!$A:$A,0),MATCH('Estadísticas BCR'!$B88,BCR!$1:$1,0))),AVERAGE(FS88:GD88)),"")</f>
        <v>0</v>
      </c>
      <c r="GF88" s="59">
        <f>+IFERROR(IF(ISTEXT(GF$5)=FALSE,(INDEX(BCR!$1:$1048576,MATCH('Estadísticas BCR'!GF$5,BCR!$A:$A,0),MATCH('Estadísticas BCR'!$B88,BCR!$1:$1,0))),AVERAGE(FT88:GE88)),"")</f>
        <v>0</v>
      </c>
      <c r="GG88" s="59">
        <f>+IFERROR(IF(ISTEXT(GG$5)=FALSE,(INDEX(BCR!$1:$1048576,MATCH('Estadísticas BCR'!GG$5,BCR!$A:$A,0),MATCH('Estadísticas BCR'!$B88,BCR!$1:$1,0))),AVERAGE(FU88:GF88)),"")</f>
        <v>0</v>
      </c>
      <c r="GH88" s="59">
        <f>+IFERROR(IF(ISTEXT(GH$5)=FALSE,(INDEX(BCR!$1:$1048576,MATCH('Estadísticas BCR'!GH$5,BCR!$A:$A,0),MATCH('Estadísticas BCR'!$B88,BCR!$1:$1,0))),AVERAGE(FV88:GG88)),"")</f>
        <v>0</v>
      </c>
      <c r="GI88" s="59">
        <f>+IFERROR(IF(ISTEXT(GI$5)=FALSE,(INDEX(BCR!$1:$1048576,MATCH('Estadísticas BCR'!GI$5,BCR!$A:$A,0),MATCH('Estadísticas BCR'!$B88,BCR!$1:$1,0))),AVERAGE(FW88:GH88)),"")</f>
        <v>0</v>
      </c>
      <c r="GJ88" s="59">
        <f>+IFERROR(IF(ISTEXT(GJ$5)=FALSE,(INDEX(BCR!$1:$1048576,MATCH('Estadísticas BCR'!GJ$5,BCR!$A:$A,0),MATCH('Estadísticas BCR'!$B88,BCR!$1:$1,0))),AVERAGE(FX88:GI88)),"")</f>
        <v>0</v>
      </c>
      <c r="GK88" s="59">
        <f>+IFERROR(IF(ISTEXT(GK$5)=FALSE,(INDEX(BCR!$1:$1048576,MATCH('Estadísticas BCR'!GK$5,BCR!$A:$A,0),MATCH('Estadísticas BCR'!$B88,BCR!$1:$1,0))),AVERAGE(FY88:GJ88)),"")</f>
        <v>0</v>
      </c>
      <c r="GL88" s="59">
        <f>+IFERROR(IF(ISTEXT(GL$5)=FALSE,(INDEX(BCR!$1:$1048576,MATCH('Estadísticas BCR'!GL$5,BCR!$A:$A,0),MATCH('Estadísticas BCR'!$B88,BCR!$1:$1,0))),AVERAGE(FZ88:GK88)),"")</f>
        <v>0</v>
      </c>
      <c r="GM88" s="59">
        <f>+IFERROR(IF(ISTEXT(GM$5)=FALSE,(INDEX(BCR!$1:$1048576,MATCH('Estadísticas BCR'!GM$5,BCR!$A:$A,0),MATCH('Estadísticas BCR'!$B88,BCR!$1:$1,0))),AVERAGE(GA88:GL88)),"")</f>
        <v>0</v>
      </c>
      <c r="GN88" s="59">
        <f>+IFERROR(IF(ISTEXT(GN$5)=FALSE,(INDEX(BCR!$1:$1048576,MATCH('Estadísticas BCR'!GN$5,BCR!$A:$A,0),MATCH('Estadísticas BCR'!$B88,BCR!$1:$1,0))),AVERAGE(GB88:GM88)),"")</f>
        <v>0</v>
      </c>
      <c r="GO88" s="59">
        <f>+IFERROR(IF(ISTEXT(GO$5)=FALSE,(INDEX(BCR!$1:$1048576,MATCH('Estadísticas BCR'!GO$5,BCR!$A:$A,0),MATCH('Estadísticas BCR'!$B88,BCR!$1:$1,0))),AVERAGE(GC88:GN88)),"")</f>
        <v>0</v>
      </c>
      <c r="GP88" s="60">
        <f>+IFERROR(IF(ISTEXT(GP$5)=FALSE,(INDEX(BCR!$1:$1048576,MATCH('Estadísticas BCR'!GP$5,BCR!$A:$A,0),MATCH('Estadísticas BCR'!$B88,BCR!$1:$1,0))),AVERAGE(GD88:GO88)),"")</f>
        <v>0</v>
      </c>
      <c r="GQ88" s="59">
        <f>+IFERROR(IF(ISTEXT(GQ$5)=FALSE,(INDEX(BCR!$1:$1048576,MATCH('Estadísticas BCR'!GQ$5,BCR!$A:$A,0),MATCH('Estadísticas BCR'!$B88,BCR!$1:$1,0))),AVERAGE(GE88:GP88)),"")</f>
        <v>0</v>
      </c>
      <c r="GR88" s="59">
        <f>+IFERROR(IF(ISTEXT(GR$5)=FALSE,(INDEX(BCR!$1:$1048576,MATCH('Estadísticas BCR'!GR$5,BCR!$A:$A,0),MATCH('Estadísticas BCR'!$B88,BCR!$1:$1,0))),AVERAGE(GF88:GQ88)),"")</f>
        <v>0</v>
      </c>
      <c r="GS88" s="59">
        <f>+IFERROR(IF(ISTEXT(GS$5)=FALSE,(INDEX(BCR!$1:$1048576,MATCH('Estadísticas BCR'!GS$5,BCR!$A:$A,0),MATCH('Estadísticas BCR'!$B88,BCR!$1:$1,0))),AVERAGE(GG88:GR88)),"")</f>
        <v>0</v>
      </c>
      <c r="GT88" s="59">
        <f>+IFERROR(IF(ISTEXT(GT$5)=FALSE,(INDEX(BCR!$1:$1048576,MATCH('Estadísticas BCR'!GT$5,BCR!$A:$A,0),MATCH('Estadísticas BCR'!$B88,BCR!$1:$1,0))),AVERAGE(GH88:GS88)),"")</f>
        <v>0</v>
      </c>
      <c r="GU88" s="59">
        <f>+IFERROR(IF(ISTEXT(GU$5)=FALSE,(INDEX(BCR!$1:$1048576,MATCH('Estadísticas BCR'!GU$5,BCR!$A:$A,0),MATCH('Estadísticas BCR'!$B88,BCR!$1:$1,0))),AVERAGE(GI88:GT88)),"")</f>
        <v>0</v>
      </c>
      <c r="GV88" s="59">
        <f>+IFERROR(IF(ISTEXT(GV$5)=FALSE,(INDEX(BCR!$1:$1048576,MATCH('Estadísticas BCR'!GV$5,BCR!$A:$A,0),MATCH('Estadísticas BCR'!$B88,BCR!$1:$1,0))),AVERAGE(GJ88:GU88)),"")</f>
        <v>0</v>
      </c>
      <c r="GW88" s="59">
        <f>+IFERROR(IF(ISTEXT(GW$5)=FALSE,(INDEX(BCR!$1:$1048576,MATCH('Estadísticas BCR'!GW$5,BCR!$A:$A,0),MATCH('Estadísticas BCR'!$B88,BCR!$1:$1,0))),AVERAGE(GK88:GV88)),"")</f>
        <v>0</v>
      </c>
      <c r="GX88" s="59">
        <f>+IFERROR(IF(ISTEXT(GX$5)=FALSE,(INDEX(BCR!$1:$1048576,MATCH('Estadísticas BCR'!GX$5,BCR!$A:$A,0),MATCH('Estadísticas BCR'!$B88,BCR!$1:$1,0))),AVERAGE(GL88:GW88)),"")</f>
        <v>0</v>
      </c>
      <c r="GY88" s="59">
        <f>+IFERROR(IF(ISTEXT(GY$5)=FALSE,(INDEX(BCR!$1:$1048576,MATCH('Estadísticas BCR'!GY$5,BCR!$A:$A,0),MATCH('Estadísticas BCR'!$B88,BCR!$1:$1,0))),AVERAGE(GM88:GX88)),"")</f>
        <v>0</v>
      </c>
      <c r="GZ88" s="59">
        <f>+IFERROR(IF(ISTEXT(GZ$5)=FALSE,(INDEX(BCR!$1:$1048576,MATCH('Estadísticas BCR'!GZ$5,BCR!$A:$A,0),MATCH('Estadísticas BCR'!$B88,BCR!$1:$1,0))),AVERAGE(GN88:GY88)),"")</f>
        <v>0</v>
      </c>
      <c r="HA88" s="59">
        <f>+IFERROR(IF(ISTEXT(HA$5)=FALSE,(INDEX(BCR!$1:$1048576,MATCH('Estadísticas BCR'!HA$5,BCR!$A:$A,0),MATCH('Estadísticas BCR'!$B88,BCR!$1:$1,0))),AVERAGE(GO88:GZ88)),"")</f>
        <v>0</v>
      </c>
      <c r="HB88" s="59">
        <f>+IFERROR(IF(ISTEXT(HB$5)=FALSE,(INDEX(BCR!$1:$1048576,MATCH('Estadísticas BCR'!HB$5,BCR!$A:$A,0),MATCH('Estadísticas BCR'!$B88,BCR!$1:$1,0))),AVERAGE(GP88:HA88)),"")</f>
        <v>0</v>
      </c>
      <c r="HC88" s="60">
        <f>+IFERROR(IF(ISTEXT(HC$5)=FALSE,(INDEX(BCR!$1:$1048576,MATCH('Estadísticas BCR'!HC$5,BCR!$A:$A,0),MATCH('Estadísticas BCR'!$B88,BCR!$1:$1,0))),AVERAGE(GQ88:HB88)),"")</f>
        <v>0</v>
      </c>
      <c r="HD88" s="59">
        <f>+IFERROR(IF(ISTEXT(HD$5)=FALSE,(INDEX(BCR!$1:$1048576,MATCH('Estadísticas BCR'!HD$5,BCR!$A:$A,0),MATCH('Estadísticas BCR'!$B88,BCR!$1:$1,0))),AVERAGE(GR88:HC88)),"")</f>
        <v>0</v>
      </c>
      <c r="HE88" s="59">
        <f>+IFERROR(IF(ISTEXT(HE$5)=FALSE,(INDEX(BCR!$1:$1048576,MATCH('Estadísticas BCR'!HE$5,BCR!$A:$A,0),MATCH('Estadísticas BCR'!$B88,BCR!$1:$1,0))),AVERAGE(GS88:HD88)),"")</f>
        <v>0</v>
      </c>
      <c r="HF88" s="59">
        <f>+IFERROR(IF(ISTEXT(HF$5)=FALSE,(INDEX(BCR!$1:$1048576,MATCH('Estadísticas BCR'!HF$5,BCR!$A:$A,0),MATCH('Estadísticas BCR'!$B88,BCR!$1:$1,0))),AVERAGE(GT88:HE88)),"")</f>
        <v>0</v>
      </c>
      <c r="HG88" s="59">
        <f>+IFERROR(IF(ISTEXT(HG$5)=FALSE,(INDEX(BCR!$1:$1048576,MATCH('Estadísticas BCR'!HG$5,BCR!$A:$A,0),MATCH('Estadísticas BCR'!$B88,BCR!$1:$1,0))),AVERAGE(GU88:HF88)),"")</f>
        <v>0</v>
      </c>
      <c r="HH88" s="59">
        <f>+IFERROR(IF(ISTEXT(HH$5)=FALSE,(INDEX(BCR!$1:$1048576,MATCH('Estadísticas BCR'!HH$5,BCR!$A:$A,0),MATCH('Estadísticas BCR'!$B88,BCR!$1:$1,0))),AVERAGE(GV88:HG88)),"")</f>
        <v>0</v>
      </c>
      <c r="HI88" s="59">
        <f>+IFERROR(IF(ISTEXT(HI$5)=FALSE,(INDEX(BCR!$1:$1048576,MATCH('Estadísticas BCR'!HI$5,BCR!$A:$A,0),MATCH('Estadísticas BCR'!$B88,BCR!$1:$1,0))),AVERAGE(GW88:HH88)),"")</f>
        <v>0</v>
      </c>
      <c r="HJ88" s="59">
        <f>+IFERROR(IF(ISTEXT(HJ$5)=FALSE,(INDEX(BCR!$1:$1048576,MATCH('Estadísticas BCR'!HJ$5,BCR!$A:$A,0),MATCH('Estadísticas BCR'!$B88,BCR!$1:$1,0))),AVERAGE(GX88:HI88)),"")</f>
        <v>0</v>
      </c>
      <c r="HK88" s="59">
        <f>+IFERROR(IF(ISTEXT(HK$5)=FALSE,(INDEX(BCR!$1:$1048576,MATCH('Estadísticas BCR'!HK$5,BCR!$A:$A,0),MATCH('Estadísticas BCR'!$B88,BCR!$1:$1,0))),AVERAGE(GY88:HJ88)),"")</f>
        <v>0</v>
      </c>
      <c r="HL88" s="59">
        <f>+IFERROR(IF(ISTEXT(HL$5)=FALSE,(INDEX(BCR!$1:$1048576,MATCH('Estadísticas BCR'!HL$5,BCR!$A:$A,0),MATCH('Estadísticas BCR'!$B88,BCR!$1:$1,0))),AVERAGE(GZ88:HK88)),"")</f>
        <v>0</v>
      </c>
      <c r="HM88" s="59">
        <f>+IFERROR(IF(ISTEXT(HM$5)=FALSE,(INDEX(BCR!$1:$1048576,MATCH('Estadísticas BCR'!HM$5,BCR!$A:$A,0),MATCH('Estadísticas BCR'!$B88,BCR!$1:$1,0))),AVERAGE(HA88:HL88)),"")</f>
        <v>0</v>
      </c>
      <c r="HN88" s="59">
        <f>+IFERROR(IF(ISTEXT(HN$5)=FALSE,(INDEX(BCR!$1:$1048576,MATCH('Estadísticas BCR'!HN$5,BCR!$A:$A,0),MATCH('Estadísticas BCR'!$B88,BCR!$1:$1,0))),AVERAGE(HB88:HM88)),"")</f>
        <v>0</v>
      </c>
      <c r="HO88" s="59">
        <f>+IFERROR(IF(ISTEXT(HO$5)=FALSE,(INDEX(BCR!$1:$1048576,MATCH('Estadísticas BCR'!HO$5,BCR!$A:$A,0),MATCH('Estadísticas BCR'!$B88,BCR!$1:$1,0))),AVERAGE(HC88:HN88)),"")</f>
        <v>0</v>
      </c>
      <c r="HP88" s="60">
        <f>+IFERROR(IF(ISTEXT(HP$5)=FALSE,(INDEX(BCR!$1:$1048576,MATCH('Estadísticas BCR'!HP$5,BCR!$A:$A,0),MATCH('Estadísticas BCR'!$B88,BCR!$1:$1,0))),AVERAGE(HD88:HO88)),"")</f>
        <v>0</v>
      </c>
      <c r="HQ88" s="59">
        <f>+IFERROR(IF(ISTEXT(HQ$5)=FALSE,(INDEX(BCR!$1:$1048576,MATCH('Estadísticas BCR'!HQ$5,BCR!$A:$A,0),MATCH('Estadísticas BCR'!$B88,BCR!$1:$1,0))),AVERAGE(HE88:HP88)),"")</f>
        <v>0</v>
      </c>
      <c r="HR88" s="59">
        <f>+IFERROR(IF(ISTEXT(HR$5)=FALSE,(INDEX(BCR!$1:$1048576,MATCH('Estadísticas BCR'!HR$5,BCR!$A:$A,0),MATCH('Estadísticas BCR'!$B88,BCR!$1:$1,0))),AVERAGE(HF88:HQ88)),"")</f>
        <v>0</v>
      </c>
      <c r="HS88" s="59">
        <f>+IFERROR(IF(ISTEXT(HS$5)=FALSE,(INDEX(BCR!$1:$1048576,MATCH('Estadísticas BCR'!HS$5,BCR!$A:$A,0),MATCH('Estadísticas BCR'!$B88,BCR!$1:$1,0))),AVERAGE(HG88:HR88)),"")</f>
        <v>0</v>
      </c>
      <c r="HT88" s="59">
        <f>+IFERROR(IF(ISTEXT(HT$5)=FALSE,(INDEX(BCR!$1:$1048576,MATCH('Estadísticas BCR'!HT$5,BCR!$A:$A,0),MATCH('Estadísticas BCR'!$B88,BCR!$1:$1,0))),AVERAGE(HH88:HS88)),"")</f>
        <v>0</v>
      </c>
      <c r="HU88" s="59">
        <f>+IFERROR(IF(ISTEXT(HU$5)=FALSE,(INDEX(BCR!$1:$1048576,MATCH('Estadísticas BCR'!HU$5,BCR!$A:$A,0),MATCH('Estadísticas BCR'!$B88,BCR!$1:$1,0))),AVERAGE(HI88:HT88)),"")</f>
        <v>0</v>
      </c>
      <c r="HV88" s="59">
        <f>+IFERROR(IF(ISTEXT(HV$5)=FALSE,(INDEX(BCR!$1:$1048576,MATCH('Estadísticas BCR'!HV$5,BCR!$A:$A,0),MATCH('Estadísticas BCR'!$B88,BCR!$1:$1,0))),AVERAGE(HJ88:HU88)),"")</f>
        <v>0</v>
      </c>
      <c r="HW88" s="59">
        <f>+IFERROR(IF(ISTEXT(HW$5)=FALSE,(INDEX(BCR!$1:$1048576,MATCH('Estadísticas BCR'!HW$5,BCR!$A:$A,0),MATCH('Estadísticas BCR'!$B88,BCR!$1:$1,0))),AVERAGE(HK88:HV88)),"")</f>
        <v>0</v>
      </c>
      <c r="HX88" s="59">
        <f>+IFERROR(IF(ISTEXT(HX$5)=FALSE,(INDEX(BCR!$1:$1048576,MATCH('Estadísticas BCR'!HX$5,BCR!$A:$A,0),MATCH('Estadísticas BCR'!$B88,BCR!$1:$1,0))),AVERAGE(HL88:HW88)),"")</f>
        <v>0</v>
      </c>
      <c r="HY88" s="59">
        <f>+IFERROR(IF(ISTEXT(HY$5)=FALSE,(INDEX(BCR!$1:$1048576,MATCH('Estadísticas BCR'!HY$5,BCR!$A:$A,0),MATCH('Estadísticas BCR'!$B88,BCR!$1:$1,0))),AVERAGE(HM88:HX88)),"")</f>
        <v>0</v>
      </c>
      <c r="HZ88" s="59">
        <f>+IFERROR(IF(ISTEXT(HZ$5)=FALSE,(INDEX(BCR!$1:$1048576,MATCH('Estadísticas BCR'!HZ$5,BCR!$A:$A,0),MATCH('Estadísticas BCR'!$B88,BCR!$1:$1,0))),AVERAGE(HN88:HY88)),"")</f>
        <v>0</v>
      </c>
      <c r="IA88" s="59">
        <f>+IFERROR(IF(ISTEXT(IA$5)=FALSE,(INDEX(BCR!$1:$1048576,MATCH('Estadísticas BCR'!IA$5,BCR!$A:$A,0),MATCH('Estadísticas BCR'!$B88,BCR!$1:$1,0))),AVERAGE(HO88:HZ88)),"")</f>
        <v>0</v>
      </c>
      <c r="IB88" s="59">
        <f>+IFERROR(IF(ISTEXT(IB$5)=FALSE,(INDEX(BCR!$1:$1048576,MATCH('Estadísticas BCR'!IB$5,BCR!$A:$A,0),MATCH('Estadísticas BCR'!$B88,BCR!$1:$1,0))),AVERAGE(HP88:IA88)),"")</f>
        <v>0</v>
      </c>
      <c r="IC88" s="60">
        <f>+IFERROR(IF(ISTEXT(IC$5)=FALSE,(INDEX(BCR!$1:$1048576,MATCH('Estadísticas BCR'!IC$5,BCR!$A:$A,0),MATCH('Estadísticas BCR'!$B88,BCR!$1:$1,0))),AVERAGE(HQ88:IB88)),"")</f>
        <v>0</v>
      </c>
      <c r="ID88" s="59">
        <f>+IFERROR(IF(ISTEXT(ID$5)=FALSE,(INDEX(BCR!$1:$1048576,MATCH('Estadísticas BCR'!ID$5,BCR!$A:$A,0),MATCH('Estadísticas BCR'!$B88,BCR!$1:$1,0))),AVERAGE(HR88:IC88)),"")</f>
        <v>0</v>
      </c>
      <c r="IE88" s="59">
        <f>+IFERROR(IF(ISTEXT(IE$5)=FALSE,(INDEX(BCR!$1:$1048576,MATCH('Estadísticas BCR'!IE$5,BCR!$A:$A,0),MATCH('Estadísticas BCR'!$B88,BCR!$1:$1,0))),AVERAGE(HS88:ID88)),"")</f>
        <v>0</v>
      </c>
      <c r="IF88" s="59">
        <f>+IFERROR(IF(ISTEXT(IF$5)=FALSE,(INDEX(BCR!$1:$1048576,MATCH('Estadísticas BCR'!IF$5,BCR!$A:$A,0),MATCH('Estadísticas BCR'!$B88,BCR!$1:$1,0))),AVERAGE(HT88:IE88)),"")</f>
        <v>0</v>
      </c>
      <c r="IG88" s="59">
        <f>+IFERROR(IF(ISTEXT(IG$5)=FALSE,(INDEX(BCR!$1:$1048576,MATCH('Estadísticas BCR'!IG$5,BCR!$A:$A,0),MATCH('Estadísticas BCR'!$B88,BCR!$1:$1,0))),AVERAGE(HU88:IF88)),"")</f>
        <v>0</v>
      </c>
      <c r="IH88" s="59">
        <f>+IFERROR(IF(ISTEXT(IH$5)=FALSE,(INDEX(BCR!$1:$1048576,MATCH('Estadísticas BCR'!IH$5,BCR!$A:$A,0),MATCH('Estadísticas BCR'!$B88,BCR!$1:$1,0))),AVERAGE(HV88:IG88)),"")</f>
        <v>0</v>
      </c>
      <c r="II88" s="59">
        <f>+IFERROR(IF(ISTEXT(II$5)=FALSE,(INDEX(BCR!$1:$1048576,MATCH('Estadísticas BCR'!II$5,BCR!$A:$A,0),MATCH('Estadísticas BCR'!$B88,BCR!$1:$1,0))),AVERAGE(HW88:IH88)),"")</f>
        <v>0</v>
      </c>
      <c r="IJ88" s="59">
        <f>+IFERROR(IF(ISTEXT(IJ$5)=FALSE,(INDEX(BCR!$1:$1048576,MATCH('Estadísticas BCR'!IJ$5,BCR!$A:$A,0),MATCH('Estadísticas BCR'!$B88,BCR!$1:$1,0))),AVERAGE(HX88:II88)),"")</f>
        <v>0</v>
      </c>
      <c r="IK88" s="59">
        <f>+IFERROR(IF(ISTEXT(IK$5)=FALSE,(INDEX(BCR!$1:$1048576,MATCH('Estadísticas BCR'!IK$5,BCR!$A:$A,0),MATCH('Estadísticas BCR'!$B88,BCR!$1:$1,0))),AVERAGE(HY88:IJ88)),"")</f>
        <v>0</v>
      </c>
      <c r="IL88" s="59">
        <f>+IFERROR(IF(ISTEXT(IL$5)=FALSE,(INDEX(BCR!$1:$1048576,MATCH('Estadísticas BCR'!IL$5,BCR!$A:$A,0),MATCH('Estadísticas BCR'!$B88,BCR!$1:$1,0))),AVERAGE(HZ88:IK88)),"")</f>
        <v>0</v>
      </c>
      <c r="IM88" s="59">
        <f>+IFERROR(IF(ISTEXT(IM$5)=FALSE,(INDEX(BCR!$1:$1048576,MATCH('Estadísticas BCR'!IM$5,BCR!$A:$A,0),MATCH('Estadísticas BCR'!$B88,BCR!$1:$1,0))),AVERAGE(IA88:IL88)),"")</f>
        <v>0</v>
      </c>
      <c r="IN88" s="59">
        <f>+IFERROR(IF(ISTEXT(IN$5)=FALSE,(INDEX(BCR!$1:$1048576,MATCH('Estadísticas BCR'!IN$5,BCR!$A:$A,0),MATCH('Estadísticas BCR'!$B88,BCR!$1:$1,0))),AVERAGE(IB88:IM88)),"")</f>
        <v>0</v>
      </c>
      <c r="IO88" s="59">
        <f>+IFERROR(IF(ISTEXT(IO$5)=FALSE,(INDEX(BCR!$1:$1048576,MATCH('Estadísticas BCR'!IO$5,BCR!$A:$A,0),MATCH('Estadísticas BCR'!$B88,BCR!$1:$1,0))),AVERAGE(IC88:IN88)),"")</f>
        <v>0</v>
      </c>
      <c r="IP88" s="60">
        <f>+IFERROR(IF(ISTEXT(IP$5)=FALSE,(INDEX(BCR!$1:$1048576,MATCH('Estadísticas BCR'!IP$5,BCR!$A:$A,0),MATCH('Estadísticas BCR'!$B88,BCR!$1:$1,0))),AVERAGE(ID88:IO88)),"")</f>
        <v>0</v>
      </c>
      <c r="IQ88" s="59">
        <f>+IFERROR(IF(ISTEXT(IQ$5)=FALSE,(INDEX(BCR!$1:$1048576,MATCH('Estadísticas BCR'!IQ$5,BCR!$A:$A,0),MATCH('Estadísticas BCR'!$B88,BCR!$1:$1,0))),AVERAGE(IE88:IP88)),"")</f>
        <v>0</v>
      </c>
      <c r="IR88" s="59">
        <f>+IFERROR(IF(ISTEXT(IR$5)=FALSE,(INDEX(BCR!$1:$1048576,MATCH('Estadísticas BCR'!IR$5,BCR!$A:$A,0),MATCH('Estadísticas BCR'!$B88,BCR!$1:$1,0))),AVERAGE(IF88:IQ88)),"")</f>
        <v>0</v>
      </c>
      <c r="IS88" s="59">
        <f>+IFERROR(IF(ISTEXT(IS$5)=FALSE,(INDEX(BCR!$1:$1048576,MATCH('Estadísticas BCR'!IS$5,BCR!$A:$A,0),MATCH('Estadísticas BCR'!$B88,BCR!$1:$1,0))),AVERAGE(IG88:IR88)),"")</f>
        <v>0</v>
      </c>
      <c r="IT88" s="59">
        <f>+IFERROR(IF(ISTEXT(IT$5)=FALSE,(INDEX(BCR!$1:$1048576,MATCH('Estadísticas BCR'!IT$5,BCR!$A:$A,0),MATCH('Estadísticas BCR'!$B88,BCR!$1:$1,0))),AVERAGE(IH88:IS88)),"")</f>
        <v>0</v>
      </c>
      <c r="IU88" s="59">
        <f>+IFERROR(IF(ISTEXT(IU$5)=FALSE,(INDEX(BCR!$1:$1048576,MATCH('Estadísticas BCR'!IU$5,BCR!$A:$A,0),MATCH('Estadísticas BCR'!$B88,BCR!$1:$1,0))),AVERAGE(II88:IT88)),"")</f>
        <v>0</v>
      </c>
      <c r="IV88" s="59">
        <f>+IFERROR(IF(ISTEXT(IV$5)=FALSE,(INDEX(BCR!$1:$1048576,MATCH('Estadísticas BCR'!IV$5,BCR!$A:$A,0),MATCH('Estadísticas BCR'!$B88,BCR!$1:$1,0))),AVERAGE(IJ88:IU88)),"")</f>
        <v>0</v>
      </c>
      <c r="IW88" s="59">
        <f>+IFERROR(IF(ISTEXT(IW$5)=FALSE,(INDEX(BCR!$1:$1048576,MATCH('Estadísticas BCR'!IW$5,BCR!$A:$A,0),MATCH('Estadísticas BCR'!$B88,BCR!$1:$1,0))),AVERAGE(IK88:IV88)),"")</f>
        <v>0</v>
      </c>
      <c r="IX88" s="59">
        <f>+IFERROR(IF(ISTEXT(IX$5)=FALSE,(INDEX(BCR!$1:$1048576,MATCH('Estadísticas BCR'!IX$5,BCR!$A:$A,0),MATCH('Estadísticas BCR'!$B88,BCR!$1:$1,0))),AVERAGE(IL88:IW88)),"")</f>
        <v>0</v>
      </c>
      <c r="IY88" s="59">
        <f>+IFERROR(IF(ISTEXT(IY$5)=FALSE,(INDEX(BCR!$1:$1048576,MATCH('Estadísticas BCR'!IY$5,BCR!$A:$A,0),MATCH('Estadísticas BCR'!$B88,BCR!$1:$1,0))),AVERAGE(IM88:IX88)),"")</f>
        <v>0</v>
      </c>
      <c r="IZ88" s="59">
        <f>+IFERROR(IF(ISTEXT(IZ$5)=FALSE,(INDEX(BCR!$1:$1048576,MATCH('Estadísticas BCR'!IZ$5,BCR!$A:$A,0),MATCH('Estadísticas BCR'!$B88,BCR!$1:$1,0))),AVERAGE(IN88:IY88)),"")</f>
        <v>0</v>
      </c>
      <c r="JA88" s="59">
        <f>+IFERROR(IF(ISTEXT(JA$5)=FALSE,(INDEX(BCR!$1:$1048576,MATCH('Estadísticas BCR'!JA$5,BCR!$A:$A,0),MATCH('Estadísticas BCR'!$B88,BCR!$1:$1,0))),AVERAGE(IO88:IZ88)),"")</f>
        <v>0</v>
      </c>
      <c r="JB88" s="59">
        <f>+IFERROR(IF(ISTEXT(JB$5)=FALSE,(INDEX(BCR!$1:$1048576,MATCH('Estadísticas BCR'!JB$5,BCR!$A:$A,0),MATCH('Estadísticas BCR'!$B88,BCR!$1:$1,0))),AVERAGE(IP88:JA88)),"")</f>
        <v>0</v>
      </c>
      <c r="JC88" s="60">
        <f>+IFERROR(IF(ISTEXT(JC$5)=FALSE,(INDEX(BCR!$1:$1048576,MATCH('Estadísticas BCR'!JC$5,BCR!$A:$A,0),MATCH('Estadísticas BCR'!$B88,BCR!$1:$1,0))),AVERAGE(IQ88:JB88)),"")</f>
        <v>0</v>
      </c>
      <c r="JD88" s="59">
        <f>+IFERROR(IF(ISTEXT(JD$5)=FALSE,(INDEX(BCR!$1:$1048576,MATCH('Estadísticas BCR'!JD$5,BCR!$A:$A,0),MATCH('Estadísticas BCR'!$B88,BCR!$1:$1,0))),AVERAGE(IR88:JC88)),"")</f>
        <v>0</v>
      </c>
      <c r="JE88" s="59">
        <f>+IFERROR(IF(ISTEXT(JE$5)=FALSE,(INDEX(BCR!$1:$1048576,MATCH('Estadísticas BCR'!JE$5,BCR!$A:$A,0),MATCH('Estadísticas BCR'!$B88,BCR!$1:$1,0))),AVERAGE(IS88:JD88)),"")</f>
        <v>0</v>
      </c>
      <c r="JF88" s="59">
        <f>+IFERROR(IF(ISTEXT(JF$5)=FALSE,(INDEX(BCR!$1:$1048576,MATCH('Estadísticas BCR'!JF$5,BCR!$A:$A,0),MATCH('Estadísticas BCR'!$B88,BCR!$1:$1,0))),AVERAGE(IT88:JE88)),"")</f>
        <v>0</v>
      </c>
      <c r="JG88" s="59">
        <f>+IFERROR(IF(ISTEXT(JG$5)=FALSE,(INDEX(BCR!$1:$1048576,MATCH('Estadísticas BCR'!JG$5,BCR!$A:$A,0),MATCH('Estadísticas BCR'!$B88,BCR!$1:$1,0))),AVERAGE(IU88:JF88)),"")</f>
        <v>0</v>
      </c>
      <c r="JH88" s="59">
        <f>+IFERROR(IF(ISTEXT(JH$5)=FALSE,(INDEX(BCR!$1:$1048576,MATCH('Estadísticas BCR'!JH$5,BCR!$A:$A,0),MATCH('Estadísticas BCR'!$B88,BCR!$1:$1,0))),AVERAGE(IV88:JG88)),"")</f>
        <v>0</v>
      </c>
      <c r="JI88" s="59">
        <f>+IFERROR(IF(ISTEXT(JI$5)=FALSE,(INDEX(BCR!$1:$1048576,MATCH('Estadísticas BCR'!JI$5,BCR!$A:$A,0),MATCH('Estadísticas BCR'!$B88,BCR!$1:$1,0))),AVERAGE(IW88:JH88)),"")</f>
        <v>0</v>
      </c>
      <c r="JJ88" s="59">
        <f>+IFERROR(IF(ISTEXT(JJ$5)=FALSE,(INDEX(BCR!$1:$1048576,MATCH('Estadísticas BCR'!JJ$5,BCR!$A:$A,0),MATCH('Estadísticas BCR'!$B88,BCR!$1:$1,0))),AVERAGE(IX88:JI88)),"")</f>
        <v>0</v>
      </c>
      <c r="JK88" s="59">
        <f>+IFERROR(IF(ISTEXT(JK$5)=FALSE,(INDEX(BCR!$1:$1048576,MATCH('Estadísticas BCR'!JK$5,BCR!$A:$A,0),MATCH('Estadísticas BCR'!$B88,BCR!$1:$1,0))),AVERAGE(IY88:JJ88)),"")</f>
        <v>0</v>
      </c>
      <c r="JL88" s="59">
        <f>+IFERROR(IF(ISTEXT(JL$5)=FALSE,(INDEX(BCR!$1:$1048576,MATCH('Estadísticas BCR'!JL$5,BCR!$A:$A,0),MATCH('Estadísticas BCR'!$B88,BCR!$1:$1,0))),AVERAGE(IZ88:JK88)),"")</f>
        <v>0</v>
      </c>
      <c r="JM88" s="59">
        <f>+IFERROR(IF(ISTEXT(JM$5)=FALSE,(INDEX(BCR!$1:$1048576,MATCH('Estadísticas BCR'!JM$5,BCR!$A:$A,0),MATCH('Estadísticas BCR'!$B88,BCR!$1:$1,0))),AVERAGE(JA88:JL88)),"")</f>
        <v>65.8333333333333</v>
      </c>
      <c r="JN88" s="59">
        <f>+IFERROR(IF(ISTEXT(JN$5)=FALSE,(INDEX(BCR!$1:$1048576,MATCH('Estadísticas BCR'!JN$5,BCR!$A:$A,0),MATCH('Estadísticas BCR'!$B88,BCR!$1:$1,0))),AVERAGE(JB88:JM88)),"")</f>
        <v>76.875</v>
      </c>
      <c r="JO88" s="59">
        <f>+IFERROR(IF(ISTEXT(JO$5)=FALSE,(INDEX(BCR!$1:$1048576,MATCH('Estadísticas BCR'!JO$5,BCR!$A:$A,0),MATCH('Estadísticas BCR'!$B88,BCR!$1:$1,0))),AVERAGE(JC88:JN88)),"")</f>
        <v>66.911764705882405</v>
      </c>
      <c r="JP88" s="60">
        <f>+IFERROR(IF(ISTEXT(JP$5)=FALSE,(INDEX(BCR!$1:$1048576,MATCH('Estadísticas BCR'!JP$5,BCR!$A:$A,0),MATCH('Estadísticas BCR'!$B88,BCR!$1:$1,0))),AVERAGE(JD88:JO88)),"")</f>
        <v>17.468341503267975</v>
      </c>
      <c r="JQ88" s="59">
        <f>+IFERROR(IF(ISTEXT(JQ$5)=FALSE,(INDEX(BCR!$1:$1048576,MATCH('Estadísticas BCR'!JQ$5,BCR!$A:$A,0),MATCH('Estadísticas BCR'!$B88,BCR!$1:$1,0))),AVERAGE(JE88:JP88)),"")</f>
        <v>52.941176470588204</v>
      </c>
      <c r="JR88" s="59">
        <f>+IFERROR(IF(ISTEXT(JR$5)=FALSE,(INDEX(BCR!$1:$1048576,MATCH('Estadísticas BCR'!JR$5,BCR!$A:$A,0),MATCH('Estadísticas BCR'!$B88,BCR!$1:$1,0))),AVERAGE(JF88:JQ88)),"")</f>
        <v>51.086956521739097</v>
      </c>
      <c r="JS88" s="59">
        <f>+IFERROR(IF(ISTEXT(JS$5)=FALSE,(INDEX(BCR!$1:$1048576,MATCH('Estadísticas BCR'!JS$5,BCR!$A:$A,0),MATCH('Estadísticas BCR'!$B88,BCR!$1:$1,0))),AVERAGE(JG88:JR88)),"")</f>
        <v>57.317073170731703</v>
      </c>
      <c r="JT88" s="59">
        <f>+IFERROR(IF(ISTEXT(JT$5)=FALSE,(INDEX(BCR!$1:$1048576,MATCH('Estadísticas BCR'!JT$5,BCR!$A:$A,0),MATCH('Estadísticas BCR'!$B88,BCR!$1:$1,0))),AVERAGE(JH88:JS88)),"")</f>
        <v>41.764705882352899</v>
      </c>
      <c r="JU88" s="59">
        <f>+IFERROR(IF(ISTEXT(JU$5)=FALSE,(INDEX(BCR!$1:$1048576,MATCH('Estadísticas BCR'!JU$5,BCR!$A:$A,0),MATCH('Estadísticas BCR'!$B88,BCR!$1:$1,0))),AVERAGE(JI88:JT88)),"")</f>
        <v>54.761904761904802</v>
      </c>
      <c r="JV88" s="59">
        <f>+IFERROR(IF(ISTEXT(JV$5)=FALSE,(INDEX(BCR!$1:$1048576,MATCH('Estadísticas BCR'!JV$5,BCR!$A:$A,0),MATCH('Estadísticas BCR'!$B88,BCR!$1:$1,0))),AVERAGE(JJ88:JU88)),"")</f>
        <v>41.447368421052602</v>
      </c>
      <c r="JW88" s="59">
        <f>+IFERROR(IF(ISTEXT(JW$5)=FALSE,(INDEX(BCR!$1:$1048576,MATCH('Estadísticas BCR'!JW$5,BCR!$A:$A,0),MATCH('Estadísticas BCR'!$B88,BCR!$1:$1,0))),AVERAGE(JK88:JV88)),"")</f>
        <v>50.6410256410256</v>
      </c>
      <c r="JX88" s="59">
        <f>+IFERROR(IF(ISTEXT(JX$5)=FALSE,(INDEX(BCR!$1:$1048576,MATCH('Estadísticas BCR'!JX$5,BCR!$A:$A,0),MATCH('Estadísticas BCR'!$B88,BCR!$1:$1,0))),AVERAGE(JL88:JW88)),"")</f>
        <v>49.3055555555556</v>
      </c>
      <c r="JY88" s="59">
        <f>+IFERROR(IF(ISTEXT(JY$5)=FALSE,(INDEX(BCR!$1:$1048576,MATCH('Estadísticas BCR'!JY$5,BCR!$A:$A,0),MATCH('Estadísticas BCR'!$B88,BCR!$1:$1,0))),AVERAGE(JM88:JX88)),"")</f>
        <v>39.873417721518997</v>
      </c>
      <c r="JZ88" s="59">
        <f>+IFERROR(IF(ISTEXT(JZ$5)=FALSE,(INDEX(BCR!$1:$1048576,MATCH('Estadísticas BCR'!JZ$5,BCR!$A:$A,0),MATCH('Estadísticas BCR'!$B88,BCR!$1:$1,0))),AVERAGE(JN88:JY88)),"")</f>
        <v>48.461538461538503</v>
      </c>
      <c r="KA88" s="59">
        <f>+IFERROR(IF(ISTEXT(KA$5)=FALSE,(INDEX(BCR!$1:$1048576,MATCH('Estadísticas BCR'!KA$5,BCR!$A:$A,0),MATCH('Estadísticas BCR'!$B88,BCR!$1:$1,0))),AVERAGE(JO88:JZ88)),"")</f>
        <v>40.123456790123498</v>
      </c>
      <c r="KB88" s="59">
        <f>+IFERROR(IF(ISTEXT(KB$5)=FALSE,(INDEX(BCR!$1:$1048576,MATCH('Estadísticas BCR'!KB$5,BCR!$A:$A,0),MATCH('Estadísticas BCR'!$B88,BCR!$1:$1,0))),AVERAGE(JP88:KA88)),"")</f>
        <v>41.6666666666667</v>
      </c>
      <c r="KC88" s="60">
        <f>+IFERROR(IF(ISTEXT(KC$5)=FALSE,(INDEX(BCR!$1:$1048576,MATCH('Estadísticas BCR'!KC$5,BCR!$A:$A,0),MATCH('Estadísticas BCR'!$B88,BCR!$1:$1,0))),AVERAGE(JQ88:KB88)),"")</f>
        <v>47.449237172066518</v>
      </c>
      <c r="KD88" s="59">
        <f>+IFERROR(IF(ISTEXT(KD$5)=FALSE,(INDEX(BCR!$1:$1048576,MATCH('Estadísticas BCR'!KD$5,BCR!$A:$A,0),MATCH('Estadísticas BCR'!$B88,BCR!$1:$1,0))),AVERAGE(JR88:KC88)),"")</f>
        <v>46.835443037974699</v>
      </c>
      <c r="KE88" s="59">
        <f>+IFERROR(IF(ISTEXT(KE$5)=FALSE,(INDEX(BCR!$1:$1048576,MATCH('Estadísticas BCR'!KE$5,BCR!$A:$A,0),MATCH('Estadísticas BCR'!$B88,BCR!$1:$1,0))),AVERAGE(JS88:KD88)),"")</f>
        <v>52.020202020201999</v>
      </c>
      <c r="KF88" s="59">
        <f>+IFERROR(IF(ISTEXT(KF$5)=FALSE,(INDEX(BCR!$1:$1048576,MATCH('Estadísticas BCR'!KF$5,BCR!$A:$A,0),MATCH('Estadísticas BCR'!$B88,BCR!$1:$1,0))),AVERAGE(JT88:KE88)),"")</f>
        <v>39.603960396039597</v>
      </c>
      <c r="KG88" s="59">
        <f>+IFERROR(IF(ISTEXT(KG$5)=FALSE,(INDEX(BCR!$1:$1048576,MATCH('Estadísticas BCR'!KG$5,BCR!$A:$A,0),MATCH('Estadísticas BCR'!$B88,BCR!$1:$1,0))),AVERAGE(JU88:KF88)),"")</f>
        <v>38.709677419354797</v>
      </c>
      <c r="KH88" s="59">
        <f>+IFERROR(IF(ISTEXT(KH$5)=FALSE,(INDEX(BCR!$1:$1048576,MATCH('Estadísticas BCR'!KH$5,BCR!$A:$A,0),MATCH('Estadísticas BCR'!$B88,BCR!$1:$1,0))),AVERAGE(JV88:KG88)),"")</f>
        <v>38.144329896907202</v>
      </c>
      <c r="KI88" s="59">
        <f>+IFERROR(IF(ISTEXT(KI$5)=FALSE,(INDEX(BCR!$1:$1048576,MATCH('Estadísticas BCR'!KI$5,BCR!$A:$A,0),MATCH('Estadísticas BCR'!$B88,BCR!$1:$1,0))),AVERAGE(JW88:KH88)),"")</f>
        <v>34.536082474226802</v>
      </c>
      <c r="KJ88" s="59">
        <f>+IFERROR(IF(ISTEXT(KJ$5)=FALSE,(INDEX(BCR!$1:$1048576,MATCH('Estadísticas BCR'!KJ$5,BCR!$A:$A,0),MATCH('Estadísticas BCR'!$B88,BCR!$1:$1,0))),AVERAGE(JX88:KI88)),"")</f>
        <v>46.276595744680797</v>
      </c>
      <c r="KK88" s="59">
        <f>+IFERROR(IF(ISTEXT(KK$5)=FALSE,(INDEX(BCR!$1:$1048576,MATCH('Estadísticas BCR'!KK$5,BCR!$A:$A,0),MATCH('Estadísticas BCR'!$B88,BCR!$1:$1,0))),AVERAGE(JY88:KJ88)),"")</f>
        <v>40</v>
      </c>
      <c r="KL88" s="59">
        <f>+IFERROR(IF(ISTEXT(KL$5)=FALSE,(INDEX(BCR!$1:$1048576,MATCH('Estadísticas BCR'!KL$5,BCR!$A:$A,0),MATCH('Estadísticas BCR'!$B88,BCR!$1:$1,0))),AVERAGE(JZ88:KK88)),"")</f>
        <v>42.982456140350898</v>
      </c>
      <c r="KM88" s="59">
        <f>+IFERROR(IF(ISTEXT(KM$5)=FALSE,(INDEX(BCR!$1:$1048576,MATCH('Estadísticas BCR'!KM$5,BCR!$A:$A,0),MATCH('Estadísticas BCR'!$B88,BCR!$1:$1,0))),AVERAGE(KA88:KL88)),"")</f>
        <v>48.872180451127797</v>
      </c>
      <c r="KN88" s="59">
        <f>+IFERROR(IF(ISTEXT(KN$5)=FALSE,(INDEX(BCR!$1:$1048576,MATCH('Estadísticas BCR'!KN$5,BCR!$A:$A,0),MATCH('Estadísticas BCR'!$B88,BCR!$1:$1,0))),AVERAGE(KB88:KM88)),"")</f>
        <v>47.979797979798001</v>
      </c>
      <c r="KO88" s="59">
        <f>+IFERROR(IF(ISTEXT(KO$5)=FALSE,(INDEX(BCR!$1:$1048576,MATCH('Estadísticas BCR'!KO$5,BCR!$A:$A,0),MATCH('Estadísticas BCR'!$B88,BCR!$1:$1,0))),AVERAGE(KC88:KN88)),"")</f>
        <v>54.347826086956502</v>
      </c>
      <c r="KP88" s="60">
        <f>+IFERROR(IF(ISTEXT(KP$5)=FALSE,(INDEX(BCR!$1:$1048576,MATCH('Estadísticas BCR'!KP$5,BCR!$A:$A,0),MATCH('Estadísticas BCR'!$B88,BCR!$1:$1,0))),AVERAGE(KD88:KO88)),"")</f>
        <v>44.192379303968245</v>
      </c>
      <c r="KQ88" s="59">
        <f>+IFERROR(IF(ISTEXT(KQ$5)=FALSE,(INDEX(BCR!$1:$1048576,MATCH('Estadísticas BCR'!KQ$5,BCR!$A:$A,0),MATCH('Estadísticas BCR'!$B88,BCR!$1:$1,0))),AVERAGE(KE88:KP88)),"")</f>
        <v>39.108910891089103</v>
      </c>
      <c r="KR88" s="59">
        <f>+IFERROR(IF(ISTEXT(KR$5)=FALSE,(INDEX(BCR!$1:$1048576,MATCH('Estadísticas BCR'!KR$5,BCR!$A:$A,0),MATCH('Estadísticas BCR'!$B88,BCR!$1:$1,0))),AVERAGE(KF88:KQ88)),"")</f>
        <v>53.3613445378151</v>
      </c>
      <c r="KS88" s="59">
        <f>+IFERROR(IF(ISTEXT(KS$5)=FALSE,(INDEX(BCR!$1:$1048576,MATCH('Estadísticas BCR'!KS$5,BCR!$A:$A,0),MATCH('Estadísticas BCR'!$B88,BCR!$1:$1,0))),AVERAGE(KG88:KR88)),"")</f>
        <v>60.8108108108108</v>
      </c>
      <c r="KT88" s="59">
        <f>+IFERROR(IF(ISTEXT(KT$5)=FALSE,(INDEX(BCR!$1:$1048576,MATCH('Estadísticas BCR'!KT$5,BCR!$A:$A,0),MATCH('Estadísticas BCR'!$B88,BCR!$1:$1,0))),AVERAGE(KH88:KS88)),"")</f>
        <v>59.550561797752799</v>
      </c>
      <c r="KU88" s="59">
        <f>+IFERROR(IF(ISTEXT(KU$5)=FALSE,(INDEX(BCR!$1:$1048576,MATCH('Estadísticas BCR'!KU$5,BCR!$A:$A,0),MATCH('Estadísticas BCR'!$B88,BCR!$1:$1,0))),AVERAGE(KI88:KT88)),"")</f>
        <v>55.8333333333333</v>
      </c>
      <c r="KV88" s="59">
        <f>+IFERROR(IF(ISTEXT(KV$5)=FALSE,(INDEX(BCR!$1:$1048576,MATCH('Estadísticas BCR'!KV$5,BCR!$A:$A,0),MATCH('Estadísticas BCR'!$B88,BCR!$1:$1,0))),AVERAGE(KJ88:KU88)),"")</f>
        <v>55.8333333333333</v>
      </c>
      <c r="KW88" s="59">
        <f>+IFERROR(IF(ISTEXT(KW$5)=FALSE,(INDEX(BCR!$1:$1048576,MATCH('Estadísticas BCR'!KW$5,BCR!$A:$A,0),MATCH('Estadísticas BCR'!$B88,BCR!$1:$1,0))),AVERAGE(KK88:KV88)),"")</f>
        <v>53.947368421052602</v>
      </c>
      <c r="KX88" s="59">
        <f>+IFERROR(IF(ISTEXT(KX$5)=FALSE,(INDEX(BCR!$1:$1048576,MATCH('Estadísticas BCR'!KX$5,BCR!$A:$A,0),MATCH('Estadísticas BCR'!$B88,BCR!$1:$1,0))),AVERAGE(KL88:KW88)),"")</f>
        <v>55.905511811023601</v>
      </c>
      <c r="KY88" s="59">
        <f>+IFERROR(IF(ISTEXT(KY$5)=FALSE,(INDEX(BCR!$1:$1048576,MATCH('Estadísticas BCR'!KY$5,BCR!$A:$A,0),MATCH('Estadísticas BCR'!$B88,BCR!$1:$1,0))),AVERAGE(KM88:KX88)),"")</f>
        <v>60.185185185185198</v>
      </c>
      <c r="KZ88" s="59">
        <f>+IFERROR(IF(ISTEXT(KZ$5)=FALSE,(INDEX(BCR!$1:$1048576,MATCH('Estadísticas BCR'!KZ$5,BCR!$A:$A,0),MATCH('Estadísticas BCR'!$B88,BCR!$1:$1,0))),AVERAGE(KN88:KY88)),"")</f>
        <v>50.884955752212399</v>
      </c>
      <c r="LA88" s="59">
        <f>+IFERROR(IF(ISTEXT(LA$5)=FALSE,(INDEX(BCR!$1:$1048576,MATCH('Estadísticas BCR'!LA$5,BCR!$A:$A,0),MATCH('Estadísticas BCR'!$B88,BCR!$1:$1,0))),AVERAGE(KO88:KZ88)),"")</f>
        <v>57.851239669421503</v>
      </c>
      <c r="LB88" s="59">
        <f>+IFERROR(IF(ISTEXT(LB$5)=FALSE,(INDEX(BCR!$1:$1048576,MATCH('Estadísticas BCR'!LB$5,BCR!$A:$A,0),MATCH('Estadísticas BCR'!$B88,BCR!$1:$1,0))),AVERAGE(KP88:LA88)),"")</f>
        <v>53.594771241830102</v>
      </c>
      <c r="LC88" s="60">
        <f>+IFERROR(IF(ISTEXT(LC$5)=FALSE,(INDEX(BCR!$1:$1048576,MATCH('Estadísticas BCR'!LC$5,BCR!$A:$A,0),MATCH('Estadísticas BCR'!$B88,BCR!$1:$1,0))),AVERAGE(KQ88:LB88)),"")</f>
        <v>54.73894389873832</v>
      </c>
      <c r="LD88" s="59">
        <f>+IFERROR(IF(ISTEXT(LD$5)=FALSE,(INDEX(BCR!$1:$1048576,MATCH('Estadísticas BCR'!LD$5,BCR!$A:$A,0),MATCH('Estadísticas BCR'!$B88,BCR!$1:$1,0))),AVERAGE(KR88:LC88)),"")</f>
        <v>59.836065573770497</v>
      </c>
      <c r="LE88" s="59">
        <f>+IFERROR(IF(ISTEXT(LE$5)=FALSE,(INDEX(BCR!$1:$1048576,MATCH('Estadísticas BCR'!LE$5,BCR!$A:$A,0),MATCH('Estadísticas BCR'!$B88,BCR!$1:$1,0))),AVERAGE(KS88:LD88)),"")</f>
        <v>59.836065573770497</v>
      </c>
      <c r="LF88" s="59">
        <f>+IFERROR(IF(ISTEXT(LF$5)=FALSE,(INDEX(BCR!$1:$1048576,MATCH('Estadísticas BCR'!LF$5,BCR!$A:$A,0),MATCH('Estadísticas BCR'!$B88,BCR!$1:$1,0))),AVERAGE(KT88:LE88)),"")</f>
        <v>64.678899082568805</v>
      </c>
      <c r="LG88" s="59">
        <f>+IFERROR(IF(ISTEXT(LG$5)=FALSE,(INDEX(BCR!$1:$1048576,MATCH('Estadísticas BCR'!LG$5,BCR!$A:$A,0),MATCH('Estadísticas BCR'!$B88,BCR!$1:$1,0))),AVERAGE(KU88:LF88)),"")</f>
        <v>64.102564102564102</v>
      </c>
      <c r="LH88" s="59">
        <f>+IFERROR(IF(ISTEXT(LH$5)=FALSE,(INDEX(BCR!$1:$1048576,MATCH('Estadísticas BCR'!LH$5,BCR!$A:$A,0),MATCH('Estadísticas BCR'!$B88,BCR!$1:$1,0))),AVERAGE(KV88:LG88)),"")</f>
        <v>57.964601769911503</v>
      </c>
      <c r="LI88" s="59">
        <f>+IFERROR(IF(ISTEXT(LI$5)=FALSE,(INDEX(BCR!$1:$1048576,MATCH('Estadísticas BCR'!LI$5,BCR!$A:$A,0),MATCH('Estadísticas BCR'!$B88,BCR!$1:$1,0))),AVERAGE(KW88:LH88)),"")</f>
        <v>66.504854368932001</v>
      </c>
      <c r="LJ88" s="59">
        <f>+IFERROR(IF(ISTEXT(LJ$5)=FALSE,(INDEX(BCR!$1:$1048576,MATCH('Estadísticas BCR'!LJ$5,BCR!$A:$A,0),MATCH('Estadísticas BCR'!$B88,BCR!$1:$1,0))),AVERAGE(KX88:LI88)),"")</f>
        <v>58.018867924528301</v>
      </c>
      <c r="LK88" s="59">
        <f>+IFERROR(IF(ISTEXT(LK$5)=FALSE,(INDEX(BCR!$1:$1048576,MATCH('Estadísticas BCR'!LK$5,BCR!$A:$A,0),MATCH('Estadísticas BCR'!$B88,BCR!$1:$1,0))),AVERAGE(KY88:LJ88)),"")</f>
        <v>58.018867924528301</v>
      </c>
      <c r="LL88" s="59">
        <f>+IFERROR(IF(ISTEXT(LL$5)=FALSE,(INDEX(BCR!$1:$1048576,MATCH('Estadísticas BCR'!LL$5,BCR!$A:$A,0),MATCH('Estadísticas BCR'!$B88,BCR!$1:$1,0))),AVERAGE(KZ88:LK88)),"")</f>
        <v>59.047619047619101</v>
      </c>
      <c r="LM88" s="59">
        <f>+IFERROR(IF(ISTEXT(LM$5)=FALSE,(INDEX(BCR!$1:$1048576,MATCH('Estadísticas BCR'!LM$5,BCR!$A:$A,0),MATCH('Estadísticas BCR'!$B88,BCR!$1:$1,0))),AVERAGE(LA88:LL88)),"")</f>
        <v>53.211009174311897</v>
      </c>
      <c r="LN88" s="59">
        <f>+IFERROR(IF(ISTEXT(LN$5)=FALSE,(INDEX(BCR!$1:$1048576,MATCH('Estadísticas BCR'!LN$5,BCR!$A:$A,0),MATCH('Estadísticas BCR'!$B88,BCR!$1:$1,0))),AVERAGE(LB88:LM88)),"")</f>
        <v>57.207207207207198</v>
      </c>
      <c r="LO88" s="59">
        <f>+IFERROR(IF(ISTEXT(LO$5)=FALSE,(INDEX(BCR!$1:$1048576,MATCH('Estadísticas BCR'!LO$5,BCR!$A:$A,0),MATCH('Estadísticas BCR'!$B88,BCR!$1:$1,0))),AVERAGE(LC88:LN88)),"")</f>
        <v>57.589285714285701</v>
      </c>
      <c r="LP88" s="60">
        <f>+IFERROR(IF(ISTEXT(LP$5)=FALSE,(INDEX(BCR!$1:$1048576,MATCH('Estadísticas BCR'!LP$5,BCR!$A:$A,0),MATCH('Estadísticas BCR'!$B88,BCR!$1:$1,0))),AVERAGE(LD88:LO88)),"")</f>
        <v>59.66799228866649</v>
      </c>
      <c r="LQ88" s="59">
        <f>+IFERROR(IF(ISTEXT(LQ$5)=FALSE,(INDEX(BCR!$1:$1048576,MATCH('Estadísticas BCR'!LQ$5,BCR!$A:$A,0),MATCH('Estadísticas BCR'!$B88,BCR!$1:$1,0))),AVERAGE(LE88:LP88)),"")</f>
        <v>58.407079646017699</v>
      </c>
      <c r="LR88" s="59">
        <f>+IFERROR(IF(ISTEXT(LR$5)=FALSE,(INDEX(BCR!$1:$1048576,MATCH('Estadísticas BCR'!LR$5,BCR!$A:$A,0),MATCH('Estadísticas BCR'!$B88,BCR!$1:$1,0))),AVERAGE(LF88:LQ88)),"")</f>
        <v>57.456140350877199</v>
      </c>
      <c r="LS88" s="59">
        <f>+IFERROR(IF(ISTEXT(LS$5)=FALSE,(INDEX(BCR!$1:$1048576,MATCH('Estadísticas BCR'!LS$5,BCR!$A:$A,0),MATCH('Estadísticas BCR'!$B88,BCR!$1:$1,0))),AVERAGE(LG88:LR88)),"")</f>
        <v>58.914728682170498</v>
      </c>
      <c r="LT88" s="59">
        <f>+IFERROR(IF(ISTEXT(LT$5)=FALSE,(INDEX(BCR!$1:$1048576,MATCH('Estadísticas BCR'!LT$5,BCR!$A:$A,0),MATCH('Estadísticas BCR'!$B88,BCR!$1:$1,0))),AVERAGE(LH88:LS88)),"")</f>
        <v>51.456310679611597</v>
      </c>
      <c r="LU88" s="59">
        <f>+IFERROR(IF(ISTEXT(LU$5)=FALSE,(INDEX(BCR!$1:$1048576,MATCH('Estadísticas BCR'!LU$5,BCR!$A:$A,0),MATCH('Estadísticas BCR'!$B88,BCR!$1:$1,0))),AVERAGE(LI88:LT88)),"")</f>
        <v>56.818181818181799</v>
      </c>
      <c r="LV88" s="59">
        <f>+IFERROR(IF(ISTEXT(LV$5)=FALSE,(INDEX(BCR!$1:$1048576,MATCH('Estadísticas BCR'!LV$5,BCR!$A:$A,0),MATCH('Estadísticas BCR'!$B88,BCR!$1:$1,0))),AVERAGE(LJ88:LU88)),"")</f>
        <v>53.305785123966899</v>
      </c>
      <c r="LW88" s="59">
        <f>+IFERROR(IF(ISTEXT(LW$5)=FALSE,(INDEX(BCR!$1:$1048576,MATCH('Estadísticas BCR'!LW$5,BCR!$A:$A,0),MATCH('Estadísticas BCR'!$B88,BCR!$1:$1,0))),AVERAGE(LK88:LV88)),"")</f>
        <v>56.3106796116505</v>
      </c>
      <c r="LX88" s="59">
        <f>+IFERROR(IF(ISTEXT(LX$5)=FALSE,(INDEX(BCR!$1:$1048576,MATCH('Estadísticas BCR'!LX$5,BCR!$A:$A,0),MATCH('Estadísticas BCR'!$B88,BCR!$1:$1,0))),AVERAGE(LL88:LW88)),"")</f>
        <v>54.661016949152497</v>
      </c>
      <c r="LY88" s="59">
        <f>+IFERROR(IF(ISTEXT(LY$5)=FALSE,(INDEX(BCR!$1:$1048576,MATCH('Estadísticas BCR'!LY$5,BCR!$A:$A,0),MATCH('Estadísticas BCR'!$B88,BCR!$1:$1,0))),AVERAGE(LM88:LX88)),"")</f>
        <v>56.355932203389798</v>
      </c>
      <c r="LZ88" s="59">
        <f>+IFERROR(IF(ISTEXT(LZ$5)=FALSE,(INDEX(BCR!$1:$1048576,MATCH('Estadísticas BCR'!LZ$5,BCR!$A:$A,0),MATCH('Estadísticas BCR'!$B88,BCR!$1:$1,0))),AVERAGE(LN88:LY88)),"")</f>
        <v>56.194690265486699</v>
      </c>
      <c r="MA88" s="59">
        <f>+IFERROR(IF(ISTEXT(MA$5)=FALSE,(INDEX(BCR!$1:$1048576,MATCH('Estadísticas BCR'!MA$5,BCR!$A:$A,0),MATCH('Estadísticas BCR'!$B88,BCR!$1:$1,0))),AVERAGE(LO88:LZ88)),"")</f>
        <v>56.372549019607902</v>
      </c>
      <c r="MB88" s="59">
        <f>+IFERROR(IF(ISTEXT(MB$5)=FALSE,(INDEX(BCR!$1:$1048576,MATCH('Estadísticas BCR'!MB$5,BCR!$A:$A,0),MATCH('Estadísticas BCR'!$B88,BCR!$1:$1,0))),AVERAGE(LP88:MA88)),"")</f>
        <v>62.280701754386001</v>
      </c>
      <c r="MC88" s="60">
        <f>+IFERROR(IF(ISTEXT(MC$5)=FALSE,(INDEX(BCR!$1:$1048576,MATCH('Estadísticas BCR'!MC$5,BCR!$A:$A,0),MATCH('Estadísticas BCR'!$B88,BCR!$1:$1,0))),AVERAGE(LQ88:MB88)),"")</f>
        <v>56.544483008708255</v>
      </c>
      <c r="MD88" s="59">
        <f>+IFERROR(IF(ISTEXT(MD$5)=FALSE,(INDEX(BCR!$1:$1048576,MATCH('Estadísticas BCR'!MD$5,BCR!$A:$A,0),MATCH('Estadísticas BCR'!$B88,BCR!$1:$1,0))),AVERAGE(LR88:MC88)),"")</f>
        <v>64.285714285714306</v>
      </c>
      <c r="ME88" s="59">
        <f>+IFERROR(IF(ISTEXT(ME$5)=FALSE,(INDEX(BCR!$1:$1048576,MATCH('Estadísticas BCR'!ME$5,BCR!$A:$A,0),MATCH('Estadísticas BCR'!$B88,BCR!$1:$1,0))),AVERAGE(LS88:MD88)),"")</f>
        <v>60.924369747899199</v>
      </c>
      <c r="MF88" s="59">
        <f>+IFERROR(IF(ISTEXT(MF$5)=FALSE,(INDEX(BCR!$1:$1048576,MATCH('Estadísticas BCR'!MF$5,BCR!$A:$A,0),MATCH('Estadísticas BCR'!$B88,BCR!$1:$1,0))),AVERAGE(LT88:ME88)),"")</f>
        <v>60.975609756097597</v>
      </c>
      <c r="MG88" s="59" t="str">
        <f>+IFERROR(IF(ISTEXT(MG$5)=FALSE,(INDEX(BCR!$1:$1048576,MATCH('Estadísticas BCR'!MG$5,BCR!$A:$A,0),MATCH('Estadísticas BCR'!$B88,BCR!$1:$1,0))),AVERAGE(LU88:MF88)),"")</f>
        <v/>
      </c>
      <c r="MH88" s="59" t="str">
        <f>+IFERROR(IF(ISTEXT(MH$5)=FALSE,(INDEX(BCR!$1:$1048576,MATCH('Estadísticas BCR'!MH$5,BCR!$A:$A,0),MATCH('Estadísticas BCR'!$B88,BCR!$1:$1,0))),AVERAGE(LV88:MG88)),"")</f>
        <v/>
      </c>
      <c r="MI88" s="59" t="str">
        <f>+IFERROR(IF(ISTEXT(MI$5)=FALSE,(INDEX(BCR!$1:$1048576,MATCH('Estadísticas BCR'!MI$5,BCR!$A:$A,0),MATCH('Estadísticas BCR'!$B88,BCR!$1:$1,0))),AVERAGE(LW88:MH88)),"")</f>
        <v/>
      </c>
      <c r="MJ88" s="59" t="str">
        <f>+IFERROR(IF(ISTEXT(MJ$5)=FALSE,(INDEX(BCR!$1:$1048576,MATCH('Estadísticas BCR'!MJ$5,BCR!$A:$A,0),MATCH('Estadísticas BCR'!$B88,BCR!$1:$1,0))),AVERAGE(LX88:MI88)),"")</f>
        <v/>
      </c>
      <c r="MK88" s="59" t="str">
        <f>+IFERROR(IF(ISTEXT(MK$5)=FALSE,(INDEX(BCR!$1:$1048576,MATCH('Estadísticas BCR'!MK$5,BCR!$A:$A,0),MATCH('Estadísticas BCR'!$B88,BCR!$1:$1,0))),AVERAGE(LY88:MJ88)),"")</f>
        <v/>
      </c>
      <c r="ML88" s="59" t="str">
        <f>+IFERROR(IF(ISTEXT(ML$5)=FALSE,(INDEX(BCR!$1:$1048576,MATCH('Estadísticas BCR'!ML$5,BCR!$A:$A,0),MATCH('Estadísticas BCR'!$B88,BCR!$1:$1,0))),AVERAGE(LZ88:MK88)),"")</f>
        <v/>
      </c>
      <c r="MM88" s="59" t="str">
        <f>+IFERROR(IF(ISTEXT(MM$5)=FALSE,(INDEX(BCR!$1:$1048576,MATCH('Estadísticas BCR'!MM$5,BCR!$A:$A,0),MATCH('Estadísticas BCR'!$B88,BCR!$1:$1,0))),AVERAGE(MA88:ML88)),"")</f>
        <v/>
      </c>
      <c r="MN88" s="59" t="str">
        <f>+IFERROR(IF(ISTEXT(MN$5)=FALSE,(INDEX(BCR!$1:$1048576,MATCH('Estadísticas BCR'!MN$5,BCR!$A:$A,0),MATCH('Estadísticas BCR'!$B88,BCR!$1:$1,0))),AVERAGE(MB88:MM88)),"")</f>
        <v/>
      </c>
      <c r="MO88" s="59" t="str">
        <f>+IFERROR(IF(ISTEXT(MO$5)=FALSE,(INDEX(BCR!$1:$1048576,MATCH('Estadísticas BCR'!MO$5,BCR!$A:$A,0),MATCH('Estadísticas BCR'!$B88,BCR!$1:$1,0))),AVERAGE(MC88:MN88)),"")</f>
        <v/>
      </c>
      <c r="MP88" s="60">
        <f>+IFERROR(IF(ISTEXT(MP$5)=FALSE,(INDEX(BCR!$1:$1048576,MATCH('Estadísticas BCR'!MP$5,BCR!$A:$A,0),MATCH('Estadísticas BCR'!$B88,BCR!$1:$1,0))),AVERAGE(MD88:MO88)),"")</f>
        <v>62.061897929903694</v>
      </c>
    </row>
    <row r="89" spans="1:354" outlineLevel="1">
      <c r="B89" s="9" t="s">
        <v>940</v>
      </c>
      <c r="C89" s="126" t="s">
        <v>291</v>
      </c>
      <c r="D89" s="104">
        <f>+IFERROR(IF(ISTEXT(D$5)=FALSE,(INDEX(BCR!$1:$1048576,MATCH('Estadísticas BCR'!D$5,BCR!$A:$A,0),MATCH('Estadísticas BCR'!$B89,BCR!$1:$1,0))),AVERAGE(#REF!)),"")</f>
        <v>0</v>
      </c>
      <c r="E89" s="104">
        <f>+IFERROR(IF(ISTEXT(E$5)=FALSE,(INDEX(BCR!$1:$1048576,MATCH('Estadísticas BCR'!E$5,BCR!$A:$A,0),MATCH('Estadísticas BCR'!$B89,BCR!$1:$1,0))),AVERAGE(#REF!)),"")</f>
        <v>0</v>
      </c>
      <c r="F89" s="104">
        <f>+IFERROR(IF(ISTEXT(F$5)=FALSE,(INDEX(BCR!$1:$1048576,MATCH('Estadísticas BCR'!F$5,BCR!$A:$A,0),MATCH('Estadísticas BCR'!$B89,BCR!$1:$1,0))),AVERAGE(#REF!)),"")</f>
        <v>0</v>
      </c>
      <c r="G89" s="104" t="str">
        <f>+IFERROR(IF(ISTEXT(G$5)=FALSE,(INDEX(BCR!$1:$1048576,MATCH('Estadísticas BCR'!G$5,BCR!$A:$A,0),MATCH('Estadísticas BCR'!$B89,BCR!$1:$1,0))),AVERAGE(#REF!)),"")</f>
        <v/>
      </c>
      <c r="H89" s="104">
        <f>+IFERROR(IF(ISTEXT(H$5)=FALSE,(INDEX(BCR!$1:$1048576,MATCH('Estadísticas BCR'!H$5,BCR!$A:$A,0),MATCH('Estadísticas BCR'!$B89,BCR!$1:$1,0))),AVERAGE(#REF!)),"")</f>
        <v>0</v>
      </c>
      <c r="I89" s="104">
        <f>+IFERROR(IF(ISTEXT(I$5)=FALSE,(INDEX(BCR!$1:$1048576,MATCH('Estadísticas BCR'!I$5,BCR!$A:$A,0),MATCH('Estadísticas BCR'!$B89,BCR!$1:$1,0))),AVERAGE(#REF!)),"")</f>
        <v>0</v>
      </c>
      <c r="J89" s="104">
        <f>+IFERROR(IF(ISTEXT(J$5)=FALSE,(INDEX(BCR!$1:$1048576,MATCH('Estadísticas BCR'!J$5,BCR!$A:$A,0),MATCH('Estadísticas BCR'!$B89,BCR!$1:$1,0))),AVERAGE(#REF!)),"")</f>
        <v>0</v>
      </c>
      <c r="K89" s="104">
        <f>+IFERROR(IF(ISTEXT(K$5)=FALSE,(INDEX(BCR!$1:$1048576,MATCH('Estadísticas BCR'!K$5,BCR!$A:$A,0),MATCH('Estadísticas BCR'!$B89,BCR!$1:$1,0))),AVERAGE(#REF!)),"")</f>
        <v>0</v>
      </c>
      <c r="L89" s="104">
        <f>+IFERROR(IF(ISTEXT(L$5)=FALSE,(INDEX(BCR!$1:$1048576,MATCH('Estadísticas BCR'!L$5,BCR!$A:$A,0),MATCH('Estadísticas BCR'!$B89,BCR!$1:$1,0))),AVERAGE(#REF!)),"")</f>
        <v>0</v>
      </c>
      <c r="M89" s="104">
        <f>+IFERROR(IF(ISTEXT(M$5)=FALSE,(INDEX(BCR!$1:$1048576,MATCH('Estadísticas BCR'!M$5,BCR!$A:$A,0),MATCH('Estadísticas BCR'!$B89,BCR!$1:$1,0))),AVERAGE(#REF!)),"")</f>
        <v>0</v>
      </c>
      <c r="N89" s="104">
        <f>+IFERROR(IF(ISTEXT(N$5)=FALSE,(INDEX(BCR!$1:$1048576,MATCH('Estadísticas BCR'!N$5,BCR!$A:$A,0),MATCH('Estadísticas BCR'!$B89,BCR!$1:$1,0))),AVERAGE(#REF!)),"")</f>
        <v>0</v>
      </c>
      <c r="O89" s="104">
        <f>+IFERROR(IF(ISTEXT(O$5)=FALSE,(INDEX(BCR!$1:$1048576,MATCH('Estadísticas BCR'!O$5,BCR!$A:$A,0),MATCH('Estadísticas BCR'!$B89,BCR!$1:$1,0))),AVERAGE(#REF!)),"")</f>
        <v>0</v>
      </c>
      <c r="P89" s="60">
        <f>+IFERROR(IF(ISTEXT(P$5)=FALSE,(INDEX(BCR!$1:$1048576,MATCH('Estadísticas BCR'!P$5,BCR!$A:$A,0),MATCH('Estadísticas BCR'!$B89,BCR!$1:$1,0))),AVERAGE(D89:O89)),"")</f>
        <v>0</v>
      </c>
      <c r="Q89" s="104">
        <f>+IFERROR(IF(ISTEXT(Q$5)=FALSE,(INDEX(BCR!$1:$1048576,MATCH('Estadísticas BCR'!Q$5,BCR!$A:$A,0),MATCH('Estadísticas BCR'!$B89,BCR!$1:$1,0))),AVERAGE(#REF!)),"")</f>
        <v>0</v>
      </c>
      <c r="R89" s="104">
        <f>+IFERROR(IF(ISTEXT(R$5)=FALSE,(INDEX(BCR!$1:$1048576,MATCH('Estadísticas BCR'!R$5,BCR!$A:$A,0),MATCH('Estadísticas BCR'!$B89,BCR!$1:$1,0))),AVERAGE(#REF!)),"")</f>
        <v>0</v>
      </c>
      <c r="S89" s="104">
        <f>+IFERROR(IF(ISTEXT(S$5)=FALSE,(INDEX(BCR!$1:$1048576,MATCH('Estadísticas BCR'!S$5,BCR!$A:$A,0),MATCH('Estadísticas BCR'!$B89,BCR!$1:$1,0))),AVERAGE(#REF!)),"")</f>
        <v>0</v>
      </c>
      <c r="T89" s="104">
        <f>+IFERROR(IF(ISTEXT(T$5)=FALSE,(INDEX(BCR!$1:$1048576,MATCH('Estadísticas BCR'!T$5,BCR!$A:$A,0),MATCH('Estadísticas BCR'!$B89,BCR!$1:$1,0))),AVERAGE(#REF!)),"")</f>
        <v>0</v>
      </c>
      <c r="U89" s="104">
        <f>+IFERROR(IF(ISTEXT(U$5)=FALSE,(INDEX(BCR!$1:$1048576,MATCH('Estadísticas BCR'!U$5,BCR!$A:$A,0),MATCH('Estadísticas BCR'!$B89,BCR!$1:$1,0))),AVERAGE(#REF!)),"")</f>
        <v>0</v>
      </c>
      <c r="V89" s="104">
        <f>+IFERROR(IF(ISTEXT(V$5)=FALSE,(INDEX(BCR!$1:$1048576,MATCH('Estadísticas BCR'!V$5,BCR!$A:$A,0),MATCH('Estadísticas BCR'!$B89,BCR!$1:$1,0))),AVERAGE(#REF!)),"")</f>
        <v>0</v>
      </c>
      <c r="W89" s="104">
        <f>+IFERROR(IF(ISTEXT(W$5)=FALSE,(INDEX(BCR!$1:$1048576,MATCH('Estadísticas BCR'!W$5,BCR!$A:$A,0),MATCH('Estadísticas BCR'!$B89,BCR!$1:$1,0))),AVERAGE(#REF!)),"")</f>
        <v>0</v>
      </c>
      <c r="X89" s="104">
        <f>+IFERROR(IF(ISTEXT(X$5)=FALSE,(INDEX(BCR!$1:$1048576,MATCH('Estadísticas BCR'!X$5,BCR!$A:$A,0),MATCH('Estadísticas BCR'!$B89,BCR!$1:$1,0))),AVERAGE(#REF!)),"")</f>
        <v>0</v>
      </c>
      <c r="Y89" s="104">
        <f>+IFERROR(IF(ISTEXT(Y$5)=FALSE,(INDEX(BCR!$1:$1048576,MATCH('Estadísticas BCR'!Y$5,BCR!$A:$A,0),MATCH('Estadísticas BCR'!$B89,BCR!$1:$1,0))),AVERAGE(#REF!)),"")</f>
        <v>0</v>
      </c>
      <c r="Z89" s="104">
        <f>+IFERROR(IF(ISTEXT(Z$5)=FALSE,(INDEX(BCR!$1:$1048576,MATCH('Estadísticas BCR'!Z$5,BCR!$A:$A,0),MATCH('Estadísticas BCR'!$B89,BCR!$1:$1,0))),AVERAGE(#REF!)),"")</f>
        <v>0</v>
      </c>
      <c r="AA89" s="104">
        <f>+IFERROR(IF(ISTEXT(AA$5)=FALSE,(INDEX(BCR!$1:$1048576,MATCH('Estadísticas BCR'!AA$5,BCR!$A:$A,0),MATCH('Estadísticas BCR'!$B89,BCR!$1:$1,0))),AVERAGE(#REF!)),"")</f>
        <v>0</v>
      </c>
      <c r="AB89" s="104">
        <f>+IFERROR(IF(ISTEXT(AB$5)=FALSE,(INDEX(BCR!$1:$1048576,MATCH('Estadísticas BCR'!AB$5,BCR!$A:$A,0),MATCH('Estadísticas BCR'!$B89,BCR!$1:$1,0))),AVERAGE(#REF!)),"")</f>
        <v>0</v>
      </c>
      <c r="AC89" s="60">
        <f>+IFERROR(IF(ISTEXT(AC$5)=FALSE,(INDEX(BCR!$1:$1048576,MATCH('Estadísticas BCR'!AC$5,BCR!$A:$A,0),MATCH('Estadísticas BCR'!$B89,BCR!$1:$1,0))),AVERAGE(Q89:AB89)),"")</f>
        <v>0</v>
      </c>
      <c r="AD89" s="59">
        <f>+IFERROR(IF(ISTEXT(AD$5)=FALSE,(INDEX(BCR!$1:$1048576,MATCH('Estadísticas BCR'!AD$5,BCR!$A:$A,0),MATCH('Estadísticas BCR'!$B89,BCR!$1:$1,0))),AVERAGE(#REF!)),"")</f>
        <v>0</v>
      </c>
      <c r="AE89" s="59">
        <f>+IFERROR(IF(ISTEXT(AE$5)=FALSE,(INDEX(BCR!$1:$1048576,MATCH('Estadísticas BCR'!AE$5,BCR!$A:$A,0),MATCH('Estadísticas BCR'!$B89,BCR!$1:$1,0))),AVERAGE(#REF!)),"")</f>
        <v>0</v>
      </c>
      <c r="AF89" s="59">
        <f>+IFERROR(IF(ISTEXT(AF$5)=FALSE,(INDEX(BCR!$1:$1048576,MATCH('Estadísticas BCR'!AF$5,BCR!$A:$A,0),MATCH('Estadísticas BCR'!$B89,BCR!$1:$1,0))),AVERAGE(#REF!)),"")</f>
        <v>0</v>
      </c>
      <c r="AG89" s="59">
        <f>+IFERROR(IF(ISTEXT(AG$5)=FALSE,(INDEX(BCR!$1:$1048576,MATCH('Estadísticas BCR'!AG$5,BCR!$A:$A,0),MATCH('Estadísticas BCR'!$B89,BCR!$1:$1,0))),AVERAGE(#REF!)),"")</f>
        <v>0</v>
      </c>
      <c r="AH89" s="59">
        <f>+IFERROR(IF(ISTEXT(AH$5)=FALSE,(INDEX(BCR!$1:$1048576,MATCH('Estadísticas BCR'!AH$5,BCR!$A:$A,0),MATCH('Estadísticas BCR'!$B89,BCR!$1:$1,0))),AVERAGE(#REF!)),"")</f>
        <v>0</v>
      </c>
      <c r="AI89" s="59">
        <f>+IFERROR(IF(ISTEXT(AI$5)=FALSE,(INDEX(BCR!$1:$1048576,MATCH('Estadísticas BCR'!AI$5,BCR!$A:$A,0),MATCH('Estadísticas BCR'!$B89,BCR!$1:$1,0))),AVERAGE(#REF!)),"")</f>
        <v>0</v>
      </c>
      <c r="AJ89" s="59">
        <f>+IFERROR(IF(ISTEXT(AJ$5)=FALSE,(INDEX(BCR!$1:$1048576,MATCH('Estadísticas BCR'!AJ$5,BCR!$A:$A,0),MATCH('Estadísticas BCR'!$B89,BCR!$1:$1,0))),AVERAGE(#REF!)),"")</f>
        <v>0</v>
      </c>
      <c r="AK89" s="59">
        <f>+IFERROR(IF(ISTEXT(AK$5)=FALSE,(INDEX(BCR!$1:$1048576,MATCH('Estadísticas BCR'!AK$5,BCR!$A:$A,0),MATCH('Estadísticas BCR'!$B89,BCR!$1:$1,0))),AVERAGE(#REF!)),"")</f>
        <v>0</v>
      </c>
      <c r="AL89" s="59">
        <f>+IFERROR(IF(ISTEXT(AL$5)=FALSE,(INDEX(BCR!$1:$1048576,MATCH('Estadísticas BCR'!AL$5,BCR!$A:$A,0),MATCH('Estadísticas BCR'!$B89,BCR!$1:$1,0))),AVERAGE(#REF!)),"")</f>
        <v>0</v>
      </c>
      <c r="AM89" s="59">
        <f>+IFERROR(IF(ISTEXT(AM$5)=FALSE,(INDEX(BCR!$1:$1048576,MATCH('Estadísticas BCR'!AM$5,BCR!$A:$A,0),MATCH('Estadísticas BCR'!$B89,BCR!$1:$1,0))),AVERAGE(#REF!)),"")</f>
        <v>0</v>
      </c>
      <c r="AN89" s="59">
        <f>+IFERROR(IF(ISTEXT(AN$5)=FALSE,(INDEX(BCR!$1:$1048576,MATCH('Estadísticas BCR'!AN$5,BCR!$A:$A,0),MATCH('Estadísticas BCR'!$B89,BCR!$1:$1,0))),AVERAGE(#REF!)),"")</f>
        <v>0</v>
      </c>
      <c r="AO89" s="59">
        <f>+IFERROR(IF(ISTEXT(AO$5)=FALSE,(INDEX(BCR!$1:$1048576,MATCH('Estadísticas BCR'!AO$5,BCR!$A:$A,0),MATCH('Estadísticas BCR'!$B89,BCR!$1:$1,0))),AVERAGE(#REF!)),"")</f>
        <v>0</v>
      </c>
      <c r="AP89" s="60">
        <f>+IFERROR(IF(ISTEXT(AP$5)=FALSE,(INDEX(BCR!$1:$1048576,MATCH('Estadísticas BCR'!AP$5,BCR!$A:$A,0),MATCH('Estadísticas BCR'!$B89,BCR!$1:$1,0))),AVERAGE(AD89:AO89)),"")</f>
        <v>0</v>
      </c>
      <c r="AQ89" s="59">
        <f>+IFERROR(IF(ISTEXT(AQ$5)=FALSE,(INDEX(BCR!$1:$1048576,MATCH('Estadísticas BCR'!AQ$5,BCR!$A:$A,0),MATCH('Estadísticas BCR'!$B89,BCR!$1:$1,0))),AVERAGE(#REF!)),"")</f>
        <v>0</v>
      </c>
      <c r="AR89" s="59">
        <f>+IFERROR(IF(ISTEXT(AR$5)=FALSE,(INDEX(BCR!$1:$1048576,MATCH('Estadísticas BCR'!AR$5,BCR!$A:$A,0),MATCH('Estadísticas BCR'!$B89,BCR!$1:$1,0))),AVERAGE(#REF!)),"")</f>
        <v>0</v>
      </c>
      <c r="AS89" s="59">
        <f>+IFERROR(IF(ISTEXT(AS$5)=FALSE,(INDEX(BCR!$1:$1048576,MATCH('Estadísticas BCR'!AS$5,BCR!$A:$A,0),MATCH('Estadísticas BCR'!$B89,BCR!$1:$1,0))),AVERAGE(#REF!)),"")</f>
        <v>0</v>
      </c>
      <c r="AT89" s="59">
        <f>+IFERROR(IF(ISTEXT(AT$5)=FALSE,(INDEX(BCR!$1:$1048576,MATCH('Estadísticas BCR'!AT$5,BCR!$A:$A,0),MATCH('Estadísticas BCR'!$B89,BCR!$1:$1,0))),AVERAGE(#REF!)),"")</f>
        <v>0</v>
      </c>
      <c r="AU89" s="59">
        <f>+IFERROR(IF(ISTEXT(AU$5)=FALSE,(INDEX(BCR!$1:$1048576,MATCH('Estadísticas BCR'!AU$5,BCR!$A:$A,0),MATCH('Estadísticas BCR'!$B89,BCR!$1:$1,0))),AVERAGE(#REF!)),"")</f>
        <v>0</v>
      </c>
      <c r="AV89" s="59">
        <f>+IFERROR(IF(ISTEXT(AV$5)=FALSE,(INDEX(BCR!$1:$1048576,MATCH('Estadísticas BCR'!AV$5,BCR!$A:$A,0),MATCH('Estadísticas BCR'!$B89,BCR!$1:$1,0))),AVERAGE(#REF!)),"")</f>
        <v>0</v>
      </c>
      <c r="AW89" s="59">
        <f>+IFERROR(IF(ISTEXT(AW$5)=FALSE,(INDEX(BCR!$1:$1048576,MATCH('Estadísticas BCR'!AW$5,BCR!$A:$A,0),MATCH('Estadísticas BCR'!$B89,BCR!$1:$1,0))),AVERAGE(#REF!)),"")</f>
        <v>0</v>
      </c>
      <c r="AX89" s="59">
        <f>+IFERROR(IF(ISTEXT(AX$5)=FALSE,(INDEX(BCR!$1:$1048576,MATCH('Estadísticas BCR'!AX$5,BCR!$A:$A,0),MATCH('Estadísticas BCR'!$B89,BCR!$1:$1,0))),AVERAGE(#REF!)),"")</f>
        <v>0</v>
      </c>
      <c r="AY89" s="59">
        <f>+IFERROR(IF(ISTEXT(AY$5)=FALSE,(INDEX(BCR!$1:$1048576,MATCH('Estadísticas BCR'!AY$5,BCR!$A:$A,0),MATCH('Estadísticas BCR'!$B89,BCR!$1:$1,0))),AVERAGE(#REF!)),"")</f>
        <v>0</v>
      </c>
      <c r="AZ89" s="59">
        <f>+IFERROR(IF(ISTEXT(AZ$5)=FALSE,(INDEX(BCR!$1:$1048576,MATCH('Estadísticas BCR'!AZ$5,BCR!$A:$A,0),MATCH('Estadísticas BCR'!$B89,BCR!$1:$1,0))),AVERAGE(#REF!)),"")</f>
        <v>0</v>
      </c>
      <c r="BA89" s="59">
        <f>+IFERROR(IF(ISTEXT(BA$5)=FALSE,(INDEX(BCR!$1:$1048576,MATCH('Estadísticas BCR'!BA$5,BCR!$A:$A,0),MATCH('Estadísticas BCR'!$B89,BCR!$1:$1,0))),AVERAGE(#REF!)),"")</f>
        <v>0</v>
      </c>
      <c r="BB89" s="59">
        <f>+IFERROR(IF(ISTEXT(BB$5)=FALSE,(INDEX(BCR!$1:$1048576,MATCH('Estadísticas BCR'!BB$5,BCR!$A:$A,0),MATCH('Estadísticas BCR'!$B89,BCR!$1:$1,0))),AVERAGE(#REF!)),"")</f>
        <v>0</v>
      </c>
      <c r="BC89" s="60">
        <f>+IFERROR(IF(ISTEXT(BC$5)=FALSE,(INDEX(BCR!$1:$1048576,MATCH('Estadísticas BCR'!BC$5,BCR!$A:$A,0),MATCH('Estadísticas BCR'!$B89,BCR!$1:$1,0))),AVERAGE(AQ89:BB89)),"")</f>
        <v>0</v>
      </c>
      <c r="BD89" s="59">
        <f>+IFERROR(IF(ISTEXT(BD$5)=FALSE,(INDEX(BCR!$1:$1048576,MATCH('Estadísticas BCR'!BD$5,BCR!$A:$A,0),MATCH('Estadísticas BCR'!$B89,BCR!$1:$1,0))),AVERAGE(#REF!)),"")</f>
        <v>0</v>
      </c>
      <c r="BE89" s="59">
        <f>+IFERROR(IF(ISTEXT(BE$5)=FALSE,(INDEX(BCR!$1:$1048576,MATCH('Estadísticas BCR'!BE$5,BCR!$A:$A,0),MATCH('Estadísticas BCR'!$B89,BCR!$1:$1,0))),AVERAGE(#REF!)),"")</f>
        <v>0</v>
      </c>
      <c r="BF89" s="59">
        <f>+IFERROR(IF(ISTEXT(BF$5)=FALSE,(INDEX(BCR!$1:$1048576,MATCH('Estadísticas BCR'!BF$5,BCR!$A:$A,0),MATCH('Estadísticas BCR'!$B89,BCR!$1:$1,0))),AVERAGE(#REF!)),"")</f>
        <v>0</v>
      </c>
      <c r="BG89" s="59">
        <f>+IFERROR(IF(ISTEXT(BG$5)=FALSE,(INDEX(BCR!$1:$1048576,MATCH('Estadísticas BCR'!BG$5,BCR!$A:$A,0),MATCH('Estadísticas BCR'!$B89,BCR!$1:$1,0))),AVERAGE(#REF!)),"")</f>
        <v>0</v>
      </c>
      <c r="BH89" s="59">
        <f>+IFERROR(IF(ISTEXT(BH$5)=FALSE,(INDEX(BCR!$1:$1048576,MATCH('Estadísticas BCR'!BH$5,BCR!$A:$A,0),MATCH('Estadísticas BCR'!$B89,BCR!$1:$1,0))),AVERAGE(#REF!)),"")</f>
        <v>0</v>
      </c>
      <c r="BI89" s="59">
        <f>+IFERROR(IF(ISTEXT(BI$5)=FALSE,(INDEX(BCR!$1:$1048576,MATCH('Estadísticas BCR'!BI$5,BCR!$A:$A,0),MATCH('Estadísticas BCR'!$B89,BCR!$1:$1,0))),AVERAGE(#REF!)),"")</f>
        <v>0</v>
      </c>
      <c r="BJ89" s="59">
        <f>+IFERROR(IF(ISTEXT(BJ$5)=FALSE,(INDEX(BCR!$1:$1048576,MATCH('Estadísticas BCR'!BJ$5,BCR!$A:$A,0),MATCH('Estadísticas BCR'!$B89,BCR!$1:$1,0))),AVERAGE(#REF!)),"")</f>
        <v>0</v>
      </c>
      <c r="BK89" s="59">
        <f>+IFERROR(IF(ISTEXT(BK$5)=FALSE,(INDEX(BCR!$1:$1048576,MATCH('Estadísticas BCR'!BK$5,BCR!$A:$A,0),MATCH('Estadísticas BCR'!$B89,BCR!$1:$1,0))),AVERAGE(#REF!)),"")</f>
        <v>0</v>
      </c>
      <c r="BL89" s="59">
        <f>+IFERROR(IF(ISTEXT(BL$5)=FALSE,(INDEX(BCR!$1:$1048576,MATCH('Estadísticas BCR'!BL$5,BCR!$A:$A,0),MATCH('Estadísticas BCR'!$B89,BCR!$1:$1,0))),AVERAGE(#REF!)),"")</f>
        <v>0</v>
      </c>
      <c r="BM89" s="59">
        <f>+IFERROR(IF(ISTEXT(BM$5)=FALSE,(INDEX(BCR!$1:$1048576,MATCH('Estadísticas BCR'!BM$5,BCR!$A:$A,0),MATCH('Estadísticas BCR'!$B89,BCR!$1:$1,0))),AVERAGE(#REF!)),"")</f>
        <v>0</v>
      </c>
      <c r="BN89" s="59">
        <f>+IFERROR(IF(ISTEXT(BN$5)=FALSE,(INDEX(BCR!$1:$1048576,MATCH('Estadísticas BCR'!BN$5,BCR!$A:$A,0),MATCH('Estadísticas BCR'!$B89,BCR!$1:$1,0))),AVERAGE(#REF!)),"")</f>
        <v>0</v>
      </c>
      <c r="BO89" s="59">
        <f>+IFERROR(IF(ISTEXT(BO$5)=FALSE,(INDEX(BCR!$1:$1048576,MATCH('Estadísticas BCR'!BO$5,BCR!$A:$A,0),MATCH('Estadísticas BCR'!$B89,BCR!$1:$1,0))),AVERAGE(#REF!)),"")</f>
        <v>0</v>
      </c>
      <c r="BP89" s="60">
        <f>+IFERROR(IF(ISTEXT(BP$5)=FALSE,(INDEX(BCR!$1:$1048576,MATCH('Estadísticas BCR'!BP$5,BCR!$A:$A,0),MATCH('Estadísticas BCR'!$B89,BCR!$1:$1,0))),AVERAGE(BD89:BO89)),"")</f>
        <v>0</v>
      </c>
      <c r="BQ89" s="59">
        <f>+IFERROR(IF(ISTEXT(BQ$5)=FALSE,(INDEX(BCR!$1:$1048576,MATCH('Estadísticas BCR'!BQ$5,BCR!$A:$A,0),MATCH('Estadísticas BCR'!$B89,BCR!$1:$1,0))),AVERAGE(#REF!)),"")</f>
        <v>0</v>
      </c>
      <c r="BR89" s="59">
        <f>+IFERROR(IF(ISTEXT(BR$5)=FALSE,(INDEX(BCR!$1:$1048576,MATCH('Estadísticas BCR'!BR$5,BCR!$A:$A,0),MATCH('Estadísticas BCR'!$B89,BCR!$1:$1,0))),AVERAGE(#REF!)),"")</f>
        <v>0</v>
      </c>
      <c r="BS89" s="59">
        <f>+IFERROR(IF(ISTEXT(BS$5)=FALSE,(INDEX(BCR!$1:$1048576,MATCH('Estadísticas BCR'!BS$5,BCR!$A:$A,0),MATCH('Estadísticas BCR'!$B89,BCR!$1:$1,0))),AVERAGE(#REF!)),"")</f>
        <v>0</v>
      </c>
      <c r="BT89" s="59">
        <f>+IFERROR(IF(ISTEXT(BT$5)=FALSE,(INDEX(BCR!$1:$1048576,MATCH('Estadísticas BCR'!BT$5,BCR!$A:$A,0),MATCH('Estadísticas BCR'!$B89,BCR!$1:$1,0))),AVERAGE(#REF!)),"")</f>
        <v>0</v>
      </c>
      <c r="BU89" s="59">
        <f>+IFERROR(IF(ISTEXT(BU$5)=FALSE,(INDEX(BCR!$1:$1048576,MATCH('Estadísticas BCR'!BU$5,BCR!$A:$A,0),MATCH('Estadísticas BCR'!$B89,BCR!$1:$1,0))),AVERAGE(#REF!)),"")</f>
        <v>0</v>
      </c>
      <c r="BV89" s="59">
        <f>+IFERROR(IF(ISTEXT(BV$5)=FALSE,(INDEX(BCR!$1:$1048576,MATCH('Estadísticas BCR'!BV$5,BCR!$A:$A,0),MATCH('Estadísticas BCR'!$B89,BCR!$1:$1,0))),AVERAGE(#REF!)),"")</f>
        <v>0</v>
      </c>
      <c r="BW89" s="59">
        <f>+IFERROR(IF(ISTEXT(BW$5)=FALSE,(INDEX(BCR!$1:$1048576,MATCH('Estadísticas BCR'!BW$5,BCR!$A:$A,0),MATCH('Estadísticas BCR'!$B89,BCR!$1:$1,0))),AVERAGE(#REF!)),"")</f>
        <v>0</v>
      </c>
      <c r="BX89" s="59">
        <f>+IFERROR(IF(ISTEXT(BX$5)=FALSE,(INDEX(BCR!$1:$1048576,MATCH('Estadísticas BCR'!BX$5,BCR!$A:$A,0),MATCH('Estadísticas BCR'!$B89,BCR!$1:$1,0))),AVERAGE(#REF!)),"")</f>
        <v>0</v>
      </c>
      <c r="BY89" s="59">
        <f>+IFERROR(IF(ISTEXT(BY$5)=FALSE,(INDEX(BCR!$1:$1048576,MATCH('Estadísticas BCR'!BY$5,BCR!$A:$A,0),MATCH('Estadísticas BCR'!$B89,BCR!$1:$1,0))),AVERAGE(#REF!)),"")</f>
        <v>0</v>
      </c>
      <c r="BZ89" s="59">
        <f>+IFERROR(IF(ISTEXT(BZ$5)=FALSE,(INDEX(BCR!$1:$1048576,MATCH('Estadísticas BCR'!BZ$5,BCR!$A:$A,0),MATCH('Estadísticas BCR'!$B89,BCR!$1:$1,0))),AVERAGE(#REF!)),"")</f>
        <v>0</v>
      </c>
      <c r="CA89" s="59">
        <f>+IFERROR(IF(ISTEXT(CA$5)=FALSE,(INDEX(BCR!$1:$1048576,MATCH('Estadísticas BCR'!CA$5,BCR!$A:$A,0),MATCH('Estadísticas BCR'!$B89,BCR!$1:$1,0))),AVERAGE(#REF!)),"")</f>
        <v>0</v>
      </c>
      <c r="CB89" s="59">
        <f>+IFERROR(IF(ISTEXT(CB$5)=FALSE,(INDEX(BCR!$1:$1048576,MATCH('Estadísticas BCR'!CB$5,BCR!$A:$A,0),MATCH('Estadísticas BCR'!$B89,BCR!$1:$1,0))),AVERAGE(#REF!)),"")</f>
        <v>0</v>
      </c>
      <c r="CC89" s="60">
        <f>+IFERROR(IF(ISTEXT(CC$5)=FALSE,(INDEX(BCR!$1:$1048576,MATCH('Estadísticas BCR'!CC$5,BCR!$A:$A,0),MATCH('Estadísticas BCR'!$B89,BCR!$1:$1,0))),AVERAGE(BQ89:CB89)),"")</f>
        <v>0</v>
      </c>
      <c r="CD89" s="59">
        <f>+IFERROR(IF(ISTEXT(CD$5)=FALSE,(INDEX(BCR!$1:$1048576,MATCH('Estadísticas BCR'!CD$5,BCR!$A:$A,0),MATCH('Estadísticas BCR'!$B89,BCR!$1:$1,0))),AVERAGE(#REF!)),"")</f>
        <v>0</v>
      </c>
      <c r="CE89" s="59">
        <f>+IFERROR(IF(ISTEXT(CE$5)=FALSE,(INDEX(BCR!$1:$1048576,MATCH('Estadísticas BCR'!CE$5,BCR!$A:$A,0),MATCH('Estadísticas BCR'!$B89,BCR!$1:$1,0))),AVERAGE(#REF!)),"")</f>
        <v>0</v>
      </c>
      <c r="CF89" s="59">
        <f>+IFERROR(IF(ISTEXT(CF$5)=FALSE,(INDEX(BCR!$1:$1048576,MATCH('Estadísticas BCR'!CF$5,BCR!$A:$A,0),MATCH('Estadísticas BCR'!$B89,BCR!$1:$1,0))),AVERAGE(#REF!)),"")</f>
        <v>0</v>
      </c>
      <c r="CG89" s="59">
        <f>+IFERROR(IF(ISTEXT(CG$5)=FALSE,(INDEX(BCR!$1:$1048576,MATCH('Estadísticas BCR'!CG$5,BCR!$A:$A,0),MATCH('Estadísticas BCR'!$B89,BCR!$1:$1,0))),AVERAGE(#REF!)),"")</f>
        <v>0</v>
      </c>
      <c r="CH89" s="59">
        <f>+IFERROR(IF(ISTEXT(CH$5)=FALSE,(INDEX(BCR!$1:$1048576,MATCH('Estadísticas BCR'!CH$5,BCR!$A:$A,0),MATCH('Estadísticas BCR'!$B89,BCR!$1:$1,0))),AVERAGE(#REF!)),"")</f>
        <v>0</v>
      </c>
      <c r="CI89" s="59">
        <f>+IFERROR(IF(ISTEXT(CI$5)=FALSE,(INDEX(BCR!$1:$1048576,MATCH('Estadísticas BCR'!CI$5,BCR!$A:$A,0),MATCH('Estadísticas BCR'!$B89,BCR!$1:$1,0))),AVERAGE(#REF!)),"")</f>
        <v>0</v>
      </c>
      <c r="CJ89" s="59">
        <f>+IFERROR(IF(ISTEXT(CJ$5)=FALSE,(INDEX(BCR!$1:$1048576,MATCH('Estadísticas BCR'!CJ$5,BCR!$A:$A,0),MATCH('Estadísticas BCR'!$B89,BCR!$1:$1,0))),AVERAGE(#REF!)),"")</f>
        <v>0</v>
      </c>
      <c r="CK89" s="59">
        <f>+IFERROR(IF(ISTEXT(CK$5)=FALSE,(INDEX(BCR!$1:$1048576,MATCH('Estadísticas BCR'!CK$5,BCR!$A:$A,0),MATCH('Estadísticas BCR'!$B89,BCR!$1:$1,0))),AVERAGE(#REF!)),"")</f>
        <v>0</v>
      </c>
      <c r="CL89" s="59">
        <f>+IFERROR(IF(ISTEXT(CL$5)=FALSE,(INDEX(BCR!$1:$1048576,MATCH('Estadísticas BCR'!CL$5,BCR!$A:$A,0),MATCH('Estadísticas BCR'!$B89,BCR!$1:$1,0))),AVERAGE(#REF!)),"")</f>
        <v>0</v>
      </c>
      <c r="CM89" s="59">
        <f>+IFERROR(IF(ISTEXT(CM$5)=FALSE,(INDEX(BCR!$1:$1048576,MATCH('Estadísticas BCR'!CM$5,BCR!$A:$A,0),MATCH('Estadísticas BCR'!$B89,BCR!$1:$1,0))),AVERAGE(#REF!)),"")</f>
        <v>0</v>
      </c>
      <c r="CN89" s="59">
        <f>+IFERROR(IF(ISTEXT(CN$5)=FALSE,(INDEX(BCR!$1:$1048576,MATCH('Estadísticas BCR'!CN$5,BCR!$A:$A,0),MATCH('Estadísticas BCR'!$B89,BCR!$1:$1,0))),AVERAGE(#REF!)),"")</f>
        <v>0</v>
      </c>
      <c r="CO89" s="59">
        <f>+IFERROR(IF(ISTEXT(CO$5)=FALSE,(INDEX(BCR!$1:$1048576,MATCH('Estadísticas BCR'!CO$5,BCR!$A:$A,0),MATCH('Estadísticas BCR'!$B89,BCR!$1:$1,0))),AVERAGE(#REF!)),"")</f>
        <v>0</v>
      </c>
      <c r="CP89" s="60">
        <f>+IFERROR(IF(ISTEXT(CP$5)=FALSE,(INDEX(BCR!$1:$1048576,MATCH('Estadísticas BCR'!CP$5,BCR!$A:$A,0),MATCH('Estadísticas BCR'!$B89,BCR!$1:$1,0))),AVERAGE(CD89:CO89)),"")</f>
        <v>0</v>
      </c>
      <c r="CQ89" s="59">
        <f>+IFERROR(IF(ISTEXT(CQ$5)=FALSE,(INDEX(BCR!$1:$1048576,MATCH('Estadísticas BCR'!CQ$5,BCR!$A:$A,0),MATCH('Estadísticas BCR'!$B89,BCR!$1:$1,0))),AVERAGE(#REF!)),"")</f>
        <v>0</v>
      </c>
      <c r="CR89" s="59">
        <f>+IFERROR(IF(ISTEXT(CR$5)=FALSE,(INDEX(BCR!$1:$1048576,MATCH('Estadísticas BCR'!CR$5,BCR!$A:$A,0),MATCH('Estadísticas BCR'!$B89,BCR!$1:$1,0))),AVERAGE(#REF!)),"")</f>
        <v>0</v>
      </c>
      <c r="CS89" s="59">
        <f>+IFERROR(IF(ISTEXT(CS$5)=FALSE,(INDEX(BCR!$1:$1048576,MATCH('Estadísticas BCR'!CS$5,BCR!$A:$A,0),MATCH('Estadísticas BCR'!$B89,BCR!$1:$1,0))),AVERAGE(#REF!)),"")</f>
        <v>0</v>
      </c>
      <c r="CT89" s="59">
        <f>+IFERROR(IF(ISTEXT(CT$5)=FALSE,(INDEX(BCR!$1:$1048576,MATCH('Estadísticas BCR'!CT$5,BCR!$A:$A,0),MATCH('Estadísticas BCR'!$B89,BCR!$1:$1,0))),AVERAGE(#REF!)),"")</f>
        <v>0</v>
      </c>
      <c r="CU89" s="59">
        <f>+IFERROR(IF(ISTEXT(CU$5)=FALSE,(INDEX(BCR!$1:$1048576,MATCH('Estadísticas BCR'!CU$5,BCR!$A:$A,0),MATCH('Estadísticas BCR'!$B89,BCR!$1:$1,0))),AVERAGE(#REF!)),"")</f>
        <v>0</v>
      </c>
      <c r="CV89" s="59">
        <f>+IFERROR(IF(ISTEXT(CV$5)=FALSE,(INDEX(BCR!$1:$1048576,MATCH('Estadísticas BCR'!CV$5,BCR!$A:$A,0),MATCH('Estadísticas BCR'!$B89,BCR!$1:$1,0))),AVERAGE(#REF!)),"")</f>
        <v>0</v>
      </c>
      <c r="CW89" s="59">
        <f>+IFERROR(IF(ISTEXT(CW$5)=FALSE,(INDEX(BCR!$1:$1048576,MATCH('Estadísticas BCR'!CW$5,BCR!$A:$A,0),MATCH('Estadísticas BCR'!$B89,BCR!$1:$1,0))),AVERAGE(#REF!)),"")</f>
        <v>0</v>
      </c>
      <c r="CX89" s="59">
        <f>+IFERROR(IF(ISTEXT(CX$5)=FALSE,(INDEX(BCR!$1:$1048576,MATCH('Estadísticas BCR'!CX$5,BCR!$A:$A,0),MATCH('Estadísticas BCR'!$B89,BCR!$1:$1,0))),AVERAGE(#REF!)),"")</f>
        <v>0</v>
      </c>
      <c r="CY89" s="59">
        <f>+IFERROR(IF(ISTEXT(CY$5)=FALSE,(INDEX(BCR!$1:$1048576,MATCH('Estadísticas BCR'!CY$5,BCR!$A:$A,0),MATCH('Estadísticas BCR'!$B89,BCR!$1:$1,0))),AVERAGE(#REF!)),"")</f>
        <v>0</v>
      </c>
      <c r="CZ89" s="59">
        <f>+IFERROR(IF(ISTEXT(CZ$5)=FALSE,(INDEX(BCR!$1:$1048576,MATCH('Estadísticas BCR'!CZ$5,BCR!$A:$A,0),MATCH('Estadísticas BCR'!$B89,BCR!$1:$1,0))),AVERAGE(A89:CY89)),"")</f>
        <v>0</v>
      </c>
      <c r="DA89" s="59">
        <f>+IFERROR(IF(ISTEXT(DA$5)=FALSE,(INDEX(BCR!$1:$1048576,MATCH('Estadísticas BCR'!DA$5,BCR!$A:$A,0),MATCH('Estadísticas BCR'!$B89,BCR!$1:$1,0))),AVERAGE(B89:CZ89)),"")</f>
        <v>0</v>
      </c>
      <c r="DB89" s="59">
        <f>+IFERROR(IF(ISTEXT(DB$5)=FALSE,(INDEX(BCR!$1:$1048576,MATCH('Estadísticas BCR'!DB$5,BCR!$A:$A,0),MATCH('Estadísticas BCR'!$B89,BCR!$1:$1,0))),AVERAGE(C89:DA89)),"")</f>
        <v>0</v>
      </c>
      <c r="DC89" s="60">
        <f>+IFERROR(IF(ISTEXT(DC$5)=FALSE,(INDEX(BCR!$1:$1048576,MATCH('Estadísticas BCR'!DC$5,BCR!$A:$A,0),MATCH('Estadísticas BCR'!$B89,BCR!$1:$1,0))),AVERAGE(CQ89:DB89)),"")</f>
        <v>0</v>
      </c>
      <c r="DD89" s="59">
        <f>+IFERROR(IF(ISTEXT(DD$5)=FALSE,(INDEX(BCR!$1:$1048576,MATCH('Estadísticas BCR'!DD$5,BCR!$A:$A,0),MATCH('Estadísticas BCR'!$B89,BCR!$1:$1,0))),AVERAGE(CR89:DC89)),"")</f>
        <v>0</v>
      </c>
      <c r="DE89" s="59">
        <f>+IFERROR(IF(ISTEXT(DE$5)=FALSE,(INDEX(BCR!$1:$1048576,MATCH('Estadísticas BCR'!DE$5,BCR!$A:$A,0),MATCH('Estadísticas BCR'!$B89,BCR!$1:$1,0))),AVERAGE(CS89:DD89)),"")</f>
        <v>0</v>
      </c>
      <c r="DF89" s="59">
        <f>+IFERROR(IF(ISTEXT(DF$5)=FALSE,(INDEX(BCR!$1:$1048576,MATCH('Estadísticas BCR'!DF$5,BCR!$A:$A,0),MATCH('Estadísticas BCR'!$B89,BCR!$1:$1,0))),AVERAGE(CT89:DE89)),"")</f>
        <v>0</v>
      </c>
      <c r="DG89" s="59">
        <f>+IFERROR(IF(ISTEXT(DG$5)=FALSE,(INDEX(BCR!$1:$1048576,MATCH('Estadísticas BCR'!DG$5,BCR!$A:$A,0),MATCH('Estadísticas BCR'!$B89,BCR!$1:$1,0))),AVERAGE(CU89:DF89)),"")</f>
        <v>0</v>
      </c>
      <c r="DH89" s="59">
        <f>+IFERROR(IF(ISTEXT(DH$5)=FALSE,(INDEX(BCR!$1:$1048576,MATCH('Estadísticas BCR'!DH$5,BCR!$A:$A,0),MATCH('Estadísticas BCR'!$B89,BCR!$1:$1,0))),AVERAGE(CV89:DG89)),"")</f>
        <v>0</v>
      </c>
      <c r="DI89" s="59">
        <f>+IFERROR(IF(ISTEXT(DI$5)=FALSE,(INDEX(BCR!$1:$1048576,MATCH('Estadísticas BCR'!DI$5,BCR!$A:$A,0),MATCH('Estadísticas BCR'!$B89,BCR!$1:$1,0))),AVERAGE(CW89:DH89)),"")</f>
        <v>0</v>
      </c>
      <c r="DJ89" s="59">
        <f>+IFERROR(IF(ISTEXT(DJ$5)=FALSE,(INDEX(BCR!$1:$1048576,MATCH('Estadísticas BCR'!DJ$5,BCR!$A:$A,0),MATCH('Estadísticas BCR'!$B89,BCR!$1:$1,0))),AVERAGE(CX89:DI89)),"")</f>
        <v>0</v>
      </c>
      <c r="DK89" s="59">
        <f>+IFERROR(IF(ISTEXT(DK$5)=FALSE,(INDEX(BCR!$1:$1048576,MATCH('Estadísticas BCR'!DK$5,BCR!$A:$A,0),MATCH('Estadísticas BCR'!$B89,BCR!$1:$1,0))),AVERAGE(CY89:DJ89)),"")</f>
        <v>0</v>
      </c>
      <c r="DL89" s="59">
        <f>+IFERROR(IF(ISTEXT(DL$5)=FALSE,(INDEX(BCR!$1:$1048576,MATCH('Estadísticas BCR'!DL$5,BCR!$A:$A,0),MATCH('Estadísticas BCR'!$B89,BCR!$1:$1,0))),AVERAGE(CZ89:DK89)),"")</f>
        <v>0</v>
      </c>
      <c r="DM89" s="59">
        <f>+IFERROR(IF(ISTEXT(DM$5)=FALSE,(INDEX(BCR!$1:$1048576,MATCH('Estadísticas BCR'!DM$5,BCR!$A:$A,0),MATCH('Estadísticas BCR'!$B89,BCR!$1:$1,0))),AVERAGE(DA89:DL89)),"")</f>
        <v>0</v>
      </c>
      <c r="DN89" s="59">
        <f>+IFERROR(IF(ISTEXT(DN$5)=FALSE,(INDEX(BCR!$1:$1048576,MATCH('Estadísticas BCR'!DN$5,BCR!$A:$A,0),MATCH('Estadísticas BCR'!$B89,BCR!$1:$1,0))),AVERAGE(DB89:DM89)),"")</f>
        <v>0</v>
      </c>
      <c r="DO89" s="59">
        <f>+IFERROR(IF(ISTEXT(DO$5)=FALSE,(INDEX(BCR!$1:$1048576,MATCH('Estadísticas BCR'!DO$5,BCR!$A:$A,0),MATCH('Estadísticas BCR'!$B89,BCR!$1:$1,0))),AVERAGE(DC89:DN89)),"")</f>
        <v>0</v>
      </c>
      <c r="DP89" s="60">
        <f>+IFERROR(IF(ISTEXT(DP$5)=FALSE,(INDEX(BCR!$1:$1048576,MATCH('Estadísticas BCR'!DP$5,BCR!$A:$A,0),MATCH('Estadísticas BCR'!$B89,BCR!$1:$1,0))),AVERAGE(DD89:DO89)),"")</f>
        <v>0</v>
      </c>
      <c r="DQ89" s="59">
        <f>+IFERROR(IF(ISTEXT(DQ$5)=FALSE,(INDEX(BCR!$1:$1048576,MATCH('Estadísticas BCR'!DQ$5,BCR!$A:$A,0),MATCH('Estadísticas BCR'!$B89,BCR!$1:$1,0))),AVERAGE(DE89:DP89)),"")</f>
        <v>0</v>
      </c>
      <c r="DR89" s="59">
        <f>+IFERROR(IF(ISTEXT(DR$5)=FALSE,(INDEX(BCR!$1:$1048576,MATCH('Estadísticas BCR'!DR$5,BCR!$A:$A,0),MATCH('Estadísticas BCR'!$B89,BCR!$1:$1,0))),AVERAGE(DF89:DQ89)),"")</f>
        <v>0</v>
      </c>
      <c r="DS89" s="59">
        <f>+IFERROR(IF(ISTEXT(DS$5)=FALSE,(INDEX(BCR!$1:$1048576,MATCH('Estadísticas BCR'!DS$5,BCR!$A:$A,0),MATCH('Estadísticas BCR'!$B89,BCR!$1:$1,0))),AVERAGE(DG89:DR89)),"")</f>
        <v>0</v>
      </c>
      <c r="DT89" s="59">
        <f>+IFERROR(IF(ISTEXT(DT$5)=FALSE,(INDEX(BCR!$1:$1048576,MATCH('Estadísticas BCR'!DT$5,BCR!$A:$A,0),MATCH('Estadísticas BCR'!$B89,BCR!$1:$1,0))),AVERAGE(DH89:DS89)),"")</f>
        <v>0</v>
      </c>
      <c r="DU89" s="59">
        <f>+IFERROR(IF(ISTEXT(DU$5)=FALSE,(INDEX(BCR!$1:$1048576,MATCH('Estadísticas BCR'!DU$5,BCR!$A:$A,0),MATCH('Estadísticas BCR'!$B89,BCR!$1:$1,0))),AVERAGE(DI89:DT89)),"")</f>
        <v>0</v>
      </c>
      <c r="DV89" s="59">
        <f>+IFERROR(IF(ISTEXT(DV$5)=FALSE,(INDEX(BCR!$1:$1048576,MATCH('Estadísticas BCR'!DV$5,BCR!$A:$A,0),MATCH('Estadísticas BCR'!$B89,BCR!$1:$1,0))),AVERAGE(DJ89:DU89)),"")</f>
        <v>0</v>
      </c>
      <c r="DW89" s="59">
        <f>+IFERROR(IF(ISTEXT(DW$5)=FALSE,(INDEX(BCR!$1:$1048576,MATCH('Estadísticas BCR'!DW$5,BCR!$A:$A,0),MATCH('Estadísticas BCR'!$B89,BCR!$1:$1,0))),AVERAGE(DK89:DV89)),"")</f>
        <v>0</v>
      </c>
      <c r="DX89" s="59">
        <f>+IFERROR(IF(ISTEXT(DX$5)=FALSE,(INDEX(BCR!$1:$1048576,MATCH('Estadísticas BCR'!DX$5,BCR!$A:$A,0),MATCH('Estadísticas BCR'!$B89,BCR!$1:$1,0))),AVERAGE(DL89:DW89)),"")</f>
        <v>0</v>
      </c>
      <c r="DY89" s="59">
        <f>+IFERROR(IF(ISTEXT(DY$5)=FALSE,(INDEX(BCR!$1:$1048576,MATCH('Estadísticas BCR'!DY$5,BCR!$A:$A,0),MATCH('Estadísticas BCR'!$B89,BCR!$1:$1,0))),AVERAGE(DM89:DX89)),"")</f>
        <v>0</v>
      </c>
      <c r="DZ89" s="59">
        <f>+IFERROR(IF(ISTEXT(DZ$5)=FALSE,(INDEX(BCR!$1:$1048576,MATCH('Estadísticas BCR'!DZ$5,BCR!$A:$A,0),MATCH('Estadísticas BCR'!$B89,BCR!$1:$1,0))),AVERAGE(DN89:DY89)),"")</f>
        <v>0</v>
      </c>
      <c r="EA89" s="59">
        <f>+IFERROR(IF(ISTEXT(EA$5)=FALSE,(INDEX(BCR!$1:$1048576,MATCH('Estadísticas BCR'!EA$5,BCR!$A:$A,0),MATCH('Estadísticas BCR'!$B89,BCR!$1:$1,0))),AVERAGE(DO89:DZ89)),"")</f>
        <v>0</v>
      </c>
      <c r="EB89" s="59">
        <f>+IFERROR(IF(ISTEXT(EB$5)=FALSE,(INDEX(BCR!$1:$1048576,MATCH('Estadísticas BCR'!EB$5,BCR!$A:$A,0),MATCH('Estadísticas BCR'!$B89,BCR!$1:$1,0))),AVERAGE(DP89:EA89)),"")</f>
        <v>0</v>
      </c>
      <c r="EC89" s="60">
        <f>+IFERROR(IF(ISTEXT(EC$5)=FALSE,(INDEX(BCR!$1:$1048576,MATCH('Estadísticas BCR'!EC$5,BCR!$A:$A,0),MATCH('Estadísticas BCR'!$B89,BCR!$1:$1,0))),AVERAGE(DQ89:EB89)),"")</f>
        <v>0</v>
      </c>
      <c r="ED89" s="59">
        <f>+IFERROR(IF(ISTEXT(ED$5)=FALSE,(INDEX(BCR!$1:$1048576,MATCH('Estadísticas BCR'!ED$5,BCR!$A:$A,0),MATCH('Estadísticas BCR'!$B89,BCR!$1:$1,0))),AVERAGE(DR89:EC89)),"")</f>
        <v>0</v>
      </c>
      <c r="EE89" s="59">
        <f>+IFERROR(IF(ISTEXT(EE$5)=FALSE,(INDEX(BCR!$1:$1048576,MATCH('Estadísticas BCR'!EE$5,BCR!$A:$A,0),MATCH('Estadísticas BCR'!$B89,BCR!$1:$1,0))),AVERAGE(DS89:ED89)),"")</f>
        <v>0</v>
      </c>
      <c r="EF89" s="59">
        <f>+IFERROR(IF(ISTEXT(EF$5)=FALSE,(INDEX(BCR!$1:$1048576,MATCH('Estadísticas BCR'!EF$5,BCR!$A:$A,0),MATCH('Estadísticas BCR'!$B89,BCR!$1:$1,0))),AVERAGE(DT89:EE89)),"")</f>
        <v>0</v>
      </c>
      <c r="EG89" s="59">
        <f>+IFERROR(IF(ISTEXT(EG$5)=FALSE,(INDEX(BCR!$1:$1048576,MATCH('Estadísticas BCR'!EG$5,BCR!$A:$A,0),MATCH('Estadísticas BCR'!$B89,BCR!$1:$1,0))),AVERAGE(DU89:EF89)),"")</f>
        <v>0</v>
      </c>
      <c r="EH89" s="59">
        <f>+IFERROR(IF(ISTEXT(EH$5)=FALSE,(INDEX(BCR!$1:$1048576,MATCH('Estadísticas BCR'!EH$5,BCR!$A:$A,0),MATCH('Estadísticas BCR'!$B89,BCR!$1:$1,0))),AVERAGE(DV89:EG89)),"")</f>
        <v>0</v>
      </c>
      <c r="EI89" s="59">
        <f>+IFERROR(IF(ISTEXT(EI$5)=FALSE,(INDEX(BCR!$1:$1048576,MATCH('Estadísticas BCR'!EI$5,BCR!$A:$A,0),MATCH('Estadísticas BCR'!$B89,BCR!$1:$1,0))),AVERAGE(DW89:EH89)),"")</f>
        <v>0</v>
      </c>
      <c r="EJ89" s="59">
        <f>+IFERROR(IF(ISTEXT(EJ$5)=FALSE,(INDEX(BCR!$1:$1048576,MATCH('Estadísticas BCR'!EJ$5,BCR!$A:$A,0),MATCH('Estadísticas BCR'!$B89,BCR!$1:$1,0))),AVERAGE(DX89:EI89)),"")</f>
        <v>0</v>
      </c>
      <c r="EK89" s="59">
        <f>+IFERROR(IF(ISTEXT(EK$5)=FALSE,(INDEX(BCR!$1:$1048576,MATCH('Estadísticas BCR'!EK$5,BCR!$A:$A,0),MATCH('Estadísticas BCR'!$B89,BCR!$1:$1,0))),AVERAGE(DY89:EJ89)),"")</f>
        <v>0</v>
      </c>
      <c r="EL89" s="59">
        <f>+IFERROR(IF(ISTEXT(EL$5)=FALSE,(INDEX(BCR!$1:$1048576,MATCH('Estadísticas BCR'!EL$5,BCR!$A:$A,0),MATCH('Estadísticas BCR'!$B89,BCR!$1:$1,0))),AVERAGE(DZ89:EK89)),"")</f>
        <v>0</v>
      </c>
      <c r="EM89" s="59">
        <f>+IFERROR(IF(ISTEXT(EM$5)=FALSE,(INDEX(BCR!$1:$1048576,MATCH('Estadísticas BCR'!EM$5,BCR!$A:$A,0),MATCH('Estadísticas BCR'!$B89,BCR!$1:$1,0))),AVERAGE(EA89:EL89)),"")</f>
        <v>0</v>
      </c>
      <c r="EN89" s="59">
        <f>+IFERROR(IF(ISTEXT(EN$5)=FALSE,(INDEX(BCR!$1:$1048576,MATCH('Estadísticas BCR'!EN$5,BCR!$A:$A,0),MATCH('Estadísticas BCR'!$B89,BCR!$1:$1,0))),AVERAGE(EB89:EM89)),"")</f>
        <v>0</v>
      </c>
      <c r="EO89" s="59">
        <f>+IFERROR(IF(ISTEXT(EO$5)=FALSE,(INDEX(BCR!$1:$1048576,MATCH('Estadísticas BCR'!EO$5,BCR!$A:$A,0),MATCH('Estadísticas BCR'!$B89,BCR!$1:$1,0))),AVERAGE(EC89:EN89)),"")</f>
        <v>0</v>
      </c>
      <c r="EP89" s="60">
        <f>+IFERROR(IF(ISTEXT(EP$5)=FALSE,(INDEX(BCR!$1:$1048576,MATCH('Estadísticas BCR'!EP$5,BCR!$A:$A,0),MATCH('Estadísticas BCR'!$B89,BCR!$1:$1,0))),AVERAGE(ED89:EO89)),"")</f>
        <v>0</v>
      </c>
      <c r="EQ89" s="59">
        <f>+IFERROR(IF(ISTEXT(EQ$5)=FALSE,(INDEX(BCR!$1:$1048576,MATCH('Estadísticas BCR'!EQ$5,BCR!$A:$A,0),MATCH('Estadísticas BCR'!$B89,BCR!$1:$1,0))),AVERAGE(EE89:EP89)),"")</f>
        <v>0</v>
      </c>
      <c r="ER89" s="59">
        <f>+IFERROR(IF(ISTEXT(ER$5)=FALSE,(INDEX(BCR!$1:$1048576,MATCH('Estadísticas BCR'!ER$5,BCR!$A:$A,0),MATCH('Estadísticas BCR'!$B89,BCR!$1:$1,0))),AVERAGE(EF89:EQ89)),"")</f>
        <v>0</v>
      </c>
      <c r="ES89" s="59">
        <f>+IFERROR(IF(ISTEXT(ES$5)=FALSE,(INDEX(BCR!$1:$1048576,MATCH('Estadísticas BCR'!ES$5,BCR!$A:$A,0),MATCH('Estadísticas BCR'!$B89,BCR!$1:$1,0))),AVERAGE(EG89:ER89)),"")</f>
        <v>0</v>
      </c>
      <c r="ET89" s="59">
        <f>+IFERROR(IF(ISTEXT(ET$5)=FALSE,(INDEX(BCR!$1:$1048576,MATCH('Estadísticas BCR'!ET$5,BCR!$A:$A,0),MATCH('Estadísticas BCR'!$B89,BCR!$1:$1,0))),AVERAGE(EH89:ES89)),"")</f>
        <v>0</v>
      </c>
      <c r="EU89" s="59">
        <f>+IFERROR(IF(ISTEXT(EU$5)=FALSE,(INDEX(BCR!$1:$1048576,MATCH('Estadísticas BCR'!EU$5,BCR!$A:$A,0),MATCH('Estadísticas BCR'!$B89,BCR!$1:$1,0))),AVERAGE(EI89:ET89)),"")</f>
        <v>0</v>
      </c>
      <c r="EV89" s="59">
        <f>+IFERROR(IF(ISTEXT(EV$5)=FALSE,(INDEX(BCR!$1:$1048576,MATCH('Estadísticas BCR'!EV$5,BCR!$A:$A,0),MATCH('Estadísticas BCR'!$B89,BCR!$1:$1,0))),AVERAGE(EJ89:EU89)),"")</f>
        <v>0</v>
      </c>
      <c r="EW89" s="59">
        <f>+IFERROR(IF(ISTEXT(EW$5)=FALSE,(INDEX(BCR!$1:$1048576,MATCH('Estadísticas BCR'!EW$5,BCR!$A:$A,0),MATCH('Estadísticas BCR'!$B89,BCR!$1:$1,0))),AVERAGE(EK89:EV89)),"")</f>
        <v>0</v>
      </c>
      <c r="EX89" s="59">
        <f>+IFERROR(IF(ISTEXT(EX$5)=FALSE,(INDEX(BCR!$1:$1048576,MATCH('Estadísticas BCR'!EX$5,BCR!$A:$A,0),MATCH('Estadísticas BCR'!$B89,BCR!$1:$1,0))),AVERAGE(EL89:EW89)),"")</f>
        <v>0</v>
      </c>
      <c r="EY89" s="59">
        <f>+IFERROR(IF(ISTEXT(EY$5)=FALSE,(INDEX(BCR!$1:$1048576,MATCH('Estadísticas BCR'!EY$5,BCR!$A:$A,0),MATCH('Estadísticas BCR'!$B89,BCR!$1:$1,0))),AVERAGE(EM89:EX89)),"")</f>
        <v>0</v>
      </c>
      <c r="EZ89" s="59">
        <f>+IFERROR(IF(ISTEXT(EZ$5)=FALSE,(INDEX(BCR!$1:$1048576,MATCH('Estadísticas BCR'!EZ$5,BCR!$A:$A,0),MATCH('Estadísticas BCR'!$B89,BCR!$1:$1,0))),AVERAGE(EN89:EY89)),"")</f>
        <v>0</v>
      </c>
      <c r="FA89" s="59">
        <f>+IFERROR(IF(ISTEXT(FA$5)=FALSE,(INDEX(BCR!$1:$1048576,MATCH('Estadísticas BCR'!FA$5,BCR!$A:$A,0),MATCH('Estadísticas BCR'!$B89,BCR!$1:$1,0))),AVERAGE(EO89:EZ89)),"")</f>
        <v>0</v>
      </c>
      <c r="FB89" s="59">
        <f>+IFERROR(IF(ISTEXT(FB$5)=FALSE,(INDEX(BCR!$1:$1048576,MATCH('Estadísticas BCR'!FB$5,BCR!$A:$A,0),MATCH('Estadísticas BCR'!$B89,BCR!$1:$1,0))),AVERAGE(EP89:FA89)),"")</f>
        <v>0</v>
      </c>
      <c r="FC89" s="60">
        <f>+IFERROR(IF(ISTEXT(FC$5)=FALSE,(INDEX(BCR!$1:$1048576,MATCH('Estadísticas BCR'!FC$5,BCR!$A:$A,0),MATCH('Estadísticas BCR'!$B89,BCR!$1:$1,0))),AVERAGE(EQ89:FB89)),"")</f>
        <v>0</v>
      </c>
      <c r="FD89" s="59">
        <f>+IFERROR(IF(ISTEXT(FD$5)=FALSE,(INDEX(BCR!$1:$1048576,MATCH('Estadísticas BCR'!FD$5,BCR!$A:$A,0),MATCH('Estadísticas BCR'!$B89,BCR!$1:$1,0))),AVERAGE(ER89:FC89)),"")</f>
        <v>0</v>
      </c>
      <c r="FE89" s="59">
        <f>+IFERROR(IF(ISTEXT(FE$5)=FALSE,(INDEX(BCR!$1:$1048576,MATCH('Estadísticas BCR'!FE$5,BCR!$A:$A,0),MATCH('Estadísticas BCR'!$B89,BCR!$1:$1,0))),AVERAGE(ES89:FD89)),"")</f>
        <v>0</v>
      </c>
      <c r="FF89" s="59">
        <f>+IFERROR(IF(ISTEXT(FF$5)=FALSE,(INDEX(BCR!$1:$1048576,MATCH('Estadísticas BCR'!FF$5,BCR!$A:$A,0),MATCH('Estadísticas BCR'!$B89,BCR!$1:$1,0))),AVERAGE(ET89:FE89)),"")</f>
        <v>0</v>
      </c>
      <c r="FG89" s="59">
        <f>+IFERROR(IF(ISTEXT(FG$5)=FALSE,(INDEX(BCR!$1:$1048576,MATCH('Estadísticas BCR'!FG$5,BCR!$A:$A,0),MATCH('Estadísticas BCR'!$B89,BCR!$1:$1,0))),AVERAGE(EU89:FF89)),"")</f>
        <v>0</v>
      </c>
      <c r="FH89" s="59">
        <f>+IFERROR(IF(ISTEXT(FH$5)=FALSE,(INDEX(BCR!$1:$1048576,MATCH('Estadísticas BCR'!FH$5,BCR!$A:$A,0),MATCH('Estadísticas BCR'!$B89,BCR!$1:$1,0))),AVERAGE(EV89:FG89)),"")</f>
        <v>0</v>
      </c>
      <c r="FI89" s="59">
        <f>+IFERROR(IF(ISTEXT(FI$5)=FALSE,(INDEX(BCR!$1:$1048576,MATCH('Estadísticas BCR'!FI$5,BCR!$A:$A,0),MATCH('Estadísticas BCR'!$B89,BCR!$1:$1,0))),AVERAGE(EW89:FH89)),"")</f>
        <v>0</v>
      </c>
      <c r="FJ89" s="59">
        <f>+IFERROR(IF(ISTEXT(FJ$5)=FALSE,(INDEX(BCR!$1:$1048576,MATCH('Estadísticas BCR'!FJ$5,BCR!$A:$A,0),MATCH('Estadísticas BCR'!$B89,BCR!$1:$1,0))),AVERAGE(EX89:FI89)),"")</f>
        <v>0</v>
      </c>
      <c r="FK89" s="59">
        <f>+IFERROR(IF(ISTEXT(FK$5)=FALSE,(INDEX(BCR!$1:$1048576,MATCH('Estadísticas BCR'!FK$5,BCR!$A:$A,0),MATCH('Estadísticas BCR'!$B89,BCR!$1:$1,0))),AVERAGE(EY89:FJ89)),"")</f>
        <v>0</v>
      </c>
      <c r="FL89" s="59">
        <f>+IFERROR(IF(ISTEXT(FL$5)=FALSE,(INDEX(BCR!$1:$1048576,MATCH('Estadísticas BCR'!FL$5,BCR!$A:$A,0),MATCH('Estadísticas BCR'!$B89,BCR!$1:$1,0))),AVERAGE(EZ89:FK89)),"")</f>
        <v>0</v>
      </c>
      <c r="FM89" s="59">
        <f>+IFERROR(IF(ISTEXT(FM$5)=FALSE,(INDEX(BCR!$1:$1048576,MATCH('Estadísticas BCR'!FM$5,BCR!$A:$A,0),MATCH('Estadísticas BCR'!$B89,BCR!$1:$1,0))),AVERAGE(FA89:FL89)),"")</f>
        <v>0</v>
      </c>
      <c r="FN89" s="59">
        <f>+IFERROR(IF(ISTEXT(FN$5)=FALSE,(INDEX(BCR!$1:$1048576,MATCH('Estadísticas BCR'!FN$5,BCR!$A:$A,0),MATCH('Estadísticas BCR'!$B89,BCR!$1:$1,0))),AVERAGE(FB89:FM89)),"")</f>
        <v>0</v>
      </c>
      <c r="FO89" s="59">
        <f>+IFERROR(IF(ISTEXT(FO$5)=FALSE,(INDEX(BCR!$1:$1048576,MATCH('Estadísticas BCR'!FO$5,BCR!$A:$A,0),MATCH('Estadísticas BCR'!$B89,BCR!$1:$1,0))),AVERAGE(FC89:FN89)),"")</f>
        <v>0</v>
      </c>
      <c r="FP89" s="60">
        <f>+IFERROR(IF(ISTEXT(FP$5)=FALSE,(INDEX(BCR!$1:$1048576,MATCH('Estadísticas BCR'!FP$5,BCR!$A:$A,0),MATCH('Estadísticas BCR'!$B89,BCR!$1:$1,0))),AVERAGE(FD89:FO89)),"")</f>
        <v>0</v>
      </c>
      <c r="FQ89" s="59">
        <f>+IFERROR(IF(ISTEXT(FQ$5)=FALSE,(INDEX(BCR!$1:$1048576,MATCH('Estadísticas BCR'!FQ$5,BCR!$A:$A,0),MATCH('Estadísticas BCR'!$B89,BCR!$1:$1,0))),AVERAGE(FE89:FP89)),"")</f>
        <v>0</v>
      </c>
      <c r="FR89" s="59">
        <f>+IFERROR(IF(ISTEXT(FR$5)=FALSE,(INDEX(BCR!$1:$1048576,MATCH('Estadísticas BCR'!FR$5,BCR!$A:$A,0),MATCH('Estadísticas BCR'!$B89,BCR!$1:$1,0))),AVERAGE(FF89:FQ89)),"")</f>
        <v>0</v>
      </c>
      <c r="FS89" s="59">
        <f>+IFERROR(IF(ISTEXT(FS$5)=FALSE,(INDEX(BCR!$1:$1048576,MATCH('Estadísticas BCR'!FS$5,BCR!$A:$A,0),MATCH('Estadísticas BCR'!$B89,BCR!$1:$1,0))),AVERAGE(FG89:FR89)),"")</f>
        <v>0</v>
      </c>
      <c r="FT89" s="59">
        <f>+IFERROR(IF(ISTEXT(FT$5)=FALSE,(INDEX(BCR!$1:$1048576,MATCH('Estadísticas BCR'!FT$5,BCR!$A:$A,0),MATCH('Estadísticas BCR'!$B89,BCR!$1:$1,0))),AVERAGE(FH89:FS89)),"")</f>
        <v>0</v>
      </c>
      <c r="FU89" s="59">
        <f>+IFERROR(IF(ISTEXT(FU$5)=FALSE,(INDEX(BCR!$1:$1048576,MATCH('Estadísticas BCR'!FU$5,BCR!$A:$A,0),MATCH('Estadísticas BCR'!$B89,BCR!$1:$1,0))),AVERAGE(FI89:FT89)),"")</f>
        <v>0</v>
      </c>
      <c r="FV89" s="59">
        <f>+IFERROR(IF(ISTEXT(FV$5)=FALSE,(INDEX(BCR!$1:$1048576,MATCH('Estadísticas BCR'!FV$5,BCR!$A:$A,0),MATCH('Estadísticas BCR'!$B89,BCR!$1:$1,0))),AVERAGE(FJ89:FU89)),"")</f>
        <v>0</v>
      </c>
      <c r="FW89" s="59">
        <f>+IFERROR(IF(ISTEXT(FW$5)=FALSE,(INDEX(BCR!$1:$1048576,MATCH('Estadísticas BCR'!FW$5,BCR!$A:$A,0),MATCH('Estadísticas BCR'!$B89,BCR!$1:$1,0))),AVERAGE(FK89:FV89)),"")</f>
        <v>0</v>
      </c>
      <c r="FX89" s="59">
        <f>+IFERROR(IF(ISTEXT(FX$5)=FALSE,(INDEX(BCR!$1:$1048576,MATCH('Estadísticas BCR'!FX$5,BCR!$A:$A,0),MATCH('Estadísticas BCR'!$B89,BCR!$1:$1,0))),AVERAGE(FL89:FW89)),"")</f>
        <v>0</v>
      </c>
      <c r="FY89" s="59">
        <f>+IFERROR(IF(ISTEXT(FY$5)=FALSE,(INDEX(BCR!$1:$1048576,MATCH('Estadísticas BCR'!FY$5,BCR!$A:$A,0),MATCH('Estadísticas BCR'!$B89,BCR!$1:$1,0))),AVERAGE(FM89:FX89)),"")</f>
        <v>0</v>
      </c>
      <c r="FZ89" s="59">
        <f>+IFERROR(IF(ISTEXT(FZ$5)=FALSE,(INDEX(BCR!$1:$1048576,MATCH('Estadísticas BCR'!FZ$5,BCR!$A:$A,0),MATCH('Estadísticas BCR'!$B89,BCR!$1:$1,0))),AVERAGE(FN89:FY89)),"")</f>
        <v>0</v>
      </c>
      <c r="GA89" s="59">
        <f>+IFERROR(IF(ISTEXT(GA$5)=FALSE,(INDEX(BCR!$1:$1048576,MATCH('Estadísticas BCR'!GA$5,BCR!$A:$A,0),MATCH('Estadísticas BCR'!$B89,BCR!$1:$1,0))),AVERAGE(FO89:FZ89)),"")</f>
        <v>0</v>
      </c>
      <c r="GB89" s="59">
        <f>+IFERROR(IF(ISTEXT(GB$5)=FALSE,(INDEX(BCR!$1:$1048576,MATCH('Estadísticas BCR'!GB$5,BCR!$A:$A,0),MATCH('Estadísticas BCR'!$B89,BCR!$1:$1,0))),AVERAGE(FP89:GA89)),"")</f>
        <v>0</v>
      </c>
      <c r="GC89" s="60">
        <f>+IFERROR(IF(ISTEXT(GC$5)=FALSE,(INDEX(BCR!$1:$1048576,MATCH('Estadísticas BCR'!GC$5,BCR!$A:$A,0),MATCH('Estadísticas BCR'!$B89,BCR!$1:$1,0))),AVERAGE(FQ89:GB89)),"")</f>
        <v>0</v>
      </c>
      <c r="GD89" s="59">
        <f>+IFERROR(IF(ISTEXT(GD$5)=FALSE,(INDEX(BCR!$1:$1048576,MATCH('Estadísticas BCR'!GD$5,BCR!$A:$A,0),MATCH('Estadísticas BCR'!$B89,BCR!$1:$1,0))),AVERAGE(FR89:GC89)),"")</f>
        <v>0</v>
      </c>
      <c r="GE89" s="59">
        <f>+IFERROR(IF(ISTEXT(GE$5)=FALSE,(INDEX(BCR!$1:$1048576,MATCH('Estadísticas BCR'!GE$5,BCR!$A:$A,0),MATCH('Estadísticas BCR'!$B89,BCR!$1:$1,0))),AVERAGE(FS89:GD89)),"")</f>
        <v>0</v>
      </c>
      <c r="GF89" s="59">
        <f>+IFERROR(IF(ISTEXT(GF$5)=FALSE,(INDEX(BCR!$1:$1048576,MATCH('Estadísticas BCR'!GF$5,BCR!$A:$A,0),MATCH('Estadísticas BCR'!$B89,BCR!$1:$1,0))),AVERAGE(FT89:GE89)),"")</f>
        <v>0</v>
      </c>
      <c r="GG89" s="59">
        <f>+IFERROR(IF(ISTEXT(GG$5)=FALSE,(INDEX(BCR!$1:$1048576,MATCH('Estadísticas BCR'!GG$5,BCR!$A:$A,0),MATCH('Estadísticas BCR'!$B89,BCR!$1:$1,0))),AVERAGE(FU89:GF89)),"")</f>
        <v>0</v>
      </c>
      <c r="GH89" s="59">
        <f>+IFERROR(IF(ISTEXT(GH$5)=FALSE,(INDEX(BCR!$1:$1048576,MATCH('Estadísticas BCR'!GH$5,BCR!$A:$A,0),MATCH('Estadísticas BCR'!$B89,BCR!$1:$1,0))),AVERAGE(FV89:GG89)),"")</f>
        <v>0</v>
      </c>
      <c r="GI89" s="59">
        <f>+IFERROR(IF(ISTEXT(GI$5)=FALSE,(INDEX(BCR!$1:$1048576,MATCH('Estadísticas BCR'!GI$5,BCR!$A:$A,0),MATCH('Estadísticas BCR'!$B89,BCR!$1:$1,0))),AVERAGE(FW89:GH89)),"")</f>
        <v>0</v>
      </c>
      <c r="GJ89" s="59">
        <f>+IFERROR(IF(ISTEXT(GJ$5)=FALSE,(INDEX(BCR!$1:$1048576,MATCH('Estadísticas BCR'!GJ$5,BCR!$A:$A,0),MATCH('Estadísticas BCR'!$B89,BCR!$1:$1,0))),AVERAGE(FX89:GI89)),"")</f>
        <v>0</v>
      </c>
      <c r="GK89" s="59">
        <f>+IFERROR(IF(ISTEXT(GK$5)=FALSE,(INDEX(BCR!$1:$1048576,MATCH('Estadísticas BCR'!GK$5,BCR!$A:$A,0),MATCH('Estadísticas BCR'!$B89,BCR!$1:$1,0))),AVERAGE(FY89:GJ89)),"")</f>
        <v>0</v>
      </c>
      <c r="GL89" s="59">
        <f>+IFERROR(IF(ISTEXT(GL$5)=FALSE,(INDEX(BCR!$1:$1048576,MATCH('Estadísticas BCR'!GL$5,BCR!$A:$A,0),MATCH('Estadísticas BCR'!$B89,BCR!$1:$1,0))),AVERAGE(FZ89:GK89)),"")</f>
        <v>0</v>
      </c>
      <c r="GM89" s="59">
        <f>+IFERROR(IF(ISTEXT(GM$5)=FALSE,(INDEX(BCR!$1:$1048576,MATCH('Estadísticas BCR'!GM$5,BCR!$A:$A,0),MATCH('Estadísticas BCR'!$B89,BCR!$1:$1,0))),AVERAGE(GA89:GL89)),"")</f>
        <v>0</v>
      </c>
      <c r="GN89" s="59">
        <f>+IFERROR(IF(ISTEXT(GN$5)=FALSE,(INDEX(BCR!$1:$1048576,MATCH('Estadísticas BCR'!GN$5,BCR!$A:$A,0),MATCH('Estadísticas BCR'!$B89,BCR!$1:$1,0))),AVERAGE(GB89:GM89)),"")</f>
        <v>0</v>
      </c>
      <c r="GO89" s="59">
        <f>+IFERROR(IF(ISTEXT(GO$5)=FALSE,(INDEX(BCR!$1:$1048576,MATCH('Estadísticas BCR'!GO$5,BCR!$A:$A,0),MATCH('Estadísticas BCR'!$B89,BCR!$1:$1,0))),AVERAGE(GC89:GN89)),"")</f>
        <v>0</v>
      </c>
      <c r="GP89" s="60">
        <f>+IFERROR(IF(ISTEXT(GP$5)=FALSE,(INDEX(BCR!$1:$1048576,MATCH('Estadísticas BCR'!GP$5,BCR!$A:$A,0),MATCH('Estadísticas BCR'!$B89,BCR!$1:$1,0))),AVERAGE(GD89:GO89)),"")</f>
        <v>0</v>
      </c>
      <c r="GQ89" s="59">
        <f>+IFERROR(IF(ISTEXT(GQ$5)=FALSE,(INDEX(BCR!$1:$1048576,MATCH('Estadísticas BCR'!GQ$5,BCR!$A:$A,0),MATCH('Estadísticas BCR'!$B89,BCR!$1:$1,0))),AVERAGE(GE89:GP89)),"")</f>
        <v>0</v>
      </c>
      <c r="GR89" s="59">
        <f>+IFERROR(IF(ISTEXT(GR$5)=FALSE,(INDEX(BCR!$1:$1048576,MATCH('Estadísticas BCR'!GR$5,BCR!$A:$A,0),MATCH('Estadísticas BCR'!$B89,BCR!$1:$1,0))),AVERAGE(GF89:GQ89)),"")</f>
        <v>0</v>
      </c>
      <c r="GS89" s="59">
        <f>+IFERROR(IF(ISTEXT(GS$5)=FALSE,(INDEX(BCR!$1:$1048576,MATCH('Estadísticas BCR'!GS$5,BCR!$A:$A,0),MATCH('Estadísticas BCR'!$B89,BCR!$1:$1,0))),AVERAGE(GG89:GR89)),"")</f>
        <v>0</v>
      </c>
      <c r="GT89" s="59">
        <f>+IFERROR(IF(ISTEXT(GT$5)=FALSE,(INDEX(BCR!$1:$1048576,MATCH('Estadísticas BCR'!GT$5,BCR!$A:$A,0),MATCH('Estadísticas BCR'!$B89,BCR!$1:$1,0))),AVERAGE(GH89:GS89)),"")</f>
        <v>0</v>
      </c>
      <c r="GU89" s="59">
        <f>+IFERROR(IF(ISTEXT(GU$5)=FALSE,(INDEX(BCR!$1:$1048576,MATCH('Estadísticas BCR'!GU$5,BCR!$A:$A,0),MATCH('Estadísticas BCR'!$B89,BCR!$1:$1,0))),AVERAGE(GI89:GT89)),"")</f>
        <v>0</v>
      </c>
      <c r="GV89" s="59">
        <f>+IFERROR(IF(ISTEXT(GV$5)=FALSE,(INDEX(BCR!$1:$1048576,MATCH('Estadísticas BCR'!GV$5,BCR!$A:$A,0),MATCH('Estadísticas BCR'!$B89,BCR!$1:$1,0))),AVERAGE(GJ89:GU89)),"")</f>
        <v>0</v>
      </c>
      <c r="GW89" s="59">
        <f>+IFERROR(IF(ISTEXT(GW$5)=FALSE,(INDEX(BCR!$1:$1048576,MATCH('Estadísticas BCR'!GW$5,BCR!$A:$A,0),MATCH('Estadísticas BCR'!$B89,BCR!$1:$1,0))),AVERAGE(GK89:GV89)),"")</f>
        <v>0</v>
      </c>
      <c r="GX89" s="59">
        <f>+IFERROR(IF(ISTEXT(GX$5)=FALSE,(INDEX(BCR!$1:$1048576,MATCH('Estadísticas BCR'!GX$5,BCR!$A:$A,0),MATCH('Estadísticas BCR'!$B89,BCR!$1:$1,0))),AVERAGE(GL89:GW89)),"")</f>
        <v>0</v>
      </c>
      <c r="GY89" s="59">
        <f>+IFERROR(IF(ISTEXT(GY$5)=FALSE,(INDEX(BCR!$1:$1048576,MATCH('Estadísticas BCR'!GY$5,BCR!$A:$A,0),MATCH('Estadísticas BCR'!$B89,BCR!$1:$1,0))),AVERAGE(GM89:GX89)),"")</f>
        <v>0</v>
      </c>
      <c r="GZ89" s="59">
        <f>+IFERROR(IF(ISTEXT(GZ$5)=FALSE,(INDEX(BCR!$1:$1048576,MATCH('Estadísticas BCR'!GZ$5,BCR!$A:$A,0),MATCH('Estadísticas BCR'!$B89,BCR!$1:$1,0))),AVERAGE(GN89:GY89)),"")</f>
        <v>0</v>
      </c>
      <c r="HA89" s="59">
        <f>+IFERROR(IF(ISTEXT(HA$5)=FALSE,(INDEX(BCR!$1:$1048576,MATCH('Estadísticas BCR'!HA$5,BCR!$A:$A,0),MATCH('Estadísticas BCR'!$B89,BCR!$1:$1,0))),AVERAGE(GO89:GZ89)),"")</f>
        <v>0</v>
      </c>
      <c r="HB89" s="59">
        <f>+IFERROR(IF(ISTEXT(HB$5)=FALSE,(INDEX(BCR!$1:$1048576,MATCH('Estadísticas BCR'!HB$5,BCR!$A:$A,0),MATCH('Estadísticas BCR'!$B89,BCR!$1:$1,0))),AVERAGE(GP89:HA89)),"")</f>
        <v>0</v>
      </c>
      <c r="HC89" s="60">
        <f>+IFERROR(IF(ISTEXT(HC$5)=FALSE,(INDEX(BCR!$1:$1048576,MATCH('Estadísticas BCR'!HC$5,BCR!$A:$A,0),MATCH('Estadísticas BCR'!$B89,BCR!$1:$1,0))),AVERAGE(GQ89:HB89)),"")</f>
        <v>0</v>
      </c>
      <c r="HD89" s="59">
        <f>+IFERROR(IF(ISTEXT(HD$5)=FALSE,(INDEX(BCR!$1:$1048576,MATCH('Estadísticas BCR'!HD$5,BCR!$A:$A,0),MATCH('Estadísticas BCR'!$B89,BCR!$1:$1,0))),AVERAGE(GR89:HC89)),"")</f>
        <v>0</v>
      </c>
      <c r="HE89" s="59">
        <f>+IFERROR(IF(ISTEXT(HE$5)=FALSE,(INDEX(BCR!$1:$1048576,MATCH('Estadísticas BCR'!HE$5,BCR!$A:$A,0),MATCH('Estadísticas BCR'!$B89,BCR!$1:$1,0))),AVERAGE(GS89:HD89)),"")</f>
        <v>0</v>
      </c>
      <c r="HF89" s="59">
        <f>+IFERROR(IF(ISTEXT(HF$5)=FALSE,(INDEX(BCR!$1:$1048576,MATCH('Estadísticas BCR'!HF$5,BCR!$A:$A,0),MATCH('Estadísticas BCR'!$B89,BCR!$1:$1,0))),AVERAGE(GT89:HE89)),"")</f>
        <v>0</v>
      </c>
      <c r="HG89" s="59">
        <f>+IFERROR(IF(ISTEXT(HG$5)=FALSE,(INDEX(BCR!$1:$1048576,MATCH('Estadísticas BCR'!HG$5,BCR!$A:$A,0),MATCH('Estadísticas BCR'!$B89,BCR!$1:$1,0))),AVERAGE(GU89:HF89)),"")</f>
        <v>0</v>
      </c>
      <c r="HH89" s="59">
        <f>+IFERROR(IF(ISTEXT(HH$5)=FALSE,(INDEX(BCR!$1:$1048576,MATCH('Estadísticas BCR'!HH$5,BCR!$A:$A,0),MATCH('Estadísticas BCR'!$B89,BCR!$1:$1,0))),AVERAGE(GV89:HG89)),"")</f>
        <v>0</v>
      </c>
      <c r="HI89" s="59">
        <f>+IFERROR(IF(ISTEXT(HI$5)=FALSE,(INDEX(BCR!$1:$1048576,MATCH('Estadísticas BCR'!HI$5,BCR!$A:$A,0),MATCH('Estadísticas BCR'!$B89,BCR!$1:$1,0))),AVERAGE(GW89:HH89)),"")</f>
        <v>0</v>
      </c>
      <c r="HJ89" s="59">
        <f>+IFERROR(IF(ISTEXT(HJ$5)=FALSE,(INDEX(BCR!$1:$1048576,MATCH('Estadísticas BCR'!HJ$5,BCR!$A:$A,0),MATCH('Estadísticas BCR'!$B89,BCR!$1:$1,0))),AVERAGE(GX89:HI89)),"")</f>
        <v>0</v>
      </c>
      <c r="HK89" s="59">
        <f>+IFERROR(IF(ISTEXT(HK$5)=FALSE,(INDEX(BCR!$1:$1048576,MATCH('Estadísticas BCR'!HK$5,BCR!$A:$A,0),MATCH('Estadísticas BCR'!$B89,BCR!$1:$1,0))),AVERAGE(GY89:HJ89)),"")</f>
        <v>0</v>
      </c>
      <c r="HL89" s="59">
        <f>+IFERROR(IF(ISTEXT(HL$5)=FALSE,(INDEX(BCR!$1:$1048576,MATCH('Estadísticas BCR'!HL$5,BCR!$A:$A,0),MATCH('Estadísticas BCR'!$B89,BCR!$1:$1,0))),AVERAGE(GZ89:HK89)),"")</f>
        <v>0</v>
      </c>
      <c r="HM89" s="59">
        <f>+IFERROR(IF(ISTEXT(HM$5)=FALSE,(INDEX(BCR!$1:$1048576,MATCH('Estadísticas BCR'!HM$5,BCR!$A:$A,0),MATCH('Estadísticas BCR'!$B89,BCR!$1:$1,0))),AVERAGE(HA89:HL89)),"")</f>
        <v>0</v>
      </c>
      <c r="HN89" s="59">
        <f>+IFERROR(IF(ISTEXT(HN$5)=FALSE,(INDEX(BCR!$1:$1048576,MATCH('Estadísticas BCR'!HN$5,BCR!$A:$A,0),MATCH('Estadísticas BCR'!$B89,BCR!$1:$1,0))),AVERAGE(HB89:HM89)),"")</f>
        <v>0</v>
      </c>
      <c r="HO89" s="59">
        <f>+IFERROR(IF(ISTEXT(HO$5)=FALSE,(INDEX(BCR!$1:$1048576,MATCH('Estadísticas BCR'!HO$5,BCR!$A:$A,0),MATCH('Estadísticas BCR'!$B89,BCR!$1:$1,0))),AVERAGE(HC89:HN89)),"")</f>
        <v>0</v>
      </c>
      <c r="HP89" s="60">
        <f>+IFERROR(IF(ISTEXT(HP$5)=FALSE,(INDEX(BCR!$1:$1048576,MATCH('Estadísticas BCR'!HP$5,BCR!$A:$A,0),MATCH('Estadísticas BCR'!$B89,BCR!$1:$1,0))),AVERAGE(HD89:HO89)),"")</f>
        <v>0</v>
      </c>
      <c r="HQ89" s="59">
        <f>+IFERROR(IF(ISTEXT(HQ$5)=FALSE,(INDEX(BCR!$1:$1048576,MATCH('Estadísticas BCR'!HQ$5,BCR!$A:$A,0),MATCH('Estadísticas BCR'!$B89,BCR!$1:$1,0))),AVERAGE(HE89:HP89)),"")</f>
        <v>0</v>
      </c>
      <c r="HR89" s="59">
        <f>+IFERROR(IF(ISTEXT(HR$5)=FALSE,(INDEX(BCR!$1:$1048576,MATCH('Estadísticas BCR'!HR$5,BCR!$A:$A,0),MATCH('Estadísticas BCR'!$B89,BCR!$1:$1,0))),AVERAGE(HF89:HQ89)),"")</f>
        <v>0</v>
      </c>
      <c r="HS89" s="59">
        <f>+IFERROR(IF(ISTEXT(HS$5)=FALSE,(INDEX(BCR!$1:$1048576,MATCH('Estadísticas BCR'!HS$5,BCR!$A:$A,0),MATCH('Estadísticas BCR'!$B89,BCR!$1:$1,0))),AVERAGE(HG89:HR89)),"")</f>
        <v>0</v>
      </c>
      <c r="HT89" s="59">
        <f>+IFERROR(IF(ISTEXT(HT$5)=FALSE,(INDEX(BCR!$1:$1048576,MATCH('Estadísticas BCR'!HT$5,BCR!$A:$A,0),MATCH('Estadísticas BCR'!$B89,BCR!$1:$1,0))),AVERAGE(HH89:HS89)),"")</f>
        <v>0</v>
      </c>
      <c r="HU89" s="59">
        <f>+IFERROR(IF(ISTEXT(HU$5)=FALSE,(INDEX(BCR!$1:$1048576,MATCH('Estadísticas BCR'!HU$5,BCR!$A:$A,0),MATCH('Estadísticas BCR'!$B89,BCR!$1:$1,0))),AVERAGE(HI89:HT89)),"")</f>
        <v>0</v>
      </c>
      <c r="HV89" s="59">
        <f>+IFERROR(IF(ISTEXT(HV$5)=FALSE,(INDEX(BCR!$1:$1048576,MATCH('Estadísticas BCR'!HV$5,BCR!$A:$A,0),MATCH('Estadísticas BCR'!$B89,BCR!$1:$1,0))),AVERAGE(HJ89:HU89)),"")</f>
        <v>0</v>
      </c>
      <c r="HW89" s="59">
        <f>+IFERROR(IF(ISTEXT(HW$5)=FALSE,(INDEX(BCR!$1:$1048576,MATCH('Estadísticas BCR'!HW$5,BCR!$A:$A,0),MATCH('Estadísticas BCR'!$B89,BCR!$1:$1,0))),AVERAGE(HK89:HV89)),"")</f>
        <v>0</v>
      </c>
      <c r="HX89" s="59">
        <f>+IFERROR(IF(ISTEXT(HX$5)=FALSE,(INDEX(BCR!$1:$1048576,MATCH('Estadísticas BCR'!HX$5,BCR!$A:$A,0),MATCH('Estadísticas BCR'!$B89,BCR!$1:$1,0))),AVERAGE(HL89:HW89)),"")</f>
        <v>0</v>
      </c>
      <c r="HY89" s="59">
        <f>+IFERROR(IF(ISTEXT(HY$5)=FALSE,(INDEX(BCR!$1:$1048576,MATCH('Estadísticas BCR'!HY$5,BCR!$A:$A,0),MATCH('Estadísticas BCR'!$B89,BCR!$1:$1,0))),AVERAGE(HM89:HX89)),"")</f>
        <v>0</v>
      </c>
      <c r="HZ89" s="59">
        <f>+IFERROR(IF(ISTEXT(HZ$5)=FALSE,(INDEX(BCR!$1:$1048576,MATCH('Estadísticas BCR'!HZ$5,BCR!$A:$A,0),MATCH('Estadísticas BCR'!$B89,BCR!$1:$1,0))),AVERAGE(HN89:HY89)),"")</f>
        <v>0</v>
      </c>
      <c r="IA89" s="59">
        <f>+IFERROR(IF(ISTEXT(IA$5)=FALSE,(INDEX(BCR!$1:$1048576,MATCH('Estadísticas BCR'!IA$5,BCR!$A:$A,0),MATCH('Estadísticas BCR'!$B89,BCR!$1:$1,0))),AVERAGE(HO89:HZ89)),"")</f>
        <v>0</v>
      </c>
      <c r="IB89" s="59">
        <f>+IFERROR(IF(ISTEXT(IB$5)=FALSE,(INDEX(BCR!$1:$1048576,MATCH('Estadísticas BCR'!IB$5,BCR!$A:$A,0),MATCH('Estadísticas BCR'!$B89,BCR!$1:$1,0))),AVERAGE(HP89:IA89)),"")</f>
        <v>0</v>
      </c>
      <c r="IC89" s="60">
        <f>+IFERROR(IF(ISTEXT(IC$5)=FALSE,(INDEX(BCR!$1:$1048576,MATCH('Estadísticas BCR'!IC$5,BCR!$A:$A,0),MATCH('Estadísticas BCR'!$B89,BCR!$1:$1,0))),AVERAGE(HQ89:IB89)),"")</f>
        <v>0</v>
      </c>
      <c r="ID89" s="59">
        <f>+IFERROR(IF(ISTEXT(ID$5)=FALSE,(INDEX(BCR!$1:$1048576,MATCH('Estadísticas BCR'!ID$5,BCR!$A:$A,0),MATCH('Estadísticas BCR'!$B89,BCR!$1:$1,0))),AVERAGE(HR89:IC89)),"")</f>
        <v>0</v>
      </c>
      <c r="IE89" s="59">
        <f>+IFERROR(IF(ISTEXT(IE$5)=FALSE,(INDEX(BCR!$1:$1048576,MATCH('Estadísticas BCR'!IE$5,BCR!$A:$A,0),MATCH('Estadísticas BCR'!$B89,BCR!$1:$1,0))),AVERAGE(HS89:ID89)),"")</f>
        <v>0</v>
      </c>
      <c r="IF89" s="59">
        <f>+IFERROR(IF(ISTEXT(IF$5)=FALSE,(INDEX(BCR!$1:$1048576,MATCH('Estadísticas BCR'!IF$5,BCR!$A:$A,0),MATCH('Estadísticas BCR'!$B89,BCR!$1:$1,0))),AVERAGE(HT89:IE89)),"")</f>
        <v>0</v>
      </c>
      <c r="IG89" s="59">
        <f>+IFERROR(IF(ISTEXT(IG$5)=FALSE,(INDEX(BCR!$1:$1048576,MATCH('Estadísticas BCR'!IG$5,BCR!$A:$A,0),MATCH('Estadísticas BCR'!$B89,BCR!$1:$1,0))),AVERAGE(HU89:IF89)),"")</f>
        <v>0</v>
      </c>
      <c r="IH89" s="59">
        <f>+IFERROR(IF(ISTEXT(IH$5)=FALSE,(INDEX(BCR!$1:$1048576,MATCH('Estadísticas BCR'!IH$5,BCR!$A:$A,0),MATCH('Estadísticas BCR'!$B89,BCR!$1:$1,0))),AVERAGE(HV89:IG89)),"")</f>
        <v>0</v>
      </c>
      <c r="II89" s="59">
        <f>+IFERROR(IF(ISTEXT(II$5)=FALSE,(INDEX(BCR!$1:$1048576,MATCH('Estadísticas BCR'!II$5,BCR!$A:$A,0),MATCH('Estadísticas BCR'!$B89,BCR!$1:$1,0))),AVERAGE(HW89:IH89)),"")</f>
        <v>0</v>
      </c>
      <c r="IJ89" s="59">
        <f>+IFERROR(IF(ISTEXT(IJ$5)=FALSE,(INDEX(BCR!$1:$1048576,MATCH('Estadísticas BCR'!IJ$5,BCR!$A:$A,0),MATCH('Estadísticas BCR'!$B89,BCR!$1:$1,0))),AVERAGE(HX89:II89)),"")</f>
        <v>0</v>
      </c>
      <c r="IK89" s="59">
        <f>+IFERROR(IF(ISTEXT(IK$5)=FALSE,(INDEX(BCR!$1:$1048576,MATCH('Estadísticas BCR'!IK$5,BCR!$A:$A,0),MATCH('Estadísticas BCR'!$B89,BCR!$1:$1,0))),AVERAGE(HY89:IJ89)),"")</f>
        <v>0</v>
      </c>
      <c r="IL89" s="59">
        <f>+IFERROR(IF(ISTEXT(IL$5)=FALSE,(INDEX(BCR!$1:$1048576,MATCH('Estadísticas BCR'!IL$5,BCR!$A:$A,0),MATCH('Estadísticas BCR'!$B89,BCR!$1:$1,0))),AVERAGE(HZ89:IK89)),"")</f>
        <v>0</v>
      </c>
      <c r="IM89" s="59">
        <f>+IFERROR(IF(ISTEXT(IM$5)=FALSE,(INDEX(BCR!$1:$1048576,MATCH('Estadísticas BCR'!IM$5,BCR!$A:$A,0),MATCH('Estadísticas BCR'!$B89,BCR!$1:$1,0))),AVERAGE(IA89:IL89)),"")</f>
        <v>0</v>
      </c>
      <c r="IN89" s="59">
        <f>+IFERROR(IF(ISTEXT(IN$5)=FALSE,(INDEX(BCR!$1:$1048576,MATCH('Estadísticas BCR'!IN$5,BCR!$A:$A,0),MATCH('Estadísticas BCR'!$B89,BCR!$1:$1,0))),AVERAGE(IB89:IM89)),"")</f>
        <v>0</v>
      </c>
      <c r="IO89" s="59">
        <f>+IFERROR(IF(ISTEXT(IO$5)=FALSE,(INDEX(BCR!$1:$1048576,MATCH('Estadísticas BCR'!IO$5,BCR!$A:$A,0),MATCH('Estadísticas BCR'!$B89,BCR!$1:$1,0))),AVERAGE(IC89:IN89)),"")</f>
        <v>0</v>
      </c>
      <c r="IP89" s="60">
        <f>+IFERROR(IF(ISTEXT(IP$5)=FALSE,(INDEX(BCR!$1:$1048576,MATCH('Estadísticas BCR'!IP$5,BCR!$A:$A,0),MATCH('Estadísticas BCR'!$B89,BCR!$1:$1,0))),AVERAGE(ID89:IO89)),"")</f>
        <v>0</v>
      </c>
      <c r="IQ89" s="59">
        <f>+IFERROR(IF(ISTEXT(IQ$5)=FALSE,(INDEX(BCR!$1:$1048576,MATCH('Estadísticas BCR'!IQ$5,BCR!$A:$A,0),MATCH('Estadísticas BCR'!$B89,BCR!$1:$1,0))),AVERAGE(IE89:IP89)),"")</f>
        <v>0</v>
      </c>
      <c r="IR89" s="59">
        <f>+IFERROR(IF(ISTEXT(IR$5)=FALSE,(INDEX(BCR!$1:$1048576,MATCH('Estadísticas BCR'!IR$5,BCR!$A:$A,0),MATCH('Estadísticas BCR'!$B89,BCR!$1:$1,0))),AVERAGE(IF89:IQ89)),"")</f>
        <v>0</v>
      </c>
      <c r="IS89" s="59">
        <f>+IFERROR(IF(ISTEXT(IS$5)=FALSE,(INDEX(BCR!$1:$1048576,MATCH('Estadísticas BCR'!IS$5,BCR!$A:$A,0),MATCH('Estadísticas BCR'!$B89,BCR!$1:$1,0))),AVERAGE(IG89:IR89)),"")</f>
        <v>0</v>
      </c>
      <c r="IT89" s="59">
        <f>+IFERROR(IF(ISTEXT(IT$5)=FALSE,(INDEX(BCR!$1:$1048576,MATCH('Estadísticas BCR'!IT$5,BCR!$A:$A,0),MATCH('Estadísticas BCR'!$B89,BCR!$1:$1,0))),AVERAGE(IH89:IS89)),"")</f>
        <v>0</v>
      </c>
      <c r="IU89" s="59">
        <f>+IFERROR(IF(ISTEXT(IU$5)=FALSE,(INDEX(BCR!$1:$1048576,MATCH('Estadísticas BCR'!IU$5,BCR!$A:$A,0),MATCH('Estadísticas BCR'!$B89,BCR!$1:$1,0))),AVERAGE(II89:IT89)),"")</f>
        <v>0</v>
      </c>
      <c r="IV89" s="59">
        <f>+IFERROR(IF(ISTEXT(IV$5)=FALSE,(INDEX(BCR!$1:$1048576,MATCH('Estadísticas BCR'!IV$5,BCR!$A:$A,0),MATCH('Estadísticas BCR'!$B89,BCR!$1:$1,0))),AVERAGE(IJ89:IU89)),"")</f>
        <v>0</v>
      </c>
      <c r="IW89" s="59">
        <f>+IFERROR(IF(ISTEXT(IW$5)=FALSE,(INDEX(BCR!$1:$1048576,MATCH('Estadísticas BCR'!IW$5,BCR!$A:$A,0),MATCH('Estadísticas BCR'!$B89,BCR!$1:$1,0))),AVERAGE(IK89:IV89)),"")</f>
        <v>0</v>
      </c>
      <c r="IX89" s="59">
        <f>+IFERROR(IF(ISTEXT(IX$5)=FALSE,(INDEX(BCR!$1:$1048576,MATCH('Estadísticas BCR'!IX$5,BCR!$A:$A,0),MATCH('Estadísticas BCR'!$B89,BCR!$1:$1,0))),AVERAGE(IL89:IW89)),"")</f>
        <v>0</v>
      </c>
      <c r="IY89" s="59">
        <f>+IFERROR(IF(ISTEXT(IY$5)=FALSE,(INDEX(BCR!$1:$1048576,MATCH('Estadísticas BCR'!IY$5,BCR!$A:$A,0),MATCH('Estadísticas BCR'!$B89,BCR!$1:$1,0))),AVERAGE(IM89:IX89)),"")</f>
        <v>0</v>
      </c>
      <c r="IZ89" s="59">
        <f>+IFERROR(IF(ISTEXT(IZ$5)=FALSE,(INDEX(BCR!$1:$1048576,MATCH('Estadísticas BCR'!IZ$5,BCR!$A:$A,0),MATCH('Estadísticas BCR'!$B89,BCR!$1:$1,0))),AVERAGE(IN89:IY89)),"")</f>
        <v>0</v>
      </c>
      <c r="JA89" s="59">
        <f>+IFERROR(IF(ISTEXT(JA$5)=FALSE,(INDEX(BCR!$1:$1048576,MATCH('Estadísticas BCR'!JA$5,BCR!$A:$A,0),MATCH('Estadísticas BCR'!$B89,BCR!$1:$1,0))),AVERAGE(IO89:IZ89)),"")</f>
        <v>0</v>
      </c>
      <c r="JB89" s="59">
        <f>+IFERROR(IF(ISTEXT(JB$5)=FALSE,(INDEX(BCR!$1:$1048576,MATCH('Estadísticas BCR'!JB$5,BCR!$A:$A,0),MATCH('Estadísticas BCR'!$B89,BCR!$1:$1,0))),AVERAGE(IP89:JA89)),"")</f>
        <v>0</v>
      </c>
      <c r="JC89" s="60">
        <f>+IFERROR(IF(ISTEXT(JC$5)=FALSE,(INDEX(BCR!$1:$1048576,MATCH('Estadísticas BCR'!JC$5,BCR!$A:$A,0),MATCH('Estadísticas BCR'!$B89,BCR!$1:$1,0))),AVERAGE(IQ89:JB89)),"")</f>
        <v>0</v>
      </c>
      <c r="JD89" s="59">
        <f>+IFERROR(IF(ISTEXT(JD$5)=FALSE,(INDEX(BCR!$1:$1048576,MATCH('Estadísticas BCR'!JD$5,BCR!$A:$A,0),MATCH('Estadísticas BCR'!$B89,BCR!$1:$1,0))),AVERAGE(IR89:JC89)),"")</f>
        <v>0</v>
      </c>
      <c r="JE89" s="59">
        <f>+IFERROR(IF(ISTEXT(JE$5)=FALSE,(INDEX(BCR!$1:$1048576,MATCH('Estadísticas BCR'!JE$5,BCR!$A:$A,0),MATCH('Estadísticas BCR'!$B89,BCR!$1:$1,0))),AVERAGE(IS89:JD89)),"")</f>
        <v>0</v>
      </c>
      <c r="JF89" s="59">
        <f>+IFERROR(IF(ISTEXT(JF$5)=FALSE,(INDEX(BCR!$1:$1048576,MATCH('Estadísticas BCR'!JF$5,BCR!$A:$A,0),MATCH('Estadísticas BCR'!$B89,BCR!$1:$1,0))),AVERAGE(IT89:JE89)),"")</f>
        <v>0</v>
      </c>
      <c r="JG89" s="59">
        <f>+IFERROR(IF(ISTEXT(JG$5)=FALSE,(INDEX(BCR!$1:$1048576,MATCH('Estadísticas BCR'!JG$5,BCR!$A:$A,0),MATCH('Estadísticas BCR'!$B89,BCR!$1:$1,0))),AVERAGE(IU89:JF89)),"")</f>
        <v>0</v>
      </c>
      <c r="JH89" s="59">
        <f>+IFERROR(IF(ISTEXT(JH$5)=FALSE,(INDEX(BCR!$1:$1048576,MATCH('Estadísticas BCR'!JH$5,BCR!$A:$A,0),MATCH('Estadísticas BCR'!$B89,BCR!$1:$1,0))),AVERAGE(IV89:JG89)),"")</f>
        <v>0</v>
      </c>
      <c r="JI89" s="59">
        <f>+IFERROR(IF(ISTEXT(JI$5)=FALSE,(INDEX(BCR!$1:$1048576,MATCH('Estadísticas BCR'!JI$5,BCR!$A:$A,0),MATCH('Estadísticas BCR'!$B89,BCR!$1:$1,0))),AVERAGE(IW89:JH89)),"")</f>
        <v>0</v>
      </c>
      <c r="JJ89" s="59">
        <f>+IFERROR(IF(ISTEXT(JJ$5)=FALSE,(INDEX(BCR!$1:$1048576,MATCH('Estadísticas BCR'!JJ$5,BCR!$A:$A,0),MATCH('Estadísticas BCR'!$B89,BCR!$1:$1,0))),AVERAGE(IX89:JI89)),"")</f>
        <v>0</v>
      </c>
      <c r="JK89" s="59">
        <f>+IFERROR(IF(ISTEXT(JK$5)=FALSE,(INDEX(BCR!$1:$1048576,MATCH('Estadísticas BCR'!JK$5,BCR!$A:$A,0),MATCH('Estadísticas BCR'!$B89,BCR!$1:$1,0))),AVERAGE(IY89:JJ89)),"")</f>
        <v>0</v>
      </c>
      <c r="JL89" s="59">
        <f>+IFERROR(IF(ISTEXT(JL$5)=FALSE,(INDEX(BCR!$1:$1048576,MATCH('Estadísticas BCR'!JL$5,BCR!$A:$A,0),MATCH('Estadísticas BCR'!$B89,BCR!$1:$1,0))),AVERAGE(IZ89:JK89)),"")</f>
        <v>0</v>
      </c>
      <c r="JM89" s="59">
        <f>+IFERROR(IF(ISTEXT(JM$5)=FALSE,(INDEX(BCR!$1:$1048576,MATCH('Estadísticas BCR'!JM$5,BCR!$A:$A,0),MATCH('Estadísticas BCR'!$B89,BCR!$1:$1,0))),AVERAGE(JA89:JL89)),"")</f>
        <v>73.275862068965495</v>
      </c>
      <c r="JN89" s="59">
        <f>+IFERROR(IF(ISTEXT(JN$5)=FALSE,(INDEX(BCR!$1:$1048576,MATCH('Estadísticas BCR'!JN$5,BCR!$A:$A,0),MATCH('Estadísticas BCR'!$B89,BCR!$1:$1,0))),AVERAGE(JB89:JM89)),"")</f>
        <v>75.949367088607602</v>
      </c>
      <c r="JO89" s="59">
        <f>+IFERROR(IF(ISTEXT(JO$5)=FALSE,(INDEX(BCR!$1:$1048576,MATCH('Estadísticas BCR'!JO$5,BCR!$A:$A,0),MATCH('Estadísticas BCR'!$B89,BCR!$1:$1,0))),AVERAGE(JC89:JN89)),"")</f>
        <v>64.788732394366207</v>
      </c>
      <c r="JP89" s="60">
        <f>+IFERROR(IF(ISTEXT(JP$5)=FALSE,(INDEX(BCR!$1:$1048576,MATCH('Estadísticas BCR'!JP$5,BCR!$A:$A,0),MATCH('Estadísticas BCR'!$B89,BCR!$1:$1,0))),AVERAGE(JD89:JO89)),"")</f>
        <v>17.834496795994941</v>
      </c>
      <c r="JQ89" s="59">
        <f>+IFERROR(IF(ISTEXT(JQ$5)=FALSE,(INDEX(BCR!$1:$1048576,MATCH('Estadísticas BCR'!JQ$5,BCR!$A:$A,0),MATCH('Estadísticas BCR'!$B89,BCR!$1:$1,0))),AVERAGE(JE89:JP89)),"")</f>
        <v>55</v>
      </c>
      <c r="JR89" s="59">
        <f>+IFERROR(IF(ISTEXT(JR$5)=FALSE,(INDEX(BCR!$1:$1048576,MATCH('Estadísticas BCR'!JR$5,BCR!$A:$A,0),MATCH('Estadísticas BCR'!$B89,BCR!$1:$1,0))),AVERAGE(JF89:JQ89)),"")</f>
        <v>54.3010752688172</v>
      </c>
      <c r="JS89" s="59">
        <f>+IFERROR(IF(ISTEXT(JS$5)=FALSE,(INDEX(BCR!$1:$1048576,MATCH('Estadísticas BCR'!JS$5,BCR!$A:$A,0),MATCH('Estadísticas BCR'!$B89,BCR!$1:$1,0))),AVERAGE(JG89:JR89)),"")</f>
        <v>67.073170731707293</v>
      </c>
      <c r="JT89" s="59">
        <f>+IFERROR(IF(ISTEXT(JT$5)=FALSE,(INDEX(BCR!$1:$1048576,MATCH('Estadísticas BCR'!JT$5,BCR!$A:$A,0),MATCH('Estadísticas BCR'!$B89,BCR!$1:$1,0))),AVERAGE(JH89:JS89)),"")</f>
        <v>51.190476190476197</v>
      </c>
      <c r="JU89" s="59">
        <f>+IFERROR(IF(ISTEXT(JU$5)=FALSE,(INDEX(BCR!$1:$1048576,MATCH('Estadísticas BCR'!JU$5,BCR!$A:$A,0),MATCH('Estadísticas BCR'!$B89,BCR!$1:$1,0))),AVERAGE(JI89:JT89)),"")</f>
        <v>64.197530864197503</v>
      </c>
      <c r="JV89" s="59">
        <f>+IFERROR(IF(ISTEXT(JV$5)=FALSE,(INDEX(BCR!$1:$1048576,MATCH('Estadísticas BCR'!JV$5,BCR!$A:$A,0),MATCH('Estadísticas BCR'!$B89,BCR!$1:$1,0))),AVERAGE(JJ89:JU89)),"")</f>
        <v>47.368421052631597</v>
      </c>
      <c r="JW89" s="59">
        <f>+IFERROR(IF(ISTEXT(JW$5)=FALSE,(INDEX(BCR!$1:$1048576,MATCH('Estadísticas BCR'!JW$5,BCR!$A:$A,0),MATCH('Estadísticas BCR'!$B89,BCR!$1:$1,0))),AVERAGE(JK89:JV89)),"")</f>
        <v>58.227848101265799</v>
      </c>
      <c r="JX89" s="59">
        <f>+IFERROR(IF(ISTEXT(JX$5)=FALSE,(INDEX(BCR!$1:$1048576,MATCH('Estadísticas BCR'!JX$5,BCR!$A:$A,0),MATCH('Estadísticas BCR'!$B89,BCR!$1:$1,0))),AVERAGE(JL89:JW89)),"")</f>
        <v>52.702702702702702</v>
      </c>
      <c r="JY89" s="59">
        <f>+IFERROR(IF(ISTEXT(JY$5)=FALSE,(INDEX(BCR!$1:$1048576,MATCH('Estadísticas BCR'!JY$5,BCR!$A:$A,0),MATCH('Estadísticas BCR'!$B89,BCR!$1:$1,0))),AVERAGE(JM89:JX89)),"")</f>
        <v>50.6410256410256</v>
      </c>
      <c r="JZ89" s="59">
        <f>+IFERROR(IF(ISTEXT(JZ$5)=FALSE,(INDEX(BCR!$1:$1048576,MATCH('Estadísticas BCR'!JZ$5,BCR!$A:$A,0),MATCH('Estadísticas BCR'!$B89,BCR!$1:$1,0))),AVERAGE(JN89:JY89)),"")</f>
        <v>52.34375</v>
      </c>
      <c r="KA89" s="59">
        <f>+IFERROR(IF(ISTEXT(KA$5)=FALSE,(INDEX(BCR!$1:$1048576,MATCH('Estadísticas BCR'!KA$5,BCR!$A:$A,0),MATCH('Estadísticas BCR'!$B89,BCR!$1:$1,0))),AVERAGE(JO89:JZ89)),"")</f>
        <v>58.75</v>
      </c>
      <c r="KB89" s="59">
        <f>+IFERROR(IF(ISTEXT(KB$5)=FALSE,(INDEX(BCR!$1:$1048576,MATCH('Estadísticas BCR'!KB$5,BCR!$A:$A,0),MATCH('Estadísticas BCR'!$B89,BCR!$1:$1,0))),AVERAGE(JP89:KA89)),"")</f>
        <v>54.6666666666667</v>
      </c>
      <c r="KC89" s="60">
        <f>+IFERROR(IF(ISTEXT(KC$5)=FALSE,(INDEX(BCR!$1:$1048576,MATCH('Estadísticas BCR'!KC$5,BCR!$A:$A,0),MATCH('Estadísticas BCR'!$B89,BCR!$1:$1,0))),AVERAGE(JQ89:KB89)),"")</f>
        <v>55.538555601624218</v>
      </c>
      <c r="KD89" s="59">
        <f>+IFERROR(IF(ISTEXT(KD$5)=FALSE,(INDEX(BCR!$1:$1048576,MATCH('Estadísticas BCR'!KD$5,BCR!$A:$A,0),MATCH('Estadísticas BCR'!$B89,BCR!$1:$1,0))),AVERAGE(JR89:KC89)),"")</f>
        <v>61.1111111111111</v>
      </c>
      <c r="KE89" s="59">
        <f>+IFERROR(IF(ISTEXT(KE$5)=FALSE,(INDEX(BCR!$1:$1048576,MATCH('Estadísticas BCR'!KE$5,BCR!$A:$A,0),MATCH('Estadísticas BCR'!$B89,BCR!$1:$1,0))),AVERAGE(JS89:KD89)),"")</f>
        <v>63</v>
      </c>
      <c r="KF89" s="59">
        <f>+IFERROR(IF(ISTEXT(KF$5)=FALSE,(INDEX(BCR!$1:$1048576,MATCH('Estadísticas BCR'!KF$5,BCR!$A:$A,0),MATCH('Estadísticas BCR'!$B89,BCR!$1:$1,0))),AVERAGE(JT89:KE89)),"")</f>
        <v>59.090909090909101</v>
      </c>
      <c r="KG89" s="59">
        <f>+IFERROR(IF(ISTEXT(KG$5)=FALSE,(INDEX(BCR!$1:$1048576,MATCH('Estadísticas BCR'!KG$5,BCR!$A:$A,0),MATCH('Estadísticas BCR'!$B89,BCR!$1:$1,0))),AVERAGE(JU89:KF89)),"")</f>
        <v>55.376344086021497</v>
      </c>
      <c r="KH89" s="59">
        <f>+IFERROR(IF(ISTEXT(KH$5)=FALSE,(INDEX(BCR!$1:$1048576,MATCH('Estadísticas BCR'!KH$5,BCR!$A:$A,0),MATCH('Estadísticas BCR'!$B89,BCR!$1:$1,0))),AVERAGE(JV89:KG89)),"")</f>
        <v>56.185567010309299</v>
      </c>
      <c r="KI89" s="59">
        <f>+IFERROR(IF(ISTEXT(KI$5)=FALSE,(INDEX(BCR!$1:$1048576,MATCH('Estadísticas BCR'!KI$5,BCR!$A:$A,0),MATCH('Estadísticas BCR'!$B89,BCR!$1:$1,0))),AVERAGE(JW89:KH89)),"")</f>
        <v>50</v>
      </c>
      <c r="KJ89" s="59">
        <f>+IFERROR(IF(ISTEXT(KJ$5)=FALSE,(INDEX(BCR!$1:$1048576,MATCH('Estadísticas BCR'!KJ$5,BCR!$A:$A,0),MATCH('Estadísticas BCR'!$B89,BCR!$1:$1,0))),AVERAGE(JX89:KI89)),"")</f>
        <v>56.914893617021299</v>
      </c>
      <c r="KK89" s="59">
        <f>+IFERROR(IF(ISTEXT(KK$5)=FALSE,(INDEX(BCR!$1:$1048576,MATCH('Estadísticas BCR'!KK$5,BCR!$A:$A,0),MATCH('Estadísticas BCR'!$B89,BCR!$1:$1,0))),AVERAGE(JY89:KJ89)),"")</f>
        <v>52.5</v>
      </c>
      <c r="KL89" s="59">
        <f>+IFERROR(IF(ISTEXT(KL$5)=FALSE,(INDEX(BCR!$1:$1048576,MATCH('Estadísticas BCR'!KL$5,BCR!$A:$A,0),MATCH('Estadísticas BCR'!$B89,BCR!$1:$1,0))),AVERAGE(JZ89:KK89)),"")</f>
        <v>61.637931034482797</v>
      </c>
      <c r="KM89" s="59">
        <f>+IFERROR(IF(ISTEXT(KM$5)=FALSE,(INDEX(BCR!$1:$1048576,MATCH('Estadísticas BCR'!KM$5,BCR!$A:$A,0),MATCH('Estadísticas BCR'!$B89,BCR!$1:$1,0))),AVERAGE(KA89:KL89)),"")</f>
        <v>56.390977443609003</v>
      </c>
      <c r="KN89" s="59">
        <f>+IFERROR(IF(ISTEXT(KN$5)=FALSE,(INDEX(BCR!$1:$1048576,MATCH('Estadísticas BCR'!KN$5,BCR!$A:$A,0),MATCH('Estadísticas BCR'!$B89,BCR!$1:$1,0))),AVERAGE(KB89:KM89)),"")</f>
        <v>58</v>
      </c>
      <c r="KO89" s="59">
        <f>+IFERROR(IF(ISTEXT(KO$5)=FALSE,(INDEX(BCR!$1:$1048576,MATCH('Estadísticas BCR'!KO$5,BCR!$A:$A,0),MATCH('Estadísticas BCR'!$B89,BCR!$1:$1,0))),AVERAGE(KC89:KN89)),"")</f>
        <v>58.152173913043498</v>
      </c>
      <c r="KP89" s="60">
        <f>+IFERROR(IF(ISTEXT(KP$5)=FALSE,(INDEX(BCR!$1:$1048576,MATCH('Estadísticas BCR'!KP$5,BCR!$A:$A,0),MATCH('Estadísticas BCR'!$B89,BCR!$1:$1,0))),AVERAGE(KD89:KO89)),"")</f>
        <v>57.363325608875634</v>
      </c>
      <c r="KQ89" s="59">
        <f>+IFERROR(IF(ISTEXT(KQ$5)=FALSE,(INDEX(BCR!$1:$1048576,MATCH('Estadísticas BCR'!KQ$5,BCR!$A:$A,0),MATCH('Estadísticas BCR'!$B89,BCR!$1:$1,0))),AVERAGE(KE89:KP89)),"")</f>
        <v>47</v>
      </c>
      <c r="KR89" s="59">
        <f>+IFERROR(IF(ISTEXT(KR$5)=FALSE,(INDEX(BCR!$1:$1048576,MATCH('Estadísticas BCR'!KR$5,BCR!$A:$A,0),MATCH('Estadísticas BCR'!$B89,BCR!$1:$1,0))),AVERAGE(KF89:KQ89)),"")</f>
        <v>56.611570247933898</v>
      </c>
      <c r="KS89" s="59">
        <f>+IFERROR(IF(ISTEXT(KS$5)=FALSE,(INDEX(BCR!$1:$1048576,MATCH('Estadísticas BCR'!KS$5,BCR!$A:$A,0),MATCH('Estadísticas BCR'!$B89,BCR!$1:$1,0))),AVERAGE(KG89:KR89)),"")</f>
        <v>62.053571428571402</v>
      </c>
      <c r="KT89" s="59">
        <f>+IFERROR(IF(ISTEXT(KT$5)=FALSE,(INDEX(BCR!$1:$1048576,MATCH('Estadísticas BCR'!KT$5,BCR!$A:$A,0),MATCH('Estadísticas BCR'!$B89,BCR!$1:$1,0))),AVERAGE(KH89:KS89)),"")</f>
        <v>62.359550561797697</v>
      </c>
      <c r="KU89" s="59">
        <f>+IFERROR(IF(ISTEXT(KU$5)=FALSE,(INDEX(BCR!$1:$1048576,MATCH('Estadísticas BCR'!KU$5,BCR!$A:$A,0),MATCH('Estadísticas BCR'!$B89,BCR!$1:$1,0))),AVERAGE(KI89:KT89)),"")</f>
        <v>61.983471074380198</v>
      </c>
      <c r="KV89" s="59">
        <f>+IFERROR(IF(ISTEXT(KV$5)=FALSE,(INDEX(BCR!$1:$1048576,MATCH('Estadísticas BCR'!KV$5,BCR!$A:$A,0),MATCH('Estadísticas BCR'!$B89,BCR!$1:$1,0))),AVERAGE(KJ89:KU89)),"")</f>
        <v>63.025210084033603</v>
      </c>
      <c r="KW89" s="59">
        <f>+IFERROR(IF(ISTEXT(KW$5)=FALSE,(INDEX(BCR!$1:$1048576,MATCH('Estadísticas BCR'!KW$5,BCR!$A:$A,0),MATCH('Estadísticas BCR'!$B89,BCR!$1:$1,0))),AVERAGE(KK89:KV89)),"")</f>
        <v>63.043478260869598</v>
      </c>
      <c r="KX89" s="59">
        <f>+IFERROR(IF(ISTEXT(KX$5)=FALSE,(INDEX(BCR!$1:$1048576,MATCH('Estadísticas BCR'!KX$5,BCR!$A:$A,0),MATCH('Estadísticas BCR'!$B89,BCR!$1:$1,0))),AVERAGE(KL89:KW89)),"")</f>
        <v>61.6</v>
      </c>
      <c r="KY89" s="59">
        <f>+IFERROR(IF(ISTEXT(KY$5)=FALSE,(INDEX(BCR!$1:$1048576,MATCH('Estadísticas BCR'!KY$5,BCR!$A:$A,0),MATCH('Estadísticas BCR'!$B89,BCR!$1:$1,0))),AVERAGE(KM89:KX89)),"")</f>
        <v>61.682242990654203</v>
      </c>
      <c r="KZ89" s="59">
        <f>+IFERROR(IF(ISTEXT(KZ$5)=FALSE,(INDEX(BCR!$1:$1048576,MATCH('Estadísticas BCR'!KZ$5,BCR!$A:$A,0),MATCH('Estadísticas BCR'!$B89,BCR!$1:$1,0))),AVERAGE(KN89:KY89)),"")</f>
        <v>58.928571428571402</v>
      </c>
      <c r="LA89" s="59">
        <f>+IFERROR(IF(ISTEXT(LA$5)=FALSE,(INDEX(BCR!$1:$1048576,MATCH('Estadísticas BCR'!LA$5,BCR!$A:$A,0),MATCH('Estadísticas BCR'!$B89,BCR!$1:$1,0))),AVERAGE(KO89:KZ89)),"")</f>
        <v>66.6666666666667</v>
      </c>
      <c r="LB89" s="59">
        <f>+IFERROR(IF(ISTEXT(LB$5)=FALSE,(INDEX(BCR!$1:$1048576,MATCH('Estadísticas BCR'!LB$5,BCR!$A:$A,0),MATCH('Estadísticas BCR'!$B89,BCR!$1:$1,0))),AVERAGE(KP89:LA89)),"")</f>
        <v>52.922077922077897</v>
      </c>
      <c r="LC89" s="60">
        <f>+IFERROR(IF(ISTEXT(LC$5)=FALSE,(INDEX(BCR!$1:$1048576,MATCH('Estadísticas BCR'!LC$5,BCR!$A:$A,0),MATCH('Estadísticas BCR'!$B89,BCR!$1:$1,0))),AVERAGE(KQ89:LB89)),"")</f>
        <v>59.823034222129728</v>
      </c>
      <c r="LD89" s="59">
        <f>+IFERROR(IF(ISTEXT(LD$5)=FALSE,(INDEX(BCR!$1:$1048576,MATCH('Estadísticas BCR'!LD$5,BCR!$A:$A,0),MATCH('Estadísticas BCR'!$B89,BCR!$1:$1,0))),AVERAGE(KR89:LC89)),"")</f>
        <v>63.821138211382099</v>
      </c>
      <c r="LE89" s="59">
        <f>+IFERROR(IF(ISTEXT(LE$5)=FALSE,(INDEX(BCR!$1:$1048576,MATCH('Estadísticas BCR'!LE$5,BCR!$A:$A,0),MATCH('Estadísticas BCR'!$B89,BCR!$1:$1,0))),AVERAGE(KS89:LD89)),"")</f>
        <v>64.634146341463406</v>
      </c>
      <c r="LF89" s="59">
        <f>+IFERROR(IF(ISTEXT(LF$5)=FALSE,(INDEX(BCR!$1:$1048576,MATCH('Estadísticas BCR'!LF$5,BCR!$A:$A,0),MATCH('Estadísticas BCR'!$B89,BCR!$1:$1,0))),AVERAGE(KT89:LE89)),"")</f>
        <v>70.642201834862405</v>
      </c>
      <c r="LG89" s="59">
        <f>+IFERROR(IF(ISTEXT(LG$5)=FALSE,(INDEX(BCR!$1:$1048576,MATCH('Estadísticas BCR'!LG$5,BCR!$A:$A,0),MATCH('Estadísticas BCR'!$B89,BCR!$1:$1,0))),AVERAGE(KU89:LF89)),"")</f>
        <v>71.848739495798299</v>
      </c>
      <c r="LH89" s="59">
        <f>+IFERROR(IF(ISTEXT(LH$5)=FALSE,(INDEX(BCR!$1:$1048576,MATCH('Estadísticas BCR'!LH$5,BCR!$A:$A,0),MATCH('Estadísticas BCR'!$B89,BCR!$1:$1,0))),AVERAGE(KV89:LG89)),"")</f>
        <v>64.285714285714306</v>
      </c>
      <c r="LI89" s="59">
        <f>+IFERROR(IF(ISTEXT(LI$5)=FALSE,(INDEX(BCR!$1:$1048576,MATCH('Estadísticas BCR'!LI$5,BCR!$A:$A,0),MATCH('Estadísticas BCR'!$B89,BCR!$1:$1,0))),AVERAGE(KW89:LH89)),"")</f>
        <v>71.904761904761898</v>
      </c>
      <c r="LJ89" s="59">
        <f>+IFERROR(IF(ISTEXT(LJ$5)=FALSE,(INDEX(BCR!$1:$1048576,MATCH('Estadísticas BCR'!LJ$5,BCR!$A:$A,0),MATCH('Estadísticas BCR'!$B89,BCR!$1:$1,0))),AVERAGE(KX89:LI89)),"")</f>
        <v>65.094339622641499</v>
      </c>
      <c r="LK89" s="59">
        <f>+IFERROR(IF(ISTEXT(LK$5)=FALSE,(INDEX(BCR!$1:$1048576,MATCH('Estadísticas BCR'!LK$5,BCR!$A:$A,0),MATCH('Estadísticas BCR'!$B89,BCR!$1:$1,0))),AVERAGE(KY89:LJ89)),"")</f>
        <v>68.0555555555556</v>
      </c>
      <c r="LL89" s="59">
        <f>+IFERROR(IF(ISTEXT(LL$5)=FALSE,(INDEX(BCR!$1:$1048576,MATCH('Estadísticas BCR'!LL$5,BCR!$A:$A,0),MATCH('Estadísticas BCR'!$B89,BCR!$1:$1,0))),AVERAGE(KZ89:LK89)),"")</f>
        <v>60.747663551401899</v>
      </c>
      <c r="LM89" s="59">
        <f>+IFERROR(IF(ISTEXT(LM$5)=FALSE,(INDEX(BCR!$1:$1048576,MATCH('Estadísticas BCR'!LM$5,BCR!$A:$A,0),MATCH('Estadísticas BCR'!$B89,BCR!$1:$1,0))),AVERAGE(LA89:LL89)),"")</f>
        <v>61.4678899082569</v>
      </c>
      <c r="LN89" s="59">
        <f>+IFERROR(IF(ISTEXT(LN$5)=FALSE,(INDEX(BCR!$1:$1048576,MATCH('Estadísticas BCR'!LN$5,BCR!$A:$A,0),MATCH('Estadísticas BCR'!$B89,BCR!$1:$1,0))),AVERAGE(LB89:LM89)),"")</f>
        <v>64.414414414414395</v>
      </c>
      <c r="LO89" s="59">
        <f>+IFERROR(IF(ISTEXT(LO$5)=FALSE,(INDEX(BCR!$1:$1048576,MATCH('Estadísticas BCR'!LO$5,BCR!$A:$A,0),MATCH('Estadísticas BCR'!$B89,BCR!$1:$1,0))),AVERAGE(LC89:LN89)),"")</f>
        <v>63.157894736842103</v>
      </c>
      <c r="LP89" s="60">
        <f>+IFERROR(IF(ISTEXT(LP$5)=FALSE,(INDEX(BCR!$1:$1048576,MATCH('Estadísticas BCR'!LP$5,BCR!$A:$A,0),MATCH('Estadísticas BCR'!$B89,BCR!$1:$1,0))),AVERAGE(LD89:LO89)),"")</f>
        <v>65.839538321924564</v>
      </c>
      <c r="LQ89" s="59">
        <f>+IFERROR(IF(ISTEXT(LQ$5)=FALSE,(INDEX(BCR!$1:$1048576,MATCH('Estadísticas BCR'!LQ$5,BCR!$A:$A,0),MATCH('Estadísticas BCR'!$B89,BCR!$1:$1,0))),AVERAGE(LE89:LP89)),"")</f>
        <v>69.298245614035096</v>
      </c>
      <c r="LR89" s="59">
        <f>+IFERROR(IF(ISTEXT(LR$5)=FALSE,(INDEX(BCR!$1:$1048576,MATCH('Estadísticas BCR'!LR$5,BCR!$A:$A,0),MATCH('Estadísticas BCR'!$B89,BCR!$1:$1,0))),AVERAGE(LF89:LQ89)),"")</f>
        <v>72.8070175438597</v>
      </c>
      <c r="LS89" s="59">
        <f>+IFERROR(IF(ISTEXT(LS$5)=FALSE,(INDEX(BCR!$1:$1048576,MATCH('Estadísticas BCR'!LS$5,BCR!$A:$A,0),MATCH('Estadísticas BCR'!$B89,BCR!$1:$1,0))),AVERAGE(LG89:LR89)),"")</f>
        <v>71.875</v>
      </c>
      <c r="LT89" s="59">
        <f>+IFERROR(IF(ISTEXT(LT$5)=FALSE,(INDEX(BCR!$1:$1048576,MATCH('Estadísticas BCR'!LT$5,BCR!$A:$A,0),MATCH('Estadísticas BCR'!$B89,BCR!$1:$1,0))),AVERAGE(LH89:LS89)),"")</f>
        <v>66.826923076923094</v>
      </c>
      <c r="LU89" s="59">
        <f>+IFERROR(IF(ISTEXT(LU$5)=FALSE,(INDEX(BCR!$1:$1048576,MATCH('Estadísticas BCR'!LU$5,BCR!$A:$A,0),MATCH('Estadísticas BCR'!$B89,BCR!$1:$1,0))),AVERAGE(LI89:LT89)),"")</f>
        <v>66.6666666666667</v>
      </c>
      <c r="LV89" s="59">
        <f>+IFERROR(IF(ISTEXT(LV$5)=FALSE,(INDEX(BCR!$1:$1048576,MATCH('Estadísticas BCR'!LV$5,BCR!$A:$A,0),MATCH('Estadísticas BCR'!$B89,BCR!$1:$1,0))),AVERAGE(LJ89:LU89)),"")</f>
        <v>63.524590163934398</v>
      </c>
      <c r="LW89" s="59">
        <f>+IFERROR(IF(ISTEXT(LW$5)=FALSE,(INDEX(BCR!$1:$1048576,MATCH('Estadísticas BCR'!LW$5,BCR!$A:$A,0),MATCH('Estadísticas BCR'!$B89,BCR!$1:$1,0))),AVERAGE(LK89:LV89)),"")</f>
        <v>67.788461538461505</v>
      </c>
      <c r="LX89" s="59">
        <f>+IFERROR(IF(ISTEXT(LX$5)=FALSE,(INDEX(BCR!$1:$1048576,MATCH('Estadísticas BCR'!LX$5,BCR!$A:$A,0),MATCH('Estadísticas BCR'!$B89,BCR!$1:$1,0))),AVERAGE(LL89:LW89)),"")</f>
        <v>64.705882352941202</v>
      </c>
      <c r="LY89" s="59">
        <f>+IFERROR(IF(ISTEXT(LY$5)=FALSE,(INDEX(BCR!$1:$1048576,MATCH('Estadísticas BCR'!LY$5,BCR!$A:$A,0),MATCH('Estadísticas BCR'!$B89,BCR!$1:$1,0))),AVERAGE(LM89:LX89)),"")</f>
        <v>64.462809917355401</v>
      </c>
      <c r="LZ89" s="59">
        <f>+IFERROR(IF(ISTEXT(LZ$5)=FALSE,(INDEX(BCR!$1:$1048576,MATCH('Estadísticas BCR'!LZ$5,BCR!$A:$A,0),MATCH('Estadísticas BCR'!$B89,BCR!$1:$1,0))),AVERAGE(LN89:LY89)),"")</f>
        <v>62.389380530973398</v>
      </c>
      <c r="MA89" s="59">
        <f>+IFERROR(IF(ISTEXT(MA$5)=FALSE,(INDEX(BCR!$1:$1048576,MATCH('Estadísticas BCR'!MA$5,BCR!$A:$A,0),MATCH('Estadísticas BCR'!$B89,BCR!$1:$1,0))),AVERAGE(LO89:LZ89)),"")</f>
        <v>60.7843137254902</v>
      </c>
      <c r="MB89" s="59">
        <f>+IFERROR(IF(ISTEXT(MB$5)=FALSE,(INDEX(BCR!$1:$1048576,MATCH('Estadísticas BCR'!MB$5,BCR!$A:$A,0),MATCH('Estadísticas BCR'!$B89,BCR!$1:$1,0))),AVERAGE(LP89:MA89)),"")</f>
        <v>65.350877192982495</v>
      </c>
      <c r="MC89" s="60">
        <f>+IFERROR(IF(ISTEXT(MC$5)=FALSE,(INDEX(BCR!$1:$1048576,MATCH('Estadísticas BCR'!MC$5,BCR!$A:$A,0),MATCH('Estadísticas BCR'!$B89,BCR!$1:$1,0))),AVERAGE(LQ89:MB89)),"")</f>
        <v>66.373347360301921</v>
      </c>
      <c r="MD89" s="59">
        <f>+IFERROR(IF(ISTEXT(MD$5)=FALSE,(INDEX(BCR!$1:$1048576,MATCH('Estadísticas BCR'!MD$5,BCR!$A:$A,0),MATCH('Estadísticas BCR'!$B89,BCR!$1:$1,0))),AVERAGE(LR89:MC89)),"")</f>
        <v>65.546218487394995</v>
      </c>
      <c r="ME89" s="59">
        <f>+IFERROR(IF(ISTEXT(ME$5)=FALSE,(INDEX(BCR!$1:$1048576,MATCH('Estadísticas BCR'!ME$5,BCR!$A:$A,0),MATCH('Estadísticas BCR'!$B89,BCR!$1:$1,0))),AVERAGE(LS89:MD89)),"")</f>
        <v>68.067226890756302</v>
      </c>
      <c r="MF89" s="59">
        <f>+IFERROR(IF(ISTEXT(MF$5)=FALSE,(INDEX(BCR!$1:$1048576,MATCH('Estadísticas BCR'!MF$5,BCR!$A:$A,0),MATCH('Estadísticas BCR'!$B89,BCR!$1:$1,0))),AVERAGE(LT89:ME89)),"")</f>
        <v>61.382113821138198</v>
      </c>
      <c r="MG89" s="59" t="str">
        <f>+IFERROR(IF(ISTEXT(MG$5)=FALSE,(INDEX(BCR!$1:$1048576,MATCH('Estadísticas BCR'!MG$5,BCR!$A:$A,0),MATCH('Estadísticas BCR'!$B89,BCR!$1:$1,0))),AVERAGE(LU89:MF89)),"")</f>
        <v/>
      </c>
      <c r="MH89" s="59" t="str">
        <f>+IFERROR(IF(ISTEXT(MH$5)=FALSE,(INDEX(BCR!$1:$1048576,MATCH('Estadísticas BCR'!MH$5,BCR!$A:$A,0),MATCH('Estadísticas BCR'!$B89,BCR!$1:$1,0))),AVERAGE(LV89:MG89)),"")</f>
        <v/>
      </c>
      <c r="MI89" s="59" t="str">
        <f>+IFERROR(IF(ISTEXT(MI$5)=FALSE,(INDEX(BCR!$1:$1048576,MATCH('Estadísticas BCR'!MI$5,BCR!$A:$A,0),MATCH('Estadísticas BCR'!$B89,BCR!$1:$1,0))),AVERAGE(LW89:MH89)),"")</f>
        <v/>
      </c>
      <c r="MJ89" s="59" t="str">
        <f>+IFERROR(IF(ISTEXT(MJ$5)=FALSE,(INDEX(BCR!$1:$1048576,MATCH('Estadísticas BCR'!MJ$5,BCR!$A:$A,0),MATCH('Estadísticas BCR'!$B89,BCR!$1:$1,0))),AVERAGE(LX89:MI89)),"")</f>
        <v/>
      </c>
      <c r="MK89" s="59" t="str">
        <f>+IFERROR(IF(ISTEXT(MK$5)=FALSE,(INDEX(BCR!$1:$1048576,MATCH('Estadísticas BCR'!MK$5,BCR!$A:$A,0),MATCH('Estadísticas BCR'!$B89,BCR!$1:$1,0))),AVERAGE(LY89:MJ89)),"")</f>
        <v/>
      </c>
      <c r="ML89" s="59" t="str">
        <f>+IFERROR(IF(ISTEXT(ML$5)=FALSE,(INDEX(BCR!$1:$1048576,MATCH('Estadísticas BCR'!ML$5,BCR!$A:$A,0),MATCH('Estadísticas BCR'!$B89,BCR!$1:$1,0))),AVERAGE(LZ89:MK89)),"")</f>
        <v/>
      </c>
      <c r="MM89" s="59" t="str">
        <f>+IFERROR(IF(ISTEXT(MM$5)=FALSE,(INDEX(BCR!$1:$1048576,MATCH('Estadísticas BCR'!MM$5,BCR!$A:$A,0),MATCH('Estadísticas BCR'!$B89,BCR!$1:$1,0))),AVERAGE(MA89:ML89)),"")</f>
        <v/>
      </c>
      <c r="MN89" s="59" t="str">
        <f>+IFERROR(IF(ISTEXT(MN$5)=FALSE,(INDEX(BCR!$1:$1048576,MATCH('Estadísticas BCR'!MN$5,BCR!$A:$A,0),MATCH('Estadísticas BCR'!$B89,BCR!$1:$1,0))),AVERAGE(MB89:MM89)),"")</f>
        <v/>
      </c>
      <c r="MO89" s="59" t="str">
        <f>+IFERROR(IF(ISTEXT(MO$5)=FALSE,(INDEX(BCR!$1:$1048576,MATCH('Estadísticas BCR'!MO$5,BCR!$A:$A,0),MATCH('Estadísticas BCR'!$B89,BCR!$1:$1,0))),AVERAGE(MC89:MN89)),"")</f>
        <v/>
      </c>
      <c r="MP89" s="60">
        <f>+IFERROR(IF(ISTEXT(MP$5)=FALSE,(INDEX(BCR!$1:$1048576,MATCH('Estadísticas BCR'!MP$5,BCR!$A:$A,0),MATCH('Estadísticas BCR'!$B89,BCR!$1:$1,0))),AVERAGE(MD89:MO89)),"")</f>
        <v>64.998519733096501</v>
      </c>
    </row>
    <row r="90" spans="1:354" outlineLevel="1">
      <c r="B90" s="9" t="s">
        <v>935</v>
      </c>
      <c r="C90" s="126" t="s">
        <v>921</v>
      </c>
      <c r="D90" s="104">
        <f>+IFERROR(IF(ISTEXT(D$5)=FALSE,(INDEX(BCR!$1:$1048576,MATCH('Estadísticas BCR'!D$5,BCR!$A:$A,0),MATCH('Estadísticas BCR'!$B90,BCR!$1:$1,0))),AVERAGE(#REF!)),"")</f>
        <v>0</v>
      </c>
      <c r="E90" s="104">
        <f>+IFERROR(IF(ISTEXT(E$5)=FALSE,(INDEX(BCR!$1:$1048576,MATCH('Estadísticas BCR'!E$5,BCR!$A:$A,0),MATCH('Estadísticas BCR'!$B90,BCR!$1:$1,0))),AVERAGE(#REF!)),"")</f>
        <v>0</v>
      </c>
      <c r="F90" s="104">
        <f>+IFERROR(IF(ISTEXT(F$5)=FALSE,(INDEX(BCR!$1:$1048576,MATCH('Estadísticas BCR'!F$5,BCR!$A:$A,0),MATCH('Estadísticas BCR'!$B90,BCR!$1:$1,0))),AVERAGE(#REF!)),"")</f>
        <v>0</v>
      </c>
      <c r="G90" s="104" t="str">
        <f>+IFERROR(IF(ISTEXT(G$5)=FALSE,(INDEX(BCR!$1:$1048576,MATCH('Estadísticas BCR'!G$5,BCR!$A:$A,0),MATCH('Estadísticas BCR'!$B90,BCR!$1:$1,0))),AVERAGE(#REF!)),"")</f>
        <v/>
      </c>
      <c r="H90" s="104">
        <f>+IFERROR(IF(ISTEXT(H$5)=FALSE,(INDEX(BCR!$1:$1048576,MATCH('Estadísticas BCR'!H$5,BCR!$A:$A,0),MATCH('Estadísticas BCR'!$B90,BCR!$1:$1,0))),AVERAGE(#REF!)),"")</f>
        <v>0</v>
      </c>
      <c r="I90" s="104">
        <f>+IFERROR(IF(ISTEXT(I$5)=FALSE,(INDEX(BCR!$1:$1048576,MATCH('Estadísticas BCR'!I$5,BCR!$A:$A,0),MATCH('Estadísticas BCR'!$B90,BCR!$1:$1,0))),AVERAGE(#REF!)),"")</f>
        <v>0</v>
      </c>
      <c r="J90" s="104">
        <f>+IFERROR(IF(ISTEXT(J$5)=FALSE,(INDEX(BCR!$1:$1048576,MATCH('Estadísticas BCR'!J$5,BCR!$A:$A,0),MATCH('Estadísticas BCR'!$B90,BCR!$1:$1,0))),AVERAGE(#REF!)),"")</f>
        <v>0</v>
      </c>
      <c r="K90" s="104">
        <f>+IFERROR(IF(ISTEXT(K$5)=FALSE,(INDEX(BCR!$1:$1048576,MATCH('Estadísticas BCR'!K$5,BCR!$A:$A,0),MATCH('Estadísticas BCR'!$B90,BCR!$1:$1,0))),AVERAGE(#REF!)),"")</f>
        <v>0</v>
      </c>
      <c r="L90" s="104">
        <f>+IFERROR(IF(ISTEXT(L$5)=FALSE,(INDEX(BCR!$1:$1048576,MATCH('Estadísticas BCR'!L$5,BCR!$A:$A,0),MATCH('Estadísticas BCR'!$B90,BCR!$1:$1,0))),AVERAGE(#REF!)),"")</f>
        <v>0</v>
      </c>
      <c r="M90" s="104">
        <f>+IFERROR(IF(ISTEXT(M$5)=FALSE,(INDEX(BCR!$1:$1048576,MATCH('Estadísticas BCR'!M$5,BCR!$A:$A,0),MATCH('Estadísticas BCR'!$B90,BCR!$1:$1,0))),AVERAGE(#REF!)),"")</f>
        <v>0</v>
      </c>
      <c r="N90" s="104">
        <f>+IFERROR(IF(ISTEXT(N$5)=FALSE,(INDEX(BCR!$1:$1048576,MATCH('Estadísticas BCR'!N$5,BCR!$A:$A,0),MATCH('Estadísticas BCR'!$B90,BCR!$1:$1,0))),AVERAGE(#REF!)),"")</f>
        <v>0</v>
      </c>
      <c r="O90" s="104">
        <f>+IFERROR(IF(ISTEXT(O$5)=FALSE,(INDEX(BCR!$1:$1048576,MATCH('Estadísticas BCR'!O$5,BCR!$A:$A,0),MATCH('Estadísticas BCR'!$B90,BCR!$1:$1,0))),AVERAGE(#REF!)),"")</f>
        <v>0</v>
      </c>
      <c r="P90" s="60">
        <f>+IFERROR(IF(ISTEXT(P$5)=FALSE,(INDEX(BCR!$1:$1048576,MATCH('Estadísticas BCR'!P$5,BCR!$A:$A,0),MATCH('Estadísticas BCR'!$B90,BCR!$1:$1,0))),AVERAGE(D90:O90)),"")</f>
        <v>0</v>
      </c>
      <c r="Q90" s="104">
        <f>+IFERROR(IF(ISTEXT(Q$5)=FALSE,(INDEX(BCR!$1:$1048576,MATCH('Estadísticas BCR'!Q$5,BCR!$A:$A,0),MATCH('Estadísticas BCR'!$B90,BCR!$1:$1,0))),AVERAGE(#REF!)),"")</f>
        <v>0</v>
      </c>
      <c r="R90" s="104">
        <f>+IFERROR(IF(ISTEXT(R$5)=FALSE,(INDEX(BCR!$1:$1048576,MATCH('Estadísticas BCR'!R$5,BCR!$A:$A,0),MATCH('Estadísticas BCR'!$B90,BCR!$1:$1,0))),AVERAGE(#REF!)),"")</f>
        <v>0</v>
      </c>
      <c r="S90" s="104">
        <f>+IFERROR(IF(ISTEXT(S$5)=FALSE,(INDEX(BCR!$1:$1048576,MATCH('Estadísticas BCR'!S$5,BCR!$A:$A,0),MATCH('Estadísticas BCR'!$B90,BCR!$1:$1,0))),AVERAGE(#REF!)),"")</f>
        <v>0</v>
      </c>
      <c r="T90" s="104">
        <f>+IFERROR(IF(ISTEXT(T$5)=FALSE,(INDEX(BCR!$1:$1048576,MATCH('Estadísticas BCR'!T$5,BCR!$A:$A,0),MATCH('Estadísticas BCR'!$B90,BCR!$1:$1,0))),AVERAGE(#REF!)),"")</f>
        <v>0</v>
      </c>
      <c r="U90" s="104">
        <f>+IFERROR(IF(ISTEXT(U$5)=FALSE,(INDEX(BCR!$1:$1048576,MATCH('Estadísticas BCR'!U$5,BCR!$A:$A,0),MATCH('Estadísticas BCR'!$B90,BCR!$1:$1,0))),AVERAGE(#REF!)),"")</f>
        <v>0</v>
      </c>
      <c r="V90" s="104">
        <f>+IFERROR(IF(ISTEXT(V$5)=FALSE,(INDEX(BCR!$1:$1048576,MATCH('Estadísticas BCR'!V$5,BCR!$A:$A,0),MATCH('Estadísticas BCR'!$B90,BCR!$1:$1,0))),AVERAGE(#REF!)),"")</f>
        <v>0</v>
      </c>
      <c r="W90" s="104">
        <f>+IFERROR(IF(ISTEXT(W$5)=FALSE,(INDEX(BCR!$1:$1048576,MATCH('Estadísticas BCR'!W$5,BCR!$A:$A,0),MATCH('Estadísticas BCR'!$B90,BCR!$1:$1,0))),AVERAGE(#REF!)),"")</f>
        <v>0</v>
      </c>
      <c r="X90" s="104">
        <f>+IFERROR(IF(ISTEXT(X$5)=FALSE,(INDEX(BCR!$1:$1048576,MATCH('Estadísticas BCR'!X$5,BCR!$A:$A,0),MATCH('Estadísticas BCR'!$B90,BCR!$1:$1,0))),AVERAGE(#REF!)),"")</f>
        <v>0</v>
      </c>
      <c r="Y90" s="104">
        <f>+IFERROR(IF(ISTEXT(Y$5)=FALSE,(INDEX(BCR!$1:$1048576,MATCH('Estadísticas BCR'!Y$5,BCR!$A:$A,0),MATCH('Estadísticas BCR'!$B90,BCR!$1:$1,0))),AVERAGE(#REF!)),"")</f>
        <v>0</v>
      </c>
      <c r="Z90" s="104">
        <f>+IFERROR(IF(ISTEXT(Z$5)=FALSE,(INDEX(BCR!$1:$1048576,MATCH('Estadísticas BCR'!Z$5,BCR!$A:$A,0),MATCH('Estadísticas BCR'!$B90,BCR!$1:$1,0))),AVERAGE(#REF!)),"")</f>
        <v>0</v>
      </c>
      <c r="AA90" s="104">
        <f>+IFERROR(IF(ISTEXT(AA$5)=FALSE,(INDEX(BCR!$1:$1048576,MATCH('Estadísticas BCR'!AA$5,BCR!$A:$A,0),MATCH('Estadísticas BCR'!$B90,BCR!$1:$1,0))),AVERAGE(#REF!)),"")</f>
        <v>0</v>
      </c>
      <c r="AB90" s="104">
        <f>+IFERROR(IF(ISTEXT(AB$5)=FALSE,(INDEX(BCR!$1:$1048576,MATCH('Estadísticas BCR'!AB$5,BCR!$A:$A,0),MATCH('Estadísticas BCR'!$B90,BCR!$1:$1,0))),AVERAGE(#REF!)),"")</f>
        <v>0</v>
      </c>
      <c r="AC90" s="60">
        <f>+IFERROR(IF(ISTEXT(AC$5)=FALSE,(INDEX(BCR!$1:$1048576,MATCH('Estadísticas BCR'!AC$5,BCR!$A:$A,0),MATCH('Estadísticas BCR'!$B90,BCR!$1:$1,0))),AVERAGE(Q90:AB90)),"")</f>
        <v>0</v>
      </c>
      <c r="AD90" s="59">
        <f>+IFERROR(IF(ISTEXT(AD$5)=FALSE,(INDEX(BCR!$1:$1048576,MATCH('Estadísticas BCR'!AD$5,BCR!$A:$A,0),MATCH('Estadísticas BCR'!$B90,BCR!$1:$1,0))),AVERAGE(#REF!)),"")</f>
        <v>0</v>
      </c>
      <c r="AE90" s="59">
        <f>+IFERROR(IF(ISTEXT(AE$5)=FALSE,(INDEX(BCR!$1:$1048576,MATCH('Estadísticas BCR'!AE$5,BCR!$A:$A,0),MATCH('Estadísticas BCR'!$B90,BCR!$1:$1,0))),AVERAGE(#REF!)),"")</f>
        <v>0</v>
      </c>
      <c r="AF90" s="59">
        <f>+IFERROR(IF(ISTEXT(AF$5)=FALSE,(INDEX(BCR!$1:$1048576,MATCH('Estadísticas BCR'!AF$5,BCR!$A:$A,0),MATCH('Estadísticas BCR'!$B90,BCR!$1:$1,0))),AVERAGE(#REF!)),"")</f>
        <v>0</v>
      </c>
      <c r="AG90" s="59">
        <f>+IFERROR(IF(ISTEXT(AG$5)=FALSE,(INDEX(BCR!$1:$1048576,MATCH('Estadísticas BCR'!AG$5,BCR!$A:$A,0),MATCH('Estadísticas BCR'!$B90,BCR!$1:$1,0))),AVERAGE(#REF!)),"")</f>
        <v>0</v>
      </c>
      <c r="AH90" s="59">
        <f>+IFERROR(IF(ISTEXT(AH$5)=FALSE,(INDEX(BCR!$1:$1048576,MATCH('Estadísticas BCR'!AH$5,BCR!$A:$A,0),MATCH('Estadísticas BCR'!$B90,BCR!$1:$1,0))),AVERAGE(#REF!)),"")</f>
        <v>0</v>
      </c>
      <c r="AI90" s="59">
        <f>+IFERROR(IF(ISTEXT(AI$5)=FALSE,(INDEX(BCR!$1:$1048576,MATCH('Estadísticas BCR'!AI$5,BCR!$A:$A,0),MATCH('Estadísticas BCR'!$B90,BCR!$1:$1,0))),AVERAGE(#REF!)),"")</f>
        <v>0</v>
      </c>
      <c r="AJ90" s="59">
        <f>+IFERROR(IF(ISTEXT(AJ$5)=FALSE,(INDEX(BCR!$1:$1048576,MATCH('Estadísticas BCR'!AJ$5,BCR!$A:$A,0),MATCH('Estadísticas BCR'!$B90,BCR!$1:$1,0))),AVERAGE(#REF!)),"")</f>
        <v>0</v>
      </c>
      <c r="AK90" s="59">
        <f>+IFERROR(IF(ISTEXT(AK$5)=FALSE,(INDEX(BCR!$1:$1048576,MATCH('Estadísticas BCR'!AK$5,BCR!$A:$A,0),MATCH('Estadísticas BCR'!$B90,BCR!$1:$1,0))),AVERAGE(#REF!)),"")</f>
        <v>0</v>
      </c>
      <c r="AL90" s="59">
        <f>+IFERROR(IF(ISTEXT(AL$5)=FALSE,(INDEX(BCR!$1:$1048576,MATCH('Estadísticas BCR'!AL$5,BCR!$A:$A,0),MATCH('Estadísticas BCR'!$B90,BCR!$1:$1,0))),AVERAGE(#REF!)),"")</f>
        <v>0</v>
      </c>
      <c r="AM90" s="59">
        <f>+IFERROR(IF(ISTEXT(AM$5)=FALSE,(INDEX(BCR!$1:$1048576,MATCH('Estadísticas BCR'!AM$5,BCR!$A:$A,0),MATCH('Estadísticas BCR'!$B90,BCR!$1:$1,0))),AVERAGE(#REF!)),"")</f>
        <v>0</v>
      </c>
      <c r="AN90" s="59">
        <f>+IFERROR(IF(ISTEXT(AN$5)=FALSE,(INDEX(BCR!$1:$1048576,MATCH('Estadísticas BCR'!AN$5,BCR!$A:$A,0),MATCH('Estadísticas BCR'!$B90,BCR!$1:$1,0))),AVERAGE(#REF!)),"")</f>
        <v>0</v>
      </c>
      <c r="AO90" s="59">
        <f>+IFERROR(IF(ISTEXT(AO$5)=FALSE,(INDEX(BCR!$1:$1048576,MATCH('Estadísticas BCR'!AO$5,BCR!$A:$A,0),MATCH('Estadísticas BCR'!$B90,BCR!$1:$1,0))),AVERAGE(#REF!)),"")</f>
        <v>0</v>
      </c>
      <c r="AP90" s="60">
        <f>+IFERROR(IF(ISTEXT(AP$5)=FALSE,(INDEX(BCR!$1:$1048576,MATCH('Estadísticas BCR'!AP$5,BCR!$A:$A,0),MATCH('Estadísticas BCR'!$B90,BCR!$1:$1,0))),AVERAGE(AD90:AO90)),"")</f>
        <v>0</v>
      </c>
      <c r="AQ90" s="59">
        <f>+IFERROR(IF(ISTEXT(AQ$5)=FALSE,(INDEX(BCR!$1:$1048576,MATCH('Estadísticas BCR'!AQ$5,BCR!$A:$A,0),MATCH('Estadísticas BCR'!$B90,BCR!$1:$1,0))),AVERAGE(#REF!)),"")</f>
        <v>0</v>
      </c>
      <c r="AR90" s="59">
        <f>+IFERROR(IF(ISTEXT(AR$5)=FALSE,(INDEX(BCR!$1:$1048576,MATCH('Estadísticas BCR'!AR$5,BCR!$A:$A,0),MATCH('Estadísticas BCR'!$B90,BCR!$1:$1,0))),AVERAGE(#REF!)),"")</f>
        <v>0</v>
      </c>
      <c r="AS90" s="59">
        <f>+IFERROR(IF(ISTEXT(AS$5)=FALSE,(INDEX(BCR!$1:$1048576,MATCH('Estadísticas BCR'!AS$5,BCR!$A:$A,0),MATCH('Estadísticas BCR'!$B90,BCR!$1:$1,0))),AVERAGE(#REF!)),"")</f>
        <v>0</v>
      </c>
      <c r="AT90" s="59">
        <f>+IFERROR(IF(ISTEXT(AT$5)=FALSE,(INDEX(BCR!$1:$1048576,MATCH('Estadísticas BCR'!AT$5,BCR!$A:$A,0),MATCH('Estadísticas BCR'!$B90,BCR!$1:$1,0))),AVERAGE(#REF!)),"")</f>
        <v>0</v>
      </c>
      <c r="AU90" s="59">
        <f>+IFERROR(IF(ISTEXT(AU$5)=FALSE,(INDEX(BCR!$1:$1048576,MATCH('Estadísticas BCR'!AU$5,BCR!$A:$A,0),MATCH('Estadísticas BCR'!$B90,BCR!$1:$1,0))),AVERAGE(#REF!)),"")</f>
        <v>0</v>
      </c>
      <c r="AV90" s="59">
        <f>+IFERROR(IF(ISTEXT(AV$5)=FALSE,(INDEX(BCR!$1:$1048576,MATCH('Estadísticas BCR'!AV$5,BCR!$A:$A,0),MATCH('Estadísticas BCR'!$B90,BCR!$1:$1,0))),AVERAGE(#REF!)),"")</f>
        <v>0</v>
      </c>
      <c r="AW90" s="59">
        <f>+IFERROR(IF(ISTEXT(AW$5)=FALSE,(INDEX(BCR!$1:$1048576,MATCH('Estadísticas BCR'!AW$5,BCR!$A:$A,0),MATCH('Estadísticas BCR'!$B90,BCR!$1:$1,0))),AVERAGE(#REF!)),"")</f>
        <v>0</v>
      </c>
      <c r="AX90" s="59">
        <f>+IFERROR(IF(ISTEXT(AX$5)=FALSE,(INDEX(BCR!$1:$1048576,MATCH('Estadísticas BCR'!AX$5,BCR!$A:$A,0),MATCH('Estadísticas BCR'!$B90,BCR!$1:$1,0))),AVERAGE(#REF!)),"")</f>
        <v>0</v>
      </c>
      <c r="AY90" s="59">
        <f>+IFERROR(IF(ISTEXT(AY$5)=FALSE,(INDEX(BCR!$1:$1048576,MATCH('Estadísticas BCR'!AY$5,BCR!$A:$A,0),MATCH('Estadísticas BCR'!$B90,BCR!$1:$1,0))),AVERAGE(#REF!)),"")</f>
        <v>0</v>
      </c>
      <c r="AZ90" s="59">
        <f>+IFERROR(IF(ISTEXT(AZ$5)=FALSE,(INDEX(BCR!$1:$1048576,MATCH('Estadísticas BCR'!AZ$5,BCR!$A:$A,0),MATCH('Estadísticas BCR'!$B90,BCR!$1:$1,0))),AVERAGE(#REF!)),"")</f>
        <v>0</v>
      </c>
      <c r="BA90" s="59">
        <f>+IFERROR(IF(ISTEXT(BA$5)=FALSE,(INDEX(BCR!$1:$1048576,MATCH('Estadísticas BCR'!BA$5,BCR!$A:$A,0),MATCH('Estadísticas BCR'!$B90,BCR!$1:$1,0))),AVERAGE(#REF!)),"")</f>
        <v>0</v>
      </c>
      <c r="BB90" s="59">
        <f>+IFERROR(IF(ISTEXT(BB$5)=FALSE,(INDEX(BCR!$1:$1048576,MATCH('Estadísticas BCR'!BB$5,BCR!$A:$A,0),MATCH('Estadísticas BCR'!$B90,BCR!$1:$1,0))),AVERAGE(#REF!)),"")</f>
        <v>0</v>
      </c>
      <c r="BC90" s="60">
        <f>+IFERROR(IF(ISTEXT(BC$5)=FALSE,(INDEX(BCR!$1:$1048576,MATCH('Estadísticas BCR'!BC$5,BCR!$A:$A,0),MATCH('Estadísticas BCR'!$B90,BCR!$1:$1,0))),AVERAGE(AQ90:BB90)),"")</f>
        <v>0</v>
      </c>
      <c r="BD90" s="59">
        <f>+IFERROR(IF(ISTEXT(BD$5)=FALSE,(INDEX(BCR!$1:$1048576,MATCH('Estadísticas BCR'!BD$5,BCR!$A:$A,0),MATCH('Estadísticas BCR'!$B90,BCR!$1:$1,0))),AVERAGE(#REF!)),"")</f>
        <v>0</v>
      </c>
      <c r="BE90" s="59">
        <f>+IFERROR(IF(ISTEXT(BE$5)=FALSE,(INDEX(BCR!$1:$1048576,MATCH('Estadísticas BCR'!BE$5,BCR!$A:$A,0),MATCH('Estadísticas BCR'!$B90,BCR!$1:$1,0))),AVERAGE(#REF!)),"")</f>
        <v>0</v>
      </c>
      <c r="BF90" s="59">
        <f>+IFERROR(IF(ISTEXT(BF$5)=FALSE,(INDEX(BCR!$1:$1048576,MATCH('Estadísticas BCR'!BF$5,BCR!$A:$A,0),MATCH('Estadísticas BCR'!$B90,BCR!$1:$1,0))),AVERAGE(#REF!)),"")</f>
        <v>0</v>
      </c>
      <c r="BG90" s="59">
        <f>+IFERROR(IF(ISTEXT(BG$5)=FALSE,(INDEX(BCR!$1:$1048576,MATCH('Estadísticas BCR'!BG$5,BCR!$A:$A,0),MATCH('Estadísticas BCR'!$B90,BCR!$1:$1,0))),AVERAGE(#REF!)),"")</f>
        <v>0</v>
      </c>
      <c r="BH90" s="59">
        <f>+IFERROR(IF(ISTEXT(BH$5)=FALSE,(INDEX(BCR!$1:$1048576,MATCH('Estadísticas BCR'!BH$5,BCR!$A:$A,0),MATCH('Estadísticas BCR'!$B90,BCR!$1:$1,0))),AVERAGE(#REF!)),"")</f>
        <v>0</v>
      </c>
      <c r="BI90" s="59">
        <f>+IFERROR(IF(ISTEXT(BI$5)=FALSE,(INDEX(BCR!$1:$1048576,MATCH('Estadísticas BCR'!BI$5,BCR!$A:$A,0),MATCH('Estadísticas BCR'!$B90,BCR!$1:$1,0))),AVERAGE(#REF!)),"")</f>
        <v>0</v>
      </c>
      <c r="BJ90" s="59">
        <f>+IFERROR(IF(ISTEXT(BJ$5)=FALSE,(INDEX(BCR!$1:$1048576,MATCH('Estadísticas BCR'!BJ$5,BCR!$A:$A,0),MATCH('Estadísticas BCR'!$B90,BCR!$1:$1,0))),AVERAGE(#REF!)),"")</f>
        <v>0</v>
      </c>
      <c r="BK90" s="59">
        <f>+IFERROR(IF(ISTEXT(BK$5)=FALSE,(INDEX(BCR!$1:$1048576,MATCH('Estadísticas BCR'!BK$5,BCR!$A:$A,0),MATCH('Estadísticas BCR'!$B90,BCR!$1:$1,0))),AVERAGE(#REF!)),"")</f>
        <v>0</v>
      </c>
      <c r="BL90" s="59">
        <f>+IFERROR(IF(ISTEXT(BL$5)=FALSE,(INDEX(BCR!$1:$1048576,MATCH('Estadísticas BCR'!BL$5,BCR!$A:$A,0),MATCH('Estadísticas BCR'!$B90,BCR!$1:$1,0))),AVERAGE(#REF!)),"")</f>
        <v>0</v>
      </c>
      <c r="BM90" s="59">
        <f>+IFERROR(IF(ISTEXT(BM$5)=FALSE,(INDEX(BCR!$1:$1048576,MATCH('Estadísticas BCR'!BM$5,BCR!$A:$A,0),MATCH('Estadísticas BCR'!$B90,BCR!$1:$1,0))),AVERAGE(#REF!)),"")</f>
        <v>0</v>
      </c>
      <c r="BN90" s="59">
        <f>+IFERROR(IF(ISTEXT(BN$5)=FALSE,(INDEX(BCR!$1:$1048576,MATCH('Estadísticas BCR'!BN$5,BCR!$A:$A,0),MATCH('Estadísticas BCR'!$B90,BCR!$1:$1,0))),AVERAGE(#REF!)),"")</f>
        <v>0</v>
      </c>
      <c r="BO90" s="59">
        <f>+IFERROR(IF(ISTEXT(BO$5)=FALSE,(INDEX(BCR!$1:$1048576,MATCH('Estadísticas BCR'!BO$5,BCR!$A:$A,0),MATCH('Estadísticas BCR'!$B90,BCR!$1:$1,0))),AVERAGE(#REF!)),"")</f>
        <v>0</v>
      </c>
      <c r="BP90" s="60">
        <f>+IFERROR(IF(ISTEXT(BP$5)=FALSE,(INDEX(BCR!$1:$1048576,MATCH('Estadísticas BCR'!BP$5,BCR!$A:$A,0),MATCH('Estadísticas BCR'!$B90,BCR!$1:$1,0))),AVERAGE(BD90:BO90)),"")</f>
        <v>0</v>
      </c>
      <c r="BQ90" s="59">
        <f>+IFERROR(IF(ISTEXT(BQ$5)=FALSE,(INDEX(BCR!$1:$1048576,MATCH('Estadísticas BCR'!BQ$5,BCR!$A:$A,0),MATCH('Estadísticas BCR'!$B90,BCR!$1:$1,0))),AVERAGE(#REF!)),"")</f>
        <v>0</v>
      </c>
      <c r="BR90" s="59">
        <f>+IFERROR(IF(ISTEXT(BR$5)=FALSE,(INDEX(BCR!$1:$1048576,MATCH('Estadísticas BCR'!BR$5,BCR!$A:$A,0),MATCH('Estadísticas BCR'!$B90,BCR!$1:$1,0))),AVERAGE(#REF!)),"")</f>
        <v>0</v>
      </c>
      <c r="BS90" s="59">
        <f>+IFERROR(IF(ISTEXT(BS$5)=FALSE,(INDEX(BCR!$1:$1048576,MATCH('Estadísticas BCR'!BS$5,BCR!$A:$A,0),MATCH('Estadísticas BCR'!$B90,BCR!$1:$1,0))),AVERAGE(#REF!)),"")</f>
        <v>0</v>
      </c>
      <c r="BT90" s="59">
        <f>+IFERROR(IF(ISTEXT(BT$5)=FALSE,(INDEX(BCR!$1:$1048576,MATCH('Estadísticas BCR'!BT$5,BCR!$A:$A,0),MATCH('Estadísticas BCR'!$B90,BCR!$1:$1,0))),AVERAGE(#REF!)),"")</f>
        <v>0</v>
      </c>
      <c r="BU90" s="59">
        <f>+IFERROR(IF(ISTEXT(BU$5)=FALSE,(INDEX(BCR!$1:$1048576,MATCH('Estadísticas BCR'!BU$5,BCR!$A:$A,0),MATCH('Estadísticas BCR'!$B90,BCR!$1:$1,0))),AVERAGE(#REF!)),"")</f>
        <v>0</v>
      </c>
      <c r="BV90" s="59">
        <f>+IFERROR(IF(ISTEXT(BV$5)=FALSE,(INDEX(BCR!$1:$1048576,MATCH('Estadísticas BCR'!BV$5,BCR!$A:$A,0),MATCH('Estadísticas BCR'!$B90,BCR!$1:$1,0))),AVERAGE(#REF!)),"")</f>
        <v>0</v>
      </c>
      <c r="BW90" s="59">
        <f>+IFERROR(IF(ISTEXT(BW$5)=FALSE,(INDEX(BCR!$1:$1048576,MATCH('Estadísticas BCR'!BW$5,BCR!$A:$A,0),MATCH('Estadísticas BCR'!$B90,BCR!$1:$1,0))),AVERAGE(#REF!)),"")</f>
        <v>0</v>
      </c>
      <c r="BX90" s="59">
        <f>+IFERROR(IF(ISTEXT(BX$5)=FALSE,(INDEX(BCR!$1:$1048576,MATCH('Estadísticas BCR'!BX$5,BCR!$A:$A,0),MATCH('Estadísticas BCR'!$B90,BCR!$1:$1,0))),AVERAGE(#REF!)),"")</f>
        <v>0</v>
      </c>
      <c r="BY90" s="59">
        <f>+IFERROR(IF(ISTEXT(BY$5)=FALSE,(INDEX(BCR!$1:$1048576,MATCH('Estadísticas BCR'!BY$5,BCR!$A:$A,0),MATCH('Estadísticas BCR'!$B90,BCR!$1:$1,0))),AVERAGE(#REF!)),"")</f>
        <v>0</v>
      </c>
      <c r="BZ90" s="59">
        <f>+IFERROR(IF(ISTEXT(BZ$5)=FALSE,(INDEX(BCR!$1:$1048576,MATCH('Estadísticas BCR'!BZ$5,BCR!$A:$A,0),MATCH('Estadísticas BCR'!$B90,BCR!$1:$1,0))),AVERAGE(#REF!)),"")</f>
        <v>0</v>
      </c>
      <c r="CA90" s="59">
        <f>+IFERROR(IF(ISTEXT(CA$5)=FALSE,(INDEX(BCR!$1:$1048576,MATCH('Estadísticas BCR'!CA$5,BCR!$A:$A,0),MATCH('Estadísticas BCR'!$B90,BCR!$1:$1,0))),AVERAGE(#REF!)),"")</f>
        <v>0</v>
      </c>
      <c r="CB90" s="59">
        <f>+IFERROR(IF(ISTEXT(CB$5)=FALSE,(INDEX(BCR!$1:$1048576,MATCH('Estadísticas BCR'!CB$5,BCR!$A:$A,0),MATCH('Estadísticas BCR'!$B90,BCR!$1:$1,0))),AVERAGE(#REF!)),"")</f>
        <v>0</v>
      </c>
      <c r="CC90" s="60">
        <f>+IFERROR(IF(ISTEXT(CC$5)=FALSE,(INDEX(BCR!$1:$1048576,MATCH('Estadísticas BCR'!CC$5,BCR!$A:$A,0),MATCH('Estadísticas BCR'!$B90,BCR!$1:$1,0))),AVERAGE(BQ90:CB90)),"")</f>
        <v>0</v>
      </c>
      <c r="CD90" s="59">
        <f>+IFERROR(IF(ISTEXT(CD$5)=FALSE,(INDEX(BCR!$1:$1048576,MATCH('Estadísticas BCR'!CD$5,BCR!$A:$A,0),MATCH('Estadísticas BCR'!$B90,BCR!$1:$1,0))),AVERAGE(#REF!)),"")</f>
        <v>0</v>
      </c>
      <c r="CE90" s="59">
        <f>+IFERROR(IF(ISTEXT(CE$5)=FALSE,(INDEX(BCR!$1:$1048576,MATCH('Estadísticas BCR'!CE$5,BCR!$A:$A,0),MATCH('Estadísticas BCR'!$B90,BCR!$1:$1,0))),AVERAGE(#REF!)),"")</f>
        <v>0</v>
      </c>
      <c r="CF90" s="59">
        <f>+IFERROR(IF(ISTEXT(CF$5)=FALSE,(INDEX(BCR!$1:$1048576,MATCH('Estadísticas BCR'!CF$5,BCR!$A:$A,0),MATCH('Estadísticas BCR'!$B90,BCR!$1:$1,0))),AVERAGE(#REF!)),"")</f>
        <v>0</v>
      </c>
      <c r="CG90" s="59">
        <f>+IFERROR(IF(ISTEXT(CG$5)=FALSE,(INDEX(BCR!$1:$1048576,MATCH('Estadísticas BCR'!CG$5,BCR!$A:$A,0),MATCH('Estadísticas BCR'!$B90,BCR!$1:$1,0))),AVERAGE(#REF!)),"")</f>
        <v>0</v>
      </c>
      <c r="CH90" s="59">
        <f>+IFERROR(IF(ISTEXT(CH$5)=FALSE,(INDEX(BCR!$1:$1048576,MATCH('Estadísticas BCR'!CH$5,BCR!$A:$A,0),MATCH('Estadísticas BCR'!$B90,BCR!$1:$1,0))),AVERAGE(#REF!)),"")</f>
        <v>0</v>
      </c>
      <c r="CI90" s="59">
        <f>+IFERROR(IF(ISTEXT(CI$5)=FALSE,(INDEX(BCR!$1:$1048576,MATCH('Estadísticas BCR'!CI$5,BCR!$A:$A,0),MATCH('Estadísticas BCR'!$B90,BCR!$1:$1,0))),AVERAGE(#REF!)),"")</f>
        <v>0</v>
      </c>
      <c r="CJ90" s="59">
        <f>+IFERROR(IF(ISTEXT(CJ$5)=FALSE,(INDEX(BCR!$1:$1048576,MATCH('Estadísticas BCR'!CJ$5,BCR!$A:$A,0),MATCH('Estadísticas BCR'!$B90,BCR!$1:$1,0))),AVERAGE(#REF!)),"")</f>
        <v>0</v>
      </c>
      <c r="CK90" s="59">
        <f>+IFERROR(IF(ISTEXT(CK$5)=FALSE,(INDEX(BCR!$1:$1048576,MATCH('Estadísticas BCR'!CK$5,BCR!$A:$A,0),MATCH('Estadísticas BCR'!$B90,BCR!$1:$1,0))),AVERAGE(#REF!)),"")</f>
        <v>0</v>
      </c>
      <c r="CL90" s="59">
        <f>+IFERROR(IF(ISTEXT(CL$5)=FALSE,(INDEX(BCR!$1:$1048576,MATCH('Estadísticas BCR'!CL$5,BCR!$A:$A,0),MATCH('Estadísticas BCR'!$B90,BCR!$1:$1,0))),AVERAGE(#REF!)),"")</f>
        <v>0</v>
      </c>
      <c r="CM90" s="59">
        <f>+IFERROR(IF(ISTEXT(CM$5)=FALSE,(INDEX(BCR!$1:$1048576,MATCH('Estadísticas BCR'!CM$5,BCR!$A:$A,0),MATCH('Estadísticas BCR'!$B90,BCR!$1:$1,0))),AVERAGE(#REF!)),"")</f>
        <v>0</v>
      </c>
      <c r="CN90" s="59">
        <f>+IFERROR(IF(ISTEXT(CN$5)=FALSE,(INDEX(BCR!$1:$1048576,MATCH('Estadísticas BCR'!CN$5,BCR!$A:$A,0),MATCH('Estadísticas BCR'!$B90,BCR!$1:$1,0))),AVERAGE(#REF!)),"")</f>
        <v>0</v>
      </c>
      <c r="CO90" s="59">
        <f>+IFERROR(IF(ISTEXT(CO$5)=FALSE,(INDEX(BCR!$1:$1048576,MATCH('Estadísticas BCR'!CO$5,BCR!$A:$A,0),MATCH('Estadísticas BCR'!$B90,BCR!$1:$1,0))),AVERAGE(#REF!)),"")</f>
        <v>0</v>
      </c>
      <c r="CP90" s="60">
        <f>+IFERROR(IF(ISTEXT(CP$5)=FALSE,(INDEX(BCR!$1:$1048576,MATCH('Estadísticas BCR'!CP$5,BCR!$A:$A,0),MATCH('Estadísticas BCR'!$B90,BCR!$1:$1,0))),AVERAGE(CD90:CO90)),"")</f>
        <v>0</v>
      </c>
      <c r="CQ90" s="59">
        <f>+IFERROR(IF(ISTEXT(CQ$5)=FALSE,(INDEX(BCR!$1:$1048576,MATCH('Estadísticas BCR'!CQ$5,BCR!$A:$A,0),MATCH('Estadísticas BCR'!$B90,BCR!$1:$1,0))),AVERAGE(#REF!)),"")</f>
        <v>0</v>
      </c>
      <c r="CR90" s="59">
        <f>+IFERROR(IF(ISTEXT(CR$5)=FALSE,(INDEX(BCR!$1:$1048576,MATCH('Estadísticas BCR'!CR$5,BCR!$A:$A,0),MATCH('Estadísticas BCR'!$B90,BCR!$1:$1,0))),AVERAGE(#REF!)),"")</f>
        <v>0</v>
      </c>
      <c r="CS90" s="59">
        <f>+IFERROR(IF(ISTEXT(CS$5)=FALSE,(INDEX(BCR!$1:$1048576,MATCH('Estadísticas BCR'!CS$5,BCR!$A:$A,0),MATCH('Estadísticas BCR'!$B90,BCR!$1:$1,0))),AVERAGE(#REF!)),"")</f>
        <v>0</v>
      </c>
      <c r="CT90" s="59">
        <f>+IFERROR(IF(ISTEXT(CT$5)=FALSE,(INDEX(BCR!$1:$1048576,MATCH('Estadísticas BCR'!CT$5,BCR!$A:$A,0),MATCH('Estadísticas BCR'!$B90,BCR!$1:$1,0))),AVERAGE(#REF!)),"")</f>
        <v>0</v>
      </c>
      <c r="CU90" s="59">
        <f>+IFERROR(IF(ISTEXT(CU$5)=FALSE,(INDEX(BCR!$1:$1048576,MATCH('Estadísticas BCR'!CU$5,BCR!$A:$A,0),MATCH('Estadísticas BCR'!$B90,BCR!$1:$1,0))),AVERAGE(#REF!)),"")</f>
        <v>0</v>
      </c>
      <c r="CV90" s="59">
        <f>+IFERROR(IF(ISTEXT(CV$5)=FALSE,(INDEX(BCR!$1:$1048576,MATCH('Estadísticas BCR'!CV$5,BCR!$A:$A,0),MATCH('Estadísticas BCR'!$B90,BCR!$1:$1,0))),AVERAGE(#REF!)),"")</f>
        <v>0</v>
      </c>
      <c r="CW90" s="59">
        <f>+IFERROR(IF(ISTEXT(CW$5)=FALSE,(INDEX(BCR!$1:$1048576,MATCH('Estadísticas BCR'!CW$5,BCR!$A:$A,0),MATCH('Estadísticas BCR'!$B90,BCR!$1:$1,0))),AVERAGE(#REF!)),"")</f>
        <v>0</v>
      </c>
      <c r="CX90" s="59">
        <f>+IFERROR(IF(ISTEXT(CX$5)=FALSE,(INDEX(BCR!$1:$1048576,MATCH('Estadísticas BCR'!CX$5,BCR!$A:$A,0),MATCH('Estadísticas BCR'!$B90,BCR!$1:$1,0))),AVERAGE(#REF!)),"")</f>
        <v>0</v>
      </c>
      <c r="CY90" s="59">
        <f>+IFERROR(IF(ISTEXT(CY$5)=FALSE,(INDEX(BCR!$1:$1048576,MATCH('Estadísticas BCR'!CY$5,BCR!$A:$A,0),MATCH('Estadísticas BCR'!$B90,BCR!$1:$1,0))),AVERAGE(#REF!)),"")</f>
        <v>0</v>
      </c>
      <c r="CZ90" s="59">
        <f>+IFERROR(IF(ISTEXT(CZ$5)=FALSE,(INDEX(BCR!$1:$1048576,MATCH('Estadísticas BCR'!CZ$5,BCR!$A:$A,0),MATCH('Estadísticas BCR'!$B90,BCR!$1:$1,0))),AVERAGE(A90:CY90)),"")</f>
        <v>0</v>
      </c>
      <c r="DA90" s="59">
        <f>+IFERROR(IF(ISTEXT(DA$5)=FALSE,(INDEX(BCR!$1:$1048576,MATCH('Estadísticas BCR'!DA$5,BCR!$A:$A,0),MATCH('Estadísticas BCR'!$B90,BCR!$1:$1,0))),AVERAGE(B90:CZ90)),"")</f>
        <v>0</v>
      </c>
      <c r="DB90" s="59">
        <f>+IFERROR(IF(ISTEXT(DB$5)=FALSE,(INDEX(BCR!$1:$1048576,MATCH('Estadísticas BCR'!DB$5,BCR!$A:$A,0),MATCH('Estadísticas BCR'!$B90,BCR!$1:$1,0))),AVERAGE(C90:DA90)),"")</f>
        <v>0</v>
      </c>
      <c r="DC90" s="60">
        <f>+IFERROR(IF(ISTEXT(DC$5)=FALSE,(INDEX(BCR!$1:$1048576,MATCH('Estadísticas BCR'!DC$5,BCR!$A:$A,0),MATCH('Estadísticas BCR'!$B90,BCR!$1:$1,0))),AVERAGE(CQ90:DB90)),"")</f>
        <v>0</v>
      </c>
      <c r="DD90" s="59">
        <f>+IFERROR(IF(ISTEXT(DD$5)=FALSE,(INDEX(BCR!$1:$1048576,MATCH('Estadísticas BCR'!DD$5,BCR!$A:$A,0),MATCH('Estadísticas BCR'!$B90,BCR!$1:$1,0))),AVERAGE(CR90:DC90)),"")</f>
        <v>0</v>
      </c>
      <c r="DE90" s="59">
        <f>+IFERROR(IF(ISTEXT(DE$5)=FALSE,(INDEX(BCR!$1:$1048576,MATCH('Estadísticas BCR'!DE$5,BCR!$A:$A,0),MATCH('Estadísticas BCR'!$B90,BCR!$1:$1,0))),AVERAGE(CS90:DD90)),"")</f>
        <v>0</v>
      </c>
      <c r="DF90" s="59">
        <f>+IFERROR(IF(ISTEXT(DF$5)=FALSE,(INDEX(BCR!$1:$1048576,MATCH('Estadísticas BCR'!DF$5,BCR!$A:$A,0),MATCH('Estadísticas BCR'!$B90,BCR!$1:$1,0))),AVERAGE(CT90:DE90)),"")</f>
        <v>0</v>
      </c>
      <c r="DG90" s="59">
        <f>+IFERROR(IF(ISTEXT(DG$5)=FALSE,(INDEX(BCR!$1:$1048576,MATCH('Estadísticas BCR'!DG$5,BCR!$A:$A,0),MATCH('Estadísticas BCR'!$B90,BCR!$1:$1,0))),AVERAGE(CU90:DF90)),"")</f>
        <v>0</v>
      </c>
      <c r="DH90" s="59">
        <f>+IFERROR(IF(ISTEXT(DH$5)=FALSE,(INDEX(BCR!$1:$1048576,MATCH('Estadísticas BCR'!DH$5,BCR!$A:$A,0),MATCH('Estadísticas BCR'!$B90,BCR!$1:$1,0))),AVERAGE(CV90:DG90)),"")</f>
        <v>0</v>
      </c>
      <c r="DI90" s="59">
        <f>+IFERROR(IF(ISTEXT(DI$5)=FALSE,(INDEX(BCR!$1:$1048576,MATCH('Estadísticas BCR'!DI$5,BCR!$A:$A,0),MATCH('Estadísticas BCR'!$B90,BCR!$1:$1,0))),AVERAGE(CW90:DH90)),"")</f>
        <v>0</v>
      </c>
      <c r="DJ90" s="59">
        <f>+IFERROR(IF(ISTEXT(DJ$5)=FALSE,(INDEX(BCR!$1:$1048576,MATCH('Estadísticas BCR'!DJ$5,BCR!$A:$A,0),MATCH('Estadísticas BCR'!$B90,BCR!$1:$1,0))),AVERAGE(CX90:DI90)),"")</f>
        <v>0</v>
      </c>
      <c r="DK90" s="59">
        <f>+IFERROR(IF(ISTEXT(DK$5)=FALSE,(INDEX(BCR!$1:$1048576,MATCH('Estadísticas BCR'!DK$5,BCR!$A:$A,0),MATCH('Estadísticas BCR'!$B90,BCR!$1:$1,0))),AVERAGE(CY90:DJ90)),"")</f>
        <v>0</v>
      </c>
      <c r="DL90" s="59">
        <f>+IFERROR(IF(ISTEXT(DL$5)=FALSE,(INDEX(BCR!$1:$1048576,MATCH('Estadísticas BCR'!DL$5,BCR!$A:$A,0),MATCH('Estadísticas BCR'!$B90,BCR!$1:$1,0))),AVERAGE(CZ90:DK90)),"")</f>
        <v>0</v>
      </c>
      <c r="DM90" s="59">
        <f>+IFERROR(IF(ISTEXT(DM$5)=FALSE,(INDEX(BCR!$1:$1048576,MATCH('Estadísticas BCR'!DM$5,BCR!$A:$A,0),MATCH('Estadísticas BCR'!$B90,BCR!$1:$1,0))),AVERAGE(DA90:DL90)),"")</f>
        <v>0</v>
      </c>
      <c r="DN90" s="59">
        <f>+IFERROR(IF(ISTEXT(DN$5)=FALSE,(INDEX(BCR!$1:$1048576,MATCH('Estadísticas BCR'!DN$5,BCR!$A:$A,0),MATCH('Estadísticas BCR'!$B90,BCR!$1:$1,0))),AVERAGE(DB90:DM90)),"")</f>
        <v>0</v>
      </c>
      <c r="DO90" s="59">
        <f>+IFERROR(IF(ISTEXT(DO$5)=FALSE,(INDEX(BCR!$1:$1048576,MATCH('Estadísticas BCR'!DO$5,BCR!$A:$A,0),MATCH('Estadísticas BCR'!$B90,BCR!$1:$1,0))),AVERAGE(DC90:DN90)),"")</f>
        <v>0</v>
      </c>
      <c r="DP90" s="60">
        <f>+IFERROR(IF(ISTEXT(DP$5)=FALSE,(INDEX(BCR!$1:$1048576,MATCH('Estadísticas BCR'!DP$5,BCR!$A:$A,0),MATCH('Estadísticas BCR'!$B90,BCR!$1:$1,0))),AVERAGE(DD90:DO90)),"")</f>
        <v>0</v>
      </c>
      <c r="DQ90" s="59">
        <f>+IFERROR(IF(ISTEXT(DQ$5)=FALSE,(INDEX(BCR!$1:$1048576,MATCH('Estadísticas BCR'!DQ$5,BCR!$A:$A,0),MATCH('Estadísticas BCR'!$B90,BCR!$1:$1,0))),AVERAGE(DE90:DP90)),"")</f>
        <v>0</v>
      </c>
      <c r="DR90" s="59">
        <f>+IFERROR(IF(ISTEXT(DR$5)=FALSE,(INDEX(BCR!$1:$1048576,MATCH('Estadísticas BCR'!DR$5,BCR!$A:$A,0),MATCH('Estadísticas BCR'!$B90,BCR!$1:$1,0))),AVERAGE(DF90:DQ90)),"")</f>
        <v>0</v>
      </c>
      <c r="DS90" s="59">
        <f>+IFERROR(IF(ISTEXT(DS$5)=FALSE,(INDEX(BCR!$1:$1048576,MATCH('Estadísticas BCR'!DS$5,BCR!$A:$A,0),MATCH('Estadísticas BCR'!$B90,BCR!$1:$1,0))),AVERAGE(DG90:DR90)),"")</f>
        <v>0</v>
      </c>
      <c r="DT90" s="59">
        <f>+IFERROR(IF(ISTEXT(DT$5)=FALSE,(INDEX(BCR!$1:$1048576,MATCH('Estadísticas BCR'!DT$5,BCR!$A:$A,0),MATCH('Estadísticas BCR'!$B90,BCR!$1:$1,0))),AVERAGE(DH90:DS90)),"")</f>
        <v>0</v>
      </c>
      <c r="DU90" s="59">
        <f>+IFERROR(IF(ISTEXT(DU$5)=FALSE,(INDEX(BCR!$1:$1048576,MATCH('Estadísticas BCR'!DU$5,BCR!$A:$A,0),MATCH('Estadísticas BCR'!$B90,BCR!$1:$1,0))),AVERAGE(DI90:DT90)),"")</f>
        <v>0</v>
      </c>
      <c r="DV90" s="59">
        <f>+IFERROR(IF(ISTEXT(DV$5)=FALSE,(INDEX(BCR!$1:$1048576,MATCH('Estadísticas BCR'!DV$5,BCR!$A:$A,0),MATCH('Estadísticas BCR'!$B90,BCR!$1:$1,0))),AVERAGE(DJ90:DU90)),"")</f>
        <v>0</v>
      </c>
      <c r="DW90" s="59">
        <f>+IFERROR(IF(ISTEXT(DW$5)=FALSE,(INDEX(BCR!$1:$1048576,MATCH('Estadísticas BCR'!DW$5,BCR!$A:$A,0),MATCH('Estadísticas BCR'!$B90,BCR!$1:$1,0))),AVERAGE(DK90:DV90)),"")</f>
        <v>0</v>
      </c>
      <c r="DX90" s="59">
        <f>+IFERROR(IF(ISTEXT(DX$5)=FALSE,(INDEX(BCR!$1:$1048576,MATCH('Estadísticas BCR'!DX$5,BCR!$A:$A,0),MATCH('Estadísticas BCR'!$B90,BCR!$1:$1,0))),AVERAGE(DL90:DW90)),"")</f>
        <v>0</v>
      </c>
      <c r="DY90" s="59">
        <f>+IFERROR(IF(ISTEXT(DY$5)=FALSE,(INDEX(BCR!$1:$1048576,MATCH('Estadísticas BCR'!DY$5,BCR!$A:$A,0),MATCH('Estadísticas BCR'!$B90,BCR!$1:$1,0))),AVERAGE(DM90:DX90)),"")</f>
        <v>0</v>
      </c>
      <c r="DZ90" s="59">
        <f>+IFERROR(IF(ISTEXT(DZ$5)=FALSE,(INDEX(BCR!$1:$1048576,MATCH('Estadísticas BCR'!DZ$5,BCR!$A:$A,0),MATCH('Estadísticas BCR'!$B90,BCR!$1:$1,0))),AVERAGE(DN90:DY90)),"")</f>
        <v>0</v>
      </c>
      <c r="EA90" s="59">
        <f>+IFERROR(IF(ISTEXT(EA$5)=FALSE,(INDEX(BCR!$1:$1048576,MATCH('Estadísticas BCR'!EA$5,BCR!$A:$A,0),MATCH('Estadísticas BCR'!$B90,BCR!$1:$1,0))),AVERAGE(DO90:DZ90)),"")</f>
        <v>0</v>
      </c>
      <c r="EB90" s="59">
        <f>+IFERROR(IF(ISTEXT(EB$5)=FALSE,(INDEX(BCR!$1:$1048576,MATCH('Estadísticas BCR'!EB$5,BCR!$A:$A,0),MATCH('Estadísticas BCR'!$B90,BCR!$1:$1,0))),AVERAGE(DP90:EA90)),"")</f>
        <v>0</v>
      </c>
      <c r="EC90" s="60">
        <f>+IFERROR(IF(ISTEXT(EC$5)=FALSE,(INDEX(BCR!$1:$1048576,MATCH('Estadísticas BCR'!EC$5,BCR!$A:$A,0),MATCH('Estadísticas BCR'!$B90,BCR!$1:$1,0))),AVERAGE(DQ90:EB90)),"")</f>
        <v>0</v>
      </c>
      <c r="ED90" s="59">
        <f>+IFERROR(IF(ISTEXT(ED$5)=FALSE,(INDEX(BCR!$1:$1048576,MATCH('Estadísticas BCR'!ED$5,BCR!$A:$A,0),MATCH('Estadísticas BCR'!$B90,BCR!$1:$1,0))),AVERAGE(DR90:EC90)),"")</f>
        <v>0</v>
      </c>
      <c r="EE90" s="59">
        <f>+IFERROR(IF(ISTEXT(EE$5)=FALSE,(INDEX(BCR!$1:$1048576,MATCH('Estadísticas BCR'!EE$5,BCR!$A:$A,0),MATCH('Estadísticas BCR'!$B90,BCR!$1:$1,0))),AVERAGE(DS90:ED90)),"")</f>
        <v>0</v>
      </c>
      <c r="EF90" s="59">
        <f>+IFERROR(IF(ISTEXT(EF$5)=FALSE,(INDEX(BCR!$1:$1048576,MATCH('Estadísticas BCR'!EF$5,BCR!$A:$A,0),MATCH('Estadísticas BCR'!$B90,BCR!$1:$1,0))),AVERAGE(DT90:EE90)),"")</f>
        <v>0</v>
      </c>
      <c r="EG90" s="59">
        <f>+IFERROR(IF(ISTEXT(EG$5)=FALSE,(INDEX(BCR!$1:$1048576,MATCH('Estadísticas BCR'!EG$5,BCR!$A:$A,0),MATCH('Estadísticas BCR'!$B90,BCR!$1:$1,0))),AVERAGE(DU90:EF90)),"")</f>
        <v>0</v>
      </c>
      <c r="EH90" s="59">
        <f>+IFERROR(IF(ISTEXT(EH$5)=FALSE,(INDEX(BCR!$1:$1048576,MATCH('Estadísticas BCR'!EH$5,BCR!$A:$A,0),MATCH('Estadísticas BCR'!$B90,BCR!$1:$1,0))),AVERAGE(DV90:EG90)),"")</f>
        <v>0</v>
      </c>
      <c r="EI90" s="59">
        <f>+IFERROR(IF(ISTEXT(EI$5)=FALSE,(INDEX(BCR!$1:$1048576,MATCH('Estadísticas BCR'!EI$5,BCR!$A:$A,0),MATCH('Estadísticas BCR'!$B90,BCR!$1:$1,0))),AVERAGE(DW90:EH90)),"")</f>
        <v>0</v>
      </c>
      <c r="EJ90" s="59">
        <f>+IFERROR(IF(ISTEXT(EJ$5)=FALSE,(INDEX(BCR!$1:$1048576,MATCH('Estadísticas BCR'!EJ$5,BCR!$A:$A,0),MATCH('Estadísticas BCR'!$B90,BCR!$1:$1,0))),AVERAGE(DX90:EI90)),"")</f>
        <v>0</v>
      </c>
      <c r="EK90" s="59">
        <f>+IFERROR(IF(ISTEXT(EK$5)=FALSE,(INDEX(BCR!$1:$1048576,MATCH('Estadísticas BCR'!EK$5,BCR!$A:$A,0),MATCH('Estadísticas BCR'!$B90,BCR!$1:$1,0))),AVERAGE(DY90:EJ90)),"")</f>
        <v>0</v>
      </c>
      <c r="EL90" s="59">
        <f>+IFERROR(IF(ISTEXT(EL$5)=FALSE,(INDEX(BCR!$1:$1048576,MATCH('Estadísticas BCR'!EL$5,BCR!$A:$A,0),MATCH('Estadísticas BCR'!$B90,BCR!$1:$1,0))),AVERAGE(DZ90:EK90)),"")</f>
        <v>0</v>
      </c>
      <c r="EM90" s="59">
        <f>+IFERROR(IF(ISTEXT(EM$5)=FALSE,(INDEX(BCR!$1:$1048576,MATCH('Estadísticas BCR'!EM$5,BCR!$A:$A,0),MATCH('Estadísticas BCR'!$B90,BCR!$1:$1,0))),AVERAGE(EA90:EL90)),"")</f>
        <v>0</v>
      </c>
      <c r="EN90" s="59">
        <f>+IFERROR(IF(ISTEXT(EN$5)=FALSE,(INDEX(BCR!$1:$1048576,MATCH('Estadísticas BCR'!EN$5,BCR!$A:$A,0),MATCH('Estadísticas BCR'!$B90,BCR!$1:$1,0))),AVERAGE(EB90:EM90)),"")</f>
        <v>0</v>
      </c>
      <c r="EO90" s="59">
        <f>+IFERROR(IF(ISTEXT(EO$5)=FALSE,(INDEX(BCR!$1:$1048576,MATCH('Estadísticas BCR'!EO$5,BCR!$A:$A,0),MATCH('Estadísticas BCR'!$B90,BCR!$1:$1,0))),AVERAGE(EC90:EN90)),"")</f>
        <v>0</v>
      </c>
      <c r="EP90" s="60">
        <f>+IFERROR(IF(ISTEXT(EP$5)=FALSE,(INDEX(BCR!$1:$1048576,MATCH('Estadísticas BCR'!EP$5,BCR!$A:$A,0),MATCH('Estadísticas BCR'!$B90,BCR!$1:$1,0))),AVERAGE(ED90:EO90)),"")</f>
        <v>0</v>
      </c>
      <c r="EQ90" s="59">
        <f>+IFERROR(IF(ISTEXT(EQ$5)=FALSE,(INDEX(BCR!$1:$1048576,MATCH('Estadísticas BCR'!EQ$5,BCR!$A:$A,0),MATCH('Estadísticas BCR'!$B90,BCR!$1:$1,0))),AVERAGE(EE90:EP90)),"")</f>
        <v>0</v>
      </c>
      <c r="ER90" s="59">
        <f>+IFERROR(IF(ISTEXT(ER$5)=FALSE,(INDEX(BCR!$1:$1048576,MATCH('Estadísticas BCR'!ER$5,BCR!$A:$A,0),MATCH('Estadísticas BCR'!$B90,BCR!$1:$1,0))),AVERAGE(EF90:EQ90)),"")</f>
        <v>0</v>
      </c>
      <c r="ES90" s="59">
        <f>+IFERROR(IF(ISTEXT(ES$5)=FALSE,(INDEX(BCR!$1:$1048576,MATCH('Estadísticas BCR'!ES$5,BCR!$A:$A,0),MATCH('Estadísticas BCR'!$B90,BCR!$1:$1,0))),AVERAGE(EG90:ER90)),"")</f>
        <v>0</v>
      </c>
      <c r="ET90" s="59">
        <f>+IFERROR(IF(ISTEXT(ET$5)=FALSE,(INDEX(BCR!$1:$1048576,MATCH('Estadísticas BCR'!ET$5,BCR!$A:$A,0),MATCH('Estadísticas BCR'!$B90,BCR!$1:$1,0))),AVERAGE(EH90:ES90)),"")</f>
        <v>0</v>
      </c>
      <c r="EU90" s="59">
        <f>+IFERROR(IF(ISTEXT(EU$5)=FALSE,(INDEX(BCR!$1:$1048576,MATCH('Estadísticas BCR'!EU$5,BCR!$A:$A,0),MATCH('Estadísticas BCR'!$B90,BCR!$1:$1,0))),AVERAGE(EI90:ET90)),"")</f>
        <v>0</v>
      </c>
      <c r="EV90" s="59">
        <f>+IFERROR(IF(ISTEXT(EV$5)=FALSE,(INDEX(BCR!$1:$1048576,MATCH('Estadísticas BCR'!EV$5,BCR!$A:$A,0),MATCH('Estadísticas BCR'!$B90,BCR!$1:$1,0))),AVERAGE(EJ90:EU90)),"")</f>
        <v>0</v>
      </c>
      <c r="EW90" s="59">
        <f>+IFERROR(IF(ISTEXT(EW$5)=FALSE,(INDEX(BCR!$1:$1048576,MATCH('Estadísticas BCR'!EW$5,BCR!$A:$A,0),MATCH('Estadísticas BCR'!$B90,BCR!$1:$1,0))),AVERAGE(EK90:EV90)),"")</f>
        <v>0</v>
      </c>
      <c r="EX90" s="59">
        <f>+IFERROR(IF(ISTEXT(EX$5)=FALSE,(INDEX(BCR!$1:$1048576,MATCH('Estadísticas BCR'!EX$5,BCR!$A:$A,0),MATCH('Estadísticas BCR'!$B90,BCR!$1:$1,0))),AVERAGE(EL90:EW90)),"")</f>
        <v>0</v>
      </c>
      <c r="EY90" s="59">
        <f>+IFERROR(IF(ISTEXT(EY$5)=FALSE,(INDEX(BCR!$1:$1048576,MATCH('Estadísticas BCR'!EY$5,BCR!$A:$A,0),MATCH('Estadísticas BCR'!$B90,BCR!$1:$1,0))),AVERAGE(EM90:EX90)),"")</f>
        <v>0</v>
      </c>
      <c r="EZ90" s="59">
        <f>+IFERROR(IF(ISTEXT(EZ$5)=FALSE,(INDEX(BCR!$1:$1048576,MATCH('Estadísticas BCR'!EZ$5,BCR!$A:$A,0),MATCH('Estadísticas BCR'!$B90,BCR!$1:$1,0))),AVERAGE(EN90:EY90)),"")</f>
        <v>0</v>
      </c>
      <c r="FA90" s="59">
        <f>+IFERROR(IF(ISTEXT(FA$5)=FALSE,(INDEX(BCR!$1:$1048576,MATCH('Estadísticas BCR'!FA$5,BCR!$A:$A,0),MATCH('Estadísticas BCR'!$B90,BCR!$1:$1,0))),AVERAGE(EO90:EZ90)),"")</f>
        <v>0</v>
      </c>
      <c r="FB90" s="59">
        <f>+IFERROR(IF(ISTEXT(FB$5)=FALSE,(INDEX(BCR!$1:$1048576,MATCH('Estadísticas BCR'!FB$5,BCR!$A:$A,0),MATCH('Estadísticas BCR'!$B90,BCR!$1:$1,0))),AVERAGE(EP90:FA90)),"")</f>
        <v>0</v>
      </c>
      <c r="FC90" s="60">
        <f>+IFERROR(IF(ISTEXT(FC$5)=FALSE,(INDEX(BCR!$1:$1048576,MATCH('Estadísticas BCR'!FC$5,BCR!$A:$A,0),MATCH('Estadísticas BCR'!$B90,BCR!$1:$1,0))),AVERAGE(EQ90:FB90)),"")</f>
        <v>0</v>
      </c>
      <c r="FD90" s="59">
        <f>+IFERROR(IF(ISTEXT(FD$5)=FALSE,(INDEX(BCR!$1:$1048576,MATCH('Estadísticas BCR'!FD$5,BCR!$A:$A,0),MATCH('Estadísticas BCR'!$B90,BCR!$1:$1,0))),AVERAGE(ER90:FC90)),"")</f>
        <v>0</v>
      </c>
      <c r="FE90" s="59">
        <f>+IFERROR(IF(ISTEXT(FE$5)=FALSE,(INDEX(BCR!$1:$1048576,MATCH('Estadísticas BCR'!FE$5,BCR!$A:$A,0),MATCH('Estadísticas BCR'!$B90,BCR!$1:$1,0))),AVERAGE(ES90:FD90)),"")</f>
        <v>0</v>
      </c>
      <c r="FF90" s="59">
        <f>+IFERROR(IF(ISTEXT(FF$5)=FALSE,(INDEX(BCR!$1:$1048576,MATCH('Estadísticas BCR'!FF$5,BCR!$A:$A,0),MATCH('Estadísticas BCR'!$B90,BCR!$1:$1,0))),AVERAGE(ET90:FE90)),"")</f>
        <v>0</v>
      </c>
      <c r="FG90" s="59">
        <f>+IFERROR(IF(ISTEXT(FG$5)=FALSE,(INDEX(BCR!$1:$1048576,MATCH('Estadísticas BCR'!FG$5,BCR!$A:$A,0),MATCH('Estadísticas BCR'!$B90,BCR!$1:$1,0))),AVERAGE(EU90:FF90)),"")</f>
        <v>0</v>
      </c>
      <c r="FH90" s="59">
        <f>+IFERROR(IF(ISTEXT(FH$5)=FALSE,(INDEX(BCR!$1:$1048576,MATCH('Estadísticas BCR'!FH$5,BCR!$A:$A,0),MATCH('Estadísticas BCR'!$B90,BCR!$1:$1,0))),AVERAGE(EV90:FG90)),"")</f>
        <v>0</v>
      </c>
      <c r="FI90" s="59">
        <f>+IFERROR(IF(ISTEXT(FI$5)=FALSE,(INDEX(BCR!$1:$1048576,MATCH('Estadísticas BCR'!FI$5,BCR!$A:$A,0),MATCH('Estadísticas BCR'!$B90,BCR!$1:$1,0))),AVERAGE(EW90:FH90)),"")</f>
        <v>0</v>
      </c>
      <c r="FJ90" s="59">
        <f>+IFERROR(IF(ISTEXT(FJ$5)=FALSE,(INDEX(BCR!$1:$1048576,MATCH('Estadísticas BCR'!FJ$5,BCR!$A:$A,0),MATCH('Estadísticas BCR'!$B90,BCR!$1:$1,0))),AVERAGE(EX90:FI90)),"")</f>
        <v>0</v>
      </c>
      <c r="FK90" s="59">
        <f>+IFERROR(IF(ISTEXT(FK$5)=FALSE,(INDEX(BCR!$1:$1048576,MATCH('Estadísticas BCR'!FK$5,BCR!$A:$A,0),MATCH('Estadísticas BCR'!$B90,BCR!$1:$1,0))),AVERAGE(EY90:FJ90)),"")</f>
        <v>0</v>
      </c>
      <c r="FL90" s="59">
        <f>+IFERROR(IF(ISTEXT(FL$5)=FALSE,(INDEX(BCR!$1:$1048576,MATCH('Estadísticas BCR'!FL$5,BCR!$A:$A,0),MATCH('Estadísticas BCR'!$B90,BCR!$1:$1,0))),AVERAGE(EZ90:FK90)),"")</f>
        <v>0</v>
      </c>
      <c r="FM90" s="59">
        <f>+IFERROR(IF(ISTEXT(FM$5)=FALSE,(INDEX(BCR!$1:$1048576,MATCH('Estadísticas BCR'!FM$5,BCR!$A:$A,0),MATCH('Estadísticas BCR'!$B90,BCR!$1:$1,0))),AVERAGE(FA90:FL90)),"")</f>
        <v>0</v>
      </c>
      <c r="FN90" s="59">
        <f>+IFERROR(IF(ISTEXT(FN$5)=FALSE,(INDEX(BCR!$1:$1048576,MATCH('Estadísticas BCR'!FN$5,BCR!$A:$A,0),MATCH('Estadísticas BCR'!$B90,BCR!$1:$1,0))),AVERAGE(FB90:FM90)),"")</f>
        <v>0</v>
      </c>
      <c r="FO90" s="59">
        <f>+IFERROR(IF(ISTEXT(FO$5)=FALSE,(INDEX(BCR!$1:$1048576,MATCH('Estadísticas BCR'!FO$5,BCR!$A:$A,0),MATCH('Estadísticas BCR'!$B90,BCR!$1:$1,0))),AVERAGE(FC90:FN90)),"")</f>
        <v>0</v>
      </c>
      <c r="FP90" s="60">
        <f>+IFERROR(IF(ISTEXT(FP$5)=FALSE,(INDEX(BCR!$1:$1048576,MATCH('Estadísticas BCR'!FP$5,BCR!$A:$A,0),MATCH('Estadísticas BCR'!$B90,BCR!$1:$1,0))),AVERAGE(FD90:FO90)),"")</f>
        <v>0</v>
      </c>
      <c r="FQ90" s="59">
        <f>+IFERROR(IF(ISTEXT(FQ$5)=FALSE,(INDEX(BCR!$1:$1048576,MATCH('Estadísticas BCR'!FQ$5,BCR!$A:$A,0),MATCH('Estadísticas BCR'!$B90,BCR!$1:$1,0))),AVERAGE(FE90:FP90)),"")</f>
        <v>0</v>
      </c>
      <c r="FR90" s="59">
        <f>+IFERROR(IF(ISTEXT(FR$5)=FALSE,(INDEX(BCR!$1:$1048576,MATCH('Estadísticas BCR'!FR$5,BCR!$A:$A,0),MATCH('Estadísticas BCR'!$B90,BCR!$1:$1,0))),AVERAGE(FF90:FQ90)),"")</f>
        <v>0</v>
      </c>
      <c r="FS90" s="59">
        <f>+IFERROR(IF(ISTEXT(FS$5)=FALSE,(INDEX(BCR!$1:$1048576,MATCH('Estadísticas BCR'!FS$5,BCR!$A:$A,0),MATCH('Estadísticas BCR'!$B90,BCR!$1:$1,0))),AVERAGE(FG90:FR90)),"")</f>
        <v>0</v>
      </c>
      <c r="FT90" s="59">
        <f>+IFERROR(IF(ISTEXT(FT$5)=FALSE,(INDEX(BCR!$1:$1048576,MATCH('Estadísticas BCR'!FT$5,BCR!$A:$A,0),MATCH('Estadísticas BCR'!$B90,BCR!$1:$1,0))),AVERAGE(FH90:FS90)),"")</f>
        <v>0</v>
      </c>
      <c r="FU90" s="59">
        <f>+IFERROR(IF(ISTEXT(FU$5)=FALSE,(INDEX(BCR!$1:$1048576,MATCH('Estadísticas BCR'!FU$5,BCR!$A:$A,0),MATCH('Estadísticas BCR'!$B90,BCR!$1:$1,0))),AVERAGE(FI90:FT90)),"")</f>
        <v>0</v>
      </c>
      <c r="FV90" s="59">
        <f>+IFERROR(IF(ISTEXT(FV$5)=FALSE,(INDEX(BCR!$1:$1048576,MATCH('Estadísticas BCR'!FV$5,BCR!$A:$A,0),MATCH('Estadísticas BCR'!$B90,BCR!$1:$1,0))),AVERAGE(FJ90:FU90)),"")</f>
        <v>0</v>
      </c>
      <c r="FW90" s="59">
        <f>+IFERROR(IF(ISTEXT(FW$5)=FALSE,(INDEX(BCR!$1:$1048576,MATCH('Estadísticas BCR'!FW$5,BCR!$A:$A,0),MATCH('Estadísticas BCR'!$B90,BCR!$1:$1,0))),AVERAGE(FK90:FV90)),"")</f>
        <v>0</v>
      </c>
      <c r="FX90" s="59">
        <f>+IFERROR(IF(ISTEXT(FX$5)=FALSE,(INDEX(BCR!$1:$1048576,MATCH('Estadísticas BCR'!FX$5,BCR!$A:$A,0),MATCH('Estadísticas BCR'!$B90,BCR!$1:$1,0))),AVERAGE(FL90:FW90)),"")</f>
        <v>0</v>
      </c>
      <c r="FY90" s="59">
        <f>+IFERROR(IF(ISTEXT(FY$5)=FALSE,(INDEX(BCR!$1:$1048576,MATCH('Estadísticas BCR'!FY$5,BCR!$A:$A,0),MATCH('Estadísticas BCR'!$B90,BCR!$1:$1,0))),AVERAGE(FM90:FX90)),"")</f>
        <v>0</v>
      </c>
      <c r="FZ90" s="59">
        <f>+IFERROR(IF(ISTEXT(FZ$5)=FALSE,(INDEX(BCR!$1:$1048576,MATCH('Estadísticas BCR'!FZ$5,BCR!$A:$A,0),MATCH('Estadísticas BCR'!$B90,BCR!$1:$1,0))),AVERAGE(FN90:FY90)),"")</f>
        <v>0</v>
      </c>
      <c r="GA90" s="59">
        <f>+IFERROR(IF(ISTEXT(GA$5)=FALSE,(INDEX(BCR!$1:$1048576,MATCH('Estadísticas BCR'!GA$5,BCR!$A:$A,0),MATCH('Estadísticas BCR'!$B90,BCR!$1:$1,0))),AVERAGE(FO90:FZ90)),"")</f>
        <v>0</v>
      </c>
      <c r="GB90" s="59">
        <f>+IFERROR(IF(ISTEXT(GB$5)=FALSE,(INDEX(BCR!$1:$1048576,MATCH('Estadísticas BCR'!GB$5,BCR!$A:$A,0),MATCH('Estadísticas BCR'!$B90,BCR!$1:$1,0))),AVERAGE(FP90:GA90)),"")</f>
        <v>0</v>
      </c>
      <c r="GC90" s="60">
        <f>+IFERROR(IF(ISTEXT(GC$5)=FALSE,(INDEX(BCR!$1:$1048576,MATCH('Estadísticas BCR'!GC$5,BCR!$A:$A,0),MATCH('Estadísticas BCR'!$B90,BCR!$1:$1,0))),AVERAGE(FQ90:GB90)),"")</f>
        <v>0</v>
      </c>
      <c r="GD90" s="59">
        <f>+IFERROR(IF(ISTEXT(GD$5)=FALSE,(INDEX(BCR!$1:$1048576,MATCH('Estadísticas BCR'!GD$5,BCR!$A:$A,0),MATCH('Estadísticas BCR'!$B90,BCR!$1:$1,0))),AVERAGE(FR90:GC90)),"")</f>
        <v>0</v>
      </c>
      <c r="GE90" s="59">
        <f>+IFERROR(IF(ISTEXT(GE$5)=FALSE,(INDEX(BCR!$1:$1048576,MATCH('Estadísticas BCR'!GE$5,BCR!$A:$A,0),MATCH('Estadísticas BCR'!$B90,BCR!$1:$1,0))),AVERAGE(FS90:GD90)),"")</f>
        <v>0</v>
      </c>
      <c r="GF90" s="59">
        <f>+IFERROR(IF(ISTEXT(GF$5)=FALSE,(INDEX(BCR!$1:$1048576,MATCH('Estadísticas BCR'!GF$5,BCR!$A:$A,0),MATCH('Estadísticas BCR'!$B90,BCR!$1:$1,0))),AVERAGE(FT90:GE90)),"")</f>
        <v>0</v>
      </c>
      <c r="GG90" s="59">
        <f>+IFERROR(IF(ISTEXT(GG$5)=FALSE,(INDEX(BCR!$1:$1048576,MATCH('Estadísticas BCR'!GG$5,BCR!$A:$A,0),MATCH('Estadísticas BCR'!$B90,BCR!$1:$1,0))),AVERAGE(FU90:GF90)),"")</f>
        <v>0</v>
      </c>
      <c r="GH90" s="59">
        <f>+IFERROR(IF(ISTEXT(GH$5)=FALSE,(INDEX(BCR!$1:$1048576,MATCH('Estadísticas BCR'!GH$5,BCR!$A:$A,0),MATCH('Estadísticas BCR'!$B90,BCR!$1:$1,0))),AVERAGE(FV90:GG90)),"")</f>
        <v>0</v>
      </c>
      <c r="GI90" s="59">
        <f>+IFERROR(IF(ISTEXT(GI$5)=FALSE,(INDEX(BCR!$1:$1048576,MATCH('Estadísticas BCR'!GI$5,BCR!$A:$A,0),MATCH('Estadísticas BCR'!$B90,BCR!$1:$1,0))),AVERAGE(FW90:GH90)),"")</f>
        <v>0</v>
      </c>
      <c r="GJ90" s="59">
        <f>+IFERROR(IF(ISTEXT(GJ$5)=FALSE,(INDEX(BCR!$1:$1048576,MATCH('Estadísticas BCR'!GJ$5,BCR!$A:$A,0),MATCH('Estadísticas BCR'!$B90,BCR!$1:$1,0))),AVERAGE(FX90:GI90)),"")</f>
        <v>0</v>
      </c>
      <c r="GK90" s="59">
        <f>+IFERROR(IF(ISTEXT(GK$5)=FALSE,(INDEX(BCR!$1:$1048576,MATCH('Estadísticas BCR'!GK$5,BCR!$A:$A,0),MATCH('Estadísticas BCR'!$B90,BCR!$1:$1,0))),AVERAGE(FY90:GJ90)),"")</f>
        <v>0</v>
      </c>
      <c r="GL90" s="59">
        <f>+IFERROR(IF(ISTEXT(GL$5)=FALSE,(INDEX(BCR!$1:$1048576,MATCH('Estadísticas BCR'!GL$5,BCR!$A:$A,0),MATCH('Estadísticas BCR'!$B90,BCR!$1:$1,0))),AVERAGE(FZ90:GK90)),"")</f>
        <v>0</v>
      </c>
      <c r="GM90" s="59">
        <f>+IFERROR(IF(ISTEXT(GM$5)=FALSE,(INDEX(BCR!$1:$1048576,MATCH('Estadísticas BCR'!GM$5,BCR!$A:$A,0),MATCH('Estadísticas BCR'!$B90,BCR!$1:$1,0))),AVERAGE(GA90:GL90)),"")</f>
        <v>0</v>
      </c>
      <c r="GN90" s="59">
        <f>+IFERROR(IF(ISTEXT(GN$5)=FALSE,(INDEX(BCR!$1:$1048576,MATCH('Estadísticas BCR'!GN$5,BCR!$A:$A,0),MATCH('Estadísticas BCR'!$B90,BCR!$1:$1,0))),AVERAGE(GB90:GM90)),"")</f>
        <v>0</v>
      </c>
      <c r="GO90" s="59">
        <f>+IFERROR(IF(ISTEXT(GO$5)=FALSE,(INDEX(BCR!$1:$1048576,MATCH('Estadísticas BCR'!GO$5,BCR!$A:$A,0),MATCH('Estadísticas BCR'!$B90,BCR!$1:$1,0))),AVERAGE(GC90:GN90)),"")</f>
        <v>0</v>
      </c>
      <c r="GP90" s="60">
        <f>+IFERROR(IF(ISTEXT(GP$5)=FALSE,(INDEX(BCR!$1:$1048576,MATCH('Estadísticas BCR'!GP$5,BCR!$A:$A,0),MATCH('Estadísticas BCR'!$B90,BCR!$1:$1,0))),AVERAGE(GD90:GO90)),"")</f>
        <v>0</v>
      </c>
      <c r="GQ90" s="59">
        <f>+IFERROR(IF(ISTEXT(GQ$5)=FALSE,(INDEX(BCR!$1:$1048576,MATCH('Estadísticas BCR'!GQ$5,BCR!$A:$A,0),MATCH('Estadísticas BCR'!$B90,BCR!$1:$1,0))),AVERAGE(GE90:GP90)),"")</f>
        <v>0</v>
      </c>
      <c r="GR90" s="59">
        <f>+IFERROR(IF(ISTEXT(GR$5)=FALSE,(INDEX(BCR!$1:$1048576,MATCH('Estadísticas BCR'!GR$5,BCR!$A:$A,0),MATCH('Estadísticas BCR'!$B90,BCR!$1:$1,0))),AVERAGE(GF90:GQ90)),"")</f>
        <v>0</v>
      </c>
      <c r="GS90" s="59">
        <f>+IFERROR(IF(ISTEXT(GS$5)=FALSE,(INDEX(BCR!$1:$1048576,MATCH('Estadísticas BCR'!GS$5,BCR!$A:$A,0),MATCH('Estadísticas BCR'!$B90,BCR!$1:$1,0))),AVERAGE(GG90:GR90)),"")</f>
        <v>0</v>
      </c>
      <c r="GT90" s="59">
        <f>+IFERROR(IF(ISTEXT(GT$5)=FALSE,(INDEX(BCR!$1:$1048576,MATCH('Estadísticas BCR'!GT$5,BCR!$A:$A,0),MATCH('Estadísticas BCR'!$B90,BCR!$1:$1,0))),AVERAGE(GH90:GS90)),"")</f>
        <v>0</v>
      </c>
      <c r="GU90" s="59">
        <f>+IFERROR(IF(ISTEXT(GU$5)=FALSE,(INDEX(BCR!$1:$1048576,MATCH('Estadísticas BCR'!GU$5,BCR!$A:$A,0),MATCH('Estadísticas BCR'!$B90,BCR!$1:$1,0))),AVERAGE(GI90:GT90)),"")</f>
        <v>0</v>
      </c>
      <c r="GV90" s="59">
        <f>+IFERROR(IF(ISTEXT(GV$5)=FALSE,(INDEX(BCR!$1:$1048576,MATCH('Estadísticas BCR'!GV$5,BCR!$A:$A,0),MATCH('Estadísticas BCR'!$B90,BCR!$1:$1,0))),AVERAGE(GJ90:GU90)),"")</f>
        <v>0</v>
      </c>
      <c r="GW90" s="59">
        <f>+IFERROR(IF(ISTEXT(GW$5)=FALSE,(INDEX(BCR!$1:$1048576,MATCH('Estadísticas BCR'!GW$5,BCR!$A:$A,0),MATCH('Estadísticas BCR'!$B90,BCR!$1:$1,0))),AVERAGE(GK90:GV90)),"")</f>
        <v>0</v>
      </c>
      <c r="GX90" s="59">
        <f>+IFERROR(IF(ISTEXT(GX$5)=FALSE,(INDEX(BCR!$1:$1048576,MATCH('Estadísticas BCR'!GX$5,BCR!$A:$A,0),MATCH('Estadísticas BCR'!$B90,BCR!$1:$1,0))),AVERAGE(GL90:GW90)),"")</f>
        <v>0</v>
      </c>
      <c r="GY90" s="59">
        <f>+IFERROR(IF(ISTEXT(GY$5)=FALSE,(INDEX(BCR!$1:$1048576,MATCH('Estadísticas BCR'!GY$5,BCR!$A:$A,0),MATCH('Estadísticas BCR'!$B90,BCR!$1:$1,0))),AVERAGE(GM90:GX90)),"")</f>
        <v>0</v>
      </c>
      <c r="GZ90" s="59">
        <f>+IFERROR(IF(ISTEXT(GZ$5)=FALSE,(INDEX(BCR!$1:$1048576,MATCH('Estadísticas BCR'!GZ$5,BCR!$A:$A,0),MATCH('Estadísticas BCR'!$B90,BCR!$1:$1,0))),AVERAGE(GN90:GY90)),"")</f>
        <v>0</v>
      </c>
      <c r="HA90" s="59">
        <f>+IFERROR(IF(ISTEXT(HA$5)=FALSE,(INDEX(BCR!$1:$1048576,MATCH('Estadísticas BCR'!HA$5,BCR!$A:$A,0),MATCH('Estadísticas BCR'!$B90,BCR!$1:$1,0))),AVERAGE(GO90:GZ90)),"")</f>
        <v>0</v>
      </c>
      <c r="HB90" s="59">
        <f>+IFERROR(IF(ISTEXT(HB$5)=FALSE,(INDEX(BCR!$1:$1048576,MATCH('Estadísticas BCR'!HB$5,BCR!$A:$A,0),MATCH('Estadísticas BCR'!$B90,BCR!$1:$1,0))),AVERAGE(GP90:HA90)),"")</f>
        <v>0</v>
      </c>
      <c r="HC90" s="60">
        <f>+IFERROR(IF(ISTEXT(HC$5)=FALSE,(INDEX(BCR!$1:$1048576,MATCH('Estadísticas BCR'!HC$5,BCR!$A:$A,0),MATCH('Estadísticas BCR'!$B90,BCR!$1:$1,0))),AVERAGE(GQ90:HB90)),"")</f>
        <v>0</v>
      </c>
      <c r="HD90" s="59">
        <f>+IFERROR(IF(ISTEXT(HD$5)=FALSE,(INDEX(BCR!$1:$1048576,MATCH('Estadísticas BCR'!HD$5,BCR!$A:$A,0),MATCH('Estadísticas BCR'!$B90,BCR!$1:$1,0))),AVERAGE(GR90:HC90)),"")</f>
        <v>0</v>
      </c>
      <c r="HE90" s="59">
        <f>+IFERROR(IF(ISTEXT(HE$5)=FALSE,(INDEX(BCR!$1:$1048576,MATCH('Estadísticas BCR'!HE$5,BCR!$A:$A,0),MATCH('Estadísticas BCR'!$B90,BCR!$1:$1,0))),AVERAGE(GS90:HD90)),"")</f>
        <v>0</v>
      </c>
      <c r="HF90" s="59">
        <f>+IFERROR(IF(ISTEXT(HF$5)=FALSE,(INDEX(BCR!$1:$1048576,MATCH('Estadísticas BCR'!HF$5,BCR!$A:$A,0),MATCH('Estadísticas BCR'!$B90,BCR!$1:$1,0))),AVERAGE(GT90:HE90)),"")</f>
        <v>0</v>
      </c>
      <c r="HG90" s="59">
        <f>+IFERROR(IF(ISTEXT(HG$5)=FALSE,(INDEX(BCR!$1:$1048576,MATCH('Estadísticas BCR'!HG$5,BCR!$A:$A,0),MATCH('Estadísticas BCR'!$B90,BCR!$1:$1,0))),AVERAGE(GU90:HF90)),"")</f>
        <v>0</v>
      </c>
      <c r="HH90" s="59">
        <f>+IFERROR(IF(ISTEXT(HH$5)=FALSE,(INDEX(BCR!$1:$1048576,MATCH('Estadísticas BCR'!HH$5,BCR!$A:$A,0),MATCH('Estadísticas BCR'!$B90,BCR!$1:$1,0))),AVERAGE(GV90:HG90)),"")</f>
        <v>0</v>
      </c>
      <c r="HI90" s="59">
        <f>+IFERROR(IF(ISTEXT(HI$5)=FALSE,(INDEX(BCR!$1:$1048576,MATCH('Estadísticas BCR'!HI$5,BCR!$A:$A,0),MATCH('Estadísticas BCR'!$B90,BCR!$1:$1,0))),AVERAGE(GW90:HH90)),"")</f>
        <v>0</v>
      </c>
      <c r="HJ90" s="59">
        <f>+IFERROR(IF(ISTEXT(HJ$5)=FALSE,(INDEX(BCR!$1:$1048576,MATCH('Estadísticas BCR'!HJ$5,BCR!$A:$A,0),MATCH('Estadísticas BCR'!$B90,BCR!$1:$1,0))),AVERAGE(GX90:HI90)),"")</f>
        <v>0</v>
      </c>
      <c r="HK90" s="59">
        <f>+IFERROR(IF(ISTEXT(HK$5)=FALSE,(INDEX(BCR!$1:$1048576,MATCH('Estadísticas BCR'!HK$5,BCR!$A:$A,0),MATCH('Estadísticas BCR'!$B90,BCR!$1:$1,0))),AVERAGE(GY90:HJ90)),"")</f>
        <v>0</v>
      </c>
      <c r="HL90" s="59">
        <f>+IFERROR(IF(ISTEXT(HL$5)=FALSE,(INDEX(BCR!$1:$1048576,MATCH('Estadísticas BCR'!HL$5,BCR!$A:$A,0),MATCH('Estadísticas BCR'!$B90,BCR!$1:$1,0))),AVERAGE(GZ90:HK90)),"")</f>
        <v>0</v>
      </c>
      <c r="HM90" s="59">
        <f>+IFERROR(IF(ISTEXT(HM$5)=FALSE,(INDEX(BCR!$1:$1048576,MATCH('Estadísticas BCR'!HM$5,BCR!$A:$A,0),MATCH('Estadísticas BCR'!$B90,BCR!$1:$1,0))),AVERAGE(HA90:HL90)),"")</f>
        <v>0</v>
      </c>
      <c r="HN90" s="59">
        <f>+IFERROR(IF(ISTEXT(HN$5)=FALSE,(INDEX(BCR!$1:$1048576,MATCH('Estadísticas BCR'!HN$5,BCR!$A:$A,0),MATCH('Estadísticas BCR'!$B90,BCR!$1:$1,0))),AVERAGE(HB90:HM90)),"")</f>
        <v>0</v>
      </c>
      <c r="HO90" s="59">
        <f>+IFERROR(IF(ISTEXT(HO$5)=FALSE,(INDEX(BCR!$1:$1048576,MATCH('Estadísticas BCR'!HO$5,BCR!$A:$A,0),MATCH('Estadísticas BCR'!$B90,BCR!$1:$1,0))),AVERAGE(HC90:HN90)),"")</f>
        <v>0</v>
      </c>
      <c r="HP90" s="60">
        <f>+IFERROR(IF(ISTEXT(HP$5)=FALSE,(INDEX(BCR!$1:$1048576,MATCH('Estadísticas BCR'!HP$5,BCR!$A:$A,0),MATCH('Estadísticas BCR'!$B90,BCR!$1:$1,0))),AVERAGE(HD90:HO90)),"")</f>
        <v>0</v>
      </c>
      <c r="HQ90" s="59">
        <f>+IFERROR(IF(ISTEXT(HQ$5)=FALSE,(INDEX(BCR!$1:$1048576,MATCH('Estadísticas BCR'!HQ$5,BCR!$A:$A,0),MATCH('Estadísticas BCR'!$B90,BCR!$1:$1,0))),AVERAGE(HE90:HP90)),"")</f>
        <v>0</v>
      </c>
      <c r="HR90" s="59">
        <f>+IFERROR(IF(ISTEXT(HR$5)=FALSE,(INDEX(BCR!$1:$1048576,MATCH('Estadísticas BCR'!HR$5,BCR!$A:$A,0),MATCH('Estadísticas BCR'!$B90,BCR!$1:$1,0))),AVERAGE(HF90:HQ90)),"")</f>
        <v>0</v>
      </c>
      <c r="HS90" s="59">
        <f>+IFERROR(IF(ISTEXT(HS$5)=FALSE,(INDEX(BCR!$1:$1048576,MATCH('Estadísticas BCR'!HS$5,BCR!$A:$A,0),MATCH('Estadísticas BCR'!$B90,BCR!$1:$1,0))),AVERAGE(HG90:HR90)),"")</f>
        <v>0</v>
      </c>
      <c r="HT90" s="59">
        <f>+IFERROR(IF(ISTEXT(HT$5)=FALSE,(INDEX(BCR!$1:$1048576,MATCH('Estadísticas BCR'!HT$5,BCR!$A:$A,0),MATCH('Estadísticas BCR'!$B90,BCR!$1:$1,0))),AVERAGE(HH90:HS90)),"")</f>
        <v>0</v>
      </c>
      <c r="HU90" s="59">
        <f>+IFERROR(IF(ISTEXT(HU$5)=FALSE,(INDEX(BCR!$1:$1048576,MATCH('Estadísticas BCR'!HU$5,BCR!$A:$A,0),MATCH('Estadísticas BCR'!$B90,BCR!$1:$1,0))),AVERAGE(HI90:HT90)),"")</f>
        <v>0</v>
      </c>
      <c r="HV90" s="59">
        <f>+IFERROR(IF(ISTEXT(HV$5)=FALSE,(INDEX(BCR!$1:$1048576,MATCH('Estadísticas BCR'!HV$5,BCR!$A:$A,0),MATCH('Estadísticas BCR'!$B90,BCR!$1:$1,0))),AVERAGE(HJ90:HU90)),"")</f>
        <v>0</v>
      </c>
      <c r="HW90" s="59">
        <f>+IFERROR(IF(ISTEXT(HW$5)=FALSE,(INDEX(BCR!$1:$1048576,MATCH('Estadísticas BCR'!HW$5,BCR!$A:$A,0),MATCH('Estadísticas BCR'!$B90,BCR!$1:$1,0))),AVERAGE(HK90:HV90)),"")</f>
        <v>0</v>
      </c>
      <c r="HX90" s="59">
        <f>+IFERROR(IF(ISTEXT(HX$5)=FALSE,(INDEX(BCR!$1:$1048576,MATCH('Estadísticas BCR'!HX$5,BCR!$A:$A,0),MATCH('Estadísticas BCR'!$B90,BCR!$1:$1,0))),AVERAGE(HL90:HW90)),"")</f>
        <v>0</v>
      </c>
      <c r="HY90" s="59">
        <f>+IFERROR(IF(ISTEXT(HY$5)=FALSE,(INDEX(BCR!$1:$1048576,MATCH('Estadísticas BCR'!HY$5,BCR!$A:$A,0),MATCH('Estadísticas BCR'!$B90,BCR!$1:$1,0))),AVERAGE(HM90:HX90)),"")</f>
        <v>0</v>
      </c>
      <c r="HZ90" s="59">
        <f>+IFERROR(IF(ISTEXT(HZ$5)=FALSE,(INDEX(BCR!$1:$1048576,MATCH('Estadísticas BCR'!HZ$5,BCR!$A:$A,0),MATCH('Estadísticas BCR'!$B90,BCR!$1:$1,0))),AVERAGE(HN90:HY90)),"")</f>
        <v>0</v>
      </c>
      <c r="IA90" s="59">
        <f>+IFERROR(IF(ISTEXT(IA$5)=FALSE,(INDEX(BCR!$1:$1048576,MATCH('Estadísticas BCR'!IA$5,BCR!$A:$A,0),MATCH('Estadísticas BCR'!$B90,BCR!$1:$1,0))),AVERAGE(HO90:HZ90)),"")</f>
        <v>0</v>
      </c>
      <c r="IB90" s="59">
        <f>+IFERROR(IF(ISTEXT(IB$5)=FALSE,(INDEX(BCR!$1:$1048576,MATCH('Estadísticas BCR'!IB$5,BCR!$A:$A,0),MATCH('Estadísticas BCR'!$B90,BCR!$1:$1,0))),AVERAGE(HP90:IA90)),"")</f>
        <v>0</v>
      </c>
      <c r="IC90" s="60">
        <f>+IFERROR(IF(ISTEXT(IC$5)=FALSE,(INDEX(BCR!$1:$1048576,MATCH('Estadísticas BCR'!IC$5,BCR!$A:$A,0),MATCH('Estadísticas BCR'!$B90,BCR!$1:$1,0))),AVERAGE(HQ90:IB90)),"")</f>
        <v>0</v>
      </c>
      <c r="ID90" s="59">
        <f>+IFERROR(IF(ISTEXT(ID$5)=FALSE,(INDEX(BCR!$1:$1048576,MATCH('Estadísticas BCR'!ID$5,BCR!$A:$A,0),MATCH('Estadísticas BCR'!$B90,BCR!$1:$1,0))),AVERAGE(HR90:IC90)),"")</f>
        <v>0</v>
      </c>
      <c r="IE90" s="59">
        <f>+IFERROR(IF(ISTEXT(IE$5)=FALSE,(INDEX(BCR!$1:$1048576,MATCH('Estadísticas BCR'!IE$5,BCR!$A:$A,0),MATCH('Estadísticas BCR'!$B90,BCR!$1:$1,0))),AVERAGE(HS90:ID90)),"")</f>
        <v>0</v>
      </c>
      <c r="IF90" s="59">
        <f>+IFERROR(IF(ISTEXT(IF$5)=FALSE,(INDEX(BCR!$1:$1048576,MATCH('Estadísticas BCR'!IF$5,BCR!$A:$A,0),MATCH('Estadísticas BCR'!$B90,BCR!$1:$1,0))),AVERAGE(HT90:IE90)),"")</f>
        <v>0</v>
      </c>
      <c r="IG90" s="59">
        <f>+IFERROR(IF(ISTEXT(IG$5)=FALSE,(INDEX(BCR!$1:$1048576,MATCH('Estadísticas BCR'!IG$5,BCR!$A:$A,0),MATCH('Estadísticas BCR'!$B90,BCR!$1:$1,0))),AVERAGE(HU90:IF90)),"")</f>
        <v>0</v>
      </c>
      <c r="IH90" s="59">
        <f>+IFERROR(IF(ISTEXT(IH$5)=FALSE,(INDEX(BCR!$1:$1048576,MATCH('Estadísticas BCR'!IH$5,BCR!$A:$A,0),MATCH('Estadísticas BCR'!$B90,BCR!$1:$1,0))),AVERAGE(HV90:IG90)),"")</f>
        <v>0</v>
      </c>
      <c r="II90" s="59">
        <f>+IFERROR(IF(ISTEXT(II$5)=FALSE,(INDEX(BCR!$1:$1048576,MATCH('Estadísticas BCR'!II$5,BCR!$A:$A,0),MATCH('Estadísticas BCR'!$B90,BCR!$1:$1,0))),AVERAGE(HW90:IH90)),"")</f>
        <v>0</v>
      </c>
      <c r="IJ90" s="59">
        <f>+IFERROR(IF(ISTEXT(IJ$5)=FALSE,(INDEX(BCR!$1:$1048576,MATCH('Estadísticas BCR'!IJ$5,BCR!$A:$A,0),MATCH('Estadísticas BCR'!$B90,BCR!$1:$1,0))),AVERAGE(HX90:II90)),"")</f>
        <v>0</v>
      </c>
      <c r="IK90" s="59">
        <f>+IFERROR(IF(ISTEXT(IK$5)=FALSE,(INDEX(BCR!$1:$1048576,MATCH('Estadísticas BCR'!IK$5,BCR!$A:$A,0),MATCH('Estadísticas BCR'!$B90,BCR!$1:$1,0))),AVERAGE(HY90:IJ90)),"")</f>
        <v>0</v>
      </c>
      <c r="IL90" s="59">
        <f>+IFERROR(IF(ISTEXT(IL$5)=FALSE,(INDEX(BCR!$1:$1048576,MATCH('Estadísticas BCR'!IL$5,BCR!$A:$A,0),MATCH('Estadísticas BCR'!$B90,BCR!$1:$1,0))),AVERAGE(HZ90:IK90)),"")</f>
        <v>0</v>
      </c>
      <c r="IM90" s="59">
        <f>+IFERROR(IF(ISTEXT(IM$5)=FALSE,(INDEX(BCR!$1:$1048576,MATCH('Estadísticas BCR'!IM$5,BCR!$A:$A,0),MATCH('Estadísticas BCR'!$B90,BCR!$1:$1,0))),AVERAGE(IA90:IL90)),"")</f>
        <v>0</v>
      </c>
      <c r="IN90" s="59">
        <f>+IFERROR(IF(ISTEXT(IN$5)=FALSE,(INDEX(BCR!$1:$1048576,MATCH('Estadísticas BCR'!IN$5,BCR!$A:$A,0),MATCH('Estadísticas BCR'!$B90,BCR!$1:$1,0))),AVERAGE(IB90:IM90)),"")</f>
        <v>0</v>
      </c>
      <c r="IO90" s="59">
        <f>+IFERROR(IF(ISTEXT(IO$5)=FALSE,(INDEX(BCR!$1:$1048576,MATCH('Estadísticas BCR'!IO$5,BCR!$A:$A,0),MATCH('Estadísticas BCR'!$B90,BCR!$1:$1,0))),AVERAGE(IC90:IN90)),"")</f>
        <v>0</v>
      </c>
      <c r="IP90" s="60">
        <f>+IFERROR(IF(ISTEXT(IP$5)=FALSE,(INDEX(BCR!$1:$1048576,MATCH('Estadísticas BCR'!IP$5,BCR!$A:$A,0),MATCH('Estadísticas BCR'!$B90,BCR!$1:$1,0))),AVERAGE(ID90:IO90)),"")</f>
        <v>0</v>
      </c>
      <c r="IQ90" s="59">
        <f>+IFERROR(IF(ISTEXT(IQ$5)=FALSE,(INDEX(BCR!$1:$1048576,MATCH('Estadísticas BCR'!IQ$5,BCR!$A:$A,0),MATCH('Estadísticas BCR'!$B90,BCR!$1:$1,0))),AVERAGE(IE90:IP90)),"")</f>
        <v>0</v>
      </c>
      <c r="IR90" s="59">
        <f>+IFERROR(IF(ISTEXT(IR$5)=FALSE,(INDEX(BCR!$1:$1048576,MATCH('Estadísticas BCR'!IR$5,BCR!$A:$A,0),MATCH('Estadísticas BCR'!$B90,BCR!$1:$1,0))),AVERAGE(IF90:IQ90)),"")</f>
        <v>0</v>
      </c>
      <c r="IS90" s="59">
        <f>+IFERROR(IF(ISTEXT(IS$5)=FALSE,(INDEX(BCR!$1:$1048576,MATCH('Estadísticas BCR'!IS$5,BCR!$A:$A,0),MATCH('Estadísticas BCR'!$B90,BCR!$1:$1,0))),AVERAGE(IG90:IR90)),"")</f>
        <v>0</v>
      </c>
      <c r="IT90" s="59">
        <f>+IFERROR(IF(ISTEXT(IT$5)=FALSE,(INDEX(BCR!$1:$1048576,MATCH('Estadísticas BCR'!IT$5,BCR!$A:$A,0),MATCH('Estadísticas BCR'!$B90,BCR!$1:$1,0))),AVERAGE(IH90:IS90)),"")</f>
        <v>0</v>
      </c>
      <c r="IU90" s="59">
        <f>+IFERROR(IF(ISTEXT(IU$5)=FALSE,(INDEX(BCR!$1:$1048576,MATCH('Estadísticas BCR'!IU$5,BCR!$A:$A,0),MATCH('Estadísticas BCR'!$B90,BCR!$1:$1,0))),AVERAGE(II90:IT90)),"")</f>
        <v>0</v>
      </c>
      <c r="IV90" s="59">
        <f>+IFERROR(IF(ISTEXT(IV$5)=FALSE,(INDEX(BCR!$1:$1048576,MATCH('Estadísticas BCR'!IV$5,BCR!$A:$A,0),MATCH('Estadísticas BCR'!$B90,BCR!$1:$1,0))),AVERAGE(IJ90:IU90)),"")</f>
        <v>0</v>
      </c>
      <c r="IW90" s="59">
        <f>+IFERROR(IF(ISTEXT(IW$5)=FALSE,(INDEX(BCR!$1:$1048576,MATCH('Estadísticas BCR'!IW$5,BCR!$A:$A,0),MATCH('Estadísticas BCR'!$B90,BCR!$1:$1,0))),AVERAGE(IK90:IV90)),"")</f>
        <v>0</v>
      </c>
      <c r="IX90" s="59">
        <f>+IFERROR(IF(ISTEXT(IX$5)=FALSE,(INDEX(BCR!$1:$1048576,MATCH('Estadísticas BCR'!IX$5,BCR!$A:$A,0),MATCH('Estadísticas BCR'!$B90,BCR!$1:$1,0))),AVERAGE(IL90:IW90)),"")</f>
        <v>0</v>
      </c>
      <c r="IY90" s="59">
        <f>+IFERROR(IF(ISTEXT(IY$5)=FALSE,(INDEX(BCR!$1:$1048576,MATCH('Estadísticas BCR'!IY$5,BCR!$A:$A,0),MATCH('Estadísticas BCR'!$B90,BCR!$1:$1,0))),AVERAGE(IM90:IX90)),"")</f>
        <v>0</v>
      </c>
      <c r="IZ90" s="59">
        <f>+IFERROR(IF(ISTEXT(IZ$5)=FALSE,(INDEX(BCR!$1:$1048576,MATCH('Estadísticas BCR'!IZ$5,BCR!$A:$A,0),MATCH('Estadísticas BCR'!$B90,BCR!$1:$1,0))),AVERAGE(IN90:IY90)),"")</f>
        <v>0</v>
      </c>
      <c r="JA90" s="59">
        <f>+IFERROR(IF(ISTEXT(JA$5)=FALSE,(INDEX(BCR!$1:$1048576,MATCH('Estadísticas BCR'!JA$5,BCR!$A:$A,0),MATCH('Estadísticas BCR'!$B90,BCR!$1:$1,0))),AVERAGE(IO90:IZ90)),"")</f>
        <v>0</v>
      </c>
      <c r="JB90" s="59">
        <f>+IFERROR(IF(ISTEXT(JB$5)=FALSE,(INDEX(BCR!$1:$1048576,MATCH('Estadísticas BCR'!JB$5,BCR!$A:$A,0),MATCH('Estadísticas BCR'!$B90,BCR!$1:$1,0))),AVERAGE(IP90:JA90)),"")</f>
        <v>0</v>
      </c>
      <c r="JC90" s="60">
        <f>+IFERROR(IF(ISTEXT(JC$5)=FALSE,(INDEX(BCR!$1:$1048576,MATCH('Estadísticas BCR'!JC$5,BCR!$A:$A,0),MATCH('Estadísticas BCR'!$B90,BCR!$1:$1,0))),AVERAGE(IQ90:JB90)),"")</f>
        <v>0</v>
      </c>
      <c r="JD90" s="59">
        <f>+IFERROR(IF(ISTEXT(JD$5)=FALSE,(INDEX(BCR!$1:$1048576,MATCH('Estadísticas BCR'!JD$5,BCR!$A:$A,0),MATCH('Estadísticas BCR'!$B90,BCR!$1:$1,0))),AVERAGE(IR90:JC90)),"")</f>
        <v>0</v>
      </c>
      <c r="JE90" s="59">
        <f>+IFERROR(IF(ISTEXT(JE$5)=FALSE,(INDEX(BCR!$1:$1048576,MATCH('Estadísticas BCR'!JE$5,BCR!$A:$A,0),MATCH('Estadísticas BCR'!$B90,BCR!$1:$1,0))),AVERAGE(IS90:JD90)),"")</f>
        <v>0</v>
      </c>
      <c r="JF90" s="59">
        <f>+IFERROR(IF(ISTEXT(JF$5)=FALSE,(INDEX(BCR!$1:$1048576,MATCH('Estadísticas BCR'!JF$5,BCR!$A:$A,0),MATCH('Estadísticas BCR'!$B90,BCR!$1:$1,0))),AVERAGE(IT90:JE90)),"")</f>
        <v>0</v>
      </c>
      <c r="JG90" s="59">
        <f>+IFERROR(IF(ISTEXT(JG$5)=FALSE,(INDEX(BCR!$1:$1048576,MATCH('Estadísticas BCR'!JG$5,BCR!$A:$A,0),MATCH('Estadísticas BCR'!$B90,BCR!$1:$1,0))),AVERAGE(IU90:JF90)),"")</f>
        <v>0</v>
      </c>
      <c r="JH90" s="59">
        <f>+IFERROR(IF(ISTEXT(JH$5)=FALSE,(INDEX(BCR!$1:$1048576,MATCH('Estadísticas BCR'!JH$5,BCR!$A:$A,0),MATCH('Estadísticas BCR'!$B90,BCR!$1:$1,0))),AVERAGE(IV90:JG90)),"")</f>
        <v>0</v>
      </c>
      <c r="JI90" s="59">
        <f>+IFERROR(IF(ISTEXT(JI$5)=FALSE,(INDEX(BCR!$1:$1048576,MATCH('Estadísticas BCR'!JI$5,BCR!$A:$A,0),MATCH('Estadísticas BCR'!$B90,BCR!$1:$1,0))),AVERAGE(IW90:JH90)),"")</f>
        <v>0</v>
      </c>
      <c r="JJ90" s="59">
        <f>+IFERROR(IF(ISTEXT(JJ$5)=FALSE,(INDEX(BCR!$1:$1048576,MATCH('Estadísticas BCR'!JJ$5,BCR!$A:$A,0),MATCH('Estadísticas BCR'!$B90,BCR!$1:$1,0))),AVERAGE(IX90:JI90)),"")</f>
        <v>0</v>
      </c>
      <c r="JK90" s="59">
        <f>+IFERROR(IF(ISTEXT(JK$5)=FALSE,(INDEX(BCR!$1:$1048576,MATCH('Estadísticas BCR'!JK$5,BCR!$A:$A,0),MATCH('Estadísticas BCR'!$B90,BCR!$1:$1,0))),AVERAGE(IY90:JJ90)),"")</f>
        <v>0</v>
      </c>
      <c r="JL90" s="59">
        <f>+IFERROR(IF(ISTEXT(JL$5)=FALSE,(INDEX(BCR!$1:$1048576,MATCH('Estadísticas BCR'!JL$5,BCR!$A:$A,0),MATCH('Estadísticas BCR'!$B90,BCR!$1:$1,0))),AVERAGE(IZ90:JK90)),"")</f>
        <v>0</v>
      </c>
      <c r="JM90" s="59">
        <f>+IFERROR(IF(ISTEXT(JM$5)=FALSE,(INDEX(BCR!$1:$1048576,MATCH('Estadísticas BCR'!JM$5,BCR!$A:$A,0),MATCH('Estadísticas BCR'!$B90,BCR!$1:$1,0))),AVERAGE(JA90:JL90)),"")</f>
        <v>52.5</v>
      </c>
      <c r="JN90" s="59">
        <f>+IFERROR(IF(ISTEXT(JN$5)=FALSE,(INDEX(BCR!$1:$1048576,MATCH('Estadísticas BCR'!JN$5,BCR!$A:$A,0),MATCH('Estadísticas BCR'!$B90,BCR!$1:$1,0))),AVERAGE(JB90:JM90)),"")</f>
        <v>55</v>
      </c>
      <c r="JO90" s="59">
        <f>+IFERROR(IF(ISTEXT(JO$5)=FALSE,(INDEX(BCR!$1:$1048576,MATCH('Estadísticas BCR'!JO$5,BCR!$A:$A,0),MATCH('Estadísticas BCR'!$B90,BCR!$1:$1,0))),AVERAGE(JC90:JN90)),"")</f>
        <v>54</v>
      </c>
      <c r="JP90" s="60">
        <f>+IFERROR(IF(ISTEXT(JP$5)=FALSE,(INDEX(BCR!$1:$1048576,MATCH('Estadísticas BCR'!JP$5,BCR!$A:$A,0),MATCH('Estadísticas BCR'!$B90,BCR!$1:$1,0))),AVERAGE(JD90:JO90)),"")</f>
        <v>13.458333333333334</v>
      </c>
      <c r="JQ90" s="59">
        <f>+IFERROR(IF(ISTEXT(JQ$5)=FALSE,(INDEX(BCR!$1:$1048576,MATCH('Estadísticas BCR'!JQ$5,BCR!$A:$A,0),MATCH('Estadísticas BCR'!$B90,BCR!$1:$1,0))),AVERAGE(JE90:JP90)),"")</f>
        <v>43.181818181818201</v>
      </c>
      <c r="JR90" s="59">
        <f>+IFERROR(IF(ISTEXT(JR$5)=FALSE,(INDEX(BCR!$1:$1048576,MATCH('Estadísticas BCR'!JR$5,BCR!$A:$A,0),MATCH('Estadísticas BCR'!$B90,BCR!$1:$1,0))),AVERAGE(JF90:JQ90)),"")</f>
        <v>29.6875</v>
      </c>
      <c r="JS90" s="59">
        <f>+IFERROR(IF(ISTEXT(JS$5)=FALSE,(INDEX(BCR!$1:$1048576,MATCH('Estadísticas BCR'!JS$5,BCR!$A:$A,0),MATCH('Estadísticas BCR'!$B90,BCR!$1:$1,0))),AVERAGE(JG90:JR90)),"")</f>
        <v>37.037037037037003</v>
      </c>
      <c r="JT90" s="59">
        <f>+IFERROR(IF(ISTEXT(JT$5)=FALSE,(INDEX(BCR!$1:$1048576,MATCH('Estadísticas BCR'!JT$5,BCR!$A:$A,0),MATCH('Estadísticas BCR'!$B90,BCR!$1:$1,0))),AVERAGE(JH90:JS90)),"")</f>
        <v>41.176470588235297</v>
      </c>
      <c r="JU90" s="59">
        <f>+IFERROR(IF(ISTEXT(JU$5)=FALSE,(INDEX(BCR!$1:$1048576,MATCH('Estadísticas BCR'!JU$5,BCR!$A:$A,0),MATCH('Estadísticas BCR'!$B90,BCR!$1:$1,0))),AVERAGE(JI90:JT90)),"")</f>
        <v>44.230769230769198</v>
      </c>
      <c r="JV90" s="59">
        <f>+IFERROR(IF(ISTEXT(JV$5)=FALSE,(INDEX(BCR!$1:$1048576,MATCH('Estadísticas BCR'!JV$5,BCR!$A:$A,0),MATCH('Estadísticas BCR'!$B90,BCR!$1:$1,0))),AVERAGE(JJ90:JU90)),"")</f>
        <v>50</v>
      </c>
      <c r="JW90" s="59">
        <f>+IFERROR(IF(ISTEXT(JW$5)=FALSE,(INDEX(BCR!$1:$1048576,MATCH('Estadísticas BCR'!JW$5,BCR!$A:$A,0),MATCH('Estadísticas BCR'!$B90,BCR!$1:$1,0))),AVERAGE(JK90:JV90)),"")</f>
        <v>45.161290322580598</v>
      </c>
      <c r="JX90" s="59">
        <f>+IFERROR(IF(ISTEXT(JX$5)=FALSE,(INDEX(BCR!$1:$1048576,MATCH('Estadísticas BCR'!JX$5,BCR!$A:$A,0),MATCH('Estadísticas BCR'!$B90,BCR!$1:$1,0))),AVERAGE(JL90:JW90)),"")</f>
        <v>36</v>
      </c>
      <c r="JY90" s="59">
        <f>+IFERROR(IF(ISTEXT(JY$5)=FALSE,(INDEX(BCR!$1:$1048576,MATCH('Estadísticas BCR'!JY$5,BCR!$A:$A,0),MATCH('Estadísticas BCR'!$B90,BCR!$1:$1,0))),AVERAGE(JM90:JX90)),"")</f>
        <v>53.448275862069003</v>
      </c>
      <c r="JZ90" s="59">
        <f>+IFERROR(IF(ISTEXT(JZ$5)=FALSE,(INDEX(BCR!$1:$1048576,MATCH('Estadísticas BCR'!JZ$5,BCR!$A:$A,0),MATCH('Estadísticas BCR'!$B90,BCR!$1:$1,0))),AVERAGE(JN90:JY90)),"")</f>
        <v>46.774193548387103</v>
      </c>
      <c r="KA90" s="59">
        <f>+IFERROR(IF(ISTEXT(KA$5)=FALSE,(INDEX(BCR!$1:$1048576,MATCH('Estadísticas BCR'!KA$5,BCR!$A:$A,0),MATCH('Estadísticas BCR'!$B90,BCR!$1:$1,0))),AVERAGE(JO90:JZ90)),"")</f>
        <v>56.25</v>
      </c>
      <c r="KB90" s="59">
        <f>+IFERROR(IF(ISTEXT(KB$5)=FALSE,(INDEX(BCR!$1:$1048576,MATCH('Estadísticas BCR'!KB$5,BCR!$A:$A,0),MATCH('Estadísticas BCR'!$B90,BCR!$1:$1,0))),AVERAGE(JP90:KA90)),"")</f>
        <v>56.25</v>
      </c>
      <c r="KC90" s="60">
        <f>+IFERROR(IF(ISTEXT(KC$5)=FALSE,(INDEX(BCR!$1:$1048576,MATCH('Estadísticas BCR'!KC$5,BCR!$A:$A,0),MATCH('Estadísticas BCR'!$B90,BCR!$1:$1,0))),AVERAGE(JQ90:KB90)),"")</f>
        <v>44.933112897574695</v>
      </c>
      <c r="KD90" s="59">
        <f>+IFERROR(IF(ISTEXT(KD$5)=FALSE,(INDEX(BCR!$1:$1048576,MATCH('Estadísticas BCR'!KD$5,BCR!$A:$A,0),MATCH('Estadísticas BCR'!$B90,BCR!$1:$1,0))),AVERAGE(JR90:KC90)),"")</f>
        <v>35.135135135135101</v>
      </c>
      <c r="KE90" s="59">
        <f>+IFERROR(IF(ISTEXT(KE$5)=FALSE,(INDEX(BCR!$1:$1048576,MATCH('Estadísticas BCR'!KE$5,BCR!$A:$A,0),MATCH('Estadísticas BCR'!$B90,BCR!$1:$1,0))),AVERAGE(JS90:KD90)),"")</f>
        <v>54.545454545454497</v>
      </c>
      <c r="KF90" s="59">
        <f>+IFERROR(IF(ISTEXT(KF$5)=FALSE,(INDEX(BCR!$1:$1048576,MATCH('Estadísticas BCR'!KF$5,BCR!$A:$A,0),MATCH('Estadísticas BCR'!$B90,BCR!$1:$1,0))),AVERAGE(JT90:KE90)),"")</f>
        <v>51.219512195122</v>
      </c>
      <c r="KG90" s="59">
        <f>+IFERROR(IF(ISTEXT(KG$5)=FALSE,(INDEX(BCR!$1:$1048576,MATCH('Estadísticas BCR'!KG$5,BCR!$A:$A,0),MATCH('Estadísticas BCR'!$B90,BCR!$1:$1,0))),AVERAGE(JU90:KF90)),"")</f>
        <v>47.058823529411796</v>
      </c>
      <c r="KH90" s="59">
        <f>+IFERROR(IF(ISTEXT(KH$5)=FALSE,(INDEX(BCR!$1:$1048576,MATCH('Estadísticas BCR'!KH$5,BCR!$A:$A,0),MATCH('Estadísticas BCR'!$B90,BCR!$1:$1,0))),AVERAGE(JV90:KG90)),"")</f>
        <v>62.5</v>
      </c>
      <c r="KI90" s="59">
        <f>+IFERROR(IF(ISTEXT(KI$5)=FALSE,(INDEX(BCR!$1:$1048576,MATCH('Estadísticas BCR'!KI$5,BCR!$A:$A,0),MATCH('Estadísticas BCR'!$B90,BCR!$1:$1,0))),AVERAGE(JW90:KH90)),"")</f>
        <v>58.3333333333333</v>
      </c>
      <c r="KJ90" s="59">
        <f>+IFERROR(IF(ISTEXT(KJ$5)=FALSE,(INDEX(BCR!$1:$1048576,MATCH('Estadísticas BCR'!KJ$5,BCR!$A:$A,0),MATCH('Estadísticas BCR'!$B90,BCR!$1:$1,0))),AVERAGE(JX90:KI90)),"")</f>
        <v>55.769230769230802</v>
      </c>
      <c r="KK90" s="59">
        <f>+IFERROR(IF(ISTEXT(KK$5)=FALSE,(INDEX(BCR!$1:$1048576,MATCH('Estadísticas BCR'!KK$5,BCR!$A:$A,0),MATCH('Estadísticas BCR'!$B90,BCR!$1:$1,0))),AVERAGE(JY90:KJ90)),"")</f>
        <v>52.7777777777778</v>
      </c>
      <c r="KL90" s="59">
        <f>+IFERROR(IF(ISTEXT(KL$5)=FALSE,(INDEX(BCR!$1:$1048576,MATCH('Estadísticas BCR'!KL$5,BCR!$A:$A,0),MATCH('Estadísticas BCR'!$B90,BCR!$1:$1,0))),AVERAGE(JZ90:KK90)),"")</f>
        <v>43.243243243243199</v>
      </c>
      <c r="KM90" s="59">
        <f>+IFERROR(IF(ISTEXT(KM$5)=FALSE,(INDEX(BCR!$1:$1048576,MATCH('Estadísticas BCR'!KM$5,BCR!$A:$A,0),MATCH('Estadísticas BCR'!$B90,BCR!$1:$1,0))),AVERAGE(KA90:KL90)),"")</f>
        <v>42.682926829268297</v>
      </c>
      <c r="KN90" s="59">
        <f>+IFERROR(IF(ISTEXT(KN$5)=FALSE,(INDEX(BCR!$1:$1048576,MATCH('Estadísticas BCR'!KN$5,BCR!$A:$A,0),MATCH('Estadísticas BCR'!$B90,BCR!$1:$1,0))),AVERAGE(KB90:KM90)),"")</f>
        <v>53.3333333333333</v>
      </c>
      <c r="KO90" s="59">
        <f>+IFERROR(IF(ISTEXT(KO$5)=FALSE,(INDEX(BCR!$1:$1048576,MATCH('Estadísticas BCR'!KO$5,BCR!$A:$A,0),MATCH('Estadísticas BCR'!$B90,BCR!$1:$1,0))),AVERAGE(KC90:KN90)),"")</f>
        <v>44.827586206896598</v>
      </c>
      <c r="KP90" s="60">
        <f>+IFERROR(IF(ISTEXT(KP$5)=FALSE,(INDEX(BCR!$1:$1048576,MATCH('Estadísticas BCR'!KP$5,BCR!$A:$A,0),MATCH('Estadísticas BCR'!$B90,BCR!$1:$1,0))),AVERAGE(KD90:KO90)),"")</f>
        <v>50.118863074850566</v>
      </c>
      <c r="KQ90" s="59">
        <f>+IFERROR(IF(ISTEXT(KQ$5)=FALSE,(INDEX(BCR!$1:$1048576,MATCH('Estadísticas BCR'!KQ$5,BCR!$A:$A,0),MATCH('Estadísticas BCR'!$B90,BCR!$1:$1,0))),AVERAGE(KE90:KP90)),"")</f>
        <v>34.285714285714299</v>
      </c>
      <c r="KR90" s="59">
        <f>+IFERROR(IF(ISTEXT(KR$5)=FALSE,(INDEX(BCR!$1:$1048576,MATCH('Estadísticas BCR'!KR$5,BCR!$A:$A,0),MATCH('Estadísticas BCR'!$B90,BCR!$1:$1,0))),AVERAGE(KF90:KQ90)),"")</f>
        <v>31.9444444444444</v>
      </c>
      <c r="KS90" s="59">
        <f>+IFERROR(IF(ISTEXT(KS$5)=FALSE,(INDEX(BCR!$1:$1048576,MATCH('Estadísticas BCR'!KS$5,BCR!$A:$A,0),MATCH('Estadísticas BCR'!$B90,BCR!$1:$1,0))),AVERAGE(KG90:KR90)),"")</f>
        <v>47.142857142857103</v>
      </c>
      <c r="KT90" s="59">
        <f>+IFERROR(IF(ISTEXT(KT$5)=FALSE,(INDEX(BCR!$1:$1048576,MATCH('Estadísticas BCR'!KT$5,BCR!$A:$A,0),MATCH('Estadísticas BCR'!$B90,BCR!$1:$1,0))),AVERAGE(KH90:KS90)),"")</f>
        <v>52.857142857142897</v>
      </c>
      <c r="KU90" s="59">
        <f>+IFERROR(IF(ISTEXT(KU$5)=FALSE,(INDEX(BCR!$1:$1048576,MATCH('Estadísticas BCR'!KU$5,BCR!$A:$A,0),MATCH('Estadísticas BCR'!$B90,BCR!$1:$1,0))),AVERAGE(KI90:KT90)),"")</f>
        <v>52.564102564102598</v>
      </c>
      <c r="KV90" s="59">
        <f>+IFERROR(IF(ISTEXT(KV$5)=FALSE,(INDEX(BCR!$1:$1048576,MATCH('Estadísticas BCR'!KV$5,BCR!$A:$A,0),MATCH('Estadísticas BCR'!$B90,BCR!$1:$1,0))),AVERAGE(KJ90:KU90)),"")</f>
        <v>57.894736842105303</v>
      </c>
      <c r="KW90" s="59">
        <f>+IFERROR(IF(ISTEXT(KW$5)=FALSE,(INDEX(BCR!$1:$1048576,MATCH('Estadísticas BCR'!KW$5,BCR!$A:$A,0),MATCH('Estadísticas BCR'!$B90,BCR!$1:$1,0))),AVERAGE(KK90:KV90)),"")</f>
        <v>56.097560975609802</v>
      </c>
      <c r="KX90" s="59">
        <f>+IFERROR(IF(ISTEXT(KX$5)=FALSE,(INDEX(BCR!$1:$1048576,MATCH('Estadísticas BCR'!KX$5,BCR!$A:$A,0),MATCH('Estadísticas BCR'!$B90,BCR!$1:$1,0))),AVERAGE(KL90:KW90)),"")</f>
        <v>44.117647058823501</v>
      </c>
      <c r="KY90" s="59">
        <f>+IFERROR(IF(ISTEXT(KY$5)=FALSE,(INDEX(BCR!$1:$1048576,MATCH('Estadísticas BCR'!KY$5,BCR!$A:$A,0),MATCH('Estadísticas BCR'!$B90,BCR!$1:$1,0))),AVERAGE(KM90:KX90)),"")</f>
        <v>46.25</v>
      </c>
      <c r="KZ90" s="59">
        <f>+IFERROR(IF(ISTEXT(KZ$5)=FALSE,(INDEX(BCR!$1:$1048576,MATCH('Estadísticas BCR'!KZ$5,BCR!$A:$A,0),MATCH('Estadísticas BCR'!$B90,BCR!$1:$1,0))),AVERAGE(KN90:KY90)),"")</f>
        <v>44.7368421052632</v>
      </c>
      <c r="LA90" s="59">
        <f>+IFERROR(IF(ISTEXT(LA$5)=FALSE,(INDEX(BCR!$1:$1048576,MATCH('Estadísticas BCR'!LA$5,BCR!$A:$A,0),MATCH('Estadísticas BCR'!$B90,BCR!$1:$1,0))),AVERAGE(KO90:KZ90)),"")</f>
        <v>53.191489361702097</v>
      </c>
      <c r="LB90" s="59">
        <f>+IFERROR(IF(ISTEXT(LB$5)=FALSE,(INDEX(BCR!$1:$1048576,MATCH('Estadísticas BCR'!LB$5,BCR!$A:$A,0),MATCH('Estadísticas BCR'!$B90,BCR!$1:$1,0))),AVERAGE(KP90:LA90)),"")</f>
        <v>53.488372093023301</v>
      </c>
      <c r="LC90" s="60">
        <f>+IFERROR(IF(ISTEXT(LC$5)=FALSE,(INDEX(BCR!$1:$1048576,MATCH('Estadísticas BCR'!LC$5,BCR!$A:$A,0),MATCH('Estadísticas BCR'!$B90,BCR!$1:$1,0))),AVERAGE(KQ90:LB90)),"")</f>
        <v>47.880909144232362</v>
      </c>
      <c r="LD90" s="59">
        <f>+IFERROR(IF(ISTEXT(LD$5)=FALSE,(INDEX(BCR!$1:$1048576,MATCH('Estadísticas BCR'!LD$5,BCR!$A:$A,0),MATCH('Estadísticas BCR'!$B90,BCR!$1:$1,0))),AVERAGE(KR90:LC90)),"")</f>
        <v>41.176470588235297</v>
      </c>
      <c r="LE90" s="59">
        <f>+IFERROR(IF(ISTEXT(LE$5)=FALSE,(INDEX(BCR!$1:$1048576,MATCH('Estadísticas BCR'!LE$5,BCR!$A:$A,0),MATCH('Estadísticas BCR'!$B90,BCR!$1:$1,0))),AVERAGE(KS90:LD90)),"")</f>
        <v>47.619047619047599</v>
      </c>
      <c r="LF90" s="59">
        <f>+IFERROR(IF(ISTEXT(LF$5)=FALSE,(INDEX(BCR!$1:$1048576,MATCH('Estadísticas BCR'!LF$5,BCR!$A:$A,0),MATCH('Estadísticas BCR'!$B90,BCR!$1:$1,0))),AVERAGE(KT90:LE90)),"")</f>
        <v>43.421052631579002</v>
      </c>
      <c r="LG90" s="59">
        <f>+IFERROR(IF(ISTEXT(LG$5)=FALSE,(INDEX(BCR!$1:$1048576,MATCH('Estadísticas BCR'!LG$5,BCR!$A:$A,0),MATCH('Estadísticas BCR'!$B90,BCR!$1:$1,0))),AVERAGE(KU90:LF90)),"")</f>
        <v>56.578947368420998</v>
      </c>
      <c r="LH90" s="59">
        <f>+IFERROR(IF(ISTEXT(LH$5)=FALSE,(INDEX(BCR!$1:$1048576,MATCH('Estadísticas BCR'!LH$5,BCR!$A:$A,0),MATCH('Estadísticas BCR'!$B90,BCR!$1:$1,0))),AVERAGE(KV90:LG90)),"")</f>
        <v>58.064516129032299</v>
      </c>
      <c r="LI90" s="59">
        <f>+IFERROR(IF(ISTEXT(LI$5)=FALSE,(INDEX(BCR!$1:$1048576,MATCH('Estadísticas BCR'!LI$5,BCR!$A:$A,0),MATCH('Estadísticas BCR'!$B90,BCR!$1:$1,0))),AVERAGE(KW90:LH90)),"")</f>
        <v>53.846153846153797</v>
      </c>
      <c r="LJ90" s="59">
        <f>+IFERROR(IF(ISTEXT(LJ$5)=FALSE,(INDEX(BCR!$1:$1048576,MATCH('Estadísticas BCR'!LJ$5,BCR!$A:$A,0),MATCH('Estadísticas BCR'!$B90,BCR!$1:$1,0))),AVERAGE(KX90:LI90)),"")</f>
        <v>46.774193548387103</v>
      </c>
      <c r="LK90" s="59">
        <f>+IFERROR(IF(ISTEXT(LK$5)=FALSE,(INDEX(BCR!$1:$1048576,MATCH('Estadísticas BCR'!LK$5,BCR!$A:$A,0),MATCH('Estadísticas BCR'!$B90,BCR!$1:$1,0))),AVERAGE(KY90:LJ90)),"")</f>
        <v>56.25</v>
      </c>
      <c r="LL90" s="59">
        <f>+IFERROR(IF(ISTEXT(LL$5)=FALSE,(INDEX(BCR!$1:$1048576,MATCH('Estadísticas BCR'!LL$5,BCR!$A:$A,0),MATCH('Estadísticas BCR'!$B90,BCR!$1:$1,0))),AVERAGE(KZ90:LK90)),"")</f>
        <v>55.882352941176499</v>
      </c>
      <c r="LM90" s="59">
        <f>+IFERROR(IF(ISTEXT(LM$5)=FALSE,(INDEX(BCR!$1:$1048576,MATCH('Estadísticas BCR'!LM$5,BCR!$A:$A,0),MATCH('Estadísticas BCR'!$B90,BCR!$1:$1,0))),AVERAGE(LA90:LL90)),"")</f>
        <v>52.857142857142897</v>
      </c>
      <c r="LN90" s="59">
        <f>+IFERROR(IF(ISTEXT(LN$5)=FALSE,(INDEX(BCR!$1:$1048576,MATCH('Estadísticas BCR'!LN$5,BCR!$A:$A,0),MATCH('Estadísticas BCR'!$B90,BCR!$1:$1,0))),AVERAGE(LB90:LM90)),"")</f>
        <v>61.1111111111111</v>
      </c>
      <c r="LO90" s="59">
        <f>+IFERROR(IF(ISTEXT(LO$5)=FALSE,(INDEX(BCR!$1:$1048576,MATCH('Estadísticas BCR'!LO$5,BCR!$A:$A,0),MATCH('Estadísticas BCR'!$B90,BCR!$1:$1,0))),AVERAGE(LC90:LN90)),"")</f>
        <v>60</v>
      </c>
      <c r="LP90" s="60">
        <f>+IFERROR(IF(ISTEXT(LP$5)=FALSE,(INDEX(BCR!$1:$1048576,MATCH('Estadísticas BCR'!LP$5,BCR!$A:$A,0),MATCH('Estadísticas BCR'!$B90,BCR!$1:$1,0))),AVERAGE(LD90:LO90)),"")</f>
        <v>52.79841572002389</v>
      </c>
      <c r="LQ90" s="59">
        <f>+IFERROR(IF(ISTEXT(LQ$5)=FALSE,(INDEX(BCR!$1:$1048576,MATCH('Estadísticas BCR'!LQ$5,BCR!$A:$A,0),MATCH('Estadísticas BCR'!$B90,BCR!$1:$1,0))),AVERAGE(LE90:LP90)),"")</f>
        <v>59.375</v>
      </c>
      <c r="LR90" s="59">
        <f>+IFERROR(IF(ISTEXT(LR$5)=FALSE,(INDEX(BCR!$1:$1048576,MATCH('Estadísticas BCR'!LR$5,BCR!$A:$A,0),MATCH('Estadísticas BCR'!$B90,BCR!$1:$1,0))),AVERAGE(LF90:LQ90)),"")</f>
        <v>51.851851851851798</v>
      </c>
      <c r="LS90" s="59">
        <f>+IFERROR(IF(ISTEXT(LS$5)=FALSE,(INDEX(BCR!$1:$1048576,MATCH('Estadísticas BCR'!LS$5,BCR!$A:$A,0),MATCH('Estadísticas BCR'!$B90,BCR!$1:$1,0))),AVERAGE(LG90:LR90)),"")</f>
        <v>63.636363636363598</v>
      </c>
      <c r="LT90" s="59">
        <f>+IFERROR(IF(ISTEXT(LT$5)=FALSE,(INDEX(BCR!$1:$1048576,MATCH('Estadísticas BCR'!LT$5,BCR!$A:$A,0),MATCH('Estadísticas BCR'!$B90,BCR!$1:$1,0))),AVERAGE(LH90:LS90)),"")</f>
        <v>60.4166666666667</v>
      </c>
      <c r="LU90" s="59">
        <f>+IFERROR(IF(ISTEXT(LU$5)=FALSE,(INDEX(BCR!$1:$1048576,MATCH('Estadísticas BCR'!LU$5,BCR!$A:$A,0),MATCH('Estadísticas BCR'!$B90,BCR!$1:$1,0))),AVERAGE(LI90:LT90)),"")</f>
        <v>66.071428571428598</v>
      </c>
      <c r="LV90" s="59">
        <f>+IFERROR(IF(ISTEXT(LV$5)=FALSE,(INDEX(BCR!$1:$1048576,MATCH('Estadísticas BCR'!LV$5,BCR!$A:$A,0),MATCH('Estadísticas BCR'!$B90,BCR!$1:$1,0))),AVERAGE(LJ90:LU90)),"")</f>
        <v>62.121212121212103</v>
      </c>
      <c r="LW90" s="59">
        <f>+IFERROR(IF(ISTEXT(LW$5)=FALSE,(INDEX(BCR!$1:$1048576,MATCH('Estadísticas BCR'!LW$5,BCR!$A:$A,0),MATCH('Estadísticas BCR'!$B90,BCR!$1:$1,0))),AVERAGE(LK90:LV90)),"")</f>
        <v>59.259259259259302</v>
      </c>
      <c r="LX90" s="59">
        <f>+IFERROR(IF(ISTEXT(LX$5)=FALSE,(INDEX(BCR!$1:$1048576,MATCH('Estadísticas BCR'!LX$5,BCR!$A:$A,0),MATCH('Estadísticas BCR'!$B90,BCR!$1:$1,0))),AVERAGE(LL90:LW90)),"")</f>
        <v>62.162162162162197</v>
      </c>
      <c r="LY90" s="59">
        <f>+IFERROR(IF(ISTEXT(LY$5)=FALSE,(INDEX(BCR!$1:$1048576,MATCH('Estadísticas BCR'!LY$5,BCR!$A:$A,0),MATCH('Estadísticas BCR'!$B90,BCR!$1:$1,0))),AVERAGE(LM90:LX90)),"")</f>
        <v>56.756756756756801</v>
      </c>
      <c r="LZ90" s="59">
        <f>+IFERROR(IF(ISTEXT(LZ$5)=FALSE,(INDEX(BCR!$1:$1048576,MATCH('Estadísticas BCR'!LZ$5,BCR!$A:$A,0),MATCH('Estadísticas BCR'!$B90,BCR!$1:$1,0))),AVERAGE(LN90:LY90)),"")</f>
        <v>62.903225806451601</v>
      </c>
      <c r="MA90" s="59">
        <f>+IFERROR(IF(ISTEXT(MA$5)=FALSE,(INDEX(BCR!$1:$1048576,MATCH('Estadísticas BCR'!MA$5,BCR!$A:$A,0),MATCH('Estadísticas BCR'!$B90,BCR!$1:$1,0))),AVERAGE(LO90:LZ90)),"")</f>
        <v>65.2173913043478</v>
      </c>
      <c r="MB90" s="59">
        <f>+IFERROR(IF(ISTEXT(MB$5)=FALSE,(INDEX(BCR!$1:$1048576,MATCH('Estadísticas BCR'!MB$5,BCR!$A:$A,0),MATCH('Estadísticas BCR'!$B90,BCR!$1:$1,0))),AVERAGE(LP90:MA90)),"")</f>
        <v>66</v>
      </c>
      <c r="MC90" s="60">
        <f>+IFERROR(IF(ISTEXT(MC$5)=FALSE,(INDEX(BCR!$1:$1048576,MATCH('Estadísticas BCR'!MC$5,BCR!$A:$A,0),MATCH('Estadísticas BCR'!$B90,BCR!$1:$1,0))),AVERAGE(LQ90:MB90)),"")</f>
        <v>61.314276511375034</v>
      </c>
      <c r="MD90" s="59">
        <f>+IFERROR(IF(ISTEXT(MD$5)=FALSE,(INDEX(BCR!$1:$1048576,MATCH('Estadísticas BCR'!MD$5,BCR!$A:$A,0),MATCH('Estadísticas BCR'!$B90,BCR!$1:$1,0))),AVERAGE(LR90:MC90)),"")</f>
        <v>57.142857142857103</v>
      </c>
      <c r="ME90" s="59">
        <f>+IFERROR(IF(ISTEXT(ME$5)=FALSE,(INDEX(BCR!$1:$1048576,MATCH('Estadísticas BCR'!ME$5,BCR!$A:$A,0),MATCH('Estadísticas BCR'!$B90,BCR!$1:$1,0))),AVERAGE(LS90:MD90)),"")</f>
        <v>41.071428571428598</v>
      </c>
      <c r="MF90" s="59">
        <f>+IFERROR(IF(ISTEXT(MF$5)=FALSE,(INDEX(BCR!$1:$1048576,MATCH('Estadísticas BCR'!MF$5,BCR!$A:$A,0),MATCH('Estadísticas BCR'!$B90,BCR!$1:$1,0))),AVERAGE(LT90:ME90)),"")</f>
        <v>62.068965517241402</v>
      </c>
      <c r="MG90" s="59" t="str">
        <f>+IFERROR(IF(ISTEXT(MG$5)=FALSE,(INDEX(BCR!$1:$1048576,MATCH('Estadísticas BCR'!MG$5,BCR!$A:$A,0),MATCH('Estadísticas BCR'!$B90,BCR!$1:$1,0))),AVERAGE(LU90:MF90)),"")</f>
        <v/>
      </c>
      <c r="MH90" s="59" t="str">
        <f>+IFERROR(IF(ISTEXT(MH$5)=FALSE,(INDEX(BCR!$1:$1048576,MATCH('Estadísticas BCR'!MH$5,BCR!$A:$A,0),MATCH('Estadísticas BCR'!$B90,BCR!$1:$1,0))),AVERAGE(LV90:MG90)),"")</f>
        <v/>
      </c>
      <c r="MI90" s="59" t="str">
        <f>+IFERROR(IF(ISTEXT(MI$5)=FALSE,(INDEX(BCR!$1:$1048576,MATCH('Estadísticas BCR'!MI$5,BCR!$A:$A,0),MATCH('Estadísticas BCR'!$B90,BCR!$1:$1,0))),AVERAGE(LW90:MH90)),"")</f>
        <v/>
      </c>
      <c r="MJ90" s="59" t="str">
        <f>+IFERROR(IF(ISTEXT(MJ$5)=FALSE,(INDEX(BCR!$1:$1048576,MATCH('Estadísticas BCR'!MJ$5,BCR!$A:$A,0),MATCH('Estadísticas BCR'!$B90,BCR!$1:$1,0))),AVERAGE(LX90:MI90)),"")</f>
        <v/>
      </c>
      <c r="MK90" s="59" t="str">
        <f>+IFERROR(IF(ISTEXT(MK$5)=FALSE,(INDEX(BCR!$1:$1048576,MATCH('Estadísticas BCR'!MK$5,BCR!$A:$A,0),MATCH('Estadísticas BCR'!$B90,BCR!$1:$1,0))),AVERAGE(LY90:MJ90)),"")</f>
        <v/>
      </c>
      <c r="ML90" s="59" t="str">
        <f>+IFERROR(IF(ISTEXT(ML$5)=FALSE,(INDEX(BCR!$1:$1048576,MATCH('Estadísticas BCR'!ML$5,BCR!$A:$A,0),MATCH('Estadísticas BCR'!$B90,BCR!$1:$1,0))),AVERAGE(LZ90:MK90)),"")</f>
        <v/>
      </c>
      <c r="MM90" s="59" t="str">
        <f>+IFERROR(IF(ISTEXT(MM$5)=FALSE,(INDEX(BCR!$1:$1048576,MATCH('Estadísticas BCR'!MM$5,BCR!$A:$A,0),MATCH('Estadísticas BCR'!$B90,BCR!$1:$1,0))),AVERAGE(MA90:ML90)),"")</f>
        <v/>
      </c>
      <c r="MN90" s="59" t="str">
        <f>+IFERROR(IF(ISTEXT(MN$5)=FALSE,(INDEX(BCR!$1:$1048576,MATCH('Estadísticas BCR'!MN$5,BCR!$A:$A,0),MATCH('Estadísticas BCR'!$B90,BCR!$1:$1,0))),AVERAGE(MB90:MM90)),"")</f>
        <v/>
      </c>
      <c r="MO90" s="59" t="str">
        <f>+IFERROR(IF(ISTEXT(MO$5)=FALSE,(INDEX(BCR!$1:$1048576,MATCH('Estadísticas BCR'!MO$5,BCR!$A:$A,0),MATCH('Estadísticas BCR'!$B90,BCR!$1:$1,0))),AVERAGE(MC90:MN90)),"")</f>
        <v/>
      </c>
      <c r="MP90" s="60">
        <f>+IFERROR(IF(ISTEXT(MP$5)=FALSE,(INDEX(BCR!$1:$1048576,MATCH('Estadísticas BCR'!MP$5,BCR!$A:$A,0),MATCH('Estadísticas BCR'!$B90,BCR!$1:$1,0))),AVERAGE(MD90:MO90)),"")</f>
        <v>53.427750410509027</v>
      </c>
    </row>
    <row r="91" spans="1:354" outlineLevel="1">
      <c r="B91" s="9" t="s">
        <v>934</v>
      </c>
      <c r="C91" s="126" t="s">
        <v>922</v>
      </c>
      <c r="D91" s="104">
        <f>+IFERROR(IF(ISTEXT(D$5)=FALSE,(INDEX(BCR!$1:$1048576,MATCH('Estadísticas BCR'!D$5,BCR!$A:$A,0),MATCH('Estadísticas BCR'!$B91,BCR!$1:$1,0))),AVERAGE(#REF!)),"")</f>
        <v>0</v>
      </c>
      <c r="E91" s="104">
        <f>+IFERROR(IF(ISTEXT(E$5)=FALSE,(INDEX(BCR!$1:$1048576,MATCH('Estadísticas BCR'!E$5,BCR!$A:$A,0),MATCH('Estadísticas BCR'!$B91,BCR!$1:$1,0))),AVERAGE(#REF!)),"")</f>
        <v>0</v>
      </c>
      <c r="F91" s="104">
        <f>+IFERROR(IF(ISTEXT(F$5)=FALSE,(INDEX(BCR!$1:$1048576,MATCH('Estadísticas BCR'!F$5,BCR!$A:$A,0),MATCH('Estadísticas BCR'!$B91,BCR!$1:$1,0))),AVERAGE(#REF!)),"")</f>
        <v>0</v>
      </c>
      <c r="G91" s="104" t="str">
        <f>+IFERROR(IF(ISTEXT(G$5)=FALSE,(INDEX(BCR!$1:$1048576,MATCH('Estadísticas BCR'!G$5,BCR!$A:$A,0),MATCH('Estadísticas BCR'!$B91,BCR!$1:$1,0))),AVERAGE(#REF!)),"")</f>
        <v/>
      </c>
      <c r="H91" s="104">
        <f>+IFERROR(IF(ISTEXT(H$5)=FALSE,(INDEX(BCR!$1:$1048576,MATCH('Estadísticas BCR'!H$5,BCR!$A:$A,0),MATCH('Estadísticas BCR'!$B91,BCR!$1:$1,0))),AVERAGE(#REF!)),"")</f>
        <v>0</v>
      </c>
      <c r="I91" s="104">
        <f>+IFERROR(IF(ISTEXT(I$5)=FALSE,(INDEX(BCR!$1:$1048576,MATCH('Estadísticas BCR'!I$5,BCR!$A:$A,0),MATCH('Estadísticas BCR'!$B91,BCR!$1:$1,0))),AVERAGE(#REF!)),"")</f>
        <v>0</v>
      </c>
      <c r="J91" s="104">
        <f>+IFERROR(IF(ISTEXT(J$5)=FALSE,(INDEX(BCR!$1:$1048576,MATCH('Estadísticas BCR'!J$5,BCR!$A:$A,0),MATCH('Estadísticas BCR'!$B91,BCR!$1:$1,0))),AVERAGE(#REF!)),"")</f>
        <v>0</v>
      </c>
      <c r="K91" s="104">
        <f>+IFERROR(IF(ISTEXT(K$5)=FALSE,(INDEX(BCR!$1:$1048576,MATCH('Estadísticas BCR'!K$5,BCR!$A:$A,0),MATCH('Estadísticas BCR'!$B91,BCR!$1:$1,0))),AVERAGE(#REF!)),"")</f>
        <v>0</v>
      </c>
      <c r="L91" s="104">
        <f>+IFERROR(IF(ISTEXT(L$5)=FALSE,(INDEX(BCR!$1:$1048576,MATCH('Estadísticas BCR'!L$5,BCR!$A:$A,0),MATCH('Estadísticas BCR'!$B91,BCR!$1:$1,0))),AVERAGE(#REF!)),"")</f>
        <v>0</v>
      </c>
      <c r="M91" s="104">
        <f>+IFERROR(IF(ISTEXT(M$5)=FALSE,(INDEX(BCR!$1:$1048576,MATCH('Estadísticas BCR'!M$5,BCR!$A:$A,0),MATCH('Estadísticas BCR'!$B91,BCR!$1:$1,0))),AVERAGE(#REF!)),"")</f>
        <v>0</v>
      </c>
      <c r="N91" s="104">
        <f>+IFERROR(IF(ISTEXT(N$5)=FALSE,(INDEX(BCR!$1:$1048576,MATCH('Estadísticas BCR'!N$5,BCR!$A:$A,0),MATCH('Estadísticas BCR'!$B91,BCR!$1:$1,0))),AVERAGE(#REF!)),"")</f>
        <v>0</v>
      </c>
      <c r="O91" s="104">
        <f>+IFERROR(IF(ISTEXT(O$5)=FALSE,(INDEX(BCR!$1:$1048576,MATCH('Estadísticas BCR'!O$5,BCR!$A:$A,0),MATCH('Estadísticas BCR'!$B91,BCR!$1:$1,0))),AVERAGE(#REF!)),"")</f>
        <v>0</v>
      </c>
      <c r="P91" s="60">
        <f>+IFERROR(IF(ISTEXT(P$5)=FALSE,(INDEX(BCR!$1:$1048576,MATCH('Estadísticas BCR'!P$5,BCR!$A:$A,0),MATCH('Estadísticas BCR'!$B91,BCR!$1:$1,0))),AVERAGE(D91:O91)),"")</f>
        <v>0</v>
      </c>
      <c r="Q91" s="104">
        <f>+IFERROR(IF(ISTEXT(Q$5)=FALSE,(INDEX(BCR!$1:$1048576,MATCH('Estadísticas BCR'!Q$5,BCR!$A:$A,0),MATCH('Estadísticas BCR'!$B91,BCR!$1:$1,0))),AVERAGE(#REF!)),"")</f>
        <v>0</v>
      </c>
      <c r="R91" s="104">
        <f>+IFERROR(IF(ISTEXT(R$5)=FALSE,(INDEX(BCR!$1:$1048576,MATCH('Estadísticas BCR'!R$5,BCR!$A:$A,0),MATCH('Estadísticas BCR'!$B91,BCR!$1:$1,0))),AVERAGE(#REF!)),"")</f>
        <v>0</v>
      </c>
      <c r="S91" s="104">
        <f>+IFERROR(IF(ISTEXT(S$5)=FALSE,(INDEX(BCR!$1:$1048576,MATCH('Estadísticas BCR'!S$5,BCR!$A:$A,0),MATCH('Estadísticas BCR'!$B91,BCR!$1:$1,0))),AVERAGE(#REF!)),"")</f>
        <v>0</v>
      </c>
      <c r="T91" s="104">
        <f>+IFERROR(IF(ISTEXT(T$5)=FALSE,(INDEX(BCR!$1:$1048576,MATCH('Estadísticas BCR'!T$5,BCR!$A:$A,0),MATCH('Estadísticas BCR'!$B91,BCR!$1:$1,0))),AVERAGE(#REF!)),"")</f>
        <v>0</v>
      </c>
      <c r="U91" s="104">
        <f>+IFERROR(IF(ISTEXT(U$5)=FALSE,(INDEX(BCR!$1:$1048576,MATCH('Estadísticas BCR'!U$5,BCR!$A:$A,0),MATCH('Estadísticas BCR'!$B91,BCR!$1:$1,0))),AVERAGE(#REF!)),"")</f>
        <v>0</v>
      </c>
      <c r="V91" s="104">
        <f>+IFERROR(IF(ISTEXT(V$5)=FALSE,(INDEX(BCR!$1:$1048576,MATCH('Estadísticas BCR'!V$5,BCR!$A:$A,0),MATCH('Estadísticas BCR'!$B91,BCR!$1:$1,0))),AVERAGE(#REF!)),"")</f>
        <v>0</v>
      </c>
      <c r="W91" s="104">
        <f>+IFERROR(IF(ISTEXT(W$5)=FALSE,(INDEX(BCR!$1:$1048576,MATCH('Estadísticas BCR'!W$5,BCR!$A:$A,0),MATCH('Estadísticas BCR'!$B91,BCR!$1:$1,0))),AVERAGE(#REF!)),"")</f>
        <v>0</v>
      </c>
      <c r="X91" s="104">
        <f>+IFERROR(IF(ISTEXT(X$5)=FALSE,(INDEX(BCR!$1:$1048576,MATCH('Estadísticas BCR'!X$5,BCR!$A:$A,0),MATCH('Estadísticas BCR'!$B91,BCR!$1:$1,0))),AVERAGE(#REF!)),"")</f>
        <v>0</v>
      </c>
      <c r="Y91" s="104">
        <f>+IFERROR(IF(ISTEXT(Y$5)=FALSE,(INDEX(BCR!$1:$1048576,MATCH('Estadísticas BCR'!Y$5,BCR!$A:$A,0),MATCH('Estadísticas BCR'!$B91,BCR!$1:$1,0))),AVERAGE(#REF!)),"")</f>
        <v>0</v>
      </c>
      <c r="Z91" s="104">
        <f>+IFERROR(IF(ISTEXT(Z$5)=FALSE,(INDEX(BCR!$1:$1048576,MATCH('Estadísticas BCR'!Z$5,BCR!$A:$A,0),MATCH('Estadísticas BCR'!$B91,BCR!$1:$1,0))),AVERAGE(#REF!)),"")</f>
        <v>0</v>
      </c>
      <c r="AA91" s="104">
        <f>+IFERROR(IF(ISTEXT(AA$5)=FALSE,(INDEX(BCR!$1:$1048576,MATCH('Estadísticas BCR'!AA$5,BCR!$A:$A,0),MATCH('Estadísticas BCR'!$B91,BCR!$1:$1,0))),AVERAGE(#REF!)),"")</f>
        <v>0</v>
      </c>
      <c r="AB91" s="104">
        <f>+IFERROR(IF(ISTEXT(AB$5)=FALSE,(INDEX(BCR!$1:$1048576,MATCH('Estadísticas BCR'!AB$5,BCR!$A:$A,0),MATCH('Estadísticas BCR'!$B91,BCR!$1:$1,0))),AVERAGE(#REF!)),"")</f>
        <v>0</v>
      </c>
      <c r="AC91" s="60">
        <f>+IFERROR(IF(ISTEXT(AC$5)=FALSE,(INDEX(BCR!$1:$1048576,MATCH('Estadísticas BCR'!AC$5,BCR!$A:$A,0),MATCH('Estadísticas BCR'!$B91,BCR!$1:$1,0))),AVERAGE(Q91:AB91)),"")</f>
        <v>0</v>
      </c>
      <c r="AD91" s="59">
        <f>+IFERROR(IF(ISTEXT(AD$5)=FALSE,(INDEX(BCR!$1:$1048576,MATCH('Estadísticas BCR'!AD$5,BCR!$A:$A,0),MATCH('Estadísticas BCR'!$B91,BCR!$1:$1,0))),AVERAGE(#REF!)),"")</f>
        <v>0</v>
      </c>
      <c r="AE91" s="59">
        <f>+IFERROR(IF(ISTEXT(AE$5)=FALSE,(INDEX(BCR!$1:$1048576,MATCH('Estadísticas BCR'!AE$5,BCR!$A:$A,0),MATCH('Estadísticas BCR'!$B91,BCR!$1:$1,0))),AVERAGE(#REF!)),"")</f>
        <v>0</v>
      </c>
      <c r="AF91" s="59">
        <f>+IFERROR(IF(ISTEXT(AF$5)=FALSE,(INDEX(BCR!$1:$1048576,MATCH('Estadísticas BCR'!AF$5,BCR!$A:$A,0),MATCH('Estadísticas BCR'!$B91,BCR!$1:$1,0))),AVERAGE(#REF!)),"")</f>
        <v>0</v>
      </c>
      <c r="AG91" s="59">
        <f>+IFERROR(IF(ISTEXT(AG$5)=FALSE,(INDEX(BCR!$1:$1048576,MATCH('Estadísticas BCR'!AG$5,BCR!$A:$A,0),MATCH('Estadísticas BCR'!$B91,BCR!$1:$1,0))),AVERAGE(#REF!)),"")</f>
        <v>0</v>
      </c>
      <c r="AH91" s="59">
        <f>+IFERROR(IF(ISTEXT(AH$5)=FALSE,(INDEX(BCR!$1:$1048576,MATCH('Estadísticas BCR'!AH$5,BCR!$A:$A,0),MATCH('Estadísticas BCR'!$B91,BCR!$1:$1,0))),AVERAGE(#REF!)),"")</f>
        <v>0</v>
      </c>
      <c r="AI91" s="59">
        <f>+IFERROR(IF(ISTEXT(AI$5)=FALSE,(INDEX(BCR!$1:$1048576,MATCH('Estadísticas BCR'!AI$5,BCR!$A:$A,0),MATCH('Estadísticas BCR'!$B91,BCR!$1:$1,0))),AVERAGE(#REF!)),"")</f>
        <v>0</v>
      </c>
      <c r="AJ91" s="59">
        <f>+IFERROR(IF(ISTEXT(AJ$5)=FALSE,(INDEX(BCR!$1:$1048576,MATCH('Estadísticas BCR'!AJ$5,BCR!$A:$A,0),MATCH('Estadísticas BCR'!$B91,BCR!$1:$1,0))),AVERAGE(#REF!)),"")</f>
        <v>0</v>
      </c>
      <c r="AK91" s="59">
        <f>+IFERROR(IF(ISTEXT(AK$5)=FALSE,(INDEX(BCR!$1:$1048576,MATCH('Estadísticas BCR'!AK$5,BCR!$A:$A,0),MATCH('Estadísticas BCR'!$B91,BCR!$1:$1,0))),AVERAGE(#REF!)),"")</f>
        <v>0</v>
      </c>
      <c r="AL91" s="59">
        <f>+IFERROR(IF(ISTEXT(AL$5)=FALSE,(INDEX(BCR!$1:$1048576,MATCH('Estadísticas BCR'!AL$5,BCR!$A:$A,0),MATCH('Estadísticas BCR'!$B91,BCR!$1:$1,0))),AVERAGE(#REF!)),"")</f>
        <v>0</v>
      </c>
      <c r="AM91" s="59">
        <f>+IFERROR(IF(ISTEXT(AM$5)=FALSE,(INDEX(BCR!$1:$1048576,MATCH('Estadísticas BCR'!AM$5,BCR!$A:$A,0),MATCH('Estadísticas BCR'!$B91,BCR!$1:$1,0))),AVERAGE(#REF!)),"")</f>
        <v>0</v>
      </c>
      <c r="AN91" s="59">
        <f>+IFERROR(IF(ISTEXT(AN$5)=FALSE,(INDEX(BCR!$1:$1048576,MATCH('Estadísticas BCR'!AN$5,BCR!$A:$A,0),MATCH('Estadísticas BCR'!$B91,BCR!$1:$1,0))),AVERAGE(#REF!)),"")</f>
        <v>0</v>
      </c>
      <c r="AO91" s="59">
        <f>+IFERROR(IF(ISTEXT(AO$5)=FALSE,(INDEX(BCR!$1:$1048576,MATCH('Estadísticas BCR'!AO$5,BCR!$A:$A,0),MATCH('Estadísticas BCR'!$B91,BCR!$1:$1,0))),AVERAGE(#REF!)),"")</f>
        <v>0</v>
      </c>
      <c r="AP91" s="60">
        <f>+IFERROR(IF(ISTEXT(AP$5)=FALSE,(INDEX(BCR!$1:$1048576,MATCH('Estadísticas BCR'!AP$5,BCR!$A:$A,0),MATCH('Estadísticas BCR'!$B91,BCR!$1:$1,0))),AVERAGE(AD91:AO91)),"")</f>
        <v>0</v>
      </c>
      <c r="AQ91" s="59">
        <f>+IFERROR(IF(ISTEXT(AQ$5)=FALSE,(INDEX(BCR!$1:$1048576,MATCH('Estadísticas BCR'!AQ$5,BCR!$A:$A,0),MATCH('Estadísticas BCR'!$B91,BCR!$1:$1,0))),AVERAGE(#REF!)),"")</f>
        <v>0</v>
      </c>
      <c r="AR91" s="59">
        <f>+IFERROR(IF(ISTEXT(AR$5)=FALSE,(INDEX(BCR!$1:$1048576,MATCH('Estadísticas BCR'!AR$5,BCR!$A:$A,0),MATCH('Estadísticas BCR'!$B91,BCR!$1:$1,0))),AVERAGE(#REF!)),"")</f>
        <v>0</v>
      </c>
      <c r="AS91" s="59">
        <f>+IFERROR(IF(ISTEXT(AS$5)=FALSE,(INDEX(BCR!$1:$1048576,MATCH('Estadísticas BCR'!AS$5,BCR!$A:$A,0),MATCH('Estadísticas BCR'!$B91,BCR!$1:$1,0))),AVERAGE(#REF!)),"")</f>
        <v>0</v>
      </c>
      <c r="AT91" s="59">
        <f>+IFERROR(IF(ISTEXT(AT$5)=FALSE,(INDEX(BCR!$1:$1048576,MATCH('Estadísticas BCR'!AT$5,BCR!$A:$A,0),MATCH('Estadísticas BCR'!$B91,BCR!$1:$1,0))),AVERAGE(#REF!)),"")</f>
        <v>0</v>
      </c>
      <c r="AU91" s="59">
        <f>+IFERROR(IF(ISTEXT(AU$5)=FALSE,(INDEX(BCR!$1:$1048576,MATCH('Estadísticas BCR'!AU$5,BCR!$A:$A,0),MATCH('Estadísticas BCR'!$B91,BCR!$1:$1,0))),AVERAGE(#REF!)),"")</f>
        <v>0</v>
      </c>
      <c r="AV91" s="59">
        <f>+IFERROR(IF(ISTEXT(AV$5)=FALSE,(INDEX(BCR!$1:$1048576,MATCH('Estadísticas BCR'!AV$5,BCR!$A:$A,0),MATCH('Estadísticas BCR'!$B91,BCR!$1:$1,0))),AVERAGE(#REF!)),"")</f>
        <v>0</v>
      </c>
      <c r="AW91" s="59">
        <f>+IFERROR(IF(ISTEXT(AW$5)=FALSE,(INDEX(BCR!$1:$1048576,MATCH('Estadísticas BCR'!AW$5,BCR!$A:$A,0),MATCH('Estadísticas BCR'!$B91,BCR!$1:$1,0))),AVERAGE(#REF!)),"")</f>
        <v>0</v>
      </c>
      <c r="AX91" s="59">
        <f>+IFERROR(IF(ISTEXT(AX$5)=FALSE,(INDEX(BCR!$1:$1048576,MATCH('Estadísticas BCR'!AX$5,BCR!$A:$A,0),MATCH('Estadísticas BCR'!$B91,BCR!$1:$1,0))),AVERAGE(#REF!)),"")</f>
        <v>0</v>
      </c>
      <c r="AY91" s="59">
        <f>+IFERROR(IF(ISTEXT(AY$5)=FALSE,(INDEX(BCR!$1:$1048576,MATCH('Estadísticas BCR'!AY$5,BCR!$A:$A,0),MATCH('Estadísticas BCR'!$B91,BCR!$1:$1,0))),AVERAGE(#REF!)),"")</f>
        <v>0</v>
      </c>
      <c r="AZ91" s="59">
        <f>+IFERROR(IF(ISTEXT(AZ$5)=FALSE,(INDEX(BCR!$1:$1048576,MATCH('Estadísticas BCR'!AZ$5,BCR!$A:$A,0),MATCH('Estadísticas BCR'!$B91,BCR!$1:$1,0))),AVERAGE(#REF!)),"")</f>
        <v>0</v>
      </c>
      <c r="BA91" s="59">
        <f>+IFERROR(IF(ISTEXT(BA$5)=FALSE,(INDEX(BCR!$1:$1048576,MATCH('Estadísticas BCR'!BA$5,BCR!$A:$A,0),MATCH('Estadísticas BCR'!$B91,BCR!$1:$1,0))),AVERAGE(#REF!)),"")</f>
        <v>0</v>
      </c>
      <c r="BB91" s="59">
        <f>+IFERROR(IF(ISTEXT(BB$5)=FALSE,(INDEX(BCR!$1:$1048576,MATCH('Estadísticas BCR'!BB$5,BCR!$A:$A,0),MATCH('Estadísticas BCR'!$B91,BCR!$1:$1,0))),AVERAGE(#REF!)),"")</f>
        <v>0</v>
      </c>
      <c r="BC91" s="60">
        <f>+IFERROR(IF(ISTEXT(BC$5)=FALSE,(INDEX(BCR!$1:$1048576,MATCH('Estadísticas BCR'!BC$5,BCR!$A:$A,0),MATCH('Estadísticas BCR'!$B91,BCR!$1:$1,0))),AVERAGE(AQ91:BB91)),"")</f>
        <v>0</v>
      </c>
      <c r="BD91" s="59">
        <f>+IFERROR(IF(ISTEXT(BD$5)=FALSE,(INDEX(BCR!$1:$1048576,MATCH('Estadísticas BCR'!BD$5,BCR!$A:$A,0),MATCH('Estadísticas BCR'!$B91,BCR!$1:$1,0))),AVERAGE(#REF!)),"")</f>
        <v>0</v>
      </c>
      <c r="BE91" s="59">
        <f>+IFERROR(IF(ISTEXT(BE$5)=FALSE,(INDEX(BCR!$1:$1048576,MATCH('Estadísticas BCR'!BE$5,BCR!$A:$A,0),MATCH('Estadísticas BCR'!$B91,BCR!$1:$1,0))),AVERAGE(#REF!)),"")</f>
        <v>0</v>
      </c>
      <c r="BF91" s="59">
        <f>+IFERROR(IF(ISTEXT(BF$5)=FALSE,(INDEX(BCR!$1:$1048576,MATCH('Estadísticas BCR'!BF$5,BCR!$A:$A,0),MATCH('Estadísticas BCR'!$B91,BCR!$1:$1,0))),AVERAGE(#REF!)),"")</f>
        <v>0</v>
      </c>
      <c r="BG91" s="59">
        <f>+IFERROR(IF(ISTEXT(BG$5)=FALSE,(INDEX(BCR!$1:$1048576,MATCH('Estadísticas BCR'!BG$5,BCR!$A:$A,0),MATCH('Estadísticas BCR'!$B91,BCR!$1:$1,0))),AVERAGE(#REF!)),"")</f>
        <v>0</v>
      </c>
      <c r="BH91" s="59">
        <f>+IFERROR(IF(ISTEXT(BH$5)=FALSE,(INDEX(BCR!$1:$1048576,MATCH('Estadísticas BCR'!BH$5,BCR!$A:$A,0),MATCH('Estadísticas BCR'!$B91,BCR!$1:$1,0))),AVERAGE(#REF!)),"")</f>
        <v>0</v>
      </c>
      <c r="BI91" s="59">
        <f>+IFERROR(IF(ISTEXT(BI$5)=FALSE,(INDEX(BCR!$1:$1048576,MATCH('Estadísticas BCR'!BI$5,BCR!$A:$A,0),MATCH('Estadísticas BCR'!$B91,BCR!$1:$1,0))),AVERAGE(#REF!)),"")</f>
        <v>0</v>
      </c>
      <c r="BJ91" s="59">
        <f>+IFERROR(IF(ISTEXT(BJ$5)=FALSE,(INDEX(BCR!$1:$1048576,MATCH('Estadísticas BCR'!BJ$5,BCR!$A:$A,0),MATCH('Estadísticas BCR'!$B91,BCR!$1:$1,0))),AVERAGE(#REF!)),"")</f>
        <v>0</v>
      </c>
      <c r="BK91" s="59">
        <f>+IFERROR(IF(ISTEXT(BK$5)=FALSE,(INDEX(BCR!$1:$1048576,MATCH('Estadísticas BCR'!BK$5,BCR!$A:$A,0),MATCH('Estadísticas BCR'!$B91,BCR!$1:$1,0))),AVERAGE(#REF!)),"")</f>
        <v>0</v>
      </c>
      <c r="BL91" s="59">
        <f>+IFERROR(IF(ISTEXT(BL$5)=FALSE,(INDEX(BCR!$1:$1048576,MATCH('Estadísticas BCR'!BL$5,BCR!$A:$A,0),MATCH('Estadísticas BCR'!$B91,BCR!$1:$1,0))),AVERAGE(#REF!)),"")</f>
        <v>0</v>
      </c>
      <c r="BM91" s="59">
        <f>+IFERROR(IF(ISTEXT(BM$5)=FALSE,(INDEX(BCR!$1:$1048576,MATCH('Estadísticas BCR'!BM$5,BCR!$A:$A,0),MATCH('Estadísticas BCR'!$B91,BCR!$1:$1,0))),AVERAGE(#REF!)),"")</f>
        <v>0</v>
      </c>
      <c r="BN91" s="59">
        <f>+IFERROR(IF(ISTEXT(BN$5)=FALSE,(INDEX(BCR!$1:$1048576,MATCH('Estadísticas BCR'!BN$5,BCR!$A:$A,0),MATCH('Estadísticas BCR'!$B91,BCR!$1:$1,0))),AVERAGE(#REF!)),"")</f>
        <v>0</v>
      </c>
      <c r="BO91" s="59">
        <f>+IFERROR(IF(ISTEXT(BO$5)=FALSE,(INDEX(BCR!$1:$1048576,MATCH('Estadísticas BCR'!BO$5,BCR!$A:$A,0),MATCH('Estadísticas BCR'!$B91,BCR!$1:$1,0))),AVERAGE(#REF!)),"")</f>
        <v>0</v>
      </c>
      <c r="BP91" s="60">
        <f>+IFERROR(IF(ISTEXT(BP$5)=FALSE,(INDEX(BCR!$1:$1048576,MATCH('Estadísticas BCR'!BP$5,BCR!$A:$A,0),MATCH('Estadísticas BCR'!$B91,BCR!$1:$1,0))),AVERAGE(BD91:BO91)),"")</f>
        <v>0</v>
      </c>
      <c r="BQ91" s="59">
        <f>+IFERROR(IF(ISTEXT(BQ$5)=FALSE,(INDEX(BCR!$1:$1048576,MATCH('Estadísticas BCR'!BQ$5,BCR!$A:$A,0),MATCH('Estadísticas BCR'!$B91,BCR!$1:$1,0))),AVERAGE(#REF!)),"")</f>
        <v>0</v>
      </c>
      <c r="BR91" s="59">
        <f>+IFERROR(IF(ISTEXT(BR$5)=FALSE,(INDEX(BCR!$1:$1048576,MATCH('Estadísticas BCR'!BR$5,BCR!$A:$A,0),MATCH('Estadísticas BCR'!$B91,BCR!$1:$1,0))),AVERAGE(#REF!)),"")</f>
        <v>0</v>
      </c>
      <c r="BS91" s="59">
        <f>+IFERROR(IF(ISTEXT(BS$5)=FALSE,(INDEX(BCR!$1:$1048576,MATCH('Estadísticas BCR'!BS$5,BCR!$A:$A,0),MATCH('Estadísticas BCR'!$B91,BCR!$1:$1,0))),AVERAGE(#REF!)),"")</f>
        <v>0</v>
      </c>
      <c r="BT91" s="59">
        <f>+IFERROR(IF(ISTEXT(BT$5)=FALSE,(INDEX(BCR!$1:$1048576,MATCH('Estadísticas BCR'!BT$5,BCR!$A:$A,0),MATCH('Estadísticas BCR'!$B91,BCR!$1:$1,0))),AVERAGE(#REF!)),"")</f>
        <v>0</v>
      </c>
      <c r="BU91" s="59">
        <f>+IFERROR(IF(ISTEXT(BU$5)=FALSE,(INDEX(BCR!$1:$1048576,MATCH('Estadísticas BCR'!BU$5,BCR!$A:$A,0),MATCH('Estadísticas BCR'!$B91,BCR!$1:$1,0))),AVERAGE(#REF!)),"")</f>
        <v>0</v>
      </c>
      <c r="BV91" s="59">
        <f>+IFERROR(IF(ISTEXT(BV$5)=FALSE,(INDEX(BCR!$1:$1048576,MATCH('Estadísticas BCR'!BV$5,BCR!$A:$A,0),MATCH('Estadísticas BCR'!$B91,BCR!$1:$1,0))),AVERAGE(#REF!)),"")</f>
        <v>0</v>
      </c>
      <c r="BW91" s="59">
        <f>+IFERROR(IF(ISTEXT(BW$5)=FALSE,(INDEX(BCR!$1:$1048576,MATCH('Estadísticas BCR'!BW$5,BCR!$A:$A,0),MATCH('Estadísticas BCR'!$B91,BCR!$1:$1,0))),AVERAGE(#REF!)),"")</f>
        <v>0</v>
      </c>
      <c r="BX91" s="59">
        <f>+IFERROR(IF(ISTEXT(BX$5)=FALSE,(INDEX(BCR!$1:$1048576,MATCH('Estadísticas BCR'!BX$5,BCR!$A:$A,0),MATCH('Estadísticas BCR'!$B91,BCR!$1:$1,0))),AVERAGE(#REF!)),"")</f>
        <v>0</v>
      </c>
      <c r="BY91" s="59">
        <f>+IFERROR(IF(ISTEXT(BY$5)=FALSE,(INDEX(BCR!$1:$1048576,MATCH('Estadísticas BCR'!BY$5,BCR!$A:$A,0),MATCH('Estadísticas BCR'!$B91,BCR!$1:$1,0))),AVERAGE(#REF!)),"")</f>
        <v>0</v>
      </c>
      <c r="BZ91" s="59">
        <f>+IFERROR(IF(ISTEXT(BZ$5)=FALSE,(INDEX(BCR!$1:$1048576,MATCH('Estadísticas BCR'!BZ$5,BCR!$A:$A,0),MATCH('Estadísticas BCR'!$B91,BCR!$1:$1,0))),AVERAGE(#REF!)),"")</f>
        <v>0</v>
      </c>
      <c r="CA91" s="59">
        <f>+IFERROR(IF(ISTEXT(CA$5)=FALSE,(INDEX(BCR!$1:$1048576,MATCH('Estadísticas BCR'!CA$5,BCR!$A:$A,0),MATCH('Estadísticas BCR'!$B91,BCR!$1:$1,0))),AVERAGE(#REF!)),"")</f>
        <v>0</v>
      </c>
      <c r="CB91" s="59">
        <f>+IFERROR(IF(ISTEXT(CB$5)=FALSE,(INDEX(BCR!$1:$1048576,MATCH('Estadísticas BCR'!CB$5,BCR!$A:$A,0),MATCH('Estadísticas BCR'!$B91,BCR!$1:$1,0))),AVERAGE(#REF!)),"")</f>
        <v>0</v>
      </c>
      <c r="CC91" s="60">
        <f>+IFERROR(IF(ISTEXT(CC$5)=FALSE,(INDEX(BCR!$1:$1048576,MATCH('Estadísticas BCR'!CC$5,BCR!$A:$A,0),MATCH('Estadísticas BCR'!$B91,BCR!$1:$1,0))),AVERAGE(BQ91:CB91)),"")</f>
        <v>0</v>
      </c>
      <c r="CD91" s="59">
        <f>+IFERROR(IF(ISTEXT(CD$5)=FALSE,(INDEX(BCR!$1:$1048576,MATCH('Estadísticas BCR'!CD$5,BCR!$A:$A,0),MATCH('Estadísticas BCR'!$B91,BCR!$1:$1,0))),AVERAGE(#REF!)),"")</f>
        <v>0</v>
      </c>
      <c r="CE91" s="59">
        <f>+IFERROR(IF(ISTEXT(CE$5)=FALSE,(INDEX(BCR!$1:$1048576,MATCH('Estadísticas BCR'!CE$5,BCR!$A:$A,0),MATCH('Estadísticas BCR'!$B91,BCR!$1:$1,0))),AVERAGE(#REF!)),"")</f>
        <v>0</v>
      </c>
      <c r="CF91" s="59">
        <f>+IFERROR(IF(ISTEXT(CF$5)=FALSE,(INDEX(BCR!$1:$1048576,MATCH('Estadísticas BCR'!CF$5,BCR!$A:$A,0),MATCH('Estadísticas BCR'!$B91,BCR!$1:$1,0))),AVERAGE(#REF!)),"")</f>
        <v>0</v>
      </c>
      <c r="CG91" s="59">
        <f>+IFERROR(IF(ISTEXT(CG$5)=FALSE,(INDEX(BCR!$1:$1048576,MATCH('Estadísticas BCR'!CG$5,BCR!$A:$A,0),MATCH('Estadísticas BCR'!$B91,BCR!$1:$1,0))),AVERAGE(#REF!)),"")</f>
        <v>0</v>
      </c>
      <c r="CH91" s="59">
        <f>+IFERROR(IF(ISTEXT(CH$5)=FALSE,(INDEX(BCR!$1:$1048576,MATCH('Estadísticas BCR'!CH$5,BCR!$A:$A,0),MATCH('Estadísticas BCR'!$B91,BCR!$1:$1,0))),AVERAGE(#REF!)),"")</f>
        <v>0</v>
      </c>
      <c r="CI91" s="59">
        <f>+IFERROR(IF(ISTEXT(CI$5)=FALSE,(INDEX(BCR!$1:$1048576,MATCH('Estadísticas BCR'!CI$5,BCR!$A:$A,0),MATCH('Estadísticas BCR'!$B91,BCR!$1:$1,0))),AVERAGE(#REF!)),"")</f>
        <v>0</v>
      </c>
      <c r="CJ91" s="59">
        <f>+IFERROR(IF(ISTEXT(CJ$5)=FALSE,(INDEX(BCR!$1:$1048576,MATCH('Estadísticas BCR'!CJ$5,BCR!$A:$A,0),MATCH('Estadísticas BCR'!$B91,BCR!$1:$1,0))),AVERAGE(#REF!)),"")</f>
        <v>0</v>
      </c>
      <c r="CK91" s="59">
        <f>+IFERROR(IF(ISTEXT(CK$5)=FALSE,(INDEX(BCR!$1:$1048576,MATCH('Estadísticas BCR'!CK$5,BCR!$A:$A,0),MATCH('Estadísticas BCR'!$B91,BCR!$1:$1,0))),AVERAGE(#REF!)),"")</f>
        <v>0</v>
      </c>
      <c r="CL91" s="59">
        <f>+IFERROR(IF(ISTEXT(CL$5)=FALSE,(INDEX(BCR!$1:$1048576,MATCH('Estadísticas BCR'!CL$5,BCR!$A:$A,0),MATCH('Estadísticas BCR'!$B91,BCR!$1:$1,0))),AVERAGE(#REF!)),"")</f>
        <v>0</v>
      </c>
      <c r="CM91" s="59">
        <f>+IFERROR(IF(ISTEXT(CM$5)=FALSE,(INDEX(BCR!$1:$1048576,MATCH('Estadísticas BCR'!CM$5,BCR!$A:$A,0),MATCH('Estadísticas BCR'!$B91,BCR!$1:$1,0))),AVERAGE(#REF!)),"")</f>
        <v>0</v>
      </c>
      <c r="CN91" s="59">
        <f>+IFERROR(IF(ISTEXT(CN$5)=FALSE,(INDEX(BCR!$1:$1048576,MATCH('Estadísticas BCR'!CN$5,BCR!$A:$A,0),MATCH('Estadísticas BCR'!$B91,BCR!$1:$1,0))),AVERAGE(#REF!)),"")</f>
        <v>0</v>
      </c>
      <c r="CO91" s="59">
        <f>+IFERROR(IF(ISTEXT(CO$5)=FALSE,(INDEX(BCR!$1:$1048576,MATCH('Estadísticas BCR'!CO$5,BCR!$A:$A,0),MATCH('Estadísticas BCR'!$B91,BCR!$1:$1,0))),AVERAGE(#REF!)),"")</f>
        <v>0</v>
      </c>
      <c r="CP91" s="60">
        <f>+IFERROR(IF(ISTEXT(CP$5)=FALSE,(INDEX(BCR!$1:$1048576,MATCH('Estadísticas BCR'!CP$5,BCR!$A:$A,0),MATCH('Estadísticas BCR'!$B91,BCR!$1:$1,0))),AVERAGE(CD91:CO91)),"")</f>
        <v>0</v>
      </c>
      <c r="CQ91" s="59">
        <f>+IFERROR(IF(ISTEXT(CQ$5)=FALSE,(INDEX(BCR!$1:$1048576,MATCH('Estadísticas BCR'!CQ$5,BCR!$A:$A,0),MATCH('Estadísticas BCR'!$B91,BCR!$1:$1,0))),AVERAGE(#REF!)),"")</f>
        <v>0</v>
      </c>
      <c r="CR91" s="59">
        <f>+IFERROR(IF(ISTEXT(CR$5)=FALSE,(INDEX(BCR!$1:$1048576,MATCH('Estadísticas BCR'!CR$5,BCR!$A:$A,0),MATCH('Estadísticas BCR'!$B91,BCR!$1:$1,0))),AVERAGE(#REF!)),"")</f>
        <v>0</v>
      </c>
      <c r="CS91" s="59">
        <f>+IFERROR(IF(ISTEXT(CS$5)=FALSE,(INDEX(BCR!$1:$1048576,MATCH('Estadísticas BCR'!CS$5,BCR!$A:$A,0),MATCH('Estadísticas BCR'!$B91,BCR!$1:$1,0))),AVERAGE(#REF!)),"")</f>
        <v>0</v>
      </c>
      <c r="CT91" s="59">
        <f>+IFERROR(IF(ISTEXT(CT$5)=FALSE,(INDEX(BCR!$1:$1048576,MATCH('Estadísticas BCR'!CT$5,BCR!$A:$A,0),MATCH('Estadísticas BCR'!$B91,BCR!$1:$1,0))),AVERAGE(#REF!)),"")</f>
        <v>0</v>
      </c>
      <c r="CU91" s="59">
        <f>+IFERROR(IF(ISTEXT(CU$5)=FALSE,(INDEX(BCR!$1:$1048576,MATCH('Estadísticas BCR'!CU$5,BCR!$A:$A,0),MATCH('Estadísticas BCR'!$B91,BCR!$1:$1,0))),AVERAGE(#REF!)),"")</f>
        <v>0</v>
      </c>
      <c r="CV91" s="59">
        <f>+IFERROR(IF(ISTEXT(CV$5)=FALSE,(INDEX(BCR!$1:$1048576,MATCH('Estadísticas BCR'!CV$5,BCR!$A:$A,0),MATCH('Estadísticas BCR'!$B91,BCR!$1:$1,0))),AVERAGE(#REF!)),"")</f>
        <v>0</v>
      </c>
      <c r="CW91" s="59">
        <f>+IFERROR(IF(ISTEXT(CW$5)=FALSE,(INDEX(BCR!$1:$1048576,MATCH('Estadísticas BCR'!CW$5,BCR!$A:$A,0),MATCH('Estadísticas BCR'!$B91,BCR!$1:$1,0))),AVERAGE(#REF!)),"")</f>
        <v>0</v>
      </c>
      <c r="CX91" s="59">
        <f>+IFERROR(IF(ISTEXT(CX$5)=FALSE,(INDEX(BCR!$1:$1048576,MATCH('Estadísticas BCR'!CX$5,BCR!$A:$A,0),MATCH('Estadísticas BCR'!$B91,BCR!$1:$1,0))),AVERAGE(#REF!)),"")</f>
        <v>0</v>
      </c>
      <c r="CY91" s="59">
        <f>+IFERROR(IF(ISTEXT(CY$5)=FALSE,(INDEX(BCR!$1:$1048576,MATCH('Estadísticas BCR'!CY$5,BCR!$A:$A,0),MATCH('Estadísticas BCR'!$B91,BCR!$1:$1,0))),AVERAGE(#REF!)),"")</f>
        <v>0</v>
      </c>
      <c r="CZ91" s="59">
        <f>+IFERROR(IF(ISTEXT(CZ$5)=FALSE,(INDEX(BCR!$1:$1048576,MATCH('Estadísticas BCR'!CZ$5,BCR!$A:$A,0),MATCH('Estadísticas BCR'!$B91,BCR!$1:$1,0))),AVERAGE(A91:CY91)),"")</f>
        <v>0</v>
      </c>
      <c r="DA91" s="59">
        <f>+IFERROR(IF(ISTEXT(DA$5)=FALSE,(INDEX(BCR!$1:$1048576,MATCH('Estadísticas BCR'!DA$5,BCR!$A:$A,0),MATCH('Estadísticas BCR'!$B91,BCR!$1:$1,0))),AVERAGE(B91:CZ91)),"")</f>
        <v>0</v>
      </c>
      <c r="DB91" s="59">
        <f>+IFERROR(IF(ISTEXT(DB$5)=FALSE,(INDEX(BCR!$1:$1048576,MATCH('Estadísticas BCR'!DB$5,BCR!$A:$A,0),MATCH('Estadísticas BCR'!$B91,BCR!$1:$1,0))),AVERAGE(C91:DA91)),"")</f>
        <v>0</v>
      </c>
      <c r="DC91" s="60">
        <f>+IFERROR(IF(ISTEXT(DC$5)=FALSE,(INDEX(BCR!$1:$1048576,MATCH('Estadísticas BCR'!DC$5,BCR!$A:$A,0),MATCH('Estadísticas BCR'!$B91,BCR!$1:$1,0))),AVERAGE(CQ91:DB91)),"")</f>
        <v>0</v>
      </c>
      <c r="DD91" s="59">
        <f>+IFERROR(IF(ISTEXT(DD$5)=FALSE,(INDEX(BCR!$1:$1048576,MATCH('Estadísticas BCR'!DD$5,BCR!$A:$A,0),MATCH('Estadísticas BCR'!$B91,BCR!$1:$1,0))),AVERAGE(CR91:DC91)),"")</f>
        <v>0</v>
      </c>
      <c r="DE91" s="59">
        <f>+IFERROR(IF(ISTEXT(DE$5)=FALSE,(INDEX(BCR!$1:$1048576,MATCH('Estadísticas BCR'!DE$5,BCR!$A:$A,0),MATCH('Estadísticas BCR'!$B91,BCR!$1:$1,0))),AVERAGE(CS91:DD91)),"")</f>
        <v>0</v>
      </c>
      <c r="DF91" s="59">
        <f>+IFERROR(IF(ISTEXT(DF$5)=FALSE,(INDEX(BCR!$1:$1048576,MATCH('Estadísticas BCR'!DF$5,BCR!$A:$A,0),MATCH('Estadísticas BCR'!$B91,BCR!$1:$1,0))),AVERAGE(CT91:DE91)),"")</f>
        <v>0</v>
      </c>
      <c r="DG91" s="59">
        <f>+IFERROR(IF(ISTEXT(DG$5)=FALSE,(INDEX(BCR!$1:$1048576,MATCH('Estadísticas BCR'!DG$5,BCR!$A:$A,0),MATCH('Estadísticas BCR'!$B91,BCR!$1:$1,0))),AVERAGE(CU91:DF91)),"")</f>
        <v>0</v>
      </c>
      <c r="DH91" s="59">
        <f>+IFERROR(IF(ISTEXT(DH$5)=FALSE,(INDEX(BCR!$1:$1048576,MATCH('Estadísticas BCR'!DH$5,BCR!$A:$A,0),MATCH('Estadísticas BCR'!$B91,BCR!$1:$1,0))),AVERAGE(CV91:DG91)),"")</f>
        <v>0</v>
      </c>
      <c r="DI91" s="59">
        <f>+IFERROR(IF(ISTEXT(DI$5)=FALSE,(INDEX(BCR!$1:$1048576,MATCH('Estadísticas BCR'!DI$5,BCR!$A:$A,0),MATCH('Estadísticas BCR'!$B91,BCR!$1:$1,0))),AVERAGE(CW91:DH91)),"")</f>
        <v>0</v>
      </c>
      <c r="DJ91" s="59">
        <f>+IFERROR(IF(ISTEXT(DJ$5)=FALSE,(INDEX(BCR!$1:$1048576,MATCH('Estadísticas BCR'!DJ$5,BCR!$A:$A,0),MATCH('Estadísticas BCR'!$B91,BCR!$1:$1,0))),AVERAGE(CX91:DI91)),"")</f>
        <v>0</v>
      </c>
      <c r="DK91" s="59">
        <f>+IFERROR(IF(ISTEXT(DK$5)=FALSE,(INDEX(BCR!$1:$1048576,MATCH('Estadísticas BCR'!DK$5,BCR!$A:$A,0),MATCH('Estadísticas BCR'!$B91,BCR!$1:$1,0))),AVERAGE(CY91:DJ91)),"")</f>
        <v>0</v>
      </c>
      <c r="DL91" s="59">
        <f>+IFERROR(IF(ISTEXT(DL$5)=FALSE,(INDEX(BCR!$1:$1048576,MATCH('Estadísticas BCR'!DL$5,BCR!$A:$A,0),MATCH('Estadísticas BCR'!$B91,BCR!$1:$1,0))),AVERAGE(CZ91:DK91)),"")</f>
        <v>0</v>
      </c>
      <c r="DM91" s="59">
        <f>+IFERROR(IF(ISTEXT(DM$5)=FALSE,(INDEX(BCR!$1:$1048576,MATCH('Estadísticas BCR'!DM$5,BCR!$A:$A,0),MATCH('Estadísticas BCR'!$B91,BCR!$1:$1,0))),AVERAGE(DA91:DL91)),"")</f>
        <v>0</v>
      </c>
      <c r="DN91" s="59">
        <f>+IFERROR(IF(ISTEXT(DN$5)=FALSE,(INDEX(BCR!$1:$1048576,MATCH('Estadísticas BCR'!DN$5,BCR!$A:$A,0),MATCH('Estadísticas BCR'!$B91,BCR!$1:$1,0))),AVERAGE(DB91:DM91)),"")</f>
        <v>0</v>
      </c>
      <c r="DO91" s="59">
        <f>+IFERROR(IF(ISTEXT(DO$5)=FALSE,(INDEX(BCR!$1:$1048576,MATCH('Estadísticas BCR'!DO$5,BCR!$A:$A,0),MATCH('Estadísticas BCR'!$B91,BCR!$1:$1,0))),AVERAGE(DC91:DN91)),"")</f>
        <v>0</v>
      </c>
      <c r="DP91" s="60">
        <f>+IFERROR(IF(ISTEXT(DP$5)=FALSE,(INDEX(BCR!$1:$1048576,MATCH('Estadísticas BCR'!DP$5,BCR!$A:$A,0),MATCH('Estadísticas BCR'!$B91,BCR!$1:$1,0))),AVERAGE(DD91:DO91)),"")</f>
        <v>0</v>
      </c>
      <c r="DQ91" s="59">
        <f>+IFERROR(IF(ISTEXT(DQ$5)=FALSE,(INDEX(BCR!$1:$1048576,MATCH('Estadísticas BCR'!DQ$5,BCR!$A:$A,0),MATCH('Estadísticas BCR'!$B91,BCR!$1:$1,0))),AVERAGE(DE91:DP91)),"")</f>
        <v>0</v>
      </c>
      <c r="DR91" s="59">
        <f>+IFERROR(IF(ISTEXT(DR$5)=FALSE,(INDEX(BCR!$1:$1048576,MATCH('Estadísticas BCR'!DR$5,BCR!$A:$A,0),MATCH('Estadísticas BCR'!$B91,BCR!$1:$1,0))),AVERAGE(DF91:DQ91)),"")</f>
        <v>0</v>
      </c>
      <c r="DS91" s="59">
        <f>+IFERROR(IF(ISTEXT(DS$5)=FALSE,(INDEX(BCR!$1:$1048576,MATCH('Estadísticas BCR'!DS$5,BCR!$A:$A,0),MATCH('Estadísticas BCR'!$B91,BCR!$1:$1,0))),AVERAGE(DG91:DR91)),"")</f>
        <v>0</v>
      </c>
      <c r="DT91" s="59">
        <f>+IFERROR(IF(ISTEXT(DT$5)=FALSE,(INDEX(BCR!$1:$1048576,MATCH('Estadísticas BCR'!DT$5,BCR!$A:$A,0),MATCH('Estadísticas BCR'!$B91,BCR!$1:$1,0))),AVERAGE(DH91:DS91)),"")</f>
        <v>0</v>
      </c>
      <c r="DU91" s="59">
        <f>+IFERROR(IF(ISTEXT(DU$5)=FALSE,(INDEX(BCR!$1:$1048576,MATCH('Estadísticas BCR'!DU$5,BCR!$A:$A,0),MATCH('Estadísticas BCR'!$B91,BCR!$1:$1,0))),AVERAGE(DI91:DT91)),"")</f>
        <v>0</v>
      </c>
      <c r="DV91" s="59">
        <f>+IFERROR(IF(ISTEXT(DV$5)=FALSE,(INDEX(BCR!$1:$1048576,MATCH('Estadísticas BCR'!DV$5,BCR!$A:$A,0),MATCH('Estadísticas BCR'!$B91,BCR!$1:$1,0))),AVERAGE(DJ91:DU91)),"")</f>
        <v>0</v>
      </c>
      <c r="DW91" s="59">
        <f>+IFERROR(IF(ISTEXT(DW$5)=FALSE,(INDEX(BCR!$1:$1048576,MATCH('Estadísticas BCR'!DW$5,BCR!$A:$A,0),MATCH('Estadísticas BCR'!$B91,BCR!$1:$1,0))),AVERAGE(DK91:DV91)),"")</f>
        <v>0</v>
      </c>
      <c r="DX91" s="59">
        <f>+IFERROR(IF(ISTEXT(DX$5)=FALSE,(INDEX(BCR!$1:$1048576,MATCH('Estadísticas BCR'!DX$5,BCR!$A:$A,0),MATCH('Estadísticas BCR'!$B91,BCR!$1:$1,0))),AVERAGE(DL91:DW91)),"")</f>
        <v>0</v>
      </c>
      <c r="DY91" s="59">
        <f>+IFERROR(IF(ISTEXT(DY$5)=FALSE,(INDEX(BCR!$1:$1048576,MATCH('Estadísticas BCR'!DY$5,BCR!$A:$A,0),MATCH('Estadísticas BCR'!$B91,BCR!$1:$1,0))),AVERAGE(DM91:DX91)),"")</f>
        <v>0</v>
      </c>
      <c r="DZ91" s="59">
        <f>+IFERROR(IF(ISTEXT(DZ$5)=FALSE,(INDEX(BCR!$1:$1048576,MATCH('Estadísticas BCR'!DZ$5,BCR!$A:$A,0),MATCH('Estadísticas BCR'!$B91,BCR!$1:$1,0))),AVERAGE(DN91:DY91)),"")</f>
        <v>0</v>
      </c>
      <c r="EA91" s="59">
        <f>+IFERROR(IF(ISTEXT(EA$5)=FALSE,(INDEX(BCR!$1:$1048576,MATCH('Estadísticas BCR'!EA$5,BCR!$A:$A,0),MATCH('Estadísticas BCR'!$B91,BCR!$1:$1,0))),AVERAGE(DO91:DZ91)),"")</f>
        <v>0</v>
      </c>
      <c r="EB91" s="59">
        <f>+IFERROR(IF(ISTEXT(EB$5)=FALSE,(INDEX(BCR!$1:$1048576,MATCH('Estadísticas BCR'!EB$5,BCR!$A:$A,0),MATCH('Estadísticas BCR'!$B91,BCR!$1:$1,0))),AVERAGE(DP91:EA91)),"")</f>
        <v>0</v>
      </c>
      <c r="EC91" s="60">
        <f>+IFERROR(IF(ISTEXT(EC$5)=FALSE,(INDEX(BCR!$1:$1048576,MATCH('Estadísticas BCR'!EC$5,BCR!$A:$A,0),MATCH('Estadísticas BCR'!$B91,BCR!$1:$1,0))),AVERAGE(DQ91:EB91)),"")</f>
        <v>0</v>
      </c>
      <c r="ED91" s="59">
        <f>+IFERROR(IF(ISTEXT(ED$5)=FALSE,(INDEX(BCR!$1:$1048576,MATCH('Estadísticas BCR'!ED$5,BCR!$A:$A,0),MATCH('Estadísticas BCR'!$B91,BCR!$1:$1,0))),AVERAGE(DR91:EC91)),"")</f>
        <v>0</v>
      </c>
      <c r="EE91" s="59">
        <f>+IFERROR(IF(ISTEXT(EE$5)=FALSE,(INDEX(BCR!$1:$1048576,MATCH('Estadísticas BCR'!EE$5,BCR!$A:$A,0),MATCH('Estadísticas BCR'!$B91,BCR!$1:$1,0))),AVERAGE(DS91:ED91)),"")</f>
        <v>0</v>
      </c>
      <c r="EF91" s="59">
        <f>+IFERROR(IF(ISTEXT(EF$5)=FALSE,(INDEX(BCR!$1:$1048576,MATCH('Estadísticas BCR'!EF$5,BCR!$A:$A,0),MATCH('Estadísticas BCR'!$B91,BCR!$1:$1,0))),AVERAGE(DT91:EE91)),"")</f>
        <v>0</v>
      </c>
      <c r="EG91" s="59">
        <f>+IFERROR(IF(ISTEXT(EG$5)=FALSE,(INDEX(BCR!$1:$1048576,MATCH('Estadísticas BCR'!EG$5,BCR!$A:$A,0),MATCH('Estadísticas BCR'!$B91,BCR!$1:$1,0))),AVERAGE(DU91:EF91)),"")</f>
        <v>0</v>
      </c>
      <c r="EH91" s="59">
        <f>+IFERROR(IF(ISTEXT(EH$5)=FALSE,(INDEX(BCR!$1:$1048576,MATCH('Estadísticas BCR'!EH$5,BCR!$A:$A,0),MATCH('Estadísticas BCR'!$B91,BCR!$1:$1,0))),AVERAGE(DV91:EG91)),"")</f>
        <v>0</v>
      </c>
      <c r="EI91" s="59">
        <f>+IFERROR(IF(ISTEXT(EI$5)=FALSE,(INDEX(BCR!$1:$1048576,MATCH('Estadísticas BCR'!EI$5,BCR!$A:$A,0),MATCH('Estadísticas BCR'!$B91,BCR!$1:$1,0))),AVERAGE(DW91:EH91)),"")</f>
        <v>0</v>
      </c>
      <c r="EJ91" s="59">
        <f>+IFERROR(IF(ISTEXT(EJ$5)=FALSE,(INDEX(BCR!$1:$1048576,MATCH('Estadísticas BCR'!EJ$5,BCR!$A:$A,0),MATCH('Estadísticas BCR'!$B91,BCR!$1:$1,0))),AVERAGE(DX91:EI91)),"")</f>
        <v>0</v>
      </c>
      <c r="EK91" s="59">
        <f>+IFERROR(IF(ISTEXT(EK$5)=FALSE,(INDEX(BCR!$1:$1048576,MATCH('Estadísticas BCR'!EK$5,BCR!$A:$A,0),MATCH('Estadísticas BCR'!$B91,BCR!$1:$1,0))),AVERAGE(DY91:EJ91)),"")</f>
        <v>0</v>
      </c>
      <c r="EL91" s="59">
        <f>+IFERROR(IF(ISTEXT(EL$5)=FALSE,(INDEX(BCR!$1:$1048576,MATCH('Estadísticas BCR'!EL$5,BCR!$A:$A,0),MATCH('Estadísticas BCR'!$B91,BCR!$1:$1,0))),AVERAGE(DZ91:EK91)),"")</f>
        <v>0</v>
      </c>
      <c r="EM91" s="59">
        <f>+IFERROR(IF(ISTEXT(EM$5)=FALSE,(INDEX(BCR!$1:$1048576,MATCH('Estadísticas BCR'!EM$5,BCR!$A:$A,0),MATCH('Estadísticas BCR'!$B91,BCR!$1:$1,0))),AVERAGE(EA91:EL91)),"")</f>
        <v>0</v>
      </c>
      <c r="EN91" s="59">
        <f>+IFERROR(IF(ISTEXT(EN$5)=FALSE,(INDEX(BCR!$1:$1048576,MATCH('Estadísticas BCR'!EN$5,BCR!$A:$A,0),MATCH('Estadísticas BCR'!$B91,BCR!$1:$1,0))),AVERAGE(EB91:EM91)),"")</f>
        <v>0</v>
      </c>
      <c r="EO91" s="59">
        <f>+IFERROR(IF(ISTEXT(EO$5)=FALSE,(INDEX(BCR!$1:$1048576,MATCH('Estadísticas BCR'!EO$5,BCR!$A:$A,0),MATCH('Estadísticas BCR'!$B91,BCR!$1:$1,0))),AVERAGE(EC91:EN91)),"")</f>
        <v>0</v>
      </c>
      <c r="EP91" s="60">
        <f>+IFERROR(IF(ISTEXT(EP$5)=FALSE,(INDEX(BCR!$1:$1048576,MATCH('Estadísticas BCR'!EP$5,BCR!$A:$A,0),MATCH('Estadísticas BCR'!$B91,BCR!$1:$1,0))),AVERAGE(ED91:EO91)),"")</f>
        <v>0</v>
      </c>
      <c r="EQ91" s="59">
        <f>+IFERROR(IF(ISTEXT(EQ$5)=FALSE,(INDEX(BCR!$1:$1048576,MATCH('Estadísticas BCR'!EQ$5,BCR!$A:$A,0),MATCH('Estadísticas BCR'!$B91,BCR!$1:$1,0))),AVERAGE(EE91:EP91)),"")</f>
        <v>0</v>
      </c>
      <c r="ER91" s="59">
        <f>+IFERROR(IF(ISTEXT(ER$5)=FALSE,(INDEX(BCR!$1:$1048576,MATCH('Estadísticas BCR'!ER$5,BCR!$A:$A,0),MATCH('Estadísticas BCR'!$B91,BCR!$1:$1,0))),AVERAGE(EF91:EQ91)),"")</f>
        <v>0</v>
      </c>
      <c r="ES91" s="59">
        <f>+IFERROR(IF(ISTEXT(ES$5)=FALSE,(INDEX(BCR!$1:$1048576,MATCH('Estadísticas BCR'!ES$5,BCR!$A:$A,0),MATCH('Estadísticas BCR'!$B91,BCR!$1:$1,0))),AVERAGE(EG91:ER91)),"")</f>
        <v>0</v>
      </c>
      <c r="ET91" s="59">
        <f>+IFERROR(IF(ISTEXT(ET$5)=FALSE,(INDEX(BCR!$1:$1048576,MATCH('Estadísticas BCR'!ET$5,BCR!$A:$A,0),MATCH('Estadísticas BCR'!$B91,BCR!$1:$1,0))),AVERAGE(EH91:ES91)),"")</f>
        <v>0</v>
      </c>
      <c r="EU91" s="59">
        <f>+IFERROR(IF(ISTEXT(EU$5)=FALSE,(INDEX(BCR!$1:$1048576,MATCH('Estadísticas BCR'!EU$5,BCR!$A:$A,0),MATCH('Estadísticas BCR'!$B91,BCR!$1:$1,0))),AVERAGE(EI91:ET91)),"")</f>
        <v>0</v>
      </c>
      <c r="EV91" s="59">
        <f>+IFERROR(IF(ISTEXT(EV$5)=FALSE,(INDEX(BCR!$1:$1048576,MATCH('Estadísticas BCR'!EV$5,BCR!$A:$A,0),MATCH('Estadísticas BCR'!$B91,BCR!$1:$1,0))),AVERAGE(EJ91:EU91)),"")</f>
        <v>0</v>
      </c>
      <c r="EW91" s="59">
        <f>+IFERROR(IF(ISTEXT(EW$5)=FALSE,(INDEX(BCR!$1:$1048576,MATCH('Estadísticas BCR'!EW$5,BCR!$A:$A,0),MATCH('Estadísticas BCR'!$B91,BCR!$1:$1,0))),AVERAGE(EK91:EV91)),"")</f>
        <v>0</v>
      </c>
      <c r="EX91" s="59">
        <f>+IFERROR(IF(ISTEXT(EX$5)=FALSE,(INDEX(BCR!$1:$1048576,MATCH('Estadísticas BCR'!EX$5,BCR!$A:$A,0),MATCH('Estadísticas BCR'!$B91,BCR!$1:$1,0))),AVERAGE(EL91:EW91)),"")</f>
        <v>0</v>
      </c>
      <c r="EY91" s="59">
        <f>+IFERROR(IF(ISTEXT(EY$5)=FALSE,(INDEX(BCR!$1:$1048576,MATCH('Estadísticas BCR'!EY$5,BCR!$A:$A,0),MATCH('Estadísticas BCR'!$B91,BCR!$1:$1,0))),AVERAGE(EM91:EX91)),"")</f>
        <v>0</v>
      </c>
      <c r="EZ91" s="59">
        <f>+IFERROR(IF(ISTEXT(EZ$5)=FALSE,(INDEX(BCR!$1:$1048576,MATCH('Estadísticas BCR'!EZ$5,BCR!$A:$A,0),MATCH('Estadísticas BCR'!$B91,BCR!$1:$1,0))),AVERAGE(EN91:EY91)),"")</f>
        <v>0</v>
      </c>
      <c r="FA91" s="59">
        <f>+IFERROR(IF(ISTEXT(FA$5)=FALSE,(INDEX(BCR!$1:$1048576,MATCH('Estadísticas BCR'!FA$5,BCR!$A:$A,0),MATCH('Estadísticas BCR'!$B91,BCR!$1:$1,0))),AVERAGE(EO91:EZ91)),"")</f>
        <v>0</v>
      </c>
      <c r="FB91" s="59">
        <f>+IFERROR(IF(ISTEXT(FB$5)=FALSE,(INDEX(BCR!$1:$1048576,MATCH('Estadísticas BCR'!FB$5,BCR!$A:$A,0),MATCH('Estadísticas BCR'!$B91,BCR!$1:$1,0))),AVERAGE(EP91:FA91)),"")</f>
        <v>0</v>
      </c>
      <c r="FC91" s="60">
        <f>+IFERROR(IF(ISTEXT(FC$5)=FALSE,(INDEX(BCR!$1:$1048576,MATCH('Estadísticas BCR'!FC$5,BCR!$A:$A,0),MATCH('Estadísticas BCR'!$B91,BCR!$1:$1,0))),AVERAGE(EQ91:FB91)),"")</f>
        <v>0</v>
      </c>
      <c r="FD91" s="59">
        <f>+IFERROR(IF(ISTEXT(FD$5)=FALSE,(INDEX(BCR!$1:$1048576,MATCH('Estadísticas BCR'!FD$5,BCR!$A:$A,0),MATCH('Estadísticas BCR'!$B91,BCR!$1:$1,0))),AVERAGE(ER91:FC91)),"")</f>
        <v>0</v>
      </c>
      <c r="FE91" s="59">
        <f>+IFERROR(IF(ISTEXT(FE$5)=FALSE,(INDEX(BCR!$1:$1048576,MATCH('Estadísticas BCR'!FE$5,BCR!$A:$A,0),MATCH('Estadísticas BCR'!$B91,BCR!$1:$1,0))),AVERAGE(ES91:FD91)),"")</f>
        <v>0</v>
      </c>
      <c r="FF91" s="59">
        <f>+IFERROR(IF(ISTEXT(FF$5)=FALSE,(INDEX(BCR!$1:$1048576,MATCH('Estadísticas BCR'!FF$5,BCR!$A:$A,0),MATCH('Estadísticas BCR'!$B91,BCR!$1:$1,0))),AVERAGE(ET91:FE91)),"")</f>
        <v>0</v>
      </c>
      <c r="FG91" s="59">
        <f>+IFERROR(IF(ISTEXT(FG$5)=FALSE,(INDEX(BCR!$1:$1048576,MATCH('Estadísticas BCR'!FG$5,BCR!$A:$A,0),MATCH('Estadísticas BCR'!$B91,BCR!$1:$1,0))),AVERAGE(EU91:FF91)),"")</f>
        <v>0</v>
      </c>
      <c r="FH91" s="59">
        <f>+IFERROR(IF(ISTEXT(FH$5)=FALSE,(INDEX(BCR!$1:$1048576,MATCH('Estadísticas BCR'!FH$5,BCR!$A:$A,0),MATCH('Estadísticas BCR'!$B91,BCR!$1:$1,0))),AVERAGE(EV91:FG91)),"")</f>
        <v>0</v>
      </c>
      <c r="FI91" s="59">
        <f>+IFERROR(IF(ISTEXT(FI$5)=FALSE,(INDEX(BCR!$1:$1048576,MATCH('Estadísticas BCR'!FI$5,BCR!$A:$A,0),MATCH('Estadísticas BCR'!$B91,BCR!$1:$1,0))),AVERAGE(EW91:FH91)),"")</f>
        <v>0</v>
      </c>
      <c r="FJ91" s="59">
        <f>+IFERROR(IF(ISTEXT(FJ$5)=FALSE,(INDEX(BCR!$1:$1048576,MATCH('Estadísticas BCR'!FJ$5,BCR!$A:$A,0),MATCH('Estadísticas BCR'!$B91,BCR!$1:$1,0))),AVERAGE(EX91:FI91)),"")</f>
        <v>0</v>
      </c>
      <c r="FK91" s="59">
        <f>+IFERROR(IF(ISTEXT(FK$5)=FALSE,(INDEX(BCR!$1:$1048576,MATCH('Estadísticas BCR'!FK$5,BCR!$A:$A,0),MATCH('Estadísticas BCR'!$B91,BCR!$1:$1,0))),AVERAGE(EY91:FJ91)),"")</f>
        <v>0</v>
      </c>
      <c r="FL91" s="59">
        <f>+IFERROR(IF(ISTEXT(FL$5)=FALSE,(INDEX(BCR!$1:$1048576,MATCH('Estadísticas BCR'!FL$5,BCR!$A:$A,0),MATCH('Estadísticas BCR'!$B91,BCR!$1:$1,0))),AVERAGE(EZ91:FK91)),"")</f>
        <v>0</v>
      </c>
      <c r="FM91" s="59">
        <f>+IFERROR(IF(ISTEXT(FM$5)=FALSE,(INDEX(BCR!$1:$1048576,MATCH('Estadísticas BCR'!FM$5,BCR!$A:$A,0),MATCH('Estadísticas BCR'!$B91,BCR!$1:$1,0))),AVERAGE(FA91:FL91)),"")</f>
        <v>0</v>
      </c>
      <c r="FN91" s="59">
        <f>+IFERROR(IF(ISTEXT(FN$5)=FALSE,(INDEX(BCR!$1:$1048576,MATCH('Estadísticas BCR'!FN$5,BCR!$A:$A,0),MATCH('Estadísticas BCR'!$B91,BCR!$1:$1,0))),AVERAGE(FB91:FM91)),"")</f>
        <v>0</v>
      </c>
      <c r="FO91" s="59">
        <f>+IFERROR(IF(ISTEXT(FO$5)=FALSE,(INDEX(BCR!$1:$1048576,MATCH('Estadísticas BCR'!FO$5,BCR!$A:$A,0),MATCH('Estadísticas BCR'!$B91,BCR!$1:$1,0))),AVERAGE(FC91:FN91)),"")</f>
        <v>0</v>
      </c>
      <c r="FP91" s="60">
        <f>+IFERROR(IF(ISTEXT(FP$5)=FALSE,(INDEX(BCR!$1:$1048576,MATCH('Estadísticas BCR'!FP$5,BCR!$A:$A,0),MATCH('Estadísticas BCR'!$B91,BCR!$1:$1,0))),AVERAGE(FD91:FO91)),"")</f>
        <v>0</v>
      </c>
      <c r="FQ91" s="59">
        <f>+IFERROR(IF(ISTEXT(FQ$5)=FALSE,(INDEX(BCR!$1:$1048576,MATCH('Estadísticas BCR'!FQ$5,BCR!$A:$A,0),MATCH('Estadísticas BCR'!$B91,BCR!$1:$1,0))),AVERAGE(FE91:FP91)),"")</f>
        <v>0</v>
      </c>
      <c r="FR91" s="59">
        <f>+IFERROR(IF(ISTEXT(FR$5)=FALSE,(INDEX(BCR!$1:$1048576,MATCH('Estadísticas BCR'!FR$5,BCR!$A:$A,0),MATCH('Estadísticas BCR'!$B91,BCR!$1:$1,0))),AVERAGE(FF91:FQ91)),"")</f>
        <v>0</v>
      </c>
      <c r="FS91" s="59">
        <f>+IFERROR(IF(ISTEXT(FS$5)=FALSE,(INDEX(BCR!$1:$1048576,MATCH('Estadísticas BCR'!FS$5,BCR!$A:$A,0),MATCH('Estadísticas BCR'!$B91,BCR!$1:$1,0))),AVERAGE(FG91:FR91)),"")</f>
        <v>0</v>
      </c>
      <c r="FT91" s="59">
        <f>+IFERROR(IF(ISTEXT(FT$5)=FALSE,(INDEX(BCR!$1:$1048576,MATCH('Estadísticas BCR'!FT$5,BCR!$A:$A,0),MATCH('Estadísticas BCR'!$B91,BCR!$1:$1,0))),AVERAGE(FH91:FS91)),"")</f>
        <v>0</v>
      </c>
      <c r="FU91" s="59">
        <f>+IFERROR(IF(ISTEXT(FU$5)=FALSE,(INDEX(BCR!$1:$1048576,MATCH('Estadísticas BCR'!FU$5,BCR!$A:$A,0),MATCH('Estadísticas BCR'!$B91,BCR!$1:$1,0))),AVERAGE(FI91:FT91)),"")</f>
        <v>0</v>
      </c>
      <c r="FV91" s="59">
        <f>+IFERROR(IF(ISTEXT(FV$5)=FALSE,(INDEX(BCR!$1:$1048576,MATCH('Estadísticas BCR'!FV$5,BCR!$A:$A,0),MATCH('Estadísticas BCR'!$B91,BCR!$1:$1,0))),AVERAGE(FJ91:FU91)),"")</f>
        <v>0</v>
      </c>
      <c r="FW91" s="59">
        <f>+IFERROR(IF(ISTEXT(FW$5)=FALSE,(INDEX(BCR!$1:$1048576,MATCH('Estadísticas BCR'!FW$5,BCR!$A:$A,0),MATCH('Estadísticas BCR'!$B91,BCR!$1:$1,0))),AVERAGE(FK91:FV91)),"")</f>
        <v>0</v>
      </c>
      <c r="FX91" s="59">
        <f>+IFERROR(IF(ISTEXT(FX$5)=FALSE,(INDEX(BCR!$1:$1048576,MATCH('Estadísticas BCR'!FX$5,BCR!$A:$A,0),MATCH('Estadísticas BCR'!$B91,BCR!$1:$1,0))),AVERAGE(FL91:FW91)),"")</f>
        <v>0</v>
      </c>
      <c r="FY91" s="59">
        <f>+IFERROR(IF(ISTEXT(FY$5)=FALSE,(INDEX(BCR!$1:$1048576,MATCH('Estadísticas BCR'!FY$5,BCR!$A:$A,0),MATCH('Estadísticas BCR'!$B91,BCR!$1:$1,0))),AVERAGE(FM91:FX91)),"")</f>
        <v>0</v>
      </c>
      <c r="FZ91" s="59">
        <f>+IFERROR(IF(ISTEXT(FZ$5)=FALSE,(INDEX(BCR!$1:$1048576,MATCH('Estadísticas BCR'!FZ$5,BCR!$A:$A,0),MATCH('Estadísticas BCR'!$B91,BCR!$1:$1,0))),AVERAGE(FN91:FY91)),"")</f>
        <v>0</v>
      </c>
      <c r="GA91" s="59">
        <f>+IFERROR(IF(ISTEXT(GA$5)=FALSE,(INDEX(BCR!$1:$1048576,MATCH('Estadísticas BCR'!GA$5,BCR!$A:$A,0),MATCH('Estadísticas BCR'!$B91,BCR!$1:$1,0))),AVERAGE(FO91:FZ91)),"")</f>
        <v>0</v>
      </c>
      <c r="GB91" s="59">
        <f>+IFERROR(IF(ISTEXT(GB$5)=FALSE,(INDEX(BCR!$1:$1048576,MATCH('Estadísticas BCR'!GB$5,BCR!$A:$A,0),MATCH('Estadísticas BCR'!$B91,BCR!$1:$1,0))),AVERAGE(FP91:GA91)),"")</f>
        <v>0</v>
      </c>
      <c r="GC91" s="60">
        <f>+IFERROR(IF(ISTEXT(GC$5)=FALSE,(INDEX(BCR!$1:$1048576,MATCH('Estadísticas BCR'!GC$5,BCR!$A:$A,0),MATCH('Estadísticas BCR'!$B91,BCR!$1:$1,0))),AVERAGE(FQ91:GB91)),"")</f>
        <v>0</v>
      </c>
      <c r="GD91" s="59">
        <f>+IFERROR(IF(ISTEXT(GD$5)=FALSE,(INDEX(BCR!$1:$1048576,MATCH('Estadísticas BCR'!GD$5,BCR!$A:$A,0),MATCH('Estadísticas BCR'!$B91,BCR!$1:$1,0))),AVERAGE(FR91:GC91)),"")</f>
        <v>0</v>
      </c>
      <c r="GE91" s="59">
        <f>+IFERROR(IF(ISTEXT(GE$5)=FALSE,(INDEX(BCR!$1:$1048576,MATCH('Estadísticas BCR'!GE$5,BCR!$A:$A,0),MATCH('Estadísticas BCR'!$B91,BCR!$1:$1,0))),AVERAGE(FS91:GD91)),"")</f>
        <v>0</v>
      </c>
      <c r="GF91" s="59">
        <f>+IFERROR(IF(ISTEXT(GF$5)=FALSE,(INDEX(BCR!$1:$1048576,MATCH('Estadísticas BCR'!GF$5,BCR!$A:$A,0),MATCH('Estadísticas BCR'!$B91,BCR!$1:$1,0))),AVERAGE(FT91:GE91)),"")</f>
        <v>0</v>
      </c>
      <c r="GG91" s="59">
        <f>+IFERROR(IF(ISTEXT(GG$5)=FALSE,(INDEX(BCR!$1:$1048576,MATCH('Estadísticas BCR'!GG$5,BCR!$A:$A,0),MATCH('Estadísticas BCR'!$B91,BCR!$1:$1,0))),AVERAGE(FU91:GF91)),"")</f>
        <v>0</v>
      </c>
      <c r="GH91" s="59">
        <f>+IFERROR(IF(ISTEXT(GH$5)=FALSE,(INDEX(BCR!$1:$1048576,MATCH('Estadísticas BCR'!GH$5,BCR!$A:$A,0),MATCH('Estadísticas BCR'!$B91,BCR!$1:$1,0))),AVERAGE(FV91:GG91)),"")</f>
        <v>0</v>
      </c>
      <c r="GI91" s="59">
        <f>+IFERROR(IF(ISTEXT(GI$5)=FALSE,(INDEX(BCR!$1:$1048576,MATCH('Estadísticas BCR'!GI$5,BCR!$A:$A,0),MATCH('Estadísticas BCR'!$B91,BCR!$1:$1,0))),AVERAGE(FW91:GH91)),"")</f>
        <v>0</v>
      </c>
      <c r="GJ91" s="59">
        <f>+IFERROR(IF(ISTEXT(GJ$5)=FALSE,(INDEX(BCR!$1:$1048576,MATCH('Estadísticas BCR'!GJ$5,BCR!$A:$A,0),MATCH('Estadísticas BCR'!$B91,BCR!$1:$1,0))),AVERAGE(FX91:GI91)),"")</f>
        <v>0</v>
      </c>
      <c r="GK91" s="59">
        <f>+IFERROR(IF(ISTEXT(GK$5)=FALSE,(INDEX(BCR!$1:$1048576,MATCH('Estadísticas BCR'!GK$5,BCR!$A:$A,0),MATCH('Estadísticas BCR'!$B91,BCR!$1:$1,0))),AVERAGE(FY91:GJ91)),"")</f>
        <v>0</v>
      </c>
      <c r="GL91" s="59">
        <f>+IFERROR(IF(ISTEXT(GL$5)=FALSE,(INDEX(BCR!$1:$1048576,MATCH('Estadísticas BCR'!GL$5,BCR!$A:$A,0),MATCH('Estadísticas BCR'!$B91,BCR!$1:$1,0))),AVERAGE(FZ91:GK91)),"")</f>
        <v>0</v>
      </c>
      <c r="GM91" s="59">
        <f>+IFERROR(IF(ISTEXT(GM$5)=FALSE,(INDEX(BCR!$1:$1048576,MATCH('Estadísticas BCR'!GM$5,BCR!$A:$A,0),MATCH('Estadísticas BCR'!$B91,BCR!$1:$1,0))),AVERAGE(GA91:GL91)),"")</f>
        <v>0</v>
      </c>
      <c r="GN91" s="59">
        <f>+IFERROR(IF(ISTEXT(GN$5)=FALSE,(INDEX(BCR!$1:$1048576,MATCH('Estadísticas BCR'!GN$5,BCR!$A:$A,0),MATCH('Estadísticas BCR'!$B91,BCR!$1:$1,0))),AVERAGE(GB91:GM91)),"")</f>
        <v>0</v>
      </c>
      <c r="GO91" s="59">
        <f>+IFERROR(IF(ISTEXT(GO$5)=FALSE,(INDEX(BCR!$1:$1048576,MATCH('Estadísticas BCR'!GO$5,BCR!$A:$A,0),MATCH('Estadísticas BCR'!$B91,BCR!$1:$1,0))),AVERAGE(GC91:GN91)),"")</f>
        <v>0</v>
      </c>
      <c r="GP91" s="60">
        <f>+IFERROR(IF(ISTEXT(GP$5)=FALSE,(INDEX(BCR!$1:$1048576,MATCH('Estadísticas BCR'!GP$5,BCR!$A:$A,0),MATCH('Estadísticas BCR'!$B91,BCR!$1:$1,0))),AVERAGE(GD91:GO91)),"")</f>
        <v>0</v>
      </c>
      <c r="GQ91" s="59">
        <f>+IFERROR(IF(ISTEXT(GQ$5)=FALSE,(INDEX(BCR!$1:$1048576,MATCH('Estadísticas BCR'!GQ$5,BCR!$A:$A,0),MATCH('Estadísticas BCR'!$B91,BCR!$1:$1,0))),AVERAGE(GE91:GP91)),"")</f>
        <v>0</v>
      </c>
      <c r="GR91" s="59">
        <f>+IFERROR(IF(ISTEXT(GR$5)=FALSE,(INDEX(BCR!$1:$1048576,MATCH('Estadísticas BCR'!GR$5,BCR!$A:$A,0),MATCH('Estadísticas BCR'!$B91,BCR!$1:$1,0))),AVERAGE(GF91:GQ91)),"")</f>
        <v>0</v>
      </c>
      <c r="GS91" s="59">
        <f>+IFERROR(IF(ISTEXT(GS$5)=FALSE,(INDEX(BCR!$1:$1048576,MATCH('Estadísticas BCR'!GS$5,BCR!$A:$A,0),MATCH('Estadísticas BCR'!$B91,BCR!$1:$1,0))),AVERAGE(GG91:GR91)),"")</f>
        <v>0</v>
      </c>
      <c r="GT91" s="59">
        <f>+IFERROR(IF(ISTEXT(GT$5)=FALSE,(INDEX(BCR!$1:$1048576,MATCH('Estadísticas BCR'!GT$5,BCR!$A:$A,0),MATCH('Estadísticas BCR'!$B91,BCR!$1:$1,0))),AVERAGE(GH91:GS91)),"")</f>
        <v>0</v>
      </c>
      <c r="GU91" s="59">
        <f>+IFERROR(IF(ISTEXT(GU$5)=FALSE,(INDEX(BCR!$1:$1048576,MATCH('Estadísticas BCR'!GU$5,BCR!$A:$A,0),MATCH('Estadísticas BCR'!$B91,BCR!$1:$1,0))),AVERAGE(GI91:GT91)),"")</f>
        <v>0</v>
      </c>
      <c r="GV91" s="59">
        <f>+IFERROR(IF(ISTEXT(GV$5)=FALSE,(INDEX(BCR!$1:$1048576,MATCH('Estadísticas BCR'!GV$5,BCR!$A:$A,0),MATCH('Estadísticas BCR'!$B91,BCR!$1:$1,0))),AVERAGE(GJ91:GU91)),"")</f>
        <v>0</v>
      </c>
      <c r="GW91" s="59">
        <f>+IFERROR(IF(ISTEXT(GW$5)=FALSE,(INDEX(BCR!$1:$1048576,MATCH('Estadísticas BCR'!GW$5,BCR!$A:$A,0),MATCH('Estadísticas BCR'!$B91,BCR!$1:$1,0))),AVERAGE(GK91:GV91)),"")</f>
        <v>0</v>
      </c>
      <c r="GX91" s="59">
        <f>+IFERROR(IF(ISTEXT(GX$5)=FALSE,(INDEX(BCR!$1:$1048576,MATCH('Estadísticas BCR'!GX$5,BCR!$A:$A,0),MATCH('Estadísticas BCR'!$B91,BCR!$1:$1,0))),AVERAGE(GL91:GW91)),"")</f>
        <v>0</v>
      </c>
      <c r="GY91" s="59">
        <f>+IFERROR(IF(ISTEXT(GY$5)=FALSE,(INDEX(BCR!$1:$1048576,MATCH('Estadísticas BCR'!GY$5,BCR!$A:$A,0),MATCH('Estadísticas BCR'!$B91,BCR!$1:$1,0))),AVERAGE(GM91:GX91)),"")</f>
        <v>0</v>
      </c>
      <c r="GZ91" s="59">
        <f>+IFERROR(IF(ISTEXT(GZ$5)=FALSE,(INDEX(BCR!$1:$1048576,MATCH('Estadísticas BCR'!GZ$5,BCR!$A:$A,0),MATCH('Estadísticas BCR'!$B91,BCR!$1:$1,0))),AVERAGE(GN91:GY91)),"")</f>
        <v>0</v>
      </c>
      <c r="HA91" s="59">
        <f>+IFERROR(IF(ISTEXT(HA$5)=FALSE,(INDEX(BCR!$1:$1048576,MATCH('Estadísticas BCR'!HA$5,BCR!$A:$A,0),MATCH('Estadísticas BCR'!$B91,BCR!$1:$1,0))),AVERAGE(GO91:GZ91)),"")</f>
        <v>0</v>
      </c>
      <c r="HB91" s="59">
        <f>+IFERROR(IF(ISTEXT(HB$5)=FALSE,(INDEX(BCR!$1:$1048576,MATCH('Estadísticas BCR'!HB$5,BCR!$A:$A,0),MATCH('Estadísticas BCR'!$B91,BCR!$1:$1,0))),AVERAGE(GP91:HA91)),"")</f>
        <v>0</v>
      </c>
      <c r="HC91" s="60">
        <f>+IFERROR(IF(ISTEXT(HC$5)=FALSE,(INDEX(BCR!$1:$1048576,MATCH('Estadísticas BCR'!HC$5,BCR!$A:$A,0),MATCH('Estadísticas BCR'!$B91,BCR!$1:$1,0))),AVERAGE(GQ91:HB91)),"")</f>
        <v>0</v>
      </c>
      <c r="HD91" s="59">
        <f>+IFERROR(IF(ISTEXT(HD$5)=FALSE,(INDEX(BCR!$1:$1048576,MATCH('Estadísticas BCR'!HD$5,BCR!$A:$A,0),MATCH('Estadísticas BCR'!$B91,BCR!$1:$1,0))),AVERAGE(GR91:HC91)),"")</f>
        <v>0</v>
      </c>
      <c r="HE91" s="59">
        <f>+IFERROR(IF(ISTEXT(HE$5)=FALSE,(INDEX(BCR!$1:$1048576,MATCH('Estadísticas BCR'!HE$5,BCR!$A:$A,0),MATCH('Estadísticas BCR'!$B91,BCR!$1:$1,0))),AVERAGE(GS91:HD91)),"")</f>
        <v>0</v>
      </c>
      <c r="HF91" s="59">
        <f>+IFERROR(IF(ISTEXT(HF$5)=FALSE,(INDEX(BCR!$1:$1048576,MATCH('Estadísticas BCR'!HF$5,BCR!$A:$A,0),MATCH('Estadísticas BCR'!$B91,BCR!$1:$1,0))),AVERAGE(GT91:HE91)),"")</f>
        <v>0</v>
      </c>
      <c r="HG91" s="59">
        <f>+IFERROR(IF(ISTEXT(HG$5)=FALSE,(INDEX(BCR!$1:$1048576,MATCH('Estadísticas BCR'!HG$5,BCR!$A:$A,0),MATCH('Estadísticas BCR'!$B91,BCR!$1:$1,0))),AVERAGE(GU91:HF91)),"")</f>
        <v>0</v>
      </c>
      <c r="HH91" s="59">
        <f>+IFERROR(IF(ISTEXT(HH$5)=FALSE,(INDEX(BCR!$1:$1048576,MATCH('Estadísticas BCR'!HH$5,BCR!$A:$A,0),MATCH('Estadísticas BCR'!$B91,BCR!$1:$1,0))),AVERAGE(GV91:HG91)),"")</f>
        <v>0</v>
      </c>
      <c r="HI91" s="59">
        <f>+IFERROR(IF(ISTEXT(HI$5)=FALSE,(INDEX(BCR!$1:$1048576,MATCH('Estadísticas BCR'!HI$5,BCR!$A:$A,0),MATCH('Estadísticas BCR'!$B91,BCR!$1:$1,0))),AVERAGE(GW91:HH91)),"")</f>
        <v>0</v>
      </c>
      <c r="HJ91" s="59">
        <f>+IFERROR(IF(ISTEXT(HJ$5)=FALSE,(INDEX(BCR!$1:$1048576,MATCH('Estadísticas BCR'!HJ$5,BCR!$A:$A,0),MATCH('Estadísticas BCR'!$B91,BCR!$1:$1,0))),AVERAGE(GX91:HI91)),"")</f>
        <v>0</v>
      </c>
      <c r="HK91" s="59">
        <f>+IFERROR(IF(ISTEXT(HK$5)=FALSE,(INDEX(BCR!$1:$1048576,MATCH('Estadísticas BCR'!HK$5,BCR!$A:$A,0),MATCH('Estadísticas BCR'!$B91,BCR!$1:$1,0))),AVERAGE(GY91:HJ91)),"")</f>
        <v>0</v>
      </c>
      <c r="HL91" s="59">
        <f>+IFERROR(IF(ISTEXT(HL$5)=FALSE,(INDEX(BCR!$1:$1048576,MATCH('Estadísticas BCR'!HL$5,BCR!$A:$A,0),MATCH('Estadísticas BCR'!$B91,BCR!$1:$1,0))),AVERAGE(GZ91:HK91)),"")</f>
        <v>0</v>
      </c>
      <c r="HM91" s="59">
        <f>+IFERROR(IF(ISTEXT(HM$5)=FALSE,(INDEX(BCR!$1:$1048576,MATCH('Estadísticas BCR'!HM$5,BCR!$A:$A,0),MATCH('Estadísticas BCR'!$B91,BCR!$1:$1,0))),AVERAGE(HA91:HL91)),"")</f>
        <v>0</v>
      </c>
      <c r="HN91" s="59">
        <f>+IFERROR(IF(ISTEXT(HN$5)=FALSE,(INDEX(BCR!$1:$1048576,MATCH('Estadísticas BCR'!HN$5,BCR!$A:$A,0),MATCH('Estadísticas BCR'!$B91,BCR!$1:$1,0))),AVERAGE(HB91:HM91)),"")</f>
        <v>0</v>
      </c>
      <c r="HO91" s="59">
        <f>+IFERROR(IF(ISTEXT(HO$5)=FALSE,(INDEX(BCR!$1:$1048576,MATCH('Estadísticas BCR'!HO$5,BCR!$A:$A,0),MATCH('Estadísticas BCR'!$B91,BCR!$1:$1,0))),AVERAGE(HC91:HN91)),"")</f>
        <v>0</v>
      </c>
      <c r="HP91" s="60">
        <f>+IFERROR(IF(ISTEXT(HP$5)=FALSE,(INDEX(BCR!$1:$1048576,MATCH('Estadísticas BCR'!HP$5,BCR!$A:$A,0),MATCH('Estadísticas BCR'!$B91,BCR!$1:$1,0))),AVERAGE(HD91:HO91)),"")</f>
        <v>0</v>
      </c>
      <c r="HQ91" s="59">
        <f>+IFERROR(IF(ISTEXT(HQ$5)=FALSE,(INDEX(BCR!$1:$1048576,MATCH('Estadísticas BCR'!HQ$5,BCR!$A:$A,0),MATCH('Estadísticas BCR'!$B91,BCR!$1:$1,0))),AVERAGE(HE91:HP91)),"")</f>
        <v>0</v>
      </c>
      <c r="HR91" s="59">
        <f>+IFERROR(IF(ISTEXT(HR$5)=FALSE,(INDEX(BCR!$1:$1048576,MATCH('Estadísticas BCR'!HR$5,BCR!$A:$A,0),MATCH('Estadísticas BCR'!$B91,BCR!$1:$1,0))),AVERAGE(HF91:HQ91)),"")</f>
        <v>0</v>
      </c>
      <c r="HS91" s="59">
        <f>+IFERROR(IF(ISTEXT(HS$5)=FALSE,(INDEX(BCR!$1:$1048576,MATCH('Estadísticas BCR'!HS$5,BCR!$A:$A,0),MATCH('Estadísticas BCR'!$B91,BCR!$1:$1,0))),AVERAGE(HG91:HR91)),"")</f>
        <v>0</v>
      </c>
      <c r="HT91" s="59">
        <f>+IFERROR(IF(ISTEXT(HT$5)=FALSE,(INDEX(BCR!$1:$1048576,MATCH('Estadísticas BCR'!HT$5,BCR!$A:$A,0),MATCH('Estadísticas BCR'!$B91,BCR!$1:$1,0))),AVERAGE(HH91:HS91)),"")</f>
        <v>0</v>
      </c>
      <c r="HU91" s="59">
        <f>+IFERROR(IF(ISTEXT(HU$5)=FALSE,(INDEX(BCR!$1:$1048576,MATCH('Estadísticas BCR'!HU$5,BCR!$A:$A,0),MATCH('Estadísticas BCR'!$B91,BCR!$1:$1,0))),AVERAGE(HI91:HT91)),"")</f>
        <v>0</v>
      </c>
      <c r="HV91" s="59">
        <f>+IFERROR(IF(ISTEXT(HV$5)=FALSE,(INDEX(BCR!$1:$1048576,MATCH('Estadísticas BCR'!HV$5,BCR!$A:$A,0),MATCH('Estadísticas BCR'!$B91,BCR!$1:$1,0))),AVERAGE(HJ91:HU91)),"")</f>
        <v>0</v>
      </c>
      <c r="HW91" s="59">
        <f>+IFERROR(IF(ISTEXT(HW$5)=FALSE,(INDEX(BCR!$1:$1048576,MATCH('Estadísticas BCR'!HW$5,BCR!$A:$A,0),MATCH('Estadísticas BCR'!$B91,BCR!$1:$1,0))),AVERAGE(HK91:HV91)),"")</f>
        <v>0</v>
      </c>
      <c r="HX91" s="59">
        <f>+IFERROR(IF(ISTEXT(HX$5)=FALSE,(INDEX(BCR!$1:$1048576,MATCH('Estadísticas BCR'!HX$5,BCR!$A:$A,0),MATCH('Estadísticas BCR'!$B91,BCR!$1:$1,0))),AVERAGE(HL91:HW91)),"")</f>
        <v>0</v>
      </c>
      <c r="HY91" s="59">
        <f>+IFERROR(IF(ISTEXT(HY$5)=FALSE,(INDEX(BCR!$1:$1048576,MATCH('Estadísticas BCR'!HY$5,BCR!$A:$A,0),MATCH('Estadísticas BCR'!$B91,BCR!$1:$1,0))),AVERAGE(HM91:HX91)),"")</f>
        <v>0</v>
      </c>
      <c r="HZ91" s="59">
        <f>+IFERROR(IF(ISTEXT(HZ$5)=FALSE,(INDEX(BCR!$1:$1048576,MATCH('Estadísticas BCR'!HZ$5,BCR!$A:$A,0),MATCH('Estadísticas BCR'!$B91,BCR!$1:$1,0))),AVERAGE(HN91:HY91)),"")</f>
        <v>0</v>
      </c>
      <c r="IA91" s="59">
        <f>+IFERROR(IF(ISTEXT(IA$5)=FALSE,(INDEX(BCR!$1:$1048576,MATCH('Estadísticas BCR'!IA$5,BCR!$A:$A,0),MATCH('Estadísticas BCR'!$B91,BCR!$1:$1,0))),AVERAGE(HO91:HZ91)),"")</f>
        <v>0</v>
      </c>
      <c r="IB91" s="59">
        <f>+IFERROR(IF(ISTEXT(IB$5)=FALSE,(INDEX(BCR!$1:$1048576,MATCH('Estadísticas BCR'!IB$5,BCR!$A:$A,0),MATCH('Estadísticas BCR'!$B91,BCR!$1:$1,0))),AVERAGE(HP91:IA91)),"")</f>
        <v>0</v>
      </c>
      <c r="IC91" s="60">
        <f>+IFERROR(IF(ISTEXT(IC$5)=FALSE,(INDEX(BCR!$1:$1048576,MATCH('Estadísticas BCR'!IC$5,BCR!$A:$A,0),MATCH('Estadísticas BCR'!$B91,BCR!$1:$1,0))),AVERAGE(HQ91:IB91)),"")</f>
        <v>0</v>
      </c>
      <c r="ID91" s="59">
        <f>+IFERROR(IF(ISTEXT(ID$5)=FALSE,(INDEX(BCR!$1:$1048576,MATCH('Estadísticas BCR'!ID$5,BCR!$A:$A,0),MATCH('Estadísticas BCR'!$B91,BCR!$1:$1,0))),AVERAGE(HR91:IC91)),"")</f>
        <v>0</v>
      </c>
      <c r="IE91" s="59">
        <f>+IFERROR(IF(ISTEXT(IE$5)=FALSE,(INDEX(BCR!$1:$1048576,MATCH('Estadísticas BCR'!IE$5,BCR!$A:$A,0),MATCH('Estadísticas BCR'!$B91,BCR!$1:$1,0))),AVERAGE(HS91:ID91)),"")</f>
        <v>0</v>
      </c>
      <c r="IF91" s="59">
        <f>+IFERROR(IF(ISTEXT(IF$5)=FALSE,(INDEX(BCR!$1:$1048576,MATCH('Estadísticas BCR'!IF$5,BCR!$A:$A,0),MATCH('Estadísticas BCR'!$B91,BCR!$1:$1,0))),AVERAGE(HT91:IE91)),"")</f>
        <v>0</v>
      </c>
      <c r="IG91" s="59">
        <f>+IFERROR(IF(ISTEXT(IG$5)=FALSE,(INDEX(BCR!$1:$1048576,MATCH('Estadísticas BCR'!IG$5,BCR!$A:$A,0),MATCH('Estadísticas BCR'!$B91,BCR!$1:$1,0))),AVERAGE(HU91:IF91)),"")</f>
        <v>0</v>
      </c>
      <c r="IH91" s="59">
        <f>+IFERROR(IF(ISTEXT(IH$5)=FALSE,(INDEX(BCR!$1:$1048576,MATCH('Estadísticas BCR'!IH$5,BCR!$A:$A,0),MATCH('Estadísticas BCR'!$B91,BCR!$1:$1,0))),AVERAGE(HV91:IG91)),"")</f>
        <v>0</v>
      </c>
      <c r="II91" s="59">
        <f>+IFERROR(IF(ISTEXT(II$5)=FALSE,(INDEX(BCR!$1:$1048576,MATCH('Estadísticas BCR'!II$5,BCR!$A:$A,0),MATCH('Estadísticas BCR'!$B91,BCR!$1:$1,0))),AVERAGE(HW91:IH91)),"")</f>
        <v>0</v>
      </c>
      <c r="IJ91" s="59">
        <f>+IFERROR(IF(ISTEXT(IJ$5)=FALSE,(INDEX(BCR!$1:$1048576,MATCH('Estadísticas BCR'!IJ$5,BCR!$A:$A,0),MATCH('Estadísticas BCR'!$B91,BCR!$1:$1,0))),AVERAGE(HX91:II91)),"")</f>
        <v>0</v>
      </c>
      <c r="IK91" s="59">
        <f>+IFERROR(IF(ISTEXT(IK$5)=FALSE,(INDEX(BCR!$1:$1048576,MATCH('Estadísticas BCR'!IK$5,BCR!$A:$A,0),MATCH('Estadísticas BCR'!$B91,BCR!$1:$1,0))),AVERAGE(HY91:IJ91)),"")</f>
        <v>0</v>
      </c>
      <c r="IL91" s="59">
        <f>+IFERROR(IF(ISTEXT(IL$5)=FALSE,(INDEX(BCR!$1:$1048576,MATCH('Estadísticas BCR'!IL$5,BCR!$A:$A,0),MATCH('Estadísticas BCR'!$B91,BCR!$1:$1,0))),AVERAGE(HZ91:IK91)),"")</f>
        <v>0</v>
      </c>
      <c r="IM91" s="59">
        <f>+IFERROR(IF(ISTEXT(IM$5)=FALSE,(INDEX(BCR!$1:$1048576,MATCH('Estadísticas BCR'!IM$5,BCR!$A:$A,0),MATCH('Estadísticas BCR'!$B91,BCR!$1:$1,0))),AVERAGE(IA91:IL91)),"")</f>
        <v>0</v>
      </c>
      <c r="IN91" s="59">
        <f>+IFERROR(IF(ISTEXT(IN$5)=FALSE,(INDEX(BCR!$1:$1048576,MATCH('Estadísticas BCR'!IN$5,BCR!$A:$A,0),MATCH('Estadísticas BCR'!$B91,BCR!$1:$1,0))),AVERAGE(IB91:IM91)),"")</f>
        <v>0</v>
      </c>
      <c r="IO91" s="59">
        <f>+IFERROR(IF(ISTEXT(IO$5)=FALSE,(INDEX(BCR!$1:$1048576,MATCH('Estadísticas BCR'!IO$5,BCR!$A:$A,0),MATCH('Estadísticas BCR'!$B91,BCR!$1:$1,0))),AVERAGE(IC91:IN91)),"")</f>
        <v>0</v>
      </c>
      <c r="IP91" s="60">
        <f>+IFERROR(IF(ISTEXT(IP$5)=FALSE,(INDEX(BCR!$1:$1048576,MATCH('Estadísticas BCR'!IP$5,BCR!$A:$A,0),MATCH('Estadísticas BCR'!$B91,BCR!$1:$1,0))),AVERAGE(ID91:IO91)),"")</f>
        <v>0</v>
      </c>
      <c r="IQ91" s="59">
        <f>+IFERROR(IF(ISTEXT(IQ$5)=FALSE,(INDEX(BCR!$1:$1048576,MATCH('Estadísticas BCR'!IQ$5,BCR!$A:$A,0),MATCH('Estadísticas BCR'!$B91,BCR!$1:$1,0))),AVERAGE(IE91:IP91)),"")</f>
        <v>0</v>
      </c>
      <c r="IR91" s="59">
        <f>+IFERROR(IF(ISTEXT(IR$5)=FALSE,(INDEX(BCR!$1:$1048576,MATCH('Estadísticas BCR'!IR$5,BCR!$A:$A,0),MATCH('Estadísticas BCR'!$B91,BCR!$1:$1,0))),AVERAGE(IF91:IQ91)),"")</f>
        <v>0</v>
      </c>
      <c r="IS91" s="59">
        <f>+IFERROR(IF(ISTEXT(IS$5)=FALSE,(INDEX(BCR!$1:$1048576,MATCH('Estadísticas BCR'!IS$5,BCR!$A:$A,0),MATCH('Estadísticas BCR'!$B91,BCR!$1:$1,0))),AVERAGE(IG91:IR91)),"")</f>
        <v>0</v>
      </c>
      <c r="IT91" s="59">
        <f>+IFERROR(IF(ISTEXT(IT$5)=FALSE,(INDEX(BCR!$1:$1048576,MATCH('Estadísticas BCR'!IT$5,BCR!$A:$A,0),MATCH('Estadísticas BCR'!$B91,BCR!$1:$1,0))),AVERAGE(IH91:IS91)),"")</f>
        <v>0</v>
      </c>
      <c r="IU91" s="59">
        <f>+IFERROR(IF(ISTEXT(IU$5)=FALSE,(INDEX(BCR!$1:$1048576,MATCH('Estadísticas BCR'!IU$5,BCR!$A:$A,0),MATCH('Estadísticas BCR'!$B91,BCR!$1:$1,0))),AVERAGE(II91:IT91)),"")</f>
        <v>0</v>
      </c>
      <c r="IV91" s="59">
        <f>+IFERROR(IF(ISTEXT(IV$5)=FALSE,(INDEX(BCR!$1:$1048576,MATCH('Estadísticas BCR'!IV$5,BCR!$A:$A,0),MATCH('Estadísticas BCR'!$B91,BCR!$1:$1,0))),AVERAGE(IJ91:IU91)),"")</f>
        <v>0</v>
      </c>
      <c r="IW91" s="59">
        <f>+IFERROR(IF(ISTEXT(IW$5)=FALSE,(INDEX(BCR!$1:$1048576,MATCH('Estadísticas BCR'!IW$5,BCR!$A:$A,0),MATCH('Estadísticas BCR'!$B91,BCR!$1:$1,0))),AVERAGE(IK91:IV91)),"")</f>
        <v>0</v>
      </c>
      <c r="IX91" s="59">
        <f>+IFERROR(IF(ISTEXT(IX$5)=FALSE,(INDEX(BCR!$1:$1048576,MATCH('Estadísticas BCR'!IX$5,BCR!$A:$A,0),MATCH('Estadísticas BCR'!$B91,BCR!$1:$1,0))),AVERAGE(IL91:IW91)),"")</f>
        <v>0</v>
      </c>
      <c r="IY91" s="59">
        <f>+IFERROR(IF(ISTEXT(IY$5)=FALSE,(INDEX(BCR!$1:$1048576,MATCH('Estadísticas BCR'!IY$5,BCR!$A:$A,0),MATCH('Estadísticas BCR'!$B91,BCR!$1:$1,0))),AVERAGE(IM91:IX91)),"")</f>
        <v>0</v>
      </c>
      <c r="IZ91" s="59">
        <f>+IFERROR(IF(ISTEXT(IZ$5)=FALSE,(INDEX(BCR!$1:$1048576,MATCH('Estadísticas BCR'!IZ$5,BCR!$A:$A,0),MATCH('Estadísticas BCR'!$B91,BCR!$1:$1,0))),AVERAGE(IN91:IY91)),"")</f>
        <v>0</v>
      </c>
      <c r="JA91" s="59">
        <f>+IFERROR(IF(ISTEXT(JA$5)=FALSE,(INDEX(BCR!$1:$1048576,MATCH('Estadísticas BCR'!JA$5,BCR!$A:$A,0),MATCH('Estadísticas BCR'!$B91,BCR!$1:$1,0))),AVERAGE(IO91:IZ91)),"")</f>
        <v>0</v>
      </c>
      <c r="JB91" s="59">
        <f>+IFERROR(IF(ISTEXT(JB$5)=FALSE,(INDEX(BCR!$1:$1048576,MATCH('Estadísticas BCR'!JB$5,BCR!$A:$A,0),MATCH('Estadísticas BCR'!$B91,BCR!$1:$1,0))),AVERAGE(IP91:JA91)),"")</f>
        <v>0</v>
      </c>
      <c r="JC91" s="60">
        <f>+IFERROR(IF(ISTEXT(JC$5)=FALSE,(INDEX(BCR!$1:$1048576,MATCH('Estadísticas BCR'!JC$5,BCR!$A:$A,0),MATCH('Estadísticas BCR'!$B91,BCR!$1:$1,0))),AVERAGE(IQ91:JB91)),"")</f>
        <v>0</v>
      </c>
      <c r="JD91" s="59">
        <f>+IFERROR(IF(ISTEXT(JD$5)=FALSE,(INDEX(BCR!$1:$1048576,MATCH('Estadísticas BCR'!JD$5,BCR!$A:$A,0),MATCH('Estadísticas BCR'!$B91,BCR!$1:$1,0))),AVERAGE(IR91:JC91)),"")</f>
        <v>0</v>
      </c>
      <c r="JE91" s="59">
        <f>+IFERROR(IF(ISTEXT(JE$5)=FALSE,(INDEX(BCR!$1:$1048576,MATCH('Estadísticas BCR'!JE$5,BCR!$A:$A,0),MATCH('Estadísticas BCR'!$B91,BCR!$1:$1,0))),AVERAGE(IS91:JD91)),"")</f>
        <v>0</v>
      </c>
      <c r="JF91" s="59">
        <f>+IFERROR(IF(ISTEXT(JF$5)=FALSE,(INDEX(BCR!$1:$1048576,MATCH('Estadísticas BCR'!JF$5,BCR!$A:$A,0),MATCH('Estadísticas BCR'!$B91,BCR!$1:$1,0))),AVERAGE(IT91:JE91)),"")</f>
        <v>0</v>
      </c>
      <c r="JG91" s="59">
        <f>+IFERROR(IF(ISTEXT(JG$5)=FALSE,(INDEX(BCR!$1:$1048576,MATCH('Estadísticas BCR'!JG$5,BCR!$A:$A,0),MATCH('Estadísticas BCR'!$B91,BCR!$1:$1,0))),AVERAGE(IU91:JF91)),"")</f>
        <v>0</v>
      </c>
      <c r="JH91" s="59">
        <f>+IFERROR(IF(ISTEXT(JH$5)=FALSE,(INDEX(BCR!$1:$1048576,MATCH('Estadísticas BCR'!JH$5,BCR!$A:$A,0),MATCH('Estadísticas BCR'!$B91,BCR!$1:$1,0))),AVERAGE(IV91:JG91)),"")</f>
        <v>0</v>
      </c>
      <c r="JI91" s="59">
        <f>+IFERROR(IF(ISTEXT(JI$5)=FALSE,(INDEX(BCR!$1:$1048576,MATCH('Estadísticas BCR'!JI$5,BCR!$A:$A,0),MATCH('Estadísticas BCR'!$B91,BCR!$1:$1,0))),AVERAGE(IW91:JH91)),"")</f>
        <v>0</v>
      </c>
      <c r="JJ91" s="59">
        <f>+IFERROR(IF(ISTEXT(JJ$5)=FALSE,(INDEX(BCR!$1:$1048576,MATCH('Estadísticas BCR'!JJ$5,BCR!$A:$A,0),MATCH('Estadísticas BCR'!$B91,BCR!$1:$1,0))),AVERAGE(IX91:JI91)),"")</f>
        <v>0</v>
      </c>
      <c r="JK91" s="59">
        <f>+IFERROR(IF(ISTEXT(JK$5)=FALSE,(INDEX(BCR!$1:$1048576,MATCH('Estadísticas BCR'!JK$5,BCR!$A:$A,0),MATCH('Estadísticas BCR'!$B91,BCR!$1:$1,0))),AVERAGE(IY91:JJ91)),"")</f>
        <v>0</v>
      </c>
      <c r="JL91" s="59">
        <f>+IFERROR(IF(ISTEXT(JL$5)=FALSE,(INDEX(BCR!$1:$1048576,MATCH('Estadísticas BCR'!JL$5,BCR!$A:$A,0),MATCH('Estadísticas BCR'!$B91,BCR!$1:$1,0))),AVERAGE(IZ91:JK91)),"")</f>
        <v>0</v>
      </c>
      <c r="JM91" s="59">
        <f>+IFERROR(IF(ISTEXT(JM$5)=FALSE,(INDEX(BCR!$1:$1048576,MATCH('Estadísticas BCR'!JM$5,BCR!$A:$A,0),MATCH('Estadísticas BCR'!$B91,BCR!$1:$1,0))),AVERAGE(JA91:JL91)),"")</f>
        <v>52.5</v>
      </c>
      <c r="JN91" s="59">
        <f>+IFERROR(IF(ISTEXT(JN$5)=FALSE,(INDEX(BCR!$1:$1048576,MATCH('Estadísticas BCR'!JN$5,BCR!$A:$A,0),MATCH('Estadísticas BCR'!$B91,BCR!$1:$1,0))),AVERAGE(JB91:JM91)),"")</f>
        <v>52.469135802469097</v>
      </c>
      <c r="JO91" s="59">
        <f>+IFERROR(IF(ISTEXT(JO$5)=FALSE,(INDEX(BCR!$1:$1048576,MATCH('Estadísticas BCR'!JO$5,BCR!$A:$A,0),MATCH('Estadísticas BCR'!$B91,BCR!$1:$1,0))),AVERAGE(JC91:JN91)),"")</f>
        <v>51.428571428571402</v>
      </c>
      <c r="JP91" s="60">
        <f>+IFERROR(IF(ISTEXT(JP$5)=FALSE,(INDEX(BCR!$1:$1048576,MATCH('Estadísticas BCR'!JP$5,BCR!$A:$A,0),MATCH('Estadísticas BCR'!$B91,BCR!$1:$1,0))),AVERAGE(JD91:JO91)),"")</f>
        <v>13.033142269253375</v>
      </c>
      <c r="JQ91" s="59">
        <f>+IFERROR(IF(ISTEXT(JQ$5)=FALSE,(INDEX(BCR!$1:$1048576,MATCH('Estadísticas BCR'!JQ$5,BCR!$A:$A,0),MATCH('Estadísticas BCR'!$B91,BCR!$1:$1,0))),AVERAGE(JE91:JP91)),"")</f>
        <v>39.855072463768103</v>
      </c>
      <c r="JR91" s="59">
        <f>+IFERROR(IF(ISTEXT(JR$5)=FALSE,(INDEX(BCR!$1:$1048576,MATCH('Estadísticas BCR'!JR$5,BCR!$A:$A,0),MATCH('Estadísticas BCR'!$B91,BCR!$1:$1,0))),AVERAGE(JF91:JQ91)),"")</f>
        <v>28.712871287128699</v>
      </c>
      <c r="JS91" s="59">
        <f>+IFERROR(IF(ISTEXT(JS$5)=FALSE,(INDEX(BCR!$1:$1048576,MATCH('Estadísticas BCR'!JS$5,BCR!$A:$A,0),MATCH('Estadísticas BCR'!$B91,BCR!$1:$1,0))),AVERAGE(JG91:JR91)),"")</f>
        <v>34.523809523809497</v>
      </c>
      <c r="JT91" s="59">
        <f>+IFERROR(IF(ISTEXT(JT$5)=FALSE,(INDEX(BCR!$1:$1048576,MATCH('Estadísticas BCR'!JT$5,BCR!$A:$A,0),MATCH('Estadísticas BCR'!$B91,BCR!$1:$1,0))),AVERAGE(JH91:JS91)),"")</f>
        <v>39.534883720930203</v>
      </c>
      <c r="JU91" s="59">
        <f>+IFERROR(IF(ISTEXT(JU$5)=FALSE,(INDEX(BCR!$1:$1048576,MATCH('Estadísticas BCR'!JU$5,BCR!$A:$A,0),MATCH('Estadísticas BCR'!$B91,BCR!$1:$1,0))),AVERAGE(JI91:JT91)),"")</f>
        <v>50.588235294117702</v>
      </c>
      <c r="JV91" s="59">
        <f>+IFERROR(IF(ISTEXT(JV$5)=FALSE,(INDEX(BCR!$1:$1048576,MATCH('Estadísticas BCR'!JV$5,BCR!$A:$A,0),MATCH('Estadísticas BCR'!$B91,BCR!$1:$1,0))),AVERAGE(JJ91:JU91)),"")</f>
        <v>46.2025316455696</v>
      </c>
      <c r="JW91" s="59">
        <f>+IFERROR(IF(ISTEXT(JW$5)=FALSE,(INDEX(BCR!$1:$1048576,MATCH('Estadísticas BCR'!JW$5,BCR!$A:$A,0),MATCH('Estadísticas BCR'!$B91,BCR!$1:$1,0))),AVERAGE(JK91:JV91)),"")</f>
        <v>49.390243902439003</v>
      </c>
      <c r="JX91" s="59">
        <f>+IFERROR(IF(ISTEXT(JX$5)=FALSE,(INDEX(BCR!$1:$1048576,MATCH('Estadísticas BCR'!JX$5,BCR!$A:$A,0),MATCH('Estadísticas BCR'!$B91,BCR!$1:$1,0))),AVERAGE(JL91:JW91)),"")</f>
        <v>38.356164383561598</v>
      </c>
      <c r="JY91" s="59">
        <f>+IFERROR(IF(ISTEXT(JY$5)=FALSE,(INDEX(BCR!$1:$1048576,MATCH('Estadísticas BCR'!JY$5,BCR!$A:$A,0),MATCH('Estadísticas BCR'!$B91,BCR!$1:$1,0))),AVERAGE(JM91:JX91)),"")</f>
        <v>44.1860465116279</v>
      </c>
      <c r="JZ91" s="59">
        <f>+IFERROR(IF(ISTEXT(JZ$5)=FALSE,(INDEX(BCR!$1:$1048576,MATCH('Estadísticas BCR'!JZ$5,BCR!$A:$A,0),MATCH('Estadísticas BCR'!$B91,BCR!$1:$1,0))),AVERAGE(JN91:JY91)),"")</f>
        <v>47.183098591549303</v>
      </c>
      <c r="KA91" s="59">
        <f>+IFERROR(IF(ISTEXT(KA$5)=FALSE,(INDEX(BCR!$1:$1048576,MATCH('Estadísticas BCR'!KA$5,BCR!$A:$A,0),MATCH('Estadísticas BCR'!$B91,BCR!$1:$1,0))),AVERAGE(JO91:JZ91)),"")</f>
        <v>50.625</v>
      </c>
      <c r="KB91" s="59">
        <f>+IFERROR(IF(ISTEXT(KB$5)=FALSE,(INDEX(BCR!$1:$1048576,MATCH('Estadísticas BCR'!KB$5,BCR!$A:$A,0),MATCH('Estadísticas BCR'!$B91,BCR!$1:$1,0))),AVERAGE(JP91:KA91)),"")</f>
        <v>40.361445783132503</v>
      </c>
      <c r="KC91" s="60">
        <f>+IFERROR(IF(ISTEXT(KC$5)=FALSE,(INDEX(BCR!$1:$1048576,MATCH('Estadísticas BCR'!KC$5,BCR!$A:$A,0),MATCH('Estadísticas BCR'!$B91,BCR!$1:$1,0))),AVERAGE(JQ91:KB91)),"")</f>
        <v>42.459950258969506</v>
      </c>
      <c r="KD91" s="59">
        <f>+IFERROR(IF(ISTEXT(KD$5)=FALSE,(INDEX(BCR!$1:$1048576,MATCH('Estadísticas BCR'!KD$5,BCR!$A:$A,0),MATCH('Estadísticas BCR'!$B91,BCR!$1:$1,0))),AVERAGE(JR91:KC91)),"")</f>
        <v>41.5730337078652</v>
      </c>
      <c r="KE91" s="59">
        <f>+IFERROR(IF(ISTEXT(KE$5)=FALSE,(INDEX(BCR!$1:$1048576,MATCH('Estadísticas BCR'!KE$5,BCR!$A:$A,0),MATCH('Estadísticas BCR'!$B91,BCR!$1:$1,0))),AVERAGE(JS91:KD91)),"")</f>
        <v>49.4897959183673</v>
      </c>
      <c r="KF91" s="59">
        <f>+IFERROR(IF(ISTEXT(KF$5)=FALSE,(INDEX(BCR!$1:$1048576,MATCH('Estadísticas BCR'!KF$5,BCR!$A:$A,0),MATCH('Estadísticas BCR'!$B91,BCR!$1:$1,0))),AVERAGE(JT91:KE91)),"")</f>
        <v>55.140186915887902</v>
      </c>
      <c r="KG91" s="59">
        <f>+IFERROR(IF(ISTEXT(KG$5)=FALSE,(INDEX(BCR!$1:$1048576,MATCH('Estadísticas BCR'!KG$5,BCR!$A:$A,0),MATCH('Estadísticas BCR'!$B91,BCR!$1:$1,0))),AVERAGE(JU91:KF91)),"")</f>
        <v>47.474747474747502</v>
      </c>
      <c r="KH91" s="59">
        <f>+IFERROR(IF(ISTEXT(KH$5)=FALSE,(INDEX(BCR!$1:$1048576,MATCH('Estadísticas BCR'!KH$5,BCR!$A:$A,0),MATCH('Estadísticas BCR'!$B91,BCR!$1:$1,0))),AVERAGE(JV91:KG91)),"")</f>
        <v>49</v>
      </c>
      <c r="KI91" s="59">
        <f>+IFERROR(IF(ISTEXT(KI$5)=FALSE,(INDEX(BCR!$1:$1048576,MATCH('Estadísticas BCR'!KI$5,BCR!$A:$A,0),MATCH('Estadísticas BCR'!$B91,BCR!$1:$1,0))),AVERAGE(JW91:KH91)),"")</f>
        <v>57.070707070707101</v>
      </c>
      <c r="KJ91" s="59">
        <f>+IFERROR(IF(ISTEXT(KJ$5)=FALSE,(INDEX(BCR!$1:$1048576,MATCH('Estadísticas BCR'!KJ$5,BCR!$A:$A,0),MATCH('Estadísticas BCR'!$B91,BCR!$1:$1,0))),AVERAGE(JX91:KI91)),"")</f>
        <v>51.0309278350515</v>
      </c>
      <c r="KK91" s="59">
        <f>+IFERROR(IF(ISTEXT(KK$5)=FALSE,(INDEX(BCR!$1:$1048576,MATCH('Estadísticas BCR'!KK$5,BCR!$A:$A,0),MATCH('Estadísticas BCR'!$B91,BCR!$1:$1,0))),AVERAGE(JY91:KJ91)),"")</f>
        <v>50</v>
      </c>
      <c r="KL91" s="59">
        <f>+IFERROR(IF(ISTEXT(KL$5)=FALSE,(INDEX(BCR!$1:$1048576,MATCH('Estadísticas BCR'!KL$5,BCR!$A:$A,0),MATCH('Estadísticas BCR'!$B91,BCR!$1:$1,0))),AVERAGE(JZ91:KK91)),"")</f>
        <v>49.579831932773097</v>
      </c>
      <c r="KM91" s="59">
        <f>+IFERROR(IF(ISTEXT(KM$5)=FALSE,(INDEX(BCR!$1:$1048576,MATCH('Estadísticas BCR'!KM$5,BCR!$A:$A,0),MATCH('Estadísticas BCR'!$B91,BCR!$1:$1,0))),AVERAGE(KA91:KL91)),"")</f>
        <v>40.808823529411796</v>
      </c>
      <c r="KN91" s="59">
        <f>+IFERROR(IF(ISTEXT(KN$5)=FALSE,(INDEX(BCR!$1:$1048576,MATCH('Estadísticas BCR'!KN$5,BCR!$A:$A,0),MATCH('Estadísticas BCR'!$B91,BCR!$1:$1,0))),AVERAGE(KB91:KM91)),"")</f>
        <v>45.673076923076898</v>
      </c>
      <c r="KO91" s="59">
        <f>+IFERROR(IF(ISTEXT(KO$5)=FALSE,(INDEX(BCR!$1:$1048576,MATCH('Estadísticas BCR'!KO$5,BCR!$A:$A,0),MATCH('Estadísticas BCR'!$B91,BCR!$1:$1,0))),AVERAGE(KC91:KN91)),"")</f>
        <v>38.421052631579002</v>
      </c>
      <c r="KP91" s="60">
        <f>+IFERROR(IF(ISTEXT(KP$5)=FALSE,(INDEX(BCR!$1:$1048576,MATCH('Estadísticas BCR'!KP$5,BCR!$A:$A,0),MATCH('Estadísticas BCR'!$B91,BCR!$1:$1,0))),AVERAGE(KD91:KO91)),"")</f>
        <v>47.938515328288936</v>
      </c>
      <c r="KQ91" s="59">
        <f>+IFERROR(IF(ISTEXT(KQ$5)=FALSE,(INDEX(BCR!$1:$1048576,MATCH('Estadísticas BCR'!KQ$5,BCR!$A:$A,0),MATCH('Estadísticas BCR'!$B91,BCR!$1:$1,0))),AVERAGE(KE91:KP91)),"")</f>
        <v>22.272727272727298</v>
      </c>
      <c r="KR91" s="59">
        <f>+IFERROR(IF(ISTEXT(KR$5)=FALSE,(INDEX(BCR!$1:$1048576,MATCH('Estadísticas BCR'!KR$5,BCR!$A:$A,0),MATCH('Estadísticas BCR'!$B91,BCR!$1:$1,0))),AVERAGE(KF91:KQ91)),"")</f>
        <v>40.495867768594998</v>
      </c>
      <c r="KS91" s="59">
        <f>+IFERROR(IF(ISTEXT(KS$5)=FALSE,(INDEX(BCR!$1:$1048576,MATCH('Estadísticas BCR'!KS$5,BCR!$A:$A,0),MATCH('Estadísticas BCR'!$B91,BCR!$1:$1,0))),AVERAGE(KG91:KR91)),"")</f>
        <v>53.478260869565197</v>
      </c>
      <c r="KT91" s="59">
        <f>+IFERROR(IF(ISTEXT(KT$5)=FALSE,(INDEX(BCR!$1:$1048576,MATCH('Estadísticas BCR'!KT$5,BCR!$A:$A,0),MATCH('Estadísticas BCR'!$B91,BCR!$1:$1,0))),AVERAGE(KH91:KS91)),"")</f>
        <v>44.7368421052632</v>
      </c>
      <c r="KU91" s="59">
        <f>+IFERROR(IF(ISTEXT(KU$5)=FALSE,(INDEX(BCR!$1:$1048576,MATCH('Estadísticas BCR'!KU$5,BCR!$A:$A,0),MATCH('Estadísticas BCR'!$B91,BCR!$1:$1,0))),AVERAGE(KI91:KT91)),"")</f>
        <v>51.639344262295097</v>
      </c>
      <c r="KV91" s="59">
        <f>+IFERROR(IF(ISTEXT(KV$5)=FALSE,(INDEX(BCR!$1:$1048576,MATCH('Estadísticas BCR'!KV$5,BCR!$A:$A,0),MATCH('Estadísticas BCR'!$B91,BCR!$1:$1,0))),AVERAGE(KJ91:KU91)),"")</f>
        <v>50.8130081300813</v>
      </c>
      <c r="KW91" s="59">
        <f>+IFERROR(IF(ISTEXT(KW$5)=FALSE,(INDEX(BCR!$1:$1048576,MATCH('Estadísticas BCR'!KW$5,BCR!$A:$A,0),MATCH('Estadísticas BCR'!$B91,BCR!$1:$1,0))),AVERAGE(KK91:KV91)),"")</f>
        <v>47.457627118644098</v>
      </c>
      <c r="KX91" s="59">
        <f>+IFERROR(IF(ISTEXT(KX$5)=FALSE,(INDEX(BCR!$1:$1048576,MATCH('Estadísticas BCR'!KX$5,BCR!$A:$A,0),MATCH('Estadísticas BCR'!$B91,BCR!$1:$1,0))),AVERAGE(KL91:KW91)),"")</f>
        <v>51.127819548872203</v>
      </c>
      <c r="KY91" s="59">
        <f>+IFERROR(IF(ISTEXT(KY$5)=FALSE,(INDEX(BCR!$1:$1048576,MATCH('Estadísticas BCR'!KY$5,BCR!$A:$A,0),MATCH('Estadísticas BCR'!$B91,BCR!$1:$1,0))),AVERAGE(KM91:KX91)),"")</f>
        <v>49.572649572649603</v>
      </c>
      <c r="KZ91" s="59">
        <f>+IFERROR(IF(ISTEXT(KZ$5)=FALSE,(INDEX(BCR!$1:$1048576,MATCH('Estadísticas BCR'!KZ$5,BCR!$A:$A,0),MATCH('Estadísticas BCR'!$B91,BCR!$1:$1,0))),AVERAGE(KN91:KY91)),"")</f>
        <v>44.491525423728802</v>
      </c>
      <c r="LA91" s="59">
        <f>+IFERROR(IF(ISTEXT(LA$5)=FALSE,(INDEX(BCR!$1:$1048576,MATCH('Estadísticas BCR'!LA$5,BCR!$A:$A,0),MATCH('Estadísticas BCR'!$B91,BCR!$1:$1,0))),AVERAGE(KO91:KZ91)),"")</f>
        <v>50.8333333333333</v>
      </c>
      <c r="LB91" s="59">
        <f>+IFERROR(IF(ISTEXT(LB$5)=FALSE,(INDEX(BCR!$1:$1048576,MATCH('Estadísticas BCR'!LB$5,BCR!$A:$A,0),MATCH('Estadísticas BCR'!$B91,BCR!$1:$1,0))),AVERAGE(KP91:LA91)),"")</f>
        <v>51.910828025477699</v>
      </c>
      <c r="LC91" s="60">
        <f>+IFERROR(IF(ISTEXT(LC$5)=FALSE,(INDEX(BCR!$1:$1048576,MATCH('Estadísticas BCR'!LC$5,BCR!$A:$A,0),MATCH('Estadísticas BCR'!$B91,BCR!$1:$1,0))),AVERAGE(KQ91:LB91)),"")</f>
        <v>46.569152785936062</v>
      </c>
      <c r="LD91" s="59">
        <f>+IFERROR(IF(ISTEXT(LD$5)=FALSE,(INDEX(BCR!$1:$1048576,MATCH('Estadísticas BCR'!LD$5,BCR!$A:$A,0),MATCH('Estadísticas BCR'!$B91,BCR!$1:$1,0))),AVERAGE(KR91:LC91)),"")</f>
        <v>41.25</v>
      </c>
      <c r="LE91" s="59">
        <f>+IFERROR(IF(ISTEXT(LE$5)=FALSE,(INDEX(BCR!$1:$1048576,MATCH('Estadísticas BCR'!LE$5,BCR!$A:$A,0),MATCH('Estadísticas BCR'!$B91,BCR!$1:$1,0))),AVERAGE(KS91:LD91)),"")</f>
        <v>57.142857142857103</v>
      </c>
      <c r="LF91" s="59">
        <f>+IFERROR(IF(ISTEXT(LF$5)=FALSE,(INDEX(BCR!$1:$1048576,MATCH('Estadísticas BCR'!LF$5,BCR!$A:$A,0),MATCH('Estadísticas BCR'!$B91,BCR!$1:$1,0))),AVERAGE(KT91:LE91)),"")</f>
        <v>47.747747747747802</v>
      </c>
      <c r="LG91" s="59">
        <f>+IFERROR(IF(ISTEXT(LG$5)=FALSE,(INDEX(BCR!$1:$1048576,MATCH('Estadísticas BCR'!LG$5,BCR!$A:$A,0),MATCH('Estadísticas BCR'!$B91,BCR!$1:$1,0))),AVERAGE(KU91:LF91)),"")</f>
        <v>60.236220472440898</v>
      </c>
      <c r="LH91" s="59">
        <f>+IFERROR(IF(ISTEXT(LH$5)=FALSE,(INDEX(BCR!$1:$1048576,MATCH('Estadísticas BCR'!LH$5,BCR!$A:$A,0),MATCH('Estadísticas BCR'!$B91,BCR!$1:$1,0))),AVERAGE(KV91:LG91)),"")</f>
        <v>58.974358974358999</v>
      </c>
      <c r="LI91" s="59">
        <f>+IFERROR(IF(ISTEXT(LI$5)=FALSE,(INDEX(BCR!$1:$1048576,MATCH('Estadísticas BCR'!LI$5,BCR!$A:$A,0),MATCH('Estadísticas BCR'!$B91,BCR!$1:$1,0))),AVERAGE(KW91:LH91)),"")</f>
        <v>62.735849056603797</v>
      </c>
      <c r="LJ91" s="59">
        <f>+IFERROR(IF(ISTEXT(LJ$5)=FALSE,(INDEX(BCR!$1:$1048576,MATCH('Estadísticas BCR'!LJ$5,BCR!$A:$A,0),MATCH('Estadísticas BCR'!$B91,BCR!$1:$1,0))),AVERAGE(KX91:LI91)),"")</f>
        <v>60.8108108108108</v>
      </c>
      <c r="LK91" s="59">
        <f>+IFERROR(IF(ISTEXT(LK$5)=FALSE,(INDEX(BCR!$1:$1048576,MATCH('Estadísticas BCR'!LK$5,BCR!$A:$A,0),MATCH('Estadísticas BCR'!$B91,BCR!$1:$1,0))),AVERAGE(KY91:LJ91)),"")</f>
        <v>56.481481481481502</v>
      </c>
      <c r="LL91" s="59">
        <f>+IFERROR(IF(ISTEXT(LL$5)=FALSE,(INDEX(BCR!$1:$1048576,MATCH('Estadísticas BCR'!LL$5,BCR!$A:$A,0),MATCH('Estadísticas BCR'!$B91,BCR!$1:$1,0))),AVERAGE(KZ91:LK91)),"")</f>
        <v>50.943396226415103</v>
      </c>
      <c r="LM91" s="59">
        <f>+IFERROR(IF(ISTEXT(LM$5)=FALSE,(INDEX(BCR!$1:$1048576,MATCH('Estadísticas BCR'!LM$5,BCR!$A:$A,0),MATCH('Estadísticas BCR'!$B91,BCR!$1:$1,0))),AVERAGE(LA91:LL91)),"")</f>
        <v>51.351351351351298</v>
      </c>
      <c r="LN91" s="59">
        <f>+IFERROR(IF(ISTEXT(LN$5)=FALSE,(INDEX(BCR!$1:$1048576,MATCH('Estadísticas BCR'!LN$5,BCR!$A:$A,0),MATCH('Estadísticas BCR'!$B91,BCR!$1:$1,0))),AVERAGE(LB91:LM91)),"")</f>
        <v>52.1929824561403</v>
      </c>
      <c r="LO91" s="59">
        <f>+IFERROR(IF(ISTEXT(LO$5)=FALSE,(INDEX(BCR!$1:$1048576,MATCH('Estadísticas BCR'!LO$5,BCR!$A:$A,0),MATCH('Estadísticas BCR'!$B91,BCR!$1:$1,0))),AVERAGE(LC91:LN91)),"")</f>
        <v>57.798165137614703</v>
      </c>
      <c r="LP91" s="60">
        <f>+IFERROR(IF(ISTEXT(LP$5)=FALSE,(INDEX(BCR!$1:$1048576,MATCH('Estadísticas BCR'!LP$5,BCR!$A:$A,0),MATCH('Estadísticas BCR'!$B91,BCR!$1:$1,0))),AVERAGE(LD91:LO91)),"")</f>
        <v>54.805435071485192</v>
      </c>
      <c r="LQ91" s="59">
        <f>+IFERROR(IF(ISTEXT(LQ$5)=FALSE,(INDEX(BCR!$1:$1048576,MATCH('Estadísticas BCR'!LQ$5,BCR!$A:$A,0),MATCH('Estadísticas BCR'!$B91,BCR!$1:$1,0))),AVERAGE(LE91:LP91)),"")</f>
        <v>44.6902654867257</v>
      </c>
      <c r="LR91" s="59">
        <f>+IFERROR(IF(ISTEXT(LR$5)=FALSE,(INDEX(BCR!$1:$1048576,MATCH('Estadísticas BCR'!LR$5,BCR!$A:$A,0),MATCH('Estadísticas BCR'!$B91,BCR!$1:$1,0))),AVERAGE(LF91:LQ91)),"")</f>
        <v>46.363636363636402</v>
      </c>
      <c r="LS91" s="59">
        <f>+IFERROR(IF(ISTEXT(LS$5)=FALSE,(INDEX(BCR!$1:$1048576,MATCH('Estadísticas BCR'!LS$5,BCR!$A:$A,0),MATCH('Estadísticas BCR'!$B91,BCR!$1:$1,0))),AVERAGE(LG91:LR91)),"")</f>
        <v>52.8</v>
      </c>
      <c r="LT91" s="59">
        <f>+IFERROR(IF(ISTEXT(LT$5)=FALSE,(INDEX(BCR!$1:$1048576,MATCH('Estadísticas BCR'!LT$5,BCR!$A:$A,0),MATCH('Estadísticas BCR'!$B91,BCR!$1:$1,0))),AVERAGE(LH91:LS91)),"")</f>
        <v>62.621359223300999</v>
      </c>
      <c r="LU91" s="59">
        <f>+IFERROR(IF(ISTEXT(LU$5)=FALSE,(INDEX(BCR!$1:$1048576,MATCH('Estadísticas BCR'!LU$5,BCR!$A:$A,0),MATCH('Estadísticas BCR'!$B91,BCR!$1:$1,0))),AVERAGE(LI91:LT91)),"")</f>
        <v>56.637168141592902</v>
      </c>
      <c r="LV91" s="59">
        <f>+IFERROR(IF(ISTEXT(LV$5)=FALSE,(INDEX(BCR!$1:$1048576,MATCH('Estadísticas BCR'!LV$5,BCR!$A:$A,0),MATCH('Estadísticas BCR'!$B91,BCR!$1:$1,0))),AVERAGE(LJ91:LU91)),"")</f>
        <v>57.563025210084</v>
      </c>
      <c r="LW91" s="59">
        <f>+IFERROR(IF(ISTEXT(LW$5)=FALSE,(INDEX(BCR!$1:$1048576,MATCH('Estadísticas BCR'!LW$5,BCR!$A:$A,0),MATCH('Estadísticas BCR'!$B91,BCR!$1:$1,0))),AVERAGE(LK91:LV91)),"")</f>
        <v>62.616822429906499</v>
      </c>
      <c r="LX91" s="59">
        <f>+IFERROR(IF(ISTEXT(LX$5)=FALSE,(INDEX(BCR!$1:$1048576,MATCH('Estadísticas BCR'!LX$5,BCR!$A:$A,0),MATCH('Estadísticas BCR'!$B91,BCR!$1:$1,0))),AVERAGE(LL91:LW91)),"")</f>
        <v>59.243697478991599</v>
      </c>
      <c r="LY91" s="59">
        <f>+IFERROR(IF(ISTEXT(LY$5)=FALSE,(INDEX(BCR!$1:$1048576,MATCH('Estadísticas BCR'!LY$5,BCR!$A:$A,0),MATCH('Estadísticas BCR'!$B91,BCR!$1:$1,0))),AVERAGE(LM91:LX91)),"")</f>
        <v>60.4166666666667</v>
      </c>
      <c r="LZ91" s="59">
        <f>+IFERROR(IF(ISTEXT(LZ$5)=FALSE,(INDEX(BCR!$1:$1048576,MATCH('Estadísticas BCR'!LZ$5,BCR!$A:$A,0),MATCH('Estadísticas BCR'!$B91,BCR!$1:$1,0))),AVERAGE(LN91:LY91)),"")</f>
        <v>58.547008547008602</v>
      </c>
      <c r="MA91" s="59">
        <f>+IFERROR(IF(ISTEXT(MA$5)=FALSE,(INDEX(BCR!$1:$1048576,MATCH('Estadísticas BCR'!MA$5,BCR!$A:$A,0),MATCH('Estadísticas BCR'!$B91,BCR!$1:$1,0))),AVERAGE(LO91:LZ91)),"")</f>
        <v>56.074766355140198</v>
      </c>
      <c r="MB91" s="59">
        <f>+IFERROR(IF(ISTEXT(MB$5)=FALSE,(INDEX(BCR!$1:$1048576,MATCH('Estadísticas BCR'!MB$5,BCR!$A:$A,0),MATCH('Estadísticas BCR'!$B91,BCR!$1:$1,0))),AVERAGE(LP91:MA91)),"")</f>
        <v>58.695652173912997</v>
      </c>
      <c r="MC91" s="60">
        <f>+IFERROR(IF(ISTEXT(MC$5)=FALSE,(INDEX(BCR!$1:$1048576,MATCH('Estadísticas BCR'!MC$5,BCR!$A:$A,0),MATCH('Estadísticas BCR'!$B91,BCR!$1:$1,0))),AVERAGE(LQ91:MB91)),"")</f>
        <v>56.355839006413881</v>
      </c>
      <c r="MD91" s="59">
        <f>+IFERROR(IF(ISTEXT(MD$5)=FALSE,(INDEX(BCR!$1:$1048576,MATCH('Estadísticas BCR'!MD$5,BCR!$A:$A,0),MATCH('Estadísticas BCR'!$B91,BCR!$1:$1,0))),AVERAGE(LR91:MC91)),"")</f>
        <v>51.25</v>
      </c>
      <c r="ME91" s="59">
        <f>+IFERROR(IF(ISTEXT(ME$5)=FALSE,(INDEX(BCR!$1:$1048576,MATCH('Estadísticas BCR'!ME$5,BCR!$A:$A,0),MATCH('Estadísticas BCR'!$B91,BCR!$1:$1,0))),AVERAGE(LS91:MD91)),"")</f>
        <v>50.403225806451601</v>
      </c>
      <c r="MF91" s="59">
        <f>+IFERROR(IF(ISTEXT(MF$5)=FALSE,(INDEX(BCR!$1:$1048576,MATCH('Estadísticas BCR'!MF$5,BCR!$A:$A,0),MATCH('Estadísticas BCR'!$B91,BCR!$1:$1,0))),AVERAGE(LT91:ME91)),"")</f>
        <v>54.471544715447202</v>
      </c>
      <c r="MG91" s="59" t="str">
        <f>+IFERROR(IF(ISTEXT(MG$5)=FALSE,(INDEX(BCR!$1:$1048576,MATCH('Estadísticas BCR'!MG$5,BCR!$A:$A,0),MATCH('Estadísticas BCR'!$B91,BCR!$1:$1,0))),AVERAGE(LU91:MF91)),"")</f>
        <v/>
      </c>
      <c r="MH91" s="59" t="str">
        <f>+IFERROR(IF(ISTEXT(MH$5)=FALSE,(INDEX(BCR!$1:$1048576,MATCH('Estadísticas BCR'!MH$5,BCR!$A:$A,0),MATCH('Estadísticas BCR'!$B91,BCR!$1:$1,0))),AVERAGE(LV91:MG91)),"")</f>
        <v/>
      </c>
      <c r="MI91" s="59" t="str">
        <f>+IFERROR(IF(ISTEXT(MI$5)=FALSE,(INDEX(BCR!$1:$1048576,MATCH('Estadísticas BCR'!MI$5,BCR!$A:$A,0),MATCH('Estadísticas BCR'!$B91,BCR!$1:$1,0))),AVERAGE(LW91:MH91)),"")</f>
        <v/>
      </c>
      <c r="MJ91" s="59" t="str">
        <f>+IFERROR(IF(ISTEXT(MJ$5)=FALSE,(INDEX(BCR!$1:$1048576,MATCH('Estadísticas BCR'!MJ$5,BCR!$A:$A,0),MATCH('Estadísticas BCR'!$B91,BCR!$1:$1,0))),AVERAGE(LX91:MI91)),"")</f>
        <v/>
      </c>
      <c r="MK91" s="59" t="str">
        <f>+IFERROR(IF(ISTEXT(MK$5)=FALSE,(INDEX(BCR!$1:$1048576,MATCH('Estadísticas BCR'!MK$5,BCR!$A:$A,0),MATCH('Estadísticas BCR'!$B91,BCR!$1:$1,0))),AVERAGE(LY91:MJ91)),"")</f>
        <v/>
      </c>
      <c r="ML91" s="59" t="str">
        <f>+IFERROR(IF(ISTEXT(ML$5)=FALSE,(INDEX(BCR!$1:$1048576,MATCH('Estadísticas BCR'!ML$5,BCR!$A:$A,0),MATCH('Estadísticas BCR'!$B91,BCR!$1:$1,0))),AVERAGE(LZ91:MK91)),"")</f>
        <v/>
      </c>
      <c r="MM91" s="59" t="str">
        <f>+IFERROR(IF(ISTEXT(MM$5)=FALSE,(INDEX(BCR!$1:$1048576,MATCH('Estadísticas BCR'!MM$5,BCR!$A:$A,0),MATCH('Estadísticas BCR'!$B91,BCR!$1:$1,0))),AVERAGE(MA91:ML91)),"")</f>
        <v/>
      </c>
      <c r="MN91" s="59" t="str">
        <f>+IFERROR(IF(ISTEXT(MN$5)=FALSE,(INDEX(BCR!$1:$1048576,MATCH('Estadísticas BCR'!MN$5,BCR!$A:$A,0),MATCH('Estadísticas BCR'!$B91,BCR!$1:$1,0))),AVERAGE(MB91:MM91)),"")</f>
        <v/>
      </c>
      <c r="MO91" s="59" t="str">
        <f>+IFERROR(IF(ISTEXT(MO$5)=FALSE,(INDEX(BCR!$1:$1048576,MATCH('Estadísticas BCR'!MO$5,BCR!$A:$A,0),MATCH('Estadísticas BCR'!$B91,BCR!$1:$1,0))),AVERAGE(MC91:MN91)),"")</f>
        <v/>
      </c>
      <c r="MP91" s="60">
        <f>+IFERROR(IF(ISTEXT(MP$5)=FALSE,(INDEX(BCR!$1:$1048576,MATCH('Estadísticas BCR'!MP$5,BCR!$A:$A,0),MATCH('Estadísticas BCR'!$B91,BCR!$1:$1,0))),AVERAGE(MD91:MO91)),"")</f>
        <v>52.041590173966263</v>
      </c>
    </row>
    <row r="92" spans="1:354" outlineLevel="1">
      <c r="B92" s="9" t="s">
        <v>936</v>
      </c>
      <c r="C92" s="126" t="s">
        <v>294</v>
      </c>
      <c r="D92" s="104">
        <f>+IFERROR(IF(ISTEXT(D$5)=FALSE,(INDEX(BCR!$1:$1048576,MATCH('Estadísticas BCR'!D$5,BCR!$A:$A,0),MATCH('Estadísticas BCR'!$B92,BCR!$1:$1,0))),AVERAGE(#REF!)),"")</f>
        <v>0</v>
      </c>
      <c r="E92" s="104">
        <f>+IFERROR(IF(ISTEXT(E$5)=FALSE,(INDEX(BCR!$1:$1048576,MATCH('Estadísticas BCR'!E$5,BCR!$A:$A,0),MATCH('Estadísticas BCR'!$B92,BCR!$1:$1,0))),AVERAGE(#REF!)),"")</f>
        <v>0</v>
      </c>
      <c r="F92" s="104">
        <f>+IFERROR(IF(ISTEXT(F$5)=FALSE,(INDEX(BCR!$1:$1048576,MATCH('Estadísticas BCR'!F$5,BCR!$A:$A,0),MATCH('Estadísticas BCR'!$B92,BCR!$1:$1,0))),AVERAGE(#REF!)),"")</f>
        <v>0</v>
      </c>
      <c r="G92" s="104" t="str">
        <f>+IFERROR(IF(ISTEXT(G$5)=FALSE,(INDEX(BCR!$1:$1048576,MATCH('Estadísticas BCR'!G$5,BCR!$A:$A,0),MATCH('Estadísticas BCR'!$B92,BCR!$1:$1,0))),AVERAGE(#REF!)),"")</f>
        <v/>
      </c>
      <c r="H92" s="104">
        <f>+IFERROR(IF(ISTEXT(H$5)=FALSE,(INDEX(BCR!$1:$1048576,MATCH('Estadísticas BCR'!H$5,BCR!$A:$A,0),MATCH('Estadísticas BCR'!$B92,BCR!$1:$1,0))),AVERAGE(#REF!)),"")</f>
        <v>0</v>
      </c>
      <c r="I92" s="104">
        <f>+IFERROR(IF(ISTEXT(I$5)=FALSE,(INDEX(BCR!$1:$1048576,MATCH('Estadísticas BCR'!I$5,BCR!$A:$A,0),MATCH('Estadísticas BCR'!$B92,BCR!$1:$1,0))),AVERAGE(#REF!)),"")</f>
        <v>0</v>
      </c>
      <c r="J92" s="104">
        <f>+IFERROR(IF(ISTEXT(J$5)=FALSE,(INDEX(BCR!$1:$1048576,MATCH('Estadísticas BCR'!J$5,BCR!$A:$A,0),MATCH('Estadísticas BCR'!$B92,BCR!$1:$1,0))),AVERAGE(#REF!)),"")</f>
        <v>0</v>
      </c>
      <c r="K92" s="104">
        <f>+IFERROR(IF(ISTEXT(K$5)=FALSE,(INDEX(BCR!$1:$1048576,MATCH('Estadísticas BCR'!K$5,BCR!$A:$A,0),MATCH('Estadísticas BCR'!$B92,BCR!$1:$1,0))),AVERAGE(#REF!)),"")</f>
        <v>0</v>
      </c>
      <c r="L92" s="104">
        <f>+IFERROR(IF(ISTEXT(L$5)=FALSE,(INDEX(BCR!$1:$1048576,MATCH('Estadísticas BCR'!L$5,BCR!$A:$A,0),MATCH('Estadísticas BCR'!$B92,BCR!$1:$1,0))),AVERAGE(#REF!)),"")</f>
        <v>0</v>
      </c>
      <c r="M92" s="104">
        <f>+IFERROR(IF(ISTEXT(M$5)=FALSE,(INDEX(BCR!$1:$1048576,MATCH('Estadísticas BCR'!M$5,BCR!$A:$A,0),MATCH('Estadísticas BCR'!$B92,BCR!$1:$1,0))),AVERAGE(#REF!)),"")</f>
        <v>0</v>
      </c>
      <c r="N92" s="104">
        <f>+IFERROR(IF(ISTEXT(N$5)=FALSE,(INDEX(BCR!$1:$1048576,MATCH('Estadísticas BCR'!N$5,BCR!$A:$A,0),MATCH('Estadísticas BCR'!$B92,BCR!$1:$1,0))),AVERAGE(#REF!)),"")</f>
        <v>0</v>
      </c>
      <c r="O92" s="104">
        <f>+IFERROR(IF(ISTEXT(O$5)=FALSE,(INDEX(BCR!$1:$1048576,MATCH('Estadísticas BCR'!O$5,BCR!$A:$A,0),MATCH('Estadísticas BCR'!$B92,BCR!$1:$1,0))),AVERAGE(#REF!)),"")</f>
        <v>0</v>
      </c>
      <c r="P92" s="60">
        <f>+IFERROR(IF(ISTEXT(P$5)=FALSE,(INDEX(BCR!$1:$1048576,MATCH('Estadísticas BCR'!P$5,BCR!$A:$A,0),MATCH('Estadísticas BCR'!$B92,BCR!$1:$1,0))),AVERAGE(D92:O92)),"")</f>
        <v>0</v>
      </c>
      <c r="Q92" s="104">
        <f>+IFERROR(IF(ISTEXT(Q$5)=FALSE,(INDEX(BCR!$1:$1048576,MATCH('Estadísticas BCR'!Q$5,BCR!$A:$A,0),MATCH('Estadísticas BCR'!$B92,BCR!$1:$1,0))),AVERAGE(#REF!)),"")</f>
        <v>0</v>
      </c>
      <c r="R92" s="104">
        <f>+IFERROR(IF(ISTEXT(R$5)=FALSE,(INDEX(BCR!$1:$1048576,MATCH('Estadísticas BCR'!R$5,BCR!$A:$A,0),MATCH('Estadísticas BCR'!$B92,BCR!$1:$1,0))),AVERAGE(#REF!)),"")</f>
        <v>0</v>
      </c>
      <c r="S92" s="104">
        <f>+IFERROR(IF(ISTEXT(S$5)=FALSE,(INDEX(BCR!$1:$1048576,MATCH('Estadísticas BCR'!S$5,BCR!$A:$A,0),MATCH('Estadísticas BCR'!$B92,BCR!$1:$1,0))),AVERAGE(#REF!)),"")</f>
        <v>0</v>
      </c>
      <c r="T92" s="104">
        <f>+IFERROR(IF(ISTEXT(T$5)=FALSE,(INDEX(BCR!$1:$1048576,MATCH('Estadísticas BCR'!T$5,BCR!$A:$A,0),MATCH('Estadísticas BCR'!$B92,BCR!$1:$1,0))),AVERAGE(#REF!)),"")</f>
        <v>0</v>
      </c>
      <c r="U92" s="104">
        <f>+IFERROR(IF(ISTEXT(U$5)=FALSE,(INDEX(BCR!$1:$1048576,MATCH('Estadísticas BCR'!U$5,BCR!$A:$A,0),MATCH('Estadísticas BCR'!$B92,BCR!$1:$1,0))),AVERAGE(#REF!)),"")</f>
        <v>0</v>
      </c>
      <c r="V92" s="104">
        <f>+IFERROR(IF(ISTEXT(V$5)=FALSE,(INDEX(BCR!$1:$1048576,MATCH('Estadísticas BCR'!V$5,BCR!$A:$A,0),MATCH('Estadísticas BCR'!$B92,BCR!$1:$1,0))),AVERAGE(#REF!)),"")</f>
        <v>0</v>
      </c>
      <c r="W92" s="104">
        <f>+IFERROR(IF(ISTEXT(W$5)=FALSE,(INDEX(BCR!$1:$1048576,MATCH('Estadísticas BCR'!W$5,BCR!$A:$A,0),MATCH('Estadísticas BCR'!$B92,BCR!$1:$1,0))),AVERAGE(#REF!)),"")</f>
        <v>0</v>
      </c>
      <c r="X92" s="104">
        <f>+IFERROR(IF(ISTEXT(X$5)=FALSE,(INDEX(BCR!$1:$1048576,MATCH('Estadísticas BCR'!X$5,BCR!$A:$A,0),MATCH('Estadísticas BCR'!$B92,BCR!$1:$1,0))),AVERAGE(#REF!)),"")</f>
        <v>0</v>
      </c>
      <c r="Y92" s="104">
        <f>+IFERROR(IF(ISTEXT(Y$5)=FALSE,(INDEX(BCR!$1:$1048576,MATCH('Estadísticas BCR'!Y$5,BCR!$A:$A,0),MATCH('Estadísticas BCR'!$B92,BCR!$1:$1,0))),AVERAGE(#REF!)),"")</f>
        <v>0</v>
      </c>
      <c r="Z92" s="104">
        <f>+IFERROR(IF(ISTEXT(Z$5)=FALSE,(INDEX(BCR!$1:$1048576,MATCH('Estadísticas BCR'!Z$5,BCR!$A:$A,0),MATCH('Estadísticas BCR'!$B92,BCR!$1:$1,0))),AVERAGE(#REF!)),"")</f>
        <v>0</v>
      </c>
      <c r="AA92" s="104">
        <f>+IFERROR(IF(ISTEXT(AA$5)=FALSE,(INDEX(BCR!$1:$1048576,MATCH('Estadísticas BCR'!AA$5,BCR!$A:$A,0),MATCH('Estadísticas BCR'!$B92,BCR!$1:$1,0))),AVERAGE(#REF!)),"")</f>
        <v>0</v>
      </c>
      <c r="AB92" s="104">
        <f>+IFERROR(IF(ISTEXT(AB$5)=FALSE,(INDEX(BCR!$1:$1048576,MATCH('Estadísticas BCR'!AB$5,BCR!$A:$A,0),MATCH('Estadísticas BCR'!$B92,BCR!$1:$1,0))),AVERAGE(#REF!)),"")</f>
        <v>0</v>
      </c>
      <c r="AC92" s="60">
        <f>+IFERROR(IF(ISTEXT(AC$5)=FALSE,(INDEX(BCR!$1:$1048576,MATCH('Estadísticas BCR'!AC$5,BCR!$A:$A,0),MATCH('Estadísticas BCR'!$B92,BCR!$1:$1,0))),AVERAGE(Q92:AB92)),"")</f>
        <v>0</v>
      </c>
      <c r="AD92" s="59">
        <f>+IFERROR(IF(ISTEXT(AD$5)=FALSE,(INDEX(BCR!$1:$1048576,MATCH('Estadísticas BCR'!AD$5,BCR!$A:$A,0),MATCH('Estadísticas BCR'!$B92,BCR!$1:$1,0))),AVERAGE(#REF!)),"")</f>
        <v>0</v>
      </c>
      <c r="AE92" s="59">
        <f>+IFERROR(IF(ISTEXT(AE$5)=FALSE,(INDEX(BCR!$1:$1048576,MATCH('Estadísticas BCR'!AE$5,BCR!$A:$A,0),MATCH('Estadísticas BCR'!$B92,BCR!$1:$1,0))),AVERAGE(#REF!)),"")</f>
        <v>0</v>
      </c>
      <c r="AF92" s="59">
        <f>+IFERROR(IF(ISTEXT(AF$5)=FALSE,(INDEX(BCR!$1:$1048576,MATCH('Estadísticas BCR'!AF$5,BCR!$A:$A,0),MATCH('Estadísticas BCR'!$B92,BCR!$1:$1,0))),AVERAGE(#REF!)),"")</f>
        <v>0</v>
      </c>
      <c r="AG92" s="59">
        <f>+IFERROR(IF(ISTEXT(AG$5)=FALSE,(INDEX(BCR!$1:$1048576,MATCH('Estadísticas BCR'!AG$5,BCR!$A:$A,0),MATCH('Estadísticas BCR'!$B92,BCR!$1:$1,0))),AVERAGE(#REF!)),"")</f>
        <v>0</v>
      </c>
      <c r="AH92" s="59">
        <f>+IFERROR(IF(ISTEXT(AH$5)=FALSE,(INDEX(BCR!$1:$1048576,MATCH('Estadísticas BCR'!AH$5,BCR!$A:$A,0),MATCH('Estadísticas BCR'!$B92,BCR!$1:$1,0))),AVERAGE(#REF!)),"")</f>
        <v>0</v>
      </c>
      <c r="AI92" s="59">
        <f>+IFERROR(IF(ISTEXT(AI$5)=FALSE,(INDEX(BCR!$1:$1048576,MATCH('Estadísticas BCR'!AI$5,BCR!$A:$A,0),MATCH('Estadísticas BCR'!$B92,BCR!$1:$1,0))),AVERAGE(#REF!)),"")</f>
        <v>0</v>
      </c>
      <c r="AJ92" s="59">
        <f>+IFERROR(IF(ISTEXT(AJ$5)=FALSE,(INDEX(BCR!$1:$1048576,MATCH('Estadísticas BCR'!AJ$5,BCR!$A:$A,0),MATCH('Estadísticas BCR'!$B92,BCR!$1:$1,0))),AVERAGE(#REF!)),"")</f>
        <v>0</v>
      </c>
      <c r="AK92" s="59">
        <f>+IFERROR(IF(ISTEXT(AK$5)=FALSE,(INDEX(BCR!$1:$1048576,MATCH('Estadísticas BCR'!AK$5,BCR!$A:$A,0),MATCH('Estadísticas BCR'!$B92,BCR!$1:$1,0))),AVERAGE(#REF!)),"")</f>
        <v>0</v>
      </c>
      <c r="AL92" s="59">
        <f>+IFERROR(IF(ISTEXT(AL$5)=FALSE,(INDEX(BCR!$1:$1048576,MATCH('Estadísticas BCR'!AL$5,BCR!$A:$A,0),MATCH('Estadísticas BCR'!$B92,BCR!$1:$1,0))),AVERAGE(#REF!)),"")</f>
        <v>0</v>
      </c>
      <c r="AM92" s="59">
        <f>+IFERROR(IF(ISTEXT(AM$5)=FALSE,(INDEX(BCR!$1:$1048576,MATCH('Estadísticas BCR'!AM$5,BCR!$A:$A,0),MATCH('Estadísticas BCR'!$B92,BCR!$1:$1,0))),AVERAGE(#REF!)),"")</f>
        <v>0</v>
      </c>
      <c r="AN92" s="59">
        <f>+IFERROR(IF(ISTEXT(AN$5)=FALSE,(INDEX(BCR!$1:$1048576,MATCH('Estadísticas BCR'!AN$5,BCR!$A:$A,0),MATCH('Estadísticas BCR'!$B92,BCR!$1:$1,0))),AVERAGE(#REF!)),"")</f>
        <v>0</v>
      </c>
      <c r="AO92" s="59">
        <f>+IFERROR(IF(ISTEXT(AO$5)=FALSE,(INDEX(BCR!$1:$1048576,MATCH('Estadísticas BCR'!AO$5,BCR!$A:$A,0),MATCH('Estadísticas BCR'!$B92,BCR!$1:$1,0))),AVERAGE(#REF!)),"")</f>
        <v>0</v>
      </c>
      <c r="AP92" s="60">
        <f>+IFERROR(IF(ISTEXT(AP$5)=FALSE,(INDEX(BCR!$1:$1048576,MATCH('Estadísticas BCR'!AP$5,BCR!$A:$A,0),MATCH('Estadísticas BCR'!$B92,BCR!$1:$1,0))),AVERAGE(AD92:AO92)),"")</f>
        <v>0</v>
      </c>
      <c r="AQ92" s="59">
        <f>+IFERROR(IF(ISTEXT(AQ$5)=FALSE,(INDEX(BCR!$1:$1048576,MATCH('Estadísticas BCR'!AQ$5,BCR!$A:$A,0),MATCH('Estadísticas BCR'!$B92,BCR!$1:$1,0))),AVERAGE(#REF!)),"")</f>
        <v>0</v>
      </c>
      <c r="AR92" s="59">
        <f>+IFERROR(IF(ISTEXT(AR$5)=FALSE,(INDEX(BCR!$1:$1048576,MATCH('Estadísticas BCR'!AR$5,BCR!$A:$A,0),MATCH('Estadísticas BCR'!$B92,BCR!$1:$1,0))),AVERAGE(#REF!)),"")</f>
        <v>0</v>
      </c>
      <c r="AS92" s="59">
        <f>+IFERROR(IF(ISTEXT(AS$5)=FALSE,(INDEX(BCR!$1:$1048576,MATCH('Estadísticas BCR'!AS$5,BCR!$A:$A,0),MATCH('Estadísticas BCR'!$B92,BCR!$1:$1,0))),AVERAGE(#REF!)),"")</f>
        <v>0</v>
      </c>
      <c r="AT92" s="59">
        <f>+IFERROR(IF(ISTEXT(AT$5)=FALSE,(INDEX(BCR!$1:$1048576,MATCH('Estadísticas BCR'!AT$5,BCR!$A:$A,0),MATCH('Estadísticas BCR'!$B92,BCR!$1:$1,0))),AVERAGE(#REF!)),"")</f>
        <v>0</v>
      </c>
      <c r="AU92" s="59">
        <f>+IFERROR(IF(ISTEXT(AU$5)=FALSE,(INDEX(BCR!$1:$1048576,MATCH('Estadísticas BCR'!AU$5,BCR!$A:$A,0),MATCH('Estadísticas BCR'!$B92,BCR!$1:$1,0))),AVERAGE(#REF!)),"")</f>
        <v>0</v>
      </c>
      <c r="AV92" s="59">
        <f>+IFERROR(IF(ISTEXT(AV$5)=FALSE,(INDEX(BCR!$1:$1048576,MATCH('Estadísticas BCR'!AV$5,BCR!$A:$A,0),MATCH('Estadísticas BCR'!$B92,BCR!$1:$1,0))),AVERAGE(#REF!)),"")</f>
        <v>0</v>
      </c>
      <c r="AW92" s="59">
        <f>+IFERROR(IF(ISTEXT(AW$5)=FALSE,(INDEX(BCR!$1:$1048576,MATCH('Estadísticas BCR'!AW$5,BCR!$A:$A,0),MATCH('Estadísticas BCR'!$B92,BCR!$1:$1,0))),AVERAGE(#REF!)),"")</f>
        <v>0</v>
      </c>
      <c r="AX92" s="59">
        <f>+IFERROR(IF(ISTEXT(AX$5)=FALSE,(INDEX(BCR!$1:$1048576,MATCH('Estadísticas BCR'!AX$5,BCR!$A:$A,0),MATCH('Estadísticas BCR'!$B92,BCR!$1:$1,0))),AVERAGE(#REF!)),"")</f>
        <v>0</v>
      </c>
      <c r="AY92" s="59">
        <f>+IFERROR(IF(ISTEXT(AY$5)=FALSE,(INDEX(BCR!$1:$1048576,MATCH('Estadísticas BCR'!AY$5,BCR!$A:$A,0),MATCH('Estadísticas BCR'!$B92,BCR!$1:$1,0))),AVERAGE(#REF!)),"")</f>
        <v>0</v>
      </c>
      <c r="AZ92" s="59">
        <f>+IFERROR(IF(ISTEXT(AZ$5)=FALSE,(INDEX(BCR!$1:$1048576,MATCH('Estadísticas BCR'!AZ$5,BCR!$A:$A,0),MATCH('Estadísticas BCR'!$B92,BCR!$1:$1,0))),AVERAGE(#REF!)),"")</f>
        <v>0</v>
      </c>
      <c r="BA92" s="59">
        <f>+IFERROR(IF(ISTEXT(BA$5)=FALSE,(INDEX(BCR!$1:$1048576,MATCH('Estadísticas BCR'!BA$5,BCR!$A:$A,0),MATCH('Estadísticas BCR'!$B92,BCR!$1:$1,0))),AVERAGE(#REF!)),"")</f>
        <v>0</v>
      </c>
      <c r="BB92" s="59">
        <f>+IFERROR(IF(ISTEXT(BB$5)=FALSE,(INDEX(BCR!$1:$1048576,MATCH('Estadísticas BCR'!BB$5,BCR!$A:$A,0),MATCH('Estadísticas BCR'!$B92,BCR!$1:$1,0))),AVERAGE(#REF!)),"")</f>
        <v>0</v>
      </c>
      <c r="BC92" s="60">
        <f>+IFERROR(IF(ISTEXT(BC$5)=FALSE,(INDEX(BCR!$1:$1048576,MATCH('Estadísticas BCR'!BC$5,BCR!$A:$A,0),MATCH('Estadísticas BCR'!$B92,BCR!$1:$1,0))),AVERAGE(AQ92:BB92)),"")</f>
        <v>0</v>
      </c>
      <c r="BD92" s="59">
        <f>+IFERROR(IF(ISTEXT(BD$5)=FALSE,(INDEX(BCR!$1:$1048576,MATCH('Estadísticas BCR'!BD$5,BCR!$A:$A,0),MATCH('Estadísticas BCR'!$B92,BCR!$1:$1,0))),AVERAGE(#REF!)),"")</f>
        <v>0</v>
      </c>
      <c r="BE92" s="59">
        <f>+IFERROR(IF(ISTEXT(BE$5)=FALSE,(INDEX(BCR!$1:$1048576,MATCH('Estadísticas BCR'!BE$5,BCR!$A:$A,0),MATCH('Estadísticas BCR'!$B92,BCR!$1:$1,0))),AVERAGE(#REF!)),"")</f>
        <v>0</v>
      </c>
      <c r="BF92" s="59">
        <f>+IFERROR(IF(ISTEXT(BF$5)=FALSE,(INDEX(BCR!$1:$1048576,MATCH('Estadísticas BCR'!BF$5,BCR!$A:$A,0),MATCH('Estadísticas BCR'!$B92,BCR!$1:$1,0))),AVERAGE(#REF!)),"")</f>
        <v>0</v>
      </c>
      <c r="BG92" s="59">
        <f>+IFERROR(IF(ISTEXT(BG$5)=FALSE,(INDEX(BCR!$1:$1048576,MATCH('Estadísticas BCR'!BG$5,BCR!$A:$A,0),MATCH('Estadísticas BCR'!$B92,BCR!$1:$1,0))),AVERAGE(#REF!)),"")</f>
        <v>0</v>
      </c>
      <c r="BH92" s="59">
        <f>+IFERROR(IF(ISTEXT(BH$5)=FALSE,(INDEX(BCR!$1:$1048576,MATCH('Estadísticas BCR'!BH$5,BCR!$A:$A,0),MATCH('Estadísticas BCR'!$B92,BCR!$1:$1,0))),AVERAGE(#REF!)),"")</f>
        <v>0</v>
      </c>
      <c r="BI92" s="59">
        <f>+IFERROR(IF(ISTEXT(BI$5)=FALSE,(INDEX(BCR!$1:$1048576,MATCH('Estadísticas BCR'!BI$5,BCR!$A:$A,0),MATCH('Estadísticas BCR'!$B92,BCR!$1:$1,0))),AVERAGE(#REF!)),"")</f>
        <v>0</v>
      </c>
      <c r="BJ92" s="59">
        <f>+IFERROR(IF(ISTEXT(BJ$5)=FALSE,(INDEX(BCR!$1:$1048576,MATCH('Estadísticas BCR'!BJ$5,BCR!$A:$A,0),MATCH('Estadísticas BCR'!$B92,BCR!$1:$1,0))),AVERAGE(#REF!)),"")</f>
        <v>0</v>
      </c>
      <c r="BK92" s="59">
        <f>+IFERROR(IF(ISTEXT(BK$5)=FALSE,(INDEX(BCR!$1:$1048576,MATCH('Estadísticas BCR'!BK$5,BCR!$A:$A,0),MATCH('Estadísticas BCR'!$B92,BCR!$1:$1,0))),AVERAGE(#REF!)),"")</f>
        <v>0</v>
      </c>
      <c r="BL92" s="59">
        <f>+IFERROR(IF(ISTEXT(BL$5)=FALSE,(INDEX(BCR!$1:$1048576,MATCH('Estadísticas BCR'!BL$5,BCR!$A:$A,0),MATCH('Estadísticas BCR'!$B92,BCR!$1:$1,0))),AVERAGE(#REF!)),"")</f>
        <v>0</v>
      </c>
      <c r="BM92" s="59">
        <f>+IFERROR(IF(ISTEXT(BM$5)=FALSE,(INDEX(BCR!$1:$1048576,MATCH('Estadísticas BCR'!BM$5,BCR!$A:$A,0),MATCH('Estadísticas BCR'!$B92,BCR!$1:$1,0))),AVERAGE(#REF!)),"")</f>
        <v>0</v>
      </c>
      <c r="BN92" s="59">
        <f>+IFERROR(IF(ISTEXT(BN$5)=FALSE,(INDEX(BCR!$1:$1048576,MATCH('Estadísticas BCR'!BN$5,BCR!$A:$A,0),MATCH('Estadísticas BCR'!$B92,BCR!$1:$1,0))),AVERAGE(#REF!)),"")</f>
        <v>0</v>
      </c>
      <c r="BO92" s="59">
        <f>+IFERROR(IF(ISTEXT(BO$5)=FALSE,(INDEX(BCR!$1:$1048576,MATCH('Estadísticas BCR'!BO$5,BCR!$A:$A,0),MATCH('Estadísticas BCR'!$B92,BCR!$1:$1,0))),AVERAGE(#REF!)),"")</f>
        <v>0</v>
      </c>
      <c r="BP92" s="60">
        <f>+IFERROR(IF(ISTEXT(BP$5)=FALSE,(INDEX(BCR!$1:$1048576,MATCH('Estadísticas BCR'!BP$5,BCR!$A:$A,0),MATCH('Estadísticas BCR'!$B92,BCR!$1:$1,0))),AVERAGE(BD92:BO92)),"")</f>
        <v>0</v>
      </c>
      <c r="BQ92" s="59">
        <f>+IFERROR(IF(ISTEXT(BQ$5)=FALSE,(INDEX(BCR!$1:$1048576,MATCH('Estadísticas BCR'!BQ$5,BCR!$A:$A,0),MATCH('Estadísticas BCR'!$B92,BCR!$1:$1,0))),AVERAGE(#REF!)),"")</f>
        <v>0</v>
      </c>
      <c r="BR92" s="59">
        <f>+IFERROR(IF(ISTEXT(BR$5)=FALSE,(INDEX(BCR!$1:$1048576,MATCH('Estadísticas BCR'!BR$5,BCR!$A:$A,0),MATCH('Estadísticas BCR'!$B92,BCR!$1:$1,0))),AVERAGE(#REF!)),"")</f>
        <v>0</v>
      </c>
      <c r="BS92" s="59">
        <f>+IFERROR(IF(ISTEXT(BS$5)=FALSE,(INDEX(BCR!$1:$1048576,MATCH('Estadísticas BCR'!BS$5,BCR!$A:$A,0),MATCH('Estadísticas BCR'!$B92,BCR!$1:$1,0))),AVERAGE(#REF!)),"")</f>
        <v>0</v>
      </c>
      <c r="BT92" s="59">
        <f>+IFERROR(IF(ISTEXT(BT$5)=FALSE,(INDEX(BCR!$1:$1048576,MATCH('Estadísticas BCR'!BT$5,BCR!$A:$A,0),MATCH('Estadísticas BCR'!$B92,BCR!$1:$1,0))),AVERAGE(#REF!)),"")</f>
        <v>0</v>
      </c>
      <c r="BU92" s="59">
        <f>+IFERROR(IF(ISTEXT(BU$5)=FALSE,(INDEX(BCR!$1:$1048576,MATCH('Estadísticas BCR'!BU$5,BCR!$A:$A,0),MATCH('Estadísticas BCR'!$B92,BCR!$1:$1,0))),AVERAGE(#REF!)),"")</f>
        <v>0</v>
      </c>
      <c r="BV92" s="59">
        <f>+IFERROR(IF(ISTEXT(BV$5)=FALSE,(INDEX(BCR!$1:$1048576,MATCH('Estadísticas BCR'!BV$5,BCR!$A:$A,0),MATCH('Estadísticas BCR'!$B92,BCR!$1:$1,0))),AVERAGE(#REF!)),"")</f>
        <v>0</v>
      </c>
      <c r="BW92" s="59">
        <f>+IFERROR(IF(ISTEXT(BW$5)=FALSE,(INDEX(BCR!$1:$1048576,MATCH('Estadísticas BCR'!BW$5,BCR!$A:$A,0),MATCH('Estadísticas BCR'!$B92,BCR!$1:$1,0))),AVERAGE(#REF!)),"")</f>
        <v>0</v>
      </c>
      <c r="BX92" s="59">
        <f>+IFERROR(IF(ISTEXT(BX$5)=FALSE,(INDEX(BCR!$1:$1048576,MATCH('Estadísticas BCR'!BX$5,BCR!$A:$A,0),MATCH('Estadísticas BCR'!$B92,BCR!$1:$1,0))),AVERAGE(#REF!)),"")</f>
        <v>0</v>
      </c>
      <c r="BY92" s="59">
        <f>+IFERROR(IF(ISTEXT(BY$5)=FALSE,(INDEX(BCR!$1:$1048576,MATCH('Estadísticas BCR'!BY$5,BCR!$A:$A,0),MATCH('Estadísticas BCR'!$B92,BCR!$1:$1,0))),AVERAGE(#REF!)),"")</f>
        <v>0</v>
      </c>
      <c r="BZ92" s="59">
        <f>+IFERROR(IF(ISTEXT(BZ$5)=FALSE,(INDEX(BCR!$1:$1048576,MATCH('Estadísticas BCR'!BZ$5,BCR!$A:$A,0),MATCH('Estadísticas BCR'!$B92,BCR!$1:$1,0))),AVERAGE(#REF!)),"")</f>
        <v>0</v>
      </c>
      <c r="CA92" s="59">
        <f>+IFERROR(IF(ISTEXT(CA$5)=FALSE,(INDEX(BCR!$1:$1048576,MATCH('Estadísticas BCR'!CA$5,BCR!$A:$A,0),MATCH('Estadísticas BCR'!$B92,BCR!$1:$1,0))),AVERAGE(#REF!)),"")</f>
        <v>0</v>
      </c>
      <c r="CB92" s="59">
        <f>+IFERROR(IF(ISTEXT(CB$5)=FALSE,(INDEX(BCR!$1:$1048576,MATCH('Estadísticas BCR'!CB$5,BCR!$A:$A,0),MATCH('Estadísticas BCR'!$B92,BCR!$1:$1,0))),AVERAGE(#REF!)),"")</f>
        <v>0</v>
      </c>
      <c r="CC92" s="60">
        <f>+IFERROR(IF(ISTEXT(CC$5)=FALSE,(INDEX(BCR!$1:$1048576,MATCH('Estadísticas BCR'!CC$5,BCR!$A:$A,0),MATCH('Estadísticas BCR'!$B92,BCR!$1:$1,0))),AVERAGE(BQ92:CB92)),"")</f>
        <v>0</v>
      </c>
      <c r="CD92" s="59">
        <f>+IFERROR(IF(ISTEXT(CD$5)=FALSE,(INDEX(BCR!$1:$1048576,MATCH('Estadísticas BCR'!CD$5,BCR!$A:$A,0),MATCH('Estadísticas BCR'!$B92,BCR!$1:$1,0))),AVERAGE(#REF!)),"")</f>
        <v>0</v>
      </c>
      <c r="CE92" s="59">
        <f>+IFERROR(IF(ISTEXT(CE$5)=FALSE,(INDEX(BCR!$1:$1048576,MATCH('Estadísticas BCR'!CE$5,BCR!$A:$A,0),MATCH('Estadísticas BCR'!$B92,BCR!$1:$1,0))),AVERAGE(#REF!)),"")</f>
        <v>0</v>
      </c>
      <c r="CF92" s="59">
        <f>+IFERROR(IF(ISTEXT(CF$5)=FALSE,(INDEX(BCR!$1:$1048576,MATCH('Estadísticas BCR'!CF$5,BCR!$A:$A,0),MATCH('Estadísticas BCR'!$B92,BCR!$1:$1,0))),AVERAGE(#REF!)),"")</f>
        <v>0</v>
      </c>
      <c r="CG92" s="59">
        <f>+IFERROR(IF(ISTEXT(CG$5)=FALSE,(INDEX(BCR!$1:$1048576,MATCH('Estadísticas BCR'!CG$5,BCR!$A:$A,0),MATCH('Estadísticas BCR'!$B92,BCR!$1:$1,0))),AVERAGE(#REF!)),"")</f>
        <v>0</v>
      </c>
      <c r="CH92" s="59">
        <f>+IFERROR(IF(ISTEXT(CH$5)=FALSE,(INDEX(BCR!$1:$1048576,MATCH('Estadísticas BCR'!CH$5,BCR!$A:$A,0),MATCH('Estadísticas BCR'!$B92,BCR!$1:$1,0))),AVERAGE(#REF!)),"")</f>
        <v>0</v>
      </c>
      <c r="CI92" s="59">
        <f>+IFERROR(IF(ISTEXT(CI$5)=FALSE,(INDEX(BCR!$1:$1048576,MATCH('Estadísticas BCR'!CI$5,BCR!$A:$A,0),MATCH('Estadísticas BCR'!$B92,BCR!$1:$1,0))),AVERAGE(#REF!)),"")</f>
        <v>0</v>
      </c>
      <c r="CJ92" s="59">
        <f>+IFERROR(IF(ISTEXT(CJ$5)=FALSE,(INDEX(BCR!$1:$1048576,MATCH('Estadísticas BCR'!CJ$5,BCR!$A:$A,0),MATCH('Estadísticas BCR'!$B92,BCR!$1:$1,0))),AVERAGE(#REF!)),"")</f>
        <v>0</v>
      </c>
      <c r="CK92" s="59">
        <f>+IFERROR(IF(ISTEXT(CK$5)=FALSE,(INDEX(BCR!$1:$1048576,MATCH('Estadísticas BCR'!CK$5,BCR!$A:$A,0),MATCH('Estadísticas BCR'!$B92,BCR!$1:$1,0))),AVERAGE(#REF!)),"")</f>
        <v>0</v>
      </c>
      <c r="CL92" s="59">
        <f>+IFERROR(IF(ISTEXT(CL$5)=FALSE,(INDEX(BCR!$1:$1048576,MATCH('Estadísticas BCR'!CL$5,BCR!$A:$A,0),MATCH('Estadísticas BCR'!$B92,BCR!$1:$1,0))),AVERAGE(#REF!)),"")</f>
        <v>0</v>
      </c>
      <c r="CM92" s="59">
        <f>+IFERROR(IF(ISTEXT(CM$5)=FALSE,(INDEX(BCR!$1:$1048576,MATCH('Estadísticas BCR'!CM$5,BCR!$A:$A,0),MATCH('Estadísticas BCR'!$B92,BCR!$1:$1,0))),AVERAGE(#REF!)),"")</f>
        <v>0</v>
      </c>
      <c r="CN92" s="59">
        <f>+IFERROR(IF(ISTEXT(CN$5)=FALSE,(INDEX(BCR!$1:$1048576,MATCH('Estadísticas BCR'!CN$5,BCR!$A:$A,0),MATCH('Estadísticas BCR'!$B92,BCR!$1:$1,0))),AVERAGE(#REF!)),"")</f>
        <v>0</v>
      </c>
      <c r="CO92" s="59">
        <f>+IFERROR(IF(ISTEXT(CO$5)=FALSE,(INDEX(BCR!$1:$1048576,MATCH('Estadísticas BCR'!CO$5,BCR!$A:$A,0),MATCH('Estadísticas BCR'!$B92,BCR!$1:$1,0))),AVERAGE(#REF!)),"")</f>
        <v>0</v>
      </c>
      <c r="CP92" s="60">
        <f>+IFERROR(IF(ISTEXT(CP$5)=FALSE,(INDEX(BCR!$1:$1048576,MATCH('Estadísticas BCR'!CP$5,BCR!$A:$A,0),MATCH('Estadísticas BCR'!$B92,BCR!$1:$1,0))),AVERAGE(CD92:CO92)),"")</f>
        <v>0</v>
      </c>
      <c r="CQ92" s="59">
        <f>+IFERROR(IF(ISTEXT(CQ$5)=FALSE,(INDEX(BCR!$1:$1048576,MATCH('Estadísticas BCR'!CQ$5,BCR!$A:$A,0),MATCH('Estadísticas BCR'!$B92,BCR!$1:$1,0))),AVERAGE(#REF!)),"")</f>
        <v>0</v>
      </c>
      <c r="CR92" s="59">
        <f>+IFERROR(IF(ISTEXT(CR$5)=FALSE,(INDEX(BCR!$1:$1048576,MATCH('Estadísticas BCR'!CR$5,BCR!$A:$A,0),MATCH('Estadísticas BCR'!$B92,BCR!$1:$1,0))),AVERAGE(#REF!)),"")</f>
        <v>0</v>
      </c>
      <c r="CS92" s="59">
        <f>+IFERROR(IF(ISTEXT(CS$5)=FALSE,(INDEX(BCR!$1:$1048576,MATCH('Estadísticas BCR'!CS$5,BCR!$A:$A,0),MATCH('Estadísticas BCR'!$B92,BCR!$1:$1,0))),AVERAGE(#REF!)),"")</f>
        <v>0</v>
      </c>
      <c r="CT92" s="59">
        <f>+IFERROR(IF(ISTEXT(CT$5)=FALSE,(INDEX(BCR!$1:$1048576,MATCH('Estadísticas BCR'!CT$5,BCR!$A:$A,0),MATCH('Estadísticas BCR'!$B92,BCR!$1:$1,0))),AVERAGE(#REF!)),"")</f>
        <v>0</v>
      </c>
      <c r="CU92" s="59">
        <f>+IFERROR(IF(ISTEXT(CU$5)=FALSE,(INDEX(BCR!$1:$1048576,MATCH('Estadísticas BCR'!CU$5,BCR!$A:$A,0),MATCH('Estadísticas BCR'!$B92,BCR!$1:$1,0))),AVERAGE(#REF!)),"")</f>
        <v>0</v>
      </c>
      <c r="CV92" s="59">
        <f>+IFERROR(IF(ISTEXT(CV$5)=FALSE,(INDEX(BCR!$1:$1048576,MATCH('Estadísticas BCR'!CV$5,BCR!$A:$A,0),MATCH('Estadísticas BCR'!$B92,BCR!$1:$1,0))),AVERAGE(#REF!)),"")</f>
        <v>0</v>
      </c>
      <c r="CW92" s="59">
        <f>+IFERROR(IF(ISTEXT(CW$5)=FALSE,(INDEX(BCR!$1:$1048576,MATCH('Estadísticas BCR'!CW$5,BCR!$A:$A,0),MATCH('Estadísticas BCR'!$B92,BCR!$1:$1,0))),AVERAGE(#REF!)),"")</f>
        <v>0</v>
      </c>
      <c r="CX92" s="59">
        <f>+IFERROR(IF(ISTEXT(CX$5)=FALSE,(INDEX(BCR!$1:$1048576,MATCH('Estadísticas BCR'!CX$5,BCR!$A:$A,0),MATCH('Estadísticas BCR'!$B92,BCR!$1:$1,0))),AVERAGE(#REF!)),"")</f>
        <v>0</v>
      </c>
      <c r="CY92" s="59">
        <f>+IFERROR(IF(ISTEXT(CY$5)=FALSE,(INDEX(BCR!$1:$1048576,MATCH('Estadísticas BCR'!CY$5,BCR!$A:$A,0),MATCH('Estadísticas BCR'!$B92,BCR!$1:$1,0))),AVERAGE(#REF!)),"")</f>
        <v>0</v>
      </c>
      <c r="CZ92" s="59">
        <f>+IFERROR(IF(ISTEXT(CZ$5)=FALSE,(INDEX(BCR!$1:$1048576,MATCH('Estadísticas BCR'!CZ$5,BCR!$A:$A,0),MATCH('Estadísticas BCR'!$B92,BCR!$1:$1,0))),AVERAGE(A92:CY92)),"")</f>
        <v>0</v>
      </c>
      <c r="DA92" s="59">
        <f>+IFERROR(IF(ISTEXT(DA$5)=FALSE,(INDEX(BCR!$1:$1048576,MATCH('Estadísticas BCR'!DA$5,BCR!$A:$A,0),MATCH('Estadísticas BCR'!$B92,BCR!$1:$1,0))),AVERAGE(B92:CZ92)),"")</f>
        <v>0</v>
      </c>
      <c r="DB92" s="59">
        <f>+IFERROR(IF(ISTEXT(DB$5)=FALSE,(INDEX(BCR!$1:$1048576,MATCH('Estadísticas BCR'!DB$5,BCR!$A:$A,0),MATCH('Estadísticas BCR'!$B92,BCR!$1:$1,0))),AVERAGE(C92:DA92)),"")</f>
        <v>0</v>
      </c>
      <c r="DC92" s="60">
        <f>+IFERROR(IF(ISTEXT(DC$5)=FALSE,(INDEX(BCR!$1:$1048576,MATCH('Estadísticas BCR'!DC$5,BCR!$A:$A,0),MATCH('Estadísticas BCR'!$B92,BCR!$1:$1,0))),AVERAGE(CQ92:DB92)),"")</f>
        <v>0</v>
      </c>
      <c r="DD92" s="59">
        <f>+IFERROR(IF(ISTEXT(DD$5)=FALSE,(INDEX(BCR!$1:$1048576,MATCH('Estadísticas BCR'!DD$5,BCR!$A:$A,0),MATCH('Estadísticas BCR'!$B92,BCR!$1:$1,0))),AVERAGE(CR92:DC92)),"")</f>
        <v>0</v>
      </c>
      <c r="DE92" s="59">
        <f>+IFERROR(IF(ISTEXT(DE$5)=FALSE,(INDEX(BCR!$1:$1048576,MATCH('Estadísticas BCR'!DE$5,BCR!$A:$A,0),MATCH('Estadísticas BCR'!$B92,BCR!$1:$1,0))),AVERAGE(CS92:DD92)),"")</f>
        <v>0</v>
      </c>
      <c r="DF92" s="59">
        <f>+IFERROR(IF(ISTEXT(DF$5)=FALSE,(INDEX(BCR!$1:$1048576,MATCH('Estadísticas BCR'!DF$5,BCR!$A:$A,0),MATCH('Estadísticas BCR'!$B92,BCR!$1:$1,0))),AVERAGE(CT92:DE92)),"")</f>
        <v>0</v>
      </c>
      <c r="DG92" s="59">
        <f>+IFERROR(IF(ISTEXT(DG$5)=FALSE,(INDEX(BCR!$1:$1048576,MATCH('Estadísticas BCR'!DG$5,BCR!$A:$A,0),MATCH('Estadísticas BCR'!$B92,BCR!$1:$1,0))),AVERAGE(CU92:DF92)),"")</f>
        <v>0</v>
      </c>
      <c r="DH92" s="59">
        <f>+IFERROR(IF(ISTEXT(DH$5)=FALSE,(INDEX(BCR!$1:$1048576,MATCH('Estadísticas BCR'!DH$5,BCR!$A:$A,0),MATCH('Estadísticas BCR'!$B92,BCR!$1:$1,0))),AVERAGE(CV92:DG92)),"")</f>
        <v>0</v>
      </c>
      <c r="DI92" s="59">
        <f>+IFERROR(IF(ISTEXT(DI$5)=FALSE,(INDEX(BCR!$1:$1048576,MATCH('Estadísticas BCR'!DI$5,BCR!$A:$A,0),MATCH('Estadísticas BCR'!$B92,BCR!$1:$1,0))),AVERAGE(CW92:DH92)),"")</f>
        <v>0</v>
      </c>
      <c r="DJ92" s="59">
        <f>+IFERROR(IF(ISTEXT(DJ$5)=FALSE,(INDEX(BCR!$1:$1048576,MATCH('Estadísticas BCR'!DJ$5,BCR!$A:$A,0),MATCH('Estadísticas BCR'!$B92,BCR!$1:$1,0))),AVERAGE(CX92:DI92)),"")</f>
        <v>0</v>
      </c>
      <c r="DK92" s="59">
        <f>+IFERROR(IF(ISTEXT(DK$5)=FALSE,(INDEX(BCR!$1:$1048576,MATCH('Estadísticas BCR'!DK$5,BCR!$A:$A,0),MATCH('Estadísticas BCR'!$B92,BCR!$1:$1,0))),AVERAGE(CY92:DJ92)),"")</f>
        <v>0</v>
      </c>
      <c r="DL92" s="59">
        <f>+IFERROR(IF(ISTEXT(DL$5)=FALSE,(INDEX(BCR!$1:$1048576,MATCH('Estadísticas BCR'!DL$5,BCR!$A:$A,0),MATCH('Estadísticas BCR'!$B92,BCR!$1:$1,0))),AVERAGE(CZ92:DK92)),"")</f>
        <v>0</v>
      </c>
      <c r="DM92" s="59">
        <f>+IFERROR(IF(ISTEXT(DM$5)=FALSE,(INDEX(BCR!$1:$1048576,MATCH('Estadísticas BCR'!DM$5,BCR!$A:$A,0),MATCH('Estadísticas BCR'!$B92,BCR!$1:$1,0))),AVERAGE(DA92:DL92)),"")</f>
        <v>0</v>
      </c>
      <c r="DN92" s="59">
        <f>+IFERROR(IF(ISTEXT(DN$5)=FALSE,(INDEX(BCR!$1:$1048576,MATCH('Estadísticas BCR'!DN$5,BCR!$A:$A,0),MATCH('Estadísticas BCR'!$B92,BCR!$1:$1,0))),AVERAGE(DB92:DM92)),"")</f>
        <v>0</v>
      </c>
      <c r="DO92" s="59">
        <f>+IFERROR(IF(ISTEXT(DO$5)=FALSE,(INDEX(BCR!$1:$1048576,MATCH('Estadísticas BCR'!DO$5,BCR!$A:$A,0),MATCH('Estadísticas BCR'!$B92,BCR!$1:$1,0))),AVERAGE(DC92:DN92)),"")</f>
        <v>0</v>
      </c>
      <c r="DP92" s="60">
        <f>+IFERROR(IF(ISTEXT(DP$5)=FALSE,(INDEX(BCR!$1:$1048576,MATCH('Estadísticas BCR'!DP$5,BCR!$A:$A,0),MATCH('Estadísticas BCR'!$B92,BCR!$1:$1,0))),AVERAGE(DD92:DO92)),"")</f>
        <v>0</v>
      </c>
      <c r="DQ92" s="59">
        <f>+IFERROR(IF(ISTEXT(DQ$5)=FALSE,(INDEX(BCR!$1:$1048576,MATCH('Estadísticas BCR'!DQ$5,BCR!$A:$A,0),MATCH('Estadísticas BCR'!$B92,BCR!$1:$1,0))),AVERAGE(DE92:DP92)),"")</f>
        <v>0</v>
      </c>
      <c r="DR92" s="59">
        <f>+IFERROR(IF(ISTEXT(DR$5)=FALSE,(INDEX(BCR!$1:$1048576,MATCH('Estadísticas BCR'!DR$5,BCR!$A:$A,0),MATCH('Estadísticas BCR'!$B92,BCR!$1:$1,0))),AVERAGE(DF92:DQ92)),"")</f>
        <v>0</v>
      </c>
      <c r="DS92" s="59">
        <f>+IFERROR(IF(ISTEXT(DS$5)=FALSE,(INDEX(BCR!$1:$1048576,MATCH('Estadísticas BCR'!DS$5,BCR!$A:$A,0),MATCH('Estadísticas BCR'!$B92,BCR!$1:$1,0))),AVERAGE(DG92:DR92)),"")</f>
        <v>0</v>
      </c>
      <c r="DT92" s="59">
        <f>+IFERROR(IF(ISTEXT(DT$5)=FALSE,(INDEX(BCR!$1:$1048576,MATCH('Estadísticas BCR'!DT$5,BCR!$A:$A,0),MATCH('Estadísticas BCR'!$B92,BCR!$1:$1,0))),AVERAGE(DH92:DS92)),"")</f>
        <v>0</v>
      </c>
      <c r="DU92" s="59">
        <f>+IFERROR(IF(ISTEXT(DU$5)=FALSE,(INDEX(BCR!$1:$1048576,MATCH('Estadísticas BCR'!DU$5,BCR!$A:$A,0),MATCH('Estadísticas BCR'!$B92,BCR!$1:$1,0))),AVERAGE(DI92:DT92)),"")</f>
        <v>0</v>
      </c>
      <c r="DV92" s="59">
        <f>+IFERROR(IF(ISTEXT(DV$5)=FALSE,(INDEX(BCR!$1:$1048576,MATCH('Estadísticas BCR'!DV$5,BCR!$A:$A,0),MATCH('Estadísticas BCR'!$B92,BCR!$1:$1,0))),AVERAGE(DJ92:DU92)),"")</f>
        <v>0</v>
      </c>
      <c r="DW92" s="59">
        <f>+IFERROR(IF(ISTEXT(DW$5)=FALSE,(INDEX(BCR!$1:$1048576,MATCH('Estadísticas BCR'!DW$5,BCR!$A:$A,0),MATCH('Estadísticas BCR'!$B92,BCR!$1:$1,0))),AVERAGE(DK92:DV92)),"")</f>
        <v>0</v>
      </c>
      <c r="DX92" s="59">
        <f>+IFERROR(IF(ISTEXT(DX$5)=FALSE,(INDEX(BCR!$1:$1048576,MATCH('Estadísticas BCR'!DX$5,BCR!$A:$A,0),MATCH('Estadísticas BCR'!$B92,BCR!$1:$1,0))),AVERAGE(DL92:DW92)),"")</f>
        <v>0</v>
      </c>
      <c r="DY92" s="59">
        <f>+IFERROR(IF(ISTEXT(DY$5)=FALSE,(INDEX(BCR!$1:$1048576,MATCH('Estadísticas BCR'!DY$5,BCR!$A:$A,0),MATCH('Estadísticas BCR'!$B92,BCR!$1:$1,0))),AVERAGE(DM92:DX92)),"")</f>
        <v>0</v>
      </c>
      <c r="DZ92" s="59">
        <f>+IFERROR(IF(ISTEXT(DZ$5)=FALSE,(INDEX(BCR!$1:$1048576,MATCH('Estadísticas BCR'!DZ$5,BCR!$A:$A,0),MATCH('Estadísticas BCR'!$B92,BCR!$1:$1,0))),AVERAGE(DN92:DY92)),"")</f>
        <v>0</v>
      </c>
      <c r="EA92" s="59">
        <f>+IFERROR(IF(ISTEXT(EA$5)=FALSE,(INDEX(BCR!$1:$1048576,MATCH('Estadísticas BCR'!EA$5,BCR!$A:$A,0),MATCH('Estadísticas BCR'!$B92,BCR!$1:$1,0))),AVERAGE(DO92:DZ92)),"")</f>
        <v>0</v>
      </c>
      <c r="EB92" s="59">
        <f>+IFERROR(IF(ISTEXT(EB$5)=FALSE,(INDEX(BCR!$1:$1048576,MATCH('Estadísticas BCR'!EB$5,BCR!$A:$A,0),MATCH('Estadísticas BCR'!$B92,BCR!$1:$1,0))),AVERAGE(DP92:EA92)),"")</f>
        <v>0</v>
      </c>
      <c r="EC92" s="60">
        <f>+IFERROR(IF(ISTEXT(EC$5)=FALSE,(INDEX(BCR!$1:$1048576,MATCH('Estadísticas BCR'!EC$5,BCR!$A:$A,0),MATCH('Estadísticas BCR'!$B92,BCR!$1:$1,0))),AVERAGE(DQ92:EB92)),"")</f>
        <v>0</v>
      </c>
      <c r="ED92" s="59">
        <f>+IFERROR(IF(ISTEXT(ED$5)=FALSE,(INDEX(BCR!$1:$1048576,MATCH('Estadísticas BCR'!ED$5,BCR!$A:$A,0),MATCH('Estadísticas BCR'!$B92,BCR!$1:$1,0))),AVERAGE(DR92:EC92)),"")</f>
        <v>0</v>
      </c>
      <c r="EE92" s="59">
        <f>+IFERROR(IF(ISTEXT(EE$5)=FALSE,(INDEX(BCR!$1:$1048576,MATCH('Estadísticas BCR'!EE$5,BCR!$A:$A,0),MATCH('Estadísticas BCR'!$B92,BCR!$1:$1,0))),AVERAGE(DS92:ED92)),"")</f>
        <v>0</v>
      </c>
      <c r="EF92" s="59">
        <f>+IFERROR(IF(ISTEXT(EF$5)=FALSE,(INDEX(BCR!$1:$1048576,MATCH('Estadísticas BCR'!EF$5,BCR!$A:$A,0),MATCH('Estadísticas BCR'!$B92,BCR!$1:$1,0))),AVERAGE(DT92:EE92)),"")</f>
        <v>0</v>
      </c>
      <c r="EG92" s="59">
        <f>+IFERROR(IF(ISTEXT(EG$5)=FALSE,(INDEX(BCR!$1:$1048576,MATCH('Estadísticas BCR'!EG$5,BCR!$A:$A,0),MATCH('Estadísticas BCR'!$B92,BCR!$1:$1,0))),AVERAGE(DU92:EF92)),"")</f>
        <v>0</v>
      </c>
      <c r="EH92" s="59">
        <f>+IFERROR(IF(ISTEXT(EH$5)=FALSE,(INDEX(BCR!$1:$1048576,MATCH('Estadísticas BCR'!EH$5,BCR!$A:$A,0),MATCH('Estadísticas BCR'!$B92,BCR!$1:$1,0))),AVERAGE(DV92:EG92)),"")</f>
        <v>0</v>
      </c>
      <c r="EI92" s="59">
        <f>+IFERROR(IF(ISTEXT(EI$5)=FALSE,(INDEX(BCR!$1:$1048576,MATCH('Estadísticas BCR'!EI$5,BCR!$A:$A,0),MATCH('Estadísticas BCR'!$B92,BCR!$1:$1,0))),AVERAGE(DW92:EH92)),"")</f>
        <v>0</v>
      </c>
      <c r="EJ92" s="59">
        <f>+IFERROR(IF(ISTEXT(EJ$5)=FALSE,(INDEX(BCR!$1:$1048576,MATCH('Estadísticas BCR'!EJ$5,BCR!$A:$A,0),MATCH('Estadísticas BCR'!$B92,BCR!$1:$1,0))),AVERAGE(DX92:EI92)),"")</f>
        <v>0</v>
      </c>
      <c r="EK92" s="59">
        <f>+IFERROR(IF(ISTEXT(EK$5)=FALSE,(INDEX(BCR!$1:$1048576,MATCH('Estadísticas BCR'!EK$5,BCR!$A:$A,0),MATCH('Estadísticas BCR'!$B92,BCR!$1:$1,0))),AVERAGE(DY92:EJ92)),"")</f>
        <v>0</v>
      </c>
      <c r="EL92" s="59">
        <f>+IFERROR(IF(ISTEXT(EL$5)=FALSE,(INDEX(BCR!$1:$1048576,MATCH('Estadísticas BCR'!EL$5,BCR!$A:$A,0),MATCH('Estadísticas BCR'!$B92,BCR!$1:$1,0))),AVERAGE(DZ92:EK92)),"")</f>
        <v>0</v>
      </c>
      <c r="EM92" s="59">
        <f>+IFERROR(IF(ISTEXT(EM$5)=FALSE,(INDEX(BCR!$1:$1048576,MATCH('Estadísticas BCR'!EM$5,BCR!$A:$A,0),MATCH('Estadísticas BCR'!$B92,BCR!$1:$1,0))),AVERAGE(EA92:EL92)),"")</f>
        <v>0</v>
      </c>
      <c r="EN92" s="59">
        <f>+IFERROR(IF(ISTEXT(EN$5)=FALSE,(INDEX(BCR!$1:$1048576,MATCH('Estadísticas BCR'!EN$5,BCR!$A:$A,0),MATCH('Estadísticas BCR'!$B92,BCR!$1:$1,0))),AVERAGE(EB92:EM92)),"")</f>
        <v>0</v>
      </c>
      <c r="EO92" s="59">
        <f>+IFERROR(IF(ISTEXT(EO$5)=FALSE,(INDEX(BCR!$1:$1048576,MATCH('Estadísticas BCR'!EO$5,BCR!$A:$A,0),MATCH('Estadísticas BCR'!$B92,BCR!$1:$1,0))),AVERAGE(EC92:EN92)),"")</f>
        <v>0</v>
      </c>
      <c r="EP92" s="60">
        <f>+IFERROR(IF(ISTEXT(EP$5)=FALSE,(INDEX(BCR!$1:$1048576,MATCH('Estadísticas BCR'!EP$5,BCR!$A:$A,0),MATCH('Estadísticas BCR'!$B92,BCR!$1:$1,0))),AVERAGE(ED92:EO92)),"")</f>
        <v>0</v>
      </c>
      <c r="EQ92" s="59">
        <f>+IFERROR(IF(ISTEXT(EQ$5)=FALSE,(INDEX(BCR!$1:$1048576,MATCH('Estadísticas BCR'!EQ$5,BCR!$A:$A,0),MATCH('Estadísticas BCR'!$B92,BCR!$1:$1,0))),AVERAGE(EE92:EP92)),"")</f>
        <v>0</v>
      </c>
      <c r="ER92" s="59">
        <f>+IFERROR(IF(ISTEXT(ER$5)=FALSE,(INDEX(BCR!$1:$1048576,MATCH('Estadísticas BCR'!ER$5,BCR!$A:$A,0),MATCH('Estadísticas BCR'!$B92,BCR!$1:$1,0))),AVERAGE(EF92:EQ92)),"")</f>
        <v>0</v>
      </c>
      <c r="ES92" s="59">
        <f>+IFERROR(IF(ISTEXT(ES$5)=FALSE,(INDEX(BCR!$1:$1048576,MATCH('Estadísticas BCR'!ES$5,BCR!$A:$A,0),MATCH('Estadísticas BCR'!$B92,BCR!$1:$1,0))),AVERAGE(EG92:ER92)),"")</f>
        <v>0</v>
      </c>
      <c r="ET92" s="59">
        <f>+IFERROR(IF(ISTEXT(ET$5)=FALSE,(INDEX(BCR!$1:$1048576,MATCH('Estadísticas BCR'!ET$5,BCR!$A:$A,0),MATCH('Estadísticas BCR'!$B92,BCR!$1:$1,0))),AVERAGE(EH92:ES92)),"")</f>
        <v>0</v>
      </c>
      <c r="EU92" s="59">
        <f>+IFERROR(IF(ISTEXT(EU$5)=FALSE,(INDEX(BCR!$1:$1048576,MATCH('Estadísticas BCR'!EU$5,BCR!$A:$A,0),MATCH('Estadísticas BCR'!$B92,BCR!$1:$1,0))),AVERAGE(EI92:ET92)),"")</f>
        <v>0</v>
      </c>
      <c r="EV92" s="59">
        <f>+IFERROR(IF(ISTEXT(EV$5)=FALSE,(INDEX(BCR!$1:$1048576,MATCH('Estadísticas BCR'!EV$5,BCR!$A:$A,0),MATCH('Estadísticas BCR'!$B92,BCR!$1:$1,0))),AVERAGE(EJ92:EU92)),"")</f>
        <v>0</v>
      </c>
      <c r="EW92" s="59">
        <f>+IFERROR(IF(ISTEXT(EW$5)=FALSE,(INDEX(BCR!$1:$1048576,MATCH('Estadísticas BCR'!EW$5,BCR!$A:$A,0),MATCH('Estadísticas BCR'!$B92,BCR!$1:$1,0))),AVERAGE(EK92:EV92)),"")</f>
        <v>0</v>
      </c>
      <c r="EX92" s="59">
        <f>+IFERROR(IF(ISTEXT(EX$5)=FALSE,(INDEX(BCR!$1:$1048576,MATCH('Estadísticas BCR'!EX$5,BCR!$A:$A,0),MATCH('Estadísticas BCR'!$B92,BCR!$1:$1,0))),AVERAGE(EL92:EW92)),"")</f>
        <v>0</v>
      </c>
      <c r="EY92" s="59">
        <f>+IFERROR(IF(ISTEXT(EY$5)=FALSE,(INDEX(BCR!$1:$1048576,MATCH('Estadísticas BCR'!EY$5,BCR!$A:$A,0),MATCH('Estadísticas BCR'!$B92,BCR!$1:$1,0))),AVERAGE(EM92:EX92)),"")</f>
        <v>0</v>
      </c>
      <c r="EZ92" s="59">
        <f>+IFERROR(IF(ISTEXT(EZ$5)=FALSE,(INDEX(BCR!$1:$1048576,MATCH('Estadísticas BCR'!EZ$5,BCR!$A:$A,0),MATCH('Estadísticas BCR'!$B92,BCR!$1:$1,0))),AVERAGE(EN92:EY92)),"")</f>
        <v>0</v>
      </c>
      <c r="FA92" s="59">
        <f>+IFERROR(IF(ISTEXT(FA$5)=FALSE,(INDEX(BCR!$1:$1048576,MATCH('Estadísticas BCR'!FA$5,BCR!$A:$A,0),MATCH('Estadísticas BCR'!$B92,BCR!$1:$1,0))),AVERAGE(EO92:EZ92)),"")</f>
        <v>0</v>
      </c>
      <c r="FB92" s="59">
        <f>+IFERROR(IF(ISTEXT(FB$5)=FALSE,(INDEX(BCR!$1:$1048576,MATCH('Estadísticas BCR'!FB$5,BCR!$A:$A,0),MATCH('Estadísticas BCR'!$B92,BCR!$1:$1,0))),AVERAGE(EP92:FA92)),"")</f>
        <v>0</v>
      </c>
      <c r="FC92" s="60">
        <f>+IFERROR(IF(ISTEXT(FC$5)=FALSE,(INDEX(BCR!$1:$1048576,MATCH('Estadísticas BCR'!FC$5,BCR!$A:$A,0),MATCH('Estadísticas BCR'!$B92,BCR!$1:$1,0))),AVERAGE(EQ92:FB92)),"")</f>
        <v>0</v>
      </c>
      <c r="FD92" s="59">
        <f>+IFERROR(IF(ISTEXT(FD$5)=FALSE,(INDEX(BCR!$1:$1048576,MATCH('Estadísticas BCR'!FD$5,BCR!$A:$A,0),MATCH('Estadísticas BCR'!$B92,BCR!$1:$1,0))),AVERAGE(ER92:FC92)),"")</f>
        <v>0</v>
      </c>
      <c r="FE92" s="59">
        <f>+IFERROR(IF(ISTEXT(FE$5)=FALSE,(INDEX(BCR!$1:$1048576,MATCH('Estadísticas BCR'!FE$5,BCR!$A:$A,0),MATCH('Estadísticas BCR'!$B92,BCR!$1:$1,0))),AVERAGE(ES92:FD92)),"")</f>
        <v>0</v>
      </c>
      <c r="FF92" s="59">
        <f>+IFERROR(IF(ISTEXT(FF$5)=FALSE,(INDEX(BCR!$1:$1048576,MATCH('Estadísticas BCR'!FF$5,BCR!$A:$A,0),MATCH('Estadísticas BCR'!$B92,BCR!$1:$1,0))),AVERAGE(ET92:FE92)),"")</f>
        <v>0</v>
      </c>
      <c r="FG92" s="59">
        <f>+IFERROR(IF(ISTEXT(FG$5)=FALSE,(INDEX(BCR!$1:$1048576,MATCH('Estadísticas BCR'!FG$5,BCR!$A:$A,0),MATCH('Estadísticas BCR'!$B92,BCR!$1:$1,0))),AVERAGE(EU92:FF92)),"")</f>
        <v>0</v>
      </c>
      <c r="FH92" s="59">
        <f>+IFERROR(IF(ISTEXT(FH$5)=FALSE,(INDEX(BCR!$1:$1048576,MATCH('Estadísticas BCR'!FH$5,BCR!$A:$A,0),MATCH('Estadísticas BCR'!$B92,BCR!$1:$1,0))),AVERAGE(EV92:FG92)),"")</f>
        <v>0</v>
      </c>
      <c r="FI92" s="59">
        <f>+IFERROR(IF(ISTEXT(FI$5)=FALSE,(INDEX(BCR!$1:$1048576,MATCH('Estadísticas BCR'!FI$5,BCR!$A:$A,0),MATCH('Estadísticas BCR'!$B92,BCR!$1:$1,0))),AVERAGE(EW92:FH92)),"")</f>
        <v>0</v>
      </c>
      <c r="FJ92" s="59">
        <f>+IFERROR(IF(ISTEXT(FJ$5)=FALSE,(INDEX(BCR!$1:$1048576,MATCH('Estadísticas BCR'!FJ$5,BCR!$A:$A,0),MATCH('Estadísticas BCR'!$B92,BCR!$1:$1,0))),AVERAGE(EX92:FI92)),"")</f>
        <v>0</v>
      </c>
      <c r="FK92" s="59">
        <f>+IFERROR(IF(ISTEXT(FK$5)=FALSE,(INDEX(BCR!$1:$1048576,MATCH('Estadísticas BCR'!FK$5,BCR!$A:$A,0),MATCH('Estadísticas BCR'!$B92,BCR!$1:$1,0))),AVERAGE(EY92:FJ92)),"")</f>
        <v>0</v>
      </c>
      <c r="FL92" s="59">
        <f>+IFERROR(IF(ISTEXT(FL$5)=FALSE,(INDEX(BCR!$1:$1048576,MATCH('Estadísticas BCR'!FL$5,BCR!$A:$A,0),MATCH('Estadísticas BCR'!$B92,BCR!$1:$1,0))),AVERAGE(EZ92:FK92)),"")</f>
        <v>0</v>
      </c>
      <c r="FM92" s="59">
        <f>+IFERROR(IF(ISTEXT(FM$5)=FALSE,(INDEX(BCR!$1:$1048576,MATCH('Estadísticas BCR'!FM$5,BCR!$A:$A,0),MATCH('Estadísticas BCR'!$B92,BCR!$1:$1,0))),AVERAGE(FA92:FL92)),"")</f>
        <v>0</v>
      </c>
      <c r="FN92" s="59">
        <f>+IFERROR(IF(ISTEXT(FN$5)=FALSE,(INDEX(BCR!$1:$1048576,MATCH('Estadísticas BCR'!FN$5,BCR!$A:$A,0),MATCH('Estadísticas BCR'!$B92,BCR!$1:$1,0))),AVERAGE(FB92:FM92)),"")</f>
        <v>0</v>
      </c>
      <c r="FO92" s="59">
        <f>+IFERROR(IF(ISTEXT(FO$5)=FALSE,(INDEX(BCR!$1:$1048576,MATCH('Estadísticas BCR'!FO$5,BCR!$A:$A,0),MATCH('Estadísticas BCR'!$B92,BCR!$1:$1,0))),AVERAGE(FC92:FN92)),"")</f>
        <v>0</v>
      </c>
      <c r="FP92" s="60">
        <f>+IFERROR(IF(ISTEXT(FP$5)=FALSE,(INDEX(BCR!$1:$1048576,MATCH('Estadísticas BCR'!FP$5,BCR!$A:$A,0),MATCH('Estadísticas BCR'!$B92,BCR!$1:$1,0))),AVERAGE(FD92:FO92)),"")</f>
        <v>0</v>
      </c>
      <c r="FQ92" s="59">
        <f>+IFERROR(IF(ISTEXT(FQ$5)=FALSE,(INDEX(BCR!$1:$1048576,MATCH('Estadísticas BCR'!FQ$5,BCR!$A:$A,0),MATCH('Estadísticas BCR'!$B92,BCR!$1:$1,0))),AVERAGE(FE92:FP92)),"")</f>
        <v>0</v>
      </c>
      <c r="FR92" s="59">
        <f>+IFERROR(IF(ISTEXT(FR$5)=FALSE,(INDEX(BCR!$1:$1048576,MATCH('Estadísticas BCR'!FR$5,BCR!$A:$A,0),MATCH('Estadísticas BCR'!$B92,BCR!$1:$1,0))),AVERAGE(FF92:FQ92)),"")</f>
        <v>0</v>
      </c>
      <c r="FS92" s="59">
        <f>+IFERROR(IF(ISTEXT(FS$5)=FALSE,(INDEX(BCR!$1:$1048576,MATCH('Estadísticas BCR'!FS$5,BCR!$A:$A,0),MATCH('Estadísticas BCR'!$B92,BCR!$1:$1,0))),AVERAGE(FG92:FR92)),"")</f>
        <v>0</v>
      </c>
      <c r="FT92" s="59">
        <f>+IFERROR(IF(ISTEXT(FT$5)=FALSE,(INDEX(BCR!$1:$1048576,MATCH('Estadísticas BCR'!FT$5,BCR!$A:$A,0),MATCH('Estadísticas BCR'!$B92,BCR!$1:$1,0))),AVERAGE(FH92:FS92)),"")</f>
        <v>0</v>
      </c>
      <c r="FU92" s="59">
        <f>+IFERROR(IF(ISTEXT(FU$5)=FALSE,(INDEX(BCR!$1:$1048576,MATCH('Estadísticas BCR'!FU$5,BCR!$A:$A,0),MATCH('Estadísticas BCR'!$B92,BCR!$1:$1,0))),AVERAGE(FI92:FT92)),"")</f>
        <v>0</v>
      </c>
      <c r="FV92" s="59">
        <f>+IFERROR(IF(ISTEXT(FV$5)=FALSE,(INDEX(BCR!$1:$1048576,MATCH('Estadísticas BCR'!FV$5,BCR!$A:$A,0),MATCH('Estadísticas BCR'!$B92,BCR!$1:$1,0))),AVERAGE(FJ92:FU92)),"")</f>
        <v>0</v>
      </c>
      <c r="FW92" s="59">
        <f>+IFERROR(IF(ISTEXT(FW$5)=FALSE,(INDEX(BCR!$1:$1048576,MATCH('Estadísticas BCR'!FW$5,BCR!$A:$A,0),MATCH('Estadísticas BCR'!$B92,BCR!$1:$1,0))),AVERAGE(FK92:FV92)),"")</f>
        <v>0</v>
      </c>
      <c r="FX92" s="59">
        <f>+IFERROR(IF(ISTEXT(FX$5)=FALSE,(INDEX(BCR!$1:$1048576,MATCH('Estadísticas BCR'!FX$5,BCR!$A:$A,0),MATCH('Estadísticas BCR'!$B92,BCR!$1:$1,0))),AVERAGE(FL92:FW92)),"")</f>
        <v>0</v>
      </c>
      <c r="FY92" s="59">
        <f>+IFERROR(IF(ISTEXT(FY$5)=FALSE,(INDEX(BCR!$1:$1048576,MATCH('Estadísticas BCR'!FY$5,BCR!$A:$A,0),MATCH('Estadísticas BCR'!$B92,BCR!$1:$1,0))),AVERAGE(FM92:FX92)),"")</f>
        <v>0</v>
      </c>
      <c r="FZ92" s="59">
        <f>+IFERROR(IF(ISTEXT(FZ$5)=FALSE,(INDEX(BCR!$1:$1048576,MATCH('Estadísticas BCR'!FZ$5,BCR!$A:$A,0),MATCH('Estadísticas BCR'!$B92,BCR!$1:$1,0))),AVERAGE(FN92:FY92)),"")</f>
        <v>0</v>
      </c>
      <c r="GA92" s="59">
        <f>+IFERROR(IF(ISTEXT(GA$5)=FALSE,(INDEX(BCR!$1:$1048576,MATCH('Estadísticas BCR'!GA$5,BCR!$A:$A,0),MATCH('Estadísticas BCR'!$B92,BCR!$1:$1,0))),AVERAGE(FO92:FZ92)),"")</f>
        <v>0</v>
      </c>
      <c r="GB92" s="59">
        <f>+IFERROR(IF(ISTEXT(GB$5)=FALSE,(INDEX(BCR!$1:$1048576,MATCH('Estadísticas BCR'!GB$5,BCR!$A:$A,0),MATCH('Estadísticas BCR'!$B92,BCR!$1:$1,0))),AVERAGE(FP92:GA92)),"")</f>
        <v>0</v>
      </c>
      <c r="GC92" s="60">
        <f>+IFERROR(IF(ISTEXT(GC$5)=FALSE,(INDEX(BCR!$1:$1048576,MATCH('Estadísticas BCR'!GC$5,BCR!$A:$A,0),MATCH('Estadísticas BCR'!$B92,BCR!$1:$1,0))),AVERAGE(FQ92:GB92)),"")</f>
        <v>0</v>
      </c>
      <c r="GD92" s="59">
        <f>+IFERROR(IF(ISTEXT(GD$5)=FALSE,(INDEX(BCR!$1:$1048576,MATCH('Estadísticas BCR'!GD$5,BCR!$A:$A,0),MATCH('Estadísticas BCR'!$B92,BCR!$1:$1,0))),AVERAGE(FR92:GC92)),"")</f>
        <v>0</v>
      </c>
      <c r="GE92" s="59">
        <f>+IFERROR(IF(ISTEXT(GE$5)=FALSE,(INDEX(BCR!$1:$1048576,MATCH('Estadísticas BCR'!GE$5,BCR!$A:$A,0),MATCH('Estadísticas BCR'!$B92,BCR!$1:$1,0))),AVERAGE(FS92:GD92)),"")</f>
        <v>0</v>
      </c>
      <c r="GF92" s="59">
        <f>+IFERROR(IF(ISTEXT(GF$5)=FALSE,(INDEX(BCR!$1:$1048576,MATCH('Estadísticas BCR'!GF$5,BCR!$A:$A,0),MATCH('Estadísticas BCR'!$B92,BCR!$1:$1,0))),AVERAGE(FT92:GE92)),"")</f>
        <v>0</v>
      </c>
      <c r="GG92" s="59">
        <f>+IFERROR(IF(ISTEXT(GG$5)=FALSE,(INDEX(BCR!$1:$1048576,MATCH('Estadísticas BCR'!GG$5,BCR!$A:$A,0),MATCH('Estadísticas BCR'!$B92,BCR!$1:$1,0))),AVERAGE(FU92:GF92)),"")</f>
        <v>0</v>
      </c>
      <c r="GH92" s="59">
        <f>+IFERROR(IF(ISTEXT(GH$5)=FALSE,(INDEX(BCR!$1:$1048576,MATCH('Estadísticas BCR'!GH$5,BCR!$A:$A,0),MATCH('Estadísticas BCR'!$B92,BCR!$1:$1,0))),AVERAGE(FV92:GG92)),"")</f>
        <v>0</v>
      </c>
      <c r="GI92" s="59">
        <f>+IFERROR(IF(ISTEXT(GI$5)=FALSE,(INDEX(BCR!$1:$1048576,MATCH('Estadísticas BCR'!GI$5,BCR!$A:$A,0),MATCH('Estadísticas BCR'!$B92,BCR!$1:$1,0))),AVERAGE(FW92:GH92)),"")</f>
        <v>0</v>
      </c>
      <c r="GJ92" s="59">
        <f>+IFERROR(IF(ISTEXT(GJ$5)=FALSE,(INDEX(BCR!$1:$1048576,MATCH('Estadísticas BCR'!GJ$5,BCR!$A:$A,0),MATCH('Estadísticas BCR'!$B92,BCR!$1:$1,0))),AVERAGE(FX92:GI92)),"")</f>
        <v>0</v>
      </c>
      <c r="GK92" s="59">
        <f>+IFERROR(IF(ISTEXT(GK$5)=FALSE,(INDEX(BCR!$1:$1048576,MATCH('Estadísticas BCR'!GK$5,BCR!$A:$A,0),MATCH('Estadísticas BCR'!$B92,BCR!$1:$1,0))),AVERAGE(FY92:GJ92)),"")</f>
        <v>0</v>
      </c>
      <c r="GL92" s="59">
        <f>+IFERROR(IF(ISTEXT(GL$5)=FALSE,(INDEX(BCR!$1:$1048576,MATCH('Estadísticas BCR'!GL$5,BCR!$A:$A,0),MATCH('Estadísticas BCR'!$B92,BCR!$1:$1,0))),AVERAGE(FZ92:GK92)),"")</f>
        <v>0</v>
      </c>
      <c r="GM92" s="59">
        <f>+IFERROR(IF(ISTEXT(GM$5)=FALSE,(INDEX(BCR!$1:$1048576,MATCH('Estadísticas BCR'!GM$5,BCR!$A:$A,0),MATCH('Estadísticas BCR'!$B92,BCR!$1:$1,0))),AVERAGE(GA92:GL92)),"")</f>
        <v>0</v>
      </c>
      <c r="GN92" s="59">
        <f>+IFERROR(IF(ISTEXT(GN$5)=FALSE,(INDEX(BCR!$1:$1048576,MATCH('Estadísticas BCR'!GN$5,BCR!$A:$A,0),MATCH('Estadísticas BCR'!$B92,BCR!$1:$1,0))),AVERAGE(GB92:GM92)),"")</f>
        <v>0</v>
      </c>
      <c r="GO92" s="59">
        <f>+IFERROR(IF(ISTEXT(GO$5)=FALSE,(INDEX(BCR!$1:$1048576,MATCH('Estadísticas BCR'!GO$5,BCR!$A:$A,0),MATCH('Estadísticas BCR'!$B92,BCR!$1:$1,0))),AVERAGE(GC92:GN92)),"")</f>
        <v>0</v>
      </c>
      <c r="GP92" s="60">
        <f>+IFERROR(IF(ISTEXT(GP$5)=FALSE,(INDEX(BCR!$1:$1048576,MATCH('Estadísticas BCR'!GP$5,BCR!$A:$A,0),MATCH('Estadísticas BCR'!$B92,BCR!$1:$1,0))),AVERAGE(GD92:GO92)),"")</f>
        <v>0</v>
      </c>
      <c r="GQ92" s="59">
        <f>+IFERROR(IF(ISTEXT(GQ$5)=FALSE,(INDEX(BCR!$1:$1048576,MATCH('Estadísticas BCR'!GQ$5,BCR!$A:$A,0),MATCH('Estadísticas BCR'!$B92,BCR!$1:$1,0))),AVERAGE(GE92:GP92)),"")</f>
        <v>0</v>
      </c>
      <c r="GR92" s="59">
        <f>+IFERROR(IF(ISTEXT(GR$5)=FALSE,(INDEX(BCR!$1:$1048576,MATCH('Estadísticas BCR'!GR$5,BCR!$A:$A,0),MATCH('Estadísticas BCR'!$B92,BCR!$1:$1,0))),AVERAGE(GF92:GQ92)),"")</f>
        <v>0</v>
      </c>
      <c r="GS92" s="59">
        <f>+IFERROR(IF(ISTEXT(GS$5)=FALSE,(INDEX(BCR!$1:$1048576,MATCH('Estadísticas BCR'!GS$5,BCR!$A:$A,0),MATCH('Estadísticas BCR'!$B92,BCR!$1:$1,0))),AVERAGE(GG92:GR92)),"")</f>
        <v>0</v>
      </c>
      <c r="GT92" s="59">
        <f>+IFERROR(IF(ISTEXT(GT$5)=FALSE,(INDEX(BCR!$1:$1048576,MATCH('Estadísticas BCR'!GT$5,BCR!$A:$A,0),MATCH('Estadísticas BCR'!$B92,BCR!$1:$1,0))),AVERAGE(GH92:GS92)),"")</f>
        <v>0</v>
      </c>
      <c r="GU92" s="59">
        <f>+IFERROR(IF(ISTEXT(GU$5)=FALSE,(INDEX(BCR!$1:$1048576,MATCH('Estadísticas BCR'!GU$5,BCR!$A:$A,0),MATCH('Estadísticas BCR'!$B92,BCR!$1:$1,0))),AVERAGE(GI92:GT92)),"")</f>
        <v>0</v>
      </c>
      <c r="GV92" s="59">
        <f>+IFERROR(IF(ISTEXT(GV$5)=FALSE,(INDEX(BCR!$1:$1048576,MATCH('Estadísticas BCR'!GV$5,BCR!$A:$A,0),MATCH('Estadísticas BCR'!$B92,BCR!$1:$1,0))),AVERAGE(GJ92:GU92)),"")</f>
        <v>0</v>
      </c>
      <c r="GW92" s="59">
        <f>+IFERROR(IF(ISTEXT(GW$5)=FALSE,(INDEX(BCR!$1:$1048576,MATCH('Estadísticas BCR'!GW$5,BCR!$A:$A,0),MATCH('Estadísticas BCR'!$B92,BCR!$1:$1,0))),AVERAGE(GK92:GV92)),"")</f>
        <v>0</v>
      </c>
      <c r="GX92" s="59">
        <f>+IFERROR(IF(ISTEXT(GX$5)=FALSE,(INDEX(BCR!$1:$1048576,MATCH('Estadísticas BCR'!GX$5,BCR!$A:$A,0),MATCH('Estadísticas BCR'!$B92,BCR!$1:$1,0))),AVERAGE(GL92:GW92)),"")</f>
        <v>0</v>
      </c>
      <c r="GY92" s="59">
        <f>+IFERROR(IF(ISTEXT(GY$5)=FALSE,(INDEX(BCR!$1:$1048576,MATCH('Estadísticas BCR'!GY$5,BCR!$A:$A,0),MATCH('Estadísticas BCR'!$B92,BCR!$1:$1,0))),AVERAGE(GM92:GX92)),"")</f>
        <v>0</v>
      </c>
      <c r="GZ92" s="59">
        <f>+IFERROR(IF(ISTEXT(GZ$5)=FALSE,(INDEX(BCR!$1:$1048576,MATCH('Estadísticas BCR'!GZ$5,BCR!$A:$A,0),MATCH('Estadísticas BCR'!$B92,BCR!$1:$1,0))),AVERAGE(GN92:GY92)),"")</f>
        <v>0</v>
      </c>
      <c r="HA92" s="59">
        <f>+IFERROR(IF(ISTEXT(HA$5)=FALSE,(INDEX(BCR!$1:$1048576,MATCH('Estadísticas BCR'!HA$5,BCR!$A:$A,0),MATCH('Estadísticas BCR'!$B92,BCR!$1:$1,0))),AVERAGE(GO92:GZ92)),"")</f>
        <v>0</v>
      </c>
      <c r="HB92" s="59">
        <f>+IFERROR(IF(ISTEXT(HB$5)=FALSE,(INDEX(BCR!$1:$1048576,MATCH('Estadísticas BCR'!HB$5,BCR!$A:$A,0),MATCH('Estadísticas BCR'!$B92,BCR!$1:$1,0))),AVERAGE(GP92:HA92)),"")</f>
        <v>0</v>
      </c>
      <c r="HC92" s="60">
        <f>+IFERROR(IF(ISTEXT(HC$5)=FALSE,(INDEX(BCR!$1:$1048576,MATCH('Estadísticas BCR'!HC$5,BCR!$A:$A,0),MATCH('Estadísticas BCR'!$B92,BCR!$1:$1,0))),AVERAGE(GQ92:HB92)),"")</f>
        <v>0</v>
      </c>
      <c r="HD92" s="59">
        <f>+IFERROR(IF(ISTEXT(HD$5)=FALSE,(INDEX(BCR!$1:$1048576,MATCH('Estadísticas BCR'!HD$5,BCR!$A:$A,0),MATCH('Estadísticas BCR'!$B92,BCR!$1:$1,0))),AVERAGE(GR92:HC92)),"")</f>
        <v>0</v>
      </c>
      <c r="HE92" s="59">
        <f>+IFERROR(IF(ISTEXT(HE$5)=FALSE,(INDEX(BCR!$1:$1048576,MATCH('Estadísticas BCR'!HE$5,BCR!$A:$A,0),MATCH('Estadísticas BCR'!$B92,BCR!$1:$1,0))),AVERAGE(GS92:HD92)),"")</f>
        <v>0</v>
      </c>
      <c r="HF92" s="59">
        <f>+IFERROR(IF(ISTEXT(HF$5)=FALSE,(INDEX(BCR!$1:$1048576,MATCH('Estadísticas BCR'!HF$5,BCR!$A:$A,0),MATCH('Estadísticas BCR'!$B92,BCR!$1:$1,0))),AVERAGE(GT92:HE92)),"")</f>
        <v>0</v>
      </c>
      <c r="HG92" s="59">
        <f>+IFERROR(IF(ISTEXT(HG$5)=FALSE,(INDEX(BCR!$1:$1048576,MATCH('Estadísticas BCR'!HG$5,BCR!$A:$A,0),MATCH('Estadísticas BCR'!$B92,BCR!$1:$1,0))),AVERAGE(GU92:HF92)),"")</f>
        <v>0</v>
      </c>
      <c r="HH92" s="59">
        <f>+IFERROR(IF(ISTEXT(HH$5)=FALSE,(INDEX(BCR!$1:$1048576,MATCH('Estadísticas BCR'!HH$5,BCR!$A:$A,0),MATCH('Estadísticas BCR'!$B92,BCR!$1:$1,0))),AVERAGE(GV92:HG92)),"")</f>
        <v>0</v>
      </c>
      <c r="HI92" s="59">
        <f>+IFERROR(IF(ISTEXT(HI$5)=FALSE,(INDEX(BCR!$1:$1048576,MATCH('Estadísticas BCR'!HI$5,BCR!$A:$A,0),MATCH('Estadísticas BCR'!$B92,BCR!$1:$1,0))),AVERAGE(GW92:HH92)),"")</f>
        <v>0</v>
      </c>
      <c r="HJ92" s="59">
        <f>+IFERROR(IF(ISTEXT(HJ$5)=FALSE,(INDEX(BCR!$1:$1048576,MATCH('Estadísticas BCR'!HJ$5,BCR!$A:$A,0),MATCH('Estadísticas BCR'!$B92,BCR!$1:$1,0))),AVERAGE(GX92:HI92)),"")</f>
        <v>0</v>
      </c>
      <c r="HK92" s="59">
        <f>+IFERROR(IF(ISTEXT(HK$5)=FALSE,(INDEX(BCR!$1:$1048576,MATCH('Estadísticas BCR'!HK$5,BCR!$A:$A,0),MATCH('Estadísticas BCR'!$B92,BCR!$1:$1,0))),AVERAGE(GY92:HJ92)),"")</f>
        <v>0</v>
      </c>
      <c r="HL92" s="59">
        <f>+IFERROR(IF(ISTEXT(HL$5)=FALSE,(INDEX(BCR!$1:$1048576,MATCH('Estadísticas BCR'!HL$5,BCR!$A:$A,0),MATCH('Estadísticas BCR'!$B92,BCR!$1:$1,0))),AVERAGE(GZ92:HK92)),"")</f>
        <v>0</v>
      </c>
      <c r="HM92" s="59">
        <f>+IFERROR(IF(ISTEXT(HM$5)=FALSE,(INDEX(BCR!$1:$1048576,MATCH('Estadísticas BCR'!HM$5,BCR!$A:$A,0),MATCH('Estadísticas BCR'!$B92,BCR!$1:$1,0))),AVERAGE(HA92:HL92)),"")</f>
        <v>0</v>
      </c>
      <c r="HN92" s="59">
        <f>+IFERROR(IF(ISTEXT(HN$5)=FALSE,(INDEX(BCR!$1:$1048576,MATCH('Estadísticas BCR'!HN$5,BCR!$A:$A,0),MATCH('Estadísticas BCR'!$B92,BCR!$1:$1,0))),AVERAGE(HB92:HM92)),"")</f>
        <v>0</v>
      </c>
      <c r="HO92" s="59">
        <f>+IFERROR(IF(ISTEXT(HO$5)=FALSE,(INDEX(BCR!$1:$1048576,MATCH('Estadísticas BCR'!HO$5,BCR!$A:$A,0),MATCH('Estadísticas BCR'!$B92,BCR!$1:$1,0))),AVERAGE(HC92:HN92)),"")</f>
        <v>0</v>
      </c>
      <c r="HP92" s="60">
        <f>+IFERROR(IF(ISTEXT(HP$5)=FALSE,(INDEX(BCR!$1:$1048576,MATCH('Estadísticas BCR'!HP$5,BCR!$A:$A,0),MATCH('Estadísticas BCR'!$B92,BCR!$1:$1,0))),AVERAGE(HD92:HO92)),"")</f>
        <v>0</v>
      </c>
      <c r="HQ92" s="59">
        <f>+IFERROR(IF(ISTEXT(HQ$5)=FALSE,(INDEX(BCR!$1:$1048576,MATCH('Estadísticas BCR'!HQ$5,BCR!$A:$A,0),MATCH('Estadísticas BCR'!$B92,BCR!$1:$1,0))),AVERAGE(HE92:HP92)),"")</f>
        <v>0</v>
      </c>
      <c r="HR92" s="59">
        <f>+IFERROR(IF(ISTEXT(HR$5)=FALSE,(INDEX(BCR!$1:$1048576,MATCH('Estadísticas BCR'!HR$5,BCR!$A:$A,0),MATCH('Estadísticas BCR'!$B92,BCR!$1:$1,0))),AVERAGE(HF92:HQ92)),"")</f>
        <v>0</v>
      </c>
      <c r="HS92" s="59">
        <f>+IFERROR(IF(ISTEXT(HS$5)=FALSE,(INDEX(BCR!$1:$1048576,MATCH('Estadísticas BCR'!HS$5,BCR!$A:$A,0),MATCH('Estadísticas BCR'!$B92,BCR!$1:$1,0))),AVERAGE(HG92:HR92)),"")</f>
        <v>0</v>
      </c>
      <c r="HT92" s="59">
        <f>+IFERROR(IF(ISTEXT(HT$5)=FALSE,(INDEX(BCR!$1:$1048576,MATCH('Estadísticas BCR'!HT$5,BCR!$A:$A,0),MATCH('Estadísticas BCR'!$B92,BCR!$1:$1,0))),AVERAGE(HH92:HS92)),"")</f>
        <v>0</v>
      </c>
      <c r="HU92" s="59">
        <f>+IFERROR(IF(ISTEXT(HU$5)=FALSE,(INDEX(BCR!$1:$1048576,MATCH('Estadísticas BCR'!HU$5,BCR!$A:$A,0),MATCH('Estadísticas BCR'!$B92,BCR!$1:$1,0))),AVERAGE(HI92:HT92)),"")</f>
        <v>0</v>
      </c>
      <c r="HV92" s="59">
        <f>+IFERROR(IF(ISTEXT(HV$5)=FALSE,(INDEX(BCR!$1:$1048576,MATCH('Estadísticas BCR'!HV$5,BCR!$A:$A,0),MATCH('Estadísticas BCR'!$B92,BCR!$1:$1,0))),AVERAGE(HJ92:HU92)),"")</f>
        <v>0</v>
      </c>
      <c r="HW92" s="59">
        <f>+IFERROR(IF(ISTEXT(HW$5)=FALSE,(INDEX(BCR!$1:$1048576,MATCH('Estadísticas BCR'!HW$5,BCR!$A:$A,0),MATCH('Estadísticas BCR'!$B92,BCR!$1:$1,0))),AVERAGE(HK92:HV92)),"")</f>
        <v>0</v>
      </c>
      <c r="HX92" s="59">
        <f>+IFERROR(IF(ISTEXT(HX$5)=FALSE,(INDEX(BCR!$1:$1048576,MATCH('Estadísticas BCR'!HX$5,BCR!$A:$A,0),MATCH('Estadísticas BCR'!$B92,BCR!$1:$1,0))),AVERAGE(HL92:HW92)),"")</f>
        <v>0</v>
      </c>
      <c r="HY92" s="59">
        <f>+IFERROR(IF(ISTEXT(HY$5)=FALSE,(INDEX(BCR!$1:$1048576,MATCH('Estadísticas BCR'!HY$5,BCR!$A:$A,0),MATCH('Estadísticas BCR'!$B92,BCR!$1:$1,0))),AVERAGE(HM92:HX92)),"")</f>
        <v>0</v>
      </c>
      <c r="HZ92" s="59">
        <f>+IFERROR(IF(ISTEXT(HZ$5)=FALSE,(INDEX(BCR!$1:$1048576,MATCH('Estadísticas BCR'!HZ$5,BCR!$A:$A,0),MATCH('Estadísticas BCR'!$B92,BCR!$1:$1,0))),AVERAGE(HN92:HY92)),"")</f>
        <v>0</v>
      </c>
      <c r="IA92" s="59">
        <f>+IFERROR(IF(ISTEXT(IA$5)=FALSE,(INDEX(BCR!$1:$1048576,MATCH('Estadísticas BCR'!IA$5,BCR!$A:$A,0),MATCH('Estadísticas BCR'!$B92,BCR!$1:$1,0))),AVERAGE(HO92:HZ92)),"")</f>
        <v>0</v>
      </c>
      <c r="IB92" s="59">
        <f>+IFERROR(IF(ISTEXT(IB$5)=FALSE,(INDEX(BCR!$1:$1048576,MATCH('Estadísticas BCR'!IB$5,BCR!$A:$A,0),MATCH('Estadísticas BCR'!$B92,BCR!$1:$1,0))),AVERAGE(HP92:IA92)),"")</f>
        <v>0</v>
      </c>
      <c r="IC92" s="60">
        <f>+IFERROR(IF(ISTEXT(IC$5)=FALSE,(INDEX(BCR!$1:$1048576,MATCH('Estadísticas BCR'!IC$5,BCR!$A:$A,0),MATCH('Estadísticas BCR'!$B92,BCR!$1:$1,0))),AVERAGE(HQ92:IB92)),"")</f>
        <v>0</v>
      </c>
      <c r="ID92" s="59">
        <f>+IFERROR(IF(ISTEXT(ID$5)=FALSE,(INDEX(BCR!$1:$1048576,MATCH('Estadísticas BCR'!ID$5,BCR!$A:$A,0),MATCH('Estadísticas BCR'!$B92,BCR!$1:$1,0))),AVERAGE(HR92:IC92)),"")</f>
        <v>0</v>
      </c>
      <c r="IE92" s="59">
        <f>+IFERROR(IF(ISTEXT(IE$5)=FALSE,(INDEX(BCR!$1:$1048576,MATCH('Estadísticas BCR'!IE$5,BCR!$A:$A,0),MATCH('Estadísticas BCR'!$B92,BCR!$1:$1,0))),AVERAGE(HS92:ID92)),"")</f>
        <v>0</v>
      </c>
      <c r="IF92" s="59">
        <f>+IFERROR(IF(ISTEXT(IF$5)=FALSE,(INDEX(BCR!$1:$1048576,MATCH('Estadísticas BCR'!IF$5,BCR!$A:$A,0),MATCH('Estadísticas BCR'!$B92,BCR!$1:$1,0))),AVERAGE(HT92:IE92)),"")</f>
        <v>0</v>
      </c>
      <c r="IG92" s="59">
        <f>+IFERROR(IF(ISTEXT(IG$5)=FALSE,(INDEX(BCR!$1:$1048576,MATCH('Estadísticas BCR'!IG$5,BCR!$A:$A,0),MATCH('Estadísticas BCR'!$B92,BCR!$1:$1,0))),AVERAGE(HU92:IF92)),"")</f>
        <v>0</v>
      </c>
      <c r="IH92" s="59">
        <f>+IFERROR(IF(ISTEXT(IH$5)=FALSE,(INDEX(BCR!$1:$1048576,MATCH('Estadísticas BCR'!IH$5,BCR!$A:$A,0),MATCH('Estadísticas BCR'!$B92,BCR!$1:$1,0))),AVERAGE(HV92:IG92)),"")</f>
        <v>0</v>
      </c>
      <c r="II92" s="59">
        <f>+IFERROR(IF(ISTEXT(II$5)=FALSE,(INDEX(BCR!$1:$1048576,MATCH('Estadísticas BCR'!II$5,BCR!$A:$A,0),MATCH('Estadísticas BCR'!$B92,BCR!$1:$1,0))),AVERAGE(HW92:IH92)),"")</f>
        <v>0</v>
      </c>
      <c r="IJ92" s="59">
        <f>+IFERROR(IF(ISTEXT(IJ$5)=FALSE,(INDEX(BCR!$1:$1048576,MATCH('Estadísticas BCR'!IJ$5,BCR!$A:$A,0),MATCH('Estadísticas BCR'!$B92,BCR!$1:$1,0))),AVERAGE(HX92:II92)),"")</f>
        <v>0</v>
      </c>
      <c r="IK92" s="59">
        <f>+IFERROR(IF(ISTEXT(IK$5)=FALSE,(INDEX(BCR!$1:$1048576,MATCH('Estadísticas BCR'!IK$5,BCR!$A:$A,0),MATCH('Estadísticas BCR'!$B92,BCR!$1:$1,0))),AVERAGE(HY92:IJ92)),"")</f>
        <v>0</v>
      </c>
      <c r="IL92" s="59">
        <f>+IFERROR(IF(ISTEXT(IL$5)=FALSE,(INDEX(BCR!$1:$1048576,MATCH('Estadísticas BCR'!IL$5,BCR!$A:$A,0),MATCH('Estadísticas BCR'!$B92,BCR!$1:$1,0))),AVERAGE(HZ92:IK92)),"")</f>
        <v>0</v>
      </c>
      <c r="IM92" s="59">
        <f>+IFERROR(IF(ISTEXT(IM$5)=FALSE,(INDEX(BCR!$1:$1048576,MATCH('Estadísticas BCR'!IM$5,BCR!$A:$A,0),MATCH('Estadísticas BCR'!$B92,BCR!$1:$1,0))),AVERAGE(IA92:IL92)),"")</f>
        <v>0</v>
      </c>
      <c r="IN92" s="59">
        <f>+IFERROR(IF(ISTEXT(IN$5)=FALSE,(INDEX(BCR!$1:$1048576,MATCH('Estadísticas BCR'!IN$5,BCR!$A:$A,0),MATCH('Estadísticas BCR'!$B92,BCR!$1:$1,0))),AVERAGE(IB92:IM92)),"")</f>
        <v>0</v>
      </c>
      <c r="IO92" s="59">
        <f>+IFERROR(IF(ISTEXT(IO$5)=FALSE,(INDEX(BCR!$1:$1048576,MATCH('Estadísticas BCR'!IO$5,BCR!$A:$A,0),MATCH('Estadísticas BCR'!$B92,BCR!$1:$1,0))),AVERAGE(IC92:IN92)),"")</f>
        <v>0</v>
      </c>
      <c r="IP92" s="60">
        <f>+IFERROR(IF(ISTEXT(IP$5)=FALSE,(INDEX(BCR!$1:$1048576,MATCH('Estadísticas BCR'!IP$5,BCR!$A:$A,0),MATCH('Estadísticas BCR'!$B92,BCR!$1:$1,0))),AVERAGE(ID92:IO92)),"")</f>
        <v>0</v>
      </c>
      <c r="IQ92" s="59">
        <f>+IFERROR(IF(ISTEXT(IQ$5)=FALSE,(INDEX(BCR!$1:$1048576,MATCH('Estadísticas BCR'!IQ$5,BCR!$A:$A,0),MATCH('Estadísticas BCR'!$B92,BCR!$1:$1,0))),AVERAGE(IE92:IP92)),"")</f>
        <v>0</v>
      </c>
      <c r="IR92" s="59">
        <f>+IFERROR(IF(ISTEXT(IR$5)=FALSE,(INDEX(BCR!$1:$1048576,MATCH('Estadísticas BCR'!IR$5,BCR!$A:$A,0),MATCH('Estadísticas BCR'!$B92,BCR!$1:$1,0))),AVERAGE(IF92:IQ92)),"")</f>
        <v>0</v>
      </c>
      <c r="IS92" s="59">
        <f>+IFERROR(IF(ISTEXT(IS$5)=FALSE,(INDEX(BCR!$1:$1048576,MATCH('Estadísticas BCR'!IS$5,BCR!$A:$A,0),MATCH('Estadísticas BCR'!$B92,BCR!$1:$1,0))),AVERAGE(IG92:IR92)),"")</f>
        <v>0</v>
      </c>
      <c r="IT92" s="59">
        <f>+IFERROR(IF(ISTEXT(IT$5)=FALSE,(INDEX(BCR!$1:$1048576,MATCH('Estadísticas BCR'!IT$5,BCR!$A:$A,0),MATCH('Estadísticas BCR'!$B92,BCR!$1:$1,0))),AVERAGE(IH92:IS92)),"")</f>
        <v>0</v>
      </c>
      <c r="IU92" s="59">
        <f>+IFERROR(IF(ISTEXT(IU$5)=FALSE,(INDEX(BCR!$1:$1048576,MATCH('Estadísticas BCR'!IU$5,BCR!$A:$A,0),MATCH('Estadísticas BCR'!$B92,BCR!$1:$1,0))),AVERAGE(II92:IT92)),"")</f>
        <v>0</v>
      </c>
      <c r="IV92" s="59">
        <f>+IFERROR(IF(ISTEXT(IV$5)=FALSE,(INDEX(BCR!$1:$1048576,MATCH('Estadísticas BCR'!IV$5,BCR!$A:$A,0),MATCH('Estadísticas BCR'!$B92,BCR!$1:$1,0))),AVERAGE(IJ92:IU92)),"")</f>
        <v>0</v>
      </c>
      <c r="IW92" s="59">
        <f>+IFERROR(IF(ISTEXT(IW$5)=FALSE,(INDEX(BCR!$1:$1048576,MATCH('Estadísticas BCR'!IW$5,BCR!$A:$A,0),MATCH('Estadísticas BCR'!$B92,BCR!$1:$1,0))),AVERAGE(IK92:IV92)),"")</f>
        <v>0</v>
      </c>
      <c r="IX92" s="59">
        <f>+IFERROR(IF(ISTEXT(IX$5)=FALSE,(INDEX(BCR!$1:$1048576,MATCH('Estadísticas BCR'!IX$5,BCR!$A:$A,0),MATCH('Estadísticas BCR'!$B92,BCR!$1:$1,0))),AVERAGE(IL92:IW92)),"")</f>
        <v>0</v>
      </c>
      <c r="IY92" s="59">
        <f>+IFERROR(IF(ISTEXT(IY$5)=FALSE,(INDEX(BCR!$1:$1048576,MATCH('Estadísticas BCR'!IY$5,BCR!$A:$A,0),MATCH('Estadísticas BCR'!$B92,BCR!$1:$1,0))),AVERAGE(IM92:IX92)),"")</f>
        <v>0</v>
      </c>
      <c r="IZ92" s="59">
        <f>+IFERROR(IF(ISTEXT(IZ$5)=FALSE,(INDEX(BCR!$1:$1048576,MATCH('Estadísticas BCR'!IZ$5,BCR!$A:$A,0),MATCH('Estadísticas BCR'!$B92,BCR!$1:$1,0))),AVERAGE(IN92:IY92)),"")</f>
        <v>0</v>
      </c>
      <c r="JA92" s="59">
        <f>+IFERROR(IF(ISTEXT(JA$5)=FALSE,(INDEX(BCR!$1:$1048576,MATCH('Estadísticas BCR'!JA$5,BCR!$A:$A,0),MATCH('Estadísticas BCR'!$B92,BCR!$1:$1,0))),AVERAGE(IO92:IZ92)),"")</f>
        <v>0</v>
      </c>
      <c r="JB92" s="59">
        <f>+IFERROR(IF(ISTEXT(JB$5)=FALSE,(INDEX(BCR!$1:$1048576,MATCH('Estadísticas BCR'!JB$5,BCR!$A:$A,0),MATCH('Estadísticas BCR'!$B92,BCR!$1:$1,0))),AVERAGE(IP92:JA92)),"")</f>
        <v>0</v>
      </c>
      <c r="JC92" s="60">
        <f>+IFERROR(IF(ISTEXT(JC$5)=FALSE,(INDEX(BCR!$1:$1048576,MATCH('Estadísticas BCR'!JC$5,BCR!$A:$A,0),MATCH('Estadísticas BCR'!$B92,BCR!$1:$1,0))),AVERAGE(IQ92:JB92)),"")</f>
        <v>0</v>
      </c>
      <c r="JD92" s="59">
        <f>+IFERROR(IF(ISTEXT(JD$5)=FALSE,(INDEX(BCR!$1:$1048576,MATCH('Estadísticas BCR'!JD$5,BCR!$A:$A,0),MATCH('Estadísticas BCR'!$B92,BCR!$1:$1,0))),AVERAGE(IR92:JC92)),"")</f>
        <v>0</v>
      </c>
      <c r="JE92" s="59">
        <f>+IFERROR(IF(ISTEXT(JE$5)=FALSE,(INDEX(BCR!$1:$1048576,MATCH('Estadísticas BCR'!JE$5,BCR!$A:$A,0),MATCH('Estadísticas BCR'!$B92,BCR!$1:$1,0))),AVERAGE(IS92:JD92)),"")</f>
        <v>0</v>
      </c>
      <c r="JF92" s="59">
        <f>+IFERROR(IF(ISTEXT(JF$5)=FALSE,(INDEX(BCR!$1:$1048576,MATCH('Estadísticas BCR'!JF$5,BCR!$A:$A,0),MATCH('Estadísticas BCR'!$B92,BCR!$1:$1,0))),AVERAGE(IT92:JE92)),"")</f>
        <v>0</v>
      </c>
      <c r="JG92" s="59">
        <f>+IFERROR(IF(ISTEXT(JG$5)=FALSE,(INDEX(BCR!$1:$1048576,MATCH('Estadísticas BCR'!JG$5,BCR!$A:$A,0),MATCH('Estadísticas BCR'!$B92,BCR!$1:$1,0))),AVERAGE(IU92:JF92)),"")</f>
        <v>0</v>
      </c>
      <c r="JH92" s="59">
        <f>+IFERROR(IF(ISTEXT(JH$5)=FALSE,(INDEX(BCR!$1:$1048576,MATCH('Estadísticas BCR'!JH$5,BCR!$A:$A,0),MATCH('Estadísticas BCR'!$B92,BCR!$1:$1,0))),AVERAGE(IV92:JG92)),"")</f>
        <v>0</v>
      </c>
      <c r="JI92" s="59">
        <f>+IFERROR(IF(ISTEXT(JI$5)=FALSE,(INDEX(BCR!$1:$1048576,MATCH('Estadísticas BCR'!JI$5,BCR!$A:$A,0),MATCH('Estadísticas BCR'!$B92,BCR!$1:$1,0))),AVERAGE(IW92:JH92)),"")</f>
        <v>0</v>
      </c>
      <c r="JJ92" s="59">
        <f>+IFERROR(IF(ISTEXT(JJ$5)=FALSE,(INDEX(BCR!$1:$1048576,MATCH('Estadísticas BCR'!JJ$5,BCR!$A:$A,0),MATCH('Estadísticas BCR'!$B92,BCR!$1:$1,0))),AVERAGE(IX92:JI92)),"")</f>
        <v>0</v>
      </c>
      <c r="JK92" s="59">
        <f>+IFERROR(IF(ISTEXT(JK$5)=FALSE,(INDEX(BCR!$1:$1048576,MATCH('Estadísticas BCR'!JK$5,BCR!$A:$A,0),MATCH('Estadísticas BCR'!$B92,BCR!$1:$1,0))),AVERAGE(IY92:JJ92)),"")</f>
        <v>0</v>
      </c>
      <c r="JL92" s="59">
        <f>+IFERROR(IF(ISTEXT(JL$5)=FALSE,(INDEX(BCR!$1:$1048576,MATCH('Estadísticas BCR'!JL$5,BCR!$A:$A,0),MATCH('Estadísticas BCR'!$B92,BCR!$1:$1,0))),AVERAGE(IZ92:JK92)),"")</f>
        <v>0</v>
      </c>
      <c r="JM92" s="59">
        <f>+IFERROR(IF(ISTEXT(JM$5)=FALSE,(INDEX(BCR!$1:$1048576,MATCH('Estadísticas BCR'!JM$5,BCR!$A:$A,0),MATCH('Estadísticas BCR'!$B92,BCR!$1:$1,0))),AVERAGE(JA92:JL92)),"")</f>
        <v>45.454545454545503</v>
      </c>
      <c r="JN92" s="59">
        <f>+IFERROR(IF(ISTEXT(JN$5)=FALSE,(INDEX(BCR!$1:$1048576,MATCH('Estadísticas BCR'!JN$5,BCR!$A:$A,0),MATCH('Estadísticas BCR'!$B92,BCR!$1:$1,0))),AVERAGE(JB92:JM92)),"")</f>
        <v>51.973684210526301</v>
      </c>
      <c r="JO92" s="59">
        <f>+IFERROR(IF(ISTEXT(JO$5)=FALSE,(INDEX(BCR!$1:$1048576,MATCH('Estadísticas BCR'!JO$5,BCR!$A:$A,0),MATCH('Estadísticas BCR'!$B92,BCR!$1:$1,0))),AVERAGE(JC92:JN92)),"")</f>
        <v>50</v>
      </c>
      <c r="JP92" s="60">
        <f>+IFERROR(IF(ISTEXT(JP$5)=FALSE,(INDEX(BCR!$1:$1048576,MATCH('Estadísticas BCR'!JP$5,BCR!$A:$A,0),MATCH('Estadísticas BCR'!$B92,BCR!$1:$1,0))),AVERAGE(JD92:JO92)),"")</f>
        <v>12.28568580542265</v>
      </c>
      <c r="JQ92" s="59">
        <f>+IFERROR(IF(ISTEXT(JQ$5)=FALSE,(INDEX(BCR!$1:$1048576,MATCH('Estadísticas BCR'!JQ$5,BCR!$A:$A,0),MATCH('Estadísticas BCR'!$B92,BCR!$1:$1,0))),AVERAGE(JE92:JP92)),"")</f>
        <v>40.769230769230802</v>
      </c>
      <c r="JR92" s="59">
        <f>+IFERROR(IF(ISTEXT(JR$5)=FALSE,(INDEX(BCR!$1:$1048576,MATCH('Estadísticas BCR'!JR$5,BCR!$A:$A,0),MATCH('Estadísticas BCR'!$B92,BCR!$1:$1,0))),AVERAGE(JF92:JQ92)),"")</f>
        <v>32.653061224489797</v>
      </c>
      <c r="JS92" s="59">
        <f>+IFERROR(IF(ISTEXT(JS$5)=FALSE,(INDEX(BCR!$1:$1048576,MATCH('Estadísticas BCR'!JS$5,BCR!$A:$A,0),MATCH('Estadísticas BCR'!$B92,BCR!$1:$1,0))),AVERAGE(JG92:JR92)),"")</f>
        <v>35.526315789473699</v>
      </c>
      <c r="JT92" s="59">
        <f>+IFERROR(IF(ISTEXT(JT$5)=FALSE,(INDEX(BCR!$1:$1048576,MATCH('Estadísticas BCR'!JT$5,BCR!$A:$A,0),MATCH('Estadísticas BCR'!$B92,BCR!$1:$1,0))),AVERAGE(JH92:JS92)),"")</f>
        <v>35.256410256410298</v>
      </c>
      <c r="JU92" s="59">
        <f>+IFERROR(IF(ISTEXT(JU$5)=FALSE,(INDEX(BCR!$1:$1048576,MATCH('Estadísticas BCR'!JU$5,BCR!$A:$A,0),MATCH('Estadísticas BCR'!$B92,BCR!$1:$1,0))),AVERAGE(JI92:JT92)),"")</f>
        <v>45.3333333333333</v>
      </c>
      <c r="JV92" s="59">
        <f>+IFERROR(IF(ISTEXT(JV$5)=FALSE,(INDEX(BCR!$1:$1048576,MATCH('Estadísticas BCR'!JV$5,BCR!$A:$A,0),MATCH('Estadísticas BCR'!$B92,BCR!$1:$1,0))),AVERAGE(JJ92:JU92)),"")</f>
        <v>43.150684931506902</v>
      </c>
      <c r="JW92" s="59">
        <f>+IFERROR(IF(ISTEXT(JW$5)=FALSE,(INDEX(BCR!$1:$1048576,MATCH('Estadísticas BCR'!JW$5,BCR!$A:$A,0),MATCH('Estadísticas BCR'!$B92,BCR!$1:$1,0))),AVERAGE(JK92:JV92)),"")</f>
        <v>45.890410958904098</v>
      </c>
      <c r="JX92" s="59">
        <f>+IFERROR(IF(ISTEXT(JX$5)=FALSE,(INDEX(BCR!$1:$1048576,MATCH('Estadísticas BCR'!JX$5,BCR!$A:$A,0),MATCH('Estadísticas BCR'!$B92,BCR!$1:$1,0))),AVERAGE(JL92:JW92)),"")</f>
        <v>35.915492957746501</v>
      </c>
      <c r="JY92" s="59">
        <f>+IFERROR(IF(ISTEXT(JY$5)=FALSE,(INDEX(BCR!$1:$1048576,MATCH('Estadísticas BCR'!JY$5,BCR!$A:$A,0),MATCH('Estadísticas BCR'!$B92,BCR!$1:$1,0))),AVERAGE(JM92:JX92)),"")</f>
        <v>41.780821917808197</v>
      </c>
      <c r="JZ92" s="59">
        <f>+IFERROR(IF(ISTEXT(JZ$5)=FALSE,(INDEX(BCR!$1:$1048576,MATCH('Estadísticas BCR'!JZ$5,BCR!$A:$A,0),MATCH('Estadísticas BCR'!$B92,BCR!$1:$1,0))),AVERAGE(JN92:JY92)),"")</f>
        <v>46.825396825396801</v>
      </c>
      <c r="KA92" s="59">
        <f>+IFERROR(IF(ISTEXT(KA$5)=FALSE,(INDEX(BCR!$1:$1048576,MATCH('Estadísticas BCR'!KA$5,BCR!$A:$A,0),MATCH('Estadísticas BCR'!$B92,BCR!$1:$1,0))),AVERAGE(JO92:JZ92)),"")</f>
        <v>52.054794520547901</v>
      </c>
      <c r="KB92" s="59">
        <f>+IFERROR(IF(ISTEXT(KB$5)=FALSE,(INDEX(BCR!$1:$1048576,MATCH('Estadísticas BCR'!KB$5,BCR!$A:$A,0),MATCH('Estadísticas BCR'!$B92,BCR!$1:$1,0))),AVERAGE(JP92:KA92)),"")</f>
        <v>42</v>
      </c>
      <c r="KC92" s="60">
        <f>+IFERROR(IF(ISTEXT(KC$5)=FALSE,(INDEX(BCR!$1:$1048576,MATCH('Estadísticas BCR'!KC$5,BCR!$A:$A,0),MATCH('Estadísticas BCR'!$B92,BCR!$1:$1,0))),AVERAGE(JQ92:KB92)),"")</f>
        <v>41.429662790404024</v>
      </c>
      <c r="KD92" s="59">
        <f>+IFERROR(IF(ISTEXT(KD$5)=FALSE,(INDEX(BCR!$1:$1048576,MATCH('Estadísticas BCR'!KD$5,BCR!$A:$A,0),MATCH('Estadísticas BCR'!$B92,BCR!$1:$1,0))),AVERAGE(JR92:KC92)),"")</f>
        <v>41.463414634146297</v>
      </c>
      <c r="KE92" s="59">
        <f>+IFERROR(IF(ISTEXT(KE$5)=FALSE,(INDEX(BCR!$1:$1048576,MATCH('Estadísticas BCR'!KE$5,BCR!$A:$A,0),MATCH('Estadísticas BCR'!$B92,BCR!$1:$1,0))),AVERAGE(JS92:KD92)),"")</f>
        <v>49.438202247191001</v>
      </c>
      <c r="KF92" s="59">
        <f>+IFERROR(IF(ISTEXT(KF$5)=FALSE,(INDEX(BCR!$1:$1048576,MATCH('Estadísticas BCR'!KF$5,BCR!$A:$A,0),MATCH('Estadísticas BCR'!$B92,BCR!$1:$1,0))),AVERAGE(JT92:KE92)),"")</f>
        <v>56.122448979591802</v>
      </c>
      <c r="KG92" s="59">
        <f>+IFERROR(IF(ISTEXT(KG$5)=FALSE,(INDEX(BCR!$1:$1048576,MATCH('Estadísticas BCR'!KG$5,BCR!$A:$A,0),MATCH('Estadísticas BCR'!$B92,BCR!$1:$1,0))),AVERAGE(JU92:KF92)),"")</f>
        <v>46.590909090909101</v>
      </c>
      <c r="KH92" s="59">
        <f>+IFERROR(IF(ISTEXT(KH$5)=FALSE,(INDEX(BCR!$1:$1048576,MATCH('Estadísticas BCR'!KH$5,BCR!$A:$A,0),MATCH('Estadísticas BCR'!$B92,BCR!$1:$1,0))),AVERAGE(JV92:KG92)),"")</f>
        <v>48.876404494382001</v>
      </c>
      <c r="KI92" s="59">
        <f>+IFERROR(IF(ISTEXT(KI$5)=FALSE,(INDEX(BCR!$1:$1048576,MATCH('Estadísticas BCR'!KI$5,BCR!$A:$A,0),MATCH('Estadísticas BCR'!$B92,BCR!$1:$1,0))),AVERAGE(JW92:KH92)),"")</f>
        <v>54.651162790697697</v>
      </c>
      <c r="KJ92" s="59">
        <f>+IFERROR(IF(ISTEXT(KJ$5)=FALSE,(INDEX(BCR!$1:$1048576,MATCH('Estadísticas BCR'!KJ$5,BCR!$A:$A,0),MATCH('Estadísticas BCR'!$B92,BCR!$1:$1,0))),AVERAGE(JX92:KI92)),"")</f>
        <v>48.809523809523803</v>
      </c>
      <c r="KK92" s="59">
        <f>+IFERROR(IF(ISTEXT(KK$5)=FALSE,(INDEX(BCR!$1:$1048576,MATCH('Estadísticas BCR'!KK$5,BCR!$A:$A,0),MATCH('Estadísticas BCR'!$B92,BCR!$1:$1,0))),AVERAGE(JY92:KJ92)),"")</f>
        <v>48.9583333333333</v>
      </c>
      <c r="KL92" s="59">
        <f>+IFERROR(IF(ISTEXT(KL$5)=FALSE,(INDEX(BCR!$1:$1048576,MATCH('Estadísticas BCR'!KL$5,BCR!$A:$A,0),MATCH('Estadísticas BCR'!$B92,BCR!$1:$1,0))),AVERAGE(JZ92:KK92)),"")</f>
        <v>50</v>
      </c>
      <c r="KM92" s="59">
        <f>+IFERROR(IF(ISTEXT(KM$5)=FALSE,(INDEX(BCR!$1:$1048576,MATCH('Estadísticas BCR'!KM$5,BCR!$A:$A,0),MATCH('Estadísticas BCR'!$B92,BCR!$1:$1,0))),AVERAGE(KA92:KL92)),"")</f>
        <v>42.8</v>
      </c>
      <c r="KN92" s="59">
        <f>+IFERROR(IF(ISTEXT(KN$5)=FALSE,(INDEX(BCR!$1:$1048576,MATCH('Estadísticas BCR'!KN$5,BCR!$A:$A,0),MATCH('Estadísticas BCR'!$B92,BCR!$1:$1,0))),AVERAGE(KB92:KM92)),"")</f>
        <v>45.876288659793801</v>
      </c>
      <c r="KO92" s="59">
        <f>+IFERROR(IF(ISTEXT(KO$5)=FALSE,(INDEX(BCR!$1:$1048576,MATCH('Estadísticas BCR'!KO$5,BCR!$A:$A,0),MATCH('Estadísticas BCR'!$B92,BCR!$1:$1,0))),AVERAGE(KC92:KN92)),"")</f>
        <v>33.529411764705898</v>
      </c>
      <c r="KP92" s="60">
        <f>+IFERROR(IF(ISTEXT(KP$5)=FALSE,(INDEX(BCR!$1:$1048576,MATCH('Estadísticas BCR'!KP$5,BCR!$A:$A,0),MATCH('Estadísticas BCR'!$B92,BCR!$1:$1,0))),AVERAGE(KD92:KO92)),"")</f>
        <v>47.259674983689557</v>
      </c>
      <c r="KQ92" s="59">
        <f>+IFERROR(IF(ISTEXT(KQ$5)=FALSE,(INDEX(BCR!$1:$1048576,MATCH('Estadísticas BCR'!KQ$5,BCR!$A:$A,0),MATCH('Estadísticas BCR'!$B92,BCR!$1:$1,0))),AVERAGE(KE92:KP92)),"")</f>
        <v>20.8333333333333</v>
      </c>
      <c r="KR92" s="59">
        <f>+IFERROR(IF(ISTEXT(KR$5)=FALSE,(INDEX(BCR!$1:$1048576,MATCH('Estadísticas BCR'!KR$5,BCR!$A:$A,0),MATCH('Estadísticas BCR'!$B92,BCR!$1:$1,0))),AVERAGE(KF92:KQ92)),"")</f>
        <v>37.837837837837803</v>
      </c>
      <c r="KS92" s="59">
        <f>+IFERROR(IF(ISTEXT(KS$5)=FALSE,(INDEX(BCR!$1:$1048576,MATCH('Estadísticas BCR'!KS$5,BCR!$A:$A,0),MATCH('Estadísticas BCR'!$B92,BCR!$1:$1,0))),AVERAGE(KG92:KR92)),"")</f>
        <v>55.339805825242699</v>
      </c>
      <c r="KT92" s="59">
        <f>+IFERROR(IF(ISTEXT(KT$5)=FALSE,(INDEX(BCR!$1:$1048576,MATCH('Estadísticas BCR'!KT$5,BCR!$A:$A,0),MATCH('Estadísticas BCR'!$B92,BCR!$1:$1,0))),AVERAGE(KH92:KS92)),"")</f>
        <v>44.252873563218401</v>
      </c>
      <c r="KU92" s="59">
        <f>+IFERROR(IF(ISTEXT(KU$5)=FALSE,(INDEX(BCR!$1:$1048576,MATCH('Estadísticas BCR'!KU$5,BCR!$A:$A,0),MATCH('Estadísticas BCR'!$B92,BCR!$1:$1,0))),AVERAGE(KI92:KT92)),"")</f>
        <v>51.818181818181799</v>
      </c>
      <c r="KV92" s="59">
        <f>+IFERROR(IF(ISTEXT(KV$5)=FALSE,(INDEX(BCR!$1:$1048576,MATCH('Estadísticas BCR'!KV$5,BCR!$A:$A,0),MATCH('Estadísticas BCR'!$B92,BCR!$1:$1,0))),AVERAGE(KJ92:KU92)),"")</f>
        <v>51.339285714285701</v>
      </c>
      <c r="KW92" s="59">
        <f>+IFERROR(IF(ISTEXT(KW$5)=FALSE,(INDEX(BCR!$1:$1048576,MATCH('Estadísticas BCR'!KW$5,BCR!$A:$A,0),MATCH('Estadísticas BCR'!$B92,BCR!$1:$1,0))),AVERAGE(KK92:KV92)),"")</f>
        <v>42.990654205607498</v>
      </c>
      <c r="KX92" s="59">
        <f>+IFERROR(IF(ISTEXT(KX$5)=FALSE,(INDEX(BCR!$1:$1048576,MATCH('Estadísticas BCR'!KX$5,BCR!$A:$A,0),MATCH('Estadísticas BCR'!$B92,BCR!$1:$1,0))),AVERAGE(KL92:KW92)),"")</f>
        <v>51.304347826087003</v>
      </c>
      <c r="KY92" s="59">
        <f>+IFERROR(IF(ISTEXT(KY$5)=FALSE,(INDEX(BCR!$1:$1048576,MATCH('Estadísticas BCR'!KY$5,BCR!$A:$A,0),MATCH('Estadísticas BCR'!$B92,BCR!$1:$1,0))),AVERAGE(KM92:KX92)),"")</f>
        <v>49.047619047619101</v>
      </c>
      <c r="KZ92" s="59">
        <f>+IFERROR(IF(ISTEXT(KZ$5)=FALSE,(INDEX(BCR!$1:$1048576,MATCH('Estadísticas BCR'!KZ$5,BCR!$A:$A,0),MATCH('Estadísticas BCR'!$B92,BCR!$1:$1,0))),AVERAGE(KN92:KY92)),"")</f>
        <v>48.1132075471698</v>
      </c>
      <c r="LA92" s="59">
        <f>+IFERROR(IF(ISTEXT(LA$5)=FALSE,(INDEX(BCR!$1:$1048576,MATCH('Estadísticas BCR'!LA$5,BCR!$A:$A,0),MATCH('Estadísticas BCR'!$B92,BCR!$1:$1,0))),AVERAGE(KO92:KZ92)),"")</f>
        <v>50</v>
      </c>
      <c r="LB92" s="59">
        <f>+IFERROR(IF(ISTEXT(LB$5)=FALSE,(INDEX(BCR!$1:$1048576,MATCH('Estadísticas BCR'!LB$5,BCR!$A:$A,0),MATCH('Estadísticas BCR'!$B92,BCR!$1:$1,0))),AVERAGE(KP92:LA92)),"")</f>
        <v>50</v>
      </c>
      <c r="LC92" s="60">
        <f>+IFERROR(IF(ISTEXT(LC$5)=FALSE,(INDEX(BCR!$1:$1048576,MATCH('Estadísticas BCR'!LC$5,BCR!$A:$A,0),MATCH('Estadísticas BCR'!$B92,BCR!$1:$1,0))),AVERAGE(KQ92:LB92)),"")</f>
        <v>46.073095559881928</v>
      </c>
      <c r="LD92" s="59">
        <f>+IFERROR(IF(ISTEXT(LD$5)=FALSE,(INDEX(BCR!$1:$1048576,MATCH('Estadísticas BCR'!LD$5,BCR!$A:$A,0),MATCH('Estadísticas BCR'!$B92,BCR!$1:$1,0))),AVERAGE(KR92:LC92)),"")</f>
        <v>42.7083333333333</v>
      </c>
      <c r="LE92" s="59">
        <f>+IFERROR(IF(ISTEXT(LE$5)=FALSE,(INDEX(BCR!$1:$1048576,MATCH('Estadísticas BCR'!LE$5,BCR!$A:$A,0),MATCH('Estadísticas BCR'!$B92,BCR!$1:$1,0))),AVERAGE(KS92:LD92)),"")</f>
        <v>52.5</v>
      </c>
      <c r="LF92" s="59">
        <f>+IFERROR(IF(ISTEXT(LF$5)=FALSE,(INDEX(BCR!$1:$1048576,MATCH('Estadísticas BCR'!LF$5,BCR!$A:$A,0),MATCH('Estadísticas BCR'!$B92,BCR!$1:$1,0))),AVERAGE(KT92:LE92)),"")</f>
        <v>46.470588235294102</v>
      </c>
      <c r="LG92" s="59">
        <f>+IFERROR(IF(ISTEXT(LG$5)=FALSE,(INDEX(BCR!$1:$1048576,MATCH('Estadísticas BCR'!LG$5,BCR!$A:$A,0),MATCH('Estadísticas BCR'!$B92,BCR!$1:$1,0))),AVERAGE(KU92:LF92)),"")</f>
        <v>51.724137931034498</v>
      </c>
      <c r="LH92" s="59">
        <f>+IFERROR(IF(ISTEXT(LH$5)=FALSE,(INDEX(BCR!$1:$1048576,MATCH('Estadísticas BCR'!LH$5,BCR!$A:$A,0),MATCH('Estadísticas BCR'!$B92,BCR!$1:$1,0))),AVERAGE(KV92:LG92)),"")</f>
        <v>59.3406593406593</v>
      </c>
      <c r="LI92" s="59">
        <f>+IFERROR(IF(ISTEXT(LI$5)=FALSE,(INDEX(BCR!$1:$1048576,MATCH('Estadísticas BCR'!LI$5,BCR!$A:$A,0),MATCH('Estadísticas BCR'!$B92,BCR!$1:$1,0))),AVERAGE(KW92:LH92)),"")</f>
        <v>62.359550561797697</v>
      </c>
      <c r="LJ92" s="59">
        <f>+IFERROR(IF(ISTEXT(LJ$5)=FALSE,(INDEX(BCR!$1:$1048576,MATCH('Estadísticas BCR'!LJ$5,BCR!$A:$A,0),MATCH('Estadísticas BCR'!$B92,BCR!$1:$1,0))),AVERAGE(KX92:LI92)),"")</f>
        <v>60.891089108910897</v>
      </c>
      <c r="LK92" s="59">
        <f>+IFERROR(IF(ISTEXT(LK$5)=FALSE,(INDEX(BCR!$1:$1048576,MATCH('Estadísticas BCR'!LK$5,BCR!$A:$A,0),MATCH('Estadísticas BCR'!$B92,BCR!$1:$1,0))),AVERAGE(KY92:LJ92)),"")</f>
        <v>54.3010752688172</v>
      </c>
      <c r="LL92" s="59">
        <f>+IFERROR(IF(ISTEXT(LL$5)=FALSE,(INDEX(BCR!$1:$1048576,MATCH('Estadísticas BCR'!LL$5,BCR!$A:$A,0),MATCH('Estadísticas BCR'!$B92,BCR!$1:$1,0))),AVERAGE(KZ92:LK92)),"")</f>
        <v>50</v>
      </c>
      <c r="LM92" s="59">
        <f>+IFERROR(IF(ISTEXT(LM$5)=FALSE,(INDEX(BCR!$1:$1048576,MATCH('Estadísticas BCR'!LM$5,BCR!$A:$A,0),MATCH('Estadísticas BCR'!$B92,BCR!$1:$1,0))),AVERAGE(LA92:LL92)),"")</f>
        <v>48.8888888888889</v>
      </c>
      <c r="LN92" s="59">
        <f>+IFERROR(IF(ISTEXT(LN$5)=FALSE,(INDEX(BCR!$1:$1048576,MATCH('Estadísticas BCR'!LN$5,BCR!$A:$A,0),MATCH('Estadísticas BCR'!$B92,BCR!$1:$1,0))),AVERAGE(LB92:LM92)),"")</f>
        <v>51.052631578947398</v>
      </c>
      <c r="LO92" s="59">
        <f>+IFERROR(IF(ISTEXT(LO$5)=FALSE,(INDEX(BCR!$1:$1048576,MATCH('Estadísticas BCR'!LO$5,BCR!$A:$A,0),MATCH('Estadísticas BCR'!$B92,BCR!$1:$1,0))),AVERAGE(LC92:LN92)),"")</f>
        <v>51.063829787233999</v>
      </c>
      <c r="LP92" s="60">
        <f>+IFERROR(IF(ISTEXT(LP$5)=FALSE,(INDEX(BCR!$1:$1048576,MATCH('Estadísticas BCR'!LP$5,BCR!$A:$A,0),MATCH('Estadísticas BCR'!$B92,BCR!$1:$1,0))),AVERAGE(LD92:LO92)),"")</f>
        <v>52.608398669576438</v>
      </c>
      <c r="LQ92" s="59">
        <f>+IFERROR(IF(ISTEXT(LQ$5)=FALSE,(INDEX(BCR!$1:$1048576,MATCH('Estadísticas BCR'!LQ$5,BCR!$A:$A,0),MATCH('Estadísticas BCR'!$B92,BCR!$1:$1,0))),AVERAGE(LE92:LP92)),"")</f>
        <v>48.780487804878</v>
      </c>
      <c r="LR92" s="59">
        <f>+IFERROR(IF(ISTEXT(LR$5)=FALSE,(INDEX(BCR!$1:$1048576,MATCH('Estadísticas BCR'!LR$5,BCR!$A:$A,0),MATCH('Estadísticas BCR'!$B92,BCR!$1:$1,0))),AVERAGE(LF92:LQ92)),"")</f>
        <v>54.605263157894697</v>
      </c>
      <c r="LS92" s="59">
        <f>+IFERROR(IF(ISTEXT(LS$5)=FALSE,(INDEX(BCR!$1:$1048576,MATCH('Estadísticas BCR'!LS$5,BCR!$A:$A,0),MATCH('Estadísticas BCR'!$B92,BCR!$1:$1,0))),AVERAGE(LG92:LR92)),"")</f>
        <v>56.179775280898902</v>
      </c>
      <c r="LT92" s="59">
        <f>+IFERROR(IF(ISTEXT(LT$5)=FALSE,(INDEX(BCR!$1:$1048576,MATCH('Estadísticas BCR'!LT$5,BCR!$A:$A,0),MATCH('Estadísticas BCR'!$B92,BCR!$1:$1,0))),AVERAGE(LH92:LS92)),"")</f>
        <v>56.875</v>
      </c>
      <c r="LU92" s="59">
        <f>+IFERROR(IF(ISTEXT(LU$5)=FALSE,(INDEX(BCR!$1:$1048576,MATCH('Estadísticas BCR'!LU$5,BCR!$A:$A,0),MATCH('Estadísticas BCR'!$B92,BCR!$1:$1,0))),AVERAGE(LI92:LT92)),"")</f>
        <v>58.928571428571402</v>
      </c>
      <c r="LV92" s="59">
        <f>+IFERROR(IF(ISTEXT(LV$5)=FALSE,(INDEX(BCR!$1:$1048576,MATCH('Estadísticas BCR'!LV$5,BCR!$A:$A,0),MATCH('Estadísticas BCR'!$B92,BCR!$1:$1,0))),AVERAGE(LJ92:LU92)),"")</f>
        <v>54.545454545454497</v>
      </c>
      <c r="LW92" s="59">
        <f>+IFERROR(IF(ISTEXT(LW$5)=FALSE,(INDEX(BCR!$1:$1048576,MATCH('Estadísticas BCR'!LW$5,BCR!$A:$A,0),MATCH('Estadísticas BCR'!$B92,BCR!$1:$1,0))),AVERAGE(LK92:LV92)),"")</f>
        <v>59.090909090909101</v>
      </c>
      <c r="LX92" s="59">
        <f>+IFERROR(IF(ISTEXT(LX$5)=FALSE,(INDEX(BCR!$1:$1048576,MATCH('Estadísticas BCR'!LX$5,BCR!$A:$A,0),MATCH('Estadísticas BCR'!$B92,BCR!$1:$1,0))),AVERAGE(LL92:LW92)),"")</f>
        <v>57.471264367816097</v>
      </c>
      <c r="LY92" s="59">
        <f>+IFERROR(IF(ISTEXT(LY$5)=FALSE,(INDEX(BCR!$1:$1048576,MATCH('Estadísticas BCR'!LY$5,BCR!$A:$A,0),MATCH('Estadísticas BCR'!$B92,BCR!$1:$1,0))),AVERAGE(LM92:LX92)),"")</f>
        <v>50</v>
      </c>
      <c r="LZ92" s="59">
        <f>+IFERROR(IF(ISTEXT(LZ$5)=FALSE,(INDEX(BCR!$1:$1048576,MATCH('Estadísticas BCR'!LZ$5,BCR!$A:$A,0),MATCH('Estadísticas BCR'!$B92,BCR!$1:$1,0))),AVERAGE(LN92:LY92)),"")</f>
        <v>57.4324324324324</v>
      </c>
      <c r="MA92" s="59">
        <f>+IFERROR(IF(ISTEXT(MA$5)=FALSE,(INDEX(BCR!$1:$1048576,MATCH('Estadísticas BCR'!MA$5,BCR!$A:$A,0),MATCH('Estadísticas BCR'!$B92,BCR!$1:$1,0))),AVERAGE(LO92:LZ92)),"")</f>
        <v>58.461538461538503</v>
      </c>
      <c r="MB92" s="59">
        <f>+IFERROR(IF(ISTEXT(MB$5)=FALSE,(INDEX(BCR!$1:$1048576,MATCH('Estadísticas BCR'!MB$5,BCR!$A:$A,0),MATCH('Estadísticas BCR'!$B92,BCR!$1:$1,0))),AVERAGE(LP92:MA92)),"")</f>
        <v>60</v>
      </c>
      <c r="MC92" s="60">
        <f>+IFERROR(IF(ISTEXT(MC$5)=FALSE,(INDEX(BCR!$1:$1048576,MATCH('Estadísticas BCR'!MC$5,BCR!$A:$A,0),MATCH('Estadísticas BCR'!$B92,BCR!$1:$1,0))),AVERAGE(LQ92:MB92)),"")</f>
        <v>56.030891380866137</v>
      </c>
      <c r="MD92" s="59">
        <f>+IFERROR(IF(ISTEXT(MD$5)=FALSE,(INDEX(BCR!$1:$1048576,MATCH('Estadísticas BCR'!MD$5,BCR!$A:$A,0),MATCH('Estadísticas BCR'!$B92,BCR!$1:$1,0))),AVERAGE(LR92:MC92)),"")</f>
        <v>48</v>
      </c>
      <c r="ME92" s="59">
        <f>+IFERROR(IF(ISTEXT(ME$5)=FALSE,(INDEX(BCR!$1:$1048576,MATCH('Estadísticas BCR'!ME$5,BCR!$A:$A,0),MATCH('Estadísticas BCR'!$B92,BCR!$1:$1,0))),AVERAGE(LS92:MD92)),"")</f>
        <v>52.857142857142897</v>
      </c>
      <c r="MF92" s="59">
        <f>+IFERROR(IF(ISTEXT(MF$5)=FALSE,(INDEX(BCR!$1:$1048576,MATCH('Estadísticas BCR'!MF$5,BCR!$A:$A,0),MATCH('Estadísticas BCR'!$B92,BCR!$1:$1,0))),AVERAGE(LT92:ME92)),"")</f>
        <v>53.246753246753201</v>
      </c>
      <c r="MG92" s="59" t="str">
        <f>+IFERROR(IF(ISTEXT(MG$5)=FALSE,(INDEX(BCR!$1:$1048576,MATCH('Estadísticas BCR'!MG$5,BCR!$A:$A,0),MATCH('Estadísticas BCR'!$B92,BCR!$1:$1,0))),AVERAGE(LU92:MF92)),"")</f>
        <v/>
      </c>
      <c r="MH92" s="59" t="str">
        <f>+IFERROR(IF(ISTEXT(MH$5)=FALSE,(INDEX(BCR!$1:$1048576,MATCH('Estadísticas BCR'!MH$5,BCR!$A:$A,0),MATCH('Estadísticas BCR'!$B92,BCR!$1:$1,0))),AVERAGE(LV92:MG92)),"")</f>
        <v/>
      </c>
      <c r="MI92" s="59" t="str">
        <f>+IFERROR(IF(ISTEXT(MI$5)=FALSE,(INDEX(BCR!$1:$1048576,MATCH('Estadísticas BCR'!MI$5,BCR!$A:$A,0),MATCH('Estadísticas BCR'!$B92,BCR!$1:$1,0))),AVERAGE(LW92:MH92)),"")</f>
        <v/>
      </c>
      <c r="MJ92" s="59" t="str">
        <f>+IFERROR(IF(ISTEXT(MJ$5)=FALSE,(INDEX(BCR!$1:$1048576,MATCH('Estadísticas BCR'!MJ$5,BCR!$A:$A,0),MATCH('Estadísticas BCR'!$B92,BCR!$1:$1,0))),AVERAGE(LX92:MI92)),"")</f>
        <v/>
      </c>
      <c r="MK92" s="59" t="str">
        <f>+IFERROR(IF(ISTEXT(MK$5)=FALSE,(INDEX(BCR!$1:$1048576,MATCH('Estadísticas BCR'!MK$5,BCR!$A:$A,0),MATCH('Estadísticas BCR'!$B92,BCR!$1:$1,0))),AVERAGE(LY92:MJ92)),"")</f>
        <v/>
      </c>
      <c r="ML92" s="59" t="str">
        <f>+IFERROR(IF(ISTEXT(ML$5)=FALSE,(INDEX(BCR!$1:$1048576,MATCH('Estadísticas BCR'!ML$5,BCR!$A:$A,0),MATCH('Estadísticas BCR'!$B92,BCR!$1:$1,0))),AVERAGE(LZ92:MK92)),"")</f>
        <v/>
      </c>
      <c r="MM92" s="59" t="str">
        <f>+IFERROR(IF(ISTEXT(MM$5)=FALSE,(INDEX(BCR!$1:$1048576,MATCH('Estadísticas BCR'!MM$5,BCR!$A:$A,0),MATCH('Estadísticas BCR'!$B92,BCR!$1:$1,0))),AVERAGE(MA92:ML92)),"")</f>
        <v/>
      </c>
      <c r="MN92" s="59" t="str">
        <f>+IFERROR(IF(ISTEXT(MN$5)=FALSE,(INDEX(BCR!$1:$1048576,MATCH('Estadísticas BCR'!MN$5,BCR!$A:$A,0),MATCH('Estadísticas BCR'!$B92,BCR!$1:$1,0))),AVERAGE(MB92:MM92)),"")</f>
        <v/>
      </c>
      <c r="MO92" s="59" t="str">
        <f>+IFERROR(IF(ISTEXT(MO$5)=FALSE,(INDEX(BCR!$1:$1048576,MATCH('Estadísticas BCR'!MO$5,BCR!$A:$A,0),MATCH('Estadísticas BCR'!$B92,BCR!$1:$1,0))),AVERAGE(MC92:MN92)),"")</f>
        <v/>
      </c>
      <c r="MP92" s="60">
        <f>+IFERROR(IF(ISTEXT(MP$5)=FALSE,(INDEX(BCR!$1:$1048576,MATCH('Estadísticas BCR'!MP$5,BCR!$A:$A,0),MATCH('Estadísticas BCR'!$B92,BCR!$1:$1,0))),AVERAGE(MD92:MO92)),"")</f>
        <v>51.367965367965361</v>
      </c>
    </row>
    <row r="94" spans="1:354">
      <c r="P94" s="132"/>
      <c r="AC94" s="132"/>
      <c r="AP94" s="132"/>
      <c r="BC94" s="132"/>
      <c r="BP94" s="132"/>
      <c r="CC94" s="132"/>
      <c r="CP94" s="132"/>
      <c r="DC94" s="132"/>
      <c r="DP94" s="132"/>
      <c r="EC94" s="132"/>
      <c r="EP94" s="132"/>
      <c r="FC94" s="132"/>
      <c r="FP94" s="132"/>
      <c r="GC94" s="132"/>
      <c r="GP94" s="132"/>
      <c r="HC94" s="132"/>
      <c r="HP94" s="132"/>
      <c r="IC94" s="132"/>
      <c r="IP94" s="132"/>
      <c r="JC94" s="132"/>
      <c r="JP94" s="132"/>
    </row>
    <row r="95" spans="1:354">
      <c r="C95" s="103" t="s">
        <v>769</v>
      </c>
      <c r="D95" s="106"/>
      <c r="E95" s="106"/>
      <c r="F95" s="106"/>
      <c r="G95" s="106"/>
      <c r="H95" s="106"/>
      <c r="I95" s="106"/>
      <c r="J95" s="106"/>
      <c r="K95" s="106"/>
      <c r="L95" s="106"/>
      <c r="M95" s="106"/>
      <c r="N95" s="106"/>
      <c r="O95" s="106"/>
      <c r="P95" s="138"/>
      <c r="Q95" s="106"/>
      <c r="R95" s="106"/>
      <c r="S95" s="106"/>
      <c r="T95" s="106"/>
      <c r="U95" s="106"/>
      <c r="V95" s="106"/>
      <c r="W95" s="106"/>
      <c r="X95" s="106"/>
      <c r="Y95" s="106"/>
      <c r="Z95" s="106"/>
      <c r="AA95" s="106"/>
      <c r="AB95" s="106"/>
      <c r="AC95" s="138"/>
      <c r="AD95" s="106"/>
      <c r="AE95" s="106"/>
      <c r="AF95" s="106"/>
      <c r="AG95" s="106"/>
      <c r="AH95" s="106"/>
      <c r="AI95" s="106"/>
      <c r="AJ95" s="106"/>
      <c r="AK95" s="106"/>
      <c r="AL95" s="106"/>
      <c r="AM95" s="106"/>
      <c r="AN95" s="106"/>
      <c r="AO95" s="106"/>
      <c r="AP95" s="138"/>
      <c r="AQ95" s="106"/>
      <c r="AR95" s="106"/>
      <c r="AS95" s="106"/>
      <c r="AT95" s="106"/>
      <c r="AU95" s="106"/>
      <c r="AV95" s="106"/>
      <c r="AW95" s="106"/>
      <c r="AX95" s="106"/>
      <c r="AY95" s="106"/>
      <c r="AZ95" s="106"/>
      <c r="BA95" s="106"/>
      <c r="BB95" s="106"/>
      <c r="BC95" s="138"/>
      <c r="BD95" s="106"/>
      <c r="BE95" s="106"/>
      <c r="BF95" s="106"/>
      <c r="BG95" s="106"/>
      <c r="BH95" s="106"/>
      <c r="BI95" s="106"/>
      <c r="BJ95" s="106"/>
      <c r="BK95" s="106"/>
      <c r="BL95" s="106"/>
      <c r="BM95" s="106"/>
      <c r="BN95" s="106"/>
      <c r="BO95" s="106"/>
      <c r="BP95" s="138"/>
      <c r="BQ95" s="106"/>
      <c r="BR95" s="106"/>
      <c r="BS95" s="106"/>
      <c r="BT95" s="106"/>
      <c r="BU95" s="106"/>
      <c r="BV95" s="106"/>
      <c r="BW95" s="106"/>
      <c r="BX95" s="106"/>
      <c r="BY95" s="106"/>
      <c r="BZ95" s="106"/>
      <c r="CA95" s="106"/>
      <c r="CB95" s="106"/>
      <c r="CC95" s="138"/>
      <c r="CD95" s="106"/>
      <c r="CE95" s="106"/>
      <c r="CF95" s="106"/>
      <c r="CG95" s="106"/>
      <c r="CH95" s="106"/>
      <c r="CI95" s="106"/>
      <c r="CJ95" s="106"/>
      <c r="CK95" s="106"/>
      <c r="CL95" s="106"/>
      <c r="CM95" s="106"/>
      <c r="CN95" s="106"/>
      <c r="CO95" s="106"/>
      <c r="CP95" s="138"/>
      <c r="CQ95" s="106"/>
      <c r="CR95" s="106"/>
      <c r="CS95" s="106"/>
      <c r="CT95" s="106"/>
      <c r="CU95" s="106"/>
      <c r="CV95" s="106"/>
      <c r="CW95" s="106"/>
      <c r="CX95" s="106"/>
      <c r="CY95" s="106"/>
      <c r="CZ95" s="106"/>
      <c r="DA95" s="106"/>
      <c r="DB95" s="106"/>
      <c r="DC95" s="138"/>
      <c r="DD95" s="106"/>
      <c r="DE95" s="106"/>
      <c r="DF95" s="106"/>
      <c r="DG95" s="106"/>
      <c r="DH95" s="106"/>
      <c r="DI95" s="106"/>
      <c r="DJ95" s="106"/>
      <c r="DK95" s="106"/>
      <c r="DL95" s="106"/>
      <c r="DM95" s="106"/>
      <c r="DN95" s="106"/>
      <c r="DO95" s="106"/>
      <c r="DP95" s="138"/>
      <c r="DQ95" s="106"/>
      <c r="DR95" s="106"/>
      <c r="DS95" s="106"/>
      <c r="DT95" s="106"/>
      <c r="DU95" s="106"/>
      <c r="DV95" s="106"/>
      <c r="DW95" s="106"/>
      <c r="DX95" s="106"/>
      <c r="DY95" s="106"/>
      <c r="DZ95" s="106"/>
      <c r="EA95" s="106"/>
      <c r="EB95" s="106"/>
      <c r="EC95" s="138"/>
      <c r="ED95" s="106"/>
      <c r="EE95" s="106"/>
      <c r="EF95" s="106"/>
      <c r="EG95" s="106"/>
      <c r="EH95" s="106"/>
      <c r="EI95" s="106"/>
      <c r="EJ95" s="106"/>
      <c r="EK95" s="106"/>
      <c r="EL95" s="106"/>
      <c r="EM95" s="106"/>
      <c r="EN95" s="106"/>
      <c r="EO95" s="106"/>
      <c r="EP95" s="138"/>
      <c r="EQ95" s="106"/>
      <c r="ER95" s="106"/>
      <c r="ES95" s="106"/>
      <c r="ET95" s="106"/>
      <c r="EU95" s="106"/>
      <c r="EV95" s="106"/>
      <c r="EW95" s="106"/>
      <c r="EX95" s="106"/>
      <c r="EY95" s="106"/>
      <c r="EZ95" s="106"/>
      <c r="FA95" s="106"/>
      <c r="FB95" s="106"/>
      <c r="FC95" s="138"/>
      <c r="FD95" s="106"/>
      <c r="FE95" s="106"/>
      <c r="FF95" s="106"/>
      <c r="FG95" s="106"/>
      <c r="FH95" s="106"/>
      <c r="FI95" s="106"/>
      <c r="FJ95" s="106"/>
      <c r="FK95" s="106"/>
      <c r="FL95" s="106"/>
      <c r="FM95" s="106"/>
      <c r="FN95" s="106"/>
      <c r="FO95" s="106"/>
      <c r="FP95" s="138"/>
      <c r="FQ95" s="106"/>
      <c r="FR95" s="106"/>
      <c r="FS95" s="106"/>
      <c r="FT95" s="106"/>
      <c r="FU95" s="106"/>
      <c r="FV95" s="106"/>
      <c r="FW95" s="106"/>
      <c r="FX95" s="106"/>
      <c r="FY95" s="106"/>
      <c r="FZ95" s="106"/>
      <c r="GA95" s="106"/>
      <c r="GB95" s="106"/>
      <c r="GC95" s="138"/>
      <c r="GD95" s="106"/>
      <c r="GE95" s="106"/>
      <c r="GF95" s="106"/>
      <c r="GG95" s="106"/>
      <c r="GH95" s="106"/>
      <c r="GI95" s="106"/>
      <c r="GJ95" s="106"/>
      <c r="GK95" s="106"/>
      <c r="GL95" s="106"/>
      <c r="GM95" s="106"/>
      <c r="GN95" s="106"/>
      <c r="GO95" s="106"/>
      <c r="GP95" s="138"/>
      <c r="GQ95" s="106"/>
      <c r="GR95" s="115"/>
      <c r="GS95" s="115"/>
      <c r="GT95" s="115"/>
      <c r="GU95" s="115"/>
      <c r="GV95" s="115"/>
      <c r="GW95" s="115"/>
      <c r="GX95" s="115"/>
      <c r="GY95" s="115"/>
      <c r="GZ95" s="115"/>
      <c r="HA95" s="115"/>
      <c r="HB95" s="115"/>
      <c r="HC95" s="138"/>
      <c r="HD95" s="106"/>
      <c r="HE95" s="115"/>
      <c r="HF95" s="115"/>
      <c r="HG95" s="115"/>
      <c r="HH95" s="115"/>
      <c r="HI95" s="115"/>
      <c r="HJ95" s="115"/>
      <c r="HK95" s="115"/>
      <c r="HL95" s="115"/>
      <c r="HM95" s="115"/>
      <c r="HN95" s="115"/>
      <c r="HO95" s="115"/>
      <c r="HP95" s="138"/>
      <c r="HQ95" s="106"/>
      <c r="HR95" s="115"/>
      <c r="HS95" s="115"/>
      <c r="HT95" s="115"/>
      <c r="HU95" s="115"/>
      <c r="HV95" s="115"/>
      <c r="HW95" s="115"/>
      <c r="HX95" s="115"/>
      <c r="HY95" s="115"/>
      <c r="HZ95" s="115"/>
      <c r="IA95" s="115"/>
      <c r="IB95" s="115"/>
      <c r="IC95" s="138"/>
      <c r="ID95" s="115"/>
      <c r="IE95" s="115"/>
      <c r="IF95" s="115"/>
      <c r="IG95" s="115"/>
      <c r="IH95" s="115"/>
      <c r="II95" s="115"/>
      <c r="IJ95" s="115"/>
      <c r="IK95" s="115"/>
      <c r="IL95" s="115"/>
      <c r="IM95" s="115"/>
      <c r="IN95" s="115"/>
      <c r="IO95" s="115"/>
      <c r="IP95" s="138"/>
      <c r="IQ95" s="115"/>
      <c r="IR95" s="115"/>
      <c r="IS95" s="115"/>
      <c r="IT95" s="115"/>
      <c r="IU95" s="115"/>
      <c r="IV95" s="115"/>
      <c r="IW95" s="115"/>
      <c r="IX95" s="115"/>
      <c r="IY95" s="115"/>
      <c r="IZ95" s="115"/>
      <c r="JA95" s="115"/>
      <c r="JB95" s="115"/>
      <c r="JC95" s="138"/>
      <c r="JD95" s="115"/>
      <c r="JE95" s="115"/>
      <c r="JF95" s="115"/>
      <c r="JG95" s="115"/>
      <c r="JH95" s="115"/>
      <c r="JI95" s="115"/>
      <c r="JJ95" s="115"/>
      <c r="JK95" s="115"/>
      <c r="JL95" s="115"/>
      <c r="JM95" s="115"/>
      <c r="JN95" s="115"/>
      <c r="JO95" s="115"/>
      <c r="JP95" s="138"/>
      <c r="JQ95" s="115"/>
      <c r="JR95" s="115"/>
      <c r="JS95" s="115"/>
      <c r="JT95" s="115"/>
      <c r="JU95" s="115"/>
      <c r="JV95" s="115"/>
      <c r="JW95" s="115"/>
      <c r="JX95" s="115"/>
      <c r="JY95" s="115"/>
      <c r="JZ95" s="115"/>
      <c r="KA95" s="115"/>
      <c r="KB95" s="115"/>
      <c r="KC95" s="106"/>
      <c r="KD95" s="115"/>
      <c r="KE95" s="115"/>
      <c r="KF95" s="115"/>
      <c r="KG95" s="115"/>
      <c r="KH95" s="115"/>
      <c r="KI95" s="115"/>
      <c r="KJ95" s="115"/>
      <c r="KK95" s="115"/>
      <c r="KL95" s="115"/>
      <c r="KM95" s="115"/>
      <c r="KN95" s="115"/>
      <c r="KO95" s="115"/>
      <c r="KP95" s="106"/>
      <c r="KQ95" s="115"/>
      <c r="KR95" s="115"/>
      <c r="KS95" s="115"/>
      <c r="KT95" s="115"/>
      <c r="KU95" s="115"/>
      <c r="KV95" s="115"/>
      <c r="KW95" s="115"/>
      <c r="KX95" s="115"/>
      <c r="KY95" s="115"/>
      <c r="KZ95" s="115"/>
      <c r="LA95" s="115"/>
      <c r="LB95" s="115"/>
      <c r="LC95" s="106"/>
      <c r="LD95" s="115"/>
      <c r="LE95" s="115"/>
      <c r="LF95" s="115"/>
      <c r="LG95" s="115"/>
      <c r="LH95" s="115"/>
      <c r="LI95" s="115"/>
      <c r="LJ95" s="115"/>
      <c r="LK95" s="115"/>
      <c r="LL95" s="115"/>
      <c r="LM95" s="115"/>
      <c r="LN95" s="115"/>
      <c r="LO95" s="115"/>
      <c r="LP95" s="106"/>
      <c r="LQ95" s="115"/>
      <c r="LR95" s="115"/>
      <c r="LS95" s="115"/>
      <c r="LT95" s="115"/>
      <c r="LU95" s="115"/>
      <c r="LV95" s="115"/>
      <c r="LW95" s="115"/>
      <c r="LX95" s="115"/>
      <c r="LY95" s="115"/>
      <c r="LZ95" s="115"/>
      <c r="MA95" s="115"/>
      <c r="MB95" s="115"/>
      <c r="MC95" s="106"/>
      <c r="MD95" s="115"/>
      <c r="ME95" s="115"/>
      <c r="MF95" s="115"/>
      <c r="MG95" s="115"/>
      <c r="MH95" s="115"/>
      <c r="MI95" s="115"/>
      <c r="MJ95" s="115"/>
      <c r="MK95" s="115"/>
      <c r="ML95" s="115"/>
      <c r="MM95" s="115"/>
      <c r="MN95" s="115"/>
      <c r="MO95" s="115"/>
      <c r="MP95" s="106"/>
    </row>
    <row r="96" spans="1:354" s="223" customFormat="1" hidden="1" outlineLevel="1">
      <c r="A96" s="5"/>
      <c r="B96" s="9" t="s">
        <v>6</v>
      </c>
      <c r="C96" s="62" t="s">
        <v>944</v>
      </c>
      <c r="D96" s="257"/>
      <c r="E96" s="257"/>
      <c r="F96" s="257"/>
      <c r="G96" s="257"/>
      <c r="H96" s="257"/>
      <c r="I96" s="257"/>
      <c r="J96" s="257"/>
      <c r="K96" s="257"/>
      <c r="L96" s="257"/>
      <c r="M96" s="257"/>
      <c r="N96" s="257"/>
      <c r="O96" s="257"/>
      <c r="P96" s="287"/>
      <c r="Q96" s="257"/>
      <c r="R96" s="257"/>
      <c r="S96" s="257"/>
      <c r="T96" s="257"/>
      <c r="U96" s="257"/>
      <c r="V96" s="257"/>
      <c r="W96" s="257"/>
      <c r="X96" s="257"/>
      <c r="Y96" s="257"/>
      <c r="Z96" s="257"/>
      <c r="AA96" s="257"/>
      <c r="AB96" s="257"/>
      <c r="AC96" s="287"/>
      <c r="AD96" s="257"/>
      <c r="AE96" s="257"/>
      <c r="AF96" s="257"/>
      <c r="AG96" s="257"/>
      <c r="AH96" s="257"/>
      <c r="AI96" s="257"/>
      <c r="AJ96" s="257"/>
      <c r="AK96" s="257"/>
      <c r="AL96" s="257"/>
      <c r="AM96" s="257"/>
      <c r="AN96" s="257"/>
      <c r="AO96" s="257"/>
      <c r="AP96" s="287"/>
      <c r="AQ96" s="257"/>
      <c r="AR96" s="257"/>
      <c r="AS96" s="257"/>
      <c r="AT96" s="257"/>
      <c r="AU96" s="257"/>
      <c r="AV96" s="257"/>
      <c r="AW96" s="258"/>
      <c r="AX96" s="258"/>
      <c r="AY96" s="258"/>
      <c r="AZ96" s="258"/>
      <c r="BA96" s="258"/>
      <c r="BB96" s="258"/>
      <c r="BC96" s="287"/>
      <c r="BD96" s="258"/>
      <c r="BE96" s="258"/>
      <c r="BF96" s="258"/>
      <c r="BG96" s="258"/>
      <c r="BH96" s="258"/>
      <c r="BI96" s="258"/>
      <c r="BJ96" s="258"/>
      <c r="BK96" s="258"/>
      <c r="BL96" s="258"/>
      <c r="BM96" s="258"/>
      <c r="BN96" s="258"/>
      <c r="BO96" s="258"/>
      <c r="BP96" s="287"/>
      <c r="BQ96" s="258"/>
      <c r="BR96" s="258"/>
      <c r="BS96" s="258"/>
      <c r="BT96" s="258"/>
      <c r="BU96" s="258"/>
      <c r="BV96" s="258"/>
      <c r="BW96" s="258"/>
      <c r="BX96" s="258"/>
      <c r="BY96" s="258"/>
      <c r="BZ96" s="258"/>
      <c r="CA96" s="258"/>
      <c r="CB96" s="258"/>
      <c r="CC96" s="287"/>
      <c r="CD96" s="258"/>
      <c r="CE96" s="258"/>
      <c r="CF96" s="258"/>
      <c r="CG96" s="258"/>
      <c r="CH96" s="258"/>
      <c r="CI96" s="258"/>
      <c r="CJ96" s="258"/>
      <c r="CK96" s="258"/>
      <c r="CL96" s="258"/>
      <c r="CM96" s="258"/>
      <c r="CN96" s="258"/>
      <c r="CO96" s="258"/>
      <c r="CP96" s="287"/>
      <c r="CQ96" s="258"/>
      <c r="CR96" s="258"/>
      <c r="CS96" s="258"/>
      <c r="CT96" s="258"/>
      <c r="CU96" s="258"/>
      <c r="CV96" s="258"/>
      <c r="CW96" s="258"/>
      <c r="CX96" s="258"/>
      <c r="CY96" s="258"/>
      <c r="CZ96" s="258"/>
      <c r="DA96" s="258"/>
      <c r="DB96" s="258"/>
      <c r="DC96" s="287"/>
      <c r="DD96" s="258"/>
      <c r="DE96" s="258"/>
      <c r="DF96" s="258"/>
      <c r="DG96" s="258"/>
      <c r="DH96" s="258"/>
      <c r="DI96" s="258"/>
      <c r="DJ96" s="258"/>
      <c r="DK96" s="258"/>
      <c r="DL96" s="258"/>
      <c r="DM96" s="258"/>
      <c r="DN96" s="258"/>
      <c r="DO96" s="258"/>
      <c r="DP96" s="287"/>
      <c r="DQ96" s="258"/>
      <c r="DR96" s="258"/>
      <c r="DS96" s="258"/>
      <c r="DT96" s="258"/>
      <c r="DU96" s="258"/>
      <c r="DV96" s="258"/>
      <c r="DW96" s="258"/>
      <c r="DX96" s="258"/>
      <c r="DY96" s="258"/>
      <c r="DZ96" s="258"/>
      <c r="EA96" s="258"/>
      <c r="EB96" s="258"/>
      <c r="EC96" s="287"/>
      <c r="ED96" s="258"/>
      <c r="EE96" s="258"/>
      <c r="EF96" s="258"/>
      <c r="EG96" s="258"/>
      <c r="EH96" s="258"/>
      <c r="EI96" s="258"/>
      <c r="EJ96" s="258"/>
      <c r="EK96" s="258"/>
      <c r="EL96" s="258"/>
      <c r="EM96" s="258"/>
      <c r="EN96" s="258"/>
      <c r="EO96" s="258"/>
      <c r="EP96" s="287"/>
      <c r="EQ96" s="258"/>
      <c r="ER96" s="258"/>
      <c r="ES96" s="258"/>
      <c r="ET96" s="258"/>
      <c r="EU96" s="258"/>
      <c r="EV96" s="258"/>
      <c r="EW96" s="258"/>
      <c r="EX96" s="258"/>
      <c r="EY96" s="258"/>
      <c r="EZ96" s="258"/>
      <c r="FA96" s="258"/>
      <c r="FB96" s="258"/>
      <c r="FC96" s="287"/>
      <c r="FD96" s="258"/>
      <c r="FE96" s="258"/>
      <c r="FF96" s="258"/>
      <c r="FG96" s="258"/>
      <c r="FH96" s="258"/>
      <c r="FI96" s="258"/>
      <c r="FJ96" s="258"/>
      <c r="FK96" s="258"/>
      <c r="FL96" s="258"/>
      <c r="FM96" s="258"/>
      <c r="FN96" s="258"/>
      <c r="FO96" s="258"/>
      <c r="FP96" s="287"/>
      <c r="FQ96" s="258"/>
      <c r="FR96" s="258"/>
      <c r="FS96" s="258"/>
      <c r="FT96" s="258"/>
      <c r="FU96" s="258"/>
      <c r="FV96" s="258"/>
      <c r="FW96" s="258"/>
      <c r="FX96" s="258"/>
      <c r="FY96" s="258"/>
      <c r="FZ96" s="258"/>
      <c r="GA96" s="258"/>
      <c r="GB96" s="258"/>
      <c r="GC96" s="287"/>
      <c r="GD96" s="258"/>
      <c r="GE96" s="258"/>
      <c r="GF96" s="258"/>
      <c r="GG96" s="258"/>
      <c r="GH96" s="258"/>
      <c r="GI96" s="258"/>
      <c r="GJ96" s="258"/>
      <c r="GK96" s="258"/>
      <c r="GL96" s="258"/>
      <c r="GM96" s="258"/>
      <c r="GN96" s="258"/>
      <c r="GO96" s="258"/>
      <c r="GP96" s="287"/>
      <c r="GQ96" s="258"/>
      <c r="GR96" s="258"/>
      <c r="GS96" s="258"/>
      <c r="GT96" s="258"/>
      <c r="GU96" s="258"/>
      <c r="GV96" s="258"/>
      <c r="GW96" s="258"/>
      <c r="GX96" s="258"/>
      <c r="GY96" s="258"/>
      <c r="GZ96" s="258"/>
      <c r="HA96" s="258"/>
      <c r="HB96" s="258"/>
      <c r="HC96" s="287"/>
      <c r="HD96" s="258"/>
      <c r="HE96" s="258"/>
      <c r="HF96" s="258"/>
      <c r="HG96" s="258"/>
      <c r="HH96" s="258"/>
      <c r="HI96" s="258"/>
      <c r="HJ96" s="258"/>
      <c r="HK96" s="258"/>
      <c r="HL96" s="258"/>
      <c r="HM96" s="258"/>
      <c r="HN96" s="258"/>
      <c r="HO96" s="258"/>
      <c r="HP96" s="287"/>
      <c r="HQ96" s="258"/>
      <c r="HR96" s="258"/>
      <c r="HS96" s="258"/>
      <c r="HT96" s="258"/>
      <c r="HU96" s="258"/>
      <c r="HV96" s="258"/>
      <c r="HW96" s="258"/>
      <c r="HX96" s="258"/>
      <c r="HY96" s="258"/>
      <c r="HZ96" s="258"/>
      <c r="IA96" s="258"/>
      <c r="IB96" s="258"/>
      <c r="IC96" s="287"/>
      <c r="ID96" s="258"/>
      <c r="IE96" s="258"/>
      <c r="IF96" s="258"/>
      <c r="IG96" s="258"/>
      <c r="IH96" s="258"/>
      <c r="II96" s="258"/>
      <c r="IJ96" s="258"/>
      <c r="IK96" s="258"/>
      <c r="IL96" s="258"/>
      <c r="IM96" s="258"/>
      <c r="IN96" s="258"/>
      <c r="IO96" s="258"/>
      <c r="IP96" s="287"/>
      <c r="IQ96" s="258"/>
      <c r="IR96" s="258"/>
      <c r="IS96" s="258"/>
      <c r="IT96" s="258"/>
      <c r="IU96" s="258"/>
      <c r="IV96" s="258"/>
      <c r="IW96" s="258"/>
      <c r="IX96" s="258"/>
      <c r="IY96" s="258"/>
      <c r="IZ96" s="258"/>
      <c r="JA96" s="258"/>
      <c r="JB96" s="258"/>
      <c r="JC96" s="287"/>
      <c r="JD96" s="258"/>
      <c r="JE96" s="258"/>
      <c r="JF96" s="258"/>
      <c r="JG96" s="258"/>
      <c r="JH96" s="258"/>
      <c r="JI96" s="258"/>
      <c r="JJ96" s="258"/>
      <c r="JK96" s="258"/>
      <c r="JL96" s="258"/>
      <c r="JM96" s="258"/>
      <c r="JN96" s="258"/>
      <c r="JO96" s="258"/>
      <c r="JP96" s="287"/>
      <c r="JQ96" s="258"/>
      <c r="JR96" s="258"/>
      <c r="JS96" s="258"/>
      <c r="JT96" s="258"/>
      <c r="JU96" s="258"/>
      <c r="JV96" s="258"/>
      <c r="JW96" s="258"/>
      <c r="JX96" s="258"/>
      <c r="JY96" s="258"/>
      <c r="JZ96" s="258"/>
      <c r="KA96" s="258"/>
      <c r="KB96" s="258"/>
      <c r="KC96" s="224"/>
      <c r="KD96" s="224">
        <v>-7.5999999999999998E-2</v>
      </c>
      <c r="KE96" s="224">
        <v>-8.0000000000000002E-3</v>
      </c>
      <c r="KF96" s="224">
        <v>-6.8000000000000005E-2</v>
      </c>
      <c r="KG96" s="224">
        <v>-7.9000000000000001E-2</v>
      </c>
      <c r="KH96" s="224">
        <v>-2.1999999999999999E-2</v>
      </c>
      <c r="KI96" s="224">
        <v>4.0000000000000001E-3</v>
      </c>
      <c r="KJ96" s="224">
        <v>-2.3E-2</v>
      </c>
      <c r="KK96" s="224">
        <v>8.6999999999999994E-2</v>
      </c>
      <c r="KL96" s="224">
        <v>5.5E-2</v>
      </c>
      <c r="KM96" s="224">
        <v>-0.01</v>
      </c>
      <c r="KN96" s="224">
        <v>1.4E-2</v>
      </c>
      <c r="KO96" s="224">
        <v>6.2E-2</v>
      </c>
      <c r="KP96" s="224">
        <f>+AVERAGE(KD96:KO96)</f>
        <v>-5.3333333333333358E-3</v>
      </c>
      <c r="KQ96" s="224">
        <v>-3.7999999999999999E-2</v>
      </c>
      <c r="KR96" s="224">
        <v>-8.3000000000000004E-2</v>
      </c>
      <c r="KS96" s="224">
        <v>1.6E-2</v>
      </c>
      <c r="KT96" s="224">
        <v>-1E-3</v>
      </c>
      <c r="KU96" s="224">
        <v>4.4999999999999998E-2</v>
      </c>
      <c r="KV96" s="224">
        <v>5.3999999999999999E-2</v>
      </c>
      <c r="KW96" s="224">
        <v>5.0999999999999997E-2</v>
      </c>
      <c r="KX96" s="224">
        <v>-0.03</v>
      </c>
      <c r="KY96" s="224">
        <v>-7.0999999999999994E-2</v>
      </c>
      <c r="KZ96" s="224">
        <v>5.8999999999999997E-2</v>
      </c>
      <c r="LA96" s="224">
        <v>8.6999999999999994E-2</v>
      </c>
      <c r="LB96" s="224">
        <v>4.2000000000000003E-2</v>
      </c>
      <c r="LC96" s="224">
        <f>+AVERAGE(KQ96:LB96)</f>
        <v>1.0916666666666667E-2</v>
      </c>
      <c r="LD96" s="224">
        <v>0.26600000000000001</v>
      </c>
      <c r="LE96" s="224">
        <v>0.26500000000000001</v>
      </c>
      <c r="LF96" s="224">
        <v>-2.4E-2</v>
      </c>
      <c r="LG96" s="224">
        <v>0.11799999999999999</v>
      </c>
      <c r="LH96" s="224">
        <v>-1.2999999999999999E-2</v>
      </c>
      <c r="LI96" s="224">
        <v>-0.13500000000000001</v>
      </c>
      <c r="LJ96" s="223">
        <v>-4.9000000000000002E-2</v>
      </c>
      <c r="LK96" s="223">
        <v>-4.7E-2</v>
      </c>
      <c r="LL96" s="223">
        <v>-6.9000000000000006E-2</v>
      </c>
      <c r="LM96" s="223">
        <v>-6.9000000000000006E-2</v>
      </c>
      <c r="LN96" s="311">
        <v>-6.9000000000000006E-2</v>
      </c>
      <c r="LO96" s="311">
        <v>-6.9000000000000006E-2</v>
      </c>
      <c r="LP96" s="224">
        <f>+AVERAGE(LD96:LO96)</f>
        <v>8.7499999999999991E-3</v>
      </c>
      <c r="LQ96" s="224"/>
      <c r="LR96" s="224"/>
      <c r="LS96" s="224"/>
      <c r="LT96" s="224"/>
      <c r="LU96" s="224"/>
      <c r="LV96" s="224"/>
      <c r="MA96" s="311"/>
      <c r="MB96" s="311"/>
      <c r="MC96" s="224"/>
      <c r="MD96" s="224"/>
      <c r="ME96" s="224"/>
      <c r="MF96" s="224"/>
      <c r="MG96" s="224"/>
      <c r="MH96" s="224"/>
      <c r="MI96" s="224"/>
      <c r="MN96" s="311"/>
      <c r="MO96" s="311"/>
      <c r="MP96" s="224"/>
    </row>
    <row r="97" spans="1:354" s="223" customFormat="1" hidden="1" outlineLevel="1">
      <c r="A97" s="5"/>
      <c r="B97" s="333" t="s">
        <v>9</v>
      </c>
      <c r="C97" s="62" t="s">
        <v>946</v>
      </c>
      <c r="D97" s="257"/>
      <c r="E97" s="257"/>
      <c r="F97" s="257"/>
      <c r="G97" s="257"/>
      <c r="H97" s="257"/>
      <c r="I97" s="257"/>
      <c r="J97" s="257"/>
      <c r="K97" s="257"/>
      <c r="L97" s="257"/>
      <c r="M97" s="257"/>
      <c r="N97" s="257"/>
      <c r="O97" s="257"/>
      <c r="P97" s="287"/>
      <c r="Q97" s="257"/>
      <c r="R97" s="257"/>
      <c r="S97" s="257"/>
      <c r="T97" s="257"/>
      <c r="U97" s="257"/>
      <c r="V97" s="257"/>
      <c r="W97" s="257"/>
      <c r="X97" s="257"/>
      <c r="Y97" s="257"/>
      <c r="Z97" s="257"/>
      <c r="AA97" s="257"/>
      <c r="AB97" s="257"/>
      <c r="AC97" s="287"/>
      <c r="AD97" s="257"/>
      <c r="AE97" s="257"/>
      <c r="AF97" s="257"/>
      <c r="AG97" s="257"/>
      <c r="AH97" s="257"/>
      <c r="AI97" s="257"/>
      <c r="AJ97" s="257"/>
      <c r="AK97" s="257"/>
      <c r="AL97" s="257"/>
      <c r="AM97" s="257"/>
      <c r="AN97" s="257"/>
      <c r="AO97" s="257"/>
      <c r="AP97" s="287"/>
      <c r="AQ97" s="257"/>
      <c r="AR97" s="257"/>
      <c r="AS97" s="257"/>
      <c r="AT97" s="257"/>
      <c r="AU97" s="257"/>
      <c r="AV97" s="257"/>
      <c r="AW97" s="258"/>
      <c r="AX97" s="258"/>
      <c r="AY97" s="258"/>
      <c r="AZ97" s="258"/>
      <c r="BA97" s="258"/>
      <c r="BB97" s="258"/>
      <c r="BC97" s="287"/>
      <c r="BD97" s="258"/>
      <c r="BE97" s="258"/>
      <c r="BF97" s="258"/>
      <c r="BG97" s="258"/>
      <c r="BH97" s="258"/>
      <c r="BI97" s="258"/>
      <c r="BJ97" s="258"/>
      <c r="BK97" s="258"/>
      <c r="BL97" s="258"/>
      <c r="BM97" s="258"/>
      <c r="BN97" s="258"/>
      <c r="BO97" s="258"/>
      <c r="BP97" s="287"/>
      <c r="BQ97" s="258"/>
      <c r="BR97" s="258"/>
      <c r="BS97" s="258"/>
      <c r="BT97" s="258"/>
      <c r="BU97" s="258"/>
      <c r="BV97" s="258"/>
      <c r="BW97" s="258"/>
      <c r="BX97" s="258"/>
      <c r="BY97" s="258"/>
      <c r="BZ97" s="258"/>
      <c r="CA97" s="258"/>
      <c r="CB97" s="258"/>
      <c r="CC97" s="287"/>
      <c r="CD97" s="258"/>
      <c r="CE97" s="258"/>
      <c r="CF97" s="258"/>
      <c r="CG97" s="258"/>
      <c r="CH97" s="258"/>
      <c r="CI97" s="258"/>
      <c r="CJ97" s="258"/>
      <c r="CK97" s="258"/>
      <c r="CL97" s="258"/>
      <c r="CM97" s="258"/>
      <c r="CN97" s="258"/>
      <c r="CO97" s="258"/>
      <c r="CP97" s="287"/>
      <c r="CQ97" s="258"/>
      <c r="CR97" s="258"/>
      <c r="CS97" s="258"/>
      <c r="CT97" s="258"/>
      <c r="CU97" s="258"/>
      <c r="CV97" s="258"/>
      <c r="CW97" s="258"/>
      <c r="CX97" s="258"/>
      <c r="CY97" s="258"/>
      <c r="CZ97" s="258"/>
      <c r="DA97" s="258"/>
      <c r="DB97" s="258"/>
      <c r="DC97" s="287"/>
      <c r="DD97" s="258"/>
      <c r="DE97" s="258"/>
      <c r="DF97" s="258"/>
      <c r="DG97" s="258"/>
      <c r="DH97" s="258"/>
      <c r="DI97" s="258"/>
      <c r="DJ97" s="258"/>
      <c r="DK97" s="258"/>
      <c r="DL97" s="258"/>
      <c r="DM97" s="258"/>
      <c r="DN97" s="258"/>
      <c r="DO97" s="258"/>
      <c r="DP97" s="287"/>
      <c r="DQ97" s="258"/>
      <c r="DR97" s="258"/>
      <c r="DS97" s="258"/>
      <c r="DT97" s="258"/>
      <c r="DU97" s="258"/>
      <c r="DV97" s="258"/>
      <c r="DW97" s="258"/>
      <c r="DX97" s="258"/>
      <c r="DY97" s="258"/>
      <c r="DZ97" s="258"/>
      <c r="EA97" s="258"/>
      <c r="EB97" s="258"/>
      <c r="EC97" s="287"/>
      <c r="ED97" s="258"/>
      <c r="EE97" s="258"/>
      <c r="EF97" s="258"/>
      <c r="EG97" s="258"/>
      <c r="EH97" s="258"/>
      <c r="EI97" s="258"/>
      <c r="EJ97" s="258"/>
      <c r="EK97" s="258"/>
      <c r="EL97" s="258"/>
      <c r="EM97" s="258"/>
      <c r="EN97" s="258"/>
      <c r="EO97" s="258"/>
      <c r="EP97" s="287"/>
      <c r="EQ97" s="258"/>
      <c r="ER97" s="258"/>
      <c r="ES97" s="258"/>
      <c r="ET97" s="258"/>
      <c r="EU97" s="258"/>
      <c r="EV97" s="258"/>
      <c r="EW97" s="258"/>
      <c r="EX97" s="258"/>
      <c r="EY97" s="258"/>
      <c r="EZ97" s="258"/>
      <c r="FA97" s="258"/>
      <c r="FB97" s="258"/>
      <c r="FC97" s="287"/>
      <c r="FD97" s="258"/>
      <c r="FE97" s="258"/>
      <c r="FF97" s="258"/>
      <c r="FG97" s="258"/>
      <c r="FH97" s="258"/>
      <c r="FI97" s="258"/>
      <c r="FJ97" s="258"/>
      <c r="FK97" s="258"/>
      <c r="FL97" s="258"/>
      <c r="FM97" s="258"/>
      <c r="FN97" s="258"/>
      <c r="FO97" s="258"/>
      <c r="FP97" s="287"/>
      <c r="FQ97" s="258"/>
      <c r="FR97" s="258"/>
      <c r="FS97" s="258"/>
      <c r="FT97" s="258"/>
      <c r="FU97" s="258"/>
      <c r="FV97" s="258"/>
      <c r="FW97" s="258"/>
      <c r="FX97" s="258"/>
      <c r="FY97" s="258"/>
      <c r="FZ97" s="258"/>
      <c r="GA97" s="258"/>
      <c r="GB97" s="258"/>
      <c r="GC97" s="287"/>
      <c r="GD97" s="258"/>
      <c r="GE97" s="258"/>
      <c r="GF97" s="258"/>
      <c r="GG97" s="258"/>
      <c r="GH97" s="258"/>
      <c r="GI97" s="258"/>
      <c r="GJ97" s="258"/>
      <c r="GK97" s="258"/>
      <c r="GL97" s="258"/>
      <c r="GM97" s="258"/>
      <c r="GN97" s="258"/>
      <c r="GO97" s="258"/>
      <c r="GP97" s="287"/>
      <c r="GQ97" s="258"/>
      <c r="GR97" s="258"/>
      <c r="GS97" s="258"/>
      <c r="GT97" s="258"/>
      <c r="GU97" s="258"/>
      <c r="GV97" s="258"/>
      <c r="GW97" s="258"/>
      <c r="GX97" s="258"/>
      <c r="GY97" s="258"/>
      <c r="GZ97" s="258"/>
      <c r="HA97" s="258"/>
      <c r="HB97" s="258"/>
      <c r="HC97" s="287"/>
      <c r="HD97" s="258"/>
      <c r="HE97" s="258"/>
      <c r="HF97" s="258"/>
      <c r="HG97" s="258"/>
      <c r="HH97" s="258"/>
      <c r="HI97" s="258"/>
      <c r="HJ97" s="258"/>
      <c r="HK97" s="258"/>
      <c r="HL97" s="258"/>
      <c r="HM97" s="258"/>
      <c r="HN97" s="258"/>
      <c r="HO97" s="258"/>
      <c r="HP97" s="287"/>
      <c r="HQ97" s="258"/>
      <c r="HR97" s="258"/>
      <c r="HS97" s="258"/>
      <c r="HT97" s="258"/>
      <c r="HU97" s="258"/>
      <c r="HV97" s="258"/>
      <c r="HW97" s="258"/>
      <c r="HX97" s="258"/>
      <c r="HY97" s="258"/>
      <c r="HZ97" s="258"/>
      <c r="IA97" s="258"/>
      <c r="IB97" s="258"/>
      <c r="IC97" s="287"/>
      <c r="ID97" s="258"/>
      <c r="IE97" s="258"/>
      <c r="IF97" s="258"/>
      <c r="IG97" s="258"/>
      <c r="IH97" s="258"/>
      <c r="II97" s="258"/>
      <c r="IJ97" s="258"/>
      <c r="IK97" s="258"/>
      <c r="IL97" s="258"/>
      <c r="IM97" s="258"/>
      <c r="IN97" s="258"/>
      <c r="IO97" s="258"/>
      <c r="IP97" s="287"/>
      <c r="IQ97" s="258"/>
      <c r="IR97" s="258"/>
      <c r="IS97" s="258"/>
      <c r="IT97" s="258"/>
      <c r="IU97" s="258"/>
      <c r="IV97" s="258"/>
      <c r="IW97" s="258"/>
      <c r="IX97" s="258"/>
      <c r="IY97" s="258"/>
      <c r="IZ97" s="258"/>
      <c r="JA97" s="258"/>
      <c r="JB97" s="258"/>
      <c r="JC97" s="287"/>
      <c r="JD97" s="258"/>
      <c r="JE97" s="258"/>
      <c r="JF97" s="258"/>
      <c r="JG97" s="258"/>
      <c r="JH97" s="258"/>
      <c r="JI97" s="258"/>
      <c r="JJ97" s="258"/>
      <c r="JK97" s="258"/>
      <c r="JL97" s="258"/>
      <c r="JM97" s="258"/>
      <c r="JN97" s="258"/>
      <c r="JO97" s="258"/>
      <c r="JP97" s="287"/>
      <c r="JQ97" s="258"/>
      <c r="JR97" s="258"/>
      <c r="JS97" s="258"/>
      <c r="JT97" s="258"/>
      <c r="JU97" s="258"/>
      <c r="JV97" s="258"/>
      <c r="JW97" s="258"/>
      <c r="JX97" s="258"/>
      <c r="JY97" s="258"/>
      <c r="JZ97" s="258"/>
      <c r="KA97" s="258"/>
      <c r="KB97" s="258"/>
      <c r="KQ97" s="310">
        <v>-0.05</v>
      </c>
      <c r="KR97" s="310">
        <v>-0.1</v>
      </c>
      <c r="KS97" s="310">
        <v>-3.0000000000000001E-3</v>
      </c>
      <c r="KT97" s="224">
        <v>-1.2999999999999999E-2</v>
      </c>
      <c r="KU97" s="224">
        <v>5.6000000000000001E-2</v>
      </c>
      <c r="KV97" s="224">
        <v>6.3E-2</v>
      </c>
      <c r="KW97" s="224">
        <v>3.5999999999999997E-2</v>
      </c>
      <c r="KX97" s="224">
        <v>-2.8000000000000001E-2</v>
      </c>
      <c r="KY97" s="224">
        <v>-4.5999999999999999E-2</v>
      </c>
      <c r="KZ97" s="224">
        <v>8.2000000000000003E-2</v>
      </c>
      <c r="LA97" s="224">
        <v>0.11799999999999999</v>
      </c>
      <c r="LB97" s="224">
        <v>0.1</v>
      </c>
      <c r="LC97" s="224">
        <f>+AVERAGE(KQ97:LB97)</f>
        <v>1.7916666666666664E-2</v>
      </c>
      <c r="LD97" s="224">
        <v>0.30599999999999999</v>
      </c>
      <c r="LE97" s="224">
        <v>0.31</v>
      </c>
      <c r="LF97" s="224">
        <v>1.4E-2</v>
      </c>
      <c r="LG97" s="224">
        <v>0.14499999999999999</v>
      </c>
      <c r="LH97" s="224">
        <v>0.01</v>
      </c>
      <c r="LI97" s="224">
        <v>-0.106</v>
      </c>
      <c r="LJ97" s="224">
        <v>-0.02</v>
      </c>
      <c r="LK97" s="224">
        <v>-5.2999999999999999E-2</v>
      </c>
      <c r="LL97" s="223">
        <v>-5.3999999999999999E-2</v>
      </c>
      <c r="LM97" s="223">
        <v>-6.5000000000000002E-2</v>
      </c>
      <c r="LN97" s="311">
        <v>-6.5000000000000002E-2</v>
      </c>
      <c r="LO97" s="311">
        <v>-6.5000000000000002E-2</v>
      </c>
      <c r="LP97" s="224">
        <f>+AVERAGE(LD97:LO97)</f>
        <v>2.9749999999999995E-2</v>
      </c>
      <c r="LQ97" s="224"/>
      <c r="LR97" s="224"/>
      <c r="LS97" s="224"/>
      <c r="LT97" s="224"/>
      <c r="LU97" s="224"/>
      <c r="LV97" s="224"/>
      <c r="LW97" s="224"/>
      <c r="LX97" s="224"/>
      <c r="MA97" s="311"/>
      <c r="MB97" s="311"/>
      <c r="MC97" s="224"/>
      <c r="MD97" s="224"/>
      <c r="ME97" s="224"/>
      <c r="MF97" s="224"/>
      <c r="MG97" s="224"/>
      <c r="MH97" s="224"/>
      <c r="MI97" s="224"/>
      <c r="MJ97" s="224"/>
      <c r="MK97" s="224"/>
      <c r="MN97" s="311"/>
      <c r="MO97" s="311"/>
      <c r="MP97" s="224"/>
    </row>
    <row r="98" spans="1:354" s="223" customFormat="1" hidden="1" outlineLevel="1">
      <c r="A98" s="5"/>
      <c r="B98" s="333" t="s">
        <v>10</v>
      </c>
      <c r="C98" s="62" t="s">
        <v>945</v>
      </c>
      <c r="D98" s="257"/>
      <c r="E98" s="257"/>
      <c r="F98" s="257"/>
      <c r="G98" s="257"/>
      <c r="H98" s="257"/>
      <c r="I98" s="257"/>
      <c r="J98" s="257"/>
      <c r="K98" s="257"/>
      <c r="L98" s="257"/>
      <c r="M98" s="257"/>
      <c r="N98" s="257"/>
      <c r="O98" s="257"/>
      <c r="P98" s="287"/>
      <c r="Q98" s="257"/>
      <c r="R98" s="257"/>
      <c r="S98" s="257"/>
      <c r="T98" s="257"/>
      <c r="U98" s="257"/>
      <c r="V98" s="257"/>
      <c r="W98" s="257"/>
      <c r="X98" s="257"/>
      <c r="Y98" s="257"/>
      <c r="Z98" s="257"/>
      <c r="AA98" s="257"/>
      <c r="AB98" s="257"/>
      <c r="AC98" s="287"/>
      <c r="AD98" s="257"/>
      <c r="AE98" s="257"/>
      <c r="AF98" s="257"/>
      <c r="AG98" s="257"/>
      <c r="AH98" s="257"/>
      <c r="AI98" s="257"/>
      <c r="AJ98" s="257"/>
      <c r="AK98" s="257"/>
      <c r="AL98" s="257"/>
      <c r="AM98" s="257"/>
      <c r="AN98" s="257"/>
      <c r="AO98" s="257"/>
      <c r="AP98" s="287"/>
      <c r="AQ98" s="257"/>
      <c r="AR98" s="257"/>
      <c r="AS98" s="257"/>
      <c r="AT98" s="257"/>
      <c r="AU98" s="257"/>
      <c r="AV98" s="257"/>
      <c r="AW98" s="258"/>
      <c r="AX98" s="258"/>
      <c r="AY98" s="258"/>
      <c r="AZ98" s="258"/>
      <c r="BA98" s="258"/>
      <c r="BB98" s="258"/>
      <c r="BC98" s="287"/>
      <c r="BD98" s="258"/>
      <c r="BE98" s="258"/>
      <c r="BF98" s="258"/>
      <c r="BG98" s="258"/>
      <c r="BH98" s="258"/>
      <c r="BI98" s="258"/>
      <c r="BJ98" s="258"/>
      <c r="BK98" s="258"/>
      <c r="BL98" s="258"/>
      <c r="BM98" s="258"/>
      <c r="BN98" s="258"/>
      <c r="BO98" s="258"/>
      <c r="BP98" s="287"/>
      <c r="BQ98" s="258"/>
      <c r="BR98" s="258"/>
      <c r="BS98" s="258"/>
      <c r="BT98" s="258"/>
      <c r="BU98" s="258"/>
      <c r="BV98" s="258"/>
      <c r="BW98" s="258"/>
      <c r="BX98" s="258"/>
      <c r="BY98" s="258"/>
      <c r="BZ98" s="258"/>
      <c r="CA98" s="258"/>
      <c r="CB98" s="258"/>
      <c r="CC98" s="287"/>
      <c r="CD98" s="258"/>
      <c r="CE98" s="258"/>
      <c r="CF98" s="258"/>
      <c r="CG98" s="258"/>
      <c r="CH98" s="258"/>
      <c r="CI98" s="258"/>
      <c r="CJ98" s="258"/>
      <c r="CK98" s="258"/>
      <c r="CL98" s="258"/>
      <c r="CM98" s="258"/>
      <c r="CN98" s="258"/>
      <c r="CO98" s="258"/>
      <c r="CP98" s="287"/>
      <c r="CQ98" s="258"/>
      <c r="CR98" s="258"/>
      <c r="CS98" s="258"/>
      <c r="CT98" s="258"/>
      <c r="CU98" s="258"/>
      <c r="CV98" s="258"/>
      <c r="CW98" s="258"/>
      <c r="CX98" s="258"/>
      <c r="CY98" s="258"/>
      <c r="CZ98" s="258"/>
      <c r="DA98" s="258"/>
      <c r="DB98" s="258"/>
      <c r="DC98" s="287"/>
      <c r="DD98" s="258"/>
      <c r="DE98" s="258"/>
      <c r="DF98" s="258"/>
      <c r="DG98" s="258"/>
      <c r="DH98" s="258"/>
      <c r="DI98" s="258"/>
      <c r="DJ98" s="258"/>
      <c r="DK98" s="258"/>
      <c r="DL98" s="258"/>
      <c r="DM98" s="258"/>
      <c r="DN98" s="258"/>
      <c r="DO98" s="258"/>
      <c r="DP98" s="287"/>
      <c r="DQ98" s="258"/>
      <c r="DR98" s="258"/>
      <c r="DS98" s="258"/>
      <c r="DT98" s="258"/>
      <c r="DU98" s="258"/>
      <c r="DV98" s="258"/>
      <c r="DW98" s="258"/>
      <c r="DX98" s="258"/>
      <c r="DY98" s="258"/>
      <c r="DZ98" s="258"/>
      <c r="EA98" s="258"/>
      <c r="EB98" s="258"/>
      <c r="EC98" s="287"/>
      <c r="ED98" s="258"/>
      <c r="EE98" s="258"/>
      <c r="EF98" s="258"/>
      <c r="EG98" s="258"/>
      <c r="EH98" s="258"/>
      <c r="EI98" s="258"/>
      <c r="EJ98" s="258"/>
      <c r="EK98" s="258"/>
      <c r="EL98" s="258"/>
      <c r="EM98" s="258"/>
      <c r="EN98" s="258"/>
      <c r="EO98" s="258"/>
      <c r="EP98" s="287"/>
      <c r="EQ98" s="258"/>
      <c r="ER98" s="258"/>
      <c r="ES98" s="258"/>
      <c r="ET98" s="258"/>
      <c r="EU98" s="258"/>
      <c r="EV98" s="258"/>
      <c r="EW98" s="258"/>
      <c r="EX98" s="258"/>
      <c r="EY98" s="258"/>
      <c r="EZ98" s="258"/>
      <c r="FA98" s="258"/>
      <c r="FB98" s="258"/>
      <c r="FC98" s="287"/>
      <c r="FD98" s="258"/>
      <c r="FE98" s="258"/>
      <c r="FF98" s="258"/>
      <c r="FG98" s="258"/>
      <c r="FH98" s="258"/>
      <c r="FI98" s="258"/>
      <c r="FJ98" s="258"/>
      <c r="FK98" s="258"/>
      <c r="FL98" s="258"/>
      <c r="FM98" s="258"/>
      <c r="FN98" s="258"/>
      <c r="FO98" s="258"/>
      <c r="FP98" s="287"/>
      <c r="FQ98" s="258"/>
      <c r="FR98" s="258"/>
      <c r="FS98" s="258"/>
      <c r="FT98" s="258"/>
      <c r="FU98" s="258"/>
      <c r="FV98" s="258"/>
      <c r="FW98" s="258"/>
      <c r="FX98" s="258"/>
      <c r="FY98" s="258"/>
      <c r="FZ98" s="258"/>
      <c r="GA98" s="258"/>
      <c r="GB98" s="258"/>
      <c r="GC98" s="287"/>
      <c r="GD98" s="258"/>
      <c r="GE98" s="258"/>
      <c r="GF98" s="258"/>
      <c r="GG98" s="258"/>
      <c r="GH98" s="258"/>
      <c r="GI98" s="258"/>
      <c r="GJ98" s="258"/>
      <c r="GK98" s="258"/>
      <c r="GL98" s="258"/>
      <c r="GM98" s="258"/>
      <c r="GN98" s="258"/>
      <c r="GO98" s="258"/>
      <c r="GP98" s="287"/>
      <c r="GQ98" s="258"/>
      <c r="GR98" s="258"/>
      <c r="GS98" s="258"/>
      <c r="GT98" s="258"/>
      <c r="GU98" s="258"/>
      <c r="GV98" s="258"/>
      <c r="GW98" s="258"/>
      <c r="GX98" s="258"/>
      <c r="GY98" s="258"/>
      <c r="GZ98" s="258"/>
      <c r="HA98" s="258"/>
      <c r="HB98" s="258"/>
      <c r="HC98" s="287"/>
      <c r="HD98" s="258"/>
      <c r="HE98" s="258"/>
      <c r="HF98" s="258"/>
      <c r="HG98" s="258"/>
      <c r="HH98" s="258"/>
      <c r="HI98" s="258"/>
      <c r="HJ98" s="258"/>
      <c r="HK98" s="258"/>
      <c r="HL98" s="258"/>
      <c r="HM98" s="258"/>
      <c r="HN98" s="258"/>
      <c r="HO98" s="258"/>
      <c r="HP98" s="287"/>
      <c r="HQ98" s="258"/>
      <c r="HR98" s="258"/>
      <c r="HS98" s="258"/>
      <c r="HT98" s="258"/>
      <c r="HU98" s="258"/>
      <c r="HV98" s="258"/>
      <c r="HW98" s="258"/>
      <c r="HX98" s="258"/>
      <c r="HY98" s="258"/>
      <c r="HZ98" s="258"/>
      <c r="IA98" s="258"/>
      <c r="IB98" s="258"/>
      <c r="IC98" s="287"/>
      <c r="ID98" s="258"/>
      <c r="IE98" s="258"/>
      <c r="IF98" s="258"/>
      <c r="IG98" s="258"/>
      <c r="IH98" s="258"/>
      <c r="II98" s="258"/>
      <c r="IJ98" s="258"/>
      <c r="IK98" s="258"/>
      <c r="IL98" s="258"/>
      <c r="IM98" s="258"/>
      <c r="IN98" s="258"/>
      <c r="IO98" s="258"/>
      <c r="IP98" s="287"/>
      <c r="IQ98" s="258"/>
      <c r="IR98" s="258"/>
      <c r="IS98" s="258"/>
      <c r="IT98" s="258"/>
      <c r="IU98" s="258"/>
      <c r="IV98" s="258"/>
      <c r="IW98" s="258"/>
      <c r="IX98" s="258"/>
      <c r="IY98" s="258"/>
      <c r="IZ98" s="258"/>
      <c r="JA98" s="258"/>
      <c r="JB98" s="258"/>
      <c r="JC98" s="287"/>
      <c r="JD98" s="258"/>
      <c r="JE98" s="258"/>
      <c r="JF98" s="258"/>
      <c r="JG98" s="258"/>
      <c r="JH98" s="258"/>
      <c r="JI98" s="258"/>
      <c r="JJ98" s="258"/>
      <c r="JK98" s="258"/>
      <c r="JL98" s="258"/>
      <c r="JM98" s="258"/>
      <c r="JN98" s="258"/>
      <c r="JO98" s="258"/>
      <c r="JP98" s="287"/>
      <c r="JQ98" s="258"/>
      <c r="JR98" s="258"/>
      <c r="JS98" s="258"/>
      <c r="JT98" s="258"/>
      <c r="JU98" s="258"/>
      <c r="JV98" s="258"/>
      <c r="JW98" s="258"/>
      <c r="JX98" s="258"/>
      <c r="JY98" s="258"/>
      <c r="JZ98" s="258"/>
      <c r="KA98" s="258"/>
      <c r="KB98" s="258"/>
      <c r="KQ98" s="310">
        <v>-0.06</v>
      </c>
      <c r="KR98" s="310">
        <v>0</v>
      </c>
      <c r="KS98" s="310">
        <v>7.1999999999999995E-2</v>
      </c>
      <c r="KT98" s="224">
        <v>3.5000000000000003E-2</v>
      </c>
      <c r="KU98" s="224">
        <v>8.9999999999999993E-3</v>
      </c>
      <c r="KV98" s="224">
        <v>2.9000000000000001E-2</v>
      </c>
      <c r="KW98" s="224">
        <v>8.2000000000000003E-2</v>
      </c>
      <c r="KX98" s="224">
        <v>-0.06</v>
      </c>
      <c r="KY98" s="224">
        <v>-0.14499999999999999</v>
      </c>
      <c r="KZ98" s="224">
        <v>-1.2999999999999999E-2</v>
      </c>
      <c r="LA98" s="224">
        <v>-6.0000000000000001E-3</v>
      </c>
      <c r="LB98" s="224">
        <v>-0.122</v>
      </c>
      <c r="LC98" s="224">
        <f>+AVERAGE(KQ98:LB98)</f>
        <v>-1.4916666666666663E-2</v>
      </c>
      <c r="LD98" s="224">
        <v>0.156</v>
      </c>
      <c r="LE98" s="224">
        <v>0.13900000000000001</v>
      </c>
      <c r="LF98" s="224">
        <v>-0.13100000000000001</v>
      </c>
      <c r="LG98" s="224">
        <v>4.2999999999999997E-2</v>
      </c>
      <c r="LH98" s="224">
        <v>-8.1000000000000003E-2</v>
      </c>
      <c r="LI98" s="224">
        <v>-0.219</v>
      </c>
      <c r="LJ98" s="224">
        <v>-0.13500000000000001</v>
      </c>
      <c r="LK98" s="224">
        <v>-0.154</v>
      </c>
      <c r="LL98" s="223">
        <v>-0.11600000000000001</v>
      </c>
      <c r="LM98" s="223">
        <v>-8.3000000000000004E-2</v>
      </c>
      <c r="LN98" s="311">
        <v>-8.3000000000000004E-2</v>
      </c>
      <c r="LO98" s="311">
        <v>-8.3000000000000004E-2</v>
      </c>
      <c r="LP98" s="224">
        <f>+AVERAGE(LD98:LO98)</f>
        <v>-6.2249999999999993E-2</v>
      </c>
      <c r="LQ98" s="224"/>
      <c r="LR98" s="224"/>
      <c r="LS98" s="224"/>
      <c r="LT98" s="224"/>
      <c r="LU98" s="224"/>
      <c r="LV98" s="224"/>
      <c r="LW98" s="224"/>
      <c r="LX98" s="224"/>
      <c r="MA98" s="311"/>
      <c r="MB98" s="311"/>
      <c r="MC98" s="224"/>
      <c r="MD98" s="224"/>
      <c r="ME98" s="224"/>
      <c r="MF98" s="224"/>
      <c r="MG98" s="224"/>
      <c r="MH98" s="224"/>
      <c r="MI98" s="224"/>
      <c r="MJ98" s="224"/>
      <c r="MK98" s="224"/>
      <c r="MN98" s="311"/>
      <c r="MO98" s="311"/>
      <c r="MP98" s="224"/>
    </row>
    <row r="99" spans="1:354" s="223" customFormat="1" hidden="1" outlineLevel="1">
      <c r="A99" s="5"/>
      <c r="B99" s="9" t="s">
        <v>7</v>
      </c>
      <c r="C99" s="225" t="s">
        <v>7</v>
      </c>
      <c r="D99" s="259"/>
      <c r="E99" s="259"/>
      <c r="F99" s="259"/>
      <c r="G99" s="259"/>
      <c r="H99" s="259"/>
      <c r="I99" s="259"/>
      <c r="J99" s="259"/>
      <c r="K99" s="259"/>
      <c r="L99" s="259"/>
      <c r="M99" s="259"/>
      <c r="N99" s="259"/>
      <c r="O99" s="259"/>
      <c r="P99" s="287"/>
      <c r="Q99" s="257"/>
      <c r="R99" s="257"/>
      <c r="S99" s="257"/>
      <c r="T99" s="257"/>
      <c r="U99" s="257"/>
      <c r="V99" s="257"/>
      <c r="W99" s="257"/>
      <c r="X99" s="257"/>
      <c r="Y99" s="257"/>
      <c r="Z99" s="257"/>
      <c r="AA99" s="257"/>
      <c r="AB99" s="257"/>
      <c r="AC99" s="287"/>
      <c r="AD99" s="257"/>
      <c r="AE99" s="257"/>
      <c r="AF99" s="257"/>
      <c r="AG99" s="257"/>
      <c r="AH99" s="257"/>
      <c r="AI99" s="257"/>
      <c r="AJ99" s="257"/>
      <c r="AK99" s="257"/>
      <c r="AL99" s="257"/>
      <c r="AM99" s="257"/>
      <c r="AN99" s="259"/>
      <c r="AO99" s="259"/>
      <c r="AP99" s="287"/>
      <c r="AQ99" s="259"/>
      <c r="AR99" s="259"/>
      <c r="AS99" s="259"/>
      <c r="AT99" s="259"/>
      <c r="AU99" s="259"/>
      <c r="AV99" s="258"/>
      <c r="AW99" s="258"/>
      <c r="AX99" s="258"/>
      <c r="AY99" s="258"/>
      <c r="AZ99" s="258"/>
      <c r="BA99" s="258"/>
      <c r="BB99" s="258"/>
      <c r="BC99" s="287"/>
      <c r="BD99" s="258"/>
      <c r="BE99" s="258"/>
      <c r="BF99" s="258"/>
      <c r="BG99" s="258"/>
      <c r="BH99" s="258"/>
      <c r="BI99" s="258"/>
      <c r="BJ99" s="258"/>
      <c r="BK99" s="258"/>
      <c r="BL99" s="258"/>
      <c r="BM99" s="258"/>
      <c r="BN99" s="258"/>
      <c r="BO99" s="258"/>
      <c r="BP99" s="287"/>
      <c r="BQ99" s="258"/>
      <c r="BR99" s="258"/>
      <c r="BS99" s="258"/>
      <c r="BT99" s="258"/>
      <c r="BU99" s="258"/>
      <c r="BV99" s="258"/>
      <c r="BW99" s="258"/>
      <c r="BX99" s="258"/>
      <c r="BY99" s="258"/>
      <c r="BZ99" s="258"/>
      <c r="CA99" s="258"/>
      <c r="CB99" s="258"/>
      <c r="CC99" s="287"/>
      <c r="CD99" s="258"/>
      <c r="CE99" s="258"/>
      <c r="CF99" s="258"/>
      <c r="CG99" s="258"/>
      <c r="CH99" s="258"/>
      <c r="CI99" s="258"/>
      <c r="CJ99" s="258"/>
      <c r="CK99" s="258"/>
      <c r="CL99" s="258"/>
      <c r="CM99" s="258"/>
      <c r="CN99" s="258"/>
      <c r="CO99" s="258"/>
      <c r="CP99" s="287"/>
      <c r="CQ99" s="258"/>
      <c r="CR99" s="258"/>
      <c r="CS99" s="258"/>
      <c r="CT99" s="258"/>
      <c r="CU99" s="258"/>
      <c r="CV99" s="258"/>
      <c r="CW99" s="258"/>
      <c r="CX99" s="258"/>
      <c r="CY99" s="258"/>
      <c r="CZ99" s="258"/>
      <c r="DA99" s="258"/>
      <c r="DB99" s="258"/>
      <c r="DC99" s="287"/>
      <c r="DD99" s="258"/>
      <c r="DE99" s="258"/>
      <c r="DF99" s="258"/>
      <c r="DG99" s="258"/>
      <c r="DH99" s="258"/>
      <c r="DI99" s="258"/>
      <c r="DJ99" s="258"/>
      <c r="DK99" s="258"/>
      <c r="DL99" s="258"/>
      <c r="DM99" s="258"/>
      <c r="DN99" s="258"/>
      <c r="DO99" s="258"/>
      <c r="DP99" s="287"/>
      <c r="DQ99" s="258"/>
      <c r="DR99" s="258"/>
      <c r="DS99" s="258"/>
      <c r="DT99" s="258"/>
      <c r="DU99" s="258"/>
      <c r="DV99" s="258"/>
      <c r="DW99" s="258"/>
      <c r="DX99" s="258"/>
      <c r="DY99" s="258"/>
      <c r="DZ99" s="258"/>
      <c r="EA99" s="258"/>
      <c r="EB99" s="258"/>
      <c r="EC99" s="287"/>
      <c r="ED99" s="258"/>
      <c r="EE99" s="258"/>
      <c r="EF99" s="258"/>
      <c r="EG99" s="258"/>
      <c r="EH99" s="258"/>
      <c r="EI99" s="258"/>
      <c r="EJ99" s="258"/>
      <c r="EK99" s="258"/>
      <c r="EL99" s="258"/>
      <c r="EM99" s="258"/>
      <c r="EN99" s="258"/>
      <c r="EO99" s="258"/>
      <c r="EP99" s="287"/>
      <c r="EQ99" s="258"/>
      <c r="ER99" s="258"/>
      <c r="ES99" s="258"/>
      <c r="ET99" s="258"/>
      <c r="EU99" s="258"/>
      <c r="EV99" s="258"/>
      <c r="EW99" s="258"/>
      <c r="EX99" s="258"/>
      <c r="EY99" s="258"/>
      <c r="EZ99" s="258"/>
      <c r="FA99" s="258"/>
      <c r="FB99" s="258"/>
      <c r="FC99" s="287"/>
      <c r="FD99" s="258"/>
      <c r="FE99" s="258"/>
      <c r="FF99" s="258"/>
      <c r="FG99" s="258"/>
      <c r="FH99" s="258"/>
      <c r="FI99" s="258"/>
      <c r="FJ99" s="258"/>
      <c r="FK99" s="258"/>
      <c r="FL99" s="258"/>
      <c r="FM99" s="258"/>
      <c r="FN99" s="258"/>
      <c r="FO99" s="258"/>
      <c r="FP99" s="287"/>
      <c r="FQ99" s="258"/>
      <c r="FR99" s="258"/>
      <c r="FS99" s="258"/>
      <c r="FT99" s="258"/>
      <c r="FU99" s="258"/>
      <c r="FV99" s="258"/>
      <c r="FW99" s="258"/>
      <c r="FX99" s="258"/>
      <c r="FY99" s="258"/>
      <c r="FZ99" s="258"/>
      <c r="GA99" s="258"/>
      <c r="GB99" s="258"/>
      <c r="GC99" s="287"/>
      <c r="GD99" s="258"/>
      <c r="GE99" s="258"/>
      <c r="GF99" s="258"/>
      <c r="GG99" s="258"/>
      <c r="GH99" s="258"/>
      <c r="GI99" s="258"/>
      <c r="GJ99" s="258"/>
      <c r="GK99" s="258"/>
      <c r="GL99" s="258"/>
      <c r="GM99" s="258"/>
      <c r="GN99" s="258"/>
      <c r="GO99" s="258"/>
      <c r="GP99" s="287"/>
      <c r="GQ99" s="258"/>
      <c r="GR99" s="258"/>
      <c r="GS99" s="258"/>
      <c r="GT99" s="258"/>
      <c r="GU99" s="258"/>
      <c r="GV99" s="258"/>
      <c r="GW99" s="258"/>
      <c r="GX99" s="258"/>
      <c r="GY99" s="258"/>
      <c r="GZ99" s="258"/>
      <c r="HA99" s="258"/>
      <c r="HB99" s="258"/>
      <c r="HC99" s="287"/>
      <c r="HD99" s="258"/>
      <c r="HE99" s="258"/>
      <c r="HF99" s="258"/>
      <c r="HG99" s="258"/>
      <c r="HH99" s="258"/>
      <c r="HI99" s="258"/>
      <c r="HJ99" s="258"/>
      <c r="HK99" s="258"/>
      <c r="HL99" s="258"/>
      <c r="HM99" s="258"/>
      <c r="HN99" s="258"/>
      <c r="HO99" s="258"/>
      <c r="HP99" s="287"/>
      <c r="HQ99" s="258"/>
      <c r="HR99" s="258"/>
      <c r="HS99" s="258"/>
      <c r="HT99" s="258"/>
      <c r="HU99" s="258"/>
      <c r="HV99" s="258"/>
      <c r="HW99" s="258"/>
      <c r="HX99" s="258"/>
      <c r="HY99" s="258"/>
      <c r="HZ99" s="258"/>
      <c r="IA99" s="258"/>
      <c r="IB99" s="258"/>
      <c r="IC99" s="287"/>
      <c r="ID99" s="258"/>
      <c r="IE99" s="258"/>
      <c r="IF99" s="258"/>
      <c r="IG99" s="258"/>
      <c r="IH99" s="258"/>
      <c r="II99" s="258"/>
      <c r="IJ99" s="258"/>
      <c r="IK99" s="258"/>
      <c r="IL99" s="258"/>
      <c r="IM99" s="258"/>
      <c r="IN99" s="258"/>
      <c r="IO99" s="258"/>
      <c r="IP99" s="287"/>
      <c r="IQ99" s="258"/>
      <c r="IR99" s="258"/>
      <c r="IS99" s="258"/>
      <c r="IT99" s="258"/>
      <c r="IU99" s="258"/>
      <c r="IV99" s="258"/>
      <c r="IW99" s="258"/>
      <c r="IX99" s="258"/>
      <c r="IY99" s="258"/>
      <c r="IZ99" s="258"/>
      <c r="JA99" s="258"/>
      <c r="JB99" s="258"/>
      <c r="JC99" s="287"/>
      <c r="JD99" s="258"/>
      <c r="JE99" s="258"/>
      <c r="JF99" s="258"/>
      <c r="JG99" s="258"/>
      <c r="JH99" s="258"/>
      <c r="JI99" s="258"/>
      <c r="JJ99" s="258"/>
      <c r="JK99" s="258"/>
      <c r="JL99" s="258"/>
      <c r="JM99" s="258"/>
      <c r="JN99" s="258"/>
      <c r="JO99" s="258"/>
      <c r="JP99" s="287"/>
      <c r="JQ99" s="258"/>
      <c r="JR99" s="258"/>
      <c r="JS99" s="258"/>
      <c r="JT99" s="258"/>
      <c r="JU99" s="258"/>
      <c r="JV99" s="258"/>
      <c r="JW99" s="258"/>
      <c r="JX99" s="258"/>
      <c r="JY99" s="258"/>
      <c r="JZ99" s="258"/>
      <c r="KA99" s="258"/>
      <c r="KB99" s="258"/>
      <c r="KD99" s="224">
        <v>-0.12414713734796806</v>
      </c>
      <c r="KE99" s="224">
        <v>-0.12414713734796806</v>
      </c>
      <c r="KF99" s="224">
        <v>-0.12414713734796806</v>
      </c>
      <c r="KG99" s="224">
        <v>1.1405445180279656E-2</v>
      </c>
      <c r="KH99" s="224">
        <v>1.1405445180279656E-2</v>
      </c>
      <c r="KI99" s="224">
        <v>1.1405445180279656E-2</v>
      </c>
      <c r="KJ99" s="224">
        <v>0.1436386370740857</v>
      </c>
      <c r="KK99" s="224">
        <v>0.1436386370740857</v>
      </c>
      <c r="KL99" s="224">
        <v>0.1436386370740857</v>
      </c>
      <c r="KM99" s="224">
        <v>0.23745141118810209</v>
      </c>
      <c r="KN99" s="224">
        <v>0.23745141118810209</v>
      </c>
      <c r="KO99" s="224">
        <v>0.23745141118810209</v>
      </c>
      <c r="KP99" s="224"/>
      <c r="KQ99" s="224">
        <v>-1.2701100762066063E-2</v>
      </c>
      <c r="KR99" s="224">
        <v>-1.2701100762066063E-2</v>
      </c>
      <c r="KS99" s="224">
        <v>-1.2701100762066063E-2</v>
      </c>
      <c r="KT99" s="224">
        <v>2.9222747665817794E-2</v>
      </c>
      <c r="KU99" s="224">
        <v>2.9222747665817794E-2</v>
      </c>
      <c r="KV99" s="224">
        <v>2.9222747665817794E-2</v>
      </c>
      <c r="KW99" s="224">
        <v>-5.3983873172065128E-2</v>
      </c>
      <c r="KX99" s="224">
        <v>-5.3983873172065128E-2</v>
      </c>
      <c r="KY99" s="224">
        <v>-5.3983873172065128E-2</v>
      </c>
      <c r="KZ99" s="224">
        <v>6.8970226714012595E-2</v>
      </c>
      <c r="LA99" s="224">
        <v>6.8970226714012595E-2</v>
      </c>
      <c r="LB99" s="224">
        <v>6.8970226714012595E-2</v>
      </c>
      <c r="LC99" s="63"/>
      <c r="LD99" s="63"/>
      <c r="LE99" s="63"/>
      <c r="LF99" s="63"/>
      <c r="LG99" s="63"/>
      <c r="LH99" s="63"/>
      <c r="LQ99" s="63"/>
      <c r="LR99" s="63"/>
      <c r="LS99" s="63"/>
      <c r="LT99" s="63"/>
      <c r="LU99" s="63"/>
      <c r="MD99" s="63"/>
      <c r="ME99" s="63"/>
      <c r="MF99" s="63"/>
      <c r="MG99" s="63"/>
      <c r="MH99" s="63"/>
    </row>
    <row r="100" spans="1:354" s="223" customFormat="1" hidden="1" outlineLevel="1">
      <c r="A100" s="5"/>
      <c r="B100" s="9" t="s">
        <v>8</v>
      </c>
      <c r="C100" s="225" t="s">
        <v>8</v>
      </c>
      <c r="D100" s="259"/>
      <c r="E100" s="259"/>
      <c r="F100" s="259"/>
      <c r="G100" s="259"/>
      <c r="H100" s="259"/>
      <c r="I100" s="259"/>
      <c r="J100" s="259"/>
      <c r="K100" s="259"/>
      <c r="L100" s="259"/>
      <c r="M100" s="259"/>
      <c r="N100" s="259"/>
      <c r="O100" s="259"/>
      <c r="P100" s="287"/>
      <c r="Q100" s="257"/>
      <c r="R100" s="257"/>
      <c r="S100" s="257"/>
      <c r="T100" s="257"/>
      <c r="U100" s="257"/>
      <c r="V100" s="257"/>
      <c r="W100" s="257"/>
      <c r="X100" s="257"/>
      <c r="Y100" s="257"/>
      <c r="Z100" s="257"/>
      <c r="AA100" s="257"/>
      <c r="AB100" s="257"/>
      <c r="AC100" s="287"/>
      <c r="AD100" s="257"/>
      <c r="AE100" s="257"/>
      <c r="AF100" s="257"/>
      <c r="AG100" s="257"/>
      <c r="AH100" s="257"/>
      <c r="AI100" s="257"/>
      <c r="AJ100" s="257"/>
      <c r="AK100" s="257"/>
      <c r="AL100" s="257"/>
      <c r="AM100" s="257"/>
      <c r="AN100" s="259"/>
      <c r="AO100" s="259"/>
      <c r="AP100" s="287"/>
      <c r="AQ100" s="259"/>
      <c r="AR100" s="259"/>
      <c r="AS100" s="259"/>
      <c r="AT100" s="259"/>
      <c r="AU100" s="259"/>
      <c r="AV100" s="258"/>
      <c r="AW100" s="258"/>
      <c r="AX100" s="258"/>
      <c r="AY100" s="258"/>
      <c r="AZ100" s="258"/>
      <c r="BA100" s="258"/>
      <c r="BB100" s="258"/>
      <c r="BC100" s="287"/>
      <c r="BD100" s="258"/>
      <c r="BE100" s="258"/>
      <c r="BF100" s="258"/>
      <c r="BG100" s="258"/>
      <c r="BH100" s="258"/>
      <c r="BI100" s="258"/>
      <c r="BJ100" s="258"/>
      <c r="BK100" s="258"/>
      <c r="BL100" s="258"/>
      <c r="BM100" s="258"/>
      <c r="BN100" s="258"/>
      <c r="BO100" s="258"/>
      <c r="BP100" s="287"/>
      <c r="BQ100" s="258"/>
      <c r="BR100" s="258"/>
      <c r="BS100" s="258"/>
      <c r="BT100" s="258"/>
      <c r="BU100" s="258"/>
      <c r="BV100" s="258"/>
      <c r="BW100" s="258"/>
      <c r="BX100" s="258"/>
      <c r="BY100" s="258"/>
      <c r="BZ100" s="258"/>
      <c r="CA100" s="258"/>
      <c r="CB100" s="258"/>
      <c r="CC100" s="287"/>
      <c r="CD100" s="258"/>
      <c r="CE100" s="258"/>
      <c r="CF100" s="258"/>
      <c r="CG100" s="258"/>
      <c r="CH100" s="258"/>
      <c r="CI100" s="258"/>
      <c r="CJ100" s="258"/>
      <c r="CK100" s="258"/>
      <c r="CL100" s="258"/>
      <c r="CM100" s="258"/>
      <c r="CN100" s="258"/>
      <c r="CO100" s="258"/>
      <c r="CP100" s="287"/>
      <c r="CQ100" s="258"/>
      <c r="CR100" s="258"/>
      <c r="CS100" s="258"/>
      <c r="CT100" s="258"/>
      <c r="CU100" s="258"/>
      <c r="CV100" s="258"/>
      <c r="CW100" s="258"/>
      <c r="CX100" s="258"/>
      <c r="CY100" s="258"/>
      <c r="CZ100" s="258"/>
      <c r="DA100" s="258"/>
      <c r="DB100" s="258"/>
      <c r="DC100" s="287"/>
      <c r="DD100" s="258"/>
      <c r="DE100" s="258"/>
      <c r="DF100" s="258"/>
      <c r="DG100" s="258"/>
      <c r="DH100" s="258"/>
      <c r="DI100" s="258"/>
      <c r="DJ100" s="258"/>
      <c r="DK100" s="258"/>
      <c r="DL100" s="258"/>
      <c r="DM100" s="258"/>
      <c r="DN100" s="258"/>
      <c r="DO100" s="258"/>
      <c r="DP100" s="287"/>
      <c r="DQ100" s="258"/>
      <c r="DR100" s="258"/>
      <c r="DS100" s="258"/>
      <c r="DT100" s="258"/>
      <c r="DU100" s="258"/>
      <c r="DV100" s="258"/>
      <c r="DW100" s="258"/>
      <c r="DX100" s="258"/>
      <c r="DY100" s="258"/>
      <c r="DZ100" s="258"/>
      <c r="EA100" s="258"/>
      <c r="EB100" s="258"/>
      <c r="EC100" s="287"/>
      <c r="ED100" s="258"/>
      <c r="EE100" s="258"/>
      <c r="EF100" s="258"/>
      <c r="EG100" s="258"/>
      <c r="EH100" s="258"/>
      <c r="EI100" s="258"/>
      <c r="EJ100" s="258"/>
      <c r="EK100" s="258"/>
      <c r="EL100" s="258"/>
      <c r="EM100" s="258"/>
      <c r="EN100" s="258"/>
      <c r="EO100" s="258"/>
      <c r="EP100" s="287"/>
      <c r="EQ100" s="258"/>
      <c r="ER100" s="258"/>
      <c r="ES100" s="258"/>
      <c r="ET100" s="258"/>
      <c r="EU100" s="258"/>
      <c r="EV100" s="258"/>
      <c r="EW100" s="258"/>
      <c r="EX100" s="258"/>
      <c r="EY100" s="258"/>
      <c r="EZ100" s="258"/>
      <c r="FA100" s="258"/>
      <c r="FB100" s="258"/>
      <c r="FC100" s="287"/>
      <c r="FD100" s="258"/>
      <c r="FE100" s="258"/>
      <c r="FF100" s="258"/>
      <c r="FG100" s="258"/>
      <c r="FH100" s="258"/>
      <c r="FI100" s="258"/>
      <c r="FJ100" s="258"/>
      <c r="FK100" s="258"/>
      <c r="FL100" s="258"/>
      <c r="FM100" s="258"/>
      <c r="FN100" s="258"/>
      <c r="FO100" s="258"/>
      <c r="FP100" s="287"/>
      <c r="FQ100" s="258"/>
      <c r="FR100" s="258"/>
      <c r="FS100" s="258"/>
      <c r="FT100" s="258"/>
      <c r="FU100" s="258"/>
      <c r="FV100" s="258"/>
      <c r="FW100" s="258"/>
      <c r="FX100" s="258"/>
      <c r="FY100" s="258"/>
      <c r="FZ100" s="258"/>
      <c r="GA100" s="258"/>
      <c r="GB100" s="258"/>
      <c r="GC100" s="287"/>
      <c r="GD100" s="258"/>
      <c r="GE100" s="258"/>
      <c r="GF100" s="258"/>
      <c r="GG100" s="258"/>
      <c r="GH100" s="258"/>
      <c r="GI100" s="258"/>
      <c r="GJ100" s="258"/>
      <c r="GK100" s="258"/>
      <c r="GL100" s="258"/>
      <c r="GM100" s="258"/>
      <c r="GN100" s="258"/>
      <c r="GO100" s="258"/>
      <c r="GP100" s="287"/>
      <c r="GQ100" s="258"/>
      <c r="GR100" s="258"/>
      <c r="GS100" s="258"/>
      <c r="GT100" s="258"/>
      <c r="GU100" s="258"/>
      <c r="GV100" s="258"/>
      <c r="GW100" s="258"/>
      <c r="GX100" s="258"/>
      <c r="GY100" s="258"/>
      <c r="GZ100" s="258"/>
      <c r="HA100" s="258"/>
      <c r="HB100" s="258"/>
      <c r="HC100" s="287"/>
      <c r="HD100" s="258"/>
      <c r="HE100" s="258"/>
      <c r="HF100" s="258"/>
      <c r="HG100" s="258"/>
      <c r="HH100" s="258"/>
      <c r="HI100" s="258"/>
      <c r="HJ100" s="258"/>
      <c r="HK100" s="258"/>
      <c r="HL100" s="258"/>
      <c r="HM100" s="258"/>
      <c r="HN100" s="258"/>
      <c r="HO100" s="258"/>
      <c r="HP100" s="287"/>
      <c r="HQ100" s="258"/>
      <c r="HR100" s="258"/>
      <c r="HS100" s="258"/>
      <c r="HT100" s="258"/>
      <c r="HU100" s="258"/>
      <c r="HV100" s="258"/>
      <c r="HW100" s="258"/>
      <c r="HX100" s="258"/>
      <c r="HY100" s="258"/>
      <c r="HZ100" s="258"/>
      <c r="IA100" s="258"/>
      <c r="IB100" s="258"/>
      <c r="IC100" s="287"/>
      <c r="ID100" s="258"/>
      <c r="IE100" s="258"/>
      <c r="IF100" s="258"/>
      <c r="IG100" s="258"/>
      <c r="IH100" s="258"/>
      <c r="II100" s="258"/>
      <c r="IJ100" s="258"/>
      <c r="IK100" s="258"/>
      <c r="IL100" s="258"/>
      <c r="IM100" s="258"/>
      <c r="IN100" s="258"/>
      <c r="IO100" s="258"/>
      <c r="IP100" s="287"/>
      <c r="IQ100" s="258"/>
      <c r="IR100" s="258"/>
      <c r="IS100" s="258"/>
      <c r="IT100" s="258"/>
      <c r="IU100" s="258"/>
      <c r="IV100" s="258"/>
      <c r="IW100" s="258"/>
      <c r="IX100" s="258"/>
      <c r="IY100" s="258"/>
      <c r="IZ100" s="258"/>
      <c r="JA100" s="258"/>
      <c r="JB100" s="258"/>
      <c r="JC100" s="287"/>
      <c r="JD100" s="258"/>
      <c r="JE100" s="258"/>
      <c r="JF100" s="258"/>
      <c r="JG100" s="258"/>
      <c r="JH100" s="258"/>
      <c r="JI100" s="258"/>
      <c r="JJ100" s="258"/>
      <c r="JK100" s="258"/>
      <c r="JL100" s="258"/>
      <c r="JM100" s="258"/>
      <c r="JN100" s="258"/>
      <c r="JO100" s="258"/>
      <c r="JP100" s="287"/>
      <c r="JQ100" s="258"/>
      <c r="JR100" s="258"/>
      <c r="JS100" s="258"/>
      <c r="JT100" s="258"/>
      <c r="JU100" s="258"/>
      <c r="JV100" s="258"/>
      <c r="JW100" s="258"/>
      <c r="JX100" s="258"/>
      <c r="JY100" s="258"/>
      <c r="JZ100" s="258"/>
      <c r="KA100" s="258"/>
      <c r="KB100" s="258"/>
      <c r="KD100" s="224">
        <v>6.8448375312439684E-3</v>
      </c>
      <c r="KE100" s="224">
        <v>6.8448375312439684E-3</v>
      </c>
      <c r="KF100" s="224">
        <v>6.8448375312439684E-3</v>
      </c>
      <c r="KG100" s="224">
        <v>7.3624437047190841E-3</v>
      </c>
      <c r="KH100" s="224">
        <v>7.3624437047190841E-3</v>
      </c>
      <c r="KI100" s="224">
        <v>7.3624437047190841E-3</v>
      </c>
      <c r="KJ100" s="224">
        <v>-1.0540184453227965E-2</v>
      </c>
      <c r="KK100" s="224">
        <v>-1.0540184453227965E-2</v>
      </c>
      <c r="KL100" s="224">
        <v>-1.0540184453227965E-2</v>
      </c>
      <c r="KM100" s="224">
        <v>-1.8588276711846419E-2</v>
      </c>
      <c r="KN100" s="224">
        <v>-1.8588276711846419E-2</v>
      </c>
      <c r="KO100" s="224">
        <v>-1.8588276711846419E-2</v>
      </c>
      <c r="KP100" s="224"/>
      <c r="KQ100" s="224">
        <v>-0.10365504334873776</v>
      </c>
      <c r="KR100" s="224">
        <v>-0.10365504334873776</v>
      </c>
      <c r="KS100" s="224">
        <v>-0.10365504334873776</v>
      </c>
      <c r="KT100" s="224">
        <v>-9.0036154414337377E-2</v>
      </c>
      <c r="KU100" s="224">
        <v>-9.0036154414337377E-2</v>
      </c>
      <c r="KV100" s="224">
        <v>-9.0036154414337377E-2</v>
      </c>
      <c r="KW100" s="224">
        <v>-7.8274013027674838E-2</v>
      </c>
      <c r="KX100" s="224">
        <v>-7.8274013027674838E-2</v>
      </c>
      <c r="KY100" s="224">
        <v>-7.8274013027674838E-2</v>
      </c>
      <c r="KZ100" s="224">
        <v>-3.1997704200595507E-2</v>
      </c>
      <c r="LA100" s="224">
        <v>-3.1997704200595507E-2</v>
      </c>
      <c r="LB100" s="224">
        <v>-3.1997704200595507E-2</v>
      </c>
      <c r="LC100" s="63"/>
      <c r="LD100" s="63"/>
      <c r="LE100" s="63"/>
      <c r="LF100" s="63"/>
      <c r="LG100" s="63"/>
      <c r="LH100" s="63"/>
      <c r="LQ100" s="63"/>
      <c r="LR100" s="63"/>
      <c r="LS100" s="63"/>
      <c r="LT100" s="63"/>
      <c r="LU100" s="63"/>
      <c r="MD100" s="63"/>
      <c r="ME100" s="63"/>
      <c r="MF100" s="63"/>
      <c r="MG100" s="63"/>
      <c r="MH100" s="63"/>
    </row>
    <row r="101" spans="1:354" collapsed="1"/>
  </sheetData>
  <hyperlinks>
    <hyperlink ref="B65" r:id="rId1" display="https://estadisticas.bcrp.gob.pe/estadisticas/series/mensuales/resultados/PD39875AM/html" xr:uid="{072C7B91-B653-4ECC-B61B-6B1B218B97B5}"/>
    <hyperlink ref="B68" r:id="rId2" display="https://estadisticas.bcrp.gob.pe/estadisticas/series/mensuales/resultados/PD39876AM/html" xr:uid="{AB4D836F-CF62-40FF-991B-F4FD6E903105}"/>
    <hyperlink ref="B66" r:id="rId3" display="https://estadisticas.bcrp.gob.pe/estadisticas/series/mensuales/resultados/PD39877AM/html" xr:uid="{1C18037F-4650-4859-9E1A-6956012C496E}"/>
    <hyperlink ref="B69" r:id="rId4" display="https://estadisticas.bcrp.gob.pe/estadisticas/series/mensuales/resultados/PD39878AM/html" xr:uid="{3C046C6E-8021-4FE1-BF7A-DE289D0A4CD7}"/>
    <hyperlink ref="B64" r:id="rId5" display="https://estadisticas.bcrp.gob.pe/estadisticas/series/mensuales/resultados/PD39881AM/html" xr:uid="{6ECD4868-AA33-48B8-9B17-D5E15C4B000D}"/>
    <hyperlink ref="B67" r:id="rId6" display="https://estadisticas.bcrp.gob.pe/estadisticas/series/mensuales/resultados/PD39882AM/html" xr:uid="{3621D496-3159-4333-BEB3-78AB9483A8C5}"/>
    <hyperlink ref="B72" r:id="rId7" display="https://estadisticas.bcrp.gob.pe/estadisticas/series/mensuales/resultados/PD39873AM/html" xr:uid="{86D029DF-1D1D-4F2F-9570-27BD02CC4BA5}"/>
    <hyperlink ref="B70" r:id="rId8" display="https://estadisticas.bcrp.gob.pe/estadisticas/series/mensuales/resultados/PD39871AM/html" xr:uid="{A547620F-3199-41F1-81D6-BA645B59D6C2}"/>
    <hyperlink ref="B71" r:id="rId9" display="https://estadisticas.bcrp.gob.pe/estadisticas/series/mensuales/resultados/PD39870AM/html" xr:uid="{1E2582B4-E972-47DD-8913-39DBD805625B}"/>
    <hyperlink ref="B81" r:id="rId10" display="https://estadisticas.bcrp.gob.pe/estadisticas/series/mensuales/resultados/PD39891AM/html" xr:uid="{9D3BE4A1-CE21-4788-877C-1E5940CE3DAA}"/>
    <hyperlink ref="B80" r:id="rId11" display="https://estadisticas.bcrp.gob.pe/estadisticas/series/mensuales/resultados/PD39892AM/html" xr:uid="{75273BD5-4147-4B11-B143-825DB2579353}"/>
    <hyperlink ref="B82" r:id="rId12" display="https://estadisticas.bcrp.gob.pe/estadisticas/series/mensuales/resultados/PD39894AM/html" xr:uid="{74974E73-524B-4736-87C8-16DCEBA83842}"/>
    <hyperlink ref="B75" r:id="rId13" display="https://estadisticas.bcrp.gob.pe/estadisticas/series/mensuales/resultados/PD39896AM/html" xr:uid="{CA057418-93AB-4607-9C5C-149C04A84AE5}"/>
    <hyperlink ref="B78" r:id="rId14" display="https://estadisticas.bcrp.gob.pe/estadisticas/series/mensuales/resultados/PD39897AM/html" xr:uid="{F66FF152-2776-493F-89A3-26007EA24F5F}"/>
    <hyperlink ref="B76" r:id="rId15" display="https://estadisticas.bcrp.gob.pe/estadisticas/series/mensuales/resultados/PD39898AM/html" xr:uid="{EDC30171-AE47-4B89-98B2-42B3DE776BFC}"/>
    <hyperlink ref="B79" r:id="rId16" display="https://estadisticas.bcrp.gob.pe/estadisticas/series/mensuales/resultados/PD39899AM/html" xr:uid="{006B8D21-150D-4E1D-B982-EC18F5D73EFB}"/>
    <hyperlink ref="B74" r:id="rId17" display="https://estadisticas.bcrp.gob.pe/estadisticas/series/mensuales/resultados/PD39902AM/html" xr:uid="{E1B60EA5-E770-4CCA-9029-933FD41AB084}"/>
    <hyperlink ref="B77" r:id="rId18" display="https://estadisticas.bcrp.gob.pe/estadisticas/series/mensuales/resultados/PD39903AM/html" xr:uid="{6554BE7C-66FB-42E7-9097-E92DC98EBFE0}"/>
    <hyperlink ref="B91" r:id="rId19" display="https://estadisticas.bcrp.gob.pe/estadisticas/series/mensuales/resultados/PD39912AM/html" xr:uid="{274AC4B5-2F35-42EB-ABC3-738053597948}"/>
    <hyperlink ref="B90" r:id="rId20" display="https://estadisticas.bcrp.gob.pe/estadisticas/series/mensuales/resultados/PD39913AM/html" xr:uid="{C445F127-36CC-405E-9F13-66086A494669}"/>
    <hyperlink ref="B92" r:id="rId21" display="https://estadisticas.bcrp.gob.pe/estadisticas/series/mensuales/resultados/PD39915AM/html" xr:uid="{8BB5B67C-9B08-4225-B9D2-BB4B73EE24C0}"/>
    <hyperlink ref="B85" r:id="rId22" display="https://estadisticas.bcrp.gob.pe/estadisticas/series/mensuales/resultados/PD39917AM/html" xr:uid="{89438B70-24C9-4681-81B7-C70C8A6269B8}"/>
    <hyperlink ref="B88" r:id="rId23" display="https://estadisticas.bcrp.gob.pe/estadisticas/series/mensuales/resultados/PD39918AM/html" xr:uid="{98424F99-4AEC-4A7B-9B78-6A05A6CE2D17}"/>
    <hyperlink ref="B86" r:id="rId24" display="https://estadisticas.bcrp.gob.pe/estadisticas/series/mensuales/resultados/PD39919AM/html" xr:uid="{EF625B42-174E-4835-B41A-D888C7BA6A89}"/>
    <hyperlink ref="B89" r:id="rId25" display="https://estadisticas.bcrp.gob.pe/estadisticas/series/mensuales/resultados/PD39920AM/html" xr:uid="{17943E06-BEEC-445B-ABD7-B7DC28073FD1}"/>
    <hyperlink ref="B84" r:id="rId26" display="https://estadisticas.bcrp.gob.pe/estadisticas/series/mensuales/resultados/PD39923AM/html" xr:uid="{E9D915F7-95E6-4DFA-85A0-112A20C5EF4C}"/>
    <hyperlink ref="B87" r:id="rId27" display="https://estadisticas.bcrp.gob.pe/estadisticas/series/mensuales/resultados/PD39924AM/html" xr:uid="{A10633E1-E23C-4D5E-AD60-F72F0FF29E2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31ECC-0554-48FC-9126-F624F39CCAA4}">
  <sheetPr codeName="Sheet7">
    <tabColor rgb="FFF3F3F3"/>
  </sheetPr>
  <dimension ref="A1:MP44"/>
  <sheetViews>
    <sheetView showGridLines="0" zoomScale="90" zoomScaleNormal="90" workbookViewId="0">
      <pane xSplit="3" ySplit="5" topLeftCell="LT6" activePane="bottomRight" state="frozen"/>
      <selection pane="topRight" activeCell="D1" sqref="D1"/>
      <selection pane="bottomLeft" activeCell="A6" sqref="A6"/>
      <selection pane="bottomRight" activeCell="ME9" sqref="ME9"/>
    </sheetView>
  </sheetViews>
  <sheetFormatPr defaultColWidth="9.140625" defaultRowHeight="15" outlineLevelRow="1" outlineLevelCol="1"/>
  <cols>
    <col min="1" max="1" width="4.7109375" style="5" customWidth="1"/>
    <col min="2" max="2" width="4.7109375" style="9" hidden="1" customWidth="1" outlineLevel="1"/>
    <col min="3" max="3" width="53.5703125" style="5" customWidth="1" collapsed="1"/>
    <col min="4" max="15" width="9.7109375" style="63" hidden="1" customWidth="1" outlineLevel="1"/>
    <col min="16" max="16" width="10.5703125" style="63" bestFit="1" customWidth="1" collapsed="1"/>
    <col min="17" max="28" width="9.7109375" style="63" hidden="1" customWidth="1" outlineLevel="1"/>
    <col min="29" max="29" width="10.5703125" style="63" bestFit="1" customWidth="1" collapsed="1"/>
    <col min="30" max="41" width="9.7109375" style="63" hidden="1" customWidth="1" outlineLevel="1"/>
    <col min="42" max="42" width="10.5703125" style="63" bestFit="1" customWidth="1" collapsed="1"/>
    <col min="43" max="54" width="9.7109375" style="63" hidden="1" customWidth="1" outlineLevel="1"/>
    <col min="55" max="55" width="10.5703125" style="63" bestFit="1" customWidth="1" collapsed="1"/>
    <col min="56" max="67" width="9.7109375" style="63" hidden="1" customWidth="1" outlineLevel="1"/>
    <col min="68" max="68" width="10.5703125" style="63" bestFit="1" customWidth="1" collapsed="1"/>
    <col min="69" max="80" width="9.7109375" style="63" hidden="1" customWidth="1" outlineLevel="1"/>
    <col min="81" max="81" width="10.5703125" style="63" bestFit="1" customWidth="1" collapsed="1"/>
    <col min="82" max="93" width="9.7109375" style="63" hidden="1" customWidth="1" outlineLevel="1"/>
    <col min="94" max="94" width="10.5703125" style="63" bestFit="1" customWidth="1" collapsed="1"/>
    <col min="95" max="106" width="9.7109375" style="63" hidden="1" customWidth="1" outlineLevel="1"/>
    <col min="107" max="107" width="10.5703125" style="63" bestFit="1" customWidth="1" collapsed="1"/>
    <col min="108" max="119" width="9.7109375" style="63" hidden="1" customWidth="1" outlineLevel="1"/>
    <col min="120" max="120" width="10.5703125" style="63" bestFit="1" customWidth="1" collapsed="1"/>
    <col min="121" max="132" width="9.7109375" style="63" hidden="1" customWidth="1" outlineLevel="1"/>
    <col min="133" max="133" width="10.5703125" style="63" bestFit="1" customWidth="1" collapsed="1"/>
    <col min="134" max="145" width="9.7109375" style="63" hidden="1" customWidth="1" outlineLevel="1"/>
    <col min="146" max="146" width="10.5703125" style="63" bestFit="1" customWidth="1" collapsed="1"/>
    <col min="147" max="158" width="9.7109375" style="63" hidden="1" customWidth="1" outlineLevel="1"/>
    <col min="159" max="159" width="10.5703125" style="63" bestFit="1" customWidth="1" collapsed="1"/>
    <col min="160" max="171" width="9.7109375" style="63" hidden="1" customWidth="1" outlineLevel="1"/>
    <col min="172" max="172" width="10.5703125" style="63" bestFit="1" customWidth="1" collapsed="1"/>
    <col min="173" max="184" width="9.7109375" style="63" hidden="1" customWidth="1" outlineLevel="1"/>
    <col min="185" max="185" width="10.5703125" style="63" bestFit="1" customWidth="1" collapsed="1"/>
    <col min="186" max="197" width="9.7109375" style="63" hidden="1" customWidth="1" outlineLevel="1"/>
    <col min="198" max="198" width="10.5703125" style="63" bestFit="1" customWidth="1" collapsed="1"/>
    <col min="199" max="210" width="9.7109375" style="63" hidden="1" customWidth="1" outlineLevel="1"/>
    <col min="211" max="211" width="10.5703125" style="63" bestFit="1" customWidth="1" collapsed="1"/>
    <col min="212" max="223" width="9.7109375" style="63" hidden="1" customWidth="1" outlineLevel="1"/>
    <col min="224" max="224" width="10.5703125" style="63" bestFit="1" customWidth="1" collapsed="1"/>
    <col min="225" max="236" width="9.7109375" style="63" hidden="1" customWidth="1" outlineLevel="1"/>
    <col min="237" max="237" width="10.5703125" style="63" bestFit="1" customWidth="1" collapsed="1"/>
    <col min="238" max="249" width="9.7109375" style="63" hidden="1" customWidth="1" outlineLevel="1"/>
    <col min="250" max="250" width="10.5703125" style="63" bestFit="1" customWidth="1" collapsed="1"/>
    <col min="251" max="262" width="9.7109375" style="63" hidden="1" customWidth="1" outlineLevel="1"/>
    <col min="263" max="263" width="10.5703125" style="63" bestFit="1" customWidth="1" collapsed="1"/>
    <col min="264" max="275" width="9.7109375" style="63" hidden="1" customWidth="1" outlineLevel="1"/>
    <col min="276" max="276" width="10.5703125" style="63" bestFit="1" customWidth="1" collapsed="1"/>
    <col min="277" max="288" width="9.7109375" style="63" hidden="1" customWidth="1" outlineLevel="1"/>
    <col min="289" max="289" width="10.5703125" style="63" bestFit="1" customWidth="1" collapsed="1"/>
    <col min="290" max="301" width="9.7109375" style="63" hidden="1" customWidth="1" outlineLevel="1"/>
    <col min="302" max="302" width="10.5703125" style="63" bestFit="1" customWidth="1" collapsed="1"/>
    <col min="303" max="314" width="9.7109375" style="63" hidden="1" customWidth="1" outlineLevel="1"/>
    <col min="315" max="315" width="10.5703125" style="63" bestFit="1" customWidth="1" collapsed="1"/>
    <col min="316" max="327" width="9.7109375" style="63" customWidth="1" outlineLevel="1"/>
    <col min="328" max="328" width="10.5703125" style="63" bestFit="1" customWidth="1"/>
    <col min="329" max="340" width="9.7109375" style="63" customWidth="1" outlineLevel="1"/>
    <col min="341" max="341" width="10.5703125" style="63" bestFit="1" customWidth="1"/>
    <col min="342" max="353" width="9.7109375" style="63" customWidth="1" outlineLevel="1"/>
    <col min="354" max="354" width="10.5703125" style="63" bestFit="1" customWidth="1"/>
    <col min="355" max="16384" width="9.140625" style="63"/>
  </cols>
  <sheetData>
    <row r="1" spans="1:354" customFormat="1" ht="26.25">
      <c r="A1" s="2" t="s">
        <v>520</v>
      </c>
      <c r="B1" s="7"/>
      <c r="C1" s="8"/>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row>
    <row r="2" spans="1:354" s="5" customFormat="1" ht="15" customHeight="1">
      <c r="A2" s="93" t="s">
        <v>521</v>
      </c>
      <c r="B2" s="9"/>
      <c r="C2" s="42"/>
      <c r="P2" s="63"/>
      <c r="AC2" s="63"/>
      <c r="AP2" s="63"/>
      <c r="BC2" s="63"/>
      <c r="BP2" s="63"/>
      <c r="CC2" s="63"/>
      <c r="CP2" s="63"/>
      <c r="DC2" s="63"/>
      <c r="DP2" s="63"/>
      <c r="EC2" s="63"/>
      <c r="EP2" s="63"/>
      <c r="FC2" s="63"/>
      <c r="FP2" s="63"/>
      <c r="GC2" s="63"/>
      <c r="GP2" s="63"/>
      <c r="HC2" s="63"/>
      <c r="HP2" s="63"/>
      <c r="IC2" s="63"/>
      <c r="IP2" s="63"/>
      <c r="JC2" s="63"/>
      <c r="JP2" s="63"/>
      <c r="KC2" s="63"/>
      <c r="KP2" s="63"/>
      <c r="LC2" s="63"/>
      <c r="LP2" s="63"/>
      <c r="MC2" s="63"/>
      <c r="MP2" s="63"/>
    </row>
    <row r="3" spans="1:354" s="56" customFormat="1" ht="15" customHeight="1" outlineLevel="1">
      <c r="A3" s="234"/>
      <c r="B3" s="57"/>
      <c r="C3" s="235"/>
      <c r="D3" s="236" t="s">
        <v>637</v>
      </c>
      <c r="E3" s="236" t="s">
        <v>637</v>
      </c>
      <c r="F3" s="236" t="s">
        <v>637</v>
      </c>
      <c r="G3" s="236" t="s">
        <v>638</v>
      </c>
      <c r="H3" s="236" t="s">
        <v>638</v>
      </c>
      <c r="I3" s="236" t="s">
        <v>638</v>
      </c>
      <c r="J3" s="236" t="s">
        <v>639</v>
      </c>
      <c r="K3" s="236" t="s">
        <v>639</v>
      </c>
      <c r="L3" s="236" t="s">
        <v>639</v>
      </c>
      <c r="M3" s="236" t="s">
        <v>640</v>
      </c>
      <c r="N3" s="236" t="s">
        <v>640</v>
      </c>
      <c r="O3" s="236" t="s">
        <v>640</v>
      </c>
      <c r="P3" s="236" t="str">
        <f>+P5</f>
        <v>2000</v>
      </c>
      <c r="Q3" s="236" t="s">
        <v>641</v>
      </c>
      <c r="R3" s="236" t="s">
        <v>641</v>
      </c>
      <c r="S3" s="236" t="s">
        <v>641</v>
      </c>
      <c r="T3" s="236" t="s">
        <v>642</v>
      </c>
      <c r="U3" s="236" t="s">
        <v>642</v>
      </c>
      <c r="V3" s="236" t="s">
        <v>642</v>
      </c>
      <c r="W3" s="236" t="s">
        <v>643</v>
      </c>
      <c r="X3" s="236" t="s">
        <v>643</v>
      </c>
      <c r="Y3" s="236" t="s">
        <v>643</v>
      </c>
      <c r="Z3" s="236" t="s">
        <v>644</v>
      </c>
      <c r="AA3" s="236" t="s">
        <v>644</v>
      </c>
      <c r="AB3" s="236" t="s">
        <v>644</v>
      </c>
      <c r="AC3" s="236" t="str">
        <f>+AC5</f>
        <v>2001</v>
      </c>
      <c r="AD3" s="236" t="s">
        <v>645</v>
      </c>
      <c r="AE3" s="236" t="s">
        <v>645</v>
      </c>
      <c r="AF3" s="236" t="s">
        <v>645</v>
      </c>
      <c r="AG3" s="236" t="s">
        <v>646</v>
      </c>
      <c r="AH3" s="236" t="s">
        <v>646</v>
      </c>
      <c r="AI3" s="236" t="s">
        <v>646</v>
      </c>
      <c r="AJ3" s="236" t="s">
        <v>647</v>
      </c>
      <c r="AK3" s="236" t="s">
        <v>647</v>
      </c>
      <c r="AL3" s="236" t="s">
        <v>647</v>
      </c>
      <c r="AM3" s="236" t="s">
        <v>648</v>
      </c>
      <c r="AN3" s="236" t="s">
        <v>648</v>
      </c>
      <c r="AO3" s="236" t="s">
        <v>648</v>
      </c>
      <c r="AP3" s="236" t="str">
        <f>+AP5</f>
        <v>2002</v>
      </c>
      <c r="AQ3" s="236" t="s">
        <v>649</v>
      </c>
      <c r="AR3" s="236" t="s">
        <v>649</v>
      </c>
      <c r="AS3" s="236" t="s">
        <v>649</v>
      </c>
      <c r="AT3" s="236" t="s">
        <v>650</v>
      </c>
      <c r="AU3" s="236" t="s">
        <v>650</v>
      </c>
      <c r="AV3" s="236" t="s">
        <v>650</v>
      </c>
      <c r="AW3" s="236" t="s">
        <v>651</v>
      </c>
      <c r="AX3" s="236" t="s">
        <v>651</v>
      </c>
      <c r="AY3" s="236" t="s">
        <v>651</v>
      </c>
      <c r="AZ3" s="236" t="s">
        <v>652</v>
      </c>
      <c r="BA3" s="236" t="s">
        <v>652</v>
      </c>
      <c r="BB3" s="236" t="s">
        <v>652</v>
      </c>
      <c r="BC3" s="236" t="str">
        <f>+BC5</f>
        <v>2003</v>
      </c>
      <c r="BD3" s="236" t="s">
        <v>653</v>
      </c>
      <c r="BE3" s="236" t="s">
        <v>653</v>
      </c>
      <c r="BF3" s="236" t="s">
        <v>653</v>
      </c>
      <c r="BG3" s="236" t="s">
        <v>654</v>
      </c>
      <c r="BH3" s="236" t="s">
        <v>654</v>
      </c>
      <c r="BI3" s="236" t="s">
        <v>654</v>
      </c>
      <c r="BJ3" s="236" t="s">
        <v>655</v>
      </c>
      <c r="BK3" s="236" t="s">
        <v>655</v>
      </c>
      <c r="BL3" s="236" t="s">
        <v>655</v>
      </c>
      <c r="BM3" s="236" t="s">
        <v>656</v>
      </c>
      <c r="BN3" s="236" t="s">
        <v>656</v>
      </c>
      <c r="BO3" s="236" t="s">
        <v>656</v>
      </c>
      <c r="BP3" s="236" t="str">
        <f>+BP5</f>
        <v>2004</v>
      </c>
      <c r="BQ3" s="236" t="s">
        <v>657</v>
      </c>
      <c r="BR3" s="236" t="s">
        <v>657</v>
      </c>
      <c r="BS3" s="236" t="s">
        <v>657</v>
      </c>
      <c r="BT3" s="236" t="s">
        <v>658</v>
      </c>
      <c r="BU3" s="236" t="s">
        <v>658</v>
      </c>
      <c r="BV3" s="236" t="s">
        <v>658</v>
      </c>
      <c r="BW3" s="236" t="s">
        <v>659</v>
      </c>
      <c r="BX3" s="236" t="s">
        <v>659</v>
      </c>
      <c r="BY3" s="236" t="s">
        <v>659</v>
      </c>
      <c r="BZ3" s="236" t="s">
        <v>660</v>
      </c>
      <c r="CA3" s="236" t="s">
        <v>660</v>
      </c>
      <c r="CB3" s="236" t="s">
        <v>660</v>
      </c>
      <c r="CC3" s="236" t="str">
        <f>+CC5</f>
        <v>2005</v>
      </c>
      <c r="CD3" s="236" t="s">
        <v>661</v>
      </c>
      <c r="CE3" s="236" t="s">
        <v>661</v>
      </c>
      <c r="CF3" s="236" t="s">
        <v>661</v>
      </c>
      <c r="CG3" s="236" t="s">
        <v>662</v>
      </c>
      <c r="CH3" s="236" t="s">
        <v>662</v>
      </c>
      <c r="CI3" s="236" t="s">
        <v>662</v>
      </c>
      <c r="CJ3" s="236" t="s">
        <v>663</v>
      </c>
      <c r="CK3" s="236" t="s">
        <v>663</v>
      </c>
      <c r="CL3" s="236" t="s">
        <v>663</v>
      </c>
      <c r="CM3" s="236" t="s">
        <v>664</v>
      </c>
      <c r="CN3" s="236" t="s">
        <v>664</v>
      </c>
      <c r="CO3" s="236" t="s">
        <v>664</v>
      </c>
      <c r="CP3" s="236" t="str">
        <f>+CP5</f>
        <v>2006</v>
      </c>
      <c r="CQ3" s="236" t="s">
        <v>665</v>
      </c>
      <c r="CR3" s="236" t="s">
        <v>665</v>
      </c>
      <c r="CS3" s="236" t="s">
        <v>665</v>
      </c>
      <c r="CT3" s="236" t="s">
        <v>666</v>
      </c>
      <c r="CU3" s="236" t="s">
        <v>666</v>
      </c>
      <c r="CV3" s="236" t="s">
        <v>666</v>
      </c>
      <c r="CW3" s="236" t="s">
        <v>667</v>
      </c>
      <c r="CX3" s="236" t="s">
        <v>667</v>
      </c>
      <c r="CY3" s="236" t="s">
        <v>667</v>
      </c>
      <c r="CZ3" s="236" t="s">
        <v>668</v>
      </c>
      <c r="DA3" s="236" t="s">
        <v>668</v>
      </c>
      <c r="DB3" s="236" t="s">
        <v>668</v>
      </c>
      <c r="DC3" s="236" t="str">
        <f>+DC5</f>
        <v>2007</v>
      </c>
      <c r="DD3" s="236" t="s">
        <v>669</v>
      </c>
      <c r="DE3" s="236" t="s">
        <v>669</v>
      </c>
      <c r="DF3" s="236" t="s">
        <v>669</v>
      </c>
      <c r="DG3" s="236" t="s">
        <v>670</v>
      </c>
      <c r="DH3" s="236" t="s">
        <v>670</v>
      </c>
      <c r="DI3" s="236" t="s">
        <v>670</v>
      </c>
      <c r="DJ3" s="236" t="s">
        <v>671</v>
      </c>
      <c r="DK3" s="236" t="s">
        <v>671</v>
      </c>
      <c r="DL3" s="236" t="s">
        <v>671</v>
      </c>
      <c r="DM3" s="236" t="s">
        <v>672</v>
      </c>
      <c r="DN3" s="236" t="s">
        <v>672</v>
      </c>
      <c r="DO3" s="236" t="s">
        <v>672</v>
      </c>
      <c r="DP3" s="236" t="str">
        <f>+DP5</f>
        <v>2008</v>
      </c>
      <c r="DQ3" s="236" t="s">
        <v>673</v>
      </c>
      <c r="DR3" s="236" t="s">
        <v>673</v>
      </c>
      <c r="DS3" s="236" t="s">
        <v>673</v>
      </c>
      <c r="DT3" s="236" t="s">
        <v>674</v>
      </c>
      <c r="DU3" s="236" t="s">
        <v>674</v>
      </c>
      <c r="DV3" s="236" t="s">
        <v>674</v>
      </c>
      <c r="DW3" s="236" t="s">
        <v>675</v>
      </c>
      <c r="DX3" s="236" t="s">
        <v>675</v>
      </c>
      <c r="DY3" s="236" t="s">
        <v>675</v>
      </c>
      <c r="DZ3" s="236" t="s">
        <v>676</v>
      </c>
      <c r="EA3" s="236" t="s">
        <v>676</v>
      </c>
      <c r="EB3" s="236" t="s">
        <v>676</v>
      </c>
      <c r="EC3" s="236" t="str">
        <f>+EC5</f>
        <v>2009</v>
      </c>
      <c r="ED3" s="236" t="s">
        <v>677</v>
      </c>
      <c r="EE3" s="236" t="s">
        <v>677</v>
      </c>
      <c r="EF3" s="236" t="s">
        <v>677</v>
      </c>
      <c r="EG3" s="236" t="s">
        <v>678</v>
      </c>
      <c r="EH3" s="236" t="s">
        <v>678</v>
      </c>
      <c r="EI3" s="236" t="s">
        <v>678</v>
      </c>
      <c r="EJ3" s="236" t="s">
        <v>679</v>
      </c>
      <c r="EK3" s="236" t="s">
        <v>679</v>
      </c>
      <c r="EL3" s="236" t="s">
        <v>679</v>
      </c>
      <c r="EM3" s="236" t="s">
        <v>680</v>
      </c>
      <c r="EN3" s="236" t="s">
        <v>680</v>
      </c>
      <c r="EO3" s="236" t="s">
        <v>680</v>
      </c>
      <c r="EP3" s="236" t="str">
        <f>+EP5</f>
        <v>2010</v>
      </c>
      <c r="EQ3" s="236" t="s">
        <v>681</v>
      </c>
      <c r="ER3" s="236" t="s">
        <v>681</v>
      </c>
      <c r="ES3" s="236" t="s">
        <v>681</v>
      </c>
      <c r="ET3" s="236" t="s">
        <v>682</v>
      </c>
      <c r="EU3" s="236" t="s">
        <v>682</v>
      </c>
      <c r="EV3" s="236" t="s">
        <v>682</v>
      </c>
      <c r="EW3" s="236" t="s">
        <v>683</v>
      </c>
      <c r="EX3" s="236" t="s">
        <v>683</v>
      </c>
      <c r="EY3" s="236" t="s">
        <v>683</v>
      </c>
      <c r="EZ3" s="236" t="s">
        <v>684</v>
      </c>
      <c r="FA3" s="236" t="s">
        <v>684</v>
      </c>
      <c r="FB3" s="236" t="s">
        <v>684</v>
      </c>
      <c r="FC3" s="236" t="str">
        <f>+FC5</f>
        <v>2011</v>
      </c>
      <c r="FD3" s="236" t="s">
        <v>685</v>
      </c>
      <c r="FE3" s="236" t="s">
        <v>685</v>
      </c>
      <c r="FF3" s="236" t="s">
        <v>685</v>
      </c>
      <c r="FG3" s="236" t="s">
        <v>686</v>
      </c>
      <c r="FH3" s="236" t="s">
        <v>686</v>
      </c>
      <c r="FI3" s="236" t="s">
        <v>686</v>
      </c>
      <c r="FJ3" s="236" t="s">
        <v>687</v>
      </c>
      <c r="FK3" s="236" t="s">
        <v>687</v>
      </c>
      <c r="FL3" s="236" t="s">
        <v>687</v>
      </c>
      <c r="FM3" s="236" t="s">
        <v>688</v>
      </c>
      <c r="FN3" s="236" t="s">
        <v>688</v>
      </c>
      <c r="FO3" s="236" t="s">
        <v>688</v>
      </c>
      <c r="FP3" s="236" t="str">
        <f>+FP5</f>
        <v>2012</v>
      </c>
      <c r="FQ3" s="236" t="s">
        <v>689</v>
      </c>
      <c r="FR3" s="236" t="s">
        <v>689</v>
      </c>
      <c r="FS3" s="236" t="s">
        <v>689</v>
      </c>
      <c r="FT3" s="236" t="s">
        <v>690</v>
      </c>
      <c r="FU3" s="236" t="s">
        <v>690</v>
      </c>
      <c r="FV3" s="236" t="s">
        <v>690</v>
      </c>
      <c r="FW3" s="236" t="s">
        <v>691</v>
      </c>
      <c r="FX3" s="236" t="s">
        <v>691</v>
      </c>
      <c r="FY3" s="236" t="s">
        <v>691</v>
      </c>
      <c r="FZ3" s="236" t="s">
        <v>692</v>
      </c>
      <c r="GA3" s="236" t="s">
        <v>692</v>
      </c>
      <c r="GB3" s="236" t="s">
        <v>692</v>
      </c>
      <c r="GC3" s="236" t="str">
        <f>+GC5</f>
        <v>2013</v>
      </c>
      <c r="GD3" s="236" t="s">
        <v>693</v>
      </c>
      <c r="GE3" s="236" t="s">
        <v>693</v>
      </c>
      <c r="GF3" s="236" t="s">
        <v>693</v>
      </c>
      <c r="GG3" s="236" t="s">
        <v>694</v>
      </c>
      <c r="GH3" s="236" t="s">
        <v>694</v>
      </c>
      <c r="GI3" s="236" t="s">
        <v>694</v>
      </c>
      <c r="GJ3" s="236" t="s">
        <v>695</v>
      </c>
      <c r="GK3" s="236" t="s">
        <v>695</v>
      </c>
      <c r="GL3" s="236" t="s">
        <v>695</v>
      </c>
      <c r="GM3" s="236" t="s">
        <v>696</v>
      </c>
      <c r="GN3" s="236" t="s">
        <v>696</v>
      </c>
      <c r="GO3" s="236" t="s">
        <v>696</v>
      </c>
      <c r="GP3" s="236" t="str">
        <f>+GP5</f>
        <v>2014</v>
      </c>
      <c r="GQ3" s="236" t="s">
        <v>697</v>
      </c>
      <c r="GR3" s="236" t="s">
        <v>697</v>
      </c>
      <c r="GS3" s="236" t="s">
        <v>697</v>
      </c>
      <c r="GT3" s="236" t="s">
        <v>698</v>
      </c>
      <c r="GU3" s="236" t="s">
        <v>698</v>
      </c>
      <c r="GV3" s="236" t="s">
        <v>698</v>
      </c>
      <c r="GW3" s="236" t="s">
        <v>699</v>
      </c>
      <c r="GX3" s="236" t="s">
        <v>699</v>
      </c>
      <c r="GY3" s="236" t="s">
        <v>699</v>
      </c>
      <c r="GZ3" s="236" t="s">
        <v>700</v>
      </c>
      <c r="HA3" s="236" t="s">
        <v>700</v>
      </c>
      <c r="HB3" s="236" t="s">
        <v>700</v>
      </c>
      <c r="HC3" s="236" t="str">
        <f>+HC5</f>
        <v>2015</v>
      </c>
      <c r="HD3" s="236" t="s">
        <v>701</v>
      </c>
      <c r="HE3" s="236" t="s">
        <v>701</v>
      </c>
      <c r="HF3" s="236" t="s">
        <v>701</v>
      </c>
      <c r="HG3" s="236" t="s">
        <v>702</v>
      </c>
      <c r="HH3" s="236" t="s">
        <v>702</v>
      </c>
      <c r="HI3" s="236" t="s">
        <v>702</v>
      </c>
      <c r="HJ3" s="236" t="s">
        <v>703</v>
      </c>
      <c r="HK3" s="236" t="s">
        <v>703</v>
      </c>
      <c r="HL3" s="236" t="s">
        <v>703</v>
      </c>
      <c r="HM3" s="236" t="s">
        <v>704</v>
      </c>
      <c r="HN3" s="236" t="s">
        <v>704</v>
      </c>
      <c r="HO3" s="236" t="s">
        <v>704</v>
      </c>
      <c r="HP3" s="236" t="str">
        <f>+HP5</f>
        <v>2016</v>
      </c>
      <c r="HQ3" s="236" t="s">
        <v>705</v>
      </c>
      <c r="HR3" s="236" t="s">
        <v>705</v>
      </c>
      <c r="HS3" s="236" t="s">
        <v>705</v>
      </c>
      <c r="HT3" s="236" t="s">
        <v>706</v>
      </c>
      <c r="HU3" s="236" t="s">
        <v>706</v>
      </c>
      <c r="HV3" s="236" t="s">
        <v>706</v>
      </c>
      <c r="HW3" s="236" t="s">
        <v>707</v>
      </c>
      <c r="HX3" s="236" t="s">
        <v>707</v>
      </c>
      <c r="HY3" s="236" t="s">
        <v>707</v>
      </c>
      <c r="HZ3" s="236" t="s">
        <v>708</v>
      </c>
      <c r="IA3" s="236" t="s">
        <v>708</v>
      </c>
      <c r="IB3" s="236" t="s">
        <v>708</v>
      </c>
      <c r="IC3" s="236" t="str">
        <f>+IC5</f>
        <v>2017</v>
      </c>
      <c r="ID3" s="236" t="s">
        <v>709</v>
      </c>
      <c r="IE3" s="236" t="s">
        <v>709</v>
      </c>
      <c r="IF3" s="236" t="s">
        <v>709</v>
      </c>
      <c r="IG3" s="236" t="s">
        <v>710</v>
      </c>
      <c r="IH3" s="236" t="s">
        <v>710</v>
      </c>
      <c r="II3" s="236" t="s">
        <v>710</v>
      </c>
      <c r="IJ3" s="236" t="s">
        <v>711</v>
      </c>
      <c r="IK3" s="236" t="s">
        <v>711</v>
      </c>
      <c r="IL3" s="236" t="s">
        <v>711</v>
      </c>
      <c r="IM3" s="236" t="s">
        <v>712</v>
      </c>
      <c r="IN3" s="236" t="s">
        <v>712</v>
      </c>
      <c r="IO3" s="236" t="s">
        <v>712</v>
      </c>
      <c r="IP3" s="236" t="str">
        <f>+IP5</f>
        <v>2018</v>
      </c>
      <c r="IQ3" s="236" t="s">
        <v>713</v>
      </c>
      <c r="IR3" s="236" t="s">
        <v>713</v>
      </c>
      <c r="IS3" s="236" t="s">
        <v>713</v>
      </c>
      <c r="IT3" s="236" t="s">
        <v>714</v>
      </c>
      <c r="IU3" s="236" t="s">
        <v>714</v>
      </c>
      <c r="IV3" s="236" t="s">
        <v>714</v>
      </c>
      <c r="IW3" s="236" t="s">
        <v>715</v>
      </c>
      <c r="IX3" s="236" t="s">
        <v>715</v>
      </c>
      <c r="IY3" s="236" t="s">
        <v>715</v>
      </c>
      <c r="IZ3" s="236" t="s">
        <v>716</v>
      </c>
      <c r="JA3" s="236" t="s">
        <v>716</v>
      </c>
      <c r="JB3" s="236" t="s">
        <v>716</v>
      </c>
      <c r="JC3" s="236" t="str">
        <f>+JC5</f>
        <v>2019</v>
      </c>
      <c r="JD3" s="236" t="s">
        <v>717</v>
      </c>
      <c r="JE3" s="236" t="s">
        <v>717</v>
      </c>
      <c r="JF3" s="236" t="s">
        <v>717</v>
      </c>
      <c r="JG3" s="236" t="s">
        <v>718</v>
      </c>
      <c r="JH3" s="236" t="s">
        <v>718</v>
      </c>
      <c r="JI3" s="236" t="s">
        <v>718</v>
      </c>
      <c r="JJ3" s="236" t="s">
        <v>719</v>
      </c>
      <c r="JK3" s="236" t="s">
        <v>719</v>
      </c>
      <c r="JL3" s="236" t="s">
        <v>719</v>
      </c>
      <c r="JM3" s="236" t="s">
        <v>720</v>
      </c>
      <c r="JN3" s="236" t="s">
        <v>720</v>
      </c>
      <c r="JO3" s="236" t="s">
        <v>720</v>
      </c>
      <c r="JP3" s="236" t="str">
        <f>+JP5</f>
        <v>2020</v>
      </c>
      <c r="JQ3" s="236" t="s">
        <v>721</v>
      </c>
      <c r="JR3" s="236" t="s">
        <v>721</v>
      </c>
      <c r="JS3" s="236" t="s">
        <v>721</v>
      </c>
      <c r="JT3" s="236" t="s">
        <v>722</v>
      </c>
      <c r="JU3" s="236" t="s">
        <v>722</v>
      </c>
      <c r="JV3" s="236" t="s">
        <v>722</v>
      </c>
      <c r="JW3" s="236" t="s">
        <v>723</v>
      </c>
      <c r="JX3" s="236" t="s">
        <v>723</v>
      </c>
      <c r="JY3" s="236" t="s">
        <v>723</v>
      </c>
      <c r="JZ3" s="236" t="s">
        <v>724</v>
      </c>
      <c r="KA3" s="236" t="s">
        <v>724</v>
      </c>
      <c r="KB3" s="236" t="s">
        <v>724</v>
      </c>
      <c r="KC3" s="236" t="str">
        <f>+KC5</f>
        <v>2021</v>
      </c>
      <c r="KD3" s="236" t="s">
        <v>725</v>
      </c>
      <c r="KE3" s="236" t="s">
        <v>725</v>
      </c>
      <c r="KF3" s="236" t="s">
        <v>725</v>
      </c>
      <c r="KG3" s="236" t="s">
        <v>726</v>
      </c>
      <c r="KH3" s="236" t="s">
        <v>726</v>
      </c>
      <c r="KI3" s="236" t="s">
        <v>726</v>
      </c>
      <c r="KJ3" s="236" t="s">
        <v>727</v>
      </c>
      <c r="KK3" s="236" t="s">
        <v>727</v>
      </c>
      <c r="KL3" s="236" t="s">
        <v>727</v>
      </c>
      <c r="KM3" s="236" t="s">
        <v>728</v>
      </c>
      <c r="KN3" s="236" t="s">
        <v>728</v>
      </c>
      <c r="KO3" s="236" t="s">
        <v>728</v>
      </c>
      <c r="KP3" s="236" t="str">
        <f>+KP5</f>
        <v>2022</v>
      </c>
      <c r="KQ3" s="236" t="s">
        <v>729</v>
      </c>
      <c r="KR3" s="236" t="s">
        <v>729</v>
      </c>
      <c r="KS3" s="236" t="s">
        <v>729</v>
      </c>
      <c r="KT3" s="236" t="s">
        <v>730</v>
      </c>
      <c r="KU3" s="236" t="s">
        <v>730</v>
      </c>
      <c r="KV3" s="236" t="s">
        <v>730</v>
      </c>
      <c r="KW3" s="236" t="s">
        <v>731</v>
      </c>
      <c r="KX3" s="236" t="s">
        <v>731</v>
      </c>
      <c r="KY3" s="236" t="s">
        <v>731</v>
      </c>
      <c r="KZ3" s="236" t="s">
        <v>732</v>
      </c>
      <c r="LA3" s="236" t="s">
        <v>732</v>
      </c>
      <c r="LB3" s="236" t="s">
        <v>732</v>
      </c>
      <c r="LC3" s="236" t="str">
        <f>+LC5</f>
        <v>2023</v>
      </c>
      <c r="LD3" s="236" t="s">
        <v>733</v>
      </c>
      <c r="LE3" s="236" t="s">
        <v>733</v>
      </c>
      <c r="LF3" s="236" t="s">
        <v>733</v>
      </c>
      <c r="LG3" s="236" t="s">
        <v>734</v>
      </c>
      <c r="LH3" s="236" t="s">
        <v>734</v>
      </c>
      <c r="LI3" s="236" t="s">
        <v>734</v>
      </c>
      <c r="LJ3" s="236" t="s">
        <v>735</v>
      </c>
      <c r="LK3" s="236" t="s">
        <v>735</v>
      </c>
      <c r="LL3" s="236" t="s">
        <v>735</v>
      </c>
      <c r="LM3" s="236" t="s">
        <v>736</v>
      </c>
      <c r="LN3" s="236" t="s">
        <v>736</v>
      </c>
      <c r="LO3" s="236" t="s">
        <v>736</v>
      </c>
      <c r="LP3" s="236" t="str">
        <f>+LP5</f>
        <v>2024</v>
      </c>
      <c r="LQ3" s="236" t="s">
        <v>977</v>
      </c>
      <c r="LR3" s="236" t="s">
        <v>977</v>
      </c>
      <c r="LS3" s="236" t="s">
        <v>977</v>
      </c>
      <c r="LT3" s="236" t="s">
        <v>983</v>
      </c>
      <c r="LU3" s="236" t="s">
        <v>983</v>
      </c>
      <c r="LV3" s="236" t="s">
        <v>983</v>
      </c>
      <c r="LW3" s="236" t="s">
        <v>984</v>
      </c>
      <c r="LX3" s="236" t="s">
        <v>984</v>
      </c>
      <c r="LY3" s="236" t="s">
        <v>984</v>
      </c>
      <c r="LZ3" s="236" t="s">
        <v>985</v>
      </c>
      <c r="MA3" s="236" t="s">
        <v>985</v>
      </c>
      <c r="MB3" s="236" t="s">
        <v>985</v>
      </c>
      <c r="MC3" s="236" t="str">
        <f>+MC5</f>
        <v>2025</v>
      </c>
      <c r="MD3" s="236" t="s">
        <v>1244</v>
      </c>
      <c r="ME3" s="236" t="s">
        <v>1244</v>
      </c>
      <c r="MF3" s="236" t="s">
        <v>1244</v>
      </c>
      <c r="MG3" s="236" t="s">
        <v>1245</v>
      </c>
      <c r="MH3" s="236" t="s">
        <v>1245</v>
      </c>
      <c r="MI3" s="236" t="s">
        <v>1245</v>
      </c>
      <c r="MJ3" s="236" t="s">
        <v>1246</v>
      </c>
      <c r="MK3" s="236" t="str">
        <f>MJ3</f>
        <v>3Q26</v>
      </c>
      <c r="ML3" s="236" t="str">
        <f>MJ3</f>
        <v>3Q26</v>
      </c>
      <c r="MM3" s="236" t="s">
        <v>1247</v>
      </c>
      <c r="MN3" s="236" t="str">
        <f>MM3</f>
        <v>4Q26</v>
      </c>
      <c r="MO3" s="236" t="str">
        <f>MM3</f>
        <v>4Q26</v>
      </c>
      <c r="MP3" s="236" t="str">
        <f>+MP5</f>
        <v>2026</v>
      </c>
    </row>
    <row r="4" spans="1:354" s="56" customFormat="1" outlineLevel="1">
      <c r="B4" s="57"/>
      <c r="D4" s="56" t="str">
        <f>+IF(ISTEXT(D$5)=FALSE,IF(MONTH(D$5)&gt;9,(TEXT(Precios!D$5,"yyyy-mm")),LEFT((TEXT(Precios!D$5,"yyyy-mm")),5)&amp;RIGHT((TEXT(Precios!D$5,"yyyy-mm")),1)),"")</f>
        <v>2000-1</v>
      </c>
      <c r="E4" s="56" t="str">
        <f>+IF(ISTEXT(E$5)=FALSE,IF(MONTH(E$5)&gt;9,(TEXT(Precios!E$5,"yyyy-mm")),LEFT((TEXT(Precios!E$5,"yyyy-mm")),5)&amp;RIGHT((TEXT(Precios!E$5,"yyyy-mm")),1)),"")</f>
        <v>2000-2</v>
      </c>
      <c r="F4" s="56" t="str">
        <f>+IF(ISTEXT(F$5)=FALSE,IF(MONTH(F$5)&gt;9,(TEXT(Precios!F$5,"yyyy-mm")),LEFT((TEXT(Precios!F$5,"yyyy-mm")),5)&amp;RIGHT((TEXT(Precios!F$5,"yyyy-mm")),1)),"")</f>
        <v>2000-3</v>
      </c>
      <c r="G4" s="56" t="str">
        <f>+IF(ISTEXT(G$5)=FALSE,IF(MONTH(G$5)&gt;9,(TEXT(Precios!G$5,"yyyy-mm")),LEFT((TEXT(Precios!G$5,"yyyy-mm")),5)&amp;RIGHT((TEXT(Precios!G$5,"yyyy-mm")),1)),"")</f>
        <v>2000-4</v>
      </c>
      <c r="H4" s="56" t="str">
        <f>+IF(ISTEXT(H$5)=FALSE,IF(MONTH(H$5)&gt;9,(TEXT(Precios!H$5,"yyyy-mm")),LEFT((TEXT(Precios!H$5,"yyyy-mm")),5)&amp;RIGHT((TEXT(Precios!H$5,"yyyy-mm")),1)),"")</f>
        <v>2000-5</v>
      </c>
      <c r="I4" s="56" t="str">
        <f>+IF(ISTEXT(I$5)=FALSE,IF(MONTH(I$5)&gt;9,(TEXT(Precios!I$5,"yyyy-mm")),LEFT((TEXT(Precios!I$5,"yyyy-mm")),5)&amp;RIGHT((TEXT(Precios!I$5,"yyyy-mm")),1)),"")</f>
        <v>2000-6</v>
      </c>
      <c r="J4" s="56" t="str">
        <f>+IF(ISTEXT(J$5)=FALSE,IF(MONTH(J$5)&gt;9,(TEXT(Precios!J$5,"yyyy-mm")),LEFT((TEXT(Precios!J$5,"yyyy-mm")),5)&amp;RIGHT((TEXT(Precios!J$5,"yyyy-mm")),1)),"")</f>
        <v>2000-7</v>
      </c>
      <c r="K4" s="56" t="str">
        <f>+IF(ISTEXT(K$5)=FALSE,IF(MONTH(K$5)&gt;9,(TEXT(Precios!K$5,"yyyy-mm")),LEFT((TEXT(Precios!K$5,"yyyy-mm")),5)&amp;RIGHT((TEXT(Precios!K$5,"yyyy-mm")),1)),"")</f>
        <v>2000-8</v>
      </c>
      <c r="L4" s="56" t="str">
        <f>+IF(ISTEXT(L$5)=FALSE,IF(MONTH(L$5)&gt;9,(TEXT(Precios!L$5,"yyyy-mm")),LEFT((TEXT(Precios!L$5,"yyyy-mm")),5)&amp;RIGHT((TEXT(Precios!L$5,"yyyy-mm")),1)),"")</f>
        <v>2000-9</v>
      </c>
      <c r="M4" s="56" t="str">
        <f>+IF(ISTEXT(M$5)=FALSE,IF(MONTH(M$5)&gt;9,(TEXT(Precios!M$5,"yyyy-mm")),LEFT((TEXT(Precios!M$5,"yyyy-mm")),5)&amp;RIGHT((TEXT(Precios!M$5,"yyyy-mm")),1)),"")</f>
        <v>2000-10</v>
      </c>
      <c r="N4" s="56" t="str">
        <f>+IF(ISTEXT(N$5)=FALSE,IF(MONTH(N$5)&gt;9,(TEXT(Precios!N$5,"yyyy-mm")),LEFT((TEXT(Precios!N$5,"yyyy-mm")),5)&amp;RIGHT((TEXT(Precios!N$5,"yyyy-mm")),1)),"")</f>
        <v>2000-11</v>
      </c>
      <c r="O4" s="56" t="str">
        <f>+IF(ISTEXT(O$5)=FALSE,IF(MONTH(O$5)&gt;9,(TEXT(Precios!O$5,"yyyy-mm")),LEFT((TEXT(Precios!O$5,"yyyy-mm")),5)&amp;RIGHT((TEXT(Precios!O$5,"yyyy-mm")),1)),"")</f>
        <v>2000-12</v>
      </c>
      <c r="P4" s="56" t="str">
        <f>+IF(ISTEXT(P$5)=FALSE,IF(MONTH(P$5)&gt;9,(TEXT(Precios!P$5,"yyyy-mm")),LEFT((TEXT(Precios!P$5,"yyyy-mm")),5)&amp;RIGHT((TEXT(Precios!P$5,"yyyy-mm")),1)),"")</f>
        <v/>
      </c>
      <c r="Q4" s="56" t="str">
        <f>+IF(ISTEXT(Q$5)=FALSE,IF(MONTH(Q$5)&gt;9,(TEXT(Precios!Q$5,"yyyy-mm")),LEFT((TEXT(Precios!Q$5,"yyyy-mm")),5)&amp;RIGHT((TEXT(Precios!Q$5,"yyyy-mm")),1)),"")</f>
        <v>2001-1</v>
      </c>
      <c r="R4" s="56" t="str">
        <f>+IF(ISTEXT(R$5)=FALSE,IF(MONTH(R$5)&gt;9,(TEXT(Precios!R$5,"yyyy-mm")),LEFT((TEXT(Precios!R$5,"yyyy-mm")),5)&amp;RIGHT((TEXT(Precios!R$5,"yyyy-mm")),1)),"")</f>
        <v>2001-2</v>
      </c>
      <c r="S4" s="56" t="str">
        <f>+IF(ISTEXT(S$5)=FALSE,IF(MONTH(S$5)&gt;9,(TEXT(Precios!S$5,"yyyy-mm")),LEFT((TEXT(Precios!S$5,"yyyy-mm")),5)&amp;RIGHT((TEXT(Precios!S$5,"yyyy-mm")),1)),"")</f>
        <v>2001-3</v>
      </c>
      <c r="T4" s="56" t="str">
        <f>+IF(ISTEXT(T$5)=FALSE,IF(MONTH(T$5)&gt;9,(TEXT(Precios!T$5,"yyyy-mm")),LEFT((TEXT(Precios!T$5,"yyyy-mm")),5)&amp;RIGHT((TEXT(Precios!T$5,"yyyy-mm")),1)),"")</f>
        <v>2001-4</v>
      </c>
      <c r="U4" s="56" t="str">
        <f>+IF(ISTEXT(U$5)=FALSE,IF(MONTH(U$5)&gt;9,(TEXT(Precios!U$5,"yyyy-mm")),LEFT((TEXT(Precios!U$5,"yyyy-mm")),5)&amp;RIGHT((TEXT(Precios!U$5,"yyyy-mm")),1)),"")</f>
        <v>2001-5</v>
      </c>
      <c r="V4" s="56" t="str">
        <f>+IF(ISTEXT(V$5)=FALSE,IF(MONTH(V$5)&gt;9,(TEXT(Precios!V$5,"yyyy-mm")),LEFT((TEXT(Precios!V$5,"yyyy-mm")),5)&amp;RIGHT((TEXT(Precios!V$5,"yyyy-mm")),1)),"")</f>
        <v>2001-6</v>
      </c>
      <c r="W4" s="56" t="str">
        <f>+IF(ISTEXT(W$5)=FALSE,IF(MONTH(W$5)&gt;9,(TEXT(Precios!W$5,"yyyy-mm")),LEFT((TEXT(Precios!W$5,"yyyy-mm")),5)&amp;RIGHT((TEXT(Precios!W$5,"yyyy-mm")),1)),"")</f>
        <v>2001-7</v>
      </c>
      <c r="X4" s="56" t="str">
        <f>+IF(ISTEXT(X$5)=FALSE,IF(MONTH(X$5)&gt;9,(TEXT(Precios!X$5,"yyyy-mm")),LEFT((TEXT(Precios!X$5,"yyyy-mm")),5)&amp;RIGHT((TEXT(Precios!X$5,"yyyy-mm")),1)),"")</f>
        <v>2001-8</v>
      </c>
      <c r="Y4" s="56" t="str">
        <f>+IF(ISTEXT(Y$5)=FALSE,IF(MONTH(Y$5)&gt;9,(TEXT(Precios!Y$5,"yyyy-mm")),LEFT((TEXT(Precios!Y$5,"yyyy-mm")),5)&amp;RIGHT((TEXT(Precios!Y$5,"yyyy-mm")),1)),"")</f>
        <v>2001-9</v>
      </c>
      <c r="Z4" s="56" t="str">
        <f>+IF(ISTEXT(Z$5)=FALSE,IF(MONTH(Z$5)&gt;9,(TEXT(Precios!Z$5,"yyyy-mm")),LEFT((TEXT(Precios!Z$5,"yyyy-mm")),5)&amp;RIGHT((TEXT(Precios!Z$5,"yyyy-mm")),1)),"")</f>
        <v>2001-10</v>
      </c>
      <c r="AA4" s="56" t="str">
        <f>+IF(ISTEXT(AA$5)=FALSE,IF(MONTH(AA$5)&gt;9,(TEXT(Precios!AA$5,"yyyy-mm")),LEFT((TEXT(Precios!AA$5,"yyyy-mm")),5)&amp;RIGHT((TEXT(Precios!AA$5,"yyyy-mm")),1)),"")</f>
        <v>2001-11</v>
      </c>
      <c r="AB4" s="56" t="str">
        <f>+IF(ISTEXT(AB$5)=FALSE,IF(MONTH(AB$5)&gt;9,(TEXT(Precios!AB$5,"yyyy-mm")),LEFT((TEXT(Precios!AB$5,"yyyy-mm")),5)&amp;RIGHT((TEXT(Precios!AB$5,"yyyy-mm")),1)),"")</f>
        <v>2001-12</v>
      </c>
      <c r="AC4" s="56" t="str">
        <f>+IF(ISTEXT(AC$5)=FALSE,IF(MONTH(AC$5)&gt;9,(TEXT(Precios!AC$5,"yyyy-mm")),LEFT((TEXT(Precios!AC$5,"yyyy-mm")),5)&amp;RIGHT((TEXT(Precios!AC$5,"yyyy-mm")),1)),"")</f>
        <v/>
      </c>
      <c r="AD4" s="56" t="str">
        <f>+IF(ISTEXT(AD$5)=FALSE,IF(MONTH(AD$5)&gt;9,(TEXT(Precios!AD$5,"yyyy-mm")),LEFT((TEXT(Precios!AD$5,"yyyy-mm")),5)&amp;RIGHT((TEXT(Precios!AD$5,"yyyy-mm")),1)),"")</f>
        <v>2002-1</v>
      </c>
      <c r="AE4" s="56" t="str">
        <f>+IF(ISTEXT(AE$5)=FALSE,IF(MONTH(AE$5)&gt;9,(TEXT(Precios!AE$5,"yyyy-mm")),LEFT((TEXT(Precios!AE$5,"yyyy-mm")),5)&amp;RIGHT((TEXT(Precios!AE$5,"yyyy-mm")),1)),"")</f>
        <v>2002-2</v>
      </c>
      <c r="AF4" s="56" t="str">
        <f>+IF(ISTEXT(AF$5)=FALSE,IF(MONTH(AF$5)&gt;9,(TEXT(Precios!AF$5,"yyyy-mm")),LEFT((TEXT(Precios!AF$5,"yyyy-mm")),5)&amp;RIGHT((TEXT(Precios!AF$5,"yyyy-mm")),1)),"")</f>
        <v>2002-3</v>
      </c>
      <c r="AG4" s="56" t="str">
        <f>+IF(ISTEXT(AG$5)=FALSE,IF(MONTH(AG$5)&gt;9,(TEXT(Precios!AG$5,"yyyy-mm")),LEFT((TEXT(Precios!AG$5,"yyyy-mm")),5)&amp;RIGHT((TEXT(Precios!AG$5,"yyyy-mm")),1)),"")</f>
        <v>2002-4</v>
      </c>
      <c r="AH4" s="56" t="str">
        <f>+IF(ISTEXT(AH$5)=FALSE,IF(MONTH(AH$5)&gt;9,(TEXT(Precios!AH$5,"yyyy-mm")),LEFT((TEXT(Precios!AH$5,"yyyy-mm")),5)&amp;RIGHT((TEXT(Precios!AH$5,"yyyy-mm")),1)),"")</f>
        <v>2002-5</v>
      </c>
      <c r="AI4" s="56" t="str">
        <f>+IF(ISTEXT(AI$5)=FALSE,IF(MONTH(AI$5)&gt;9,(TEXT(Precios!AI$5,"yyyy-mm")),LEFT((TEXT(Precios!AI$5,"yyyy-mm")),5)&amp;RIGHT((TEXT(Precios!AI$5,"yyyy-mm")),1)),"")</f>
        <v>2002-6</v>
      </c>
      <c r="AJ4" s="56" t="str">
        <f>+IF(ISTEXT(AJ$5)=FALSE,IF(MONTH(AJ$5)&gt;9,(TEXT(Precios!AJ$5,"yyyy-mm")),LEFT((TEXT(Precios!AJ$5,"yyyy-mm")),5)&amp;RIGHT((TEXT(Precios!AJ$5,"yyyy-mm")),1)),"")</f>
        <v>2002-7</v>
      </c>
      <c r="AK4" s="56" t="str">
        <f>+IF(ISTEXT(AK$5)=FALSE,IF(MONTH(AK$5)&gt;9,(TEXT(Precios!AK$5,"yyyy-mm")),LEFT((TEXT(Precios!AK$5,"yyyy-mm")),5)&amp;RIGHT((TEXT(Precios!AK$5,"yyyy-mm")),1)),"")</f>
        <v>2002-8</v>
      </c>
      <c r="AL4" s="56" t="str">
        <f>+IF(ISTEXT(AL$5)=FALSE,IF(MONTH(AL$5)&gt;9,(TEXT(Precios!AL$5,"yyyy-mm")),LEFT((TEXT(Precios!AL$5,"yyyy-mm")),5)&amp;RIGHT((TEXT(Precios!AL$5,"yyyy-mm")),1)),"")</f>
        <v>2002-9</v>
      </c>
      <c r="AM4" s="56" t="str">
        <f>+IF(ISTEXT(AM$5)=FALSE,IF(MONTH(AM$5)&gt;9,(TEXT(Precios!AM$5,"yyyy-mm")),LEFT((TEXT(Precios!AM$5,"yyyy-mm")),5)&amp;RIGHT((TEXT(Precios!AM$5,"yyyy-mm")),1)),"")</f>
        <v>2002-10</v>
      </c>
      <c r="AN4" s="56" t="str">
        <f>+IF(ISTEXT(AN$5)=FALSE,IF(MONTH(AN$5)&gt;9,(TEXT(Precios!AN$5,"yyyy-mm")),LEFT((TEXT(Precios!AN$5,"yyyy-mm")),5)&amp;RIGHT((TEXT(Precios!AN$5,"yyyy-mm")),1)),"")</f>
        <v>2002-11</v>
      </c>
      <c r="AO4" s="56" t="str">
        <f>+IF(ISTEXT(AO$5)=FALSE,IF(MONTH(AO$5)&gt;9,(TEXT(Precios!AO$5,"yyyy-mm")),LEFT((TEXT(Precios!AO$5,"yyyy-mm")),5)&amp;RIGHT((TEXT(Precios!AO$5,"yyyy-mm")),1)),"")</f>
        <v>2002-12</v>
      </c>
      <c r="AP4" s="56" t="str">
        <f>+IF(ISTEXT(AP$5)=FALSE,IF(MONTH(AP$5)&gt;9,(TEXT(Precios!AP$5,"yyyy-mm")),LEFT((TEXT(Precios!AP$5,"yyyy-mm")),5)&amp;RIGHT((TEXT(Precios!AP$5,"yyyy-mm")),1)),"")</f>
        <v/>
      </c>
      <c r="AQ4" s="56" t="str">
        <f>+IF(ISTEXT(AQ$5)=FALSE,IF(MONTH(AQ$5)&gt;9,(TEXT(Precios!AQ$5,"yyyy-mm")),LEFT((TEXT(Precios!AQ$5,"yyyy-mm")),5)&amp;RIGHT((TEXT(Precios!AQ$5,"yyyy-mm")),1)),"")</f>
        <v>2003-1</v>
      </c>
      <c r="AR4" s="56" t="str">
        <f>+IF(ISTEXT(AR$5)=FALSE,IF(MONTH(AR$5)&gt;9,(TEXT(Precios!AR$5,"yyyy-mm")),LEFT((TEXT(Precios!AR$5,"yyyy-mm")),5)&amp;RIGHT((TEXT(Precios!AR$5,"yyyy-mm")),1)),"")</f>
        <v>2003-2</v>
      </c>
      <c r="AS4" s="56" t="str">
        <f>+IF(ISTEXT(AS$5)=FALSE,IF(MONTH(AS$5)&gt;9,(TEXT(Precios!AS$5,"yyyy-mm")),LEFT((TEXT(Precios!AS$5,"yyyy-mm")),5)&amp;RIGHT((TEXT(Precios!AS$5,"yyyy-mm")),1)),"")</f>
        <v>2003-3</v>
      </c>
      <c r="AT4" s="56" t="str">
        <f>+IF(ISTEXT(AT$5)=FALSE,IF(MONTH(AT$5)&gt;9,(TEXT(Precios!AT$5,"yyyy-mm")),LEFT((TEXT(Precios!AT$5,"yyyy-mm")),5)&amp;RIGHT((TEXT(Precios!AT$5,"yyyy-mm")),1)),"")</f>
        <v>2003-4</v>
      </c>
      <c r="AU4" s="56" t="str">
        <f>+IF(ISTEXT(AU$5)=FALSE,IF(MONTH(AU$5)&gt;9,(TEXT(Precios!AU$5,"yyyy-mm")),LEFT((TEXT(Precios!AU$5,"yyyy-mm")),5)&amp;RIGHT((TEXT(Precios!AU$5,"yyyy-mm")),1)),"")</f>
        <v>2003-5</v>
      </c>
      <c r="AV4" s="56" t="str">
        <f>+IF(ISTEXT(AV$5)=FALSE,IF(MONTH(AV$5)&gt;9,(TEXT(Precios!AV$5,"yyyy-mm")),LEFT((TEXT(Precios!AV$5,"yyyy-mm")),5)&amp;RIGHT((TEXT(Precios!AV$5,"yyyy-mm")),1)),"")</f>
        <v>2003-6</v>
      </c>
      <c r="AW4" s="56" t="str">
        <f>+IF(ISTEXT(AW$5)=FALSE,IF(MONTH(AW$5)&gt;9,(TEXT(Precios!AW$5,"yyyy-mm")),LEFT((TEXT(Precios!AW$5,"yyyy-mm")),5)&amp;RIGHT((TEXT(Precios!AW$5,"yyyy-mm")),1)),"")</f>
        <v>2003-7</v>
      </c>
      <c r="AX4" s="56" t="str">
        <f>+IF(ISTEXT(AX$5)=FALSE,IF(MONTH(AX$5)&gt;9,(TEXT(Precios!AX$5,"yyyy-mm")),LEFT((TEXT(Precios!AX$5,"yyyy-mm")),5)&amp;RIGHT((TEXT(Precios!AX$5,"yyyy-mm")),1)),"")</f>
        <v>2003-8</v>
      </c>
      <c r="AY4" s="56" t="str">
        <f>+IF(ISTEXT(AY$5)=FALSE,IF(MONTH(AY$5)&gt;9,(TEXT(Precios!AY$5,"yyyy-mm")),LEFT((TEXT(Precios!AY$5,"yyyy-mm")),5)&amp;RIGHT((TEXT(Precios!AY$5,"yyyy-mm")),1)),"")</f>
        <v>2003-9</v>
      </c>
      <c r="AZ4" s="56" t="str">
        <f>+IF(ISTEXT(AZ$5)=FALSE,IF(MONTH(AZ$5)&gt;9,(TEXT(Precios!AZ$5,"yyyy-mm")),LEFT((TEXT(Precios!AZ$5,"yyyy-mm")),5)&amp;RIGHT((TEXT(Precios!AZ$5,"yyyy-mm")),1)),"")</f>
        <v>2003-10</v>
      </c>
      <c r="BA4" s="56" t="str">
        <f>+IF(ISTEXT(BA$5)=FALSE,IF(MONTH(BA$5)&gt;9,(TEXT(Precios!BA$5,"yyyy-mm")),LEFT((TEXT(Precios!BA$5,"yyyy-mm")),5)&amp;RIGHT((TEXT(Precios!BA$5,"yyyy-mm")),1)),"")</f>
        <v>2003-11</v>
      </c>
      <c r="BB4" s="56" t="str">
        <f>+IF(ISTEXT(BB$5)=FALSE,IF(MONTH(BB$5)&gt;9,(TEXT(Precios!BB$5,"yyyy-mm")),LEFT((TEXT(Precios!BB$5,"yyyy-mm")),5)&amp;RIGHT((TEXT(Precios!BB$5,"yyyy-mm")),1)),"")</f>
        <v>2003-12</v>
      </c>
      <c r="BC4" s="56" t="str">
        <f>+IF(ISTEXT(BC$5)=FALSE,IF(MONTH(BC$5)&gt;9,(TEXT(Precios!BC$5,"yyyy-mm")),LEFT((TEXT(Precios!BC$5,"yyyy-mm")),5)&amp;RIGHT((TEXT(Precios!BC$5,"yyyy-mm")),1)),"")</f>
        <v/>
      </c>
      <c r="BD4" s="56" t="str">
        <f>+IF(ISTEXT(BD$5)=FALSE,IF(MONTH(BD$5)&gt;9,(TEXT(Precios!BD$5,"yyyy-mm")),LEFT((TEXT(Precios!BD$5,"yyyy-mm")),5)&amp;RIGHT((TEXT(Precios!BD$5,"yyyy-mm")),1)),"")</f>
        <v>2004-1</v>
      </c>
      <c r="BE4" s="56" t="str">
        <f>+IF(ISTEXT(BE$5)=FALSE,IF(MONTH(BE$5)&gt;9,(TEXT(Precios!BE$5,"yyyy-mm")),LEFT((TEXT(Precios!BE$5,"yyyy-mm")),5)&amp;RIGHT((TEXT(Precios!BE$5,"yyyy-mm")),1)),"")</f>
        <v>2004-2</v>
      </c>
      <c r="BF4" s="56" t="str">
        <f>+IF(ISTEXT(BF$5)=FALSE,IF(MONTH(BF$5)&gt;9,(TEXT(Precios!BF$5,"yyyy-mm")),LEFT((TEXT(Precios!BF$5,"yyyy-mm")),5)&amp;RIGHT((TEXT(Precios!BF$5,"yyyy-mm")),1)),"")</f>
        <v>2004-3</v>
      </c>
      <c r="BG4" s="56" t="str">
        <f>+IF(ISTEXT(BG$5)=FALSE,IF(MONTH(BG$5)&gt;9,(TEXT(Precios!BG$5,"yyyy-mm")),LEFT((TEXT(Precios!BG$5,"yyyy-mm")),5)&amp;RIGHT((TEXT(Precios!BG$5,"yyyy-mm")),1)),"")</f>
        <v>2004-4</v>
      </c>
      <c r="BH4" s="56" t="str">
        <f>+IF(ISTEXT(BH$5)=FALSE,IF(MONTH(BH$5)&gt;9,(TEXT(Precios!BH$5,"yyyy-mm")),LEFT((TEXT(Precios!BH$5,"yyyy-mm")),5)&amp;RIGHT((TEXT(Precios!BH$5,"yyyy-mm")),1)),"")</f>
        <v>2004-5</v>
      </c>
      <c r="BI4" s="56" t="str">
        <f>+IF(ISTEXT(BI$5)=FALSE,IF(MONTH(BI$5)&gt;9,(TEXT(Precios!BI$5,"yyyy-mm")),LEFT((TEXT(Precios!BI$5,"yyyy-mm")),5)&amp;RIGHT((TEXT(Precios!BI$5,"yyyy-mm")),1)),"")</f>
        <v>2004-6</v>
      </c>
      <c r="BJ4" s="56" t="str">
        <f>+IF(ISTEXT(BJ$5)=FALSE,IF(MONTH(BJ$5)&gt;9,(TEXT(Precios!BJ$5,"yyyy-mm")),LEFT((TEXT(Precios!BJ$5,"yyyy-mm")),5)&amp;RIGHT((TEXT(Precios!BJ$5,"yyyy-mm")),1)),"")</f>
        <v>2004-7</v>
      </c>
      <c r="BK4" s="56" t="str">
        <f>+IF(ISTEXT(BK$5)=FALSE,IF(MONTH(BK$5)&gt;9,(TEXT(Precios!BK$5,"yyyy-mm")),LEFT((TEXT(Precios!BK$5,"yyyy-mm")),5)&amp;RIGHT((TEXT(Precios!BK$5,"yyyy-mm")),1)),"")</f>
        <v>2004-8</v>
      </c>
      <c r="BL4" s="56" t="str">
        <f>+IF(ISTEXT(BL$5)=FALSE,IF(MONTH(BL$5)&gt;9,(TEXT(Precios!BL$5,"yyyy-mm")),LEFT((TEXT(Precios!BL$5,"yyyy-mm")),5)&amp;RIGHT((TEXT(Precios!BL$5,"yyyy-mm")),1)),"")</f>
        <v>2004-9</v>
      </c>
      <c r="BM4" s="56" t="str">
        <f>+IF(ISTEXT(BM$5)=FALSE,IF(MONTH(BM$5)&gt;9,(TEXT(Precios!BM$5,"yyyy-mm")),LEFT((TEXT(Precios!BM$5,"yyyy-mm")),5)&amp;RIGHT((TEXT(Precios!BM$5,"yyyy-mm")),1)),"")</f>
        <v>2004-10</v>
      </c>
      <c r="BN4" s="56" t="str">
        <f>+IF(ISTEXT(BN$5)=FALSE,IF(MONTH(BN$5)&gt;9,(TEXT(Precios!BN$5,"yyyy-mm")),LEFT((TEXT(Precios!BN$5,"yyyy-mm")),5)&amp;RIGHT((TEXT(Precios!BN$5,"yyyy-mm")),1)),"")</f>
        <v>2004-11</v>
      </c>
      <c r="BO4" s="56" t="str">
        <f>+IF(ISTEXT(BO$5)=FALSE,IF(MONTH(BO$5)&gt;9,(TEXT(Precios!BO$5,"yyyy-mm")),LEFT((TEXT(Precios!BO$5,"yyyy-mm")),5)&amp;RIGHT((TEXT(Precios!BO$5,"yyyy-mm")),1)),"")</f>
        <v>2004-12</v>
      </c>
      <c r="BP4" s="56" t="str">
        <f>+IF(ISTEXT(BP$5)=FALSE,IF(MONTH(BP$5)&gt;9,(TEXT(Precios!BP$5,"yyyy-mm")),LEFT((TEXT(Precios!BP$5,"yyyy-mm")),5)&amp;RIGHT((TEXT(Precios!BP$5,"yyyy-mm")),1)),"")</f>
        <v/>
      </c>
      <c r="BQ4" s="56" t="str">
        <f>+IF(ISTEXT(BQ$5)=FALSE,IF(MONTH(BQ$5)&gt;9,(TEXT(Precios!BQ$5,"yyyy-mm")),LEFT((TEXT(Precios!BQ$5,"yyyy-mm")),5)&amp;RIGHT((TEXT(Precios!BQ$5,"yyyy-mm")),1)),"")</f>
        <v>2005-1</v>
      </c>
      <c r="BR4" s="56" t="str">
        <f>+IF(ISTEXT(BR$5)=FALSE,IF(MONTH(BR$5)&gt;9,(TEXT(Precios!BR$5,"yyyy-mm")),LEFT((TEXT(Precios!BR$5,"yyyy-mm")),5)&amp;RIGHT((TEXT(Precios!BR$5,"yyyy-mm")),1)),"")</f>
        <v>2005-2</v>
      </c>
      <c r="BS4" s="56" t="str">
        <f>+IF(ISTEXT(BS$5)=FALSE,IF(MONTH(BS$5)&gt;9,(TEXT(Precios!BS$5,"yyyy-mm")),LEFT((TEXT(Precios!BS$5,"yyyy-mm")),5)&amp;RIGHT((TEXT(Precios!BS$5,"yyyy-mm")),1)),"")</f>
        <v>2005-3</v>
      </c>
      <c r="BT4" s="56" t="str">
        <f>+IF(ISTEXT(BT$5)=FALSE,IF(MONTH(BT$5)&gt;9,(TEXT(Precios!BT$5,"yyyy-mm")),LEFT((TEXT(Precios!BT$5,"yyyy-mm")),5)&amp;RIGHT((TEXT(Precios!BT$5,"yyyy-mm")),1)),"")</f>
        <v>2005-4</v>
      </c>
      <c r="BU4" s="56" t="str">
        <f>+IF(ISTEXT(BU$5)=FALSE,IF(MONTH(BU$5)&gt;9,(TEXT(Precios!BU$5,"yyyy-mm")),LEFT((TEXT(Precios!BU$5,"yyyy-mm")),5)&amp;RIGHT((TEXT(Precios!BU$5,"yyyy-mm")),1)),"")</f>
        <v>2005-5</v>
      </c>
      <c r="BV4" s="56" t="str">
        <f>+IF(ISTEXT(BV$5)=FALSE,IF(MONTH(BV$5)&gt;9,(TEXT(Precios!BV$5,"yyyy-mm")),LEFT((TEXT(Precios!BV$5,"yyyy-mm")),5)&amp;RIGHT((TEXT(Precios!BV$5,"yyyy-mm")),1)),"")</f>
        <v>2005-6</v>
      </c>
      <c r="BW4" s="56" t="str">
        <f>+IF(ISTEXT(BW$5)=FALSE,IF(MONTH(BW$5)&gt;9,(TEXT(Precios!BW$5,"yyyy-mm")),LEFT((TEXT(Precios!BW$5,"yyyy-mm")),5)&amp;RIGHT((TEXT(Precios!BW$5,"yyyy-mm")),1)),"")</f>
        <v>2005-7</v>
      </c>
      <c r="BX4" s="56" t="str">
        <f>+IF(ISTEXT(BX$5)=FALSE,IF(MONTH(BX$5)&gt;9,(TEXT(Precios!BX$5,"yyyy-mm")),LEFT((TEXT(Precios!BX$5,"yyyy-mm")),5)&amp;RIGHT((TEXT(Precios!BX$5,"yyyy-mm")),1)),"")</f>
        <v>2005-8</v>
      </c>
      <c r="BY4" s="56" t="str">
        <f>+IF(ISTEXT(BY$5)=FALSE,IF(MONTH(BY$5)&gt;9,(TEXT(Precios!BY$5,"yyyy-mm")),LEFT((TEXT(Precios!BY$5,"yyyy-mm")),5)&amp;RIGHT((TEXT(Precios!BY$5,"yyyy-mm")),1)),"")</f>
        <v>2005-9</v>
      </c>
      <c r="BZ4" s="56" t="str">
        <f>+IF(ISTEXT(BZ$5)=FALSE,IF(MONTH(BZ$5)&gt;9,(TEXT(Precios!BZ$5,"yyyy-mm")),LEFT((TEXT(Precios!BZ$5,"yyyy-mm")),5)&amp;RIGHT((TEXT(Precios!BZ$5,"yyyy-mm")),1)),"")</f>
        <v>2005-10</v>
      </c>
      <c r="CA4" s="56" t="str">
        <f>+IF(ISTEXT(CA$5)=FALSE,IF(MONTH(CA$5)&gt;9,(TEXT(Precios!CA$5,"yyyy-mm")),LEFT((TEXT(Precios!CA$5,"yyyy-mm")),5)&amp;RIGHT((TEXT(Precios!CA$5,"yyyy-mm")),1)),"")</f>
        <v>2005-11</v>
      </c>
      <c r="CB4" s="56" t="str">
        <f>+IF(ISTEXT(CB$5)=FALSE,IF(MONTH(CB$5)&gt;9,(TEXT(Precios!CB$5,"yyyy-mm")),LEFT((TEXT(Precios!CB$5,"yyyy-mm")),5)&amp;RIGHT((TEXT(Precios!CB$5,"yyyy-mm")),1)),"")</f>
        <v>2005-12</v>
      </c>
      <c r="CC4" s="56" t="str">
        <f>+IF(ISTEXT(CC$5)=FALSE,IF(MONTH(CC$5)&gt;9,(TEXT(Precios!CC$5,"yyyy-mm")),LEFT((TEXT(Precios!CC$5,"yyyy-mm")),5)&amp;RIGHT((TEXT(Precios!CC$5,"yyyy-mm")),1)),"")</f>
        <v/>
      </c>
      <c r="CD4" s="56" t="str">
        <f>+IF(ISTEXT(CD$5)=FALSE,IF(MONTH(CD$5)&gt;9,(TEXT(Precios!CD$5,"yyyy-mm")),LEFT((TEXT(Precios!CD$5,"yyyy-mm")),5)&amp;RIGHT((TEXT(Precios!CD$5,"yyyy-mm")),1)),"")</f>
        <v>2006-1</v>
      </c>
      <c r="CE4" s="56" t="str">
        <f>+IF(ISTEXT(CE$5)=FALSE,IF(MONTH(CE$5)&gt;9,(TEXT(Precios!CE$5,"yyyy-mm")),LEFT((TEXT(Precios!CE$5,"yyyy-mm")),5)&amp;RIGHT((TEXT(Precios!CE$5,"yyyy-mm")),1)),"")</f>
        <v>2006-2</v>
      </c>
      <c r="CF4" s="56" t="str">
        <f>+IF(ISTEXT(CF$5)=FALSE,IF(MONTH(CF$5)&gt;9,(TEXT(Precios!CF$5,"yyyy-mm")),LEFT((TEXT(Precios!CF$5,"yyyy-mm")),5)&amp;RIGHT((TEXT(Precios!CF$5,"yyyy-mm")),1)),"")</f>
        <v>2006-3</v>
      </c>
      <c r="CG4" s="56" t="str">
        <f>+IF(ISTEXT(CG$5)=FALSE,IF(MONTH(CG$5)&gt;9,(TEXT(Precios!CG$5,"yyyy-mm")),LEFT((TEXT(Precios!CG$5,"yyyy-mm")),5)&amp;RIGHT((TEXT(Precios!CG$5,"yyyy-mm")),1)),"")</f>
        <v>2006-4</v>
      </c>
      <c r="CH4" s="56" t="str">
        <f>+IF(ISTEXT(CH$5)=FALSE,IF(MONTH(CH$5)&gt;9,(TEXT(Precios!CH$5,"yyyy-mm")),LEFT((TEXT(Precios!CH$5,"yyyy-mm")),5)&amp;RIGHT((TEXT(Precios!CH$5,"yyyy-mm")),1)),"")</f>
        <v>2006-5</v>
      </c>
      <c r="CI4" s="56" t="str">
        <f>+IF(ISTEXT(CI$5)=FALSE,IF(MONTH(CI$5)&gt;9,(TEXT(Precios!CI$5,"yyyy-mm")),LEFT((TEXT(Precios!CI$5,"yyyy-mm")),5)&amp;RIGHT((TEXT(Precios!CI$5,"yyyy-mm")),1)),"")</f>
        <v>2006-6</v>
      </c>
      <c r="CJ4" s="56" t="str">
        <f>+IF(ISTEXT(CJ$5)=FALSE,IF(MONTH(CJ$5)&gt;9,(TEXT(Precios!CJ$5,"yyyy-mm")),LEFT((TEXT(Precios!CJ$5,"yyyy-mm")),5)&amp;RIGHT((TEXT(Precios!CJ$5,"yyyy-mm")),1)),"")</f>
        <v>2006-7</v>
      </c>
      <c r="CK4" s="56" t="str">
        <f>+IF(ISTEXT(CK$5)=FALSE,IF(MONTH(CK$5)&gt;9,(TEXT(Precios!CK$5,"yyyy-mm")),LEFT((TEXT(Precios!CK$5,"yyyy-mm")),5)&amp;RIGHT((TEXT(Precios!CK$5,"yyyy-mm")),1)),"")</f>
        <v>2006-8</v>
      </c>
      <c r="CL4" s="56" t="str">
        <f>+IF(ISTEXT(CL$5)=FALSE,IF(MONTH(CL$5)&gt;9,(TEXT(Precios!CL$5,"yyyy-mm")),LEFT((TEXT(Precios!CL$5,"yyyy-mm")),5)&amp;RIGHT((TEXT(Precios!CL$5,"yyyy-mm")),1)),"")</f>
        <v>2006-9</v>
      </c>
      <c r="CM4" s="56" t="str">
        <f>+IF(ISTEXT(CM$5)=FALSE,IF(MONTH(CM$5)&gt;9,(TEXT(Precios!CM$5,"yyyy-mm")),LEFT((TEXT(Precios!CM$5,"yyyy-mm")),5)&amp;RIGHT((TEXT(Precios!CM$5,"yyyy-mm")),1)),"")</f>
        <v>2006-10</v>
      </c>
      <c r="CN4" s="56" t="str">
        <f>+IF(ISTEXT(CN$5)=FALSE,IF(MONTH(CN$5)&gt;9,(TEXT(Precios!CN$5,"yyyy-mm")),LEFT((TEXT(Precios!CN$5,"yyyy-mm")),5)&amp;RIGHT((TEXT(Precios!CN$5,"yyyy-mm")),1)),"")</f>
        <v>2006-11</v>
      </c>
      <c r="CO4" s="56" t="str">
        <f>+IF(ISTEXT(CO$5)=FALSE,IF(MONTH(CO$5)&gt;9,(TEXT(Precios!CO$5,"yyyy-mm")),LEFT((TEXT(Precios!CO$5,"yyyy-mm")),5)&amp;RIGHT((TEXT(Precios!CO$5,"yyyy-mm")),1)),"")</f>
        <v>2006-12</v>
      </c>
      <c r="CP4" s="56" t="str">
        <f>+IF(ISTEXT(CP$5)=FALSE,IF(MONTH(CP$5)&gt;9,(TEXT(Precios!CP$5,"yyyy-mm")),LEFT((TEXT(Precios!CP$5,"yyyy-mm")),5)&amp;RIGHT((TEXT(Precios!CP$5,"yyyy-mm")),1)),"")</f>
        <v/>
      </c>
      <c r="CQ4" s="56" t="str">
        <f>+IF(ISTEXT(CQ$5)=FALSE,IF(MONTH(CQ$5)&gt;9,(TEXT(Precios!CQ$5,"yyyy-mm")),LEFT((TEXT(Precios!CQ$5,"yyyy-mm")),5)&amp;RIGHT((TEXT(Precios!CQ$5,"yyyy-mm")),1)),"")</f>
        <v>2007-1</v>
      </c>
      <c r="CR4" s="56" t="str">
        <f>+IF(ISTEXT(CR$5)=FALSE,IF(MONTH(CR$5)&gt;9,(TEXT(Precios!CR$5,"yyyy-mm")),LEFT((TEXT(Precios!CR$5,"yyyy-mm")),5)&amp;RIGHT((TEXT(Precios!CR$5,"yyyy-mm")),1)),"")</f>
        <v>2007-2</v>
      </c>
      <c r="CS4" s="56" t="str">
        <f>+IF(ISTEXT(CS$5)=FALSE,IF(MONTH(CS$5)&gt;9,(TEXT(Precios!CS$5,"yyyy-mm")),LEFT((TEXT(Precios!CS$5,"yyyy-mm")),5)&amp;RIGHT((TEXT(Precios!CS$5,"yyyy-mm")),1)),"")</f>
        <v>2007-3</v>
      </c>
      <c r="CT4" s="56" t="str">
        <f>+IF(ISTEXT(CT$5)=FALSE,IF(MONTH(CT$5)&gt;9,(TEXT(Precios!CT$5,"yyyy-mm")),LEFT((TEXT(Precios!CT$5,"yyyy-mm")),5)&amp;RIGHT((TEXT(Precios!CT$5,"yyyy-mm")),1)),"")</f>
        <v>2007-4</v>
      </c>
      <c r="CU4" s="56" t="str">
        <f>+IF(ISTEXT(CU$5)=FALSE,IF(MONTH(CU$5)&gt;9,(TEXT(Precios!CU$5,"yyyy-mm")),LEFT((TEXT(Precios!CU$5,"yyyy-mm")),5)&amp;RIGHT((TEXT(Precios!CU$5,"yyyy-mm")),1)),"")</f>
        <v>2007-5</v>
      </c>
      <c r="CV4" s="56" t="str">
        <f>+IF(ISTEXT(CV$5)=FALSE,IF(MONTH(CV$5)&gt;9,(TEXT(Precios!CV$5,"yyyy-mm")),LEFT((TEXT(Precios!CV$5,"yyyy-mm")),5)&amp;RIGHT((TEXT(Precios!CV$5,"yyyy-mm")),1)),"")</f>
        <v>2007-6</v>
      </c>
      <c r="CW4" s="56" t="str">
        <f>+IF(ISTEXT(CW$5)=FALSE,IF(MONTH(CW$5)&gt;9,(TEXT(Precios!CW$5,"yyyy-mm")),LEFT((TEXT(Precios!CW$5,"yyyy-mm")),5)&amp;RIGHT((TEXT(Precios!CW$5,"yyyy-mm")),1)),"")</f>
        <v>2007-7</v>
      </c>
      <c r="CX4" s="56" t="str">
        <f>+IF(ISTEXT(CX$5)=FALSE,IF(MONTH(CX$5)&gt;9,(TEXT(Precios!CX$5,"yyyy-mm")),LEFT((TEXT(Precios!CX$5,"yyyy-mm")),5)&amp;RIGHT((TEXT(Precios!CX$5,"yyyy-mm")),1)),"")</f>
        <v>2007-8</v>
      </c>
      <c r="CY4" s="56" t="str">
        <f>+IF(ISTEXT(CY$5)=FALSE,IF(MONTH(CY$5)&gt;9,(TEXT(Precios!CY$5,"yyyy-mm")),LEFT((TEXT(Precios!CY$5,"yyyy-mm")),5)&amp;RIGHT((TEXT(Precios!CY$5,"yyyy-mm")),1)),"")</f>
        <v>2007-9</v>
      </c>
      <c r="CZ4" s="56" t="str">
        <f>+IF(ISTEXT(CZ$5)=FALSE,IF(MONTH(CZ$5)&gt;9,(TEXT(Precios!CZ$5,"yyyy-mm")),LEFT((TEXT(Precios!CZ$5,"yyyy-mm")),5)&amp;RIGHT((TEXT(Precios!CZ$5,"yyyy-mm")),1)),"")</f>
        <v>2007-10</v>
      </c>
      <c r="DA4" s="56" t="str">
        <f>+IF(ISTEXT(DA$5)=FALSE,IF(MONTH(DA$5)&gt;9,(TEXT(Precios!DA$5,"yyyy-mm")),LEFT((TEXT(Precios!DA$5,"yyyy-mm")),5)&amp;RIGHT((TEXT(Precios!DA$5,"yyyy-mm")),1)),"")</f>
        <v>2007-11</v>
      </c>
      <c r="DB4" s="56" t="str">
        <f>+IF(ISTEXT(DB$5)=FALSE,IF(MONTH(DB$5)&gt;9,(TEXT(Precios!DB$5,"yyyy-mm")),LEFT((TEXT(Precios!DB$5,"yyyy-mm")),5)&amp;RIGHT((TEXT(Precios!DB$5,"yyyy-mm")),1)),"")</f>
        <v>2007-12</v>
      </c>
      <c r="DC4" s="56" t="str">
        <f>+IF(ISTEXT(DC$5)=FALSE,IF(MONTH(DC$5)&gt;9,(TEXT(Precios!DC$5,"yyyy-mm")),LEFT((TEXT(Precios!DC$5,"yyyy-mm")),5)&amp;RIGHT((TEXT(Precios!DC$5,"yyyy-mm")),1)),"")</f>
        <v/>
      </c>
      <c r="DD4" s="56" t="str">
        <f>+IF(ISTEXT(DD$5)=FALSE,IF(MONTH(DD$5)&gt;9,(TEXT(Precios!DD$5,"yyyy-mm")),LEFT((TEXT(Precios!DD$5,"yyyy-mm")),5)&amp;RIGHT((TEXT(Precios!DD$5,"yyyy-mm")),1)),"")</f>
        <v>2008-1</v>
      </c>
      <c r="DE4" s="56" t="str">
        <f>+IF(ISTEXT(DE$5)=FALSE,IF(MONTH(DE$5)&gt;9,(TEXT(Precios!DE$5,"yyyy-mm")),LEFT((TEXT(Precios!DE$5,"yyyy-mm")),5)&amp;RIGHT((TEXT(Precios!DE$5,"yyyy-mm")),1)),"")</f>
        <v>2008-2</v>
      </c>
      <c r="DF4" s="56" t="str">
        <f>+IF(ISTEXT(DF$5)=FALSE,IF(MONTH(DF$5)&gt;9,(TEXT(Precios!DF$5,"yyyy-mm")),LEFT((TEXT(Precios!DF$5,"yyyy-mm")),5)&amp;RIGHT((TEXT(Precios!DF$5,"yyyy-mm")),1)),"")</f>
        <v>2008-3</v>
      </c>
      <c r="DG4" s="56" t="str">
        <f>+IF(ISTEXT(DG$5)=FALSE,IF(MONTH(DG$5)&gt;9,(TEXT(Precios!DG$5,"yyyy-mm")),LEFT((TEXT(Precios!DG$5,"yyyy-mm")),5)&amp;RIGHT((TEXT(Precios!DG$5,"yyyy-mm")),1)),"")</f>
        <v>2008-4</v>
      </c>
      <c r="DH4" s="56" t="str">
        <f>+IF(ISTEXT(DH$5)=FALSE,IF(MONTH(DH$5)&gt;9,(TEXT(Precios!DH$5,"yyyy-mm")),LEFT((TEXT(Precios!DH$5,"yyyy-mm")),5)&amp;RIGHT((TEXT(Precios!DH$5,"yyyy-mm")),1)),"")</f>
        <v>2008-5</v>
      </c>
      <c r="DI4" s="56" t="str">
        <f>+IF(ISTEXT(DI$5)=FALSE,IF(MONTH(DI$5)&gt;9,(TEXT(Precios!DI$5,"yyyy-mm")),LEFT((TEXT(Precios!DI$5,"yyyy-mm")),5)&amp;RIGHT((TEXT(Precios!DI$5,"yyyy-mm")),1)),"")</f>
        <v>2008-6</v>
      </c>
      <c r="DJ4" s="56" t="str">
        <f>+IF(ISTEXT(DJ$5)=FALSE,IF(MONTH(DJ$5)&gt;9,(TEXT(Precios!DJ$5,"yyyy-mm")),LEFT((TEXT(Precios!DJ$5,"yyyy-mm")),5)&amp;RIGHT((TEXT(Precios!DJ$5,"yyyy-mm")),1)),"")</f>
        <v>2008-7</v>
      </c>
      <c r="DK4" s="56" t="str">
        <f>+IF(ISTEXT(DK$5)=FALSE,IF(MONTH(DK$5)&gt;9,(TEXT(Precios!DK$5,"yyyy-mm")),LEFT((TEXT(Precios!DK$5,"yyyy-mm")),5)&amp;RIGHT((TEXT(Precios!DK$5,"yyyy-mm")),1)),"")</f>
        <v>2008-8</v>
      </c>
      <c r="DL4" s="56" t="str">
        <f>+IF(ISTEXT(DL$5)=FALSE,IF(MONTH(DL$5)&gt;9,(TEXT(Precios!DL$5,"yyyy-mm")),LEFT((TEXT(Precios!DL$5,"yyyy-mm")),5)&amp;RIGHT((TEXT(Precios!DL$5,"yyyy-mm")),1)),"")</f>
        <v>2008-9</v>
      </c>
      <c r="DM4" s="56" t="str">
        <f>+IF(ISTEXT(DM$5)=FALSE,IF(MONTH(DM$5)&gt;9,(TEXT(Precios!DM$5,"yyyy-mm")),LEFT((TEXT(Precios!DM$5,"yyyy-mm")),5)&amp;RIGHT((TEXT(Precios!DM$5,"yyyy-mm")),1)),"")</f>
        <v>2008-10</v>
      </c>
      <c r="DN4" s="56" t="str">
        <f>+IF(ISTEXT(DN$5)=FALSE,IF(MONTH(DN$5)&gt;9,(TEXT(Precios!DN$5,"yyyy-mm")),LEFT((TEXT(Precios!DN$5,"yyyy-mm")),5)&amp;RIGHT((TEXT(Precios!DN$5,"yyyy-mm")),1)),"")</f>
        <v>2008-11</v>
      </c>
      <c r="DO4" s="56" t="str">
        <f>+IF(ISTEXT(DO$5)=FALSE,IF(MONTH(DO$5)&gt;9,(TEXT(Precios!DO$5,"yyyy-mm")),LEFT((TEXT(Precios!DO$5,"yyyy-mm")),5)&amp;RIGHT((TEXT(Precios!DO$5,"yyyy-mm")),1)),"")</f>
        <v>2008-12</v>
      </c>
      <c r="DP4" s="56" t="str">
        <f>+IF(ISTEXT(DP$5)=FALSE,IF(MONTH(DP$5)&gt;9,(TEXT(Precios!DP$5,"yyyy-mm")),LEFT((TEXT(Precios!DP$5,"yyyy-mm")),5)&amp;RIGHT((TEXT(Precios!DP$5,"yyyy-mm")),1)),"")</f>
        <v/>
      </c>
      <c r="DQ4" s="56" t="str">
        <f>+IF(ISTEXT(DQ$5)=FALSE,IF(MONTH(DQ$5)&gt;9,(TEXT(Precios!DQ$5,"yyyy-mm")),LEFT((TEXT(Precios!DQ$5,"yyyy-mm")),5)&amp;RIGHT((TEXT(Precios!DQ$5,"yyyy-mm")),1)),"")</f>
        <v>2009-1</v>
      </c>
      <c r="DR4" s="56" t="str">
        <f>+IF(ISTEXT(DR$5)=FALSE,IF(MONTH(DR$5)&gt;9,(TEXT(Precios!DR$5,"yyyy-mm")),LEFT((TEXT(Precios!DR$5,"yyyy-mm")),5)&amp;RIGHT((TEXT(Precios!DR$5,"yyyy-mm")),1)),"")</f>
        <v>2009-2</v>
      </c>
      <c r="DS4" s="56" t="str">
        <f>+IF(ISTEXT(DS$5)=FALSE,IF(MONTH(DS$5)&gt;9,(TEXT(Precios!DS$5,"yyyy-mm")),LEFT((TEXT(Precios!DS$5,"yyyy-mm")),5)&amp;RIGHT((TEXT(Precios!DS$5,"yyyy-mm")),1)),"")</f>
        <v>2009-3</v>
      </c>
      <c r="DT4" s="56" t="str">
        <f>+IF(ISTEXT(DT$5)=FALSE,IF(MONTH(DT$5)&gt;9,(TEXT(Precios!DT$5,"yyyy-mm")),LEFT((TEXT(Precios!DT$5,"yyyy-mm")),5)&amp;RIGHT((TEXT(Precios!DT$5,"yyyy-mm")),1)),"")</f>
        <v>2009-4</v>
      </c>
      <c r="DU4" s="56" t="str">
        <f>+IF(ISTEXT(DU$5)=FALSE,IF(MONTH(DU$5)&gt;9,(TEXT(Precios!DU$5,"yyyy-mm")),LEFT((TEXT(Precios!DU$5,"yyyy-mm")),5)&amp;RIGHT((TEXT(Precios!DU$5,"yyyy-mm")),1)),"")</f>
        <v>2009-5</v>
      </c>
      <c r="DV4" s="56" t="str">
        <f>+IF(ISTEXT(DV$5)=FALSE,IF(MONTH(DV$5)&gt;9,(TEXT(Precios!DV$5,"yyyy-mm")),LEFT((TEXT(Precios!DV$5,"yyyy-mm")),5)&amp;RIGHT((TEXT(Precios!DV$5,"yyyy-mm")),1)),"")</f>
        <v>2009-6</v>
      </c>
      <c r="DW4" s="56" t="str">
        <f>+IF(ISTEXT(DW$5)=FALSE,IF(MONTH(DW$5)&gt;9,(TEXT(Precios!DW$5,"yyyy-mm")),LEFT((TEXT(Precios!DW$5,"yyyy-mm")),5)&amp;RIGHT((TEXT(Precios!DW$5,"yyyy-mm")),1)),"")</f>
        <v>2009-7</v>
      </c>
      <c r="DX4" s="56" t="str">
        <f>+IF(ISTEXT(DX$5)=FALSE,IF(MONTH(DX$5)&gt;9,(TEXT(Precios!DX$5,"yyyy-mm")),LEFT((TEXT(Precios!DX$5,"yyyy-mm")),5)&amp;RIGHT((TEXT(Precios!DX$5,"yyyy-mm")),1)),"")</f>
        <v>2009-8</v>
      </c>
      <c r="DY4" s="56" t="str">
        <f>+IF(ISTEXT(DY$5)=FALSE,IF(MONTH(DY$5)&gt;9,(TEXT(Precios!DY$5,"yyyy-mm")),LEFT((TEXT(Precios!DY$5,"yyyy-mm")),5)&amp;RIGHT((TEXT(Precios!DY$5,"yyyy-mm")),1)),"")</f>
        <v>2009-9</v>
      </c>
      <c r="DZ4" s="56" t="str">
        <f>+IF(ISTEXT(DZ$5)=FALSE,IF(MONTH(DZ$5)&gt;9,(TEXT(Precios!DZ$5,"yyyy-mm")),LEFT((TEXT(Precios!DZ$5,"yyyy-mm")),5)&amp;RIGHT((TEXT(Precios!DZ$5,"yyyy-mm")),1)),"")</f>
        <v>2009-10</v>
      </c>
      <c r="EA4" s="56" t="str">
        <f>+IF(ISTEXT(EA$5)=FALSE,IF(MONTH(EA$5)&gt;9,(TEXT(Precios!EA$5,"yyyy-mm")),LEFT((TEXT(Precios!EA$5,"yyyy-mm")),5)&amp;RIGHT((TEXT(Precios!EA$5,"yyyy-mm")),1)),"")</f>
        <v>2009-11</v>
      </c>
      <c r="EB4" s="56" t="str">
        <f>+IF(ISTEXT(EB$5)=FALSE,IF(MONTH(EB$5)&gt;9,(TEXT(Precios!EB$5,"yyyy-mm")),LEFT((TEXT(Precios!EB$5,"yyyy-mm")),5)&amp;RIGHT((TEXT(Precios!EB$5,"yyyy-mm")),1)),"")</f>
        <v>2009-12</v>
      </c>
      <c r="EC4" s="56" t="str">
        <f>+IF(ISTEXT(EC$5)=FALSE,IF(MONTH(EC$5)&gt;9,(TEXT(Precios!EC$5,"yyyy-mm")),LEFT((TEXT(Precios!EC$5,"yyyy-mm")),5)&amp;RIGHT((TEXT(Precios!EC$5,"yyyy-mm")),1)),"")</f>
        <v/>
      </c>
      <c r="ED4" s="56" t="str">
        <f>+IF(ISTEXT(ED$5)=FALSE,IF(MONTH(ED$5)&gt;9,(TEXT(Precios!ED$5,"yyyy-mm")),LEFT((TEXT(Precios!ED$5,"yyyy-mm")),5)&amp;RIGHT((TEXT(Precios!ED$5,"yyyy-mm")),1)),"")</f>
        <v>2010-1</v>
      </c>
      <c r="EE4" s="56" t="str">
        <f>+IF(ISTEXT(EE$5)=FALSE,IF(MONTH(EE$5)&gt;9,(TEXT(Precios!EE$5,"yyyy-mm")),LEFT((TEXT(Precios!EE$5,"yyyy-mm")),5)&amp;RIGHT((TEXT(Precios!EE$5,"yyyy-mm")),1)),"")</f>
        <v>2010-2</v>
      </c>
      <c r="EF4" s="56" t="str">
        <f>+IF(ISTEXT(EF$5)=FALSE,IF(MONTH(EF$5)&gt;9,(TEXT(Precios!EF$5,"yyyy-mm")),LEFT((TEXT(Precios!EF$5,"yyyy-mm")),5)&amp;RIGHT((TEXT(Precios!EF$5,"yyyy-mm")),1)),"")</f>
        <v>2010-3</v>
      </c>
      <c r="EG4" s="56" t="str">
        <f>+IF(ISTEXT(EG$5)=FALSE,IF(MONTH(EG$5)&gt;9,(TEXT(Precios!EG$5,"yyyy-mm")),LEFT((TEXT(Precios!EG$5,"yyyy-mm")),5)&amp;RIGHT((TEXT(Precios!EG$5,"yyyy-mm")),1)),"")</f>
        <v>2010-4</v>
      </c>
      <c r="EH4" s="56" t="str">
        <f>+IF(ISTEXT(EH$5)=FALSE,IF(MONTH(EH$5)&gt;9,(TEXT(Precios!EH$5,"yyyy-mm")),LEFT((TEXT(Precios!EH$5,"yyyy-mm")),5)&amp;RIGHT((TEXT(Precios!EH$5,"yyyy-mm")),1)),"")</f>
        <v>2010-5</v>
      </c>
      <c r="EI4" s="56" t="str">
        <f>+IF(ISTEXT(EI$5)=FALSE,IF(MONTH(EI$5)&gt;9,(TEXT(Precios!EI$5,"yyyy-mm")),LEFT((TEXT(Precios!EI$5,"yyyy-mm")),5)&amp;RIGHT((TEXT(Precios!EI$5,"yyyy-mm")),1)),"")</f>
        <v>2010-6</v>
      </c>
      <c r="EJ4" s="56" t="str">
        <f>+IF(ISTEXT(EJ$5)=FALSE,IF(MONTH(EJ$5)&gt;9,(TEXT(Precios!EJ$5,"yyyy-mm")),LEFT((TEXT(Precios!EJ$5,"yyyy-mm")),5)&amp;RIGHT((TEXT(Precios!EJ$5,"yyyy-mm")),1)),"")</f>
        <v>2010-7</v>
      </c>
      <c r="EK4" s="56" t="str">
        <f>+IF(ISTEXT(EK$5)=FALSE,IF(MONTH(EK$5)&gt;9,(TEXT(Precios!EK$5,"yyyy-mm")),LEFT((TEXT(Precios!EK$5,"yyyy-mm")),5)&amp;RIGHT((TEXT(Precios!EK$5,"yyyy-mm")),1)),"")</f>
        <v>2010-8</v>
      </c>
      <c r="EL4" s="56" t="str">
        <f>+IF(ISTEXT(EL$5)=FALSE,IF(MONTH(EL$5)&gt;9,(TEXT(Precios!EL$5,"yyyy-mm")),LEFT((TEXT(Precios!EL$5,"yyyy-mm")),5)&amp;RIGHT((TEXT(Precios!EL$5,"yyyy-mm")),1)),"")</f>
        <v>2010-9</v>
      </c>
      <c r="EM4" s="56" t="str">
        <f>+IF(ISTEXT(EM$5)=FALSE,IF(MONTH(EM$5)&gt;9,(TEXT(Precios!EM$5,"yyyy-mm")),LEFT((TEXT(Precios!EM$5,"yyyy-mm")),5)&amp;RIGHT((TEXT(Precios!EM$5,"yyyy-mm")),1)),"")</f>
        <v>2010-10</v>
      </c>
      <c r="EN4" s="56" t="str">
        <f>+IF(ISTEXT(EN$5)=FALSE,IF(MONTH(EN$5)&gt;9,(TEXT(Precios!EN$5,"yyyy-mm")),LEFT((TEXT(Precios!EN$5,"yyyy-mm")),5)&amp;RIGHT((TEXT(Precios!EN$5,"yyyy-mm")),1)),"")</f>
        <v>2010-11</v>
      </c>
      <c r="EO4" s="56" t="str">
        <f>+IF(ISTEXT(EO$5)=FALSE,IF(MONTH(EO$5)&gt;9,(TEXT(Precios!EO$5,"yyyy-mm")),LEFT((TEXT(Precios!EO$5,"yyyy-mm")),5)&amp;RIGHT((TEXT(Precios!EO$5,"yyyy-mm")),1)),"")</f>
        <v>2010-12</v>
      </c>
      <c r="EP4" s="56" t="str">
        <f>+IF(ISTEXT(EP$5)=FALSE,IF(MONTH(EP$5)&gt;9,(TEXT(Precios!EP$5,"yyyy-mm")),LEFT((TEXT(Precios!EP$5,"yyyy-mm")),5)&amp;RIGHT((TEXT(Precios!EP$5,"yyyy-mm")),1)),"")</f>
        <v/>
      </c>
      <c r="EQ4" s="56" t="str">
        <f>+IF(ISTEXT(EQ$5)=FALSE,IF(MONTH(EQ$5)&gt;9,(TEXT(Precios!EQ$5,"yyyy-mm")),LEFT((TEXT(Precios!EQ$5,"yyyy-mm")),5)&amp;RIGHT((TEXT(Precios!EQ$5,"yyyy-mm")),1)),"")</f>
        <v>2011-1</v>
      </c>
      <c r="ER4" s="56" t="str">
        <f>+IF(ISTEXT(ER$5)=FALSE,IF(MONTH(ER$5)&gt;9,(TEXT(Precios!ER$5,"yyyy-mm")),LEFT((TEXT(Precios!ER$5,"yyyy-mm")),5)&amp;RIGHT((TEXT(Precios!ER$5,"yyyy-mm")),1)),"")</f>
        <v>2011-2</v>
      </c>
      <c r="ES4" s="56" t="str">
        <f>+IF(ISTEXT(ES$5)=FALSE,IF(MONTH(ES$5)&gt;9,(TEXT(Precios!ES$5,"yyyy-mm")),LEFT((TEXT(Precios!ES$5,"yyyy-mm")),5)&amp;RIGHT((TEXT(Precios!ES$5,"yyyy-mm")),1)),"")</f>
        <v>2011-3</v>
      </c>
      <c r="ET4" s="56" t="str">
        <f>+IF(ISTEXT(ET$5)=FALSE,IF(MONTH(ET$5)&gt;9,(TEXT(Precios!ET$5,"yyyy-mm")),LEFT((TEXT(Precios!ET$5,"yyyy-mm")),5)&amp;RIGHT((TEXT(Precios!ET$5,"yyyy-mm")),1)),"")</f>
        <v>2011-4</v>
      </c>
      <c r="EU4" s="56" t="str">
        <f>+IF(ISTEXT(EU$5)=FALSE,IF(MONTH(EU$5)&gt;9,(TEXT(Precios!EU$5,"yyyy-mm")),LEFT((TEXT(Precios!EU$5,"yyyy-mm")),5)&amp;RIGHT((TEXT(Precios!EU$5,"yyyy-mm")),1)),"")</f>
        <v>2011-5</v>
      </c>
      <c r="EV4" s="56" t="str">
        <f>+IF(ISTEXT(EV$5)=FALSE,IF(MONTH(EV$5)&gt;9,(TEXT(Precios!EV$5,"yyyy-mm")),LEFT((TEXT(Precios!EV$5,"yyyy-mm")),5)&amp;RIGHT((TEXT(Precios!EV$5,"yyyy-mm")),1)),"")</f>
        <v>2011-6</v>
      </c>
      <c r="EW4" s="56" t="str">
        <f>+IF(ISTEXT(EW$5)=FALSE,IF(MONTH(EW$5)&gt;9,(TEXT(Precios!EW$5,"yyyy-mm")),LEFT((TEXT(Precios!EW$5,"yyyy-mm")),5)&amp;RIGHT((TEXT(Precios!EW$5,"yyyy-mm")),1)),"")</f>
        <v>2011-7</v>
      </c>
      <c r="EX4" s="56" t="str">
        <f>+IF(ISTEXT(EX$5)=FALSE,IF(MONTH(EX$5)&gt;9,(TEXT(Precios!EX$5,"yyyy-mm")),LEFT((TEXT(Precios!EX$5,"yyyy-mm")),5)&amp;RIGHT((TEXT(Precios!EX$5,"yyyy-mm")),1)),"")</f>
        <v>2011-8</v>
      </c>
      <c r="EY4" s="56" t="str">
        <f>+IF(ISTEXT(EY$5)=FALSE,IF(MONTH(EY$5)&gt;9,(TEXT(Precios!EY$5,"yyyy-mm")),LEFT((TEXT(Precios!EY$5,"yyyy-mm")),5)&amp;RIGHT((TEXT(Precios!EY$5,"yyyy-mm")),1)),"")</f>
        <v>2011-9</v>
      </c>
      <c r="EZ4" s="56" t="str">
        <f>+IF(ISTEXT(EZ$5)=FALSE,IF(MONTH(EZ$5)&gt;9,(TEXT(Precios!EZ$5,"yyyy-mm")),LEFT((TEXT(Precios!EZ$5,"yyyy-mm")),5)&amp;RIGHT((TEXT(Precios!EZ$5,"yyyy-mm")),1)),"")</f>
        <v>2011-10</v>
      </c>
      <c r="FA4" s="56" t="str">
        <f>+IF(ISTEXT(FA$5)=FALSE,IF(MONTH(FA$5)&gt;9,(TEXT(Precios!FA$5,"yyyy-mm")),LEFT((TEXT(Precios!FA$5,"yyyy-mm")),5)&amp;RIGHT((TEXT(Precios!FA$5,"yyyy-mm")),1)),"")</f>
        <v>2011-11</v>
      </c>
      <c r="FB4" s="56" t="str">
        <f>+IF(ISTEXT(FB$5)=FALSE,IF(MONTH(FB$5)&gt;9,(TEXT(Precios!FB$5,"yyyy-mm")),LEFT((TEXT(Precios!FB$5,"yyyy-mm")),5)&amp;RIGHT((TEXT(Precios!FB$5,"yyyy-mm")),1)),"")</f>
        <v>2011-12</v>
      </c>
      <c r="FC4" s="56" t="str">
        <f>+IF(ISTEXT(FC$5)=FALSE,IF(MONTH(FC$5)&gt;9,(TEXT(Precios!FC$5,"yyyy-mm")),LEFT((TEXT(Precios!FC$5,"yyyy-mm")),5)&amp;RIGHT((TEXT(Precios!FC$5,"yyyy-mm")),1)),"")</f>
        <v/>
      </c>
      <c r="FD4" s="56" t="str">
        <f>+IF(ISTEXT(FD$5)=FALSE,IF(MONTH(FD$5)&gt;9,(TEXT(Precios!FD$5,"yyyy-mm")),LEFT((TEXT(Precios!FD$5,"yyyy-mm")),5)&amp;RIGHT((TEXT(Precios!FD$5,"yyyy-mm")),1)),"")</f>
        <v>2012-1</v>
      </c>
      <c r="FE4" s="56" t="str">
        <f>+IF(ISTEXT(FE$5)=FALSE,IF(MONTH(FE$5)&gt;9,(TEXT(Precios!FE$5,"yyyy-mm")),LEFT((TEXT(Precios!FE$5,"yyyy-mm")),5)&amp;RIGHT((TEXT(Precios!FE$5,"yyyy-mm")),1)),"")</f>
        <v>2012-2</v>
      </c>
      <c r="FF4" s="56" t="str">
        <f>+IF(ISTEXT(FF$5)=FALSE,IF(MONTH(FF$5)&gt;9,(TEXT(Precios!FF$5,"yyyy-mm")),LEFT((TEXT(Precios!FF$5,"yyyy-mm")),5)&amp;RIGHT((TEXT(Precios!FF$5,"yyyy-mm")),1)),"")</f>
        <v>2012-3</v>
      </c>
      <c r="FG4" s="56" t="str">
        <f>+IF(ISTEXT(FG$5)=FALSE,IF(MONTH(FG$5)&gt;9,(TEXT(Precios!FG$5,"yyyy-mm")),LEFT((TEXT(Precios!FG$5,"yyyy-mm")),5)&amp;RIGHT((TEXT(Precios!FG$5,"yyyy-mm")),1)),"")</f>
        <v>2012-4</v>
      </c>
      <c r="FH4" s="56" t="str">
        <f>+IF(ISTEXT(FH$5)=FALSE,IF(MONTH(FH$5)&gt;9,(TEXT(Precios!FH$5,"yyyy-mm")),LEFT((TEXT(Precios!FH$5,"yyyy-mm")),5)&amp;RIGHT((TEXT(Precios!FH$5,"yyyy-mm")),1)),"")</f>
        <v>2012-5</v>
      </c>
      <c r="FI4" s="56" t="str">
        <f>+IF(ISTEXT(FI$5)=FALSE,IF(MONTH(FI$5)&gt;9,(TEXT(Precios!FI$5,"yyyy-mm")),LEFT((TEXT(Precios!FI$5,"yyyy-mm")),5)&amp;RIGHT((TEXT(Precios!FI$5,"yyyy-mm")),1)),"")</f>
        <v>2012-6</v>
      </c>
      <c r="FJ4" s="56" t="str">
        <f>+IF(ISTEXT(FJ$5)=FALSE,IF(MONTH(FJ$5)&gt;9,(TEXT(Precios!FJ$5,"yyyy-mm")),LEFT((TEXT(Precios!FJ$5,"yyyy-mm")),5)&amp;RIGHT((TEXT(Precios!FJ$5,"yyyy-mm")),1)),"")</f>
        <v>2012-7</v>
      </c>
      <c r="FK4" s="56" t="str">
        <f>+IF(ISTEXT(FK$5)=FALSE,IF(MONTH(FK$5)&gt;9,(TEXT(Precios!FK$5,"yyyy-mm")),LEFT((TEXT(Precios!FK$5,"yyyy-mm")),5)&amp;RIGHT((TEXT(Precios!FK$5,"yyyy-mm")),1)),"")</f>
        <v>2012-8</v>
      </c>
      <c r="FL4" s="56" t="str">
        <f>+IF(ISTEXT(FL$5)=FALSE,IF(MONTH(FL$5)&gt;9,(TEXT(Precios!FL$5,"yyyy-mm")),LEFT((TEXT(Precios!FL$5,"yyyy-mm")),5)&amp;RIGHT((TEXT(Precios!FL$5,"yyyy-mm")),1)),"")</f>
        <v>2012-9</v>
      </c>
      <c r="FM4" s="56" t="str">
        <f>+IF(ISTEXT(FM$5)=FALSE,IF(MONTH(FM$5)&gt;9,(TEXT(Precios!FM$5,"yyyy-mm")),LEFT((TEXT(Precios!FM$5,"yyyy-mm")),5)&amp;RIGHT((TEXT(Precios!FM$5,"yyyy-mm")),1)),"")</f>
        <v>2012-10</v>
      </c>
      <c r="FN4" s="56" t="str">
        <f>+IF(ISTEXT(FN$5)=FALSE,IF(MONTH(FN$5)&gt;9,(TEXT(Precios!FN$5,"yyyy-mm")),LEFT((TEXT(Precios!FN$5,"yyyy-mm")),5)&amp;RIGHT((TEXT(Precios!FN$5,"yyyy-mm")),1)),"")</f>
        <v>2012-11</v>
      </c>
      <c r="FO4" s="56" t="str">
        <f>+IF(ISTEXT(FO$5)=FALSE,IF(MONTH(FO$5)&gt;9,(TEXT(Precios!FO$5,"yyyy-mm")),LEFT((TEXT(Precios!FO$5,"yyyy-mm")),5)&amp;RIGHT((TEXT(Precios!FO$5,"yyyy-mm")),1)),"")</f>
        <v>2012-12</v>
      </c>
      <c r="FP4" s="56" t="str">
        <f>+IF(ISTEXT(FP$5)=FALSE,IF(MONTH(FP$5)&gt;9,(TEXT(Precios!FP$5,"yyyy-mm")),LEFT((TEXT(Precios!FP$5,"yyyy-mm")),5)&amp;RIGHT((TEXT(Precios!FP$5,"yyyy-mm")),1)),"")</f>
        <v/>
      </c>
      <c r="FQ4" s="56" t="str">
        <f>+IF(ISTEXT(FQ$5)=FALSE,IF(MONTH(FQ$5)&gt;9,(TEXT(Precios!FQ$5,"yyyy-mm")),LEFT((TEXT(Precios!FQ$5,"yyyy-mm")),5)&amp;RIGHT((TEXT(Precios!FQ$5,"yyyy-mm")),1)),"")</f>
        <v>2013-1</v>
      </c>
      <c r="FR4" s="56" t="str">
        <f>+IF(ISTEXT(FR$5)=FALSE,IF(MONTH(FR$5)&gt;9,(TEXT(Precios!FR$5,"yyyy-mm")),LEFT((TEXT(Precios!FR$5,"yyyy-mm")),5)&amp;RIGHT((TEXT(Precios!FR$5,"yyyy-mm")),1)),"")</f>
        <v>2013-2</v>
      </c>
      <c r="FS4" s="56" t="str">
        <f>+IF(ISTEXT(FS$5)=FALSE,IF(MONTH(FS$5)&gt;9,(TEXT(Precios!FS$5,"yyyy-mm")),LEFT((TEXT(Precios!FS$5,"yyyy-mm")),5)&amp;RIGHT((TEXT(Precios!FS$5,"yyyy-mm")),1)),"")</f>
        <v>2013-3</v>
      </c>
      <c r="FT4" s="56" t="str">
        <f>+IF(ISTEXT(FT$5)=FALSE,IF(MONTH(FT$5)&gt;9,(TEXT(Precios!FT$5,"yyyy-mm")),LEFT((TEXT(Precios!FT$5,"yyyy-mm")),5)&amp;RIGHT((TEXT(Precios!FT$5,"yyyy-mm")),1)),"")</f>
        <v>2013-4</v>
      </c>
      <c r="FU4" s="56" t="str">
        <f>+IF(ISTEXT(FU$5)=FALSE,IF(MONTH(FU$5)&gt;9,(TEXT(Precios!FU$5,"yyyy-mm")),LEFT((TEXT(Precios!FU$5,"yyyy-mm")),5)&amp;RIGHT((TEXT(Precios!FU$5,"yyyy-mm")),1)),"")</f>
        <v>2013-5</v>
      </c>
      <c r="FV4" s="56" t="str">
        <f>+IF(ISTEXT(FV$5)=FALSE,IF(MONTH(FV$5)&gt;9,(TEXT(Precios!FV$5,"yyyy-mm")),LEFT((TEXT(Precios!FV$5,"yyyy-mm")),5)&amp;RIGHT((TEXT(Precios!FV$5,"yyyy-mm")),1)),"")</f>
        <v>2013-6</v>
      </c>
      <c r="FW4" s="56" t="str">
        <f>+IF(ISTEXT(FW$5)=FALSE,IF(MONTH(FW$5)&gt;9,(TEXT(Precios!FW$5,"yyyy-mm")),LEFT((TEXT(Precios!FW$5,"yyyy-mm")),5)&amp;RIGHT((TEXT(Precios!FW$5,"yyyy-mm")),1)),"")</f>
        <v>2013-7</v>
      </c>
      <c r="FX4" s="56" t="str">
        <f>+IF(ISTEXT(FX$5)=FALSE,IF(MONTH(FX$5)&gt;9,(TEXT(Precios!FX$5,"yyyy-mm")),LEFT((TEXT(Precios!FX$5,"yyyy-mm")),5)&amp;RIGHT((TEXT(Precios!FX$5,"yyyy-mm")),1)),"")</f>
        <v>2013-8</v>
      </c>
      <c r="FY4" s="56" t="str">
        <f>+IF(ISTEXT(FY$5)=FALSE,IF(MONTH(FY$5)&gt;9,(TEXT(Precios!FY$5,"yyyy-mm")),LEFT((TEXT(Precios!FY$5,"yyyy-mm")),5)&amp;RIGHT((TEXT(Precios!FY$5,"yyyy-mm")),1)),"")</f>
        <v>2013-9</v>
      </c>
      <c r="FZ4" s="56" t="str">
        <f>+IF(ISTEXT(FZ$5)=FALSE,IF(MONTH(FZ$5)&gt;9,(TEXT(Precios!FZ$5,"yyyy-mm")),LEFT((TEXT(Precios!FZ$5,"yyyy-mm")),5)&amp;RIGHT((TEXT(Precios!FZ$5,"yyyy-mm")),1)),"")</f>
        <v>2013-10</v>
      </c>
      <c r="GA4" s="56" t="str">
        <f>+IF(ISTEXT(GA$5)=FALSE,IF(MONTH(GA$5)&gt;9,(TEXT(Precios!GA$5,"yyyy-mm")),LEFT((TEXT(Precios!GA$5,"yyyy-mm")),5)&amp;RIGHT((TEXT(Precios!GA$5,"yyyy-mm")),1)),"")</f>
        <v>2013-11</v>
      </c>
      <c r="GB4" s="56" t="str">
        <f>+IF(ISTEXT(GB$5)=FALSE,IF(MONTH(GB$5)&gt;9,(TEXT(Precios!GB$5,"yyyy-mm")),LEFT((TEXT(Precios!GB$5,"yyyy-mm")),5)&amp;RIGHT((TEXT(Precios!GB$5,"yyyy-mm")),1)),"")</f>
        <v>2013-12</v>
      </c>
      <c r="GC4" s="56" t="str">
        <f>+IF(ISTEXT(GC$5)=FALSE,IF(MONTH(GC$5)&gt;9,(TEXT(Precios!GC$5,"yyyy-mm")),LEFT((TEXT(Precios!GC$5,"yyyy-mm")),5)&amp;RIGHT((TEXT(Precios!GC$5,"yyyy-mm")),1)),"")</f>
        <v/>
      </c>
      <c r="GD4" s="56" t="str">
        <f>+IF(ISTEXT(GD$5)=FALSE,IF(MONTH(GD$5)&gt;9,(TEXT(Precios!GD$5,"yyyy-mm")),LEFT((TEXT(Precios!GD$5,"yyyy-mm")),5)&amp;RIGHT((TEXT(Precios!GD$5,"yyyy-mm")),1)),"")</f>
        <v>2014-1</v>
      </c>
      <c r="GE4" s="56" t="str">
        <f>+IF(ISTEXT(GE$5)=FALSE,IF(MONTH(GE$5)&gt;9,(TEXT(Precios!GE$5,"yyyy-mm")),LEFT((TEXT(Precios!GE$5,"yyyy-mm")),5)&amp;RIGHT((TEXT(Precios!GE$5,"yyyy-mm")),1)),"")</f>
        <v>2014-2</v>
      </c>
      <c r="GF4" s="56" t="str">
        <f>+IF(ISTEXT(GF$5)=FALSE,IF(MONTH(GF$5)&gt;9,(TEXT(Precios!GF$5,"yyyy-mm")),LEFT((TEXT(Precios!GF$5,"yyyy-mm")),5)&amp;RIGHT((TEXT(Precios!GF$5,"yyyy-mm")),1)),"")</f>
        <v>2014-3</v>
      </c>
      <c r="GG4" s="56" t="str">
        <f>+IF(ISTEXT(GG$5)=FALSE,IF(MONTH(GG$5)&gt;9,(TEXT(Precios!GG$5,"yyyy-mm")),LEFT((TEXT(Precios!GG$5,"yyyy-mm")),5)&amp;RIGHT((TEXT(Precios!GG$5,"yyyy-mm")),1)),"")</f>
        <v>2014-4</v>
      </c>
      <c r="GH4" s="56" t="str">
        <f>+IF(ISTEXT(GH$5)=FALSE,IF(MONTH(GH$5)&gt;9,(TEXT(Precios!GH$5,"yyyy-mm")),LEFT((TEXT(Precios!GH$5,"yyyy-mm")),5)&amp;RIGHT((TEXT(Precios!GH$5,"yyyy-mm")),1)),"")</f>
        <v>2014-5</v>
      </c>
      <c r="GI4" s="56" t="str">
        <f>+IF(ISTEXT(GI$5)=FALSE,IF(MONTH(GI$5)&gt;9,(TEXT(Precios!GI$5,"yyyy-mm")),LEFT((TEXT(Precios!GI$5,"yyyy-mm")),5)&amp;RIGHT((TEXT(Precios!GI$5,"yyyy-mm")),1)),"")</f>
        <v>2014-6</v>
      </c>
      <c r="GJ4" s="56" t="str">
        <f>+IF(ISTEXT(GJ$5)=FALSE,IF(MONTH(GJ$5)&gt;9,(TEXT(Precios!GJ$5,"yyyy-mm")),LEFT((TEXT(Precios!GJ$5,"yyyy-mm")),5)&amp;RIGHT((TEXT(Precios!GJ$5,"yyyy-mm")),1)),"")</f>
        <v>2014-7</v>
      </c>
      <c r="GK4" s="56" t="str">
        <f>+IF(ISTEXT(GK$5)=FALSE,IF(MONTH(GK$5)&gt;9,(TEXT(Precios!GK$5,"yyyy-mm")),LEFT((TEXT(Precios!GK$5,"yyyy-mm")),5)&amp;RIGHT((TEXT(Precios!GK$5,"yyyy-mm")),1)),"")</f>
        <v>2014-8</v>
      </c>
      <c r="GL4" s="56" t="str">
        <f>+IF(ISTEXT(GL$5)=FALSE,IF(MONTH(GL$5)&gt;9,(TEXT(Precios!GL$5,"yyyy-mm")),LEFT((TEXT(Precios!GL$5,"yyyy-mm")),5)&amp;RIGHT((TEXT(Precios!GL$5,"yyyy-mm")),1)),"")</f>
        <v>2014-9</v>
      </c>
      <c r="GM4" s="56" t="str">
        <f>+IF(ISTEXT(GM$5)=FALSE,IF(MONTH(GM$5)&gt;9,(TEXT(Precios!GM$5,"yyyy-mm")),LEFT((TEXT(Precios!GM$5,"yyyy-mm")),5)&amp;RIGHT((TEXT(Precios!GM$5,"yyyy-mm")),1)),"")</f>
        <v>2014-10</v>
      </c>
      <c r="GN4" s="56" t="str">
        <f>+IF(ISTEXT(GN$5)=FALSE,IF(MONTH(GN$5)&gt;9,(TEXT(Precios!GN$5,"yyyy-mm")),LEFT((TEXT(Precios!GN$5,"yyyy-mm")),5)&amp;RIGHT((TEXT(Precios!GN$5,"yyyy-mm")),1)),"")</f>
        <v>2014-11</v>
      </c>
      <c r="GO4" s="56" t="str">
        <f>+IF(ISTEXT(GO$5)=FALSE,IF(MONTH(GO$5)&gt;9,(TEXT(Precios!GO$5,"yyyy-mm")),LEFT((TEXT(Precios!GO$5,"yyyy-mm")),5)&amp;RIGHT((TEXT(Precios!GO$5,"yyyy-mm")),1)),"")</f>
        <v>2014-12</v>
      </c>
      <c r="GP4" s="56" t="str">
        <f>+IF(ISTEXT(GP$5)=FALSE,IF(MONTH(GP$5)&gt;9,(TEXT(Precios!GP$5,"yyyy-mm")),LEFT((TEXT(Precios!GP$5,"yyyy-mm")),5)&amp;RIGHT((TEXT(Precios!GP$5,"yyyy-mm")),1)),"")</f>
        <v/>
      </c>
      <c r="GQ4" s="56" t="str">
        <f>+IF(ISTEXT(GQ$5)=FALSE,IF(MONTH(GQ$5)&gt;9,(TEXT(Precios!GQ$5,"yyyy-mm")),LEFT((TEXT(Precios!GQ$5,"yyyy-mm")),5)&amp;RIGHT((TEXT(Precios!GQ$5,"yyyy-mm")),1)),"")</f>
        <v>2015-1</v>
      </c>
      <c r="GR4" s="56" t="str">
        <f>+IF(ISTEXT(GR$5)=FALSE,IF(MONTH(GR$5)&gt;9,(TEXT(Precios!GR$5,"yyyy-mm")),LEFT((TEXT(Precios!GR$5,"yyyy-mm")),5)&amp;RIGHT((TEXT(Precios!GR$5,"yyyy-mm")),1)),"")</f>
        <v>2015-2</v>
      </c>
      <c r="GS4" s="56" t="str">
        <f>+IF(ISTEXT(GS$5)=FALSE,IF(MONTH(GS$5)&gt;9,(TEXT(Precios!GS$5,"yyyy-mm")),LEFT((TEXT(Precios!GS$5,"yyyy-mm")),5)&amp;RIGHT((TEXT(Precios!GS$5,"yyyy-mm")),1)),"")</f>
        <v>2015-3</v>
      </c>
      <c r="GT4" s="56" t="str">
        <f>+IF(ISTEXT(GT$5)=FALSE,IF(MONTH(GT$5)&gt;9,(TEXT(Precios!GT$5,"yyyy-mm")),LEFT((TEXT(Precios!GT$5,"yyyy-mm")),5)&amp;RIGHT((TEXT(Precios!GT$5,"yyyy-mm")),1)),"")</f>
        <v>2015-4</v>
      </c>
      <c r="GU4" s="56" t="str">
        <f>+IF(ISTEXT(GU$5)=FALSE,IF(MONTH(GU$5)&gt;9,(TEXT(Precios!GU$5,"yyyy-mm")),LEFT((TEXT(Precios!GU$5,"yyyy-mm")),5)&amp;RIGHT((TEXT(Precios!GU$5,"yyyy-mm")),1)),"")</f>
        <v>2015-5</v>
      </c>
      <c r="GV4" s="56" t="str">
        <f>+IF(ISTEXT(GV$5)=FALSE,IF(MONTH(GV$5)&gt;9,(TEXT(Precios!GV$5,"yyyy-mm")),LEFT((TEXT(Precios!GV$5,"yyyy-mm")),5)&amp;RIGHT((TEXT(Precios!GV$5,"yyyy-mm")),1)),"")</f>
        <v>2015-6</v>
      </c>
      <c r="GW4" s="56" t="str">
        <f>+IF(ISTEXT(GW$5)=FALSE,IF(MONTH(GW$5)&gt;9,(TEXT(Precios!GW$5,"yyyy-mm")),LEFT((TEXT(Precios!GW$5,"yyyy-mm")),5)&amp;RIGHT((TEXT(Precios!GW$5,"yyyy-mm")),1)),"")</f>
        <v>2015-7</v>
      </c>
      <c r="GX4" s="56" t="str">
        <f>+IF(ISTEXT(GX$5)=FALSE,IF(MONTH(GX$5)&gt;9,(TEXT(Precios!GX$5,"yyyy-mm")),LEFT((TEXT(Precios!GX$5,"yyyy-mm")),5)&amp;RIGHT((TEXT(Precios!GX$5,"yyyy-mm")),1)),"")</f>
        <v>2015-8</v>
      </c>
      <c r="GY4" s="56" t="str">
        <f>+IF(ISTEXT(GY$5)=FALSE,IF(MONTH(GY$5)&gt;9,(TEXT(Precios!GY$5,"yyyy-mm")),LEFT((TEXT(Precios!GY$5,"yyyy-mm")),5)&amp;RIGHT((TEXT(Precios!GY$5,"yyyy-mm")),1)),"")</f>
        <v>2015-9</v>
      </c>
      <c r="GZ4" s="56" t="str">
        <f>+IF(ISTEXT(GZ$5)=FALSE,IF(MONTH(GZ$5)&gt;9,(TEXT(Precios!GZ$5,"yyyy-mm")),LEFT((TEXT(Precios!GZ$5,"yyyy-mm")),5)&amp;RIGHT((TEXT(Precios!GZ$5,"yyyy-mm")),1)),"")</f>
        <v>2015-10</v>
      </c>
      <c r="HA4" s="56" t="str">
        <f>+IF(ISTEXT(HA$5)=FALSE,IF(MONTH(HA$5)&gt;9,(TEXT(Precios!HA$5,"yyyy-mm")),LEFT((TEXT(Precios!HA$5,"yyyy-mm")),5)&amp;RIGHT((TEXT(Precios!HA$5,"yyyy-mm")),1)),"")</f>
        <v>2015-11</v>
      </c>
      <c r="HB4" s="56" t="str">
        <f>+IF(ISTEXT(HB$5)=FALSE,IF(MONTH(HB$5)&gt;9,(TEXT(Precios!HB$5,"yyyy-mm")),LEFT((TEXT(Precios!HB$5,"yyyy-mm")),5)&amp;RIGHT((TEXT(Precios!HB$5,"yyyy-mm")),1)),"")</f>
        <v>2015-12</v>
      </c>
      <c r="HC4" s="56" t="str">
        <f>+IF(ISTEXT(HC$5)=FALSE,IF(MONTH(HC$5)&gt;9,(TEXT(Precios!HC$5,"yyyy-mm")),LEFT((TEXT(Precios!HC$5,"yyyy-mm")),5)&amp;RIGHT((TEXT(Precios!HC$5,"yyyy-mm")),1)),"")</f>
        <v/>
      </c>
      <c r="HD4" s="56" t="str">
        <f>+IF(ISTEXT(HD$5)=FALSE,IF(MONTH(HD$5)&gt;9,(TEXT(Precios!HD$5,"yyyy-mm")),LEFT((TEXT(Precios!HD$5,"yyyy-mm")),5)&amp;RIGHT((TEXT(Precios!HD$5,"yyyy-mm")),1)),"")</f>
        <v>2016-1</v>
      </c>
      <c r="HE4" s="56" t="str">
        <f>+IF(ISTEXT(HE$5)=FALSE,IF(MONTH(HE$5)&gt;9,(TEXT(Precios!HE$5,"yyyy-mm")),LEFT((TEXT(Precios!HE$5,"yyyy-mm")),5)&amp;RIGHT((TEXT(Precios!HE$5,"yyyy-mm")),1)),"")</f>
        <v>2016-2</v>
      </c>
      <c r="HF4" s="56" t="str">
        <f>+IF(ISTEXT(HF$5)=FALSE,IF(MONTH(HF$5)&gt;9,(TEXT(Precios!HF$5,"yyyy-mm")),LEFT((TEXT(Precios!HF$5,"yyyy-mm")),5)&amp;RIGHT((TEXT(Precios!HF$5,"yyyy-mm")),1)),"")</f>
        <v>2016-3</v>
      </c>
      <c r="HG4" s="56" t="str">
        <f>+IF(ISTEXT(HG$5)=FALSE,IF(MONTH(HG$5)&gt;9,(TEXT(Precios!HG$5,"yyyy-mm")),LEFT((TEXT(Precios!HG$5,"yyyy-mm")),5)&amp;RIGHT((TEXT(Precios!HG$5,"yyyy-mm")),1)),"")</f>
        <v>2016-4</v>
      </c>
      <c r="HH4" s="56" t="str">
        <f>+IF(ISTEXT(HH$5)=FALSE,IF(MONTH(HH$5)&gt;9,(TEXT(Precios!HH$5,"yyyy-mm")),LEFT((TEXT(Precios!HH$5,"yyyy-mm")),5)&amp;RIGHT((TEXT(Precios!HH$5,"yyyy-mm")),1)),"")</f>
        <v>2016-5</v>
      </c>
      <c r="HI4" s="56" t="str">
        <f>+IF(ISTEXT(HI$5)=FALSE,IF(MONTH(HI$5)&gt;9,(TEXT(Precios!HI$5,"yyyy-mm")),LEFT((TEXT(Precios!HI$5,"yyyy-mm")),5)&amp;RIGHT((TEXT(Precios!HI$5,"yyyy-mm")),1)),"")</f>
        <v>2016-6</v>
      </c>
      <c r="HJ4" s="56" t="str">
        <f>+IF(ISTEXT(HJ$5)=FALSE,IF(MONTH(HJ$5)&gt;9,(TEXT(Precios!HJ$5,"yyyy-mm")),LEFT((TEXT(Precios!HJ$5,"yyyy-mm")),5)&amp;RIGHT((TEXT(Precios!HJ$5,"yyyy-mm")),1)),"")</f>
        <v>2016-7</v>
      </c>
      <c r="HK4" s="56" t="str">
        <f>+IF(ISTEXT(HK$5)=FALSE,IF(MONTH(HK$5)&gt;9,(TEXT(Precios!HK$5,"yyyy-mm")),LEFT((TEXT(Precios!HK$5,"yyyy-mm")),5)&amp;RIGHT((TEXT(Precios!HK$5,"yyyy-mm")),1)),"")</f>
        <v>2016-8</v>
      </c>
      <c r="HL4" s="56" t="str">
        <f>+IF(ISTEXT(HL$5)=FALSE,IF(MONTH(HL$5)&gt;9,(TEXT(Precios!HL$5,"yyyy-mm")),LEFT((TEXT(Precios!HL$5,"yyyy-mm")),5)&amp;RIGHT((TEXT(Precios!HL$5,"yyyy-mm")),1)),"")</f>
        <v>2016-9</v>
      </c>
      <c r="HM4" s="56" t="str">
        <f>+IF(ISTEXT(HM$5)=FALSE,IF(MONTH(HM$5)&gt;9,(TEXT(Precios!HM$5,"yyyy-mm")),LEFT((TEXT(Precios!HM$5,"yyyy-mm")),5)&amp;RIGHT((TEXT(Precios!HM$5,"yyyy-mm")),1)),"")</f>
        <v>2016-10</v>
      </c>
      <c r="HN4" s="56" t="str">
        <f>+IF(ISTEXT(HN$5)=FALSE,IF(MONTH(HN$5)&gt;9,(TEXT(Precios!HN$5,"yyyy-mm")),LEFT((TEXT(Precios!HN$5,"yyyy-mm")),5)&amp;RIGHT((TEXT(Precios!HN$5,"yyyy-mm")),1)),"")</f>
        <v>2016-11</v>
      </c>
      <c r="HO4" s="56" t="str">
        <f>+IF(ISTEXT(HO$5)=FALSE,IF(MONTH(HO$5)&gt;9,(TEXT(Precios!HO$5,"yyyy-mm")),LEFT((TEXT(Precios!HO$5,"yyyy-mm")),5)&amp;RIGHT((TEXT(Precios!HO$5,"yyyy-mm")),1)),"")</f>
        <v>2016-12</v>
      </c>
      <c r="HP4" s="56" t="str">
        <f>+IF(ISTEXT(HP$5)=FALSE,IF(MONTH(HP$5)&gt;9,(TEXT(Precios!HP$5,"yyyy-mm")),LEFT((TEXT(Precios!HP$5,"yyyy-mm")),5)&amp;RIGHT((TEXT(Precios!HP$5,"yyyy-mm")),1)),"")</f>
        <v/>
      </c>
      <c r="HQ4" s="56" t="str">
        <f>+IF(ISTEXT(HQ$5)=FALSE,IF(MONTH(HQ$5)&gt;9,(TEXT(Precios!HQ$5,"yyyy-mm")),LEFT((TEXT(Precios!HQ$5,"yyyy-mm")),5)&amp;RIGHT((TEXT(Precios!HQ$5,"yyyy-mm")),1)),"")</f>
        <v>2017-1</v>
      </c>
      <c r="HR4" s="56" t="str">
        <f>+IF(ISTEXT(HR$5)=FALSE,IF(MONTH(HR$5)&gt;9,(TEXT(Precios!HR$5,"yyyy-mm")),LEFT((TEXT(Precios!HR$5,"yyyy-mm")),5)&amp;RIGHT((TEXT(Precios!HR$5,"yyyy-mm")),1)),"")</f>
        <v>2017-2</v>
      </c>
      <c r="HS4" s="56" t="str">
        <f>+IF(ISTEXT(HS$5)=FALSE,IF(MONTH(HS$5)&gt;9,(TEXT(Precios!HS$5,"yyyy-mm")),LEFT((TEXT(Precios!HS$5,"yyyy-mm")),5)&amp;RIGHT((TEXT(Precios!HS$5,"yyyy-mm")),1)),"")</f>
        <v>2017-3</v>
      </c>
      <c r="HT4" s="56" t="str">
        <f>+IF(ISTEXT(HT$5)=FALSE,IF(MONTH(HT$5)&gt;9,(TEXT(Precios!HT$5,"yyyy-mm")),LEFT((TEXT(Precios!HT$5,"yyyy-mm")),5)&amp;RIGHT((TEXT(Precios!HT$5,"yyyy-mm")),1)),"")</f>
        <v>2017-4</v>
      </c>
      <c r="HU4" s="56" t="str">
        <f>+IF(ISTEXT(HU$5)=FALSE,IF(MONTH(HU$5)&gt;9,(TEXT(Precios!HU$5,"yyyy-mm")),LEFT((TEXT(Precios!HU$5,"yyyy-mm")),5)&amp;RIGHT((TEXT(Precios!HU$5,"yyyy-mm")),1)),"")</f>
        <v>2017-5</v>
      </c>
      <c r="HV4" s="56" t="str">
        <f>+IF(ISTEXT(HV$5)=FALSE,IF(MONTH(HV$5)&gt;9,(TEXT(Precios!HV$5,"yyyy-mm")),LEFT((TEXT(Precios!HV$5,"yyyy-mm")),5)&amp;RIGHT((TEXT(Precios!HV$5,"yyyy-mm")),1)),"")</f>
        <v>2017-6</v>
      </c>
      <c r="HW4" s="56" t="str">
        <f>+IF(ISTEXT(HW$5)=FALSE,IF(MONTH(HW$5)&gt;9,(TEXT(Precios!HW$5,"yyyy-mm")),LEFT((TEXT(Precios!HW$5,"yyyy-mm")),5)&amp;RIGHT((TEXT(Precios!HW$5,"yyyy-mm")),1)),"")</f>
        <v>2017-7</v>
      </c>
      <c r="HX4" s="56" t="str">
        <f>+IF(ISTEXT(HX$5)=FALSE,IF(MONTH(HX$5)&gt;9,(TEXT(Precios!HX$5,"yyyy-mm")),LEFT((TEXT(Precios!HX$5,"yyyy-mm")),5)&amp;RIGHT((TEXT(Precios!HX$5,"yyyy-mm")),1)),"")</f>
        <v>2017-8</v>
      </c>
      <c r="HY4" s="56" t="str">
        <f>+IF(ISTEXT(HY$5)=FALSE,IF(MONTH(HY$5)&gt;9,(TEXT(Precios!HY$5,"yyyy-mm")),LEFT((TEXT(Precios!HY$5,"yyyy-mm")),5)&amp;RIGHT((TEXT(Precios!HY$5,"yyyy-mm")),1)),"")</f>
        <v>2017-9</v>
      </c>
      <c r="HZ4" s="56" t="str">
        <f>+IF(ISTEXT(HZ$5)=FALSE,IF(MONTH(HZ$5)&gt;9,(TEXT(Precios!HZ$5,"yyyy-mm")),LEFT((TEXT(Precios!HZ$5,"yyyy-mm")),5)&amp;RIGHT((TEXT(Precios!HZ$5,"yyyy-mm")),1)),"")</f>
        <v>2017-10</v>
      </c>
      <c r="IA4" s="56" t="str">
        <f>+IF(ISTEXT(IA$5)=FALSE,IF(MONTH(IA$5)&gt;9,(TEXT(Precios!IA$5,"yyyy-mm")),LEFT((TEXT(Precios!IA$5,"yyyy-mm")),5)&amp;RIGHT((TEXT(Precios!IA$5,"yyyy-mm")),1)),"")</f>
        <v>2017-11</v>
      </c>
      <c r="IB4" s="56" t="str">
        <f>+IF(ISTEXT(IB$5)=FALSE,IF(MONTH(IB$5)&gt;9,(TEXT(Precios!IB$5,"yyyy-mm")),LEFT((TEXT(Precios!IB$5,"yyyy-mm")),5)&amp;RIGHT((TEXT(Precios!IB$5,"yyyy-mm")),1)),"")</f>
        <v>2017-12</v>
      </c>
      <c r="IC4" s="56" t="str">
        <f>+IF(ISTEXT(IC$5)=FALSE,IF(MONTH(IC$5)&gt;9,(TEXT(Precios!IC$5,"yyyy-mm")),LEFT((TEXT(Precios!IC$5,"yyyy-mm")),5)&amp;RIGHT((TEXT(Precios!IC$5,"yyyy-mm")),1)),"")</f>
        <v/>
      </c>
      <c r="ID4" s="56" t="str">
        <f>+IF(ISTEXT(ID$5)=FALSE,IF(MONTH(ID$5)&gt;9,(TEXT(Precios!ID$5,"yyyy-mm")),LEFT((TEXT(Precios!ID$5,"yyyy-mm")),5)&amp;RIGHT((TEXT(Precios!ID$5,"yyyy-mm")),1)),"")</f>
        <v>2018-1</v>
      </c>
      <c r="IE4" s="56" t="str">
        <f>+IF(ISTEXT(IE$5)=FALSE,IF(MONTH(IE$5)&gt;9,(TEXT(Precios!IE$5,"yyyy-mm")),LEFT((TEXT(Precios!IE$5,"yyyy-mm")),5)&amp;RIGHT((TEXT(Precios!IE$5,"yyyy-mm")),1)),"")</f>
        <v>2018-2</v>
      </c>
      <c r="IF4" s="56" t="str">
        <f>+IF(ISTEXT(IF$5)=FALSE,IF(MONTH(IF$5)&gt;9,(TEXT(Precios!IF$5,"yyyy-mm")),LEFT((TEXT(Precios!IF$5,"yyyy-mm")),5)&amp;RIGHT((TEXT(Precios!IF$5,"yyyy-mm")),1)),"")</f>
        <v>2018-3</v>
      </c>
      <c r="IG4" s="56" t="str">
        <f>+IF(ISTEXT(IG$5)=FALSE,IF(MONTH(IG$5)&gt;9,(TEXT(Precios!IG$5,"yyyy-mm")),LEFT((TEXT(Precios!IG$5,"yyyy-mm")),5)&amp;RIGHT((TEXT(Precios!IG$5,"yyyy-mm")),1)),"")</f>
        <v>2018-4</v>
      </c>
      <c r="IH4" s="56" t="str">
        <f>+IF(ISTEXT(IH$5)=FALSE,IF(MONTH(IH$5)&gt;9,(TEXT(Precios!IH$5,"yyyy-mm")),LEFT((TEXT(Precios!IH$5,"yyyy-mm")),5)&amp;RIGHT((TEXT(Precios!IH$5,"yyyy-mm")),1)),"")</f>
        <v>2018-5</v>
      </c>
      <c r="II4" s="56" t="str">
        <f>+IF(ISTEXT(II$5)=FALSE,IF(MONTH(II$5)&gt;9,(TEXT(Precios!II$5,"yyyy-mm")),LEFT((TEXT(Precios!II$5,"yyyy-mm")),5)&amp;RIGHT((TEXT(Precios!II$5,"yyyy-mm")),1)),"")</f>
        <v>2018-6</v>
      </c>
      <c r="IJ4" s="56" t="str">
        <f>+IF(ISTEXT(IJ$5)=FALSE,IF(MONTH(IJ$5)&gt;9,(TEXT(Precios!IJ$5,"yyyy-mm")),LEFT((TEXT(Precios!IJ$5,"yyyy-mm")),5)&amp;RIGHT((TEXT(Precios!IJ$5,"yyyy-mm")),1)),"")</f>
        <v>2018-7</v>
      </c>
      <c r="IK4" s="56" t="str">
        <f>+IF(ISTEXT(IK$5)=FALSE,IF(MONTH(IK$5)&gt;9,(TEXT(Precios!IK$5,"yyyy-mm")),LEFT((TEXT(Precios!IK$5,"yyyy-mm")),5)&amp;RIGHT((TEXT(Precios!IK$5,"yyyy-mm")),1)),"")</f>
        <v>2018-8</v>
      </c>
      <c r="IL4" s="56" t="str">
        <f>+IF(ISTEXT(IL$5)=FALSE,IF(MONTH(IL$5)&gt;9,(TEXT(Precios!IL$5,"yyyy-mm")),LEFT((TEXT(Precios!IL$5,"yyyy-mm")),5)&amp;RIGHT((TEXT(Precios!IL$5,"yyyy-mm")),1)),"")</f>
        <v>2018-9</v>
      </c>
      <c r="IM4" s="56" t="str">
        <f>+IF(ISTEXT(IM$5)=FALSE,IF(MONTH(IM$5)&gt;9,(TEXT(Precios!IM$5,"yyyy-mm")),LEFT((TEXT(Precios!IM$5,"yyyy-mm")),5)&amp;RIGHT((TEXT(Precios!IM$5,"yyyy-mm")),1)),"")</f>
        <v>2018-10</v>
      </c>
      <c r="IN4" s="56" t="str">
        <f>+IF(ISTEXT(IN$5)=FALSE,IF(MONTH(IN$5)&gt;9,(TEXT(Precios!IN$5,"yyyy-mm")),LEFT((TEXT(Precios!IN$5,"yyyy-mm")),5)&amp;RIGHT((TEXT(Precios!IN$5,"yyyy-mm")),1)),"")</f>
        <v>2018-11</v>
      </c>
      <c r="IO4" s="56" t="str">
        <f>+IF(ISTEXT(IO$5)=FALSE,IF(MONTH(IO$5)&gt;9,(TEXT(Precios!IO$5,"yyyy-mm")),LEFT((TEXT(Precios!IO$5,"yyyy-mm")),5)&amp;RIGHT((TEXT(Precios!IO$5,"yyyy-mm")),1)),"")</f>
        <v>2018-12</v>
      </c>
      <c r="IP4" s="56" t="str">
        <f>+IF(ISTEXT(IP$5)=FALSE,IF(MONTH(IP$5)&gt;9,(TEXT(Precios!IP$5,"yyyy-mm")),LEFT((TEXT(Precios!IP$5,"yyyy-mm")),5)&amp;RIGHT((TEXT(Precios!IP$5,"yyyy-mm")),1)),"")</f>
        <v/>
      </c>
      <c r="IQ4" s="56" t="str">
        <f>+IF(ISTEXT(IQ$5)=FALSE,IF(MONTH(IQ$5)&gt;9,(TEXT(Precios!IQ$5,"yyyy-mm")),LEFT((TEXT(Precios!IQ$5,"yyyy-mm")),5)&amp;RIGHT((TEXT(Precios!IQ$5,"yyyy-mm")),1)),"")</f>
        <v>2019-1</v>
      </c>
      <c r="IR4" s="56" t="str">
        <f>+IF(ISTEXT(IR$5)=FALSE,IF(MONTH(IR$5)&gt;9,(TEXT(Precios!IR$5,"yyyy-mm")),LEFT((TEXT(Precios!IR$5,"yyyy-mm")),5)&amp;RIGHT((TEXT(Precios!IR$5,"yyyy-mm")),1)),"")</f>
        <v>2019-2</v>
      </c>
      <c r="IS4" s="56" t="str">
        <f>+IF(ISTEXT(IS$5)=FALSE,IF(MONTH(IS$5)&gt;9,(TEXT(Precios!IS$5,"yyyy-mm")),LEFT((TEXT(Precios!IS$5,"yyyy-mm")),5)&amp;RIGHT((TEXT(Precios!IS$5,"yyyy-mm")),1)),"")</f>
        <v>2019-3</v>
      </c>
      <c r="IT4" s="56" t="str">
        <f>+IF(ISTEXT(IT$5)=FALSE,IF(MONTH(IT$5)&gt;9,(TEXT(Precios!IT$5,"yyyy-mm")),LEFT((TEXT(Precios!IT$5,"yyyy-mm")),5)&amp;RIGHT((TEXT(Precios!IT$5,"yyyy-mm")),1)),"")</f>
        <v>2019-4</v>
      </c>
      <c r="IU4" s="56" t="str">
        <f>+IF(ISTEXT(IU$5)=FALSE,IF(MONTH(IU$5)&gt;9,(TEXT(Precios!IU$5,"yyyy-mm")),LEFT((TEXT(Precios!IU$5,"yyyy-mm")),5)&amp;RIGHT((TEXT(Precios!IU$5,"yyyy-mm")),1)),"")</f>
        <v>2019-5</v>
      </c>
      <c r="IV4" s="56" t="str">
        <f>+IF(ISTEXT(IV$5)=FALSE,IF(MONTH(IV$5)&gt;9,(TEXT(Precios!IV$5,"yyyy-mm")),LEFT((TEXT(Precios!IV$5,"yyyy-mm")),5)&amp;RIGHT((TEXT(Precios!IV$5,"yyyy-mm")),1)),"")</f>
        <v>2019-6</v>
      </c>
      <c r="IW4" s="56" t="str">
        <f>+IF(ISTEXT(IW$5)=FALSE,IF(MONTH(IW$5)&gt;9,(TEXT(Precios!IW$5,"yyyy-mm")),LEFT((TEXT(Precios!IW$5,"yyyy-mm")),5)&amp;RIGHT((TEXT(Precios!IW$5,"yyyy-mm")),1)),"")</f>
        <v>2019-7</v>
      </c>
      <c r="IX4" s="56" t="str">
        <f>+IF(ISTEXT(IX$5)=FALSE,IF(MONTH(IX$5)&gt;9,(TEXT(Precios!IX$5,"yyyy-mm")),LEFT((TEXT(Precios!IX$5,"yyyy-mm")),5)&amp;RIGHT((TEXT(Precios!IX$5,"yyyy-mm")),1)),"")</f>
        <v>2019-8</v>
      </c>
      <c r="IY4" s="56" t="str">
        <f>+IF(ISTEXT(IY$5)=FALSE,IF(MONTH(IY$5)&gt;9,(TEXT(Precios!IY$5,"yyyy-mm")),LEFT((TEXT(Precios!IY$5,"yyyy-mm")),5)&amp;RIGHT((TEXT(Precios!IY$5,"yyyy-mm")),1)),"")</f>
        <v>2019-9</v>
      </c>
      <c r="IZ4" s="56" t="str">
        <f>+IF(ISTEXT(IZ$5)=FALSE,IF(MONTH(IZ$5)&gt;9,(TEXT(Precios!IZ$5,"yyyy-mm")),LEFT((TEXT(Precios!IZ$5,"yyyy-mm")),5)&amp;RIGHT((TEXT(Precios!IZ$5,"yyyy-mm")),1)),"")</f>
        <v>2019-10</v>
      </c>
      <c r="JA4" s="56" t="str">
        <f>+IF(ISTEXT(JA$5)=FALSE,IF(MONTH(JA$5)&gt;9,(TEXT(Precios!JA$5,"yyyy-mm")),LEFT((TEXT(Precios!JA$5,"yyyy-mm")),5)&amp;RIGHT((TEXT(Precios!JA$5,"yyyy-mm")),1)),"")</f>
        <v>2019-11</v>
      </c>
      <c r="JB4" s="56" t="str">
        <f>+IF(ISTEXT(JB$5)=FALSE,IF(MONTH(JB$5)&gt;9,(TEXT(Precios!JB$5,"yyyy-mm")),LEFT((TEXT(Precios!JB$5,"yyyy-mm")),5)&amp;RIGHT((TEXT(Precios!JB$5,"yyyy-mm")),1)),"")</f>
        <v>2019-12</v>
      </c>
      <c r="JC4" s="56" t="str">
        <f>+IF(ISTEXT(JC$5)=FALSE,IF(MONTH(JC$5)&gt;9,(TEXT(Precios!JC$5,"yyyy-mm")),LEFT((TEXT(Precios!JC$5,"yyyy-mm")),5)&amp;RIGHT((TEXT(Precios!JC$5,"yyyy-mm")),1)),"")</f>
        <v/>
      </c>
      <c r="JD4" s="56" t="str">
        <f>+IF(ISTEXT(JD$5)=FALSE,IF(MONTH(JD$5)&gt;9,(TEXT(Precios!JD$5,"yyyy-mm")),LEFT((TEXT(Precios!JD$5,"yyyy-mm")),5)&amp;RIGHT((TEXT(Precios!JD$5,"yyyy-mm")),1)),"")</f>
        <v>2020-1</v>
      </c>
      <c r="JE4" s="56" t="str">
        <f>+IF(ISTEXT(JE$5)=FALSE,IF(MONTH(JE$5)&gt;9,(TEXT(Precios!JE$5,"yyyy-mm")),LEFT((TEXT(Precios!JE$5,"yyyy-mm")),5)&amp;RIGHT((TEXT(Precios!JE$5,"yyyy-mm")),1)),"")</f>
        <v>2020-2</v>
      </c>
      <c r="JF4" s="56" t="str">
        <f>+IF(ISTEXT(JF$5)=FALSE,IF(MONTH(JF$5)&gt;9,(TEXT(Precios!JF$5,"yyyy-mm")),LEFT((TEXT(Precios!JF$5,"yyyy-mm")),5)&amp;RIGHT((TEXT(Precios!JF$5,"yyyy-mm")),1)),"")</f>
        <v>2020-3</v>
      </c>
      <c r="JG4" s="56" t="str">
        <f>+IF(ISTEXT(JG$5)=FALSE,IF(MONTH(JG$5)&gt;9,(TEXT(Precios!JG$5,"yyyy-mm")),LEFT((TEXT(Precios!JG$5,"yyyy-mm")),5)&amp;RIGHT((TEXT(Precios!JG$5,"yyyy-mm")),1)),"")</f>
        <v>2020-4</v>
      </c>
      <c r="JH4" s="56" t="str">
        <f>+IF(ISTEXT(JH$5)=FALSE,IF(MONTH(JH$5)&gt;9,(TEXT(Precios!JH$5,"yyyy-mm")),LEFT((TEXT(Precios!JH$5,"yyyy-mm")),5)&amp;RIGHT((TEXT(Precios!JH$5,"yyyy-mm")),1)),"")</f>
        <v>2020-5</v>
      </c>
      <c r="JI4" s="56" t="str">
        <f>+IF(ISTEXT(JI$5)=FALSE,IF(MONTH(JI$5)&gt;9,(TEXT(Precios!JI$5,"yyyy-mm")),LEFT((TEXT(Precios!JI$5,"yyyy-mm")),5)&amp;RIGHT((TEXT(Precios!JI$5,"yyyy-mm")),1)),"")</f>
        <v>2020-6</v>
      </c>
      <c r="JJ4" s="56" t="str">
        <f>+IF(ISTEXT(JJ$5)=FALSE,IF(MONTH(JJ$5)&gt;9,(TEXT(Precios!JJ$5,"yyyy-mm")),LEFT((TEXT(Precios!JJ$5,"yyyy-mm")),5)&amp;RIGHT((TEXT(Precios!JJ$5,"yyyy-mm")),1)),"")</f>
        <v>2020-7</v>
      </c>
      <c r="JK4" s="56" t="str">
        <f>+IF(ISTEXT(JK$5)=FALSE,IF(MONTH(JK$5)&gt;9,(TEXT(Precios!JK$5,"yyyy-mm")),LEFT((TEXT(Precios!JK$5,"yyyy-mm")),5)&amp;RIGHT((TEXT(Precios!JK$5,"yyyy-mm")),1)),"")</f>
        <v>2020-8</v>
      </c>
      <c r="JL4" s="56" t="str">
        <f>+IF(ISTEXT(JL$5)=FALSE,IF(MONTH(JL$5)&gt;9,(TEXT(Precios!JL$5,"yyyy-mm")),LEFT((TEXT(Precios!JL$5,"yyyy-mm")),5)&amp;RIGHT((TEXT(Precios!JL$5,"yyyy-mm")),1)),"")</f>
        <v>2020-9</v>
      </c>
      <c r="JM4" s="56" t="str">
        <f>+IF(ISTEXT(JM$5)=FALSE,IF(MONTH(JM$5)&gt;9,(TEXT(Precios!JM$5,"yyyy-mm")),LEFT((TEXT(Precios!JM$5,"yyyy-mm")),5)&amp;RIGHT((TEXT(Precios!JM$5,"yyyy-mm")),1)),"")</f>
        <v>2020-10</v>
      </c>
      <c r="JN4" s="56" t="str">
        <f>+IF(ISTEXT(JN$5)=FALSE,IF(MONTH(JN$5)&gt;9,(TEXT(Precios!JN$5,"yyyy-mm")),LEFT((TEXT(Precios!JN$5,"yyyy-mm")),5)&amp;RIGHT((TEXT(Precios!JN$5,"yyyy-mm")),1)),"")</f>
        <v>2020-11</v>
      </c>
      <c r="JO4" s="56" t="str">
        <f>+IF(ISTEXT(JO$5)=FALSE,IF(MONTH(JO$5)&gt;9,(TEXT(Precios!JO$5,"yyyy-mm")),LEFT((TEXT(Precios!JO$5,"yyyy-mm")),5)&amp;RIGHT((TEXT(Precios!JO$5,"yyyy-mm")),1)),"")</f>
        <v>2020-12</v>
      </c>
      <c r="JP4" s="56" t="str">
        <f>+IF(ISTEXT(JP$5)=FALSE,IF(MONTH(JP$5)&gt;9,(TEXT(Precios!JP$5,"yyyy-mm")),LEFT((TEXT(Precios!JP$5,"yyyy-mm")),5)&amp;RIGHT((TEXT(Precios!JP$5,"yyyy-mm")),1)),"")</f>
        <v/>
      </c>
      <c r="JQ4" s="56" t="str">
        <f>+IF(ISTEXT(JQ$5)=FALSE,IF(MONTH(JQ$5)&gt;9,(TEXT(Precios!JQ$5,"yyyy-mm")),LEFT((TEXT(Precios!JQ$5,"yyyy-mm")),5)&amp;RIGHT((TEXT(Precios!JQ$5,"yyyy-mm")),1)),"")</f>
        <v>2021-1</v>
      </c>
      <c r="JR4" s="56" t="str">
        <f>+IF(ISTEXT(JR$5)=FALSE,IF(MONTH(JR$5)&gt;9,(TEXT(Precios!JR$5,"yyyy-mm")),LEFT((TEXT(Precios!JR$5,"yyyy-mm")),5)&amp;RIGHT((TEXT(Precios!JR$5,"yyyy-mm")),1)),"")</f>
        <v>2021-2</v>
      </c>
      <c r="JS4" s="56" t="str">
        <f>+IF(ISTEXT(JS$5)=FALSE,IF(MONTH(JS$5)&gt;9,(TEXT(Precios!JS$5,"yyyy-mm")),LEFT((TEXT(Precios!JS$5,"yyyy-mm")),5)&amp;RIGHT((TEXT(Precios!JS$5,"yyyy-mm")),1)),"")</f>
        <v>2021-3</v>
      </c>
      <c r="JT4" s="56" t="str">
        <f>+IF(ISTEXT(JT$5)=FALSE,IF(MONTH(JT$5)&gt;9,(TEXT(Precios!JT$5,"yyyy-mm")),LEFT((TEXT(Precios!JT$5,"yyyy-mm")),5)&amp;RIGHT((TEXT(Precios!JT$5,"yyyy-mm")),1)),"")</f>
        <v>2021-4</v>
      </c>
      <c r="JU4" s="56" t="str">
        <f>+IF(ISTEXT(JU$5)=FALSE,IF(MONTH(JU$5)&gt;9,(TEXT(Precios!JU$5,"yyyy-mm")),LEFT((TEXT(Precios!JU$5,"yyyy-mm")),5)&amp;RIGHT((TEXT(Precios!JU$5,"yyyy-mm")),1)),"")</f>
        <v>2021-5</v>
      </c>
      <c r="JV4" s="56" t="str">
        <f>+IF(ISTEXT(JV$5)=FALSE,IF(MONTH(JV$5)&gt;9,(TEXT(Precios!JV$5,"yyyy-mm")),LEFT((TEXT(Precios!JV$5,"yyyy-mm")),5)&amp;RIGHT((TEXT(Precios!JV$5,"yyyy-mm")),1)),"")</f>
        <v>2021-6</v>
      </c>
      <c r="JW4" s="56" t="str">
        <f>+IF(ISTEXT(JW$5)=FALSE,IF(MONTH(JW$5)&gt;9,(TEXT(Precios!JW$5,"yyyy-mm")),LEFT((TEXT(Precios!JW$5,"yyyy-mm")),5)&amp;RIGHT((TEXT(Precios!JW$5,"yyyy-mm")),1)),"")</f>
        <v>2021-7</v>
      </c>
      <c r="JX4" s="56" t="str">
        <f>+IF(ISTEXT(JX$5)=FALSE,IF(MONTH(JX$5)&gt;9,(TEXT(Precios!JX$5,"yyyy-mm")),LEFT((TEXT(Precios!JX$5,"yyyy-mm")),5)&amp;RIGHT((TEXT(Precios!JX$5,"yyyy-mm")),1)),"")</f>
        <v>2021-8</v>
      </c>
      <c r="JY4" s="56" t="str">
        <f>+IF(ISTEXT(JY$5)=FALSE,IF(MONTH(JY$5)&gt;9,(TEXT(Precios!JY$5,"yyyy-mm")),LEFT((TEXT(Precios!JY$5,"yyyy-mm")),5)&amp;RIGHT((TEXT(Precios!JY$5,"yyyy-mm")),1)),"")</f>
        <v>2021-9</v>
      </c>
      <c r="JZ4" s="56" t="str">
        <f>+IF(ISTEXT(JZ$5)=FALSE,IF(MONTH(JZ$5)&gt;9,(TEXT(Precios!JZ$5,"yyyy-mm")),LEFT((TEXT(Precios!JZ$5,"yyyy-mm")),5)&amp;RIGHT((TEXT(Precios!JZ$5,"yyyy-mm")),1)),"")</f>
        <v>2021-10</v>
      </c>
      <c r="KA4" s="56" t="str">
        <f>+IF(ISTEXT(KA$5)=FALSE,IF(MONTH(KA$5)&gt;9,(TEXT(Precios!KA$5,"yyyy-mm")),LEFT((TEXT(Precios!KA$5,"yyyy-mm")),5)&amp;RIGHT((TEXT(Precios!KA$5,"yyyy-mm")),1)),"")</f>
        <v>2021-11</v>
      </c>
      <c r="KB4" s="56" t="str">
        <f>+IF(ISTEXT(KB$5)=FALSE,IF(MONTH(KB$5)&gt;9,(TEXT(Precios!KB$5,"yyyy-mm")),LEFT((TEXT(Precios!KB$5,"yyyy-mm")),5)&amp;RIGHT((TEXT(Precios!KB$5,"yyyy-mm")),1)),"")</f>
        <v>2021-12</v>
      </c>
      <c r="KC4" s="56" t="str">
        <f>+IF(ISTEXT(KC$5)=FALSE,IF(MONTH(KC$5)&gt;9,(TEXT(Precios!KC$5,"yyyy-mm")),LEFT((TEXT(Precios!KC$5,"yyyy-mm")),5)&amp;RIGHT((TEXT(Precios!KC$5,"yyyy-mm")),1)),"")</f>
        <v/>
      </c>
      <c r="KD4" s="56" t="str">
        <f>+IF(ISTEXT(KD$5)=FALSE,IF(MONTH(KD$5)&gt;9,(TEXT(Precios!KD$5,"yyyy-mm")),LEFT((TEXT(Precios!KD$5,"yyyy-mm")),5)&amp;RIGHT((TEXT(Precios!KD$5,"yyyy-mm")),1)),"")</f>
        <v>2022-1</v>
      </c>
      <c r="KE4" s="56" t="str">
        <f>+IF(ISTEXT(KE$5)=FALSE,IF(MONTH(KE$5)&gt;9,(TEXT(Precios!KE$5,"yyyy-mm")),LEFT((TEXT(Precios!KE$5,"yyyy-mm")),5)&amp;RIGHT((TEXT(Precios!KE$5,"yyyy-mm")),1)),"")</f>
        <v>2022-2</v>
      </c>
      <c r="KF4" s="56" t="str">
        <f>+IF(ISTEXT(KF$5)=FALSE,IF(MONTH(KF$5)&gt;9,(TEXT(Precios!KF$5,"yyyy-mm")),LEFT((TEXT(Precios!KF$5,"yyyy-mm")),5)&amp;RIGHT((TEXT(Precios!KF$5,"yyyy-mm")),1)),"")</f>
        <v>2022-3</v>
      </c>
      <c r="KG4" s="56" t="str">
        <f>+IF(ISTEXT(KG$5)=FALSE,IF(MONTH(KG$5)&gt;9,(TEXT(Precios!KG$5,"yyyy-mm")),LEFT((TEXT(Precios!KG$5,"yyyy-mm")),5)&amp;RIGHT((TEXT(Precios!KG$5,"yyyy-mm")),1)),"")</f>
        <v>2022-4</v>
      </c>
      <c r="KH4" s="56" t="str">
        <f>+IF(ISTEXT(KH$5)=FALSE,IF(MONTH(KH$5)&gt;9,(TEXT(Precios!KH$5,"yyyy-mm")),LEFT((TEXT(Precios!KH$5,"yyyy-mm")),5)&amp;RIGHT((TEXT(Precios!KH$5,"yyyy-mm")),1)),"")</f>
        <v>2022-5</v>
      </c>
      <c r="KI4" s="56" t="str">
        <f>+IF(ISTEXT(KI$5)=FALSE,IF(MONTH(KI$5)&gt;9,(TEXT(Precios!KI$5,"yyyy-mm")),LEFT((TEXT(Precios!KI$5,"yyyy-mm")),5)&amp;RIGHT((TEXT(Precios!KI$5,"yyyy-mm")),1)),"")</f>
        <v>2022-6</v>
      </c>
      <c r="KJ4" s="56" t="str">
        <f>+IF(ISTEXT(KJ$5)=FALSE,IF(MONTH(KJ$5)&gt;9,(TEXT(Precios!KJ$5,"yyyy-mm")),LEFT((TEXT(Precios!KJ$5,"yyyy-mm")),5)&amp;RIGHT((TEXT(Precios!KJ$5,"yyyy-mm")),1)),"")</f>
        <v>2022-7</v>
      </c>
      <c r="KK4" s="56" t="str">
        <f>+IF(ISTEXT(KK$5)=FALSE,IF(MONTH(KK$5)&gt;9,(TEXT(Precios!KK$5,"yyyy-mm")),LEFT((TEXT(Precios!KK$5,"yyyy-mm")),5)&amp;RIGHT((TEXT(Precios!KK$5,"yyyy-mm")),1)),"")</f>
        <v>2022-8</v>
      </c>
      <c r="KL4" s="56" t="str">
        <f>+IF(ISTEXT(KL$5)=FALSE,IF(MONTH(KL$5)&gt;9,(TEXT(Precios!KL$5,"yyyy-mm")),LEFT((TEXT(Precios!KL$5,"yyyy-mm")),5)&amp;RIGHT((TEXT(Precios!KL$5,"yyyy-mm")),1)),"")</f>
        <v>2022-9</v>
      </c>
      <c r="KM4" s="56" t="str">
        <f>+IF(ISTEXT(KM$5)=FALSE,IF(MONTH(KM$5)&gt;9,(TEXT(Precios!KM$5,"yyyy-mm")),LEFT((TEXT(Precios!KM$5,"yyyy-mm")),5)&amp;RIGHT((TEXT(Precios!KM$5,"yyyy-mm")),1)),"")</f>
        <v>2022-10</v>
      </c>
      <c r="KN4" s="56" t="str">
        <f>+IF(ISTEXT(KN$5)=FALSE,IF(MONTH(KN$5)&gt;9,(TEXT(Precios!KN$5,"yyyy-mm")),LEFT((TEXT(Precios!KN$5,"yyyy-mm")),5)&amp;RIGHT((TEXT(Precios!KN$5,"yyyy-mm")),1)),"")</f>
        <v>2022-11</v>
      </c>
      <c r="KO4" s="56" t="str">
        <f>+IF(ISTEXT(KO$5)=FALSE,IF(MONTH(KO$5)&gt;9,(TEXT(Precios!KO$5,"yyyy-mm")),LEFT((TEXT(Precios!KO$5,"yyyy-mm")),5)&amp;RIGHT((TEXT(Precios!KO$5,"yyyy-mm")),1)),"")</f>
        <v>2022-12</v>
      </c>
      <c r="KP4" s="56" t="str">
        <f>+IF(ISTEXT(KP$5)=FALSE,IF(MONTH(KP$5)&gt;9,(TEXT(Precios!KP$5,"yyyy-mm")),LEFT((TEXT(Precios!KP$5,"yyyy-mm")),5)&amp;RIGHT((TEXT(Precios!KP$5,"yyyy-mm")),1)),"")</f>
        <v/>
      </c>
      <c r="KQ4" s="56" t="str">
        <f>+IF(ISTEXT(KQ$5)=FALSE,IF(MONTH(KQ$5)&gt;9,(TEXT(Precios!KQ$5,"yyyy-mm")),LEFT((TEXT(Precios!KQ$5,"yyyy-mm")),5)&amp;RIGHT((TEXT(Precios!KQ$5,"yyyy-mm")),1)),"")</f>
        <v>2023-1</v>
      </c>
      <c r="KR4" s="56" t="str">
        <f>+IF(ISTEXT(KR$5)=FALSE,IF(MONTH(KR$5)&gt;9,(TEXT(Precios!KR$5,"yyyy-mm")),LEFT((TEXT(Precios!KR$5,"yyyy-mm")),5)&amp;RIGHT((TEXT(Precios!KR$5,"yyyy-mm")),1)),"")</f>
        <v>2023-2</v>
      </c>
      <c r="KS4" s="56" t="str">
        <f>+IF(ISTEXT(KS$5)=FALSE,IF(MONTH(KS$5)&gt;9,(TEXT(Precios!KS$5,"yyyy-mm")),LEFT((TEXT(Precios!KS$5,"yyyy-mm")),5)&amp;RIGHT((TEXT(Precios!KS$5,"yyyy-mm")),1)),"")</f>
        <v>2023-3</v>
      </c>
      <c r="KT4" s="56" t="str">
        <f>+IF(ISTEXT(KT$5)=FALSE,IF(MONTH(KT$5)&gt;9,(TEXT(Precios!KT$5,"yyyy-mm")),LEFT((TEXT(Precios!KT$5,"yyyy-mm")),5)&amp;RIGHT((TEXT(Precios!KT$5,"yyyy-mm")),1)),"")</f>
        <v>2023-4</v>
      </c>
      <c r="KU4" s="56" t="str">
        <f>+IF(ISTEXT(KU$5)=FALSE,IF(MONTH(KU$5)&gt;9,(TEXT(Precios!KU$5,"yyyy-mm")),LEFT((TEXT(Precios!KU$5,"yyyy-mm")),5)&amp;RIGHT((TEXT(Precios!KU$5,"yyyy-mm")),1)),"")</f>
        <v>2023-5</v>
      </c>
      <c r="KV4" s="56" t="str">
        <f>+IF(ISTEXT(KV$5)=FALSE,IF(MONTH(KV$5)&gt;9,(TEXT(Precios!KV$5,"yyyy-mm")),LEFT((TEXT(Precios!KV$5,"yyyy-mm")),5)&amp;RIGHT((TEXT(Precios!KV$5,"yyyy-mm")),1)),"")</f>
        <v>2023-6</v>
      </c>
      <c r="KW4" s="56" t="str">
        <f>+IF(ISTEXT(KW$5)=FALSE,IF(MONTH(KW$5)&gt;9,(TEXT(Precios!KW$5,"yyyy-mm")),LEFT((TEXT(Precios!KW$5,"yyyy-mm")),5)&amp;RIGHT((TEXT(Precios!KW$5,"yyyy-mm")),1)),"")</f>
        <v>2023-7</v>
      </c>
      <c r="KX4" s="56" t="str">
        <f>+IF(ISTEXT(KX$5)=FALSE,IF(MONTH(KX$5)&gt;9,(TEXT(Precios!KX$5,"yyyy-mm")),LEFT((TEXT(Precios!KX$5,"yyyy-mm")),5)&amp;RIGHT((TEXT(Precios!KX$5,"yyyy-mm")),1)),"")</f>
        <v>2023-8</v>
      </c>
      <c r="KY4" s="56" t="str">
        <f>+IF(ISTEXT(KY$5)=FALSE,IF(MONTH(KY$5)&gt;9,(TEXT(Precios!KY$5,"yyyy-mm")),LEFT((TEXT(Precios!KY$5,"yyyy-mm")),5)&amp;RIGHT((TEXT(Precios!KY$5,"yyyy-mm")),1)),"")</f>
        <v>2023-9</v>
      </c>
      <c r="KZ4" s="56" t="str">
        <f>+IF(ISTEXT(KZ$5)=FALSE,IF(MONTH(KZ$5)&gt;9,(TEXT(Precios!KZ$5,"yyyy-mm")),LEFT((TEXT(Precios!KZ$5,"yyyy-mm")),5)&amp;RIGHT((TEXT(Precios!KZ$5,"yyyy-mm")),1)),"")</f>
        <v>2023-10</v>
      </c>
      <c r="LA4" s="56" t="str">
        <f>+IF(ISTEXT(LA$5)=FALSE,IF(MONTH(LA$5)&gt;9,(TEXT(Precios!LA$5,"yyyy-mm")),LEFT((TEXT(Precios!LA$5,"yyyy-mm")),5)&amp;RIGHT((TEXT(Precios!LA$5,"yyyy-mm")),1)),"")</f>
        <v>2023-11</v>
      </c>
      <c r="LB4" s="56" t="str">
        <f>+IF(ISTEXT(LB$5)=FALSE,IF(MONTH(LB$5)&gt;9,(TEXT(Precios!LB$5,"yyyy-mm")),LEFT((TEXT(Precios!LB$5,"yyyy-mm")),5)&amp;RIGHT((TEXT(Precios!LB$5,"yyyy-mm")),1)),"")</f>
        <v>2023-12</v>
      </c>
      <c r="LC4" s="56" t="str">
        <f>+IF(ISTEXT(LC$5)=FALSE,IF(MONTH(LC$5)&gt;9,(TEXT(Precios!LC$5,"yyyy-mm")),LEFT((TEXT(Precios!LC$5,"yyyy-mm")),5)&amp;RIGHT((TEXT(Precios!LC$5,"yyyy-mm")),1)),"")</f>
        <v/>
      </c>
      <c r="LD4" s="56" t="str">
        <f>+IF(ISTEXT(LD$5)=FALSE,IF(MONTH(LD$5)&gt;9,(TEXT(Precios!LD$5,"yyyy-mm")),LEFT((TEXT(Precios!LD$5,"yyyy-mm")),5)&amp;RIGHT((TEXT(Precios!LD$5,"yyyy-mm")),1)),"")</f>
        <v>2024-1</v>
      </c>
      <c r="LE4" s="56" t="str">
        <f>+IF(ISTEXT(LE$5)=FALSE,IF(MONTH(LE$5)&gt;9,(TEXT(Precios!LE$5,"yyyy-mm")),LEFT((TEXT(Precios!LE$5,"yyyy-mm")),5)&amp;RIGHT((TEXT(Precios!LE$5,"yyyy-mm")),1)),"")</f>
        <v>2024-2</v>
      </c>
      <c r="LF4" s="56" t="str">
        <f>+IF(ISTEXT(LF$5)=FALSE,IF(MONTH(LF$5)&gt;9,(TEXT(Precios!LF$5,"yyyy-mm")),LEFT((TEXT(Precios!LF$5,"yyyy-mm")),5)&amp;RIGHT((TEXT(Precios!LF$5,"yyyy-mm")),1)),"")</f>
        <v>2024-3</v>
      </c>
      <c r="LG4" s="56" t="str">
        <f>+IF(ISTEXT(LG$5)=FALSE,IF(MONTH(LG$5)&gt;9,(TEXT(Precios!LG$5,"yyyy-mm")),LEFT((TEXT(Precios!LG$5,"yyyy-mm")),5)&amp;RIGHT((TEXT(Precios!LG$5,"yyyy-mm")),1)),"")</f>
        <v>2024-4</v>
      </c>
      <c r="LH4" s="56" t="str">
        <f>+IF(ISTEXT(LH$5)=FALSE,IF(MONTH(LH$5)&gt;9,(TEXT(Precios!LH$5,"yyyy-mm")),LEFT((TEXT(Precios!LH$5,"yyyy-mm")),5)&amp;RIGHT((TEXT(Precios!LH$5,"yyyy-mm")),1)),"")</f>
        <v>2024-5</v>
      </c>
      <c r="LI4" s="56" t="str">
        <f>+IF(ISTEXT(LI$5)=FALSE,IF(MONTH(LI$5)&gt;9,(TEXT(Precios!LI$5,"yyyy-mm")),LEFT((TEXT(Precios!LI$5,"yyyy-mm")),5)&amp;RIGHT((TEXT(Precios!LI$5,"yyyy-mm")),1)),"")</f>
        <v>2024-6</v>
      </c>
      <c r="LJ4" s="56" t="str">
        <f>+IF(ISTEXT(LJ$5)=FALSE,IF(MONTH(LJ$5)&gt;9,(TEXT(Precios!LJ$5,"yyyy-mm")),LEFT((TEXT(Precios!LJ$5,"yyyy-mm")),5)&amp;RIGHT((TEXT(Precios!LJ$5,"yyyy-mm")),1)),"")</f>
        <v>2024-7</v>
      </c>
      <c r="LK4" s="56" t="str">
        <f>+IF(ISTEXT(LK$5)=FALSE,IF(MONTH(LK$5)&gt;9,(TEXT(Precios!LK$5,"yyyy-mm")),LEFT((TEXT(Precios!LK$5,"yyyy-mm")),5)&amp;RIGHT((TEXT(Precios!LK$5,"yyyy-mm")),1)),"")</f>
        <v>2024-8</v>
      </c>
      <c r="LL4" s="56" t="str">
        <f>+IF(ISTEXT(LL$5)=FALSE,IF(MONTH(LL$5)&gt;9,(TEXT(Precios!LL$5,"yyyy-mm")),LEFT((TEXT(Precios!LL$5,"yyyy-mm")),5)&amp;RIGHT((TEXT(Precios!LL$5,"yyyy-mm")),1)),"")</f>
        <v>2024-9</v>
      </c>
      <c r="LM4" s="56" t="str">
        <f>+IF(ISTEXT(LM$5)=FALSE,IF(MONTH(LM$5)&gt;9,(TEXT(Precios!LM$5,"yyyy-mm")),LEFT((TEXT(Precios!LM$5,"yyyy-mm")),5)&amp;RIGHT((TEXT(Precios!LM$5,"yyyy-mm")),1)),"")</f>
        <v>2024-10</v>
      </c>
      <c r="LN4" s="56" t="str">
        <f>+IF(ISTEXT(LN$5)=FALSE,IF(MONTH(LN$5)&gt;9,(TEXT(Precios!LN$5,"yyyy-mm")),LEFT((TEXT(Precios!LN$5,"yyyy-mm")),5)&amp;RIGHT((TEXT(Precios!LN$5,"yyyy-mm")),1)),"")</f>
        <v>2024-11</v>
      </c>
      <c r="LO4" s="56" t="str">
        <f>+IF(ISTEXT(LO$5)=FALSE,IF(MONTH(LO$5)&gt;9,(TEXT(Precios!LO$5,"yyyy-mm")),LEFT((TEXT(Precios!LO$5,"yyyy-mm")),5)&amp;RIGHT((TEXT(Precios!LO$5,"yyyy-mm")),1)),"")</f>
        <v>2024-12</v>
      </c>
      <c r="LP4" s="56" t="str">
        <f>+IF(ISTEXT(LP$5)=FALSE,IF(MONTH(LP$5)&gt;9,(TEXT(Precios!LP$5,"yyyy-mm")),LEFT((TEXT(Precios!LP$5,"yyyy-mm")),5)&amp;RIGHT((TEXT(Precios!LP$5,"yyyy-mm")),1)),"")</f>
        <v/>
      </c>
      <c r="LQ4" s="56" t="str">
        <f>+IF(ISTEXT(LQ$5)=FALSE,IF(MONTH(LQ$5)&gt;9,(TEXT(Precios!LQ$5,"yyyy-mm")),LEFT((TEXT(Precios!LQ$5,"yyyy-mm")),5)&amp;RIGHT((TEXT(Precios!LQ$5,"yyyy-mm")),1)),"")</f>
        <v>2025-1</v>
      </c>
      <c r="LR4" s="56" t="str">
        <f>+IF(ISTEXT(LR$5)=FALSE,IF(MONTH(LR$5)&gt;9,(TEXT(Precios!LR$5,"yyyy-mm")),LEFT((TEXT(Precios!LR$5,"yyyy-mm")),5)&amp;RIGHT((TEXT(Precios!LR$5,"yyyy-mm")),1)),"")</f>
        <v>2025-2</v>
      </c>
      <c r="LS4" s="56" t="str">
        <f>+IF(ISTEXT(LS$5)=FALSE,IF(MONTH(LS$5)&gt;9,(TEXT(Precios!LS$5,"yyyy-mm")),LEFT((TEXT(Precios!LS$5,"yyyy-mm")),5)&amp;RIGHT((TEXT(Precios!LS$5,"yyyy-mm")),1)),"")</f>
        <v>2025-3</v>
      </c>
      <c r="LT4" s="56" t="str">
        <f>+IF(ISTEXT(LT$5)=FALSE,IF(MONTH(LT$5)&gt;9,(TEXT(Precios!LT$5,"yyyy-mm")),LEFT((TEXT(Precios!LT$5,"yyyy-mm")),5)&amp;RIGHT((TEXT(Precios!LT$5,"yyyy-mm")),1)),"")</f>
        <v>2025-4</v>
      </c>
      <c r="LU4" s="56" t="str">
        <f>+IF(ISTEXT(LU$5)=FALSE,IF(MONTH(LU$5)&gt;9,(TEXT(Precios!LU$5,"yyyy-mm")),LEFT((TEXT(Precios!LU$5,"yyyy-mm")),5)&amp;RIGHT((TEXT(Precios!LU$5,"yyyy-mm")),1)),"")</f>
        <v>2025-5</v>
      </c>
      <c r="LV4" s="56" t="str">
        <f>+IF(ISTEXT(LV$5)=FALSE,IF(MONTH(LV$5)&gt;9,(TEXT(Precios!LV$5,"yyyy-mm")),LEFT((TEXT(Precios!LV$5,"yyyy-mm")),5)&amp;RIGHT((TEXT(Precios!LV$5,"yyyy-mm")),1)),"")</f>
        <v>2025-6</v>
      </c>
      <c r="LW4" s="56" t="str">
        <f>+IF(ISTEXT(LW$5)=FALSE,IF(MONTH(LW$5)&gt;9,(TEXT(Precios!LW$5,"yyyy-mm")),LEFT((TEXT(Precios!LW$5,"yyyy-mm")),5)&amp;RIGHT((TEXT(Precios!LW$5,"yyyy-mm")),1)),"")</f>
        <v>2025-7</v>
      </c>
      <c r="LX4" s="56" t="str">
        <f>+IF(ISTEXT(LX$5)=FALSE,IF(MONTH(LX$5)&gt;9,(TEXT(Precios!LX$5,"yyyy-mm")),LEFT((TEXT(Precios!LX$5,"yyyy-mm")),5)&amp;RIGHT((TEXT(Precios!LX$5,"yyyy-mm")),1)),"")</f>
        <v>2025-8</v>
      </c>
      <c r="LY4" s="56" t="str">
        <f>+IF(ISTEXT(LY$5)=FALSE,IF(MONTH(LY$5)&gt;9,(TEXT(Precios!LY$5,"yyyy-mm")),LEFT((TEXT(Precios!LY$5,"yyyy-mm")),5)&amp;RIGHT((TEXT(Precios!LY$5,"yyyy-mm")),1)),"")</f>
        <v>2025-9</v>
      </c>
      <c r="LZ4" s="56" t="str">
        <f>+IF(ISTEXT(LZ$5)=FALSE,IF(MONTH(LZ$5)&gt;9,(TEXT(Precios!LZ$5,"yyyy-mm")),LEFT((TEXT(Precios!LZ$5,"yyyy-mm")),5)&amp;RIGHT((TEXT(Precios!LZ$5,"yyyy-mm")),1)),"")</f>
        <v>2025-10</v>
      </c>
      <c r="MA4" s="56" t="str">
        <f>+IF(ISTEXT(MA$5)=FALSE,IF(MONTH(MA$5)&gt;9,(TEXT(Precios!MA$5,"yyyy-mm")),LEFT((TEXT(Precios!MA$5,"yyyy-mm")),5)&amp;RIGHT((TEXT(Precios!MA$5,"yyyy-mm")),1)),"")</f>
        <v>2025-11</v>
      </c>
      <c r="MB4" s="56" t="str">
        <f>+IF(ISTEXT(MB$5)=FALSE,IF(MONTH(MB$5)&gt;9,(TEXT(Precios!MB$5,"yyyy-mm")),LEFT((TEXT(Precios!MB$5,"yyyy-mm")),5)&amp;RIGHT((TEXT(Precios!MB$5,"yyyy-mm")),1)),"")</f>
        <v>2025-12</v>
      </c>
      <c r="MC4" s="56" t="str">
        <f>+IF(ISTEXT(MC$5)=FALSE,IF(MONTH(MC$5)&gt;9,(TEXT(Precios!MC$5,"yyyy-mm")),LEFT((TEXT(Precios!MC$5,"yyyy-mm")),5)&amp;RIGHT((TEXT(Precios!MC$5,"yyyy-mm")),1)),"")</f>
        <v/>
      </c>
      <c r="MD4" s="56" t="str">
        <f>+IF(ISTEXT(MD$5)=FALSE,IF(MONTH(MD$5)&gt;9,(TEXT(Precios!MD$5,"yyyy-mm")),LEFT((TEXT(Precios!MD$5,"yyyy-mm")),5)&amp;RIGHT((TEXT(Precios!MD$5,"yyyy-mm")),1)),"")</f>
        <v>2026-1</v>
      </c>
      <c r="ME4" s="56" t="str">
        <f>+IF(ISTEXT(ME$5)=FALSE,IF(MONTH(ME$5)&gt;9,(TEXT(Precios!ME$5,"yyyy-mm")),LEFT((TEXT(Precios!ME$5,"yyyy-mm")),5)&amp;RIGHT((TEXT(Precios!ME$5,"yyyy-mm")),1)),"")</f>
        <v>2026-2</v>
      </c>
      <c r="MF4" s="56" t="str">
        <f>+IF(ISTEXT(MF$5)=FALSE,IF(MONTH(MF$5)&gt;9,(TEXT(Precios!MF$5,"yyyy-mm")),LEFT((TEXT(Precios!MF$5,"yyyy-mm")),5)&amp;RIGHT((TEXT(Precios!MF$5,"yyyy-mm")),1)),"")</f>
        <v>2026-3</v>
      </c>
      <c r="MG4" s="56" t="str">
        <f>+IF(ISTEXT(MG$5)=FALSE,IF(MONTH(MG$5)&gt;9,(TEXT(Precios!MG$5,"yyyy-mm")),LEFT((TEXT(Precios!MG$5,"yyyy-mm")),5)&amp;RIGHT((TEXT(Precios!MG$5,"yyyy-mm")),1)),"")</f>
        <v>2026-4</v>
      </c>
      <c r="MH4" s="56" t="str">
        <f>+IF(ISTEXT(MH$5)=FALSE,IF(MONTH(MH$5)&gt;9,(TEXT(Precios!MH$5,"yyyy-mm")),LEFT((TEXT(Precios!MH$5,"yyyy-mm")),5)&amp;RIGHT((TEXT(Precios!MH$5,"yyyy-mm")),1)),"")</f>
        <v>2026-5</v>
      </c>
      <c r="MI4" s="56" t="str">
        <f>+IF(ISTEXT(MI$5)=FALSE,IF(MONTH(MI$5)&gt;9,(TEXT(Precios!MI$5,"yyyy-mm")),LEFT((TEXT(Precios!MI$5,"yyyy-mm")),5)&amp;RIGHT((TEXT(Precios!MI$5,"yyyy-mm")),1)),"")</f>
        <v>2026-6</v>
      </c>
      <c r="MJ4" s="56" t="str">
        <f>+IF(ISTEXT(MJ$5)=FALSE,IF(MONTH(MJ$5)&gt;9,(TEXT(Precios!MJ$5,"yyyy-mm")),LEFT((TEXT(Precios!MJ$5,"yyyy-mm")),5)&amp;RIGHT((TEXT(Precios!MJ$5,"yyyy-mm")),1)),"")</f>
        <v>2026-7</v>
      </c>
      <c r="MK4" s="56" t="str">
        <f>+IF(ISTEXT(MK$5)=FALSE,IF(MONTH(MK$5)&gt;9,(TEXT(Precios!MK$5,"yyyy-mm")),LEFT((TEXT(Precios!MK$5,"yyyy-mm")),5)&amp;RIGHT((TEXT(Precios!MK$5,"yyyy-mm")),1)),"")</f>
        <v>2026-8</v>
      </c>
      <c r="ML4" s="56" t="str">
        <f>+IF(ISTEXT(ML$5)=FALSE,IF(MONTH(ML$5)&gt;9,(TEXT(Precios!ML$5,"yyyy-mm")),LEFT((TEXT(Precios!ML$5,"yyyy-mm")),5)&amp;RIGHT((TEXT(Precios!ML$5,"yyyy-mm")),1)),"")</f>
        <v>2026-9</v>
      </c>
      <c r="MM4" s="56" t="str">
        <f>+IF(ISTEXT(MM$5)=FALSE,IF(MONTH(MM$5)&gt;9,(TEXT(Precios!MM$5,"yyyy-mm")),LEFT((TEXT(Precios!MM$5,"yyyy-mm")),5)&amp;RIGHT((TEXT(Precios!MM$5,"yyyy-mm")),1)),"")</f>
        <v>2026-10</v>
      </c>
      <c r="MN4" s="56" t="str">
        <f>+IF(ISTEXT(MN$5)=FALSE,IF(MONTH(MN$5)&gt;9,(TEXT(Precios!MN$5,"yyyy-mm")),LEFT((TEXT(Precios!MN$5,"yyyy-mm")),5)&amp;RIGHT((TEXT(Precios!MN$5,"yyyy-mm")),1)),"")</f>
        <v>2026-11</v>
      </c>
      <c r="MO4" s="56" t="str">
        <f>+IF(ISTEXT(MO$5)=FALSE,IF(MONTH(MO$5)&gt;9,(TEXT(Precios!MO$5,"yyyy-mm")),LEFT((TEXT(Precios!MO$5,"yyyy-mm")),5)&amp;RIGHT((TEXT(Precios!MO$5,"yyyy-mm")),1)),"")</f>
        <v>2026-12</v>
      </c>
      <c r="MP4" s="56" t="str">
        <f>+IF(ISTEXT(MP$5)=FALSE,IF(MONTH(MP$5)&gt;9,(TEXT(Precios!MP$5,"yyyy-mm")),LEFT((TEXT(Precios!MP$5,"yyyy-mm")),5)&amp;RIGHT((TEXT(Precios!MP$5,"yyyy-mm")),1)),"")</f>
        <v/>
      </c>
    </row>
    <row r="5" spans="1:354" s="235" customFormat="1">
      <c r="A5" s="11"/>
      <c r="B5" s="53"/>
      <c r="C5" s="11"/>
      <c r="D5" s="47">
        <v>36526</v>
      </c>
      <c r="E5" s="47">
        <f t="shared" ref="E5:AP5" si="0">+IF(MONTH(C5)&lt;&gt;12,IF(MONTH(D5)=12,TEXT(D5,"YYYY"),EDATE(D5,1)),EDATE(C5,1))</f>
        <v>36557</v>
      </c>
      <c r="F5" s="47">
        <f t="shared" si="0"/>
        <v>36586</v>
      </c>
      <c r="G5" s="47">
        <f t="shared" si="0"/>
        <v>36617</v>
      </c>
      <c r="H5" s="47">
        <f t="shared" si="0"/>
        <v>36647</v>
      </c>
      <c r="I5" s="47">
        <f t="shared" si="0"/>
        <v>36678</v>
      </c>
      <c r="J5" s="47">
        <f t="shared" si="0"/>
        <v>36708</v>
      </c>
      <c r="K5" s="47">
        <f t="shared" si="0"/>
        <v>36739</v>
      </c>
      <c r="L5" s="47">
        <f t="shared" si="0"/>
        <v>36770</v>
      </c>
      <c r="M5" s="47">
        <f t="shared" si="0"/>
        <v>36800</v>
      </c>
      <c r="N5" s="47">
        <f t="shared" si="0"/>
        <v>36831</v>
      </c>
      <c r="O5" s="47">
        <f t="shared" si="0"/>
        <v>36861</v>
      </c>
      <c r="P5" s="48" t="str">
        <f t="shared" si="0"/>
        <v>2000</v>
      </c>
      <c r="Q5" s="47">
        <f t="shared" si="0"/>
        <v>36892</v>
      </c>
      <c r="R5" s="47">
        <f t="shared" si="0"/>
        <v>36923</v>
      </c>
      <c r="S5" s="47">
        <f t="shared" si="0"/>
        <v>36951</v>
      </c>
      <c r="T5" s="47">
        <f t="shared" si="0"/>
        <v>36982</v>
      </c>
      <c r="U5" s="47">
        <f t="shared" si="0"/>
        <v>37012</v>
      </c>
      <c r="V5" s="47">
        <f t="shared" si="0"/>
        <v>37043</v>
      </c>
      <c r="W5" s="47">
        <f t="shared" si="0"/>
        <v>37073</v>
      </c>
      <c r="X5" s="47">
        <f t="shared" si="0"/>
        <v>37104</v>
      </c>
      <c r="Y5" s="47">
        <f t="shared" si="0"/>
        <v>37135</v>
      </c>
      <c r="Z5" s="47">
        <f t="shared" si="0"/>
        <v>37165</v>
      </c>
      <c r="AA5" s="47">
        <f t="shared" si="0"/>
        <v>37196</v>
      </c>
      <c r="AB5" s="47">
        <f t="shared" si="0"/>
        <v>37226</v>
      </c>
      <c r="AC5" s="48" t="str">
        <f t="shared" si="0"/>
        <v>2001</v>
      </c>
      <c r="AD5" s="47">
        <f t="shared" si="0"/>
        <v>37257</v>
      </c>
      <c r="AE5" s="47">
        <f t="shared" si="0"/>
        <v>37288</v>
      </c>
      <c r="AF5" s="47">
        <f t="shared" si="0"/>
        <v>37316</v>
      </c>
      <c r="AG5" s="47">
        <f t="shared" si="0"/>
        <v>37347</v>
      </c>
      <c r="AH5" s="47">
        <f t="shared" si="0"/>
        <v>37377</v>
      </c>
      <c r="AI5" s="47">
        <f t="shared" si="0"/>
        <v>37408</v>
      </c>
      <c r="AJ5" s="47">
        <f t="shared" si="0"/>
        <v>37438</v>
      </c>
      <c r="AK5" s="47">
        <f t="shared" si="0"/>
        <v>37469</v>
      </c>
      <c r="AL5" s="47">
        <f t="shared" si="0"/>
        <v>37500</v>
      </c>
      <c r="AM5" s="47">
        <f t="shared" si="0"/>
        <v>37530</v>
      </c>
      <c r="AN5" s="47">
        <f t="shared" si="0"/>
        <v>37561</v>
      </c>
      <c r="AO5" s="47">
        <f t="shared" si="0"/>
        <v>37591</v>
      </c>
      <c r="AP5" s="48" t="str">
        <f t="shared" si="0"/>
        <v>2002</v>
      </c>
      <c r="AQ5" s="47">
        <v>37622</v>
      </c>
      <c r="AR5" s="47">
        <f>+IF(MONTH(C5)&lt;&gt;12,IF(MONTH(AQ5)=12,TEXT(AQ5,"YYYY"),EDATE(AQ5,1)),EDATE(C5,1))</f>
        <v>37653</v>
      </c>
      <c r="AS5" s="47">
        <f t="shared" ref="AS5:BX5" si="1">+IF(MONTH(AQ5)&lt;&gt;12,IF(MONTH(AR5)=12,TEXT(AR5,"YYYY"),EDATE(AR5,1)),EDATE(AQ5,1))</f>
        <v>37681</v>
      </c>
      <c r="AT5" s="47">
        <f t="shared" si="1"/>
        <v>37712</v>
      </c>
      <c r="AU5" s="47">
        <f t="shared" si="1"/>
        <v>37742</v>
      </c>
      <c r="AV5" s="47">
        <f t="shared" si="1"/>
        <v>37773</v>
      </c>
      <c r="AW5" s="47">
        <f t="shared" si="1"/>
        <v>37803</v>
      </c>
      <c r="AX5" s="47">
        <f t="shared" si="1"/>
        <v>37834</v>
      </c>
      <c r="AY5" s="47">
        <f t="shared" si="1"/>
        <v>37865</v>
      </c>
      <c r="AZ5" s="47">
        <f t="shared" si="1"/>
        <v>37895</v>
      </c>
      <c r="BA5" s="47">
        <f t="shared" si="1"/>
        <v>37926</v>
      </c>
      <c r="BB5" s="47">
        <f t="shared" si="1"/>
        <v>37956</v>
      </c>
      <c r="BC5" s="48" t="str">
        <f t="shared" si="1"/>
        <v>2003</v>
      </c>
      <c r="BD5" s="47">
        <f t="shared" si="1"/>
        <v>37987</v>
      </c>
      <c r="BE5" s="47">
        <f t="shared" si="1"/>
        <v>38018</v>
      </c>
      <c r="BF5" s="47">
        <f t="shared" si="1"/>
        <v>38047</v>
      </c>
      <c r="BG5" s="47">
        <f t="shared" si="1"/>
        <v>38078</v>
      </c>
      <c r="BH5" s="47">
        <f t="shared" si="1"/>
        <v>38108</v>
      </c>
      <c r="BI5" s="47">
        <f t="shared" si="1"/>
        <v>38139</v>
      </c>
      <c r="BJ5" s="47">
        <f t="shared" si="1"/>
        <v>38169</v>
      </c>
      <c r="BK5" s="47">
        <f t="shared" si="1"/>
        <v>38200</v>
      </c>
      <c r="BL5" s="47">
        <f t="shared" si="1"/>
        <v>38231</v>
      </c>
      <c r="BM5" s="47">
        <f t="shared" si="1"/>
        <v>38261</v>
      </c>
      <c r="BN5" s="47">
        <f t="shared" si="1"/>
        <v>38292</v>
      </c>
      <c r="BO5" s="47">
        <f t="shared" si="1"/>
        <v>38322</v>
      </c>
      <c r="BP5" s="48" t="str">
        <f t="shared" si="1"/>
        <v>2004</v>
      </c>
      <c r="BQ5" s="47">
        <f t="shared" si="1"/>
        <v>38353</v>
      </c>
      <c r="BR5" s="47">
        <f t="shared" si="1"/>
        <v>38384</v>
      </c>
      <c r="BS5" s="47">
        <f t="shared" si="1"/>
        <v>38412</v>
      </c>
      <c r="BT5" s="47">
        <f t="shared" si="1"/>
        <v>38443</v>
      </c>
      <c r="BU5" s="47">
        <f t="shared" si="1"/>
        <v>38473</v>
      </c>
      <c r="BV5" s="47">
        <f t="shared" si="1"/>
        <v>38504</v>
      </c>
      <c r="BW5" s="47">
        <f t="shared" si="1"/>
        <v>38534</v>
      </c>
      <c r="BX5" s="47">
        <f t="shared" si="1"/>
        <v>38565</v>
      </c>
      <c r="BY5" s="47">
        <f t="shared" ref="BY5:CP5" si="2">+IF(MONTH(BW5)&lt;&gt;12,IF(MONTH(BX5)=12,TEXT(BX5,"YYYY"),EDATE(BX5,1)),EDATE(BW5,1))</f>
        <v>38596</v>
      </c>
      <c r="BZ5" s="47">
        <f t="shared" si="2"/>
        <v>38626</v>
      </c>
      <c r="CA5" s="47">
        <f t="shared" si="2"/>
        <v>38657</v>
      </c>
      <c r="CB5" s="47">
        <f t="shared" si="2"/>
        <v>38687</v>
      </c>
      <c r="CC5" s="48" t="str">
        <f t="shared" si="2"/>
        <v>2005</v>
      </c>
      <c r="CD5" s="47">
        <f t="shared" si="2"/>
        <v>38718</v>
      </c>
      <c r="CE5" s="47">
        <f t="shared" si="2"/>
        <v>38749</v>
      </c>
      <c r="CF5" s="47">
        <f t="shared" si="2"/>
        <v>38777</v>
      </c>
      <c r="CG5" s="47">
        <f t="shared" si="2"/>
        <v>38808</v>
      </c>
      <c r="CH5" s="47">
        <f t="shared" si="2"/>
        <v>38838</v>
      </c>
      <c r="CI5" s="47">
        <f t="shared" si="2"/>
        <v>38869</v>
      </c>
      <c r="CJ5" s="47">
        <f t="shared" si="2"/>
        <v>38899</v>
      </c>
      <c r="CK5" s="47">
        <f t="shared" si="2"/>
        <v>38930</v>
      </c>
      <c r="CL5" s="47">
        <f t="shared" si="2"/>
        <v>38961</v>
      </c>
      <c r="CM5" s="47">
        <f t="shared" si="2"/>
        <v>38991</v>
      </c>
      <c r="CN5" s="47">
        <f t="shared" si="2"/>
        <v>39022</v>
      </c>
      <c r="CO5" s="47">
        <f t="shared" si="2"/>
        <v>39052</v>
      </c>
      <c r="CP5" s="48" t="str">
        <f t="shared" si="2"/>
        <v>2006</v>
      </c>
      <c r="CQ5" s="47">
        <v>39083</v>
      </c>
      <c r="CR5" s="47">
        <f>+IF(MONTH(C5)&lt;&gt;12,IF(MONTH(CQ5)=12,TEXT(CQ5,"YYYY"),EDATE(CQ5,1)),EDATE(C5,1))</f>
        <v>39114</v>
      </c>
      <c r="CS5" s="47">
        <f t="shared" ref="CS5:FC5" si="3">+IF(MONTH(CQ5)&lt;&gt;12,IF(MONTH(CR5)=12,TEXT(CR5,"YYYY"),EDATE(CR5,1)),EDATE(CQ5,1))</f>
        <v>39142</v>
      </c>
      <c r="CT5" s="47">
        <f t="shared" si="3"/>
        <v>39173</v>
      </c>
      <c r="CU5" s="47">
        <f t="shared" si="3"/>
        <v>39203</v>
      </c>
      <c r="CV5" s="47">
        <f t="shared" si="3"/>
        <v>39234</v>
      </c>
      <c r="CW5" s="47">
        <f t="shared" si="3"/>
        <v>39264</v>
      </c>
      <c r="CX5" s="47">
        <f t="shared" si="3"/>
        <v>39295</v>
      </c>
      <c r="CY5" s="47">
        <f t="shared" si="3"/>
        <v>39326</v>
      </c>
      <c r="CZ5" s="47">
        <f t="shared" si="3"/>
        <v>39356</v>
      </c>
      <c r="DA5" s="47">
        <f t="shared" si="3"/>
        <v>39387</v>
      </c>
      <c r="DB5" s="47">
        <f t="shared" si="3"/>
        <v>39417</v>
      </c>
      <c r="DC5" s="48" t="str">
        <f>+IF(MONTH(DA5)&lt;&gt;12,IF(MONTH(DB5)=12,TEXT(DB5,"YYYY"),EDATE(DB5,1)),EDATE(DA5,1))</f>
        <v>2007</v>
      </c>
      <c r="DD5" s="47">
        <f t="shared" si="3"/>
        <v>39448</v>
      </c>
      <c r="DE5" s="47">
        <f t="shared" si="3"/>
        <v>39479</v>
      </c>
      <c r="DF5" s="47">
        <f t="shared" si="3"/>
        <v>39508</v>
      </c>
      <c r="DG5" s="47">
        <f t="shared" si="3"/>
        <v>39539</v>
      </c>
      <c r="DH5" s="47">
        <f t="shared" si="3"/>
        <v>39569</v>
      </c>
      <c r="DI5" s="47">
        <f t="shared" si="3"/>
        <v>39600</v>
      </c>
      <c r="DJ5" s="47">
        <f t="shared" si="3"/>
        <v>39630</v>
      </c>
      <c r="DK5" s="47">
        <f t="shared" si="3"/>
        <v>39661</v>
      </c>
      <c r="DL5" s="47">
        <f t="shared" si="3"/>
        <v>39692</v>
      </c>
      <c r="DM5" s="47">
        <f t="shared" si="3"/>
        <v>39722</v>
      </c>
      <c r="DN5" s="47">
        <f t="shared" si="3"/>
        <v>39753</v>
      </c>
      <c r="DO5" s="47">
        <f t="shared" si="3"/>
        <v>39783</v>
      </c>
      <c r="DP5" s="48" t="str">
        <f t="shared" si="3"/>
        <v>2008</v>
      </c>
      <c r="DQ5" s="47">
        <f t="shared" si="3"/>
        <v>39814</v>
      </c>
      <c r="DR5" s="47">
        <f t="shared" si="3"/>
        <v>39845</v>
      </c>
      <c r="DS5" s="47">
        <f t="shared" si="3"/>
        <v>39873</v>
      </c>
      <c r="DT5" s="47">
        <f t="shared" si="3"/>
        <v>39904</v>
      </c>
      <c r="DU5" s="47">
        <f t="shared" si="3"/>
        <v>39934</v>
      </c>
      <c r="DV5" s="47">
        <f t="shared" si="3"/>
        <v>39965</v>
      </c>
      <c r="DW5" s="47">
        <f t="shared" si="3"/>
        <v>39995</v>
      </c>
      <c r="DX5" s="47">
        <f t="shared" si="3"/>
        <v>40026</v>
      </c>
      <c r="DY5" s="47">
        <f t="shared" si="3"/>
        <v>40057</v>
      </c>
      <c r="DZ5" s="47">
        <f t="shared" si="3"/>
        <v>40087</v>
      </c>
      <c r="EA5" s="47">
        <f t="shared" si="3"/>
        <v>40118</v>
      </c>
      <c r="EB5" s="47">
        <f t="shared" si="3"/>
        <v>40148</v>
      </c>
      <c r="EC5" s="48" t="str">
        <f t="shared" si="3"/>
        <v>2009</v>
      </c>
      <c r="ED5" s="47">
        <f t="shared" si="3"/>
        <v>40179</v>
      </c>
      <c r="EE5" s="47">
        <f t="shared" si="3"/>
        <v>40210</v>
      </c>
      <c r="EF5" s="47">
        <f t="shared" si="3"/>
        <v>40238</v>
      </c>
      <c r="EG5" s="47">
        <f t="shared" si="3"/>
        <v>40269</v>
      </c>
      <c r="EH5" s="47">
        <f t="shared" si="3"/>
        <v>40299</v>
      </c>
      <c r="EI5" s="47">
        <f t="shared" si="3"/>
        <v>40330</v>
      </c>
      <c r="EJ5" s="47">
        <f t="shared" si="3"/>
        <v>40360</v>
      </c>
      <c r="EK5" s="47">
        <f t="shared" si="3"/>
        <v>40391</v>
      </c>
      <c r="EL5" s="47">
        <f t="shared" si="3"/>
        <v>40422</v>
      </c>
      <c r="EM5" s="47">
        <f t="shared" si="3"/>
        <v>40452</v>
      </c>
      <c r="EN5" s="47">
        <f t="shared" si="3"/>
        <v>40483</v>
      </c>
      <c r="EO5" s="47">
        <f t="shared" si="3"/>
        <v>40513</v>
      </c>
      <c r="EP5" s="48" t="str">
        <f t="shared" si="3"/>
        <v>2010</v>
      </c>
      <c r="EQ5" s="47">
        <f t="shared" si="3"/>
        <v>40544</v>
      </c>
      <c r="ER5" s="47">
        <f t="shared" si="3"/>
        <v>40575</v>
      </c>
      <c r="ES5" s="47">
        <f t="shared" si="3"/>
        <v>40603</v>
      </c>
      <c r="ET5" s="47">
        <f t="shared" si="3"/>
        <v>40634</v>
      </c>
      <c r="EU5" s="47">
        <f t="shared" si="3"/>
        <v>40664</v>
      </c>
      <c r="EV5" s="47">
        <f t="shared" si="3"/>
        <v>40695</v>
      </c>
      <c r="EW5" s="47">
        <f t="shared" si="3"/>
        <v>40725</v>
      </c>
      <c r="EX5" s="47">
        <f t="shared" si="3"/>
        <v>40756</v>
      </c>
      <c r="EY5" s="47">
        <f t="shared" si="3"/>
        <v>40787</v>
      </c>
      <c r="EZ5" s="47">
        <f t="shared" si="3"/>
        <v>40817</v>
      </c>
      <c r="FA5" s="47">
        <f t="shared" si="3"/>
        <v>40848</v>
      </c>
      <c r="FB5" s="47">
        <f t="shared" si="3"/>
        <v>40878</v>
      </c>
      <c r="FC5" s="48" t="str">
        <f t="shared" si="3"/>
        <v>2011</v>
      </c>
      <c r="FD5" s="47">
        <f t="shared" ref="FD5:HO5" si="4">+IF(MONTH(FB5)&lt;&gt;12,IF(MONTH(FC5)=12,TEXT(FC5,"YYYY"),EDATE(FC5,1)),EDATE(FB5,1))</f>
        <v>40909</v>
      </c>
      <c r="FE5" s="47">
        <f t="shared" si="4"/>
        <v>40940</v>
      </c>
      <c r="FF5" s="47">
        <f t="shared" si="4"/>
        <v>40969</v>
      </c>
      <c r="FG5" s="47">
        <f t="shared" si="4"/>
        <v>41000</v>
      </c>
      <c r="FH5" s="47">
        <f t="shared" si="4"/>
        <v>41030</v>
      </c>
      <c r="FI5" s="47">
        <f t="shared" si="4"/>
        <v>41061</v>
      </c>
      <c r="FJ5" s="47">
        <f t="shared" si="4"/>
        <v>41091</v>
      </c>
      <c r="FK5" s="47">
        <f t="shared" si="4"/>
        <v>41122</v>
      </c>
      <c r="FL5" s="47">
        <f t="shared" si="4"/>
        <v>41153</v>
      </c>
      <c r="FM5" s="47">
        <f t="shared" si="4"/>
        <v>41183</v>
      </c>
      <c r="FN5" s="47">
        <f t="shared" si="4"/>
        <v>41214</v>
      </c>
      <c r="FO5" s="47">
        <f t="shared" si="4"/>
        <v>41244</v>
      </c>
      <c r="FP5" s="48" t="str">
        <f t="shared" si="4"/>
        <v>2012</v>
      </c>
      <c r="FQ5" s="47">
        <f t="shared" si="4"/>
        <v>41275</v>
      </c>
      <c r="FR5" s="47">
        <f t="shared" si="4"/>
        <v>41306</v>
      </c>
      <c r="FS5" s="47">
        <f t="shared" si="4"/>
        <v>41334</v>
      </c>
      <c r="FT5" s="47">
        <f t="shared" si="4"/>
        <v>41365</v>
      </c>
      <c r="FU5" s="47">
        <f t="shared" si="4"/>
        <v>41395</v>
      </c>
      <c r="FV5" s="47">
        <f t="shared" si="4"/>
        <v>41426</v>
      </c>
      <c r="FW5" s="47">
        <f t="shared" si="4"/>
        <v>41456</v>
      </c>
      <c r="FX5" s="47">
        <f t="shared" si="4"/>
        <v>41487</v>
      </c>
      <c r="FY5" s="47">
        <f t="shared" si="4"/>
        <v>41518</v>
      </c>
      <c r="FZ5" s="47">
        <f t="shared" si="4"/>
        <v>41548</v>
      </c>
      <c r="GA5" s="47">
        <f t="shared" si="4"/>
        <v>41579</v>
      </c>
      <c r="GB5" s="47">
        <f t="shared" si="4"/>
        <v>41609</v>
      </c>
      <c r="GC5" s="48" t="str">
        <f t="shared" si="4"/>
        <v>2013</v>
      </c>
      <c r="GD5" s="47">
        <f t="shared" si="4"/>
        <v>41640</v>
      </c>
      <c r="GE5" s="47">
        <f t="shared" si="4"/>
        <v>41671</v>
      </c>
      <c r="GF5" s="47">
        <f t="shared" si="4"/>
        <v>41699</v>
      </c>
      <c r="GG5" s="47">
        <f t="shared" si="4"/>
        <v>41730</v>
      </c>
      <c r="GH5" s="47">
        <f t="shared" si="4"/>
        <v>41760</v>
      </c>
      <c r="GI5" s="47">
        <f t="shared" si="4"/>
        <v>41791</v>
      </c>
      <c r="GJ5" s="47">
        <f t="shared" si="4"/>
        <v>41821</v>
      </c>
      <c r="GK5" s="47">
        <f t="shared" si="4"/>
        <v>41852</v>
      </c>
      <c r="GL5" s="47">
        <f t="shared" si="4"/>
        <v>41883</v>
      </c>
      <c r="GM5" s="47">
        <f t="shared" si="4"/>
        <v>41913</v>
      </c>
      <c r="GN5" s="47">
        <f t="shared" si="4"/>
        <v>41944</v>
      </c>
      <c r="GO5" s="47">
        <f t="shared" si="4"/>
        <v>41974</v>
      </c>
      <c r="GP5" s="48" t="str">
        <f t="shared" si="4"/>
        <v>2014</v>
      </c>
      <c r="GQ5" s="47">
        <f t="shared" si="4"/>
        <v>42005</v>
      </c>
      <c r="GR5" s="47">
        <f t="shared" si="4"/>
        <v>42036</v>
      </c>
      <c r="GS5" s="47">
        <f t="shared" si="4"/>
        <v>42064</v>
      </c>
      <c r="GT5" s="47">
        <f t="shared" si="4"/>
        <v>42095</v>
      </c>
      <c r="GU5" s="47">
        <f t="shared" si="4"/>
        <v>42125</v>
      </c>
      <c r="GV5" s="47">
        <f t="shared" si="4"/>
        <v>42156</v>
      </c>
      <c r="GW5" s="47">
        <f t="shared" si="4"/>
        <v>42186</v>
      </c>
      <c r="GX5" s="47">
        <f t="shared" si="4"/>
        <v>42217</v>
      </c>
      <c r="GY5" s="47">
        <f t="shared" si="4"/>
        <v>42248</v>
      </c>
      <c r="GZ5" s="47">
        <f t="shared" si="4"/>
        <v>42278</v>
      </c>
      <c r="HA5" s="47">
        <f t="shared" si="4"/>
        <v>42309</v>
      </c>
      <c r="HB5" s="47">
        <f t="shared" si="4"/>
        <v>42339</v>
      </c>
      <c r="HC5" s="48" t="str">
        <f t="shared" si="4"/>
        <v>2015</v>
      </c>
      <c r="HD5" s="47">
        <f t="shared" si="4"/>
        <v>42370</v>
      </c>
      <c r="HE5" s="47">
        <f t="shared" si="4"/>
        <v>42401</v>
      </c>
      <c r="HF5" s="47">
        <f t="shared" si="4"/>
        <v>42430</v>
      </c>
      <c r="HG5" s="47">
        <f t="shared" si="4"/>
        <v>42461</v>
      </c>
      <c r="HH5" s="47">
        <f t="shared" si="4"/>
        <v>42491</v>
      </c>
      <c r="HI5" s="47">
        <f t="shared" si="4"/>
        <v>42522</v>
      </c>
      <c r="HJ5" s="47">
        <f t="shared" si="4"/>
        <v>42552</v>
      </c>
      <c r="HK5" s="47">
        <f t="shared" si="4"/>
        <v>42583</v>
      </c>
      <c r="HL5" s="47">
        <f t="shared" si="4"/>
        <v>42614</v>
      </c>
      <c r="HM5" s="47">
        <f t="shared" si="4"/>
        <v>42644</v>
      </c>
      <c r="HN5" s="47">
        <f t="shared" si="4"/>
        <v>42675</v>
      </c>
      <c r="HO5" s="47">
        <f t="shared" si="4"/>
        <v>42705</v>
      </c>
      <c r="HP5" s="48" t="str">
        <f t="shared" ref="HP5:KA5" si="5">+IF(MONTH(HN5)&lt;&gt;12,IF(MONTH(HO5)=12,TEXT(HO5,"YYYY"),EDATE(HO5,1)),EDATE(HN5,1))</f>
        <v>2016</v>
      </c>
      <c r="HQ5" s="47">
        <f t="shared" si="5"/>
        <v>42736</v>
      </c>
      <c r="HR5" s="47">
        <f t="shared" si="5"/>
        <v>42767</v>
      </c>
      <c r="HS5" s="47">
        <f t="shared" si="5"/>
        <v>42795</v>
      </c>
      <c r="HT5" s="47">
        <f t="shared" si="5"/>
        <v>42826</v>
      </c>
      <c r="HU5" s="47">
        <f t="shared" si="5"/>
        <v>42856</v>
      </c>
      <c r="HV5" s="47">
        <f t="shared" si="5"/>
        <v>42887</v>
      </c>
      <c r="HW5" s="47">
        <f t="shared" si="5"/>
        <v>42917</v>
      </c>
      <c r="HX5" s="47">
        <f t="shared" si="5"/>
        <v>42948</v>
      </c>
      <c r="HY5" s="47">
        <f t="shared" si="5"/>
        <v>42979</v>
      </c>
      <c r="HZ5" s="47">
        <f t="shared" si="5"/>
        <v>43009</v>
      </c>
      <c r="IA5" s="47">
        <f t="shared" si="5"/>
        <v>43040</v>
      </c>
      <c r="IB5" s="47">
        <f t="shared" si="5"/>
        <v>43070</v>
      </c>
      <c r="IC5" s="48" t="str">
        <f t="shared" si="5"/>
        <v>2017</v>
      </c>
      <c r="ID5" s="47">
        <f t="shared" si="5"/>
        <v>43101</v>
      </c>
      <c r="IE5" s="47">
        <f t="shared" si="5"/>
        <v>43132</v>
      </c>
      <c r="IF5" s="47">
        <f t="shared" si="5"/>
        <v>43160</v>
      </c>
      <c r="IG5" s="47">
        <f t="shared" si="5"/>
        <v>43191</v>
      </c>
      <c r="IH5" s="47">
        <f t="shared" si="5"/>
        <v>43221</v>
      </c>
      <c r="II5" s="47">
        <f t="shared" si="5"/>
        <v>43252</v>
      </c>
      <c r="IJ5" s="47">
        <f t="shared" si="5"/>
        <v>43282</v>
      </c>
      <c r="IK5" s="47">
        <f t="shared" si="5"/>
        <v>43313</v>
      </c>
      <c r="IL5" s="47">
        <f t="shared" si="5"/>
        <v>43344</v>
      </c>
      <c r="IM5" s="47">
        <f t="shared" si="5"/>
        <v>43374</v>
      </c>
      <c r="IN5" s="47">
        <f t="shared" si="5"/>
        <v>43405</v>
      </c>
      <c r="IO5" s="47">
        <f t="shared" si="5"/>
        <v>43435</v>
      </c>
      <c r="IP5" s="48" t="str">
        <f t="shared" si="5"/>
        <v>2018</v>
      </c>
      <c r="IQ5" s="47">
        <f t="shared" si="5"/>
        <v>43466</v>
      </c>
      <c r="IR5" s="47">
        <f t="shared" si="5"/>
        <v>43497</v>
      </c>
      <c r="IS5" s="47">
        <f t="shared" si="5"/>
        <v>43525</v>
      </c>
      <c r="IT5" s="47">
        <f t="shared" si="5"/>
        <v>43556</v>
      </c>
      <c r="IU5" s="47">
        <f t="shared" si="5"/>
        <v>43586</v>
      </c>
      <c r="IV5" s="47">
        <f t="shared" si="5"/>
        <v>43617</v>
      </c>
      <c r="IW5" s="47">
        <f t="shared" si="5"/>
        <v>43647</v>
      </c>
      <c r="IX5" s="47">
        <f t="shared" si="5"/>
        <v>43678</v>
      </c>
      <c r="IY5" s="47">
        <f t="shared" si="5"/>
        <v>43709</v>
      </c>
      <c r="IZ5" s="47">
        <f t="shared" si="5"/>
        <v>43739</v>
      </c>
      <c r="JA5" s="47">
        <f t="shared" si="5"/>
        <v>43770</v>
      </c>
      <c r="JB5" s="47">
        <f t="shared" si="5"/>
        <v>43800</v>
      </c>
      <c r="JC5" s="48" t="str">
        <f t="shared" si="5"/>
        <v>2019</v>
      </c>
      <c r="JD5" s="47">
        <f t="shared" si="5"/>
        <v>43831</v>
      </c>
      <c r="JE5" s="47">
        <f t="shared" si="5"/>
        <v>43862</v>
      </c>
      <c r="JF5" s="47">
        <f t="shared" si="5"/>
        <v>43891</v>
      </c>
      <c r="JG5" s="47">
        <f t="shared" si="5"/>
        <v>43922</v>
      </c>
      <c r="JH5" s="47">
        <f t="shared" si="5"/>
        <v>43952</v>
      </c>
      <c r="JI5" s="47">
        <f t="shared" si="5"/>
        <v>43983</v>
      </c>
      <c r="JJ5" s="47">
        <f t="shared" si="5"/>
        <v>44013</v>
      </c>
      <c r="JK5" s="47">
        <f t="shared" si="5"/>
        <v>44044</v>
      </c>
      <c r="JL5" s="47">
        <f t="shared" si="5"/>
        <v>44075</v>
      </c>
      <c r="JM5" s="47">
        <f t="shared" si="5"/>
        <v>44105</v>
      </c>
      <c r="JN5" s="47">
        <f t="shared" si="5"/>
        <v>44136</v>
      </c>
      <c r="JO5" s="47">
        <f t="shared" si="5"/>
        <v>44166</v>
      </c>
      <c r="JP5" s="48" t="str">
        <f t="shared" si="5"/>
        <v>2020</v>
      </c>
      <c r="JQ5" s="47">
        <f t="shared" si="5"/>
        <v>44197</v>
      </c>
      <c r="JR5" s="47">
        <f t="shared" si="5"/>
        <v>44228</v>
      </c>
      <c r="JS5" s="47">
        <f t="shared" si="5"/>
        <v>44256</v>
      </c>
      <c r="JT5" s="47">
        <f t="shared" si="5"/>
        <v>44287</v>
      </c>
      <c r="JU5" s="47">
        <f t="shared" si="5"/>
        <v>44317</v>
      </c>
      <c r="JV5" s="47">
        <f t="shared" si="5"/>
        <v>44348</v>
      </c>
      <c r="JW5" s="47">
        <f t="shared" si="5"/>
        <v>44378</v>
      </c>
      <c r="JX5" s="47">
        <f t="shared" si="5"/>
        <v>44409</v>
      </c>
      <c r="JY5" s="47">
        <f t="shared" si="5"/>
        <v>44440</v>
      </c>
      <c r="JZ5" s="47">
        <f t="shared" si="5"/>
        <v>44470</v>
      </c>
      <c r="KA5" s="47">
        <f t="shared" si="5"/>
        <v>44501</v>
      </c>
      <c r="KB5" s="47">
        <f t="shared" ref="KB5:LO5" si="6">+IF(MONTH(JZ5)&lt;&gt;12,IF(MONTH(KA5)=12,TEXT(KA5,"YYYY"),EDATE(KA5,1)),EDATE(JZ5,1))</f>
        <v>44531</v>
      </c>
      <c r="KC5" s="48" t="str">
        <f t="shared" si="6"/>
        <v>2021</v>
      </c>
      <c r="KD5" s="47">
        <f t="shared" si="6"/>
        <v>44562</v>
      </c>
      <c r="KE5" s="47">
        <f t="shared" si="6"/>
        <v>44593</v>
      </c>
      <c r="KF5" s="47">
        <f t="shared" si="6"/>
        <v>44621</v>
      </c>
      <c r="KG5" s="47">
        <f t="shared" si="6"/>
        <v>44652</v>
      </c>
      <c r="KH5" s="47">
        <f t="shared" si="6"/>
        <v>44682</v>
      </c>
      <c r="KI5" s="47">
        <f t="shared" si="6"/>
        <v>44713</v>
      </c>
      <c r="KJ5" s="47">
        <f t="shared" si="6"/>
        <v>44743</v>
      </c>
      <c r="KK5" s="47">
        <f t="shared" si="6"/>
        <v>44774</v>
      </c>
      <c r="KL5" s="47">
        <f t="shared" si="6"/>
        <v>44805</v>
      </c>
      <c r="KM5" s="47">
        <f t="shared" si="6"/>
        <v>44835</v>
      </c>
      <c r="KN5" s="47">
        <f t="shared" si="6"/>
        <v>44866</v>
      </c>
      <c r="KO5" s="47">
        <f t="shared" si="6"/>
        <v>44896</v>
      </c>
      <c r="KP5" s="48" t="str">
        <f t="shared" si="6"/>
        <v>2022</v>
      </c>
      <c r="KQ5" s="47">
        <f t="shared" si="6"/>
        <v>44927</v>
      </c>
      <c r="KR5" s="47">
        <f t="shared" si="6"/>
        <v>44958</v>
      </c>
      <c r="KS5" s="47">
        <f t="shared" si="6"/>
        <v>44986</v>
      </c>
      <c r="KT5" s="47">
        <f t="shared" si="6"/>
        <v>45017</v>
      </c>
      <c r="KU5" s="47">
        <f t="shared" si="6"/>
        <v>45047</v>
      </c>
      <c r="KV5" s="47">
        <f t="shared" si="6"/>
        <v>45078</v>
      </c>
      <c r="KW5" s="47">
        <f t="shared" si="6"/>
        <v>45108</v>
      </c>
      <c r="KX5" s="47">
        <f t="shared" si="6"/>
        <v>45139</v>
      </c>
      <c r="KY5" s="47">
        <f t="shared" si="6"/>
        <v>45170</v>
      </c>
      <c r="KZ5" s="47">
        <f t="shared" si="6"/>
        <v>45200</v>
      </c>
      <c r="LA5" s="47">
        <f t="shared" si="6"/>
        <v>45231</v>
      </c>
      <c r="LB5" s="47">
        <f t="shared" si="6"/>
        <v>45261</v>
      </c>
      <c r="LC5" s="48" t="str">
        <f t="shared" si="6"/>
        <v>2023</v>
      </c>
      <c r="LD5" s="47">
        <f t="shared" si="6"/>
        <v>45292</v>
      </c>
      <c r="LE5" s="47">
        <f t="shared" si="6"/>
        <v>45323</v>
      </c>
      <c r="LF5" s="47">
        <f t="shared" si="6"/>
        <v>45352</v>
      </c>
      <c r="LG5" s="47">
        <f t="shared" si="6"/>
        <v>45383</v>
      </c>
      <c r="LH5" s="47">
        <f t="shared" si="6"/>
        <v>45413</v>
      </c>
      <c r="LI5" s="47">
        <f t="shared" si="6"/>
        <v>45444</v>
      </c>
      <c r="LJ5" s="47">
        <f t="shared" si="6"/>
        <v>45474</v>
      </c>
      <c r="LK5" s="47">
        <f t="shared" si="6"/>
        <v>45505</v>
      </c>
      <c r="LL5" s="47">
        <f t="shared" si="6"/>
        <v>45536</v>
      </c>
      <c r="LM5" s="47">
        <f t="shared" si="6"/>
        <v>45566</v>
      </c>
      <c r="LN5" s="47">
        <f t="shared" si="6"/>
        <v>45597</v>
      </c>
      <c r="LO5" s="47">
        <f t="shared" si="6"/>
        <v>45627</v>
      </c>
      <c r="LP5" s="48" t="str">
        <f>+IF(MONTH(LN5)&lt;&gt;12,IF(MONTH(LO5)=12,TEXT(LO5,"YYYY"),EDATE(LO5,1)),EDATE(LN5,1))</f>
        <v>2024</v>
      </c>
      <c r="LQ5" s="47">
        <f t="shared" ref="LQ5" si="7">+IF(MONTH(LO5)&lt;&gt;12,IF(MONTH(LP5)=12,TEXT(LP5,"YYYY"),EDATE(LP5,1)),EDATE(LO5,1))</f>
        <v>45658</v>
      </c>
      <c r="LR5" s="47">
        <f t="shared" ref="LR5" si="8">+IF(MONTH(LP5)&lt;&gt;12,IF(MONTH(LQ5)=12,TEXT(LQ5,"YYYY"),EDATE(LQ5,1)),EDATE(LP5,1))</f>
        <v>45689</v>
      </c>
      <c r="LS5" s="47">
        <f t="shared" ref="LS5" si="9">+IF(MONTH(LQ5)&lt;&gt;12,IF(MONTH(LR5)=12,TEXT(LR5,"YYYY"),EDATE(LR5,1)),EDATE(LQ5,1))</f>
        <v>45717</v>
      </c>
      <c r="LT5" s="47">
        <f t="shared" ref="LT5" si="10">+IF(MONTH(LR5)&lt;&gt;12,IF(MONTH(LS5)=12,TEXT(LS5,"YYYY"),EDATE(LS5,1)),EDATE(LR5,1))</f>
        <v>45748</v>
      </c>
      <c r="LU5" s="47">
        <f t="shared" ref="LU5" si="11">+IF(MONTH(LS5)&lt;&gt;12,IF(MONTH(LT5)=12,TEXT(LT5,"YYYY"),EDATE(LT5,1)),EDATE(LS5,1))</f>
        <v>45778</v>
      </c>
      <c r="LV5" s="47">
        <f t="shared" ref="LV5" si="12">+IF(MONTH(LT5)&lt;&gt;12,IF(MONTH(LU5)=12,TEXT(LU5,"YYYY"),EDATE(LU5,1)),EDATE(LT5,1))</f>
        <v>45809</v>
      </c>
      <c r="LW5" s="47">
        <f t="shared" ref="LW5" si="13">+IF(MONTH(LU5)&lt;&gt;12,IF(MONTH(LV5)=12,TEXT(LV5,"YYYY"),EDATE(LV5,1)),EDATE(LU5,1))</f>
        <v>45839</v>
      </c>
      <c r="LX5" s="47">
        <f t="shared" ref="LX5" si="14">+IF(MONTH(LV5)&lt;&gt;12,IF(MONTH(LW5)=12,TEXT(LW5,"YYYY"),EDATE(LW5,1)),EDATE(LV5,1))</f>
        <v>45870</v>
      </c>
      <c r="LY5" s="47">
        <f t="shared" ref="LY5" si="15">+IF(MONTH(LW5)&lt;&gt;12,IF(MONTH(LX5)=12,TEXT(LX5,"YYYY"),EDATE(LX5,1)),EDATE(LW5,1))</f>
        <v>45901</v>
      </c>
      <c r="LZ5" s="47">
        <f t="shared" ref="LZ5" si="16">+IF(MONTH(LX5)&lt;&gt;12,IF(MONTH(LY5)=12,TEXT(LY5,"YYYY"),EDATE(LY5,1)),EDATE(LX5,1))</f>
        <v>45931</v>
      </c>
      <c r="MA5" s="47">
        <f t="shared" ref="MA5" si="17">+IF(MONTH(LY5)&lt;&gt;12,IF(MONTH(LZ5)=12,TEXT(LZ5,"YYYY"),EDATE(LZ5,1)),EDATE(LY5,1))</f>
        <v>45962</v>
      </c>
      <c r="MB5" s="47">
        <f t="shared" ref="MB5" si="18">+IF(MONTH(LZ5)&lt;&gt;12,IF(MONTH(MA5)=12,TEXT(MA5,"YYYY"),EDATE(MA5,1)),EDATE(LZ5,1))</f>
        <v>45992</v>
      </c>
      <c r="MC5" s="48" t="str">
        <f>+IF(MONTH(MA5)&lt;&gt;12,IF(MONTH(MB5)=12,TEXT(MB5,"YYYY"),EDATE(MB5,1)),EDATE(MA5,1))</f>
        <v>2025</v>
      </c>
      <c r="MD5" s="47">
        <f t="shared" ref="MD5" si="19">+IF(MONTH(MB5)&lt;&gt;12,IF(MONTH(MC5)=12,TEXT(MC5,"YYYY"),EDATE(MC5,1)),EDATE(MB5,1))</f>
        <v>46023</v>
      </c>
      <c r="ME5" s="47">
        <f t="shared" ref="ME5" si="20">+IF(MONTH(MC5)&lt;&gt;12,IF(MONTH(MD5)=12,TEXT(MD5,"YYYY"),EDATE(MD5,1)),EDATE(MC5,1))</f>
        <v>46054</v>
      </c>
      <c r="MF5" s="47">
        <f t="shared" ref="MF5" si="21">+IF(MONTH(MD5)&lt;&gt;12,IF(MONTH(ME5)=12,TEXT(ME5,"YYYY"),EDATE(ME5,1)),EDATE(MD5,1))</f>
        <v>46082</v>
      </c>
      <c r="MG5" s="47">
        <f t="shared" ref="MG5" si="22">+IF(MONTH(ME5)&lt;&gt;12,IF(MONTH(MF5)=12,TEXT(MF5,"YYYY"),EDATE(MF5,1)),EDATE(ME5,1))</f>
        <v>46113</v>
      </c>
      <c r="MH5" s="47">
        <f t="shared" ref="MH5" si="23">+IF(MONTH(MF5)&lt;&gt;12,IF(MONTH(MG5)=12,TEXT(MG5,"YYYY"),EDATE(MG5,1)),EDATE(MF5,1))</f>
        <v>46143</v>
      </c>
      <c r="MI5" s="47">
        <f t="shared" ref="MI5" si="24">+IF(MONTH(MG5)&lt;&gt;12,IF(MONTH(MH5)=12,TEXT(MH5,"YYYY"),EDATE(MH5,1)),EDATE(MG5,1))</f>
        <v>46174</v>
      </c>
      <c r="MJ5" s="47">
        <f t="shared" ref="MJ5" si="25">+IF(MONTH(MH5)&lt;&gt;12,IF(MONTH(MI5)=12,TEXT(MI5,"YYYY"),EDATE(MI5,1)),EDATE(MH5,1))</f>
        <v>46204</v>
      </c>
      <c r="MK5" s="47">
        <f t="shared" ref="MK5" si="26">+IF(MONTH(MI5)&lt;&gt;12,IF(MONTH(MJ5)=12,TEXT(MJ5,"YYYY"),EDATE(MJ5,1)),EDATE(MI5,1))</f>
        <v>46235</v>
      </c>
      <c r="ML5" s="47">
        <f t="shared" ref="ML5" si="27">+IF(MONTH(MJ5)&lt;&gt;12,IF(MONTH(MK5)=12,TEXT(MK5,"YYYY"),EDATE(MK5,1)),EDATE(MJ5,1))</f>
        <v>46266</v>
      </c>
      <c r="MM5" s="47">
        <f t="shared" ref="MM5" si="28">+IF(MONTH(MK5)&lt;&gt;12,IF(MONTH(ML5)=12,TEXT(ML5,"YYYY"),EDATE(ML5,1)),EDATE(MK5,1))</f>
        <v>46296</v>
      </c>
      <c r="MN5" s="47">
        <f t="shared" ref="MN5" si="29">+IF(MONTH(ML5)&lt;&gt;12,IF(MONTH(MM5)=12,TEXT(MM5,"YYYY"),EDATE(MM5,1)),EDATE(ML5,1))</f>
        <v>46327</v>
      </c>
      <c r="MO5" s="47">
        <f t="shared" ref="MO5" si="30">+IF(MONTH(MM5)&lt;&gt;12,IF(MONTH(MN5)=12,TEXT(MN5,"YYYY"),EDATE(MN5,1)),EDATE(MM5,1))</f>
        <v>46357</v>
      </c>
      <c r="MP5" s="48" t="str">
        <f>+IF(MONTH(MN5)&lt;&gt;12,IF(MONTH(MO5)=12,TEXT(MO5,"YYYY"),EDATE(MO5,1)),EDATE(MN5,1))</f>
        <v>2026</v>
      </c>
    </row>
    <row r="6" spans="1:354" s="5" customFormat="1">
      <c r="B6" s="9"/>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c r="CP6" s="12"/>
      <c r="CQ6" s="12"/>
      <c r="CR6" s="12"/>
      <c r="CS6" s="12"/>
      <c r="CT6" s="12"/>
      <c r="CU6" s="12"/>
      <c r="CV6" s="12"/>
      <c r="CW6" s="12"/>
      <c r="CX6" s="12"/>
      <c r="CY6" s="12"/>
      <c r="CZ6" s="12"/>
      <c r="DA6" s="12"/>
      <c r="DB6" s="12"/>
      <c r="DC6" s="12"/>
      <c r="DD6" s="12"/>
      <c r="DE6" s="12"/>
      <c r="DF6" s="12"/>
      <c r="DG6" s="12"/>
      <c r="DH6" s="12"/>
      <c r="DI6" s="12"/>
      <c r="DJ6" s="12"/>
      <c r="DK6" s="12"/>
      <c r="DL6" s="12"/>
      <c r="DM6" s="12"/>
      <c r="DN6" s="12"/>
      <c r="DO6" s="12"/>
      <c r="DP6" s="12"/>
      <c r="DQ6" s="12"/>
      <c r="DR6" s="12"/>
      <c r="DS6" s="12"/>
      <c r="DT6" s="12"/>
      <c r="DU6" s="12"/>
      <c r="DV6" s="12"/>
      <c r="DW6" s="12"/>
      <c r="DX6" s="12"/>
      <c r="DY6" s="12"/>
      <c r="DZ6" s="12"/>
      <c r="EA6" s="12"/>
      <c r="EB6" s="12"/>
      <c r="EC6" s="12"/>
      <c r="ED6" s="12"/>
      <c r="EE6" s="12"/>
      <c r="EF6" s="12"/>
      <c r="EG6" s="12"/>
      <c r="EH6" s="12"/>
      <c r="EI6" s="12"/>
      <c r="EJ6" s="12"/>
      <c r="EK6" s="12"/>
      <c r="EL6" s="12"/>
      <c r="EM6" s="12"/>
      <c r="EN6" s="12"/>
      <c r="EO6" s="12"/>
      <c r="EP6" s="12"/>
      <c r="EQ6" s="12"/>
      <c r="ER6" s="12"/>
      <c r="ES6" s="12"/>
      <c r="ET6" s="12"/>
      <c r="EU6" s="12"/>
      <c r="EV6" s="12"/>
      <c r="EW6" s="12"/>
      <c r="EX6" s="12"/>
      <c r="EY6" s="12"/>
      <c r="EZ6" s="12"/>
      <c r="FA6" s="12"/>
      <c r="FB6" s="12"/>
      <c r="FC6" s="12"/>
      <c r="FD6" s="12"/>
      <c r="FE6" s="12"/>
      <c r="FF6" s="12"/>
      <c r="FG6" s="12"/>
      <c r="FH6" s="12"/>
      <c r="FI6" s="12"/>
      <c r="FJ6" s="12"/>
      <c r="FK6" s="12"/>
      <c r="FL6" s="12"/>
      <c r="FM6" s="12"/>
      <c r="FN6" s="12"/>
      <c r="FO6" s="12"/>
      <c r="FP6" s="12"/>
      <c r="FQ6" s="12"/>
      <c r="FR6" s="12"/>
      <c r="FS6" s="12"/>
      <c r="FT6" s="12"/>
      <c r="FU6" s="12"/>
      <c r="FV6" s="12"/>
      <c r="FW6" s="12"/>
      <c r="FX6" s="12"/>
      <c r="FY6" s="12"/>
      <c r="FZ6" s="12"/>
      <c r="GA6" s="12"/>
      <c r="GB6" s="12"/>
      <c r="GC6" s="12"/>
      <c r="GD6" s="12"/>
      <c r="GE6" s="12"/>
      <c r="GF6" s="12"/>
      <c r="GG6" s="12"/>
      <c r="GH6" s="12"/>
      <c r="GI6" s="12"/>
      <c r="GJ6" s="12"/>
      <c r="GK6" s="12"/>
      <c r="GL6" s="12"/>
      <c r="GM6" s="12"/>
      <c r="GN6" s="12"/>
      <c r="GO6" s="12"/>
      <c r="GP6" s="12"/>
      <c r="GQ6" s="12"/>
      <c r="GR6" s="12"/>
      <c r="GS6" s="12"/>
      <c r="GT6" s="12"/>
      <c r="GU6" s="12"/>
      <c r="GV6" s="12"/>
      <c r="GW6" s="12"/>
      <c r="GX6" s="12"/>
      <c r="GY6" s="12"/>
      <c r="GZ6" s="12"/>
      <c r="HA6" s="12"/>
      <c r="HB6" s="12"/>
      <c r="HC6" s="12"/>
      <c r="HD6" s="12"/>
      <c r="HE6" s="12"/>
      <c r="HF6" s="12"/>
      <c r="HG6" s="12"/>
      <c r="HH6" s="12"/>
      <c r="HI6" s="12"/>
      <c r="HJ6" s="12"/>
      <c r="HK6" s="12"/>
      <c r="HL6" s="12"/>
      <c r="HM6" s="12"/>
      <c r="HN6" s="12"/>
      <c r="HO6" s="12"/>
      <c r="HP6" s="12"/>
      <c r="HQ6" s="12"/>
      <c r="HR6" s="12"/>
      <c r="HS6" s="12"/>
      <c r="HT6" s="12"/>
      <c r="HU6" s="12"/>
      <c r="HV6" s="12"/>
      <c r="HW6" s="12"/>
      <c r="HX6" s="12"/>
      <c r="HY6" s="12"/>
      <c r="HZ6" s="12"/>
      <c r="IA6" s="12"/>
      <c r="IB6" s="12"/>
      <c r="IC6" s="12"/>
      <c r="ID6" s="12"/>
      <c r="IE6" s="12"/>
      <c r="IF6" s="12"/>
      <c r="IG6" s="12"/>
      <c r="IH6" s="12"/>
      <c r="II6" s="12"/>
      <c r="IJ6" s="12"/>
      <c r="IK6" s="12"/>
      <c r="IL6" s="12"/>
      <c r="IM6" s="12"/>
      <c r="IN6" s="12"/>
      <c r="IO6" s="12"/>
      <c r="IP6" s="12"/>
      <c r="IQ6" s="12"/>
      <c r="IR6" s="12"/>
      <c r="IS6" s="12"/>
      <c r="IT6" s="12"/>
      <c r="IU6" s="12"/>
      <c r="IV6" s="12"/>
      <c r="IW6" s="12"/>
      <c r="IX6" s="12"/>
      <c r="IY6" s="12"/>
      <c r="IZ6" s="12"/>
      <c r="JA6" s="12"/>
      <c r="JB6" s="12"/>
      <c r="JC6" s="12"/>
      <c r="JD6" s="12"/>
      <c r="JE6" s="12"/>
      <c r="JF6" s="12"/>
      <c r="JG6" s="12"/>
      <c r="JH6" s="12"/>
      <c r="JI6" s="12"/>
      <c r="JJ6" s="12"/>
      <c r="JK6" s="12"/>
      <c r="JL6" s="12"/>
      <c r="JM6" s="12"/>
      <c r="JN6" s="12"/>
      <c r="JO6" s="12"/>
      <c r="JP6" s="12"/>
      <c r="JQ6" s="12"/>
      <c r="JR6" s="12"/>
      <c r="JS6" s="12"/>
      <c r="JT6" s="12"/>
      <c r="JU6" s="12"/>
      <c r="JV6" s="12"/>
      <c r="JW6" s="12"/>
      <c r="JX6" s="12"/>
      <c r="JY6" s="12"/>
      <c r="JZ6" s="12"/>
      <c r="KA6" s="12"/>
      <c r="KB6" s="12"/>
      <c r="KC6" s="12"/>
      <c r="KD6" s="12"/>
      <c r="KE6" s="12"/>
      <c r="KF6" s="12"/>
      <c r="KG6" s="12"/>
      <c r="KH6" s="12"/>
      <c r="KI6" s="12"/>
      <c r="KJ6" s="12"/>
      <c r="KK6" s="12"/>
      <c r="KL6" s="12"/>
      <c r="KM6" s="12"/>
      <c r="KN6" s="12"/>
      <c r="KO6" s="12"/>
      <c r="KP6" s="12"/>
      <c r="KQ6" s="12"/>
      <c r="KR6" s="12"/>
      <c r="KS6" s="12"/>
      <c r="KT6" s="12"/>
      <c r="KU6" s="12"/>
      <c r="KV6" s="12"/>
      <c r="KW6" s="12"/>
      <c r="KX6" s="12"/>
      <c r="KY6" s="12"/>
      <c r="KZ6" s="12"/>
      <c r="LA6" s="12"/>
      <c r="LB6" s="12"/>
      <c r="LC6" s="12"/>
      <c r="LD6" s="12"/>
      <c r="LE6" s="12"/>
      <c r="LF6" s="12"/>
      <c r="LG6" s="12"/>
      <c r="LH6" s="12"/>
      <c r="LI6" s="12"/>
      <c r="LJ6" s="12"/>
      <c r="LK6" s="12"/>
      <c r="LL6" s="12"/>
      <c r="LM6" s="12"/>
      <c r="LN6" s="12"/>
      <c r="LO6" s="12"/>
      <c r="LP6" s="12"/>
      <c r="LQ6" s="12"/>
      <c r="LR6" s="12"/>
      <c r="LS6" s="12"/>
      <c r="LT6" s="12"/>
      <c r="LU6" s="12"/>
      <c r="LV6" s="12"/>
      <c r="LW6" s="12"/>
      <c r="LX6" s="12"/>
      <c r="LY6" s="12"/>
      <c r="LZ6" s="12"/>
      <c r="MA6" s="12"/>
      <c r="MB6" s="12"/>
      <c r="MC6" s="12"/>
      <c r="MD6" s="12"/>
      <c r="ME6" s="12"/>
      <c r="MF6" s="12"/>
      <c r="MG6" s="12"/>
      <c r="MH6" s="12"/>
      <c r="MI6" s="12"/>
      <c r="MJ6" s="12"/>
      <c r="MK6" s="12"/>
      <c r="ML6" s="12"/>
      <c r="MM6" s="12"/>
      <c r="MN6" s="12"/>
      <c r="MO6" s="12"/>
      <c r="MP6" s="12"/>
    </row>
    <row r="7" spans="1:354">
      <c r="C7" s="103" t="s">
        <v>330</v>
      </c>
      <c r="D7" s="106"/>
      <c r="E7" s="106"/>
      <c r="F7" s="106"/>
      <c r="G7" s="106"/>
      <c r="H7" s="106"/>
      <c r="I7" s="106"/>
      <c r="J7" s="106"/>
      <c r="K7" s="106"/>
      <c r="L7" s="106"/>
      <c r="M7" s="106"/>
      <c r="N7" s="106"/>
      <c r="O7" s="106"/>
      <c r="P7" s="138"/>
      <c r="Q7" s="106"/>
      <c r="R7" s="106"/>
      <c r="S7" s="106"/>
      <c r="T7" s="106"/>
      <c r="U7" s="106"/>
      <c r="V7" s="106"/>
      <c r="W7" s="106"/>
      <c r="X7" s="106"/>
      <c r="Y7" s="106"/>
      <c r="Z7" s="106"/>
      <c r="AA7" s="106"/>
      <c r="AB7" s="106"/>
      <c r="AC7" s="138"/>
      <c r="AD7" s="106"/>
      <c r="AE7" s="106"/>
      <c r="AF7" s="106"/>
      <c r="AG7" s="106"/>
      <c r="AH7" s="106"/>
      <c r="AI7" s="106"/>
      <c r="AJ7" s="106"/>
      <c r="AK7" s="106"/>
      <c r="AL7" s="106"/>
      <c r="AM7" s="106"/>
      <c r="AN7" s="106"/>
      <c r="AO7" s="106"/>
      <c r="AP7" s="138"/>
      <c r="AQ7" s="106"/>
      <c r="AR7" s="106"/>
      <c r="AS7" s="106"/>
      <c r="AT7" s="106"/>
      <c r="AU7" s="106"/>
      <c r="AV7" s="106"/>
      <c r="AW7" s="106"/>
      <c r="AX7" s="106"/>
      <c r="AY7" s="106"/>
      <c r="AZ7" s="106"/>
      <c r="BA7" s="106"/>
      <c r="BB7" s="106"/>
      <c r="BC7" s="138"/>
      <c r="BD7" s="106"/>
      <c r="BE7" s="106"/>
      <c r="BF7" s="106"/>
      <c r="BG7" s="106"/>
      <c r="BH7" s="106"/>
      <c r="BI7" s="106"/>
      <c r="BJ7" s="106"/>
      <c r="BK7" s="106"/>
      <c r="BL7" s="106"/>
      <c r="BM7" s="106"/>
      <c r="BN7" s="106"/>
      <c r="BO7" s="106"/>
      <c r="BP7" s="138"/>
      <c r="BQ7" s="106"/>
      <c r="BR7" s="106"/>
      <c r="BS7" s="106"/>
      <c r="BT7" s="106"/>
      <c r="BU7" s="106"/>
      <c r="BV7" s="106"/>
      <c r="BW7" s="106"/>
      <c r="BX7" s="106"/>
      <c r="BY7" s="106"/>
      <c r="BZ7" s="106"/>
      <c r="CA7" s="106"/>
      <c r="CB7" s="106"/>
      <c r="CC7" s="138"/>
      <c r="CD7" s="106"/>
      <c r="CE7" s="106"/>
      <c r="CF7" s="106"/>
      <c r="CG7" s="106"/>
      <c r="CH7" s="106"/>
      <c r="CI7" s="106"/>
      <c r="CJ7" s="106"/>
      <c r="CK7" s="106"/>
      <c r="CL7" s="106"/>
      <c r="CM7" s="106"/>
      <c r="CN7" s="106"/>
      <c r="CO7" s="106"/>
      <c r="CP7" s="138"/>
      <c r="CQ7" s="106"/>
      <c r="CR7" s="106"/>
      <c r="CS7" s="106"/>
      <c r="CT7" s="106"/>
      <c r="CU7" s="106"/>
      <c r="CV7" s="106"/>
      <c r="CW7" s="106"/>
      <c r="CX7" s="106"/>
      <c r="CY7" s="106"/>
      <c r="CZ7" s="106"/>
      <c r="DA7" s="106"/>
      <c r="DB7" s="106"/>
      <c r="DC7" s="138"/>
      <c r="DD7" s="106"/>
      <c r="DE7" s="106"/>
      <c r="DF7" s="106"/>
      <c r="DG7" s="106"/>
      <c r="DH7" s="106"/>
      <c r="DI7" s="106"/>
      <c r="DJ7" s="106"/>
      <c r="DK7" s="106"/>
      <c r="DL7" s="106"/>
      <c r="DM7" s="106"/>
      <c r="DN7" s="106"/>
      <c r="DO7" s="106"/>
      <c r="DP7" s="138"/>
      <c r="DQ7" s="106"/>
      <c r="DR7" s="106"/>
      <c r="DS7" s="106"/>
      <c r="DT7" s="106"/>
      <c r="DU7" s="106"/>
      <c r="DV7" s="106"/>
      <c r="DW7" s="106"/>
      <c r="DX7" s="106"/>
      <c r="DY7" s="106"/>
      <c r="DZ7" s="106"/>
      <c r="EA7" s="106"/>
      <c r="EB7" s="106"/>
      <c r="EC7" s="138"/>
      <c r="ED7" s="106"/>
      <c r="EE7" s="106"/>
      <c r="EF7" s="106"/>
      <c r="EG7" s="106"/>
      <c r="EH7" s="106"/>
      <c r="EI7" s="106"/>
      <c r="EJ7" s="106"/>
      <c r="EK7" s="106"/>
      <c r="EL7" s="106"/>
      <c r="EM7" s="106"/>
      <c r="EN7" s="106"/>
      <c r="EO7" s="106"/>
      <c r="EP7" s="138"/>
      <c r="EQ7" s="106"/>
      <c r="ER7" s="106"/>
      <c r="ES7" s="106"/>
      <c r="ET7" s="106"/>
      <c r="EU7" s="106"/>
      <c r="EV7" s="106"/>
      <c r="EW7" s="106"/>
      <c r="EX7" s="106"/>
      <c r="EY7" s="106"/>
      <c r="EZ7" s="106"/>
      <c r="FA7" s="106"/>
      <c r="FB7" s="106"/>
      <c r="FC7" s="138"/>
      <c r="FD7" s="106"/>
      <c r="FE7" s="106"/>
      <c r="FF7" s="106"/>
      <c r="FG7" s="106"/>
      <c r="FH7" s="106"/>
      <c r="FI7" s="106"/>
      <c r="FJ7" s="106"/>
      <c r="FK7" s="106"/>
      <c r="FL7" s="106"/>
      <c r="FM7" s="106"/>
      <c r="FN7" s="106"/>
      <c r="FO7" s="106"/>
      <c r="FP7" s="138"/>
      <c r="FQ7" s="106"/>
      <c r="FR7" s="106"/>
      <c r="FS7" s="106"/>
      <c r="FT7" s="106"/>
      <c r="FU7" s="106"/>
      <c r="FV7" s="106"/>
      <c r="FW7" s="106"/>
      <c r="FX7" s="106"/>
      <c r="FY7" s="106"/>
      <c r="FZ7" s="106"/>
      <c r="GA7" s="106"/>
      <c r="GB7" s="106"/>
      <c r="GC7" s="138"/>
      <c r="GD7" s="106"/>
      <c r="GE7" s="106"/>
      <c r="GF7" s="106"/>
      <c r="GG7" s="106"/>
      <c r="GH7" s="106"/>
      <c r="GI7" s="106"/>
      <c r="GJ7" s="106"/>
      <c r="GK7" s="106"/>
      <c r="GL7" s="106"/>
      <c r="GM7" s="106"/>
      <c r="GN7" s="106"/>
      <c r="GO7" s="106"/>
      <c r="GP7" s="138"/>
      <c r="GQ7" s="106"/>
      <c r="GR7" s="106"/>
      <c r="GS7" s="106"/>
      <c r="GT7" s="106"/>
      <c r="GU7" s="106"/>
      <c r="GV7" s="106"/>
      <c r="GW7" s="106"/>
      <c r="GX7" s="106"/>
      <c r="GY7" s="106"/>
      <c r="GZ7" s="106"/>
      <c r="HA7" s="106"/>
      <c r="HB7" s="106"/>
      <c r="HC7" s="138"/>
      <c r="HD7" s="106"/>
      <c r="HE7" s="106"/>
      <c r="HF7" s="106"/>
      <c r="HG7" s="106"/>
      <c r="HH7" s="106"/>
      <c r="HI7" s="106"/>
      <c r="HJ7" s="106"/>
      <c r="HK7" s="106"/>
      <c r="HL7" s="106"/>
      <c r="HM7" s="106"/>
      <c r="HN7" s="106"/>
      <c r="HO7" s="106"/>
      <c r="HP7" s="138"/>
      <c r="HQ7" s="106"/>
      <c r="HR7" s="106"/>
      <c r="HS7" s="106"/>
      <c r="HT7" s="106"/>
      <c r="HU7" s="106"/>
      <c r="HV7" s="106"/>
      <c r="HW7" s="106"/>
      <c r="HX7" s="106"/>
      <c r="HY7" s="106"/>
      <c r="HZ7" s="106"/>
      <c r="IA7" s="106"/>
      <c r="IB7" s="106"/>
      <c r="IC7" s="138"/>
      <c r="ID7" s="106"/>
      <c r="IE7" s="106"/>
      <c r="IF7" s="106"/>
      <c r="IG7" s="106"/>
      <c r="IH7" s="106"/>
      <c r="II7" s="106"/>
      <c r="IJ7" s="106"/>
      <c r="IK7" s="106"/>
      <c r="IL7" s="106"/>
      <c r="IM7" s="106"/>
      <c r="IN7" s="106"/>
      <c r="IO7" s="106"/>
      <c r="IP7" s="138"/>
      <c r="IQ7" s="106"/>
      <c r="IR7" s="106"/>
      <c r="IS7" s="106"/>
      <c r="IT7" s="106"/>
      <c r="IU7" s="106"/>
      <c r="IV7" s="106"/>
      <c r="IW7" s="106"/>
      <c r="IX7" s="106"/>
      <c r="IY7" s="106"/>
      <c r="IZ7" s="106"/>
      <c r="JA7" s="106"/>
      <c r="JB7" s="106"/>
      <c r="JC7" s="138"/>
      <c r="JD7" s="106"/>
      <c r="JE7" s="106"/>
      <c r="JF7" s="106"/>
      <c r="JG7" s="106"/>
      <c r="JH7" s="106"/>
      <c r="JI7" s="106"/>
      <c r="JJ7" s="106"/>
      <c r="JK7" s="106"/>
      <c r="JL7" s="106"/>
      <c r="JM7" s="106"/>
      <c r="JN7" s="106"/>
      <c r="JO7" s="106"/>
      <c r="JP7" s="138"/>
      <c r="JQ7" s="106"/>
      <c r="JR7" s="106"/>
      <c r="JS7" s="106"/>
      <c r="JT7" s="106"/>
      <c r="JU7" s="106"/>
      <c r="JV7" s="106"/>
      <c r="JW7" s="106"/>
      <c r="JX7" s="106"/>
      <c r="JY7" s="106"/>
      <c r="JZ7" s="106"/>
      <c r="KA7" s="106"/>
      <c r="KB7" s="106"/>
      <c r="KC7" s="138"/>
      <c r="KD7" s="106"/>
      <c r="KE7" s="106"/>
      <c r="KF7" s="106"/>
      <c r="KG7" s="106"/>
      <c r="KH7" s="106"/>
      <c r="KI7" s="106"/>
      <c r="KJ7" s="106"/>
      <c r="KK7" s="106"/>
      <c r="KL7" s="106"/>
      <c r="KM7" s="106"/>
      <c r="KN7" s="106"/>
      <c r="KO7" s="106"/>
      <c r="KP7" s="138"/>
      <c r="KQ7" s="106"/>
      <c r="KR7" s="106"/>
      <c r="KS7" s="106"/>
      <c r="KT7" s="106"/>
      <c r="KU7" s="106"/>
      <c r="KV7" s="106"/>
      <c r="KW7" s="106"/>
      <c r="KX7" s="106"/>
      <c r="KY7" s="106"/>
      <c r="KZ7" s="106"/>
      <c r="LA7" s="106"/>
      <c r="LB7" s="106"/>
      <c r="LC7" s="138"/>
      <c r="LD7" s="106"/>
      <c r="LE7" s="106"/>
      <c r="LF7" s="106"/>
      <c r="LG7" s="106"/>
      <c r="LH7" s="106"/>
      <c r="LI7" s="106"/>
      <c r="LJ7" s="106"/>
      <c r="LK7" s="106"/>
      <c r="LL7" s="106"/>
      <c r="LM7" s="106"/>
      <c r="LN7" s="106"/>
      <c r="LO7" s="106"/>
      <c r="LP7" s="138"/>
      <c r="LQ7" s="106"/>
      <c r="LR7" s="106"/>
      <c r="LS7" s="106"/>
      <c r="LT7" s="106"/>
      <c r="LU7" s="106"/>
      <c r="LV7" s="106"/>
      <c r="LW7" s="106"/>
      <c r="LX7" s="106"/>
      <c r="LY7" s="106"/>
      <c r="LZ7" s="106"/>
      <c r="MA7" s="106"/>
      <c r="MB7" s="106"/>
      <c r="MC7" s="138"/>
      <c r="MD7" s="106"/>
      <c r="ME7" s="106"/>
      <c r="MF7" s="106"/>
      <c r="MG7" s="106"/>
      <c r="MH7" s="106"/>
      <c r="MI7" s="106"/>
      <c r="MJ7" s="106"/>
      <c r="MK7" s="106"/>
      <c r="ML7" s="106"/>
      <c r="MM7" s="106"/>
      <c r="MN7" s="106"/>
      <c r="MO7" s="106"/>
      <c r="MP7" s="138"/>
    </row>
    <row r="8" spans="1:354">
      <c r="A8" s="11"/>
      <c r="B8" s="9" t="s">
        <v>241</v>
      </c>
      <c r="C8" s="121" t="s">
        <v>241</v>
      </c>
      <c r="D8" s="59">
        <v>350.54</v>
      </c>
      <c r="E8" s="59">
        <v>379.1</v>
      </c>
      <c r="F8" s="59">
        <v>385.75</v>
      </c>
      <c r="G8" s="59">
        <v>398.15</v>
      </c>
      <c r="H8" s="59">
        <v>416.97</v>
      </c>
      <c r="I8" s="59">
        <v>415.2</v>
      </c>
      <c r="J8" s="59">
        <v>414.31</v>
      </c>
      <c r="K8" s="59">
        <v>414.09</v>
      </c>
      <c r="L8" s="59">
        <v>414.89</v>
      </c>
      <c r="M8" s="59">
        <v>350.54</v>
      </c>
      <c r="N8" s="59">
        <v>435.45</v>
      </c>
      <c r="O8" s="59">
        <v>449.14</v>
      </c>
      <c r="P8" s="60">
        <v>449.14</v>
      </c>
      <c r="Q8" s="59">
        <v>449.29</v>
      </c>
      <c r="R8" s="59">
        <v>464.06</v>
      </c>
      <c r="S8" s="59">
        <v>463.49</v>
      </c>
      <c r="T8" s="59">
        <v>466.04</v>
      </c>
      <c r="U8" s="59">
        <v>468.8</v>
      </c>
      <c r="V8" s="59">
        <v>464.29</v>
      </c>
      <c r="W8" s="59">
        <v>462.46</v>
      </c>
      <c r="X8" s="59">
        <v>461.7</v>
      </c>
      <c r="Y8" s="59">
        <v>461.54</v>
      </c>
      <c r="Z8" s="59">
        <v>459.51</v>
      </c>
      <c r="AA8" s="59">
        <v>458.25</v>
      </c>
      <c r="AB8" s="59">
        <v>457.94</v>
      </c>
      <c r="AC8" s="60">
        <v>457.94</v>
      </c>
      <c r="AD8" s="59">
        <v>459.52</v>
      </c>
      <c r="AE8" s="59">
        <v>460.67</v>
      </c>
      <c r="AF8" s="59">
        <v>459.29</v>
      </c>
      <c r="AG8" s="59">
        <v>458.18</v>
      </c>
      <c r="AH8" s="59">
        <v>459.06</v>
      </c>
      <c r="AI8" s="59">
        <v>464.29</v>
      </c>
      <c r="AJ8" s="59">
        <v>468.23</v>
      </c>
      <c r="AK8" s="59">
        <v>470.6</v>
      </c>
      <c r="AL8" s="59">
        <v>473.85</v>
      </c>
      <c r="AM8" s="59">
        <v>473.58</v>
      </c>
      <c r="AN8" s="59">
        <v>471.46</v>
      </c>
      <c r="AO8" s="59">
        <v>466.89</v>
      </c>
      <c r="AP8" s="60">
        <v>466.89</v>
      </c>
      <c r="AQ8" s="59">
        <v>449.27</v>
      </c>
      <c r="AR8" s="59">
        <v>448.68</v>
      </c>
      <c r="AS8" s="59">
        <v>446.95</v>
      </c>
      <c r="AT8" s="59">
        <v>454.65</v>
      </c>
      <c r="AU8" s="59">
        <v>455.79</v>
      </c>
      <c r="AV8" s="59">
        <v>455.62</v>
      </c>
      <c r="AW8" s="59">
        <v>455.14</v>
      </c>
      <c r="AX8" s="59">
        <v>457.68</v>
      </c>
      <c r="AY8" s="59">
        <v>457.72</v>
      </c>
      <c r="AZ8" s="59">
        <v>457.51</v>
      </c>
      <c r="BA8" s="59">
        <v>457.47</v>
      </c>
      <c r="BB8" s="59">
        <v>457.09</v>
      </c>
      <c r="BC8" s="60">
        <v>457.09</v>
      </c>
      <c r="BD8" s="59">
        <v>456.83</v>
      </c>
      <c r="BE8" s="59">
        <v>457.85</v>
      </c>
      <c r="BF8" s="59">
        <v>456.69</v>
      </c>
      <c r="BG8" s="59">
        <v>456.96</v>
      </c>
      <c r="BH8" s="59">
        <v>459.29</v>
      </c>
      <c r="BI8" s="59">
        <v>459.51</v>
      </c>
      <c r="BJ8" s="59">
        <v>467.96</v>
      </c>
      <c r="BK8" s="59">
        <v>465.92</v>
      </c>
      <c r="BL8" s="59">
        <v>463.24</v>
      </c>
      <c r="BM8" s="59">
        <v>460.77</v>
      </c>
      <c r="BN8" s="59">
        <v>459.98</v>
      </c>
      <c r="BO8" s="59">
        <v>460.84</v>
      </c>
      <c r="BP8" s="60">
        <v>460.84</v>
      </c>
      <c r="BQ8" s="59">
        <v>472.63</v>
      </c>
      <c r="BR8" s="59">
        <v>471.97</v>
      </c>
      <c r="BS8" s="59">
        <v>471.97</v>
      </c>
      <c r="BT8" s="59">
        <v>478.84</v>
      </c>
      <c r="BU8" s="59">
        <v>486.11</v>
      </c>
      <c r="BV8" s="59">
        <v>482.57</v>
      </c>
      <c r="BW8" s="59">
        <v>482.57</v>
      </c>
      <c r="BX8" s="59">
        <v>482.93</v>
      </c>
      <c r="BY8" s="59">
        <v>486.57</v>
      </c>
      <c r="BZ8" s="59">
        <v>493.96</v>
      </c>
      <c r="CA8" s="59">
        <v>533.96</v>
      </c>
      <c r="CB8" s="59">
        <v>537.70000000000005</v>
      </c>
      <c r="CC8" s="60">
        <v>537.70000000000005</v>
      </c>
      <c r="CD8" s="59">
        <v>535.28</v>
      </c>
      <c r="CE8" s="59">
        <v>549.66999999999996</v>
      </c>
      <c r="CF8" s="59">
        <v>567.79999999999995</v>
      </c>
      <c r="CG8" s="59">
        <v>567.14</v>
      </c>
      <c r="CH8" s="59">
        <v>564.16999999999996</v>
      </c>
      <c r="CI8" s="59">
        <v>562.92999999999995</v>
      </c>
      <c r="CJ8" s="59">
        <v>564.27</v>
      </c>
      <c r="CK8" s="59">
        <v>568.47</v>
      </c>
      <c r="CL8" s="59">
        <v>572.58000000000004</v>
      </c>
      <c r="CM8" s="59">
        <v>579.41</v>
      </c>
      <c r="CN8" s="59">
        <v>577.24</v>
      </c>
      <c r="CO8" s="59">
        <v>578.96</v>
      </c>
      <c r="CP8" s="60">
        <v>578.96</v>
      </c>
      <c r="CQ8" s="59">
        <v>583.28</v>
      </c>
      <c r="CR8" s="59">
        <v>589.53</v>
      </c>
      <c r="CS8" s="59">
        <v>589.53</v>
      </c>
      <c r="CT8" s="59">
        <v>590.82000000000005</v>
      </c>
      <c r="CU8" s="59">
        <v>580.46</v>
      </c>
      <c r="CV8" s="59">
        <v>592.25</v>
      </c>
      <c r="CW8" s="59">
        <v>594.08000000000004</v>
      </c>
      <c r="CX8" s="59">
        <v>593.9</v>
      </c>
      <c r="CY8" s="59">
        <v>590.59</v>
      </c>
      <c r="CZ8" s="59">
        <v>576.52</v>
      </c>
      <c r="DA8" s="59">
        <v>574.6</v>
      </c>
      <c r="DB8" s="59">
        <v>572.74</v>
      </c>
      <c r="DC8" s="60">
        <v>572.74</v>
      </c>
      <c r="DD8" s="59">
        <v>578.59</v>
      </c>
      <c r="DE8" s="59">
        <v>579.91999999999996</v>
      </c>
      <c r="DF8" s="59">
        <v>562.29999999999995</v>
      </c>
      <c r="DG8" s="59">
        <v>575.11</v>
      </c>
      <c r="DH8" s="59">
        <v>572.22</v>
      </c>
      <c r="DI8" s="59">
        <v>592.75</v>
      </c>
      <c r="DJ8" s="59">
        <v>590.55999999999995</v>
      </c>
      <c r="DK8" s="59">
        <v>647.61</v>
      </c>
      <c r="DL8" s="59">
        <v>675.81</v>
      </c>
      <c r="DM8" s="59">
        <v>486.11</v>
      </c>
      <c r="DN8" s="59">
        <v>754.25</v>
      </c>
      <c r="DO8" s="59">
        <v>758.66</v>
      </c>
      <c r="DP8" s="60">
        <v>758.66</v>
      </c>
      <c r="DQ8" s="59">
        <v>764.6</v>
      </c>
      <c r="DR8" s="59">
        <v>778.73</v>
      </c>
      <c r="DS8" s="59">
        <v>775.56</v>
      </c>
      <c r="DT8" s="59">
        <v>760.28</v>
      </c>
      <c r="DU8" s="59">
        <v>742.25</v>
      </c>
      <c r="DV8" s="59">
        <v>730.42</v>
      </c>
      <c r="DW8" s="59">
        <v>737.44</v>
      </c>
      <c r="DX8" s="59">
        <v>708.92</v>
      </c>
      <c r="DY8" s="59">
        <v>697.2</v>
      </c>
      <c r="DZ8" s="59">
        <v>685.71</v>
      </c>
      <c r="EA8" s="59">
        <v>687.3</v>
      </c>
      <c r="EB8" s="59">
        <v>686.75</v>
      </c>
      <c r="EC8" s="60">
        <v>686.75</v>
      </c>
      <c r="ED8" s="59">
        <v>688.04</v>
      </c>
      <c r="EE8" s="59">
        <v>687.37</v>
      </c>
      <c r="EF8" s="59">
        <v>690.79</v>
      </c>
      <c r="EG8" s="59">
        <v>695.66</v>
      </c>
      <c r="EH8" s="59">
        <v>698.27</v>
      </c>
      <c r="EI8" s="59">
        <v>696.88</v>
      </c>
      <c r="EJ8" s="59">
        <v>703.78</v>
      </c>
      <c r="EK8" s="59">
        <v>711.71</v>
      </c>
      <c r="EL8" s="59">
        <v>710.6</v>
      </c>
      <c r="EM8" s="59">
        <v>710.77</v>
      </c>
      <c r="EN8" s="59">
        <v>723.84</v>
      </c>
      <c r="EO8" s="59">
        <v>727.48</v>
      </c>
      <c r="EP8" s="60">
        <v>727.48</v>
      </c>
      <c r="EQ8" s="59">
        <v>723.71</v>
      </c>
      <c r="ER8" s="59">
        <v>721.31</v>
      </c>
      <c r="ES8" s="59">
        <v>717.4</v>
      </c>
      <c r="ET8" s="59">
        <v>766.53</v>
      </c>
      <c r="EU8" s="59">
        <v>760.69</v>
      </c>
      <c r="EV8" s="59">
        <v>757.55</v>
      </c>
      <c r="EW8" s="59">
        <v>771.64</v>
      </c>
      <c r="EX8" s="59">
        <v>800.97</v>
      </c>
      <c r="EY8" s="59">
        <v>801.59</v>
      </c>
      <c r="EZ8" s="59">
        <v>799.73</v>
      </c>
      <c r="FA8" s="59">
        <v>795.62</v>
      </c>
      <c r="FB8" s="59">
        <v>794.18</v>
      </c>
      <c r="FC8" s="60">
        <v>794.18</v>
      </c>
      <c r="FD8" s="59">
        <v>793.53</v>
      </c>
      <c r="FE8" s="59">
        <v>792.13</v>
      </c>
      <c r="FF8" s="59">
        <v>790.22</v>
      </c>
      <c r="FG8" s="59">
        <v>787.98</v>
      </c>
      <c r="FH8" s="59">
        <v>789.88</v>
      </c>
      <c r="FI8" s="59">
        <v>792.13</v>
      </c>
      <c r="FJ8" s="59">
        <v>788.42</v>
      </c>
      <c r="FK8" s="59">
        <v>792.43</v>
      </c>
      <c r="FL8" s="59">
        <v>790.13</v>
      </c>
      <c r="FM8" s="59">
        <v>787.66</v>
      </c>
      <c r="FN8" s="59">
        <v>789.49</v>
      </c>
      <c r="FO8" s="59">
        <v>784.42</v>
      </c>
      <c r="FP8" s="60">
        <v>784.42</v>
      </c>
      <c r="FQ8" s="59">
        <v>780.94</v>
      </c>
      <c r="FR8" s="59">
        <v>785.37</v>
      </c>
      <c r="FS8" s="59">
        <v>797.66</v>
      </c>
      <c r="FT8" s="59">
        <v>798.11</v>
      </c>
      <c r="FU8" s="59">
        <v>806.01</v>
      </c>
      <c r="FV8" s="59">
        <v>828.77</v>
      </c>
      <c r="FW8" s="59">
        <v>833.82</v>
      </c>
      <c r="FX8" s="59">
        <v>837.67</v>
      </c>
      <c r="FY8" s="59">
        <v>834.13</v>
      </c>
      <c r="FZ8" s="59">
        <v>832.53</v>
      </c>
      <c r="GA8" s="59">
        <v>839.66</v>
      </c>
      <c r="GB8" s="59">
        <v>839.06</v>
      </c>
      <c r="GC8" s="60">
        <v>839.06</v>
      </c>
      <c r="GD8" s="59">
        <v>840.16</v>
      </c>
      <c r="GE8" s="59">
        <v>840.31</v>
      </c>
      <c r="GF8" s="59">
        <v>840.03</v>
      </c>
      <c r="GG8" s="59">
        <v>826.4</v>
      </c>
      <c r="GH8" s="59">
        <v>821.91</v>
      </c>
      <c r="GI8" s="59">
        <v>822.23</v>
      </c>
      <c r="GJ8" s="59">
        <v>821.86</v>
      </c>
      <c r="GK8" s="59">
        <v>823.13</v>
      </c>
      <c r="GL8" s="59">
        <v>825.35</v>
      </c>
      <c r="GM8" s="59">
        <v>827.2</v>
      </c>
      <c r="GN8" s="59">
        <v>828.04</v>
      </c>
      <c r="GO8" s="59">
        <v>829.65</v>
      </c>
      <c r="GP8" s="60">
        <v>829.65</v>
      </c>
      <c r="GQ8" s="59">
        <v>831.53</v>
      </c>
      <c r="GR8" s="59">
        <v>834.58</v>
      </c>
      <c r="GS8" s="59">
        <v>457.94</v>
      </c>
      <c r="GT8" s="59">
        <v>836.29</v>
      </c>
      <c r="GU8" s="59">
        <v>837.58</v>
      </c>
      <c r="GV8" s="59">
        <v>843.04</v>
      </c>
      <c r="GW8" s="59">
        <v>843.89</v>
      </c>
      <c r="GX8" s="59">
        <v>846.2</v>
      </c>
      <c r="GY8" s="59">
        <v>845.45</v>
      </c>
      <c r="GZ8" s="59">
        <v>846.61</v>
      </c>
      <c r="HA8" s="59">
        <v>850.14</v>
      </c>
      <c r="HB8" s="59">
        <v>851.92</v>
      </c>
      <c r="HC8" s="60">
        <v>851.92</v>
      </c>
      <c r="HD8" s="59">
        <v>849.9</v>
      </c>
      <c r="HE8" s="59">
        <v>823.5</v>
      </c>
      <c r="HF8" s="59">
        <v>825.51</v>
      </c>
      <c r="HG8" s="59">
        <v>811.46</v>
      </c>
      <c r="HH8" s="59">
        <v>815.8</v>
      </c>
      <c r="HI8" s="59">
        <v>813.46</v>
      </c>
      <c r="HJ8" s="59">
        <v>811.22</v>
      </c>
      <c r="HK8" s="59">
        <v>815.69</v>
      </c>
      <c r="HL8" s="59">
        <v>822.11</v>
      </c>
      <c r="HM8" s="59">
        <v>822.67</v>
      </c>
      <c r="HN8" s="59">
        <v>824.87</v>
      </c>
      <c r="HO8" s="59">
        <v>823.97</v>
      </c>
      <c r="HP8" s="60">
        <v>823.97</v>
      </c>
      <c r="HQ8" s="59">
        <v>816.6</v>
      </c>
      <c r="HR8" s="59">
        <v>806.04</v>
      </c>
      <c r="HS8" s="59">
        <v>806.42</v>
      </c>
      <c r="HT8" s="59">
        <v>804.32</v>
      </c>
      <c r="HU8" s="59">
        <v>807.78</v>
      </c>
      <c r="HV8" s="59">
        <v>810.73</v>
      </c>
      <c r="HW8" s="59">
        <v>808.2</v>
      </c>
      <c r="HX8" s="59">
        <v>810.48</v>
      </c>
      <c r="HY8" s="59">
        <v>811.16</v>
      </c>
      <c r="HZ8" s="59">
        <v>811.68</v>
      </c>
      <c r="IA8" s="59">
        <v>806.19</v>
      </c>
      <c r="IB8" s="59">
        <v>806.25</v>
      </c>
      <c r="IC8" s="60">
        <v>806.25</v>
      </c>
      <c r="ID8" s="59">
        <v>888.11</v>
      </c>
      <c r="IE8" s="59">
        <v>893.04</v>
      </c>
      <c r="IF8" s="59">
        <v>905.29</v>
      </c>
      <c r="IG8" s="59">
        <v>902.13</v>
      </c>
      <c r="IH8" s="59">
        <v>908.57</v>
      </c>
      <c r="II8" s="59">
        <v>850.14</v>
      </c>
      <c r="IJ8" s="59">
        <v>957.83</v>
      </c>
      <c r="IK8" s="59">
        <v>959.66</v>
      </c>
      <c r="IL8" s="59">
        <v>824.87</v>
      </c>
      <c r="IM8" s="59">
        <v>966.67</v>
      </c>
      <c r="IN8" s="59">
        <v>973.21</v>
      </c>
      <c r="IO8" s="59">
        <v>971.53</v>
      </c>
      <c r="IP8" s="60">
        <v>971.53</v>
      </c>
      <c r="IQ8" s="59">
        <v>968.23</v>
      </c>
      <c r="IR8" s="59">
        <v>964.79</v>
      </c>
      <c r="IS8" s="59">
        <v>962.13</v>
      </c>
      <c r="IT8" s="59">
        <v>962.13</v>
      </c>
      <c r="IU8" s="59">
        <v>965.96</v>
      </c>
      <c r="IV8" s="59">
        <v>965.05</v>
      </c>
      <c r="IW8" s="59">
        <v>960.43</v>
      </c>
      <c r="IX8" s="59">
        <v>981.15</v>
      </c>
      <c r="IY8" s="59">
        <v>973.52</v>
      </c>
      <c r="IZ8" s="59">
        <v>971.52</v>
      </c>
      <c r="JA8" s="59">
        <v>984.14</v>
      </c>
      <c r="JB8" s="59">
        <v>980.7</v>
      </c>
      <c r="JC8" s="60">
        <v>980.7</v>
      </c>
      <c r="JD8" s="59">
        <v>974.96</v>
      </c>
      <c r="JE8" s="59">
        <v>975.46</v>
      </c>
      <c r="JF8" s="59">
        <v>993.52</v>
      </c>
      <c r="JG8" s="59">
        <v>975.34</v>
      </c>
      <c r="JH8" s="59">
        <v>980.1</v>
      </c>
      <c r="JI8" s="59">
        <v>989.69</v>
      </c>
      <c r="JJ8" s="59">
        <v>998.92</v>
      </c>
      <c r="JK8" s="59">
        <v>1008.15</v>
      </c>
      <c r="JL8" s="59">
        <v>1006.38</v>
      </c>
      <c r="JM8" s="59">
        <v>1014.41</v>
      </c>
      <c r="JN8" s="59">
        <v>1016.95</v>
      </c>
      <c r="JO8" s="59">
        <v>1016.95</v>
      </c>
      <c r="JP8" s="60">
        <v>1016.95</v>
      </c>
      <c r="JQ8" s="59">
        <v>1012.89</v>
      </c>
      <c r="JR8" s="59">
        <v>1016.96</v>
      </c>
      <c r="JS8" s="59">
        <v>1018.59</v>
      </c>
      <c r="JT8" s="59">
        <v>1050.27</v>
      </c>
      <c r="JU8" s="59">
        <v>1080.9100000000001</v>
      </c>
      <c r="JV8" s="59">
        <v>1128.58</v>
      </c>
      <c r="JW8" s="59">
        <v>1170.02</v>
      </c>
      <c r="JX8" s="59">
        <v>1204.51</v>
      </c>
      <c r="JY8" s="59">
        <v>1208.3</v>
      </c>
      <c r="JZ8" s="59">
        <v>1211.24</v>
      </c>
      <c r="KA8" s="59">
        <v>1245.58</v>
      </c>
      <c r="KB8" s="59">
        <v>1249.23</v>
      </c>
      <c r="KC8" s="60">
        <v>1249.23</v>
      </c>
      <c r="KD8" s="59">
        <f>+IFERROR((IF(ISTEXT(KD$5)=FALSE,(INDEX(INEI!$1:$1048576,MATCH(Precios!$B8,INEI!$B:$B,0),MATCH(KD$4,INEI!$3:$3,0))),KC8)),"")</f>
        <v>1254.1099999999999</v>
      </c>
      <c r="KE8" s="59">
        <f>+IFERROR((IF(ISTEXT(KE$5)=FALSE,(INDEX(INEI!$1:$1048576,MATCH(Precios!$B8,INEI!$B:$B,0),MATCH(KE$4,INEI!$3:$3,0))),KD8)),"")</f>
        <v>1221.74</v>
      </c>
      <c r="KF8" s="59">
        <f>+IFERROR((IF(ISTEXT(KF$5)=FALSE,(INDEX(INEI!$1:$1048576,MATCH(Precios!$B8,INEI!$B:$B,0),MATCH(KF$4,INEI!$3:$3,0))),KE8)),"")</f>
        <v>1163.95</v>
      </c>
      <c r="KG8" s="59">
        <f>+IFERROR((IF(ISTEXT(KG$5)=FALSE,(INDEX(INEI!$1:$1048576,MATCH(Precios!$B8,INEI!$B:$B,0),MATCH(KG$4,INEI!$3:$3,0))),KF8)),"")</f>
        <v>1164.1199999999999</v>
      </c>
      <c r="KH8" s="59">
        <f>+IFERROR((IF(ISTEXT(KH$5)=FALSE,(INDEX(INEI!$1:$1048576,MATCH(Precios!$B8,INEI!$B:$B,0),MATCH(KH$4,INEI!$3:$3,0))),KG8)),"")</f>
        <v>1221.21</v>
      </c>
      <c r="KI8" s="59">
        <f>+IFERROR((IF(ISTEXT(KI$5)=FALSE,(INDEX(INEI!$1:$1048576,MATCH(Precios!$B8,INEI!$B:$B,0),MATCH(KI$4,INEI!$3:$3,0))),KH8)),"")</f>
        <v>1219.5999999999999</v>
      </c>
      <c r="KJ8" s="59">
        <f>+IFERROR((IF(ISTEXT(KJ$5)=FALSE,(INDEX(INEI!$1:$1048576,MATCH(Precios!$B8,INEI!$B:$B,0),MATCH(KJ$4,INEI!$3:$3,0))),KI8)),"")</f>
        <v>1262.9000000000001</v>
      </c>
      <c r="KK8" s="59">
        <f>+IFERROR((IF(ISTEXT(KK$5)=FALSE,(INDEX(INEI!$1:$1048576,MATCH(Precios!$B8,INEI!$B:$B,0),MATCH(KK$4,INEI!$3:$3,0))),KJ8)),"")</f>
        <v>1256.17</v>
      </c>
      <c r="KL8" s="59">
        <f>+IFERROR((IF(ISTEXT(KL$5)=FALSE,(INDEX(INEI!$1:$1048576,MATCH(Precios!$B8,INEI!$B:$B,0),MATCH(KL$4,INEI!$3:$3,0))),KK8)),"")</f>
        <v>1265.77</v>
      </c>
      <c r="KM8" s="59">
        <f>+IFERROR((IF(ISTEXT(KM$5)=FALSE,(INDEX(INEI!$1:$1048576,MATCH(Precios!$B8,INEI!$B:$B,0),MATCH(KM$4,INEI!$3:$3,0))),KL8)),"")</f>
        <v>1294.3699999999999</v>
      </c>
      <c r="KN8" s="59">
        <f>+IFERROR((IF(ISTEXT(KN$5)=FALSE,(INDEX(INEI!$1:$1048576,MATCH(Precios!$B8,INEI!$B:$B,0),MATCH(KN$4,INEI!$3:$3,0))),KM8)),"")</f>
        <v>1272.3699999999999</v>
      </c>
      <c r="KO8" s="59">
        <f>+IFERROR((IF(ISTEXT(KO$5)=FALSE,(INDEX(INEI!$1:$1048576,MATCH(Precios!$B8,INEI!$B:$B,0),MATCH(KO$4,INEI!$3:$3,0))),KN8)),"")</f>
        <v>1262.29</v>
      </c>
      <c r="KP8" s="60">
        <f>+IFERROR((IF(ISTEXT(KP$5)=FALSE,(INDEX(INEI!$1:$1048576,MATCH(Precios!$B8,INEI!$B:$B,0),MATCH(KP$4,INEI!$3:$3,0))),KO8)),"")</f>
        <v>1262.29</v>
      </c>
      <c r="KQ8" s="59">
        <f>+IFERROR((IF(ISTEXT(KQ$5)=FALSE,(INDEX(INEI!$1:$1048576,MATCH(Precios!$B8,INEI!$B:$B,0),MATCH(KQ$4,INEI!$3:$3,0))),KP8)),"")</f>
        <v>1259.28</v>
      </c>
      <c r="KR8" s="59">
        <f>+IFERROR((IF(ISTEXT(KR$5)=FALSE,(INDEX(INEI!$1:$1048576,MATCH(Precios!$B8,INEI!$B:$B,0),MATCH(KR$4,INEI!$3:$3,0))),KQ8)),"")</f>
        <v>1254.0999999999999</v>
      </c>
      <c r="KS8" s="59">
        <f>+IFERROR((IF(ISTEXT(KS$5)=FALSE,(INDEX(INEI!$1:$1048576,MATCH(Precios!$B8,INEI!$B:$B,0),MATCH(KS$4,INEI!$3:$3,0))),KR8)),"")</f>
        <v>1245.82</v>
      </c>
      <c r="KT8" s="59">
        <f>+IFERROR((IF(ISTEXT(KT$5)=FALSE,(INDEX(INEI!$1:$1048576,MATCH(Precios!$B8,INEI!$B:$B,0),MATCH(KT$4,INEI!$3:$3,0))),KS8)),"")</f>
        <v>1244.2</v>
      </c>
      <c r="KU8" s="59">
        <f>+IFERROR((IF(ISTEXT(KU$5)=FALSE,(INDEX(INEI!$1:$1048576,MATCH(Precios!$B8,INEI!$B:$B,0),MATCH(KU$4,INEI!$3:$3,0))),KT8)),"")</f>
        <v>1223.8699999999999</v>
      </c>
      <c r="KV8" s="59">
        <f>+IFERROR((IF(ISTEXT(KV$5)=FALSE,(INDEX(INEI!$1:$1048576,MATCH(Precios!$B8,INEI!$B:$B,0),MATCH(KV$4,INEI!$3:$3,0))),KU8)),"")</f>
        <v>1218.21</v>
      </c>
      <c r="KW8" s="59">
        <f>+IFERROR((IF(ISTEXT(KW$5)=FALSE,(INDEX(INEI!$1:$1048576,MATCH(Precios!$B8,INEI!$B:$B,0),MATCH(KW$4,INEI!$3:$3,0))),KV8)),"")</f>
        <v>1229.22</v>
      </c>
      <c r="KX8" s="59">
        <f>+IFERROR((IF(ISTEXT(KX$5)=FALSE,(INDEX(INEI!$1:$1048576,MATCH(Precios!$B8,INEI!$B:$B,0),MATCH(KX$4,INEI!$3:$3,0))),KW8)),"")</f>
        <v>1292.01</v>
      </c>
      <c r="KY8" s="59">
        <f>+IFERROR((IF(ISTEXT(KY$5)=FALSE,(INDEX(INEI!$1:$1048576,MATCH(Precios!$B8,INEI!$B:$B,0),MATCH(KY$4,INEI!$3:$3,0))),KX8)),"")</f>
        <v>1347.02</v>
      </c>
      <c r="KZ8" s="59">
        <f>+IFERROR((IF(ISTEXT(KZ$5)=FALSE,(INDEX(INEI!$1:$1048576,MATCH(Precios!$B8,INEI!$B:$B,0),MATCH(KZ$4,INEI!$3:$3,0))),KY8)),"")</f>
        <v>1366.03</v>
      </c>
      <c r="LA8" s="59">
        <f>+IFERROR((IF(ISTEXT(LA$5)=FALSE,(INDEX(INEI!$1:$1048576,MATCH(Precios!$B8,INEI!$B:$B,0),MATCH(LA$4,INEI!$3:$3,0))),KZ8)),"")</f>
        <v>1352.51</v>
      </c>
      <c r="LB8" s="59">
        <f>+IFERROR((IF(ISTEXT(LB$5)=FALSE,(INDEX(INEI!$1:$1048576,MATCH(Precios!$B8,INEI!$B:$B,0),MATCH(LB$4,INEI!$3:$3,0))),LA8)),"")</f>
        <v>1347.87</v>
      </c>
      <c r="LC8" s="60">
        <f>+IFERROR((IF(ISTEXT(LC$5)=FALSE,(INDEX(INEI!$1:$1048576,MATCH(Precios!$B8,INEI!$B:$B,0),MATCH(LC$4,INEI!$3:$3,0))),LB8)),"")</f>
        <v>1347.87</v>
      </c>
      <c r="LD8" s="59">
        <f>+IFERROR((IF(ISTEXT(LD$5)=FALSE,(INDEX(INEI!$1:$1048576,MATCH(Precios!$B8,INEI!$B:$B,0),MATCH(LD$4,INEI!$3:$3,0))),LC8)),"")</f>
        <v>1348.87</v>
      </c>
      <c r="LE8" s="59">
        <f>+IFERROR((IF(ISTEXT(LE$5)=FALSE,(INDEX(INEI!$1:$1048576,MATCH(Precios!$B8,INEI!$B:$B,0),MATCH(LE$4,INEI!$3:$3,0))),LD8)),"")</f>
        <v>1351.32</v>
      </c>
      <c r="LF8" s="59">
        <f>+IFERROR((IF(ISTEXT(LF$5)=FALSE,(INDEX(INEI!$1:$1048576,MATCH(Precios!$B8,INEI!$B:$B,0),MATCH(LF$4,INEI!$3:$3,0))),LE8)),"")</f>
        <v>1307.8599999999999</v>
      </c>
      <c r="LG8" s="59">
        <f>+IFERROR((IF(ISTEXT(LG$5)=FALSE,(INDEX(INEI!$1:$1048576,MATCH(Precios!$B8,INEI!$B:$B,0),MATCH(LG$4,INEI!$3:$3,0))),LF8)),"")</f>
        <v>1308.67</v>
      </c>
      <c r="LH8" s="59">
        <f>+IFERROR((IF(ISTEXT(LH$5)=FALSE,(INDEX(INEI!$1:$1048576,MATCH(Precios!$B8,INEI!$B:$B,0),MATCH(LH$4,INEI!$3:$3,0))),LG8)),"")</f>
        <v>1311.41</v>
      </c>
      <c r="LI8" s="59">
        <f>+IFERROR((IF(ISTEXT(LI$5)=FALSE,(INDEX(INEI!$1:$1048576,MATCH(Precios!$B8,INEI!$B:$B,0),MATCH(LI$4,INEI!$3:$3,0))),LH8)),"")</f>
        <v>1320.28</v>
      </c>
      <c r="LJ8" s="59">
        <f>+IFERROR((IF(ISTEXT(LJ$5)=FALSE,(INDEX(INEI!$1:$1048576,MATCH(Precios!$B8,INEI!$B:$B,0),MATCH(LJ$4,INEI!$3:$3,0))),LI8)),"")</f>
        <v>1317.08</v>
      </c>
      <c r="LK8" s="59">
        <f>+IFERROR((IF(ISTEXT(LK$5)=FALSE,(INDEX(INEI!$1:$1048576,MATCH(Precios!$B8,INEI!$B:$B,0),MATCH(LK$4,INEI!$3:$3,0))),LJ8)),"")</f>
        <v>1314.27</v>
      </c>
      <c r="LL8" s="59">
        <f>+IFERROR((IF(ISTEXT(LL$5)=FALSE,(INDEX(INEI!$1:$1048576,MATCH(Precios!$B8,INEI!$B:$B,0),MATCH(LL$4,INEI!$3:$3,0))),LK8)),"")</f>
        <v>1318.6</v>
      </c>
      <c r="LM8" s="59">
        <f>+IFERROR((IF(ISTEXT(LM$5)=FALSE,(INDEX(INEI!$1:$1048576,MATCH(Precios!$B8,INEI!$B:$B,0),MATCH(LM$4,INEI!$3:$3,0))),LL8)),"")</f>
        <v>1316.34</v>
      </c>
      <c r="LN8" s="59">
        <f>+IFERROR((IF(ISTEXT(LN$5)=FALSE,(INDEX(INEI!$1:$1048576,MATCH(Precios!$B8,INEI!$B:$B,0),MATCH(LN$4,INEI!$3:$3,0))),LM8)),"")</f>
        <v>1320.36</v>
      </c>
      <c r="LO8" s="59">
        <f>+IFERROR((IF(ISTEXT(LO$5)=FALSE,(INDEX(INEI!$1:$1048576,MATCH(Precios!$B8,INEI!$B:$B,0),MATCH(LO$4,INEI!$3:$3,0))),LN8)),"")</f>
        <v>1309.32</v>
      </c>
      <c r="LP8" s="60">
        <f>+IFERROR((IF(ISTEXT(LP$5)=FALSE,(INDEX(INEI!$1:$1048576,MATCH(Precios!$B8,INEI!$B:$B,0),MATCH(LP$4,INEI!$3:$3,0))),LO8)),"")</f>
        <v>1309.32</v>
      </c>
      <c r="LQ8" s="59">
        <f>+IFERROR((IF(ISTEXT(LQ$5)=FALSE,(INDEX(INEI!$1:$1048576,MATCH(Precios!$B8,INEI!$B:$B,0),MATCH(LQ$4,INEI!$3:$3,0))),LP8)),"")</f>
        <v>1317.98</v>
      </c>
      <c r="LR8" s="59">
        <f>+IFERROR((IF(ISTEXT(LR$5)=FALSE,(INDEX(INEI!$1:$1048576,MATCH(Precios!$B8,INEI!$B:$B,0),MATCH(LR$4,INEI!$3:$3,0))),LQ8)),"")</f>
        <v>1309.98</v>
      </c>
      <c r="LS8" s="59">
        <f>+IFERROR((IF(ISTEXT(LS$5)=FALSE,(INDEX(INEI!$1:$1048576,MATCH(Precios!$B8,INEI!$B:$B,0),MATCH(LS$4,INEI!$3:$3,0))),LR8)),"")</f>
        <v>1302.6199999999999</v>
      </c>
      <c r="LT8" s="59">
        <f>+IFERROR((IF(ISTEXT(LT$5)=FALSE,(INDEX(INEI!$1:$1048576,MATCH(Precios!$B8,INEI!$B:$B,0),MATCH(LT$4,INEI!$3:$3,0))),LS8)),"")</f>
        <v>1310.3</v>
      </c>
      <c r="LU8" s="59">
        <f>+IFERROR((IF(ISTEXT(LU$5)=FALSE,(INDEX(INEI!$1:$1048576,MATCH(Precios!$B8,INEI!$B:$B,0),MATCH(LU$4,INEI!$3:$3,0))),LT8)),"")</f>
        <v>1303.92</v>
      </c>
      <c r="LV8" s="59">
        <f>+IFERROR((IF(ISTEXT(LV$5)=FALSE,(INDEX(INEI!$1:$1048576,MATCH(Precios!$B8,INEI!$B:$B,0),MATCH(LV$4,INEI!$3:$3,0))),LU8)),"")</f>
        <v>1290.94</v>
      </c>
      <c r="LW8" s="59">
        <f>+IFERROR((IF(ISTEXT(LW$5)=FALSE,(INDEX(INEI!$1:$1048576,MATCH(Precios!$B8,INEI!$B:$B,0),MATCH(LW$4,INEI!$3:$3,0))),LV8)),"")</f>
        <v>1282.98</v>
      </c>
      <c r="LX8" s="59">
        <f>+IFERROR((IF(ISTEXT(LX$5)=FALSE,(INDEX(INEI!$1:$1048576,MATCH(Precios!$B8,INEI!$B:$B,0),MATCH(LX$4,INEI!$3:$3,0))),LW8)),"")</f>
        <v>1279.46</v>
      </c>
      <c r="LY8" s="59">
        <f>+IFERROR((IF(ISTEXT(LY$5)=FALSE,(INDEX(INEI!$1:$1048576,MATCH(Precios!$B8,INEI!$B:$B,0),MATCH(LY$4,INEI!$3:$3,0))),LX8)),"")</f>
        <v>1272.77</v>
      </c>
      <c r="LZ8" s="59">
        <f>+IFERROR((IF(ISTEXT(LZ$5)=FALSE,(INDEX(INEI!$1:$1048576,MATCH(Precios!$B8,INEI!$B:$B,0),MATCH(LZ$4,INEI!$3:$3,0))),LY8)),"")</f>
        <v>1259.6400000000001</v>
      </c>
      <c r="MA8" s="59">
        <f>+IFERROR((IF(ISTEXT(MA$5)=FALSE,(INDEX(INEI!$1:$1048576,MATCH(Precios!$B8,INEI!$B:$B,0),MATCH(MA$4,INEI!$3:$3,0))),LZ8)),"")</f>
        <v>1255.58</v>
      </c>
      <c r="MB8" s="59">
        <f>+IFERROR((IF(ISTEXT(MB$5)=FALSE,(INDEX(INEI!$1:$1048576,MATCH(Precios!$B8,INEI!$B:$B,0),MATCH(MB$4,INEI!$3:$3,0))),MA8)),"")</f>
        <v>1244.96</v>
      </c>
      <c r="MC8" s="60">
        <f>+IFERROR((IF(ISTEXT(MC$5)=FALSE,(INDEX(INEI!$1:$1048576,MATCH(Precios!$B8,INEI!$B:$B,0),MATCH(MC$4,INEI!$3:$3,0))),MB8)),"")</f>
        <v>1244.96</v>
      </c>
      <c r="MD8" s="59">
        <f>+IFERROR((IF(ISTEXT(MD$5)=FALSE,(INDEX(INEI!$1:$1048576,MATCH(Precios!$B8,INEI!$B:$B,0),MATCH(MD$4,INEI!$3:$3,0))),MC8)),"")</f>
        <v>0</v>
      </c>
      <c r="ME8" s="59">
        <f>+IFERROR((IF(ISTEXT(ME$5)=FALSE,(INDEX(INEI!$1:$1048576,MATCH(Precios!$B8,INEI!$B:$B,0),MATCH(ME$4,INEI!$3:$3,0))),MD8)),"")</f>
        <v>0</v>
      </c>
      <c r="MF8" s="59">
        <f>+IFERROR((IF(ISTEXT(MF$5)=FALSE,(INDEX(INEI!$1:$1048576,MATCH(Precios!$B8,INEI!$B:$B,0),MATCH(MF$4,INEI!$3:$3,0))),ME8)),"")</f>
        <v>0</v>
      </c>
      <c r="MG8" s="59">
        <f>+IFERROR((IF(ISTEXT(MG$5)=FALSE,(INDEX(INEI!$1:$1048576,MATCH(Precios!$B8,INEI!$B:$B,0),MATCH(MG$4,INEI!$3:$3,0))),MF8)),"")</f>
        <v>0</v>
      </c>
      <c r="MH8" s="59" t="str">
        <f>+IFERROR((IF(ISTEXT(MH$5)=FALSE,(INDEX(INEI!$1:$1048576,MATCH(Precios!$B8,INEI!$B:$B,0),MATCH(MH$4,INEI!$3:$3,0))),MG8)),"")</f>
        <v/>
      </c>
      <c r="MI8" s="59" t="str">
        <f>+IFERROR((IF(ISTEXT(MI$5)=FALSE,(INDEX(INEI!$1:$1048576,MATCH(Precios!$B8,INEI!$B:$B,0),MATCH(MI$4,INEI!$3:$3,0))),MH8)),"")</f>
        <v/>
      </c>
      <c r="MJ8" s="59" t="str">
        <f>+IFERROR((IF(ISTEXT(MJ$5)=FALSE,(INDEX(INEI!$1:$1048576,MATCH(Precios!$B8,INEI!$B:$B,0),MATCH(MJ$4,INEI!$3:$3,0))),MI8)),"")</f>
        <v/>
      </c>
      <c r="MK8" s="59" t="str">
        <f>+IFERROR((IF(ISTEXT(MK$5)=FALSE,(INDEX(INEI!$1:$1048576,MATCH(Precios!$B8,INEI!$B:$B,0),MATCH(MK$4,INEI!$3:$3,0))),MJ8)),"")</f>
        <v/>
      </c>
      <c r="ML8" s="59" t="str">
        <f>+IFERROR((IF(ISTEXT(ML$5)=FALSE,(INDEX(INEI!$1:$1048576,MATCH(Precios!$B8,INEI!$B:$B,0),MATCH(ML$4,INEI!$3:$3,0))),MK8)),"")</f>
        <v/>
      </c>
      <c r="MM8" s="59" t="str">
        <f>+IFERROR((IF(ISTEXT(MM$5)=FALSE,(INDEX(INEI!$1:$1048576,MATCH(Precios!$B8,INEI!$B:$B,0),MATCH(MM$4,INEI!$3:$3,0))),ML8)),"")</f>
        <v/>
      </c>
      <c r="MN8" s="59" t="str">
        <f>+IFERROR((IF(ISTEXT(MN$5)=FALSE,(INDEX(INEI!$1:$1048576,MATCH(Precios!$B8,INEI!$B:$B,0),MATCH(MN$4,INEI!$3:$3,0))),MM8)),"")</f>
        <v/>
      </c>
      <c r="MO8" s="59" t="str">
        <f>+IFERROR((IF(ISTEXT(MO$5)=FALSE,(INDEX(INEI!$1:$1048576,MATCH(Precios!$B8,INEI!$B:$B,0),MATCH(MO$4,INEI!$3:$3,0))),MN8)),"")</f>
        <v/>
      </c>
      <c r="MP8" s="60" t="str">
        <f>+IFERROR((IF(ISTEXT(MP$5)=FALSE,(INDEX(INEI!$1:$1048576,MATCH(Precios!$B8,INEI!$B:$B,0),MATCH(MP$4,INEI!$3:$3,0))),MO8)),"")</f>
        <v/>
      </c>
    </row>
    <row r="9" spans="1:354">
      <c r="A9" s="11"/>
      <c r="B9" s="9" t="s">
        <v>242</v>
      </c>
      <c r="C9" s="121" t="s">
        <v>242</v>
      </c>
      <c r="D9" s="59">
        <v>579.80999999999995</v>
      </c>
      <c r="E9" s="59">
        <v>579.80999999999995</v>
      </c>
      <c r="F9" s="59">
        <v>609.66999999999996</v>
      </c>
      <c r="G9" s="59">
        <v>621.97</v>
      </c>
      <c r="H9" s="59">
        <v>607.91999999999996</v>
      </c>
      <c r="I9" s="59">
        <v>606.16</v>
      </c>
      <c r="J9" s="59">
        <v>602.65</v>
      </c>
      <c r="K9" s="59">
        <v>592.1</v>
      </c>
      <c r="L9" s="59">
        <v>607.91999999999996</v>
      </c>
      <c r="M9" s="59">
        <v>620.22</v>
      </c>
      <c r="N9" s="59">
        <v>620.22</v>
      </c>
      <c r="O9" s="59">
        <v>597.38</v>
      </c>
      <c r="P9" s="60">
        <v>597.38</v>
      </c>
      <c r="Q9" s="59">
        <v>541.15</v>
      </c>
      <c r="R9" s="59">
        <v>544.66999999999996</v>
      </c>
      <c r="S9" s="59">
        <v>562.24</v>
      </c>
      <c r="T9" s="59">
        <v>537.64</v>
      </c>
      <c r="U9" s="59">
        <v>497.23</v>
      </c>
      <c r="V9" s="59">
        <v>514.79999999999995</v>
      </c>
      <c r="W9" s="59">
        <v>525.34</v>
      </c>
      <c r="X9" s="59">
        <v>525.34</v>
      </c>
      <c r="Y9" s="59">
        <v>539.4</v>
      </c>
      <c r="Z9" s="59">
        <v>597.38</v>
      </c>
      <c r="AA9" s="59">
        <v>578.04999999999995</v>
      </c>
      <c r="AB9" s="59">
        <v>572.78</v>
      </c>
      <c r="AC9" s="60">
        <v>572.78</v>
      </c>
      <c r="AD9" s="59">
        <v>572.78</v>
      </c>
      <c r="AE9" s="59">
        <v>572.78</v>
      </c>
      <c r="AF9" s="59">
        <v>574.53</v>
      </c>
      <c r="AG9" s="59">
        <v>648.33000000000004</v>
      </c>
      <c r="AH9" s="59">
        <v>658.87</v>
      </c>
      <c r="AI9" s="59">
        <v>658.87</v>
      </c>
      <c r="AJ9" s="59">
        <v>658.87</v>
      </c>
      <c r="AK9" s="59">
        <v>658.87</v>
      </c>
      <c r="AL9" s="59">
        <v>658.87</v>
      </c>
      <c r="AM9" s="59">
        <v>658.87</v>
      </c>
      <c r="AN9" s="59">
        <v>658.87</v>
      </c>
      <c r="AO9" s="59">
        <v>658.87</v>
      </c>
      <c r="AP9" s="60">
        <v>658.87</v>
      </c>
      <c r="AQ9" s="59">
        <v>679.07</v>
      </c>
      <c r="AR9" s="59">
        <v>697.52</v>
      </c>
      <c r="AS9" s="59">
        <v>770.47</v>
      </c>
      <c r="AT9" s="59">
        <v>775.03</v>
      </c>
      <c r="AU9" s="59">
        <v>775.03</v>
      </c>
      <c r="AV9" s="59">
        <v>775.03</v>
      </c>
      <c r="AW9" s="59">
        <v>775.03</v>
      </c>
      <c r="AX9" s="59">
        <v>782.06</v>
      </c>
      <c r="AY9" s="59">
        <v>782.06</v>
      </c>
      <c r="AZ9" s="59">
        <v>782.06</v>
      </c>
      <c r="BA9" s="59">
        <v>782.06</v>
      </c>
      <c r="BB9" s="59">
        <v>782.06</v>
      </c>
      <c r="BC9" s="60">
        <v>782.06</v>
      </c>
      <c r="BD9" s="59">
        <v>782.06</v>
      </c>
      <c r="BE9" s="59">
        <v>782.06</v>
      </c>
      <c r="BF9" s="59">
        <v>782.06</v>
      </c>
      <c r="BG9" s="59">
        <v>782.06</v>
      </c>
      <c r="BH9" s="59">
        <v>782.06</v>
      </c>
      <c r="BI9" s="59">
        <v>782.06</v>
      </c>
      <c r="BJ9" s="59">
        <v>782.06</v>
      </c>
      <c r="BK9" s="59">
        <v>782.06</v>
      </c>
      <c r="BL9" s="59">
        <v>782.06</v>
      </c>
      <c r="BM9" s="59">
        <v>801.39</v>
      </c>
      <c r="BN9" s="59">
        <v>855.88</v>
      </c>
      <c r="BO9" s="59">
        <v>855.88</v>
      </c>
      <c r="BP9" s="60">
        <v>855.88</v>
      </c>
      <c r="BQ9" s="59">
        <v>855.88</v>
      </c>
      <c r="BR9" s="59">
        <v>855.88</v>
      </c>
      <c r="BS9" s="59">
        <v>855.88</v>
      </c>
      <c r="BT9" s="59">
        <v>855.88</v>
      </c>
      <c r="BU9" s="59">
        <v>855.88</v>
      </c>
      <c r="BV9" s="59">
        <v>855.88</v>
      </c>
      <c r="BW9" s="59">
        <v>891.03</v>
      </c>
      <c r="BX9" s="59">
        <v>910.36</v>
      </c>
      <c r="BY9" s="59">
        <v>910.36</v>
      </c>
      <c r="BZ9" s="59">
        <v>1033.3800000000001</v>
      </c>
      <c r="CA9" s="59">
        <v>1091.3699999999999</v>
      </c>
      <c r="CB9" s="59">
        <v>1091.3699999999999</v>
      </c>
      <c r="CC9" s="60">
        <v>1091.3699999999999</v>
      </c>
      <c r="CD9" s="59">
        <v>1091.3699999999999</v>
      </c>
      <c r="CE9" s="59">
        <v>1091.3699999999999</v>
      </c>
      <c r="CF9" s="59">
        <v>1091.3699999999999</v>
      </c>
      <c r="CG9" s="59">
        <v>1091.3699999999999</v>
      </c>
      <c r="CH9" s="59">
        <v>1091.3699999999999</v>
      </c>
      <c r="CI9" s="59">
        <v>1091.3699999999999</v>
      </c>
      <c r="CJ9" s="59">
        <v>1091.3699999999999</v>
      </c>
      <c r="CK9" s="59">
        <v>1091.3699999999999</v>
      </c>
      <c r="CL9" s="59">
        <v>1091.3699999999999</v>
      </c>
      <c r="CM9" s="59">
        <v>1091.3699999999999</v>
      </c>
      <c r="CN9" s="59">
        <v>1091.3699999999999</v>
      </c>
      <c r="CO9" s="59">
        <v>1091.3699999999999</v>
      </c>
      <c r="CP9" s="60">
        <v>1091.3699999999999</v>
      </c>
      <c r="CQ9" s="59">
        <v>1091.3699999999999</v>
      </c>
      <c r="CR9" s="59">
        <v>1091.3699999999999</v>
      </c>
      <c r="CS9" s="59">
        <v>1091.3699999999999</v>
      </c>
      <c r="CT9" s="59">
        <v>1091.3699999999999</v>
      </c>
      <c r="CU9" s="59">
        <v>1091.3699999999999</v>
      </c>
      <c r="CV9" s="59">
        <v>1098.4000000000001</v>
      </c>
      <c r="CW9" s="59">
        <v>1180.8900000000001</v>
      </c>
      <c r="CX9" s="59">
        <v>1228.45</v>
      </c>
      <c r="CY9" s="59">
        <v>1230.21</v>
      </c>
      <c r="CZ9" s="59">
        <v>1230.21</v>
      </c>
      <c r="DA9" s="59">
        <v>1339.17</v>
      </c>
      <c r="DB9" s="59">
        <v>1339.17</v>
      </c>
      <c r="DC9" s="60">
        <v>1339.17</v>
      </c>
      <c r="DD9" s="59">
        <v>1339.17</v>
      </c>
      <c r="DE9" s="59">
        <v>1339.17</v>
      </c>
      <c r="DF9" s="59">
        <v>1339.17</v>
      </c>
      <c r="DG9" s="59">
        <v>1356.75</v>
      </c>
      <c r="DH9" s="59">
        <v>1449.89</v>
      </c>
      <c r="DI9" s="59">
        <v>1659.03</v>
      </c>
      <c r="DJ9" s="59">
        <v>1818.95</v>
      </c>
      <c r="DK9" s="59">
        <v>1871.68</v>
      </c>
      <c r="DL9" s="59">
        <v>1838.29</v>
      </c>
      <c r="DM9" s="59">
        <v>1674.84</v>
      </c>
      <c r="DN9" s="59">
        <v>1588.73</v>
      </c>
      <c r="DO9" s="59">
        <v>1028.0999999999999</v>
      </c>
      <c r="DP9" s="60">
        <v>1028.0999999999999</v>
      </c>
      <c r="DQ9" s="59">
        <v>1028.0999999999999</v>
      </c>
      <c r="DR9" s="59">
        <v>977.14</v>
      </c>
      <c r="DS9" s="59">
        <v>966.59</v>
      </c>
      <c r="DT9" s="59">
        <v>966.59</v>
      </c>
      <c r="DU9" s="59">
        <v>966.59</v>
      </c>
      <c r="DV9" s="59">
        <v>1070.28</v>
      </c>
      <c r="DW9" s="59">
        <v>1131.79</v>
      </c>
      <c r="DX9" s="59">
        <v>1131.79</v>
      </c>
      <c r="DY9" s="59">
        <v>1147.5</v>
      </c>
      <c r="DZ9" s="59">
        <v>1187.54</v>
      </c>
      <c r="EA9" s="59">
        <v>1253.01</v>
      </c>
      <c r="EB9" s="59">
        <v>1265.3599999999999</v>
      </c>
      <c r="EC9" s="60">
        <v>1265.3599999999999</v>
      </c>
      <c r="ED9" s="59">
        <v>1265.3599999999999</v>
      </c>
      <c r="EE9" s="59">
        <v>1265.3599999999999</v>
      </c>
      <c r="EF9" s="59">
        <v>1265.3599999999999</v>
      </c>
      <c r="EG9" s="59">
        <v>1265.3599999999999</v>
      </c>
      <c r="EH9" s="59">
        <v>1265.3599999999999</v>
      </c>
      <c r="EI9" s="59">
        <v>1265.3599999999999</v>
      </c>
      <c r="EJ9" s="59">
        <v>1265.3599999999999</v>
      </c>
      <c r="EK9" s="59">
        <v>1265.3599999999999</v>
      </c>
      <c r="EL9" s="59">
        <v>1265.3599999999999</v>
      </c>
      <c r="EM9" s="59">
        <v>1265.3599999999999</v>
      </c>
      <c r="EN9" s="59">
        <v>1265.3599999999999</v>
      </c>
      <c r="EO9" s="59">
        <v>1265.3599999999999</v>
      </c>
      <c r="EP9" s="60">
        <v>1265.3599999999999</v>
      </c>
      <c r="EQ9" s="59">
        <v>1265.3599999999999</v>
      </c>
      <c r="ER9" s="59">
        <v>1380.33</v>
      </c>
      <c r="ES9" s="59">
        <v>1520.49</v>
      </c>
      <c r="ET9" s="59">
        <v>1637.6</v>
      </c>
      <c r="EU9" s="59">
        <v>1718.06</v>
      </c>
      <c r="EV9" s="59">
        <v>1718.06</v>
      </c>
      <c r="EW9" s="59">
        <v>1718.06</v>
      </c>
      <c r="EX9" s="59">
        <v>1718.06</v>
      </c>
      <c r="EY9" s="59">
        <v>1718.06</v>
      </c>
      <c r="EZ9" s="59">
        <v>1718.06</v>
      </c>
      <c r="FA9" s="59">
        <v>1718.06</v>
      </c>
      <c r="FB9" s="59">
        <v>1718.06</v>
      </c>
      <c r="FC9" s="60">
        <v>1718.06</v>
      </c>
      <c r="FD9" s="59">
        <v>1718.06</v>
      </c>
      <c r="FE9" s="59">
        <v>1718.06</v>
      </c>
      <c r="FF9" s="59">
        <v>1718.06</v>
      </c>
      <c r="FG9" s="59">
        <v>1837.23</v>
      </c>
      <c r="FH9" s="59">
        <v>1849.17</v>
      </c>
      <c r="FI9" s="59">
        <v>1735.99</v>
      </c>
      <c r="FJ9" s="59">
        <v>1697.48</v>
      </c>
      <c r="FK9" s="59">
        <v>1697.48</v>
      </c>
      <c r="FL9" s="59">
        <v>1697.48</v>
      </c>
      <c r="FM9" s="59">
        <v>1697.48</v>
      </c>
      <c r="FN9" s="59">
        <v>1697.48</v>
      </c>
      <c r="FO9" s="59">
        <v>1697.48</v>
      </c>
      <c r="FP9" s="60">
        <v>1697.48</v>
      </c>
      <c r="FQ9" s="59">
        <v>1697.48</v>
      </c>
      <c r="FR9" s="59">
        <v>1697.48</v>
      </c>
      <c r="FS9" s="59">
        <v>1697.48</v>
      </c>
      <c r="FT9" s="59">
        <v>1697.48</v>
      </c>
      <c r="FU9" s="59">
        <v>1697.48</v>
      </c>
      <c r="FV9" s="59">
        <v>1697.48</v>
      </c>
      <c r="FW9" s="59">
        <v>1697.48</v>
      </c>
      <c r="FX9" s="59">
        <v>1697.48</v>
      </c>
      <c r="FY9" s="59">
        <v>1697.48</v>
      </c>
      <c r="FZ9" s="59">
        <v>1697.48</v>
      </c>
      <c r="GA9" s="59">
        <v>1697.48</v>
      </c>
      <c r="GB9" s="59">
        <v>1697.48</v>
      </c>
      <c r="GC9" s="60">
        <v>1697.48</v>
      </c>
      <c r="GD9" s="59">
        <v>1704.06</v>
      </c>
      <c r="GE9" s="59">
        <v>1704.06</v>
      </c>
      <c r="GF9" s="59">
        <v>1704.06</v>
      </c>
      <c r="GG9" s="59">
        <v>1704.06</v>
      </c>
      <c r="GH9" s="59">
        <v>1704.06</v>
      </c>
      <c r="GI9" s="59">
        <v>1704.06</v>
      </c>
      <c r="GJ9" s="59">
        <v>1704.06</v>
      </c>
      <c r="GK9" s="59">
        <v>1704.06</v>
      </c>
      <c r="GL9" s="59">
        <v>1704.06</v>
      </c>
      <c r="GM9" s="59">
        <v>1704.06</v>
      </c>
      <c r="GN9" s="59">
        <v>1704.06</v>
      </c>
      <c r="GO9" s="59">
        <v>1704.06</v>
      </c>
      <c r="GP9" s="60">
        <v>1704.06</v>
      </c>
      <c r="GQ9" s="59">
        <v>1704.06</v>
      </c>
      <c r="GR9" s="59">
        <v>1535.52</v>
      </c>
      <c r="GS9" s="59">
        <v>1297.19</v>
      </c>
      <c r="GT9" s="59">
        <v>1396.39</v>
      </c>
      <c r="GU9" s="59">
        <v>1396.39</v>
      </c>
      <c r="GV9" s="59">
        <v>1396.39</v>
      </c>
      <c r="GW9" s="59">
        <v>1396.39</v>
      </c>
      <c r="GX9" s="59">
        <v>1396.39</v>
      </c>
      <c r="GY9" s="59">
        <v>1396.39</v>
      </c>
      <c r="GZ9" s="59">
        <v>1396.39</v>
      </c>
      <c r="HA9" s="59">
        <v>1396.39</v>
      </c>
      <c r="HB9" s="59">
        <v>1396.39</v>
      </c>
      <c r="HC9" s="60">
        <v>1396.39</v>
      </c>
      <c r="HD9" s="59">
        <v>1396.39</v>
      </c>
      <c r="HE9" s="59">
        <v>1219.04</v>
      </c>
      <c r="HF9" s="59">
        <v>1168.6400000000001</v>
      </c>
      <c r="HG9" s="59">
        <v>1174.5</v>
      </c>
      <c r="HH9" s="59">
        <v>1174.5</v>
      </c>
      <c r="HI9" s="59">
        <v>1174.5</v>
      </c>
      <c r="HJ9" s="59">
        <v>1174.5</v>
      </c>
      <c r="HK9" s="59">
        <v>1174.5</v>
      </c>
      <c r="HL9" s="59">
        <v>1174.5</v>
      </c>
      <c r="HM9" s="59">
        <v>1174.5</v>
      </c>
      <c r="HN9" s="59">
        <v>1174.5</v>
      </c>
      <c r="HO9" s="59">
        <v>1174.5</v>
      </c>
      <c r="HP9" s="60">
        <v>1174.5</v>
      </c>
      <c r="HQ9" s="59">
        <v>1174.5</v>
      </c>
      <c r="HR9" s="59">
        <v>1174.5</v>
      </c>
      <c r="HS9" s="59">
        <v>1174.5</v>
      </c>
      <c r="HT9" s="59">
        <v>1174.5</v>
      </c>
      <c r="HU9" s="59">
        <v>1174.5</v>
      </c>
      <c r="HV9" s="59">
        <v>1174.5</v>
      </c>
      <c r="HW9" s="59">
        <v>1174.5</v>
      </c>
      <c r="HX9" s="59">
        <v>1174.5</v>
      </c>
      <c r="HY9" s="59">
        <v>1229.0899999999999</v>
      </c>
      <c r="HZ9" s="59">
        <v>1270.3399999999999</v>
      </c>
      <c r="IA9" s="59">
        <v>1290</v>
      </c>
      <c r="IB9" s="59">
        <v>1461.65</v>
      </c>
      <c r="IC9" s="60">
        <v>1461.65</v>
      </c>
      <c r="ID9" s="59">
        <v>1461.65</v>
      </c>
      <c r="IE9" s="59">
        <v>1461.65</v>
      </c>
      <c r="IF9" s="59">
        <v>1461.65</v>
      </c>
      <c r="IG9" s="59">
        <v>1461.65</v>
      </c>
      <c r="IH9" s="59">
        <v>1461.65</v>
      </c>
      <c r="II9" s="59">
        <v>1461.65</v>
      </c>
      <c r="IJ9" s="59">
        <v>1461.65</v>
      </c>
      <c r="IK9" s="59">
        <v>1596.69</v>
      </c>
      <c r="IL9" s="59">
        <v>1660.51</v>
      </c>
      <c r="IM9" s="59">
        <v>1711.24</v>
      </c>
      <c r="IN9" s="59">
        <v>1792.19</v>
      </c>
      <c r="IO9" s="59">
        <v>1792.19</v>
      </c>
      <c r="IP9" s="60">
        <v>1792.19</v>
      </c>
      <c r="IQ9" s="59">
        <v>1792.19</v>
      </c>
      <c r="IR9" s="59">
        <v>1792.19</v>
      </c>
      <c r="IS9" s="59">
        <v>1792.19</v>
      </c>
      <c r="IT9" s="59">
        <v>1792.19</v>
      </c>
      <c r="IU9" s="59">
        <v>1792.19</v>
      </c>
      <c r="IV9" s="59">
        <v>1792.19</v>
      </c>
      <c r="IW9" s="59">
        <v>1792.19</v>
      </c>
      <c r="IX9" s="59">
        <v>1792.19</v>
      </c>
      <c r="IY9" s="59">
        <v>1792.19</v>
      </c>
      <c r="IZ9" s="59">
        <v>1792.19</v>
      </c>
      <c r="JA9" s="59">
        <v>1792.19</v>
      </c>
      <c r="JB9" s="59">
        <v>1792.19</v>
      </c>
      <c r="JC9" s="60">
        <v>1792.19</v>
      </c>
      <c r="JD9" s="59">
        <v>1792.19</v>
      </c>
      <c r="JE9" s="59">
        <v>1792.19</v>
      </c>
      <c r="JF9" s="59">
        <v>1774.21</v>
      </c>
      <c r="JG9" s="59">
        <v>1655.16</v>
      </c>
      <c r="JH9" s="59">
        <v>1655.16</v>
      </c>
      <c r="JI9" s="59">
        <v>1604.47</v>
      </c>
      <c r="JJ9" s="59">
        <v>1592.42</v>
      </c>
      <c r="JK9" s="59">
        <v>1592.42</v>
      </c>
      <c r="JL9" s="59">
        <v>1614.76</v>
      </c>
      <c r="JM9" s="59">
        <v>1614.76</v>
      </c>
      <c r="JN9" s="59">
        <v>1614.76</v>
      </c>
      <c r="JO9" s="59">
        <v>1617.89</v>
      </c>
      <c r="JP9" s="60">
        <v>1617.89</v>
      </c>
      <c r="JQ9" s="59">
        <v>1785.32</v>
      </c>
      <c r="JR9" s="59">
        <v>1865.62</v>
      </c>
      <c r="JS9" s="59">
        <v>1973.67</v>
      </c>
      <c r="JT9" s="59">
        <v>2048.63</v>
      </c>
      <c r="JU9" s="59">
        <v>2048.63</v>
      </c>
      <c r="JV9" s="59">
        <v>2071.88</v>
      </c>
      <c r="JW9" s="59">
        <v>2235</v>
      </c>
      <c r="JX9" s="59">
        <v>2260.17</v>
      </c>
      <c r="JY9" s="59">
        <v>2287.21</v>
      </c>
      <c r="JZ9" s="59">
        <v>2484.4699999999998</v>
      </c>
      <c r="KA9" s="59">
        <v>2627.54</v>
      </c>
      <c r="KB9" s="59">
        <v>2560.04</v>
      </c>
      <c r="KC9" s="60">
        <v>2560.04</v>
      </c>
      <c r="KD9" s="59">
        <f>+IFERROR((IF(ISTEXT(KD$5)=FALSE,(INDEX(INEI!$1:$1048576,MATCH(Precios!$B9,INEI!$B:$B,0),MATCH(KD$4,INEI!$3:$3,0))),KC9)),"")</f>
        <v>0</v>
      </c>
      <c r="KE9" s="59">
        <f>+IFERROR((IF(ISTEXT(KE$5)=FALSE,(INDEX(INEI!$1:$1048576,MATCH(Precios!$B9,INEI!$B:$B,0),MATCH(KE$4,INEI!$3:$3,0))),KD9)),"")</f>
        <v>0</v>
      </c>
      <c r="KF9" s="59">
        <f>+IFERROR((IF(ISTEXT(KF$5)=FALSE,(INDEX(INEI!$1:$1048576,MATCH(Precios!$B9,INEI!$B:$B,0),MATCH(KF$4,INEI!$3:$3,0))),KE9)),"")</f>
        <v>0</v>
      </c>
      <c r="KG9" s="59">
        <f>+IFERROR((IF(ISTEXT(KG$5)=FALSE,(INDEX(INEI!$1:$1048576,MATCH(Precios!$B9,INEI!$B:$B,0),MATCH(KG$4,INEI!$3:$3,0))),KF9)),"")</f>
        <v>0</v>
      </c>
      <c r="KH9" s="59">
        <f>+IFERROR((IF(ISTEXT(KH$5)=FALSE,(INDEX(INEI!$1:$1048576,MATCH(Precios!$B9,INEI!$B:$B,0),MATCH(KH$4,INEI!$3:$3,0))),KG9)),"")</f>
        <v>0</v>
      </c>
      <c r="KI9" s="59">
        <f>+IFERROR((IF(ISTEXT(KI$5)=FALSE,(INDEX(INEI!$1:$1048576,MATCH(Precios!$B9,INEI!$B:$B,0),MATCH(KI$4,INEI!$3:$3,0))),KH9)),"")</f>
        <v>0</v>
      </c>
      <c r="KJ9" s="59">
        <f>+IFERROR((IF(ISTEXT(KJ$5)=FALSE,(INDEX(INEI!$1:$1048576,MATCH(Precios!$B9,INEI!$B:$B,0),MATCH(KJ$4,INEI!$3:$3,0))),KI9)),"")</f>
        <v>0</v>
      </c>
      <c r="KK9" s="59">
        <f>+IFERROR((IF(ISTEXT(KK$5)=FALSE,(INDEX(INEI!$1:$1048576,MATCH(Precios!$B9,INEI!$B:$B,0),MATCH(KK$4,INEI!$3:$3,0))),KJ9)),"")</f>
        <v>0</v>
      </c>
      <c r="KL9" s="59">
        <f>+IFERROR((IF(ISTEXT(KL$5)=FALSE,(INDEX(INEI!$1:$1048576,MATCH(Precios!$B9,INEI!$B:$B,0),MATCH(KL$4,INEI!$3:$3,0))),KK9)),"")</f>
        <v>0</v>
      </c>
      <c r="KM9" s="59">
        <f>+IFERROR((IF(ISTEXT(KM$5)=FALSE,(INDEX(INEI!$1:$1048576,MATCH(Precios!$B9,INEI!$B:$B,0),MATCH(KM$4,INEI!$3:$3,0))),KL9)),"")</f>
        <v>0</v>
      </c>
      <c r="KN9" s="59">
        <f>+IFERROR((IF(ISTEXT(KN$5)=FALSE,(INDEX(INEI!$1:$1048576,MATCH(Precios!$B9,INEI!$B:$B,0),MATCH(KN$4,INEI!$3:$3,0))),KM9)),"")</f>
        <v>0</v>
      </c>
      <c r="KO9" s="59">
        <f>+IFERROR((IF(ISTEXT(KO$5)=FALSE,(INDEX(INEI!$1:$1048576,MATCH(Precios!$B9,INEI!$B:$B,0),MATCH(KO$4,INEI!$3:$3,0))),KN9)),"")</f>
        <v>0</v>
      </c>
      <c r="KP9" s="60">
        <f>+IFERROR((IF(ISTEXT(KP$5)=FALSE,(INDEX(INEI!$1:$1048576,MATCH(Precios!$B9,INEI!$B:$B,0),MATCH(KP$4,INEI!$3:$3,0))),KO9)),"")</f>
        <v>0</v>
      </c>
      <c r="KQ9" s="59">
        <f>+IFERROR((IF(ISTEXT(KQ$5)=FALSE,(INDEX(INEI!$1:$1048576,MATCH(Precios!$B9,INEI!$B:$B,0),MATCH(KQ$4,INEI!$3:$3,0))),KP9)),"")</f>
        <v>0</v>
      </c>
      <c r="KR9" s="59">
        <f>+IFERROR((IF(ISTEXT(KR$5)=FALSE,(INDEX(INEI!$1:$1048576,MATCH(Precios!$B9,INEI!$B:$B,0),MATCH(KR$4,INEI!$3:$3,0))),KQ9)),"")</f>
        <v>0</v>
      </c>
      <c r="KS9" s="59">
        <f>+IFERROR((IF(ISTEXT(KS$5)=FALSE,(INDEX(INEI!$1:$1048576,MATCH(Precios!$B9,INEI!$B:$B,0),MATCH(KS$4,INEI!$3:$3,0))),KR9)),"")</f>
        <v>0</v>
      </c>
      <c r="KT9" s="59">
        <f>+IFERROR((IF(ISTEXT(KT$5)=FALSE,(INDEX(INEI!$1:$1048576,MATCH(Precios!$B9,INEI!$B:$B,0),MATCH(KT$4,INEI!$3:$3,0))),KS9)),"")</f>
        <v>0</v>
      </c>
      <c r="KU9" s="59">
        <f>+IFERROR((IF(ISTEXT(KU$5)=FALSE,(INDEX(INEI!$1:$1048576,MATCH(Precios!$B9,INEI!$B:$B,0),MATCH(KU$4,INEI!$3:$3,0))),KT9)),"")</f>
        <v>0</v>
      </c>
      <c r="KV9" s="59">
        <f>+IFERROR((IF(ISTEXT(KV$5)=FALSE,(INDEX(INEI!$1:$1048576,MATCH(Precios!$B9,INEI!$B:$B,0),MATCH(KV$4,INEI!$3:$3,0))),KU9)),"")</f>
        <v>0</v>
      </c>
      <c r="KW9" s="59">
        <f>+IFERROR((IF(ISTEXT(KW$5)=FALSE,(INDEX(INEI!$1:$1048576,MATCH(Precios!$B9,INEI!$B:$B,0),MATCH(KW$4,INEI!$3:$3,0))),KV9)),"")</f>
        <v>0</v>
      </c>
      <c r="KX9" s="59">
        <f>+IFERROR((IF(ISTEXT(KX$5)=FALSE,(INDEX(INEI!$1:$1048576,MATCH(Precios!$B9,INEI!$B:$B,0),MATCH(KX$4,INEI!$3:$3,0))),KW9)),"")</f>
        <v>0</v>
      </c>
      <c r="KY9" s="59">
        <f>+IFERROR((IF(ISTEXT(KY$5)=FALSE,(INDEX(INEI!$1:$1048576,MATCH(Precios!$B9,INEI!$B:$B,0),MATCH(KY$4,INEI!$3:$3,0))),KX9)),"")</f>
        <v>0</v>
      </c>
      <c r="KZ9" s="59">
        <f>+IFERROR((IF(ISTEXT(KZ$5)=FALSE,(INDEX(INEI!$1:$1048576,MATCH(Precios!$B9,INEI!$B:$B,0),MATCH(KZ$4,INEI!$3:$3,0))),KY9)),"")</f>
        <v>0</v>
      </c>
      <c r="LA9" s="59">
        <f>+IFERROR((IF(ISTEXT(LA$5)=FALSE,(INDEX(INEI!$1:$1048576,MATCH(Precios!$B9,INEI!$B:$B,0),MATCH(LA$4,INEI!$3:$3,0))),KZ9)),"")</f>
        <v>0</v>
      </c>
      <c r="LB9" s="59">
        <f>+IFERROR((IF(ISTEXT(LB$5)=FALSE,(INDEX(INEI!$1:$1048576,MATCH(Precios!$B9,INEI!$B:$B,0),MATCH(LB$4,INEI!$3:$3,0))),LA9)),"")</f>
        <v>0</v>
      </c>
      <c r="LC9" s="60">
        <f>+IFERROR((IF(ISTEXT(LC$5)=FALSE,(INDEX(INEI!$1:$1048576,MATCH(Precios!$B9,INEI!$B:$B,0),MATCH(LC$4,INEI!$3:$3,0))),LB9)),"")</f>
        <v>0</v>
      </c>
      <c r="LD9" s="59">
        <f>+IFERROR((IF(ISTEXT(LD$5)=FALSE,(INDEX(INEI!$1:$1048576,MATCH(Precios!$B9,INEI!$B:$B,0),MATCH(LD$4,INEI!$3:$3,0))),LC9)),"")</f>
        <v>0</v>
      </c>
      <c r="LE9" s="59">
        <f>+IFERROR((IF(ISTEXT(LE$5)=FALSE,(INDEX(INEI!$1:$1048576,MATCH(Precios!$B9,INEI!$B:$B,0),MATCH(LE$4,INEI!$3:$3,0))),LD9)),"")</f>
        <v>0</v>
      </c>
      <c r="LF9" s="59">
        <f>+IFERROR((IF(ISTEXT(LF$5)=FALSE,(INDEX(INEI!$1:$1048576,MATCH(Precios!$B9,INEI!$B:$B,0),MATCH(LF$4,INEI!$3:$3,0))),LE9)),"")</f>
        <v>0</v>
      </c>
      <c r="LG9" s="59">
        <f>+IFERROR((IF(ISTEXT(LG$5)=FALSE,(INDEX(INEI!$1:$1048576,MATCH(Precios!$B9,INEI!$B:$B,0),MATCH(LG$4,INEI!$3:$3,0))),LF9)),"")</f>
        <v>0</v>
      </c>
      <c r="LH9" s="59">
        <f>+IFERROR((IF(ISTEXT(LH$5)=FALSE,(INDEX(INEI!$1:$1048576,MATCH(Precios!$B9,INEI!$B:$B,0),MATCH(LH$4,INEI!$3:$3,0))),LG9)),"")</f>
        <v>0</v>
      </c>
      <c r="LI9" s="59">
        <f>+IFERROR((IF(ISTEXT(LI$5)=FALSE,(INDEX(INEI!$1:$1048576,MATCH(Precios!$B9,INEI!$B:$B,0),MATCH(LI$4,INEI!$3:$3,0))),LH9)),"")</f>
        <v>0</v>
      </c>
      <c r="LJ9" s="59">
        <f>+IFERROR((IF(ISTEXT(LJ$5)=FALSE,(INDEX(INEI!$1:$1048576,MATCH(Precios!$B9,INEI!$B:$B,0),MATCH(LJ$4,INEI!$3:$3,0))),LI9)),"")</f>
        <v>0</v>
      </c>
      <c r="LK9" s="59">
        <f>+IFERROR((IF(ISTEXT(LK$5)=FALSE,(INDEX(INEI!$1:$1048576,MATCH(Precios!$B9,INEI!$B:$B,0),MATCH(LK$4,INEI!$3:$3,0))),LJ9)),"")</f>
        <v>0</v>
      </c>
      <c r="LL9" s="59">
        <f>+IFERROR((IF(ISTEXT(LL$5)=FALSE,(INDEX(INEI!$1:$1048576,MATCH(Precios!$B9,INEI!$B:$B,0),MATCH(LL$4,INEI!$3:$3,0))),LK9)),"")</f>
        <v>0</v>
      </c>
      <c r="LM9" s="59">
        <f>+IFERROR((IF(ISTEXT(LM$5)=FALSE,(INDEX(INEI!$1:$1048576,MATCH(Precios!$B9,INEI!$B:$B,0),MATCH(LM$4,INEI!$3:$3,0))),LL9)),"")</f>
        <v>0</v>
      </c>
      <c r="LN9" s="59">
        <f>+IFERROR((IF(ISTEXT(LN$5)=FALSE,(INDEX(INEI!$1:$1048576,MATCH(Precios!$B9,INEI!$B:$B,0),MATCH(LN$4,INEI!$3:$3,0))),LM9)),"")</f>
        <v>0</v>
      </c>
      <c r="LO9" s="59">
        <f>+IFERROR((IF(ISTEXT(LO$5)=FALSE,(INDEX(INEI!$1:$1048576,MATCH(Precios!$B9,INEI!$B:$B,0),MATCH(LO$4,INEI!$3:$3,0))),LN9)),"")</f>
        <v>0</v>
      </c>
      <c r="LP9" s="60">
        <f>+IFERROR((IF(ISTEXT(LP$5)=FALSE,(INDEX(INEI!$1:$1048576,MATCH(Precios!$B9,INEI!$B:$B,0),MATCH(LP$4,INEI!$3:$3,0))),LO9)),"")</f>
        <v>0</v>
      </c>
      <c r="LQ9" s="59">
        <f>+IFERROR((IF(ISTEXT(LQ$5)=FALSE,(INDEX(INEI!$1:$1048576,MATCH(Precios!$B9,INEI!$B:$B,0),MATCH(LQ$4,INEI!$3:$3,0))),LP9)),"")</f>
        <v>0</v>
      </c>
      <c r="LR9" s="59">
        <f>+IFERROR((IF(ISTEXT(LR$5)=FALSE,(INDEX(INEI!$1:$1048576,MATCH(Precios!$B9,INEI!$B:$B,0),MATCH(LR$4,INEI!$3:$3,0))),LQ9)),"")</f>
        <v>0</v>
      </c>
      <c r="LS9" s="59">
        <f>+IFERROR((IF(ISTEXT(LS$5)=FALSE,(INDEX(INEI!$1:$1048576,MATCH(Precios!$B9,INEI!$B:$B,0),MATCH(LS$4,INEI!$3:$3,0))),LR9)),"")</f>
        <v>0</v>
      </c>
      <c r="LT9" s="59">
        <f>+IFERROR((IF(ISTEXT(LT$5)=FALSE,(INDEX(INEI!$1:$1048576,MATCH(Precios!$B9,INEI!$B:$B,0),MATCH(LT$4,INEI!$3:$3,0))),LS9)),"")</f>
        <v>0</v>
      </c>
      <c r="LU9" s="59">
        <f>+IFERROR((IF(ISTEXT(LU$5)=FALSE,(INDEX(INEI!$1:$1048576,MATCH(Precios!$B9,INEI!$B:$B,0),MATCH(LU$4,INEI!$3:$3,0))),LT9)),"")</f>
        <v>0</v>
      </c>
      <c r="LV9" s="59">
        <f>+IFERROR((IF(ISTEXT(LV$5)=FALSE,(INDEX(INEI!$1:$1048576,MATCH(Precios!$B9,INEI!$B:$B,0),MATCH(LV$4,INEI!$3:$3,0))),LU9)),"")</f>
        <v>0</v>
      </c>
      <c r="LW9" s="59">
        <f>+IFERROR((IF(ISTEXT(LW$5)=FALSE,(INDEX(INEI!$1:$1048576,MATCH(Precios!$B9,INEI!$B:$B,0),MATCH(LW$4,INEI!$3:$3,0))),LV9)),"")</f>
        <v>0</v>
      </c>
      <c r="LX9" s="59">
        <f>+IFERROR((IF(ISTEXT(LX$5)=FALSE,(INDEX(INEI!$1:$1048576,MATCH(Precios!$B9,INEI!$B:$B,0),MATCH(LX$4,INEI!$3:$3,0))),LW9)),"")</f>
        <v>0</v>
      </c>
      <c r="LY9" s="59">
        <f>+IFERROR((IF(ISTEXT(LY$5)=FALSE,(INDEX(INEI!$1:$1048576,MATCH(Precios!$B9,INEI!$B:$B,0),MATCH(LY$4,INEI!$3:$3,0))),LX9)),"")</f>
        <v>0</v>
      </c>
      <c r="LZ9" s="59">
        <f>+IFERROR((IF(ISTEXT(LZ$5)=FALSE,(INDEX(INEI!$1:$1048576,MATCH(Precios!$B9,INEI!$B:$B,0),MATCH(LZ$4,INEI!$3:$3,0))),LY9)),"")</f>
        <v>0</v>
      </c>
      <c r="MA9" s="59">
        <f>+IFERROR((IF(ISTEXT(MA$5)=FALSE,(INDEX(INEI!$1:$1048576,MATCH(Precios!$B9,INEI!$B:$B,0),MATCH(MA$4,INEI!$3:$3,0))),LZ9)),"")</f>
        <v>0</v>
      </c>
      <c r="MB9" s="59">
        <f>+IFERROR((IF(ISTEXT(MB$5)=FALSE,(INDEX(INEI!$1:$1048576,MATCH(Precios!$B9,INEI!$B:$B,0),MATCH(MB$4,INEI!$3:$3,0))),MA9)),"")</f>
        <v>100</v>
      </c>
      <c r="MC9" s="60">
        <f>+IFERROR((IF(ISTEXT(MC$5)=FALSE,(INDEX(INEI!$1:$1048576,MATCH(Precios!$B9,INEI!$B:$B,0),MATCH(MC$4,INEI!$3:$3,0))),MB9)),"")</f>
        <v>100</v>
      </c>
      <c r="MD9" s="59">
        <f>+IFERROR((IF(ISTEXT(MD$5)=FALSE,(INDEX(INEI!$1:$1048576,MATCH(Precios!$B9,INEI!$B:$B,0),MATCH(MD$4,INEI!$3:$3,0))),MC9)),"")</f>
        <v>100</v>
      </c>
      <c r="ME9" s="59">
        <f>+IFERROR((IF(ISTEXT(ME$5)=FALSE,(INDEX(INEI!$1:$1048576,MATCH(Precios!$B9,INEI!$B:$B,0),MATCH(ME$4,INEI!$3:$3,0))),MD9)),"")</f>
        <v>100</v>
      </c>
      <c r="MF9" s="59">
        <f>+IFERROR((IF(ISTEXT(MF$5)=FALSE,(INDEX(INEI!$1:$1048576,MATCH(Precios!$B9,INEI!$B:$B,0),MATCH(MF$4,INEI!$3:$3,0))),ME9)),"")</f>
        <v>110.49</v>
      </c>
      <c r="MG9" s="59">
        <f>+IFERROR((IF(ISTEXT(MG$5)=FALSE,(INDEX(INEI!$1:$1048576,MATCH(Precios!$B9,INEI!$B:$B,0),MATCH(MG$4,INEI!$3:$3,0))),MF9)),"")</f>
        <v>0</v>
      </c>
      <c r="MH9" s="59" t="str">
        <f>+IFERROR((IF(ISTEXT(MH$5)=FALSE,(INDEX(INEI!$1:$1048576,MATCH(Precios!$B9,INEI!$B:$B,0),MATCH(MH$4,INEI!$3:$3,0))),MG9)),"")</f>
        <v/>
      </c>
      <c r="MI9" s="59" t="str">
        <f>+IFERROR((IF(ISTEXT(MI$5)=FALSE,(INDEX(INEI!$1:$1048576,MATCH(Precios!$B9,INEI!$B:$B,0),MATCH(MI$4,INEI!$3:$3,0))),MH9)),"")</f>
        <v/>
      </c>
      <c r="MJ9" s="59" t="str">
        <f>+IFERROR((IF(ISTEXT(MJ$5)=FALSE,(INDEX(INEI!$1:$1048576,MATCH(Precios!$B9,INEI!$B:$B,0),MATCH(MJ$4,INEI!$3:$3,0))),MI9)),"")</f>
        <v/>
      </c>
      <c r="MK9" s="59" t="str">
        <f>+IFERROR((IF(ISTEXT(MK$5)=FALSE,(INDEX(INEI!$1:$1048576,MATCH(Precios!$B9,INEI!$B:$B,0),MATCH(MK$4,INEI!$3:$3,0))),MJ9)),"")</f>
        <v/>
      </c>
      <c r="ML9" s="59" t="str">
        <f>+IFERROR((IF(ISTEXT(ML$5)=FALSE,(INDEX(INEI!$1:$1048576,MATCH(Precios!$B9,INEI!$B:$B,0),MATCH(ML$4,INEI!$3:$3,0))),MK9)),"")</f>
        <v/>
      </c>
      <c r="MM9" s="59" t="str">
        <f>+IFERROR((IF(ISTEXT(MM$5)=FALSE,(INDEX(INEI!$1:$1048576,MATCH(Precios!$B9,INEI!$B:$B,0),MATCH(MM$4,INEI!$3:$3,0))),ML9)),"")</f>
        <v/>
      </c>
      <c r="MN9" s="59" t="str">
        <f>+IFERROR((IF(ISTEXT(MN$5)=FALSE,(INDEX(INEI!$1:$1048576,MATCH(Precios!$B9,INEI!$B:$B,0),MATCH(MN$4,INEI!$3:$3,0))),MM9)),"")</f>
        <v/>
      </c>
      <c r="MO9" s="59" t="str">
        <f>+IFERROR((IF(ISTEXT(MO$5)=FALSE,(INDEX(INEI!$1:$1048576,MATCH(Precios!$B9,INEI!$B:$B,0),MATCH(MO$4,INEI!$3:$3,0))),MN9)),"")</f>
        <v/>
      </c>
      <c r="MP9" s="60" t="str">
        <f>+IFERROR((IF(ISTEXT(MP$5)=FALSE,(INDEX(INEI!$1:$1048576,MATCH(Precios!$B9,INEI!$B:$B,0),MATCH(MP$4,INEI!$3:$3,0))),MO9)),"")</f>
        <v/>
      </c>
    </row>
    <row r="10" spans="1:354">
      <c r="B10" s="9" t="s">
        <v>243</v>
      </c>
      <c r="C10" s="121" t="s">
        <v>307</v>
      </c>
      <c r="D10" s="59">
        <v>222.08</v>
      </c>
      <c r="E10" s="59">
        <v>220.38</v>
      </c>
      <c r="F10" s="59">
        <v>225.95</v>
      </c>
      <c r="G10" s="59">
        <v>231.88</v>
      </c>
      <c r="H10" s="59">
        <v>233.48</v>
      </c>
      <c r="I10" s="59">
        <v>232.42</v>
      </c>
      <c r="J10" s="59">
        <v>231.95</v>
      </c>
      <c r="K10" s="59">
        <v>231.75</v>
      </c>
      <c r="L10" s="59">
        <v>232.22</v>
      </c>
      <c r="M10" s="59">
        <v>233.28</v>
      </c>
      <c r="N10" s="59">
        <v>235.15</v>
      </c>
      <c r="O10" s="59">
        <v>234.55</v>
      </c>
      <c r="P10" s="60">
        <v>234.55</v>
      </c>
      <c r="Q10" s="59">
        <v>234.75</v>
      </c>
      <c r="R10" s="59">
        <v>235.15</v>
      </c>
      <c r="S10" s="59">
        <v>235.48</v>
      </c>
      <c r="T10" s="59">
        <v>238.76</v>
      </c>
      <c r="U10" s="59">
        <v>241.58</v>
      </c>
      <c r="V10" s="59">
        <v>236.95</v>
      </c>
      <c r="W10" s="59">
        <v>235.07</v>
      </c>
      <c r="X10" s="59">
        <v>235.11</v>
      </c>
      <c r="Y10" s="59">
        <v>237.77</v>
      </c>
      <c r="Z10" s="59">
        <v>236.25</v>
      </c>
      <c r="AA10" s="59">
        <v>229.27</v>
      </c>
      <c r="AB10" s="59">
        <v>229</v>
      </c>
      <c r="AC10" s="60">
        <v>229</v>
      </c>
      <c r="AD10" s="59">
        <v>230.6</v>
      </c>
      <c r="AE10" s="59">
        <v>231.74</v>
      </c>
      <c r="AF10" s="59">
        <v>230.34</v>
      </c>
      <c r="AG10" s="59">
        <v>229.2</v>
      </c>
      <c r="AH10" s="59">
        <v>230.07</v>
      </c>
      <c r="AI10" s="59">
        <v>232</v>
      </c>
      <c r="AJ10" s="59">
        <v>235.53</v>
      </c>
      <c r="AK10" s="59">
        <v>237.93</v>
      </c>
      <c r="AL10" s="59">
        <v>241.2</v>
      </c>
      <c r="AM10" s="59">
        <v>240.93</v>
      </c>
      <c r="AN10" s="59">
        <v>238.8</v>
      </c>
      <c r="AO10" s="59">
        <v>237.24</v>
      </c>
      <c r="AP10" s="60">
        <v>237.24</v>
      </c>
      <c r="AQ10" s="59">
        <v>236.21</v>
      </c>
      <c r="AR10" s="59">
        <v>237.03</v>
      </c>
      <c r="AS10" s="59">
        <v>240.81</v>
      </c>
      <c r="AT10" s="59">
        <v>241.14</v>
      </c>
      <c r="AU10" s="59">
        <v>251.49</v>
      </c>
      <c r="AV10" s="59">
        <v>268.31</v>
      </c>
      <c r="AW10" s="59">
        <v>276.33</v>
      </c>
      <c r="AX10" s="59">
        <v>279.39</v>
      </c>
      <c r="AY10" s="59">
        <v>279.47000000000003</v>
      </c>
      <c r="AZ10" s="59">
        <v>279.23</v>
      </c>
      <c r="BA10" s="59">
        <v>279.14999999999998</v>
      </c>
      <c r="BB10" s="59">
        <v>280.33999999999997</v>
      </c>
      <c r="BC10" s="60">
        <v>280.33999999999997</v>
      </c>
      <c r="BD10" s="59">
        <v>288.85000000000002</v>
      </c>
      <c r="BE10" s="59">
        <v>348.72</v>
      </c>
      <c r="BF10" s="59">
        <v>379.93</v>
      </c>
      <c r="BG10" s="59">
        <v>415.93</v>
      </c>
      <c r="BH10" s="59">
        <v>420.84</v>
      </c>
      <c r="BI10" s="59">
        <v>420.16</v>
      </c>
      <c r="BJ10" s="59">
        <v>415.81</v>
      </c>
      <c r="BK10" s="59">
        <v>410.25</v>
      </c>
      <c r="BL10" s="59">
        <v>405.66</v>
      </c>
      <c r="BM10" s="59">
        <v>401.31</v>
      </c>
      <c r="BN10" s="59">
        <v>399.98</v>
      </c>
      <c r="BO10" s="59">
        <v>396.48</v>
      </c>
      <c r="BP10" s="60">
        <v>396.48</v>
      </c>
      <c r="BQ10" s="59">
        <v>394.91</v>
      </c>
      <c r="BR10" s="59">
        <v>393.82</v>
      </c>
      <c r="BS10" s="59">
        <v>398.37</v>
      </c>
      <c r="BT10" s="59">
        <v>398.25</v>
      </c>
      <c r="BU10" s="59">
        <v>397.88</v>
      </c>
      <c r="BV10" s="59">
        <v>397.52</v>
      </c>
      <c r="BW10" s="59">
        <v>397.52</v>
      </c>
      <c r="BX10" s="59">
        <v>398.13</v>
      </c>
      <c r="BY10" s="59">
        <v>404.24</v>
      </c>
      <c r="BZ10" s="59">
        <v>413.28</v>
      </c>
      <c r="CA10" s="59">
        <v>412.67</v>
      </c>
      <c r="CB10" s="59">
        <v>418.54</v>
      </c>
      <c r="CC10" s="60">
        <v>418.54</v>
      </c>
      <c r="CD10" s="59">
        <v>414.75</v>
      </c>
      <c r="CE10" s="59">
        <v>402.04</v>
      </c>
      <c r="CF10" s="59">
        <v>408.15</v>
      </c>
      <c r="CG10" s="59">
        <v>407.17</v>
      </c>
      <c r="CH10" s="59">
        <v>400.82</v>
      </c>
      <c r="CI10" s="59">
        <v>398.98</v>
      </c>
      <c r="CJ10" s="59">
        <v>409.43</v>
      </c>
      <c r="CK10" s="59">
        <v>411.34</v>
      </c>
      <c r="CL10" s="59">
        <v>437.2</v>
      </c>
      <c r="CM10" s="59">
        <v>445.9</v>
      </c>
      <c r="CN10" s="59">
        <v>443.83</v>
      </c>
      <c r="CO10" s="59">
        <v>426.84</v>
      </c>
      <c r="CP10" s="60">
        <v>426.84</v>
      </c>
      <c r="CQ10" s="59">
        <v>424.17</v>
      </c>
      <c r="CR10" s="59">
        <v>423.9</v>
      </c>
      <c r="CS10" s="59">
        <v>420.29</v>
      </c>
      <c r="CT10" s="59">
        <v>419.37</v>
      </c>
      <c r="CU10" s="59">
        <v>417.92</v>
      </c>
      <c r="CV10" s="59">
        <v>415.96</v>
      </c>
      <c r="CW10" s="59">
        <v>420.93</v>
      </c>
      <c r="CX10" s="59">
        <v>462.51</v>
      </c>
      <c r="CY10" s="59">
        <v>459.14</v>
      </c>
      <c r="CZ10" s="59">
        <v>442.16</v>
      </c>
      <c r="DA10" s="59">
        <v>439.52</v>
      </c>
      <c r="DB10" s="59">
        <v>436.59</v>
      </c>
      <c r="DC10" s="60">
        <v>436.59</v>
      </c>
      <c r="DD10" s="59">
        <v>444.14</v>
      </c>
      <c r="DE10" s="59">
        <v>470.39</v>
      </c>
      <c r="DF10" s="59">
        <v>489.41</v>
      </c>
      <c r="DG10" s="59">
        <v>571.98</v>
      </c>
      <c r="DH10" s="59">
        <v>659.49</v>
      </c>
      <c r="DI10" s="59">
        <v>719.57</v>
      </c>
      <c r="DJ10" s="59">
        <v>776.95</v>
      </c>
      <c r="DK10" s="59">
        <v>814.36</v>
      </c>
      <c r="DL10" s="59">
        <v>815.43</v>
      </c>
      <c r="DM10" s="59">
        <v>692.34</v>
      </c>
      <c r="DN10" s="59">
        <v>665.08</v>
      </c>
      <c r="DO10" s="59">
        <v>650.49</v>
      </c>
      <c r="DP10" s="60">
        <v>650.49</v>
      </c>
      <c r="DQ10" s="59">
        <v>637.79999999999995</v>
      </c>
      <c r="DR10" s="59">
        <v>568.12</v>
      </c>
      <c r="DS10" s="59">
        <v>557.24</v>
      </c>
      <c r="DT10" s="59">
        <v>480.87</v>
      </c>
      <c r="DU10" s="59">
        <v>458.01</v>
      </c>
      <c r="DV10" s="59">
        <v>460.84</v>
      </c>
      <c r="DW10" s="59">
        <v>464.23</v>
      </c>
      <c r="DX10" s="59">
        <v>460.06</v>
      </c>
      <c r="DY10" s="59">
        <v>462.03</v>
      </c>
      <c r="DZ10" s="59">
        <v>458.2</v>
      </c>
      <c r="EA10" s="59">
        <v>459.08</v>
      </c>
      <c r="EB10" s="59">
        <v>450.58</v>
      </c>
      <c r="EC10" s="60">
        <v>450.58</v>
      </c>
      <c r="ED10" s="59">
        <v>446.12</v>
      </c>
      <c r="EE10" s="59">
        <v>445.81</v>
      </c>
      <c r="EF10" s="59">
        <v>452.81</v>
      </c>
      <c r="EG10" s="59">
        <v>480.58</v>
      </c>
      <c r="EH10" s="59">
        <v>518.1</v>
      </c>
      <c r="EI10" s="59">
        <v>518.9</v>
      </c>
      <c r="EJ10" s="59">
        <v>515.98</v>
      </c>
      <c r="EK10" s="59">
        <v>512.32000000000005</v>
      </c>
      <c r="EL10" s="59">
        <v>512.16999999999996</v>
      </c>
      <c r="EM10" s="59">
        <v>517.91</v>
      </c>
      <c r="EN10" s="59">
        <v>520.51</v>
      </c>
      <c r="EO10" s="59">
        <v>522.36</v>
      </c>
      <c r="EP10" s="60">
        <v>522.36</v>
      </c>
      <c r="EQ10" s="59">
        <v>533.49</v>
      </c>
      <c r="ER10" s="59">
        <v>578.78</v>
      </c>
      <c r="ES10" s="59">
        <v>586.16999999999996</v>
      </c>
      <c r="ET10" s="59">
        <v>591.89</v>
      </c>
      <c r="EU10" s="59">
        <v>583.48</v>
      </c>
      <c r="EV10" s="59">
        <v>580.78</v>
      </c>
      <c r="EW10" s="59">
        <v>570.54999999999995</v>
      </c>
      <c r="EX10" s="59">
        <v>570.13</v>
      </c>
      <c r="EY10" s="59">
        <v>541.66</v>
      </c>
      <c r="EZ10" s="59">
        <v>539.29</v>
      </c>
      <c r="FA10" s="59">
        <v>534.16</v>
      </c>
      <c r="FB10" s="59">
        <v>532.38</v>
      </c>
      <c r="FC10" s="60">
        <v>532.38</v>
      </c>
      <c r="FD10" s="59">
        <v>531.59</v>
      </c>
      <c r="FE10" s="59">
        <v>522.59</v>
      </c>
      <c r="FF10" s="59">
        <v>506.05</v>
      </c>
      <c r="FG10" s="59">
        <v>500.27</v>
      </c>
      <c r="FH10" s="59">
        <v>505.67</v>
      </c>
      <c r="FI10" s="59">
        <v>490.1</v>
      </c>
      <c r="FJ10" s="59">
        <v>476.32</v>
      </c>
      <c r="FK10" s="59">
        <v>437.12</v>
      </c>
      <c r="FL10" s="59">
        <v>434.54</v>
      </c>
      <c r="FM10" s="59">
        <v>432.2</v>
      </c>
      <c r="FN10" s="59">
        <v>432.84</v>
      </c>
      <c r="FO10" s="59">
        <v>427.68</v>
      </c>
      <c r="FP10" s="60">
        <v>427.68</v>
      </c>
      <c r="FQ10" s="59">
        <v>427.49</v>
      </c>
      <c r="FR10" s="59">
        <v>437.05</v>
      </c>
      <c r="FS10" s="59">
        <v>442.79</v>
      </c>
      <c r="FT10" s="59">
        <v>444.9</v>
      </c>
      <c r="FU10" s="59">
        <v>454.58</v>
      </c>
      <c r="FV10" s="59">
        <v>471.93</v>
      </c>
      <c r="FW10" s="59">
        <v>475.7</v>
      </c>
      <c r="FX10" s="59">
        <v>481.38</v>
      </c>
      <c r="FY10" s="59">
        <v>477.6</v>
      </c>
      <c r="FZ10" s="59">
        <v>475.64</v>
      </c>
      <c r="GA10" s="59">
        <v>480.08</v>
      </c>
      <c r="GB10" s="59">
        <v>478.63</v>
      </c>
      <c r="GC10" s="60">
        <v>478.63</v>
      </c>
      <c r="GD10" s="59">
        <v>479.33</v>
      </c>
      <c r="GE10" s="59">
        <v>477.98</v>
      </c>
      <c r="GF10" s="59">
        <v>478.28</v>
      </c>
      <c r="GG10" s="59">
        <v>471.74</v>
      </c>
      <c r="GH10" s="59">
        <v>478.45</v>
      </c>
      <c r="GI10" s="59">
        <v>492.06</v>
      </c>
      <c r="GJ10" s="59">
        <v>475.67</v>
      </c>
      <c r="GK10" s="59">
        <v>483.35</v>
      </c>
      <c r="GL10" s="59">
        <v>491.13</v>
      </c>
      <c r="GM10" s="59">
        <v>498.06</v>
      </c>
      <c r="GN10" s="59">
        <v>501.04</v>
      </c>
      <c r="GO10" s="59">
        <v>507.65</v>
      </c>
      <c r="GP10" s="60">
        <v>507.65</v>
      </c>
      <c r="GQ10" s="59">
        <v>515.47</v>
      </c>
      <c r="GR10" s="59">
        <v>524.77</v>
      </c>
      <c r="GS10" s="59">
        <v>522.29999999999995</v>
      </c>
      <c r="GT10" s="59">
        <v>510.43</v>
      </c>
      <c r="GU10" s="59">
        <v>503.88</v>
      </c>
      <c r="GV10" s="59">
        <v>502.54</v>
      </c>
      <c r="GW10" s="59">
        <v>460.88</v>
      </c>
      <c r="GX10" s="59">
        <v>467.06</v>
      </c>
      <c r="GY10" s="59">
        <v>464.09</v>
      </c>
      <c r="GZ10" s="59">
        <v>468.27</v>
      </c>
      <c r="HA10" s="59">
        <v>477.6</v>
      </c>
      <c r="HB10" s="59">
        <v>478.77</v>
      </c>
      <c r="HC10" s="60">
        <v>478.77</v>
      </c>
      <c r="HD10" s="59">
        <v>481.31</v>
      </c>
      <c r="HE10" s="59">
        <v>485.47</v>
      </c>
      <c r="HF10" s="59">
        <v>466.62</v>
      </c>
      <c r="HG10" s="59">
        <v>449.75</v>
      </c>
      <c r="HH10" s="59">
        <v>473.84</v>
      </c>
      <c r="HI10" s="59">
        <v>471.28</v>
      </c>
      <c r="HJ10" s="59">
        <v>469.47</v>
      </c>
      <c r="HK10" s="59">
        <v>475.82</v>
      </c>
      <c r="HL10" s="59">
        <v>481.58</v>
      </c>
      <c r="HM10" s="59">
        <v>482.15</v>
      </c>
      <c r="HN10" s="59">
        <v>484.88</v>
      </c>
      <c r="HO10" s="59">
        <v>484.81</v>
      </c>
      <c r="HP10" s="60">
        <v>484.81</v>
      </c>
      <c r="HQ10" s="59">
        <v>477.63</v>
      </c>
      <c r="HR10" s="59">
        <v>468.5</v>
      </c>
      <c r="HS10" s="59">
        <v>464.43</v>
      </c>
      <c r="HT10" s="59">
        <v>448.33</v>
      </c>
      <c r="HU10" s="59">
        <v>455.78</v>
      </c>
      <c r="HV10" s="59">
        <v>463.66</v>
      </c>
      <c r="HW10" s="59">
        <v>467.84</v>
      </c>
      <c r="HX10" s="59">
        <v>474.7</v>
      </c>
      <c r="HY10" s="59">
        <v>485.11</v>
      </c>
      <c r="HZ10" s="59">
        <v>488.45</v>
      </c>
      <c r="IA10" s="59">
        <v>482.69</v>
      </c>
      <c r="IB10" s="59">
        <v>491.28</v>
      </c>
      <c r="IC10" s="60">
        <v>491.28</v>
      </c>
      <c r="ID10" s="59">
        <v>497.78</v>
      </c>
      <c r="IE10" s="59">
        <v>528.59</v>
      </c>
      <c r="IF10" s="59">
        <v>529.66999999999996</v>
      </c>
      <c r="IG10" s="59">
        <v>526.54999999999995</v>
      </c>
      <c r="IH10" s="59">
        <v>534.75</v>
      </c>
      <c r="II10" s="59">
        <v>532.76</v>
      </c>
      <c r="IJ10" s="59">
        <v>532.4</v>
      </c>
      <c r="IK10" s="59">
        <v>546.80999999999995</v>
      </c>
      <c r="IL10" s="59">
        <v>550.63</v>
      </c>
      <c r="IM10" s="59">
        <v>555.22</v>
      </c>
      <c r="IN10" s="59">
        <v>560.33000000000004</v>
      </c>
      <c r="IO10" s="59">
        <v>560.07000000000005</v>
      </c>
      <c r="IP10" s="60">
        <v>560.07000000000005</v>
      </c>
      <c r="IQ10" s="59">
        <v>556.57000000000005</v>
      </c>
      <c r="IR10" s="59">
        <v>553.53</v>
      </c>
      <c r="IS10" s="59">
        <v>550.39</v>
      </c>
      <c r="IT10" s="59">
        <v>550.39</v>
      </c>
      <c r="IU10" s="59">
        <v>555.04999999999995</v>
      </c>
      <c r="IV10" s="59">
        <v>553.89</v>
      </c>
      <c r="IW10" s="59">
        <v>548.05999999999995</v>
      </c>
      <c r="IX10" s="59">
        <v>562.54999999999995</v>
      </c>
      <c r="IY10" s="59">
        <v>559.22</v>
      </c>
      <c r="IZ10" s="59">
        <v>559.72</v>
      </c>
      <c r="JA10" s="59">
        <v>561.71</v>
      </c>
      <c r="JB10" s="59">
        <v>558.88</v>
      </c>
      <c r="JC10" s="60">
        <v>558.88</v>
      </c>
      <c r="JD10" s="59">
        <v>554.22</v>
      </c>
      <c r="JE10" s="59">
        <v>564.04</v>
      </c>
      <c r="JF10" s="59">
        <v>581.36</v>
      </c>
      <c r="JG10" s="59">
        <v>566.04</v>
      </c>
      <c r="JH10" s="59">
        <v>568.01</v>
      </c>
      <c r="JI10" s="59">
        <v>575.97</v>
      </c>
      <c r="JJ10" s="59">
        <v>583.77</v>
      </c>
      <c r="JK10" s="59">
        <v>593.67999999999995</v>
      </c>
      <c r="JL10" s="59">
        <v>592.51</v>
      </c>
      <c r="JM10" s="59">
        <v>599.34</v>
      </c>
      <c r="JN10" s="59">
        <v>606.37</v>
      </c>
      <c r="JO10" s="59">
        <v>640.79999999999995</v>
      </c>
      <c r="JP10" s="60">
        <v>640.79999999999995</v>
      </c>
      <c r="JQ10" s="59">
        <v>685.5</v>
      </c>
      <c r="JR10" s="59">
        <v>707.99</v>
      </c>
      <c r="JS10" s="59">
        <v>722.06</v>
      </c>
      <c r="JT10" s="59">
        <v>783.9</v>
      </c>
      <c r="JU10" s="59">
        <v>795.07</v>
      </c>
      <c r="JV10" s="59">
        <v>824.54</v>
      </c>
      <c r="JW10" s="59">
        <v>830.65</v>
      </c>
      <c r="JX10" s="59">
        <v>839.89</v>
      </c>
      <c r="JY10" s="59">
        <v>821.15</v>
      </c>
      <c r="JZ10" s="59">
        <v>802.66</v>
      </c>
      <c r="KA10" s="59">
        <v>812.99</v>
      </c>
      <c r="KB10" s="59">
        <v>827.36</v>
      </c>
      <c r="KC10" s="60">
        <v>827.36</v>
      </c>
      <c r="KD10" s="59">
        <f>+IFERROR((IF(ISTEXT(KD$5)=FALSE,(INDEX(INEI!$1:$1048576,MATCH(Precios!$B10,INEI!$B:$B,0),MATCH(KD$4,INEI!$3:$3,0))),KC10)),"")</f>
        <v>821.06</v>
      </c>
      <c r="KE10" s="59">
        <f>+IFERROR((IF(ISTEXT(KE$5)=FALSE,(INDEX(INEI!$1:$1048576,MATCH(Precios!$B10,INEI!$B:$B,0),MATCH(KE$4,INEI!$3:$3,0))),KD10)),"")</f>
        <v>800.39</v>
      </c>
      <c r="KF10" s="59">
        <f>+IFERROR((IF(ISTEXT(KF$5)=FALSE,(INDEX(INEI!$1:$1048576,MATCH(Precios!$B10,INEI!$B:$B,0),MATCH(KF$4,INEI!$3:$3,0))),KE10)),"")</f>
        <v>789.42</v>
      </c>
      <c r="KG10" s="59">
        <f>+IFERROR((IF(ISTEXT(KG$5)=FALSE,(INDEX(INEI!$1:$1048576,MATCH(Precios!$B10,INEI!$B:$B,0),MATCH(KG$4,INEI!$3:$3,0))),KF10)),"")</f>
        <v>819.26</v>
      </c>
      <c r="KH10" s="59">
        <f>+IFERROR((IF(ISTEXT(KH$5)=FALSE,(INDEX(INEI!$1:$1048576,MATCH(Precios!$B10,INEI!$B:$B,0),MATCH(KH$4,INEI!$3:$3,0))),KG10)),"")</f>
        <v>855.95</v>
      </c>
      <c r="KI10" s="59">
        <f>+IFERROR((IF(ISTEXT(KI$5)=FALSE,(INDEX(INEI!$1:$1048576,MATCH(Precios!$B10,INEI!$B:$B,0),MATCH(KI$4,INEI!$3:$3,0))),KH10)),"")</f>
        <v>853.67</v>
      </c>
      <c r="KJ10" s="59">
        <f>+IFERROR((IF(ISTEXT(KJ$5)=FALSE,(INDEX(INEI!$1:$1048576,MATCH(Precios!$B10,INEI!$B:$B,0),MATCH(KJ$4,INEI!$3:$3,0))),KI10)),"")</f>
        <v>888.94</v>
      </c>
      <c r="KK10" s="59">
        <f>+IFERROR((IF(ISTEXT(KK$5)=FALSE,(INDEX(INEI!$1:$1048576,MATCH(Precios!$B10,INEI!$B:$B,0),MATCH(KK$4,INEI!$3:$3,0))),KJ10)),"")</f>
        <v>810.43</v>
      </c>
      <c r="KL10" s="59">
        <f>+IFERROR((IF(ISTEXT(KL$5)=FALSE,(INDEX(INEI!$1:$1048576,MATCH(Precios!$B10,INEI!$B:$B,0),MATCH(KL$4,INEI!$3:$3,0))),KK10)),"")</f>
        <v>807.1</v>
      </c>
      <c r="KM10" s="59">
        <f>+IFERROR((IF(ISTEXT(KM$5)=FALSE,(INDEX(INEI!$1:$1048576,MATCH(Precios!$B10,INEI!$B:$B,0),MATCH(KM$4,INEI!$3:$3,0))),KL10)),"")</f>
        <v>823.86</v>
      </c>
      <c r="KN10" s="59">
        <f>+IFERROR((IF(ISTEXT(KN$5)=FALSE,(INDEX(INEI!$1:$1048576,MATCH(Precios!$B10,INEI!$B:$B,0),MATCH(KN$4,INEI!$3:$3,0))),KM10)),"")</f>
        <v>802.96</v>
      </c>
      <c r="KO10" s="59">
        <f>+IFERROR((IF(ISTEXT(KO$5)=FALSE,(INDEX(INEI!$1:$1048576,MATCH(Precios!$B10,INEI!$B:$B,0),MATCH(KO$4,INEI!$3:$3,0))),KN10)),"")</f>
        <v>793.44</v>
      </c>
      <c r="KP10" s="60">
        <f>+IFERROR((IF(ISTEXT(KP$5)=FALSE,(INDEX(INEI!$1:$1048576,MATCH(Precios!$B10,INEI!$B:$B,0),MATCH(KP$4,INEI!$3:$3,0))),KO10)),"")</f>
        <v>793.44</v>
      </c>
      <c r="KQ10" s="59">
        <f>+IFERROR((IF(ISTEXT(KQ$5)=FALSE,(INDEX(INEI!$1:$1048576,MATCH(Precios!$B10,INEI!$B:$B,0),MATCH(KQ$4,INEI!$3:$3,0))),KP10)),"")</f>
        <v>810.89</v>
      </c>
      <c r="KR10" s="59">
        <f>+IFERROR((IF(ISTEXT(KR$5)=FALSE,(INDEX(INEI!$1:$1048576,MATCH(Precios!$B10,INEI!$B:$B,0),MATCH(KR$4,INEI!$3:$3,0))),KQ10)),"")</f>
        <v>828.46</v>
      </c>
      <c r="KS10" s="59">
        <f>+IFERROR((IF(ISTEXT(KS$5)=FALSE,(INDEX(INEI!$1:$1048576,MATCH(Precios!$B10,INEI!$B:$B,0),MATCH(KS$4,INEI!$3:$3,0))),KR10)),"")</f>
        <v>874.05</v>
      </c>
      <c r="KT10" s="59">
        <f>+IFERROR((IF(ISTEXT(KT$5)=FALSE,(INDEX(INEI!$1:$1048576,MATCH(Precios!$B10,INEI!$B:$B,0),MATCH(KT$4,INEI!$3:$3,0))),KS10)),"")</f>
        <v>867.18</v>
      </c>
      <c r="KU10" s="59">
        <f>+IFERROR((IF(ISTEXT(KU$5)=FALSE,(INDEX(INEI!$1:$1048576,MATCH(Precios!$B10,INEI!$B:$B,0),MATCH(KU$4,INEI!$3:$3,0))),KT10)),"")</f>
        <v>849.68</v>
      </c>
      <c r="KV10" s="59">
        <f>+IFERROR((IF(ISTEXT(KV$5)=FALSE,(INDEX(INEI!$1:$1048576,MATCH(Precios!$B10,INEI!$B:$B,0),MATCH(KV$4,INEI!$3:$3,0))),KU10)),"")</f>
        <v>814.46</v>
      </c>
      <c r="KW10" s="59">
        <f>+IFERROR((IF(ISTEXT(KW$5)=FALSE,(INDEX(INEI!$1:$1048576,MATCH(Precios!$B10,INEI!$B:$B,0),MATCH(KW$4,INEI!$3:$3,0))),KV10)),"")</f>
        <v>779.58</v>
      </c>
      <c r="KX10" s="59">
        <f>+IFERROR((IF(ISTEXT(KX$5)=FALSE,(INDEX(INEI!$1:$1048576,MATCH(Precios!$B10,INEI!$B:$B,0),MATCH(KX$4,INEI!$3:$3,0))),KW10)),"")</f>
        <v>799.44</v>
      </c>
      <c r="KY10" s="59">
        <f>+IFERROR((IF(ISTEXT(KY$5)=FALSE,(INDEX(INEI!$1:$1048576,MATCH(Precios!$B10,INEI!$B:$B,0),MATCH(KY$4,INEI!$3:$3,0))),KX10)),"")</f>
        <v>806.03</v>
      </c>
      <c r="KZ10" s="59">
        <f>+IFERROR((IF(ISTEXT(KZ$5)=FALSE,(INDEX(INEI!$1:$1048576,MATCH(Precios!$B10,INEI!$B:$B,0),MATCH(KZ$4,INEI!$3:$3,0))),KY10)),"")</f>
        <v>827.73</v>
      </c>
      <c r="LA10" s="59">
        <f>+IFERROR((IF(ISTEXT(LA$5)=FALSE,(INDEX(INEI!$1:$1048576,MATCH(Precios!$B10,INEI!$B:$B,0),MATCH(LA$4,INEI!$3:$3,0))),KZ10)),"")</f>
        <v>813.04</v>
      </c>
      <c r="LB10" s="59">
        <f>+IFERROR((IF(ISTEXT(LB$5)=FALSE,(INDEX(INEI!$1:$1048576,MATCH(Precios!$B10,INEI!$B:$B,0),MATCH(LB$4,INEI!$3:$3,0))),LA10)),"")</f>
        <v>807.41</v>
      </c>
      <c r="LC10" s="60">
        <f>+IFERROR((IF(ISTEXT(LC$5)=FALSE,(INDEX(INEI!$1:$1048576,MATCH(Precios!$B10,INEI!$B:$B,0),MATCH(LC$4,INEI!$3:$3,0))),LB10)),"")</f>
        <v>807.41</v>
      </c>
      <c r="LD10" s="59">
        <f>+IFERROR((IF(ISTEXT(LD$5)=FALSE,(INDEX(INEI!$1:$1048576,MATCH(Precios!$B10,INEI!$B:$B,0),MATCH(LD$4,INEI!$3:$3,0))),LC10)),"")</f>
        <v>823.65</v>
      </c>
      <c r="LE10" s="59">
        <f>+IFERROR((IF(ISTEXT(LE$5)=FALSE,(INDEX(INEI!$1:$1048576,MATCH(Precios!$B10,INEI!$B:$B,0),MATCH(LE$4,INEI!$3:$3,0))),LD10)),"")</f>
        <v>901.48</v>
      </c>
      <c r="LF10" s="59">
        <f>+IFERROR((IF(ISTEXT(LF$5)=FALSE,(INDEX(INEI!$1:$1048576,MATCH(Precios!$B10,INEI!$B:$B,0),MATCH(LF$4,INEI!$3:$3,0))),LE10)),"")</f>
        <v>867.76</v>
      </c>
      <c r="LG10" s="59">
        <f>+IFERROR((IF(ISTEXT(LG$5)=FALSE,(INDEX(INEI!$1:$1048576,MATCH(Precios!$B10,INEI!$B:$B,0),MATCH(LG$4,INEI!$3:$3,0))),LF10)),"")</f>
        <v>863.61</v>
      </c>
      <c r="LH10" s="59">
        <f>+IFERROR((IF(ISTEXT(LH$5)=FALSE,(INDEX(INEI!$1:$1048576,MATCH(Precios!$B10,INEI!$B:$B,0),MATCH(LH$4,INEI!$3:$3,0))),LG10)),"")</f>
        <v>808.97</v>
      </c>
      <c r="LI10" s="59">
        <f>+IFERROR((IF(ISTEXT(LI$5)=FALSE,(INDEX(INEI!$1:$1048576,MATCH(Precios!$B10,INEI!$B:$B,0),MATCH(LI$4,INEI!$3:$3,0))),LH10)),"")</f>
        <v>805.17</v>
      </c>
      <c r="LJ10" s="59">
        <f>+IFERROR((IF(ISTEXT(LJ$5)=FALSE,(INDEX(INEI!$1:$1048576,MATCH(Precios!$B10,INEI!$B:$B,0),MATCH(LJ$4,INEI!$3:$3,0))),LI10)),"")</f>
        <v>819.66</v>
      </c>
      <c r="LK10" s="59">
        <f>+IFERROR((IF(ISTEXT(LK$5)=FALSE,(INDEX(INEI!$1:$1048576,MATCH(Precios!$B10,INEI!$B:$B,0),MATCH(LK$4,INEI!$3:$3,0))),LJ10)),"")</f>
        <v>832.26</v>
      </c>
      <c r="LL10" s="59">
        <f>+IFERROR((IF(ISTEXT(LL$5)=FALSE,(INDEX(INEI!$1:$1048576,MATCH(Precios!$B10,INEI!$B:$B,0),MATCH(LL$4,INEI!$3:$3,0))),LK10)),"")</f>
        <v>838.85</v>
      </c>
      <c r="LM10" s="59">
        <f>+IFERROR((IF(ISTEXT(LM$5)=FALSE,(INDEX(INEI!$1:$1048576,MATCH(Precios!$B10,INEI!$B:$B,0),MATCH(LM$4,INEI!$3:$3,0))),LL10)),"")</f>
        <v>835.51</v>
      </c>
      <c r="LN10" s="59">
        <f>+IFERROR((IF(ISTEXT(LN$5)=FALSE,(INDEX(INEI!$1:$1048576,MATCH(Precios!$B10,INEI!$B:$B,0),MATCH(LN$4,INEI!$3:$3,0))),LM10)),"")</f>
        <v>841.7</v>
      </c>
      <c r="LO10" s="59">
        <f>+IFERROR((IF(ISTEXT(LO$5)=FALSE,(INDEX(INEI!$1:$1048576,MATCH(Precios!$B10,INEI!$B:$B,0),MATCH(LO$4,INEI!$3:$3,0))),LN10)),"")</f>
        <v>831.68</v>
      </c>
      <c r="LP10" s="60">
        <f>+IFERROR((IF(ISTEXT(LP$5)=FALSE,(INDEX(INEI!$1:$1048576,MATCH(Precios!$B10,INEI!$B:$B,0),MATCH(LP$4,INEI!$3:$3,0))),LO10)),"")</f>
        <v>831.68</v>
      </c>
      <c r="LQ10" s="59">
        <f>+IFERROR((IF(ISTEXT(LQ$5)=FALSE,(INDEX(INEI!$1:$1048576,MATCH(Precios!$B10,INEI!$B:$B,0),MATCH(LQ$4,INEI!$3:$3,0))),LP10)),"")</f>
        <v>845.11</v>
      </c>
      <c r="LR10" s="59">
        <f>+IFERROR((IF(ISTEXT(LR$5)=FALSE,(INDEX(INEI!$1:$1048576,MATCH(Precios!$B10,INEI!$B:$B,0),MATCH(LR$4,INEI!$3:$3,0))),LQ10)),"")</f>
        <v>841.72</v>
      </c>
      <c r="LS10" s="59">
        <f>+IFERROR((IF(ISTEXT(LS$5)=FALSE,(INDEX(INEI!$1:$1048576,MATCH(Precios!$B10,INEI!$B:$B,0),MATCH(LS$4,INEI!$3:$3,0))),LR10)),"")</f>
        <v>814.09</v>
      </c>
      <c r="LT10" s="59">
        <f>+IFERROR((IF(ISTEXT(LT$5)=FALSE,(INDEX(INEI!$1:$1048576,MATCH(Precios!$B10,INEI!$B:$B,0),MATCH(LT$4,INEI!$3:$3,0))),LS10)),"")</f>
        <v>786.97</v>
      </c>
      <c r="LU10" s="59">
        <f>+IFERROR((IF(ISTEXT(LU$5)=FALSE,(INDEX(INEI!$1:$1048576,MATCH(Precios!$B10,INEI!$B:$B,0),MATCH(LU$4,INEI!$3:$3,0))),LT10)),"")</f>
        <v>809.75</v>
      </c>
      <c r="LV10" s="59">
        <f>+IFERROR((IF(ISTEXT(LV$5)=FALSE,(INDEX(INEI!$1:$1048576,MATCH(Precios!$B10,INEI!$B:$B,0),MATCH(LV$4,INEI!$3:$3,0))),LU10)),"")</f>
        <v>835.54</v>
      </c>
      <c r="LW10" s="59">
        <f>+IFERROR((IF(ISTEXT(LW$5)=FALSE,(INDEX(INEI!$1:$1048576,MATCH(Precios!$B10,INEI!$B:$B,0),MATCH(LW$4,INEI!$3:$3,0))),LV10)),"")</f>
        <v>814.54</v>
      </c>
      <c r="LX10" s="59">
        <f>+IFERROR((IF(ISTEXT(LX$5)=FALSE,(INDEX(INEI!$1:$1048576,MATCH(Precios!$B10,INEI!$B:$B,0),MATCH(LX$4,INEI!$3:$3,0))),LW10)),"")</f>
        <v>812.46</v>
      </c>
      <c r="LY10" s="59">
        <f>+IFERROR((IF(ISTEXT(LY$5)=FALSE,(INDEX(INEI!$1:$1048576,MATCH(Precios!$B10,INEI!$B:$B,0),MATCH(LY$4,INEI!$3:$3,0))),LX10)),"")</f>
        <v>803.47</v>
      </c>
      <c r="LZ10" s="59">
        <f>+IFERROR((IF(ISTEXT(LZ$5)=FALSE,(INDEX(INEI!$1:$1048576,MATCH(Precios!$B10,INEI!$B:$B,0),MATCH(LZ$4,INEI!$3:$3,0))),LY10)),"")</f>
        <v>783.07</v>
      </c>
      <c r="MA10" s="59">
        <f>+IFERROR((IF(ISTEXT(MA$5)=FALSE,(INDEX(INEI!$1:$1048576,MATCH(Precios!$B10,INEI!$B:$B,0),MATCH(MA$4,INEI!$3:$3,0))),LZ10)),"")</f>
        <v>773.67</v>
      </c>
      <c r="MB10" s="59">
        <f>+IFERROR((IF(ISTEXT(MB$5)=FALSE,(INDEX(INEI!$1:$1048576,MATCH(Precios!$B10,INEI!$B:$B,0),MATCH(MB$4,INEI!$3:$3,0))),MA10)),"")</f>
        <v>772.62</v>
      </c>
      <c r="MC10" s="60">
        <f>+IFERROR((IF(ISTEXT(MC$5)=FALSE,(INDEX(INEI!$1:$1048576,MATCH(Precios!$B10,INEI!$B:$B,0),MATCH(MC$4,INEI!$3:$3,0))),MB10)),"")</f>
        <v>772.62</v>
      </c>
      <c r="MD10" s="59">
        <f>+IFERROR((IF(ISTEXT(MD$5)=FALSE,(INDEX(INEI!$1:$1048576,MATCH(Precios!$B10,INEI!$B:$B,0),MATCH(MD$4,INEI!$3:$3,0))),MC10)),"")</f>
        <v>0</v>
      </c>
      <c r="ME10" s="59">
        <f>+IFERROR((IF(ISTEXT(ME$5)=FALSE,(INDEX(INEI!$1:$1048576,MATCH(Precios!$B10,INEI!$B:$B,0),MATCH(ME$4,INEI!$3:$3,0))),MD10)),"")</f>
        <v>0</v>
      </c>
      <c r="MF10" s="59">
        <f>+IFERROR((IF(ISTEXT(MF$5)=FALSE,(INDEX(INEI!$1:$1048576,MATCH(Precios!$B10,INEI!$B:$B,0),MATCH(MF$4,INEI!$3:$3,0))),ME10)),"")</f>
        <v>0</v>
      </c>
      <c r="MG10" s="59">
        <f>+IFERROR((IF(ISTEXT(MG$5)=FALSE,(INDEX(INEI!$1:$1048576,MATCH(Precios!$B10,INEI!$B:$B,0),MATCH(MG$4,INEI!$3:$3,0))),MF10)),"")</f>
        <v>0</v>
      </c>
      <c r="MH10" s="59" t="str">
        <f>+IFERROR((IF(ISTEXT(MH$5)=FALSE,(INDEX(INEI!$1:$1048576,MATCH(Precios!$B10,INEI!$B:$B,0),MATCH(MH$4,INEI!$3:$3,0))),MG10)),"")</f>
        <v/>
      </c>
      <c r="MI10" s="59" t="str">
        <f>+IFERROR((IF(ISTEXT(MI$5)=FALSE,(INDEX(INEI!$1:$1048576,MATCH(Precios!$B10,INEI!$B:$B,0),MATCH(MI$4,INEI!$3:$3,0))),MH10)),"")</f>
        <v/>
      </c>
      <c r="MJ10" s="59" t="str">
        <f>+IFERROR((IF(ISTEXT(MJ$5)=FALSE,(INDEX(INEI!$1:$1048576,MATCH(Precios!$B10,INEI!$B:$B,0),MATCH(MJ$4,INEI!$3:$3,0))),MI10)),"")</f>
        <v/>
      </c>
      <c r="MK10" s="59" t="str">
        <f>+IFERROR((IF(ISTEXT(MK$5)=FALSE,(INDEX(INEI!$1:$1048576,MATCH(Precios!$B10,INEI!$B:$B,0),MATCH(MK$4,INEI!$3:$3,0))),MJ10)),"")</f>
        <v/>
      </c>
      <c r="ML10" s="59" t="str">
        <f>+IFERROR((IF(ISTEXT(ML$5)=FALSE,(INDEX(INEI!$1:$1048576,MATCH(Precios!$B10,INEI!$B:$B,0),MATCH(ML$4,INEI!$3:$3,0))),MK10)),"")</f>
        <v/>
      </c>
      <c r="MM10" s="59" t="str">
        <f>+IFERROR((IF(ISTEXT(MM$5)=FALSE,(INDEX(INEI!$1:$1048576,MATCH(Precios!$B10,INEI!$B:$B,0),MATCH(MM$4,INEI!$3:$3,0))),ML10)),"")</f>
        <v/>
      </c>
      <c r="MN10" s="59" t="str">
        <f>+IFERROR((IF(ISTEXT(MN$5)=FALSE,(INDEX(INEI!$1:$1048576,MATCH(Precios!$B10,INEI!$B:$B,0),MATCH(MN$4,INEI!$3:$3,0))),MM10)),"")</f>
        <v/>
      </c>
      <c r="MO10" s="59" t="str">
        <f>+IFERROR((IF(ISTEXT(MO$5)=FALSE,(INDEX(INEI!$1:$1048576,MATCH(Precios!$B10,INEI!$B:$B,0),MATCH(MO$4,INEI!$3:$3,0))),MN10)),"")</f>
        <v/>
      </c>
      <c r="MP10" s="60" t="str">
        <f>+IFERROR((IF(ISTEXT(MP$5)=FALSE,(INDEX(INEI!$1:$1048576,MATCH(Precios!$B10,INEI!$B:$B,0),MATCH(MP$4,INEI!$3:$3,0))),MO10)),"")</f>
        <v/>
      </c>
    </row>
    <row r="11" spans="1:354">
      <c r="B11" s="9" t="s">
        <v>244</v>
      </c>
      <c r="C11" s="121" t="s">
        <v>308</v>
      </c>
      <c r="D11" s="59">
        <v>221.27</v>
      </c>
      <c r="E11" s="59">
        <v>219.34</v>
      </c>
      <c r="F11" s="59">
        <v>223.87</v>
      </c>
      <c r="G11" s="59">
        <v>229.75</v>
      </c>
      <c r="H11" s="59">
        <v>231.22</v>
      </c>
      <c r="I11" s="59">
        <v>230.16</v>
      </c>
      <c r="J11" s="59">
        <v>229.7</v>
      </c>
      <c r="K11" s="59">
        <v>229.51</v>
      </c>
      <c r="L11" s="59">
        <v>229.97</v>
      </c>
      <c r="M11" s="59">
        <v>231.02</v>
      </c>
      <c r="N11" s="59">
        <v>232.87</v>
      </c>
      <c r="O11" s="59">
        <v>232.28</v>
      </c>
      <c r="P11" s="60">
        <v>232.28</v>
      </c>
      <c r="Q11" s="59">
        <v>232.47</v>
      </c>
      <c r="R11" s="59">
        <v>232.87</v>
      </c>
      <c r="S11" s="59">
        <v>233.19</v>
      </c>
      <c r="T11" s="59">
        <v>236.45</v>
      </c>
      <c r="U11" s="59">
        <v>239.24</v>
      </c>
      <c r="V11" s="59">
        <v>234.65</v>
      </c>
      <c r="W11" s="59">
        <v>232.79</v>
      </c>
      <c r="X11" s="59">
        <v>234.8</v>
      </c>
      <c r="Y11" s="59">
        <v>237.82</v>
      </c>
      <c r="Z11" s="59">
        <v>236.3</v>
      </c>
      <c r="AA11" s="59">
        <v>231.87</v>
      </c>
      <c r="AB11" s="59">
        <v>231.59</v>
      </c>
      <c r="AC11" s="60">
        <v>231.59</v>
      </c>
      <c r="AD11" s="59">
        <v>233.21</v>
      </c>
      <c r="AE11" s="59">
        <v>234.36</v>
      </c>
      <c r="AF11" s="59">
        <v>232.94</v>
      </c>
      <c r="AG11" s="59">
        <v>231.8</v>
      </c>
      <c r="AH11" s="59">
        <v>232.67</v>
      </c>
      <c r="AI11" s="59">
        <v>234.63</v>
      </c>
      <c r="AJ11" s="59">
        <v>238.2</v>
      </c>
      <c r="AK11" s="59">
        <v>240.63</v>
      </c>
      <c r="AL11" s="59">
        <v>243.93</v>
      </c>
      <c r="AM11" s="59">
        <v>243.66</v>
      </c>
      <c r="AN11" s="59">
        <v>241.5</v>
      </c>
      <c r="AO11" s="59">
        <v>236.85</v>
      </c>
      <c r="AP11" s="60">
        <v>236.85</v>
      </c>
      <c r="AQ11" s="59">
        <v>235.5</v>
      </c>
      <c r="AR11" s="59">
        <v>236.3</v>
      </c>
      <c r="AS11" s="59">
        <v>240.04</v>
      </c>
      <c r="AT11" s="59">
        <v>240.36</v>
      </c>
      <c r="AU11" s="59">
        <v>250.62</v>
      </c>
      <c r="AV11" s="59">
        <v>265.39</v>
      </c>
      <c r="AW11" s="59">
        <v>268.61</v>
      </c>
      <c r="AX11" s="59">
        <v>271.58999999999997</v>
      </c>
      <c r="AY11" s="59">
        <v>271.67</v>
      </c>
      <c r="AZ11" s="59">
        <v>271.43</v>
      </c>
      <c r="BA11" s="59">
        <v>271.35000000000002</v>
      </c>
      <c r="BB11" s="59">
        <v>273.64999999999998</v>
      </c>
      <c r="BC11" s="60">
        <v>273.64999999999998</v>
      </c>
      <c r="BD11" s="59">
        <v>287.62</v>
      </c>
      <c r="BE11" s="59">
        <v>346.99</v>
      </c>
      <c r="BF11" s="59">
        <v>377.82</v>
      </c>
      <c r="BG11" s="59">
        <v>413.53</v>
      </c>
      <c r="BH11" s="59">
        <v>418.41</v>
      </c>
      <c r="BI11" s="59">
        <v>417.73</v>
      </c>
      <c r="BJ11" s="59">
        <v>413.41</v>
      </c>
      <c r="BK11" s="59">
        <v>407.88</v>
      </c>
      <c r="BL11" s="59">
        <v>403.32</v>
      </c>
      <c r="BM11" s="59">
        <v>398.99</v>
      </c>
      <c r="BN11" s="59">
        <v>397.67</v>
      </c>
      <c r="BO11" s="59">
        <v>394.19</v>
      </c>
      <c r="BP11" s="60">
        <v>394.19</v>
      </c>
      <c r="BQ11" s="59">
        <v>392.63</v>
      </c>
      <c r="BR11" s="59">
        <v>391.55</v>
      </c>
      <c r="BS11" s="59">
        <v>396.08</v>
      </c>
      <c r="BT11" s="59">
        <v>395.95</v>
      </c>
      <c r="BU11" s="59">
        <v>395.59</v>
      </c>
      <c r="BV11" s="59">
        <v>395.22</v>
      </c>
      <c r="BW11" s="59">
        <v>395.22</v>
      </c>
      <c r="BX11" s="59">
        <v>395.83</v>
      </c>
      <c r="BY11" s="59">
        <v>401.91</v>
      </c>
      <c r="BZ11" s="59">
        <v>410.9</v>
      </c>
      <c r="CA11" s="59">
        <v>410.29</v>
      </c>
      <c r="CB11" s="59">
        <v>416.12</v>
      </c>
      <c r="CC11" s="60">
        <v>416.12</v>
      </c>
      <c r="CD11" s="59">
        <v>412.36</v>
      </c>
      <c r="CE11" s="59">
        <v>399.72</v>
      </c>
      <c r="CF11" s="59">
        <v>405.8</v>
      </c>
      <c r="CG11" s="59">
        <v>404.82</v>
      </c>
      <c r="CH11" s="59">
        <v>398.5</v>
      </c>
      <c r="CI11" s="59">
        <v>396.68</v>
      </c>
      <c r="CJ11" s="59">
        <v>406.96</v>
      </c>
      <c r="CK11" s="59">
        <v>408.84</v>
      </c>
      <c r="CL11" s="59">
        <v>434.79</v>
      </c>
      <c r="CM11" s="59">
        <v>443.56</v>
      </c>
      <c r="CN11" s="59">
        <v>441.51</v>
      </c>
      <c r="CO11" s="59">
        <v>421.28</v>
      </c>
      <c r="CP11" s="60">
        <v>421.28</v>
      </c>
      <c r="CQ11" s="59">
        <v>418.66</v>
      </c>
      <c r="CR11" s="59">
        <v>418.4</v>
      </c>
      <c r="CS11" s="59">
        <v>417.74</v>
      </c>
      <c r="CT11" s="59">
        <v>416.82</v>
      </c>
      <c r="CU11" s="59">
        <v>415.38</v>
      </c>
      <c r="CV11" s="59">
        <v>413.46</v>
      </c>
      <c r="CW11" s="59">
        <v>418.88</v>
      </c>
      <c r="CX11" s="59">
        <v>459.58</v>
      </c>
      <c r="CY11" s="59">
        <v>456.23</v>
      </c>
      <c r="CZ11" s="59">
        <v>439.36</v>
      </c>
      <c r="DA11" s="59">
        <v>436.74</v>
      </c>
      <c r="DB11" s="59">
        <v>433.83</v>
      </c>
      <c r="DC11" s="60">
        <v>433.83</v>
      </c>
      <c r="DD11" s="59">
        <v>441.78</v>
      </c>
      <c r="DE11" s="59">
        <v>467.28</v>
      </c>
      <c r="DF11" s="59">
        <v>486.08</v>
      </c>
      <c r="DG11" s="59">
        <v>567.88</v>
      </c>
      <c r="DH11" s="59">
        <v>654.59</v>
      </c>
      <c r="DI11" s="59">
        <v>714.16</v>
      </c>
      <c r="DJ11" s="59">
        <v>770.99</v>
      </c>
      <c r="DK11" s="59">
        <v>808.08</v>
      </c>
      <c r="DL11" s="59">
        <v>808.91</v>
      </c>
      <c r="DM11" s="59">
        <v>686</v>
      </c>
      <c r="DN11" s="59">
        <v>658.98</v>
      </c>
      <c r="DO11" s="59">
        <v>644.53</v>
      </c>
      <c r="DP11" s="60">
        <v>644.53</v>
      </c>
      <c r="DQ11" s="59">
        <v>631.96</v>
      </c>
      <c r="DR11" s="59">
        <v>562.91999999999996</v>
      </c>
      <c r="DS11" s="59">
        <v>552.14</v>
      </c>
      <c r="DT11" s="59">
        <v>476.46</v>
      </c>
      <c r="DU11" s="59">
        <v>453.81</v>
      </c>
      <c r="DV11" s="59">
        <v>456.62</v>
      </c>
      <c r="DW11" s="59">
        <v>459.98</v>
      </c>
      <c r="DX11" s="59">
        <v>455.85</v>
      </c>
      <c r="DY11" s="59">
        <v>457.29</v>
      </c>
      <c r="DZ11" s="59">
        <v>451.47</v>
      </c>
      <c r="EA11" s="59">
        <v>452.34</v>
      </c>
      <c r="EB11" s="59">
        <v>443.96</v>
      </c>
      <c r="EC11" s="60">
        <v>443.96</v>
      </c>
      <c r="ED11" s="59">
        <v>439.58</v>
      </c>
      <c r="EE11" s="59">
        <v>439.27</v>
      </c>
      <c r="EF11" s="59">
        <v>446.16</v>
      </c>
      <c r="EG11" s="59">
        <v>476.18</v>
      </c>
      <c r="EH11" s="59">
        <v>513.35</v>
      </c>
      <c r="EI11" s="59">
        <v>514.15</v>
      </c>
      <c r="EJ11" s="59">
        <v>511.25</v>
      </c>
      <c r="EK11" s="59">
        <v>507.63</v>
      </c>
      <c r="EL11" s="59">
        <v>507.48</v>
      </c>
      <c r="EM11" s="59">
        <v>513.16999999999996</v>
      </c>
      <c r="EN11" s="59">
        <v>515.74</v>
      </c>
      <c r="EO11" s="59">
        <v>517.58000000000004</v>
      </c>
      <c r="EP11" s="60">
        <v>517.58000000000004</v>
      </c>
      <c r="EQ11" s="59">
        <v>528.61</v>
      </c>
      <c r="ER11" s="59">
        <v>573.48</v>
      </c>
      <c r="ES11" s="59">
        <v>580.79999999999995</v>
      </c>
      <c r="ET11" s="59">
        <v>586.47</v>
      </c>
      <c r="EU11" s="59">
        <v>578.14</v>
      </c>
      <c r="EV11" s="59">
        <v>575.46</v>
      </c>
      <c r="EW11" s="59">
        <v>565.32000000000005</v>
      </c>
      <c r="EX11" s="59">
        <v>564.91</v>
      </c>
      <c r="EY11" s="59">
        <v>536.70000000000005</v>
      </c>
      <c r="EZ11" s="59">
        <v>534.35</v>
      </c>
      <c r="FA11" s="59">
        <v>529.27</v>
      </c>
      <c r="FB11" s="59">
        <v>527.51</v>
      </c>
      <c r="FC11" s="60">
        <v>527.51</v>
      </c>
      <c r="FD11" s="59">
        <v>526.73</v>
      </c>
      <c r="FE11" s="59">
        <v>517.79999999999995</v>
      </c>
      <c r="FF11" s="59">
        <v>501.65</v>
      </c>
      <c r="FG11" s="59">
        <v>496.88</v>
      </c>
      <c r="FH11" s="59">
        <v>498.41</v>
      </c>
      <c r="FI11" s="59">
        <v>486.71</v>
      </c>
      <c r="FJ11" s="59">
        <v>471.48</v>
      </c>
      <c r="FK11" s="59">
        <v>431.43</v>
      </c>
      <c r="FL11" s="59">
        <v>429.12</v>
      </c>
      <c r="FM11" s="59">
        <v>427.77</v>
      </c>
      <c r="FN11" s="59">
        <v>428.87</v>
      </c>
      <c r="FO11" s="59">
        <v>422.58</v>
      </c>
      <c r="FP11" s="60">
        <v>422.58</v>
      </c>
      <c r="FQ11" s="59">
        <v>422.64</v>
      </c>
      <c r="FR11" s="59">
        <v>432.33</v>
      </c>
      <c r="FS11" s="59">
        <v>438.01</v>
      </c>
      <c r="FT11" s="59">
        <v>436.72</v>
      </c>
      <c r="FU11" s="59">
        <v>446.97</v>
      </c>
      <c r="FV11" s="59">
        <v>463.77</v>
      </c>
      <c r="FW11" s="59">
        <v>469.79</v>
      </c>
      <c r="FX11" s="59">
        <v>473.58</v>
      </c>
      <c r="FY11" s="59">
        <v>469.34</v>
      </c>
      <c r="FZ11" s="59">
        <v>468.45</v>
      </c>
      <c r="GA11" s="59">
        <v>474.9</v>
      </c>
      <c r="GB11" s="59">
        <v>469.58</v>
      </c>
      <c r="GC11" s="60">
        <v>469.58</v>
      </c>
      <c r="GD11" s="59">
        <v>474.67</v>
      </c>
      <c r="GE11" s="59">
        <v>473.6</v>
      </c>
      <c r="GF11" s="59">
        <v>477.82</v>
      </c>
      <c r="GG11" s="59">
        <v>470.04</v>
      </c>
      <c r="GH11" s="59">
        <v>473.03</v>
      </c>
      <c r="GI11" s="59">
        <v>451.86</v>
      </c>
      <c r="GJ11" s="59">
        <v>459.19</v>
      </c>
      <c r="GK11" s="59">
        <v>468.1</v>
      </c>
      <c r="GL11" s="59">
        <v>481.01</v>
      </c>
      <c r="GM11" s="59">
        <v>491.87</v>
      </c>
      <c r="GN11" s="59">
        <v>495.36</v>
      </c>
      <c r="GO11" s="59">
        <v>501.62</v>
      </c>
      <c r="GP11" s="60">
        <v>501.62</v>
      </c>
      <c r="GQ11" s="59">
        <v>509.07</v>
      </c>
      <c r="GR11" s="59">
        <v>517.66999999999996</v>
      </c>
      <c r="GS11" s="59">
        <v>515.52</v>
      </c>
      <c r="GT11" s="59">
        <v>505.2</v>
      </c>
      <c r="GU11" s="59">
        <v>497.61</v>
      </c>
      <c r="GV11" s="59">
        <v>496.56</v>
      </c>
      <c r="GW11" s="59">
        <v>458.09</v>
      </c>
      <c r="GX11" s="59">
        <v>462.12</v>
      </c>
      <c r="GY11" s="59">
        <v>457.96</v>
      </c>
      <c r="GZ11" s="59">
        <v>461.49</v>
      </c>
      <c r="HA11" s="59">
        <v>469.48</v>
      </c>
      <c r="HB11" s="59">
        <v>468.66</v>
      </c>
      <c r="HC11" s="60">
        <v>468.66</v>
      </c>
      <c r="HD11" s="59">
        <v>473.87</v>
      </c>
      <c r="HE11" s="59">
        <v>477.98</v>
      </c>
      <c r="HF11" s="59">
        <v>459.71</v>
      </c>
      <c r="HG11" s="59">
        <v>442.8</v>
      </c>
      <c r="HH11" s="59">
        <v>460.66</v>
      </c>
      <c r="HI11" s="59">
        <v>460.32</v>
      </c>
      <c r="HJ11" s="59">
        <v>457.96</v>
      </c>
      <c r="HK11" s="59">
        <v>461.45</v>
      </c>
      <c r="HL11" s="59">
        <v>466.04</v>
      </c>
      <c r="HM11" s="59">
        <v>464.71</v>
      </c>
      <c r="HN11" s="59">
        <v>468.62</v>
      </c>
      <c r="HO11" s="59">
        <v>470.17</v>
      </c>
      <c r="HP11" s="60">
        <v>470.17</v>
      </c>
      <c r="HQ11" s="59">
        <v>464.67</v>
      </c>
      <c r="HR11" s="59">
        <v>456.59</v>
      </c>
      <c r="HS11" s="59">
        <v>453.51</v>
      </c>
      <c r="HT11" s="59">
        <v>431.87</v>
      </c>
      <c r="HU11" s="59">
        <v>440.82</v>
      </c>
      <c r="HV11" s="59">
        <v>448.49</v>
      </c>
      <c r="HW11" s="59">
        <v>451.95</v>
      </c>
      <c r="HX11" s="59">
        <v>460.39</v>
      </c>
      <c r="HY11" s="59">
        <v>467.17</v>
      </c>
      <c r="HZ11" s="59">
        <v>469.92</v>
      </c>
      <c r="IA11" s="59">
        <v>464.75</v>
      </c>
      <c r="IB11" s="59">
        <v>472.49</v>
      </c>
      <c r="IC11" s="60">
        <v>472.49</v>
      </c>
      <c r="ID11" s="59">
        <v>475.87</v>
      </c>
      <c r="IE11" s="59">
        <v>502.32</v>
      </c>
      <c r="IF11" s="59">
        <v>506.47</v>
      </c>
      <c r="IG11" s="59">
        <v>501.98</v>
      </c>
      <c r="IH11" s="59">
        <v>513.58000000000004</v>
      </c>
      <c r="II11" s="59">
        <v>508.81</v>
      </c>
      <c r="IJ11" s="59">
        <v>512.37</v>
      </c>
      <c r="IK11" s="59">
        <v>525.48</v>
      </c>
      <c r="IL11" s="59">
        <v>527.89</v>
      </c>
      <c r="IM11" s="59">
        <v>531.71</v>
      </c>
      <c r="IN11" s="59">
        <v>539.69000000000005</v>
      </c>
      <c r="IO11" s="59">
        <v>542.08000000000004</v>
      </c>
      <c r="IP11" s="60">
        <v>542.08000000000004</v>
      </c>
      <c r="IQ11" s="59">
        <v>537.42999999999995</v>
      </c>
      <c r="IR11" s="59">
        <v>536.72</v>
      </c>
      <c r="IS11" s="59">
        <v>530</v>
      </c>
      <c r="IT11" s="59">
        <v>529.91</v>
      </c>
      <c r="IU11" s="59">
        <v>534.4</v>
      </c>
      <c r="IV11" s="59">
        <v>533.28</v>
      </c>
      <c r="IW11" s="59">
        <v>527.66999999999996</v>
      </c>
      <c r="IX11" s="59">
        <v>541.62</v>
      </c>
      <c r="IY11" s="59">
        <v>538.41</v>
      </c>
      <c r="IZ11" s="59">
        <v>538.89</v>
      </c>
      <c r="JA11" s="59">
        <v>540.80999999999995</v>
      </c>
      <c r="JB11" s="59">
        <v>538.09</v>
      </c>
      <c r="JC11" s="60">
        <v>538.09</v>
      </c>
      <c r="JD11" s="59">
        <v>533.6</v>
      </c>
      <c r="JE11" s="59">
        <v>542.74</v>
      </c>
      <c r="JF11" s="59">
        <v>559.4</v>
      </c>
      <c r="JG11" s="59">
        <v>544.66</v>
      </c>
      <c r="JH11" s="59">
        <v>546.54999999999995</v>
      </c>
      <c r="JI11" s="59">
        <v>554.21</v>
      </c>
      <c r="JJ11" s="59">
        <v>561.72</v>
      </c>
      <c r="JK11" s="59">
        <v>571.92999999999995</v>
      </c>
      <c r="JL11" s="59">
        <v>569.80999999999995</v>
      </c>
      <c r="JM11" s="59">
        <v>576.38</v>
      </c>
      <c r="JN11" s="59">
        <v>578.97</v>
      </c>
      <c r="JO11" s="59">
        <v>611.38</v>
      </c>
      <c r="JP11" s="60">
        <v>611.38</v>
      </c>
      <c r="JQ11" s="59">
        <v>679.83</v>
      </c>
      <c r="JR11" s="59">
        <v>748.1</v>
      </c>
      <c r="JS11" s="59">
        <v>765.25</v>
      </c>
      <c r="JT11" s="59">
        <v>760.27</v>
      </c>
      <c r="JU11" s="59">
        <v>767.7</v>
      </c>
      <c r="JV11" s="59">
        <v>796.31</v>
      </c>
      <c r="JW11" s="59">
        <v>802.21</v>
      </c>
      <c r="JX11" s="59">
        <v>819.35</v>
      </c>
      <c r="JY11" s="59">
        <v>818.31</v>
      </c>
      <c r="JZ11" s="59">
        <v>798.59</v>
      </c>
      <c r="KA11" s="59">
        <v>794.85</v>
      </c>
      <c r="KB11" s="59">
        <v>810.49</v>
      </c>
      <c r="KC11" s="60">
        <v>810.49</v>
      </c>
      <c r="KD11" s="59">
        <f>+IFERROR((IF(ISTEXT(KD$5)=FALSE,(INDEX(INEI!$1:$1048576,MATCH(Precios!$B11,INEI!$B:$B,0),MATCH(KD$4,INEI!$3:$3,0))),KC11)),"")</f>
        <v>831</v>
      </c>
      <c r="KE11" s="59">
        <f>+IFERROR((IF(ISTEXT(KE$5)=FALSE,(INDEX(INEI!$1:$1048576,MATCH(Precios!$B11,INEI!$B:$B,0),MATCH(KE$4,INEI!$3:$3,0))),KD11)),"")</f>
        <v>811.32</v>
      </c>
      <c r="KF11" s="59">
        <f>+IFERROR((IF(ISTEXT(KF$5)=FALSE,(INDEX(INEI!$1:$1048576,MATCH(Precios!$B11,INEI!$B:$B,0),MATCH(KF$4,INEI!$3:$3,0))),KE11)),"")</f>
        <v>800.14</v>
      </c>
      <c r="KG11" s="59">
        <f>+IFERROR((IF(ISTEXT(KG$5)=FALSE,(INDEX(INEI!$1:$1048576,MATCH(Precios!$B11,INEI!$B:$B,0),MATCH(KG$4,INEI!$3:$3,0))),KF11)),"")</f>
        <v>908.09</v>
      </c>
      <c r="KH11" s="59">
        <f>+IFERROR((IF(ISTEXT(KH$5)=FALSE,(INDEX(INEI!$1:$1048576,MATCH(Precios!$B11,INEI!$B:$B,0),MATCH(KH$4,INEI!$3:$3,0))),KG11)),"")</f>
        <v>948.77</v>
      </c>
      <c r="KI11" s="59">
        <f>+IFERROR((IF(ISTEXT(KI$5)=FALSE,(INDEX(INEI!$1:$1048576,MATCH(Precios!$B11,INEI!$B:$B,0),MATCH(KI$4,INEI!$3:$3,0))),KH11)),"")</f>
        <v>946.24</v>
      </c>
      <c r="KJ11" s="59">
        <f>+IFERROR((IF(ISTEXT(KJ$5)=FALSE,(INDEX(INEI!$1:$1048576,MATCH(Precios!$B11,INEI!$B:$B,0),MATCH(KJ$4,INEI!$3:$3,0))),KI11)),"")</f>
        <v>985.34</v>
      </c>
      <c r="KK11" s="59">
        <f>+IFERROR((IF(ISTEXT(KK$5)=FALSE,(INDEX(INEI!$1:$1048576,MATCH(Precios!$B11,INEI!$B:$B,0),MATCH(KK$4,INEI!$3:$3,0))),KJ11)),"")</f>
        <v>898.31</v>
      </c>
      <c r="KL11" s="59">
        <f>+IFERROR((IF(ISTEXT(KL$5)=FALSE,(INDEX(INEI!$1:$1048576,MATCH(Precios!$B11,INEI!$B:$B,0),MATCH(KL$4,INEI!$3:$3,0))),KK11)),"")</f>
        <v>894.62</v>
      </c>
      <c r="KM11" s="59">
        <f>+IFERROR((IF(ISTEXT(KM$5)=FALSE,(INDEX(INEI!$1:$1048576,MATCH(Precios!$B11,INEI!$B:$B,0),MATCH(KM$4,INEI!$3:$3,0))),KL11)),"")</f>
        <v>913.2</v>
      </c>
      <c r="KN11" s="59">
        <f>+IFERROR((IF(ISTEXT(KN$5)=FALSE,(INDEX(INEI!$1:$1048576,MATCH(Precios!$B11,INEI!$B:$B,0),MATCH(KN$4,INEI!$3:$3,0))),KM11)),"")</f>
        <v>890.03</v>
      </c>
      <c r="KO11" s="59">
        <f>+IFERROR((IF(ISTEXT(KO$5)=FALSE,(INDEX(INEI!$1:$1048576,MATCH(Precios!$B11,INEI!$B:$B,0),MATCH(KO$4,INEI!$3:$3,0))),KN11)),"")</f>
        <v>879.48</v>
      </c>
      <c r="KP11" s="60">
        <f>+IFERROR((IF(ISTEXT(KP$5)=FALSE,(INDEX(INEI!$1:$1048576,MATCH(Precios!$B11,INEI!$B:$B,0),MATCH(KP$4,INEI!$3:$3,0))),KO11)),"")</f>
        <v>879.48</v>
      </c>
      <c r="KQ11" s="59">
        <f>+IFERROR((IF(ISTEXT(KQ$5)=FALSE,(INDEX(INEI!$1:$1048576,MATCH(Precios!$B11,INEI!$B:$B,0),MATCH(KQ$4,INEI!$3:$3,0))),KP11)),"")</f>
        <v>898.83</v>
      </c>
      <c r="KR11" s="59">
        <f>+IFERROR((IF(ISTEXT(KR$5)=FALSE,(INDEX(INEI!$1:$1048576,MATCH(Precios!$B11,INEI!$B:$B,0),MATCH(KR$4,INEI!$3:$3,0))),KQ11)),"")</f>
        <v>918.29</v>
      </c>
      <c r="KS11" s="59">
        <f>+IFERROR((IF(ISTEXT(KS$5)=FALSE,(INDEX(INEI!$1:$1048576,MATCH(Precios!$B11,INEI!$B:$B,0),MATCH(KS$4,INEI!$3:$3,0))),KR11)),"")</f>
        <v>903.9</v>
      </c>
      <c r="KT11" s="59">
        <f>+IFERROR((IF(ISTEXT(KT$5)=FALSE,(INDEX(INEI!$1:$1048576,MATCH(Precios!$B11,INEI!$B:$B,0),MATCH(KT$4,INEI!$3:$3,0))),KS11)),"")</f>
        <v>896.8</v>
      </c>
      <c r="KU11" s="59">
        <f>+IFERROR((IF(ISTEXT(KU$5)=FALSE,(INDEX(INEI!$1:$1048576,MATCH(Precios!$B11,INEI!$B:$B,0),MATCH(KU$4,INEI!$3:$3,0))),KT11)),"")</f>
        <v>878.71</v>
      </c>
      <c r="KV11" s="59">
        <f>+IFERROR((IF(ISTEXT(KV$5)=FALSE,(INDEX(INEI!$1:$1048576,MATCH(Precios!$B11,INEI!$B:$B,0),MATCH(KV$4,INEI!$3:$3,0))),KU11)),"")</f>
        <v>842.28</v>
      </c>
      <c r="KW11" s="59">
        <f>+IFERROR((IF(ISTEXT(KW$5)=FALSE,(INDEX(INEI!$1:$1048576,MATCH(Precios!$B11,INEI!$B:$B,0),MATCH(KW$4,INEI!$3:$3,0))),KV11)),"")</f>
        <v>806.21</v>
      </c>
      <c r="KX11" s="59">
        <f>+IFERROR((IF(ISTEXT(KX$5)=FALSE,(INDEX(INEI!$1:$1048576,MATCH(Precios!$B11,INEI!$B:$B,0),MATCH(KX$4,INEI!$3:$3,0))),KW11)),"")</f>
        <v>826.74</v>
      </c>
      <c r="KY11" s="59">
        <f>+IFERROR((IF(ISTEXT(KY$5)=FALSE,(INDEX(INEI!$1:$1048576,MATCH(Precios!$B11,INEI!$B:$B,0),MATCH(KY$4,INEI!$3:$3,0))),KX11)),"")</f>
        <v>833.56</v>
      </c>
      <c r="KZ11" s="59">
        <f>+IFERROR((IF(ISTEXT(KZ$5)=FALSE,(INDEX(INEI!$1:$1048576,MATCH(Precios!$B11,INEI!$B:$B,0),MATCH(KZ$4,INEI!$3:$3,0))),KY11)),"")</f>
        <v>856</v>
      </c>
      <c r="LA11" s="59">
        <f>+IFERROR((IF(ISTEXT(LA$5)=FALSE,(INDEX(INEI!$1:$1048576,MATCH(Precios!$B11,INEI!$B:$B,0),MATCH(LA$4,INEI!$3:$3,0))),KZ11)),"")</f>
        <v>840.81</v>
      </c>
      <c r="LB11" s="59">
        <f>+IFERROR((IF(ISTEXT(LB$5)=FALSE,(INDEX(INEI!$1:$1048576,MATCH(Precios!$B11,INEI!$B:$B,0),MATCH(LB$4,INEI!$3:$3,0))),LA11)),"")</f>
        <v>834.99</v>
      </c>
      <c r="LC11" s="60">
        <f>+IFERROR((IF(ISTEXT(LC$5)=FALSE,(INDEX(INEI!$1:$1048576,MATCH(Precios!$B11,INEI!$B:$B,0),MATCH(LC$4,INEI!$3:$3,0))),LB11)),"")</f>
        <v>834.99</v>
      </c>
      <c r="LD11" s="59">
        <f>+IFERROR((IF(ISTEXT(LD$5)=FALSE,(INDEX(INEI!$1:$1048576,MATCH(Precios!$B11,INEI!$B:$B,0),MATCH(LD$4,INEI!$3:$3,0))),LC11)),"")</f>
        <v>851.78</v>
      </c>
      <c r="LE11" s="59">
        <f>+IFERROR((IF(ISTEXT(LE$5)=FALSE,(INDEX(INEI!$1:$1048576,MATCH(Precios!$B11,INEI!$B:$B,0),MATCH(LE$4,INEI!$3:$3,0))),LD11)),"")</f>
        <v>932.27</v>
      </c>
      <c r="LF11" s="59">
        <f>+IFERROR((IF(ISTEXT(LF$5)=FALSE,(INDEX(INEI!$1:$1048576,MATCH(Precios!$B11,INEI!$B:$B,0),MATCH(LF$4,INEI!$3:$3,0))),LE11)),"")</f>
        <v>897.41</v>
      </c>
      <c r="LG11" s="59">
        <f>+IFERROR((IF(ISTEXT(LG$5)=FALSE,(INDEX(INEI!$1:$1048576,MATCH(Precios!$B11,INEI!$B:$B,0),MATCH(LG$4,INEI!$3:$3,0))),LF11)),"")</f>
        <v>893.11</v>
      </c>
      <c r="LH11" s="59">
        <f>+IFERROR((IF(ISTEXT(LH$5)=FALSE,(INDEX(INEI!$1:$1048576,MATCH(Precios!$B11,INEI!$B:$B,0),MATCH(LH$4,INEI!$3:$3,0))),LG11)),"")</f>
        <v>836.6</v>
      </c>
      <c r="LI11" s="59">
        <f>+IFERROR((IF(ISTEXT(LI$5)=FALSE,(INDEX(INEI!$1:$1048576,MATCH(Precios!$B11,INEI!$B:$B,0),MATCH(LI$4,INEI!$3:$3,0))),LH11)),"")</f>
        <v>832.68</v>
      </c>
      <c r="LJ11" s="59">
        <f>+IFERROR((IF(ISTEXT(LJ$5)=FALSE,(INDEX(INEI!$1:$1048576,MATCH(Precios!$B11,INEI!$B:$B,0),MATCH(LJ$4,INEI!$3:$3,0))),LI11)),"")</f>
        <v>847.66</v>
      </c>
      <c r="LK11" s="59">
        <f>+IFERROR((IF(ISTEXT(LK$5)=FALSE,(INDEX(INEI!$1:$1048576,MATCH(Precios!$B11,INEI!$B:$B,0),MATCH(LK$4,INEI!$3:$3,0))),LJ11)),"")</f>
        <v>860.69</v>
      </c>
      <c r="LL11" s="59">
        <f>+IFERROR((IF(ISTEXT(LL$5)=FALSE,(INDEX(INEI!$1:$1048576,MATCH(Precios!$B11,INEI!$B:$B,0),MATCH(LL$4,INEI!$3:$3,0))),LK11)),"")</f>
        <v>867.51</v>
      </c>
      <c r="LM11" s="59">
        <f>+IFERROR((IF(ISTEXT(LM$5)=FALSE,(INDEX(INEI!$1:$1048576,MATCH(Precios!$B11,INEI!$B:$B,0),MATCH(LM$4,INEI!$3:$3,0))),LL11)),"")</f>
        <v>864.04</v>
      </c>
      <c r="LN11" s="59">
        <f>+IFERROR((IF(ISTEXT(LN$5)=FALSE,(INDEX(INEI!$1:$1048576,MATCH(Precios!$B11,INEI!$B:$B,0),MATCH(LN$4,INEI!$3:$3,0))),LM11)),"")</f>
        <v>870.45</v>
      </c>
      <c r="LO11" s="59">
        <f>+IFERROR((IF(ISTEXT(LO$5)=FALSE,(INDEX(INEI!$1:$1048576,MATCH(Precios!$B11,INEI!$B:$B,0),MATCH(LO$4,INEI!$3:$3,0))),LN11)),"")</f>
        <v>860.09</v>
      </c>
      <c r="LP11" s="60">
        <f>+IFERROR((IF(ISTEXT(LP$5)=FALSE,(INDEX(INEI!$1:$1048576,MATCH(Precios!$B11,INEI!$B:$B,0),MATCH(LP$4,INEI!$3:$3,0))),LO11)),"")</f>
        <v>860.09</v>
      </c>
      <c r="LQ11" s="59">
        <f>+IFERROR((IF(ISTEXT(LQ$5)=FALSE,(INDEX(INEI!$1:$1048576,MATCH(Precios!$B11,INEI!$B:$B,0),MATCH(LQ$4,INEI!$3:$3,0))),LP11)),"")</f>
        <v>873.98</v>
      </c>
      <c r="LR11" s="59">
        <f>+IFERROR((IF(ISTEXT(LR$5)=FALSE,(INDEX(INEI!$1:$1048576,MATCH(Precios!$B11,INEI!$B:$B,0),MATCH(LR$4,INEI!$3:$3,0))),LQ11)),"")</f>
        <v>870.48</v>
      </c>
      <c r="LS11" s="59">
        <f>+IFERROR((IF(ISTEXT(LS$5)=FALSE,(INDEX(INEI!$1:$1048576,MATCH(Precios!$B11,INEI!$B:$B,0),MATCH(LS$4,INEI!$3:$3,0))),LR11)),"")</f>
        <v>841.9</v>
      </c>
      <c r="LT11" s="59">
        <f>+IFERROR((IF(ISTEXT(LT$5)=FALSE,(INDEX(INEI!$1:$1048576,MATCH(Precios!$B11,INEI!$B:$B,0),MATCH(LT$4,INEI!$3:$3,0))),LS11)),"")</f>
        <v>813.85</v>
      </c>
      <c r="LU11" s="59">
        <f>+IFERROR((IF(ISTEXT(LU$5)=FALSE,(INDEX(INEI!$1:$1048576,MATCH(Precios!$B11,INEI!$B:$B,0),MATCH(LU$4,INEI!$3:$3,0))),LT11)),"")</f>
        <v>837.41</v>
      </c>
      <c r="LV11" s="59">
        <f>+IFERROR((IF(ISTEXT(LV$5)=FALSE,(INDEX(INEI!$1:$1048576,MATCH(Precios!$B11,INEI!$B:$B,0),MATCH(LV$4,INEI!$3:$3,0))),LU11)),"")</f>
        <v>864.09</v>
      </c>
      <c r="LW11" s="59">
        <f>+IFERROR((IF(ISTEXT(LW$5)=FALSE,(INDEX(INEI!$1:$1048576,MATCH(Precios!$B11,INEI!$B:$B,0),MATCH(LW$4,INEI!$3:$3,0))),LV11)),"")</f>
        <v>842.36</v>
      </c>
      <c r="LX11" s="59">
        <f>+IFERROR((IF(ISTEXT(LX$5)=FALSE,(INDEX(INEI!$1:$1048576,MATCH(Precios!$B11,INEI!$B:$B,0),MATCH(LX$4,INEI!$3:$3,0))),LW11)),"")</f>
        <v>840.21</v>
      </c>
      <c r="LY11" s="59">
        <f>+IFERROR((IF(ISTEXT(LY$5)=FALSE,(INDEX(INEI!$1:$1048576,MATCH(Precios!$B11,INEI!$B:$B,0),MATCH(LY$4,INEI!$3:$3,0))),LX11)),"")</f>
        <v>830.91</v>
      </c>
      <c r="LZ11" s="59">
        <f>+IFERROR((IF(ISTEXT(LZ$5)=FALSE,(INDEX(INEI!$1:$1048576,MATCH(Precios!$B11,INEI!$B:$B,0),MATCH(LZ$4,INEI!$3:$3,0))),LY11)),"")</f>
        <v>809.81</v>
      </c>
      <c r="MA11" s="59">
        <f>+IFERROR((IF(ISTEXT(MA$5)=FALSE,(INDEX(INEI!$1:$1048576,MATCH(Precios!$B11,INEI!$B:$B,0),MATCH(MA$4,INEI!$3:$3,0))),LZ11)),"")</f>
        <v>800.1</v>
      </c>
      <c r="MB11" s="59">
        <f>+IFERROR((IF(ISTEXT(MB$5)=FALSE,(INDEX(INEI!$1:$1048576,MATCH(Precios!$B11,INEI!$B:$B,0),MATCH(MB$4,INEI!$3:$3,0))),MA11)),"")</f>
        <v>799.01</v>
      </c>
      <c r="MC11" s="60">
        <f>+IFERROR((IF(ISTEXT(MC$5)=FALSE,(INDEX(INEI!$1:$1048576,MATCH(Precios!$B11,INEI!$B:$B,0),MATCH(MC$4,INEI!$3:$3,0))),MB11)),"")</f>
        <v>799.01</v>
      </c>
      <c r="MD11" s="59">
        <f>+IFERROR((IF(ISTEXT(MD$5)=FALSE,(INDEX(INEI!$1:$1048576,MATCH(Precios!$B11,INEI!$B:$B,0),MATCH(MD$4,INEI!$3:$3,0))),MC11)),"")</f>
        <v>0</v>
      </c>
      <c r="ME11" s="59">
        <f>+IFERROR((IF(ISTEXT(ME$5)=FALSE,(INDEX(INEI!$1:$1048576,MATCH(Precios!$B11,INEI!$B:$B,0),MATCH(ME$4,INEI!$3:$3,0))),MD11)),"")</f>
        <v>0</v>
      </c>
      <c r="MF11" s="59">
        <f>+IFERROR((IF(ISTEXT(MF$5)=FALSE,(INDEX(INEI!$1:$1048576,MATCH(Precios!$B11,INEI!$B:$B,0),MATCH(MF$4,INEI!$3:$3,0))),ME11)),"")</f>
        <v>0</v>
      </c>
      <c r="MG11" s="59">
        <f>+IFERROR((IF(ISTEXT(MG$5)=FALSE,(INDEX(INEI!$1:$1048576,MATCH(Precios!$B11,INEI!$B:$B,0),MATCH(MG$4,INEI!$3:$3,0))),MF11)),"")</f>
        <v>0</v>
      </c>
      <c r="MH11" s="59" t="str">
        <f>+IFERROR((IF(ISTEXT(MH$5)=FALSE,(INDEX(INEI!$1:$1048576,MATCH(Precios!$B11,INEI!$B:$B,0),MATCH(MH$4,INEI!$3:$3,0))),MG11)),"")</f>
        <v/>
      </c>
      <c r="MI11" s="59" t="str">
        <f>+IFERROR((IF(ISTEXT(MI$5)=FALSE,(INDEX(INEI!$1:$1048576,MATCH(Precios!$B11,INEI!$B:$B,0),MATCH(MI$4,INEI!$3:$3,0))),MH11)),"")</f>
        <v/>
      </c>
      <c r="MJ11" s="59" t="str">
        <f>+IFERROR((IF(ISTEXT(MJ$5)=FALSE,(INDEX(INEI!$1:$1048576,MATCH(Precios!$B11,INEI!$B:$B,0),MATCH(MJ$4,INEI!$3:$3,0))),MI11)),"")</f>
        <v/>
      </c>
      <c r="MK11" s="59" t="str">
        <f>+IFERROR((IF(ISTEXT(MK$5)=FALSE,(INDEX(INEI!$1:$1048576,MATCH(Precios!$B11,INEI!$B:$B,0),MATCH(MK$4,INEI!$3:$3,0))),MJ11)),"")</f>
        <v/>
      </c>
      <c r="ML11" s="59" t="str">
        <f>+IFERROR((IF(ISTEXT(ML$5)=FALSE,(INDEX(INEI!$1:$1048576,MATCH(Precios!$B11,INEI!$B:$B,0),MATCH(ML$4,INEI!$3:$3,0))),MK11)),"")</f>
        <v/>
      </c>
      <c r="MM11" s="59" t="str">
        <f>+IFERROR((IF(ISTEXT(MM$5)=FALSE,(INDEX(INEI!$1:$1048576,MATCH(Precios!$B11,INEI!$B:$B,0),MATCH(MM$4,INEI!$3:$3,0))),ML11)),"")</f>
        <v/>
      </c>
      <c r="MN11" s="59" t="str">
        <f>+IFERROR((IF(ISTEXT(MN$5)=FALSE,(INDEX(INEI!$1:$1048576,MATCH(Precios!$B11,INEI!$B:$B,0),MATCH(MN$4,INEI!$3:$3,0))),MM11)),"")</f>
        <v/>
      </c>
      <c r="MO11" s="59" t="str">
        <f>+IFERROR((IF(ISTEXT(MO$5)=FALSE,(INDEX(INEI!$1:$1048576,MATCH(Precios!$B11,INEI!$B:$B,0),MATCH(MO$4,INEI!$3:$3,0))),MN11)),"")</f>
        <v/>
      </c>
      <c r="MP11" s="60" t="str">
        <f>+IFERROR((IF(ISTEXT(MP$5)=FALSE,(INDEX(INEI!$1:$1048576,MATCH(Precios!$B11,INEI!$B:$B,0),MATCH(MP$4,INEI!$3:$3,0))),MO11)),"")</f>
        <v/>
      </c>
    </row>
    <row r="12" spans="1:354" s="51" customFormat="1">
      <c r="A12" s="11"/>
      <c r="B12" s="53"/>
      <c r="C12" s="122" t="s">
        <v>331</v>
      </c>
      <c r="D12" s="118">
        <v>221.67500000000001</v>
      </c>
      <c r="E12" s="118">
        <v>219.86</v>
      </c>
      <c r="F12" s="118">
        <v>224.91</v>
      </c>
      <c r="G12" s="118">
        <v>230.815</v>
      </c>
      <c r="H12" s="118">
        <v>232.35</v>
      </c>
      <c r="I12" s="118">
        <v>231.29</v>
      </c>
      <c r="J12" s="118">
        <v>230.82499999999999</v>
      </c>
      <c r="K12" s="118">
        <v>230.63</v>
      </c>
      <c r="L12" s="118">
        <v>231.095</v>
      </c>
      <c r="M12" s="118">
        <v>232.15</v>
      </c>
      <c r="N12" s="118">
        <v>234.01</v>
      </c>
      <c r="O12" s="118">
        <v>233.41500000000002</v>
      </c>
      <c r="P12" s="139">
        <v>233.41500000000002</v>
      </c>
      <c r="Q12" s="118">
        <v>233.61</v>
      </c>
      <c r="R12" s="118">
        <v>234.01</v>
      </c>
      <c r="S12" s="118">
        <v>234.33499999999998</v>
      </c>
      <c r="T12" s="118">
        <v>237.60499999999999</v>
      </c>
      <c r="U12" s="118">
        <v>240.41000000000003</v>
      </c>
      <c r="V12" s="118">
        <v>235.8</v>
      </c>
      <c r="W12" s="118">
        <v>233.93</v>
      </c>
      <c r="X12" s="118">
        <v>234.95500000000001</v>
      </c>
      <c r="Y12" s="118">
        <v>237.79500000000002</v>
      </c>
      <c r="Z12" s="118">
        <v>236.27500000000001</v>
      </c>
      <c r="AA12" s="118">
        <v>230.57</v>
      </c>
      <c r="AB12" s="118">
        <v>230.29500000000002</v>
      </c>
      <c r="AC12" s="139">
        <v>230.29500000000002</v>
      </c>
      <c r="AD12" s="118">
        <v>231.905</v>
      </c>
      <c r="AE12" s="118">
        <v>233.05</v>
      </c>
      <c r="AF12" s="118">
        <v>231.64</v>
      </c>
      <c r="AG12" s="118">
        <v>230.5</v>
      </c>
      <c r="AH12" s="118">
        <v>231.37</v>
      </c>
      <c r="AI12" s="118">
        <v>233.315</v>
      </c>
      <c r="AJ12" s="118">
        <v>236.86500000000001</v>
      </c>
      <c r="AK12" s="118">
        <v>239.28</v>
      </c>
      <c r="AL12" s="118">
        <v>242.565</v>
      </c>
      <c r="AM12" s="118">
        <v>242.29500000000002</v>
      </c>
      <c r="AN12" s="118">
        <v>240.15</v>
      </c>
      <c r="AO12" s="118">
        <v>237.04500000000002</v>
      </c>
      <c r="AP12" s="139">
        <v>237.04500000000002</v>
      </c>
      <c r="AQ12" s="118">
        <v>235.85500000000002</v>
      </c>
      <c r="AR12" s="118">
        <v>236.66500000000002</v>
      </c>
      <c r="AS12" s="118">
        <v>240.42500000000001</v>
      </c>
      <c r="AT12" s="118">
        <v>240.75</v>
      </c>
      <c r="AU12" s="118">
        <v>251.05500000000001</v>
      </c>
      <c r="AV12" s="118">
        <v>266.85000000000002</v>
      </c>
      <c r="AW12" s="118">
        <v>272.47000000000003</v>
      </c>
      <c r="AX12" s="118">
        <v>275.49</v>
      </c>
      <c r="AY12" s="118">
        <v>275.57000000000005</v>
      </c>
      <c r="AZ12" s="118">
        <v>275.33000000000004</v>
      </c>
      <c r="BA12" s="118">
        <v>275.25</v>
      </c>
      <c r="BB12" s="118">
        <v>276.995</v>
      </c>
      <c r="BC12" s="139">
        <v>276.995</v>
      </c>
      <c r="BD12" s="118">
        <v>288.23500000000001</v>
      </c>
      <c r="BE12" s="118">
        <v>347.85500000000002</v>
      </c>
      <c r="BF12" s="118">
        <v>378.875</v>
      </c>
      <c r="BG12" s="118">
        <v>414.73</v>
      </c>
      <c r="BH12" s="118">
        <v>419.625</v>
      </c>
      <c r="BI12" s="118">
        <v>418.94500000000005</v>
      </c>
      <c r="BJ12" s="118">
        <v>414.61</v>
      </c>
      <c r="BK12" s="118">
        <v>409.065</v>
      </c>
      <c r="BL12" s="118">
        <v>404.49</v>
      </c>
      <c r="BM12" s="118">
        <v>400.15</v>
      </c>
      <c r="BN12" s="118">
        <v>398.82500000000005</v>
      </c>
      <c r="BO12" s="118">
        <v>395.33500000000004</v>
      </c>
      <c r="BP12" s="139">
        <v>395.33500000000004</v>
      </c>
      <c r="BQ12" s="118">
        <v>393.77</v>
      </c>
      <c r="BR12" s="118">
        <v>392.685</v>
      </c>
      <c r="BS12" s="118">
        <v>397.22500000000002</v>
      </c>
      <c r="BT12" s="118">
        <v>397.1</v>
      </c>
      <c r="BU12" s="118">
        <v>396.73500000000001</v>
      </c>
      <c r="BV12" s="118">
        <v>396.37</v>
      </c>
      <c r="BW12" s="118">
        <v>396.37</v>
      </c>
      <c r="BX12" s="118">
        <v>396.98</v>
      </c>
      <c r="BY12" s="118">
        <v>403.07500000000005</v>
      </c>
      <c r="BZ12" s="118">
        <v>412.09</v>
      </c>
      <c r="CA12" s="118">
        <v>411.48</v>
      </c>
      <c r="CB12" s="118">
        <v>417.33000000000004</v>
      </c>
      <c r="CC12" s="139">
        <v>417.33000000000004</v>
      </c>
      <c r="CD12" s="118">
        <v>413.55500000000001</v>
      </c>
      <c r="CE12" s="118">
        <v>400.88</v>
      </c>
      <c r="CF12" s="118">
        <v>406.97500000000002</v>
      </c>
      <c r="CG12" s="118">
        <v>405.995</v>
      </c>
      <c r="CH12" s="118">
        <v>399.65999999999997</v>
      </c>
      <c r="CI12" s="118">
        <v>397.83000000000004</v>
      </c>
      <c r="CJ12" s="118">
        <v>408.19499999999999</v>
      </c>
      <c r="CK12" s="118">
        <v>410.09</v>
      </c>
      <c r="CL12" s="118">
        <v>435.995</v>
      </c>
      <c r="CM12" s="118">
        <v>444.73</v>
      </c>
      <c r="CN12" s="118">
        <v>442.66999999999996</v>
      </c>
      <c r="CO12" s="118">
        <v>424.05999999999995</v>
      </c>
      <c r="CP12" s="139">
        <v>424.05999999999995</v>
      </c>
      <c r="CQ12" s="118">
        <v>421.41500000000002</v>
      </c>
      <c r="CR12" s="118">
        <v>421.15</v>
      </c>
      <c r="CS12" s="118">
        <v>419.01499999999999</v>
      </c>
      <c r="CT12" s="118">
        <v>418.09500000000003</v>
      </c>
      <c r="CU12" s="118">
        <v>416.65</v>
      </c>
      <c r="CV12" s="118">
        <v>414.71</v>
      </c>
      <c r="CW12" s="118">
        <v>419.90499999999997</v>
      </c>
      <c r="CX12" s="118">
        <v>461.04499999999996</v>
      </c>
      <c r="CY12" s="118">
        <v>457.685</v>
      </c>
      <c r="CZ12" s="118">
        <v>440.76</v>
      </c>
      <c r="DA12" s="118">
        <v>438.13</v>
      </c>
      <c r="DB12" s="118">
        <v>435.21</v>
      </c>
      <c r="DC12" s="139">
        <v>435.21</v>
      </c>
      <c r="DD12" s="118">
        <v>442.96</v>
      </c>
      <c r="DE12" s="118">
        <v>468.83499999999998</v>
      </c>
      <c r="DF12" s="118">
        <v>487.745</v>
      </c>
      <c r="DG12" s="118">
        <v>569.93000000000006</v>
      </c>
      <c r="DH12" s="118">
        <v>657.04</v>
      </c>
      <c r="DI12" s="118">
        <v>716.86500000000001</v>
      </c>
      <c r="DJ12" s="118">
        <v>773.97</v>
      </c>
      <c r="DK12" s="118">
        <v>811.22</v>
      </c>
      <c r="DL12" s="118">
        <v>812.17</v>
      </c>
      <c r="DM12" s="118">
        <v>689.17000000000007</v>
      </c>
      <c r="DN12" s="118">
        <v>662.03</v>
      </c>
      <c r="DO12" s="118">
        <v>647.51</v>
      </c>
      <c r="DP12" s="139">
        <v>647.51</v>
      </c>
      <c r="DQ12" s="118">
        <v>634.88</v>
      </c>
      <c r="DR12" s="118">
        <v>565.52</v>
      </c>
      <c r="DS12" s="118">
        <v>554.69000000000005</v>
      </c>
      <c r="DT12" s="118">
        <v>478.66499999999996</v>
      </c>
      <c r="DU12" s="118">
        <v>455.90999999999997</v>
      </c>
      <c r="DV12" s="118">
        <v>458.73</v>
      </c>
      <c r="DW12" s="118">
        <v>462.10500000000002</v>
      </c>
      <c r="DX12" s="118">
        <v>457.95500000000004</v>
      </c>
      <c r="DY12" s="118">
        <v>459.65999999999997</v>
      </c>
      <c r="DZ12" s="118">
        <v>454.83500000000004</v>
      </c>
      <c r="EA12" s="118">
        <v>455.71</v>
      </c>
      <c r="EB12" s="118">
        <v>447.27</v>
      </c>
      <c r="EC12" s="139">
        <v>447.27</v>
      </c>
      <c r="ED12" s="118">
        <v>442.85</v>
      </c>
      <c r="EE12" s="118">
        <v>442.53999999999996</v>
      </c>
      <c r="EF12" s="118">
        <v>449.48500000000001</v>
      </c>
      <c r="EG12" s="118">
        <v>478.38</v>
      </c>
      <c r="EH12" s="118">
        <v>515.72500000000002</v>
      </c>
      <c r="EI12" s="118">
        <v>516.52499999999998</v>
      </c>
      <c r="EJ12" s="118">
        <v>513.61500000000001</v>
      </c>
      <c r="EK12" s="118">
        <v>509.97500000000002</v>
      </c>
      <c r="EL12" s="118">
        <v>509.82499999999999</v>
      </c>
      <c r="EM12" s="118">
        <v>515.54</v>
      </c>
      <c r="EN12" s="118">
        <v>518.125</v>
      </c>
      <c r="EO12" s="118">
        <v>519.97</v>
      </c>
      <c r="EP12" s="139">
        <v>519.97</v>
      </c>
      <c r="EQ12" s="118">
        <v>531.04999999999995</v>
      </c>
      <c r="ER12" s="118">
        <v>576.13</v>
      </c>
      <c r="ES12" s="118">
        <v>583.4849999999999</v>
      </c>
      <c r="ET12" s="118">
        <v>589.18000000000006</v>
      </c>
      <c r="EU12" s="118">
        <v>580.80999999999995</v>
      </c>
      <c r="EV12" s="118">
        <v>578.12</v>
      </c>
      <c r="EW12" s="118">
        <v>567.93499999999995</v>
      </c>
      <c r="EX12" s="118">
        <v>567.52</v>
      </c>
      <c r="EY12" s="118">
        <v>539.18000000000006</v>
      </c>
      <c r="EZ12" s="118">
        <v>536.81999999999994</v>
      </c>
      <c r="FA12" s="118">
        <v>531.71499999999992</v>
      </c>
      <c r="FB12" s="118">
        <v>529.94499999999994</v>
      </c>
      <c r="FC12" s="139">
        <v>529.94499999999994</v>
      </c>
      <c r="FD12" s="118">
        <v>529.16000000000008</v>
      </c>
      <c r="FE12" s="118">
        <v>520.19499999999994</v>
      </c>
      <c r="FF12" s="118">
        <v>503.85</v>
      </c>
      <c r="FG12" s="118">
        <v>498.57499999999999</v>
      </c>
      <c r="FH12" s="118">
        <v>502.04</v>
      </c>
      <c r="FI12" s="118">
        <v>488.40499999999997</v>
      </c>
      <c r="FJ12" s="118">
        <v>473.9</v>
      </c>
      <c r="FK12" s="118">
        <v>434.27499999999998</v>
      </c>
      <c r="FL12" s="118">
        <v>431.83000000000004</v>
      </c>
      <c r="FM12" s="118">
        <v>429.98500000000001</v>
      </c>
      <c r="FN12" s="118">
        <v>430.85500000000002</v>
      </c>
      <c r="FO12" s="118">
        <v>425.13</v>
      </c>
      <c r="FP12" s="139">
        <v>425.13</v>
      </c>
      <c r="FQ12" s="118">
        <v>425.065</v>
      </c>
      <c r="FR12" s="118">
        <v>434.69</v>
      </c>
      <c r="FS12" s="118">
        <v>440.4</v>
      </c>
      <c r="FT12" s="118">
        <v>440.81</v>
      </c>
      <c r="FU12" s="118">
        <v>450.77499999999998</v>
      </c>
      <c r="FV12" s="118">
        <v>467.85</v>
      </c>
      <c r="FW12" s="118">
        <v>472.745</v>
      </c>
      <c r="FX12" s="118">
        <v>477.48</v>
      </c>
      <c r="FY12" s="118">
        <v>473.47</v>
      </c>
      <c r="FZ12" s="118">
        <v>472.04499999999996</v>
      </c>
      <c r="GA12" s="118">
        <v>477.49</v>
      </c>
      <c r="GB12" s="118">
        <v>474.10500000000002</v>
      </c>
      <c r="GC12" s="139">
        <v>474.10500000000002</v>
      </c>
      <c r="GD12" s="118">
        <v>477</v>
      </c>
      <c r="GE12" s="118">
        <v>475.79</v>
      </c>
      <c r="GF12" s="118">
        <v>478.04999999999995</v>
      </c>
      <c r="GG12" s="118">
        <v>470.89</v>
      </c>
      <c r="GH12" s="118">
        <v>475.74</v>
      </c>
      <c r="GI12" s="118">
        <v>471.96000000000004</v>
      </c>
      <c r="GJ12" s="118">
        <v>467.43</v>
      </c>
      <c r="GK12" s="118">
        <v>475.72500000000002</v>
      </c>
      <c r="GL12" s="118">
        <v>486.07</v>
      </c>
      <c r="GM12" s="118">
        <v>494.96500000000003</v>
      </c>
      <c r="GN12" s="118">
        <v>498.20000000000005</v>
      </c>
      <c r="GO12" s="118">
        <v>504.63499999999999</v>
      </c>
      <c r="GP12" s="139">
        <v>504.63499999999999</v>
      </c>
      <c r="GQ12" s="118">
        <v>512.27</v>
      </c>
      <c r="GR12" s="118">
        <v>521.22</v>
      </c>
      <c r="GS12" s="118">
        <v>518.91</v>
      </c>
      <c r="GT12" s="118">
        <v>507.815</v>
      </c>
      <c r="GU12" s="118">
        <v>500.745</v>
      </c>
      <c r="GV12" s="118">
        <v>499.55</v>
      </c>
      <c r="GW12" s="118">
        <v>459.48500000000001</v>
      </c>
      <c r="GX12" s="118">
        <v>464.59000000000003</v>
      </c>
      <c r="GY12" s="118">
        <v>461.02499999999998</v>
      </c>
      <c r="GZ12" s="118">
        <v>464.88</v>
      </c>
      <c r="HA12" s="118">
        <v>473.54</v>
      </c>
      <c r="HB12" s="118">
        <v>473.71500000000003</v>
      </c>
      <c r="HC12" s="139">
        <v>473.71500000000003</v>
      </c>
      <c r="HD12" s="118">
        <v>477.59000000000003</v>
      </c>
      <c r="HE12" s="118">
        <v>481.72500000000002</v>
      </c>
      <c r="HF12" s="118">
        <v>463.16499999999996</v>
      </c>
      <c r="HG12" s="118">
        <v>446.27499999999998</v>
      </c>
      <c r="HH12" s="118">
        <v>467.25</v>
      </c>
      <c r="HI12" s="118">
        <v>465.79999999999995</v>
      </c>
      <c r="HJ12" s="118">
        <v>463.71500000000003</v>
      </c>
      <c r="HK12" s="118">
        <v>468.63499999999999</v>
      </c>
      <c r="HL12" s="118">
        <v>473.81</v>
      </c>
      <c r="HM12" s="118">
        <v>473.42999999999995</v>
      </c>
      <c r="HN12" s="118">
        <v>476.75</v>
      </c>
      <c r="HO12" s="118">
        <v>477.49</v>
      </c>
      <c r="HP12" s="139">
        <v>477.49</v>
      </c>
      <c r="HQ12" s="118">
        <v>471.15</v>
      </c>
      <c r="HR12" s="118">
        <v>462.54499999999996</v>
      </c>
      <c r="HS12" s="118">
        <v>458.97</v>
      </c>
      <c r="HT12" s="118">
        <v>440.1</v>
      </c>
      <c r="HU12" s="118">
        <v>448.29999999999995</v>
      </c>
      <c r="HV12" s="118">
        <v>456.07500000000005</v>
      </c>
      <c r="HW12" s="118">
        <v>459.89499999999998</v>
      </c>
      <c r="HX12" s="118">
        <v>467.54499999999996</v>
      </c>
      <c r="HY12" s="118">
        <v>476.14</v>
      </c>
      <c r="HZ12" s="118">
        <v>479.185</v>
      </c>
      <c r="IA12" s="118">
        <v>473.72</v>
      </c>
      <c r="IB12" s="118">
        <v>481.88499999999999</v>
      </c>
      <c r="IC12" s="139">
        <v>481.88499999999999</v>
      </c>
      <c r="ID12" s="118">
        <v>486.82499999999999</v>
      </c>
      <c r="IE12" s="118">
        <v>515.45500000000004</v>
      </c>
      <c r="IF12" s="118">
        <v>518.06999999999994</v>
      </c>
      <c r="IG12" s="118">
        <v>514.26499999999999</v>
      </c>
      <c r="IH12" s="118">
        <v>524.16499999999996</v>
      </c>
      <c r="II12" s="118">
        <v>520.78499999999997</v>
      </c>
      <c r="IJ12" s="118">
        <v>522.38499999999999</v>
      </c>
      <c r="IK12" s="118">
        <v>536.14499999999998</v>
      </c>
      <c r="IL12" s="118">
        <v>539.26</v>
      </c>
      <c r="IM12" s="118">
        <v>543.46500000000003</v>
      </c>
      <c r="IN12" s="118">
        <v>550.01</v>
      </c>
      <c r="IO12" s="118">
        <v>551.07500000000005</v>
      </c>
      <c r="IP12" s="139">
        <v>551.07500000000005</v>
      </c>
      <c r="IQ12" s="118">
        <v>547</v>
      </c>
      <c r="IR12" s="118">
        <v>545.125</v>
      </c>
      <c r="IS12" s="118">
        <v>540.19499999999994</v>
      </c>
      <c r="IT12" s="118">
        <v>540.15</v>
      </c>
      <c r="IU12" s="118">
        <v>544.72499999999991</v>
      </c>
      <c r="IV12" s="118">
        <v>543.58500000000004</v>
      </c>
      <c r="IW12" s="118">
        <v>537.86500000000001</v>
      </c>
      <c r="IX12" s="118">
        <v>552.08500000000004</v>
      </c>
      <c r="IY12" s="118">
        <v>548.81500000000005</v>
      </c>
      <c r="IZ12" s="118">
        <v>549.30500000000006</v>
      </c>
      <c r="JA12" s="118">
        <v>551.26</v>
      </c>
      <c r="JB12" s="118">
        <v>548.48500000000001</v>
      </c>
      <c r="JC12" s="139">
        <v>548.48500000000001</v>
      </c>
      <c r="JD12" s="118">
        <v>543.91000000000008</v>
      </c>
      <c r="JE12" s="118">
        <v>553.39</v>
      </c>
      <c r="JF12" s="118">
        <v>570.38</v>
      </c>
      <c r="JG12" s="118">
        <v>555.34999999999991</v>
      </c>
      <c r="JH12" s="118">
        <v>557.28</v>
      </c>
      <c r="JI12" s="118">
        <v>565.09</v>
      </c>
      <c r="JJ12" s="118">
        <v>572.745</v>
      </c>
      <c r="JK12" s="118">
        <v>582.80499999999995</v>
      </c>
      <c r="JL12" s="118">
        <v>581.16</v>
      </c>
      <c r="JM12" s="118">
        <v>587.86</v>
      </c>
      <c r="JN12" s="118">
        <v>592.67000000000007</v>
      </c>
      <c r="JO12" s="118">
        <v>626.08999999999992</v>
      </c>
      <c r="JP12" s="139">
        <v>626.08999999999992</v>
      </c>
      <c r="JQ12" s="118">
        <v>682.66499999999996</v>
      </c>
      <c r="JR12" s="118">
        <v>728.04500000000007</v>
      </c>
      <c r="JS12" s="118">
        <v>743.65499999999997</v>
      </c>
      <c r="JT12" s="118">
        <v>772.08500000000004</v>
      </c>
      <c r="JU12" s="118">
        <v>781.38499999999999</v>
      </c>
      <c r="JV12" s="118">
        <v>810.42499999999995</v>
      </c>
      <c r="JW12" s="118">
        <v>816.43000000000006</v>
      </c>
      <c r="JX12" s="118">
        <v>829.62</v>
      </c>
      <c r="JY12" s="118">
        <v>819.73</v>
      </c>
      <c r="JZ12" s="118">
        <v>800.625</v>
      </c>
      <c r="KA12" s="118">
        <v>803.92000000000007</v>
      </c>
      <c r="KB12" s="118">
        <v>818.92499999999995</v>
      </c>
      <c r="KC12" s="139">
        <v>818.92499999999995</v>
      </c>
      <c r="KD12" s="118">
        <f>+IFERROR(AVERAGE(KD10:KD11),"")</f>
        <v>826.03</v>
      </c>
      <c r="KE12" s="118">
        <f t="shared" ref="KE12:LP12" si="31">+IFERROR(AVERAGE(KE10:KE11),"")</f>
        <v>805.85500000000002</v>
      </c>
      <c r="KF12" s="118">
        <f t="shared" si="31"/>
        <v>794.78</v>
      </c>
      <c r="KG12" s="118">
        <f t="shared" si="31"/>
        <v>863.67499999999995</v>
      </c>
      <c r="KH12" s="118">
        <f t="shared" si="31"/>
        <v>902.36</v>
      </c>
      <c r="KI12" s="118">
        <f t="shared" si="31"/>
        <v>899.95499999999993</v>
      </c>
      <c r="KJ12" s="118">
        <f t="shared" si="31"/>
        <v>937.1400000000001</v>
      </c>
      <c r="KK12" s="118">
        <f t="shared" si="31"/>
        <v>854.36999999999989</v>
      </c>
      <c r="KL12" s="118">
        <f t="shared" si="31"/>
        <v>850.86</v>
      </c>
      <c r="KM12" s="118">
        <f t="shared" si="31"/>
        <v>868.53</v>
      </c>
      <c r="KN12" s="118">
        <f t="shared" si="31"/>
        <v>846.495</v>
      </c>
      <c r="KO12" s="118">
        <f t="shared" si="31"/>
        <v>836.46</v>
      </c>
      <c r="KP12" s="139">
        <f t="shared" si="31"/>
        <v>836.46</v>
      </c>
      <c r="KQ12" s="118">
        <f t="shared" si="31"/>
        <v>854.86</v>
      </c>
      <c r="KR12" s="118">
        <f t="shared" si="31"/>
        <v>873.375</v>
      </c>
      <c r="KS12" s="118">
        <f t="shared" si="31"/>
        <v>888.97499999999991</v>
      </c>
      <c r="KT12" s="118">
        <f t="shared" si="31"/>
        <v>881.99</v>
      </c>
      <c r="KU12" s="118">
        <f t="shared" si="31"/>
        <v>864.19499999999994</v>
      </c>
      <c r="KV12" s="118">
        <f t="shared" si="31"/>
        <v>828.37</v>
      </c>
      <c r="KW12" s="118">
        <f t="shared" si="31"/>
        <v>792.89499999999998</v>
      </c>
      <c r="KX12" s="118">
        <f t="shared" si="31"/>
        <v>813.09</v>
      </c>
      <c r="KY12" s="118">
        <f t="shared" si="31"/>
        <v>819.79499999999996</v>
      </c>
      <c r="KZ12" s="118">
        <f t="shared" si="31"/>
        <v>841.86500000000001</v>
      </c>
      <c r="LA12" s="118">
        <f t="shared" si="31"/>
        <v>826.92499999999995</v>
      </c>
      <c r="LB12" s="118">
        <f t="shared" si="31"/>
        <v>821.2</v>
      </c>
      <c r="LC12" s="139">
        <f t="shared" si="31"/>
        <v>821.2</v>
      </c>
      <c r="LD12" s="118">
        <f t="shared" si="31"/>
        <v>837.71499999999992</v>
      </c>
      <c r="LE12" s="118">
        <f t="shared" si="31"/>
        <v>916.875</v>
      </c>
      <c r="LF12" s="118">
        <f t="shared" si="31"/>
        <v>882.58500000000004</v>
      </c>
      <c r="LG12" s="118">
        <f t="shared" si="31"/>
        <v>878.36</v>
      </c>
      <c r="LH12" s="118">
        <f t="shared" si="31"/>
        <v>822.78500000000008</v>
      </c>
      <c r="LI12" s="118">
        <f>+IFERROR(AVERAGE(LI10:LI11),"")</f>
        <v>818.92499999999995</v>
      </c>
      <c r="LJ12" s="118">
        <f>+IFERROR(AVERAGE(LJ10:LJ11),"")</f>
        <v>833.66</v>
      </c>
      <c r="LK12" s="118">
        <f t="shared" si="31"/>
        <v>846.47500000000002</v>
      </c>
      <c r="LL12" s="118">
        <f t="shared" si="31"/>
        <v>853.18000000000006</v>
      </c>
      <c r="LM12" s="118">
        <f t="shared" si="31"/>
        <v>849.77499999999998</v>
      </c>
      <c r="LN12" s="118">
        <f t="shared" si="31"/>
        <v>856.07500000000005</v>
      </c>
      <c r="LO12" s="118">
        <f t="shared" si="31"/>
        <v>845.88499999999999</v>
      </c>
      <c r="LP12" s="139">
        <f t="shared" si="31"/>
        <v>845.88499999999999</v>
      </c>
      <c r="LQ12" s="118">
        <f t="shared" ref="LQ12:LU12" si="32">+IFERROR(AVERAGE(LQ10:LQ11),"")</f>
        <v>859.54500000000007</v>
      </c>
      <c r="LR12" s="118">
        <f t="shared" si="32"/>
        <v>856.1</v>
      </c>
      <c r="LS12" s="118">
        <f t="shared" si="32"/>
        <v>827.995</v>
      </c>
      <c r="LT12" s="118">
        <f t="shared" si="32"/>
        <v>800.41000000000008</v>
      </c>
      <c r="LU12" s="118">
        <f t="shared" si="32"/>
        <v>823.57999999999993</v>
      </c>
      <c r="LV12" s="118">
        <f>+IFERROR(AVERAGE(LV10:LV11),"")</f>
        <v>849.81500000000005</v>
      </c>
      <c r="LW12" s="118">
        <f>+IFERROR(AVERAGE(LW10:LW11),"")</f>
        <v>828.45</v>
      </c>
      <c r="LX12" s="118">
        <f t="shared" ref="LX12:MH12" si="33">+IFERROR(AVERAGE(LX10:LX11),"")</f>
        <v>826.33500000000004</v>
      </c>
      <c r="LY12" s="118">
        <f t="shared" si="33"/>
        <v>817.19</v>
      </c>
      <c r="LZ12" s="118">
        <f t="shared" si="33"/>
        <v>796.44</v>
      </c>
      <c r="MA12" s="118">
        <f t="shared" si="33"/>
        <v>786.88499999999999</v>
      </c>
      <c r="MB12" s="118">
        <f t="shared" si="33"/>
        <v>785.81500000000005</v>
      </c>
      <c r="MC12" s="139">
        <f t="shared" si="33"/>
        <v>785.81500000000005</v>
      </c>
      <c r="MD12" s="118">
        <f t="shared" si="33"/>
        <v>0</v>
      </c>
      <c r="ME12" s="118">
        <f t="shared" si="33"/>
        <v>0</v>
      </c>
      <c r="MF12" s="118">
        <f t="shared" si="33"/>
        <v>0</v>
      </c>
      <c r="MG12" s="118">
        <f t="shared" si="33"/>
        <v>0</v>
      </c>
      <c r="MH12" s="118" t="str">
        <f t="shared" si="33"/>
        <v/>
      </c>
      <c r="MI12" s="118" t="str">
        <f>+IFERROR(AVERAGE(MI10:MI11),"")</f>
        <v/>
      </c>
      <c r="MJ12" s="118" t="str">
        <f>+IFERROR(AVERAGE(MJ10:MJ11),"")</f>
        <v/>
      </c>
      <c r="MK12" s="118" t="str">
        <f t="shared" ref="MK12:MP12" si="34">+IFERROR(AVERAGE(MK10:MK11),"")</f>
        <v/>
      </c>
      <c r="ML12" s="118" t="str">
        <f t="shared" si="34"/>
        <v/>
      </c>
      <c r="MM12" s="118" t="str">
        <f t="shared" si="34"/>
        <v/>
      </c>
      <c r="MN12" s="118" t="str">
        <f t="shared" si="34"/>
        <v/>
      </c>
      <c r="MO12" s="118" t="str">
        <f t="shared" si="34"/>
        <v/>
      </c>
      <c r="MP12" s="139" t="str">
        <f t="shared" si="34"/>
        <v/>
      </c>
    </row>
    <row r="13" spans="1:354">
      <c r="B13" s="9" t="s">
        <v>245</v>
      </c>
      <c r="C13" s="121" t="s">
        <v>309</v>
      </c>
      <c r="D13" s="59">
        <v>349.2</v>
      </c>
      <c r="E13" s="59">
        <v>350.55</v>
      </c>
      <c r="F13" s="59">
        <v>350.55</v>
      </c>
      <c r="G13" s="59">
        <v>350.55</v>
      </c>
      <c r="H13" s="59">
        <v>350.55</v>
      </c>
      <c r="I13" s="59">
        <v>350.55</v>
      </c>
      <c r="J13" s="59">
        <v>350.55</v>
      </c>
      <c r="K13" s="59">
        <v>350.55</v>
      </c>
      <c r="L13" s="59">
        <v>350.55</v>
      </c>
      <c r="M13" s="59">
        <v>350.55</v>
      </c>
      <c r="N13" s="59">
        <v>350.55</v>
      </c>
      <c r="O13" s="59">
        <v>350.55</v>
      </c>
      <c r="P13" s="60">
        <v>350.55</v>
      </c>
      <c r="Q13" s="59">
        <v>350.55</v>
      </c>
      <c r="R13" s="59">
        <v>350.55</v>
      </c>
      <c r="S13" s="59">
        <v>350.55</v>
      </c>
      <c r="T13" s="59">
        <v>350.55</v>
      </c>
      <c r="U13" s="59">
        <v>350.55</v>
      </c>
      <c r="V13" s="59">
        <v>357.74</v>
      </c>
      <c r="W13" s="59">
        <v>358.87</v>
      </c>
      <c r="X13" s="59">
        <v>358.87</v>
      </c>
      <c r="Y13" s="59">
        <v>358.87</v>
      </c>
      <c r="Z13" s="59">
        <v>358.87</v>
      </c>
      <c r="AA13" s="59">
        <v>358.87</v>
      </c>
      <c r="AB13" s="59">
        <v>358.87</v>
      </c>
      <c r="AC13" s="60">
        <v>358.87</v>
      </c>
      <c r="AD13" s="59">
        <v>358.87</v>
      </c>
      <c r="AE13" s="59">
        <v>358.87</v>
      </c>
      <c r="AF13" s="59">
        <v>358.87</v>
      </c>
      <c r="AG13" s="59">
        <v>358.87</v>
      </c>
      <c r="AH13" s="59">
        <v>358.87</v>
      </c>
      <c r="AI13" s="59">
        <v>358.87</v>
      </c>
      <c r="AJ13" s="59">
        <v>358.87</v>
      </c>
      <c r="AK13" s="59">
        <v>358.87</v>
      </c>
      <c r="AL13" s="59">
        <v>358.87</v>
      </c>
      <c r="AM13" s="59">
        <v>358.87</v>
      </c>
      <c r="AN13" s="59">
        <v>358.87</v>
      </c>
      <c r="AO13" s="59">
        <v>358.87</v>
      </c>
      <c r="AP13" s="60">
        <v>358.87</v>
      </c>
      <c r="AQ13" s="59">
        <v>358.87</v>
      </c>
      <c r="AR13" s="59">
        <v>358.87</v>
      </c>
      <c r="AS13" s="59">
        <v>358.87</v>
      </c>
      <c r="AT13" s="59">
        <v>358.87</v>
      </c>
      <c r="AU13" s="59">
        <v>358.87</v>
      </c>
      <c r="AV13" s="59">
        <v>358.87</v>
      </c>
      <c r="AW13" s="59">
        <v>358.87</v>
      </c>
      <c r="AX13" s="59">
        <v>361.79</v>
      </c>
      <c r="AY13" s="59">
        <v>361.79</v>
      </c>
      <c r="AZ13" s="59">
        <v>361.79</v>
      </c>
      <c r="BA13" s="59">
        <v>361.79</v>
      </c>
      <c r="BB13" s="59">
        <v>361.79</v>
      </c>
      <c r="BC13" s="60">
        <v>361.79</v>
      </c>
      <c r="BD13" s="59">
        <v>361.79</v>
      </c>
      <c r="BE13" s="59">
        <v>361.79</v>
      </c>
      <c r="BF13" s="59">
        <v>361.79</v>
      </c>
      <c r="BG13" s="59">
        <v>361.79</v>
      </c>
      <c r="BH13" s="59">
        <v>361.79</v>
      </c>
      <c r="BI13" s="59">
        <v>361.79</v>
      </c>
      <c r="BJ13" s="59">
        <v>361.79</v>
      </c>
      <c r="BK13" s="59">
        <v>361.79</v>
      </c>
      <c r="BL13" s="59">
        <v>361.79</v>
      </c>
      <c r="BM13" s="59">
        <v>361.79</v>
      </c>
      <c r="BN13" s="59">
        <v>361.79</v>
      </c>
      <c r="BO13" s="59">
        <v>361.79</v>
      </c>
      <c r="BP13" s="60">
        <v>361.79</v>
      </c>
      <c r="BQ13" s="59">
        <v>361.79</v>
      </c>
      <c r="BR13" s="59">
        <v>361.79</v>
      </c>
      <c r="BS13" s="59">
        <v>361.79</v>
      </c>
      <c r="BT13" s="59">
        <v>361.79</v>
      </c>
      <c r="BU13" s="59">
        <v>361.79</v>
      </c>
      <c r="BV13" s="59">
        <v>361.79</v>
      </c>
      <c r="BW13" s="59">
        <v>361.79</v>
      </c>
      <c r="BX13" s="59">
        <v>361.79</v>
      </c>
      <c r="BY13" s="59">
        <v>361.79</v>
      </c>
      <c r="BZ13" s="59">
        <v>361.79</v>
      </c>
      <c r="CA13" s="59">
        <v>361.79</v>
      </c>
      <c r="CB13" s="59">
        <v>362.47</v>
      </c>
      <c r="CC13" s="60">
        <v>362.47</v>
      </c>
      <c r="CD13" s="59">
        <v>362.47</v>
      </c>
      <c r="CE13" s="59">
        <v>362.47</v>
      </c>
      <c r="CF13" s="59">
        <v>362.47</v>
      </c>
      <c r="CG13" s="59">
        <v>362.47</v>
      </c>
      <c r="CH13" s="59">
        <v>362.47</v>
      </c>
      <c r="CI13" s="59">
        <v>362.47</v>
      </c>
      <c r="CJ13" s="59">
        <v>380.07</v>
      </c>
      <c r="CK13" s="59">
        <v>380.07</v>
      </c>
      <c r="CL13" s="59">
        <v>380.07</v>
      </c>
      <c r="CM13" s="59">
        <v>380.07</v>
      </c>
      <c r="CN13" s="59">
        <v>380.07</v>
      </c>
      <c r="CO13" s="59">
        <v>380.07</v>
      </c>
      <c r="CP13" s="60">
        <v>380.07</v>
      </c>
      <c r="CQ13" s="59">
        <v>380.07</v>
      </c>
      <c r="CR13" s="59">
        <v>380.07</v>
      </c>
      <c r="CS13" s="59">
        <v>380.07</v>
      </c>
      <c r="CT13" s="59">
        <v>380.07</v>
      </c>
      <c r="CU13" s="59">
        <v>380.07</v>
      </c>
      <c r="CV13" s="59">
        <v>380.07</v>
      </c>
      <c r="CW13" s="59">
        <v>380.07</v>
      </c>
      <c r="CX13" s="59">
        <v>380.07</v>
      </c>
      <c r="CY13" s="59">
        <v>380.07</v>
      </c>
      <c r="CZ13" s="59">
        <v>380.07</v>
      </c>
      <c r="DA13" s="59">
        <v>380.07</v>
      </c>
      <c r="DB13" s="59">
        <v>380.07</v>
      </c>
      <c r="DC13" s="60">
        <v>380.07</v>
      </c>
      <c r="DD13" s="59">
        <v>380.07</v>
      </c>
      <c r="DE13" s="59">
        <v>380.07</v>
      </c>
      <c r="DF13" s="59">
        <v>380.07</v>
      </c>
      <c r="DG13" s="59">
        <v>380.07</v>
      </c>
      <c r="DH13" s="59">
        <v>389.45</v>
      </c>
      <c r="DI13" s="59">
        <v>389.45</v>
      </c>
      <c r="DJ13" s="59">
        <v>389.45</v>
      </c>
      <c r="DK13" s="59">
        <v>404.62</v>
      </c>
      <c r="DL13" s="59">
        <v>404.62</v>
      </c>
      <c r="DM13" s="59">
        <v>404.62</v>
      </c>
      <c r="DN13" s="59">
        <v>404.62</v>
      </c>
      <c r="DO13" s="59">
        <v>404.62</v>
      </c>
      <c r="DP13" s="60">
        <v>404.62</v>
      </c>
      <c r="DQ13" s="59">
        <v>404.62</v>
      </c>
      <c r="DR13" s="59">
        <v>404.62</v>
      </c>
      <c r="DS13" s="59">
        <v>404.62</v>
      </c>
      <c r="DT13" s="59">
        <v>404.62</v>
      </c>
      <c r="DU13" s="59">
        <v>409.58</v>
      </c>
      <c r="DV13" s="59">
        <v>409.58</v>
      </c>
      <c r="DW13" s="59">
        <v>409.58</v>
      </c>
      <c r="DX13" s="59">
        <v>409.58</v>
      </c>
      <c r="DY13" s="59">
        <v>409.58</v>
      </c>
      <c r="DZ13" s="59">
        <v>409.58</v>
      </c>
      <c r="EA13" s="59">
        <v>409.58</v>
      </c>
      <c r="EB13" s="59">
        <v>409.58</v>
      </c>
      <c r="EC13" s="60">
        <v>409.58</v>
      </c>
      <c r="ED13" s="59">
        <v>409.58</v>
      </c>
      <c r="EE13" s="59">
        <v>409.58</v>
      </c>
      <c r="EF13" s="59">
        <v>409.58</v>
      </c>
      <c r="EG13" s="59">
        <v>409.58</v>
      </c>
      <c r="EH13" s="59">
        <v>409.58</v>
      </c>
      <c r="EI13" s="59">
        <v>416.97</v>
      </c>
      <c r="EJ13" s="59">
        <v>416.97</v>
      </c>
      <c r="EK13" s="59">
        <v>416.97</v>
      </c>
      <c r="EL13" s="59">
        <v>416.97</v>
      </c>
      <c r="EM13" s="59">
        <v>416.97</v>
      </c>
      <c r="EN13" s="59">
        <v>416.97</v>
      </c>
      <c r="EO13" s="59">
        <v>416.97</v>
      </c>
      <c r="EP13" s="60">
        <v>416.97</v>
      </c>
      <c r="EQ13" s="59">
        <v>446.74</v>
      </c>
      <c r="ER13" s="59">
        <v>416.97</v>
      </c>
      <c r="ES13" s="59">
        <v>415.9</v>
      </c>
      <c r="ET13" s="59">
        <v>415.9</v>
      </c>
      <c r="EU13" s="59">
        <v>415.9</v>
      </c>
      <c r="EV13" s="59">
        <v>415.9</v>
      </c>
      <c r="EW13" s="59">
        <v>415.9</v>
      </c>
      <c r="EX13" s="59">
        <v>415.9</v>
      </c>
      <c r="EY13" s="59">
        <v>415.9</v>
      </c>
      <c r="EZ13" s="59">
        <v>415.9</v>
      </c>
      <c r="FA13" s="59">
        <v>415.9</v>
      </c>
      <c r="FB13" s="59">
        <v>415.9</v>
      </c>
      <c r="FC13" s="60">
        <v>415.9</v>
      </c>
      <c r="FD13" s="59">
        <v>415.9</v>
      </c>
      <c r="FE13" s="59">
        <v>415.9</v>
      </c>
      <c r="FF13" s="59">
        <v>416.85</v>
      </c>
      <c r="FG13" s="59">
        <v>418.26</v>
      </c>
      <c r="FH13" s="59">
        <v>418.26</v>
      </c>
      <c r="FI13" s="59">
        <v>419.05</v>
      </c>
      <c r="FJ13" s="59">
        <v>422.97</v>
      </c>
      <c r="FK13" s="59">
        <v>432.21</v>
      </c>
      <c r="FL13" s="59">
        <v>438.98</v>
      </c>
      <c r="FM13" s="59">
        <v>438.98</v>
      </c>
      <c r="FN13" s="59">
        <v>438.98</v>
      </c>
      <c r="FO13" s="59">
        <v>442.7</v>
      </c>
      <c r="FP13" s="60">
        <v>442.7</v>
      </c>
      <c r="FQ13" s="59">
        <v>452.44</v>
      </c>
      <c r="FR13" s="59">
        <v>454.01</v>
      </c>
      <c r="FS13" s="59">
        <v>457.84</v>
      </c>
      <c r="FT13" s="59">
        <v>457.84</v>
      </c>
      <c r="FU13" s="59">
        <v>457.84</v>
      </c>
      <c r="FV13" s="59">
        <v>457.84</v>
      </c>
      <c r="FW13" s="59">
        <v>457.84</v>
      </c>
      <c r="FX13" s="59">
        <v>457.84</v>
      </c>
      <c r="FY13" s="59">
        <v>457.84</v>
      </c>
      <c r="FZ13" s="59">
        <v>457.84</v>
      </c>
      <c r="GA13" s="59">
        <v>460.44</v>
      </c>
      <c r="GB13" s="59">
        <v>460.44</v>
      </c>
      <c r="GC13" s="60">
        <v>460.44</v>
      </c>
      <c r="GD13" s="59">
        <v>460.44</v>
      </c>
      <c r="GE13" s="59">
        <v>448.77</v>
      </c>
      <c r="GF13" s="59">
        <v>448.77</v>
      </c>
      <c r="GG13" s="59">
        <v>448.77</v>
      </c>
      <c r="GH13" s="59">
        <v>449.97</v>
      </c>
      <c r="GI13" s="59">
        <v>452.04</v>
      </c>
      <c r="GJ13" s="59">
        <v>455.49</v>
      </c>
      <c r="GK13" s="59">
        <v>458.79</v>
      </c>
      <c r="GL13" s="59">
        <v>458.79</v>
      </c>
      <c r="GM13" s="59">
        <v>450.85</v>
      </c>
      <c r="GN13" s="59">
        <v>450.61</v>
      </c>
      <c r="GO13" s="59">
        <v>450.61</v>
      </c>
      <c r="GP13" s="60">
        <v>450.61</v>
      </c>
      <c r="GQ13" s="59">
        <v>453.59</v>
      </c>
      <c r="GR13" s="59">
        <v>454.07</v>
      </c>
      <c r="GS13" s="59">
        <v>454.07</v>
      </c>
      <c r="GT13" s="59">
        <v>454.07</v>
      </c>
      <c r="GU13" s="59">
        <v>461.43</v>
      </c>
      <c r="GV13" s="59">
        <v>460.35</v>
      </c>
      <c r="GW13" s="59">
        <v>459.4</v>
      </c>
      <c r="GX13" s="59">
        <v>459.4</v>
      </c>
      <c r="GY13" s="59">
        <v>459.4</v>
      </c>
      <c r="GZ13" s="59">
        <v>459.4</v>
      </c>
      <c r="HA13" s="59">
        <v>459.4</v>
      </c>
      <c r="HB13" s="59">
        <v>459.4</v>
      </c>
      <c r="HC13" s="60">
        <v>459.4</v>
      </c>
      <c r="HD13" s="59">
        <v>460.88</v>
      </c>
      <c r="HE13" s="59">
        <v>462.57</v>
      </c>
      <c r="HF13" s="59">
        <v>462.57</v>
      </c>
      <c r="HG13" s="59">
        <v>462.57</v>
      </c>
      <c r="HH13" s="59">
        <v>462.57</v>
      </c>
      <c r="HI13" s="59">
        <v>462.57</v>
      </c>
      <c r="HJ13" s="59">
        <v>459.08</v>
      </c>
      <c r="HK13" s="59">
        <v>457.28</v>
      </c>
      <c r="HL13" s="59">
        <v>459.93</v>
      </c>
      <c r="HM13" s="59">
        <v>462.57</v>
      </c>
      <c r="HN13" s="59">
        <v>462.57</v>
      </c>
      <c r="HO13" s="59">
        <v>462.57</v>
      </c>
      <c r="HP13" s="60">
        <v>462.57</v>
      </c>
      <c r="HQ13" s="59">
        <v>462.57</v>
      </c>
      <c r="HR13" s="59">
        <v>459.4</v>
      </c>
      <c r="HS13" s="59">
        <v>459.4</v>
      </c>
      <c r="HT13" s="59">
        <v>459.4</v>
      </c>
      <c r="HU13" s="59">
        <v>459.4</v>
      </c>
      <c r="HV13" s="59">
        <v>465.71</v>
      </c>
      <c r="HW13" s="59">
        <v>465.71</v>
      </c>
      <c r="HX13" s="59">
        <v>465.71</v>
      </c>
      <c r="HY13" s="59">
        <v>465.71</v>
      </c>
      <c r="HZ13" s="59">
        <v>465.71</v>
      </c>
      <c r="IA13" s="59">
        <v>465.71</v>
      </c>
      <c r="IB13" s="59">
        <v>465.71</v>
      </c>
      <c r="IC13" s="60">
        <v>465.71</v>
      </c>
      <c r="ID13" s="59">
        <v>475.73</v>
      </c>
      <c r="IE13" s="59">
        <v>476.04</v>
      </c>
      <c r="IF13" s="59">
        <v>476.04</v>
      </c>
      <c r="IG13" s="59">
        <v>476.04</v>
      </c>
      <c r="IH13" s="59">
        <v>476.04</v>
      </c>
      <c r="II13" s="59">
        <v>476.04</v>
      </c>
      <c r="IJ13" s="59">
        <v>476.04</v>
      </c>
      <c r="IK13" s="59">
        <v>476.04</v>
      </c>
      <c r="IL13" s="59">
        <v>476.04</v>
      </c>
      <c r="IM13" s="59">
        <v>476.04</v>
      </c>
      <c r="IN13" s="59">
        <v>476.04</v>
      </c>
      <c r="IO13" s="59">
        <v>476.04</v>
      </c>
      <c r="IP13" s="60">
        <v>476.04</v>
      </c>
      <c r="IQ13" s="59">
        <v>476.04</v>
      </c>
      <c r="IR13" s="59">
        <v>463.18</v>
      </c>
      <c r="IS13" s="59">
        <v>471.42</v>
      </c>
      <c r="IT13" s="59">
        <v>471.42</v>
      </c>
      <c r="IU13" s="59">
        <v>471.42</v>
      </c>
      <c r="IV13" s="59">
        <v>471.42</v>
      </c>
      <c r="IW13" s="59">
        <v>471.42</v>
      </c>
      <c r="IX13" s="59">
        <v>471.42</v>
      </c>
      <c r="IY13" s="59">
        <v>471.42</v>
      </c>
      <c r="IZ13" s="59">
        <v>471.42</v>
      </c>
      <c r="JA13" s="59">
        <v>471.42</v>
      </c>
      <c r="JB13" s="59">
        <v>471.42</v>
      </c>
      <c r="JC13" s="60">
        <v>471.42</v>
      </c>
      <c r="JD13" s="59">
        <v>471.42</v>
      </c>
      <c r="JE13" s="59">
        <v>471.42</v>
      </c>
      <c r="JF13" s="59">
        <v>471.42</v>
      </c>
      <c r="JG13" s="59">
        <v>471.42</v>
      </c>
      <c r="JH13" s="59">
        <v>471.42</v>
      </c>
      <c r="JI13" s="59">
        <v>471.42</v>
      </c>
      <c r="JJ13" s="59">
        <v>471.42</v>
      </c>
      <c r="JK13" s="59">
        <v>458.63</v>
      </c>
      <c r="JL13" s="59">
        <v>454.33</v>
      </c>
      <c r="JM13" s="59">
        <v>454.06</v>
      </c>
      <c r="JN13" s="59">
        <v>454.06</v>
      </c>
      <c r="JO13" s="59">
        <v>457.01</v>
      </c>
      <c r="JP13" s="60">
        <v>457.01</v>
      </c>
      <c r="JQ13" s="59">
        <v>461.89</v>
      </c>
      <c r="JR13" s="59">
        <v>461.89</v>
      </c>
      <c r="JS13" s="59">
        <v>471.5</v>
      </c>
      <c r="JT13" s="59">
        <v>471.5</v>
      </c>
      <c r="JU13" s="59">
        <v>473.39</v>
      </c>
      <c r="JV13" s="59">
        <v>473.39</v>
      </c>
      <c r="JW13" s="59">
        <v>479.04</v>
      </c>
      <c r="JX13" s="59">
        <v>479.04</v>
      </c>
      <c r="JY13" s="59">
        <v>487.39</v>
      </c>
      <c r="JZ13" s="59">
        <v>487.39</v>
      </c>
      <c r="KA13" s="59">
        <v>487.39</v>
      </c>
      <c r="KB13" s="59">
        <v>496.5</v>
      </c>
      <c r="KC13" s="60">
        <v>496.5</v>
      </c>
      <c r="KD13" s="59">
        <f>+IFERROR((IF(ISTEXT(KD$5)=FALSE,(INDEX(INEI!$1:$1048576,MATCH(Precios!$B13,INEI!$B:$B,0),MATCH(KD$4,INEI!$3:$3,0))),KC13)),"")</f>
        <v>500.99</v>
      </c>
      <c r="KE13" s="59">
        <f>+IFERROR((IF(ISTEXT(KE$5)=FALSE,(INDEX(INEI!$1:$1048576,MATCH(Precios!$B13,INEI!$B:$B,0),MATCH(KE$4,INEI!$3:$3,0))),KD13)),"")</f>
        <v>505.45</v>
      </c>
      <c r="KF13" s="59">
        <f>+IFERROR((IF(ISTEXT(KF$5)=FALSE,(INDEX(INEI!$1:$1048576,MATCH(Precios!$B13,INEI!$B:$B,0),MATCH(KF$4,INEI!$3:$3,0))),KE13)),"")</f>
        <v>524.09</v>
      </c>
      <c r="KG13" s="59">
        <f>+IFERROR((IF(ISTEXT(KG$5)=FALSE,(INDEX(INEI!$1:$1048576,MATCH(Precios!$B13,INEI!$B:$B,0),MATCH(KG$4,INEI!$3:$3,0))),KF13)),"")</f>
        <v>524.09</v>
      </c>
      <c r="KH13" s="59">
        <f>+IFERROR((IF(ISTEXT(KH$5)=FALSE,(INDEX(INEI!$1:$1048576,MATCH(Precios!$B13,INEI!$B:$B,0),MATCH(KH$4,INEI!$3:$3,0))),KG13)),"")</f>
        <v>518.67999999999995</v>
      </c>
      <c r="KI13" s="59">
        <f>+IFERROR((IF(ISTEXT(KI$5)=FALSE,(INDEX(INEI!$1:$1048576,MATCH(Precios!$B13,INEI!$B:$B,0),MATCH(KI$4,INEI!$3:$3,0))),KH13)),"")</f>
        <v>522.37</v>
      </c>
      <c r="KJ13" s="59">
        <f>+IFERROR((IF(ISTEXT(KJ$5)=FALSE,(INDEX(INEI!$1:$1048576,MATCH(Precios!$B13,INEI!$B:$B,0),MATCH(KJ$4,INEI!$3:$3,0))),KI13)),"")</f>
        <v>530.26</v>
      </c>
      <c r="KK13" s="59">
        <f>+IFERROR((IF(ISTEXT(KK$5)=FALSE,(INDEX(INEI!$1:$1048576,MATCH(Precios!$B13,INEI!$B:$B,0),MATCH(KK$4,INEI!$3:$3,0))),KJ13)),"")</f>
        <v>531.34890499999995</v>
      </c>
      <c r="KL13" s="59">
        <f>+IFERROR((IF(ISTEXT(KL$5)=FALSE,(INDEX(INEI!$1:$1048576,MATCH(Precios!$B13,INEI!$B:$B,0),MATCH(KL$4,INEI!$3:$3,0))),KK13)),"")</f>
        <v>539.21</v>
      </c>
      <c r="KM13" s="59">
        <f>+IFERROR((IF(ISTEXT(KM$5)=FALSE,(INDEX(INEI!$1:$1048576,MATCH(Precios!$B13,INEI!$B:$B,0),MATCH(KM$4,INEI!$3:$3,0))),KL13)),"")</f>
        <v>546.69000000000005</v>
      </c>
      <c r="KN13" s="59">
        <f>+IFERROR((IF(ISTEXT(KN$5)=FALSE,(INDEX(INEI!$1:$1048576,MATCH(Precios!$B13,INEI!$B:$B,0),MATCH(KN$4,INEI!$3:$3,0))),KM13)),"")</f>
        <v>546.69000000000005</v>
      </c>
      <c r="KO13" s="59">
        <f>+IFERROR((IF(ISTEXT(KO$5)=FALSE,(INDEX(INEI!$1:$1048576,MATCH(Precios!$B13,INEI!$B:$B,0),MATCH(KO$4,INEI!$3:$3,0))),KN13)),"")</f>
        <v>551.54999999999995</v>
      </c>
      <c r="KP13" s="60">
        <f>+IFERROR((IF(ISTEXT(KP$5)=FALSE,(INDEX(INEI!$1:$1048576,MATCH(Precios!$B13,INEI!$B:$B,0),MATCH(KP$4,INEI!$3:$3,0))),KO13)),"")</f>
        <v>551.54999999999995</v>
      </c>
      <c r="KQ13" s="59">
        <f>+IFERROR((IF(ISTEXT(KQ$5)=FALSE,(INDEX(INEI!$1:$1048576,MATCH(Precios!$B13,INEI!$B:$B,0),MATCH(KQ$4,INEI!$3:$3,0))),KP13)),"")</f>
        <v>554.45000000000005</v>
      </c>
      <c r="KR13" s="59">
        <f>+IFERROR((IF(ISTEXT(KR$5)=FALSE,(INDEX(INEI!$1:$1048576,MATCH(Precios!$B13,INEI!$B:$B,0),MATCH(KR$4,INEI!$3:$3,0))),KQ13)),"")</f>
        <v>554.45000000000005</v>
      </c>
      <c r="KS13" s="59">
        <f>+IFERROR((IF(ISTEXT(KS$5)=FALSE,(INDEX(INEI!$1:$1048576,MATCH(Precios!$B13,INEI!$B:$B,0),MATCH(KS$4,INEI!$3:$3,0))),KR13)),"")</f>
        <v>551.54999999999995</v>
      </c>
      <c r="KT13" s="59">
        <f>+IFERROR((IF(ISTEXT(KT$5)=FALSE,(INDEX(INEI!$1:$1048576,MATCH(Precios!$B13,INEI!$B:$B,0),MATCH(KT$4,INEI!$3:$3,0))),KS13)),"")</f>
        <v>551.54999999999995</v>
      </c>
      <c r="KU13" s="59">
        <f>+IFERROR((IF(ISTEXT(KU$5)=FALSE,(INDEX(INEI!$1:$1048576,MATCH(Precios!$B13,INEI!$B:$B,0),MATCH(KU$4,INEI!$3:$3,0))),KT13)),"")</f>
        <v>551.54999999999995</v>
      </c>
      <c r="KV13" s="59">
        <f>+IFERROR((IF(ISTEXT(KV$5)=FALSE,(INDEX(INEI!$1:$1048576,MATCH(Precios!$B13,INEI!$B:$B,0),MATCH(KV$4,INEI!$3:$3,0))),KU13)),"")</f>
        <v>551.54999999999995</v>
      </c>
      <c r="KW13" s="59">
        <f>+IFERROR((IF(ISTEXT(KW$5)=FALSE,(INDEX(INEI!$1:$1048576,MATCH(Precios!$B13,INEI!$B:$B,0),MATCH(KW$4,INEI!$3:$3,0))),KV13)),"")</f>
        <v>551.54999999999995</v>
      </c>
      <c r="KX13" s="59">
        <f>+IFERROR((IF(ISTEXT(KX$5)=FALSE,(INDEX(INEI!$1:$1048576,MATCH(Precios!$B13,INEI!$B:$B,0),MATCH(KX$4,INEI!$3:$3,0))),KW13)),"")</f>
        <v>554.76</v>
      </c>
      <c r="KY13" s="59">
        <f>+IFERROR((IF(ISTEXT(KY$5)=FALSE,(INDEX(INEI!$1:$1048576,MATCH(Precios!$B13,INEI!$B:$B,0),MATCH(KY$4,INEI!$3:$3,0))),KX13)),"")</f>
        <v>566.83000000000004</v>
      </c>
      <c r="KZ13" s="59">
        <f>+IFERROR((IF(ISTEXT(KZ$5)=FALSE,(INDEX(INEI!$1:$1048576,MATCH(Precios!$B13,INEI!$B:$B,0),MATCH(KZ$4,INEI!$3:$3,0))),KY13)),"")</f>
        <v>571.76</v>
      </c>
      <c r="LA13" s="59">
        <f>+IFERROR((IF(ISTEXT(LA$5)=FALSE,(INDEX(INEI!$1:$1048576,MATCH(Precios!$B13,INEI!$B:$B,0),MATCH(LA$4,INEI!$3:$3,0))),KZ13)),"")</f>
        <v>571.76</v>
      </c>
      <c r="LB13" s="59">
        <f>+IFERROR((IF(ISTEXT(LB$5)=FALSE,(INDEX(INEI!$1:$1048576,MATCH(Precios!$B13,INEI!$B:$B,0),MATCH(LB$4,INEI!$3:$3,0))),LA13)),"")</f>
        <v>578.26</v>
      </c>
      <c r="LC13" s="60">
        <f>+IFERROR((IF(ISTEXT(LC$5)=FALSE,(INDEX(INEI!$1:$1048576,MATCH(Precios!$B13,INEI!$B:$B,0),MATCH(LC$4,INEI!$3:$3,0))),LB13)),"")</f>
        <v>578.26</v>
      </c>
      <c r="LD13" s="59">
        <f>+IFERROR((IF(ISTEXT(LD$5)=FALSE,(INDEX(INEI!$1:$1048576,MATCH(Precios!$B13,INEI!$B:$B,0),MATCH(LD$4,INEI!$3:$3,0))),LC13)),"")</f>
        <v>578.26</v>
      </c>
      <c r="LE13" s="59">
        <f>+IFERROR((IF(ISTEXT(LE$5)=FALSE,(INDEX(INEI!$1:$1048576,MATCH(Precios!$B13,INEI!$B:$B,0),MATCH(LE$4,INEI!$3:$3,0))),LD13)),"")</f>
        <v>581.45000000000005</v>
      </c>
      <c r="LF13" s="59">
        <f>+IFERROR((IF(ISTEXT(LF$5)=FALSE,(INDEX(INEI!$1:$1048576,MATCH(Precios!$B13,INEI!$B:$B,0),MATCH(LF$4,INEI!$3:$3,0))),LE13)),"")</f>
        <v>581.45000000000005</v>
      </c>
      <c r="LG13" s="59">
        <f>+IFERROR((IF(ISTEXT(LG$5)=FALSE,(INDEX(INEI!$1:$1048576,MATCH(Precios!$B13,INEI!$B:$B,0),MATCH(LG$4,INEI!$3:$3,0))),LF13)),"")</f>
        <v>581.45000000000005</v>
      </c>
      <c r="LH13" s="59">
        <f>+IFERROR((IF(ISTEXT(LH$5)=FALSE,(INDEX(INEI!$1:$1048576,MATCH(Precios!$B13,INEI!$B:$B,0),MATCH(LH$4,INEI!$3:$3,0))),LG13)),"")</f>
        <v>589.37</v>
      </c>
      <c r="LI13" s="59">
        <f>+IFERROR((IF(ISTEXT(LI$5)=FALSE,(INDEX(INEI!$1:$1048576,MATCH(Precios!$B13,INEI!$B:$B,0),MATCH(LI$4,INEI!$3:$3,0))),LH13)),"")</f>
        <v>591.47</v>
      </c>
      <c r="LJ13" s="59">
        <f>+IFERROR((IF(ISTEXT(LJ$5)=FALSE,(INDEX(INEI!$1:$1048576,MATCH(Precios!$B13,INEI!$B:$B,0),MATCH(LJ$4,INEI!$3:$3,0))),LI13)),"")</f>
        <v>591.47</v>
      </c>
      <c r="LK13" s="59">
        <f>+IFERROR((IF(ISTEXT(LK$5)=FALSE,(INDEX(INEI!$1:$1048576,MATCH(Precios!$B13,INEI!$B:$B,0),MATCH(LK$4,INEI!$3:$3,0))),LJ13)),"")</f>
        <v>594.68415200000004</v>
      </c>
      <c r="LL13" s="59">
        <f>+IFERROR((IF(ISTEXT(LL$5)=FALSE,(INDEX(INEI!$1:$1048576,MATCH(Precios!$B13,INEI!$B:$B,0),MATCH(LL$4,INEI!$3:$3,0))),LK13)),"")</f>
        <v>561.76</v>
      </c>
      <c r="LM13" s="59">
        <f>+IFERROR((IF(ISTEXT(LM$5)=FALSE,(INDEX(INEI!$1:$1048576,MATCH(Precios!$B13,INEI!$B:$B,0),MATCH(LM$4,INEI!$3:$3,0))),LL13)),"")</f>
        <v>594.67999999999995</v>
      </c>
      <c r="LN13" s="59">
        <f>+IFERROR((IF(ISTEXT(LN$5)=FALSE,(INDEX(INEI!$1:$1048576,MATCH(Precios!$B13,INEI!$B:$B,0),MATCH(LN$4,INEI!$3:$3,0))),LM13)),"")</f>
        <v>601.1</v>
      </c>
      <c r="LO13" s="59">
        <f>+IFERROR((IF(ISTEXT(LO$5)=FALSE,(INDEX(INEI!$1:$1048576,MATCH(Precios!$B13,INEI!$B:$B,0),MATCH(LO$4,INEI!$3:$3,0))),LN13)),"")</f>
        <v>608</v>
      </c>
      <c r="LP13" s="60">
        <f>+IFERROR((IF(ISTEXT(LP$5)=FALSE,(INDEX(INEI!$1:$1048576,MATCH(Precios!$B13,INEI!$B:$B,0),MATCH(LP$4,INEI!$3:$3,0))),LO13)),"")</f>
        <v>608</v>
      </c>
      <c r="LQ13" s="59">
        <f>+IFERROR((IF(ISTEXT(LQ$5)=FALSE,(INDEX(INEI!$1:$1048576,MATCH(Precios!$B13,INEI!$B:$B,0),MATCH(LQ$4,INEI!$3:$3,0))),LP13)),"")</f>
        <v>608</v>
      </c>
      <c r="LR13" s="59">
        <f>+IFERROR((IF(ISTEXT(LR$5)=FALSE,(INDEX(INEI!$1:$1048576,MATCH(Precios!$B13,INEI!$B:$B,0),MATCH(LR$4,INEI!$3:$3,0))),LQ13)),"")</f>
        <v>608</v>
      </c>
      <c r="LS13" s="59">
        <f>+IFERROR((IF(ISTEXT(LS$5)=FALSE,(INDEX(INEI!$1:$1048576,MATCH(Precios!$B13,INEI!$B:$B,0),MATCH(LS$4,INEI!$3:$3,0))),LR13)),"")</f>
        <v>608</v>
      </c>
      <c r="LT13" s="59">
        <f>+IFERROR((IF(ISTEXT(LT$5)=FALSE,(INDEX(INEI!$1:$1048576,MATCH(Precios!$B13,INEI!$B:$B,0),MATCH(LT$4,INEI!$3:$3,0))),LS13)),"")</f>
        <v>608</v>
      </c>
      <c r="LU13" s="59">
        <f>+IFERROR((IF(ISTEXT(LU$5)=FALSE,(INDEX(INEI!$1:$1048576,MATCH(Precios!$B13,INEI!$B:$B,0),MATCH(LU$4,INEI!$3:$3,0))),LT13)),"")</f>
        <v>611.20000000000005</v>
      </c>
      <c r="LV13" s="59">
        <f>+IFERROR((IF(ISTEXT(LV$5)=FALSE,(INDEX(INEI!$1:$1048576,MATCH(Precios!$B13,INEI!$B:$B,0),MATCH(LV$4,INEI!$3:$3,0))),LU13)),"")</f>
        <v>611.20000000000005</v>
      </c>
      <c r="LW13" s="59">
        <f>+IFERROR((IF(ISTEXT(LW$5)=FALSE,(INDEX(INEI!$1:$1048576,MATCH(Precios!$B13,INEI!$B:$B,0),MATCH(LW$4,INEI!$3:$3,0))),LV13)),"")</f>
        <v>611.20000000000005</v>
      </c>
      <c r="LX13" s="59">
        <f>+IFERROR((IF(ISTEXT(LX$5)=FALSE,(INDEX(INEI!$1:$1048576,MATCH(Precios!$B13,INEI!$B:$B,0),MATCH(LX$4,INEI!$3:$3,0))),LW13)),"")</f>
        <v>611.20000000000005</v>
      </c>
      <c r="LY13" s="59">
        <f>+IFERROR((IF(ISTEXT(LY$5)=FALSE,(INDEX(INEI!$1:$1048576,MATCH(Precios!$B13,INEI!$B:$B,0),MATCH(LY$4,INEI!$3:$3,0))),LX13)),"")</f>
        <v>611.20000000000005</v>
      </c>
      <c r="LZ13" s="59">
        <f>+IFERROR((IF(ISTEXT(LZ$5)=FALSE,(INDEX(INEI!$1:$1048576,MATCH(Precios!$B13,INEI!$B:$B,0),MATCH(LZ$4,INEI!$3:$3,0))),LY13)),"")</f>
        <v>611.20000000000005</v>
      </c>
      <c r="MA13" s="59">
        <f>+IFERROR((IF(ISTEXT(MA$5)=FALSE,(INDEX(INEI!$1:$1048576,MATCH(Precios!$B13,INEI!$B:$B,0),MATCH(MA$4,INEI!$3:$3,0))),LZ13)),"")</f>
        <v>611.20000000000005</v>
      </c>
      <c r="MB13" s="59">
        <f>+IFERROR((IF(ISTEXT(MB$5)=FALSE,(INDEX(INEI!$1:$1048576,MATCH(Precios!$B13,INEI!$B:$B,0),MATCH(MB$4,INEI!$3:$3,0))),MA13)),"")</f>
        <v>611.20000000000005</v>
      </c>
      <c r="MC13" s="60">
        <f>+IFERROR((IF(ISTEXT(MC$5)=FALSE,(INDEX(INEI!$1:$1048576,MATCH(Precios!$B13,INEI!$B:$B,0),MATCH(MC$4,INEI!$3:$3,0))),MB13)),"")</f>
        <v>611.20000000000005</v>
      </c>
      <c r="MD13" s="59">
        <f>+IFERROR((IF(ISTEXT(MD$5)=FALSE,(INDEX(INEI!$1:$1048576,MATCH(Precios!$B13,INEI!$B:$B,0),MATCH(MD$4,INEI!$3:$3,0))),MC13)),"")</f>
        <v>0</v>
      </c>
      <c r="ME13" s="59">
        <f>+IFERROR((IF(ISTEXT(ME$5)=FALSE,(INDEX(INEI!$1:$1048576,MATCH(Precios!$B13,INEI!$B:$B,0),MATCH(ME$4,INEI!$3:$3,0))),MD13)),"")</f>
        <v>0</v>
      </c>
      <c r="MF13" s="59">
        <f>+IFERROR((IF(ISTEXT(MF$5)=FALSE,(INDEX(INEI!$1:$1048576,MATCH(Precios!$B13,INEI!$B:$B,0),MATCH(MF$4,INEI!$3:$3,0))),ME13)),"")</f>
        <v>0</v>
      </c>
      <c r="MG13" s="59">
        <f>+IFERROR((IF(ISTEXT(MG$5)=FALSE,(INDEX(INEI!$1:$1048576,MATCH(Precios!$B13,INEI!$B:$B,0),MATCH(MG$4,INEI!$3:$3,0))),MF13)),"")</f>
        <v>0</v>
      </c>
      <c r="MH13" s="59" t="str">
        <f>+IFERROR((IF(ISTEXT(MH$5)=FALSE,(INDEX(INEI!$1:$1048576,MATCH(Precios!$B13,INEI!$B:$B,0),MATCH(MH$4,INEI!$3:$3,0))),MG13)),"")</f>
        <v/>
      </c>
      <c r="MI13" s="59" t="str">
        <f>+IFERROR((IF(ISTEXT(MI$5)=FALSE,(INDEX(INEI!$1:$1048576,MATCH(Precios!$B13,INEI!$B:$B,0),MATCH(MI$4,INEI!$3:$3,0))),MH13)),"")</f>
        <v/>
      </c>
      <c r="MJ13" s="59" t="str">
        <f>+IFERROR((IF(ISTEXT(MJ$5)=FALSE,(INDEX(INEI!$1:$1048576,MATCH(Precios!$B13,INEI!$B:$B,0),MATCH(MJ$4,INEI!$3:$3,0))),MI13)),"")</f>
        <v/>
      </c>
      <c r="MK13" s="59" t="str">
        <f>+IFERROR((IF(ISTEXT(MK$5)=FALSE,(INDEX(INEI!$1:$1048576,MATCH(Precios!$B13,INEI!$B:$B,0),MATCH(MK$4,INEI!$3:$3,0))),MJ13)),"")</f>
        <v/>
      </c>
      <c r="ML13" s="59" t="str">
        <f>+IFERROR((IF(ISTEXT(ML$5)=FALSE,(INDEX(INEI!$1:$1048576,MATCH(Precios!$B13,INEI!$B:$B,0),MATCH(ML$4,INEI!$3:$3,0))),MK13)),"")</f>
        <v/>
      </c>
      <c r="MM13" s="59" t="str">
        <f>+IFERROR((IF(ISTEXT(MM$5)=FALSE,(INDEX(INEI!$1:$1048576,MATCH(Precios!$B13,INEI!$B:$B,0),MATCH(MM$4,INEI!$3:$3,0))),ML13)),"")</f>
        <v/>
      </c>
      <c r="MN13" s="59" t="str">
        <f>+IFERROR((IF(ISTEXT(MN$5)=FALSE,(INDEX(INEI!$1:$1048576,MATCH(Precios!$B13,INEI!$B:$B,0),MATCH(MN$4,INEI!$3:$3,0))),MM13)),"")</f>
        <v/>
      </c>
      <c r="MO13" s="59" t="str">
        <f>+IFERROR((IF(ISTEXT(MO$5)=FALSE,(INDEX(INEI!$1:$1048576,MATCH(Precios!$B13,INEI!$B:$B,0),MATCH(MO$4,INEI!$3:$3,0))),MN13)),"")</f>
        <v/>
      </c>
      <c r="MP13" s="60" t="str">
        <f>+IFERROR((IF(ISTEXT(MP$5)=FALSE,(INDEX(INEI!$1:$1048576,MATCH(Precios!$B13,INEI!$B:$B,0),MATCH(MP$4,INEI!$3:$3,0))),MO13)),"")</f>
        <v/>
      </c>
    </row>
    <row r="14" spans="1:354">
      <c r="B14" s="9" t="s">
        <v>246</v>
      </c>
      <c r="C14" s="121" t="s">
        <v>310</v>
      </c>
      <c r="D14" s="59">
        <v>313.52</v>
      </c>
      <c r="E14" s="59">
        <v>313.52</v>
      </c>
      <c r="F14" s="59">
        <v>313.52</v>
      </c>
      <c r="G14" s="59">
        <v>313.52</v>
      </c>
      <c r="H14" s="59">
        <v>313.52</v>
      </c>
      <c r="I14" s="59">
        <v>313.52</v>
      </c>
      <c r="J14" s="59">
        <v>313.52</v>
      </c>
      <c r="K14" s="59">
        <v>313.52</v>
      </c>
      <c r="L14" s="59">
        <v>313.52</v>
      </c>
      <c r="M14" s="59">
        <v>313.52</v>
      </c>
      <c r="N14" s="59">
        <v>313.52</v>
      </c>
      <c r="O14" s="59">
        <v>313.52</v>
      </c>
      <c r="P14" s="60">
        <v>313.52</v>
      </c>
      <c r="Q14" s="59">
        <v>313.52</v>
      </c>
      <c r="R14" s="59">
        <v>313.52</v>
      </c>
      <c r="S14" s="59">
        <v>313.52</v>
      </c>
      <c r="T14" s="59">
        <v>313.52</v>
      </c>
      <c r="U14" s="59">
        <v>317.31</v>
      </c>
      <c r="V14" s="59">
        <v>320.89</v>
      </c>
      <c r="W14" s="59">
        <v>320.89</v>
      </c>
      <c r="X14" s="59">
        <v>320.89</v>
      </c>
      <c r="Y14" s="59">
        <v>320.89</v>
      </c>
      <c r="Z14" s="59">
        <v>320.89</v>
      </c>
      <c r="AA14" s="59">
        <v>320.89</v>
      </c>
      <c r="AB14" s="59">
        <v>320.89</v>
      </c>
      <c r="AC14" s="60">
        <v>320.89</v>
      </c>
      <c r="AD14" s="59">
        <v>320.89</v>
      </c>
      <c r="AE14" s="59">
        <v>320.89</v>
      </c>
      <c r="AF14" s="59">
        <v>320.89</v>
      </c>
      <c r="AG14" s="59">
        <v>320.89</v>
      </c>
      <c r="AH14" s="59">
        <v>320.89</v>
      </c>
      <c r="AI14" s="59">
        <v>320.89</v>
      </c>
      <c r="AJ14" s="59">
        <v>320.89</v>
      </c>
      <c r="AK14" s="59">
        <v>320.89</v>
      </c>
      <c r="AL14" s="59">
        <v>320.89</v>
      </c>
      <c r="AM14" s="59">
        <v>320.89</v>
      </c>
      <c r="AN14" s="59">
        <v>320.89</v>
      </c>
      <c r="AO14" s="59">
        <v>320.89</v>
      </c>
      <c r="AP14" s="60">
        <v>320.89</v>
      </c>
      <c r="AQ14" s="59">
        <v>320.89</v>
      </c>
      <c r="AR14" s="59">
        <v>320.89</v>
      </c>
      <c r="AS14" s="59">
        <v>320.89</v>
      </c>
      <c r="AT14" s="59">
        <v>320.89</v>
      </c>
      <c r="AU14" s="59">
        <v>320.89</v>
      </c>
      <c r="AV14" s="59">
        <v>320.89</v>
      </c>
      <c r="AW14" s="59">
        <v>320.89</v>
      </c>
      <c r="AX14" s="59">
        <v>323.63</v>
      </c>
      <c r="AY14" s="59">
        <v>323.63</v>
      </c>
      <c r="AZ14" s="59">
        <v>323.63</v>
      </c>
      <c r="BA14" s="59">
        <v>323.63</v>
      </c>
      <c r="BB14" s="59">
        <v>323.63</v>
      </c>
      <c r="BC14" s="60">
        <v>323.63</v>
      </c>
      <c r="BD14" s="59">
        <v>323.63</v>
      </c>
      <c r="BE14" s="59">
        <v>323.63</v>
      </c>
      <c r="BF14" s="59">
        <v>323.63</v>
      </c>
      <c r="BG14" s="59">
        <v>323.63</v>
      </c>
      <c r="BH14" s="59">
        <v>323.63</v>
      </c>
      <c r="BI14" s="59">
        <v>323.63</v>
      </c>
      <c r="BJ14" s="59">
        <v>323.63</v>
      </c>
      <c r="BK14" s="59">
        <v>323.63</v>
      </c>
      <c r="BL14" s="59">
        <v>323.63</v>
      </c>
      <c r="BM14" s="59">
        <v>323.63</v>
      </c>
      <c r="BN14" s="59">
        <v>323.63</v>
      </c>
      <c r="BO14" s="59">
        <v>323.63</v>
      </c>
      <c r="BP14" s="60">
        <v>323.63</v>
      </c>
      <c r="BQ14" s="59">
        <v>323.63</v>
      </c>
      <c r="BR14" s="59">
        <v>323.63</v>
      </c>
      <c r="BS14" s="59">
        <v>323.63</v>
      </c>
      <c r="BT14" s="59">
        <v>323.63</v>
      </c>
      <c r="BU14" s="59">
        <v>323.63</v>
      </c>
      <c r="BV14" s="59">
        <v>323.63</v>
      </c>
      <c r="BW14" s="59">
        <v>323.63</v>
      </c>
      <c r="BX14" s="59">
        <v>329.52</v>
      </c>
      <c r="BY14" s="59">
        <v>329.52</v>
      </c>
      <c r="BZ14" s="59">
        <v>329.52</v>
      </c>
      <c r="CA14" s="59">
        <v>329.52</v>
      </c>
      <c r="CB14" s="59">
        <v>329.52</v>
      </c>
      <c r="CC14" s="60">
        <v>329.52</v>
      </c>
      <c r="CD14" s="59">
        <v>329.52</v>
      </c>
      <c r="CE14" s="59">
        <v>329.52</v>
      </c>
      <c r="CF14" s="59">
        <v>329.52</v>
      </c>
      <c r="CG14" s="59">
        <v>329.52</v>
      </c>
      <c r="CH14" s="59">
        <v>329.52</v>
      </c>
      <c r="CI14" s="59">
        <v>329.52</v>
      </c>
      <c r="CJ14" s="59">
        <v>329.52</v>
      </c>
      <c r="CK14" s="59">
        <v>329.52</v>
      </c>
      <c r="CL14" s="59">
        <v>329.52</v>
      </c>
      <c r="CM14" s="59">
        <v>329.52</v>
      </c>
      <c r="CN14" s="59">
        <v>329.52</v>
      </c>
      <c r="CO14" s="59">
        <v>329.52</v>
      </c>
      <c r="CP14" s="60">
        <v>329.52</v>
      </c>
      <c r="CQ14" s="59">
        <v>329.52</v>
      </c>
      <c r="CR14" s="59">
        <v>329.52</v>
      </c>
      <c r="CS14" s="59">
        <v>323.41000000000003</v>
      </c>
      <c r="CT14" s="59">
        <v>323.41000000000003</v>
      </c>
      <c r="CU14" s="59">
        <v>323.41000000000003</v>
      </c>
      <c r="CV14" s="59">
        <v>323.41000000000003</v>
      </c>
      <c r="CW14" s="59">
        <v>323.41000000000003</v>
      </c>
      <c r="CX14" s="59">
        <v>323.41000000000003</v>
      </c>
      <c r="CY14" s="59">
        <v>323.41000000000003</v>
      </c>
      <c r="CZ14" s="59">
        <v>323.41000000000003</v>
      </c>
      <c r="DA14" s="59">
        <v>323.41000000000003</v>
      </c>
      <c r="DB14" s="59">
        <v>323.41000000000003</v>
      </c>
      <c r="DC14" s="60">
        <v>323.41000000000003</v>
      </c>
      <c r="DD14" s="59">
        <v>323.41000000000003</v>
      </c>
      <c r="DE14" s="59">
        <v>323.41000000000003</v>
      </c>
      <c r="DF14" s="59">
        <v>323.41000000000003</v>
      </c>
      <c r="DG14" s="59">
        <v>323.41000000000003</v>
      </c>
      <c r="DH14" s="59">
        <v>323.41000000000003</v>
      </c>
      <c r="DI14" s="59">
        <v>323.41000000000003</v>
      </c>
      <c r="DJ14" s="59">
        <v>323.41000000000003</v>
      </c>
      <c r="DK14" s="59">
        <v>323.41000000000003</v>
      </c>
      <c r="DL14" s="59">
        <v>323.41000000000003</v>
      </c>
      <c r="DM14" s="59">
        <v>323.41000000000003</v>
      </c>
      <c r="DN14" s="59">
        <v>323.41000000000003</v>
      </c>
      <c r="DO14" s="59">
        <v>323.41000000000003</v>
      </c>
      <c r="DP14" s="60">
        <v>323.41000000000003</v>
      </c>
      <c r="DQ14" s="59">
        <v>323.41000000000003</v>
      </c>
      <c r="DR14" s="59">
        <v>323.41000000000003</v>
      </c>
      <c r="DS14" s="59">
        <v>323.41000000000003</v>
      </c>
      <c r="DT14" s="59">
        <v>323.41000000000003</v>
      </c>
      <c r="DU14" s="59">
        <v>323.41000000000003</v>
      </c>
      <c r="DV14" s="59">
        <v>323.41000000000003</v>
      </c>
      <c r="DW14" s="59">
        <v>323.41000000000003</v>
      </c>
      <c r="DX14" s="59">
        <v>323.41000000000003</v>
      </c>
      <c r="DY14" s="59">
        <v>323.41000000000003</v>
      </c>
      <c r="DZ14" s="59">
        <v>323.41000000000003</v>
      </c>
      <c r="EA14" s="59">
        <v>323.41000000000003</v>
      </c>
      <c r="EB14" s="59">
        <v>323.41000000000003</v>
      </c>
      <c r="EC14" s="60">
        <v>323.41000000000003</v>
      </c>
      <c r="ED14" s="59">
        <v>327.42</v>
      </c>
      <c r="EE14" s="59">
        <v>329.31</v>
      </c>
      <c r="EF14" s="59">
        <v>329.31</v>
      </c>
      <c r="EG14" s="59">
        <v>329.31</v>
      </c>
      <c r="EH14" s="59">
        <v>329.31</v>
      </c>
      <c r="EI14" s="59">
        <v>329.31</v>
      </c>
      <c r="EJ14" s="59">
        <v>329.31</v>
      </c>
      <c r="EK14" s="59">
        <v>334.57</v>
      </c>
      <c r="EL14" s="59">
        <v>335.42</v>
      </c>
      <c r="EM14" s="59">
        <v>335.42</v>
      </c>
      <c r="EN14" s="59">
        <v>335.42</v>
      </c>
      <c r="EO14" s="59">
        <v>335.42</v>
      </c>
      <c r="EP14" s="60">
        <v>335.42</v>
      </c>
      <c r="EQ14" s="59">
        <v>335.42</v>
      </c>
      <c r="ER14" s="59">
        <v>335.42</v>
      </c>
      <c r="ES14" s="59">
        <v>332.68</v>
      </c>
      <c r="ET14" s="59">
        <v>332.68</v>
      </c>
      <c r="EU14" s="59">
        <v>332.68</v>
      </c>
      <c r="EV14" s="59">
        <v>332.68</v>
      </c>
      <c r="EW14" s="59">
        <v>332.68</v>
      </c>
      <c r="EX14" s="59">
        <v>332.68</v>
      </c>
      <c r="EY14" s="59">
        <v>332.68</v>
      </c>
      <c r="EZ14" s="59">
        <v>332.68</v>
      </c>
      <c r="FA14" s="59">
        <v>332.68</v>
      </c>
      <c r="FB14" s="59">
        <v>332.68</v>
      </c>
      <c r="FC14" s="60">
        <v>332.68</v>
      </c>
      <c r="FD14" s="59">
        <v>339.42</v>
      </c>
      <c r="FE14" s="59">
        <v>339.42</v>
      </c>
      <c r="FF14" s="59">
        <v>339.42</v>
      </c>
      <c r="FG14" s="59">
        <v>339.42</v>
      </c>
      <c r="FH14" s="59">
        <v>339.42</v>
      </c>
      <c r="FI14" s="59">
        <v>339.42</v>
      </c>
      <c r="FJ14" s="59">
        <v>339.42</v>
      </c>
      <c r="FK14" s="59">
        <v>339.42</v>
      </c>
      <c r="FL14" s="59">
        <v>339.42</v>
      </c>
      <c r="FM14" s="59">
        <v>339.42</v>
      </c>
      <c r="FN14" s="59">
        <v>339.42</v>
      </c>
      <c r="FO14" s="59">
        <v>339.42</v>
      </c>
      <c r="FP14" s="60">
        <v>339.42</v>
      </c>
      <c r="FQ14" s="59">
        <v>339.42</v>
      </c>
      <c r="FR14" s="59">
        <v>339.42</v>
      </c>
      <c r="FS14" s="59">
        <v>339.42</v>
      </c>
      <c r="FT14" s="59">
        <v>339.42</v>
      </c>
      <c r="FU14" s="59">
        <v>339.42</v>
      </c>
      <c r="FV14" s="59">
        <v>339.42</v>
      </c>
      <c r="FW14" s="59">
        <v>339.42</v>
      </c>
      <c r="FX14" s="59">
        <v>339.42</v>
      </c>
      <c r="FY14" s="59">
        <v>339.42</v>
      </c>
      <c r="FZ14" s="59">
        <v>339.42</v>
      </c>
      <c r="GA14" s="59">
        <v>339.42</v>
      </c>
      <c r="GB14" s="59">
        <v>339.42</v>
      </c>
      <c r="GC14" s="60">
        <v>339.42</v>
      </c>
      <c r="GD14" s="59">
        <v>339.42</v>
      </c>
      <c r="GE14" s="59">
        <v>339.42</v>
      </c>
      <c r="GF14" s="59">
        <v>339.42</v>
      </c>
      <c r="GG14" s="59">
        <v>339.42</v>
      </c>
      <c r="GH14" s="59">
        <v>339.42</v>
      </c>
      <c r="GI14" s="59">
        <v>339.42</v>
      </c>
      <c r="GJ14" s="59">
        <v>339.42</v>
      </c>
      <c r="GK14" s="59">
        <v>339.42</v>
      </c>
      <c r="GL14" s="59">
        <v>352.47</v>
      </c>
      <c r="GM14" s="59">
        <v>354.05</v>
      </c>
      <c r="GN14" s="59">
        <v>354.05</v>
      </c>
      <c r="GO14" s="59">
        <v>354.05</v>
      </c>
      <c r="GP14" s="60">
        <v>354.05</v>
      </c>
      <c r="GQ14" s="59">
        <v>367.31</v>
      </c>
      <c r="GR14" s="59">
        <v>367.31</v>
      </c>
      <c r="GS14" s="59">
        <v>367.31</v>
      </c>
      <c r="GT14" s="59">
        <v>367.31</v>
      </c>
      <c r="GU14" s="59">
        <v>367.31</v>
      </c>
      <c r="GV14" s="59">
        <v>367.31</v>
      </c>
      <c r="GW14" s="59">
        <v>367.31</v>
      </c>
      <c r="GX14" s="59">
        <v>367.31</v>
      </c>
      <c r="GY14" s="59">
        <v>367.31</v>
      </c>
      <c r="GZ14" s="59">
        <v>367.31</v>
      </c>
      <c r="HA14" s="59">
        <v>367.31</v>
      </c>
      <c r="HB14" s="59">
        <v>367.31</v>
      </c>
      <c r="HC14" s="60">
        <v>367.31</v>
      </c>
      <c r="HD14" s="59">
        <v>382.73</v>
      </c>
      <c r="HE14" s="59">
        <v>385.11</v>
      </c>
      <c r="HF14" s="59">
        <v>385.11</v>
      </c>
      <c r="HG14" s="59">
        <v>385.11</v>
      </c>
      <c r="HH14" s="59">
        <v>385.11</v>
      </c>
      <c r="HI14" s="59">
        <v>385.11</v>
      </c>
      <c r="HJ14" s="59">
        <v>385.11</v>
      </c>
      <c r="HK14" s="59">
        <v>385.11</v>
      </c>
      <c r="HL14" s="59">
        <v>385.11</v>
      </c>
      <c r="HM14" s="59">
        <v>385.11</v>
      </c>
      <c r="HN14" s="59">
        <v>385.11</v>
      </c>
      <c r="HO14" s="59">
        <v>385.11</v>
      </c>
      <c r="HP14" s="60">
        <v>385.11</v>
      </c>
      <c r="HQ14" s="59">
        <v>393.81</v>
      </c>
      <c r="HR14" s="59">
        <v>401.92</v>
      </c>
      <c r="HS14" s="59">
        <v>401.92</v>
      </c>
      <c r="HT14" s="59">
        <v>401.92</v>
      </c>
      <c r="HU14" s="59">
        <v>401.92</v>
      </c>
      <c r="HV14" s="59">
        <v>401.92</v>
      </c>
      <c r="HW14" s="59">
        <v>401.92</v>
      </c>
      <c r="HX14" s="59">
        <v>401.92</v>
      </c>
      <c r="HY14" s="59">
        <v>401.92</v>
      </c>
      <c r="HZ14" s="59">
        <v>401.92</v>
      </c>
      <c r="IA14" s="59">
        <v>401.92</v>
      </c>
      <c r="IB14" s="59">
        <v>401.92</v>
      </c>
      <c r="IC14" s="60">
        <v>401.92</v>
      </c>
      <c r="ID14" s="59">
        <v>401.92</v>
      </c>
      <c r="IE14" s="59">
        <v>423.68</v>
      </c>
      <c r="IF14" s="59">
        <v>423.68</v>
      </c>
      <c r="IG14" s="59">
        <v>423.68</v>
      </c>
      <c r="IH14" s="59">
        <v>423.68</v>
      </c>
      <c r="II14" s="59">
        <v>423.68</v>
      </c>
      <c r="IJ14" s="59">
        <v>423.68</v>
      </c>
      <c r="IK14" s="59">
        <v>423.68</v>
      </c>
      <c r="IL14" s="59">
        <v>423.68</v>
      </c>
      <c r="IM14" s="59">
        <v>423.68</v>
      </c>
      <c r="IN14" s="59">
        <v>423.68</v>
      </c>
      <c r="IO14" s="59">
        <v>423.68</v>
      </c>
      <c r="IP14" s="60">
        <v>423.68</v>
      </c>
      <c r="IQ14" s="59">
        <v>423.68</v>
      </c>
      <c r="IR14" s="59">
        <v>423.68</v>
      </c>
      <c r="IS14" s="59">
        <v>423.68</v>
      </c>
      <c r="IT14" s="59">
        <v>423.68</v>
      </c>
      <c r="IU14" s="59">
        <v>423.68</v>
      </c>
      <c r="IV14" s="59">
        <v>423.68</v>
      </c>
      <c r="IW14" s="59">
        <v>423.68</v>
      </c>
      <c r="IX14" s="59">
        <v>423.68</v>
      </c>
      <c r="IY14" s="59">
        <v>423.68</v>
      </c>
      <c r="IZ14" s="59">
        <v>423.68</v>
      </c>
      <c r="JA14" s="59">
        <v>423.68</v>
      </c>
      <c r="JB14" s="59">
        <v>423.68</v>
      </c>
      <c r="JC14" s="60">
        <v>423.68</v>
      </c>
      <c r="JD14" s="59">
        <v>423.68</v>
      </c>
      <c r="JE14" s="59">
        <v>423.68</v>
      </c>
      <c r="JF14" s="59">
        <v>423.68</v>
      </c>
      <c r="JG14" s="59">
        <v>423.68</v>
      </c>
      <c r="JH14" s="59">
        <v>423.68</v>
      </c>
      <c r="JI14" s="59">
        <v>423.68</v>
      </c>
      <c r="JJ14" s="59">
        <v>423.68</v>
      </c>
      <c r="JK14" s="59">
        <v>423.68</v>
      </c>
      <c r="JL14" s="59">
        <v>423.68</v>
      </c>
      <c r="JM14" s="59">
        <v>423.68</v>
      </c>
      <c r="JN14" s="59">
        <v>423.68</v>
      </c>
      <c r="JO14" s="59">
        <v>423.68</v>
      </c>
      <c r="JP14" s="60">
        <v>423.68</v>
      </c>
      <c r="JQ14" s="59">
        <v>423.68</v>
      </c>
      <c r="JR14" s="59">
        <v>423.68</v>
      </c>
      <c r="JS14" s="59">
        <v>423.68</v>
      </c>
      <c r="JT14" s="59">
        <v>423.68</v>
      </c>
      <c r="JU14" s="59">
        <v>423.68</v>
      </c>
      <c r="JV14" s="59">
        <v>423.68</v>
      </c>
      <c r="JW14" s="59">
        <v>423.68</v>
      </c>
      <c r="JX14" s="59">
        <v>423.68</v>
      </c>
      <c r="JY14" s="59">
        <v>423.68</v>
      </c>
      <c r="JZ14" s="59">
        <v>445.24</v>
      </c>
      <c r="KA14" s="59">
        <v>448.4</v>
      </c>
      <c r="KB14" s="59">
        <v>448.4</v>
      </c>
      <c r="KC14" s="60">
        <v>448.4</v>
      </c>
      <c r="KD14" s="59">
        <f>+IFERROR((IF(ISTEXT(KD$5)=FALSE,(INDEX(INEI!$1:$1048576,MATCH(Precios!$B14,INEI!$B:$B,0),MATCH(KD$4,INEI!$3:$3,0))),KC14)),"")</f>
        <v>451.68</v>
      </c>
      <c r="KE14" s="59">
        <f>+IFERROR((IF(ISTEXT(KE$5)=FALSE,(INDEX(INEI!$1:$1048576,MATCH(Precios!$B14,INEI!$B:$B,0),MATCH(KE$4,INEI!$3:$3,0))),KD14)),"")</f>
        <v>465.54</v>
      </c>
      <c r="KF14" s="59">
        <f>+IFERROR((IF(ISTEXT(KF$5)=FALSE,(INDEX(INEI!$1:$1048576,MATCH(Precios!$B14,INEI!$B:$B,0),MATCH(KF$4,INEI!$3:$3,0))),KE14)),"")</f>
        <v>486.23</v>
      </c>
      <c r="KG14" s="59">
        <f>+IFERROR((IF(ISTEXT(KG$5)=FALSE,(INDEX(INEI!$1:$1048576,MATCH(Precios!$B14,INEI!$B:$B,0),MATCH(KG$4,INEI!$3:$3,0))),KF14)),"")</f>
        <v>486.23</v>
      </c>
      <c r="KH14" s="59">
        <f>+IFERROR((IF(ISTEXT(KH$5)=FALSE,(INDEX(INEI!$1:$1048576,MATCH(Precios!$B14,INEI!$B:$B,0),MATCH(KH$4,INEI!$3:$3,0))),KG14)),"")</f>
        <v>486.23</v>
      </c>
      <c r="KI14" s="59">
        <f>+IFERROR((IF(ISTEXT(KI$5)=FALSE,(INDEX(INEI!$1:$1048576,MATCH(Precios!$B14,INEI!$B:$B,0),MATCH(KI$4,INEI!$3:$3,0))),KH14)),"")</f>
        <v>486.75</v>
      </c>
      <c r="KJ14" s="59">
        <f>+IFERROR((IF(ISTEXT(KJ$5)=FALSE,(INDEX(INEI!$1:$1048576,MATCH(Precios!$B14,INEI!$B:$B,0),MATCH(KJ$4,INEI!$3:$3,0))),KI14)),"")</f>
        <v>507.66</v>
      </c>
      <c r="KK14" s="59">
        <f>+IFERROR((IF(ISTEXT(KK$5)=FALSE,(INDEX(INEI!$1:$1048576,MATCH(Precios!$B14,INEI!$B:$B,0),MATCH(KK$4,INEI!$3:$3,0))),KJ14)),"")</f>
        <v>524.42999999999995</v>
      </c>
      <c r="KL14" s="59">
        <f>+IFERROR((IF(ISTEXT(KL$5)=FALSE,(INDEX(INEI!$1:$1048576,MATCH(Precios!$B14,INEI!$B:$B,0),MATCH(KL$4,INEI!$3:$3,0))),KK14)),"")</f>
        <v>524.42999999999995</v>
      </c>
      <c r="KM14" s="59">
        <f>+IFERROR((IF(ISTEXT(KM$5)=FALSE,(INDEX(INEI!$1:$1048576,MATCH(Precios!$B14,INEI!$B:$B,0),MATCH(KM$4,INEI!$3:$3,0))),KL14)),"")</f>
        <v>525.72</v>
      </c>
      <c r="KN14" s="59">
        <f>+IFERROR((IF(ISTEXT(KN$5)=FALSE,(INDEX(INEI!$1:$1048576,MATCH(Precios!$B14,INEI!$B:$B,0),MATCH(KN$4,INEI!$3:$3,0))),KM14)),"")</f>
        <v>520.64</v>
      </c>
      <c r="KO14" s="59">
        <f>+IFERROR((IF(ISTEXT(KO$5)=FALSE,(INDEX(INEI!$1:$1048576,MATCH(Precios!$B14,INEI!$B:$B,0),MATCH(KO$4,INEI!$3:$3,0))),KN14)),"")</f>
        <v>520.64</v>
      </c>
      <c r="KP14" s="60">
        <f>+IFERROR((IF(ISTEXT(KP$5)=FALSE,(INDEX(INEI!$1:$1048576,MATCH(Precios!$B14,INEI!$B:$B,0),MATCH(KP$4,INEI!$3:$3,0))),KO14)),"")</f>
        <v>520.64</v>
      </c>
      <c r="KQ14" s="59">
        <f>+IFERROR((IF(ISTEXT(KQ$5)=FALSE,(INDEX(INEI!$1:$1048576,MATCH(Precios!$B14,INEI!$B:$B,0),MATCH(KQ$4,INEI!$3:$3,0))),KP14)),"")</f>
        <v>520.44000000000005</v>
      </c>
      <c r="KR14" s="59">
        <f>+IFERROR((IF(ISTEXT(KR$5)=FALSE,(INDEX(INEI!$1:$1048576,MATCH(Precios!$B14,INEI!$B:$B,0),MATCH(KR$4,INEI!$3:$3,0))),KQ14)),"")</f>
        <v>550.84</v>
      </c>
      <c r="KS14" s="59">
        <f>+IFERROR((IF(ISTEXT(KS$5)=FALSE,(INDEX(INEI!$1:$1048576,MATCH(Precios!$B14,INEI!$B:$B,0),MATCH(KS$4,INEI!$3:$3,0))),KR14)),"")</f>
        <v>550.84</v>
      </c>
      <c r="KT14" s="59">
        <f>+IFERROR((IF(ISTEXT(KT$5)=FALSE,(INDEX(INEI!$1:$1048576,MATCH(Precios!$B14,INEI!$B:$B,0),MATCH(KT$4,INEI!$3:$3,0))),KS14)),"")</f>
        <v>549.07000000000005</v>
      </c>
      <c r="KU14" s="59">
        <f>+IFERROR((IF(ISTEXT(KU$5)=FALSE,(INDEX(INEI!$1:$1048576,MATCH(Precios!$B14,INEI!$B:$B,0),MATCH(KU$4,INEI!$3:$3,0))),KT14)),"")</f>
        <v>549.07000000000005</v>
      </c>
      <c r="KV14" s="59">
        <f>+IFERROR((IF(ISTEXT(KV$5)=FALSE,(INDEX(INEI!$1:$1048576,MATCH(Precios!$B14,INEI!$B:$B,0),MATCH(KV$4,INEI!$3:$3,0))),KU14)),"")</f>
        <v>548</v>
      </c>
      <c r="KW14" s="59">
        <f>+IFERROR((IF(ISTEXT(KW$5)=FALSE,(INDEX(INEI!$1:$1048576,MATCH(Precios!$B14,INEI!$B:$B,0),MATCH(KW$4,INEI!$3:$3,0))),KV14)),"")</f>
        <v>539.61</v>
      </c>
      <c r="KX14" s="59">
        <f>+IFERROR((IF(ISTEXT(KX$5)=FALSE,(INDEX(INEI!$1:$1048576,MATCH(Precios!$B14,INEI!$B:$B,0),MATCH(KX$4,INEI!$3:$3,0))),KW14)),"")</f>
        <v>562.13</v>
      </c>
      <c r="KY14" s="59">
        <f>+IFERROR((IF(ISTEXT(KY$5)=FALSE,(INDEX(INEI!$1:$1048576,MATCH(Precios!$B14,INEI!$B:$B,0),MATCH(KY$4,INEI!$3:$3,0))),KX14)),"")</f>
        <v>563.9</v>
      </c>
      <c r="KZ14" s="59">
        <f>+IFERROR((IF(ISTEXT(KZ$5)=FALSE,(INDEX(INEI!$1:$1048576,MATCH(Precios!$B14,INEI!$B:$B,0),MATCH(KZ$4,INEI!$3:$3,0))),KY14)),"")</f>
        <v>545.97</v>
      </c>
      <c r="LA14" s="59">
        <f>+IFERROR((IF(ISTEXT(LA$5)=FALSE,(INDEX(INEI!$1:$1048576,MATCH(Precios!$B14,INEI!$B:$B,0),MATCH(LA$4,INEI!$3:$3,0))),KZ14)),"")</f>
        <v>549.28</v>
      </c>
      <c r="LB14" s="59">
        <f>+IFERROR((IF(ISTEXT(LB$5)=FALSE,(INDEX(INEI!$1:$1048576,MATCH(Precios!$B14,INEI!$B:$B,0),MATCH(LB$4,INEI!$3:$3,0))),LA14)),"")</f>
        <v>548.75</v>
      </c>
      <c r="LC14" s="60">
        <f>+IFERROR((IF(ISTEXT(LC$5)=FALSE,(INDEX(INEI!$1:$1048576,MATCH(Precios!$B14,INEI!$B:$B,0),MATCH(LC$4,INEI!$3:$3,0))),LB14)),"")</f>
        <v>548.75</v>
      </c>
      <c r="LD14" s="59">
        <f>+IFERROR((IF(ISTEXT(LD$5)=FALSE,(INDEX(INEI!$1:$1048576,MATCH(Precios!$B14,INEI!$B:$B,0),MATCH(LD$4,INEI!$3:$3,0))),LC14)),"")</f>
        <v>546.5</v>
      </c>
      <c r="LE14" s="59">
        <f>+IFERROR((IF(ISTEXT(LE$5)=FALSE,(INDEX(INEI!$1:$1048576,MATCH(Precios!$B14,INEI!$B:$B,0),MATCH(LE$4,INEI!$3:$3,0))),LD14)),"")</f>
        <v>553.63</v>
      </c>
      <c r="LF14" s="59">
        <f>+IFERROR((IF(ISTEXT(LF$5)=FALSE,(INDEX(INEI!$1:$1048576,MATCH(Precios!$B14,INEI!$B:$B,0),MATCH(LF$4,INEI!$3:$3,0))),LE14)),"")</f>
        <v>559.52</v>
      </c>
      <c r="LG14" s="59">
        <f>+IFERROR((IF(ISTEXT(LG$5)=FALSE,(INDEX(INEI!$1:$1048576,MATCH(Precios!$B14,INEI!$B:$B,0),MATCH(LG$4,INEI!$3:$3,0))),LF14)),"")</f>
        <v>564.78</v>
      </c>
      <c r="LH14" s="59">
        <f>+IFERROR((IF(ISTEXT(LH$5)=FALSE,(INDEX(INEI!$1:$1048576,MATCH(Precios!$B14,INEI!$B:$B,0),MATCH(LH$4,INEI!$3:$3,0))),LG14)),"")</f>
        <v>561.33000000000004</v>
      </c>
      <c r="LI14" s="59">
        <f>+IFERROR((IF(ISTEXT(LI$5)=FALSE,(INDEX(INEI!$1:$1048576,MATCH(Precios!$B14,INEI!$B:$B,0),MATCH(LI$4,INEI!$3:$3,0))),LH14)),"")</f>
        <v>558.84</v>
      </c>
      <c r="LJ14" s="59">
        <f>+IFERROR((IF(ISTEXT(LJ$5)=FALSE,(INDEX(INEI!$1:$1048576,MATCH(Precios!$B14,INEI!$B:$B,0),MATCH(LJ$4,INEI!$3:$3,0))),LI14)),"")</f>
        <v>565.21</v>
      </c>
      <c r="LK14" s="59">
        <f>+IFERROR((IF(ISTEXT(LK$5)=FALSE,(INDEX(INEI!$1:$1048576,MATCH(Precios!$B14,INEI!$B:$B,0),MATCH(LK$4,INEI!$3:$3,0))),LJ14)),"")</f>
        <v>569.49</v>
      </c>
      <c r="LL14" s="59">
        <f>+IFERROR((IF(ISTEXT(LL$5)=FALSE,(INDEX(INEI!$1:$1048576,MATCH(Precios!$B14,INEI!$B:$B,0),MATCH(LL$4,INEI!$3:$3,0))),LK14)),"")</f>
        <v>599.13</v>
      </c>
      <c r="LM14" s="59">
        <f>+IFERROR((IF(ISTEXT(LM$5)=FALSE,(INDEX(INEI!$1:$1048576,MATCH(Precios!$B14,INEI!$B:$B,0),MATCH(LM$4,INEI!$3:$3,0))),LL14)),"")</f>
        <v>566.39</v>
      </c>
      <c r="LN14" s="59">
        <f>+IFERROR((IF(ISTEXT(LN$5)=FALSE,(INDEX(INEI!$1:$1048576,MATCH(Precios!$B14,INEI!$B:$B,0),MATCH(LN$4,INEI!$3:$3,0))),LM14)),"")</f>
        <v>569.49</v>
      </c>
      <c r="LO14" s="59">
        <f>+IFERROR((IF(ISTEXT(LO$5)=FALSE,(INDEX(INEI!$1:$1048576,MATCH(Precios!$B14,INEI!$B:$B,0),MATCH(LO$4,INEI!$3:$3,0))),LN14)),"")</f>
        <v>568.74</v>
      </c>
      <c r="LP14" s="60">
        <f>+IFERROR((IF(ISTEXT(LP$5)=FALSE,(INDEX(INEI!$1:$1048576,MATCH(Precios!$B14,INEI!$B:$B,0),MATCH(LP$4,INEI!$3:$3,0))),LO14)),"")</f>
        <v>568.74</v>
      </c>
      <c r="LQ14" s="59">
        <f>+IFERROR((IF(ISTEXT(LQ$5)=FALSE,(INDEX(INEI!$1:$1048576,MATCH(Precios!$B14,INEI!$B:$B,0),MATCH(LQ$4,INEI!$3:$3,0))),LP14)),"")</f>
        <v>552.4</v>
      </c>
      <c r="LR14" s="59">
        <f>+IFERROR((IF(ISTEXT(LR$5)=FALSE,(INDEX(INEI!$1:$1048576,MATCH(Precios!$B14,INEI!$B:$B,0),MATCH(LR$4,INEI!$3:$3,0))),LQ14)),"")</f>
        <v>552.62</v>
      </c>
      <c r="LS14" s="59">
        <f>+IFERROR((IF(ISTEXT(LS$5)=FALSE,(INDEX(INEI!$1:$1048576,MATCH(Precios!$B14,INEI!$B:$B,0),MATCH(LS$4,INEI!$3:$3,0))),LR14)),"")</f>
        <v>550.75</v>
      </c>
      <c r="LT14" s="59">
        <f>+IFERROR((IF(ISTEXT(LT$5)=FALSE,(INDEX(INEI!$1:$1048576,MATCH(Precios!$B14,INEI!$B:$B,0),MATCH(LT$4,INEI!$3:$3,0))),LS14)),"")</f>
        <v>552.73</v>
      </c>
      <c r="LU14" s="59">
        <f>+IFERROR((IF(ISTEXT(LU$5)=FALSE,(INDEX(INEI!$1:$1048576,MATCH(Precios!$B14,INEI!$B:$B,0),MATCH(LU$4,INEI!$3:$3,0))),LT14)),"")</f>
        <v>549.87</v>
      </c>
      <c r="LV14" s="59">
        <f>+IFERROR((IF(ISTEXT(LV$5)=FALSE,(INDEX(INEI!$1:$1048576,MATCH(Precios!$B14,INEI!$B:$B,0),MATCH(LV$4,INEI!$3:$3,0))),LU14)),"")</f>
        <v>552.17999999999995</v>
      </c>
      <c r="LW14" s="59">
        <f>+IFERROR((IF(ISTEXT(LW$5)=FALSE,(INDEX(INEI!$1:$1048576,MATCH(Precios!$B14,INEI!$B:$B,0),MATCH(LW$4,INEI!$3:$3,0))),LV14)),"")</f>
        <v>549.65</v>
      </c>
      <c r="LX14" s="59">
        <f>+IFERROR((IF(ISTEXT(LX$5)=FALSE,(INDEX(INEI!$1:$1048576,MATCH(Precios!$B14,INEI!$B:$B,0),MATCH(LX$4,INEI!$3:$3,0))),LW14)),"")</f>
        <v>550.75</v>
      </c>
      <c r="LY14" s="59">
        <f>+IFERROR((IF(ISTEXT(LY$5)=FALSE,(INDEX(INEI!$1:$1048576,MATCH(Precios!$B14,INEI!$B:$B,0),MATCH(LY$4,INEI!$3:$3,0))),LX14)),"")</f>
        <v>550.75</v>
      </c>
      <c r="LZ14" s="59">
        <f>+IFERROR((IF(ISTEXT(LZ$5)=FALSE,(INDEX(INEI!$1:$1048576,MATCH(Precios!$B14,INEI!$B:$B,0),MATCH(LZ$4,INEI!$3:$3,0))),LY14)),"")</f>
        <v>550.75</v>
      </c>
      <c r="MA14" s="59">
        <f>+IFERROR((IF(ISTEXT(MA$5)=FALSE,(INDEX(INEI!$1:$1048576,MATCH(Precios!$B14,INEI!$B:$B,0),MATCH(MA$4,INEI!$3:$3,0))),LZ14)),"")</f>
        <v>550.75</v>
      </c>
      <c r="MB14" s="59">
        <f>+IFERROR((IF(ISTEXT(MB$5)=FALSE,(INDEX(INEI!$1:$1048576,MATCH(Precios!$B14,INEI!$B:$B,0),MATCH(MB$4,INEI!$3:$3,0))),MA14)),"")</f>
        <v>551.29999999999995</v>
      </c>
      <c r="MC14" s="60">
        <f>+IFERROR((IF(ISTEXT(MC$5)=FALSE,(INDEX(INEI!$1:$1048576,MATCH(Precios!$B14,INEI!$B:$B,0),MATCH(MC$4,INEI!$3:$3,0))),MB14)),"")</f>
        <v>551.29999999999995</v>
      </c>
      <c r="MD14" s="59">
        <f>+IFERROR((IF(ISTEXT(MD$5)=FALSE,(INDEX(INEI!$1:$1048576,MATCH(Precios!$B14,INEI!$B:$B,0),MATCH(MD$4,INEI!$3:$3,0))),MC14)),"")</f>
        <v>0</v>
      </c>
      <c r="ME14" s="59">
        <f>+IFERROR((IF(ISTEXT(ME$5)=FALSE,(INDEX(INEI!$1:$1048576,MATCH(Precios!$B14,INEI!$B:$B,0),MATCH(ME$4,INEI!$3:$3,0))),MD14)),"")</f>
        <v>0</v>
      </c>
      <c r="MF14" s="59">
        <f>+IFERROR((IF(ISTEXT(MF$5)=FALSE,(INDEX(INEI!$1:$1048576,MATCH(Precios!$B14,INEI!$B:$B,0),MATCH(MF$4,INEI!$3:$3,0))),ME14)),"")</f>
        <v>0</v>
      </c>
      <c r="MG14" s="59">
        <f>+IFERROR((IF(ISTEXT(MG$5)=FALSE,(INDEX(INEI!$1:$1048576,MATCH(Precios!$B14,INEI!$B:$B,0),MATCH(MG$4,INEI!$3:$3,0))),MF14)),"")</f>
        <v>0</v>
      </c>
      <c r="MH14" s="59" t="str">
        <f>+IFERROR((IF(ISTEXT(MH$5)=FALSE,(INDEX(INEI!$1:$1048576,MATCH(Precios!$B14,INEI!$B:$B,0),MATCH(MH$4,INEI!$3:$3,0))),MG14)),"")</f>
        <v/>
      </c>
      <c r="MI14" s="59" t="str">
        <f>+IFERROR((IF(ISTEXT(MI$5)=FALSE,(INDEX(INEI!$1:$1048576,MATCH(Precios!$B14,INEI!$B:$B,0),MATCH(MI$4,INEI!$3:$3,0))),MH14)),"")</f>
        <v/>
      </c>
      <c r="MJ14" s="59" t="str">
        <f>+IFERROR((IF(ISTEXT(MJ$5)=FALSE,(INDEX(INEI!$1:$1048576,MATCH(Precios!$B14,INEI!$B:$B,0),MATCH(MJ$4,INEI!$3:$3,0))),MI14)),"")</f>
        <v/>
      </c>
      <c r="MK14" s="59" t="str">
        <f>+IFERROR((IF(ISTEXT(MK$5)=FALSE,(INDEX(INEI!$1:$1048576,MATCH(Precios!$B14,INEI!$B:$B,0),MATCH(MK$4,INEI!$3:$3,0))),MJ14)),"")</f>
        <v/>
      </c>
      <c r="ML14" s="59" t="str">
        <f>+IFERROR((IF(ISTEXT(ML$5)=FALSE,(INDEX(INEI!$1:$1048576,MATCH(Precios!$B14,INEI!$B:$B,0),MATCH(ML$4,INEI!$3:$3,0))),MK14)),"")</f>
        <v/>
      </c>
      <c r="MM14" s="59" t="str">
        <f>+IFERROR((IF(ISTEXT(MM$5)=FALSE,(INDEX(INEI!$1:$1048576,MATCH(Precios!$B14,INEI!$B:$B,0),MATCH(MM$4,INEI!$3:$3,0))),ML14)),"")</f>
        <v/>
      </c>
      <c r="MN14" s="59" t="str">
        <f>+IFERROR((IF(ISTEXT(MN$5)=FALSE,(INDEX(INEI!$1:$1048576,MATCH(Precios!$B14,INEI!$B:$B,0),MATCH(MN$4,INEI!$3:$3,0))),MM14)),"")</f>
        <v/>
      </c>
      <c r="MO14" s="59" t="str">
        <f>+IFERROR((IF(ISTEXT(MO$5)=FALSE,(INDEX(INEI!$1:$1048576,MATCH(Precios!$B14,INEI!$B:$B,0),MATCH(MO$4,INEI!$3:$3,0))),MN14)),"")</f>
        <v/>
      </c>
      <c r="MP14" s="60" t="str">
        <f>+IFERROR((IF(ISTEXT(MP$5)=FALSE,(INDEX(INEI!$1:$1048576,MATCH(Precios!$B14,INEI!$B:$B,0),MATCH(MP$4,INEI!$3:$3,0))),MO14)),"")</f>
        <v/>
      </c>
    </row>
    <row r="15" spans="1:354" s="51" customFormat="1">
      <c r="A15" s="5"/>
      <c r="B15" s="9" t="s">
        <v>247</v>
      </c>
      <c r="C15" s="121" t="s">
        <v>311</v>
      </c>
      <c r="D15" s="59">
        <v>339.22</v>
      </c>
      <c r="E15" s="59">
        <v>339.22</v>
      </c>
      <c r="F15" s="59">
        <v>339.22</v>
      </c>
      <c r="G15" s="59">
        <v>339.22</v>
      </c>
      <c r="H15" s="59">
        <v>339.22</v>
      </c>
      <c r="I15" s="59">
        <v>339.22</v>
      </c>
      <c r="J15" s="59">
        <v>339.22</v>
      </c>
      <c r="K15" s="59">
        <v>339.22</v>
      </c>
      <c r="L15" s="59">
        <v>339.22</v>
      </c>
      <c r="M15" s="59">
        <v>339.22</v>
      </c>
      <c r="N15" s="59">
        <v>339.22</v>
      </c>
      <c r="O15" s="59">
        <v>339.22</v>
      </c>
      <c r="P15" s="60">
        <v>339.22</v>
      </c>
      <c r="Q15" s="59">
        <v>339.22</v>
      </c>
      <c r="R15" s="59">
        <v>339.22</v>
      </c>
      <c r="S15" s="59">
        <v>339.22</v>
      </c>
      <c r="T15" s="59">
        <v>339.22</v>
      </c>
      <c r="U15" s="59">
        <v>341.81</v>
      </c>
      <c r="V15" s="59">
        <v>347.41</v>
      </c>
      <c r="W15" s="59">
        <v>347.41</v>
      </c>
      <c r="X15" s="59">
        <v>347.41</v>
      </c>
      <c r="Y15" s="59">
        <v>347.41</v>
      </c>
      <c r="Z15" s="59">
        <v>347.41</v>
      </c>
      <c r="AA15" s="59">
        <v>347.41</v>
      </c>
      <c r="AB15" s="59">
        <v>347.41</v>
      </c>
      <c r="AC15" s="60">
        <v>347.41</v>
      </c>
      <c r="AD15" s="59">
        <v>347.41</v>
      </c>
      <c r="AE15" s="59">
        <v>347.41</v>
      </c>
      <c r="AF15" s="59">
        <v>347.41</v>
      </c>
      <c r="AG15" s="59">
        <v>347.41</v>
      </c>
      <c r="AH15" s="59">
        <v>347.41</v>
      </c>
      <c r="AI15" s="59">
        <v>347.41</v>
      </c>
      <c r="AJ15" s="59">
        <v>347.41</v>
      </c>
      <c r="AK15" s="59">
        <v>347.41</v>
      </c>
      <c r="AL15" s="59">
        <v>347.41</v>
      </c>
      <c r="AM15" s="59">
        <v>347.41</v>
      </c>
      <c r="AN15" s="59">
        <v>347.41</v>
      </c>
      <c r="AO15" s="59">
        <v>347.41</v>
      </c>
      <c r="AP15" s="60">
        <v>347.41</v>
      </c>
      <c r="AQ15" s="59">
        <v>347.41</v>
      </c>
      <c r="AR15" s="59">
        <v>347.41</v>
      </c>
      <c r="AS15" s="59">
        <v>347.41</v>
      </c>
      <c r="AT15" s="59">
        <v>347.41</v>
      </c>
      <c r="AU15" s="59">
        <v>347.41</v>
      </c>
      <c r="AV15" s="59">
        <v>347.41</v>
      </c>
      <c r="AW15" s="59">
        <v>347.41</v>
      </c>
      <c r="AX15" s="59">
        <v>350.43</v>
      </c>
      <c r="AY15" s="59">
        <v>350.43</v>
      </c>
      <c r="AZ15" s="59">
        <v>350.43</v>
      </c>
      <c r="BA15" s="59">
        <v>350.43</v>
      </c>
      <c r="BB15" s="59">
        <v>350.43</v>
      </c>
      <c r="BC15" s="60">
        <v>350.43</v>
      </c>
      <c r="BD15" s="59">
        <v>350.43</v>
      </c>
      <c r="BE15" s="59">
        <v>350.43</v>
      </c>
      <c r="BF15" s="59">
        <v>350.43</v>
      </c>
      <c r="BG15" s="59">
        <v>350.43</v>
      </c>
      <c r="BH15" s="59">
        <v>350.43</v>
      </c>
      <c r="BI15" s="59">
        <v>350.43</v>
      </c>
      <c r="BJ15" s="59">
        <v>350.43</v>
      </c>
      <c r="BK15" s="59">
        <v>350.43</v>
      </c>
      <c r="BL15" s="59">
        <v>350.43</v>
      </c>
      <c r="BM15" s="59">
        <v>350.43</v>
      </c>
      <c r="BN15" s="59">
        <v>350.43</v>
      </c>
      <c r="BO15" s="59">
        <v>350.43</v>
      </c>
      <c r="BP15" s="60">
        <v>350.43</v>
      </c>
      <c r="BQ15" s="59">
        <v>350.43</v>
      </c>
      <c r="BR15" s="59">
        <v>350.43</v>
      </c>
      <c r="BS15" s="59">
        <v>350.43</v>
      </c>
      <c r="BT15" s="59">
        <v>350.43</v>
      </c>
      <c r="BU15" s="59">
        <v>350.43</v>
      </c>
      <c r="BV15" s="59">
        <v>350.43</v>
      </c>
      <c r="BW15" s="59">
        <v>350.43</v>
      </c>
      <c r="BX15" s="59">
        <v>350.43</v>
      </c>
      <c r="BY15" s="59">
        <v>350.43</v>
      </c>
      <c r="BZ15" s="59">
        <v>350.43</v>
      </c>
      <c r="CA15" s="59">
        <v>350.43</v>
      </c>
      <c r="CB15" s="59">
        <v>350.43</v>
      </c>
      <c r="CC15" s="60">
        <v>350.43</v>
      </c>
      <c r="CD15" s="59">
        <v>350.43</v>
      </c>
      <c r="CE15" s="59">
        <v>350.43</v>
      </c>
      <c r="CF15" s="59">
        <v>350.43</v>
      </c>
      <c r="CG15" s="59">
        <v>350.43</v>
      </c>
      <c r="CH15" s="59">
        <v>350.43</v>
      </c>
      <c r="CI15" s="59">
        <v>350.43</v>
      </c>
      <c r="CJ15" s="59">
        <v>350.43</v>
      </c>
      <c r="CK15" s="59">
        <v>350.43</v>
      </c>
      <c r="CL15" s="59">
        <v>350.43</v>
      </c>
      <c r="CM15" s="59">
        <v>350.43</v>
      </c>
      <c r="CN15" s="59">
        <v>350.43</v>
      </c>
      <c r="CO15" s="59">
        <v>350.43</v>
      </c>
      <c r="CP15" s="60">
        <v>350.43</v>
      </c>
      <c r="CQ15" s="59">
        <v>350.43</v>
      </c>
      <c r="CR15" s="59">
        <v>350.43</v>
      </c>
      <c r="CS15" s="59">
        <v>350.43</v>
      </c>
      <c r="CT15" s="59">
        <v>350.43</v>
      </c>
      <c r="CU15" s="59">
        <v>350.43</v>
      </c>
      <c r="CV15" s="59">
        <v>350.43</v>
      </c>
      <c r="CW15" s="59">
        <v>350.43</v>
      </c>
      <c r="CX15" s="59">
        <v>350.43</v>
      </c>
      <c r="CY15" s="59">
        <v>350.43</v>
      </c>
      <c r="CZ15" s="59">
        <v>350.43</v>
      </c>
      <c r="DA15" s="59">
        <v>350.43</v>
      </c>
      <c r="DB15" s="59">
        <v>350.43</v>
      </c>
      <c r="DC15" s="60">
        <v>350.43</v>
      </c>
      <c r="DD15" s="59">
        <v>350.43</v>
      </c>
      <c r="DE15" s="59">
        <v>350.43</v>
      </c>
      <c r="DF15" s="59">
        <v>350.43</v>
      </c>
      <c r="DG15" s="59">
        <v>350.43</v>
      </c>
      <c r="DH15" s="59">
        <v>350.43</v>
      </c>
      <c r="DI15" s="59">
        <v>350.43</v>
      </c>
      <c r="DJ15" s="59">
        <v>350.43</v>
      </c>
      <c r="DK15" s="59">
        <v>350.43</v>
      </c>
      <c r="DL15" s="59">
        <v>350.43</v>
      </c>
      <c r="DM15" s="59">
        <v>350.43</v>
      </c>
      <c r="DN15" s="59">
        <v>350.43</v>
      </c>
      <c r="DO15" s="59">
        <v>350.43</v>
      </c>
      <c r="DP15" s="60">
        <v>350.43</v>
      </c>
      <c r="DQ15" s="59">
        <v>350.43</v>
      </c>
      <c r="DR15" s="59">
        <v>350.43</v>
      </c>
      <c r="DS15" s="59">
        <v>350.43</v>
      </c>
      <c r="DT15" s="59">
        <v>350.43</v>
      </c>
      <c r="DU15" s="59">
        <v>350.43</v>
      </c>
      <c r="DV15" s="59">
        <v>346.98</v>
      </c>
      <c r="DW15" s="59">
        <v>346.98</v>
      </c>
      <c r="DX15" s="59">
        <v>346.98</v>
      </c>
      <c r="DY15" s="59">
        <v>346.98</v>
      </c>
      <c r="DZ15" s="59">
        <v>346.98</v>
      </c>
      <c r="EA15" s="59">
        <v>346.98</v>
      </c>
      <c r="EB15" s="59">
        <v>346.98</v>
      </c>
      <c r="EC15" s="60">
        <v>346.98</v>
      </c>
      <c r="ED15" s="59">
        <v>357.75</v>
      </c>
      <c r="EE15" s="59">
        <v>357.75</v>
      </c>
      <c r="EF15" s="59">
        <v>357.75</v>
      </c>
      <c r="EG15" s="59">
        <v>357.75</v>
      </c>
      <c r="EH15" s="59">
        <v>357.75</v>
      </c>
      <c r="EI15" s="59">
        <v>357.75</v>
      </c>
      <c r="EJ15" s="59">
        <v>357.75</v>
      </c>
      <c r="EK15" s="59">
        <v>357.75</v>
      </c>
      <c r="EL15" s="59">
        <v>357.75</v>
      </c>
      <c r="EM15" s="59">
        <v>357.75</v>
      </c>
      <c r="EN15" s="59">
        <v>357.75</v>
      </c>
      <c r="EO15" s="59">
        <v>357.75</v>
      </c>
      <c r="EP15" s="60">
        <v>357.75</v>
      </c>
      <c r="EQ15" s="59">
        <v>357.75</v>
      </c>
      <c r="ER15" s="59">
        <v>357.75</v>
      </c>
      <c r="ES15" s="59">
        <v>354.74</v>
      </c>
      <c r="ET15" s="59">
        <v>354.74</v>
      </c>
      <c r="EU15" s="59">
        <v>354.74</v>
      </c>
      <c r="EV15" s="59">
        <v>354.74</v>
      </c>
      <c r="EW15" s="59">
        <v>354.74</v>
      </c>
      <c r="EX15" s="59">
        <v>354.74</v>
      </c>
      <c r="EY15" s="59">
        <v>354.74</v>
      </c>
      <c r="EZ15" s="59">
        <v>354.74</v>
      </c>
      <c r="FA15" s="59">
        <v>354.74</v>
      </c>
      <c r="FB15" s="59">
        <v>354.74</v>
      </c>
      <c r="FC15" s="60">
        <v>354.74</v>
      </c>
      <c r="FD15" s="59">
        <v>354.74</v>
      </c>
      <c r="FE15" s="59">
        <v>354.74</v>
      </c>
      <c r="FF15" s="59">
        <v>354.74</v>
      </c>
      <c r="FG15" s="59">
        <v>354.74</v>
      </c>
      <c r="FH15" s="59">
        <v>354.74</v>
      </c>
      <c r="FI15" s="59">
        <v>354.74</v>
      </c>
      <c r="FJ15" s="59">
        <v>354.74</v>
      </c>
      <c r="FK15" s="59">
        <v>354.74</v>
      </c>
      <c r="FL15" s="59">
        <v>354.74</v>
      </c>
      <c r="FM15" s="59">
        <v>354.74</v>
      </c>
      <c r="FN15" s="59">
        <v>354.74</v>
      </c>
      <c r="FO15" s="59">
        <v>354.74</v>
      </c>
      <c r="FP15" s="60">
        <v>354.74</v>
      </c>
      <c r="FQ15" s="59">
        <v>354.74</v>
      </c>
      <c r="FR15" s="59">
        <v>354.74</v>
      </c>
      <c r="FS15" s="59">
        <v>354.74</v>
      </c>
      <c r="FT15" s="59">
        <v>354.74</v>
      </c>
      <c r="FU15" s="59">
        <v>354.74</v>
      </c>
      <c r="FV15" s="59">
        <v>354.74</v>
      </c>
      <c r="FW15" s="59">
        <v>354.74</v>
      </c>
      <c r="FX15" s="59">
        <v>354.74</v>
      </c>
      <c r="FY15" s="59">
        <v>354.74</v>
      </c>
      <c r="FZ15" s="59">
        <v>354.74</v>
      </c>
      <c r="GA15" s="59">
        <v>354.74</v>
      </c>
      <c r="GB15" s="59">
        <v>354.74</v>
      </c>
      <c r="GC15" s="60">
        <v>354.74</v>
      </c>
      <c r="GD15" s="59">
        <v>354.74</v>
      </c>
      <c r="GE15" s="59">
        <v>354.74</v>
      </c>
      <c r="GF15" s="59">
        <v>354.74</v>
      </c>
      <c r="GG15" s="59">
        <v>354.74</v>
      </c>
      <c r="GH15" s="59">
        <v>354.74</v>
      </c>
      <c r="GI15" s="59">
        <v>354.74</v>
      </c>
      <c r="GJ15" s="59">
        <v>354.74</v>
      </c>
      <c r="GK15" s="59">
        <v>354.74</v>
      </c>
      <c r="GL15" s="59">
        <v>366.81</v>
      </c>
      <c r="GM15" s="59">
        <v>375.64</v>
      </c>
      <c r="GN15" s="59">
        <v>375.64</v>
      </c>
      <c r="GO15" s="59">
        <v>375.64</v>
      </c>
      <c r="GP15" s="60">
        <v>375.64</v>
      </c>
      <c r="GQ15" s="59">
        <v>389.65</v>
      </c>
      <c r="GR15" s="59">
        <v>389.65</v>
      </c>
      <c r="GS15" s="59">
        <v>389.65</v>
      </c>
      <c r="GT15" s="59">
        <v>389.65</v>
      </c>
      <c r="GU15" s="59">
        <v>389.65</v>
      </c>
      <c r="GV15" s="59">
        <v>389.65</v>
      </c>
      <c r="GW15" s="59">
        <v>389.65</v>
      </c>
      <c r="GX15" s="59">
        <v>389.65</v>
      </c>
      <c r="GY15" s="59">
        <v>389.65</v>
      </c>
      <c r="GZ15" s="59">
        <v>389.65</v>
      </c>
      <c r="HA15" s="59">
        <v>389.65</v>
      </c>
      <c r="HB15" s="59">
        <v>389.65</v>
      </c>
      <c r="HC15" s="60">
        <v>389.65</v>
      </c>
      <c r="HD15" s="59">
        <v>405.81</v>
      </c>
      <c r="HE15" s="59">
        <v>408.4</v>
      </c>
      <c r="HF15" s="59">
        <v>408.4</v>
      </c>
      <c r="HG15" s="59">
        <v>408.4</v>
      </c>
      <c r="HH15" s="59">
        <v>408.4</v>
      </c>
      <c r="HI15" s="59">
        <v>408.4</v>
      </c>
      <c r="HJ15" s="59">
        <v>408.4</v>
      </c>
      <c r="HK15" s="59">
        <v>408.4</v>
      </c>
      <c r="HL15" s="59">
        <v>408.4</v>
      </c>
      <c r="HM15" s="59">
        <v>408.4</v>
      </c>
      <c r="HN15" s="59">
        <v>408.4</v>
      </c>
      <c r="HO15" s="59">
        <v>408.4</v>
      </c>
      <c r="HP15" s="60">
        <v>408.4</v>
      </c>
      <c r="HQ15" s="59">
        <v>417.67</v>
      </c>
      <c r="HR15" s="59">
        <v>426.29</v>
      </c>
      <c r="HS15" s="59">
        <v>426.29</v>
      </c>
      <c r="HT15" s="59">
        <v>426.29</v>
      </c>
      <c r="HU15" s="59">
        <v>426.29</v>
      </c>
      <c r="HV15" s="59">
        <v>426.29</v>
      </c>
      <c r="HW15" s="59">
        <v>426.29</v>
      </c>
      <c r="HX15" s="59">
        <v>426.29</v>
      </c>
      <c r="HY15" s="59">
        <v>426.29</v>
      </c>
      <c r="HZ15" s="59">
        <v>426.29</v>
      </c>
      <c r="IA15" s="59">
        <v>426.29</v>
      </c>
      <c r="IB15" s="59">
        <v>426.29</v>
      </c>
      <c r="IC15" s="60">
        <v>426.29</v>
      </c>
      <c r="ID15" s="59">
        <v>426.29</v>
      </c>
      <c r="IE15" s="59">
        <v>449.56</v>
      </c>
      <c r="IF15" s="59">
        <v>449.56</v>
      </c>
      <c r="IG15" s="59">
        <v>449.56</v>
      </c>
      <c r="IH15" s="59">
        <v>449.56</v>
      </c>
      <c r="II15" s="59">
        <v>449.56</v>
      </c>
      <c r="IJ15" s="59">
        <v>449.56</v>
      </c>
      <c r="IK15" s="59">
        <v>449.56</v>
      </c>
      <c r="IL15" s="59">
        <v>449.56</v>
      </c>
      <c r="IM15" s="59">
        <v>449.56</v>
      </c>
      <c r="IN15" s="59">
        <v>449.56</v>
      </c>
      <c r="IO15" s="59">
        <v>449.56</v>
      </c>
      <c r="IP15" s="60">
        <v>449.56</v>
      </c>
      <c r="IQ15" s="59">
        <v>449.56</v>
      </c>
      <c r="IR15" s="59">
        <v>449.56</v>
      </c>
      <c r="IS15" s="59">
        <v>449.56</v>
      </c>
      <c r="IT15" s="59">
        <v>449.56</v>
      </c>
      <c r="IU15" s="59">
        <v>449.56</v>
      </c>
      <c r="IV15" s="59">
        <v>449.56</v>
      </c>
      <c r="IW15" s="59">
        <v>449.56</v>
      </c>
      <c r="IX15" s="59">
        <v>449.56</v>
      </c>
      <c r="IY15" s="59">
        <v>449.56</v>
      </c>
      <c r="IZ15" s="59">
        <v>449.56</v>
      </c>
      <c r="JA15" s="59">
        <v>449.56</v>
      </c>
      <c r="JB15" s="59">
        <v>449.56</v>
      </c>
      <c r="JC15" s="60">
        <v>449.56</v>
      </c>
      <c r="JD15" s="59">
        <v>449.56</v>
      </c>
      <c r="JE15" s="59">
        <v>449.56</v>
      </c>
      <c r="JF15" s="59">
        <v>449.56</v>
      </c>
      <c r="JG15" s="59">
        <v>449.56</v>
      </c>
      <c r="JH15" s="59">
        <v>449.56</v>
      </c>
      <c r="JI15" s="59">
        <v>449.56</v>
      </c>
      <c r="JJ15" s="59">
        <v>449.56</v>
      </c>
      <c r="JK15" s="59">
        <v>449.56</v>
      </c>
      <c r="JL15" s="59">
        <v>449.56</v>
      </c>
      <c r="JM15" s="59">
        <v>449.56</v>
      </c>
      <c r="JN15" s="59">
        <v>449.56</v>
      </c>
      <c r="JO15" s="59">
        <v>449.56</v>
      </c>
      <c r="JP15" s="60">
        <v>449.56</v>
      </c>
      <c r="JQ15" s="59">
        <v>449.56</v>
      </c>
      <c r="JR15" s="59">
        <v>449.56</v>
      </c>
      <c r="JS15" s="59">
        <v>449.56</v>
      </c>
      <c r="JT15" s="59">
        <v>449.56</v>
      </c>
      <c r="JU15" s="59">
        <v>449.56</v>
      </c>
      <c r="JV15" s="59">
        <v>449.56</v>
      </c>
      <c r="JW15" s="59">
        <v>449.56</v>
      </c>
      <c r="JX15" s="59">
        <v>449.56</v>
      </c>
      <c r="JY15" s="59">
        <v>449.56</v>
      </c>
      <c r="JZ15" s="59">
        <v>472.84</v>
      </c>
      <c r="KA15" s="59">
        <v>476.29</v>
      </c>
      <c r="KB15" s="59">
        <v>476.29</v>
      </c>
      <c r="KC15" s="60">
        <v>476.29</v>
      </c>
      <c r="KD15" s="59">
        <f>+IFERROR((IF(ISTEXT(KD$5)=FALSE,(INDEX(INEI!$1:$1048576,MATCH(Precios!$B15,INEI!$B:$B,0),MATCH(KD$4,INEI!$3:$3,0))),KC15)),"")</f>
        <v>493.74</v>
      </c>
      <c r="KE15" s="59">
        <f>+IFERROR((IF(ISTEXT(KE$5)=FALSE,(INDEX(INEI!$1:$1048576,MATCH(Precios!$B15,INEI!$B:$B,0),MATCH(KE$4,INEI!$3:$3,0))),KD15)),"")</f>
        <v>503.23</v>
      </c>
      <c r="KF15" s="59">
        <f>+IFERROR((IF(ISTEXT(KF$5)=FALSE,(INDEX(INEI!$1:$1048576,MATCH(Precios!$B15,INEI!$B:$B,0),MATCH(KF$4,INEI!$3:$3,0))),KE15)),"")</f>
        <v>503.23</v>
      </c>
      <c r="KG15" s="59">
        <f>+IFERROR((IF(ISTEXT(KG$5)=FALSE,(INDEX(INEI!$1:$1048576,MATCH(Precios!$B15,INEI!$B:$B,0),MATCH(KG$4,INEI!$3:$3,0))),KF15)),"")</f>
        <v>503.23</v>
      </c>
      <c r="KH15" s="59">
        <f>+IFERROR((IF(ISTEXT(KH$5)=FALSE,(INDEX(INEI!$1:$1048576,MATCH(Precios!$B15,INEI!$B:$B,0),MATCH(KH$4,INEI!$3:$3,0))),KG15)),"")</f>
        <v>503.23</v>
      </c>
      <c r="KI15" s="59">
        <f>+IFERROR((IF(ISTEXT(KI$5)=FALSE,(INDEX(INEI!$1:$1048576,MATCH(Precios!$B15,INEI!$B:$B,0),MATCH(KI$4,INEI!$3:$3,0))),KH15)),"")</f>
        <v>503.23</v>
      </c>
      <c r="KJ15" s="59">
        <f>+IFERROR((IF(ISTEXT(KJ$5)=FALSE,(INDEX(INEI!$1:$1048576,MATCH(Precios!$B15,INEI!$B:$B,0),MATCH(KJ$4,INEI!$3:$3,0))),KI15)),"")</f>
        <v>527.79999999999995</v>
      </c>
      <c r="KK15" s="59">
        <f>+IFERROR((IF(ISTEXT(KK$5)=FALSE,(INDEX(INEI!$1:$1048576,MATCH(Precios!$B15,INEI!$B:$B,0),MATCH(KK$4,INEI!$3:$3,0))),KJ15)),"")</f>
        <v>527.79999999999995</v>
      </c>
      <c r="KL15" s="59">
        <f>+IFERROR((IF(ISTEXT(KL$5)=FALSE,(INDEX(INEI!$1:$1048576,MATCH(Precios!$B15,INEI!$B:$B,0),MATCH(KL$4,INEI!$3:$3,0))),KK15)),"")</f>
        <v>527.79999999999995</v>
      </c>
      <c r="KM15" s="59">
        <f>+IFERROR((IF(ISTEXT(KM$5)=FALSE,(INDEX(INEI!$1:$1048576,MATCH(Precios!$B15,INEI!$B:$B,0),MATCH(KM$4,INEI!$3:$3,0))),KL15)),"")</f>
        <v>527.79999999999995</v>
      </c>
      <c r="KN15" s="59">
        <f>+IFERROR((IF(ISTEXT(KN$5)=FALSE,(INDEX(INEI!$1:$1048576,MATCH(Precios!$B15,INEI!$B:$B,0),MATCH(KN$4,INEI!$3:$3,0))),KM15)),"")</f>
        <v>527.79999999999995</v>
      </c>
      <c r="KO15" s="59">
        <f>+IFERROR((IF(ISTEXT(KO$5)=FALSE,(INDEX(INEI!$1:$1048576,MATCH(Precios!$B15,INEI!$B:$B,0),MATCH(KO$4,INEI!$3:$3,0))),KN15)),"")</f>
        <v>527.79999999999995</v>
      </c>
      <c r="KP15" s="60">
        <f>+IFERROR((IF(ISTEXT(KP$5)=FALSE,(INDEX(INEI!$1:$1048576,MATCH(Precios!$B15,INEI!$B:$B,0),MATCH(KP$4,INEI!$3:$3,0))),KO15)),"")</f>
        <v>527.79999999999995</v>
      </c>
      <c r="KQ15" s="59">
        <f>+IFERROR((IF(ISTEXT(KQ$5)=FALSE,(INDEX(INEI!$1:$1048576,MATCH(Precios!$B15,INEI!$B:$B,0),MATCH(KQ$4,INEI!$3:$3,0))),KP15)),"")</f>
        <v>527.79999999999995</v>
      </c>
      <c r="KR15" s="59">
        <f>+IFERROR((IF(ISTEXT(KR$5)=FALSE,(INDEX(INEI!$1:$1048576,MATCH(Precios!$B15,INEI!$B:$B,0),MATCH(KR$4,INEI!$3:$3,0))),KQ15)),"")</f>
        <v>578.01</v>
      </c>
      <c r="KS15" s="59">
        <f>+IFERROR((IF(ISTEXT(KS$5)=FALSE,(INDEX(INEI!$1:$1048576,MATCH(Precios!$B15,INEI!$B:$B,0),MATCH(KS$4,INEI!$3:$3,0))),KR15)),"")</f>
        <v>578.01</v>
      </c>
      <c r="KT15" s="59">
        <f>+IFERROR((IF(ISTEXT(KT$5)=FALSE,(INDEX(INEI!$1:$1048576,MATCH(Precios!$B15,INEI!$B:$B,0),MATCH(KT$4,INEI!$3:$3,0))),KS15)),"")</f>
        <v>578.01</v>
      </c>
      <c r="KU15" s="59">
        <f>+IFERROR((IF(ISTEXT(KU$5)=FALSE,(INDEX(INEI!$1:$1048576,MATCH(Precios!$B15,INEI!$B:$B,0),MATCH(KU$4,INEI!$3:$3,0))),KT15)),"")</f>
        <v>578.01</v>
      </c>
      <c r="KV15" s="59">
        <f>+IFERROR((IF(ISTEXT(KV$5)=FALSE,(INDEX(INEI!$1:$1048576,MATCH(Precios!$B15,INEI!$B:$B,0),MATCH(KV$4,INEI!$3:$3,0))),KU15)),"")</f>
        <v>578.01</v>
      </c>
      <c r="KW15" s="59">
        <f>+IFERROR((IF(ISTEXT(KW$5)=FALSE,(INDEX(INEI!$1:$1048576,MATCH(Precios!$B15,INEI!$B:$B,0),MATCH(KW$4,INEI!$3:$3,0))),KV15)),"")</f>
        <v>578.01</v>
      </c>
      <c r="KX15" s="59">
        <f>+IFERROR((IF(ISTEXT(KX$5)=FALSE,(INDEX(INEI!$1:$1048576,MATCH(Precios!$B15,INEI!$B:$B,0),MATCH(KX$4,INEI!$3:$3,0))),KW15)),"")</f>
        <v>578.01</v>
      </c>
      <c r="KY15" s="59">
        <f>+IFERROR((IF(ISTEXT(KY$5)=FALSE,(INDEX(INEI!$1:$1048576,MATCH(Precios!$B15,INEI!$B:$B,0),MATCH(KY$4,INEI!$3:$3,0))),KX15)),"")</f>
        <v>578.01</v>
      </c>
      <c r="KZ15" s="59">
        <f>+IFERROR((IF(ISTEXT(KZ$5)=FALSE,(INDEX(INEI!$1:$1048576,MATCH(Precios!$B15,INEI!$B:$B,0),MATCH(KZ$4,INEI!$3:$3,0))),KY15)),"")</f>
        <v>578.01</v>
      </c>
      <c r="LA15" s="59">
        <f>+IFERROR((IF(ISTEXT(LA$5)=FALSE,(INDEX(INEI!$1:$1048576,MATCH(Precios!$B15,INEI!$B:$B,0),MATCH(LA$4,INEI!$3:$3,0))),KZ15)),"")</f>
        <v>578.01</v>
      </c>
      <c r="LB15" s="59">
        <f>+IFERROR((IF(ISTEXT(LB$5)=FALSE,(INDEX(INEI!$1:$1048576,MATCH(Precios!$B15,INEI!$B:$B,0),MATCH(LB$4,INEI!$3:$3,0))),LA15)),"")</f>
        <v>578.01</v>
      </c>
      <c r="LC15" s="60">
        <f>+IFERROR((IF(ISTEXT(LC$5)=FALSE,(INDEX(INEI!$1:$1048576,MATCH(Precios!$B15,INEI!$B:$B,0),MATCH(LC$4,INEI!$3:$3,0))),LB15)),"")</f>
        <v>578.01</v>
      </c>
      <c r="LD15" s="59">
        <f>+IFERROR((IF(ISTEXT(LD$5)=FALSE,(INDEX(INEI!$1:$1048576,MATCH(Precios!$B15,INEI!$B:$B,0),MATCH(LD$4,INEI!$3:$3,0))),LC15)),"")</f>
        <v>578.01</v>
      </c>
      <c r="LE15" s="59">
        <f>+IFERROR((IF(ISTEXT(LE$5)=FALSE,(INDEX(INEI!$1:$1048576,MATCH(Precios!$B15,INEI!$B:$B,0),MATCH(LE$4,INEI!$3:$3,0))),LD15)),"")</f>
        <v>578.01</v>
      </c>
      <c r="LF15" s="59">
        <f>+IFERROR((IF(ISTEXT(LF$5)=FALSE,(INDEX(INEI!$1:$1048576,MATCH(Precios!$B15,INEI!$B:$B,0),MATCH(LF$4,INEI!$3:$3,0))),LE15)),"")</f>
        <v>578.01</v>
      </c>
      <c r="LG15" s="59">
        <f>+IFERROR((IF(ISTEXT(LG$5)=FALSE,(INDEX(INEI!$1:$1048576,MATCH(Precios!$B15,INEI!$B:$B,0),MATCH(LG$4,INEI!$3:$3,0))),LF15)),"")</f>
        <v>599.13</v>
      </c>
      <c r="LH15" s="59">
        <f>+IFERROR((IF(ISTEXT(LH$5)=FALSE,(INDEX(INEI!$1:$1048576,MATCH(Precios!$B15,INEI!$B:$B,0),MATCH(LH$4,INEI!$3:$3,0))),LG15)),"")</f>
        <v>599.13</v>
      </c>
      <c r="LI15" s="59">
        <f>+IFERROR((IF(ISTEXT(LI$5)=FALSE,(INDEX(INEI!$1:$1048576,MATCH(Precios!$B15,INEI!$B:$B,0),MATCH(LI$4,INEI!$3:$3,0))),LH15)),"")</f>
        <v>599.13</v>
      </c>
      <c r="LJ15" s="59">
        <f>+IFERROR((IF(ISTEXT(LJ$5)=FALSE,(INDEX(INEI!$1:$1048576,MATCH(Precios!$B15,INEI!$B:$B,0),MATCH(LJ$4,INEI!$3:$3,0))),LI15)),"")</f>
        <v>599.13</v>
      </c>
      <c r="LK15" s="59">
        <f>+IFERROR((IF(ISTEXT(LK$5)=FALSE,(INDEX(INEI!$1:$1048576,MATCH(Precios!$B15,INEI!$B:$B,0),MATCH(LK$4,INEI!$3:$3,0))),LJ15)),"")</f>
        <v>599.13</v>
      </c>
      <c r="LL15" s="59">
        <f>+IFERROR((IF(ISTEXT(LL$5)=FALSE,(INDEX(INEI!$1:$1048576,MATCH(Precios!$B15,INEI!$B:$B,0),MATCH(LL$4,INEI!$3:$3,0))),LK15)),"")</f>
        <v>559.15</v>
      </c>
      <c r="LM15" s="59">
        <f>+IFERROR((IF(ISTEXT(LM$5)=FALSE,(INDEX(INEI!$1:$1048576,MATCH(Precios!$B15,INEI!$B:$B,0),MATCH(LM$4,INEI!$3:$3,0))),LL15)),"")</f>
        <v>599.13</v>
      </c>
      <c r="LN15" s="59">
        <f>+IFERROR((IF(ISTEXT(LN$5)=FALSE,(INDEX(INEI!$1:$1048576,MATCH(Precios!$B15,INEI!$B:$B,0),MATCH(LN$4,INEI!$3:$3,0))),LM15)),"")</f>
        <v>599.13</v>
      </c>
      <c r="LO15" s="59">
        <f>+IFERROR((IF(ISTEXT(LO$5)=FALSE,(INDEX(INEI!$1:$1048576,MATCH(Precios!$B15,INEI!$B:$B,0),MATCH(LO$4,INEI!$3:$3,0))),LN15)),"")</f>
        <v>599.13</v>
      </c>
      <c r="LP15" s="60">
        <f>+IFERROR((IF(ISTEXT(LP$5)=FALSE,(INDEX(INEI!$1:$1048576,MATCH(Precios!$B15,INEI!$B:$B,0),MATCH(LP$4,INEI!$3:$3,0))),LO15)),"")</f>
        <v>599.13</v>
      </c>
      <c r="LQ15" s="59">
        <f>+IFERROR((IF(ISTEXT(LQ$5)=FALSE,(INDEX(INEI!$1:$1048576,MATCH(Precios!$B15,INEI!$B:$B,0),MATCH(LQ$4,INEI!$3:$3,0))),LP15)),"")</f>
        <v>599.13</v>
      </c>
      <c r="LR15" s="59">
        <f>+IFERROR((IF(ISTEXT(LR$5)=FALSE,(INDEX(INEI!$1:$1048576,MATCH(Precios!$B15,INEI!$B:$B,0),MATCH(LR$4,INEI!$3:$3,0))),LQ15)),"")</f>
        <v>599.13</v>
      </c>
      <c r="LS15" s="59">
        <f>+IFERROR((IF(ISTEXT(LS$5)=FALSE,(INDEX(INEI!$1:$1048576,MATCH(Precios!$B15,INEI!$B:$B,0),MATCH(LS$4,INEI!$3:$3,0))),LR15)),"")</f>
        <v>599.13</v>
      </c>
      <c r="LT15" s="59">
        <f>+IFERROR((IF(ISTEXT(LT$5)=FALSE,(INDEX(INEI!$1:$1048576,MATCH(Precios!$B15,INEI!$B:$B,0),MATCH(LT$4,INEI!$3:$3,0))),LS15)),"")</f>
        <v>599.13</v>
      </c>
      <c r="LU15" s="59">
        <f>+IFERROR((IF(ISTEXT(LU$5)=FALSE,(INDEX(INEI!$1:$1048576,MATCH(Precios!$B15,INEI!$B:$B,0),MATCH(LU$4,INEI!$3:$3,0))),LT15)),"")</f>
        <v>599.13</v>
      </c>
      <c r="LV15" s="59">
        <f>+IFERROR((IF(ISTEXT(LV$5)=FALSE,(INDEX(INEI!$1:$1048576,MATCH(Precios!$B15,INEI!$B:$B,0),MATCH(LV$4,INEI!$3:$3,0))),LU15)),"")</f>
        <v>599.13</v>
      </c>
      <c r="LW15" s="59">
        <f>+IFERROR((IF(ISTEXT(LW$5)=FALSE,(INDEX(INEI!$1:$1048576,MATCH(Precios!$B15,INEI!$B:$B,0),MATCH(LW$4,INEI!$3:$3,0))),LV15)),"")</f>
        <v>599.13</v>
      </c>
      <c r="LX15" s="59">
        <f>+IFERROR((IF(ISTEXT(LX$5)=FALSE,(INDEX(INEI!$1:$1048576,MATCH(Precios!$B15,INEI!$B:$B,0),MATCH(LX$4,INEI!$3:$3,0))),LW15)),"")</f>
        <v>599.13</v>
      </c>
      <c r="LY15" s="59">
        <f>+IFERROR((IF(ISTEXT(LY$5)=FALSE,(INDEX(INEI!$1:$1048576,MATCH(Precios!$B15,INEI!$B:$B,0),MATCH(LY$4,INEI!$3:$3,0))),LX15)),"")</f>
        <v>599.13</v>
      </c>
      <c r="LZ15" s="59">
        <f>+IFERROR((IF(ISTEXT(LZ$5)=FALSE,(INDEX(INEI!$1:$1048576,MATCH(Precios!$B15,INEI!$B:$B,0),MATCH(LZ$4,INEI!$3:$3,0))),LY15)),"")</f>
        <v>599.13</v>
      </c>
      <c r="MA15" s="59">
        <f>+IFERROR((IF(ISTEXT(MA$5)=FALSE,(INDEX(INEI!$1:$1048576,MATCH(Precios!$B15,INEI!$B:$B,0),MATCH(MA$4,INEI!$3:$3,0))),LZ15)),"")</f>
        <v>599.13</v>
      </c>
      <c r="MB15" s="59">
        <f>+IFERROR((IF(ISTEXT(MB$5)=FALSE,(INDEX(INEI!$1:$1048576,MATCH(Precios!$B15,INEI!$B:$B,0),MATCH(MB$4,INEI!$3:$3,0))),MA15)),"")</f>
        <v>599.13</v>
      </c>
      <c r="MC15" s="60">
        <f>+IFERROR((IF(ISTEXT(MC$5)=FALSE,(INDEX(INEI!$1:$1048576,MATCH(Precios!$B15,INEI!$B:$B,0),MATCH(MC$4,INEI!$3:$3,0))),MB15)),"")</f>
        <v>599.13</v>
      </c>
      <c r="MD15" s="59">
        <f>+IFERROR((IF(ISTEXT(MD$5)=FALSE,(INDEX(INEI!$1:$1048576,MATCH(Precios!$B15,INEI!$B:$B,0),MATCH(MD$4,INEI!$3:$3,0))),MC15)),"")</f>
        <v>0</v>
      </c>
      <c r="ME15" s="59">
        <f>+IFERROR((IF(ISTEXT(ME$5)=FALSE,(INDEX(INEI!$1:$1048576,MATCH(Precios!$B15,INEI!$B:$B,0),MATCH(ME$4,INEI!$3:$3,0))),MD15)),"")</f>
        <v>0</v>
      </c>
      <c r="MF15" s="59">
        <f>+IFERROR((IF(ISTEXT(MF$5)=FALSE,(INDEX(INEI!$1:$1048576,MATCH(Precios!$B15,INEI!$B:$B,0),MATCH(MF$4,INEI!$3:$3,0))),ME15)),"")</f>
        <v>0</v>
      </c>
      <c r="MG15" s="59">
        <f>+IFERROR((IF(ISTEXT(MG$5)=FALSE,(INDEX(INEI!$1:$1048576,MATCH(Precios!$B15,INEI!$B:$B,0),MATCH(MG$4,INEI!$3:$3,0))),MF15)),"")</f>
        <v>0</v>
      </c>
      <c r="MH15" s="59" t="str">
        <f>+IFERROR((IF(ISTEXT(MH$5)=FALSE,(INDEX(INEI!$1:$1048576,MATCH(Precios!$B15,INEI!$B:$B,0),MATCH(MH$4,INEI!$3:$3,0))),MG15)),"")</f>
        <v/>
      </c>
      <c r="MI15" s="59" t="str">
        <f>+IFERROR((IF(ISTEXT(MI$5)=FALSE,(INDEX(INEI!$1:$1048576,MATCH(Precios!$B15,INEI!$B:$B,0),MATCH(MI$4,INEI!$3:$3,0))),MH15)),"")</f>
        <v/>
      </c>
      <c r="MJ15" s="59" t="str">
        <f>+IFERROR((IF(ISTEXT(MJ$5)=FALSE,(INDEX(INEI!$1:$1048576,MATCH(Precios!$B15,INEI!$B:$B,0),MATCH(MJ$4,INEI!$3:$3,0))),MI15)),"")</f>
        <v/>
      </c>
      <c r="MK15" s="59" t="str">
        <f>+IFERROR((IF(ISTEXT(MK$5)=FALSE,(INDEX(INEI!$1:$1048576,MATCH(Precios!$B15,INEI!$B:$B,0),MATCH(MK$4,INEI!$3:$3,0))),MJ15)),"")</f>
        <v/>
      </c>
      <c r="ML15" s="59" t="str">
        <f>+IFERROR((IF(ISTEXT(ML$5)=FALSE,(INDEX(INEI!$1:$1048576,MATCH(Precios!$B15,INEI!$B:$B,0),MATCH(ML$4,INEI!$3:$3,0))),MK15)),"")</f>
        <v/>
      </c>
      <c r="MM15" s="59" t="str">
        <f>+IFERROR((IF(ISTEXT(MM$5)=FALSE,(INDEX(INEI!$1:$1048576,MATCH(Precios!$B15,INEI!$B:$B,0),MATCH(MM$4,INEI!$3:$3,0))),ML15)),"")</f>
        <v/>
      </c>
      <c r="MN15" s="59" t="str">
        <f>+IFERROR((IF(ISTEXT(MN$5)=FALSE,(INDEX(INEI!$1:$1048576,MATCH(Precios!$B15,INEI!$B:$B,0),MATCH(MN$4,INEI!$3:$3,0))),MM15)),"")</f>
        <v/>
      </c>
      <c r="MO15" s="59" t="str">
        <f>+IFERROR((IF(ISTEXT(MO$5)=FALSE,(INDEX(INEI!$1:$1048576,MATCH(Precios!$B15,INEI!$B:$B,0),MATCH(MO$4,INEI!$3:$3,0))),MN15)),"")</f>
        <v/>
      </c>
      <c r="MP15" s="60" t="str">
        <f>+IFERROR((IF(ISTEXT(MP$5)=FALSE,(INDEX(INEI!$1:$1048576,MATCH(Precios!$B15,INEI!$B:$B,0),MATCH(MP$4,INEI!$3:$3,0))),MO15)),"")</f>
        <v/>
      </c>
    </row>
    <row r="16" spans="1:354" s="51" customFormat="1">
      <c r="A16" s="5"/>
      <c r="B16" s="9" t="s">
        <v>248</v>
      </c>
      <c r="C16" s="121" t="s">
        <v>312</v>
      </c>
      <c r="D16" s="59">
        <v>316.88</v>
      </c>
      <c r="E16" s="59">
        <v>323.3</v>
      </c>
      <c r="F16" s="59">
        <v>323.3</v>
      </c>
      <c r="G16" s="59">
        <v>323.3</v>
      </c>
      <c r="H16" s="59">
        <v>323.3</v>
      </c>
      <c r="I16" s="59">
        <v>323.3</v>
      </c>
      <c r="J16" s="59">
        <v>323.3</v>
      </c>
      <c r="K16" s="59">
        <v>323.3</v>
      </c>
      <c r="L16" s="59">
        <v>323.3</v>
      </c>
      <c r="M16" s="59">
        <v>323.3</v>
      </c>
      <c r="N16" s="59">
        <v>323.3</v>
      </c>
      <c r="O16" s="59">
        <v>323.3</v>
      </c>
      <c r="P16" s="60">
        <v>323.3</v>
      </c>
      <c r="Q16" s="59">
        <v>323.3</v>
      </c>
      <c r="R16" s="59">
        <v>323.3</v>
      </c>
      <c r="S16" s="59">
        <v>323.3</v>
      </c>
      <c r="T16" s="59">
        <v>331.65</v>
      </c>
      <c r="U16" s="59">
        <v>332.94</v>
      </c>
      <c r="V16" s="59">
        <v>340.65</v>
      </c>
      <c r="W16" s="59">
        <v>343.64</v>
      </c>
      <c r="X16" s="59">
        <v>346.64</v>
      </c>
      <c r="Y16" s="59">
        <v>348.35</v>
      </c>
      <c r="Z16" s="59">
        <v>348.35</v>
      </c>
      <c r="AA16" s="59">
        <v>348.35</v>
      </c>
      <c r="AB16" s="59">
        <v>348.35</v>
      </c>
      <c r="AC16" s="60">
        <v>348.35</v>
      </c>
      <c r="AD16" s="59">
        <v>349.64</v>
      </c>
      <c r="AE16" s="59">
        <v>349.85</v>
      </c>
      <c r="AF16" s="59">
        <v>350.28</v>
      </c>
      <c r="AG16" s="59">
        <v>350.71</v>
      </c>
      <c r="AH16" s="59">
        <v>350.71</v>
      </c>
      <c r="AI16" s="59">
        <v>350.71</v>
      </c>
      <c r="AJ16" s="59">
        <v>350.71</v>
      </c>
      <c r="AK16" s="59">
        <v>350.71</v>
      </c>
      <c r="AL16" s="59">
        <v>350.71</v>
      </c>
      <c r="AM16" s="59">
        <v>350.71</v>
      </c>
      <c r="AN16" s="59">
        <v>350.71</v>
      </c>
      <c r="AO16" s="59">
        <v>350.71</v>
      </c>
      <c r="AP16" s="60">
        <v>350.71</v>
      </c>
      <c r="AQ16" s="59">
        <v>350.71</v>
      </c>
      <c r="AR16" s="59">
        <v>350.71</v>
      </c>
      <c r="AS16" s="59">
        <v>350.71</v>
      </c>
      <c r="AT16" s="59">
        <v>350.71</v>
      </c>
      <c r="AU16" s="59">
        <v>350.71</v>
      </c>
      <c r="AV16" s="59">
        <v>353.54</v>
      </c>
      <c r="AW16" s="59">
        <v>353.54</v>
      </c>
      <c r="AX16" s="59">
        <v>356.58</v>
      </c>
      <c r="AY16" s="59">
        <v>356.58</v>
      </c>
      <c r="AZ16" s="59">
        <v>356.58</v>
      </c>
      <c r="BA16" s="59">
        <v>356.58</v>
      </c>
      <c r="BB16" s="59">
        <v>356.58</v>
      </c>
      <c r="BC16" s="60">
        <v>356.58</v>
      </c>
      <c r="BD16" s="59">
        <v>356.58</v>
      </c>
      <c r="BE16" s="59">
        <v>356.58</v>
      </c>
      <c r="BF16" s="59">
        <v>357.89</v>
      </c>
      <c r="BG16" s="59">
        <v>359.19</v>
      </c>
      <c r="BH16" s="59">
        <v>360.28</v>
      </c>
      <c r="BI16" s="59">
        <v>362.89</v>
      </c>
      <c r="BJ16" s="59">
        <v>362.89</v>
      </c>
      <c r="BK16" s="59">
        <v>362.89</v>
      </c>
      <c r="BL16" s="59">
        <v>362.89</v>
      </c>
      <c r="BM16" s="59">
        <v>362.89</v>
      </c>
      <c r="BN16" s="59">
        <v>362.89</v>
      </c>
      <c r="BO16" s="59">
        <v>362.89</v>
      </c>
      <c r="BP16" s="60">
        <v>362.89</v>
      </c>
      <c r="BQ16" s="59">
        <v>362.89</v>
      </c>
      <c r="BR16" s="59">
        <v>362.89</v>
      </c>
      <c r="BS16" s="59">
        <v>362.89</v>
      </c>
      <c r="BT16" s="59">
        <v>362.89</v>
      </c>
      <c r="BU16" s="59">
        <v>362.89</v>
      </c>
      <c r="BV16" s="59">
        <v>362.89</v>
      </c>
      <c r="BW16" s="59">
        <v>362.89</v>
      </c>
      <c r="BX16" s="59">
        <v>362.89</v>
      </c>
      <c r="BY16" s="59">
        <v>365.5</v>
      </c>
      <c r="BZ16" s="59">
        <v>365.5</v>
      </c>
      <c r="CA16" s="59">
        <v>365.5</v>
      </c>
      <c r="CB16" s="59">
        <v>365.5</v>
      </c>
      <c r="CC16" s="60">
        <v>365.5</v>
      </c>
      <c r="CD16" s="59">
        <v>365.5</v>
      </c>
      <c r="CE16" s="59">
        <v>365.5</v>
      </c>
      <c r="CF16" s="59">
        <v>365.5</v>
      </c>
      <c r="CG16" s="59">
        <v>368.11</v>
      </c>
      <c r="CH16" s="59">
        <v>368.11</v>
      </c>
      <c r="CI16" s="59">
        <v>368.11</v>
      </c>
      <c r="CJ16" s="59">
        <v>368.11</v>
      </c>
      <c r="CK16" s="59">
        <v>368.11</v>
      </c>
      <c r="CL16" s="59">
        <v>369.2</v>
      </c>
      <c r="CM16" s="59">
        <v>373.77</v>
      </c>
      <c r="CN16" s="59">
        <v>373.77</v>
      </c>
      <c r="CO16" s="59">
        <v>373.77</v>
      </c>
      <c r="CP16" s="60">
        <v>373.77</v>
      </c>
      <c r="CQ16" s="59">
        <v>373.77</v>
      </c>
      <c r="CR16" s="59">
        <v>373.77</v>
      </c>
      <c r="CS16" s="59">
        <v>373.77</v>
      </c>
      <c r="CT16" s="59">
        <v>373.77</v>
      </c>
      <c r="CU16" s="59">
        <v>373.77</v>
      </c>
      <c r="CV16" s="59">
        <v>373.77</v>
      </c>
      <c r="CW16" s="59">
        <v>373.77</v>
      </c>
      <c r="CX16" s="59">
        <v>373.77</v>
      </c>
      <c r="CY16" s="59">
        <v>373.77</v>
      </c>
      <c r="CZ16" s="59">
        <v>373.77</v>
      </c>
      <c r="DA16" s="59">
        <v>373.77</v>
      </c>
      <c r="DB16" s="59">
        <v>373.77</v>
      </c>
      <c r="DC16" s="60">
        <v>373.77</v>
      </c>
      <c r="DD16" s="59">
        <v>373.77</v>
      </c>
      <c r="DE16" s="59">
        <v>373.77</v>
      </c>
      <c r="DF16" s="59">
        <v>373.77</v>
      </c>
      <c r="DG16" s="59">
        <v>373.77</v>
      </c>
      <c r="DH16" s="59">
        <v>388.13</v>
      </c>
      <c r="DI16" s="59">
        <v>388.13</v>
      </c>
      <c r="DJ16" s="59">
        <v>416.14</v>
      </c>
      <c r="DK16" s="59">
        <v>466.98</v>
      </c>
      <c r="DL16" s="59">
        <v>466.98</v>
      </c>
      <c r="DM16" s="59">
        <v>466.98</v>
      </c>
      <c r="DN16" s="59">
        <v>466.98</v>
      </c>
      <c r="DO16" s="59">
        <v>466.98</v>
      </c>
      <c r="DP16" s="60">
        <v>466.98</v>
      </c>
      <c r="DQ16" s="59">
        <v>466.98</v>
      </c>
      <c r="DR16" s="59">
        <v>466.98</v>
      </c>
      <c r="DS16" s="59">
        <v>461.33</v>
      </c>
      <c r="DT16" s="59">
        <v>423.6</v>
      </c>
      <c r="DU16" s="59">
        <v>423.6</v>
      </c>
      <c r="DV16" s="59">
        <v>423.6</v>
      </c>
      <c r="DW16" s="59">
        <v>423.6</v>
      </c>
      <c r="DX16" s="59">
        <v>423.6</v>
      </c>
      <c r="DY16" s="59">
        <v>423.6</v>
      </c>
      <c r="DZ16" s="59">
        <v>423.6</v>
      </c>
      <c r="EA16" s="59">
        <v>423.6</v>
      </c>
      <c r="EB16" s="59">
        <v>423.6</v>
      </c>
      <c r="EC16" s="60">
        <v>423.6</v>
      </c>
      <c r="ED16" s="59">
        <v>423.6</v>
      </c>
      <c r="EE16" s="59">
        <v>423.6</v>
      </c>
      <c r="EF16" s="59">
        <v>423.6</v>
      </c>
      <c r="EG16" s="59">
        <v>423.6</v>
      </c>
      <c r="EH16" s="59">
        <v>423.6</v>
      </c>
      <c r="EI16" s="59">
        <v>423.6</v>
      </c>
      <c r="EJ16" s="59">
        <v>423.6</v>
      </c>
      <c r="EK16" s="59">
        <v>423.6</v>
      </c>
      <c r="EL16" s="59">
        <v>423.6</v>
      </c>
      <c r="EM16" s="59">
        <v>423.6</v>
      </c>
      <c r="EN16" s="59">
        <v>423.6</v>
      </c>
      <c r="EO16" s="59">
        <v>423.6</v>
      </c>
      <c r="EP16" s="60">
        <v>423.6</v>
      </c>
      <c r="EQ16" s="59">
        <v>423.6</v>
      </c>
      <c r="ER16" s="59">
        <v>423.6</v>
      </c>
      <c r="ES16" s="59">
        <v>423.6</v>
      </c>
      <c r="ET16" s="59">
        <v>423.6</v>
      </c>
      <c r="EU16" s="59">
        <v>423.6</v>
      </c>
      <c r="EV16" s="59">
        <v>423.6</v>
      </c>
      <c r="EW16" s="59">
        <v>423.6</v>
      </c>
      <c r="EX16" s="59">
        <v>423.6</v>
      </c>
      <c r="EY16" s="59">
        <v>423.6</v>
      </c>
      <c r="EZ16" s="59">
        <v>423.6</v>
      </c>
      <c r="FA16" s="59">
        <v>423.6</v>
      </c>
      <c r="FB16" s="59">
        <v>423.6</v>
      </c>
      <c r="FC16" s="60">
        <v>423.6</v>
      </c>
      <c r="FD16" s="59">
        <v>423.6</v>
      </c>
      <c r="FE16" s="59">
        <v>423.6</v>
      </c>
      <c r="FF16" s="59">
        <v>423.6</v>
      </c>
      <c r="FG16" s="59">
        <v>423.6</v>
      </c>
      <c r="FH16" s="59">
        <v>423.6</v>
      </c>
      <c r="FI16" s="59">
        <v>423.6</v>
      </c>
      <c r="FJ16" s="59">
        <v>423.6</v>
      </c>
      <c r="FK16" s="59">
        <v>423.6</v>
      </c>
      <c r="FL16" s="59">
        <v>423.6</v>
      </c>
      <c r="FM16" s="59">
        <v>423.6</v>
      </c>
      <c r="FN16" s="59">
        <v>427.44</v>
      </c>
      <c r="FO16" s="59">
        <v>428.12</v>
      </c>
      <c r="FP16" s="60">
        <v>428.12</v>
      </c>
      <c r="FQ16" s="59">
        <v>428.12</v>
      </c>
      <c r="FR16" s="59">
        <v>428.12</v>
      </c>
      <c r="FS16" s="59">
        <v>428.12</v>
      </c>
      <c r="FT16" s="59">
        <v>428.12</v>
      </c>
      <c r="FU16" s="59">
        <v>428.12</v>
      </c>
      <c r="FV16" s="59">
        <v>428.12</v>
      </c>
      <c r="FW16" s="59">
        <v>428.12</v>
      </c>
      <c r="FX16" s="59">
        <v>428.12</v>
      </c>
      <c r="FY16" s="59">
        <v>428.12</v>
      </c>
      <c r="FZ16" s="59">
        <v>428.12</v>
      </c>
      <c r="GA16" s="59">
        <v>428.12</v>
      </c>
      <c r="GB16" s="59">
        <v>428.12</v>
      </c>
      <c r="GC16" s="60">
        <v>428.12</v>
      </c>
      <c r="GD16" s="59">
        <v>428.12</v>
      </c>
      <c r="GE16" s="59">
        <v>428.12</v>
      </c>
      <c r="GF16" s="59">
        <v>428.12</v>
      </c>
      <c r="GG16" s="59">
        <v>428.12</v>
      </c>
      <c r="GH16" s="59">
        <v>428.12</v>
      </c>
      <c r="GI16" s="59">
        <v>428.12</v>
      </c>
      <c r="GJ16" s="59">
        <v>423.83</v>
      </c>
      <c r="GK16" s="59">
        <v>423.83</v>
      </c>
      <c r="GL16" s="59">
        <v>423.83</v>
      </c>
      <c r="GM16" s="59">
        <v>423.83</v>
      </c>
      <c r="GN16" s="59">
        <v>423.83</v>
      </c>
      <c r="GO16" s="59">
        <v>423.83</v>
      </c>
      <c r="GP16" s="60">
        <v>423.83</v>
      </c>
      <c r="GQ16" s="59">
        <v>423.83</v>
      </c>
      <c r="GR16" s="59">
        <v>423.83</v>
      </c>
      <c r="GS16" s="59">
        <v>423.83</v>
      </c>
      <c r="GT16" s="59">
        <v>423.83</v>
      </c>
      <c r="GU16" s="59">
        <v>423.83</v>
      </c>
      <c r="GV16" s="59">
        <v>423.83</v>
      </c>
      <c r="GW16" s="59">
        <v>423.83</v>
      </c>
      <c r="GX16" s="59">
        <v>431.28</v>
      </c>
      <c r="GY16" s="59">
        <v>431.73</v>
      </c>
      <c r="GZ16" s="59">
        <v>431.73</v>
      </c>
      <c r="HA16" s="59">
        <v>431.73</v>
      </c>
      <c r="HB16" s="59">
        <v>431.73</v>
      </c>
      <c r="HC16" s="60">
        <v>431.73</v>
      </c>
      <c r="HD16" s="59">
        <v>431.73</v>
      </c>
      <c r="HE16" s="59">
        <v>431.73</v>
      </c>
      <c r="HF16" s="59">
        <v>431.73</v>
      </c>
      <c r="HG16" s="59">
        <v>431.73</v>
      </c>
      <c r="HH16" s="59">
        <v>431.73</v>
      </c>
      <c r="HI16" s="59">
        <v>431.73</v>
      </c>
      <c r="HJ16" s="59">
        <v>431.73</v>
      </c>
      <c r="HK16" s="59">
        <v>431.73</v>
      </c>
      <c r="HL16" s="59">
        <v>431.73</v>
      </c>
      <c r="HM16" s="59">
        <v>431.73</v>
      </c>
      <c r="HN16" s="59">
        <v>431.73</v>
      </c>
      <c r="HO16" s="59">
        <v>431.73</v>
      </c>
      <c r="HP16" s="60">
        <v>431.73</v>
      </c>
      <c r="HQ16" s="59">
        <v>431.73</v>
      </c>
      <c r="HR16" s="59">
        <v>431.73</v>
      </c>
      <c r="HS16" s="59">
        <v>431.73</v>
      </c>
      <c r="HT16" s="59">
        <v>431.73</v>
      </c>
      <c r="HU16" s="59">
        <v>431.73</v>
      </c>
      <c r="HV16" s="59">
        <v>431.73</v>
      </c>
      <c r="HW16" s="59">
        <v>431.73</v>
      </c>
      <c r="HX16" s="59">
        <v>431.73</v>
      </c>
      <c r="HY16" s="59">
        <v>431.73</v>
      </c>
      <c r="HZ16" s="59">
        <v>431.73</v>
      </c>
      <c r="IA16" s="59">
        <v>431.73</v>
      </c>
      <c r="IB16" s="59">
        <v>431.73</v>
      </c>
      <c r="IC16" s="60">
        <v>431.73</v>
      </c>
      <c r="ID16" s="59">
        <v>431.73</v>
      </c>
      <c r="IE16" s="59">
        <v>431.73</v>
      </c>
      <c r="IF16" s="59">
        <v>431.73</v>
      </c>
      <c r="IG16" s="59">
        <v>431.73</v>
      </c>
      <c r="IH16" s="59">
        <v>431.73</v>
      </c>
      <c r="II16" s="59">
        <v>431.73</v>
      </c>
      <c r="IJ16" s="59">
        <v>438.28</v>
      </c>
      <c r="IK16" s="59">
        <v>438.28</v>
      </c>
      <c r="IL16" s="59">
        <v>438.28</v>
      </c>
      <c r="IM16" s="59">
        <v>438.28</v>
      </c>
      <c r="IN16" s="59">
        <v>438.28</v>
      </c>
      <c r="IO16" s="59">
        <v>438.28</v>
      </c>
      <c r="IP16" s="60">
        <v>438.28</v>
      </c>
      <c r="IQ16" s="59">
        <v>438.28</v>
      </c>
      <c r="IR16" s="59">
        <v>438.28</v>
      </c>
      <c r="IS16" s="59">
        <v>438.28</v>
      </c>
      <c r="IT16" s="59">
        <v>438.28</v>
      </c>
      <c r="IU16" s="59">
        <v>438.28</v>
      </c>
      <c r="IV16" s="59">
        <v>438.28</v>
      </c>
      <c r="IW16" s="59">
        <v>438.28</v>
      </c>
      <c r="IX16" s="59">
        <v>438.28</v>
      </c>
      <c r="IY16" s="59">
        <v>438.28</v>
      </c>
      <c r="IZ16" s="59">
        <v>438.28</v>
      </c>
      <c r="JA16" s="59">
        <v>438.28</v>
      </c>
      <c r="JB16" s="59">
        <v>438.28</v>
      </c>
      <c r="JC16" s="60">
        <v>438.28</v>
      </c>
      <c r="JD16" s="59">
        <v>452.97</v>
      </c>
      <c r="JE16" s="59">
        <v>452.97</v>
      </c>
      <c r="JF16" s="59">
        <v>452.97</v>
      </c>
      <c r="JG16" s="59">
        <v>452.97</v>
      </c>
      <c r="JH16" s="59">
        <v>452.97</v>
      </c>
      <c r="JI16" s="59">
        <v>452.97</v>
      </c>
      <c r="JJ16" s="59">
        <v>452.97</v>
      </c>
      <c r="JK16" s="59">
        <v>452.97</v>
      </c>
      <c r="JL16" s="59">
        <v>452.97</v>
      </c>
      <c r="JM16" s="59">
        <v>452.97</v>
      </c>
      <c r="JN16" s="59">
        <v>452.97</v>
      </c>
      <c r="JO16" s="59">
        <v>452.97</v>
      </c>
      <c r="JP16" s="60">
        <v>452.97</v>
      </c>
      <c r="JQ16" s="59">
        <v>452.97</v>
      </c>
      <c r="JR16" s="59">
        <v>452.97</v>
      </c>
      <c r="JS16" s="59">
        <v>452.97</v>
      </c>
      <c r="JT16" s="59">
        <v>452.97</v>
      </c>
      <c r="JU16" s="59">
        <v>452.97</v>
      </c>
      <c r="JV16" s="59">
        <v>452.97</v>
      </c>
      <c r="JW16" s="59">
        <v>452.97</v>
      </c>
      <c r="JX16" s="59">
        <v>452.97</v>
      </c>
      <c r="JY16" s="59">
        <v>452.97</v>
      </c>
      <c r="JZ16" s="59">
        <v>452.97</v>
      </c>
      <c r="KA16" s="59">
        <v>452.97</v>
      </c>
      <c r="KB16" s="59">
        <v>464.26</v>
      </c>
      <c r="KC16" s="60">
        <v>464.26</v>
      </c>
      <c r="KD16" s="59">
        <f>+IFERROR((IF(ISTEXT(KD$5)=FALSE,(INDEX(INEI!$1:$1048576,MATCH(Precios!$B16,INEI!$B:$B,0),MATCH(KD$4,INEI!$3:$3,0))),KC16)),"")</f>
        <v>464.26</v>
      </c>
      <c r="KE16" s="59">
        <f>+IFERROR((IF(ISTEXT(KE$5)=FALSE,(INDEX(INEI!$1:$1048576,MATCH(Precios!$B16,INEI!$B:$B,0),MATCH(KE$4,INEI!$3:$3,0))),KD16)),"")</f>
        <v>464.26</v>
      </c>
      <c r="KF16" s="59">
        <f>+IFERROR((IF(ISTEXT(KF$5)=FALSE,(INDEX(INEI!$1:$1048576,MATCH(Precios!$B16,INEI!$B:$B,0),MATCH(KF$4,INEI!$3:$3,0))),KE16)),"")</f>
        <v>464.26</v>
      </c>
      <c r="KG16" s="59">
        <f>+IFERROR((IF(ISTEXT(KG$5)=FALSE,(INDEX(INEI!$1:$1048576,MATCH(Precios!$B16,INEI!$B:$B,0),MATCH(KG$4,INEI!$3:$3,0))),KF16)),"")</f>
        <v>486.86</v>
      </c>
      <c r="KH16" s="59">
        <f>+IFERROR((IF(ISTEXT(KH$5)=FALSE,(INDEX(INEI!$1:$1048576,MATCH(Precios!$B16,INEI!$B:$B,0),MATCH(KH$4,INEI!$3:$3,0))),KG16)),"")</f>
        <v>486.86</v>
      </c>
      <c r="KI16" s="59">
        <f>+IFERROR((IF(ISTEXT(KI$5)=FALSE,(INDEX(INEI!$1:$1048576,MATCH(Precios!$B16,INEI!$B:$B,0),MATCH(KI$4,INEI!$3:$3,0))),KH16)),"")</f>
        <v>486.86</v>
      </c>
      <c r="KJ16" s="59">
        <f>+IFERROR((IF(ISTEXT(KJ$5)=FALSE,(INDEX(INEI!$1:$1048576,MATCH(Precios!$B16,INEI!$B:$B,0),MATCH(KJ$4,INEI!$3:$3,0))),KI16)),"")</f>
        <v>494.99</v>
      </c>
      <c r="KK16" s="59">
        <f>+IFERROR((IF(ISTEXT(KK$5)=FALSE,(INDEX(INEI!$1:$1048576,MATCH(Precios!$B16,INEI!$B:$B,0),MATCH(KK$4,INEI!$3:$3,0))),KJ16)),"")</f>
        <v>502.67</v>
      </c>
      <c r="KL16" s="59">
        <f>+IFERROR((IF(ISTEXT(KL$5)=FALSE,(INDEX(INEI!$1:$1048576,MATCH(Precios!$B16,INEI!$B:$B,0),MATCH(KL$4,INEI!$3:$3,0))),KK16)),"")</f>
        <v>502.67</v>
      </c>
      <c r="KM16" s="59">
        <f>+IFERROR((IF(ISTEXT(KM$5)=FALSE,(INDEX(INEI!$1:$1048576,MATCH(Precios!$B16,INEI!$B:$B,0),MATCH(KM$4,INEI!$3:$3,0))),KL16)),"")</f>
        <v>502.67</v>
      </c>
      <c r="KN16" s="59">
        <f>+IFERROR((IF(ISTEXT(KN$5)=FALSE,(INDEX(INEI!$1:$1048576,MATCH(Precios!$B16,INEI!$B:$B,0),MATCH(KN$4,INEI!$3:$3,0))),KM16)),"")</f>
        <v>502.67</v>
      </c>
      <c r="KO16" s="59">
        <f>+IFERROR((IF(ISTEXT(KO$5)=FALSE,(INDEX(INEI!$1:$1048576,MATCH(Precios!$B16,INEI!$B:$B,0),MATCH(KO$4,INEI!$3:$3,0))),KN16)),"")</f>
        <v>502.67</v>
      </c>
      <c r="KP16" s="60">
        <f>+IFERROR((IF(ISTEXT(KP$5)=FALSE,(INDEX(INEI!$1:$1048576,MATCH(Precios!$B16,INEI!$B:$B,0),MATCH(KP$4,INEI!$3:$3,0))),KO16)),"")</f>
        <v>502.67</v>
      </c>
      <c r="KQ16" s="59">
        <f>+IFERROR((IF(ISTEXT(KQ$5)=FALSE,(INDEX(INEI!$1:$1048576,MATCH(Precios!$B16,INEI!$B:$B,0),MATCH(KQ$4,INEI!$3:$3,0))),KP16)),"")</f>
        <v>502.67</v>
      </c>
      <c r="KR16" s="59">
        <f>+IFERROR((IF(ISTEXT(KR$5)=FALSE,(INDEX(INEI!$1:$1048576,MATCH(Precios!$B16,INEI!$B:$B,0),MATCH(KR$4,INEI!$3:$3,0))),KQ16)),"")</f>
        <v>524.36</v>
      </c>
      <c r="KS16" s="59">
        <f>+IFERROR((IF(ISTEXT(KS$5)=FALSE,(INDEX(INEI!$1:$1048576,MATCH(Precios!$B16,INEI!$B:$B,0),MATCH(KS$4,INEI!$3:$3,0))),KR16)),"")</f>
        <v>525.26</v>
      </c>
      <c r="KT16" s="59">
        <f>+IFERROR((IF(ISTEXT(KT$5)=FALSE,(INDEX(INEI!$1:$1048576,MATCH(Precios!$B16,INEI!$B:$B,0),MATCH(KT$4,INEI!$3:$3,0))),KS16)),"")</f>
        <v>525.26</v>
      </c>
      <c r="KU16" s="59">
        <f>+IFERROR((IF(ISTEXT(KU$5)=FALSE,(INDEX(INEI!$1:$1048576,MATCH(Precios!$B16,INEI!$B:$B,0),MATCH(KU$4,INEI!$3:$3,0))),KT16)),"")</f>
        <v>525.26</v>
      </c>
      <c r="KV16" s="59">
        <f>+IFERROR((IF(ISTEXT(KV$5)=FALSE,(INDEX(INEI!$1:$1048576,MATCH(Precios!$B16,INEI!$B:$B,0),MATCH(KV$4,INEI!$3:$3,0))),KU16)),"")</f>
        <v>525.26</v>
      </c>
      <c r="KW16" s="59">
        <f>+IFERROR((IF(ISTEXT(KW$5)=FALSE,(INDEX(INEI!$1:$1048576,MATCH(Precios!$B16,INEI!$B:$B,0),MATCH(KW$4,INEI!$3:$3,0))),KV16)),"")</f>
        <v>525.26</v>
      </c>
      <c r="KX16" s="59">
        <f>+IFERROR((IF(ISTEXT(KX$5)=FALSE,(INDEX(INEI!$1:$1048576,MATCH(Precios!$B16,INEI!$B:$B,0),MATCH(KX$4,INEI!$3:$3,0))),KW16)),"")</f>
        <v>525.26</v>
      </c>
      <c r="KY16" s="59">
        <f>+IFERROR((IF(ISTEXT(KY$5)=FALSE,(INDEX(INEI!$1:$1048576,MATCH(Precios!$B16,INEI!$B:$B,0),MATCH(KY$4,INEI!$3:$3,0))),KX16)),"")</f>
        <v>525.26</v>
      </c>
      <c r="KZ16" s="59">
        <f>+IFERROR((IF(ISTEXT(KZ$5)=FALSE,(INDEX(INEI!$1:$1048576,MATCH(Precios!$B16,INEI!$B:$B,0),MATCH(KZ$4,INEI!$3:$3,0))),KY16)),"")</f>
        <v>525.26</v>
      </c>
      <c r="LA16" s="59">
        <f>+IFERROR((IF(ISTEXT(LA$5)=FALSE,(INDEX(INEI!$1:$1048576,MATCH(Precios!$B16,INEI!$B:$B,0),MATCH(LA$4,INEI!$3:$3,0))),KZ16)),"")</f>
        <v>525.26</v>
      </c>
      <c r="LB16" s="59">
        <f>+IFERROR((IF(ISTEXT(LB$5)=FALSE,(INDEX(INEI!$1:$1048576,MATCH(Precios!$B16,INEI!$B:$B,0),MATCH(LB$4,INEI!$3:$3,0))),LA16)),"")</f>
        <v>525.26</v>
      </c>
      <c r="LC16" s="60">
        <f>+IFERROR((IF(ISTEXT(LC$5)=FALSE,(INDEX(INEI!$1:$1048576,MATCH(Precios!$B16,INEI!$B:$B,0),MATCH(LC$4,INEI!$3:$3,0))),LB16)),"")</f>
        <v>525.26</v>
      </c>
      <c r="LD16" s="59">
        <f>+IFERROR((IF(ISTEXT(LD$5)=FALSE,(INDEX(INEI!$1:$1048576,MATCH(Precios!$B16,INEI!$B:$B,0),MATCH(LD$4,INEI!$3:$3,0))),LC16)),"")</f>
        <v>525.26</v>
      </c>
      <c r="LE16" s="59">
        <f>+IFERROR((IF(ISTEXT(LE$5)=FALSE,(INDEX(INEI!$1:$1048576,MATCH(Precios!$B16,INEI!$B:$B,0),MATCH(LE$4,INEI!$3:$3,0))),LD16)),"")</f>
        <v>525.26</v>
      </c>
      <c r="LF16" s="59">
        <f>+IFERROR((IF(ISTEXT(LF$5)=FALSE,(INDEX(INEI!$1:$1048576,MATCH(Precios!$B16,INEI!$B:$B,0),MATCH(LF$4,INEI!$3:$3,0))),LE16)),"")</f>
        <v>525.26</v>
      </c>
      <c r="LG16" s="59">
        <f>+IFERROR((IF(ISTEXT(LG$5)=FALSE,(INDEX(INEI!$1:$1048576,MATCH(Precios!$B16,INEI!$B:$B,0),MATCH(LG$4,INEI!$3:$3,0))),LF16)),"")</f>
        <v>543.34</v>
      </c>
      <c r="LH16" s="59">
        <f>+IFERROR((IF(ISTEXT(LH$5)=FALSE,(INDEX(INEI!$1:$1048576,MATCH(Precios!$B16,INEI!$B:$B,0),MATCH(LH$4,INEI!$3:$3,0))),LG16)),"")</f>
        <v>559.15</v>
      </c>
      <c r="LI16" s="59">
        <f>+IFERROR((IF(ISTEXT(LI$5)=FALSE,(INDEX(INEI!$1:$1048576,MATCH(Precios!$B16,INEI!$B:$B,0),MATCH(LI$4,INEI!$3:$3,0))),LH16)),"")</f>
        <v>559.15</v>
      </c>
      <c r="LJ16" s="59">
        <f>+IFERROR((IF(ISTEXT(LJ$5)=FALSE,(INDEX(INEI!$1:$1048576,MATCH(Precios!$B16,INEI!$B:$B,0),MATCH(LJ$4,INEI!$3:$3,0))),LI16)),"")</f>
        <v>559.15</v>
      </c>
      <c r="LK16" s="59">
        <f>+IFERROR((IF(ISTEXT(LK$5)=FALSE,(INDEX(INEI!$1:$1048576,MATCH(Precios!$B16,INEI!$B:$B,0),MATCH(LK$4,INEI!$3:$3,0))),LJ16)),"")</f>
        <v>559.15</v>
      </c>
      <c r="LL16" s="59">
        <f>+IFERROR((IF(ISTEXT(LL$5)=FALSE,(INDEX(INEI!$1:$1048576,MATCH(Precios!$B16,INEI!$B:$B,0),MATCH(LL$4,INEI!$3:$3,0))),LK16)),"")</f>
        <v>599.13</v>
      </c>
      <c r="LM16" s="59">
        <f>+IFERROR((IF(ISTEXT(LM$5)=FALSE,(INDEX(INEI!$1:$1048576,MATCH(Precios!$B16,INEI!$B:$B,0),MATCH(LM$4,INEI!$3:$3,0))),LL16)),"")</f>
        <v>559.15</v>
      </c>
      <c r="LN16" s="59">
        <f>+IFERROR((IF(ISTEXT(LN$5)=FALSE,(INDEX(INEI!$1:$1048576,MATCH(Precios!$B16,INEI!$B:$B,0),MATCH(LN$4,INEI!$3:$3,0))),LM16)),"")</f>
        <v>559.15</v>
      </c>
      <c r="LO16" s="59">
        <f>+IFERROR((IF(ISTEXT(LO$5)=FALSE,(INDEX(INEI!$1:$1048576,MATCH(Precios!$B16,INEI!$B:$B,0),MATCH(LO$4,INEI!$3:$3,0))),LN16)),"")</f>
        <v>559.15</v>
      </c>
      <c r="LP16" s="60">
        <f>+IFERROR((IF(ISTEXT(LP$5)=FALSE,(INDEX(INEI!$1:$1048576,MATCH(Precios!$B16,INEI!$B:$B,0),MATCH(LP$4,INEI!$3:$3,0))),LO16)),"")</f>
        <v>559.15</v>
      </c>
      <c r="LQ16" s="59">
        <f>+IFERROR((IF(ISTEXT(LQ$5)=FALSE,(INDEX(INEI!$1:$1048576,MATCH(Precios!$B16,INEI!$B:$B,0),MATCH(LQ$4,INEI!$3:$3,0))),LP16)),"")</f>
        <v>559.15</v>
      </c>
      <c r="LR16" s="59">
        <f>+IFERROR((IF(ISTEXT(LR$5)=FALSE,(INDEX(INEI!$1:$1048576,MATCH(Precios!$B16,INEI!$B:$B,0),MATCH(LR$4,INEI!$3:$3,0))),LQ16)),"")</f>
        <v>559.15</v>
      </c>
      <c r="LS16" s="59">
        <f>+IFERROR((IF(ISTEXT(LS$5)=FALSE,(INDEX(INEI!$1:$1048576,MATCH(Precios!$B16,INEI!$B:$B,0),MATCH(LS$4,INEI!$3:$3,0))),LR16)),"")</f>
        <v>559.15</v>
      </c>
      <c r="LT16" s="59">
        <f>+IFERROR((IF(ISTEXT(LT$5)=FALSE,(INDEX(INEI!$1:$1048576,MATCH(Precios!$B16,INEI!$B:$B,0),MATCH(LT$4,INEI!$3:$3,0))),LS16)),"")</f>
        <v>559.15</v>
      </c>
      <c r="LU16" s="59">
        <f>+IFERROR((IF(ISTEXT(LU$5)=FALSE,(INDEX(INEI!$1:$1048576,MATCH(Precios!$B16,INEI!$B:$B,0),MATCH(LU$4,INEI!$3:$3,0))),LT16)),"")</f>
        <v>559.15</v>
      </c>
      <c r="LV16" s="59">
        <f>+IFERROR((IF(ISTEXT(LV$5)=FALSE,(INDEX(INEI!$1:$1048576,MATCH(Precios!$B16,INEI!$B:$B,0),MATCH(LV$4,INEI!$3:$3,0))),LU16)),"")</f>
        <v>559.15</v>
      </c>
      <c r="LW16" s="59">
        <f>+IFERROR((IF(ISTEXT(LW$5)=FALSE,(INDEX(INEI!$1:$1048576,MATCH(Precios!$B16,INEI!$B:$B,0),MATCH(LW$4,INEI!$3:$3,0))),LV16)),"")</f>
        <v>559.15</v>
      </c>
      <c r="LX16" s="59">
        <f>+IFERROR((IF(ISTEXT(LX$5)=FALSE,(INDEX(INEI!$1:$1048576,MATCH(Precios!$B16,INEI!$B:$B,0),MATCH(LX$4,INEI!$3:$3,0))),LW16)),"")</f>
        <v>559.15</v>
      </c>
      <c r="LY16" s="59">
        <f>+IFERROR((IF(ISTEXT(LY$5)=FALSE,(INDEX(INEI!$1:$1048576,MATCH(Precios!$B16,INEI!$B:$B,0),MATCH(LY$4,INEI!$3:$3,0))),LX16)),"")</f>
        <v>559.15</v>
      </c>
      <c r="LZ16" s="59">
        <f>+IFERROR((IF(ISTEXT(LZ$5)=FALSE,(INDEX(INEI!$1:$1048576,MATCH(Precios!$B16,INEI!$B:$B,0),MATCH(LZ$4,INEI!$3:$3,0))),LY16)),"")</f>
        <v>559.15</v>
      </c>
      <c r="MA16" s="59">
        <f>+IFERROR((IF(ISTEXT(MA$5)=FALSE,(INDEX(INEI!$1:$1048576,MATCH(Precios!$B16,INEI!$B:$B,0),MATCH(MA$4,INEI!$3:$3,0))),LZ16)),"")</f>
        <v>559.15</v>
      </c>
      <c r="MB16" s="59">
        <f>+IFERROR((IF(ISTEXT(MB$5)=FALSE,(INDEX(INEI!$1:$1048576,MATCH(Precios!$B16,INEI!$B:$B,0),MATCH(MB$4,INEI!$3:$3,0))),MA16)),"")</f>
        <v>559.15</v>
      </c>
      <c r="MC16" s="60">
        <f>+IFERROR((IF(ISTEXT(MC$5)=FALSE,(INDEX(INEI!$1:$1048576,MATCH(Precios!$B16,INEI!$B:$B,0),MATCH(MC$4,INEI!$3:$3,0))),MB16)),"")</f>
        <v>559.15</v>
      </c>
      <c r="MD16" s="59">
        <f>+IFERROR((IF(ISTEXT(MD$5)=FALSE,(INDEX(INEI!$1:$1048576,MATCH(Precios!$B16,INEI!$B:$B,0),MATCH(MD$4,INEI!$3:$3,0))),MC16)),"")</f>
        <v>0</v>
      </c>
      <c r="ME16" s="59">
        <f>+IFERROR((IF(ISTEXT(ME$5)=FALSE,(INDEX(INEI!$1:$1048576,MATCH(Precios!$B16,INEI!$B:$B,0),MATCH(ME$4,INEI!$3:$3,0))),MD16)),"")</f>
        <v>0</v>
      </c>
      <c r="MF16" s="59">
        <f>+IFERROR((IF(ISTEXT(MF$5)=FALSE,(INDEX(INEI!$1:$1048576,MATCH(Precios!$B16,INEI!$B:$B,0),MATCH(MF$4,INEI!$3:$3,0))),ME16)),"")</f>
        <v>0</v>
      </c>
      <c r="MG16" s="59">
        <f>+IFERROR((IF(ISTEXT(MG$5)=FALSE,(INDEX(INEI!$1:$1048576,MATCH(Precios!$B16,INEI!$B:$B,0),MATCH(MG$4,INEI!$3:$3,0))),MF16)),"")</f>
        <v>0</v>
      </c>
      <c r="MH16" s="59" t="str">
        <f>+IFERROR((IF(ISTEXT(MH$5)=FALSE,(INDEX(INEI!$1:$1048576,MATCH(Precios!$B16,INEI!$B:$B,0),MATCH(MH$4,INEI!$3:$3,0))),MG16)),"")</f>
        <v/>
      </c>
      <c r="MI16" s="59" t="str">
        <f>+IFERROR((IF(ISTEXT(MI$5)=FALSE,(INDEX(INEI!$1:$1048576,MATCH(Precios!$B16,INEI!$B:$B,0),MATCH(MI$4,INEI!$3:$3,0))),MH16)),"")</f>
        <v/>
      </c>
      <c r="MJ16" s="59" t="str">
        <f>+IFERROR((IF(ISTEXT(MJ$5)=FALSE,(INDEX(INEI!$1:$1048576,MATCH(Precios!$B16,INEI!$B:$B,0),MATCH(MJ$4,INEI!$3:$3,0))),MI16)),"")</f>
        <v/>
      </c>
      <c r="MK16" s="59" t="str">
        <f>+IFERROR((IF(ISTEXT(MK$5)=FALSE,(INDEX(INEI!$1:$1048576,MATCH(Precios!$B16,INEI!$B:$B,0),MATCH(MK$4,INEI!$3:$3,0))),MJ16)),"")</f>
        <v/>
      </c>
      <c r="ML16" s="59" t="str">
        <f>+IFERROR((IF(ISTEXT(ML$5)=FALSE,(INDEX(INEI!$1:$1048576,MATCH(Precios!$B16,INEI!$B:$B,0),MATCH(ML$4,INEI!$3:$3,0))),MK16)),"")</f>
        <v/>
      </c>
      <c r="MM16" s="59" t="str">
        <f>+IFERROR((IF(ISTEXT(MM$5)=FALSE,(INDEX(INEI!$1:$1048576,MATCH(Precios!$B16,INEI!$B:$B,0),MATCH(MM$4,INEI!$3:$3,0))),ML16)),"")</f>
        <v/>
      </c>
      <c r="MN16" s="59" t="str">
        <f>+IFERROR((IF(ISTEXT(MN$5)=FALSE,(INDEX(INEI!$1:$1048576,MATCH(Precios!$B16,INEI!$B:$B,0),MATCH(MN$4,INEI!$3:$3,0))),MM16)),"")</f>
        <v/>
      </c>
      <c r="MO16" s="59" t="str">
        <f>+IFERROR((IF(ISTEXT(MO$5)=FALSE,(INDEX(INEI!$1:$1048576,MATCH(Precios!$B16,INEI!$B:$B,0),MATCH(MO$4,INEI!$3:$3,0))),MN16)),"")</f>
        <v/>
      </c>
      <c r="MP16" s="60" t="str">
        <f>+IFERROR((IF(ISTEXT(MP$5)=FALSE,(INDEX(INEI!$1:$1048576,MATCH(Precios!$B16,INEI!$B:$B,0),MATCH(MP$4,INEI!$3:$3,0))),MO16)),"")</f>
        <v/>
      </c>
    </row>
    <row r="17" spans="1:354">
      <c r="B17" s="9" t="s">
        <v>250</v>
      </c>
      <c r="C17" s="52" t="s">
        <v>250</v>
      </c>
      <c r="D17" s="59">
        <v>345.37</v>
      </c>
      <c r="E17" s="59">
        <v>345.37</v>
      </c>
      <c r="F17" s="59">
        <v>345.37</v>
      </c>
      <c r="G17" s="59">
        <v>345.37</v>
      </c>
      <c r="H17" s="59">
        <v>345.37</v>
      </c>
      <c r="I17" s="59">
        <v>345.37</v>
      </c>
      <c r="J17" s="59">
        <v>345.37</v>
      </c>
      <c r="K17" s="59">
        <v>345.37</v>
      </c>
      <c r="L17" s="59">
        <v>345.37</v>
      </c>
      <c r="M17" s="59">
        <v>345.37</v>
      </c>
      <c r="N17" s="59">
        <v>345.37</v>
      </c>
      <c r="O17" s="59">
        <v>345.37</v>
      </c>
      <c r="P17" s="60">
        <v>345.37</v>
      </c>
      <c r="Q17" s="59">
        <v>345.37</v>
      </c>
      <c r="R17" s="59">
        <v>345.37</v>
      </c>
      <c r="S17" s="59">
        <v>345.37</v>
      </c>
      <c r="T17" s="59">
        <v>345.37</v>
      </c>
      <c r="U17" s="59">
        <v>353.16</v>
      </c>
      <c r="V17" s="59">
        <v>357.25</v>
      </c>
      <c r="W17" s="59">
        <v>360.33</v>
      </c>
      <c r="X17" s="59">
        <v>362.58</v>
      </c>
      <c r="Y17" s="59">
        <v>363.61</v>
      </c>
      <c r="Z17" s="59">
        <v>364.22</v>
      </c>
      <c r="AA17" s="59">
        <v>364.22</v>
      </c>
      <c r="AB17" s="59">
        <v>364.22</v>
      </c>
      <c r="AC17" s="60">
        <v>364.22</v>
      </c>
      <c r="AD17" s="59">
        <v>365.45</v>
      </c>
      <c r="AE17" s="59">
        <v>365.66</v>
      </c>
      <c r="AF17" s="59">
        <v>366.07</v>
      </c>
      <c r="AG17" s="59">
        <v>366.48</v>
      </c>
      <c r="AH17" s="59">
        <v>366.48</v>
      </c>
      <c r="AI17" s="59">
        <v>366.48</v>
      </c>
      <c r="AJ17" s="59">
        <v>366.48</v>
      </c>
      <c r="AK17" s="59">
        <v>366.48</v>
      </c>
      <c r="AL17" s="59">
        <v>366.48</v>
      </c>
      <c r="AM17" s="59">
        <v>366.48</v>
      </c>
      <c r="AN17" s="59">
        <v>366.48</v>
      </c>
      <c r="AO17" s="59">
        <v>366.48</v>
      </c>
      <c r="AP17" s="60">
        <v>366.48</v>
      </c>
      <c r="AQ17" s="59">
        <v>366.48</v>
      </c>
      <c r="AR17" s="59">
        <v>366.48</v>
      </c>
      <c r="AS17" s="59">
        <v>366.48</v>
      </c>
      <c r="AT17" s="59">
        <v>366.48</v>
      </c>
      <c r="AU17" s="59">
        <v>369.14</v>
      </c>
      <c r="AV17" s="59">
        <v>372.22</v>
      </c>
      <c r="AW17" s="59">
        <v>372.22</v>
      </c>
      <c r="AX17" s="59">
        <v>375.29</v>
      </c>
      <c r="AY17" s="59">
        <v>375.29</v>
      </c>
      <c r="AZ17" s="59">
        <v>375.29</v>
      </c>
      <c r="BA17" s="59">
        <v>375.29</v>
      </c>
      <c r="BB17" s="59">
        <v>375.29</v>
      </c>
      <c r="BC17" s="60">
        <v>375.29</v>
      </c>
      <c r="BD17" s="59">
        <v>375.29</v>
      </c>
      <c r="BE17" s="59">
        <v>375.29</v>
      </c>
      <c r="BF17" s="59">
        <v>376.73</v>
      </c>
      <c r="BG17" s="59">
        <v>377.75</v>
      </c>
      <c r="BH17" s="59">
        <v>378.98</v>
      </c>
      <c r="BI17" s="59">
        <v>380.21</v>
      </c>
      <c r="BJ17" s="59">
        <v>380.21</v>
      </c>
      <c r="BK17" s="59">
        <v>380.21</v>
      </c>
      <c r="BL17" s="59">
        <v>380.21</v>
      </c>
      <c r="BM17" s="59">
        <v>380.21</v>
      </c>
      <c r="BN17" s="59">
        <v>380.21</v>
      </c>
      <c r="BO17" s="59">
        <v>380.21</v>
      </c>
      <c r="BP17" s="60">
        <v>380.21</v>
      </c>
      <c r="BQ17" s="59">
        <v>380.21</v>
      </c>
      <c r="BR17" s="59">
        <v>380.21</v>
      </c>
      <c r="BS17" s="59">
        <v>380.21</v>
      </c>
      <c r="BT17" s="59">
        <v>380.21</v>
      </c>
      <c r="BU17" s="59">
        <v>380.21</v>
      </c>
      <c r="BV17" s="59">
        <v>380.21</v>
      </c>
      <c r="BW17" s="59">
        <v>380.21</v>
      </c>
      <c r="BX17" s="59">
        <v>380.21</v>
      </c>
      <c r="BY17" s="59">
        <v>382.67</v>
      </c>
      <c r="BZ17" s="59">
        <v>382.67</v>
      </c>
      <c r="CA17" s="59">
        <v>382.67</v>
      </c>
      <c r="CB17" s="59">
        <v>382.67</v>
      </c>
      <c r="CC17" s="60">
        <v>382.67</v>
      </c>
      <c r="CD17" s="59">
        <v>382.67</v>
      </c>
      <c r="CE17" s="59">
        <v>382.67</v>
      </c>
      <c r="CF17" s="59">
        <v>382.67</v>
      </c>
      <c r="CG17" s="59">
        <v>385.13</v>
      </c>
      <c r="CH17" s="59">
        <v>385.13</v>
      </c>
      <c r="CI17" s="59">
        <v>385.13</v>
      </c>
      <c r="CJ17" s="59">
        <v>385.13</v>
      </c>
      <c r="CK17" s="59">
        <v>385.13</v>
      </c>
      <c r="CL17" s="59">
        <v>385.13</v>
      </c>
      <c r="CM17" s="59">
        <v>385.13</v>
      </c>
      <c r="CN17" s="59">
        <v>385.13</v>
      </c>
      <c r="CO17" s="59">
        <v>385.13</v>
      </c>
      <c r="CP17" s="60">
        <v>385.13</v>
      </c>
      <c r="CQ17" s="59">
        <v>385.13</v>
      </c>
      <c r="CR17" s="59">
        <v>385.13</v>
      </c>
      <c r="CS17" s="59">
        <v>385.13</v>
      </c>
      <c r="CT17" s="59">
        <v>385.13</v>
      </c>
      <c r="CU17" s="59">
        <v>385.13</v>
      </c>
      <c r="CV17" s="59">
        <v>385.13</v>
      </c>
      <c r="CW17" s="59">
        <v>385.13</v>
      </c>
      <c r="CX17" s="59">
        <v>385.13</v>
      </c>
      <c r="CY17" s="59">
        <v>385.13</v>
      </c>
      <c r="CZ17" s="59">
        <v>385.13</v>
      </c>
      <c r="DA17" s="59">
        <v>385.13</v>
      </c>
      <c r="DB17" s="59">
        <v>385.13</v>
      </c>
      <c r="DC17" s="60">
        <v>385.13</v>
      </c>
      <c r="DD17" s="59">
        <v>385.13</v>
      </c>
      <c r="DE17" s="59">
        <v>385.13</v>
      </c>
      <c r="DF17" s="59">
        <v>385.13</v>
      </c>
      <c r="DG17" s="59">
        <v>385.13</v>
      </c>
      <c r="DH17" s="59">
        <v>385.13</v>
      </c>
      <c r="DI17" s="59">
        <v>385.13</v>
      </c>
      <c r="DJ17" s="59">
        <v>412.6</v>
      </c>
      <c r="DK17" s="59">
        <v>462.61</v>
      </c>
      <c r="DL17" s="59">
        <v>462.61</v>
      </c>
      <c r="DM17" s="59">
        <v>462.61</v>
      </c>
      <c r="DN17" s="59">
        <v>462.61</v>
      </c>
      <c r="DO17" s="59">
        <v>462.61</v>
      </c>
      <c r="DP17" s="60">
        <v>462.61</v>
      </c>
      <c r="DQ17" s="59">
        <v>462.61</v>
      </c>
      <c r="DR17" s="59">
        <v>462.61</v>
      </c>
      <c r="DS17" s="59">
        <v>425.92</v>
      </c>
      <c r="DT17" s="59">
        <v>410.96</v>
      </c>
      <c r="DU17" s="59">
        <v>410.96</v>
      </c>
      <c r="DV17" s="59">
        <v>410.96</v>
      </c>
      <c r="DW17" s="59">
        <v>410.96</v>
      </c>
      <c r="DX17" s="59">
        <v>410.96</v>
      </c>
      <c r="DY17" s="59">
        <v>410.96</v>
      </c>
      <c r="DZ17" s="59">
        <v>410.96</v>
      </c>
      <c r="EA17" s="59">
        <v>410.96</v>
      </c>
      <c r="EB17" s="59">
        <v>410.96</v>
      </c>
      <c r="EC17" s="60">
        <v>410.96</v>
      </c>
      <c r="ED17" s="59">
        <v>410.96</v>
      </c>
      <c r="EE17" s="59">
        <v>410.96</v>
      </c>
      <c r="EF17" s="59">
        <v>410.96</v>
      </c>
      <c r="EG17" s="59">
        <v>410.96</v>
      </c>
      <c r="EH17" s="59">
        <v>410.96</v>
      </c>
      <c r="EI17" s="59">
        <v>410.96</v>
      </c>
      <c r="EJ17" s="59">
        <v>410.96</v>
      </c>
      <c r="EK17" s="59">
        <v>410.96</v>
      </c>
      <c r="EL17" s="59">
        <v>410.96</v>
      </c>
      <c r="EM17" s="59">
        <v>410.96</v>
      </c>
      <c r="EN17" s="59">
        <v>410.96</v>
      </c>
      <c r="EO17" s="59">
        <v>410.96</v>
      </c>
      <c r="EP17" s="60">
        <v>410.96</v>
      </c>
      <c r="EQ17" s="59">
        <v>410.96</v>
      </c>
      <c r="ER17" s="59">
        <v>410.96</v>
      </c>
      <c r="ES17" s="59">
        <v>410.96</v>
      </c>
      <c r="ET17" s="59">
        <v>410.96</v>
      </c>
      <c r="EU17" s="59">
        <v>410.96</v>
      </c>
      <c r="EV17" s="59">
        <v>410.96</v>
      </c>
      <c r="EW17" s="59">
        <v>410.96</v>
      </c>
      <c r="EX17" s="59">
        <v>410.96</v>
      </c>
      <c r="EY17" s="59">
        <v>410.96</v>
      </c>
      <c r="EZ17" s="59">
        <v>410.96</v>
      </c>
      <c r="FA17" s="59">
        <v>410.96</v>
      </c>
      <c r="FB17" s="59">
        <v>410.96</v>
      </c>
      <c r="FC17" s="60">
        <v>410.96</v>
      </c>
      <c r="FD17" s="59">
        <v>410.96</v>
      </c>
      <c r="FE17" s="59">
        <v>410.96</v>
      </c>
      <c r="FF17" s="59">
        <v>410.96</v>
      </c>
      <c r="FG17" s="59">
        <v>410.96</v>
      </c>
      <c r="FH17" s="59">
        <v>410.96</v>
      </c>
      <c r="FI17" s="59">
        <v>410.96</v>
      </c>
      <c r="FJ17" s="59">
        <v>410.96</v>
      </c>
      <c r="FK17" s="59">
        <v>410.96</v>
      </c>
      <c r="FL17" s="59">
        <v>410.96</v>
      </c>
      <c r="FM17" s="59">
        <v>410.96</v>
      </c>
      <c r="FN17" s="59">
        <v>410.96</v>
      </c>
      <c r="FO17" s="59">
        <v>410.96</v>
      </c>
      <c r="FP17" s="60">
        <v>410.96</v>
      </c>
      <c r="FQ17" s="59">
        <v>410.96</v>
      </c>
      <c r="FR17" s="59">
        <v>410.96</v>
      </c>
      <c r="FS17" s="59">
        <v>410.96</v>
      </c>
      <c r="FT17" s="59">
        <v>410.96</v>
      </c>
      <c r="FU17" s="59">
        <v>410.96</v>
      </c>
      <c r="FV17" s="59">
        <v>410.96</v>
      </c>
      <c r="FW17" s="59">
        <v>410.96</v>
      </c>
      <c r="FX17" s="59">
        <v>410.96</v>
      </c>
      <c r="FY17" s="59">
        <v>410.96</v>
      </c>
      <c r="FZ17" s="59">
        <v>410.96</v>
      </c>
      <c r="GA17" s="59">
        <v>410.96</v>
      </c>
      <c r="GB17" s="59">
        <v>410.96</v>
      </c>
      <c r="GC17" s="60">
        <v>410.96</v>
      </c>
      <c r="GD17" s="59">
        <v>410.96</v>
      </c>
      <c r="GE17" s="59">
        <v>410.96</v>
      </c>
      <c r="GF17" s="59">
        <v>410.96</v>
      </c>
      <c r="GG17" s="59">
        <v>410.96</v>
      </c>
      <c r="GH17" s="59">
        <v>410.96</v>
      </c>
      <c r="GI17" s="59">
        <v>410.96</v>
      </c>
      <c r="GJ17" s="59">
        <v>410.96</v>
      </c>
      <c r="GK17" s="59">
        <v>410.96</v>
      </c>
      <c r="GL17" s="59">
        <v>410.96</v>
      </c>
      <c r="GM17" s="59">
        <v>410.96</v>
      </c>
      <c r="GN17" s="59">
        <v>410.96</v>
      </c>
      <c r="GO17" s="59">
        <v>410.96</v>
      </c>
      <c r="GP17" s="60">
        <v>410.96</v>
      </c>
      <c r="GQ17" s="59">
        <v>410.96</v>
      </c>
      <c r="GR17" s="59">
        <v>410.96</v>
      </c>
      <c r="GS17" s="59">
        <v>410.96</v>
      </c>
      <c r="GT17" s="59">
        <v>410.96</v>
      </c>
      <c r="GU17" s="59">
        <v>410.96</v>
      </c>
      <c r="GV17" s="59">
        <v>410.96</v>
      </c>
      <c r="GW17" s="59">
        <v>410.96</v>
      </c>
      <c r="GX17" s="59">
        <v>410.96</v>
      </c>
      <c r="GY17" s="59">
        <v>410.96</v>
      </c>
      <c r="GZ17" s="59">
        <v>410.96</v>
      </c>
      <c r="HA17" s="59">
        <v>410.96</v>
      </c>
      <c r="HB17" s="59">
        <v>410.96</v>
      </c>
      <c r="HC17" s="60">
        <v>410.96</v>
      </c>
      <c r="HD17" s="59">
        <v>410.96</v>
      </c>
      <c r="HE17" s="59">
        <v>410.96</v>
      </c>
      <c r="HF17" s="59">
        <v>410.96</v>
      </c>
      <c r="HG17" s="59">
        <v>410.96</v>
      </c>
      <c r="HH17" s="59">
        <v>410.96</v>
      </c>
      <c r="HI17" s="59">
        <v>410.96</v>
      </c>
      <c r="HJ17" s="59">
        <v>410.96</v>
      </c>
      <c r="HK17" s="59">
        <v>410.96</v>
      </c>
      <c r="HL17" s="59">
        <v>410.96</v>
      </c>
      <c r="HM17" s="59">
        <v>410.96</v>
      </c>
      <c r="HN17" s="59">
        <v>410.96</v>
      </c>
      <c r="HO17" s="59">
        <v>410.96</v>
      </c>
      <c r="HP17" s="60">
        <v>410.96</v>
      </c>
      <c r="HQ17" s="59">
        <v>410.96</v>
      </c>
      <c r="HR17" s="59">
        <v>410.96</v>
      </c>
      <c r="HS17" s="59">
        <v>410.96</v>
      </c>
      <c r="HT17" s="59">
        <v>410.96</v>
      </c>
      <c r="HU17" s="59">
        <v>410.96</v>
      </c>
      <c r="HV17" s="59">
        <v>410.96</v>
      </c>
      <c r="HW17" s="59">
        <v>410.96</v>
      </c>
      <c r="HX17" s="59">
        <v>410.96</v>
      </c>
      <c r="HY17" s="59">
        <v>410.96</v>
      </c>
      <c r="HZ17" s="59">
        <v>410.96</v>
      </c>
      <c r="IA17" s="59">
        <v>410.96</v>
      </c>
      <c r="IB17" s="59">
        <v>410.96</v>
      </c>
      <c r="IC17" s="60">
        <v>410.96</v>
      </c>
      <c r="ID17" s="59">
        <v>410.96</v>
      </c>
      <c r="IE17" s="59">
        <v>410.96</v>
      </c>
      <c r="IF17" s="59">
        <v>410.96</v>
      </c>
      <c r="IG17" s="59">
        <v>410.96</v>
      </c>
      <c r="IH17" s="59">
        <v>410.96</v>
      </c>
      <c r="II17" s="59">
        <v>410.96</v>
      </c>
      <c r="IJ17" s="59">
        <v>410.96</v>
      </c>
      <c r="IK17" s="59">
        <v>414.76</v>
      </c>
      <c r="IL17" s="59">
        <v>414.76</v>
      </c>
      <c r="IM17" s="59">
        <v>414.76</v>
      </c>
      <c r="IN17" s="59">
        <v>416.28</v>
      </c>
      <c r="IO17" s="59">
        <v>414.95</v>
      </c>
      <c r="IP17" s="60">
        <v>414.95</v>
      </c>
      <c r="IQ17" s="59">
        <v>418.38</v>
      </c>
      <c r="IR17" s="59">
        <v>418.57</v>
      </c>
      <c r="IS17" s="59">
        <v>418.57</v>
      </c>
      <c r="IT17" s="59">
        <v>420.47</v>
      </c>
      <c r="IU17" s="59">
        <v>418.76</v>
      </c>
      <c r="IV17" s="59">
        <v>418.57</v>
      </c>
      <c r="IW17" s="59">
        <v>418.57</v>
      </c>
      <c r="IX17" s="59">
        <v>415.71</v>
      </c>
      <c r="IY17" s="59">
        <v>414.76</v>
      </c>
      <c r="IZ17" s="59">
        <v>413.62</v>
      </c>
      <c r="JA17" s="59">
        <v>412.86</v>
      </c>
      <c r="JB17" s="59">
        <v>414.38</v>
      </c>
      <c r="JC17" s="60">
        <v>414.38</v>
      </c>
      <c r="JD17" s="59">
        <v>419.52</v>
      </c>
      <c r="JE17" s="59">
        <v>419.52</v>
      </c>
      <c r="JF17" s="59">
        <v>419.52</v>
      </c>
      <c r="JG17" s="59">
        <v>419.52</v>
      </c>
      <c r="JH17" s="59">
        <v>419.52</v>
      </c>
      <c r="JI17" s="59">
        <v>419.52</v>
      </c>
      <c r="JJ17" s="59">
        <v>419.52</v>
      </c>
      <c r="JK17" s="59">
        <v>419.52</v>
      </c>
      <c r="JL17" s="59">
        <v>419.52</v>
      </c>
      <c r="JM17" s="59">
        <v>419.52</v>
      </c>
      <c r="JN17" s="59">
        <v>419.52</v>
      </c>
      <c r="JO17" s="59">
        <v>419.52</v>
      </c>
      <c r="JP17" s="60">
        <v>419.52</v>
      </c>
      <c r="JQ17" s="59">
        <v>419.52</v>
      </c>
      <c r="JR17" s="59">
        <v>419.52</v>
      </c>
      <c r="JS17" s="59">
        <v>419.52</v>
      </c>
      <c r="JT17" s="59">
        <v>419.52</v>
      </c>
      <c r="JU17" s="59">
        <v>419.52</v>
      </c>
      <c r="JV17" s="59">
        <v>419.52</v>
      </c>
      <c r="JW17" s="59">
        <v>419.52</v>
      </c>
      <c r="JX17" s="59">
        <v>426.76</v>
      </c>
      <c r="JY17" s="59">
        <v>433.82</v>
      </c>
      <c r="JZ17" s="59">
        <v>442.59</v>
      </c>
      <c r="KA17" s="59">
        <v>448.12</v>
      </c>
      <c r="KB17" s="59">
        <v>448.12</v>
      </c>
      <c r="KC17" s="60">
        <v>448.12</v>
      </c>
      <c r="KD17" s="59">
        <f>+IFERROR((IF(ISTEXT(KD$5)=FALSE,(INDEX(INEI!$1:$1048576,MATCH(Precios!$B17,INEI!$B:$B,0),MATCH(KD$4,INEI!$3:$3,0))),KC17)),"")</f>
        <v>448.12</v>
      </c>
      <c r="KE17" s="59">
        <f>+IFERROR((IF(ISTEXT(KE$5)=FALSE,(INDEX(INEI!$1:$1048576,MATCH(Precios!$B17,INEI!$B:$B,0),MATCH(KE$4,INEI!$3:$3,0))),KD17)),"")</f>
        <v>448.12</v>
      </c>
      <c r="KF17" s="59">
        <f>+IFERROR((IF(ISTEXT(KF$5)=FALSE,(INDEX(INEI!$1:$1048576,MATCH(Precios!$B17,INEI!$B:$B,0),MATCH(KF$4,INEI!$3:$3,0))),KE17)),"")</f>
        <v>452.7</v>
      </c>
      <c r="KG17" s="59">
        <f>+IFERROR((IF(ISTEXT(KG$5)=FALSE,(INDEX(INEI!$1:$1048576,MATCH(Precios!$B17,INEI!$B:$B,0),MATCH(KG$4,INEI!$3:$3,0))),KF17)),"")</f>
        <v>484.54</v>
      </c>
      <c r="KH17" s="59">
        <f>+IFERROR((IF(ISTEXT(KH$5)=FALSE,(INDEX(INEI!$1:$1048576,MATCH(Precios!$B17,INEI!$B:$B,0),MATCH(KH$4,INEI!$3:$3,0))),KG17)),"")</f>
        <v>477.49</v>
      </c>
      <c r="KI17" s="59">
        <f>+IFERROR((IF(ISTEXT(KI$5)=FALSE,(INDEX(INEI!$1:$1048576,MATCH(Precios!$B17,INEI!$B:$B,0),MATCH(KI$4,INEI!$3:$3,0))),KH17)),"")</f>
        <v>476.73</v>
      </c>
      <c r="KJ17" s="59">
        <f>+IFERROR((IF(ISTEXT(KJ$5)=FALSE,(INDEX(INEI!$1:$1048576,MATCH(Precios!$B17,INEI!$B:$B,0),MATCH(KJ$4,INEI!$3:$3,0))),KI17)),"")</f>
        <v>479.78</v>
      </c>
      <c r="KK17" s="59">
        <f>+IFERROR((IF(ISTEXT(KK$5)=FALSE,(INDEX(INEI!$1:$1048576,MATCH(Precios!$B17,INEI!$B:$B,0),MATCH(KK$4,INEI!$3:$3,0))),KJ17)),"")</f>
        <v>482.06</v>
      </c>
      <c r="KL17" s="59">
        <f>+IFERROR((IF(ISTEXT(KL$5)=FALSE,(INDEX(INEI!$1:$1048576,MATCH(Precios!$B17,INEI!$B:$B,0),MATCH(KL$4,INEI!$3:$3,0))),KK17)),"")</f>
        <v>480.54</v>
      </c>
      <c r="KM17" s="59">
        <f>+IFERROR((IF(ISTEXT(KM$5)=FALSE,(INDEX(INEI!$1:$1048576,MATCH(Precios!$B17,INEI!$B:$B,0),MATCH(KM$4,INEI!$3:$3,0))),KL17)),"")</f>
        <v>488.93</v>
      </c>
      <c r="KN17" s="59">
        <f>+IFERROR((IF(ISTEXT(KN$5)=FALSE,(INDEX(INEI!$1:$1048576,MATCH(Precios!$B17,INEI!$B:$B,0),MATCH(KN$4,INEI!$3:$3,0))),KM17)),"")</f>
        <v>495.79</v>
      </c>
      <c r="KO17" s="59">
        <f>+IFERROR((IF(ISTEXT(KO$5)=FALSE,(INDEX(INEI!$1:$1048576,MATCH(Precios!$B17,INEI!$B:$B,0),MATCH(KO$4,INEI!$3:$3,0))),KN17)),"")</f>
        <v>500.75</v>
      </c>
      <c r="KP17" s="60">
        <f>+IFERROR((IF(ISTEXT(KP$5)=FALSE,(INDEX(INEI!$1:$1048576,MATCH(Precios!$B17,INEI!$B:$B,0),MATCH(KP$4,INEI!$3:$3,0))),KO17)),"")</f>
        <v>500.75</v>
      </c>
      <c r="KQ17" s="59">
        <f>+IFERROR((IF(ISTEXT(KQ$5)=FALSE,(INDEX(INEI!$1:$1048576,MATCH(Precios!$B17,INEI!$B:$B,0),MATCH(KQ$4,INEI!$3:$3,0))),KP17)),"")</f>
        <v>523.83000000000004</v>
      </c>
      <c r="KR17" s="59">
        <f>+IFERROR((IF(ISTEXT(KR$5)=FALSE,(INDEX(INEI!$1:$1048576,MATCH(Precios!$B17,INEI!$B:$B,0),MATCH(KR$4,INEI!$3:$3,0))),KQ17)),"")</f>
        <v>524.4</v>
      </c>
      <c r="KS17" s="59">
        <f>+IFERROR((IF(ISTEXT(KS$5)=FALSE,(INDEX(INEI!$1:$1048576,MATCH(Precios!$B17,INEI!$B:$B,0),MATCH(KS$4,INEI!$3:$3,0))),KR17)),"")</f>
        <v>518.49</v>
      </c>
      <c r="KT17" s="59">
        <f>+IFERROR((IF(ISTEXT(KT$5)=FALSE,(INDEX(INEI!$1:$1048576,MATCH(Precios!$B17,INEI!$B:$B,0),MATCH(KT$4,INEI!$3:$3,0))),KS17)),"")</f>
        <v>502.09</v>
      </c>
      <c r="KU17" s="59">
        <f>+IFERROR((IF(ISTEXT(KU$5)=FALSE,(INDEX(INEI!$1:$1048576,MATCH(Precios!$B17,INEI!$B:$B,0),MATCH(KU$4,INEI!$3:$3,0))),KT17)),"")</f>
        <v>495.6</v>
      </c>
      <c r="KV17" s="59">
        <f>+IFERROR((IF(ISTEXT(KV$5)=FALSE,(INDEX(INEI!$1:$1048576,MATCH(Precios!$B17,INEI!$B:$B,0),MATCH(KV$4,INEI!$3:$3,0))),KU17)),"")</f>
        <v>491.41</v>
      </c>
      <c r="KW17" s="59">
        <f>+IFERROR((IF(ISTEXT(KW$5)=FALSE,(INDEX(INEI!$1:$1048576,MATCH(Precios!$B17,INEI!$B:$B,0),MATCH(KW$4,INEI!$3:$3,0))),KV17)),"")</f>
        <v>493.6</v>
      </c>
      <c r="KX17" s="59">
        <f>+IFERROR((IF(ISTEXT(KX$5)=FALSE,(INDEX(INEI!$1:$1048576,MATCH(Precios!$B17,INEI!$B:$B,0),MATCH(KX$4,INEI!$3:$3,0))),KW17)),"")</f>
        <v>491.89</v>
      </c>
      <c r="KY17" s="59">
        <f>+IFERROR((IF(ISTEXT(KY$5)=FALSE,(INDEX(INEI!$1:$1048576,MATCH(Precios!$B17,INEI!$B:$B,0),MATCH(KY$4,INEI!$3:$3,0))),KX17)),"")</f>
        <v>484.85</v>
      </c>
      <c r="KZ17" s="59">
        <f>+IFERROR((IF(ISTEXT(KZ$5)=FALSE,(INDEX(INEI!$1:$1048576,MATCH(Precios!$B17,INEI!$B:$B,0),MATCH(KZ$4,INEI!$3:$3,0))),KY17)),"")</f>
        <v>484.911495</v>
      </c>
      <c r="LA17" s="59">
        <f>+IFERROR((IF(ISTEXT(LA$5)=FALSE,(INDEX(INEI!$1:$1048576,MATCH(Precios!$B17,INEI!$B:$B,0),MATCH(LA$4,INEI!$3:$3,0))),KZ17)),"")</f>
        <v>485.85</v>
      </c>
      <c r="LB17" s="59">
        <f>+IFERROR((IF(ISTEXT(LB$5)=FALSE,(INDEX(INEI!$1:$1048576,MATCH(Precios!$B17,INEI!$B:$B,0),MATCH(LB$4,INEI!$3:$3,0))),LA17)),"")</f>
        <v>485.85</v>
      </c>
      <c r="LC17" s="60">
        <f>+IFERROR((IF(ISTEXT(LC$5)=FALSE,(INDEX(INEI!$1:$1048576,MATCH(Precios!$B17,INEI!$B:$B,0),MATCH(LC$4,INEI!$3:$3,0))),LB17)),"")</f>
        <v>485.85</v>
      </c>
      <c r="LD17" s="59">
        <f>+IFERROR((IF(ISTEXT(LD$5)=FALSE,(INDEX(INEI!$1:$1048576,MATCH(Precios!$B17,INEI!$B:$B,0),MATCH(LD$4,INEI!$3:$3,0))),LC17)),"")</f>
        <v>488.55</v>
      </c>
      <c r="LE17" s="59">
        <f>+IFERROR((IF(ISTEXT(LE$5)=FALSE,(INDEX(INEI!$1:$1048576,MATCH(Precios!$B17,INEI!$B:$B,0),MATCH(LE$4,INEI!$3:$3,0))),LD17)),"")</f>
        <v>491.25</v>
      </c>
      <c r="LF17" s="59">
        <f>+IFERROR((IF(ISTEXT(LF$5)=FALSE,(INDEX(INEI!$1:$1048576,MATCH(Precios!$B17,INEI!$B:$B,0),MATCH(LF$4,INEI!$3:$3,0))),LE17)),"")</f>
        <v>493.04</v>
      </c>
      <c r="LG17" s="59">
        <f>+IFERROR((IF(ISTEXT(LG$5)=FALSE,(INDEX(INEI!$1:$1048576,MATCH(Precios!$B17,INEI!$B:$B,0),MATCH(LG$4,INEI!$3:$3,0))),LF17)),"")</f>
        <v>492.38</v>
      </c>
      <c r="LH17" s="59">
        <f>+IFERROR((IF(ISTEXT(LH$5)=FALSE,(INDEX(INEI!$1:$1048576,MATCH(Precios!$B17,INEI!$B:$B,0),MATCH(LH$4,INEI!$3:$3,0))),LG17)),"")</f>
        <v>492.38</v>
      </c>
      <c r="LI17" s="59">
        <f>+IFERROR((IF(ISTEXT(LI$5)=FALSE,(INDEX(INEI!$1:$1048576,MATCH(Precios!$B17,INEI!$B:$B,0),MATCH(LI$4,INEI!$3:$3,0))),LH17)),"")</f>
        <v>492.38</v>
      </c>
      <c r="LJ17" s="59">
        <f>+IFERROR((IF(ISTEXT(LJ$5)=FALSE,(INDEX(INEI!$1:$1048576,MATCH(Precios!$B17,INEI!$B:$B,0),MATCH(LJ$4,INEI!$3:$3,0))),LI17)),"")</f>
        <v>492.38</v>
      </c>
      <c r="LK17" s="59">
        <f>+IFERROR((IF(ISTEXT(LK$5)=FALSE,(INDEX(INEI!$1:$1048576,MATCH(Precios!$B17,INEI!$B:$B,0),MATCH(LK$4,INEI!$3:$3,0))),LJ17)),"")</f>
        <v>492.38</v>
      </c>
      <c r="LL17" s="59">
        <f>+IFERROR((IF(ISTEXT(LL$5)=FALSE,(INDEX(INEI!$1:$1048576,MATCH(Precios!$B17,INEI!$B:$B,0),MATCH(LL$4,INEI!$3:$3,0))),LK17)),"")</f>
        <v>593.54999999999995</v>
      </c>
      <c r="LM17" s="59">
        <f>+IFERROR((IF(ISTEXT(LM$5)=FALSE,(INDEX(INEI!$1:$1048576,MATCH(Precios!$B17,INEI!$B:$B,0),MATCH(LM$4,INEI!$3:$3,0))),LL17)),"")</f>
        <v>492.38</v>
      </c>
      <c r="LN17" s="59">
        <f>+IFERROR((IF(ISTEXT(LN$5)=FALSE,(INDEX(INEI!$1:$1048576,MATCH(Precios!$B17,INEI!$B:$B,0),MATCH(LN$4,INEI!$3:$3,0))),LM17)),"")</f>
        <v>492.38</v>
      </c>
      <c r="LO17" s="59">
        <f>+IFERROR((IF(ISTEXT(LO$5)=FALSE,(INDEX(INEI!$1:$1048576,MATCH(Precios!$B17,INEI!$B:$B,0),MATCH(LO$4,INEI!$3:$3,0))),LN17)),"")</f>
        <v>492.38</v>
      </c>
      <c r="LP17" s="60">
        <f>+IFERROR((IF(ISTEXT(LP$5)=FALSE,(INDEX(INEI!$1:$1048576,MATCH(Precios!$B17,INEI!$B:$B,0),MATCH(LP$4,INEI!$3:$3,0))),LO17)),"")</f>
        <v>492.38</v>
      </c>
      <c r="LQ17" s="59">
        <f>+IFERROR((IF(ISTEXT(LQ$5)=FALSE,(INDEX(INEI!$1:$1048576,MATCH(Precios!$B17,INEI!$B:$B,0),MATCH(LQ$4,INEI!$3:$3,0))),LP17)),"")</f>
        <v>492.38</v>
      </c>
      <c r="LR17" s="59">
        <f>+IFERROR((IF(ISTEXT(LR$5)=FALSE,(INDEX(INEI!$1:$1048576,MATCH(Precios!$B17,INEI!$B:$B,0),MATCH(LR$4,INEI!$3:$3,0))),LQ17)),"")</f>
        <v>492.38</v>
      </c>
      <c r="LS17" s="59">
        <f>+IFERROR((IF(ISTEXT(LS$5)=FALSE,(INDEX(INEI!$1:$1048576,MATCH(Precios!$B17,INEI!$B:$B,0),MATCH(LS$4,INEI!$3:$3,0))),LR17)),"")</f>
        <v>492.38</v>
      </c>
      <c r="LT17" s="59">
        <f>+IFERROR((IF(ISTEXT(LT$5)=FALSE,(INDEX(INEI!$1:$1048576,MATCH(Precios!$B17,INEI!$B:$B,0),MATCH(LT$4,INEI!$3:$3,0))),LS17)),"")</f>
        <v>492.38</v>
      </c>
      <c r="LU17" s="59">
        <f>+IFERROR((IF(ISTEXT(LU$5)=FALSE,(INDEX(INEI!$1:$1048576,MATCH(Precios!$B17,INEI!$B:$B,0),MATCH(LU$4,INEI!$3:$3,0))),LT17)),"")</f>
        <v>492.38</v>
      </c>
      <c r="LV17" s="59">
        <f>+IFERROR((IF(ISTEXT(LV$5)=FALSE,(INDEX(INEI!$1:$1048576,MATCH(Precios!$B17,INEI!$B:$B,0),MATCH(LV$4,INEI!$3:$3,0))),LU17)),"")</f>
        <v>492.38</v>
      </c>
      <c r="LW17" s="59">
        <f>+IFERROR((IF(ISTEXT(LW$5)=FALSE,(INDEX(INEI!$1:$1048576,MATCH(Precios!$B17,INEI!$B:$B,0),MATCH(LW$4,INEI!$3:$3,0))),LV17)),"")</f>
        <v>492.38</v>
      </c>
      <c r="LX17" s="59">
        <f>+IFERROR((IF(ISTEXT(LX$5)=FALSE,(INDEX(INEI!$1:$1048576,MATCH(Precios!$B17,INEI!$B:$B,0),MATCH(LX$4,INEI!$3:$3,0))),LW17)),"")</f>
        <v>492.38</v>
      </c>
      <c r="LY17" s="59">
        <f>+IFERROR((IF(ISTEXT(LY$5)=FALSE,(INDEX(INEI!$1:$1048576,MATCH(Precios!$B17,INEI!$B:$B,0),MATCH(LY$4,INEI!$3:$3,0))),LX17)),"")</f>
        <v>492.38</v>
      </c>
      <c r="LZ17" s="59">
        <f>+IFERROR((IF(ISTEXT(LZ$5)=FALSE,(INDEX(INEI!$1:$1048576,MATCH(Precios!$B17,INEI!$B:$B,0),MATCH(LZ$4,INEI!$3:$3,0))),LY17)),"")</f>
        <v>492.38</v>
      </c>
      <c r="MA17" s="59">
        <f>+IFERROR((IF(ISTEXT(MA$5)=FALSE,(INDEX(INEI!$1:$1048576,MATCH(Precios!$B17,INEI!$B:$B,0),MATCH(MA$4,INEI!$3:$3,0))),LZ17)),"")</f>
        <v>492.38</v>
      </c>
      <c r="MB17" s="59">
        <f>+IFERROR((IF(ISTEXT(MB$5)=FALSE,(INDEX(INEI!$1:$1048576,MATCH(Precios!$B17,INEI!$B:$B,0),MATCH(MB$4,INEI!$3:$3,0))),MA17)),"")</f>
        <v>492.38</v>
      </c>
      <c r="MC17" s="60">
        <f>+IFERROR((IF(ISTEXT(MC$5)=FALSE,(INDEX(INEI!$1:$1048576,MATCH(Precios!$B17,INEI!$B:$B,0),MATCH(MC$4,INEI!$3:$3,0))),MB17)),"")</f>
        <v>492.38</v>
      </c>
      <c r="MD17" s="59">
        <f>+IFERROR((IF(ISTEXT(MD$5)=FALSE,(INDEX(INEI!$1:$1048576,MATCH(Precios!$B17,INEI!$B:$B,0),MATCH(MD$4,INEI!$3:$3,0))),MC17)),"")</f>
        <v>0</v>
      </c>
      <c r="ME17" s="59">
        <f>+IFERROR((IF(ISTEXT(ME$5)=FALSE,(INDEX(INEI!$1:$1048576,MATCH(Precios!$B17,INEI!$B:$B,0),MATCH(ME$4,INEI!$3:$3,0))),MD17)),"")</f>
        <v>0</v>
      </c>
      <c r="MF17" s="59">
        <f>+IFERROR((IF(ISTEXT(MF$5)=FALSE,(INDEX(INEI!$1:$1048576,MATCH(Precios!$B17,INEI!$B:$B,0),MATCH(MF$4,INEI!$3:$3,0))),ME17)),"")</f>
        <v>0</v>
      </c>
      <c r="MG17" s="59">
        <f>+IFERROR((IF(ISTEXT(MG$5)=FALSE,(INDEX(INEI!$1:$1048576,MATCH(Precios!$B17,INEI!$B:$B,0),MATCH(MG$4,INEI!$3:$3,0))),MF17)),"")</f>
        <v>0</v>
      </c>
      <c r="MH17" s="59" t="str">
        <f>+IFERROR((IF(ISTEXT(MH$5)=FALSE,(INDEX(INEI!$1:$1048576,MATCH(Precios!$B17,INEI!$B:$B,0),MATCH(MH$4,INEI!$3:$3,0))),MG17)),"")</f>
        <v/>
      </c>
      <c r="MI17" s="59" t="str">
        <f>+IFERROR((IF(ISTEXT(MI$5)=FALSE,(INDEX(INEI!$1:$1048576,MATCH(Precios!$B17,INEI!$B:$B,0),MATCH(MI$4,INEI!$3:$3,0))),MH17)),"")</f>
        <v/>
      </c>
      <c r="MJ17" s="59" t="str">
        <f>+IFERROR((IF(ISTEXT(MJ$5)=FALSE,(INDEX(INEI!$1:$1048576,MATCH(Precios!$B17,INEI!$B:$B,0),MATCH(MJ$4,INEI!$3:$3,0))),MI17)),"")</f>
        <v/>
      </c>
      <c r="MK17" s="59" t="str">
        <f>+IFERROR((IF(ISTEXT(MK$5)=FALSE,(INDEX(INEI!$1:$1048576,MATCH(Precios!$B17,INEI!$B:$B,0),MATCH(MK$4,INEI!$3:$3,0))),MJ17)),"")</f>
        <v/>
      </c>
      <c r="ML17" s="59" t="str">
        <f>+IFERROR((IF(ISTEXT(ML$5)=FALSE,(INDEX(INEI!$1:$1048576,MATCH(Precios!$B17,INEI!$B:$B,0),MATCH(ML$4,INEI!$3:$3,0))),MK17)),"")</f>
        <v/>
      </c>
      <c r="MM17" s="59" t="str">
        <f>+IFERROR((IF(ISTEXT(MM$5)=FALSE,(INDEX(INEI!$1:$1048576,MATCH(Precios!$B17,INEI!$B:$B,0),MATCH(MM$4,INEI!$3:$3,0))),ML17)),"")</f>
        <v/>
      </c>
      <c r="MN17" s="59" t="str">
        <f>+IFERROR((IF(ISTEXT(MN$5)=FALSE,(INDEX(INEI!$1:$1048576,MATCH(Precios!$B17,INEI!$B:$B,0),MATCH(MN$4,INEI!$3:$3,0))),MM17)),"")</f>
        <v/>
      </c>
      <c r="MO17" s="59" t="str">
        <f>+IFERROR((IF(ISTEXT(MO$5)=FALSE,(INDEX(INEI!$1:$1048576,MATCH(Precios!$B17,INEI!$B:$B,0),MATCH(MO$4,INEI!$3:$3,0))),MN17)),"")</f>
        <v/>
      </c>
      <c r="MP17" s="60" t="str">
        <f>+IFERROR((IF(ISTEXT(MP$5)=FALSE,(INDEX(INEI!$1:$1048576,MATCH(Precios!$B17,INEI!$B:$B,0),MATCH(MP$4,INEI!$3:$3,0))),MO17)),"")</f>
        <v/>
      </c>
    </row>
    <row r="18" spans="1:354">
      <c r="B18" s="9" t="s">
        <v>251</v>
      </c>
      <c r="C18" s="52" t="s">
        <v>251</v>
      </c>
      <c r="D18" s="59">
        <v>339.07</v>
      </c>
      <c r="E18" s="59">
        <v>339.07</v>
      </c>
      <c r="F18" s="59">
        <v>339.07</v>
      </c>
      <c r="G18" s="59">
        <v>339.07</v>
      </c>
      <c r="H18" s="59">
        <v>339.07</v>
      </c>
      <c r="I18" s="59">
        <v>339.07</v>
      </c>
      <c r="J18" s="59">
        <v>339.07</v>
      </c>
      <c r="K18" s="59">
        <v>339.07</v>
      </c>
      <c r="L18" s="59">
        <v>339.07</v>
      </c>
      <c r="M18" s="59">
        <v>339.07</v>
      </c>
      <c r="N18" s="59">
        <v>339.07</v>
      </c>
      <c r="O18" s="59">
        <v>339.07</v>
      </c>
      <c r="P18" s="60">
        <v>339.07</v>
      </c>
      <c r="Q18" s="59">
        <v>339.07</v>
      </c>
      <c r="R18" s="59">
        <v>339.07</v>
      </c>
      <c r="S18" s="59">
        <v>339.07</v>
      </c>
      <c r="T18" s="59">
        <v>339.07</v>
      </c>
      <c r="U18" s="59">
        <v>341.58</v>
      </c>
      <c r="V18" s="59">
        <v>347.31</v>
      </c>
      <c r="W18" s="59">
        <v>347.31</v>
      </c>
      <c r="X18" s="59">
        <v>347.31</v>
      </c>
      <c r="Y18" s="59">
        <v>347.31</v>
      </c>
      <c r="Z18" s="59">
        <v>347.31</v>
      </c>
      <c r="AA18" s="59">
        <v>347.31</v>
      </c>
      <c r="AB18" s="59">
        <v>347.31</v>
      </c>
      <c r="AC18" s="60">
        <v>347.31</v>
      </c>
      <c r="AD18" s="59">
        <v>347.31</v>
      </c>
      <c r="AE18" s="59">
        <v>347.31</v>
      </c>
      <c r="AF18" s="59">
        <v>347.31</v>
      </c>
      <c r="AG18" s="59">
        <v>347.31</v>
      </c>
      <c r="AH18" s="59">
        <v>347.31</v>
      </c>
      <c r="AI18" s="59">
        <v>347.31</v>
      </c>
      <c r="AJ18" s="59">
        <v>347.31</v>
      </c>
      <c r="AK18" s="59">
        <v>347.31</v>
      </c>
      <c r="AL18" s="59">
        <v>347.31</v>
      </c>
      <c r="AM18" s="59">
        <v>347.31</v>
      </c>
      <c r="AN18" s="59">
        <v>347.31</v>
      </c>
      <c r="AO18" s="59">
        <v>347.31</v>
      </c>
      <c r="AP18" s="60">
        <v>347.31</v>
      </c>
      <c r="AQ18" s="59">
        <v>347.31</v>
      </c>
      <c r="AR18" s="59">
        <v>347.31</v>
      </c>
      <c r="AS18" s="59">
        <v>347.31</v>
      </c>
      <c r="AT18" s="59">
        <v>347.31</v>
      </c>
      <c r="AU18" s="59">
        <v>347.31</v>
      </c>
      <c r="AV18" s="59">
        <v>347.31</v>
      </c>
      <c r="AW18" s="59">
        <v>347.31</v>
      </c>
      <c r="AX18" s="59">
        <v>360.57</v>
      </c>
      <c r="AY18" s="59">
        <v>360.57</v>
      </c>
      <c r="AZ18" s="59">
        <v>360.57</v>
      </c>
      <c r="BA18" s="59">
        <v>360.57</v>
      </c>
      <c r="BB18" s="59">
        <v>360.57</v>
      </c>
      <c r="BC18" s="60">
        <v>360.57</v>
      </c>
      <c r="BD18" s="59">
        <v>360.57</v>
      </c>
      <c r="BE18" s="59">
        <v>360.57</v>
      </c>
      <c r="BF18" s="59">
        <v>360.57</v>
      </c>
      <c r="BG18" s="59">
        <v>360.57</v>
      </c>
      <c r="BH18" s="59">
        <v>360.57</v>
      </c>
      <c r="BI18" s="59">
        <v>360.57</v>
      </c>
      <c r="BJ18" s="59">
        <v>360.57</v>
      </c>
      <c r="BK18" s="59">
        <v>360.57</v>
      </c>
      <c r="BL18" s="59">
        <v>360.57</v>
      </c>
      <c r="BM18" s="59">
        <v>360.57</v>
      </c>
      <c r="BN18" s="59">
        <v>360.57</v>
      </c>
      <c r="BO18" s="59">
        <v>360.57</v>
      </c>
      <c r="BP18" s="60">
        <v>360.57</v>
      </c>
      <c r="BQ18" s="59">
        <v>360.57</v>
      </c>
      <c r="BR18" s="59">
        <v>360.57</v>
      </c>
      <c r="BS18" s="59">
        <v>360.57</v>
      </c>
      <c r="BT18" s="59">
        <v>360.57</v>
      </c>
      <c r="BU18" s="59">
        <v>360.57</v>
      </c>
      <c r="BV18" s="59">
        <v>360.57</v>
      </c>
      <c r="BW18" s="59">
        <v>360.57</v>
      </c>
      <c r="BX18" s="59">
        <v>360.57</v>
      </c>
      <c r="BY18" s="59">
        <v>360.57</v>
      </c>
      <c r="BZ18" s="59">
        <v>360.57</v>
      </c>
      <c r="CA18" s="59">
        <v>360.57</v>
      </c>
      <c r="CB18" s="59">
        <v>360.57</v>
      </c>
      <c r="CC18" s="60">
        <v>360.57</v>
      </c>
      <c r="CD18" s="59">
        <v>360.57</v>
      </c>
      <c r="CE18" s="59">
        <v>360.57</v>
      </c>
      <c r="CF18" s="59">
        <v>360.57</v>
      </c>
      <c r="CG18" s="59">
        <v>360.57</v>
      </c>
      <c r="CH18" s="59">
        <v>360.57</v>
      </c>
      <c r="CI18" s="59">
        <v>360.57</v>
      </c>
      <c r="CJ18" s="59">
        <v>360.57</v>
      </c>
      <c r="CK18" s="59">
        <v>360.57</v>
      </c>
      <c r="CL18" s="59">
        <v>360.57</v>
      </c>
      <c r="CM18" s="59">
        <v>360.57</v>
      </c>
      <c r="CN18" s="59">
        <v>360.57</v>
      </c>
      <c r="CO18" s="59">
        <v>360.57</v>
      </c>
      <c r="CP18" s="60">
        <v>360.57</v>
      </c>
      <c r="CQ18" s="59">
        <v>360.57</v>
      </c>
      <c r="CR18" s="59">
        <v>360.57</v>
      </c>
      <c r="CS18" s="59">
        <v>360.57</v>
      </c>
      <c r="CT18" s="59">
        <v>360.57</v>
      </c>
      <c r="CU18" s="59">
        <v>360.57</v>
      </c>
      <c r="CV18" s="59">
        <v>360.57</v>
      </c>
      <c r="CW18" s="59">
        <v>360.57</v>
      </c>
      <c r="CX18" s="59">
        <v>360.57</v>
      </c>
      <c r="CY18" s="59">
        <v>360.57</v>
      </c>
      <c r="CZ18" s="59">
        <v>360.57</v>
      </c>
      <c r="DA18" s="59">
        <v>360.57</v>
      </c>
      <c r="DB18" s="59">
        <v>360.57</v>
      </c>
      <c r="DC18" s="60">
        <v>360.57</v>
      </c>
      <c r="DD18" s="59">
        <v>360.57</v>
      </c>
      <c r="DE18" s="59">
        <v>360.57</v>
      </c>
      <c r="DF18" s="59">
        <v>360.57</v>
      </c>
      <c r="DG18" s="59">
        <v>360.57</v>
      </c>
      <c r="DH18" s="59">
        <v>360.57</v>
      </c>
      <c r="DI18" s="59">
        <v>360.57</v>
      </c>
      <c r="DJ18" s="59">
        <v>360.57</v>
      </c>
      <c r="DK18" s="59">
        <v>360.57</v>
      </c>
      <c r="DL18" s="59">
        <v>360.57</v>
      </c>
      <c r="DM18" s="59">
        <v>360.57</v>
      </c>
      <c r="DN18" s="59">
        <v>360.57</v>
      </c>
      <c r="DO18" s="59">
        <v>360.57</v>
      </c>
      <c r="DP18" s="60">
        <v>360.57</v>
      </c>
      <c r="DQ18" s="59">
        <v>360.57</v>
      </c>
      <c r="DR18" s="59">
        <v>360.57</v>
      </c>
      <c r="DS18" s="59">
        <v>360.57</v>
      </c>
      <c r="DT18" s="59">
        <v>360.57</v>
      </c>
      <c r="DU18" s="59">
        <v>360.57</v>
      </c>
      <c r="DV18" s="59">
        <v>360.57</v>
      </c>
      <c r="DW18" s="59">
        <v>360.57</v>
      </c>
      <c r="DX18" s="59">
        <v>360.57</v>
      </c>
      <c r="DY18" s="59">
        <v>360.57</v>
      </c>
      <c r="DZ18" s="59">
        <v>360.57</v>
      </c>
      <c r="EA18" s="59">
        <v>360.57</v>
      </c>
      <c r="EB18" s="59">
        <v>360.57</v>
      </c>
      <c r="EC18" s="60">
        <v>360.57</v>
      </c>
      <c r="ED18" s="59">
        <v>371.32</v>
      </c>
      <c r="EE18" s="59">
        <v>371.32</v>
      </c>
      <c r="EF18" s="59">
        <v>371.32</v>
      </c>
      <c r="EG18" s="59">
        <v>371.32</v>
      </c>
      <c r="EH18" s="59">
        <v>371.32</v>
      </c>
      <c r="EI18" s="59">
        <v>371.32</v>
      </c>
      <c r="EJ18" s="59">
        <v>371.32</v>
      </c>
      <c r="EK18" s="59">
        <v>371.32</v>
      </c>
      <c r="EL18" s="59">
        <v>371.32</v>
      </c>
      <c r="EM18" s="59">
        <v>371.32</v>
      </c>
      <c r="EN18" s="59">
        <v>371.32</v>
      </c>
      <c r="EO18" s="59">
        <v>371.32</v>
      </c>
      <c r="EP18" s="60">
        <v>371.32</v>
      </c>
      <c r="EQ18" s="59">
        <v>371.32</v>
      </c>
      <c r="ER18" s="59">
        <v>371.32</v>
      </c>
      <c r="ES18" s="59">
        <v>368.1</v>
      </c>
      <c r="ET18" s="59">
        <v>368.1</v>
      </c>
      <c r="EU18" s="59">
        <v>368.1</v>
      </c>
      <c r="EV18" s="59">
        <v>368.1</v>
      </c>
      <c r="EW18" s="59">
        <v>368.1</v>
      </c>
      <c r="EX18" s="59">
        <v>368.1</v>
      </c>
      <c r="EY18" s="59">
        <v>368.1</v>
      </c>
      <c r="EZ18" s="59">
        <v>368.1</v>
      </c>
      <c r="FA18" s="59">
        <v>368.1</v>
      </c>
      <c r="FB18" s="59">
        <v>368.1</v>
      </c>
      <c r="FC18" s="60">
        <v>368.1</v>
      </c>
      <c r="FD18" s="59">
        <v>368.1</v>
      </c>
      <c r="FE18" s="59">
        <v>368.1</v>
      </c>
      <c r="FF18" s="59">
        <v>368.1</v>
      </c>
      <c r="FG18" s="59">
        <v>368.1</v>
      </c>
      <c r="FH18" s="59">
        <v>368.1</v>
      </c>
      <c r="FI18" s="59">
        <v>368.1</v>
      </c>
      <c r="FJ18" s="59">
        <v>368.1</v>
      </c>
      <c r="FK18" s="59">
        <v>368.1</v>
      </c>
      <c r="FL18" s="59">
        <v>368.1</v>
      </c>
      <c r="FM18" s="59">
        <v>368.1</v>
      </c>
      <c r="FN18" s="59">
        <v>368.1</v>
      </c>
      <c r="FO18" s="59">
        <v>368.1</v>
      </c>
      <c r="FP18" s="60">
        <v>368.1</v>
      </c>
      <c r="FQ18" s="59">
        <v>368.1</v>
      </c>
      <c r="FR18" s="59">
        <v>368.1</v>
      </c>
      <c r="FS18" s="59">
        <v>368.1</v>
      </c>
      <c r="FT18" s="59">
        <v>368.1</v>
      </c>
      <c r="FU18" s="59">
        <v>368.1</v>
      </c>
      <c r="FV18" s="59">
        <v>368.1</v>
      </c>
      <c r="FW18" s="59">
        <v>368.1</v>
      </c>
      <c r="FX18" s="59">
        <v>368.1</v>
      </c>
      <c r="FY18" s="59">
        <v>368.1</v>
      </c>
      <c r="FZ18" s="59">
        <v>368.1</v>
      </c>
      <c r="GA18" s="59">
        <v>368.1</v>
      </c>
      <c r="GB18" s="59">
        <v>368.1</v>
      </c>
      <c r="GC18" s="60">
        <v>368.1</v>
      </c>
      <c r="GD18" s="59">
        <v>368.1</v>
      </c>
      <c r="GE18" s="59">
        <v>368.1</v>
      </c>
      <c r="GF18" s="59">
        <v>368.1</v>
      </c>
      <c r="GG18" s="59">
        <v>368.1</v>
      </c>
      <c r="GH18" s="59">
        <v>368.1</v>
      </c>
      <c r="GI18" s="59">
        <v>368.1</v>
      </c>
      <c r="GJ18" s="59">
        <v>368.1</v>
      </c>
      <c r="GK18" s="59">
        <v>368.1</v>
      </c>
      <c r="GL18" s="59">
        <v>374.91</v>
      </c>
      <c r="GM18" s="59">
        <v>381.72</v>
      </c>
      <c r="GN18" s="59">
        <v>381.72</v>
      </c>
      <c r="GO18" s="59">
        <v>381.72</v>
      </c>
      <c r="GP18" s="60">
        <v>381.72</v>
      </c>
      <c r="GQ18" s="59">
        <v>395.7</v>
      </c>
      <c r="GR18" s="59">
        <v>395.7</v>
      </c>
      <c r="GS18" s="59">
        <v>395.7</v>
      </c>
      <c r="GT18" s="59">
        <v>395.7</v>
      </c>
      <c r="GU18" s="59">
        <v>395.7</v>
      </c>
      <c r="GV18" s="59">
        <v>395.7</v>
      </c>
      <c r="GW18" s="59">
        <v>395.7</v>
      </c>
      <c r="GX18" s="59">
        <v>395.7</v>
      </c>
      <c r="GY18" s="59">
        <v>395.7</v>
      </c>
      <c r="GZ18" s="59">
        <v>395.7</v>
      </c>
      <c r="HA18" s="59">
        <v>395.7</v>
      </c>
      <c r="HB18" s="59">
        <v>395.7</v>
      </c>
      <c r="HC18" s="60">
        <v>395.7</v>
      </c>
      <c r="HD18" s="59">
        <v>411.83</v>
      </c>
      <c r="HE18" s="59">
        <v>414.16</v>
      </c>
      <c r="HF18" s="59">
        <v>414.16</v>
      </c>
      <c r="HG18" s="59">
        <v>414.16</v>
      </c>
      <c r="HH18" s="59">
        <v>414.16</v>
      </c>
      <c r="HI18" s="59">
        <v>414.16</v>
      </c>
      <c r="HJ18" s="59">
        <v>414.16</v>
      </c>
      <c r="HK18" s="59">
        <v>414.16</v>
      </c>
      <c r="HL18" s="59">
        <v>414.16</v>
      </c>
      <c r="HM18" s="59">
        <v>414.16</v>
      </c>
      <c r="HN18" s="59">
        <v>414.16</v>
      </c>
      <c r="HO18" s="59">
        <v>414.16</v>
      </c>
      <c r="HP18" s="60">
        <v>414.16</v>
      </c>
      <c r="HQ18" s="59">
        <v>416.13</v>
      </c>
      <c r="HR18" s="59">
        <v>418.1</v>
      </c>
      <c r="HS18" s="59">
        <v>418.1</v>
      </c>
      <c r="HT18" s="59">
        <v>418.1</v>
      </c>
      <c r="HU18" s="59">
        <v>418.1</v>
      </c>
      <c r="HV18" s="59">
        <v>418.1</v>
      </c>
      <c r="HW18" s="59">
        <v>418.1</v>
      </c>
      <c r="HX18" s="59">
        <v>418.1</v>
      </c>
      <c r="HY18" s="59">
        <v>418.1</v>
      </c>
      <c r="HZ18" s="59">
        <v>418.1</v>
      </c>
      <c r="IA18" s="59">
        <v>418.1</v>
      </c>
      <c r="IB18" s="59">
        <v>418.1</v>
      </c>
      <c r="IC18" s="60">
        <v>418.1</v>
      </c>
      <c r="ID18" s="59">
        <v>418.1</v>
      </c>
      <c r="IE18" s="59">
        <v>439.25</v>
      </c>
      <c r="IF18" s="59">
        <v>439.25</v>
      </c>
      <c r="IG18" s="59">
        <v>439.25</v>
      </c>
      <c r="IH18" s="59">
        <v>439.25</v>
      </c>
      <c r="II18" s="59">
        <v>439.25</v>
      </c>
      <c r="IJ18" s="59">
        <v>439.25</v>
      </c>
      <c r="IK18" s="59">
        <v>439.25</v>
      </c>
      <c r="IL18" s="59">
        <v>439.25</v>
      </c>
      <c r="IM18" s="59">
        <v>439.25</v>
      </c>
      <c r="IN18" s="59">
        <v>439.25</v>
      </c>
      <c r="IO18" s="59">
        <v>439.25</v>
      </c>
      <c r="IP18" s="60">
        <v>439.25</v>
      </c>
      <c r="IQ18" s="59">
        <v>439.25</v>
      </c>
      <c r="IR18" s="59">
        <v>439.25</v>
      </c>
      <c r="IS18" s="59">
        <v>439.25</v>
      </c>
      <c r="IT18" s="59">
        <v>439.25</v>
      </c>
      <c r="IU18" s="59">
        <v>439.25</v>
      </c>
      <c r="IV18" s="59">
        <v>439.25</v>
      </c>
      <c r="IW18" s="59">
        <v>439.25</v>
      </c>
      <c r="IX18" s="59">
        <v>439.25</v>
      </c>
      <c r="IY18" s="59">
        <v>439.25</v>
      </c>
      <c r="IZ18" s="59">
        <v>439.25</v>
      </c>
      <c r="JA18" s="59">
        <v>439.25</v>
      </c>
      <c r="JB18" s="59">
        <v>439.25</v>
      </c>
      <c r="JC18" s="60">
        <v>439.25</v>
      </c>
      <c r="JD18" s="59">
        <v>439.25</v>
      </c>
      <c r="JE18" s="59">
        <v>439.25</v>
      </c>
      <c r="JF18" s="59">
        <v>439.25</v>
      </c>
      <c r="JG18" s="59">
        <v>439.25</v>
      </c>
      <c r="JH18" s="59">
        <v>439.25</v>
      </c>
      <c r="JI18" s="59">
        <v>439.25</v>
      </c>
      <c r="JJ18" s="59">
        <v>439.25</v>
      </c>
      <c r="JK18" s="59">
        <v>439.25</v>
      </c>
      <c r="JL18" s="59">
        <v>439.25</v>
      </c>
      <c r="JM18" s="59">
        <v>439.25</v>
      </c>
      <c r="JN18" s="59">
        <v>439.25</v>
      </c>
      <c r="JO18" s="59">
        <v>439.25</v>
      </c>
      <c r="JP18" s="60">
        <v>439.25</v>
      </c>
      <c r="JQ18" s="59">
        <v>439.25</v>
      </c>
      <c r="JR18" s="59">
        <v>439.25</v>
      </c>
      <c r="JS18" s="59">
        <v>439.25</v>
      </c>
      <c r="JT18" s="59">
        <v>439.25</v>
      </c>
      <c r="JU18" s="59">
        <v>439.25</v>
      </c>
      <c r="JV18" s="59">
        <v>439.25</v>
      </c>
      <c r="JW18" s="59">
        <v>439.25</v>
      </c>
      <c r="JX18" s="59">
        <v>439.25</v>
      </c>
      <c r="JY18" s="59">
        <v>439.25</v>
      </c>
      <c r="JZ18" s="59">
        <v>461.83</v>
      </c>
      <c r="KA18" s="59">
        <v>465.23</v>
      </c>
      <c r="KB18" s="59">
        <v>465.23</v>
      </c>
      <c r="KC18" s="60">
        <v>465.23</v>
      </c>
      <c r="KD18" s="59">
        <f>+IFERROR((IF(ISTEXT(KD$5)=FALSE,(INDEX(INEI!$1:$1048576,MATCH(Precios!$B18,INEI!$B:$B,0),MATCH(KD$4,INEI!$3:$3,0))),KC18)),"")</f>
        <v>482.08</v>
      </c>
      <c r="KE18" s="59">
        <f>+IFERROR((IF(ISTEXT(KE$5)=FALSE,(INDEX(INEI!$1:$1048576,MATCH(Precios!$B18,INEI!$B:$B,0),MATCH(KE$4,INEI!$3:$3,0))),KD18)),"")</f>
        <v>491.4</v>
      </c>
      <c r="KF18" s="59">
        <f>+IFERROR((IF(ISTEXT(KF$5)=FALSE,(INDEX(INEI!$1:$1048576,MATCH(Precios!$B18,INEI!$B:$B,0),MATCH(KF$4,INEI!$3:$3,0))),KE18)),"")</f>
        <v>491.4</v>
      </c>
      <c r="KG18" s="59">
        <f>+IFERROR((IF(ISTEXT(KG$5)=FALSE,(INDEX(INEI!$1:$1048576,MATCH(Precios!$B18,INEI!$B:$B,0),MATCH(KG$4,INEI!$3:$3,0))),KF18)),"")</f>
        <v>491.4</v>
      </c>
      <c r="KH18" s="59">
        <f>+IFERROR((IF(ISTEXT(KH$5)=FALSE,(INDEX(INEI!$1:$1048576,MATCH(Precios!$B18,INEI!$B:$B,0),MATCH(KH$4,INEI!$3:$3,0))),KG18)),"")</f>
        <v>491.4</v>
      </c>
      <c r="KI18" s="59">
        <f>+IFERROR((IF(ISTEXT(KI$5)=FALSE,(INDEX(INEI!$1:$1048576,MATCH(Precios!$B18,INEI!$B:$B,0),MATCH(KI$4,INEI!$3:$3,0))),KH18)),"")</f>
        <v>491.4</v>
      </c>
      <c r="KJ18" s="59">
        <f>+IFERROR((IF(ISTEXT(KJ$5)=FALSE,(INDEX(INEI!$1:$1048576,MATCH(Precios!$B18,INEI!$B:$B,0),MATCH(KJ$4,INEI!$3:$3,0))),KI18)),"")</f>
        <v>522.58000000000004</v>
      </c>
      <c r="KK18" s="59">
        <f>+IFERROR((IF(ISTEXT(KK$5)=FALSE,(INDEX(INEI!$1:$1048576,MATCH(Precios!$B18,INEI!$B:$B,0),MATCH(KK$4,INEI!$3:$3,0))),KJ18)),"")</f>
        <v>522.58000000000004</v>
      </c>
      <c r="KL18" s="59">
        <f>+IFERROR((IF(ISTEXT(KL$5)=FALSE,(INDEX(INEI!$1:$1048576,MATCH(Precios!$B18,INEI!$B:$B,0),MATCH(KL$4,INEI!$3:$3,0))),KK18)),"")</f>
        <v>522.58000000000004</v>
      </c>
      <c r="KM18" s="59">
        <f>+IFERROR((IF(ISTEXT(KM$5)=FALSE,(INDEX(INEI!$1:$1048576,MATCH(Precios!$B18,INEI!$B:$B,0),MATCH(KM$4,INEI!$3:$3,0))),KL18)),"")</f>
        <v>522.58000000000004</v>
      </c>
      <c r="KN18" s="59">
        <f>+IFERROR((IF(ISTEXT(KN$5)=FALSE,(INDEX(INEI!$1:$1048576,MATCH(Precios!$B18,INEI!$B:$B,0),MATCH(KN$4,INEI!$3:$3,0))),KM18)),"")</f>
        <v>522.58000000000004</v>
      </c>
      <c r="KO18" s="59">
        <f>+IFERROR((IF(ISTEXT(KO$5)=FALSE,(INDEX(INEI!$1:$1048576,MATCH(Precios!$B18,INEI!$B:$B,0),MATCH(KO$4,INEI!$3:$3,0))),KN18)),"")</f>
        <v>522.58000000000004</v>
      </c>
      <c r="KP18" s="60">
        <f>+IFERROR((IF(ISTEXT(KP$5)=FALSE,(INDEX(INEI!$1:$1048576,MATCH(Precios!$B18,INEI!$B:$B,0),MATCH(KP$4,INEI!$3:$3,0))),KO18)),"")</f>
        <v>522.58000000000004</v>
      </c>
      <c r="KQ18" s="59">
        <f>+IFERROR((IF(ISTEXT(KQ$5)=FALSE,(INDEX(INEI!$1:$1048576,MATCH(Precios!$B18,INEI!$B:$B,0),MATCH(KQ$4,INEI!$3:$3,0))),KP18)),"")</f>
        <v>522.58000000000004</v>
      </c>
      <c r="KR18" s="59">
        <f>+IFERROR((IF(ISTEXT(KR$5)=FALSE,(INDEX(INEI!$1:$1048576,MATCH(Precios!$B18,INEI!$B:$B,0),MATCH(KR$4,INEI!$3:$3,0))),KQ18)),"")</f>
        <v>572.58000000000004</v>
      </c>
      <c r="KS18" s="59">
        <f>+IFERROR((IF(ISTEXT(KS$5)=FALSE,(INDEX(INEI!$1:$1048576,MATCH(Precios!$B18,INEI!$B:$B,0),MATCH(KS$4,INEI!$3:$3,0))),KR18)),"")</f>
        <v>572.58000000000004</v>
      </c>
      <c r="KT18" s="59">
        <f>+IFERROR((IF(ISTEXT(KT$5)=FALSE,(INDEX(INEI!$1:$1048576,MATCH(Precios!$B18,INEI!$B:$B,0),MATCH(KT$4,INEI!$3:$3,0))),KS18)),"")</f>
        <v>572.58000000000004</v>
      </c>
      <c r="KU18" s="59">
        <f>+IFERROR((IF(ISTEXT(KU$5)=FALSE,(INDEX(INEI!$1:$1048576,MATCH(Precios!$B18,INEI!$B:$B,0),MATCH(KU$4,INEI!$3:$3,0))),KT18)),"")</f>
        <v>572.58000000000004</v>
      </c>
      <c r="KV18" s="59">
        <f>+IFERROR((IF(ISTEXT(KV$5)=FALSE,(INDEX(INEI!$1:$1048576,MATCH(Precios!$B18,INEI!$B:$B,0),MATCH(KV$4,INEI!$3:$3,0))),KU18)),"")</f>
        <v>572.58000000000004</v>
      </c>
      <c r="KW18" s="59">
        <f>+IFERROR((IF(ISTEXT(KW$5)=FALSE,(INDEX(INEI!$1:$1048576,MATCH(Precios!$B18,INEI!$B:$B,0),MATCH(KW$4,INEI!$3:$3,0))),KV18)),"")</f>
        <v>572.58000000000004</v>
      </c>
      <c r="KX18" s="59">
        <f>+IFERROR((IF(ISTEXT(KX$5)=FALSE,(INDEX(INEI!$1:$1048576,MATCH(Precios!$B18,INEI!$B:$B,0),MATCH(KX$4,INEI!$3:$3,0))),KW18)),"")</f>
        <v>572.58000000000004</v>
      </c>
      <c r="KY18" s="59">
        <f>+IFERROR((IF(ISTEXT(KY$5)=FALSE,(INDEX(INEI!$1:$1048576,MATCH(Precios!$B18,INEI!$B:$B,0),MATCH(KY$4,INEI!$3:$3,0))),KX18)),"")</f>
        <v>572.58000000000004</v>
      </c>
      <c r="KZ18" s="59">
        <f>+IFERROR((IF(ISTEXT(KZ$5)=FALSE,(INDEX(INEI!$1:$1048576,MATCH(Precios!$B18,INEI!$B:$B,0),MATCH(KZ$4,INEI!$3:$3,0))),KY18)),"")</f>
        <v>572.58000000000004</v>
      </c>
      <c r="LA18" s="59">
        <f>+IFERROR((IF(ISTEXT(LA$5)=FALSE,(INDEX(INEI!$1:$1048576,MATCH(Precios!$B18,INEI!$B:$B,0),MATCH(LA$4,INEI!$3:$3,0))),KZ18)),"")</f>
        <v>572.58000000000004</v>
      </c>
      <c r="LB18" s="59">
        <f>+IFERROR((IF(ISTEXT(LB$5)=FALSE,(INDEX(INEI!$1:$1048576,MATCH(Precios!$B18,INEI!$B:$B,0),MATCH(LB$4,INEI!$3:$3,0))),LA18)),"")</f>
        <v>572.58000000000004</v>
      </c>
      <c r="LC18" s="60">
        <f>+IFERROR((IF(ISTEXT(LC$5)=FALSE,(INDEX(INEI!$1:$1048576,MATCH(Precios!$B18,INEI!$B:$B,0),MATCH(LC$4,INEI!$3:$3,0))),LB18)),"")</f>
        <v>572.58000000000004</v>
      </c>
      <c r="LD18" s="59">
        <f>+IFERROR((IF(ISTEXT(LD$5)=FALSE,(INDEX(INEI!$1:$1048576,MATCH(Precios!$B18,INEI!$B:$B,0),MATCH(LD$4,INEI!$3:$3,0))),LC18)),"")</f>
        <v>572.58000000000004</v>
      </c>
      <c r="LE18" s="59">
        <f>+IFERROR((IF(ISTEXT(LE$5)=FALSE,(INDEX(INEI!$1:$1048576,MATCH(Precios!$B18,INEI!$B:$B,0),MATCH(LE$4,INEI!$3:$3,0))),LD18)),"")</f>
        <v>572.58000000000004</v>
      </c>
      <c r="LF18" s="59">
        <f>+IFERROR((IF(ISTEXT(LF$5)=FALSE,(INDEX(INEI!$1:$1048576,MATCH(Precios!$B18,INEI!$B:$B,0),MATCH(LF$4,INEI!$3:$3,0))),LE18)),"")</f>
        <v>572.58000000000004</v>
      </c>
      <c r="LG18" s="59">
        <f>+IFERROR((IF(ISTEXT(LG$5)=FALSE,(INDEX(INEI!$1:$1048576,MATCH(Precios!$B18,INEI!$B:$B,0),MATCH(LG$4,INEI!$3:$3,0))),LF18)),"")</f>
        <v>593.54999999999995</v>
      </c>
      <c r="LH18" s="59">
        <f>+IFERROR((IF(ISTEXT(LH$5)=FALSE,(INDEX(INEI!$1:$1048576,MATCH(Precios!$B18,INEI!$B:$B,0),MATCH(LH$4,INEI!$3:$3,0))),LG18)),"")</f>
        <v>593.54999999999995</v>
      </c>
      <c r="LI18" s="59">
        <f>+IFERROR((IF(ISTEXT(LI$5)=FALSE,(INDEX(INEI!$1:$1048576,MATCH(Precios!$B18,INEI!$B:$B,0),MATCH(LI$4,INEI!$3:$3,0))),LH18)),"")</f>
        <v>593.54999999999995</v>
      </c>
      <c r="LJ18" s="59">
        <f>+IFERROR((IF(ISTEXT(LJ$5)=FALSE,(INDEX(INEI!$1:$1048576,MATCH(Precios!$B18,INEI!$B:$B,0),MATCH(LJ$4,INEI!$3:$3,0))),LI18)),"")</f>
        <v>593.54999999999995</v>
      </c>
      <c r="LK18" s="59">
        <f>+IFERROR((IF(ISTEXT(LK$5)=FALSE,(INDEX(INEI!$1:$1048576,MATCH(Precios!$B18,INEI!$B:$B,0),MATCH(LK$4,INEI!$3:$3,0))),LJ18)),"")</f>
        <v>593.54999999999995</v>
      </c>
      <c r="LL18" s="59">
        <f>+IFERROR((IF(ISTEXT(LL$5)=FALSE,(INDEX(INEI!$1:$1048576,MATCH(Precios!$B18,INEI!$B:$B,0),MATCH(LL$4,INEI!$3:$3,0))),LK18)),"")</f>
        <v>593.54999999999995</v>
      </c>
      <c r="LM18" s="59">
        <f>+IFERROR((IF(ISTEXT(LM$5)=FALSE,(INDEX(INEI!$1:$1048576,MATCH(Precios!$B18,INEI!$B:$B,0),MATCH(LM$4,INEI!$3:$3,0))),LL18)),"")</f>
        <v>593.54999999999995</v>
      </c>
      <c r="LN18" s="59">
        <f>+IFERROR((IF(ISTEXT(LN$5)=FALSE,(INDEX(INEI!$1:$1048576,MATCH(Precios!$B18,INEI!$B:$B,0),MATCH(LN$4,INEI!$3:$3,0))),LM18)),"")</f>
        <v>593.54999999999995</v>
      </c>
      <c r="LO18" s="59">
        <f>+IFERROR((IF(ISTEXT(LO$5)=FALSE,(INDEX(INEI!$1:$1048576,MATCH(Precios!$B18,INEI!$B:$B,0),MATCH(LO$4,INEI!$3:$3,0))),LN18)),"")</f>
        <v>593.54999999999995</v>
      </c>
      <c r="LP18" s="60">
        <f>+IFERROR((IF(ISTEXT(LP$5)=FALSE,(INDEX(INEI!$1:$1048576,MATCH(Precios!$B18,INEI!$B:$B,0),MATCH(LP$4,INEI!$3:$3,0))),LO18)),"")</f>
        <v>593.54999999999995</v>
      </c>
      <c r="LQ18" s="59">
        <f>+IFERROR((IF(ISTEXT(LQ$5)=FALSE,(INDEX(INEI!$1:$1048576,MATCH(Precios!$B18,INEI!$B:$B,0),MATCH(LQ$4,INEI!$3:$3,0))),LP18)),"")</f>
        <v>593.54999999999995</v>
      </c>
      <c r="LR18" s="59">
        <f>+IFERROR((IF(ISTEXT(LR$5)=FALSE,(INDEX(INEI!$1:$1048576,MATCH(Precios!$B18,INEI!$B:$B,0),MATCH(LR$4,INEI!$3:$3,0))),LQ18)),"")</f>
        <v>593.54999999999995</v>
      </c>
      <c r="LS18" s="59">
        <f>+IFERROR((IF(ISTEXT(LS$5)=FALSE,(INDEX(INEI!$1:$1048576,MATCH(Precios!$B18,INEI!$B:$B,0),MATCH(LS$4,INEI!$3:$3,0))),LR18)),"")</f>
        <v>593.54999999999995</v>
      </c>
      <c r="LT18" s="59">
        <f>+IFERROR((IF(ISTEXT(LT$5)=FALSE,(INDEX(INEI!$1:$1048576,MATCH(Precios!$B18,INEI!$B:$B,0),MATCH(LT$4,INEI!$3:$3,0))),LS18)),"")</f>
        <v>593.54999999999995</v>
      </c>
      <c r="LU18" s="59">
        <f>+IFERROR((IF(ISTEXT(LU$5)=FALSE,(INDEX(INEI!$1:$1048576,MATCH(Precios!$B18,INEI!$B:$B,0),MATCH(LU$4,INEI!$3:$3,0))),LT18)),"")</f>
        <v>593.54999999999995</v>
      </c>
      <c r="LV18" s="59">
        <f>+IFERROR((IF(ISTEXT(LV$5)=FALSE,(INDEX(INEI!$1:$1048576,MATCH(Precios!$B18,INEI!$B:$B,0),MATCH(LV$4,INEI!$3:$3,0))),LU18)),"")</f>
        <v>593.54999999999995</v>
      </c>
      <c r="LW18" s="59">
        <f>+IFERROR((IF(ISTEXT(LW$5)=FALSE,(INDEX(INEI!$1:$1048576,MATCH(Precios!$B18,INEI!$B:$B,0),MATCH(LW$4,INEI!$3:$3,0))),LV18)),"")</f>
        <v>593.54999999999995</v>
      </c>
      <c r="LX18" s="59">
        <f>+IFERROR((IF(ISTEXT(LX$5)=FALSE,(INDEX(INEI!$1:$1048576,MATCH(Precios!$B18,INEI!$B:$B,0),MATCH(LX$4,INEI!$3:$3,0))),LW18)),"")</f>
        <v>593.54999999999995</v>
      </c>
      <c r="LY18" s="59">
        <f>+IFERROR((IF(ISTEXT(LY$5)=FALSE,(INDEX(INEI!$1:$1048576,MATCH(Precios!$B18,INEI!$B:$B,0),MATCH(LY$4,INEI!$3:$3,0))),LX18)),"")</f>
        <v>593.54999999999995</v>
      </c>
      <c r="LZ18" s="59">
        <f>+IFERROR((IF(ISTEXT(LZ$5)=FALSE,(INDEX(INEI!$1:$1048576,MATCH(Precios!$B18,INEI!$B:$B,0),MATCH(LZ$4,INEI!$3:$3,0))),LY18)),"")</f>
        <v>593.54999999999995</v>
      </c>
      <c r="MA18" s="59">
        <f>+IFERROR((IF(ISTEXT(MA$5)=FALSE,(INDEX(INEI!$1:$1048576,MATCH(Precios!$B18,INEI!$B:$B,0),MATCH(MA$4,INEI!$3:$3,0))),LZ18)),"")</f>
        <v>593.54999999999995</v>
      </c>
      <c r="MB18" s="59">
        <f>+IFERROR((IF(ISTEXT(MB$5)=FALSE,(INDEX(INEI!$1:$1048576,MATCH(Precios!$B18,INEI!$B:$B,0),MATCH(MB$4,INEI!$3:$3,0))),MA18)),"")</f>
        <v>593.54999999999995</v>
      </c>
      <c r="MC18" s="60">
        <f>+IFERROR((IF(ISTEXT(MC$5)=FALSE,(INDEX(INEI!$1:$1048576,MATCH(Precios!$B18,INEI!$B:$B,0),MATCH(MC$4,INEI!$3:$3,0))),MB18)),"")</f>
        <v>593.54999999999995</v>
      </c>
      <c r="MD18" s="59">
        <f>+IFERROR((IF(ISTEXT(MD$5)=FALSE,(INDEX(INEI!$1:$1048576,MATCH(Precios!$B18,INEI!$B:$B,0),MATCH(MD$4,INEI!$3:$3,0))),MC18)),"")</f>
        <v>0</v>
      </c>
      <c r="ME18" s="59">
        <f>+IFERROR((IF(ISTEXT(ME$5)=FALSE,(INDEX(INEI!$1:$1048576,MATCH(Precios!$B18,INEI!$B:$B,0),MATCH(ME$4,INEI!$3:$3,0))),MD18)),"")</f>
        <v>0</v>
      </c>
      <c r="MF18" s="59">
        <f>+IFERROR((IF(ISTEXT(MF$5)=FALSE,(INDEX(INEI!$1:$1048576,MATCH(Precios!$B18,INEI!$B:$B,0),MATCH(MF$4,INEI!$3:$3,0))),ME18)),"")</f>
        <v>0</v>
      </c>
      <c r="MG18" s="59">
        <f>+IFERROR((IF(ISTEXT(MG$5)=FALSE,(INDEX(INEI!$1:$1048576,MATCH(Precios!$B18,INEI!$B:$B,0),MATCH(MG$4,INEI!$3:$3,0))),MF18)),"")</f>
        <v>0</v>
      </c>
      <c r="MH18" s="59" t="str">
        <f>+IFERROR((IF(ISTEXT(MH$5)=FALSE,(INDEX(INEI!$1:$1048576,MATCH(Precios!$B18,INEI!$B:$B,0),MATCH(MH$4,INEI!$3:$3,0))),MG18)),"")</f>
        <v/>
      </c>
      <c r="MI18" s="59" t="str">
        <f>+IFERROR((IF(ISTEXT(MI$5)=FALSE,(INDEX(INEI!$1:$1048576,MATCH(Precios!$B18,INEI!$B:$B,0),MATCH(MI$4,INEI!$3:$3,0))),MH18)),"")</f>
        <v/>
      </c>
      <c r="MJ18" s="59" t="str">
        <f>+IFERROR((IF(ISTEXT(MJ$5)=FALSE,(INDEX(INEI!$1:$1048576,MATCH(Precios!$B18,INEI!$B:$B,0),MATCH(MJ$4,INEI!$3:$3,0))),MI18)),"")</f>
        <v/>
      </c>
      <c r="MK18" s="59" t="str">
        <f>+IFERROR((IF(ISTEXT(MK$5)=FALSE,(INDEX(INEI!$1:$1048576,MATCH(Precios!$B18,INEI!$B:$B,0),MATCH(MK$4,INEI!$3:$3,0))),MJ18)),"")</f>
        <v/>
      </c>
      <c r="ML18" s="59" t="str">
        <f>+IFERROR((IF(ISTEXT(ML$5)=FALSE,(INDEX(INEI!$1:$1048576,MATCH(Precios!$B18,INEI!$B:$B,0),MATCH(ML$4,INEI!$3:$3,0))),MK18)),"")</f>
        <v/>
      </c>
      <c r="MM18" s="59" t="str">
        <f>+IFERROR((IF(ISTEXT(MM$5)=FALSE,(INDEX(INEI!$1:$1048576,MATCH(Precios!$B18,INEI!$B:$B,0),MATCH(MM$4,INEI!$3:$3,0))),ML18)),"")</f>
        <v/>
      </c>
      <c r="MN18" s="59" t="str">
        <f>+IFERROR((IF(ISTEXT(MN$5)=FALSE,(INDEX(INEI!$1:$1048576,MATCH(Precios!$B18,INEI!$B:$B,0),MATCH(MN$4,INEI!$3:$3,0))),MM18)),"")</f>
        <v/>
      </c>
      <c r="MO18" s="59" t="str">
        <f>+IFERROR((IF(ISTEXT(MO$5)=FALSE,(INDEX(INEI!$1:$1048576,MATCH(Precios!$B18,INEI!$B:$B,0),MATCH(MO$4,INEI!$3:$3,0))),MN18)),"")</f>
        <v/>
      </c>
      <c r="MP18" s="60" t="str">
        <f>+IFERROR((IF(ISTEXT(MP$5)=FALSE,(INDEX(INEI!$1:$1048576,MATCH(Precios!$B18,INEI!$B:$B,0),MATCH(MP$4,INEI!$3:$3,0))),MO18)),"")</f>
        <v/>
      </c>
    </row>
    <row r="19" spans="1:354" s="51" customFormat="1">
      <c r="A19" s="11"/>
      <c r="B19" s="53"/>
      <c r="C19" s="122" t="s">
        <v>332</v>
      </c>
      <c r="D19" s="118">
        <f>+AVERAGE(D13:D18)</f>
        <v>333.87666666666667</v>
      </c>
      <c r="E19" s="118">
        <f t="shared" ref="E19:BP19" si="35">+AVERAGE(E13:E18)</f>
        <v>335.17166666666668</v>
      </c>
      <c r="F19" s="118">
        <f t="shared" si="35"/>
        <v>335.17166666666668</v>
      </c>
      <c r="G19" s="118">
        <f>+AVERAGE(G13:G18)</f>
        <v>335.17166666666668</v>
      </c>
      <c r="H19" s="118">
        <f t="shared" si="35"/>
        <v>335.17166666666668</v>
      </c>
      <c r="I19" s="118">
        <f t="shared" si="35"/>
        <v>335.17166666666668</v>
      </c>
      <c r="J19" s="118">
        <f t="shared" si="35"/>
        <v>335.17166666666668</v>
      </c>
      <c r="K19" s="118">
        <f t="shared" si="35"/>
        <v>335.17166666666668</v>
      </c>
      <c r="L19" s="118">
        <f>+AVERAGE(L13:L18)</f>
        <v>335.17166666666668</v>
      </c>
      <c r="M19" s="118">
        <f t="shared" si="35"/>
        <v>335.17166666666668</v>
      </c>
      <c r="N19" s="118">
        <f t="shared" si="35"/>
        <v>335.17166666666668</v>
      </c>
      <c r="O19" s="118">
        <f>+AVERAGE(O13:O18)</f>
        <v>335.17166666666668</v>
      </c>
      <c r="P19" s="139">
        <f t="shared" si="35"/>
        <v>335.17166666666668</v>
      </c>
      <c r="Q19" s="118">
        <f t="shared" si="35"/>
        <v>335.17166666666668</v>
      </c>
      <c r="R19" s="118">
        <f t="shared" si="35"/>
        <v>335.17166666666668</v>
      </c>
      <c r="S19" s="118">
        <f t="shared" si="35"/>
        <v>335.17166666666668</v>
      </c>
      <c r="T19" s="118">
        <f t="shared" si="35"/>
        <v>336.56333333333333</v>
      </c>
      <c r="U19" s="118">
        <f t="shared" si="35"/>
        <v>339.55833333333334</v>
      </c>
      <c r="V19" s="118">
        <f t="shared" si="35"/>
        <v>345.20833333333331</v>
      </c>
      <c r="W19" s="118">
        <f t="shared" si="35"/>
        <v>346.4083333333333</v>
      </c>
      <c r="X19" s="118">
        <f t="shared" si="35"/>
        <v>347.2833333333333</v>
      </c>
      <c r="Y19" s="118">
        <f t="shared" si="35"/>
        <v>347.74</v>
      </c>
      <c r="Z19" s="118">
        <f t="shared" si="35"/>
        <v>347.8416666666667</v>
      </c>
      <c r="AA19" s="118">
        <f t="shared" si="35"/>
        <v>347.8416666666667</v>
      </c>
      <c r="AB19" s="118">
        <f t="shared" si="35"/>
        <v>347.8416666666667</v>
      </c>
      <c r="AC19" s="139">
        <f t="shared" si="35"/>
        <v>347.8416666666667</v>
      </c>
      <c r="AD19" s="118">
        <f t="shared" si="35"/>
        <v>348.26166666666671</v>
      </c>
      <c r="AE19" s="118">
        <f t="shared" si="35"/>
        <v>348.33166666666671</v>
      </c>
      <c r="AF19" s="118">
        <f t="shared" si="35"/>
        <v>348.47166666666664</v>
      </c>
      <c r="AG19" s="118">
        <f t="shared" si="35"/>
        <v>348.61166666666668</v>
      </c>
      <c r="AH19" s="118">
        <f t="shared" si="35"/>
        <v>348.61166666666668</v>
      </c>
      <c r="AI19" s="118">
        <f t="shared" si="35"/>
        <v>348.61166666666668</v>
      </c>
      <c r="AJ19" s="118">
        <f t="shared" si="35"/>
        <v>348.61166666666668</v>
      </c>
      <c r="AK19" s="118">
        <f t="shared" si="35"/>
        <v>348.61166666666668</v>
      </c>
      <c r="AL19" s="118">
        <f t="shared" si="35"/>
        <v>348.61166666666668</v>
      </c>
      <c r="AM19" s="118">
        <f t="shared" si="35"/>
        <v>348.61166666666668</v>
      </c>
      <c r="AN19" s="118">
        <f t="shared" si="35"/>
        <v>348.61166666666668</v>
      </c>
      <c r="AO19" s="118">
        <f t="shared" si="35"/>
        <v>348.61166666666668</v>
      </c>
      <c r="AP19" s="139">
        <f t="shared" si="35"/>
        <v>348.61166666666668</v>
      </c>
      <c r="AQ19" s="118">
        <f t="shared" si="35"/>
        <v>348.61166666666668</v>
      </c>
      <c r="AR19" s="118">
        <f t="shared" si="35"/>
        <v>348.61166666666668</v>
      </c>
      <c r="AS19" s="118">
        <f t="shared" si="35"/>
        <v>348.61166666666668</v>
      </c>
      <c r="AT19" s="118">
        <f t="shared" si="35"/>
        <v>348.61166666666668</v>
      </c>
      <c r="AU19" s="118">
        <f t="shared" si="35"/>
        <v>349.05500000000001</v>
      </c>
      <c r="AV19" s="118">
        <f t="shared" si="35"/>
        <v>350.04</v>
      </c>
      <c r="AW19" s="118">
        <f t="shared" si="35"/>
        <v>350.04</v>
      </c>
      <c r="AX19" s="118">
        <f t="shared" si="35"/>
        <v>354.71499999999997</v>
      </c>
      <c r="AY19" s="118">
        <f t="shared" si="35"/>
        <v>354.71499999999997</v>
      </c>
      <c r="AZ19" s="118">
        <f t="shared" si="35"/>
        <v>354.71499999999997</v>
      </c>
      <c r="BA19" s="118">
        <f t="shared" si="35"/>
        <v>354.71499999999997</v>
      </c>
      <c r="BB19" s="118">
        <f t="shared" si="35"/>
        <v>354.71499999999997</v>
      </c>
      <c r="BC19" s="139">
        <f t="shared" si="35"/>
        <v>354.71499999999997</v>
      </c>
      <c r="BD19" s="118">
        <f t="shared" si="35"/>
        <v>354.71499999999997</v>
      </c>
      <c r="BE19" s="118">
        <f t="shared" si="35"/>
        <v>354.71499999999997</v>
      </c>
      <c r="BF19" s="118">
        <f t="shared" si="35"/>
        <v>355.1733333333334</v>
      </c>
      <c r="BG19" s="118">
        <f t="shared" si="35"/>
        <v>355.56</v>
      </c>
      <c r="BH19" s="118">
        <f t="shared" si="35"/>
        <v>355.94666666666672</v>
      </c>
      <c r="BI19" s="118">
        <f t="shared" si="35"/>
        <v>356.58666666666676</v>
      </c>
      <c r="BJ19" s="118">
        <f t="shared" si="35"/>
        <v>356.58666666666676</v>
      </c>
      <c r="BK19" s="118">
        <f t="shared" si="35"/>
        <v>356.58666666666676</v>
      </c>
      <c r="BL19" s="118">
        <f t="shared" si="35"/>
        <v>356.58666666666676</v>
      </c>
      <c r="BM19" s="118">
        <f t="shared" si="35"/>
        <v>356.58666666666676</v>
      </c>
      <c r="BN19" s="118">
        <f t="shared" si="35"/>
        <v>356.58666666666676</v>
      </c>
      <c r="BO19" s="118">
        <f t="shared" si="35"/>
        <v>356.58666666666676</v>
      </c>
      <c r="BP19" s="139">
        <f t="shared" si="35"/>
        <v>356.58666666666676</v>
      </c>
      <c r="BQ19" s="118">
        <f t="shared" ref="BQ19:EB19" si="36">+AVERAGE(BQ13:BQ18)</f>
        <v>356.58666666666676</v>
      </c>
      <c r="BR19" s="118">
        <f t="shared" si="36"/>
        <v>356.58666666666676</v>
      </c>
      <c r="BS19" s="118">
        <f t="shared" si="36"/>
        <v>356.58666666666676</v>
      </c>
      <c r="BT19" s="118">
        <f t="shared" si="36"/>
        <v>356.58666666666676</v>
      </c>
      <c r="BU19" s="118">
        <f t="shared" si="36"/>
        <v>356.58666666666676</v>
      </c>
      <c r="BV19" s="118">
        <f t="shared" si="36"/>
        <v>356.58666666666676</v>
      </c>
      <c r="BW19" s="118">
        <f t="shared" si="36"/>
        <v>356.58666666666676</v>
      </c>
      <c r="BX19" s="118">
        <f t="shared" si="36"/>
        <v>357.56833333333338</v>
      </c>
      <c r="BY19" s="118">
        <f t="shared" si="36"/>
        <v>358.41333333333336</v>
      </c>
      <c r="BZ19" s="118">
        <f t="shared" si="36"/>
        <v>358.41333333333336</v>
      </c>
      <c r="CA19" s="118">
        <f t="shared" si="36"/>
        <v>358.41333333333336</v>
      </c>
      <c r="CB19" s="118">
        <f t="shared" si="36"/>
        <v>358.5266666666667</v>
      </c>
      <c r="CC19" s="139">
        <f t="shared" si="36"/>
        <v>358.5266666666667</v>
      </c>
      <c r="CD19" s="118">
        <f t="shared" si="36"/>
        <v>358.5266666666667</v>
      </c>
      <c r="CE19" s="118">
        <f t="shared" si="36"/>
        <v>358.5266666666667</v>
      </c>
      <c r="CF19" s="118">
        <f t="shared" si="36"/>
        <v>358.5266666666667</v>
      </c>
      <c r="CG19" s="118">
        <f t="shared" si="36"/>
        <v>359.37166666666673</v>
      </c>
      <c r="CH19" s="118">
        <f t="shared" si="36"/>
        <v>359.37166666666673</v>
      </c>
      <c r="CI19" s="118">
        <f t="shared" si="36"/>
        <v>359.37166666666673</v>
      </c>
      <c r="CJ19" s="118">
        <f t="shared" si="36"/>
        <v>362.30500000000006</v>
      </c>
      <c r="CK19" s="118">
        <f t="shared" si="36"/>
        <v>362.30500000000006</v>
      </c>
      <c r="CL19" s="118">
        <f t="shared" si="36"/>
        <v>362.48666666666668</v>
      </c>
      <c r="CM19" s="118">
        <f t="shared" si="36"/>
        <v>363.24833333333339</v>
      </c>
      <c r="CN19" s="118">
        <f t="shared" si="36"/>
        <v>363.24833333333339</v>
      </c>
      <c r="CO19" s="118">
        <f t="shared" si="36"/>
        <v>363.24833333333339</v>
      </c>
      <c r="CP19" s="139">
        <f t="shared" si="36"/>
        <v>363.24833333333339</v>
      </c>
      <c r="CQ19" s="118">
        <f t="shared" si="36"/>
        <v>363.24833333333339</v>
      </c>
      <c r="CR19" s="118">
        <f t="shared" si="36"/>
        <v>363.24833333333339</v>
      </c>
      <c r="CS19" s="118">
        <f t="shared" si="36"/>
        <v>362.23</v>
      </c>
      <c r="CT19" s="118">
        <f t="shared" si="36"/>
        <v>362.23</v>
      </c>
      <c r="CU19" s="118">
        <f t="shared" si="36"/>
        <v>362.23</v>
      </c>
      <c r="CV19" s="118">
        <f t="shared" si="36"/>
        <v>362.23</v>
      </c>
      <c r="CW19" s="118">
        <f t="shared" si="36"/>
        <v>362.23</v>
      </c>
      <c r="CX19" s="118">
        <f t="shared" si="36"/>
        <v>362.23</v>
      </c>
      <c r="CY19" s="118">
        <f t="shared" si="36"/>
        <v>362.23</v>
      </c>
      <c r="CZ19" s="118">
        <f t="shared" si="36"/>
        <v>362.23</v>
      </c>
      <c r="DA19" s="118">
        <f t="shared" si="36"/>
        <v>362.23</v>
      </c>
      <c r="DB19" s="118">
        <f t="shared" si="36"/>
        <v>362.23</v>
      </c>
      <c r="DC19" s="139">
        <f t="shared" si="36"/>
        <v>362.23</v>
      </c>
      <c r="DD19" s="118">
        <f t="shared" si="36"/>
        <v>362.23</v>
      </c>
      <c r="DE19" s="118">
        <f t="shared" si="36"/>
        <v>362.23</v>
      </c>
      <c r="DF19" s="118">
        <f t="shared" si="36"/>
        <v>362.23</v>
      </c>
      <c r="DG19" s="118">
        <f t="shared" si="36"/>
        <v>362.23</v>
      </c>
      <c r="DH19" s="118">
        <f t="shared" si="36"/>
        <v>366.18666666666672</v>
      </c>
      <c r="DI19" s="118">
        <f t="shared" si="36"/>
        <v>366.18666666666672</v>
      </c>
      <c r="DJ19" s="118">
        <f t="shared" si="36"/>
        <v>375.43333333333334</v>
      </c>
      <c r="DK19" s="118">
        <f t="shared" si="36"/>
        <v>394.77000000000004</v>
      </c>
      <c r="DL19" s="118">
        <f t="shared" si="36"/>
        <v>394.77000000000004</v>
      </c>
      <c r="DM19" s="118">
        <f t="shared" si="36"/>
        <v>394.77000000000004</v>
      </c>
      <c r="DN19" s="118">
        <f t="shared" si="36"/>
        <v>394.77000000000004</v>
      </c>
      <c r="DO19" s="118">
        <f t="shared" si="36"/>
        <v>394.77000000000004</v>
      </c>
      <c r="DP19" s="139">
        <f t="shared" si="36"/>
        <v>394.77000000000004</v>
      </c>
      <c r="DQ19" s="118">
        <f t="shared" si="36"/>
        <v>394.77000000000004</v>
      </c>
      <c r="DR19" s="118">
        <f t="shared" si="36"/>
        <v>394.77000000000004</v>
      </c>
      <c r="DS19" s="118">
        <f t="shared" si="36"/>
        <v>387.71333333333337</v>
      </c>
      <c r="DT19" s="118">
        <f t="shared" si="36"/>
        <v>378.93166666666667</v>
      </c>
      <c r="DU19" s="118">
        <f t="shared" si="36"/>
        <v>379.75833333333338</v>
      </c>
      <c r="DV19" s="118">
        <f t="shared" si="36"/>
        <v>379.18333333333339</v>
      </c>
      <c r="DW19" s="118">
        <f t="shared" si="36"/>
        <v>379.18333333333339</v>
      </c>
      <c r="DX19" s="118">
        <f t="shared" si="36"/>
        <v>379.18333333333339</v>
      </c>
      <c r="DY19" s="118">
        <f t="shared" si="36"/>
        <v>379.18333333333339</v>
      </c>
      <c r="DZ19" s="118">
        <f t="shared" si="36"/>
        <v>379.18333333333339</v>
      </c>
      <c r="EA19" s="118">
        <f t="shared" si="36"/>
        <v>379.18333333333339</v>
      </c>
      <c r="EB19" s="118">
        <f t="shared" si="36"/>
        <v>379.18333333333339</v>
      </c>
      <c r="EC19" s="139">
        <f t="shared" ref="EC19:GN19" si="37">+AVERAGE(EC13:EC18)</f>
        <v>379.18333333333339</v>
      </c>
      <c r="ED19" s="118">
        <f t="shared" si="37"/>
        <v>383.43833333333333</v>
      </c>
      <c r="EE19" s="118">
        <f t="shared" si="37"/>
        <v>383.75333333333333</v>
      </c>
      <c r="EF19" s="118">
        <f t="shared" si="37"/>
        <v>383.75333333333333</v>
      </c>
      <c r="EG19" s="118">
        <f t="shared" si="37"/>
        <v>383.75333333333333</v>
      </c>
      <c r="EH19" s="118">
        <f t="shared" si="37"/>
        <v>383.75333333333333</v>
      </c>
      <c r="EI19" s="118">
        <f t="shared" si="37"/>
        <v>384.98500000000007</v>
      </c>
      <c r="EJ19" s="118">
        <f t="shared" si="37"/>
        <v>384.98500000000007</v>
      </c>
      <c r="EK19" s="118">
        <f t="shared" si="37"/>
        <v>385.86166666666668</v>
      </c>
      <c r="EL19" s="118">
        <f t="shared" si="37"/>
        <v>386.00333333333339</v>
      </c>
      <c r="EM19" s="118">
        <f t="shared" si="37"/>
        <v>386.00333333333339</v>
      </c>
      <c r="EN19" s="118">
        <f t="shared" si="37"/>
        <v>386.00333333333339</v>
      </c>
      <c r="EO19" s="118">
        <f t="shared" si="37"/>
        <v>386.00333333333339</v>
      </c>
      <c r="EP19" s="139">
        <f t="shared" si="37"/>
        <v>386.00333333333339</v>
      </c>
      <c r="EQ19" s="118">
        <f t="shared" si="37"/>
        <v>390.96500000000009</v>
      </c>
      <c r="ER19" s="118">
        <f t="shared" si="37"/>
        <v>386.00333333333339</v>
      </c>
      <c r="ES19" s="118">
        <f t="shared" si="37"/>
        <v>384.33</v>
      </c>
      <c r="ET19" s="118">
        <f t="shared" si="37"/>
        <v>384.33</v>
      </c>
      <c r="EU19" s="118">
        <f t="shared" si="37"/>
        <v>384.33</v>
      </c>
      <c r="EV19" s="118">
        <f t="shared" si="37"/>
        <v>384.33</v>
      </c>
      <c r="EW19" s="118">
        <f t="shared" si="37"/>
        <v>384.33</v>
      </c>
      <c r="EX19" s="118">
        <f t="shared" si="37"/>
        <v>384.33</v>
      </c>
      <c r="EY19" s="118">
        <f t="shared" si="37"/>
        <v>384.33</v>
      </c>
      <c r="EZ19" s="118">
        <f t="shared" si="37"/>
        <v>384.33</v>
      </c>
      <c r="FA19" s="118">
        <f t="shared" si="37"/>
        <v>384.33</v>
      </c>
      <c r="FB19" s="118">
        <f t="shared" si="37"/>
        <v>384.33</v>
      </c>
      <c r="FC19" s="139">
        <f t="shared" si="37"/>
        <v>384.33</v>
      </c>
      <c r="FD19" s="118">
        <f t="shared" si="37"/>
        <v>385.45333333333332</v>
      </c>
      <c r="FE19" s="118">
        <f t="shared" si="37"/>
        <v>385.45333333333332</v>
      </c>
      <c r="FF19" s="118">
        <f t="shared" si="37"/>
        <v>385.61166666666668</v>
      </c>
      <c r="FG19" s="118">
        <f t="shared" si="37"/>
        <v>385.84666666666664</v>
      </c>
      <c r="FH19" s="118">
        <f t="shared" si="37"/>
        <v>385.84666666666664</v>
      </c>
      <c r="FI19" s="118">
        <f t="shared" si="37"/>
        <v>385.9783333333333</v>
      </c>
      <c r="FJ19" s="118">
        <f t="shared" si="37"/>
        <v>386.63166666666666</v>
      </c>
      <c r="FK19" s="118">
        <f t="shared" si="37"/>
        <v>388.17166666666662</v>
      </c>
      <c r="FL19" s="118">
        <f t="shared" si="37"/>
        <v>389.3</v>
      </c>
      <c r="FM19" s="118">
        <f t="shared" si="37"/>
        <v>389.3</v>
      </c>
      <c r="FN19" s="118">
        <f t="shared" si="37"/>
        <v>389.94000000000005</v>
      </c>
      <c r="FO19" s="118">
        <f t="shared" si="37"/>
        <v>390.67333333333335</v>
      </c>
      <c r="FP19" s="139">
        <f t="shared" si="37"/>
        <v>390.67333333333335</v>
      </c>
      <c r="FQ19" s="118">
        <f t="shared" si="37"/>
        <v>392.29666666666662</v>
      </c>
      <c r="FR19" s="118">
        <f t="shared" si="37"/>
        <v>392.55833333333334</v>
      </c>
      <c r="FS19" s="118">
        <f t="shared" si="37"/>
        <v>393.19666666666666</v>
      </c>
      <c r="FT19" s="118">
        <f t="shared" si="37"/>
        <v>393.19666666666666</v>
      </c>
      <c r="FU19" s="118">
        <f t="shared" si="37"/>
        <v>393.19666666666666</v>
      </c>
      <c r="FV19" s="118">
        <f t="shared" si="37"/>
        <v>393.19666666666666</v>
      </c>
      <c r="FW19" s="118">
        <f t="shared" si="37"/>
        <v>393.19666666666666</v>
      </c>
      <c r="FX19" s="118">
        <f t="shared" si="37"/>
        <v>393.19666666666666</v>
      </c>
      <c r="FY19" s="118">
        <f t="shared" si="37"/>
        <v>393.19666666666666</v>
      </c>
      <c r="FZ19" s="118">
        <f t="shared" si="37"/>
        <v>393.19666666666666</v>
      </c>
      <c r="GA19" s="118">
        <f t="shared" si="37"/>
        <v>393.62999999999994</v>
      </c>
      <c r="GB19" s="118">
        <f t="shared" si="37"/>
        <v>393.62999999999994</v>
      </c>
      <c r="GC19" s="139">
        <f t="shared" si="37"/>
        <v>393.62999999999994</v>
      </c>
      <c r="GD19" s="118">
        <f t="shared" si="37"/>
        <v>393.62999999999994</v>
      </c>
      <c r="GE19" s="118">
        <f t="shared" si="37"/>
        <v>391.685</v>
      </c>
      <c r="GF19" s="118">
        <f t="shared" si="37"/>
        <v>391.685</v>
      </c>
      <c r="GG19" s="118">
        <f t="shared" si="37"/>
        <v>391.685</v>
      </c>
      <c r="GH19" s="118">
        <f t="shared" si="37"/>
        <v>391.88499999999999</v>
      </c>
      <c r="GI19" s="118">
        <f t="shared" si="37"/>
        <v>392.23</v>
      </c>
      <c r="GJ19" s="118">
        <f t="shared" si="37"/>
        <v>392.09</v>
      </c>
      <c r="GK19" s="118">
        <f t="shared" si="37"/>
        <v>392.64000000000004</v>
      </c>
      <c r="GL19" s="118">
        <f t="shared" si="37"/>
        <v>397.96166666666664</v>
      </c>
      <c r="GM19" s="118">
        <f t="shared" si="37"/>
        <v>399.50833333333338</v>
      </c>
      <c r="GN19" s="118">
        <f t="shared" si="37"/>
        <v>399.46833333333342</v>
      </c>
      <c r="GO19" s="118">
        <f t="shared" ref="GO19:IZ19" si="38">+AVERAGE(GO13:GO18)</f>
        <v>399.46833333333342</v>
      </c>
      <c r="GP19" s="139">
        <f t="shared" si="38"/>
        <v>399.46833333333342</v>
      </c>
      <c r="GQ19" s="118">
        <f t="shared" si="38"/>
        <v>406.84</v>
      </c>
      <c r="GR19" s="118">
        <f t="shared" si="38"/>
        <v>406.92</v>
      </c>
      <c r="GS19" s="118">
        <f t="shared" si="38"/>
        <v>406.92</v>
      </c>
      <c r="GT19" s="118">
        <f t="shared" si="38"/>
        <v>406.92</v>
      </c>
      <c r="GU19" s="118">
        <f t="shared" si="38"/>
        <v>408.14666666666659</v>
      </c>
      <c r="GV19" s="118">
        <f t="shared" si="38"/>
        <v>407.96666666666664</v>
      </c>
      <c r="GW19" s="118">
        <f t="shared" si="38"/>
        <v>407.80833333333334</v>
      </c>
      <c r="GX19" s="118">
        <f t="shared" si="38"/>
        <v>409.04999999999995</v>
      </c>
      <c r="GY19" s="118">
        <f t="shared" si="38"/>
        <v>409.125</v>
      </c>
      <c r="GZ19" s="118">
        <f t="shared" si="38"/>
        <v>409.125</v>
      </c>
      <c r="HA19" s="118">
        <f t="shared" si="38"/>
        <v>409.125</v>
      </c>
      <c r="HB19" s="118">
        <f t="shared" si="38"/>
        <v>409.125</v>
      </c>
      <c r="HC19" s="139">
        <f t="shared" si="38"/>
        <v>409.125</v>
      </c>
      <c r="HD19" s="118">
        <f t="shared" si="38"/>
        <v>417.32333333333332</v>
      </c>
      <c r="HE19" s="118">
        <f t="shared" si="38"/>
        <v>418.82166666666666</v>
      </c>
      <c r="HF19" s="118">
        <f t="shared" si="38"/>
        <v>418.82166666666666</v>
      </c>
      <c r="HG19" s="118">
        <f t="shared" si="38"/>
        <v>418.82166666666666</v>
      </c>
      <c r="HH19" s="118">
        <f t="shared" si="38"/>
        <v>418.82166666666666</v>
      </c>
      <c r="HI19" s="118">
        <f t="shared" si="38"/>
        <v>418.82166666666666</v>
      </c>
      <c r="HJ19" s="118">
        <f t="shared" si="38"/>
        <v>418.24</v>
      </c>
      <c r="HK19" s="118">
        <f t="shared" si="38"/>
        <v>417.94</v>
      </c>
      <c r="HL19" s="118">
        <f t="shared" si="38"/>
        <v>418.38166666666666</v>
      </c>
      <c r="HM19" s="118">
        <f t="shared" si="38"/>
        <v>418.82166666666666</v>
      </c>
      <c r="HN19" s="118">
        <f t="shared" si="38"/>
        <v>418.82166666666666</v>
      </c>
      <c r="HO19" s="118">
        <f t="shared" si="38"/>
        <v>418.82166666666666</v>
      </c>
      <c r="HP19" s="139">
        <f t="shared" si="38"/>
        <v>418.82166666666666</v>
      </c>
      <c r="HQ19" s="118">
        <f t="shared" si="38"/>
        <v>422.14499999999998</v>
      </c>
      <c r="HR19" s="118">
        <f t="shared" si="38"/>
        <v>424.73333333333329</v>
      </c>
      <c r="HS19" s="118">
        <f t="shared" si="38"/>
        <v>424.73333333333329</v>
      </c>
      <c r="HT19" s="118">
        <f t="shared" si="38"/>
        <v>424.73333333333329</v>
      </c>
      <c r="HU19" s="118">
        <f t="shared" si="38"/>
        <v>424.73333333333329</v>
      </c>
      <c r="HV19" s="118">
        <f t="shared" si="38"/>
        <v>425.78500000000003</v>
      </c>
      <c r="HW19" s="118">
        <f t="shared" si="38"/>
        <v>425.78500000000003</v>
      </c>
      <c r="HX19" s="118">
        <f t="shared" si="38"/>
        <v>425.78500000000003</v>
      </c>
      <c r="HY19" s="118">
        <f t="shared" si="38"/>
        <v>425.78500000000003</v>
      </c>
      <c r="HZ19" s="118">
        <f t="shared" si="38"/>
        <v>425.78500000000003</v>
      </c>
      <c r="IA19" s="118">
        <f t="shared" si="38"/>
        <v>425.78500000000003</v>
      </c>
      <c r="IB19" s="118">
        <f t="shared" si="38"/>
        <v>425.78500000000003</v>
      </c>
      <c r="IC19" s="139">
        <f t="shared" si="38"/>
        <v>425.78500000000003</v>
      </c>
      <c r="ID19" s="118">
        <f t="shared" si="38"/>
        <v>427.45499999999998</v>
      </c>
      <c r="IE19" s="118">
        <f t="shared" si="38"/>
        <v>438.53666666666663</v>
      </c>
      <c r="IF19" s="118">
        <f t="shared" si="38"/>
        <v>438.53666666666663</v>
      </c>
      <c r="IG19" s="118">
        <f t="shared" si="38"/>
        <v>438.53666666666663</v>
      </c>
      <c r="IH19" s="118">
        <f t="shared" si="38"/>
        <v>438.53666666666663</v>
      </c>
      <c r="II19" s="118">
        <f t="shared" si="38"/>
        <v>438.53666666666663</v>
      </c>
      <c r="IJ19" s="118">
        <f t="shared" si="38"/>
        <v>439.62833333333333</v>
      </c>
      <c r="IK19" s="118">
        <f t="shared" si="38"/>
        <v>440.2616666666666</v>
      </c>
      <c r="IL19" s="118">
        <f t="shared" si="38"/>
        <v>440.2616666666666</v>
      </c>
      <c r="IM19" s="118">
        <f t="shared" si="38"/>
        <v>440.2616666666666</v>
      </c>
      <c r="IN19" s="118">
        <f t="shared" si="38"/>
        <v>440.51500000000004</v>
      </c>
      <c r="IO19" s="118">
        <f t="shared" si="38"/>
        <v>440.29333333333329</v>
      </c>
      <c r="IP19" s="139">
        <f t="shared" si="38"/>
        <v>440.29333333333329</v>
      </c>
      <c r="IQ19" s="118">
        <f t="shared" si="38"/>
        <v>440.86500000000001</v>
      </c>
      <c r="IR19" s="118">
        <f t="shared" si="38"/>
        <v>438.75333333333333</v>
      </c>
      <c r="IS19" s="118">
        <f t="shared" si="38"/>
        <v>440.12666666666672</v>
      </c>
      <c r="IT19" s="118">
        <f t="shared" si="38"/>
        <v>440.44333333333333</v>
      </c>
      <c r="IU19" s="118">
        <f t="shared" si="38"/>
        <v>440.1583333333333</v>
      </c>
      <c r="IV19" s="118">
        <f t="shared" si="38"/>
        <v>440.12666666666672</v>
      </c>
      <c r="IW19" s="118">
        <f t="shared" si="38"/>
        <v>440.12666666666672</v>
      </c>
      <c r="IX19" s="118">
        <f t="shared" si="38"/>
        <v>439.65000000000003</v>
      </c>
      <c r="IY19" s="118">
        <f t="shared" si="38"/>
        <v>439.49166666666662</v>
      </c>
      <c r="IZ19" s="118">
        <f t="shared" si="38"/>
        <v>439.30166666666668</v>
      </c>
      <c r="JA19" s="118">
        <f t="shared" ref="JA19:KB19" si="39">+AVERAGE(JA13:JA18)</f>
        <v>439.17500000000001</v>
      </c>
      <c r="JB19" s="118">
        <f t="shared" si="39"/>
        <v>439.42833333333334</v>
      </c>
      <c r="JC19" s="139">
        <f t="shared" si="39"/>
        <v>439.42833333333334</v>
      </c>
      <c r="JD19" s="118">
        <f t="shared" si="39"/>
        <v>442.73333333333335</v>
      </c>
      <c r="JE19" s="118">
        <f t="shared" si="39"/>
        <v>442.73333333333335</v>
      </c>
      <c r="JF19" s="118">
        <f t="shared" si="39"/>
        <v>442.73333333333335</v>
      </c>
      <c r="JG19" s="118">
        <f t="shared" si="39"/>
        <v>442.73333333333335</v>
      </c>
      <c r="JH19" s="118">
        <f t="shared" si="39"/>
        <v>442.73333333333335</v>
      </c>
      <c r="JI19" s="118">
        <f t="shared" si="39"/>
        <v>442.73333333333335</v>
      </c>
      <c r="JJ19" s="118">
        <f t="shared" si="39"/>
        <v>442.73333333333335</v>
      </c>
      <c r="JK19" s="118">
        <f t="shared" si="39"/>
        <v>440.60166666666663</v>
      </c>
      <c r="JL19" s="118">
        <f t="shared" si="39"/>
        <v>439.88499999999999</v>
      </c>
      <c r="JM19" s="118">
        <f t="shared" si="39"/>
        <v>439.84</v>
      </c>
      <c r="JN19" s="118">
        <f t="shared" si="39"/>
        <v>439.84</v>
      </c>
      <c r="JO19" s="118">
        <f t="shared" si="39"/>
        <v>440.33166666666665</v>
      </c>
      <c r="JP19" s="139">
        <f t="shared" si="39"/>
        <v>440.33166666666665</v>
      </c>
      <c r="JQ19" s="118">
        <f t="shared" si="39"/>
        <v>441.14499999999998</v>
      </c>
      <c r="JR19" s="118">
        <f t="shared" si="39"/>
        <v>441.14499999999998</v>
      </c>
      <c r="JS19" s="118">
        <f t="shared" si="39"/>
        <v>442.74666666666667</v>
      </c>
      <c r="JT19" s="118">
        <f t="shared" si="39"/>
        <v>442.74666666666667</v>
      </c>
      <c r="JU19" s="118">
        <f t="shared" si="39"/>
        <v>443.06166666666667</v>
      </c>
      <c r="JV19" s="118">
        <f t="shared" si="39"/>
        <v>443.06166666666667</v>
      </c>
      <c r="JW19" s="118">
        <f t="shared" si="39"/>
        <v>444.00333333333333</v>
      </c>
      <c r="JX19" s="118">
        <f t="shared" si="39"/>
        <v>445.21000000000004</v>
      </c>
      <c r="JY19" s="118">
        <f t="shared" si="39"/>
        <v>447.77833333333336</v>
      </c>
      <c r="JZ19" s="118">
        <f t="shared" si="39"/>
        <v>460.47666666666669</v>
      </c>
      <c r="KA19" s="118">
        <f t="shared" si="39"/>
        <v>463.06666666666666</v>
      </c>
      <c r="KB19" s="118">
        <f t="shared" si="39"/>
        <v>466.4666666666667</v>
      </c>
      <c r="KC19" s="139">
        <f>+AVERAGE(KC13:KC18)</f>
        <v>466.4666666666667</v>
      </c>
      <c r="KD19" s="118">
        <f t="shared" ref="KD19:LP19" si="40">+IFERROR(AVERAGE(KD13:KD18),"")</f>
        <v>473.4783333333333</v>
      </c>
      <c r="KE19" s="118">
        <f t="shared" si="40"/>
        <v>479.66666666666669</v>
      </c>
      <c r="KF19" s="118">
        <f t="shared" si="40"/>
        <v>486.98500000000007</v>
      </c>
      <c r="KG19" s="118">
        <f t="shared" si="40"/>
        <v>496.05833333333339</v>
      </c>
      <c r="KH19" s="118">
        <f t="shared" si="40"/>
        <v>493.98166666666663</v>
      </c>
      <c r="KI19" s="118">
        <f t="shared" si="40"/>
        <v>494.55666666666667</v>
      </c>
      <c r="KJ19" s="118">
        <f t="shared" si="40"/>
        <v>510.5116666666666</v>
      </c>
      <c r="KK19" s="118">
        <f t="shared" si="40"/>
        <v>515.14815083333326</v>
      </c>
      <c r="KL19" s="118">
        <f t="shared" si="40"/>
        <v>516.20499999999993</v>
      </c>
      <c r="KM19" s="118">
        <f t="shared" si="40"/>
        <v>519.06499999999994</v>
      </c>
      <c r="KN19" s="118">
        <f t="shared" si="40"/>
        <v>519.36166666666657</v>
      </c>
      <c r="KO19" s="118">
        <f t="shared" si="40"/>
        <v>520.99833333333333</v>
      </c>
      <c r="KP19" s="139">
        <f t="shared" si="40"/>
        <v>520.99833333333333</v>
      </c>
      <c r="KQ19" s="118">
        <f t="shared" si="40"/>
        <v>525.29499999999996</v>
      </c>
      <c r="KR19" s="118">
        <f t="shared" si="40"/>
        <v>550.77333333333331</v>
      </c>
      <c r="KS19" s="118">
        <f t="shared" si="40"/>
        <v>549.45499999999993</v>
      </c>
      <c r="KT19" s="118">
        <f t="shared" si="40"/>
        <v>546.42666666666662</v>
      </c>
      <c r="KU19" s="118">
        <f t="shared" si="40"/>
        <v>545.34499999999991</v>
      </c>
      <c r="KV19" s="118">
        <f t="shared" si="40"/>
        <v>544.46833333333325</v>
      </c>
      <c r="KW19" s="118">
        <f t="shared" si="40"/>
        <v>543.43499999999995</v>
      </c>
      <c r="KX19" s="118">
        <f t="shared" si="40"/>
        <v>547.43833333333328</v>
      </c>
      <c r="KY19" s="118">
        <f t="shared" si="40"/>
        <v>548.5716666666666</v>
      </c>
      <c r="KZ19" s="118">
        <f t="shared" si="40"/>
        <v>546.41524916666663</v>
      </c>
      <c r="LA19" s="118">
        <f t="shared" si="40"/>
        <v>547.12333333333333</v>
      </c>
      <c r="LB19" s="118">
        <f t="shared" si="40"/>
        <v>548.11833333333323</v>
      </c>
      <c r="LC19" s="139">
        <f t="shared" si="40"/>
        <v>548.11833333333323</v>
      </c>
      <c r="LD19" s="118">
        <f t="shared" si="40"/>
        <v>548.19333333333327</v>
      </c>
      <c r="LE19" s="118">
        <f t="shared" si="40"/>
        <v>550.36333333333334</v>
      </c>
      <c r="LF19" s="118">
        <f t="shared" si="40"/>
        <v>551.64333333333332</v>
      </c>
      <c r="LG19" s="118">
        <f t="shared" si="40"/>
        <v>562.43833333333339</v>
      </c>
      <c r="LH19" s="118">
        <f t="shared" si="40"/>
        <v>565.81833333333327</v>
      </c>
      <c r="LI19" s="118">
        <f t="shared" si="40"/>
        <v>565.75333333333344</v>
      </c>
      <c r="LJ19" s="118">
        <f t="shared" si="40"/>
        <v>566.81500000000005</v>
      </c>
      <c r="LK19" s="118">
        <f t="shared" si="40"/>
        <v>568.06402533333346</v>
      </c>
      <c r="LL19" s="118">
        <f t="shared" si="40"/>
        <v>584.37833333333344</v>
      </c>
      <c r="LM19" s="118">
        <f t="shared" si="40"/>
        <v>567.54666666666662</v>
      </c>
      <c r="LN19" s="118">
        <f t="shared" si="40"/>
        <v>569.13333333333333</v>
      </c>
      <c r="LO19" s="118">
        <f t="shared" si="40"/>
        <v>570.1583333333333</v>
      </c>
      <c r="LP19" s="139">
        <f t="shared" si="40"/>
        <v>570.1583333333333</v>
      </c>
      <c r="LQ19" s="118">
        <f t="shared" ref="LQ19:MC19" si="41">+IFERROR(AVERAGE(LQ13:LQ18),"")</f>
        <v>567.43500000000006</v>
      </c>
      <c r="LR19" s="118">
        <f t="shared" si="41"/>
        <v>567.47166666666669</v>
      </c>
      <c r="LS19" s="118">
        <f t="shared" si="41"/>
        <v>567.16</v>
      </c>
      <c r="LT19" s="118">
        <f t="shared" si="41"/>
        <v>567.49000000000012</v>
      </c>
      <c r="LU19" s="118">
        <f t="shared" si="41"/>
        <v>567.54666666666674</v>
      </c>
      <c r="LV19" s="118">
        <f t="shared" si="41"/>
        <v>567.93166666666673</v>
      </c>
      <c r="LW19" s="118">
        <f t="shared" si="41"/>
        <v>567.5100000000001</v>
      </c>
      <c r="LX19" s="118">
        <f t="shared" si="41"/>
        <v>567.69333333333327</v>
      </c>
      <c r="LY19" s="118">
        <f t="shared" si="41"/>
        <v>567.69333333333327</v>
      </c>
      <c r="LZ19" s="118">
        <f t="shared" si="41"/>
        <v>567.69333333333327</v>
      </c>
      <c r="MA19" s="118">
        <f t="shared" si="41"/>
        <v>567.69333333333327</v>
      </c>
      <c r="MB19" s="118">
        <f t="shared" si="41"/>
        <v>567.78499999999997</v>
      </c>
      <c r="MC19" s="139">
        <f t="shared" si="41"/>
        <v>567.78499999999997</v>
      </c>
      <c r="MD19" s="118">
        <f t="shared" ref="MD19:MP19" si="42">+IFERROR(AVERAGE(MD13:MD18),"")</f>
        <v>0</v>
      </c>
      <c r="ME19" s="118">
        <f t="shared" si="42"/>
        <v>0</v>
      </c>
      <c r="MF19" s="118">
        <f t="shared" si="42"/>
        <v>0</v>
      </c>
      <c r="MG19" s="118">
        <f t="shared" si="42"/>
        <v>0</v>
      </c>
      <c r="MH19" s="118" t="str">
        <f t="shared" si="42"/>
        <v/>
      </c>
      <c r="MI19" s="118" t="str">
        <f t="shared" si="42"/>
        <v/>
      </c>
      <c r="MJ19" s="118" t="str">
        <f t="shared" si="42"/>
        <v/>
      </c>
      <c r="MK19" s="118" t="str">
        <f t="shared" si="42"/>
        <v/>
      </c>
      <c r="ML19" s="118" t="str">
        <f t="shared" si="42"/>
        <v/>
      </c>
      <c r="MM19" s="118" t="str">
        <f t="shared" si="42"/>
        <v/>
      </c>
      <c r="MN19" s="118" t="str">
        <f t="shared" si="42"/>
        <v/>
      </c>
      <c r="MO19" s="118" t="str">
        <f t="shared" si="42"/>
        <v/>
      </c>
      <c r="MP19" s="139" t="str">
        <f t="shared" si="42"/>
        <v/>
      </c>
    </row>
    <row r="20" spans="1:354">
      <c r="B20" s="9" t="s">
        <v>252</v>
      </c>
      <c r="C20" s="52" t="s">
        <v>313</v>
      </c>
      <c r="D20" s="59">
        <v>329.18</v>
      </c>
      <c r="E20" s="59">
        <v>328.99</v>
      </c>
      <c r="F20" s="59">
        <v>330.44</v>
      </c>
      <c r="G20" s="59">
        <v>328.03</v>
      </c>
      <c r="H20" s="59">
        <v>325.58</v>
      </c>
      <c r="I20" s="59">
        <v>326.66000000000003</v>
      </c>
      <c r="J20" s="59">
        <v>324.95</v>
      </c>
      <c r="K20" s="59">
        <v>324.83</v>
      </c>
      <c r="L20" s="59">
        <v>324.62</v>
      </c>
      <c r="M20" s="59">
        <v>325.31</v>
      </c>
      <c r="N20" s="59">
        <v>330.04</v>
      </c>
      <c r="O20" s="59">
        <v>340.38</v>
      </c>
      <c r="P20" s="60">
        <v>340.38</v>
      </c>
      <c r="Q20" s="59">
        <v>338.76</v>
      </c>
      <c r="R20" s="59">
        <v>339.11</v>
      </c>
      <c r="S20" s="59">
        <v>337.55</v>
      </c>
      <c r="T20" s="59">
        <v>337.83</v>
      </c>
      <c r="U20" s="59">
        <v>340.72</v>
      </c>
      <c r="V20" s="59">
        <v>341.12</v>
      </c>
      <c r="W20" s="59">
        <v>341.39</v>
      </c>
      <c r="X20" s="59">
        <v>341.39</v>
      </c>
      <c r="Y20" s="59">
        <v>341.43</v>
      </c>
      <c r="Z20" s="59">
        <v>340.41</v>
      </c>
      <c r="AA20" s="59">
        <v>341</v>
      </c>
      <c r="AB20" s="59">
        <v>342.14</v>
      </c>
      <c r="AC20" s="60">
        <v>342.14</v>
      </c>
      <c r="AD20" s="59">
        <v>344.66</v>
      </c>
      <c r="AE20" s="59">
        <v>345.15</v>
      </c>
      <c r="AF20" s="59">
        <v>344.86</v>
      </c>
      <c r="AG20" s="59">
        <v>343.89</v>
      </c>
      <c r="AH20" s="59">
        <v>344.55</v>
      </c>
      <c r="AI20" s="59">
        <v>344.23</v>
      </c>
      <c r="AJ20" s="59">
        <v>342.93</v>
      </c>
      <c r="AK20" s="59">
        <v>339.19</v>
      </c>
      <c r="AL20" s="59">
        <v>338.48</v>
      </c>
      <c r="AM20" s="59">
        <v>337.64</v>
      </c>
      <c r="AN20" s="59">
        <v>337.24</v>
      </c>
      <c r="AO20" s="59">
        <v>337.42</v>
      </c>
      <c r="AP20" s="60">
        <v>337.42</v>
      </c>
      <c r="AQ20" s="59">
        <v>337.29</v>
      </c>
      <c r="AR20" s="59">
        <v>339.28</v>
      </c>
      <c r="AS20" s="59">
        <v>341.14</v>
      </c>
      <c r="AT20" s="59">
        <v>341.41</v>
      </c>
      <c r="AU20" s="59">
        <v>341.23</v>
      </c>
      <c r="AV20" s="59">
        <v>341.58</v>
      </c>
      <c r="AW20" s="59">
        <v>339.85</v>
      </c>
      <c r="AX20" s="59">
        <v>340.3</v>
      </c>
      <c r="AY20" s="59">
        <v>339.74</v>
      </c>
      <c r="AZ20" s="59">
        <v>339.72</v>
      </c>
      <c r="BA20" s="59">
        <v>340.04</v>
      </c>
      <c r="BB20" s="59">
        <v>338.24</v>
      </c>
      <c r="BC20" s="60">
        <v>338.24</v>
      </c>
      <c r="BD20" s="59">
        <v>338.53</v>
      </c>
      <c r="BE20" s="59">
        <v>339.3</v>
      </c>
      <c r="BF20" s="59">
        <v>342.2</v>
      </c>
      <c r="BG20" s="59">
        <v>341.71</v>
      </c>
      <c r="BH20" s="59">
        <v>341.1</v>
      </c>
      <c r="BI20" s="59">
        <v>339.79</v>
      </c>
      <c r="BJ20" s="59">
        <v>340.69</v>
      </c>
      <c r="BK20" s="59">
        <v>343.12</v>
      </c>
      <c r="BL20" s="59">
        <v>343.5</v>
      </c>
      <c r="BM20" s="59">
        <v>341.97</v>
      </c>
      <c r="BN20" s="59">
        <v>344.18</v>
      </c>
      <c r="BO20" s="59">
        <v>345.88</v>
      </c>
      <c r="BP20" s="60">
        <v>345.88</v>
      </c>
      <c r="BQ20" s="59">
        <v>345.81</v>
      </c>
      <c r="BR20" s="59">
        <v>344.71</v>
      </c>
      <c r="BS20" s="59">
        <v>346.76</v>
      </c>
      <c r="BT20" s="59">
        <v>348.49</v>
      </c>
      <c r="BU20" s="59">
        <v>349.11</v>
      </c>
      <c r="BV20" s="59">
        <v>360.43</v>
      </c>
      <c r="BW20" s="59">
        <v>357.31</v>
      </c>
      <c r="BX20" s="59">
        <v>357.39</v>
      </c>
      <c r="BY20" s="59">
        <v>358.41</v>
      </c>
      <c r="BZ20" s="59">
        <v>364.55</v>
      </c>
      <c r="CA20" s="59">
        <v>365.58</v>
      </c>
      <c r="CB20" s="59">
        <v>368.2</v>
      </c>
      <c r="CC20" s="60">
        <v>368.2</v>
      </c>
      <c r="CD20" s="59">
        <v>368.83</v>
      </c>
      <c r="CE20" s="59">
        <v>381.06</v>
      </c>
      <c r="CF20" s="59">
        <v>378.46</v>
      </c>
      <c r="CG20" s="59">
        <v>379.5</v>
      </c>
      <c r="CH20" s="59">
        <v>380.88</v>
      </c>
      <c r="CI20" s="59">
        <v>384</v>
      </c>
      <c r="CJ20" s="59">
        <v>384.15</v>
      </c>
      <c r="CK20" s="59">
        <v>385.96</v>
      </c>
      <c r="CL20" s="59">
        <v>389.69</v>
      </c>
      <c r="CM20" s="59">
        <v>388.94</v>
      </c>
      <c r="CN20" s="59">
        <v>387.49</v>
      </c>
      <c r="CO20" s="59">
        <v>387.96</v>
      </c>
      <c r="CP20" s="60">
        <v>387.96</v>
      </c>
      <c r="CQ20" s="59">
        <v>389.47</v>
      </c>
      <c r="CR20" s="59">
        <v>392.74</v>
      </c>
      <c r="CS20" s="59">
        <v>398.88</v>
      </c>
      <c r="CT20" s="59">
        <v>399.88</v>
      </c>
      <c r="CU20" s="59">
        <v>404.61</v>
      </c>
      <c r="CV20" s="59">
        <v>408.87</v>
      </c>
      <c r="CW20" s="59">
        <v>421.39</v>
      </c>
      <c r="CX20" s="59">
        <v>422.41</v>
      </c>
      <c r="CY20" s="59">
        <v>424.78</v>
      </c>
      <c r="CZ20" s="59">
        <v>426.75</v>
      </c>
      <c r="DA20" s="59">
        <v>426.66</v>
      </c>
      <c r="DB20" s="59">
        <v>426.65</v>
      </c>
      <c r="DC20" s="60">
        <v>426.65</v>
      </c>
      <c r="DD20" s="59">
        <v>426.36</v>
      </c>
      <c r="DE20" s="59">
        <v>427.82</v>
      </c>
      <c r="DF20" s="59">
        <v>429.72</v>
      </c>
      <c r="DG20" s="59">
        <v>435.8</v>
      </c>
      <c r="DH20" s="59">
        <v>443.65</v>
      </c>
      <c r="DI20" s="59">
        <v>449.64</v>
      </c>
      <c r="DJ20" s="59">
        <v>454.97</v>
      </c>
      <c r="DK20" s="59">
        <v>462.69</v>
      </c>
      <c r="DL20" s="59">
        <v>465.86</v>
      </c>
      <c r="DM20" s="59">
        <v>468.02</v>
      </c>
      <c r="DN20" s="59">
        <v>468.93</v>
      </c>
      <c r="DO20" s="59">
        <v>468.07</v>
      </c>
      <c r="DP20" s="60">
        <v>468.07</v>
      </c>
      <c r="DQ20" s="59">
        <v>470.52</v>
      </c>
      <c r="DR20" s="59">
        <v>473.32</v>
      </c>
      <c r="DS20" s="59">
        <v>478.81</v>
      </c>
      <c r="DT20" s="59">
        <v>477.33</v>
      </c>
      <c r="DU20" s="59">
        <v>478.06</v>
      </c>
      <c r="DV20" s="59">
        <v>473.54</v>
      </c>
      <c r="DW20" s="59">
        <v>476.85</v>
      </c>
      <c r="DX20" s="59">
        <v>476.98</v>
      </c>
      <c r="DY20" s="59">
        <v>476.61</v>
      </c>
      <c r="DZ20" s="59">
        <v>476.65</v>
      </c>
      <c r="EA20" s="59">
        <v>476.76</v>
      </c>
      <c r="EB20" s="59">
        <v>477.2</v>
      </c>
      <c r="EC20" s="60">
        <v>477.2</v>
      </c>
      <c r="ED20" s="59">
        <v>480.3</v>
      </c>
      <c r="EE20" s="59">
        <v>481.48</v>
      </c>
      <c r="EF20" s="59">
        <v>488.91</v>
      </c>
      <c r="EG20" s="59">
        <v>488.88</v>
      </c>
      <c r="EH20" s="59">
        <v>491.47</v>
      </c>
      <c r="EI20" s="59">
        <v>500.94</v>
      </c>
      <c r="EJ20" s="59">
        <v>497.56</v>
      </c>
      <c r="EK20" s="59">
        <v>495.17</v>
      </c>
      <c r="EL20" s="59">
        <v>495.25</v>
      </c>
      <c r="EM20" s="59">
        <v>496.97</v>
      </c>
      <c r="EN20" s="59">
        <v>497.46</v>
      </c>
      <c r="EO20" s="59">
        <v>499.11</v>
      </c>
      <c r="EP20" s="60">
        <v>499.11</v>
      </c>
      <c r="EQ20" s="59">
        <v>504.81</v>
      </c>
      <c r="ER20" s="59">
        <v>510.87</v>
      </c>
      <c r="ES20" s="59">
        <v>508.88</v>
      </c>
      <c r="ET20" s="59">
        <v>508.89</v>
      </c>
      <c r="EU20" s="59">
        <v>508.46</v>
      </c>
      <c r="EV20" s="59">
        <v>510.79</v>
      </c>
      <c r="EW20" s="59">
        <v>513.37</v>
      </c>
      <c r="EX20" s="59">
        <v>513.64</v>
      </c>
      <c r="EY20" s="59">
        <v>512.71</v>
      </c>
      <c r="EZ20" s="59">
        <v>513.21</v>
      </c>
      <c r="FA20" s="59">
        <v>512.98</v>
      </c>
      <c r="FB20" s="59">
        <v>513.5</v>
      </c>
      <c r="FC20" s="60">
        <v>513.5</v>
      </c>
      <c r="FD20" s="59">
        <v>517.63</v>
      </c>
      <c r="FE20" s="59">
        <v>519.97</v>
      </c>
      <c r="FF20" s="59">
        <v>531.36</v>
      </c>
      <c r="FG20" s="59">
        <v>538.88</v>
      </c>
      <c r="FH20" s="59">
        <v>540.82000000000005</v>
      </c>
      <c r="FI20" s="59">
        <v>539.45000000000005</v>
      </c>
      <c r="FJ20" s="59">
        <v>535.86</v>
      </c>
      <c r="FK20" s="59">
        <v>535.71</v>
      </c>
      <c r="FL20" s="59">
        <v>535.39</v>
      </c>
      <c r="FM20" s="59">
        <v>535.22</v>
      </c>
      <c r="FN20" s="59">
        <v>538.44000000000005</v>
      </c>
      <c r="FO20" s="59">
        <v>541.54999999999995</v>
      </c>
      <c r="FP20" s="60">
        <v>541.54999999999995</v>
      </c>
      <c r="FQ20" s="59">
        <v>536.66</v>
      </c>
      <c r="FR20" s="59">
        <v>537.37</v>
      </c>
      <c r="FS20" s="59">
        <v>549.04</v>
      </c>
      <c r="FT20" s="59">
        <v>551.33000000000004</v>
      </c>
      <c r="FU20" s="59">
        <v>553.6</v>
      </c>
      <c r="FV20" s="59">
        <v>553.82000000000005</v>
      </c>
      <c r="FW20" s="59">
        <v>555.75</v>
      </c>
      <c r="FX20" s="59">
        <v>554.16</v>
      </c>
      <c r="FY20" s="59">
        <v>553.36</v>
      </c>
      <c r="FZ20" s="59">
        <v>553.66999999999996</v>
      </c>
      <c r="GA20" s="59">
        <v>555.89</v>
      </c>
      <c r="GB20" s="59">
        <v>575.98</v>
      </c>
      <c r="GC20" s="60">
        <v>575.98</v>
      </c>
      <c r="GD20" s="59">
        <v>578.76</v>
      </c>
      <c r="GE20" s="59">
        <v>579.79999999999995</v>
      </c>
      <c r="GF20" s="59">
        <v>575.36</v>
      </c>
      <c r="GG20" s="59">
        <v>574.78</v>
      </c>
      <c r="GH20" s="59">
        <v>575.59</v>
      </c>
      <c r="GI20" s="59">
        <v>572.71</v>
      </c>
      <c r="GJ20" s="59">
        <v>571.14</v>
      </c>
      <c r="GK20" s="59">
        <v>568.76</v>
      </c>
      <c r="GL20" s="59">
        <v>572.17999999999995</v>
      </c>
      <c r="GM20" s="59">
        <v>573.76</v>
      </c>
      <c r="GN20" s="59">
        <v>578.72</v>
      </c>
      <c r="GO20" s="59">
        <v>575.55999999999995</v>
      </c>
      <c r="GP20" s="60">
        <v>575.55999999999995</v>
      </c>
      <c r="GQ20" s="59">
        <v>572.83000000000004</v>
      </c>
      <c r="GR20" s="59">
        <v>574.20000000000005</v>
      </c>
      <c r="GS20" s="59">
        <v>580.12</v>
      </c>
      <c r="GT20" s="59">
        <v>583.16999999999996</v>
      </c>
      <c r="GU20" s="59">
        <v>581.17999999999995</v>
      </c>
      <c r="GV20" s="59">
        <v>580.34</v>
      </c>
      <c r="GW20" s="59">
        <v>579.38</v>
      </c>
      <c r="GX20" s="59">
        <v>579.47</v>
      </c>
      <c r="GY20" s="59">
        <v>580.12</v>
      </c>
      <c r="GZ20" s="59">
        <v>583.12</v>
      </c>
      <c r="HA20" s="59">
        <v>586.79999999999995</v>
      </c>
      <c r="HB20" s="59">
        <v>590.98</v>
      </c>
      <c r="HC20" s="60">
        <v>590.98</v>
      </c>
      <c r="HD20" s="59">
        <v>591.01</v>
      </c>
      <c r="HE20" s="59">
        <v>593.04999999999995</v>
      </c>
      <c r="HF20" s="59">
        <v>596.55999999999995</v>
      </c>
      <c r="HG20" s="59">
        <v>593.55999999999995</v>
      </c>
      <c r="HH20" s="59">
        <v>594.03</v>
      </c>
      <c r="HI20" s="59">
        <v>593.59</v>
      </c>
      <c r="HJ20" s="59">
        <v>591.84</v>
      </c>
      <c r="HK20" s="59">
        <v>591.27</v>
      </c>
      <c r="HL20" s="59">
        <v>589.49</v>
      </c>
      <c r="HM20" s="59">
        <v>590.52</v>
      </c>
      <c r="HN20" s="59">
        <v>588.14</v>
      </c>
      <c r="HO20" s="59">
        <v>588.99</v>
      </c>
      <c r="HP20" s="60">
        <v>588.99</v>
      </c>
      <c r="HQ20" s="59">
        <v>588.21</v>
      </c>
      <c r="HR20" s="59">
        <v>596.30999999999995</v>
      </c>
      <c r="HS20" s="59">
        <v>603.04999999999995</v>
      </c>
      <c r="HT20" s="59">
        <v>611.54999999999995</v>
      </c>
      <c r="HU20" s="59">
        <v>619.02</v>
      </c>
      <c r="HV20" s="59">
        <v>628.71</v>
      </c>
      <c r="HW20" s="59">
        <v>632.42999999999995</v>
      </c>
      <c r="HX20" s="59">
        <v>628.23</v>
      </c>
      <c r="HY20" s="59">
        <v>625.04999999999995</v>
      </c>
      <c r="HZ20" s="59">
        <v>624.30999999999995</v>
      </c>
      <c r="IA20" s="59">
        <v>625.15</v>
      </c>
      <c r="IB20" s="59">
        <v>624.52</v>
      </c>
      <c r="IC20" s="60">
        <v>624.52</v>
      </c>
      <c r="ID20" s="59">
        <v>627.05999999999995</v>
      </c>
      <c r="IE20" s="59">
        <v>628.25</v>
      </c>
      <c r="IF20" s="59">
        <v>626.79</v>
      </c>
      <c r="IG20" s="59">
        <v>627.28</v>
      </c>
      <c r="IH20" s="59">
        <v>624.36</v>
      </c>
      <c r="II20" s="59">
        <v>622.16999999999996</v>
      </c>
      <c r="IJ20" s="59">
        <v>622.77</v>
      </c>
      <c r="IK20" s="59">
        <v>621.6</v>
      </c>
      <c r="IL20" s="59">
        <v>620.58000000000004</v>
      </c>
      <c r="IM20" s="59">
        <v>620.49</v>
      </c>
      <c r="IN20" s="59">
        <v>622.27</v>
      </c>
      <c r="IO20" s="59">
        <v>624.37</v>
      </c>
      <c r="IP20" s="60">
        <v>624.37</v>
      </c>
      <c r="IQ20" s="59">
        <v>622.16</v>
      </c>
      <c r="IR20" s="59">
        <v>624.16999999999996</v>
      </c>
      <c r="IS20" s="59">
        <v>624.74</v>
      </c>
      <c r="IT20" s="59">
        <v>622.27</v>
      </c>
      <c r="IU20" s="59">
        <v>623.32000000000005</v>
      </c>
      <c r="IV20" s="59">
        <v>622.54</v>
      </c>
      <c r="IW20" s="59">
        <v>622.51</v>
      </c>
      <c r="IX20" s="59">
        <v>621.71</v>
      </c>
      <c r="IY20" s="59">
        <v>621.79999999999995</v>
      </c>
      <c r="IZ20" s="59">
        <v>624.78</v>
      </c>
      <c r="JA20" s="59">
        <v>627.79999999999995</v>
      </c>
      <c r="JB20" s="59">
        <v>632.63</v>
      </c>
      <c r="JC20" s="60">
        <v>632.63</v>
      </c>
      <c r="JD20" s="59">
        <v>631.82000000000005</v>
      </c>
      <c r="JE20" s="59">
        <v>633.75</v>
      </c>
      <c r="JF20" s="59">
        <v>634.30999999999995</v>
      </c>
      <c r="JG20" s="59">
        <v>634.5</v>
      </c>
      <c r="JH20" s="59">
        <v>638.04999999999995</v>
      </c>
      <c r="JI20" s="59">
        <v>643.65</v>
      </c>
      <c r="JJ20" s="59">
        <v>658.91</v>
      </c>
      <c r="JK20" s="59">
        <v>671.14</v>
      </c>
      <c r="JL20" s="59">
        <v>685.46</v>
      </c>
      <c r="JM20" s="59">
        <v>699.57</v>
      </c>
      <c r="JN20" s="59">
        <v>727.47</v>
      </c>
      <c r="JO20" s="59">
        <v>749.4</v>
      </c>
      <c r="JP20" s="60">
        <v>749.4</v>
      </c>
      <c r="JQ20" s="59">
        <v>770.95</v>
      </c>
      <c r="JR20" s="59">
        <v>792.4</v>
      </c>
      <c r="JS20" s="59">
        <v>808.33</v>
      </c>
      <c r="JT20" s="59">
        <v>814.34</v>
      </c>
      <c r="JU20" s="59">
        <v>810.47</v>
      </c>
      <c r="JV20" s="59">
        <v>804.58</v>
      </c>
      <c r="JW20" s="59">
        <v>808.75</v>
      </c>
      <c r="JX20" s="59">
        <v>812.37</v>
      </c>
      <c r="JY20" s="59">
        <v>810.94</v>
      </c>
      <c r="JZ20" s="59">
        <v>808.12</v>
      </c>
      <c r="KA20" s="59">
        <v>809.34</v>
      </c>
      <c r="KB20" s="59">
        <v>812.25</v>
      </c>
      <c r="KC20" s="60">
        <v>812.25</v>
      </c>
      <c r="KD20" s="59">
        <f>+IFERROR((IF(ISTEXT(KD$5)=FALSE,(INDEX(INEI!$1:$1048576,MATCH(Precios!$B20,INEI!$B:$B,0),MATCH(KD$4,INEI!$3:$3,0))),KC20)),"")</f>
        <v>814.98</v>
      </c>
      <c r="KE20" s="59">
        <f>+IFERROR((IF(ISTEXT(KE$5)=FALSE,(INDEX(INEI!$1:$1048576,MATCH(Precios!$B20,INEI!$B:$B,0),MATCH(KE$4,INEI!$3:$3,0))),KD20)),"")</f>
        <v>812.19</v>
      </c>
      <c r="KF20" s="59">
        <f>+IFERROR((IF(ISTEXT(KF$5)=FALSE,(INDEX(INEI!$1:$1048576,MATCH(Precios!$B20,INEI!$B:$B,0),MATCH(KF$4,INEI!$3:$3,0))),KE20)),"")</f>
        <v>807.11</v>
      </c>
      <c r="KG20" s="59">
        <f>+IFERROR((IF(ISTEXT(KG$5)=FALSE,(INDEX(INEI!$1:$1048576,MATCH(Precios!$B20,INEI!$B:$B,0),MATCH(KG$4,INEI!$3:$3,0))),KF20)),"")</f>
        <v>809.4</v>
      </c>
      <c r="KH20" s="59">
        <f>+IFERROR((IF(ISTEXT(KH$5)=FALSE,(INDEX(INEI!$1:$1048576,MATCH(Precios!$B20,INEI!$B:$B,0),MATCH(KH$4,INEI!$3:$3,0))),KG20)),"")</f>
        <v>801.15</v>
      </c>
      <c r="KI20" s="59">
        <f>+IFERROR((IF(ISTEXT(KI$5)=FALSE,(INDEX(INEI!$1:$1048576,MATCH(Precios!$B20,INEI!$B:$B,0),MATCH(KI$4,INEI!$3:$3,0))),KH20)),"")</f>
        <v>795.9</v>
      </c>
      <c r="KJ20" s="59">
        <f>+IFERROR((IF(ISTEXT(KJ$5)=FALSE,(INDEX(INEI!$1:$1048576,MATCH(Precios!$B20,INEI!$B:$B,0),MATCH(KJ$4,INEI!$3:$3,0))),KI20)),"")</f>
        <v>791.22</v>
      </c>
      <c r="KK20" s="59">
        <f>+IFERROR((IF(ISTEXT(KK$5)=FALSE,(INDEX(INEI!$1:$1048576,MATCH(Precios!$B20,INEI!$B:$B,0),MATCH(KK$4,INEI!$3:$3,0))),KJ20)),"")</f>
        <v>787.56</v>
      </c>
      <c r="KL20" s="59">
        <f>+IFERROR((IF(ISTEXT(KL$5)=FALSE,(INDEX(INEI!$1:$1048576,MATCH(Precios!$B20,INEI!$B:$B,0),MATCH(KL$4,INEI!$3:$3,0))),KK20)),"")</f>
        <v>787.94</v>
      </c>
      <c r="KM20" s="59">
        <f>+IFERROR((IF(ISTEXT(KM$5)=FALSE,(INDEX(INEI!$1:$1048576,MATCH(Precios!$B20,INEI!$B:$B,0),MATCH(KM$4,INEI!$3:$3,0))),KL20)),"")</f>
        <v>784.51</v>
      </c>
      <c r="KN20" s="59">
        <f>+IFERROR((IF(ISTEXT(KN$5)=FALSE,(INDEX(INEI!$1:$1048576,MATCH(Precios!$B20,INEI!$B:$B,0),MATCH(KN$4,INEI!$3:$3,0))),KM20)),"")</f>
        <v>779.24</v>
      </c>
      <c r="KO20" s="59">
        <f>+IFERROR((IF(ISTEXT(KO$5)=FALSE,(INDEX(INEI!$1:$1048576,MATCH(Precios!$B20,INEI!$B:$B,0),MATCH(KO$4,INEI!$3:$3,0))),KN20)),"")</f>
        <v>770.05</v>
      </c>
      <c r="KP20" s="60">
        <f>+IFERROR((IF(ISTEXT(KP$5)=FALSE,(INDEX(INEI!$1:$1048576,MATCH(Precios!$B20,INEI!$B:$B,0),MATCH(KP$4,INEI!$3:$3,0))),KO20)),"")</f>
        <v>770.05</v>
      </c>
      <c r="KQ20" s="59">
        <f>+IFERROR((IF(ISTEXT(KQ$5)=FALSE,(INDEX(INEI!$1:$1048576,MATCH(Precios!$B20,INEI!$B:$B,0),MATCH(KQ$4,INEI!$3:$3,0))),KP20)),"")</f>
        <v>770.89</v>
      </c>
      <c r="KR20" s="59">
        <f>+IFERROR((IF(ISTEXT(KR$5)=FALSE,(INDEX(INEI!$1:$1048576,MATCH(Precios!$B20,INEI!$B:$B,0),MATCH(KR$4,INEI!$3:$3,0))),KQ20)),"")</f>
        <v>762.37</v>
      </c>
      <c r="KS20" s="59">
        <f>+IFERROR((IF(ISTEXT(KS$5)=FALSE,(INDEX(INEI!$1:$1048576,MATCH(Precios!$B20,INEI!$B:$B,0),MATCH(KS$4,INEI!$3:$3,0))),KR20)),"")</f>
        <v>762.17</v>
      </c>
      <c r="KT20" s="59">
        <f>+IFERROR((IF(ISTEXT(KT$5)=FALSE,(INDEX(INEI!$1:$1048576,MATCH(Precios!$B20,INEI!$B:$B,0),MATCH(KT$4,INEI!$3:$3,0))),KS20)),"")</f>
        <v>768.83938599999999</v>
      </c>
      <c r="KU20" s="59">
        <f>+IFERROR((IF(ISTEXT(KU$5)=FALSE,(INDEX(INEI!$1:$1048576,MATCH(Precios!$B20,INEI!$B:$B,0),MATCH(KU$4,INEI!$3:$3,0))),KT20)),"")</f>
        <v>768.71</v>
      </c>
      <c r="KV20" s="59">
        <f>+IFERROR((IF(ISTEXT(KV$5)=FALSE,(INDEX(INEI!$1:$1048576,MATCH(Precios!$B20,INEI!$B:$B,0),MATCH(KV$4,INEI!$3:$3,0))),KU20)),"")</f>
        <v>767.2</v>
      </c>
      <c r="KW20" s="59">
        <f>+IFERROR((IF(ISTEXT(KW$5)=FALSE,(INDEX(INEI!$1:$1048576,MATCH(Precios!$B20,INEI!$B:$B,0),MATCH(KW$4,INEI!$3:$3,0))),KV20)),"")</f>
        <v>759.17</v>
      </c>
      <c r="KX20" s="59">
        <f>+IFERROR((IF(ISTEXT(KX$5)=FALSE,(INDEX(INEI!$1:$1048576,MATCH(Precios!$B20,INEI!$B:$B,0),MATCH(KX$4,INEI!$3:$3,0))),KW20)),"")</f>
        <v>753.08</v>
      </c>
      <c r="KY20" s="59">
        <f>+IFERROR((IF(ISTEXT(KY$5)=FALSE,(INDEX(INEI!$1:$1048576,MATCH(Precios!$B20,INEI!$B:$B,0),MATCH(KY$4,INEI!$3:$3,0))),KX20)),"")</f>
        <v>754.24</v>
      </c>
      <c r="KZ20" s="59">
        <f>+IFERROR((IF(ISTEXT(KZ$5)=FALSE,(INDEX(INEI!$1:$1048576,MATCH(Precios!$B20,INEI!$B:$B,0),MATCH(KZ$4,INEI!$3:$3,0))),KY20)),"")</f>
        <v>745.88</v>
      </c>
      <c r="LA20" s="59">
        <f>+IFERROR((IF(ISTEXT(LA$5)=FALSE,(INDEX(INEI!$1:$1048576,MATCH(Precios!$B20,INEI!$B:$B,0),MATCH(LA$4,INEI!$3:$3,0))),KZ20)),"")</f>
        <v>737.61</v>
      </c>
      <c r="LB20" s="59">
        <f>+IFERROR((IF(ISTEXT(LB$5)=FALSE,(INDEX(INEI!$1:$1048576,MATCH(Precios!$B20,INEI!$B:$B,0),MATCH(LB$4,INEI!$3:$3,0))),LA20)),"")</f>
        <v>728.51</v>
      </c>
      <c r="LC20" s="60">
        <f>+IFERROR((IF(ISTEXT(LC$5)=FALSE,(INDEX(INEI!$1:$1048576,MATCH(Precios!$B20,INEI!$B:$B,0),MATCH(LC$4,INEI!$3:$3,0))),LB20)),"")</f>
        <v>728.51</v>
      </c>
      <c r="LD20" s="59">
        <f>+IFERROR((IF(ISTEXT(LD$5)=FALSE,(INDEX(INEI!$1:$1048576,MATCH(Precios!$B20,INEI!$B:$B,0),MATCH(LD$4,INEI!$3:$3,0))),LC20)),"")</f>
        <v>726.26</v>
      </c>
      <c r="LE20" s="59">
        <f>+IFERROR((IF(ISTEXT(LE$5)=FALSE,(INDEX(INEI!$1:$1048576,MATCH(Precios!$B20,INEI!$B:$B,0),MATCH(LE$4,INEI!$3:$3,0))),LD20)),"")</f>
        <v>716.2</v>
      </c>
      <c r="LF20" s="59">
        <f>+IFERROR((IF(ISTEXT(LF$5)=FALSE,(INDEX(INEI!$1:$1048576,MATCH(Precios!$B20,INEI!$B:$B,0),MATCH(LF$4,INEI!$3:$3,0))),LE20)),"")</f>
        <v>703.62</v>
      </c>
      <c r="LG20" s="59">
        <f>+IFERROR((IF(ISTEXT(LG$5)=FALSE,(INDEX(INEI!$1:$1048576,MATCH(Precios!$B20,INEI!$B:$B,0),MATCH(LG$4,INEI!$3:$3,0))),LF20)),"")</f>
        <v>696.85</v>
      </c>
      <c r="LH20" s="59">
        <f>+IFERROR((IF(ISTEXT(LH$5)=FALSE,(INDEX(INEI!$1:$1048576,MATCH(Precios!$B20,INEI!$B:$B,0),MATCH(LH$4,INEI!$3:$3,0))),LG20)),"")</f>
        <v>691.62</v>
      </c>
      <c r="LI20" s="59">
        <f>+IFERROR((IF(ISTEXT(LI$5)=FALSE,(INDEX(INEI!$1:$1048576,MATCH(Precios!$B20,INEI!$B:$B,0),MATCH(LI$4,INEI!$3:$3,0))),LH20)),"")</f>
        <v>686.64</v>
      </c>
      <c r="LJ20" s="59">
        <f>+IFERROR((IF(ISTEXT(LJ$5)=FALSE,(INDEX(INEI!$1:$1048576,MATCH(Precios!$B20,INEI!$B:$B,0),MATCH(LJ$4,INEI!$3:$3,0))),LI20)),"")</f>
        <v>683.94</v>
      </c>
      <c r="LK20" s="59">
        <f>+IFERROR((IF(ISTEXT(LK$5)=FALSE,(INDEX(INEI!$1:$1048576,MATCH(Precios!$B20,INEI!$B:$B,0),MATCH(LK$4,INEI!$3:$3,0))),LJ20)),"")</f>
        <v>687.8</v>
      </c>
      <c r="LL20" s="59">
        <f>+IFERROR((IF(ISTEXT(LL$5)=FALSE,(INDEX(INEI!$1:$1048576,MATCH(Precios!$B20,INEI!$B:$B,0),MATCH(LL$4,INEI!$3:$3,0))),LK20)),"")</f>
        <v>695.22</v>
      </c>
      <c r="LM20" s="59">
        <f>+IFERROR((IF(ISTEXT(LM$5)=FALSE,(INDEX(INEI!$1:$1048576,MATCH(Precios!$B20,INEI!$B:$B,0),MATCH(LM$4,INEI!$3:$3,0))),LL20)),"")</f>
        <v>699.2</v>
      </c>
      <c r="LN20" s="59">
        <f>+IFERROR((IF(ISTEXT(LN$5)=FALSE,(INDEX(INEI!$1:$1048576,MATCH(Precios!$B20,INEI!$B:$B,0),MATCH(LN$4,INEI!$3:$3,0))),LM20)),"")</f>
        <v>705.36</v>
      </c>
      <c r="LO20" s="59">
        <f>+IFERROR((IF(ISTEXT(LO$5)=FALSE,(INDEX(INEI!$1:$1048576,MATCH(Precios!$B20,INEI!$B:$B,0),MATCH(LO$4,INEI!$3:$3,0))),LN20)),"")</f>
        <v>709.02</v>
      </c>
      <c r="LP20" s="60">
        <f>+IFERROR((IF(ISTEXT(LP$5)=FALSE,(INDEX(INEI!$1:$1048576,MATCH(Precios!$B20,INEI!$B:$B,0),MATCH(LP$4,INEI!$3:$3,0))),LO20)),"")</f>
        <v>709.02</v>
      </c>
      <c r="LQ20" s="59">
        <f>+IFERROR((IF(ISTEXT(LQ$5)=FALSE,(INDEX(INEI!$1:$1048576,MATCH(Precios!$B20,INEI!$B:$B,0),MATCH(LQ$4,INEI!$3:$3,0))),LP20)),"")</f>
        <v>710.54</v>
      </c>
      <c r="LR20" s="59">
        <f>+IFERROR((IF(ISTEXT(LR$5)=FALSE,(INDEX(INEI!$1:$1048576,MATCH(Precios!$B20,INEI!$B:$B,0),MATCH(LR$4,INEI!$3:$3,0))),LQ20)),"")</f>
        <v>722.2</v>
      </c>
      <c r="LS20" s="59">
        <f>+IFERROR((IF(ISTEXT(LS$5)=FALSE,(INDEX(INEI!$1:$1048576,MATCH(Precios!$B20,INEI!$B:$B,0),MATCH(LS$4,INEI!$3:$3,0))),LR20)),"")</f>
        <v>738.94</v>
      </c>
      <c r="LT20" s="59">
        <f>+IFERROR((IF(ISTEXT(LT$5)=FALSE,(INDEX(INEI!$1:$1048576,MATCH(Precios!$B20,INEI!$B:$B,0),MATCH(LT$4,INEI!$3:$3,0))),LS20)),"")</f>
        <v>744.94</v>
      </c>
      <c r="LU20" s="59">
        <f>+IFERROR((IF(ISTEXT(LU$5)=FALSE,(INDEX(INEI!$1:$1048576,MATCH(Precios!$B20,INEI!$B:$B,0),MATCH(LU$4,INEI!$3:$3,0))),LT20)),"")</f>
        <v>739.87</v>
      </c>
      <c r="LV20" s="59">
        <f>+IFERROR((IF(ISTEXT(LV$5)=FALSE,(INDEX(INEI!$1:$1048576,MATCH(Precios!$B20,INEI!$B:$B,0),MATCH(LV$4,INEI!$3:$3,0))),LU20)),"")</f>
        <v>741.32</v>
      </c>
      <c r="LW20" s="59">
        <f>+IFERROR((IF(ISTEXT(LW$5)=FALSE,(INDEX(INEI!$1:$1048576,MATCH(Precios!$B20,INEI!$B:$B,0),MATCH(LW$4,INEI!$3:$3,0))),LV20)),"")</f>
        <v>738.8</v>
      </c>
      <c r="LX20" s="59">
        <f>+IFERROR((IF(ISTEXT(LX$5)=FALSE,(INDEX(INEI!$1:$1048576,MATCH(Precios!$B20,INEI!$B:$B,0),MATCH(LX$4,INEI!$3:$3,0))),LW20)),"")</f>
        <v>740.13</v>
      </c>
      <c r="LY20" s="59">
        <f>+IFERROR((IF(ISTEXT(LY$5)=FALSE,(INDEX(INEI!$1:$1048576,MATCH(Precios!$B20,INEI!$B:$B,0),MATCH(LY$4,INEI!$3:$3,0))),LX20)),"")</f>
        <v>742.38</v>
      </c>
      <c r="LZ20" s="59">
        <f>+IFERROR((IF(ISTEXT(LZ$5)=FALSE,(INDEX(INEI!$1:$1048576,MATCH(Precios!$B20,INEI!$B:$B,0),MATCH(LZ$4,INEI!$3:$3,0))),LY20)),"")</f>
        <v>744.23</v>
      </c>
      <c r="MA20" s="59">
        <f>+IFERROR((IF(ISTEXT(MA$5)=FALSE,(INDEX(INEI!$1:$1048576,MATCH(Precios!$B20,INEI!$B:$B,0),MATCH(MA$4,INEI!$3:$3,0))),LZ20)),"")</f>
        <v>750.38</v>
      </c>
      <c r="MB20" s="59">
        <f>+IFERROR((IF(ISTEXT(MB$5)=FALSE,(INDEX(INEI!$1:$1048576,MATCH(Precios!$B20,INEI!$B:$B,0),MATCH(MB$4,INEI!$3:$3,0))),MA20)),"")</f>
        <v>757.61</v>
      </c>
      <c r="MC20" s="60">
        <f>+IFERROR((IF(ISTEXT(MC$5)=FALSE,(INDEX(INEI!$1:$1048576,MATCH(Precios!$B20,INEI!$B:$B,0),MATCH(MC$4,INEI!$3:$3,0))),MB20)),"")</f>
        <v>757.61</v>
      </c>
      <c r="MD20" s="59">
        <f>+IFERROR((IF(ISTEXT(MD$5)=FALSE,(INDEX(INEI!$1:$1048576,MATCH(Precios!$B20,INEI!$B:$B,0),MATCH(MD$4,INEI!$3:$3,0))),MC20)),"")</f>
        <v>0</v>
      </c>
      <c r="ME20" s="59">
        <f>+IFERROR((IF(ISTEXT(ME$5)=FALSE,(INDEX(INEI!$1:$1048576,MATCH(Precios!$B20,INEI!$B:$B,0),MATCH(ME$4,INEI!$3:$3,0))),MD20)),"")</f>
        <v>0</v>
      </c>
      <c r="MF20" s="59">
        <f>+IFERROR((IF(ISTEXT(MF$5)=FALSE,(INDEX(INEI!$1:$1048576,MATCH(Precios!$B20,INEI!$B:$B,0),MATCH(MF$4,INEI!$3:$3,0))),ME20)),"")</f>
        <v>0</v>
      </c>
      <c r="MG20" s="59">
        <f>+IFERROR((IF(ISTEXT(MG$5)=FALSE,(INDEX(INEI!$1:$1048576,MATCH(Precios!$B20,INEI!$B:$B,0),MATCH(MG$4,INEI!$3:$3,0))),MF20)),"")</f>
        <v>0</v>
      </c>
      <c r="MH20" s="59" t="str">
        <f>+IFERROR((IF(ISTEXT(MH$5)=FALSE,(INDEX(INEI!$1:$1048576,MATCH(Precios!$B20,INEI!$B:$B,0),MATCH(MH$4,INEI!$3:$3,0))),MG20)),"")</f>
        <v/>
      </c>
      <c r="MI20" s="59" t="str">
        <f>+IFERROR((IF(ISTEXT(MI$5)=FALSE,(INDEX(INEI!$1:$1048576,MATCH(Precios!$B20,INEI!$B:$B,0),MATCH(MI$4,INEI!$3:$3,0))),MH20)),"")</f>
        <v/>
      </c>
      <c r="MJ20" s="59" t="str">
        <f>+IFERROR((IF(ISTEXT(MJ$5)=FALSE,(INDEX(INEI!$1:$1048576,MATCH(Precios!$B20,INEI!$B:$B,0),MATCH(MJ$4,INEI!$3:$3,0))),MI20)),"")</f>
        <v/>
      </c>
      <c r="MK20" s="59" t="str">
        <f>+IFERROR((IF(ISTEXT(MK$5)=FALSE,(INDEX(INEI!$1:$1048576,MATCH(Precios!$B20,INEI!$B:$B,0),MATCH(MK$4,INEI!$3:$3,0))),MJ20)),"")</f>
        <v/>
      </c>
      <c r="ML20" s="59" t="str">
        <f>+IFERROR((IF(ISTEXT(ML$5)=FALSE,(INDEX(INEI!$1:$1048576,MATCH(Precios!$B20,INEI!$B:$B,0),MATCH(ML$4,INEI!$3:$3,0))),MK20)),"")</f>
        <v/>
      </c>
      <c r="MM20" s="59" t="str">
        <f>+IFERROR((IF(ISTEXT(MM$5)=FALSE,(INDEX(INEI!$1:$1048576,MATCH(Precios!$B20,INEI!$B:$B,0),MATCH(MM$4,INEI!$3:$3,0))),ML20)),"")</f>
        <v/>
      </c>
      <c r="MN20" s="59" t="str">
        <f>+IFERROR((IF(ISTEXT(MN$5)=FALSE,(INDEX(INEI!$1:$1048576,MATCH(Precios!$B20,INEI!$B:$B,0),MATCH(MN$4,INEI!$3:$3,0))),MM20)),"")</f>
        <v/>
      </c>
      <c r="MO20" s="59" t="str">
        <f>+IFERROR((IF(ISTEXT(MO$5)=FALSE,(INDEX(INEI!$1:$1048576,MATCH(Precios!$B20,INEI!$B:$B,0),MATCH(MO$4,INEI!$3:$3,0))),MN20)),"")</f>
        <v/>
      </c>
      <c r="MP20" s="60" t="str">
        <f>+IFERROR((IF(ISTEXT(MP$5)=FALSE,(INDEX(INEI!$1:$1048576,MATCH(Precios!$B20,INEI!$B:$B,0),MATCH(MP$4,INEI!$3:$3,0))),MO20)),"")</f>
        <v/>
      </c>
    </row>
    <row r="21" spans="1:354">
      <c r="B21" s="9" t="s">
        <v>253</v>
      </c>
      <c r="C21" s="52" t="s">
        <v>314</v>
      </c>
      <c r="D21" s="59">
        <v>270.62</v>
      </c>
      <c r="E21" s="59">
        <v>277.87</v>
      </c>
      <c r="F21" s="59">
        <v>283.89</v>
      </c>
      <c r="G21" s="59">
        <v>286.95</v>
      </c>
      <c r="H21" s="59">
        <v>281.26</v>
      </c>
      <c r="I21" s="59">
        <v>279.98</v>
      </c>
      <c r="J21" s="59">
        <v>282.64999999999998</v>
      </c>
      <c r="K21" s="59">
        <v>283.60000000000002</v>
      </c>
      <c r="L21" s="59">
        <v>286.68</v>
      </c>
      <c r="M21" s="59">
        <v>287.58</v>
      </c>
      <c r="N21" s="59">
        <v>287.58</v>
      </c>
      <c r="O21" s="59">
        <v>286.02999999999997</v>
      </c>
      <c r="P21" s="60">
        <v>286.02999999999997</v>
      </c>
      <c r="Q21" s="59">
        <v>286.08999999999997</v>
      </c>
      <c r="R21" s="59">
        <v>286.61</v>
      </c>
      <c r="S21" s="59">
        <v>286.61</v>
      </c>
      <c r="T21" s="59">
        <v>286.61</v>
      </c>
      <c r="U21" s="59">
        <v>286.61</v>
      </c>
      <c r="V21" s="59">
        <v>285.92</v>
      </c>
      <c r="W21" s="59">
        <v>284.97000000000003</v>
      </c>
      <c r="X21" s="59">
        <v>285.75</v>
      </c>
      <c r="Y21" s="59">
        <v>297.14999999999998</v>
      </c>
      <c r="Z21" s="59">
        <v>295.94</v>
      </c>
      <c r="AA21" s="59">
        <v>289.2</v>
      </c>
      <c r="AB21" s="59">
        <v>287.89</v>
      </c>
      <c r="AC21" s="60">
        <v>287.89</v>
      </c>
      <c r="AD21" s="59">
        <v>288.37</v>
      </c>
      <c r="AE21" s="59">
        <v>287.83</v>
      </c>
      <c r="AF21" s="59">
        <v>289.70999999999998</v>
      </c>
      <c r="AG21" s="59">
        <v>292.92</v>
      </c>
      <c r="AH21" s="59">
        <v>294.11</v>
      </c>
      <c r="AI21" s="59">
        <v>287.69</v>
      </c>
      <c r="AJ21" s="59">
        <v>287.26</v>
      </c>
      <c r="AK21" s="59">
        <v>287.7</v>
      </c>
      <c r="AL21" s="59">
        <v>287.42</v>
      </c>
      <c r="AM21" s="59">
        <v>287.31</v>
      </c>
      <c r="AN21" s="59">
        <v>287.12</v>
      </c>
      <c r="AO21" s="59">
        <v>285.73</v>
      </c>
      <c r="AP21" s="60">
        <v>285.73</v>
      </c>
      <c r="AQ21" s="59">
        <v>285.64999999999998</v>
      </c>
      <c r="AR21" s="59">
        <v>285.89</v>
      </c>
      <c r="AS21" s="59">
        <v>289.10000000000002</v>
      </c>
      <c r="AT21" s="59">
        <v>290.35000000000002</v>
      </c>
      <c r="AU21" s="59">
        <v>290.98</v>
      </c>
      <c r="AV21" s="59">
        <v>288.54000000000002</v>
      </c>
      <c r="AW21" s="59">
        <v>283.51</v>
      </c>
      <c r="AX21" s="59">
        <v>281.60000000000002</v>
      </c>
      <c r="AY21" s="59">
        <v>280.57</v>
      </c>
      <c r="AZ21" s="59">
        <v>277.26</v>
      </c>
      <c r="BA21" s="59">
        <v>275.76</v>
      </c>
      <c r="BB21" s="59">
        <v>272.56</v>
      </c>
      <c r="BC21" s="60">
        <v>272.56</v>
      </c>
      <c r="BD21" s="59">
        <v>268.22000000000003</v>
      </c>
      <c r="BE21" s="59">
        <v>272.93</v>
      </c>
      <c r="BF21" s="59">
        <v>269.48</v>
      </c>
      <c r="BG21" s="59">
        <v>273.16000000000003</v>
      </c>
      <c r="BH21" s="59">
        <v>271.89999999999998</v>
      </c>
      <c r="BI21" s="59">
        <v>269.36</v>
      </c>
      <c r="BJ21" s="59">
        <v>269.87</v>
      </c>
      <c r="BK21" s="59">
        <v>270.23</v>
      </c>
      <c r="BL21" s="59">
        <v>270.07</v>
      </c>
      <c r="BM21" s="59">
        <v>271.56</v>
      </c>
      <c r="BN21" s="59">
        <v>275.67</v>
      </c>
      <c r="BO21" s="59">
        <v>277.23</v>
      </c>
      <c r="BP21" s="60">
        <v>277.23</v>
      </c>
      <c r="BQ21" s="59">
        <v>278.02</v>
      </c>
      <c r="BR21" s="59">
        <v>282.27</v>
      </c>
      <c r="BS21" s="59">
        <v>287.97000000000003</v>
      </c>
      <c r="BT21" s="59">
        <v>289.42</v>
      </c>
      <c r="BU21" s="59">
        <v>291.58999999999997</v>
      </c>
      <c r="BV21" s="59">
        <v>295.79000000000002</v>
      </c>
      <c r="BW21" s="59">
        <v>298.45999999999998</v>
      </c>
      <c r="BX21" s="59">
        <v>298.76</v>
      </c>
      <c r="BY21" s="59">
        <v>299.54000000000002</v>
      </c>
      <c r="BZ21" s="59">
        <v>303.14999999999998</v>
      </c>
      <c r="CA21" s="59">
        <v>308.64</v>
      </c>
      <c r="CB21" s="59">
        <v>312.86</v>
      </c>
      <c r="CC21" s="60">
        <v>312.86</v>
      </c>
      <c r="CD21" s="59">
        <v>314.95</v>
      </c>
      <c r="CE21" s="59">
        <v>320.55</v>
      </c>
      <c r="CF21" s="59">
        <v>328.62</v>
      </c>
      <c r="CG21" s="59">
        <v>331.5</v>
      </c>
      <c r="CH21" s="59">
        <v>336.94</v>
      </c>
      <c r="CI21" s="59">
        <v>340.36</v>
      </c>
      <c r="CJ21" s="59">
        <v>339.77</v>
      </c>
      <c r="CK21" s="59">
        <v>341.52</v>
      </c>
      <c r="CL21" s="59">
        <v>343.2</v>
      </c>
      <c r="CM21" s="59">
        <v>342.91</v>
      </c>
      <c r="CN21" s="59">
        <v>343.83</v>
      </c>
      <c r="CO21" s="59">
        <v>343.36</v>
      </c>
      <c r="CP21" s="60">
        <v>343.36</v>
      </c>
      <c r="CQ21" s="59">
        <v>347.84</v>
      </c>
      <c r="CR21" s="59">
        <v>353.2</v>
      </c>
      <c r="CS21" s="59">
        <v>358.67</v>
      </c>
      <c r="CT21" s="59">
        <v>370.77</v>
      </c>
      <c r="CU21" s="59">
        <v>392.09</v>
      </c>
      <c r="CV21" s="59">
        <v>449.71</v>
      </c>
      <c r="CW21" s="59">
        <v>532.66999999999996</v>
      </c>
      <c r="CX21" s="59">
        <v>586.64</v>
      </c>
      <c r="CY21" s="59">
        <v>605.77</v>
      </c>
      <c r="CZ21" s="59">
        <v>604.03</v>
      </c>
      <c r="DA21" s="59">
        <v>605.66999999999996</v>
      </c>
      <c r="DB21" s="59">
        <v>603.15</v>
      </c>
      <c r="DC21" s="60">
        <v>603.15</v>
      </c>
      <c r="DD21" s="59">
        <v>596.44000000000005</v>
      </c>
      <c r="DE21" s="59">
        <v>597.64</v>
      </c>
      <c r="DF21" s="59">
        <v>600.76</v>
      </c>
      <c r="DG21" s="59">
        <v>610.51</v>
      </c>
      <c r="DH21" s="59">
        <v>613.20000000000005</v>
      </c>
      <c r="DI21" s="59">
        <v>638.46</v>
      </c>
      <c r="DJ21" s="59">
        <v>650.82000000000005</v>
      </c>
      <c r="DK21" s="59">
        <v>678.97</v>
      </c>
      <c r="DL21" s="59">
        <v>694.36</v>
      </c>
      <c r="DM21" s="59">
        <v>692.75</v>
      </c>
      <c r="DN21" s="59">
        <v>685.23</v>
      </c>
      <c r="DO21" s="59">
        <v>684.17</v>
      </c>
      <c r="DP21" s="60">
        <v>684.17</v>
      </c>
      <c r="DQ21" s="59">
        <v>679.31</v>
      </c>
      <c r="DR21" s="59">
        <v>677.99</v>
      </c>
      <c r="DS21" s="59">
        <v>679.96</v>
      </c>
      <c r="DT21" s="59">
        <v>679.16</v>
      </c>
      <c r="DU21" s="59">
        <v>672.61</v>
      </c>
      <c r="DV21" s="59">
        <v>669.9</v>
      </c>
      <c r="DW21" s="59">
        <v>669.34</v>
      </c>
      <c r="DX21" s="59">
        <v>665.27</v>
      </c>
      <c r="DY21" s="59">
        <v>659.4</v>
      </c>
      <c r="DZ21" s="59">
        <v>648.55999999999995</v>
      </c>
      <c r="EA21" s="59">
        <v>643.79999999999995</v>
      </c>
      <c r="EB21" s="59">
        <v>640.04999999999995</v>
      </c>
      <c r="EC21" s="60">
        <v>640.04999999999995</v>
      </c>
      <c r="ED21" s="59">
        <v>641.91999999999996</v>
      </c>
      <c r="EE21" s="59">
        <v>649.67999999999995</v>
      </c>
      <c r="EF21" s="59">
        <v>649</v>
      </c>
      <c r="EG21" s="59">
        <v>649.89</v>
      </c>
      <c r="EH21" s="59">
        <v>654.32000000000005</v>
      </c>
      <c r="EI21" s="59">
        <v>658.34</v>
      </c>
      <c r="EJ21" s="59">
        <v>654.4</v>
      </c>
      <c r="EK21" s="59">
        <v>653.66999999999996</v>
      </c>
      <c r="EL21" s="59">
        <v>655.44</v>
      </c>
      <c r="EM21" s="59">
        <v>654.77</v>
      </c>
      <c r="EN21" s="59">
        <v>654.39</v>
      </c>
      <c r="EO21" s="59">
        <v>653.38</v>
      </c>
      <c r="EP21" s="60">
        <v>653.38</v>
      </c>
      <c r="EQ21" s="59">
        <v>656.32</v>
      </c>
      <c r="ER21" s="59">
        <v>654.24</v>
      </c>
      <c r="ES21" s="59">
        <v>653.54999999999995</v>
      </c>
      <c r="ET21" s="59">
        <v>651.42999999999995</v>
      </c>
      <c r="EU21" s="59">
        <v>654.1</v>
      </c>
      <c r="EV21" s="59">
        <v>654.44000000000005</v>
      </c>
      <c r="EW21" s="59">
        <v>653.6</v>
      </c>
      <c r="EX21" s="59">
        <v>654.46</v>
      </c>
      <c r="EY21" s="59">
        <v>653.21</v>
      </c>
      <c r="EZ21" s="59">
        <v>653.01</v>
      </c>
      <c r="FA21" s="59">
        <v>650.58000000000004</v>
      </c>
      <c r="FB21" s="59">
        <v>650.5</v>
      </c>
      <c r="FC21" s="60">
        <v>650.5</v>
      </c>
      <c r="FD21" s="59">
        <v>649.69000000000005</v>
      </c>
      <c r="FE21" s="59">
        <v>649.76</v>
      </c>
      <c r="FF21" s="59">
        <v>648.22</v>
      </c>
      <c r="FG21" s="59">
        <v>656.73</v>
      </c>
      <c r="FH21" s="59">
        <v>665.47</v>
      </c>
      <c r="FI21" s="59">
        <v>669.82</v>
      </c>
      <c r="FJ21" s="59">
        <v>668.74</v>
      </c>
      <c r="FK21" s="59">
        <v>668.18</v>
      </c>
      <c r="FL21" s="59">
        <v>665.33</v>
      </c>
      <c r="FM21" s="59">
        <v>664.11</v>
      </c>
      <c r="FN21" s="59">
        <v>664.6</v>
      </c>
      <c r="FO21" s="59">
        <v>667.57</v>
      </c>
      <c r="FP21" s="60">
        <v>667.57</v>
      </c>
      <c r="FQ21" s="59">
        <v>669.47</v>
      </c>
      <c r="FR21" s="59">
        <v>672.7</v>
      </c>
      <c r="FS21" s="59">
        <v>683.7</v>
      </c>
      <c r="FT21" s="59">
        <v>686.41</v>
      </c>
      <c r="FU21" s="59">
        <v>686.61</v>
      </c>
      <c r="FV21" s="59">
        <v>688.27</v>
      </c>
      <c r="FW21" s="59">
        <v>686.86</v>
      </c>
      <c r="FX21" s="59">
        <v>685.1</v>
      </c>
      <c r="FY21" s="59">
        <v>684.41</v>
      </c>
      <c r="FZ21" s="59">
        <v>683.76</v>
      </c>
      <c r="GA21" s="59">
        <v>682.84</v>
      </c>
      <c r="GB21" s="59">
        <v>682.82</v>
      </c>
      <c r="GC21" s="60">
        <v>682.82</v>
      </c>
      <c r="GD21" s="59">
        <v>682.87</v>
      </c>
      <c r="GE21" s="59">
        <v>684.31</v>
      </c>
      <c r="GF21" s="59">
        <v>680.39</v>
      </c>
      <c r="GG21" s="59">
        <v>677.71</v>
      </c>
      <c r="GH21" s="59">
        <v>675.44</v>
      </c>
      <c r="GI21" s="59">
        <v>675.7</v>
      </c>
      <c r="GJ21" s="59">
        <v>672.49</v>
      </c>
      <c r="GK21" s="59">
        <v>672</v>
      </c>
      <c r="GL21" s="59">
        <v>668.33</v>
      </c>
      <c r="GM21" s="59">
        <v>667.13</v>
      </c>
      <c r="GN21" s="59">
        <v>666.8</v>
      </c>
      <c r="GO21" s="59">
        <v>667.38</v>
      </c>
      <c r="GP21" s="60">
        <v>667.38</v>
      </c>
      <c r="GQ21" s="59">
        <v>668.89</v>
      </c>
      <c r="GR21" s="59">
        <v>669.68</v>
      </c>
      <c r="GS21" s="59">
        <v>676.72</v>
      </c>
      <c r="GT21" s="59">
        <v>676.62</v>
      </c>
      <c r="GU21" s="59">
        <v>675.65</v>
      </c>
      <c r="GV21" s="59">
        <v>674.69</v>
      </c>
      <c r="GW21" s="59">
        <v>670.56</v>
      </c>
      <c r="GX21" s="59">
        <v>666.35</v>
      </c>
      <c r="GY21" s="59">
        <v>665.69</v>
      </c>
      <c r="GZ21" s="59">
        <v>665.42</v>
      </c>
      <c r="HA21" s="59">
        <v>665.67</v>
      </c>
      <c r="HB21" s="59">
        <v>667.24</v>
      </c>
      <c r="HC21" s="60">
        <v>667.24</v>
      </c>
      <c r="HD21" s="59">
        <v>671</v>
      </c>
      <c r="HE21" s="59">
        <v>673.08</v>
      </c>
      <c r="HF21" s="59">
        <v>675.51</v>
      </c>
      <c r="HG21" s="59">
        <v>676.18</v>
      </c>
      <c r="HH21" s="59">
        <v>670.1</v>
      </c>
      <c r="HI21" s="59">
        <v>663.66</v>
      </c>
      <c r="HJ21" s="59">
        <v>664.43</v>
      </c>
      <c r="HK21" s="59">
        <v>664.68</v>
      </c>
      <c r="HL21" s="59">
        <v>665.21</v>
      </c>
      <c r="HM21" s="59">
        <v>660.51</v>
      </c>
      <c r="HN21" s="59">
        <v>660.39</v>
      </c>
      <c r="HO21" s="59">
        <v>659.83</v>
      </c>
      <c r="HP21" s="60">
        <v>659.83</v>
      </c>
      <c r="HQ21" s="59">
        <v>667.64</v>
      </c>
      <c r="HR21" s="59">
        <v>676.56</v>
      </c>
      <c r="HS21" s="59">
        <v>681.17</v>
      </c>
      <c r="HT21" s="59">
        <v>686.52</v>
      </c>
      <c r="HU21" s="59">
        <v>678.13</v>
      </c>
      <c r="HV21" s="59">
        <v>673.56</v>
      </c>
      <c r="HW21" s="59">
        <v>672.06</v>
      </c>
      <c r="HX21" s="59">
        <v>671.71</v>
      </c>
      <c r="HY21" s="59">
        <v>670.94</v>
      </c>
      <c r="HZ21" s="59">
        <v>666.77</v>
      </c>
      <c r="IA21" s="59">
        <v>667.89</v>
      </c>
      <c r="IB21" s="59">
        <v>665.87</v>
      </c>
      <c r="IC21" s="60">
        <v>665.87</v>
      </c>
      <c r="ID21" s="59">
        <v>665.25</v>
      </c>
      <c r="IE21" s="59">
        <v>677.4</v>
      </c>
      <c r="IF21" s="59">
        <v>679.31</v>
      </c>
      <c r="IG21" s="59">
        <v>672.21</v>
      </c>
      <c r="IH21" s="59">
        <v>668.02</v>
      </c>
      <c r="II21" s="59">
        <v>668.52</v>
      </c>
      <c r="IJ21" s="59">
        <v>671.19</v>
      </c>
      <c r="IK21" s="59">
        <v>671.52</v>
      </c>
      <c r="IL21" s="59">
        <v>668.92</v>
      </c>
      <c r="IM21" s="59">
        <v>667.19</v>
      </c>
      <c r="IN21" s="59">
        <v>669.28</v>
      </c>
      <c r="IO21" s="59">
        <v>671.06</v>
      </c>
      <c r="IP21" s="60">
        <v>671.06</v>
      </c>
      <c r="IQ21" s="59">
        <v>670.56</v>
      </c>
      <c r="IR21" s="59">
        <v>674.71</v>
      </c>
      <c r="IS21" s="59">
        <v>675.31</v>
      </c>
      <c r="IT21" s="59">
        <v>674.48</v>
      </c>
      <c r="IU21" s="59">
        <v>676.19</v>
      </c>
      <c r="IV21" s="59">
        <v>678.08</v>
      </c>
      <c r="IW21" s="59">
        <v>677.49</v>
      </c>
      <c r="IX21" s="59">
        <v>676.61</v>
      </c>
      <c r="IY21" s="59">
        <v>679.94</v>
      </c>
      <c r="IZ21" s="59">
        <v>677.29</v>
      </c>
      <c r="JA21" s="59">
        <v>675.51</v>
      </c>
      <c r="JB21" s="59">
        <v>672.48</v>
      </c>
      <c r="JC21" s="60">
        <v>672.48</v>
      </c>
      <c r="JD21" s="59">
        <v>675.04</v>
      </c>
      <c r="JE21" s="59">
        <v>680.06</v>
      </c>
      <c r="JF21" s="59">
        <v>680.4</v>
      </c>
      <c r="JG21" s="59">
        <v>680.84</v>
      </c>
      <c r="JH21" s="59">
        <v>684.88</v>
      </c>
      <c r="JI21" s="59">
        <v>707.43</v>
      </c>
      <c r="JJ21" s="59">
        <v>729.06</v>
      </c>
      <c r="JK21" s="59">
        <v>788.52</v>
      </c>
      <c r="JL21" s="59">
        <v>839.68</v>
      </c>
      <c r="JM21" s="59">
        <v>862.39</v>
      </c>
      <c r="JN21" s="59">
        <v>909.25</v>
      </c>
      <c r="JO21" s="59">
        <v>957.09</v>
      </c>
      <c r="JP21" s="60">
        <v>957.09</v>
      </c>
      <c r="JQ21" s="59">
        <v>978.6</v>
      </c>
      <c r="JR21" s="59">
        <v>1006.46</v>
      </c>
      <c r="JS21" s="59">
        <v>1027.99</v>
      </c>
      <c r="JT21" s="59">
        <v>1022.47</v>
      </c>
      <c r="JU21" s="59">
        <v>1014.95</v>
      </c>
      <c r="JV21" s="59">
        <v>1025.6500000000001</v>
      </c>
      <c r="JW21" s="59">
        <v>1035.8</v>
      </c>
      <c r="JX21" s="59">
        <v>1043.21</v>
      </c>
      <c r="JY21" s="59">
        <v>1032.77</v>
      </c>
      <c r="JZ21" s="59">
        <v>1037.21</v>
      </c>
      <c r="KA21" s="59">
        <v>1046.74</v>
      </c>
      <c r="KB21" s="59">
        <v>1036.1099999999999</v>
      </c>
      <c r="KC21" s="60">
        <v>1036.1099999999999</v>
      </c>
      <c r="KD21" s="59">
        <f>+IFERROR((IF(ISTEXT(KD$5)=FALSE,(INDEX(INEI!$1:$1048576,MATCH(Precios!$B21,INEI!$B:$B,0),MATCH(KD$4,INEI!$3:$3,0))),KC21)),"")</f>
        <v>1040.21</v>
      </c>
      <c r="KE21" s="59">
        <f>+IFERROR((IF(ISTEXT(KE$5)=FALSE,(INDEX(INEI!$1:$1048576,MATCH(Precios!$B21,INEI!$B:$B,0),MATCH(KE$4,INEI!$3:$3,0))),KD21)),"")</f>
        <v>1034.72</v>
      </c>
      <c r="KF21" s="59">
        <f>+IFERROR((IF(ISTEXT(KF$5)=FALSE,(INDEX(INEI!$1:$1048576,MATCH(Precios!$B21,INEI!$B:$B,0),MATCH(KF$4,INEI!$3:$3,0))),KE21)),"")</f>
        <v>1030.72</v>
      </c>
      <c r="KG21" s="59">
        <f>+IFERROR((IF(ISTEXT(KG$5)=FALSE,(INDEX(INEI!$1:$1048576,MATCH(Precios!$B21,INEI!$B:$B,0),MATCH(KG$4,INEI!$3:$3,0))),KF21)),"")</f>
        <v>1031.98</v>
      </c>
      <c r="KH21" s="59">
        <f>+IFERROR((IF(ISTEXT(KH$5)=FALSE,(INDEX(INEI!$1:$1048576,MATCH(Precios!$B21,INEI!$B:$B,0),MATCH(KH$4,INEI!$3:$3,0))),KG21)),"")</f>
        <v>1022.62</v>
      </c>
      <c r="KI21" s="59">
        <f>+IFERROR((IF(ISTEXT(KI$5)=FALSE,(INDEX(INEI!$1:$1048576,MATCH(Precios!$B21,INEI!$B:$B,0),MATCH(KI$4,INEI!$3:$3,0))),KH21)),"")</f>
        <v>1018.99</v>
      </c>
      <c r="KJ21" s="59">
        <f>+IFERROR((IF(ISTEXT(KJ$5)=FALSE,(INDEX(INEI!$1:$1048576,MATCH(Precios!$B21,INEI!$B:$B,0),MATCH(KJ$4,INEI!$3:$3,0))),KI21)),"")</f>
        <v>1018.47</v>
      </c>
      <c r="KK21" s="59">
        <f>+IFERROR((IF(ISTEXT(KK$5)=FALSE,(INDEX(INEI!$1:$1048576,MATCH(Precios!$B21,INEI!$B:$B,0),MATCH(KK$4,INEI!$3:$3,0))),KJ21)),"")</f>
        <v>1017.4</v>
      </c>
      <c r="KL21" s="59">
        <f>+IFERROR((IF(ISTEXT(KL$5)=FALSE,(INDEX(INEI!$1:$1048576,MATCH(Precios!$B21,INEI!$B:$B,0),MATCH(KL$4,INEI!$3:$3,0))),KK21)),"")</f>
        <v>1017.12</v>
      </c>
      <c r="KM21" s="59">
        <f>+IFERROR((IF(ISTEXT(KM$5)=FALSE,(INDEX(INEI!$1:$1048576,MATCH(Precios!$B21,INEI!$B:$B,0),MATCH(KM$4,INEI!$3:$3,0))),KL21)),"")</f>
        <v>1010.97</v>
      </c>
      <c r="KN21" s="59">
        <f>+IFERROR((IF(ISTEXT(KN$5)=FALSE,(INDEX(INEI!$1:$1048576,MATCH(Precios!$B21,INEI!$B:$B,0),MATCH(KN$4,INEI!$3:$3,0))),KM21)),"")</f>
        <v>1000.63</v>
      </c>
      <c r="KO21" s="59">
        <f>+IFERROR((IF(ISTEXT(KO$5)=FALSE,(INDEX(INEI!$1:$1048576,MATCH(Precios!$B21,INEI!$B:$B,0),MATCH(KO$4,INEI!$3:$3,0))),KN21)),"")</f>
        <v>965.07</v>
      </c>
      <c r="KP21" s="60">
        <f>+IFERROR((IF(ISTEXT(KP$5)=FALSE,(INDEX(INEI!$1:$1048576,MATCH(Precios!$B21,INEI!$B:$B,0),MATCH(KP$4,INEI!$3:$3,0))),KO21)),"")</f>
        <v>965.07</v>
      </c>
      <c r="KQ21" s="59">
        <f>+IFERROR((IF(ISTEXT(KQ$5)=FALSE,(INDEX(INEI!$1:$1048576,MATCH(Precios!$B21,INEI!$B:$B,0),MATCH(KQ$4,INEI!$3:$3,0))),KP21)),"")</f>
        <v>957.76</v>
      </c>
      <c r="KR21" s="59">
        <f>+IFERROR((IF(ISTEXT(KR$5)=FALSE,(INDEX(INEI!$1:$1048576,MATCH(Precios!$B21,INEI!$B:$B,0),MATCH(KR$4,INEI!$3:$3,0))),KQ21)),"")</f>
        <v>950.97</v>
      </c>
      <c r="KS21" s="59">
        <f>+IFERROR((IF(ISTEXT(KS$5)=FALSE,(INDEX(INEI!$1:$1048576,MATCH(Precios!$B21,INEI!$B:$B,0),MATCH(KS$4,INEI!$3:$3,0))),KR21)),"")</f>
        <v>951.07</v>
      </c>
      <c r="KT21" s="59">
        <f>+IFERROR((IF(ISTEXT(KT$5)=FALSE,(INDEX(INEI!$1:$1048576,MATCH(Precios!$B21,INEI!$B:$B,0),MATCH(KT$4,INEI!$3:$3,0))),KS21)),"")</f>
        <v>945.39</v>
      </c>
      <c r="KU21" s="59">
        <f>+IFERROR((IF(ISTEXT(KU$5)=FALSE,(INDEX(INEI!$1:$1048576,MATCH(Precios!$B21,INEI!$B:$B,0),MATCH(KU$4,INEI!$3:$3,0))),KT21)),"")</f>
        <v>932.8</v>
      </c>
      <c r="KV21" s="59">
        <f>+IFERROR((IF(ISTEXT(KV$5)=FALSE,(INDEX(INEI!$1:$1048576,MATCH(Precios!$B21,INEI!$B:$B,0),MATCH(KV$4,INEI!$3:$3,0))),KU21)),"")</f>
        <v>924.09</v>
      </c>
      <c r="KW21" s="59">
        <f>+IFERROR((IF(ISTEXT(KW$5)=FALSE,(INDEX(INEI!$1:$1048576,MATCH(Precios!$B21,INEI!$B:$B,0),MATCH(KW$4,INEI!$3:$3,0))),KV21)),"")</f>
        <v>914.69</v>
      </c>
      <c r="KX21" s="59">
        <f>+IFERROR((IF(ISTEXT(KX$5)=FALSE,(INDEX(INEI!$1:$1048576,MATCH(Precios!$B21,INEI!$B:$B,0),MATCH(KX$4,INEI!$3:$3,0))),KW21)),"")</f>
        <v>904.26</v>
      </c>
      <c r="KY21" s="59">
        <f>+IFERROR((IF(ISTEXT(KY$5)=FALSE,(INDEX(INEI!$1:$1048576,MATCH(Precios!$B21,INEI!$B:$B,0),MATCH(KY$4,INEI!$3:$3,0))),KX21)),"")</f>
        <v>899.66</v>
      </c>
      <c r="KZ21" s="59">
        <f>+IFERROR((IF(ISTEXT(KZ$5)=FALSE,(INDEX(INEI!$1:$1048576,MATCH(Precios!$B21,INEI!$B:$B,0),MATCH(KZ$4,INEI!$3:$3,0))),KY21)),"")</f>
        <v>891.52</v>
      </c>
      <c r="LA21" s="59">
        <f>+IFERROR((IF(ISTEXT(LA$5)=FALSE,(INDEX(INEI!$1:$1048576,MATCH(Precios!$B21,INEI!$B:$B,0),MATCH(LA$4,INEI!$3:$3,0))),KZ21)),"")</f>
        <v>882.35</v>
      </c>
      <c r="LB21" s="59">
        <f>+IFERROR((IF(ISTEXT(LB$5)=FALSE,(INDEX(INEI!$1:$1048576,MATCH(Precios!$B21,INEI!$B:$B,0),MATCH(LB$4,INEI!$3:$3,0))),LA21)),"")</f>
        <v>878.56</v>
      </c>
      <c r="LC21" s="60">
        <f>+IFERROR((IF(ISTEXT(LC$5)=FALSE,(INDEX(INEI!$1:$1048576,MATCH(Precios!$B21,INEI!$B:$B,0),MATCH(LC$4,INEI!$3:$3,0))),LB21)),"")</f>
        <v>878.56</v>
      </c>
      <c r="LD21" s="59">
        <f>+IFERROR((IF(ISTEXT(LD$5)=FALSE,(INDEX(INEI!$1:$1048576,MATCH(Precios!$B21,INEI!$B:$B,0),MATCH(LD$4,INEI!$3:$3,0))),LC21)),"")</f>
        <v>872.57</v>
      </c>
      <c r="LE21" s="59">
        <f>+IFERROR((IF(ISTEXT(LE$5)=FALSE,(INDEX(INEI!$1:$1048576,MATCH(Precios!$B21,INEI!$B:$B,0),MATCH(LE$4,INEI!$3:$3,0))),LD21)),"")</f>
        <v>871.26</v>
      </c>
      <c r="LF21" s="59">
        <f>+IFERROR((IF(ISTEXT(LF$5)=FALSE,(INDEX(INEI!$1:$1048576,MATCH(Precios!$B21,INEI!$B:$B,0),MATCH(LF$4,INEI!$3:$3,0))),LE21)),"")</f>
        <v>872.62</v>
      </c>
      <c r="LG21" s="59">
        <f>+IFERROR((IF(ISTEXT(LG$5)=FALSE,(INDEX(INEI!$1:$1048576,MATCH(Precios!$B21,INEI!$B:$B,0),MATCH(LG$4,INEI!$3:$3,0))),LF21)),"")</f>
        <v>859.38</v>
      </c>
      <c r="LH21" s="59">
        <f>+IFERROR((IF(ISTEXT(LH$5)=FALSE,(INDEX(INEI!$1:$1048576,MATCH(Precios!$B21,INEI!$B:$B,0),MATCH(LH$4,INEI!$3:$3,0))),LG21)),"")</f>
        <v>846.99</v>
      </c>
      <c r="LI21" s="59">
        <f>+IFERROR((IF(ISTEXT(LI$5)=FALSE,(INDEX(INEI!$1:$1048576,MATCH(Precios!$B21,INEI!$B:$B,0),MATCH(LI$4,INEI!$3:$3,0))),LH21)),"")</f>
        <v>828.81</v>
      </c>
      <c r="LJ21" s="59">
        <f>+IFERROR((IF(ISTEXT(LJ$5)=FALSE,(INDEX(INEI!$1:$1048576,MATCH(Precios!$B21,INEI!$B:$B,0),MATCH(LJ$4,INEI!$3:$3,0))),LI21)),"")</f>
        <v>819.29</v>
      </c>
      <c r="LK21" s="59">
        <f>+IFERROR((IF(ISTEXT(LK$5)=FALSE,(INDEX(INEI!$1:$1048576,MATCH(Precios!$B21,INEI!$B:$B,0),MATCH(LK$4,INEI!$3:$3,0))),LJ21)),"")</f>
        <v>818.88</v>
      </c>
      <c r="LL21" s="59">
        <f>+IFERROR((IF(ISTEXT(LL$5)=FALSE,(INDEX(INEI!$1:$1048576,MATCH(Precios!$B21,INEI!$B:$B,0),MATCH(LL$4,INEI!$3:$3,0))),LK21)),"")</f>
        <v>815.56</v>
      </c>
      <c r="LM21" s="59">
        <f>+IFERROR((IF(ISTEXT(LM$5)=FALSE,(INDEX(INEI!$1:$1048576,MATCH(Precios!$B21,INEI!$B:$B,0),MATCH(LM$4,INEI!$3:$3,0))),LL21)),"")</f>
        <v>816.77</v>
      </c>
      <c r="LN21" s="59">
        <f>+IFERROR((IF(ISTEXT(LN$5)=FALSE,(INDEX(INEI!$1:$1048576,MATCH(Precios!$B21,INEI!$B:$B,0),MATCH(LN$4,INEI!$3:$3,0))),LM21)),"")</f>
        <v>781.91</v>
      </c>
      <c r="LO21" s="59">
        <f>+IFERROR((IF(ISTEXT(LO$5)=FALSE,(INDEX(INEI!$1:$1048576,MATCH(Precios!$B21,INEI!$B:$B,0),MATCH(LO$4,INEI!$3:$3,0))),LN21)),"")</f>
        <v>782.89</v>
      </c>
      <c r="LP21" s="60">
        <f>+IFERROR((IF(ISTEXT(LP$5)=FALSE,(INDEX(INEI!$1:$1048576,MATCH(Precios!$B21,INEI!$B:$B,0),MATCH(LP$4,INEI!$3:$3,0))),LO21)),"")</f>
        <v>782.89</v>
      </c>
      <c r="LQ21" s="59">
        <f>+IFERROR((IF(ISTEXT(LQ$5)=FALSE,(INDEX(INEI!$1:$1048576,MATCH(Precios!$B21,INEI!$B:$B,0),MATCH(LQ$4,INEI!$3:$3,0))),LP21)),"")</f>
        <v>779.66</v>
      </c>
      <c r="LR21" s="59">
        <f>+IFERROR((IF(ISTEXT(LR$5)=FALSE,(INDEX(INEI!$1:$1048576,MATCH(Precios!$B21,INEI!$B:$B,0),MATCH(LR$4,INEI!$3:$3,0))),LQ21)),"")</f>
        <v>768.45</v>
      </c>
      <c r="LS21" s="59">
        <f>+IFERROR((IF(ISTEXT(LS$5)=FALSE,(INDEX(INEI!$1:$1048576,MATCH(Precios!$B21,INEI!$B:$B,0),MATCH(LS$4,INEI!$3:$3,0))),LR21)),"")</f>
        <v>774.98</v>
      </c>
      <c r="LT21" s="59">
        <f>+IFERROR((IF(ISTEXT(LT$5)=FALSE,(INDEX(INEI!$1:$1048576,MATCH(Precios!$B21,INEI!$B:$B,0),MATCH(LT$4,INEI!$3:$3,0))),LS21)),"")</f>
        <v>774.5</v>
      </c>
      <c r="LU21" s="59">
        <f>+IFERROR((IF(ISTEXT(LU$5)=FALSE,(INDEX(INEI!$1:$1048576,MATCH(Precios!$B21,INEI!$B:$B,0),MATCH(LU$4,INEI!$3:$3,0))),LT21)),"")</f>
        <v>776.8</v>
      </c>
      <c r="LV21" s="59">
        <f>+IFERROR((IF(ISTEXT(LV$5)=FALSE,(INDEX(INEI!$1:$1048576,MATCH(Precios!$B21,INEI!$B:$B,0),MATCH(LV$4,INEI!$3:$3,0))),LU21)),"")</f>
        <v>782.45</v>
      </c>
      <c r="LW21" s="59">
        <f>+IFERROR((IF(ISTEXT(LW$5)=FALSE,(INDEX(INEI!$1:$1048576,MATCH(Precios!$B21,INEI!$B:$B,0),MATCH(LW$4,INEI!$3:$3,0))),LV21)),"")</f>
        <v>793.65</v>
      </c>
      <c r="LX21" s="59">
        <f>+IFERROR((IF(ISTEXT(LX$5)=FALSE,(INDEX(INEI!$1:$1048576,MATCH(Precios!$B21,INEI!$B:$B,0),MATCH(LX$4,INEI!$3:$3,0))),LW21)),"")</f>
        <v>794.66</v>
      </c>
      <c r="LY21" s="59">
        <f>+IFERROR((IF(ISTEXT(LY$5)=FALSE,(INDEX(INEI!$1:$1048576,MATCH(Precios!$B21,INEI!$B:$B,0),MATCH(LY$4,INEI!$3:$3,0))),LX21)),"")</f>
        <v>794.86</v>
      </c>
      <c r="LZ21" s="59">
        <f>+IFERROR((IF(ISTEXT(LZ$5)=FALSE,(INDEX(INEI!$1:$1048576,MATCH(Precios!$B21,INEI!$B:$B,0),MATCH(LZ$4,INEI!$3:$3,0))),LY21)),"")</f>
        <v>797.15</v>
      </c>
      <c r="MA21" s="59">
        <f>+IFERROR((IF(ISTEXT(MA$5)=FALSE,(INDEX(INEI!$1:$1048576,MATCH(Precios!$B21,INEI!$B:$B,0),MATCH(MA$4,INEI!$3:$3,0))),LZ21)),"")</f>
        <v>796.14</v>
      </c>
      <c r="MB21" s="59">
        <f>+IFERROR((IF(ISTEXT(MB$5)=FALSE,(INDEX(INEI!$1:$1048576,MATCH(Precios!$B21,INEI!$B:$B,0),MATCH(MB$4,INEI!$3:$3,0))),MA21)),"")</f>
        <v>796.19</v>
      </c>
      <c r="MC21" s="60">
        <f>+IFERROR((IF(ISTEXT(MC$5)=FALSE,(INDEX(INEI!$1:$1048576,MATCH(Precios!$B21,INEI!$B:$B,0),MATCH(MC$4,INEI!$3:$3,0))),MB21)),"")</f>
        <v>796.19</v>
      </c>
      <c r="MD21" s="59">
        <f>+IFERROR((IF(ISTEXT(MD$5)=FALSE,(INDEX(INEI!$1:$1048576,MATCH(Precios!$B21,INEI!$B:$B,0),MATCH(MD$4,INEI!$3:$3,0))),MC21)),"")</f>
        <v>0</v>
      </c>
      <c r="ME21" s="59">
        <f>+IFERROR((IF(ISTEXT(ME$5)=FALSE,(INDEX(INEI!$1:$1048576,MATCH(Precios!$B21,INEI!$B:$B,0),MATCH(ME$4,INEI!$3:$3,0))),MD21)),"")</f>
        <v>0</v>
      </c>
      <c r="MF21" s="59">
        <f>+IFERROR((IF(ISTEXT(MF$5)=FALSE,(INDEX(INEI!$1:$1048576,MATCH(Precios!$B21,INEI!$B:$B,0),MATCH(MF$4,INEI!$3:$3,0))),ME21)),"")</f>
        <v>0</v>
      </c>
      <c r="MG21" s="59">
        <f>+IFERROR((IF(ISTEXT(MG$5)=FALSE,(INDEX(INEI!$1:$1048576,MATCH(Precios!$B21,INEI!$B:$B,0),MATCH(MG$4,INEI!$3:$3,0))),MF21)),"")</f>
        <v>0</v>
      </c>
      <c r="MH21" s="59" t="str">
        <f>+IFERROR((IF(ISTEXT(MH$5)=FALSE,(INDEX(INEI!$1:$1048576,MATCH(Precios!$B21,INEI!$B:$B,0),MATCH(MH$4,INEI!$3:$3,0))),MG21)),"")</f>
        <v/>
      </c>
      <c r="MI21" s="59" t="str">
        <f>+IFERROR((IF(ISTEXT(MI$5)=FALSE,(INDEX(INEI!$1:$1048576,MATCH(Precios!$B21,INEI!$B:$B,0),MATCH(MI$4,INEI!$3:$3,0))),MH21)),"")</f>
        <v/>
      </c>
      <c r="MJ21" s="59" t="str">
        <f>+IFERROR((IF(ISTEXT(MJ$5)=FALSE,(INDEX(INEI!$1:$1048576,MATCH(Precios!$B21,INEI!$B:$B,0),MATCH(MJ$4,INEI!$3:$3,0))),MI21)),"")</f>
        <v/>
      </c>
      <c r="MK21" s="59" t="str">
        <f>+IFERROR((IF(ISTEXT(MK$5)=FALSE,(INDEX(INEI!$1:$1048576,MATCH(Precios!$B21,INEI!$B:$B,0),MATCH(MK$4,INEI!$3:$3,0))),MJ21)),"")</f>
        <v/>
      </c>
      <c r="ML21" s="59" t="str">
        <f>+IFERROR((IF(ISTEXT(ML$5)=FALSE,(INDEX(INEI!$1:$1048576,MATCH(Precios!$B21,INEI!$B:$B,0),MATCH(ML$4,INEI!$3:$3,0))),MK21)),"")</f>
        <v/>
      </c>
      <c r="MM21" s="59" t="str">
        <f>+IFERROR((IF(ISTEXT(MM$5)=FALSE,(INDEX(INEI!$1:$1048576,MATCH(Precios!$B21,INEI!$B:$B,0),MATCH(MM$4,INEI!$3:$3,0))),ML21)),"")</f>
        <v/>
      </c>
      <c r="MN21" s="59" t="str">
        <f>+IFERROR((IF(ISTEXT(MN$5)=FALSE,(INDEX(INEI!$1:$1048576,MATCH(Precios!$B21,INEI!$B:$B,0),MATCH(MN$4,INEI!$3:$3,0))),MM21)),"")</f>
        <v/>
      </c>
      <c r="MO21" s="59" t="str">
        <f>+IFERROR((IF(ISTEXT(MO$5)=FALSE,(INDEX(INEI!$1:$1048576,MATCH(Precios!$B21,INEI!$B:$B,0),MATCH(MO$4,INEI!$3:$3,0))),MN21)),"")</f>
        <v/>
      </c>
      <c r="MP21" s="60" t="str">
        <f>+IFERROR((IF(ISTEXT(MP$5)=FALSE,(INDEX(INEI!$1:$1048576,MATCH(Precios!$B21,INEI!$B:$B,0),MATCH(MP$4,INEI!$3:$3,0))),MO21)),"")</f>
        <v/>
      </c>
    </row>
    <row r="22" spans="1:354">
      <c r="B22" s="9" t="s">
        <v>254</v>
      </c>
      <c r="C22" s="52" t="s">
        <v>315</v>
      </c>
      <c r="D22" s="59">
        <v>357.6</v>
      </c>
      <c r="E22" s="59">
        <v>351.47</v>
      </c>
      <c r="F22" s="59">
        <v>353.06</v>
      </c>
      <c r="G22" s="59">
        <v>354.83</v>
      </c>
      <c r="H22" s="59">
        <v>347.76</v>
      </c>
      <c r="I22" s="59">
        <v>348.79</v>
      </c>
      <c r="J22" s="59">
        <v>354.54</v>
      </c>
      <c r="K22" s="59">
        <v>354.4</v>
      </c>
      <c r="L22" s="59">
        <v>352.8</v>
      </c>
      <c r="M22" s="59">
        <v>354.33</v>
      </c>
      <c r="N22" s="59">
        <v>355.29</v>
      </c>
      <c r="O22" s="59">
        <v>352.26</v>
      </c>
      <c r="P22" s="60">
        <v>352.26</v>
      </c>
      <c r="Q22" s="59">
        <v>351.67</v>
      </c>
      <c r="R22" s="59">
        <v>350.42</v>
      </c>
      <c r="S22" s="59">
        <v>349.27</v>
      </c>
      <c r="T22" s="59">
        <v>348.02</v>
      </c>
      <c r="U22" s="59">
        <v>352.52</v>
      </c>
      <c r="V22" s="59">
        <v>345.45</v>
      </c>
      <c r="W22" s="59">
        <v>341.72</v>
      </c>
      <c r="X22" s="59">
        <v>345.08</v>
      </c>
      <c r="Y22" s="59">
        <v>349.04</v>
      </c>
      <c r="Z22" s="59">
        <v>347.01</v>
      </c>
      <c r="AA22" s="59">
        <v>343.66</v>
      </c>
      <c r="AB22" s="59">
        <v>343.25</v>
      </c>
      <c r="AC22" s="60">
        <v>343.25</v>
      </c>
      <c r="AD22" s="59">
        <v>340.65</v>
      </c>
      <c r="AE22" s="59">
        <v>341.92</v>
      </c>
      <c r="AF22" s="59">
        <v>348.61</v>
      </c>
      <c r="AG22" s="59">
        <v>349.97</v>
      </c>
      <c r="AH22" s="59">
        <v>347.44</v>
      </c>
      <c r="AI22" s="59">
        <v>345.47</v>
      </c>
      <c r="AJ22" s="59">
        <v>341.1</v>
      </c>
      <c r="AK22" s="59">
        <v>340.59</v>
      </c>
      <c r="AL22" s="59">
        <v>347.58</v>
      </c>
      <c r="AM22" s="59">
        <v>348.83</v>
      </c>
      <c r="AN22" s="59">
        <v>353.36</v>
      </c>
      <c r="AO22" s="59">
        <v>354.53</v>
      </c>
      <c r="AP22" s="60">
        <v>354.53</v>
      </c>
      <c r="AQ22" s="59">
        <v>353.5</v>
      </c>
      <c r="AR22" s="59">
        <v>361.59</v>
      </c>
      <c r="AS22" s="59">
        <v>362.46</v>
      </c>
      <c r="AT22" s="59">
        <v>362.54</v>
      </c>
      <c r="AU22" s="59">
        <v>360.17</v>
      </c>
      <c r="AV22" s="59">
        <v>357.51</v>
      </c>
      <c r="AW22" s="59">
        <v>358.44</v>
      </c>
      <c r="AX22" s="59">
        <v>361.94</v>
      </c>
      <c r="AY22" s="59">
        <v>363.59</v>
      </c>
      <c r="AZ22" s="59">
        <v>363.04</v>
      </c>
      <c r="BA22" s="59">
        <v>359.67</v>
      </c>
      <c r="BB22" s="59">
        <v>360.45</v>
      </c>
      <c r="BC22" s="60">
        <v>360.45</v>
      </c>
      <c r="BD22" s="59">
        <v>362.8</v>
      </c>
      <c r="BE22" s="59">
        <v>356.76</v>
      </c>
      <c r="BF22" s="59">
        <v>355.49</v>
      </c>
      <c r="BG22" s="59">
        <v>353</v>
      </c>
      <c r="BH22" s="59">
        <v>352.55</v>
      </c>
      <c r="BI22" s="59">
        <v>352.22</v>
      </c>
      <c r="BJ22" s="59">
        <v>351.48</v>
      </c>
      <c r="BK22" s="59">
        <v>356.86</v>
      </c>
      <c r="BL22" s="59">
        <v>356.3</v>
      </c>
      <c r="BM22" s="59">
        <v>360.62</v>
      </c>
      <c r="BN22" s="59">
        <v>363.98</v>
      </c>
      <c r="BO22" s="59">
        <v>364.04</v>
      </c>
      <c r="BP22" s="60">
        <v>364.04</v>
      </c>
      <c r="BQ22" s="59">
        <v>379.54</v>
      </c>
      <c r="BR22" s="59">
        <v>378.92</v>
      </c>
      <c r="BS22" s="59">
        <v>386.26</v>
      </c>
      <c r="BT22" s="59">
        <v>387.04</v>
      </c>
      <c r="BU22" s="59">
        <v>386.96</v>
      </c>
      <c r="BV22" s="59">
        <v>387.25</v>
      </c>
      <c r="BW22" s="59">
        <v>387.36</v>
      </c>
      <c r="BX22" s="59">
        <v>386.19</v>
      </c>
      <c r="BY22" s="59">
        <v>390.16</v>
      </c>
      <c r="BZ22" s="59">
        <v>392.95</v>
      </c>
      <c r="CA22" s="59">
        <v>401.84</v>
      </c>
      <c r="CB22" s="59">
        <v>439.63</v>
      </c>
      <c r="CC22" s="60">
        <v>439.63</v>
      </c>
      <c r="CD22" s="59">
        <v>442.96</v>
      </c>
      <c r="CE22" s="59">
        <v>441.99</v>
      </c>
      <c r="CF22" s="59">
        <v>443.08</v>
      </c>
      <c r="CG22" s="59">
        <v>438.05</v>
      </c>
      <c r="CH22" s="59">
        <v>439.17</v>
      </c>
      <c r="CI22" s="59">
        <v>447.09</v>
      </c>
      <c r="CJ22" s="59">
        <v>466.98</v>
      </c>
      <c r="CK22" s="59">
        <v>486.56</v>
      </c>
      <c r="CL22" s="59">
        <v>501.79</v>
      </c>
      <c r="CM22" s="59">
        <v>511.16</v>
      </c>
      <c r="CN22" s="59">
        <v>511.78</v>
      </c>
      <c r="CO22" s="59">
        <v>511.23</v>
      </c>
      <c r="CP22" s="60">
        <v>511.23</v>
      </c>
      <c r="CQ22" s="59">
        <v>509.34</v>
      </c>
      <c r="CR22" s="59">
        <v>515.30999999999995</v>
      </c>
      <c r="CS22" s="59">
        <v>514.78</v>
      </c>
      <c r="CT22" s="59">
        <v>517.82000000000005</v>
      </c>
      <c r="CU22" s="59">
        <v>524.70000000000005</v>
      </c>
      <c r="CV22" s="59">
        <v>547.71</v>
      </c>
      <c r="CW22" s="59">
        <v>566.66</v>
      </c>
      <c r="CX22" s="59">
        <v>601.29999999999995</v>
      </c>
      <c r="CY22" s="59">
        <v>616.34</v>
      </c>
      <c r="CZ22" s="59">
        <v>620.16999999999996</v>
      </c>
      <c r="DA22" s="59">
        <v>622.36</v>
      </c>
      <c r="DB22" s="59">
        <v>617.52</v>
      </c>
      <c r="DC22" s="60">
        <v>617.52</v>
      </c>
      <c r="DD22" s="59">
        <v>624.02</v>
      </c>
      <c r="DE22" s="59">
        <v>626.23</v>
      </c>
      <c r="DF22" s="59">
        <v>621.30999999999995</v>
      </c>
      <c r="DG22" s="59">
        <v>627.70000000000005</v>
      </c>
      <c r="DH22" s="59">
        <v>628.16</v>
      </c>
      <c r="DI22" s="59">
        <v>633.07000000000005</v>
      </c>
      <c r="DJ22" s="59">
        <v>649.55999999999995</v>
      </c>
      <c r="DK22" s="59">
        <v>662.24</v>
      </c>
      <c r="DL22" s="59">
        <v>665.72</v>
      </c>
      <c r="DM22" s="59">
        <v>670.07</v>
      </c>
      <c r="DN22" s="59">
        <v>675.72</v>
      </c>
      <c r="DO22" s="59">
        <v>672.08</v>
      </c>
      <c r="DP22" s="60">
        <v>672.08</v>
      </c>
      <c r="DQ22" s="59">
        <v>668.7</v>
      </c>
      <c r="DR22" s="59">
        <v>668.85</v>
      </c>
      <c r="DS22" s="59">
        <v>667.86</v>
      </c>
      <c r="DT22" s="59">
        <v>662.67</v>
      </c>
      <c r="DU22" s="59">
        <v>655.1</v>
      </c>
      <c r="DV22" s="59">
        <v>652.35</v>
      </c>
      <c r="DW22" s="59">
        <v>655.42</v>
      </c>
      <c r="DX22" s="59">
        <v>655.99</v>
      </c>
      <c r="DY22" s="59">
        <v>656.02</v>
      </c>
      <c r="DZ22" s="59">
        <v>654.23</v>
      </c>
      <c r="EA22" s="59">
        <v>644.11</v>
      </c>
      <c r="EB22" s="59">
        <v>643.9</v>
      </c>
      <c r="EC22" s="60">
        <v>643.9</v>
      </c>
      <c r="ED22" s="59">
        <v>663.27</v>
      </c>
      <c r="EE22" s="59">
        <v>669.85</v>
      </c>
      <c r="EF22" s="59">
        <v>670.15</v>
      </c>
      <c r="EG22" s="59">
        <v>674.36</v>
      </c>
      <c r="EH22" s="59">
        <v>679.21</v>
      </c>
      <c r="EI22" s="59">
        <v>681.24</v>
      </c>
      <c r="EJ22" s="59">
        <v>685.76</v>
      </c>
      <c r="EK22" s="59">
        <v>680.54</v>
      </c>
      <c r="EL22" s="59">
        <v>679.34</v>
      </c>
      <c r="EM22" s="59">
        <v>684.73</v>
      </c>
      <c r="EN22" s="59">
        <v>683.73</v>
      </c>
      <c r="EO22" s="59">
        <v>683.64</v>
      </c>
      <c r="EP22" s="60">
        <v>683.64</v>
      </c>
      <c r="EQ22" s="59">
        <v>689.39</v>
      </c>
      <c r="ER22" s="59">
        <v>697.84</v>
      </c>
      <c r="ES22" s="59">
        <v>695.84</v>
      </c>
      <c r="ET22" s="59">
        <v>692.47</v>
      </c>
      <c r="EU22" s="59">
        <v>692.89</v>
      </c>
      <c r="EV22" s="59">
        <v>692.45</v>
      </c>
      <c r="EW22" s="59">
        <v>691.15</v>
      </c>
      <c r="EX22" s="59">
        <v>692.09</v>
      </c>
      <c r="EY22" s="59">
        <v>700.36</v>
      </c>
      <c r="EZ22" s="59">
        <v>715.62</v>
      </c>
      <c r="FA22" s="59">
        <v>723.95</v>
      </c>
      <c r="FB22" s="59">
        <v>725.36</v>
      </c>
      <c r="FC22" s="60">
        <v>725.36</v>
      </c>
      <c r="FD22" s="59">
        <v>723.1</v>
      </c>
      <c r="FE22" s="59">
        <v>718.99</v>
      </c>
      <c r="FF22" s="59">
        <v>711.33</v>
      </c>
      <c r="FG22" s="59">
        <v>711.42</v>
      </c>
      <c r="FH22" s="59">
        <v>713.24</v>
      </c>
      <c r="FI22" s="59">
        <v>714.3</v>
      </c>
      <c r="FJ22" s="59">
        <v>714.32</v>
      </c>
      <c r="FK22" s="59">
        <v>713.82</v>
      </c>
      <c r="FL22" s="59">
        <v>716.68</v>
      </c>
      <c r="FM22" s="59">
        <v>725.1</v>
      </c>
      <c r="FN22" s="59">
        <v>731.37</v>
      </c>
      <c r="FO22" s="59">
        <v>735.74</v>
      </c>
      <c r="FP22" s="60">
        <v>735.74</v>
      </c>
      <c r="FQ22" s="59">
        <v>738.27</v>
      </c>
      <c r="FR22" s="59">
        <v>737.62</v>
      </c>
      <c r="FS22" s="59">
        <v>738.33</v>
      </c>
      <c r="FT22" s="59">
        <v>741.76</v>
      </c>
      <c r="FU22" s="59">
        <v>739.94</v>
      </c>
      <c r="FV22" s="59">
        <v>738.87</v>
      </c>
      <c r="FW22" s="59">
        <v>738.85</v>
      </c>
      <c r="FX22" s="59">
        <v>740.76</v>
      </c>
      <c r="FY22" s="59">
        <v>742.55</v>
      </c>
      <c r="FZ22" s="59">
        <v>745.1</v>
      </c>
      <c r="GA22" s="59">
        <v>751.3</v>
      </c>
      <c r="GB22" s="59">
        <v>753.48</v>
      </c>
      <c r="GC22" s="60">
        <v>753.48</v>
      </c>
      <c r="GD22" s="59">
        <v>749.6</v>
      </c>
      <c r="GE22" s="59">
        <v>754.29</v>
      </c>
      <c r="GF22" s="59">
        <v>750.76</v>
      </c>
      <c r="GG22" s="59">
        <v>750.58</v>
      </c>
      <c r="GH22" s="59">
        <v>748.68</v>
      </c>
      <c r="GI22" s="59">
        <v>745.82</v>
      </c>
      <c r="GJ22" s="59">
        <v>744.63</v>
      </c>
      <c r="GK22" s="59">
        <v>744.87</v>
      </c>
      <c r="GL22" s="59">
        <v>749.21</v>
      </c>
      <c r="GM22" s="59">
        <v>756.04</v>
      </c>
      <c r="GN22" s="59">
        <v>757.1</v>
      </c>
      <c r="GO22" s="59">
        <v>754.77</v>
      </c>
      <c r="GP22" s="60">
        <v>754.77</v>
      </c>
      <c r="GQ22" s="59">
        <v>749.32</v>
      </c>
      <c r="GR22" s="59">
        <v>748.77</v>
      </c>
      <c r="GS22" s="59">
        <v>750.04</v>
      </c>
      <c r="GT22" s="59">
        <v>748.26</v>
      </c>
      <c r="GU22" s="59">
        <v>748.58</v>
      </c>
      <c r="GV22" s="59">
        <v>745.27</v>
      </c>
      <c r="GW22" s="59">
        <v>745.53</v>
      </c>
      <c r="GX22" s="59">
        <v>742.52</v>
      </c>
      <c r="GY22" s="59">
        <v>742.44</v>
      </c>
      <c r="GZ22" s="59">
        <v>739.79</v>
      </c>
      <c r="HA22" s="59">
        <v>744.03</v>
      </c>
      <c r="HB22" s="59">
        <v>733.6</v>
      </c>
      <c r="HC22" s="60">
        <v>733.6</v>
      </c>
      <c r="HD22" s="59">
        <v>732.29</v>
      </c>
      <c r="HE22" s="59">
        <v>738.49</v>
      </c>
      <c r="HF22" s="59">
        <v>731.15</v>
      </c>
      <c r="HG22" s="59">
        <v>721.32</v>
      </c>
      <c r="HH22" s="59">
        <v>717.21</v>
      </c>
      <c r="HI22" s="59">
        <v>715.76</v>
      </c>
      <c r="HJ22" s="59">
        <v>717.05</v>
      </c>
      <c r="HK22" s="59">
        <v>722.21</v>
      </c>
      <c r="HL22" s="59">
        <v>719.89</v>
      </c>
      <c r="HM22" s="59">
        <v>717.73</v>
      </c>
      <c r="HN22" s="59">
        <v>715.76</v>
      </c>
      <c r="HO22" s="59">
        <v>711.73</v>
      </c>
      <c r="HP22" s="60">
        <v>711.73</v>
      </c>
      <c r="HQ22" s="59">
        <v>715.59</v>
      </c>
      <c r="HR22" s="59">
        <v>712.03</v>
      </c>
      <c r="HS22" s="59">
        <v>707.08</v>
      </c>
      <c r="HT22" s="59">
        <v>703.22</v>
      </c>
      <c r="HU22" s="59">
        <v>693.83</v>
      </c>
      <c r="HV22" s="59">
        <v>690.76</v>
      </c>
      <c r="HW22" s="59">
        <v>695.81</v>
      </c>
      <c r="HX22" s="59">
        <v>698.93</v>
      </c>
      <c r="HY22" s="59">
        <v>700.96</v>
      </c>
      <c r="HZ22" s="59">
        <v>703.47</v>
      </c>
      <c r="IA22" s="59">
        <v>706.38</v>
      </c>
      <c r="IB22" s="59">
        <v>702.39</v>
      </c>
      <c r="IC22" s="60">
        <v>702.39</v>
      </c>
      <c r="ID22" s="59">
        <v>702.13</v>
      </c>
      <c r="IE22" s="59">
        <v>704.84</v>
      </c>
      <c r="IF22" s="59">
        <v>703.89</v>
      </c>
      <c r="IG22" s="59">
        <v>702.73</v>
      </c>
      <c r="IH22" s="59">
        <v>700.78</v>
      </c>
      <c r="II22" s="59">
        <v>700.21</v>
      </c>
      <c r="IJ22" s="59">
        <v>697.96</v>
      </c>
      <c r="IK22" s="59">
        <v>704</v>
      </c>
      <c r="IL22" s="59">
        <v>707.15</v>
      </c>
      <c r="IM22" s="59">
        <v>707.37</v>
      </c>
      <c r="IN22" s="59">
        <v>706.86</v>
      </c>
      <c r="IO22" s="59">
        <v>703.79</v>
      </c>
      <c r="IP22" s="60">
        <v>703.79</v>
      </c>
      <c r="IQ22" s="59">
        <v>709.77</v>
      </c>
      <c r="IR22" s="59">
        <v>713.9</v>
      </c>
      <c r="IS22" s="59">
        <v>711.25</v>
      </c>
      <c r="IT22" s="59">
        <v>706.27</v>
      </c>
      <c r="IU22" s="59">
        <v>700.97</v>
      </c>
      <c r="IV22" s="59">
        <v>697.04</v>
      </c>
      <c r="IW22" s="59">
        <v>700.21</v>
      </c>
      <c r="IX22" s="59">
        <v>705.2</v>
      </c>
      <c r="IY22" s="59">
        <v>709.42</v>
      </c>
      <c r="IZ22" s="59">
        <v>710.76</v>
      </c>
      <c r="JA22" s="59">
        <v>708.51</v>
      </c>
      <c r="JB22" s="59">
        <v>709.79</v>
      </c>
      <c r="JC22" s="60">
        <v>709.79</v>
      </c>
      <c r="JD22" s="59">
        <v>708.45</v>
      </c>
      <c r="JE22" s="59">
        <v>707.78</v>
      </c>
      <c r="JF22" s="59">
        <v>708.87</v>
      </c>
      <c r="JG22" s="59">
        <v>709.18</v>
      </c>
      <c r="JH22" s="59">
        <v>706.98</v>
      </c>
      <c r="JI22" s="59">
        <v>713.64</v>
      </c>
      <c r="JJ22" s="59">
        <v>738.1</v>
      </c>
      <c r="JK22" s="59">
        <v>765.94</v>
      </c>
      <c r="JL22" s="59">
        <v>788.59</v>
      </c>
      <c r="JM22" s="59">
        <v>813.83</v>
      </c>
      <c r="JN22" s="59">
        <v>840.21</v>
      </c>
      <c r="JO22" s="59">
        <v>853.65</v>
      </c>
      <c r="JP22" s="60">
        <v>853.65</v>
      </c>
      <c r="JQ22" s="59">
        <v>867.19</v>
      </c>
      <c r="JR22" s="59">
        <v>881.25</v>
      </c>
      <c r="JS22" s="59">
        <v>881.79</v>
      </c>
      <c r="JT22" s="59">
        <v>881.85</v>
      </c>
      <c r="JU22" s="59">
        <v>877.69</v>
      </c>
      <c r="JV22" s="59">
        <v>869.6</v>
      </c>
      <c r="JW22" s="59">
        <v>872.43</v>
      </c>
      <c r="JX22" s="59">
        <v>887.21</v>
      </c>
      <c r="JY22" s="59">
        <v>908.31</v>
      </c>
      <c r="JZ22" s="59">
        <v>922.34</v>
      </c>
      <c r="KA22" s="59">
        <v>925.74</v>
      </c>
      <c r="KB22" s="59">
        <v>925.51</v>
      </c>
      <c r="KC22" s="60">
        <v>925.51</v>
      </c>
      <c r="KD22" s="59">
        <f>+IFERROR((IF(ISTEXT(KD$5)=FALSE,(INDEX(INEI!$1:$1048576,MATCH(Precios!$B22,INEI!$B:$B,0),MATCH(KD$4,INEI!$3:$3,0))),KC22)),"")</f>
        <v>926.71</v>
      </c>
      <c r="KE22" s="59">
        <f>+IFERROR((IF(ISTEXT(KE$5)=FALSE,(INDEX(INEI!$1:$1048576,MATCH(Precios!$B22,INEI!$B:$B,0),MATCH(KE$4,INEI!$3:$3,0))),KD22)),"")</f>
        <v>922.2</v>
      </c>
      <c r="KF22" s="59">
        <f>+IFERROR((IF(ISTEXT(KF$5)=FALSE,(INDEX(INEI!$1:$1048576,MATCH(Precios!$B22,INEI!$B:$B,0),MATCH(KF$4,INEI!$3:$3,0))),KE22)),"")</f>
        <v>922.96</v>
      </c>
      <c r="KG22" s="59">
        <f>+IFERROR((IF(ISTEXT(KG$5)=FALSE,(INDEX(INEI!$1:$1048576,MATCH(Precios!$B22,INEI!$B:$B,0),MATCH(KG$4,INEI!$3:$3,0))),KF22)),"")</f>
        <v>915.68</v>
      </c>
      <c r="KH22" s="59">
        <f>+IFERROR((IF(ISTEXT(KH$5)=FALSE,(INDEX(INEI!$1:$1048576,MATCH(Precios!$B22,INEI!$B:$B,0),MATCH(KH$4,INEI!$3:$3,0))),KG22)),"")</f>
        <v>900.14</v>
      </c>
      <c r="KI22" s="59">
        <f>+IFERROR((IF(ISTEXT(KI$5)=FALSE,(INDEX(INEI!$1:$1048576,MATCH(Precios!$B22,INEI!$B:$B,0),MATCH(KI$4,INEI!$3:$3,0))),KH22)),"")</f>
        <v>901.37</v>
      </c>
      <c r="KJ22" s="59">
        <f>+IFERROR((IF(ISTEXT(KJ$5)=FALSE,(INDEX(INEI!$1:$1048576,MATCH(Precios!$B22,INEI!$B:$B,0),MATCH(KJ$4,INEI!$3:$3,0))),KI22)),"")</f>
        <v>903.06</v>
      </c>
      <c r="KK22" s="59">
        <f>+IFERROR((IF(ISTEXT(KK$5)=FALSE,(INDEX(INEI!$1:$1048576,MATCH(Precios!$B22,INEI!$B:$B,0),MATCH(KK$4,INEI!$3:$3,0))),KJ22)),"")</f>
        <v>898.17</v>
      </c>
      <c r="KL22" s="59">
        <f>+IFERROR((IF(ISTEXT(KL$5)=FALSE,(INDEX(INEI!$1:$1048576,MATCH(Precios!$B22,INEI!$B:$B,0),MATCH(KL$4,INEI!$3:$3,0))),KK22)),"")</f>
        <v>890.77</v>
      </c>
      <c r="KM22" s="59">
        <f>+IFERROR((IF(ISTEXT(KM$5)=FALSE,(INDEX(INEI!$1:$1048576,MATCH(Precios!$B22,INEI!$B:$B,0),MATCH(KM$4,INEI!$3:$3,0))),KL22)),"")</f>
        <v>888.38</v>
      </c>
      <c r="KN22" s="59">
        <f>+IFERROR((IF(ISTEXT(KN$5)=FALSE,(INDEX(INEI!$1:$1048576,MATCH(Precios!$B22,INEI!$B:$B,0),MATCH(KN$4,INEI!$3:$3,0))),KM22)),"")</f>
        <v>884.21</v>
      </c>
      <c r="KO22" s="59">
        <f>+IFERROR((IF(ISTEXT(KO$5)=FALSE,(INDEX(INEI!$1:$1048576,MATCH(Precios!$B22,INEI!$B:$B,0),MATCH(KO$4,INEI!$3:$3,0))),KN22)),"")</f>
        <v>880.43</v>
      </c>
      <c r="KP22" s="60">
        <f>+IFERROR((IF(ISTEXT(KP$5)=FALSE,(INDEX(INEI!$1:$1048576,MATCH(Precios!$B22,INEI!$B:$B,0),MATCH(KP$4,INEI!$3:$3,0))),KO22)),"")</f>
        <v>880.43</v>
      </c>
      <c r="KQ22" s="59">
        <f>+IFERROR((IF(ISTEXT(KQ$5)=FALSE,(INDEX(INEI!$1:$1048576,MATCH(Precios!$B22,INEI!$B:$B,0),MATCH(KQ$4,INEI!$3:$3,0))),KP22)),"")</f>
        <v>876.4</v>
      </c>
      <c r="KR22" s="59">
        <f>+IFERROR((IF(ISTEXT(KR$5)=FALSE,(INDEX(INEI!$1:$1048576,MATCH(Precios!$B22,INEI!$B:$B,0),MATCH(KR$4,INEI!$3:$3,0))),KQ22)),"")</f>
        <v>876.52</v>
      </c>
      <c r="KS22" s="59">
        <f>+IFERROR((IF(ISTEXT(KS$5)=FALSE,(INDEX(INEI!$1:$1048576,MATCH(Precios!$B22,INEI!$B:$B,0),MATCH(KS$4,INEI!$3:$3,0))),KR22)),"")</f>
        <v>869.98</v>
      </c>
      <c r="KT22" s="59">
        <f>+IFERROR((IF(ISTEXT(KT$5)=FALSE,(INDEX(INEI!$1:$1048576,MATCH(Precios!$B22,INEI!$B:$B,0),MATCH(KT$4,INEI!$3:$3,0))),KS22)),"")</f>
        <v>865.37</v>
      </c>
      <c r="KU22" s="59">
        <f>+IFERROR((IF(ISTEXT(KU$5)=FALSE,(INDEX(INEI!$1:$1048576,MATCH(Precios!$B22,INEI!$B:$B,0),MATCH(KU$4,INEI!$3:$3,0))),KT22)),"")</f>
        <v>856.61</v>
      </c>
      <c r="KV22" s="59">
        <f>+IFERROR((IF(ISTEXT(KV$5)=FALSE,(INDEX(INEI!$1:$1048576,MATCH(Precios!$B22,INEI!$B:$B,0),MATCH(KV$4,INEI!$3:$3,0))),KU22)),"")</f>
        <v>846.49</v>
      </c>
      <c r="KW22" s="59">
        <f>+IFERROR((IF(ISTEXT(KW$5)=FALSE,(INDEX(INEI!$1:$1048576,MATCH(Precios!$B22,INEI!$B:$B,0),MATCH(KW$4,INEI!$3:$3,0))),KV22)),"")</f>
        <v>840.35</v>
      </c>
      <c r="KX22" s="59">
        <f>+IFERROR((IF(ISTEXT(KX$5)=FALSE,(INDEX(INEI!$1:$1048576,MATCH(Precios!$B22,INEI!$B:$B,0),MATCH(KX$4,INEI!$3:$3,0))),KW22)),"")</f>
        <v>851.06</v>
      </c>
      <c r="KY22" s="59">
        <f>+IFERROR((IF(ISTEXT(KY$5)=FALSE,(INDEX(INEI!$1:$1048576,MATCH(Precios!$B22,INEI!$B:$B,0),MATCH(KY$4,INEI!$3:$3,0))),KX22)),"")</f>
        <v>853.32</v>
      </c>
      <c r="KZ22" s="59">
        <f>+IFERROR((IF(ISTEXT(KZ$5)=FALSE,(INDEX(INEI!$1:$1048576,MATCH(Precios!$B22,INEI!$B:$B,0),MATCH(KZ$4,INEI!$3:$3,0))),KY22)),"")</f>
        <v>849.7</v>
      </c>
      <c r="LA22" s="59">
        <f>+IFERROR((IF(ISTEXT(LA$5)=FALSE,(INDEX(INEI!$1:$1048576,MATCH(Precios!$B22,INEI!$B:$B,0),MATCH(LA$4,INEI!$3:$3,0))),KZ22)),"")</f>
        <v>848.04</v>
      </c>
      <c r="LB22" s="59">
        <f>+IFERROR((IF(ISTEXT(LB$5)=FALSE,(INDEX(INEI!$1:$1048576,MATCH(Precios!$B22,INEI!$B:$B,0),MATCH(LB$4,INEI!$3:$3,0))),LA22)),"")</f>
        <v>839.08</v>
      </c>
      <c r="LC22" s="60">
        <f>+IFERROR((IF(ISTEXT(LC$5)=FALSE,(INDEX(INEI!$1:$1048576,MATCH(Precios!$B22,INEI!$B:$B,0),MATCH(LC$4,INEI!$3:$3,0))),LB22)),"")</f>
        <v>839.08</v>
      </c>
      <c r="LD22" s="59">
        <f>+IFERROR((IF(ISTEXT(LD$5)=FALSE,(INDEX(INEI!$1:$1048576,MATCH(Precios!$B22,INEI!$B:$B,0),MATCH(LD$4,INEI!$3:$3,0))),LC22)),"")</f>
        <v>833.19</v>
      </c>
      <c r="LE22" s="59">
        <f>+IFERROR((IF(ISTEXT(LE$5)=FALSE,(INDEX(INEI!$1:$1048576,MATCH(Precios!$B22,INEI!$B:$B,0),MATCH(LE$4,INEI!$3:$3,0))),LD22)),"")</f>
        <v>840.09</v>
      </c>
      <c r="LF22" s="59">
        <f>+IFERROR((IF(ISTEXT(LF$5)=FALSE,(INDEX(INEI!$1:$1048576,MATCH(Precios!$B22,INEI!$B:$B,0),MATCH(LF$4,INEI!$3:$3,0))),LE22)),"")</f>
        <v>841.69</v>
      </c>
      <c r="LG22" s="59">
        <f>+IFERROR((IF(ISTEXT(LG$5)=FALSE,(INDEX(INEI!$1:$1048576,MATCH(Precios!$B22,INEI!$B:$B,0),MATCH(LG$4,INEI!$3:$3,0))),LF22)),"")</f>
        <v>841.58</v>
      </c>
      <c r="LH22" s="59">
        <f>+IFERROR((IF(ISTEXT(LH$5)=FALSE,(INDEX(INEI!$1:$1048576,MATCH(Precios!$B22,INEI!$B:$B,0),MATCH(LH$4,INEI!$3:$3,0))),LG22)),"")</f>
        <v>837.27</v>
      </c>
      <c r="LI22" s="59">
        <f>+IFERROR((IF(ISTEXT(LI$5)=FALSE,(INDEX(INEI!$1:$1048576,MATCH(Precios!$B22,INEI!$B:$B,0),MATCH(LI$4,INEI!$3:$3,0))),LH22)),"")</f>
        <v>815.38</v>
      </c>
      <c r="LJ22" s="59">
        <f>+IFERROR((IF(ISTEXT(LJ$5)=FALSE,(INDEX(INEI!$1:$1048576,MATCH(Precios!$B22,INEI!$B:$B,0),MATCH(LJ$4,INEI!$3:$3,0))),LI22)),"")</f>
        <v>806.28</v>
      </c>
      <c r="LK22" s="59">
        <f>+IFERROR((IF(ISTEXT(LK$5)=FALSE,(INDEX(INEI!$1:$1048576,MATCH(Precios!$B22,INEI!$B:$B,0),MATCH(LK$4,INEI!$3:$3,0))),LJ22)),"")</f>
        <v>804.98</v>
      </c>
      <c r="LL22" s="59">
        <f>+IFERROR((IF(ISTEXT(LL$5)=FALSE,(INDEX(INEI!$1:$1048576,MATCH(Precios!$B22,INEI!$B:$B,0),MATCH(LL$4,INEI!$3:$3,0))),LK22)),"")</f>
        <v>806.76</v>
      </c>
      <c r="LM22" s="59">
        <f>+IFERROR((IF(ISTEXT(LM$5)=FALSE,(INDEX(INEI!$1:$1048576,MATCH(Precios!$B22,INEI!$B:$B,0),MATCH(LM$4,INEI!$3:$3,0))),LL22)),"")</f>
        <v>822.73</v>
      </c>
      <c r="LN22" s="59">
        <f>+IFERROR((IF(ISTEXT(LN$5)=FALSE,(INDEX(INEI!$1:$1048576,MATCH(Precios!$B22,INEI!$B:$B,0),MATCH(LN$4,INEI!$3:$3,0))),LM22)),"")</f>
        <v>828.7</v>
      </c>
      <c r="LO22" s="59">
        <f>+IFERROR((IF(ISTEXT(LO$5)=FALSE,(INDEX(INEI!$1:$1048576,MATCH(Precios!$B22,INEI!$B:$B,0),MATCH(LO$4,INEI!$3:$3,0))),LN22)),"")</f>
        <v>827.53</v>
      </c>
      <c r="LP22" s="60">
        <f>+IFERROR((IF(ISTEXT(LP$5)=FALSE,(INDEX(INEI!$1:$1048576,MATCH(Precios!$B22,INEI!$B:$B,0),MATCH(LP$4,INEI!$3:$3,0))),LO22)),"")</f>
        <v>827.53</v>
      </c>
      <c r="LQ22" s="59">
        <f>+IFERROR((IF(ISTEXT(LQ$5)=FALSE,(INDEX(INEI!$1:$1048576,MATCH(Precios!$B22,INEI!$B:$B,0),MATCH(LQ$4,INEI!$3:$3,0))),LP22)),"")</f>
        <v>828.98</v>
      </c>
      <c r="LR22" s="59">
        <f>+IFERROR((IF(ISTEXT(LR$5)=FALSE,(INDEX(INEI!$1:$1048576,MATCH(Precios!$B22,INEI!$B:$B,0),MATCH(LR$4,INEI!$3:$3,0))),LQ22)),"")</f>
        <v>831.65</v>
      </c>
      <c r="LS22" s="59">
        <f>+IFERROR((IF(ISTEXT(LS$5)=FALSE,(INDEX(INEI!$1:$1048576,MATCH(Precios!$B22,INEI!$B:$B,0),MATCH(LS$4,INEI!$3:$3,0))),LR22)),"")</f>
        <v>834.57</v>
      </c>
      <c r="LT22" s="59">
        <f>+IFERROR((IF(ISTEXT(LT$5)=FALSE,(INDEX(INEI!$1:$1048576,MATCH(Precios!$B22,INEI!$B:$B,0),MATCH(LT$4,INEI!$3:$3,0))),LS22)),"")</f>
        <v>833.51</v>
      </c>
      <c r="LU22" s="59">
        <f>+IFERROR((IF(ISTEXT(LU$5)=FALSE,(INDEX(INEI!$1:$1048576,MATCH(Precios!$B22,INEI!$B:$B,0),MATCH(LU$4,INEI!$3:$3,0))),LT22)),"")</f>
        <v>827.42</v>
      </c>
      <c r="LV22" s="59">
        <f>+IFERROR((IF(ISTEXT(LV$5)=FALSE,(INDEX(INEI!$1:$1048576,MATCH(Precios!$B22,INEI!$B:$B,0),MATCH(LV$4,INEI!$3:$3,0))),LU22)),"")</f>
        <v>826.77</v>
      </c>
      <c r="LW22" s="59">
        <f>+IFERROR((IF(ISTEXT(LW$5)=FALSE,(INDEX(INEI!$1:$1048576,MATCH(Precios!$B22,INEI!$B:$B,0),MATCH(LW$4,INEI!$3:$3,0))),LV22)),"")</f>
        <v>832.82</v>
      </c>
      <c r="LX22" s="59">
        <f>+IFERROR((IF(ISTEXT(LX$5)=FALSE,(INDEX(INEI!$1:$1048576,MATCH(Precios!$B22,INEI!$B:$B,0),MATCH(LX$4,INEI!$3:$3,0))),LW22)),"")</f>
        <v>836.13393599999995</v>
      </c>
      <c r="LY22" s="59">
        <f>+IFERROR((IF(ISTEXT(LY$5)=FALSE,(INDEX(INEI!$1:$1048576,MATCH(Precios!$B22,INEI!$B:$B,0),MATCH(LY$4,INEI!$3:$3,0))),LX22)),"")</f>
        <v>851.82</v>
      </c>
      <c r="LZ22" s="59">
        <f>+IFERROR((IF(ISTEXT(LZ$5)=FALSE,(INDEX(INEI!$1:$1048576,MATCH(Precios!$B22,INEI!$B:$B,0),MATCH(LZ$4,INEI!$3:$3,0))),LY22)),"")</f>
        <v>856.98</v>
      </c>
      <c r="MA22" s="59">
        <f>+IFERROR((IF(ISTEXT(MA$5)=FALSE,(INDEX(INEI!$1:$1048576,MATCH(Precios!$B22,INEI!$B:$B,0),MATCH(MA$4,INEI!$3:$3,0))),LZ22)),"")</f>
        <v>860.59</v>
      </c>
      <c r="MB22" s="59">
        <f>+IFERROR((IF(ISTEXT(MB$5)=FALSE,(INDEX(INEI!$1:$1048576,MATCH(Precios!$B22,INEI!$B:$B,0),MATCH(MB$4,INEI!$3:$3,0))),MA22)),"")</f>
        <v>864.34</v>
      </c>
      <c r="MC22" s="60">
        <f>+IFERROR((IF(ISTEXT(MC$5)=FALSE,(INDEX(INEI!$1:$1048576,MATCH(Precios!$B22,INEI!$B:$B,0),MATCH(MC$4,INEI!$3:$3,0))),MB22)),"")</f>
        <v>864.34</v>
      </c>
      <c r="MD22" s="59">
        <f>+IFERROR((IF(ISTEXT(MD$5)=FALSE,(INDEX(INEI!$1:$1048576,MATCH(Precios!$B22,INEI!$B:$B,0),MATCH(MD$4,INEI!$3:$3,0))),MC22)),"")</f>
        <v>0</v>
      </c>
      <c r="ME22" s="59">
        <f>+IFERROR((IF(ISTEXT(ME$5)=FALSE,(INDEX(INEI!$1:$1048576,MATCH(Precios!$B22,INEI!$B:$B,0),MATCH(ME$4,INEI!$3:$3,0))),MD22)),"")</f>
        <v>0</v>
      </c>
      <c r="MF22" s="59">
        <f>+IFERROR((IF(ISTEXT(MF$5)=FALSE,(INDEX(INEI!$1:$1048576,MATCH(Precios!$B22,INEI!$B:$B,0),MATCH(MF$4,INEI!$3:$3,0))),ME22)),"")</f>
        <v>0</v>
      </c>
      <c r="MG22" s="59">
        <f>+IFERROR((IF(ISTEXT(MG$5)=FALSE,(INDEX(INEI!$1:$1048576,MATCH(Precios!$B22,INEI!$B:$B,0),MATCH(MG$4,INEI!$3:$3,0))),MF22)),"")</f>
        <v>0</v>
      </c>
      <c r="MH22" s="59" t="str">
        <f>+IFERROR((IF(ISTEXT(MH$5)=FALSE,(INDEX(INEI!$1:$1048576,MATCH(Precios!$B22,INEI!$B:$B,0),MATCH(MH$4,INEI!$3:$3,0))),MG22)),"")</f>
        <v/>
      </c>
      <c r="MI22" s="59" t="str">
        <f>+IFERROR((IF(ISTEXT(MI$5)=FALSE,(INDEX(INEI!$1:$1048576,MATCH(Precios!$B22,INEI!$B:$B,0),MATCH(MI$4,INEI!$3:$3,0))),MH22)),"")</f>
        <v/>
      </c>
      <c r="MJ22" s="59" t="str">
        <f>+IFERROR((IF(ISTEXT(MJ$5)=FALSE,(INDEX(INEI!$1:$1048576,MATCH(Precios!$B22,INEI!$B:$B,0),MATCH(MJ$4,INEI!$3:$3,0))),MI22)),"")</f>
        <v/>
      </c>
      <c r="MK22" s="59" t="str">
        <f>+IFERROR((IF(ISTEXT(MK$5)=FALSE,(INDEX(INEI!$1:$1048576,MATCH(Precios!$B22,INEI!$B:$B,0),MATCH(MK$4,INEI!$3:$3,0))),MJ22)),"")</f>
        <v/>
      </c>
      <c r="ML22" s="59" t="str">
        <f>+IFERROR((IF(ISTEXT(ML$5)=FALSE,(INDEX(INEI!$1:$1048576,MATCH(Precios!$B22,INEI!$B:$B,0),MATCH(ML$4,INEI!$3:$3,0))),MK22)),"")</f>
        <v/>
      </c>
      <c r="MM22" s="59" t="str">
        <f>+IFERROR((IF(ISTEXT(MM$5)=FALSE,(INDEX(INEI!$1:$1048576,MATCH(Precios!$B22,INEI!$B:$B,0),MATCH(MM$4,INEI!$3:$3,0))),ML22)),"")</f>
        <v/>
      </c>
      <c r="MN22" s="59" t="str">
        <f>+IFERROR((IF(ISTEXT(MN$5)=FALSE,(INDEX(INEI!$1:$1048576,MATCH(Precios!$B22,INEI!$B:$B,0),MATCH(MN$4,INEI!$3:$3,0))),MM22)),"")</f>
        <v/>
      </c>
      <c r="MO22" s="59" t="str">
        <f>+IFERROR((IF(ISTEXT(MO$5)=FALSE,(INDEX(INEI!$1:$1048576,MATCH(Precios!$B22,INEI!$B:$B,0),MATCH(MO$4,INEI!$3:$3,0))),MN22)),"")</f>
        <v/>
      </c>
      <c r="MP22" s="60" t="str">
        <f>+IFERROR((IF(ISTEXT(MP$5)=FALSE,(INDEX(INEI!$1:$1048576,MATCH(Precios!$B22,INEI!$B:$B,0),MATCH(MP$4,INEI!$3:$3,0))),MO22)),"")</f>
        <v/>
      </c>
    </row>
    <row r="23" spans="1:354">
      <c r="B23" s="9" t="s">
        <v>255</v>
      </c>
      <c r="C23" s="52" t="s">
        <v>316</v>
      </c>
      <c r="D23" s="59">
        <v>301.23</v>
      </c>
      <c r="E23" s="59">
        <v>301.02999999999997</v>
      </c>
      <c r="F23" s="59">
        <v>301.33999999999997</v>
      </c>
      <c r="G23" s="59">
        <v>324.43</v>
      </c>
      <c r="H23" s="59">
        <v>328.53</v>
      </c>
      <c r="I23" s="59">
        <v>323.58</v>
      </c>
      <c r="J23" s="59">
        <v>323.7</v>
      </c>
      <c r="K23" s="59">
        <v>324.73</v>
      </c>
      <c r="L23" s="59">
        <v>315.61</v>
      </c>
      <c r="M23" s="59">
        <v>307.94</v>
      </c>
      <c r="N23" s="59">
        <v>302.60000000000002</v>
      </c>
      <c r="O23" s="59">
        <v>312.54000000000002</v>
      </c>
      <c r="P23" s="60">
        <v>312.54000000000002</v>
      </c>
      <c r="Q23" s="59">
        <v>307.43</v>
      </c>
      <c r="R23" s="59">
        <v>307.43</v>
      </c>
      <c r="S23" s="59">
        <v>316.26</v>
      </c>
      <c r="T23" s="59">
        <v>318.88</v>
      </c>
      <c r="U23" s="59">
        <v>319.66000000000003</v>
      </c>
      <c r="V23" s="59">
        <v>319.81</v>
      </c>
      <c r="W23" s="59">
        <v>318.08999999999997</v>
      </c>
      <c r="X23" s="59">
        <v>321.14</v>
      </c>
      <c r="Y23" s="59">
        <v>323.58</v>
      </c>
      <c r="Z23" s="59">
        <v>322.85000000000002</v>
      </c>
      <c r="AA23" s="59">
        <v>324.39999999999998</v>
      </c>
      <c r="AB23" s="59">
        <v>326.25</v>
      </c>
      <c r="AC23" s="60">
        <v>326.25</v>
      </c>
      <c r="AD23" s="59">
        <v>337.78</v>
      </c>
      <c r="AE23" s="59">
        <v>353.38</v>
      </c>
      <c r="AF23" s="59">
        <v>355.42</v>
      </c>
      <c r="AG23" s="59">
        <v>350.38</v>
      </c>
      <c r="AH23" s="59">
        <v>350.38</v>
      </c>
      <c r="AI23" s="59">
        <v>348.49</v>
      </c>
      <c r="AJ23" s="59">
        <v>348.35</v>
      </c>
      <c r="AK23" s="59">
        <v>348.57</v>
      </c>
      <c r="AL23" s="59">
        <v>357.03</v>
      </c>
      <c r="AM23" s="59">
        <v>361.35</v>
      </c>
      <c r="AN23" s="59">
        <v>357.72</v>
      </c>
      <c r="AO23" s="59">
        <v>354.45</v>
      </c>
      <c r="AP23" s="60">
        <v>354.45</v>
      </c>
      <c r="AQ23" s="59">
        <v>354.13</v>
      </c>
      <c r="AR23" s="59">
        <v>361.94</v>
      </c>
      <c r="AS23" s="59">
        <v>365.16</v>
      </c>
      <c r="AT23" s="59">
        <v>375.56</v>
      </c>
      <c r="AU23" s="59">
        <v>374.43</v>
      </c>
      <c r="AV23" s="59">
        <v>366.59</v>
      </c>
      <c r="AW23" s="59">
        <v>364.88</v>
      </c>
      <c r="AX23" s="59">
        <v>363.09</v>
      </c>
      <c r="AY23" s="59">
        <v>365.57</v>
      </c>
      <c r="AZ23" s="59">
        <v>368.8</v>
      </c>
      <c r="BA23" s="59">
        <v>370.34</v>
      </c>
      <c r="BB23" s="59">
        <v>368.52</v>
      </c>
      <c r="BC23" s="60">
        <v>368.52</v>
      </c>
      <c r="BD23" s="59">
        <v>365.27</v>
      </c>
      <c r="BE23" s="59">
        <v>365.2</v>
      </c>
      <c r="BF23" s="59">
        <v>370.4</v>
      </c>
      <c r="BG23" s="59">
        <v>370.36</v>
      </c>
      <c r="BH23" s="59">
        <v>373.32</v>
      </c>
      <c r="BI23" s="59">
        <v>372.62</v>
      </c>
      <c r="BJ23" s="59">
        <v>379.38</v>
      </c>
      <c r="BK23" s="59">
        <v>377.02</v>
      </c>
      <c r="BL23" s="59">
        <v>377.02</v>
      </c>
      <c r="BM23" s="59">
        <v>376.52</v>
      </c>
      <c r="BN23" s="59">
        <v>382.34</v>
      </c>
      <c r="BO23" s="59">
        <v>384.32</v>
      </c>
      <c r="BP23" s="60">
        <v>384.32</v>
      </c>
      <c r="BQ23" s="59">
        <v>396.26</v>
      </c>
      <c r="BR23" s="59">
        <v>406.17</v>
      </c>
      <c r="BS23" s="59">
        <v>405.37</v>
      </c>
      <c r="BT23" s="59">
        <v>405.37</v>
      </c>
      <c r="BU23" s="59">
        <v>405.9</v>
      </c>
      <c r="BV23" s="59">
        <v>407.03</v>
      </c>
      <c r="BW23" s="59">
        <v>407.02</v>
      </c>
      <c r="BX23" s="59">
        <v>408.91</v>
      </c>
      <c r="BY23" s="59">
        <v>407.45</v>
      </c>
      <c r="BZ23" s="59">
        <v>408.16</v>
      </c>
      <c r="CA23" s="59">
        <v>409.37</v>
      </c>
      <c r="CB23" s="59">
        <v>412.66</v>
      </c>
      <c r="CC23" s="60">
        <v>412.66</v>
      </c>
      <c r="CD23" s="59">
        <v>412.47</v>
      </c>
      <c r="CE23" s="59">
        <v>432.94</v>
      </c>
      <c r="CF23" s="59">
        <v>440.85</v>
      </c>
      <c r="CG23" s="59">
        <v>433.89</v>
      </c>
      <c r="CH23" s="59">
        <v>432.94</v>
      </c>
      <c r="CI23" s="59">
        <v>435</v>
      </c>
      <c r="CJ23" s="59">
        <v>432.77</v>
      </c>
      <c r="CK23" s="59">
        <v>431.71</v>
      </c>
      <c r="CL23" s="59">
        <v>435.24</v>
      </c>
      <c r="CM23" s="59">
        <v>435.38</v>
      </c>
      <c r="CN23" s="59">
        <v>436.51</v>
      </c>
      <c r="CO23" s="59">
        <v>438.66</v>
      </c>
      <c r="CP23" s="60">
        <v>438.66</v>
      </c>
      <c r="CQ23" s="59">
        <v>443.91</v>
      </c>
      <c r="CR23" s="59">
        <v>446.74</v>
      </c>
      <c r="CS23" s="59">
        <v>448.76</v>
      </c>
      <c r="CT23" s="59">
        <v>447.27</v>
      </c>
      <c r="CU23" s="59">
        <v>446.75</v>
      </c>
      <c r="CV23" s="59">
        <v>456.94</v>
      </c>
      <c r="CW23" s="59">
        <v>457.28</v>
      </c>
      <c r="CX23" s="59">
        <v>474</v>
      </c>
      <c r="CY23" s="59">
        <v>490.58</v>
      </c>
      <c r="CZ23" s="59">
        <v>496.47</v>
      </c>
      <c r="DA23" s="59">
        <v>497.79</v>
      </c>
      <c r="DB23" s="59">
        <v>499.92</v>
      </c>
      <c r="DC23" s="60">
        <v>499.92</v>
      </c>
      <c r="DD23" s="59">
        <v>510.4</v>
      </c>
      <c r="DE23" s="59">
        <v>535.45000000000005</v>
      </c>
      <c r="DF23" s="59">
        <v>540.89</v>
      </c>
      <c r="DG23" s="59">
        <v>547.12</v>
      </c>
      <c r="DH23" s="59">
        <v>552.80999999999995</v>
      </c>
      <c r="DI23" s="59">
        <v>565.80999999999995</v>
      </c>
      <c r="DJ23" s="59">
        <v>564.07000000000005</v>
      </c>
      <c r="DK23" s="59">
        <v>584.80999999999995</v>
      </c>
      <c r="DL23" s="59">
        <v>598.66999999999996</v>
      </c>
      <c r="DM23" s="59">
        <v>598.37</v>
      </c>
      <c r="DN23" s="59">
        <v>596.97</v>
      </c>
      <c r="DO23" s="59">
        <v>597.29</v>
      </c>
      <c r="DP23" s="60">
        <v>597.29</v>
      </c>
      <c r="DQ23" s="59">
        <v>598.16</v>
      </c>
      <c r="DR23" s="59">
        <v>598.29</v>
      </c>
      <c r="DS23" s="59">
        <v>592.28</v>
      </c>
      <c r="DT23" s="59">
        <v>591.84</v>
      </c>
      <c r="DU23" s="59">
        <v>592.79</v>
      </c>
      <c r="DV23" s="59">
        <v>593.25</v>
      </c>
      <c r="DW23" s="59">
        <v>594.53</v>
      </c>
      <c r="DX23" s="59">
        <v>590.53</v>
      </c>
      <c r="DY23" s="59">
        <v>590.15</v>
      </c>
      <c r="DZ23" s="59">
        <v>604.66999999999996</v>
      </c>
      <c r="EA23" s="59">
        <v>613</v>
      </c>
      <c r="EB23" s="59">
        <v>622.53</v>
      </c>
      <c r="EC23" s="60">
        <v>622.53</v>
      </c>
      <c r="ED23" s="59">
        <v>630.5</v>
      </c>
      <c r="EE23" s="59">
        <v>632.57000000000005</v>
      </c>
      <c r="EF23" s="59">
        <v>636.51</v>
      </c>
      <c r="EG23" s="59">
        <v>641.51</v>
      </c>
      <c r="EH23" s="59">
        <v>666.07</v>
      </c>
      <c r="EI23" s="59">
        <v>669.67</v>
      </c>
      <c r="EJ23" s="59">
        <v>651.78</v>
      </c>
      <c r="EK23" s="59">
        <v>653.41999999999996</v>
      </c>
      <c r="EL23" s="59">
        <v>659.31</v>
      </c>
      <c r="EM23" s="59">
        <v>662.39</v>
      </c>
      <c r="EN23" s="59">
        <v>662.96</v>
      </c>
      <c r="EO23" s="59">
        <v>664.12</v>
      </c>
      <c r="EP23" s="60">
        <v>664.12</v>
      </c>
      <c r="EQ23" s="59">
        <v>704.56</v>
      </c>
      <c r="ER23" s="59">
        <v>722.24</v>
      </c>
      <c r="ES23" s="59">
        <v>754.41</v>
      </c>
      <c r="ET23" s="59">
        <v>765.98</v>
      </c>
      <c r="EU23" s="59">
        <v>767.69</v>
      </c>
      <c r="EV23" s="59">
        <v>768.14</v>
      </c>
      <c r="EW23" s="59">
        <v>766.23</v>
      </c>
      <c r="EX23" s="59">
        <v>765.15</v>
      </c>
      <c r="EY23" s="59">
        <v>777.48</v>
      </c>
      <c r="EZ23" s="59">
        <v>774.25</v>
      </c>
      <c r="FA23" s="59">
        <v>782.77</v>
      </c>
      <c r="FB23" s="59">
        <v>787.76</v>
      </c>
      <c r="FC23" s="60">
        <v>787.76</v>
      </c>
      <c r="FD23" s="59">
        <v>804.81</v>
      </c>
      <c r="FE23" s="59">
        <v>845.7</v>
      </c>
      <c r="FF23" s="59">
        <v>872.27</v>
      </c>
      <c r="FG23" s="59">
        <v>877.11</v>
      </c>
      <c r="FH23" s="59">
        <v>881.68</v>
      </c>
      <c r="FI23" s="59">
        <v>885.29</v>
      </c>
      <c r="FJ23" s="59">
        <v>870.97</v>
      </c>
      <c r="FK23" s="59">
        <v>867.53</v>
      </c>
      <c r="FL23" s="59">
        <v>868.43</v>
      </c>
      <c r="FM23" s="59">
        <v>867.68</v>
      </c>
      <c r="FN23" s="59">
        <v>874.09</v>
      </c>
      <c r="FO23" s="59">
        <v>882.56</v>
      </c>
      <c r="FP23" s="60">
        <v>882.56</v>
      </c>
      <c r="FQ23" s="59">
        <v>895.78</v>
      </c>
      <c r="FR23" s="59">
        <v>895.23</v>
      </c>
      <c r="FS23" s="59">
        <v>892.93</v>
      </c>
      <c r="FT23" s="59">
        <v>913.51</v>
      </c>
      <c r="FU23" s="59">
        <v>908.73</v>
      </c>
      <c r="FV23" s="59">
        <v>904.88</v>
      </c>
      <c r="FW23" s="59">
        <v>898.56</v>
      </c>
      <c r="FX23" s="59">
        <v>894.54</v>
      </c>
      <c r="FY23" s="59">
        <v>889.81</v>
      </c>
      <c r="FZ23" s="59">
        <v>891.82</v>
      </c>
      <c r="GA23" s="59">
        <v>893.87</v>
      </c>
      <c r="GB23" s="59">
        <v>889.51</v>
      </c>
      <c r="GC23" s="60">
        <v>889.51</v>
      </c>
      <c r="GD23" s="59">
        <v>895.91</v>
      </c>
      <c r="GE23" s="59">
        <v>892.43</v>
      </c>
      <c r="GF23" s="59">
        <v>886.83</v>
      </c>
      <c r="GG23" s="59">
        <v>878.83</v>
      </c>
      <c r="GH23" s="59">
        <v>877.25</v>
      </c>
      <c r="GI23" s="59">
        <v>870.92</v>
      </c>
      <c r="GJ23" s="59">
        <v>841.55</v>
      </c>
      <c r="GK23" s="59">
        <v>847.06</v>
      </c>
      <c r="GL23" s="59">
        <v>837.87</v>
      </c>
      <c r="GM23" s="59">
        <v>840.58</v>
      </c>
      <c r="GN23" s="59">
        <v>839.23</v>
      </c>
      <c r="GO23" s="59">
        <v>835.92</v>
      </c>
      <c r="GP23" s="60">
        <v>835.92</v>
      </c>
      <c r="GQ23" s="59">
        <v>832.79</v>
      </c>
      <c r="GR23" s="59">
        <v>838.72</v>
      </c>
      <c r="GS23" s="59">
        <v>842.28</v>
      </c>
      <c r="GT23" s="59">
        <v>847.17</v>
      </c>
      <c r="GU23" s="59">
        <v>854.73</v>
      </c>
      <c r="GV23" s="59">
        <v>858.34</v>
      </c>
      <c r="GW23" s="59">
        <v>853.64</v>
      </c>
      <c r="GX23" s="59">
        <v>849.8</v>
      </c>
      <c r="GY23" s="59">
        <v>854.77</v>
      </c>
      <c r="GZ23" s="59">
        <v>850.34</v>
      </c>
      <c r="HA23" s="59">
        <v>852.41</v>
      </c>
      <c r="HB23" s="59">
        <v>848.8</v>
      </c>
      <c r="HC23" s="60">
        <v>848.8</v>
      </c>
      <c r="HD23" s="59">
        <v>849.93</v>
      </c>
      <c r="HE23" s="59">
        <v>851.85</v>
      </c>
      <c r="HF23" s="59">
        <v>854.72</v>
      </c>
      <c r="HG23" s="59">
        <v>855.8</v>
      </c>
      <c r="HH23" s="59">
        <v>858.18</v>
      </c>
      <c r="HI23" s="59">
        <v>854.13</v>
      </c>
      <c r="HJ23" s="59">
        <v>855.16</v>
      </c>
      <c r="HK23" s="59">
        <v>853.97</v>
      </c>
      <c r="HL23" s="59">
        <v>852.68</v>
      </c>
      <c r="HM23" s="59">
        <v>852.08</v>
      </c>
      <c r="HN23" s="59">
        <v>849.02</v>
      </c>
      <c r="HO23" s="59">
        <v>850.83</v>
      </c>
      <c r="HP23" s="60">
        <v>850.83</v>
      </c>
      <c r="HQ23" s="59">
        <v>864.64</v>
      </c>
      <c r="HR23" s="59">
        <v>867.66</v>
      </c>
      <c r="HS23" s="59">
        <v>870.7</v>
      </c>
      <c r="HT23" s="59">
        <v>880.46</v>
      </c>
      <c r="HU23" s="59">
        <v>875.78</v>
      </c>
      <c r="HV23" s="59">
        <v>869.06</v>
      </c>
      <c r="HW23" s="59">
        <v>863.38</v>
      </c>
      <c r="HX23" s="59">
        <v>858.54</v>
      </c>
      <c r="HY23" s="59">
        <v>859.71</v>
      </c>
      <c r="HZ23" s="59">
        <v>860.67</v>
      </c>
      <c r="IA23" s="59">
        <v>860.76</v>
      </c>
      <c r="IB23" s="59">
        <v>864.5</v>
      </c>
      <c r="IC23" s="60">
        <v>864.5</v>
      </c>
      <c r="ID23" s="59">
        <v>867.79</v>
      </c>
      <c r="IE23" s="59">
        <v>862.66</v>
      </c>
      <c r="IF23" s="59">
        <v>863.4</v>
      </c>
      <c r="IG23" s="59">
        <v>861.15</v>
      </c>
      <c r="IH23" s="59">
        <v>859.84</v>
      </c>
      <c r="II23" s="59">
        <v>859</v>
      </c>
      <c r="IJ23" s="59">
        <v>858.99</v>
      </c>
      <c r="IK23" s="59">
        <v>855.53</v>
      </c>
      <c r="IL23" s="59">
        <v>850.44</v>
      </c>
      <c r="IM23" s="59">
        <v>854.9</v>
      </c>
      <c r="IN23" s="59">
        <v>852.05</v>
      </c>
      <c r="IO23" s="59">
        <v>841.66</v>
      </c>
      <c r="IP23" s="60">
        <v>841.66</v>
      </c>
      <c r="IQ23" s="59">
        <v>839.38</v>
      </c>
      <c r="IR23" s="59">
        <v>843.47</v>
      </c>
      <c r="IS23" s="59">
        <v>838.16</v>
      </c>
      <c r="IT23" s="59">
        <v>847.77</v>
      </c>
      <c r="IU23" s="59">
        <v>847.13</v>
      </c>
      <c r="IV23" s="59">
        <v>840.18</v>
      </c>
      <c r="IW23" s="59">
        <v>841.38</v>
      </c>
      <c r="IX23" s="59">
        <v>840.21</v>
      </c>
      <c r="IY23" s="59">
        <v>839.66</v>
      </c>
      <c r="IZ23" s="59">
        <v>832.25</v>
      </c>
      <c r="JA23" s="59">
        <v>835.8</v>
      </c>
      <c r="JB23" s="59">
        <v>839.53</v>
      </c>
      <c r="JC23" s="60">
        <v>839.53</v>
      </c>
      <c r="JD23" s="59">
        <v>842.05</v>
      </c>
      <c r="JE23" s="59">
        <v>848.08</v>
      </c>
      <c r="JF23" s="59">
        <v>851.07</v>
      </c>
      <c r="JG23" s="59">
        <v>851.07</v>
      </c>
      <c r="JH23" s="59">
        <v>852.6</v>
      </c>
      <c r="JI23" s="59">
        <v>858.99</v>
      </c>
      <c r="JJ23" s="59">
        <v>868.29</v>
      </c>
      <c r="JK23" s="59">
        <v>867.96</v>
      </c>
      <c r="JL23" s="59">
        <v>863.4</v>
      </c>
      <c r="JM23" s="59">
        <v>863.04</v>
      </c>
      <c r="JN23" s="59">
        <v>879.07</v>
      </c>
      <c r="JO23" s="59">
        <v>889.91</v>
      </c>
      <c r="JP23" s="60">
        <v>889.91</v>
      </c>
      <c r="JQ23" s="59">
        <v>915.8</v>
      </c>
      <c r="JR23" s="59">
        <v>935.74</v>
      </c>
      <c r="JS23" s="59">
        <v>949.62</v>
      </c>
      <c r="JT23" s="59">
        <v>949.69</v>
      </c>
      <c r="JU23" s="59">
        <v>944.15</v>
      </c>
      <c r="JV23" s="59">
        <v>935.48</v>
      </c>
      <c r="JW23" s="59">
        <v>932.09</v>
      </c>
      <c r="JX23" s="59">
        <v>930.38</v>
      </c>
      <c r="JY23" s="59">
        <v>934.83</v>
      </c>
      <c r="JZ23" s="59">
        <v>941.73</v>
      </c>
      <c r="KA23" s="59">
        <v>950.97</v>
      </c>
      <c r="KB23" s="59">
        <v>960.63</v>
      </c>
      <c r="KC23" s="60">
        <v>960.63</v>
      </c>
      <c r="KD23" s="59">
        <f>+IFERROR((IF(ISTEXT(KD$5)=FALSE,(INDEX(INEI!$1:$1048576,MATCH(Precios!$B23,INEI!$B:$B,0),MATCH(KD$4,INEI!$3:$3,0))),KC23)),"")</f>
        <v>965.84</v>
      </c>
      <c r="KE23" s="59">
        <f>+IFERROR((IF(ISTEXT(KE$5)=FALSE,(INDEX(INEI!$1:$1048576,MATCH(Precios!$B23,INEI!$B:$B,0),MATCH(KE$4,INEI!$3:$3,0))),KD23)),"")</f>
        <v>968.31</v>
      </c>
      <c r="KF23" s="59">
        <f>+IFERROR((IF(ISTEXT(KF$5)=FALSE,(INDEX(INEI!$1:$1048576,MATCH(Precios!$B23,INEI!$B:$B,0),MATCH(KF$4,INEI!$3:$3,0))),KE23)),"")</f>
        <v>980.53</v>
      </c>
      <c r="KG23" s="59">
        <f>+IFERROR((IF(ISTEXT(KG$5)=FALSE,(INDEX(INEI!$1:$1048576,MATCH(Precios!$B23,INEI!$B:$B,0),MATCH(KG$4,INEI!$3:$3,0))),KF23)),"")</f>
        <v>990.78</v>
      </c>
      <c r="KH23" s="59">
        <f>+IFERROR((IF(ISTEXT(KH$5)=FALSE,(INDEX(INEI!$1:$1048576,MATCH(Precios!$B23,INEI!$B:$B,0),MATCH(KH$4,INEI!$3:$3,0))),KG23)),"")</f>
        <v>991.01</v>
      </c>
      <c r="KI23" s="59">
        <f>+IFERROR((IF(ISTEXT(KI$5)=FALSE,(INDEX(INEI!$1:$1048576,MATCH(Precios!$B23,INEI!$B:$B,0),MATCH(KI$4,INEI!$3:$3,0))),KH23)),"")</f>
        <v>996.21</v>
      </c>
      <c r="KJ23" s="59">
        <f>+IFERROR((IF(ISTEXT(KJ$5)=FALSE,(INDEX(INEI!$1:$1048576,MATCH(Precios!$B23,INEI!$B:$B,0),MATCH(KJ$4,INEI!$3:$3,0))),KI23)),"")</f>
        <v>995.74</v>
      </c>
      <c r="KK23" s="59">
        <f>+IFERROR((IF(ISTEXT(KK$5)=FALSE,(INDEX(INEI!$1:$1048576,MATCH(Precios!$B23,INEI!$B:$B,0),MATCH(KK$4,INEI!$3:$3,0))),KJ23)),"")</f>
        <v>995.51</v>
      </c>
      <c r="KL23" s="59">
        <f>+IFERROR((IF(ISTEXT(KL$5)=FALSE,(INDEX(INEI!$1:$1048576,MATCH(Precios!$B23,INEI!$B:$B,0),MATCH(KL$4,INEI!$3:$3,0))),KK23)),"")</f>
        <v>999.55</v>
      </c>
      <c r="KM23" s="59">
        <f>+IFERROR((IF(ISTEXT(KM$5)=FALSE,(INDEX(INEI!$1:$1048576,MATCH(Precios!$B23,INEI!$B:$B,0),MATCH(KM$4,INEI!$3:$3,0))),KL23)),"")</f>
        <v>997.09</v>
      </c>
      <c r="KN23" s="59">
        <f>+IFERROR((IF(ISTEXT(KN$5)=FALSE,(INDEX(INEI!$1:$1048576,MATCH(Precios!$B23,INEI!$B:$B,0),MATCH(KN$4,INEI!$3:$3,0))),KM23)),"")</f>
        <v>997.5</v>
      </c>
      <c r="KO23" s="59">
        <f>+IFERROR((IF(ISTEXT(KO$5)=FALSE,(INDEX(INEI!$1:$1048576,MATCH(Precios!$B23,INEI!$B:$B,0),MATCH(KO$4,INEI!$3:$3,0))),KN23)),"")</f>
        <v>995.54</v>
      </c>
      <c r="KP23" s="60">
        <f>+IFERROR((IF(ISTEXT(KP$5)=FALSE,(INDEX(INEI!$1:$1048576,MATCH(Precios!$B23,INEI!$B:$B,0),MATCH(KP$4,INEI!$3:$3,0))),KO23)),"")</f>
        <v>995.54</v>
      </c>
      <c r="KQ23" s="59">
        <f>+IFERROR((IF(ISTEXT(KQ$5)=FALSE,(INDEX(INEI!$1:$1048576,MATCH(Precios!$B23,INEI!$B:$B,0),MATCH(KQ$4,INEI!$3:$3,0))),KP23)),"")</f>
        <v>999.07</v>
      </c>
      <c r="KR23" s="59">
        <f>+IFERROR((IF(ISTEXT(KR$5)=FALSE,(INDEX(INEI!$1:$1048576,MATCH(Precios!$B23,INEI!$B:$B,0),MATCH(KR$4,INEI!$3:$3,0))),KQ23)),"")</f>
        <v>1003.02</v>
      </c>
      <c r="KS23" s="59">
        <f>+IFERROR((IF(ISTEXT(KS$5)=FALSE,(INDEX(INEI!$1:$1048576,MATCH(Precios!$B23,INEI!$B:$B,0),MATCH(KS$4,INEI!$3:$3,0))),KR23)),"")</f>
        <v>1005.47</v>
      </c>
      <c r="KT23" s="59">
        <f>+IFERROR((IF(ISTEXT(KT$5)=FALSE,(INDEX(INEI!$1:$1048576,MATCH(Precios!$B23,INEI!$B:$B,0),MATCH(KT$4,INEI!$3:$3,0))),KS23)),"")</f>
        <v>1004.82</v>
      </c>
      <c r="KU23" s="59">
        <f>+IFERROR((IF(ISTEXT(KU$5)=FALSE,(INDEX(INEI!$1:$1048576,MATCH(Precios!$B23,INEI!$B:$B,0),MATCH(KU$4,INEI!$3:$3,0))),KT23)),"")</f>
        <v>1004.34</v>
      </c>
      <c r="KV23" s="59">
        <f>+IFERROR((IF(ISTEXT(KV$5)=FALSE,(INDEX(INEI!$1:$1048576,MATCH(Precios!$B23,INEI!$B:$B,0),MATCH(KV$4,INEI!$3:$3,0))),KU23)),"")</f>
        <v>1002.98</v>
      </c>
      <c r="KW23" s="59">
        <f>+IFERROR((IF(ISTEXT(KW$5)=FALSE,(INDEX(INEI!$1:$1048576,MATCH(Precios!$B23,INEI!$B:$B,0),MATCH(KW$4,INEI!$3:$3,0))),KV23)),"")</f>
        <v>1005.23</v>
      </c>
      <c r="KX23" s="59">
        <f>+IFERROR((IF(ISTEXT(KX$5)=FALSE,(INDEX(INEI!$1:$1048576,MATCH(Precios!$B23,INEI!$B:$B,0),MATCH(KX$4,INEI!$3:$3,0))),KW23)),"")</f>
        <v>1003.91</v>
      </c>
      <c r="KY23" s="59">
        <f>+IFERROR((IF(ISTEXT(KY$5)=FALSE,(INDEX(INEI!$1:$1048576,MATCH(Precios!$B23,INEI!$B:$B,0),MATCH(KY$4,INEI!$3:$3,0))),KX23)),"")</f>
        <v>997.6</v>
      </c>
      <c r="KZ23" s="59">
        <f>+IFERROR((IF(ISTEXT(KZ$5)=FALSE,(INDEX(INEI!$1:$1048576,MATCH(Precios!$B23,INEI!$B:$B,0),MATCH(KZ$4,INEI!$3:$3,0))),KY23)),"")</f>
        <v>997.74</v>
      </c>
      <c r="LA23" s="59">
        <f>+IFERROR((IF(ISTEXT(LA$5)=FALSE,(INDEX(INEI!$1:$1048576,MATCH(Precios!$B23,INEI!$B:$B,0),MATCH(LA$4,INEI!$3:$3,0))),KZ23)),"")</f>
        <v>991.25</v>
      </c>
      <c r="LB23" s="59">
        <f>+IFERROR((IF(ISTEXT(LB$5)=FALSE,(INDEX(INEI!$1:$1048576,MATCH(Precios!$B23,INEI!$B:$B,0),MATCH(LB$4,INEI!$3:$3,0))),LA23)),"")</f>
        <v>995.63</v>
      </c>
      <c r="LC23" s="60">
        <f>+IFERROR((IF(ISTEXT(LC$5)=FALSE,(INDEX(INEI!$1:$1048576,MATCH(Precios!$B23,INEI!$B:$B,0),MATCH(LC$4,INEI!$3:$3,0))),LB23)),"")</f>
        <v>995.63</v>
      </c>
      <c r="LD23" s="59">
        <f>+IFERROR((IF(ISTEXT(LD$5)=FALSE,(INDEX(INEI!$1:$1048576,MATCH(Precios!$B23,INEI!$B:$B,0),MATCH(LD$4,INEI!$3:$3,0))),LC23)),"")</f>
        <v>993.07</v>
      </c>
      <c r="LE23" s="59">
        <f>+IFERROR((IF(ISTEXT(LE$5)=FALSE,(INDEX(INEI!$1:$1048576,MATCH(Precios!$B23,INEI!$B:$B,0),MATCH(LE$4,INEI!$3:$3,0))),LD23)),"")</f>
        <v>995.8</v>
      </c>
      <c r="LF23" s="59">
        <f>+IFERROR((IF(ISTEXT(LF$5)=FALSE,(INDEX(INEI!$1:$1048576,MATCH(Precios!$B23,INEI!$B:$B,0),MATCH(LF$4,INEI!$3:$3,0))),LE23)),"")</f>
        <v>993.76</v>
      </c>
      <c r="LG23" s="59">
        <f>+IFERROR((IF(ISTEXT(LG$5)=FALSE,(INDEX(INEI!$1:$1048576,MATCH(Precios!$B23,INEI!$B:$B,0),MATCH(LG$4,INEI!$3:$3,0))),LF23)),"")</f>
        <v>993.63</v>
      </c>
      <c r="LH23" s="59">
        <f>+IFERROR((IF(ISTEXT(LH$5)=FALSE,(INDEX(INEI!$1:$1048576,MATCH(Precios!$B23,INEI!$B:$B,0),MATCH(LH$4,INEI!$3:$3,0))),LG23)),"")</f>
        <v>985</v>
      </c>
      <c r="LI23" s="59">
        <f>+IFERROR((IF(ISTEXT(LI$5)=FALSE,(INDEX(INEI!$1:$1048576,MATCH(Precios!$B23,INEI!$B:$B,0),MATCH(LI$4,INEI!$3:$3,0))),LH23)),"")</f>
        <v>972.65</v>
      </c>
      <c r="LJ23" s="59">
        <f>+IFERROR((IF(ISTEXT(LJ$5)=FALSE,(INDEX(INEI!$1:$1048576,MATCH(Precios!$B23,INEI!$B:$B,0),MATCH(LJ$4,INEI!$3:$3,0))),LI23)),"")</f>
        <v>971.89</v>
      </c>
      <c r="LK23" s="59">
        <f>+IFERROR((IF(ISTEXT(LK$5)=FALSE,(INDEX(INEI!$1:$1048576,MATCH(Precios!$B23,INEI!$B:$B,0),MATCH(LK$4,INEI!$3:$3,0))),LJ23)),"")</f>
        <v>970.61</v>
      </c>
      <c r="LL23" s="59">
        <f>+IFERROR((IF(ISTEXT(LL$5)=FALSE,(INDEX(INEI!$1:$1048576,MATCH(Precios!$B23,INEI!$B:$B,0),MATCH(LL$4,INEI!$3:$3,0))),LK23)),"")</f>
        <v>972.25</v>
      </c>
      <c r="LM23" s="59">
        <f>+IFERROR((IF(ISTEXT(LM$5)=FALSE,(INDEX(INEI!$1:$1048576,MATCH(Precios!$B23,INEI!$B:$B,0),MATCH(LM$4,INEI!$3:$3,0))),LL23)),"")</f>
        <v>974.86</v>
      </c>
      <c r="LN23" s="59">
        <f>+IFERROR((IF(ISTEXT(LN$5)=FALSE,(INDEX(INEI!$1:$1048576,MATCH(Precios!$B23,INEI!$B:$B,0),MATCH(LN$4,INEI!$3:$3,0))),LM23)),"")</f>
        <v>979.47</v>
      </c>
      <c r="LO23" s="59">
        <f>+IFERROR((IF(ISTEXT(LO$5)=FALSE,(INDEX(INEI!$1:$1048576,MATCH(Precios!$B23,INEI!$B:$B,0),MATCH(LO$4,INEI!$3:$3,0))),LN23)),"")</f>
        <v>971.84</v>
      </c>
      <c r="LP23" s="60">
        <f>+IFERROR((IF(ISTEXT(LP$5)=FALSE,(INDEX(INEI!$1:$1048576,MATCH(Precios!$B23,INEI!$B:$B,0),MATCH(LP$4,INEI!$3:$3,0))),LO23)),"")</f>
        <v>971.84</v>
      </c>
      <c r="LQ23" s="59">
        <f>+IFERROR((IF(ISTEXT(LQ$5)=FALSE,(INDEX(INEI!$1:$1048576,MATCH(Precios!$B23,INEI!$B:$B,0),MATCH(LQ$4,INEI!$3:$3,0))),LP23)),"")</f>
        <v>966.02</v>
      </c>
      <c r="LR23" s="59">
        <f>+IFERROR((IF(ISTEXT(LR$5)=FALSE,(INDEX(INEI!$1:$1048576,MATCH(Precios!$B23,INEI!$B:$B,0),MATCH(LR$4,INEI!$3:$3,0))),LQ23)),"")</f>
        <v>968.16</v>
      </c>
      <c r="LS23" s="59">
        <f>+IFERROR((IF(ISTEXT(LS$5)=FALSE,(INDEX(INEI!$1:$1048576,MATCH(Precios!$B23,INEI!$B:$B,0),MATCH(LS$4,INEI!$3:$3,0))),LR23)),"")</f>
        <v>970.13</v>
      </c>
      <c r="LT23" s="59">
        <f>+IFERROR((IF(ISTEXT(LT$5)=FALSE,(INDEX(INEI!$1:$1048576,MATCH(Precios!$B23,INEI!$B:$B,0),MATCH(LT$4,INEI!$3:$3,0))),LS23)),"")</f>
        <v>972.22</v>
      </c>
      <c r="LU23" s="59">
        <f>+IFERROR((IF(ISTEXT(LU$5)=FALSE,(INDEX(INEI!$1:$1048576,MATCH(Precios!$B23,INEI!$B:$B,0),MATCH(LU$4,INEI!$3:$3,0))),LT23)),"")</f>
        <v>976.47</v>
      </c>
      <c r="LV23" s="59">
        <f>+IFERROR((IF(ISTEXT(LV$5)=FALSE,(INDEX(INEI!$1:$1048576,MATCH(Precios!$B23,INEI!$B:$B,0),MATCH(LV$4,INEI!$3:$3,0))),LU23)),"")</f>
        <v>976.77</v>
      </c>
      <c r="LW23" s="59">
        <f>+IFERROR((IF(ISTEXT(LW$5)=FALSE,(INDEX(INEI!$1:$1048576,MATCH(Precios!$B23,INEI!$B:$B,0),MATCH(LW$4,INEI!$3:$3,0))),LV23)),"")</f>
        <v>978.53</v>
      </c>
      <c r="LX23" s="59">
        <f>+IFERROR((IF(ISTEXT(LX$5)=FALSE,(INDEX(INEI!$1:$1048576,MATCH(Precios!$B23,INEI!$B:$B,0),MATCH(LX$4,INEI!$3:$3,0))),LW23)),"")</f>
        <v>985.87</v>
      </c>
      <c r="LY23" s="59">
        <f>+IFERROR((IF(ISTEXT(LY$5)=FALSE,(INDEX(INEI!$1:$1048576,MATCH(Precios!$B23,INEI!$B:$B,0),MATCH(LY$4,INEI!$3:$3,0))),LX23)),"")</f>
        <v>987.54</v>
      </c>
      <c r="LZ23" s="59">
        <f>+IFERROR((IF(ISTEXT(LZ$5)=FALSE,(INDEX(INEI!$1:$1048576,MATCH(Precios!$B23,INEI!$B:$B,0),MATCH(LZ$4,INEI!$3:$3,0))),LY23)),"")</f>
        <v>984.26</v>
      </c>
      <c r="MA23" s="59">
        <f>+IFERROR((IF(ISTEXT(MA$5)=FALSE,(INDEX(INEI!$1:$1048576,MATCH(Precios!$B23,INEI!$B:$B,0),MATCH(MA$4,INEI!$3:$3,0))),LZ23)),"")</f>
        <v>981.34</v>
      </c>
      <c r="MB23" s="59">
        <f>+IFERROR((IF(ISTEXT(MB$5)=FALSE,(INDEX(INEI!$1:$1048576,MATCH(Precios!$B23,INEI!$B:$B,0),MATCH(MB$4,INEI!$3:$3,0))),MA23)),"")</f>
        <v>985.72</v>
      </c>
      <c r="MC23" s="60">
        <f>+IFERROR((IF(ISTEXT(MC$5)=FALSE,(INDEX(INEI!$1:$1048576,MATCH(Precios!$B23,INEI!$B:$B,0),MATCH(MC$4,INEI!$3:$3,0))),MB23)),"")</f>
        <v>985.72</v>
      </c>
      <c r="MD23" s="59">
        <f>+IFERROR((IF(ISTEXT(MD$5)=FALSE,(INDEX(INEI!$1:$1048576,MATCH(Precios!$B23,INEI!$B:$B,0),MATCH(MD$4,INEI!$3:$3,0))),MC23)),"")</f>
        <v>0</v>
      </c>
      <c r="ME23" s="59">
        <f>+IFERROR((IF(ISTEXT(ME$5)=FALSE,(INDEX(INEI!$1:$1048576,MATCH(Precios!$B23,INEI!$B:$B,0),MATCH(ME$4,INEI!$3:$3,0))),MD23)),"")</f>
        <v>0</v>
      </c>
      <c r="MF23" s="59">
        <f>+IFERROR((IF(ISTEXT(MF$5)=FALSE,(INDEX(INEI!$1:$1048576,MATCH(Precios!$B23,INEI!$B:$B,0),MATCH(MF$4,INEI!$3:$3,0))),ME23)),"")</f>
        <v>0</v>
      </c>
      <c r="MG23" s="59">
        <f>+IFERROR((IF(ISTEXT(MG$5)=FALSE,(INDEX(INEI!$1:$1048576,MATCH(Precios!$B23,INEI!$B:$B,0),MATCH(MG$4,INEI!$3:$3,0))),MF23)),"")</f>
        <v>0</v>
      </c>
      <c r="MH23" s="59" t="str">
        <f>+IFERROR((IF(ISTEXT(MH$5)=FALSE,(INDEX(INEI!$1:$1048576,MATCH(Precios!$B23,INEI!$B:$B,0),MATCH(MH$4,INEI!$3:$3,0))),MG23)),"")</f>
        <v/>
      </c>
      <c r="MI23" s="59" t="str">
        <f>+IFERROR((IF(ISTEXT(MI$5)=FALSE,(INDEX(INEI!$1:$1048576,MATCH(Precios!$B23,INEI!$B:$B,0),MATCH(MI$4,INEI!$3:$3,0))),MH23)),"")</f>
        <v/>
      </c>
      <c r="MJ23" s="59" t="str">
        <f>+IFERROR((IF(ISTEXT(MJ$5)=FALSE,(INDEX(INEI!$1:$1048576,MATCH(Precios!$B23,INEI!$B:$B,0),MATCH(MJ$4,INEI!$3:$3,0))),MI23)),"")</f>
        <v/>
      </c>
      <c r="MK23" s="59" t="str">
        <f>+IFERROR((IF(ISTEXT(MK$5)=FALSE,(INDEX(INEI!$1:$1048576,MATCH(Precios!$B23,INEI!$B:$B,0),MATCH(MK$4,INEI!$3:$3,0))),MJ23)),"")</f>
        <v/>
      </c>
      <c r="ML23" s="59" t="str">
        <f>+IFERROR((IF(ISTEXT(ML$5)=FALSE,(INDEX(INEI!$1:$1048576,MATCH(Precios!$B23,INEI!$B:$B,0),MATCH(ML$4,INEI!$3:$3,0))),MK23)),"")</f>
        <v/>
      </c>
      <c r="MM23" s="59" t="str">
        <f>+IFERROR((IF(ISTEXT(MM$5)=FALSE,(INDEX(INEI!$1:$1048576,MATCH(Precios!$B23,INEI!$B:$B,0),MATCH(MM$4,INEI!$3:$3,0))),ML23)),"")</f>
        <v/>
      </c>
      <c r="MN23" s="59" t="str">
        <f>+IFERROR((IF(ISTEXT(MN$5)=FALSE,(INDEX(INEI!$1:$1048576,MATCH(Precios!$B23,INEI!$B:$B,0),MATCH(MN$4,INEI!$3:$3,0))),MM23)),"")</f>
        <v/>
      </c>
      <c r="MO23" s="59" t="str">
        <f>+IFERROR((IF(ISTEXT(MO$5)=FALSE,(INDEX(INEI!$1:$1048576,MATCH(Precios!$B23,INEI!$B:$B,0),MATCH(MO$4,INEI!$3:$3,0))),MN23)),"")</f>
        <v/>
      </c>
      <c r="MP23" s="60" t="str">
        <f>+IFERROR((IF(ISTEXT(MP$5)=FALSE,(INDEX(INEI!$1:$1048576,MATCH(Precios!$B23,INEI!$B:$B,0),MATCH(MP$4,INEI!$3:$3,0))),MO23)),"")</f>
        <v/>
      </c>
    </row>
    <row r="24" spans="1:354">
      <c r="B24" s="9" t="s">
        <v>257</v>
      </c>
      <c r="C24" s="52" t="s">
        <v>257</v>
      </c>
      <c r="D24" s="59">
        <v>388.23</v>
      </c>
      <c r="E24" s="59">
        <v>395.4</v>
      </c>
      <c r="F24" s="59">
        <v>397.97</v>
      </c>
      <c r="G24" s="59">
        <v>409.05</v>
      </c>
      <c r="H24" s="59">
        <v>407.55</v>
      </c>
      <c r="I24" s="59">
        <v>406.96</v>
      </c>
      <c r="J24" s="59">
        <v>406.57</v>
      </c>
      <c r="K24" s="59">
        <v>406.4</v>
      </c>
      <c r="L24" s="59">
        <v>406.4</v>
      </c>
      <c r="M24" s="59">
        <v>406.4</v>
      </c>
      <c r="N24" s="59">
        <v>407.67</v>
      </c>
      <c r="O24" s="59">
        <v>408.46</v>
      </c>
      <c r="P24" s="60">
        <v>408.46</v>
      </c>
      <c r="Q24" s="59">
        <v>408.76</v>
      </c>
      <c r="R24" s="59">
        <v>408.03</v>
      </c>
      <c r="S24" s="59">
        <v>407.66</v>
      </c>
      <c r="T24" s="59">
        <v>407.66</v>
      </c>
      <c r="U24" s="59">
        <v>407.66</v>
      </c>
      <c r="V24" s="59">
        <v>407.66</v>
      </c>
      <c r="W24" s="59">
        <v>406.25</v>
      </c>
      <c r="X24" s="59">
        <v>404.46</v>
      </c>
      <c r="Y24" s="59">
        <v>401.84</v>
      </c>
      <c r="Z24" s="59">
        <v>375.73</v>
      </c>
      <c r="AA24" s="59">
        <v>378</v>
      </c>
      <c r="AB24" s="59">
        <v>378.66</v>
      </c>
      <c r="AC24" s="60">
        <v>378.66</v>
      </c>
      <c r="AD24" s="59">
        <v>378.49</v>
      </c>
      <c r="AE24" s="59">
        <v>365.21</v>
      </c>
      <c r="AF24" s="59">
        <v>363.27</v>
      </c>
      <c r="AG24" s="59">
        <v>362.39</v>
      </c>
      <c r="AH24" s="59">
        <v>362.1</v>
      </c>
      <c r="AI24" s="59">
        <v>361.98</v>
      </c>
      <c r="AJ24" s="59">
        <v>360.88</v>
      </c>
      <c r="AK24" s="59">
        <v>360.39</v>
      </c>
      <c r="AL24" s="59">
        <v>360.39</v>
      </c>
      <c r="AM24" s="59">
        <v>360.39</v>
      </c>
      <c r="AN24" s="59">
        <v>366.76</v>
      </c>
      <c r="AO24" s="59">
        <v>378.92</v>
      </c>
      <c r="AP24" s="60">
        <v>378.92</v>
      </c>
      <c r="AQ24" s="59">
        <v>376.78</v>
      </c>
      <c r="AR24" s="59">
        <v>375.93</v>
      </c>
      <c r="AS24" s="59">
        <v>390.68</v>
      </c>
      <c r="AT24" s="59">
        <v>391.72</v>
      </c>
      <c r="AU24" s="59">
        <v>393.89</v>
      </c>
      <c r="AV24" s="59">
        <v>394.1</v>
      </c>
      <c r="AW24" s="59">
        <v>394.1</v>
      </c>
      <c r="AX24" s="59">
        <v>393.89</v>
      </c>
      <c r="AY24" s="59">
        <v>390.79</v>
      </c>
      <c r="AZ24" s="59">
        <v>388.78</v>
      </c>
      <c r="BA24" s="59">
        <v>396.03</v>
      </c>
      <c r="BB24" s="59">
        <v>397.49</v>
      </c>
      <c r="BC24" s="60">
        <v>397.49</v>
      </c>
      <c r="BD24" s="59">
        <v>400.91</v>
      </c>
      <c r="BE24" s="59">
        <v>399.96</v>
      </c>
      <c r="BF24" s="59">
        <v>397.91</v>
      </c>
      <c r="BG24" s="59">
        <v>397.82</v>
      </c>
      <c r="BH24" s="59">
        <v>367.35</v>
      </c>
      <c r="BI24" s="59">
        <v>363.8</v>
      </c>
      <c r="BJ24" s="59">
        <v>363.6</v>
      </c>
      <c r="BK24" s="59">
        <v>363.6</v>
      </c>
      <c r="BL24" s="59">
        <v>363.6</v>
      </c>
      <c r="BM24" s="59">
        <v>362.68</v>
      </c>
      <c r="BN24" s="59">
        <v>365.05</v>
      </c>
      <c r="BO24" s="59">
        <v>363.03</v>
      </c>
      <c r="BP24" s="60">
        <v>363.03</v>
      </c>
      <c r="BQ24" s="59">
        <v>363.21</v>
      </c>
      <c r="BR24" s="59">
        <v>361.94</v>
      </c>
      <c r="BS24" s="59">
        <v>361.29</v>
      </c>
      <c r="BT24" s="59">
        <v>358.85</v>
      </c>
      <c r="BU24" s="59">
        <v>356.19</v>
      </c>
      <c r="BV24" s="59">
        <v>351.97</v>
      </c>
      <c r="BW24" s="59">
        <v>352.59</v>
      </c>
      <c r="BX24" s="59">
        <v>360.09</v>
      </c>
      <c r="BY24" s="59">
        <v>364.17</v>
      </c>
      <c r="BZ24" s="59">
        <v>374.97</v>
      </c>
      <c r="CA24" s="59">
        <v>383.33</v>
      </c>
      <c r="CB24" s="59">
        <v>388.78</v>
      </c>
      <c r="CC24" s="60">
        <v>388.78</v>
      </c>
      <c r="CD24" s="59">
        <v>393.81</v>
      </c>
      <c r="CE24" s="59">
        <v>402.38</v>
      </c>
      <c r="CF24" s="59">
        <v>402.15</v>
      </c>
      <c r="CG24" s="59">
        <v>396.96</v>
      </c>
      <c r="CH24" s="59">
        <v>392.63</v>
      </c>
      <c r="CI24" s="59">
        <v>387.09</v>
      </c>
      <c r="CJ24" s="59">
        <v>388.65</v>
      </c>
      <c r="CK24" s="59">
        <v>391.67</v>
      </c>
      <c r="CL24" s="59">
        <v>393.97</v>
      </c>
      <c r="CM24" s="59">
        <v>396.69</v>
      </c>
      <c r="CN24" s="59">
        <v>401.77</v>
      </c>
      <c r="CO24" s="59">
        <v>406.26</v>
      </c>
      <c r="CP24" s="60">
        <v>406.26</v>
      </c>
      <c r="CQ24" s="59">
        <v>409.09</v>
      </c>
      <c r="CR24" s="59">
        <v>411.28</v>
      </c>
      <c r="CS24" s="59">
        <v>405.03</v>
      </c>
      <c r="CT24" s="59">
        <v>396.48</v>
      </c>
      <c r="CU24" s="59">
        <v>393.32</v>
      </c>
      <c r="CV24" s="59">
        <v>394.16</v>
      </c>
      <c r="CW24" s="59">
        <v>396.47</v>
      </c>
      <c r="CX24" s="59">
        <v>406.13</v>
      </c>
      <c r="CY24" s="59">
        <v>410.42</v>
      </c>
      <c r="CZ24" s="59">
        <v>413.51</v>
      </c>
      <c r="DA24" s="59">
        <v>585.61</v>
      </c>
      <c r="DB24" s="59">
        <v>692.06</v>
      </c>
      <c r="DC24" s="60">
        <v>692.06</v>
      </c>
      <c r="DD24" s="59">
        <v>708.26</v>
      </c>
      <c r="DE24" s="59">
        <v>709.39</v>
      </c>
      <c r="DF24" s="59">
        <v>727.63</v>
      </c>
      <c r="DG24" s="59">
        <v>717.82</v>
      </c>
      <c r="DH24" s="59">
        <v>713.93</v>
      </c>
      <c r="DI24" s="59">
        <v>704.02</v>
      </c>
      <c r="DJ24" s="59">
        <v>682.89</v>
      </c>
      <c r="DK24" s="59">
        <v>688.21</v>
      </c>
      <c r="DL24" s="59">
        <v>688.66</v>
      </c>
      <c r="DM24" s="59">
        <v>718.23</v>
      </c>
      <c r="DN24" s="59">
        <v>730.67</v>
      </c>
      <c r="DO24" s="59">
        <v>768</v>
      </c>
      <c r="DP24" s="60">
        <v>768</v>
      </c>
      <c r="DQ24" s="59">
        <v>770.56</v>
      </c>
      <c r="DR24" s="59">
        <v>772.27</v>
      </c>
      <c r="DS24" s="59">
        <v>774.09</v>
      </c>
      <c r="DT24" s="59">
        <v>748.58</v>
      </c>
      <c r="DU24" s="59">
        <v>725.13</v>
      </c>
      <c r="DV24" s="59">
        <v>704.64</v>
      </c>
      <c r="DW24" s="59">
        <v>706.91</v>
      </c>
      <c r="DX24" s="59">
        <v>708.18</v>
      </c>
      <c r="DY24" s="59">
        <v>711.54</v>
      </c>
      <c r="DZ24" s="59">
        <v>717.84</v>
      </c>
      <c r="EA24" s="59">
        <v>765</v>
      </c>
      <c r="EB24" s="59">
        <v>790.13</v>
      </c>
      <c r="EC24" s="60">
        <v>790.13</v>
      </c>
      <c r="ED24" s="59">
        <v>798.96</v>
      </c>
      <c r="EE24" s="59">
        <v>816.52</v>
      </c>
      <c r="EF24" s="59">
        <v>821.03</v>
      </c>
      <c r="EG24" s="59">
        <v>819.28</v>
      </c>
      <c r="EH24" s="59">
        <v>814.11</v>
      </c>
      <c r="EI24" s="59">
        <v>811.1</v>
      </c>
      <c r="EJ24" s="59">
        <v>802.16</v>
      </c>
      <c r="EK24" s="59">
        <v>774.03</v>
      </c>
      <c r="EL24" s="59">
        <v>769.69</v>
      </c>
      <c r="EM24" s="59">
        <v>770.3</v>
      </c>
      <c r="EN24" s="59">
        <v>773.16</v>
      </c>
      <c r="EO24" s="59">
        <v>805.09</v>
      </c>
      <c r="EP24" s="60">
        <v>805.09</v>
      </c>
      <c r="EQ24" s="59">
        <v>860.88</v>
      </c>
      <c r="ER24" s="59">
        <v>864.3</v>
      </c>
      <c r="ES24" s="59">
        <v>873.59</v>
      </c>
      <c r="ET24" s="59">
        <v>869.11</v>
      </c>
      <c r="EU24" s="59">
        <v>862.06</v>
      </c>
      <c r="EV24" s="59">
        <v>859.25</v>
      </c>
      <c r="EW24" s="59">
        <v>850.12</v>
      </c>
      <c r="EX24" s="59">
        <v>849.51</v>
      </c>
      <c r="EY24" s="59">
        <v>850.28</v>
      </c>
      <c r="EZ24" s="59">
        <v>851.29</v>
      </c>
      <c r="FA24" s="59">
        <v>865.5</v>
      </c>
      <c r="FB24" s="59">
        <v>890.73</v>
      </c>
      <c r="FC24" s="60">
        <v>890.73</v>
      </c>
      <c r="FD24" s="59">
        <v>903.34</v>
      </c>
      <c r="FE24" s="59">
        <v>912.56</v>
      </c>
      <c r="FF24" s="59">
        <v>914.5</v>
      </c>
      <c r="FG24" s="59">
        <v>917.2</v>
      </c>
      <c r="FH24" s="59">
        <v>918.55</v>
      </c>
      <c r="FI24" s="59">
        <v>919.06</v>
      </c>
      <c r="FJ24" s="59">
        <v>879.34</v>
      </c>
      <c r="FK24" s="59">
        <v>876.78</v>
      </c>
      <c r="FL24" s="59">
        <v>878.51</v>
      </c>
      <c r="FM24" s="59">
        <v>884.82</v>
      </c>
      <c r="FN24" s="59">
        <v>849.57</v>
      </c>
      <c r="FO24" s="59">
        <v>859.7</v>
      </c>
      <c r="FP24" s="60">
        <v>859.7</v>
      </c>
      <c r="FQ24" s="59">
        <v>864.44</v>
      </c>
      <c r="FR24" s="59">
        <v>862.58</v>
      </c>
      <c r="FS24" s="59">
        <v>866.36</v>
      </c>
      <c r="FT24" s="59">
        <v>865.86</v>
      </c>
      <c r="FU24" s="59">
        <v>831.57</v>
      </c>
      <c r="FV24" s="59">
        <v>831.7</v>
      </c>
      <c r="FW24" s="59">
        <v>828.87</v>
      </c>
      <c r="FX24" s="59">
        <v>828.35</v>
      </c>
      <c r="FY24" s="59">
        <v>826.29</v>
      </c>
      <c r="FZ24" s="59">
        <v>826.77</v>
      </c>
      <c r="GA24" s="59">
        <v>855.95</v>
      </c>
      <c r="GB24" s="59">
        <v>859.07</v>
      </c>
      <c r="GC24" s="60">
        <v>859.07</v>
      </c>
      <c r="GD24" s="59">
        <v>860.16</v>
      </c>
      <c r="GE24" s="59">
        <v>873.62</v>
      </c>
      <c r="GF24" s="59">
        <v>865.37</v>
      </c>
      <c r="GG24" s="59">
        <v>846.43</v>
      </c>
      <c r="GH24" s="59">
        <v>835.28</v>
      </c>
      <c r="GI24" s="59">
        <v>826.37</v>
      </c>
      <c r="GJ24" s="59">
        <v>824.99</v>
      </c>
      <c r="GK24" s="59">
        <v>822.38</v>
      </c>
      <c r="GL24" s="59">
        <v>826.03</v>
      </c>
      <c r="GM24" s="59">
        <v>832.12</v>
      </c>
      <c r="GN24" s="59">
        <v>835.1</v>
      </c>
      <c r="GO24" s="59">
        <v>840.02</v>
      </c>
      <c r="GP24" s="60">
        <v>840.02</v>
      </c>
      <c r="GQ24" s="59">
        <v>839.98</v>
      </c>
      <c r="GR24" s="59">
        <v>848.89</v>
      </c>
      <c r="GS24" s="59">
        <v>853.88</v>
      </c>
      <c r="GT24" s="59">
        <v>846.2</v>
      </c>
      <c r="GU24" s="59">
        <v>847.95</v>
      </c>
      <c r="GV24" s="59">
        <v>863.03</v>
      </c>
      <c r="GW24" s="59">
        <v>860.5</v>
      </c>
      <c r="GX24" s="59">
        <v>869.95</v>
      </c>
      <c r="GY24" s="59">
        <v>878.83</v>
      </c>
      <c r="GZ24" s="59">
        <v>867.16</v>
      </c>
      <c r="HA24" s="59">
        <v>868.04</v>
      </c>
      <c r="HB24" s="59">
        <v>880.6</v>
      </c>
      <c r="HC24" s="60">
        <v>880.6</v>
      </c>
      <c r="HD24" s="59">
        <v>875.77</v>
      </c>
      <c r="HE24" s="59">
        <v>884.78</v>
      </c>
      <c r="HF24" s="59">
        <v>885.16</v>
      </c>
      <c r="HG24" s="59">
        <v>882.1</v>
      </c>
      <c r="HH24" s="59">
        <v>877.85</v>
      </c>
      <c r="HI24" s="59">
        <v>880.34</v>
      </c>
      <c r="HJ24" s="59">
        <v>875.84</v>
      </c>
      <c r="HK24" s="59">
        <v>879.03</v>
      </c>
      <c r="HL24" s="59">
        <v>880.91</v>
      </c>
      <c r="HM24" s="59">
        <v>882.18</v>
      </c>
      <c r="HN24" s="59">
        <v>874.2</v>
      </c>
      <c r="HO24" s="59">
        <v>868.99</v>
      </c>
      <c r="HP24" s="60">
        <v>868.99</v>
      </c>
      <c r="HQ24" s="59">
        <v>868.85</v>
      </c>
      <c r="HR24" s="59">
        <v>870.05</v>
      </c>
      <c r="HS24" s="59">
        <v>861.98</v>
      </c>
      <c r="HT24" s="59">
        <v>857.82</v>
      </c>
      <c r="HU24" s="59">
        <v>867.55</v>
      </c>
      <c r="HV24" s="59">
        <v>867.88</v>
      </c>
      <c r="HW24" s="59">
        <v>859.89</v>
      </c>
      <c r="HX24" s="59">
        <v>858.12</v>
      </c>
      <c r="HY24" s="59">
        <v>848.63</v>
      </c>
      <c r="HZ24" s="59">
        <v>859.67</v>
      </c>
      <c r="IA24" s="59">
        <v>856.42</v>
      </c>
      <c r="IB24" s="59">
        <v>861.38</v>
      </c>
      <c r="IC24" s="60">
        <v>861.38</v>
      </c>
      <c r="ID24" s="59">
        <v>878.12</v>
      </c>
      <c r="IE24" s="59">
        <v>873.71</v>
      </c>
      <c r="IF24" s="59">
        <v>866.46</v>
      </c>
      <c r="IG24" s="59">
        <v>868.72</v>
      </c>
      <c r="IH24" s="59">
        <v>865.43</v>
      </c>
      <c r="II24" s="59">
        <v>864.03</v>
      </c>
      <c r="IJ24" s="59">
        <v>865.97</v>
      </c>
      <c r="IK24" s="59">
        <v>871.64</v>
      </c>
      <c r="IL24" s="59">
        <v>875.66</v>
      </c>
      <c r="IM24" s="59">
        <v>874.38</v>
      </c>
      <c r="IN24" s="59">
        <v>878.72</v>
      </c>
      <c r="IO24" s="59">
        <v>882.16</v>
      </c>
      <c r="IP24" s="60">
        <v>882.16</v>
      </c>
      <c r="IQ24" s="59">
        <v>882.02</v>
      </c>
      <c r="IR24" s="59">
        <v>880.89</v>
      </c>
      <c r="IS24" s="59">
        <v>882.44</v>
      </c>
      <c r="IT24" s="59">
        <v>877.01</v>
      </c>
      <c r="IU24" s="59">
        <v>878.92</v>
      </c>
      <c r="IV24" s="59">
        <v>882.3</v>
      </c>
      <c r="IW24" s="59">
        <v>881.3</v>
      </c>
      <c r="IX24" s="59">
        <v>882.36</v>
      </c>
      <c r="IY24" s="59">
        <v>884.71</v>
      </c>
      <c r="IZ24" s="59">
        <v>885.85</v>
      </c>
      <c r="JA24" s="59">
        <v>886.98</v>
      </c>
      <c r="JB24" s="59">
        <v>886.44</v>
      </c>
      <c r="JC24" s="60">
        <v>886.44</v>
      </c>
      <c r="JD24" s="59">
        <v>888.19</v>
      </c>
      <c r="JE24" s="59">
        <v>891.42</v>
      </c>
      <c r="JF24" s="59">
        <v>895.89</v>
      </c>
      <c r="JG24" s="59">
        <v>893.7</v>
      </c>
      <c r="JH24" s="59">
        <v>893.19</v>
      </c>
      <c r="JI24" s="59">
        <v>890.2</v>
      </c>
      <c r="JJ24" s="59">
        <v>890.05</v>
      </c>
      <c r="JK24" s="59">
        <v>900.92</v>
      </c>
      <c r="JL24" s="59">
        <v>914.11</v>
      </c>
      <c r="JM24" s="59">
        <v>928.83</v>
      </c>
      <c r="JN24" s="59">
        <v>948.83</v>
      </c>
      <c r="JO24" s="59">
        <v>957.61</v>
      </c>
      <c r="JP24" s="60">
        <v>957.61</v>
      </c>
      <c r="JQ24" s="59">
        <v>977.79</v>
      </c>
      <c r="JR24" s="59">
        <v>984.83</v>
      </c>
      <c r="JS24" s="59">
        <v>983.51</v>
      </c>
      <c r="JT24" s="59">
        <v>977.2</v>
      </c>
      <c r="JU24" s="59">
        <v>978.06</v>
      </c>
      <c r="JV24" s="59">
        <v>971.49</v>
      </c>
      <c r="JW24" s="59">
        <v>966.43</v>
      </c>
      <c r="JX24" s="59">
        <v>977.98</v>
      </c>
      <c r="JY24" s="59">
        <v>982.78</v>
      </c>
      <c r="JZ24" s="59">
        <v>994.46</v>
      </c>
      <c r="KA24" s="59">
        <v>1003.54</v>
      </c>
      <c r="KB24" s="59">
        <v>1014.89</v>
      </c>
      <c r="KC24" s="60">
        <v>1014.89</v>
      </c>
      <c r="KD24" s="59">
        <f>+IFERROR((IF(ISTEXT(KD$5)=FALSE,(INDEX(INEI!$1:$1048576,MATCH(Precios!$B24,INEI!$B:$B,0),MATCH(KD$4,INEI!$3:$3,0))),KC24)),"")</f>
        <v>1013.17</v>
      </c>
      <c r="KE24" s="59">
        <f>+IFERROR((IF(ISTEXT(KE$5)=FALSE,(INDEX(INEI!$1:$1048576,MATCH(Precios!$B24,INEI!$B:$B,0),MATCH(KE$4,INEI!$3:$3,0))),KD24)),"")</f>
        <v>1016.35</v>
      </c>
      <c r="KF24" s="59">
        <f>+IFERROR((IF(ISTEXT(KF$5)=FALSE,(INDEX(INEI!$1:$1048576,MATCH(Precios!$B24,INEI!$B:$B,0),MATCH(KF$4,INEI!$3:$3,0))),KE24)),"")</f>
        <v>1030.9100000000001</v>
      </c>
      <c r="KG24" s="59">
        <f>+IFERROR((IF(ISTEXT(KG$5)=FALSE,(INDEX(INEI!$1:$1048576,MATCH(Precios!$B24,INEI!$B:$B,0),MATCH(KG$4,INEI!$3:$3,0))),KF24)),"")</f>
        <v>1041.28</v>
      </c>
      <c r="KH24" s="59">
        <f>+IFERROR((IF(ISTEXT(KH$5)=FALSE,(INDEX(INEI!$1:$1048576,MATCH(Precios!$B24,INEI!$B:$B,0),MATCH(KH$4,INEI!$3:$3,0))),KG24)),"")</f>
        <v>1035.44</v>
      </c>
      <c r="KI24" s="59">
        <f>+IFERROR((IF(ISTEXT(KI$5)=FALSE,(INDEX(INEI!$1:$1048576,MATCH(Precios!$B24,INEI!$B:$B,0),MATCH(KI$4,INEI!$3:$3,0))),KH24)),"")</f>
        <v>1024.9000000000001</v>
      </c>
      <c r="KJ24" s="59">
        <f>+IFERROR((IF(ISTEXT(KJ$5)=FALSE,(INDEX(INEI!$1:$1048576,MATCH(Precios!$B24,INEI!$B:$B,0),MATCH(KJ$4,INEI!$3:$3,0))),KI24)),"")</f>
        <v>1019.67</v>
      </c>
      <c r="KK24" s="59">
        <f>+IFERROR((IF(ISTEXT(KK$5)=FALSE,(INDEX(INEI!$1:$1048576,MATCH(Precios!$B24,INEI!$B:$B,0),MATCH(KK$4,INEI!$3:$3,0))),KJ24)),"")</f>
        <v>1018.36</v>
      </c>
      <c r="KL24" s="59">
        <f>+IFERROR((IF(ISTEXT(KL$5)=FALSE,(INDEX(INEI!$1:$1048576,MATCH(Precios!$B24,INEI!$B:$B,0),MATCH(KL$4,INEI!$3:$3,0))),KK24)),"")</f>
        <v>1024.03</v>
      </c>
      <c r="KM24" s="59">
        <f>+IFERROR((IF(ISTEXT(KM$5)=FALSE,(INDEX(INEI!$1:$1048576,MATCH(Precios!$B24,INEI!$B:$B,0),MATCH(KM$4,INEI!$3:$3,0))),KL24)),"")</f>
        <v>1026.29</v>
      </c>
      <c r="KN24" s="59">
        <f>+IFERROR((IF(ISTEXT(KN$5)=FALSE,(INDEX(INEI!$1:$1048576,MATCH(Precios!$B24,INEI!$B:$B,0),MATCH(KN$4,INEI!$3:$3,0))),KM24)),"")</f>
        <v>1023.44</v>
      </c>
      <c r="KO24" s="59">
        <f>+IFERROR((IF(ISTEXT(KO$5)=FALSE,(INDEX(INEI!$1:$1048576,MATCH(Precios!$B24,INEI!$B:$B,0),MATCH(KO$4,INEI!$3:$3,0))),KN24)),"")</f>
        <v>1024.04</v>
      </c>
      <c r="KP24" s="60">
        <f>+IFERROR((IF(ISTEXT(KP$5)=FALSE,(INDEX(INEI!$1:$1048576,MATCH(Precios!$B24,INEI!$B:$B,0),MATCH(KP$4,INEI!$3:$3,0))),KO24)),"")</f>
        <v>1024.04</v>
      </c>
      <c r="KQ24" s="59">
        <f>+IFERROR((IF(ISTEXT(KQ$5)=FALSE,(INDEX(INEI!$1:$1048576,MATCH(Precios!$B24,INEI!$B:$B,0),MATCH(KQ$4,INEI!$3:$3,0))),KP24)),"")</f>
        <v>1021.18</v>
      </c>
      <c r="KR24" s="59">
        <f>+IFERROR((IF(ISTEXT(KR$5)=FALSE,(INDEX(INEI!$1:$1048576,MATCH(Precios!$B24,INEI!$B:$B,0),MATCH(KR$4,INEI!$3:$3,0))),KQ24)),"")</f>
        <v>1024.96</v>
      </c>
      <c r="KS24" s="59">
        <f>+IFERROR((IF(ISTEXT(KS$5)=FALSE,(INDEX(INEI!$1:$1048576,MATCH(Precios!$B24,INEI!$B:$B,0),MATCH(KS$4,INEI!$3:$3,0))),KR24)),"")</f>
        <v>1022.62</v>
      </c>
      <c r="KT24" s="59">
        <f>+IFERROR((IF(ISTEXT(KT$5)=FALSE,(INDEX(INEI!$1:$1048576,MATCH(Precios!$B24,INEI!$B:$B,0),MATCH(KT$4,INEI!$3:$3,0))),KS24)),"")</f>
        <v>1021.93</v>
      </c>
      <c r="KU24" s="59">
        <f>+IFERROR((IF(ISTEXT(KU$5)=FALSE,(INDEX(INEI!$1:$1048576,MATCH(Precios!$B24,INEI!$B:$B,0),MATCH(KU$4,INEI!$3:$3,0))),KT24)),"")</f>
        <v>1018.58</v>
      </c>
      <c r="KV24" s="59">
        <f>+IFERROR((IF(ISTEXT(KV$5)=FALSE,(INDEX(INEI!$1:$1048576,MATCH(Precios!$B24,INEI!$B:$B,0),MATCH(KV$4,INEI!$3:$3,0))),KU24)),"")</f>
        <v>1032.0899999999999</v>
      </c>
      <c r="KW24" s="59">
        <f>+IFERROR((IF(ISTEXT(KW$5)=FALSE,(INDEX(INEI!$1:$1048576,MATCH(Precios!$B24,INEI!$B:$B,0),MATCH(KW$4,INEI!$3:$3,0))),KV24)),"")</f>
        <v>1016.09</v>
      </c>
      <c r="KX24" s="59">
        <f>+IFERROR((IF(ISTEXT(KX$5)=FALSE,(INDEX(INEI!$1:$1048576,MATCH(Precios!$B24,INEI!$B:$B,0),MATCH(KX$4,INEI!$3:$3,0))),KW24)),"")</f>
        <v>1013.75</v>
      </c>
      <c r="KY24" s="59">
        <f>+IFERROR((IF(ISTEXT(KY$5)=FALSE,(INDEX(INEI!$1:$1048576,MATCH(Precios!$B24,INEI!$B:$B,0),MATCH(KY$4,INEI!$3:$3,0))),KX24)),"")</f>
        <v>1025.77</v>
      </c>
      <c r="KZ24" s="59">
        <f>+IFERROR((IF(ISTEXT(KZ$5)=FALSE,(INDEX(INEI!$1:$1048576,MATCH(Precios!$B24,INEI!$B:$B,0),MATCH(KZ$4,INEI!$3:$3,0))),KY24)),"")</f>
        <v>1028.3399999999999</v>
      </c>
      <c r="LA24" s="59">
        <f>+IFERROR((IF(ISTEXT(LA$5)=FALSE,(INDEX(INEI!$1:$1048576,MATCH(Precios!$B24,INEI!$B:$B,0),MATCH(LA$4,INEI!$3:$3,0))),KZ24)),"")</f>
        <v>1031.43</v>
      </c>
      <c r="LB24" s="59">
        <f>+IFERROR((IF(ISTEXT(LB$5)=FALSE,(INDEX(INEI!$1:$1048576,MATCH(Precios!$B24,INEI!$B:$B,0),MATCH(LB$4,INEI!$3:$3,0))),LA24)),"")</f>
        <v>1032</v>
      </c>
      <c r="LC24" s="60">
        <f>+IFERROR((IF(ISTEXT(LC$5)=FALSE,(INDEX(INEI!$1:$1048576,MATCH(Precios!$B24,INEI!$B:$B,0),MATCH(LC$4,INEI!$3:$3,0))),LB24)),"")</f>
        <v>1032</v>
      </c>
      <c r="LD24" s="59">
        <f>+IFERROR((IF(ISTEXT(LD$5)=FALSE,(INDEX(INEI!$1:$1048576,MATCH(Precios!$B24,INEI!$B:$B,0),MATCH(LD$4,INEI!$3:$3,0))),LC24)),"")</f>
        <v>1036.0899999999999</v>
      </c>
      <c r="LE24" s="59">
        <f>+IFERROR((IF(ISTEXT(LE$5)=FALSE,(INDEX(INEI!$1:$1048576,MATCH(Precios!$B24,INEI!$B:$B,0),MATCH(LE$4,INEI!$3:$3,0))),LD24)),"")</f>
        <v>1033.96</v>
      </c>
      <c r="LF24" s="59">
        <f>+IFERROR((IF(ISTEXT(LF$5)=FALSE,(INDEX(INEI!$1:$1048576,MATCH(Precios!$B24,INEI!$B:$B,0),MATCH(LF$4,INEI!$3:$3,0))),LE24)),"")</f>
        <v>1031.73</v>
      </c>
      <c r="LG24" s="59">
        <f>+IFERROR((IF(ISTEXT(LG$5)=FALSE,(INDEX(INEI!$1:$1048576,MATCH(Precios!$B24,INEI!$B:$B,0),MATCH(LG$4,INEI!$3:$3,0))),LF24)),"")</f>
        <v>1026.8499999999999</v>
      </c>
      <c r="LH24" s="59">
        <f>+IFERROR((IF(ISTEXT(LH$5)=FALSE,(INDEX(INEI!$1:$1048576,MATCH(Precios!$B24,INEI!$B:$B,0),MATCH(LH$4,INEI!$3:$3,0))),LG24)),"")</f>
        <v>1024.2</v>
      </c>
      <c r="LI24" s="59">
        <f>+IFERROR((IF(ISTEXT(LI$5)=FALSE,(INDEX(INEI!$1:$1048576,MATCH(Precios!$B24,INEI!$B:$B,0),MATCH(LI$4,INEI!$3:$3,0))),LH24)),"")</f>
        <v>1021.37</v>
      </c>
      <c r="LJ24" s="59">
        <f>+IFERROR((IF(ISTEXT(LJ$5)=FALSE,(INDEX(INEI!$1:$1048576,MATCH(Precios!$B24,INEI!$B:$B,0),MATCH(LJ$4,INEI!$3:$3,0))),LI24)),"")</f>
        <v>1021.62</v>
      </c>
      <c r="LK24" s="59">
        <f>+IFERROR((IF(ISTEXT(LK$5)=FALSE,(INDEX(INEI!$1:$1048576,MATCH(Precios!$B24,INEI!$B:$B,0),MATCH(LK$4,INEI!$3:$3,0))),LJ24)),"")</f>
        <v>1024.24</v>
      </c>
      <c r="LL24" s="59">
        <f>+IFERROR((IF(ISTEXT(LL$5)=FALSE,(INDEX(INEI!$1:$1048576,MATCH(Precios!$B24,INEI!$B:$B,0),MATCH(LL$4,INEI!$3:$3,0))),LK24)),"")</f>
        <v>1026.44</v>
      </c>
      <c r="LM24" s="59">
        <f>+IFERROR((IF(ISTEXT(LM$5)=FALSE,(INDEX(INEI!$1:$1048576,MATCH(Precios!$B24,INEI!$B:$B,0),MATCH(LM$4,INEI!$3:$3,0))),LL24)),"")</f>
        <v>1026.01</v>
      </c>
      <c r="LN24" s="59">
        <f>+IFERROR((IF(ISTEXT(LN$5)=FALSE,(INDEX(INEI!$1:$1048576,MATCH(Precios!$B24,INEI!$B:$B,0),MATCH(LN$4,INEI!$3:$3,0))),LM24)),"")</f>
        <v>1036.67</v>
      </c>
      <c r="LO24" s="59">
        <f>+IFERROR((IF(ISTEXT(LO$5)=FALSE,(INDEX(INEI!$1:$1048576,MATCH(Precios!$B24,INEI!$B:$B,0),MATCH(LO$4,INEI!$3:$3,0))),LN24)),"")</f>
        <v>1043.43</v>
      </c>
      <c r="LP24" s="60">
        <f>+IFERROR((IF(ISTEXT(LP$5)=FALSE,(INDEX(INEI!$1:$1048576,MATCH(Precios!$B24,INEI!$B:$B,0),MATCH(LP$4,INEI!$3:$3,0))),LO24)),"")</f>
        <v>1043.43</v>
      </c>
      <c r="LQ24" s="59">
        <f>+IFERROR((IF(ISTEXT(LQ$5)=FALSE,(INDEX(INEI!$1:$1048576,MATCH(Precios!$B24,INEI!$B:$B,0),MATCH(LQ$4,INEI!$3:$3,0))),LP24)),"")</f>
        <v>1050.78</v>
      </c>
      <c r="LR24" s="59">
        <f>+IFERROR((IF(ISTEXT(LR$5)=FALSE,(INDEX(INEI!$1:$1048576,MATCH(Precios!$B24,INEI!$B:$B,0),MATCH(LR$4,INEI!$3:$3,0))),LQ24)),"")</f>
        <v>1055.02</v>
      </c>
      <c r="LS24" s="59">
        <f>+IFERROR((IF(ISTEXT(LS$5)=FALSE,(INDEX(INEI!$1:$1048576,MATCH(Precios!$B24,INEI!$B:$B,0),MATCH(LS$4,INEI!$3:$3,0))),LR24)),"")</f>
        <v>1057.57</v>
      </c>
      <c r="LT24" s="59">
        <f>+IFERROR((IF(ISTEXT(LT$5)=FALSE,(INDEX(INEI!$1:$1048576,MATCH(Precios!$B24,INEI!$B:$B,0),MATCH(LT$4,INEI!$3:$3,0))),LS24)),"")</f>
        <v>1060.1600000000001</v>
      </c>
      <c r="LU24" s="59">
        <f>+IFERROR((IF(ISTEXT(LU$5)=FALSE,(INDEX(INEI!$1:$1048576,MATCH(Precios!$B24,INEI!$B:$B,0),MATCH(LU$4,INEI!$3:$3,0))),LT24)),"")</f>
        <v>1061.69</v>
      </c>
      <c r="LV24" s="59">
        <f>+IFERROR((IF(ISTEXT(LV$5)=FALSE,(INDEX(INEI!$1:$1048576,MATCH(Precios!$B24,INEI!$B:$B,0),MATCH(LV$4,INEI!$3:$3,0))),LU24)),"")</f>
        <v>1061.94</v>
      </c>
      <c r="LW24" s="59">
        <f>+IFERROR((IF(ISTEXT(LW$5)=FALSE,(INDEX(INEI!$1:$1048576,MATCH(Precios!$B24,INEI!$B:$B,0),MATCH(LW$4,INEI!$3:$3,0))),LV24)),"")</f>
        <v>1064.04</v>
      </c>
      <c r="LX24" s="59">
        <f>+IFERROR((IF(ISTEXT(LX$5)=FALSE,(INDEX(INEI!$1:$1048576,MATCH(Precios!$B24,INEI!$B:$B,0),MATCH(LX$4,INEI!$3:$3,0))),LW24)),"")</f>
        <v>1066.6199999999999</v>
      </c>
      <c r="LY24" s="59">
        <f>+IFERROR((IF(ISTEXT(LY$5)=FALSE,(INDEX(INEI!$1:$1048576,MATCH(Precios!$B24,INEI!$B:$B,0),MATCH(LY$4,INEI!$3:$3,0))),LX24)),"")</f>
        <v>1072</v>
      </c>
      <c r="LZ24" s="59">
        <f>+IFERROR((IF(ISTEXT(LZ$5)=FALSE,(INDEX(INEI!$1:$1048576,MATCH(Precios!$B24,INEI!$B:$B,0),MATCH(LZ$4,INEI!$3:$3,0))),LY24)),"")</f>
        <v>1073.96</v>
      </c>
      <c r="MA24" s="59">
        <f>+IFERROR((IF(ISTEXT(MA$5)=FALSE,(INDEX(INEI!$1:$1048576,MATCH(Precios!$B24,INEI!$B:$B,0),MATCH(MA$4,INEI!$3:$3,0))),LZ24)),"")</f>
        <v>1078.22</v>
      </c>
      <c r="MB24" s="59">
        <f>+IFERROR((IF(ISTEXT(MB$5)=FALSE,(INDEX(INEI!$1:$1048576,MATCH(Precios!$B24,INEI!$B:$B,0),MATCH(MB$4,INEI!$3:$3,0))),MA24)),"")</f>
        <v>1082.8900000000001</v>
      </c>
      <c r="MC24" s="60">
        <f>+IFERROR((IF(ISTEXT(MC$5)=FALSE,(INDEX(INEI!$1:$1048576,MATCH(Precios!$B24,INEI!$B:$B,0),MATCH(MC$4,INEI!$3:$3,0))),MB24)),"")</f>
        <v>1082.8900000000001</v>
      </c>
      <c r="MD24" s="59">
        <f>+IFERROR((IF(ISTEXT(MD$5)=FALSE,(INDEX(INEI!$1:$1048576,MATCH(Precios!$B24,INEI!$B:$B,0),MATCH(MD$4,INEI!$3:$3,0))),MC24)),"")</f>
        <v>0</v>
      </c>
      <c r="ME24" s="59">
        <f>+IFERROR((IF(ISTEXT(ME$5)=FALSE,(INDEX(INEI!$1:$1048576,MATCH(Precios!$B24,INEI!$B:$B,0),MATCH(ME$4,INEI!$3:$3,0))),MD24)),"")</f>
        <v>0</v>
      </c>
      <c r="MF24" s="59">
        <f>+IFERROR((IF(ISTEXT(MF$5)=FALSE,(INDEX(INEI!$1:$1048576,MATCH(Precios!$B24,INEI!$B:$B,0),MATCH(MF$4,INEI!$3:$3,0))),ME24)),"")</f>
        <v>0</v>
      </c>
      <c r="MG24" s="59">
        <f>+IFERROR((IF(ISTEXT(MG$5)=FALSE,(INDEX(INEI!$1:$1048576,MATCH(Precios!$B24,INEI!$B:$B,0),MATCH(MG$4,INEI!$3:$3,0))),MF24)),"")</f>
        <v>0</v>
      </c>
      <c r="MH24" s="59" t="str">
        <f>+IFERROR((IF(ISTEXT(MH$5)=FALSE,(INDEX(INEI!$1:$1048576,MATCH(Precios!$B24,INEI!$B:$B,0),MATCH(MH$4,INEI!$3:$3,0))),MG24)),"")</f>
        <v/>
      </c>
      <c r="MI24" s="59" t="str">
        <f>+IFERROR((IF(ISTEXT(MI$5)=FALSE,(INDEX(INEI!$1:$1048576,MATCH(Precios!$B24,INEI!$B:$B,0),MATCH(MI$4,INEI!$3:$3,0))),MH24)),"")</f>
        <v/>
      </c>
      <c r="MJ24" s="59" t="str">
        <f>+IFERROR((IF(ISTEXT(MJ$5)=FALSE,(INDEX(INEI!$1:$1048576,MATCH(Precios!$B24,INEI!$B:$B,0),MATCH(MJ$4,INEI!$3:$3,0))),MI24)),"")</f>
        <v/>
      </c>
      <c r="MK24" s="59" t="str">
        <f>+IFERROR((IF(ISTEXT(MK$5)=FALSE,(INDEX(INEI!$1:$1048576,MATCH(Precios!$B24,INEI!$B:$B,0),MATCH(MK$4,INEI!$3:$3,0))),MJ24)),"")</f>
        <v/>
      </c>
      <c r="ML24" s="59" t="str">
        <f>+IFERROR((IF(ISTEXT(ML$5)=FALSE,(INDEX(INEI!$1:$1048576,MATCH(Precios!$B24,INEI!$B:$B,0),MATCH(ML$4,INEI!$3:$3,0))),MK24)),"")</f>
        <v/>
      </c>
      <c r="MM24" s="59" t="str">
        <f>+IFERROR((IF(ISTEXT(MM$5)=FALSE,(INDEX(INEI!$1:$1048576,MATCH(Precios!$B24,INEI!$B:$B,0),MATCH(MM$4,INEI!$3:$3,0))),ML24)),"")</f>
        <v/>
      </c>
      <c r="MN24" s="59" t="str">
        <f>+IFERROR((IF(ISTEXT(MN$5)=FALSE,(INDEX(INEI!$1:$1048576,MATCH(Precios!$B24,INEI!$B:$B,0),MATCH(MN$4,INEI!$3:$3,0))),MM24)),"")</f>
        <v/>
      </c>
      <c r="MO24" s="59" t="str">
        <f>+IFERROR((IF(ISTEXT(MO$5)=FALSE,(INDEX(INEI!$1:$1048576,MATCH(Precios!$B24,INEI!$B:$B,0),MATCH(MO$4,INEI!$3:$3,0))),MN24)),"")</f>
        <v/>
      </c>
      <c r="MP24" s="60" t="str">
        <f>+IFERROR((IF(ISTEXT(MP$5)=FALSE,(INDEX(INEI!$1:$1048576,MATCH(Precios!$B24,INEI!$B:$B,0),MATCH(MP$4,INEI!$3:$3,0))),MO24)),"")</f>
        <v/>
      </c>
    </row>
    <row r="25" spans="1:354" s="51" customFormat="1">
      <c r="A25" s="11"/>
      <c r="B25" s="53"/>
      <c r="C25" s="122" t="s">
        <v>333</v>
      </c>
      <c r="D25" s="118">
        <f>+AVERAGE(D20:D24)</f>
        <v>329.37200000000001</v>
      </c>
      <c r="E25" s="118">
        <f t="shared" ref="E25:BP25" si="43">+AVERAGE(E20:E24)</f>
        <v>330.95200000000006</v>
      </c>
      <c r="F25" s="118">
        <f t="shared" si="43"/>
        <v>333.34</v>
      </c>
      <c r="G25" s="118">
        <f t="shared" si="43"/>
        <v>340.65800000000002</v>
      </c>
      <c r="H25" s="118">
        <f t="shared" si="43"/>
        <v>338.13599999999997</v>
      </c>
      <c r="I25" s="118">
        <f t="shared" si="43"/>
        <v>337.19400000000002</v>
      </c>
      <c r="J25" s="118">
        <f t="shared" si="43"/>
        <v>338.48199999999997</v>
      </c>
      <c r="K25" s="118">
        <f t="shared" si="43"/>
        <v>338.79200000000003</v>
      </c>
      <c r="L25" s="118">
        <f t="shared" si="43"/>
        <v>337.22200000000004</v>
      </c>
      <c r="M25" s="118">
        <f t="shared" si="43"/>
        <v>336.31200000000001</v>
      </c>
      <c r="N25" s="118">
        <f t="shared" si="43"/>
        <v>336.63600000000008</v>
      </c>
      <c r="O25" s="118">
        <f t="shared" si="43"/>
        <v>339.93400000000003</v>
      </c>
      <c r="P25" s="139">
        <f t="shared" si="43"/>
        <v>339.93400000000003</v>
      </c>
      <c r="Q25" s="118">
        <f t="shared" si="43"/>
        <v>338.54200000000003</v>
      </c>
      <c r="R25" s="118">
        <f t="shared" si="43"/>
        <v>338.32000000000005</v>
      </c>
      <c r="S25" s="118">
        <f t="shared" si="43"/>
        <v>339.47</v>
      </c>
      <c r="T25" s="118">
        <f t="shared" si="43"/>
        <v>339.80000000000007</v>
      </c>
      <c r="U25" s="118">
        <f t="shared" si="43"/>
        <v>341.43400000000003</v>
      </c>
      <c r="V25" s="118">
        <f t="shared" si="43"/>
        <v>339.99200000000002</v>
      </c>
      <c r="W25" s="118">
        <f t="shared" si="43"/>
        <v>338.48400000000004</v>
      </c>
      <c r="X25" s="118">
        <f t="shared" si="43"/>
        <v>339.56400000000002</v>
      </c>
      <c r="Y25" s="118">
        <f t="shared" si="43"/>
        <v>342.60799999999995</v>
      </c>
      <c r="Z25" s="118">
        <f t="shared" si="43"/>
        <v>336.38800000000003</v>
      </c>
      <c r="AA25" s="118">
        <f t="shared" si="43"/>
        <v>335.25200000000007</v>
      </c>
      <c r="AB25" s="118">
        <f t="shared" si="43"/>
        <v>335.63800000000003</v>
      </c>
      <c r="AC25" s="139">
        <f t="shared" si="43"/>
        <v>335.63800000000003</v>
      </c>
      <c r="AD25" s="118">
        <f t="shared" si="43"/>
        <v>337.99</v>
      </c>
      <c r="AE25" s="118">
        <f t="shared" si="43"/>
        <v>338.69800000000004</v>
      </c>
      <c r="AF25" s="118">
        <f t="shared" si="43"/>
        <v>340.37399999999997</v>
      </c>
      <c r="AG25" s="118">
        <f t="shared" si="43"/>
        <v>339.90999999999997</v>
      </c>
      <c r="AH25" s="118">
        <f t="shared" si="43"/>
        <v>339.71600000000001</v>
      </c>
      <c r="AI25" s="118">
        <f t="shared" si="43"/>
        <v>337.572</v>
      </c>
      <c r="AJ25" s="118">
        <f t="shared" si="43"/>
        <v>336.10399999999998</v>
      </c>
      <c r="AK25" s="118">
        <f t="shared" si="43"/>
        <v>335.28800000000001</v>
      </c>
      <c r="AL25" s="118">
        <f t="shared" si="43"/>
        <v>338.18</v>
      </c>
      <c r="AM25" s="118">
        <f t="shared" si="43"/>
        <v>339.10399999999998</v>
      </c>
      <c r="AN25" s="118">
        <f t="shared" si="43"/>
        <v>340.44</v>
      </c>
      <c r="AO25" s="118">
        <f t="shared" si="43"/>
        <v>342.21000000000004</v>
      </c>
      <c r="AP25" s="139">
        <f t="shared" si="43"/>
        <v>342.21000000000004</v>
      </c>
      <c r="AQ25" s="118">
        <f t="shared" si="43"/>
        <v>341.47</v>
      </c>
      <c r="AR25" s="118">
        <f t="shared" si="43"/>
        <v>344.92600000000004</v>
      </c>
      <c r="AS25" s="118">
        <f t="shared" si="43"/>
        <v>349.70800000000003</v>
      </c>
      <c r="AT25" s="118">
        <f t="shared" si="43"/>
        <v>352.31599999999997</v>
      </c>
      <c r="AU25" s="118">
        <f t="shared" si="43"/>
        <v>352.14000000000004</v>
      </c>
      <c r="AV25" s="118">
        <f t="shared" si="43"/>
        <v>349.66400000000004</v>
      </c>
      <c r="AW25" s="118">
        <f t="shared" si="43"/>
        <v>348.15599999999995</v>
      </c>
      <c r="AX25" s="118">
        <f t="shared" si="43"/>
        <v>348.16400000000004</v>
      </c>
      <c r="AY25" s="118">
        <f t="shared" si="43"/>
        <v>348.05199999999996</v>
      </c>
      <c r="AZ25" s="118">
        <f t="shared" si="43"/>
        <v>347.52</v>
      </c>
      <c r="BA25" s="118">
        <f t="shared" si="43"/>
        <v>348.36799999999999</v>
      </c>
      <c r="BB25" s="118">
        <f t="shared" si="43"/>
        <v>347.452</v>
      </c>
      <c r="BC25" s="139">
        <f t="shared" si="43"/>
        <v>347.452</v>
      </c>
      <c r="BD25" s="118">
        <f t="shared" si="43"/>
        <v>347.14600000000002</v>
      </c>
      <c r="BE25" s="118">
        <f t="shared" si="43"/>
        <v>346.83000000000004</v>
      </c>
      <c r="BF25" s="118">
        <f t="shared" si="43"/>
        <v>347.09600000000006</v>
      </c>
      <c r="BG25" s="118">
        <f t="shared" si="43"/>
        <v>347.21</v>
      </c>
      <c r="BH25" s="118">
        <f t="shared" si="43"/>
        <v>341.24399999999997</v>
      </c>
      <c r="BI25" s="118">
        <f t="shared" si="43"/>
        <v>339.55800000000005</v>
      </c>
      <c r="BJ25" s="118">
        <f t="shared" si="43"/>
        <v>341.00400000000002</v>
      </c>
      <c r="BK25" s="118">
        <f t="shared" si="43"/>
        <v>342.166</v>
      </c>
      <c r="BL25" s="118">
        <f t="shared" si="43"/>
        <v>342.09799999999996</v>
      </c>
      <c r="BM25" s="118">
        <f t="shared" si="43"/>
        <v>342.67</v>
      </c>
      <c r="BN25" s="118">
        <f t="shared" si="43"/>
        <v>346.24400000000003</v>
      </c>
      <c r="BO25" s="118">
        <f t="shared" si="43"/>
        <v>346.9</v>
      </c>
      <c r="BP25" s="139">
        <f t="shared" si="43"/>
        <v>346.9</v>
      </c>
      <c r="BQ25" s="118">
        <f t="shared" ref="BQ25:EB25" si="44">+AVERAGE(BQ20:BQ24)</f>
        <v>352.56799999999998</v>
      </c>
      <c r="BR25" s="118">
        <f t="shared" si="44"/>
        <v>354.80200000000002</v>
      </c>
      <c r="BS25" s="118">
        <f t="shared" si="44"/>
        <v>357.53000000000003</v>
      </c>
      <c r="BT25" s="118">
        <f t="shared" si="44"/>
        <v>357.834</v>
      </c>
      <c r="BU25" s="118">
        <f t="shared" si="44"/>
        <v>357.95</v>
      </c>
      <c r="BV25" s="118">
        <f t="shared" si="44"/>
        <v>360.49400000000003</v>
      </c>
      <c r="BW25" s="118">
        <f t="shared" si="44"/>
        <v>360.548</v>
      </c>
      <c r="BX25" s="118">
        <f t="shared" si="44"/>
        <v>362.26799999999997</v>
      </c>
      <c r="BY25" s="118">
        <f t="shared" si="44"/>
        <v>363.94600000000003</v>
      </c>
      <c r="BZ25" s="118">
        <f t="shared" si="44"/>
        <v>368.75600000000003</v>
      </c>
      <c r="CA25" s="118">
        <f t="shared" si="44"/>
        <v>373.75199999999995</v>
      </c>
      <c r="CB25" s="118">
        <f t="shared" si="44"/>
        <v>384.42600000000004</v>
      </c>
      <c r="CC25" s="139">
        <f t="shared" si="44"/>
        <v>384.42600000000004</v>
      </c>
      <c r="CD25" s="118">
        <f t="shared" si="44"/>
        <v>386.60399999999998</v>
      </c>
      <c r="CE25" s="118">
        <f t="shared" si="44"/>
        <v>395.78399999999999</v>
      </c>
      <c r="CF25" s="118">
        <f t="shared" si="44"/>
        <v>398.63199999999995</v>
      </c>
      <c r="CG25" s="118">
        <f t="shared" si="44"/>
        <v>395.98</v>
      </c>
      <c r="CH25" s="118">
        <f t="shared" si="44"/>
        <v>396.512</v>
      </c>
      <c r="CI25" s="118">
        <f t="shared" si="44"/>
        <v>398.70799999999997</v>
      </c>
      <c r="CJ25" s="118">
        <f t="shared" si="44"/>
        <v>402.46400000000006</v>
      </c>
      <c r="CK25" s="118">
        <f t="shared" si="44"/>
        <v>407.48400000000004</v>
      </c>
      <c r="CL25" s="118">
        <f t="shared" si="44"/>
        <v>412.77800000000008</v>
      </c>
      <c r="CM25" s="118">
        <f t="shared" si="44"/>
        <v>415.01599999999996</v>
      </c>
      <c r="CN25" s="118">
        <f t="shared" si="44"/>
        <v>416.27600000000001</v>
      </c>
      <c r="CO25" s="118">
        <f t="shared" si="44"/>
        <v>417.49400000000003</v>
      </c>
      <c r="CP25" s="139">
        <f t="shared" si="44"/>
        <v>417.49400000000003</v>
      </c>
      <c r="CQ25" s="118">
        <f t="shared" si="44"/>
        <v>419.93</v>
      </c>
      <c r="CR25" s="118">
        <f t="shared" si="44"/>
        <v>423.85399999999998</v>
      </c>
      <c r="CS25" s="118">
        <f t="shared" si="44"/>
        <v>425.22399999999999</v>
      </c>
      <c r="CT25" s="118">
        <f t="shared" si="44"/>
        <v>426.44400000000007</v>
      </c>
      <c r="CU25" s="118">
        <f t="shared" si="44"/>
        <v>432.29400000000004</v>
      </c>
      <c r="CV25" s="118">
        <f t="shared" si="44"/>
        <v>451.47799999999995</v>
      </c>
      <c r="CW25" s="118">
        <f t="shared" si="44"/>
        <v>474.89399999999995</v>
      </c>
      <c r="CX25" s="118">
        <f t="shared" si="44"/>
        <v>498.096</v>
      </c>
      <c r="CY25" s="118">
        <f t="shared" si="44"/>
        <v>509.57799999999997</v>
      </c>
      <c r="CZ25" s="118">
        <f t="shared" si="44"/>
        <v>512.18600000000004</v>
      </c>
      <c r="DA25" s="118">
        <f t="shared" si="44"/>
        <v>547.61800000000005</v>
      </c>
      <c r="DB25" s="118">
        <f t="shared" si="44"/>
        <v>567.8599999999999</v>
      </c>
      <c r="DC25" s="139">
        <f t="shared" si="44"/>
        <v>567.8599999999999</v>
      </c>
      <c r="DD25" s="118">
        <f t="shared" si="44"/>
        <v>573.09600000000012</v>
      </c>
      <c r="DE25" s="118">
        <f t="shared" si="44"/>
        <v>579.30600000000004</v>
      </c>
      <c r="DF25" s="118">
        <f t="shared" si="44"/>
        <v>584.06200000000001</v>
      </c>
      <c r="DG25" s="118">
        <f t="shared" si="44"/>
        <v>587.79000000000008</v>
      </c>
      <c r="DH25" s="118">
        <f t="shared" si="44"/>
        <v>590.34999999999991</v>
      </c>
      <c r="DI25" s="118">
        <f t="shared" si="44"/>
        <v>598.20000000000005</v>
      </c>
      <c r="DJ25" s="118">
        <f t="shared" si="44"/>
        <v>600.46199999999999</v>
      </c>
      <c r="DK25" s="118">
        <f t="shared" si="44"/>
        <v>615.38400000000001</v>
      </c>
      <c r="DL25" s="118">
        <f t="shared" si="44"/>
        <v>622.654</v>
      </c>
      <c r="DM25" s="118">
        <f t="shared" si="44"/>
        <v>629.48800000000006</v>
      </c>
      <c r="DN25" s="118">
        <f t="shared" si="44"/>
        <v>631.50400000000013</v>
      </c>
      <c r="DO25" s="118">
        <f t="shared" si="44"/>
        <v>637.92200000000003</v>
      </c>
      <c r="DP25" s="139">
        <f t="shared" si="44"/>
        <v>637.92200000000003</v>
      </c>
      <c r="DQ25" s="118">
        <f t="shared" si="44"/>
        <v>637.45000000000005</v>
      </c>
      <c r="DR25" s="118">
        <f t="shared" si="44"/>
        <v>638.14400000000001</v>
      </c>
      <c r="DS25" s="118">
        <f t="shared" si="44"/>
        <v>638.6</v>
      </c>
      <c r="DT25" s="118">
        <f t="shared" si="44"/>
        <v>631.91599999999994</v>
      </c>
      <c r="DU25" s="118">
        <f t="shared" si="44"/>
        <v>624.73800000000006</v>
      </c>
      <c r="DV25" s="118">
        <f t="shared" si="44"/>
        <v>618.73599999999999</v>
      </c>
      <c r="DW25" s="118">
        <f t="shared" si="44"/>
        <v>620.61</v>
      </c>
      <c r="DX25" s="118">
        <f t="shared" si="44"/>
        <v>619.39</v>
      </c>
      <c r="DY25" s="118">
        <f t="shared" si="44"/>
        <v>618.74399999999991</v>
      </c>
      <c r="DZ25" s="118">
        <f t="shared" si="44"/>
        <v>620.3900000000001</v>
      </c>
      <c r="EA25" s="118">
        <f t="shared" si="44"/>
        <v>628.53399999999999</v>
      </c>
      <c r="EB25" s="118">
        <f t="shared" si="44"/>
        <v>634.76200000000006</v>
      </c>
      <c r="EC25" s="139">
        <f t="shared" ref="EC25:GN25" si="45">+AVERAGE(EC20:EC24)</f>
        <v>634.76200000000006</v>
      </c>
      <c r="ED25" s="118">
        <f t="shared" si="45"/>
        <v>642.99</v>
      </c>
      <c r="EE25" s="118">
        <f t="shared" si="45"/>
        <v>650.02</v>
      </c>
      <c r="EF25" s="118">
        <f t="shared" si="45"/>
        <v>653.11999999999989</v>
      </c>
      <c r="EG25" s="118">
        <f t="shared" si="45"/>
        <v>654.78399999999999</v>
      </c>
      <c r="EH25" s="118">
        <f t="shared" si="45"/>
        <v>661.03600000000006</v>
      </c>
      <c r="EI25" s="118">
        <f t="shared" si="45"/>
        <v>664.25800000000004</v>
      </c>
      <c r="EJ25" s="118">
        <f t="shared" si="45"/>
        <v>658.33199999999999</v>
      </c>
      <c r="EK25" s="118">
        <f t="shared" si="45"/>
        <v>651.36599999999999</v>
      </c>
      <c r="EL25" s="118">
        <f t="shared" si="45"/>
        <v>651.80600000000004</v>
      </c>
      <c r="EM25" s="118">
        <f t="shared" si="45"/>
        <v>653.83199999999999</v>
      </c>
      <c r="EN25" s="118">
        <f t="shared" si="45"/>
        <v>654.33999999999992</v>
      </c>
      <c r="EO25" s="118">
        <f t="shared" si="45"/>
        <v>661.06799999999998</v>
      </c>
      <c r="EP25" s="139">
        <f t="shared" si="45"/>
        <v>661.06799999999998</v>
      </c>
      <c r="EQ25" s="118">
        <f t="shared" si="45"/>
        <v>683.19200000000001</v>
      </c>
      <c r="ER25" s="118">
        <f t="shared" si="45"/>
        <v>689.89800000000014</v>
      </c>
      <c r="ES25" s="118">
        <f t="shared" si="45"/>
        <v>697.25400000000002</v>
      </c>
      <c r="ET25" s="118">
        <f t="shared" si="45"/>
        <v>697.57600000000002</v>
      </c>
      <c r="EU25" s="118">
        <f t="shared" si="45"/>
        <v>697.04</v>
      </c>
      <c r="EV25" s="118">
        <f t="shared" si="45"/>
        <v>697.01400000000001</v>
      </c>
      <c r="EW25" s="118">
        <f t="shared" si="45"/>
        <v>694.89400000000001</v>
      </c>
      <c r="EX25" s="118">
        <f t="shared" si="45"/>
        <v>694.97</v>
      </c>
      <c r="EY25" s="118">
        <f t="shared" si="45"/>
        <v>698.80799999999999</v>
      </c>
      <c r="EZ25" s="118">
        <f t="shared" si="45"/>
        <v>701.476</v>
      </c>
      <c r="FA25" s="118">
        <f t="shared" si="45"/>
        <v>707.15599999999995</v>
      </c>
      <c r="FB25" s="118">
        <f t="shared" si="45"/>
        <v>713.56999999999994</v>
      </c>
      <c r="FC25" s="139">
        <f t="shared" si="45"/>
        <v>713.56999999999994</v>
      </c>
      <c r="FD25" s="118">
        <f t="shared" si="45"/>
        <v>719.71400000000006</v>
      </c>
      <c r="FE25" s="118">
        <f t="shared" si="45"/>
        <v>729.39599999999996</v>
      </c>
      <c r="FF25" s="118">
        <f t="shared" si="45"/>
        <v>735.53599999999994</v>
      </c>
      <c r="FG25" s="118">
        <f t="shared" si="45"/>
        <v>740.26800000000003</v>
      </c>
      <c r="FH25" s="118">
        <f t="shared" si="45"/>
        <v>743.952</v>
      </c>
      <c r="FI25" s="118">
        <f t="shared" si="45"/>
        <v>745.58399999999995</v>
      </c>
      <c r="FJ25" s="118">
        <f t="shared" si="45"/>
        <v>733.84600000000012</v>
      </c>
      <c r="FK25" s="118">
        <f t="shared" si="45"/>
        <v>732.40399999999988</v>
      </c>
      <c r="FL25" s="118">
        <f t="shared" si="45"/>
        <v>732.86800000000005</v>
      </c>
      <c r="FM25" s="118">
        <f t="shared" si="45"/>
        <v>735.38599999999997</v>
      </c>
      <c r="FN25" s="118">
        <f t="shared" si="45"/>
        <v>731.61400000000003</v>
      </c>
      <c r="FO25" s="118">
        <f t="shared" si="45"/>
        <v>737.42399999999998</v>
      </c>
      <c r="FP25" s="139">
        <f t="shared" si="45"/>
        <v>737.42399999999998</v>
      </c>
      <c r="FQ25" s="118">
        <f t="shared" si="45"/>
        <v>740.92400000000009</v>
      </c>
      <c r="FR25" s="118">
        <f t="shared" si="45"/>
        <v>741.1</v>
      </c>
      <c r="FS25" s="118">
        <f t="shared" si="45"/>
        <v>746.072</v>
      </c>
      <c r="FT25" s="118">
        <f t="shared" si="45"/>
        <v>751.77400000000011</v>
      </c>
      <c r="FU25" s="118">
        <f t="shared" si="45"/>
        <v>744.09</v>
      </c>
      <c r="FV25" s="118">
        <f t="shared" si="45"/>
        <v>743.50800000000004</v>
      </c>
      <c r="FW25" s="118">
        <f t="shared" si="45"/>
        <v>741.77800000000002</v>
      </c>
      <c r="FX25" s="118">
        <f t="shared" si="45"/>
        <v>740.58199999999999</v>
      </c>
      <c r="FY25" s="118">
        <f t="shared" si="45"/>
        <v>739.28399999999999</v>
      </c>
      <c r="FZ25" s="118">
        <f t="shared" si="45"/>
        <v>740.22399999999993</v>
      </c>
      <c r="GA25" s="118">
        <f t="shared" si="45"/>
        <v>747.97</v>
      </c>
      <c r="GB25" s="118">
        <f t="shared" si="45"/>
        <v>752.17200000000003</v>
      </c>
      <c r="GC25" s="139">
        <f t="shared" si="45"/>
        <v>752.17200000000003</v>
      </c>
      <c r="GD25" s="118">
        <f t="shared" si="45"/>
        <v>753.45999999999992</v>
      </c>
      <c r="GE25" s="118">
        <f t="shared" si="45"/>
        <v>756.89</v>
      </c>
      <c r="GF25" s="118">
        <f t="shared" si="45"/>
        <v>751.74199999999996</v>
      </c>
      <c r="GG25" s="118">
        <f t="shared" si="45"/>
        <v>745.66599999999994</v>
      </c>
      <c r="GH25" s="118">
        <f t="shared" si="45"/>
        <v>742.44799999999998</v>
      </c>
      <c r="GI25" s="118">
        <f t="shared" si="45"/>
        <v>738.30399999999997</v>
      </c>
      <c r="GJ25" s="118">
        <f t="shared" si="45"/>
        <v>730.96</v>
      </c>
      <c r="GK25" s="118">
        <f t="shared" si="45"/>
        <v>731.01400000000001</v>
      </c>
      <c r="GL25" s="118">
        <f t="shared" si="45"/>
        <v>730.72399999999993</v>
      </c>
      <c r="GM25" s="118">
        <f t="shared" si="45"/>
        <v>733.92599999999993</v>
      </c>
      <c r="GN25" s="118">
        <f t="shared" si="45"/>
        <v>735.39</v>
      </c>
      <c r="GO25" s="118">
        <f t="shared" ref="GO25:IZ25" si="46">+AVERAGE(GO20:GO24)</f>
        <v>734.73</v>
      </c>
      <c r="GP25" s="139">
        <f t="shared" si="46"/>
        <v>734.73</v>
      </c>
      <c r="GQ25" s="118">
        <f t="shared" si="46"/>
        <v>732.76199999999994</v>
      </c>
      <c r="GR25" s="118">
        <f t="shared" si="46"/>
        <v>736.05199999999991</v>
      </c>
      <c r="GS25" s="118">
        <f t="shared" si="46"/>
        <v>740.60799999999995</v>
      </c>
      <c r="GT25" s="118">
        <f t="shared" si="46"/>
        <v>740.28399999999999</v>
      </c>
      <c r="GU25" s="118">
        <f t="shared" si="46"/>
        <v>741.61800000000005</v>
      </c>
      <c r="GV25" s="118">
        <f t="shared" si="46"/>
        <v>744.33400000000006</v>
      </c>
      <c r="GW25" s="118">
        <f t="shared" si="46"/>
        <v>741.92200000000003</v>
      </c>
      <c r="GX25" s="118">
        <f t="shared" si="46"/>
        <v>741.61800000000005</v>
      </c>
      <c r="GY25" s="118">
        <f t="shared" si="46"/>
        <v>744.37</v>
      </c>
      <c r="GZ25" s="118">
        <f t="shared" si="46"/>
        <v>741.16599999999994</v>
      </c>
      <c r="HA25" s="118">
        <f t="shared" si="46"/>
        <v>743.39</v>
      </c>
      <c r="HB25" s="118">
        <f t="shared" si="46"/>
        <v>744.24399999999991</v>
      </c>
      <c r="HC25" s="139">
        <f t="shared" si="46"/>
        <v>744.24399999999991</v>
      </c>
      <c r="HD25" s="118">
        <f t="shared" si="46"/>
        <v>744</v>
      </c>
      <c r="HE25" s="118">
        <f t="shared" si="46"/>
        <v>748.25</v>
      </c>
      <c r="HF25" s="118">
        <f t="shared" si="46"/>
        <v>748.61999999999989</v>
      </c>
      <c r="HG25" s="118">
        <f t="shared" si="46"/>
        <v>745.79199999999992</v>
      </c>
      <c r="HH25" s="118">
        <f t="shared" si="46"/>
        <v>743.47399999999993</v>
      </c>
      <c r="HI25" s="118">
        <f t="shared" si="46"/>
        <v>741.49599999999998</v>
      </c>
      <c r="HJ25" s="118">
        <f t="shared" si="46"/>
        <v>740.86400000000003</v>
      </c>
      <c r="HK25" s="118">
        <f t="shared" si="46"/>
        <v>742.23199999999997</v>
      </c>
      <c r="HL25" s="118">
        <f t="shared" si="46"/>
        <v>741.63599999999997</v>
      </c>
      <c r="HM25" s="118">
        <f t="shared" si="46"/>
        <v>740.60400000000004</v>
      </c>
      <c r="HN25" s="118">
        <f t="shared" si="46"/>
        <v>737.50200000000007</v>
      </c>
      <c r="HO25" s="118">
        <f t="shared" si="46"/>
        <v>736.07399999999996</v>
      </c>
      <c r="HP25" s="139">
        <f t="shared" si="46"/>
        <v>736.07399999999996</v>
      </c>
      <c r="HQ25" s="118">
        <f t="shared" si="46"/>
        <v>740.98599999999999</v>
      </c>
      <c r="HR25" s="118">
        <f t="shared" si="46"/>
        <v>744.52199999999993</v>
      </c>
      <c r="HS25" s="118">
        <f t="shared" si="46"/>
        <v>744.79600000000005</v>
      </c>
      <c r="HT25" s="118">
        <f t="shared" si="46"/>
        <v>747.91399999999999</v>
      </c>
      <c r="HU25" s="118">
        <f t="shared" si="46"/>
        <v>746.86200000000008</v>
      </c>
      <c r="HV25" s="118">
        <f t="shared" si="46"/>
        <v>745.99400000000003</v>
      </c>
      <c r="HW25" s="118">
        <f t="shared" si="46"/>
        <v>744.71399999999994</v>
      </c>
      <c r="HX25" s="118">
        <f t="shared" si="46"/>
        <v>743.10599999999999</v>
      </c>
      <c r="HY25" s="118">
        <f t="shared" si="46"/>
        <v>741.05799999999999</v>
      </c>
      <c r="HZ25" s="118">
        <f t="shared" si="46"/>
        <v>742.97799999999995</v>
      </c>
      <c r="IA25" s="118">
        <f t="shared" si="46"/>
        <v>743.32</v>
      </c>
      <c r="IB25" s="118">
        <f t="shared" si="46"/>
        <v>743.73199999999997</v>
      </c>
      <c r="IC25" s="139">
        <f t="shared" si="46"/>
        <v>743.73199999999997</v>
      </c>
      <c r="ID25" s="118">
        <f t="shared" si="46"/>
        <v>748.06999999999994</v>
      </c>
      <c r="IE25" s="118">
        <f t="shared" si="46"/>
        <v>749.37200000000007</v>
      </c>
      <c r="IF25" s="118">
        <f t="shared" si="46"/>
        <v>747.97</v>
      </c>
      <c r="IG25" s="118">
        <f t="shared" si="46"/>
        <v>746.41800000000001</v>
      </c>
      <c r="IH25" s="118">
        <f t="shared" si="46"/>
        <v>743.68599999999992</v>
      </c>
      <c r="II25" s="118">
        <f t="shared" si="46"/>
        <v>742.78600000000006</v>
      </c>
      <c r="IJ25" s="118">
        <f t="shared" si="46"/>
        <v>743.37599999999998</v>
      </c>
      <c r="IK25" s="118">
        <f t="shared" si="46"/>
        <v>744.85799999999995</v>
      </c>
      <c r="IL25" s="118">
        <f t="shared" si="46"/>
        <v>744.55</v>
      </c>
      <c r="IM25" s="118">
        <f t="shared" si="46"/>
        <v>744.8660000000001</v>
      </c>
      <c r="IN25" s="118">
        <f t="shared" si="46"/>
        <v>745.83600000000001</v>
      </c>
      <c r="IO25" s="118">
        <f t="shared" si="46"/>
        <v>744.60799999999995</v>
      </c>
      <c r="IP25" s="139">
        <f t="shared" si="46"/>
        <v>744.60799999999995</v>
      </c>
      <c r="IQ25" s="118">
        <f t="shared" si="46"/>
        <v>744.77800000000002</v>
      </c>
      <c r="IR25" s="118">
        <f t="shared" si="46"/>
        <v>747.428</v>
      </c>
      <c r="IS25" s="118">
        <f t="shared" si="46"/>
        <v>746.38</v>
      </c>
      <c r="IT25" s="118">
        <f t="shared" si="46"/>
        <v>745.56000000000006</v>
      </c>
      <c r="IU25" s="118">
        <f t="shared" si="46"/>
        <v>745.30600000000004</v>
      </c>
      <c r="IV25" s="118">
        <f t="shared" si="46"/>
        <v>744.02799999999991</v>
      </c>
      <c r="IW25" s="118">
        <f t="shared" si="46"/>
        <v>744.57800000000009</v>
      </c>
      <c r="IX25" s="118">
        <f t="shared" si="46"/>
        <v>745.21800000000007</v>
      </c>
      <c r="IY25" s="118">
        <f t="shared" si="46"/>
        <v>747.10599999999999</v>
      </c>
      <c r="IZ25" s="118">
        <f t="shared" si="46"/>
        <v>746.18599999999992</v>
      </c>
      <c r="JA25" s="118">
        <f t="shared" ref="JA25:KA25" si="47">+AVERAGE(JA20:JA24)</f>
        <v>746.92</v>
      </c>
      <c r="JB25" s="118">
        <f t="shared" si="47"/>
        <v>748.17400000000009</v>
      </c>
      <c r="JC25" s="139">
        <f t="shared" si="47"/>
        <v>748.17400000000009</v>
      </c>
      <c r="JD25" s="118">
        <f t="shared" si="47"/>
        <v>749.11</v>
      </c>
      <c r="JE25" s="118">
        <f t="shared" si="47"/>
        <v>752.21800000000007</v>
      </c>
      <c r="JF25" s="118">
        <f t="shared" si="47"/>
        <v>754.10799999999995</v>
      </c>
      <c r="JG25" s="118">
        <f t="shared" si="47"/>
        <v>753.85799999999995</v>
      </c>
      <c r="JH25" s="118">
        <f t="shared" si="47"/>
        <v>755.14</v>
      </c>
      <c r="JI25" s="118">
        <f t="shared" si="47"/>
        <v>762.78199999999993</v>
      </c>
      <c r="JJ25" s="118">
        <f t="shared" si="47"/>
        <v>776.88199999999995</v>
      </c>
      <c r="JK25" s="118">
        <f t="shared" si="47"/>
        <v>798.89599999999996</v>
      </c>
      <c r="JL25" s="118">
        <f t="shared" si="47"/>
        <v>818.24800000000005</v>
      </c>
      <c r="JM25" s="118">
        <f t="shared" si="47"/>
        <v>833.53199999999993</v>
      </c>
      <c r="JN25" s="118">
        <f t="shared" si="47"/>
        <v>860.96600000000012</v>
      </c>
      <c r="JO25" s="118">
        <f t="shared" si="47"/>
        <v>881.53199999999993</v>
      </c>
      <c r="JP25" s="139">
        <f t="shared" si="47"/>
        <v>881.53199999999993</v>
      </c>
      <c r="JQ25" s="118">
        <f t="shared" si="47"/>
        <v>902.06600000000003</v>
      </c>
      <c r="JR25" s="118">
        <f t="shared" si="47"/>
        <v>920.13600000000008</v>
      </c>
      <c r="JS25" s="118">
        <f t="shared" si="47"/>
        <v>930.24799999999993</v>
      </c>
      <c r="JT25" s="118">
        <f t="shared" si="47"/>
        <v>929.11</v>
      </c>
      <c r="JU25" s="118">
        <f t="shared" si="47"/>
        <v>925.06399999999996</v>
      </c>
      <c r="JV25" s="118">
        <f t="shared" si="47"/>
        <v>921.36</v>
      </c>
      <c r="JW25" s="118">
        <f t="shared" si="47"/>
        <v>923.1</v>
      </c>
      <c r="JX25" s="118">
        <f t="shared" si="47"/>
        <v>930.2299999999999</v>
      </c>
      <c r="JY25" s="118">
        <f t="shared" si="47"/>
        <v>933.92600000000004</v>
      </c>
      <c r="JZ25" s="118">
        <f t="shared" si="47"/>
        <v>940.77200000000016</v>
      </c>
      <c r="KA25" s="118">
        <f t="shared" si="47"/>
        <v>947.26599999999996</v>
      </c>
      <c r="KB25" s="118">
        <f>+AVERAGE(KB20:KB24)</f>
        <v>949.87800000000004</v>
      </c>
      <c r="KC25" s="139">
        <f>+AVERAGE(KC20:KC24)</f>
        <v>949.87800000000004</v>
      </c>
      <c r="KD25" s="118">
        <f t="shared" ref="KD25:LP25" si="48">+IFERROR(AVERAGE(KD20:KD24),"")</f>
        <v>952.18200000000002</v>
      </c>
      <c r="KE25" s="118">
        <f t="shared" si="48"/>
        <v>950.75400000000013</v>
      </c>
      <c r="KF25" s="118">
        <f t="shared" si="48"/>
        <v>954.44599999999991</v>
      </c>
      <c r="KG25" s="118">
        <f t="shared" si="48"/>
        <v>957.82399999999996</v>
      </c>
      <c r="KH25" s="118">
        <f t="shared" si="48"/>
        <v>950.07200000000012</v>
      </c>
      <c r="KI25" s="118">
        <f t="shared" si="48"/>
        <v>947.47399999999993</v>
      </c>
      <c r="KJ25" s="118">
        <f t="shared" si="48"/>
        <v>945.63199999999995</v>
      </c>
      <c r="KK25" s="118">
        <f t="shared" si="48"/>
        <v>943.4</v>
      </c>
      <c r="KL25" s="118">
        <f t="shared" si="48"/>
        <v>943.88199999999995</v>
      </c>
      <c r="KM25" s="118">
        <f t="shared" si="48"/>
        <v>941.44799999999998</v>
      </c>
      <c r="KN25" s="118">
        <f t="shared" si="48"/>
        <v>937.00400000000013</v>
      </c>
      <c r="KO25" s="118">
        <f t="shared" si="48"/>
        <v>927.02599999999984</v>
      </c>
      <c r="KP25" s="139">
        <f t="shared" si="48"/>
        <v>927.02599999999984</v>
      </c>
      <c r="KQ25" s="118">
        <f t="shared" si="48"/>
        <v>925.06000000000006</v>
      </c>
      <c r="KR25" s="118">
        <f t="shared" si="48"/>
        <v>923.56799999999998</v>
      </c>
      <c r="KS25" s="118">
        <f t="shared" si="48"/>
        <v>922.26200000000006</v>
      </c>
      <c r="KT25" s="118">
        <f t="shared" si="48"/>
        <v>921.2698772</v>
      </c>
      <c r="KU25" s="118">
        <f t="shared" si="48"/>
        <v>916.20799999999997</v>
      </c>
      <c r="KV25" s="118">
        <f t="shared" si="48"/>
        <v>914.56999999999994</v>
      </c>
      <c r="KW25" s="118">
        <f t="shared" si="48"/>
        <v>907.10599999999999</v>
      </c>
      <c r="KX25" s="118">
        <f t="shared" si="48"/>
        <v>905.21199999999988</v>
      </c>
      <c r="KY25" s="118">
        <f t="shared" si="48"/>
        <v>906.11800000000005</v>
      </c>
      <c r="KZ25" s="118">
        <f t="shared" si="48"/>
        <v>902.63600000000008</v>
      </c>
      <c r="LA25" s="118">
        <f t="shared" si="48"/>
        <v>898.13600000000008</v>
      </c>
      <c r="LB25" s="118">
        <f t="shared" si="48"/>
        <v>894.75600000000009</v>
      </c>
      <c r="LC25" s="139">
        <f t="shared" si="48"/>
        <v>894.75600000000009</v>
      </c>
      <c r="LD25" s="118">
        <f t="shared" si="48"/>
        <v>892.2360000000001</v>
      </c>
      <c r="LE25" s="118">
        <f t="shared" si="48"/>
        <v>891.4620000000001</v>
      </c>
      <c r="LF25" s="118">
        <f t="shared" si="48"/>
        <v>888.68399999999997</v>
      </c>
      <c r="LG25" s="118">
        <f t="shared" si="48"/>
        <v>883.65800000000002</v>
      </c>
      <c r="LH25" s="118">
        <f t="shared" si="48"/>
        <v>877.01599999999996</v>
      </c>
      <c r="LI25" s="118">
        <f t="shared" si="48"/>
        <v>864.97</v>
      </c>
      <c r="LJ25" s="118">
        <f t="shared" si="48"/>
        <v>860.60400000000004</v>
      </c>
      <c r="LK25" s="118">
        <f t="shared" si="48"/>
        <v>861.30200000000002</v>
      </c>
      <c r="LL25" s="118">
        <f t="shared" si="48"/>
        <v>863.24599999999987</v>
      </c>
      <c r="LM25" s="118">
        <f t="shared" si="48"/>
        <v>867.91399999999999</v>
      </c>
      <c r="LN25" s="118">
        <f t="shared" si="48"/>
        <v>866.42200000000014</v>
      </c>
      <c r="LO25" s="118">
        <f t="shared" si="48"/>
        <v>866.94200000000001</v>
      </c>
      <c r="LP25" s="139">
        <f t="shared" si="48"/>
        <v>866.94200000000001</v>
      </c>
      <c r="LQ25" s="118">
        <f t="shared" ref="LQ25:MC25" si="49">+IFERROR(AVERAGE(LQ20:LQ24),"")</f>
        <v>867.19599999999991</v>
      </c>
      <c r="LR25" s="118">
        <f t="shared" si="49"/>
        <v>869.09599999999989</v>
      </c>
      <c r="LS25" s="118">
        <f t="shared" si="49"/>
        <v>875.23800000000006</v>
      </c>
      <c r="LT25" s="118">
        <f t="shared" si="49"/>
        <v>877.06600000000003</v>
      </c>
      <c r="LU25" s="118">
        <f t="shared" si="49"/>
        <v>876.45</v>
      </c>
      <c r="LV25" s="118">
        <f t="shared" si="49"/>
        <v>877.85</v>
      </c>
      <c r="LW25" s="118">
        <f t="shared" si="49"/>
        <v>881.56799999999998</v>
      </c>
      <c r="LX25" s="118">
        <f t="shared" si="49"/>
        <v>884.68278720000001</v>
      </c>
      <c r="LY25" s="118">
        <f t="shared" si="49"/>
        <v>889.72</v>
      </c>
      <c r="LZ25" s="118">
        <f t="shared" si="49"/>
        <v>891.31600000000003</v>
      </c>
      <c r="MA25" s="118">
        <f t="shared" si="49"/>
        <v>893.33400000000006</v>
      </c>
      <c r="MB25" s="118">
        <f t="shared" si="49"/>
        <v>897.35000000000014</v>
      </c>
      <c r="MC25" s="139">
        <f t="shared" si="49"/>
        <v>897.35000000000014</v>
      </c>
      <c r="MD25" s="118">
        <f t="shared" ref="MD25:MP25" si="50">+IFERROR(AVERAGE(MD20:MD24),"")</f>
        <v>0</v>
      </c>
      <c r="ME25" s="118">
        <f t="shared" si="50"/>
        <v>0</v>
      </c>
      <c r="MF25" s="118">
        <f t="shared" si="50"/>
        <v>0</v>
      </c>
      <c r="MG25" s="118">
        <f t="shared" si="50"/>
        <v>0</v>
      </c>
      <c r="MH25" s="118" t="str">
        <f t="shared" si="50"/>
        <v/>
      </c>
      <c r="MI25" s="118" t="str">
        <f t="shared" si="50"/>
        <v/>
      </c>
      <c r="MJ25" s="118" t="str">
        <f t="shared" si="50"/>
        <v/>
      </c>
      <c r="MK25" s="118" t="str">
        <f t="shared" si="50"/>
        <v/>
      </c>
      <c r="ML25" s="118" t="str">
        <f t="shared" si="50"/>
        <v/>
      </c>
      <c r="MM25" s="118" t="str">
        <f t="shared" si="50"/>
        <v/>
      </c>
      <c r="MN25" s="118" t="str">
        <f t="shared" si="50"/>
        <v/>
      </c>
      <c r="MO25" s="118" t="str">
        <f t="shared" si="50"/>
        <v/>
      </c>
      <c r="MP25" s="139" t="str">
        <f t="shared" si="50"/>
        <v/>
      </c>
    </row>
    <row r="26" spans="1:354">
      <c r="B26" s="9" t="s">
        <v>258</v>
      </c>
      <c r="C26" s="52" t="s">
        <v>317</v>
      </c>
      <c r="D26" s="59">
        <v>263.39999999999998</v>
      </c>
      <c r="E26" s="59">
        <v>262.37</v>
      </c>
      <c r="F26" s="59">
        <v>262.86</v>
      </c>
      <c r="G26" s="59">
        <v>262.66000000000003</v>
      </c>
      <c r="H26" s="59">
        <v>267.12</v>
      </c>
      <c r="I26" s="59">
        <v>266.93</v>
      </c>
      <c r="J26" s="59">
        <v>267.01</v>
      </c>
      <c r="K26" s="59">
        <v>269.3</v>
      </c>
      <c r="L26" s="59">
        <v>269.06</v>
      </c>
      <c r="M26" s="59">
        <v>288.75</v>
      </c>
      <c r="N26" s="59">
        <v>289.33999999999997</v>
      </c>
      <c r="O26" s="59">
        <v>289.58999999999997</v>
      </c>
      <c r="P26" s="60">
        <v>289.58999999999997</v>
      </c>
      <c r="Q26" s="59">
        <v>289.58999999999997</v>
      </c>
      <c r="R26" s="59">
        <v>288.55</v>
      </c>
      <c r="S26" s="59">
        <v>287.02999999999997</v>
      </c>
      <c r="T26" s="59">
        <v>288.02999999999997</v>
      </c>
      <c r="U26" s="59">
        <v>284.39999999999998</v>
      </c>
      <c r="V26" s="59">
        <v>285.91000000000003</v>
      </c>
      <c r="W26" s="59">
        <v>285.27</v>
      </c>
      <c r="X26" s="59">
        <v>285.16000000000003</v>
      </c>
      <c r="Y26" s="59">
        <v>285.16000000000003</v>
      </c>
      <c r="Z26" s="59">
        <v>288.67</v>
      </c>
      <c r="AA26" s="59">
        <v>287.89999999999998</v>
      </c>
      <c r="AB26" s="59">
        <v>287.58999999999997</v>
      </c>
      <c r="AC26" s="60">
        <v>287.58999999999997</v>
      </c>
      <c r="AD26" s="59">
        <v>284.61</v>
      </c>
      <c r="AE26" s="59">
        <v>282.91000000000003</v>
      </c>
      <c r="AF26" s="59">
        <v>284.56</v>
      </c>
      <c r="AG26" s="59">
        <v>284.57</v>
      </c>
      <c r="AH26" s="59">
        <v>284.63</v>
      </c>
      <c r="AI26" s="59">
        <v>282.87</v>
      </c>
      <c r="AJ26" s="59">
        <v>283.43</v>
      </c>
      <c r="AK26" s="59">
        <v>284.14999999999998</v>
      </c>
      <c r="AL26" s="59">
        <v>286.23</v>
      </c>
      <c r="AM26" s="59">
        <v>287.17</v>
      </c>
      <c r="AN26" s="59">
        <v>286.86</v>
      </c>
      <c r="AO26" s="59">
        <v>286.67</v>
      </c>
      <c r="AP26" s="60">
        <v>286.67</v>
      </c>
      <c r="AQ26" s="59">
        <v>287.95</v>
      </c>
      <c r="AR26" s="59">
        <v>288.10000000000002</v>
      </c>
      <c r="AS26" s="59">
        <v>287.39999999999998</v>
      </c>
      <c r="AT26" s="59">
        <v>292.93</v>
      </c>
      <c r="AU26" s="59">
        <v>296.68</v>
      </c>
      <c r="AV26" s="59">
        <v>296.56</v>
      </c>
      <c r="AW26" s="59">
        <v>296.04000000000002</v>
      </c>
      <c r="AX26" s="59">
        <v>299.14</v>
      </c>
      <c r="AY26" s="59">
        <v>299.11</v>
      </c>
      <c r="AZ26" s="59">
        <v>299.14</v>
      </c>
      <c r="BA26" s="59">
        <v>298.36</v>
      </c>
      <c r="BB26" s="59">
        <v>298.25</v>
      </c>
      <c r="BC26" s="60">
        <v>298.25</v>
      </c>
      <c r="BD26" s="59">
        <v>297.91000000000003</v>
      </c>
      <c r="BE26" s="59">
        <v>299.55</v>
      </c>
      <c r="BF26" s="59">
        <v>299.64999999999998</v>
      </c>
      <c r="BG26" s="59">
        <v>299.3</v>
      </c>
      <c r="BH26" s="59">
        <v>300.02</v>
      </c>
      <c r="BI26" s="59">
        <v>301.22000000000003</v>
      </c>
      <c r="BJ26" s="59">
        <v>301.39</v>
      </c>
      <c r="BK26" s="59">
        <v>302.02</v>
      </c>
      <c r="BL26" s="59">
        <v>301.52</v>
      </c>
      <c r="BM26" s="59">
        <v>301.83</v>
      </c>
      <c r="BN26" s="59">
        <v>301.83</v>
      </c>
      <c r="BO26" s="59">
        <v>301.52</v>
      </c>
      <c r="BP26" s="60">
        <v>301.52</v>
      </c>
      <c r="BQ26" s="59">
        <v>301.52</v>
      </c>
      <c r="BR26" s="59">
        <v>303.76</v>
      </c>
      <c r="BS26" s="59">
        <v>303.47000000000003</v>
      </c>
      <c r="BT26" s="59">
        <v>304.04000000000002</v>
      </c>
      <c r="BU26" s="59">
        <v>305.7</v>
      </c>
      <c r="BV26" s="59">
        <v>305.86</v>
      </c>
      <c r="BW26" s="59">
        <v>305.91000000000003</v>
      </c>
      <c r="BX26" s="59">
        <v>304.25</v>
      </c>
      <c r="BY26" s="59">
        <v>304.25</v>
      </c>
      <c r="BZ26" s="59">
        <v>304.32</v>
      </c>
      <c r="CA26" s="59">
        <v>304.58</v>
      </c>
      <c r="CB26" s="59">
        <v>304.14</v>
      </c>
      <c r="CC26" s="60">
        <v>304.14</v>
      </c>
      <c r="CD26" s="59">
        <v>304.33999999999997</v>
      </c>
      <c r="CE26" s="59">
        <v>306.02999999999997</v>
      </c>
      <c r="CF26" s="59">
        <v>305.68</v>
      </c>
      <c r="CG26" s="59">
        <v>305.68</v>
      </c>
      <c r="CH26" s="59">
        <v>305.68</v>
      </c>
      <c r="CI26" s="59">
        <v>306.83999999999997</v>
      </c>
      <c r="CJ26" s="59">
        <v>306.60000000000002</v>
      </c>
      <c r="CK26" s="59">
        <v>310.3</v>
      </c>
      <c r="CL26" s="59">
        <v>309.62</v>
      </c>
      <c r="CM26" s="59">
        <v>309.32</v>
      </c>
      <c r="CN26" s="59">
        <v>310.12</v>
      </c>
      <c r="CO26" s="59">
        <v>310.17</v>
      </c>
      <c r="CP26" s="60">
        <v>310.17</v>
      </c>
      <c r="CQ26" s="59">
        <v>310.17</v>
      </c>
      <c r="CR26" s="59">
        <v>310.64</v>
      </c>
      <c r="CS26" s="59">
        <v>310.64</v>
      </c>
      <c r="CT26" s="59">
        <v>311.05</v>
      </c>
      <c r="CU26" s="59">
        <v>312.33</v>
      </c>
      <c r="CV26" s="59">
        <v>313.20999999999998</v>
      </c>
      <c r="CW26" s="59">
        <v>315.39</v>
      </c>
      <c r="CX26" s="59">
        <v>315.14999999999998</v>
      </c>
      <c r="CY26" s="59">
        <v>315.56</v>
      </c>
      <c r="CZ26" s="59">
        <v>315.66000000000003</v>
      </c>
      <c r="DA26" s="59">
        <v>315.58999999999997</v>
      </c>
      <c r="DB26" s="59">
        <v>315.04000000000002</v>
      </c>
      <c r="DC26" s="60">
        <v>315.04000000000002</v>
      </c>
      <c r="DD26" s="59">
        <v>321.7</v>
      </c>
      <c r="DE26" s="59">
        <v>321.92</v>
      </c>
      <c r="DF26" s="59">
        <v>321.25</v>
      </c>
      <c r="DG26" s="59">
        <v>321.77999999999997</v>
      </c>
      <c r="DH26" s="59">
        <v>322.42</v>
      </c>
      <c r="DI26" s="59">
        <v>324.39999999999998</v>
      </c>
      <c r="DJ26" s="59">
        <v>324.58999999999997</v>
      </c>
      <c r="DK26" s="59">
        <v>325.58999999999997</v>
      </c>
      <c r="DL26" s="59">
        <v>326.02</v>
      </c>
      <c r="DM26" s="59">
        <v>324.77999999999997</v>
      </c>
      <c r="DN26" s="59">
        <v>326.02</v>
      </c>
      <c r="DO26" s="59">
        <v>325.31</v>
      </c>
      <c r="DP26" s="60">
        <v>325.31</v>
      </c>
      <c r="DQ26" s="59">
        <v>325.68</v>
      </c>
      <c r="DR26" s="59">
        <v>329.93</v>
      </c>
      <c r="DS26" s="59">
        <v>329.77</v>
      </c>
      <c r="DT26" s="59">
        <v>329.57</v>
      </c>
      <c r="DU26" s="59">
        <v>329.29</v>
      </c>
      <c r="DV26" s="59">
        <v>329</v>
      </c>
      <c r="DW26" s="59">
        <v>329.23</v>
      </c>
      <c r="DX26" s="59">
        <v>331.97</v>
      </c>
      <c r="DY26" s="59">
        <v>336.12</v>
      </c>
      <c r="DZ26" s="59">
        <v>336.78</v>
      </c>
      <c r="EA26" s="59">
        <v>339.11</v>
      </c>
      <c r="EB26" s="59">
        <v>338.44</v>
      </c>
      <c r="EC26" s="60">
        <v>338.44</v>
      </c>
      <c r="ED26" s="59">
        <v>339.48</v>
      </c>
      <c r="EE26" s="59">
        <v>339.64</v>
      </c>
      <c r="EF26" s="59">
        <v>342.36</v>
      </c>
      <c r="EG26" s="59">
        <v>342.92</v>
      </c>
      <c r="EH26" s="59">
        <v>342.87</v>
      </c>
      <c r="EI26" s="59">
        <v>341.87</v>
      </c>
      <c r="EJ26" s="59">
        <v>342.63</v>
      </c>
      <c r="EK26" s="59">
        <v>342.4</v>
      </c>
      <c r="EL26" s="59">
        <v>342.24</v>
      </c>
      <c r="EM26" s="59">
        <v>342.31</v>
      </c>
      <c r="EN26" s="59">
        <v>341</v>
      </c>
      <c r="EO26" s="59">
        <v>344.81</v>
      </c>
      <c r="EP26" s="60">
        <v>344.81</v>
      </c>
      <c r="EQ26" s="59">
        <v>345.28</v>
      </c>
      <c r="ER26" s="59">
        <v>346.57</v>
      </c>
      <c r="ES26" s="59">
        <v>346.57</v>
      </c>
      <c r="ET26" s="59">
        <v>347.26</v>
      </c>
      <c r="EU26" s="59">
        <v>347.79</v>
      </c>
      <c r="EV26" s="59">
        <v>346</v>
      </c>
      <c r="EW26" s="59">
        <v>346.33</v>
      </c>
      <c r="EX26" s="59">
        <v>348.45</v>
      </c>
      <c r="EY26" s="59">
        <v>352.43</v>
      </c>
      <c r="EZ26" s="59">
        <v>354.71</v>
      </c>
      <c r="FA26" s="59">
        <v>356.63</v>
      </c>
      <c r="FB26" s="59">
        <v>360.21</v>
      </c>
      <c r="FC26" s="60">
        <v>360.21</v>
      </c>
      <c r="FD26" s="59">
        <v>358.53</v>
      </c>
      <c r="FE26" s="59">
        <v>360.82</v>
      </c>
      <c r="FF26" s="59">
        <v>361.42</v>
      </c>
      <c r="FG26" s="59">
        <v>360.89</v>
      </c>
      <c r="FH26" s="59">
        <v>359.76</v>
      </c>
      <c r="FI26" s="59">
        <v>359.76</v>
      </c>
      <c r="FJ26" s="59">
        <v>360.93</v>
      </c>
      <c r="FK26" s="59">
        <v>360.93</v>
      </c>
      <c r="FL26" s="59">
        <v>360.93</v>
      </c>
      <c r="FM26" s="59">
        <v>360.93</v>
      </c>
      <c r="FN26" s="59">
        <v>364.96</v>
      </c>
      <c r="FO26" s="59">
        <v>364.96</v>
      </c>
      <c r="FP26" s="60">
        <v>364.96</v>
      </c>
      <c r="FQ26" s="59">
        <v>364.96</v>
      </c>
      <c r="FR26" s="59">
        <v>364.59</v>
      </c>
      <c r="FS26" s="59">
        <v>365.06</v>
      </c>
      <c r="FT26" s="59">
        <v>365.06</v>
      </c>
      <c r="FU26" s="59">
        <v>365.06</v>
      </c>
      <c r="FV26" s="59">
        <v>365.81</v>
      </c>
      <c r="FW26" s="59">
        <v>367.06</v>
      </c>
      <c r="FX26" s="59">
        <v>367.06</v>
      </c>
      <c r="FY26" s="59">
        <v>367.06</v>
      </c>
      <c r="FZ26" s="59">
        <v>367.06</v>
      </c>
      <c r="GA26" s="59">
        <v>367.06</v>
      </c>
      <c r="GB26" s="59">
        <v>367.06</v>
      </c>
      <c r="GC26" s="60">
        <v>367.06</v>
      </c>
      <c r="GD26" s="59">
        <v>367.06</v>
      </c>
      <c r="GE26" s="59">
        <v>367.06</v>
      </c>
      <c r="GF26" s="59">
        <v>367.06</v>
      </c>
      <c r="GG26" s="59">
        <v>367.06</v>
      </c>
      <c r="GH26" s="59">
        <v>367.06</v>
      </c>
      <c r="GI26" s="59">
        <v>367.06</v>
      </c>
      <c r="GJ26" s="59">
        <v>367.06</v>
      </c>
      <c r="GK26" s="59">
        <v>367.06</v>
      </c>
      <c r="GL26" s="59">
        <v>367.06</v>
      </c>
      <c r="GM26" s="59">
        <v>367.06</v>
      </c>
      <c r="GN26" s="59">
        <v>367.06</v>
      </c>
      <c r="GO26" s="59">
        <v>367.06</v>
      </c>
      <c r="GP26" s="60">
        <v>367.06</v>
      </c>
      <c r="GQ26" s="59">
        <v>368.03</v>
      </c>
      <c r="GR26" s="59">
        <v>369.8</v>
      </c>
      <c r="GS26" s="59">
        <v>377.79</v>
      </c>
      <c r="GT26" s="59">
        <v>377.79</v>
      </c>
      <c r="GU26" s="59">
        <v>377.79</v>
      </c>
      <c r="GV26" s="59">
        <v>377.79</v>
      </c>
      <c r="GW26" s="59">
        <v>377.79</v>
      </c>
      <c r="GX26" s="59">
        <v>377.79</v>
      </c>
      <c r="GY26" s="59">
        <v>377.79</v>
      </c>
      <c r="GZ26" s="59">
        <v>375.69</v>
      </c>
      <c r="HA26" s="59">
        <v>371.4</v>
      </c>
      <c r="HB26" s="59">
        <v>372.65</v>
      </c>
      <c r="HC26" s="60">
        <v>372.65</v>
      </c>
      <c r="HD26" s="59">
        <v>374.17</v>
      </c>
      <c r="HE26" s="59">
        <v>377.79</v>
      </c>
      <c r="HF26" s="59">
        <v>377.79</v>
      </c>
      <c r="HG26" s="59">
        <v>377.34</v>
      </c>
      <c r="HH26" s="59">
        <v>377.79</v>
      </c>
      <c r="HI26" s="59">
        <v>377.79</v>
      </c>
      <c r="HJ26" s="59">
        <v>377.63</v>
      </c>
      <c r="HK26" s="59">
        <v>378.13</v>
      </c>
      <c r="HL26" s="59">
        <v>378.13</v>
      </c>
      <c r="HM26" s="59">
        <v>378.13</v>
      </c>
      <c r="HN26" s="59">
        <v>378.13</v>
      </c>
      <c r="HO26" s="59">
        <v>378.13</v>
      </c>
      <c r="HP26" s="60">
        <v>378.13</v>
      </c>
      <c r="HQ26" s="59">
        <v>378.29</v>
      </c>
      <c r="HR26" s="59">
        <v>380.51</v>
      </c>
      <c r="HS26" s="59">
        <v>378.13</v>
      </c>
      <c r="HT26" s="59">
        <v>378.13</v>
      </c>
      <c r="HU26" s="59">
        <v>378.13</v>
      </c>
      <c r="HV26" s="59">
        <v>378.13</v>
      </c>
      <c r="HW26" s="59">
        <v>378.13</v>
      </c>
      <c r="HX26" s="59">
        <v>378.13</v>
      </c>
      <c r="HY26" s="59">
        <v>378.13</v>
      </c>
      <c r="HZ26" s="59">
        <v>378.13</v>
      </c>
      <c r="IA26" s="59">
        <v>378.13</v>
      </c>
      <c r="IB26" s="59">
        <v>378.13</v>
      </c>
      <c r="IC26" s="60">
        <v>378.13</v>
      </c>
      <c r="ID26" s="59">
        <v>383.17</v>
      </c>
      <c r="IE26" s="59">
        <v>383.17</v>
      </c>
      <c r="IF26" s="59">
        <v>383.17</v>
      </c>
      <c r="IG26" s="59">
        <v>383.17</v>
      </c>
      <c r="IH26" s="59">
        <v>383.17</v>
      </c>
      <c r="II26" s="59">
        <v>383.17</v>
      </c>
      <c r="IJ26" s="59">
        <v>383.17</v>
      </c>
      <c r="IK26" s="59">
        <v>383.17</v>
      </c>
      <c r="IL26" s="59">
        <v>394.58</v>
      </c>
      <c r="IM26" s="59">
        <v>394.58</v>
      </c>
      <c r="IN26" s="59">
        <v>394.58</v>
      </c>
      <c r="IO26" s="59">
        <v>394.58</v>
      </c>
      <c r="IP26" s="60">
        <v>394.58</v>
      </c>
      <c r="IQ26" s="59">
        <v>394.58</v>
      </c>
      <c r="IR26" s="59">
        <v>394.58</v>
      </c>
      <c r="IS26" s="59">
        <v>397.51</v>
      </c>
      <c r="IT26" s="59">
        <v>397.51</v>
      </c>
      <c r="IU26" s="59">
        <v>397.51</v>
      </c>
      <c r="IV26" s="59">
        <v>397.51</v>
      </c>
      <c r="IW26" s="59">
        <v>397.51</v>
      </c>
      <c r="IX26" s="59">
        <v>397.51</v>
      </c>
      <c r="IY26" s="59">
        <v>402.43</v>
      </c>
      <c r="IZ26" s="59">
        <v>402.43</v>
      </c>
      <c r="JA26" s="59">
        <v>402.43</v>
      </c>
      <c r="JB26" s="59">
        <v>402.43</v>
      </c>
      <c r="JC26" s="60">
        <v>402.43</v>
      </c>
      <c r="JD26" s="59">
        <v>402.43</v>
      </c>
      <c r="JE26" s="59">
        <v>402.43</v>
      </c>
      <c r="JF26" s="59">
        <v>402.43</v>
      </c>
      <c r="JG26" s="59">
        <v>402.43</v>
      </c>
      <c r="JH26" s="59">
        <v>402.43</v>
      </c>
      <c r="JI26" s="59">
        <v>402.43</v>
      </c>
      <c r="JJ26" s="59">
        <v>403.93</v>
      </c>
      <c r="JK26" s="59">
        <v>405.05</v>
      </c>
      <c r="JL26" s="59">
        <v>405.05</v>
      </c>
      <c r="JM26" s="59">
        <v>405.05</v>
      </c>
      <c r="JN26" s="59">
        <v>405.05</v>
      </c>
      <c r="JO26" s="59">
        <v>405.05</v>
      </c>
      <c r="JP26" s="60">
        <v>405.05</v>
      </c>
      <c r="JQ26" s="59">
        <v>405.05</v>
      </c>
      <c r="JR26" s="59">
        <v>405.05</v>
      </c>
      <c r="JS26" s="59">
        <v>405.05</v>
      </c>
      <c r="JT26" s="59">
        <v>405.05</v>
      </c>
      <c r="JU26" s="59">
        <v>405.05</v>
      </c>
      <c r="JV26" s="59">
        <v>405.05</v>
      </c>
      <c r="JW26" s="59">
        <v>405.05</v>
      </c>
      <c r="JX26" s="59">
        <v>405.49</v>
      </c>
      <c r="JY26" s="59">
        <v>405.49</v>
      </c>
      <c r="JZ26" s="59">
        <v>405.49</v>
      </c>
      <c r="KA26" s="59">
        <v>405.49</v>
      </c>
      <c r="KB26" s="59">
        <v>405.49</v>
      </c>
      <c r="KC26" s="60">
        <v>405.49</v>
      </c>
      <c r="KD26" s="59">
        <f>+IFERROR((IF(ISTEXT(KD$5)=FALSE,(INDEX(INEI!$1:$1048576,MATCH(Precios!$B26,INEI!$B:$B,0),MATCH(KD$4,INEI!$3:$3,0))),KC26)),"")</f>
        <v>405.49</v>
      </c>
      <c r="KE26" s="59">
        <f>+IFERROR((IF(ISTEXT(KE$5)=FALSE,(INDEX(INEI!$1:$1048576,MATCH(Precios!$B26,INEI!$B:$B,0),MATCH(KE$4,INEI!$3:$3,0))),KD26)),"")</f>
        <v>405.49</v>
      </c>
      <c r="KF26" s="59">
        <f>+IFERROR((IF(ISTEXT(KF$5)=FALSE,(INDEX(INEI!$1:$1048576,MATCH(Precios!$B26,INEI!$B:$B,0),MATCH(KF$4,INEI!$3:$3,0))),KE26)),"")</f>
        <v>406.54</v>
      </c>
      <c r="KG26" s="59">
        <f>+IFERROR((IF(ISTEXT(KG$5)=FALSE,(INDEX(INEI!$1:$1048576,MATCH(Precios!$B26,INEI!$B:$B,0),MATCH(KG$4,INEI!$3:$3,0))),KF26)),"")</f>
        <v>406.54</v>
      </c>
      <c r="KH26" s="59">
        <f>+IFERROR((IF(ISTEXT(KH$5)=FALSE,(INDEX(INEI!$1:$1048576,MATCH(Precios!$B26,INEI!$B:$B,0),MATCH(KH$4,INEI!$3:$3,0))),KG26)),"")</f>
        <v>406.54</v>
      </c>
      <c r="KI26" s="59">
        <f>+IFERROR((IF(ISTEXT(KI$5)=FALSE,(INDEX(INEI!$1:$1048576,MATCH(Precios!$B26,INEI!$B:$B,0),MATCH(KI$4,INEI!$3:$3,0))),KH26)),"")</f>
        <v>406.54</v>
      </c>
      <c r="KJ26" s="59">
        <f>+IFERROR((IF(ISTEXT(KJ$5)=FALSE,(INDEX(INEI!$1:$1048576,MATCH(Precios!$B26,INEI!$B:$B,0),MATCH(KJ$4,INEI!$3:$3,0))),KI26)),"")</f>
        <v>406.54</v>
      </c>
      <c r="KK26" s="59">
        <f>+IFERROR((IF(ISTEXT(KK$5)=FALSE,(INDEX(INEI!$1:$1048576,MATCH(Precios!$B26,INEI!$B:$B,0),MATCH(KK$4,INEI!$3:$3,0))),KJ26)),"")</f>
        <v>406.54</v>
      </c>
      <c r="KL26" s="59">
        <f>+IFERROR((IF(ISTEXT(KL$5)=FALSE,(INDEX(INEI!$1:$1048576,MATCH(Precios!$B26,INEI!$B:$B,0),MATCH(KL$4,INEI!$3:$3,0))),KK26)),"")</f>
        <v>408.85</v>
      </c>
      <c r="KM26" s="59">
        <f>+IFERROR((IF(ISTEXT(KM$5)=FALSE,(INDEX(INEI!$1:$1048576,MATCH(Precios!$B26,INEI!$B:$B,0),MATCH(KM$4,INEI!$3:$3,0))),KL26)),"")</f>
        <v>409.92</v>
      </c>
      <c r="KN26" s="59">
        <f>+IFERROR((IF(ISTEXT(KN$5)=FALSE,(INDEX(INEI!$1:$1048576,MATCH(Precios!$B26,INEI!$B:$B,0),MATCH(KN$4,INEI!$3:$3,0))),KM26)),"")</f>
        <v>409.92</v>
      </c>
      <c r="KO26" s="59">
        <f>+IFERROR((IF(ISTEXT(KO$5)=FALSE,(INDEX(INEI!$1:$1048576,MATCH(Precios!$B26,INEI!$B:$B,0),MATCH(KO$4,INEI!$3:$3,0))),KN26)),"")</f>
        <v>409.92</v>
      </c>
      <c r="KP26" s="60">
        <f>+IFERROR((IF(ISTEXT(KP$5)=FALSE,(INDEX(INEI!$1:$1048576,MATCH(Precios!$B26,INEI!$B:$B,0),MATCH(KP$4,INEI!$3:$3,0))),KO26)),"")</f>
        <v>409.92</v>
      </c>
      <c r="KQ26" s="59">
        <f>+IFERROR((IF(ISTEXT(KQ$5)=FALSE,(INDEX(INEI!$1:$1048576,MATCH(Precios!$B26,INEI!$B:$B,0),MATCH(KQ$4,INEI!$3:$3,0))),KP26)),"")</f>
        <v>409.92</v>
      </c>
      <c r="KR26" s="59">
        <f>+IFERROR((IF(ISTEXT(KR$5)=FALSE,(INDEX(INEI!$1:$1048576,MATCH(Precios!$B26,INEI!$B:$B,0),MATCH(KR$4,INEI!$3:$3,0))),KQ26)),"")</f>
        <v>409.92</v>
      </c>
      <c r="KS26" s="59">
        <f>+IFERROR((IF(ISTEXT(KS$5)=FALSE,(INDEX(INEI!$1:$1048576,MATCH(Precios!$B26,INEI!$B:$B,0),MATCH(KS$4,INEI!$3:$3,0))),KR26)),"")</f>
        <v>419.65</v>
      </c>
      <c r="KT26" s="59">
        <f>+IFERROR((IF(ISTEXT(KT$5)=FALSE,(INDEX(INEI!$1:$1048576,MATCH(Precios!$B26,INEI!$B:$B,0),MATCH(KT$4,INEI!$3:$3,0))),KS26)),"")</f>
        <v>422.84</v>
      </c>
      <c r="KU26" s="59">
        <f>+IFERROR((IF(ISTEXT(KU$5)=FALSE,(INDEX(INEI!$1:$1048576,MATCH(Precios!$B26,INEI!$B:$B,0),MATCH(KU$4,INEI!$3:$3,0))),KT26)),"")</f>
        <v>422.84</v>
      </c>
      <c r="KV26" s="59">
        <f>+IFERROR((IF(ISTEXT(KV$5)=FALSE,(INDEX(INEI!$1:$1048576,MATCH(Precios!$B26,INEI!$B:$B,0),MATCH(KV$4,INEI!$3:$3,0))),KU26)),"")</f>
        <v>422.84</v>
      </c>
      <c r="KW26" s="59">
        <f>+IFERROR((IF(ISTEXT(KW$5)=FALSE,(INDEX(INEI!$1:$1048576,MATCH(Precios!$B26,INEI!$B:$B,0),MATCH(KW$4,INEI!$3:$3,0))),KV26)),"")</f>
        <v>422.45</v>
      </c>
      <c r="KX26" s="59">
        <f>+IFERROR((IF(ISTEXT(KX$5)=FALSE,(INDEX(INEI!$1:$1048576,MATCH(Precios!$B26,INEI!$B:$B,0),MATCH(KX$4,INEI!$3:$3,0))),KW26)),"")</f>
        <v>423.4</v>
      </c>
      <c r="KY26" s="59">
        <f>+IFERROR((IF(ISTEXT(KY$5)=FALSE,(INDEX(INEI!$1:$1048576,MATCH(Precios!$B26,INEI!$B:$B,0),MATCH(KY$4,INEI!$3:$3,0))),KX26)),"")</f>
        <v>423.4</v>
      </c>
      <c r="KZ26" s="59">
        <f>+IFERROR((IF(ISTEXT(KZ$5)=FALSE,(INDEX(INEI!$1:$1048576,MATCH(Precios!$B26,INEI!$B:$B,0),MATCH(KZ$4,INEI!$3:$3,0))),KY26)),"")</f>
        <v>423.98</v>
      </c>
      <c r="LA26" s="59">
        <f>+IFERROR((IF(ISTEXT(LA$5)=FALSE,(INDEX(INEI!$1:$1048576,MATCH(Precios!$B26,INEI!$B:$B,0),MATCH(LA$4,INEI!$3:$3,0))),KZ26)),"")</f>
        <v>424.88</v>
      </c>
      <c r="LB26" s="59">
        <f>+IFERROR((IF(ISTEXT(LB$5)=FALSE,(INDEX(INEI!$1:$1048576,MATCH(Precios!$B26,INEI!$B:$B,0),MATCH(LB$4,INEI!$3:$3,0))),LA26)),"")</f>
        <v>424.88</v>
      </c>
      <c r="LC26" s="60">
        <f>+IFERROR((IF(ISTEXT(LC$5)=FALSE,(INDEX(INEI!$1:$1048576,MATCH(Precios!$B26,INEI!$B:$B,0),MATCH(LC$4,INEI!$3:$3,0))),LB26)),"")</f>
        <v>424.88</v>
      </c>
      <c r="LD26" s="59">
        <f>+IFERROR((IF(ISTEXT(LD$5)=FALSE,(INDEX(INEI!$1:$1048576,MATCH(Precios!$B26,INEI!$B:$B,0),MATCH(LD$4,INEI!$3:$3,0))),LC26)),"")</f>
        <v>424.88</v>
      </c>
      <c r="LE26" s="59">
        <f>+IFERROR((IF(ISTEXT(LE$5)=FALSE,(INDEX(INEI!$1:$1048576,MATCH(Precios!$B26,INEI!$B:$B,0),MATCH(LE$4,INEI!$3:$3,0))),LD26)),"")</f>
        <v>426.6</v>
      </c>
      <c r="LF26" s="59">
        <f>+IFERROR((IF(ISTEXT(LF$5)=FALSE,(INDEX(INEI!$1:$1048576,MATCH(Precios!$B26,INEI!$B:$B,0),MATCH(LF$4,INEI!$3:$3,0))),LE26)),"")</f>
        <v>426.6</v>
      </c>
      <c r="LG26" s="59">
        <f>+IFERROR((IF(ISTEXT(LG$5)=FALSE,(INDEX(INEI!$1:$1048576,MATCH(Precios!$B26,INEI!$B:$B,0),MATCH(LG$4,INEI!$3:$3,0))),LF26)),"")</f>
        <v>426.6</v>
      </c>
      <c r="LH26" s="59">
        <f>+IFERROR((IF(ISTEXT(LH$5)=FALSE,(INDEX(INEI!$1:$1048576,MATCH(Precios!$B26,INEI!$B:$B,0),MATCH(LH$4,INEI!$3:$3,0))),LG26)),"")</f>
        <v>426.6</v>
      </c>
      <c r="LI26" s="59">
        <f>+IFERROR((IF(ISTEXT(LI$5)=FALSE,(INDEX(INEI!$1:$1048576,MATCH(Precios!$B26,INEI!$B:$B,0),MATCH(LI$4,INEI!$3:$3,0))),LH26)),"")</f>
        <v>426.6</v>
      </c>
      <c r="LJ26" s="59">
        <f>+IFERROR((IF(ISTEXT(LJ$5)=FALSE,(INDEX(INEI!$1:$1048576,MATCH(Precios!$B26,INEI!$B:$B,0),MATCH(LJ$4,INEI!$3:$3,0))),LI26)),"")</f>
        <v>426.6</v>
      </c>
      <c r="LK26" s="59">
        <f>+IFERROR((IF(ISTEXT(LK$5)=FALSE,(INDEX(INEI!$1:$1048576,MATCH(Precios!$B26,INEI!$B:$B,0),MATCH(LK$4,INEI!$3:$3,0))),LJ26)),"")</f>
        <v>426.6</v>
      </c>
      <c r="LL26" s="59">
        <f>+IFERROR((IF(ISTEXT(LL$5)=FALSE,(INDEX(INEI!$1:$1048576,MATCH(Precios!$B26,INEI!$B:$B,0),MATCH(LL$4,INEI!$3:$3,0))),LK26)),"")</f>
        <v>426.6</v>
      </c>
      <c r="LM26" s="59">
        <f>+IFERROR((IF(ISTEXT(LM$5)=FALSE,(INDEX(INEI!$1:$1048576,MATCH(Precios!$B26,INEI!$B:$B,0),MATCH(LM$4,INEI!$3:$3,0))),LL26)),"")</f>
        <v>426.6</v>
      </c>
      <c r="LN26" s="59">
        <f>+IFERROR((IF(ISTEXT(LN$5)=FALSE,(INDEX(INEI!$1:$1048576,MATCH(Precios!$B26,INEI!$B:$B,0),MATCH(LN$4,INEI!$3:$3,0))),LM26)),"")</f>
        <v>427.58</v>
      </c>
      <c r="LO26" s="59">
        <f>+IFERROR((IF(ISTEXT(LO$5)=FALSE,(INDEX(INEI!$1:$1048576,MATCH(Precios!$B26,INEI!$B:$B,0),MATCH(LO$4,INEI!$3:$3,0))),LN26)),"")</f>
        <v>430.58</v>
      </c>
      <c r="LP26" s="60">
        <f>+IFERROR((IF(ISTEXT(LP$5)=FALSE,(INDEX(INEI!$1:$1048576,MATCH(Precios!$B26,INEI!$B:$B,0),MATCH(LP$4,INEI!$3:$3,0))),LO26)),"")</f>
        <v>430.58</v>
      </c>
      <c r="LQ26" s="59">
        <f>+IFERROR((IF(ISTEXT(LQ$5)=FALSE,(INDEX(INEI!$1:$1048576,MATCH(Precios!$B26,INEI!$B:$B,0),MATCH(LQ$4,INEI!$3:$3,0))),LP26)),"")</f>
        <v>430.58</v>
      </c>
      <c r="LR26" s="59">
        <f>+IFERROR((IF(ISTEXT(LR$5)=FALSE,(INDEX(INEI!$1:$1048576,MATCH(Precios!$B26,INEI!$B:$B,0),MATCH(LR$4,INEI!$3:$3,0))),LQ26)),"")</f>
        <v>430.58</v>
      </c>
      <c r="LS26" s="59">
        <f>+IFERROR((IF(ISTEXT(LS$5)=FALSE,(INDEX(INEI!$1:$1048576,MATCH(Precios!$B26,INEI!$B:$B,0),MATCH(LS$4,INEI!$3:$3,0))),LR26)),"")</f>
        <v>430.58</v>
      </c>
      <c r="LT26" s="59">
        <f>+IFERROR((IF(ISTEXT(LT$5)=FALSE,(INDEX(INEI!$1:$1048576,MATCH(Precios!$B26,INEI!$B:$B,0),MATCH(LT$4,INEI!$3:$3,0))),LS26)),"")</f>
        <v>430.58</v>
      </c>
      <c r="LU26" s="59">
        <f>+IFERROR((IF(ISTEXT(LU$5)=FALSE,(INDEX(INEI!$1:$1048576,MATCH(Precios!$B26,INEI!$B:$B,0),MATCH(LU$4,INEI!$3:$3,0))),LT26)),"")</f>
        <v>430.58</v>
      </c>
      <c r="LV26" s="59">
        <f>+IFERROR((IF(ISTEXT(LV$5)=FALSE,(INDEX(INEI!$1:$1048576,MATCH(Precios!$B26,INEI!$B:$B,0),MATCH(LV$4,INEI!$3:$3,0))),LU26)),"")</f>
        <v>430.58</v>
      </c>
      <c r="LW26" s="59">
        <f>+IFERROR((IF(ISTEXT(LW$5)=FALSE,(INDEX(INEI!$1:$1048576,MATCH(Precios!$B26,INEI!$B:$B,0),MATCH(LW$4,INEI!$3:$3,0))),LV26)),"")</f>
        <v>430.58</v>
      </c>
      <c r="LX26" s="59">
        <f>+IFERROR((IF(ISTEXT(LX$5)=FALSE,(INDEX(INEI!$1:$1048576,MATCH(Precios!$B26,INEI!$B:$B,0),MATCH(LX$4,INEI!$3:$3,0))),LW26)),"")</f>
        <v>430.58</v>
      </c>
      <c r="LY26" s="59">
        <f>+IFERROR((IF(ISTEXT(LY$5)=FALSE,(INDEX(INEI!$1:$1048576,MATCH(Precios!$B26,INEI!$B:$B,0),MATCH(LY$4,INEI!$3:$3,0))),LX26)),"")</f>
        <v>430.58</v>
      </c>
      <c r="LZ26" s="59">
        <f>+IFERROR((IF(ISTEXT(LZ$5)=FALSE,(INDEX(INEI!$1:$1048576,MATCH(Precios!$B26,INEI!$B:$B,0),MATCH(LZ$4,INEI!$3:$3,0))),LY26)),"")</f>
        <v>430.57799999999997</v>
      </c>
      <c r="MA26" s="59">
        <f>+IFERROR((IF(ISTEXT(MA$5)=FALSE,(INDEX(INEI!$1:$1048576,MATCH(Precios!$B26,INEI!$B:$B,0),MATCH(MA$4,INEI!$3:$3,0))),LZ26)),"")</f>
        <v>430.58</v>
      </c>
      <c r="MB26" s="59">
        <f>+IFERROR((IF(ISTEXT(MB$5)=FALSE,(INDEX(INEI!$1:$1048576,MATCH(Precios!$B26,INEI!$B:$B,0),MATCH(MB$4,INEI!$3:$3,0))),MA26)),"")</f>
        <v>430.58</v>
      </c>
      <c r="MC26" s="60">
        <f>+IFERROR((IF(ISTEXT(MC$5)=FALSE,(INDEX(INEI!$1:$1048576,MATCH(Precios!$B26,INEI!$B:$B,0),MATCH(MC$4,INEI!$3:$3,0))),MB26)),"")</f>
        <v>430.58</v>
      </c>
      <c r="MD26" s="59">
        <f>+IFERROR((IF(ISTEXT(MD$5)=FALSE,(INDEX(INEI!$1:$1048576,MATCH(Precios!$B26,INEI!$B:$B,0),MATCH(MD$4,INEI!$3:$3,0))),MC26)),"")</f>
        <v>0</v>
      </c>
      <c r="ME26" s="59">
        <f>+IFERROR((IF(ISTEXT(ME$5)=FALSE,(INDEX(INEI!$1:$1048576,MATCH(Precios!$B26,INEI!$B:$B,0),MATCH(ME$4,INEI!$3:$3,0))),MD26)),"")</f>
        <v>0</v>
      </c>
      <c r="MF26" s="59">
        <f>+IFERROR((IF(ISTEXT(MF$5)=FALSE,(INDEX(INEI!$1:$1048576,MATCH(Precios!$B26,INEI!$B:$B,0),MATCH(MF$4,INEI!$3:$3,0))),ME26)),"")</f>
        <v>0</v>
      </c>
      <c r="MG26" s="59">
        <f>+IFERROR((IF(ISTEXT(MG$5)=FALSE,(INDEX(INEI!$1:$1048576,MATCH(Precios!$B26,INEI!$B:$B,0),MATCH(MG$4,INEI!$3:$3,0))),MF26)),"")</f>
        <v>0</v>
      </c>
      <c r="MH26" s="59" t="str">
        <f>+IFERROR((IF(ISTEXT(MH$5)=FALSE,(INDEX(INEI!$1:$1048576,MATCH(Precios!$B26,INEI!$B:$B,0),MATCH(MH$4,INEI!$3:$3,0))),MG26)),"")</f>
        <v/>
      </c>
      <c r="MI26" s="59" t="str">
        <f>+IFERROR((IF(ISTEXT(MI$5)=FALSE,(INDEX(INEI!$1:$1048576,MATCH(Precios!$B26,INEI!$B:$B,0),MATCH(MI$4,INEI!$3:$3,0))),MH26)),"")</f>
        <v/>
      </c>
      <c r="MJ26" s="59" t="str">
        <f>+IFERROR((IF(ISTEXT(MJ$5)=FALSE,(INDEX(INEI!$1:$1048576,MATCH(Precios!$B26,INEI!$B:$B,0),MATCH(MJ$4,INEI!$3:$3,0))),MI26)),"")</f>
        <v/>
      </c>
      <c r="MK26" s="59" t="str">
        <f>+IFERROR((IF(ISTEXT(MK$5)=FALSE,(INDEX(INEI!$1:$1048576,MATCH(Precios!$B26,INEI!$B:$B,0),MATCH(MK$4,INEI!$3:$3,0))),MJ26)),"")</f>
        <v/>
      </c>
      <c r="ML26" s="59" t="str">
        <f>+IFERROR((IF(ISTEXT(ML$5)=FALSE,(INDEX(INEI!$1:$1048576,MATCH(Precios!$B26,INEI!$B:$B,0),MATCH(ML$4,INEI!$3:$3,0))),MK26)),"")</f>
        <v/>
      </c>
      <c r="MM26" s="59" t="str">
        <f>+IFERROR((IF(ISTEXT(MM$5)=FALSE,(INDEX(INEI!$1:$1048576,MATCH(Precios!$B26,INEI!$B:$B,0),MATCH(MM$4,INEI!$3:$3,0))),ML26)),"")</f>
        <v/>
      </c>
      <c r="MN26" s="59" t="str">
        <f>+IFERROR((IF(ISTEXT(MN$5)=FALSE,(INDEX(INEI!$1:$1048576,MATCH(Precios!$B26,INEI!$B:$B,0),MATCH(MN$4,INEI!$3:$3,0))),MM26)),"")</f>
        <v/>
      </c>
      <c r="MO26" s="59" t="str">
        <f>+IFERROR((IF(ISTEXT(MO$5)=FALSE,(INDEX(INEI!$1:$1048576,MATCH(Precios!$B26,INEI!$B:$B,0),MATCH(MO$4,INEI!$3:$3,0))),MN26)),"")</f>
        <v/>
      </c>
      <c r="MP26" s="60" t="str">
        <f>+IFERROR((IF(ISTEXT(MP$5)=FALSE,(INDEX(INEI!$1:$1048576,MATCH(Precios!$B26,INEI!$B:$B,0),MATCH(MP$4,INEI!$3:$3,0))),MO26)),"")</f>
        <v/>
      </c>
    </row>
    <row r="27" spans="1:354">
      <c r="B27" s="9" t="s">
        <v>259</v>
      </c>
      <c r="C27" s="52" t="s">
        <v>318</v>
      </c>
      <c r="D27" s="59">
        <v>263.83</v>
      </c>
      <c r="E27" s="59">
        <v>265.89999999999998</v>
      </c>
      <c r="F27" s="59">
        <v>267.92</v>
      </c>
      <c r="G27" s="59">
        <v>267.04000000000002</v>
      </c>
      <c r="H27" s="59">
        <v>266.24</v>
      </c>
      <c r="I27" s="59">
        <v>265.77</v>
      </c>
      <c r="J27" s="59">
        <v>265.35000000000002</v>
      </c>
      <c r="K27" s="59">
        <v>264.14</v>
      </c>
      <c r="L27" s="59">
        <v>264.14</v>
      </c>
      <c r="M27" s="59">
        <v>264.14</v>
      </c>
      <c r="N27" s="59">
        <v>264.14</v>
      </c>
      <c r="O27" s="59">
        <v>264.14</v>
      </c>
      <c r="P27" s="60">
        <v>264.14</v>
      </c>
      <c r="Q27" s="59">
        <v>261.31</v>
      </c>
      <c r="R27" s="59">
        <v>258.47000000000003</v>
      </c>
      <c r="S27" s="59">
        <v>258.82</v>
      </c>
      <c r="T27" s="59">
        <v>258.82</v>
      </c>
      <c r="U27" s="59">
        <v>258.82</v>
      </c>
      <c r="V27" s="59">
        <v>258.82</v>
      </c>
      <c r="W27" s="59">
        <v>258.82</v>
      </c>
      <c r="X27" s="59">
        <v>258.82</v>
      </c>
      <c r="Y27" s="59">
        <v>258.82</v>
      </c>
      <c r="Z27" s="59">
        <v>258.82</v>
      </c>
      <c r="AA27" s="59">
        <v>258.82</v>
      </c>
      <c r="AB27" s="59">
        <v>259.66000000000003</v>
      </c>
      <c r="AC27" s="60">
        <v>259.66000000000003</v>
      </c>
      <c r="AD27" s="59">
        <v>259.66000000000003</v>
      </c>
      <c r="AE27" s="59">
        <v>262.73</v>
      </c>
      <c r="AF27" s="59">
        <v>262.73</v>
      </c>
      <c r="AG27" s="59">
        <v>262.73</v>
      </c>
      <c r="AH27" s="59">
        <v>262.73</v>
      </c>
      <c r="AI27" s="59">
        <v>262.33999999999997</v>
      </c>
      <c r="AJ27" s="59">
        <v>263.27999999999997</v>
      </c>
      <c r="AK27" s="59">
        <v>263.27999999999997</v>
      </c>
      <c r="AL27" s="59">
        <v>262.64999999999998</v>
      </c>
      <c r="AM27" s="59">
        <v>262.64999999999998</v>
      </c>
      <c r="AN27" s="59">
        <v>262.68</v>
      </c>
      <c r="AO27" s="59">
        <v>262.64999999999998</v>
      </c>
      <c r="AP27" s="60">
        <v>262.64999999999998</v>
      </c>
      <c r="AQ27" s="59">
        <v>262.64999999999998</v>
      </c>
      <c r="AR27" s="59">
        <v>263.52999999999997</v>
      </c>
      <c r="AS27" s="59">
        <v>263.52999999999997</v>
      </c>
      <c r="AT27" s="59">
        <v>263.52999999999997</v>
      </c>
      <c r="AU27" s="59">
        <v>263.95</v>
      </c>
      <c r="AV27" s="59">
        <v>264.27</v>
      </c>
      <c r="AW27" s="59">
        <v>264.27</v>
      </c>
      <c r="AX27" s="59">
        <v>266.5</v>
      </c>
      <c r="AY27" s="59">
        <v>266.5</v>
      </c>
      <c r="AZ27" s="59">
        <v>266.5</v>
      </c>
      <c r="BA27" s="59">
        <v>266.5</v>
      </c>
      <c r="BB27" s="59">
        <v>266.5</v>
      </c>
      <c r="BC27" s="60">
        <v>266.5</v>
      </c>
      <c r="BD27" s="59">
        <v>271.88</v>
      </c>
      <c r="BE27" s="59">
        <v>269.67</v>
      </c>
      <c r="BF27" s="59">
        <v>269.67</v>
      </c>
      <c r="BG27" s="59">
        <v>269.67</v>
      </c>
      <c r="BH27" s="59">
        <v>269.67</v>
      </c>
      <c r="BI27" s="59">
        <v>269.67</v>
      </c>
      <c r="BJ27" s="59">
        <v>269.67</v>
      </c>
      <c r="BK27" s="59">
        <v>269.67</v>
      </c>
      <c r="BL27" s="59">
        <v>269.67</v>
      </c>
      <c r="BM27" s="59">
        <v>269.67</v>
      </c>
      <c r="BN27" s="59">
        <v>269.67</v>
      </c>
      <c r="BO27" s="59">
        <v>269.67</v>
      </c>
      <c r="BP27" s="60">
        <v>269.67</v>
      </c>
      <c r="BQ27" s="59">
        <v>269.67</v>
      </c>
      <c r="BR27" s="59">
        <v>269.67</v>
      </c>
      <c r="BS27" s="59">
        <v>269.67</v>
      </c>
      <c r="BT27" s="59">
        <v>269.67</v>
      </c>
      <c r="BU27" s="59">
        <v>269.67</v>
      </c>
      <c r="BV27" s="59">
        <v>269.67</v>
      </c>
      <c r="BW27" s="59">
        <v>269.67</v>
      </c>
      <c r="BX27" s="59">
        <v>269.67</v>
      </c>
      <c r="BY27" s="59">
        <v>269.67</v>
      </c>
      <c r="BZ27" s="59">
        <v>269.67</v>
      </c>
      <c r="CA27" s="59">
        <v>269.67</v>
      </c>
      <c r="CB27" s="59">
        <v>269.67</v>
      </c>
      <c r="CC27" s="60">
        <v>269.67</v>
      </c>
      <c r="CD27" s="59">
        <v>269.67</v>
      </c>
      <c r="CE27" s="59">
        <v>269.67</v>
      </c>
      <c r="CF27" s="59">
        <v>269.67</v>
      </c>
      <c r="CG27" s="59">
        <v>269.67</v>
      </c>
      <c r="CH27" s="59">
        <v>269.24</v>
      </c>
      <c r="CI27" s="59">
        <v>269.24</v>
      </c>
      <c r="CJ27" s="59">
        <v>269.24</v>
      </c>
      <c r="CK27" s="59">
        <v>269.95</v>
      </c>
      <c r="CL27" s="59">
        <v>269.95</v>
      </c>
      <c r="CM27" s="59">
        <v>269.95</v>
      </c>
      <c r="CN27" s="59">
        <v>269.95</v>
      </c>
      <c r="CO27" s="59">
        <v>269.95</v>
      </c>
      <c r="CP27" s="60">
        <v>269.95</v>
      </c>
      <c r="CQ27" s="59">
        <v>268.52</v>
      </c>
      <c r="CR27" s="59">
        <v>269.52</v>
      </c>
      <c r="CS27" s="59">
        <v>273.27999999999997</v>
      </c>
      <c r="CT27" s="59">
        <v>273.27999999999997</v>
      </c>
      <c r="CU27" s="59">
        <v>273.27999999999997</v>
      </c>
      <c r="CV27" s="59">
        <v>273.89</v>
      </c>
      <c r="CW27" s="59">
        <v>276.27999999999997</v>
      </c>
      <c r="CX27" s="59">
        <v>276.27999999999997</v>
      </c>
      <c r="CY27" s="59">
        <v>276.27999999999997</v>
      </c>
      <c r="CZ27" s="59">
        <v>276.27999999999997</v>
      </c>
      <c r="DA27" s="59">
        <v>276.27999999999997</v>
      </c>
      <c r="DB27" s="59">
        <v>276.27999999999997</v>
      </c>
      <c r="DC27" s="60">
        <v>276.27999999999997</v>
      </c>
      <c r="DD27" s="59">
        <v>279.67</v>
      </c>
      <c r="DE27" s="59">
        <v>289.91000000000003</v>
      </c>
      <c r="DF27" s="59">
        <v>289.91000000000003</v>
      </c>
      <c r="DG27" s="59">
        <v>289.91000000000003</v>
      </c>
      <c r="DH27" s="59">
        <v>289.91000000000003</v>
      </c>
      <c r="DI27" s="59">
        <v>289.91000000000003</v>
      </c>
      <c r="DJ27" s="59">
        <v>289.91000000000003</v>
      </c>
      <c r="DK27" s="59">
        <v>289.91000000000003</v>
      </c>
      <c r="DL27" s="59">
        <v>289.91000000000003</v>
      </c>
      <c r="DM27" s="59">
        <v>289.91000000000003</v>
      </c>
      <c r="DN27" s="59">
        <v>289.91000000000003</v>
      </c>
      <c r="DO27" s="59">
        <v>289.91000000000003</v>
      </c>
      <c r="DP27" s="60">
        <v>289.91000000000003</v>
      </c>
      <c r="DQ27" s="59">
        <v>301.89999999999998</v>
      </c>
      <c r="DR27" s="59">
        <v>310.12</v>
      </c>
      <c r="DS27" s="59">
        <v>310.12</v>
      </c>
      <c r="DT27" s="59">
        <v>310.12</v>
      </c>
      <c r="DU27" s="59">
        <v>310.12</v>
      </c>
      <c r="DV27" s="59">
        <v>310.12</v>
      </c>
      <c r="DW27" s="59">
        <v>310.12</v>
      </c>
      <c r="DX27" s="59">
        <v>310.12</v>
      </c>
      <c r="DY27" s="59">
        <v>310.12</v>
      </c>
      <c r="DZ27" s="59">
        <v>310.32</v>
      </c>
      <c r="EA27" s="59">
        <v>313.38</v>
      </c>
      <c r="EB27" s="59">
        <v>313.38</v>
      </c>
      <c r="EC27" s="60">
        <v>313.38</v>
      </c>
      <c r="ED27" s="59">
        <v>310.08999999999997</v>
      </c>
      <c r="EE27" s="59">
        <v>306.32</v>
      </c>
      <c r="EF27" s="59">
        <v>306.32</v>
      </c>
      <c r="EG27" s="59">
        <v>306.32</v>
      </c>
      <c r="EH27" s="59">
        <v>306.32</v>
      </c>
      <c r="EI27" s="59">
        <v>306.32</v>
      </c>
      <c r="EJ27" s="59">
        <v>306.32</v>
      </c>
      <c r="EK27" s="59">
        <v>306.32</v>
      </c>
      <c r="EL27" s="59">
        <v>306.32</v>
      </c>
      <c r="EM27" s="59">
        <v>306.32</v>
      </c>
      <c r="EN27" s="59">
        <v>306.32</v>
      </c>
      <c r="EO27" s="59">
        <v>306.32</v>
      </c>
      <c r="EP27" s="60">
        <v>306.32</v>
      </c>
      <c r="EQ27" s="59">
        <v>306.32</v>
      </c>
      <c r="ER27" s="59">
        <v>306.32</v>
      </c>
      <c r="ES27" s="59">
        <v>304.60000000000002</v>
      </c>
      <c r="ET27" s="59">
        <v>304.60000000000002</v>
      </c>
      <c r="EU27" s="59">
        <v>304.60000000000002</v>
      </c>
      <c r="EV27" s="59">
        <v>304.60000000000002</v>
      </c>
      <c r="EW27" s="59">
        <v>304.60000000000002</v>
      </c>
      <c r="EX27" s="59">
        <v>304.60000000000002</v>
      </c>
      <c r="EY27" s="59">
        <v>304.60000000000002</v>
      </c>
      <c r="EZ27" s="59">
        <v>304.60000000000002</v>
      </c>
      <c r="FA27" s="59">
        <v>304.60000000000002</v>
      </c>
      <c r="FB27" s="59">
        <v>304.60000000000002</v>
      </c>
      <c r="FC27" s="60">
        <v>304.60000000000002</v>
      </c>
      <c r="FD27" s="59">
        <v>304.60000000000002</v>
      </c>
      <c r="FE27" s="59">
        <v>304.60000000000002</v>
      </c>
      <c r="FF27" s="59">
        <v>304.60000000000002</v>
      </c>
      <c r="FG27" s="59">
        <v>304.60000000000002</v>
      </c>
      <c r="FH27" s="59">
        <v>321.88</v>
      </c>
      <c r="FI27" s="59">
        <v>321.88</v>
      </c>
      <c r="FJ27" s="59">
        <v>321.88</v>
      </c>
      <c r="FK27" s="59">
        <v>321.88</v>
      </c>
      <c r="FL27" s="59">
        <v>321.88</v>
      </c>
      <c r="FM27" s="59">
        <v>321.88</v>
      </c>
      <c r="FN27" s="59">
        <v>321.88</v>
      </c>
      <c r="FO27" s="59">
        <v>321.88</v>
      </c>
      <c r="FP27" s="60">
        <v>321.88</v>
      </c>
      <c r="FQ27" s="59">
        <v>321.88</v>
      </c>
      <c r="FR27" s="59">
        <v>321.88</v>
      </c>
      <c r="FS27" s="59">
        <v>321.88</v>
      </c>
      <c r="FT27" s="59">
        <v>321.88</v>
      </c>
      <c r="FU27" s="59">
        <v>344.39</v>
      </c>
      <c r="FV27" s="59">
        <v>344.39</v>
      </c>
      <c r="FW27" s="59">
        <v>344.39</v>
      </c>
      <c r="FX27" s="59">
        <v>344.39</v>
      </c>
      <c r="FY27" s="59">
        <v>344.39</v>
      </c>
      <c r="FZ27" s="59">
        <v>344.39</v>
      </c>
      <c r="GA27" s="59">
        <v>344.39</v>
      </c>
      <c r="GB27" s="59">
        <v>344.39</v>
      </c>
      <c r="GC27" s="60">
        <v>344.39</v>
      </c>
      <c r="GD27" s="59">
        <v>344.39</v>
      </c>
      <c r="GE27" s="59">
        <v>364.25</v>
      </c>
      <c r="GF27" s="59">
        <v>382.14</v>
      </c>
      <c r="GG27" s="59">
        <v>382.14</v>
      </c>
      <c r="GH27" s="59">
        <v>390.18</v>
      </c>
      <c r="GI27" s="59">
        <v>390.18</v>
      </c>
      <c r="GJ27" s="59">
        <v>390.18</v>
      </c>
      <c r="GK27" s="59">
        <v>390.18</v>
      </c>
      <c r="GL27" s="59">
        <v>390.18</v>
      </c>
      <c r="GM27" s="59">
        <v>390.18</v>
      </c>
      <c r="GN27" s="59">
        <v>390.18</v>
      </c>
      <c r="GO27" s="59">
        <v>390.18</v>
      </c>
      <c r="GP27" s="60">
        <v>390.18</v>
      </c>
      <c r="GQ27" s="59">
        <v>390.18</v>
      </c>
      <c r="GR27" s="59">
        <v>390.18</v>
      </c>
      <c r="GS27" s="59">
        <v>390.18</v>
      </c>
      <c r="GT27" s="59">
        <v>390.18</v>
      </c>
      <c r="GU27" s="59">
        <v>390.18</v>
      </c>
      <c r="GV27" s="59">
        <v>390.18</v>
      </c>
      <c r="GW27" s="59">
        <v>391.2</v>
      </c>
      <c r="GX27" s="59">
        <v>390.59</v>
      </c>
      <c r="GY27" s="59">
        <v>396.62</v>
      </c>
      <c r="GZ27" s="59">
        <v>396.09</v>
      </c>
      <c r="HA27" s="59">
        <v>397.83</v>
      </c>
      <c r="HB27" s="59">
        <v>399.17</v>
      </c>
      <c r="HC27" s="60">
        <v>399.17</v>
      </c>
      <c r="HD27" s="59">
        <v>396.55</v>
      </c>
      <c r="HE27" s="59">
        <v>399.22</v>
      </c>
      <c r="HF27" s="59">
        <v>405.43</v>
      </c>
      <c r="HG27" s="59">
        <v>403.64</v>
      </c>
      <c r="HH27" s="59">
        <v>404.26</v>
      </c>
      <c r="HI27" s="59">
        <v>404.26</v>
      </c>
      <c r="HJ27" s="59">
        <v>404.26</v>
      </c>
      <c r="HK27" s="59">
        <v>404.26</v>
      </c>
      <c r="HL27" s="59">
        <v>404.26</v>
      </c>
      <c r="HM27" s="59">
        <v>404.26</v>
      </c>
      <c r="HN27" s="59">
        <v>404.26</v>
      </c>
      <c r="HO27" s="59">
        <v>404.22</v>
      </c>
      <c r="HP27" s="60">
        <v>404.22</v>
      </c>
      <c r="HQ27" s="59">
        <v>406.4</v>
      </c>
      <c r="HR27" s="59">
        <v>407.13</v>
      </c>
      <c r="HS27" s="59">
        <v>407.13</v>
      </c>
      <c r="HT27" s="59">
        <v>407.14</v>
      </c>
      <c r="HU27" s="59">
        <v>405.92</v>
      </c>
      <c r="HV27" s="59">
        <v>406.57</v>
      </c>
      <c r="HW27" s="59">
        <v>407.35</v>
      </c>
      <c r="HX27" s="59">
        <v>405.8</v>
      </c>
      <c r="HY27" s="59">
        <v>406.83</v>
      </c>
      <c r="HZ27" s="59">
        <v>412.96</v>
      </c>
      <c r="IA27" s="59">
        <v>421.99</v>
      </c>
      <c r="IB27" s="59">
        <v>432.63</v>
      </c>
      <c r="IC27" s="60">
        <v>432.63</v>
      </c>
      <c r="ID27" s="59">
        <v>436.72</v>
      </c>
      <c r="IE27" s="59">
        <v>436.72</v>
      </c>
      <c r="IF27" s="59">
        <v>436.72</v>
      </c>
      <c r="IG27" s="59">
        <v>437.47</v>
      </c>
      <c r="IH27" s="59">
        <v>436.92</v>
      </c>
      <c r="II27" s="59">
        <v>439.33</v>
      </c>
      <c r="IJ27" s="59">
        <v>442.6</v>
      </c>
      <c r="IK27" s="59">
        <v>443.38</v>
      </c>
      <c r="IL27" s="59">
        <v>439.54</v>
      </c>
      <c r="IM27" s="59">
        <v>447.27</v>
      </c>
      <c r="IN27" s="59">
        <v>447.1</v>
      </c>
      <c r="IO27" s="59">
        <v>447.1</v>
      </c>
      <c r="IP27" s="60">
        <v>447.1</v>
      </c>
      <c r="IQ27" s="59">
        <v>450.25</v>
      </c>
      <c r="IR27" s="59">
        <v>451.23</v>
      </c>
      <c r="IS27" s="59">
        <v>451.08</v>
      </c>
      <c r="IT27" s="59">
        <v>449.21</v>
      </c>
      <c r="IU27" s="59">
        <v>449.94</v>
      </c>
      <c r="IV27" s="59">
        <v>459.69</v>
      </c>
      <c r="IW27" s="59">
        <v>456.55</v>
      </c>
      <c r="IX27" s="59">
        <v>454.2</v>
      </c>
      <c r="IY27" s="59">
        <v>451.02</v>
      </c>
      <c r="IZ27" s="59">
        <v>460.48</v>
      </c>
      <c r="JA27" s="59">
        <v>461.58</v>
      </c>
      <c r="JB27" s="59">
        <v>463.34</v>
      </c>
      <c r="JC27" s="60">
        <v>463.34</v>
      </c>
      <c r="JD27" s="59">
        <v>465.31</v>
      </c>
      <c r="JE27" s="59">
        <v>469.33</v>
      </c>
      <c r="JF27" s="59">
        <v>469.93</v>
      </c>
      <c r="JG27" s="59">
        <v>469.93</v>
      </c>
      <c r="JH27" s="59">
        <v>469.93</v>
      </c>
      <c r="JI27" s="59">
        <v>469.93</v>
      </c>
      <c r="JJ27" s="59">
        <v>468.17</v>
      </c>
      <c r="JK27" s="59">
        <v>472.62</v>
      </c>
      <c r="JL27" s="59">
        <v>479.25</v>
      </c>
      <c r="JM27" s="59">
        <v>475.98</v>
      </c>
      <c r="JN27" s="59">
        <v>476.13</v>
      </c>
      <c r="JO27" s="59">
        <v>480.43</v>
      </c>
      <c r="JP27" s="60">
        <v>480.43</v>
      </c>
      <c r="JQ27" s="59">
        <v>476.15</v>
      </c>
      <c r="JR27" s="59">
        <v>480.51</v>
      </c>
      <c r="JS27" s="59">
        <v>485.24</v>
      </c>
      <c r="JT27" s="59">
        <v>486.46</v>
      </c>
      <c r="JU27" s="59">
        <v>507.02</v>
      </c>
      <c r="JV27" s="59">
        <v>507.02</v>
      </c>
      <c r="JW27" s="59">
        <v>505.67</v>
      </c>
      <c r="JX27" s="59">
        <v>505.73</v>
      </c>
      <c r="JY27" s="59">
        <v>505.02</v>
      </c>
      <c r="JZ27" s="59">
        <v>504.21</v>
      </c>
      <c r="KA27" s="59">
        <v>536.53</v>
      </c>
      <c r="KB27" s="59">
        <v>538.64</v>
      </c>
      <c r="KC27" s="60">
        <v>538.64</v>
      </c>
      <c r="KD27" s="59">
        <f>+IFERROR((IF(ISTEXT(KD$5)=FALSE,(INDEX(INEI!$1:$1048576,MATCH(Precios!$B27,INEI!$B:$B,0),MATCH(KD$4,INEI!$3:$3,0))),KC27)),"")</f>
        <v>538.64</v>
      </c>
      <c r="KE27" s="59">
        <f>+IFERROR((IF(ISTEXT(KE$5)=FALSE,(INDEX(INEI!$1:$1048576,MATCH(Precios!$B27,INEI!$B:$B,0),MATCH(KE$4,INEI!$3:$3,0))),KD27)),"")</f>
        <v>564.45000000000005</v>
      </c>
      <c r="KF27" s="59">
        <f>+IFERROR((IF(ISTEXT(KF$5)=FALSE,(INDEX(INEI!$1:$1048576,MATCH(Precios!$B27,INEI!$B:$B,0),MATCH(KF$4,INEI!$3:$3,0))),KE27)),"")</f>
        <v>585.36</v>
      </c>
      <c r="KG27" s="59">
        <f>+IFERROR((IF(ISTEXT(KG$5)=FALSE,(INDEX(INEI!$1:$1048576,MATCH(Precios!$B27,INEI!$B:$B,0),MATCH(KG$4,INEI!$3:$3,0))),KF27)),"")</f>
        <v>604.41999999999996</v>
      </c>
      <c r="KH27" s="59">
        <f>+IFERROR((IF(ISTEXT(KH$5)=FALSE,(INDEX(INEI!$1:$1048576,MATCH(Precios!$B27,INEI!$B:$B,0),MATCH(KH$4,INEI!$3:$3,0))),KG27)),"")</f>
        <v>592.46</v>
      </c>
      <c r="KI27" s="59">
        <f>+IFERROR((IF(ISTEXT(KI$5)=FALSE,(INDEX(INEI!$1:$1048576,MATCH(Precios!$B27,INEI!$B:$B,0),MATCH(KI$4,INEI!$3:$3,0))),KH27)),"")</f>
        <v>598.83000000000004</v>
      </c>
      <c r="KJ27" s="59">
        <f>+IFERROR((IF(ISTEXT(KJ$5)=FALSE,(INDEX(INEI!$1:$1048576,MATCH(Precios!$B27,INEI!$B:$B,0),MATCH(KJ$4,INEI!$3:$3,0))),KI27)),"")</f>
        <v>605.33000000000004</v>
      </c>
      <c r="KK27" s="59">
        <f>+IFERROR((IF(ISTEXT(KK$5)=FALSE,(INDEX(INEI!$1:$1048576,MATCH(Precios!$B27,INEI!$B:$B,0),MATCH(KK$4,INEI!$3:$3,0))),KJ27)),"")</f>
        <v>575.4</v>
      </c>
      <c r="KL27" s="59">
        <f>+IFERROR((IF(ISTEXT(KL$5)=FALSE,(INDEX(INEI!$1:$1048576,MATCH(Precios!$B27,INEI!$B:$B,0),MATCH(KL$4,INEI!$3:$3,0))),KK27)),"")</f>
        <v>546.48</v>
      </c>
      <c r="KM27" s="59">
        <f>+IFERROR((IF(ISTEXT(KM$5)=FALSE,(INDEX(INEI!$1:$1048576,MATCH(Precios!$B27,INEI!$B:$B,0),MATCH(KM$4,INEI!$3:$3,0))),KL27)),"")</f>
        <v>546.02</v>
      </c>
      <c r="KN27" s="59">
        <f>+IFERROR((IF(ISTEXT(KN$5)=FALSE,(INDEX(INEI!$1:$1048576,MATCH(Precios!$B27,INEI!$B:$B,0),MATCH(KN$4,INEI!$3:$3,0))),KM27)),"")</f>
        <v>588.5</v>
      </c>
      <c r="KO27" s="59">
        <f>+IFERROR((IF(ISTEXT(KO$5)=FALSE,(INDEX(INEI!$1:$1048576,MATCH(Precios!$B27,INEI!$B:$B,0),MATCH(KO$4,INEI!$3:$3,0))),KN27)),"")</f>
        <v>616.94000000000005</v>
      </c>
      <c r="KP27" s="60">
        <f>+IFERROR((IF(ISTEXT(KP$5)=FALSE,(INDEX(INEI!$1:$1048576,MATCH(Precios!$B27,INEI!$B:$B,0),MATCH(KP$4,INEI!$3:$3,0))),KO27)),"")</f>
        <v>616.94000000000005</v>
      </c>
      <c r="KQ27" s="59">
        <f>+IFERROR((IF(ISTEXT(KQ$5)=FALSE,(INDEX(INEI!$1:$1048576,MATCH(Precios!$B27,INEI!$B:$B,0),MATCH(KQ$4,INEI!$3:$3,0))),KP27)),"")</f>
        <v>621.19000000000005</v>
      </c>
      <c r="KR27" s="59">
        <f>+IFERROR((IF(ISTEXT(KR$5)=FALSE,(INDEX(INEI!$1:$1048576,MATCH(Precios!$B27,INEI!$B:$B,0),MATCH(KR$4,INEI!$3:$3,0))),KQ27)),"")</f>
        <v>613.73</v>
      </c>
      <c r="KS27" s="59">
        <f>+IFERROR((IF(ISTEXT(KS$5)=FALSE,(INDEX(INEI!$1:$1048576,MATCH(Precios!$B27,INEI!$B:$B,0),MATCH(KS$4,INEI!$3:$3,0))),KR27)),"")</f>
        <v>617.66</v>
      </c>
      <c r="KT27" s="59">
        <f>+IFERROR((IF(ISTEXT(KT$5)=FALSE,(INDEX(INEI!$1:$1048576,MATCH(Precios!$B27,INEI!$B:$B,0),MATCH(KT$4,INEI!$3:$3,0))),KS27)),"")</f>
        <v>621.19000000000005</v>
      </c>
      <c r="KU27" s="59">
        <f>+IFERROR((IF(ISTEXT(KU$5)=FALSE,(INDEX(INEI!$1:$1048576,MATCH(Precios!$B27,INEI!$B:$B,0),MATCH(KU$4,INEI!$3:$3,0))),KT27)),"")</f>
        <v>621.19000000000005</v>
      </c>
      <c r="KV27" s="59">
        <f>+IFERROR((IF(ISTEXT(KV$5)=FALSE,(INDEX(INEI!$1:$1048576,MATCH(Precios!$B27,INEI!$B:$B,0),MATCH(KV$4,INEI!$3:$3,0))),KU27)),"")</f>
        <v>621.19000000000005</v>
      </c>
      <c r="KW27" s="59">
        <f>+IFERROR((IF(ISTEXT(KW$5)=FALSE,(INDEX(INEI!$1:$1048576,MATCH(Precios!$B27,INEI!$B:$B,0),MATCH(KW$4,INEI!$3:$3,0))),KV27)),"")</f>
        <v>621.19000000000005</v>
      </c>
      <c r="KX27" s="59">
        <f>+IFERROR((IF(ISTEXT(KX$5)=FALSE,(INDEX(INEI!$1:$1048576,MATCH(Precios!$B27,INEI!$B:$B,0),MATCH(KX$4,INEI!$3:$3,0))),KW27)),"")</f>
        <v>621.19000000000005</v>
      </c>
      <c r="KY27" s="59">
        <f>+IFERROR((IF(ISTEXT(KY$5)=FALSE,(INDEX(INEI!$1:$1048576,MATCH(Precios!$B27,INEI!$B:$B,0),MATCH(KY$4,INEI!$3:$3,0))),KX27)),"")</f>
        <v>621.19000000000005</v>
      </c>
      <c r="KZ27" s="59">
        <f>+IFERROR((IF(ISTEXT(KZ$5)=FALSE,(INDEX(INEI!$1:$1048576,MATCH(Precios!$B27,INEI!$B:$B,0),MATCH(KZ$4,INEI!$3:$3,0))),KY27)),"")</f>
        <v>602.15</v>
      </c>
      <c r="LA27" s="59">
        <f>+IFERROR((IF(ISTEXT(LA$5)=FALSE,(INDEX(INEI!$1:$1048576,MATCH(Precios!$B27,INEI!$B:$B,0),MATCH(LA$4,INEI!$3:$3,0))),KZ27)),"")</f>
        <v>598.22</v>
      </c>
      <c r="LB27" s="59">
        <f>+IFERROR((IF(ISTEXT(LB$5)=FALSE,(INDEX(INEI!$1:$1048576,MATCH(Precios!$B27,INEI!$B:$B,0),MATCH(LB$4,INEI!$3:$3,0))),LA27)),"")</f>
        <v>599.95000000000005</v>
      </c>
      <c r="LC27" s="60">
        <f>+IFERROR((IF(ISTEXT(LC$5)=FALSE,(INDEX(INEI!$1:$1048576,MATCH(Precios!$B27,INEI!$B:$B,0),MATCH(LC$4,INEI!$3:$3,0))),LB27)),"")</f>
        <v>599.95000000000005</v>
      </c>
      <c r="LD27" s="59">
        <f>+IFERROR((IF(ISTEXT(LD$5)=FALSE,(INDEX(INEI!$1:$1048576,MATCH(Precios!$B27,INEI!$B:$B,0),MATCH(LD$4,INEI!$3:$3,0))),LC27)),"")</f>
        <v>617.41</v>
      </c>
      <c r="LE27" s="59">
        <f>+IFERROR((IF(ISTEXT(LE$5)=FALSE,(INDEX(INEI!$1:$1048576,MATCH(Precios!$B27,INEI!$B:$B,0),MATCH(LE$4,INEI!$3:$3,0))),LD27)),"")</f>
        <v>625.23</v>
      </c>
      <c r="LF27" s="59">
        <f>+IFERROR((IF(ISTEXT(LF$5)=FALSE,(INDEX(INEI!$1:$1048576,MATCH(Precios!$B27,INEI!$B:$B,0),MATCH(LF$4,INEI!$3:$3,0))),LE27)),"")</f>
        <v>619.46</v>
      </c>
      <c r="LG27" s="59">
        <f>+IFERROR((IF(ISTEXT(LG$5)=FALSE,(INDEX(INEI!$1:$1048576,MATCH(Precios!$B27,INEI!$B:$B,0),MATCH(LG$4,INEI!$3:$3,0))),LF27)),"")</f>
        <v>614.09</v>
      </c>
      <c r="LH27" s="59">
        <f>+IFERROR((IF(ISTEXT(LH$5)=FALSE,(INDEX(INEI!$1:$1048576,MATCH(Precios!$B27,INEI!$B:$B,0),MATCH(LH$4,INEI!$3:$3,0))),LG27)),"")</f>
        <v>621.9</v>
      </c>
      <c r="LI27" s="59">
        <f>+IFERROR((IF(ISTEXT(LI$5)=FALSE,(INDEX(INEI!$1:$1048576,MATCH(Precios!$B27,INEI!$B:$B,0),MATCH(LI$4,INEI!$3:$3,0))),LH27)),"")</f>
        <v>619.64</v>
      </c>
      <c r="LJ27" s="59">
        <f>+IFERROR((IF(ISTEXT(LJ$5)=FALSE,(INDEX(INEI!$1:$1048576,MATCH(Precios!$B27,INEI!$B:$B,0),MATCH(LJ$4,INEI!$3:$3,0))),LI27)),"")</f>
        <v>627.83000000000004</v>
      </c>
      <c r="LK27" s="59">
        <f>+IFERROR((IF(ISTEXT(LK$5)=FALSE,(INDEX(INEI!$1:$1048576,MATCH(Precios!$B27,INEI!$B:$B,0),MATCH(LK$4,INEI!$3:$3,0))),LJ27)),"")</f>
        <v>626.27</v>
      </c>
      <c r="LL27" s="59">
        <f>+IFERROR((IF(ISTEXT(LL$5)=FALSE,(INDEX(INEI!$1:$1048576,MATCH(Precios!$B27,INEI!$B:$B,0),MATCH(LL$4,INEI!$3:$3,0))),LK27)),"")</f>
        <v>622.15</v>
      </c>
      <c r="LM27" s="59">
        <f>+IFERROR((IF(ISTEXT(LM$5)=FALSE,(INDEX(INEI!$1:$1048576,MATCH(Precios!$B27,INEI!$B:$B,0),MATCH(LM$4,INEI!$3:$3,0))),LL27)),"")</f>
        <v>619.46</v>
      </c>
      <c r="LN27" s="59">
        <f>+IFERROR((IF(ISTEXT(LN$5)=FALSE,(INDEX(INEI!$1:$1048576,MATCH(Precios!$B27,INEI!$B:$B,0),MATCH(LN$4,INEI!$3:$3,0))),LM27)),"")</f>
        <v>614.09</v>
      </c>
      <c r="LO27" s="59">
        <f>+IFERROR((IF(ISTEXT(LO$5)=FALSE,(INDEX(INEI!$1:$1048576,MATCH(Precios!$B27,INEI!$B:$B,0),MATCH(LO$4,INEI!$3:$3,0))),LN27)),"")</f>
        <v>613.08000000000004</v>
      </c>
      <c r="LP27" s="60">
        <f>+IFERROR((IF(ISTEXT(LP$5)=FALSE,(INDEX(INEI!$1:$1048576,MATCH(Precios!$B27,INEI!$B:$B,0),MATCH(LP$4,INEI!$3:$3,0))),LO27)),"")</f>
        <v>613.08000000000004</v>
      </c>
      <c r="LQ27" s="59">
        <f>+IFERROR((IF(ISTEXT(LQ$5)=FALSE,(INDEX(INEI!$1:$1048576,MATCH(Precios!$B27,INEI!$B:$B,0),MATCH(LQ$4,INEI!$3:$3,0))),LP27)),"")</f>
        <v>616.52</v>
      </c>
      <c r="LR27" s="59">
        <f>+IFERROR((IF(ISTEXT(LR$5)=FALSE,(INDEX(INEI!$1:$1048576,MATCH(Precios!$B27,INEI!$B:$B,0),MATCH(LR$4,INEI!$3:$3,0))),LQ27)),"")</f>
        <v>620.13</v>
      </c>
      <c r="LS27" s="59">
        <f>+IFERROR((IF(ISTEXT(LS$5)=FALSE,(INDEX(INEI!$1:$1048576,MATCH(Precios!$B27,INEI!$B:$B,0),MATCH(LS$4,INEI!$3:$3,0))),LR27)),"")</f>
        <v>611.98</v>
      </c>
      <c r="LT27" s="59">
        <f>+IFERROR((IF(ISTEXT(LT$5)=FALSE,(INDEX(INEI!$1:$1048576,MATCH(Precios!$B27,INEI!$B:$B,0),MATCH(LT$4,INEI!$3:$3,0))),LS27)),"")</f>
        <v>611.62</v>
      </c>
      <c r="LU27" s="59">
        <f>+IFERROR((IF(ISTEXT(LU$5)=FALSE,(INDEX(INEI!$1:$1048576,MATCH(Precios!$B27,INEI!$B:$B,0),MATCH(LU$4,INEI!$3:$3,0))),LT27)),"")</f>
        <v>616.57000000000005</v>
      </c>
      <c r="LV27" s="59">
        <f>+IFERROR((IF(ISTEXT(LV$5)=FALSE,(INDEX(INEI!$1:$1048576,MATCH(Precios!$B27,INEI!$B:$B,0),MATCH(LV$4,INEI!$3:$3,0))),LU27)),"")</f>
        <v>620.88</v>
      </c>
      <c r="LW27" s="59">
        <f>+IFERROR((IF(ISTEXT(LW$5)=FALSE,(INDEX(INEI!$1:$1048576,MATCH(Precios!$B27,INEI!$B:$B,0),MATCH(LW$4,INEI!$3:$3,0))),LV27)),"")</f>
        <v>626.07000000000005</v>
      </c>
      <c r="LX27" s="59">
        <f>+IFERROR((IF(ISTEXT(LX$5)=FALSE,(INDEX(INEI!$1:$1048576,MATCH(Precios!$B27,INEI!$B:$B,0),MATCH(LX$4,INEI!$3:$3,0))),LW27)),"")</f>
        <v>628.91999999999996</v>
      </c>
      <c r="LY27" s="59">
        <f>+IFERROR((IF(ISTEXT(LY$5)=FALSE,(INDEX(INEI!$1:$1048576,MATCH(Precios!$B27,INEI!$B:$B,0),MATCH(LY$4,INEI!$3:$3,0))),LX27)),"")</f>
        <v>618.92999999999995</v>
      </c>
      <c r="LZ27" s="59">
        <f>+IFERROR((IF(ISTEXT(LZ$5)=FALSE,(INDEX(INEI!$1:$1048576,MATCH(Precios!$B27,INEI!$B:$B,0),MATCH(LZ$4,INEI!$3:$3,0))),LY27)),"")</f>
        <v>618.92999999999995</v>
      </c>
      <c r="MA27" s="59">
        <f>+IFERROR((IF(ISTEXT(MA$5)=FALSE,(INDEX(INEI!$1:$1048576,MATCH(Precios!$B27,INEI!$B:$B,0),MATCH(MA$4,INEI!$3:$3,0))),LZ27)),"")</f>
        <v>618.92999999999995</v>
      </c>
      <c r="MB27" s="59">
        <f>+IFERROR((IF(ISTEXT(MB$5)=FALSE,(INDEX(INEI!$1:$1048576,MATCH(Precios!$B27,INEI!$B:$B,0),MATCH(MB$4,INEI!$3:$3,0))),MA27)),"")</f>
        <v>618.92999999999995</v>
      </c>
      <c r="MC27" s="60">
        <f>+IFERROR((IF(ISTEXT(MC$5)=FALSE,(INDEX(INEI!$1:$1048576,MATCH(Precios!$B27,INEI!$B:$B,0),MATCH(MC$4,INEI!$3:$3,0))),MB27)),"")</f>
        <v>618.92999999999995</v>
      </c>
      <c r="MD27" s="59">
        <f>+IFERROR((IF(ISTEXT(MD$5)=FALSE,(INDEX(INEI!$1:$1048576,MATCH(Precios!$B27,INEI!$B:$B,0),MATCH(MD$4,INEI!$3:$3,0))),MC27)),"")</f>
        <v>0</v>
      </c>
      <c r="ME27" s="59">
        <f>+IFERROR((IF(ISTEXT(ME$5)=FALSE,(INDEX(INEI!$1:$1048576,MATCH(Precios!$B27,INEI!$B:$B,0),MATCH(ME$4,INEI!$3:$3,0))),MD27)),"")</f>
        <v>0</v>
      </c>
      <c r="MF27" s="59">
        <f>+IFERROR((IF(ISTEXT(MF$5)=FALSE,(INDEX(INEI!$1:$1048576,MATCH(Precios!$B27,INEI!$B:$B,0),MATCH(MF$4,INEI!$3:$3,0))),ME27)),"")</f>
        <v>0</v>
      </c>
      <c r="MG27" s="59">
        <f>+IFERROR((IF(ISTEXT(MG$5)=FALSE,(INDEX(INEI!$1:$1048576,MATCH(Precios!$B27,INEI!$B:$B,0),MATCH(MG$4,INEI!$3:$3,0))),MF27)),"")</f>
        <v>0</v>
      </c>
      <c r="MH27" s="59" t="str">
        <f>+IFERROR((IF(ISTEXT(MH$5)=FALSE,(INDEX(INEI!$1:$1048576,MATCH(Precios!$B27,INEI!$B:$B,0),MATCH(MH$4,INEI!$3:$3,0))),MG27)),"")</f>
        <v/>
      </c>
      <c r="MI27" s="59" t="str">
        <f>+IFERROR((IF(ISTEXT(MI$5)=FALSE,(INDEX(INEI!$1:$1048576,MATCH(Precios!$B27,INEI!$B:$B,0),MATCH(MI$4,INEI!$3:$3,0))),MH27)),"")</f>
        <v/>
      </c>
      <c r="MJ27" s="59" t="str">
        <f>+IFERROR((IF(ISTEXT(MJ$5)=FALSE,(INDEX(INEI!$1:$1048576,MATCH(Precios!$B27,INEI!$B:$B,0),MATCH(MJ$4,INEI!$3:$3,0))),MI27)),"")</f>
        <v/>
      </c>
      <c r="MK27" s="59" t="str">
        <f>+IFERROR((IF(ISTEXT(MK$5)=FALSE,(INDEX(INEI!$1:$1048576,MATCH(Precios!$B27,INEI!$B:$B,0),MATCH(MK$4,INEI!$3:$3,0))),MJ27)),"")</f>
        <v/>
      </c>
      <c r="ML27" s="59" t="str">
        <f>+IFERROR((IF(ISTEXT(ML$5)=FALSE,(INDEX(INEI!$1:$1048576,MATCH(Precios!$B27,INEI!$B:$B,0),MATCH(ML$4,INEI!$3:$3,0))),MK27)),"")</f>
        <v/>
      </c>
      <c r="MM27" s="59" t="str">
        <f>+IFERROR((IF(ISTEXT(MM$5)=FALSE,(INDEX(INEI!$1:$1048576,MATCH(Precios!$B27,INEI!$B:$B,0),MATCH(MM$4,INEI!$3:$3,0))),ML27)),"")</f>
        <v/>
      </c>
      <c r="MN27" s="59" t="str">
        <f>+IFERROR((IF(ISTEXT(MN$5)=FALSE,(INDEX(INEI!$1:$1048576,MATCH(Precios!$B27,INEI!$B:$B,0),MATCH(MN$4,INEI!$3:$3,0))),MM27)),"")</f>
        <v/>
      </c>
      <c r="MO27" s="59" t="str">
        <f>+IFERROR((IF(ISTEXT(MO$5)=FALSE,(INDEX(INEI!$1:$1048576,MATCH(Precios!$B27,INEI!$B:$B,0),MATCH(MO$4,INEI!$3:$3,0))),MN27)),"")</f>
        <v/>
      </c>
      <c r="MP27" s="60" t="str">
        <f>+IFERROR((IF(ISTEXT(MP$5)=FALSE,(INDEX(INEI!$1:$1048576,MATCH(Precios!$B27,INEI!$B:$B,0),MATCH(MP$4,INEI!$3:$3,0))),MO27)),"")</f>
        <v/>
      </c>
    </row>
    <row r="28" spans="1:354">
      <c r="B28" s="9" t="s">
        <v>260</v>
      </c>
      <c r="C28" s="52" t="s">
        <v>319</v>
      </c>
      <c r="D28" s="59">
        <v>278.14</v>
      </c>
      <c r="E28" s="59">
        <v>278.07</v>
      </c>
      <c r="F28" s="59">
        <v>283.48</v>
      </c>
      <c r="G28" s="59">
        <v>282.5</v>
      </c>
      <c r="H28" s="59">
        <v>284.55</v>
      </c>
      <c r="I28" s="59">
        <v>284.14</v>
      </c>
      <c r="J28" s="59">
        <v>282.63</v>
      </c>
      <c r="K28" s="59">
        <v>281.08</v>
      </c>
      <c r="L28" s="59">
        <v>280.89999999999998</v>
      </c>
      <c r="M28" s="59">
        <v>286.22000000000003</v>
      </c>
      <c r="N28" s="59">
        <v>288.79000000000002</v>
      </c>
      <c r="O28" s="59">
        <v>288.18</v>
      </c>
      <c r="P28" s="60">
        <v>288.18</v>
      </c>
      <c r="Q28" s="59">
        <v>288.04000000000002</v>
      </c>
      <c r="R28" s="59">
        <v>291.85000000000002</v>
      </c>
      <c r="S28" s="59">
        <v>296.3</v>
      </c>
      <c r="T28" s="59">
        <v>296.72000000000003</v>
      </c>
      <c r="U28" s="59">
        <v>296.94</v>
      </c>
      <c r="V28" s="59">
        <v>297.19</v>
      </c>
      <c r="W28" s="59">
        <v>296.64</v>
      </c>
      <c r="X28" s="59">
        <v>296.05</v>
      </c>
      <c r="Y28" s="59">
        <v>296.05</v>
      </c>
      <c r="Z28" s="59">
        <v>295.06</v>
      </c>
      <c r="AA28" s="59">
        <v>294.39</v>
      </c>
      <c r="AB28" s="59">
        <v>296.04000000000002</v>
      </c>
      <c r="AC28" s="60">
        <v>296.04000000000002</v>
      </c>
      <c r="AD28" s="59">
        <v>288.14999999999998</v>
      </c>
      <c r="AE28" s="59">
        <v>287.83</v>
      </c>
      <c r="AF28" s="59">
        <v>286.27</v>
      </c>
      <c r="AG28" s="59">
        <v>285.67</v>
      </c>
      <c r="AH28" s="59">
        <v>285.98</v>
      </c>
      <c r="AI28" s="59">
        <v>285.52</v>
      </c>
      <c r="AJ28" s="59">
        <v>285.61</v>
      </c>
      <c r="AK28" s="59">
        <v>285.61</v>
      </c>
      <c r="AL28" s="59">
        <v>289.83</v>
      </c>
      <c r="AM28" s="59">
        <v>302.06</v>
      </c>
      <c r="AN28" s="59">
        <v>301.98</v>
      </c>
      <c r="AO28" s="59">
        <v>301.8</v>
      </c>
      <c r="AP28" s="60">
        <v>301.8</v>
      </c>
      <c r="AQ28" s="59">
        <v>301.57</v>
      </c>
      <c r="AR28" s="59">
        <v>302.45999999999998</v>
      </c>
      <c r="AS28" s="59">
        <v>299.64</v>
      </c>
      <c r="AT28" s="59">
        <v>303.54000000000002</v>
      </c>
      <c r="AU28" s="59">
        <v>307.33999999999997</v>
      </c>
      <c r="AV28" s="59">
        <v>309</v>
      </c>
      <c r="AW28" s="59">
        <v>309.39</v>
      </c>
      <c r="AX28" s="59">
        <v>309.47000000000003</v>
      </c>
      <c r="AY28" s="59">
        <v>309.76</v>
      </c>
      <c r="AZ28" s="59">
        <v>313.07</v>
      </c>
      <c r="BA28" s="59">
        <v>312.36</v>
      </c>
      <c r="BB28" s="59">
        <v>311.54000000000002</v>
      </c>
      <c r="BC28" s="60">
        <v>311.54000000000002</v>
      </c>
      <c r="BD28" s="59">
        <v>311.14999999999998</v>
      </c>
      <c r="BE28" s="59">
        <v>311.08999999999997</v>
      </c>
      <c r="BF28" s="59">
        <v>314.41000000000003</v>
      </c>
      <c r="BG28" s="59">
        <v>318</v>
      </c>
      <c r="BH28" s="59">
        <v>316.07</v>
      </c>
      <c r="BI28" s="59">
        <v>317.14999999999998</v>
      </c>
      <c r="BJ28" s="59">
        <v>317.14999999999998</v>
      </c>
      <c r="BK28" s="59">
        <v>316.01</v>
      </c>
      <c r="BL28" s="59">
        <v>316.85000000000002</v>
      </c>
      <c r="BM28" s="59">
        <v>313.14999999999998</v>
      </c>
      <c r="BN28" s="59">
        <v>313.91000000000003</v>
      </c>
      <c r="BO28" s="59">
        <v>310.42</v>
      </c>
      <c r="BP28" s="60">
        <v>310.42</v>
      </c>
      <c r="BQ28" s="59">
        <v>310.42</v>
      </c>
      <c r="BR28" s="59">
        <v>309.79000000000002</v>
      </c>
      <c r="BS28" s="59">
        <v>310.60000000000002</v>
      </c>
      <c r="BT28" s="59">
        <v>308.55</v>
      </c>
      <c r="BU28" s="59">
        <v>308.77999999999997</v>
      </c>
      <c r="BV28" s="59">
        <v>314.58</v>
      </c>
      <c r="BW28" s="59">
        <v>312.45999999999998</v>
      </c>
      <c r="BX28" s="59">
        <v>309.83</v>
      </c>
      <c r="BY28" s="59">
        <v>310.77999999999997</v>
      </c>
      <c r="BZ28" s="59">
        <v>309.52999999999997</v>
      </c>
      <c r="CA28" s="59">
        <v>311.57</v>
      </c>
      <c r="CB28" s="59">
        <v>316.61</v>
      </c>
      <c r="CC28" s="60">
        <v>316.61</v>
      </c>
      <c r="CD28" s="59">
        <v>316.61</v>
      </c>
      <c r="CE28" s="59">
        <v>316.7</v>
      </c>
      <c r="CF28" s="59">
        <v>312.97000000000003</v>
      </c>
      <c r="CG28" s="59">
        <v>314.32</v>
      </c>
      <c r="CH28" s="59">
        <v>314.89</v>
      </c>
      <c r="CI28" s="59">
        <v>314.08999999999997</v>
      </c>
      <c r="CJ28" s="59">
        <v>312.18</v>
      </c>
      <c r="CK28" s="59">
        <v>310.7</v>
      </c>
      <c r="CL28" s="59">
        <v>310.64999999999998</v>
      </c>
      <c r="CM28" s="59">
        <v>312.13</v>
      </c>
      <c r="CN28" s="59">
        <v>310.75</v>
      </c>
      <c r="CO28" s="59">
        <v>311.38</v>
      </c>
      <c r="CP28" s="60">
        <v>311.38</v>
      </c>
      <c r="CQ28" s="59">
        <v>312.99</v>
      </c>
      <c r="CR28" s="59">
        <v>313.52</v>
      </c>
      <c r="CS28" s="59">
        <v>314.99</v>
      </c>
      <c r="CT28" s="59">
        <v>317.67</v>
      </c>
      <c r="CU28" s="59">
        <v>316.92</v>
      </c>
      <c r="CV28" s="59">
        <v>316.91000000000003</v>
      </c>
      <c r="CW28" s="59">
        <v>315.73</v>
      </c>
      <c r="CX28" s="59">
        <v>322.25</v>
      </c>
      <c r="CY28" s="59">
        <v>321.58</v>
      </c>
      <c r="CZ28" s="59">
        <v>323.64999999999998</v>
      </c>
      <c r="DA28" s="59">
        <v>326.51</v>
      </c>
      <c r="DB28" s="59">
        <v>323.32</v>
      </c>
      <c r="DC28" s="60">
        <v>323.32</v>
      </c>
      <c r="DD28" s="59">
        <v>322.39</v>
      </c>
      <c r="DE28" s="59">
        <v>317.58999999999997</v>
      </c>
      <c r="DF28" s="59">
        <v>315.31</v>
      </c>
      <c r="DG28" s="59">
        <v>317.82</v>
      </c>
      <c r="DH28" s="59">
        <v>318.66000000000003</v>
      </c>
      <c r="DI28" s="59">
        <v>318.88</v>
      </c>
      <c r="DJ28" s="59">
        <v>325.79000000000002</v>
      </c>
      <c r="DK28" s="59">
        <v>332.94</v>
      </c>
      <c r="DL28" s="59">
        <v>339.98</v>
      </c>
      <c r="DM28" s="59">
        <v>345.08</v>
      </c>
      <c r="DN28" s="59">
        <v>353.81</v>
      </c>
      <c r="DO28" s="59">
        <v>364.09</v>
      </c>
      <c r="DP28" s="60">
        <v>364.09</v>
      </c>
      <c r="DQ28" s="59">
        <v>366.83</v>
      </c>
      <c r="DR28" s="59">
        <v>377.62</v>
      </c>
      <c r="DS28" s="59">
        <v>381.33</v>
      </c>
      <c r="DT28" s="59">
        <v>386.09</v>
      </c>
      <c r="DU28" s="59">
        <v>387.93</v>
      </c>
      <c r="DV28" s="59">
        <v>390.45</v>
      </c>
      <c r="DW28" s="59">
        <v>390.34</v>
      </c>
      <c r="DX28" s="59">
        <v>386.16</v>
      </c>
      <c r="DY28" s="59">
        <v>388.03</v>
      </c>
      <c r="DZ28" s="59">
        <v>391.4</v>
      </c>
      <c r="EA28" s="59">
        <v>393.22</v>
      </c>
      <c r="EB28" s="59">
        <v>392.6</v>
      </c>
      <c r="EC28" s="60">
        <v>392.6</v>
      </c>
      <c r="ED28" s="59">
        <v>394.45</v>
      </c>
      <c r="EE28" s="59">
        <v>394.78</v>
      </c>
      <c r="EF28" s="59">
        <v>394.78</v>
      </c>
      <c r="EG28" s="59">
        <v>389.83</v>
      </c>
      <c r="EH28" s="59">
        <v>384.79</v>
      </c>
      <c r="EI28" s="59">
        <v>386.46</v>
      </c>
      <c r="EJ28" s="59">
        <v>390.16</v>
      </c>
      <c r="EK28" s="59">
        <v>391</v>
      </c>
      <c r="EL28" s="59">
        <v>391.22</v>
      </c>
      <c r="EM28" s="59">
        <v>386.87</v>
      </c>
      <c r="EN28" s="59">
        <v>386.28</v>
      </c>
      <c r="EO28" s="59">
        <v>385.59</v>
      </c>
      <c r="EP28" s="60">
        <v>385.59</v>
      </c>
      <c r="EQ28" s="59">
        <v>386.05</v>
      </c>
      <c r="ER28" s="59">
        <v>389.12</v>
      </c>
      <c r="ES28" s="59">
        <v>391.27</v>
      </c>
      <c r="ET28" s="59">
        <v>389.38</v>
      </c>
      <c r="EU28" s="59">
        <v>390.23</v>
      </c>
      <c r="EV28" s="59">
        <v>392.04</v>
      </c>
      <c r="EW28" s="59">
        <v>392.07</v>
      </c>
      <c r="EX28" s="59">
        <v>391.68</v>
      </c>
      <c r="EY28" s="59">
        <v>393.8</v>
      </c>
      <c r="EZ28" s="59">
        <v>394.49</v>
      </c>
      <c r="FA28" s="59">
        <v>397.23</v>
      </c>
      <c r="FB28" s="59">
        <v>399.45</v>
      </c>
      <c r="FC28" s="60">
        <v>399.45</v>
      </c>
      <c r="FD28" s="59">
        <v>402.35</v>
      </c>
      <c r="FE28" s="59">
        <v>403.55</v>
      </c>
      <c r="FF28" s="59">
        <v>403.48</v>
      </c>
      <c r="FG28" s="59">
        <v>404.04</v>
      </c>
      <c r="FH28" s="59">
        <v>404.3</v>
      </c>
      <c r="FI28" s="59">
        <v>403.33</v>
      </c>
      <c r="FJ28" s="59">
        <v>401.75</v>
      </c>
      <c r="FK28" s="59">
        <v>404.86</v>
      </c>
      <c r="FL28" s="59">
        <v>407.05</v>
      </c>
      <c r="FM28" s="59">
        <v>413.19</v>
      </c>
      <c r="FN28" s="59">
        <v>416.26</v>
      </c>
      <c r="FO28" s="59">
        <v>417.13</v>
      </c>
      <c r="FP28" s="60">
        <v>417.13</v>
      </c>
      <c r="FQ28" s="59">
        <v>415.93</v>
      </c>
      <c r="FR28" s="59">
        <v>415.2</v>
      </c>
      <c r="FS28" s="59">
        <v>417.23</v>
      </c>
      <c r="FT28" s="59">
        <v>420.32</v>
      </c>
      <c r="FU28" s="59">
        <v>419.84</v>
      </c>
      <c r="FV28" s="59">
        <v>418.02</v>
      </c>
      <c r="FW28" s="59">
        <v>417.08</v>
      </c>
      <c r="FX28" s="59">
        <v>417.51</v>
      </c>
      <c r="FY28" s="59">
        <v>417.76</v>
      </c>
      <c r="FZ28" s="59">
        <v>419.46</v>
      </c>
      <c r="GA28" s="59">
        <v>419.87</v>
      </c>
      <c r="GB28" s="59">
        <v>418.35</v>
      </c>
      <c r="GC28" s="60">
        <v>418.35</v>
      </c>
      <c r="GD28" s="59">
        <v>418.59</v>
      </c>
      <c r="GE28" s="59">
        <v>419.59</v>
      </c>
      <c r="GF28" s="59">
        <v>419.85</v>
      </c>
      <c r="GG28" s="59">
        <v>419.88</v>
      </c>
      <c r="GH28" s="59">
        <v>423.98</v>
      </c>
      <c r="GI28" s="59">
        <v>430.02</v>
      </c>
      <c r="GJ28" s="59">
        <v>432.77</v>
      </c>
      <c r="GK28" s="59">
        <v>431.77</v>
      </c>
      <c r="GL28" s="59">
        <v>428.95</v>
      </c>
      <c r="GM28" s="59">
        <v>428.21</v>
      </c>
      <c r="GN28" s="59">
        <v>435.47</v>
      </c>
      <c r="GO28" s="59">
        <v>432.53</v>
      </c>
      <c r="GP28" s="60">
        <v>432.53</v>
      </c>
      <c r="GQ28" s="59">
        <v>429.69</v>
      </c>
      <c r="GR28" s="59">
        <v>432.24</v>
      </c>
      <c r="GS28" s="59">
        <v>435.62</v>
      </c>
      <c r="GT28" s="59">
        <v>436.06</v>
      </c>
      <c r="GU28" s="59">
        <v>436.06</v>
      </c>
      <c r="GV28" s="59">
        <v>436.06</v>
      </c>
      <c r="GW28" s="59">
        <v>436.06</v>
      </c>
      <c r="GX28" s="59">
        <v>436.06</v>
      </c>
      <c r="GY28" s="59">
        <v>436.06</v>
      </c>
      <c r="GZ28" s="59">
        <v>436.55</v>
      </c>
      <c r="HA28" s="59">
        <v>437.23</v>
      </c>
      <c r="HB28" s="59">
        <v>437.5</v>
      </c>
      <c r="HC28" s="60">
        <v>437.5</v>
      </c>
      <c r="HD28" s="59">
        <v>443.13</v>
      </c>
      <c r="HE28" s="59">
        <v>448.33</v>
      </c>
      <c r="HF28" s="59">
        <v>448.33</v>
      </c>
      <c r="HG28" s="59">
        <v>449.33</v>
      </c>
      <c r="HH28" s="59">
        <v>450.47</v>
      </c>
      <c r="HI28" s="59">
        <v>448.33</v>
      </c>
      <c r="HJ28" s="59">
        <v>440.34</v>
      </c>
      <c r="HK28" s="59">
        <v>444.85</v>
      </c>
      <c r="HL28" s="59">
        <v>448.33</v>
      </c>
      <c r="HM28" s="59">
        <v>448.33</v>
      </c>
      <c r="HN28" s="59">
        <v>448.33</v>
      </c>
      <c r="HO28" s="59">
        <v>448.33</v>
      </c>
      <c r="HP28" s="60">
        <v>448.33</v>
      </c>
      <c r="HQ28" s="59">
        <v>443.25</v>
      </c>
      <c r="HR28" s="59">
        <v>443.25</v>
      </c>
      <c r="HS28" s="59">
        <v>443.25</v>
      </c>
      <c r="HT28" s="59">
        <v>443.25</v>
      </c>
      <c r="HU28" s="59">
        <v>443.25</v>
      </c>
      <c r="HV28" s="59">
        <v>443.25</v>
      </c>
      <c r="HW28" s="59">
        <v>443.25</v>
      </c>
      <c r="HX28" s="59">
        <v>447.87</v>
      </c>
      <c r="HY28" s="59">
        <v>445.68</v>
      </c>
      <c r="HZ28" s="59">
        <v>443.25</v>
      </c>
      <c r="IA28" s="59">
        <v>447.1</v>
      </c>
      <c r="IB28" s="59">
        <v>448.79</v>
      </c>
      <c r="IC28" s="60">
        <v>448.79</v>
      </c>
      <c r="ID28" s="59">
        <v>448.83</v>
      </c>
      <c r="IE28" s="59">
        <v>446.89</v>
      </c>
      <c r="IF28" s="59">
        <v>446.07</v>
      </c>
      <c r="IG28" s="59">
        <v>450.27</v>
      </c>
      <c r="IH28" s="59">
        <v>450.27</v>
      </c>
      <c r="II28" s="59">
        <v>448.01</v>
      </c>
      <c r="IJ28" s="59">
        <v>446.07</v>
      </c>
      <c r="IK28" s="59">
        <v>445.69</v>
      </c>
      <c r="IL28" s="59">
        <v>446.39</v>
      </c>
      <c r="IM28" s="59">
        <v>449.63</v>
      </c>
      <c r="IN28" s="59">
        <v>439.57</v>
      </c>
      <c r="IO28" s="59">
        <v>442</v>
      </c>
      <c r="IP28" s="60">
        <v>442</v>
      </c>
      <c r="IQ28" s="59">
        <v>443.25</v>
      </c>
      <c r="IR28" s="59">
        <v>444.3</v>
      </c>
      <c r="IS28" s="59">
        <v>450.27</v>
      </c>
      <c r="IT28" s="59">
        <v>450.27</v>
      </c>
      <c r="IU28" s="59">
        <v>450.27</v>
      </c>
      <c r="IV28" s="59">
        <v>450.27</v>
      </c>
      <c r="IW28" s="59">
        <v>450.27</v>
      </c>
      <c r="IX28" s="59">
        <v>446.75</v>
      </c>
      <c r="IY28" s="59">
        <v>443.25</v>
      </c>
      <c r="IZ28" s="59">
        <v>443.25</v>
      </c>
      <c r="JA28" s="59">
        <v>443.25</v>
      </c>
      <c r="JB28" s="59">
        <v>443.25</v>
      </c>
      <c r="JC28" s="60">
        <v>443.25</v>
      </c>
      <c r="JD28" s="59">
        <v>443.25</v>
      </c>
      <c r="JE28" s="59">
        <v>443.25</v>
      </c>
      <c r="JF28" s="59">
        <v>443.25</v>
      </c>
      <c r="JG28" s="59">
        <v>443.25</v>
      </c>
      <c r="JH28" s="59">
        <v>443.25</v>
      </c>
      <c r="JI28" s="59">
        <v>443.25</v>
      </c>
      <c r="JJ28" s="59">
        <v>444.79</v>
      </c>
      <c r="JK28" s="59">
        <v>443.96</v>
      </c>
      <c r="JL28" s="59">
        <v>443.25</v>
      </c>
      <c r="JM28" s="59">
        <v>443.25</v>
      </c>
      <c r="JN28" s="59">
        <v>443.25</v>
      </c>
      <c r="JO28" s="59">
        <v>443.25</v>
      </c>
      <c r="JP28" s="60">
        <v>443.25</v>
      </c>
      <c r="JQ28" s="59">
        <v>441.29</v>
      </c>
      <c r="JR28" s="59">
        <v>438.77</v>
      </c>
      <c r="JS28" s="59">
        <v>438.77</v>
      </c>
      <c r="JT28" s="59">
        <v>438.77</v>
      </c>
      <c r="JU28" s="59">
        <v>438.77</v>
      </c>
      <c r="JV28" s="59">
        <v>438.77</v>
      </c>
      <c r="JW28" s="59">
        <v>438.77</v>
      </c>
      <c r="JX28" s="59">
        <v>440.25</v>
      </c>
      <c r="JY28" s="59">
        <v>446.58</v>
      </c>
      <c r="JZ28" s="59">
        <v>455.36</v>
      </c>
      <c r="KA28" s="59">
        <v>456.95</v>
      </c>
      <c r="KB28" s="59">
        <v>457.69</v>
      </c>
      <c r="KC28" s="60">
        <v>457.69</v>
      </c>
      <c r="KD28" s="59">
        <f>+IFERROR((IF(ISTEXT(KD$5)=FALSE,(INDEX(INEI!$1:$1048576,MATCH(Precios!$B28,INEI!$B:$B,0),MATCH(KD$4,INEI!$3:$3,0))),KC28)),"")</f>
        <v>457.69</v>
      </c>
      <c r="KE28" s="59">
        <f>+IFERROR((IF(ISTEXT(KE$5)=FALSE,(INDEX(INEI!$1:$1048576,MATCH(Precios!$B28,INEI!$B:$B,0),MATCH(KE$4,INEI!$3:$3,0))),KD28)),"")</f>
        <v>457.69</v>
      </c>
      <c r="KF28" s="59">
        <f>+IFERROR((IF(ISTEXT(KF$5)=FALSE,(INDEX(INEI!$1:$1048576,MATCH(Precios!$B28,INEI!$B:$B,0),MATCH(KF$4,INEI!$3:$3,0))),KE28)),"")</f>
        <v>457.69</v>
      </c>
      <c r="KG28" s="59">
        <f>+IFERROR((IF(ISTEXT(KG$5)=FALSE,(INDEX(INEI!$1:$1048576,MATCH(Precios!$B28,INEI!$B:$B,0),MATCH(KG$4,INEI!$3:$3,0))),KF28)),"")</f>
        <v>457.69</v>
      </c>
      <c r="KH28" s="59">
        <f>+IFERROR((IF(ISTEXT(KH$5)=FALSE,(INDEX(INEI!$1:$1048576,MATCH(Precios!$B28,INEI!$B:$B,0),MATCH(KH$4,INEI!$3:$3,0))),KG28)),"")</f>
        <v>457.69</v>
      </c>
      <c r="KI28" s="59">
        <f>+IFERROR((IF(ISTEXT(KI$5)=FALSE,(INDEX(INEI!$1:$1048576,MATCH(Precios!$B28,INEI!$B:$B,0),MATCH(KI$4,INEI!$3:$3,0))),KH28)),"")</f>
        <v>457.69</v>
      </c>
      <c r="KJ28" s="59">
        <f>+IFERROR((IF(ISTEXT(KJ$5)=FALSE,(INDEX(INEI!$1:$1048576,MATCH(Precios!$B28,INEI!$B:$B,0),MATCH(KJ$4,INEI!$3:$3,0))),KI28)),"")</f>
        <v>457.69</v>
      </c>
      <c r="KK28" s="59">
        <f>+IFERROR((IF(ISTEXT(KK$5)=FALSE,(INDEX(INEI!$1:$1048576,MATCH(Precios!$B28,INEI!$B:$B,0),MATCH(KK$4,INEI!$3:$3,0))),KJ28)),"")</f>
        <v>457.69</v>
      </c>
      <c r="KL28" s="59">
        <f>+IFERROR((IF(ISTEXT(KL$5)=FALSE,(INDEX(INEI!$1:$1048576,MATCH(Precios!$B28,INEI!$B:$B,0),MATCH(KL$4,INEI!$3:$3,0))),KK28)),"")</f>
        <v>457.69</v>
      </c>
      <c r="KM28" s="59">
        <f>+IFERROR((IF(ISTEXT(KM$5)=FALSE,(INDEX(INEI!$1:$1048576,MATCH(Precios!$B28,INEI!$B:$B,0),MATCH(KM$4,INEI!$3:$3,0))),KL28)),"")</f>
        <v>457.69</v>
      </c>
      <c r="KN28" s="59">
        <f>+IFERROR((IF(ISTEXT(KN$5)=FALSE,(INDEX(INEI!$1:$1048576,MATCH(Precios!$B28,INEI!$B:$B,0),MATCH(KN$4,INEI!$3:$3,0))),KM28)),"")</f>
        <v>457.69</v>
      </c>
      <c r="KO28" s="59">
        <f>+IFERROR((IF(ISTEXT(KO$5)=FALSE,(INDEX(INEI!$1:$1048576,MATCH(Precios!$B28,INEI!$B:$B,0),MATCH(KO$4,INEI!$3:$3,0))),KN28)),"")</f>
        <v>457.69</v>
      </c>
      <c r="KP28" s="60">
        <f>+IFERROR((IF(ISTEXT(KP$5)=FALSE,(INDEX(INEI!$1:$1048576,MATCH(Precios!$B28,INEI!$B:$B,0),MATCH(KP$4,INEI!$3:$3,0))),KO28)),"")</f>
        <v>457.69</v>
      </c>
      <c r="KQ28" s="59">
        <f>+IFERROR((IF(ISTEXT(KQ$5)=FALSE,(INDEX(INEI!$1:$1048576,MATCH(Precios!$B28,INEI!$B:$B,0),MATCH(KQ$4,INEI!$3:$3,0))),KP28)),"")</f>
        <v>457.69</v>
      </c>
      <c r="KR28" s="59">
        <f>+IFERROR((IF(ISTEXT(KR$5)=FALSE,(INDEX(INEI!$1:$1048576,MATCH(Precios!$B28,INEI!$B:$B,0),MATCH(KR$4,INEI!$3:$3,0))),KQ28)),"")</f>
        <v>457.69</v>
      </c>
      <c r="KS28" s="59">
        <f>+IFERROR((IF(ISTEXT(KS$5)=FALSE,(INDEX(INEI!$1:$1048576,MATCH(Precios!$B28,INEI!$B:$B,0),MATCH(KS$4,INEI!$3:$3,0))),KR28)),"")</f>
        <v>457.69</v>
      </c>
      <c r="KT28" s="59">
        <f>+IFERROR((IF(ISTEXT(KT$5)=FALSE,(INDEX(INEI!$1:$1048576,MATCH(Precios!$B28,INEI!$B:$B,0),MATCH(KT$4,INEI!$3:$3,0))),KS28)),"")</f>
        <v>457.69</v>
      </c>
      <c r="KU28" s="59">
        <f>+IFERROR((IF(ISTEXT(KU$5)=FALSE,(INDEX(INEI!$1:$1048576,MATCH(Precios!$B28,INEI!$B:$B,0),MATCH(KU$4,INEI!$3:$3,0))),KT28)),"")</f>
        <v>457.69</v>
      </c>
      <c r="KV28" s="59">
        <f>+IFERROR((IF(ISTEXT(KV$5)=FALSE,(INDEX(INEI!$1:$1048576,MATCH(Precios!$B28,INEI!$B:$B,0),MATCH(KV$4,INEI!$3:$3,0))),KU28)),"")</f>
        <v>457.69</v>
      </c>
      <c r="KW28" s="59">
        <f>+IFERROR((IF(ISTEXT(KW$5)=FALSE,(INDEX(INEI!$1:$1048576,MATCH(Precios!$B28,INEI!$B:$B,0),MATCH(KW$4,INEI!$3:$3,0))),KV28)),"")</f>
        <v>457.69</v>
      </c>
      <c r="KX28" s="59">
        <f>+IFERROR((IF(ISTEXT(KX$5)=FALSE,(INDEX(INEI!$1:$1048576,MATCH(Precios!$B28,INEI!$B:$B,0),MATCH(KX$4,INEI!$3:$3,0))),KW28)),"")</f>
        <v>457.69</v>
      </c>
      <c r="KY28" s="59">
        <f>+IFERROR((IF(ISTEXT(KY$5)=FALSE,(INDEX(INEI!$1:$1048576,MATCH(Precios!$B28,INEI!$B:$B,0),MATCH(KY$4,INEI!$3:$3,0))),KX28)),"")</f>
        <v>457.69</v>
      </c>
      <c r="KZ28" s="59">
        <f>+IFERROR((IF(ISTEXT(KZ$5)=FALSE,(INDEX(INEI!$1:$1048576,MATCH(Precios!$B28,INEI!$B:$B,0),MATCH(KZ$4,INEI!$3:$3,0))),KY28)),"")</f>
        <v>457.69</v>
      </c>
      <c r="LA28" s="59">
        <f>+IFERROR((IF(ISTEXT(LA$5)=FALSE,(INDEX(INEI!$1:$1048576,MATCH(Precios!$B28,INEI!$B:$B,0),MATCH(LA$4,INEI!$3:$3,0))),KZ28)),"")</f>
        <v>457.69</v>
      </c>
      <c r="LB28" s="59">
        <f>+IFERROR((IF(ISTEXT(LB$5)=FALSE,(INDEX(INEI!$1:$1048576,MATCH(Precios!$B28,INEI!$B:$B,0),MATCH(LB$4,INEI!$3:$3,0))),LA28)),"")</f>
        <v>457.69</v>
      </c>
      <c r="LC28" s="60">
        <f>+IFERROR((IF(ISTEXT(LC$5)=FALSE,(INDEX(INEI!$1:$1048576,MATCH(Precios!$B28,INEI!$B:$B,0),MATCH(LC$4,INEI!$3:$3,0))),LB28)),"")</f>
        <v>457.69</v>
      </c>
      <c r="LD28" s="59">
        <f>+IFERROR((IF(ISTEXT(LD$5)=FALSE,(INDEX(INEI!$1:$1048576,MATCH(Precios!$B28,INEI!$B:$B,0),MATCH(LD$4,INEI!$3:$3,0))),LC28)),"")</f>
        <v>457.69</v>
      </c>
      <c r="LE28" s="59">
        <f>+IFERROR((IF(ISTEXT(LE$5)=FALSE,(INDEX(INEI!$1:$1048576,MATCH(Precios!$B28,INEI!$B:$B,0),MATCH(LE$4,INEI!$3:$3,0))),LD28)),"")</f>
        <v>457.69</v>
      </c>
      <c r="LF28" s="59">
        <f>+IFERROR((IF(ISTEXT(LF$5)=FALSE,(INDEX(INEI!$1:$1048576,MATCH(Precios!$B28,INEI!$B:$B,0),MATCH(LF$4,INEI!$3:$3,0))),LE28)),"")</f>
        <v>457.69</v>
      </c>
      <c r="LG28" s="59">
        <f>+IFERROR((IF(ISTEXT(LG$5)=FALSE,(INDEX(INEI!$1:$1048576,MATCH(Precios!$B28,INEI!$B:$B,0),MATCH(LG$4,INEI!$3:$3,0))),LF28)),"")</f>
        <v>457.69</v>
      </c>
      <c r="LH28" s="59">
        <f>+IFERROR((IF(ISTEXT(LH$5)=FALSE,(INDEX(INEI!$1:$1048576,MATCH(Precios!$B28,INEI!$B:$B,0),MATCH(LH$4,INEI!$3:$3,0))),LG28)),"")</f>
        <v>457.69</v>
      </c>
      <c r="LI28" s="59">
        <f>+IFERROR((IF(ISTEXT(LI$5)=FALSE,(INDEX(INEI!$1:$1048576,MATCH(Precios!$B28,INEI!$B:$B,0),MATCH(LI$4,INEI!$3:$3,0))),LH28)),"")</f>
        <v>457.69</v>
      </c>
      <c r="LJ28" s="59">
        <f>+IFERROR((IF(ISTEXT(LJ$5)=FALSE,(INDEX(INEI!$1:$1048576,MATCH(Precios!$B28,INEI!$B:$B,0),MATCH(LJ$4,INEI!$3:$3,0))),LI28)),"")</f>
        <v>457.69</v>
      </c>
      <c r="LK28" s="59">
        <f>+IFERROR((IF(ISTEXT(LK$5)=FALSE,(INDEX(INEI!$1:$1048576,MATCH(Precios!$B28,INEI!$B:$B,0),MATCH(LK$4,INEI!$3:$3,0))),LJ28)),"")</f>
        <v>457.69</v>
      </c>
      <c r="LL28" s="59">
        <f>+IFERROR((IF(ISTEXT(LL$5)=FALSE,(INDEX(INEI!$1:$1048576,MATCH(Precios!$B28,INEI!$B:$B,0),MATCH(LL$4,INEI!$3:$3,0))),LK28)),"")</f>
        <v>457.69</v>
      </c>
      <c r="LM28" s="59">
        <f>+IFERROR((IF(ISTEXT(LM$5)=FALSE,(INDEX(INEI!$1:$1048576,MATCH(Precios!$B28,INEI!$B:$B,0),MATCH(LM$4,INEI!$3:$3,0))),LL28)),"")</f>
        <v>457.69</v>
      </c>
      <c r="LN28" s="59">
        <f>+IFERROR((IF(ISTEXT(LN$5)=FALSE,(INDEX(INEI!$1:$1048576,MATCH(Precios!$B28,INEI!$B:$B,0),MATCH(LN$4,INEI!$3:$3,0))),LM28)),"")</f>
        <v>457.69</v>
      </c>
      <c r="LO28" s="59">
        <f>+IFERROR((IF(ISTEXT(LO$5)=FALSE,(INDEX(INEI!$1:$1048576,MATCH(Precios!$B28,INEI!$B:$B,0),MATCH(LO$4,INEI!$3:$3,0))),LN28)),"")</f>
        <v>457.69</v>
      </c>
      <c r="LP28" s="60">
        <f>+IFERROR((IF(ISTEXT(LP$5)=FALSE,(INDEX(INEI!$1:$1048576,MATCH(Precios!$B28,INEI!$B:$B,0),MATCH(LP$4,INEI!$3:$3,0))),LO28)),"")</f>
        <v>457.69</v>
      </c>
      <c r="LQ28" s="59">
        <f>+IFERROR((IF(ISTEXT(LQ$5)=FALSE,(INDEX(INEI!$1:$1048576,MATCH(Precios!$B28,INEI!$B:$B,0),MATCH(LQ$4,INEI!$3:$3,0))),LP28)),"")</f>
        <v>457.69</v>
      </c>
      <c r="LR28" s="59">
        <f>+IFERROR((IF(ISTEXT(LR$5)=FALSE,(INDEX(INEI!$1:$1048576,MATCH(Precios!$B28,INEI!$B:$B,0),MATCH(LR$4,INEI!$3:$3,0))),LQ28)),"")</f>
        <v>457.69</v>
      </c>
      <c r="LS28" s="59">
        <f>+IFERROR((IF(ISTEXT(LS$5)=FALSE,(INDEX(INEI!$1:$1048576,MATCH(Precios!$B28,INEI!$B:$B,0),MATCH(LS$4,INEI!$3:$3,0))),LR28)),"")</f>
        <v>457.69</v>
      </c>
      <c r="LT28" s="59">
        <f>+IFERROR((IF(ISTEXT(LT$5)=FALSE,(INDEX(INEI!$1:$1048576,MATCH(Precios!$B28,INEI!$B:$B,0),MATCH(LT$4,INEI!$3:$3,0))),LS28)),"")</f>
        <v>457.69</v>
      </c>
      <c r="LU28" s="59">
        <f>+IFERROR((IF(ISTEXT(LU$5)=FALSE,(INDEX(INEI!$1:$1048576,MATCH(Precios!$B28,INEI!$B:$B,0),MATCH(LU$4,INEI!$3:$3,0))),LT28)),"")</f>
        <v>457.69</v>
      </c>
      <c r="LV28" s="59">
        <f>+IFERROR((IF(ISTEXT(LV$5)=FALSE,(INDEX(INEI!$1:$1048576,MATCH(Precios!$B28,INEI!$B:$B,0),MATCH(LV$4,INEI!$3:$3,0))),LU28)),"")</f>
        <v>457.69</v>
      </c>
      <c r="LW28" s="59">
        <f>+IFERROR((IF(ISTEXT(LW$5)=FALSE,(INDEX(INEI!$1:$1048576,MATCH(Precios!$B28,INEI!$B:$B,0),MATCH(LW$4,INEI!$3:$3,0))),LV28)),"")</f>
        <v>457.69</v>
      </c>
      <c r="LX28" s="59">
        <f>+IFERROR((IF(ISTEXT(LX$5)=FALSE,(INDEX(INEI!$1:$1048576,MATCH(Precios!$B28,INEI!$B:$B,0),MATCH(LX$4,INEI!$3:$3,0))),LW28)),"")</f>
        <v>457.69</v>
      </c>
      <c r="LY28" s="59">
        <f>+IFERROR((IF(ISTEXT(LY$5)=FALSE,(INDEX(INEI!$1:$1048576,MATCH(Precios!$B28,INEI!$B:$B,0),MATCH(LY$4,INEI!$3:$3,0))),LX28)),"")</f>
        <v>457.69</v>
      </c>
      <c r="LZ28" s="59">
        <f>+IFERROR((IF(ISTEXT(LZ$5)=FALSE,(INDEX(INEI!$1:$1048576,MATCH(Precios!$B28,INEI!$B:$B,0),MATCH(LZ$4,INEI!$3:$3,0))),LY28)),"")</f>
        <v>457.69</v>
      </c>
      <c r="MA28" s="59">
        <f>+IFERROR((IF(ISTEXT(MA$5)=FALSE,(INDEX(INEI!$1:$1048576,MATCH(Precios!$B28,INEI!$B:$B,0),MATCH(MA$4,INEI!$3:$3,0))),LZ28)),"")</f>
        <v>457.69</v>
      </c>
      <c r="MB28" s="59">
        <f>+IFERROR((IF(ISTEXT(MB$5)=FALSE,(INDEX(INEI!$1:$1048576,MATCH(Precios!$B28,INEI!$B:$B,0),MATCH(MB$4,INEI!$3:$3,0))),MA28)),"")</f>
        <v>457.69</v>
      </c>
      <c r="MC28" s="60">
        <f>+IFERROR((IF(ISTEXT(MC$5)=FALSE,(INDEX(INEI!$1:$1048576,MATCH(Precios!$B28,INEI!$B:$B,0),MATCH(MC$4,INEI!$3:$3,0))),MB28)),"")</f>
        <v>457.69</v>
      </c>
      <c r="MD28" s="59">
        <f>+IFERROR((IF(ISTEXT(MD$5)=FALSE,(INDEX(INEI!$1:$1048576,MATCH(Precios!$B28,INEI!$B:$B,0),MATCH(MD$4,INEI!$3:$3,0))),MC28)),"")</f>
        <v>0</v>
      </c>
      <c r="ME28" s="59">
        <f>+IFERROR((IF(ISTEXT(ME$5)=FALSE,(INDEX(INEI!$1:$1048576,MATCH(Precios!$B28,INEI!$B:$B,0),MATCH(ME$4,INEI!$3:$3,0))),MD28)),"")</f>
        <v>0</v>
      </c>
      <c r="MF28" s="59">
        <f>+IFERROR((IF(ISTEXT(MF$5)=FALSE,(INDEX(INEI!$1:$1048576,MATCH(Precios!$B28,INEI!$B:$B,0),MATCH(MF$4,INEI!$3:$3,0))),ME28)),"")</f>
        <v>0</v>
      </c>
      <c r="MG28" s="59">
        <f>+IFERROR((IF(ISTEXT(MG$5)=FALSE,(INDEX(INEI!$1:$1048576,MATCH(Precios!$B28,INEI!$B:$B,0),MATCH(MG$4,INEI!$3:$3,0))),MF28)),"")</f>
        <v>0</v>
      </c>
      <c r="MH28" s="59" t="str">
        <f>+IFERROR((IF(ISTEXT(MH$5)=FALSE,(INDEX(INEI!$1:$1048576,MATCH(Precios!$B28,INEI!$B:$B,0),MATCH(MH$4,INEI!$3:$3,0))),MG28)),"")</f>
        <v/>
      </c>
      <c r="MI28" s="59" t="str">
        <f>+IFERROR((IF(ISTEXT(MI$5)=FALSE,(INDEX(INEI!$1:$1048576,MATCH(Precios!$B28,INEI!$B:$B,0),MATCH(MI$4,INEI!$3:$3,0))),MH28)),"")</f>
        <v/>
      </c>
      <c r="MJ28" s="59" t="str">
        <f>+IFERROR((IF(ISTEXT(MJ$5)=FALSE,(INDEX(INEI!$1:$1048576,MATCH(Precios!$B28,INEI!$B:$B,0),MATCH(MJ$4,INEI!$3:$3,0))),MI28)),"")</f>
        <v/>
      </c>
      <c r="MK28" s="59" t="str">
        <f>+IFERROR((IF(ISTEXT(MK$5)=FALSE,(INDEX(INEI!$1:$1048576,MATCH(Precios!$B28,INEI!$B:$B,0),MATCH(MK$4,INEI!$3:$3,0))),MJ28)),"")</f>
        <v/>
      </c>
      <c r="ML28" s="59" t="str">
        <f>+IFERROR((IF(ISTEXT(ML$5)=FALSE,(INDEX(INEI!$1:$1048576,MATCH(Precios!$B28,INEI!$B:$B,0),MATCH(ML$4,INEI!$3:$3,0))),MK28)),"")</f>
        <v/>
      </c>
      <c r="MM28" s="59" t="str">
        <f>+IFERROR((IF(ISTEXT(MM$5)=FALSE,(INDEX(INEI!$1:$1048576,MATCH(Precios!$B28,INEI!$B:$B,0),MATCH(MM$4,INEI!$3:$3,0))),ML28)),"")</f>
        <v/>
      </c>
      <c r="MN28" s="59" t="str">
        <f>+IFERROR((IF(ISTEXT(MN$5)=FALSE,(INDEX(INEI!$1:$1048576,MATCH(Precios!$B28,INEI!$B:$B,0),MATCH(MN$4,INEI!$3:$3,0))),MM28)),"")</f>
        <v/>
      </c>
      <c r="MO28" s="59" t="str">
        <f>+IFERROR((IF(ISTEXT(MO$5)=FALSE,(INDEX(INEI!$1:$1048576,MATCH(Precios!$B28,INEI!$B:$B,0),MATCH(MO$4,INEI!$3:$3,0))),MN28)),"")</f>
        <v/>
      </c>
      <c r="MP28" s="60" t="str">
        <f>+IFERROR((IF(ISTEXT(MP$5)=FALSE,(INDEX(INEI!$1:$1048576,MATCH(Precios!$B28,INEI!$B:$B,0),MATCH(MP$4,INEI!$3:$3,0))),MO28)),"")</f>
        <v/>
      </c>
    </row>
    <row r="29" spans="1:354">
      <c r="B29" s="9" t="s">
        <v>261</v>
      </c>
      <c r="C29" s="52" t="s">
        <v>320</v>
      </c>
      <c r="D29" s="59">
        <v>223.99</v>
      </c>
      <c r="E29" s="59">
        <v>223.99</v>
      </c>
      <c r="F29" s="59">
        <v>224.46</v>
      </c>
      <c r="G29" s="59">
        <v>224.46</v>
      </c>
      <c r="H29" s="59">
        <v>221.79</v>
      </c>
      <c r="I29" s="59">
        <v>221.79</v>
      </c>
      <c r="J29" s="59">
        <v>221.79</v>
      </c>
      <c r="K29" s="59">
        <v>221.79</v>
      </c>
      <c r="L29" s="59">
        <v>221.79</v>
      </c>
      <c r="M29" s="59">
        <v>229.26</v>
      </c>
      <c r="N29" s="59">
        <v>225.53</v>
      </c>
      <c r="O29" s="59">
        <v>222.16</v>
      </c>
      <c r="P29" s="60">
        <v>222.16</v>
      </c>
      <c r="Q29" s="59">
        <v>224.01</v>
      </c>
      <c r="R29" s="59">
        <v>224.01</v>
      </c>
      <c r="S29" s="59">
        <v>222.87</v>
      </c>
      <c r="T29" s="59">
        <v>221</v>
      </c>
      <c r="U29" s="59">
        <v>220.4</v>
      </c>
      <c r="V29" s="59">
        <v>223.24</v>
      </c>
      <c r="W29" s="59">
        <v>221.52</v>
      </c>
      <c r="X29" s="59">
        <v>220.5</v>
      </c>
      <c r="Y29" s="59">
        <v>223.38</v>
      </c>
      <c r="Z29" s="59">
        <v>223.38</v>
      </c>
      <c r="AA29" s="59">
        <v>223.38</v>
      </c>
      <c r="AB29" s="59">
        <v>223.38</v>
      </c>
      <c r="AC29" s="60">
        <v>223.38</v>
      </c>
      <c r="AD29" s="59">
        <v>224.41</v>
      </c>
      <c r="AE29" s="59">
        <v>218.61</v>
      </c>
      <c r="AF29" s="59">
        <v>220.07</v>
      </c>
      <c r="AG29" s="59">
        <v>219.43</v>
      </c>
      <c r="AH29" s="59">
        <v>219.43</v>
      </c>
      <c r="AI29" s="59">
        <v>219.73</v>
      </c>
      <c r="AJ29" s="59">
        <v>219.83</v>
      </c>
      <c r="AK29" s="59">
        <v>218.5</v>
      </c>
      <c r="AL29" s="59">
        <v>217.38</v>
      </c>
      <c r="AM29" s="59">
        <v>217.38</v>
      </c>
      <c r="AN29" s="59">
        <v>217.38</v>
      </c>
      <c r="AO29" s="59">
        <v>217.38</v>
      </c>
      <c r="AP29" s="60">
        <v>217.38</v>
      </c>
      <c r="AQ29" s="59">
        <v>217.38</v>
      </c>
      <c r="AR29" s="59">
        <v>217.58</v>
      </c>
      <c r="AS29" s="59">
        <v>221.01</v>
      </c>
      <c r="AT29" s="59">
        <v>222</v>
      </c>
      <c r="AU29" s="59">
        <v>224.07</v>
      </c>
      <c r="AV29" s="59">
        <v>224.13</v>
      </c>
      <c r="AW29" s="59">
        <v>224.13</v>
      </c>
      <c r="AX29" s="59">
        <v>224.61</v>
      </c>
      <c r="AY29" s="59">
        <v>224.61</v>
      </c>
      <c r="AZ29" s="59">
        <v>224.61</v>
      </c>
      <c r="BA29" s="59">
        <v>224.61</v>
      </c>
      <c r="BB29" s="59">
        <v>220.11</v>
      </c>
      <c r="BC29" s="60">
        <v>220.11</v>
      </c>
      <c r="BD29" s="59">
        <v>215.72</v>
      </c>
      <c r="BE29" s="59">
        <v>215.72</v>
      </c>
      <c r="BF29" s="59">
        <v>215.72</v>
      </c>
      <c r="BG29" s="59">
        <v>215.72</v>
      </c>
      <c r="BH29" s="59">
        <v>215.72</v>
      </c>
      <c r="BI29" s="59">
        <v>216.15</v>
      </c>
      <c r="BJ29" s="59">
        <v>217.95</v>
      </c>
      <c r="BK29" s="59">
        <v>221.26</v>
      </c>
      <c r="BL29" s="59">
        <v>221.26</v>
      </c>
      <c r="BM29" s="59">
        <v>220.66</v>
      </c>
      <c r="BN29" s="59">
        <v>220.92</v>
      </c>
      <c r="BO29" s="59">
        <v>224.48</v>
      </c>
      <c r="BP29" s="60">
        <v>224.48</v>
      </c>
      <c r="BQ29" s="59">
        <v>224.48</v>
      </c>
      <c r="BR29" s="59">
        <v>224.48</v>
      </c>
      <c r="BS29" s="59">
        <v>224.48</v>
      </c>
      <c r="BT29" s="59">
        <v>224.48</v>
      </c>
      <c r="BU29" s="59">
        <v>224.07</v>
      </c>
      <c r="BV29" s="59">
        <v>224.56</v>
      </c>
      <c r="BW29" s="59">
        <v>224.86</v>
      </c>
      <c r="BX29" s="59">
        <v>224.51</v>
      </c>
      <c r="BY29" s="59">
        <v>224.51</v>
      </c>
      <c r="BZ29" s="59">
        <v>224.51</v>
      </c>
      <c r="CA29" s="59">
        <v>224.51</v>
      </c>
      <c r="CB29" s="59">
        <v>224.51</v>
      </c>
      <c r="CC29" s="60">
        <v>224.51</v>
      </c>
      <c r="CD29" s="59">
        <v>224.51</v>
      </c>
      <c r="CE29" s="59">
        <v>224.51</v>
      </c>
      <c r="CF29" s="59">
        <v>224.51</v>
      </c>
      <c r="CG29" s="59">
        <v>224.51</v>
      </c>
      <c r="CH29" s="59">
        <v>224.51</v>
      </c>
      <c r="CI29" s="59">
        <v>224.51</v>
      </c>
      <c r="CJ29" s="59">
        <v>224.51</v>
      </c>
      <c r="CK29" s="59">
        <v>224.51</v>
      </c>
      <c r="CL29" s="59">
        <v>225.51</v>
      </c>
      <c r="CM29" s="59">
        <v>228.9</v>
      </c>
      <c r="CN29" s="59">
        <v>228.49</v>
      </c>
      <c r="CO29" s="59">
        <v>228.14</v>
      </c>
      <c r="CP29" s="60">
        <v>228.14</v>
      </c>
      <c r="CQ29" s="59">
        <v>227.66</v>
      </c>
      <c r="CR29" s="59">
        <v>227.9</v>
      </c>
      <c r="CS29" s="59">
        <v>228.92</v>
      </c>
      <c r="CT29" s="59">
        <v>229.34</v>
      </c>
      <c r="CU29" s="59">
        <v>229.7</v>
      </c>
      <c r="CV29" s="59">
        <v>230.91</v>
      </c>
      <c r="CW29" s="59">
        <v>230.91</v>
      </c>
      <c r="CX29" s="59">
        <v>232.27</v>
      </c>
      <c r="CY29" s="59">
        <v>233.87</v>
      </c>
      <c r="CZ29" s="59">
        <v>236.31</v>
      </c>
      <c r="DA29" s="59">
        <v>236.09</v>
      </c>
      <c r="DB29" s="59">
        <v>243.95</v>
      </c>
      <c r="DC29" s="60">
        <v>243.95</v>
      </c>
      <c r="DD29" s="59">
        <v>244.17</v>
      </c>
      <c r="DE29" s="59">
        <v>245.97</v>
      </c>
      <c r="DF29" s="59">
        <v>255.25</v>
      </c>
      <c r="DG29" s="59">
        <v>257.98</v>
      </c>
      <c r="DH29" s="59">
        <v>258.51</v>
      </c>
      <c r="DI29" s="59">
        <v>258.61</v>
      </c>
      <c r="DJ29" s="59">
        <v>260.5</v>
      </c>
      <c r="DK29" s="59">
        <v>263.24</v>
      </c>
      <c r="DL29" s="59">
        <v>283.52999999999997</v>
      </c>
      <c r="DM29" s="59">
        <v>294.33999999999997</v>
      </c>
      <c r="DN29" s="59">
        <v>293.27999999999997</v>
      </c>
      <c r="DO29" s="59">
        <v>292.92</v>
      </c>
      <c r="DP29" s="60">
        <v>292.92</v>
      </c>
      <c r="DQ29" s="59">
        <v>290.63</v>
      </c>
      <c r="DR29" s="59">
        <v>273.27</v>
      </c>
      <c r="DS29" s="59">
        <v>265.66000000000003</v>
      </c>
      <c r="DT29" s="59">
        <v>265.38</v>
      </c>
      <c r="DU29" s="59">
        <v>265.38</v>
      </c>
      <c r="DV29" s="59">
        <v>265.92</v>
      </c>
      <c r="DW29" s="59">
        <v>269.81</v>
      </c>
      <c r="DX29" s="59">
        <v>269.98</v>
      </c>
      <c r="DY29" s="59">
        <v>270.76</v>
      </c>
      <c r="DZ29" s="59">
        <v>269.7</v>
      </c>
      <c r="EA29" s="59">
        <v>268.82</v>
      </c>
      <c r="EB29" s="59">
        <v>269.31</v>
      </c>
      <c r="EC29" s="60">
        <v>269.31</v>
      </c>
      <c r="ED29" s="59">
        <v>270.13</v>
      </c>
      <c r="EE29" s="59">
        <v>270.29000000000002</v>
      </c>
      <c r="EF29" s="59">
        <v>270.29000000000002</v>
      </c>
      <c r="EG29" s="59">
        <v>269.77</v>
      </c>
      <c r="EH29" s="59">
        <v>269.32</v>
      </c>
      <c r="EI29" s="59">
        <v>270.29000000000002</v>
      </c>
      <c r="EJ29" s="59">
        <v>270.29000000000002</v>
      </c>
      <c r="EK29" s="59">
        <v>271.83999999999997</v>
      </c>
      <c r="EL29" s="59">
        <v>273.76</v>
      </c>
      <c r="EM29" s="59">
        <v>273.37</v>
      </c>
      <c r="EN29" s="59">
        <v>272.76</v>
      </c>
      <c r="EO29" s="59">
        <v>273.11</v>
      </c>
      <c r="EP29" s="60">
        <v>273.11</v>
      </c>
      <c r="EQ29" s="59">
        <v>273.94</v>
      </c>
      <c r="ER29" s="59">
        <v>275.95999999999998</v>
      </c>
      <c r="ES29" s="59">
        <v>278.73</v>
      </c>
      <c r="ET29" s="59">
        <v>278.73</v>
      </c>
      <c r="EU29" s="59">
        <v>277.58999999999997</v>
      </c>
      <c r="EV29" s="59">
        <v>275.49</v>
      </c>
      <c r="EW29" s="59">
        <v>286.51</v>
      </c>
      <c r="EX29" s="59">
        <v>287.3</v>
      </c>
      <c r="EY29" s="59">
        <v>287.82</v>
      </c>
      <c r="EZ29" s="59">
        <v>286.48</v>
      </c>
      <c r="FA29" s="59">
        <v>285.47000000000003</v>
      </c>
      <c r="FB29" s="59">
        <v>285.47000000000003</v>
      </c>
      <c r="FC29" s="60">
        <v>285.47000000000003</v>
      </c>
      <c r="FD29" s="59">
        <v>285.94</v>
      </c>
      <c r="FE29" s="59">
        <v>286.51</v>
      </c>
      <c r="FF29" s="59">
        <v>286.51</v>
      </c>
      <c r="FG29" s="59">
        <v>286.51</v>
      </c>
      <c r="FH29" s="59">
        <v>286.51</v>
      </c>
      <c r="FI29" s="59">
        <v>285.95999999999998</v>
      </c>
      <c r="FJ29" s="59">
        <v>285.47000000000003</v>
      </c>
      <c r="FK29" s="59">
        <v>285.47000000000003</v>
      </c>
      <c r="FL29" s="59">
        <v>285.95999999999998</v>
      </c>
      <c r="FM29" s="59">
        <v>286.51</v>
      </c>
      <c r="FN29" s="59">
        <v>286.51</v>
      </c>
      <c r="FO29" s="59">
        <v>286.51</v>
      </c>
      <c r="FP29" s="60">
        <v>286.51</v>
      </c>
      <c r="FQ29" s="59">
        <v>286.10000000000002</v>
      </c>
      <c r="FR29" s="59">
        <v>285.47000000000003</v>
      </c>
      <c r="FS29" s="59">
        <v>286.61</v>
      </c>
      <c r="FT29" s="59">
        <v>294.45999999999998</v>
      </c>
      <c r="FU29" s="59">
        <v>300.26</v>
      </c>
      <c r="FV29" s="59">
        <v>306.64999999999998</v>
      </c>
      <c r="FW29" s="59">
        <v>305.55</v>
      </c>
      <c r="FX29" s="59">
        <v>303.77999999999997</v>
      </c>
      <c r="FY29" s="59">
        <v>303.77999999999997</v>
      </c>
      <c r="FZ29" s="59">
        <v>303.77999999999997</v>
      </c>
      <c r="GA29" s="59">
        <v>303.77999999999997</v>
      </c>
      <c r="GB29" s="59">
        <v>303.77999999999997</v>
      </c>
      <c r="GC29" s="60">
        <v>303.77999999999997</v>
      </c>
      <c r="GD29" s="59">
        <v>304.05</v>
      </c>
      <c r="GE29" s="59">
        <v>303.89999999999998</v>
      </c>
      <c r="GF29" s="59">
        <v>303.38</v>
      </c>
      <c r="GG29" s="59">
        <v>304.47000000000003</v>
      </c>
      <c r="GH29" s="59">
        <v>304.47000000000003</v>
      </c>
      <c r="GI29" s="59">
        <v>292.8</v>
      </c>
      <c r="GJ29" s="59">
        <v>292.37</v>
      </c>
      <c r="GK29" s="59">
        <v>297.20999999999998</v>
      </c>
      <c r="GL29" s="59">
        <v>295.16000000000003</v>
      </c>
      <c r="GM29" s="59">
        <v>294.62</v>
      </c>
      <c r="GN29" s="59">
        <v>298.44</v>
      </c>
      <c r="GO29" s="59">
        <v>304</v>
      </c>
      <c r="GP29" s="60">
        <v>304</v>
      </c>
      <c r="GQ29" s="59">
        <v>306.13</v>
      </c>
      <c r="GR29" s="59">
        <v>306.48</v>
      </c>
      <c r="GS29" s="59">
        <v>308.54000000000002</v>
      </c>
      <c r="GT29" s="59">
        <v>309.01</v>
      </c>
      <c r="GU29" s="59">
        <v>306.70999999999998</v>
      </c>
      <c r="GV29" s="59">
        <v>306.70999999999998</v>
      </c>
      <c r="GW29" s="59">
        <v>306.70999999999998</v>
      </c>
      <c r="GX29" s="59">
        <v>307.37</v>
      </c>
      <c r="GY29" s="59">
        <v>313.83999999999997</v>
      </c>
      <c r="GZ29" s="59">
        <v>313.41000000000003</v>
      </c>
      <c r="HA29" s="59">
        <v>313.41000000000003</v>
      </c>
      <c r="HB29" s="59">
        <v>313.41000000000003</v>
      </c>
      <c r="HC29" s="60">
        <v>313.41000000000003</v>
      </c>
      <c r="HD29" s="59">
        <v>314.58</v>
      </c>
      <c r="HE29" s="59">
        <v>315.77</v>
      </c>
      <c r="HF29" s="59">
        <v>323.81</v>
      </c>
      <c r="HG29" s="59">
        <v>332.36</v>
      </c>
      <c r="HH29" s="59">
        <v>330.73</v>
      </c>
      <c r="HI29" s="59">
        <v>328.76</v>
      </c>
      <c r="HJ29" s="59">
        <v>327.78</v>
      </c>
      <c r="HK29" s="59">
        <v>323.99</v>
      </c>
      <c r="HL29" s="59">
        <v>337.14</v>
      </c>
      <c r="HM29" s="59">
        <v>335.39</v>
      </c>
      <c r="HN29" s="59">
        <v>335.16</v>
      </c>
      <c r="HO29" s="59">
        <v>334.03</v>
      </c>
      <c r="HP29" s="60">
        <v>334.03</v>
      </c>
      <c r="HQ29" s="59">
        <v>326</v>
      </c>
      <c r="HR29" s="59">
        <v>334.45</v>
      </c>
      <c r="HS29" s="59">
        <v>326.18</v>
      </c>
      <c r="HT29" s="59">
        <v>330.16</v>
      </c>
      <c r="HU29" s="59">
        <v>332.33</v>
      </c>
      <c r="HV29" s="59">
        <v>332.33</v>
      </c>
      <c r="HW29" s="59">
        <v>332.33</v>
      </c>
      <c r="HX29" s="59">
        <v>332.33</v>
      </c>
      <c r="HY29" s="59">
        <v>332.33</v>
      </c>
      <c r="HZ29" s="59">
        <v>340.12</v>
      </c>
      <c r="IA29" s="59">
        <v>340.37</v>
      </c>
      <c r="IB29" s="59">
        <v>340.37</v>
      </c>
      <c r="IC29" s="60">
        <v>340.37</v>
      </c>
      <c r="ID29" s="59">
        <v>339.71</v>
      </c>
      <c r="IE29" s="59">
        <v>339.12</v>
      </c>
      <c r="IF29" s="59">
        <v>340.62</v>
      </c>
      <c r="IG29" s="59">
        <v>343.15</v>
      </c>
      <c r="IH29" s="59">
        <v>347.98</v>
      </c>
      <c r="II29" s="59">
        <v>348.83</v>
      </c>
      <c r="IJ29" s="59">
        <v>350.36</v>
      </c>
      <c r="IK29" s="59">
        <v>352.36</v>
      </c>
      <c r="IL29" s="59">
        <v>353.65</v>
      </c>
      <c r="IM29" s="59">
        <v>355.81</v>
      </c>
      <c r="IN29" s="59">
        <v>356.9</v>
      </c>
      <c r="IO29" s="59">
        <v>356.9</v>
      </c>
      <c r="IP29" s="60">
        <v>356.9</v>
      </c>
      <c r="IQ29" s="59">
        <v>354.64</v>
      </c>
      <c r="IR29" s="59">
        <v>355.26</v>
      </c>
      <c r="IS29" s="59">
        <v>364.58</v>
      </c>
      <c r="IT29" s="59">
        <v>356.9</v>
      </c>
      <c r="IU29" s="59">
        <v>356.9</v>
      </c>
      <c r="IV29" s="59">
        <v>354.94</v>
      </c>
      <c r="IW29" s="59">
        <v>355.81</v>
      </c>
      <c r="IX29" s="59">
        <v>352.72</v>
      </c>
      <c r="IY29" s="59">
        <v>355.72</v>
      </c>
      <c r="IZ29" s="59">
        <v>358.56</v>
      </c>
      <c r="JA29" s="59">
        <v>355.34</v>
      </c>
      <c r="JB29" s="59">
        <v>352.17</v>
      </c>
      <c r="JC29" s="60">
        <v>352.17</v>
      </c>
      <c r="JD29" s="59">
        <v>350.1</v>
      </c>
      <c r="JE29" s="59">
        <v>350.1</v>
      </c>
      <c r="JF29" s="59">
        <v>350.1</v>
      </c>
      <c r="JG29" s="59">
        <v>350.1</v>
      </c>
      <c r="JH29" s="59">
        <v>350.1</v>
      </c>
      <c r="JI29" s="59">
        <v>350.1</v>
      </c>
      <c r="JJ29" s="59">
        <v>350.1</v>
      </c>
      <c r="JK29" s="59">
        <v>350.1</v>
      </c>
      <c r="JL29" s="59">
        <v>344.65</v>
      </c>
      <c r="JM29" s="59">
        <v>345.5</v>
      </c>
      <c r="JN29" s="59">
        <v>352.65</v>
      </c>
      <c r="JO29" s="59">
        <v>357.01</v>
      </c>
      <c r="JP29" s="60">
        <v>357.01</v>
      </c>
      <c r="JQ29" s="59">
        <v>360.31</v>
      </c>
      <c r="JR29" s="59">
        <v>360.31</v>
      </c>
      <c r="JS29" s="59">
        <v>360.31</v>
      </c>
      <c r="JT29" s="59">
        <v>360.31</v>
      </c>
      <c r="JU29" s="59">
        <v>360.31</v>
      </c>
      <c r="JV29" s="59">
        <v>360.31</v>
      </c>
      <c r="JW29" s="59">
        <v>360.31</v>
      </c>
      <c r="JX29" s="59">
        <v>360.31</v>
      </c>
      <c r="JY29" s="59">
        <v>360.31</v>
      </c>
      <c r="JZ29" s="59">
        <v>360.31</v>
      </c>
      <c r="KA29" s="59">
        <v>360.31</v>
      </c>
      <c r="KB29" s="59">
        <v>360.31</v>
      </c>
      <c r="KC29" s="60">
        <v>360.31</v>
      </c>
      <c r="KD29" s="59">
        <f>+IFERROR((IF(ISTEXT(KD$5)=FALSE,(INDEX(INEI!$1:$1048576,MATCH(Precios!$B29,INEI!$B:$B,0),MATCH(KD$4,INEI!$3:$3,0))),KC29)),"")</f>
        <v>360.31</v>
      </c>
      <c r="KE29" s="59">
        <f>+IFERROR((IF(ISTEXT(KE$5)=FALSE,(INDEX(INEI!$1:$1048576,MATCH(Precios!$B29,INEI!$B:$B,0),MATCH(KE$4,INEI!$3:$3,0))),KD29)),"")</f>
        <v>360.31</v>
      </c>
      <c r="KF29" s="59">
        <f>+IFERROR((IF(ISTEXT(KF$5)=FALSE,(INDEX(INEI!$1:$1048576,MATCH(Precios!$B29,INEI!$B:$B,0),MATCH(KF$4,INEI!$3:$3,0))),KE29)),"")</f>
        <v>360.31</v>
      </c>
      <c r="KG29" s="59">
        <f>+IFERROR((IF(ISTEXT(KG$5)=FALSE,(INDEX(INEI!$1:$1048576,MATCH(Precios!$B29,INEI!$B:$B,0),MATCH(KG$4,INEI!$3:$3,0))),KF29)),"")</f>
        <v>360.31</v>
      </c>
      <c r="KH29" s="59">
        <f>+IFERROR((IF(ISTEXT(KH$5)=FALSE,(INDEX(INEI!$1:$1048576,MATCH(Precios!$B29,INEI!$B:$B,0),MATCH(KH$4,INEI!$3:$3,0))),KG29)),"")</f>
        <v>360.31</v>
      </c>
      <c r="KI29" s="59">
        <f>+IFERROR((IF(ISTEXT(KI$5)=FALSE,(INDEX(INEI!$1:$1048576,MATCH(Precios!$B29,INEI!$B:$B,0),MATCH(KI$4,INEI!$3:$3,0))),KH29)),"")</f>
        <v>360.31</v>
      </c>
      <c r="KJ29" s="59">
        <f>+IFERROR((IF(ISTEXT(KJ$5)=FALSE,(INDEX(INEI!$1:$1048576,MATCH(Precios!$B29,INEI!$B:$B,0),MATCH(KJ$4,INEI!$3:$3,0))),KI29)),"")</f>
        <v>360.31</v>
      </c>
      <c r="KK29" s="59">
        <f>+IFERROR((IF(ISTEXT(KK$5)=FALSE,(INDEX(INEI!$1:$1048576,MATCH(Precios!$B29,INEI!$B:$B,0),MATCH(KK$4,INEI!$3:$3,0))),KJ29)),"")</f>
        <v>360.31</v>
      </c>
      <c r="KL29" s="59">
        <f>+IFERROR((IF(ISTEXT(KL$5)=FALSE,(INDEX(INEI!$1:$1048576,MATCH(Precios!$B29,INEI!$B:$B,0),MATCH(KL$4,INEI!$3:$3,0))),KK29)),"")</f>
        <v>365.25</v>
      </c>
      <c r="KM29" s="59">
        <f>+IFERROR((IF(ISTEXT(KM$5)=FALSE,(INDEX(INEI!$1:$1048576,MATCH(Precios!$B29,INEI!$B:$B,0),MATCH(KM$4,INEI!$3:$3,0))),KL29)),"")</f>
        <v>369.33</v>
      </c>
      <c r="KN29" s="59">
        <f>+IFERROR((IF(ISTEXT(KN$5)=FALSE,(INDEX(INEI!$1:$1048576,MATCH(Precios!$B29,INEI!$B:$B,0),MATCH(KN$4,INEI!$3:$3,0))),KM29)),"")</f>
        <v>369.33</v>
      </c>
      <c r="KO29" s="59">
        <f>+IFERROR((IF(ISTEXT(KO$5)=FALSE,(INDEX(INEI!$1:$1048576,MATCH(Precios!$B29,INEI!$B:$B,0),MATCH(KO$4,INEI!$3:$3,0))),KN29)),"")</f>
        <v>366.16</v>
      </c>
      <c r="KP29" s="60">
        <f>+IFERROR((IF(ISTEXT(KP$5)=FALSE,(INDEX(INEI!$1:$1048576,MATCH(Precios!$B29,INEI!$B:$B,0),MATCH(KP$4,INEI!$3:$3,0))),KO29)),"")</f>
        <v>366.16</v>
      </c>
      <c r="KQ29" s="59">
        <f>+IFERROR((IF(ISTEXT(KQ$5)=FALSE,(INDEX(INEI!$1:$1048576,MATCH(Precios!$B29,INEI!$B:$B,0),MATCH(KQ$4,INEI!$3:$3,0))),KP29)),"")</f>
        <v>363.46</v>
      </c>
      <c r="KR29" s="59">
        <f>+IFERROR((IF(ISTEXT(KR$5)=FALSE,(INDEX(INEI!$1:$1048576,MATCH(Precios!$B29,INEI!$B:$B,0),MATCH(KR$4,INEI!$3:$3,0))),KQ29)),"")</f>
        <v>364.32</v>
      </c>
      <c r="KS29" s="59">
        <f>+IFERROR((IF(ISTEXT(KS$5)=FALSE,(INDEX(INEI!$1:$1048576,MATCH(Precios!$B29,INEI!$B:$B,0),MATCH(KS$4,INEI!$3:$3,0))),KR29)),"")</f>
        <v>369.33</v>
      </c>
      <c r="KT29" s="59">
        <f>+IFERROR((IF(ISTEXT(KT$5)=FALSE,(INDEX(INEI!$1:$1048576,MATCH(Precios!$B29,INEI!$B:$B,0),MATCH(KT$4,INEI!$3:$3,0))),KS29)),"")</f>
        <v>369.33</v>
      </c>
      <c r="KU29" s="59">
        <f>+IFERROR((IF(ISTEXT(KU$5)=FALSE,(INDEX(INEI!$1:$1048576,MATCH(Precios!$B29,INEI!$B:$B,0),MATCH(KU$4,INEI!$3:$3,0))),KT29)),"")</f>
        <v>397.27</v>
      </c>
      <c r="KV29" s="59">
        <f>+IFERROR((IF(ISTEXT(KV$5)=FALSE,(INDEX(INEI!$1:$1048576,MATCH(Precios!$B29,INEI!$B:$B,0),MATCH(KV$4,INEI!$3:$3,0))),KU29)),"")</f>
        <v>417.77</v>
      </c>
      <c r="KW29" s="59">
        <f>+IFERROR((IF(ISTEXT(KW$5)=FALSE,(INDEX(INEI!$1:$1048576,MATCH(Precios!$B29,INEI!$B:$B,0),MATCH(KW$4,INEI!$3:$3,0))),KV29)),"")</f>
        <v>421.96</v>
      </c>
      <c r="KX29" s="59">
        <f>+IFERROR((IF(ISTEXT(KX$5)=FALSE,(INDEX(INEI!$1:$1048576,MATCH(Precios!$B29,INEI!$B:$B,0),MATCH(KX$4,INEI!$3:$3,0))),KW29)),"")</f>
        <v>420.49</v>
      </c>
      <c r="KY29" s="59">
        <f>+IFERROR((IF(ISTEXT(KY$5)=FALSE,(INDEX(INEI!$1:$1048576,MATCH(Precios!$B29,INEI!$B:$B,0),MATCH(KY$4,INEI!$3:$3,0))),KX29)),"")</f>
        <v>420.49</v>
      </c>
      <c r="KZ29" s="59">
        <f>+IFERROR((IF(ISTEXT(KZ$5)=FALSE,(INDEX(INEI!$1:$1048576,MATCH(Precios!$B29,INEI!$B:$B,0),MATCH(KZ$4,INEI!$3:$3,0))),KY29)),"")</f>
        <v>431.19</v>
      </c>
      <c r="LA29" s="59">
        <f>+IFERROR((IF(ISTEXT(LA$5)=FALSE,(INDEX(INEI!$1:$1048576,MATCH(Precios!$B29,INEI!$B:$B,0),MATCH(LA$4,INEI!$3:$3,0))),KZ29)),"")</f>
        <v>420.49</v>
      </c>
      <c r="LB29" s="59">
        <f>+IFERROR((IF(ISTEXT(LB$5)=FALSE,(INDEX(INEI!$1:$1048576,MATCH(Precios!$B29,INEI!$B:$B,0),MATCH(LB$4,INEI!$3:$3,0))),LA29)),"")</f>
        <v>420.49</v>
      </c>
      <c r="LC29" s="60">
        <f>+IFERROR((IF(ISTEXT(LC$5)=FALSE,(INDEX(INEI!$1:$1048576,MATCH(Precios!$B29,INEI!$B:$B,0),MATCH(LC$4,INEI!$3:$3,0))),LB29)),"")</f>
        <v>420.49</v>
      </c>
      <c r="LD29" s="59">
        <f>+IFERROR((IF(ISTEXT(LD$5)=FALSE,(INDEX(INEI!$1:$1048576,MATCH(Precios!$B29,INEI!$B:$B,0),MATCH(LD$4,INEI!$3:$3,0))),LC29)),"")</f>
        <v>420.49</v>
      </c>
      <c r="LE29" s="59">
        <f>+IFERROR((IF(ISTEXT(LE$5)=FALSE,(INDEX(INEI!$1:$1048576,MATCH(Precios!$B29,INEI!$B:$B,0),MATCH(LE$4,INEI!$3:$3,0))),LD29)),"")</f>
        <v>420.49</v>
      </c>
      <c r="LF29" s="59">
        <f>+IFERROR((IF(ISTEXT(LF$5)=FALSE,(INDEX(INEI!$1:$1048576,MATCH(Precios!$B29,INEI!$B:$B,0),MATCH(LF$4,INEI!$3:$3,0))),LE29)),"")</f>
        <v>420.49</v>
      </c>
      <c r="LG29" s="59">
        <f>+IFERROR((IF(ISTEXT(LG$5)=FALSE,(INDEX(INEI!$1:$1048576,MATCH(Precios!$B29,INEI!$B:$B,0),MATCH(LG$4,INEI!$3:$3,0))),LF29)),"")</f>
        <v>420.49</v>
      </c>
      <c r="LH29" s="59">
        <f>+IFERROR((IF(ISTEXT(LH$5)=FALSE,(INDEX(INEI!$1:$1048576,MATCH(Precios!$B29,INEI!$B:$B,0),MATCH(LH$4,INEI!$3:$3,0))),LG29)),"")</f>
        <v>420.49</v>
      </c>
      <c r="LI29" s="59">
        <f>+IFERROR((IF(ISTEXT(LI$5)=FALSE,(INDEX(INEI!$1:$1048576,MATCH(Precios!$B29,INEI!$B:$B,0),MATCH(LI$4,INEI!$3:$3,0))),LH29)),"")</f>
        <v>420.49</v>
      </c>
      <c r="LJ29" s="59">
        <f>+IFERROR((IF(ISTEXT(LJ$5)=FALSE,(INDEX(INEI!$1:$1048576,MATCH(Precios!$B29,INEI!$B:$B,0),MATCH(LJ$4,INEI!$3:$3,0))),LI29)),"")</f>
        <v>417.95</v>
      </c>
      <c r="LK29" s="59">
        <f>+IFERROR((IF(ISTEXT(LK$5)=FALSE,(INDEX(INEI!$1:$1048576,MATCH(Precios!$B29,INEI!$B:$B,0),MATCH(LK$4,INEI!$3:$3,0))),LJ29)),"")</f>
        <v>413.81</v>
      </c>
      <c r="LL29" s="59">
        <f>+IFERROR((IF(ISTEXT(LL$5)=FALSE,(INDEX(INEI!$1:$1048576,MATCH(Precios!$B29,INEI!$B:$B,0),MATCH(LL$4,INEI!$3:$3,0))),LK29)),"")</f>
        <v>415.18</v>
      </c>
      <c r="LM29" s="59">
        <f>+IFERROR((IF(ISTEXT(LM$5)=FALSE,(INDEX(INEI!$1:$1048576,MATCH(Precios!$B29,INEI!$B:$B,0),MATCH(LM$4,INEI!$3:$3,0))),LL29)),"")</f>
        <v>420.49</v>
      </c>
      <c r="LN29" s="59">
        <f>+IFERROR((IF(ISTEXT(LN$5)=FALSE,(INDEX(INEI!$1:$1048576,MATCH(Precios!$B29,INEI!$B:$B,0),MATCH(LN$4,INEI!$3:$3,0))),LM29)),"")</f>
        <v>420.49</v>
      </c>
      <c r="LO29" s="59">
        <f>+IFERROR((IF(ISTEXT(LO$5)=FALSE,(INDEX(INEI!$1:$1048576,MATCH(Precios!$B29,INEI!$B:$B,0),MATCH(LO$4,INEI!$3:$3,0))),LN29)),"")</f>
        <v>420.49</v>
      </c>
      <c r="LP29" s="60">
        <f>+IFERROR((IF(ISTEXT(LP$5)=FALSE,(INDEX(INEI!$1:$1048576,MATCH(Precios!$B29,INEI!$B:$B,0),MATCH(LP$4,INEI!$3:$3,0))),LO29)),"")</f>
        <v>420.49</v>
      </c>
      <c r="LQ29" s="59">
        <f>+IFERROR((IF(ISTEXT(LQ$5)=FALSE,(INDEX(INEI!$1:$1048576,MATCH(Precios!$B29,INEI!$B:$B,0),MATCH(LQ$4,INEI!$3:$3,0))),LP29)),"")</f>
        <v>420.49</v>
      </c>
      <c r="LR29" s="59">
        <f>+IFERROR((IF(ISTEXT(LR$5)=FALSE,(INDEX(INEI!$1:$1048576,MATCH(Precios!$B29,INEI!$B:$B,0),MATCH(LR$4,INEI!$3:$3,0))),LQ29)),"")</f>
        <v>420.49</v>
      </c>
      <c r="LS29" s="59">
        <f>+IFERROR((IF(ISTEXT(LS$5)=FALSE,(INDEX(INEI!$1:$1048576,MATCH(Precios!$B29,INEI!$B:$B,0),MATCH(LS$4,INEI!$3:$3,0))),LR29)),"")</f>
        <v>417.52</v>
      </c>
      <c r="LT29" s="59">
        <f>+IFERROR((IF(ISTEXT(LT$5)=FALSE,(INDEX(INEI!$1:$1048576,MATCH(Precios!$B29,INEI!$B:$B,0),MATCH(LT$4,INEI!$3:$3,0))),LS29)),"")</f>
        <v>413.81</v>
      </c>
      <c r="LU29" s="59">
        <f>+IFERROR((IF(ISTEXT(LU$5)=FALSE,(INDEX(INEI!$1:$1048576,MATCH(Precios!$B29,INEI!$B:$B,0),MATCH(LU$4,INEI!$3:$3,0))),LT29)),"")</f>
        <v>413.81</v>
      </c>
      <c r="LV29" s="59">
        <f>+IFERROR((IF(ISTEXT(LV$5)=FALSE,(INDEX(INEI!$1:$1048576,MATCH(Precios!$B29,INEI!$B:$B,0),MATCH(LV$4,INEI!$3:$3,0))),LU29)),"")</f>
        <v>413.81</v>
      </c>
      <c r="LW29" s="59">
        <f>+IFERROR((IF(ISTEXT(LW$5)=FALSE,(INDEX(INEI!$1:$1048576,MATCH(Precios!$B29,INEI!$B:$B,0),MATCH(LW$4,INEI!$3:$3,0))),LV29)),"")</f>
        <v>418.59</v>
      </c>
      <c r="LX29" s="59">
        <f>+IFERROR((IF(ISTEXT(LX$5)=FALSE,(INDEX(INEI!$1:$1048576,MATCH(Precios!$B29,INEI!$B:$B,0),MATCH(LX$4,INEI!$3:$3,0))),LW29)),"")</f>
        <v>419.17</v>
      </c>
      <c r="LY29" s="59">
        <f>+IFERROR((IF(ISTEXT(LY$5)=FALSE,(INDEX(INEI!$1:$1048576,MATCH(Precios!$B29,INEI!$B:$B,0),MATCH(LY$4,INEI!$3:$3,0))),LX29)),"")</f>
        <v>420.71</v>
      </c>
      <c r="LZ29" s="59">
        <f>+IFERROR((IF(ISTEXT(LZ$5)=FALSE,(INDEX(INEI!$1:$1048576,MATCH(Precios!$B29,INEI!$B:$B,0),MATCH(LZ$4,INEI!$3:$3,0))),LY29)),"")</f>
        <v>419.84</v>
      </c>
      <c r="MA29" s="59">
        <f>+IFERROR((IF(ISTEXT(MA$5)=FALSE,(INDEX(INEI!$1:$1048576,MATCH(Precios!$B29,INEI!$B:$B,0),MATCH(MA$4,INEI!$3:$3,0))),LZ29)),"")</f>
        <v>426.85</v>
      </c>
      <c r="MB29" s="59">
        <f>+IFERROR((IF(ISTEXT(MB$5)=FALSE,(INDEX(INEI!$1:$1048576,MATCH(Precios!$B29,INEI!$B:$B,0),MATCH(MB$4,INEI!$3:$3,0))),MA29)),"")</f>
        <v>430.41</v>
      </c>
      <c r="MC29" s="60">
        <f>+IFERROR((IF(ISTEXT(MC$5)=FALSE,(INDEX(INEI!$1:$1048576,MATCH(Precios!$B29,INEI!$B:$B,0),MATCH(MC$4,INEI!$3:$3,0))),MB29)),"")</f>
        <v>430.41</v>
      </c>
      <c r="MD29" s="59">
        <f>+IFERROR((IF(ISTEXT(MD$5)=FALSE,(INDEX(INEI!$1:$1048576,MATCH(Precios!$B29,INEI!$B:$B,0),MATCH(MD$4,INEI!$3:$3,0))),MC29)),"")</f>
        <v>0</v>
      </c>
      <c r="ME29" s="59">
        <f>+IFERROR((IF(ISTEXT(ME$5)=FALSE,(INDEX(INEI!$1:$1048576,MATCH(Precios!$B29,INEI!$B:$B,0),MATCH(ME$4,INEI!$3:$3,0))),MD29)),"")</f>
        <v>0</v>
      </c>
      <c r="MF29" s="59">
        <f>+IFERROR((IF(ISTEXT(MF$5)=FALSE,(INDEX(INEI!$1:$1048576,MATCH(Precios!$B29,INEI!$B:$B,0),MATCH(MF$4,INEI!$3:$3,0))),ME29)),"")</f>
        <v>0</v>
      </c>
      <c r="MG29" s="59">
        <f>+IFERROR((IF(ISTEXT(MG$5)=FALSE,(INDEX(INEI!$1:$1048576,MATCH(Precios!$B29,INEI!$B:$B,0),MATCH(MG$4,INEI!$3:$3,0))),MF29)),"")</f>
        <v>0</v>
      </c>
      <c r="MH29" s="59" t="str">
        <f>+IFERROR((IF(ISTEXT(MH$5)=FALSE,(INDEX(INEI!$1:$1048576,MATCH(Precios!$B29,INEI!$B:$B,0),MATCH(MH$4,INEI!$3:$3,0))),MG29)),"")</f>
        <v/>
      </c>
      <c r="MI29" s="59" t="str">
        <f>+IFERROR((IF(ISTEXT(MI$5)=FALSE,(INDEX(INEI!$1:$1048576,MATCH(Precios!$B29,INEI!$B:$B,0),MATCH(MI$4,INEI!$3:$3,0))),MH29)),"")</f>
        <v/>
      </c>
      <c r="MJ29" s="59" t="str">
        <f>+IFERROR((IF(ISTEXT(MJ$5)=FALSE,(INDEX(INEI!$1:$1048576,MATCH(Precios!$B29,INEI!$B:$B,0),MATCH(MJ$4,INEI!$3:$3,0))),MI29)),"")</f>
        <v/>
      </c>
      <c r="MK29" s="59" t="str">
        <f>+IFERROR((IF(ISTEXT(MK$5)=FALSE,(INDEX(INEI!$1:$1048576,MATCH(Precios!$B29,INEI!$B:$B,0),MATCH(MK$4,INEI!$3:$3,0))),MJ29)),"")</f>
        <v/>
      </c>
      <c r="ML29" s="59" t="str">
        <f>+IFERROR((IF(ISTEXT(ML$5)=FALSE,(INDEX(INEI!$1:$1048576,MATCH(Precios!$B29,INEI!$B:$B,0),MATCH(ML$4,INEI!$3:$3,0))),MK29)),"")</f>
        <v/>
      </c>
      <c r="MM29" s="59" t="str">
        <f>+IFERROR((IF(ISTEXT(MM$5)=FALSE,(INDEX(INEI!$1:$1048576,MATCH(Precios!$B29,INEI!$B:$B,0),MATCH(MM$4,INEI!$3:$3,0))),ML29)),"")</f>
        <v/>
      </c>
      <c r="MN29" s="59" t="str">
        <f>+IFERROR((IF(ISTEXT(MN$5)=FALSE,(INDEX(INEI!$1:$1048576,MATCH(Precios!$B29,INEI!$B:$B,0),MATCH(MN$4,INEI!$3:$3,0))),MM29)),"")</f>
        <v/>
      </c>
      <c r="MO29" s="59" t="str">
        <f>+IFERROR((IF(ISTEXT(MO$5)=FALSE,(INDEX(INEI!$1:$1048576,MATCH(Precios!$B29,INEI!$B:$B,0),MATCH(MO$4,INEI!$3:$3,0))),MN29)),"")</f>
        <v/>
      </c>
      <c r="MP29" s="60" t="str">
        <f>+IFERROR((IF(ISTEXT(MP$5)=FALSE,(INDEX(INEI!$1:$1048576,MATCH(Precios!$B29,INEI!$B:$B,0),MATCH(MP$4,INEI!$3:$3,0))),MO29)),"")</f>
        <v/>
      </c>
    </row>
    <row r="30" spans="1:354">
      <c r="B30" s="9" t="s">
        <v>263</v>
      </c>
      <c r="C30" s="52" t="s">
        <v>263</v>
      </c>
      <c r="D30" s="59">
        <v>305.91000000000003</v>
      </c>
      <c r="E30" s="59">
        <v>306.10000000000002</v>
      </c>
      <c r="F30" s="59">
        <v>305.94</v>
      </c>
      <c r="G30" s="59">
        <v>303.94</v>
      </c>
      <c r="H30" s="59">
        <v>300.45999999999998</v>
      </c>
      <c r="I30" s="59">
        <v>299.92</v>
      </c>
      <c r="J30" s="59">
        <v>295.68</v>
      </c>
      <c r="K30" s="59">
        <v>296.14999999999998</v>
      </c>
      <c r="L30" s="59">
        <v>295.2</v>
      </c>
      <c r="M30" s="59">
        <v>293.33999999999997</v>
      </c>
      <c r="N30" s="59">
        <v>292.94</v>
      </c>
      <c r="O30" s="59">
        <v>291.35000000000002</v>
      </c>
      <c r="P30" s="60">
        <v>291.35000000000002</v>
      </c>
      <c r="Q30" s="59">
        <v>290.20999999999998</v>
      </c>
      <c r="R30" s="59">
        <v>287.37</v>
      </c>
      <c r="S30" s="59">
        <v>287.37</v>
      </c>
      <c r="T30" s="59">
        <v>287.37</v>
      </c>
      <c r="U30" s="59">
        <v>288.74</v>
      </c>
      <c r="V30" s="59">
        <v>287.93</v>
      </c>
      <c r="W30" s="59">
        <v>291.37</v>
      </c>
      <c r="X30" s="59">
        <v>292.73</v>
      </c>
      <c r="Y30" s="59">
        <v>292.5</v>
      </c>
      <c r="Z30" s="59">
        <v>292.08999999999997</v>
      </c>
      <c r="AA30" s="59">
        <v>290.58</v>
      </c>
      <c r="AB30" s="59">
        <v>288.44</v>
      </c>
      <c r="AC30" s="60">
        <v>288.44</v>
      </c>
      <c r="AD30" s="59">
        <v>288.44</v>
      </c>
      <c r="AE30" s="59">
        <v>288.44</v>
      </c>
      <c r="AF30" s="59">
        <v>288.44</v>
      </c>
      <c r="AG30" s="59">
        <v>288.44</v>
      </c>
      <c r="AH30" s="59">
        <v>288.44</v>
      </c>
      <c r="AI30" s="59">
        <v>286.16000000000003</v>
      </c>
      <c r="AJ30" s="59">
        <v>285.22000000000003</v>
      </c>
      <c r="AK30" s="59">
        <v>285.08999999999997</v>
      </c>
      <c r="AL30" s="59">
        <v>284.98</v>
      </c>
      <c r="AM30" s="59">
        <v>284.77</v>
      </c>
      <c r="AN30" s="59">
        <v>282.52999999999997</v>
      </c>
      <c r="AO30" s="59">
        <v>283.11</v>
      </c>
      <c r="AP30" s="60">
        <v>283.11</v>
      </c>
      <c r="AQ30" s="59">
        <v>279.35000000000002</v>
      </c>
      <c r="AR30" s="59">
        <v>285.05</v>
      </c>
      <c r="AS30" s="59">
        <v>278.89999999999998</v>
      </c>
      <c r="AT30" s="59">
        <v>277.38</v>
      </c>
      <c r="AU30" s="59">
        <v>277.13</v>
      </c>
      <c r="AV30" s="59">
        <v>277.13</v>
      </c>
      <c r="AW30" s="59">
        <v>277.13</v>
      </c>
      <c r="AX30" s="59">
        <v>277.13</v>
      </c>
      <c r="AY30" s="59">
        <v>277.01</v>
      </c>
      <c r="AZ30" s="59">
        <v>277.01</v>
      </c>
      <c r="BA30" s="59">
        <v>276.95999999999998</v>
      </c>
      <c r="BB30" s="59">
        <v>276.95999999999998</v>
      </c>
      <c r="BC30" s="60">
        <v>276.95999999999998</v>
      </c>
      <c r="BD30" s="59">
        <v>276.95999999999998</v>
      </c>
      <c r="BE30" s="59">
        <v>276.95999999999998</v>
      </c>
      <c r="BF30" s="59">
        <v>278.31</v>
      </c>
      <c r="BG30" s="59">
        <v>281.36</v>
      </c>
      <c r="BH30" s="59">
        <v>282.16000000000003</v>
      </c>
      <c r="BI30" s="59">
        <v>282.16000000000003</v>
      </c>
      <c r="BJ30" s="59">
        <v>282.16000000000003</v>
      </c>
      <c r="BK30" s="59">
        <v>282.16000000000003</v>
      </c>
      <c r="BL30" s="59">
        <v>282.16000000000003</v>
      </c>
      <c r="BM30" s="59">
        <v>282.79000000000002</v>
      </c>
      <c r="BN30" s="59">
        <v>280.45</v>
      </c>
      <c r="BO30" s="59">
        <v>280.02999999999997</v>
      </c>
      <c r="BP30" s="60">
        <v>280.02999999999997</v>
      </c>
      <c r="BQ30" s="59">
        <v>280.02999999999997</v>
      </c>
      <c r="BR30" s="59">
        <v>280.02999999999997</v>
      </c>
      <c r="BS30" s="59">
        <v>280.02999999999997</v>
      </c>
      <c r="BT30" s="59">
        <v>279.66000000000003</v>
      </c>
      <c r="BU30" s="59">
        <v>279.66000000000003</v>
      </c>
      <c r="BV30" s="59">
        <v>279.66000000000003</v>
      </c>
      <c r="BW30" s="59">
        <v>281.77</v>
      </c>
      <c r="BX30" s="59">
        <v>281.77</v>
      </c>
      <c r="BY30" s="59">
        <v>281.77</v>
      </c>
      <c r="BZ30" s="59">
        <v>281.79000000000002</v>
      </c>
      <c r="CA30" s="59">
        <v>282.42</v>
      </c>
      <c r="CB30" s="59">
        <v>283.19</v>
      </c>
      <c r="CC30" s="60">
        <v>283.19</v>
      </c>
      <c r="CD30" s="59">
        <v>283.8</v>
      </c>
      <c r="CE30" s="59">
        <v>282.27</v>
      </c>
      <c r="CF30" s="59">
        <v>282.27</v>
      </c>
      <c r="CG30" s="59">
        <v>282.27</v>
      </c>
      <c r="CH30" s="59">
        <v>281.79000000000002</v>
      </c>
      <c r="CI30" s="59">
        <v>281.79000000000002</v>
      </c>
      <c r="CJ30" s="59">
        <v>281.79000000000002</v>
      </c>
      <c r="CK30" s="59">
        <v>281.79000000000002</v>
      </c>
      <c r="CL30" s="59">
        <v>281.79000000000002</v>
      </c>
      <c r="CM30" s="59">
        <v>283.20999999999998</v>
      </c>
      <c r="CN30" s="59">
        <v>283.77</v>
      </c>
      <c r="CO30" s="59">
        <v>285.76</v>
      </c>
      <c r="CP30" s="60">
        <v>285.76</v>
      </c>
      <c r="CQ30" s="59">
        <v>286.22000000000003</v>
      </c>
      <c r="CR30" s="59">
        <v>286.22000000000003</v>
      </c>
      <c r="CS30" s="59">
        <v>286.22000000000003</v>
      </c>
      <c r="CT30" s="59">
        <v>286.12</v>
      </c>
      <c r="CU30" s="59">
        <v>286.22000000000003</v>
      </c>
      <c r="CV30" s="59">
        <v>286.22000000000003</v>
      </c>
      <c r="CW30" s="59">
        <v>286.22000000000003</v>
      </c>
      <c r="CX30" s="59">
        <v>286.22000000000003</v>
      </c>
      <c r="CY30" s="59">
        <v>286.22000000000003</v>
      </c>
      <c r="CZ30" s="59">
        <v>286.22000000000003</v>
      </c>
      <c r="DA30" s="59">
        <v>298.02</v>
      </c>
      <c r="DB30" s="59">
        <v>299.91000000000003</v>
      </c>
      <c r="DC30" s="60">
        <v>299.91000000000003</v>
      </c>
      <c r="DD30" s="59">
        <v>300.35000000000002</v>
      </c>
      <c r="DE30" s="59">
        <v>300.35000000000002</v>
      </c>
      <c r="DF30" s="59">
        <v>319.99</v>
      </c>
      <c r="DG30" s="59">
        <v>320.75</v>
      </c>
      <c r="DH30" s="59">
        <v>326.31</v>
      </c>
      <c r="DI30" s="59">
        <v>330.74</v>
      </c>
      <c r="DJ30" s="59">
        <v>331.99</v>
      </c>
      <c r="DK30" s="59">
        <v>336.86</v>
      </c>
      <c r="DL30" s="59">
        <v>338.41</v>
      </c>
      <c r="DM30" s="59">
        <v>338.41</v>
      </c>
      <c r="DN30" s="59">
        <v>338.41</v>
      </c>
      <c r="DO30" s="59">
        <v>334.09</v>
      </c>
      <c r="DP30" s="60">
        <v>334.09</v>
      </c>
      <c r="DQ30" s="59">
        <v>334.23</v>
      </c>
      <c r="DR30" s="59">
        <v>335.9</v>
      </c>
      <c r="DS30" s="59">
        <v>335.56</v>
      </c>
      <c r="DT30" s="59">
        <v>335.56</v>
      </c>
      <c r="DU30" s="59">
        <v>331.41</v>
      </c>
      <c r="DV30" s="59">
        <v>331.41</v>
      </c>
      <c r="DW30" s="59">
        <v>331.41</v>
      </c>
      <c r="DX30" s="59">
        <v>331.41</v>
      </c>
      <c r="DY30" s="59">
        <v>331.41</v>
      </c>
      <c r="DZ30" s="59">
        <v>331.41</v>
      </c>
      <c r="EA30" s="59">
        <v>331.41</v>
      </c>
      <c r="EB30" s="59">
        <v>331.41</v>
      </c>
      <c r="EC30" s="60">
        <v>331.41</v>
      </c>
      <c r="ED30" s="59">
        <v>331.41</v>
      </c>
      <c r="EE30" s="59">
        <v>331.41</v>
      </c>
      <c r="EF30" s="59">
        <v>331.41</v>
      </c>
      <c r="EG30" s="59">
        <v>331.41</v>
      </c>
      <c r="EH30" s="59">
        <v>331.41</v>
      </c>
      <c r="EI30" s="59">
        <v>331.41</v>
      </c>
      <c r="EJ30" s="59">
        <v>331.41</v>
      </c>
      <c r="EK30" s="59">
        <v>331.41</v>
      </c>
      <c r="EL30" s="59">
        <v>331.41</v>
      </c>
      <c r="EM30" s="59">
        <v>331.41</v>
      </c>
      <c r="EN30" s="59">
        <v>331.41</v>
      </c>
      <c r="EO30" s="59">
        <v>331.41</v>
      </c>
      <c r="EP30" s="60">
        <v>331.41</v>
      </c>
      <c r="EQ30" s="59">
        <v>331.41</v>
      </c>
      <c r="ER30" s="59">
        <v>331.41</v>
      </c>
      <c r="ES30" s="59">
        <v>331.41</v>
      </c>
      <c r="ET30" s="59">
        <v>331.41</v>
      </c>
      <c r="EU30" s="59">
        <v>331.41</v>
      </c>
      <c r="EV30" s="59">
        <v>331.41</v>
      </c>
      <c r="EW30" s="59">
        <v>331.41</v>
      </c>
      <c r="EX30" s="59">
        <v>331.41</v>
      </c>
      <c r="EY30" s="59">
        <v>331.41</v>
      </c>
      <c r="EZ30" s="59">
        <v>331.41</v>
      </c>
      <c r="FA30" s="59">
        <v>331.41</v>
      </c>
      <c r="FB30" s="59">
        <v>331.41</v>
      </c>
      <c r="FC30" s="60">
        <v>331.41</v>
      </c>
      <c r="FD30" s="59">
        <v>331.41</v>
      </c>
      <c r="FE30" s="59">
        <v>331.41</v>
      </c>
      <c r="FF30" s="59">
        <v>331.41</v>
      </c>
      <c r="FG30" s="59">
        <v>331.41</v>
      </c>
      <c r="FH30" s="59">
        <v>331.41</v>
      </c>
      <c r="FI30" s="59">
        <v>331.41</v>
      </c>
      <c r="FJ30" s="59">
        <v>331.41</v>
      </c>
      <c r="FK30" s="59">
        <v>331.41</v>
      </c>
      <c r="FL30" s="59">
        <v>331.41</v>
      </c>
      <c r="FM30" s="59">
        <v>331.41</v>
      </c>
      <c r="FN30" s="59">
        <v>331.41</v>
      </c>
      <c r="FO30" s="59">
        <v>331.41</v>
      </c>
      <c r="FP30" s="60">
        <v>331.41</v>
      </c>
      <c r="FQ30" s="59">
        <v>331.41</v>
      </c>
      <c r="FR30" s="59">
        <v>331.41</v>
      </c>
      <c r="FS30" s="59">
        <v>331.41</v>
      </c>
      <c r="FT30" s="59">
        <v>331.41</v>
      </c>
      <c r="FU30" s="59">
        <v>331.41</v>
      </c>
      <c r="FV30" s="59">
        <v>331.41</v>
      </c>
      <c r="FW30" s="59">
        <v>331.41</v>
      </c>
      <c r="FX30" s="59">
        <v>331.41</v>
      </c>
      <c r="FY30" s="59">
        <v>331.41</v>
      </c>
      <c r="FZ30" s="59">
        <v>331.41</v>
      </c>
      <c r="GA30" s="59">
        <v>331.41</v>
      </c>
      <c r="GB30" s="59">
        <v>331.41</v>
      </c>
      <c r="GC30" s="60">
        <v>331.41</v>
      </c>
      <c r="GD30" s="59">
        <v>331.41</v>
      </c>
      <c r="GE30" s="59">
        <v>331.41</v>
      </c>
      <c r="GF30" s="59">
        <v>331.41</v>
      </c>
      <c r="GG30" s="59">
        <v>331.41</v>
      </c>
      <c r="GH30" s="59">
        <v>331.41</v>
      </c>
      <c r="GI30" s="59">
        <v>331.41</v>
      </c>
      <c r="GJ30" s="59">
        <v>331.41</v>
      </c>
      <c r="GK30" s="59">
        <v>331.41</v>
      </c>
      <c r="GL30" s="59">
        <v>331.41</v>
      </c>
      <c r="GM30" s="59">
        <v>331.41</v>
      </c>
      <c r="GN30" s="59">
        <v>331.41</v>
      </c>
      <c r="GO30" s="59">
        <v>331.41</v>
      </c>
      <c r="GP30" s="60">
        <v>331.41</v>
      </c>
      <c r="GQ30" s="59">
        <v>331.41</v>
      </c>
      <c r="GR30" s="59">
        <v>331.41</v>
      </c>
      <c r="GS30" s="59">
        <v>331.41</v>
      </c>
      <c r="GT30" s="59">
        <v>331.41</v>
      </c>
      <c r="GU30" s="59">
        <v>331.41</v>
      </c>
      <c r="GV30" s="59">
        <v>331.41</v>
      </c>
      <c r="GW30" s="59">
        <v>331.41</v>
      </c>
      <c r="GX30" s="59">
        <v>331.41</v>
      </c>
      <c r="GY30" s="59">
        <v>331.41</v>
      </c>
      <c r="GZ30" s="59">
        <v>331.41</v>
      </c>
      <c r="HA30" s="59">
        <v>331.41</v>
      </c>
      <c r="HB30" s="59">
        <v>331.41</v>
      </c>
      <c r="HC30" s="60">
        <v>331.41</v>
      </c>
      <c r="HD30" s="59">
        <v>331.41</v>
      </c>
      <c r="HE30" s="59">
        <v>331.41</v>
      </c>
      <c r="HF30" s="59">
        <v>331.41</v>
      </c>
      <c r="HG30" s="59">
        <v>331.41</v>
      </c>
      <c r="HH30" s="59">
        <v>331.41</v>
      </c>
      <c r="HI30" s="59">
        <v>331.41</v>
      </c>
      <c r="HJ30" s="59">
        <v>331.41</v>
      </c>
      <c r="HK30" s="59">
        <v>331.41</v>
      </c>
      <c r="HL30" s="59">
        <v>331.41</v>
      </c>
      <c r="HM30" s="59">
        <v>331.41</v>
      </c>
      <c r="HN30" s="59">
        <v>331.41</v>
      </c>
      <c r="HO30" s="59">
        <v>331.41</v>
      </c>
      <c r="HP30" s="60">
        <v>331.41</v>
      </c>
      <c r="HQ30" s="59">
        <v>331.41</v>
      </c>
      <c r="HR30" s="59">
        <v>331.41</v>
      </c>
      <c r="HS30" s="59">
        <v>331.41</v>
      </c>
      <c r="HT30" s="59">
        <v>331.41</v>
      </c>
      <c r="HU30" s="59">
        <v>331.41</v>
      </c>
      <c r="HV30" s="59">
        <v>331.41</v>
      </c>
      <c r="HW30" s="59">
        <v>331.41</v>
      </c>
      <c r="HX30" s="59">
        <v>331.41</v>
      </c>
      <c r="HY30" s="59">
        <v>331.41</v>
      </c>
      <c r="HZ30" s="59">
        <v>331.41</v>
      </c>
      <c r="IA30" s="59">
        <v>331.41</v>
      </c>
      <c r="IB30" s="59">
        <v>331.41</v>
      </c>
      <c r="IC30" s="60">
        <v>331.41</v>
      </c>
      <c r="ID30" s="59">
        <v>331.41</v>
      </c>
      <c r="IE30" s="59">
        <v>331.41</v>
      </c>
      <c r="IF30" s="59">
        <v>331.41</v>
      </c>
      <c r="IG30" s="59">
        <v>331.41</v>
      </c>
      <c r="IH30" s="59">
        <v>331.41</v>
      </c>
      <c r="II30" s="59">
        <v>331.41</v>
      </c>
      <c r="IJ30" s="59">
        <v>331.41</v>
      </c>
      <c r="IK30" s="59">
        <v>331.41</v>
      </c>
      <c r="IL30" s="59">
        <v>331.41</v>
      </c>
      <c r="IM30" s="59">
        <v>331.41</v>
      </c>
      <c r="IN30" s="59">
        <v>331.41</v>
      </c>
      <c r="IO30" s="59">
        <v>331.41</v>
      </c>
      <c r="IP30" s="60">
        <v>331.41</v>
      </c>
      <c r="IQ30" s="59">
        <v>331.41</v>
      </c>
      <c r="IR30" s="59">
        <v>331.41</v>
      </c>
      <c r="IS30" s="59">
        <v>331.41</v>
      </c>
      <c r="IT30" s="59">
        <v>331.41</v>
      </c>
      <c r="IU30" s="59">
        <v>331.41</v>
      </c>
      <c r="IV30" s="59">
        <v>331.41</v>
      </c>
      <c r="IW30" s="59">
        <v>331.41</v>
      </c>
      <c r="IX30" s="59">
        <v>331.41</v>
      </c>
      <c r="IY30" s="59">
        <v>331.41</v>
      </c>
      <c r="IZ30" s="59">
        <v>331.41</v>
      </c>
      <c r="JA30" s="59">
        <v>331.41</v>
      </c>
      <c r="JB30" s="59">
        <v>331.41</v>
      </c>
      <c r="JC30" s="60">
        <v>331.41</v>
      </c>
      <c r="JD30" s="59">
        <v>331.41</v>
      </c>
      <c r="JE30" s="59">
        <v>331.41</v>
      </c>
      <c r="JF30" s="59">
        <v>331.41</v>
      </c>
      <c r="JG30" s="59">
        <v>331.41</v>
      </c>
      <c r="JH30" s="59">
        <v>331.41</v>
      </c>
      <c r="JI30" s="59">
        <v>331.41</v>
      </c>
      <c r="JJ30" s="59">
        <v>331.41</v>
      </c>
      <c r="JK30" s="59">
        <v>331.41</v>
      </c>
      <c r="JL30" s="59">
        <v>331.41</v>
      </c>
      <c r="JM30" s="59">
        <v>331.41</v>
      </c>
      <c r="JN30" s="59">
        <v>331.41</v>
      </c>
      <c r="JO30" s="59">
        <v>331.41</v>
      </c>
      <c r="JP30" s="60">
        <v>331.41</v>
      </c>
      <c r="JQ30" s="59">
        <v>331.41</v>
      </c>
      <c r="JR30" s="59">
        <v>331.41</v>
      </c>
      <c r="JS30" s="59">
        <v>331.41</v>
      </c>
      <c r="JT30" s="59">
        <v>331.41</v>
      </c>
      <c r="JU30" s="59">
        <v>331.41</v>
      </c>
      <c r="JV30" s="59">
        <v>331.41</v>
      </c>
      <c r="JW30" s="59">
        <v>331.41</v>
      </c>
      <c r="JX30" s="59">
        <v>331.41</v>
      </c>
      <c r="JY30" s="59">
        <v>331.41</v>
      </c>
      <c r="JZ30" s="59">
        <v>331.41</v>
      </c>
      <c r="KA30" s="59">
        <v>331.41</v>
      </c>
      <c r="KB30" s="59">
        <v>331.41</v>
      </c>
      <c r="KC30" s="60">
        <v>331.41</v>
      </c>
      <c r="KD30" s="59">
        <f>+IFERROR((IF(ISTEXT(KD$5)=FALSE,(INDEX(INEI!$1:$1048576,MATCH(Precios!$B30,INEI!$B:$B,0),MATCH(KD$4,INEI!$3:$3,0))),KC30)),"")</f>
        <v>331.41</v>
      </c>
      <c r="KE30" s="59">
        <f>+IFERROR((IF(ISTEXT(KE$5)=FALSE,(INDEX(INEI!$1:$1048576,MATCH(Precios!$B30,INEI!$B:$B,0),MATCH(KE$4,INEI!$3:$3,0))),KD30)),"")</f>
        <v>331.41</v>
      </c>
      <c r="KF30" s="59">
        <f>+IFERROR((IF(ISTEXT(KF$5)=FALSE,(INDEX(INEI!$1:$1048576,MATCH(Precios!$B30,INEI!$B:$B,0),MATCH(KF$4,INEI!$3:$3,0))),KE30)),"")</f>
        <v>331.41</v>
      </c>
      <c r="KG30" s="59">
        <f>+IFERROR((IF(ISTEXT(KG$5)=FALSE,(INDEX(INEI!$1:$1048576,MATCH(Precios!$B30,INEI!$B:$B,0),MATCH(KG$4,INEI!$3:$3,0))),KF30)),"")</f>
        <v>331.41</v>
      </c>
      <c r="KH30" s="59">
        <f>+IFERROR((IF(ISTEXT(KH$5)=FALSE,(INDEX(INEI!$1:$1048576,MATCH(Precios!$B30,INEI!$B:$B,0),MATCH(KH$4,INEI!$3:$3,0))),KG30)),"")</f>
        <v>331.41</v>
      </c>
      <c r="KI30" s="59">
        <f>+IFERROR((IF(ISTEXT(KI$5)=FALSE,(INDEX(INEI!$1:$1048576,MATCH(Precios!$B30,INEI!$B:$B,0),MATCH(KI$4,INEI!$3:$3,0))),KH30)),"")</f>
        <v>331.41</v>
      </c>
      <c r="KJ30" s="59">
        <f>+IFERROR((IF(ISTEXT(KJ$5)=FALSE,(INDEX(INEI!$1:$1048576,MATCH(Precios!$B30,INEI!$B:$B,0),MATCH(KJ$4,INEI!$3:$3,0))),KI30)),"")</f>
        <v>331.41</v>
      </c>
      <c r="KK30" s="59">
        <f>+IFERROR((IF(ISTEXT(KK$5)=FALSE,(INDEX(INEI!$1:$1048576,MATCH(Precios!$B30,INEI!$B:$B,0),MATCH(KK$4,INEI!$3:$3,0))),KJ30)),"")</f>
        <v>331.41</v>
      </c>
      <c r="KL30" s="59">
        <f>+IFERROR((IF(ISTEXT(KL$5)=FALSE,(INDEX(INEI!$1:$1048576,MATCH(Precios!$B30,INEI!$B:$B,0),MATCH(KL$4,INEI!$3:$3,0))),KK30)),"")</f>
        <v>331.41</v>
      </c>
      <c r="KM30" s="59">
        <f>+IFERROR((IF(ISTEXT(KM$5)=FALSE,(INDEX(INEI!$1:$1048576,MATCH(Precios!$B30,INEI!$B:$B,0),MATCH(KM$4,INEI!$3:$3,0))),KL30)),"")</f>
        <v>331.41</v>
      </c>
      <c r="KN30" s="59">
        <f>+IFERROR((IF(ISTEXT(KN$5)=FALSE,(INDEX(INEI!$1:$1048576,MATCH(Precios!$B30,INEI!$B:$B,0),MATCH(KN$4,INEI!$3:$3,0))),KM30)),"")</f>
        <v>331.41</v>
      </c>
      <c r="KO30" s="59">
        <f>+IFERROR((IF(ISTEXT(KO$5)=FALSE,(INDEX(INEI!$1:$1048576,MATCH(Precios!$B30,INEI!$B:$B,0),MATCH(KO$4,INEI!$3:$3,0))),KN30)),"")</f>
        <v>331.41</v>
      </c>
      <c r="KP30" s="60">
        <f>+IFERROR((IF(ISTEXT(KP$5)=FALSE,(INDEX(INEI!$1:$1048576,MATCH(Precios!$B30,INEI!$B:$B,0),MATCH(KP$4,INEI!$3:$3,0))),KO30)),"")</f>
        <v>331.41</v>
      </c>
      <c r="KQ30" s="59">
        <f>+IFERROR((IF(ISTEXT(KQ$5)=FALSE,(INDEX(INEI!$1:$1048576,MATCH(Precios!$B30,INEI!$B:$B,0),MATCH(KQ$4,INEI!$3:$3,0))),KP30)),"")</f>
        <v>331.41</v>
      </c>
      <c r="KR30" s="59">
        <f>+IFERROR((IF(ISTEXT(KR$5)=FALSE,(INDEX(INEI!$1:$1048576,MATCH(Precios!$B30,INEI!$B:$B,0),MATCH(KR$4,INEI!$3:$3,0))),KQ30)),"")</f>
        <v>331.41</v>
      </c>
      <c r="KS30" s="59">
        <f>+IFERROR((IF(ISTEXT(KS$5)=FALSE,(INDEX(INEI!$1:$1048576,MATCH(Precios!$B30,INEI!$B:$B,0),MATCH(KS$4,INEI!$3:$3,0))),KR30)),"")</f>
        <v>331.41</v>
      </c>
      <c r="KT30" s="59">
        <f>+IFERROR((IF(ISTEXT(KT$5)=FALSE,(INDEX(INEI!$1:$1048576,MATCH(Precios!$B30,INEI!$B:$B,0),MATCH(KT$4,INEI!$3:$3,0))),KS30)),"")</f>
        <v>331.41</v>
      </c>
      <c r="KU30" s="59">
        <f>+IFERROR((IF(ISTEXT(KU$5)=FALSE,(INDEX(INEI!$1:$1048576,MATCH(Precios!$B30,INEI!$B:$B,0),MATCH(KU$4,INEI!$3:$3,0))),KT30)),"")</f>
        <v>331.41</v>
      </c>
      <c r="KV30" s="59">
        <f>+IFERROR((IF(ISTEXT(KV$5)=FALSE,(INDEX(INEI!$1:$1048576,MATCH(Precios!$B30,INEI!$B:$B,0),MATCH(KV$4,INEI!$3:$3,0))),KU30)),"")</f>
        <v>331.41</v>
      </c>
      <c r="KW30" s="59">
        <f>+IFERROR((IF(ISTEXT(KW$5)=FALSE,(INDEX(INEI!$1:$1048576,MATCH(Precios!$B30,INEI!$B:$B,0),MATCH(KW$4,INEI!$3:$3,0))),KV30)),"")</f>
        <v>331.41</v>
      </c>
      <c r="KX30" s="59">
        <f>+IFERROR((IF(ISTEXT(KX$5)=FALSE,(INDEX(INEI!$1:$1048576,MATCH(Precios!$B30,INEI!$B:$B,0),MATCH(KX$4,INEI!$3:$3,0))),KW30)),"")</f>
        <v>331.41</v>
      </c>
      <c r="KY30" s="59">
        <f>+IFERROR((IF(ISTEXT(KY$5)=FALSE,(INDEX(INEI!$1:$1048576,MATCH(Precios!$B30,INEI!$B:$B,0),MATCH(KY$4,INEI!$3:$3,0))),KX30)),"")</f>
        <v>331.41</v>
      </c>
      <c r="KZ30" s="59">
        <f>+IFERROR((IF(ISTEXT(KZ$5)=FALSE,(INDEX(INEI!$1:$1048576,MATCH(Precios!$B30,INEI!$B:$B,0),MATCH(KZ$4,INEI!$3:$3,0))),KY30)),"")</f>
        <v>331.41</v>
      </c>
      <c r="LA30" s="59">
        <f>+IFERROR((IF(ISTEXT(LA$5)=FALSE,(INDEX(INEI!$1:$1048576,MATCH(Precios!$B30,INEI!$B:$B,0),MATCH(LA$4,INEI!$3:$3,0))),KZ30)),"")</f>
        <v>331.41</v>
      </c>
      <c r="LB30" s="59">
        <f>+IFERROR((IF(ISTEXT(LB$5)=FALSE,(INDEX(INEI!$1:$1048576,MATCH(Precios!$B30,INEI!$B:$B,0),MATCH(LB$4,INEI!$3:$3,0))),LA30)),"")</f>
        <v>331.41</v>
      </c>
      <c r="LC30" s="60">
        <f>+IFERROR((IF(ISTEXT(LC$5)=FALSE,(INDEX(INEI!$1:$1048576,MATCH(Precios!$B30,INEI!$B:$B,0),MATCH(LC$4,INEI!$3:$3,0))),LB30)),"")</f>
        <v>331.41</v>
      </c>
      <c r="LD30" s="59">
        <f>+IFERROR((IF(ISTEXT(LD$5)=FALSE,(INDEX(INEI!$1:$1048576,MATCH(Precios!$B30,INEI!$B:$B,0),MATCH(LD$4,INEI!$3:$3,0))),LC30)),"")</f>
        <v>331.41</v>
      </c>
      <c r="LE30" s="59">
        <f>+IFERROR((IF(ISTEXT(LE$5)=FALSE,(INDEX(INEI!$1:$1048576,MATCH(Precios!$B30,INEI!$B:$B,0),MATCH(LE$4,INEI!$3:$3,0))),LD30)),"")</f>
        <v>331.41</v>
      </c>
      <c r="LF30" s="59">
        <f>+IFERROR((IF(ISTEXT(LF$5)=FALSE,(INDEX(INEI!$1:$1048576,MATCH(Precios!$B30,INEI!$B:$B,0),MATCH(LF$4,INEI!$3:$3,0))),LE30)),"")</f>
        <v>331.41</v>
      </c>
      <c r="LG30" s="59">
        <f>+IFERROR((IF(ISTEXT(LG$5)=FALSE,(INDEX(INEI!$1:$1048576,MATCH(Precios!$B30,INEI!$B:$B,0),MATCH(LG$4,INEI!$3:$3,0))),LF30)),"")</f>
        <v>331.41</v>
      </c>
      <c r="LH30" s="59">
        <f>+IFERROR((IF(ISTEXT(LH$5)=FALSE,(INDEX(INEI!$1:$1048576,MATCH(Precios!$B30,INEI!$B:$B,0),MATCH(LH$4,INEI!$3:$3,0))),LG30)),"")</f>
        <v>331.41</v>
      </c>
      <c r="LI30" s="59">
        <f>+IFERROR((IF(ISTEXT(LI$5)=FALSE,(INDEX(INEI!$1:$1048576,MATCH(Precios!$B30,INEI!$B:$B,0),MATCH(LI$4,INEI!$3:$3,0))),LH30)),"")</f>
        <v>331.41</v>
      </c>
      <c r="LJ30" s="59">
        <f>+IFERROR((IF(ISTEXT(LJ$5)=FALSE,(INDEX(INEI!$1:$1048576,MATCH(Precios!$B30,INEI!$B:$B,0),MATCH(LJ$4,INEI!$3:$3,0))),LI30)),"")</f>
        <v>331.41</v>
      </c>
      <c r="LK30" s="59">
        <f>+IFERROR((IF(ISTEXT(LK$5)=FALSE,(INDEX(INEI!$1:$1048576,MATCH(Precios!$B30,INEI!$B:$B,0),MATCH(LK$4,INEI!$3:$3,0))),LJ30)),"")</f>
        <v>331.41</v>
      </c>
      <c r="LL30" s="59">
        <f>+IFERROR((IF(ISTEXT(LL$5)=FALSE,(INDEX(INEI!$1:$1048576,MATCH(Precios!$B30,INEI!$B:$B,0),MATCH(LL$4,INEI!$3:$3,0))),LK30)),"")</f>
        <v>331.41</v>
      </c>
      <c r="LM30" s="59">
        <f>+IFERROR((IF(ISTEXT(LM$5)=FALSE,(INDEX(INEI!$1:$1048576,MATCH(Precios!$B30,INEI!$B:$B,0),MATCH(LM$4,INEI!$3:$3,0))),LL30)),"")</f>
        <v>331.41</v>
      </c>
      <c r="LN30" s="59">
        <f>+IFERROR((IF(ISTEXT(LN$5)=FALSE,(INDEX(INEI!$1:$1048576,MATCH(Precios!$B30,INEI!$B:$B,0),MATCH(LN$4,INEI!$3:$3,0))),LM30)),"")</f>
        <v>331.41</v>
      </c>
      <c r="LO30" s="59">
        <f>+IFERROR((IF(ISTEXT(LO$5)=FALSE,(INDEX(INEI!$1:$1048576,MATCH(Precios!$B30,INEI!$B:$B,0),MATCH(LO$4,INEI!$3:$3,0))),LN30)),"")</f>
        <v>331.41</v>
      </c>
      <c r="LP30" s="60">
        <f>+IFERROR((IF(ISTEXT(LP$5)=FALSE,(INDEX(INEI!$1:$1048576,MATCH(Precios!$B30,INEI!$B:$B,0),MATCH(LP$4,INEI!$3:$3,0))),LO30)),"")</f>
        <v>331.41</v>
      </c>
      <c r="LQ30" s="59">
        <f>+IFERROR((IF(ISTEXT(LQ$5)=FALSE,(INDEX(INEI!$1:$1048576,MATCH(Precios!$B30,INEI!$B:$B,0),MATCH(LQ$4,INEI!$3:$3,0))),LP30)),"")</f>
        <v>331.41</v>
      </c>
      <c r="LR30" s="59">
        <f>+IFERROR((IF(ISTEXT(LR$5)=FALSE,(INDEX(INEI!$1:$1048576,MATCH(Precios!$B30,INEI!$B:$B,0),MATCH(LR$4,INEI!$3:$3,0))),LQ30)),"")</f>
        <v>331.41</v>
      </c>
      <c r="LS30" s="59">
        <f>+IFERROR((IF(ISTEXT(LS$5)=FALSE,(INDEX(INEI!$1:$1048576,MATCH(Precios!$B30,INEI!$B:$B,0),MATCH(LS$4,INEI!$3:$3,0))),LR30)),"")</f>
        <v>331.41</v>
      </c>
      <c r="LT30" s="59">
        <f>+IFERROR((IF(ISTEXT(LT$5)=FALSE,(INDEX(INEI!$1:$1048576,MATCH(Precios!$B30,INEI!$B:$B,0),MATCH(LT$4,INEI!$3:$3,0))),LS30)),"")</f>
        <v>331.41</v>
      </c>
      <c r="LU30" s="59">
        <f>+IFERROR((IF(ISTEXT(LU$5)=FALSE,(INDEX(INEI!$1:$1048576,MATCH(Precios!$B30,INEI!$B:$B,0),MATCH(LU$4,INEI!$3:$3,0))),LT30)),"")</f>
        <v>331.41</v>
      </c>
      <c r="LV30" s="59">
        <f>+IFERROR((IF(ISTEXT(LV$5)=FALSE,(INDEX(INEI!$1:$1048576,MATCH(Precios!$B30,INEI!$B:$B,0),MATCH(LV$4,INEI!$3:$3,0))),LU30)),"")</f>
        <v>331.41</v>
      </c>
      <c r="LW30" s="59">
        <f>+IFERROR((IF(ISTEXT(LW$5)=FALSE,(INDEX(INEI!$1:$1048576,MATCH(Precios!$B30,INEI!$B:$B,0),MATCH(LW$4,INEI!$3:$3,0))),LV30)),"")</f>
        <v>331.41</v>
      </c>
      <c r="LX30" s="59">
        <f>+IFERROR((IF(ISTEXT(LX$5)=FALSE,(INDEX(INEI!$1:$1048576,MATCH(Precios!$B30,INEI!$B:$B,0),MATCH(LX$4,INEI!$3:$3,0))),LW30)),"")</f>
        <v>331.41</v>
      </c>
      <c r="LY30" s="59">
        <f>+IFERROR((IF(ISTEXT(LY$5)=FALSE,(INDEX(INEI!$1:$1048576,MATCH(Precios!$B30,INEI!$B:$B,0),MATCH(LY$4,INEI!$3:$3,0))),LX30)),"")</f>
        <v>331.41</v>
      </c>
      <c r="LZ30" s="59">
        <f>+IFERROR((IF(ISTEXT(LZ$5)=FALSE,(INDEX(INEI!$1:$1048576,MATCH(Precios!$B30,INEI!$B:$B,0),MATCH(LZ$4,INEI!$3:$3,0))),LY30)),"")</f>
        <v>331.41</v>
      </c>
      <c r="MA30" s="59">
        <f>+IFERROR((IF(ISTEXT(MA$5)=FALSE,(INDEX(INEI!$1:$1048576,MATCH(Precios!$B30,INEI!$B:$B,0),MATCH(MA$4,INEI!$3:$3,0))),LZ30)),"")</f>
        <v>331.41</v>
      </c>
      <c r="MB30" s="59">
        <f>+IFERROR((IF(ISTEXT(MB$5)=FALSE,(INDEX(INEI!$1:$1048576,MATCH(Precios!$B30,INEI!$B:$B,0),MATCH(MB$4,INEI!$3:$3,0))),MA30)),"")</f>
        <v>331.41</v>
      </c>
      <c r="MC30" s="60">
        <f>+IFERROR((IF(ISTEXT(MC$5)=FALSE,(INDEX(INEI!$1:$1048576,MATCH(Precios!$B30,INEI!$B:$B,0),MATCH(MC$4,INEI!$3:$3,0))),MB30)),"")</f>
        <v>331.41</v>
      </c>
      <c r="MD30" s="59">
        <f>+IFERROR((IF(ISTEXT(MD$5)=FALSE,(INDEX(INEI!$1:$1048576,MATCH(Precios!$B30,INEI!$B:$B,0),MATCH(MD$4,INEI!$3:$3,0))),MC30)),"")</f>
        <v>0</v>
      </c>
      <c r="ME30" s="59">
        <f>+IFERROR((IF(ISTEXT(ME$5)=FALSE,(INDEX(INEI!$1:$1048576,MATCH(Precios!$B30,INEI!$B:$B,0),MATCH(ME$4,INEI!$3:$3,0))),MD30)),"")</f>
        <v>0</v>
      </c>
      <c r="MF30" s="59">
        <f>+IFERROR((IF(ISTEXT(MF$5)=FALSE,(INDEX(INEI!$1:$1048576,MATCH(Precios!$B30,INEI!$B:$B,0),MATCH(MF$4,INEI!$3:$3,0))),ME30)),"")</f>
        <v>0</v>
      </c>
      <c r="MG30" s="59">
        <f>+IFERROR((IF(ISTEXT(MG$5)=FALSE,(INDEX(INEI!$1:$1048576,MATCH(Precios!$B30,INEI!$B:$B,0),MATCH(MG$4,INEI!$3:$3,0))),MF30)),"")</f>
        <v>0</v>
      </c>
      <c r="MH30" s="59" t="str">
        <f>+IFERROR((IF(ISTEXT(MH$5)=FALSE,(INDEX(INEI!$1:$1048576,MATCH(Precios!$B30,INEI!$B:$B,0),MATCH(MH$4,INEI!$3:$3,0))),MG30)),"")</f>
        <v/>
      </c>
      <c r="MI30" s="59" t="str">
        <f>+IFERROR((IF(ISTEXT(MI$5)=FALSE,(INDEX(INEI!$1:$1048576,MATCH(Precios!$B30,INEI!$B:$B,0),MATCH(MI$4,INEI!$3:$3,0))),MH30)),"")</f>
        <v/>
      </c>
      <c r="MJ30" s="59" t="str">
        <f>+IFERROR((IF(ISTEXT(MJ$5)=FALSE,(INDEX(INEI!$1:$1048576,MATCH(Precios!$B30,INEI!$B:$B,0),MATCH(MJ$4,INEI!$3:$3,0))),MI30)),"")</f>
        <v/>
      </c>
      <c r="MK30" s="59" t="str">
        <f>+IFERROR((IF(ISTEXT(MK$5)=FALSE,(INDEX(INEI!$1:$1048576,MATCH(Precios!$B30,INEI!$B:$B,0),MATCH(MK$4,INEI!$3:$3,0))),MJ30)),"")</f>
        <v/>
      </c>
      <c r="ML30" s="59" t="str">
        <f>+IFERROR((IF(ISTEXT(ML$5)=FALSE,(INDEX(INEI!$1:$1048576,MATCH(Precios!$B30,INEI!$B:$B,0),MATCH(ML$4,INEI!$3:$3,0))),MK30)),"")</f>
        <v/>
      </c>
      <c r="MM30" s="59" t="str">
        <f>+IFERROR((IF(ISTEXT(MM$5)=FALSE,(INDEX(INEI!$1:$1048576,MATCH(Precios!$B30,INEI!$B:$B,0),MATCH(MM$4,INEI!$3:$3,0))),ML30)),"")</f>
        <v/>
      </c>
      <c r="MN30" s="59" t="str">
        <f>+IFERROR((IF(ISTEXT(MN$5)=FALSE,(INDEX(INEI!$1:$1048576,MATCH(Precios!$B30,INEI!$B:$B,0),MATCH(MN$4,INEI!$3:$3,0))),MM30)),"")</f>
        <v/>
      </c>
      <c r="MO30" s="59" t="str">
        <f>+IFERROR((IF(ISTEXT(MO$5)=FALSE,(INDEX(INEI!$1:$1048576,MATCH(Precios!$B30,INEI!$B:$B,0),MATCH(MO$4,INEI!$3:$3,0))),MN30)),"")</f>
        <v/>
      </c>
      <c r="MP30" s="60" t="str">
        <f>+IFERROR((IF(ISTEXT(MP$5)=FALSE,(INDEX(INEI!$1:$1048576,MATCH(Precios!$B30,INEI!$B:$B,0),MATCH(MP$4,INEI!$3:$3,0))),MO30)),"")</f>
        <v/>
      </c>
    </row>
    <row r="31" spans="1:354">
      <c r="C31" s="122" t="s">
        <v>334</v>
      </c>
      <c r="D31" s="118">
        <f>+AVERAGE(D26:D30)</f>
        <v>267.05400000000003</v>
      </c>
      <c r="E31" s="118">
        <f t="shared" ref="E31:BO31" si="51">+AVERAGE(E26:E30)</f>
        <v>267.28599999999994</v>
      </c>
      <c r="F31" s="118">
        <f t="shared" si="51"/>
        <v>268.93200000000002</v>
      </c>
      <c r="G31" s="118">
        <f t="shared" si="51"/>
        <v>268.12</v>
      </c>
      <c r="H31" s="118">
        <f t="shared" si="51"/>
        <v>268.03200000000004</v>
      </c>
      <c r="I31" s="118">
        <f t="shared" si="51"/>
        <v>267.71000000000004</v>
      </c>
      <c r="J31" s="118">
        <f>+AVERAGE(J26:J30)</f>
        <v>266.49200000000002</v>
      </c>
      <c r="K31" s="118">
        <f t="shared" si="51"/>
        <v>266.49200000000002</v>
      </c>
      <c r="L31" s="118">
        <f t="shared" si="51"/>
        <v>266.21800000000002</v>
      </c>
      <c r="M31" s="118">
        <f t="shared" si="51"/>
        <v>272.34199999999998</v>
      </c>
      <c r="N31" s="118">
        <f t="shared" si="51"/>
        <v>272.14800000000002</v>
      </c>
      <c r="O31" s="118">
        <f t="shared" si="51"/>
        <v>271.084</v>
      </c>
      <c r="P31" s="139">
        <f t="shared" si="51"/>
        <v>271.084</v>
      </c>
      <c r="Q31" s="118">
        <f t="shared" si="51"/>
        <v>270.63200000000001</v>
      </c>
      <c r="R31" s="118">
        <f t="shared" si="51"/>
        <v>270.05</v>
      </c>
      <c r="S31" s="118">
        <f t="shared" si="51"/>
        <v>270.47799999999995</v>
      </c>
      <c r="T31" s="118">
        <f t="shared" si="51"/>
        <v>270.38800000000003</v>
      </c>
      <c r="U31" s="118">
        <f t="shared" si="51"/>
        <v>269.86</v>
      </c>
      <c r="V31" s="118">
        <f t="shared" si="51"/>
        <v>270.61800000000005</v>
      </c>
      <c r="W31" s="118">
        <f t="shared" si="51"/>
        <v>270.72399999999999</v>
      </c>
      <c r="X31" s="118">
        <f t="shared" si="51"/>
        <v>270.65199999999999</v>
      </c>
      <c r="Y31" s="118">
        <f t="shared" si="51"/>
        <v>271.18199999999996</v>
      </c>
      <c r="Z31" s="118">
        <f t="shared" si="51"/>
        <v>271.60399999999993</v>
      </c>
      <c r="AA31" s="118">
        <f t="shared" si="51"/>
        <v>271.01400000000001</v>
      </c>
      <c r="AB31" s="118">
        <f t="shared" si="51"/>
        <v>271.02200000000005</v>
      </c>
      <c r="AC31" s="139">
        <f t="shared" si="51"/>
        <v>271.02200000000005</v>
      </c>
      <c r="AD31" s="118">
        <f t="shared" si="51"/>
        <v>269.05399999999997</v>
      </c>
      <c r="AE31" s="118">
        <f t="shared" si="51"/>
        <v>268.10399999999998</v>
      </c>
      <c r="AF31" s="118">
        <f t="shared" si="51"/>
        <v>268.41399999999999</v>
      </c>
      <c r="AG31" s="118">
        <f t="shared" si="51"/>
        <v>268.16800000000001</v>
      </c>
      <c r="AH31" s="118">
        <f t="shared" si="51"/>
        <v>268.24200000000002</v>
      </c>
      <c r="AI31" s="118">
        <f t="shared" si="51"/>
        <v>267.32400000000001</v>
      </c>
      <c r="AJ31" s="118">
        <f t="shared" si="51"/>
        <v>267.47400000000005</v>
      </c>
      <c r="AK31" s="118">
        <f t="shared" si="51"/>
        <v>267.32599999999996</v>
      </c>
      <c r="AL31" s="118">
        <f t="shared" si="51"/>
        <v>268.21400000000006</v>
      </c>
      <c r="AM31" s="118">
        <f t="shared" si="51"/>
        <v>270.80599999999993</v>
      </c>
      <c r="AN31" s="118">
        <f t="shared" si="51"/>
        <v>270.286</v>
      </c>
      <c r="AO31" s="118">
        <f t="shared" si="51"/>
        <v>270.322</v>
      </c>
      <c r="AP31" s="139">
        <f t="shared" si="51"/>
        <v>270.322</v>
      </c>
      <c r="AQ31" s="118">
        <f t="shared" si="51"/>
        <v>269.77999999999992</v>
      </c>
      <c r="AR31" s="118">
        <f t="shared" si="51"/>
        <v>271.34399999999994</v>
      </c>
      <c r="AS31" s="118">
        <f t="shared" si="51"/>
        <v>270.096</v>
      </c>
      <c r="AT31" s="118">
        <f t="shared" si="51"/>
        <v>271.87600000000003</v>
      </c>
      <c r="AU31" s="118">
        <f t="shared" si="51"/>
        <v>273.834</v>
      </c>
      <c r="AV31" s="118">
        <f t="shared" si="51"/>
        <v>274.21800000000002</v>
      </c>
      <c r="AW31" s="118">
        <f t="shared" si="51"/>
        <v>274.19200000000001</v>
      </c>
      <c r="AX31" s="118">
        <f t="shared" si="51"/>
        <v>275.37</v>
      </c>
      <c r="AY31" s="118">
        <f t="shared" si="51"/>
        <v>275.39800000000002</v>
      </c>
      <c r="AZ31" s="118">
        <f t="shared" si="51"/>
        <v>276.06600000000003</v>
      </c>
      <c r="BA31" s="118">
        <f t="shared" si="51"/>
        <v>275.75799999999998</v>
      </c>
      <c r="BB31" s="118">
        <f t="shared" si="51"/>
        <v>274.67200000000003</v>
      </c>
      <c r="BC31" s="139">
        <f t="shared" si="51"/>
        <v>274.67200000000003</v>
      </c>
      <c r="BD31" s="118">
        <f t="shared" si="51"/>
        <v>274.72399999999999</v>
      </c>
      <c r="BE31" s="118">
        <f t="shared" si="51"/>
        <v>274.59800000000001</v>
      </c>
      <c r="BF31" s="118">
        <f t="shared" si="51"/>
        <v>275.55200000000002</v>
      </c>
      <c r="BG31" s="118">
        <f t="shared" si="51"/>
        <v>276.81000000000006</v>
      </c>
      <c r="BH31" s="118">
        <f t="shared" si="51"/>
        <v>276.72800000000001</v>
      </c>
      <c r="BI31" s="118">
        <f t="shared" si="51"/>
        <v>277.27000000000004</v>
      </c>
      <c r="BJ31" s="118">
        <f t="shared" si="51"/>
        <v>277.66399999999999</v>
      </c>
      <c r="BK31" s="118">
        <f t="shared" si="51"/>
        <v>278.22400000000005</v>
      </c>
      <c r="BL31" s="118">
        <f t="shared" si="51"/>
        <v>278.29200000000003</v>
      </c>
      <c r="BM31" s="118">
        <f t="shared" si="51"/>
        <v>277.62</v>
      </c>
      <c r="BN31" s="118">
        <f t="shared" si="51"/>
        <v>277.35600000000005</v>
      </c>
      <c r="BO31" s="118">
        <f t="shared" si="51"/>
        <v>277.22400000000005</v>
      </c>
      <c r="BP31" s="139">
        <f t="shared" ref="BP31:EA31" si="52">+AVERAGE(BP26:BP30)</f>
        <v>277.22400000000005</v>
      </c>
      <c r="BQ31" s="118">
        <f t="shared" si="52"/>
        <v>277.22400000000005</v>
      </c>
      <c r="BR31" s="118">
        <f t="shared" si="52"/>
        <v>277.54599999999999</v>
      </c>
      <c r="BS31" s="118">
        <f t="shared" si="52"/>
        <v>277.64999999999998</v>
      </c>
      <c r="BT31" s="118">
        <f t="shared" si="52"/>
        <v>277.28000000000003</v>
      </c>
      <c r="BU31" s="118">
        <f t="shared" si="52"/>
        <v>277.57600000000002</v>
      </c>
      <c r="BV31" s="118">
        <f t="shared" si="52"/>
        <v>278.86599999999999</v>
      </c>
      <c r="BW31" s="118">
        <f t="shared" si="52"/>
        <v>278.93400000000003</v>
      </c>
      <c r="BX31" s="118">
        <f t="shared" si="52"/>
        <v>278.00599999999997</v>
      </c>
      <c r="BY31" s="118">
        <f t="shared" si="52"/>
        <v>278.19600000000003</v>
      </c>
      <c r="BZ31" s="118">
        <f t="shared" si="52"/>
        <v>277.964</v>
      </c>
      <c r="CA31" s="118">
        <f t="shared" si="52"/>
        <v>278.55</v>
      </c>
      <c r="CB31" s="118">
        <f t="shared" si="52"/>
        <v>279.62399999999997</v>
      </c>
      <c r="CC31" s="139">
        <f t="shared" si="52"/>
        <v>279.62399999999997</v>
      </c>
      <c r="CD31" s="118">
        <f t="shared" si="52"/>
        <v>279.786</v>
      </c>
      <c r="CE31" s="118">
        <f t="shared" si="52"/>
        <v>279.83600000000001</v>
      </c>
      <c r="CF31" s="118">
        <f t="shared" si="52"/>
        <v>279.02</v>
      </c>
      <c r="CG31" s="118">
        <f t="shared" si="52"/>
        <v>279.29000000000002</v>
      </c>
      <c r="CH31" s="118">
        <f t="shared" si="52"/>
        <v>279.22200000000004</v>
      </c>
      <c r="CI31" s="118">
        <f t="shared" si="52"/>
        <v>279.29399999999998</v>
      </c>
      <c r="CJ31" s="118">
        <f t="shared" si="52"/>
        <v>278.86399999999998</v>
      </c>
      <c r="CK31" s="118">
        <f t="shared" si="52"/>
        <v>279.45</v>
      </c>
      <c r="CL31" s="118">
        <f t="shared" si="52"/>
        <v>279.50400000000002</v>
      </c>
      <c r="CM31" s="118">
        <f t="shared" si="52"/>
        <v>280.702</v>
      </c>
      <c r="CN31" s="118">
        <f t="shared" si="52"/>
        <v>280.61599999999999</v>
      </c>
      <c r="CO31" s="118">
        <f t="shared" si="52"/>
        <v>281.08</v>
      </c>
      <c r="CP31" s="139">
        <f t="shared" si="52"/>
        <v>281.08</v>
      </c>
      <c r="CQ31" s="118">
        <f t="shared" si="52"/>
        <v>281.11200000000002</v>
      </c>
      <c r="CR31" s="118">
        <f t="shared" si="52"/>
        <v>281.56</v>
      </c>
      <c r="CS31" s="118">
        <f t="shared" si="52"/>
        <v>282.81</v>
      </c>
      <c r="CT31" s="118">
        <f t="shared" si="52"/>
        <v>283.49200000000002</v>
      </c>
      <c r="CU31" s="118">
        <f t="shared" si="52"/>
        <v>283.69</v>
      </c>
      <c r="CV31" s="118">
        <f t="shared" si="52"/>
        <v>284.22800000000001</v>
      </c>
      <c r="CW31" s="118">
        <f t="shared" si="52"/>
        <v>284.90600000000001</v>
      </c>
      <c r="CX31" s="118">
        <f t="shared" si="52"/>
        <v>286.43400000000003</v>
      </c>
      <c r="CY31" s="118">
        <f t="shared" si="52"/>
        <v>286.702</v>
      </c>
      <c r="CZ31" s="118">
        <f t="shared" si="52"/>
        <v>287.62400000000002</v>
      </c>
      <c r="DA31" s="118">
        <f t="shared" si="52"/>
        <v>290.49799999999993</v>
      </c>
      <c r="DB31" s="118">
        <f t="shared" si="52"/>
        <v>291.7</v>
      </c>
      <c r="DC31" s="139">
        <f t="shared" si="52"/>
        <v>291.7</v>
      </c>
      <c r="DD31" s="118">
        <f t="shared" si="52"/>
        <v>293.65600000000006</v>
      </c>
      <c r="DE31" s="118">
        <f t="shared" si="52"/>
        <v>295.14800000000002</v>
      </c>
      <c r="DF31" s="118">
        <f t="shared" si="52"/>
        <v>300.34199999999998</v>
      </c>
      <c r="DG31" s="118">
        <f t="shared" si="52"/>
        <v>301.64800000000002</v>
      </c>
      <c r="DH31" s="118">
        <f t="shared" si="52"/>
        <v>303.16199999999998</v>
      </c>
      <c r="DI31" s="118">
        <f t="shared" si="52"/>
        <v>304.50799999999998</v>
      </c>
      <c r="DJ31" s="118">
        <f t="shared" si="52"/>
        <v>306.55599999999998</v>
      </c>
      <c r="DK31" s="118">
        <f t="shared" si="52"/>
        <v>309.70799999999997</v>
      </c>
      <c r="DL31" s="118">
        <f t="shared" si="52"/>
        <v>315.57000000000005</v>
      </c>
      <c r="DM31" s="118">
        <f t="shared" si="52"/>
        <v>318.50400000000002</v>
      </c>
      <c r="DN31" s="118">
        <f t="shared" si="52"/>
        <v>320.286</v>
      </c>
      <c r="DO31" s="118">
        <f t="shared" si="52"/>
        <v>321.26400000000001</v>
      </c>
      <c r="DP31" s="139">
        <f t="shared" si="52"/>
        <v>321.26400000000001</v>
      </c>
      <c r="DQ31" s="118">
        <f t="shared" si="52"/>
        <v>323.85399999999998</v>
      </c>
      <c r="DR31" s="118">
        <f t="shared" si="52"/>
        <v>325.36800000000005</v>
      </c>
      <c r="DS31" s="118">
        <f t="shared" si="52"/>
        <v>324.488</v>
      </c>
      <c r="DT31" s="118">
        <f t="shared" si="52"/>
        <v>325.34399999999994</v>
      </c>
      <c r="DU31" s="118">
        <f t="shared" si="52"/>
        <v>324.82600000000008</v>
      </c>
      <c r="DV31" s="118">
        <f t="shared" si="52"/>
        <v>325.38</v>
      </c>
      <c r="DW31" s="118">
        <f t="shared" si="52"/>
        <v>326.18200000000002</v>
      </c>
      <c r="DX31" s="118">
        <f t="shared" si="52"/>
        <v>325.928</v>
      </c>
      <c r="DY31" s="118">
        <f t="shared" si="52"/>
        <v>327.28800000000001</v>
      </c>
      <c r="DZ31" s="118">
        <f t="shared" si="52"/>
        <v>327.92200000000003</v>
      </c>
      <c r="EA31" s="118">
        <f t="shared" si="52"/>
        <v>329.18799999999999</v>
      </c>
      <c r="EB31" s="118">
        <f t="shared" ref="EB31:GM31" si="53">+AVERAGE(EB26:EB30)</f>
        <v>329.02800000000002</v>
      </c>
      <c r="EC31" s="139">
        <f t="shared" si="53"/>
        <v>329.02800000000002</v>
      </c>
      <c r="ED31" s="118">
        <f t="shared" si="53"/>
        <v>329.11200000000002</v>
      </c>
      <c r="EE31" s="118">
        <f t="shared" si="53"/>
        <v>328.488</v>
      </c>
      <c r="EF31" s="118">
        <f t="shared" si="53"/>
        <v>329.03200000000004</v>
      </c>
      <c r="EG31" s="118">
        <f t="shared" si="53"/>
        <v>328.05</v>
      </c>
      <c r="EH31" s="118">
        <f t="shared" si="53"/>
        <v>326.94200000000001</v>
      </c>
      <c r="EI31" s="118">
        <f t="shared" si="53"/>
        <v>327.27000000000004</v>
      </c>
      <c r="EJ31" s="118">
        <f t="shared" si="53"/>
        <v>328.16200000000003</v>
      </c>
      <c r="EK31" s="118">
        <f t="shared" si="53"/>
        <v>328.59399999999999</v>
      </c>
      <c r="EL31" s="118">
        <f t="shared" si="53"/>
        <v>328.99</v>
      </c>
      <c r="EM31" s="118">
        <f t="shared" si="53"/>
        <v>328.05599999999998</v>
      </c>
      <c r="EN31" s="118">
        <f t="shared" si="53"/>
        <v>327.55399999999997</v>
      </c>
      <c r="EO31" s="118">
        <f t="shared" si="53"/>
        <v>328.24799999999999</v>
      </c>
      <c r="EP31" s="139">
        <f t="shared" si="53"/>
        <v>328.24799999999999</v>
      </c>
      <c r="EQ31" s="118">
        <f t="shared" si="53"/>
        <v>328.6</v>
      </c>
      <c r="ER31" s="118">
        <f t="shared" si="53"/>
        <v>329.87600000000003</v>
      </c>
      <c r="ES31" s="118">
        <f t="shared" si="53"/>
        <v>330.51600000000002</v>
      </c>
      <c r="ET31" s="118">
        <f t="shared" si="53"/>
        <v>330.27600000000001</v>
      </c>
      <c r="EU31" s="118">
        <f t="shared" si="53"/>
        <v>330.32400000000001</v>
      </c>
      <c r="EV31" s="118">
        <f t="shared" si="53"/>
        <v>329.90800000000002</v>
      </c>
      <c r="EW31" s="118">
        <f t="shared" si="53"/>
        <v>332.18400000000003</v>
      </c>
      <c r="EX31" s="118">
        <f t="shared" si="53"/>
        <v>332.68799999999999</v>
      </c>
      <c r="EY31" s="118">
        <f t="shared" si="53"/>
        <v>334.012</v>
      </c>
      <c r="EZ31" s="118">
        <f t="shared" si="53"/>
        <v>334.33800000000002</v>
      </c>
      <c r="FA31" s="118">
        <f t="shared" si="53"/>
        <v>335.06800000000004</v>
      </c>
      <c r="FB31" s="118">
        <f t="shared" si="53"/>
        <v>336.22800000000001</v>
      </c>
      <c r="FC31" s="139">
        <f t="shared" si="53"/>
        <v>336.22800000000001</v>
      </c>
      <c r="FD31" s="118">
        <f t="shared" si="53"/>
        <v>336.56600000000003</v>
      </c>
      <c r="FE31" s="118">
        <f t="shared" si="53"/>
        <v>337.37800000000004</v>
      </c>
      <c r="FF31" s="118">
        <f t="shared" si="53"/>
        <v>337.48400000000004</v>
      </c>
      <c r="FG31" s="118">
        <f t="shared" si="53"/>
        <v>337.49</v>
      </c>
      <c r="FH31" s="118">
        <f t="shared" si="53"/>
        <v>340.77200000000005</v>
      </c>
      <c r="FI31" s="118">
        <f t="shared" si="53"/>
        <v>340.46800000000002</v>
      </c>
      <c r="FJ31" s="118">
        <f t="shared" si="53"/>
        <v>340.28800000000001</v>
      </c>
      <c r="FK31" s="118">
        <f t="shared" si="53"/>
        <v>340.91</v>
      </c>
      <c r="FL31" s="118">
        <f t="shared" si="53"/>
        <v>341.44600000000003</v>
      </c>
      <c r="FM31" s="118">
        <f t="shared" si="53"/>
        <v>342.78399999999999</v>
      </c>
      <c r="FN31" s="118">
        <f t="shared" si="53"/>
        <v>344.20400000000001</v>
      </c>
      <c r="FO31" s="118">
        <f t="shared" si="53"/>
        <v>344.37799999999999</v>
      </c>
      <c r="FP31" s="139">
        <f t="shared" si="53"/>
        <v>344.37799999999999</v>
      </c>
      <c r="FQ31" s="118">
        <f t="shared" si="53"/>
        <v>344.05599999999998</v>
      </c>
      <c r="FR31" s="118">
        <f t="shared" si="53"/>
        <v>343.71000000000004</v>
      </c>
      <c r="FS31" s="118">
        <f t="shared" si="53"/>
        <v>344.43800000000005</v>
      </c>
      <c r="FT31" s="118">
        <f t="shared" si="53"/>
        <v>346.62600000000003</v>
      </c>
      <c r="FU31" s="118">
        <f t="shared" si="53"/>
        <v>352.19200000000001</v>
      </c>
      <c r="FV31" s="118">
        <f t="shared" si="53"/>
        <v>353.25599999999997</v>
      </c>
      <c r="FW31" s="118">
        <f t="shared" si="53"/>
        <v>353.09800000000001</v>
      </c>
      <c r="FX31" s="118">
        <f t="shared" si="53"/>
        <v>352.83000000000004</v>
      </c>
      <c r="FY31" s="118">
        <f t="shared" si="53"/>
        <v>352.88</v>
      </c>
      <c r="FZ31" s="118">
        <f t="shared" si="53"/>
        <v>353.22</v>
      </c>
      <c r="GA31" s="118">
        <f t="shared" si="53"/>
        <v>353.30200000000002</v>
      </c>
      <c r="GB31" s="118">
        <f t="shared" si="53"/>
        <v>352.99800000000005</v>
      </c>
      <c r="GC31" s="139">
        <f t="shared" si="53"/>
        <v>352.99800000000005</v>
      </c>
      <c r="GD31" s="118">
        <f t="shared" si="53"/>
        <v>353.1</v>
      </c>
      <c r="GE31" s="118">
        <f t="shared" si="53"/>
        <v>357.24199999999996</v>
      </c>
      <c r="GF31" s="118">
        <f t="shared" si="53"/>
        <v>360.76800000000009</v>
      </c>
      <c r="GG31" s="118">
        <f t="shared" si="53"/>
        <v>360.99200000000002</v>
      </c>
      <c r="GH31" s="118">
        <f t="shared" si="53"/>
        <v>363.42</v>
      </c>
      <c r="GI31" s="118">
        <f t="shared" si="53"/>
        <v>362.29399999999998</v>
      </c>
      <c r="GJ31" s="118">
        <f t="shared" si="53"/>
        <v>362.75800000000004</v>
      </c>
      <c r="GK31" s="118">
        <f t="shared" si="53"/>
        <v>363.52600000000001</v>
      </c>
      <c r="GL31" s="118">
        <f t="shared" si="53"/>
        <v>362.55200000000002</v>
      </c>
      <c r="GM31" s="118">
        <f t="shared" si="53"/>
        <v>362.29600000000005</v>
      </c>
      <c r="GN31" s="118">
        <f t="shared" ref="GN31:IY31" si="54">+AVERAGE(GN26:GN30)</f>
        <v>364.51200000000006</v>
      </c>
      <c r="GO31" s="118">
        <f t="shared" si="54"/>
        <v>365.036</v>
      </c>
      <c r="GP31" s="139">
        <f t="shared" si="54"/>
        <v>365.036</v>
      </c>
      <c r="GQ31" s="118">
        <f t="shared" si="54"/>
        <v>365.08800000000008</v>
      </c>
      <c r="GR31" s="118">
        <f t="shared" si="54"/>
        <v>366.02200000000005</v>
      </c>
      <c r="GS31" s="118">
        <f t="shared" si="54"/>
        <v>368.70800000000003</v>
      </c>
      <c r="GT31" s="118">
        <f t="shared" si="54"/>
        <v>368.89</v>
      </c>
      <c r="GU31" s="118">
        <f t="shared" si="54"/>
        <v>368.43</v>
      </c>
      <c r="GV31" s="118">
        <f t="shared" si="54"/>
        <v>368.43</v>
      </c>
      <c r="GW31" s="118">
        <f t="shared" si="54"/>
        <v>368.63400000000001</v>
      </c>
      <c r="GX31" s="118">
        <f t="shared" si="54"/>
        <v>368.64400000000001</v>
      </c>
      <c r="GY31" s="118">
        <f t="shared" si="54"/>
        <v>371.14400000000001</v>
      </c>
      <c r="GZ31" s="118">
        <f t="shared" si="54"/>
        <v>370.63</v>
      </c>
      <c r="HA31" s="118">
        <f t="shared" si="54"/>
        <v>370.25600000000003</v>
      </c>
      <c r="HB31" s="118">
        <f t="shared" si="54"/>
        <v>370.82800000000003</v>
      </c>
      <c r="HC31" s="139">
        <f t="shared" si="54"/>
        <v>370.82800000000003</v>
      </c>
      <c r="HD31" s="118">
        <f t="shared" si="54"/>
        <v>371.96799999999996</v>
      </c>
      <c r="HE31" s="118">
        <f t="shared" si="54"/>
        <v>374.50400000000002</v>
      </c>
      <c r="HF31" s="118">
        <f t="shared" si="54"/>
        <v>377.35399999999998</v>
      </c>
      <c r="HG31" s="118">
        <f t="shared" si="54"/>
        <v>378.81600000000003</v>
      </c>
      <c r="HH31" s="118">
        <f t="shared" si="54"/>
        <v>378.93200000000002</v>
      </c>
      <c r="HI31" s="118">
        <f t="shared" si="54"/>
        <v>378.11</v>
      </c>
      <c r="HJ31" s="118">
        <f t="shared" si="54"/>
        <v>376.28399999999999</v>
      </c>
      <c r="HK31" s="118">
        <f t="shared" si="54"/>
        <v>376.52800000000002</v>
      </c>
      <c r="HL31" s="118">
        <f t="shared" si="54"/>
        <v>379.85400000000004</v>
      </c>
      <c r="HM31" s="118">
        <f t="shared" si="54"/>
        <v>379.50400000000002</v>
      </c>
      <c r="HN31" s="118">
        <f t="shared" si="54"/>
        <v>379.45800000000003</v>
      </c>
      <c r="HO31" s="118">
        <f t="shared" si="54"/>
        <v>379.22400000000005</v>
      </c>
      <c r="HP31" s="139">
        <f t="shared" si="54"/>
        <v>379.22400000000005</v>
      </c>
      <c r="HQ31" s="118">
        <f t="shared" si="54"/>
        <v>377.07000000000005</v>
      </c>
      <c r="HR31" s="118">
        <f t="shared" si="54"/>
        <v>379.35</v>
      </c>
      <c r="HS31" s="118">
        <f t="shared" si="54"/>
        <v>377.22</v>
      </c>
      <c r="HT31" s="118">
        <f t="shared" si="54"/>
        <v>378.01800000000003</v>
      </c>
      <c r="HU31" s="118">
        <f t="shared" si="54"/>
        <v>378.20799999999997</v>
      </c>
      <c r="HV31" s="118">
        <f t="shared" si="54"/>
        <v>378.33800000000002</v>
      </c>
      <c r="HW31" s="118">
        <f t="shared" si="54"/>
        <v>378.49400000000003</v>
      </c>
      <c r="HX31" s="118">
        <f t="shared" si="54"/>
        <v>379.10800000000006</v>
      </c>
      <c r="HY31" s="118">
        <f t="shared" si="54"/>
        <v>378.87600000000003</v>
      </c>
      <c r="HZ31" s="118">
        <f t="shared" si="54"/>
        <v>381.17400000000004</v>
      </c>
      <c r="IA31" s="118">
        <f t="shared" si="54"/>
        <v>383.80000000000007</v>
      </c>
      <c r="IB31" s="118">
        <f t="shared" si="54"/>
        <v>386.26600000000002</v>
      </c>
      <c r="IC31" s="139">
        <f t="shared" si="54"/>
        <v>386.26600000000002</v>
      </c>
      <c r="ID31" s="118">
        <f t="shared" si="54"/>
        <v>387.96800000000002</v>
      </c>
      <c r="IE31" s="118">
        <f t="shared" si="54"/>
        <v>387.46200000000005</v>
      </c>
      <c r="IF31" s="118">
        <f t="shared" si="54"/>
        <v>387.59800000000001</v>
      </c>
      <c r="IG31" s="118">
        <f t="shared" si="54"/>
        <v>389.09399999999999</v>
      </c>
      <c r="IH31" s="118">
        <f t="shared" si="54"/>
        <v>389.95000000000005</v>
      </c>
      <c r="II31" s="118">
        <f t="shared" si="54"/>
        <v>390.15</v>
      </c>
      <c r="IJ31" s="118">
        <f t="shared" si="54"/>
        <v>390.72199999999998</v>
      </c>
      <c r="IK31" s="118">
        <f t="shared" si="54"/>
        <v>391.202</v>
      </c>
      <c r="IL31" s="118">
        <f t="shared" si="54"/>
        <v>393.11399999999998</v>
      </c>
      <c r="IM31" s="118">
        <f t="shared" si="54"/>
        <v>395.74</v>
      </c>
      <c r="IN31" s="118">
        <f t="shared" si="54"/>
        <v>393.91200000000003</v>
      </c>
      <c r="IO31" s="118">
        <f t="shared" si="54"/>
        <v>394.39800000000002</v>
      </c>
      <c r="IP31" s="139">
        <f t="shared" si="54"/>
        <v>394.39800000000002</v>
      </c>
      <c r="IQ31" s="118">
        <f t="shared" si="54"/>
        <v>394.82599999999996</v>
      </c>
      <c r="IR31" s="118">
        <f t="shared" si="54"/>
        <v>395.35599999999999</v>
      </c>
      <c r="IS31" s="118">
        <f t="shared" si="54"/>
        <v>398.96999999999997</v>
      </c>
      <c r="IT31" s="118">
        <f t="shared" si="54"/>
        <v>397.06</v>
      </c>
      <c r="IU31" s="118">
        <f t="shared" si="54"/>
        <v>397.20600000000002</v>
      </c>
      <c r="IV31" s="118">
        <f t="shared" si="54"/>
        <v>398.76400000000001</v>
      </c>
      <c r="IW31" s="118">
        <f t="shared" si="54"/>
        <v>398.31</v>
      </c>
      <c r="IX31" s="118">
        <f t="shared" si="54"/>
        <v>396.51800000000003</v>
      </c>
      <c r="IY31" s="118">
        <f t="shared" si="54"/>
        <v>396.76600000000002</v>
      </c>
      <c r="IZ31" s="118">
        <f t="shared" ref="IZ31:KA31" si="55">+AVERAGE(IZ26:IZ30)</f>
        <v>399.226</v>
      </c>
      <c r="JA31" s="118">
        <f t="shared" si="55"/>
        <v>398.80200000000002</v>
      </c>
      <c r="JB31" s="118">
        <f t="shared" si="55"/>
        <v>398.52000000000004</v>
      </c>
      <c r="JC31" s="139">
        <f t="shared" si="55"/>
        <v>398.52000000000004</v>
      </c>
      <c r="JD31" s="118">
        <f t="shared" si="55"/>
        <v>398.50000000000006</v>
      </c>
      <c r="JE31" s="118">
        <f t="shared" si="55"/>
        <v>399.30400000000003</v>
      </c>
      <c r="JF31" s="118">
        <f t="shared" si="55"/>
        <v>399.42400000000004</v>
      </c>
      <c r="JG31" s="118">
        <f t="shared" si="55"/>
        <v>399.42400000000004</v>
      </c>
      <c r="JH31" s="118">
        <f t="shared" si="55"/>
        <v>399.42400000000004</v>
      </c>
      <c r="JI31" s="118">
        <f t="shared" si="55"/>
        <v>399.42400000000004</v>
      </c>
      <c r="JJ31" s="118">
        <f t="shared" si="55"/>
        <v>399.68000000000006</v>
      </c>
      <c r="JK31" s="118">
        <f t="shared" si="55"/>
        <v>400.62800000000004</v>
      </c>
      <c r="JL31" s="118">
        <f t="shared" si="55"/>
        <v>400.72199999999998</v>
      </c>
      <c r="JM31" s="118">
        <f t="shared" si="55"/>
        <v>400.238</v>
      </c>
      <c r="JN31" s="118">
        <f t="shared" si="55"/>
        <v>401.69799999999998</v>
      </c>
      <c r="JO31" s="118">
        <f t="shared" si="55"/>
        <v>403.43</v>
      </c>
      <c r="JP31" s="139">
        <f t="shared" si="55"/>
        <v>403.43</v>
      </c>
      <c r="JQ31" s="118">
        <f t="shared" si="55"/>
        <v>402.84199999999998</v>
      </c>
      <c r="JR31" s="118">
        <f t="shared" si="55"/>
        <v>403.21</v>
      </c>
      <c r="JS31" s="118">
        <f t="shared" si="55"/>
        <v>404.15600000000001</v>
      </c>
      <c r="JT31" s="118">
        <f t="shared" si="55"/>
        <v>404.4</v>
      </c>
      <c r="JU31" s="118">
        <f t="shared" si="55"/>
        <v>408.512</v>
      </c>
      <c r="JV31" s="118">
        <f t="shared" si="55"/>
        <v>408.512</v>
      </c>
      <c r="JW31" s="118">
        <f t="shared" si="55"/>
        <v>408.24200000000002</v>
      </c>
      <c r="JX31" s="118">
        <f t="shared" si="55"/>
        <v>408.63800000000003</v>
      </c>
      <c r="JY31" s="118">
        <f t="shared" si="55"/>
        <v>409.762</v>
      </c>
      <c r="JZ31" s="118">
        <f t="shared" si="55"/>
        <v>411.35599999999994</v>
      </c>
      <c r="KA31" s="118">
        <f t="shared" si="55"/>
        <v>418.13800000000003</v>
      </c>
      <c r="KB31" s="118">
        <f>+AVERAGE(KB26:KB30)</f>
        <v>418.70799999999997</v>
      </c>
      <c r="KC31" s="139">
        <f>+AVERAGE(KC26:KC30)</f>
        <v>418.70799999999997</v>
      </c>
      <c r="KD31" s="118">
        <f t="shared" ref="KD31:LP31" si="56">+IFERROR(AVERAGE(KD26:KD30),"")</f>
        <v>418.70799999999997</v>
      </c>
      <c r="KE31" s="118">
        <f t="shared" si="56"/>
        <v>423.87</v>
      </c>
      <c r="KF31" s="118">
        <f t="shared" si="56"/>
        <v>428.262</v>
      </c>
      <c r="KG31" s="118">
        <f t="shared" si="56"/>
        <v>432.07399999999996</v>
      </c>
      <c r="KH31" s="118">
        <f t="shared" si="56"/>
        <v>429.68199999999996</v>
      </c>
      <c r="KI31" s="118">
        <f t="shared" si="56"/>
        <v>430.95600000000002</v>
      </c>
      <c r="KJ31" s="118">
        <f t="shared" si="56"/>
        <v>432.25600000000003</v>
      </c>
      <c r="KK31" s="118">
        <f t="shared" si="56"/>
        <v>426.27</v>
      </c>
      <c r="KL31" s="118">
        <f t="shared" si="56"/>
        <v>421.93599999999998</v>
      </c>
      <c r="KM31" s="118">
        <f t="shared" si="56"/>
        <v>422.87399999999997</v>
      </c>
      <c r="KN31" s="118">
        <f t="shared" si="56"/>
        <v>431.37</v>
      </c>
      <c r="KO31" s="118">
        <f t="shared" si="56"/>
        <v>436.42400000000009</v>
      </c>
      <c r="KP31" s="139">
        <f t="shared" si="56"/>
        <v>436.42400000000009</v>
      </c>
      <c r="KQ31" s="118">
        <f t="shared" si="56"/>
        <v>436.73400000000004</v>
      </c>
      <c r="KR31" s="118">
        <f t="shared" si="56"/>
        <v>435.41400000000004</v>
      </c>
      <c r="KS31" s="118">
        <f t="shared" si="56"/>
        <v>439.14799999999997</v>
      </c>
      <c r="KT31" s="118">
        <f t="shared" si="56"/>
        <v>440.49200000000002</v>
      </c>
      <c r="KU31" s="118">
        <f t="shared" si="56"/>
        <v>446.08000000000004</v>
      </c>
      <c r="KV31" s="118">
        <f t="shared" si="56"/>
        <v>450.18</v>
      </c>
      <c r="KW31" s="118">
        <f t="shared" si="56"/>
        <v>450.94000000000005</v>
      </c>
      <c r="KX31" s="118">
        <f t="shared" si="56"/>
        <v>450.83600000000007</v>
      </c>
      <c r="KY31" s="118">
        <f t="shared" si="56"/>
        <v>450.83600000000007</v>
      </c>
      <c r="KZ31" s="118">
        <f t="shared" si="56"/>
        <v>449.28399999999999</v>
      </c>
      <c r="LA31" s="118">
        <f t="shared" si="56"/>
        <v>446.53800000000001</v>
      </c>
      <c r="LB31" s="118">
        <f t="shared" si="56"/>
        <v>446.88400000000001</v>
      </c>
      <c r="LC31" s="139">
        <f t="shared" si="56"/>
        <v>446.88400000000001</v>
      </c>
      <c r="LD31" s="118">
        <f t="shared" si="56"/>
        <v>450.37600000000003</v>
      </c>
      <c r="LE31" s="118">
        <f t="shared" si="56"/>
        <v>452.28399999999999</v>
      </c>
      <c r="LF31" s="118">
        <f t="shared" si="56"/>
        <v>451.13</v>
      </c>
      <c r="LG31" s="118">
        <f t="shared" si="56"/>
        <v>450.05600000000004</v>
      </c>
      <c r="LH31" s="118">
        <f t="shared" si="56"/>
        <v>451.61800000000005</v>
      </c>
      <c r="LI31" s="118">
        <f t="shared" si="56"/>
        <v>451.166</v>
      </c>
      <c r="LJ31" s="118">
        <f t="shared" si="56"/>
        <v>452.29599999999999</v>
      </c>
      <c r="LK31" s="118">
        <f t="shared" si="56"/>
        <v>451.15599999999995</v>
      </c>
      <c r="LL31" s="118">
        <f t="shared" si="56"/>
        <v>450.60600000000005</v>
      </c>
      <c r="LM31" s="118">
        <f t="shared" si="56"/>
        <v>451.13</v>
      </c>
      <c r="LN31" s="118">
        <f t="shared" si="56"/>
        <v>450.25200000000007</v>
      </c>
      <c r="LO31" s="118">
        <f>+IFERROR(AVERAGE(LO26:LO30),"")</f>
        <v>450.65</v>
      </c>
      <c r="LP31" s="139">
        <f t="shared" si="56"/>
        <v>450.65</v>
      </c>
      <c r="LQ31" s="118">
        <f t="shared" ref="LQ31:MC31" si="57">+IFERROR(AVERAGE(LQ26:LQ30),"")</f>
        <v>451.33800000000002</v>
      </c>
      <c r="LR31" s="118">
        <f t="shared" si="57"/>
        <v>452.06000000000006</v>
      </c>
      <c r="LS31" s="118">
        <f t="shared" si="57"/>
        <v>449.83599999999996</v>
      </c>
      <c r="LT31" s="118">
        <f t="shared" si="57"/>
        <v>449.02200000000005</v>
      </c>
      <c r="LU31" s="118">
        <f t="shared" si="57"/>
        <v>450.012</v>
      </c>
      <c r="LV31" s="118">
        <f t="shared" si="57"/>
        <v>450.87399999999997</v>
      </c>
      <c r="LW31" s="118">
        <f t="shared" si="57"/>
        <v>452.86800000000005</v>
      </c>
      <c r="LX31" s="118">
        <f t="shared" si="57"/>
        <v>453.55399999999997</v>
      </c>
      <c r="LY31" s="118">
        <f t="shared" si="57"/>
        <v>451.86400000000003</v>
      </c>
      <c r="LZ31" s="118">
        <f t="shared" si="57"/>
        <v>451.68959999999998</v>
      </c>
      <c r="MA31" s="118">
        <f t="shared" si="57"/>
        <v>453.09199999999998</v>
      </c>
      <c r="MB31" s="118">
        <f t="shared" si="57"/>
        <v>453.80399999999997</v>
      </c>
      <c r="MC31" s="139">
        <f t="shared" si="57"/>
        <v>453.80399999999997</v>
      </c>
      <c r="MD31" s="118">
        <f t="shared" ref="MD31:MP31" si="58">+IFERROR(AVERAGE(MD26:MD30),"")</f>
        <v>0</v>
      </c>
      <c r="ME31" s="118">
        <f t="shared" si="58"/>
        <v>0</v>
      </c>
      <c r="MF31" s="118">
        <f t="shared" si="58"/>
        <v>0</v>
      </c>
      <c r="MG31" s="118">
        <f t="shared" si="58"/>
        <v>0</v>
      </c>
      <c r="MH31" s="118" t="str">
        <f t="shared" si="58"/>
        <v/>
      </c>
      <c r="MI31" s="118" t="str">
        <f t="shared" si="58"/>
        <v/>
      </c>
      <c r="MJ31" s="118" t="str">
        <f t="shared" si="58"/>
        <v/>
      </c>
      <c r="MK31" s="118" t="str">
        <f t="shared" si="58"/>
        <v/>
      </c>
      <c r="ML31" s="118" t="str">
        <f t="shared" si="58"/>
        <v/>
      </c>
      <c r="MM31" s="118" t="str">
        <f t="shared" si="58"/>
        <v/>
      </c>
      <c r="MN31" s="118" t="str">
        <f t="shared" si="58"/>
        <v/>
      </c>
      <c r="MO31" s="118" t="str">
        <f t="shared" si="58"/>
        <v/>
      </c>
      <c r="MP31" s="139" t="str">
        <f t="shared" si="58"/>
        <v/>
      </c>
    </row>
    <row r="32" spans="1:354">
      <c r="B32" s="9" t="s">
        <v>264</v>
      </c>
      <c r="C32" s="52" t="s">
        <v>264</v>
      </c>
      <c r="D32" s="59">
        <v>461</v>
      </c>
      <c r="E32" s="59">
        <v>454.88</v>
      </c>
      <c r="F32" s="59">
        <v>453.44</v>
      </c>
      <c r="G32" s="59">
        <v>458.24</v>
      </c>
      <c r="H32" s="59">
        <v>461.01</v>
      </c>
      <c r="I32" s="59">
        <v>458.91</v>
      </c>
      <c r="J32" s="59">
        <v>458.24</v>
      </c>
      <c r="K32" s="59">
        <v>458.24</v>
      </c>
      <c r="L32" s="59">
        <v>458.74</v>
      </c>
      <c r="M32" s="59">
        <v>461</v>
      </c>
      <c r="N32" s="59">
        <v>464.61</v>
      </c>
      <c r="O32" s="59">
        <v>462.86</v>
      </c>
      <c r="P32" s="60">
        <v>462.86</v>
      </c>
      <c r="Q32" s="59">
        <v>447.18</v>
      </c>
      <c r="R32" s="59">
        <v>447.72</v>
      </c>
      <c r="S32" s="59">
        <v>446.57</v>
      </c>
      <c r="T32" s="59">
        <v>451.44</v>
      </c>
      <c r="U32" s="59">
        <v>456.75</v>
      </c>
      <c r="V32" s="59">
        <v>448.35</v>
      </c>
      <c r="W32" s="59">
        <v>444.52</v>
      </c>
      <c r="X32" s="59">
        <v>443.27</v>
      </c>
      <c r="Y32" s="59">
        <v>442.85</v>
      </c>
      <c r="Z32" s="59">
        <v>439.11</v>
      </c>
      <c r="AA32" s="59">
        <v>436.6</v>
      </c>
      <c r="AB32" s="59">
        <v>435.91</v>
      </c>
      <c r="AC32" s="60">
        <v>435.91</v>
      </c>
      <c r="AD32" s="59">
        <v>438.91</v>
      </c>
      <c r="AE32" s="59">
        <v>418.82</v>
      </c>
      <c r="AF32" s="59">
        <v>416.24</v>
      </c>
      <c r="AG32" s="59">
        <v>421.63</v>
      </c>
      <c r="AH32" s="59">
        <v>423.2</v>
      </c>
      <c r="AI32" s="59">
        <v>434.19</v>
      </c>
      <c r="AJ32" s="59">
        <v>441.65</v>
      </c>
      <c r="AK32" s="59">
        <v>446.81</v>
      </c>
      <c r="AL32" s="59">
        <v>455.16</v>
      </c>
      <c r="AM32" s="59">
        <v>448.22</v>
      </c>
      <c r="AN32" s="59">
        <v>442.29</v>
      </c>
      <c r="AO32" s="59">
        <v>429.68</v>
      </c>
      <c r="AP32" s="60">
        <v>429.68</v>
      </c>
      <c r="AQ32" s="59">
        <v>428.26</v>
      </c>
      <c r="AR32" s="59">
        <v>427.05</v>
      </c>
      <c r="AS32" s="59">
        <v>429.39</v>
      </c>
      <c r="AT32" s="59">
        <v>427.16</v>
      </c>
      <c r="AU32" s="59">
        <v>427.94</v>
      </c>
      <c r="AV32" s="59">
        <v>429.84</v>
      </c>
      <c r="AW32" s="59">
        <v>429.54</v>
      </c>
      <c r="AX32" s="59">
        <v>428.89</v>
      </c>
      <c r="AY32" s="59">
        <v>431.53</v>
      </c>
      <c r="AZ32" s="59">
        <v>431.38</v>
      </c>
      <c r="BA32" s="59">
        <v>431.38</v>
      </c>
      <c r="BB32" s="59">
        <v>441.53</v>
      </c>
      <c r="BC32" s="60">
        <v>441.53</v>
      </c>
      <c r="BD32" s="59">
        <v>441.1</v>
      </c>
      <c r="BE32" s="59">
        <v>433.77</v>
      </c>
      <c r="BF32" s="59">
        <v>435.14</v>
      </c>
      <c r="BG32" s="59">
        <v>431.88</v>
      </c>
      <c r="BH32" s="59">
        <v>416.24</v>
      </c>
      <c r="BI32" s="59">
        <v>439.11</v>
      </c>
      <c r="BJ32" s="59">
        <v>438.5</v>
      </c>
      <c r="BK32" s="59">
        <v>447.08</v>
      </c>
      <c r="BL32" s="59">
        <v>443.57</v>
      </c>
      <c r="BM32" s="59">
        <v>441.7</v>
      </c>
      <c r="BN32" s="59">
        <v>470.06</v>
      </c>
      <c r="BO32" s="59">
        <v>486.41</v>
      </c>
      <c r="BP32" s="60">
        <v>486.41</v>
      </c>
      <c r="BQ32" s="59">
        <v>487.02</v>
      </c>
      <c r="BR32" s="59">
        <v>503.67</v>
      </c>
      <c r="BS32" s="59">
        <v>523.17999999999995</v>
      </c>
      <c r="BT32" s="59">
        <v>516.67999999999995</v>
      </c>
      <c r="BU32" s="59">
        <v>518.04999999999995</v>
      </c>
      <c r="BV32" s="59">
        <v>515.92999999999995</v>
      </c>
      <c r="BW32" s="59">
        <v>534.38</v>
      </c>
      <c r="BX32" s="59">
        <v>534.99</v>
      </c>
      <c r="BY32" s="59">
        <v>526.88</v>
      </c>
      <c r="BZ32" s="59">
        <v>600.69000000000005</v>
      </c>
      <c r="CA32" s="59">
        <v>535.65</v>
      </c>
      <c r="CB32" s="59">
        <v>541.15</v>
      </c>
      <c r="CC32" s="60">
        <v>541.15</v>
      </c>
      <c r="CD32" s="59">
        <v>538.15</v>
      </c>
      <c r="CE32" s="59">
        <v>526.89</v>
      </c>
      <c r="CF32" s="59">
        <v>531.07000000000005</v>
      </c>
      <c r="CG32" s="59">
        <v>530.15</v>
      </c>
      <c r="CH32" s="59">
        <v>523.92999999999995</v>
      </c>
      <c r="CI32" s="59">
        <v>522.87</v>
      </c>
      <c r="CJ32" s="59">
        <v>526.33000000000004</v>
      </c>
      <c r="CK32" s="59">
        <v>529.55999999999995</v>
      </c>
      <c r="CL32" s="59">
        <v>531.61</v>
      </c>
      <c r="CM32" s="59">
        <v>529.80999999999995</v>
      </c>
      <c r="CN32" s="59">
        <v>532.13</v>
      </c>
      <c r="CO32" s="59">
        <v>534.78</v>
      </c>
      <c r="CP32" s="60">
        <v>534.78</v>
      </c>
      <c r="CQ32" s="59">
        <v>528.79999999999995</v>
      </c>
      <c r="CR32" s="59">
        <v>513.07000000000005</v>
      </c>
      <c r="CS32" s="59">
        <v>513.07000000000005</v>
      </c>
      <c r="CT32" s="59">
        <v>526.29999999999995</v>
      </c>
      <c r="CU32" s="59">
        <v>526.58000000000004</v>
      </c>
      <c r="CV32" s="59">
        <v>546.26</v>
      </c>
      <c r="CW32" s="59">
        <v>545.92999999999995</v>
      </c>
      <c r="CX32" s="59">
        <v>539.35</v>
      </c>
      <c r="CY32" s="59">
        <v>535.42999999999995</v>
      </c>
      <c r="CZ32" s="59">
        <v>515.52</v>
      </c>
      <c r="DA32" s="59">
        <v>512.51</v>
      </c>
      <c r="DB32" s="59">
        <v>509.38</v>
      </c>
      <c r="DC32" s="60">
        <v>509.38</v>
      </c>
      <c r="DD32" s="59">
        <v>512.13</v>
      </c>
      <c r="DE32" s="59">
        <v>509.78</v>
      </c>
      <c r="DF32" s="59">
        <v>493.79</v>
      </c>
      <c r="DG32" s="59">
        <v>488.41</v>
      </c>
      <c r="DH32" s="59">
        <v>498.24</v>
      </c>
      <c r="DI32" s="59">
        <v>513.94000000000005</v>
      </c>
      <c r="DJ32" s="59">
        <v>552.54</v>
      </c>
      <c r="DK32" s="59">
        <v>560.29999999999995</v>
      </c>
      <c r="DL32" s="59">
        <v>575.15</v>
      </c>
      <c r="DM32" s="59">
        <v>518.04999999999995</v>
      </c>
      <c r="DN32" s="59">
        <v>599.57000000000005</v>
      </c>
      <c r="DO32" s="59">
        <v>603.22</v>
      </c>
      <c r="DP32" s="60">
        <v>603.22</v>
      </c>
      <c r="DQ32" s="59">
        <v>616.6</v>
      </c>
      <c r="DR32" s="59">
        <v>638.41</v>
      </c>
      <c r="DS32" s="59">
        <v>626.25</v>
      </c>
      <c r="DT32" s="59">
        <v>608.26</v>
      </c>
      <c r="DU32" s="59">
        <v>590.65</v>
      </c>
      <c r="DV32" s="59">
        <v>589.79</v>
      </c>
      <c r="DW32" s="59">
        <v>594.45000000000005</v>
      </c>
      <c r="DX32" s="59">
        <v>582.12</v>
      </c>
      <c r="DY32" s="59">
        <v>573.4</v>
      </c>
      <c r="DZ32" s="59">
        <v>573.42999999999995</v>
      </c>
      <c r="EA32" s="59">
        <v>577.97</v>
      </c>
      <c r="EB32" s="59">
        <v>576.82000000000005</v>
      </c>
      <c r="EC32" s="60">
        <v>576.82000000000005</v>
      </c>
      <c r="ED32" s="59">
        <v>572.84</v>
      </c>
      <c r="EE32" s="59">
        <v>582.65</v>
      </c>
      <c r="EF32" s="59">
        <v>579.53</v>
      </c>
      <c r="EG32" s="59">
        <v>582.04999999999995</v>
      </c>
      <c r="EH32" s="59">
        <v>583.41</v>
      </c>
      <c r="EI32" s="59">
        <v>581.88</v>
      </c>
      <c r="EJ32" s="59">
        <v>578.53</v>
      </c>
      <c r="EK32" s="59">
        <v>574.94000000000005</v>
      </c>
      <c r="EL32" s="59">
        <v>572.59</v>
      </c>
      <c r="EM32" s="59">
        <v>573.04999999999995</v>
      </c>
      <c r="EN32" s="59">
        <v>575.49</v>
      </c>
      <c r="EO32" s="59">
        <v>587.38</v>
      </c>
      <c r="EP32" s="60">
        <v>587.38</v>
      </c>
      <c r="EQ32" s="59">
        <v>592.49</v>
      </c>
      <c r="ER32" s="59">
        <v>609.99</v>
      </c>
      <c r="ES32" s="59">
        <v>609.97</v>
      </c>
      <c r="ET32" s="59">
        <v>617.83000000000004</v>
      </c>
      <c r="EU32" s="59">
        <v>606.76</v>
      </c>
      <c r="EV32" s="59">
        <v>612.55999999999995</v>
      </c>
      <c r="EW32" s="59">
        <v>617.4</v>
      </c>
      <c r="EX32" s="59">
        <v>616.45000000000005</v>
      </c>
      <c r="EY32" s="59">
        <v>617.77</v>
      </c>
      <c r="EZ32" s="59">
        <v>615.42999999999995</v>
      </c>
      <c r="FA32" s="59">
        <v>609.02</v>
      </c>
      <c r="FB32" s="59">
        <v>607.09</v>
      </c>
      <c r="FC32" s="60">
        <v>607.09</v>
      </c>
      <c r="FD32" s="59">
        <v>610.91</v>
      </c>
      <c r="FE32" s="59">
        <v>621.08000000000004</v>
      </c>
      <c r="FF32" s="59">
        <v>618.29999999999995</v>
      </c>
      <c r="FG32" s="59">
        <v>607.19000000000005</v>
      </c>
      <c r="FH32" s="59">
        <v>609.89</v>
      </c>
      <c r="FI32" s="59">
        <v>621.08000000000004</v>
      </c>
      <c r="FJ32" s="59">
        <v>603.07000000000005</v>
      </c>
      <c r="FK32" s="59">
        <v>598.54</v>
      </c>
      <c r="FL32" s="59">
        <v>595.19000000000005</v>
      </c>
      <c r="FM32" s="59">
        <v>592.61</v>
      </c>
      <c r="FN32" s="59">
        <v>594.74</v>
      </c>
      <c r="FO32" s="59">
        <v>588.20000000000005</v>
      </c>
      <c r="FP32" s="60">
        <v>588.20000000000005</v>
      </c>
      <c r="FQ32" s="59">
        <v>612.79</v>
      </c>
      <c r="FR32" s="59">
        <v>618.76</v>
      </c>
      <c r="FS32" s="59">
        <v>645.59</v>
      </c>
      <c r="FT32" s="59">
        <v>673.25</v>
      </c>
      <c r="FU32" s="59">
        <v>684.9</v>
      </c>
      <c r="FV32" s="59">
        <v>708.82</v>
      </c>
      <c r="FW32" s="59">
        <v>716.93</v>
      </c>
      <c r="FX32" s="59">
        <v>722.49</v>
      </c>
      <c r="FY32" s="59">
        <v>716.93</v>
      </c>
      <c r="FZ32" s="59">
        <v>714.71</v>
      </c>
      <c r="GA32" s="59">
        <v>722.65</v>
      </c>
      <c r="GB32" s="59">
        <v>719.1</v>
      </c>
      <c r="GC32" s="60">
        <v>719.1</v>
      </c>
      <c r="GD32" s="59">
        <v>750.98</v>
      </c>
      <c r="GE32" s="59">
        <v>751.68</v>
      </c>
      <c r="GF32" s="59">
        <v>749.79</v>
      </c>
      <c r="GG32" s="59">
        <v>746.73</v>
      </c>
      <c r="GH32" s="59">
        <v>745.38</v>
      </c>
      <c r="GI32" s="59">
        <v>722.38</v>
      </c>
      <c r="GJ32" s="59">
        <v>720.58</v>
      </c>
      <c r="GK32" s="59">
        <v>726.54</v>
      </c>
      <c r="GL32" s="59">
        <v>737.33</v>
      </c>
      <c r="GM32" s="59">
        <v>749.88</v>
      </c>
      <c r="GN32" s="59">
        <v>754.08</v>
      </c>
      <c r="GO32" s="59">
        <v>762.02</v>
      </c>
      <c r="GP32" s="60">
        <v>762.02</v>
      </c>
      <c r="GQ32" s="59">
        <v>771.45</v>
      </c>
      <c r="GR32" s="59">
        <v>786.94</v>
      </c>
      <c r="GS32" s="59">
        <v>435.91</v>
      </c>
      <c r="GT32" s="59">
        <v>795.68</v>
      </c>
      <c r="GU32" s="59">
        <v>802.11</v>
      </c>
      <c r="GV32" s="59">
        <v>804.16</v>
      </c>
      <c r="GW32" s="59">
        <v>808.31</v>
      </c>
      <c r="GX32" s="59">
        <v>819.5</v>
      </c>
      <c r="GY32" s="59">
        <v>815.66</v>
      </c>
      <c r="GZ32" s="59">
        <v>821.74</v>
      </c>
      <c r="HA32" s="59">
        <v>837.79</v>
      </c>
      <c r="HB32" s="59">
        <v>846.34</v>
      </c>
      <c r="HC32" s="60">
        <v>846.34</v>
      </c>
      <c r="HD32" s="59">
        <v>859.72</v>
      </c>
      <c r="HE32" s="59">
        <v>895.77</v>
      </c>
      <c r="HF32" s="59">
        <v>871.14</v>
      </c>
      <c r="HG32" s="59">
        <v>843.3</v>
      </c>
      <c r="HH32" s="59">
        <v>851.81</v>
      </c>
      <c r="HI32" s="59">
        <v>846.97</v>
      </c>
      <c r="HJ32" s="59">
        <v>843.03</v>
      </c>
      <c r="HK32" s="59">
        <v>851.6</v>
      </c>
      <c r="HL32" s="59">
        <v>863.85</v>
      </c>
      <c r="HM32" s="59">
        <v>864.9</v>
      </c>
      <c r="HN32" s="59">
        <v>869.52</v>
      </c>
      <c r="HO32" s="59">
        <v>867.65</v>
      </c>
      <c r="HP32" s="60">
        <v>867.65</v>
      </c>
      <c r="HQ32" s="59">
        <v>853.68</v>
      </c>
      <c r="HR32" s="59">
        <v>833.41</v>
      </c>
      <c r="HS32" s="59">
        <v>835.38</v>
      </c>
      <c r="HT32" s="59">
        <v>829.55</v>
      </c>
      <c r="HU32" s="59">
        <v>836.1</v>
      </c>
      <c r="HV32" s="59">
        <v>834.82</v>
      </c>
      <c r="HW32" s="59">
        <v>830.19</v>
      </c>
      <c r="HX32" s="59">
        <v>828.08</v>
      </c>
      <c r="HY32" s="59">
        <v>829.55</v>
      </c>
      <c r="HZ32" s="59">
        <v>830.19</v>
      </c>
      <c r="IA32" s="59">
        <v>827.46</v>
      </c>
      <c r="IB32" s="59">
        <v>835.28</v>
      </c>
      <c r="IC32" s="60">
        <v>835.28</v>
      </c>
      <c r="ID32" s="59">
        <v>826.2</v>
      </c>
      <c r="IE32" s="59">
        <v>850.57</v>
      </c>
      <c r="IF32" s="59">
        <v>851.92</v>
      </c>
      <c r="IG32" s="59">
        <v>841.52</v>
      </c>
      <c r="IH32" s="59">
        <v>857.98</v>
      </c>
      <c r="II32" s="59">
        <v>837.79</v>
      </c>
      <c r="IJ32" s="59">
        <v>859.31</v>
      </c>
      <c r="IK32" s="59">
        <v>857.24</v>
      </c>
      <c r="IL32" s="59">
        <v>869.52</v>
      </c>
      <c r="IM32" s="59">
        <v>868.67</v>
      </c>
      <c r="IN32" s="59">
        <v>879.4</v>
      </c>
      <c r="IO32" s="59">
        <v>877.82</v>
      </c>
      <c r="IP32" s="60">
        <v>877.82</v>
      </c>
      <c r="IQ32" s="59">
        <v>864.11</v>
      </c>
      <c r="IR32" s="59">
        <v>860.65</v>
      </c>
      <c r="IS32" s="59">
        <v>857.95</v>
      </c>
      <c r="IT32" s="59">
        <v>857.95</v>
      </c>
      <c r="IU32" s="59">
        <v>861.97</v>
      </c>
      <c r="IV32" s="59">
        <v>861.18</v>
      </c>
      <c r="IW32" s="59">
        <v>856.06</v>
      </c>
      <c r="IX32" s="59">
        <v>868.1</v>
      </c>
      <c r="IY32" s="59">
        <v>865.45</v>
      </c>
      <c r="IZ32" s="59">
        <v>865.71</v>
      </c>
      <c r="JA32" s="59">
        <v>867.58</v>
      </c>
      <c r="JB32" s="59">
        <v>865.19</v>
      </c>
      <c r="JC32" s="60">
        <v>865.19</v>
      </c>
      <c r="JD32" s="59">
        <v>864.79</v>
      </c>
      <c r="JE32" s="59">
        <v>873.04</v>
      </c>
      <c r="JF32" s="59">
        <v>888.33</v>
      </c>
      <c r="JG32" s="59">
        <v>875.01</v>
      </c>
      <c r="JH32" s="59">
        <v>878.03</v>
      </c>
      <c r="JI32" s="59">
        <v>884.05</v>
      </c>
      <c r="JJ32" s="59">
        <v>890.02</v>
      </c>
      <c r="JK32" s="59">
        <v>895.96</v>
      </c>
      <c r="JL32" s="59">
        <v>894.88</v>
      </c>
      <c r="JM32" s="59">
        <v>899.98</v>
      </c>
      <c r="JN32" s="59">
        <v>901.59</v>
      </c>
      <c r="JO32" s="59">
        <v>901.59</v>
      </c>
      <c r="JP32" s="60">
        <v>901.59</v>
      </c>
      <c r="JQ32" s="59">
        <v>905.68</v>
      </c>
      <c r="JR32" s="59">
        <v>910.25</v>
      </c>
      <c r="JS32" s="59">
        <v>923.79</v>
      </c>
      <c r="JT32" s="59">
        <v>922.39</v>
      </c>
      <c r="JU32" s="59">
        <v>937.76</v>
      </c>
      <c r="JV32" s="59">
        <v>968.39</v>
      </c>
      <c r="JW32" s="59">
        <v>974.4</v>
      </c>
      <c r="JX32" s="59">
        <v>1005.79</v>
      </c>
      <c r="JY32" s="59">
        <v>1010.39</v>
      </c>
      <c r="JZ32" s="59">
        <v>990.58</v>
      </c>
      <c r="KA32" s="59">
        <v>991.5</v>
      </c>
      <c r="KB32" s="59">
        <v>995.65</v>
      </c>
      <c r="KC32" s="60">
        <v>995.65</v>
      </c>
      <c r="KD32" s="59">
        <f>+IFERROR((IF(ISTEXT(KD$5)=FALSE,(INDEX(INEI!$1:$1048576,MATCH(Precios!$B32,INEI!$B:$B,0),MATCH(KD$4,INEI!$3:$3,0))),KC32)),"")</f>
        <v>958.76</v>
      </c>
      <c r="KE32" s="59">
        <f>+IFERROR((IF(ISTEXT(KE$5)=FALSE,(INDEX(INEI!$1:$1048576,MATCH(Precios!$B32,INEI!$B:$B,0),MATCH(KE$4,INEI!$3:$3,0))),KD32)),"")</f>
        <v>934.51</v>
      </c>
      <c r="KF32" s="59">
        <f>+IFERROR((IF(ISTEXT(KF$5)=FALSE,(INDEX(INEI!$1:$1048576,MATCH(Precios!$B32,INEI!$B:$B,0),MATCH(KF$4,INEI!$3:$3,0))),KE32)),"")</f>
        <v>921.86</v>
      </c>
      <c r="KG32" s="59">
        <f>+IFERROR((IF(ISTEXT(KG$5)=FALSE,(INDEX(INEI!$1:$1048576,MATCH(Precios!$B32,INEI!$B:$B,0),MATCH(KG$4,INEI!$3:$3,0))),KF32)),"")</f>
        <v>921.86</v>
      </c>
      <c r="KH32" s="59">
        <f>+IFERROR((IF(ISTEXT(KH$5)=FALSE,(INDEX(INEI!$1:$1048576,MATCH(Precios!$B32,INEI!$B:$B,0),MATCH(KH$4,INEI!$3:$3,0))),KG32)),"")</f>
        <v>926.6</v>
      </c>
      <c r="KI32" s="59">
        <f>+IFERROR((IF(ISTEXT(KI$5)=FALSE,(INDEX(INEI!$1:$1048576,MATCH(Precios!$B32,INEI!$B:$B,0),MATCH(KI$4,INEI!$3:$3,0))),KH32)),"")</f>
        <v>923.97</v>
      </c>
      <c r="KJ32" s="59">
        <f>+IFERROR((IF(ISTEXT(KJ$5)=FALSE,(INDEX(INEI!$1:$1048576,MATCH(Precios!$B32,INEI!$B:$B,0),MATCH(KJ$4,INEI!$3:$3,0))),KI32)),"")</f>
        <v>962.44</v>
      </c>
      <c r="KK32" s="59">
        <f>+IFERROR((IF(ISTEXT(KK$5)=FALSE,(INDEX(INEI!$1:$1048576,MATCH(Precios!$B32,INEI!$B:$B,0),MATCH(KK$4,INEI!$3:$3,0))),KJ32)),"")</f>
        <v>955.07</v>
      </c>
      <c r="KL32" s="59">
        <f>+IFERROR((IF(ISTEXT(KL$5)=FALSE,(INDEX(INEI!$1:$1048576,MATCH(Precios!$B32,INEI!$B:$B,0),MATCH(KL$4,INEI!$3:$3,0))),KK32)),"")</f>
        <v>960.86</v>
      </c>
      <c r="KM32" s="59">
        <f>+IFERROR((IF(ISTEXT(KM$5)=FALSE,(INDEX(INEI!$1:$1048576,MATCH(Precios!$B32,INEI!$B:$B,0),MATCH(KM$4,INEI!$3:$3,0))),KL32)),"")</f>
        <v>980.89</v>
      </c>
      <c r="KN32" s="59">
        <f>+IFERROR((IF(ISTEXT(KN$5)=FALSE,(INDEX(INEI!$1:$1048576,MATCH(Precios!$B32,INEI!$B:$B,0),MATCH(KN$4,INEI!$3:$3,0))),KM32)),"")</f>
        <v>956.12</v>
      </c>
      <c r="KO32" s="59">
        <f>+IFERROR((IF(ISTEXT(KO$5)=FALSE,(INDEX(INEI!$1:$1048576,MATCH(Precios!$B32,INEI!$B:$B,0),MATCH(KO$4,INEI!$3:$3,0))),KN32)),"")</f>
        <v>944.52</v>
      </c>
      <c r="KP32" s="60">
        <f>+IFERROR((IF(ISTEXT(KP$5)=FALSE,(INDEX(INEI!$1:$1048576,MATCH(Precios!$B32,INEI!$B:$B,0),MATCH(KP$4,INEI!$3:$3,0))),KO32)),"")</f>
        <v>944.52</v>
      </c>
      <c r="KQ32" s="59">
        <f>+IFERROR((IF(ISTEXT(KQ$5)=FALSE,(INDEX(INEI!$1:$1048576,MATCH(Precios!$B32,INEI!$B:$B,0),MATCH(KQ$4,INEI!$3:$3,0))),KP32)),"")</f>
        <v>944.52</v>
      </c>
      <c r="KR32" s="59">
        <f>+IFERROR((IF(ISTEXT(KR$5)=FALSE,(INDEX(INEI!$1:$1048576,MATCH(Precios!$B32,INEI!$B:$B,0),MATCH(KR$4,INEI!$3:$3,0))),KQ32)),"")</f>
        <v>946.63</v>
      </c>
      <c r="KS32" s="59">
        <f>+IFERROR((IF(ISTEXT(KS$5)=FALSE,(INDEX(INEI!$1:$1048576,MATCH(Precios!$B32,INEI!$B:$B,0),MATCH(KS$4,INEI!$3:$3,0))),KR32)),"")</f>
        <v>931.35</v>
      </c>
      <c r="KT32" s="59">
        <f>+IFERROR((IF(ISTEXT(KT$5)=FALSE,(INDEX(INEI!$1:$1048576,MATCH(Precios!$B32,INEI!$B:$B,0),MATCH(KT$4,INEI!$3:$3,0))),KS32)),"")</f>
        <v>928.18</v>
      </c>
      <c r="KU32" s="59">
        <f>+IFERROR((IF(ISTEXT(KU$5)=FALSE,(INDEX(INEI!$1:$1048576,MATCH(Precios!$B32,INEI!$B:$B,0),MATCH(KU$4,INEI!$3:$3,0))),KT32)),"")</f>
        <v>1113.72</v>
      </c>
      <c r="KV32" s="59">
        <f>+IFERROR((IF(ISTEXT(KV$5)=FALSE,(INDEX(INEI!$1:$1048576,MATCH(Precios!$B32,INEI!$B:$B,0),MATCH(KV$4,INEI!$3:$3,0))),KU32)),"")</f>
        <v>1102.6500000000001</v>
      </c>
      <c r="KW32" s="59">
        <f>+IFERROR((IF(ISTEXT(KW$5)=FALSE,(INDEX(INEI!$1:$1048576,MATCH(Precios!$B32,INEI!$B:$B,0),MATCH(KW$4,INEI!$3:$3,0))),KV32)),"")</f>
        <v>1087.8900000000001</v>
      </c>
      <c r="KX32" s="59">
        <f>+IFERROR((IF(ISTEXT(KX$5)=FALSE,(INDEX(INEI!$1:$1048576,MATCH(Precios!$B32,INEI!$B:$B,0),MATCH(KX$4,INEI!$3:$3,0))),KW32)),"")</f>
        <v>1116.3499999999999</v>
      </c>
      <c r="KY32" s="59">
        <f>+IFERROR((IF(ISTEXT(KY$5)=FALSE,(INDEX(INEI!$1:$1048576,MATCH(Precios!$B32,INEI!$B:$B,0),MATCH(KY$4,INEI!$3:$3,0))),KX32)),"")</f>
        <v>1125.8399999999999</v>
      </c>
      <c r="KZ32" s="59">
        <f>+IFERROR((IF(ISTEXT(KZ$5)=FALSE,(INDEX(INEI!$1:$1048576,MATCH(Precios!$B32,INEI!$B:$B,0),MATCH(KZ$4,INEI!$3:$3,0))),KY32)),"")</f>
        <v>1160.6300000000001</v>
      </c>
      <c r="LA32" s="59">
        <f>+IFERROR((IF(ISTEXT(LA$5)=FALSE,(INDEX(INEI!$1:$1048576,MATCH(Precios!$B32,INEI!$B:$B,0),MATCH(LA$4,INEI!$3:$3,0))),KZ32)),"")</f>
        <v>1135.8499999999999</v>
      </c>
      <c r="LB32" s="59">
        <f>+IFERROR((IF(ISTEXT(LB$5)=FALSE,(INDEX(INEI!$1:$1048576,MATCH(Precios!$B32,INEI!$B:$B,0),MATCH(LB$4,INEI!$3:$3,0))),LA32)),"")</f>
        <v>1127.42</v>
      </c>
      <c r="LC32" s="60">
        <f>+IFERROR((IF(ISTEXT(LC$5)=FALSE,(INDEX(INEI!$1:$1048576,MATCH(Precios!$B32,INEI!$B:$B,0),MATCH(LC$4,INEI!$3:$3,0))),LB32)),"")</f>
        <v>1127.42</v>
      </c>
      <c r="LD32" s="59">
        <f>+IFERROR((IF(ISTEXT(LD$5)=FALSE,(INDEX(INEI!$1:$1048576,MATCH(Precios!$B32,INEI!$B:$B,0),MATCH(LD$4,INEI!$3:$3,0))),LC32)),"")</f>
        <v>898.16</v>
      </c>
      <c r="LE32" s="59">
        <f>+IFERROR((IF(ISTEXT(LE$5)=FALSE,(INDEX(INEI!$1:$1048576,MATCH(Precios!$B32,INEI!$B:$B,0),MATCH(LE$4,INEI!$3:$3,0))),LD32)),"")</f>
        <v>946.48</v>
      </c>
      <c r="LF32" s="59">
        <f>+IFERROR((IF(ISTEXT(LF$5)=FALSE,(INDEX(INEI!$1:$1048576,MATCH(Precios!$B32,INEI!$B:$B,0),MATCH(LF$4,INEI!$3:$3,0))),LE32)),"")</f>
        <v>890.94</v>
      </c>
      <c r="LG32" s="59">
        <f>+IFERROR((IF(ISTEXT(LG$5)=FALSE,(INDEX(INEI!$1:$1048576,MATCH(Precios!$B32,INEI!$B:$B,0),MATCH(LG$4,INEI!$3:$3,0))),LF32)),"")</f>
        <v>892.14</v>
      </c>
      <c r="LH32" s="59">
        <f>+IFERROR((IF(ISTEXT(LH$5)=FALSE,(INDEX(INEI!$1:$1048576,MATCH(Precios!$B32,INEI!$B:$B,0),MATCH(LH$4,INEI!$3:$3,0))),LG32)),"")</f>
        <v>896.36</v>
      </c>
      <c r="LI32" s="59">
        <f>+IFERROR((IF(ISTEXT(LI$5)=FALSE,(INDEX(INEI!$1:$1048576,MATCH(Precios!$B32,INEI!$B:$B,0),MATCH(LI$4,INEI!$3:$3,0))),LH32)),"")</f>
        <v>909.45</v>
      </c>
      <c r="LJ32" s="59">
        <f>+IFERROR((IF(ISTEXT(LJ$5)=FALSE,(INDEX(INEI!$1:$1048576,MATCH(Precios!$B32,INEI!$B:$B,0),MATCH(LJ$4,INEI!$3:$3,0))),LI32)),"")</f>
        <v>904.71</v>
      </c>
      <c r="LK32" s="59">
        <f>+IFERROR((IF(ISTEXT(LK$5)=FALSE,(INDEX(INEI!$1:$1048576,MATCH(Precios!$B32,INEI!$B:$B,0),MATCH(LK$4,INEI!$3:$3,0))),LJ32)),"")</f>
        <v>898.23</v>
      </c>
      <c r="LL32" s="59">
        <f>+IFERROR((IF(ISTEXT(LL$5)=FALSE,(INDEX(INEI!$1:$1048576,MATCH(Precios!$B32,INEI!$B:$B,0),MATCH(LL$4,INEI!$3:$3,0))),LK32)),"")</f>
        <v>905.23</v>
      </c>
      <c r="LM32" s="59">
        <f>+IFERROR((IF(ISTEXT(LM$5)=FALSE,(INDEX(INEI!$1:$1048576,MATCH(Precios!$B32,INEI!$B:$B,0),MATCH(LM$4,INEI!$3:$3,0))),LL32)),"")</f>
        <v>901.85</v>
      </c>
      <c r="LN32" s="59">
        <f>+IFERROR((IF(ISTEXT(LN$5)=FALSE,(INDEX(INEI!$1:$1048576,MATCH(Precios!$B32,INEI!$B:$B,0),MATCH(LN$4,INEI!$3:$3,0))),LM32)),"")</f>
        <v>907.86</v>
      </c>
      <c r="LO32" s="59">
        <f>+IFERROR((IF(ISTEXT(LO$5)=FALSE,(INDEX(INEI!$1:$1048576,MATCH(Precios!$B32,INEI!$B:$B,0),MATCH(LO$4,INEI!$3:$3,0))),LN32)),"")</f>
        <v>897.51</v>
      </c>
      <c r="LP32" s="60">
        <f>+IFERROR((IF(ISTEXT(LP$5)=FALSE,(INDEX(INEI!$1:$1048576,MATCH(Precios!$B32,INEI!$B:$B,0),MATCH(LP$4,INEI!$3:$3,0))),LO32)),"")</f>
        <v>897.51</v>
      </c>
      <c r="LQ32" s="59">
        <f>+IFERROR((IF(ISTEXT(LQ$5)=FALSE,(INDEX(INEI!$1:$1048576,MATCH(Precios!$B32,INEI!$B:$B,0),MATCH(LQ$4,INEI!$3:$3,0))),LP32)),"")</f>
        <v>900.11</v>
      </c>
      <c r="LR32" s="59">
        <f>+IFERROR((IF(ISTEXT(LR$5)=FALSE,(INDEX(INEI!$1:$1048576,MATCH(Precios!$B32,INEI!$B:$B,0),MATCH(LR$4,INEI!$3:$3,0))),LQ32)),"")</f>
        <v>888.35</v>
      </c>
      <c r="LS32" s="59">
        <f>+IFERROR((IF(ISTEXT(LS$5)=FALSE,(INDEX(INEI!$1:$1048576,MATCH(Precios!$B32,INEI!$B:$B,0),MATCH(LS$4,INEI!$3:$3,0))),LR32)),"")</f>
        <v>877.35</v>
      </c>
      <c r="LT32" s="59">
        <f>+IFERROR((IF(ISTEXT(LT$5)=FALSE,(INDEX(INEI!$1:$1048576,MATCH(Precios!$B32,INEI!$B:$B,0),MATCH(LT$4,INEI!$3:$3,0))),LS32)),"")</f>
        <v>888.87</v>
      </c>
      <c r="LU32" s="59">
        <f>+IFERROR((IF(ISTEXT(LU$5)=FALSE,(INDEX(INEI!$1:$1048576,MATCH(Precios!$B32,INEI!$B:$B,0),MATCH(LU$4,INEI!$3:$3,0))),LT32)),"")</f>
        <v>879.43</v>
      </c>
      <c r="LV32" s="59">
        <f>+IFERROR((IF(ISTEXT(LV$5)=FALSE,(INDEX(INEI!$1:$1048576,MATCH(Precios!$B32,INEI!$B:$B,0),MATCH(LV$4,INEI!$3:$3,0))),LU32)),"")</f>
        <v>865.93</v>
      </c>
      <c r="LW32" s="59">
        <f>+IFERROR((IF(ISTEXT(LW$5)=FALSE,(INDEX(INEI!$1:$1048576,MATCH(Precios!$B32,INEI!$B:$B,0),MATCH(LW$4,INEI!$3:$3,0))),LV32)),"")</f>
        <v>854.4</v>
      </c>
      <c r="LX32" s="59">
        <f>+IFERROR((IF(ISTEXT(LX$5)=FALSE,(INDEX(INEI!$1:$1048576,MATCH(Precios!$B32,INEI!$B:$B,0),MATCH(LX$4,INEI!$3:$3,0))),LW32)),"")</f>
        <v>851.28</v>
      </c>
      <c r="LY32" s="59">
        <f>+IFERROR((IF(ISTEXT(LY$5)=FALSE,(INDEX(INEI!$1:$1048576,MATCH(Precios!$B32,INEI!$B:$B,0),MATCH(LY$4,INEI!$3:$3,0))),LX32)),"")</f>
        <v>841.84</v>
      </c>
      <c r="LZ32" s="59">
        <f>+IFERROR((IF(ISTEXT(LZ$5)=FALSE,(INDEX(INEI!$1:$1048576,MATCH(Precios!$B32,INEI!$B:$B,0),MATCH(LZ$4,INEI!$3:$3,0))),LY32)),"")</f>
        <v>820.11</v>
      </c>
      <c r="MA32" s="59">
        <f>+IFERROR((IF(ISTEXT(MA$5)=FALSE,(INDEX(INEI!$1:$1048576,MATCH(Precios!$B32,INEI!$B:$B,0),MATCH(MA$4,INEI!$3:$3,0))),LZ32)),"")</f>
        <v>810.52</v>
      </c>
      <c r="MB32" s="59">
        <f>+IFERROR((IF(ISTEXT(MB$5)=FALSE,(INDEX(INEI!$1:$1048576,MATCH(Precios!$B32,INEI!$B:$B,0),MATCH(MB$4,INEI!$3:$3,0))),MA32)),"")</f>
        <v>809.07</v>
      </c>
      <c r="MC32" s="60">
        <f>+IFERROR((IF(ISTEXT(MC$5)=FALSE,(INDEX(INEI!$1:$1048576,MATCH(Precios!$B32,INEI!$B:$B,0),MATCH(MC$4,INEI!$3:$3,0))),MB32)),"")</f>
        <v>809.07</v>
      </c>
      <c r="MD32" s="59">
        <f>+IFERROR((IF(ISTEXT(MD$5)=FALSE,(INDEX(INEI!$1:$1048576,MATCH(Precios!$B32,INEI!$B:$B,0),MATCH(MD$4,INEI!$3:$3,0))),MC32)),"")</f>
        <v>0</v>
      </c>
      <c r="ME32" s="59">
        <f>+IFERROR((IF(ISTEXT(ME$5)=FALSE,(INDEX(INEI!$1:$1048576,MATCH(Precios!$B32,INEI!$B:$B,0),MATCH(ME$4,INEI!$3:$3,0))),MD32)),"")</f>
        <v>0</v>
      </c>
      <c r="MF32" s="59">
        <f>+IFERROR((IF(ISTEXT(MF$5)=FALSE,(INDEX(INEI!$1:$1048576,MATCH(Precios!$B32,INEI!$B:$B,0),MATCH(MF$4,INEI!$3:$3,0))),ME32)),"")</f>
        <v>0</v>
      </c>
      <c r="MG32" s="59">
        <f>+IFERROR((IF(ISTEXT(MG$5)=FALSE,(INDEX(INEI!$1:$1048576,MATCH(Precios!$B32,INEI!$B:$B,0),MATCH(MG$4,INEI!$3:$3,0))),MF32)),"")</f>
        <v>0</v>
      </c>
      <c r="MH32" s="59" t="str">
        <f>+IFERROR((IF(ISTEXT(MH$5)=FALSE,(INDEX(INEI!$1:$1048576,MATCH(Precios!$B32,INEI!$B:$B,0),MATCH(MH$4,INEI!$3:$3,0))),MG32)),"")</f>
        <v/>
      </c>
      <c r="MI32" s="59" t="str">
        <f>+IFERROR((IF(ISTEXT(MI$5)=FALSE,(INDEX(INEI!$1:$1048576,MATCH(Precios!$B32,INEI!$B:$B,0),MATCH(MI$4,INEI!$3:$3,0))),MH32)),"")</f>
        <v/>
      </c>
      <c r="MJ32" s="59" t="str">
        <f>+IFERROR((IF(ISTEXT(MJ$5)=FALSE,(INDEX(INEI!$1:$1048576,MATCH(Precios!$B32,INEI!$B:$B,0),MATCH(MJ$4,INEI!$3:$3,0))),MI32)),"")</f>
        <v/>
      </c>
      <c r="MK32" s="59" t="str">
        <f>+IFERROR((IF(ISTEXT(MK$5)=FALSE,(INDEX(INEI!$1:$1048576,MATCH(Precios!$B32,INEI!$B:$B,0),MATCH(MK$4,INEI!$3:$3,0))),MJ32)),"")</f>
        <v/>
      </c>
      <c r="ML32" s="59" t="str">
        <f>+IFERROR((IF(ISTEXT(ML$5)=FALSE,(INDEX(INEI!$1:$1048576,MATCH(Precios!$B32,INEI!$B:$B,0),MATCH(ML$4,INEI!$3:$3,0))),MK32)),"")</f>
        <v/>
      </c>
      <c r="MM32" s="59" t="str">
        <f>+IFERROR((IF(ISTEXT(MM$5)=FALSE,(INDEX(INEI!$1:$1048576,MATCH(Precios!$B32,INEI!$B:$B,0),MATCH(MM$4,INEI!$3:$3,0))),ML32)),"")</f>
        <v/>
      </c>
      <c r="MN32" s="59" t="str">
        <f>+IFERROR((IF(ISTEXT(MN$5)=FALSE,(INDEX(INEI!$1:$1048576,MATCH(Precios!$B32,INEI!$B:$B,0),MATCH(MN$4,INEI!$3:$3,0))),MM32)),"")</f>
        <v/>
      </c>
      <c r="MO32" s="59" t="str">
        <f>+IFERROR((IF(ISTEXT(MO$5)=FALSE,(INDEX(INEI!$1:$1048576,MATCH(Precios!$B32,INEI!$B:$B,0),MATCH(MO$4,INEI!$3:$3,0))),MN32)),"")</f>
        <v/>
      </c>
      <c r="MP32" s="60" t="str">
        <f>+IFERROR((IF(ISTEXT(MP$5)=FALSE,(INDEX(INEI!$1:$1048576,MATCH(Precios!$B32,INEI!$B:$B,0),MATCH(MP$4,INEI!$3:$3,0))),MO32)),"")</f>
        <v/>
      </c>
    </row>
    <row r="33" spans="2:354">
      <c r="B33" s="9" t="s">
        <v>265</v>
      </c>
      <c r="C33" s="52" t="s">
        <v>265</v>
      </c>
      <c r="D33" s="59">
        <v>306.83999999999997</v>
      </c>
      <c r="E33" s="59">
        <v>306.83999999999997</v>
      </c>
      <c r="F33" s="59">
        <v>307.29000000000002</v>
      </c>
      <c r="G33" s="59">
        <v>307.29000000000002</v>
      </c>
      <c r="H33" s="59">
        <v>307.29000000000002</v>
      </c>
      <c r="I33" s="59">
        <v>306.94</v>
      </c>
      <c r="J33" s="59">
        <v>306.94</v>
      </c>
      <c r="K33" s="59">
        <v>306.94</v>
      </c>
      <c r="L33" s="59">
        <v>308.23</v>
      </c>
      <c r="M33" s="59">
        <v>306.83999999999997</v>
      </c>
      <c r="N33" s="59">
        <v>308.23</v>
      </c>
      <c r="O33" s="59">
        <v>311.05</v>
      </c>
      <c r="P33" s="60">
        <v>311.05</v>
      </c>
      <c r="Q33" s="59">
        <v>311.05</v>
      </c>
      <c r="R33" s="59">
        <v>311.05</v>
      </c>
      <c r="S33" s="59">
        <v>311.77</v>
      </c>
      <c r="T33" s="59">
        <v>311.77</v>
      </c>
      <c r="U33" s="59">
        <v>311.77</v>
      </c>
      <c r="V33" s="59">
        <v>310.69</v>
      </c>
      <c r="W33" s="59">
        <v>310.69</v>
      </c>
      <c r="X33" s="59">
        <v>310.69</v>
      </c>
      <c r="Y33" s="59">
        <v>310.89</v>
      </c>
      <c r="Z33" s="59">
        <v>310.89</v>
      </c>
      <c r="AA33" s="59">
        <v>310.89</v>
      </c>
      <c r="AB33" s="59">
        <v>315.11</v>
      </c>
      <c r="AC33" s="60">
        <v>315.11</v>
      </c>
      <c r="AD33" s="59">
        <v>315.11</v>
      </c>
      <c r="AE33" s="59">
        <v>315.11</v>
      </c>
      <c r="AF33" s="59">
        <v>315.70999999999998</v>
      </c>
      <c r="AG33" s="59">
        <v>315.70999999999998</v>
      </c>
      <c r="AH33" s="59">
        <v>315.70999999999998</v>
      </c>
      <c r="AI33" s="59">
        <v>316.17</v>
      </c>
      <c r="AJ33" s="59">
        <v>316.17</v>
      </c>
      <c r="AK33" s="59">
        <v>316.17</v>
      </c>
      <c r="AL33" s="59">
        <v>318.23</v>
      </c>
      <c r="AM33" s="59">
        <v>318.23</v>
      </c>
      <c r="AN33" s="59">
        <v>318.23</v>
      </c>
      <c r="AO33" s="59">
        <v>318.14</v>
      </c>
      <c r="AP33" s="60">
        <v>318.14</v>
      </c>
      <c r="AQ33" s="59">
        <v>318.14</v>
      </c>
      <c r="AR33" s="59">
        <v>318.14</v>
      </c>
      <c r="AS33" s="59">
        <v>323.24</v>
      </c>
      <c r="AT33" s="59">
        <v>323.24</v>
      </c>
      <c r="AU33" s="59">
        <v>323.24</v>
      </c>
      <c r="AV33" s="59">
        <v>340.59</v>
      </c>
      <c r="AW33" s="59">
        <v>340.59</v>
      </c>
      <c r="AX33" s="59">
        <v>340.59</v>
      </c>
      <c r="AY33" s="59">
        <v>342.88</v>
      </c>
      <c r="AZ33" s="59">
        <v>342.88</v>
      </c>
      <c r="BA33" s="59">
        <v>342.88</v>
      </c>
      <c r="BB33" s="59">
        <v>343.69</v>
      </c>
      <c r="BC33" s="60">
        <v>343.69</v>
      </c>
      <c r="BD33" s="59">
        <v>343.68</v>
      </c>
      <c r="BE33" s="59">
        <v>343.68</v>
      </c>
      <c r="BF33" s="59">
        <v>346.05</v>
      </c>
      <c r="BG33" s="59">
        <v>346.05</v>
      </c>
      <c r="BH33" s="59">
        <v>315.70999999999998</v>
      </c>
      <c r="BI33" s="59">
        <v>310.89</v>
      </c>
      <c r="BJ33" s="59">
        <v>348.17</v>
      </c>
      <c r="BK33" s="59">
        <v>348.17</v>
      </c>
      <c r="BL33" s="59">
        <v>351.58</v>
      </c>
      <c r="BM33" s="59">
        <v>351.58</v>
      </c>
      <c r="BN33" s="59">
        <v>351.58</v>
      </c>
      <c r="BO33" s="59">
        <v>351.85</v>
      </c>
      <c r="BP33" s="60">
        <v>351.85</v>
      </c>
      <c r="BQ33" s="59">
        <v>351.85</v>
      </c>
      <c r="BR33" s="59">
        <v>351.85</v>
      </c>
      <c r="BS33" s="59">
        <v>356.89</v>
      </c>
      <c r="BT33" s="59">
        <v>356.89</v>
      </c>
      <c r="BU33" s="59">
        <v>356.89</v>
      </c>
      <c r="BV33" s="59">
        <v>359.68</v>
      </c>
      <c r="BW33" s="59">
        <v>359.68</v>
      </c>
      <c r="BX33" s="59">
        <v>359.68</v>
      </c>
      <c r="BY33" s="59">
        <v>366.34</v>
      </c>
      <c r="BZ33" s="59">
        <v>366.34</v>
      </c>
      <c r="CA33" s="59">
        <v>366.34</v>
      </c>
      <c r="CB33" s="59">
        <v>371.5</v>
      </c>
      <c r="CC33" s="60">
        <v>371.5</v>
      </c>
      <c r="CD33" s="59">
        <v>371.5</v>
      </c>
      <c r="CE33" s="59">
        <v>371.5</v>
      </c>
      <c r="CF33" s="59">
        <v>380.21</v>
      </c>
      <c r="CG33" s="59">
        <v>380.21</v>
      </c>
      <c r="CH33" s="59">
        <v>380.21</v>
      </c>
      <c r="CI33" s="59">
        <v>382.01</v>
      </c>
      <c r="CJ33" s="59">
        <v>382.01</v>
      </c>
      <c r="CK33" s="59">
        <v>382.01</v>
      </c>
      <c r="CL33" s="59">
        <v>386.13</v>
      </c>
      <c r="CM33" s="59">
        <v>386.13</v>
      </c>
      <c r="CN33" s="59">
        <v>386.13</v>
      </c>
      <c r="CO33" s="59">
        <v>391.47</v>
      </c>
      <c r="CP33" s="60">
        <v>391.47</v>
      </c>
      <c r="CQ33" s="59">
        <v>391.47</v>
      </c>
      <c r="CR33" s="59">
        <v>391.47</v>
      </c>
      <c r="CS33" s="59">
        <v>391.47</v>
      </c>
      <c r="CT33" s="59">
        <v>400.04</v>
      </c>
      <c r="CU33" s="59">
        <v>400.04</v>
      </c>
      <c r="CV33" s="59">
        <v>404.57</v>
      </c>
      <c r="CW33" s="59">
        <v>404.57</v>
      </c>
      <c r="CX33" s="59">
        <v>404.57</v>
      </c>
      <c r="CY33" s="59">
        <v>412</v>
      </c>
      <c r="CZ33" s="59">
        <v>412</v>
      </c>
      <c r="DA33" s="59">
        <v>412</v>
      </c>
      <c r="DB33" s="59">
        <v>415.28</v>
      </c>
      <c r="DC33" s="60">
        <v>415.28</v>
      </c>
      <c r="DD33" s="59">
        <v>415.28</v>
      </c>
      <c r="DE33" s="59">
        <v>415.28</v>
      </c>
      <c r="DF33" s="59">
        <v>418.31</v>
      </c>
      <c r="DG33" s="59">
        <v>418.31</v>
      </c>
      <c r="DH33" s="59">
        <v>418.31</v>
      </c>
      <c r="DI33" s="59">
        <v>423.03</v>
      </c>
      <c r="DJ33" s="59">
        <v>423.03</v>
      </c>
      <c r="DK33" s="59">
        <v>423.03</v>
      </c>
      <c r="DL33" s="59">
        <v>423.97</v>
      </c>
      <c r="DM33" s="59">
        <v>356.89</v>
      </c>
      <c r="DN33" s="59">
        <v>423.97</v>
      </c>
      <c r="DO33" s="59">
        <v>428.68</v>
      </c>
      <c r="DP33" s="60">
        <v>428.68</v>
      </c>
      <c r="DQ33" s="59">
        <v>428.68</v>
      </c>
      <c r="DR33" s="59">
        <v>428.68</v>
      </c>
      <c r="DS33" s="59">
        <v>425.75</v>
      </c>
      <c r="DT33" s="59">
        <v>425.75</v>
      </c>
      <c r="DU33" s="59">
        <v>425.75</v>
      </c>
      <c r="DV33" s="59">
        <v>419.22</v>
      </c>
      <c r="DW33" s="59">
        <v>419.22</v>
      </c>
      <c r="DX33" s="59">
        <v>419.22</v>
      </c>
      <c r="DY33" s="59">
        <v>418.41</v>
      </c>
      <c r="DZ33" s="59">
        <v>418.41</v>
      </c>
      <c r="EA33" s="59">
        <v>418.41</v>
      </c>
      <c r="EB33" s="59">
        <v>418.25</v>
      </c>
      <c r="EC33" s="60">
        <v>418.25</v>
      </c>
      <c r="ED33" s="59">
        <v>418.25</v>
      </c>
      <c r="EE33" s="59">
        <v>418.25</v>
      </c>
      <c r="EF33" s="59">
        <v>414.72</v>
      </c>
      <c r="EG33" s="59">
        <v>414.72</v>
      </c>
      <c r="EH33" s="59">
        <v>414.72</v>
      </c>
      <c r="EI33" s="59">
        <v>417.33</v>
      </c>
      <c r="EJ33" s="59">
        <v>417.33</v>
      </c>
      <c r="EK33" s="59">
        <v>417.33</v>
      </c>
      <c r="EL33" s="59">
        <v>416.1</v>
      </c>
      <c r="EM33" s="59">
        <v>416.1</v>
      </c>
      <c r="EN33" s="59">
        <v>416.1</v>
      </c>
      <c r="EO33" s="59">
        <v>427.41</v>
      </c>
      <c r="EP33" s="60">
        <v>427.41</v>
      </c>
      <c r="EQ33" s="59">
        <v>427.41</v>
      </c>
      <c r="ER33" s="59">
        <v>427.41</v>
      </c>
      <c r="ES33" s="59">
        <v>423.94</v>
      </c>
      <c r="ET33" s="59">
        <v>423.94</v>
      </c>
      <c r="EU33" s="59">
        <v>423.94</v>
      </c>
      <c r="EV33" s="59">
        <v>429.18</v>
      </c>
      <c r="EW33" s="59">
        <v>429.18</v>
      </c>
      <c r="EX33" s="59">
        <v>429.18</v>
      </c>
      <c r="EY33" s="59">
        <v>431.91</v>
      </c>
      <c r="EZ33" s="59">
        <v>431.91</v>
      </c>
      <c r="FA33" s="59">
        <v>431.91</v>
      </c>
      <c r="FB33" s="59">
        <v>438.91</v>
      </c>
      <c r="FC33" s="60">
        <v>438.91</v>
      </c>
      <c r="FD33" s="59">
        <v>438.91</v>
      </c>
      <c r="FE33" s="59">
        <v>438.91</v>
      </c>
      <c r="FF33" s="59">
        <v>445.65</v>
      </c>
      <c r="FG33" s="59">
        <v>445.65</v>
      </c>
      <c r="FH33" s="59">
        <v>445.65</v>
      </c>
      <c r="FI33" s="59">
        <v>438.91</v>
      </c>
      <c r="FJ33" s="59">
        <v>449.56</v>
      </c>
      <c r="FK33" s="59">
        <v>449.56</v>
      </c>
      <c r="FL33" s="59">
        <v>450.67</v>
      </c>
      <c r="FM33" s="59">
        <v>450.67</v>
      </c>
      <c r="FN33" s="59">
        <v>450.67</v>
      </c>
      <c r="FO33" s="59">
        <v>451.3</v>
      </c>
      <c r="FP33" s="60">
        <v>451.3</v>
      </c>
      <c r="FQ33" s="59">
        <v>451.3</v>
      </c>
      <c r="FR33" s="59">
        <v>451.3</v>
      </c>
      <c r="FS33" s="59">
        <v>455.86</v>
      </c>
      <c r="FT33" s="59">
        <v>455.86</v>
      </c>
      <c r="FU33" s="59">
        <v>455.86</v>
      </c>
      <c r="FV33" s="59">
        <v>455.72</v>
      </c>
      <c r="FW33" s="59">
        <v>455.72</v>
      </c>
      <c r="FX33" s="59">
        <v>455.72</v>
      </c>
      <c r="FY33" s="59">
        <v>455.86</v>
      </c>
      <c r="FZ33" s="59">
        <v>455.86</v>
      </c>
      <c r="GA33" s="59">
        <v>455.86</v>
      </c>
      <c r="GB33" s="59">
        <v>455.19</v>
      </c>
      <c r="GC33" s="60">
        <v>455.19</v>
      </c>
      <c r="GD33" s="59">
        <v>455.19</v>
      </c>
      <c r="GE33" s="59">
        <v>455.19</v>
      </c>
      <c r="GF33" s="59">
        <v>465.69</v>
      </c>
      <c r="GG33" s="59">
        <v>465.69</v>
      </c>
      <c r="GH33" s="59">
        <v>465.69</v>
      </c>
      <c r="GI33" s="59">
        <v>468.3</v>
      </c>
      <c r="GJ33" s="59">
        <v>468.3</v>
      </c>
      <c r="GK33" s="59">
        <v>468.3</v>
      </c>
      <c r="GL33" s="59">
        <v>468.49</v>
      </c>
      <c r="GM33" s="59">
        <v>468.49</v>
      </c>
      <c r="GN33" s="59">
        <v>468.49</v>
      </c>
      <c r="GO33" s="59">
        <v>468.56</v>
      </c>
      <c r="GP33" s="60">
        <v>468.56</v>
      </c>
      <c r="GQ33" s="59">
        <v>468.56</v>
      </c>
      <c r="GR33" s="59">
        <v>468.56</v>
      </c>
      <c r="GS33" s="59">
        <v>315.11</v>
      </c>
      <c r="GT33" s="59">
        <v>469.08</v>
      </c>
      <c r="GU33" s="59">
        <v>469.08</v>
      </c>
      <c r="GV33" s="59">
        <v>466.15</v>
      </c>
      <c r="GW33" s="59">
        <v>466.15</v>
      </c>
      <c r="GX33" s="59">
        <v>466.15</v>
      </c>
      <c r="GY33" s="59">
        <v>467.08</v>
      </c>
      <c r="GZ33" s="59">
        <v>467.08</v>
      </c>
      <c r="HA33" s="59">
        <v>467.08</v>
      </c>
      <c r="HB33" s="59">
        <v>465.71</v>
      </c>
      <c r="HC33" s="60">
        <v>465.71</v>
      </c>
      <c r="HD33" s="59">
        <v>465.71</v>
      </c>
      <c r="HE33" s="59">
        <v>465.71</v>
      </c>
      <c r="HF33" s="59">
        <v>463.41</v>
      </c>
      <c r="HG33" s="59">
        <v>463.41</v>
      </c>
      <c r="HH33" s="59">
        <v>463.41</v>
      </c>
      <c r="HI33" s="59">
        <v>463.48</v>
      </c>
      <c r="HJ33" s="59">
        <v>463.48</v>
      </c>
      <c r="HK33" s="59">
        <v>463.48</v>
      </c>
      <c r="HL33" s="59">
        <v>462.71</v>
      </c>
      <c r="HM33" s="59">
        <v>462.71</v>
      </c>
      <c r="HN33" s="59">
        <v>462.71</v>
      </c>
      <c r="HO33" s="59">
        <v>463.6</v>
      </c>
      <c r="HP33" s="60">
        <v>463.6</v>
      </c>
      <c r="HQ33" s="59">
        <v>463.6</v>
      </c>
      <c r="HR33" s="59">
        <v>463.6</v>
      </c>
      <c r="HS33" s="59">
        <v>465.79</v>
      </c>
      <c r="HT33" s="59">
        <v>465.79</v>
      </c>
      <c r="HU33" s="59">
        <v>465.79</v>
      </c>
      <c r="HV33" s="59">
        <v>467.18</v>
      </c>
      <c r="HW33" s="59">
        <v>467.18</v>
      </c>
      <c r="HX33" s="59">
        <v>467.18</v>
      </c>
      <c r="HY33" s="59">
        <v>468</v>
      </c>
      <c r="HZ33" s="59">
        <v>468</v>
      </c>
      <c r="IA33" s="59">
        <v>468</v>
      </c>
      <c r="IB33" s="59">
        <v>468.42</v>
      </c>
      <c r="IC33" s="60">
        <v>468.42</v>
      </c>
      <c r="ID33" s="59">
        <v>468.42</v>
      </c>
      <c r="IE33" s="59">
        <v>468.42</v>
      </c>
      <c r="IF33" s="59">
        <v>468.41</v>
      </c>
      <c r="IG33" s="59">
        <v>468.41</v>
      </c>
      <c r="IH33" s="59">
        <v>468.41</v>
      </c>
      <c r="II33" s="59">
        <v>467.08</v>
      </c>
      <c r="IJ33" s="59">
        <v>470.47</v>
      </c>
      <c r="IK33" s="59">
        <v>470.47</v>
      </c>
      <c r="IL33" s="59">
        <v>462.71</v>
      </c>
      <c r="IM33" s="59">
        <v>468.39</v>
      </c>
      <c r="IN33" s="59">
        <v>468.39</v>
      </c>
      <c r="IO33" s="59">
        <v>469.4</v>
      </c>
      <c r="IP33" s="60">
        <v>469.4</v>
      </c>
      <c r="IQ33" s="59">
        <v>469.4</v>
      </c>
      <c r="IR33" s="59">
        <v>469.4</v>
      </c>
      <c r="IS33" s="59">
        <v>471.42</v>
      </c>
      <c r="IT33" s="59">
        <v>471.42</v>
      </c>
      <c r="IU33" s="59">
        <v>471.42</v>
      </c>
      <c r="IV33" s="59">
        <v>472.5</v>
      </c>
      <c r="IW33" s="59">
        <v>472.5</v>
      </c>
      <c r="IX33" s="59">
        <v>472.5</v>
      </c>
      <c r="IY33" s="59">
        <v>474.11</v>
      </c>
      <c r="IZ33" s="59">
        <v>474.11</v>
      </c>
      <c r="JA33" s="59">
        <v>474.11</v>
      </c>
      <c r="JB33" s="59">
        <v>474.17</v>
      </c>
      <c r="JC33" s="60">
        <v>474.17</v>
      </c>
      <c r="JD33" s="59">
        <v>474.17</v>
      </c>
      <c r="JE33" s="59">
        <v>474.17</v>
      </c>
      <c r="JF33" s="59">
        <v>479.79</v>
      </c>
      <c r="JG33" s="59">
        <v>479.79</v>
      </c>
      <c r="JH33" s="59">
        <v>479.79</v>
      </c>
      <c r="JI33" s="59">
        <v>479.33</v>
      </c>
      <c r="JJ33" s="59">
        <v>479.33</v>
      </c>
      <c r="JK33" s="59">
        <v>479.33</v>
      </c>
      <c r="JL33" s="59">
        <v>486.2</v>
      </c>
      <c r="JM33" s="59">
        <v>486.2</v>
      </c>
      <c r="JN33" s="59">
        <v>486.2</v>
      </c>
      <c r="JO33" s="59">
        <v>486.2</v>
      </c>
      <c r="JP33" s="60">
        <v>486.2</v>
      </c>
      <c r="JQ33" s="59">
        <v>490.89</v>
      </c>
      <c r="JR33" s="59">
        <v>490.89</v>
      </c>
      <c r="JS33" s="59">
        <v>495.98</v>
      </c>
      <c r="JT33" s="59">
        <v>495.98</v>
      </c>
      <c r="JU33" s="59">
        <v>495.98</v>
      </c>
      <c r="JV33" s="59">
        <v>502.72</v>
      </c>
      <c r="JW33" s="59">
        <v>502.72</v>
      </c>
      <c r="JX33" s="59">
        <v>502.72</v>
      </c>
      <c r="JY33" s="59">
        <v>507.42</v>
      </c>
      <c r="JZ33" s="59">
        <v>507.42</v>
      </c>
      <c r="KA33" s="59">
        <v>507.42</v>
      </c>
      <c r="KB33" s="59">
        <v>509.8</v>
      </c>
      <c r="KC33" s="60">
        <v>509.8</v>
      </c>
      <c r="KD33" s="59">
        <f>+IFERROR((IF(ISTEXT(KD$5)=FALSE,(INDEX(INEI!$1:$1048576,MATCH(Precios!$B33,INEI!$B:$B,0),MATCH(KD$4,INEI!$3:$3,0))),KC33)),"")</f>
        <v>509.8</v>
      </c>
      <c r="KE33" s="59">
        <f>+IFERROR((IF(ISTEXT(KE$5)=FALSE,(INDEX(INEI!$1:$1048576,MATCH(Precios!$B33,INEI!$B:$B,0),MATCH(KE$4,INEI!$3:$3,0))),KD33)),"")</f>
        <v>509.8</v>
      </c>
      <c r="KF33" s="59">
        <f>+IFERROR((IF(ISTEXT(KF$5)=FALSE,(INDEX(INEI!$1:$1048576,MATCH(Precios!$B33,INEI!$B:$B,0),MATCH(KF$4,INEI!$3:$3,0))),KE33)),"")</f>
        <v>513.36</v>
      </c>
      <c r="KG33" s="59">
        <f>+IFERROR((IF(ISTEXT(KG$5)=FALSE,(INDEX(INEI!$1:$1048576,MATCH(Precios!$B33,INEI!$B:$B,0),MATCH(KG$4,INEI!$3:$3,0))),KF33)),"")</f>
        <v>513.36</v>
      </c>
      <c r="KH33" s="59">
        <f>+IFERROR((IF(ISTEXT(KH$5)=FALSE,(INDEX(INEI!$1:$1048576,MATCH(Precios!$B33,INEI!$B:$B,0),MATCH(KH$4,INEI!$3:$3,0))),KG33)),"")</f>
        <v>513.36</v>
      </c>
      <c r="KI33" s="59">
        <f>+IFERROR((IF(ISTEXT(KI$5)=FALSE,(INDEX(INEI!$1:$1048576,MATCH(Precios!$B33,INEI!$B:$B,0),MATCH(KI$4,INEI!$3:$3,0))),KH33)),"")</f>
        <v>526.28</v>
      </c>
      <c r="KJ33" s="59">
        <f>+IFERROR((IF(ISTEXT(KJ$5)=FALSE,(INDEX(INEI!$1:$1048576,MATCH(Precios!$B33,INEI!$B:$B,0),MATCH(KJ$4,INEI!$3:$3,0))),KI33)),"")</f>
        <v>526.28</v>
      </c>
      <c r="KK33" s="59">
        <f>+IFERROR((IF(ISTEXT(KK$5)=FALSE,(INDEX(INEI!$1:$1048576,MATCH(Precios!$B33,INEI!$B:$B,0),MATCH(KK$4,INEI!$3:$3,0))),KJ33)),"")</f>
        <v>526.28</v>
      </c>
      <c r="KL33" s="59">
        <f>+IFERROR((IF(ISTEXT(KL$5)=FALSE,(INDEX(INEI!$1:$1048576,MATCH(Precios!$B33,INEI!$B:$B,0),MATCH(KL$4,INEI!$3:$3,0))),KK33)),"")</f>
        <v>533.80999999999995</v>
      </c>
      <c r="KM33" s="59">
        <f>+IFERROR((IF(ISTEXT(KM$5)=FALSE,(INDEX(INEI!$1:$1048576,MATCH(Precios!$B33,INEI!$B:$B,0),MATCH(KM$4,INEI!$3:$3,0))),KL33)),"")</f>
        <v>533.80999999999995</v>
      </c>
      <c r="KN33" s="59">
        <f>+IFERROR((IF(ISTEXT(KN$5)=FALSE,(INDEX(INEI!$1:$1048576,MATCH(Precios!$B33,INEI!$B:$B,0),MATCH(KN$4,INEI!$3:$3,0))),KM33)),"")</f>
        <v>533.80999999999995</v>
      </c>
      <c r="KO33" s="59">
        <f>+IFERROR((IF(ISTEXT(KO$5)=FALSE,(INDEX(INEI!$1:$1048576,MATCH(Precios!$B33,INEI!$B:$B,0),MATCH(KO$4,INEI!$3:$3,0))),KN33)),"")</f>
        <v>539.59</v>
      </c>
      <c r="KP33" s="60">
        <f>+IFERROR((IF(ISTEXT(KP$5)=FALSE,(INDEX(INEI!$1:$1048576,MATCH(Precios!$B33,INEI!$B:$B,0),MATCH(KP$4,INEI!$3:$3,0))),KO33)),"")</f>
        <v>539.59</v>
      </c>
      <c r="KQ33" s="59">
        <f>+IFERROR((IF(ISTEXT(KQ$5)=FALSE,(INDEX(INEI!$1:$1048576,MATCH(Precios!$B33,INEI!$B:$B,0),MATCH(KQ$4,INEI!$3:$3,0))),KP33)),"")</f>
        <v>539.59</v>
      </c>
      <c r="KR33" s="59">
        <f>+IFERROR((IF(ISTEXT(KR$5)=FALSE,(INDEX(INEI!$1:$1048576,MATCH(Precios!$B33,INEI!$B:$B,0),MATCH(KR$4,INEI!$3:$3,0))),KQ33)),"")</f>
        <v>539.59</v>
      </c>
      <c r="KS33" s="59">
        <f>+IFERROR((IF(ISTEXT(KS$5)=FALSE,(INDEX(INEI!$1:$1048576,MATCH(Precios!$B33,INEI!$B:$B,0),MATCH(KS$4,INEI!$3:$3,0))),KR33)),"")</f>
        <v>539.86</v>
      </c>
      <c r="KT33" s="59">
        <f>+IFERROR((IF(ISTEXT(KT$5)=FALSE,(INDEX(INEI!$1:$1048576,MATCH(Precios!$B33,INEI!$B:$B,0),MATCH(KT$4,INEI!$3:$3,0))),KS33)),"")</f>
        <v>539.86</v>
      </c>
      <c r="KU33" s="59">
        <f>+IFERROR((IF(ISTEXT(KU$5)=FALSE,(INDEX(INEI!$1:$1048576,MATCH(Precios!$B33,INEI!$B:$B,0),MATCH(KU$4,INEI!$3:$3,0))),KT33)),"")</f>
        <v>539.86</v>
      </c>
      <c r="KV33" s="59">
        <f>+IFERROR((IF(ISTEXT(KV$5)=FALSE,(INDEX(INEI!$1:$1048576,MATCH(Precios!$B33,INEI!$B:$B,0),MATCH(KV$4,INEI!$3:$3,0))),KU33)),"")</f>
        <v>547.75</v>
      </c>
      <c r="KW33" s="59">
        <f>+IFERROR((IF(ISTEXT(KW$5)=FALSE,(INDEX(INEI!$1:$1048576,MATCH(Precios!$B33,INEI!$B:$B,0),MATCH(KW$4,INEI!$3:$3,0))),KV33)),"")</f>
        <v>547.75</v>
      </c>
      <c r="KX33" s="59">
        <f>+IFERROR((IF(ISTEXT(KX$5)=FALSE,(INDEX(INEI!$1:$1048576,MATCH(Precios!$B33,INEI!$B:$B,0),MATCH(KX$4,INEI!$3:$3,0))),KW33)),"")</f>
        <v>547.75</v>
      </c>
      <c r="KY33" s="59">
        <f>+IFERROR((IF(ISTEXT(KY$5)=FALSE,(INDEX(INEI!$1:$1048576,MATCH(Precios!$B33,INEI!$B:$B,0),MATCH(KY$4,INEI!$3:$3,0))),KX33)),"")</f>
        <v>550.51</v>
      </c>
      <c r="KZ33" s="59">
        <f>+IFERROR((IF(ISTEXT(KZ$5)=FALSE,(INDEX(INEI!$1:$1048576,MATCH(Precios!$B33,INEI!$B:$B,0),MATCH(KZ$4,INEI!$3:$3,0))),KY33)),"")</f>
        <v>550.51</v>
      </c>
      <c r="LA33" s="59">
        <f>+IFERROR((IF(ISTEXT(LA$5)=FALSE,(INDEX(INEI!$1:$1048576,MATCH(Precios!$B33,INEI!$B:$B,0),MATCH(LA$4,INEI!$3:$3,0))),KZ33)),"")</f>
        <v>550.51</v>
      </c>
      <c r="LB33" s="59">
        <f>+IFERROR((IF(ISTEXT(LB$5)=FALSE,(INDEX(INEI!$1:$1048576,MATCH(Precios!$B33,INEI!$B:$B,0),MATCH(LB$4,INEI!$3:$3,0))),LA33)),"")</f>
        <v>554.32000000000005</v>
      </c>
      <c r="LC33" s="60">
        <f>+IFERROR((IF(ISTEXT(LC$5)=FALSE,(INDEX(INEI!$1:$1048576,MATCH(Precios!$B33,INEI!$B:$B,0),MATCH(LC$4,INEI!$3:$3,0))),LB33)),"")</f>
        <v>554.32000000000005</v>
      </c>
      <c r="LD33" s="59">
        <f>+IFERROR((IF(ISTEXT(LD$5)=FALSE,(INDEX(INEI!$1:$1048576,MATCH(Precios!$B33,INEI!$B:$B,0),MATCH(LD$4,INEI!$3:$3,0))),LC33)),"")</f>
        <v>554.32000000000005</v>
      </c>
      <c r="LE33" s="59">
        <f>+IFERROR((IF(ISTEXT(LE$5)=FALSE,(INDEX(INEI!$1:$1048576,MATCH(Precios!$B33,INEI!$B:$B,0),MATCH(LE$4,INEI!$3:$3,0))),LD33)),"")</f>
        <v>554.32000000000005</v>
      </c>
      <c r="LF33" s="59">
        <f>+IFERROR((IF(ISTEXT(LF$5)=FALSE,(INDEX(INEI!$1:$1048576,MATCH(Precios!$B33,INEI!$B:$B,0),MATCH(LF$4,INEI!$3:$3,0))),LE33)),"")</f>
        <v>555.97</v>
      </c>
      <c r="LG33" s="59">
        <f>+IFERROR((IF(ISTEXT(LG$5)=FALSE,(INDEX(INEI!$1:$1048576,MATCH(Precios!$B33,INEI!$B:$B,0),MATCH(LG$4,INEI!$3:$3,0))),LF33)),"")</f>
        <v>555.97</v>
      </c>
      <c r="LH33" s="59">
        <f>+IFERROR((IF(ISTEXT(LH$5)=FALSE,(INDEX(INEI!$1:$1048576,MATCH(Precios!$B33,INEI!$B:$B,0),MATCH(LH$4,INEI!$3:$3,0))),LG33)),"")</f>
        <v>555.97</v>
      </c>
      <c r="LI33" s="59">
        <f>+IFERROR((IF(ISTEXT(LI$5)=FALSE,(INDEX(INEI!$1:$1048576,MATCH(Precios!$B33,INEI!$B:$B,0),MATCH(LI$4,INEI!$3:$3,0))),LH33)),"")</f>
        <v>551.34</v>
      </c>
      <c r="LJ33" s="59">
        <f>+IFERROR((IF(ISTEXT(LJ$5)=FALSE,(INDEX(INEI!$1:$1048576,MATCH(Precios!$B33,INEI!$B:$B,0),MATCH(LJ$4,INEI!$3:$3,0))),LI33)),"")</f>
        <v>551.34</v>
      </c>
      <c r="LK33" s="59">
        <f>+IFERROR((IF(ISTEXT(LK$5)=FALSE,(INDEX(INEI!$1:$1048576,MATCH(Precios!$B33,INEI!$B:$B,0),MATCH(LK$4,INEI!$3:$3,0))),LJ33)),"")</f>
        <v>551.34</v>
      </c>
      <c r="LL33" s="59">
        <f>+IFERROR((IF(ISTEXT(LL$5)=FALSE,(INDEX(INEI!$1:$1048576,MATCH(Precios!$B33,INEI!$B:$B,0),MATCH(LL$4,INEI!$3:$3,0))),LK33)),"")</f>
        <v>551.66</v>
      </c>
      <c r="LM33" s="59">
        <f>+IFERROR((IF(ISTEXT(LM$5)=FALSE,(INDEX(INEI!$1:$1048576,MATCH(Precios!$B33,INEI!$B:$B,0),MATCH(LM$4,INEI!$3:$3,0))),LL33)),"")</f>
        <v>551.66</v>
      </c>
      <c r="LN33" s="59">
        <f>+IFERROR((IF(ISTEXT(LN$5)=FALSE,(INDEX(INEI!$1:$1048576,MATCH(Precios!$B33,INEI!$B:$B,0),MATCH(LN$4,INEI!$3:$3,0))),LM33)),"")</f>
        <v>551.66</v>
      </c>
      <c r="LO33" s="59">
        <f>+IFERROR((IF(ISTEXT(LO$5)=FALSE,(INDEX(INEI!$1:$1048576,MATCH(Precios!$B33,INEI!$B:$B,0),MATCH(LO$4,INEI!$3:$3,0))),LN33)),"")</f>
        <v>556.13</v>
      </c>
      <c r="LP33" s="60">
        <f>+IFERROR((IF(ISTEXT(LP$5)=FALSE,(INDEX(INEI!$1:$1048576,MATCH(Precios!$B33,INEI!$B:$B,0),MATCH(LP$4,INEI!$3:$3,0))),LO33)),"")</f>
        <v>556.13</v>
      </c>
      <c r="LQ33" s="59">
        <f>+IFERROR((IF(ISTEXT(LQ$5)=FALSE,(INDEX(INEI!$1:$1048576,MATCH(Precios!$B33,INEI!$B:$B,0),MATCH(LQ$4,INEI!$3:$3,0))),LP33)),"")</f>
        <v>556.13</v>
      </c>
      <c r="LR33" s="59">
        <f>+IFERROR((IF(ISTEXT(LR$5)=FALSE,(INDEX(INEI!$1:$1048576,MATCH(Precios!$B33,INEI!$B:$B,0),MATCH(LR$4,INEI!$3:$3,0))),LQ33)),"")</f>
        <v>556.13</v>
      </c>
      <c r="LS33" s="59">
        <f>+IFERROR((IF(ISTEXT(LS$5)=FALSE,(INDEX(INEI!$1:$1048576,MATCH(Precios!$B33,INEI!$B:$B,0),MATCH(LS$4,INEI!$3:$3,0))),LR33)),"")</f>
        <v>560.17999999999995</v>
      </c>
      <c r="LT33" s="59">
        <f>+IFERROR((IF(ISTEXT(LT$5)=FALSE,(INDEX(INEI!$1:$1048576,MATCH(Precios!$B33,INEI!$B:$B,0),MATCH(LT$4,INEI!$3:$3,0))),LS33)),"")</f>
        <v>560.17999999999995</v>
      </c>
      <c r="LU33" s="59">
        <f>+IFERROR((IF(ISTEXT(LU$5)=FALSE,(INDEX(INEI!$1:$1048576,MATCH(Precios!$B33,INEI!$B:$B,0),MATCH(LU$4,INEI!$3:$3,0))),LT33)),"")</f>
        <v>560.17999999999995</v>
      </c>
      <c r="LV33" s="59">
        <f>+IFERROR((IF(ISTEXT(LV$5)=FALSE,(INDEX(INEI!$1:$1048576,MATCH(Precios!$B33,INEI!$B:$B,0),MATCH(LV$4,INEI!$3:$3,0))),LU33)),"")</f>
        <v>562.92999999999995</v>
      </c>
      <c r="LW33" s="59">
        <f>+IFERROR((IF(ISTEXT(LW$5)=FALSE,(INDEX(INEI!$1:$1048576,MATCH(Precios!$B33,INEI!$B:$B,0),MATCH(LW$4,INEI!$3:$3,0))),LV33)),"")</f>
        <v>562.92999999999995</v>
      </c>
      <c r="LX33" s="59">
        <f>+IFERROR((IF(ISTEXT(LX$5)=FALSE,(INDEX(INEI!$1:$1048576,MATCH(Precios!$B33,INEI!$B:$B,0),MATCH(LX$4,INEI!$3:$3,0))),LW33)),"")</f>
        <v>562.92999999999995</v>
      </c>
      <c r="LY33" s="59">
        <f>+IFERROR((IF(ISTEXT(LY$5)=FALSE,(INDEX(INEI!$1:$1048576,MATCH(Precios!$B33,INEI!$B:$B,0),MATCH(LY$4,INEI!$3:$3,0))),LX33)),"")</f>
        <v>564.12</v>
      </c>
      <c r="LZ33" s="59">
        <f>+IFERROR((IF(ISTEXT(LZ$5)=FALSE,(INDEX(INEI!$1:$1048576,MATCH(Precios!$B33,INEI!$B:$B,0),MATCH(LZ$4,INEI!$3:$3,0))),LY33)),"")</f>
        <v>562.92999999999995</v>
      </c>
      <c r="MA33" s="59">
        <f>+IFERROR((IF(ISTEXT(MA$5)=FALSE,(INDEX(INEI!$1:$1048576,MATCH(Precios!$B33,INEI!$B:$B,0),MATCH(MA$4,INEI!$3:$3,0))),LZ33)),"")</f>
        <v>562.92999999999995</v>
      </c>
      <c r="MB33" s="59">
        <f>+IFERROR((IF(ISTEXT(MB$5)=FALSE,(INDEX(INEI!$1:$1048576,MATCH(Precios!$B33,INEI!$B:$B,0),MATCH(MB$4,INEI!$3:$3,0))),MA33)),"")</f>
        <v>567.59</v>
      </c>
      <c r="MC33" s="60">
        <f>+IFERROR((IF(ISTEXT(MC$5)=FALSE,(INDEX(INEI!$1:$1048576,MATCH(Precios!$B33,INEI!$B:$B,0),MATCH(MC$4,INEI!$3:$3,0))),MB33)),"")</f>
        <v>567.59</v>
      </c>
      <c r="MD33" s="59">
        <f>+IFERROR((IF(ISTEXT(MD$5)=FALSE,(INDEX(INEI!$1:$1048576,MATCH(Precios!$B33,INEI!$B:$B,0),MATCH(MD$4,INEI!$3:$3,0))),MC33)),"")</f>
        <v>0</v>
      </c>
      <c r="ME33" s="59">
        <f>+IFERROR((IF(ISTEXT(ME$5)=FALSE,(INDEX(INEI!$1:$1048576,MATCH(Precios!$B33,INEI!$B:$B,0),MATCH(ME$4,INEI!$3:$3,0))),MD33)),"")</f>
        <v>0</v>
      </c>
      <c r="MF33" s="59">
        <f>+IFERROR((IF(ISTEXT(MF$5)=FALSE,(INDEX(INEI!$1:$1048576,MATCH(Precios!$B33,INEI!$B:$B,0),MATCH(MF$4,INEI!$3:$3,0))),ME33)),"")</f>
        <v>0</v>
      </c>
      <c r="MG33" s="59">
        <f>+IFERROR((IF(ISTEXT(MG$5)=FALSE,(INDEX(INEI!$1:$1048576,MATCH(Precios!$B33,INEI!$B:$B,0),MATCH(MG$4,INEI!$3:$3,0))),MF33)),"")</f>
        <v>0</v>
      </c>
      <c r="MH33" s="59" t="str">
        <f>+IFERROR((IF(ISTEXT(MH$5)=FALSE,(INDEX(INEI!$1:$1048576,MATCH(Precios!$B33,INEI!$B:$B,0),MATCH(MH$4,INEI!$3:$3,0))),MG33)),"")</f>
        <v/>
      </c>
      <c r="MI33" s="59" t="str">
        <f>+IFERROR((IF(ISTEXT(MI$5)=FALSE,(INDEX(INEI!$1:$1048576,MATCH(Precios!$B33,INEI!$B:$B,0),MATCH(MI$4,INEI!$3:$3,0))),MH33)),"")</f>
        <v/>
      </c>
      <c r="MJ33" s="59" t="str">
        <f>+IFERROR((IF(ISTEXT(MJ$5)=FALSE,(INDEX(INEI!$1:$1048576,MATCH(Precios!$B33,INEI!$B:$B,0),MATCH(MJ$4,INEI!$3:$3,0))),MI33)),"")</f>
        <v/>
      </c>
      <c r="MK33" s="59" t="str">
        <f>+IFERROR((IF(ISTEXT(MK$5)=FALSE,(INDEX(INEI!$1:$1048576,MATCH(Precios!$B33,INEI!$B:$B,0),MATCH(MK$4,INEI!$3:$3,0))),MJ33)),"")</f>
        <v/>
      </c>
      <c r="ML33" s="59" t="str">
        <f>+IFERROR((IF(ISTEXT(ML$5)=FALSE,(INDEX(INEI!$1:$1048576,MATCH(Precios!$B33,INEI!$B:$B,0),MATCH(ML$4,INEI!$3:$3,0))),MK33)),"")</f>
        <v/>
      </c>
      <c r="MM33" s="59" t="str">
        <f>+IFERROR((IF(ISTEXT(MM$5)=FALSE,(INDEX(INEI!$1:$1048576,MATCH(Precios!$B33,INEI!$B:$B,0),MATCH(MM$4,INEI!$3:$3,0))),ML33)),"")</f>
        <v/>
      </c>
      <c r="MN33" s="59" t="str">
        <f>+IFERROR((IF(ISTEXT(MN$5)=FALSE,(INDEX(INEI!$1:$1048576,MATCH(Precios!$B33,INEI!$B:$B,0),MATCH(MN$4,INEI!$3:$3,0))),MM33)),"")</f>
        <v/>
      </c>
      <c r="MO33" s="59" t="str">
        <f>+IFERROR((IF(ISTEXT(MO$5)=FALSE,(INDEX(INEI!$1:$1048576,MATCH(Precios!$B33,INEI!$B:$B,0),MATCH(MO$4,INEI!$3:$3,0))),MN33)),"")</f>
        <v/>
      </c>
      <c r="MP33" s="60" t="str">
        <f>+IFERROR((IF(ISTEXT(MP$5)=FALSE,(INDEX(INEI!$1:$1048576,MATCH(Precios!$B33,INEI!$B:$B,0),MATCH(MP$4,INEI!$3:$3,0))),MO33)),"")</f>
        <v/>
      </c>
    </row>
    <row r="34" spans="2:354">
      <c r="B34" s="9" t="s">
        <v>321</v>
      </c>
      <c r="C34" s="52" t="s">
        <v>321</v>
      </c>
      <c r="D34" s="59">
        <v>297.89</v>
      </c>
      <c r="E34" s="59">
        <v>304.36</v>
      </c>
      <c r="F34" s="59">
        <v>303.93</v>
      </c>
      <c r="G34" s="59">
        <v>302.63</v>
      </c>
      <c r="H34" s="59">
        <v>302.2</v>
      </c>
      <c r="I34" s="59">
        <v>301.77</v>
      </c>
      <c r="J34" s="59">
        <v>307.81</v>
      </c>
      <c r="K34" s="59">
        <v>307.81</v>
      </c>
      <c r="L34" s="59">
        <v>320.31</v>
      </c>
      <c r="M34" s="59">
        <v>297.89</v>
      </c>
      <c r="N34" s="59">
        <v>345.31</v>
      </c>
      <c r="O34" s="59">
        <v>342.73</v>
      </c>
      <c r="P34" s="60">
        <v>342.73</v>
      </c>
      <c r="Q34" s="59">
        <v>339.28</v>
      </c>
      <c r="R34" s="59">
        <v>339.71</v>
      </c>
      <c r="S34" s="59">
        <v>340.14</v>
      </c>
      <c r="T34" s="59">
        <v>334.1</v>
      </c>
      <c r="U34" s="59">
        <v>350.05</v>
      </c>
      <c r="V34" s="59">
        <v>352.64</v>
      </c>
      <c r="W34" s="59">
        <v>338.41</v>
      </c>
      <c r="X34" s="59">
        <v>322.89</v>
      </c>
      <c r="Y34" s="59">
        <v>322.45999999999998</v>
      </c>
      <c r="Z34" s="59">
        <v>312.55</v>
      </c>
      <c r="AA34" s="59">
        <v>302.63</v>
      </c>
      <c r="AB34" s="59">
        <v>300.05</v>
      </c>
      <c r="AC34" s="60">
        <v>300.05</v>
      </c>
      <c r="AD34" s="59">
        <v>300.91000000000003</v>
      </c>
      <c r="AE34" s="59">
        <v>300.91000000000003</v>
      </c>
      <c r="AF34" s="59">
        <v>309.95999999999998</v>
      </c>
      <c r="AG34" s="59">
        <v>334.53</v>
      </c>
      <c r="AH34" s="59">
        <v>337.12</v>
      </c>
      <c r="AI34" s="59">
        <v>336.69</v>
      </c>
      <c r="AJ34" s="59">
        <v>336.69</v>
      </c>
      <c r="AK34" s="59">
        <v>336.26</v>
      </c>
      <c r="AL34" s="59">
        <v>346.17</v>
      </c>
      <c r="AM34" s="59">
        <v>346.17</v>
      </c>
      <c r="AN34" s="59">
        <v>346.61</v>
      </c>
      <c r="AO34" s="59">
        <v>346.61</v>
      </c>
      <c r="AP34" s="60">
        <v>346.61</v>
      </c>
      <c r="AQ34" s="59">
        <v>354.8</v>
      </c>
      <c r="AR34" s="59">
        <v>363.85</v>
      </c>
      <c r="AS34" s="59">
        <v>395.75</v>
      </c>
      <c r="AT34" s="59">
        <v>403.94</v>
      </c>
      <c r="AU34" s="59">
        <v>377.64</v>
      </c>
      <c r="AV34" s="59">
        <v>371.18</v>
      </c>
      <c r="AW34" s="59">
        <v>362.56</v>
      </c>
      <c r="AX34" s="59">
        <v>362.99</v>
      </c>
      <c r="AY34" s="59">
        <v>383.68</v>
      </c>
      <c r="AZ34" s="59">
        <v>380.66</v>
      </c>
      <c r="BA34" s="59">
        <v>379.37</v>
      </c>
      <c r="BB34" s="59">
        <v>380.66</v>
      </c>
      <c r="BC34" s="60">
        <v>380.66</v>
      </c>
      <c r="BD34" s="59">
        <v>388.85</v>
      </c>
      <c r="BE34" s="59">
        <v>393.16</v>
      </c>
      <c r="BF34" s="59">
        <v>403.08</v>
      </c>
      <c r="BG34" s="59">
        <v>410.84</v>
      </c>
      <c r="BH34" s="59">
        <v>309.95999999999998</v>
      </c>
      <c r="BI34" s="59">
        <v>312.55</v>
      </c>
      <c r="BJ34" s="59">
        <v>419.46</v>
      </c>
      <c r="BK34" s="59">
        <v>420.32</v>
      </c>
      <c r="BL34" s="59">
        <v>420.75</v>
      </c>
      <c r="BM34" s="59">
        <v>431.53</v>
      </c>
      <c r="BN34" s="59">
        <v>448.34</v>
      </c>
      <c r="BO34" s="59">
        <v>447.91</v>
      </c>
      <c r="BP34" s="60">
        <v>447.91</v>
      </c>
      <c r="BQ34" s="59">
        <v>447.91</v>
      </c>
      <c r="BR34" s="59">
        <v>446.62</v>
      </c>
      <c r="BS34" s="59">
        <v>450.07</v>
      </c>
      <c r="BT34" s="59">
        <v>456.54</v>
      </c>
      <c r="BU34" s="59">
        <v>456.54</v>
      </c>
      <c r="BV34" s="59">
        <v>462.57</v>
      </c>
      <c r="BW34" s="59">
        <v>470.33</v>
      </c>
      <c r="BX34" s="59">
        <v>481.54</v>
      </c>
      <c r="BY34" s="59">
        <v>499.21</v>
      </c>
      <c r="BZ34" s="59">
        <v>502.23</v>
      </c>
      <c r="CA34" s="59">
        <v>502.66</v>
      </c>
      <c r="CB34" s="59">
        <v>495.33</v>
      </c>
      <c r="CC34" s="60">
        <v>495.33</v>
      </c>
      <c r="CD34" s="59">
        <v>495.33</v>
      </c>
      <c r="CE34" s="59">
        <v>495.33</v>
      </c>
      <c r="CF34" s="59">
        <v>494.9</v>
      </c>
      <c r="CG34" s="59">
        <v>497.06</v>
      </c>
      <c r="CH34" s="59">
        <v>504.39</v>
      </c>
      <c r="CI34" s="59">
        <v>503.96</v>
      </c>
      <c r="CJ34" s="59">
        <v>503.09</v>
      </c>
      <c r="CK34" s="59">
        <v>503.96</v>
      </c>
      <c r="CL34" s="59">
        <v>492.75</v>
      </c>
      <c r="CM34" s="59">
        <v>463.43</v>
      </c>
      <c r="CN34" s="59">
        <v>456.97</v>
      </c>
      <c r="CO34" s="59">
        <v>445.33</v>
      </c>
      <c r="CP34" s="60">
        <v>445.33</v>
      </c>
      <c r="CQ34" s="59">
        <v>444.46</v>
      </c>
      <c r="CR34" s="59">
        <v>440.58</v>
      </c>
      <c r="CS34" s="59">
        <v>440.58</v>
      </c>
      <c r="CT34" s="59">
        <v>441.02</v>
      </c>
      <c r="CU34" s="59">
        <v>463.86</v>
      </c>
      <c r="CV34" s="59">
        <v>499.64</v>
      </c>
      <c r="CW34" s="59">
        <v>499.64</v>
      </c>
      <c r="CX34" s="59">
        <v>499.64</v>
      </c>
      <c r="CY34" s="59">
        <v>499.64</v>
      </c>
      <c r="CZ34" s="59">
        <v>499.64</v>
      </c>
      <c r="DA34" s="59">
        <v>499.64</v>
      </c>
      <c r="DB34" s="59">
        <v>499.21</v>
      </c>
      <c r="DC34" s="60">
        <v>499.21</v>
      </c>
      <c r="DD34" s="59">
        <v>499.21</v>
      </c>
      <c r="DE34" s="59">
        <v>499.21</v>
      </c>
      <c r="DF34" s="59">
        <v>499.64</v>
      </c>
      <c r="DG34" s="59">
        <v>499.64</v>
      </c>
      <c r="DH34" s="59">
        <v>499.64</v>
      </c>
      <c r="DI34" s="59">
        <v>521.63</v>
      </c>
      <c r="DJ34" s="59">
        <v>523.36</v>
      </c>
      <c r="DK34" s="59">
        <v>540.6</v>
      </c>
      <c r="DL34" s="59">
        <v>551.38</v>
      </c>
      <c r="DM34" s="59">
        <v>456.54</v>
      </c>
      <c r="DN34" s="59">
        <v>502.23</v>
      </c>
      <c r="DO34" s="59">
        <v>470.76</v>
      </c>
      <c r="DP34" s="60">
        <v>470.76</v>
      </c>
      <c r="DQ34" s="59">
        <v>423.34</v>
      </c>
      <c r="DR34" s="59">
        <v>369.45</v>
      </c>
      <c r="DS34" s="59">
        <v>366</v>
      </c>
      <c r="DT34" s="59">
        <v>366</v>
      </c>
      <c r="DU34" s="59">
        <v>366</v>
      </c>
      <c r="DV34" s="59">
        <v>365.57</v>
      </c>
      <c r="DW34" s="59">
        <v>365.57</v>
      </c>
      <c r="DX34" s="59">
        <v>365.57</v>
      </c>
      <c r="DY34" s="59">
        <v>365.14</v>
      </c>
      <c r="DZ34" s="59">
        <v>365.57</v>
      </c>
      <c r="EA34" s="59">
        <v>365.14</v>
      </c>
      <c r="EB34" s="59">
        <v>381.09</v>
      </c>
      <c r="EC34" s="60">
        <v>381.09</v>
      </c>
      <c r="ED34" s="59">
        <v>409.55</v>
      </c>
      <c r="EE34" s="59">
        <v>410.84</v>
      </c>
      <c r="EF34" s="59">
        <v>410.84</v>
      </c>
      <c r="EG34" s="59">
        <v>417.31</v>
      </c>
      <c r="EH34" s="59">
        <v>439.29</v>
      </c>
      <c r="EI34" s="59">
        <v>442.31</v>
      </c>
      <c r="EJ34" s="59">
        <v>459.98</v>
      </c>
      <c r="EK34" s="59">
        <v>459.98</v>
      </c>
      <c r="EL34" s="59">
        <v>456.97</v>
      </c>
      <c r="EM34" s="59">
        <v>459.98</v>
      </c>
      <c r="EN34" s="59">
        <v>475.07</v>
      </c>
      <c r="EO34" s="59">
        <v>475.5</v>
      </c>
      <c r="EP34" s="60">
        <v>475.5</v>
      </c>
      <c r="EQ34" s="59">
        <v>506.11</v>
      </c>
      <c r="ER34" s="59">
        <v>506.11</v>
      </c>
      <c r="ES34" s="59">
        <v>504.82</v>
      </c>
      <c r="ET34" s="59">
        <v>504.39</v>
      </c>
      <c r="EU34" s="59">
        <v>504.39</v>
      </c>
      <c r="EV34" s="59">
        <v>520.77</v>
      </c>
      <c r="EW34" s="59">
        <v>529.82000000000005</v>
      </c>
      <c r="EX34" s="59">
        <v>537.15</v>
      </c>
      <c r="EY34" s="59">
        <v>544.04999999999995</v>
      </c>
      <c r="EZ34" s="59">
        <v>544.91</v>
      </c>
      <c r="FA34" s="59">
        <v>560.42999999999995</v>
      </c>
      <c r="FB34" s="59">
        <v>559.57000000000005</v>
      </c>
      <c r="FC34" s="60">
        <v>559.57000000000005</v>
      </c>
      <c r="FD34" s="59">
        <v>542.76</v>
      </c>
      <c r="FE34" s="59">
        <v>545.34</v>
      </c>
      <c r="FF34" s="59">
        <v>566.9</v>
      </c>
      <c r="FG34" s="59">
        <v>566.04</v>
      </c>
      <c r="FH34" s="59">
        <v>566.04</v>
      </c>
      <c r="FI34" s="59">
        <v>545.34</v>
      </c>
      <c r="FJ34" s="59">
        <v>527.66999999999996</v>
      </c>
      <c r="FK34" s="59">
        <v>524.22</v>
      </c>
      <c r="FL34" s="59">
        <v>541.03</v>
      </c>
      <c r="FM34" s="59">
        <v>541.03</v>
      </c>
      <c r="FN34" s="59">
        <v>522.05999999999995</v>
      </c>
      <c r="FO34" s="59">
        <v>510.85</v>
      </c>
      <c r="FP34" s="60">
        <v>510.85</v>
      </c>
      <c r="FQ34" s="59">
        <v>503.96</v>
      </c>
      <c r="FR34" s="59">
        <v>516.89</v>
      </c>
      <c r="FS34" s="59">
        <v>534.55999999999995</v>
      </c>
      <c r="FT34" s="59">
        <v>516.46</v>
      </c>
      <c r="FU34" s="59">
        <v>513.44000000000005</v>
      </c>
      <c r="FV34" s="59">
        <v>509.56</v>
      </c>
      <c r="FW34" s="59">
        <v>527.66999999999996</v>
      </c>
      <c r="FX34" s="59">
        <v>564.30999999999995</v>
      </c>
      <c r="FY34" s="59">
        <v>564.30999999999995</v>
      </c>
      <c r="FZ34" s="59">
        <v>547.07000000000005</v>
      </c>
      <c r="GA34" s="59">
        <v>543.19000000000005</v>
      </c>
      <c r="GB34" s="59">
        <v>567.76</v>
      </c>
      <c r="GC34" s="60">
        <v>567.76</v>
      </c>
      <c r="GD34" s="59">
        <v>574.66</v>
      </c>
      <c r="GE34" s="59">
        <v>575.95000000000005</v>
      </c>
      <c r="GF34" s="59">
        <v>591.04</v>
      </c>
      <c r="GG34" s="59">
        <v>596.64</v>
      </c>
      <c r="GH34" s="59">
        <v>594.91999999999996</v>
      </c>
      <c r="GI34" s="59">
        <v>588.88</v>
      </c>
      <c r="GJ34" s="59">
        <v>590.61</v>
      </c>
      <c r="GK34" s="59">
        <v>582.85</v>
      </c>
      <c r="GL34" s="59">
        <v>580.69000000000005</v>
      </c>
      <c r="GM34" s="59">
        <v>580.69000000000005</v>
      </c>
      <c r="GN34" s="59">
        <v>557.84</v>
      </c>
      <c r="GO34" s="59">
        <v>495.33</v>
      </c>
      <c r="GP34" s="60">
        <v>495.33</v>
      </c>
      <c r="GQ34" s="59">
        <v>425.5</v>
      </c>
      <c r="GR34" s="59">
        <v>421.18</v>
      </c>
      <c r="GS34" s="59">
        <v>300.05</v>
      </c>
      <c r="GT34" s="59">
        <v>457.83</v>
      </c>
      <c r="GU34" s="59">
        <v>468.17</v>
      </c>
      <c r="GV34" s="59">
        <v>482.4</v>
      </c>
      <c r="GW34" s="59">
        <v>486.71</v>
      </c>
      <c r="GX34" s="59">
        <v>484.99</v>
      </c>
      <c r="GY34" s="59">
        <v>470.33</v>
      </c>
      <c r="GZ34" s="59">
        <v>460.85</v>
      </c>
      <c r="HA34" s="59">
        <v>453.09</v>
      </c>
      <c r="HB34" s="59">
        <v>442.74</v>
      </c>
      <c r="HC34" s="60">
        <v>442.74</v>
      </c>
      <c r="HD34" s="59">
        <v>430.24</v>
      </c>
      <c r="HE34" s="59">
        <v>397.47</v>
      </c>
      <c r="HF34" s="59">
        <v>378.94</v>
      </c>
      <c r="HG34" s="59">
        <v>371.18</v>
      </c>
      <c r="HH34" s="59">
        <v>385.83</v>
      </c>
      <c r="HI34" s="59">
        <v>408.25</v>
      </c>
      <c r="HJ34" s="59">
        <v>402.22</v>
      </c>
      <c r="HK34" s="59">
        <v>393.16</v>
      </c>
      <c r="HL34" s="59">
        <v>402.22</v>
      </c>
      <c r="HM34" s="59">
        <v>413.86</v>
      </c>
      <c r="HN34" s="59">
        <v>419.03</v>
      </c>
      <c r="HO34" s="59">
        <v>428.08</v>
      </c>
      <c r="HP34" s="60">
        <v>428.08</v>
      </c>
      <c r="HQ34" s="59">
        <v>453.52</v>
      </c>
      <c r="HR34" s="59">
        <v>448.34</v>
      </c>
      <c r="HS34" s="59">
        <v>444.9</v>
      </c>
      <c r="HT34" s="59">
        <v>445.76</v>
      </c>
      <c r="HU34" s="59">
        <v>443.6</v>
      </c>
      <c r="HV34" s="59">
        <v>438.43</v>
      </c>
      <c r="HW34" s="59">
        <v>430.67</v>
      </c>
      <c r="HX34" s="59">
        <v>437.57</v>
      </c>
      <c r="HY34" s="59">
        <v>467.31</v>
      </c>
      <c r="HZ34" s="59">
        <v>464.73</v>
      </c>
      <c r="IA34" s="59">
        <v>463</v>
      </c>
      <c r="IB34" s="59">
        <v>462.14</v>
      </c>
      <c r="IC34" s="60">
        <v>462.14</v>
      </c>
      <c r="ID34" s="59">
        <v>466.45</v>
      </c>
      <c r="IE34" s="59">
        <v>475.93</v>
      </c>
      <c r="IF34" s="59">
        <v>470.76</v>
      </c>
      <c r="IG34" s="59">
        <v>471.19</v>
      </c>
      <c r="IH34" s="59">
        <v>494.47</v>
      </c>
      <c r="II34" s="59">
        <v>453.09</v>
      </c>
      <c r="IJ34" s="59">
        <v>503.52</v>
      </c>
      <c r="IK34" s="59">
        <v>507.4</v>
      </c>
      <c r="IL34" s="59">
        <v>419.03</v>
      </c>
      <c r="IM34" s="59">
        <v>516.46</v>
      </c>
      <c r="IN34" s="59">
        <v>514.29999999999995</v>
      </c>
      <c r="IO34" s="59">
        <v>499.64</v>
      </c>
      <c r="IP34" s="60">
        <v>499.64</v>
      </c>
      <c r="IQ34" s="59">
        <v>492.75</v>
      </c>
      <c r="IR34" s="59">
        <v>481.54</v>
      </c>
      <c r="IS34" s="59">
        <v>484.12</v>
      </c>
      <c r="IT34" s="59">
        <v>505.25</v>
      </c>
      <c r="IU34" s="59">
        <v>515.16</v>
      </c>
      <c r="IV34" s="59">
        <v>514.73</v>
      </c>
      <c r="IW34" s="59">
        <v>521.63</v>
      </c>
      <c r="IX34" s="59">
        <v>523.79</v>
      </c>
      <c r="IY34" s="59">
        <v>520.34</v>
      </c>
      <c r="IZ34" s="59">
        <v>523.79</v>
      </c>
      <c r="JA34" s="59">
        <v>522.49</v>
      </c>
      <c r="JB34" s="59">
        <v>516.46</v>
      </c>
      <c r="JC34" s="60">
        <v>516.46</v>
      </c>
      <c r="JD34" s="59">
        <v>514.73</v>
      </c>
      <c r="JE34" s="59">
        <v>512.58000000000004</v>
      </c>
      <c r="JF34" s="59">
        <v>506.54</v>
      </c>
      <c r="JG34" s="59">
        <v>504.39</v>
      </c>
      <c r="JH34" s="59">
        <v>497.49</v>
      </c>
      <c r="JI34" s="59">
        <v>479.38</v>
      </c>
      <c r="JJ34" s="59">
        <v>461.71</v>
      </c>
      <c r="JK34" s="59">
        <v>452.65</v>
      </c>
      <c r="JL34" s="59">
        <v>460.84</v>
      </c>
      <c r="JM34" s="59">
        <v>457.83</v>
      </c>
      <c r="JN34" s="59">
        <v>457.4</v>
      </c>
      <c r="JO34" s="59">
        <v>457.4</v>
      </c>
      <c r="JP34" s="60">
        <v>457.4</v>
      </c>
      <c r="JQ34" s="59">
        <v>487.57</v>
      </c>
      <c r="JR34" s="59">
        <v>519.04</v>
      </c>
      <c r="JS34" s="59">
        <v>550.51</v>
      </c>
      <c r="JT34" s="59">
        <v>556.12</v>
      </c>
      <c r="JU34" s="59">
        <v>572.92999999999995</v>
      </c>
      <c r="JV34" s="59">
        <v>594.91999999999996</v>
      </c>
      <c r="JW34" s="59">
        <v>620.35</v>
      </c>
      <c r="JX34" s="59">
        <v>632.41999999999996</v>
      </c>
      <c r="JY34" s="59">
        <v>644.05999999999995</v>
      </c>
      <c r="JZ34" s="59">
        <v>665.62</v>
      </c>
      <c r="KA34" s="59">
        <v>689.33</v>
      </c>
      <c r="KB34" s="59">
        <v>681.57</v>
      </c>
      <c r="KC34" s="60">
        <v>681.57</v>
      </c>
      <c r="KD34" s="59">
        <v>677.43</v>
      </c>
      <c r="KE34" s="59">
        <v>701.44</v>
      </c>
      <c r="KF34" s="59">
        <v>787.16</v>
      </c>
      <c r="KG34" s="59">
        <v>772.66</v>
      </c>
      <c r="KH34" s="59">
        <v>814.07</v>
      </c>
      <c r="KI34" s="59">
        <v>901.03</v>
      </c>
      <c r="KJ34" s="59">
        <v>931.25</v>
      </c>
      <c r="KK34" s="59">
        <v>855.89</v>
      </c>
      <c r="KL34" s="59">
        <v>785.91</v>
      </c>
      <c r="KM34" s="59">
        <v>799.58</v>
      </c>
      <c r="KN34" s="59">
        <v>811.59</v>
      </c>
      <c r="KO34" s="59">
        <v>760.24</v>
      </c>
      <c r="KP34" s="60">
        <f>+KO34</f>
        <v>760.24</v>
      </c>
      <c r="KQ34" s="59">
        <v>723.39</v>
      </c>
      <c r="KR34" s="59">
        <v>741.19</v>
      </c>
      <c r="KS34" s="59">
        <v>719.25</v>
      </c>
      <c r="KT34" s="59">
        <v>710.66</v>
      </c>
      <c r="KU34" s="59">
        <v>692.67</v>
      </c>
      <c r="KV34" s="59">
        <v>666.09</v>
      </c>
      <c r="KW34" s="59">
        <v>650.14</v>
      </c>
      <c r="KX34" s="59">
        <v>712.3</v>
      </c>
      <c r="KY34" s="59">
        <v>741.74</v>
      </c>
      <c r="KZ34" s="59">
        <v>734.38</v>
      </c>
      <c r="LA34" s="59">
        <v>700.85</v>
      </c>
      <c r="LB34" s="59">
        <v>679.18</v>
      </c>
      <c r="LC34" s="60">
        <f>+LB34</f>
        <v>679.18</v>
      </c>
      <c r="LD34" s="59">
        <v>649.74</v>
      </c>
      <c r="LE34" s="59">
        <v>637.47</v>
      </c>
      <c r="LF34" s="59">
        <v>653.41999999999996</v>
      </c>
      <c r="LG34" s="59">
        <v>685.72</v>
      </c>
      <c r="LH34" s="59">
        <v>685.31</v>
      </c>
      <c r="LI34" s="59">
        <v>668.54</v>
      </c>
      <c r="LJ34" s="59">
        <v>682.86</v>
      </c>
      <c r="LK34" s="59">
        <v>684.49</v>
      </c>
      <c r="LL34" s="59">
        <v>664.46</v>
      </c>
      <c r="LM34" s="59">
        <v>644.41999999999996</v>
      </c>
      <c r="LN34" s="59">
        <v>641.97</v>
      </c>
      <c r="LO34" s="59">
        <v>636.65</v>
      </c>
      <c r="LP34" s="60">
        <f>+LO34</f>
        <v>636.65</v>
      </c>
      <c r="LQ34" s="59" t="str">
        <f>+IFERROR((IF(ISTEXT(LQ$5)=FALSE,(INDEX(INEI!$1:$1048576,MATCH(Precios!$B34,INEI!$B:$B,0),MATCH(LQ$4,INEI!$3:$3,0))),LP34)),"")</f>
        <v/>
      </c>
      <c r="LR34" s="59" t="str">
        <f>+IFERROR((IF(ISTEXT(LR$5)=FALSE,(INDEX(INEI!$1:$1048576,MATCH(Precios!$B34,INEI!$B:$B,0),MATCH(LR$4,INEI!$3:$3,0))),LQ34)),"")</f>
        <v/>
      </c>
      <c r="LS34" s="59" t="str">
        <f>+IFERROR((IF(ISTEXT(LS$5)=FALSE,(INDEX(INEI!$1:$1048576,MATCH(Precios!$B34,INEI!$B:$B,0),MATCH(LS$4,INEI!$3:$3,0))),LR34)),"")</f>
        <v/>
      </c>
      <c r="LT34" s="59" t="str">
        <f>+IFERROR((IF(ISTEXT(LT$5)=FALSE,(INDEX(INEI!$1:$1048576,MATCH(Precios!$B34,INEI!$B:$B,0),MATCH(LT$4,INEI!$3:$3,0))),LS34)),"")</f>
        <v/>
      </c>
      <c r="LU34" s="59" t="str">
        <f>+IFERROR((IF(ISTEXT(LU$5)=FALSE,(INDEX(INEI!$1:$1048576,MATCH(Precios!$B34,INEI!$B:$B,0),MATCH(LU$4,INEI!$3:$3,0))),LT34)),"")</f>
        <v/>
      </c>
      <c r="LV34" s="59" t="str">
        <f>+IFERROR((IF(ISTEXT(LV$5)=FALSE,(INDEX(INEI!$1:$1048576,MATCH(Precios!$B34,INEI!$B:$B,0),MATCH(LV$4,INEI!$3:$3,0))),LU34)),"")</f>
        <v/>
      </c>
      <c r="LW34" s="59" t="str">
        <f>+IFERROR((IF(ISTEXT(LW$5)=FALSE,(INDEX(INEI!$1:$1048576,MATCH(Precios!$B34,INEI!$B:$B,0),MATCH(LW$4,INEI!$3:$3,0))),LV34)),"")</f>
        <v/>
      </c>
      <c r="LX34" s="59" t="str">
        <f>+IFERROR((IF(ISTEXT(LX$5)=FALSE,(INDEX(INEI!$1:$1048576,MATCH(Precios!$B34,INEI!$B:$B,0),MATCH(LX$4,INEI!$3:$3,0))),LW34)),"")</f>
        <v/>
      </c>
      <c r="LY34" s="59" t="str">
        <f>+IFERROR((IF(ISTEXT(LY$5)=FALSE,(INDEX(INEI!$1:$1048576,MATCH(Precios!$B34,INEI!$B:$B,0),MATCH(LY$4,INEI!$3:$3,0))),LX34)),"")</f>
        <v/>
      </c>
      <c r="LZ34" s="59" t="str">
        <f>+IFERROR((IF(ISTEXT(LZ$5)=FALSE,(INDEX(INEI!$1:$1048576,MATCH(Precios!$B34,INEI!$B:$B,0),MATCH(LZ$4,INEI!$3:$3,0))),LY34)),"")</f>
        <v/>
      </c>
      <c r="MA34" s="59" t="str">
        <f>+IFERROR((IF(ISTEXT(MA$5)=FALSE,(INDEX(INEI!$1:$1048576,MATCH(Precios!$B34,INEI!$B:$B,0),MATCH(MA$4,INEI!$3:$3,0))),LZ34)),"")</f>
        <v/>
      </c>
      <c r="MB34" s="59" t="str">
        <f>+IFERROR((IF(ISTEXT(MB$5)=FALSE,(INDEX(INEI!$1:$1048576,MATCH(Precios!$B34,INEI!$B:$B,0),MATCH(MB$4,INEI!$3:$3,0))),MA34)),"")</f>
        <v/>
      </c>
      <c r="MC34" s="60" t="str">
        <f>+IFERROR((IF(ISTEXT(MC$5)=FALSE,(INDEX(INEI!$1:$1048576,MATCH(Precios!$B34,INEI!$B:$B,0),MATCH(MC$4,INEI!$3:$3,0))),MB34)),"")</f>
        <v/>
      </c>
      <c r="MD34" s="59" t="str">
        <f>+IFERROR((IF(ISTEXT(MD$5)=FALSE,(INDEX(INEI!$1:$1048576,MATCH(Precios!$B34,INEI!$B:$B,0),MATCH(MD$4,INEI!$3:$3,0))),MC34)),"")</f>
        <v/>
      </c>
      <c r="ME34" s="59" t="str">
        <f>+IFERROR((IF(ISTEXT(ME$5)=FALSE,(INDEX(INEI!$1:$1048576,MATCH(Precios!$B34,INEI!$B:$B,0),MATCH(ME$4,INEI!$3:$3,0))),MD34)),"")</f>
        <v/>
      </c>
      <c r="MF34" s="59" t="str">
        <f>+IFERROR((IF(ISTEXT(MF$5)=FALSE,(INDEX(INEI!$1:$1048576,MATCH(Precios!$B34,INEI!$B:$B,0),MATCH(MF$4,INEI!$3:$3,0))),ME34)),"")</f>
        <v/>
      </c>
      <c r="MG34" s="59" t="str">
        <f>+IFERROR((IF(ISTEXT(MG$5)=FALSE,(INDEX(INEI!$1:$1048576,MATCH(Precios!$B34,INEI!$B:$B,0),MATCH(MG$4,INEI!$3:$3,0))),MF34)),"")</f>
        <v/>
      </c>
      <c r="MH34" s="59" t="str">
        <f>+IFERROR((IF(ISTEXT(MH$5)=FALSE,(INDEX(INEI!$1:$1048576,MATCH(Precios!$B34,INEI!$B:$B,0),MATCH(MH$4,INEI!$3:$3,0))),MG34)),"")</f>
        <v/>
      </c>
      <c r="MI34" s="59" t="str">
        <f>+IFERROR((IF(ISTEXT(MI$5)=FALSE,(INDEX(INEI!$1:$1048576,MATCH(Precios!$B34,INEI!$B:$B,0),MATCH(MI$4,INEI!$3:$3,0))),MH34)),"")</f>
        <v/>
      </c>
      <c r="MJ34" s="59" t="str">
        <f>+IFERROR((IF(ISTEXT(MJ$5)=FALSE,(INDEX(INEI!$1:$1048576,MATCH(Precios!$B34,INEI!$B:$B,0),MATCH(MJ$4,INEI!$3:$3,0))),MI34)),"")</f>
        <v/>
      </c>
      <c r="MK34" s="59" t="str">
        <f>+IFERROR((IF(ISTEXT(MK$5)=FALSE,(INDEX(INEI!$1:$1048576,MATCH(Precios!$B34,INEI!$B:$B,0),MATCH(MK$4,INEI!$3:$3,0))),MJ34)),"")</f>
        <v/>
      </c>
      <c r="ML34" s="59" t="str">
        <f>+IFERROR((IF(ISTEXT(ML$5)=FALSE,(INDEX(INEI!$1:$1048576,MATCH(Precios!$B34,INEI!$B:$B,0),MATCH(ML$4,INEI!$3:$3,0))),MK34)),"")</f>
        <v/>
      </c>
      <c r="MM34" s="59" t="str">
        <f>+IFERROR((IF(ISTEXT(MM$5)=FALSE,(INDEX(INEI!$1:$1048576,MATCH(Precios!$B34,INEI!$B:$B,0),MATCH(MM$4,INEI!$3:$3,0))),ML34)),"")</f>
        <v/>
      </c>
      <c r="MN34" s="59" t="str">
        <f>+IFERROR((IF(ISTEXT(MN$5)=FALSE,(INDEX(INEI!$1:$1048576,MATCH(Precios!$B34,INEI!$B:$B,0),MATCH(MN$4,INEI!$3:$3,0))),MM34)),"")</f>
        <v/>
      </c>
      <c r="MO34" s="59" t="str">
        <f>+IFERROR((IF(ISTEXT(MO$5)=FALSE,(INDEX(INEI!$1:$1048576,MATCH(Precios!$B34,INEI!$B:$B,0),MATCH(MO$4,INEI!$3:$3,0))),MN34)),"")</f>
        <v/>
      </c>
      <c r="MP34" s="60" t="str">
        <f>+IFERROR((IF(ISTEXT(MP$5)=FALSE,(INDEX(INEI!$1:$1048576,MATCH(Precios!$B34,INEI!$B:$B,0),MATCH(MP$4,INEI!$3:$3,0))),MO34)),"")</f>
        <v/>
      </c>
    </row>
    <row r="35" spans="2:354">
      <c r="B35" s="9" t="s">
        <v>266</v>
      </c>
      <c r="C35" s="52" t="s">
        <v>266</v>
      </c>
      <c r="D35" s="59"/>
      <c r="E35" s="59"/>
      <c r="F35" s="59"/>
      <c r="G35" s="59"/>
      <c r="H35" s="59"/>
      <c r="I35" s="59"/>
      <c r="J35" s="59"/>
      <c r="K35" s="59"/>
      <c r="L35" s="59"/>
      <c r="M35" s="59"/>
      <c r="N35" s="59"/>
      <c r="O35" s="59"/>
      <c r="P35" s="60"/>
      <c r="Q35" s="59"/>
      <c r="R35" s="59"/>
      <c r="S35" s="59"/>
      <c r="T35" s="59"/>
      <c r="U35" s="59"/>
      <c r="V35" s="59"/>
      <c r="W35" s="59"/>
      <c r="X35" s="59"/>
      <c r="Y35" s="59"/>
      <c r="Z35" s="59"/>
      <c r="AA35" s="59"/>
      <c r="AB35" s="59"/>
      <c r="AC35" s="60"/>
      <c r="AD35" s="59"/>
      <c r="AE35" s="59"/>
      <c r="AF35" s="59"/>
      <c r="AG35" s="59"/>
      <c r="AH35" s="59"/>
      <c r="AI35" s="59"/>
      <c r="AJ35" s="59"/>
      <c r="AK35" s="59"/>
      <c r="AL35" s="59"/>
      <c r="AM35" s="59"/>
      <c r="AN35" s="59"/>
      <c r="AO35" s="59"/>
      <c r="AP35" s="60"/>
      <c r="AQ35" s="59"/>
      <c r="AR35" s="59"/>
      <c r="AS35" s="59"/>
      <c r="AT35" s="59"/>
      <c r="AU35" s="59"/>
      <c r="AV35" s="59"/>
      <c r="AW35" s="59"/>
      <c r="AX35" s="59"/>
      <c r="AY35" s="59"/>
      <c r="AZ35" s="59"/>
      <c r="BA35" s="59"/>
      <c r="BB35" s="59"/>
      <c r="BC35" s="60"/>
      <c r="BD35" s="59"/>
      <c r="BE35" s="59"/>
      <c r="BF35" s="59"/>
      <c r="BG35" s="59"/>
      <c r="BH35" s="59"/>
      <c r="BI35" s="59"/>
      <c r="BJ35" s="59"/>
      <c r="BK35" s="59"/>
      <c r="BL35" s="59"/>
      <c r="BM35" s="59"/>
      <c r="BN35" s="59"/>
      <c r="BO35" s="59"/>
      <c r="BP35" s="60"/>
      <c r="BQ35" s="59"/>
      <c r="BR35" s="59"/>
      <c r="BS35" s="59"/>
      <c r="BT35" s="59"/>
      <c r="BU35" s="59"/>
      <c r="BV35" s="59"/>
      <c r="BW35" s="59"/>
      <c r="BX35" s="59"/>
      <c r="BY35" s="59"/>
      <c r="BZ35" s="59"/>
      <c r="CA35" s="59"/>
      <c r="CB35" s="59"/>
      <c r="CC35" s="60"/>
      <c r="CD35" s="59"/>
      <c r="CE35" s="59"/>
      <c r="CF35" s="59"/>
      <c r="CG35" s="59"/>
      <c r="CH35" s="59"/>
      <c r="CI35" s="59"/>
      <c r="CJ35" s="59"/>
      <c r="CK35" s="59"/>
      <c r="CL35" s="59"/>
      <c r="CM35" s="59"/>
      <c r="CN35" s="59"/>
      <c r="CO35" s="59"/>
      <c r="CP35" s="60"/>
      <c r="CQ35" s="59"/>
      <c r="CR35" s="59"/>
      <c r="CS35" s="59"/>
      <c r="CT35" s="59"/>
      <c r="CU35" s="59"/>
      <c r="CV35" s="59"/>
      <c r="CW35" s="59"/>
      <c r="CX35" s="59"/>
      <c r="CY35" s="59"/>
      <c r="CZ35" s="59"/>
      <c r="DA35" s="59"/>
      <c r="DB35" s="59"/>
      <c r="DC35" s="60"/>
      <c r="DD35" s="59"/>
      <c r="DE35" s="59"/>
      <c r="DF35" s="59"/>
      <c r="DG35" s="59"/>
      <c r="DH35" s="59"/>
      <c r="DI35" s="59"/>
      <c r="DJ35" s="59"/>
      <c r="DK35" s="59"/>
      <c r="DL35" s="59"/>
      <c r="DM35" s="59"/>
      <c r="DN35" s="59"/>
      <c r="DO35" s="59"/>
      <c r="DP35" s="60"/>
      <c r="DQ35" s="59"/>
      <c r="DR35" s="59"/>
      <c r="DS35" s="59"/>
      <c r="DT35" s="59"/>
      <c r="DU35" s="59"/>
      <c r="DV35" s="59"/>
      <c r="DW35" s="59"/>
      <c r="DX35" s="59"/>
      <c r="DY35" s="59"/>
      <c r="DZ35" s="59"/>
      <c r="EA35" s="59"/>
      <c r="EB35" s="59"/>
      <c r="EC35" s="60"/>
      <c r="ED35" s="59">
        <v>415.58</v>
      </c>
      <c r="EE35" s="59">
        <v>415.58</v>
      </c>
      <c r="EF35" s="59">
        <v>415.58</v>
      </c>
      <c r="EG35" s="59">
        <v>415.58</v>
      </c>
      <c r="EH35" s="59">
        <v>415.58</v>
      </c>
      <c r="EI35" s="59">
        <v>430.83</v>
      </c>
      <c r="EJ35" s="59">
        <v>430.83</v>
      </c>
      <c r="EK35" s="59">
        <v>430.83</v>
      </c>
      <c r="EL35" s="59">
        <v>430.83</v>
      </c>
      <c r="EM35" s="59">
        <v>430.83</v>
      </c>
      <c r="EN35" s="59">
        <v>430.83</v>
      </c>
      <c r="EO35" s="59">
        <v>430.83</v>
      </c>
      <c r="EP35" s="60">
        <v>430.83</v>
      </c>
      <c r="EQ35" s="59">
        <v>427.68</v>
      </c>
      <c r="ER35" s="59">
        <v>427.68</v>
      </c>
      <c r="ES35" s="59">
        <v>427.68</v>
      </c>
      <c r="ET35" s="59">
        <v>427.68</v>
      </c>
      <c r="EU35" s="59">
        <v>427.68</v>
      </c>
      <c r="EV35" s="59">
        <v>448.29</v>
      </c>
      <c r="EW35" s="59">
        <v>448.29</v>
      </c>
      <c r="EX35" s="59">
        <v>448.29</v>
      </c>
      <c r="EY35" s="59">
        <v>448.29</v>
      </c>
      <c r="EZ35" s="59">
        <v>448.29</v>
      </c>
      <c r="FA35" s="59">
        <v>448.29</v>
      </c>
      <c r="FB35" s="59">
        <v>448.29</v>
      </c>
      <c r="FC35" s="60">
        <v>448.29</v>
      </c>
      <c r="FD35" s="59">
        <v>448.25</v>
      </c>
      <c r="FE35" s="59">
        <v>448.25</v>
      </c>
      <c r="FF35" s="59">
        <v>448.25</v>
      </c>
      <c r="FG35" s="59">
        <v>448.25</v>
      </c>
      <c r="FH35" s="59">
        <v>448.25</v>
      </c>
      <c r="FI35" s="59">
        <v>470.79</v>
      </c>
      <c r="FJ35" s="59">
        <v>470.79</v>
      </c>
      <c r="FK35" s="59">
        <v>470.79</v>
      </c>
      <c r="FL35" s="59">
        <v>470.79</v>
      </c>
      <c r="FM35" s="59">
        <v>470.79</v>
      </c>
      <c r="FN35" s="59">
        <v>470.79</v>
      </c>
      <c r="FO35" s="59">
        <v>470.79</v>
      </c>
      <c r="FP35" s="60">
        <v>470.79</v>
      </c>
      <c r="FQ35" s="59">
        <v>471.44</v>
      </c>
      <c r="FR35" s="59">
        <v>471.44</v>
      </c>
      <c r="FS35" s="59">
        <v>471.44</v>
      </c>
      <c r="FT35" s="59">
        <v>471.44</v>
      </c>
      <c r="FU35" s="59">
        <v>471.44</v>
      </c>
      <c r="FV35" s="59">
        <v>497.55</v>
      </c>
      <c r="FW35" s="59">
        <v>497.55</v>
      </c>
      <c r="FX35" s="59">
        <v>497.55</v>
      </c>
      <c r="FY35" s="59">
        <v>497.55</v>
      </c>
      <c r="FZ35" s="59">
        <v>497.55</v>
      </c>
      <c r="GA35" s="59">
        <v>497.55</v>
      </c>
      <c r="GB35" s="59">
        <v>497.55</v>
      </c>
      <c r="GC35" s="60">
        <v>497.55</v>
      </c>
      <c r="GD35" s="59">
        <v>498.1</v>
      </c>
      <c r="GE35" s="59">
        <v>498.1</v>
      </c>
      <c r="GF35" s="59">
        <v>498.1</v>
      </c>
      <c r="GG35" s="59">
        <v>498.1</v>
      </c>
      <c r="GH35" s="59">
        <v>498.1</v>
      </c>
      <c r="GI35" s="59">
        <v>523.70000000000005</v>
      </c>
      <c r="GJ35" s="59">
        <v>523.70000000000005</v>
      </c>
      <c r="GK35" s="59">
        <v>523.70000000000005</v>
      </c>
      <c r="GL35" s="59">
        <v>523.70000000000005</v>
      </c>
      <c r="GM35" s="59">
        <v>523.70000000000005</v>
      </c>
      <c r="GN35" s="59">
        <v>523.70000000000005</v>
      </c>
      <c r="GO35" s="59">
        <v>523.70000000000005</v>
      </c>
      <c r="GP35" s="60">
        <v>523.70000000000005</v>
      </c>
      <c r="GQ35" s="59">
        <v>523.15</v>
      </c>
      <c r="GR35" s="59">
        <v>523.15</v>
      </c>
      <c r="GS35" s="59">
        <v>523.15</v>
      </c>
      <c r="GT35" s="59">
        <v>523.15</v>
      </c>
      <c r="GU35" s="59">
        <v>523.15</v>
      </c>
      <c r="GV35" s="59">
        <v>544.59</v>
      </c>
      <c r="GW35" s="59">
        <v>544.59</v>
      </c>
      <c r="GX35" s="59">
        <v>544.59</v>
      </c>
      <c r="GY35" s="59">
        <v>544.59</v>
      </c>
      <c r="GZ35" s="59">
        <v>544.59</v>
      </c>
      <c r="HA35" s="59">
        <v>544.59</v>
      </c>
      <c r="HB35" s="59">
        <v>544.59</v>
      </c>
      <c r="HC35" s="60">
        <v>544.59</v>
      </c>
      <c r="HD35" s="59">
        <v>544.12</v>
      </c>
      <c r="HE35" s="59">
        <v>544.12</v>
      </c>
      <c r="HF35" s="59">
        <v>544.12</v>
      </c>
      <c r="HG35" s="59">
        <v>544.12</v>
      </c>
      <c r="HH35" s="59">
        <v>544.12</v>
      </c>
      <c r="HI35" s="59">
        <v>562.24</v>
      </c>
      <c r="HJ35" s="59">
        <v>562.24</v>
      </c>
      <c r="HK35" s="59">
        <v>562.24</v>
      </c>
      <c r="HL35" s="59">
        <v>562.24</v>
      </c>
      <c r="HM35" s="59">
        <v>562.24</v>
      </c>
      <c r="HN35" s="59">
        <v>562.24</v>
      </c>
      <c r="HO35" s="59">
        <v>562.24</v>
      </c>
      <c r="HP35" s="60">
        <v>562.24</v>
      </c>
      <c r="HQ35" s="59">
        <v>563.25</v>
      </c>
      <c r="HR35" s="59">
        <v>563.25</v>
      </c>
      <c r="HS35" s="59">
        <v>563.25</v>
      </c>
      <c r="HT35" s="59">
        <v>563.25</v>
      </c>
      <c r="HU35" s="59">
        <v>563.25</v>
      </c>
      <c r="HV35" s="59">
        <v>580.9</v>
      </c>
      <c r="HW35" s="59">
        <v>580.9</v>
      </c>
      <c r="HX35" s="59">
        <v>580.9</v>
      </c>
      <c r="HY35" s="59">
        <v>580.9</v>
      </c>
      <c r="HZ35" s="59">
        <v>580.9</v>
      </c>
      <c r="IA35" s="59">
        <v>580.9</v>
      </c>
      <c r="IB35" s="59">
        <v>580.9</v>
      </c>
      <c r="IC35" s="60">
        <v>580.9</v>
      </c>
      <c r="ID35" s="59">
        <v>582.52</v>
      </c>
      <c r="IE35" s="59">
        <v>582.52</v>
      </c>
      <c r="IF35" s="59">
        <v>582.52</v>
      </c>
      <c r="IG35" s="59">
        <v>582.52</v>
      </c>
      <c r="IH35" s="59">
        <v>582.52</v>
      </c>
      <c r="II35" s="59">
        <v>602.11</v>
      </c>
      <c r="IJ35" s="59">
        <v>602.11</v>
      </c>
      <c r="IK35" s="59">
        <v>602.11</v>
      </c>
      <c r="IL35" s="59">
        <v>602.11</v>
      </c>
      <c r="IM35" s="59">
        <v>602.11</v>
      </c>
      <c r="IN35" s="59">
        <v>602.11</v>
      </c>
      <c r="IO35" s="59">
        <v>602.11</v>
      </c>
      <c r="IP35" s="60">
        <v>602.11</v>
      </c>
      <c r="IQ35" s="59">
        <v>600.4</v>
      </c>
      <c r="IR35" s="59">
        <v>600.4</v>
      </c>
      <c r="IS35" s="59">
        <v>600.4</v>
      </c>
      <c r="IT35" s="59">
        <v>600.4</v>
      </c>
      <c r="IU35" s="59">
        <v>600.4</v>
      </c>
      <c r="IV35" s="59">
        <v>619.76</v>
      </c>
      <c r="IW35" s="59">
        <v>619.76</v>
      </c>
      <c r="IX35" s="59">
        <v>619.76</v>
      </c>
      <c r="IY35" s="59">
        <v>619.76</v>
      </c>
      <c r="IZ35" s="59">
        <v>619.76</v>
      </c>
      <c r="JA35" s="59">
        <v>619.76</v>
      </c>
      <c r="JB35" s="59">
        <v>619.76</v>
      </c>
      <c r="JC35" s="60">
        <v>619.76</v>
      </c>
      <c r="JD35" s="59">
        <v>619.99</v>
      </c>
      <c r="JE35" s="59">
        <v>619.99</v>
      </c>
      <c r="JF35" s="59">
        <v>619.99</v>
      </c>
      <c r="JG35" s="59">
        <v>619.99</v>
      </c>
      <c r="JH35" s="59">
        <v>619.99</v>
      </c>
      <c r="JI35" s="59">
        <v>632.89</v>
      </c>
      <c r="JJ35" s="59">
        <v>632.89</v>
      </c>
      <c r="JK35" s="59">
        <v>632.89</v>
      </c>
      <c r="JL35" s="59">
        <v>632.89</v>
      </c>
      <c r="JM35" s="59">
        <v>632.89</v>
      </c>
      <c r="JN35" s="59">
        <v>632.89</v>
      </c>
      <c r="JO35" s="59">
        <v>632.89</v>
      </c>
      <c r="JP35" s="60">
        <v>632.89</v>
      </c>
      <c r="JQ35" s="59">
        <v>633.53</v>
      </c>
      <c r="JR35" s="59">
        <v>633.53</v>
      </c>
      <c r="JS35" s="59">
        <v>633.53</v>
      </c>
      <c r="JT35" s="59">
        <v>633.53</v>
      </c>
      <c r="JU35" s="59">
        <v>633.53</v>
      </c>
      <c r="JV35" s="59">
        <v>633.53</v>
      </c>
      <c r="JW35" s="59">
        <v>633.53</v>
      </c>
      <c r="JX35" s="59">
        <v>633.53</v>
      </c>
      <c r="JY35" s="59">
        <v>653.54</v>
      </c>
      <c r="JZ35" s="59">
        <v>653.54</v>
      </c>
      <c r="KA35" s="59">
        <v>653.54</v>
      </c>
      <c r="KB35" s="59">
        <v>653.54</v>
      </c>
      <c r="KC35" s="60">
        <v>653.54</v>
      </c>
      <c r="KD35" s="59">
        <f>+IFERROR((IF(ISTEXT(KD$5)=FALSE,(INDEX(INEI!$1:$1048576,MATCH(Precios!$B35,INEI!$B:$B,0),MATCH(KD$4,INEI!$3:$3,0))),KC35)),"")</f>
        <v>650.44000000000005</v>
      </c>
      <c r="KE35" s="59">
        <f>+IFERROR((IF(ISTEXT(KE$5)=FALSE,(INDEX(INEI!$1:$1048576,MATCH(Precios!$B35,INEI!$B:$B,0),MATCH(KE$4,INEI!$3:$3,0))),KD35)),"")</f>
        <v>650.44000000000005</v>
      </c>
      <c r="KF35" s="59">
        <f>+IFERROR((IF(ISTEXT(KF$5)=FALSE,(INDEX(INEI!$1:$1048576,MATCH(Precios!$B35,INEI!$B:$B,0),MATCH(KF$4,INEI!$3:$3,0))),KE35)),"")</f>
        <v>650.44000000000005</v>
      </c>
      <c r="KG35" s="59">
        <f>+IFERROR((IF(ISTEXT(KG$5)=FALSE,(INDEX(INEI!$1:$1048576,MATCH(Precios!$B35,INEI!$B:$B,0),MATCH(KG$4,INEI!$3:$3,0))),KF35)),"")</f>
        <v>650.44000000000005</v>
      </c>
      <c r="KH35" s="59">
        <f>+IFERROR((IF(ISTEXT(KH$5)=FALSE,(INDEX(INEI!$1:$1048576,MATCH(Precios!$B35,INEI!$B:$B,0),MATCH(KH$4,INEI!$3:$3,0))),KG35)),"")</f>
        <v>650.44000000000005</v>
      </c>
      <c r="KI35" s="59">
        <f>+IFERROR((IF(ISTEXT(KI$5)=FALSE,(INDEX(INEI!$1:$1048576,MATCH(Precios!$B35,INEI!$B:$B,0),MATCH(KI$4,INEI!$3:$3,0))),KH35)),"")</f>
        <v>702.1</v>
      </c>
      <c r="KJ35" s="59">
        <f>+IFERROR((IF(ISTEXT(KJ$5)=FALSE,(INDEX(INEI!$1:$1048576,MATCH(Precios!$B35,INEI!$B:$B,0),MATCH(KJ$4,INEI!$3:$3,0))),KI35)),"")</f>
        <v>702.1</v>
      </c>
      <c r="KK35" s="59">
        <f>+IFERROR((IF(ISTEXT(KK$5)=FALSE,(INDEX(INEI!$1:$1048576,MATCH(Precios!$B35,INEI!$B:$B,0),MATCH(KK$4,INEI!$3:$3,0))),KJ35)),"")</f>
        <v>702.1</v>
      </c>
      <c r="KL35" s="59">
        <f>+IFERROR((IF(ISTEXT(KL$5)=FALSE,(INDEX(INEI!$1:$1048576,MATCH(Precios!$B35,INEI!$B:$B,0),MATCH(KL$4,INEI!$3:$3,0))),KK35)),"")</f>
        <v>702.1</v>
      </c>
      <c r="KM35" s="59">
        <f>+IFERROR((IF(ISTEXT(KM$5)=FALSE,(INDEX(INEI!$1:$1048576,MATCH(Precios!$B35,INEI!$B:$B,0),MATCH(KM$4,INEI!$3:$3,0))),KL35)),"")</f>
        <v>702.1</v>
      </c>
      <c r="KN35" s="59">
        <f>+IFERROR((IF(ISTEXT(KN$5)=FALSE,(INDEX(INEI!$1:$1048576,MATCH(Precios!$B35,INEI!$B:$B,0),MATCH(KN$4,INEI!$3:$3,0))),KM35)),"")</f>
        <v>702.1</v>
      </c>
      <c r="KO35" s="59">
        <f>+IFERROR((IF(ISTEXT(KO$5)=FALSE,(INDEX(INEI!$1:$1048576,MATCH(Precios!$B35,INEI!$B:$B,0),MATCH(KO$4,INEI!$3:$3,0))),KN35)),"")</f>
        <v>702.1</v>
      </c>
      <c r="KP35" s="60">
        <f>+IFERROR((IF(ISTEXT(KP$5)=FALSE,(INDEX(INEI!$1:$1048576,MATCH(Precios!$B35,INEI!$B:$B,0),MATCH(KP$4,INEI!$3:$3,0))),KO35)),"")</f>
        <v>702.1</v>
      </c>
      <c r="KQ35" s="59">
        <f>+IFERROR((IF(ISTEXT(KQ$5)=FALSE,(INDEX(INEI!$1:$1048576,MATCH(Precios!$B35,INEI!$B:$B,0),MATCH(KQ$4,INEI!$3:$3,0))),KP35)),"")</f>
        <v>704.78</v>
      </c>
      <c r="KR35" s="59">
        <f>+IFERROR((IF(ISTEXT(KR$5)=FALSE,(INDEX(INEI!$1:$1048576,MATCH(Precios!$B35,INEI!$B:$B,0),MATCH(KR$4,INEI!$3:$3,0))),KQ35)),"")</f>
        <v>704.78</v>
      </c>
      <c r="KS35" s="59">
        <f>+IFERROR((IF(ISTEXT(KS$5)=FALSE,(INDEX(INEI!$1:$1048576,MATCH(Precios!$B35,INEI!$B:$B,0),MATCH(KS$4,INEI!$3:$3,0))),KR35)),"")</f>
        <v>704.78</v>
      </c>
      <c r="KT35" s="59">
        <f>+IFERROR((IF(ISTEXT(KT$5)=FALSE,(INDEX(INEI!$1:$1048576,MATCH(Precios!$B35,INEI!$B:$B,0),MATCH(KT$4,INEI!$3:$3,0))),KS35)),"")</f>
        <v>704.78</v>
      </c>
      <c r="KU35" s="59">
        <f>+IFERROR((IF(ISTEXT(KU$5)=FALSE,(INDEX(INEI!$1:$1048576,MATCH(Precios!$B35,INEI!$B:$B,0),MATCH(KU$4,INEI!$3:$3,0))),KT35)),"")</f>
        <v>704.78</v>
      </c>
      <c r="KV35" s="59">
        <f>+IFERROR((IF(ISTEXT(KV$5)=FALSE,(INDEX(INEI!$1:$1048576,MATCH(Precios!$B35,INEI!$B:$B,0),MATCH(KV$4,INEI!$3:$3,0))),KU35)),"")</f>
        <v>738.61</v>
      </c>
      <c r="KW35" s="59">
        <f>+IFERROR((IF(ISTEXT(KW$5)=FALSE,(INDEX(INEI!$1:$1048576,MATCH(Precios!$B35,INEI!$B:$B,0),MATCH(KW$4,INEI!$3:$3,0))),KV35)),"")</f>
        <v>738.61</v>
      </c>
      <c r="KX35" s="59">
        <f>+IFERROR((IF(ISTEXT(KX$5)=FALSE,(INDEX(INEI!$1:$1048576,MATCH(Precios!$B35,INEI!$B:$B,0),MATCH(KX$4,INEI!$3:$3,0))),KW35)),"")</f>
        <v>738.61</v>
      </c>
      <c r="KY35" s="59">
        <f>+IFERROR((IF(ISTEXT(KY$5)=FALSE,(INDEX(INEI!$1:$1048576,MATCH(Precios!$B35,INEI!$B:$B,0),MATCH(KY$4,INEI!$3:$3,0))),KX35)),"")</f>
        <v>738.61</v>
      </c>
      <c r="KZ35" s="59">
        <f>+IFERROR((IF(ISTEXT(KZ$5)=FALSE,(INDEX(INEI!$1:$1048576,MATCH(Precios!$B35,INEI!$B:$B,0),MATCH(KZ$4,INEI!$3:$3,0))),KY35)),"")</f>
        <v>738.61</v>
      </c>
      <c r="LA35" s="59">
        <f>+IFERROR((IF(ISTEXT(LA$5)=FALSE,(INDEX(INEI!$1:$1048576,MATCH(Precios!$B35,INEI!$B:$B,0),MATCH(LA$4,INEI!$3:$3,0))),KZ35)),"")</f>
        <v>738.61</v>
      </c>
      <c r="LB35" s="59">
        <f>+IFERROR((IF(ISTEXT(LB$5)=FALSE,(INDEX(INEI!$1:$1048576,MATCH(Precios!$B35,INEI!$B:$B,0),MATCH(LB$4,INEI!$3:$3,0))),LA35)),"")</f>
        <v>738.61</v>
      </c>
      <c r="LC35" s="60">
        <f>+IFERROR((IF(ISTEXT(LC$5)=FALSE,(INDEX(INEI!$1:$1048576,MATCH(Precios!$B35,INEI!$B:$B,0),MATCH(LC$4,INEI!$3:$3,0))),LB35)),"")</f>
        <v>738.61</v>
      </c>
      <c r="LD35" s="59">
        <f>+IFERROR((IF(ISTEXT(LD$5)=FALSE,(INDEX(INEI!$1:$1048576,MATCH(Precios!$B35,INEI!$B:$B,0),MATCH(LD$4,INEI!$3:$3,0))),LC35)),"")</f>
        <v>742.39</v>
      </c>
      <c r="LE35" s="59">
        <f>+IFERROR((IF(ISTEXT(LE$5)=FALSE,(INDEX(INEI!$1:$1048576,MATCH(Precios!$B35,INEI!$B:$B,0),MATCH(LE$4,INEI!$3:$3,0))),LD35)),"")</f>
        <v>742.39</v>
      </c>
      <c r="LF35" s="59">
        <f>+IFERROR((IF(ISTEXT(LF$5)=FALSE,(INDEX(INEI!$1:$1048576,MATCH(Precios!$B35,INEI!$B:$B,0),MATCH(LF$4,INEI!$3:$3,0))),LE35)),"")</f>
        <v>742.39</v>
      </c>
      <c r="LG35" s="59">
        <f>+IFERROR((IF(ISTEXT(LG$5)=FALSE,(INDEX(INEI!$1:$1048576,MATCH(Precios!$B35,INEI!$B:$B,0),MATCH(LG$4,INEI!$3:$3,0))),LF35)),"")</f>
        <v>742.39</v>
      </c>
      <c r="LH35" s="59">
        <f>+IFERROR((IF(ISTEXT(LH$5)=FALSE,(INDEX(INEI!$1:$1048576,MATCH(Precios!$B35,INEI!$B:$B,0),MATCH(LH$4,INEI!$3:$3,0))),LG35)),"")</f>
        <v>742.39</v>
      </c>
      <c r="LI35" s="59">
        <f>+IFERROR((IF(ISTEXT(LI$5)=FALSE,(INDEX(INEI!$1:$1048576,MATCH(Precios!$B35,INEI!$B:$B,0),MATCH(LI$4,INEI!$3:$3,0))),LH35)),"")</f>
        <v>762.77</v>
      </c>
      <c r="LJ35" s="59">
        <f>+IFERROR((IF(ISTEXT(LJ$5)=FALSE,(INDEX(INEI!$1:$1048576,MATCH(Precios!$B35,INEI!$B:$B,0),MATCH(LJ$4,INEI!$3:$3,0))),LI35)),"")</f>
        <v>762.77</v>
      </c>
      <c r="LK35" s="59">
        <f>+IFERROR((IF(ISTEXT(LK$5)=FALSE,(INDEX(INEI!$1:$1048576,MATCH(Precios!$B35,INEI!$B:$B,0),MATCH(LK$4,INEI!$3:$3,0))),LJ35)),"")</f>
        <v>762.77</v>
      </c>
      <c r="LL35" s="59">
        <f>+IFERROR((IF(ISTEXT(LL$5)=FALSE,(INDEX(INEI!$1:$1048576,MATCH(Precios!$B35,INEI!$B:$B,0),MATCH(LL$4,INEI!$3:$3,0))),LK35)),"")</f>
        <v>762.77</v>
      </c>
      <c r="LM35" s="59">
        <f>+IFERROR((IF(ISTEXT(LM$5)=FALSE,(INDEX(INEI!$1:$1048576,MATCH(Precios!$B35,INEI!$B:$B,0),MATCH(LM$4,INEI!$3:$3,0))),LL35)),"")</f>
        <v>762.77</v>
      </c>
      <c r="LN35" s="59">
        <f>+IFERROR((IF(ISTEXT(LN$5)=FALSE,(INDEX(INEI!$1:$1048576,MATCH(Precios!$B35,INEI!$B:$B,0),MATCH(LN$4,INEI!$3:$3,0))),LM35)),"")</f>
        <v>762.77</v>
      </c>
      <c r="LO35" s="59">
        <f>+IFERROR((IF(ISTEXT(LO$5)=FALSE,(INDEX(INEI!$1:$1048576,MATCH(Precios!$B35,INEI!$B:$B,0),MATCH(LO$4,INEI!$3:$3,0))),LN35)),"")</f>
        <v>762.77</v>
      </c>
      <c r="LP35" s="60">
        <f>+IFERROR((IF(ISTEXT(LP$5)=FALSE,(INDEX(INEI!$1:$1048576,MATCH(Precios!$B35,INEI!$B:$B,0),MATCH(LP$4,INEI!$3:$3,0))),LO35)),"")</f>
        <v>762.77</v>
      </c>
      <c r="LQ35" s="59">
        <f>+IFERROR((IF(ISTEXT(LQ$5)=FALSE,(INDEX(INEI!$1:$1048576,MATCH(Precios!$B35,INEI!$B:$B,0),MATCH(LQ$4,INEI!$3:$3,0))),LP35)),"")</f>
        <v>763.51</v>
      </c>
      <c r="LR35" s="59">
        <f>+IFERROR((IF(ISTEXT(LR$5)=FALSE,(INDEX(INEI!$1:$1048576,MATCH(Precios!$B35,INEI!$B:$B,0),MATCH(LR$4,INEI!$3:$3,0))),LQ35)),"")</f>
        <v>763.51</v>
      </c>
      <c r="LS35" s="59">
        <f>+IFERROR((IF(ISTEXT(LS$5)=FALSE,(INDEX(INEI!$1:$1048576,MATCH(Precios!$B35,INEI!$B:$B,0),MATCH(LS$4,INEI!$3:$3,0))),LR35)),"")</f>
        <v>763.51</v>
      </c>
      <c r="LT35" s="59">
        <f>+IFERROR((IF(ISTEXT(LT$5)=FALSE,(INDEX(INEI!$1:$1048576,MATCH(Precios!$B35,INEI!$B:$B,0),MATCH(LT$4,INEI!$3:$3,0))),LS35)),"")</f>
        <v>763.51</v>
      </c>
      <c r="LU35" s="59">
        <f>+IFERROR((IF(ISTEXT(LU$5)=FALSE,(INDEX(INEI!$1:$1048576,MATCH(Precios!$B35,INEI!$B:$B,0),MATCH(LU$4,INEI!$3:$3,0))),LT35)),"")</f>
        <v>763.51</v>
      </c>
      <c r="LV35" s="59">
        <f>+IFERROR((IF(ISTEXT(LV$5)=FALSE,(INDEX(INEI!$1:$1048576,MATCH(Precios!$B35,INEI!$B:$B,0),MATCH(LV$4,INEI!$3:$3,0))),LU35)),"")</f>
        <v>767.67</v>
      </c>
      <c r="LW35" s="59">
        <f>+IFERROR((IF(ISTEXT(LW$5)=FALSE,(INDEX(INEI!$1:$1048576,MATCH(Precios!$B35,INEI!$B:$B,0),MATCH(LW$4,INEI!$3:$3,0))),LV35)),"")</f>
        <v>767.67</v>
      </c>
      <c r="LX35" s="59">
        <f>+IFERROR((IF(ISTEXT(LX$5)=FALSE,(INDEX(INEI!$1:$1048576,MATCH(Precios!$B35,INEI!$B:$B,0),MATCH(LX$4,INEI!$3:$3,0))),LW35)),"")</f>
        <v>767.67</v>
      </c>
      <c r="LY35" s="59">
        <f>+IFERROR((IF(ISTEXT(LY$5)=FALSE,(INDEX(INEI!$1:$1048576,MATCH(Precios!$B35,INEI!$B:$B,0),MATCH(LY$4,INEI!$3:$3,0))),LX35)),"")</f>
        <v>767.67</v>
      </c>
      <c r="LZ35" s="59">
        <f>+IFERROR((IF(ISTEXT(LZ$5)=FALSE,(INDEX(INEI!$1:$1048576,MATCH(Precios!$B35,INEI!$B:$B,0),MATCH(LZ$4,INEI!$3:$3,0))),LY35)),"")</f>
        <v>767.67</v>
      </c>
      <c r="MA35" s="59">
        <f>+IFERROR((IF(ISTEXT(MA$5)=FALSE,(INDEX(INEI!$1:$1048576,MATCH(Precios!$B35,INEI!$B:$B,0),MATCH(MA$4,INEI!$3:$3,0))),LZ35)),"")</f>
        <v>767.67</v>
      </c>
      <c r="MB35" s="59">
        <f>+IFERROR((IF(ISTEXT(MB$5)=FALSE,(INDEX(INEI!$1:$1048576,MATCH(Precios!$B35,INEI!$B:$B,0),MATCH(MB$4,INEI!$3:$3,0))),MA35)),"")</f>
        <v>767.67</v>
      </c>
      <c r="MC35" s="60">
        <f>+IFERROR((IF(ISTEXT(MC$5)=FALSE,(INDEX(INEI!$1:$1048576,MATCH(Precios!$B35,INEI!$B:$B,0),MATCH(MC$4,INEI!$3:$3,0))),MB35)),"")</f>
        <v>767.67</v>
      </c>
      <c r="MD35" s="59">
        <f>+IFERROR((IF(ISTEXT(MD$5)=FALSE,(INDEX(INEI!$1:$1048576,MATCH(Precios!$B35,INEI!$B:$B,0),MATCH(MD$4,INEI!$3:$3,0))),MC35)),"")</f>
        <v>0</v>
      </c>
      <c r="ME35" s="59">
        <f>+IFERROR((IF(ISTEXT(ME$5)=FALSE,(INDEX(INEI!$1:$1048576,MATCH(Precios!$B35,INEI!$B:$B,0),MATCH(ME$4,INEI!$3:$3,0))),MD35)),"")</f>
        <v>0</v>
      </c>
      <c r="MF35" s="59">
        <f>+IFERROR((IF(ISTEXT(MF$5)=FALSE,(INDEX(INEI!$1:$1048576,MATCH(Precios!$B35,INEI!$B:$B,0),MATCH(MF$4,INEI!$3:$3,0))),ME35)),"")</f>
        <v>0</v>
      </c>
      <c r="MG35" s="59">
        <f>+IFERROR((IF(ISTEXT(MG$5)=FALSE,(INDEX(INEI!$1:$1048576,MATCH(Precios!$B35,INEI!$B:$B,0),MATCH(MG$4,INEI!$3:$3,0))),MF35)),"")</f>
        <v>0</v>
      </c>
      <c r="MH35" s="59" t="str">
        <f>+IFERROR((IF(ISTEXT(MH$5)=FALSE,(INDEX(INEI!$1:$1048576,MATCH(Precios!$B35,INEI!$B:$B,0),MATCH(MH$4,INEI!$3:$3,0))),MG35)),"")</f>
        <v/>
      </c>
      <c r="MI35" s="59" t="str">
        <f>+IFERROR((IF(ISTEXT(MI$5)=FALSE,(INDEX(INEI!$1:$1048576,MATCH(Precios!$B35,INEI!$B:$B,0),MATCH(MI$4,INEI!$3:$3,0))),MH35)),"")</f>
        <v/>
      </c>
      <c r="MJ35" s="59" t="str">
        <f>+IFERROR((IF(ISTEXT(MJ$5)=FALSE,(INDEX(INEI!$1:$1048576,MATCH(Precios!$B35,INEI!$B:$B,0),MATCH(MJ$4,INEI!$3:$3,0))),MI35)),"")</f>
        <v/>
      </c>
      <c r="MK35" s="59" t="str">
        <f>+IFERROR((IF(ISTEXT(MK$5)=FALSE,(INDEX(INEI!$1:$1048576,MATCH(Precios!$B35,INEI!$B:$B,0),MATCH(MK$4,INEI!$3:$3,0))),MJ35)),"")</f>
        <v/>
      </c>
      <c r="ML35" s="59" t="str">
        <f>+IFERROR((IF(ISTEXT(ML$5)=FALSE,(INDEX(INEI!$1:$1048576,MATCH(Precios!$B35,INEI!$B:$B,0),MATCH(ML$4,INEI!$3:$3,0))),MK35)),"")</f>
        <v/>
      </c>
      <c r="MM35" s="59" t="str">
        <f>+IFERROR((IF(ISTEXT(MM$5)=FALSE,(INDEX(INEI!$1:$1048576,MATCH(Precios!$B35,INEI!$B:$B,0),MATCH(MM$4,INEI!$3:$3,0))),ML35)),"")</f>
        <v/>
      </c>
      <c r="MN35" s="59" t="str">
        <f>+IFERROR((IF(ISTEXT(MN$5)=FALSE,(INDEX(INEI!$1:$1048576,MATCH(Precios!$B35,INEI!$B:$B,0),MATCH(MN$4,INEI!$3:$3,0))),MM35)),"")</f>
        <v/>
      </c>
      <c r="MO35" s="59" t="str">
        <f>+IFERROR((IF(ISTEXT(MO$5)=FALSE,(INDEX(INEI!$1:$1048576,MATCH(Precios!$B35,INEI!$B:$B,0),MATCH(MO$4,INEI!$3:$3,0))),MN35)),"")</f>
        <v/>
      </c>
      <c r="MP35" s="60" t="str">
        <f>+IFERROR((IF(ISTEXT(MP$5)=FALSE,(INDEX(INEI!$1:$1048576,MATCH(Precios!$B35,INEI!$B:$B,0),MATCH(MP$4,INEI!$3:$3,0))),MO35)),"")</f>
        <v/>
      </c>
    </row>
    <row r="36" spans="2:354">
      <c r="B36" s="9" t="s">
        <v>267</v>
      </c>
      <c r="C36" s="52" t="s">
        <v>267</v>
      </c>
      <c r="D36" s="59">
        <v>319.35000000000002</v>
      </c>
      <c r="E36" s="59">
        <v>315.39</v>
      </c>
      <c r="F36" s="59">
        <v>313.60000000000002</v>
      </c>
      <c r="G36" s="59">
        <v>316.39999999999998</v>
      </c>
      <c r="H36" s="59">
        <v>316.19</v>
      </c>
      <c r="I36" s="59">
        <v>314.95</v>
      </c>
      <c r="J36" s="59">
        <v>313.62</v>
      </c>
      <c r="K36" s="59">
        <v>311.45</v>
      </c>
      <c r="L36" s="59">
        <v>312.11</v>
      </c>
      <c r="M36" s="59">
        <v>319.35000000000002</v>
      </c>
      <c r="N36" s="59">
        <v>316</v>
      </c>
      <c r="O36" s="59">
        <v>315.31</v>
      </c>
      <c r="P36" s="60">
        <v>315.31</v>
      </c>
      <c r="Q36" s="59">
        <v>316.49</v>
      </c>
      <c r="R36" s="59">
        <v>316.12</v>
      </c>
      <c r="S36" s="59">
        <v>315.45</v>
      </c>
      <c r="T36" s="59">
        <v>318.36</v>
      </c>
      <c r="U36" s="59">
        <v>322.52999999999997</v>
      </c>
      <c r="V36" s="59">
        <v>316.07</v>
      </c>
      <c r="W36" s="59">
        <v>313.92</v>
      </c>
      <c r="X36" s="59">
        <v>312.7</v>
      </c>
      <c r="Y36" s="59">
        <v>312.64999999999998</v>
      </c>
      <c r="Z36" s="59">
        <v>309.74</v>
      </c>
      <c r="AA36" s="59">
        <v>308.25</v>
      </c>
      <c r="AB36" s="59">
        <v>307.06</v>
      </c>
      <c r="AC36" s="60">
        <v>307.06</v>
      </c>
      <c r="AD36" s="59">
        <v>308.88</v>
      </c>
      <c r="AE36" s="59">
        <v>310.17</v>
      </c>
      <c r="AF36" s="59">
        <v>308.49</v>
      </c>
      <c r="AG36" s="59">
        <v>306.48</v>
      </c>
      <c r="AH36" s="59">
        <v>306.72000000000003</v>
      </c>
      <c r="AI36" s="59">
        <v>306.72000000000003</v>
      </c>
      <c r="AJ36" s="59">
        <v>311.12</v>
      </c>
      <c r="AK36" s="59">
        <v>314.29000000000002</v>
      </c>
      <c r="AL36" s="59">
        <v>316.72000000000003</v>
      </c>
      <c r="AM36" s="59">
        <v>316.56</v>
      </c>
      <c r="AN36" s="59">
        <v>313.89</v>
      </c>
      <c r="AO36" s="59">
        <v>308.29000000000002</v>
      </c>
      <c r="AP36" s="60">
        <v>308.29000000000002</v>
      </c>
      <c r="AQ36" s="59">
        <v>306.64</v>
      </c>
      <c r="AR36" s="59">
        <v>301.07</v>
      </c>
      <c r="AS36" s="59">
        <v>300.7</v>
      </c>
      <c r="AT36" s="59">
        <v>299.51</v>
      </c>
      <c r="AU36" s="59">
        <v>300.85000000000002</v>
      </c>
      <c r="AV36" s="59">
        <v>301.36</v>
      </c>
      <c r="AW36" s="59">
        <v>300.82</v>
      </c>
      <c r="AX36" s="59">
        <v>302.56</v>
      </c>
      <c r="AY36" s="59">
        <v>302.66000000000003</v>
      </c>
      <c r="AZ36" s="59">
        <v>302.42</v>
      </c>
      <c r="BA36" s="59">
        <v>301.64999999999998</v>
      </c>
      <c r="BB36" s="59">
        <v>300.44</v>
      </c>
      <c r="BC36" s="60">
        <v>300.44</v>
      </c>
      <c r="BD36" s="59">
        <v>300.89</v>
      </c>
      <c r="BE36" s="59">
        <v>303.26</v>
      </c>
      <c r="BF36" s="59">
        <v>303.13</v>
      </c>
      <c r="BG36" s="59">
        <v>304.49</v>
      </c>
      <c r="BH36" s="59">
        <v>308.49</v>
      </c>
      <c r="BI36" s="59">
        <v>309.74</v>
      </c>
      <c r="BJ36" s="59">
        <v>303.83</v>
      </c>
      <c r="BK36" s="59">
        <v>300.88</v>
      </c>
      <c r="BL36" s="59">
        <v>298.89999999999998</v>
      </c>
      <c r="BM36" s="59">
        <v>307.63</v>
      </c>
      <c r="BN36" s="59">
        <v>307.14999999999998</v>
      </c>
      <c r="BO36" s="59">
        <v>309.82</v>
      </c>
      <c r="BP36" s="60">
        <v>309.82</v>
      </c>
      <c r="BQ36" s="59">
        <v>308.47000000000003</v>
      </c>
      <c r="BR36" s="59">
        <v>307.83</v>
      </c>
      <c r="BS36" s="59">
        <v>308.01</v>
      </c>
      <c r="BT36" s="59">
        <v>308.08999999999997</v>
      </c>
      <c r="BU36" s="59">
        <v>306.93</v>
      </c>
      <c r="BV36" s="59">
        <v>308.36</v>
      </c>
      <c r="BW36" s="59">
        <v>308.38</v>
      </c>
      <c r="BX36" s="59">
        <v>309.39</v>
      </c>
      <c r="BY36" s="59">
        <v>315.60000000000002</v>
      </c>
      <c r="BZ36" s="59">
        <v>321.14999999999998</v>
      </c>
      <c r="CA36" s="59">
        <v>321.32</v>
      </c>
      <c r="CB36" s="59">
        <v>329.62</v>
      </c>
      <c r="CC36" s="60">
        <v>329.62</v>
      </c>
      <c r="CD36" s="59">
        <v>327.51</v>
      </c>
      <c r="CE36" s="59">
        <v>325.3</v>
      </c>
      <c r="CF36" s="59">
        <v>329.1</v>
      </c>
      <c r="CG36" s="59">
        <v>328.1</v>
      </c>
      <c r="CH36" s="59">
        <v>328.15</v>
      </c>
      <c r="CI36" s="59">
        <v>328.3</v>
      </c>
      <c r="CJ36" s="59">
        <v>327.39</v>
      </c>
      <c r="CK36" s="59">
        <v>327.22000000000003</v>
      </c>
      <c r="CL36" s="59">
        <v>328.79</v>
      </c>
      <c r="CM36" s="59">
        <v>328.24</v>
      </c>
      <c r="CN36" s="59">
        <v>332.13</v>
      </c>
      <c r="CO36" s="59">
        <v>330.71</v>
      </c>
      <c r="CP36" s="60">
        <v>330.71</v>
      </c>
      <c r="CQ36" s="59">
        <v>329.9</v>
      </c>
      <c r="CR36" s="59">
        <v>331.63</v>
      </c>
      <c r="CS36" s="59">
        <v>331.63</v>
      </c>
      <c r="CT36" s="59">
        <v>329.25</v>
      </c>
      <c r="CU36" s="59">
        <v>331.36</v>
      </c>
      <c r="CV36" s="59">
        <v>331.63</v>
      </c>
      <c r="CW36" s="59">
        <v>332.23</v>
      </c>
      <c r="CX36" s="59">
        <v>331.09</v>
      </c>
      <c r="CY36" s="59">
        <v>331.54</v>
      </c>
      <c r="CZ36" s="59">
        <v>324.76</v>
      </c>
      <c r="DA36" s="59">
        <v>325.02999999999997</v>
      </c>
      <c r="DB36" s="59">
        <v>323.63</v>
      </c>
      <c r="DC36" s="60">
        <v>323.63</v>
      </c>
      <c r="DD36" s="59">
        <v>322.01</v>
      </c>
      <c r="DE36" s="59">
        <v>319.93</v>
      </c>
      <c r="DF36" s="59">
        <v>315.58</v>
      </c>
      <c r="DG36" s="59">
        <v>313.52999999999997</v>
      </c>
      <c r="DH36" s="59">
        <v>318.76</v>
      </c>
      <c r="DI36" s="59">
        <v>324.38</v>
      </c>
      <c r="DJ36" s="59">
        <v>324.89</v>
      </c>
      <c r="DK36" s="59">
        <v>329.16</v>
      </c>
      <c r="DL36" s="59">
        <v>334.67</v>
      </c>
      <c r="DM36" s="59">
        <v>306.93</v>
      </c>
      <c r="DN36" s="59">
        <v>343.7</v>
      </c>
      <c r="DO36" s="59">
        <v>345.06</v>
      </c>
      <c r="DP36" s="60">
        <v>345.06</v>
      </c>
      <c r="DQ36" s="59">
        <v>346.87</v>
      </c>
      <c r="DR36" s="59">
        <v>352.6</v>
      </c>
      <c r="DS36" s="59">
        <v>348.98</v>
      </c>
      <c r="DT36" s="59">
        <v>344.75</v>
      </c>
      <c r="DU36" s="59">
        <v>338.98</v>
      </c>
      <c r="DV36" s="59">
        <v>336.04</v>
      </c>
      <c r="DW36" s="59">
        <v>338.21</v>
      </c>
      <c r="DX36" s="59">
        <v>334.78</v>
      </c>
      <c r="DY36" s="59">
        <v>331.98</v>
      </c>
      <c r="DZ36" s="59">
        <v>330.43</v>
      </c>
      <c r="EA36" s="59">
        <v>330.19</v>
      </c>
      <c r="EB36" s="59">
        <v>329.98</v>
      </c>
      <c r="EC36" s="60">
        <v>329.98</v>
      </c>
      <c r="ED36" s="59">
        <v>329.61</v>
      </c>
      <c r="EE36" s="59">
        <v>334.95</v>
      </c>
      <c r="EF36" s="59">
        <v>334.22</v>
      </c>
      <c r="EG36" s="59">
        <v>334.24</v>
      </c>
      <c r="EH36" s="59">
        <v>334.68</v>
      </c>
      <c r="EI36" s="59">
        <v>334.06</v>
      </c>
      <c r="EJ36" s="59">
        <v>333.52</v>
      </c>
      <c r="EK36" s="59">
        <v>332.05</v>
      </c>
      <c r="EL36" s="59">
        <v>330.41</v>
      </c>
      <c r="EM36" s="59">
        <v>330.88</v>
      </c>
      <c r="EN36" s="59">
        <v>331.7</v>
      </c>
      <c r="EO36" s="59">
        <v>332.35</v>
      </c>
      <c r="EP36" s="60">
        <v>332.35</v>
      </c>
      <c r="EQ36" s="59">
        <v>331.54</v>
      </c>
      <c r="ER36" s="59">
        <v>331.31</v>
      </c>
      <c r="ES36" s="59">
        <v>332.16</v>
      </c>
      <c r="ET36" s="59">
        <v>334.3</v>
      </c>
      <c r="EU36" s="59">
        <v>331.87</v>
      </c>
      <c r="EV36" s="59">
        <v>332.12</v>
      </c>
      <c r="EW36" s="59">
        <v>330.88</v>
      </c>
      <c r="EX36" s="59">
        <v>330.79</v>
      </c>
      <c r="EY36" s="59">
        <v>330.74</v>
      </c>
      <c r="EZ36" s="59">
        <v>330.64</v>
      </c>
      <c r="FA36" s="59">
        <v>329.4</v>
      </c>
      <c r="FB36" s="59">
        <v>328.94</v>
      </c>
      <c r="FC36" s="60">
        <v>328.94</v>
      </c>
      <c r="FD36" s="59">
        <v>328.71</v>
      </c>
      <c r="FE36" s="59">
        <v>328.23</v>
      </c>
      <c r="FF36" s="59">
        <v>327.49</v>
      </c>
      <c r="FG36" s="59">
        <v>326.76</v>
      </c>
      <c r="FH36" s="59">
        <v>329.22</v>
      </c>
      <c r="FI36" s="59">
        <v>328.23</v>
      </c>
      <c r="FJ36" s="59">
        <v>327.55</v>
      </c>
      <c r="FK36" s="59">
        <v>325.98</v>
      </c>
      <c r="FL36" s="59">
        <v>325.11</v>
      </c>
      <c r="FM36" s="59">
        <v>324.3</v>
      </c>
      <c r="FN36" s="59">
        <v>324.97000000000003</v>
      </c>
      <c r="FO36" s="59">
        <v>323.01</v>
      </c>
      <c r="FP36" s="60">
        <v>323.01</v>
      </c>
      <c r="FQ36" s="59">
        <v>321.94</v>
      </c>
      <c r="FR36" s="59">
        <v>323.58999999999997</v>
      </c>
      <c r="FS36" s="59">
        <v>325.69</v>
      </c>
      <c r="FT36" s="59">
        <v>326.22000000000003</v>
      </c>
      <c r="FU36" s="59">
        <v>328.27</v>
      </c>
      <c r="FV36" s="59">
        <v>335.41</v>
      </c>
      <c r="FW36" s="59">
        <v>337.08</v>
      </c>
      <c r="FX36" s="59">
        <v>338.62</v>
      </c>
      <c r="FY36" s="59">
        <v>337.65</v>
      </c>
      <c r="FZ36" s="59">
        <v>336.95</v>
      </c>
      <c r="GA36" s="59">
        <v>338.15</v>
      </c>
      <c r="GB36" s="59">
        <v>336.78</v>
      </c>
      <c r="GC36" s="60">
        <v>336.78</v>
      </c>
      <c r="GD36" s="59">
        <v>339.09</v>
      </c>
      <c r="GE36" s="59">
        <v>339.73</v>
      </c>
      <c r="GF36" s="59">
        <v>339.81</v>
      </c>
      <c r="GG36" s="59">
        <v>338.89</v>
      </c>
      <c r="GH36" s="59">
        <v>338.34</v>
      </c>
      <c r="GI36" s="59">
        <v>338.46</v>
      </c>
      <c r="GJ36" s="59">
        <v>337.96</v>
      </c>
      <c r="GK36" s="59">
        <v>339.02</v>
      </c>
      <c r="GL36" s="59">
        <v>341.35</v>
      </c>
      <c r="GM36" s="59">
        <v>343.61</v>
      </c>
      <c r="GN36" s="59">
        <v>344.84</v>
      </c>
      <c r="GO36" s="59">
        <v>346.68</v>
      </c>
      <c r="GP36" s="60">
        <v>346.68</v>
      </c>
      <c r="GQ36" s="59">
        <v>348.43</v>
      </c>
      <c r="GR36" s="59">
        <v>350.89</v>
      </c>
      <c r="GS36" s="59">
        <v>307.06</v>
      </c>
      <c r="GT36" s="59">
        <v>354.51</v>
      </c>
      <c r="GU36" s="59">
        <v>355.41</v>
      </c>
      <c r="GV36" s="59">
        <v>356.2</v>
      </c>
      <c r="GW36" s="59">
        <v>357</v>
      </c>
      <c r="GX36" s="59">
        <v>359.33</v>
      </c>
      <c r="GY36" s="59">
        <v>358.59</v>
      </c>
      <c r="GZ36" s="59">
        <v>359.73</v>
      </c>
      <c r="HA36" s="59">
        <v>363.2</v>
      </c>
      <c r="HB36" s="59">
        <v>364.86</v>
      </c>
      <c r="HC36" s="60">
        <v>364.86</v>
      </c>
      <c r="HD36" s="59">
        <v>368.18</v>
      </c>
      <c r="HE36" s="59">
        <v>370.35</v>
      </c>
      <c r="HF36" s="59">
        <v>367.26</v>
      </c>
      <c r="HG36" s="59">
        <v>364.31</v>
      </c>
      <c r="HH36" s="59">
        <v>366.6</v>
      </c>
      <c r="HI36" s="59">
        <v>365.93</v>
      </c>
      <c r="HJ36" s="59">
        <v>365.29</v>
      </c>
      <c r="HK36" s="59">
        <v>366.57</v>
      </c>
      <c r="HL36" s="59">
        <v>368.68</v>
      </c>
      <c r="HM36" s="59">
        <v>368.83</v>
      </c>
      <c r="HN36" s="59">
        <v>369.67</v>
      </c>
      <c r="HO36" s="59">
        <v>369.41</v>
      </c>
      <c r="HP36" s="60">
        <v>369.41</v>
      </c>
      <c r="HQ36" s="59">
        <v>367.86</v>
      </c>
      <c r="HR36" s="59">
        <v>365.19</v>
      </c>
      <c r="HS36" s="59">
        <v>365.31</v>
      </c>
      <c r="HT36" s="59">
        <v>365.67</v>
      </c>
      <c r="HU36" s="59">
        <v>366.67</v>
      </c>
      <c r="HV36" s="59">
        <v>367.13</v>
      </c>
      <c r="HW36" s="59">
        <v>366.28</v>
      </c>
      <c r="HX36" s="59">
        <v>366.02</v>
      </c>
      <c r="HY36" s="59">
        <v>366.18</v>
      </c>
      <c r="HZ36" s="59">
        <v>363.3</v>
      </c>
      <c r="IA36" s="59">
        <v>363.07</v>
      </c>
      <c r="IB36" s="59">
        <v>363.24</v>
      </c>
      <c r="IC36" s="60">
        <v>363.24</v>
      </c>
      <c r="ID36" s="59">
        <v>363.04</v>
      </c>
      <c r="IE36" s="59">
        <v>362.79</v>
      </c>
      <c r="IF36" s="59">
        <v>365.55</v>
      </c>
      <c r="IG36" s="59">
        <v>365.01</v>
      </c>
      <c r="IH36" s="59">
        <v>368.95</v>
      </c>
      <c r="II36" s="59">
        <v>363.2</v>
      </c>
      <c r="IJ36" s="59">
        <v>369.08</v>
      </c>
      <c r="IK36" s="59">
        <v>369.15</v>
      </c>
      <c r="IL36" s="59">
        <v>369.67</v>
      </c>
      <c r="IM36" s="59">
        <v>370.7</v>
      </c>
      <c r="IN36" s="59">
        <v>371.13</v>
      </c>
      <c r="IO36" s="59">
        <v>370.72</v>
      </c>
      <c r="IP36" s="60">
        <v>370.72</v>
      </c>
      <c r="IQ36" s="59">
        <v>369.95</v>
      </c>
      <c r="IR36" s="59">
        <v>370.25</v>
      </c>
      <c r="IS36" s="59">
        <v>368.51</v>
      </c>
      <c r="IT36" s="59">
        <v>369.76</v>
      </c>
      <c r="IU36" s="59">
        <v>371.16</v>
      </c>
      <c r="IV36" s="59">
        <v>370.9</v>
      </c>
      <c r="IW36" s="59">
        <v>369.59</v>
      </c>
      <c r="IX36" s="59">
        <v>374.19</v>
      </c>
      <c r="IY36" s="59">
        <v>373.24</v>
      </c>
      <c r="IZ36" s="59">
        <v>373.56</v>
      </c>
      <c r="JA36" s="59">
        <v>374</v>
      </c>
      <c r="JB36" s="59">
        <v>373.37</v>
      </c>
      <c r="JC36" s="60">
        <v>373.37</v>
      </c>
      <c r="JD36" s="59">
        <v>372.14</v>
      </c>
      <c r="JE36" s="59">
        <v>374.73</v>
      </c>
      <c r="JF36" s="59">
        <v>379.24</v>
      </c>
      <c r="JG36" s="59">
        <v>375.26</v>
      </c>
      <c r="JH36" s="59">
        <v>376.3</v>
      </c>
      <c r="JI36" s="59">
        <v>378.13</v>
      </c>
      <c r="JJ36" s="59">
        <v>380.15</v>
      </c>
      <c r="JK36" s="59">
        <v>382.27</v>
      </c>
      <c r="JL36" s="59">
        <v>381.25</v>
      </c>
      <c r="JM36" s="59">
        <v>383.66</v>
      </c>
      <c r="JN36" s="59">
        <v>384.23</v>
      </c>
      <c r="JO36" s="59">
        <v>384.23</v>
      </c>
      <c r="JP36" s="60">
        <v>384.23</v>
      </c>
      <c r="JQ36" s="59">
        <v>385.37</v>
      </c>
      <c r="JR36" s="59">
        <v>386.5</v>
      </c>
      <c r="JS36" s="59">
        <v>389.47</v>
      </c>
      <c r="JT36" s="59">
        <v>389.28</v>
      </c>
      <c r="JU36" s="59">
        <v>392.42</v>
      </c>
      <c r="JV36" s="59">
        <v>393.71</v>
      </c>
      <c r="JW36" s="59">
        <v>395.18</v>
      </c>
      <c r="JX36" s="59">
        <v>402</v>
      </c>
      <c r="JY36" s="59">
        <v>400.24</v>
      </c>
      <c r="JZ36" s="59">
        <v>396.27</v>
      </c>
      <c r="KA36" s="59">
        <v>396.32</v>
      </c>
      <c r="KB36" s="59">
        <v>397.44</v>
      </c>
      <c r="KC36" s="60">
        <v>397.44</v>
      </c>
      <c r="KD36" s="59">
        <f>+IFERROR((IF(ISTEXT(KD$5)=FALSE,(INDEX(INEI!$1:$1048576,MATCH(Precios!$B36,INEI!$B:$B,0),MATCH(KD$4,INEI!$3:$3,0))),KC36)),"")</f>
        <v>395.47</v>
      </c>
      <c r="KE36" s="59">
        <f>+IFERROR((IF(ISTEXT(KE$5)=FALSE,(INDEX(INEI!$1:$1048576,MATCH(Precios!$B36,INEI!$B:$B,0),MATCH(KE$4,INEI!$3:$3,0))),KD36)),"")</f>
        <v>397.16</v>
      </c>
      <c r="KF36" s="59">
        <f>+IFERROR((IF(ISTEXT(KF$5)=FALSE,(INDEX(INEI!$1:$1048576,MATCH(Precios!$B36,INEI!$B:$B,0),MATCH(KF$4,INEI!$3:$3,0))),KE36)),"")</f>
        <v>394.66</v>
      </c>
      <c r="KG36" s="59">
        <f>+IFERROR((IF(ISTEXT(KG$5)=FALSE,(INDEX(INEI!$1:$1048576,MATCH(Precios!$B36,INEI!$B:$B,0),MATCH(KG$4,INEI!$3:$3,0))),KF36)),"")</f>
        <v>401.45</v>
      </c>
      <c r="KH36" s="59">
        <f>+IFERROR((IF(ISTEXT(KH$5)=FALSE,(INDEX(INEI!$1:$1048576,MATCH(Precios!$B36,INEI!$B:$B,0),MATCH(KH$4,INEI!$3:$3,0))),KG36)),"")</f>
        <v>402.69</v>
      </c>
      <c r="KI36" s="59">
        <f>+IFERROR((IF(ISTEXT(KI$5)=FALSE,(INDEX(INEI!$1:$1048576,MATCH(Precios!$B36,INEI!$B:$B,0),MATCH(KI$4,INEI!$3:$3,0))),KH36)),"")</f>
        <v>402.22</v>
      </c>
      <c r="KJ36" s="59">
        <f>+IFERROR((IF(ISTEXT(KJ$5)=FALSE,(INDEX(INEI!$1:$1048576,MATCH(Precios!$B36,INEI!$B:$B,0),MATCH(KJ$4,INEI!$3:$3,0))),KI36)),"")</f>
        <v>409.49</v>
      </c>
      <c r="KK36" s="59">
        <f>+IFERROR((IF(ISTEXT(KK$5)=FALSE,(INDEX(INEI!$1:$1048576,MATCH(Precios!$B36,INEI!$B:$B,0),MATCH(KK$4,INEI!$3:$3,0))),KJ36)),"")</f>
        <v>408.65</v>
      </c>
      <c r="KL36" s="59">
        <f>+IFERROR((IF(ISTEXT(KL$5)=FALSE,(INDEX(INEI!$1:$1048576,MATCH(Precios!$B36,INEI!$B:$B,0),MATCH(KL$4,INEI!$3:$3,0))),KK36)),"")</f>
        <v>409.71</v>
      </c>
      <c r="KM36" s="59">
        <f>+IFERROR((IF(ISTEXT(KM$5)=FALSE,(INDEX(INEI!$1:$1048576,MATCH(Precios!$B36,INEI!$B:$B,0),MATCH(KM$4,INEI!$3:$3,0))),KL36)),"")</f>
        <v>414.12</v>
      </c>
      <c r="KN36" s="59">
        <f>+IFERROR((IF(ISTEXT(KN$5)=FALSE,(INDEX(INEI!$1:$1048576,MATCH(Precios!$B36,INEI!$B:$B,0),MATCH(KN$4,INEI!$3:$3,0))),KM36)),"")</f>
        <v>407.45</v>
      </c>
      <c r="KO36" s="59">
        <f>+IFERROR((IF(ISTEXT(KO$5)=FALSE,(INDEX(INEI!$1:$1048576,MATCH(Precios!$B36,INEI!$B:$B,0),MATCH(KO$4,INEI!$3:$3,0))),KN36)),"")</f>
        <v>405.37</v>
      </c>
      <c r="KP36" s="60">
        <f>+IFERROR((IF(ISTEXT(KP$5)=FALSE,(INDEX(INEI!$1:$1048576,MATCH(Precios!$B36,INEI!$B:$B,0),MATCH(KP$4,INEI!$3:$3,0))),KO36)),"")</f>
        <v>405.37</v>
      </c>
      <c r="KQ36" s="59">
        <f>+IFERROR((IF(ISTEXT(KQ$5)=FALSE,(INDEX(INEI!$1:$1048576,MATCH(Precios!$B36,INEI!$B:$B,0),MATCH(KQ$4,INEI!$3:$3,0))),KP36)),"")</f>
        <v>405.59</v>
      </c>
      <c r="KR36" s="59">
        <f>+IFERROR((IF(ISTEXT(KR$5)=FALSE,(INDEX(INEI!$1:$1048576,MATCH(Precios!$B36,INEI!$B:$B,0),MATCH(KR$4,INEI!$3:$3,0))),KQ36)),"")</f>
        <v>406.14</v>
      </c>
      <c r="KS36" s="59">
        <f>+IFERROR((IF(ISTEXT(KS$5)=FALSE,(INDEX(INEI!$1:$1048576,MATCH(Precios!$B36,INEI!$B:$B,0),MATCH(KS$4,INEI!$3:$3,0))),KR36)),"")</f>
        <v>405.02</v>
      </c>
      <c r="KT36" s="59">
        <f>+IFERROR((IF(ISTEXT(KT$5)=FALSE,(INDEX(INEI!$1:$1048576,MATCH(Precios!$B36,INEI!$B:$B,0),MATCH(KT$4,INEI!$3:$3,0))),KS36)),"")</f>
        <v>404.25</v>
      </c>
      <c r="KU36" s="59">
        <f>+IFERROR((IF(ISTEXT(KU$5)=FALSE,(INDEX(INEI!$1:$1048576,MATCH(Precios!$B36,INEI!$B:$B,0),MATCH(KU$4,INEI!$3:$3,0))),KT36)),"")</f>
        <v>401.77</v>
      </c>
      <c r="KV36" s="59">
        <f>+IFERROR((IF(ISTEXT(KV$5)=FALSE,(INDEX(INEI!$1:$1048576,MATCH(Precios!$B36,INEI!$B:$B,0),MATCH(KV$4,INEI!$3:$3,0))),KU36)),"")</f>
        <v>398.94</v>
      </c>
      <c r="KW36" s="59">
        <f>+IFERROR((IF(ISTEXT(KW$5)=FALSE,(INDEX(INEI!$1:$1048576,MATCH(Precios!$B36,INEI!$B:$B,0),MATCH(KW$4,INEI!$3:$3,0))),KV36)),"")</f>
        <v>396.12</v>
      </c>
      <c r="KX36" s="59">
        <f>+IFERROR((IF(ISTEXT(KX$5)=FALSE,(INDEX(INEI!$1:$1048576,MATCH(Precios!$B36,INEI!$B:$B,0),MATCH(KX$4,INEI!$3:$3,0))),KW36)),"")</f>
        <v>400.81</v>
      </c>
      <c r="KY36" s="59">
        <f>+IFERROR((IF(ISTEXT(KY$5)=FALSE,(INDEX(INEI!$1:$1048576,MATCH(Precios!$B36,INEI!$B:$B,0),MATCH(KY$4,INEI!$3:$3,0))),KX36)),"")</f>
        <v>402.58</v>
      </c>
      <c r="KZ36" s="59">
        <f>+IFERROR((IF(ISTEXT(KZ$5)=FALSE,(INDEX(INEI!$1:$1048576,MATCH(Precios!$B36,INEI!$B:$B,0),MATCH(KZ$4,INEI!$3:$3,0))),KY36)),"")</f>
        <v>408.39</v>
      </c>
      <c r="LA36" s="59">
        <f>+IFERROR((IF(ISTEXT(LA$5)=FALSE,(INDEX(INEI!$1:$1048576,MATCH(Precios!$B36,INEI!$B:$B,0),MATCH(LA$4,INEI!$3:$3,0))),KZ36)),"")</f>
        <v>405.12</v>
      </c>
      <c r="LB36" s="59">
        <f>+IFERROR((IF(ISTEXT(LB$5)=FALSE,(INDEX(INEI!$1:$1048576,MATCH(Precios!$B36,INEI!$B:$B,0),MATCH(LB$4,INEI!$3:$3,0))),LA36)),"")</f>
        <v>403.94</v>
      </c>
      <c r="LC36" s="60">
        <f>+IFERROR((IF(ISTEXT(LC$5)=FALSE,(INDEX(INEI!$1:$1048576,MATCH(Precios!$B36,INEI!$B:$B,0),MATCH(LC$4,INEI!$3:$3,0))),LB36)),"")</f>
        <v>403.94</v>
      </c>
      <c r="LD36" s="59">
        <f>+IFERROR((IF(ISTEXT(LD$5)=FALSE,(INDEX(INEI!$1:$1048576,MATCH(Precios!$B36,INEI!$B:$B,0),MATCH(LD$4,INEI!$3:$3,0))),LC36)),"")</f>
        <v>404.04</v>
      </c>
      <c r="LE36" s="59">
        <f>+IFERROR((IF(ISTEXT(LE$5)=FALSE,(INDEX(INEI!$1:$1048576,MATCH(Precios!$B36,INEI!$B:$B,0),MATCH(LE$4,INEI!$3:$3,0))),LD36)),"")</f>
        <v>407.71</v>
      </c>
      <c r="LF36" s="59">
        <f>+IFERROR((IF(ISTEXT(LF$5)=FALSE,(INDEX(INEI!$1:$1048576,MATCH(Precios!$B36,INEI!$B:$B,0),MATCH(LF$4,INEI!$3:$3,0))),LE36)),"")</f>
        <v>402.52</v>
      </c>
      <c r="LG36" s="59">
        <f>+IFERROR((IF(ISTEXT(LG$5)=FALSE,(INDEX(INEI!$1:$1048576,MATCH(Precios!$B36,INEI!$B:$B,0),MATCH(LG$4,INEI!$3:$3,0))),LF36)),"")</f>
        <v>402.73</v>
      </c>
      <c r="LH36" s="59">
        <f>+IFERROR((IF(ISTEXT(LH$5)=FALSE,(INDEX(INEI!$1:$1048576,MATCH(Precios!$B36,INEI!$B:$B,0),MATCH(LH$4,INEI!$3:$3,0))),LG36)),"")</f>
        <v>403.37</v>
      </c>
      <c r="LI36" s="59">
        <f>+IFERROR((IF(ISTEXT(LI$5)=FALSE,(INDEX(INEI!$1:$1048576,MATCH(Precios!$B36,INEI!$B:$B,0),MATCH(LI$4,INEI!$3:$3,0))),LH36)),"")</f>
        <v>405.65</v>
      </c>
      <c r="LJ36" s="59">
        <f>+IFERROR((IF(ISTEXT(LJ$5)=FALSE,(INDEX(INEI!$1:$1048576,MATCH(Precios!$B36,INEI!$B:$B,0),MATCH(LJ$4,INEI!$3:$3,0))),LI36)),"")</f>
        <v>404.81</v>
      </c>
      <c r="LK36" s="59">
        <f>+IFERROR((IF(ISTEXT(LK$5)=FALSE,(INDEX(INEI!$1:$1048576,MATCH(Precios!$B36,INEI!$B:$B,0),MATCH(LK$4,INEI!$3:$3,0))),LJ36)),"")</f>
        <v>403.72</v>
      </c>
      <c r="LL36" s="59">
        <f>+IFERROR((IF(ISTEXT(LL$5)=FALSE,(INDEX(INEI!$1:$1048576,MATCH(Precios!$B36,INEI!$B:$B,0),MATCH(LL$4,INEI!$3:$3,0))),LK36)),"")</f>
        <v>404.89</v>
      </c>
      <c r="LM36" s="59">
        <f>+IFERROR((IF(ISTEXT(LM$5)=FALSE,(INDEX(INEI!$1:$1048576,MATCH(Precios!$B36,INEI!$B:$B,0),MATCH(LM$4,INEI!$3:$3,0))),LL36)),"")</f>
        <v>404.45</v>
      </c>
      <c r="LN36" s="59">
        <f>+IFERROR((IF(ISTEXT(LN$5)=FALSE,(INDEX(INEI!$1:$1048576,MATCH(Precios!$B36,INEI!$B:$B,0),MATCH(LN$4,INEI!$3:$3,0))),LM36)),"")</f>
        <v>406</v>
      </c>
      <c r="LO36" s="59">
        <f>+IFERROR((IF(ISTEXT(LO$5)=FALSE,(INDEX(INEI!$1:$1048576,MATCH(Precios!$B36,INEI!$B:$B,0),MATCH(LO$4,INEI!$3:$3,0))),LN36)),"")</f>
        <v>403.98</v>
      </c>
      <c r="LP36" s="60">
        <f>+IFERROR((IF(ISTEXT(LP$5)=FALSE,(INDEX(INEI!$1:$1048576,MATCH(Precios!$B36,INEI!$B:$B,0),MATCH(LP$4,INEI!$3:$3,0))),LO36)),"")</f>
        <v>403.98</v>
      </c>
      <c r="LQ36" s="59">
        <f>+IFERROR((IF(ISTEXT(LQ$5)=FALSE,(INDEX(INEI!$1:$1048576,MATCH(Precios!$B36,INEI!$B:$B,0),MATCH(LQ$4,INEI!$3:$3,0))),LP36)),"")</f>
        <v>404.92</v>
      </c>
      <c r="LR36" s="59">
        <f>+IFERROR((IF(ISTEXT(LR$5)=FALSE,(INDEX(INEI!$1:$1048576,MATCH(Precios!$B36,INEI!$B:$B,0),MATCH(LR$4,INEI!$3:$3,0))),LQ36)),"")</f>
        <v>402.62</v>
      </c>
      <c r="LS36" s="59">
        <f>+IFERROR((IF(ISTEXT(LS$5)=FALSE,(INDEX(INEI!$1:$1048576,MATCH(Precios!$B36,INEI!$B:$B,0),MATCH(LS$4,INEI!$3:$3,0))),LR36)),"")</f>
        <v>400.7</v>
      </c>
      <c r="LT36" s="59">
        <f>+IFERROR((IF(ISTEXT(LT$5)=FALSE,(INDEX(INEI!$1:$1048576,MATCH(Precios!$B36,INEI!$B:$B,0),MATCH(LT$4,INEI!$3:$3,0))),LS36)),"")</f>
        <v>403.22</v>
      </c>
      <c r="LU36" s="59">
        <f>+IFERROR((IF(ISTEXT(LU$5)=FALSE,(INDEX(INEI!$1:$1048576,MATCH(Precios!$B36,INEI!$B:$B,0),MATCH(LU$4,INEI!$3:$3,0))),LT36)),"")</f>
        <v>401.7</v>
      </c>
      <c r="LV36" s="59">
        <f>+IFERROR((IF(ISTEXT(LV$5)=FALSE,(INDEX(INEI!$1:$1048576,MATCH(Precios!$B36,INEI!$B:$B,0),MATCH(LV$4,INEI!$3:$3,0))),LU36)),"")</f>
        <v>399.3</v>
      </c>
      <c r="LW36" s="59">
        <f>+IFERROR((IF(ISTEXT(LW$5)=FALSE,(INDEX(INEI!$1:$1048576,MATCH(Precios!$B36,INEI!$B:$B,0),MATCH(LW$4,INEI!$3:$3,0))),LV36)),"")</f>
        <v>397.21</v>
      </c>
      <c r="LX36" s="59">
        <f>+IFERROR((IF(ISTEXT(LX$5)=FALSE,(INDEX(INEI!$1:$1048576,MATCH(Precios!$B36,INEI!$B:$B,0),MATCH(LX$4,INEI!$3:$3,0))),LW36)),"")</f>
        <v>396.65</v>
      </c>
      <c r="LY36" s="59">
        <f>+IFERROR((IF(ISTEXT(LY$5)=FALSE,(INDEX(INEI!$1:$1048576,MATCH(Precios!$B36,INEI!$B:$B,0),MATCH(LY$4,INEI!$3:$3,0))),LX36)),"")</f>
        <v>395.16</v>
      </c>
      <c r="LZ36" s="59">
        <f>+IFERROR((IF(ISTEXT(LZ$5)=FALSE,(INDEX(INEI!$1:$1048576,MATCH(Precios!$B36,INEI!$B:$B,0),MATCH(LZ$4,INEI!$3:$3,0))),LY36)),"")</f>
        <v>391.08</v>
      </c>
      <c r="MA36" s="59">
        <f>+IFERROR((IF(ISTEXT(MA$5)=FALSE,(INDEX(INEI!$1:$1048576,MATCH(Precios!$B36,INEI!$B:$B,0),MATCH(MA$4,INEI!$3:$3,0))),LZ36)),"")</f>
        <v>389.7</v>
      </c>
      <c r="MB36" s="59">
        <f>+IFERROR((IF(ISTEXT(MB$5)=FALSE,(INDEX(INEI!$1:$1048576,MATCH(Precios!$B36,INEI!$B:$B,0),MATCH(MB$4,INEI!$3:$3,0))),MA36)),"")</f>
        <v>388.7</v>
      </c>
      <c r="MC36" s="60">
        <f>+IFERROR((IF(ISTEXT(MC$5)=FALSE,(INDEX(INEI!$1:$1048576,MATCH(Precios!$B36,INEI!$B:$B,0),MATCH(MC$4,INEI!$3:$3,0))),MB36)),"")</f>
        <v>388.7</v>
      </c>
      <c r="MD36" s="59">
        <f>+IFERROR((IF(ISTEXT(MD$5)=FALSE,(INDEX(INEI!$1:$1048576,MATCH(Precios!$B36,INEI!$B:$B,0),MATCH(MD$4,INEI!$3:$3,0))),MC36)),"")</f>
        <v>0</v>
      </c>
      <c r="ME36" s="59">
        <f>+IFERROR((IF(ISTEXT(ME$5)=FALSE,(INDEX(INEI!$1:$1048576,MATCH(Precios!$B36,INEI!$B:$B,0),MATCH(ME$4,INEI!$3:$3,0))),MD36)),"")</f>
        <v>0</v>
      </c>
      <c r="MF36" s="59">
        <f>+IFERROR((IF(ISTEXT(MF$5)=FALSE,(INDEX(INEI!$1:$1048576,MATCH(Precios!$B36,INEI!$B:$B,0),MATCH(MF$4,INEI!$3:$3,0))),ME36)),"")</f>
        <v>0</v>
      </c>
      <c r="MG36" s="59">
        <f>+IFERROR((IF(ISTEXT(MG$5)=FALSE,(INDEX(INEI!$1:$1048576,MATCH(Precios!$B36,INEI!$B:$B,0),MATCH(MG$4,INEI!$3:$3,0))),MF36)),"")</f>
        <v>0</v>
      </c>
      <c r="MH36" s="59" t="str">
        <f>+IFERROR((IF(ISTEXT(MH$5)=FALSE,(INDEX(INEI!$1:$1048576,MATCH(Precios!$B36,INEI!$B:$B,0),MATCH(MH$4,INEI!$3:$3,0))),MG36)),"")</f>
        <v/>
      </c>
      <c r="MI36" s="59" t="str">
        <f>+IFERROR((IF(ISTEXT(MI$5)=FALSE,(INDEX(INEI!$1:$1048576,MATCH(Precios!$B36,INEI!$B:$B,0),MATCH(MI$4,INEI!$3:$3,0))),MH36)),"")</f>
        <v/>
      </c>
      <c r="MJ36" s="59" t="str">
        <f>+IFERROR((IF(ISTEXT(MJ$5)=FALSE,(INDEX(INEI!$1:$1048576,MATCH(Precios!$B36,INEI!$B:$B,0),MATCH(MJ$4,INEI!$3:$3,0))),MI36)),"")</f>
        <v/>
      </c>
      <c r="MK36" s="59" t="str">
        <f>+IFERROR((IF(ISTEXT(MK$5)=FALSE,(INDEX(INEI!$1:$1048576,MATCH(Precios!$B36,INEI!$B:$B,0),MATCH(MK$4,INEI!$3:$3,0))),MJ36)),"")</f>
        <v/>
      </c>
      <c r="ML36" s="59" t="str">
        <f>+IFERROR((IF(ISTEXT(ML$5)=FALSE,(INDEX(INEI!$1:$1048576,MATCH(Precios!$B36,INEI!$B:$B,0),MATCH(ML$4,INEI!$3:$3,0))),MK36)),"")</f>
        <v/>
      </c>
      <c r="MM36" s="59" t="str">
        <f>+IFERROR((IF(ISTEXT(MM$5)=FALSE,(INDEX(INEI!$1:$1048576,MATCH(Precios!$B36,INEI!$B:$B,0),MATCH(MM$4,INEI!$3:$3,0))),ML36)),"")</f>
        <v/>
      </c>
      <c r="MN36" s="59" t="str">
        <f>+IFERROR((IF(ISTEXT(MN$5)=FALSE,(INDEX(INEI!$1:$1048576,MATCH(Precios!$B36,INEI!$B:$B,0),MATCH(MN$4,INEI!$3:$3,0))),MM36)),"")</f>
        <v/>
      </c>
      <c r="MO36" s="59" t="str">
        <f>+IFERROR((IF(ISTEXT(MO$5)=FALSE,(INDEX(INEI!$1:$1048576,MATCH(Precios!$B36,INEI!$B:$B,0),MATCH(MO$4,INEI!$3:$3,0))),MN36)),"")</f>
        <v/>
      </c>
      <c r="MP36" s="60" t="str">
        <f>+IFERROR((IF(ISTEXT(MP$5)=FALSE,(INDEX(INEI!$1:$1048576,MATCH(Precios!$B36,INEI!$B:$B,0),MATCH(MP$4,INEI!$3:$3,0))),MO36)),"")</f>
        <v/>
      </c>
    </row>
    <row r="37" spans="2:354">
      <c r="B37" s="9" t="s">
        <v>268</v>
      </c>
      <c r="C37" s="52" t="s">
        <v>268</v>
      </c>
      <c r="D37" s="59">
        <v>284.55</v>
      </c>
      <c r="E37" s="59">
        <v>280.75</v>
      </c>
      <c r="F37" s="59">
        <v>279.47000000000003</v>
      </c>
      <c r="G37" s="59">
        <v>282.16000000000003</v>
      </c>
      <c r="H37" s="59">
        <v>284.33999999999997</v>
      </c>
      <c r="I37" s="59">
        <v>283.27</v>
      </c>
      <c r="J37" s="59">
        <v>282.7</v>
      </c>
      <c r="K37" s="59">
        <v>282.69</v>
      </c>
      <c r="L37" s="59">
        <v>283.02999999999997</v>
      </c>
      <c r="M37" s="59">
        <v>284.55</v>
      </c>
      <c r="N37" s="59">
        <v>286.60000000000002</v>
      </c>
      <c r="O37" s="59">
        <v>285.87</v>
      </c>
      <c r="P37" s="60">
        <v>285.87</v>
      </c>
      <c r="Q37" s="59">
        <v>285.88</v>
      </c>
      <c r="R37" s="59">
        <v>286.37</v>
      </c>
      <c r="S37" s="59">
        <v>285.41000000000003</v>
      </c>
      <c r="T37" s="59">
        <v>288.33999999999997</v>
      </c>
      <c r="U37" s="59">
        <v>292.20999999999998</v>
      </c>
      <c r="V37" s="59">
        <v>286.38</v>
      </c>
      <c r="W37" s="59">
        <v>284.11</v>
      </c>
      <c r="X37" s="59">
        <v>282.91000000000003</v>
      </c>
      <c r="Y37" s="59">
        <v>282.06</v>
      </c>
      <c r="Z37" s="59">
        <v>278.95999999999998</v>
      </c>
      <c r="AA37" s="59">
        <v>277.12</v>
      </c>
      <c r="AB37" s="59">
        <v>277.02</v>
      </c>
      <c r="AC37" s="60">
        <v>277.02</v>
      </c>
      <c r="AD37" s="59">
        <v>279.19</v>
      </c>
      <c r="AE37" s="59">
        <v>281.24</v>
      </c>
      <c r="AF37" s="59">
        <v>279.31</v>
      </c>
      <c r="AG37" s="59">
        <v>277.72000000000003</v>
      </c>
      <c r="AH37" s="59">
        <v>278.54000000000002</v>
      </c>
      <c r="AI37" s="59">
        <v>281.11</v>
      </c>
      <c r="AJ37" s="59">
        <v>285.14999999999998</v>
      </c>
      <c r="AK37" s="59">
        <v>287.36</v>
      </c>
      <c r="AL37" s="59">
        <v>291.06</v>
      </c>
      <c r="AM37" s="59">
        <v>290.27</v>
      </c>
      <c r="AN37" s="59">
        <v>287.47000000000003</v>
      </c>
      <c r="AO37" s="59">
        <v>281.93</v>
      </c>
      <c r="AP37" s="60">
        <v>281.93</v>
      </c>
      <c r="AQ37" s="59">
        <v>279.87</v>
      </c>
      <c r="AR37" s="59">
        <v>279.3</v>
      </c>
      <c r="AS37" s="59">
        <v>278.44</v>
      </c>
      <c r="AT37" s="59">
        <v>277.47000000000003</v>
      </c>
      <c r="AU37" s="59">
        <v>278.83</v>
      </c>
      <c r="AV37" s="59">
        <v>278.82</v>
      </c>
      <c r="AW37" s="59">
        <v>277.57</v>
      </c>
      <c r="AX37" s="59">
        <v>278.75</v>
      </c>
      <c r="AY37" s="59">
        <v>278.14999999999998</v>
      </c>
      <c r="AZ37" s="59">
        <v>277.68</v>
      </c>
      <c r="BA37" s="59">
        <v>277.37</v>
      </c>
      <c r="BB37" s="59">
        <v>276.44</v>
      </c>
      <c r="BC37" s="60">
        <v>276.44</v>
      </c>
      <c r="BD37" s="59">
        <v>275.89</v>
      </c>
      <c r="BE37" s="59">
        <v>277.17</v>
      </c>
      <c r="BF37" s="59">
        <v>276.41000000000003</v>
      </c>
      <c r="BG37" s="59">
        <v>276.73</v>
      </c>
      <c r="BH37" s="59">
        <v>279.31</v>
      </c>
      <c r="BI37" s="59">
        <v>278.95999999999998</v>
      </c>
      <c r="BJ37" s="59">
        <v>275.63</v>
      </c>
      <c r="BK37" s="59">
        <v>271.94</v>
      </c>
      <c r="BL37" s="59">
        <v>269.12</v>
      </c>
      <c r="BM37" s="59">
        <v>266.23</v>
      </c>
      <c r="BN37" s="59">
        <v>266</v>
      </c>
      <c r="BO37" s="59">
        <v>263.45999999999998</v>
      </c>
      <c r="BP37" s="60">
        <v>263.45999999999998</v>
      </c>
      <c r="BQ37" s="59">
        <v>262.41000000000003</v>
      </c>
      <c r="BR37" s="59">
        <v>262.76</v>
      </c>
      <c r="BS37" s="59">
        <v>263.61</v>
      </c>
      <c r="BT37" s="59">
        <v>263.52999999999997</v>
      </c>
      <c r="BU37" s="59">
        <v>263.70999999999998</v>
      </c>
      <c r="BV37" s="59">
        <v>263.04000000000002</v>
      </c>
      <c r="BW37" s="59">
        <v>263.26</v>
      </c>
      <c r="BX37" s="59">
        <v>264.08999999999997</v>
      </c>
      <c r="BY37" s="59">
        <v>268.36</v>
      </c>
      <c r="BZ37" s="59">
        <v>274.36</v>
      </c>
      <c r="CA37" s="59">
        <v>274.39999999999998</v>
      </c>
      <c r="CB37" s="59">
        <v>277.39999999999998</v>
      </c>
      <c r="CC37" s="60">
        <v>277.39999999999998</v>
      </c>
      <c r="CD37" s="59">
        <v>274.67</v>
      </c>
      <c r="CE37" s="59">
        <v>267.11</v>
      </c>
      <c r="CF37" s="59">
        <v>271.17</v>
      </c>
      <c r="CG37" s="59">
        <v>271.18</v>
      </c>
      <c r="CH37" s="59">
        <v>267.58999999999997</v>
      </c>
      <c r="CI37" s="59">
        <v>267.01</v>
      </c>
      <c r="CJ37" s="59">
        <v>267.83</v>
      </c>
      <c r="CK37" s="59">
        <v>267.94</v>
      </c>
      <c r="CL37" s="59">
        <v>269.44</v>
      </c>
      <c r="CM37" s="59">
        <v>270.31</v>
      </c>
      <c r="CN37" s="59">
        <v>268.63</v>
      </c>
      <c r="CO37" s="59">
        <v>267.42</v>
      </c>
      <c r="CP37" s="60">
        <v>267.42</v>
      </c>
      <c r="CQ37" s="59">
        <v>266.55</v>
      </c>
      <c r="CR37" s="59">
        <v>267.22000000000003</v>
      </c>
      <c r="CS37" s="59">
        <v>267.22000000000003</v>
      </c>
      <c r="CT37" s="59">
        <v>264.33999999999997</v>
      </c>
      <c r="CU37" s="59">
        <v>264.05</v>
      </c>
      <c r="CV37" s="59">
        <v>263.88</v>
      </c>
      <c r="CW37" s="59">
        <v>263.67</v>
      </c>
      <c r="CX37" s="59">
        <v>263.08999999999997</v>
      </c>
      <c r="CY37" s="59">
        <v>261.18</v>
      </c>
      <c r="CZ37" s="59">
        <v>251.51</v>
      </c>
      <c r="DA37" s="59">
        <v>249.82</v>
      </c>
      <c r="DB37" s="59">
        <v>247.96</v>
      </c>
      <c r="DC37" s="60">
        <v>247.96</v>
      </c>
      <c r="DD37" s="59">
        <v>246.15</v>
      </c>
      <c r="DE37" s="59">
        <v>242.97</v>
      </c>
      <c r="DF37" s="59">
        <v>236.03</v>
      </c>
      <c r="DG37" s="59">
        <v>232</v>
      </c>
      <c r="DH37" s="59">
        <v>236.91</v>
      </c>
      <c r="DI37" s="59">
        <v>244.34</v>
      </c>
      <c r="DJ37" s="59">
        <v>241.56</v>
      </c>
      <c r="DK37" s="59">
        <v>246.8</v>
      </c>
      <c r="DL37" s="59">
        <v>253.89</v>
      </c>
      <c r="DM37" s="59">
        <v>263.70999999999998</v>
      </c>
      <c r="DN37" s="59">
        <v>265.49</v>
      </c>
      <c r="DO37" s="59">
        <v>267.37</v>
      </c>
      <c r="DP37" s="60">
        <v>267.37</v>
      </c>
      <c r="DQ37" s="59">
        <v>270.14</v>
      </c>
      <c r="DR37" s="59">
        <v>278.89999999999998</v>
      </c>
      <c r="DS37" s="59">
        <v>273.56</v>
      </c>
      <c r="DT37" s="59">
        <v>265.29000000000002</v>
      </c>
      <c r="DU37" s="59">
        <v>257.18</v>
      </c>
      <c r="DV37" s="59">
        <v>256.93</v>
      </c>
      <c r="DW37" s="59">
        <v>258.62</v>
      </c>
      <c r="DX37" s="59">
        <v>253.68</v>
      </c>
      <c r="DY37" s="59">
        <v>250.16</v>
      </c>
      <c r="DZ37" s="59">
        <v>246.98</v>
      </c>
      <c r="EA37" s="59">
        <v>247.72</v>
      </c>
      <c r="EB37" s="59">
        <v>247.22</v>
      </c>
      <c r="EC37" s="60">
        <v>247.22</v>
      </c>
      <c r="ED37" s="59">
        <v>245.6</v>
      </c>
      <c r="EE37" s="59">
        <v>245.24</v>
      </c>
      <c r="EF37" s="59">
        <v>243.77</v>
      </c>
      <c r="EG37" s="59">
        <v>244.23</v>
      </c>
      <c r="EH37" s="59">
        <v>244.28</v>
      </c>
      <c r="EI37" s="59">
        <v>243.5</v>
      </c>
      <c r="EJ37" s="59">
        <v>242.31</v>
      </c>
      <c r="EK37" s="59">
        <v>240.59</v>
      </c>
      <c r="EL37" s="59">
        <v>239.56</v>
      </c>
      <c r="EM37" s="59">
        <v>239.47</v>
      </c>
      <c r="EN37" s="59">
        <v>240.48</v>
      </c>
      <c r="EO37" s="59">
        <v>240.97</v>
      </c>
      <c r="EP37" s="60">
        <v>240.97</v>
      </c>
      <c r="EQ37" s="59">
        <v>238.94</v>
      </c>
      <c r="ER37" s="59">
        <v>238.57</v>
      </c>
      <c r="ES37" s="59">
        <v>240.07</v>
      </c>
      <c r="ET37" s="59">
        <v>243.55</v>
      </c>
      <c r="EU37" s="59">
        <v>240.64</v>
      </c>
      <c r="EV37" s="59">
        <v>239.68</v>
      </c>
      <c r="EW37" s="59">
        <v>238.23</v>
      </c>
      <c r="EX37" s="59">
        <v>238.59</v>
      </c>
      <c r="EY37" s="59">
        <v>239.12</v>
      </c>
      <c r="EZ37" s="59">
        <v>238.25</v>
      </c>
      <c r="FA37" s="59">
        <v>235.99</v>
      </c>
      <c r="FB37" s="59">
        <v>235.02</v>
      </c>
      <c r="FC37" s="60">
        <v>235.02</v>
      </c>
      <c r="FD37" s="59">
        <v>235.2</v>
      </c>
      <c r="FE37" s="59">
        <v>234.94</v>
      </c>
      <c r="FF37" s="59">
        <v>234.24</v>
      </c>
      <c r="FG37" s="59">
        <v>233.54</v>
      </c>
      <c r="FH37" s="59">
        <v>234.59</v>
      </c>
      <c r="FI37" s="59">
        <v>234.94</v>
      </c>
      <c r="FJ37" s="59">
        <v>231.78</v>
      </c>
      <c r="FK37" s="59">
        <v>230.11</v>
      </c>
      <c r="FL37" s="59">
        <v>229.22</v>
      </c>
      <c r="FM37" s="59">
        <v>227.56</v>
      </c>
      <c r="FN37" s="59">
        <v>228.18</v>
      </c>
      <c r="FO37" s="59">
        <v>225.8</v>
      </c>
      <c r="FP37" s="60">
        <v>225.8</v>
      </c>
      <c r="FQ37" s="59">
        <v>224.22</v>
      </c>
      <c r="FR37" s="59">
        <v>227.27</v>
      </c>
      <c r="FS37" s="59">
        <v>228.85</v>
      </c>
      <c r="FT37" s="59">
        <v>229.46</v>
      </c>
      <c r="FU37" s="59">
        <v>233.87</v>
      </c>
      <c r="FV37" s="59">
        <v>243.07</v>
      </c>
      <c r="FW37" s="59">
        <v>245.72</v>
      </c>
      <c r="FX37" s="59">
        <v>248.02</v>
      </c>
      <c r="FY37" s="59">
        <v>246.08</v>
      </c>
      <c r="FZ37" s="59">
        <v>245.55</v>
      </c>
      <c r="GA37" s="59">
        <v>248.12</v>
      </c>
      <c r="GB37" s="59">
        <v>246.97</v>
      </c>
      <c r="GC37" s="60">
        <v>246.97</v>
      </c>
      <c r="GD37" s="59">
        <v>249.28</v>
      </c>
      <c r="GE37" s="59">
        <v>249.92</v>
      </c>
      <c r="GF37" s="59">
        <v>249.75</v>
      </c>
      <c r="GG37" s="59">
        <v>248.5</v>
      </c>
      <c r="GH37" s="59">
        <v>248.06</v>
      </c>
      <c r="GI37" s="59">
        <v>248.68</v>
      </c>
      <c r="GJ37" s="59">
        <v>248.34</v>
      </c>
      <c r="GK37" s="59">
        <v>250.83</v>
      </c>
      <c r="GL37" s="59">
        <v>255.29</v>
      </c>
      <c r="GM37" s="59">
        <v>259.41000000000003</v>
      </c>
      <c r="GN37" s="59">
        <v>261.11</v>
      </c>
      <c r="GO37" s="59">
        <v>264.41000000000003</v>
      </c>
      <c r="GP37" s="60">
        <v>264.41000000000003</v>
      </c>
      <c r="GQ37" s="59">
        <v>268.52999999999997</v>
      </c>
      <c r="GR37" s="59">
        <v>275.86</v>
      </c>
      <c r="GS37" s="59">
        <v>277.02</v>
      </c>
      <c r="GT37" s="59">
        <v>279.73</v>
      </c>
      <c r="GU37" s="59">
        <v>282.51</v>
      </c>
      <c r="GV37" s="59">
        <v>283.41000000000003</v>
      </c>
      <c r="GW37" s="59">
        <v>285.08</v>
      </c>
      <c r="GX37" s="59">
        <v>290.39999999999998</v>
      </c>
      <c r="GY37" s="59">
        <v>288.48</v>
      </c>
      <c r="GZ37" s="59">
        <v>291.08</v>
      </c>
      <c r="HA37" s="59">
        <v>298.83</v>
      </c>
      <c r="HB37" s="59">
        <v>302.95</v>
      </c>
      <c r="HC37" s="60">
        <v>302.95</v>
      </c>
      <c r="HD37" s="59">
        <v>308.01</v>
      </c>
      <c r="HE37" s="59">
        <v>313.95999999999998</v>
      </c>
      <c r="HF37" s="59">
        <v>305.19</v>
      </c>
      <c r="HG37" s="59">
        <v>295.61</v>
      </c>
      <c r="HH37" s="59">
        <v>298.57</v>
      </c>
      <c r="HI37" s="59">
        <v>297.17</v>
      </c>
      <c r="HJ37" s="59">
        <v>295.64999999999998</v>
      </c>
      <c r="HK37" s="59">
        <v>298.91000000000003</v>
      </c>
      <c r="HL37" s="59">
        <v>303.08</v>
      </c>
      <c r="HM37" s="59">
        <v>303.44</v>
      </c>
      <c r="HN37" s="59">
        <v>304.74</v>
      </c>
      <c r="HO37" s="59">
        <v>304.12</v>
      </c>
      <c r="HP37" s="60">
        <v>304.12</v>
      </c>
      <c r="HQ37" s="59">
        <v>299.32</v>
      </c>
      <c r="HR37" s="59">
        <v>293.64999999999998</v>
      </c>
      <c r="HS37" s="59">
        <v>293.92</v>
      </c>
      <c r="HT37" s="59">
        <v>292.48</v>
      </c>
      <c r="HU37" s="59">
        <v>295.45999999999998</v>
      </c>
      <c r="HV37" s="59">
        <v>294.92</v>
      </c>
      <c r="HW37" s="59">
        <v>293.20999999999998</v>
      </c>
      <c r="HX37" s="59">
        <v>292.36</v>
      </c>
      <c r="HY37" s="59">
        <v>293.02999999999997</v>
      </c>
      <c r="HZ37" s="59">
        <v>293.18</v>
      </c>
      <c r="IA37" s="59">
        <v>292.27</v>
      </c>
      <c r="IB37" s="59">
        <v>293.24</v>
      </c>
      <c r="IC37" s="60">
        <v>293.24</v>
      </c>
      <c r="ID37" s="59">
        <v>290.64999999999998</v>
      </c>
      <c r="IE37" s="59">
        <v>294.48</v>
      </c>
      <c r="IF37" s="59">
        <v>295.18</v>
      </c>
      <c r="IG37" s="59">
        <v>294.12</v>
      </c>
      <c r="IH37" s="59">
        <v>298.68</v>
      </c>
      <c r="II37" s="59">
        <v>298.83</v>
      </c>
      <c r="IJ37" s="59">
        <v>299.69</v>
      </c>
      <c r="IK37" s="59">
        <v>302.2</v>
      </c>
      <c r="IL37" s="59">
        <v>304.74</v>
      </c>
      <c r="IM37" s="59">
        <v>307.2</v>
      </c>
      <c r="IN37" s="59">
        <v>311.07</v>
      </c>
      <c r="IO37" s="59">
        <v>311.16000000000003</v>
      </c>
      <c r="IP37" s="60">
        <v>311.16000000000003</v>
      </c>
      <c r="IQ37" s="59">
        <v>309.88</v>
      </c>
      <c r="IR37" s="59">
        <v>309.14</v>
      </c>
      <c r="IS37" s="59">
        <v>308.64</v>
      </c>
      <c r="IT37" s="59">
        <v>309.08</v>
      </c>
      <c r="IU37" s="59">
        <v>312.35000000000002</v>
      </c>
      <c r="IV37" s="59">
        <v>311.91000000000003</v>
      </c>
      <c r="IW37" s="59">
        <v>308.83999999999997</v>
      </c>
      <c r="IX37" s="59">
        <v>317.45</v>
      </c>
      <c r="IY37" s="59">
        <v>315.57</v>
      </c>
      <c r="IZ37" s="59">
        <v>316.07</v>
      </c>
      <c r="JA37" s="59">
        <v>316.98</v>
      </c>
      <c r="JB37" s="59">
        <v>315.38</v>
      </c>
      <c r="JC37" s="60">
        <v>315.38</v>
      </c>
      <c r="JD37" s="59">
        <v>313.19</v>
      </c>
      <c r="JE37" s="59">
        <v>320.73</v>
      </c>
      <c r="JF37" s="59">
        <v>330.81</v>
      </c>
      <c r="JG37" s="59">
        <v>322.08999999999997</v>
      </c>
      <c r="JH37" s="59">
        <v>324.14</v>
      </c>
      <c r="JI37" s="59">
        <v>328.68</v>
      </c>
      <c r="JJ37" s="59">
        <v>333.13</v>
      </c>
      <c r="JK37" s="59">
        <v>337.82</v>
      </c>
      <c r="JL37" s="59">
        <v>336.96</v>
      </c>
      <c r="JM37" s="59">
        <v>341.32</v>
      </c>
      <c r="JN37" s="59">
        <v>342.31</v>
      </c>
      <c r="JO37" s="59">
        <v>342.31</v>
      </c>
      <c r="JP37" s="60">
        <v>342.31</v>
      </c>
      <c r="JQ37" s="59">
        <v>344.54</v>
      </c>
      <c r="JR37" s="59">
        <v>347.73</v>
      </c>
      <c r="JS37" s="59">
        <v>354.37</v>
      </c>
      <c r="JT37" s="59">
        <v>354.77</v>
      </c>
      <c r="JU37" s="59">
        <v>363.39</v>
      </c>
      <c r="JV37" s="59">
        <v>379.17</v>
      </c>
      <c r="JW37" s="59">
        <v>383.78</v>
      </c>
      <c r="JX37" s="59">
        <v>401.37</v>
      </c>
      <c r="JY37" s="59">
        <v>405.85</v>
      </c>
      <c r="JZ37" s="59">
        <v>400.19</v>
      </c>
      <c r="KA37" s="59">
        <v>403.22</v>
      </c>
      <c r="KB37" s="59">
        <v>407.98</v>
      </c>
      <c r="KC37" s="60">
        <v>407.98</v>
      </c>
      <c r="KD37" s="59">
        <f>+IFERROR((IF(ISTEXT(KD$5)=FALSE,(INDEX(INEI!$1:$1048576,MATCH(Precios!$B37,INEI!$B:$B,0),MATCH(KD$4,INEI!$3:$3,0))),KC37)),"")</f>
        <v>396.02</v>
      </c>
      <c r="KE37" s="59">
        <f>+IFERROR((IF(ISTEXT(KE$5)=FALSE,(INDEX(INEI!$1:$1048576,MATCH(Precios!$B37,INEI!$B:$B,0),MATCH(KE$4,INEI!$3:$3,0))),KD37)),"")</f>
        <v>392.63</v>
      </c>
      <c r="KF37" s="59">
        <f>+IFERROR((IF(ISTEXT(KF$5)=FALSE,(INDEX(INEI!$1:$1048576,MATCH(Precios!$B37,INEI!$B:$B,0),MATCH(KF$4,INEI!$3:$3,0))),KE37)),"")</f>
        <v>390.19</v>
      </c>
      <c r="KG37" s="59">
        <f>+IFERROR((IF(ISTEXT(KG$5)=FALSE,(INDEX(INEI!$1:$1048576,MATCH(Precios!$B37,INEI!$B:$B,0),MATCH(KG$4,INEI!$3:$3,0))),KF37)),"")</f>
        <v>393.72</v>
      </c>
      <c r="KH37" s="59">
        <f>+IFERROR((IF(ISTEXT(KH$5)=FALSE,(INDEX(INEI!$1:$1048576,MATCH(Precios!$B37,INEI!$B:$B,0),MATCH(KH$4,INEI!$3:$3,0))),KG37)),"")</f>
        <v>401.03</v>
      </c>
      <c r="KI37" s="59">
        <f>+IFERROR((IF(ISTEXT(KI$5)=FALSE,(INDEX(INEI!$1:$1048576,MATCH(Precios!$B37,INEI!$B:$B,0),MATCH(KI$4,INEI!$3:$3,0))),KH37)),"")</f>
        <v>402.27</v>
      </c>
      <c r="KJ37" s="59">
        <f>+IFERROR((IF(ISTEXT(KJ$5)=FALSE,(INDEX(INEI!$1:$1048576,MATCH(Precios!$B37,INEI!$B:$B,0),MATCH(KJ$4,INEI!$3:$3,0))),KI37)),"")</f>
        <v>422.26</v>
      </c>
      <c r="KK37" s="59">
        <f>+IFERROR((IF(ISTEXT(KK$5)=FALSE,(INDEX(INEI!$1:$1048576,MATCH(Precios!$B37,INEI!$B:$B,0),MATCH(KK$4,INEI!$3:$3,0))),KJ37)),"")</f>
        <v>422.12</v>
      </c>
      <c r="KL37" s="59">
        <f>+IFERROR((IF(ISTEXT(KL$5)=FALSE,(INDEX(INEI!$1:$1048576,MATCH(Precios!$B37,INEI!$B:$B,0),MATCH(KL$4,INEI!$3:$3,0))),KK37)),"")</f>
        <v>426.54</v>
      </c>
      <c r="KM37" s="59">
        <f>+IFERROR((IF(ISTEXT(KM$5)=FALSE,(INDEX(INEI!$1:$1048576,MATCH(Precios!$B37,INEI!$B:$B,0),MATCH(KM$4,INEI!$3:$3,0))),KL37)),"")</f>
        <v>436.49</v>
      </c>
      <c r="KN37" s="59">
        <f>+IFERROR((IF(ISTEXT(KN$5)=FALSE,(INDEX(INEI!$1:$1048576,MATCH(Precios!$B37,INEI!$B:$B,0),MATCH(KN$4,INEI!$3:$3,0))),KM37)),"")</f>
        <v>427.32</v>
      </c>
      <c r="KO37" s="59">
        <f>+IFERROR((IF(ISTEXT(KO$5)=FALSE,(INDEX(INEI!$1:$1048576,MATCH(Precios!$B37,INEI!$B:$B,0),MATCH(KO$4,INEI!$3:$3,0))),KN37)),"")</f>
        <v>424.47</v>
      </c>
      <c r="KP37" s="60">
        <f>+IFERROR((IF(ISTEXT(KP$5)=FALSE,(INDEX(INEI!$1:$1048576,MATCH(Precios!$B37,INEI!$B:$B,0),MATCH(KP$4,INEI!$3:$3,0))),KO37)),"")</f>
        <v>424.47</v>
      </c>
      <c r="KQ37" s="59">
        <f>+IFERROR((IF(ISTEXT(KQ$5)=FALSE,(INDEX(INEI!$1:$1048576,MATCH(Precios!$B37,INEI!$B:$B,0),MATCH(KQ$4,INEI!$3:$3,0))),KP37)),"")</f>
        <v>425.61</v>
      </c>
      <c r="KR37" s="59">
        <f>+IFERROR((IF(ISTEXT(KR$5)=FALSE,(INDEX(INEI!$1:$1048576,MATCH(Precios!$B37,INEI!$B:$B,0),MATCH(KR$4,INEI!$3:$3,0))),KQ37)),"")</f>
        <v>431.15</v>
      </c>
      <c r="KS37" s="59">
        <f>+IFERROR((IF(ISTEXT(KS$5)=FALSE,(INDEX(INEI!$1:$1048576,MATCH(Precios!$B37,INEI!$B:$B,0),MATCH(KS$4,INEI!$3:$3,0))),KR37)),"")</f>
        <v>426.07</v>
      </c>
      <c r="KT37" s="59">
        <f>+IFERROR((IF(ISTEXT(KT$5)=FALSE,(INDEX(INEI!$1:$1048576,MATCH(Precios!$B37,INEI!$B:$B,0),MATCH(KT$4,INEI!$3:$3,0))),KS37)),"")</f>
        <v>426.11</v>
      </c>
      <c r="KU37" s="59">
        <f>+IFERROR((IF(ISTEXT(KU$5)=FALSE,(INDEX(INEI!$1:$1048576,MATCH(Precios!$B37,INEI!$B:$B,0),MATCH(KU$4,INEI!$3:$3,0))),KT37)),"")</f>
        <v>419.05</v>
      </c>
      <c r="KV37" s="59">
        <f>+IFERROR((IF(ISTEXT(KV$5)=FALSE,(INDEX(INEI!$1:$1048576,MATCH(Precios!$B37,INEI!$B:$B,0),MATCH(KV$4,INEI!$3:$3,0))),KU37)),"")</f>
        <v>415.54</v>
      </c>
      <c r="KW37" s="59">
        <f>+IFERROR((IF(ISTEXT(KW$5)=FALSE,(INDEX(INEI!$1:$1048576,MATCH(Precios!$B37,INEI!$B:$B,0),MATCH(KW$4,INEI!$3:$3,0))),KV37)),"")</f>
        <v>410.52</v>
      </c>
      <c r="KX37" s="59">
        <f>+IFERROR((IF(ISTEXT(KX$5)=FALSE,(INDEX(INEI!$1:$1048576,MATCH(Precios!$B37,INEI!$B:$B,0),MATCH(KX$4,INEI!$3:$3,0))),KW37)),"")</f>
        <v>422.94</v>
      </c>
      <c r="KY37" s="59">
        <f>+IFERROR((IF(ISTEXT(KY$5)=FALSE,(INDEX(INEI!$1:$1048576,MATCH(Precios!$B37,INEI!$B:$B,0),MATCH(KY$4,INEI!$3:$3,0))),KX37)),"")</f>
        <v>427.34</v>
      </c>
      <c r="KZ37" s="59">
        <f>+IFERROR((IF(ISTEXT(KZ$5)=FALSE,(INDEX(INEI!$1:$1048576,MATCH(Precios!$B37,INEI!$B:$B,0),MATCH(KZ$4,INEI!$3:$3,0))),KY37)),"")</f>
        <v>440.33</v>
      </c>
      <c r="LA37" s="59">
        <f>+IFERROR((IF(ISTEXT(LA$5)=FALSE,(INDEX(INEI!$1:$1048576,MATCH(Precios!$B37,INEI!$B:$B,0),MATCH(LA$4,INEI!$3:$3,0))),KZ37)),"")</f>
        <v>431.83</v>
      </c>
      <c r="LB37" s="59">
        <f>+IFERROR((IF(ISTEXT(LB$5)=FALSE,(INDEX(INEI!$1:$1048576,MATCH(Precios!$B37,INEI!$B:$B,0),MATCH(LB$4,INEI!$3:$3,0))),LA37)),"")</f>
        <v>429.53</v>
      </c>
      <c r="LC37" s="60">
        <f>+IFERROR((IF(ISTEXT(LC$5)=FALSE,(INDEX(INEI!$1:$1048576,MATCH(Precios!$B37,INEI!$B:$B,0),MATCH(LC$4,INEI!$3:$3,0))),LB37)),"")</f>
        <v>429.53</v>
      </c>
      <c r="LD37" s="59">
        <f>+IFERROR((IF(ISTEXT(LD$5)=FALSE,(INDEX(INEI!$1:$1048576,MATCH(Precios!$B37,INEI!$B:$B,0),MATCH(LD$4,INEI!$3:$3,0))),LC37)),"")</f>
        <v>430.07</v>
      </c>
      <c r="LE37" s="59">
        <f>+IFERROR((IF(ISTEXT(LE$5)=FALSE,(INDEX(INEI!$1:$1048576,MATCH(Precios!$B37,INEI!$B:$B,0),MATCH(LE$4,INEI!$3:$3,0))),LD37)),"")</f>
        <v>444.43</v>
      </c>
      <c r="LF37" s="59">
        <f>+IFERROR((IF(ISTEXT(LF$5)=FALSE,(INDEX(INEI!$1:$1048576,MATCH(Precios!$B37,INEI!$B:$B,0),MATCH(LF$4,INEI!$3:$3,0))),LE37)),"")</f>
        <v>432.41</v>
      </c>
      <c r="LG37" s="59">
        <f>+IFERROR((IF(ISTEXT(LG$5)=FALSE,(INDEX(INEI!$1:$1048576,MATCH(Precios!$B37,INEI!$B:$B,0),MATCH(LG$4,INEI!$3:$3,0))),LF37)),"")</f>
        <v>433.46</v>
      </c>
      <c r="LH37" s="59">
        <f>+IFERROR((IF(ISTEXT(LH$5)=FALSE,(INDEX(INEI!$1:$1048576,MATCH(Precios!$B37,INEI!$B:$B,0),MATCH(LH$4,INEI!$3:$3,0))),LG37)),"")</f>
        <v>437.42</v>
      </c>
      <c r="LI37" s="59">
        <f>+IFERROR((IF(ISTEXT(LI$5)=FALSE,(INDEX(INEI!$1:$1048576,MATCH(Precios!$B37,INEI!$B:$B,0),MATCH(LI$4,INEI!$3:$3,0))),LH37)),"")</f>
        <v>443.93</v>
      </c>
      <c r="LJ37" s="59">
        <f>+IFERROR((IF(ISTEXT(LJ$5)=FALSE,(INDEX(INEI!$1:$1048576,MATCH(Precios!$B37,INEI!$B:$B,0),MATCH(LJ$4,INEI!$3:$3,0))),LI37)),"")</f>
        <v>441.96</v>
      </c>
      <c r="LK37" s="59">
        <f>+IFERROR((IF(ISTEXT(LK$5)=FALSE,(INDEX(INEI!$1:$1048576,MATCH(Precios!$B37,INEI!$B:$B,0),MATCH(LK$4,INEI!$3:$3,0))),LJ37)),"")</f>
        <v>439.25</v>
      </c>
      <c r="LL37" s="59">
        <f>+IFERROR((IF(ISTEXT(LL$5)=FALSE,(INDEX(INEI!$1:$1048576,MATCH(Precios!$B37,INEI!$B:$B,0),MATCH(LL$4,INEI!$3:$3,0))),LK37)),"")</f>
        <v>442.91</v>
      </c>
      <c r="LM37" s="59">
        <f>+IFERROR((IF(ISTEXT(LM$5)=FALSE,(INDEX(INEI!$1:$1048576,MATCH(Precios!$B37,INEI!$B:$B,0),MATCH(LM$4,INEI!$3:$3,0))),LL37)),"")</f>
        <v>442.2</v>
      </c>
      <c r="LN37" s="59">
        <f>+IFERROR((IF(ISTEXT(LN$5)=FALSE,(INDEX(INEI!$1:$1048576,MATCH(Precios!$B37,INEI!$B:$B,0),MATCH(LN$4,INEI!$3:$3,0))),LM37)),"")</f>
        <v>445.79</v>
      </c>
      <c r="LO37" s="59">
        <f>+IFERROR((IF(ISTEXT(LO$5)=FALSE,(INDEX(INEI!$1:$1048576,MATCH(Precios!$B37,INEI!$B:$B,0),MATCH(LO$4,INEI!$3:$3,0))),LN37)),"")</f>
        <v>441.19</v>
      </c>
      <c r="LP37" s="60">
        <f>+IFERROR((IF(ISTEXT(LP$5)=FALSE,(INDEX(INEI!$1:$1048576,MATCH(Precios!$B37,INEI!$B:$B,0),MATCH(LP$4,INEI!$3:$3,0))),LO37)),"")</f>
        <v>441.19</v>
      </c>
      <c r="LQ37" s="59">
        <f>+IFERROR((IF(ISTEXT(LQ$5)=FALSE,(INDEX(INEI!$1:$1048576,MATCH(Precios!$B37,INEI!$B:$B,0),MATCH(LQ$4,INEI!$3:$3,0))),LP37)),"")</f>
        <v>443.61</v>
      </c>
      <c r="LR37" s="59">
        <f>+IFERROR((IF(ISTEXT(LR$5)=FALSE,(INDEX(INEI!$1:$1048576,MATCH(Precios!$B37,INEI!$B:$B,0),MATCH(LR$4,INEI!$3:$3,0))),LQ37)),"")</f>
        <v>440.46</v>
      </c>
      <c r="LS37" s="59">
        <f>+IFERROR((IF(ISTEXT(LS$5)=FALSE,(INDEX(INEI!$1:$1048576,MATCH(Precios!$B37,INEI!$B:$B,0),MATCH(LS$4,INEI!$3:$3,0))),LR37)),"")</f>
        <v>435.82</v>
      </c>
      <c r="LT37" s="59">
        <f>+IFERROR((IF(ISTEXT(LT$5)=FALSE,(INDEX(INEI!$1:$1048576,MATCH(Precios!$B37,INEI!$B:$B,0),MATCH(LT$4,INEI!$3:$3,0))),LS37)),"")</f>
        <v>443.24</v>
      </c>
      <c r="LU37" s="59">
        <f>+IFERROR((IF(ISTEXT(LU$5)=FALSE,(INDEX(INEI!$1:$1048576,MATCH(Precios!$B37,INEI!$B:$B,0),MATCH(LU$4,INEI!$3:$3,0))),LT37)),"")</f>
        <v>442.33</v>
      </c>
      <c r="LV37" s="59">
        <f>+IFERROR((IF(ISTEXT(LV$5)=FALSE,(INDEX(INEI!$1:$1048576,MATCH(Precios!$B37,INEI!$B:$B,0),MATCH(LV$4,INEI!$3:$3,0))),LU37)),"")</f>
        <v>437.23</v>
      </c>
      <c r="LW37" s="59">
        <f>+IFERROR((IF(ISTEXT(LW$5)=FALSE,(INDEX(INEI!$1:$1048576,MATCH(Precios!$B37,INEI!$B:$B,0),MATCH(LW$4,INEI!$3:$3,0))),LV37)),"")</f>
        <v>433.04</v>
      </c>
      <c r="LX37" s="59">
        <f>+IFERROR((IF(ISTEXT(LX$5)=FALSE,(INDEX(INEI!$1:$1048576,MATCH(Precios!$B37,INEI!$B:$B,0),MATCH(LX$4,INEI!$3:$3,0))),LW37)),"")</f>
        <v>432.6</v>
      </c>
      <c r="LY37" s="59">
        <f>+IFERROR((IF(ISTEXT(LY$5)=FALSE,(INDEX(INEI!$1:$1048576,MATCH(Precios!$B37,INEI!$B:$B,0),MATCH(LY$4,INEI!$3:$3,0))),LX37)),"")</f>
        <v>430.24</v>
      </c>
      <c r="LZ37" s="59">
        <f>+IFERROR((IF(ISTEXT(LZ$5)=FALSE,(INDEX(INEI!$1:$1048576,MATCH(Precios!$B37,INEI!$B:$B,0),MATCH(LZ$4,INEI!$3:$3,0))),LY37)),"")</f>
        <v>419.2</v>
      </c>
      <c r="MA37" s="59">
        <f>+IFERROR((IF(ISTEXT(MA$5)=FALSE,(INDEX(INEI!$1:$1048576,MATCH(Precios!$B37,INEI!$B:$B,0),MATCH(MA$4,INEI!$3:$3,0))),LZ37)),"")</f>
        <v>416.26</v>
      </c>
      <c r="MB37" s="59">
        <f>+IFERROR((IF(ISTEXT(MB$5)=FALSE,(INDEX(INEI!$1:$1048576,MATCH(Precios!$B37,INEI!$B:$B,0),MATCH(MB$4,INEI!$3:$3,0))),MA37)),"")</f>
        <v>415.52</v>
      </c>
      <c r="MC37" s="60">
        <f>+IFERROR((IF(ISTEXT(MC$5)=FALSE,(INDEX(INEI!$1:$1048576,MATCH(Precios!$B37,INEI!$B:$B,0),MATCH(MC$4,INEI!$3:$3,0))),MB37)),"")</f>
        <v>415.52</v>
      </c>
      <c r="MD37" s="59">
        <f>+IFERROR((IF(ISTEXT(MD$5)=FALSE,(INDEX(INEI!$1:$1048576,MATCH(Precios!$B37,INEI!$B:$B,0),MATCH(MD$4,INEI!$3:$3,0))),MC37)),"")</f>
        <v>0</v>
      </c>
      <c r="ME37" s="59">
        <f>+IFERROR((IF(ISTEXT(ME$5)=FALSE,(INDEX(INEI!$1:$1048576,MATCH(Precios!$B37,INEI!$B:$B,0),MATCH(ME$4,INEI!$3:$3,0))),MD37)),"")</f>
        <v>0</v>
      </c>
      <c r="MF37" s="59">
        <f>+IFERROR((IF(ISTEXT(MF$5)=FALSE,(INDEX(INEI!$1:$1048576,MATCH(Precios!$B37,INEI!$B:$B,0),MATCH(MF$4,INEI!$3:$3,0))),ME37)),"")</f>
        <v>0</v>
      </c>
      <c r="MG37" s="59">
        <f>+IFERROR((IF(ISTEXT(MG$5)=FALSE,(INDEX(INEI!$1:$1048576,MATCH(Precios!$B37,INEI!$B:$B,0),MATCH(MG$4,INEI!$3:$3,0))),MF37)),"")</f>
        <v>0</v>
      </c>
      <c r="MH37" s="59" t="str">
        <f>+IFERROR((IF(ISTEXT(MH$5)=FALSE,(INDEX(INEI!$1:$1048576,MATCH(Precios!$B37,INEI!$B:$B,0),MATCH(MH$4,INEI!$3:$3,0))),MG37)),"")</f>
        <v/>
      </c>
      <c r="MI37" s="59" t="str">
        <f>+IFERROR((IF(ISTEXT(MI$5)=FALSE,(INDEX(INEI!$1:$1048576,MATCH(Precios!$B37,INEI!$B:$B,0),MATCH(MI$4,INEI!$3:$3,0))),MH37)),"")</f>
        <v/>
      </c>
      <c r="MJ37" s="59" t="str">
        <f>+IFERROR((IF(ISTEXT(MJ$5)=FALSE,(INDEX(INEI!$1:$1048576,MATCH(Precios!$B37,INEI!$B:$B,0),MATCH(MJ$4,INEI!$3:$3,0))),MI37)),"")</f>
        <v/>
      </c>
      <c r="MK37" s="59" t="str">
        <f>+IFERROR((IF(ISTEXT(MK$5)=FALSE,(INDEX(INEI!$1:$1048576,MATCH(Precios!$B37,INEI!$B:$B,0),MATCH(MK$4,INEI!$3:$3,0))),MJ37)),"")</f>
        <v/>
      </c>
      <c r="ML37" s="59" t="str">
        <f>+IFERROR((IF(ISTEXT(ML$5)=FALSE,(INDEX(INEI!$1:$1048576,MATCH(Precios!$B37,INEI!$B:$B,0),MATCH(ML$4,INEI!$3:$3,0))),MK37)),"")</f>
        <v/>
      </c>
      <c r="MM37" s="59" t="str">
        <f>+IFERROR((IF(ISTEXT(MM$5)=FALSE,(INDEX(INEI!$1:$1048576,MATCH(Precios!$B37,INEI!$B:$B,0),MATCH(MM$4,INEI!$3:$3,0))),ML37)),"")</f>
        <v/>
      </c>
      <c r="MN37" s="59" t="str">
        <f>+IFERROR((IF(ISTEXT(MN$5)=FALSE,(INDEX(INEI!$1:$1048576,MATCH(Precios!$B37,INEI!$B:$B,0),MATCH(MN$4,INEI!$3:$3,0))),MM37)),"")</f>
        <v/>
      </c>
      <c r="MO37" s="59" t="str">
        <f>+IFERROR((IF(ISTEXT(MO$5)=FALSE,(INDEX(INEI!$1:$1048576,MATCH(Precios!$B37,INEI!$B:$B,0),MATCH(MO$4,INEI!$3:$3,0))),MN37)),"")</f>
        <v/>
      </c>
      <c r="MP37" s="60" t="str">
        <f>+IFERROR((IF(ISTEXT(MP$5)=FALSE,(INDEX(INEI!$1:$1048576,MATCH(Precios!$B37,INEI!$B:$B,0),MATCH(MP$4,INEI!$3:$3,0))),MO37)),"")</f>
        <v/>
      </c>
    </row>
    <row r="38" spans="2:354">
      <c r="B38" s="9" t="s">
        <v>269</v>
      </c>
      <c r="C38" s="52" t="s">
        <v>269</v>
      </c>
      <c r="D38" s="59"/>
      <c r="E38" s="59"/>
      <c r="F38" s="59"/>
      <c r="G38" s="59"/>
      <c r="H38" s="59"/>
      <c r="I38" s="59"/>
      <c r="J38" s="59"/>
      <c r="K38" s="59"/>
      <c r="L38" s="59"/>
      <c r="M38" s="59"/>
      <c r="N38" s="59"/>
      <c r="O38" s="59"/>
      <c r="P38" s="60"/>
      <c r="Q38" s="59"/>
      <c r="R38" s="59"/>
      <c r="S38" s="59"/>
      <c r="T38" s="59"/>
      <c r="U38" s="59"/>
      <c r="V38" s="59"/>
      <c r="W38" s="59"/>
      <c r="X38" s="59"/>
      <c r="Y38" s="59"/>
      <c r="Z38" s="59"/>
      <c r="AA38" s="59"/>
      <c r="AB38" s="59"/>
      <c r="AC38" s="60"/>
      <c r="AD38" s="59"/>
      <c r="AE38" s="59"/>
      <c r="AF38" s="59"/>
      <c r="AG38" s="59"/>
      <c r="AH38" s="59"/>
      <c r="AI38" s="59"/>
      <c r="AJ38" s="59"/>
      <c r="AK38" s="59"/>
      <c r="AL38" s="59"/>
      <c r="AM38" s="59"/>
      <c r="AN38" s="59"/>
      <c r="AO38" s="59"/>
      <c r="AP38" s="60"/>
      <c r="AQ38" s="59"/>
      <c r="AR38" s="59"/>
      <c r="AS38" s="59"/>
      <c r="AT38" s="59"/>
      <c r="AU38" s="59"/>
      <c r="AV38" s="59"/>
      <c r="AW38" s="59"/>
      <c r="AX38" s="59"/>
      <c r="AY38" s="59"/>
      <c r="AZ38" s="59"/>
      <c r="BA38" s="59"/>
      <c r="BB38" s="59"/>
      <c r="BC38" s="60"/>
      <c r="BD38" s="59"/>
      <c r="BE38" s="59"/>
      <c r="BF38" s="59"/>
      <c r="BG38" s="59"/>
      <c r="BH38" s="59"/>
      <c r="BI38" s="59"/>
      <c r="BJ38" s="59"/>
      <c r="BK38" s="59"/>
      <c r="BL38" s="59"/>
      <c r="BM38" s="59"/>
      <c r="BN38" s="59"/>
      <c r="BO38" s="59"/>
      <c r="BP38" s="60"/>
      <c r="BQ38" s="59"/>
      <c r="BR38" s="59"/>
      <c r="BS38" s="59"/>
      <c r="BT38" s="59"/>
      <c r="BU38" s="59"/>
      <c r="BV38" s="59"/>
      <c r="BW38" s="59"/>
      <c r="BX38" s="59"/>
      <c r="BY38" s="59"/>
      <c r="BZ38" s="59"/>
      <c r="CA38" s="59"/>
      <c r="CB38" s="59"/>
      <c r="CC38" s="60"/>
      <c r="CD38" s="59"/>
      <c r="CE38" s="59"/>
      <c r="CF38" s="59"/>
      <c r="CG38" s="59"/>
      <c r="CH38" s="59"/>
      <c r="CI38" s="59"/>
      <c r="CJ38" s="59"/>
      <c r="CK38" s="59"/>
      <c r="CL38" s="59"/>
      <c r="CM38" s="59"/>
      <c r="CN38" s="59"/>
      <c r="CO38" s="59"/>
      <c r="CP38" s="60"/>
      <c r="CQ38" s="59"/>
      <c r="CR38" s="59"/>
      <c r="CS38" s="59"/>
      <c r="CT38" s="59"/>
      <c r="CU38" s="59"/>
      <c r="CV38" s="59"/>
      <c r="CW38" s="59"/>
      <c r="CX38" s="59"/>
      <c r="CY38" s="59"/>
      <c r="CZ38" s="59"/>
      <c r="DA38" s="59"/>
      <c r="DB38" s="59"/>
      <c r="DC38" s="60"/>
      <c r="DD38" s="59">
        <v>98.72</v>
      </c>
      <c r="DE38" s="59">
        <v>98.8</v>
      </c>
      <c r="DF38" s="59">
        <v>99.71</v>
      </c>
      <c r="DG38" s="59">
        <v>98.97</v>
      </c>
      <c r="DH38" s="59">
        <v>99.12</v>
      </c>
      <c r="DI38" s="59">
        <v>100.44</v>
      </c>
      <c r="DJ38" s="59">
        <v>100.61</v>
      </c>
      <c r="DK38" s="59">
        <v>100.5</v>
      </c>
      <c r="DL38" s="59">
        <v>101.31</v>
      </c>
      <c r="DM38" s="59">
        <v>101.71</v>
      </c>
      <c r="DN38" s="59">
        <v>101.69</v>
      </c>
      <c r="DO38" s="59">
        <v>102.39</v>
      </c>
      <c r="DP38" s="60">
        <v>102.39</v>
      </c>
      <c r="DQ38" s="59">
        <v>103.18</v>
      </c>
      <c r="DR38" s="59">
        <v>103.71</v>
      </c>
      <c r="DS38" s="59">
        <v>103.69</v>
      </c>
      <c r="DT38" s="59">
        <v>103.93</v>
      </c>
      <c r="DU38" s="59">
        <v>104.18</v>
      </c>
      <c r="DV38" s="59">
        <v>104.24</v>
      </c>
      <c r="DW38" s="59">
        <v>103.73</v>
      </c>
      <c r="DX38" s="59">
        <v>103.31</v>
      </c>
      <c r="DY38" s="59">
        <v>103.47</v>
      </c>
      <c r="DZ38" s="59">
        <v>103.42</v>
      </c>
      <c r="EA38" s="59">
        <v>103.23</v>
      </c>
      <c r="EB38" s="59">
        <v>103.2</v>
      </c>
      <c r="EC38" s="60">
        <v>103.2</v>
      </c>
      <c r="ED38" s="59">
        <v>103.43</v>
      </c>
      <c r="EE38" s="59">
        <v>102.91</v>
      </c>
      <c r="EF38" s="59">
        <v>102.85</v>
      </c>
      <c r="EG38" s="59">
        <v>104.58</v>
      </c>
      <c r="EH38" s="59">
        <v>104.68</v>
      </c>
      <c r="EI38" s="59">
        <v>104.73</v>
      </c>
      <c r="EJ38" s="59">
        <v>105.24</v>
      </c>
      <c r="EK38" s="59">
        <v>105.29</v>
      </c>
      <c r="EL38" s="59">
        <v>105.56</v>
      </c>
      <c r="EM38" s="59">
        <v>105.63</v>
      </c>
      <c r="EN38" s="59">
        <v>105.72</v>
      </c>
      <c r="EO38" s="59">
        <v>106.18</v>
      </c>
      <c r="EP38" s="60">
        <v>106.18</v>
      </c>
      <c r="EQ38" s="59">
        <v>105.96</v>
      </c>
      <c r="ER38" s="59">
        <v>106.16</v>
      </c>
      <c r="ES38" s="59">
        <v>104.36</v>
      </c>
      <c r="ET38" s="59">
        <v>104.09</v>
      </c>
      <c r="EU38" s="59">
        <v>104.23</v>
      </c>
      <c r="EV38" s="59">
        <v>104.42</v>
      </c>
      <c r="EW38" s="59">
        <v>104.32</v>
      </c>
      <c r="EX38" s="59">
        <v>104.11</v>
      </c>
      <c r="EY38" s="59">
        <v>104.27</v>
      </c>
      <c r="EZ38" s="59">
        <v>104.17</v>
      </c>
      <c r="FA38" s="59">
        <v>104.22</v>
      </c>
      <c r="FB38" s="59">
        <v>104.27</v>
      </c>
      <c r="FC38" s="60">
        <v>104.27</v>
      </c>
      <c r="FD38" s="59">
        <v>104.22</v>
      </c>
      <c r="FE38" s="59">
        <v>104.32</v>
      </c>
      <c r="FF38" s="59">
        <v>105.07</v>
      </c>
      <c r="FG38" s="59">
        <v>105.19</v>
      </c>
      <c r="FH38" s="59">
        <v>105.41</v>
      </c>
      <c r="FI38" s="59">
        <v>105.22</v>
      </c>
      <c r="FJ38" s="59">
        <v>105.48</v>
      </c>
      <c r="FK38" s="59">
        <v>106.79</v>
      </c>
      <c r="FL38" s="59">
        <v>106.01</v>
      </c>
      <c r="FM38" s="59">
        <v>105.65</v>
      </c>
      <c r="FN38" s="59">
        <v>105.67</v>
      </c>
      <c r="FO38" s="59">
        <v>105.55</v>
      </c>
      <c r="FP38" s="60">
        <v>105.55</v>
      </c>
      <c r="FQ38" s="59">
        <v>105.66</v>
      </c>
      <c r="FR38" s="59">
        <v>105.62</v>
      </c>
      <c r="FS38" s="59">
        <v>105.71</v>
      </c>
      <c r="FT38" s="59">
        <v>105.81</v>
      </c>
      <c r="FU38" s="59">
        <v>106.62</v>
      </c>
      <c r="FV38" s="59">
        <v>106.66</v>
      </c>
      <c r="FW38" s="59">
        <v>106.94</v>
      </c>
      <c r="FX38" s="59">
        <v>106.78</v>
      </c>
      <c r="FY38" s="59">
        <v>106.59</v>
      </c>
      <c r="FZ38" s="59">
        <v>106.56</v>
      </c>
      <c r="GA38" s="59">
        <v>106.75</v>
      </c>
      <c r="GB38" s="59">
        <v>106.57</v>
      </c>
      <c r="GC38" s="60">
        <v>106.57</v>
      </c>
      <c r="GD38" s="59">
        <v>106.06</v>
      </c>
      <c r="GE38" s="59">
        <v>105.57</v>
      </c>
      <c r="GF38" s="59">
        <v>105.78</v>
      </c>
      <c r="GG38" s="59">
        <v>105.66</v>
      </c>
      <c r="GH38" s="59">
        <v>106.27</v>
      </c>
      <c r="GI38" s="59">
        <v>106.05</v>
      </c>
      <c r="GJ38" s="59">
        <v>105.89</v>
      </c>
      <c r="GK38" s="59">
        <v>105.62</v>
      </c>
      <c r="GL38" s="59">
        <v>106.36</v>
      </c>
      <c r="GM38" s="59">
        <v>105.48</v>
      </c>
      <c r="GN38" s="59">
        <v>105.29</v>
      </c>
      <c r="GO38" s="59">
        <v>105.62</v>
      </c>
      <c r="GP38" s="60">
        <v>105.62</v>
      </c>
      <c r="GQ38" s="59">
        <v>105.97</v>
      </c>
      <c r="GR38" s="59">
        <v>105.95</v>
      </c>
      <c r="GS38" s="59">
        <v>106.34</v>
      </c>
      <c r="GT38" s="59">
        <v>105.71</v>
      </c>
      <c r="GU38" s="59">
        <v>105.42</v>
      </c>
      <c r="GV38" s="59">
        <v>105.5</v>
      </c>
      <c r="GW38" s="59">
        <v>105.76</v>
      </c>
      <c r="GX38" s="59">
        <v>105.55</v>
      </c>
      <c r="GY38" s="59">
        <v>106.17</v>
      </c>
      <c r="GZ38" s="59">
        <v>106.32</v>
      </c>
      <c r="HA38" s="59">
        <v>106.41</v>
      </c>
      <c r="HB38" s="59">
        <v>106.23</v>
      </c>
      <c r="HC38" s="60">
        <v>106.23</v>
      </c>
      <c r="HD38" s="59">
        <v>107.31</v>
      </c>
      <c r="HE38" s="59">
        <v>107.8</v>
      </c>
      <c r="HF38" s="59">
        <v>106.45</v>
      </c>
      <c r="HG38" s="59">
        <v>107.36</v>
      </c>
      <c r="HH38" s="59">
        <v>107.28</v>
      </c>
      <c r="HI38" s="59">
        <v>107.44</v>
      </c>
      <c r="HJ38" s="59">
        <v>107.57</v>
      </c>
      <c r="HK38" s="59">
        <v>106.65</v>
      </c>
      <c r="HL38" s="59">
        <v>106.97</v>
      </c>
      <c r="HM38" s="59">
        <v>106.99</v>
      </c>
      <c r="HN38" s="59">
        <v>106.87</v>
      </c>
      <c r="HO38" s="59">
        <v>106.89</v>
      </c>
      <c r="HP38" s="60">
        <v>106.89</v>
      </c>
      <c r="HQ38" s="59">
        <v>107.43</v>
      </c>
      <c r="HR38" s="59">
        <v>107.27</v>
      </c>
      <c r="HS38" s="59">
        <v>107.03</v>
      </c>
      <c r="HT38" s="59">
        <v>107.15</v>
      </c>
      <c r="HU38" s="59">
        <v>107.87</v>
      </c>
      <c r="HV38" s="59">
        <v>107.99</v>
      </c>
      <c r="HW38" s="59">
        <v>107.67</v>
      </c>
      <c r="HX38" s="59">
        <v>107.53</v>
      </c>
      <c r="HY38" s="59">
        <v>107.68</v>
      </c>
      <c r="HZ38" s="59">
        <v>107.23</v>
      </c>
      <c r="IA38" s="59">
        <v>107.22</v>
      </c>
      <c r="IB38" s="59">
        <v>107.05</v>
      </c>
      <c r="IC38" s="60">
        <v>107.05</v>
      </c>
      <c r="ID38" s="59">
        <v>107.78</v>
      </c>
      <c r="IE38" s="59">
        <v>106.99</v>
      </c>
      <c r="IF38" s="59">
        <v>106.47</v>
      </c>
      <c r="IG38" s="59">
        <v>106.96</v>
      </c>
      <c r="IH38" s="59">
        <v>107.02</v>
      </c>
      <c r="II38" s="59">
        <v>107.59</v>
      </c>
      <c r="IJ38" s="59">
        <v>107.54</v>
      </c>
      <c r="IK38" s="59">
        <v>107.68</v>
      </c>
      <c r="IL38" s="59">
        <v>108.09</v>
      </c>
      <c r="IM38" s="59">
        <v>108.09</v>
      </c>
      <c r="IN38" s="59">
        <v>107.89</v>
      </c>
      <c r="IO38" s="59">
        <v>107.89</v>
      </c>
      <c r="IP38" s="60">
        <v>107.89</v>
      </c>
      <c r="IQ38" s="59">
        <v>108.76</v>
      </c>
      <c r="IR38" s="59">
        <v>109.21</v>
      </c>
      <c r="IS38" s="59">
        <v>111.12</v>
      </c>
      <c r="IT38" s="59">
        <v>111.25</v>
      </c>
      <c r="IU38" s="59">
        <v>110.45</v>
      </c>
      <c r="IV38" s="59">
        <v>110</v>
      </c>
      <c r="IW38" s="59">
        <v>110.69</v>
      </c>
      <c r="IX38" s="59">
        <v>110.44</v>
      </c>
      <c r="IY38" s="59">
        <v>110.73</v>
      </c>
      <c r="IZ38" s="59">
        <v>109.84</v>
      </c>
      <c r="JA38" s="59">
        <v>109.9</v>
      </c>
      <c r="JB38" s="59">
        <v>109.61</v>
      </c>
      <c r="JC38" s="60">
        <v>109.61</v>
      </c>
      <c r="JD38" s="59">
        <v>109.43</v>
      </c>
      <c r="JE38" s="59">
        <v>110.6</v>
      </c>
      <c r="JF38" s="59">
        <v>109.66</v>
      </c>
      <c r="JG38" s="59">
        <v>109.66</v>
      </c>
      <c r="JH38" s="59">
        <v>109.82</v>
      </c>
      <c r="JI38" s="59">
        <v>110.67</v>
      </c>
      <c r="JJ38" s="59">
        <v>109.22</v>
      </c>
      <c r="JK38" s="59">
        <v>109.91</v>
      </c>
      <c r="JL38" s="59">
        <v>110</v>
      </c>
      <c r="JM38" s="59">
        <v>110.08</v>
      </c>
      <c r="JN38" s="59">
        <v>111.04</v>
      </c>
      <c r="JO38" s="59">
        <v>111.23</v>
      </c>
      <c r="JP38" s="60">
        <v>111.23</v>
      </c>
      <c r="JQ38" s="59">
        <v>110.63</v>
      </c>
      <c r="JR38" s="59">
        <v>110.38</v>
      </c>
      <c r="JS38" s="59">
        <v>110.25</v>
      </c>
      <c r="JT38" s="59">
        <v>110.72</v>
      </c>
      <c r="JU38" s="59">
        <v>110.37</v>
      </c>
      <c r="JV38" s="59">
        <v>110.87</v>
      </c>
      <c r="JW38" s="59">
        <v>111.5</v>
      </c>
      <c r="JX38" s="59">
        <v>111.75</v>
      </c>
      <c r="JY38" s="59">
        <v>109.98</v>
      </c>
      <c r="JZ38" s="59">
        <v>110.75</v>
      </c>
      <c r="KA38" s="59">
        <v>112.89</v>
      </c>
      <c r="KB38" s="59">
        <v>114.44</v>
      </c>
      <c r="KC38" s="60">
        <v>114.44</v>
      </c>
      <c r="KD38" s="59">
        <f>+IFERROR((IF(ISTEXT(KD$5)=FALSE,(INDEX(INEI!$1:$1048576,MATCH(Precios!$B38,INEI!$B:$B,0),MATCH(KD$4,INEI!$3:$3,0))),KC38)),"")</f>
        <v>0</v>
      </c>
      <c r="KE38" s="59">
        <f>+IFERROR((IF(ISTEXT(KE$5)=FALSE,(INDEX(INEI!$1:$1048576,MATCH(Precios!$B38,INEI!$B:$B,0),MATCH(KE$4,INEI!$3:$3,0))),KD38)),"")</f>
        <v>0</v>
      </c>
      <c r="KF38" s="59">
        <f>+IFERROR((IF(ISTEXT(KF$5)=FALSE,(INDEX(INEI!$1:$1048576,MATCH(Precios!$B38,INEI!$B:$B,0),MATCH(KF$4,INEI!$3:$3,0))),KE38)),"")</f>
        <v>0</v>
      </c>
      <c r="KG38" s="59">
        <f>+IFERROR((IF(ISTEXT(KG$5)=FALSE,(INDEX(INEI!$1:$1048576,MATCH(Precios!$B38,INEI!$B:$B,0),MATCH(KG$4,INEI!$3:$3,0))),KF38)),"")</f>
        <v>0</v>
      </c>
      <c r="KH38" s="59">
        <f>+IFERROR((IF(ISTEXT(KH$5)=FALSE,(INDEX(INEI!$1:$1048576,MATCH(Precios!$B38,INEI!$B:$B,0),MATCH(KH$4,INEI!$3:$3,0))),KG38)),"")</f>
        <v>0</v>
      </c>
      <c r="KI38" s="59">
        <f>+IFERROR((IF(ISTEXT(KI$5)=FALSE,(INDEX(INEI!$1:$1048576,MATCH(Precios!$B38,INEI!$B:$B,0),MATCH(KI$4,INEI!$3:$3,0))),KH38)),"")</f>
        <v>0</v>
      </c>
      <c r="KJ38" s="59">
        <f>+IFERROR((IF(ISTEXT(KJ$5)=FALSE,(INDEX(INEI!$1:$1048576,MATCH(Precios!$B38,INEI!$B:$B,0),MATCH(KJ$4,INEI!$3:$3,0))),KI38)),"")</f>
        <v>0</v>
      </c>
      <c r="KK38" s="59">
        <f>+IFERROR((IF(ISTEXT(KK$5)=FALSE,(INDEX(INEI!$1:$1048576,MATCH(Precios!$B38,INEI!$B:$B,0),MATCH(KK$4,INEI!$3:$3,0))),KJ38)),"")</f>
        <v>0</v>
      </c>
      <c r="KL38" s="59">
        <f>+IFERROR((IF(ISTEXT(KL$5)=FALSE,(INDEX(INEI!$1:$1048576,MATCH(Precios!$B38,INEI!$B:$B,0),MATCH(KL$4,INEI!$3:$3,0))),KK38)),"")</f>
        <v>0</v>
      </c>
      <c r="KM38" s="59">
        <f>+IFERROR((IF(ISTEXT(KM$5)=FALSE,(INDEX(INEI!$1:$1048576,MATCH(Precios!$B38,INEI!$B:$B,0),MATCH(KM$4,INEI!$3:$3,0))),KL38)),"")</f>
        <v>0</v>
      </c>
      <c r="KN38" s="59">
        <f>+IFERROR((IF(ISTEXT(KN$5)=FALSE,(INDEX(INEI!$1:$1048576,MATCH(Precios!$B38,INEI!$B:$B,0),MATCH(KN$4,INEI!$3:$3,0))),KM38)),"")</f>
        <v>0</v>
      </c>
      <c r="KO38" s="59">
        <f>+IFERROR((IF(ISTEXT(KO$5)=FALSE,(INDEX(INEI!$1:$1048576,MATCH(Precios!$B38,INEI!$B:$B,0),MATCH(KO$4,INEI!$3:$3,0))),KN38)),"")</f>
        <v>0</v>
      </c>
      <c r="KP38" s="60">
        <f>+IFERROR((IF(ISTEXT(KP$5)=FALSE,(INDEX(INEI!$1:$1048576,MATCH(Precios!$B38,INEI!$B:$B,0),MATCH(KP$4,INEI!$3:$3,0))),KO38)),"")</f>
        <v>0</v>
      </c>
      <c r="KQ38" s="59">
        <f>+IFERROR((IF(ISTEXT(KQ$5)=FALSE,(INDEX(INEI!$1:$1048576,MATCH(Precios!$B38,INEI!$B:$B,0),MATCH(KQ$4,INEI!$3:$3,0))),KP38)),"")</f>
        <v>0</v>
      </c>
      <c r="KR38" s="59">
        <f>+IFERROR((IF(ISTEXT(KR$5)=FALSE,(INDEX(INEI!$1:$1048576,MATCH(Precios!$B38,INEI!$B:$B,0),MATCH(KR$4,INEI!$3:$3,0))),KQ38)),"")</f>
        <v>0</v>
      </c>
      <c r="KS38" s="59">
        <f>+IFERROR((IF(ISTEXT(KS$5)=FALSE,(INDEX(INEI!$1:$1048576,MATCH(Precios!$B38,INEI!$B:$B,0),MATCH(KS$4,INEI!$3:$3,0))),KR38)),"")</f>
        <v>0</v>
      </c>
      <c r="KT38" s="59">
        <f>+IFERROR((IF(ISTEXT(KT$5)=FALSE,(INDEX(INEI!$1:$1048576,MATCH(Precios!$B38,INEI!$B:$B,0),MATCH(KT$4,INEI!$3:$3,0))),KS38)),"")</f>
        <v>0</v>
      </c>
      <c r="KU38" s="59">
        <f>+IFERROR((IF(ISTEXT(KU$5)=FALSE,(INDEX(INEI!$1:$1048576,MATCH(Precios!$B38,INEI!$B:$B,0),MATCH(KU$4,INEI!$3:$3,0))),KT38)),"")</f>
        <v>0</v>
      </c>
      <c r="KV38" s="59">
        <f>+IFERROR((IF(ISTEXT(KV$5)=FALSE,(INDEX(INEI!$1:$1048576,MATCH(Precios!$B38,INEI!$B:$B,0),MATCH(KV$4,INEI!$3:$3,0))),KU38)),"")</f>
        <v>0</v>
      </c>
      <c r="KW38" s="59">
        <f>+IFERROR((IF(ISTEXT(KW$5)=FALSE,(INDEX(INEI!$1:$1048576,MATCH(Precios!$B38,INEI!$B:$B,0),MATCH(KW$4,INEI!$3:$3,0))),KV38)),"")</f>
        <v>0</v>
      </c>
      <c r="KX38" s="59">
        <f>+IFERROR((IF(ISTEXT(KX$5)=FALSE,(INDEX(INEI!$1:$1048576,MATCH(Precios!$B38,INEI!$B:$B,0),MATCH(KX$4,INEI!$3:$3,0))),KW38)),"")</f>
        <v>0</v>
      </c>
      <c r="KY38" s="59">
        <f>+IFERROR((IF(ISTEXT(KY$5)=FALSE,(INDEX(INEI!$1:$1048576,MATCH(Precios!$B38,INEI!$B:$B,0),MATCH(KY$4,INEI!$3:$3,0))),KX38)),"")</f>
        <v>0</v>
      </c>
      <c r="KZ38" s="59">
        <f>+IFERROR((IF(ISTEXT(KZ$5)=FALSE,(INDEX(INEI!$1:$1048576,MATCH(Precios!$B38,INEI!$B:$B,0),MATCH(KZ$4,INEI!$3:$3,0))),KY38)),"")</f>
        <v>0</v>
      </c>
      <c r="LA38" s="59">
        <f>+IFERROR((IF(ISTEXT(LA$5)=FALSE,(INDEX(INEI!$1:$1048576,MATCH(Precios!$B38,INEI!$B:$B,0),MATCH(LA$4,INEI!$3:$3,0))),KZ38)),"")</f>
        <v>0</v>
      </c>
      <c r="LB38" s="59">
        <f>+IFERROR((IF(ISTEXT(LB$5)=FALSE,(INDEX(INEI!$1:$1048576,MATCH(Precios!$B38,INEI!$B:$B,0),MATCH(LB$4,INEI!$3:$3,0))),LA38)),"")</f>
        <v>0</v>
      </c>
      <c r="LC38" s="60">
        <f>+IFERROR((IF(ISTEXT(LC$5)=FALSE,(INDEX(INEI!$1:$1048576,MATCH(Precios!$B38,INEI!$B:$B,0),MATCH(LC$4,INEI!$3:$3,0))),LB38)),"")</f>
        <v>0</v>
      </c>
      <c r="LD38" s="59">
        <f>+IFERROR((IF(ISTEXT(LD$5)=FALSE,(INDEX(INEI!$1:$1048576,MATCH(Precios!$B38,INEI!$B:$B,0),MATCH(LD$4,INEI!$3:$3,0))),LC38)),"")</f>
        <v>0</v>
      </c>
      <c r="LE38" s="59">
        <f>+IFERROR((IF(ISTEXT(LE$5)=FALSE,(INDEX(INEI!$1:$1048576,MATCH(Precios!$B38,INEI!$B:$B,0),MATCH(LE$4,INEI!$3:$3,0))),LD38)),"")</f>
        <v>0</v>
      </c>
      <c r="LF38" s="59">
        <f>+IFERROR((IF(ISTEXT(LF$5)=FALSE,(INDEX(INEI!$1:$1048576,MATCH(Precios!$B38,INEI!$B:$B,0),MATCH(LF$4,INEI!$3:$3,0))),LE38)),"")</f>
        <v>0</v>
      </c>
      <c r="LG38" s="59">
        <f>+IFERROR((IF(ISTEXT(LG$5)=FALSE,(INDEX(INEI!$1:$1048576,MATCH(Precios!$B38,INEI!$B:$B,0),MATCH(LG$4,INEI!$3:$3,0))),LF38)),"")</f>
        <v>0</v>
      </c>
      <c r="LH38" s="59">
        <f>+IFERROR((IF(ISTEXT(LH$5)=FALSE,(INDEX(INEI!$1:$1048576,MATCH(Precios!$B38,INEI!$B:$B,0),MATCH(LH$4,INEI!$3:$3,0))),LG38)),"")</f>
        <v>0</v>
      </c>
      <c r="LI38" s="59">
        <f>+IFERROR((IF(ISTEXT(LI$5)=FALSE,(INDEX(INEI!$1:$1048576,MATCH(Precios!$B38,INEI!$B:$B,0),MATCH(LI$4,INEI!$3:$3,0))),LH38)),"")</f>
        <v>0</v>
      </c>
      <c r="LJ38" s="59">
        <f>+IFERROR((IF(ISTEXT(LJ$5)=FALSE,(INDEX(INEI!$1:$1048576,MATCH(Precios!$B38,INEI!$B:$B,0),MATCH(LJ$4,INEI!$3:$3,0))),LI38)),"")</f>
        <v>0</v>
      </c>
      <c r="LK38" s="59">
        <f>+IFERROR((IF(ISTEXT(LK$5)=FALSE,(INDEX(INEI!$1:$1048576,MATCH(Precios!$B38,INEI!$B:$B,0),MATCH(LK$4,INEI!$3:$3,0))),LJ38)),"")</f>
        <v>0</v>
      </c>
      <c r="LL38" s="59">
        <f>+IFERROR((IF(ISTEXT(LL$5)=FALSE,(INDEX(INEI!$1:$1048576,MATCH(Precios!$B38,INEI!$B:$B,0),MATCH(LL$4,INEI!$3:$3,0))),LK38)),"")</f>
        <v>0</v>
      </c>
      <c r="LM38" s="59">
        <f>+IFERROR((IF(ISTEXT(LM$5)=FALSE,(INDEX(INEI!$1:$1048576,MATCH(Precios!$B38,INEI!$B:$B,0),MATCH(LM$4,INEI!$3:$3,0))),LL38)),"")</f>
        <v>0</v>
      </c>
      <c r="LN38" s="59">
        <f>+IFERROR((IF(ISTEXT(LN$5)=FALSE,(INDEX(INEI!$1:$1048576,MATCH(Precios!$B38,INEI!$B:$B,0),MATCH(LN$4,INEI!$3:$3,0))),LM38)),"")</f>
        <v>0</v>
      </c>
      <c r="LO38" s="59">
        <f>+IFERROR((IF(ISTEXT(LO$5)=FALSE,(INDEX(INEI!$1:$1048576,MATCH(Precios!$B38,INEI!$B:$B,0),MATCH(LO$4,INEI!$3:$3,0))),LN38)),"")</f>
        <v>0</v>
      </c>
      <c r="LP38" s="60">
        <f>+IFERROR((IF(ISTEXT(LP$5)=FALSE,(INDEX(INEI!$1:$1048576,MATCH(Precios!$B38,INEI!$B:$B,0),MATCH(LP$4,INEI!$3:$3,0))),LO38)),"")</f>
        <v>0</v>
      </c>
      <c r="LQ38" s="59">
        <f>+IFERROR((IF(ISTEXT(LQ$5)=FALSE,(INDEX(INEI!$1:$1048576,MATCH(Precios!$B38,INEI!$B:$B,0),MATCH(LQ$4,INEI!$3:$3,0))),LP38)),"")</f>
        <v>0</v>
      </c>
      <c r="LR38" s="59">
        <f>+IFERROR((IF(ISTEXT(LR$5)=FALSE,(INDEX(INEI!$1:$1048576,MATCH(Precios!$B38,INEI!$B:$B,0),MATCH(LR$4,INEI!$3:$3,0))),LQ38)),"")</f>
        <v>0</v>
      </c>
      <c r="LS38" s="59">
        <f>+IFERROR((IF(ISTEXT(LS$5)=FALSE,(INDEX(INEI!$1:$1048576,MATCH(Precios!$B38,INEI!$B:$B,0),MATCH(LS$4,INEI!$3:$3,0))),LR38)),"")</f>
        <v>0</v>
      </c>
      <c r="LT38" s="59">
        <f>+IFERROR((IF(ISTEXT(LT$5)=FALSE,(INDEX(INEI!$1:$1048576,MATCH(Precios!$B38,INEI!$B:$B,0),MATCH(LT$4,INEI!$3:$3,0))),LS38)),"")</f>
        <v>0</v>
      </c>
      <c r="LU38" s="59">
        <f>+IFERROR((IF(ISTEXT(LU$5)=FALSE,(INDEX(INEI!$1:$1048576,MATCH(Precios!$B38,INEI!$B:$B,0),MATCH(LU$4,INEI!$3:$3,0))),LT38)),"")</f>
        <v>0</v>
      </c>
      <c r="LV38" s="59">
        <f>+IFERROR((IF(ISTEXT(LV$5)=FALSE,(INDEX(INEI!$1:$1048576,MATCH(Precios!$B38,INEI!$B:$B,0),MATCH(LV$4,INEI!$3:$3,0))),LU38)),"")</f>
        <v>0</v>
      </c>
      <c r="LW38" s="59">
        <f>+IFERROR((IF(ISTEXT(LW$5)=FALSE,(INDEX(INEI!$1:$1048576,MATCH(Precios!$B38,INEI!$B:$B,0),MATCH(LW$4,INEI!$3:$3,0))),LV38)),"")</f>
        <v>0</v>
      </c>
      <c r="LX38" s="59">
        <f>+IFERROR((IF(ISTEXT(LX$5)=FALSE,(INDEX(INEI!$1:$1048576,MATCH(Precios!$B38,INEI!$B:$B,0),MATCH(LX$4,INEI!$3:$3,0))),LW38)),"")</f>
        <v>0</v>
      </c>
      <c r="LY38" s="59">
        <f>+IFERROR((IF(ISTEXT(LY$5)=FALSE,(INDEX(INEI!$1:$1048576,MATCH(Precios!$B38,INEI!$B:$B,0),MATCH(LY$4,INEI!$3:$3,0))),LX38)),"")</f>
        <v>0</v>
      </c>
      <c r="LZ38" s="59">
        <f>+IFERROR((IF(ISTEXT(LZ$5)=FALSE,(INDEX(INEI!$1:$1048576,MATCH(Precios!$B38,INEI!$B:$B,0),MATCH(LZ$4,INEI!$3:$3,0))),LY38)),"")</f>
        <v>0</v>
      </c>
      <c r="MA38" s="59">
        <f>+IFERROR((IF(ISTEXT(MA$5)=FALSE,(INDEX(INEI!$1:$1048576,MATCH(Precios!$B38,INEI!$B:$B,0),MATCH(MA$4,INEI!$3:$3,0))),LZ38)),"")</f>
        <v>0</v>
      </c>
      <c r="MB38" s="59">
        <f>+IFERROR((IF(ISTEXT(MB$5)=FALSE,(INDEX(INEI!$1:$1048576,MATCH(Precios!$B38,INEI!$B:$B,0),MATCH(MB$4,INEI!$3:$3,0))),MA38)),"")</f>
        <v>100</v>
      </c>
      <c r="MC38" s="60">
        <f>+IFERROR((IF(ISTEXT(MC$5)=FALSE,(INDEX(INEI!$1:$1048576,MATCH(Precios!$B38,INEI!$B:$B,0),MATCH(MC$4,INEI!$3:$3,0))),MB38)),"")</f>
        <v>100</v>
      </c>
      <c r="MD38" s="59">
        <f>+IFERROR((IF(ISTEXT(MD$5)=FALSE,(INDEX(INEI!$1:$1048576,MATCH(Precios!$B38,INEI!$B:$B,0),MATCH(MD$4,INEI!$3:$3,0))),MC38)),"")</f>
        <v>100</v>
      </c>
      <c r="ME38" s="59">
        <f>+IFERROR((IF(ISTEXT(ME$5)=FALSE,(INDEX(INEI!$1:$1048576,MATCH(Precios!$B38,INEI!$B:$B,0),MATCH(ME$4,INEI!$3:$3,0))),MD38)),"")</f>
        <v>100.04</v>
      </c>
      <c r="MF38" s="59">
        <f>+IFERROR((IF(ISTEXT(MF$5)=FALSE,(INDEX(INEI!$1:$1048576,MATCH(Precios!$B38,INEI!$B:$B,0),MATCH(MF$4,INEI!$3:$3,0))),ME38)),"")</f>
        <v>99.96</v>
      </c>
      <c r="MG38" s="59">
        <f>+IFERROR((IF(ISTEXT(MG$5)=FALSE,(INDEX(INEI!$1:$1048576,MATCH(Precios!$B38,INEI!$B:$B,0),MATCH(MG$4,INEI!$3:$3,0))),MF38)),"")</f>
        <v>0</v>
      </c>
      <c r="MH38" s="59" t="str">
        <f>+IFERROR((IF(ISTEXT(MH$5)=FALSE,(INDEX(INEI!$1:$1048576,MATCH(Precios!$B38,INEI!$B:$B,0),MATCH(MH$4,INEI!$3:$3,0))),MG38)),"")</f>
        <v/>
      </c>
      <c r="MI38" s="59" t="str">
        <f>+IFERROR((IF(ISTEXT(MI$5)=FALSE,(INDEX(INEI!$1:$1048576,MATCH(Precios!$B38,INEI!$B:$B,0),MATCH(MI$4,INEI!$3:$3,0))),MH38)),"")</f>
        <v/>
      </c>
      <c r="MJ38" s="59" t="str">
        <f>+IFERROR((IF(ISTEXT(MJ$5)=FALSE,(INDEX(INEI!$1:$1048576,MATCH(Precios!$B38,INEI!$B:$B,0),MATCH(MJ$4,INEI!$3:$3,0))),MI38)),"")</f>
        <v/>
      </c>
      <c r="MK38" s="59" t="str">
        <f>+IFERROR((IF(ISTEXT(MK$5)=FALSE,(INDEX(INEI!$1:$1048576,MATCH(Precios!$B38,INEI!$B:$B,0),MATCH(MK$4,INEI!$3:$3,0))),MJ38)),"")</f>
        <v/>
      </c>
      <c r="ML38" s="59" t="str">
        <f>+IFERROR((IF(ISTEXT(ML$5)=FALSE,(INDEX(INEI!$1:$1048576,MATCH(Precios!$B38,INEI!$B:$B,0),MATCH(ML$4,INEI!$3:$3,0))),MK38)),"")</f>
        <v/>
      </c>
      <c r="MM38" s="59" t="str">
        <f>+IFERROR((IF(ISTEXT(MM$5)=FALSE,(INDEX(INEI!$1:$1048576,MATCH(Precios!$B38,INEI!$B:$B,0),MATCH(MM$4,INEI!$3:$3,0))),ML38)),"")</f>
        <v/>
      </c>
      <c r="MN38" s="59" t="str">
        <f>+IFERROR((IF(ISTEXT(MN$5)=FALSE,(INDEX(INEI!$1:$1048576,MATCH(Precios!$B38,INEI!$B:$B,0),MATCH(MN$4,INEI!$3:$3,0))),MM38)),"")</f>
        <v/>
      </c>
      <c r="MO38" s="59" t="str">
        <f>+IFERROR((IF(ISTEXT(MO$5)=FALSE,(INDEX(INEI!$1:$1048576,MATCH(Precios!$B38,INEI!$B:$B,0),MATCH(MO$4,INEI!$3:$3,0))),MN38)),"")</f>
        <v/>
      </c>
      <c r="MP38" s="60" t="str">
        <f>+IFERROR((IF(ISTEXT(MP$5)=FALSE,(INDEX(INEI!$1:$1048576,MATCH(Precios!$B38,INEI!$B:$B,0),MATCH(MP$4,INEI!$3:$3,0))),MO38)),"")</f>
        <v/>
      </c>
    </row>
    <row r="39" spans="2:354">
      <c r="B39" s="9" t="s">
        <v>270</v>
      </c>
      <c r="C39" s="52" t="s">
        <v>322</v>
      </c>
      <c r="D39" s="59"/>
      <c r="E39" s="59"/>
      <c r="F39" s="59"/>
      <c r="G39" s="59"/>
      <c r="H39" s="59"/>
      <c r="I39" s="59"/>
      <c r="J39" s="59"/>
      <c r="K39" s="59"/>
      <c r="L39" s="59"/>
      <c r="M39" s="59"/>
      <c r="N39" s="59"/>
      <c r="O39" s="59"/>
      <c r="P39" s="60"/>
      <c r="Q39" s="59"/>
      <c r="R39" s="59"/>
      <c r="S39" s="59"/>
      <c r="T39" s="59"/>
      <c r="U39" s="59"/>
      <c r="V39" s="59"/>
      <c r="W39" s="59"/>
      <c r="X39" s="59"/>
      <c r="Y39" s="59"/>
      <c r="Z39" s="59"/>
      <c r="AA39" s="59"/>
      <c r="AB39" s="59"/>
      <c r="AC39" s="60"/>
      <c r="AD39" s="59"/>
      <c r="AE39" s="59"/>
      <c r="AF39" s="59"/>
      <c r="AG39" s="59"/>
      <c r="AH39" s="59"/>
      <c r="AI39" s="59"/>
      <c r="AJ39" s="59"/>
      <c r="AK39" s="59"/>
      <c r="AL39" s="59"/>
      <c r="AM39" s="59"/>
      <c r="AN39" s="59"/>
      <c r="AO39" s="59"/>
      <c r="AP39" s="60"/>
      <c r="AQ39" s="59"/>
      <c r="AR39" s="59"/>
      <c r="AS39" s="59"/>
      <c r="AT39" s="59"/>
      <c r="AU39" s="59"/>
      <c r="AV39" s="59"/>
      <c r="AW39" s="59"/>
      <c r="AX39" s="59"/>
      <c r="AY39" s="59"/>
      <c r="AZ39" s="59"/>
      <c r="BA39" s="59"/>
      <c r="BB39" s="59"/>
      <c r="BC39" s="60"/>
      <c r="BD39" s="59"/>
      <c r="BE39" s="59"/>
      <c r="BF39" s="59"/>
      <c r="BG39" s="59"/>
      <c r="BH39" s="59"/>
      <c r="BI39" s="59"/>
      <c r="BJ39" s="59"/>
      <c r="BK39" s="59"/>
      <c r="BL39" s="59"/>
      <c r="BM39" s="59"/>
      <c r="BN39" s="59"/>
      <c r="BO39" s="59"/>
      <c r="BP39" s="60"/>
      <c r="BQ39" s="59"/>
      <c r="BR39" s="59"/>
      <c r="BS39" s="59"/>
      <c r="BT39" s="59"/>
      <c r="BU39" s="59"/>
      <c r="BV39" s="59"/>
      <c r="BW39" s="59"/>
      <c r="BX39" s="59"/>
      <c r="BY39" s="59"/>
      <c r="BZ39" s="59"/>
      <c r="CA39" s="59"/>
      <c r="CB39" s="59"/>
      <c r="CC39" s="60"/>
      <c r="CD39" s="59"/>
      <c r="CE39" s="59"/>
      <c r="CF39" s="59"/>
      <c r="CG39" s="59"/>
      <c r="CH39" s="59"/>
      <c r="CI39" s="59"/>
      <c r="CJ39" s="59"/>
      <c r="CK39" s="59"/>
      <c r="CL39" s="59"/>
      <c r="CM39" s="59"/>
      <c r="CN39" s="59"/>
      <c r="CO39" s="59"/>
      <c r="CP39" s="60"/>
      <c r="CQ39" s="59"/>
      <c r="CR39" s="59"/>
      <c r="CS39" s="59"/>
      <c r="CT39" s="59"/>
      <c r="CU39" s="59"/>
      <c r="CV39" s="59"/>
      <c r="CW39" s="59"/>
      <c r="CX39" s="59"/>
      <c r="CY39" s="59"/>
      <c r="CZ39" s="59"/>
      <c r="DA39" s="59"/>
      <c r="DB39" s="59"/>
      <c r="DC39" s="60"/>
      <c r="DD39" s="59"/>
      <c r="DE39" s="59"/>
      <c r="DF39" s="59"/>
      <c r="DG39" s="59"/>
      <c r="DH39" s="59"/>
      <c r="DI39" s="59"/>
      <c r="DJ39" s="59"/>
      <c r="DK39" s="59"/>
      <c r="DL39" s="59"/>
      <c r="DM39" s="59"/>
      <c r="DN39" s="59"/>
      <c r="DO39" s="59"/>
      <c r="DP39" s="60"/>
      <c r="DQ39" s="59"/>
      <c r="DR39" s="59"/>
      <c r="DS39" s="59"/>
      <c r="DT39" s="59"/>
      <c r="DU39" s="59"/>
      <c r="DV39" s="59"/>
      <c r="DW39" s="59"/>
      <c r="DX39" s="59"/>
      <c r="DY39" s="59"/>
      <c r="DZ39" s="59"/>
      <c r="EA39" s="59"/>
      <c r="EB39" s="59"/>
      <c r="EC39" s="60"/>
      <c r="ED39" s="59"/>
      <c r="EE39" s="59"/>
      <c r="EF39" s="59"/>
      <c r="EG39" s="59"/>
      <c r="EH39" s="59"/>
      <c r="EI39" s="59"/>
      <c r="EJ39" s="59"/>
      <c r="EK39" s="59"/>
      <c r="EL39" s="59"/>
      <c r="EM39" s="59"/>
      <c r="EN39" s="59"/>
      <c r="EO39" s="59"/>
      <c r="EP39" s="60"/>
      <c r="EQ39" s="59"/>
      <c r="ER39" s="59"/>
      <c r="ES39" s="59"/>
      <c r="ET39" s="59"/>
      <c r="EU39" s="59"/>
      <c r="EV39" s="59"/>
      <c r="EW39" s="59"/>
      <c r="EX39" s="59"/>
      <c r="EY39" s="59"/>
      <c r="EZ39" s="59"/>
      <c r="FA39" s="59"/>
      <c r="FB39" s="59"/>
      <c r="FC39" s="60"/>
      <c r="FD39" s="59"/>
      <c r="FE39" s="59"/>
      <c r="FF39" s="59"/>
      <c r="FG39" s="59"/>
      <c r="FH39" s="59"/>
      <c r="FI39" s="59"/>
      <c r="FJ39" s="59"/>
      <c r="FK39" s="59"/>
      <c r="FL39" s="59"/>
      <c r="FM39" s="59"/>
      <c r="FN39" s="59"/>
      <c r="FO39" s="59"/>
      <c r="FP39" s="60"/>
      <c r="FQ39" s="59"/>
      <c r="FR39" s="59"/>
      <c r="FS39" s="59"/>
      <c r="FT39" s="59"/>
      <c r="FU39" s="59"/>
      <c r="FV39" s="59"/>
      <c r="FW39" s="59"/>
      <c r="FX39" s="59"/>
      <c r="FY39" s="59"/>
      <c r="FZ39" s="59"/>
      <c r="GA39" s="59"/>
      <c r="GB39" s="59"/>
      <c r="GC39" s="60"/>
      <c r="GD39" s="59">
        <v>8.5039999999999996</v>
      </c>
      <c r="GE39" s="59">
        <v>8.57</v>
      </c>
      <c r="GF39" s="59">
        <v>8.5079999999999991</v>
      </c>
      <c r="GG39" s="59">
        <v>8.3439999999999994</v>
      </c>
      <c r="GH39" s="59">
        <v>8.5370000000000008</v>
      </c>
      <c r="GI39" s="59">
        <v>8.5090000000000003</v>
      </c>
      <c r="GJ39" s="59">
        <v>8.5470000000000006</v>
      </c>
      <c r="GK39" s="59">
        <v>8.3919999999999995</v>
      </c>
      <c r="GL39" s="59">
        <v>8.3239999999999998</v>
      </c>
      <c r="GM39" s="59">
        <v>8.06</v>
      </c>
      <c r="GN39" s="59">
        <v>7.5</v>
      </c>
      <c r="GO39" s="59">
        <v>6.6</v>
      </c>
      <c r="GP39" s="60">
        <v>6.6</v>
      </c>
      <c r="GQ39" s="59">
        <v>5.44</v>
      </c>
      <c r="GR39" s="59">
        <v>5.68</v>
      </c>
      <c r="GS39" s="59">
        <v>6.11</v>
      </c>
      <c r="GT39" s="59">
        <v>5.8</v>
      </c>
      <c r="GU39" s="59">
        <v>6.2</v>
      </c>
      <c r="GV39" s="59">
        <v>6.21</v>
      </c>
      <c r="GW39" s="59">
        <v>6.03</v>
      </c>
      <c r="GX39" s="59">
        <v>5.64</v>
      </c>
      <c r="GY39" s="59">
        <v>5.51</v>
      </c>
      <c r="GZ39" s="59">
        <v>5.4</v>
      </c>
      <c r="HA39" s="59">
        <v>5.27</v>
      </c>
      <c r="HB39" s="59">
        <v>4.75</v>
      </c>
      <c r="HC39" s="60">
        <v>4.75</v>
      </c>
      <c r="HD39" s="59">
        <v>4.13</v>
      </c>
      <c r="HE39" s="59">
        <v>3.63</v>
      </c>
      <c r="HF39" s="59">
        <v>3.64</v>
      </c>
      <c r="HG39" s="59">
        <v>3.68</v>
      </c>
      <c r="HH39" s="59">
        <v>4.3</v>
      </c>
      <c r="HI39" s="59">
        <v>4.84</v>
      </c>
      <c r="HJ39" s="59">
        <v>4.92</v>
      </c>
      <c r="HK39" s="59">
        <v>4.7</v>
      </c>
      <c r="HL39" s="59">
        <v>5.14</v>
      </c>
      <c r="HM39" s="59">
        <v>5.33</v>
      </c>
      <c r="HN39" s="59">
        <v>5.46</v>
      </c>
      <c r="HO39" s="59">
        <v>5.82</v>
      </c>
      <c r="HP39" s="60">
        <v>5.82</v>
      </c>
      <c r="HQ39" s="59">
        <v>6.3</v>
      </c>
      <c r="HR39" s="59">
        <v>6.06</v>
      </c>
      <c r="HS39" s="59">
        <v>5.99</v>
      </c>
      <c r="HT39" s="59">
        <v>5.68</v>
      </c>
      <c r="HU39" s="59">
        <v>5.68</v>
      </c>
      <c r="HV39" s="59">
        <v>5.78</v>
      </c>
      <c r="HW39" s="59">
        <v>5.62</v>
      </c>
      <c r="HX39" s="59">
        <v>5.89</v>
      </c>
      <c r="HY39" s="59">
        <v>6.01</v>
      </c>
      <c r="HZ39" s="59">
        <v>6.15</v>
      </c>
      <c r="IA39" s="59">
        <v>6.48</v>
      </c>
      <c r="IB39" s="59">
        <v>6.67</v>
      </c>
      <c r="IC39" s="60">
        <v>6.67</v>
      </c>
      <c r="ID39" s="59">
        <v>6.81</v>
      </c>
      <c r="IE39" s="59">
        <v>6.79</v>
      </c>
      <c r="IF39" s="59">
        <v>6.61</v>
      </c>
      <c r="IG39" s="59">
        <v>6.71</v>
      </c>
      <c r="IH39" s="59">
        <v>7.37</v>
      </c>
      <c r="II39" s="59">
        <v>5.27</v>
      </c>
      <c r="IJ39" s="59">
        <v>8.1199999999999992</v>
      </c>
      <c r="IK39" s="59">
        <v>8.0299999999999994</v>
      </c>
      <c r="IL39" s="59">
        <v>5.46</v>
      </c>
      <c r="IM39" s="59">
        <v>8.4700000000000006</v>
      </c>
      <c r="IN39" s="59">
        <v>8.48</v>
      </c>
      <c r="IO39" s="59">
        <v>8.1300000000000008</v>
      </c>
      <c r="IP39" s="60">
        <v>8.1300000000000008</v>
      </c>
      <c r="IQ39" s="59">
        <v>7.86</v>
      </c>
      <c r="IR39" s="59">
        <v>7.63</v>
      </c>
      <c r="IS39" s="59">
        <v>8.1300000000000008</v>
      </c>
      <c r="IT39" s="59">
        <v>8.2899999999999991</v>
      </c>
      <c r="IU39" s="59">
        <v>8.48</v>
      </c>
      <c r="IV39" s="59">
        <v>8.26</v>
      </c>
      <c r="IW39" s="59">
        <v>8.5399999999999991</v>
      </c>
      <c r="IX39" s="59">
        <v>8.34</v>
      </c>
      <c r="IY39" s="59">
        <v>8.02</v>
      </c>
      <c r="IZ39" s="59">
        <v>8.2200000000000006</v>
      </c>
      <c r="JA39" s="59">
        <v>7.77</v>
      </c>
      <c r="JB39" s="59">
        <v>7.82</v>
      </c>
      <c r="JC39" s="60">
        <v>7.82</v>
      </c>
      <c r="JD39" s="59">
        <v>9.0500000000000007</v>
      </c>
      <c r="JE39" s="59">
        <v>8.91</v>
      </c>
      <c r="JF39" s="59">
        <v>7.77</v>
      </c>
      <c r="JG39" s="59">
        <v>7.18</v>
      </c>
      <c r="JH39" s="59">
        <v>6.92</v>
      </c>
      <c r="JI39" s="59">
        <v>6.39</v>
      </c>
      <c r="JJ39" s="59">
        <v>6.27</v>
      </c>
      <c r="JK39" s="59">
        <v>6.85</v>
      </c>
      <c r="JL39" s="59">
        <v>7.05</v>
      </c>
      <c r="JM39" s="59">
        <v>6.88</v>
      </c>
      <c r="JN39" s="59">
        <v>7.12</v>
      </c>
      <c r="JO39" s="59">
        <v>7.12</v>
      </c>
      <c r="JP39" s="60">
        <v>7.12</v>
      </c>
      <c r="JQ39" s="59">
        <v>8.93</v>
      </c>
      <c r="JR39" s="59">
        <v>9.35</v>
      </c>
      <c r="JS39" s="59">
        <v>10.09</v>
      </c>
      <c r="JT39" s="59">
        <v>9.89</v>
      </c>
      <c r="JU39" s="59">
        <v>10.44</v>
      </c>
      <c r="JV39" s="59">
        <v>10.74</v>
      </c>
      <c r="JW39" s="59">
        <v>11.55</v>
      </c>
      <c r="JX39" s="59">
        <v>11.6</v>
      </c>
      <c r="JY39" s="59">
        <v>11.86</v>
      </c>
      <c r="JZ39" s="59">
        <v>12.79</v>
      </c>
      <c r="KA39" s="59">
        <v>12.91</v>
      </c>
      <c r="KB39" s="59">
        <v>12.52</v>
      </c>
      <c r="KC39" s="60">
        <v>12.52</v>
      </c>
      <c r="KD39" s="59">
        <f>+IFERROR((IF(ISTEXT(KD$5)=FALSE,(INDEX(INEI!$1:$1048576,MATCH(Precios!$B39,INEI!$B:$B,0),MATCH(KD$4,INEI!$3:$3,0))),KC39)),"")</f>
        <v>12.76</v>
      </c>
      <c r="KE39" s="59">
        <f>+IFERROR((IF(ISTEXT(KE$5)=FALSE,(INDEX(INEI!$1:$1048576,MATCH(Precios!$B39,INEI!$B:$B,0),MATCH(KE$4,INEI!$3:$3,0))),KD39)),"")</f>
        <v>13.91</v>
      </c>
      <c r="KF39" s="59">
        <f>+IFERROR((IF(ISTEXT(KF$5)=FALSE,(INDEX(INEI!$1:$1048576,MATCH(Precios!$B39,INEI!$B:$B,0),MATCH(KF$4,INEI!$3:$3,0))),KE39)),"")</f>
        <v>15.02</v>
      </c>
      <c r="KG39" s="59">
        <f>+IFERROR((IF(ISTEXT(KG$5)=FALSE,(INDEX(INEI!$1:$1048576,MATCH(Precios!$B39,INEI!$B:$B,0),MATCH(KG$4,INEI!$3:$3,0))),KF39)),"")</f>
        <v>16.079999999999998</v>
      </c>
      <c r="KH39" s="59">
        <f>+IFERROR((IF(ISTEXT(KH$5)=FALSE,(INDEX(INEI!$1:$1048576,MATCH(Precios!$B39,INEI!$B:$B,0),MATCH(KH$4,INEI!$3:$3,0))),KG39)),"")</f>
        <v>16.23</v>
      </c>
      <c r="KI39" s="59">
        <f>+IFERROR((IF(ISTEXT(KI$5)=FALSE,(INDEX(INEI!$1:$1048576,MATCH(Precios!$B39,INEI!$B:$B,0),MATCH(KI$4,INEI!$3:$3,0))),KH39)),"")</f>
        <v>16.57</v>
      </c>
      <c r="KJ39" s="59">
        <f>+IFERROR((IF(ISTEXT(KJ$5)=FALSE,(INDEX(INEI!$1:$1048576,MATCH(Precios!$B39,INEI!$B:$B,0),MATCH(KJ$4,INEI!$3:$3,0))),KI39)),"")</f>
        <v>15.97</v>
      </c>
      <c r="KK39" s="59">
        <f>+IFERROR((IF(ISTEXT(KK$5)=FALSE,(INDEX(INEI!$1:$1048576,MATCH(Precios!$B39,INEI!$B:$B,0),MATCH(KK$4,INEI!$3:$3,0))),KJ39)),"")</f>
        <v>15.47</v>
      </c>
      <c r="KL39" s="59">
        <f>+IFERROR((IF(ISTEXT(KL$5)=FALSE,(INDEX(INEI!$1:$1048576,MATCH(Precios!$B39,INEI!$B:$B,0),MATCH(KL$4,INEI!$3:$3,0))),KK39)),"")</f>
        <v>13.96</v>
      </c>
      <c r="KM39" s="59">
        <f>+IFERROR((IF(ISTEXT(KM$5)=FALSE,(INDEX(INEI!$1:$1048576,MATCH(Precios!$B39,INEI!$B:$B,0),MATCH(KM$4,INEI!$3:$3,0))),KL39)),"")</f>
        <v>13.58</v>
      </c>
      <c r="KN39" s="59">
        <f>+IFERROR((IF(ISTEXT(KN$5)=FALSE,(INDEX(INEI!$1:$1048576,MATCH(Precios!$B39,INEI!$B:$B,0),MATCH(KN$4,INEI!$3:$3,0))),KM39)),"")</f>
        <v>13.68</v>
      </c>
      <c r="KO39" s="59">
        <f>+IFERROR((IF(ISTEXT(KO$5)=FALSE,(INDEX(INEI!$1:$1048576,MATCH(Precios!$B39,INEI!$B:$B,0),MATCH(KO$4,INEI!$3:$3,0))),KN39)),"")</f>
        <v>12.6</v>
      </c>
      <c r="KP39" s="60">
        <f>+IFERROR((IF(ISTEXT(KP$5)=FALSE,(INDEX(INEI!$1:$1048576,MATCH(Precios!$B39,INEI!$B:$B,0),MATCH(KP$4,INEI!$3:$3,0))),KO39)),"")</f>
        <v>12.6</v>
      </c>
      <c r="KQ39" s="59">
        <f>+IFERROR((IF(ISTEXT(KQ$5)=FALSE,(INDEX(INEI!$1:$1048576,MATCH(Precios!$B39,INEI!$B:$B,0),MATCH(KQ$4,INEI!$3:$3,0))),KP39)),"")</f>
        <v>12.12</v>
      </c>
      <c r="KR39" s="59">
        <f>+IFERROR((IF(ISTEXT(KR$5)=FALSE,(INDEX(INEI!$1:$1048576,MATCH(Precios!$B39,INEI!$B:$B,0),MATCH(KR$4,INEI!$3:$3,0))),KQ39)),"")</f>
        <v>12.59</v>
      </c>
      <c r="KS39" s="59">
        <f>+IFERROR((IF(ISTEXT(KS$5)=FALSE,(INDEX(INEI!$1:$1048576,MATCH(Precios!$B39,INEI!$B:$B,0),MATCH(KS$4,INEI!$3:$3,0))),KR39)),"")</f>
        <v>13.05</v>
      </c>
      <c r="KT39" s="59">
        <f>+IFERROR((IF(ISTEXT(KT$5)=FALSE,(INDEX(INEI!$1:$1048576,MATCH(Precios!$B39,INEI!$B:$B,0),MATCH(KT$4,INEI!$3:$3,0))),KS39)),"")</f>
        <v>14.08</v>
      </c>
      <c r="KU39" s="59">
        <f>+IFERROR((IF(ISTEXT(KU$5)=FALSE,(INDEX(INEI!$1:$1048576,MATCH(Precios!$B39,INEI!$B:$B,0),MATCH(KU$4,INEI!$3:$3,0))),KT39)),"")</f>
        <v>14.59</v>
      </c>
      <c r="KV39" s="59">
        <f>+IFERROR((IF(ISTEXT(KV$5)=FALSE,(INDEX(INEI!$1:$1048576,MATCH(Precios!$B39,INEI!$B:$B,0),MATCH(KV$4,INEI!$3:$3,0))),KU39)),"")</f>
        <v>14.37</v>
      </c>
      <c r="KW39" s="59">
        <f>+IFERROR((IF(ISTEXT(KW$5)=FALSE,(INDEX(INEI!$1:$1048576,MATCH(Precios!$B39,INEI!$B:$B,0),MATCH(KW$4,INEI!$3:$3,0))),KV39)),"")</f>
        <v>13.37</v>
      </c>
      <c r="KX39" s="59">
        <f>+IFERROR((IF(ISTEXT(KX$5)=FALSE,(INDEX(INEI!$1:$1048576,MATCH(Precios!$B39,INEI!$B:$B,0),MATCH(KX$4,INEI!$3:$3,0))),KW39)),"")</f>
        <v>12.42</v>
      </c>
      <c r="KY39" s="59">
        <f>+IFERROR((IF(ISTEXT(KY$5)=FALSE,(INDEX(INEI!$1:$1048576,MATCH(Precios!$B39,INEI!$B:$B,0),MATCH(KY$4,INEI!$3:$3,0))),KX39)),"")</f>
        <v>13.25</v>
      </c>
      <c r="KZ39" s="59">
        <f>+IFERROR((IF(ISTEXT(KZ$5)=FALSE,(INDEX(INEI!$1:$1048576,MATCH(Precios!$B39,INEI!$B:$B,0),MATCH(KZ$4,INEI!$3:$3,0))),KY39)),"")</f>
        <v>13.38</v>
      </c>
      <c r="LA39" s="59">
        <f>+IFERROR((IF(ISTEXT(LA$5)=FALSE,(INDEX(INEI!$1:$1048576,MATCH(Precios!$B39,INEI!$B:$B,0),MATCH(LA$4,INEI!$3:$3,0))),KZ39)),"")</f>
        <v>13.13</v>
      </c>
      <c r="LB39" s="59">
        <f>+IFERROR((IF(ISTEXT(LB$5)=FALSE,(INDEX(INEI!$1:$1048576,MATCH(Precios!$B39,INEI!$B:$B,0),MATCH(LB$4,INEI!$3:$3,0))),LA39)),"")</f>
        <v>13.4</v>
      </c>
      <c r="LC39" s="60">
        <f>+IFERROR((IF(ISTEXT(LC$5)=FALSE,(INDEX(INEI!$1:$1048576,MATCH(Precios!$B39,INEI!$B:$B,0),MATCH(LC$4,INEI!$3:$3,0))),LB39)),"")</f>
        <v>13.4</v>
      </c>
      <c r="LD39" s="59">
        <f>+IFERROR((IF(ISTEXT(LD$5)=FALSE,(INDEX(INEI!$1:$1048576,MATCH(Precios!$B39,INEI!$B:$B,0),MATCH(LD$4,INEI!$3:$3,0))),LC39)),"")</f>
        <v>13.08</v>
      </c>
      <c r="LE39" s="59">
        <f>+IFERROR((IF(ISTEXT(LE$5)=FALSE,(INDEX(INEI!$1:$1048576,MATCH(Precios!$B39,INEI!$B:$B,0),MATCH(LE$4,INEI!$3:$3,0))),LD39)),"")</f>
        <v>13.06</v>
      </c>
      <c r="LF39" s="59">
        <f>+IFERROR((IF(ISTEXT(LF$5)=FALSE,(INDEX(INEI!$1:$1048576,MATCH(Precios!$B39,INEI!$B:$B,0),MATCH(LF$4,INEI!$3:$3,0))),LE39)),"")</f>
        <v>13.22</v>
      </c>
      <c r="LG39" s="59">
        <f>+IFERROR((IF(ISTEXT(LG$5)=FALSE,(INDEX(INEI!$1:$1048576,MATCH(Precios!$B39,INEI!$B:$B,0),MATCH(LG$4,INEI!$3:$3,0))),LF39)),"")</f>
        <v>13.65</v>
      </c>
      <c r="LH39" s="59">
        <f>+IFERROR((IF(ISTEXT(LH$5)=FALSE,(INDEX(INEI!$1:$1048576,MATCH(Precios!$B39,INEI!$B:$B,0),MATCH(LH$4,INEI!$3:$3,0))),LG39)),"")</f>
        <v>13.75</v>
      </c>
      <c r="LI39" s="59">
        <f>+IFERROR((IF(ISTEXT(LI$5)=FALSE,(INDEX(INEI!$1:$1048576,MATCH(Precios!$B39,INEI!$B:$B,0),MATCH(LI$4,INEI!$3:$3,0))),LH39)),"")</f>
        <v>13.61</v>
      </c>
      <c r="LJ39" s="59">
        <f>+IFERROR((IF(ISTEXT(LJ$5)=FALSE,(INDEX(INEI!$1:$1048576,MATCH(Precios!$B39,INEI!$B:$B,0),MATCH(LJ$4,INEI!$3:$3,0))),LI39)),"")</f>
        <v>14.05</v>
      </c>
      <c r="LK39" s="59">
        <f>+IFERROR((IF(ISTEXT(LK$5)=FALSE,(INDEX(INEI!$1:$1048576,MATCH(Precios!$B39,INEI!$B:$B,0),MATCH(LK$4,INEI!$3:$3,0))),LJ39)),"")</f>
        <v>13.12</v>
      </c>
      <c r="LL39" s="59">
        <f>+IFERROR((IF(ISTEXT(LL$5)=FALSE,(INDEX(INEI!$1:$1048576,MATCH(Precios!$B39,INEI!$B:$B,0),MATCH(LL$4,INEI!$3:$3,0))),LK39)),"")</f>
        <v>11.84</v>
      </c>
      <c r="LM39" s="59">
        <f>+IFERROR((IF(ISTEXT(LM$5)=FALSE,(INDEX(INEI!$1:$1048576,MATCH(Precios!$B39,INEI!$B:$B,0),MATCH(LM$4,INEI!$3:$3,0))),LL39)),"")</f>
        <v>11.09</v>
      </c>
      <c r="LN39" s="59">
        <f>+IFERROR((IF(ISTEXT(LN$5)=FALSE,(INDEX(INEI!$1:$1048576,MATCH(Precios!$B39,INEI!$B:$B,0),MATCH(LN$4,INEI!$3:$3,0))),LM39)),"")</f>
        <v>10.98</v>
      </c>
      <c r="LO39" s="59">
        <f>+IFERROR((IF(ISTEXT(LO$5)=FALSE,(INDEX(INEI!$1:$1048576,MATCH(Precios!$B39,INEI!$B:$B,0),MATCH(LO$4,INEI!$3:$3,0))),LN39)),"")</f>
        <v>11.04</v>
      </c>
      <c r="LP39" s="60">
        <f>+IFERROR((IF(ISTEXT(LP$5)=FALSE,(INDEX(INEI!$1:$1048576,MATCH(Precios!$B39,INEI!$B:$B,0),MATCH(LP$4,INEI!$3:$3,0))),LO39)),"")</f>
        <v>11.04</v>
      </c>
      <c r="LQ39" s="59">
        <f>+IFERROR((IF(ISTEXT(LQ$5)=FALSE,(INDEX(INEI!$1:$1048576,MATCH(Precios!$B39,INEI!$B:$B,0),MATCH(LQ$4,INEI!$3:$3,0))),LP39)),"")</f>
        <v>11.38</v>
      </c>
      <c r="LR39" s="59">
        <f>+IFERROR((IF(ISTEXT(LR$5)=FALSE,(INDEX(INEI!$1:$1048576,MATCH(Precios!$B39,INEI!$B:$B,0),MATCH(LR$4,INEI!$3:$3,0))),LQ39)),"")</f>
        <v>11.15</v>
      </c>
      <c r="LS39" s="59">
        <f>+IFERROR((IF(ISTEXT(LS$5)=FALSE,(INDEX(INEI!$1:$1048576,MATCH(Precios!$B39,INEI!$B:$B,0),MATCH(LS$4,INEI!$3:$3,0))),LR39)),"")</f>
        <v>10.49</v>
      </c>
      <c r="LT39" s="59">
        <f>+IFERROR((IF(ISTEXT(LT$5)=FALSE,(INDEX(INEI!$1:$1048576,MATCH(Precios!$B39,INEI!$B:$B,0),MATCH(LT$4,INEI!$3:$3,0))),LS39)),"")</f>
        <v>10.43</v>
      </c>
      <c r="LU39" s="59">
        <f>+IFERROR((IF(ISTEXT(LU$5)=FALSE,(INDEX(INEI!$1:$1048576,MATCH(Precios!$B39,INEI!$B:$B,0),MATCH(LU$4,INEI!$3:$3,0))),LT39)),"")</f>
        <v>10.41</v>
      </c>
      <c r="LV39" s="59">
        <f>+IFERROR((IF(ISTEXT(LV$5)=FALSE,(INDEX(INEI!$1:$1048576,MATCH(Precios!$B39,INEI!$B:$B,0),MATCH(LV$4,INEI!$3:$3,0))),LU39)),"")</f>
        <v>11.46</v>
      </c>
      <c r="LW39" s="59">
        <f>+IFERROR((IF(ISTEXT(LW$5)=FALSE,(INDEX(INEI!$1:$1048576,MATCH(Precios!$B39,INEI!$B:$B,0),MATCH(LW$4,INEI!$3:$3,0))),LV39)),"")</f>
        <v>11.61</v>
      </c>
      <c r="LX39" s="59">
        <f>+IFERROR((IF(ISTEXT(LX$5)=FALSE,(INDEX(INEI!$1:$1048576,MATCH(Precios!$B39,INEI!$B:$B,0),MATCH(LX$4,INEI!$3:$3,0))),LW39)),"")</f>
        <v>11.61</v>
      </c>
      <c r="LY39" s="59">
        <f>+IFERROR((IF(ISTEXT(LY$5)=FALSE,(INDEX(INEI!$1:$1048576,MATCH(Precios!$B39,INEI!$B:$B,0),MATCH(LY$4,INEI!$3:$3,0))),LX39)),"")</f>
        <v>11.61</v>
      </c>
      <c r="LZ39" s="59">
        <f>+IFERROR((IF(ISTEXT(LZ$5)=FALSE,(INDEX(INEI!$1:$1048576,MATCH(Precios!$B39,INEI!$B:$B,0),MATCH(LZ$4,INEI!$3:$3,0))),LY39)),"")</f>
        <v>11.61</v>
      </c>
      <c r="MA39" s="59">
        <f>+IFERROR((IF(ISTEXT(MA$5)=FALSE,(INDEX(INEI!$1:$1048576,MATCH(Precios!$B39,INEI!$B:$B,0),MATCH(MA$4,INEI!$3:$3,0))),LZ39)),"")</f>
        <v>11.61</v>
      </c>
      <c r="MB39" s="59">
        <f>+IFERROR((IF(ISTEXT(MB$5)=FALSE,(INDEX(INEI!$1:$1048576,MATCH(Precios!$B39,INEI!$B:$B,0),MATCH(MB$4,INEI!$3:$3,0))),MA39)),"")</f>
        <v>11.61</v>
      </c>
      <c r="MC39" s="60">
        <f>+IFERROR((IF(ISTEXT(MC$5)=FALSE,(INDEX(INEI!$1:$1048576,MATCH(Precios!$B39,INEI!$B:$B,0),MATCH(MC$4,INEI!$3:$3,0))),MB39)),"")</f>
        <v>11.61</v>
      </c>
      <c r="MD39" s="59">
        <f>+IFERROR((IF(ISTEXT(MD$5)=FALSE,(INDEX(INEI!$1:$1048576,MATCH(Precios!$B39,INEI!$B:$B,0),MATCH(MD$4,INEI!$3:$3,0))),MC39)),"")</f>
        <v>11.61</v>
      </c>
      <c r="ME39" s="59">
        <f>+IFERROR((IF(ISTEXT(ME$5)=FALSE,(INDEX(INEI!$1:$1048576,MATCH(Precios!$B39,INEI!$B:$B,0),MATCH(ME$4,INEI!$3:$3,0))),MD39)),"")</f>
        <v>11.61</v>
      </c>
      <c r="MF39" s="59">
        <f>+IFERROR((IF(ISTEXT(MF$5)=FALSE,(INDEX(INEI!$1:$1048576,MATCH(Precios!$B39,INEI!$B:$B,0),MATCH(MF$4,INEI!$3:$3,0))),ME39)),"")</f>
        <v>14.46</v>
      </c>
      <c r="MG39" s="59">
        <f>+IFERROR((IF(ISTEXT(MG$5)=FALSE,(INDEX(INEI!$1:$1048576,MATCH(Precios!$B39,INEI!$B:$B,0),MATCH(MG$4,INEI!$3:$3,0))),MF39)),"")</f>
        <v>16.82</v>
      </c>
      <c r="MH39" s="59" t="str">
        <f>+IFERROR((IF(ISTEXT(MH$5)=FALSE,(INDEX(INEI!$1:$1048576,MATCH(Precios!$B39,INEI!$B:$B,0),MATCH(MH$4,INEI!$3:$3,0))),MG39)),"")</f>
        <v/>
      </c>
      <c r="MI39" s="59" t="str">
        <f>+IFERROR((IF(ISTEXT(MI$5)=FALSE,(INDEX(INEI!$1:$1048576,MATCH(Precios!$B39,INEI!$B:$B,0),MATCH(MI$4,INEI!$3:$3,0))),MH39)),"")</f>
        <v/>
      </c>
      <c r="MJ39" s="59" t="str">
        <f>+IFERROR((IF(ISTEXT(MJ$5)=FALSE,(INDEX(INEI!$1:$1048576,MATCH(Precios!$B39,INEI!$B:$B,0),MATCH(MJ$4,INEI!$3:$3,0))),MI39)),"")</f>
        <v/>
      </c>
      <c r="MK39" s="59" t="str">
        <f>+IFERROR((IF(ISTEXT(MK$5)=FALSE,(INDEX(INEI!$1:$1048576,MATCH(Precios!$B39,INEI!$B:$B,0),MATCH(MK$4,INEI!$3:$3,0))),MJ39)),"")</f>
        <v/>
      </c>
      <c r="ML39" s="59" t="str">
        <f>+IFERROR((IF(ISTEXT(ML$5)=FALSE,(INDEX(INEI!$1:$1048576,MATCH(Precios!$B39,INEI!$B:$B,0),MATCH(ML$4,INEI!$3:$3,0))),MK39)),"")</f>
        <v/>
      </c>
      <c r="MM39" s="59" t="str">
        <f>+IFERROR((IF(ISTEXT(MM$5)=FALSE,(INDEX(INEI!$1:$1048576,MATCH(Precios!$B39,INEI!$B:$B,0),MATCH(MM$4,INEI!$3:$3,0))),ML39)),"")</f>
        <v/>
      </c>
      <c r="MN39" s="59" t="str">
        <f>+IFERROR((IF(ISTEXT(MN$5)=FALSE,(INDEX(INEI!$1:$1048576,MATCH(Precios!$B39,INEI!$B:$B,0),MATCH(MN$4,INEI!$3:$3,0))),MM39)),"")</f>
        <v/>
      </c>
      <c r="MO39" s="59" t="str">
        <f>+IFERROR((IF(ISTEXT(MO$5)=FALSE,(INDEX(INEI!$1:$1048576,MATCH(Precios!$B39,INEI!$B:$B,0),MATCH(MO$4,INEI!$3:$3,0))),MN39)),"")</f>
        <v/>
      </c>
      <c r="MP39" s="60" t="str">
        <f>+IFERROR((IF(ISTEXT(MP$5)=FALSE,(INDEX(INEI!$1:$1048576,MATCH(Precios!$B39,INEI!$B:$B,0),MATCH(MP$4,INEI!$3:$3,0))),MO39)),"")</f>
        <v/>
      </c>
    </row>
    <row r="40" spans="2:354">
      <c r="B40" s="9" t="s">
        <v>272</v>
      </c>
      <c r="C40" s="52" t="s">
        <v>323</v>
      </c>
      <c r="D40" s="59"/>
      <c r="E40" s="59"/>
      <c r="F40" s="59"/>
      <c r="G40" s="59"/>
      <c r="H40" s="59"/>
      <c r="I40" s="59"/>
      <c r="J40" s="59"/>
      <c r="K40" s="59"/>
      <c r="L40" s="59"/>
      <c r="M40" s="59"/>
      <c r="N40" s="59"/>
      <c r="O40" s="59"/>
      <c r="P40" s="60"/>
      <c r="Q40" s="59"/>
      <c r="R40" s="59"/>
      <c r="S40" s="59"/>
      <c r="T40" s="59"/>
      <c r="U40" s="59"/>
      <c r="V40" s="59"/>
      <c r="W40" s="59"/>
      <c r="X40" s="59"/>
      <c r="Y40" s="59"/>
      <c r="Z40" s="59"/>
      <c r="AA40" s="59"/>
      <c r="AB40" s="59"/>
      <c r="AC40" s="60"/>
      <c r="AD40" s="59"/>
      <c r="AE40" s="59"/>
      <c r="AF40" s="59"/>
      <c r="AG40" s="59"/>
      <c r="AH40" s="59"/>
      <c r="AI40" s="59"/>
      <c r="AJ40" s="59"/>
      <c r="AK40" s="59"/>
      <c r="AL40" s="59"/>
      <c r="AM40" s="59"/>
      <c r="AN40" s="59"/>
      <c r="AO40" s="59"/>
      <c r="AP40" s="60"/>
      <c r="AQ40" s="59"/>
      <c r="AR40" s="59"/>
      <c r="AS40" s="59"/>
      <c r="AT40" s="59"/>
      <c r="AU40" s="59"/>
      <c r="AV40" s="59"/>
      <c r="AW40" s="59"/>
      <c r="AX40" s="59"/>
      <c r="AY40" s="59"/>
      <c r="AZ40" s="59"/>
      <c r="BA40" s="59"/>
      <c r="BB40" s="59"/>
      <c r="BC40" s="60"/>
      <c r="BD40" s="59"/>
      <c r="BE40" s="59"/>
      <c r="BF40" s="59"/>
      <c r="BG40" s="59"/>
      <c r="BH40" s="59"/>
      <c r="BI40" s="59"/>
      <c r="BJ40" s="59"/>
      <c r="BK40" s="59"/>
      <c r="BL40" s="59"/>
      <c r="BM40" s="59"/>
      <c r="BN40" s="59"/>
      <c r="BO40" s="59"/>
      <c r="BP40" s="60"/>
      <c r="BQ40" s="59"/>
      <c r="BR40" s="59"/>
      <c r="BS40" s="59"/>
      <c r="BT40" s="59"/>
      <c r="BU40" s="59"/>
      <c r="BV40" s="59"/>
      <c r="BW40" s="59"/>
      <c r="BX40" s="59"/>
      <c r="BY40" s="59"/>
      <c r="BZ40" s="59"/>
      <c r="CA40" s="59"/>
      <c r="CB40" s="59"/>
      <c r="CC40" s="60"/>
      <c r="CD40" s="59"/>
      <c r="CE40" s="59"/>
      <c r="CF40" s="59"/>
      <c r="CG40" s="59"/>
      <c r="CH40" s="59"/>
      <c r="CI40" s="59"/>
      <c r="CJ40" s="59"/>
      <c r="CK40" s="59"/>
      <c r="CL40" s="59"/>
      <c r="CM40" s="59"/>
      <c r="CN40" s="59"/>
      <c r="CO40" s="59"/>
      <c r="CP40" s="60"/>
      <c r="CQ40" s="59"/>
      <c r="CR40" s="59"/>
      <c r="CS40" s="59"/>
      <c r="CT40" s="59"/>
      <c r="CU40" s="59"/>
      <c r="CV40" s="59"/>
      <c r="CW40" s="59"/>
      <c r="CX40" s="59"/>
      <c r="CY40" s="59"/>
      <c r="CZ40" s="59"/>
      <c r="DA40" s="59"/>
      <c r="DB40" s="59"/>
      <c r="DC40" s="60"/>
      <c r="DD40" s="59"/>
      <c r="DE40" s="59"/>
      <c r="DF40" s="59"/>
      <c r="DG40" s="59"/>
      <c r="DH40" s="59"/>
      <c r="DI40" s="59"/>
      <c r="DJ40" s="59"/>
      <c r="DK40" s="59"/>
      <c r="DL40" s="59"/>
      <c r="DM40" s="59"/>
      <c r="DN40" s="59"/>
      <c r="DO40" s="59"/>
      <c r="DP40" s="60"/>
      <c r="DQ40" s="59"/>
      <c r="DR40" s="59"/>
      <c r="DS40" s="59"/>
      <c r="DT40" s="59"/>
      <c r="DU40" s="59"/>
      <c r="DV40" s="59"/>
      <c r="DW40" s="59"/>
      <c r="DX40" s="59"/>
      <c r="DY40" s="59"/>
      <c r="DZ40" s="59"/>
      <c r="EA40" s="59"/>
      <c r="EB40" s="59"/>
      <c r="EC40" s="60"/>
      <c r="ED40" s="59"/>
      <c r="EE40" s="59"/>
      <c r="EF40" s="59"/>
      <c r="EG40" s="59"/>
      <c r="EH40" s="59"/>
      <c r="EI40" s="59"/>
      <c r="EJ40" s="59"/>
      <c r="EK40" s="59"/>
      <c r="EL40" s="59"/>
      <c r="EM40" s="59"/>
      <c r="EN40" s="59"/>
      <c r="EO40" s="59"/>
      <c r="EP40" s="60"/>
      <c r="EQ40" s="59"/>
      <c r="ER40" s="59"/>
      <c r="ES40" s="59"/>
      <c r="ET40" s="59"/>
      <c r="EU40" s="59"/>
      <c r="EV40" s="59"/>
      <c r="EW40" s="59"/>
      <c r="EX40" s="59"/>
      <c r="EY40" s="59"/>
      <c r="EZ40" s="59"/>
      <c r="FA40" s="59"/>
      <c r="FB40" s="59"/>
      <c r="FC40" s="60"/>
      <c r="FD40" s="59"/>
      <c r="FE40" s="59"/>
      <c r="FF40" s="59"/>
      <c r="FG40" s="59"/>
      <c r="FH40" s="59"/>
      <c r="FI40" s="59"/>
      <c r="FJ40" s="59"/>
      <c r="FK40" s="59"/>
      <c r="FL40" s="59"/>
      <c r="FM40" s="59"/>
      <c r="FN40" s="59"/>
      <c r="FO40" s="59"/>
      <c r="FP40" s="60"/>
      <c r="FQ40" s="59"/>
      <c r="FR40" s="59"/>
      <c r="FS40" s="59"/>
      <c r="FT40" s="59"/>
      <c r="FU40" s="59"/>
      <c r="FV40" s="59"/>
      <c r="FW40" s="59"/>
      <c r="FX40" s="59"/>
      <c r="FY40" s="59"/>
      <c r="FZ40" s="59"/>
      <c r="GA40" s="59"/>
      <c r="GB40" s="59"/>
      <c r="GC40" s="60"/>
      <c r="GD40" s="59">
        <v>12.423</v>
      </c>
      <c r="GE40" s="59">
        <v>12.44</v>
      </c>
      <c r="GF40" s="59">
        <v>12.65</v>
      </c>
      <c r="GG40" s="59">
        <v>12.589</v>
      </c>
      <c r="GH40" s="59">
        <v>12.459</v>
      </c>
      <c r="GI40" s="59">
        <v>12.457000000000001</v>
      </c>
      <c r="GJ40" s="59">
        <v>12.278</v>
      </c>
      <c r="GK40" s="59">
        <v>12.263</v>
      </c>
      <c r="GL40" s="59">
        <v>11.965</v>
      </c>
      <c r="GM40" s="59">
        <v>11.89</v>
      </c>
      <c r="GN40" s="59">
        <v>11.28</v>
      </c>
      <c r="GO40" s="59">
        <v>10.57</v>
      </c>
      <c r="GP40" s="60">
        <v>10.57</v>
      </c>
      <c r="GQ40" s="59">
        <v>9.01</v>
      </c>
      <c r="GR40" s="59">
        <v>8.66</v>
      </c>
      <c r="GS40" s="59">
        <v>9.44</v>
      </c>
      <c r="GT40" s="59">
        <v>9.09</v>
      </c>
      <c r="GU40" s="59">
        <v>9.76</v>
      </c>
      <c r="GV40" s="59">
        <v>9.6</v>
      </c>
      <c r="GW40" s="59">
        <v>9.25</v>
      </c>
      <c r="GX40" s="59">
        <v>8.82</v>
      </c>
      <c r="GY40" s="59">
        <v>8.82</v>
      </c>
      <c r="GZ40" s="59">
        <v>8.74</v>
      </c>
      <c r="HA40" s="59">
        <v>8.6199999999999992</v>
      </c>
      <c r="HB40" s="59">
        <v>8.18</v>
      </c>
      <c r="HC40" s="60">
        <v>8.18</v>
      </c>
      <c r="HD40" s="59">
        <v>7.12</v>
      </c>
      <c r="HE40" s="59">
        <v>7.11</v>
      </c>
      <c r="HF40" s="59">
        <v>7.35</v>
      </c>
      <c r="HG40" s="59">
        <v>7.44</v>
      </c>
      <c r="HH40" s="59">
        <v>7.96</v>
      </c>
      <c r="HI40" s="59">
        <v>8.6199999999999992</v>
      </c>
      <c r="HJ40" s="59">
        <v>8.44</v>
      </c>
      <c r="HK40" s="59">
        <v>8.17</v>
      </c>
      <c r="HL40" s="59">
        <v>8.52</v>
      </c>
      <c r="HM40" s="59">
        <v>8.74</v>
      </c>
      <c r="HN40" s="59">
        <v>8.89</v>
      </c>
      <c r="HO40" s="59">
        <v>9.24</v>
      </c>
      <c r="HP40" s="60">
        <v>9.24</v>
      </c>
      <c r="HQ40" s="59">
        <v>9.61</v>
      </c>
      <c r="HR40" s="59">
        <v>9.26</v>
      </c>
      <c r="HS40" s="59">
        <v>9.1199999999999992</v>
      </c>
      <c r="HT40" s="59">
        <v>8.94</v>
      </c>
      <c r="HU40" s="59">
        <v>8.8800000000000008</v>
      </c>
      <c r="HV40" s="59">
        <v>8.84</v>
      </c>
      <c r="HW40" s="59">
        <v>8.6199999999999992</v>
      </c>
      <c r="HX40" s="59">
        <v>9.0399999999999991</v>
      </c>
      <c r="HY40" s="59">
        <v>9.4499999999999993</v>
      </c>
      <c r="HZ40" s="59">
        <v>9.68</v>
      </c>
      <c r="IA40" s="59">
        <v>9.82</v>
      </c>
      <c r="IB40" s="59">
        <v>10.02</v>
      </c>
      <c r="IC40" s="60">
        <v>10.02</v>
      </c>
      <c r="ID40" s="59">
        <v>10.36</v>
      </c>
      <c r="IE40" s="59">
        <v>10.53</v>
      </c>
      <c r="IF40" s="59">
        <v>10.15</v>
      </c>
      <c r="IG40" s="59">
        <v>10.220000000000001</v>
      </c>
      <c r="IH40" s="59">
        <v>11.02</v>
      </c>
      <c r="II40" s="59">
        <v>8.6199999999999992</v>
      </c>
      <c r="IJ40" s="59">
        <v>11.21</v>
      </c>
      <c r="IK40" s="59">
        <v>11.1</v>
      </c>
      <c r="IL40" s="59">
        <v>8.89</v>
      </c>
      <c r="IM40" s="59">
        <v>11.92</v>
      </c>
      <c r="IN40" s="59">
        <v>11.84</v>
      </c>
      <c r="IO40" s="59">
        <v>11.4</v>
      </c>
      <c r="IP40" s="60">
        <v>11.4</v>
      </c>
      <c r="IQ40" s="59">
        <v>11.17</v>
      </c>
      <c r="IR40" s="59">
        <v>10.87</v>
      </c>
      <c r="IS40" s="59">
        <v>11.16</v>
      </c>
      <c r="IT40" s="59">
        <v>11.41</v>
      </c>
      <c r="IU40" s="59">
        <v>11.68</v>
      </c>
      <c r="IV40" s="59">
        <v>11.6</v>
      </c>
      <c r="IW40" s="59">
        <v>11.83</v>
      </c>
      <c r="IX40" s="59">
        <v>11.89</v>
      </c>
      <c r="IY40" s="59">
        <v>11.87</v>
      </c>
      <c r="IZ40" s="59">
        <v>12.01</v>
      </c>
      <c r="JA40" s="59">
        <v>11.96</v>
      </c>
      <c r="JB40" s="59">
        <v>11.84</v>
      </c>
      <c r="JC40" s="60">
        <v>11.84</v>
      </c>
      <c r="JD40" s="59">
        <v>11.77</v>
      </c>
      <c r="JE40" s="59">
        <v>10.99</v>
      </c>
      <c r="JF40" s="59">
        <v>10.3</v>
      </c>
      <c r="JG40" s="59">
        <v>9.93</v>
      </c>
      <c r="JH40" s="59">
        <v>9.3699999999999992</v>
      </c>
      <c r="JI40" s="59">
        <v>8.7799999999999994</v>
      </c>
      <c r="JJ40" s="59">
        <v>9.02</v>
      </c>
      <c r="JK40" s="59">
        <v>9.4600000000000009</v>
      </c>
      <c r="JL40" s="59">
        <v>9.49</v>
      </c>
      <c r="JM40" s="59">
        <v>9.2799999999999994</v>
      </c>
      <c r="JN40" s="59">
        <v>9.15</v>
      </c>
      <c r="JO40" s="59">
        <v>9.15</v>
      </c>
      <c r="JP40" s="60">
        <v>9.15</v>
      </c>
      <c r="JQ40" s="59">
        <v>10.94</v>
      </c>
      <c r="JR40" s="59">
        <v>11.56</v>
      </c>
      <c r="JS40" s="59">
        <v>12.34</v>
      </c>
      <c r="JT40" s="59">
        <v>12.03</v>
      </c>
      <c r="JU40" s="59">
        <v>12.79</v>
      </c>
      <c r="JV40" s="59">
        <v>13.55</v>
      </c>
      <c r="JW40" s="59">
        <v>14.03</v>
      </c>
      <c r="JX40" s="59">
        <v>14.34</v>
      </c>
      <c r="JY40" s="59">
        <v>14.86</v>
      </c>
      <c r="JZ40" s="59">
        <v>15.94</v>
      </c>
      <c r="KA40" s="59">
        <v>15.84</v>
      </c>
      <c r="KB40" s="59">
        <v>14.89</v>
      </c>
      <c r="KC40" s="60">
        <v>14.89</v>
      </c>
      <c r="KD40" s="59">
        <f>+IFERROR((IF(ISTEXT(KD$5)=FALSE,(INDEX(INEI!$1:$1048576,MATCH(Precios!$B40,INEI!$B:$B,0),MATCH(KD$4,INEI!$3:$3,0))),KC40)),"")</f>
        <v>14.97</v>
      </c>
      <c r="KE40" s="59">
        <f>+IFERROR((IF(ISTEXT(KE$5)=FALSE,(INDEX(INEI!$1:$1048576,MATCH(Precios!$B40,INEI!$B:$B,0),MATCH(KE$4,INEI!$3:$3,0))),KD40)),"")</f>
        <v>16.45</v>
      </c>
      <c r="KF40" s="59">
        <f>+IFERROR((IF(ISTEXT(KF$5)=FALSE,(INDEX(INEI!$1:$1048576,MATCH(Precios!$B40,INEI!$B:$B,0),MATCH(KF$4,INEI!$3:$3,0))),KE40)),"")</f>
        <v>19.329999999999998</v>
      </c>
      <c r="KG40" s="59">
        <f>+IFERROR((IF(ISTEXT(KG$5)=FALSE,(INDEX(INEI!$1:$1048576,MATCH(Precios!$B40,INEI!$B:$B,0),MATCH(KG$4,INEI!$3:$3,0))),KF40)),"")</f>
        <v>19.420000000000002</v>
      </c>
      <c r="KH40" s="59">
        <f>+IFERROR((IF(ISTEXT(KH$5)=FALSE,(INDEX(INEI!$1:$1048576,MATCH(Precios!$B40,INEI!$B:$B,0),MATCH(KH$4,INEI!$3:$3,0))),KG40)),"")</f>
        <v>21.74</v>
      </c>
      <c r="KI40" s="59">
        <f>+IFERROR((IF(ISTEXT(KI$5)=FALSE,(INDEX(INEI!$1:$1048576,MATCH(Precios!$B40,INEI!$B:$B,0),MATCH(KI$4,INEI!$3:$3,0))),KH40)),"")</f>
        <v>22.15</v>
      </c>
      <c r="KJ40" s="59">
        <f>+IFERROR((IF(ISTEXT(KJ$5)=FALSE,(INDEX(INEI!$1:$1048576,MATCH(Precios!$B40,INEI!$B:$B,0),MATCH(KJ$4,INEI!$3:$3,0))),KI40)),"")</f>
        <v>24.33</v>
      </c>
      <c r="KK40" s="59">
        <f>+IFERROR((IF(ISTEXT(KK$5)=FALSE,(INDEX(INEI!$1:$1048576,MATCH(Precios!$B40,INEI!$B:$B,0),MATCH(KK$4,INEI!$3:$3,0))),KJ40)),"")</f>
        <v>22.53</v>
      </c>
      <c r="KL40" s="59">
        <f>+IFERROR((IF(ISTEXT(KL$5)=FALSE,(INDEX(INEI!$1:$1048576,MATCH(Precios!$B40,INEI!$B:$B,0),MATCH(KL$4,INEI!$3:$3,0))),KK40)),"")</f>
        <v>22.67</v>
      </c>
      <c r="KM40" s="59">
        <f>+IFERROR((IF(ISTEXT(KM$5)=FALSE,(INDEX(INEI!$1:$1048576,MATCH(Precios!$B40,INEI!$B:$B,0),MATCH(KM$4,INEI!$3:$3,0))),KL40)),"")</f>
        <v>22.93</v>
      </c>
      <c r="KN40" s="59">
        <f>+IFERROR((IF(ISTEXT(KN$5)=FALSE,(INDEX(INEI!$1:$1048576,MATCH(Precios!$B40,INEI!$B:$B,0),MATCH(KN$4,INEI!$3:$3,0))),KM40)),"")</f>
        <v>23.44</v>
      </c>
      <c r="KO40" s="59">
        <f>+IFERROR((IF(ISTEXT(KO$5)=FALSE,(INDEX(INEI!$1:$1048576,MATCH(Precios!$B40,INEI!$B:$B,0),MATCH(KO$4,INEI!$3:$3,0))),KN40)),"")</f>
        <v>20.76</v>
      </c>
      <c r="KP40" s="60">
        <f>+IFERROR((IF(ISTEXT(KP$5)=FALSE,(INDEX(INEI!$1:$1048576,MATCH(Precios!$B40,INEI!$B:$B,0),MATCH(KP$4,INEI!$3:$3,0))),KO40)),"")</f>
        <v>20.76</v>
      </c>
      <c r="KQ40" s="59">
        <f>+IFERROR((IF(ISTEXT(KQ$5)=FALSE,(INDEX(INEI!$1:$1048576,MATCH(Precios!$B40,INEI!$B:$B,0),MATCH(KQ$4,INEI!$3:$3,0))),KP40)),"")</f>
        <v>21.06</v>
      </c>
      <c r="KR40" s="59">
        <f>+IFERROR((IF(ISTEXT(KR$5)=FALSE,(INDEX(INEI!$1:$1048576,MATCH(Precios!$B40,INEI!$B:$B,0),MATCH(KR$4,INEI!$3:$3,0))),KQ40)),"")</f>
        <v>21.34</v>
      </c>
      <c r="KS40" s="59">
        <f>+IFERROR((IF(ISTEXT(KS$5)=FALSE,(INDEX(INEI!$1:$1048576,MATCH(Precios!$B40,INEI!$B:$B,0),MATCH(KS$4,INEI!$3:$3,0))),KR40)),"")</f>
        <v>20.5</v>
      </c>
      <c r="KT40" s="59">
        <f>+IFERROR((IF(ISTEXT(KT$5)=FALSE,(INDEX(INEI!$1:$1048576,MATCH(Precios!$B40,INEI!$B:$B,0),MATCH(KT$4,INEI!$3:$3,0))),KS40)),"")</f>
        <v>20.27</v>
      </c>
      <c r="KU40" s="59">
        <f>+IFERROR((IF(ISTEXT(KU$5)=FALSE,(INDEX(INEI!$1:$1048576,MATCH(Precios!$B40,INEI!$B:$B,0),MATCH(KU$4,INEI!$3:$3,0))),KT40)),"")</f>
        <v>19.39</v>
      </c>
      <c r="KV40" s="59">
        <f>+IFERROR((IF(ISTEXT(KV$5)=FALSE,(INDEX(INEI!$1:$1048576,MATCH(Precios!$B40,INEI!$B:$B,0),MATCH(KV$4,INEI!$3:$3,0))),KU40)),"")</f>
        <v>17.899999999999999</v>
      </c>
      <c r="KW40" s="59">
        <f>+IFERROR((IF(ISTEXT(KW$5)=FALSE,(INDEX(INEI!$1:$1048576,MATCH(Precios!$B40,INEI!$B:$B,0),MATCH(KW$4,INEI!$3:$3,0))),KV40)),"")</f>
        <v>17.940000000000001</v>
      </c>
      <c r="KX40" s="59">
        <f>+IFERROR((IF(ISTEXT(KX$5)=FALSE,(INDEX(INEI!$1:$1048576,MATCH(Precios!$B40,INEI!$B:$B,0),MATCH(KX$4,INEI!$3:$3,0))),KW40)),"")</f>
        <v>20.23</v>
      </c>
      <c r="KY40" s="59">
        <f>+IFERROR((IF(ISTEXT(KY$5)=FALSE,(INDEX(INEI!$1:$1048576,MATCH(Precios!$B40,INEI!$B:$B,0),MATCH(KY$4,INEI!$3:$3,0))),KX40)),"")</f>
        <v>21.73</v>
      </c>
      <c r="KZ40" s="59">
        <f>+IFERROR((IF(ISTEXT(KZ$5)=FALSE,(INDEX(INEI!$1:$1048576,MATCH(Precios!$B40,INEI!$B:$B,0),MATCH(KZ$4,INEI!$3:$3,0))),KY40)),"")</f>
        <v>22.28</v>
      </c>
      <c r="LA40" s="59">
        <f>+IFERROR((IF(ISTEXT(LA$5)=FALSE,(INDEX(INEI!$1:$1048576,MATCH(Precios!$B40,INEI!$B:$B,0),MATCH(LA$4,INEI!$3:$3,0))),KZ40)),"")</f>
        <v>21.28</v>
      </c>
      <c r="LB40" s="59">
        <f>+IFERROR((IF(ISTEXT(LB$5)=FALSE,(INDEX(INEI!$1:$1048576,MATCH(Precios!$B40,INEI!$B:$B,0),MATCH(LB$4,INEI!$3:$3,0))),LA40)),"")</f>
        <v>19.850000000000001</v>
      </c>
      <c r="LC40" s="60">
        <f>+IFERROR((IF(ISTEXT(LC$5)=FALSE,(INDEX(INEI!$1:$1048576,MATCH(Precios!$B40,INEI!$B:$B,0),MATCH(LC$4,INEI!$3:$3,0))),LB40)),"")</f>
        <v>19.850000000000001</v>
      </c>
      <c r="LD40" s="59">
        <f>+IFERROR((IF(ISTEXT(LD$5)=FALSE,(INDEX(INEI!$1:$1048576,MATCH(Precios!$B40,INEI!$B:$B,0),MATCH(LD$4,INEI!$3:$3,0))),LC40)),"")</f>
        <v>18.96</v>
      </c>
      <c r="LE40" s="59">
        <f>+IFERROR((IF(ISTEXT(LE$5)=FALSE,(INDEX(INEI!$1:$1048576,MATCH(Precios!$B40,INEI!$B:$B,0),MATCH(LE$4,INEI!$3:$3,0))),LD40)),"")</f>
        <v>18.71</v>
      </c>
      <c r="LF40" s="59">
        <f>+IFERROR((IF(ISTEXT(LF$5)=FALSE,(INDEX(INEI!$1:$1048576,MATCH(Precios!$B40,INEI!$B:$B,0),MATCH(LF$4,INEI!$3:$3,0))),LE40)),"")</f>
        <v>17.8</v>
      </c>
      <c r="LG40" s="59">
        <f>+IFERROR((IF(ISTEXT(LG$5)=FALSE,(INDEX(INEI!$1:$1048576,MATCH(Precios!$B40,INEI!$B:$B,0),MATCH(LG$4,INEI!$3:$3,0))),LF40)),"")</f>
        <v>17.54</v>
      </c>
      <c r="LH40" s="59">
        <f>+IFERROR((IF(ISTEXT(LH$5)=FALSE,(INDEX(INEI!$1:$1048576,MATCH(Precios!$B40,INEI!$B:$B,0),MATCH(LH$4,INEI!$3:$3,0))),LG40)),"")</f>
        <v>16.71</v>
      </c>
      <c r="LI40" s="59">
        <f>+IFERROR((IF(ISTEXT(LI$5)=FALSE,(INDEX(INEI!$1:$1048576,MATCH(Precios!$B40,INEI!$B:$B,0),MATCH(LI$4,INEI!$3:$3,0))),LH40)),"")</f>
        <v>16.420000000000002</v>
      </c>
      <c r="LJ40" s="59">
        <f>+IFERROR((IF(ISTEXT(LJ$5)=FALSE,(INDEX(INEI!$1:$1048576,MATCH(Precios!$B40,INEI!$B:$B,0),MATCH(LJ$4,INEI!$3:$3,0))),LI40)),"")</f>
        <v>17.23</v>
      </c>
      <c r="LK40" s="59">
        <f>+IFERROR((IF(ISTEXT(LK$5)=FALSE,(INDEX(INEI!$1:$1048576,MATCH(Precios!$B40,INEI!$B:$B,0),MATCH(LK$4,INEI!$3:$3,0))),LJ40)),"")</f>
        <v>16.29</v>
      </c>
      <c r="LL40" s="59">
        <f>+IFERROR((IF(ISTEXT(LL$5)=FALSE,(INDEX(INEI!$1:$1048576,MATCH(Precios!$B40,INEI!$B:$B,0),MATCH(LL$4,INEI!$3:$3,0))),LK40)),"")</f>
        <v>15.37</v>
      </c>
      <c r="LM40" s="59">
        <f>+IFERROR((IF(ISTEXT(LM$5)=FALSE,(INDEX(INEI!$1:$1048576,MATCH(Precios!$B40,INEI!$B:$B,0),MATCH(LM$4,INEI!$3:$3,0))),LL40)),"")</f>
        <v>15.05</v>
      </c>
      <c r="LN40" s="59">
        <f>+IFERROR((IF(ISTEXT(LN$5)=FALSE,(INDEX(INEI!$1:$1048576,MATCH(Precios!$B40,INEI!$B:$B,0),MATCH(LN$4,INEI!$3:$3,0))),LM40)),"")</f>
        <v>15.2</v>
      </c>
      <c r="LO40" s="59">
        <f>+IFERROR((IF(ISTEXT(LO$5)=FALSE,(INDEX(INEI!$1:$1048576,MATCH(Precios!$B40,INEI!$B:$B,0),MATCH(LO$4,INEI!$3:$3,0))),LN40)),"")</f>
        <v>15.08</v>
      </c>
      <c r="LP40" s="60">
        <f>+IFERROR((IF(ISTEXT(LP$5)=FALSE,(INDEX(INEI!$1:$1048576,MATCH(Precios!$B40,INEI!$B:$B,0),MATCH(LP$4,INEI!$3:$3,0))),LO40)),"")</f>
        <v>15.08</v>
      </c>
      <c r="LQ40" s="59">
        <f>+IFERROR((IF(ISTEXT(LQ$5)=FALSE,(INDEX(INEI!$1:$1048576,MATCH(Precios!$B40,INEI!$B:$B,0),MATCH(LQ$4,INEI!$3:$3,0))),LP40)),"")</f>
        <v>15.56</v>
      </c>
      <c r="LR40" s="59">
        <f>+IFERROR((IF(ISTEXT(LR$5)=FALSE,(INDEX(INEI!$1:$1048576,MATCH(Precios!$B40,INEI!$B:$B,0),MATCH(LR$4,INEI!$3:$3,0))),LQ40)),"")</f>
        <v>15.72</v>
      </c>
      <c r="LS40" s="59">
        <f>+IFERROR((IF(ISTEXT(LS$5)=FALSE,(INDEX(INEI!$1:$1048576,MATCH(Precios!$B40,INEI!$B:$B,0),MATCH(LS$4,INEI!$3:$3,0))),LR40)),"")</f>
        <v>14.79</v>
      </c>
      <c r="LT40" s="59">
        <f>+IFERROR((IF(ISTEXT(LT$5)=FALSE,(INDEX(INEI!$1:$1048576,MATCH(Precios!$B40,INEI!$B:$B,0),MATCH(LT$4,INEI!$3:$3,0))),LS40)),"")</f>
        <v>14.57</v>
      </c>
      <c r="LU40" s="59">
        <f>+IFERROR((IF(ISTEXT(LU$5)=FALSE,(INDEX(INEI!$1:$1048576,MATCH(Precios!$B40,INEI!$B:$B,0),MATCH(LU$4,INEI!$3:$3,0))),LT40)),"")</f>
        <v>14.37</v>
      </c>
      <c r="LV40" s="59">
        <f>+IFERROR((IF(ISTEXT(LV$5)=FALSE,(INDEX(INEI!$1:$1048576,MATCH(Precios!$B40,INEI!$B:$B,0),MATCH(LV$4,INEI!$3:$3,0))),LU40)),"")</f>
        <v>14.52</v>
      </c>
      <c r="LW40" s="59">
        <f>+IFERROR((IF(ISTEXT(LW$5)=FALSE,(INDEX(INEI!$1:$1048576,MATCH(Precios!$B40,INEI!$B:$B,0),MATCH(LW$4,INEI!$3:$3,0))),LV40)),"")</f>
        <v>14.26</v>
      </c>
      <c r="LX40" s="59">
        <f>+IFERROR((IF(ISTEXT(LX$5)=FALSE,(INDEX(INEI!$1:$1048576,MATCH(Precios!$B40,INEI!$B:$B,0),MATCH(LX$4,INEI!$3:$3,0))),LW40)),"")</f>
        <v>13.13</v>
      </c>
      <c r="LY40" s="59">
        <f>+IFERROR((IF(ISTEXT(LY$5)=FALSE,(INDEX(INEI!$1:$1048576,MATCH(Precios!$B40,INEI!$B:$B,0),MATCH(LY$4,INEI!$3:$3,0))),LX40)),"")</f>
        <v>13.09</v>
      </c>
      <c r="LZ40" s="59">
        <f>+IFERROR((IF(ISTEXT(LZ$5)=FALSE,(INDEX(INEI!$1:$1048576,MATCH(Precios!$B40,INEI!$B:$B,0),MATCH(LZ$4,INEI!$3:$3,0))),LY40)),"")</f>
        <v>12.92</v>
      </c>
      <c r="MA40" s="59">
        <f>+IFERROR((IF(ISTEXT(MA$5)=FALSE,(INDEX(INEI!$1:$1048576,MATCH(Precios!$B40,INEI!$B:$B,0),MATCH(MA$4,INEI!$3:$3,0))),LZ40)),"")</f>
        <v>13.52</v>
      </c>
      <c r="MB40" s="59">
        <f>+IFERROR((IF(ISTEXT(MB$5)=FALSE,(INDEX(INEI!$1:$1048576,MATCH(Precios!$B40,INEI!$B:$B,0),MATCH(MB$4,INEI!$3:$3,0))),MA40)),"")</f>
        <v>13.46</v>
      </c>
      <c r="MC40" s="60">
        <f>+IFERROR((IF(ISTEXT(MC$5)=FALSE,(INDEX(INEI!$1:$1048576,MATCH(Precios!$B40,INEI!$B:$B,0),MATCH(MC$4,INEI!$3:$3,0))),MB40)),"")</f>
        <v>13.46</v>
      </c>
      <c r="MD40" s="59">
        <f>+IFERROR((IF(ISTEXT(MD$5)=FALSE,(INDEX(INEI!$1:$1048576,MATCH(Precios!$B40,INEI!$B:$B,0),MATCH(MD$4,INEI!$3:$3,0))),MC40)),"")</f>
        <v>12.87</v>
      </c>
      <c r="ME40" s="59">
        <f>+IFERROR((IF(ISTEXT(ME$5)=FALSE,(INDEX(INEI!$1:$1048576,MATCH(Precios!$B40,INEI!$B:$B,0),MATCH(ME$4,INEI!$3:$3,0))),MD40)),"")</f>
        <v>13.23</v>
      </c>
      <c r="MF40" s="59">
        <f>+IFERROR((IF(ISTEXT(MF$5)=FALSE,(INDEX(INEI!$1:$1048576,MATCH(Precios!$B40,INEI!$B:$B,0),MATCH(MF$4,INEI!$3:$3,0))),ME40)),"")</f>
        <v>18.64</v>
      </c>
      <c r="MG40" s="59">
        <f>+IFERROR((IF(ISTEXT(MG$5)=FALSE,(INDEX(INEI!$1:$1048576,MATCH(Precios!$B40,INEI!$B:$B,0),MATCH(MG$4,INEI!$3:$3,0))),MF40)),"")</f>
        <v>21.6</v>
      </c>
      <c r="MH40" s="59" t="str">
        <f>+IFERROR((IF(ISTEXT(MH$5)=FALSE,(INDEX(INEI!$1:$1048576,MATCH(Precios!$B40,INEI!$B:$B,0),MATCH(MH$4,INEI!$3:$3,0))),MG40)),"")</f>
        <v/>
      </c>
      <c r="MI40" s="59" t="str">
        <f>+IFERROR((IF(ISTEXT(MI$5)=FALSE,(INDEX(INEI!$1:$1048576,MATCH(Precios!$B40,INEI!$B:$B,0),MATCH(MI$4,INEI!$3:$3,0))),MH40)),"")</f>
        <v/>
      </c>
      <c r="MJ40" s="59" t="str">
        <f>+IFERROR((IF(ISTEXT(MJ$5)=FALSE,(INDEX(INEI!$1:$1048576,MATCH(Precios!$B40,INEI!$B:$B,0),MATCH(MJ$4,INEI!$3:$3,0))),MI40)),"")</f>
        <v/>
      </c>
      <c r="MK40" s="59" t="str">
        <f>+IFERROR((IF(ISTEXT(MK$5)=FALSE,(INDEX(INEI!$1:$1048576,MATCH(Precios!$B40,INEI!$B:$B,0),MATCH(MK$4,INEI!$3:$3,0))),MJ40)),"")</f>
        <v/>
      </c>
      <c r="ML40" s="59" t="str">
        <f>+IFERROR((IF(ISTEXT(ML$5)=FALSE,(INDEX(INEI!$1:$1048576,MATCH(Precios!$B40,INEI!$B:$B,0),MATCH(ML$4,INEI!$3:$3,0))),MK40)),"")</f>
        <v/>
      </c>
      <c r="MM40" s="59" t="str">
        <f>+IFERROR((IF(ISTEXT(MM$5)=FALSE,(INDEX(INEI!$1:$1048576,MATCH(Precios!$B40,INEI!$B:$B,0),MATCH(MM$4,INEI!$3:$3,0))),ML40)),"")</f>
        <v/>
      </c>
      <c r="MN40" s="59" t="str">
        <f>+IFERROR((IF(ISTEXT(MN$5)=FALSE,(INDEX(INEI!$1:$1048576,MATCH(Precios!$B40,INEI!$B:$B,0),MATCH(MN$4,INEI!$3:$3,0))),MM40)),"")</f>
        <v/>
      </c>
      <c r="MO40" s="59" t="str">
        <f>+IFERROR((IF(ISTEXT(MO$5)=FALSE,(INDEX(INEI!$1:$1048576,MATCH(Precios!$B40,INEI!$B:$B,0),MATCH(MO$4,INEI!$3:$3,0))),MN40)),"")</f>
        <v/>
      </c>
      <c r="MP40" s="60" t="str">
        <f>+IFERROR((IF(ISTEXT(MP$5)=FALSE,(INDEX(INEI!$1:$1048576,MATCH(Precios!$B40,INEI!$B:$B,0),MATCH(MP$4,INEI!$3:$3,0))),MO40)),"")</f>
        <v/>
      </c>
    </row>
    <row r="41" spans="2:354">
      <c r="B41" s="9" t="s">
        <v>329</v>
      </c>
      <c r="C41" s="123" t="s">
        <v>324</v>
      </c>
      <c r="D41" s="124"/>
      <c r="E41" s="124"/>
      <c r="F41" s="124"/>
      <c r="G41" s="124"/>
      <c r="H41" s="124"/>
      <c r="I41" s="124"/>
      <c r="J41" s="124"/>
      <c r="K41" s="124"/>
      <c r="L41" s="124"/>
      <c r="M41" s="124"/>
      <c r="N41" s="124"/>
      <c r="O41" s="124"/>
      <c r="P41" s="60"/>
      <c r="Q41" s="124"/>
      <c r="R41" s="124"/>
      <c r="S41" s="124"/>
      <c r="T41" s="124"/>
      <c r="U41" s="124"/>
      <c r="V41" s="124"/>
      <c r="W41" s="124"/>
      <c r="X41" s="124"/>
      <c r="Y41" s="124"/>
      <c r="Z41" s="124"/>
      <c r="AA41" s="124"/>
      <c r="AB41" s="124"/>
      <c r="AC41" s="60"/>
      <c r="AD41" s="124"/>
      <c r="AE41" s="124"/>
      <c r="AF41" s="124"/>
      <c r="AG41" s="124"/>
      <c r="AH41" s="124"/>
      <c r="AI41" s="124"/>
      <c r="AJ41" s="124"/>
      <c r="AK41" s="124"/>
      <c r="AL41" s="124"/>
      <c r="AM41" s="124"/>
      <c r="AN41" s="124"/>
      <c r="AO41" s="124"/>
      <c r="AP41" s="60"/>
      <c r="AQ41" s="124"/>
      <c r="AR41" s="124"/>
      <c r="AS41" s="124"/>
      <c r="AT41" s="124"/>
      <c r="AU41" s="124"/>
      <c r="AV41" s="124"/>
      <c r="AW41" s="124"/>
      <c r="AX41" s="124"/>
      <c r="AY41" s="124"/>
      <c r="AZ41" s="124"/>
      <c r="BA41" s="124"/>
      <c r="BB41" s="124"/>
      <c r="BC41" s="60"/>
      <c r="BD41" s="124"/>
      <c r="BE41" s="124"/>
      <c r="BF41" s="124"/>
      <c r="BG41" s="124"/>
      <c r="BH41" s="124"/>
      <c r="BI41" s="124"/>
      <c r="BJ41" s="124"/>
      <c r="BK41" s="124"/>
      <c r="BL41" s="124"/>
      <c r="BM41" s="124"/>
      <c r="BN41" s="124"/>
      <c r="BO41" s="124"/>
      <c r="BP41" s="60"/>
      <c r="BQ41" s="124"/>
      <c r="BR41" s="124"/>
      <c r="BS41" s="124"/>
      <c r="BT41" s="124"/>
      <c r="BU41" s="124"/>
      <c r="BV41" s="124"/>
      <c r="BW41" s="124"/>
      <c r="BX41" s="124"/>
      <c r="BY41" s="124"/>
      <c r="BZ41" s="124"/>
      <c r="CA41" s="124"/>
      <c r="CB41" s="124"/>
      <c r="CC41" s="60"/>
      <c r="CD41" s="124"/>
      <c r="CE41" s="124"/>
      <c r="CF41" s="124"/>
      <c r="CG41" s="124"/>
      <c r="CH41" s="124"/>
      <c r="CI41" s="124"/>
      <c r="CJ41" s="124"/>
      <c r="CK41" s="124"/>
      <c r="CL41" s="124"/>
      <c r="CM41" s="124"/>
      <c r="CN41" s="124"/>
      <c r="CO41" s="124"/>
      <c r="CP41" s="60"/>
      <c r="CQ41" s="124"/>
      <c r="CR41" s="124"/>
      <c r="CS41" s="124"/>
      <c r="CT41" s="124"/>
      <c r="CU41" s="124"/>
      <c r="CV41" s="124"/>
      <c r="CW41" s="124"/>
      <c r="CX41" s="124"/>
      <c r="CY41" s="124"/>
      <c r="CZ41" s="124"/>
      <c r="DA41" s="124"/>
      <c r="DB41" s="124"/>
      <c r="DC41" s="60"/>
      <c r="DD41" s="124"/>
      <c r="DE41" s="124"/>
      <c r="DF41" s="124"/>
      <c r="DG41" s="124"/>
      <c r="DH41" s="124"/>
      <c r="DI41" s="124"/>
      <c r="DJ41" s="124"/>
      <c r="DK41" s="124"/>
      <c r="DL41" s="124"/>
      <c r="DM41" s="124"/>
      <c r="DN41" s="124"/>
      <c r="DO41" s="124"/>
      <c r="DP41" s="60"/>
      <c r="DQ41" s="124"/>
      <c r="DR41" s="124"/>
      <c r="DS41" s="124"/>
      <c r="DT41" s="124"/>
      <c r="DU41" s="124"/>
      <c r="DV41" s="124"/>
      <c r="DW41" s="124"/>
      <c r="DX41" s="124"/>
      <c r="DY41" s="124"/>
      <c r="DZ41" s="124"/>
      <c r="EA41" s="124"/>
      <c r="EB41" s="124"/>
      <c r="EC41" s="60"/>
      <c r="ED41" s="124"/>
      <c r="EE41" s="124"/>
      <c r="EF41" s="124"/>
      <c r="EG41" s="124"/>
      <c r="EH41" s="124"/>
      <c r="EI41" s="124"/>
      <c r="EJ41" s="124"/>
      <c r="EK41" s="124"/>
      <c r="EL41" s="124"/>
      <c r="EM41" s="124"/>
      <c r="EN41" s="124"/>
      <c r="EO41" s="124"/>
      <c r="EP41" s="60"/>
      <c r="EQ41" s="124"/>
      <c r="ER41" s="124"/>
      <c r="ES41" s="124"/>
      <c r="ET41" s="124"/>
      <c r="EU41" s="124"/>
      <c r="EV41" s="124"/>
      <c r="EW41" s="124"/>
      <c r="EX41" s="124"/>
      <c r="EY41" s="124"/>
      <c r="EZ41" s="124"/>
      <c r="FA41" s="124"/>
      <c r="FB41" s="124"/>
      <c r="FC41" s="60"/>
      <c r="FD41" s="124"/>
      <c r="FE41" s="124"/>
      <c r="FF41" s="124"/>
      <c r="FG41" s="124"/>
      <c r="FH41" s="124"/>
      <c r="FI41" s="124"/>
      <c r="FJ41" s="124"/>
      <c r="FK41" s="124"/>
      <c r="FL41" s="124"/>
      <c r="FM41" s="124"/>
      <c r="FN41" s="124"/>
      <c r="FO41" s="124"/>
      <c r="FP41" s="60"/>
      <c r="FQ41" s="124"/>
      <c r="FR41" s="124"/>
      <c r="FS41" s="124"/>
      <c r="FT41" s="124"/>
      <c r="FU41" s="124"/>
      <c r="FV41" s="124"/>
      <c r="FW41" s="124"/>
      <c r="FX41" s="124"/>
      <c r="FY41" s="124"/>
      <c r="FZ41" s="124"/>
      <c r="GA41" s="124"/>
      <c r="GB41" s="124"/>
      <c r="GC41" s="60"/>
      <c r="GD41" s="124">
        <v>82.35</v>
      </c>
      <c r="GE41" s="124">
        <v>77.55</v>
      </c>
      <c r="GF41" s="124">
        <v>74.55</v>
      </c>
      <c r="GG41" s="124">
        <v>73.349999999999994</v>
      </c>
      <c r="GH41" s="124">
        <v>73.900000000000006</v>
      </c>
      <c r="GI41" s="124">
        <v>71.099999999999994</v>
      </c>
      <c r="GJ41" s="124">
        <v>68.95</v>
      </c>
      <c r="GK41" s="124">
        <v>69.25</v>
      </c>
      <c r="GL41" s="124">
        <v>64.650000000000006</v>
      </c>
      <c r="GM41" s="124">
        <v>64.3</v>
      </c>
      <c r="GN41" s="124">
        <v>63.45</v>
      </c>
      <c r="GO41" s="124">
        <v>62.3</v>
      </c>
      <c r="GP41" s="60">
        <v>62.3</v>
      </c>
      <c r="GQ41" s="124">
        <v>63.1</v>
      </c>
      <c r="GR41" s="124">
        <v>71.05</v>
      </c>
      <c r="GS41" s="124">
        <v>56.8</v>
      </c>
      <c r="GT41" s="124">
        <v>62.05</v>
      </c>
      <c r="GU41" s="124">
        <v>60.05</v>
      </c>
      <c r="GV41" s="124">
        <v>60.8</v>
      </c>
      <c r="GW41" s="124">
        <v>60.3</v>
      </c>
      <c r="GX41" s="124">
        <v>58.4</v>
      </c>
      <c r="GY41" s="124">
        <v>53.85</v>
      </c>
      <c r="GZ41" s="124">
        <v>53.05</v>
      </c>
      <c r="HA41" s="124">
        <v>53.55</v>
      </c>
      <c r="HB41" s="124">
        <v>50.6</v>
      </c>
      <c r="HC41" s="60">
        <v>50.6</v>
      </c>
      <c r="HD41" s="124">
        <v>48.8</v>
      </c>
      <c r="HE41" s="124">
        <v>50.5</v>
      </c>
      <c r="HF41" s="124">
        <v>51.1</v>
      </c>
      <c r="HG41" s="124">
        <v>50.75</v>
      </c>
      <c r="HH41" s="124">
        <v>53.5</v>
      </c>
      <c r="HI41" s="124">
        <v>56.95</v>
      </c>
      <c r="HJ41" s="124">
        <v>61.15</v>
      </c>
      <c r="HK41" s="124">
        <v>68.75</v>
      </c>
      <c r="HL41" s="124">
        <v>72.2</v>
      </c>
      <c r="HM41" s="124">
        <v>108.6</v>
      </c>
      <c r="HN41" s="124">
        <v>87.45</v>
      </c>
      <c r="HO41" s="124">
        <v>88.4</v>
      </c>
      <c r="HP41" s="60">
        <v>88.4</v>
      </c>
      <c r="HQ41" s="124">
        <v>83</v>
      </c>
      <c r="HR41" s="124">
        <v>83.45</v>
      </c>
      <c r="HS41" s="124">
        <v>80.75</v>
      </c>
      <c r="HT41" s="124">
        <v>83.55</v>
      </c>
      <c r="HU41" s="124">
        <v>73.45</v>
      </c>
      <c r="HV41" s="124">
        <v>81</v>
      </c>
      <c r="HW41" s="124">
        <v>93.2</v>
      </c>
      <c r="HX41" s="124">
        <v>95.3</v>
      </c>
      <c r="HY41" s="124">
        <v>97.25</v>
      </c>
      <c r="HZ41" s="124">
        <v>99.9</v>
      </c>
      <c r="IA41" s="124">
        <v>96.8</v>
      </c>
      <c r="IB41" s="124">
        <v>100.8</v>
      </c>
      <c r="IC41" s="60">
        <v>100.8</v>
      </c>
      <c r="ID41" s="124">
        <v>104.35</v>
      </c>
      <c r="IE41" s="124">
        <v>104.25</v>
      </c>
      <c r="IF41" s="124">
        <v>96.4</v>
      </c>
      <c r="IG41" s="124">
        <v>99.4</v>
      </c>
      <c r="IH41" s="124">
        <v>110.15</v>
      </c>
      <c r="II41" s="124">
        <v>114.4</v>
      </c>
      <c r="IJ41" s="124">
        <v>117.55</v>
      </c>
      <c r="IK41" s="124">
        <v>118</v>
      </c>
      <c r="IL41" s="124">
        <v>113.85</v>
      </c>
      <c r="IM41" s="124">
        <v>105.2</v>
      </c>
      <c r="IN41" s="124">
        <v>101.7</v>
      </c>
      <c r="IO41" s="124">
        <v>102.05</v>
      </c>
      <c r="IP41" s="60">
        <v>102.05</v>
      </c>
      <c r="IQ41" s="124">
        <v>99</v>
      </c>
      <c r="IR41" s="124">
        <v>96.05</v>
      </c>
      <c r="IS41" s="124">
        <v>92.75</v>
      </c>
      <c r="IT41" s="124">
        <v>87.3</v>
      </c>
      <c r="IU41" s="124">
        <v>83.4</v>
      </c>
      <c r="IV41" s="124">
        <v>70.900000000000006</v>
      </c>
      <c r="IW41" s="124">
        <v>69.45</v>
      </c>
      <c r="IX41" s="124">
        <v>65.75</v>
      </c>
      <c r="IY41" s="124">
        <v>70.05</v>
      </c>
      <c r="IZ41" s="124">
        <v>66.900000000000006</v>
      </c>
      <c r="JA41" s="124">
        <v>67.849999999999994</v>
      </c>
      <c r="JB41" s="124">
        <v>67.7</v>
      </c>
      <c r="JC41" s="60">
        <v>67.7</v>
      </c>
      <c r="JD41" s="124">
        <v>68.5</v>
      </c>
      <c r="JE41" s="124">
        <v>67.400000000000006</v>
      </c>
      <c r="JF41" s="124">
        <v>67.849999999999994</v>
      </c>
      <c r="JG41" s="124">
        <v>52.35</v>
      </c>
      <c r="JH41" s="124">
        <v>52</v>
      </c>
      <c r="JI41" s="124">
        <v>52.15</v>
      </c>
      <c r="JJ41" s="124">
        <v>51.95</v>
      </c>
      <c r="JK41" s="124">
        <v>51.95</v>
      </c>
      <c r="JL41" s="124">
        <v>58.6</v>
      </c>
      <c r="JM41" s="124">
        <v>58.2</v>
      </c>
      <c r="JN41" s="124">
        <v>70.3</v>
      </c>
      <c r="JO41" s="124">
        <v>80.5</v>
      </c>
      <c r="JP41" s="60">
        <v>80.5</v>
      </c>
      <c r="JQ41" s="124">
        <v>86.2</v>
      </c>
      <c r="JR41" s="124">
        <v>85.1</v>
      </c>
      <c r="JS41" s="124">
        <v>96.25</v>
      </c>
      <c r="JT41" s="124">
        <v>93.3</v>
      </c>
      <c r="JU41" s="124">
        <v>118.9</v>
      </c>
      <c r="JV41" s="124">
        <v>134.69999999999999</v>
      </c>
      <c r="JW41" s="124">
        <v>149.75</v>
      </c>
      <c r="JX41" s="124">
        <v>174.25</v>
      </c>
      <c r="JY41" s="124">
        <v>218</v>
      </c>
      <c r="JZ41" s="124">
        <v>223.45</v>
      </c>
      <c r="KA41" s="124">
        <v>152</v>
      </c>
      <c r="KB41" s="124">
        <v>169.6</v>
      </c>
      <c r="KC41" s="60">
        <v>169.6</v>
      </c>
      <c r="KD41" s="124">
        <v>222.75</v>
      </c>
      <c r="KE41" s="124">
        <v>274.5</v>
      </c>
      <c r="KF41" s="124">
        <v>259</v>
      </c>
      <c r="KG41" s="124">
        <v>326.60000000000002</v>
      </c>
      <c r="KH41" s="124">
        <v>427</v>
      </c>
      <c r="KI41" s="124">
        <v>385.95</v>
      </c>
      <c r="KJ41" s="124">
        <v>407.9</v>
      </c>
      <c r="KK41" s="124">
        <v>425</v>
      </c>
      <c r="KL41" s="124">
        <v>433.7</v>
      </c>
      <c r="KM41" s="124">
        <v>356.3</v>
      </c>
      <c r="KN41" s="124">
        <v>398.5</v>
      </c>
      <c r="KO41" s="124">
        <v>404.15</v>
      </c>
      <c r="KP41" s="60">
        <v>404.15</v>
      </c>
      <c r="KQ41" s="124">
        <v>251.75</v>
      </c>
      <c r="KR41" s="124">
        <v>192.85</v>
      </c>
      <c r="KS41" s="124">
        <v>177.25</v>
      </c>
      <c r="KT41" s="124">
        <v>189.7</v>
      </c>
      <c r="KU41" s="124">
        <v>135</v>
      </c>
      <c r="KV41" s="124">
        <v>128.05000000000001</v>
      </c>
      <c r="KW41" s="124">
        <v>137.30000000000001</v>
      </c>
      <c r="KX41" s="124">
        <v>156</v>
      </c>
      <c r="KY41" s="124">
        <v>160.1</v>
      </c>
      <c r="KZ41" s="124">
        <v>121.1</v>
      </c>
      <c r="LA41" s="124">
        <v>132.15</v>
      </c>
      <c r="LB41" s="124">
        <v>146.6</v>
      </c>
      <c r="LC41" s="60">
        <f>+LB41</f>
        <v>146.6</v>
      </c>
      <c r="LD41" s="124">
        <v>116.5</v>
      </c>
      <c r="LE41" s="124">
        <v>131</v>
      </c>
      <c r="LF41" s="124">
        <v>129.1</v>
      </c>
      <c r="LG41" s="124">
        <v>142.25</v>
      </c>
      <c r="LH41" s="124">
        <v>142.4</v>
      </c>
      <c r="LI41" s="124">
        <v>133.44999999999999</v>
      </c>
      <c r="LJ41" s="124">
        <v>140.1</v>
      </c>
      <c r="LK41" s="124">
        <v>146.19999999999999</v>
      </c>
      <c r="LL41" s="124">
        <v>145.1</v>
      </c>
      <c r="LM41" s="124">
        <v>144.05000000000001</v>
      </c>
      <c r="LN41" s="124">
        <v>141.5</v>
      </c>
      <c r="LO41" s="124">
        <v>125.25</v>
      </c>
      <c r="LP41" s="60">
        <f>+LO41</f>
        <v>125.25</v>
      </c>
      <c r="LQ41" s="124"/>
      <c r="LR41" s="124"/>
      <c r="LS41" s="124"/>
      <c r="LT41" s="124"/>
      <c r="LU41" s="124"/>
      <c r="LV41" s="124"/>
      <c r="LW41" s="124"/>
      <c r="LX41" s="124"/>
      <c r="LY41" s="124"/>
      <c r="LZ41" s="124"/>
      <c r="MA41" s="124"/>
      <c r="MB41" s="124"/>
      <c r="MC41" s="60"/>
      <c r="MD41" s="124"/>
      <c r="ME41" s="124"/>
      <c r="MF41" s="124"/>
      <c r="MG41" s="124"/>
      <c r="MH41" s="124"/>
      <c r="MI41" s="124"/>
      <c r="MJ41" s="124"/>
      <c r="MK41" s="124"/>
      <c r="ML41" s="124"/>
      <c r="MM41" s="124"/>
      <c r="MN41" s="124"/>
      <c r="MO41" s="124"/>
      <c r="MP41" s="60"/>
    </row>
    <row r="42" spans="2:354">
      <c r="B42" s="9" t="s">
        <v>328</v>
      </c>
      <c r="C42" s="123" t="s">
        <v>325</v>
      </c>
      <c r="D42" s="59">
        <f>+IFERROR(IF(ISTEXT(D$5)=FALSE,(INDEX(BCR!$1:$1048576,MATCH(D$5,BCR!$A:$A,0),MATCH($B42,BCR!$1:$1,0))),AVERAGE(#REF!)),"")</f>
        <v>0</v>
      </c>
      <c r="E42" s="59">
        <f>+IFERROR(IF(ISTEXT(E$5)=FALSE,(INDEX(BCR!$1:$1048576,MATCH(E$5,BCR!$A:$A,0),MATCH($B42,BCR!$1:$1,0))),AVERAGE(#REF!)),"")</f>
        <v>0</v>
      </c>
      <c r="F42" s="59">
        <f>+IFERROR(IF(ISTEXT(F$5)=FALSE,(INDEX(BCR!$1:$1048576,MATCH(F$5,BCR!$A:$A,0),MATCH($B42,BCR!$1:$1,0))),AVERAGE(#REF!)),"")</f>
        <v>0</v>
      </c>
      <c r="G42" s="59" t="str">
        <f>+IFERROR(IF(ISTEXT(G$5)=FALSE,(INDEX(BCR!$1:$1048576,MATCH(G$5,BCR!$A:$A,0),MATCH($B42,BCR!$1:$1,0))),AVERAGE(#REF!)),"")</f>
        <v/>
      </c>
      <c r="H42" s="59">
        <f>+IFERROR(IF(ISTEXT(H$5)=FALSE,(INDEX(BCR!$1:$1048576,MATCH(H$5,BCR!$A:$A,0),MATCH($B42,BCR!$1:$1,0))),AVERAGE(#REF!)),"")</f>
        <v>0</v>
      </c>
      <c r="I42" s="59">
        <f>+IFERROR(IF(ISTEXT(I$5)=FALSE,(INDEX(BCR!$1:$1048576,MATCH(I$5,BCR!$A:$A,0),MATCH($B42,BCR!$1:$1,0))),AVERAGE(#REF!)),"")</f>
        <v>0</v>
      </c>
      <c r="J42" s="59">
        <f>+IFERROR(IF(ISTEXT(J$5)=FALSE,(INDEX(BCR!$1:$1048576,MATCH(J$5,BCR!$A:$A,0),MATCH($B42,BCR!$1:$1,0))),AVERAGE(#REF!)),"")</f>
        <v>0</v>
      </c>
      <c r="K42" s="59">
        <f>+IFERROR(IF(ISTEXT(K$5)=FALSE,(INDEX(BCR!$1:$1048576,MATCH(K$5,BCR!$A:$A,0),MATCH($B42,BCR!$1:$1,0))),AVERAGE(#REF!)),"")</f>
        <v>0</v>
      </c>
      <c r="L42" s="59">
        <f>+IFERROR(IF(ISTEXT(L$5)=FALSE,(INDEX(BCR!$1:$1048576,MATCH(L$5,BCR!$A:$A,0),MATCH($B42,BCR!$1:$1,0))),AVERAGE(#REF!)),"")</f>
        <v>0</v>
      </c>
      <c r="M42" s="59">
        <f>+IFERROR(IF(ISTEXT(M$5)=FALSE,(INDEX(BCR!$1:$1048576,MATCH(M$5,BCR!$A:$A,0),MATCH($B42,BCR!$1:$1,0))),AVERAGE(#REF!)),"")</f>
        <v>0</v>
      </c>
      <c r="N42" s="59">
        <f>+IFERROR(IF(ISTEXT(N$5)=FALSE,(INDEX(BCR!$1:$1048576,MATCH(N$5,BCR!$A:$A,0),MATCH($B42,BCR!$1:$1,0))),AVERAGE(#REF!)),"")</f>
        <v>0</v>
      </c>
      <c r="O42" s="59">
        <f>+IFERROR(IF(ISTEXT(O$5)=FALSE,(INDEX(BCR!$1:$1048576,MATCH(O$5,BCR!$A:$A,0),MATCH($B42,BCR!$1:$1,0))),AVERAGE(#REF!)),"")</f>
        <v>0</v>
      </c>
      <c r="P42" s="60">
        <f>+IFERROR(IF(ISTEXT(P$5)=FALSE,(INDEX(BCR!$1:$1048576,MATCH(P$5,BCR!$A:$A,0),MATCH($B42,BCR!$1:$1,0))),AVERAGE(D42:O42)),"")</f>
        <v>0</v>
      </c>
      <c r="Q42" s="59">
        <f>+IFERROR(IF(ISTEXT(Q$5)=FALSE,(INDEX(BCR!$1:$1048576,MATCH(Q$5,BCR!$A:$A,0),MATCH($B42,BCR!$1:$1,0))),AVERAGE(#REF!)),"")</f>
        <v>0</v>
      </c>
      <c r="R42" s="59">
        <f>+IFERROR(IF(ISTEXT(R$5)=FALSE,(INDEX(BCR!$1:$1048576,MATCH(R$5,BCR!$A:$A,0),MATCH($B42,BCR!$1:$1,0))),AVERAGE(#REF!)),"")</f>
        <v>0</v>
      </c>
      <c r="S42" s="59">
        <f>+IFERROR(IF(ISTEXT(S$5)=FALSE,(INDEX(BCR!$1:$1048576,MATCH(S$5,BCR!$A:$A,0),MATCH($B42,BCR!$1:$1,0))),AVERAGE(#REF!)),"")</f>
        <v>0</v>
      </c>
      <c r="T42" s="59">
        <f>+IFERROR(IF(ISTEXT(T$5)=FALSE,(INDEX(BCR!$1:$1048576,MATCH(T$5,BCR!$A:$A,0),MATCH($B42,BCR!$1:$1,0))),AVERAGE(#REF!)),"")</f>
        <v>0</v>
      </c>
      <c r="U42" s="59">
        <f>+IFERROR(IF(ISTEXT(U$5)=FALSE,(INDEX(BCR!$1:$1048576,MATCH(U$5,BCR!$A:$A,0),MATCH($B42,BCR!$1:$1,0))),AVERAGE(#REF!)),"")</f>
        <v>0</v>
      </c>
      <c r="V42" s="59">
        <f>+IFERROR(IF(ISTEXT(V$5)=FALSE,(INDEX(BCR!$1:$1048576,MATCH(V$5,BCR!$A:$A,0),MATCH($B42,BCR!$1:$1,0))),AVERAGE(#REF!)),"")</f>
        <v>0</v>
      </c>
      <c r="W42" s="59">
        <f>+IFERROR(IF(ISTEXT(W$5)=FALSE,(INDEX(BCR!$1:$1048576,MATCH(W$5,BCR!$A:$A,0),MATCH($B42,BCR!$1:$1,0))),AVERAGE(#REF!)),"")</f>
        <v>0</v>
      </c>
      <c r="X42" s="59">
        <f>+IFERROR(IF(ISTEXT(X$5)=FALSE,(INDEX(BCR!$1:$1048576,MATCH(X$5,BCR!$A:$A,0),MATCH($B42,BCR!$1:$1,0))),AVERAGE(#REF!)),"")</f>
        <v>0</v>
      </c>
      <c r="Y42" s="59">
        <f>+IFERROR(IF(ISTEXT(Y$5)=FALSE,(INDEX(BCR!$1:$1048576,MATCH(Y$5,BCR!$A:$A,0),MATCH($B42,BCR!$1:$1,0))),AVERAGE(#REF!)),"")</f>
        <v>0</v>
      </c>
      <c r="Z42" s="59">
        <f>+IFERROR(IF(ISTEXT(Z$5)=FALSE,(INDEX(BCR!$1:$1048576,MATCH(Z$5,BCR!$A:$A,0),MATCH($B42,BCR!$1:$1,0))),AVERAGE(#REF!)),"")</f>
        <v>0</v>
      </c>
      <c r="AA42" s="59">
        <f>+IFERROR(IF(ISTEXT(AA$5)=FALSE,(INDEX(BCR!$1:$1048576,MATCH(AA$5,BCR!$A:$A,0),MATCH($B42,BCR!$1:$1,0))),AVERAGE(#REF!)),"")</f>
        <v>0</v>
      </c>
      <c r="AB42" s="59">
        <f>+IFERROR(IF(ISTEXT(AB$5)=FALSE,(INDEX(BCR!$1:$1048576,MATCH(AB$5,BCR!$A:$A,0),MATCH($B42,BCR!$1:$1,0))),AVERAGE(#REF!)),"")</f>
        <v>0</v>
      </c>
      <c r="AC42" s="60">
        <f>+IFERROR(IF(ISTEXT(AC$5)=FALSE,(INDEX(BCR!$1:$1048576,MATCH(AC$5,BCR!$A:$A,0),MATCH($B42,BCR!$1:$1,0))),AVERAGE(Q42:AB42)),"")</f>
        <v>0</v>
      </c>
      <c r="AD42" s="59">
        <f>+IFERROR(IF(ISTEXT(AD$5)=FALSE,(INDEX(BCR!$1:$1048576,MATCH(AD$5,BCR!$A:$A,0),MATCH($B42,BCR!$1:$1,0))),AVERAGE(#REF!)),"")</f>
        <v>0</v>
      </c>
      <c r="AE42" s="59">
        <f>+IFERROR(IF(ISTEXT(AE$5)=FALSE,(INDEX(BCR!$1:$1048576,MATCH(AE$5,BCR!$A:$A,0),MATCH($B42,BCR!$1:$1,0))),AVERAGE(#REF!)),"")</f>
        <v>0</v>
      </c>
      <c r="AF42" s="59">
        <f>+IFERROR(IF(ISTEXT(AF$5)=FALSE,(INDEX(BCR!$1:$1048576,MATCH(AF$5,BCR!$A:$A,0),MATCH($B42,BCR!$1:$1,0))),AVERAGE(#REF!)),"")</f>
        <v>0</v>
      </c>
      <c r="AG42" s="59">
        <f>+IFERROR(IF(ISTEXT(AG$5)=FALSE,(INDEX(BCR!$1:$1048576,MATCH(AG$5,BCR!$A:$A,0),MATCH($B42,BCR!$1:$1,0))),AVERAGE(#REF!)),"")</f>
        <v>0</v>
      </c>
      <c r="AH42" s="59">
        <f>+IFERROR(IF(ISTEXT(AH$5)=FALSE,(INDEX(BCR!$1:$1048576,MATCH(AH$5,BCR!$A:$A,0),MATCH($B42,BCR!$1:$1,0))),AVERAGE(#REF!)),"")</f>
        <v>0</v>
      </c>
      <c r="AI42" s="59">
        <f>+IFERROR(IF(ISTEXT(AI$5)=FALSE,(INDEX(BCR!$1:$1048576,MATCH(AI$5,BCR!$A:$A,0),MATCH($B42,BCR!$1:$1,0))),AVERAGE(#REF!)),"")</f>
        <v>0</v>
      </c>
      <c r="AJ42" s="59">
        <f>+IFERROR(IF(ISTEXT(AJ$5)=FALSE,(INDEX(BCR!$1:$1048576,MATCH(AJ$5,BCR!$A:$A,0),MATCH($B42,BCR!$1:$1,0))),AVERAGE(#REF!)),"")</f>
        <v>0</v>
      </c>
      <c r="AK42" s="59">
        <f>+IFERROR(IF(ISTEXT(AK$5)=FALSE,(INDEX(BCR!$1:$1048576,MATCH(AK$5,BCR!$A:$A,0),MATCH($B42,BCR!$1:$1,0))),AVERAGE(#REF!)),"")</f>
        <v>0</v>
      </c>
      <c r="AL42" s="59">
        <f>+IFERROR(IF(ISTEXT(AL$5)=FALSE,(INDEX(BCR!$1:$1048576,MATCH(AL$5,BCR!$A:$A,0),MATCH($B42,BCR!$1:$1,0))),AVERAGE(#REF!)),"")</f>
        <v>0</v>
      </c>
      <c r="AM42" s="59">
        <f>+IFERROR(IF(ISTEXT(AM$5)=FALSE,(INDEX(BCR!$1:$1048576,MATCH(AM$5,BCR!$A:$A,0),MATCH($B42,BCR!$1:$1,0))),AVERAGE(#REF!)),"")</f>
        <v>0</v>
      </c>
      <c r="AN42" s="59">
        <f>+IFERROR(IF(ISTEXT(AN$5)=FALSE,(INDEX(BCR!$1:$1048576,MATCH(AN$5,BCR!$A:$A,0),MATCH($B42,BCR!$1:$1,0))),AVERAGE(#REF!)),"")</f>
        <v>0</v>
      </c>
      <c r="AO42" s="59">
        <f>+IFERROR(IF(ISTEXT(AO$5)=FALSE,(INDEX(BCR!$1:$1048576,MATCH(AO$5,BCR!$A:$A,0),MATCH($B42,BCR!$1:$1,0))),AVERAGE(#REF!)),"")</f>
        <v>0</v>
      </c>
      <c r="AP42" s="60">
        <f>+IFERROR(IF(ISTEXT(AP$5)=FALSE,(INDEX(BCR!$1:$1048576,MATCH(AP$5,BCR!$A:$A,0),MATCH($B42,BCR!$1:$1,0))),AVERAGE(AD42:AO42)),"")</f>
        <v>0</v>
      </c>
      <c r="AQ42" s="59">
        <f>+IFERROR(IF(ISTEXT(AQ$5)=FALSE,(INDEX(BCR!$1:$1048576,MATCH(AQ$5,BCR!$A:$A,0),MATCH($B42,BCR!$1:$1,0))),AVERAGE(#REF!)),"")</f>
        <v>0</v>
      </c>
      <c r="AR42" s="59">
        <f>+IFERROR(IF(ISTEXT(AR$5)=FALSE,(INDEX(BCR!$1:$1048576,MATCH(AR$5,BCR!$A:$A,0),MATCH($B42,BCR!$1:$1,0))),AVERAGE(#REF!)),"")</f>
        <v>0</v>
      </c>
      <c r="AS42" s="59">
        <f>+IFERROR(IF(ISTEXT(AS$5)=FALSE,(INDEX(BCR!$1:$1048576,MATCH(AS$5,BCR!$A:$A,0),MATCH($B42,BCR!$1:$1,0))),AVERAGE(#REF!)),"")</f>
        <v>0</v>
      </c>
      <c r="AT42" s="59">
        <f>+IFERROR(IF(ISTEXT(AT$5)=FALSE,(INDEX(BCR!$1:$1048576,MATCH(AT$5,BCR!$A:$A,0),MATCH($B42,BCR!$1:$1,0))),AVERAGE(#REF!)),"")</f>
        <v>0</v>
      </c>
      <c r="AU42" s="59">
        <f>+IFERROR(IF(ISTEXT(AU$5)=FALSE,(INDEX(BCR!$1:$1048576,MATCH(AU$5,BCR!$A:$A,0),MATCH($B42,BCR!$1:$1,0))),AVERAGE(#REF!)),"")</f>
        <v>0</v>
      </c>
      <c r="AV42" s="59">
        <f>+IFERROR(IF(ISTEXT(AV$5)=FALSE,(INDEX(BCR!$1:$1048576,MATCH(AV$5,BCR!$A:$A,0),MATCH($B42,BCR!$1:$1,0))),AVERAGE(#REF!)),"")</f>
        <v>0</v>
      </c>
      <c r="AW42" s="59">
        <f>+IFERROR(IF(ISTEXT(AW$5)=FALSE,(INDEX(BCR!$1:$1048576,MATCH(AW$5,BCR!$A:$A,0),MATCH($B42,BCR!$1:$1,0))),AVERAGE(#REF!)),"")</f>
        <v>0</v>
      </c>
      <c r="AX42" s="59">
        <f>+IFERROR(IF(ISTEXT(AX$5)=FALSE,(INDEX(BCR!$1:$1048576,MATCH(AX$5,BCR!$A:$A,0),MATCH($B42,BCR!$1:$1,0))),AVERAGE(#REF!)),"")</f>
        <v>0</v>
      </c>
      <c r="AY42" s="59">
        <f>+IFERROR(IF(ISTEXT(AY$5)=FALSE,(INDEX(BCR!$1:$1048576,MATCH(AY$5,BCR!$A:$A,0),MATCH($B42,BCR!$1:$1,0))),AVERAGE(#REF!)),"")</f>
        <v>0</v>
      </c>
      <c r="AZ42" s="59">
        <f>+IFERROR(IF(ISTEXT(AZ$5)=FALSE,(INDEX(BCR!$1:$1048576,MATCH(AZ$5,BCR!$A:$A,0),MATCH($B42,BCR!$1:$1,0))),AVERAGE(#REF!)),"")</f>
        <v>0</v>
      </c>
      <c r="BA42" s="59">
        <f>+IFERROR(IF(ISTEXT(BA$5)=FALSE,(INDEX(BCR!$1:$1048576,MATCH(BA$5,BCR!$A:$A,0),MATCH($B42,BCR!$1:$1,0))),AVERAGE(#REF!)),"")</f>
        <v>0</v>
      </c>
      <c r="BB42" s="59">
        <f>+IFERROR(IF(ISTEXT(BB$5)=FALSE,(INDEX(BCR!$1:$1048576,MATCH(BB$5,BCR!$A:$A,0),MATCH($B42,BCR!$1:$1,0))),AVERAGE(#REF!)),"")</f>
        <v>0</v>
      </c>
      <c r="BC42" s="60">
        <f>+IFERROR(IF(ISTEXT(BC$5)=FALSE,(INDEX(BCR!$1:$1048576,MATCH(BC$5,BCR!$A:$A,0),MATCH($B42,BCR!$1:$1,0))),AVERAGE(AQ42:BB42)),"")</f>
        <v>0</v>
      </c>
      <c r="BD42" s="59">
        <f>+IFERROR(IF(ISTEXT(BD$5)=FALSE,(INDEX(BCR!$1:$1048576,MATCH(BD$5,BCR!$A:$A,0),MATCH($B42,BCR!$1:$1,0))),AVERAGE(#REF!)),"")</f>
        <v>0</v>
      </c>
      <c r="BE42" s="59">
        <f>+IFERROR(IF(ISTEXT(BE$5)=FALSE,(INDEX(BCR!$1:$1048576,MATCH(BE$5,BCR!$A:$A,0),MATCH($B42,BCR!$1:$1,0))),AVERAGE(#REF!)),"")</f>
        <v>0</v>
      </c>
      <c r="BF42" s="59">
        <f>+IFERROR(IF(ISTEXT(BF$5)=FALSE,(INDEX(BCR!$1:$1048576,MATCH(BF$5,BCR!$A:$A,0),MATCH($B42,BCR!$1:$1,0))),AVERAGE(#REF!)),"")</f>
        <v>0</v>
      </c>
      <c r="BG42" s="59">
        <f>+IFERROR(IF(ISTEXT(BG$5)=FALSE,(INDEX(BCR!$1:$1048576,MATCH(BG$5,BCR!$A:$A,0),MATCH($B42,BCR!$1:$1,0))),AVERAGE(#REF!)),"")</f>
        <v>0</v>
      </c>
      <c r="BH42" s="59">
        <f>+IFERROR(IF(ISTEXT(BH$5)=FALSE,(INDEX(BCR!$1:$1048576,MATCH(BH$5,BCR!$A:$A,0),MATCH($B42,BCR!$1:$1,0))),AVERAGE(#REF!)),"")</f>
        <v>0</v>
      </c>
      <c r="BI42" s="59">
        <f>+IFERROR(IF(ISTEXT(BI$5)=FALSE,(INDEX(BCR!$1:$1048576,MATCH(BI$5,BCR!$A:$A,0),MATCH($B42,BCR!$1:$1,0))),AVERAGE(#REF!)),"")</f>
        <v>0</v>
      </c>
      <c r="BJ42" s="59">
        <f>+IFERROR(IF(ISTEXT(BJ$5)=FALSE,(INDEX(BCR!$1:$1048576,MATCH(BJ$5,BCR!$A:$A,0),MATCH($B42,BCR!$1:$1,0))),AVERAGE(#REF!)),"")</f>
        <v>0</v>
      </c>
      <c r="BK42" s="59">
        <f>+IFERROR(IF(ISTEXT(BK$5)=FALSE,(INDEX(BCR!$1:$1048576,MATCH(BK$5,BCR!$A:$A,0),MATCH($B42,BCR!$1:$1,0))),AVERAGE(#REF!)),"")</f>
        <v>0</v>
      </c>
      <c r="BL42" s="59">
        <f>+IFERROR(IF(ISTEXT(BL$5)=FALSE,(INDEX(BCR!$1:$1048576,MATCH(BL$5,BCR!$A:$A,0),MATCH($B42,BCR!$1:$1,0))),AVERAGE(#REF!)),"")</f>
        <v>0</v>
      </c>
      <c r="BM42" s="59">
        <f>+IFERROR(IF(ISTEXT(BM$5)=FALSE,(INDEX(BCR!$1:$1048576,MATCH(BM$5,BCR!$A:$A,0),MATCH($B42,BCR!$1:$1,0))),AVERAGE(#REF!)),"")</f>
        <v>0</v>
      </c>
      <c r="BN42" s="59">
        <f>+IFERROR(IF(ISTEXT(BN$5)=FALSE,(INDEX(BCR!$1:$1048576,MATCH(BN$5,BCR!$A:$A,0),MATCH($B42,BCR!$1:$1,0))),AVERAGE(#REF!)),"")</f>
        <v>0</v>
      </c>
      <c r="BO42" s="59">
        <f>+IFERROR(IF(ISTEXT(BO$5)=FALSE,(INDEX(BCR!$1:$1048576,MATCH(BO$5,BCR!$A:$A,0),MATCH($B42,BCR!$1:$1,0))),AVERAGE(#REF!)),"")</f>
        <v>0</v>
      </c>
      <c r="BP42" s="60">
        <f>+IFERROR(IF(ISTEXT(BP$5)=FALSE,(INDEX(BCR!$1:$1048576,MATCH(BP$5,BCR!$A:$A,0),MATCH($B42,BCR!$1:$1,0))),AVERAGE(BD42:BO42)),"")</f>
        <v>0</v>
      </c>
      <c r="BQ42" s="59">
        <f>+IFERROR(IF(ISTEXT(BQ$5)=FALSE,(INDEX(BCR!$1:$1048576,MATCH(BQ$5,BCR!$A:$A,0),MATCH($B42,BCR!$1:$1,0))),AVERAGE(#REF!)),"")</f>
        <v>0</v>
      </c>
      <c r="BR42" s="59">
        <f>+IFERROR(IF(ISTEXT(BR$5)=FALSE,(INDEX(BCR!$1:$1048576,MATCH(BR$5,BCR!$A:$A,0),MATCH($B42,BCR!$1:$1,0))),AVERAGE(#REF!)),"")</f>
        <v>0</v>
      </c>
      <c r="BS42" s="59">
        <f>+IFERROR(IF(ISTEXT(BS$5)=FALSE,(INDEX(BCR!$1:$1048576,MATCH(BS$5,BCR!$A:$A,0),MATCH($B42,BCR!$1:$1,0))),AVERAGE(#REF!)),"")</f>
        <v>0</v>
      </c>
      <c r="BT42" s="59">
        <f>+IFERROR(IF(ISTEXT(BT$5)=FALSE,(INDEX(BCR!$1:$1048576,MATCH(BT$5,BCR!$A:$A,0),MATCH($B42,BCR!$1:$1,0))),AVERAGE(#REF!)),"")</f>
        <v>0</v>
      </c>
      <c r="BU42" s="59">
        <f>+IFERROR(IF(ISTEXT(BU$5)=FALSE,(INDEX(BCR!$1:$1048576,MATCH(BU$5,BCR!$A:$A,0),MATCH($B42,BCR!$1:$1,0))),AVERAGE(#REF!)),"")</f>
        <v>0</v>
      </c>
      <c r="BV42" s="59">
        <f>+IFERROR(IF(ISTEXT(BV$5)=FALSE,(INDEX(BCR!$1:$1048576,MATCH(BV$5,BCR!$A:$A,0),MATCH($B42,BCR!$1:$1,0))),AVERAGE(#REF!)),"")</f>
        <v>0</v>
      </c>
      <c r="BW42" s="59">
        <f>+IFERROR(IF(ISTEXT(BW$5)=FALSE,(INDEX(BCR!$1:$1048576,MATCH(BW$5,BCR!$A:$A,0),MATCH($B42,BCR!$1:$1,0))),AVERAGE(#REF!)),"")</f>
        <v>0</v>
      </c>
      <c r="BX42" s="59">
        <f>+IFERROR(IF(ISTEXT(BX$5)=FALSE,(INDEX(BCR!$1:$1048576,MATCH(BX$5,BCR!$A:$A,0),MATCH($B42,BCR!$1:$1,0))),AVERAGE(#REF!)),"")</f>
        <v>0</v>
      </c>
      <c r="BY42" s="59">
        <f>+IFERROR(IF(ISTEXT(BY$5)=FALSE,(INDEX(BCR!$1:$1048576,MATCH(BY$5,BCR!$A:$A,0),MATCH($B42,BCR!$1:$1,0))),AVERAGE(#REF!)),"")</f>
        <v>0</v>
      </c>
      <c r="BZ42" s="59">
        <f>+IFERROR(IF(ISTEXT(BZ$5)=FALSE,(INDEX(BCR!$1:$1048576,MATCH(BZ$5,BCR!$A:$A,0),MATCH($B42,BCR!$1:$1,0))),AVERAGE(#REF!)),"")</f>
        <v>0</v>
      </c>
      <c r="CA42" s="59">
        <f>+IFERROR(IF(ISTEXT(CA$5)=FALSE,(INDEX(BCR!$1:$1048576,MATCH(CA$5,BCR!$A:$A,0),MATCH($B42,BCR!$1:$1,0))),AVERAGE(#REF!)),"")</f>
        <v>0</v>
      </c>
      <c r="CB42" s="59">
        <f>+IFERROR(IF(ISTEXT(CB$5)=FALSE,(INDEX(BCR!$1:$1048576,MATCH(CB$5,BCR!$A:$A,0),MATCH($B42,BCR!$1:$1,0))),AVERAGE(#REF!)),"")</f>
        <v>0</v>
      </c>
      <c r="CC42" s="60">
        <f>+IFERROR(IF(ISTEXT(CC$5)=FALSE,(INDEX(BCR!$1:$1048576,MATCH(CC$5,BCR!$A:$A,0),MATCH($B42,BCR!$1:$1,0))),AVERAGE(BQ42:CB42)),"")</f>
        <v>0</v>
      </c>
      <c r="CD42" s="59">
        <f>+IFERROR(IF(ISTEXT(CD$5)=FALSE,(INDEX(BCR!$1:$1048576,MATCH(CD$5,BCR!$A:$A,0),MATCH($B42,BCR!$1:$1,0))),AVERAGE(#REF!)),"")</f>
        <v>0</v>
      </c>
      <c r="CE42" s="59">
        <f>+IFERROR(IF(ISTEXT(CE$5)=FALSE,(INDEX(BCR!$1:$1048576,MATCH(CE$5,BCR!$A:$A,0),MATCH($B42,BCR!$1:$1,0))),AVERAGE(#REF!)),"")</f>
        <v>0</v>
      </c>
      <c r="CF42" s="59">
        <f>+IFERROR(IF(ISTEXT(CF$5)=FALSE,(INDEX(BCR!$1:$1048576,MATCH(CF$5,BCR!$A:$A,0),MATCH($B42,BCR!$1:$1,0))),AVERAGE(#REF!)),"")</f>
        <v>0</v>
      </c>
      <c r="CG42" s="59">
        <f>+IFERROR(IF(ISTEXT(CG$5)=FALSE,(INDEX(BCR!$1:$1048576,MATCH(CG$5,BCR!$A:$A,0),MATCH($B42,BCR!$1:$1,0))),AVERAGE(#REF!)),"")</f>
        <v>0</v>
      </c>
      <c r="CH42" s="59">
        <f>+IFERROR(IF(ISTEXT(CH$5)=FALSE,(INDEX(BCR!$1:$1048576,MATCH(CH$5,BCR!$A:$A,0),MATCH($B42,BCR!$1:$1,0))),AVERAGE(#REF!)),"")</f>
        <v>0</v>
      </c>
      <c r="CI42" s="59">
        <f>+IFERROR(IF(ISTEXT(CI$5)=FALSE,(INDEX(BCR!$1:$1048576,MATCH(CI$5,BCR!$A:$A,0),MATCH($B42,BCR!$1:$1,0))),AVERAGE(#REF!)),"")</f>
        <v>0</v>
      </c>
      <c r="CJ42" s="59">
        <f>+IFERROR(IF(ISTEXT(CJ$5)=FALSE,(INDEX(BCR!$1:$1048576,MATCH(CJ$5,BCR!$A:$A,0),MATCH($B42,BCR!$1:$1,0))),AVERAGE(#REF!)),"")</f>
        <v>0</v>
      </c>
      <c r="CK42" s="59">
        <f>+IFERROR(IF(ISTEXT(CK$5)=FALSE,(INDEX(BCR!$1:$1048576,MATCH(CK$5,BCR!$A:$A,0),MATCH($B42,BCR!$1:$1,0))),AVERAGE(#REF!)),"")</f>
        <v>0</v>
      </c>
      <c r="CL42" s="59">
        <f>+IFERROR(IF(ISTEXT(CL$5)=FALSE,(INDEX(BCR!$1:$1048576,MATCH(CL$5,BCR!$A:$A,0),MATCH($B42,BCR!$1:$1,0))),AVERAGE(#REF!)),"")</f>
        <v>0</v>
      </c>
      <c r="CM42" s="59">
        <f>+IFERROR(IF(ISTEXT(CM$5)=FALSE,(INDEX(BCR!$1:$1048576,MATCH(CM$5,BCR!$A:$A,0),MATCH($B42,BCR!$1:$1,0))),AVERAGE(#REF!)),"")</f>
        <v>0</v>
      </c>
      <c r="CN42" s="59">
        <f>+IFERROR(IF(ISTEXT(CN$5)=FALSE,(INDEX(BCR!$1:$1048576,MATCH(CN$5,BCR!$A:$A,0),MATCH($B42,BCR!$1:$1,0))),AVERAGE(#REF!)),"")</f>
        <v>0</v>
      </c>
      <c r="CO42" s="59">
        <f>+IFERROR(IF(ISTEXT(CO$5)=FALSE,(INDEX(BCR!$1:$1048576,MATCH(CO$5,BCR!$A:$A,0),MATCH($B42,BCR!$1:$1,0))),AVERAGE(#REF!)),"")</f>
        <v>0</v>
      </c>
      <c r="CP42" s="60">
        <f>+IFERROR(IF(ISTEXT(CP$5)=FALSE,(INDEX(BCR!$1:$1048576,MATCH(CP$5,BCR!$A:$A,0),MATCH($B42,BCR!$1:$1,0))),AVERAGE(CD42:CO42)),"")</f>
        <v>0</v>
      </c>
      <c r="CQ42" s="59">
        <f>+IFERROR(IF(ISTEXT(CQ$5)=FALSE,(INDEX(BCR!$1:$1048576,MATCH(CQ$5,BCR!$A:$A,0),MATCH($B42,BCR!$1:$1,0))),AVERAGE(#REF!)),"")</f>
        <v>0</v>
      </c>
      <c r="CR42" s="59">
        <f>+IFERROR(IF(ISTEXT(CR$5)=FALSE,(INDEX(BCR!$1:$1048576,MATCH(CR$5,BCR!$A:$A,0),MATCH($B42,BCR!$1:$1,0))),AVERAGE(#REF!)),"")</f>
        <v>0</v>
      </c>
      <c r="CS42" s="59">
        <f>+IFERROR(IF(ISTEXT(CS$5)=FALSE,(INDEX(BCR!$1:$1048576,MATCH(CS$5,BCR!$A:$A,0),MATCH($B42,BCR!$1:$1,0))),AVERAGE(#REF!)),"")</f>
        <v>0</v>
      </c>
      <c r="CT42" s="59">
        <f>+IFERROR(IF(ISTEXT(CT$5)=FALSE,(INDEX(BCR!$1:$1048576,MATCH(CT$5,BCR!$A:$A,0),MATCH($B42,BCR!$1:$1,0))),AVERAGE(#REF!)),"")</f>
        <v>0</v>
      </c>
      <c r="CU42" s="59">
        <f>+IFERROR(IF(ISTEXT(CU$5)=FALSE,(INDEX(BCR!$1:$1048576,MATCH(CU$5,BCR!$A:$A,0),MATCH($B42,BCR!$1:$1,0))),AVERAGE(#REF!)),"")</f>
        <v>0</v>
      </c>
      <c r="CV42" s="59">
        <f>+IFERROR(IF(ISTEXT(CV$5)=FALSE,(INDEX(BCR!$1:$1048576,MATCH(CV$5,BCR!$A:$A,0),MATCH($B42,BCR!$1:$1,0))),AVERAGE(#REF!)),"")</f>
        <v>0</v>
      </c>
      <c r="CW42" s="59">
        <f>+IFERROR(IF(ISTEXT(CW$5)=FALSE,(INDEX(BCR!$1:$1048576,MATCH(CW$5,BCR!$A:$A,0),MATCH($B42,BCR!$1:$1,0))),AVERAGE(#REF!)),"")</f>
        <v>0</v>
      </c>
      <c r="CX42" s="59">
        <f>+IFERROR(IF(ISTEXT(CX$5)=FALSE,(INDEX(BCR!$1:$1048576,MATCH(CX$5,BCR!$A:$A,0),MATCH($B42,BCR!$1:$1,0))),AVERAGE(#REF!)),"")</f>
        <v>0</v>
      </c>
      <c r="CY42" s="59">
        <f>+IFERROR(IF(ISTEXT(CY$5)=FALSE,(INDEX(BCR!$1:$1048576,MATCH(CY$5,BCR!$A:$A,0),MATCH($B42,BCR!$1:$1,0))),AVERAGE(#REF!)),"")</f>
        <v>0</v>
      </c>
      <c r="CZ42" s="59">
        <f>+IFERROR(IF(ISTEXT(CZ$5)=FALSE,(INDEX(BCR!$1:$1048576,MATCH(CZ$5,BCR!$A:$A,0),MATCH($B42,BCR!$1:$1,0))),AVERAGE(A42:CY42)),"")</f>
        <v>0</v>
      </c>
      <c r="DA42" s="59">
        <f>+IFERROR(IF(ISTEXT(DA$5)=FALSE,(INDEX(BCR!$1:$1048576,MATCH(DA$5,BCR!$A:$A,0),MATCH($B42,BCR!$1:$1,0))),AVERAGE(B42:CZ42)),"")</f>
        <v>0</v>
      </c>
      <c r="DB42" s="59">
        <f>+IFERROR(IF(ISTEXT(DB$5)=FALSE,(INDEX(BCR!$1:$1048576,MATCH(DB$5,BCR!$A:$A,0),MATCH($B42,BCR!$1:$1,0))),AVERAGE(C42:DA42)),"")</f>
        <v>0</v>
      </c>
      <c r="DC42" s="60">
        <f>+IFERROR(IF(ISTEXT(DC$5)=FALSE,(INDEX(BCR!$1:$1048576,MATCH(DC$5,BCR!$A:$A,0),MATCH($B42,BCR!$1:$1,0))),AVERAGE(CQ42:DB42)),"")</f>
        <v>0</v>
      </c>
      <c r="DD42" s="59">
        <f>+IFERROR(IF(ISTEXT(DD$5)=FALSE,(INDEX(BCR!$1:$1048576,MATCH(DD$5,BCR!$A:$A,0),MATCH($B42,BCR!$1:$1,0))),AVERAGE(CR42:DC42)),"")</f>
        <v>0</v>
      </c>
      <c r="DE42" s="59">
        <f>+IFERROR(IF(ISTEXT(DE$5)=FALSE,(INDEX(BCR!$1:$1048576,MATCH(DE$5,BCR!$A:$A,0),MATCH($B42,BCR!$1:$1,0))),AVERAGE(CS42:DD42)),"")</f>
        <v>0</v>
      </c>
      <c r="DF42" s="59">
        <f>+IFERROR(IF(ISTEXT(DF$5)=FALSE,(INDEX(BCR!$1:$1048576,MATCH(DF$5,BCR!$A:$A,0),MATCH($B42,BCR!$1:$1,0))),AVERAGE(CT42:DE42)),"")</f>
        <v>0</v>
      </c>
      <c r="DG42" s="59">
        <f>+IFERROR(IF(ISTEXT(DG$5)=FALSE,(INDEX(BCR!$1:$1048576,MATCH(DG$5,BCR!$A:$A,0),MATCH($B42,BCR!$1:$1,0))),AVERAGE(CU42:DF42)),"")</f>
        <v>0</v>
      </c>
      <c r="DH42" s="59">
        <f>+IFERROR(IF(ISTEXT(DH$5)=FALSE,(INDEX(BCR!$1:$1048576,MATCH(DH$5,BCR!$A:$A,0),MATCH($B42,BCR!$1:$1,0))),AVERAGE(CV42:DG42)),"")</f>
        <v>0</v>
      </c>
      <c r="DI42" s="59">
        <f>+IFERROR(IF(ISTEXT(DI$5)=FALSE,(INDEX(BCR!$1:$1048576,MATCH(DI$5,BCR!$A:$A,0),MATCH($B42,BCR!$1:$1,0))),AVERAGE(CW42:DH42)),"")</f>
        <v>0</v>
      </c>
      <c r="DJ42" s="59">
        <f>+IFERROR(IF(ISTEXT(DJ$5)=FALSE,(INDEX(BCR!$1:$1048576,MATCH(DJ$5,BCR!$A:$A,0),MATCH($B42,BCR!$1:$1,0))),AVERAGE(CX42:DI42)),"")</f>
        <v>0</v>
      </c>
      <c r="DK42" s="59">
        <f>+IFERROR(IF(ISTEXT(DK$5)=FALSE,(INDEX(BCR!$1:$1048576,MATCH(DK$5,BCR!$A:$A,0),MATCH($B42,BCR!$1:$1,0))),AVERAGE(CY42:DJ42)),"")</f>
        <v>0</v>
      </c>
      <c r="DL42" s="59">
        <f>+IFERROR(IF(ISTEXT(DL$5)=FALSE,(INDEX(BCR!$1:$1048576,MATCH(DL$5,BCR!$A:$A,0),MATCH($B42,BCR!$1:$1,0))),AVERAGE(CZ42:DK42)),"")</f>
        <v>0</v>
      </c>
      <c r="DM42" s="59">
        <f>+IFERROR(IF(ISTEXT(DM$5)=FALSE,(INDEX(BCR!$1:$1048576,MATCH(DM$5,BCR!$A:$A,0),MATCH($B42,BCR!$1:$1,0))),AVERAGE(DA42:DL42)),"")</f>
        <v>0</v>
      </c>
      <c r="DN42" s="59">
        <f>+IFERROR(IF(ISTEXT(DN$5)=FALSE,(INDEX(BCR!$1:$1048576,MATCH(DN$5,BCR!$A:$A,0),MATCH($B42,BCR!$1:$1,0))),AVERAGE(DB42:DM42)),"")</f>
        <v>0</v>
      </c>
      <c r="DO42" s="59">
        <f>+IFERROR(IF(ISTEXT(DO$5)=FALSE,(INDEX(BCR!$1:$1048576,MATCH(DO$5,BCR!$A:$A,0),MATCH($B42,BCR!$1:$1,0))),AVERAGE(DC42:DN42)),"")</f>
        <v>0</v>
      </c>
      <c r="DP42" s="60">
        <f>+IFERROR(IF(ISTEXT(DP$5)=FALSE,(INDEX(BCR!$1:$1048576,MATCH(DP$5,BCR!$A:$A,0),MATCH($B42,BCR!$1:$1,0))),AVERAGE(DD42:DO42)),"")</f>
        <v>0</v>
      </c>
      <c r="DQ42" s="59">
        <f>+IFERROR(IF(ISTEXT(DQ$5)=FALSE,(INDEX(BCR!$1:$1048576,MATCH(DQ$5,BCR!$A:$A,0),MATCH($B42,BCR!$1:$1,0))),AVERAGE(DE42:DP42)),"")</f>
        <v>0</v>
      </c>
      <c r="DR42" s="59">
        <f>+IFERROR(IF(ISTEXT(DR$5)=FALSE,(INDEX(BCR!$1:$1048576,MATCH(DR$5,BCR!$A:$A,0),MATCH($B42,BCR!$1:$1,0))),AVERAGE(DF42:DQ42)),"")</f>
        <v>0</v>
      </c>
      <c r="DS42" s="59">
        <f>+IFERROR(IF(ISTEXT(DS$5)=FALSE,(INDEX(BCR!$1:$1048576,MATCH(DS$5,BCR!$A:$A,0),MATCH($B42,BCR!$1:$1,0))),AVERAGE(DG42:DR42)),"")</f>
        <v>0</v>
      </c>
      <c r="DT42" s="59">
        <f>+IFERROR(IF(ISTEXT(DT$5)=FALSE,(INDEX(BCR!$1:$1048576,MATCH(DT$5,BCR!$A:$A,0),MATCH($B42,BCR!$1:$1,0))),AVERAGE(DH42:DS42)),"")</f>
        <v>0</v>
      </c>
      <c r="DU42" s="59">
        <f>+IFERROR(IF(ISTEXT(DU$5)=FALSE,(INDEX(BCR!$1:$1048576,MATCH(DU$5,BCR!$A:$A,0),MATCH($B42,BCR!$1:$1,0))),AVERAGE(DI42:DT42)),"")</f>
        <v>0</v>
      </c>
      <c r="DV42" s="59">
        <f>+IFERROR(IF(ISTEXT(DV$5)=FALSE,(INDEX(BCR!$1:$1048576,MATCH(DV$5,BCR!$A:$A,0),MATCH($B42,BCR!$1:$1,0))),AVERAGE(DJ42:DU42)),"")</f>
        <v>0</v>
      </c>
      <c r="DW42" s="59">
        <f>+IFERROR(IF(ISTEXT(DW$5)=FALSE,(INDEX(BCR!$1:$1048576,MATCH(DW$5,BCR!$A:$A,0),MATCH($B42,BCR!$1:$1,0))),AVERAGE(DK42:DV42)),"")</f>
        <v>0</v>
      </c>
      <c r="DX42" s="59">
        <f>+IFERROR(IF(ISTEXT(DX$5)=FALSE,(INDEX(BCR!$1:$1048576,MATCH(DX$5,BCR!$A:$A,0),MATCH($B42,BCR!$1:$1,0))),AVERAGE(DL42:DW42)),"")</f>
        <v>0</v>
      </c>
      <c r="DY42" s="59">
        <f>+IFERROR(IF(ISTEXT(DY$5)=FALSE,(INDEX(BCR!$1:$1048576,MATCH(DY$5,BCR!$A:$A,0),MATCH($B42,BCR!$1:$1,0))),AVERAGE(DM42:DX42)),"")</f>
        <v>0</v>
      </c>
      <c r="DZ42" s="59">
        <f>+IFERROR(IF(ISTEXT(DZ$5)=FALSE,(INDEX(BCR!$1:$1048576,MATCH(DZ$5,BCR!$A:$A,0),MATCH($B42,BCR!$1:$1,0))),AVERAGE(DN42:DY42)),"")</f>
        <v>0</v>
      </c>
      <c r="EA42" s="59">
        <f>+IFERROR(IF(ISTEXT(EA$5)=FALSE,(INDEX(BCR!$1:$1048576,MATCH(EA$5,BCR!$A:$A,0),MATCH($B42,BCR!$1:$1,0))),AVERAGE(DO42:DZ42)),"")</f>
        <v>0</v>
      </c>
      <c r="EB42" s="59">
        <f>+IFERROR(IF(ISTEXT(EB$5)=FALSE,(INDEX(BCR!$1:$1048576,MATCH(EB$5,BCR!$A:$A,0),MATCH($B42,BCR!$1:$1,0))),AVERAGE(DP42:EA42)),"")</f>
        <v>0</v>
      </c>
      <c r="EC42" s="60">
        <f>+IFERROR(IF(ISTEXT(EC$5)=FALSE,(INDEX(BCR!$1:$1048576,MATCH(EC$5,BCR!$A:$A,0),MATCH($B42,BCR!$1:$1,0))),AVERAGE(DQ42:EB42)),"")</f>
        <v>0</v>
      </c>
      <c r="ED42" s="59">
        <f>+IFERROR(IF(ISTEXT(ED$5)=FALSE,(INDEX(BCR!$1:$1048576,MATCH(ED$5,BCR!$A:$A,0),MATCH($B42,BCR!$1:$1,0))),AVERAGE(DR42:EC42)),"")</f>
        <v>101.19887692816</v>
      </c>
      <c r="EE42" s="59">
        <f>+IFERROR(IF(ISTEXT(EE$5)=FALSE,(INDEX(BCR!$1:$1048576,MATCH(EE$5,BCR!$A:$A,0),MATCH($B42,BCR!$1:$1,0))),AVERAGE(DS42:ED42)),"")</f>
        <v>103.094206797889</v>
      </c>
      <c r="EF42" s="59">
        <f>+IFERROR(IF(ISTEXT(EF$5)=FALSE,(INDEX(BCR!$1:$1048576,MATCH(EF$5,BCR!$A:$A,0),MATCH($B42,BCR!$1:$1,0))),AVERAGE(DT42:EE42)),"")</f>
        <v>102.805516469976</v>
      </c>
      <c r="EG42" s="59">
        <f>+IFERROR(IF(ISTEXT(EG$5)=FALSE,(INDEX(BCR!$1:$1048576,MATCH(EG$5,BCR!$A:$A,0),MATCH($B42,BCR!$1:$1,0))),AVERAGE(DU42:EF42)),"")</f>
        <v>102.896415014453</v>
      </c>
      <c r="EH42" s="59">
        <f>+IFERROR(IF(ISTEXT(EH$5)=FALSE,(INDEX(BCR!$1:$1048576,MATCH(EH$5,BCR!$A:$A,0),MATCH($B42,BCR!$1:$1,0))),AVERAGE(DV42:EG42)),"")</f>
        <v>98.772295278888606</v>
      </c>
      <c r="EI42" s="59">
        <f>+IFERROR(IF(ISTEXT(EI$5)=FALSE,(INDEX(BCR!$1:$1048576,MATCH(EI$5,BCR!$A:$A,0),MATCH($B42,BCR!$1:$1,0))),AVERAGE(DW42:EH42)),"")</f>
        <v>98.525146201870697</v>
      </c>
      <c r="EJ42" s="59">
        <f>+IFERROR(IF(ISTEXT(EJ$5)=FALSE,(INDEX(BCR!$1:$1048576,MATCH(EJ$5,BCR!$A:$A,0),MATCH($B42,BCR!$1:$1,0))),AVERAGE(DX42:EI42)),"")</f>
        <v>98.867516205104295</v>
      </c>
      <c r="EK42" s="59">
        <f>+IFERROR(IF(ISTEXT(EK$5)=FALSE,(INDEX(BCR!$1:$1048576,MATCH(EK$5,BCR!$A:$A,0),MATCH($B42,BCR!$1:$1,0))),AVERAGE(DY42:EJ42)),"")</f>
        <v>97.772890596430997</v>
      </c>
      <c r="EL42" s="59">
        <f>+IFERROR(IF(ISTEXT(EL$5)=FALSE,(INDEX(BCR!$1:$1048576,MATCH(EL$5,BCR!$A:$A,0),MATCH($B42,BCR!$1:$1,0))),AVERAGE(DZ42:EK42)),"")</f>
        <v>97.8041958793183</v>
      </c>
      <c r="EM42" s="59">
        <f>+IFERROR(IF(ISTEXT(EM$5)=FALSE,(INDEX(BCR!$1:$1048576,MATCH(EM$5,BCR!$A:$A,0),MATCH($B42,BCR!$1:$1,0))),AVERAGE(EA42:EL42)),"")</f>
        <v>99.023363297364995</v>
      </c>
      <c r="EN42" s="59">
        <f>+IFERROR(IF(ISTEXT(EN$5)=FALSE,(INDEX(BCR!$1:$1048576,MATCH(EN$5,BCR!$A:$A,0),MATCH($B42,BCR!$1:$1,0))),AVERAGE(EB42:EM42)),"")</f>
        <v>101.47878687517699</v>
      </c>
      <c r="EO42" s="59">
        <f>+IFERROR(IF(ISTEXT(EO$5)=FALSE,(INDEX(BCR!$1:$1048576,MATCH(EO$5,BCR!$A:$A,0),MATCH($B42,BCR!$1:$1,0))),AVERAGE(EC42:EN42)),"")</f>
        <v>97.760790455366404</v>
      </c>
      <c r="EP42" s="60">
        <f>+IFERROR(IF(ISTEXT(EP$5)=FALSE,(INDEX(BCR!$1:$1048576,MATCH(EP$5,BCR!$A:$A,0),MATCH($B42,BCR!$1:$1,0))),AVERAGE(ED42:EO42)),"")</f>
        <v>99.999999999999943</v>
      </c>
      <c r="EQ42" s="59">
        <f>+IFERROR(IF(ISTEXT(EQ$5)=FALSE,(INDEX(BCR!$1:$1048576,MATCH(EQ$5,BCR!$A:$A,0),MATCH($B42,BCR!$1:$1,0))),AVERAGE(EE42:EP42)),"")</f>
        <v>107.66659670806</v>
      </c>
      <c r="ER42" s="59">
        <f>+IFERROR(IF(ISTEXT(ER$5)=FALSE,(INDEX(BCR!$1:$1048576,MATCH(ER$5,BCR!$A:$A,0),MATCH($B42,BCR!$1:$1,0))),AVERAGE(EF42:EQ42)),"")</f>
        <v>101.791335942107</v>
      </c>
      <c r="ES42" s="59">
        <f>+IFERROR(IF(ISTEXT(ES$5)=FALSE,(INDEX(BCR!$1:$1048576,MATCH(ES$5,BCR!$A:$A,0),MATCH($B42,BCR!$1:$1,0))),AVERAGE(EG42:ER42)),"")</f>
        <v>102.02182256834401</v>
      </c>
      <c r="ET42" s="59">
        <f>+IFERROR(IF(ISTEXT(ET$5)=FALSE,(INDEX(BCR!$1:$1048576,MATCH(ET$5,BCR!$A:$A,0),MATCH($B42,BCR!$1:$1,0))),AVERAGE(EH42:ES42)),"")</f>
        <v>103.417586856067</v>
      </c>
      <c r="EU42" s="59">
        <f>+IFERROR(IF(ISTEXT(EU$5)=FALSE,(INDEX(BCR!$1:$1048576,MATCH(EU$5,BCR!$A:$A,0),MATCH($B42,BCR!$1:$1,0))),AVERAGE(EI42:ET42)),"")</f>
        <v>99.182237825788107</v>
      </c>
      <c r="EV42" s="59">
        <f>+IFERROR(IF(ISTEXT(EV$5)=FALSE,(INDEX(BCR!$1:$1048576,MATCH(EV$5,BCR!$A:$A,0),MATCH($B42,BCR!$1:$1,0))),AVERAGE(EJ42:EU42)),"")</f>
        <v>99.192259579181396</v>
      </c>
      <c r="EW42" s="59">
        <f>+IFERROR(IF(ISTEXT(EW$5)=FALSE,(INDEX(BCR!$1:$1048576,MATCH(EW$5,BCR!$A:$A,0),MATCH($B42,BCR!$1:$1,0))),AVERAGE(EK42:EV42)),"")</f>
        <v>99.763192696934297</v>
      </c>
      <c r="EX42" s="59">
        <f>+IFERROR(IF(ISTEXT(EX$5)=FALSE,(INDEX(BCR!$1:$1048576,MATCH(EX$5,BCR!$A:$A,0),MATCH($B42,BCR!$1:$1,0))),AVERAGE(EL42:EW42)),"")</f>
        <v>101.83219653387999</v>
      </c>
      <c r="EY42" s="59">
        <f>+IFERROR(IF(ISTEXT(EY$5)=FALSE,(INDEX(BCR!$1:$1048576,MATCH(EY$5,BCR!$A:$A,0),MATCH($B42,BCR!$1:$1,0))),AVERAGE(EM42:EX42)),"")</f>
        <v>102.27802693561</v>
      </c>
      <c r="EZ42" s="59">
        <f>+IFERROR(IF(ISTEXT(EZ$5)=FALSE,(INDEX(BCR!$1:$1048576,MATCH(EZ$5,BCR!$A:$A,0),MATCH($B42,BCR!$1:$1,0))),AVERAGE(EN42:EY42)),"")</f>
        <v>102.81764440417599</v>
      </c>
      <c r="FA42" s="59">
        <f>+IFERROR(IF(ISTEXT(FA$5)=FALSE,(INDEX(BCR!$1:$1048576,MATCH(FA$5,BCR!$A:$A,0),MATCH($B42,BCR!$1:$1,0))),AVERAGE(EO42:EZ42)),"")</f>
        <v>102.291225722405</v>
      </c>
      <c r="FB42" s="59">
        <f>+IFERROR(IF(ISTEXT(FB$5)=FALSE,(INDEX(BCR!$1:$1048576,MATCH(FB$5,BCR!$A:$A,0),MATCH($B42,BCR!$1:$1,0))),AVERAGE(EP42:FA42)),"")</f>
        <v>102.448215481579</v>
      </c>
      <c r="FC42" s="60">
        <f>+IFERROR(IF(ISTEXT(FC$5)=FALSE,(INDEX(BCR!$1:$1048576,MATCH(FC$5,BCR!$A:$A,0),MATCH($B42,BCR!$1:$1,0))),AVERAGE(EQ42:FB42)),"")</f>
        <v>102.05852843784432</v>
      </c>
      <c r="FD42" s="59">
        <f>+IFERROR(IF(ISTEXT(FD$5)=FALSE,(INDEX(BCR!$1:$1048576,MATCH(FD$5,BCR!$A:$A,0),MATCH($B42,BCR!$1:$1,0))),AVERAGE(ER42:FC42)),"")</f>
        <v>104.12963177975</v>
      </c>
      <c r="FE42" s="59">
        <f>+IFERROR(IF(ISTEXT(FE$5)=FALSE,(INDEX(BCR!$1:$1048576,MATCH(FE$5,BCR!$A:$A,0),MATCH($B42,BCR!$1:$1,0))),AVERAGE(ES42:FD42)),"")</f>
        <v>109.357610504947</v>
      </c>
      <c r="FF42" s="59">
        <f>+IFERROR(IF(ISTEXT(FF$5)=FALSE,(INDEX(BCR!$1:$1048576,MATCH(FF$5,BCR!$A:$A,0),MATCH($B42,BCR!$1:$1,0))),AVERAGE(ET42:FE42)),"")</f>
        <v>108.526281532239</v>
      </c>
      <c r="FG42" s="59">
        <f>+IFERROR(IF(ISTEXT(FG$5)=FALSE,(INDEX(BCR!$1:$1048576,MATCH(FG$5,BCR!$A:$A,0),MATCH($B42,BCR!$1:$1,0))),AVERAGE(EU42:FF42)),"")</f>
        <v>107.95247079853</v>
      </c>
      <c r="FH42" s="59">
        <f>+IFERROR(IF(ISTEXT(FH$5)=FALSE,(INDEX(BCR!$1:$1048576,MATCH(FH$5,BCR!$A:$A,0),MATCH($B42,BCR!$1:$1,0))),AVERAGE(EV42:FG42)),"")</f>
        <v>102.92751539619</v>
      </c>
      <c r="FI42" s="59">
        <f>+IFERROR(IF(ISTEXT(FI$5)=FALSE,(INDEX(BCR!$1:$1048576,MATCH(FI$5,BCR!$A:$A,0),MATCH($B42,BCR!$1:$1,0))),AVERAGE(EW42:FH42)),"")</f>
        <v>102.965298827548</v>
      </c>
      <c r="FJ42" s="59">
        <f>+IFERROR(IF(ISTEXT(FJ$5)=FALSE,(INDEX(BCR!$1:$1048576,MATCH(FJ$5,BCR!$A:$A,0),MATCH($B42,BCR!$1:$1,0))),AVERAGE(EX42:FI42)),"")</f>
        <v>102.821391681226</v>
      </c>
      <c r="FK42" s="59">
        <f>+IFERROR(IF(ISTEXT(FK$5)=FALSE,(INDEX(BCR!$1:$1048576,MATCH(FK$5,BCR!$A:$A,0),MATCH($B42,BCR!$1:$1,0))),AVERAGE(EY42:FJ42)),"")</f>
        <v>105.182987836493</v>
      </c>
      <c r="FL42" s="59">
        <f>+IFERROR(IF(ISTEXT(FL$5)=FALSE,(INDEX(BCR!$1:$1048576,MATCH(FL$5,BCR!$A:$A,0),MATCH($B42,BCR!$1:$1,0))),AVERAGE(EZ42:FK42)),"")</f>
        <v>104.45138039131901</v>
      </c>
      <c r="FM42" s="59">
        <f>+IFERROR(IF(ISTEXT(FM$5)=FALSE,(INDEX(BCR!$1:$1048576,MATCH(FM$5,BCR!$A:$A,0),MATCH($B42,BCR!$1:$1,0))),AVERAGE(FA42:FL42)),"")</f>
        <v>104.622252899337</v>
      </c>
      <c r="FN42" s="59">
        <f>+IFERROR(IF(ISTEXT(FN$5)=FALSE,(INDEX(BCR!$1:$1048576,MATCH(FN$5,BCR!$A:$A,0),MATCH($B42,BCR!$1:$1,0))),AVERAGE(FB42:FM42)),"")</f>
        <v>104.671924012603</v>
      </c>
      <c r="FO42" s="59">
        <f>+IFERROR(IF(ISTEXT(FO$5)=FALSE,(INDEX(BCR!$1:$1048576,MATCH(FO$5,BCR!$A:$A,0),MATCH($B42,BCR!$1:$1,0))),AVERAGE(FC42:FN42)),"")</f>
        <v>105.490276645243</v>
      </c>
      <c r="FP42" s="60">
        <f>+IFERROR(IF(ISTEXT(FP$5)=FALSE,(INDEX(BCR!$1:$1048576,MATCH(FP$5,BCR!$A:$A,0),MATCH($B42,BCR!$1:$1,0))),AVERAGE(FD42:FO42)),"")</f>
        <v>105.25825185878541</v>
      </c>
      <c r="FQ42" s="59">
        <f>+IFERROR(IF(ISTEXT(FQ$5)=FALSE,(INDEX(BCR!$1:$1048576,MATCH(FQ$5,BCR!$A:$A,0),MATCH($B42,BCR!$1:$1,0))),AVERAGE(FE42:FP42)),"")</f>
        <v>103.963541825676</v>
      </c>
      <c r="FR42" s="59">
        <f>+IFERROR(IF(ISTEXT(FR$5)=FALSE,(INDEX(BCR!$1:$1048576,MATCH(FR$5,BCR!$A:$A,0),MATCH($B42,BCR!$1:$1,0))),AVERAGE(FF42:FQ42)),"")</f>
        <v>104.84276488220399</v>
      </c>
      <c r="FS42" s="59">
        <f>+IFERROR(IF(ISTEXT(FS$5)=FALSE,(INDEX(BCR!$1:$1048576,MATCH(FS$5,BCR!$A:$A,0),MATCH($B42,BCR!$1:$1,0))),AVERAGE(FG42:FR42)),"")</f>
        <v>107.57168719832499</v>
      </c>
      <c r="FT42" s="59">
        <f>+IFERROR(IF(ISTEXT(FT$5)=FALSE,(INDEX(BCR!$1:$1048576,MATCH(FT$5,BCR!$A:$A,0),MATCH($B42,BCR!$1:$1,0))),AVERAGE(FH42:FS42)),"")</f>
        <v>108.081186830718</v>
      </c>
      <c r="FU42" s="59">
        <f>+IFERROR(IF(ISTEXT(FU$5)=FALSE,(INDEX(BCR!$1:$1048576,MATCH(FU$5,BCR!$A:$A,0),MATCH($B42,BCR!$1:$1,0))),AVERAGE(FI42:FT42)),"")</f>
        <v>101.663405450422</v>
      </c>
      <c r="FV42" s="59">
        <f>+IFERROR(IF(ISTEXT(FV$5)=FALSE,(INDEX(BCR!$1:$1048576,MATCH(FV$5,BCR!$A:$A,0),MATCH($B42,BCR!$1:$1,0))),AVERAGE(FJ42:FU42)),"")</f>
        <v>104.737636598563</v>
      </c>
      <c r="FW42" s="59">
        <f>+IFERROR(IF(ISTEXT(FW$5)=FALSE,(INDEX(BCR!$1:$1048576,MATCH(FW$5,BCR!$A:$A,0),MATCH($B42,BCR!$1:$1,0))),AVERAGE(FK42:FV42)),"")</f>
        <v>105.97710954742401</v>
      </c>
      <c r="FX42" s="59">
        <f>+IFERROR(IF(ISTEXT(FX$5)=FALSE,(INDEX(BCR!$1:$1048576,MATCH(FX$5,BCR!$A:$A,0),MATCH($B42,BCR!$1:$1,0))),AVERAGE(FL42:FW42)),"")</f>
        <v>108.609647851105</v>
      </c>
      <c r="FY42" s="59">
        <f>+IFERROR(IF(ISTEXT(FY$5)=FALSE,(INDEX(BCR!$1:$1048576,MATCH(FY$5,BCR!$A:$A,0),MATCH($B42,BCR!$1:$1,0))),AVERAGE(FM42:FX42)),"")</f>
        <v>108.577204281503</v>
      </c>
      <c r="FZ42" s="59">
        <f>+IFERROR(IF(ISTEXT(FZ$5)=FALSE,(INDEX(BCR!$1:$1048576,MATCH(FZ$5,BCR!$A:$A,0),MATCH($B42,BCR!$1:$1,0))),AVERAGE(FN42:FY42)),"")</f>
        <v>108.640719852214</v>
      </c>
      <c r="GA42" s="59">
        <f>+IFERROR(IF(ISTEXT(GA$5)=FALSE,(INDEX(BCR!$1:$1048576,MATCH(GA$5,BCR!$A:$A,0),MATCH($B42,BCR!$1:$1,0))),AVERAGE(FO42:FZ42)),"")</f>
        <v>106.537026132691</v>
      </c>
      <c r="GB42" s="59">
        <f>+IFERROR(IF(ISTEXT(GB$5)=FALSE,(INDEX(BCR!$1:$1048576,MATCH(GB$5,BCR!$A:$A,0),MATCH($B42,BCR!$1:$1,0))),AVERAGE(FP42:GA42)),"")</f>
        <v>107.601371499257</v>
      </c>
      <c r="GC42" s="60">
        <f>+IFERROR(IF(ISTEXT(GC$5)=FALSE,(INDEX(BCR!$1:$1048576,MATCH(GC$5,BCR!$A:$A,0),MATCH($B42,BCR!$1:$1,0))),AVERAGE(FQ42:GB42)),"")</f>
        <v>106.40027516250849</v>
      </c>
      <c r="GD42" s="59">
        <f>+IFERROR(IF(ISTEXT(GD$5)=FALSE,(INDEX(BCR!$1:$1048576,MATCH(GD$5,BCR!$A:$A,0),MATCH($B42,BCR!$1:$1,0))),AVERAGE(FR42:GC42)),"")</f>
        <v>104.271773810309</v>
      </c>
      <c r="GE42" s="59">
        <f>+IFERROR(IF(ISTEXT(GE$5)=FALSE,(INDEX(BCR!$1:$1048576,MATCH(GE$5,BCR!$A:$A,0),MATCH($B42,BCR!$1:$1,0))),AVERAGE(FS42:GD42)),"")</f>
        <v>110.853605798667</v>
      </c>
      <c r="GF42" s="59">
        <f>+IFERROR(IF(ISTEXT(GF$5)=FALSE,(INDEX(BCR!$1:$1048576,MATCH(GF$5,BCR!$A:$A,0),MATCH($B42,BCR!$1:$1,0))),AVERAGE(FT42:GE42)),"")</f>
        <v>110.281730094323</v>
      </c>
      <c r="GG42" s="59">
        <f>+IFERROR(IF(ISTEXT(GG$5)=FALSE,(INDEX(BCR!$1:$1048576,MATCH(GG$5,BCR!$A:$A,0),MATCH($B42,BCR!$1:$1,0))),AVERAGE(FU42:GF42)),"")</f>
        <v>113.61435885578</v>
      </c>
      <c r="GH42" s="59">
        <f>+IFERROR(IF(ISTEXT(GH$5)=FALSE,(INDEX(BCR!$1:$1048576,MATCH(GH$5,BCR!$A:$A,0),MATCH($B42,BCR!$1:$1,0))),AVERAGE(FV42:GG42)),"")</f>
        <v>114.867658331214</v>
      </c>
      <c r="GI42" s="59">
        <f>+IFERROR(IF(ISTEXT(GI$5)=FALSE,(INDEX(BCR!$1:$1048576,MATCH(GI$5,BCR!$A:$A,0),MATCH($B42,BCR!$1:$1,0))),AVERAGE(FW42:GH42)),"")</f>
        <v>114.685105446267</v>
      </c>
      <c r="GJ42" s="59">
        <f>+IFERROR(IF(ISTEXT(GJ$5)=FALSE,(INDEX(BCR!$1:$1048576,MATCH(GJ$5,BCR!$A:$A,0),MATCH($B42,BCR!$1:$1,0))),AVERAGE(FX42:GI42)),"")</f>
        <v>114.890281215958</v>
      </c>
      <c r="GK42" s="59">
        <f>+IFERROR(IF(ISTEXT(GK$5)=FALSE,(INDEX(BCR!$1:$1048576,MATCH(GK$5,BCR!$A:$A,0),MATCH($B42,BCR!$1:$1,0))),AVERAGE(FY42:GJ42)),"")</f>
        <v>107.841887763934</v>
      </c>
      <c r="GL42" s="59">
        <f>+IFERROR(IF(ISTEXT(GL$5)=FALSE,(INDEX(BCR!$1:$1048576,MATCH(GL$5,BCR!$A:$A,0),MATCH($B42,BCR!$1:$1,0))),AVERAGE(FZ42:GK42)),"")</f>
        <v>108.22704235172201</v>
      </c>
      <c r="GM42" s="59">
        <f>+IFERROR(IF(ISTEXT(GM$5)=FALSE,(INDEX(BCR!$1:$1048576,MATCH(GM$5,BCR!$A:$A,0),MATCH($B42,BCR!$1:$1,0))),AVERAGE(GA42:GL42)),"")</f>
        <v>111.00882941990101</v>
      </c>
      <c r="GN42" s="59">
        <f>+IFERROR(IF(ISTEXT(GN$5)=FALSE,(INDEX(BCR!$1:$1048576,MATCH(GN$5,BCR!$A:$A,0),MATCH($B42,BCR!$1:$1,0))),AVERAGE(GB42:GM42)),"")</f>
        <v>110.768857098274</v>
      </c>
      <c r="GO42" s="59">
        <f>+IFERROR(IF(ISTEXT(GO$5)=FALSE,(INDEX(BCR!$1:$1048576,MATCH(GO$5,BCR!$A:$A,0),MATCH($B42,BCR!$1:$1,0))),AVERAGE(GC42:GN42)),"")</f>
        <v>110.495801495775</v>
      </c>
      <c r="GP42" s="60">
        <f>+IFERROR(IF(ISTEXT(GP$5)=FALSE,(INDEX(BCR!$1:$1048576,MATCH(GP$5,BCR!$A:$A,0),MATCH($B42,BCR!$1:$1,0))),AVERAGE(GD42:GO42)),"")</f>
        <v>110.98391097351033</v>
      </c>
      <c r="GQ42" s="59">
        <f>+IFERROR(IF(ISTEXT(GQ$5)=FALSE,(INDEX(BCR!$1:$1048576,MATCH(GQ$5,BCR!$A:$A,0),MATCH($B42,BCR!$1:$1,0))),AVERAGE(GE42:GP42)),"")</f>
        <v>114.473108857268</v>
      </c>
      <c r="GR42" s="59">
        <f>+IFERROR(IF(ISTEXT(GR$5)=FALSE,(INDEX(BCR!$1:$1048576,MATCH(GR$5,BCR!$A:$A,0),MATCH($B42,BCR!$1:$1,0))),AVERAGE(GF42:GQ42)),"")</f>
        <v>117.46119587475199</v>
      </c>
      <c r="GS42" s="59">
        <f>+IFERROR(IF(ISTEXT(GS$5)=FALSE,(INDEX(BCR!$1:$1048576,MATCH(GS$5,BCR!$A:$A,0),MATCH($B42,BCR!$1:$1,0))),AVERAGE(GG42:GR42)),"")</f>
        <v>116.923511464214</v>
      </c>
      <c r="GT42" s="59">
        <f>+IFERROR(IF(ISTEXT(GT$5)=FALSE,(INDEX(BCR!$1:$1048576,MATCH(GT$5,BCR!$A:$A,0),MATCH($B42,BCR!$1:$1,0))),AVERAGE(GH42:GS42)),"")</f>
        <v>116.468711348844</v>
      </c>
      <c r="GU42" s="59">
        <f>+IFERROR(IF(ISTEXT(GU$5)=FALSE,(INDEX(BCR!$1:$1048576,MATCH(GU$5,BCR!$A:$A,0),MATCH($B42,BCR!$1:$1,0))),AVERAGE(GI42:GT42)),"")</f>
        <v>122.78945640931499</v>
      </c>
      <c r="GV42" s="59">
        <f>+IFERROR(IF(ISTEXT(GV$5)=FALSE,(INDEX(BCR!$1:$1048576,MATCH(GV$5,BCR!$A:$A,0),MATCH($B42,BCR!$1:$1,0))),AVERAGE(GJ42:GU42)),"")</f>
        <v>122.543889568705</v>
      </c>
      <c r="GW42" s="59">
        <f>+IFERROR(IF(ISTEXT(GW$5)=FALSE,(INDEX(BCR!$1:$1048576,MATCH(GW$5,BCR!$A:$A,0),MATCH($B42,BCR!$1:$1,0))),AVERAGE(GK42:GV42)),"")</f>
        <v>127.05713658459599</v>
      </c>
      <c r="GX42" s="59">
        <f>+IFERROR(IF(ISTEXT(GX$5)=FALSE,(INDEX(BCR!$1:$1048576,MATCH(GX$5,BCR!$A:$A,0),MATCH($B42,BCR!$1:$1,0))),AVERAGE(GL42:GW42)),"")</f>
        <v>128.99052414029501</v>
      </c>
      <c r="GY42" s="59">
        <f>+IFERROR(IF(ISTEXT(GY$5)=FALSE,(INDEX(BCR!$1:$1048576,MATCH(GY$5,BCR!$A:$A,0),MATCH($B42,BCR!$1:$1,0))),AVERAGE(GM42:GX42)),"")</f>
        <v>130.12072362490699</v>
      </c>
      <c r="GZ42" s="59">
        <f>+IFERROR(IF(ISTEXT(GZ$5)=FALSE,(INDEX(BCR!$1:$1048576,MATCH(GZ$5,BCR!$A:$A,0),MATCH($B42,BCR!$1:$1,0))),AVERAGE(GN42:GY42)),"")</f>
        <v>129.93517699215701</v>
      </c>
      <c r="HA42" s="59">
        <f>+IFERROR(IF(ISTEXT(HA$5)=FALSE,(INDEX(BCR!$1:$1048576,MATCH(HA$5,BCR!$A:$A,0),MATCH($B42,BCR!$1:$1,0))),AVERAGE(GO42:GZ42)),"")</f>
        <v>129.29249729929199</v>
      </c>
      <c r="HB42" s="59">
        <f>+IFERROR(IF(ISTEXT(HB$5)=FALSE,(INDEX(BCR!$1:$1048576,MATCH(HB$5,BCR!$A:$A,0),MATCH($B42,BCR!$1:$1,0))),AVERAGE(GP42:HA42)),"")</f>
        <v>129.47851296692801</v>
      </c>
      <c r="HC42" s="60">
        <f>+IFERROR(IF(ISTEXT(HC$5)=FALSE,(INDEX(BCR!$1:$1048576,MATCH(HC$5,BCR!$A:$A,0),MATCH($B42,BCR!$1:$1,0))),AVERAGE(GQ42:HB42)),"")</f>
        <v>123.79453709427275</v>
      </c>
      <c r="HD42" s="59">
        <f>+IFERROR(IF(ISTEXT(HD$5)=FALSE,(INDEX(BCR!$1:$1048576,MATCH(HD$5,BCR!$A:$A,0),MATCH($B42,BCR!$1:$1,0))),AVERAGE(GR42:HC42)),"")</f>
        <v>133.84318569848801</v>
      </c>
      <c r="HE42" s="59">
        <f>+IFERROR(IF(ISTEXT(HE$5)=FALSE,(INDEX(BCR!$1:$1048576,MATCH(HE$5,BCR!$A:$A,0),MATCH($B42,BCR!$1:$1,0))),AVERAGE(GS42:HD42)),"")</f>
        <v>133.20975919150499</v>
      </c>
      <c r="HF42" s="59">
        <f>+IFERROR(IF(ISTEXT(HF$5)=FALSE,(INDEX(BCR!$1:$1048576,MATCH(HF$5,BCR!$A:$A,0),MATCH($B42,BCR!$1:$1,0))),AVERAGE(GT42:HE42)),"")</f>
        <v>132.36617779612399</v>
      </c>
      <c r="HG42" s="59">
        <f>+IFERROR(IF(ISTEXT(HG$5)=FALSE,(INDEX(BCR!$1:$1048576,MATCH(HG$5,BCR!$A:$A,0),MATCH($B42,BCR!$1:$1,0))),AVERAGE(GU42:HF42)),"")</f>
        <v>127.190273062128</v>
      </c>
      <c r="HH42" s="59">
        <f>+IFERROR(IF(ISTEXT(HH$5)=FALSE,(INDEX(BCR!$1:$1048576,MATCH(HH$5,BCR!$A:$A,0),MATCH($B42,BCR!$1:$1,0))),AVERAGE(GV42:HG42)),"")</f>
        <v>127.715963917925</v>
      </c>
      <c r="HI42" s="59">
        <f>+IFERROR(IF(ISTEXT(HI$5)=FALSE,(INDEX(BCR!$1:$1048576,MATCH(HI$5,BCR!$A:$A,0),MATCH($B42,BCR!$1:$1,0))),AVERAGE(GW42:HH42)),"")</f>
        <v>128.35677616664501</v>
      </c>
      <c r="HJ42" s="59">
        <f>+IFERROR(IF(ISTEXT(HJ$5)=FALSE,(INDEX(BCR!$1:$1048576,MATCH(HJ$5,BCR!$A:$A,0),MATCH($B42,BCR!$1:$1,0))),AVERAGE(GX42:HI42)),"")</f>
        <v>128.434374032123</v>
      </c>
      <c r="HK42" s="59">
        <f>+IFERROR(IF(ISTEXT(HK$5)=FALSE,(INDEX(BCR!$1:$1048576,MATCH(HK$5,BCR!$A:$A,0),MATCH($B42,BCR!$1:$1,0))),AVERAGE(GY42:HJ42)),"")</f>
        <v>130.52719278983301</v>
      </c>
      <c r="HL42" s="59">
        <f>+IFERROR(IF(ISTEXT(HL$5)=FALSE,(INDEX(BCR!$1:$1048576,MATCH(HL$5,BCR!$A:$A,0),MATCH($B42,BCR!$1:$1,0))),AVERAGE(GZ42:HK42)),"")</f>
        <v>130.85346757780101</v>
      </c>
      <c r="HM42" s="59">
        <f>+IFERROR(IF(ISTEXT(HM$5)=FALSE,(INDEX(BCR!$1:$1048576,MATCH(HM$5,BCR!$A:$A,0),MATCH($B42,BCR!$1:$1,0))),AVERAGE(HA42:HL42)),"")</f>
        <v>131.36474376677299</v>
      </c>
      <c r="HN42" s="59">
        <f>+IFERROR(IF(ISTEXT(HN$5)=FALSE,(INDEX(BCR!$1:$1048576,MATCH(HN$5,BCR!$A:$A,0),MATCH($B42,BCR!$1:$1,0))),AVERAGE(HB42:HM42)),"")</f>
        <v>136.811238728283</v>
      </c>
      <c r="HO42" s="59">
        <f>+IFERROR(IF(ISTEXT(HO$5)=FALSE,(INDEX(BCR!$1:$1048576,MATCH(HO$5,BCR!$A:$A,0),MATCH($B42,BCR!$1:$1,0))),AVERAGE(HC42:HN42)),"")</f>
        <v>137.02353425068301</v>
      </c>
      <c r="HP42" s="60">
        <f>+IFERROR(IF(ISTEXT(HP$5)=FALSE,(INDEX(BCR!$1:$1048576,MATCH(HP$5,BCR!$A:$A,0),MATCH($B42,BCR!$1:$1,0))),AVERAGE(HD42:HO42)),"")</f>
        <v>131.47472391485925</v>
      </c>
      <c r="HQ42" s="59">
        <f>+IFERROR(IF(ISTEXT(HQ$5)=FALSE,(INDEX(BCR!$1:$1048576,MATCH(HQ$5,BCR!$A:$A,0),MATCH($B42,BCR!$1:$1,0))),AVERAGE(HE42:HP42)),"")</f>
        <v>136.09310264712499</v>
      </c>
      <c r="HR42" s="59">
        <f>+IFERROR(IF(ISTEXT(HR$5)=FALSE,(INDEX(BCR!$1:$1048576,MATCH(HR$5,BCR!$A:$A,0),MATCH($B42,BCR!$1:$1,0))),AVERAGE(HF42:HQ42)),"")</f>
        <v>131.11834717322401</v>
      </c>
      <c r="HS42" s="59">
        <f>+IFERROR(IF(ISTEXT(HS$5)=FALSE,(INDEX(BCR!$1:$1048576,MATCH(HS$5,BCR!$A:$A,0),MATCH($B42,BCR!$1:$1,0))),AVERAGE(HG42:HR42)),"")</f>
        <v>129.21306649819601</v>
      </c>
      <c r="HT42" s="59">
        <f>+IFERROR(IF(ISTEXT(HT$5)=FALSE,(INDEX(BCR!$1:$1048576,MATCH(HT$5,BCR!$A:$A,0),MATCH($B42,BCR!$1:$1,0))),AVERAGE(HH42:HS42)),"")</f>
        <v>129.54736798809</v>
      </c>
      <c r="HU42" s="59">
        <f>+IFERROR(IF(ISTEXT(HU$5)=FALSE,(INDEX(BCR!$1:$1048576,MATCH(HU$5,BCR!$A:$A,0),MATCH($B42,BCR!$1:$1,0))),AVERAGE(HI42:HT42)),"")</f>
        <v>125.14135794293701</v>
      </c>
      <c r="HV42" s="59">
        <f>+IFERROR(IF(ISTEXT(HV$5)=FALSE,(INDEX(BCR!$1:$1048576,MATCH(HV$5,BCR!$A:$A,0),MATCH($B42,BCR!$1:$1,0))),AVERAGE(HJ42:HU42)),"")</f>
        <v>125.751000010071</v>
      </c>
      <c r="HW42" s="59">
        <f>+IFERROR(IF(ISTEXT(HW$5)=FALSE,(INDEX(BCR!$1:$1048576,MATCH(HW$5,BCR!$A:$A,0),MATCH($B42,BCR!$1:$1,0))),AVERAGE(HK42:HV42)),"")</f>
        <v>126.92013247916501</v>
      </c>
      <c r="HX42" s="59">
        <f>+IFERROR(IF(ISTEXT(HX$5)=FALSE,(INDEX(BCR!$1:$1048576,MATCH(HX$5,BCR!$A:$A,0),MATCH($B42,BCR!$1:$1,0))),AVERAGE(HL42:HW42)),"")</f>
        <v>129.073070978972</v>
      </c>
      <c r="HY42" s="59">
        <f>+IFERROR(IF(ISTEXT(HY$5)=FALSE,(INDEX(BCR!$1:$1048576,MATCH(HY$5,BCR!$A:$A,0),MATCH($B42,BCR!$1:$1,0))),AVERAGE(HM42:HX42)),"")</f>
        <v>129.741166819065</v>
      </c>
      <c r="HZ42" s="59">
        <f>+IFERROR(IF(ISTEXT(HZ$5)=FALSE,(INDEX(BCR!$1:$1048576,MATCH(HZ$5,BCR!$A:$A,0),MATCH($B42,BCR!$1:$1,0))),AVERAGE(HN42:HY42)),"")</f>
        <v>130.415243878014</v>
      </c>
      <c r="IA42" s="59">
        <f>+IFERROR(IF(ISTEXT(IA$5)=FALSE,(INDEX(BCR!$1:$1048576,MATCH(IA$5,BCR!$A:$A,0),MATCH($B42,BCR!$1:$1,0))),AVERAGE(HO42:HZ42)),"")</f>
        <v>133.96303395912099</v>
      </c>
      <c r="IB42" s="59">
        <f>+IFERROR(IF(ISTEXT(IB$5)=FALSE,(INDEX(BCR!$1:$1048576,MATCH(IB$5,BCR!$A:$A,0),MATCH($B42,BCR!$1:$1,0))),AVERAGE(HP42:IA42)),"")</f>
        <v>135.965196918125</v>
      </c>
      <c r="IC42" s="60">
        <f>+IFERROR(IF(ISTEXT(IC$5)=FALSE,(INDEX(BCR!$1:$1048576,MATCH(IC$5,BCR!$A:$A,0),MATCH($B42,BCR!$1:$1,0))),AVERAGE(HQ42:IB42)),"")</f>
        <v>130.24517394100877</v>
      </c>
      <c r="ID42" s="59">
        <f>+IFERROR(IF(ISTEXT(ID$5)=FALSE,(INDEX(BCR!$1:$1048576,MATCH(ID$5,BCR!$A:$A,0),MATCH($B42,BCR!$1:$1,0))),AVERAGE(HR42:IC42)),"")</f>
        <v>137.28190504777999</v>
      </c>
      <c r="IE42" s="59">
        <f>+IFERROR(IF(ISTEXT(IE$5)=FALSE,(INDEX(BCR!$1:$1048576,MATCH(IE$5,BCR!$A:$A,0),MATCH($B42,BCR!$1:$1,0))),AVERAGE(HS42:ID42)),"")</f>
        <v>142.80824002965699</v>
      </c>
      <c r="IF42" s="59">
        <f>+IFERROR(IF(ISTEXT(IF$5)=FALSE,(INDEX(BCR!$1:$1048576,MATCH(IF$5,BCR!$A:$A,0),MATCH($B42,BCR!$1:$1,0))),AVERAGE(HT42:IE42)),"")</f>
        <v>143.17362249666701</v>
      </c>
      <c r="IG42" s="59">
        <f>+IFERROR(IF(ISTEXT(IG$5)=FALSE,(INDEX(BCR!$1:$1048576,MATCH(IG$5,BCR!$A:$A,0),MATCH($B42,BCR!$1:$1,0))),AVERAGE(HU42:IF42)),"")</f>
        <v>143.43591088111799</v>
      </c>
      <c r="IH42" s="59">
        <f>+IFERROR(IF(ISTEXT(IH$5)=FALSE,(INDEX(BCR!$1:$1048576,MATCH(IH$5,BCR!$A:$A,0),MATCH($B42,BCR!$1:$1,0))),AVERAGE(HV42:IG42)),"")</f>
        <v>137.49229395882401</v>
      </c>
      <c r="II42" s="59">
        <f>+IFERROR(IF(ISTEXT(II$5)=FALSE,(INDEX(BCR!$1:$1048576,MATCH(II$5,BCR!$A:$A,0),MATCH($B42,BCR!$1:$1,0))),AVERAGE(HW42:IH42)),"")</f>
        <v>137.03451889153399</v>
      </c>
      <c r="IJ42" s="59">
        <f>+IFERROR(IF(ISTEXT(IJ$5)=FALSE,(INDEX(BCR!$1:$1048576,MATCH(IJ$5,BCR!$A:$A,0),MATCH($B42,BCR!$1:$1,0))),AVERAGE(HX42:II42)),"")</f>
        <v>138.093822145009</v>
      </c>
      <c r="IK42" s="59">
        <f>+IFERROR(IF(ISTEXT(IK$5)=FALSE,(INDEX(BCR!$1:$1048576,MATCH(IK$5,BCR!$A:$A,0),MATCH($B42,BCR!$1:$1,0))),AVERAGE(HY42:IJ42)),"")</f>
        <v>137.84845651513501</v>
      </c>
      <c r="IL42" s="59">
        <f>+IFERROR(IF(ISTEXT(IL$5)=FALSE,(INDEX(BCR!$1:$1048576,MATCH(IL$5,BCR!$A:$A,0),MATCH($B42,BCR!$1:$1,0))),AVERAGE(HZ42:IK42)),"")</f>
        <v>137.58473188485701</v>
      </c>
      <c r="IM42" s="59">
        <f>+IFERROR(IF(ISTEXT(IM$5)=FALSE,(INDEX(BCR!$1:$1048576,MATCH(IM$5,BCR!$A:$A,0),MATCH($B42,BCR!$1:$1,0))),AVERAGE(IA42:IL42)),"")</f>
        <v>137.47243954294299</v>
      </c>
      <c r="IN42" s="59">
        <f>+IFERROR(IF(ISTEXT(IN$5)=FALSE,(INDEX(BCR!$1:$1048576,MATCH(IN$5,BCR!$A:$A,0),MATCH($B42,BCR!$1:$1,0))),AVERAGE(IB42:IM42)),"")</f>
        <v>136.81932624056199</v>
      </c>
      <c r="IO42" s="59">
        <f>+IFERROR(IF(ISTEXT(IO$5)=FALSE,(INDEX(BCR!$1:$1048576,MATCH(IO$5,BCR!$A:$A,0),MATCH($B42,BCR!$1:$1,0))),AVERAGE(IC42:IN42)),"")</f>
        <v>137.075931072434</v>
      </c>
      <c r="IP42" s="60">
        <f>+IFERROR(IF(ISTEXT(IP$5)=FALSE,(INDEX(BCR!$1:$1048576,MATCH(IP$5,BCR!$A:$A,0),MATCH($B42,BCR!$1:$1,0))),AVERAGE(ID42:IO42)),"")</f>
        <v>138.84343322554335</v>
      </c>
      <c r="IQ42" s="59">
        <f>+IFERROR(IF(ISTEXT(IQ$5)=FALSE,(INDEX(BCR!$1:$1048576,MATCH(IQ$5,BCR!$A:$A,0),MATCH($B42,BCR!$1:$1,0))),AVERAGE(IE42:IP42)),"")</f>
        <v>137.76810291604301</v>
      </c>
      <c r="IR42" s="59">
        <f>+IFERROR(IF(ISTEXT(IR$5)=FALSE,(INDEX(BCR!$1:$1048576,MATCH(IR$5,BCR!$A:$A,0),MATCH($B42,BCR!$1:$1,0))),AVERAGE(IF42:IQ42)),"")</f>
        <v>141.070567397037</v>
      </c>
      <c r="IS42" s="59">
        <f>+IFERROR(IF(ISTEXT(IS$5)=FALSE,(INDEX(BCR!$1:$1048576,MATCH(IS$5,BCR!$A:$A,0),MATCH($B42,BCR!$1:$1,0))),AVERAGE(IG42:IR42)),"")</f>
        <v>140.38902036651399</v>
      </c>
      <c r="IT42" s="59">
        <f>+IFERROR(IF(ISTEXT(IT$5)=FALSE,(INDEX(BCR!$1:$1048576,MATCH(IT$5,BCR!$A:$A,0),MATCH($B42,BCR!$1:$1,0))),AVERAGE(IH42:IS42)),"")</f>
        <v>140.10075820909401</v>
      </c>
      <c r="IU42" s="59">
        <f>+IFERROR(IF(ISTEXT(IU$5)=FALSE,(INDEX(BCR!$1:$1048576,MATCH(IU$5,BCR!$A:$A,0),MATCH($B42,BCR!$1:$1,0))),AVERAGE(II42:IT42)),"")</f>
        <v>140.574647345404</v>
      </c>
      <c r="IV42" s="59">
        <f>+IFERROR(IF(ISTEXT(IV$5)=FALSE,(INDEX(BCR!$1:$1048576,MATCH(IV$5,BCR!$A:$A,0),MATCH($B42,BCR!$1:$1,0))),AVERAGE(IJ42:IU42)),"")</f>
        <v>140.69602844075499</v>
      </c>
      <c r="IW42" s="59">
        <f>+IFERROR(IF(ISTEXT(IW$5)=FALSE,(INDEX(BCR!$1:$1048576,MATCH(IW$5,BCR!$A:$A,0),MATCH($B42,BCR!$1:$1,0))),AVERAGE(IK42:IV42)),"")</f>
        <v>140.74532839438399</v>
      </c>
      <c r="IX42" s="59">
        <f>+IFERROR(IF(ISTEXT(IX$5)=FALSE,(INDEX(BCR!$1:$1048576,MATCH(IX$5,BCR!$A:$A,0),MATCH($B42,BCR!$1:$1,0))),AVERAGE(IL42:IW42)),"")</f>
        <v>137.35134923358001</v>
      </c>
      <c r="IY42" s="59">
        <f>+IFERROR(IF(ISTEXT(IY$5)=FALSE,(INDEX(BCR!$1:$1048576,MATCH(IY$5,BCR!$A:$A,0),MATCH($B42,BCR!$1:$1,0))),AVERAGE(IM42:IX42)),"")</f>
        <v>137.05128263992501</v>
      </c>
      <c r="IZ42" s="59">
        <f>+IFERROR(IF(ISTEXT(IZ$5)=FALSE,(INDEX(BCR!$1:$1048576,MATCH(IZ$5,BCR!$A:$A,0),MATCH($B42,BCR!$1:$1,0))),AVERAGE(IN42:IY42)),"")</f>
        <v>141.445182265158</v>
      </c>
      <c r="JA42" s="59">
        <f>+IFERROR(IF(ISTEXT(JA$5)=FALSE,(INDEX(BCR!$1:$1048576,MATCH(JA$5,BCR!$A:$A,0),MATCH($B42,BCR!$1:$1,0))),AVERAGE(IO42:IZ42)),"")</f>
        <v>146.297637178972</v>
      </c>
      <c r="JB42" s="59">
        <f>+IFERROR(IF(ISTEXT(JB$5)=FALSE,(INDEX(BCR!$1:$1048576,MATCH(JB$5,BCR!$A:$A,0),MATCH($B42,BCR!$1:$1,0))),AVERAGE(IP42:JA42)),"")</f>
        <v>146.49060784374299</v>
      </c>
      <c r="JC42" s="60">
        <f>+IFERROR(IF(ISTEXT(JC$5)=FALSE,(INDEX(BCR!$1:$1048576,MATCH(JC$5,BCR!$A:$A,0),MATCH($B42,BCR!$1:$1,0))),AVERAGE(IQ42:JB42)),"")</f>
        <v>140.83170935255075</v>
      </c>
      <c r="JD42" s="59">
        <f>+IFERROR(IF(ISTEXT(JD$5)=FALSE,(INDEX(BCR!$1:$1048576,MATCH(JD$5,BCR!$A:$A,0),MATCH($B42,BCR!$1:$1,0))),AVERAGE(IR42:JC42)),"")</f>
        <v>146.441180515285</v>
      </c>
      <c r="JE42" s="59">
        <f>+IFERROR(IF(ISTEXT(JE$5)=FALSE,(INDEX(BCR!$1:$1048576,MATCH(JE$5,BCR!$A:$A,0),MATCH($B42,BCR!$1:$1,0))),AVERAGE(IS42:JD42)),"")</f>
        <v>144.641459404285</v>
      </c>
      <c r="JF42" s="59">
        <f>+IFERROR(IF(ISTEXT(JF$5)=FALSE,(INDEX(BCR!$1:$1048576,MATCH(JF$5,BCR!$A:$A,0),MATCH($B42,BCR!$1:$1,0))),AVERAGE(IT42:JE42)),"")</f>
        <v>143.53022047845499</v>
      </c>
      <c r="JG42" s="59">
        <f>+IFERROR(IF(ISTEXT(JG$5)=FALSE,(INDEX(BCR!$1:$1048576,MATCH(JG$5,BCR!$A:$A,0),MATCH($B42,BCR!$1:$1,0))),AVERAGE(IU42:JF42)),"")</f>
        <v>143.38026954301799</v>
      </c>
      <c r="JH42" s="59">
        <f>+IFERROR(IF(ISTEXT(JH$5)=FALSE,(INDEX(BCR!$1:$1048576,MATCH(JH$5,BCR!$A:$A,0),MATCH($B42,BCR!$1:$1,0))),AVERAGE(IV42:JG42)),"")</f>
        <v>143.08814997533901</v>
      </c>
      <c r="JI42" s="59">
        <f>+IFERROR(IF(ISTEXT(JI$5)=FALSE,(INDEX(BCR!$1:$1048576,MATCH(JI$5,BCR!$A:$A,0),MATCH($B42,BCR!$1:$1,0))),AVERAGE(IW42:JH42)),"")</f>
        <v>144.87979929643501</v>
      </c>
      <c r="JJ42" s="59">
        <f>+IFERROR(IF(ISTEXT(JJ$5)=FALSE,(INDEX(BCR!$1:$1048576,MATCH(JJ$5,BCR!$A:$A,0),MATCH($B42,BCR!$1:$1,0))),AVERAGE(IX42:JI42)),"")</f>
        <v>147.16096004184499</v>
      </c>
      <c r="JK42" s="59">
        <f>+IFERROR(IF(ISTEXT(JK$5)=FALSE,(INDEX(BCR!$1:$1048576,MATCH(JK$5,BCR!$A:$A,0),MATCH($B42,BCR!$1:$1,0))),AVERAGE(IY42:JJ42)),"")</f>
        <v>148.05429530761899</v>
      </c>
      <c r="JL42" s="59">
        <f>+IFERROR(IF(ISTEXT(JL$5)=FALSE,(INDEX(BCR!$1:$1048576,MATCH(JL$5,BCR!$A:$A,0),MATCH($B42,BCR!$1:$1,0))),AVERAGE(IZ42:JK42)),"")</f>
        <v>148.929430865114</v>
      </c>
      <c r="JM42" s="59">
        <f>+IFERROR(IF(ISTEXT(JM$5)=FALSE,(INDEX(BCR!$1:$1048576,MATCH(JM$5,BCR!$A:$A,0),MATCH($B42,BCR!$1:$1,0))),AVERAGE(JA42:JL42)),"")</f>
        <v>149.53046147127299</v>
      </c>
      <c r="JN42" s="59">
        <f>+IFERROR(IF(ISTEXT(JN$5)=FALSE,(INDEX(BCR!$1:$1048576,MATCH(JN$5,BCR!$A:$A,0),MATCH($B42,BCR!$1:$1,0))),AVERAGE(JB42:JM42)),"")</f>
        <v>154.065201104555</v>
      </c>
      <c r="JO42" s="59">
        <f>+IFERROR(IF(ISTEXT(JO$5)=FALSE,(INDEX(BCR!$1:$1048576,MATCH(JO$5,BCR!$A:$A,0),MATCH($B42,BCR!$1:$1,0))),AVERAGE(JC42:JN42)),"")</f>
        <v>154.516103199588</v>
      </c>
      <c r="JP42" s="60">
        <f>+IFERROR(IF(ISTEXT(JP$5)=FALSE,(INDEX(BCR!$1:$1048576,MATCH(JP$5,BCR!$A:$A,0),MATCH($B42,BCR!$1:$1,0))),AVERAGE(JD42:JO42)),"")</f>
        <v>147.35146093356755</v>
      </c>
      <c r="JQ42" s="59">
        <f>+IFERROR(IF(ISTEXT(JQ$5)=FALSE,(INDEX(BCR!$1:$1048576,MATCH(JQ$5,BCR!$A:$A,0),MATCH($B42,BCR!$1:$1,0))),AVERAGE(JE42:JP42)),"")</f>
        <v>153.489898713385</v>
      </c>
      <c r="JR42" s="59">
        <f>+IFERROR(IF(ISTEXT(JR$5)=FALSE,(INDEX(BCR!$1:$1048576,MATCH(JR$5,BCR!$A:$A,0),MATCH($B42,BCR!$1:$1,0))),AVERAGE(JF42:JQ42)),"")</f>
        <v>153.02870933109699</v>
      </c>
      <c r="JS42" s="59">
        <f>+IFERROR(IF(ISTEXT(JS$5)=FALSE,(INDEX(BCR!$1:$1048576,MATCH(JS$5,BCR!$A:$A,0),MATCH($B42,BCR!$1:$1,0))),AVERAGE(JG42:JR42)),"")</f>
        <v>151.675542719595</v>
      </c>
      <c r="JT42" s="59">
        <f>+IFERROR(IF(ISTEXT(JT$5)=FALSE,(INDEX(BCR!$1:$1048576,MATCH(JT$5,BCR!$A:$A,0),MATCH($B42,BCR!$1:$1,0))),AVERAGE(JH42:JS42)),"")</f>
        <v>153.65754842941399</v>
      </c>
      <c r="JU42" s="59">
        <f>+IFERROR(IF(ISTEXT(JU$5)=FALSE,(INDEX(BCR!$1:$1048576,MATCH(JU$5,BCR!$A:$A,0),MATCH($B42,BCR!$1:$1,0))),AVERAGE(JI42:JT42)),"")</f>
        <v>150.269781446466</v>
      </c>
      <c r="JV42" s="59">
        <f>+IFERROR(IF(ISTEXT(JV$5)=FALSE,(INDEX(BCR!$1:$1048576,MATCH(JV$5,BCR!$A:$A,0),MATCH($B42,BCR!$1:$1,0))),AVERAGE(JJ42:JU42)),"")</f>
        <v>149.63673855837101</v>
      </c>
      <c r="JW42" s="59">
        <f>+IFERROR(IF(ISTEXT(JW$5)=FALSE,(INDEX(BCR!$1:$1048576,MATCH(JW$5,BCR!$A:$A,0),MATCH($B42,BCR!$1:$1,0))),AVERAGE(JK42:JV42)),"")</f>
        <v>149.284356552303</v>
      </c>
      <c r="JX42" s="59">
        <f>+IFERROR(IF(ISTEXT(JX$5)=FALSE,(INDEX(BCR!$1:$1048576,MATCH(JX$5,BCR!$A:$A,0),MATCH($B42,BCR!$1:$1,0))),AVERAGE(JL42:JW42)),"")</f>
        <v>153.278554031065</v>
      </c>
      <c r="JY42" s="59">
        <f>+IFERROR(IF(ISTEXT(JY$5)=FALSE,(INDEX(BCR!$1:$1048576,MATCH(JY$5,BCR!$A:$A,0),MATCH($B42,BCR!$1:$1,0))),AVERAGE(JM42:JX42)),"")</f>
        <v>154.65922855337701</v>
      </c>
      <c r="JZ42" s="59">
        <f>+IFERROR(IF(ISTEXT(JZ$5)=FALSE,(INDEX(BCR!$1:$1048576,MATCH(JZ$5,BCR!$A:$A,0),MATCH($B42,BCR!$1:$1,0))),AVERAGE(JN42:JY42)),"")</f>
        <v>162.263195718068</v>
      </c>
      <c r="KA42" s="59">
        <f>+IFERROR(IF(ISTEXT(KA$5)=FALSE,(INDEX(BCR!$1:$1048576,MATCH(KA$5,BCR!$A:$A,0),MATCH($B42,BCR!$1:$1,0))),AVERAGE(JO42:JZ42)),"")</f>
        <v>160.86958785034599</v>
      </c>
      <c r="KB42" s="59">
        <f>+IFERROR(IF(ISTEXT(KB$5)=FALSE,(INDEX(BCR!$1:$1048576,MATCH(KB$5,BCR!$A:$A,0),MATCH($B42,BCR!$1:$1,0))),AVERAGE(JP42:KA42)),"")</f>
        <v>159.539924772148</v>
      </c>
      <c r="KC42" s="60">
        <f>+IFERROR(IF(ISTEXT(KC$5)=FALSE,(INDEX(BCR!$1:$1048576,MATCH(KC$5,BCR!$A:$A,0),MATCH($B42,BCR!$1:$1,0))),AVERAGE(JQ42:KB42)),"")</f>
        <v>154.30442222296958</v>
      </c>
      <c r="KD42" s="59">
        <f>+IFERROR(IF(ISTEXT(KD$5)=FALSE,(INDEX(BCR!$1:$1048576,MATCH(KD$5,BCR!$A:$A,0),MATCH($B42,BCR!$1:$1,0))),KC42),"")</f>
        <v>159.49146785074001</v>
      </c>
      <c r="KE42" s="59">
        <f>+IFERROR(IF(ISTEXT(KE$5)=FALSE,(INDEX(BCR!$1:$1048576,MATCH(KE$5,BCR!$A:$A,0),MATCH($B42,BCR!$1:$1,0))),KD42),"")</f>
        <v>160.70910169687701</v>
      </c>
      <c r="KF42" s="59">
        <f>+IFERROR(IF(ISTEXT(KF$5)=FALSE,(INDEX(BCR!$1:$1048576,MATCH(KF$5,BCR!$A:$A,0),MATCH($B42,BCR!$1:$1,0))),KE42),"")</f>
        <v>158.56368204057799</v>
      </c>
      <c r="KG42" s="59">
        <f>+IFERROR(IF(ISTEXT(KG$5)=FALSE,(INDEX(BCR!$1:$1048576,MATCH(KG$5,BCR!$A:$A,0),MATCH($B42,BCR!$1:$1,0))),KF42),"")</f>
        <v>157.11145779069801</v>
      </c>
      <c r="KH42" s="59">
        <f>+IFERROR(IF(ISTEXT(KH$5)=FALSE,(INDEX(BCR!$1:$1048576,MATCH(KH$5,BCR!$A:$A,0),MATCH($B42,BCR!$1:$1,0))),KG42),"")</f>
        <v>158.95278891767799</v>
      </c>
      <c r="KI42" s="59">
        <f>+IFERROR(IF(ISTEXT(KI$5)=FALSE,(INDEX(BCR!$1:$1048576,MATCH(KI$5,BCR!$A:$A,0),MATCH($B42,BCR!$1:$1,0))),KH42),"")</f>
        <v>157.86104929907</v>
      </c>
      <c r="KJ42" s="59">
        <f>+IFERROR(IF(ISTEXT(KJ$5)=FALSE,(INDEX(BCR!$1:$1048576,MATCH(KJ$5,BCR!$A:$A,0),MATCH($B42,BCR!$1:$1,0))),KI42),"")</f>
        <v>156.70167450200299</v>
      </c>
      <c r="KK42" s="59">
        <f>+IFERROR(IF(ISTEXT(KK$5)=FALSE,(INDEX(BCR!$1:$1048576,MATCH(KK$5,BCR!$A:$A,0),MATCH($B42,BCR!$1:$1,0))),KJ42),"")</f>
        <v>160.399732666674</v>
      </c>
      <c r="KL42" s="59">
        <f>+IFERROR(IF(ISTEXT(KL$5)=FALSE,(INDEX(BCR!$1:$1048576,MATCH(KL$5,BCR!$A:$A,0),MATCH($B42,BCR!$1:$1,0))),KK42),"")</f>
        <v>160.068041073823</v>
      </c>
      <c r="KM42" s="59">
        <f>+IFERROR(IF(ISTEXT(KM$5)=FALSE,(INDEX(BCR!$1:$1048576,MATCH(KM$5,BCR!$A:$A,0),MATCH($B42,BCR!$1:$1,0))),KL42),"")</f>
        <v>160.42140897700901</v>
      </c>
      <c r="KN42" s="59">
        <f>+IFERROR(IF(ISTEXT(KN$5)=FALSE,(INDEX(BCR!$1:$1048576,MATCH(KN$5,BCR!$A:$A,0),MATCH($B42,BCR!$1:$1,0))),KM42),"")</f>
        <v>172.61293759536699</v>
      </c>
      <c r="KO42" s="59">
        <f>+IFERROR(IF(ISTEXT(KO$5)=FALSE,(INDEX(BCR!$1:$1048576,MATCH(KO$5,BCR!$A:$A,0),MATCH($B42,BCR!$1:$1,0))),KN42),"")</f>
        <v>172.38038860211901</v>
      </c>
      <c r="KP42" s="60">
        <f>+IFERROR(IF(ISTEXT(KP$5)=FALSE,(INDEX(BCR!$1:$1048576,MATCH(KP$5,BCR!$A:$A,0),MATCH($B42,BCR!$1:$1,0))),KO42),"")</f>
        <v>172.38038860211901</v>
      </c>
      <c r="KQ42" s="59">
        <f>+IFERROR(IF(ISTEXT(KQ$5)=FALSE,(INDEX(BCR!$1:$1048576,MATCH(KQ$5,BCR!$A:$A,0),MATCH($B42,BCR!$1:$1,0))),KP42),"")</f>
        <v>171.98023816209999</v>
      </c>
      <c r="KR42" s="59">
        <f>+IFERROR(IF(ISTEXT(KR$5)=FALSE,(INDEX(BCR!$1:$1048576,MATCH(KR$5,BCR!$A:$A,0),MATCH($B42,BCR!$1:$1,0))),KQ42),"")</f>
        <v>163.58704490946101</v>
      </c>
      <c r="KS42" s="59">
        <f>+IFERROR(IF(ISTEXT(KS$5)=FALSE,(INDEX(BCR!$1:$1048576,MATCH(KS$5,BCR!$A:$A,0),MATCH($B42,BCR!$1:$1,0))),KR42),"")</f>
        <v>160.62702715178401</v>
      </c>
      <c r="KT42" s="59">
        <f>+IFERROR(IF(ISTEXT(KT$5)=FALSE,(INDEX(BCR!$1:$1048576,MATCH(KT$5,BCR!$A:$A,0),MATCH($B42,BCR!$1:$1,0))),KS42),"")</f>
        <v>158.64887180096599</v>
      </c>
      <c r="KU42" s="59">
        <f>+IFERROR(IF(ISTEXT(KU$5)=FALSE,(INDEX(BCR!$1:$1048576,MATCH(KU$5,BCR!$A:$A,0),MATCH($B42,BCR!$1:$1,0))),KT42),"")</f>
        <v>153.055424340982</v>
      </c>
      <c r="KV42" s="59">
        <f>+IFERROR(IF(ISTEXT(KV$5)=FALSE,(INDEX(BCR!$1:$1048576,MATCH(KV$5,BCR!$A:$A,0),MATCH($B42,BCR!$1:$1,0))),KU42),"")</f>
        <v>153.11574419187599</v>
      </c>
      <c r="KW42" s="59">
        <f>+IFERROR(IF(ISTEXT(KW$5)=FALSE,(INDEX(BCR!$1:$1048576,MATCH(KW$5,BCR!$A:$A,0),MATCH($B42,BCR!$1:$1,0))),KV42),"")</f>
        <v>152.50156353876</v>
      </c>
      <c r="KX42" s="59">
        <f>+IFERROR(IF(ISTEXT(KX$5)=FALSE,(INDEX(BCR!$1:$1048576,MATCH(KX$5,BCR!$A:$A,0),MATCH($B42,BCR!$1:$1,0))),KW42),"")</f>
        <v>144.16645638932701</v>
      </c>
      <c r="KY42" s="59">
        <f>+IFERROR(IF(ISTEXT(KY$5)=FALSE,(INDEX(BCR!$1:$1048576,MATCH(KY$5,BCR!$A:$A,0),MATCH($B42,BCR!$1:$1,0))),KX42),"")</f>
        <v>143.46678178322799</v>
      </c>
      <c r="KZ42" s="59">
        <f>+IFERROR(IF(ISTEXT(KZ$5)=FALSE,(INDEX(BCR!$1:$1048576,MATCH(KZ$5,BCR!$A:$A,0),MATCH($B42,BCR!$1:$1,0))),KY42),"")</f>
        <v>144.032794624784</v>
      </c>
      <c r="LA42" s="59">
        <f>+IFERROR(IF(ISTEXT(LA$5)=FALSE,(INDEX(BCR!$1:$1048576,MATCH(LA$5,BCR!$A:$A,0),MATCH($B42,BCR!$1:$1,0))),KZ42),"")</f>
        <v>153.33872699578501</v>
      </c>
      <c r="LB42" s="59">
        <f>+IFERROR(IF(ISTEXT(LB$5)=FALSE,(INDEX(BCR!$1:$1048576,MATCH(LB$5,BCR!$A:$A,0),MATCH($B42,BCR!$1:$1,0))),LA42),"")</f>
        <v>153.65235439902301</v>
      </c>
      <c r="LC42" s="60">
        <f>+IFERROR(IF(ISTEXT(LC$5)=FALSE,(INDEX(BCR!$1:$1048576,MATCH(LC$5,BCR!$A:$A,0),MATCH($B42,BCR!$1:$1,0))),LB42),"")</f>
        <v>153.65235439902301</v>
      </c>
      <c r="LD42" s="59">
        <f>+IFERROR(IF(ISTEXT(LD$5)=FALSE,(INDEX(BCR!$1:$1048576,MATCH(LD$5,BCR!$A:$A,0),MATCH($B42,BCR!$1:$1,0))),LC42),"")</f>
        <v>153.61631884489699</v>
      </c>
      <c r="LE42" s="59">
        <f>+IFERROR(IF(ISTEXT(LE$5)=FALSE,(INDEX(BCR!$1:$1048576,MATCH(LE$5,BCR!$A:$A,0),MATCH($B42,BCR!$1:$1,0))),LD42),"")</f>
        <v>150.88470945068499</v>
      </c>
      <c r="LF42" s="59">
        <f>+IFERROR(IF(ISTEXT(LF$5)=FALSE,(INDEX(BCR!$1:$1048576,MATCH(LF$5,BCR!$A:$A,0),MATCH($B42,BCR!$1:$1,0))),LE42),"")</f>
        <v>149.15358370485501</v>
      </c>
      <c r="LG42" s="59">
        <f>+IFERROR(IF(ISTEXT(LG$5)=FALSE,(INDEX(BCR!$1:$1048576,MATCH(LG$5,BCR!$A:$A,0),MATCH($B42,BCR!$1:$1,0))),LF42),"")</f>
        <v>149.230693591511</v>
      </c>
      <c r="LH42" s="59">
        <f>+IFERROR(IF(ISTEXT(LH$5)=FALSE,(INDEX(BCR!$1:$1048576,MATCH(LH$5,BCR!$A:$A,0),MATCH($B42,BCR!$1:$1,0))),LG42),"")</f>
        <v>146.18768473553899</v>
      </c>
      <c r="LI42" s="59">
        <f>+IFERROR(IF(ISTEXT(LI$5)=FALSE,(INDEX(BCR!$1:$1048576,MATCH(LI$5,BCR!$A:$A,0),MATCH($B42,BCR!$1:$1,0))),LH42),"")</f>
        <v>146.00370009864901</v>
      </c>
      <c r="LJ42" s="59">
        <f>+IFERROR(IF(ISTEXT(LJ$5)=FALSE,(INDEX(BCR!$1:$1048576,MATCH(LJ$5,BCR!$A:$A,0),MATCH($B42,BCR!$1:$1,0))),LI42),"")</f>
        <v>145.65966710848099</v>
      </c>
      <c r="LK42" s="59">
        <f>+IFERROR(IF(ISTEXT(LK$5)=FALSE,(INDEX(BCR!$1:$1048576,MATCH(LK$5,BCR!$A:$A,0),MATCH($B42,BCR!$1:$1,0))),LJ42),"")</f>
        <v>146.11942234239299</v>
      </c>
      <c r="LL42" s="59">
        <f>+IFERROR(IF(ISTEXT(LL$5)=FALSE,(INDEX(BCR!$1:$1048576,MATCH(LL$5,BCR!$A:$A,0),MATCH($B42,BCR!$1:$1,0))),LK42),"")</f>
        <v>146.62965254849601</v>
      </c>
      <c r="LM42" s="59">
        <f>+IFERROR(IF(ISTEXT(LM$5)=FALSE,(INDEX(BCR!$1:$1048576,MATCH(LM$5,BCR!$A:$A,0),MATCH($B42,BCR!$1:$1,0))),LL42),"")</f>
        <v>146.773922475966</v>
      </c>
      <c r="LN42" s="59">
        <f>+IFERROR(IF(ISTEXT(LN$5)=FALSE,(INDEX(BCR!$1:$1048576,MATCH(LN$5,BCR!$A:$A,0),MATCH($B42,BCR!$1:$1,0))),LM42),"")</f>
        <v>149.029050126302</v>
      </c>
      <c r="LO42" s="59">
        <f>+IFERROR(IF(ISTEXT(LO$5)=FALSE,(INDEX(BCR!$1:$1048576,MATCH(LO$5,BCR!$A:$A,0),MATCH($B42,BCR!$1:$1,0))),LN42),"")</f>
        <v>149.155994776348</v>
      </c>
      <c r="LP42" s="60">
        <f>+IFERROR(IF(ISTEXT(LP$5)=FALSE,(INDEX(BCR!$1:$1048576,MATCH(LP$5,BCR!$A:$A,0),MATCH($B42,BCR!$1:$1,0))),LO42),"")</f>
        <v>149.155994776348</v>
      </c>
      <c r="LQ42" s="59">
        <f>+IFERROR(IF(ISTEXT(LQ$5)=FALSE,(INDEX(BCR!$1:$1048576,MATCH(LQ$5,BCR!$A:$A,0),MATCH($B42,BCR!$1:$1,0))),LP42),"")</f>
        <v>149.295314048298</v>
      </c>
      <c r="LR42" s="59">
        <f>+IFERROR(IF(ISTEXT(LR$5)=FALSE,(INDEX(BCR!$1:$1048576,MATCH(LR$5,BCR!$A:$A,0),MATCH($B42,BCR!$1:$1,0))),LQ42),"")</f>
        <v>146.018174471142</v>
      </c>
      <c r="LS42" s="59">
        <f>+IFERROR(IF(ISTEXT(LS$5)=FALSE,(INDEX(BCR!$1:$1048576,MATCH(LS$5,BCR!$A:$A,0),MATCH($B42,BCR!$1:$1,0))),LR42),"")</f>
        <v>144.48795506516399</v>
      </c>
      <c r="LT42" s="59">
        <f>+IFERROR(IF(ISTEXT(LT$5)=FALSE,(INDEX(BCR!$1:$1048576,MATCH(LT$5,BCR!$A:$A,0),MATCH($B42,BCR!$1:$1,0))),LS42),"")</f>
        <v>144.07650757026701</v>
      </c>
      <c r="LU42" s="59">
        <f>+IFERROR(IF(ISTEXT(LU$5)=FALSE,(INDEX(BCR!$1:$1048576,MATCH(LU$5,BCR!$A:$A,0),MATCH($B42,BCR!$1:$1,0))),LT42),"")</f>
        <v>142.560169966438</v>
      </c>
      <c r="LV42" s="59">
        <f>+IFERROR(IF(ISTEXT(LV$5)=FALSE,(INDEX(BCR!$1:$1048576,MATCH(LV$5,BCR!$A:$A,0),MATCH($B42,BCR!$1:$1,0))),LU42),"")</f>
        <v>142.376959801742</v>
      </c>
      <c r="LW42" s="59">
        <f>+IFERROR(IF(ISTEXT(LW$5)=FALSE,(INDEX(BCR!$1:$1048576,MATCH(LW$5,BCR!$A:$A,0),MATCH($B42,BCR!$1:$1,0))),LV42),"")</f>
        <v>141.86346384965299</v>
      </c>
      <c r="LX42" s="59">
        <f>+IFERROR(IF(ISTEXT(LX$5)=FALSE,(INDEX(BCR!$1:$1048576,MATCH(LX$5,BCR!$A:$A,0),MATCH($B42,BCR!$1:$1,0))),LW42),"")</f>
        <v>136.099163441179</v>
      </c>
      <c r="LY42" s="59">
        <f>+IFERROR(IF(ISTEXT(LY$5)=FALSE,(INDEX(BCR!$1:$1048576,MATCH(LY$5,BCR!$A:$A,0),MATCH($B42,BCR!$1:$1,0))),LX42),"")</f>
        <v>135.48768139442501</v>
      </c>
      <c r="LZ42" s="59">
        <f>+IFERROR(IF(ISTEXT(LZ$5)=FALSE,(INDEX(BCR!$1:$1048576,MATCH(LZ$5,BCR!$A:$A,0),MATCH($B42,BCR!$1:$1,0))),LY42),"")</f>
        <v>134.56870626634199</v>
      </c>
      <c r="MA42" s="59">
        <f>+IFERROR(IF(ISTEXT(MA$5)=FALSE,(INDEX(BCR!$1:$1048576,MATCH(MA$5,BCR!$A:$A,0),MATCH($B42,BCR!$1:$1,0))),LZ42),"")</f>
        <v>132.836424530719</v>
      </c>
      <c r="MB42" s="59">
        <f>+IFERROR(IF(ISTEXT(MB$5)=FALSE,(INDEX(BCR!$1:$1048576,MATCH(MB$5,BCR!$A:$A,0),MATCH($B42,BCR!$1:$1,0))),MA42),"")</f>
        <v>132.35486262584101</v>
      </c>
      <c r="MC42" s="60">
        <f>+IFERROR(IF(ISTEXT(MC$5)=FALSE,(INDEX(BCR!$1:$1048576,MATCH(MC$5,BCR!$A:$A,0),MATCH($B42,BCR!$1:$1,0))),MB42),"")</f>
        <v>132.35486262584101</v>
      </c>
      <c r="MD42" s="59">
        <f>+IFERROR(IF(ISTEXT(MD$5)=FALSE,(INDEX(BCR!$1:$1048576,MATCH(MD$5,BCR!$A:$A,0),MATCH($B42,BCR!$1:$1,0))),MC42),"")</f>
        <v>132.23795019020099</v>
      </c>
      <c r="ME42" s="59">
        <f>+IFERROR(IF(ISTEXT(ME$5)=FALSE,(INDEX(BCR!$1:$1048576,MATCH(ME$5,BCR!$A:$A,0),MATCH($B42,BCR!$1:$1,0))),MD42),"")</f>
        <v>126.432788563844</v>
      </c>
      <c r="MF42" s="59">
        <f>+IFERROR(IF(ISTEXT(MF$5)=FALSE,(INDEX(BCR!$1:$1048576,MATCH(MF$5,BCR!$A:$A,0),MATCH($B42,BCR!$1:$1,0))),ME42),"")</f>
        <v>123.495184874475</v>
      </c>
      <c r="MG42" s="59" t="str">
        <f>+IFERROR(IF(ISTEXT(MG$5)=FALSE,(INDEX(BCR!$1:$1048576,MATCH(MG$5,BCR!$A:$A,0),MATCH($B42,BCR!$1:$1,0))),MF42),"")</f>
        <v/>
      </c>
      <c r="MH42" s="59" t="str">
        <f>+IFERROR(IF(ISTEXT(MH$5)=FALSE,(INDEX(BCR!$1:$1048576,MATCH(MH$5,BCR!$A:$A,0),MATCH($B42,BCR!$1:$1,0))),MG42),"")</f>
        <v/>
      </c>
      <c r="MI42" s="59" t="str">
        <f>+IFERROR(IF(ISTEXT(MI$5)=FALSE,(INDEX(BCR!$1:$1048576,MATCH(MI$5,BCR!$A:$A,0),MATCH($B42,BCR!$1:$1,0))),MH42),"")</f>
        <v/>
      </c>
      <c r="MJ42" s="59" t="str">
        <f>+IFERROR(IF(ISTEXT(MJ$5)=FALSE,(INDEX(BCR!$1:$1048576,MATCH(MJ$5,BCR!$A:$A,0),MATCH($B42,BCR!$1:$1,0))),MI42),"")</f>
        <v/>
      </c>
      <c r="MK42" s="59" t="str">
        <f>+IFERROR(IF(ISTEXT(MK$5)=FALSE,(INDEX(BCR!$1:$1048576,MATCH(MK$5,BCR!$A:$A,0),MATCH($B42,BCR!$1:$1,0))),MJ42),"")</f>
        <v/>
      </c>
      <c r="ML42" s="59" t="str">
        <f>+IFERROR(IF(ISTEXT(ML$5)=FALSE,(INDEX(BCR!$1:$1048576,MATCH(ML$5,BCR!$A:$A,0),MATCH($B42,BCR!$1:$1,0))),MK42),"")</f>
        <v/>
      </c>
      <c r="MM42" s="59" t="str">
        <f>+IFERROR(IF(ISTEXT(MM$5)=FALSE,(INDEX(BCR!$1:$1048576,MATCH(MM$5,BCR!$A:$A,0),MATCH($B42,BCR!$1:$1,0))),ML42),"")</f>
        <v/>
      </c>
      <c r="MN42" s="59" t="str">
        <f>+IFERROR(IF(ISTEXT(MN$5)=FALSE,(INDEX(BCR!$1:$1048576,MATCH(MN$5,BCR!$A:$A,0),MATCH($B42,BCR!$1:$1,0))),MM42),"")</f>
        <v/>
      </c>
      <c r="MO42" s="59" t="str">
        <f>+IFERROR(IF(ISTEXT(MO$5)=FALSE,(INDEX(BCR!$1:$1048576,MATCH(MO$5,BCR!$A:$A,0),MATCH($B42,BCR!$1:$1,0))),MN42),"")</f>
        <v/>
      </c>
      <c r="MP42" s="60" t="str">
        <f>+IFERROR(IF(ISTEXT(MP$5)=FALSE,(INDEX(BCR!$1:$1048576,MATCH(MP$5,BCR!$A:$A,0),MATCH($B42,BCR!$1:$1,0))),MO42),"")</f>
        <v/>
      </c>
    </row>
    <row r="43" spans="2:354">
      <c r="B43" s="312" t="s">
        <v>949</v>
      </c>
      <c r="C43" s="313" t="s">
        <v>326</v>
      </c>
      <c r="D43" s="59"/>
      <c r="E43" s="59"/>
      <c r="F43" s="59"/>
      <c r="G43" s="59"/>
      <c r="H43" s="59"/>
      <c r="I43" s="59"/>
      <c r="J43" s="59"/>
      <c r="K43" s="59"/>
      <c r="L43" s="59"/>
      <c r="M43" s="59"/>
      <c r="N43" s="59"/>
      <c r="O43" s="59"/>
      <c r="P43" s="60"/>
      <c r="Q43" s="59"/>
      <c r="R43" s="59"/>
      <c r="S43" s="59"/>
      <c r="T43" s="59"/>
      <c r="U43" s="59"/>
      <c r="V43" s="59"/>
      <c r="W43" s="59"/>
      <c r="X43" s="59"/>
      <c r="Y43" s="59"/>
      <c r="Z43" s="59"/>
      <c r="AA43" s="59"/>
      <c r="AB43" s="59"/>
      <c r="AC43" s="60"/>
      <c r="AD43" s="59"/>
      <c r="AE43" s="59"/>
      <c r="AF43" s="59"/>
      <c r="AG43" s="59"/>
      <c r="AH43" s="59"/>
      <c r="AI43" s="59"/>
      <c r="AJ43" s="59"/>
      <c r="AK43" s="59"/>
      <c r="AL43" s="59"/>
      <c r="AM43" s="59"/>
      <c r="AN43" s="59"/>
      <c r="AO43" s="59"/>
      <c r="AP43" s="60"/>
      <c r="AQ43" s="59"/>
      <c r="AR43" s="59"/>
      <c r="AS43" s="59"/>
      <c r="AT43" s="59"/>
      <c r="AU43" s="59"/>
      <c r="AV43" s="59"/>
      <c r="AW43" s="59"/>
      <c r="AX43" s="59"/>
      <c r="AY43" s="59"/>
      <c r="AZ43" s="59"/>
      <c r="BA43" s="59"/>
      <c r="BB43" s="59"/>
      <c r="BC43" s="60"/>
      <c r="BD43" s="59"/>
      <c r="BE43" s="59"/>
      <c r="BF43" s="59"/>
      <c r="BG43" s="59"/>
      <c r="BH43" s="59"/>
      <c r="BI43" s="59"/>
      <c r="BJ43" s="59"/>
      <c r="BK43" s="59"/>
      <c r="BL43" s="59"/>
      <c r="BM43" s="59"/>
      <c r="BN43" s="59"/>
      <c r="BO43" s="59"/>
      <c r="BP43" s="60"/>
      <c r="BQ43" s="59">
        <v>78.334379999999996</v>
      </c>
      <c r="BR43" s="59">
        <v>79.070232000000004</v>
      </c>
      <c r="BS43" s="59">
        <v>79.366991999999996</v>
      </c>
      <c r="BT43" s="59">
        <v>79.557828999999998</v>
      </c>
      <c r="BU43" s="59">
        <v>79.673317999999995</v>
      </c>
      <c r="BV43" s="59">
        <v>80.024669000000003</v>
      </c>
      <c r="BW43" s="59">
        <v>80.444625000000002</v>
      </c>
      <c r="BX43" s="59">
        <v>80.926001999999997</v>
      </c>
      <c r="BY43" s="59">
        <v>81.319266999999996</v>
      </c>
      <c r="BZ43" s="59">
        <v>82.639212999999998</v>
      </c>
      <c r="CA43" s="59">
        <v>82.857686000000001</v>
      </c>
      <c r="CB43" s="59">
        <v>83.200740999999994</v>
      </c>
      <c r="CC43" s="60">
        <v>83.200740999999994</v>
      </c>
      <c r="CD43" s="59">
        <v>83.210300000000004</v>
      </c>
      <c r="CE43" s="59">
        <v>83.182765000000003</v>
      </c>
      <c r="CF43" s="59">
        <v>83.709441999999996</v>
      </c>
      <c r="CG43" s="59">
        <v>83.964849000000001</v>
      </c>
      <c r="CH43" s="59">
        <v>84.596055000000007</v>
      </c>
      <c r="CI43" s="59">
        <v>84.976512</v>
      </c>
      <c r="CJ43" s="59">
        <v>85.583162000000002</v>
      </c>
      <c r="CK43" s="59">
        <v>85.770893000000001</v>
      </c>
      <c r="CL43" s="59">
        <v>86.209046999999998</v>
      </c>
      <c r="CM43" s="59">
        <v>86.418469999999999</v>
      </c>
      <c r="CN43" s="59">
        <v>86.438197000000002</v>
      </c>
      <c r="CO43" s="59">
        <v>86.048732000000001</v>
      </c>
      <c r="CP43" s="60">
        <v>86.048732000000001</v>
      </c>
      <c r="CQ43" s="59">
        <v>85.760846000000001</v>
      </c>
      <c r="CR43" s="59">
        <v>86.069827000000004</v>
      </c>
      <c r="CS43" s="59">
        <v>86.129834000000002</v>
      </c>
      <c r="CT43" s="59">
        <v>86.949972000000002</v>
      </c>
      <c r="CU43" s="59">
        <v>87.385317999999998</v>
      </c>
      <c r="CV43" s="59">
        <v>88.609841000000003</v>
      </c>
      <c r="CW43" s="59">
        <v>89.996162999999996</v>
      </c>
      <c r="CX43" s="59">
        <v>92.718265000000002</v>
      </c>
      <c r="CY43" s="59">
        <v>92.791233000000005</v>
      </c>
      <c r="CZ43" s="59">
        <v>92.634640000000005</v>
      </c>
      <c r="DA43" s="59">
        <v>92.762944000000005</v>
      </c>
      <c r="DB43" s="59">
        <v>92.470091999999994</v>
      </c>
      <c r="DC43" s="60">
        <v>92.470091999999994</v>
      </c>
      <c r="DD43" s="59">
        <v>93.514893000000001</v>
      </c>
      <c r="DE43" s="59">
        <v>94.212468000000001</v>
      </c>
      <c r="DF43" s="59">
        <v>95.392289000000005</v>
      </c>
      <c r="DG43" s="59">
        <v>98.411775000000006</v>
      </c>
      <c r="DH43" s="59">
        <v>102.68587100000001</v>
      </c>
      <c r="DI43" s="59">
        <v>105.01824000000001</v>
      </c>
      <c r="DJ43" s="59">
        <v>106.35729000000001</v>
      </c>
      <c r="DK43" s="59">
        <v>108.03352599999999</v>
      </c>
      <c r="DL43" s="59">
        <v>108.291477</v>
      </c>
      <c r="DM43" s="59">
        <v>106.00275000000001</v>
      </c>
      <c r="DN43" s="59">
        <v>104.997022</v>
      </c>
      <c r="DO43" s="59">
        <v>103.805502</v>
      </c>
      <c r="DP43" s="60">
        <v>103.805502</v>
      </c>
      <c r="DQ43" s="59">
        <v>102.414691</v>
      </c>
      <c r="DR43" s="59">
        <v>100.309843</v>
      </c>
      <c r="DS43" s="59">
        <v>98.693678000000006</v>
      </c>
      <c r="DT43" s="59">
        <v>96.478285</v>
      </c>
      <c r="DU43" s="59">
        <v>95.060128000000006</v>
      </c>
      <c r="DV43" s="59">
        <v>94.926523000000003</v>
      </c>
      <c r="DW43" s="59">
        <v>94.961054000000004</v>
      </c>
      <c r="DX43" s="59">
        <v>95.138268999999994</v>
      </c>
      <c r="DY43" s="59">
        <v>95.497878</v>
      </c>
      <c r="DZ43" s="59">
        <v>95.459890999999999</v>
      </c>
      <c r="EA43" s="59">
        <v>95.440528</v>
      </c>
      <c r="EB43" s="59">
        <v>95.070330999999996</v>
      </c>
      <c r="EC43" s="60">
        <v>95.070330999999996</v>
      </c>
      <c r="ED43" s="59">
        <v>95.499138000000002</v>
      </c>
      <c r="EE43" s="59">
        <v>95.881319000000005</v>
      </c>
      <c r="EF43" s="59">
        <v>96.001821000000007</v>
      </c>
      <c r="EG43" s="59">
        <v>97.283323999999993</v>
      </c>
      <c r="EH43" s="59">
        <v>98.558491000000004</v>
      </c>
      <c r="EI43" s="59">
        <v>98.606719999999996</v>
      </c>
      <c r="EJ43" s="59">
        <v>98.579821999999993</v>
      </c>
      <c r="EK43" s="59">
        <v>98.452648999999994</v>
      </c>
      <c r="EL43" s="59">
        <v>98.465407999999996</v>
      </c>
      <c r="EM43" s="59">
        <v>98.241838999999999</v>
      </c>
      <c r="EN43" s="59">
        <v>98.273657</v>
      </c>
      <c r="EO43" s="59">
        <v>98.696062999999995</v>
      </c>
      <c r="EP43" s="60">
        <v>98.696062999999995</v>
      </c>
      <c r="EQ43" s="59">
        <v>99.382225000000005</v>
      </c>
      <c r="ER43" s="59">
        <v>100.65469400000001</v>
      </c>
      <c r="ES43" s="59">
        <v>100.897122</v>
      </c>
      <c r="ET43" s="59">
        <v>101.141508</v>
      </c>
      <c r="EU43" s="59">
        <v>100.89464599999999</v>
      </c>
      <c r="EV43" s="59">
        <v>100.510847</v>
      </c>
      <c r="EW43" s="59">
        <v>100.27663</v>
      </c>
      <c r="EX43" s="59">
        <v>100.39925100000001</v>
      </c>
      <c r="EY43" s="59">
        <v>100.434274</v>
      </c>
      <c r="EZ43" s="59">
        <v>100.304056</v>
      </c>
      <c r="FA43" s="59">
        <v>100.107737</v>
      </c>
      <c r="FB43" s="59">
        <v>100.24452599999999</v>
      </c>
      <c r="FC43" s="60">
        <v>100.24452599999999</v>
      </c>
      <c r="FD43" s="59">
        <v>100.43877000000001</v>
      </c>
      <c r="FE43" s="59">
        <v>100.25673399999999</v>
      </c>
      <c r="FF43" s="59">
        <v>99.917034000000001</v>
      </c>
      <c r="FG43" s="59">
        <v>99.939982000000001</v>
      </c>
      <c r="FH43" s="59">
        <v>99.918267999999998</v>
      </c>
      <c r="FI43" s="59">
        <v>99.734386999999998</v>
      </c>
      <c r="FJ43" s="59">
        <v>99.041640000000001</v>
      </c>
      <c r="FK43" s="59">
        <v>98.395326999999995</v>
      </c>
      <c r="FL43" s="59">
        <v>97.887172000000007</v>
      </c>
      <c r="FM43" s="59">
        <v>97.902814000000006</v>
      </c>
      <c r="FN43" s="59">
        <v>97.962235000000007</v>
      </c>
      <c r="FO43" s="59">
        <v>97.985309999999998</v>
      </c>
      <c r="FP43" s="60">
        <v>97.985309999999998</v>
      </c>
      <c r="FQ43" s="59">
        <v>97.924581000000003</v>
      </c>
      <c r="FR43" s="59">
        <v>98.490555999999998</v>
      </c>
      <c r="FS43" s="59">
        <v>99.025264000000007</v>
      </c>
      <c r="FT43" s="59">
        <v>99.148184999999998</v>
      </c>
      <c r="FU43" s="59">
        <v>99.301221999999996</v>
      </c>
      <c r="FV43" s="59">
        <v>99.890574999999998</v>
      </c>
      <c r="FW43" s="59">
        <v>100.046108</v>
      </c>
      <c r="FX43" s="59">
        <v>100.08868699999999</v>
      </c>
      <c r="FY43" s="59">
        <v>100.101162</v>
      </c>
      <c r="FZ43" s="59">
        <v>100.21827399999999</v>
      </c>
      <c r="GA43" s="59">
        <v>100.03873900000001</v>
      </c>
      <c r="GB43" s="59">
        <v>100</v>
      </c>
      <c r="GC43" s="60">
        <v>100</v>
      </c>
      <c r="GD43" s="59">
        <v>100.128319</v>
      </c>
      <c r="GE43" s="59">
        <v>100.533503</v>
      </c>
      <c r="GF43" s="59">
        <v>100.737039</v>
      </c>
      <c r="GG43" s="59">
        <v>100.704579</v>
      </c>
      <c r="GH43" s="59">
        <v>100.758679</v>
      </c>
      <c r="GI43" s="59">
        <v>100.79722099999999</v>
      </c>
      <c r="GJ43" s="59">
        <v>100.78716300000001</v>
      </c>
      <c r="GK43" s="59">
        <v>100.886861</v>
      </c>
      <c r="GL43" s="59">
        <v>101.96742</v>
      </c>
      <c r="GM43" s="59">
        <v>102.583688</v>
      </c>
      <c r="GN43" s="59">
        <v>102.894807</v>
      </c>
      <c r="GO43" s="59">
        <v>102.948802</v>
      </c>
      <c r="GP43" s="60">
        <v>102.948802</v>
      </c>
      <c r="GQ43" s="59">
        <v>104.051461</v>
      </c>
      <c r="GR43" s="59">
        <v>104.536053</v>
      </c>
      <c r="GS43" s="59">
        <v>105.064567</v>
      </c>
      <c r="GT43" s="59">
        <v>105.133734</v>
      </c>
      <c r="GU43" s="59">
        <v>105.287181</v>
      </c>
      <c r="GV43" s="59">
        <v>104.964899</v>
      </c>
      <c r="GW43" s="59">
        <v>104.779552</v>
      </c>
      <c r="GX43" s="59">
        <v>104.891626</v>
      </c>
      <c r="GY43" s="59">
        <v>105.543525</v>
      </c>
      <c r="GZ43" s="59">
        <v>105.691025</v>
      </c>
      <c r="HA43" s="59">
        <v>105.93079899999999</v>
      </c>
      <c r="HB43" s="59">
        <v>105.79188499999999</v>
      </c>
      <c r="HC43" s="60">
        <v>105.79188499999999</v>
      </c>
      <c r="HD43" s="59">
        <v>107.675321</v>
      </c>
      <c r="HE43" s="59">
        <v>107.786725</v>
      </c>
      <c r="HF43" s="59">
        <v>107.406916</v>
      </c>
      <c r="HG43" s="59">
        <v>107.583496</v>
      </c>
      <c r="HH43" s="59">
        <v>108.713493</v>
      </c>
      <c r="HI43" s="59">
        <v>108.79571900000001</v>
      </c>
      <c r="HJ43" s="59">
        <v>108.547985</v>
      </c>
      <c r="HK43" s="59">
        <v>108.70204200000001</v>
      </c>
      <c r="HL43" s="59">
        <v>108.79270200000001</v>
      </c>
      <c r="HM43" s="59">
        <v>108.704098</v>
      </c>
      <c r="HN43" s="59">
        <v>108.777124</v>
      </c>
      <c r="HO43" s="59">
        <v>109.168869</v>
      </c>
      <c r="HP43" s="60">
        <v>109.168869</v>
      </c>
      <c r="HQ43" s="59">
        <v>110.21977200000001</v>
      </c>
      <c r="HR43" s="59">
        <v>109.767786</v>
      </c>
      <c r="HS43" s="59">
        <v>109.84896000000001</v>
      </c>
      <c r="HT43" s="59">
        <v>109.476221</v>
      </c>
      <c r="HU43" s="59">
        <v>109.708012</v>
      </c>
      <c r="HV43" s="59">
        <v>109.822489</v>
      </c>
      <c r="HW43" s="59">
        <v>109.91211300000001</v>
      </c>
      <c r="HX43" s="59">
        <v>110.839078</v>
      </c>
      <c r="HY43" s="59">
        <v>111.35812799999999</v>
      </c>
      <c r="HZ43" s="59">
        <v>111.69325000000001</v>
      </c>
      <c r="IA43" s="59">
        <v>111.73352199999999</v>
      </c>
      <c r="IB43" s="59">
        <v>112.010761</v>
      </c>
      <c r="IC43" s="60">
        <v>112.010761</v>
      </c>
      <c r="ID43" s="59">
        <v>112.13216799999999</v>
      </c>
      <c r="IE43" s="59">
        <v>113.730013</v>
      </c>
      <c r="IF43" s="59">
        <v>113.924976</v>
      </c>
      <c r="IG43" s="59">
        <v>114.60213299999999</v>
      </c>
      <c r="IH43" s="59">
        <v>114.770763</v>
      </c>
      <c r="II43" s="59">
        <v>114.897058</v>
      </c>
      <c r="IJ43" s="59">
        <v>115.015209</v>
      </c>
      <c r="IK43" s="59">
        <v>115.261911</v>
      </c>
      <c r="IL43" s="59">
        <v>115.499015</v>
      </c>
      <c r="IM43" s="59">
        <v>115.680983</v>
      </c>
      <c r="IN43" s="59">
        <v>115.781716</v>
      </c>
      <c r="IO43" s="59">
        <v>115.794792</v>
      </c>
      <c r="IP43" s="60">
        <v>115.794792</v>
      </c>
      <c r="IQ43" s="59">
        <v>115.70481700000001</v>
      </c>
      <c r="IR43" s="59">
        <v>115.453965</v>
      </c>
      <c r="IS43" s="59">
        <v>115.36864199999999</v>
      </c>
      <c r="IT43" s="59">
        <v>115.259677</v>
      </c>
      <c r="IU43" s="59">
        <v>115.330536</v>
      </c>
      <c r="IV43" s="59">
        <v>115.364436</v>
      </c>
      <c r="IW43" s="59">
        <v>115.228441</v>
      </c>
      <c r="IX43" s="59">
        <v>116.05090199999999</v>
      </c>
      <c r="IY43" s="59">
        <v>115.668575</v>
      </c>
      <c r="IZ43" s="59">
        <v>115.55823100000001</v>
      </c>
      <c r="JA43" s="59">
        <v>114.983886</v>
      </c>
      <c r="JB43" s="59">
        <v>115.087805</v>
      </c>
      <c r="JC43" s="60">
        <v>115.087805</v>
      </c>
      <c r="JD43" s="59">
        <v>115.000671</v>
      </c>
      <c r="JE43" s="59">
        <v>115.422347</v>
      </c>
      <c r="JF43" s="59">
        <v>115.575295</v>
      </c>
      <c r="JG43" s="59">
        <v>115.497158</v>
      </c>
      <c r="JH43" s="59">
        <v>115.715406</v>
      </c>
      <c r="JI43" s="59">
        <v>116.188681</v>
      </c>
      <c r="JJ43" s="59">
        <v>117.17044</v>
      </c>
      <c r="JK43" s="59">
        <v>117.641468</v>
      </c>
      <c r="JL43" s="59">
        <v>118.200552</v>
      </c>
      <c r="JM43" s="59">
        <v>118.58866500000001</v>
      </c>
      <c r="JN43" s="59">
        <v>119.094559</v>
      </c>
      <c r="JO43" s="59">
        <v>120.82723</v>
      </c>
      <c r="JP43" s="60">
        <v>120.82723</v>
      </c>
      <c r="JQ43" s="59">
        <v>122.676698</v>
      </c>
      <c r="JR43" s="59">
        <v>124.188298</v>
      </c>
      <c r="JS43" s="59">
        <v>125.536969</v>
      </c>
      <c r="JT43" s="59">
        <v>125.985979</v>
      </c>
      <c r="JU43" s="59">
        <v>126.924457</v>
      </c>
      <c r="JV43" s="59">
        <v>128.938534</v>
      </c>
      <c r="JW43" s="59">
        <v>131.174272</v>
      </c>
      <c r="JX43" s="59">
        <v>133.30307199999999</v>
      </c>
      <c r="JY43" s="59">
        <v>134.148492</v>
      </c>
      <c r="JZ43" s="59">
        <v>136.93179699999999</v>
      </c>
      <c r="KA43" s="59">
        <v>137.95450399999999</v>
      </c>
      <c r="KB43" s="59">
        <v>139.42863</v>
      </c>
      <c r="KC43" s="60">
        <v>139.42863</v>
      </c>
      <c r="KD43" s="59">
        <v>141.751439</v>
      </c>
      <c r="KE43" s="59">
        <v>141.963491</v>
      </c>
      <c r="KF43" s="59">
        <v>144.35337100000001</v>
      </c>
      <c r="KG43" s="59">
        <v>145.457628</v>
      </c>
      <c r="KH43" s="59">
        <v>146.54197099999999</v>
      </c>
      <c r="KI43" s="59">
        <v>146.84138200000001</v>
      </c>
      <c r="KJ43" s="59">
        <v>147.88368500000001</v>
      </c>
      <c r="KK43" s="59">
        <v>147.03565800000001</v>
      </c>
      <c r="KL43" s="59">
        <v>146.65721600000001</v>
      </c>
      <c r="KM43" s="59">
        <v>146.83331100000001</v>
      </c>
      <c r="KN43" s="59">
        <v>146.30775</v>
      </c>
      <c r="KO43" s="59">
        <v>146.077395</v>
      </c>
      <c r="KP43" s="60">
        <v>146.077395</v>
      </c>
      <c r="KQ43" s="59">
        <v>148.440168</v>
      </c>
      <c r="KR43" s="59">
        <v>149.03201799999999</v>
      </c>
      <c r="KS43" s="59">
        <v>148.583124</v>
      </c>
      <c r="KT43" s="59">
        <v>147.814179</v>
      </c>
      <c r="KU43" s="59">
        <v>147.018011</v>
      </c>
      <c r="KV43" s="59">
        <v>146.223814</v>
      </c>
      <c r="KW43" s="59">
        <v>145.44870399999999</v>
      </c>
      <c r="KX43" s="59">
        <v>145.64786000000001</v>
      </c>
      <c r="KY43" s="59">
        <v>145.46829099999999</v>
      </c>
      <c r="KZ43" s="59">
        <v>146.01621499999999</v>
      </c>
      <c r="LA43" s="59">
        <v>145.070334</v>
      </c>
      <c r="LB43" s="59">
        <v>144.040176</v>
      </c>
      <c r="LC43" s="60">
        <v>144.040176</v>
      </c>
      <c r="LD43" s="59">
        <v>145.249618</v>
      </c>
      <c r="LE43" s="59">
        <v>145.96721700000001</v>
      </c>
      <c r="LF43" s="59">
        <v>145.35250099999999</v>
      </c>
      <c r="LG43" s="59">
        <v>145.04075599999999</v>
      </c>
      <c r="LH43" s="59">
        <v>144.665268</v>
      </c>
      <c r="LI43" s="59">
        <v>144.714676</v>
      </c>
      <c r="LJ43" s="59">
        <v>145.03625400000001</v>
      </c>
      <c r="LK43" s="59">
        <v>144.96850000000001</v>
      </c>
      <c r="LL43" s="59">
        <v>144.85189399999999</v>
      </c>
      <c r="LM43" s="59">
        <v>144.80242200000001</v>
      </c>
      <c r="LN43" s="59">
        <v>144.74337800000001</v>
      </c>
      <c r="LO43" s="59">
        <v>144.33896999999999</v>
      </c>
      <c r="LP43" s="60">
        <f>+LO43</f>
        <v>144.33896999999999</v>
      </c>
      <c r="LQ43" s="59">
        <v>144.48341400000001</v>
      </c>
      <c r="LR43" s="59">
        <v>144.037218</v>
      </c>
      <c r="LS43" s="59">
        <v>143.79739900000001</v>
      </c>
      <c r="LT43" s="59">
        <v>143.97666899999999</v>
      </c>
      <c r="LU43" s="59"/>
      <c r="LV43" s="59"/>
      <c r="LW43" s="59"/>
      <c r="LX43" s="59"/>
      <c r="LY43" s="59"/>
      <c r="LZ43" s="59"/>
      <c r="MA43" s="59"/>
      <c r="MB43" s="59"/>
      <c r="MC43" s="60"/>
      <c r="MD43" s="59">
        <v>144.48341400000001</v>
      </c>
      <c r="ME43" s="59">
        <v>144.037218</v>
      </c>
      <c r="MF43" s="59">
        <v>143.79739900000001</v>
      </c>
      <c r="MG43" s="59">
        <v>143.97666899999999</v>
      </c>
      <c r="MH43" s="59"/>
      <c r="MI43" s="59"/>
      <c r="MJ43" s="59"/>
      <c r="MK43" s="59"/>
      <c r="ML43" s="59"/>
      <c r="MM43" s="59"/>
      <c r="MN43" s="59"/>
      <c r="MO43" s="59"/>
      <c r="MP43" s="60"/>
    </row>
    <row r="44" spans="2:354">
      <c r="B44" s="312" t="s">
        <v>950</v>
      </c>
      <c r="C44" s="314" t="s">
        <v>327</v>
      </c>
      <c r="D44" s="59">
        <v>54.677122509402253</v>
      </c>
      <c r="E44" s="59">
        <v>54.939185404497081</v>
      </c>
      <c r="F44" s="59">
        <v>55.237256941666004</v>
      </c>
      <c r="G44" s="59">
        <v>55.519324637913094</v>
      </c>
      <c r="H44" s="59">
        <v>55.529327038489242</v>
      </c>
      <c r="I44" s="59">
        <v>55.563335200448108</v>
      </c>
      <c r="J44" s="59">
        <v>55.85140433704089</v>
      </c>
      <c r="K44" s="59">
        <v>56.113467232135719</v>
      </c>
      <c r="L44" s="59">
        <v>56.425542130111225</v>
      </c>
      <c r="M44" s="59">
        <v>56.555573337601018</v>
      </c>
      <c r="N44" s="59">
        <v>56.591581979675119</v>
      </c>
      <c r="O44" s="59">
        <v>56.679603104745134</v>
      </c>
      <c r="P44" s="60">
        <v>56.679603104745134</v>
      </c>
      <c r="Q44" s="59">
        <v>56.785628550852209</v>
      </c>
      <c r="R44" s="59">
        <v>56.925662158918144</v>
      </c>
      <c r="S44" s="59">
        <v>57.213731295510925</v>
      </c>
      <c r="T44" s="59">
        <v>56.975674161798828</v>
      </c>
      <c r="U44" s="59">
        <v>56.989677522605419</v>
      </c>
      <c r="V44" s="59">
        <v>56.957669840761795</v>
      </c>
      <c r="W44" s="59">
        <v>57.055693366407937</v>
      </c>
      <c r="X44" s="59">
        <v>56.881651596383129</v>
      </c>
      <c r="Y44" s="59">
        <v>56.917660238457223</v>
      </c>
      <c r="Z44" s="59">
        <v>56.939665519724734</v>
      </c>
      <c r="AA44" s="59">
        <v>56.659598303592858</v>
      </c>
      <c r="AB44" s="59">
        <v>56.607585820596952</v>
      </c>
      <c r="AC44" s="60">
        <v>56.607585820596952</v>
      </c>
      <c r="AD44" s="59">
        <v>56.313515243658472</v>
      </c>
      <c r="AE44" s="59">
        <v>56.291509962390975</v>
      </c>
      <c r="AF44" s="59">
        <v>56.593582459790348</v>
      </c>
      <c r="AG44" s="59">
        <v>57.005681363527238</v>
      </c>
      <c r="AH44" s="59">
        <v>57.085700568136353</v>
      </c>
      <c r="AI44" s="59">
        <v>56.955669360646553</v>
      </c>
      <c r="AJ44" s="59">
        <v>56.975674161798828</v>
      </c>
      <c r="AK44" s="59">
        <v>57.03368808514044</v>
      </c>
      <c r="AL44" s="59">
        <v>57.303752900696168</v>
      </c>
      <c r="AM44" s="59">
        <v>57.713851324317829</v>
      </c>
      <c r="AN44" s="59">
        <v>57.483796111066667</v>
      </c>
      <c r="AO44" s="59">
        <v>57.465791790029606</v>
      </c>
      <c r="AP44" s="60">
        <v>57.465791790029606</v>
      </c>
      <c r="AQ44" s="59">
        <v>57.597823477634634</v>
      </c>
      <c r="AR44" s="59">
        <v>57.867888293190362</v>
      </c>
      <c r="AS44" s="59">
        <v>58.516043850524127</v>
      </c>
      <c r="AT44" s="59">
        <v>58.486036648795711</v>
      </c>
      <c r="AU44" s="59">
        <v>58.466031847643428</v>
      </c>
      <c r="AV44" s="59">
        <v>58.189965591742023</v>
      </c>
      <c r="AW44" s="59">
        <v>58.103944946787223</v>
      </c>
      <c r="AX44" s="59">
        <v>58.111946867248143</v>
      </c>
      <c r="AY44" s="59">
        <v>58.436024645915019</v>
      </c>
      <c r="AZ44" s="59">
        <v>58.4640313675282</v>
      </c>
      <c r="BA44" s="59">
        <v>58.562054893174363</v>
      </c>
      <c r="BB44" s="59">
        <v>58.892134112186923</v>
      </c>
      <c r="BC44" s="60">
        <v>58.892134112186923</v>
      </c>
      <c r="BD44" s="59">
        <v>59.2082099703929</v>
      </c>
      <c r="BE44" s="59">
        <v>59.852364567496195</v>
      </c>
      <c r="BF44" s="59">
        <v>60.128430823397615</v>
      </c>
      <c r="BG44" s="59">
        <v>60.114427462591024</v>
      </c>
      <c r="BH44" s="59">
        <v>60.326478354805161</v>
      </c>
      <c r="BI44" s="59">
        <v>60.666559974393849</v>
      </c>
      <c r="BJ44" s="59">
        <v>60.784588301192287</v>
      </c>
      <c r="BK44" s="59">
        <v>60.778586860846609</v>
      </c>
      <c r="BL44" s="59">
        <v>60.788589261422743</v>
      </c>
      <c r="BM44" s="59">
        <v>60.774585900616152</v>
      </c>
      <c r="BN44" s="59">
        <v>60.948627670640953</v>
      </c>
      <c r="BO44" s="59">
        <v>60.942626230295275</v>
      </c>
      <c r="BP44" s="60">
        <v>60.942626230295275</v>
      </c>
      <c r="BQ44" s="59">
        <v>61.004641113867329</v>
      </c>
      <c r="BR44" s="59">
        <v>60.860606545570938</v>
      </c>
      <c r="BS44" s="59">
        <v>61.25670160838601</v>
      </c>
      <c r="BT44" s="59">
        <v>61.328718892534205</v>
      </c>
      <c r="BU44" s="59">
        <v>61.406737617028085</v>
      </c>
      <c r="BV44" s="59">
        <v>61.568776506361523</v>
      </c>
      <c r="BW44" s="59">
        <v>61.632791870048806</v>
      </c>
      <c r="BX44" s="59">
        <v>61.522765463711295</v>
      </c>
      <c r="BY44" s="59">
        <v>61.46475154036969</v>
      </c>
      <c r="BZ44" s="59">
        <v>61.552772665439704</v>
      </c>
      <c r="CA44" s="59">
        <v>61.594782747859476</v>
      </c>
      <c r="CB44" s="59">
        <v>61.852844682723848</v>
      </c>
      <c r="CC44" s="60">
        <v>61.852844682723848</v>
      </c>
      <c r="CD44" s="59">
        <v>62.162919100584148</v>
      </c>
      <c r="CE44" s="59">
        <v>62.503000720172842</v>
      </c>
      <c r="CF44" s="59">
        <v>62.789069376650396</v>
      </c>
      <c r="CG44" s="59">
        <v>63.109146195086829</v>
      </c>
      <c r="CH44" s="59">
        <v>62.775066015843805</v>
      </c>
      <c r="CI44" s="59">
        <v>62.693046331119461</v>
      </c>
      <c r="CJ44" s="59">
        <v>62.585020404897186</v>
      </c>
      <c r="CK44" s="59">
        <v>62.6730415299672</v>
      </c>
      <c r="CL44" s="59">
        <v>62.691045851004247</v>
      </c>
      <c r="CM44" s="59">
        <v>62.7170520925022</v>
      </c>
      <c r="CN44" s="59">
        <v>62.541009842362172</v>
      </c>
      <c r="CO44" s="59">
        <v>62.557013683283976</v>
      </c>
      <c r="CP44" s="60">
        <v>62.557013683283976</v>
      </c>
      <c r="CQ44" s="59">
        <v>62.563015123629675</v>
      </c>
      <c r="CR44" s="59">
        <v>62.725054012963113</v>
      </c>
      <c r="CS44" s="59">
        <v>62.943106345522928</v>
      </c>
      <c r="CT44" s="59">
        <v>63.055133231975667</v>
      </c>
      <c r="CU44" s="59">
        <v>63.365207649835966</v>
      </c>
      <c r="CV44" s="59">
        <v>63.663279187004882</v>
      </c>
      <c r="CW44" s="59">
        <v>63.96735216451949</v>
      </c>
      <c r="CX44" s="59">
        <v>64.053372809474268</v>
      </c>
      <c r="CY44" s="59">
        <v>64.44546691205889</v>
      </c>
      <c r="CZ44" s="59">
        <v>64.649515883812114</v>
      </c>
      <c r="DA44" s="59">
        <v>64.721533167960317</v>
      </c>
      <c r="DB44" s="59">
        <v>65.013603264783555</v>
      </c>
      <c r="DC44" s="60">
        <v>65.013603264783555</v>
      </c>
      <c r="DD44" s="59">
        <v>65.157637833079946</v>
      </c>
      <c r="DE44" s="59">
        <v>65.749779947187321</v>
      </c>
      <c r="DF44" s="59">
        <v>66.433944146595181</v>
      </c>
      <c r="DG44" s="59">
        <v>66.535968632471793</v>
      </c>
      <c r="DH44" s="59">
        <v>66.782027686644795</v>
      </c>
      <c r="DI44" s="59">
        <v>67.296151076258298</v>
      </c>
      <c r="DJ44" s="59">
        <v>67.670240857805879</v>
      </c>
      <c r="DK44" s="59">
        <v>68.0703368808514</v>
      </c>
      <c r="DL44" s="59">
        <v>68.456429543090337</v>
      </c>
      <c r="DM44" s="59">
        <v>68.87653036728814</v>
      </c>
      <c r="DN44" s="59">
        <v>69.088581259502277</v>
      </c>
      <c r="DO44" s="59">
        <v>69.336640793790522</v>
      </c>
      <c r="DP44" s="60">
        <v>69.336640793790522</v>
      </c>
      <c r="DQ44" s="59">
        <v>69.410658558053939</v>
      </c>
      <c r="DR44" s="59">
        <v>69.358646075058004</v>
      </c>
      <c r="DS44" s="59">
        <v>69.608706089461464</v>
      </c>
      <c r="DT44" s="59">
        <v>69.622709450268061</v>
      </c>
      <c r="DU44" s="59">
        <v>69.592702248539652</v>
      </c>
      <c r="DV44" s="59">
        <v>69.354645114827562</v>
      </c>
      <c r="DW44" s="59">
        <v>69.484676322317355</v>
      </c>
      <c r="DX44" s="59">
        <v>69.340641754020965</v>
      </c>
      <c r="DY44" s="59">
        <v>69.280627350564146</v>
      </c>
      <c r="DZ44" s="59">
        <v>69.364647515403703</v>
      </c>
      <c r="EA44" s="59">
        <v>69.286628790909816</v>
      </c>
      <c r="EB44" s="59">
        <v>69.506681603584866</v>
      </c>
      <c r="EC44" s="60">
        <v>69.506681603584866</v>
      </c>
      <c r="ED44" s="59">
        <v>69.712731055453318</v>
      </c>
      <c r="EE44" s="59">
        <v>69.938785308474039</v>
      </c>
      <c r="EF44" s="59">
        <v>70.134832359766335</v>
      </c>
      <c r="EG44" s="59">
        <v>70.152836680803404</v>
      </c>
      <c r="EH44" s="59">
        <v>70.318876530367291</v>
      </c>
      <c r="EI44" s="59">
        <v>70.494918780507319</v>
      </c>
      <c r="EJ44" s="59">
        <v>70.750980235256463</v>
      </c>
      <c r="EK44" s="59">
        <v>70.94102584620309</v>
      </c>
      <c r="EL44" s="59">
        <v>70.919020564935593</v>
      </c>
      <c r="EM44" s="59">
        <v>70.818996559174195</v>
      </c>
      <c r="EN44" s="59">
        <v>70.824997999519894</v>
      </c>
      <c r="EO44" s="59">
        <v>70.951028246779231</v>
      </c>
      <c r="EP44" s="60">
        <v>70.951028246779231</v>
      </c>
      <c r="EQ44" s="59">
        <v>71.227094502680643</v>
      </c>
      <c r="ER44" s="59">
        <v>71.499159798351613</v>
      </c>
      <c r="ES44" s="59">
        <v>72.001280307273746</v>
      </c>
      <c r="ET44" s="59">
        <v>72.493398415619751</v>
      </c>
      <c r="EU44" s="59">
        <v>72.475394094582697</v>
      </c>
      <c r="EV44" s="59">
        <v>72.547411378730885</v>
      </c>
      <c r="EW44" s="59">
        <v>73.12154917180122</v>
      </c>
      <c r="EX44" s="59">
        <v>73.317596223093545</v>
      </c>
      <c r="EY44" s="59">
        <v>73.56165479715132</v>
      </c>
      <c r="EZ44" s="59">
        <v>73.793710490517725</v>
      </c>
      <c r="FA44" s="59">
        <v>74.11178682883893</v>
      </c>
      <c r="FB44" s="59">
        <v>74.311834840361684</v>
      </c>
      <c r="FC44" s="60">
        <v>74.311834840361684</v>
      </c>
      <c r="FD44" s="59">
        <v>74.237817076098267</v>
      </c>
      <c r="FE44" s="59">
        <v>74.477874689925585</v>
      </c>
      <c r="FF44" s="59">
        <v>75.050012002880692</v>
      </c>
      <c r="FG44" s="59">
        <v>75.448107545810998</v>
      </c>
      <c r="FH44" s="59">
        <v>75.478114747539422</v>
      </c>
      <c r="FI44" s="59">
        <v>75.450108025926227</v>
      </c>
      <c r="FJ44" s="59">
        <v>75.518124349843958</v>
      </c>
      <c r="FK44" s="59">
        <v>75.902216531967682</v>
      </c>
      <c r="FL44" s="59">
        <v>76.314315435704572</v>
      </c>
      <c r="FM44" s="59">
        <v>76.190285668560449</v>
      </c>
      <c r="FN44" s="59">
        <v>76.084260222453381</v>
      </c>
      <c r="FO44" s="59">
        <v>76.28230775386092</v>
      </c>
      <c r="FP44" s="60">
        <v>76.28230775386092</v>
      </c>
      <c r="FQ44" s="59">
        <v>76.370328878930934</v>
      </c>
      <c r="FR44" s="59">
        <v>76.302312555013202</v>
      </c>
      <c r="FS44" s="59">
        <v>76.994478674881975</v>
      </c>
      <c r="FT44" s="59">
        <v>77.188525246059058</v>
      </c>
      <c r="FU44" s="59">
        <v>77.338561254701133</v>
      </c>
      <c r="FV44" s="59">
        <v>77.540609746339129</v>
      </c>
      <c r="FW44" s="59">
        <v>77.966712010882617</v>
      </c>
      <c r="FX44" s="59">
        <v>78.388813315195648</v>
      </c>
      <c r="FY44" s="59">
        <v>78.474833960150434</v>
      </c>
      <c r="FZ44" s="59">
        <v>78.504841161878858</v>
      </c>
      <c r="GA44" s="59">
        <v>78.332799871969272</v>
      </c>
      <c r="GB44" s="59">
        <v>78.462831079459079</v>
      </c>
      <c r="GC44" s="60">
        <v>78.462831079459079</v>
      </c>
      <c r="GD44" s="59">
        <v>78.710890613747296</v>
      </c>
      <c r="GE44" s="59">
        <v>79.185004401056247</v>
      </c>
      <c r="GF44" s="59">
        <v>79.595102824677923</v>
      </c>
      <c r="GG44" s="59">
        <v>79.907177722653429</v>
      </c>
      <c r="GH44" s="59">
        <v>80.087220933023914</v>
      </c>
      <c r="GI44" s="59">
        <v>80.215251660398508</v>
      </c>
      <c r="GJ44" s="59">
        <v>80.563335200448122</v>
      </c>
      <c r="GK44" s="59">
        <v>80.493318396415134</v>
      </c>
      <c r="GL44" s="59">
        <v>80.623349603904941</v>
      </c>
      <c r="GM44" s="59">
        <v>80.929423061534763</v>
      </c>
      <c r="GN44" s="59">
        <v>80.807393774505883</v>
      </c>
      <c r="GO44" s="59">
        <v>80.993438425222053</v>
      </c>
      <c r="GP44" s="60">
        <v>80.993438425222053</v>
      </c>
      <c r="GQ44" s="59">
        <v>81.131471553172759</v>
      </c>
      <c r="GR44" s="59">
        <v>81.377530607345776</v>
      </c>
      <c r="GS44" s="59">
        <v>81.99967992318156</v>
      </c>
      <c r="GT44" s="59">
        <v>82.319756741617994</v>
      </c>
      <c r="GU44" s="59">
        <v>82.783868128350804</v>
      </c>
      <c r="GV44" s="59">
        <v>83.059934384252216</v>
      </c>
      <c r="GW44" s="59">
        <v>83.434024165799798</v>
      </c>
      <c r="GX44" s="59">
        <v>83.748099543890532</v>
      </c>
      <c r="GY44" s="59">
        <v>83.772105305273271</v>
      </c>
      <c r="GZ44" s="59">
        <v>83.890133632071709</v>
      </c>
      <c r="HA44" s="59">
        <v>84.180203248779705</v>
      </c>
      <c r="HB44" s="59">
        <v>84.554293030327287</v>
      </c>
      <c r="HC44" s="60">
        <v>84.554293030327287</v>
      </c>
      <c r="HD44" s="59">
        <v>84.87036888853325</v>
      </c>
      <c r="HE44" s="59">
        <v>85.018404417060097</v>
      </c>
      <c r="HF44" s="59">
        <v>85.526526366327914</v>
      </c>
      <c r="HG44" s="59">
        <v>85.536528766904055</v>
      </c>
      <c r="HH44" s="59">
        <v>85.714571497159326</v>
      </c>
      <c r="HI44" s="59">
        <v>85.834600304072978</v>
      </c>
      <c r="HJ44" s="59">
        <v>85.904617108105953</v>
      </c>
      <c r="HK44" s="59">
        <v>86.212691045851003</v>
      </c>
      <c r="HL44" s="59">
        <v>86.390733776106259</v>
      </c>
      <c r="HM44" s="59">
        <v>86.746819236616787</v>
      </c>
      <c r="HN44" s="59">
        <v>86.998879731135474</v>
      </c>
      <c r="HO44" s="59">
        <v>87.290949827958713</v>
      </c>
      <c r="HP44" s="60">
        <v>87.290949827958713</v>
      </c>
      <c r="HQ44" s="59">
        <v>87.496999279827165</v>
      </c>
      <c r="HR44" s="59">
        <v>87.78106745618949</v>
      </c>
      <c r="HS44" s="59">
        <v>88.925342082099704</v>
      </c>
      <c r="HT44" s="59">
        <v>88.695286868848527</v>
      </c>
      <c r="HU44" s="59">
        <v>88.321197087300945</v>
      </c>
      <c r="HV44" s="59">
        <v>88.179162999119796</v>
      </c>
      <c r="HW44" s="59">
        <v>88.355205249259825</v>
      </c>
      <c r="HX44" s="59">
        <v>88.949347843482428</v>
      </c>
      <c r="HY44" s="59">
        <v>88.935344482675845</v>
      </c>
      <c r="HZ44" s="59">
        <v>88.51724413859327</v>
      </c>
      <c r="IA44" s="59">
        <v>88.34320236856847</v>
      </c>
      <c r="IB44" s="59">
        <v>88.481235496519176</v>
      </c>
      <c r="IC44" s="60">
        <v>88.481235496519176</v>
      </c>
      <c r="ID44" s="59">
        <v>88.595262863087143</v>
      </c>
      <c r="IE44" s="59">
        <v>88.815315675762179</v>
      </c>
      <c r="IF44" s="59">
        <v>89.249419860766579</v>
      </c>
      <c r="IG44" s="59">
        <v>89.125390093622471</v>
      </c>
      <c r="IH44" s="59">
        <v>89.143394414659525</v>
      </c>
      <c r="II44" s="59">
        <v>89.441465951828448</v>
      </c>
      <c r="IJ44" s="59">
        <v>89.783548051532364</v>
      </c>
      <c r="IK44" s="59">
        <v>89.901576378330788</v>
      </c>
      <c r="IL44" s="59">
        <v>90.073617668240374</v>
      </c>
      <c r="IM44" s="59">
        <v>90.147635432503805</v>
      </c>
      <c r="IN44" s="59">
        <v>90.257661838841315</v>
      </c>
      <c r="IO44" s="59">
        <v>90.421701208289988</v>
      </c>
      <c r="IP44" s="60">
        <v>90.421701208289988</v>
      </c>
      <c r="IQ44" s="59">
        <v>90.479715131631593</v>
      </c>
      <c r="IR44" s="59">
        <v>90.595742978314803</v>
      </c>
      <c r="IS44" s="59">
        <v>91.253900936224696</v>
      </c>
      <c r="IT44" s="59">
        <v>91.437945106825637</v>
      </c>
      <c r="IU44" s="59">
        <v>91.571977274545887</v>
      </c>
      <c r="IV44" s="59">
        <v>91.493958550052014</v>
      </c>
      <c r="IW44" s="59">
        <v>91.680003200768184</v>
      </c>
      <c r="IX44" s="59">
        <v>91.734016163879332</v>
      </c>
      <c r="IY44" s="59">
        <v>91.740017604225017</v>
      </c>
      <c r="IZ44" s="59">
        <v>91.842042090101629</v>
      </c>
      <c r="JA44" s="59">
        <v>91.942066095863012</v>
      </c>
      <c r="JB44" s="59">
        <v>92.140113627270537</v>
      </c>
      <c r="JC44" s="60">
        <v>92.140113627270537</v>
      </c>
      <c r="JD44" s="59">
        <v>92.190125630151229</v>
      </c>
      <c r="JE44" s="59">
        <v>92.320156837641036</v>
      </c>
      <c r="JF44" s="59">
        <v>92.916299911978882</v>
      </c>
      <c r="JG44" s="59">
        <v>93.014323437625023</v>
      </c>
      <c r="JH44" s="59">
        <v>93.204369048571664</v>
      </c>
      <c r="JI44" s="59">
        <v>92.956309514283433</v>
      </c>
      <c r="JJ44" s="59">
        <v>93.386412739057377</v>
      </c>
      <c r="JK44" s="59">
        <v>93.282387773065537</v>
      </c>
      <c r="JL44" s="59">
        <v>93.410418500440102</v>
      </c>
      <c r="JM44" s="59">
        <v>93.426422341361928</v>
      </c>
      <c r="JN44" s="59">
        <v>93.912539009362249</v>
      </c>
      <c r="JO44" s="59">
        <v>93.958550052012484</v>
      </c>
      <c r="JP44" s="60">
        <v>93.958550052012484</v>
      </c>
      <c r="JQ44" s="59">
        <v>94.656717612226942</v>
      </c>
      <c r="JR44" s="59">
        <v>94.536688805313275</v>
      </c>
      <c r="JS44" s="59">
        <v>95.33087941105866</v>
      </c>
      <c r="JT44" s="59">
        <v>95.230855405297277</v>
      </c>
      <c r="JU44" s="59">
        <v>95.484916379931178</v>
      </c>
      <c r="JV44" s="59">
        <v>95.98103544850764</v>
      </c>
      <c r="JW44" s="59">
        <v>96.949267824277825</v>
      </c>
      <c r="JX44" s="59">
        <v>97.903496839241413</v>
      </c>
      <c r="JY44" s="59">
        <v>98.295590941826035</v>
      </c>
      <c r="JZ44" s="59">
        <v>98.869728734896384</v>
      </c>
      <c r="KA44" s="59">
        <v>99.223813715291669</v>
      </c>
      <c r="KB44" s="59">
        <v>100</v>
      </c>
      <c r="KC44" s="60">
        <v>100</v>
      </c>
      <c r="KD44" s="59">
        <v>100.18</v>
      </c>
      <c r="KE44" s="59">
        <v>100.5</v>
      </c>
      <c r="KF44" s="59">
        <v>102</v>
      </c>
      <c r="KG44" s="59">
        <v>103.15</v>
      </c>
      <c r="KH44" s="59">
        <v>103.53</v>
      </c>
      <c r="KI44" s="59">
        <v>104.6</v>
      </c>
      <c r="KJ44" s="59">
        <v>105.64</v>
      </c>
      <c r="KK44" s="59">
        <v>106.3</v>
      </c>
      <c r="KL44" s="59">
        <v>106.89</v>
      </c>
      <c r="KM44" s="59">
        <v>107.37</v>
      </c>
      <c r="KN44" s="59">
        <v>107.85</v>
      </c>
      <c r="KO44" s="59">
        <v>108.56</v>
      </c>
      <c r="KP44" s="60">
        <v>108.56</v>
      </c>
      <c r="KQ44" s="59">
        <v>109.06</v>
      </c>
      <c r="KR44" s="59">
        <v>109.53</v>
      </c>
      <c r="KS44" s="59">
        <v>110.84</v>
      </c>
      <c r="KT44" s="59">
        <v>111.45</v>
      </c>
      <c r="KU44" s="59">
        <v>111.79</v>
      </c>
      <c r="KV44" s="59">
        <v>111.62</v>
      </c>
      <c r="KW44" s="59">
        <v>112</v>
      </c>
      <c r="KX44" s="59">
        <v>112.45</v>
      </c>
      <c r="KY44" s="59">
        <v>112.52</v>
      </c>
      <c r="KZ44" s="59">
        <v>112.22</v>
      </c>
      <c r="LA44" s="59">
        <v>111.93</v>
      </c>
      <c r="LB44" s="59">
        <v>112.27</v>
      </c>
      <c r="LC44" s="60">
        <v>112.27</v>
      </c>
      <c r="LD44" s="59">
        <v>112.27889999999999</v>
      </c>
      <c r="LE44" s="59">
        <v>112.7392</v>
      </c>
      <c r="LF44" s="59">
        <v>113.80329999999999</v>
      </c>
      <c r="LG44" s="59">
        <v>113.795</v>
      </c>
      <c r="LH44" s="59">
        <v>113.6489</v>
      </c>
      <c r="LI44" s="59">
        <v>113.7251</v>
      </c>
      <c r="LJ44" s="59">
        <v>113.9851</v>
      </c>
      <c r="LK44" s="59">
        <v>114.33969999999999</v>
      </c>
      <c r="LL44" s="59">
        <v>114.1978</v>
      </c>
      <c r="LM44" s="59">
        <v>114.1574</v>
      </c>
      <c r="LN44" s="59">
        <v>114.2325</v>
      </c>
      <c r="LO44" s="59">
        <v>114.3963</v>
      </c>
      <c r="LP44" s="60">
        <f>+LO44</f>
        <v>114.3963</v>
      </c>
      <c r="LQ44" s="59">
        <v>114.3</v>
      </c>
      <c r="LR44" s="59">
        <v>114.4383</v>
      </c>
      <c r="LS44" s="59">
        <v>115.3095</v>
      </c>
      <c r="LT44" s="59">
        <v>115.66030000000001</v>
      </c>
      <c r="LU44" s="59"/>
      <c r="LV44" s="59"/>
      <c r="LW44" s="59"/>
      <c r="LX44" s="59"/>
      <c r="LY44" s="59"/>
      <c r="LZ44" s="59"/>
      <c r="MA44" s="59"/>
      <c r="MB44" s="59"/>
      <c r="MC44" s="60"/>
      <c r="MD44" s="59">
        <v>114.3</v>
      </c>
      <c r="ME44" s="59">
        <v>114.4383</v>
      </c>
      <c r="MF44" s="59">
        <v>115.3095</v>
      </c>
      <c r="MG44" s="59">
        <v>115.66030000000001</v>
      </c>
      <c r="MH44" s="59"/>
      <c r="MI44" s="59"/>
      <c r="MJ44" s="59"/>
      <c r="MK44" s="59"/>
      <c r="ML44" s="59"/>
      <c r="MM44" s="59"/>
      <c r="MN44" s="59"/>
      <c r="MO44" s="59"/>
      <c r="MP44" s="60"/>
    </row>
  </sheetData>
  <hyperlinks>
    <hyperlink ref="B43" r:id="rId1" xr:uid="{EE82ED71-1126-4B49-B36C-046514CEB92B}"/>
    <hyperlink ref="A2" r:id="rId2" xr:uid="{89D2AA14-801B-4DE8-A140-01EB5B7F5219}"/>
  </hyperlinks>
  <pageMargins left="0.7" right="0.7" top="0.75" bottom="0.75" header="0.3" footer="0.3"/>
  <ignoredErrors>
    <ignoredError sqref="LO34:LP44" formulaRange="1"/>
  </ignoredErrors>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A5F60-562A-4F98-85F7-83BD64AB6020}">
  <sheetPr codeName="Sheet8">
    <tabColor rgb="FFF3F3F3"/>
  </sheetPr>
  <dimension ref="A1:MP44"/>
  <sheetViews>
    <sheetView showGridLines="0" zoomScale="90" zoomScaleNormal="90" workbookViewId="0">
      <pane xSplit="3" ySplit="5" topLeftCell="LP6" activePane="bottomRight" state="frozen"/>
      <selection pane="topRight" activeCell="D1" sqref="D1"/>
      <selection pane="bottomLeft" activeCell="A6" sqref="A6"/>
      <selection pane="bottomRight" activeCell="MD1" sqref="MD1:MP1048576"/>
    </sheetView>
  </sheetViews>
  <sheetFormatPr defaultColWidth="12.5703125" defaultRowHeight="15" outlineLevelRow="1" outlineLevelCol="1"/>
  <cols>
    <col min="1" max="1" width="4.7109375" style="5" customWidth="1"/>
    <col min="2" max="2" width="4.7109375" style="9" hidden="1" customWidth="1" outlineLevel="1"/>
    <col min="3" max="3" width="52.42578125" style="5" customWidth="1" collapsed="1"/>
    <col min="4" max="4" width="11.5703125" style="5" hidden="1" customWidth="1" outlineLevel="1"/>
    <col min="5" max="15" width="12.5703125" style="5" hidden="1" customWidth="1" outlineLevel="1"/>
    <col min="16" max="16" width="12.5703125" style="5" collapsed="1"/>
    <col min="17" max="28" width="12.5703125" style="5" hidden="1" customWidth="1" outlineLevel="1"/>
    <col min="29" max="29" width="12.5703125" style="5" collapsed="1"/>
    <col min="30" max="41" width="12.5703125" style="5" hidden="1" customWidth="1" outlineLevel="1"/>
    <col min="42" max="42" width="12.5703125" style="5" collapsed="1"/>
    <col min="43" max="54" width="12.5703125" style="5" hidden="1" customWidth="1" outlineLevel="1"/>
    <col min="55" max="55" width="12.5703125" style="5" collapsed="1"/>
    <col min="56" max="67" width="12.5703125" style="5" hidden="1" customWidth="1" outlineLevel="1"/>
    <col min="68" max="68" width="12.5703125" style="5" collapsed="1"/>
    <col min="69" max="80" width="12.5703125" style="5" hidden="1" customWidth="1" outlineLevel="1"/>
    <col min="81" max="81" width="12.5703125" style="5" collapsed="1"/>
    <col min="82" max="93" width="12.5703125" style="5" hidden="1" customWidth="1" outlineLevel="1"/>
    <col min="94" max="94" width="12.5703125" style="5" collapsed="1"/>
    <col min="95" max="106" width="12.5703125" style="5" hidden="1" customWidth="1" outlineLevel="1"/>
    <col min="107" max="107" width="12.5703125" style="5" collapsed="1"/>
    <col min="108" max="119" width="12.5703125" style="5" hidden="1" customWidth="1" outlineLevel="1"/>
    <col min="120" max="120" width="12.5703125" style="5" collapsed="1"/>
    <col min="121" max="132" width="12.5703125" style="5" hidden="1" customWidth="1" outlineLevel="1"/>
    <col min="133" max="133" width="12.5703125" style="5" collapsed="1"/>
    <col min="134" max="145" width="12.5703125" style="5" hidden="1" customWidth="1" outlineLevel="1"/>
    <col min="146" max="146" width="12.5703125" style="5" collapsed="1"/>
    <col min="147" max="158" width="12.5703125" style="5" hidden="1" customWidth="1" outlineLevel="1"/>
    <col min="159" max="159" width="12.5703125" style="5" collapsed="1"/>
    <col min="160" max="171" width="12.5703125" style="5" hidden="1" customWidth="1" outlineLevel="1"/>
    <col min="172" max="172" width="12.5703125" style="5" collapsed="1"/>
    <col min="173" max="184" width="12.5703125" style="5" hidden="1" customWidth="1" outlineLevel="1"/>
    <col min="185" max="185" width="12.5703125" style="5" collapsed="1"/>
    <col min="186" max="197" width="12.5703125" style="5" hidden="1" customWidth="1" outlineLevel="1"/>
    <col min="198" max="198" width="12.5703125" style="5" collapsed="1"/>
    <col min="199" max="210" width="12.5703125" style="5" hidden="1" customWidth="1" outlineLevel="1"/>
    <col min="211" max="211" width="12.5703125" style="5" collapsed="1"/>
    <col min="212" max="223" width="12.5703125" style="5" hidden="1" customWidth="1" outlineLevel="1"/>
    <col min="224" max="224" width="12.5703125" style="5" collapsed="1"/>
    <col min="225" max="236" width="12.5703125" style="5" hidden="1" customWidth="1" outlineLevel="1"/>
    <col min="237" max="237" width="12.5703125" style="5" collapsed="1"/>
    <col min="238" max="249" width="12.5703125" style="5" hidden="1" customWidth="1" outlineLevel="1"/>
    <col min="250" max="250" width="12.5703125" style="5" collapsed="1"/>
    <col min="251" max="262" width="12.5703125" style="5" hidden="1" customWidth="1" outlineLevel="1"/>
    <col min="263" max="263" width="12.5703125" style="5" collapsed="1"/>
    <col min="264" max="275" width="12.5703125" style="5" hidden="1" customWidth="1" outlineLevel="1"/>
    <col min="276" max="276" width="12.5703125" style="5" collapsed="1"/>
    <col min="277" max="288" width="12.5703125" style="5" hidden="1" customWidth="1" outlineLevel="1"/>
    <col min="289" max="289" width="12.5703125" style="5" collapsed="1"/>
    <col min="290" max="301" width="12.5703125" style="5" hidden="1" customWidth="1" outlineLevel="1"/>
    <col min="302" max="302" width="12.5703125" style="5" collapsed="1"/>
    <col min="303" max="314" width="12.5703125" style="5" hidden="1" customWidth="1" outlineLevel="1"/>
    <col min="315" max="315" width="12.5703125" style="5" collapsed="1"/>
    <col min="316" max="327" width="12.5703125" style="5" hidden="1" customWidth="1" outlineLevel="1"/>
    <col min="328" max="328" width="12.5703125" style="5" collapsed="1"/>
    <col min="329" max="340" width="12.5703125" style="5" outlineLevel="1"/>
    <col min="341" max="341" width="12.5703125" style="5"/>
    <col min="342" max="353" width="12.5703125" style="5" outlineLevel="1"/>
    <col min="354" max="16384" width="12.5703125" style="5"/>
  </cols>
  <sheetData>
    <row r="1" spans="1:354" ht="26.25">
      <c r="A1" s="2" t="s">
        <v>522</v>
      </c>
      <c r="B1" s="7"/>
      <c r="C1" s="8"/>
      <c r="D1" s="3"/>
      <c r="E1" s="3"/>
      <c r="F1" s="3"/>
      <c r="G1" s="3"/>
      <c r="H1" s="3"/>
      <c r="I1" s="3"/>
      <c r="J1" s="3"/>
      <c r="K1" s="3"/>
      <c r="L1" s="3"/>
      <c r="M1" s="3"/>
      <c r="N1" s="3"/>
      <c r="O1" s="3"/>
      <c r="P1" s="3"/>
      <c r="Q1" s="3"/>
      <c r="R1" s="3"/>
      <c r="S1" s="3"/>
      <c r="T1" s="3"/>
      <c r="U1" s="3"/>
      <c r="V1" s="3"/>
      <c r="W1" s="3"/>
      <c r="X1" s="3"/>
      <c r="Y1" s="3"/>
      <c r="Z1" s="3"/>
      <c r="AA1" s="3"/>
      <c r="AB1" s="3"/>
      <c r="AC1" s="8"/>
      <c r="AD1" s="3"/>
      <c r="AE1" s="3"/>
      <c r="AF1" s="3"/>
      <c r="AG1" s="3"/>
      <c r="AH1" s="3"/>
      <c r="AI1" s="3"/>
      <c r="AJ1" s="3"/>
      <c r="AK1" s="3"/>
      <c r="AL1" s="3"/>
      <c r="AM1" s="3"/>
      <c r="AN1" s="3"/>
      <c r="AO1" s="3"/>
      <c r="AP1" s="8"/>
      <c r="AQ1" s="3"/>
      <c r="AR1" s="3"/>
      <c r="AS1" s="3"/>
      <c r="AT1" s="3"/>
      <c r="AU1" s="3"/>
      <c r="AV1" s="3"/>
      <c r="AW1" s="3"/>
      <c r="AX1" s="3"/>
      <c r="AY1" s="3"/>
      <c r="AZ1" s="3"/>
      <c r="BA1" s="3"/>
      <c r="BB1" s="3"/>
      <c r="BC1" s="8"/>
      <c r="BD1" s="3"/>
      <c r="BE1" s="3"/>
      <c r="BF1" s="3"/>
      <c r="BG1" s="3"/>
      <c r="BH1" s="3"/>
      <c r="BI1" s="3"/>
      <c r="BJ1" s="3"/>
      <c r="BK1" s="3"/>
      <c r="BL1" s="3"/>
      <c r="BM1" s="3"/>
      <c r="BN1" s="3"/>
      <c r="BO1" s="3"/>
      <c r="BP1" s="8"/>
      <c r="BQ1" s="3"/>
      <c r="BR1" s="3"/>
      <c r="BS1" s="3"/>
      <c r="BT1" s="3"/>
      <c r="BU1" s="3"/>
      <c r="BV1" s="3"/>
      <c r="BW1" s="3"/>
      <c r="BX1" s="3"/>
      <c r="BY1" s="3"/>
      <c r="BZ1" s="3"/>
      <c r="CA1" s="3"/>
      <c r="CB1" s="3"/>
      <c r="CC1" s="8"/>
      <c r="CD1" s="3"/>
      <c r="CE1" s="3"/>
      <c r="CF1" s="3"/>
      <c r="CG1" s="3"/>
      <c r="CH1" s="3"/>
      <c r="CI1" s="3"/>
      <c r="CJ1" s="3"/>
      <c r="CK1" s="3"/>
      <c r="CL1" s="3"/>
      <c r="CM1" s="3"/>
      <c r="CN1" s="3"/>
      <c r="CO1" s="3"/>
      <c r="CP1" s="8"/>
      <c r="CQ1" s="3"/>
      <c r="CR1" s="3"/>
      <c r="CS1" s="3"/>
      <c r="CT1" s="3"/>
      <c r="CU1" s="3"/>
      <c r="CV1" s="3"/>
      <c r="CW1" s="3"/>
      <c r="CX1" s="3"/>
      <c r="CY1" s="3"/>
      <c r="CZ1" s="3"/>
      <c r="DA1" s="3"/>
      <c r="DB1" s="3"/>
      <c r="DC1" s="8"/>
      <c r="DD1" s="3"/>
      <c r="DE1" s="3"/>
      <c r="DF1" s="3"/>
      <c r="DG1" s="3"/>
      <c r="DH1" s="3"/>
      <c r="DI1" s="3"/>
      <c r="DJ1" s="3"/>
      <c r="DK1" s="3"/>
      <c r="DL1" s="3"/>
      <c r="DM1" s="3"/>
      <c r="DN1" s="3"/>
      <c r="DO1" s="3"/>
      <c r="DP1" s="8"/>
      <c r="DQ1" s="3"/>
      <c r="DR1" s="3"/>
      <c r="DS1" s="3"/>
      <c r="DT1" s="3"/>
      <c r="DU1" s="3"/>
      <c r="DV1" s="3"/>
      <c r="DW1" s="3"/>
      <c r="DX1" s="3"/>
      <c r="DY1" s="3"/>
      <c r="DZ1" s="3"/>
      <c r="EA1" s="3"/>
      <c r="EB1" s="3"/>
      <c r="EC1" s="8"/>
      <c r="ED1" s="3"/>
      <c r="EE1" s="3"/>
      <c r="EF1" s="3"/>
      <c r="EG1" s="3"/>
      <c r="EH1" s="3"/>
      <c r="EI1" s="3"/>
      <c r="EJ1" s="3"/>
      <c r="EK1" s="3"/>
      <c r="EL1" s="3"/>
      <c r="EM1" s="3"/>
      <c r="EN1" s="3"/>
      <c r="EO1" s="3"/>
      <c r="EP1" s="8"/>
      <c r="EQ1" s="3"/>
      <c r="ER1" s="3"/>
      <c r="ES1" s="3"/>
      <c r="ET1" s="3"/>
      <c r="EU1" s="3"/>
      <c r="EV1" s="3"/>
      <c r="EW1" s="3"/>
      <c r="EX1" s="3"/>
      <c r="EY1" s="3"/>
      <c r="EZ1" s="3"/>
      <c r="FA1" s="3"/>
      <c r="FB1" s="3"/>
      <c r="FC1" s="8"/>
      <c r="FD1" s="3"/>
      <c r="FE1" s="3"/>
      <c r="FF1" s="3"/>
      <c r="FG1" s="3"/>
      <c r="FH1" s="3"/>
      <c r="FI1" s="3"/>
      <c r="FJ1" s="3"/>
      <c r="FK1" s="3"/>
      <c r="FL1" s="3"/>
      <c r="FM1" s="3"/>
      <c r="FN1" s="3"/>
      <c r="FO1" s="3"/>
      <c r="FP1" s="8"/>
      <c r="FQ1" s="3"/>
      <c r="FR1" s="3"/>
      <c r="FS1" s="3"/>
      <c r="FT1" s="3"/>
      <c r="FU1" s="3"/>
      <c r="FV1" s="3"/>
      <c r="FW1" s="3"/>
      <c r="FX1" s="3"/>
      <c r="FY1" s="3"/>
      <c r="FZ1" s="3"/>
      <c r="GA1" s="3"/>
      <c r="GB1" s="3"/>
      <c r="GC1" s="8"/>
      <c r="GD1" s="3"/>
      <c r="GE1" s="3"/>
      <c r="GF1" s="3"/>
      <c r="GG1" s="3"/>
      <c r="GH1" s="3"/>
      <c r="GI1" s="3"/>
      <c r="GJ1" s="3"/>
      <c r="GK1" s="3"/>
      <c r="GL1" s="3"/>
      <c r="GM1" s="3"/>
      <c r="GN1" s="3"/>
      <c r="GO1" s="3"/>
      <c r="GP1" s="8"/>
      <c r="GQ1" s="4"/>
      <c r="GR1" s="4"/>
      <c r="GS1" s="4"/>
      <c r="GT1" s="4"/>
      <c r="GU1" s="4"/>
      <c r="GV1" s="4"/>
      <c r="GW1" s="4"/>
      <c r="GX1" s="4"/>
      <c r="GY1" s="4"/>
      <c r="GZ1" s="4"/>
      <c r="HA1" s="4"/>
      <c r="HB1" s="4"/>
      <c r="HC1" s="8"/>
      <c r="HD1" s="4"/>
      <c r="HE1" s="4"/>
      <c r="HF1" s="4"/>
      <c r="HG1" s="4"/>
      <c r="HH1" s="4"/>
      <c r="HI1" s="4"/>
      <c r="HJ1" s="4"/>
      <c r="HK1" s="4"/>
      <c r="HL1" s="4"/>
      <c r="HM1" s="4"/>
      <c r="HN1" s="4"/>
      <c r="HO1" s="4"/>
      <c r="HP1" s="8"/>
      <c r="HQ1" s="4"/>
      <c r="HR1" s="4"/>
      <c r="HS1" s="4"/>
      <c r="HT1" s="4"/>
      <c r="HU1" s="4"/>
      <c r="HV1" s="4"/>
      <c r="HW1" s="4"/>
      <c r="HX1" s="4"/>
      <c r="HY1" s="4"/>
      <c r="HZ1" s="4"/>
      <c r="IA1" s="4"/>
      <c r="IB1" s="4"/>
      <c r="IC1" s="8"/>
      <c r="ID1" s="4"/>
      <c r="IE1" s="4"/>
      <c r="IF1" s="4"/>
      <c r="IG1" s="4"/>
      <c r="IH1" s="4"/>
      <c r="II1" s="4"/>
      <c r="IJ1" s="4"/>
      <c r="IK1" s="4"/>
      <c r="IL1" s="4"/>
      <c r="IM1" s="4"/>
      <c r="IN1" s="4"/>
      <c r="IO1" s="4"/>
      <c r="IP1" s="8"/>
      <c r="IQ1" s="4"/>
      <c r="IR1" s="4"/>
      <c r="IS1" s="4"/>
      <c r="IT1" s="4"/>
      <c r="IU1" s="4"/>
      <c r="IV1" s="4"/>
      <c r="IW1" s="4"/>
      <c r="IX1" s="4"/>
      <c r="IY1" s="4"/>
      <c r="IZ1" s="4"/>
      <c r="JA1" s="4"/>
      <c r="JB1" s="4"/>
      <c r="JC1" s="8"/>
      <c r="JD1" s="4"/>
      <c r="JE1" s="4"/>
      <c r="JF1" s="4"/>
      <c r="JG1" s="4"/>
      <c r="JH1" s="4"/>
      <c r="JI1" s="4"/>
      <c r="JJ1" s="4"/>
      <c r="JK1" s="4"/>
      <c r="JL1" s="4"/>
      <c r="JM1" s="4"/>
      <c r="JN1" s="4"/>
      <c r="JO1" s="4"/>
      <c r="JP1" s="8"/>
      <c r="JQ1" s="4"/>
      <c r="JR1" s="4"/>
      <c r="JS1" s="4"/>
      <c r="JT1" s="4"/>
      <c r="JU1" s="4"/>
      <c r="JV1" s="4"/>
      <c r="JW1" s="4"/>
      <c r="JX1" s="4"/>
      <c r="JY1" s="4"/>
      <c r="JZ1" s="4"/>
      <c r="KA1" s="4"/>
      <c r="KB1" s="4"/>
      <c r="KC1" s="8"/>
      <c r="KD1" s="4"/>
      <c r="KE1" s="4"/>
      <c r="KF1" s="4"/>
      <c r="KG1" s="4"/>
      <c r="KH1" s="4"/>
      <c r="KI1" s="4"/>
      <c r="KJ1" s="4"/>
      <c r="KK1" s="4"/>
      <c r="KL1" s="4"/>
      <c r="KM1" s="4"/>
      <c r="KN1" s="4"/>
      <c r="KO1" s="4"/>
      <c r="KP1" s="8"/>
      <c r="KQ1" s="4"/>
      <c r="KR1" s="4"/>
      <c r="KS1" s="4"/>
      <c r="KT1" s="4"/>
      <c r="KU1" s="4"/>
      <c r="KV1" s="4"/>
      <c r="KW1" s="4"/>
      <c r="KX1" s="4"/>
      <c r="KY1" s="4"/>
      <c r="KZ1" s="4"/>
      <c r="LA1" s="4"/>
      <c r="LB1" s="4"/>
      <c r="LC1" s="8"/>
      <c r="LD1" s="4"/>
      <c r="LE1" s="4"/>
      <c r="LF1" s="4"/>
      <c r="LG1" s="4"/>
      <c r="LH1" s="4"/>
      <c r="LI1" s="4"/>
      <c r="LJ1" s="4"/>
      <c r="LK1" s="4"/>
      <c r="LL1" s="4"/>
      <c r="LM1" s="4"/>
      <c r="LN1" s="4"/>
      <c r="LO1" s="4"/>
      <c r="LP1" s="8"/>
      <c r="LQ1" s="4"/>
      <c r="LR1" s="4"/>
      <c r="LS1" s="4"/>
      <c r="LT1" s="4"/>
      <c r="LU1" s="4"/>
      <c r="LV1" s="4"/>
      <c r="LW1" s="4"/>
      <c r="LX1" s="4"/>
      <c r="LY1" s="4"/>
      <c r="LZ1" s="4"/>
      <c r="MA1" s="4"/>
      <c r="MB1" s="4"/>
      <c r="MC1" s="8"/>
      <c r="MD1" s="4"/>
      <c r="ME1" s="4"/>
      <c r="MF1" s="4"/>
      <c r="MG1" s="4"/>
      <c r="MH1" s="4"/>
      <c r="MI1" s="4"/>
      <c r="MJ1" s="4"/>
      <c r="MK1" s="4"/>
      <c r="ML1" s="4"/>
      <c r="MM1" s="4"/>
      <c r="MN1" s="4"/>
      <c r="MO1" s="4"/>
      <c r="MP1" s="8"/>
    </row>
    <row r="2" spans="1:354" ht="15" customHeight="1">
      <c r="A2" s="93" t="s">
        <v>521</v>
      </c>
      <c r="C2" s="42"/>
      <c r="P2" s="63"/>
      <c r="AC2" s="51"/>
      <c r="AP2" s="51"/>
      <c r="BC2" s="51"/>
      <c r="BP2" s="51"/>
      <c r="CC2" s="51"/>
      <c r="CP2" s="51"/>
      <c r="DC2" s="51"/>
      <c r="DP2" s="51"/>
      <c r="EC2" s="51"/>
      <c r="EP2" s="51"/>
      <c r="FC2" s="51"/>
      <c r="FP2" s="51"/>
      <c r="GC2" s="51"/>
      <c r="GP2" s="51"/>
      <c r="HC2" s="51"/>
      <c r="HP2" s="51"/>
      <c r="IC2" s="51"/>
      <c r="IP2" s="51"/>
      <c r="JC2" s="51"/>
      <c r="JP2" s="51"/>
      <c r="KC2" s="51"/>
      <c r="KP2" s="51"/>
      <c r="LC2" s="51"/>
      <c r="LP2" s="51"/>
      <c r="MC2" s="51"/>
      <c r="MP2" s="51"/>
    </row>
    <row r="3" spans="1:354" s="56" customFormat="1" ht="15" customHeight="1" outlineLevel="1">
      <c r="A3" s="234"/>
      <c r="B3" s="57"/>
      <c r="C3" s="235"/>
      <c r="D3" s="236" t="s">
        <v>637</v>
      </c>
      <c r="E3" s="236" t="s">
        <v>637</v>
      </c>
      <c r="F3" s="236" t="s">
        <v>637</v>
      </c>
      <c r="G3" s="236" t="s">
        <v>638</v>
      </c>
      <c r="H3" s="236" t="s">
        <v>638</v>
      </c>
      <c r="I3" s="236" t="s">
        <v>638</v>
      </c>
      <c r="J3" s="236" t="s">
        <v>639</v>
      </c>
      <c r="K3" s="236" t="s">
        <v>639</v>
      </c>
      <c r="L3" s="236" t="s">
        <v>639</v>
      </c>
      <c r="M3" s="236" t="s">
        <v>640</v>
      </c>
      <c r="N3" s="236" t="s">
        <v>640</v>
      </c>
      <c r="O3" s="236" t="s">
        <v>640</v>
      </c>
      <c r="P3" s="236" t="str">
        <f>+P5</f>
        <v>2000</v>
      </c>
      <c r="Q3" s="236" t="s">
        <v>641</v>
      </c>
      <c r="R3" s="236" t="s">
        <v>641</v>
      </c>
      <c r="S3" s="236" t="s">
        <v>641</v>
      </c>
      <c r="T3" s="236" t="s">
        <v>642</v>
      </c>
      <c r="U3" s="236" t="s">
        <v>642</v>
      </c>
      <c r="V3" s="236" t="s">
        <v>642</v>
      </c>
      <c r="W3" s="236" t="s">
        <v>643</v>
      </c>
      <c r="X3" s="236" t="s">
        <v>643</v>
      </c>
      <c r="Y3" s="236" t="s">
        <v>643</v>
      </c>
      <c r="Z3" s="236" t="s">
        <v>644</v>
      </c>
      <c r="AA3" s="236" t="s">
        <v>644</v>
      </c>
      <c r="AB3" s="236" t="s">
        <v>644</v>
      </c>
      <c r="AC3" s="236" t="str">
        <f>+AC5</f>
        <v>2001</v>
      </c>
      <c r="AD3" s="236" t="s">
        <v>645</v>
      </c>
      <c r="AE3" s="236" t="s">
        <v>645</v>
      </c>
      <c r="AF3" s="236" t="s">
        <v>645</v>
      </c>
      <c r="AG3" s="236" t="s">
        <v>646</v>
      </c>
      <c r="AH3" s="236" t="s">
        <v>646</v>
      </c>
      <c r="AI3" s="236" t="s">
        <v>646</v>
      </c>
      <c r="AJ3" s="236" t="s">
        <v>647</v>
      </c>
      <c r="AK3" s="236" t="s">
        <v>647</v>
      </c>
      <c r="AL3" s="236" t="s">
        <v>647</v>
      </c>
      <c r="AM3" s="236" t="s">
        <v>648</v>
      </c>
      <c r="AN3" s="236" t="s">
        <v>648</v>
      </c>
      <c r="AO3" s="236" t="s">
        <v>648</v>
      </c>
      <c r="AP3" s="236" t="str">
        <f>+AP5</f>
        <v>2002</v>
      </c>
      <c r="AQ3" s="236" t="s">
        <v>649</v>
      </c>
      <c r="AR3" s="236" t="s">
        <v>649</v>
      </c>
      <c r="AS3" s="236" t="s">
        <v>649</v>
      </c>
      <c r="AT3" s="236" t="s">
        <v>650</v>
      </c>
      <c r="AU3" s="236" t="s">
        <v>650</v>
      </c>
      <c r="AV3" s="236" t="s">
        <v>650</v>
      </c>
      <c r="AW3" s="236" t="s">
        <v>651</v>
      </c>
      <c r="AX3" s="236" t="s">
        <v>651</v>
      </c>
      <c r="AY3" s="236" t="s">
        <v>651</v>
      </c>
      <c r="AZ3" s="236" t="s">
        <v>652</v>
      </c>
      <c r="BA3" s="236" t="s">
        <v>652</v>
      </c>
      <c r="BB3" s="236" t="s">
        <v>652</v>
      </c>
      <c r="BC3" s="236" t="str">
        <f>+BC5</f>
        <v>2003</v>
      </c>
      <c r="BD3" s="236" t="s">
        <v>653</v>
      </c>
      <c r="BE3" s="236" t="s">
        <v>653</v>
      </c>
      <c r="BF3" s="236" t="s">
        <v>653</v>
      </c>
      <c r="BG3" s="236" t="s">
        <v>654</v>
      </c>
      <c r="BH3" s="236" t="s">
        <v>654</v>
      </c>
      <c r="BI3" s="236" t="s">
        <v>654</v>
      </c>
      <c r="BJ3" s="236" t="s">
        <v>655</v>
      </c>
      <c r="BK3" s="236" t="s">
        <v>655</v>
      </c>
      <c r="BL3" s="236" t="s">
        <v>655</v>
      </c>
      <c r="BM3" s="236" t="s">
        <v>656</v>
      </c>
      <c r="BN3" s="236" t="s">
        <v>656</v>
      </c>
      <c r="BO3" s="236" t="s">
        <v>656</v>
      </c>
      <c r="BP3" s="236" t="str">
        <f>+BP5</f>
        <v>2004</v>
      </c>
      <c r="BQ3" s="236" t="s">
        <v>657</v>
      </c>
      <c r="BR3" s="236" t="s">
        <v>657</v>
      </c>
      <c r="BS3" s="236" t="s">
        <v>657</v>
      </c>
      <c r="BT3" s="236" t="s">
        <v>658</v>
      </c>
      <c r="BU3" s="236" t="s">
        <v>658</v>
      </c>
      <c r="BV3" s="236" t="s">
        <v>658</v>
      </c>
      <c r="BW3" s="236" t="s">
        <v>659</v>
      </c>
      <c r="BX3" s="236" t="s">
        <v>659</v>
      </c>
      <c r="BY3" s="236" t="s">
        <v>659</v>
      </c>
      <c r="BZ3" s="236" t="s">
        <v>660</v>
      </c>
      <c r="CA3" s="236" t="s">
        <v>660</v>
      </c>
      <c r="CB3" s="236" t="s">
        <v>660</v>
      </c>
      <c r="CC3" s="236" t="str">
        <f>+CC5</f>
        <v>2005</v>
      </c>
      <c r="CD3" s="236" t="s">
        <v>661</v>
      </c>
      <c r="CE3" s="236" t="s">
        <v>661</v>
      </c>
      <c r="CF3" s="236" t="s">
        <v>661</v>
      </c>
      <c r="CG3" s="236" t="s">
        <v>662</v>
      </c>
      <c r="CH3" s="236" t="s">
        <v>662</v>
      </c>
      <c r="CI3" s="236" t="s">
        <v>662</v>
      </c>
      <c r="CJ3" s="236" t="s">
        <v>663</v>
      </c>
      <c r="CK3" s="236" t="s">
        <v>663</v>
      </c>
      <c r="CL3" s="236" t="s">
        <v>663</v>
      </c>
      <c r="CM3" s="236" t="s">
        <v>664</v>
      </c>
      <c r="CN3" s="236" t="s">
        <v>664</v>
      </c>
      <c r="CO3" s="236" t="s">
        <v>664</v>
      </c>
      <c r="CP3" s="236" t="str">
        <f>+CP5</f>
        <v>2006</v>
      </c>
      <c r="CQ3" s="236" t="s">
        <v>665</v>
      </c>
      <c r="CR3" s="236" t="s">
        <v>665</v>
      </c>
      <c r="CS3" s="236" t="s">
        <v>665</v>
      </c>
      <c r="CT3" s="236" t="s">
        <v>666</v>
      </c>
      <c r="CU3" s="236" t="s">
        <v>666</v>
      </c>
      <c r="CV3" s="236" t="s">
        <v>666</v>
      </c>
      <c r="CW3" s="236" t="s">
        <v>667</v>
      </c>
      <c r="CX3" s="236" t="s">
        <v>667</v>
      </c>
      <c r="CY3" s="236" t="s">
        <v>667</v>
      </c>
      <c r="CZ3" s="236" t="s">
        <v>668</v>
      </c>
      <c r="DA3" s="236" t="s">
        <v>668</v>
      </c>
      <c r="DB3" s="236" t="s">
        <v>668</v>
      </c>
      <c r="DC3" s="236" t="str">
        <f>+DC5</f>
        <v>2007</v>
      </c>
      <c r="DD3" s="236" t="s">
        <v>669</v>
      </c>
      <c r="DE3" s="236" t="s">
        <v>669</v>
      </c>
      <c r="DF3" s="236" t="s">
        <v>669</v>
      </c>
      <c r="DG3" s="236" t="s">
        <v>670</v>
      </c>
      <c r="DH3" s="236" t="s">
        <v>670</v>
      </c>
      <c r="DI3" s="236" t="s">
        <v>670</v>
      </c>
      <c r="DJ3" s="236" t="s">
        <v>671</v>
      </c>
      <c r="DK3" s="236" t="s">
        <v>671</v>
      </c>
      <c r="DL3" s="236" t="s">
        <v>671</v>
      </c>
      <c r="DM3" s="236" t="s">
        <v>672</v>
      </c>
      <c r="DN3" s="236" t="s">
        <v>672</v>
      </c>
      <c r="DO3" s="236" t="s">
        <v>672</v>
      </c>
      <c r="DP3" s="236" t="str">
        <f>+DP5</f>
        <v>2008</v>
      </c>
      <c r="DQ3" s="236" t="s">
        <v>673</v>
      </c>
      <c r="DR3" s="236" t="s">
        <v>673</v>
      </c>
      <c r="DS3" s="236" t="s">
        <v>673</v>
      </c>
      <c r="DT3" s="236" t="s">
        <v>674</v>
      </c>
      <c r="DU3" s="236" t="s">
        <v>674</v>
      </c>
      <c r="DV3" s="236" t="s">
        <v>674</v>
      </c>
      <c r="DW3" s="236" t="s">
        <v>675</v>
      </c>
      <c r="DX3" s="236" t="s">
        <v>675</v>
      </c>
      <c r="DY3" s="236" t="s">
        <v>675</v>
      </c>
      <c r="DZ3" s="236" t="s">
        <v>676</v>
      </c>
      <c r="EA3" s="236" t="s">
        <v>676</v>
      </c>
      <c r="EB3" s="236" t="s">
        <v>676</v>
      </c>
      <c r="EC3" s="236" t="str">
        <f>+EC5</f>
        <v>2009</v>
      </c>
      <c r="ED3" s="236" t="s">
        <v>677</v>
      </c>
      <c r="EE3" s="236" t="s">
        <v>677</v>
      </c>
      <c r="EF3" s="236" t="s">
        <v>677</v>
      </c>
      <c r="EG3" s="236" t="s">
        <v>678</v>
      </c>
      <c r="EH3" s="236" t="s">
        <v>678</v>
      </c>
      <c r="EI3" s="236" t="s">
        <v>678</v>
      </c>
      <c r="EJ3" s="236" t="s">
        <v>679</v>
      </c>
      <c r="EK3" s="236" t="s">
        <v>679</v>
      </c>
      <c r="EL3" s="236" t="s">
        <v>679</v>
      </c>
      <c r="EM3" s="236" t="s">
        <v>680</v>
      </c>
      <c r="EN3" s="236" t="s">
        <v>680</v>
      </c>
      <c r="EO3" s="236" t="s">
        <v>680</v>
      </c>
      <c r="EP3" s="236" t="str">
        <f>+EP5</f>
        <v>2010</v>
      </c>
      <c r="EQ3" s="236" t="s">
        <v>681</v>
      </c>
      <c r="ER3" s="236" t="s">
        <v>681</v>
      </c>
      <c r="ES3" s="236" t="s">
        <v>681</v>
      </c>
      <c r="ET3" s="236" t="s">
        <v>682</v>
      </c>
      <c r="EU3" s="236" t="s">
        <v>682</v>
      </c>
      <c r="EV3" s="236" t="s">
        <v>682</v>
      </c>
      <c r="EW3" s="236" t="s">
        <v>683</v>
      </c>
      <c r="EX3" s="236" t="s">
        <v>683</v>
      </c>
      <c r="EY3" s="236" t="s">
        <v>683</v>
      </c>
      <c r="EZ3" s="236" t="s">
        <v>684</v>
      </c>
      <c r="FA3" s="236" t="s">
        <v>684</v>
      </c>
      <c r="FB3" s="236" t="s">
        <v>684</v>
      </c>
      <c r="FC3" s="236" t="str">
        <f>+FC5</f>
        <v>2011</v>
      </c>
      <c r="FD3" s="236" t="s">
        <v>685</v>
      </c>
      <c r="FE3" s="236" t="s">
        <v>685</v>
      </c>
      <c r="FF3" s="236" t="s">
        <v>685</v>
      </c>
      <c r="FG3" s="236" t="s">
        <v>686</v>
      </c>
      <c r="FH3" s="236" t="s">
        <v>686</v>
      </c>
      <c r="FI3" s="236" t="s">
        <v>686</v>
      </c>
      <c r="FJ3" s="236" t="s">
        <v>687</v>
      </c>
      <c r="FK3" s="236" t="s">
        <v>687</v>
      </c>
      <c r="FL3" s="236" t="s">
        <v>687</v>
      </c>
      <c r="FM3" s="236" t="s">
        <v>688</v>
      </c>
      <c r="FN3" s="236" t="s">
        <v>688</v>
      </c>
      <c r="FO3" s="236" t="s">
        <v>688</v>
      </c>
      <c r="FP3" s="236" t="str">
        <f>+FP5</f>
        <v>2012</v>
      </c>
      <c r="FQ3" s="236" t="s">
        <v>689</v>
      </c>
      <c r="FR3" s="236" t="s">
        <v>689</v>
      </c>
      <c r="FS3" s="236" t="s">
        <v>689</v>
      </c>
      <c r="FT3" s="236" t="s">
        <v>690</v>
      </c>
      <c r="FU3" s="236" t="s">
        <v>690</v>
      </c>
      <c r="FV3" s="236" t="s">
        <v>690</v>
      </c>
      <c r="FW3" s="236" t="s">
        <v>691</v>
      </c>
      <c r="FX3" s="236" t="s">
        <v>691</v>
      </c>
      <c r="FY3" s="236" t="s">
        <v>691</v>
      </c>
      <c r="FZ3" s="236" t="s">
        <v>692</v>
      </c>
      <c r="GA3" s="236" t="s">
        <v>692</v>
      </c>
      <c r="GB3" s="236" t="s">
        <v>692</v>
      </c>
      <c r="GC3" s="236" t="str">
        <f>+GC5</f>
        <v>2013</v>
      </c>
      <c r="GD3" s="236" t="s">
        <v>693</v>
      </c>
      <c r="GE3" s="236" t="s">
        <v>693</v>
      </c>
      <c r="GF3" s="236" t="s">
        <v>693</v>
      </c>
      <c r="GG3" s="236" t="s">
        <v>694</v>
      </c>
      <c r="GH3" s="236" t="s">
        <v>694</v>
      </c>
      <c r="GI3" s="236" t="s">
        <v>694</v>
      </c>
      <c r="GJ3" s="236" t="s">
        <v>695</v>
      </c>
      <c r="GK3" s="236" t="s">
        <v>695</v>
      </c>
      <c r="GL3" s="236" t="s">
        <v>695</v>
      </c>
      <c r="GM3" s="236" t="s">
        <v>696</v>
      </c>
      <c r="GN3" s="236" t="s">
        <v>696</v>
      </c>
      <c r="GO3" s="236" t="s">
        <v>696</v>
      </c>
      <c r="GP3" s="236" t="str">
        <f>+GP5</f>
        <v>2014</v>
      </c>
      <c r="GQ3" s="236" t="s">
        <v>697</v>
      </c>
      <c r="GR3" s="236" t="s">
        <v>697</v>
      </c>
      <c r="GS3" s="236" t="s">
        <v>697</v>
      </c>
      <c r="GT3" s="236" t="s">
        <v>698</v>
      </c>
      <c r="GU3" s="236" t="s">
        <v>698</v>
      </c>
      <c r="GV3" s="236" t="s">
        <v>698</v>
      </c>
      <c r="GW3" s="236" t="s">
        <v>699</v>
      </c>
      <c r="GX3" s="236" t="s">
        <v>699</v>
      </c>
      <c r="GY3" s="236" t="s">
        <v>699</v>
      </c>
      <c r="GZ3" s="236" t="s">
        <v>700</v>
      </c>
      <c r="HA3" s="236" t="s">
        <v>700</v>
      </c>
      <c r="HB3" s="236" t="s">
        <v>700</v>
      </c>
      <c r="HC3" s="236" t="str">
        <f>+HC5</f>
        <v>2015</v>
      </c>
      <c r="HD3" s="236" t="s">
        <v>701</v>
      </c>
      <c r="HE3" s="236" t="s">
        <v>701</v>
      </c>
      <c r="HF3" s="236" t="s">
        <v>701</v>
      </c>
      <c r="HG3" s="236" t="s">
        <v>702</v>
      </c>
      <c r="HH3" s="236" t="s">
        <v>702</v>
      </c>
      <c r="HI3" s="236" t="s">
        <v>702</v>
      </c>
      <c r="HJ3" s="236" t="s">
        <v>703</v>
      </c>
      <c r="HK3" s="236" t="s">
        <v>703</v>
      </c>
      <c r="HL3" s="236" t="s">
        <v>703</v>
      </c>
      <c r="HM3" s="236" t="s">
        <v>704</v>
      </c>
      <c r="HN3" s="236" t="s">
        <v>704</v>
      </c>
      <c r="HO3" s="236" t="s">
        <v>704</v>
      </c>
      <c r="HP3" s="236" t="str">
        <f>+HP5</f>
        <v>2016</v>
      </c>
      <c r="HQ3" s="236" t="s">
        <v>705</v>
      </c>
      <c r="HR3" s="236" t="s">
        <v>705</v>
      </c>
      <c r="HS3" s="236" t="s">
        <v>705</v>
      </c>
      <c r="HT3" s="236" t="s">
        <v>706</v>
      </c>
      <c r="HU3" s="236" t="s">
        <v>706</v>
      </c>
      <c r="HV3" s="236" t="s">
        <v>706</v>
      </c>
      <c r="HW3" s="236" t="s">
        <v>707</v>
      </c>
      <c r="HX3" s="236" t="s">
        <v>707</v>
      </c>
      <c r="HY3" s="236" t="s">
        <v>707</v>
      </c>
      <c r="HZ3" s="236" t="s">
        <v>708</v>
      </c>
      <c r="IA3" s="236" t="s">
        <v>708</v>
      </c>
      <c r="IB3" s="236" t="s">
        <v>708</v>
      </c>
      <c r="IC3" s="236" t="str">
        <f>+IC5</f>
        <v>2017</v>
      </c>
      <c r="ID3" s="236" t="s">
        <v>709</v>
      </c>
      <c r="IE3" s="236" t="s">
        <v>709</v>
      </c>
      <c r="IF3" s="236" t="s">
        <v>709</v>
      </c>
      <c r="IG3" s="236" t="s">
        <v>710</v>
      </c>
      <c r="IH3" s="236" t="s">
        <v>710</v>
      </c>
      <c r="II3" s="236" t="s">
        <v>710</v>
      </c>
      <c r="IJ3" s="236" t="s">
        <v>711</v>
      </c>
      <c r="IK3" s="236" t="s">
        <v>711</v>
      </c>
      <c r="IL3" s="236" t="s">
        <v>711</v>
      </c>
      <c r="IM3" s="236" t="s">
        <v>712</v>
      </c>
      <c r="IN3" s="236" t="s">
        <v>712</v>
      </c>
      <c r="IO3" s="236" t="s">
        <v>712</v>
      </c>
      <c r="IP3" s="236" t="str">
        <f>+IP5</f>
        <v>2018</v>
      </c>
      <c r="IQ3" s="236" t="s">
        <v>713</v>
      </c>
      <c r="IR3" s="236" t="s">
        <v>713</v>
      </c>
      <c r="IS3" s="236" t="s">
        <v>713</v>
      </c>
      <c r="IT3" s="236" t="s">
        <v>714</v>
      </c>
      <c r="IU3" s="236" t="s">
        <v>714</v>
      </c>
      <c r="IV3" s="236" t="s">
        <v>714</v>
      </c>
      <c r="IW3" s="236" t="s">
        <v>715</v>
      </c>
      <c r="IX3" s="236" t="s">
        <v>715</v>
      </c>
      <c r="IY3" s="236" t="s">
        <v>715</v>
      </c>
      <c r="IZ3" s="236" t="s">
        <v>716</v>
      </c>
      <c r="JA3" s="236" t="s">
        <v>716</v>
      </c>
      <c r="JB3" s="236" t="s">
        <v>716</v>
      </c>
      <c r="JC3" s="236" t="str">
        <f>+JC5</f>
        <v>2019</v>
      </c>
      <c r="JD3" s="236" t="s">
        <v>717</v>
      </c>
      <c r="JE3" s="236" t="s">
        <v>717</v>
      </c>
      <c r="JF3" s="236" t="s">
        <v>717</v>
      </c>
      <c r="JG3" s="236" t="s">
        <v>718</v>
      </c>
      <c r="JH3" s="236" t="s">
        <v>718</v>
      </c>
      <c r="JI3" s="236" t="s">
        <v>718</v>
      </c>
      <c r="JJ3" s="236" t="s">
        <v>719</v>
      </c>
      <c r="JK3" s="236" t="s">
        <v>719</v>
      </c>
      <c r="JL3" s="236" t="s">
        <v>719</v>
      </c>
      <c r="JM3" s="236" t="s">
        <v>720</v>
      </c>
      <c r="JN3" s="236" t="s">
        <v>720</v>
      </c>
      <c r="JO3" s="236" t="s">
        <v>720</v>
      </c>
      <c r="JP3" s="236" t="str">
        <f>+JP5</f>
        <v>2020</v>
      </c>
      <c r="JQ3" s="236" t="s">
        <v>721</v>
      </c>
      <c r="JR3" s="236" t="s">
        <v>721</v>
      </c>
      <c r="JS3" s="236" t="s">
        <v>721</v>
      </c>
      <c r="JT3" s="236" t="s">
        <v>722</v>
      </c>
      <c r="JU3" s="236" t="s">
        <v>722</v>
      </c>
      <c r="JV3" s="236" t="s">
        <v>722</v>
      </c>
      <c r="JW3" s="236" t="s">
        <v>723</v>
      </c>
      <c r="JX3" s="236" t="s">
        <v>723</v>
      </c>
      <c r="JY3" s="236" t="s">
        <v>723</v>
      </c>
      <c r="JZ3" s="236" t="s">
        <v>724</v>
      </c>
      <c r="KA3" s="236" t="s">
        <v>724</v>
      </c>
      <c r="KB3" s="236" t="s">
        <v>724</v>
      </c>
      <c r="KC3" s="236" t="str">
        <f>+KC5</f>
        <v>2021</v>
      </c>
      <c r="KD3" s="236" t="s">
        <v>725</v>
      </c>
      <c r="KE3" s="236" t="s">
        <v>725</v>
      </c>
      <c r="KF3" s="236" t="s">
        <v>725</v>
      </c>
      <c r="KG3" s="236" t="s">
        <v>726</v>
      </c>
      <c r="KH3" s="236" t="s">
        <v>726</v>
      </c>
      <c r="KI3" s="236" t="s">
        <v>726</v>
      </c>
      <c r="KJ3" s="236" t="s">
        <v>727</v>
      </c>
      <c r="KK3" s="236" t="s">
        <v>727</v>
      </c>
      <c r="KL3" s="236" t="s">
        <v>727</v>
      </c>
      <c r="KM3" s="236" t="s">
        <v>728</v>
      </c>
      <c r="KN3" s="236" t="s">
        <v>728</v>
      </c>
      <c r="KO3" s="236" t="s">
        <v>728</v>
      </c>
      <c r="KP3" s="236" t="str">
        <f>+KP5</f>
        <v>2022</v>
      </c>
      <c r="KQ3" s="236" t="s">
        <v>729</v>
      </c>
      <c r="KR3" s="236" t="s">
        <v>729</v>
      </c>
      <c r="KS3" s="236" t="s">
        <v>729</v>
      </c>
      <c r="KT3" s="236" t="s">
        <v>730</v>
      </c>
      <c r="KU3" s="236" t="s">
        <v>730</v>
      </c>
      <c r="KV3" s="236" t="s">
        <v>730</v>
      </c>
      <c r="KW3" s="236" t="s">
        <v>731</v>
      </c>
      <c r="KX3" s="236" t="s">
        <v>731</v>
      </c>
      <c r="KY3" s="236" t="s">
        <v>731</v>
      </c>
      <c r="KZ3" s="236" t="s">
        <v>732</v>
      </c>
      <c r="LA3" s="236" t="s">
        <v>732</v>
      </c>
      <c r="LB3" s="236" t="s">
        <v>732</v>
      </c>
      <c r="LC3" s="236" t="str">
        <f>+LC5</f>
        <v>2023</v>
      </c>
      <c r="LD3" s="236" t="s">
        <v>733</v>
      </c>
      <c r="LE3" s="236" t="s">
        <v>733</v>
      </c>
      <c r="LF3" s="236" t="s">
        <v>733</v>
      </c>
      <c r="LG3" s="236" t="s">
        <v>734</v>
      </c>
      <c r="LH3" s="236" t="s">
        <v>734</v>
      </c>
      <c r="LI3" s="236" t="s">
        <v>734</v>
      </c>
      <c r="LJ3" s="236" t="s">
        <v>735</v>
      </c>
      <c r="LK3" s="236" t="s">
        <v>735</v>
      </c>
      <c r="LL3" s="236" t="s">
        <v>735</v>
      </c>
      <c r="LM3" s="236" t="s">
        <v>736</v>
      </c>
      <c r="LN3" s="236" t="s">
        <v>736</v>
      </c>
      <c r="LO3" s="236" t="s">
        <v>736</v>
      </c>
      <c r="LP3" s="236" t="str">
        <f>+LP5</f>
        <v>2024</v>
      </c>
      <c r="LQ3" s="236" t="s">
        <v>977</v>
      </c>
      <c r="LR3" s="236" t="s">
        <v>977</v>
      </c>
      <c r="LS3" s="236" t="s">
        <v>977</v>
      </c>
      <c r="LT3" s="236" t="s">
        <v>983</v>
      </c>
      <c r="LU3" s="236" t="s">
        <v>983</v>
      </c>
      <c r="LV3" s="236" t="s">
        <v>983</v>
      </c>
      <c r="LW3" s="236" t="s">
        <v>984</v>
      </c>
      <c r="LX3" s="236" t="s">
        <v>984</v>
      </c>
      <c r="LY3" s="236" t="s">
        <v>984</v>
      </c>
      <c r="LZ3" s="236" t="s">
        <v>985</v>
      </c>
      <c r="MA3" s="236" t="s">
        <v>985</v>
      </c>
      <c r="MB3" s="236" t="s">
        <v>985</v>
      </c>
      <c r="MC3" s="236" t="str">
        <f>+MC5</f>
        <v>2025</v>
      </c>
      <c r="MD3" s="236" t="s">
        <v>977</v>
      </c>
      <c r="ME3" s="236" t="s">
        <v>977</v>
      </c>
      <c r="MF3" s="236" t="s">
        <v>977</v>
      </c>
      <c r="MG3" s="236" t="s">
        <v>983</v>
      </c>
      <c r="MH3" s="236" t="s">
        <v>983</v>
      </c>
      <c r="MI3" s="236" t="s">
        <v>983</v>
      </c>
      <c r="MJ3" s="236" t="s">
        <v>984</v>
      </c>
      <c r="MK3" s="236" t="s">
        <v>984</v>
      </c>
      <c r="ML3" s="236" t="s">
        <v>984</v>
      </c>
      <c r="MM3" s="236" t="s">
        <v>985</v>
      </c>
      <c r="MN3" s="236" t="s">
        <v>985</v>
      </c>
      <c r="MO3" s="236" t="s">
        <v>985</v>
      </c>
      <c r="MP3" s="236" t="str">
        <f>+MP5</f>
        <v>2026</v>
      </c>
    </row>
    <row r="4" spans="1:354" s="56" customFormat="1" outlineLevel="1">
      <c r="B4" s="57"/>
      <c r="D4" s="56" t="str">
        <f t="shared" ref="D4:BO4" si="0">+IF(ISTEXT(D$5)=FALSE,IF(MONTH(D$5)&gt;9,(TEXT(D$5,"yyyy-mm")),LEFT((TEXT(D$5,"yyyy-mm")),5)&amp;RIGHT((TEXT(D$5,"yyyy-mm")),1)),"")</f>
        <v>2000-1</v>
      </c>
      <c r="E4" s="56" t="str">
        <f t="shared" si="0"/>
        <v>2000-2</v>
      </c>
      <c r="F4" s="56" t="str">
        <f t="shared" si="0"/>
        <v>2000-3</v>
      </c>
      <c r="G4" s="56" t="str">
        <f t="shared" si="0"/>
        <v>2000-4</v>
      </c>
      <c r="H4" s="56" t="str">
        <f t="shared" si="0"/>
        <v>2000-5</v>
      </c>
      <c r="I4" s="56" t="str">
        <f t="shared" si="0"/>
        <v>2000-6</v>
      </c>
      <c r="J4" s="56" t="str">
        <f t="shared" si="0"/>
        <v>2000-7</v>
      </c>
      <c r="K4" s="56" t="str">
        <f t="shared" si="0"/>
        <v>2000-8</v>
      </c>
      <c r="L4" s="56" t="str">
        <f t="shared" si="0"/>
        <v>2000-9</v>
      </c>
      <c r="M4" s="56" t="str">
        <f t="shared" si="0"/>
        <v>2000-10</v>
      </c>
      <c r="N4" s="56" t="str">
        <f t="shared" si="0"/>
        <v>2000-11</v>
      </c>
      <c r="O4" s="56" t="str">
        <f t="shared" si="0"/>
        <v>2000-12</v>
      </c>
      <c r="P4" s="56" t="str">
        <f t="shared" si="0"/>
        <v/>
      </c>
      <c r="Q4" s="56" t="str">
        <f t="shared" si="0"/>
        <v>2001-1</v>
      </c>
      <c r="R4" s="56" t="str">
        <f t="shared" si="0"/>
        <v>2001-2</v>
      </c>
      <c r="S4" s="56" t="str">
        <f t="shared" si="0"/>
        <v>2001-3</v>
      </c>
      <c r="T4" s="56" t="str">
        <f t="shared" si="0"/>
        <v>2001-4</v>
      </c>
      <c r="U4" s="56" t="str">
        <f t="shared" si="0"/>
        <v>2001-5</v>
      </c>
      <c r="V4" s="56" t="str">
        <f t="shared" si="0"/>
        <v>2001-6</v>
      </c>
      <c r="W4" s="56" t="str">
        <f t="shared" si="0"/>
        <v>2001-7</v>
      </c>
      <c r="X4" s="56" t="str">
        <f t="shared" si="0"/>
        <v>2001-8</v>
      </c>
      <c r="Y4" s="56" t="str">
        <f t="shared" si="0"/>
        <v>2001-9</v>
      </c>
      <c r="Z4" s="56" t="str">
        <f t="shared" si="0"/>
        <v>2001-10</v>
      </c>
      <c r="AA4" s="56" t="str">
        <f t="shared" si="0"/>
        <v>2001-11</v>
      </c>
      <c r="AB4" s="56" t="str">
        <f t="shared" si="0"/>
        <v>2001-12</v>
      </c>
      <c r="AC4" s="56" t="str">
        <f t="shared" si="0"/>
        <v/>
      </c>
      <c r="AD4" s="56" t="str">
        <f t="shared" si="0"/>
        <v>2002-1</v>
      </c>
      <c r="AE4" s="56" t="str">
        <f t="shared" si="0"/>
        <v>2002-2</v>
      </c>
      <c r="AF4" s="56" t="str">
        <f t="shared" si="0"/>
        <v>2002-3</v>
      </c>
      <c r="AG4" s="56" t="str">
        <f t="shared" si="0"/>
        <v>2002-4</v>
      </c>
      <c r="AH4" s="56" t="str">
        <f t="shared" si="0"/>
        <v>2002-5</v>
      </c>
      <c r="AI4" s="56" t="str">
        <f t="shared" si="0"/>
        <v>2002-6</v>
      </c>
      <c r="AJ4" s="56" t="str">
        <f t="shared" si="0"/>
        <v>2002-7</v>
      </c>
      <c r="AK4" s="56" t="str">
        <f t="shared" si="0"/>
        <v>2002-8</v>
      </c>
      <c r="AL4" s="56" t="str">
        <f t="shared" si="0"/>
        <v>2002-9</v>
      </c>
      <c r="AM4" s="56" t="str">
        <f t="shared" si="0"/>
        <v>2002-10</v>
      </c>
      <c r="AN4" s="56" t="str">
        <f t="shared" si="0"/>
        <v>2002-11</v>
      </c>
      <c r="AO4" s="56" t="str">
        <f t="shared" si="0"/>
        <v>2002-12</v>
      </c>
      <c r="AP4" s="56" t="str">
        <f t="shared" si="0"/>
        <v/>
      </c>
      <c r="AQ4" s="56" t="str">
        <f t="shared" si="0"/>
        <v>2003-1</v>
      </c>
      <c r="AR4" s="56" t="str">
        <f t="shared" si="0"/>
        <v>2003-2</v>
      </c>
      <c r="AS4" s="56" t="str">
        <f t="shared" si="0"/>
        <v>2003-3</v>
      </c>
      <c r="AT4" s="56" t="str">
        <f t="shared" si="0"/>
        <v>2003-4</v>
      </c>
      <c r="AU4" s="56" t="str">
        <f t="shared" si="0"/>
        <v>2003-5</v>
      </c>
      <c r="AV4" s="56" t="str">
        <f t="shared" si="0"/>
        <v>2003-6</v>
      </c>
      <c r="AW4" s="56" t="str">
        <f t="shared" si="0"/>
        <v>2003-7</v>
      </c>
      <c r="AX4" s="56" t="str">
        <f t="shared" si="0"/>
        <v>2003-8</v>
      </c>
      <c r="AY4" s="56" t="str">
        <f t="shared" si="0"/>
        <v>2003-9</v>
      </c>
      <c r="AZ4" s="56" t="str">
        <f t="shared" si="0"/>
        <v>2003-10</v>
      </c>
      <c r="BA4" s="56" t="str">
        <f t="shared" si="0"/>
        <v>2003-11</v>
      </c>
      <c r="BB4" s="56" t="str">
        <f t="shared" si="0"/>
        <v>2003-12</v>
      </c>
      <c r="BC4" s="56" t="str">
        <f t="shared" si="0"/>
        <v/>
      </c>
      <c r="BD4" s="56" t="str">
        <f t="shared" si="0"/>
        <v>2004-1</v>
      </c>
      <c r="BE4" s="56" t="str">
        <f t="shared" si="0"/>
        <v>2004-2</v>
      </c>
      <c r="BF4" s="56" t="str">
        <f t="shared" si="0"/>
        <v>2004-3</v>
      </c>
      <c r="BG4" s="56" t="str">
        <f t="shared" si="0"/>
        <v>2004-4</v>
      </c>
      <c r="BH4" s="56" t="str">
        <f t="shared" si="0"/>
        <v>2004-5</v>
      </c>
      <c r="BI4" s="56" t="str">
        <f t="shared" si="0"/>
        <v>2004-6</v>
      </c>
      <c r="BJ4" s="56" t="str">
        <f t="shared" si="0"/>
        <v>2004-7</v>
      </c>
      <c r="BK4" s="56" t="str">
        <f t="shared" si="0"/>
        <v>2004-8</v>
      </c>
      <c r="BL4" s="56" t="str">
        <f t="shared" si="0"/>
        <v>2004-9</v>
      </c>
      <c r="BM4" s="56" t="str">
        <f t="shared" si="0"/>
        <v>2004-10</v>
      </c>
      <c r="BN4" s="56" t="str">
        <f t="shared" si="0"/>
        <v>2004-11</v>
      </c>
      <c r="BO4" s="56" t="str">
        <f t="shared" si="0"/>
        <v>2004-12</v>
      </c>
      <c r="BP4" s="56" t="str">
        <f t="shared" ref="BP4:EA4" si="1">+IF(ISTEXT(BP$5)=FALSE,IF(MONTH(BP$5)&gt;9,(TEXT(BP$5,"yyyy-mm")),LEFT((TEXT(BP$5,"yyyy-mm")),5)&amp;RIGHT((TEXT(BP$5,"yyyy-mm")),1)),"")</f>
        <v/>
      </c>
      <c r="BQ4" s="56" t="str">
        <f t="shared" si="1"/>
        <v>2005-1</v>
      </c>
      <c r="BR4" s="56" t="str">
        <f t="shared" si="1"/>
        <v>2005-2</v>
      </c>
      <c r="BS4" s="56" t="str">
        <f t="shared" si="1"/>
        <v>2005-3</v>
      </c>
      <c r="BT4" s="56" t="str">
        <f t="shared" si="1"/>
        <v>2005-4</v>
      </c>
      <c r="BU4" s="56" t="str">
        <f t="shared" si="1"/>
        <v>2005-5</v>
      </c>
      <c r="BV4" s="56" t="str">
        <f t="shared" si="1"/>
        <v>2005-6</v>
      </c>
      <c r="BW4" s="56" t="str">
        <f t="shared" si="1"/>
        <v>2005-7</v>
      </c>
      <c r="BX4" s="56" t="str">
        <f t="shared" si="1"/>
        <v>2005-8</v>
      </c>
      <c r="BY4" s="56" t="str">
        <f t="shared" si="1"/>
        <v>2005-9</v>
      </c>
      <c r="BZ4" s="56" t="str">
        <f t="shared" si="1"/>
        <v>2005-10</v>
      </c>
      <c r="CA4" s="56" t="str">
        <f t="shared" si="1"/>
        <v>2005-11</v>
      </c>
      <c r="CB4" s="56" t="str">
        <f t="shared" si="1"/>
        <v>2005-12</v>
      </c>
      <c r="CC4" s="56" t="str">
        <f t="shared" si="1"/>
        <v/>
      </c>
      <c r="CD4" s="56" t="str">
        <f t="shared" si="1"/>
        <v>2006-1</v>
      </c>
      <c r="CE4" s="56" t="str">
        <f t="shared" si="1"/>
        <v>2006-2</v>
      </c>
      <c r="CF4" s="56" t="str">
        <f t="shared" si="1"/>
        <v>2006-3</v>
      </c>
      <c r="CG4" s="56" t="str">
        <f t="shared" si="1"/>
        <v>2006-4</v>
      </c>
      <c r="CH4" s="56" t="str">
        <f t="shared" si="1"/>
        <v>2006-5</v>
      </c>
      <c r="CI4" s="56" t="str">
        <f t="shared" si="1"/>
        <v>2006-6</v>
      </c>
      <c r="CJ4" s="56" t="str">
        <f t="shared" si="1"/>
        <v>2006-7</v>
      </c>
      <c r="CK4" s="56" t="str">
        <f t="shared" si="1"/>
        <v>2006-8</v>
      </c>
      <c r="CL4" s="56" t="str">
        <f t="shared" si="1"/>
        <v>2006-9</v>
      </c>
      <c r="CM4" s="56" t="str">
        <f t="shared" si="1"/>
        <v>2006-10</v>
      </c>
      <c r="CN4" s="56" t="str">
        <f t="shared" si="1"/>
        <v>2006-11</v>
      </c>
      <c r="CO4" s="56" t="str">
        <f t="shared" si="1"/>
        <v>2006-12</v>
      </c>
      <c r="CP4" s="56" t="str">
        <f t="shared" si="1"/>
        <v/>
      </c>
      <c r="CQ4" s="56" t="str">
        <f t="shared" si="1"/>
        <v>2007-1</v>
      </c>
      <c r="CR4" s="56" t="str">
        <f t="shared" si="1"/>
        <v>2007-2</v>
      </c>
      <c r="CS4" s="56" t="str">
        <f t="shared" si="1"/>
        <v>2007-3</v>
      </c>
      <c r="CT4" s="56" t="str">
        <f t="shared" si="1"/>
        <v>2007-4</v>
      </c>
      <c r="CU4" s="56" t="str">
        <f t="shared" si="1"/>
        <v>2007-5</v>
      </c>
      <c r="CV4" s="56" t="str">
        <f t="shared" si="1"/>
        <v>2007-6</v>
      </c>
      <c r="CW4" s="56" t="str">
        <f t="shared" si="1"/>
        <v>2007-7</v>
      </c>
      <c r="CX4" s="56" t="str">
        <f t="shared" si="1"/>
        <v>2007-8</v>
      </c>
      <c r="CY4" s="56" t="str">
        <f t="shared" si="1"/>
        <v>2007-9</v>
      </c>
      <c r="CZ4" s="56" t="str">
        <f t="shared" si="1"/>
        <v>2007-10</v>
      </c>
      <c r="DA4" s="56" t="str">
        <f t="shared" si="1"/>
        <v>2007-11</v>
      </c>
      <c r="DB4" s="56" t="str">
        <f t="shared" si="1"/>
        <v>2007-12</v>
      </c>
      <c r="DC4" s="56" t="str">
        <f t="shared" si="1"/>
        <v/>
      </c>
      <c r="DD4" s="56" t="str">
        <f t="shared" si="1"/>
        <v>2008-1</v>
      </c>
      <c r="DE4" s="56" t="str">
        <f t="shared" si="1"/>
        <v>2008-2</v>
      </c>
      <c r="DF4" s="56" t="str">
        <f t="shared" si="1"/>
        <v>2008-3</v>
      </c>
      <c r="DG4" s="56" t="str">
        <f t="shared" si="1"/>
        <v>2008-4</v>
      </c>
      <c r="DH4" s="56" t="str">
        <f t="shared" si="1"/>
        <v>2008-5</v>
      </c>
      <c r="DI4" s="56" t="str">
        <f t="shared" si="1"/>
        <v>2008-6</v>
      </c>
      <c r="DJ4" s="56" t="str">
        <f t="shared" si="1"/>
        <v>2008-7</v>
      </c>
      <c r="DK4" s="56" t="str">
        <f t="shared" si="1"/>
        <v>2008-8</v>
      </c>
      <c r="DL4" s="56" t="str">
        <f t="shared" si="1"/>
        <v>2008-9</v>
      </c>
      <c r="DM4" s="56" t="str">
        <f t="shared" si="1"/>
        <v>2008-10</v>
      </c>
      <c r="DN4" s="56" t="str">
        <f t="shared" si="1"/>
        <v>2008-11</v>
      </c>
      <c r="DO4" s="56" t="str">
        <f t="shared" si="1"/>
        <v>2008-12</v>
      </c>
      <c r="DP4" s="56" t="str">
        <f t="shared" si="1"/>
        <v/>
      </c>
      <c r="DQ4" s="56" t="str">
        <f t="shared" si="1"/>
        <v>2009-1</v>
      </c>
      <c r="DR4" s="56" t="str">
        <f t="shared" si="1"/>
        <v>2009-2</v>
      </c>
      <c r="DS4" s="56" t="str">
        <f t="shared" si="1"/>
        <v>2009-3</v>
      </c>
      <c r="DT4" s="56" t="str">
        <f t="shared" si="1"/>
        <v>2009-4</v>
      </c>
      <c r="DU4" s="56" t="str">
        <f t="shared" si="1"/>
        <v>2009-5</v>
      </c>
      <c r="DV4" s="56" t="str">
        <f t="shared" si="1"/>
        <v>2009-6</v>
      </c>
      <c r="DW4" s="56" t="str">
        <f t="shared" si="1"/>
        <v>2009-7</v>
      </c>
      <c r="DX4" s="56" t="str">
        <f t="shared" si="1"/>
        <v>2009-8</v>
      </c>
      <c r="DY4" s="56" t="str">
        <f t="shared" si="1"/>
        <v>2009-9</v>
      </c>
      <c r="DZ4" s="56" t="str">
        <f t="shared" si="1"/>
        <v>2009-10</v>
      </c>
      <c r="EA4" s="56" t="str">
        <f t="shared" si="1"/>
        <v>2009-11</v>
      </c>
      <c r="EB4" s="56" t="str">
        <f t="shared" ref="EB4:GM4" si="2">+IF(ISTEXT(EB$5)=FALSE,IF(MONTH(EB$5)&gt;9,(TEXT(EB$5,"yyyy-mm")),LEFT((TEXT(EB$5,"yyyy-mm")),5)&amp;RIGHT((TEXT(EB$5,"yyyy-mm")),1)),"")</f>
        <v>2009-12</v>
      </c>
      <c r="EC4" s="56" t="str">
        <f t="shared" si="2"/>
        <v/>
      </c>
      <c r="ED4" s="56" t="str">
        <f t="shared" si="2"/>
        <v>2010-1</v>
      </c>
      <c r="EE4" s="56" t="str">
        <f t="shared" si="2"/>
        <v>2010-2</v>
      </c>
      <c r="EF4" s="56" t="str">
        <f t="shared" si="2"/>
        <v>2010-3</v>
      </c>
      <c r="EG4" s="56" t="str">
        <f t="shared" si="2"/>
        <v>2010-4</v>
      </c>
      <c r="EH4" s="56" t="str">
        <f t="shared" si="2"/>
        <v>2010-5</v>
      </c>
      <c r="EI4" s="56" t="str">
        <f t="shared" si="2"/>
        <v>2010-6</v>
      </c>
      <c r="EJ4" s="56" t="str">
        <f t="shared" si="2"/>
        <v>2010-7</v>
      </c>
      <c r="EK4" s="56" t="str">
        <f t="shared" si="2"/>
        <v>2010-8</v>
      </c>
      <c r="EL4" s="56" t="str">
        <f t="shared" si="2"/>
        <v>2010-9</v>
      </c>
      <c r="EM4" s="56" t="str">
        <f t="shared" si="2"/>
        <v>2010-10</v>
      </c>
      <c r="EN4" s="56" t="str">
        <f t="shared" si="2"/>
        <v>2010-11</v>
      </c>
      <c r="EO4" s="56" t="str">
        <f t="shared" si="2"/>
        <v>2010-12</v>
      </c>
      <c r="EP4" s="56" t="str">
        <f t="shared" si="2"/>
        <v/>
      </c>
      <c r="EQ4" s="56" t="str">
        <f t="shared" si="2"/>
        <v>2011-1</v>
      </c>
      <c r="ER4" s="56" t="str">
        <f t="shared" si="2"/>
        <v>2011-2</v>
      </c>
      <c r="ES4" s="56" t="str">
        <f t="shared" si="2"/>
        <v>2011-3</v>
      </c>
      <c r="ET4" s="56" t="str">
        <f t="shared" si="2"/>
        <v>2011-4</v>
      </c>
      <c r="EU4" s="56" t="str">
        <f t="shared" si="2"/>
        <v>2011-5</v>
      </c>
      <c r="EV4" s="56" t="str">
        <f t="shared" si="2"/>
        <v>2011-6</v>
      </c>
      <c r="EW4" s="56" t="str">
        <f t="shared" si="2"/>
        <v>2011-7</v>
      </c>
      <c r="EX4" s="56" t="str">
        <f t="shared" si="2"/>
        <v>2011-8</v>
      </c>
      <c r="EY4" s="56" t="str">
        <f t="shared" si="2"/>
        <v>2011-9</v>
      </c>
      <c r="EZ4" s="56" t="str">
        <f t="shared" si="2"/>
        <v>2011-10</v>
      </c>
      <c r="FA4" s="56" t="str">
        <f t="shared" si="2"/>
        <v>2011-11</v>
      </c>
      <c r="FB4" s="56" t="str">
        <f t="shared" si="2"/>
        <v>2011-12</v>
      </c>
      <c r="FC4" s="56" t="str">
        <f t="shared" si="2"/>
        <v/>
      </c>
      <c r="FD4" s="56" t="str">
        <f t="shared" si="2"/>
        <v>2012-1</v>
      </c>
      <c r="FE4" s="56" t="str">
        <f t="shared" si="2"/>
        <v>2012-2</v>
      </c>
      <c r="FF4" s="56" t="str">
        <f t="shared" si="2"/>
        <v>2012-3</v>
      </c>
      <c r="FG4" s="56" t="str">
        <f t="shared" si="2"/>
        <v>2012-4</v>
      </c>
      <c r="FH4" s="56" t="str">
        <f t="shared" si="2"/>
        <v>2012-5</v>
      </c>
      <c r="FI4" s="56" t="str">
        <f t="shared" si="2"/>
        <v>2012-6</v>
      </c>
      <c r="FJ4" s="56" t="str">
        <f t="shared" si="2"/>
        <v>2012-7</v>
      </c>
      <c r="FK4" s="56" t="str">
        <f t="shared" si="2"/>
        <v>2012-8</v>
      </c>
      <c r="FL4" s="56" t="str">
        <f t="shared" si="2"/>
        <v>2012-9</v>
      </c>
      <c r="FM4" s="56" t="str">
        <f t="shared" si="2"/>
        <v>2012-10</v>
      </c>
      <c r="FN4" s="56" t="str">
        <f t="shared" si="2"/>
        <v>2012-11</v>
      </c>
      <c r="FO4" s="56" t="str">
        <f t="shared" si="2"/>
        <v>2012-12</v>
      </c>
      <c r="FP4" s="56" t="str">
        <f t="shared" si="2"/>
        <v/>
      </c>
      <c r="FQ4" s="56" t="str">
        <f t="shared" si="2"/>
        <v>2013-1</v>
      </c>
      <c r="FR4" s="56" t="str">
        <f t="shared" si="2"/>
        <v>2013-2</v>
      </c>
      <c r="FS4" s="56" t="str">
        <f t="shared" si="2"/>
        <v>2013-3</v>
      </c>
      <c r="FT4" s="56" t="str">
        <f t="shared" si="2"/>
        <v>2013-4</v>
      </c>
      <c r="FU4" s="56" t="str">
        <f t="shared" si="2"/>
        <v>2013-5</v>
      </c>
      <c r="FV4" s="56" t="str">
        <f t="shared" si="2"/>
        <v>2013-6</v>
      </c>
      <c r="FW4" s="56" t="str">
        <f t="shared" si="2"/>
        <v>2013-7</v>
      </c>
      <c r="FX4" s="56" t="str">
        <f t="shared" si="2"/>
        <v>2013-8</v>
      </c>
      <c r="FY4" s="56" t="str">
        <f t="shared" si="2"/>
        <v>2013-9</v>
      </c>
      <c r="FZ4" s="56" t="str">
        <f t="shared" si="2"/>
        <v>2013-10</v>
      </c>
      <c r="GA4" s="56" t="str">
        <f t="shared" si="2"/>
        <v>2013-11</v>
      </c>
      <c r="GB4" s="56" t="str">
        <f t="shared" si="2"/>
        <v>2013-12</v>
      </c>
      <c r="GC4" s="56" t="str">
        <f t="shared" si="2"/>
        <v/>
      </c>
      <c r="GD4" s="56" t="str">
        <f t="shared" si="2"/>
        <v>2014-1</v>
      </c>
      <c r="GE4" s="56" t="str">
        <f t="shared" si="2"/>
        <v>2014-2</v>
      </c>
      <c r="GF4" s="56" t="str">
        <f t="shared" si="2"/>
        <v>2014-3</v>
      </c>
      <c r="GG4" s="56" t="str">
        <f t="shared" si="2"/>
        <v>2014-4</v>
      </c>
      <c r="GH4" s="56" t="str">
        <f t="shared" si="2"/>
        <v>2014-5</v>
      </c>
      <c r="GI4" s="56" t="str">
        <f t="shared" si="2"/>
        <v>2014-6</v>
      </c>
      <c r="GJ4" s="56" t="str">
        <f t="shared" si="2"/>
        <v>2014-7</v>
      </c>
      <c r="GK4" s="56" t="str">
        <f t="shared" si="2"/>
        <v>2014-8</v>
      </c>
      <c r="GL4" s="56" t="str">
        <f t="shared" si="2"/>
        <v>2014-9</v>
      </c>
      <c r="GM4" s="56" t="str">
        <f t="shared" si="2"/>
        <v>2014-10</v>
      </c>
      <c r="GN4" s="56" t="str">
        <f t="shared" ref="GN4:IY4" si="3">+IF(ISTEXT(GN$5)=FALSE,IF(MONTH(GN$5)&gt;9,(TEXT(GN$5,"yyyy-mm")),LEFT((TEXT(GN$5,"yyyy-mm")),5)&amp;RIGHT((TEXT(GN$5,"yyyy-mm")),1)),"")</f>
        <v>2014-11</v>
      </c>
      <c r="GO4" s="56" t="str">
        <f t="shared" si="3"/>
        <v>2014-12</v>
      </c>
      <c r="GP4" s="56" t="str">
        <f t="shared" si="3"/>
        <v/>
      </c>
      <c r="GQ4" s="56" t="str">
        <f t="shared" si="3"/>
        <v>2015-1</v>
      </c>
      <c r="GR4" s="56" t="str">
        <f t="shared" si="3"/>
        <v>2015-2</v>
      </c>
      <c r="GS4" s="56" t="str">
        <f t="shared" si="3"/>
        <v>2015-3</v>
      </c>
      <c r="GT4" s="56" t="str">
        <f t="shared" si="3"/>
        <v>2015-4</v>
      </c>
      <c r="GU4" s="56" t="str">
        <f t="shared" si="3"/>
        <v>2015-5</v>
      </c>
      <c r="GV4" s="56" t="str">
        <f t="shared" si="3"/>
        <v>2015-6</v>
      </c>
      <c r="GW4" s="56" t="str">
        <f t="shared" si="3"/>
        <v>2015-7</v>
      </c>
      <c r="GX4" s="56" t="str">
        <f t="shared" si="3"/>
        <v>2015-8</v>
      </c>
      <c r="GY4" s="56" t="str">
        <f t="shared" si="3"/>
        <v>2015-9</v>
      </c>
      <c r="GZ4" s="56" t="str">
        <f t="shared" si="3"/>
        <v>2015-10</v>
      </c>
      <c r="HA4" s="56" t="str">
        <f t="shared" si="3"/>
        <v>2015-11</v>
      </c>
      <c r="HB4" s="56" t="str">
        <f t="shared" si="3"/>
        <v>2015-12</v>
      </c>
      <c r="HC4" s="56" t="str">
        <f t="shared" si="3"/>
        <v/>
      </c>
      <c r="HD4" s="56" t="str">
        <f t="shared" si="3"/>
        <v>2016-1</v>
      </c>
      <c r="HE4" s="56" t="str">
        <f t="shared" si="3"/>
        <v>2016-2</v>
      </c>
      <c r="HF4" s="56" t="str">
        <f t="shared" si="3"/>
        <v>2016-3</v>
      </c>
      <c r="HG4" s="56" t="str">
        <f t="shared" si="3"/>
        <v>2016-4</v>
      </c>
      <c r="HH4" s="56" t="str">
        <f t="shared" si="3"/>
        <v>2016-5</v>
      </c>
      <c r="HI4" s="56" t="str">
        <f t="shared" si="3"/>
        <v>2016-6</v>
      </c>
      <c r="HJ4" s="56" t="str">
        <f t="shared" si="3"/>
        <v>2016-7</v>
      </c>
      <c r="HK4" s="56" t="str">
        <f t="shared" si="3"/>
        <v>2016-8</v>
      </c>
      <c r="HL4" s="56" t="str">
        <f t="shared" si="3"/>
        <v>2016-9</v>
      </c>
      <c r="HM4" s="56" t="str">
        <f t="shared" si="3"/>
        <v>2016-10</v>
      </c>
      <c r="HN4" s="56" t="str">
        <f t="shared" si="3"/>
        <v>2016-11</v>
      </c>
      <c r="HO4" s="56" t="str">
        <f t="shared" si="3"/>
        <v>2016-12</v>
      </c>
      <c r="HP4" s="56" t="str">
        <f t="shared" si="3"/>
        <v/>
      </c>
      <c r="HQ4" s="56" t="str">
        <f t="shared" si="3"/>
        <v>2017-1</v>
      </c>
      <c r="HR4" s="56" t="str">
        <f t="shared" si="3"/>
        <v>2017-2</v>
      </c>
      <c r="HS4" s="56" t="str">
        <f t="shared" si="3"/>
        <v>2017-3</v>
      </c>
      <c r="HT4" s="56" t="str">
        <f t="shared" si="3"/>
        <v>2017-4</v>
      </c>
      <c r="HU4" s="56" t="str">
        <f t="shared" si="3"/>
        <v>2017-5</v>
      </c>
      <c r="HV4" s="56" t="str">
        <f t="shared" si="3"/>
        <v>2017-6</v>
      </c>
      <c r="HW4" s="56" t="str">
        <f t="shared" si="3"/>
        <v>2017-7</v>
      </c>
      <c r="HX4" s="56" t="str">
        <f t="shared" si="3"/>
        <v>2017-8</v>
      </c>
      <c r="HY4" s="56" t="str">
        <f t="shared" si="3"/>
        <v>2017-9</v>
      </c>
      <c r="HZ4" s="56" t="str">
        <f t="shared" si="3"/>
        <v>2017-10</v>
      </c>
      <c r="IA4" s="56" t="str">
        <f t="shared" si="3"/>
        <v>2017-11</v>
      </c>
      <c r="IB4" s="56" t="str">
        <f t="shared" si="3"/>
        <v>2017-12</v>
      </c>
      <c r="IC4" s="56" t="str">
        <f t="shared" si="3"/>
        <v/>
      </c>
      <c r="ID4" s="56" t="str">
        <f t="shared" si="3"/>
        <v>2018-1</v>
      </c>
      <c r="IE4" s="56" t="str">
        <f t="shared" si="3"/>
        <v>2018-2</v>
      </c>
      <c r="IF4" s="56" t="str">
        <f t="shared" si="3"/>
        <v>2018-3</v>
      </c>
      <c r="IG4" s="56" t="str">
        <f t="shared" si="3"/>
        <v>2018-4</v>
      </c>
      <c r="IH4" s="56" t="str">
        <f t="shared" si="3"/>
        <v>2018-5</v>
      </c>
      <c r="II4" s="56" t="str">
        <f t="shared" si="3"/>
        <v>2018-6</v>
      </c>
      <c r="IJ4" s="56" t="str">
        <f t="shared" si="3"/>
        <v>2018-7</v>
      </c>
      <c r="IK4" s="56" t="str">
        <f t="shared" si="3"/>
        <v>2018-8</v>
      </c>
      <c r="IL4" s="56" t="str">
        <f t="shared" si="3"/>
        <v>2018-9</v>
      </c>
      <c r="IM4" s="56" t="str">
        <f t="shared" si="3"/>
        <v>2018-10</v>
      </c>
      <c r="IN4" s="56" t="str">
        <f t="shared" si="3"/>
        <v>2018-11</v>
      </c>
      <c r="IO4" s="56" t="str">
        <f t="shared" si="3"/>
        <v>2018-12</v>
      </c>
      <c r="IP4" s="56" t="str">
        <f t="shared" si="3"/>
        <v/>
      </c>
      <c r="IQ4" s="56" t="str">
        <f t="shared" si="3"/>
        <v>2019-1</v>
      </c>
      <c r="IR4" s="56" t="str">
        <f t="shared" si="3"/>
        <v>2019-2</v>
      </c>
      <c r="IS4" s="56" t="str">
        <f t="shared" si="3"/>
        <v>2019-3</v>
      </c>
      <c r="IT4" s="56" t="str">
        <f t="shared" si="3"/>
        <v>2019-4</v>
      </c>
      <c r="IU4" s="56" t="str">
        <f t="shared" si="3"/>
        <v>2019-5</v>
      </c>
      <c r="IV4" s="56" t="str">
        <f t="shared" si="3"/>
        <v>2019-6</v>
      </c>
      <c r="IW4" s="56" t="str">
        <f t="shared" si="3"/>
        <v>2019-7</v>
      </c>
      <c r="IX4" s="56" t="str">
        <f t="shared" si="3"/>
        <v>2019-8</v>
      </c>
      <c r="IY4" s="56" t="str">
        <f t="shared" si="3"/>
        <v>2019-9</v>
      </c>
      <c r="IZ4" s="56" t="str">
        <f t="shared" ref="IZ4:LQ4" si="4">+IF(ISTEXT(IZ$5)=FALSE,IF(MONTH(IZ$5)&gt;9,(TEXT(IZ$5,"yyyy-mm")),LEFT((TEXT(IZ$5,"yyyy-mm")),5)&amp;RIGHT((TEXT(IZ$5,"yyyy-mm")),1)),"")</f>
        <v>2019-10</v>
      </c>
      <c r="JA4" s="56" t="str">
        <f t="shared" si="4"/>
        <v>2019-11</v>
      </c>
      <c r="JB4" s="56" t="str">
        <f t="shared" si="4"/>
        <v>2019-12</v>
      </c>
      <c r="JC4" s="56" t="str">
        <f t="shared" si="4"/>
        <v/>
      </c>
      <c r="JD4" s="56" t="str">
        <f t="shared" si="4"/>
        <v>2020-1</v>
      </c>
      <c r="JE4" s="56" t="str">
        <f t="shared" si="4"/>
        <v>2020-2</v>
      </c>
      <c r="JF4" s="56" t="str">
        <f t="shared" si="4"/>
        <v>2020-3</v>
      </c>
      <c r="JG4" s="56" t="str">
        <f t="shared" si="4"/>
        <v>2020-4</v>
      </c>
      <c r="JH4" s="56" t="str">
        <f t="shared" si="4"/>
        <v>2020-5</v>
      </c>
      <c r="JI4" s="56" t="str">
        <f t="shared" si="4"/>
        <v>2020-6</v>
      </c>
      <c r="JJ4" s="56" t="str">
        <f t="shared" si="4"/>
        <v>2020-7</v>
      </c>
      <c r="JK4" s="56" t="str">
        <f t="shared" si="4"/>
        <v>2020-8</v>
      </c>
      <c r="JL4" s="56" t="str">
        <f t="shared" si="4"/>
        <v>2020-9</v>
      </c>
      <c r="JM4" s="56" t="str">
        <f t="shared" si="4"/>
        <v>2020-10</v>
      </c>
      <c r="JN4" s="56" t="str">
        <f t="shared" si="4"/>
        <v>2020-11</v>
      </c>
      <c r="JO4" s="56" t="str">
        <f t="shared" si="4"/>
        <v>2020-12</v>
      </c>
      <c r="JP4" s="56" t="str">
        <f t="shared" si="4"/>
        <v/>
      </c>
      <c r="JQ4" s="56" t="str">
        <f t="shared" si="4"/>
        <v>2021-1</v>
      </c>
      <c r="JR4" s="56" t="str">
        <f t="shared" si="4"/>
        <v>2021-2</v>
      </c>
      <c r="JS4" s="56" t="str">
        <f t="shared" si="4"/>
        <v>2021-3</v>
      </c>
      <c r="JT4" s="56" t="str">
        <f t="shared" si="4"/>
        <v>2021-4</v>
      </c>
      <c r="JU4" s="56" t="str">
        <f t="shared" si="4"/>
        <v>2021-5</v>
      </c>
      <c r="JV4" s="56" t="str">
        <f t="shared" si="4"/>
        <v>2021-6</v>
      </c>
      <c r="JW4" s="56" t="str">
        <f t="shared" si="4"/>
        <v>2021-7</v>
      </c>
      <c r="JX4" s="56" t="str">
        <f t="shared" si="4"/>
        <v>2021-8</v>
      </c>
      <c r="JY4" s="56" t="str">
        <f t="shared" si="4"/>
        <v>2021-9</v>
      </c>
      <c r="JZ4" s="56" t="str">
        <f t="shared" si="4"/>
        <v>2021-10</v>
      </c>
      <c r="KA4" s="56" t="str">
        <f t="shared" si="4"/>
        <v>2021-11</v>
      </c>
      <c r="KB4" s="56" t="str">
        <f t="shared" si="4"/>
        <v>2021-12</v>
      </c>
      <c r="KC4" s="56" t="str">
        <f t="shared" si="4"/>
        <v/>
      </c>
      <c r="KD4" s="56" t="str">
        <f t="shared" si="4"/>
        <v>2022-1</v>
      </c>
      <c r="KE4" s="56" t="str">
        <f t="shared" si="4"/>
        <v>2022-2</v>
      </c>
      <c r="KF4" s="56" t="str">
        <f t="shared" si="4"/>
        <v>2022-3</v>
      </c>
      <c r="KG4" s="56" t="str">
        <f t="shared" si="4"/>
        <v>2022-4</v>
      </c>
      <c r="KH4" s="56" t="str">
        <f t="shared" si="4"/>
        <v>2022-5</v>
      </c>
      <c r="KI4" s="56" t="str">
        <f t="shared" si="4"/>
        <v>2022-6</v>
      </c>
      <c r="KJ4" s="56" t="str">
        <f t="shared" si="4"/>
        <v>2022-7</v>
      </c>
      <c r="KK4" s="56" t="str">
        <f t="shared" si="4"/>
        <v>2022-8</v>
      </c>
      <c r="KL4" s="56" t="str">
        <f t="shared" si="4"/>
        <v>2022-9</v>
      </c>
      <c r="KM4" s="56" t="str">
        <f t="shared" si="4"/>
        <v>2022-10</v>
      </c>
      <c r="KN4" s="56" t="str">
        <f t="shared" si="4"/>
        <v>2022-11</v>
      </c>
      <c r="KO4" s="56" t="str">
        <f t="shared" si="4"/>
        <v>2022-12</v>
      </c>
      <c r="KP4" s="56" t="str">
        <f t="shared" si="4"/>
        <v/>
      </c>
      <c r="KQ4" s="56" t="str">
        <f t="shared" si="4"/>
        <v>2023-1</v>
      </c>
      <c r="KR4" s="56" t="str">
        <f t="shared" si="4"/>
        <v>2023-2</v>
      </c>
      <c r="KS4" s="56" t="str">
        <f t="shared" si="4"/>
        <v>2023-3</v>
      </c>
      <c r="KT4" s="56" t="str">
        <f t="shared" si="4"/>
        <v>2023-4</v>
      </c>
      <c r="KU4" s="56" t="str">
        <f t="shared" si="4"/>
        <v>2023-5</v>
      </c>
      <c r="KV4" s="56" t="str">
        <f t="shared" si="4"/>
        <v>2023-6</v>
      </c>
      <c r="KW4" s="56" t="str">
        <f t="shared" si="4"/>
        <v>2023-7</v>
      </c>
      <c r="KX4" s="56" t="str">
        <f t="shared" si="4"/>
        <v>2023-8</v>
      </c>
      <c r="KY4" s="56" t="str">
        <f t="shared" si="4"/>
        <v>2023-9</v>
      </c>
      <c r="KZ4" s="56" t="str">
        <f t="shared" si="4"/>
        <v>2023-10</v>
      </c>
      <c r="LA4" s="56" t="str">
        <f t="shared" si="4"/>
        <v>2023-11</v>
      </c>
      <c r="LB4" s="56" t="str">
        <f t="shared" si="4"/>
        <v>2023-12</v>
      </c>
      <c r="LC4" s="56" t="str">
        <f t="shared" si="4"/>
        <v/>
      </c>
      <c r="LD4" s="56" t="str">
        <f t="shared" si="4"/>
        <v>2024-1</v>
      </c>
      <c r="LE4" s="56" t="str">
        <f t="shared" si="4"/>
        <v>2024-2</v>
      </c>
      <c r="LF4" s="56" t="str">
        <f t="shared" si="4"/>
        <v>2024-3</v>
      </c>
      <c r="LG4" s="56" t="str">
        <f t="shared" si="4"/>
        <v>2024-4</v>
      </c>
      <c r="LH4" s="56" t="str">
        <f t="shared" si="4"/>
        <v>2024-5</v>
      </c>
      <c r="LI4" s="56" t="str">
        <f t="shared" si="4"/>
        <v>2024-6</v>
      </c>
      <c r="LJ4" s="56" t="str">
        <f t="shared" si="4"/>
        <v>2024-7</v>
      </c>
      <c r="LK4" s="56" t="str">
        <f t="shared" si="4"/>
        <v>2024-8</v>
      </c>
      <c r="LL4" s="56" t="str">
        <f t="shared" si="4"/>
        <v>2024-9</v>
      </c>
      <c r="LM4" s="56" t="str">
        <f t="shared" si="4"/>
        <v>2024-10</v>
      </c>
      <c r="LN4" s="56" t="str">
        <f t="shared" si="4"/>
        <v>2024-11</v>
      </c>
      <c r="LO4" s="56" t="str">
        <f t="shared" si="4"/>
        <v>2024-12</v>
      </c>
      <c r="LP4" s="56" t="str">
        <f t="shared" si="4"/>
        <v/>
      </c>
      <c r="LQ4" s="56" t="str">
        <f t="shared" si="4"/>
        <v>2025-1</v>
      </c>
      <c r="LR4" s="56" t="str">
        <f t="shared" ref="LR4:MP4" si="5">+IF(ISTEXT(LR$5)=FALSE,IF(MONTH(LR$5)&gt;9,(TEXT(LR$5,"yyyy-mm")),LEFT((TEXT(LR$5,"yyyy-mm")),5)&amp;RIGHT((TEXT(LR$5,"yyyy-mm")),1)),"")</f>
        <v>2025-2</v>
      </c>
      <c r="LS4" s="56" t="str">
        <f t="shared" si="5"/>
        <v>2025-3</v>
      </c>
      <c r="LT4" s="56" t="str">
        <f t="shared" si="5"/>
        <v>2025-4</v>
      </c>
      <c r="LU4" s="56" t="str">
        <f t="shared" si="5"/>
        <v>2025-5</v>
      </c>
      <c r="LV4" s="56" t="str">
        <f t="shared" si="5"/>
        <v>2025-6</v>
      </c>
      <c r="LW4" s="56" t="str">
        <f t="shared" si="5"/>
        <v>2025-7</v>
      </c>
      <c r="LX4" s="56" t="str">
        <f t="shared" si="5"/>
        <v>2025-8</v>
      </c>
      <c r="LY4" s="56" t="str">
        <f t="shared" si="5"/>
        <v>2025-9</v>
      </c>
      <c r="LZ4" s="56" t="str">
        <f t="shared" si="5"/>
        <v>2025-10</v>
      </c>
      <c r="MA4" s="56" t="str">
        <f t="shared" si="5"/>
        <v>2025-11</v>
      </c>
      <c r="MB4" s="56" t="str">
        <f t="shared" si="5"/>
        <v>2025-12</v>
      </c>
      <c r="MC4" s="56" t="str">
        <f t="shared" si="5"/>
        <v/>
      </c>
      <c r="MD4" s="56" t="str">
        <f t="shared" si="5"/>
        <v>2026-1</v>
      </c>
      <c r="ME4" s="56" t="str">
        <f t="shared" si="5"/>
        <v>2026-2</v>
      </c>
      <c r="MF4" s="56" t="str">
        <f t="shared" si="5"/>
        <v>2026-3</v>
      </c>
      <c r="MG4" s="56" t="str">
        <f t="shared" si="5"/>
        <v>2026-4</v>
      </c>
      <c r="MH4" s="56" t="str">
        <f t="shared" si="5"/>
        <v>2026-5</v>
      </c>
      <c r="MI4" s="56" t="str">
        <f t="shared" si="5"/>
        <v>2026-6</v>
      </c>
      <c r="MJ4" s="56" t="str">
        <f t="shared" si="5"/>
        <v>2026-7</v>
      </c>
      <c r="MK4" s="56" t="str">
        <f t="shared" si="5"/>
        <v>2026-8</v>
      </c>
      <c r="ML4" s="56" t="str">
        <f t="shared" si="5"/>
        <v>2026-9</v>
      </c>
      <c r="MM4" s="56" t="str">
        <f t="shared" si="5"/>
        <v>2026-10</v>
      </c>
      <c r="MN4" s="56" t="str">
        <f t="shared" si="5"/>
        <v>2026-11</v>
      </c>
      <c r="MO4" s="56" t="str">
        <f t="shared" si="5"/>
        <v>2026-12</v>
      </c>
      <c r="MP4" s="56" t="str">
        <f t="shared" si="5"/>
        <v/>
      </c>
    </row>
    <row r="5" spans="1:354" s="56" customFormat="1">
      <c r="A5" s="5"/>
      <c r="B5" s="9"/>
      <c r="C5" s="5"/>
      <c r="D5" s="47">
        <v>36526</v>
      </c>
      <c r="E5" s="47">
        <f>+IF(MONTH(C5)&lt;&gt;12,IF(MONTH(D5)=12,TEXT(D5,"YYYY"),EDATE(D5,1)),EDATE(C5,1))</f>
        <v>36557</v>
      </c>
      <c r="F5" s="47">
        <f>+IF(MONTH(D5)&lt;&gt;12,IF(MONTH(E5)=12,TEXT(E5,"YYYY"),EDATE(E5,1)),EDATE(D5,1))</f>
        <v>36586</v>
      </c>
      <c r="G5" s="47">
        <f t="shared" ref="G5:R5" si="6">+IF(MONTH(E5)&lt;&gt;12,IF(MONTH(F5)=12,TEXT(F5,"YYYY"),EDATE(F5,1)),EDATE(E5,1))</f>
        <v>36617</v>
      </c>
      <c r="H5" s="47">
        <f t="shared" si="6"/>
        <v>36647</v>
      </c>
      <c r="I5" s="47">
        <f t="shared" si="6"/>
        <v>36678</v>
      </c>
      <c r="J5" s="47">
        <f t="shared" si="6"/>
        <v>36708</v>
      </c>
      <c r="K5" s="47">
        <f t="shared" si="6"/>
        <v>36739</v>
      </c>
      <c r="L5" s="47">
        <f t="shared" si="6"/>
        <v>36770</v>
      </c>
      <c r="M5" s="47">
        <f t="shared" si="6"/>
        <v>36800</v>
      </c>
      <c r="N5" s="47">
        <f t="shared" si="6"/>
        <v>36831</v>
      </c>
      <c r="O5" s="47">
        <f t="shared" si="6"/>
        <v>36861</v>
      </c>
      <c r="P5" s="48" t="str">
        <f>+IF(MONTH(N5)&lt;&gt;12,IF(MONTH(O5)=12,TEXT(O5,"YYYY"),EDATE(O5,1)),EDATE(N5,1))</f>
        <v>2000</v>
      </c>
      <c r="Q5" s="47">
        <f t="shared" si="6"/>
        <v>36892</v>
      </c>
      <c r="R5" s="47">
        <f t="shared" si="6"/>
        <v>36923</v>
      </c>
      <c r="S5" s="47">
        <f>+IF(MONTH(Q5)&lt;&gt;12,IF(MONTH(R5)=12,TEXT(R5,"YYYY"),EDATE(R5,1)),EDATE(Q5,1))</f>
        <v>36951</v>
      </c>
      <c r="T5" s="47">
        <f t="shared" ref="T5:AB5" si="7">+IF(MONTH(R5)&lt;&gt;12,IF(MONTH(S5)=12,TEXT(S5,"YYYY"),EDATE(S5,1)),EDATE(R5,1))</f>
        <v>36982</v>
      </c>
      <c r="U5" s="47">
        <f t="shared" si="7"/>
        <v>37012</v>
      </c>
      <c r="V5" s="47">
        <f t="shared" si="7"/>
        <v>37043</v>
      </c>
      <c r="W5" s="47">
        <f t="shared" si="7"/>
        <v>37073</v>
      </c>
      <c r="X5" s="47">
        <f t="shared" si="7"/>
        <v>37104</v>
      </c>
      <c r="Y5" s="47">
        <f t="shared" si="7"/>
        <v>37135</v>
      </c>
      <c r="Z5" s="47">
        <f t="shared" si="7"/>
        <v>37165</v>
      </c>
      <c r="AA5" s="47">
        <f t="shared" si="7"/>
        <v>37196</v>
      </c>
      <c r="AB5" s="47">
        <f t="shared" si="7"/>
        <v>37226</v>
      </c>
      <c r="AC5" s="48" t="str">
        <f>+IF(MONTH(AA5)&lt;&gt;12,IF(MONTH(AB5)=12,TEXT(AB5,"YYYY"),EDATE(AB5,1)),EDATE(AA5,1))</f>
        <v>2001</v>
      </c>
      <c r="AD5" s="47">
        <f>+IF(MONTH(AB5)&lt;&gt;12,IF(MONTH(AC5)=12,TEXT(AC5,"YYYY"),EDATE(AC5,1)),EDATE(AB5,1))</f>
        <v>37257</v>
      </c>
      <c r="AE5" s="47">
        <f>+IF(MONTH(AC5)&lt;&gt;12,IF(MONTH(AD5)=12,TEXT(AD5,"YYYY"),EDATE(AD5,1)),EDATE(AC5,1))</f>
        <v>37288</v>
      </c>
      <c r="AF5" s="47">
        <f>+IF(MONTH(AD5)&lt;&gt;12,IF(MONTH(AE5)=12,TEXT(AE5,"YYYY"),EDATE(AE5,1)),EDATE(AD5,1))</f>
        <v>37316</v>
      </c>
      <c r="AG5" s="47">
        <f t="shared" ref="AG5:AO5" si="8">+IF(MONTH(AE5)&lt;&gt;12,IF(MONTH(AF5)=12,TEXT(AF5,"YYYY"),EDATE(AF5,1)),EDATE(AE5,1))</f>
        <v>37347</v>
      </c>
      <c r="AH5" s="47">
        <f t="shared" si="8"/>
        <v>37377</v>
      </c>
      <c r="AI5" s="47">
        <f t="shared" si="8"/>
        <v>37408</v>
      </c>
      <c r="AJ5" s="47">
        <f t="shared" si="8"/>
        <v>37438</v>
      </c>
      <c r="AK5" s="47">
        <f t="shared" si="8"/>
        <v>37469</v>
      </c>
      <c r="AL5" s="47">
        <f t="shared" si="8"/>
        <v>37500</v>
      </c>
      <c r="AM5" s="47">
        <f t="shared" si="8"/>
        <v>37530</v>
      </c>
      <c r="AN5" s="47">
        <f t="shared" si="8"/>
        <v>37561</v>
      </c>
      <c r="AO5" s="47">
        <f t="shared" si="8"/>
        <v>37591</v>
      </c>
      <c r="AP5" s="48" t="str">
        <f>+IF(MONTH(AN5)&lt;&gt;12,IF(MONTH(AO5)=12,TEXT(AO5,"YYYY"),EDATE(AO5,1)),EDATE(AN5,1))</f>
        <v>2002</v>
      </c>
      <c r="AQ5" s="47">
        <v>37622</v>
      </c>
      <c r="AR5" s="47">
        <f>+IF(MONTH(C5)&lt;&gt;12,IF(MONTH(AQ5)=12,TEXT(AQ5,"YYYY"),EDATE(AQ5,1)),EDATE(C5,1))</f>
        <v>37653</v>
      </c>
      <c r="AS5" s="47">
        <f>+IF(MONTH(AQ5)&lt;&gt;12,IF(MONTH(AR5)=12,TEXT(AR5,"YYYY"),EDATE(AR5,1)),EDATE(AQ5,1))</f>
        <v>37681</v>
      </c>
      <c r="AT5" s="47">
        <f t="shared" ref="AT5:CO5" si="9">+IF(MONTH(AR5)&lt;&gt;12,IF(MONTH(AS5)=12,TEXT(AS5,"YYYY"),EDATE(AS5,1)),EDATE(AR5,1))</f>
        <v>37712</v>
      </c>
      <c r="AU5" s="47">
        <f t="shared" si="9"/>
        <v>37742</v>
      </c>
      <c r="AV5" s="47">
        <f t="shared" si="9"/>
        <v>37773</v>
      </c>
      <c r="AW5" s="47">
        <f t="shared" si="9"/>
        <v>37803</v>
      </c>
      <c r="AX5" s="47">
        <f t="shared" si="9"/>
        <v>37834</v>
      </c>
      <c r="AY5" s="47">
        <f t="shared" si="9"/>
        <v>37865</v>
      </c>
      <c r="AZ5" s="47">
        <f t="shared" si="9"/>
        <v>37895</v>
      </c>
      <c r="BA5" s="47">
        <f t="shared" si="9"/>
        <v>37926</v>
      </c>
      <c r="BB5" s="47">
        <f t="shared" si="9"/>
        <v>37956</v>
      </c>
      <c r="BC5" s="48" t="str">
        <f>+IF(MONTH(BA5)&lt;&gt;12,IF(MONTH(BB5)=12,TEXT(BB5,"YYYY"),EDATE(BB5,1)),EDATE(BA5,1))</f>
        <v>2003</v>
      </c>
      <c r="BD5" s="47">
        <f t="shared" si="9"/>
        <v>37987</v>
      </c>
      <c r="BE5" s="47">
        <f t="shared" si="9"/>
        <v>38018</v>
      </c>
      <c r="BF5" s="47">
        <f t="shared" si="9"/>
        <v>38047</v>
      </c>
      <c r="BG5" s="47">
        <f t="shared" si="9"/>
        <v>38078</v>
      </c>
      <c r="BH5" s="47">
        <f t="shared" si="9"/>
        <v>38108</v>
      </c>
      <c r="BI5" s="47">
        <f t="shared" si="9"/>
        <v>38139</v>
      </c>
      <c r="BJ5" s="47">
        <f t="shared" si="9"/>
        <v>38169</v>
      </c>
      <c r="BK5" s="47">
        <f t="shared" si="9"/>
        <v>38200</v>
      </c>
      <c r="BL5" s="47">
        <f t="shared" si="9"/>
        <v>38231</v>
      </c>
      <c r="BM5" s="47">
        <f t="shared" si="9"/>
        <v>38261</v>
      </c>
      <c r="BN5" s="47">
        <f t="shared" si="9"/>
        <v>38292</v>
      </c>
      <c r="BO5" s="47">
        <f t="shared" si="9"/>
        <v>38322</v>
      </c>
      <c r="BP5" s="48" t="str">
        <f>+IF(MONTH(BN5)&lt;&gt;12,IF(MONTH(BO5)=12,TEXT(BO5,"YYYY"),EDATE(BO5,1)),EDATE(BN5,1))</f>
        <v>2004</v>
      </c>
      <c r="BQ5" s="47">
        <f t="shared" si="9"/>
        <v>38353</v>
      </c>
      <c r="BR5" s="47">
        <f t="shared" si="9"/>
        <v>38384</v>
      </c>
      <c r="BS5" s="47">
        <f t="shared" si="9"/>
        <v>38412</v>
      </c>
      <c r="BT5" s="47">
        <f t="shared" si="9"/>
        <v>38443</v>
      </c>
      <c r="BU5" s="47">
        <f t="shared" si="9"/>
        <v>38473</v>
      </c>
      <c r="BV5" s="47">
        <f t="shared" si="9"/>
        <v>38504</v>
      </c>
      <c r="BW5" s="47">
        <f t="shared" si="9"/>
        <v>38534</v>
      </c>
      <c r="BX5" s="47">
        <f t="shared" si="9"/>
        <v>38565</v>
      </c>
      <c r="BY5" s="47">
        <f t="shared" si="9"/>
        <v>38596</v>
      </c>
      <c r="BZ5" s="47">
        <f t="shared" si="9"/>
        <v>38626</v>
      </c>
      <c r="CA5" s="47">
        <f t="shared" si="9"/>
        <v>38657</v>
      </c>
      <c r="CB5" s="47">
        <f t="shared" si="9"/>
        <v>38687</v>
      </c>
      <c r="CC5" s="48" t="str">
        <f>+IF(MONTH(CA5)&lt;&gt;12,IF(MONTH(CB5)=12,TEXT(CB5,"YYYY"),EDATE(CB5,1)),EDATE(CA5,1))</f>
        <v>2005</v>
      </c>
      <c r="CD5" s="47">
        <f t="shared" si="9"/>
        <v>38718</v>
      </c>
      <c r="CE5" s="47">
        <f t="shared" si="9"/>
        <v>38749</v>
      </c>
      <c r="CF5" s="47">
        <f t="shared" si="9"/>
        <v>38777</v>
      </c>
      <c r="CG5" s="47">
        <f t="shared" si="9"/>
        <v>38808</v>
      </c>
      <c r="CH5" s="47">
        <f t="shared" si="9"/>
        <v>38838</v>
      </c>
      <c r="CI5" s="47">
        <f t="shared" si="9"/>
        <v>38869</v>
      </c>
      <c r="CJ5" s="47">
        <f t="shared" si="9"/>
        <v>38899</v>
      </c>
      <c r="CK5" s="47">
        <f t="shared" si="9"/>
        <v>38930</v>
      </c>
      <c r="CL5" s="47">
        <f t="shared" si="9"/>
        <v>38961</v>
      </c>
      <c r="CM5" s="47">
        <f t="shared" si="9"/>
        <v>38991</v>
      </c>
      <c r="CN5" s="47">
        <f t="shared" si="9"/>
        <v>39022</v>
      </c>
      <c r="CO5" s="47">
        <f t="shared" si="9"/>
        <v>39052</v>
      </c>
      <c r="CP5" s="48" t="str">
        <f>+IF(MONTH(CN5)&lt;&gt;12,IF(MONTH(CO5)=12,TEXT(CO5,"YYYY"),EDATE(CO5,1)),EDATE(CN5,1))</f>
        <v>2006</v>
      </c>
      <c r="CQ5" s="47">
        <v>39083</v>
      </c>
      <c r="CR5" s="47">
        <f>+IF(MONTH(C5)&lt;&gt;12,IF(MONTH(CQ5)=12,TEXT(CQ5,"YYYY"),EDATE(CQ5,1)),EDATE(C5,1))</f>
        <v>39114</v>
      </c>
      <c r="CS5" s="47">
        <f t="shared" ref="CS5:FD5" si="10">+IF(MONTH(CQ5)&lt;&gt;12,IF(MONTH(CR5)=12,TEXT(CR5,"YYYY"),EDATE(CR5,1)),EDATE(CQ5,1))</f>
        <v>39142</v>
      </c>
      <c r="CT5" s="47">
        <f t="shared" si="10"/>
        <v>39173</v>
      </c>
      <c r="CU5" s="47">
        <f t="shared" si="10"/>
        <v>39203</v>
      </c>
      <c r="CV5" s="47">
        <f t="shared" si="10"/>
        <v>39234</v>
      </c>
      <c r="CW5" s="47">
        <f t="shared" si="10"/>
        <v>39264</v>
      </c>
      <c r="CX5" s="47">
        <f t="shared" si="10"/>
        <v>39295</v>
      </c>
      <c r="CY5" s="47">
        <f t="shared" si="10"/>
        <v>39326</v>
      </c>
      <c r="CZ5" s="47">
        <f t="shared" si="10"/>
        <v>39356</v>
      </c>
      <c r="DA5" s="47">
        <f t="shared" si="10"/>
        <v>39387</v>
      </c>
      <c r="DB5" s="47">
        <f t="shared" si="10"/>
        <v>39417</v>
      </c>
      <c r="DC5" s="48" t="str">
        <f>+IF(MONTH(DA5)&lt;&gt;12,IF(MONTH(DB5)=12,TEXT(DB5,"YYYY"),EDATE(DB5,1)),EDATE(DA5,1))</f>
        <v>2007</v>
      </c>
      <c r="DD5" s="47">
        <f t="shared" si="10"/>
        <v>39448</v>
      </c>
      <c r="DE5" s="47">
        <f t="shared" si="10"/>
        <v>39479</v>
      </c>
      <c r="DF5" s="47">
        <f t="shared" si="10"/>
        <v>39508</v>
      </c>
      <c r="DG5" s="47">
        <f t="shared" si="10"/>
        <v>39539</v>
      </c>
      <c r="DH5" s="47">
        <f t="shared" si="10"/>
        <v>39569</v>
      </c>
      <c r="DI5" s="47">
        <f t="shared" si="10"/>
        <v>39600</v>
      </c>
      <c r="DJ5" s="47">
        <f t="shared" si="10"/>
        <v>39630</v>
      </c>
      <c r="DK5" s="47">
        <f t="shared" si="10"/>
        <v>39661</v>
      </c>
      <c r="DL5" s="47">
        <f t="shared" si="10"/>
        <v>39692</v>
      </c>
      <c r="DM5" s="47">
        <f t="shared" si="10"/>
        <v>39722</v>
      </c>
      <c r="DN5" s="47">
        <f t="shared" si="10"/>
        <v>39753</v>
      </c>
      <c r="DO5" s="47">
        <f t="shared" si="10"/>
        <v>39783</v>
      </c>
      <c r="DP5" s="48" t="str">
        <f t="shared" si="10"/>
        <v>2008</v>
      </c>
      <c r="DQ5" s="47">
        <f t="shared" si="10"/>
        <v>39814</v>
      </c>
      <c r="DR5" s="47">
        <f t="shared" si="10"/>
        <v>39845</v>
      </c>
      <c r="DS5" s="47">
        <f t="shared" si="10"/>
        <v>39873</v>
      </c>
      <c r="DT5" s="47">
        <f t="shared" si="10"/>
        <v>39904</v>
      </c>
      <c r="DU5" s="47">
        <f t="shared" si="10"/>
        <v>39934</v>
      </c>
      <c r="DV5" s="47">
        <f t="shared" si="10"/>
        <v>39965</v>
      </c>
      <c r="DW5" s="47">
        <f t="shared" si="10"/>
        <v>39995</v>
      </c>
      <c r="DX5" s="47">
        <f t="shared" si="10"/>
        <v>40026</v>
      </c>
      <c r="DY5" s="47">
        <f t="shared" si="10"/>
        <v>40057</v>
      </c>
      <c r="DZ5" s="47">
        <f t="shared" si="10"/>
        <v>40087</v>
      </c>
      <c r="EA5" s="47">
        <f t="shared" si="10"/>
        <v>40118</v>
      </c>
      <c r="EB5" s="47">
        <f t="shared" si="10"/>
        <v>40148</v>
      </c>
      <c r="EC5" s="48" t="str">
        <f t="shared" si="10"/>
        <v>2009</v>
      </c>
      <c r="ED5" s="47">
        <f t="shared" si="10"/>
        <v>40179</v>
      </c>
      <c r="EE5" s="47">
        <f t="shared" si="10"/>
        <v>40210</v>
      </c>
      <c r="EF5" s="47">
        <f t="shared" si="10"/>
        <v>40238</v>
      </c>
      <c r="EG5" s="47">
        <f t="shared" si="10"/>
        <v>40269</v>
      </c>
      <c r="EH5" s="47">
        <f t="shared" si="10"/>
        <v>40299</v>
      </c>
      <c r="EI5" s="47">
        <f t="shared" si="10"/>
        <v>40330</v>
      </c>
      <c r="EJ5" s="47">
        <f t="shared" si="10"/>
        <v>40360</v>
      </c>
      <c r="EK5" s="47">
        <f t="shared" si="10"/>
        <v>40391</v>
      </c>
      <c r="EL5" s="47">
        <f t="shared" si="10"/>
        <v>40422</v>
      </c>
      <c r="EM5" s="47">
        <f t="shared" si="10"/>
        <v>40452</v>
      </c>
      <c r="EN5" s="47">
        <f t="shared" si="10"/>
        <v>40483</v>
      </c>
      <c r="EO5" s="47">
        <f t="shared" si="10"/>
        <v>40513</v>
      </c>
      <c r="EP5" s="48" t="str">
        <f t="shared" si="10"/>
        <v>2010</v>
      </c>
      <c r="EQ5" s="47">
        <f t="shared" si="10"/>
        <v>40544</v>
      </c>
      <c r="ER5" s="47">
        <f t="shared" si="10"/>
        <v>40575</v>
      </c>
      <c r="ES5" s="47">
        <f t="shared" si="10"/>
        <v>40603</v>
      </c>
      <c r="ET5" s="47">
        <f t="shared" si="10"/>
        <v>40634</v>
      </c>
      <c r="EU5" s="47">
        <f t="shared" si="10"/>
        <v>40664</v>
      </c>
      <c r="EV5" s="47">
        <f t="shared" si="10"/>
        <v>40695</v>
      </c>
      <c r="EW5" s="47">
        <f t="shared" si="10"/>
        <v>40725</v>
      </c>
      <c r="EX5" s="47">
        <f t="shared" si="10"/>
        <v>40756</v>
      </c>
      <c r="EY5" s="47">
        <f t="shared" si="10"/>
        <v>40787</v>
      </c>
      <c r="EZ5" s="47">
        <f t="shared" si="10"/>
        <v>40817</v>
      </c>
      <c r="FA5" s="47">
        <f t="shared" si="10"/>
        <v>40848</v>
      </c>
      <c r="FB5" s="47">
        <f t="shared" si="10"/>
        <v>40878</v>
      </c>
      <c r="FC5" s="48" t="str">
        <f t="shared" si="10"/>
        <v>2011</v>
      </c>
      <c r="FD5" s="47">
        <f t="shared" si="10"/>
        <v>40909</v>
      </c>
      <c r="FE5" s="47">
        <f t="shared" ref="FE5:HP5" si="11">+IF(MONTH(FC5)&lt;&gt;12,IF(MONTH(FD5)=12,TEXT(FD5,"YYYY"),EDATE(FD5,1)),EDATE(FC5,1))</f>
        <v>40940</v>
      </c>
      <c r="FF5" s="47">
        <f t="shared" si="11"/>
        <v>40969</v>
      </c>
      <c r="FG5" s="47">
        <f t="shared" si="11"/>
        <v>41000</v>
      </c>
      <c r="FH5" s="47">
        <f t="shared" si="11"/>
        <v>41030</v>
      </c>
      <c r="FI5" s="47">
        <f t="shared" si="11"/>
        <v>41061</v>
      </c>
      <c r="FJ5" s="47">
        <f t="shared" si="11"/>
        <v>41091</v>
      </c>
      <c r="FK5" s="47">
        <f t="shared" si="11"/>
        <v>41122</v>
      </c>
      <c r="FL5" s="47">
        <f t="shared" si="11"/>
        <v>41153</v>
      </c>
      <c r="FM5" s="47">
        <f t="shared" si="11"/>
        <v>41183</v>
      </c>
      <c r="FN5" s="47">
        <f t="shared" si="11"/>
        <v>41214</v>
      </c>
      <c r="FO5" s="47">
        <f t="shared" si="11"/>
        <v>41244</v>
      </c>
      <c r="FP5" s="48" t="str">
        <f t="shared" si="11"/>
        <v>2012</v>
      </c>
      <c r="FQ5" s="47">
        <f t="shared" si="11"/>
        <v>41275</v>
      </c>
      <c r="FR5" s="47">
        <f t="shared" si="11"/>
        <v>41306</v>
      </c>
      <c r="FS5" s="47">
        <f t="shared" si="11"/>
        <v>41334</v>
      </c>
      <c r="FT5" s="47">
        <f t="shared" si="11"/>
        <v>41365</v>
      </c>
      <c r="FU5" s="47">
        <f t="shared" si="11"/>
        <v>41395</v>
      </c>
      <c r="FV5" s="47">
        <f t="shared" si="11"/>
        <v>41426</v>
      </c>
      <c r="FW5" s="47">
        <f t="shared" si="11"/>
        <v>41456</v>
      </c>
      <c r="FX5" s="47">
        <f t="shared" si="11"/>
        <v>41487</v>
      </c>
      <c r="FY5" s="47">
        <f t="shared" si="11"/>
        <v>41518</v>
      </c>
      <c r="FZ5" s="47">
        <f t="shared" si="11"/>
        <v>41548</v>
      </c>
      <c r="GA5" s="47">
        <f t="shared" si="11"/>
        <v>41579</v>
      </c>
      <c r="GB5" s="47">
        <f t="shared" si="11"/>
        <v>41609</v>
      </c>
      <c r="GC5" s="48" t="str">
        <f t="shared" si="11"/>
        <v>2013</v>
      </c>
      <c r="GD5" s="47">
        <f t="shared" si="11"/>
        <v>41640</v>
      </c>
      <c r="GE5" s="47">
        <f t="shared" si="11"/>
        <v>41671</v>
      </c>
      <c r="GF5" s="47">
        <f t="shared" si="11"/>
        <v>41699</v>
      </c>
      <c r="GG5" s="47">
        <f t="shared" si="11"/>
        <v>41730</v>
      </c>
      <c r="GH5" s="47">
        <f t="shared" si="11"/>
        <v>41760</v>
      </c>
      <c r="GI5" s="47">
        <f t="shared" si="11"/>
        <v>41791</v>
      </c>
      <c r="GJ5" s="47">
        <f t="shared" si="11"/>
        <v>41821</v>
      </c>
      <c r="GK5" s="47">
        <f t="shared" si="11"/>
        <v>41852</v>
      </c>
      <c r="GL5" s="47">
        <f t="shared" si="11"/>
        <v>41883</v>
      </c>
      <c r="GM5" s="47">
        <f t="shared" si="11"/>
        <v>41913</v>
      </c>
      <c r="GN5" s="47">
        <f t="shared" si="11"/>
        <v>41944</v>
      </c>
      <c r="GO5" s="47">
        <f t="shared" si="11"/>
        <v>41974</v>
      </c>
      <c r="GP5" s="48" t="str">
        <f t="shared" si="11"/>
        <v>2014</v>
      </c>
      <c r="GQ5" s="47">
        <f t="shared" si="11"/>
        <v>42005</v>
      </c>
      <c r="GR5" s="47">
        <f t="shared" si="11"/>
        <v>42036</v>
      </c>
      <c r="GS5" s="47">
        <f t="shared" si="11"/>
        <v>42064</v>
      </c>
      <c r="GT5" s="47">
        <f t="shared" si="11"/>
        <v>42095</v>
      </c>
      <c r="GU5" s="47">
        <f t="shared" si="11"/>
        <v>42125</v>
      </c>
      <c r="GV5" s="47">
        <f t="shared" si="11"/>
        <v>42156</v>
      </c>
      <c r="GW5" s="47">
        <f t="shared" si="11"/>
        <v>42186</v>
      </c>
      <c r="GX5" s="47">
        <f t="shared" si="11"/>
        <v>42217</v>
      </c>
      <c r="GY5" s="47">
        <f t="shared" si="11"/>
        <v>42248</v>
      </c>
      <c r="GZ5" s="47">
        <f t="shared" si="11"/>
        <v>42278</v>
      </c>
      <c r="HA5" s="47">
        <f t="shared" si="11"/>
        <v>42309</v>
      </c>
      <c r="HB5" s="47">
        <f t="shared" si="11"/>
        <v>42339</v>
      </c>
      <c r="HC5" s="48" t="str">
        <f t="shared" si="11"/>
        <v>2015</v>
      </c>
      <c r="HD5" s="47">
        <f t="shared" si="11"/>
        <v>42370</v>
      </c>
      <c r="HE5" s="47">
        <f t="shared" si="11"/>
        <v>42401</v>
      </c>
      <c r="HF5" s="47">
        <f t="shared" si="11"/>
        <v>42430</v>
      </c>
      <c r="HG5" s="47">
        <f t="shared" si="11"/>
        <v>42461</v>
      </c>
      <c r="HH5" s="47">
        <f t="shared" si="11"/>
        <v>42491</v>
      </c>
      <c r="HI5" s="47">
        <f t="shared" si="11"/>
        <v>42522</v>
      </c>
      <c r="HJ5" s="47">
        <f t="shared" si="11"/>
        <v>42552</v>
      </c>
      <c r="HK5" s="47">
        <f t="shared" si="11"/>
        <v>42583</v>
      </c>
      <c r="HL5" s="47">
        <f t="shared" si="11"/>
        <v>42614</v>
      </c>
      <c r="HM5" s="47">
        <f t="shared" si="11"/>
        <v>42644</v>
      </c>
      <c r="HN5" s="47">
        <f t="shared" si="11"/>
        <v>42675</v>
      </c>
      <c r="HO5" s="47">
        <f t="shared" si="11"/>
        <v>42705</v>
      </c>
      <c r="HP5" s="48" t="str">
        <f t="shared" si="11"/>
        <v>2016</v>
      </c>
      <c r="HQ5" s="47">
        <f t="shared" ref="HQ5:KB5" si="12">+IF(MONTH(HO5)&lt;&gt;12,IF(MONTH(HP5)=12,TEXT(HP5,"YYYY"),EDATE(HP5,1)),EDATE(HO5,1))</f>
        <v>42736</v>
      </c>
      <c r="HR5" s="47">
        <f t="shared" si="12"/>
        <v>42767</v>
      </c>
      <c r="HS5" s="47">
        <f t="shared" si="12"/>
        <v>42795</v>
      </c>
      <c r="HT5" s="47">
        <f t="shared" si="12"/>
        <v>42826</v>
      </c>
      <c r="HU5" s="47">
        <f t="shared" si="12"/>
        <v>42856</v>
      </c>
      <c r="HV5" s="47">
        <f t="shared" si="12"/>
        <v>42887</v>
      </c>
      <c r="HW5" s="47">
        <f t="shared" si="12"/>
        <v>42917</v>
      </c>
      <c r="HX5" s="47">
        <f t="shared" si="12"/>
        <v>42948</v>
      </c>
      <c r="HY5" s="47">
        <f t="shared" si="12"/>
        <v>42979</v>
      </c>
      <c r="HZ5" s="47">
        <f t="shared" si="12"/>
        <v>43009</v>
      </c>
      <c r="IA5" s="47">
        <f t="shared" si="12"/>
        <v>43040</v>
      </c>
      <c r="IB5" s="47">
        <f t="shared" si="12"/>
        <v>43070</v>
      </c>
      <c r="IC5" s="48" t="str">
        <f t="shared" si="12"/>
        <v>2017</v>
      </c>
      <c r="ID5" s="47">
        <f t="shared" si="12"/>
        <v>43101</v>
      </c>
      <c r="IE5" s="47">
        <f t="shared" si="12"/>
        <v>43132</v>
      </c>
      <c r="IF5" s="47">
        <f t="shared" si="12"/>
        <v>43160</v>
      </c>
      <c r="IG5" s="47">
        <f t="shared" si="12"/>
        <v>43191</v>
      </c>
      <c r="IH5" s="47">
        <f t="shared" si="12"/>
        <v>43221</v>
      </c>
      <c r="II5" s="47">
        <f t="shared" si="12"/>
        <v>43252</v>
      </c>
      <c r="IJ5" s="47">
        <f t="shared" si="12"/>
        <v>43282</v>
      </c>
      <c r="IK5" s="47">
        <f t="shared" si="12"/>
        <v>43313</v>
      </c>
      <c r="IL5" s="47">
        <f t="shared" si="12"/>
        <v>43344</v>
      </c>
      <c r="IM5" s="47">
        <f t="shared" si="12"/>
        <v>43374</v>
      </c>
      <c r="IN5" s="47">
        <f t="shared" si="12"/>
        <v>43405</v>
      </c>
      <c r="IO5" s="47">
        <f t="shared" si="12"/>
        <v>43435</v>
      </c>
      <c r="IP5" s="48" t="str">
        <f t="shared" si="12"/>
        <v>2018</v>
      </c>
      <c r="IQ5" s="47">
        <f t="shared" si="12"/>
        <v>43466</v>
      </c>
      <c r="IR5" s="47">
        <f t="shared" si="12"/>
        <v>43497</v>
      </c>
      <c r="IS5" s="47">
        <f t="shared" si="12"/>
        <v>43525</v>
      </c>
      <c r="IT5" s="47">
        <f t="shared" si="12"/>
        <v>43556</v>
      </c>
      <c r="IU5" s="47">
        <f t="shared" si="12"/>
        <v>43586</v>
      </c>
      <c r="IV5" s="47">
        <f t="shared" si="12"/>
        <v>43617</v>
      </c>
      <c r="IW5" s="47">
        <f t="shared" si="12"/>
        <v>43647</v>
      </c>
      <c r="IX5" s="47">
        <f t="shared" si="12"/>
        <v>43678</v>
      </c>
      <c r="IY5" s="47">
        <f t="shared" si="12"/>
        <v>43709</v>
      </c>
      <c r="IZ5" s="47">
        <f t="shared" si="12"/>
        <v>43739</v>
      </c>
      <c r="JA5" s="47">
        <f t="shared" si="12"/>
        <v>43770</v>
      </c>
      <c r="JB5" s="47">
        <f t="shared" si="12"/>
        <v>43800</v>
      </c>
      <c r="JC5" s="48" t="str">
        <f t="shared" si="12"/>
        <v>2019</v>
      </c>
      <c r="JD5" s="47">
        <f t="shared" si="12"/>
        <v>43831</v>
      </c>
      <c r="JE5" s="47">
        <f t="shared" si="12"/>
        <v>43862</v>
      </c>
      <c r="JF5" s="47">
        <f t="shared" si="12"/>
        <v>43891</v>
      </c>
      <c r="JG5" s="47">
        <f t="shared" si="12"/>
        <v>43922</v>
      </c>
      <c r="JH5" s="47">
        <f t="shared" si="12"/>
        <v>43952</v>
      </c>
      <c r="JI5" s="47">
        <f t="shared" si="12"/>
        <v>43983</v>
      </c>
      <c r="JJ5" s="47">
        <f t="shared" si="12"/>
        <v>44013</v>
      </c>
      <c r="JK5" s="47">
        <f t="shared" si="12"/>
        <v>44044</v>
      </c>
      <c r="JL5" s="47">
        <f t="shared" si="12"/>
        <v>44075</v>
      </c>
      <c r="JM5" s="47">
        <f t="shared" si="12"/>
        <v>44105</v>
      </c>
      <c r="JN5" s="47">
        <f t="shared" si="12"/>
        <v>44136</v>
      </c>
      <c r="JO5" s="47">
        <f t="shared" si="12"/>
        <v>44166</v>
      </c>
      <c r="JP5" s="48" t="str">
        <f t="shared" si="12"/>
        <v>2020</v>
      </c>
      <c r="JQ5" s="47">
        <f t="shared" si="12"/>
        <v>44197</v>
      </c>
      <c r="JR5" s="47">
        <f t="shared" si="12"/>
        <v>44228</v>
      </c>
      <c r="JS5" s="47">
        <f t="shared" si="12"/>
        <v>44256</v>
      </c>
      <c r="JT5" s="47">
        <f t="shared" si="12"/>
        <v>44287</v>
      </c>
      <c r="JU5" s="47">
        <f t="shared" si="12"/>
        <v>44317</v>
      </c>
      <c r="JV5" s="47">
        <f t="shared" si="12"/>
        <v>44348</v>
      </c>
      <c r="JW5" s="47">
        <f t="shared" si="12"/>
        <v>44378</v>
      </c>
      <c r="JX5" s="47">
        <f t="shared" si="12"/>
        <v>44409</v>
      </c>
      <c r="JY5" s="47">
        <f t="shared" si="12"/>
        <v>44440</v>
      </c>
      <c r="JZ5" s="47">
        <f t="shared" si="12"/>
        <v>44470</v>
      </c>
      <c r="KA5" s="47">
        <f t="shared" si="12"/>
        <v>44501</v>
      </c>
      <c r="KB5" s="47">
        <f t="shared" si="12"/>
        <v>44531</v>
      </c>
      <c r="KC5" s="48" t="str">
        <f t="shared" ref="KC5:LO5" si="13">+IF(MONTH(KA5)&lt;&gt;12,IF(MONTH(KB5)=12,TEXT(KB5,"YYYY"),EDATE(KB5,1)),EDATE(KA5,1))</f>
        <v>2021</v>
      </c>
      <c r="KD5" s="47">
        <f t="shared" si="13"/>
        <v>44562</v>
      </c>
      <c r="KE5" s="47">
        <f t="shared" si="13"/>
        <v>44593</v>
      </c>
      <c r="KF5" s="47">
        <f t="shared" si="13"/>
        <v>44621</v>
      </c>
      <c r="KG5" s="47">
        <f t="shared" si="13"/>
        <v>44652</v>
      </c>
      <c r="KH5" s="47">
        <f t="shared" si="13"/>
        <v>44682</v>
      </c>
      <c r="KI5" s="47">
        <f t="shared" si="13"/>
        <v>44713</v>
      </c>
      <c r="KJ5" s="47">
        <f t="shared" si="13"/>
        <v>44743</v>
      </c>
      <c r="KK5" s="47">
        <f t="shared" si="13"/>
        <v>44774</v>
      </c>
      <c r="KL5" s="47">
        <f t="shared" si="13"/>
        <v>44805</v>
      </c>
      <c r="KM5" s="47">
        <f t="shared" si="13"/>
        <v>44835</v>
      </c>
      <c r="KN5" s="47">
        <f t="shared" si="13"/>
        <v>44866</v>
      </c>
      <c r="KO5" s="47">
        <f t="shared" si="13"/>
        <v>44896</v>
      </c>
      <c r="KP5" s="48" t="str">
        <f t="shared" si="13"/>
        <v>2022</v>
      </c>
      <c r="KQ5" s="47">
        <f t="shared" si="13"/>
        <v>44927</v>
      </c>
      <c r="KR5" s="47">
        <f t="shared" si="13"/>
        <v>44958</v>
      </c>
      <c r="KS5" s="47">
        <f t="shared" si="13"/>
        <v>44986</v>
      </c>
      <c r="KT5" s="47">
        <f t="shared" si="13"/>
        <v>45017</v>
      </c>
      <c r="KU5" s="47">
        <f t="shared" si="13"/>
        <v>45047</v>
      </c>
      <c r="KV5" s="47">
        <f t="shared" si="13"/>
        <v>45078</v>
      </c>
      <c r="KW5" s="47">
        <f t="shared" si="13"/>
        <v>45108</v>
      </c>
      <c r="KX5" s="47">
        <f t="shared" si="13"/>
        <v>45139</v>
      </c>
      <c r="KY5" s="47">
        <f t="shared" si="13"/>
        <v>45170</v>
      </c>
      <c r="KZ5" s="47">
        <f t="shared" si="13"/>
        <v>45200</v>
      </c>
      <c r="LA5" s="47">
        <f t="shared" si="13"/>
        <v>45231</v>
      </c>
      <c r="LB5" s="47">
        <f t="shared" si="13"/>
        <v>45261</v>
      </c>
      <c r="LC5" s="48" t="str">
        <f t="shared" si="13"/>
        <v>2023</v>
      </c>
      <c r="LD5" s="47">
        <f t="shared" si="13"/>
        <v>45292</v>
      </c>
      <c r="LE5" s="47">
        <f t="shared" si="13"/>
        <v>45323</v>
      </c>
      <c r="LF5" s="47">
        <f t="shared" si="13"/>
        <v>45352</v>
      </c>
      <c r="LG5" s="47">
        <f t="shared" si="13"/>
        <v>45383</v>
      </c>
      <c r="LH5" s="47">
        <f t="shared" si="13"/>
        <v>45413</v>
      </c>
      <c r="LI5" s="47">
        <f t="shared" si="13"/>
        <v>45444</v>
      </c>
      <c r="LJ5" s="47">
        <f t="shared" si="13"/>
        <v>45474</v>
      </c>
      <c r="LK5" s="47">
        <f t="shared" si="13"/>
        <v>45505</v>
      </c>
      <c r="LL5" s="47">
        <f t="shared" si="13"/>
        <v>45536</v>
      </c>
      <c r="LM5" s="47">
        <f t="shared" si="13"/>
        <v>45566</v>
      </c>
      <c r="LN5" s="47">
        <f t="shared" si="13"/>
        <v>45597</v>
      </c>
      <c r="LO5" s="47">
        <f t="shared" si="13"/>
        <v>45627</v>
      </c>
      <c r="LP5" s="48" t="str">
        <f>+IF(MONTH(LN5)&lt;&gt;12,IF(MONTH(LO5)=12,TEXT(LO5,"YYYY"),EDATE(LO5,1)),EDATE(LN5,1))</f>
        <v>2024</v>
      </c>
      <c r="LQ5" s="47">
        <f t="shared" ref="LQ5" si="14">+IF(MONTH(LO5)&lt;&gt;12,IF(MONTH(LP5)=12,TEXT(LP5,"YYYY"),EDATE(LP5,1)),EDATE(LO5,1))</f>
        <v>45658</v>
      </c>
      <c r="LR5" s="47">
        <f t="shared" ref="LR5" si="15">+IF(MONTH(LP5)&lt;&gt;12,IF(MONTH(LQ5)=12,TEXT(LQ5,"YYYY"),EDATE(LQ5,1)),EDATE(LP5,1))</f>
        <v>45689</v>
      </c>
      <c r="LS5" s="47">
        <f t="shared" ref="LS5" si="16">+IF(MONTH(LQ5)&lt;&gt;12,IF(MONTH(LR5)=12,TEXT(LR5,"YYYY"),EDATE(LR5,1)),EDATE(LQ5,1))</f>
        <v>45717</v>
      </c>
      <c r="LT5" s="47">
        <f t="shared" ref="LT5" si="17">+IF(MONTH(LR5)&lt;&gt;12,IF(MONTH(LS5)=12,TEXT(LS5,"YYYY"),EDATE(LS5,1)),EDATE(LR5,1))</f>
        <v>45748</v>
      </c>
      <c r="LU5" s="47">
        <f t="shared" ref="LU5" si="18">+IF(MONTH(LS5)&lt;&gt;12,IF(MONTH(LT5)=12,TEXT(LT5,"YYYY"),EDATE(LT5,1)),EDATE(LS5,1))</f>
        <v>45778</v>
      </c>
      <c r="LV5" s="47">
        <f t="shared" ref="LV5" si="19">+IF(MONTH(LT5)&lt;&gt;12,IF(MONTH(LU5)=12,TEXT(LU5,"YYYY"),EDATE(LU5,1)),EDATE(LT5,1))</f>
        <v>45809</v>
      </c>
      <c r="LW5" s="47">
        <f t="shared" ref="LW5" si="20">+IF(MONTH(LU5)&lt;&gt;12,IF(MONTH(LV5)=12,TEXT(LV5,"YYYY"),EDATE(LV5,1)),EDATE(LU5,1))</f>
        <v>45839</v>
      </c>
      <c r="LX5" s="47">
        <f t="shared" ref="LX5" si="21">+IF(MONTH(LV5)&lt;&gt;12,IF(MONTH(LW5)=12,TEXT(LW5,"YYYY"),EDATE(LW5,1)),EDATE(LV5,1))</f>
        <v>45870</v>
      </c>
      <c r="LY5" s="47">
        <f t="shared" ref="LY5" si="22">+IF(MONTH(LW5)&lt;&gt;12,IF(MONTH(LX5)=12,TEXT(LX5,"YYYY"),EDATE(LX5,1)),EDATE(LW5,1))</f>
        <v>45901</v>
      </c>
      <c r="LZ5" s="47">
        <f t="shared" ref="LZ5" si="23">+IF(MONTH(LX5)&lt;&gt;12,IF(MONTH(LY5)=12,TEXT(LY5,"YYYY"),EDATE(LY5,1)),EDATE(LX5,1))</f>
        <v>45931</v>
      </c>
      <c r="MA5" s="47">
        <f t="shared" ref="MA5" si="24">+IF(MONTH(LY5)&lt;&gt;12,IF(MONTH(LZ5)=12,TEXT(LZ5,"YYYY"),EDATE(LZ5,1)),EDATE(LY5,1))</f>
        <v>45962</v>
      </c>
      <c r="MB5" s="47">
        <f t="shared" ref="MB5" si="25">+IF(MONTH(LZ5)&lt;&gt;12,IF(MONTH(MA5)=12,TEXT(MA5,"YYYY"),EDATE(MA5,1)),EDATE(LZ5,1))</f>
        <v>45992</v>
      </c>
      <c r="MC5" s="48" t="str">
        <f>+IF(MONTH(MA5)&lt;&gt;12,IF(MONTH(MB5)=12,TEXT(MB5,"YYYY"),EDATE(MB5,1)),EDATE(MA5,1))</f>
        <v>2025</v>
      </c>
      <c r="MD5" s="47">
        <f t="shared" ref="MD5" si="26">+IF(MONTH(MB5)&lt;&gt;12,IF(MONTH(MC5)=12,TEXT(MC5,"YYYY"),EDATE(MC5,1)),EDATE(MB5,1))</f>
        <v>46023</v>
      </c>
      <c r="ME5" s="47">
        <f t="shared" ref="ME5" si="27">+IF(MONTH(MC5)&lt;&gt;12,IF(MONTH(MD5)=12,TEXT(MD5,"YYYY"),EDATE(MD5,1)),EDATE(MC5,1))</f>
        <v>46054</v>
      </c>
      <c r="MF5" s="47">
        <f t="shared" ref="MF5" si="28">+IF(MONTH(MD5)&lt;&gt;12,IF(MONTH(ME5)=12,TEXT(ME5,"YYYY"),EDATE(ME5,1)),EDATE(MD5,1))</f>
        <v>46082</v>
      </c>
      <c r="MG5" s="47">
        <f t="shared" ref="MG5" si="29">+IF(MONTH(ME5)&lt;&gt;12,IF(MONTH(MF5)=12,TEXT(MF5,"YYYY"),EDATE(MF5,1)),EDATE(ME5,1))</f>
        <v>46113</v>
      </c>
      <c r="MH5" s="47">
        <f t="shared" ref="MH5" si="30">+IF(MONTH(MF5)&lt;&gt;12,IF(MONTH(MG5)=12,TEXT(MG5,"YYYY"),EDATE(MG5,1)),EDATE(MF5,1))</f>
        <v>46143</v>
      </c>
      <c r="MI5" s="47">
        <f t="shared" ref="MI5" si="31">+IF(MONTH(MG5)&lt;&gt;12,IF(MONTH(MH5)=12,TEXT(MH5,"YYYY"),EDATE(MH5,1)),EDATE(MG5,1))</f>
        <v>46174</v>
      </c>
      <c r="MJ5" s="47">
        <f t="shared" ref="MJ5" si="32">+IF(MONTH(MH5)&lt;&gt;12,IF(MONTH(MI5)=12,TEXT(MI5,"YYYY"),EDATE(MI5,1)),EDATE(MH5,1))</f>
        <v>46204</v>
      </c>
      <c r="MK5" s="47">
        <f t="shared" ref="MK5" si="33">+IF(MONTH(MI5)&lt;&gt;12,IF(MONTH(MJ5)=12,TEXT(MJ5,"YYYY"),EDATE(MJ5,1)),EDATE(MI5,1))</f>
        <v>46235</v>
      </c>
      <c r="ML5" s="47">
        <f t="shared" ref="ML5" si="34">+IF(MONTH(MJ5)&lt;&gt;12,IF(MONTH(MK5)=12,TEXT(MK5,"YYYY"),EDATE(MK5,1)),EDATE(MJ5,1))</f>
        <v>46266</v>
      </c>
      <c r="MM5" s="47">
        <f t="shared" ref="MM5" si="35">+IF(MONTH(MK5)&lt;&gt;12,IF(MONTH(ML5)=12,TEXT(ML5,"YYYY"),EDATE(ML5,1)),EDATE(MK5,1))</f>
        <v>46296</v>
      </c>
      <c r="MN5" s="47">
        <f t="shared" ref="MN5" si="36">+IF(MONTH(ML5)&lt;&gt;12,IF(MONTH(MM5)=12,TEXT(MM5,"YYYY"),EDATE(MM5,1)),EDATE(ML5,1))</f>
        <v>46327</v>
      </c>
      <c r="MO5" s="47">
        <f t="shared" ref="MO5" si="37">+IF(MONTH(MM5)&lt;&gt;12,IF(MONTH(MN5)=12,TEXT(MN5,"YYYY"),EDATE(MN5,1)),EDATE(MM5,1))</f>
        <v>46357</v>
      </c>
      <c r="MP5" s="48" t="str">
        <f>+IF(MONTH(MN5)&lt;&gt;12,IF(MONTH(MO5)=12,TEXT(MO5,"YYYY"),EDATE(MO5,1)),EDATE(MN5,1))</f>
        <v>2026</v>
      </c>
    </row>
    <row r="6" spans="1:354">
      <c r="D6" s="12"/>
      <c r="E6" s="12"/>
      <c r="F6" s="12"/>
      <c r="G6" s="12"/>
      <c r="H6" s="12"/>
      <c r="I6" s="12"/>
      <c r="J6" s="12"/>
      <c r="K6" s="12"/>
      <c r="L6" s="12"/>
      <c r="M6" s="12"/>
      <c r="N6" s="12"/>
      <c r="O6" s="12"/>
      <c r="P6" s="12"/>
      <c r="Q6" s="12"/>
      <c r="R6" s="12"/>
      <c r="S6" s="12"/>
      <c r="T6" s="12"/>
      <c r="U6" s="12"/>
      <c r="V6" s="12"/>
      <c r="W6" s="12"/>
      <c r="X6" s="12"/>
      <c r="Y6" s="12"/>
      <c r="Z6" s="12"/>
      <c r="AA6" s="12"/>
      <c r="AB6" s="12"/>
      <c r="AC6" s="49"/>
      <c r="AD6" s="12"/>
      <c r="AE6" s="12"/>
      <c r="AF6" s="12"/>
      <c r="AG6" s="12"/>
      <c r="AH6" s="12"/>
      <c r="AI6" s="12"/>
      <c r="AJ6" s="12"/>
      <c r="AK6" s="12"/>
      <c r="AL6" s="12"/>
      <c r="AM6" s="12"/>
      <c r="AN6" s="12"/>
      <c r="AO6" s="12"/>
      <c r="AP6" s="49"/>
      <c r="AQ6" s="12"/>
      <c r="AR6" s="12"/>
      <c r="AS6" s="12"/>
      <c r="AT6" s="12"/>
      <c r="AU6" s="12"/>
      <c r="AV6" s="12"/>
      <c r="AW6" s="12"/>
      <c r="AX6" s="12"/>
      <c r="AY6" s="12"/>
      <c r="AZ6" s="12"/>
      <c r="BA6" s="12"/>
      <c r="BB6" s="12"/>
      <c r="BC6" s="49"/>
      <c r="BD6" s="12"/>
      <c r="BE6" s="12"/>
      <c r="BF6" s="12"/>
      <c r="BG6" s="12"/>
      <c r="BH6" s="12"/>
      <c r="BI6" s="12"/>
      <c r="BJ6" s="12"/>
      <c r="BK6" s="12"/>
      <c r="BL6" s="12"/>
      <c r="BM6" s="12"/>
      <c r="BN6" s="12"/>
      <c r="BO6" s="12"/>
      <c r="BP6" s="49"/>
      <c r="BQ6" s="12"/>
      <c r="BR6" s="12"/>
      <c r="BS6" s="12"/>
      <c r="BT6" s="12"/>
      <c r="BU6" s="12"/>
      <c r="BV6" s="12"/>
      <c r="BW6" s="12"/>
      <c r="BX6" s="12"/>
      <c r="BY6" s="12"/>
      <c r="BZ6" s="12"/>
      <c r="CA6" s="12"/>
      <c r="CB6" s="12"/>
      <c r="CC6" s="49"/>
      <c r="CD6" s="12"/>
      <c r="CE6" s="12"/>
      <c r="CF6" s="12"/>
      <c r="CG6" s="12"/>
      <c r="CH6" s="12"/>
      <c r="CI6" s="12"/>
      <c r="CJ6" s="12"/>
      <c r="CK6" s="12"/>
      <c r="CL6" s="12"/>
      <c r="CM6" s="12"/>
      <c r="CN6" s="12"/>
      <c r="CO6" s="12"/>
      <c r="CP6" s="49"/>
      <c r="CQ6" s="12"/>
      <c r="CR6" s="12"/>
      <c r="CS6" s="12"/>
      <c r="CT6" s="12"/>
      <c r="CU6" s="12"/>
      <c r="CV6" s="12"/>
      <c r="CW6" s="12"/>
      <c r="CX6" s="12"/>
      <c r="CY6" s="12"/>
      <c r="CZ6" s="12"/>
      <c r="DA6" s="12"/>
      <c r="DB6" s="12"/>
      <c r="DC6" s="49"/>
      <c r="DD6" s="12"/>
      <c r="DE6" s="12"/>
      <c r="DF6" s="12"/>
      <c r="DG6" s="12"/>
      <c r="DH6" s="12"/>
      <c r="DI6" s="12"/>
      <c r="DJ6" s="12"/>
      <c r="DK6" s="12"/>
      <c r="DL6" s="12"/>
      <c r="DM6" s="12"/>
      <c r="DN6" s="12"/>
      <c r="DO6" s="12"/>
      <c r="DP6" s="49"/>
      <c r="DQ6" s="12"/>
      <c r="DR6" s="12"/>
      <c r="DS6" s="12"/>
      <c r="DT6" s="12"/>
      <c r="DU6" s="12"/>
      <c r="DV6" s="12"/>
      <c r="DW6" s="12"/>
      <c r="DX6" s="12"/>
      <c r="DY6" s="12"/>
      <c r="DZ6" s="12"/>
      <c r="EA6" s="12"/>
      <c r="EB6" s="12"/>
      <c r="EC6" s="49"/>
      <c r="ED6" s="12"/>
      <c r="EE6" s="12"/>
      <c r="EF6" s="12"/>
      <c r="EG6" s="12"/>
      <c r="EH6" s="12"/>
      <c r="EI6" s="12"/>
      <c r="EJ6" s="12"/>
      <c r="EK6" s="12"/>
      <c r="EL6" s="12"/>
      <c r="EM6" s="12"/>
      <c r="EN6" s="12"/>
      <c r="EO6" s="12"/>
      <c r="EP6" s="49"/>
      <c r="EQ6" s="12"/>
      <c r="ER6" s="12"/>
      <c r="ES6" s="12"/>
      <c r="ET6" s="12"/>
      <c r="EU6" s="12"/>
      <c r="EV6" s="12"/>
      <c r="EW6" s="12"/>
      <c r="EX6" s="12"/>
      <c r="EY6" s="12"/>
      <c r="EZ6" s="12"/>
      <c r="FA6" s="12"/>
      <c r="FB6" s="12"/>
      <c r="FC6" s="49"/>
      <c r="FD6" s="12"/>
      <c r="FE6" s="12"/>
      <c r="FF6" s="12"/>
      <c r="FG6" s="12"/>
      <c r="FH6" s="12"/>
      <c r="FI6" s="12"/>
      <c r="FJ6" s="12"/>
      <c r="FK6" s="12"/>
      <c r="FL6" s="12"/>
      <c r="FM6" s="12"/>
      <c r="FN6" s="12"/>
      <c r="FO6" s="12"/>
      <c r="FP6" s="49"/>
      <c r="FQ6" s="12"/>
      <c r="FR6" s="12"/>
      <c r="FS6" s="12"/>
      <c r="FT6" s="12"/>
      <c r="FU6" s="12"/>
      <c r="FV6" s="12"/>
      <c r="FW6" s="12"/>
      <c r="FX6" s="12"/>
      <c r="FY6" s="12"/>
      <c r="FZ6" s="12"/>
      <c r="GA6" s="12"/>
      <c r="GB6" s="12"/>
      <c r="GC6" s="49"/>
      <c r="GD6" s="12"/>
      <c r="GE6" s="12"/>
      <c r="GF6" s="12"/>
      <c r="GG6" s="12"/>
      <c r="GH6" s="12"/>
      <c r="GI6" s="12"/>
      <c r="GJ6" s="12"/>
      <c r="GK6" s="12"/>
      <c r="GL6" s="12"/>
      <c r="GM6" s="12"/>
      <c r="GN6" s="12"/>
      <c r="GO6" s="12"/>
      <c r="GP6" s="49"/>
      <c r="HC6" s="49"/>
      <c r="HP6" s="49"/>
      <c r="IC6" s="49"/>
      <c r="IP6" s="49"/>
      <c r="JC6" s="49"/>
      <c r="JP6" s="49"/>
      <c r="KC6" s="49"/>
      <c r="KP6" s="49"/>
      <c r="LC6" s="49"/>
      <c r="LP6" s="49"/>
      <c r="MC6" s="49"/>
      <c r="MP6" s="49"/>
    </row>
    <row r="7" spans="1:354">
      <c r="C7" s="103" t="s">
        <v>335</v>
      </c>
      <c r="D7" s="10"/>
      <c r="E7" s="10"/>
      <c r="F7" s="10"/>
      <c r="G7" s="10"/>
      <c r="H7" s="10"/>
      <c r="I7" s="10"/>
      <c r="J7" s="10"/>
      <c r="K7" s="10"/>
      <c r="L7" s="10"/>
      <c r="M7" s="10"/>
      <c r="N7" s="10"/>
      <c r="O7" s="10"/>
      <c r="P7" s="137"/>
      <c r="Q7" s="10"/>
      <c r="R7" s="10"/>
      <c r="S7" s="10"/>
      <c r="T7" s="10"/>
      <c r="U7" s="10"/>
      <c r="V7" s="10"/>
      <c r="W7" s="10"/>
      <c r="X7" s="10"/>
      <c r="Y7" s="10"/>
      <c r="Z7" s="10"/>
      <c r="AA7" s="10"/>
      <c r="AB7" s="10"/>
      <c r="AC7" s="50"/>
      <c r="AD7" s="10"/>
      <c r="AE7" s="10"/>
      <c r="AF7" s="10"/>
      <c r="AG7" s="10"/>
      <c r="AH7" s="10"/>
      <c r="AI7" s="10"/>
      <c r="AJ7" s="10"/>
      <c r="AK7" s="10"/>
      <c r="AL7" s="10"/>
      <c r="AM7" s="10"/>
      <c r="AN7" s="10"/>
      <c r="AO7" s="10"/>
      <c r="AP7" s="50"/>
      <c r="AQ7" s="10"/>
      <c r="AR7" s="10"/>
      <c r="AS7" s="10"/>
      <c r="AT7" s="10"/>
      <c r="AU7" s="10"/>
      <c r="AV7" s="10"/>
      <c r="AW7" s="10"/>
      <c r="AX7" s="10"/>
      <c r="AY7" s="10"/>
      <c r="AZ7" s="10"/>
      <c r="BA7" s="10"/>
      <c r="BB7" s="10"/>
      <c r="BC7" s="50"/>
      <c r="BD7" s="10"/>
      <c r="BE7" s="10"/>
      <c r="BF7" s="10"/>
      <c r="BG7" s="10"/>
      <c r="BH7" s="10"/>
      <c r="BI7" s="10"/>
      <c r="BJ7" s="10"/>
      <c r="BK7" s="10"/>
      <c r="BL7" s="10"/>
      <c r="BM7" s="10"/>
      <c r="BN7" s="10"/>
      <c r="BO7" s="10"/>
      <c r="BP7" s="50"/>
      <c r="BQ7" s="10"/>
      <c r="BR7" s="10"/>
      <c r="BS7" s="10"/>
      <c r="BT7" s="10"/>
      <c r="BU7" s="10"/>
      <c r="BV7" s="10"/>
      <c r="BW7" s="10"/>
      <c r="BX7" s="10"/>
      <c r="BY7" s="10"/>
      <c r="BZ7" s="10"/>
      <c r="CA7" s="10"/>
      <c r="CB7" s="10"/>
      <c r="CC7" s="50"/>
      <c r="CD7" s="10"/>
      <c r="CE7" s="10"/>
      <c r="CF7" s="10"/>
      <c r="CG7" s="10"/>
      <c r="CH7" s="10"/>
      <c r="CI7" s="10"/>
      <c r="CJ7" s="10"/>
      <c r="CK7" s="10"/>
      <c r="CL7" s="10"/>
      <c r="CM7" s="10"/>
      <c r="CN7" s="10"/>
      <c r="CO7" s="10"/>
      <c r="CP7" s="50"/>
      <c r="CQ7" s="10"/>
      <c r="CR7" s="10"/>
      <c r="CS7" s="10"/>
      <c r="CT7" s="10"/>
      <c r="CU7" s="10"/>
      <c r="CV7" s="10"/>
      <c r="CW7" s="10"/>
      <c r="CX7" s="10"/>
      <c r="CY7" s="10"/>
      <c r="CZ7" s="10"/>
      <c r="DA7" s="10"/>
      <c r="DB7" s="10"/>
      <c r="DC7" s="50"/>
      <c r="DD7" s="10"/>
      <c r="DE7" s="10"/>
      <c r="DF7" s="10"/>
      <c r="DG7" s="10"/>
      <c r="DH7" s="10"/>
      <c r="DI7" s="10"/>
      <c r="DJ7" s="10"/>
      <c r="DK7" s="10"/>
      <c r="DL7" s="10"/>
      <c r="DM7" s="10"/>
      <c r="DN7" s="10"/>
      <c r="DO7" s="10"/>
      <c r="DP7" s="50"/>
      <c r="DQ7" s="10"/>
      <c r="DR7" s="10"/>
      <c r="DS7" s="10"/>
      <c r="DT7" s="10"/>
      <c r="DU7" s="10"/>
      <c r="DV7" s="10"/>
      <c r="DW7" s="10"/>
      <c r="DX7" s="10"/>
      <c r="DY7" s="10"/>
      <c r="DZ7" s="10"/>
      <c r="EA7" s="10"/>
      <c r="EB7" s="10"/>
      <c r="EC7" s="50"/>
      <c r="ED7" s="10"/>
      <c r="EE7" s="10"/>
      <c r="EF7" s="10"/>
      <c r="EG7" s="10"/>
      <c r="EH7" s="10"/>
      <c r="EI7" s="10"/>
      <c r="EJ7" s="10"/>
      <c r="EK7" s="10"/>
      <c r="EL7" s="10"/>
      <c r="EM7" s="10"/>
      <c r="EN7" s="10"/>
      <c r="EO7" s="10"/>
      <c r="EP7" s="50"/>
      <c r="EQ7" s="10"/>
      <c r="ER7" s="10"/>
      <c r="ES7" s="10"/>
      <c r="ET7" s="10"/>
      <c r="EU7" s="10"/>
      <c r="EV7" s="10"/>
      <c r="EW7" s="10"/>
      <c r="EX7" s="10"/>
      <c r="EY7" s="10"/>
      <c r="EZ7" s="10"/>
      <c r="FA7" s="10"/>
      <c r="FB7" s="10"/>
      <c r="FC7" s="50"/>
      <c r="FD7" s="10"/>
      <c r="FE7" s="10"/>
      <c r="FF7" s="10"/>
      <c r="FG7" s="10"/>
      <c r="FH7" s="10"/>
      <c r="FI7" s="10"/>
      <c r="FJ7" s="10"/>
      <c r="FK7" s="10"/>
      <c r="FL7" s="10"/>
      <c r="FM7" s="10"/>
      <c r="FN7" s="10"/>
      <c r="FO7" s="10"/>
      <c r="FP7" s="50"/>
      <c r="FQ7" s="10"/>
      <c r="FR7" s="10"/>
      <c r="FS7" s="10"/>
      <c r="FT7" s="10"/>
      <c r="FU7" s="10"/>
      <c r="FV7" s="10"/>
      <c r="FW7" s="10"/>
      <c r="FX7" s="10"/>
      <c r="FY7" s="10"/>
      <c r="FZ7" s="10"/>
      <c r="GA7" s="10"/>
      <c r="GB7" s="10"/>
      <c r="GC7" s="50"/>
      <c r="GD7" s="10"/>
      <c r="GE7" s="10"/>
      <c r="GF7" s="10"/>
      <c r="GG7" s="10"/>
      <c r="GH7" s="10"/>
      <c r="GI7" s="10"/>
      <c r="GJ7" s="10"/>
      <c r="GK7" s="10"/>
      <c r="GL7" s="10"/>
      <c r="GM7" s="10"/>
      <c r="GN7" s="10"/>
      <c r="GO7" s="10"/>
      <c r="GP7" s="50"/>
      <c r="GQ7" s="10"/>
      <c r="GR7" s="6"/>
      <c r="GS7" s="6"/>
      <c r="GT7" s="6"/>
      <c r="GU7" s="6"/>
      <c r="GV7" s="6"/>
      <c r="GW7" s="6"/>
      <c r="GX7" s="6"/>
      <c r="GY7" s="6"/>
      <c r="GZ7" s="6"/>
      <c r="HA7" s="6"/>
      <c r="HB7" s="6"/>
      <c r="HC7" s="50"/>
      <c r="HD7" s="10"/>
      <c r="HE7" s="6"/>
      <c r="HF7" s="6"/>
      <c r="HG7" s="6"/>
      <c r="HH7" s="6"/>
      <c r="HI7" s="6"/>
      <c r="HJ7" s="6"/>
      <c r="HK7" s="6"/>
      <c r="HL7" s="6"/>
      <c r="HM7" s="6"/>
      <c r="HN7" s="6"/>
      <c r="HO7" s="6"/>
      <c r="HP7" s="50"/>
      <c r="HQ7" s="10"/>
      <c r="HR7" s="6"/>
      <c r="HS7" s="6"/>
      <c r="HT7" s="6"/>
      <c r="HU7" s="6"/>
      <c r="HV7" s="6"/>
      <c r="HW7" s="6"/>
      <c r="HX7" s="6"/>
      <c r="HY7" s="6"/>
      <c r="HZ7" s="6"/>
      <c r="IA7" s="6"/>
      <c r="IB7" s="6"/>
      <c r="IC7" s="50"/>
      <c r="ID7" s="6"/>
      <c r="IE7" s="6"/>
      <c r="IF7" s="6"/>
      <c r="IG7" s="6"/>
      <c r="IH7" s="6"/>
      <c r="II7" s="6"/>
      <c r="IJ7" s="6"/>
      <c r="IK7" s="6"/>
      <c r="IL7" s="6"/>
      <c r="IM7" s="6"/>
      <c r="IN7" s="6"/>
      <c r="IO7" s="6"/>
      <c r="IP7" s="50"/>
      <c r="IQ7" s="6"/>
      <c r="IR7" s="6"/>
      <c r="IS7" s="6"/>
      <c r="IT7" s="6"/>
      <c r="IU7" s="6"/>
      <c r="IV7" s="6"/>
      <c r="IW7" s="6"/>
      <c r="IX7" s="6"/>
      <c r="IY7" s="6"/>
      <c r="IZ7" s="6"/>
      <c r="JA7" s="6"/>
      <c r="JB7" s="6"/>
      <c r="JC7" s="50"/>
      <c r="JD7" s="6"/>
      <c r="JE7" s="6"/>
      <c r="JF7" s="6"/>
      <c r="JG7" s="6"/>
      <c r="JH7" s="6"/>
      <c r="JI7" s="6"/>
      <c r="JJ7" s="6"/>
      <c r="JK7" s="6"/>
      <c r="JL7" s="6"/>
      <c r="JM7" s="6"/>
      <c r="JN7" s="6"/>
      <c r="JO7" s="6"/>
      <c r="JP7" s="50"/>
      <c r="JQ7" s="6"/>
      <c r="JR7" s="6"/>
      <c r="JS7" s="6"/>
      <c r="JT7" s="6"/>
      <c r="JU7" s="6"/>
      <c r="JV7" s="6"/>
      <c r="JW7" s="6"/>
      <c r="JX7" s="6"/>
      <c r="JY7" s="6"/>
      <c r="JZ7" s="6"/>
      <c r="KA7" s="6"/>
      <c r="KB7" s="6"/>
      <c r="KC7" s="50"/>
      <c r="KD7" s="6"/>
      <c r="KE7" s="6"/>
      <c r="KF7" s="6"/>
      <c r="KG7" s="6"/>
      <c r="KH7" s="6"/>
      <c r="KI7" s="6"/>
      <c r="KJ7" s="6"/>
      <c r="KK7" s="6"/>
      <c r="KL7" s="6"/>
      <c r="KM7" s="6"/>
      <c r="KN7" s="6"/>
      <c r="KO7" s="6"/>
      <c r="KP7" s="50"/>
      <c r="KQ7" s="6"/>
      <c r="KR7" s="6"/>
      <c r="KS7" s="6"/>
      <c r="KT7" s="6"/>
      <c r="KU7" s="6"/>
      <c r="KV7" s="6"/>
      <c r="KW7" s="6"/>
      <c r="KX7" s="6"/>
      <c r="KY7" s="6"/>
      <c r="KZ7" s="6"/>
      <c r="LA7" s="6"/>
      <c r="LB7" s="6"/>
      <c r="LC7" s="50"/>
      <c r="LD7" s="6"/>
      <c r="LE7" s="6"/>
      <c r="LF7" s="6"/>
      <c r="LG7" s="6"/>
      <c r="LH7" s="6"/>
      <c r="LI7" s="6"/>
      <c r="LJ7" s="6"/>
      <c r="LK7" s="6"/>
      <c r="LL7" s="6"/>
      <c r="LM7" s="6"/>
      <c r="LN7" s="6"/>
      <c r="LO7" s="6"/>
      <c r="LP7" s="50"/>
      <c r="LQ7" s="6"/>
      <c r="LR7" s="6"/>
      <c r="LS7" s="6"/>
      <c r="LT7" s="6"/>
      <c r="LU7" s="6"/>
      <c r="LV7" s="6"/>
      <c r="LW7" s="6"/>
      <c r="LX7" s="6"/>
      <c r="LY7" s="6"/>
      <c r="LZ7" s="6"/>
      <c r="MA7" s="6"/>
      <c r="MB7" s="6"/>
      <c r="MC7" s="50"/>
      <c r="MD7" s="6"/>
      <c r="ME7" s="6"/>
      <c r="MF7" s="6"/>
      <c r="MG7" s="6"/>
      <c r="MH7" s="6"/>
      <c r="MI7" s="6"/>
      <c r="MJ7" s="6"/>
      <c r="MK7" s="6"/>
      <c r="ML7" s="6"/>
      <c r="MM7" s="6"/>
      <c r="MN7" s="6"/>
      <c r="MO7" s="6"/>
      <c r="MP7" s="50"/>
    </row>
    <row r="8" spans="1:354" s="323" customFormat="1" outlineLevel="1">
      <c r="A8" s="11"/>
      <c r="B8" s="9" t="s">
        <v>352</v>
      </c>
      <c r="C8" s="5" t="s">
        <v>336</v>
      </c>
      <c r="D8" s="59">
        <v>319.63099999999997</v>
      </c>
      <c r="E8" s="59">
        <v>311.17</v>
      </c>
      <c r="F8" s="59">
        <v>313.09399999999999</v>
      </c>
      <c r="G8" s="59">
        <v>271.25900000000001</v>
      </c>
      <c r="H8" s="59">
        <v>287.37700000000001</v>
      </c>
      <c r="I8" s="59">
        <v>317.74599999999998</v>
      </c>
      <c r="J8" s="59">
        <v>310.726</v>
      </c>
      <c r="K8" s="59">
        <v>323.28399999999999</v>
      </c>
      <c r="L8" s="59">
        <v>306.28399999999999</v>
      </c>
      <c r="M8" s="59">
        <v>337.31099999999998</v>
      </c>
      <c r="N8" s="59">
        <v>297.71199999999999</v>
      </c>
      <c r="O8" s="59">
        <v>288.51499999999999</v>
      </c>
      <c r="P8" s="60">
        <v>3684.1090000000004</v>
      </c>
      <c r="Q8" s="59">
        <v>275.21699999999998</v>
      </c>
      <c r="R8" s="59">
        <v>267.03199999999998</v>
      </c>
      <c r="S8" s="59">
        <v>291.44299999999998</v>
      </c>
      <c r="T8" s="59">
        <v>243.40100000000001</v>
      </c>
      <c r="U8" s="59">
        <v>320.97699999999998</v>
      </c>
      <c r="V8" s="59">
        <v>251.36099999999999</v>
      </c>
      <c r="W8" s="59">
        <v>271.41399999999999</v>
      </c>
      <c r="X8" s="59">
        <v>325.49900000000002</v>
      </c>
      <c r="Y8" s="59">
        <v>368.58499999999998</v>
      </c>
      <c r="Z8" s="59">
        <v>330.82299999999998</v>
      </c>
      <c r="AA8" s="59">
        <v>315.613</v>
      </c>
      <c r="AB8" s="59">
        <v>327.99900000000002</v>
      </c>
      <c r="AC8" s="60">
        <v>3589.3639999999996</v>
      </c>
      <c r="AD8" s="59">
        <v>323.66500000000002</v>
      </c>
      <c r="AE8" s="59">
        <v>311.87299999999999</v>
      </c>
      <c r="AF8" s="59">
        <v>408.09699999999998</v>
      </c>
      <c r="AG8" s="59">
        <v>321.37299999999999</v>
      </c>
      <c r="AH8" s="59">
        <v>330.06599999999997</v>
      </c>
      <c r="AI8" s="59">
        <v>326.40499999999997</v>
      </c>
      <c r="AJ8" s="59">
        <v>319.67899999999997</v>
      </c>
      <c r="AK8" s="59">
        <v>376.13299999999998</v>
      </c>
      <c r="AL8" s="59">
        <v>378.36399999999998</v>
      </c>
      <c r="AM8" s="59">
        <v>355.29500000000002</v>
      </c>
      <c r="AN8" s="59">
        <v>320.28500000000003</v>
      </c>
      <c r="AO8" s="59">
        <v>348.96699999999998</v>
      </c>
      <c r="AP8" s="60">
        <v>4120.2019999999993</v>
      </c>
      <c r="AQ8" s="59">
        <v>336.62099999999998</v>
      </c>
      <c r="AR8" s="59">
        <v>363.91800000000001</v>
      </c>
      <c r="AS8" s="59">
        <v>329.79399999999998</v>
      </c>
      <c r="AT8" s="59">
        <v>347.97</v>
      </c>
      <c r="AU8" s="59">
        <v>334.27800000000002</v>
      </c>
      <c r="AV8" s="59">
        <v>350.72899999999998</v>
      </c>
      <c r="AW8" s="59">
        <v>340.24700000000001</v>
      </c>
      <c r="AX8" s="59">
        <v>352.38099999999997</v>
      </c>
      <c r="AY8" s="59">
        <v>395.125</v>
      </c>
      <c r="AZ8" s="59">
        <v>333.803</v>
      </c>
      <c r="BA8" s="59">
        <v>336.779</v>
      </c>
      <c r="BB8" s="59">
        <v>380.84800000000001</v>
      </c>
      <c r="BC8" s="60">
        <v>4202.4929999999995</v>
      </c>
      <c r="BD8" s="59">
        <v>342.79500000000002</v>
      </c>
      <c r="BE8" s="59">
        <v>359.33199999999999</v>
      </c>
      <c r="BF8" s="59">
        <v>388.25346000000002</v>
      </c>
      <c r="BG8" s="59">
        <v>393.96065000000004</v>
      </c>
      <c r="BH8" s="59">
        <v>420.26344</v>
      </c>
      <c r="BI8" s="59">
        <v>355.37705999999997</v>
      </c>
      <c r="BJ8" s="59">
        <v>378.51562999999999</v>
      </c>
      <c r="BK8" s="59">
        <v>399.40992</v>
      </c>
      <c r="BL8" s="59">
        <v>377.03934999999996</v>
      </c>
      <c r="BM8" s="59">
        <v>419.85179999999997</v>
      </c>
      <c r="BN8" s="59">
        <v>359.45075000000003</v>
      </c>
      <c r="BO8" s="59">
        <v>409.95198999999997</v>
      </c>
      <c r="BP8" s="60">
        <v>4604.2010499999997</v>
      </c>
      <c r="BQ8" s="59">
        <v>371.66811999999999</v>
      </c>
      <c r="BR8" s="59">
        <v>401.06286</v>
      </c>
      <c r="BS8" s="59">
        <v>379.44896</v>
      </c>
      <c r="BT8" s="59">
        <v>411.71710999999999</v>
      </c>
      <c r="BU8" s="59">
        <v>432.76495</v>
      </c>
      <c r="BV8" s="59">
        <v>401.86465000000004</v>
      </c>
      <c r="BW8" s="59">
        <v>452.80381</v>
      </c>
      <c r="BX8" s="59">
        <v>461.70335</v>
      </c>
      <c r="BY8" s="59">
        <v>423.70208000000002</v>
      </c>
      <c r="BZ8" s="59">
        <v>467.91669999999999</v>
      </c>
      <c r="CA8" s="59">
        <v>431.91052000000002</v>
      </c>
      <c r="CB8" s="59">
        <v>470.69536999999997</v>
      </c>
      <c r="CC8" s="60">
        <v>5107.2584800000004</v>
      </c>
      <c r="CD8" s="59">
        <v>437.46264500000001</v>
      </c>
      <c r="CE8" s="59">
        <v>437.91563199999996</v>
      </c>
      <c r="CF8" s="59">
        <v>502.62509699999998</v>
      </c>
      <c r="CG8" s="59">
        <v>445.01989700000001</v>
      </c>
      <c r="CH8" s="59">
        <v>490.74107199999997</v>
      </c>
      <c r="CI8" s="59">
        <v>459.68598800000001</v>
      </c>
      <c r="CJ8" s="59">
        <v>523.70568300000002</v>
      </c>
      <c r="CK8" s="59">
        <v>506.18793900000003</v>
      </c>
      <c r="CL8" s="59">
        <v>516.49865299999999</v>
      </c>
      <c r="CM8" s="59">
        <v>479.88073300000002</v>
      </c>
      <c r="CN8" s="59">
        <v>488.40053799999998</v>
      </c>
      <c r="CO8" s="59">
        <v>494.29552100000001</v>
      </c>
      <c r="CP8" s="60">
        <v>5782.419398</v>
      </c>
      <c r="CQ8" s="59">
        <v>452.14490000000001</v>
      </c>
      <c r="CR8" s="59">
        <v>434.16611800000004</v>
      </c>
      <c r="CS8" s="59">
        <v>490.23341899999997</v>
      </c>
      <c r="CT8" s="59">
        <v>439.39631099999997</v>
      </c>
      <c r="CU8" s="59">
        <v>528.03474199999994</v>
      </c>
      <c r="CV8" s="59">
        <v>510.38706300000001</v>
      </c>
      <c r="CW8" s="59">
        <v>538.40853099999993</v>
      </c>
      <c r="CX8" s="59">
        <v>557.82730400000003</v>
      </c>
      <c r="CY8" s="59">
        <v>546.10587499999997</v>
      </c>
      <c r="CZ8" s="59">
        <v>602.729919</v>
      </c>
      <c r="DA8" s="59">
        <v>543.42066199999999</v>
      </c>
      <c r="DB8" s="59">
        <v>588.16768999999999</v>
      </c>
      <c r="DC8" s="60">
        <v>6231.0225339999997</v>
      </c>
      <c r="DD8" s="59">
        <v>538.31556799999998</v>
      </c>
      <c r="DE8" s="59">
        <v>493.98856900000004</v>
      </c>
      <c r="DF8" s="59">
        <v>541.61233600000003</v>
      </c>
      <c r="DG8" s="59">
        <v>533.55205799999999</v>
      </c>
      <c r="DH8" s="59">
        <v>558.16609699999992</v>
      </c>
      <c r="DI8" s="59">
        <v>593.86562399999991</v>
      </c>
      <c r="DJ8" s="59">
        <v>586.04685400000005</v>
      </c>
      <c r="DK8" s="59">
        <v>619.57215300000007</v>
      </c>
      <c r="DL8" s="59">
        <v>628.43762199999992</v>
      </c>
      <c r="DM8" s="59">
        <v>627.94937899999991</v>
      </c>
      <c r="DN8" s="59">
        <v>606.45680600000003</v>
      </c>
      <c r="DO8" s="59">
        <v>593.77169200000003</v>
      </c>
      <c r="DP8" s="60">
        <v>6921.7347580000005</v>
      </c>
      <c r="DQ8" s="59">
        <v>572.17396600000006</v>
      </c>
      <c r="DR8" s="59">
        <v>526.76963000000001</v>
      </c>
      <c r="DS8" s="59">
        <v>556.23790300000007</v>
      </c>
      <c r="DT8" s="59">
        <v>529.11719100000005</v>
      </c>
      <c r="DU8" s="59">
        <v>564.54404399999999</v>
      </c>
      <c r="DV8" s="59">
        <v>565.16059199999995</v>
      </c>
      <c r="DW8" s="59">
        <v>587.40691200000003</v>
      </c>
      <c r="DX8" s="59">
        <v>649.976584</v>
      </c>
      <c r="DY8" s="59">
        <v>649.40350899999999</v>
      </c>
      <c r="DZ8" s="59">
        <v>690.07705700000008</v>
      </c>
      <c r="EA8" s="59">
        <v>658.78573300000005</v>
      </c>
      <c r="EB8" s="59">
        <v>679.34027500000002</v>
      </c>
      <c r="EC8" s="60">
        <v>7228.9933959999998</v>
      </c>
      <c r="ED8" s="59">
        <v>634.77285100000006</v>
      </c>
      <c r="EE8" s="59">
        <v>594.09629700000005</v>
      </c>
      <c r="EF8" s="59">
        <v>698.39059099999997</v>
      </c>
      <c r="EG8" s="59">
        <v>635.22028499999999</v>
      </c>
      <c r="EH8" s="59">
        <v>678.94581099999994</v>
      </c>
      <c r="EI8" s="59">
        <v>680.37626299999999</v>
      </c>
      <c r="EJ8" s="59">
        <v>691.010582</v>
      </c>
      <c r="EK8" s="59">
        <v>741.64119200000005</v>
      </c>
      <c r="EL8" s="59">
        <v>752.13955599999997</v>
      </c>
      <c r="EM8" s="59">
        <v>765.91269700000009</v>
      </c>
      <c r="EN8" s="59">
        <v>762.435923</v>
      </c>
      <c r="EO8" s="59">
        <v>761.35169599999995</v>
      </c>
      <c r="EP8" s="60">
        <v>8396.2937440000005</v>
      </c>
      <c r="EQ8" s="59">
        <v>658.88624500000003</v>
      </c>
      <c r="ER8" s="59">
        <v>669.00486000000001</v>
      </c>
      <c r="ES8" s="59">
        <v>701.53365000000008</v>
      </c>
      <c r="ET8" s="59">
        <v>618.02329399999996</v>
      </c>
      <c r="EU8" s="59">
        <v>680.72575800000004</v>
      </c>
      <c r="EV8" s="59">
        <v>650.48602900000003</v>
      </c>
      <c r="EW8" s="59">
        <v>693.88439599999992</v>
      </c>
      <c r="EX8" s="59">
        <v>749.52194799999995</v>
      </c>
      <c r="EY8" s="59">
        <v>768.47601199999997</v>
      </c>
      <c r="EZ8" s="59">
        <v>804.800028</v>
      </c>
      <c r="FA8" s="59">
        <v>793.836501</v>
      </c>
      <c r="FB8" s="59">
        <v>812.72999899999991</v>
      </c>
      <c r="FC8" s="60">
        <v>8601.9087199999994</v>
      </c>
      <c r="FD8" s="59">
        <v>749.62420999999995</v>
      </c>
      <c r="FE8" s="59">
        <v>721.21652199999994</v>
      </c>
      <c r="FF8" s="59">
        <v>800.40160900000001</v>
      </c>
      <c r="FG8" s="59">
        <v>731.99104399999999</v>
      </c>
      <c r="FH8" s="59">
        <v>763.45137999999997</v>
      </c>
      <c r="FI8" s="59">
        <v>782.12934400000006</v>
      </c>
      <c r="FJ8" s="59">
        <v>866.95814700000005</v>
      </c>
      <c r="FK8" s="59">
        <v>917.91229500000009</v>
      </c>
      <c r="FL8" s="59">
        <v>901.31606299999999</v>
      </c>
      <c r="FM8" s="59">
        <v>941.051151</v>
      </c>
      <c r="FN8" s="59">
        <v>944.52247199999999</v>
      </c>
      <c r="FO8" s="59">
        <v>885.23047299999996</v>
      </c>
      <c r="FP8" s="60">
        <v>10005.80471</v>
      </c>
      <c r="FQ8" s="59">
        <v>891.06213600000001</v>
      </c>
      <c r="FR8" s="59">
        <v>819.87307399999997</v>
      </c>
      <c r="FS8" s="59">
        <v>849.26207399999998</v>
      </c>
      <c r="FT8" s="59">
        <v>860.61956399999997</v>
      </c>
      <c r="FU8" s="59">
        <v>868.03183000000001</v>
      </c>
      <c r="FV8" s="59">
        <v>850.46184400000004</v>
      </c>
      <c r="FW8" s="59">
        <v>916.80796999999995</v>
      </c>
      <c r="FX8" s="59">
        <v>967.26119999999992</v>
      </c>
      <c r="FY8" s="59">
        <v>950.37940400000002</v>
      </c>
      <c r="FZ8" s="59">
        <v>960.57782599999996</v>
      </c>
      <c r="GA8" s="59">
        <v>968.28239500000007</v>
      </c>
      <c r="GB8" s="59">
        <v>979.54703700000005</v>
      </c>
      <c r="GC8" s="60">
        <v>10882.166354000001</v>
      </c>
      <c r="GD8" s="59">
        <v>874.63914</v>
      </c>
      <c r="GE8" s="59">
        <v>879.61304099999995</v>
      </c>
      <c r="GF8" s="59">
        <v>890.22260400000005</v>
      </c>
      <c r="GG8" s="59">
        <v>892.04016899999999</v>
      </c>
      <c r="GH8" s="59">
        <v>934.34574499999997</v>
      </c>
      <c r="GI8" s="59">
        <v>900.77031499999998</v>
      </c>
      <c r="GJ8" s="59">
        <v>914.10896600000001</v>
      </c>
      <c r="GK8" s="59">
        <v>1009.7889279999999</v>
      </c>
      <c r="GL8" s="59">
        <v>981.80021900000008</v>
      </c>
      <c r="GM8" s="59">
        <v>1006.237206</v>
      </c>
      <c r="GN8" s="59">
        <v>1033.8069150000001</v>
      </c>
      <c r="GO8" s="59">
        <v>985.75147400000003</v>
      </c>
      <c r="GP8" s="60">
        <v>11303.124722</v>
      </c>
      <c r="GQ8" s="59">
        <v>912.53887399999996</v>
      </c>
      <c r="GR8" s="59">
        <v>850.32193599999994</v>
      </c>
      <c r="GS8" s="59">
        <v>920.51158700000008</v>
      </c>
      <c r="GT8" s="59">
        <v>823.69739500000003</v>
      </c>
      <c r="GU8" s="59">
        <v>883.84376800000007</v>
      </c>
      <c r="GV8" s="59">
        <v>850.43856799999992</v>
      </c>
      <c r="GW8" s="59">
        <v>877.35349899999994</v>
      </c>
      <c r="GX8" s="59">
        <v>957.63160100000005</v>
      </c>
      <c r="GY8" s="59">
        <v>1015.7067589999999</v>
      </c>
      <c r="GZ8" s="59">
        <v>1020.949806</v>
      </c>
      <c r="HA8" s="59">
        <v>980.5023313636359</v>
      </c>
      <c r="HB8" s="59">
        <v>986.271837</v>
      </c>
      <c r="HC8" s="60">
        <v>11079.767961363636</v>
      </c>
      <c r="HD8" s="59">
        <v>920.27721099999997</v>
      </c>
      <c r="HE8" s="59">
        <v>887.232573</v>
      </c>
      <c r="HF8" s="59">
        <v>838.74835999999993</v>
      </c>
      <c r="HG8" s="59">
        <v>890.06112600000006</v>
      </c>
      <c r="HH8" s="59">
        <v>885.86399199999994</v>
      </c>
      <c r="HI8" s="59">
        <v>843.30292599999996</v>
      </c>
      <c r="HJ8" s="59">
        <v>890.62546699999996</v>
      </c>
      <c r="HK8" s="59">
        <v>949.61947547826105</v>
      </c>
      <c r="HL8" s="59">
        <v>907.97342353555393</v>
      </c>
      <c r="HM8" s="59">
        <v>928.84030299999995</v>
      </c>
      <c r="HN8" s="59">
        <v>899.60313600000006</v>
      </c>
      <c r="HO8" s="59">
        <v>947.77421300000003</v>
      </c>
      <c r="HP8" s="60">
        <v>10789.922206013815</v>
      </c>
      <c r="HQ8" s="59">
        <v>859.99704000000008</v>
      </c>
      <c r="HR8" s="59">
        <v>821.38684799999999</v>
      </c>
      <c r="HS8" s="59">
        <v>826.90194039999994</v>
      </c>
      <c r="HT8" s="59">
        <v>789.39258700000005</v>
      </c>
      <c r="HU8" s="59">
        <v>831.92832599999997</v>
      </c>
      <c r="HV8" s="59">
        <v>871.05413399999998</v>
      </c>
      <c r="HW8" s="59">
        <v>889.67930699999999</v>
      </c>
      <c r="HX8" s="59">
        <v>938.749863</v>
      </c>
      <c r="HY8" s="59">
        <v>950.30169599999999</v>
      </c>
      <c r="HZ8" s="59">
        <v>988.90358800000001</v>
      </c>
      <c r="IA8" s="59">
        <v>957.62196100000006</v>
      </c>
      <c r="IB8" s="59">
        <v>960.603791</v>
      </c>
      <c r="IC8" s="60">
        <v>10686.5210814</v>
      </c>
      <c r="ID8" s="59">
        <v>872.02033400000005</v>
      </c>
      <c r="IE8" s="59">
        <v>818.60777000000007</v>
      </c>
      <c r="IF8" s="59">
        <v>867.1393710000001</v>
      </c>
      <c r="IG8" s="59">
        <v>840.87364300000002</v>
      </c>
      <c r="IH8" s="59">
        <v>874.04131000000007</v>
      </c>
      <c r="II8" s="59">
        <v>852.908637</v>
      </c>
      <c r="IJ8" s="59">
        <v>869.74956999999995</v>
      </c>
      <c r="IK8" s="59">
        <v>955.11947299999997</v>
      </c>
      <c r="IL8" s="59">
        <v>931.10707400000001</v>
      </c>
      <c r="IM8" s="59">
        <v>972.542913</v>
      </c>
      <c r="IN8" s="59">
        <v>969.93784600000004</v>
      </c>
      <c r="IO8" s="59">
        <v>975.22432600000002</v>
      </c>
      <c r="IP8" s="60">
        <v>10799.272267</v>
      </c>
      <c r="IQ8" s="59">
        <v>862.69121100000007</v>
      </c>
      <c r="IR8" s="59">
        <v>853.34079000000008</v>
      </c>
      <c r="IS8" s="59">
        <v>925.20299</v>
      </c>
      <c r="IT8" s="59">
        <v>845.88837100000001</v>
      </c>
      <c r="IU8" s="59">
        <v>945.22411600000009</v>
      </c>
      <c r="IV8" s="59">
        <v>939.436958</v>
      </c>
      <c r="IW8" s="59">
        <v>919.23024699999996</v>
      </c>
      <c r="IX8" s="59">
        <v>1005.183265</v>
      </c>
      <c r="IY8" s="59">
        <v>1011.138012</v>
      </c>
      <c r="IZ8" s="59">
        <v>1036.9474720000001</v>
      </c>
      <c r="JA8" s="59">
        <v>1000.174992</v>
      </c>
      <c r="JB8" s="59">
        <v>983.02871699999992</v>
      </c>
      <c r="JC8" s="60">
        <v>11327.487141</v>
      </c>
      <c r="JD8" s="59">
        <v>899.9238292</v>
      </c>
      <c r="JE8" s="59">
        <v>917.01486199999999</v>
      </c>
      <c r="JF8" s="59">
        <v>457.42713349999997</v>
      </c>
      <c r="JG8" s="59">
        <v>10.46923</v>
      </c>
      <c r="JH8" s="59">
        <v>311.622096</v>
      </c>
      <c r="JI8" s="59">
        <v>663.08423500000004</v>
      </c>
      <c r="JJ8" s="59">
        <v>878.98323415000004</v>
      </c>
      <c r="JK8" s="59">
        <v>1047.28468</v>
      </c>
      <c r="JL8" s="59">
        <v>1064.9121839999998</v>
      </c>
      <c r="JM8" s="59">
        <v>1214.788082</v>
      </c>
      <c r="JN8" s="59">
        <v>1201.6747639999999</v>
      </c>
      <c r="JO8" s="59">
        <v>1154.1905689999999</v>
      </c>
      <c r="JP8" s="60">
        <v>9821.374898850001</v>
      </c>
      <c r="JQ8" s="59">
        <v>1100.9991890000001</v>
      </c>
      <c r="JR8" s="59">
        <v>1071.034083</v>
      </c>
      <c r="JS8" s="59">
        <v>1088.812848</v>
      </c>
      <c r="JT8" s="59">
        <v>1046.8126930000001</v>
      </c>
      <c r="JU8" s="59">
        <v>1091.331608</v>
      </c>
      <c r="JV8" s="59">
        <v>1081.8486939999998</v>
      </c>
      <c r="JW8" s="59">
        <v>1116.7674539999998</v>
      </c>
      <c r="JX8" s="59">
        <v>1192.501788</v>
      </c>
      <c r="JY8" s="59">
        <v>1203.5681044999999</v>
      </c>
      <c r="JZ8" s="59">
        <v>1292.220734</v>
      </c>
      <c r="KA8" s="59">
        <v>1215.0355419999999</v>
      </c>
      <c r="KB8" s="59">
        <v>1164.968318</v>
      </c>
      <c r="KC8" s="60">
        <v>13665.9010555</v>
      </c>
      <c r="KD8" s="59">
        <v>1131.1261225000001</v>
      </c>
      <c r="KE8" s="59">
        <v>1096.0028155</v>
      </c>
      <c r="KF8" s="59">
        <v>1172.5905249999998</v>
      </c>
      <c r="KG8" s="59">
        <v>1074.916995</v>
      </c>
      <c r="KH8" s="59">
        <v>1130.315265</v>
      </c>
      <c r="KI8" s="59">
        <v>1128.837237</v>
      </c>
      <c r="KJ8" s="59">
        <v>1144.257646</v>
      </c>
      <c r="KK8" s="59">
        <v>1206.5368259999998</v>
      </c>
      <c r="KL8" s="59">
        <v>1249.732516</v>
      </c>
      <c r="KM8" s="59">
        <v>1233.4177155</v>
      </c>
      <c r="KN8" s="59">
        <v>1182.1104240000002</v>
      </c>
      <c r="KO8" s="59">
        <v>1154.0505045</v>
      </c>
      <c r="KP8" s="60">
        <f>+SUM(KD8:KO8)</f>
        <v>13903.894592000001</v>
      </c>
      <c r="KQ8" s="59">
        <v>991.69245950000004</v>
      </c>
      <c r="KR8" s="59">
        <v>935.54205249999995</v>
      </c>
      <c r="KS8" s="59">
        <v>965.81377599999996</v>
      </c>
      <c r="KT8" s="59">
        <v>977.62944400000003</v>
      </c>
      <c r="KU8" s="59">
        <v>991.73239549999994</v>
      </c>
      <c r="KV8" s="59">
        <v>1008.8160895</v>
      </c>
      <c r="KW8" s="59">
        <v>1063.765654</v>
      </c>
      <c r="KX8" s="59">
        <v>1105.4713245</v>
      </c>
      <c r="KY8" s="59">
        <v>1090.738513</v>
      </c>
      <c r="KZ8" s="59">
        <v>1111.1875785</v>
      </c>
      <c r="LA8" s="59">
        <v>1076.8517830000001</v>
      </c>
      <c r="LB8" s="59">
        <v>1018.7436432300001</v>
      </c>
      <c r="LC8" s="60">
        <f>+SUM(KQ8:LB8)</f>
        <v>12337.98471323</v>
      </c>
      <c r="LD8" s="59">
        <f>+IFERROR((IF(ISTEXT(LD$5)=FALSE,(INDEX(INEI!$1:$1048576,MATCH($B8,INEI!$B:$B,0),MATCH(LD$4,INEI!$3:$3,0)))/1000,(SUM(KR8:LC8)))),"")</f>
        <v>1005.1238549999999</v>
      </c>
      <c r="LE8" s="59">
        <f>+IFERROR((IF(ISTEXT(LE$5)=FALSE,(INDEX(INEI!$1:$1048576,MATCH($B8,INEI!$B:$B,0),MATCH(LE$4,INEI!$3:$3,0)))/1000,(SUM(KS8:LD8)))),"")</f>
        <v>918.18842400000005</v>
      </c>
      <c r="LF8" s="59">
        <f>+IFERROR((IF(ISTEXT(LF$5)=FALSE,(INDEX(INEI!$1:$1048576,MATCH($B8,INEI!$B:$B,0),MATCH(LF$4,INEI!$3:$3,0)))/1000,(SUM(KT8:LE8)))),"")</f>
        <v>957.97901000000002</v>
      </c>
      <c r="LG8" s="59">
        <f>+IFERROR((IF(ISTEXT(LG$5)=FALSE,(INDEX(INEI!$1:$1048576,MATCH($B8,INEI!$B:$B,0),MATCH(LG$4,INEI!$3:$3,0)))/1000,(SUM(KU8:LF8)))),"")</f>
        <v>960.29357700000003</v>
      </c>
      <c r="LH8" s="59">
        <f>+IFERROR((IF(ISTEXT(LH$5)=FALSE,(INDEX(INEI!$1:$1048576,MATCH($B8,INEI!$B:$B,0),MATCH(LH$4,INEI!$3:$3,0)))/1000,(SUM(KV8:LG8)))),"")</f>
        <v>983.73653300000001</v>
      </c>
      <c r="LI8" s="59">
        <f>+IFERROR((IF(ISTEXT(LI$5)=FALSE,(INDEX(INEI!$1:$1048576,MATCH($B8,INEI!$B:$B,0),MATCH(LI$4,INEI!$3:$3,0)))/1000,(SUM(KW8:LH8)))),"")</f>
        <v>981.28920700000003</v>
      </c>
      <c r="LJ8" s="59">
        <f>+IFERROR((IF(ISTEXT(LJ$5)=FALSE,(INDEX(INEI!$1:$1048576,MATCH($B8,INEI!$B:$B,0),MATCH(LJ$4,INEI!$3:$3,0)))/1000,(SUM(KX8:LI8)))),"")</f>
        <v>1016.566457</v>
      </c>
      <c r="LK8" s="59">
        <f>+IFERROR((IF(ISTEXT(LK$5)=FALSE,(INDEX(INEI!$1:$1048576,MATCH($B8,INEI!$B:$B,0),MATCH(LK$4,INEI!$3:$3,0)))/1000,(SUM(KY8:LJ8)))),"")</f>
        <v>1126.5879779999998</v>
      </c>
      <c r="LL8" s="59">
        <f>+IFERROR((IF(ISTEXT(LL$5)=FALSE,(INDEX(INEI!$1:$1048576,MATCH($B8,INEI!$B:$B,0),MATCH(LL$4,INEI!$3:$3,0)))/1000,(SUM(KZ8:LK8)))),"")</f>
        <v>1107.910936</v>
      </c>
      <c r="LM8" s="59">
        <f>+IFERROR((IF(ISTEXT(LM$5)=FALSE,(INDEX(INEI!$1:$1048576,MATCH($B8,INEI!$B:$B,0),MATCH(LM$4,INEI!$3:$3,0)))/1000,(SUM(LA8:LL8)))),"")</f>
        <v>1139.7363989999999</v>
      </c>
      <c r="LN8" s="59">
        <f>+IFERROR((IF(ISTEXT(LN$5)=FALSE,(INDEX(INEI!$1:$1048576,MATCH($B8,INEI!$B:$B,0),MATCH(LN$4,INEI!$3:$3,0)))/1000,(SUM(LB8:LM8)))),"")</f>
        <v>1068.8625009999998</v>
      </c>
      <c r="LO8" s="59">
        <f>+IFERROR((IF(ISTEXT(LO$5)=FALSE,(INDEX(INEI!$1:$1048576,MATCH($B8,INEI!$B:$B,0),MATCH(LO$4,INEI!$3:$3,0)))/1000,(SUM(LC8:LN8)))),"")</f>
        <v>1026.329792</v>
      </c>
      <c r="LP8" s="60">
        <f>+IFERROR((IF(ISTEXT(LP$5)=FALSE,(INDEX(INEI!$1:$1048576,MATCH($B8,INEI!$B:$B,0),MATCH(LP$4,INEI!$3:$3,0)))/1000,(SUM(LD8:LO8)))),"")</f>
        <v>12292.604668999998</v>
      </c>
      <c r="LQ8" s="59">
        <f>+IFERROR((IF(ISTEXT(LQ$5)=FALSE,(INDEX(INEI!$1:$1048576,MATCH($B8,INEI!$B:$B,0),MATCH(LQ$4,INEI!$3:$3,0)))/1000,(SUM(LE8:LP8)))),"")</f>
        <v>954.96591699999999</v>
      </c>
      <c r="LR8" s="59">
        <f>+IFERROR((IF(ISTEXT(LR$5)=FALSE,(INDEX(INEI!$1:$1048576,MATCH($B8,INEI!$B:$B,0),MATCH(LR$4,INEI!$3:$3,0)))/1000,(SUM(LF8:LQ8)))),"")</f>
        <v>955.83315800000003</v>
      </c>
      <c r="LS8" s="59">
        <f>+IFERROR((IF(ISTEXT(LS$5)=FALSE,(INDEX(INEI!$1:$1048576,MATCH($B8,INEI!$B:$B,0),MATCH(LS$4,INEI!$3:$3,0)))/1000,(SUM(LG8:LR8)))),"")</f>
        <v>969.99535300000002</v>
      </c>
      <c r="LT8" s="59">
        <f>+IFERROR((IF(ISTEXT(LT$5)=FALSE,(INDEX(INEI!$1:$1048576,MATCH($B8,INEI!$B:$B,0),MATCH(LT$4,INEI!$3:$3,0)))/1000,(SUM(LH8:LS8)))),"")</f>
        <v>952.06416999999999</v>
      </c>
      <c r="LU8" s="59">
        <f>+IFERROR((IF(ISTEXT(LU$5)=FALSE,(INDEX(INEI!$1:$1048576,MATCH($B8,INEI!$B:$B,0),MATCH(LU$4,INEI!$3:$3,0)))/1000,(SUM(LI8:LT8)))),"")</f>
        <v>1042.76287572</v>
      </c>
      <c r="LV8" s="59">
        <f>+IFERROR((IF(ISTEXT(LV$5)=FALSE,(INDEX(INEI!$1:$1048576,MATCH($B8,INEI!$B:$B,0),MATCH(LV$4,INEI!$3:$3,0)))/1000,(SUM(LJ8:LU8)))),"")</f>
        <v>1010.722212</v>
      </c>
      <c r="LW8" s="59">
        <f>+IFERROR((IF(ISTEXT(LW$5)=FALSE,(INDEX(INEI!$1:$1048576,MATCH($B8,INEI!$B:$B,0),MATCH(LW$4,INEI!$3:$3,0)))/1000,(SUM(LK8:LV8)))),"")</f>
        <v>1108.2595583</v>
      </c>
      <c r="LX8" s="59">
        <f>+IFERROR((IF(ISTEXT(LX$5)=FALSE,(INDEX(INEI!$1:$1048576,MATCH($B8,INEI!$B:$B,0),MATCH(LX$4,INEI!$3:$3,0)))/1000,(SUM(LL8:LW8)))),"")</f>
        <v>1184.6903440000001</v>
      </c>
      <c r="LY8" s="59">
        <f>+IFERROR((IF(ISTEXT(LY$5)=FALSE,(INDEX(INEI!$1:$1048576,MATCH($B8,INEI!$B:$B,0),MATCH(LY$4,INEI!$3:$3,0)))/1000,(SUM(LM8:LX8)))),"")</f>
        <v>1193.22532</v>
      </c>
      <c r="LZ8" s="59">
        <f>+IFERROR((IF(ISTEXT(LZ$5)=FALSE,(INDEX(INEI!$1:$1048576,MATCH($B8,INEI!$B:$B,0),MATCH(LZ$4,INEI!$3:$3,0)))/1000,(SUM(LN8:LY8)))),"")</f>
        <v>1226.776693</v>
      </c>
      <c r="MA8" s="59">
        <f>+IFERROR((IF(ISTEXT(MA$5)=FALSE,(INDEX(INEI!$1:$1048576,MATCH($B8,INEI!$B:$B,0),MATCH(MA$4,INEI!$3:$3,0)))/1000,(SUM(LO8:LZ8)))),"")</f>
        <v>1234.7554869999999</v>
      </c>
      <c r="MB8" s="59">
        <f>+IFERROR((IF(ISTEXT(MB$5)=FALSE,(INDEX(INEI!$1:$1048576,MATCH($B8,INEI!$B:$B,0),MATCH(MB$4,INEI!$3:$3,0)))/1000,(SUM(LP8:MA8)))),"")</f>
        <v>1202.6559779999998</v>
      </c>
      <c r="MC8" s="60">
        <f>+IFERROR((IF(ISTEXT(MC$5)=FALSE,(INDEX(INEI!$1:$1048576,MATCH($B8,INEI!$B:$B,0),MATCH(MC$4,INEI!$3:$3,0)))/1000,(SUM(LQ8:MB8)))),"")</f>
        <v>13036.707066020001</v>
      </c>
      <c r="MD8" s="59">
        <f>+IFERROR((IF(ISTEXT(MD$5)=FALSE,(INDEX(INEI!$1:$1048576,MATCH($B8,INEI!$B:$B,0),MATCH(MD$4,INEI!$3:$3,0)))/1000,(SUM(LR8:MC8)))),"")</f>
        <v>1093.1300719999999</v>
      </c>
      <c r="ME8" s="59">
        <f>+IFERROR((IF(ISTEXT(ME$5)=FALSE,(INDEX(INEI!$1:$1048576,MATCH($B8,INEI!$B:$B,0),MATCH(ME$4,INEI!$3:$3,0)))/1000,(SUM(LS8:MD8)))),"")</f>
        <v>1078.404145</v>
      </c>
      <c r="MF8" s="59">
        <f>+IFERROR((IF(ISTEXT(MF$5)=FALSE,(INDEX(INEI!$1:$1048576,MATCH($B8,INEI!$B:$B,0),MATCH(MF$4,INEI!$3:$3,0)))/1000,(SUM(LT8:ME8)))),"")</f>
        <v>0</v>
      </c>
      <c r="MG8" s="59">
        <f>+IFERROR((IF(ISTEXT(MG$5)=FALSE,(INDEX(INEI!$1:$1048576,MATCH($B8,INEI!$B:$B,0),MATCH(MG$4,INEI!$3:$3,0)))/1000,(SUM(LU8:MF8)))),"")</f>
        <v>0</v>
      </c>
      <c r="MH8" s="59" t="str">
        <f>+IFERROR((IF(ISTEXT(MH$5)=FALSE,(INDEX(INEI!$1:$1048576,MATCH($B8,INEI!$B:$B,0),MATCH(MH$4,INEI!$3:$3,0)))/1000,(SUM(LV8:MG8)))),"")</f>
        <v/>
      </c>
      <c r="MI8" s="59" t="str">
        <f>+IFERROR((IF(ISTEXT(MI$5)=FALSE,(INDEX(INEI!$1:$1048576,MATCH($B8,INEI!$B:$B,0),MATCH(MI$4,INEI!$3:$3,0)))/1000,(SUM(LW8:MH8)))),"")</f>
        <v/>
      </c>
      <c r="MJ8" s="59" t="str">
        <f>+IFERROR((IF(ISTEXT(MJ$5)=FALSE,(INDEX(INEI!$1:$1048576,MATCH($B8,INEI!$B:$B,0),MATCH(MJ$4,INEI!$3:$3,0)))/1000,(SUM(LX8:MI8)))),"")</f>
        <v/>
      </c>
      <c r="MK8" s="59" t="str">
        <f>+IFERROR((IF(ISTEXT(MK$5)=FALSE,(INDEX(INEI!$1:$1048576,MATCH($B8,INEI!$B:$B,0),MATCH(MK$4,INEI!$3:$3,0)))/1000,(SUM(LY8:MJ8)))),"")</f>
        <v/>
      </c>
      <c r="ML8" s="59" t="str">
        <f>+IFERROR((IF(ISTEXT(ML$5)=FALSE,(INDEX(INEI!$1:$1048576,MATCH($B8,INEI!$B:$B,0),MATCH(ML$4,INEI!$3:$3,0)))/1000,(SUM(LZ8:MK8)))),"")</f>
        <v/>
      </c>
      <c r="MM8" s="59" t="str">
        <f>+IFERROR((IF(ISTEXT(MM$5)=FALSE,(INDEX(INEI!$1:$1048576,MATCH($B8,INEI!$B:$B,0),MATCH(MM$4,INEI!$3:$3,0)))/1000,(SUM(MA8:ML8)))),"")</f>
        <v/>
      </c>
      <c r="MN8" s="59" t="str">
        <f>+IFERROR((IF(ISTEXT(MN$5)=FALSE,(INDEX(INEI!$1:$1048576,MATCH($B8,INEI!$B:$B,0),MATCH(MN$4,INEI!$3:$3,0)))/1000,(SUM(MB8:MM8)))),"")</f>
        <v/>
      </c>
      <c r="MO8" s="59" t="str">
        <f>+IFERROR((IF(ISTEXT(MO$5)=FALSE,(INDEX(INEI!$1:$1048576,MATCH($B8,INEI!$B:$B,0),MATCH(MO$4,INEI!$3:$3,0)))/1000,(SUM(MC8:MN8)))),"")</f>
        <v/>
      </c>
      <c r="MP8" s="60">
        <f>+IFERROR((IF(ISTEXT(MP$5)=FALSE,(INDEX(INEI!$1:$1048576,MATCH($B8,INEI!$B:$B,0),MATCH(MP$4,INEI!$3:$3,0)))/1000,(SUM(MD8:MO8)))),"")</f>
        <v>2171.5342169999999</v>
      </c>
    </row>
    <row r="9" spans="1:354" s="323" customFormat="1" outlineLevel="1">
      <c r="A9" s="11"/>
      <c r="B9" s="9" t="s">
        <v>219</v>
      </c>
      <c r="C9" s="5" t="s">
        <v>337</v>
      </c>
      <c r="D9" s="59"/>
      <c r="E9" s="59"/>
      <c r="F9" s="59"/>
      <c r="G9" s="59"/>
      <c r="H9" s="59"/>
      <c r="I9" s="59"/>
      <c r="J9" s="59"/>
      <c r="K9" s="59"/>
      <c r="L9" s="59"/>
      <c r="M9" s="59"/>
      <c r="N9" s="59"/>
      <c r="O9" s="59"/>
      <c r="P9" s="60"/>
      <c r="Q9" s="59"/>
      <c r="R9" s="59"/>
      <c r="S9" s="59"/>
      <c r="T9" s="59"/>
      <c r="U9" s="59"/>
      <c r="V9" s="59"/>
      <c r="W9" s="59"/>
      <c r="X9" s="59"/>
      <c r="Y9" s="59"/>
      <c r="Z9" s="59"/>
      <c r="AA9" s="59"/>
      <c r="AB9" s="59"/>
      <c r="AC9" s="60"/>
      <c r="AD9" s="59"/>
      <c r="AE9" s="59"/>
      <c r="AF9" s="59"/>
      <c r="AG9" s="59"/>
      <c r="AH9" s="59"/>
      <c r="AI9" s="59"/>
      <c r="AJ9" s="59"/>
      <c r="AK9" s="59"/>
      <c r="AL9" s="59"/>
      <c r="AM9" s="59"/>
      <c r="AN9" s="59"/>
      <c r="AO9" s="59"/>
      <c r="AP9" s="60"/>
      <c r="AQ9" s="59"/>
      <c r="AR9" s="59"/>
      <c r="AS9" s="59"/>
      <c r="AT9" s="59"/>
      <c r="AU9" s="59"/>
      <c r="AV9" s="59"/>
      <c r="AW9" s="59"/>
      <c r="AX9" s="59"/>
      <c r="AY9" s="59"/>
      <c r="AZ9" s="59"/>
      <c r="BA9" s="59"/>
      <c r="BB9" s="59"/>
      <c r="BC9" s="60"/>
      <c r="BD9" s="59"/>
      <c r="BE9" s="59"/>
      <c r="BF9" s="59"/>
      <c r="BG9" s="59"/>
      <c r="BH9" s="59"/>
      <c r="BI9" s="59"/>
      <c r="BJ9" s="59"/>
      <c r="BK9" s="59"/>
      <c r="BL9" s="59"/>
      <c r="BM9" s="59"/>
      <c r="BN9" s="59"/>
      <c r="BO9" s="59"/>
      <c r="BP9" s="60"/>
      <c r="BQ9" s="59"/>
      <c r="BR9" s="59"/>
      <c r="BS9" s="59"/>
      <c r="BT9" s="59"/>
      <c r="BU9" s="59"/>
      <c r="BV9" s="59"/>
      <c r="BW9" s="59"/>
      <c r="BX9" s="59"/>
      <c r="BY9" s="59"/>
      <c r="BZ9" s="59"/>
      <c r="CA9" s="59"/>
      <c r="CB9" s="59"/>
      <c r="CC9" s="60"/>
      <c r="CD9" s="59"/>
      <c r="CE9" s="59"/>
      <c r="CF9" s="59"/>
      <c r="CG9" s="59"/>
      <c r="CH9" s="59"/>
      <c r="CI9" s="59"/>
      <c r="CJ9" s="59"/>
      <c r="CK9" s="59"/>
      <c r="CL9" s="59"/>
      <c r="CM9" s="59"/>
      <c r="CN9" s="59"/>
      <c r="CO9" s="59"/>
      <c r="CP9" s="60"/>
      <c r="CQ9" s="59"/>
      <c r="CR9" s="59"/>
      <c r="CS9" s="59"/>
      <c r="CT9" s="59"/>
      <c r="CU9" s="59"/>
      <c r="CV9" s="59"/>
      <c r="CW9" s="59"/>
      <c r="CX9" s="59"/>
      <c r="CY9" s="59"/>
      <c r="CZ9" s="59"/>
      <c r="DA9" s="59"/>
      <c r="DB9" s="59"/>
      <c r="DC9" s="60"/>
      <c r="DD9" s="59"/>
      <c r="DE9" s="59"/>
      <c r="DF9" s="59"/>
      <c r="DG9" s="59"/>
      <c r="DH9" s="59"/>
      <c r="DI9" s="59"/>
      <c r="DJ9" s="59"/>
      <c r="DK9" s="59"/>
      <c r="DL9" s="59"/>
      <c r="DM9" s="59"/>
      <c r="DN9" s="59"/>
      <c r="DO9" s="59"/>
      <c r="DP9" s="60"/>
      <c r="DQ9" s="59"/>
      <c r="DR9" s="59"/>
      <c r="DS9" s="59"/>
      <c r="DT9" s="59"/>
      <c r="DU9" s="59"/>
      <c r="DV9" s="59"/>
      <c r="DW9" s="59"/>
      <c r="DX9" s="59"/>
      <c r="DY9" s="59"/>
      <c r="DZ9" s="59"/>
      <c r="EA9" s="59"/>
      <c r="EB9" s="59"/>
      <c r="EC9" s="60"/>
      <c r="ED9" s="59"/>
      <c r="EE9" s="59"/>
      <c r="EF9" s="59"/>
      <c r="EG9" s="59"/>
      <c r="EH9" s="59"/>
      <c r="EI9" s="59"/>
      <c r="EJ9" s="59"/>
      <c r="EK9" s="59"/>
      <c r="EL9" s="59"/>
      <c r="EM9" s="59"/>
      <c r="EN9" s="59"/>
      <c r="EO9" s="59"/>
      <c r="EP9" s="60"/>
      <c r="EQ9" s="59"/>
      <c r="ER9" s="59"/>
      <c r="ES9" s="59"/>
      <c r="ET9" s="59"/>
      <c r="EU9" s="59"/>
      <c r="EV9" s="59"/>
      <c r="EW9" s="59"/>
      <c r="EX9" s="59"/>
      <c r="EY9" s="59"/>
      <c r="EZ9" s="59"/>
      <c r="FA9" s="59"/>
      <c r="FB9" s="59"/>
      <c r="FC9" s="60"/>
      <c r="FD9" s="59">
        <v>642.77868000000001</v>
      </c>
      <c r="FE9" s="59">
        <v>627.39758999999992</v>
      </c>
      <c r="FF9" s="59">
        <v>693.23140000000001</v>
      </c>
      <c r="FG9" s="59">
        <v>632.00553000000002</v>
      </c>
      <c r="FH9" s="59">
        <v>671.36417000000006</v>
      </c>
      <c r="FI9" s="59">
        <v>725.93785000000003</v>
      </c>
      <c r="FJ9" s="59">
        <v>771.04372000000001</v>
      </c>
      <c r="FK9" s="59">
        <v>798.27681999999993</v>
      </c>
      <c r="FL9" s="59">
        <v>762.68606999999997</v>
      </c>
      <c r="FM9" s="59">
        <v>780.19618999999989</v>
      </c>
      <c r="FN9" s="59">
        <v>767.87404299999992</v>
      </c>
      <c r="FO9" s="59">
        <v>705.09309099999996</v>
      </c>
      <c r="FP9" s="60">
        <v>8577.8851539999996</v>
      </c>
      <c r="FQ9" s="59">
        <v>716.25635</v>
      </c>
      <c r="FR9" s="59">
        <v>689.23592000000008</v>
      </c>
      <c r="FS9" s="59">
        <v>708.79753000000005</v>
      </c>
      <c r="FT9" s="59">
        <v>714.24431000000004</v>
      </c>
      <c r="FU9" s="59">
        <v>724.29708999999991</v>
      </c>
      <c r="FV9" s="59">
        <v>705.18504000000007</v>
      </c>
      <c r="FW9" s="59">
        <v>744.54005000000006</v>
      </c>
      <c r="FX9" s="59">
        <v>798.69743999999992</v>
      </c>
      <c r="FY9" s="59">
        <v>774.23934999999994</v>
      </c>
      <c r="FZ9" s="59">
        <v>788.48297000000002</v>
      </c>
      <c r="GA9" s="59">
        <v>775.45365000000004</v>
      </c>
      <c r="GB9" s="59">
        <v>764.10503000000006</v>
      </c>
      <c r="GC9" s="60">
        <v>8903.5347300000012</v>
      </c>
      <c r="GD9" s="59">
        <v>706.27769999999998</v>
      </c>
      <c r="GE9" s="59">
        <v>733.67899999999997</v>
      </c>
      <c r="GF9" s="59">
        <v>743.82283999999993</v>
      </c>
      <c r="GG9" s="59">
        <v>720.54875000000004</v>
      </c>
      <c r="GH9" s="59">
        <v>754.46715000000006</v>
      </c>
      <c r="GI9" s="59">
        <v>723.31640000000004</v>
      </c>
      <c r="GJ9" s="59">
        <v>732.87970999999993</v>
      </c>
      <c r="GK9" s="59">
        <v>804.74257</v>
      </c>
      <c r="GL9" s="59">
        <v>761.20285000000001</v>
      </c>
      <c r="GM9" s="59">
        <v>783.84157999999991</v>
      </c>
      <c r="GN9" s="59">
        <v>809.76242999999999</v>
      </c>
      <c r="GO9" s="59">
        <v>763.30815000000007</v>
      </c>
      <c r="GP9" s="60">
        <v>9037.8491300000005</v>
      </c>
      <c r="GQ9" s="59">
        <v>701.07031999999992</v>
      </c>
      <c r="GR9" s="59">
        <v>680.90486999999996</v>
      </c>
      <c r="GS9" s="59">
        <v>735.57749999999999</v>
      </c>
      <c r="GT9" s="59">
        <v>655.91568999999993</v>
      </c>
      <c r="GU9" s="59">
        <v>691.52245999999991</v>
      </c>
      <c r="GV9" s="59">
        <v>659.30898999999999</v>
      </c>
      <c r="GW9" s="59">
        <v>689.04193000000009</v>
      </c>
      <c r="GX9" s="59">
        <v>737.07901000000004</v>
      </c>
      <c r="GY9" s="59">
        <v>771.33700999999996</v>
      </c>
      <c r="GZ9" s="59">
        <v>823.15225999999996</v>
      </c>
      <c r="HA9" s="59">
        <v>747.59096</v>
      </c>
      <c r="HB9" s="59">
        <v>740.74318000000005</v>
      </c>
      <c r="HC9" s="60">
        <v>8633.2441799999997</v>
      </c>
      <c r="HD9" s="59">
        <v>692.61115000000007</v>
      </c>
      <c r="HE9" s="59">
        <v>760.94634999999994</v>
      </c>
      <c r="HF9" s="59">
        <v>632.49954000000002</v>
      </c>
      <c r="HG9" s="59">
        <v>780.56045200000005</v>
      </c>
      <c r="HH9" s="59">
        <v>710.01350000000002</v>
      </c>
      <c r="HI9" s="59">
        <v>674.48960499999998</v>
      </c>
      <c r="HJ9" s="59">
        <v>702.05939999999998</v>
      </c>
      <c r="HK9" s="59">
        <v>724.45537999999999</v>
      </c>
      <c r="HL9" s="59">
        <v>683.19906000000003</v>
      </c>
      <c r="HM9" s="59">
        <v>674.06150000000002</v>
      </c>
      <c r="HN9" s="59">
        <v>675.98570999999993</v>
      </c>
      <c r="HO9" s="59">
        <v>629.95328000000006</v>
      </c>
      <c r="HP9" s="60">
        <v>8340.8349269999999</v>
      </c>
      <c r="HQ9" s="59">
        <v>632.59885999999995</v>
      </c>
      <c r="HR9" s="59">
        <v>618.87434999999994</v>
      </c>
      <c r="HS9" s="59">
        <v>628.05012999999997</v>
      </c>
      <c r="HT9" s="59">
        <v>744.86418999999989</v>
      </c>
      <c r="HU9" s="59">
        <v>654.56416999999999</v>
      </c>
      <c r="HV9" s="59">
        <v>708.41114000000005</v>
      </c>
      <c r="HW9" s="59">
        <v>689.74578000000008</v>
      </c>
      <c r="HX9" s="59">
        <v>712.47589000000005</v>
      </c>
      <c r="HY9" s="59">
        <v>723.37212999999997</v>
      </c>
      <c r="HZ9" s="59">
        <v>733.04429000000005</v>
      </c>
      <c r="IA9" s="59">
        <v>733.27548000000002</v>
      </c>
      <c r="IB9" s="59">
        <v>721.99807999999996</v>
      </c>
      <c r="IC9" s="60">
        <v>8301.2744899999998</v>
      </c>
      <c r="ID9" s="59">
        <v>669.56232999999997</v>
      </c>
      <c r="IE9" s="59">
        <v>640.59582</v>
      </c>
      <c r="IF9" s="59">
        <v>669.79151000000002</v>
      </c>
      <c r="IG9" s="59">
        <v>630.43908999999996</v>
      </c>
      <c r="IH9" s="59">
        <v>703.05608999999993</v>
      </c>
      <c r="II9" s="59">
        <v>648.66403000000003</v>
      </c>
      <c r="IJ9" s="59">
        <v>678.20756099999994</v>
      </c>
      <c r="IK9" s="59">
        <v>767.86800000000005</v>
      </c>
      <c r="IL9" s="59">
        <v>757.79543000000001</v>
      </c>
      <c r="IM9" s="59">
        <v>787.13295999999991</v>
      </c>
      <c r="IN9" s="59">
        <v>791.00684000000001</v>
      </c>
      <c r="IO9" s="59">
        <v>802.17378000000008</v>
      </c>
      <c r="IP9" s="60">
        <v>8546.2934410000016</v>
      </c>
      <c r="IQ9" s="59">
        <v>651.32623999999998</v>
      </c>
      <c r="IR9" s="59">
        <v>717.63251000000002</v>
      </c>
      <c r="IS9" s="59">
        <v>760.33199999999999</v>
      </c>
      <c r="IT9" s="59">
        <v>723.47510999999997</v>
      </c>
      <c r="IU9" s="59">
        <v>780.52294999999992</v>
      </c>
      <c r="IV9" s="59">
        <v>779.64247</v>
      </c>
      <c r="IW9" s="59">
        <v>748.63837999999998</v>
      </c>
      <c r="IX9" s="59">
        <v>827.60724000000005</v>
      </c>
      <c r="IY9" s="59">
        <v>827.23873000000003</v>
      </c>
      <c r="IZ9" s="59">
        <v>849.84081000000003</v>
      </c>
      <c r="JA9" s="59">
        <v>830.63957999999991</v>
      </c>
      <c r="JB9" s="59">
        <v>829.17661600000008</v>
      </c>
      <c r="JC9" s="60">
        <v>9326.0726360000008</v>
      </c>
      <c r="JD9" s="59">
        <v>734.04815399999995</v>
      </c>
      <c r="JE9" s="59">
        <v>699.07167900000002</v>
      </c>
      <c r="JF9" s="59">
        <v>365.21322600000002</v>
      </c>
      <c r="JG9" s="59">
        <v>2.68675</v>
      </c>
      <c r="JH9" s="59">
        <v>241.874887</v>
      </c>
      <c r="JI9" s="59">
        <v>528.37737199999992</v>
      </c>
      <c r="JJ9" s="59">
        <v>726.73684500000002</v>
      </c>
      <c r="JK9" s="59">
        <v>833.06951800000002</v>
      </c>
      <c r="JL9" s="59">
        <v>880.40664000000004</v>
      </c>
      <c r="JM9" s="59">
        <v>996.16370600000005</v>
      </c>
      <c r="JN9" s="59">
        <v>940.74600399999997</v>
      </c>
      <c r="JO9" s="59">
        <v>958.42850999999996</v>
      </c>
      <c r="JP9" s="60">
        <v>7906.8232909999997</v>
      </c>
      <c r="JQ9" s="59">
        <v>892.7454009999999</v>
      </c>
      <c r="JR9" s="59">
        <v>864.874641</v>
      </c>
      <c r="JS9" s="59">
        <v>885.10886100000005</v>
      </c>
      <c r="JT9" s="59">
        <v>855.994551</v>
      </c>
      <c r="JU9" s="59">
        <v>875.59066399999995</v>
      </c>
      <c r="JV9" s="59">
        <v>874.88663699999995</v>
      </c>
      <c r="JW9" s="59">
        <v>925.48250600000006</v>
      </c>
      <c r="JX9" s="59">
        <v>985.23447599999997</v>
      </c>
      <c r="JY9" s="59">
        <v>980.53874899999994</v>
      </c>
      <c r="JZ9" s="59">
        <v>1014.7785849999999</v>
      </c>
      <c r="KA9" s="59">
        <v>985.73959000000002</v>
      </c>
      <c r="KB9" s="59">
        <v>978.90151700000001</v>
      </c>
      <c r="KC9" s="60">
        <v>11119.876177999999</v>
      </c>
      <c r="KD9" s="59">
        <f>+IFERROR((IF(ISTEXT(KD$5)=FALSE,(INDEX(INEI!$1:$1048576,MATCH($B9,INEI!$B:$B,0),MATCH(KD$4,INEI!$3:$3,0)))/1000,(SUM(JR9:KC9)))),"")</f>
        <v>963.56013199999995</v>
      </c>
      <c r="KE9" s="59">
        <f>+IFERROR((IF(ISTEXT(KE$5)=FALSE,(INDEX(INEI!$1:$1048576,MATCH($B9,INEI!$B:$B,0),MATCH(KE$4,INEI!$3:$3,0)))/1000,(SUM(JS9:KD9)))),"")</f>
        <v>904.754546</v>
      </c>
      <c r="KF9" s="59">
        <f>+IFERROR((IF(ISTEXT(KF$5)=FALSE,(INDEX(INEI!$1:$1048576,MATCH($B9,INEI!$B:$B,0),MATCH(KF$4,INEI!$3:$3,0)))/1000,(SUM(JT9:KE9)))),"")</f>
        <v>1015.896041</v>
      </c>
      <c r="KG9" s="59">
        <f>+IFERROR((IF(ISTEXT(KG$5)=FALSE,(INDEX(INEI!$1:$1048576,MATCH($B9,INEI!$B:$B,0),MATCH(KG$4,INEI!$3:$3,0)))/1000,(SUM(JU9:KF9)))),"")</f>
        <v>826.46029799999997</v>
      </c>
      <c r="KH9" s="59">
        <f>+IFERROR((IF(ISTEXT(KH$5)=FALSE,(INDEX(INEI!$1:$1048576,MATCH($B9,INEI!$B:$B,0),MATCH(KH$4,INEI!$3:$3,0)))/1000,(SUM(JV9:KG9)))),"")</f>
        <v>917.92465200000004</v>
      </c>
      <c r="KI9" s="59">
        <f>+IFERROR((IF(ISTEXT(KI$5)=FALSE,(INDEX(INEI!$1:$1048576,MATCH($B9,INEI!$B:$B,0),MATCH(KI$4,INEI!$3:$3,0)))/1000,(SUM(JW9:KH9)))),"")</f>
        <v>943.95009400000004</v>
      </c>
      <c r="KJ9" s="59">
        <f>+IFERROR((IF(ISTEXT(KJ$5)=FALSE,(INDEX(INEI!$1:$1048576,MATCH($B9,INEI!$B:$B,0),MATCH(KJ$4,INEI!$3:$3,0)))/1000,(SUM(JX9:KI9)))),"")</f>
        <v>936.11848099999997</v>
      </c>
      <c r="KK9" s="59">
        <f>+IFERROR((IF(ISTEXT(KK$5)=FALSE,(INDEX(INEI!$1:$1048576,MATCH($B9,INEI!$B:$B,0),MATCH(KK$4,INEI!$3:$3,0)))/1000,(SUM(JY9:KJ9)))),"")</f>
        <v>1043.6157210000001</v>
      </c>
      <c r="KL9" s="59">
        <f>+IFERROR((IF(ISTEXT(KL$5)=FALSE,(INDEX(INEI!$1:$1048576,MATCH($B9,INEI!$B:$B,0),MATCH(KL$4,INEI!$3:$3,0)))/1000,(SUM(JZ9:KK9)))),"")</f>
        <v>994.360052</v>
      </c>
      <c r="KM9" s="59">
        <f>+IFERROR((IF(ISTEXT(KM$5)=FALSE,(INDEX(INEI!$1:$1048576,MATCH($B9,INEI!$B:$B,0),MATCH(KM$4,INEI!$3:$3,0)))/1000,(SUM(KA9:KL9)))),"")</f>
        <v>991.93029100000001</v>
      </c>
      <c r="KN9" s="59">
        <f>+IFERROR((IF(ISTEXT(KN$5)=FALSE,(INDEX(INEI!$1:$1048576,MATCH($B9,INEI!$B:$B,0),MATCH(KN$4,INEI!$3:$3,0)))/1000,(SUM(KB9:KM9)))),"")</f>
        <v>950.48319700000002</v>
      </c>
      <c r="KO9" s="59">
        <f>+IFERROR((IF(ISTEXT(KO$5)=FALSE,(INDEX(INEI!$1:$1048576,MATCH($B9,INEI!$B:$B,0),MATCH(KO$4,INEI!$3:$3,0)))/1000,(SUM(KC9:KN9)))),"")</f>
        <v>913.23080000000004</v>
      </c>
      <c r="KP9" s="60">
        <f>+IFERROR((IF(ISTEXT(KP$5)=FALSE,(INDEX(INEI!$1:$1048576,MATCH($B9,INEI!$B:$B,0),MATCH(KP$4,INEI!$3:$3,0)))/1000,(SUM(KD9:KO9)))),"")</f>
        <v>11402.284304999999</v>
      </c>
      <c r="KQ9" s="59">
        <f>+IFERROR((IF(ISTEXT(KQ$5)=FALSE,(INDEX(INEI!$1:$1048576,MATCH($B9,INEI!$B:$B,0),MATCH(KQ$4,INEI!$3:$3,0)))/1000,(SUM(KE9:KP9)))),"")</f>
        <v>844.69342599999993</v>
      </c>
      <c r="KR9" s="59">
        <f>+IFERROR((IF(ISTEXT(KR$5)=FALSE,(INDEX(INEI!$1:$1048576,MATCH($B9,INEI!$B:$B,0),MATCH(KR$4,INEI!$3:$3,0)))/1000,(SUM(KF9:KQ9)))),"")</f>
        <v>782.21784300000002</v>
      </c>
      <c r="KS9" s="59">
        <f>+IFERROR((IF(ISTEXT(KS$5)=FALSE,(INDEX(INEI!$1:$1048576,MATCH($B9,INEI!$B:$B,0),MATCH(KS$4,INEI!$3:$3,0)))/1000,(SUM(KG9:KR9)))),"")</f>
        <v>798.77754700000003</v>
      </c>
      <c r="KT9" s="59">
        <f>+IFERROR((IF(ISTEXT(KT$5)=FALSE,(INDEX(INEI!$1:$1048576,MATCH($B9,INEI!$B:$B,0),MATCH(KT$4,INEI!$3:$3,0)))/1000,(SUM(KH9:KS9)))),"")</f>
        <v>787.07317499999999</v>
      </c>
      <c r="KU9" s="59">
        <f>+IFERROR((IF(ISTEXT(KU$5)=FALSE,(INDEX(INEI!$1:$1048576,MATCH($B9,INEI!$B:$B,0),MATCH(KU$4,INEI!$3:$3,0)))/1000,(SUM(KI9:KT9)))),"")</f>
        <v>799.54578200000003</v>
      </c>
      <c r="KV9" s="59">
        <f>+IFERROR((IF(ISTEXT(KV$5)=FALSE,(INDEX(INEI!$1:$1048576,MATCH($B9,INEI!$B:$B,0),MATCH(KV$4,INEI!$3:$3,0)))/1000,(SUM(KJ9:KU9)))),"")</f>
        <v>816.33246099999997</v>
      </c>
      <c r="KW9" s="59">
        <f>+IFERROR((IF(ISTEXT(KW$5)=FALSE,(INDEX(INEI!$1:$1048576,MATCH($B9,INEI!$B:$B,0),MATCH(KW$4,INEI!$3:$3,0)))/1000,(SUM(KK9:KV9)))),"")</f>
        <v>839.80324800000005</v>
      </c>
      <c r="KX9" s="59">
        <f>+IFERROR((IF(ISTEXT(KX$5)=FALSE,(INDEX(INEI!$1:$1048576,MATCH($B9,INEI!$B:$B,0),MATCH(KX$4,INEI!$3:$3,0)))/1000,(SUM(KL9:KW9)))),"")</f>
        <v>886.64238</v>
      </c>
      <c r="KY9" s="59">
        <f>+IFERROR((IF(ISTEXT(KY$5)=FALSE,(INDEX(INEI!$1:$1048576,MATCH($B9,INEI!$B:$B,0),MATCH(KY$4,INEI!$3:$3,0)))/1000,(SUM(KM9:KX9)))),"")</f>
        <v>870.978972</v>
      </c>
      <c r="KZ9" s="59">
        <f>+IFERROR((IF(ISTEXT(KZ$5)=FALSE,(INDEX(INEI!$1:$1048576,MATCH($B9,INEI!$B:$B,0),MATCH(KZ$4,INEI!$3:$3,0)))/1000,(SUM(KN9:KY9)))),"")</f>
        <v>886.408728</v>
      </c>
      <c r="LA9" s="59">
        <f>+IFERROR((IF(ISTEXT(LA$5)=FALSE,(INDEX(INEI!$1:$1048576,MATCH($B9,INEI!$B:$B,0),MATCH(LA$4,INEI!$3:$3,0)))/1000,(SUM(KO9:KZ9)))),"")</f>
        <v>858.41239899999994</v>
      </c>
      <c r="LB9" s="59">
        <f>+IFERROR((IF(ISTEXT(LB$5)=FALSE,(INDEX(INEI!$1:$1048576,MATCH($B9,INEI!$B:$B,0),MATCH(LB$4,INEI!$3:$3,0)))/1000,(SUM(KP9:LA9)))),"")</f>
        <v>775.60037199999999</v>
      </c>
      <c r="LC9" s="60">
        <f>+IFERROR((IF(ISTEXT(LC$5)=FALSE,(INDEX(INEI!$1:$1048576,MATCH($B9,INEI!$B:$B,0),MATCH(LC$4,INEI!$3:$3,0)))/1000,(SUM(KQ9:LB9)))),"")</f>
        <v>9946.4863330000026</v>
      </c>
      <c r="LD9" s="59">
        <f>+IFERROR((IF(ISTEXT(LD$5)=FALSE,(INDEX(INEI!$1:$1048576,MATCH($B9,INEI!$B:$B,0),MATCH(LD$4,INEI!$3:$3,0)))/1000,(SUM(KR9:LC9)))),"")</f>
        <v>831.34540400000003</v>
      </c>
      <c r="LE9" s="59">
        <f>+IFERROR((IF(ISTEXT(LE$5)=FALSE,(INDEX(INEI!$1:$1048576,MATCH($B9,INEI!$B:$B,0),MATCH(LE$4,INEI!$3:$3,0)))/1000,(SUM(KS9:LD9)))),"")</f>
        <v>713.59075699999994</v>
      </c>
      <c r="LF9" s="59">
        <f>+IFERROR((IF(ISTEXT(LF$5)=FALSE,(INDEX(INEI!$1:$1048576,MATCH($B9,INEI!$B:$B,0),MATCH(LF$4,INEI!$3:$3,0)))/1000,(SUM(KT9:LE9)))),"")</f>
        <v>765.85459600000002</v>
      </c>
      <c r="LG9" s="59">
        <f>+IFERROR((IF(ISTEXT(LG$5)=FALSE,(INDEX(INEI!$1:$1048576,MATCH($B9,INEI!$B:$B,0),MATCH(LG$4,INEI!$3:$3,0)))/1000,(SUM(KU9:LF9)))),"")</f>
        <v>760.26937399999997</v>
      </c>
      <c r="LH9" s="59">
        <f>+IFERROR((IF(ISTEXT(LH$5)=FALSE,(INDEX(INEI!$1:$1048576,MATCH($B9,INEI!$B:$B,0),MATCH(LH$4,INEI!$3:$3,0)))/1000,(SUM(KV9:LG9)))),"")</f>
        <v>790.47860400000002</v>
      </c>
      <c r="LI9" s="59">
        <f>+IFERROR((IF(ISTEXT(LI$5)=FALSE,(INDEX(INEI!$1:$1048576,MATCH($B9,INEI!$B:$B,0),MATCH(LI$4,INEI!$3:$3,0)))/1000,(SUM(KW9:LH9)))),"")</f>
        <v>775.99470499999995</v>
      </c>
      <c r="LJ9" s="59">
        <f>+IFERROR((IF(ISTEXT(LJ$5)=FALSE,(INDEX(INEI!$1:$1048576,MATCH($B9,INEI!$B:$B,0),MATCH(LJ$4,INEI!$3:$3,0)))/1000,(SUM(KX9:LI9)))),"")</f>
        <v>819.49190300000009</v>
      </c>
      <c r="LK9" s="59">
        <f>+IFERROR((IF(ISTEXT(LK$5)=FALSE,(INDEX(INEI!$1:$1048576,MATCH($B9,INEI!$B:$B,0),MATCH(LK$4,INEI!$3:$3,0)))/1000,(SUM(KY9:LJ9)))),"")</f>
        <v>907.40287000000001</v>
      </c>
      <c r="LL9" s="59">
        <f>+IFERROR((IF(ISTEXT(LL$5)=FALSE,(INDEX(INEI!$1:$1048576,MATCH($B9,INEI!$B:$B,0),MATCH(LL$4,INEI!$3:$3,0)))/1000,(SUM(KZ9:LK9)))),"")</f>
        <v>883.02730299999996</v>
      </c>
      <c r="LM9" s="59">
        <f>+IFERROR((IF(ISTEXT(LM$5)=FALSE,(INDEX(INEI!$1:$1048576,MATCH($B9,INEI!$B:$B,0),MATCH(LM$4,INEI!$3:$3,0)))/1000,(SUM(LA9:LL9)))),"")</f>
        <v>914.77330400000005</v>
      </c>
      <c r="LN9" s="59">
        <f>+IFERROR((IF(ISTEXT(LN$5)=FALSE,(INDEX(INEI!$1:$1048576,MATCH($B9,INEI!$B:$B,0),MATCH(LN$4,INEI!$3:$3,0)))/1000,(SUM(LB9:LM9)))),"")</f>
        <v>855.76534500000002</v>
      </c>
      <c r="LO9" s="59">
        <f>+IFERROR((IF(ISTEXT(LO$5)=FALSE,(INDEX(INEI!$1:$1048576,MATCH($B9,INEI!$B:$B,0),MATCH(LO$4,INEI!$3:$3,0)))/1000,(SUM(LC9:LN9)))),"")</f>
        <v>815.84914500000002</v>
      </c>
      <c r="LP9" s="60">
        <f>+IFERROR((IF(ISTEXT(LP$5)=FALSE,(INDEX(INEI!$1:$1048576,MATCH($B9,INEI!$B:$B,0),MATCH(LP$4,INEI!$3:$3,0)))/1000,(SUM(LD9:LO9)))),"")</f>
        <v>9833.8433100000002</v>
      </c>
      <c r="LQ9" s="59">
        <f>+IFERROR((IF(ISTEXT(LQ$5)=FALSE,(INDEX(INEI!$1:$1048576,MATCH($B9,INEI!$B:$B,0),MATCH(LQ$4,INEI!$3:$3,0)))/1000,(SUM(LE9:LP9)))),"")</f>
        <v>785.25732200000004</v>
      </c>
      <c r="LR9" s="59">
        <f>+IFERROR((IF(ISTEXT(LR$5)=FALSE,(INDEX(INEI!$1:$1048576,MATCH($B9,INEI!$B:$B,0),MATCH(LR$4,INEI!$3:$3,0)))/1000,(SUM(LF9:LQ9)))),"")</f>
        <v>794.38831600000003</v>
      </c>
      <c r="LS9" s="59">
        <f>+IFERROR((IF(ISTEXT(LS$5)=FALSE,(INDEX(INEI!$1:$1048576,MATCH($B9,INEI!$B:$B,0),MATCH(LS$4,INEI!$3:$3,0)))/1000,(SUM(LG9:LR9)))),"")</f>
        <v>783.27591799999993</v>
      </c>
      <c r="LT9" s="59">
        <f>+IFERROR((IF(ISTEXT(LT$5)=FALSE,(INDEX(INEI!$1:$1048576,MATCH($B9,INEI!$B:$B,0),MATCH(LT$4,INEI!$3:$3,0)))/1000,(SUM(LH9:LS9)))),"")</f>
        <v>769.27410699999996</v>
      </c>
      <c r="LU9" s="59">
        <f>+IFERROR((IF(ISTEXT(LU$5)=FALSE,(INDEX(INEI!$1:$1048576,MATCH($B9,INEI!$B:$B,0),MATCH(LU$4,INEI!$3:$3,0)))/1000,(SUM(LI9:LT9)))),"")</f>
        <v>828.012383</v>
      </c>
      <c r="LV9" s="59">
        <f>+IFERROR((IF(ISTEXT(LV$5)=FALSE,(INDEX(INEI!$1:$1048576,MATCH($B9,INEI!$B:$B,0),MATCH(LV$4,INEI!$3:$3,0)))/1000,(SUM(LJ9:LU9)))),"")</f>
        <v>816.50591399999996</v>
      </c>
      <c r="LW9" s="59">
        <f>+IFERROR((IF(ISTEXT(LW$5)=FALSE,(INDEX(INEI!$1:$1048576,MATCH($B9,INEI!$B:$B,0),MATCH(LW$4,INEI!$3:$3,0)))/1000,(SUM(LK9:LV9)))),"")</f>
        <v>898.07323999999994</v>
      </c>
      <c r="LX9" s="59">
        <f>+IFERROR((IF(ISTEXT(LX$5)=FALSE,(INDEX(INEI!$1:$1048576,MATCH($B9,INEI!$B:$B,0),MATCH(LX$4,INEI!$3:$3,0)))/1000,(SUM(LL9:LW9)))),"")</f>
        <v>962.99776800000006</v>
      </c>
      <c r="LY9" s="59">
        <f>+IFERROR((IF(ISTEXT(LY$5)=FALSE,(INDEX(INEI!$1:$1048576,MATCH($B9,INEI!$B:$B,0),MATCH(LY$4,INEI!$3:$3,0)))/1000,(SUM(LM9:LX9)))),"")</f>
        <v>972.34962800000005</v>
      </c>
      <c r="LZ9" s="59">
        <f>+IFERROR((IF(ISTEXT(LZ$5)=FALSE,(INDEX(INEI!$1:$1048576,MATCH($B9,INEI!$B:$B,0),MATCH(LZ$4,INEI!$3:$3,0)))/1000,(SUM(LN9:LY9)))),"")</f>
        <v>998.427548</v>
      </c>
      <c r="MA9" s="59">
        <f>+IFERROR((IF(ISTEXT(MA$5)=FALSE,(INDEX(INEI!$1:$1048576,MATCH($B9,INEI!$B:$B,0),MATCH(MA$4,INEI!$3:$3,0)))/1000,(SUM(LO9:LZ9)))),"")</f>
        <v>978.65407299999993</v>
      </c>
      <c r="MB9" s="59">
        <f>+IFERROR((IF(ISTEXT(MB$5)=FALSE,(INDEX(INEI!$1:$1048576,MATCH($B9,INEI!$B:$B,0),MATCH(MB$4,INEI!$3:$3,0)))/1000,(SUM(LP9:MA9)))),"")</f>
        <v>949.355502</v>
      </c>
      <c r="MC9" s="60">
        <f>+IFERROR((IF(ISTEXT(MC$5)=FALSE,(INDEX(INEI!$1:$1048576,MATCH($B9,INEI!$B:$B,0),MATCH(MC$4,INEI!$3:$3,0)))/1000,(SUM(LQ9:MB9)))),"")</f>
        <v>10536.571719</v>
      </c>
      <c r="MD9" s="59">
        <f>+IFERROR((IF(ISTEXT(MD$5)=FALSE,(INDEX(INEI!$1:$1048576,MATCH($B9,INEI!$B:$B,0),MATCH(MD$4,INEI!$3:$3,0)))/1000,(SUM(LR9:MC9)))),"")</f>
        <v>886.45401399999992</v>
      </c>
      <c r="ME9" s="59">
        <f>+IFERROR((IF(ISTEXT(ME$5)=FALSE,(INDEX(INEI!$1:$1048576,MATCH($B9,INEI!$B:$B,0),MATCH(ME$4,INEI!$3:$3,0)))/1000,(SUM(LS9:MD9)))),"")</f>
        <v>876.17779799999994</v>
      </c>
      <c r="MF9" s="59">
        <f>+IFERROR((IF(ISTEXT(MF$5)=FALSE,(INDEX(INEI!$1:$1048576,MATCH($B9,INEI!$B:$B,0),MATCH(MF$4,INEI!$3:$3,0)))/1000,(SUM(LT9:ME9)))),"")</f>
        <v>0</v>
      </c>
      <c r="MG9" s="59">
        <f>+IFERROR((IF(ISTEXT(MG$5)=FALSE,(INDEX(INEI!$1:$1048576,MATCH($B9,INEI!$B:$B,0),MATCH(MG$4,INEI!$3:$3,0)))/1000,(SUM(LU9:MF9)))),"")</f>
        <v>0</v>
      </c>
      <c r="MH9" s="59" t="str">
        <f>+IFERROR((IF(ISTEXT(MH$5)=FALSE,(INDEX(INEI!$1:$1048576,MATCH($B9,INEI!$B:$B,0),MATCH(MH$4,INEI!$3:$3,0)))/1000,(SUM(LV9:MG9)))),"")</f>
        <v/>
      </c>
      <c r="MI9" s="59" t="str">
        <f>+IFERROR((IF(ISTEXT(MI$5)=FALSE,(INDEX(INEI!$1:$1048576,MATCH($B9,INEI!$B:$B,0),MATCH(MI$4,INEI!$3:$3,0)))/1000,(SUM(LW9:MH9)))),"")</f>
        <v/>
      </c>
      <c r="MJ9" s="59" t="str">
        <f>+IFERROR((IF(ISTEXT(MJ$5)=FALSE,(INDEX(INEI!$1:$1048576,MATCH($B9,INEI!$B:$B,0),MATCH(MJ$4,INEI!$3:$3,0)))/1000,(SUM(LX9:MI9)))),"")</f>
        <v/>
      </c>
      <c r="MK9" s="59" t="str">
        <f>+IFERROR((IF(ISTEXT(MK$5)=FALSE,(INDEX(INEI!$1:$1048576,MATCH($B9,INEI!$B:$B,0),MATCH(MK$4,INEI!$3:$3,0)))/1000,(SUM(LY9:MJ9)))),"")</f>
        <v/>
      </c>
      <c r="ML9" s="59" t="str">
        <f>+IFERROR((IF(ISTEXT(ML$5)=FALSE,(INDEX(INEI!$1:$1048576,MATCH($B9,INEI!$B:$B,0),MATCH(ML$4,INEI!$3:$3,0)))/1000,(SUM(LZ9:MK9)))),"")</f>
        <v/>
      </c>
      <c r="MM9" s="59" t="str">
        <f>+IFERROR((IF(ISTEXT(MM$5)=FALSE,(INDEX(INEI!$1:$1048576,MATCH($B9,INEI!$B:$B,0),MATCH(MM$4,INEI!$3:$3,0)))/1000,(SUM(MA9:ML9)))),"")</f>
        <v/>
      </c>
      <c r="MN9" s="59" t="str">
        <f>+IFERROR((IF(ISTEXT(MN$5)=FALSE,(INDEX(INEI!$1:$1048576,MATCH($B9,INEI!$B:$B,0),MATCH(MN$4,INEI!$3:$3,0)))/1000,(SUM(MB9:MM9)))),"")</f>
        <v/>
      </c>
      <c r="MO9" s="59" t="str">
        <f>+IFERROR((IF(ISTEXT(MO$5)=FALSE,(INDEX(INEI!$1:$1048576,MATCH($B9,INEI!$B:$B,0),MATCH(MO$4,INEI!$3:$3,0)))/1000,(SUM(MC9:MN9)))),"")</f>
        <v/>
      </c>
      <c r="MP9" s="60">
        <f>+IFERROR((IF(ISTEXT(MP$5)=FALSE,(INDEX(INEI!$1:$1048576,MATCH($B9,INEI!$B:$B,0),MATCH(MP$4,INEI!$3:$3,0)))/1000,(SUM(MD9:MO9)))),"")</f>
        <v>1762.6318119999999</v>
      </c>
    </row>
    <row r="10" spans="1:354" s="323" customFormat="1" outlineLevel="1">
      <c r="A10" s="5"/>
      <c r="B10" s="9" t="s">
        <v>353</v>
      </c>
      <c r="C10" s="5" t="s">
        <v>338</v>
      </c>
      <c r="D10" s="59"/>
      <c r="E10" s="59"/>
      <c r="F10" s="59"/>
      <c r="G10" s="59"/>
      <c r="H10" s="59"/>
      <c r="I10" s="59"/>
      <c r="J10" s="59"/>
      <c r="K10" s="59"/>
      <c r="L10" s="59"/>
      <c r="M10" s="59"/>
      <c r="N10" s="59"/>
      <c r="O10" s="59"/>
      <c r="P10" s="60"/>
      <c r="Q10" s="59"/>
      <c r="R10" s="59"/>
      <c r="S10" s="59"/>
      <c r="T10" s="59"/>
      <c r="U10" s="59"/>
      <c r="V10" s="59"/>
      <c r="W10" s="59"/>
      <c r="X10" s="59"/>
      <c r="Y10" s="59"/>
      <c r="Z10" s="59"/>
      <c r="AA10" s="59"/>
      <c r="AB10" s="59"/>
      <c r="AC10" s="60"/>
      <c r="AD10" s="59"/>
      <c r="AE10" s="59"/>
      <c r="AF10" s="59"/>
      <c r="AG10" s="59"/>
      <c r="AH10" s="59"/>
      <c r="AI10" s="59"/>
      <c r="AJ10" s="59"/>
      <c r="AK10" s="59"/>
      <c r="AL10" s="59"/>
      <c r="AM10" s="59"/>
      <c r="AN10" s="59"/>
      <c r="AO10" s="59"/>
      <c r="AP10" s="60"/>
      <c r="AQ10" s="59"/>
      <c r="AR10" s="59"/>
      <c r="AS10" s="59"/>
      <c r="AT10" s="59"/>
      <c r="AU10" s="59"/>
      <c r="AV10" s="59"/>
      <c r="AW10" s="59"/>
      <c r="AX10" s="59"/>
      <c r="AY10" s="59"/>
      <c r="AZ10" s="59"/>
      <c r="BA10" s="59"/>
      <c r="BB10" s="59"/>
      <c r="BC10" s="60"/>
      <c r="BD10" s="59"/>
      <c r="BE10" s="59"/>
      <c r="BF10" s="59"/>
      <c r="BG10" s="59"/>
      <c r="BH10" s="59"/>
      <c r="BI10" s="59"/>
      <c r="BJ10" s="59"/>
      <c r="BK10" s="59"/>
      <c r="BL10" s="59"/>
      <c r="BM10" s="59"/>
      <c r="BN10" s="59"/>
      <c r="BO10" s="59"/>
      <c r="BP10" s="60"/>
      <c r="BQ10" s="59"/>
      <c r="BR10" s="59"/>
      <c r="BS10" s="59"/>
      <c r="BT10" s="59"/>
      <c r="BU10" s="59"/>
      <c r="BV10" s="59"/>
      <c r="BW10" s="59"/>
      <c r="BX10" s="59"/>
      <c r="BY10" s="59"/>
      <c r="BZ10" s="59"/>
      <c r="CA10" s="59"/>
      <c r="CB10" s="59"/>
      <c r="CC10" s="60"/>
      <c r="CD10" s="59"/>
      <c r="CE10" s="59"/>
      <c r="CF10" s="59"/>
      <c r="CG10" s="59"/>
      <c r="CH10" s="59"/>
      <c r="CI10" s="59"/>
      <c r="CJ10" s="59"/>
      <c r="CK10" s="59"/>
      <c r="CL10" s="59"/>
      <c r="CM10" s="59"/>
      <c r="CN10" s="59"/>
      <c r="CO10" s="59"/>
      <c r="CP10" s="60"/>
      <c r="CQ10" s="59"/>
      <c r="CR10" s="59"/>
      <c r="CS10" s="59"/>
      <c r="CT10" s="59"/>
      <c r="CU10" s="59"/>
      <c r="CV10" s="59"/>
      <c r="CW10" s="59"/>
      <c r="CX10" s="59"/>
      <c r="CY10" s="59"/>
      <c r="CZ10" s="59"/>
      <c r="DA10" s="59"/>
      <c r="DB10" s="59"/>
      <c r="DC10" s="60"/>
      <c r="DD10" s="59"/>
      <c r="DE10" s="59"/>
      <c r="DF10" s="59"/>
      <c r="DG10" s="59"/>
      <c r="DH10" s="59"/>
      <c r="DI10" s="59"/>
      <c r="DJ10" s="59"/>
      <c r="DK10" s="59"/>
      <c r="DL10" s="59"/>
      <c r="DM10" s="59"/>
      <c r="DN10" s="59"/>
      <c r="DO10" s="59"/>
      <c r="DP10" s="60"/>
      <c r="DQ10" s="59"/>
      <c r="DR10" s="59"/>
      <c r="DS10" s="59"/>
      <c r="DT10" s="59"/>
      <c r="DU10" s="59"/>
      <c r="DV10" s="59"/>
      <c r="DW10" s="59"/>
      <c r="DX10" s="59"/>
      <c r="DY10" s="59"/>
      <c r="DZ10" s="59"/>
      <c r="EA10" s="59"/>
      <c r="EB10" s="59"/>
      <c r="EC10" s="60"/>
      <c r="ED10" s="59"/>
      <c r="EE10" s="59"/>
      <c r="EF10" s="59"/>
      <c r="EG10" s="59"/>
      <c r="EH10" s="59"/>
      <c r="EI10" s="59"/>
      <c r="EJ10" s="59"/>
      <c r="EK10" s="59"/>
      <c r="EL10" s="59"/>
      <c r="EM10" s="59"/>
      <c r="EN10" s="59"/>
      <c r="EO10" s="59"/>
      <c r="EP10" s="60"/>
      <c r="EQ10" s="59"/>
      <c r="ER10" s="59"/>
      <c r="ES10" s="59"/>
      <c r="ET10" s="59"/>
      <c r="EU10" s="59"/>
      <c r="EV10" s="59"/>
      <c r="EW10" s="59"/>
      <c r="EX10" s="59"/>
      <c r="EY10" s="59"/>
      <c r="EZ10" s="59"/>
      <c r="FA10" s="59"/>
      <c r="FB10" s="59"/>
      <c r="FC10" s="60"/>
      <c r="FD10" s="59">
        <v>35.731900000000003</v>
      </c>
      <c r="FE10" s="59">
        <v>35.364173000000001</v>
      </c>
      <c r="FF10" s="59">
        <v>43.169322999999999</v>
      </c>
      <c r="FG10" s="59">
        <v>31.576982999999998</v>
      </c>
      <c r="FH10" s="59">
        <v>37.076172</v>
      </c>
      <c r="FI10" s="59">
        <v>34.820091999999995</v>
      </c>
      <c r="FJ10" s="59">
        <v>29.365093000000002</v>
      </c>
      <c r="FK10" s="59">
        <v>36.279588000000004</v>
      </c>
      <c r="FL10" s="59">
        <v>36.873595999999999</v>
      </c>
      <c r="FM10" s="59">
        <v>39.404274000000001</v>
      </c>
      <c r="FN10" s="59">
        <v>35.790949999999995</v>
      </c>
      <c r="FO10" s="59">
        <v>29.043129</v>
      </c>
      <c r="FP10" s="60">
        <v>29.043129</v>
      </c>
      <c r="FQ10" s="59">
        <v>23.10623</v>
      </c>
      <c r="FR10" s="59">
        <v>31.195618999999997</v>
      </c>
      <c r="FS10" s="59">
        <v>34.340600000000002</v>
      </c>
      <c r="FT10" s="59">
        <v>31.996080000000003</v>
      </c>
      <c r="FU10" s="59">
        <v>36.992618999999998</v>
      </c>
      <c r="FV10" s="59">
        <v>23.724667</v>
      </c>
      <c r="FW10" s="59">
        <v>29.835626000000001</v>
      </c>
      <c r="FX10" s="59">
        <v>34.057258000000004</v>
      </c>
      <c r="FY10" s="59">
        <v>19.268215000000001</v>
      </c>
      <c r="FZ10" s="59">
        <v>26.295071</v>
      </c>
      <c r="GA10" s="59">
        <v>26.393272</v>
      </c>
      <c r="GB10" s="59">
        <v>28.728146000000002</v>
      </c>
      <c r="GC10" s="60">
        <v>28.728146000000002</v>
      </c>
      <c r="GD10" s="59">
        <v>26.342547999999997</v>
      </c>
      <c r="GE10" s="59">
        <v>32.038750999999998</v>
      </c>
      <c r="GF10" s="59">
        <v>38.336083000000002</v>
      </c>
      <c r="GG10" s="59">
        <v>46.184384999999999</v>
      </c>
      <c r="GH10" s="59">
        <v>52.126622000000005</v>
      </c>
      <c r="GI10" s="59">
        <v>57.896298000000002</v>
      </c>
      <c r="GJ10" s="59">
        <v>44.875633000000001</v>
      </c>
      <c r="GK10" s="59">
        <v>47.629980000000003</v>
      </c>
      <c r="GL10" s="59">
        <v>42.515803999999996</v>
      </c>
      <c r="GM10" s="59">
        <v>54.728601000000005</v>
      </c>
      <c r="GN10" s="59">
        <v>40.796730000000004</v>
      </c>
      <c r="GO10" s="59">
        <v>37.459609999999998</v>
      </c>
      <c r="GP10" s="60">
        <v>37.459609999999998</v>
      </c>
      <c r="GQ10" s="59">
        <v>47.690735000000004</v>
      </c>
      <c r="GR10" s="59">
        <v>42.348208</v>
      </c>
      <c r="GS10" s="59">
        <v>43.655226999999996</v>
      </c>
      <c r="GT10" s="59">
        <v>50.026290000000003</v>
      </c>
      <c r="GU10" s="59">
        <v>36.257640000000002</v>
      </c>
      <c r="GV10" s="59">
        <v>64.120140000000006</v>
      </c>
      <c r="GW10" s="59">
        <v>66.955690000000004</v>
      </c>
      <c r="GX10" s="59">
        <v>48.535457999999998</v>
      </c>
      <c r="GY10" s="59">
        <v>49.811408</v>
      </c>
      <c r="GZ10" s="59">
        <v>57.705349999999996</v>
      </c>
      <c r="HA10" s="59">
        <v>49.876519999999999</v>
      </c>
      <c r="HB10" s="59">
        <v>63.489609999999999</v>
      </c>
      <c r="HC10" s="60">
        <v>63.489609999999999</v>
      </c>
      <c r="HD10" s="59">
        <v>59.780839999999998</v>
      </c>
      <c r="HE10" s="59">
        <v>56.059976999999996</v>
      </c>
      <c r="HF10" s="59">
        <v>41.804220000000001</v>
      </c>
      <c r="HG10" s="59">
        <v>69.935640000000006</v>
      </c>
      <c r="HH10" s="59">
        <v>93.050004999999999</v>
      </c>
      <c r="HI10" s="59">
        <v>97.447649999999996</v>
      </c>
      <c r="HJ10" s="59">
        <v>117.148622</v>
      </c>
      <c r="HK10" s="59">
        <v>77.8566</v>
      </c>
      <c r="HL10" s="59">
        <v>83.46705</v>
      </c>
      <c r="HM10" s="59">
        <v>82.316281000000004</v>
      </c>
      <c r="HN10" s="59">
        <v>78.037549999999996</v>
      </c>
      <c r="HO10" s="59">
        <v>76.501154999999997</v>
      </c>
      <c r="HP10" s="60">
        <v>76.501154999999997</v>
      </c>
      <c r="HQ10" s="59">
        <v>80.567630000000008</v>
      </c>
      <c r="HR10" s="59">
        <v>70.916370000000001</v>
      </c>
      <c r="HS10" s="59">
        <v>89.806089999999998</v>
      </c>
      <c r="HT10" s="59">
        <v>75.895212999999998</v>
      </c>
      <c r="HU10" s="59">
        <v>88.966369999999998</v>
      </c>
      <c r="HV10" s="59">
        <v>97.018979999999999</v>
      </c>
      <c r="HW10" s="59">
        <v>101.51979</v>
      </c>
      <c r="HX10" s="59">
        <v>111.39703999999999</v>
      </c>
      <c r="HY10" s="59">
        <v>105.19179</v>
      </c>
      <c r="HZ10" s="59">
        <v>87.357527000000005</v>
      </c>
      <c r="IA10" s="59">
        <v>88.039109999999994</v>
      </c>
      <c r="IB10" s="59">
        <v>99.642089999999996</v>
      </c>
      <c r="IC10" s="60">
        <v>99.642089999999996</v>
      </c>
      <c r="ID10" s="59">
        <v>92.05</v>
      </c>
      <c r="IE10" s="59">
        <v>80.238679999999988</v>
      </c>
      <c r="IF10" s="59">
        <v>99.344279</v>
      </c>
      <c r="IG10" s="59">
        <v>109.66619100000001</v>
      </c>
      <c r="IH10" s="59">
        <v>100.66085799999999</v>
      </c>
      <c r="II10" s="59">
        <v>80.350992000000005</v>
      </c>
      <c r="IJ10" s="59">
        <v>78.030332000000001</v>
      </c>
      <c r="IK10" s="59">
        <v>82.136521999999999</v>
      </c>
      <c r="IL10" s="59">
        <v>85.650165999999999</v>
      </c>
      <c r="IM10" s="59">
        <v>87.295665999999997</v>
      </c>
      <c r="IN10" s="59">
        <v>79.110962000000001</v>
      </c>
      <c r="IO10" s="59">
        <v>69.642982000000003</v>
      </c>
      <c r="IP10" s="60">
        <v>69.642982000000003</v>
      </c>
      <c r="IQ10" s="59">
        <v>62.288485000000001</v>
      </c>
      <c r="IR10" s="59">
        <v>64.777409000000006</v>
      </c>
      <c r="IS10" s="59">
        <v>72.320161999999996</v>
      </c>
      <c r="IT10" s="59">
        <v>72.20835000000001</v>
      </c>
      <c r="IU10" s="59">
        <v>90.797303999999997</v>
      </c>
      <c r="IV10" s="59">
        <v>88.36448200000001</v>
      </c>
      <c r="IW10" s="59">
        <v>126.459147</v>
      </c>
      <c r="IX10" s="59">
        <v>84.620856000000003</v>
      </c>
      <c r="IY10" s="59">
        <v>91.750996999999998</v>
      </c>
      <c r="IZ10" s="59">
        <v>76.86468099999999</v>
      </c>
      <c r="JA10" s="59">
        <v>88.016582999999997</v>
      </c>
      <c r="JB10" s="59">
        <v>85.711498999999989</v>
      </c>
      <c r="JC10" s="60">
        <v>85.711498999999989</v>
      </c>
      <c r="JD10" s="59">
        <v>95.286704999999998</v>
      </c>
      <c r="JE10" s="59">
        <v>76.132576</v>
      </c>
      <c r="JF10" s="59">
        <v>60.229785000000007</v>
      </c>
      <c r="JG10" s="59">
        <v>30.281074</v>
      </c>
      <c r="JH10" s="59">
        <v>76.572020999999992</v>
      </c>
      <c r="JI10" s="59">
        <v>73.408335999999991</v>
      </c>
      <c r="JJ10" s="59">
        <v>61.467595000000003</v>
      </c>
      <c r="JK10" s="59">
        <v>63.065839999999994</v>
      </c>
      <c r="JL10" s="59">
        <v>57.389749999999999</v>
      </c>
      <c r="JM10" s="59">
        <v>66.672327999999993</v>
      </c>
      <c r="JN10" s="59">
        <v>58.040343999999997</v>
      </c>
      <c r="JO10" s="59">
        <v>81.784019999999998</v>
      </c>
      <c r="JP10" s="60">
        <v>81.784019999999998</v>
      </c>
      <c r="JQ10" s="59">
        <v>66.279081000000005</v>
      </c>
      <c r="JR10" s="59">
        <v>61.430579999999999</v>
      </c>
      <c r="JS10" s="59">
        <v>80.063258000000005</v>
      </c>
      <c r="JT10" s="59">
        <v>64.259524999999996</v>
      </c>
      <c r="JU10" s="59">
        <v>71.714285999999987</v>
      </c>
      <c r="JV10" s="59">
        <v>75.008356000000006</v>
      </c>
      <c r="JW10" s="59">
        <v>96.002434999999991</v>
      </c>
      <c r="JX10" s="59">
        <v>106.74099700000001</v>
      </c>
      <c r="JY10" s="59">
        <v>61.941241999999995</v>
      </c>
      <c r="JZ10" s="59">
        <v>96.695509000000001</v>
      </c>
      <c r="KA10" s="59">
        <v>90.965546000000003</v>
      </c>
      <c r="KB10" s="59">
        <v>71.864722</v>
      </c>
      <c r="KC10" s="60">
        <v>71.864722</v>
      </c>
      <c r="KD10" s="59">
        <v>75.294651999999999</v>
      </c>
      <c r="KE10" s="59">
        <v>89.006224000000003</v>
      </c>
      <c r="KF10" s="59">
        <v>67.892156</v>
      </c>
      <c r="KG10" s="59">
        <v>74.93329</v>
      </c>
      <c r="KH10" s="59">
        <v>70.562690000000003</v>
      </c>
      <c r="KI10" s="59">
        <v>66.333126000000007</v>
      </c>
      <c r="KJ10" s="59">
        <v>72.939010999999994</v>
      </c>
      <c r="KK10" s="59">
        <v>69.006763000000007</v>
      </c>
      <c r="KL10" s="59">
        <v>70.302906000000007</v>
      </c>
      <c r="KM10" s="59">
        <v>61.546230000000001</v>
      </c>
      <c r="KN10" s="59">
        <v>74.632255000000001</v>
      </c>
      <c r="KO10" s="59">
        <v>101.537492</v>
      </c>
      <c r="KP10" s="60">
        <f>+SUM(KD10:KO10)</f>
        <v>893.98679500000003</v>
      </c>
      <c r="KQ10" s="59">
        <v>55.280752</v>
      </c>
      <c r="KR10" s="59">
        <v>53.595759999999999</v>
      </c>
      <c r="KS10" s="59">
        <v>113.913561</v>
      </c>
      <c r="KT10" s="59">
        <v>96.565791000000004</v>
      </c>
      <c r="KU10" s="59">
        <v>85.213014999999999</v>
      </c>
      <c r="KV10" s="59">
        <v>92.719372000000007</v>
      </c>
      <c r="KW10" s="59">
        <v>109.93756399999999</v>
      </c>
      <c r="KX10" s="59">
        <v>101.85332799999999</v>
      </c>
      <c r="KY10" s="59">
        <v>93.174062000000006</v>
      </c>
      <c r="KZ10" s="59">
        <v>80.570985000000007</v>
      </c>
      <c r="LA10" s="59">
        <v>94.823582999999999</v>
      </c>
      <c r="LB10" s="59">
        <v>103.802869</v>
      </c>
      <c r="LC10" s="60">
        <f>+SUM(KQ10:LB10)</f>
        <v>1081.450642</v>
      </c>
      <c r="LD10" s="59">
        <f>+IFERROR((IF(ISTEXT(LD$5)=FALSE,(INDEX(INEI!$1:$1048576,MATCH($B10,INEI!$B:$B,0),MATCH(LD$4,INEI!$3:$3,0)))/1000,(SUM(KR10:LC10)))),"")</f>
        <v>108.500688</v>
      </c>
      <c r="LE10" s="59">
        <f>+IFERROR((IF(ISTEXT(LE$5)=FALSE,(INDEX(INEI!$1:$1048576,MATCH($B10,INEI!$B:$B,0),MATCH(LE$4,INEI!$3:$3,0)))/1000,(SUM(KS10:LD10)))),"")</f>
        <v>85.621443999999997</v>
      </c>
      <c r="LF10" s="59">
        <f>+IFERROR((IF(ISTEXT(LF$5)=FALSE,(INDEX(INEI!$1:$1048576,MATCH($B10,INEI!$B:$B,0),MATCH(LF$4,INEI!$3:$3,0)))/1000,(SUM(KT10:LE10)))),"")</f>
        <v>86.859270000000009</v>
      </c>
      <c r="LG10" s="59">
        <f>+IFERROR((IF(ISTEXT(LG$5)=FALSE,(INDEX(INEI!$1:$1048576,MATCH($B10,INEI!$B:$B,0),MATCH(LG$4,INEI!$3:$3,0)))/1000,(SUM(KU10:LF10)))),"")</f>
        <v>84.848145000000002</v>
      </c>
      <c r="LH10" s="59">
        <f>+IFERROR((IF(ISTEXT(LH$5)=FALSE,(INDEX(INEI!$1:$1048576,MATCH($B10,INEI!$B:$B,0),MATCH(LH$4,INEI!$3:$3,0)))/1000,(SUM(KV10:LG10)))),"")</f>
        <v>75.228854000000013</v>
      </c>
      <c r="LI10" s="59">
        <f>+IFERROR((IF(ISTEXT(LI$5)=FALSE,(INDEX(INEI!$1:$1048576,MATCH($B10,INEI!$B:$B,0),MATCH(LI$4,INEI!$3:$3,0)))/1000,(SUM(KW10:LH10)))),"")</f>
        <v>100.39542299999999</v>
      </c>
      <c r="LJ10" s="59">
        <f>+IFERROR((IF(ISTEXT(LJ$5)=FALSE,(INDEX(INEI!$1:$1048576,MATCH($B10,INEI!$B:$B,0),MATCH(LJ$4,INEI!$3:$3,0)))/1000,(SUM(KX10:LI10)))),"")</f>
        <v>109.624754</v>
      </c>
      <c r="LK10" s="59">
        <f>+IFERROR((IF(ISTEXT(LK$5)=FALSE,(INDEX(INEI!$1:$1048576,MATCH($B10,INEI!$B:$B,0),MATCH(LK$4,INEI!$3:$3,0)))/1000,(SUM(KY10:LJ10)))),"")</f>
        <v>99.059205000000006</v>
      </c>
      <c r="LL10" s="59">
        <f>+IFERROR((IF(ISTEXT(LL$5)=FALSE,(INDEX(INEI!$1:$1048576,MATCH($B10,INEI!$B:$B,0),MATCH(LL$4,INEI!$3:$3,0)))/1000,(SUM(KZ10:LK10)))),"")</f>
        <v>95.280921000000006</v>
      </c>
      <c r="LM10" s="59">
        <f>+IFERROR((IF(ISTEXT(LM$5)=FALSE,(INDEX(INEI!$1:$1048576,MATCH($B10,INEI!$B:$B,0),MATCH(LM$4,INEI!$3:$3,0)))/1000,(SUM(LA10:LL10)))),"")</f>
        <v>105.20607000000001</v>
      </c>
      <c r="LN10" s="59">
        <f>+IFERROR((IF(ISTEXT(LN$5)=FALSE,(INDEX(INEI!$1:$1048576,MATCH($B10,INEI!$B:$B,0),MATCH(LN$4,INEI!$3:$3,0)))/1000,(SUM(LB10:LM10)))),"")</f>
        <v>102.407071</v>
      </c>
      <c r="LO10" s="59">
        <f>+IFERROR((IF(ISTEXT(LO$5)=FALSE,(INDEX(INEI!$1:$1048576,MATCH($B10,INEI!$B:$B,0),MATCH(LO$4,INEI!$3:$3,0)))/1000,(SUM(LC10:LN10)))),"")</f>
        <v>95.974319000000008</v>
      </c>
      <c r="LP10" s="60">
        <f>+IFERROR((IF(ISTEXT(LP$5)=FALSE,(INDEX(INEI!$1:$1048576,MATCH($B10,INEI!$B:$B,0),MATCH(LP$4,INEI!$3:$3,0)))/1000,(SUM(LD10:LO10)))),"")</f>
        <v>1149.0061639999999</v>
      </c>
      <c r="LQ10" s="59">
        <f>+IFERROR((IF(ISTEXT(LQ$5)=FALSE,(INDEX(INEI!$1:$1048576,MATCH($B10,INEI!$B:$B,0),MATCH(LQ$4,INEI!$3:$3,0)))/1000,(SUM(LE10:LP10)))),"")</f>
        <v>96.069745999999995</v>
      </c>
      <c r="LR10" s="59">
        <f>+IFERROR((IF(ISTEXT(LR$5)=FALSE,(INDEX(INEI!$1:$1048576,MATCH($B10,INEI!$B:$B,0),MATCH(LR$4,INEI!$3:$3,0)))/1000,(SUM(LF10:LQ10)))),"")</f>
        <v>69.374105999999998</v>
      </c>
      <c r="LS10" s="59">
        <f>+IFERROR((IF(ISTEXT(LS$5)=FALSE,(INDEX(INEI!$1:$1048576,MATCH($B10,INEI!$B:$B,0),MATCH(LS$4,INEI!$3:$3,0)))/1000,(SUM(LG10:LR10)))),"")</f>
        <v>78.908119999999997</v>
      </c>
      <c r="LT10" s="59">
        <f>+IFERROR((IF(ISTEXT(LT$5)=FALSE,(INDEX(INEI!$1:$1048576,MATCH($B10,INEI!$B:$B,0),MATCH(LT$4,INEI!$3:$3,0)))/1000,(SUM(LH10:LS10)))),"")</f>
        <v>107.55883</v>
      </c>
      <c r="LU10" s="59">
        <f>+IFERROR((IF(ISTEXT(LU$5)=FALSE,(INDEX(INEI!$1:$1048576,MATCH($B10,INEI!$B:$B,0),MATCH(LU$4,INEI!$3:$3,0)))/1000,(SUM(LI10:LT10)))),"")</f>
        <v>113.92730899999999</v>
      </c>
      <c r="LV10" s="59">
        <f>+IFERROR((IF(ISTEXT(LV$5)=FALSE,(INDEX(INEI!$1:$1048576,MATCH($B10,INEI!$B:$B,0),MATCH(LV$4,INEI!$3:$3,0)))/1000,(SUM(LJ10:LU10)))),"")</f>
        <v>87.771656000000007</v>
      </c>
      <c r="LW10" s="59">
        <f>+IFERROR((IF(ISTEXT(LW$5)=FALSE,(INDEX(INEI!$1:$1048576,MATCH($B10,INEI!$B:$B,0),MATCH(LW$4,INEI!$3:$3,0)))/1000,(SUM(LK10:LV10)))),"")</f>
        <v>113.709959</v>
      </c>
      <c r="LX10" s="59">
        <f>+IFERROR((IF(ISTEXT(LX$5)=FALSE,(INDEX(INEI!$1:$1048576,MATCH($B10,INEI!$B:$B,0),MATCH(LX$4,INEI!$3:$3,0)))/1000,(SUM(LL10:LW10)))),"")</f>
        <v>121.605191</v>
      </c>
      <c r="LY10" s="59">
        <f>+IFERROR((IF(ISTEXT(LY$5)=FALSE,(INDEX(INEI!$1:$1048576,MATCH($B10,INEI!$B:$B,0),MATCH(LY$4,INEI!$3:$3,0)))/1000,(SUM(LM10:LX10)))),"")</f>
        <v>113.10203200000001</v>
      </c>
      <c r="LZ10" s="59">
        <f>+IFERROR((IF(ISTEXT(LZ$5)=FALSE,(INDEX(INEI!$1:$1048576,MATCH($B10,INEI!$B:$B,0),MATCH(LZ$4,INEI!$3:$3,0)))/1000,(SUM(LN10:LY10)))),"")</f>
        <v>108.70285000000001</v>
      </c>
      <c r="MA10" s="59">
        <f>+IFERROR((IF(ISTEXT(MA$5)=FALSE,(INDEX(INEI!$1:$1048576,MATCH($B10,INEI!$B:$B,0),MATCH(MA$4,INEI!$3:$3,0)))/1000,(SUM(LO10:LZ10)))),"")</f>
        <v>117.97952599999999</v>
      </c>
      <c r="MB10" s="59">
        <f>+IFERROR((IF(ISTEXT(MB$5)=FALSE,(INDEX(INEI!$1:$1048576,MATCH($B10,INEI!$B:$B,0),MATCH(MB$4,INEI!$3:$3,0)))/1000,(SUM(LP10:MA10)))),"")</f>
        <v>122.668262</v>
      </c>
      <c r="MC10" s="60">
        <f>+IFERROR((IF(ISTEXT(MC$5)=FALSE,(INDEX(INEI!$1:$1048576,MATCH($B10,INEI!$B:$B,0),MATCH(MC$4,INEI!$3:$3,0)))/1000,(SUM(LQ10:MB10)))),"")</f>
        <v>1251.3775869999999</v>
      </c>
      <c r="MD10" s="59">
        <f>+IFERROR((IF(ISTEXT(MD$5)=FALSE,(INDEX(INEI!$1:$1048576,MATCH($B10,INEI!$B:$B,0),MATCH(MD$4,INEI!$3:$3,0)))/1000,(SUM(LR10:MC10)))),"")</f>
        <v>123.061116</v>
      </c>
      <c r="ME10" s="59">
        <f>+IFERROR((IF(ISTEXT(ME$5)=FALSE,(INDEX(INEI!$1:$1048576,MATCH($B10,INEI!$B:$B,0),MATCH(ME$4,INEI!$3:$3,0)))/1000,(SUM(LS10:MD10)))),"")</f>
        <v>116.27384499999999</v>
      </c>
      <c r="MF10" s="59">
        <f>+IFERROR((IF(ISTEXT(MF$5)=FALSE,(INDEX(INEI!$1:$1048576,MATCH($B10,INEI!$B:$B,0),MATCH(MF$4,INEI!$3:$3,0)))/1000,(SUM(LT10:ME10)))),"")</f>
        <v>0</v>
      </c>
      <c r="MG10" s="59">
        <f>+IFERROR((IF(ISTEXT(MG$5)=FALSE,(INDEX(INEI!$1:$1048576,MATCH($B10,INEI!$B:$B,0),MATCH(MG$4,INEI!$3:$3,0)))/1000,(SUM(LU10:MF10)))),"")</f>
        <v>0</v>
      </c>
      <c r="MH10" s="59" t="str">
        <f>+IFERROR((IF(ISTEXT(MH$5)=FALSE,(INDEX(INEI!$1:$1048576,MATCH($B10,INEI!$B:$B,0),MATCH(MH$4,INEI!$3:$3,0)))/1000,(SUM(LV10:MG10)))),"")</f>
        <v/>
      </c>
      <c r="MI10" s="59" t="str">
        <f>+IFERROR((IF(ISTEXT(MI$5)=FALSE,(INDEX(INEI!$1:$1048576,MATCH($B10,INEI!$B:$B,0),MATCH(MI$4,INEI!$3:$3,0)))/1000,(SUM(LW10:MH10)))),"")</f>
        <v/>
      </c>
      <c r="MJ10" s="59" t="str">
        <f>+IFERROR((IF(ISTEXT(MJ$5)=FALSE,(INDEX(INEI!$1:$1048576,MATCH($B10,INEI!$B:$B,0),MATCH(MJ$4,INEI!$3:$3,0)))/1000,(SUM(LX10:MI10)))),"")</f>
        <v/>
      </c>
      <c r="MK10" s="59" t="str">
        <f>+IFERROR((IF(ISTEXT(MK$5)=FALSE,(INDEX(INEI!$1:$1048576,MATCH($B10,INEI!$B:$B,0),MATCH(MK$4,INEI!$3:$3,0)))/1000,(SUM(LY10:MJ10)))),"")</f>
        <v/>
      </c>
      <c r="ML10" s="59" t="str">
        <f>+IFERROR((IF(ISTEXT(ML$5)=FALSE,(INDEX(INEI!$1:$1048576,MATCH($B10,INEI!$B:$B,0),MATCH(ML$4,INEI!$3:$3,0)))/1000,(SUM(LZ10:MK10)))),"")</f>
        <v/>
      </c>
      <c r="MM10" s="59" t="str">
        <f>+IFERROR((IF(ISTEXT(MM$5)=FALSE,(INDEX(INEI!$1:$1048576,MATCH($B10,INEI!$B:$B,0),MATCH(MM$4,INEI!$3:$3,0)))/1000,(SUM(MA10:ML10)))),"")</f>
        <v/>
      </c>
      <c r="MN10" s="59" t="str">
        <f>+IFERROR((IF(ISTEXT(MN$5)=FALSE,(INDEX(INEI!$1:$1048576,MATCH($B10,INEI!$B:$B,0),MATCH(MN$4,INEI!$3:$3,0)))/1000,(SUM(MB10:MM10)))),"")</f>
        <v/>
      </c>
      <c r="MO10" s="59" t="str">
        <f>+IFERROR((IF(ISTEXT(MO$5)=FALSE,(INDEX(INEI!$1:$1048576,MATCH($B10,INEI!$B:$B,0),MATCH(MO$4,INEI!$3:$3,0)))/1000,(SUM(MC10:MN10)))),"")</f>
        <v/>
      </c>
      <c r="MP10" s="60">
        <f>+IFERROR((IF(ISTEXT(MP$5)=FALSE,(INDEX(INEI!$1:$1048576,MATCH($B10,INEI!$B:$B,0),MATCH(MP$4,INEI!$3:$3,0)))/1000,(SUM(MD10:MO10)))),"")</f>
        <v>239.33496099999999</v>
      </c>
    </row>
    <row r="11" spans="1:354" s="323" customFormat="1" outlineLevel="1">
      <c r="A11" s="5"/>
      <c r="B11" s="9" t="s">
        <v>221</v>
      </c>
      <c r="C11" s="5" t="s">
        <v>339</v>
      </c>
      <c r="D11" s="59"/>
      <c r="E11" s="59"/>
      <c r="F11" s="59"/>
      <c r="G11" s="59"/>
      <c r="H11" s="59"/>
      <c r="I11" s="59"/>
      <c r="J11" s="59"/>
      <c r="K11" s="59"/>
      <c r="L11" s="59"/>
      <c r="M11" s="59"/>
      <c r="N11" s="59"/>
      <c r="O11" s="59"/>
      <c r="P11" s="60"/>
      <c r="Q11" s="59"/>
      <c r="R11" s="59"/>
      <c r="S11" s="59"/>
      <c r="T11" s="59"/>
      <c r="U11" s="59"/>
      <c r="V11" s="59"/>
      <c r="W11" s="59"/>
      <c r="X11" s="59"/>
      <c r="Y11" s="59"/>
      <c r="Z11" s="59"/>
      <c r="AA11" s="59"/>
      <c r="AB11" s="59"/>
      <c r="AC11" s="60"/>
      <c r="AD11" s="59"/>
      <c r="AE11" s="59"/>
      <c r="AF11" s="59"/>
      <c r="AG11" s="59"/>
      <c r="AH11" s="59"/>
      <c r="AI11" s="59"/>
      <c r="AJ11" s="59"/>
      <c r="AK11" s="59"/>
      <c r="AL11" s="59"/>
      <c r="AM11" s="59"/>
      <c r="AN11" s="59"/>
      <c r="AO11" s="59"/>
      <c r="AP11" s="60"/>
      <c r="AQ11" s="59"/>
      <c r="AR11" s="59"/>
      <c r="AS11" s="59"/>
      <c r="AT11" s="59"/>
      <c r="AU11" s="59"/>
      <c r="AV11" s="59"/>
      <c r="AW11" s="59"/>
      <c r="AX11" s="59"/>
      <c r="AY11" s="59"/>
      <c r="AZ11" s="59"/>
      <c r="BA11" s="59"/>
      <c r="BB11" s="59"/>
      <c r="BC11" s="60"/>
      <c r="BD11" s="59"/>
      <c r="BE11" s="59"/>
      <c r="BF11" s="59"/>
      <c r="BG11" s="59"/>
      <c r="BH11" s="59"/>
      <c r="BI11" s="59"/>
      <c r="BJ11" s="59"/>
      <c r="BK11" s="59"/>
      <c r="BL11" s="59"/>
      <c r="BM11" s="59"/>
      <c r="BN11" s="59"/>
      <c r="BO11" s="59"/>
      <c r="BP11" s="60"/>
      <c r="BQ11" s="59"/>
      <c r="BR11" s="59"/>
      <c r="BS11" s="59"/>
      <c r="BT11" s="59"/>
      <c r="BU11" s="59"/>
      <c r="BV11" s="59"/>
      <c r="BW11" s="59"/>
      <c r="BX11" s="59"/>
      <c r="BY11" s="59"/>
      <c r="BZ11" s="59"/>
      <c r="CA11" s="59"/>
      <c r="CB11" s="59"/>
      <c r="CC11" s="60"/>
      <c r="CD11" s="59"/>
      <c r="CE11" s="59"/>
      <c r="CF11" s="59"/>
      <c r="CG11" s="59"/>
      <c r="CH11" s="59"/>
      <c r="CI11" s="59"/>
      <c r="CJ11" s="59"/>
      <c r="CK11" s="59"/>
      <c r="CL11" s="59"/>
      <c r="CM11" s="59"/>
      <c r="CN11" s="59"/>
      <c r="CO11" s="59"/>
      <c r="CP11" s="60"/>
      <c r="CQ11" s="59"/>
      <c r="CR11" s="59"/>
      <c r="CS11" s="59"/>
      <c r="CT11" s="59"/>
      <c r="CU11" s="59"/>
      <c r="CV11" s="59"/>
      <c r="CW11" s="59"/>
      <c r="CX11" s="59"/>
      <c r="CY11" s="59"/>
      <c r="CZ11" s="59"/>
      <c r="DA11" s="59"/>
      <c r="DB11" s="59"/>
      <c r="DC11" s="60"/>
      <c r="DD11" s="59"/>
      <c r="DE11" s="59"/>
      <c r="DF11" s="59"/>
      <c r="DG11" s="59"/>
      <c r="DH11" s="59"/>
      <c r="DI11" s="59"/>
      <c r="DJ11" s="59"/>
      <c r="DK11" s="59"/>
      <c r="DL11" s="59"/>
      <c r="DM11" s="59"/>
      <c r="DN11" s="59"/>
      <c r="DO11" s="59"/>
      <c r="DP11" s="60"/>
      <c r="DQ11" s="59"/>
      <c r="DR11" s="59"/>
      <c r="DS11" s="59"/>
      <c r="DT11" s="59"/>
      <c r="DU11" s="59"/>
      <c r="DV11" s="59"/>
      <c r="DW11" s="59"/>
      <c r="DX11" s="59"/>
      <c r="DY11" s="59"/>
      <c r="DZ11" s="59"/>
      <c r="EA11" s="59"/>
      <c r="EB11" s="59"/>
      <c r="EC11" s="60"/>
      <c r="ED11" s="59"/>
      <c r="EE11" s="59"/>
      <c r="EF11" s="59"/>
      <c r="EG11" s="59"/>
      <c r="EH11" s="59"/>
      <c r="EI11" s="59"/>
      <c r="EJ11" s="59"/>
      <c r="EK11" s="59"/>
      <c r="EL11" s="59"/>
      <c r="EM11" s="59"/>
      <c r="EN11" s="59"/>
      <c r="EO11" s="59"/>
      <c r="EP11" s="60"/>
      <c r="EQ11" s="59"/>
      <c r="ER11" s="59"/>
      <c r="ES11" s="59"/>
      <c r="ET11" s="59"/>
      <c r="EU11" s="59"/>
      <c r="EV11" s="59"/>
      <c r="EW11" s="59"/>
      <c r="EX11" s="59"/>
      <c r="EY11" s="59"/>
      <c r="EZ11" s="59"/>
      <c r="FA11" s="59"/>
      <c r="FB11" s="59"/>
      <c r="FC11" s="60"/>
      <c r="FD11" s="59">
        <v>172.90199999999999</v>
      </c>
      <c r="FE11" s="59">
        <v>179.285</v>
      </c>
      <c r="FF11" s="59">
        <v>194.13800000000001</v>
      </c>
      <c r="FG11" s="59">
        <v>168.88800000000001</v>
      </c>
      <c r="FH11" s="59">
        <v>188.25033300000001</v>
      </c>
      <c r="FI11" s="59">
        <v>195.54599999999999</v>
      </c>
      <c r="FJ11" s="59">
        <v>248.906926</v>
      </c>
      <c r="FK11" s="59">
        <v>266.823531</v>
      </c>
      <c r="FL11" s="59">
        <v>249.13353099999998</v>
      </c>
      <c r="FM11" s="59">
        <v>245.57380300000003</v>
      </c>
      <c r="FN11" s="59">
        <v>304.61009300000001</v>
      </c>
      <c r="FO11" s="59">
        <v>255.27243900000002</v>
      </c>
      <c r="FP11" s="60">
        <v>2669.3296560000003</v>
      </c>
      <c r="FQ11" s="59">
        <v>344.65300000000002</v>
      </c>
      <c r="FR11" s="59">
        <v>328.41123999999996</v>
      </c>
      <c r="FS11" s="59">
        <v>325.22884000000005</v>
      </c>
      <c r="FT11" s="59">
        <v>349.42379999999997</v>
      </c>
      <c r="FU11" s="59">
        <v>345.92926</v>
      </c>
      <c r="FV11" s="59">
        <v>300.55833899999999</v>
      </c>
      <c r="FW11" s="59">
        <v>383.08253200000001</v>
      </c>
      <c r="FX11" s="59">
        <v>372.4588</v>
      </c>
      <c r="FY11" s="59">
        <v>353.425726</v>
      </c>
      <c r="FZ11" s="59">
        <v>399.33432900000003</v>
      </c>
      <c r="GA11" s="59">
        <v>338.25068900000002</v>
      </c>
      <c r="GB11" s="59">
        <v>306.42098499999997</v>
      </c>
      <c r="GC11" s="60">
        <v>4147.1775399999997</v>
      </c>
      <c r="GD11" s="59">
        <v>300.43109199999998</v>
      </c>
      <c r="GE11" s="59">
        <v>289.41428000000002</v>
      </c>
      <c r="GF11" s="59">
        <v>328.4212</v>
      </c>
      <c r="GG11" s="59">
        <v>320.77696000000003</v>
      </c>
      <c r="GH11" s="59">
        <v>341.91523999999998</v>
      </c>
      <c r="GI11" s="59">
        <v>340.06587000000002</v>
      </c>
      <c r="GJ11" s="59">
        <v>352.64825999999999</v>
      </c>
      <c r="GK11" s="59">
        <v>355.49590000000001</v>
      </c>
      <c r="GL11" s="59">
        <v>367.90353999999996</v>
      </c>
      <c r="GM11" s="59">
        <v>368.23962</v>
      </c>
      <c r="GN11" s="59">
        <v>384.7912</v>
      </c>
      <c r="GO11" s="59">
        <v>330.06726000000003</v>
      </c>
      <c r="GP11" s="60">
        <v>4080.1704220000001</v>
      </c>
      <c r="GQ11" s="59">
        <v>311.73947999999996</v>
      </c>
      <c r="GR11" s="59">
        <v>306.1318</v>
      </c>
      <c r="GS11" s="59">
        <v>313.98078000000004</v>
      </c>
      <c r="GT11" s="59">
        <v>292.09649999999999</v>
      </c>
      <c r="GU11" s="59">
        <v>304.38921999999997</v>
      </c>
      <c r="GV11" s="59">
        <v>314.35140000000001</v>
      </c>
      <c r="GW11" s="59">
        <v>312.3784</v>
      </c>
      <c r="GX11" s="59">
        <v>322.61079999999998</v>
      </c>
      <c r="GY11" s="59">
        <v>338.63279</v>
      </c>
      <c r="GZ11" s="59">
        <v>337.61270000000002</v>
      </c>
      <c r="HA11" s="59">
        <v>355.45279999999997</v>
      </c>
      <c r="HB11" s="59">
        <v>309.85615999999999</v>
      </c>
      <c r="HC11" s="60">
        <v>3819.2328299999999</v>
      </c>
      <c r="HD11" s="59">
        <v>281.46976000000001</v>
      </c>
      <c r="HE11" s="59">
        <v>304.79982000000001</v>
      </c>
      <c r="HF11" s="59">
        <v>280.44065999999998</v>
      </c>
      <c r="HG11" s="59">
        <v>309.50466</v>
      </c>
      <c r="HH11" s="59">
        <v>319.39409999999998</v>
      </c>
      <c r="HI11" s="59">
        <v>320.40270000000004</v>
      </c>
      <c r="HJ11" s="59">
        <v>297.91075999999998</v>
      </c>
      <c r="HK11" s="59">
        <v>315.78282000000002</v>
      </c>
      <c r="HL11" s="59">
        <v>324.02401000000003</v>
      </c>
      <c r="HM11" s="59">
        <v>323.91798</v>
      </c>
      <c r="HN11" s="59">
        <v>306.57428000000004</v>
      </c>
      <c r="HO11" s="59">
        <v>299.85888</v>
      </c>
      <c r="HP11" s="60">
        <v>3684.08043</v>
      </c>
      <c r="HQ11" s="59">
        <v>281.25579999999997</v>
      </c>
      <c r="HR11" s="59">
        <v>248.95588000000001</v>
      </c>
      <c r="HS11" s="59">
        <v>275.72838000000002</v>
      </c>
      <c r="HT11" s="59">
        <v>247.32126</v>
      </c>
      <c r="HU11" s="59">
        <v>293.06585999999999</v>
      </c>
      <c r="HV11" s="59">
        <v>281.34209999999996</v>
      </c>
      <c r="HW11" s="59">
        <v>273.15014000000002</v>
      </c>
      <c r="HX11" s="59">
        <v>298.73088000000001</v>
      </c>
      <c r="HY11" s="59">
        <v>295.13857000000002</v>
      </c>
      <c r="HZ11" s="59">
        <v>299.23295000000002</v>
      </c>
      <c r="IA11" s="59">
        <v>323.1422</v>
      </c>
      <c r="IB11" s="59">
        <v>306.68554</v>
      </c>
      <c r="IC11" s="60">
        <v>3423.7495599999997</v>
      </c>
      <c r="ID11" s="59">
        <v>295.59366</v>
      </c>
      <c r="IE11" s="59">
        <v>272.98626000000002</v>
      </c>
      <c r="IF11" s="59">
        <v>285.64931999999999</v>
      </c>
      <c r="IG11" s="59">
        <v>276.86637999999999</v>
      </c>
      <c r="IH11" s="59">
        <v>312.3252</v>
      </c>
      <c r="II11" s="59">
        <v>297.36849999999998</v>
      </c>
      <c r="IJ11" s="59">
        <v>311.93516</v>
      </c>
      <c r="IK11" s="59">
        <v>300.17527000000001</v>
      </c>
      <c r="IL11" s="59">
        <v>282.75853999999998</v>
      </c>
      <c r="IM11" s="59">
        <v>323.97997999999995</v>
      </c>
      <c r="IN11" s="59">
        <v>325.28244000000001</v>
      </c>
      <c r="IO11" s="59">
        <v>320.42829999999998</v>
      </c>
      <c r="IP11" s="60">
        <v>3605.3490099999999</v>
      </c>
      <c r="IQ11" s="59">
        <v>321.63024999999999</v>
      </c>
      <c r="IR11" s="59">
        <v>290.39401000000004</v>
      </c>
      <c r="IS11" s="59">
        <v>315.47730999999999</v>
      </c>
      <c r="IT11" s="59">
        <v>307.88774000000001</v>
      </c>
      <c r="IU11" s="59">
        <v>348.14084000000003</v>
      </c>
      <c r="IV11" s="59">
        <v>325.0634</v>
      </c>
      <c r="IW11" s="59">
        <v>333.65091999999999</v>
      </c>
      <c r="IX11" s="59">
        <v>332.63418000000001</v>
      </c>
      <c r="IY11" s="59">
        <v>296.47495000000004</v>
      </c>
      <c r="IZ11" s="59">
        <v>289.77305799999999</v>
      </c>
      <c r="JA11" s="59">
        <v>333.50284899999997</v>
      </c>
      <c r="JB11" s="59">
        <v>316.84985</v>
      </c>
      <c r="JC11" s="60">
        <v>3811.4793570000002</v>
      </c>
      <c r="JD11" s="59">
        <v>286.06356</v>
      </c>
      <c r="JE11" s="59">
        <v>337.65320000000003</v>
      </c>
      <c r="JF11" s="59">
        <v>111.55868</v>
      </c>
      <c r="JG11" s="59">
        <v>1.5169999999999999</v>
      </c>
      <c r="JH11" s="59">
        <v>6.7839999999999998</v>
      </c>
      <c r="JI11" s="59">
        <v>84.509749999999997</v>
      </c>
      <c r="JJ11" s="59">
        <v>163.45596</v>
      </c>
      <c r="JK11" s="59">
        <v>184.63036</v>
      </c>
      <c r="JL11" s="59">
        <v>232.63706999999999</v>
      </c>
      <c r="JM11" s="59">
        <v>244.922922</v>
      </c>
      <c r="JN11" s="59">
        <v>250.79244</v>
      </c>
      <c r="JO11" s="59">
        <v>228.21161999999998</v>
      </c>
      <c r="JP11" s="60">
        <v>2132.7365619999996</v>
      </c>
      <c r="JQ11" s="59">
        <v>246.8793</v>
      </c>
      <c r="JR11" s="59">
        <v>250.29362</v>
      </c>
      <c r="JS11" s="59">
        <v>303.64978000000002</v>
      </c>
      <c r="JT11" s="59">
        <v>261.85610000000003</v>
      </c>
      <c r="JU11" s="59">
        <v>266.76927000000001</v>
      </c>
      <c r="JV11" s="59">
        <v>295.93252000000001</v>
      </c>
      <c r="JW11" s="59">
        <v>273.0274</v>
      </c>
      <c r="JX11" s="59">
        <v>263.22672</v>
      </c>
      <c r="JY11" s="59">
        <v>291.87847999999997</v>
      </c>
      <c r="JZ11" s="59">
        <v>285.35775999999998</v>
      </c>
      <c r="KA11" s="59">
        <v>281.30184000000003</v>
      </c>
      <c r="KB11" s="59">
        <v>265.58752000000004</v>
      </c>
      <c r="KC11" s="60">
        <v>3285.7603099999997</v>
      </c>
      <c r="KD11" s="59">
        <f>+IFERROR((IF(ISTEXT(KD$5)=FALSE,(INDEX(INEI!$1:$1048576,MATCH($B11,INEI!$B:$B,0),MATCH(KD$4,INEI!$3:$3,0)))/1000,(SUM(JR11:KC11)))),"")</f>
        <v>221.70385999999999</v>
      </c>
      <c r="KE11" s="59">
        <f>+IFERROR((IF(ISTEXT(KE$5)=FALSE,(INDEX(INEI!$1:$1048576,MATCH($B11,INEI!$B:$B,0),MATCH(KE$4,INEI!$3:$3,0)))/1000,(SUM(JS11:KD11)))),"")</f>
        <v>234.99590000000001</v>
      </c>
      <c r="KF11" s="59">
        <f>+IFERROR((IF(ISTEXT(KF$5)=FALSE,(INDEX(INEI!$1:$1048576,MATCH($B11,INEI!$B:$B,0),MATCH(KF$4,INEI!$3:$3,0)))/1000,(SUM(JT11:KE11)))),"")</f>
        <v>278.13309999999996</v>
      </c>
      <c r="KG11" s="59">
        <f>+IFERROR((IF(ISTEXT(KG$5)=FALSE,(INDEX(INEI!$1:$1048576,MATCH($B11,INEI!$B:$B,0),MATCH(KG$4,INEI!$3:$3,0)))/1000,(SUM(JU11:KF11)))),"")</f>
        <v>225.55261999999999</v>
      </c>
      <c r="KH11" s="59">
        <f>+IFERROR((IF(ISTEXT(KH$5)=FALSE,(INDEX(INEI!$1:$1048576,MATCH($B11,INEI!$B:$B,0),MATCH(KH$4,INEI!$3:$3,0)))/1000,(SUM(JV11:KG11)))),"")</f>
        <v>270.55379999999997</v>
      </c>
      <c r="KI11" s="59">
        <f>+IFERROR((IF(ISTEXT(KI$5)=FALSE,(INDEX(INEI!$1:$1048576,MATCH($B11,INEI!$B:$B,0),MATCH(KI$4,INEI!$3:$3,0)))/1000,(SUM(JW11:KH11)))),"")</f>
        <v>267.17809999999997</v>
      </c>
      <c r="KJ11" s="59">
        <f>+IFERROR((IF(ISTEXT(KJ$5)=FALSE,(INDEX(INEI!$1:$1048576,MATCH($B11,INEI!$B:$B,0),MATCH(KJ$4,INEI!$3:$3,0)))/1000,(SUM(JX11:KI11)))),"")</f>
        <v>252.99340000000001</v>
      </c>
      <c r="KK11" s="59">
        <f>+IFERROR((IF(ISTEXT(KK$5)=FALSE,(INDEX(INEI!$1:$1048576,MATCH($B11,INEI!$B:$B,0),MATCH(KK$4,INEI!$3:$3,0)))/1000,(SUM(JY11:KJ11)))),"")</f>
        <v>269.84828000000005</v>
      </c>
      <c r="KL11" s="59">
        <f>+IFERROR((IF(ISTEXT(KL$5)=FALSE,(INDEX(INEI!$1:$1048576,MATCH($B11,INEI!$B:$B,0),MATCH(KL$4,INEI!$3:$3,0)))/1000,(SUM(JZ11:KK11)))),"")</f>
        <v>274.92106000000001</v>
      </c>
      <c r="KM11" s="59">
        <f>+IFERROR((IF(ISTEXT(KM$5)=FALSE,(INDEX(INEI!$1:$1048576,MATCH($B11,INEI!$B:$B,0),MATCH(KM$4,INEI!$3:$3,0)))/1000,(SUM(KA11:KL11)))),"")</f>
        <v>276.51903999999996</v>
      </c>
      <c r="KN11" s="59">
        <f>+IFERROR((IF(ISTEXT(KN$5)=FALSE,(INDEX(INEI!$1:$1048576,MATCH($B11,INEI!$B:$B,0),MATCH(KN$4,INEI!$3:$3,0)))/1000,(SUM(KB11:KM11)))),"")</f>
        <v>285.89182</v>
      </c>
      <c r="KO11" s="59">
        <f>+IFERROR((IF(ISTEXT(KO$5)=FALSE,(INDEX(INEI!$1:$1048576,MATCH($B11,INEI!$B:$B,0),MATCH(KO$4,INEI!$3:$3,0)))/1000,(SUM(KC11:KN11)))),"")</f>
        <v>248.54222000000001</v>
      </c>
      <c r="KP11" s="60">
        <f>+IFERROR((IF(ISTEXT(KP$5)=FALSE,(INDEX(INEI!$1:$1048576,MATCH($B11,INEI!$B:$B,0),MATCH(KP$4,INEI!$3:$3,0)))/1000,(SUM(KD11:KO11)))),"")</f>
        <v>3106.8331999999996</v>
      </c>
      <c r="KQ11" s="59">
        <f>+IFERROR((IF(ISTEXT(KQ$5)=FALSE,(INDEX(INEI!$1:$1048576,MATCH($B11,INEI!$B:$B,0),MATCH(KQ$4,INEI!$3:$3,0)))/1000,(SUM(KE11:KP11)))),"")</f>
        <v>255.75299999999999</v>
      </c>
      <c r="KR11" s="59">
        <f>+IFERROR((IF(ISTEXT(KR$5)=FALSE,(INDEX(INEI!$1:$1048576,MATCH($B11,INEI!$B:$B,0),MATCH(KR$4,INEI!$3:$3,0)))/1000,(SUM(KF11:KQ11)))),"")</f>
        <v>225.7534</v>
      </c>
      <c r="KS11" s="59">
        <f>+IFERROR((IF(ISTEXT(KS$5)=FALSE,(INDEX(INEI!$1:$1048576,MATCH($B11,INEI!$B:$B,0),MATCH(KS$4,INEI!$3:$3,0)))/1000,(SUM(KG11:KR11)))),"")</f>
        <v>265.7183</v>
      </c>
      <c r="KT11" s="59">
        <f>+IFERROR((IF(ISTEXT(KT$5)=FALSE,(INDEX(INEI!$1:$1048576,MATCH($B11,INEI!$B:$B,0),MATCH(KT$4,INEI!$3:$3,0)))/1000,(SUM(KH11:KS11)))),"")</f>
        <v>230.7587</v>
      </c>
      <c r="KU11" s="59">
        <f>+IFERROR((IF(ISTEXT(KU$5)=FALSE,(INDEX(INEI!$1:$1048576,MATCH($B11,INEI!$B:$B,0),MATCH(KU$4,INEI!$3:$3,0)))/1000,(SUM(KI11:KT11)))),"")</f>
        <v>247.32005999999998</v>
      </c>
      <c r="KV11" s="59">
        <f>+IFERROR((IF(ISTEXT(KV$5)=FALSE,(INDEX(INEI!$1:$1048576,MATCH($B11,INEI!$B:$B,0),MATCH(KV$4,INEI!$3:$3,0)))/1000,(SUM(KJ11:KU11)))),"")</f>
        <v>246.2413</v>
      </c>
      <c r="KW11" s="59">
        <f>+IFERROR((IF(ISTEXT(KW$5)=FALSE,(INDEX(INEI!$1:$1048576,MATCH($B11,INEI!$B:$B,0),MATCH(KW$4,INEI!$3:$3,0)))/1000,(SUM(KK11:KV11)))),"")</f>
        <v>235.99812</v>
      </c>
      <c r="KX11" s="59">
        <f>+IFERROR((IF(ISTEXT(KX$5)=FALSE,(INDEX(INEI!$1:$1048576,MATCH($B11,INEI!$B:$B,0),MATCH(KX$4,INEI!$3:$3,0)))/1000,(SUM(KL11:KW11)))),"")</f>
        <v>258.5951</v>
      </c>
      <c r="KY11" s="59">
        <f>+IFERROR((IF(ISTEXT(KY$5)=FALSE,(INDEX(INEI!$1:$1048576,MATCH($B11,INEI!$B:$B,0),MATCH(KY$4,INEI!$3:$3,0)))/1000,(SUM(KM11:KX11)))),"")</f>
        <v>261.44934000000001</v>
      </c>
      <c r="KZ11" s="59">
        <f>+IFERROR((IF(ISTEXT(KZ$5)=FALSE,(INDEX(INEI!$1:$1048576,MATCH($B11,INEI!$B:$B,0),MATCH(KZ$4,INEI!$3:$3,0)))/1000,(SUM(KN11:KY11)))),"")</f>
        <v>273.78106000000002</v>
      </c>
      <c r="LA11" s="59">
        <f>+IFERROR((IF(ISTEXT(LA$5)=FALSE,(INDEX(INEI!$1:$1048576,MATCH($B11,INEI!$B:$B,0),MATCH(LA$4,INEI!$3:$3,0)))/1000,(SUM(KO11:KZ11)))),"")</f>
        <v>279.42035999999996</v>
      </c>
      <c r="LB11" s="59">
        <f>+IFERROR((IF(ISTEXT(LB$5)=FALSE,(INDEX(INEI!$1:$1048576,MATCH($B11,INEI!$B:$B,0),MATCH(LB$4,INEI!$3:$3,0)))/1000,(SUM(KP11:LA11)))),"")</f>
        <v>274.66379999999998</v>
      </c>
      <c r="LC11" s="60">
        <f>+IFERROR((IF(ISTEXT(LC$5)=FALSE,(INDEX(INEI!$1:$1048576,MATCH($B11,INEI!$B:$B,0),MATCH(LC$4,INEI!$3:$3,0)))/1000,(SUM(KQ11:LB11)))),"")</f>
        <v>3055.4525399999998</v>
      </c>
      <c r="LD11" s="59">
        <f>+IFERROR((IF(ISTEXT(LD$5)=FALSE,(INDEX(INEI!$1:$1048576,MATCH($B11,INEI!$B:$B,0),MATCH(LD$4,INEI!$3:$3,0)))/1000,(SUM(KR11:LC11)))),"")</f>
        <v>304.30334000000005</v>
      </c>
      <c r="LE11" s="59">
        <f>+IFERROR((IF(ISTEXT(LE$5)=FALSE,(INDEX(INEI!$1:$1048576,MATCH($B11,INEI!$B:$B,0),MATCH(LE$4,INEI!$3:$3,0)))/1000,(SUM(KS11:LD11)))),"")</f>
        <v>290.68667999999997</v>
      </c>
      <c r="LF11" s="59">
        <f>+IFERROR((IF(ISTEXT(LF$5)=FALSE,(INDEX(INEI!$1:$1048576,MATCH($B11,INEI!$B:$B,0),MATCH(LF$4,INEI!$3:$3,0)))/1000,(SUM(KT11:LE11)))),"")</f>
        <v>290.19046000000003</v>
      </c>
      <c r="LG11" s="59">
        <f>+IFERROR((IF(ISTEXT(LG$5)=FALSE,(INDEX(INEI!$1:$1048576,MATCH($B11,INEI!$B:$B,0),MATCH(LG$4,INEI!$3:$3,0)))/1000,(SUM(KU11:LF11)))),"")</f>
        <v>328.20671999999996</v>
      </c>
      <c r="LH11" s="59">
        <f>+IFERROR((IF(ISTEXT(LH$5)=FALSE,(INDEX(INEI!$1:$1048576,MATCH($B11,INEI!$B:$B,0),MATCH(LH$4,INEI!$3:$3,0)))/1000,(SUM(KV11:LG11)))),"")</f>
        <v>303.95848000000001</v>
      </c>
      <c r="LI11" s="59">
        <f>+IFERROR((IF(ISTEXT(LI$5)=FALSE,(INDEX(INEI!$1:$1048576,MATCH($B11,INEI!$B:$B,0),MATCH(LI$4,INEI!$3:$3,0)))/1000,(SUM(KW11:LH11)))),"")</f>
        <v>266.68920000000003</v>
      </c>
      <c r="LJ11" s="59">
        <f>+IFERROR((IF(ISTEXT(LJ$5)=FALSE,(INDEX(INEI!$1:$1048576,MATCH($B11,INEI!$B:$B,0),MATCH(LJ$4,INEI!$3:$3,0)))/1000,(SUM(KX11:LI11)))),"")</f>
        <v>300.32782000000003</v>
      </c>
      <c r="LK11" s="59">
        <f>+IFERROR((IF(ISTEXT(LK$5)=FALSE,(INDEX(INEI!$1:$1048576,MATCH($B11,INEI!$B:$B,0),MATCH(LK$4,INEI!$3:$3,0)))/1000,(SUM(KY11:LJ11)))),"")</f>
        <v>290.53429999999997</v>
      </c>
      <c r="LL11" s="59">
        <f>+IFERROR((IF(ISTEXT(LL$5)=FALSE,(INDEX(INEI!$1:$1048576,MATCH($B11,INEI!$B:$B,0),MATCH(LL$4,INEI!$3:$3,0)))/1000,(SUM(KZ11:LK11)))),"")</f>
        <v>273.20468</v>
      </c>
      <c r="LM11" s="59">
        <f>+IFERROR((IF(ISTEXT(LM$5)=FALSE,(INDEX(INEI!$1:$1048576,MATCH($B11,INEI!$B:$B,0),MATCH(LM$4,INEI!$3:$3,0)))/1000,(SUM(LA11:LL11)))),"")</f>
        <v>256.27323999999999</v>
      </c>
      <c r="LN11" s="59">
        <f>+IFERROR((IF(ISTEXT(LN$5)=FALSE,(INDEX(INEI!$1:$1048576,MATCH($B11,INEI!$B:$B,0),MATCH(LN$4,INEI!$3:$3,0)))/1000,(SUM(LB11:LM11)))),"")</f>
        <v>238.72432000000001</v>
      </c>
      <c r="LO11" s="59">
        <f>+IFERROR((IF(ISTEXT(LO$5)=FALSE,(INDEX(INEI!$1:$1048576,MATCH($B11,INEI!$B:$B,0),MATCH(LO$4,INEI!$3:$3,0)))/1000,(SUM(LC11:LN11)))),"")</f>
        <v>254.558233</v>
      </c>
      <c r="LP11" s="60">
        <f>+IFERROR((IF(ISTEXT(LP$5)=FALSE,(INDEX(INEI!$1:$1048576,MATCH($B11,INEI!$B:$B,0),MATCH(LP$4,INEI!$3:$3,0)))/1000,(SUM(LD11:LO11)))),"")</f>
        <v>3397.6574729999998</v>
      </c>
      <c r="LQ11" s="59">
        <f>+IFERROR((IF(ISTEXT(LQ$5)=FALSE,(INDEX(INEI!$1:$1048576,MATCH($B11,INEI!$B:$B,0),MATCH(LQ$4,INEI!$3:$3,0)))/1000,(SUM(LE11:LP11)))),"")</f>
        <v>241.25048000000001</v>
      </c>
      <c r="LR11" s="59">
        <f>+IFERROR((IF(ISTEXT(LR$5)=FALSE,(INDEX(INEI!$1:$1048576,MATCH($B11,INEI!$B:$B,0),MATCH(LR$4,INEI!$3:$3,0)))/1000,(SUM(LF11:LQ11)))),"")</f>
        <v>255.10211999999999</v>
      </c>
      <c r="LS11" s="59">
        <f>+IFERROR((IF(ISTEXT(LS$5)=FALSE,(INDEX(INEI!$1:$1048576,MATCH($B11,INEI!$B:$B,0),MATCH(LS$4,INEI!$3:$3,0)))/1000,(SUM(LG11:LR11)))),"")</f>
        <v>271.68946699999998</v>
      </c>
      <c r="LT11" s="59">
        <f>+IFERROR((IF(ISTEXT(LT$5)=FALSE,(INDEX(INEI!$1:$1048576,MATCH($B11,INEI!$B:$B,0),MATCH(LT$4,INEI!$3:$3,0)))/1000,(SUM(LH11:LS11)))),"")</f>
        <v>245.2</v>
      </c>
      <c r="LU11" s="59">
        <f>+IFERROR((IF(ISTEXT(LU$5)=FALSE,(INDEX(INEI!$1:$1048576,MATCH($B11,INEI!$B:$B,0),MATCH(LU$4,INEI!$3:$3,0)))/1000,(SUM(LI11:LT11)))),"")</f>
        <v>254.92420000000001</v>
      </c>
      <c r="LV11" s="59">
        <f>+IFERROR((IF(ISTEXT(LV$5)=FALSE,(INDEX(INEI!$1:$1048576,MATCH($B11,INEI!$B:$B,0),MATCH(LV$4,INEI!$3:$3,0)))/1000,(SUM(LJ11:LU11)))),"")</f>
        <v>273.68228000000005</v>
      </c>
      <c r="LW11" s="59">
        <f>+IFERROR((IF(ISTEXT(LW$5)=FALSE,(INDEX(INEI!$1:$1048576,MATCH($B11,INEI!$B:$B,0),MATCH(LW$4,INEI!$3:$3,0)))/1000,(SUM(LK11:LV11)))),"")</f>
        <v>263.26342700000004</v>
      </c>
      <c r="LX11" s="59">
        <f>+IFERROR((IF(ISTEXT(LX$5)=FALSE,(INDEX(INEI!$1:$1048576,MATCH($B11,INEI!$B:$B,0),MATCH(LX$4,INEI!$3:$3,0)))/1000,(SUM(LL11:LW11)))),"")</f>
        <v>278.605614</v>
      </c>
      <c r="LY11" s="59">
        <f>+IFERROR((IF(ISTEXT(LY$5)=FALSE,(INDEX(INEI!$1:$1048576,MATCH($B11,INEI!$B:$B,0),MATCH(LY$4,INEI!$3:$3,0)))/1000,(SUM(LM11:LX11)))),"")</f>
        <v>263.322</v>
      </c>
      <c r="LZ11" s="59">
        <f>+IFERROR((IF(ISTEXT(LZ$5)=FALSE,(INDEX(INEI!$1:$1048576,MATCH($B11,INEI!$B:$B,0),MATCH(LZ$4,INEI!$3:$3,0)))/1000,(SUM(LN11:LY11)))),"")</f>
        <v>260.32785999999999</v>
      </c>
      <c r="MA11" s="59">
        <f>+IFERROR((IF(ISTEXT(MA$5)=FALSE,(INDEX(INEI!$1:$1048576,MATCH($B11,INEI!$B:$B,0),MATCH(MA$4,INEI!$3:$3,0)))/1000,(SUM(LO11:LZ11)))),"")</f>
        <v>241.50304</v>
      </c>
      <c r="MB11" s="59">
        <f>+IFERROR((IF(ISTEXT(MB$5)=FALSE,(INDEX(INEI!$1:$1048576,MATCH($B11,INEI!$B:$B,0),MATCH(MB$4,INEI!$3:$3,0)))/1000,(SUM(LP11:MA11)))),"")</f>
        <v>231.97458699999999</v>
      </c>
      <c r="MC11" s="60">
        <f>+IFERROR((IF(ISTEXT(MC$5)=FALSE,(INDEX(INEI!$1:$1048576,MATCH($B11,INEI!$B:$B,0),MATCH(MC$4,INEI!$3:$3,0)))/1000,(SUM(LQ11:MB11)))),"")</f>
        <v>3080.8450750000002</v>
      </c>
      <c r="MD11" s="59">
        <f>+IFERROR((IF(ISTEXT(MD$5)=FALSE,(INDEX(INEI!$1:$1048576,MATCH($B11,INEI!$B:$B,0),MATCH(MD$4,INEI!$3:$3,0)))/1000,(SUM(LR11:MC11)))),"")</f>
        <v>225.74744699999999</v>
      </c>
      <c r="ME11" s="59">
        <f>+IFERROR((IF(ISTEXT(ME$5)=FALSE,(INDEX(INEI!$1:$1048576,MATCH($B11,INEI!$B:$B,0),MATCH(ME$4,INEI!$3:$3,0)))/1000,(SUM(LS11:MD11)))),"")</f>
        <v>247.914613</v>
      </c>
      <c r="MF11" s="59">
        <f>+IFERROR((IF(ISTEXT(MF$5)=FALSE,(INDEX(INEI!$1:$1048576,MATCH($B11,INEI!$B:$B,0),MATCH(MF$4,INEI!$3:$3,0)))/1000,(SUM(LT11:ME11)))),"")</f>
        <v>0</v>
      </c>
      <c r="MG11" s="59">
        <f>+IFERROR((IF(ISTEXT(MG$5)=FALSE,(INDEX(INEI!$1:$1048576,MATCH($B11,INEI!$B:$B,0),MATCH(MG$4,INEI!$3:$3,0)))/1000,(SUM(LU11:MF11)))),"")</f>
        <v>0</v>
      </c>
      <c r="MH11" s="59" t="str">
        <f>+IFERROR((IF(ISTEXT(MH$5)=FALSE,(INDEX(INEI!$1:$1048576,MATCH($B11,INEI!$B:$B,0),MATCH(MH$4,INEI!$3:$3,0)))/1000,(SUM(LV11:MG11)))),"")</f>
        <v/>
      </c>
      <c r="MI11" s="59" t="str">
        <f>+IFERROR((IF(ISTEXT(MI$5)=FALSE,(INDEX(INEI!$1:$1048576,MATCH($B11,INEI!$B:$B,0),MATCH(MI$4,INEI!$3:$3,0)))/1000,(SUM(LW11:MH11)))),"")</f>
        <v/>
      </c>
      <c r="MJ11" s="59" t="str">
        <f>+IFERROR((IF(ISTEXT(MJ$5)=FALSE,(INDEX(INEI!$1:$1048576,MATCH($B11,INEI!$B:$B,0),MATCH(MJ$4,INEI!$3:$3,0)))/1000,(SUM(LX11:MI11)))),"")</f>
        <v/>
      </c>
      <c r="MK11" s="59" t="str">
        <f>+IFERROR((IF(ISTEXT(MK$5)=FALSE,(INDEX(INEI!$1:$1048576,MATCH($B11,INEI!$B:$B,0),MATCH(MK$4,INEI!$3:$3,0)))/1000,(SUM(LY11:MJ11)))),"")</f>
        <v/>
      </c>
      <c r="ML11" s="59" t="str">
        <f>+IFERROR((IF(ISTEXT(ML$5)=FALSE,(INDEX(INEI!$1:$1048576,MATCH($B11,INEI!$B:$B,0),MATCH(ML$4,INEI!$3:$3,0)))/1000,(SUM(LZ11:MK11)))),"")</f>
        <v/>
      </c>
      <c r="MM11" s="59" t="str">
        <f>+IFERROR((IF(ISTEXT(MM$5)=FALSE,(INDEX(INEI!$1:$1048576,MATCH($B11,INEI!$B:$B,0),MATCH(MM$4,INEI!$3:$3,0)))/1000,(SUM(MA11:ML11)))),"")</f>
        <v/>
      </c>
      <c r="MN11" s="59" t="str">
        <f>+IFERROR((IF(ISTEXT(MN$5)=FALSE,(INDEX(INEI!$1:$1048576,MATCH($B11,INEI!$B:$B,0),MATCH(MN$4,INEI!$3:$3,0)))/1000,(SUM(MB11:MM11)))),"")</f>
        <v/>
      </c>
      <c r="MO11" s="59" t="str">
        <f>+IFERROR((IF(ISTEXT(MO$5)=FALSE,(INDEX(INEI!$1:$1048576,MATCH($B11,INEI!$B:$B,0),MATCH(MO$4,INEI!$3:$3,0)))/1000,(SUM(MC11:MN11)))),"")</f>
        <v/>
      </c>
      <c r="MP11" s="60">
        <f>+IFERROR((IF(ISTEXT(MP$5)=FALSE,(INDEX(INEI!$1:$1048576,MATCH($B11,INEI!$B:$B,0),MATCH(MP$4,INEI!$3:$3,0)))/1000,(SUM(MD11:MO11)))),"")</f>
        <v>473.66206</v>
      </c>
    </row>
    <row r="12" spans="1:354" s="323" customFormat="1" outlineLevel="1">
      <c r="A12" s="5"/>
      <c r="B12" s="9" t="s">
        <v>223</v>
      </c>
      <c r="C12" s="5" t="s">
        <v>340</v>
      </c>
      <c r="D12" s="116"/>
      <c r="E12" s="116"/>
      <c r="F12" s="116"/>
      <c r="G12" s="116"/>
      <c r="H12" s="116"/>
      <c r="I12" s="116"/>
      <c r="J12" s="116"/>
      <c r="K12" s="116"/>
      <c r="L12" s="116"/>
      <c r="M12" s="116"/>
      <c r="N12" s="116"/>
      <c r="O12" s="116"/>
      <c r="P12" s="131"/>
      <c r="Q12" s="116"/>
      <c r="R12" s="116"/>
      <c r="S12" s="116"/>
      <c r="T12" s="116"/>
      <c r="U12" s="116"/>
      <c r="V12" s="116"/>
      <c r="W12" s="116"/>
      <c r="X12" s="116"/>
      <c r="Y12" s="116"/>
      <c r="Z12" s="116"/>
      <c r="AA12" s="116"/>
      <c r="AB12" s="116"/>
      <c r="AC12" s="131"/>
      <c r="AD12" s="116"/>
      <c r="AE12" s="116"/>
      <c r="AF12" s="116"/>
      <c r="AG12" s="116"/>
      <c r="AH12" s="116"/>
      <c r="AI12" s="116"/>
      <c r="AJ12" s="116"/>
      <c r="AK12" s="116"/>
      <c r="AL12" s="116"/>
      <c r="AM12" s="116"/>
      <c r="AN12" s="116"/>
      <c r="AO12" s="116"/>
      <c r="AP12" s="131"/>
      <c r="AQ12" s="116"/>
      <c r="AR12" s="116"/>
      <c r="AS12" s="116"/>
      <c r="AT12" s="116"/>
      <c r="AU12" s="116"/>
      <c r="AV12" s="116"/>
      <c r="AW12" s="116"/>
      <c r="AX12" s="116"/>
      <c r="AY12" s="116"/>
      <c r="AZ12" s="116"/>
      <c r="BA12" s="116"/>
      <c r="BB12" s="116"/>
      <c r="BC12" s="131"/>
      <c r="BD12" s="116"/>
      <c r="BE12" s="116"/>
      <c r="BF12" s="116"/>
      <c r="BG12" s="116"/>
      <c r="BH12" s="116"/>
      <c r="BI12" s="116"/>
      <c r="BJ12" s="116"/>
      <c r="BK12" s="116"/>
      <c r="BL12" s="116"/>
      <c r="BM12" s="116"/>
      <c r="BN12" s="116"/>
      <c r="BO12" s="116"/>
      <c r="BP12" s="131"/>
      <c r="BQ12" s="116"/>
      <c r="BR12" s="116"/>
      <c r="BS12" s="116"/>
      <c r="BT12" s="116"/>
      <c r="BU12" s="116"/>
      <c r="BV12" s="116"/>
      <c r="BW12" s="116"/>
      <c r="BX12" s="116"/>
      <c r="BY12" s="116"/>
      <c r="BZ12" s="116"/>
      <c r="CA12" s="116"/>
      <c r="CB12" s="116"/>
      <c r="CC12" s="131"/>
      <c r="CD12" s="116"/>
      <c r="CE12" s="116"/>
      <c r="CF12" s="116"/>
      <c r="CG12" s="116"/>
      <c r="CH12" s="116"/>
      <c r="CI12" s="116"/>
      <c r="CJ12" s="116"/>
      <c r="CK12" s="116"/>
      <c r="CL12" s="116"/>
      <c r="CM12" s="116"/>
      <c r="CN12" s="116"/>
      <c r="CO12" s="116"/>
      <c r="CP12" s="131"/>
      <c r="CQ12" s="116"/>
      <c r="CR12" s="116"/>
      <c r="CS12" s="116"/>
      <c r="CT12" s="116"/>
      <c r="CU12" s="116"/>
      <c r="CV12" s="116"/>
      <c r="CW12" s="116"/>
      <c r="CX12" s="116"/>
      <c r="CY12" s="116"/>
      <c r="CZ12" s="116"/>
      <c r="DA12" s="116"/>
      <c r="DB12" s="116"/>
      <c r="DC12" s="131"/>
      <c r="DD12" s="116"/>
      <c r="DE12" s="116"/>
      <c r="DF12" s="116"/>
      <c r="DG12" s="116"/>
      <c r="DH12" s="116"/>
      <c r="DI12" s="116"/>
      <c r="DJ12" s="116"/>
      <c r="DK12" s="116"/>
      <c r="DL12" s="116"/>
      <c r="DM12" s="116"/>
      <c r="DN12" s="116"/>
      <c r="DO12" s="116"/>
      <c r="DP12" s="131"/>
      <c r="DQ12" s="116"/>
      <c r="DR12" s="116"/>
      <c r="DS12" s="116"/>
      <c r="DT12" s="116"/>
      <c r="DU12" s="116"/>
      <c r="DV12" s="116"/>
      <c r="DW12" s="116"/>
      <c r="DX12" s="116"/>
      <c r="DY12" s="116"/>
      <c r="DZ12" s="116"/>
      <c r="EA12" s="116"/>
      <c r="EB12" s="116"/>
      <c r="EC12" s="131"/>
      <c r="ED12" s="116"/>
      <c r="EE12" s="116"/>
      <c r="EF12" s="116"/>
      <c r="EG12" s="116"/>
      <c r="EH12" s="116"/>
      <c r="EI12" s="116"/>
      <c r="EJ12" s="116"/>
      <c r="EK12" s="116"/>
      <c r="EL12" s="116"/>
      <c r="EM12" s="116"/>
      <c r="EN12" s="116"/>
      <c r="EO12" s="116"/>
      <c r="EP12" s="131"/>
      <c r="EQ12" s="116"/>
      <c r="ER12" s="116"/>
      <c r="ES12" s="116"/>
      <c r="ET12" s="116"/>
      <c r="EU12" s="116"/>
      <c r="EV12" s="116"/>
      <c r="EW12" s="116"/>
      <c r="EX12" s="116"/>
      <c r="EY12" s="116"/>
      <c r="EZ12" s="116"/>
      <c r="FA12" s="116"/>
      <c r="FB12" s="116"/>
      <c r="FC12" s="131"/>
      <c r="FD12" s="116">
        <v>196.01730600000002</v>
      </c>
      <c r="FE12" s="116">
        <v>253.93501000000001</v>
      </c>
      <c r="FF12" s="116">
        <v>258.58735100000001</v>
      </c>
      <c r="FG12" s="116">
        <v>117.69479200000001</v>
      </c>
      <c r="FH12" s="116">
        <v>268.04894000000002</v>
      </c>
      <c r="FI12" s="116">
        <v>234.54400000000001</v>
      </c>
      <c r="FJ12" s="116">
        <v>148.870802</v>
      </c>
      <c r="FK12" s="116">
        <v>423.77249599999999</v>
      </c>
      <c r="FL12" s="116">
        <v>343.73256800000001</v>
      </c>
      <c r="FM12" s="116">
        <v>640.39789500000006</v>
      </c>
      <c r="FN12" s="116">
        <v>336.87915899999996</v>
      </c>
      <c r="FO12" s="116">
        <v>194.863517</v>
      </c>
      <c r="FP12" s="131">
        <v>194.863517</v>
      </c>
      <c r="FQ12" s="116">
        <v>175.821</v>
      </c>
      <c r="FR12" s="116">
        <v>220.263025</v>
      </c>
      <c r="FS12" s="116">
        <v>104.041</v>
      </c>
      <c r="FT12" s="116">
        <v>232.936578</v>
      </c>
      <c r="FU12" s="116">
        <v>295.077</v>
      </c>
      <c r="FV12" s="116">
        <v>174.23020399999999</v>
      </c>
      <c r="FW12" s="116">
        <v>935.95968799999991</v>
      </c>
      <c r="FX12" s="116">
        <v>199.68</v>
      </c>
      <c r="FY12" s="116">
        <v>108.308964</v>
      </c>
      <c r="FZ12" s="116">
        <v>269.219831</v>
      </c>
      <c r="GA12" s="116">
        <v>245.79300000000001</v>
      </c>
      <c r="GB12" s="116">
        <v>235.50200000000001</v>
      </c>
      <c r="GC12" s="131">
        <v>235.50200000000001</v>
      </c>
      <c r="GD12" s="116">
        <v>96.215516000000008</v>
      </c>
      <c r="GE12" s="116">
        <v>0.49335600000000002</v>
      </c>
      <c r="GF12" s="116">
        <v>157.23917499999999</v>
      </c>
      <c r="GG12" s="116">
        <v>70.836312000000007</v>
      </c>
      <c r="GH12" s="116">
        <v>139.30230700000001</v>
      </c>
      <c r="GI12" s="116">
        <v>298.96499999999997</v>
      </c>
      <c r="GJ12" s="116">
        <v>183.23974799999999</v>
      </c>
      <c r="GK12" s="116">
        <v>247.04599999999999</v>
      </c>
      <c r="GL12" s="116">
        <v>160.23500000000001</v>
      </c>
      <c r="GM12" s="116">
        <v>156.83169000000001</v>
      </c>
      <c r="GN12" s="116">
        <v>95.685568000000004</v>
      </c>
      <c r="GO12" s="116">
        <v>222.992028</v>
      </c>
      <c r="GP12" s="131">
        <v>222.992028</v>
      </c>
      <c r="GQ12" s="116">
        <v>141.44084799999999</v>
      </c>
      <c r="GR12" s="116">
        <v>131.33953</v>
      </c>
      <c r="GS12" s="116">
        <v>12.791304</v>
      </c>
      <c r="GT12" s="116">
        <v>61.954563999999998</v>
      </c>
      <c r="GU12" s="116">
        <v>212.17500000000001</v>
      </c>
      <c r="GV12" s="116">
        <v>238.81374299999999</v>
      </c>
      <c r="GW12" s="116">
        <v>86.36408999999999</v>
      </c>
      <c r="GX12" s="116">
        <v>27.915581999999997</v>
      </c>
      <c r="GY12" s="116">
        <v>58.57</v>
      </c>
      <c r="GZ12" s="116">
        <v>112.116</v>
      </c>
      <c r="HA12" s="116">
        <v>129.000302</v>
      </c>
      <c r="HB12" s="116">
        <v>89.556423999999993</v>
      </c>
      <c r="HC12" s="131">
        <v>89.556423999999993</v>
      </c>
      <c r="HD12" s="116">
        <v>50.412173000000003</v>
      </c>
      <c r="HE12" s="116">
        <v>321.82400000000001</v>
      </c>
      <c r="HF12" s="116">
        <v>45.794343999999995</v>
      </c>
      <c r="HG12" s="116">
        <v>3.1929310000000002</v>
      </c>
      <c r="HH12" s="116">
        <v>101.874736</v>
      </c>
      <c r="HI12" s="116">
        <v>57.017129000000004</v>
      </c>
      <c r="HJ12" s="116">
        <v>176.56899999999999</v>
      </c>
      <c r="HK12" s="116">
        <v>103.36499999999999</v>
      </c>
      <c r="HL12" s="116">
        <v>163.74</v>
      </c>
      <c r="HM12" s="116">
        <v>78.319000000000003</v>
      </c>
      <c r="HN12" s="116">
        <v>65.792283999999995</v>
      </c>
      <c r="HO12" s="116">
        <v>20.531124999999999</v>
      </c>
      <c r="HP12" s="131">
        <v>20.531124999999999</v>
      </c>
      <c r="HQ12" s="116">
        <v>80.963723000000002</v>
      </c>
      <c r="HR12" s="116">
        <v>48.961120999999999</v>
      </c>
      <c r="HS12" s="116">
        <v>102.10322000000001</v>
      </c>
      <c r="HT12" s="116">
        <v>141.907096</v>
      </c>
      <c r="HU12" s="116">
        <v>97.579488999999995</v>
      </c>
      <c r="HV12" s="116">
        <v>80.055750000000003</v>
      </c>
      <c r="HW12" s="116">
        <v>19.949892999999999</v>
      </c>
      <c r="HX12" s="116">
        <v>169.98127199999999</v>
      </c>
      <c r="HY12" s="116">
        <v>67.497782000000001</v>
      </c>
      <c r="HZ12" s="116">
        <v>19.351562000000001</v>
      </c>
      <c r="IA12" s="116">
        <v>176.19499999999999</v>
      </c>
      <c r="IB12" s="116">
        <v>142.52237599999998</v>
      </c>
      <c r="IC12" s="131">
        <v>142.52237599999998</v>
      </c>
      <c r="ID12" s="116">
        <v>119.960076</v>
      </c>
      <c r="IE12" s="116">
        <v>169.49700000000001</v>
      </c>
      <c r="IF12" s="116">
        <v>46.678334999999997</v>
      </c>
      <c r="IG12" s="116">
        <v>150.55775</v>
      </c>
      <c r="IH12" s="116">
        <v>97.436000000000007</v>
      </c>
      <c r="II12" s="116">
        <v>44.613</v>
      </c>
      <c r="IJ12" s="116">
        <v>152.61708300000001</v>
      </c>
      <c r="IK12" s="116">
        <v>14.193815000000001</v>
      </c>
      <c r="IL12" s="116">
        <v>0.17575399999999999</v>
      </c>
      <c r="IM12" s="116">
        <v>71.072388000000004</v>
      </c>
      <c r="IN12" s="116">
        <v>35.787999999999997</v>
      </c>
      <c r="IO12" s="116">
        <v>92.277000000000001</v>
      </c>
      <c r="IP12" s="131">
        <v>92.277000000000001</v>
      </c>
      <c r="IQ12" s="116">
        <v>36.094698999999999</v>
      </c>
      <c r="IR12" s="116">
        <v>157.09096199999999</v>
      </c>
      <c r="IS12" s="116">
        <v>93.92586</v>
      </c>
      <c r="IT12" s="116">
        <v>32.647267999999997</v>
      </c>
      <c r="IU12" s="116">
        <v>140.12898300000001</v>
      </c>
      <c r="IV12" s="116">
        <v>174.67599999999999</v>
      </c>
      <c r="IW12" s="116">
        <v>133.9701</v>
      </c>
      <c r="IX12" s="116">
        <v>91.349000000000004</v>
      </c>
      <c r="IY12" s="116">
        <v>127.40060099999999</v>
      </c>
      <c r="IZ12" s="116">
        <v>26.736087000000001</v>
      </c>
      <c r="JA12" s="116">
        <v>72.997099000000006</v>
      </c>
      <c r="JB12" s="116">
        <v>204.28665599999999</v>
      </c>
      <c r="JC12" s="131">
        <v>204.28665599999999</v>
      </c>
      <c r="JD12" s="116">
        <v>286.93722700000001</v>
      </c>
      <c r="JE12" s="116">
        <v>576.66067799999996</v>
      </c>
      <c r="JF12" s="116">
        <v>94.645244999999989</v>
      </c>
      <c r="JG12" s="116">
        <v>0</v>
      </c>
      <c r="JH12" s="116">
        <v>0</v>
      </c>
      <c r="JI12" s="116">
        <v>186.06700000000001</v>
      </c>
      <c r="JJ12" s="116">
        <v>63.246755999999998</v>
      </c>
      <c r="JK12" s="116">
        <v>417.48924699999998</v>
      </c>
      <c r="JL12" s="116">
        <v>290.34359899999998</v>
      </c>
      <c r="JM12" s="116">
        <v>315.97966499999995</v>
      </c>
      <c r="JN12" s="116">
        <v>164.556961</v>
      </c>
      <c r="JO12" s="116">
        <v>293.66436099999999</v>
      </c>
      <c r="JP12" s="131">
        <v>293.66436099999999</v>
      </c>
      <c r="JQ12" s="116">
        <v>301.541</v>
      </c>
      <c r="JR12" s="116">
        <v>407.34800000000001</v>
      </c>
      <c r="JS12" s="116">
        <v>228.16800000000001</v>
      </c>
      <c r="JT12" s="116">
        <v>486.536</v>
      </c>
      <c r="JU12" s="116">
        <v>210.017</v>
      </c>
      <c r="JV12" s="116">
        <v>421.64299999999997</v>
      </c>
      <c r="JW12" s="116">
        <v>149.376</v>
      </c>
      <c r="JX12" s="116">
        <v>1050.2729999999999</v>
      </c>
      <c r="JY12" s="116">
        <v>131.387</v>
      </c>
      <c r="JZ12" s="116">
        <v>511.2</v>
      </c>
      <c r="KA12" s="116">
        <v>315.19400000000002</v>
      </c>
      <c r="KB12" s="116">
        <v>175.393</v>
      </c>
      <c r="KC12" s="131">
        <v>175.393</v>
      </c>
      <c r="KD12" s="59">
        <f>+IFERROR((IF(ISTEXT(KD$5)=FALSE,(INDEX(INEI!$1:$1048576,MATCH($B12,INEI!$B:$B,0),MATCH(KD$4,INEI!$3:$3,0)))/1000,KC12)),"")</f>
        <v>254.08500000000001</v>
      </c>
      <c r="KE12" s="59">
        <f>+IFERROR((IF(ISTEXT(KE$5)=FALSE,(INDEX(INEI!$1:$1048576,MATCH($B12,INEI!$B:$B,0),MATCH(KE$4,INEI!$3:$3,0)))/1000,KD12)),"")</f>
        <v>145.82400000000001</v>
      </c>
      <c r="KF12" s="59">
        <f>+IFERROR((IF(ISTEXT(KF$5)=FALSE,(INDEX(INEI!$1:$1048576,MATCH($B12,INEI!$B:$B,0),MATCH(KF$4,INEI!$3:$3,0)))/1000,KE12)),"")</f>
        <v>129.74</v>
      </c>
      <c r="KG12" s="59">
        <f>+IFERROR((IF(ISTEXT(KG$5)=FALSE,(INDEX(INEI!$1:$1048576,MATCH($B12,INEI!$B:$B,0),MATCH(KG$4,INEI!$3:$3,0)))/1000,KF12)),"")</f>
        <v>97.47</v>
      </c>
      <c r="KH12" s="59">
        <f>+IFERROR((IF(ISTEXT(KH$5)=FALSE,(INDEX(INEI!$1:$1048576,MATCH($B12,INEI!$B:$B,0),MATCH(KH$4,INEI!$3:$3,0)))/1000,KG12)),"")</f>
        <v>312.66500000000002</v>
      </c>
      <c r="KI12" s="59">
        <f>+IFERROR((IF(ISTEXT(KI$5)=FALSE,(INDEX(INEI!$1:$1048576,MATCH($B12,INEI!$B:$B,0),MATCH(KI$4,INEI!$3:$3,0)))/1000,KH12)),"")</f>
        <v>97.47</v>
      </c>
      <c r="KJ12" s="59">
        <f>+IFERROR((IF(ISTEXT(KJ$5)=FALSE,(INDEX(INEI!$1:$1048576,MATCH($B12,INEI!$B:$B,0),MATCH(KJ$4,INEI!$3:$3,0)))/1000,KI12)),"")</f>
        <v>260.13900000000001</v>
      </c>
      <c r="KK12" s="59">
        <f>+IFERROR((IF(ISTEXT(KK$5)=FALSE,(INDEX(INEI!$1:$1048576,MATCH($B12,INEI!$B:$B,0),MATCH(KK$4,INEI!$3:$3,0)))/1000,KJ12)),"")</f>
        <v>367.75400000000002</v>
      </c>
      <c r="KL12" s="59">
        <f>+IFERROR((IF(ISTEXT(KL$5)=FALSE,(INDEX(INEI!$1:$1048576,MATCH($B12,INEI!$B:$B,0),MATCH(KL$4,INEI!$3:$3,0)))/1000,KK12)),"")</f>
        <v>146.75200000000001</v>
      </c>
      <c r="KM12" s="59">
        <f>+IFERROR((IF(ISTEXT(KM$5)=FALSE,(INDEX(INEI!$1:$1048576,MATCH($B12,INEI!$B:$B,0),MATCH(KM$4,INEI!$3:$3,0)))/1000,KL12)),"")</f>
        <v>236.334</v>
      </c>
      <c r="KN12" s="59">
        <f>+IFERROR((IF(ISTEXT(KN$5)=FALSE,(INDEX(INEI!$1:$1048576,MATCH($B12,INEI!$B:$B,0),MATCH(KN$4,INEI!$3:$3,0)))/1000,KM12)),"")</f>
        <v>140.21799999999999</v>
      </c>
      <c r="KO12" s="59">
        <f>+IFERROR((IF(ISTEXT(KO$5)=FALSE,(INDEX(INEI!$1:$1048576,MATCH($B12,INEI!$B:$B,0),MATCH(KO$4,INEI!$3:$3,0)))/1000,KN12)),"")</f>
        <v>349.87200000000001</v>
      </c>
      <c r="KP12" s="131">
        <f>+IFERROR((IF(ISTEXT(KP$5)=FALSE,(INDEX(INEI!$1:$1048576,MATCH($B12,INEI!$B:$B,0),MATCH(KP$4,INEI!$3:$3,0)))/1000,KO12)),"")</f>
        <v>349.87200000000001</v>
      </c>
      <c r="KQ12" s="59">
        <f>+IFERROR((IF(ISTEXT(KQ$5)=FALSE,(INDEX(INEI!$1:$1048576,MATCH($B12,INEI!$B:$B,0),MATCH(KQ$4,INEI!$3:$3,0)))/1000,KP12)),"")</f>
        <v>345.791</v>
      </c>
      <c r="KR12" s="59">
        <f>+IFERROR((IF(ISTEXT(KR$5)=FALSE,(INDEX(INEI!$1:$1048576,MATCH($B12,INEI!$B:$B,0),MATCH(KR$4,INEI!$3:$3,0)))/1000,KQ12)),"")</f>
        <v>164.3775</v>
      </c>
      <c r="KS12" s="59">
        <f>+IFERROR((IF(ISTEXT(KS$5)=FALSE,(INDEX(INEI!$1:$1048576,MATCH($B12,INEI!$B:$B,0),MATCH(KS$4,INEI!$3:$3,0)))/1000,KR12)),"")</f>
        <v>446.32400000000001</v>
      </c>
      <c r="KT12" s="59">
        <f>+IFERROR((IF(ISTEXT(KT$5)=FALSE,(INDEX(INEI!$1:$1048576,MATCH($B12,INEI!$B:$B,0),MATCH(KT$4,INEI!$3:$3,0)))/1000,KS12)),"")</f>
        <v>102.86799999999999</v>
      </c>
      <c r="KU12" s="59">
        <f>+IFERROR((IF(ISTEXT(KU$5)=FALSE,(INDEX(INEI!$1:$1048576,MATCH($B12,INEI!$B:$B,0),MATCH(KU$4,INEI!$3:$3,0)))/1000,KT12)),"")</f>
        <v>13.573</v>
      </c>
      <c r="KV12" s="59">
        <f>+IFERROR((IF(ISTEXT(KV$5)=FALSE,(INDEX(INEI!$1:$1048576,MATCH($B12,INEI!$B:$B,0),MATCH(KV$4,INEI!$3:$3,0)))/1000,KU12)),"")</f>
        <v>384.46</v>
      </c>
      <c r="KW12" s="59">
        <f>+IFERROR((IF(ISTEXT(KW$5)=FALSE,(INDEX(INEI!$1:$1048576,MATCH($B12,INEI!$B:$B,0),MATCH(KW$4,INEI!$3:$3,0)))/1000,KV12)),"")</f>
        <v>195.74600000000001</v>
      </c>
      <c r="KX12" s="59">
        <f>+IFERROR((IF(ISTEXT(KX$5)=FALSE,(INDEX(INEI!$1:$1048576,MATCH($B12,INEI!$B:$B,0),MATCH(KX$4,INEI!$3:$3,0)))/1000,KW12)),"")</f>
        <v>401.029</v>
      </c>
      <c r="KY12" s="59">
        <f>+IFERROR((IF(ISTEXT(KY$5)=FALSE,(INDEX(INEI!$1:$1048576,MATCH($B12,INEI!$B:$B,0),MATCH(KY$4,INEI!$3:$3,0)))/1000,KX12)),"")</f>
        <v>311.916</v>
      </c>
      <c r="KZ12" s="59">
        <f>+IFERROR((IF(ISTEXT(KZ$5)=FALSE,(INDEX(INEI!$1:$1048576,MATCH($B12,INEI!$B:$B,0),MATCH(KZ$4,INEI!$3:$3,0)))/1000,KY12)),"")</f>
        <v>264.22399999999999</v>
      </c>
      <c r="LA12" s="59">
        <f>+IFERROR((IF(ISTEXT(LA$5)=FALSE,(INDEX(INEI!$1:$1048576,MATCH($B12,INEI!$B:$B,0),MATCH(LA$4,INEI!$3:$3,0)))/1000,KZ12)),"")</f>
        <v>22.044</v>
      </c>
      <c r="LB12" s="59">
        <f>+IFERROR((IF(ISTEXT(LB$5)=FALSE,(INDEX(INEI!$1:$1048576,MATCH($B12,INEI!$B:$B,0),MATCH(LB$4,INEI!$3:$3,0)))/1000,LA12)),"")</f>
        <v>77.474000000000004</v>
      </c>
      <c r="LC12" s="131">
        <f>+IFERROR((IF(ISTEXT(LC$5)=FALSE,(INDEX(INEI!$1:$1048576,MATCH($B12,INEI!$B:$B,0),MATCH(LC$4,INEI!$3:$3,0)))/1000,LB12)),"")</f>
        <v>77.474000000000004</v>
      </c>
      <c r="LD12" s="59">
        <f>+IFERROR((IF(ISTEXT(LD$5)=FALSE,(INDEX(INEI!$1:$1048576,MATCH($B12,INEI!$B:$B,0),MATCH(LD$4,INEI!$3:$3,0)))/1000,LC12)),"")</f>
        <v>370.82</v>
      </c>
      <c r="LE12" s="59">
        <f>+IFERROR((IF(ISTEXT(LE$5)=FALSE,(INDEX(INEI!$1:$1048576,MATCH($B12,INEI!$B:$B,0),MATCH(LE$4,INEI!$3:$3,0)))/1000,LD12)),"")</f>
        <v>455.18099999999998</v>
      </c>
      <c r="LF12" s="59">
        <f>+IFERROR((IF(ISTEXT(LF$5)=FALSE,(INDEX(INEI!$1:$1048576,MATCH($B12,INEI!$B:$B,0),MATCH(LF$4,INEI!$3:$3,0)))/1000,LE12)),"")</f>
        <v>264.85000000000002</v>
      </c>
      <c r="LG12" s="59">
        <f>+IFERROR((IF(ISTEXT(LG$5)=FALSE,(INDEX(INEI!$1:$1048576,MATCH($B12,INEI!$B:$B,0),MATCH(LG$4,INEI!$3:$3,0)))/1000,LF12)),"")</f>
        <v>332.46100000000001</v>
      </c>
      <c r="LH12" s="59">
        <f>+IFERROR((IF(ISTEXT(LH$5)=FALSE,(INDEX(INEI!$1:$1048576,MATCH($B12,INEI!$B:$B,0),MATCH(LH$4,INEI!$3:$3,0)))/1000,LG12)),"")</f>
        <v>0.46200000000000002</v>
      </c>
      <c r="LI12" s="59">
        <f>+IFERROR((IF(ISTEXT(LI$5)=FALSE,(INDEX(INEI!$1:$1048576,MATCH($B12,INEI!$B:$B,0),MATCH(LI$4,INEI!$3:$3,0)))/1000,LH12)),"")</f>
        <v>210.86</v>
      </c>
      <c r="LJ12" s="59">
        <f>+IFERROR((IF(ISTEXT(LJ$5)=FALSE,(INDEX(INEI!$1:$1048576,MATCH($B12,INEI!$B:$B,0),MATCH(LJ$4,INEI!$3:$3,0)))/1000,LI12)),"")</f>
        <v>256.77100000000002</v>
      </c>
      <c r="LK12" s="59">
        <f>+IFERROR((IF(ISTEXT(LK$5)=FALSE,(INDEX(INEI!$1:$1048576,MATCH($B12,INEI!$B:$B,0),MATCH(LK$4,INEI!$3:$3,0)))/1000,LJ12)),"")</f>
        <v>205.625</v>
      </c>
      <c r="LL12" s="59">
        <f>+IFERROR((IF(ISTEXT(LL$5)=FALSE,(INDEX(INEI!$1:$1048576,MATCH($B12,INEI!$B:$B,0),MATCH(LL$4,INEI!$3:$3,0)))/1000,LK12)),"")</f>
        <v>260.72199999999998</v>
      </c>
      <c r="LM12" s="59">
        <f>+IFERROR((IF(ISTEXT(LM$5)=FALSE,(INDEX(INEI!$1:$1048576,MATCH($B12,INEI!$B:$B,0),MATCH(LM$4,INEI!$3:$3,0)))/1000,LL12)),"")</f>
        <v>305.84699999999998</v>
      </c>
      <c r="LN12" s="59">
        <f>+IFERROR((IF(ISTEXT(LN$5)=FALSE,(INDEX(INEI!$1:$1048576,MATCH($B12,INEI!$B:$B,0),MATCH(LN$4,INEI!$3:$3,0)))/1000,LM12)),"")</f>
        <v>515.51099999999997</v>
      </c>
      <c r="LO12" s="59">
        <f>+IFERROR((IF(ISTEXT(LO$5)=FALSE,(INDEX(INEI!$1:$1048576,MATCH($B12,INEI!$B:$B,0),MATCH(LO$4,INEI!$3:$3,0)))/1000,LN12)),"")</f>
        <v>29.57</v>
      </c>
      <c r="LP12" s="131">
        <f>+IFERROR((IF(ISTEXT(LP$5)=FALSE,(INDEX(INEI!$1:$1048576,MATCH($B12,INEI!$B:$B,0),MATCH(LP$4,INEI!$3:$3,0)))/1000,LO12)),"")</f>
        <v>29.57</v>
      </c>
      <c r="LQ12" s="59">
        <f>+IFERROR((IF(ISTEXT(LQ$5)=FALSE,(INDEX(INEI!$1:$1048576,MATCH($B12,INEI!$B:$B,0),MATCH(LQ$4,INEI!$3:$3,0)))/1000,LP12)),"")</f>
        <v>0</v>
      </c>
      <c r="LR12" s="59">
        <f>+IFERROR((IF(ISTEXT(LR$5)=FALSE,(INDEX(INEI!$1:$1048576,MATCH($B12,INEI!$B:$B,0),MATCH(LR$4,INEI!$3:$3,0)))/1000,LQ12)),"")</f>
        <v>166.51599999999999</v>
      </c>
      <c r="LS12" s="59">
        <f>+IFERROR((IF(ISTEXT(LS$5)=FALSE,(INDEX(INEI!$1:$1048576,MATCH($B12,INEI!$B:$B,0),MATCH(LS$4,INEI!$3:$3,0)))/1000,LR12)),"")</f>
        <v>370.05500000000001</v>
      </c>
      <c r="LT12" s="59">
        <f>+IFERROR((IF(ISTEXT(LT$5)=FALSE,(INDEX(INEI!$1:$1048576,MATCH($B12,INEI!$B:$B,0),MATCH(LT$4,INEI!$3:$3,0)))/1000,LS12)),"")</f>
        <v>522.16300000000001</v>
      </c>
      <c r="LU12" s="59">
        <f>+IFERROR((IF(ISTEXT(LU$5)=FALSE,(INDEX(INEI!$1:$1048576,MATCH($B12,INEI!$B:$B,0),MATCH(LU$4,INEI!$3:$3,0)))/1000,LT12)),"")</f>
        <v>254.47200000000001</v>
      </c>
      <c r="LV12" s="59">
        <f>+IFERROR((IF(ISTEXT(LV$5)=FALSE,(INDEX(INEI!$1:$1048576,MATCH($B12,INEI!$B:$B,0),MATCH(LV$4,INEI!$3:$3,0)))/1000,LU12)),"")</f>
        <v>0.314</v>
      </c>
      <c r="LW12" s="59">
        <f>+IFERROR((IF(ISTEXT(LW$5)=FALSE,(INDEX(INEI!$1:$1048576,MATCH($B12,INEI!$B:$B,0),MATCH(LW$4,INEI!$3:$3,0)))/1000,LV12)),"")</f>
        <v>190.83099999999999</v>
      </c>
      <c r="LX12" s="59">
        <f>+IFERROR((IF(ISTEXT(LX$5)=FALSE,(INDEX(INEI!$1:$1048576,MATCH($B12,INEI!$B:$B,0),MATCH(LX$4,INEI!$3:$3,0)))/1000,LW12)),"")</f>
        <v>0</v>
      </c>
      <c r="LY12" s="59">
        <f>+IFERROR((IF(ISTEXT(LY$5)=FALSE,(INDEX(INEI!$1:$1048576,MATCH($B12,INEI!$B:$B,0),MATCH(LY$4,INEI!$3:$3,0)))/1000,LX12)),"")</f>
        <v>228.33500000000001</v>
      </c>
      <c r="LZ12" s="59">
        <f>+IFERROR((IF(ISTEXT(LZ$5)=FALSE,(INDEX(INEI!$1:$1048576,MATCH($B12,INEI!$B:$B,0),MATCH(LZ$4,INEI!$3:$3,0)))/1000,LY12)),"")</f>
        <v>268.89</v>
      </c>
      <c r="MA12" s="59">
        <f>+IFERROR((IF(ISTEXT(MA$5)=FALSE,(INDEX(INEI!$1:$1048576,MATCH($B12,INEI!$B:$B,0),MATCH(MA$4,INEI!$3:$3,0)))/1000,LZ12)),"")</f>
        <v>392.36900000000003</v>
      </c>
      <c r="MB12" s="59">
        <f>+IFERROR((IF(ISTEXT(MB$5)=FALSE,(INDEX(INEI!$1:$1048576,MATCH($B12,INEI!$B:$B,0),MATCH(MB$4,INEI!$3:$3,0)))/1000,MA12)),"")</f>
        <v>78.608000000000004</v>
      </c>
      <c r="MC12" s="131">
        <f>+IFERROR((IF(ISTEXT(MC$5)=FALSE,(INDEX(INEI!$1:$1048576,MATCH($B12,INEI!$B:$B,0),MATCH(MC$4,INEI!$3:$3,0)))/1000,MB12)),"")</f>
        <v>78.608000000000004</v>
      </c>
      <c r="MD12" s="59">
        <f>+IFERROR((IF(ISTEXT(MD$5)=FALSE,(INDEX(INEI!$1:$1048576,MATCH($B12,INEI!$B:$B,0),MATCH(MD$4,INEI!$3:$3,0)))/1000,MC12)),"")</f>
        <v>386.62599999999998</v>
      </c>
      <c r="ME12" s="59">
        <f>+IFERROR((IF(ISTEXT(ME$5)=FALSE,(INDEX(INEI!$1:$1048576,MATCH($B12,INEI!$B:$B,0),MATCH(ME$4,INEI!$3:$3,0)))/1000,MD12)),"")</f>
        <v>108.566</v>
      </c>
      <c r="MF12" s="59">
        <f>+IFERROR((IF(ISTEXT(MF$5)=FALSE,(INDEX(INEI!$1:$1048576,MATCH($B12,INEI!$B:$B,0),MATCH(MF$4,INEI!$3:$3,0)))/1000,ME12)),"")</f>
        <v>0</v>
      </c>
      <c r="MG12" s="59">
        <f>+IFERROR((IF(ISTEXT(MG$5)=FALSE,(INDEX(INEI!$1:$1048576,MATCH($B12,INEI!$B:$B,0),MATCH(MG$4,INEI!$3:$3,0)))/1000,MF12)),"")</f>
        <v>0</v>
      </c>
      <c r="MH12" s="59" t="str">
        <f>+IFERROR((IF(ISTEXT(MH$5)=FALSE,(INDEX(INEI!$1:$1048576,MATCH($B12,INEI!$B:$B,0),MATCH(MH$4,INEI!$3:$3,0)))/1000,MG12)),"")</f>
        <v/>
      </c>
      <c r="MI12" s="59" t="str">
        <f>+IFERROR((IF(ISTEXT(MI$5)=FALSE,(INDEX(INEI!$1:$1048576,MATCH($B12,INEI!$B:$B,0),MATCH(MI$4,INEI!$3:$3,0)))/1000,MH12)),"")</f>
        <v/>
      </c>
      <c r="MJ12" s="59" t="str">
        <f>+IFERROR((IF(ISTEXT(MJ$5)=FALSE,(INDEX(INEI!$1:$1048576,MATCH($B12,INEI!$B:$B,0),MATCH(MJ$4,INEI!$3:$3,0)))/1000,MI12)),"")</f>
        <v/>
      </c>
      <c r="MK12" s="59" t="str">
        <f>+IFERROR((IF(ISTEXT(MK$5)=FALSE,(INDEX(INEI!$1:$1048576,MATCH($B12,INEI!$B:$B,0),MATCH(MK$4,INEI!$3:$3,0)))/1000,MJ12)),"")</f>
        <v/>
      </c>
      <c r="ML12" s="59" t="str">
        <f>+IFERROR((IF(ISTEXT(ML$5)=FALSE,(INDEX(INEI!$1:$1048576,MATCH($B12,INEI!$B:$B,0),MATCH(ML$4,INEI!$3:$3,0)))/1000,MK12)),"")</f>
        <v/>
      </c>
      <c r="MM12" s="59" t="str">
        <f>+IFERROR((IF(ISTEXT(MM$5)=FALSE,(INDEX(INEI!$1:$1048576,MATCH($B12,INEI!$B:$B,0),MATCH(MM$4,INEI!$3:$3,0)))/1000,ML12)),"")</f>
        <v/>
      </c>
      <c r="MN12" s="59" t="str">
        <f>+IFERROR((IF(ISTEXT(MN$5)=FALSE,(INDEX(INEI!$1:$1048576,MATCH($B12,INEI!$B:$B,0),MATCH(MN$4,INEI!$3:$3,0)))/1000,MM12)),"")</f>
        <v/>
      </c>
      <c r="MO12" s="59" t="str">
        <f>+IFERROR((IF(ISTEXT(MO$5)=FALSE,(INDEX(INEI!$1:$1048576,MATCH($B12,INEI!$B:$B,0),MATCH(MO$4,INEI!$3:$3,0)))/1000,MN12)),"")</f>
        <v/>
      </c>
      <c r="MP12" s="131" t="str">
        <f>+IFERROR((IF(ISTEXT(MP$5)=FALSE,(INDEX(INEI!$1:$1048576,MATCH($B12,INEI!$B:$B,0),MATCH(MP$4,INEI!$3:$3,0)))/1000,MO12)),"")</f>
        <v/>
      </c>
    </row>
    <row r="13" spans="1:354" s="323" customFormat="1" outlineLevel="1">
      <c r="A13" s="5"/>
      <c r="B13" s="9" t="s">
        <v>224</v>
      </c>
      <c r="C13" s="5" t="s">
        <v>341</v>
      </c>
      <c r="D13" s="116"/>
      <c r="E13" s="116"/>
      <c r="F13" s="116"/>
      <c r="G13" s="116"/>
      <c r="H13" s="116"/>
      <c r="I13" s="116"/>
      <c r="J13" s="116"/>
      <c r="K13" s="116"/>
      <c r="L13" s="116"/>
      <c r="M13" s="116"/>
      <c r="N13" s="116"/>
      <c r="O13" s="116"/>
      <c r="P13" s="131"/>
      <c r="Q13" s="116"/>
      <c r="R13" s="116"/>
      <c r="S13" s="116"/>
      <c r="T13" s="116"/>
      <c r="U13" s="116"/>
      <c r="V13" s="116"/>
      <c r="W13" s="116"/>
      <c r="X13" s="116"/>
      <c r="Y13" s="116"/>
      <c r="Z13" s="116"/>
      <c r="AA13" s="116"/>
      <c r="AB13" s="116"/>
      <c r="AC13" s="131"/>
      <c r="AD13" s="116"/>
      <c r="AE13" s="116"/>
      <c r="AF13" s="116"/>
      <c r="AG13" s="116"/>
      <c r="AH13" s="116"/>
      <c r="AI13" s="116"/>
      <c r="AJ13" s="116"/>
      <c r="AK13" s="116"/>
      <c r="AL13" s="116"/>
      <c r="AM13" s="116"/>
      <c r="AN13" s="116"/>
      <c r="AO13" s="116"/>
      <c r="AP13" s="131"/>
      <c r="AQ13" s="116"/>
      <c r="AR13" s="116"/>
      <c r="AS13" s="116"/>
      <c r="AT13" s="116"/>
      <c r="AU13" s="116"/>
      <c r="AV13" s="116"/>
      <c r="AW13" s="116"/>
      <c r="AX13" s="116"/>
      <c r="AY13" s="116"/>
      <c r="AZ13" s="116"/>
      <c r="BA13" s="116"/>
      <c r="BB13" s="116"/>
      <c r="BC13" s="131"/>
      <c r="BD13" s="116"/>
      <c r="BE13" s="116"/>
      <c r="BF13" s="116"/>
      <c r="BG13" s="116"/>
      <c r="BH13" s="116"/>
      <c r="BI13" s="116"/>
      <c r="BJ13" s="116"/>
      <c r="BK13" s="116"/>
      <c r="BL13" s="116"/>
      <c r="BM13" s="116"/>
      <c r="BN13" s="116"/>
      <c r="BO13" s="116"/>
      <c r="BP13" s="131"/>
      <c r="BQ13" s="116"/>
      <c r="BR13" s="116"/>
      <c r="BS13" s="116"/>
      <c r="BT13" s="116"/>
      <c r="BU13" s="116"/>
      <c r="BV13" s="116"/>
      <c r="BW13" s="116"/>
      <c r="BX13" s="116"/>
      <c r="BY13" s="116"/>
      <c r="BZ13" s="116"/>
      <c r="CA13" s="116"/>
      <c r="CB13" s="116"/>
      <c r="CC13" s="131"/>
      <c r="CD13" s="116"/>
      <c r="CE13" s="116"/>
      <c r="CF13" s="116"/>
      <c r="CG13" s="116"/>
      <c r="CH13" s="116"/>
      <c r="CI13" s="116"/>
      <c r="CJ13" s="116"/>
      <c r="CK13" s="116"/>
      <c r="CL13" s="116"/>
      <c r="CM13" s="116"/>
      <c r="CN13" s="116"/>
      <c r="CO13" s="116"/>
      <c r="CP13" s="131"/>
      <c r="CQ13" s="116"/>
      <c r="CR13" s="116"/>
      <c r="CS13" s="116"/>
      <c r="CT13" s="116"/>
      <c r="CU13" s="116"/>
      <c r="CV13" s="116"/>
      <c r="CW13" s="116"/>
      <c r="CX13" s="116"/>
      <c r="CY13" s="116"/>
      <c r="CZ13" s="116"/>
      <c r="DA13" s="116"/>
      <c r="DB13" s="116"/>
      <c r="DC13" s="131"/>
      <c r="DD13" s="116"/>
      <c r="DE13" s="116"/>
      <c r="DF13" s="116"/>
      <c r="DG13" s="116"/>
      <c r="DH13" s="116"/>
      <c r="DI13" s="116"/>
      <c r="DJ13" s="116"/>
      <c r="DK13" s="116"/>
      <c r="DL13" s="116"/>
      <c r="DM13" s="116"/>
      <c r="DN13" s="116"/>
      <c r="DO13" s="116"/>
      <c r="DP13" s="131"/>
      <c r="DQ13" s="116"/>
      <c r="DR13" s="116"/>
      <c r="DS13" s="116"/>
      <c r="DT13" s="116"/>
      <c r="DU13" s="116"/>
      <c r="DV13" s="116"/>
      <c r="DW13" s="116"/>
      <c r="DX13" s="116"/>
      <c r="DY13" s="116"/>
      <c r="DZ13" s="116"/>
      <c r="EA13" s="116"/>
      <c r="EB13" s="116"/>
      <c r="EC13" s="131"/>
      <c r="ED13" s="116"/>
      <c r="EE13" s="116"/>
      <c r="EF13" s="116"/>
      <c r="EG13" s="116"/>
      <c r="EH13" s="116"/>
      <c r="EI13" s="116"/>
      <c r="EJ13" s="116"/>
      <c r="EK13" s="116"/>
      <c r="EL13" s="116"/>
      <c r="EM13" s="116"/>
      <c r="EN13" s="116"/>
      <c r="EO13" s="116"/>
      <c r="EP13" s="131"/>
      <c r="EQ13" s="116"/>
      <c r="ER13" s="116"/>
      <c r="ES13" s="116"/>
      <c r="ET13" s="116"/>
      <c r="EU13" s="116"/>
      <c r="EV13" s="116"/>
      <c r="EW13" s="116"/>
      <c r="EX13" s="116"/>
      <c r="EY13" s="116"/>
      <c r="EZ13" s="116"/>
      <c r="FA13" s="116"/>
      <c r="FB13" s="116"/>
      <c r="FC13" s="131"/>
      <c r="FD13" s="116">
        <v>7337.4160000000002</v>
      </c>
      <c r="FE13" s="116">
        <v>7196.2240000000002</v>
      </c>
      <c r="FF13" s="116">
        <v>8516.116</v>
      </c>
      <c r="FG13" s="116">
        <v>8314.268</v>
      </c>
      <c r="FH13" s="116">
        <v>9525.99</v>
      </c>
      <c r="FI13" s="116">
        <v>10044.695</v>
      </c>
      <c r="FJ13" s="116">
        <v>10061.763999999999</v>
      </c>
      <c r="FK13" s="116">
        <v>7856.3419999999996</v>
      </c>
      <c r="FL13" s="116">
        <v>8982.2330000000002</v>
      </c>
      <c r="FM13" s="116">
        <v>9393.8580000000002</v>
      </c>
      <c r="FN13" s="116">
        <v>8047.2340000000004</v>
      </c>
      <c r="FO13" s="116">
        <v>8625.0300000000007</v>
      </c>
      <c r="FP13" s="131">
        <v>8625.0300000000007</v>
      </c>
      <c r="FQ13" s="116">
        <v>10857.311</v>
      </c>
      <c r="FR13" s="116">
        <v>8631.49</v>
      </c>
      <c r="FS13" s="116">
        <v>11229.855</v>
      </c>
      <c r="FT13" s="116">
        <v>12171.802</v>
      </c>
      <c r="FU13" s="116">
        <v>12203.495999999999</v>
      </c>
      <c r="FV13" s="116">
        <v>11237.038</v>
      </c>
      <c r="FW13" s="116">
        <v>13056.441000000001</v>
      </c>
      <c r="FX13" s="116">
        <v>12885.656000000001</v>
      </c>
      <c r="FY13" s="116">
        <v>11185.16</v>
      </c>
      <c r="FZ13" s="116">
        <v>11708.148999999999</v>
      </c>
      <c r="GA13" s="116">
        <v>9973.1929999999993</v>
      </c>
      <c r="GB13" s="116">
        <v>10602.677</v>
      </c>
      <c r="GC13" s="131">
        <v>10602.677</v>
      </c>
      <c r="GD13" s="116">
        <v>11125.5</v>
      </c>
      <c r="GE13" s="116">
        <v>10623.581</v>
      </c>
      <c r="GF13" s="116">
        <v>10281.767</v>
      </c>
      <c r="GG13" s="116">
        <v>10078.23</v>
      </c>
      <c r="GH13" s="116">
        <v>10554.701999999999</v>
      </c>
      <c r="GI13" s="116">
        <v>12997.800999999999</v>
      </c>
      <c r="GJ13" s="116">
        <v>11280.073</v>
      </c>
      <c r="GK13" s="116">
        <v>11557.626</v>
      </c>
      <c r="GL13" s="116">
        <v>20735.187999999998</v>
      </c>
      <c r="GM13" s="116">
        <v>12559.328</v>
      </c>
      <c r="GN13" s="116">
        <v>13981.725</v>
      </c>
      <c r="GO13" s="116">
        <v>10675.527</v>
      </c>
      <c r="GP13" s="131">
        <v>10675.527</v>
      </c>
      <c r="GQ13" s="116">
        <v>8768.375</v>
      </c>
      <c r="GR13" s="116">
        <v>8528.3909999999996</v>
      </c>
      <c r="GS13" s="116">
        <v>11583.36</v>
      </c>
      <c r="GT13" s="116">
        <v>10261.82</v>
      </c>
      <c r="GU13" s="116">
        <v>13276.954</v>
      </c>
      <c r="GV13" s="116">
        <v>9679.4249999999993</v>
      </c>
      <c r="GW13" s="116">
        <v>10062.886</v>
      </c>
      <c r="GX13" s="116">
        <v>9262.5759999999991</v>
      </c>
      <c r="GY13" s="116">
        <v>9256.6440000000002</v>
      </c>
      <c r="GZ13" s="116">
        <v>9991.9709999999995</v>
      </c>
      <c r="HA13" s="116">
        <v>9440.8189999999995</v>
      </c>
      <c r="HB13" s="116">
        <v>9333.6810000000005</v>
      </c>
      <c r="HC13" s="131">
        <v>9333.6810000000005</v>
      </c>
      <c r="HD13" s="116">
        <v>10314.268</v>
      </c>
      <c r="HE13" s="116">
        <v>9789.99</v>
      </c>
      <c r="HF13" s="116">
        <v>9391.8639999999996</v>
      </c>
      <c r="HG13" s="116">
        <v>9621.8629999999994</v>
      </c>
      <c r="HH13" s="116">
        <v>10152.504999999999</v>
      </c>
      <c r="HI13" s="116">
        <v>6873.7060000000001</v>
      </c>
      <c r="HJ13" s="116">
        <v>7572.9719999999998</v>
      </c>
      <c r="HK13" s="116">
        <v>7464.0050000000001</v>
      </c>
      <c r="HL13" s="116">
        <v>9052.3140000000003</v>
      </c>
      <c r="HM13" s="116">
        <v>9662.7219999999998</v>
      </c>
      <c r="HN13" s="116">
        <v>8454.5290000000005</v>
      </c>
      <c r="HO13" s="116">
        <v>8412.6959999999999</v>
      </c>
      <c r="HP13" s="131">
        <v>8412.6959999999999</v>
      </c>
      <c r="HQ13" s="116">
        <v>8775.5820000000003</v>
      </c>
      <c r="HR13" s="116">
        <v>6750.951</v>
      </c>
      <c r="HS13" s="116">
        <v>8098.598</v>
      </c>
      <c r="HT13" s="116">
        <v>8857.6640000000007</v>
      </c>
      <c r="HU13" s="116">
        <v>8456.24</v>
      </c>
      <c r="HV13" s="116">
        <v>6421.3109999999997</v>
      </c>
      <c r="HW13" s="116">
        <v>10520.117</v>
      </c>
      <c r="HX13" s="116">
        <v>10105.025</v>
      </c>
      <c r="HY13" s="116">
        <v>10119.33</v>
      </c>
      <c r="HZ13" s="116">
        <v>10920.69</v>
      </c>
      <c r="IA13" s="116">
        <v>9739.5759999999991</v>
      </c>
      <c r="IB13" s="116">
        <v>10163.565000000001</v>
      </c>
      <c r="IC13" s="131">
        <v>10163.565000000001</v>
      </c>
      <c r="ID13" s="116">
        <v>8777.8250000000007</v>
      </c>
      <c r="IE13" s="116">
        <v>7642.28</v>
      </c>
      <c r="IF13" s="116">
        <v>9893.9169999999995</v>
      </c>
      <c r="IG13" s="116">
        <v>9584.3860000000004</v>
      </c>
      <c r="IH13" s="116">
        <v>9682.8140000000003</v>
      </c>
      <c r="II13" s="116">
        <v>10341.388000000001</v>
      </c>
      <c r="IJ13" s="116">
        <v>8912.5990000000002</v>
      </c>
      <c r="IK13" s="116">
        <v>9024.5619999999999</v>
      </c>
      <c r="IL13" s="116">
        <v>10819.427</v>
      </c>
      <c r="IM13" s="116">
        <v>7757.5410000000002</v>
      </c>
      <c r="IN13" s="116">
        <v>9434.7379999999994</v>
      </c>
      <c r="IO13" s="116">
        <v>4880.75</v>
      </c>
      <c r="IP13" s="131">
        <v>4880.75</v>
      </c>
      <c r="IQ13" s="116">
        <v>9985.4570000000003</v>
      </c>
      <c r="IR13" s="116">
        <v>8337.2009999999991</v>
      </c>
      <c r="IS13" s="116">
        <v>9203.98</v>
      </c>
      <c r="IT13" s="116">
        <v>10021.766</v>
      </c>
      <c r="IU13" s="116">
        <v>10328.776</v>
      </c>
      <c r="IV13" s="116">
        <v>10421.58</v>
      </c>
      <c r="IW13" s="116">
        <v>11005.802</v>
      </c>
      <c r="IX13" s="116">
        <v>9880.8340000000007</v>
      </c>
      <c r="IY13" s="116">
        <v>8362.3680000000004</v>
      </c>
      <c r="IZ13" s="116">
        <v>7448.5860000000002</v>
      </c>
      <c r="JA13" s="116">
        <v>9552.74</v>
      </c>
      <c r="JB13" s="116">
        <v>9395.67</v>
      </c>
      <c r="JC13" s="131">
        <v>9395.67</v>
      </c>
      <c r="JD13" s="116">
        <v>10100.841</v>
      </c>
      <c r="JE13" s="116">
        <v>8639.23</v>
      </c>
      <c r="JF13" s="116">
        <v>4175.8670000000002</v>
      </c>
      <c r="JG13" s="116">
        <v>0</v>
      </c>
      <c r="JH13" s="116">
        <v>256.22000000000003</v>
      </c>
      <c r="JI13" s="116">
        <v>4431.9380000000001</v>
      </c>
      <c r="JJ13" s="116">
        <v>3577.22</v>
      </c>
      <c r="JK13" s="116">
        <v>9904.1129999999994</v>
      </c>
      <c r="JL13" s="116">
        <v>9313.8109999999997</v>
      </c>
      <c r="JM13" s="116">
        <v>10542.612999999999</v>
      </c>
      <c r="JN13" s="116">
        <v>10125.797</v>
      </c>
      <c r="JO13" s="116">
        <v>10939.33</v>
      </c>
      <c r="JP13" s="131">
        <v>10939.33</v>
      </c>
      <c r="JQ13" s="116">
        <v>9995.4539999999997</v>
      </c>
      <c r="JR13" s="116">
        <v>7936.1279999999997</v>
      </c>
      <c r="JS13" s="116">
        <v>9184.3539999999994</v>
      </c>
      <c r="JT13" s="116">
        <v>8933.7279999999992</v>
      </c>
      <c r="JU13" s="116">
        <v>4673.12</v>
      </c>
      <c r="JV13" s="116">
        <v>11594.431</v>
      </c>
      <c r="JW13" s="116">
        <v>8903.35</v>
      </c>
      <c r="JX13" s="116">
        <v>9351.3349999999991</v>
      </c>
      <c r="JY13" s="116">
        <v>9861.7970000000005</v>
      </c>
      <c r="JZ13" s="116">
        <v>9471.1360000000004</v>
      </c>
      <c r="KA13" s="116">
        <v>8970.3250000000007</v>
      </c>
      <c r="KB13" s="116">
        <v>9694.1579999999994</v>
      </c>
      <c r="KC13" s="131">
        <v>9694.1579999999994</v>
      </c>
      <c r="KD13" s="59">
        <f>+IFERROR((IF(ISTEXT(KD$5)=FALSE,(INDEX(INEI!$1:$1048576,MATCH($B13,INEI!$B:$B,0),MATCH(KD$4,INEI!$3:$3,0))),KC13)),"")</f>
        <v>8724.8559999999998</v>
      </c>
      <c r="KE13" s="59">
        <f>+IFERROR((IF(ISTEXT(KE$5)=FALSE,(INDEX(INEI!$1:$1048576,MATCH($B13,INEI!$B:$B,0),MATCH(KE$4,INEI!$3:$3,0))),KD13)),"")</f>
        <v>8647.3449999999993</v>
      </c>
      <c r="KF13" s="59">
        <f>+IFERROR((IF(ISTEXT(KF$5)=FALSE,(INDEX(INEI!$1:$1048576,MATCH($B13,INEI!$B:$B,0),MATCH(KF$4,INEI!$3:$3,0))),KE13)),"")</f>
        <v>8286.0550000000003</v>
      </c>
      <c r="KG13" s="59">
        <f>+IFERROR((IF(ISTEXT(KG$5)=FALSE,(INDEX(INEI!$1:$1048576,MATCH($B13,INEI!$B:$B,0),MATCH(KG$4,INEI!$3:$3,0))),KF13)),"")</f>
        <v>10047.081</v>
      </c>
      <c r="KH13" s="59">
        <f>+IFERROR((IF(ISTEXT(KH$5)=FALSE,(INDEX(INEI!$1:$1048576,MATCH($B13,INEI!$B:$B,0),MATCH(KH$4,INEI!$3:$3,0))),KG13)),"")</f>
        <v>11220.226000000001</v>
      </c>
      <c r="KI13" s="59">
        <f>+IFERROR((IF(ISTEXT(KI$5)=FALSE,(INDEX(INEI!$1:$1048576,MATCH($B13,INEI!$B:$B,0),MATCH(KI$4,INEI!$3:$3,0))),KH13)),"")</f>
        <v>10978.373</v>
      </c>
      <c r="KJ13" s="59">
        <f>+IFERROR((IF(ISTEXT(KJ$5)=FALSE,(INDEX(INEI!$1:$1048576,MATCH($B13,INEI!$B:$B,0),MATCH(KJ$4,INEI!$3:$3,0))),KI13)),"")</f>
        <v>9261.2340000000004</v>
      </c>
      <c r="KK13" s="59">
        <f>+IFERROR((IF(ISTEXT(KK$5)=FALSE,(INDEX(INEI!$1:$1048576,MATCH($B13,INEI!$B:$B,0),MATCH(KK$4,INEI!$3:$3,0))),KJ13)),"")</f>
        <v>9019.9320000000007</v>
      </c>
      <c r="KL13" s="59">
        <f>+IFERROR((IF(ISTEXT(KL$5)=FALSE,(INDEX(INEI!$1:$1048576,MATCH($B13,INEI!$B:$B,0),MATCH(KL$4,INEI!$3:$3,0))),KK13)),"")</f>
        <v>9689.6830000000009</v>
      </c>
      <c r="KM13" s="59">
        <f>+IFERROR((IF(ISTEXT(KM$5)=FALSE,(INDEX(INEI!$1:$1048576,MATCH($B13,INEI!$B:$B,0),MATCH(KM$4,INEI!$3:$3,0))),KL13)),"")</f>
        <v>10068.688</v>
      </c>
      <c r="KN13" s="59">
        <f>+IFERROR((IF(ISTEXT(KN$5)=FALSE,(INDEX(INEI!$1:$1048576,MATCH($B13,INEI!$B:$B,0),MATCH(KN$4,INEI!$3:$3,0))),KM13)),"")</f>
        <v>9002.6319999999996</v>
      </c>
      <c r="KO13" s="59">
        <f>+IFERROR((IF(ISTEXT(KO$5)=FALSE,(INDEX(INEI!$1:$1048576,MATCH($B13,INEI!$B:$B,0),MATCH(KO$4,INEI!$3:$3,0))),KN13)),"")</f>
        <v>8997.9560000000001</v>
      </c>
      <c r="KP13" s="131">
        <f>+IFERROR((IF(ISTEXT(KP$5)=FALSE,(INDEX(INEI!$1:$1048576,MATCH($B13,INEI!$B:$B,0),MATCH(KP$4,INEI!$3:$3,0))),KO13)),"")</f>
        <v>8997.9560000000001</v>
      </c>
      <c r="KQ13" s="59">
        <f>+IFERROR((IF(ISTEXT(KQ$5)=FALSE,(INDEX(INEI!$1:$1048576,MATCH($B13,INEI!$B:$B,0),MATCH(KQ$4,INEI!$3:$3,0))),KP13)),"")</f>
        <v>10029.112999999999</v>
      </c>
      <c r="KR13" s="59">
        <f>+IFERROR((IF(ISTEXT(KR$5)=FALSE,(INDEX(INEI!$1:$1048576,MATCH($B13,INEI!$B:$B,0),MATCH(KR$4,INEI!$3:$3,0))),KQ13)),"")</f>
        <v>9503.3070000000007</v>
      </c>
      <c r="KS13" s="59">
        <f>+IFERROR((IF(ISTEXT(KS$5)=FALSE,(INDEX(INEI!$1:$1048576,MATCH($B13,INEI!$B:$B,0),MATCH(KS$4,INEI!$3:$3,0))),KR13)),"")</f>
        <v>8589.741</v>
      </c>
      <c r="KT13" s="59">
        <f>+IFERROR((IF(ISTEXT(KT$5)=FALSE,(INDEX(INEI!$1:$1048576,MATCH($B13,INEI!$B:$B,0),MATCH(KT$4,INEI!$3:$3,0))),KS13)),"")</f>
        <v>8885.6610000000001</v>
      </c>
      <c r="KU13" s="59">
        <f>+IFERROR((IF(ISTEXT(KU$5)=FALSE,(INDEX(INEI!$1:$1048576,MATCH($B13,INEI!$B:$B,0),MATCH(KU$4,INEI!$3:$3,0))),KT13)),"")</f>
        <v>11546.204</v>
      </c>
      <c r="KV13" s="59">
        <f>+IFERROR((IF(ISTEXT(KV$5)=FALSE,(INDEX(INEI!$1:$1048576,MATCH($B13,INEI!$B:$B,0),MATCH(KV$4,INEI!$3:$3,0))),KU13)),"")</f>
        <v>12269.298000000001</v>
      </c>
      <c r="KW13" s="59">
        <f>+IFERROR((IF(ISTEXT(KW$5)=FALSE,(INDEX(INEI!$1:$1048576,MATCH($B13,INEI!$B:$B,0),MATCH(KW$4,INEI!$3:$3,0))),KV13)),"")</f>
        <v>11891.325999999999</v>
      </c>
      <c r="KX13" s="59">
        <f>+IFERROR((IF(ISTEXT(KX$5)=FALSE,(INDEX(INEI!$1:$1048576,MATCH($B13,INEI!$B:$B,0),MATCH(KX$4,INEI!$3:$3,0))),KW13)),"")</f>
        <v>9746.9840000000004</v>
      </c>
      <c r="KY13" s="59">
        <f>+IFERROR((IF(ISTEXT(KY$5)=FALSE,(INDEX(INEI!$1:$1048576,MATCH($B13,INEI!$B:$B,0),MATCH(KY$4,INEI!$3:$3,0))),KX13)),"")</f>
        <v>10375.021000000001</v>
      </c>
      <c r="KZ13" s="59">
        <f>+IFERROR((IF(ISTEXT(KZ$5)=FALSE,(INDEX(INEI!$1:$1048576,MATCH($B13,INEI!$B:$B,0),MATCH(KZ$4,INEI!$3:$3,0))),KY13)),"")</f>
        <v>11152.839</v>
      </c>
      <c r="LA13" s="59">
        <f>+IFERROR((IF(ISTEXT(LA$5)=FALSE,(INDEX(INEI!$1:$1048576,MATCH($B13,INEI!$B:$B,0),MATCH(LA$4,INEI!$3:$3,0))),KZ13)),"")</f>
        <v>9943.3320000000003</v>
      </c>
      <c r="LB13" s="59">
        <f>+IFERROR((IF(ISTEXT(LB$5)=FALSE,(INDEX(INEI!$1:$1048576,MATCH($B13,INEI!$B:$B,0),MATCH(LB$4,INEI!$3:$3,0))),LA13)),"")</f>
        <v>11311.709000000001</v>
      </c>
      <c r="LC13" s="131">
        <f>+IFERROR((IF(ISTEXT(LC$5)=FALSE,(INDEX(INEI!$1:$1048576,MATCH($B13,INEI!$B:$B,0),MATCH(LC$4,INEI!$3:$3,0))),LB13)),"")</f>
        <v>11311.709000000001</v>
      </c>
      <c r="LD13" s="59">
        <f>+IFERROR((IF(ISTEXT(LD$5)=FALSE,(INDEX(INEI!$1:$1048576,MATCH($B13,INEI!$B:$B,0),MATCH(LD$4,INEI!$3:$3,0))),LC13)),"")</f>
        <v>9981.1640000000007</v>
      </c>
      <c r="LE13" s="59">
        <f>+IFERROR((IF(ISTEXT(LE$5)=FALSE,(INDEX(INEI!$1:$1048576,MATCH($B13,INEI!$B:$B,0),MATCH(LE$4,INEI!$3:$3,0))),LD13)),"")</f>
        <v>6500.5479999999998</v>
      </c>
      <c r="LF13" s="59">
        <f>+IFERROR((IF(ISTEXT(LF$5)=FALSE,(INDEX(INEI!$1:$1048576,MATCH($B13,INEI!$B:$B,0),MATCH(LF$4,INEI!$3:$3,0))),LE13)),"")</f>
        <v>7434.1270000000004</v>
      </c>
      <c r="LG13" s="59">
        <f>+IFERROR((IF(ISTEXT(LG$5)=FALSE,(INDEX(INEI!$1:$1048576,MATCH($B13,INEI!$B:$B,0),MATCH(LG$4,INEI!$3:$3,0))),LF13)),"")</f>
        <v>7378.009</v>
      </c>
      <c r="LH13" s="59">
        <f>+IFERROR((IF(ISTEXT(LH$5)=FALSE,(INDEX(INEI!$1:$1048576,MATCH($B13,INEI!$B:$B,0),MATCH(LH$4,INEI!$3:$3,0))),LG13)),"")</f>
        <v>8152.0230000000001</v>
      </c>
      <c r="LI13" s="59">
        <f>+IFERROR((IF(ISTEXT(LI$5)=FALSE,(INDEX(INEI!$1:$1048576,MATCH($B13,INEI!$B:$B,0),MATCH(LI$4,INEI!$3:$3,0))),LH13)),"")</f>
        <v>9370.8889999999992</v>
      </c>
      <c r="LJ13" s="59">
        <f>+IFERROR((IF(ISTEXT(LJ$5)=FALSE,(INDEX(INEI!$1:$1048576,MATCH($B13,INEI!$B:$B,0),MATCH(LJ$4,INEI!$3:$3,0))),LI13)),"")</f>
        <v>12438.227000000001</v>
      </c>
      <c r="LK13" s="59">
        <f>+IFERROR((IF(ISTEXT(LK$5)=FALSE,(INDEX(INEI!$1:$1048576,MATCH($B13,INEI!$B:$B,0),MATCH(LK$4,INEI!$3:$3,0))),LJ13)),"")</f>
        <v>6665.6930000000002</v>
      </c>
      <c r="LL13" s="59">
        <f>+IFERROR((IF(ISTEXT(LL$5)=FALSE,(INDEX(INEI!$1:$1048576,MATCH($B13,INEI!$B:$B,0),MATCH(LL$4,INEI!$3:$3,0))),LK13)),"")</f>
        <v>8017.8339999999998</v>
      </c>
      <c r="LM13" s="59">
        <f>+IFERROR((IF(ISTEXT(LM$5)=FALSE,(INDEX(INEI!$1:$1048576,MATCH($B13,INEI!$B:$B,0),MATCH(LM$4,INEI!$3:$3,0))),LL13)),"")</f>
        <v>8111.8720000000003</v>
      </c>
      <c r="LN13" s="59">
        <f>+IFERROR((IF(ISTEXT(LN$5)=FALSE,(INDEX(INEI!$1:$1048576,MATCH($B13,INEI!$B:$B,0),MATCH(LN$4,INEI!$3:$3,0))),LM13)),"")</f>
        <v>8312.9279999999999</v>
      </c>
      <c r="LO13" s="59">
        <f>+IFERROR((IF(ISTEXT(LO$5)=FALSE,(INDEX(INEI!$1:$1048576,MATCH($B13,INEI!$B:$B,0),MATCH(LO$4,INEI!$3:$3,0))),LN13)),"")</f>
        <v>9623.2980000000007</v>
      </c>
      <c r="LP13" s="131">
        <f>+IFERROR((IF(ISTEXT(LP$5)=FALSE,(INDEX(INEI!$1:$1048576,MATCH($B13,INEI!$B:$B,0),MATCH(LP$4,INEI!$3:$3,0))),LO13)),"")</f>
        <v>9623.2980000000007</v>
      </c>
      <c r="LQ13" s="59">
        <f>+IFERROR((IF(ISTEXT(LQ$5)=FALSE,(INDEX(INEI!$1:$1048576,MATCH($B13,INEI!$B:$B,0),MATCH(LQ$4,INEI!$3:$3,0))),LP13)),"")</f>
        <v>8890.6830000000009</v>
      </c>
      <c r="LR13" s="59">
        <f>+IFERROR((IF(ISTEXT(LR$5)=FALSE,(INDEX(INEI!$1:$1048576,MATCH($B13,INEI!$B:$B,0),MATCH(LR$4,INEI!$3:$3,0))),LQ13)),"")</f>
        <v>6990.9290000000001</v>
      </c>
      <c r="LS13" s="59">
        <f>+IFERROR((IF(ISTEXT(LS$5)=FALSE,(INDEX(INEI!$1:$1048576,MATCH($B13,INEI!$B:$B,0),MATCH(LS$4,INEI!$3:$3,0))),LR13)),"")</f>
        <v>7554.9930000000004</v>
      </c>
      <c r="LT13" s="59">
        <f>+IFERROR((IF(ISTEXT(LT$5)=FALSE,(INDEX(INEI!$1:$1048576,MATCH($B13,INEI!$B:$B,0),MATCH(LT$4,INEI!$3:$3,0))),LS13)),"")</f>
        <v>6897.99</v>
      </c>
      <c r="LU13" s="59">
        <f>+IFERROR((IF(ISTEXT(LU$5)=FALSE,(INDEX(INEI!$1:$1048576,MATCH($B13,INEI!$B:$B,0),MATCH(LU$4,INEI!$3:$3,0))),LT13)),"")</f>
        <v>9678.6119999999992</v>
      </c>
      <c r="LV13" s="59">
        <f>+IFERROR((IF(ISTEXT(LV$5)=FALSE,(INDEX(INEI!$1:$1048576,MATCH($B13,INEI!$B:$B,0),MATCH(LV$4,INEI!$3:$3,0))),LU13)),"")</f>
        <v>10143.27</v>
      </c>
      <c r="LW13" s="59">
        <f>+IFERROR((IF(ISTEXT(LW$5)=FALSE,(INDEX(INEI!$1:$1048576,MATCH($B13,INEI!$B:$B,0),MATCH(LW$4,INEI!$3:$3,0))),LV13)),"")</f>
        <v>12791.869000000001</v>
      </c>
      <c r="LX13" s="59">
        <f>+IFERROR((IF(ISTEXT(LX$5)=FALSE,(INDEX(INEI!$1:$1048576,MATCH($B13,INEI!$B:$B,0),MATCH(LX$4,INEI!$3:$3,0))),LW13)),"")</f>
        <v>6928.8370000000004</v>
      </c>
      <c r="LY13" s="59">
        <f>+IFERROR((IF(ISTEXT(LY$5)=FALSE,(INDEX(INEI!$1:$1048576,MATCH($B13,INEI!$B:$B,0),MATCH(LY$4,INEI!$3:$3,0))),LX13)),"")</f>
        <v>7156.54</v>
      </c>
      <c r="LZ13" s="59">
        <f>+IFERROR((IF(ISTEXT(LZ$5)=FALSE,(INDEX(INEI!$1:$1048576,MATCH($B13,INEI!$B:$B,0),MATCH(LZ$4,INEI!$3:$3,0))),LY13)),"")</f>
        <v>6751.13</v>
      </c>
      <c r="MA13" s="59">
        <f>+IFERROR((IF(ISTEXT(MA$5)=FALSE,(INDEX(INEI!$1:$1048576,MATCH($B13,INEI!$B:$B,0),MATCH(MA$4,INEI!$3:$3,0))),LZ13)),"")</f>
        <v>5284.6239999999998</v>
      </c>
      <c r="MB13" s="59">
        <f>+IFERROR((IF(ISTEXT(MB$5)=FALSE,(INDEX(INEI!$1:$1048576,MATCH($B13,INEI!$B:$B,0),MATCH(MB$4,INEI!$3:$3,0))),MA13)),"")</f>
        <v>5086.28</v>
      </c>
      <c r="MC13" s="131">
        <f>+IFERROR((IF(ISTEXT(MC$5)=FALSE,(INDEX(INEI!$1:$1048576,MATCH($B13,INEI!$B:$B,0),MATCH(MC$4,INEI!$3:$3,0))),MB13)),"")</f>
        <v>5086.28</v>
      </c>
      <c r="MD13" s="59">
        <f>+IFERROR((IF(ISTEXT(MD$5)=FALSE,(INDEX(INEI!$1:$1048576,MATCH($B13,INEI!$B:$B,0),MATCH(MD$4,INEI!$3:$3,0))),MC13)),"")</f>
        <v>10737.782999999999</v>
      </c>
      <c r="ME13" s="59">
        <f>+IFERROR((IF(ISTEXT(ME$5)=FALSE,(INDEX(INEI!$1:$1048576,MATCH($B13,INEI!$B:$B,0),MATCH(ME$4,INEI!$3:$3,0))),MD13)),"")</f>
        <v>7795.7449999999999</v>
      </c>
      <c r="MF13" s="59">
        <f>+IFERROR((IF(ISTEXT(MF$5)=FALSE,(INDEX(INEI!$1:$1048576,MATCH($B13,INEI!$B:$B,0),MATCH(MF$4,INEI!$3:$3,0))),ME13)),"")</f>
        <v>0</v>
      </c>
      <c r="MG13" s="59">
        <f>+IFERROR((IF(ISTEXT(MG$5)=FALSE,(INDEX(INEI!$1:$1048576,MATCH($B13,INEI!$B:$B,0),MATCH(MG$4,INEI!$3:$3,0))),MF13)),"")</f>
        <v>0</v>
      </c>
      <c r="MH13" s="59" t="str">
        <f>+IFERROR((IF(ISTEXT(MH$5)=FALSE,(INDEX(INEI!$1:$1048576,MATCH($B13,INEI!$B:$B,0),MATCH(MH$4,INEI!$3:$3,0))),MG13)),"")</f>
        <v/>
      </c>
      <c r="MI13" s="59" t="str">
        <f>+IFERROR((IF(ISTEXT(MI$5)=FALSE,(INDEX(INEI!$1:$1048576,MATCH($B13,INEI!$B:$B,0),MATCH(MI$4,INEI!$3:$3,0))),MH13)),"")</f>
        <v/>
      </c>
      <c r="MJ13" s="59" t="str">
        <f>+IFERROR((IF(ISTEXT(MJ$5)=FALSE,(INDEX(INEI!$1:$1048576,MATCH($B13,INEI!$B:$B,0),MATCH(MJ$4,INEI!$3:$3,0))),MI13)),"")</f>
        <v/>
      </c>
      <c r="MK13" s="59" t="str">
        <f>+IFERROR((IF(ISTEXT(MK$5)=FALSE,(INDEX(INEI!$1:$1048576,MATCH($B13,INEI!$B:$B,0),MATCH(MK$4,INEI!$3:$3,0))),MJ13)),"")</f>
        <v/>
      </c>
      <c r="ML13" s="59" t="str">
        <f>+IFERROR((IF(ISTEXT(ML$5)=FALSE,(INDEX(INEI!$1:$1048576,MATCH($B13,INEI!$B:$B,0),MATCH(ML$4,INEI!$3:$3,0))),MK13)),"")</f>
        <v/>
      </c>
      <c r="MM13" s="59" t="str">
        <f>+IFERROR((IF(ISTEXT(MM$5)=FALSE,(INDEX(INEI!$1:$1048576,MATCH($B13,INEI!$B:$B,0),MATCH(MM$4,INEI!$3:$3,0))),ML13)),"")</f>
        <v/>
      </c>
      <c r="MN13" s="59" t="str">
        <f>+IFERROR((IF(ISTEXT(MN$5)=FALSE,(INDEX(INEI!$1:$1048576,MATCH($B13,INEI!$B:$B,0),MATCH(MN$4,INEI!$3:$3,0))),MM13)),"")</f>
        <v/>
      </c>
      <c r="MO13" s="59" t="str">
        <f>+IFERROR((IF(ISTEXT(MO$5)=FALSE,(INDEX(INEI!$1:$1048576,MATCH($B13,INEI!$B:$B,0),MATCH(MO$4,INEI!$3:$3,0))),MN13)),"")</f>
        <v/>
      </c>
      <c r="MP13" s="131" t="str">
        <f>+IFERROR((IF(ISTEXT(MP$5)=FALSE,(INDEX(INEI!$1:$1048576,MATCH($B13,INEI!$B:$B,0),MATCH(MP$4,INEI!$3:$3,0))),MO13)),"")</f>
        <v/>
      </c>
    </row>
    <row r="14" spans="1:354" s="323" customFormat="1" outlineLevel="1">
      <c r="A14" s="5"/>
      <c r="B14" s="9" t="s">
        <v>226</v>
      </c>
      <c r="C14" s="5" t="s">
        <v>342</v>
      </c>
      <c r="D14" s="116"/>
      <c r="E14" s="116"/>
      <c r="F14" s="116"/>
      <c r="G14" s="116"/>
      <c r="H14" s="116"/>
      <c r="I14" s="116"/>
      <c r="J14" s="116"/>
      <c r="K14" s="116"/>
      <c r="L14" s="116"/>
      <c r="M14" s="116"/>
      <c r="N14" s="116"/>
      <c r="O14" s="116"/>
      <c r="P14" s="131"/>
      <c r="Q14" s="116"/>
      <c r="R14" s="116"/>
      <c r="S14" s="116"/>
      <c r="T14" s="116"/>
      <c r="U14" s="116"/>
      <c r="V14" s="116"/>
      <c r="W14" s="116"/>
      <c r="X14" s="116"/>
      <c r="Y14" s="116"/>
      <c r="Z14" s="116"/>
      <c r="AA14" s="116"/>
      <c r="AB14" s="116"/>
      <c r="AC14" s="131"/>
      <c r="AD14" s="116"/>
      <c r="AE14" s="116"/>
      <c r="AF14" s="116"/>
      <c r="AG14" s="116"/>
      <c r="AH14" s="116"/>
      <c r="AI14" s="116"/>
      <c r="AJ14" s="116"/>
      <c r="AK14" s="116"/>
      <c r="AL14" s="116"/>
      <c r="AM14" s="116"/>
      <c r="AN14" s="116"/>
      <c r="AO14" s="116"/>
      <c r="AP14" s="131"/>
      <c r="AQ14" s="116"/>
      <c r="AR14" s="116"/>
      <c r="AS14" s="116"/>
      <c r="AT14" s="116"/>
      <c r="AU14" s="116"/>
      <c r="AV14" s="116"/>
      <c r="AW14" s="116"/>
      <c r="AX14" s="116"/>
      <c r="AY14" s="116"/>
      <c r="AZ14" s="116"/>
      <c r="BA14" s="116"/>
      <c r="BB14" s="116"/>
      <c r="BC14" s="131"/>
      <c r="BD14" s="116"/>
      <c r="BE14" s="116"/>
      <c r="BF14" s="116"/>
      <c r="BG14" s="116"/>
      <c r="BH14" s="116"/>
      <c r="BI14" s="116"/>
      <c r="BJ14" s="116"/>
      <c r="BK14" s="116"/>
      <c r="BL14" s="116"/>
      <c r="BM14" s="116"/>
      <c r="BN14" s="116"/>
      <c r="BO14" s="116"/>
      <c r="BP14" s="131"/>
      <c r="BQ14" s="116"/>
      <c r="BR14" s="116"/>
      <c r="BS14" s="116"/>
      <c r="BT14" s="116"/>
      <c r="BU14" s="116"/>
      <c r="BV14" s="116"/>
      <c r="BW14" s="116"/>
      <c r="BX14" s="116"/>
      <c r="BY14" s="116"/>
      <c r="BZ14" s="116"/>
      <c r="CA14" s="116"/>
      <c r="CB14" s="116"/>
      <c r="CC14" s="131"/>
      <c r="CD14" s="116"/>
      <c r="CE14" s="116"/>
      <c r="CF14" s="116"/>
      <c r="CG14" s="116"/>
      <c r="CH14" s="116"/>
      <c r="CI14" s="116"/>
      <c r="CJ14" s="116"/>
      <c r="CK14" s="116"/>
      <c r="CL14" s="116"/>
      <c r="CM14" s="116"/>
      <c r="CN14" s="116"/>
      <c r="CO14" s="116"/>
      <c r="CP14" s="131"/>
      <c r="CQ14" s="116"/>
      <c r="CR14" s="116"/>
      <c r="CS14" s="116"/>
      <c r="CT14" s="116"/>
      <c r="CU14" s="116"/>
      <c r="CV14" s="116"/>
      <c r="CW14" s="116"/>
      <c r="CX14" s="116"/>
      <c r="CY14" s="116"/>
      <c r="CZ14" s="116"/>
      <c r="DA14" s="116"/>
      <c r="DB14" s="116"/>
      <c r="DC14" s="131"/>
      <c r="DD14" s="116"/>
      <c r="DE14" s="116"/>
      <c r="DF14" s="116"/>
      <c r="DG14" s="116"/>
      <c r="DH14" s="116"/>
      <c r="DI14" s="116"/>
      <c r="DJ14" s="116"/>
      <c r="DK14" s="116"/>
      <c r="DL14" s="116"/>
      <c r="DM14" s="116"/>
      <c r="DN14" s="116"/>
      <c r="DO14" s="116"/>
      <c r="DP14" s="131"/>
      <c r="DQ14" s="116"/>
      <c r="DR14" s="116"/>
      <c r="DS14" s="116"/>
      <c r="DT14" s="116"/>
      <c r="DU14" s="116"/>
      <c r="DV14" s="116"/>
      <c r="DW14" s="116"/>
      <c r="DX14" s="116"/>
      <c r="DY14" s="116"/>
      <c r="DZ14" s="116"/>
      <c r="EA14" s="116"/>
      <c r="EB14" s="116"/>
      <c r="EC14" s="131"/>
      <c r="ED14" s="116"/>
      <c r="EE14" s="116"/>
      <c r="EF14" s="116"/>
      <c r="EG14" s="116"/>
      <c r="EH14" s="116"/>
      <c r="EI14" s="116"/>
      <c r="EJ14" s="116"/>
      <c r="EK14" s="116"/>
      <c r="EL14" s="116"/>
      <c r="EM14" s="116"/>
      <c r="EN14" s="116"/>
      <c r="EO14" s="116"/>
      <c r="EP14" s="131"/>
      <c r="EQ14" s="116"/>
      <c r="ER14" s="116"/>
      <c r="ES14" s="116"/>
      <c r="ET14" s="116"/>
      <c r="EU14" s="116"/>
      <c r="EV14" s="116"/>
      <c r="EW14" s="116"/>
      <c r="EX14" s="116"/>
      <c r="EY14" s="116"/>
      <c r="EZ14" s="116"/>
      <c r="FA14" s="116"/>
      <c r="FB14" s="116"/>
      <c r="FC14" s="131"/>
      <c r="FD14" s="116">
        <v>12674.388999999999</v>
      </c>
      <c r="FE14" s="116">
        <v>12201.531999999999</v>
      </c>
      <c r="FF14" s="116">
        <v>11000.973</v>
      </c>
      <c r="FG14" s="116">
        <v>14155.566000000001</v>
      </c>
      <c r="FH14" s="116">
        <v>14310.316000000001</v>
      </c>
      <c r="FI14" s="116">
        <v>12883.886</v>
      </c>
      <c r="FJ14" s="116">
        <v>14679.608</v>
      </c>
      <c r="FK14" s="116">
        <v>13009.206</v>
      </c>
      <c r="FL14" s="116">
        <v>12215.288</v>
      </c>
      <c r="FM14" s="116">
        <v>11595.237999999999</v>
      </c>
      <c r="FN14" s="116">
        <v>12314.947</v>
      </c>
      <c r="FO14" s="116">
        <v>10087.878000000001</v>
      </c>
      <c r="FP14" s="131">
        <v>10087.878000000001</v>
      </c>
      <c r="FQ14" s="116">
        <v>13812.032999999999</v>
      </c>
      <c r="FR14" s="116">
        <v>13398.016</v>
      </c>
      <c r="FS14" s="116">
        <v>14787.401</v>
      </c>
      <c r="FT14" s="116">
        <v>15227.666999999999</v>
      </c>
      <c r="FU14" s="116">
        <v>14384.656999999999</v>
      </c>
      <c r="FV14" s="116">
        <v>14113.151</v>
      </c>
      <c r="FW14" s="116">
        <v>11995.902</v>
      </c>
      <c r="FX14" s="116">
        <v>11703.366</v>
      </c>
      <c r="FY14" s="116">
        <v>12323.179</v>
      </c>
      <c r="FZ14" s="116">
        <v>13433.188</v>
      </c>
      <c r="GA14" s="116">
        <v>13510.993</v>
      </c>
      <c r="GB14" s="116">
        <v>13121.597</v>
      </c>
      <c r="GC14" s="131">
        <v>13121.597</v>
      </c>
      <c r="GD14" s="116">
        <v>10867.298000000001</v>
      </c>
      <c r="GE14" s="116">
        <v>13637.286</v>
      </c>
      <c r="GF14" s="116">
        <v>13577.69</v>
      </c>
      <c r="GG14" s="116">
        <v>16085.753000000001</v>
      </c>
      <c r="GH14" s="116">
        <v>15387.226000000001</v>
      </c>
      <c r="GI14" s="116">
        <v>17931.588</v>
      </c>
      <c r="GJ14" s="116">
        <v>13002.694</v>
      </c>
      <c r="GK14" s="116">
        <v>12663.859</v>
      </c>
      <c r="GL14" s="116">
        <v>13352.046</v>
      </c>
      <c r="GM14" s="116">
        <v>15062.996999999999</v>
      </c>
      <c r="GN14" s="116">
        <v>14033.998</v>
      </c>
      <c r="GO14" s="116">
        <v>11783.553</v>
      </c>
      <c r="GP14" s="131">
        <v>11783.553</v>
      </c>
      <c r="GQ14" s="116">
        <v>13981.4</v>
      </c>
      <c r="GR14" s="116">
        <v>11822.338</v>
      </c>
      <c r="GS14" s="116">
        <v>13562.634</v>
      </c>
      <c r="GT14" s="116">
        <v>14058.936</v>
      </c>
      <c r="GU14" s="116">
        <v>15415.567999999999</v>
      </c>
      <c r="GV14" s="116">
        <v>13970.13</v>
      </c>
      <c r="GW14" s="116">
        <v>12561.428</v>
      </c>
      <c r="GX14" s="116">
        <v>14033.960999999999</v>
      </c>
      <c r="GY14" s="116">
        <v>13754.565000000001</v>
      </c>
      <c r="GZ14" s="116">
        <v>12607.564</v>
      </c>
      <c r="HA14" s="116">
        <v>12848.162</v>
      </c>
      <c r="HB14" s="116">
        <v>13517.057000000001</v>
      </c>
      <c r="HC14" s="131">
        <v>13517.057000000001</v>
      </c>
      <c r="HD14" s="116">
        <v>10147.51</v>
      </c>
      <c r="HE14" s="116">
        <v>10982.409</v>
      </c>
      <c r="HF14" s="116">
        <v>14503.101000000001</v>
      </c>
      <c r="HG14" s="116">
        <v>11181.358</v>
      </c>
      <c r="HH14" s="116">
        <v>12866.069</v>
      </c>
      <c r="HI14" s="116">
        <v>11536.985000000001</v>
      </c>
      <c r="HJ14" s="116">
        <v>10998.319</v>
      </c>
      <c r="HK14" s="116">
        <v>10459.364</v>
      </c>
      <c r="HL14" s="116">
        <v>11874.851000000001</v>
      </c>
      <c r="HM14" s="116">
        <v>14551.722</v>
      </c>
      <c r="HN14" s="116">
        <v>13582.406000000001</v>
      </c>
      <c r="HO14" s="116">
        <v>12514.269</v>
      </c>
      <c r="HP14" s="131">
        <v>12514.269</v>
      </c>
      <c r="HQ14" s="116">
        <v>9947.5</v>
      </c>
      <c r="HR14" s="116">
        <v>8787.518</v>
      </c>
      <c r="HS14" s="116">
        <v>8310.7170000000006</v>
      </c>
      <c r="HT14" s="116">
        <v>11870.491</v>
      </c>
      <c r="HU14" s="116">
        <v>10061.781999999999</v>
      </c>
      <c r="HV14" s="116">
        <v>9377.7960000000003</v>
      </c>
      <c r="HW14" s="116">
        <v>7965.1589999999997</v>
      </c>
      <c r="HX14" s="116">
        <v>9476.4920000000002</v>
      </c>
      <c r="HY14" s="116">
        <v>9524.2720000000008</v>
      </c>
      <c r="HZ14" s="116">
        <v>8217.1119999999992</v>
      </c>
      <c r="IA14" s="116">
        <v>7976.9480000000003</v>
      </c>
      <c r="IB14" s="116">
        <v>4048.4960000000001</v>
      </c>
      <c r="IC14" s="131">
        <v>4048.4960000000001</v>
      </c>
      <c r="ID14" s="116">
        <v>5124.0129999999999</v>
      </c>
      <c r="IE14" s="116">
        <v>6382.31</v>
      </c>
      <c r="IF14" s="116">
        <v>6282.701</v>
      </c>
      <c r="IG14" s="116">
        <v>7901.1559999999999</v>
      </c>
      <c r="IH14" s="116">
        <v>7974.4319999999998</v>
      </c>
      <c r="II14" s="116">
        <v>5900.665</v>
      </c>
      <c r="IJ14" s="116">
        <v>6448.6040000000003</v>
      </c>
      <c r="IK14" s="116">
        <v>7510.58</v>
      </c>
      <c r="IL14" s="116">
        <v>6560.2870000000003</v>
      </c>
      <c r="IM14" s="116">
        <v>5786.5820000000003</v>
      </c>
      <c r="IN14" s="116">
        <v>6935.8720000000003</v>
      </c>
      <c r="IO14" s="116">
        <v>6571.1819999999998</v>
      </c>
      <c r="IP14" s="131">
        <v>6571.1819999999998</v>
      </c>
      <c r="IQ14" s="116">
        <v>6806.3630000000003</v>
      </c>
      <c r="IR14" s="116">
        <v>7929.3109999999997</v>
      </c>
      <c r="IS14" s="116">
        <v>8894.0259999999998</v>
      </c>
      <c r="IT14" s="116">
        <v>8083.9979999999996</v>
      </c>
      <c r="IU14" s="116">
        <v>6500.06</v>
      </c>
      <c r="IV14" s="116">
        <v>5077.0360000000001</v>
      </c>
      <c r="IW14" s="116">
        <v>8233.3279999999995</v>
      </c>
      <c r="IX14" s="116">
        <v>8784.7369999999992</v>
      </c>
      <c r="IY14" s="116">
        <v>6735.0129999999999</v>
      </c>
      <c r="IZ14" s="116">
        <v>9012.4259999999995</v>
      </c>
      <c r="JA14" s="116">
        <v>8825.277</v>
      </c>
      <c r="JB14" s="116">
        <v>7465.0140000000001</v>
      </c>
      <c r="JC14" s="131">
        <v>7465.0140000000001</v>
      </c>
      <c r="JD14" s="116">
        <v>6796.009</v>
      </c>
      <c r="JE14" s="116">
        <v>4668.2759999999998</v>
      </c>
      <c r="JF14" s="116">
        <v>2723.203</v>
      </c>
      <c r="JG14" s="116">
        <v>0</v>
      </c>
      <c r="JH14" s="116">
        <v>339.26</v>
      </c>
      <c r="JI14" s="116">
        <v>5550.2960000000003</v>
      </c>
      <c r="JJ14" s="116">
        <v>5929.6620000000003</v>
      </c>
      <c r="JK14" s="116">
        <v>8785.9639999999999</v>
      </c>
      <c r="JL14" s="116">
        <v>8492.1820000000007</v>
      </c>
      <c r="JM14" s="116">
        <v>9129.9869999999992</v>
      </c>
      <c r="JN14" s="116">
        <v>8397.1749999999993</v>
      </c>
      <c r="JO14" s="116">
        <v>6586.2730000000001</v>
      </c>
      <c r="JP14" s="131">
        <v>6586.2730000000001</v>
      </c>
      <c r="JQ14" s="116">
        <v>8336.18</v>
      </c>
      <c r="JR14" s="116">
        <v>7244.61</v>
      </c>
      <c r="JS14" s="116">
        <v>10801.243</v>
      </c>
      <c r="JT14" s="116">
        <v>6997.6360000000004</v>
      </c>
      <c r="JU14" s="116">
        <v>6992.6239999999998</v>
      </c>
      <c r="JV14" s="116">
        <v>13269.579</v>
      </c>
      <c r="JW14" s="116">
        <v>11234.788</v>
      </c>
      <c r="JX14" s="116">
        <v>10628.763000000001</v>
      </c>
      <c r="JY14" s="116">
        <v>9873.5370000000003</v>
      </c>
      <c r="JZ14" s="116">
        <v>7768.6260000000002</v>
      </c>
      <c r="KA14" s="116">
        <v>7570.7529999999997</v>
      </c>
      <c r="KB14" s="116">
        <v>7632.5119999999997</v>
      </c>
      <c r="KC14" s="131">
        <v>7632.5119999999997</v>
      </c>
      <c r="KD14" s="59">
        <f>+IFERROR((IF(ISTEXT(KD$5)=FALSE,(INDEX(INEI!$1:$1048576,MATCH($B14,INEI!$B:$B,0),MATCH(KD$4,INEI!$3:$3,0))),KC14)),"")</f>
        <v>6967.99</v>
      </c>
      <c r="KE14" s="59">
        <f>+IFERROR((IF(ISTEXT(KE$5)=FALSE,(INDEX(INEI!$1:$1048576,MATCH($B14,INEI!$B:$B,0),MATCH(KE$4,INEI!$3:$3,0))),KD14)),"")</f>
        <v>7772.5519999999997</v>
      </c>
      <c r="KF14" s="59">
        <f>+IFERROR((IF(ISTEXT(KF$5)=FALSE,(INDEX(INEI!$1:$1048576,MATCH($B14,INEI!$B:$B,0),MATCH(KF$4,INEI!$3:$3,0))),KE14)),"")</f>
        <v>8047.8819999999996</v>
      </c>
      <c r="KG14" s="59">
        <f>+IFERROR((IF(ISTEXT(KG$5)=FALSE,(INDEX(INEI!$1:$1048576,MATCH($B14,INEI!$B:$B,0),MATCH(KG$4,INEI!$3:$3,0))),KF14)),"")</f>
        <v>7362.81</v>
      </c>
      <c r="KH14" s="59">
        <f>+IFERROR((IF(ISTEXT(KH$5)=FALSE,(INDEX(INEI!$1:$1048576,MATCH($B14,INEI!$B:$B,0),MATCH(KH$4,INEI!$3:$3,0))),KG14)),"")</f>
        <v>7119.2070000000003</v>
      </c>
      <c r="KI14" s="59">
        <f>+IFERROR((IF(ISTEXT(KI$5)=FALSE,(INDEX(INEI!$1:$1048576,MATCH($B14,INEI!$B:$B,0),MATCH(KI$4,INEI!$3:$3,0))),KH14)),"")</f>
        <v>5381.9520000000002</v>
      </c>
      <c r="KJ14" s="59">
        <f>+IFERROR((IF(ISTEXT(KJ$5)=FALSE,(INDEX(INEI!$1:$1048576,MATCH($B14,INEI!$B:$B,0),MATCH(KJ$4,INEI!$3:$3,0))),KI14)),"")</f>
        <v>5126.92</v>
      </c>
      <c r="KK14" s="59">
        <f>+IFERROR((IF(ISTEXT(KK$5)=FALSE,(INDEX(INEI!$1:$1048576,MATCH($B14,INEI!$B:$B,0),MATCH(KK$4,INEI!$3:$3,0))),KJ14)),"")</f>
        <v>5006.6400000000003</v>
      </c>
      <c r="KL14" s="59">
        <f>+IFERROR((IF(ISTEXT(KL$5)=FALSE,(INDEX(INEI!$1:$1048576,MATCH($B14,INEI!$B:$B,0),MATCH(KL$4,INEI!$3:$3,0))),KK14)),"")</f>
        <v>5180.2439999999997</v>
      </c>
      <c r="KM14" s="59">
        <f>+IFERROR((IF(ISTEXT(KM$5)=FALSE,(INDEX(INEI!$1:$1048576,MATCH($B14,INEI!$B:$B,0),MATCH(KM$4,INEI!$3:$3,0))),KL14)),"")</f>
        <v>5142.0550000000003</v>
      </c>
      <c r="KN14" s="59">
        <f>+IFERROR((IF(ISTEXT(KN$5)=FALSE,(INDEX(INEI!$1:$1048576,MATCH($B14,INEI!$B:$B,0),MATCH(KN$4,INEI!$3:$3,0))),KM14)),"")</f>
        <v>4606.4690000000001</v>
      </c>
      <c r="KO14" s="59">
        <f>+IFERROR((IF(ISTEXT(KO$5)=FALSE,(INDEX(INEI!$1:$1048576,MATCH($B14,INEI!$B:$B,0),MATCH(KO$4,INEI!$3:$3,0))),KN14)),"")</f>
        <v>4884.6440000000002</v>
      </c>
      <c r="KP14" s="131">
        <f>+IFERROR((IF(ISTEXT(KP$5)=FALSE,(INDEX(INEI!$1:$1048576,MATCH($B14,INEI!$B:$B,0),MATCH(KP$4,INEI!$3:$3,0))),KO14)),"")</f>
        <v>4884.6440000000002</v>
      </c>
      <c r="KQ14" s="59">
        <f>+IFERROR((IF(ISTEXT(KQ$5)=FALSE,(INDEX(INEI!$1:$1048576,MATCH($B14,INEI!$B:$B,0),MATCH(KQ$4,INEI!$3:$3,0))),KP14)),"")</f>
        <v>4593.4250000000002</v>
      </c>
      <c r="KR14" s="59">
        <f>+IFERROR((IF(ISTEXT(KR$5)=FALSE,(INDEX(INEI!$1:$1048576,MATCH($B14,INEI!$B:$B,0),MATCH(KR$4,INEI!$3:$3,0))),KQ14)),"")</f>
        <v>6041.4780000000001</v>
      </c>
      <c r="KS14" s="59">
        <f>+IFERROR((IF(ISTEXT(KS$5)=FALSE,(INDEX(INEI!$1:$1048576,MATCH($B14,INEI!$B:$B,0),MATCH(KS$4,INEI!$3:$3,0))),KR14)),"")</f>
        <v>3817.395</v>
      </c>
      <c r="KT14" s="59">
        <f>+IFERROR((IF(ISTEXT(KT$5)=FALSE,(INDEX(INEI!$1:$1048576,MATCH($B14,INEI!$B:$B,0),MATCH(KT$4,INEI!$3:$3,0))),KS14)),"")</f>
        <v>5300.23</v>
      </c>
      <c r="KU14" s="59">
        <f>+IFERROR((IF(ISTEXT(KU$5)=FALSE,(INDEX(INEI!$1:$1048576,MATCH($B14,INEI!$B:$B,0),MATCH(KU$4,INEI!$3:$3,0))),KT14)),"")</f>
        <v>5107.5190000000002</v>
      </c>
      <c r="KV14" s="59">
        <f>+IFERROR((IF(ISTEXT(KV$5)=FALSE,(INDEX(INEI!$1:$1048576,MATCH($B14,INEI!$B:$B,0),MATCH(KV$4,INEI!$3:$3,0))),KU14)),"")</f>
        <v>5670.4110000000001</v>
      </c>
      <c r="KW14" s="59">
        <f>+IFERROR((IF(ISTEXT(KW$5)=FALSE,(INDEX(INEI!$1:$1048576,MATCH($B14,INEI!$B:$B,0),MATCH(KW$4,INEI!$3:$3,0))),KV14)),"")</f>
        <v>6403.59</v>
      </c>
      <c r="KX14" s="59">
        <f>+IFERROR((IF(ISTEXT(KX$5)=FALSE,(INDEX(INEI!$1:$1048576,MATCH($B14,INEI!$B:$B,0),MATCH(KX$4,INEI!$3:$3,0))),KW14)),"")</f>
        <v>4564.223</v>
      </c>
      <c r="KY14" s="59">
        <f>+IFERROR((IF(ISTEXT(KY$5)=FALSE,(INDEX(INEI!$1:$1048576,MATCH($B14,INEI!$B:$B,0),MATCH(KY$4,INEI!$3:$3,0))),KX14)),"")</f>
        <v>5210.1880000000001</v>
      </c>
      <c r="KZ14" s="59">
        <f>+IFERROR((IF(ISTEXT(KZ$5)=FALSE,(INDEX(INEI!$1:$1048576,MATCH($B14,INEI!$B:$B,0),MATCH(KZ$4,INEI!$3:$3,0))),KY14)),"")</f>
        <v>5532.8090000000002</v>
      </c>
      <c r="LA14" s="59">
        <f>+IFERROR((IF(ISTEXT(LA$5)=FALSE,(INDEX(INEI!$1:$1048576,MATCH($B14,INEI!$B:$B,0),MATCH(LA$4,INEI!$3:$3,0))),KZ14)),"")</f>
        <v>3540.9389999999999</v>
      </c>
      <c r="LB14" s="59">
        <f>+IFERROR((IF(ISTEXT(LB$5)=FALSE,(INDEX(INEI!$1:$1048576,MATCH($B14,INEI!$B:$B,0),MATCH(LB$4,INEI!$3:$3,0))),LA14)),"")</f>
        <v>2299.7489999999998</v>
      </c>
      <c r="LC14" s="131">
        <f>+IFERROR((IF(ISTEXT(LC$5)=FALSE,(INDEX(INEI!$1:$1048576,MATCH($B14,INEI!$B:$B,0),MATCH(LC$4,INEI!$3:$3,0))),LB14)),"")</f>
        <v>2299.7489999999998</v>
      </c>
      <c r="LD14" s="59">
        <f>+IFERROR((IF(ISTEXT(LD$5)=FALSE,(INDEX(INEI!$1:$1048576,MATCH($B14,INEI!$B:$B,0),MATCH(LD$4,INEI!$3:$3,0))),LC14)),"")</f>
        <v>3586.6480000000001</v>
      </c>
      <c r="LE14" s="59">
        <f>+IFERROR((IF(ISTEXT(LE$5)=FALSE,(INDEX(INEI!$1:$1048576,MATCH($B14,INEI!$B:$B,0),MATCH(LE$4,INEI!$3:$3,0))),LD14)),"")</f>
        <v>3805.1239999999998</v>
      </c>
      <c r="LF14" s="59">
        <f>+IFERROR((IF(ISTEXT(LF$5)=FALSE,(INDEX(INEI!$1:$1048576,MATCH($B14,INEI!$B:$B,0),MATCH(LF$4,INEI!$3:$3,0))),LE14)),"")</f>
        <v>2663.692</v>
      </c>
      <c r="LG14" s="59">
        <f>+IFERROR((IF(ISTEXT(LG$5)=FALSE,(INDEX(INEI!$1:$1048576,MATCH($B14,INEI!$B:$B,0),MATCH(LG$4,INEI!$3:$3,0))),LF14)),"")</f>
        <v>2552.9029999999998</v>
      </c>
      <c r="LH14" s="59">
        <f>+IFERROR((IF(ISTEXT(LH$5)=FALSE,(INDEX(INEI!$1:$1048576,MATCH($B14,INEI!$B:$B,0),MATCH(LH$4,INEI!$3:$3,0))),LG14)),"")</f>
        <v>4290.7659999999996</v>
      </c>
      <c r="LI14" s="59">
        <f>+IFERROR((IF(ISTEXT(LI$5)=FALSE,(INDEX(INEI!$1:$1048576,MATCH($B14,INEI!$B:$B,0),MATCH(LI$4,INEI!$3:$3,0))),LH14)),"")</f>
        <v>3846.933</v>
      </c>
      <c r="LJ14" s="59">
        <f>+IFERROR((IF(ISTEXT(LJ$5)=FALSE,(INDEX(INEI!$1:$1048576,MATCH($B14,INEI!$B:$B,0),MATCH(LJ$4,INEI!$3:$3,0))),LI14)),"")</f>
        <v>3069.2370000000001</v>
      </c>
      <c r="LK14" s="59">
        <f>+IFERROR((IF(ISTEXT(LK$5)=FALSE,(INDEX(INEI!$1:$1048576,MATCH($B14,INEI!$B:$B,0),MATCH(LK$4,INEI!$3:$3,0))),LJ14)),"")</f>
        <v>3547.9189999999999</v>
      </c>
      <c r="LL14" s="59">
        <f>+IFERROR((IF(ISTEXT(LL$5)=FALSE,(INDEX(INEI!$1:$1048576,MATCH($B14,INEI!$B:$B,0),MATCH(LL$4,INEI!$3:$3,0))),LK14)),"")</f>
        <v>2868.03</v>
      </c>
      <c r="LM14" s="59">
        <f>+IFERROR((IF(ISTEXT(LM$5)=FALSE,(INDEX(INEI!$1:$1048576,MATCH($B14,INEI!$B:$B,0),MATCH(LM$4,INEI!$3:$3,0))),LL14)),"")</f>
        <v>4060.5410000000002</v>
      </c>
      <c r="LN14" s="59">
        <f>+IFERROR((IF(ISTEXT(LN$5)=FALSE,(INDEX(INEI!$1:$1048576,MATCH($B14,INEI!$B:$B,0),MATCH(LN$4,INEI!$3:$3,0))),LM14)),"")</f>
        <v>2497.6709999999998</v>
      </c>
      <c r="LO14" s="59">
        <f>+IFERROR((IF(ISTEXT(LO$5)=FALSE,(INDEX(INEI!$1:$1048576,MATCH($B14,INEI!$B:$B,0),MATCH(LO$4,INEI!$3:$3,0))),LN14)),"")</f>
        <v>3399.5390000000002</v>
      </c>
      <c r="LP14" s="131">
        <f>+IFERROR((IF(ISTEXT(LP$5)=FALSE,(INDEX(INEI!$1:$1048576,MATCH($B14,INEI!$B:$B,0),MATCH(LP$4,INEI!$3:$3,0))),LO14)),"")</f>
        <v>3399.5390000000002</v>
      </c>
      <c r="LQ14" s="59">
        <f>+IFERROR((IF(ISTEXT(LQ$5)=FALSE,(INDEX(INEI!$1:$1048576,MATCH($B14,INEI!$B:$B,0),MATCH(LQ$4,INEI!$3:$3,0))),LP14)),"")</f>
        <v>1851.713</v>
      </c>
      <c r="LR14" s="59">
        <f>+IFERROR((IF(ISTEXT(LR$5)=FALSE,(INDEX(INEI!$1:$1048576,MATCH($B14,INEI!$B:$B,0),MATCH(LR$4,INEI!$3:$3,0))),LQ14)),"")</f>
        <v>1109.992</v>
      </c>
      <c r="LS14" s="59">
        <f>+IFERROR((IF(ISTEXT(LS$5)=FALSE,(INDEX(INEI!$1:$1048576,MATCH($B14,INEI!$B:$B,0),MATCH(LS$4,INEI!$3:$3,0))),LR14)),"")</f>
        <v>2733.59</v>
      </c>
      <c r="LT14" s="59">
        <f>+IFERROR((IF(ISTEXT(LT$5)=FALSE,(INDEX(INEI!$1:$1048576,MATCH($B14,INEI!$B:$B,0),MATCH(LT$4,INEI!$3:$3,0))),LS14)),"")</f>
        <v>3732.6909999999998</v>
      </c>
      <c r="LU14" s="59">
        <f>+IFERROR((IF(ISTEXT(LU$5)=FALSE,(INDEX(INEI!$1:$1048576,MATCH($B14,INEI!$B:$B,0),MATCH(LU$4,INEI!$3:$3,0))),LT14)),"")</f>
        <v>4198.8879999999999</v>
      </c>
      <c r="LV14" s="59">
        <f>+IFERROR((IF(ISTEXT(LV$5)=FALSE,(INDEX(INEI!$1:$1048576,MATCH($B14,INEI!$B:$B,0),MATCH(LV$4,INEI!$3:$3,0))),LU14)),"")</f>
        <v>3220.1350000000002</v>
      </c>
      <c r="LW14" s="59">
        <f>+IFERROR((IF(ISTEXT(LW$5)=FALSE,(INDEX(INEI!$1:$1048576,MATCH($B14,INEI!$B:$B,0),MATCH(LW$4,INEI!$3:$3,0))),LV14)),"")</f>
        <v>3440.3029999999999</v>
      </c>
      <c r="LX14" s="59">
        <f>+IFERROR((IF(ISTEXT(LX$5)=FALSE,(INDEX(INEI!$1:$1048576,MATCH($B14,INEI!$B:$B,0),MATCH(LX$4,INEI!$3:$3,0))),LW14)),"")</f>
        <v>3739.65</v>
      </c>
      <c r="LY14" s="59">
        <f>+IFERROR((IF(ISTEXT(LY$5)=FALSE,(INDEX(INEI!$1:$1048576,MATCH($B14,INEI!$B:$B,0),MATCH(LY$4,INEI!$3:$3,0))),LX14)),"")</f>
        <v>3052.0450000000001</v>
      </c>
      <c r="LZ14" s="59">
        <f>+IFERROR((IF(ISTEXT(LZ$5)=FALSE,(INDEX(INEI!$1:$1048576,MATCH($B14,INEI!$B:$B,0),MATCH(LZ$4,INEI!$3:$3,0))),LY14)),"")</f>
        <v>3490.6509999999998</v>
      </c>
      <c r="MA14" s="59">
        <f>+IFERROR((IF(ISTEXT(MA$5)=FALSE,(INDEX(INEI!$1:$1048576,MATCH($B14,INEI!$B:$B,0),MATCH(MA$4,INEI!$3:$3,0))),LZ14)),"")</f>
        <v>3367.1320000000001</v>
      </c>
      <c r="MB14" s="59">
        <f>+IFERROR((IF(ISTEXT(MB$5)=FALSE,(INDEX(INEI!$1:$1048576,MATCH($B14,INEI!$B:$B,0),MATCH(MB$4,INEI!$3:$3,0))),MA14)),"")</f>
        <v>2523.17</v>
      </c>
      <c r="MC14" s="131">
        <f>+IFERROR((IF(ISTEXT(MC$5)=FALSE,(INDEX(INEI!$1:$1048576,MATCH($B14,INEI!$B:$B,0),MATCH(MC$4,INEI!$3:$3,0))),MB14)),"")</f>
        <v>2523.17</v>
      </c>
      <c r="MD14" s="59">
        <f>+IFERROR((IF(ISTEXT(MD$5)=FALSE,(INDEX(INEI!$1:$1048576,MATCH($B14,INEI!$B:$B,0),MATCH(MD$4,INEI!$3:$3,0))),MC14)),"")</f>
        <v>3735.3879999999999</v>
      </c>
      <c r="ME14" s="59">
        <f>+IFERROR((IF(ISTEXT(ME$5)=FALSE,(INDEX(INEI!$1:$1048576,MATCH($B14,INEI!$B:$B,0),MATCH(ME$4,INEI!$3:$3,0))),MD14)),"")</f>
        <v>3013.6860000000001</v>
      </c>
      <c r="MF14" s="59">
        <f>+IFERROR((IF(ISTEXT(MF$5)=FALSE,(INDEX(INEI!$1:$1048576,MATCH($B14,INEI!$B:$B,0),MATCH(MF$4,INEI!$3:$3,0))),ME14)),"")</f>
        <v>0</v>
      </c>
      <c r="MG14" s="59">
        <f>+IFERROR((IF(ISTEXT(MG$5)=FALSE,(INDEX(INEI!$1:$1048576,MATCH($B14,INEI!$B:$B,0),MATCH(MG$4,INEI!$3:$3,0))),MF14)),"")</f>
        <v>0</v>
      </c>
      <c r="MH14" s="59" t="str">
        <f>+IFERROR((IF(ISTEXT(MH$5)=FALSE,(INDEX(INEI!$1:$1048576,MATCH($B14,INEI!$B:$B,0),MATCH(MH$4,INEI!$3:$3,0))),MG14)),"")</f>
        <v/>
      </c>
      <c r="MI14" s="59" t="str">
        <f>+IFERROR((IF(ISTEXT(MI$5)=FALSE,(INDEX(INEI!$1:$1048576,MATCH($B14,INEI!$B:$B,0),MATCH(MI$4,INEI!$3:$3,0))),MH14)),"")</f>
        <v/>
      </c>
      <c r="MJ14" s="59" t="str">
        <f>+IFERROR((IF(ISTEXT(MJ$5)=FALSE,(INDEX(INEI!$1:$1048576,MATCH($B14,INEI!$B:$B,0),MATCH(MJ$4,INEI!$3:$3,0))),MI14)),"")</f>
        <v/>
      </c>
      <c r="MK14" s="59" t="str">
        <f>+IFERROR((IF(ISTEXT(MK$5)=FALSE,(INDEX(INEI!$1:$1048576,MATCH($B14,INEI!$B:$B,0),MATCH(MK$4,INEI!$3:$3,0))),MJ14)),"")</f>
        <v/>
      </c>
      <c r="ML14" s="59" t="str">
        <f>+IFERROR((IF(ISTEXT(ML$5)=FALSE,(INDEX(INEI!$1:$1048576,MATCH($B14,INEI!$B:$B,0),MATCH(ML$4,INEI!$3:$3,0))),MK14)),"")</f>
        <v/>
      </c>
      <c r="MM14" s="59" t="str">
        <f>+IFERROR((IF(ISTEXT(MM$5)=FALSE,(INDEX(INEI!$1:$1048576,MATCH($B14,INEI!$B:$B,0),MATCH(MM$4,INEI!$3:$3,0))),ML14)),"")</f>
        <v/>
      </c>
      <c r="MN14" s="59" t="str">
        <f>+IFERROR((IF(ISTEXT(MN$5)=FALSE,(INDEX(INEI!$1:$1048576,MATCH($B14,INEI!$B:$B,0),MATCH(MN$4,INEI!$3:$3,0))),MM14)),"")</f>
        <v/>
      </c>
      <c r="MO14" s="59" t="str">
        <f>+IFERROR((IF(ISTEXT(MO$5)=FALSE,(INDEX(INEI!$1:$1048576,MATCH($B14,INEI!$B:$B,0),MATCH(MO$4,INEI!$3:$3,0))),MN14)),"")</f>
        <v/>
      </c>
      <c r="MP14" s="131" t="str">
        <f>+IFERROR((IF(ISTEXT(MP$5)=FALSE,(INDEX(INEI!$1:$1048576,MATCH($B14,INEI!$B:$B,0),MATCH(MP$4,INEI!$3:$3,0))),MO14)),"")</f>
        <v/>
      </c>
    </row>
    <row r="15" spans="1:354" s="323" customFormat="1" outlineLevel="1">
      <c r="A15" s="5"/>
      <c r="B15" s="9" t="s">
        <v>227</v>
      </c>
      <c r="C15" s="5" t="s">
        <v>343</v>
      </c>
      <c r="D15" s="116"/>
      <c r="E15" s="116"/>
      <c r="F15" s="116"/>
      <c r="G15" s="116"/>
      <c r="H15" s="116"/>
      <c r="I15" s="116"/>
      <c r="J15" s="116"/>
      <c r="K15" s="116"/>
      <c r="L15" s="116"/>
      <c r="M15" s="116"/>
      <c r="N15" s="116"/>
      <c r="O15" s="116"/>
      <c r="P15" s="131"/>
      <c r="Q15" s="116"/>
      <c r="R15" s="116"/>
      <c r="S15" s="116"/>
      <c r="T15" s="116"/>
      <c r="U15" s="116"/>
      <c r="V15" s="116"/>
      <c r="W15" s="116"/>
      <c r="X15" s="116"/>
      <c r="Y15" s="116"/>
      <c r="Z15" s="116"/>
      <c r="AA15" s="116"/>
      <c r="AB15" s="116"/>
      <c r="AC15" s="131"/>
      <c r="AD15" s="116"/>
      <c r="AE15" s="116"/>
      <c r="AF15" s="116"/>
      <c r="AG15" s="116"/>
      <c r="AH15" s="116"/>
      <c r="AI15" s="116"/>
      <c r="AJ15" s="116"/>
      <c r="AK15" s="116"/>
      <c r="AL15" s="116"/>
      <c r="AM15" s="116"/>
      <c r="AN15" s="116"/>
      <c r="AO15" s="116"/>
      <c r="AP15" s="131"/>
      <c r="AQ15" s="116"/>
      <c r="AR15" s="116"/>
      <c r="AS15" s="116"/>
      <c r="AT15" s="116"/>
      <c r="AU15" s="116"/>
      <c r="AV15" s="116"/>
      <c r="AW15" s="116"/>
      <c r="AX15" s="116"/>
      <c r="AY15" s="116"/>
      <c r="AZ15" s="116"/>
      <c r="BA15" s="116"/>
      <c r="BB15" s="116"/>
      <c r="BC15" s="131"/>
      <c r="BD15" s="116"/>
      <c r="BE15" s="116"/>
      <c r="BF15" s="116"/>
      <c r="BG15" s="116"/>
      <c r="BH15" s="116"/>
      <c r="BI15" s="116"/>
      <c r="BJ15" s="116"/>
      <c r="BK15" s="116"/>
      <c r="BL15" s="116"/>
      <c r="BM15" s="116"/>
      <c r="BN15" s="116"/>
      <c r="BO15" s="116"/>
      <c r="BP15" s="131"/>
      <c r="BQ15" s="116"/>
      <c r="BR15" s="116"/>
      <c r="BS15" s="116"/>
      <c r="BT15" s="116"/>
      <c r="BU15" s="116"/>
      <c r="BV15" s="116"/>
      <c r="BW15" s="116"/>
      <c r="BX15" s="116"/>
      <c r="BY15" s="116"/>
      <c r="BZ15" s="116"/>
      <c r="CA15" s="116"/>
      <c r="CB15" s="116"/>
      <c r="CC15" s="131"/>
      <c r="CD15" s="116"/>
      <c r="CE15" s="116"/>
      <c r="CF15" s="116"/>
      <c r="CG15" s="116"/>
      <c r="CH15" s="116"/>
      <c r="CI15" s="116"/>
      <c r="CJ15" s="116"/>
      <c r="CK15" s="116"/>
      <c r="CL15" s="116"/>
      <c r="CM15" s="116"/>
      <c r="CN15" s="116"/>
      <c r="CO15" s="116"/>
      <c r="CP15" s="131"/>
      <c r="CQ15" s="116"/>
      <c r="CR15" s="116"/>
      <c r="CS15" s="116"/>
      <c r="CT15" s="116"/>
      <c r="CU15" s="116"/>
      <c r="CV15" s="116"/>
      <c r="CW15" s="116"/>
      <c r="CX15" s="116"/>
      <c r="CY15" s="116"/>
      <c r="CZ15" s="116"/>
      <c r="DA15" s="116"/>
      <c r="DB15" s="116"/>
      <c r="DC15" s="131"/>
      <c r="DD15" s="116"/>
      <c r="DE15" s="116"/>
      <c r="DF15" s="116"/>
      <c r="DG15" s="116"/>
      <c r="DH15" s="116"/>
      <c r="DI15" s="116"/>
      <c r="DJ15" s="116"/>
      <c r="DK15" s="116"/>
      <c r="DL15" s="116"/>
      <c r="DM15" s="116"/>
      <c r="DN15" s="116"/>
      <c r="DO15" s="116"/>
      <c r="DP15" s="131"/>
      <c r="DQ15" s="116"/>
      <c r="DR15" s="116"/>
      <c r="DS15" s="116"/>
      <c r="DT15" s="116"/>
      <c r="DU15" s="116"/>
      <c r="DV15" s="116"/>
      <c r="DW15" s="116"/>
      <c r="DX15" s="116"/>
      <c r="DY15" s="116"/>
      <c r="DZ15" s="116"/>
      <c r="EA15" s="116"/>
      <c r="EB15" s="116"/>
      <c r="EC15" s="131"/>
      <c r="ED15" s="116"/>
      <c r="EE15" s="116"/>
      <c r="EF15" s="116"/>
      <c r="EG15" s="116"/>
      <c r="EH15" s="116"/>
      <c r="EI15" s="116"/>
      <c r="EJ15" s="116"/>
      <c r="EK15" s="116"/>
      <c r="EL15" s="116"/>
      <c r="EM15" s="116"/>
      <c r="EN15" s="116"/>
      <c r="EO15" s="116"/>
      <c r="EP15" s="131"/>
      <c r="EQ15" s="116"/>
      <c r="ER15" s="116"/>
      <c r="ES15" s="116"/>
      <c r="ET15" s="116"/>
      <c r="EU15" s="116"/>
      <c r="EV15" s="116"/>
      <c r="EW15" s="116"/>
      <c r="EX15" s="116"/>
      <c r="EY15" s="116"/>
      <c r="EZ15" s="116"/>
      <c r="FA15" s="116"/>
      <c r="FB15" s="116"/>
      <c r="FC15" s="131"/>
      <c r="FD15" s="116">
        <v>8498.6610000000001</v>
      </c>
      <c r="FE15" s="116">
        <v>8491.5329999999994</v>
      </c>
      <c r="FF15" s="116">
        <v>9712.3649999999998</v>
      </c>
      <c r="FG15" s="116">
        <v>7473.4880000000003</v>
      </c>
      <c r="FH15" s="116">
        <v>8905.9390000000003</v>
      </c>
      <c r="FI15" s="116">
        <v>7769.902</v>
      </c>
      <c r="FJ15" s="116">
        <v>8388.518</v>
      </c>
      <c r="FK15" s="116">
        <v>9116.6710000000003</v>
      </c>
      <c r="FL15" s="116">
        <v>8926.2630000000008</v>
      </c>
      <c r="FM15" s="116">
        <v>6374.5129999999999</v>
      </c>
      <c r="FN15" s="116">
        <v>6887.5839999999998</v>
      </c>
      <c r="FO15" s="116">
        <v>6981.9480000000003</v>
      </c>
      <c r="FP15" s="131">
        <v>6981.9480000000003</v>
      </c>
      <c r="FQ15" s="116">
        <v>9311.6610000000001</v>
      </c>
      <c r="FR15" s="116">
        <v>8856.9230000000007</v>
      </c>
      <c r="FS15" s="116">
        <v>9328.8259999999991</v>
      </c>
      <c r="FT15" s="116">
        <v>9306.4079999999994</v>
      </c>
      <c r="FU15" s="116">
        <v>8593.7019999999993</v>
      </c>
      <c r="FV15" s="116">
        <v>8650.0709999999999</v>
      </c>
      <c r="FW15" s="116">
        <v>10842.13</v>
      </c>
      <c r="FX15" s="116">
        <v>9861.5650000000005</v>
      </c>
      <c r="FY15" s="116">
        <v>9896.6270000000004</v>
      </c>
      <c r="FZ15" s="116">
        <v>9853.0280000000002</v>
      </c>
      <c r="GA15" s="116">
        <v>9695.5049999999992</v>
      </c>
      <c r="GB15" s="116">
        <v>10556.369000000001</v>
      </c>
      <c r="GC15" s="131">
        <v>10556.369000000001</v>
      </c>
      <c r="GD15" s="116">
        <v>9271.7420000000002</v>
      </c>
      <c r="GE15" s="116">
        <v>8127.7389999999996</v>
      </c>
      <c r="GF15" s="116">
        <v>10403.062</v>
      </c>
      <c r="GG15" s="116">
        <v>9385.8809999999994</v>
      </c>
      <c r="GH15" s="116">
        <v>9139.8130000000001</v>
      </c>
      <c r="GI15" s="116">
        <v>9030.3960000000006</v>
      </c>
      <c r="GJ15" s="116">
        <v>9049.9259999999995</v>
      </c>
      <c r="GK15" s="116">
        <v>9256.4040000000005</v>
      </c>
      <c r="GL15" s="116">
        <v>9695.8790000000008</v>
      </c>
      <c r="GM15" s="116">
        <v>9239.8889999999992</v>
      </c>
      <c r="GN15" s="116">
        <v>9225.5959999999995</v>
      </c>
      <c r="GO15" s="116">
        <v>11212.241</v>
      </c>
      <c r="GP15" s="131">
        <v>11212.241</v>
      </c>
      <c r="GQ15" s="116">
        <v>9707.3639999999996</v>
      </c>
      <c r="GR15" s="116">
        <v>8803.5239999999994</v>
      </c>
      <c r="GS15" s="116">
        <v>9990.4850000000006</v>
      </c>
      <c r="GT15" s="116">
        <v>9745.7849999999999</v>
      </c>
      <c r="GU15" s="116">
        <v>10234.035</v>
      </c>
      <c r="GV15" s="116">
        <v>7367.5709999999999</v>
      </c>
      <c r="GW15" s="116">
        <v>7427.1170000000002</v>
      </c>
      <c r="GX15" s="116">
        <v>9685.9860000000008</v>
      </c>
      <c r="GY15" s="116">
        <v>10573.641</v>
      </c>
      <c r="GZ15" s="116">
        <v>14826.358</v>
      </c>
      <c r="HA15" s="116">
        <v>9911.3709999999992</v>
      </c>
      <c r="HB15" s="116">
        <v>9859.16</v>
      </c>
      <c r="HC15" s="131">
        <v>9859.16</v>
      </c>
      <c r="HD15" s="116">
        <v>8934.5869999999995</v>
      </c>
      <c r="HE15" s="116">
        <v>9181.8279999999995</v>
      </c>
      <c r="HF15" s="116">
        <v>10668.612999999999</v>
      </c>
      <c r="HG15" s="116">
        <v>9866.4789999999994</v>
      </c>
      <c r="HH15" s="116">
        <v>8868.2649999999994</v>
      </c>
      <c r="HI15" s="116">
        <v>8631.83</v>
      </c>
      <c r="HJ15" s="116">
        <v>9332.5949999999993</v>
      </c>
      <c r="HK15" s="116">
        <v>8600.0930000000008</v>
      </c>
      <c r="HL15" s="116">
        <v>8152.0119999999997</v>
      </c>
      <c r="HM15" s="116">
        <v>8043.2969999999996</v>
      </c>
      <c r="HN15" s="116">
        <v>8783.3950000000004</v>
      </c>
      <c r="HO15" s="116">
        <v>8857.66</v>
      </c>
      <c r="HP15" s="131">
        <v>8857.66</v>
      </c>
      <c r="HQ15" s="116">
        <v>8275.3019999999997</v>
      </c>
      <c r="HR15" s="116">
        <v>7051.34</v>
      </c>
      <c r="HS15" s="116">
        <v>9320.4269999999997</v>
      </c>
      <c r="HT15" s="116">
        <v>8875.2170000000006</v>
      </c>
      <c r="HU15" s="116">
        <v>6080.0569999999998</v>
      </c>
      <c r="HV15" s="116">
        <v>6481.2209999999995</v>
      </c>
      <c r="HW15" s="116">
        <v>5621.8</v>
      </c>
      <c r="HX15" s="116">
        <v>6160.8720000000003</v>
      </c>
      <c r="HY15" s="116">
        <v>5409.9070000000002</v>
      </c>
      <c r="HZ15" s="116">
        <v>5556.3540000000003</v>
      </c>
      <c r="IA15" s="116">
        <v>5555.1639999999998</v>
      </c>
      <c r="IB15" s="116">
        <v>4250.7950000000001</v>
      </c>
      <c r="IC15" s="131">
        <v>4250.7950000000001</v>
      </c>
      <c r="ID15" s="116">
        <v>6854.9679999999998</v>
      </c>
      <c r="IE15" s="116">
        <v>5671.8689999999997</v>
      </c>
      <c r="IF15" s="116">
        <v>6553.3230000000003</v>
      </c>
      <c r="IG15" s="116">
        <v>5106.2619999999997</v>
      </c>
      <c r="IH15" s="116">
        <v>6865.9489999999996</v>
      </c>
      <c r="II15" s="116">
        <v>4975.7309999999998</v>
      </c>
      <c r="IJ15" s="116">
        <v>6279.473</v>
      </c>
      <c r="IK15" s="116">
        <v>6649.2439999999997</v>
      </c>
      <c r="IL15" s="116">
        <v>5085.1850000000004</v>
      </c>
      <c r="IM15" s="116">
        <v>7448.0410000000002</v>
      </c>
      <c r="IN15" s="116">
        <v>5681.8869999999997</v>
      </c>
      <c r="IO15" s="116">
        <v>6579.1549999999997</v>
      </c>
      <c r="IP15" s="131">
        <v>6579.1549999999997</v>
      </c>
      <c r="IQ15" s="116">
        <v>6727.3389999999999</v>
      </c>
      <c r="IR15" s="116">
        <v>4842.7520000000004</v>
      </c>
      <c r="IS15" s="116">
        <v>6759.4260000000004</v>
      </c>
      <c r="IT15" s="116">
        <v>6351.1030000000001</v>
      </c>
      <c r="IU15" s="116">
        <v>5653.4080000000004</v>
      </c>
      <c r="IV15" s="116">
        <v>6788.0219999999999</v>
      </c>
      <c r="IW15" s="116">
        <v>6724.1409999999996</v>
      </c>
      <c r="IX15" s="116">
        <v>7057.1760000000004</v>
      </c>
      <c r="IY15" s="116">
        <v>6815.1170000000002</v>
      </c>
      <c r="IZ15" s="116">
        <v>6707.4059999999999</v>
      </c>
      <c r="JA15" s="116">
        <v>6560.5039999999999</v>
      </c>
      <c r="JB15" s="116">
        <v>5536.13</v>
      </c>
      <c r="JC15" s="131">
        <v>5536.13</v>
      </c>
      <c r="JD15" s="116">
        <v>6282.2939999999999</v>
      </c>
      <c r="JE15" s="116">
        <v>5488.7</v>
      </c>
      <c r="JF15" s="116">
        <v>4312.29</v>
      </c>
      <c r="JG15" s="116">
        <v>0</v>
      </c>
      <c r="JH15" s="116">
        <v>162.69499999999999</v>
      </c>
      <c r="JI15" s="116">
        <v>3709.672</v>
      </c>
      <c r="JJ15" s="116">
        <v>4061.7170000000001</v>
      </c>
      <c r="JK15" s="116">
        <v>6387.6379999999999</v>
      </c>
      <c r="JL15" s="116">
        <v>6301.9080000000004</v>
      </c>
      <c r="JM15" s="116">
        <v>6447.8239999999996</v>
      </c>
      <c r="JN15" s="116">
        <v>6838.585</v>
      </c>
      <c r="JO15" s="116">
        <v>5948.8130000000001</v>
      </c>
      <c r="JP15" s="131">
        <v>5948.8130000000001</v>
      </c>
      <c r="JQ15" s="116">
        <v>7569.1769999999997</v>
      </c>
      <c r="JR15" s="116">
        <v>7140.1170000000002</v>
      </c>
      <c r="JS15" s="116">
        <v>7721.1040000000003</v>
      </c>
      <c r="JT15" s="116">
        <v>6162.4040000000005</v>
      </c>
      <c r="JU15" s="116">
        <v>4360.2529999999997</v>
      </c>
      <c r="JV15" s="116">
        <v>6536.0079999999998</v>
      </c>
      <c r="JW15" s="116">
        <v>7779.509</v>
      </c>
      <c r="JX15" s="116">
        <v>8108.7060000000001</v>
      </c>
      <c r="JY15" s="116">
        <v>8408.5840000000007</v>
      </c>
      <c r="JZ15" s="116">
        <v>7788.5360000000001</v>
      </c>
      <c r="KA15" s="116">
        <v>8295.9959999999992</v>
      </c>
      <c r="KB15" s="116">
        <v>7433.5349999999999</v>
      </c>
      <c r="KC15" s="131">
        <v>7433.5349999999999</v>
      </c>
      <c r="KD15" s="59">
        <f>+IFERROR((IF(ISTEXT(KD$5)=FALSE,(INDEX(INEI!$1:$1048576,MATCH($B15,INEI!$B:$B,0),MATCH(KD$4,INEI!$3:$3,0))),KC15)),"")</f>
        <v>6882.7879999999996</v>
      </c>
      <c r="KE15" s="59">
        <f>+IFERROR((IF(ISTEXT(KE$5)=FALSE,(INDEX(INEI!$1:$1048576,MATCH($B15,INEI!$B:$B,0),MATCH(KE$4,INEI!$3:$3,0))),KD15)),"")</f>
        <v>7305.7370000000001</v>
      </c>
      <c r="KF15" s="59">
        <f>+IFERROR((IF(ISTEXT(KF$5)=FALSE,(INDEX(INEI!$1:$1048576,MATCH($B15,INEI!$B:$B,0),MATCH(KF$4,INEI!$3:$3,0))),KE15)),"")</f>
        <v>7645.8810000000003</v>
      </c>
      <c r="KG15" s="59">
        <f>+IFERROR((IF(ISTEXT(KG$5)=FALSE,(INDEX(INEI!$1:$1048576,MATCH($B15,INEI!$B:$B,0),MATCH(KG$4,INEI!$3:$3,0))),KF15)),"")</f>
        <v>6729.4880000000003</v>
      </c>
      <c r="KH15" s="59">
        <f>+IFERROR((IF(ISTEXT(KH$5)=FALSE,(INDEX(INEI!$1:$1048576,MATCH($B15,INEI!$B:$B,0),MATCH(KH$4,INEI!$3:$3,0))),KG15)),"")</f>
        <v>7489.4319999999998</v>
      </c>
      <c r="KI15" s="59">
        <f>+IFERROR((IF(ISTEXT(KI$5)=FALSE,(INDEX(INEI!$1:$1048576,MATCH($B15,INEI!$B:$B,0),MATCH(KI$4,INEI!$3:$3,0))),KH15)),"")</f>
        <v>6235.2619999999997</v>
      </c>
      <c r="KJ15" s="59">
        <f>+IFERROR((IF(ISTEXT(KJ$5)=FALSE,(INDEX(INEI!$1:$1048576,MATCH($B15,INEI!$B:$B,0),MATCH(KJ$4,INEI!$3:$3,0))),KI15)),"")</f>
        <v>7005.15</v>
      </c>
      <c r="KK15" s="59">
        <f>+IFERROR((IF(ISTEXT(KK$5)=FALSE,(INDEX(INEI!$1:$1048576,MATCH($B15,INEI!$B:$B,0),MATCH(KK$4,INEI!$3:$3,0))),KJ15)),"")</f>
        <v>6886.0259999999998</v>
      </c>
      <c r="KL15" s="59">
        <f>+IFERROR((IF(ISTEXT(KL$5)=FALSE,(INDEX(INEI!$1:$1048576,MATCH($B15,INEI!$B:$B,0),MATCH(KL$4,INEI!$3:$3,0))),KK15)),"")</f>
        <v>6182.4</v>
      </c>
      <c r="KM15" s="59">
        <f>+IFERROR((IF(ISTEXT(KM$5)=FALSE,(INDEX(INEI!$1:$1048576,MATCH($B15,INEI!$B:$B,0),MATCH(KM$4,INEI!$3:$3,0))),KL15)),"")</f>
        <v>6069.9129999999996</v>
      </c>
      <c r="KN15" s="59">
        <f>+IFERROR((IF(ISTEXT(KN$5)=FALSE,(INDEX(INEI!$1:$1048576,MATCH($B15,INEI!$B:$B,0),MATCH(KN$4,INEI!$3:$3,0))),KM15)),"")</f>
        <v>7024.451</v>
      </c>
      <c r="KO15" s="59">
        <f>+IFERROR((IF(ISTEXT(KO$5)=FALSE,(INDEX(INEI!$1:$1048576,MATCH($B15,INEI!$B:$B,0),MATCH(KO$4,INEI!$3:$3,0))),KN15)),"")</f>
        <v>6729.5519999999997</v>
      </c>
      <c r="KP15" s="131">
        <f>+IFERROR((IF(ISTEXT(KP$5)=FALSE,(INDEX(INEI!$1:$1048576,MATCH($B15,INEI!$B:$B,0),MATCH(KP$4,INEI!$3:$3,0))),KO15)),"")</f>
        <v>6729.5519999999997</v>
      </c>
      <c r="KQ15" s="59">
        <f>+IFERROR((IF(ISTEXT(KQ$5)=FALSE,(INDEX(INEI!$1:$1048576,MATCH($B15,INEI!$B:$B,0),MATCH(KQ$4,INEI!$3:$3,0))),KP15)),"")</f>
        <v>6687.39</v>
      </c>
      <c r="KR15" s="59">
        <f>+IFERROR((IF(ISTEXT(KR$5)=FALSE,(INDEX(INEI!$1:$1048576,MATCH($B15,INEI!$B:$B,0),MATCH(KR$4,INEI!$3:$3,0))),KQ15)),"")</f>
        <v>5637.6509999999998</v>
      </c>
      <c r="KS15" s="59">
        <f>+IFERROR((IF(ISTEXT(KS$5)=FALSE,(INDEX(INEI!$1:$1048576,MATCH($B15,INEI!$B:$B,0),MATCH(KS$4,INEI!$3:$3,0))),KR15)),"")</f>
        <v>6686.31</v>
      </c>
      <c r="KT15" s="59">
        <f>+IFERROR((IF(ISTEXT(KT$5)=FALSE,(INDEX(INEI!$1:$1048576,MATCH($B15,INEI!$B:$B,0),MATCH(KT$4,INEI!$3:$3,0))),KS15)),"")</f>
        <v>5704.0550000000003</v>
      </c>
      <c r="KU15" s="59">
        <f>+IFERROR((IF(ISTEXT(KU$5)=FALSE,(INDEX(INEI!$1:$1048576,MATCH($B15,INEI!$B:$B,0),MATCH(KU$4,INEI!$3:$3,0))),KT15)),"")</f>
        <v>7027.9719999999998</v>
      </c>
      <c r="KV15" s="59">
        <f>+IFERROR((IF(ISTEXT(KV$5)=FALSE,(INDEX(INEI!$1:$1048576,MATCH($B15,INEI!$B:$B,0),MATCH(KV$4,INEI!$3:$3,0))),KU15)),"")</f>
        <v>6401.83</v>
      </c>
      <c r="KW15" s="59">
        <f>+IFERROR((IF(ISTEXT(KW$5)=FALSE,(INDEX(INEI!$1:$1048576,MATCH($B15,INEI!$B:$B,0),MATCH(KW$4,INEI!$3:$3,0))),KV15)),"")</f>
        <v>6497.2430000000004</v>
      </c>
      <c r="KX15" s="59">
        <f>+IFERROR((IF(ISTEXT(KX$5)=FALSE,(INDEX(INEI!$1:$1048576,MATCH($B15,INEI!$B:$B,0),MATCH(KX$4,INEI!$3:$3,0))),KW15)),"")</f>
        <v>5220.9849999999997</v>
      </c>
      <c r="KY15" s="59">
        <f>+IFERROR((IF(ISTEXT(KY$5)=FALSE,(INDEX(INEI!$1:$1048576,MATCH($B15,INEI!$B:$B,0),MATCH(KY$4,INEI!$3:$3,0))),KX15)),"")</f>
        <v>6426.8720000000003</v>
      </c>
      <c r="KZ15" s="59">
        <f>+IFERROR((IF(ISTEXT(KZ$5)=FALSE,(INDEX(INEI!$1:$1048576,MATCH($B15,INEI!$B:$B,0),MATCH(KZ$4,INEI!$3:$3,0))),KY15)),"")</f>
        <v>6390.384</v>
      </c>
      <c r="LA15" s="59">
        <f>+IFERROR((IF(ISTEXT(LA$5)=FALSE,(INDEX(INEI!$1:$1048576,MATCH($B15,INEI!$B:$B,0),MATCH(LA$4,INEI!$3:$3,0))),KZ15)),"")</f>
        <v>6136.692</v>
      </c>
      <c r="LB15" s="59">
        <f>+IFERROR((IF(ISTEXT(LB$5)=FALSE,(INDEX(INEI!$1:$1048576,MATCH($B15,INEI!$B:$B,0),MATCH(LB$4,INEI!$3:$3,0))),LA15)),"")</f>
        <v>6202.9840000000004</v>
      </c>
      <c r="LC15" s="131">
        <f>+IFERROR((IF(ISTEXT(LC$5)=FALSE,(INDEX(INEI!$1:$1048576,MATCH($B15,INEI!$B:$B,0),MATCH(LC$4,INEI!$3:$3,0))),LB15)),"")</f>
        <v>6202.9840000000004</v>
      </c>
      <c r="LD15" s="59">
        <f>+IFERROR((IF(ISTEXT(LD$5)=FALSE,(INDEX(INEI!$1:$1048576,MATCH($B15,INEI!$B:$B,0),MATCH(LD$4,INEI!$3:$3,0))),LC15)),"")</f>
        <v>6655.8310000000001</v>
      </c>
      <c r="LE15" s="59">
        <f>+IFERROR((IF(ISTEXT(LE$5)=FALSE,(INDEX(INEI!$1:$1048576,MATCH($B15,INEI!$B:$B,0),MATCH(LE$4,INEI!$3:$3,0))),LD15)),"")</f>
        <v>6163.3239999999996</v>
      </c>
      <c r="LF15" s="59">
        <f>+IFERROR((IF(ISTEXT(LF$5)=FALSE,(INDEX(INEI!$1:$1048576,MATCH($B15,INEI!$B:$B,0),MATCH(LF$4,INEI!$3:$3,0))),LE15)),"")</f>
        <v>5941.07</v>
      </c>
      <c r="LG15" s="59">
        <f>+IFERROR((IF(ISTEXT(LG$5)=FALSE,(INDEX(INEI!$1:$1048576,MATCH($B15,INEI!$B:$B,0),MATCH(LG$4,INEI!$3:$3,0))),LF15)),"")</f>
        <v>4706.6809999999996</v>
      </c>
      <c r="LH15" s="59">
        <f>+IFERROR((IF(ISTEXT(LH$5)=FALSE,(INDEX(INEI!$1:$1048576,MATCH($B15,INEI!$B:$B,0),MATCH(LH$4,INEI!$3:$3,0))),LG15)),"")</f>
        <v>5655.4560000000001</v>
      </c>
      <c r="LI15" s="59">
        <f>+IFERROR((IF(ISTEXT(LI$5)=FALSE,(INDEX(INEI!$1:$1048576,MATCH($B15,INEI!$B:$B,0),MATCH(LI$4,INEI!$3:$3,0))),LH15)),"")</f>
        <v>5206.5039999999999</v>
      </c>
      <c r="LJ15" s="59">
        <f>+IFERROR((IF(ISTEXT(LJ$5)=FALSE,(INDEX(INEI!$1:$1048576,MATCH($B15,INEI!$B:$B,0),MATCH(LJ$4,INEI!$3:$3,0))),LI15)),"")</f>
        <v>5349.2759999999998</v>
      </c>
      <c r="LK15" s="59">
        <f>+IFERROR((IF(ISTEXT(LK$5)=FALSE,(INDEX(INEI!$1:$1048576,MATCH($B15,INEI!$B:$B,0),MATCH(LK$4,INEI!$3:$3,0))),LJ15)),"")</f>
        <v>4977.4610000000002</v>
      </c>
      <c r="LL15" s="59">
        <f>+IFERROR((IF(ISTEXT(LL$5)=FALSE,(INDEX(INEI!$1:$1048576,MATCH($B15,INEI!$B:$B,0),MATCH(LL$4,INEI!$3:$3,0))),LK15)),"")</f>
        <v>4739.8670000000002</v>
      </c>
      <c r="LM15" s="59">
        <f>+IFERROR((IF(ISTEXT(LM$5)=FALSE,(INDEX(INEI!$1:$1048576,MATCH($B15,INEI!$B:$B,0),MATCH(LM$4,INEI!$3:$3,0))),LL15)),"")</f>
        <v>5485.4539999999997</v>
      </c>
      <c r="LN15" s="59">
        <f>+IFERROR((IF(ISTEXT(LN$5)=FALSE,(INDEX(INEI!$1:$1048576,MATCH($B15,INEI!$B:$B,0),MATCH(LN$4,INEI!$3:$3,0))),LM15)),"")</f>
        <v>5573.2060000000001</v>
      </c>
      <c r="LO15" s="59">
        <f>+IFERROR((IF(ISTEXT(LO$5)=FALSE,(INDEX(INEI!$1:$1048576,MATCH($B15,INEI!$B:$B,0),MATCH(LO$4,INEI!$3:$3,0))),LN15)),"")</f>
        <v>6042.7690000000002</v>
      </c>
      <c r="LP15" s="131">
        <f>+IFERROR((IF(ISTEXT(LP$5)=FALSE,(INDEX(INEI!$1:$1048576,MATCH($B15,INEI!$B:$B,0),MATCH(LP$4,INEI!$3:$3,0))),LO15)),"")</f>
        <v>6042.7690000000002</v>
      </c>
      <c r="LQ15" s="59">
        <f>+IFERROR((IF(ISTEXT(LQ$5)=FALSE,(INDEX(INEI!$1:$1048576,MATCH($B15,INEI!$B:$B,0),MATCH(LQ$4,INEI!$3:$3,0))),LP15)),"")</f>
        <v>6266.74</v>
      </c>
      <c r="LR15" s="59">
        <f>+IFERROR((IF(ISTEXT(LR$5)=FALSE,(INDEX(INEI!$1:$1048576,MATCH($B15,INEI!$B:$B,0),MATCH(LR$4,INEI!$3:$3,0))),LQ15)),"")</f>
        <v>4335.5709999999999</v>
      </c>
      <c r="LS15" s="59">
        <f>+IFERROR((IF(ISTEXT(LS$5)=FALSE,(INDEX(INEI!$1:$1048576,MATCH($B15,INEI!$B:$B,0),MATCH(LS$4,INEI!$3:$3,0))),LR15)),"")</f>
        <v>7052.8969999999999</v>
      </c>
      <c r="LT15" s="59">
        <f>+IFERROR((IF(ISTEXT(LT$5)=FALSE,(INDEX(INEI!$1:$1048576,MATCH($B15,INEI!$B:$B,0),MATCH(LT$4,INEI!$3:$3,0))),LS15)),"")</f>
        <v>7392.9620000000004</v>
      </c>
      <c r="LU15" s="59">
        <f>+IFERROR((IF(ISTEXT(LU$5)=FALSE,(INDEX(INEI!$1:$1048576,MATCH($B15,INEI!$B:$B,0),MATCH(LU$4,INEI!$3:$3,0))),LT15)),"")</f>
        <v>5835.2969999999996</v>
      </c>
      <c r="LV15" s="59">
        <f>+IFERROR((IF(ISTEXT(LV$5)=FALSE,(INDEX(INEI!$1:$1048576,MATCH($B15,INEI!$B:$B,0),MATCH(LV$4,INEI!$3:$3,0))),LU15)),"")</f>
        <v>5703.3810000000003</v>
      </c>
      <c r="LW15" s="59">
        <f>+IFERROR((IF(ISTEXT(LW$5)=FALSE,(INDEX(INEI!$1:$1048576,MATCH($B15,INEI!$B:$B,0),MATCH(LW$4,INEI!$3:$3,0))),LV15)),"")</f>
        <v>6288.076</v>
      </c>
      <c r="LX15" s="59">
        <f>+IFERROR((IF(ISTEXT(LX$5)=FALSE,(INDEX(INEI!$1:$1048576,MATCH($B15,INEI!$B:$B,0),MATCH(LX$4,INEI!$3:$3,0))),LW15)),"")</f>
        <v>10224.465</v>
      </c>
      <c r="LY15" s="59">
        <f>+IFERROR((IF(ISTEXT(LY$5)=FALSE,(INDEX(INEI!$1:$1048576,MATCH($B15,INEI!$B:$B,0),MATCH(LY$4,INEI!$3:$3,0))),LX15)),"")</f>
        <v>7433.6360000000004</v>
      </c>
      <c r="LZ15" s="59">
        <f>+IFERROR((IF(ISTEXT(LZ$5)=FALSE,(INDEX(INEI!$1:$1048576,MATCH($B15,INEI!$B:$B,0),MATCH(LZ$4,INEI!$3:$3,0))),LY15)),"")</f>
        <v>7162.4350000000004</v>
      </c>
      <c r="MA15" s="59">
        <f>+IFERROR((IF(ISTEXT(MA$5)=FALSE,(INDEX(INEI!$1:$1048576,MATCH($B15,INEI!$B:$B,0),MATCH(MA$4,INEI!$3:$3,0))),LZ15)),"")</f>
        <v>8741.61</v>
      </c>
      <c r="MB15" s="59">
        <f>+IFERROR((IF(ISTEXT(MB$5)=FALSE,(INDEX(INEI!$1:$1048576,MATCH($B15,INEI!$B:$B,0),MATCH(MB$4,INEI!$3:$3,0))),MA15)),"")</f>
        <v>7708.942</v>
      </c>
      <c r="MC15" s="131">
        <f>+IFERROR((IF(ISTEXT(MC$5)=FALSE,(INDEX(INEI!$1:$1048576,MATCH($B15,INEI!$B:$B,0),MATCH(MC$4,INEI!$3:$3,0))),MB15)),"")</f>
        <v>7708.942</v>
      </c>
      <c r="MD15" s="59">
        <f>+IFERROR((IF(ISTEXT(MD$5)=FALSE,(INDEX(INEI!$1:$1048576,MATCH($B15,INEI!$B:$B,0),MATCH(MD$4,INEI!$3:$3,0))),MC15)),"")</f>
        <v>5747.4690000000001</v>
      </c>
      <c r="ME15" s="59">
        <f>+IFERROR((IF(ISTEXT(ME$5)=FALSE,(INDEX(INEI!$1:$1048576,MATCH($B15,INEI!$B:$B,0),MATCH(ME$4,INEI!$3:$3,0))),MD15)),"")</f>
        <v>6577.2139999999999</v>
      </c>
      <c r="MF15" s="59">
        <f>+IFERROR((IF(ISTEXT(MF$5)=FALSE,(INDEX(INEI!$1:$1048576,MATCH($B15,INEI!$B:$B,0),MATCH(MF$4,INEI!$3:$3,0))),ME15)),"")</f>
        <v>0</v>
      </c>
      <c r="MG15" s="59">
        <f>+IFERROR((IF(ISTEXT(MG$5)=FALSE,(INDEX(INEI!$1:$1048576,MATCH($B15,INEI!$B:$B,0),MATCH(MG$4,INEI!$3:$3,0))),MF15)),"")</f>
        <v>0</v>
      </c>
      <c r="MH15" s="59" t="str">
        <f>+IFERROR((IF(ISTEXT(MH$5)=FALSE,(INDEX(INEI!$1:$1048576,MATCH($B15,INEI!$B:$B,0),MATCH(MH$4,INEI!$3:$3,0))),MG15)),"")</f>
        <v/>
      </c>
      <c r="MI15" s="59" t="str">
        <f>+IFERROR((IF(ISTEXT(MI$5)=FALSE,(INDEX(INEI!$1:$1048576,MATCH($B15,INEI!$B:$B,0),MATCH(MI$4,INEI!$3:$3,0))),MH15)),"")</f>
        <v/>
      </c>
      <c r="MJ15" s="59" t="str">
        <f>+IFERROR((IF(ISTEXT(MJ$5)=FALSE,(INDEX(INEI!$1:$1048576,MATCH($B15,INEI!$B:$B,0),MATCH(MJ$4,INEI!$3:$3,0))),MI15)),"")</f>
        <v/>
      </c>
      <c r="MK15" s="59" t="str">
        <f>+IFERROR((IF(ISTEXT(MK$5)=FALSE,(INDEX(INEI!$1:$1048576,MATCH($B15,INEI!$B:$B,0),MATCH(MK$4,INEI!$3:$3,0))),MJ15)),"")</f>
        <v/>
      </c>
      <c r="ML15" s="59" t="str">
        <f>+IFERROR((IF(ISTEXT(ML$5)=FALSE,(INDEX(INEI!$1:$1048576,MATCH($B15,INEI!$B:$B,0),MATCH(ML$4,INEI!$3:$3,0))),MK15)),"")</f>
        <v/>
      </c>
      <c r="MM15" s="59" t="str">
        <f>+IFERROR((IF(ISTEXT(MM$5)=FALSE,(INDEX(INEI!$1:$1048576,MATCH($B15,INEI!$B:$B,0),MATCH(MM$4,INEI!$3:$3,0))),ML15)),"")</f>
        <v/>
      </c>
      <c r="MN15" s="59" t="str">
        <f>+IFERROR((IF(ISTEXT(MN$5)=FALSE,(INDEX(INEI!$1:$1048576,MATCH($B15,INEI!$B:$B,0),MATCH(MN$4,INEI!$3:$3,0))),MM15)),"")</f>
        <v/>
      </c>
      <c r="MO15" s="59" t="str">
        <f>+IFERROR((IF(ISTEXT(MO$5)=FALSE,(INDEX(INEI!$1:$1048576,MATCH($B15,INEI!$B:$B,0),MATCH(MO$4,INEI!$3:$3,0))),MN15)),"")</f>
        <v/>
      </c>
      <c r="MP15" s="131" t="str">
        <f>+IFERROR((IF(ISTEXT(MP$5)=FALSE,(INDEX(INEI!$1:$1048576,MATCH($B15,INEI!$B:$B,0),MATCH(MP$4,INEI!$3:$3,0))),MO15)),"")</f>
        <v/>
      </c>
    </row>
    <row r="16" spans="1:354" s="323" customFormat="1" outlineLevel="1">
      <c r="A16" s="5"/>
      <c r="B16" s="9" t="s">
        <v>228</v>
      </c>
      <c r="C16" s="5" t="s">
        <v>344</v>
      </c>
      <c r="D16" s="116"/>
      <c r="E16" s="116"/>
      <c r="F16" s="116"/>
      <c r="G16" s="116"/>
      <c r="H16" s="116"/>
      <c r="I16" s="116"/>
      <c r="J16" s="116"/>
      <c r="K16" s="116"/>
      <c r="L16" s="116"/>
      <c r="M16" s="116"/>
      <c r="N16" s="116"/>
      <c r="O16" s="116"/>
      <c r="P16" s="131"/>
      <c r="Q16" s="116"/>
      <c r="R16" s="116"/>
      <c r="S16" s="116"/>
      <c r="T16" s="116"/>
      <c r="U16" s="116"/>
      <c r="V16" s="116"/>
      <c r="W16" s="116"/>
      <c r="X16" s="116"/>
      <c r="Y16" s="116"/>
      <c r="Z16" s="116"/>
      <c r="AA16" s="116"/>
      <c r="AB16" s="116"/>
      <c r="AC16" s="131"/>
      <c r="AD16" s="116"/>
      <c r="AE16" s="116"/>
      <c r="AF16" s="116"/>
      <c r="AG16" s="116"/>
      <c r="AH16" s="116"/>
      <c r="AI16" s="116"/>
      <c r="AJ16" s="116"/>
      <c r="AK16" s="116"/>
      <c r="AL16" s="116"/>
      <c r="AM16" s="116"/>
      <c r="AN16" s="116"/>
      <c r="AO16" s="116"/>
      <c r="AP16" s="131"/>
      <c r="AQ16" s="116"/>
      <c r="AR16" s="116"/>
      <c r="AS16" s="116"/>
      <c r="AT16" s="116"/>
      <c r="AU16" s="116"/>
      <c r="AV16" s="116"/>
      <c r="AW16" s="116"/>
      <c r="AX16" s="116"/>
      <c r="AY16" s="116"/>
      <c r="AZ16" s="116"/>
      <c r="BA16" s="116"/>
      <c r="BB16" s="116"/>
      <c r="BC16" s="131"/>
      <c r="BD16" s="116"/>
      <c r="BE16" s="116"/>
      <c r="BF16" s="116"/>
      <c r="BG16" s="116"/>
      <c r="BH16" s="116"/>
      <c r="BI16" s="116"/>
      <c r="BJ16" s="116"/>
      <c r="BK16" s="116"/>
      <c r="BL16" s="116"/>
      <c r="BM16" s="116"/>
      <c r="BN16" s="116"/>
      <c r="BO16" s="116"/>
      <c r="BP16" s="131"/>
      <c r="BQ16" s="116"/>
      <c r="BR16" s="116"/>
      <c r="BS16" s="116"/>
      <c r="BT16" s="116"/>
      <c r="BU16" s="116"/>
      <c r="BV16" s="116"/>
      <c r="BW16" s="116"/>
      <c r="BX16" s="116"/>
      <c r="BY16" s="116"/>
      <c r="BZ16" s="116"/>
      <c r="CA16" s="116"/>
      <c r="CB16" s="116"/>
      <c r="CC16" s="131"/>
      <c r="CD16" s="116"/>
      <c r="CE16" s="116"/>
      <c r="CF16" s="116"/>
      <c r="CG16" s="116"/>
      <c r="CH16" s="116"/>
      <c r="CI16" s="116"/>
      <c r="CJ16" s="116"/>
      <c r="CK16" s="116"/>
      <c r="CL16" s="116"/>
      <c r="CM16" s="116"/>
      <c r="CN16" s="116"/>
      <c r="CO16" s="116"/>
      <c r="CP16" s="131"/>
      <c r="CQ16" s="116"/>
      <c r="CR16" s="116"/>
      <c r="CS16" s="116"/>
      <c r="CT16" s="116"/>
      <c r="CU16" s="116"/>
      <c r="CV16" s="116"/>
      <c r="CW16" s="116"/>
      <c r="CX16" s="116"/>
      <c r="CY16" s="116"/>
      <c r="CZ16" s="116"/>
      <c r="DA16" s="116"/>
      <c r="DB16" s="116"/>
      <c r="DC16" s="131"/>
      <c r="DD16" s="116"/>
      <c r="DE16" s="116"/>
      <c r="DF16" s="116"/>
      <c r="DG16" s="116"/>
      <c r="DH16" s="116"/>
      <c r="DI16" s="116"/>
      <c r="DJ16" s="116"/>
      <c r="DK16" s="116"/>
      <c r="DL16" s="116"/>
      <c r="DM16" s="116"/>
      <c r="DN16" s="116"/>
      <c r="DO16" s="116"/>
      <c r="DP16" s="131"/>
      <c r="DQ16" s="116"/>
      <c r="DR16" s="116"/>
      <c r="DS16" s="116"/>
      <c r="DT16" s="116"/>
      <c r="DU16" s="116"/>
      <c r="DV16" s="116"/>
      <c r="DW16" s="116"/>
      <c r="DX16" s="116"/>
      <c r="DY16" s="116"/>
      <c r="DZ16" s="116"/>
      <c r="EA16" s="116"/>
      <c r="EB16" s="116"/>
      <c r="EC16" s="131"/>
      <c r="ED16" s="116"/>
      <c r="EE16" s="116"/>
      <c r="EF16" s="116"/>
      <c r="EG16" s="116"/>
      <c r="EH16" s="116"/>
      <c r="EI16" s="116"/>
      <c r="EJ16" s="116"/>
      <c r="EK16" s="116"/>
      <c r="EL16" s="116"/>
      <c r="EM16" s="116"/>
      <c r="EN16" s="116"/>
      <c r="EO16" s="116"/>
      <c r="EP16" s="131"/>
      <c r="EQ16" s="116"/>
      <c r="ER16" s="116"/>
      <c r="ES16" s="116"/>
      <c r="ET16" s="116"/>
      <c r="EU16" s="116"/>
      <c r="EV16" s="116"/>
      <c r="EW16" s="116"/>
      <c r="EX16" s="116"/>
      <c r="EY16" s="116"/>
      <c r="EZ16" s="116"/>
      <c r="FA16" s="116"/>
      <c r="FB16" s="116"/>
      <c r="FC16" s="131"/>
      <c r="FD16" s="116">
        <v>2038.39</v>
      </c>
      <c r="FE16" s="116">
        <v>2071.5279999999998</v>
      </c>
      <c r="FF16" s="116">
        <v>2455.9769999999999</v>
      </c>
      <c r="FG16" s="116">
        <v>1870.6559999999999</v>
      </c>
      <c r="FH16" s="116">
        <v>2261.596</v>
      </c>
      <c r="FI16" s="116">
        <v>1991.046</v>
      </c>
      <c r="FJ16" s="116">
        <v>1741.721</v>
      </c>
      <c r="FK16" s="116">
        <v>1507.1959999999999</v>
      </c>
      <c r="FL16" s="116">
        <v>1336.3030000000001</v>
      </c>
      <c r="FM16" s="116">
        <v>1933.1849999999999</v>
      </c>
      <c r="FN16" s="116">
        <v>744.97699999999998</v>
      </c>
      <c r="FO16" s="116">
        <v>591.57600000000002</v>
      </c>
      <c r="FP16" s="131">
        <v>591.57600000000002</v>
      </c>
      <c r="FQ16" s="116">
        <v>904.48599999999999</v>
      </c>
      <c r="FR16" s="116">
        <v>836.46</v>
      </c>
      <c r="FS16" s="116">
        <v>1826.5889999999999</v>
      </c>
      <c r="FT16" s="116">
        <v>1295.9749999999999</v>
      </c>
      <c r="FU16" s="116">
        <v>1594.307</v>
      </c>
      <c r="FV16" s="116">
        <v>1015.838</v>
      </c>
      <c r="FW16" s="116">
        <v>1423.9480000000001</v>
      </c>
      <c r="FX16" s="116">
        <v>1112.5509999999999</v>
      </c>
      <c r="FY16" s="116">
        <v>1658.6780000000001</v>
      </c>
      <c r="FZ16" s="116">
        <v>1242.1079999999999</v>
      </c>
      <c r="GA16" s="116">
        <v>1199.299</v>
      </c>
      <c r="GB16" s="116">
        <v>1084.788</v>
      </c>
      <c r="GC16" s="131">
        <v>1084.788</v>
      </c>
      <c r="GD16" s="116">
        <v>709.721</v>
      </c>
      <c r="GE16" s="116">
        <v>524.71900000000005</v>
      </c>
      <c r="GF16" s="116">
        <v>617.91899999999998</v>
      </c>
      <c r="GG16" s="116">
        <v>1089.7660000000001</v>
      </c>
      <c r="GH16" s="116">
        <v>758.98599999999999</v>
      </c>
      <c r="GI16" s="116">
        <v>978.88199999999995</v>
      </c>
      <c r="GJ16" s="116">
        <v>876.12900000000002</v>
      </c>
      <c r="GK16" s="116">
        <v>728.14599999999996</v>
      </c>
      <c r="GL16" s="116">
        <v>803.79200000000003</v>
      </c>
      <c r="GM16" s="116">
        <v>716.45699999999999</v>
      </c>
      <c r="GN16" s="116">
        <v>1012.111</v>
      </c>
      <c r="GO16" s="116">
        <v>543.26499999999999</v>
      </c>
      <c r="GP16" s="131">
        <v>543.26499999999999</v>
      </c>
      <c r="GQ16" s="116">
        <v>600.12</v>
      </c>
      <c r="GR16" s="116">
        <v>559</v>
      </c>
      <c r="GS16" s="116">
        <v>834.053</v>
      </c>
      <c r="GT16" s="116">
        <v>799.56299999999999</v>
      </c>
      <c r="GU16" s="116">
        <v>865.827</v>
      </c>
      <c r="GV16" s="116">
        <v>793.14499999999998</v>
      </c>
      <c r="GW16" s="116">
        <v>594.86400000000003</v>
      </c>
      <c r="GX16" s="116">
        <v>825.47299999999996</v>
      </c>
      <c r="GY16" s="116">
        <v>908.79700000000003</v>
      </c>
      <c r="GZ16" s="116">
        <v>1978.335</v>
      </c>
      <c r="HA16" s="116">
        <v>1782.7429999999999</v>
      </c>
      <c r="HB16" s="116">
        <v>1148.579</v>
      </c>
      <c r="HC16" s="131">
        <v>1148.579</v>
      </c>
      <c r="HD16" s="116">
        <v>1019.841</v>
      </c>
      <c r="HE16" s="116">
        <v>741.27300000000002</v>
      </c>
      <c r="HF16" s="116">
        <v>1535.0519999999999</v>
      </c>
      <c r="HG16" s="116">
        <v>691.125</v>
      </c>
      <c r="HH16" s="116">
        <v>1602.278</v>
      </c>
      <c r="HI16" s="116">
        <v>1380.511</v>
      </c>
      <c r="HJ16" s="116">
        <v>872.678</v>
      </c>
      <c r="HK16" s="116">
        <v>1784.8209999999999</v>
      </c>
      <c r="HL16" s="116">
        <v>1664.72</v>
      </c>
      <c r="HM16" s="116">
        <v>1568.8689999999999</v>
      </c>
      <c r="HN16" s="116">
        <v>1708.6990000000001</v>
      </c>
      <c r="HO16" s="116">
        <v>1782.8779999999999</v>
      </c>
      <c r="HP16" s="131">
        <v>1782.8779999999999</v>
      </c>
      <c r="HQ16" s="116">
        <v>1701.8520000000001</v>
      </c>
      <c r="HR16" s="116">
        <v>1628.8689999999999</v>
      </c>
      <c r="HS16" s="116">
        <v>1836.78</v>
      </c>
      <c r="HT16" s="116">
        <v>1755.2729999999999</v>
      </c>
      <c r="HU16" s="116">
        <v>1064.569</v>
      </c>
      <c r="HV16" s="116">
        <v>932.48500000000001</v>
      </c>
      <c r="HW16" s="116">
        <v>1475.9179999999999</v>
      </c>
      <c r="HX16" s="116">
        <v>1640.739</v>
      </c>
      <c r="HY16" s="116">
        <v>1865.2639999999999</v>
      </c>
      <c r="HZ16" s="116">
        <v>1840.296</v>
      </c>
      <c r="IA16" s="116">
        <v>851.75599999999997</v>
      </c>
      <c r="IB16" s="116">
        <v>1318.855</v>
      </c>
      <c r="IC16" s="131">
        <v>1318.855</v>
      </c>
      <c r="ID16" s="116">
        <v>1679.701</v>
      </c>
      <c r="IE16" s="116">
        <v>1546.94</v>
      </c>
      <c r="IF16" s="116">
        <v>1728.3710000000001</v>
      </c>
      <c r="IG16" s="116">
        <v>1617.7539999999999</v>
      </c>
      <c r="IH16" s="116">
        <v>1613.6559999999999</v>
      </c>
      <c r="II16" s="116">
        <v>1476.117</v>
      </c>
      <c r="IJ16" s="116">
        <v>315.86799999999999</v>
      </c>
      <c r="IK16" s="116">
        <v>1375.7650000000001</v>
      </c>
      <c r="IL16" s="116">
        <v>1411.7840000000001</v>
      </c>
      <c r="IM16" s="116">
        <v>1422.672</v>
      </c>
      <c r="IN16" s="116">
        <v>1502.337</v>
      </c>
      <c r="IO16" s="116">
        <v>1621.674</v>
      </c>
      <c r="IP16" s="131">
        <v>1621.674</v>
      </c>
      <c r="IQ16" s="116">
        <v>1707.9780000000001</v>
      </c>
      <c r="IR16" s="116">
        <v>1632.625</v>
      </c>
      <c r="IS16" s="116">
        <v>1495.855</v>
      </c>
      <c r="IT16" s="116">
        <v>1524.5740000000001</v>
      </c>
      <c r="IU16" s="116">
        <v>1116.4190000000001</v>
      </c>
      <c r="IV16" s="116">
        <v>1666.038</v>
      </c>
      <c r="IW16" s="116">
        <v>1451.48</v>
      </c>
      <c r="IX16" s="116">
        <v>1857.52</v>
      </c>
      <c r="IY16" s="116">
        <v>1737.4590000000001</v>
      </c>
      <c r="IZ16" s="116">
        <v>1816.018</v>
      </c>
      <c r="JA16" s="116">
        <v>1202.2560000000001</v>
      </c>
      <c r="JB16" s="116">
        <v>1669.183</v>
      </c>
      <c r="JC16" s="131">
        <v>1669.183</v>
      </c>
      <c r="JD16" s="116">
        <v>1346.5150000000001</v>
      </c>
      <c r="JE16" s="116">
        <v>1557.7180000000001</v>
      </c>
      <c r="JF16" s="116">
        <v>761.04100000000005</v>
      </c>
      <c r="JG16" s="116">
        <v>0</v>
      </c>
      <c r="JH16" s="116">
        <v>16</v>
      </c>
      <c r="JI16" s="116">
        <v>788.07</v>
      </c>
      <c r="JJ16" s="116">
        <v>1998.385</v>
      </c>
      <c r="JK16" s="116">
        <v>1902.7940000000001</v>
      </c>
      <c r="JL16" s="116">
        <v>1969.663</v>
      </c>
      <c r="JM16" s="116">
        <v>1800.0550000000001</v>
      </c>
      <c r="JN16" s="116">
        <v>2028.904</v>
      </c>
      <c r="JO16" s="116">
        <v>1599.0260000000001</v>
      </c>
      <c r="JP16" s="131">
        <v>1599.0260000000001</v>
      </c>
      <c r="JQ16" s="116">
        <v>1769.2170000000001</v>
      </c>
      <c r="JR16" s="116">
        <v>1730.412</v>
      </c>
      <c r="JS16" s="116">
        <v>1856.2550000000001</v>
      </c>
      <c r="JT16" s="116">
        <v>2605.0720000000001</v>
      </c>
      <c r="JU16" s="116">
        <v>1746.2180000000001</v>
      </c>
      <c r="JV16" s="116">
        <v>1613.3969999999999</v>
      </c>
      <c r="JW16" s="116">
        <v>2290.9830000000002</v>
      </c>
      <c r="JX16" s="116">
        <v>2204.268</v>
      </c>
      <c r="JY16" s="116">
        <v>2054.114</v>
      </c>
      <c r="JZ16" s="116">
        <v>2087.5169999999998</v>
      </c>
      <c r="KA16" s="116">
        <v>2088.3980000000001</v>
      </c>
      <c r="KB16" s="116">
        <v>2178.337</v>
      </c>
      <c r="KC16" s="131">
        <v>2178.337</v>
      </c>
      <c r="KD16" s="59">
        <f>+IFERROR((IF(ISTEXT(KD$5)=FALSE,(INDEX(INEI!$1:$1048576,MATCH($B16,INEI!$B:$B,0),MATCH(KD$4,INEI!$3:$3,0))),KC16)),"")</f>
        <v>2007.029</v>
      </c>
      <c r="KE16" s="59">
        <f>+IFERROR((IF(ISTEXT(KE$5)=FALSE,(INDEX(INEI!$1:$1048576,MATCH($B16,INEI!$B:$B,0),MATCH(KE$4,INEI!$3:$3,0))),KD16)),"")</f>
        <v>1749.5509999999999</v>
      </c>
      <c r="KF16" s="59">
        <f>+IFERROR((IF(ISTEXT(KF$5)=FALSE,(INDEX(INEI!$1:$1048576,MATCH($B16,INEI!$B:$B,0),MATCH(KF$4,INEI!$3:$3,0))),KE16)),"")</f>
        <v>1895.7439999999999</v>
      </c>
      <c r="KG16" s="59">
        <f>+IFERROR((IF(ISTEXT(KG$5)=FALSE,(INDEX(INEI!$1:$1048576,MATCH($B16,INEI!$B:$B,0),MATCH(KG$4,INEI!$3:$3,0))),KF16)),"")</f>
        <v>1728.4259999999999</v>
      </c>
      <c r="KH16" s="59">
        <f>+IFERROR((IF(ISTEXT(KH$5)=FALSE,(INDEX(INEI!$1:$1048576,MATCH($B16,INEI!$B:$B,0),MATCH(KH$4,INEI!$3:$3,0))),KG16)),"")</f>
        <v>2593.413</v>
      </c>
      <c r="KI16" s="59">
        <f>+IFERROR((IF(ISTEXT(KI$5)=FALSE,(INDEX(INEI!$1:$1048576,MATCH($B16,INEI!$B:$B,0),MATCH(KI$4,INEI!$3:$3,0))),KH16)),"")</f>
        <v>5183.6059999999998</v>
      </c>
      <c r="KJ16" s="59">
        <f>+IFERROR((IF(ISTEXT(KJ$5)=FALSE,(INDEX(INEI!$1:$1048576,MATCH($B16,INEI!$B:$B,0),MATCH(KJ$4,INEI!$3:$3,0))),KI16)),"")</f>
        <v>3012.8980000000001</v>
      </c>
      <c r="KK16" s="59">
        <f>+IFERROR((IF(ISTEXT(KK$5)=FALSE,(INDEX(INEI!$1:$1048576,MATCH($B16,INEI!$B:$B,0),MATCH(KK$4,INEI!$3:$3,0))),KJ16)),"")</f>
        <v>3210.8429999999998</v>
      </c>
      <c r="KL16" s="59">
        <f>+IFERROR((IF(ISTEXT(KL$5)=FALSE,(INDEX(INEI!$1:$1048576,MATCH($B16,INEI!$B:$B,0),MATCH(KL$4,INEI!$3:$3,0))),KK16)),"")</f>
        <v>3063.415</v>
      </c>
      <c r="KM16" s="59">
        <f>+IFERROR((IF(ISTEXT(KM$5)=FALSE,(INDEX(INEI!$1:$1048576,MATCH($B16,INEI!$B:$B,0),MATCH(KM$4,INEI!$3:$3,0))),KL16)),"")</f>
        <v>2975.3490000000002</v>
      </c>
      <c r="KN16" s="59">
        <f>+IFERROR((IF(ISTEXT(KN$5)=FALSE,(INDEX(INEI!$1:$1048576,MATCH($B16,INEI!$B:$B,0),MATCH(KN$4,INEI!$3:$3,0))),KM16)),"")</f>
        <v>3097.7460000000001</v>
      </c>
      <c r="KO16" s="59">
        <f>+IFERROR((IF(ISTEXT(KO$5)=FALSE,(INDEX(INEI!$1:$1048576,MATCH($B16,INEI!$B:$B,0),MATCH(KO$4,INEI!$3:$3,0))),KN16)),"")</f>
        <v>2873.3139999999999</v>
      </c>
      <c r="KP16" s="131">
        <f>+IFERROR((IF(ISTEXT(KP$5)=FALSE,(INDEX(INEI!$1:$1048576,MATCH($B16,INEI!$B:$B,0),MATCH(KP$4,INEI!$3:$3,0))),KO16)),"")</f>
        <v>2873.3139999999999</v>
      </c>
      <c r="KQ16" s="59">
        <f>+IFERROR((IF(ISTEXT(KQ$5)=FALSE,(INDEX(INEI!$1:$1048576,MATCH($B16,INEI!$B:$B,0),MATCH(KQ$4,INEI!$3:$3,0))),KP16)),"")</f>
        <v>3950.277</v>
      </c>
      <c r="KR16" s="59">
        <f>+IFERROR((IF(ISTEXT(KR$5)=FALSE,(INDEX(INEI!$1:$1048576,MATCH($B16,INEI!$B:$B,0),MATCH(KR$4,INEI!$3:$3,0))),KQ16)),"")</f>
        <v>3626.2739999999999</v>
      </c>
      <c r="KS16" s="59">
        <f>+IFERROR((IF(ISTEXT(KS$5)=FALSE,(INDEX(INEI!$1:$1048576,MATCH($B16,INEI!$B:$B,0),MATCH(KS$4,INEI!$3:$3,0))),KR16)),"")</f>
        <v>4898.9989999999998</v>
      </c>
      <c r="KT16" s="59">
        <f>+IFERROR((IF(ISTEXT(KT$5)=FALSE,(INDEX(INEI!$1:$1048576,MATCH($B16,INEI!$B:$B,0),MATCH(KT$4,INEI!$3:$3,0))),KS16)),"")</f>
        <v>2742.82</v>
      </c>
      <c r="KU16" s="59">
        <f>+IFERROR((IF(ISTEXT(KU$5)=FALSE,(INDEX(INEI!$1:$1048576,MATCH($B16,INEI!$B:$B,0),MATCH(KU$4,INEI!$3:$3,0))),KT16)),"")</f>
        <v>4729.9750000000004</v>
      </c>
      <c r="KV16" s="59">
        <f>+IFERROR((IF(ISTEXT(KV$5)=FALSE,(INDEX(INEI!$1:$1048576,MATCH($B16,INEI!$B:$B,0),MATCH(KV$4,INEI!$3:$3,0))),KU16)),"")</f>
        <v>4405.4840000000004</v>
      </c>
      <c r="KW16" s="59">
        <f>+IFERROR((IF(ISTEXT(KW$5)=FALSE,(INDEX(INEI!$1:$1048576,MATCH($B16,INEI!$B:$B,0),MATCH(KW$4,INEI!$3:$3,0))),KV16)),"")</f>
        <v>2576.0479999999998</v>
      </c>
      <c r="KX16" s="59">
        <f>+IFERROR((IF(ISTEXT(KX$5)=FALSE,(INDEX(INEI!$1:$1048576,MATCH($B16,INEI!$B:$B,0),MATCH(KX$4,INEI!$3:$3,0))),KW16)),"")</f>
        <v>3724.1860000000001</v>
      </c>
      <c r="KY16" s="59">
        <f>+IFERROR((IF(ISTEXT(KY$5)=FALSE,(INDEX(INEI!$1:$1048576,MATCH($B16,INEI!$B:$B,0),MATCH(KY$4,INEI!$3:$3,0))),KX16)),"")</f>
        <v>2849.665</v>
      </c>
      <c r="KZ16" s="59">
        <f>+IFERROR((IF(ISTEXT(KZ$5)=FALSE,(INDEX(INEI!$1:$1048576,MATCH($B16,INEI!$B:$B,0),MATCH(KZ$4,INEI!$3:$3,0))),KY16)),"")</f>
        <v>1868.6079999999999</v>
      </c>
      <c r="LA16" s="59">
        <f>+IFERROR((IF(ISTEXT(LA$5)=FALSE,(INDEX(INEI!$1:$1048576,MATCH($B16,INEI!$B:$B,0),MATCH(LA$4,INEI!$3:$3,0))),KZ16)),"")</f>
        <v>1221.7090000000001</v>
      </c>
      <c r="LB16" s="59">
        <f>+IFERROR((IF(ISTEXT(LB$5)=FALSE,(INDEX(INEI!$1:$1048576,MATCH($B16,INEI!$B:$B,0),MATCH(LB$4,INEI!$3:$3,0))),LA16)),"")</f>
        <v>3007.9380000000001</v>
      </c>
      <c r="LC16" s="131">
        <f>+IFERROR((IF(ISTEXT(LC$5)=FALSE,(INDEX(INEI!$1:$1048576,MATCH($B16,INEI!$B:$B,0),MATCH(LC$4,INEI!$3:$3,0))),LB16)),"")</f>
        <v>3007.9380000000001</v>
      </c>
      <c r="LD16" s="59">
        <f>+IFERROR((IF(ISTEXT(LD$5)=FALSE,(INDEX(INEI!$1:$1048576,MATCH($B16,INEI!$B:$B,0),MATCH(LD$4,INEI!$3:$3,0))),LC16)),"")</f>
        <v>4409.38</v>
      </c>
      <c r="LE16" s="59">
        <f>+IFERROR((IF(ISTEXT(LE$5)=FALSE,(INDEX(INEI!$1:$1048576,MATCH($B16,INEI!$B:$B,0),MATCH(LE$4,INEI!$3:$3,0))),LD16)),"")</f>
        <v>3699.4119999999998</v>
      </c>
      <c r="LF16" s="59">
        <f>+IFERROR((IF(ISTEXT(LF$5)=FALSE,(INDEX(INEI!$1:$1048576,MATCH($B16,INEI!$B:$B,0),MATCH(LF$4,INEI!$3:$3,0))),LE16)),"")</f>
        <v>2748.15</v>
      </c>
      <c r="LG16" s="59">
        <f>+IFERROR((IF(ISTEXT(LG$5)=FALSE,(INDEX(INEI!$1:$1048576,MATCH($B16,INEI!$B:$B,0),MATCH(LG$4,INEI!$3:$3,0))),LF16)),"")</f>
        <v>3513.5059999999999</v>
      </c>
      <c r="LH16" s="59">
        <f>+IFERROR((IF(ISTEXT(LH$5)=FALSE,(INDEX(INEI!$1:$1048576,MATCH($B16,INEI!$B:$B,0),MATCH(LH$4,INEI!$3:$3,0))),LG16)),"")</f>
        <v>3115.67</v>
      </c>
      <c r="LI16" s="59">
        <f>+IFERROR((IF(ISTEXT(LI$5)=FALSE,(INDEX(INEI!$1:$1048576,MATCH($B16,INEI!$B:$B,0),MATCH(LI$4,INEI!$3:$3,0))),LH16)),"")</f>
        <v>3063.2759999999998</v>
      </c>
      <c r="LJ16" s="59">
        <f>+IFERROR((IF(ISTEXT(LJ$5)=FALSE,(INDEX(INEI!$1:$1048576,MATCH($B16,INEI!$B:$B,0),MATCH(LJ$4,INEI!$3:$3,0))),LI16)),"")</f>
        <v>2511.9299999999998</v>
      </c>
      <c r="LK16" s="59">
        <f>+IFERROR((IF(ISTEXT(LK$5)=FALSE,(INDEX(INEI!$1:$1048576,MATCH($B16,INEI!$B:$B,0),MATCH(LK$4,INEI!$3:$3,0))),LJ16)),"")</f>
        <v>4756.4930000000004</v>
      </c>
      <c r="LL16" s="59">
        <f>+IFERROR((IF(ISTEXT(LL$5)=FALSE,(INDEX(INEI!$1:$1048576,MATCH($B16,INEI!$B:$B,0),MATCH(LL$4,INEI!$3:$3,0))),LK16)),"")</f>
        <v>4213.5569999999998</v>
      </c>
      <c r="LM16" s="59">
        <f>+IFERROR((IF(ISTEXT(LM$5)=FALSE,(INDEX(INEI!$1:$1048576,MATCH($B16,INEI!$B:$B,0),MATCH(LM$4,INEI!$3:$3,0))),LL16)),"")</f>
        <v>3340.14</v>
      </c>
      <c r="LN16" s="59">
        <f>+IFERROR((IF(ISTEXT(LN$5)=FALSE,(INDEX(INEI!$1:$1048576,MATCH($B16,INEI!$B:$B,0),MATCH(LN$4,INEI!$3:$3,0))),LM16)),"")</f>
        <v>3678.5740000000001</v>
      </c>
      <c r="LO16" s="59">
        <f>+IFERROR((IF(ISTEXT(LO$5)=FALSE,(INDEX(INEI!$1:$1048576,MATCH($B16,INEI!$B:$B,0),MATCH(LO$4,INEI!$3:$3,0))),LN16)),"")</f>
        <v>2798.4740000000002</v>
      </c>
      <c r="LP16" s="131">
        <f>+IFERROR((IF(ISTEXT(LP$5)=FALSE,(INDEX(INEI!$1:$1048576,MATCH($B16,INEI!$B:$B,0),MATCH(LP$4,INEI!$3:$3,0))),LO16)),"")</f>
        <v>2798.4740000000002</v>
      </c>
      <c r="LQ16" s="59">
        <f>+IFERROR((IF(ISTEXT(LQ$5)=FALSE,(INDEX(INEI!$1:$1048576,MATCH($B16,INEI!$B:$B,0),MATCH(LQ$4,INEI!$3:$3,0))),LP16)),"")</f>
        <v>3596.13</v>
      </c>
      <c r="LR16" s="59">
        <f>+IFERROR((IF(ISTEXT(LR$5)=FALSE,(INDEX(INEI!$1:$1048576,MATCH($B16,INEI!$B:$B,0),MATCH(LR$4,INEI!$3:$3,0))),LQ16)),"")</f>
        <v>5104.4340000000002</v>
      </c>
      <c r="LS16" s="59">
        <f>+IFERROR((IF(ISTEXT(LS$5)=FALSE,(INDEX(INEI!$1:$1048576,MATCH($B16,INEI!$B:$B,0),MATCH(LS$4,INEI!$3:$3,0))),LR16)),"")</f>
        <v>4951.768</v>
      </c>
      <c r="LT16" s="59">
        <f>+IFERROR((IF(ISTEXT(LT$5)=FALSE,(INDEX(INEI!$1:$1048576,MATCH($B16,INEI!$B:$B,0),MATCH(LT$4,INEI!$3:$3,0))),LS16)),"")</f>
        <v>3255.7</v>
      </c>
      <c r="LU16" s="59">
        <f>+IFERROR((IF(ISTEXT(LU$5)=FALSE,(INDEX(INEI!$1:$1048576,MATCH($B16,INEI!$B:$B,0),MATCH(LU$4,INEI!$3:$3,0))),LT16)),"")</f>
        <v>4876.1729999999998</v>
      </c>
      <c r="LV16" s="59">
        <f>+IFERROR((IF(ISTEXT(LV$5)=FALSE,(INDEX(INEI!$1:$1048576,MATCH($B16,INEI!$B:$B,0),MATCH(LV$4,INEI!$3:$3,0))),LU16)),"")</f>
        <v>4204.9189999999999</v>
      </c>
      <c r="LW16" s="59">
        <f>+IFERROR((IF(ISTEXT(LW$5)=FALSE,(INDEX(INEI!$1:$1048576,MATCH($B16,INEI!$B:$B,0),MATCH(LW$4,INEI!$3:$3,0))),LV16)),"")</f>
        <v>3948.7020000000002</v>
      </c>
      <c r="LX16" s="59">
        <f>+IFERROR((IF(ISTEXT(LX$5)=FALSE,(INDEX(INEI!$1:$1048576,MATCH($B16,INEI!$B:$B,0),MATCH(LX$4,INEI!$3:$3,0))),LW16)),"")</f>
        <v>4132.951</v>
      </c>
      <c r="LY16" s="59">
        <f>+IFERROR((IF(ISTEXT(LY$5)=FALSE,(INDEX(INEI!$1:$1048576,MATCH($B16,INEI!$B:$B,0),MATCH(LY$4,INEI!$3:$3,0))),LX16)),"")</f>
        <v>3604.39</v>
      </c>
      <c r="LZ16" s="59">
        <f>+IFERROR((IF(ISTEXT(LZ$5)=FALSE,(INDEX(INEI!$1:$1048576,MATCH($B16,INEI!$B:$B,0),MATCH(LZ$4,INEI!$3:$3,0))),LY16)),"")</f>
        <v>3640.6680000000001</v>
      </c>
      <c r="MA16" s="59">
        <f>+IFERROR((IF(ISTEXT(MA$5)=FALSE,(INDEX(INEI!$1:$1048576,MATCH($B16,INEI!$B:$B,0),MATCH(MA$4,INEI!$3:$3,0))),LZ16)),"")</f>
        <v>3640.4160000000002</v>
      </c>
      <c r="MB16" s="59">
        <f>+IFERROR((IF(ISTEXT(MB$5)=FALSE,(INDEX(INEI!$1:$1048576,MATCH($B16,INEI!$B:$B,0),MATCH(MB$4,INEI!$3:$3,0))),MA16)),"")</f>
        <v>3598.1849999999999</v>
      </c>
      <c r="MC16" s="131">
        <f>+IFERROR((IF(ISTEXT(MC$5)=FALSE,(INDEX(INEI!$1:$1048576,MATCH($B16,INEI!$B:$B,0),MATCH(MC$4,INEI!$3:$3,0))),MB16)),"")</f>
        <v>3598.1849999999999</v>
      </c>
      <c r="MD16" s="59">
        <f>+IFERROR((IF(ISTEXT(MD$5)=FALSE,(INDEX(INEI!$1:$1048576,MATCH($B16,INEI!$B:$B,0),MATCH(MD$4,INEI!$3:$3,0))),MC16)),"")</f>
        <v>3848.857</v>
      </c>
      <c r="ME16" s="59">
        <f>+IFERROR((IF(ISTEXT(ME$5)=FALSE,(INDEX(INEI!$1:$1048576,MATCH($B16,INEI!$B:$B,0),MATCH(ME$4,INEI!$3:$3,0))),MD16)),"")</f>
        <v>4296.0219999999999</v>
      </c>
      <c r="MF16" s="59">
        <f>+IFERROR((IF(ISTEXT(MF$5)=FALSE,(INDEX(INEI!$1:$1048576,MATCH($B16,INEI!$B:$B,0),MATCH(MF$4,INEI!$3:$3,0))),ME16)),"")</f>
        <v>0</v>
      </c>
      <c r="MG16" s="59">
        <f>+IFERROR((IF(ISTEXT(MG$5)=FALSE,(INDEX(INEI!$1:$1048576,MATCH($B16,INEI!$B:$B,0),MATCH(MG$4,INEI!$3:$3,0))),MF16)),"")</f>
        <v>0</v>
      </c>
      <c r="MH16" s="59" t="str">
        <f>+IFERROR((IF(ISTEXT(MH$5)=FALSE,(INDEX(INEI!$1:$1048576,MATCH($B16,INEI!$B:$B,0),MATCH(MH$4,INEI!$3:$3,0))),MG16)),"")</f>
        <v/>
      </c>
      <c r="MI16" s="59" t="str">
        <f>+IFERROR((IF(ISTEXT(MI$5)=FALSE,(INDEX(INEI!$1:$1048576,MATCH($B16,INEI!$B:$B,0),MATCH(MI$4,INEI!$3:$3,0))),MH16)),"")</f>
        <v/>
      </c>
      <c r="MJ16" s="59" t="str">
        <f>+IFERROR((IF(ISTEXT(MJ$5)=FALSE,(INDEX(INEI!$1:$1048576,MATCH($B16,INEI!$B:$B,0),MATCH(MJ$4,INEI!$3:$3,0))),MI16)),"")</f>
        <v/>
      </c>
      <c r="MK16" s="59" t="str">
        <f>+IFERROR((IF(ISTEXT(MK$5)=FALSE,(INDEX(INEI!$1:$1048576,MATCH($B16,INEI!$B:$B,0),MATCH(MK$4,INEI!$3:$3,0))),MJ16)),"")</f>
        <v/>
      </c>
      <c r="ML16" s="59" t="str">
        <f>+IFERROR((IF(ISTEXT(ML$5)=FALSE,(INDEX(INEI!$1:$1048576,MATCH($B16,INEI!$B:$B,0),MATCH(ML$4,INEI!$3:$3,0))),MK16)),"")</f>
        <v/>
      </c>
      <c r="MM16" s="59" t="str">
        <f>+IFERROR((IF(ISTEXT(MM$5)=FALSE,(INDEX(INEI!$1:$1048576,MATCH($B16,INEI!$B:$B,0),MATCH(MM$4,INEI!$3:$3,0))),ML16)),"")</f>
        <v/>
      </c>
      <c r="MN16" s="59" t="str">
        <f>+IFERROR((IF(ISTEXT(MN$5)=FALSE,(INDEX(INEI!$1:$1048576,MATCH($B16,INEI!$B:$B,0),MATCH(MN$4,INEI!$3:$3,0))),MM16)),"")</f>
        <v/>
      </c>
      <c r="MO16" s="59" t="str">
        <f>+IFERROR((IF(ISTEXT(MO$5)=FALSE,(INDEX(INEI!$1:$1048576,MATCH($B16,INEI!$B:$B,0),MATCH(MO$4,INEI!$3:$3,0))),MN16)),"")</f>
        <v/>
      </c>
      <c r="MP16" s="131" t="str">
        <f>+IFERROR((IF(ISTEXT(MP$5)=FALSE,(INDEX(INEI!$1:$1048576,MATCH($B16,INEI!$B:$B,0),MATCH(MP$4,INEI!$3:$3,0))),MO16)),"")</f>
        <v/>
      </c>
    </row>
    <row r="17" spans="1:354" s="323" customFormat="1" outlineLevel="1">
      <c r="A17" s="5"/>
      <c r="B17" s="9" t="s">
        <v>229</v>
      </c>
      <c r="C17" s="5" t="s">
        <v>345</v>
      </c>
      <c r="D17" s="116"/>
      <c r="E17" s="116"/>
      <c r="F17" s="116"/>
      <c r="G17" s="116"/>
      <c r="H17" s="116"/>
      <c r="I17" s="116"/>
      <c r="J17" s="116"/>
      <c r="K17" s="116"/>
      <c r="L17" s="116"/>
      <c r="M17" s="116"/>
      <c r="N17" s="116"/>
      <c r="O17" s="116"/>
      <c r="P17" s="131"/>
      <c r="Q17" s="116"/>
      <c r="R17" s="116"/>
      <c r="S17" s="116"/>
      <c r="T17" s="116"/>
      <c r="U17" s="116"/>
      <c r="V17" s="116"/>
      <c r="W17" s="116"/>
      <c r="X17" s="116"/>
      <c r="Y17" s="116"/>
      <c r="Z17" s="116"/>
      <c r="AA17" s="116"/>
      <c r="AB17" s="116"/>
      <c r="AC17" s="131"/>
      <c r="AD17" s="116"/>
      <c r="AE17" s="116"/>
      <c r="AF17" s="116"/>
      <c r="AG17" s="116"/>
      <c r="AH17" s="116"/>
      <c r="AI17" s="116"/>
      <c r="AJ17" s="116"/>
      <c r="AK17" s="116"/>
      <c r="AL17" s="116"/>
      <c r="AM17" s="116"/>
      <c r="AN17" s="116"/>
      <c r="AO17" s="116"/>
      <c r="AP17" s="131"/>
      <c r="AQ17" s="116"/>
      <c r="AR17" s="116"/>
      <c r="AS17" s="116"/>
      <c r="AT17" s="116"/>
      <c r="AU17" s="116"/>
      <c r="AV17" s="116"/>
      <c r="AW17" s="116"/>
      <c r="AX17" s="116"/>
      <c r="AY17" s="116"/>
      <c r="AZ17" s="116"/>
      <c r="BA17" s="116"/>
      <c r="BB17" s="116"/>
      <c r="BC17" s="131"/>
      <c r="BD17" s="116"/>
      <c r="BE17" s="116"/>
      <c r="BF17" s="116"/>
      <c r="BG17" s="116"/>
      <c r="BH17" s="116"/>
      <c r="BI17" s="116"/>
      <c r="BJ17" s="116"/>
      <c r="BK17" s="116"/>
      <c r="BL17" s="116"/>
      <c r="BM17" s="116"/>
      <c r="BN17" s="116"/>
      <c r="BO17" s="116"/>
      <c r="BP17" s="131"/>
      <c r="BQ17" s="116"/>
      <c r="BR17" s="116"/>
      <c r="BS17" s="116"/>
      <c r="BT17" s="116"/>
      <c r="BU17" s="116"/>
      <c r="BV17" s="116"/>
      <c r="BW17" s="116"/>
      <c r="BX17" s="116"/>
      <c r="BY17" s="116"/>
      <c r="BZ17" s="116"/>
      <c r="CA17" s="116"/>
      <c r="CB17" s="116"/>
      <c r="CC17" s="131"/>
      <c r="CD17" s="116"/>
      <c r="CE17" s="116"/>
      <c r="CF17" s="116"/>
      <c r="CG17" s="116"/>
      <c r="CH17" s="116"/>
      <c r="CI17" s="116"/>
      <c r="CJ17" s="116"/>
      <c r="CK17" s="116"/>
      <c r="CL17" s="116"/>
      <c r="CM17" s="116"/>
      <c r="CN17" s="116"/>
      <c r="CO17" s="116"/>
      <c r="CP17" s="131"/>
      <c r="CQ17" s="116"/>
      <c r="CR17" s="116"/>
      <c r="CS17" s="116"/>
      <c r="CT17" s="116"/>
      <c r="CU17" s="116"/>
      <c r="CV17" s="116"/>
      <c r="CW17" s="116"/>
      <c r="CX17" s="116"/>
      <c r="CY17" s="116"/>
      <c r="CZ17" s="116"/>
      <c r="DA17" s="116"/>
      <c r="DB17" s="116"/>
      <c r="DC17" s="131"/>
      <c r="DD17" s="116"/>
      <c r="DE17" s="116"/>
      <c r="DF17" s="116"/>
      <c r="DG17" s="116"/>
      <c r="DH17" s="116"/>
      <c r="DI17" s="116"/>
      <c r="DJ17" s="116"/>
      <c r="DK17" s="116"/>
      <c r="DL17" s="116"/>
      <c r="DM17" s="116"/>
      <c r="DN17" s="116"/>
      <c r="DO17" s="116"/>
      <c r="DP17" s="131"/>
      <c r="DQ17" s="116"/>
      <c r="DR17" s="116"/>
      <c r="DS17" s="116"/>
      <c r="DT17" s="116"/>
      <c r="DU17" s="116"/>
      <c r="DV17" s="116"/>
      <c r="DW17" s="116"/>
      <c r="DX17" s="116"/>
      <c r="DY17" s="116"/>
      <c r="DZ17" s="116"/>
      <c r="EA17" s="116"/>
      <c r="EB17" s="116"/>
      <c r="EC17" s="131"/>
      <c r="ED17" s="116"/>
      <c r="EE17" s="116"/>
      <c r="EF17" s="116"/>
      <c r="EG17" s="116"/>
      <c r="EH17" s="116"/>
      <c r="EI17" s="116"/>
      <c r="EJ17" s="116"/>
      <c r="EK17" s="116"/>
      <c r="EL17" s="116"/>
      <c r="EM17" s="116"/>
      <c r="EN17" s="116"/>
      <c r="EO17" s="116"/>
      <c r="EP17" s="131"/>
      <c r="EQ17" s="116"/>
      <c r="ER17" s="116"/>
      <c r="ES17" s="116"/>
      <c r="ET17" s="116"/>
      <c r="EU17" s="116"/>
      <c r="EV17" s="116"/>
      <c r="EW17" s="116"/>
      <c r="EX17" s="116"/>
      <c r="EY17" s="116"/>
      <c r="EZ17" s="116"/>
      <c r="FA17" s="116"/>
      <c r="FB17" s="116"/>
      <c r="FC17" s="131"/>
      <c r="FD17" s="116">
        <v>3875.0061800000003</v>
      </c>
      <c r="FE17" s="116">
        <v>3869.2752099999998</v>
      </c>
      <c r="FF17" s="116">
        <v>4405.8586599999999</v>
      </c>
      <c r="FG17" s="116">
        <v>4250.6595599999991</v>
      </c>
      <c r="FH17" s="116">
        <v>4319.6670000000004</v>
      </c>
      <c r="FI17" s="116">
        <v>4627.5453299999999</v>
      </c>
      <c r="FJ17" s="116">
        <v>4369.7048199999999</v>
      </c>
      <c r="FK17" s="116">
        <v>4398.7132699999993</v>
      </c>
      <c r="FL17" s="116">
        <v>4512.1031399999993</v>
      </c>
      <c r="FM17" s="116">
        <v>4883.8203200000007</v>
      </c>
      <c r="FN17" s="116">
        <v>4755.1430700000001</v>
      </c>
      <c r="FO17" s="116">
        <v>4831.1869200000001</v>
      </c>
      <c r="FP17" s="131">
        <v>4831.1869200000001</v>
      </c>
      <c r="FQ17" s="116">
        <v>4701.2624500000002</v>
      </c>
      <c r="FR17" s="116">
        <v>4488.8147099999996</v>
      </c>
      <c r="FS17" s="116">
        <v>4381.5089600000001</v>
      </c>
      <c r="FT17" s="116">
        <v>4622.4516299999996</v>
      </c>
      <c r="FU17" s="116">
        <v>4876.3644699999995</v>
      </c>
      <c r="FV17" s="116">
        <v>4744.7709999999997</v>
      </c>
      <c r="FW17" s="116">
        <v>5361.9525000000003</v>
      </c>
      <c r="FX17" s="116">
        <v>5288.1315999999997</v>
      </c>
      <c r="FY17" s="116">
        <v>4733.3893399999997</v>
      </c>
      <c r="FZ17" s="116">
        <v>5203.3327399999998</v>
      </c>
      <c r="GA17" s="116">
        <v>5020.8822300000002</v>
      </c>
      <c r="GB17" s="116">
        <v>4974.50036</v>
      </c>
      <c r="GC17" s="131">
        <v>4974.50036</v>
      </c>
      <c r="GD17" s="116">
        <v>4471.23632</v>
      </c>
      <c r="GE17" s="116">
        <v>4223.9316500000004</v>
      </c>
      <c r="GF17" s="116">
        <v>4960.6704200000004</v>
      </c>
      <c r="GG17" s="116">
        <v>5073.7613200000005</v>
      </c>
      <c r="GH17" s="116">
        <v>5757.7397000000001</v>
      </c>
      <c r="GI17" s="116">
        <v>5500.3774299999995</v>
      </c>
      <c r="GJ17" s="116">
        <v>4697.0455999999995</v>
      </c>
      <c r="GK17" s="116">
        <v>4394.6184699999994</v>
      </c>
      <c r="GL17" s="116">
        <v>4838.2969199999998</v>
      </c>
      <c r="GM17" s="116">
        <v>5461.0118200000006</v>
      </c>
      <c r="GN17" s="116">
        <v>5178.6997099999999</v>
      </c>
      <c r="GO17" s="116">
        <v>5412.9839699999993</v>
      </c>
      <c r="GP17" s="131">
        <v>5412.9839699999993</v>
      </c>
      <c r="GQ17" s="116">
        <v>5730.2611100000004</v>
      </c>
      <c r="GR17" s="116">
        <v>5358.6149999999998</v>
      </c>
      <c r="GS17" s="116">
        <v>5865.0630999999994</v>
      </c>
      <c r="GT17" s="116">
        <v>5458.5508899999995</v>
      </c>
      <c r="GU17" s="116">
        <v>5547.0051900000008</v>
      </c>
      <c r="GV17" s="116">
        <v>4258.5650999999998</v>
      </c>
      <c r="GW17" s="116">
        <v>5706.8223499999995</v>
      </c>
      <c r="GX17" s="116">
        <v>5583.3753200000001</v>
      </c>
      <c r="GY17" s="116">
        <v>4490.0991399999994</v>
      </c>
      <c r="GZ17" s="116">
        <v>5610.1616100000001</v>
      </c>
      <c r="HA17" s="116">
        <v>5591.76181</v>
      </c>
      <c r="HB17" s="116">
        <v>5532.5902900000001</v>
      </c>
      <c r="HC17" s="131">
        <v>5532.5902900000001</v>
      </c>
      <c r="HD17" s="116">
        <v>5840.7736799999993</v>
      </c>
      <c r="HE17" s="116">
        <v>5402.77603</v>
      </c>
      <c r="HF17" s="116">
        <v>5802.94967</v>
      </c>
      <c r="HG17" s="116">
        <v>5406.8167000000003</v>
      </c>
      <c r="HH17" s="116">
        <v>4962.4926999999998</v>
      </c>
      <c r="HI17" s="116">
        <v>5045.4572699999999</v>
      </c>
      <c r="HJ17" s="116">
        <v>4275.65852</v>
      </c>
      <c r="HK17" s="116">
        <v>5670.6976500000001</v>
      </c>
      <c r="HL17" s="116">
        <v>5114.4360299999998</v>
      </c>
      <c r="HM17" s="116">
        <v>5583.6813499999998</v>
      </c>
      <c r="HN17" s="116">
        <v>5402.6481900000008</v>
      </c>
      <c r="HO17" s="116">
        <v>4053.1507200000001</v>
      </c>
      <c r="HP17" s="131">
        <v>4053.1507200000001</v>
      </c>
      <c r="HQ17" s="116">
        <v>5342.6416500000005</v>
      </c>
      <c r="HR17" s="116">
        <v>5595.9942899999996</v>
      </c>
      <c r="HS17" s="116">
        <v>6033.6315199999999</v>
      </c>
      <c r="HT17" s="116">
        <v>5086.3221399999993</v>
      </c>
      <c r="HU17" s="116">
        <v>5140.8464400000003</v>
      </c>
      <c r="HV17" s="116">
        <v>5110.9476399999994</v>
      </c>
      <c r="HW17" s="116">
        <v>5475.0688</v>
      </c>
      <c r="HX17" s="116">
        <v>5696.2547000000004</v>
      </c>
      <c r="HY17" s="116">
        <v>4181.7128599999996</v>
      </c>
      <c r="HZ17" s="116">
        <v>4266.7944200000002</v>
      </c>
      <c r="IA17" s="116">
        <v>4266.0831399999997</v>
      </c>
      <c r="IB17" s="116">
        <v>4146.2870800000001</v>
      </c>
      <c r="IC17" s="131">
        <v>4146.2870800000001</v>
      </c>
      <c r="ID17" s="116">
        <v>4870.6925300000003</v>
      </c>
      <c r="IE17" s="116">
        <v>5108.3309200000003</v>
      </c>
      <c r="IF17" s="116">
        <v>5774.8321100000003</v>
      </c>
      <c r="IG17" s="116">
        <v>5784.1058300000004</v>
      </c>
      <c r="IH17" s="116">
        <v>5783.53683</v>
      </c>
      <c r="II17" s="116">
        <v>5377.7559000000001</v>
      </c>
      <c r="IJ17" s="116">
        <v>5476.7580199999993</v>
      </c>
      <c r="IK17" s="116">
        <v>5586.5549800000008</v>
      </c>
      <c r="IL17" s="116">
        <v>5739.1763799999999</v>
      </c>
      <c r="IM17" s="116">
        <v>5547.95165</v>
      </c>
      <c r="IN17" s="116">
        <v>4846.6380499999996</v>
      </c>
      <c r="IO17" s="116">
        <v>4726.6620599999997</v>
      </c>
      <c r="IP17" s="131">
        <v>4726.6620599999997</v>
      </c>
      <c r="IQ17" s="116">
        <v>5488.3383700000004</v>
      </c>
      <c r="IR17" s="116">
        <v>4665.8112899999996</v>
      </c>
      <c r="IS17" s="116">
        <v>5325.1801299999997</v>
      </c>
      <c r="IT17" s="116">
        <v>5673.3189499999999</v>
      </c>
      <c r="IU17" s="116">
        <v>5709.9075700000003</v>
      </c>
      <c r="IV17" s="116">
        <v>5353.1274599999997</v>
      </c>
      <c r="IW17" s="116">
        <v>5459.7736100000002</v>
      </c>
      <c r="IX17" s="116">
        <v>5450.7056399999992</v>
      </c>
      <c r="IY17" s="116">
        <v>4699.4941799999997</v>
      </c>
      <c r="IZ17" s="116">
        <v>4817.7748200000005</v>
      </c>
      <c r="JA17" s="116">
        <v>5487.7707399999999</v>
      </c>
      <c r="JB17" s="116">
        <v>4983.1946200000002</v>
      </c>
      <c r="JC17" s="131">
        <v>4983.1946200000002</v>
      </c>
      <c r="JD17" s="116">
        <v>5403.9837200000002</v>
      </c>
      <c r="JE17" s="116">
        <v>2887.9918600000001</v>
      </c>
      <c r="JF17" s="116">
        <v>2703.9731900000002</v>
      </c>
      <c r="JG17" s="116">
        <v>0</v>
      </c>
      <c r="JH17" s="116">
        <v>149.30360000000002</v>
      </c>
      <c r="JI17" s="116">
        <v>1599.8334600000001</v>
      </c>
      <c r="JJ17" s="116">
        <v>2781.7830400000003</v>
      </c>
      <c r="JK17" s="116">
        <v>4387.0228499999994</v>
      </c>
      <c r="JL17" s="116">
        <v>4678.2316000000001</v>
      </c>
      <c r="JM17" s="116">
        <v>5440.5970199999992</v>
      </c>
      <c r="JN17" s="116">
        <v>5184.8032699999994</v>
      </c>
      <c r="JO17" s="116">
        <v>5269.2541900000006</v>
      </c>
      <c r="JP17" s="131">
        <v>5269.2541900000006</v>
      </c>
      <c r="JQ17" s="116">
        <v>5685.0913</v>
      </c>
      <c r="JR17" s="116">
        <v>5353.8230199999998</v>
      </c>
      <c r="JS17" s="116">
        <v>5425.8431100000007</v>
      </c>
      <c r="JT17" s="116">
        <v>5117.0746900000004</v>
      </c>
      <c r="JU17" s="116">
        <v>5701.69812</v>
      </c>
      <c r="JV17" s="116">
        <v>5485.5144900000005</v>
      </c>
      <c r="JW17" s="116">
        <v>5603.6539899999998</v>
      </c>
      <c r="JX17" s="116">
        <v>5427.8460100000002</v>
      </c>
      <c r="JY17" s="116">
        <v>5499.8429599999999</v>
      </c>
      <c r="JZ17" s="116">
        <v>5556.0753800000002</v>
      </c>
      <c r="KA17" s="116">
        <v>5638.4841799999995</v>
      </c>
      <c r="KB17" s="116">
        <v>5215.5972000000002</v>
      </c>
      <c r="KC17" s="131">
        <v>5215.5972000000002</v>
      </c>
      <c r="KD17" s="59">
        <f>+IFERROR((IF(ISTEXT(KD$5)=FALSE,(INDEX(INEI!$1:$1048576,MATCH($B17,INEI!$B:$B,0),MATCH(KD$4,INEI!$3:$3,0)))/1000,KC17)),"")</f>
        <v>5645.7949699999999</v>
      </c>
      <c r="KE17" s="59">
        <f>+IFERROR((IF(ISTEXT(KE$5)=FALSE,(INDEX(INEI!$1:$1048576,MATCH($B17,INEI!$B:$B,0),MATCH(KE$4,INEI!$3:$3,0)))/1000,KD17)),"")</f>
        <v>5366.0495899999996</v>
      </c>
      <c r="KF17" s="59">
        <f>+IFERROR((IF(ISTEXT(KF$5)=FALSE,(INDEX(INEI!$1:$1048576,MATCH($B17,INEI!$B:$B,0),MATCH(KF$4,INEI!$3:$3,0)))/1000,KE17)),"")</f>
        <v>5980.6646100000007</v>
      </c>
      <c r="KG17" s="59">
        <f>+IFERROR((IF(ISTEXT(KG$5)=FALSE,(INDEX(INEI!$1:$1048576,MATCH($B17,INEI!$B:$B,0),MATCH(KG$4,INEI!$3:$3,0)))/1000,KF17)),"")</f>
        <v>5322.3910300000007</v>
      </c>
      <c r="KH17" s="59">
        <f>+IFERROR((IF(ISTEXT(KH$5)=FALSE,(INDEX(INEI!$1:$1048576,MATCH($B17,INEI!$B:$B,0),MATCH(KH$4,INEI!$3:$3,0)))/1000,KG17)),"")</f>
        <v>5882.4305700000004</v>
      </c>
      <c r="KI17" s="59">
        <f>+IFERROR((IF(ISTEXT(KI$5)=FALSE,(INDEX(INEI!$1:$1048576,MATCH($B17,INEI!$B:$B,0),MATCH(KI$4,INEI!$3:$3,0)))/1000,KH17)),"")</f>
        <v>5539.8837400000002</v>
      </c>
      <c r="KJ17" s="59">
        <f>+IFERROR((IF(ISTEXT(KJ$5)=FALSE,(INDEX(INEI!$1:$1048576,MATCH($B17,INEI!$B:$B,0),MATCH(KJ$4,INEI!$3:$3,0)))/1000,KI17)),"")</f>
        <v>5644.2359999999999</v>
      </c>
      <c r="KK17" s="59">
        <f>+IFERROR((IF(ISTEXT(KK$5)=FALSE,(INDEX(INEI!$1:$1048576,MATCH($B17,INEI!$B:$B,0),MATCH(KK$4,INEI!$3:$3,0)))/1000,KJ17)),"")</f>
        <v>5840.1434119999994</v>
      </c>
      <c r="KL17" s="59">
        <f>+IFERROR((IF(ISTEXT(KL$5)=FALSE,(INDEX(INEI!$1:$1048576,MATCH($B17,INEI!$B:$B,0),MATCH(KL$4,INEI!$3:$3,0)))/1000,KK17)),"")</f>
        <v>5865.3824400000003</v>
      </c>
      <c r="KM17" s="59">
        <f>+IFERROR((IF(ISTEXT(KM$5)=FALSE,(INDEX(INEI!$1:$1048576,MATCH($B17,INEI!$B:$B,0),MATCH(KM$4,INEI!$3:$3,0)))/1000,KL17)),"")</f>
        <v>6006.1723300000003</v>
      </c>
      <c r="KN17" s="59">
        <f>+IFERROR((IF(ISTEXT(KN$5)=FALSE,(INDEX(INEI!$1:$1048576,MATCH($B17,INEI!$B:$B,0),MATCH(KN$4,INEI!$3:$3,0)))/1000,KM17)),"")</f>
        <v>5425.3039800000006</v>
      </c>
      <c r="KO17" s="59">
        <f>+IFERROR((IF(ISTEXT(KO$5)=FALSE,(INDEX(INEI!$1:$1048576,MATCH($B17,INEI!$B:$B,0),MATCH(KO$4,INEI!$3:$3,0)))/1000,KN17)),"")</f>
        <v>5168.2186400000001</v>
      </c>
      <c r="KP17" s="131">
        <f>+IFERROR((IF(ISTEXT(KP$5)=FALSE,(INDEX(INEI!$1:$1048576,MATCH($B17,INEI!$B:$B,0),MATCH(KP$4,INEI!$3:$3,0)))/1000,KO17)),"")</f>
        <v>5168.2186400000001</v>
      </c>
      <c r="KQ17" s="59">
        <f>+IFERROR((IF(ISTEXT(KQ$5)=FALSE,(INDEX(INEI!$1:$1048576,MATCH($B17,INEI!$B:$B,0),MATCH(KQ$4,INEI!$3:$3,0)))/1000,KP17)),"")</f>
        <v>5663.7452499999999</v>
      </c>
      <c r="KR17" s="59">
        <f>+IFERROR((IF(ISTEXT(KR$5)=FALSE,(INDEX(INEI!$1:$1048576,MATCH($B17,INEI!$B:$B,0),MATCH(KR$4,INEI!$3:$3,0)))/1000,KQ17)),"")</f>
        <v>5578.4881699999996</v>
      </c>
      <c r="KS17" s="59">
        <f>+IFERROR((IF(ISTEXT(KS$5)=FALSE,(INDEX(INEI!$1:$1048576,MATCH($B17,INEI!$B:$B,0),MATCH(KS$4,INEI!$3:$3,0)))/1000,KR17)),"")</f>
        <v>5825.5008799999996</v>
      </c>
      <c r="KT17" s="59">
        <f>+IFERROR((IF(ISTEXT(KT$5)=FALSE,(INDEX(INEI!$1:$1048576,MATCH($B17,INEI!$B:$B,0),MATCH(KT$4,INEI!$3:$3,0)))/1000,KS17)),"")</f>
        <v>5670.1747100000002</v>
      </c>
      <c r="KU17" s="59">
        <f>+IFERROR((IF(ISTEXT(KU$5)=FALSE,(INDEX(INEI!$1:$1048576,MATCH($B17,INEI!$B:$B,0),MATCH(KU$4,INEI!$3:$3,0)))/1000,KT17)),"")</f>
        <v>5752.5399299999999</v>
      </c>
      <c r="KV17" s="59">
        <f>+IFERROR((IF(ISTEXT(KV$5)=FALSE,(INDEX(INEI!$1:$1048576,MATCH($B17,INEI!$B:$B,0),MATCH(KV$4,INEI!$3:$3,0)))/1000,KU17)),"")</f>
        <v>5431.5071900000003</v>
      </c>
      <c r="KW17" s="59">
        <f>+IFERROR((IF(ISTEXT(KW$5)=FALSE,(INDEX(INEI!$1:$1048576,MATCH($B17,INEI!$B:$B,0),MATCH(KW$4,INEI!$3:$3,0)))/1000,KV17)),"")</f>
        <v>4425.5097500000002</v>
      </c>
      <c r="KX17" s="59">
        <f>+IFERROR((IF(ISTEXT(KX$5)=FALSE,(INDEX(INEI!$1:$1048576,MATCH($B17,INEI!$B:$B,0),MATCH(KX$4,INEI!$3:$3,0)))/1000,KW17)),"")</f>
        <v>4760.5288300000002</v>
      </c>
      <c r="KY17" s="59">
        <f>+IFERROR((IF(ISTEXT(KY$5)=FALSE,(INDEX(INEI!$1:$1048576,MATCH($B17,INEI!$B:$B,0),MATCH(KY$4,INEI!$3:$3,0)))/1000,KX17)),"")</f>
        <v>4762.7634699999999</v>
      </c>
      <c r="KZ17" s="59">
        <f>+IFERROR((IF(ISTEXT(KZ$5)=FALSE,(INDEX(INEI!$1:$1048576,MATCH($B17,INEI!$B:$B,0),MATCH(KZ$4,INEI!$3:$3,0)))/1000,KY17)),"")</f>
        <v>3666.5847400000002</v>
      </c>
      <c r="LA17" s="59">
        <f>+IFERROR((IF(ISTEXT(LA$5)=FALSE,(INDEX(INEI!$1:$1048576,MATCH($B17,INEI!$B:$B,0),MATCH(LA$4,INEI!$3:$3,0)))/1000,KZ17)),"")</f>
        <v>2678.7033700000002</v>
      </c>
      <c r="LB17" s="59">
        <f>+IFERROR((IF(ISTEXT(LB$5)=FALSE,(INDEX(INEI!$1:$1048576,MATCH($B17,INEI!$B:$B,0),MATCH(LB$4,INEI!$3:$3,0)))/1000,LA17)),"")</f>
        <v>3252.5565200000001</v>
      </c>
      <c r="LC17" s="131">
        <f>+IFERROR((IF(ISTEXT(LC$5)=FALSE,(INDEX(INEI!$1:$1048576,MATCH($B17,INEI!$B:$B,0),MATCH(LC$4,INEI!$3:$3,0)))/1000,LB17)),"")</f>
        <v>3252.5565200000001</v>
      </c>
      <c r="LD17" s="59">
        <f>+IFERROR((IF(ISTEXT(LD$5)=FALSE,(INDEX(INEI!$1:$1048576,MATCH($B17,INEI!$B:$B,0),MATCH(LD$4,INEI!$3:$3,0)))/1000,LC17)),"")</f>
        <v>4469.7961399999995</v>
      </c>
      <c r="LE17" s="59">
        <f>+IFERROR((IF(ISTEXT(LE$5)=FALSE,(INDEX(INEI!$1:$1048576,MATCH($B17,INEI!$B:$B,0),MATCH(LE$4,INEI!$3:$3,0)))/1000,LD17)),"")</f>
        <v>4370.58241</v>
      </c>
      <c r="LF17" s="59">
        <f>+IFERROR((IF(ISTEXT(LF$5)=FALSE,(INDEX(INEI!$1:$1048576,MATCH($B17,INEI!$B:$B,0),MATCH(LF$4,INEI!$3:$3,0)))/1000,LE17)),"")</f>
        <v>4092.4123999999997</v>
      </c>
      <c r="LG17" s="59">
        <f>+IFERROR((IF(ISTEXT(LG$5)=FALSE,(INDEX(INEI!$1:$1048576,MATCH($B17,INEI!$B:$B,0),MATCH(LG$4,INEI!$3:$3,0)))/1000,LF17)),"")</f>
        <v>4059.4896800000001</v>
      </c>
      <c r="LH17" s="59">
        <f>+IFERROR((IF(ISTEXT(LH$5)=FALSE,(INDEX(INEI!$1:$1048576,MATCH($B17,INEI!$B:$B,0),MATCH(LH$4,INEI!$3:$3,0)))/1000,LG17)),"")</f>
        <v>4248.06214</v>
      </c>
      <c r="LI17" s="59">
        <f>+IFERROR((IF(ISTEXT(LI$5)=FALSE,(INDEX(INEI!$1:$1048576,MATCH($B17,INEI!$B:$B,0),MATCH(LI$4,INEI!$3:$3,0)))/1000,LH17)),"")</f>
        <v>5200.0474000000004</v>
      </c>
      <c r="LJ17" s="59">
        <f>+IFERROR((IF(ISTEXT(LJ$5)=FALSE,(INDEX(INEI!$1:$1048576,MATCH($B17,INEI!$B:$B,0),MATCH(LJ$4,INEI!$3:$3,0)))/1000,LI17)),"")</f>
        <v>3082.5330899999999</v>
      </c>
      <c r="LK17" s="59">
        <f>+IFERROR((IF(ISTEXT(LK$5)=FALSE,(INDEX(INEI!$1:$1048576,MATCH($B17,INEI!$B:$B,0),MATCH(LK$4,INEI!$3:$3,0)))/1000,LJ17)),"")</f>
        <v>3708.3428900000004</v>
      </c>
      <c r="LL17" s="59">
        <f>+IFERROR((IF(ISTEXT(LL$5)=FALSE,(INDEX(INEI!$1:$1048576,MATCH($B17,INEI!$B:$B,0),MATCH(LL$4,INEI!$3:$3,0)))/1000,LK17)),"")</f>
        <v>3917.73423</v>
      </c>
      <c r="LM17" s="59">
        <f>+IFERROR((IF(ISTEXT(LM$5)=FALSE,(INDEX(INEI!$1:$1048576,MATCH($B17,INEI!$B:$B,0),MATCH(LM$4,INEI!$3:$3,0)))/1000,LL17)),"")</f>
        <v>3991.20208</v>
      </c>
      <c r="LN17" s="59">
        <f>+IFERROR((IF(ISTEXT(LN$5)=FALSE,(INDEX(INEI!$1:$1048576,MATCH($B17,INEI!$B:$B,0),MATCH(LN$4,INEI!$3:$3,0)))/1000,LM17)),"")</f>
        <v>3752.9104600000001</v>
      </c>
      <c r="LO17" s="59">
        <f>+IFERROR((IF(ISTEXT(LO$5)=FALSE,(INDEX(INEI!$1:$1048576,MATCH($B17,INEI!$B:$B,0),MATCH(LO$4,INEI!$3:$3,0)))/1000,LN17)),"")</f>
        <v>3577.5652999999998</v>
      </c>
      <c r="LP17" s="131">
        <f>+IFERROR((IF(ISTEXT(LP$5)=FALSE,(INDEX(INEI!$1:$1048576,MATCH($B17,INEI!$B:$B,0),MATCH(LP$4,INEI!$3:$3,0)))/1000,LO17)),"")</f>
        <v>3577.5652999999998</v>
      </c>
      <c r="LQ17" s="59">
        <f>+IFERROR((IF(ISTEXT(LQ$5)=FALSE,(INDEX(INEI!$1:$1048576,MATCH($B17,INEI!$B:$B,0),MATCH(LQ$4,INEI!$3:$3,0)))/1000,LP17)),"")</f>
        <v>3908.1846499999997</v>
      </c>
      <c r="LR17" s="59">
        <f>+IFERROR((IF(ISTEXT(LR$5)=FALSE,(INDEX(INEI!$1:$1048576,MATCH($B17,INEI!$B:$B,0),MATCH(LR$4,INEI!$3:$3,0)))/1000,LQ17)),"")</f>
        <v>3617.1931</v>
      </c>
      <c r="LS17" s="59">
        <f>+IFERROR((IF(ISTEXT(LS$5)=FALSE,(INDEX(INEI!$1:$1048576,MATCH($B17,INEI!$B:$B,0),MATCH(LS$4,INEI!$3:$3,0)))/1000,LR17)),"")</f>
        <v>4348.2017300000007</v>
      </c>
      <c r="LT17" s="59">
        <f>+IFERROR((IF(ISTEXT(LT$5)=FALSE,(INDEX(INEI!$1:$1048576,MATCH($B17,INEI!$B:$B,0),MATCH(LT$4,INEI!$3:$3,0)))/1000,LS17)),"")</f>
        <v>4131.4561100000001</v>
      </c>
      <c r="LU17" s="59">
        <f>+IFERROR((IF(ISTEXT(LU$5)=FALSE,(INDEX(INEI!$1:$1048576,MATCH($B17,INEI!$B:$B,0),MATCH(LU$4,INEI!$3:$3,0)))/1000,LT17)),"")</f>
        <v>4073.039033</v>
      </c>
      <c r="LV17" s="59">
        <f>+IFERROR((IF(ISTEXT(LV$5)=FALSE,(INDEX(INEI!$1:$1048576,MATCH($B17,INEI!$B:$B,0),MATCH(LV$4,INEI!$3:$3,0)))/1000,LU17)),"")</f>
        <v>4333.1919900000003</v>
      </c>
      <c r="LW17" s="59">
        <f>+IFERROR((IF(ISTEXT(LW$5)=FALSE,(INDEX(INEI!$1:$1048576,MATCH($B17,INEI!$B:$B,0),MATCH(LW$4,INEI!$3:$3,0)))/1000,LV17)),"")</f>
        <v>4001.228533</v>
      </c>
      <c r="LX17" s="59">
        <f>+IFERROR((IF(ISTEXT(LX$5)=FALSE,(INDEX(INEI!$1:$1048576,MATCH($B17,INEI!$B:$B,0),MATCH(LX$4,INEI!$3:$3,0)))/1000,LW17)),"")</f>
        <v>3656.5917330000002</v>
      </c>
      <c r="LY17" s="59">
        <f>+IFERROR((IF(ISTEXT(LY$5)=FALSE,(INDEX(INEI!$1:$1048576,MATCH($B17,INEI!$B:$B,0),MATCH(LY$4,INEI!$3:$3,0)))/1000,LX17)),"")</f>
        <v>3678.3816000000002</v>
      </c>
      <c r="LZ17" s="59">
        <f>+IFERROR((IF(ISTEXT(LZ$5)=FALSE,(INDEX(INEI!$1:$1048576,MATCH($B17,INEI!$B:$B,0),MATCH(LZ$4,INEI!$3:$3,0)))/1000,LY17)),"")</f>
        <v>2065.01746</v>
      </c>
      <c r="MA17" s="59">
        <f>+IFERROR((IF(ISTEXT(MA$5)=FALSE,(INDEX(INEI!$1:$1048576,MATCH($B17,INEI!$B:$B,0),MATCH(MA$4,INEI!$3:$3,0)))/1000,LZ17)),"")</f>
        <v>4024.65335</v>
      </c>
      <c r="MB17" s="59">
        <f>+IFERROR((IF(ISTEXT(MB$5)=FALSE,(INDEX(INEI!$1:$1048576,MATCH($B17,INEI!$B:$B,0),MATCH(MB$4,INEI!$3:$3,0)))/1000,MA17)),"")</f>
        <v>4019.6235899999997</v>
      </c>
      <c r="MC17" s="131">
        <f>+IFERROR((IF(ISTEXT(MC$5)=FALSE,(INDEX(INEI!$1:$1048576,MATCH($B17,INEI!$B:$B,0),MATCH(MC$4,INEI!$3:$3,0)))/1000,MB17)),"")</f>
        <v>4019.6235899999997</v>
      </c>
      <c r="MD17" s="59">
        <f>+IFERROR((IF(ISTEXT(MD$5)=FALSE,(INDEX(INEI!$1:$1048576,MATCH($B17,INEI!$B:$B,0),MATCH(MD$4,INEI!$3:$3,0)))/1000,MC17)),"")</f>
        <v>4178.5183299999999</v>
      </c>
      <c r="ME17" s="59">
        <f>+IFERROR((IF(ISTEXT(ME$5)=FALSE,(INDEX(INEI!$1:$1048576,MATCH($B17,INEI!$B:$B,0),MATCH(ME$4,INEI!$3:$3,0)))/1000,MD17)),"")</f>
        <v>3946.746623</v>
      </c>
      <c r="MF17" s="59">
        <f>+IFERROR((IF(ISTEXT(MF$5)=FALSE,(INDEX(INEI!$1:$1048576,MATCH($B17,INEI!$B:$B,0),MATCH(MF$4,INEI!$3:$3,0)))/1000,ME17)),"")</f>
        <v>0</v>
      </c>
      <c r="MG17" s="59">
        <f>+IFERROR((IF(ISTEXT(MG$5)=FALSE,(INDEX(INEI!$1:$1048576,MATCH($B17,INEI!$B:$B,0),MATCH(MG$4,INEI!$3:$3,0)))/1000,MF17)),"")</f>
        <v>0</v>
      </c>
      <c r="MH17" s="59" t="str">
        <f>+IFERROR((IF(ISTEXT(MH$5)=FALSE,(INDEX(INEI!$1:$1048576,MATCH($B17,INEI!$B:$B,0),MATCH(MH$4,INEI!$3:$3,0)))/1000,MG17)),"")</f>
        <v/>
      </c>
      <c r="MI17" s="59" t="str">
        <f>+IFERROR((IF(ISTEXT(MI$5)=FALSE,(INDEX(INEI!$1:$1048576,MATCH($B17,INEI!$B:$B,0),MATCH(MI$4,INEI!$3:$3,0)))/1000,MH17)),"")</f>
        <v/>
      </c>
      <c r="MJ17" s="59" t="str">
        <f>+IFERROR((IF(ISTEXT(MJ$5)=FALSE,(INDEX(INEI!$1:$1048576,MATCH($B17,INEI!$B:$B,0),MATCH(MJ$4,INEI!$3:$3,0)))/1000,MI17)),"")</f>
        <v/>
      </c>
      <c r="MK17" s="59" t="str">
        <f>+IFERROR((IF(ISTEXT(MK$5)=FALSE,(INDEX(INEI!$1:$1048576,MATCH($B17,INEI!$B:$B,0),MATCH(MK$4,INEI!$3:$3,0)))/1000,MJ17)),"")</f>
        <v/>
      </c>
      <c r="ML17" s="59" t="str">
        <f>+IFERROR((IF(ISTEXT(ML$5)=FALSE,(INDEX(INEI!$1:$1048576,MATCH($B17,INEI!$B:$B,0),MATCH(ML$4,INEI!$3:$3,0)))/1000,MK17)),"")</f>
        <v/>
      </c>
      <c r="MM17" s="59" t="str">
        <f>+IFERROR((IF(ISTEXT(MM$5)=FALSE,(INDEX(INEI!$1:$1048576,MATCH($B17,INEI!$B:$B,0),MATCH(MM$4,INEI!$3:$3,0)))/1000,ML17)),"")</f>
        <v/>
      </c>
      <c r="MN17" s="59" t="str">
        <f>+IFERROR((IF(ISTEXT(MN$5)=FALSE,(INDEX(INEI!$1:$1048576,MATCH($B17,INEI!$B:$B,0),MATCH(MN$4,INEI!$3:$3,0)))/1000,MM17)),"")</f>
        <v/>
      </c>
      <c r="MO17" s="59" t="str">
        <f>+IFERROR((IF(ISTEXT(MO$5)=FALSE,(INDEX(INEI!$1:$1048576,MATCH($B17,INEI!$B:$B,0),MATCH(MO$4,INEI!$3:$3,0)))/1000,MN17)),"")</f>
        <v/>
      </c>
      <c r="MP17" s="131" t="str">
        <f>+IFERROR((IF(ISTEXT(MP$5)=FALSE,(INDEX(INEI!$1:$1048576,MATCH($B17,INEI!$B:$B,0),MATCH(MP$4,INEI!$3:$3,0)))/1000,MO17)),"")</f>
        <v/>
      </c>
    </row>
    <row r="18" spans="1:354" s="323" customFormat="1" outlineLevel="1">
      <c r="A18" s="5"/>
      <c r="B18" s="9" t="s">
        <v>231</v>
      </c>
      <c r="C18" s="5" t="s">
        <v>346</v>
      </c>
      <c r="D18" s="116">
        <v>316.99200000000002</v>
      </c>
      <c r="E18" s="116">
        <v>315.63900000000001</v>
      </c>
      <c r="F18" s="116">
        <v>310.68299999999999</v>
      </c>
      <c r="G18" s="116">
        <v>265.30099999999999</v>
      </c>
      <c r="H18" s="116">
        <v>281.93099999999998</v>
      </c>
      <c r="I18" s="116">
        <v>285.745</v>
      </c>
      <c r="J18" s="116">
        <v>292.322</v>
      </c>
      <c r="K18" s="116">
        <v>321.61700000000002</v>
      </c>
      <c r="L18" s="116">
        <v>313.91699999999997</v>
      </c>
      <c r="M18" s="116">
        <v>316.88600000000002</v>
      </c>
      <c r="N18" s="116">
        <v>299.68099999999998</v>
      </c>
      <c r="O18" s="116">
        <v>278.68799999999999</v>
      </c>
      <c r="P18" s="131">
        <v>3599.4020000000005</v>
      </c>
      <c r="Q18" s="116">
        <v>286.048</v>
      </c>
      <c r="R18" s="116">
        <v>267.678</v>
      </c>
      <c r="S18" s="116">
        <v>272.67700000000002</v>
      </c>
      <c r="T18" s="116">
        <v>264.334</v>
      </c>
      <c r="U18" s="116">
        <v>270.04399999999998</v>
      </c>
      <c r="V18" s="116">
        <v>246.15299999999999</v>
      </c>
      <c r="W18" s="116">
        <v>262.17</v>
      </c>
      <c r="X18" s="116">
        <v>296.74599999999998</v>
      </c>
      <c r="Y18" s="116">
        <v>279.8</v>
      </c>
      <c r="Z18" s="116">
        <v>311.62599999999998</v>
      </c>
      <c r="AA18" s="116">
        <v>309.72500000000002</v>
      </c>
      <c r="AB18" s="116">
        <v>310.935</v>
      </c>
      <c r="AC18" s="131">
        <v>3377.9359999999997</v>
      </c>
      <c r="AD18" s="116">
        <v>323.49599999999998</v>
      </c>
      <c r="AE18" s="116">
        <v>288.23899999999998</v>
      </c>
      <c r="AF18" s="116">
        <v>283.45100000000002</v>
      </c>
      <c r="AG18" s="116">
        <v>292.05700000000002</v>
      </c>
      <c r="AH18" s="116">
        <v>286.584</v>
      </c>
      <c r="AI18" s="116">
        <v>263.97699999999998</v>
      </c>
      <c r="AJ18" s="116">
        <v>307.851</v>
      </c>
      <c r="AK18" s="116">
        <v>323.733</v>
      </c>
      <c r="AL18" s="116">
        <v>329.40899999999999</v>
      </c>
      <c r="AM18" s="116">
        <v>321.19299999999998</v>
      </c>
      <c r="AN18" s="116">
        <v>311.762</v>
      </c>
      <c r="AO18" s="116">
        <v>333.76400000000001</v>
      </c>
      <c r="AP18" s="131">
        <v>3665.516000000001</v>
      </c>
      <c r="AQ18" s="116">
        <v>312.97899999999998</v>
      </c>
      <c r="AR18" s="116">
        <v>297.279</v>
      </c>
      <c r="AS18" s="116">
        <v>314.72800000000001</v>
      </c>
      <c r="AT18" s="116">
        <v>297.00700000000001</v>
      </c>
      <c r="AU18" s="116">
        <v>293.839</v>
      </c>
      <c r="AV18" s="116">
        <v>286.04300000000001</v>
      </c>
      <c r="AW18" s="116">
        <v>313.87799999999999</v>
      </c>
      <c r="AX18" s="116">
        <v>327.875</v>
      </c>
      <c r="AY18" s="116">
        <v>333.39</v>
      </c>
      <c r="AZ18" s="116">
        <v>343.65100000000001</v>
      </c>
      <c r="BA18" s="116">
        <v>322.483</v>
      </c>
      <c r="BB18" s="116">
        <v>336.4</v>
      </c>
      <c r="BC18" s="131">
        <v>3779.5520000000001</v>
      </c>
      <c r="BD18" s="116">
        <v>337.79318999999998</v>
      </c>
      <c r="BE18" s="116">
        <v>319.86369999999999</v>
      </c>
      <c r="BF18" s="116">
        <v>343.15683000000001</v>
      </c>
      <c r="BG18" s="116">
        <v>305.58028000000002</v>
      </c>
      <c r="BH18" s="116">
        <v>306.56315000000001</v>
      </c>
      <c r="BI18" s="116">
        <v>308.37920000000003</v>
      </c>
      <c r="BJ18" s="116">
        <v>317.57340999999997</v>
      </c>
      <c r="BK18" s="116">
        <v>338.35374000000002</v>
      </c>
      <c r="BL18" s="116">
        <v>348.12470000000002</v>
      </c>
      <c r="BM18" s="116">
        <v>352.22583000000003</v>
      </c>
      <c r="BN18" s="116">
        <v>350.77598999999998</v>
      </c>
      <c r="BO18" s="116">
        <v>366.95835</v>
      </c>
      <c r="BP18" s="131">
        <v>3995.3483699999997</v>
      </c>
      <c r="BQ18" s="116">
        <v>342.70989000000003</v>
      </c>
      <c r="BR18" s="116">
        <v>343.83438000000001</v>
      </c>
      <c r="BS18" s="116">
        <v>348.18187999999998</v>
      </c>
      <c r="BT18" s="116">
        <v>346.38742999999999</v>
      </c>
      <c r="BU18" s="116">
        <v>338.81284000000005</v>
      </c>
      <c r="BV18" s="116">
        <v>336.27732000000003</v>
      </c>
      <c r="BW18" s="116">
        <v>347.26565999999997</v>
      </c>
      <c r="BX18" s="116">
        <v>392.51522</v>
      </c>
      <c r="BY18" s="116">
        <v>389.32542000000001</v>
      </c>
      <c r="BZ18" s="116">
        <v>395.63753000000003</v>
      </c>
      <c r="CA18" s="116">
        <v>402.82074999999998</v>
      </c>
      <c r="CB18" s="116">
        <v>410.09503000000001</v>
      </c>
      <c r="CC18" s="131">
        <v>4393.8633500000005</v>
      </c>
      <c r="CD18" s="116">
        <v>403.77794499999999</v>
      </c>
      <c r="CE18" s="116">
        <v>389.57661999999999</v>
      </c>
      <c r="CF18" s="116">
        <v>416.98760999999996</v>
      </c>
      <c r="CG18" s="116">
        <v>360.19903799999997</v>
      </c>
      <c r="CH18" s="116">
        <v>405.59338700000001</v>
      </c>
      <c r="CI18" s="116">
        <v>388.93612999999999</v>
      </c>
      <c r="CJ18" s="116">
        <v>388.01278300000001</v>
      </c>
      <c r="CK18" s="116">
        <v>475.26732650000002</v>
      </c>
      <c r="CL18" s="116">
        <v>464.37456199999997</v>
      </c>
      <c r="CM18" s="116">
        <v>466.93965649999996</v>
      </c>
      <c r="CN18" s="116">
        <v>461.89046999999999</v>
      </c>
      <c r="CO18" s="116">
        <v>459.50506999999999</v>
      </c>
      <c r="CP18" s="131">
        <v>5081.060598</v>
      </c>
      <c r="CQ18" s="116">
        <v>445.85478799999999</v>
      </c>
      <c r="CR18" s="116">
        <v>422.20539649999995</v>
      </c>
      <c r="CS18" s="116">
        <v>468.034424</v>
      </c>
      <c r="CT18" s="116">
        <v>420.381325</v>
      </c>
      <c r="CU18" s="116">
        <v>475.46295500000002</v>
      </c>
      <c r="CV18" s="116">
        <v>471.09015099999999</v>
      </c>
      <c r="CW18" s="116">
        <v>489.70499649999999</v>
      </c>
      <c r="CX18" s="116">
        <v>530.85472600000003</v>
      </c>
      <c r="CY18" s="116">
        <v>510.05928299999999</v>
      </c>
      <c r="CZ18" s="116">
        <v>545.96201150000002</v>
      </c>
      <c r="DA18" s="116">
        <v>537.89406200000008</v>
      </c>
      <c r="DB18" s="116">
        <v>532.711141</v>
      </c>
      <c r="DC18" s="131">
        <v>5850.2152594999998</v>
      </c>
      <c r="DD18" s="116">
        <v>529.95368900000005</v>
      </c>
      <c r="DE18" s="116">
        <v>498.71672999999998</v>
      </c>
      <c r="DF18" s="116">
        <v>515.16588000000002</v>
      </c>
      <c r="DG18" s="116">
        <v>536.62088349999999</v>
      </c>
      <c r="DH18" s="116">
        <v>545.05525799999998</v>
      </c>
      <c r="DI18" s="116">
        <v>536.6518585</v>
      </c>
      <c r="DJ18" s="116">
        <v>571.25863399999992</v>
      </c>
      <c r="DK18" s="116">
        <v>594.20612549999998</v>
      </c>
      <c r="DL18" s="116">
        <v>614.81454500000007</v>
      </c>
      <c r="DM18" s="116">
        <v>615.1548755</v>
      </c>
      <c r="DN18" s="116">
        <v>576.12049999999999</v>
      </c>
      <c r="DO18" s="116">
        <v>581.05346400000008</v>
      </c>
      <c r="DP18" s="131">
        <v>6714.7724429999998</v>
      </c>
      <c r="DQ18" s="116">
        <v>559.25817599999993</v>
      </c>
      <c r="DR18" s="116">
        <v>517.24893299999997</v>
      </c>
      <c r="DS18" s="116">
        <v>543.24131999999997</v>
      </c>
      <c r="DT18" s="116">
        <v>525.726358</v>
      </c>
      <c r="DU18" s="116">
        <v>536.03855250000004</v>
      </c>
      <c r="DV18" s="116">
        <v>546.31219950000002</v>
      </c>
      <c r="DW18" s="116">
        <v>598.65017850000004</v>
      </c>
      <c r="DX18" s="116">
        <v>634.60077749999994</v>
      </c>
      <c r="DY18" s="116">
        <v>641.41279299999997</v>
      </c>
      <c r="DZ18" s="116">
        <v>677.59786999999994</v>
      </c>
      <c r="EA18" s="116">
        <v>649.37023199999999</v>
      </c>
      <c r="EB18" s="116">
        <v>653.68931499999997</v>
      </c>
      <c r="EC18" s="131">
        <v>7083.1467050000001</v>
      </c>
      <c r="ED18" s="116">
        <v>626.34843500000011</v>
      </c>
      <c r="EE18" s="116">
        <v>609.49264099999994</v>
      </c>
      <c r="EF18" s="116">
        <v>701.943263</v>
      </c>
      <c r="EG18" s="116">
        <v>642.34950600000002</v>
      </c>
      <c r="EH18" s="116">
        <v>663.75069265383991</v>
      </c>
      <c r="EI18" s="116">
        <v>670.72327900000698</v>
      </c>
      <c r="EJ18" s="116">
        <v>692.35534015000906</v>
      </c>
      <c r="EK18" s="116">
        <v>727.44431399998109</v>
      </c>
      <c r="EL18" s="116">
        <v>769.93165075000798</v>
      </c>
      <c r="EM18" s="116">
        <v>762.24053650001008</v>
      </c>
      <c r="EN18" s="116">
        <v>788.52465249999295</v>
      </c>
      <c r="EO18" s="116">
        <v>747.16553850001299</v>
      </c>
      <c r="EP18" s="131">
        <v>8402.2698490538623</v>
      </c>
      <c r="EQ18" s="116">
        <v>676.763046999979</v>
      </c>
      <c r="ER18" s="116">
        <v>659.85885749998704</v>
      </c>
      <c r="ES18" s="116">
        <v>709.74395249999998</v>
      </c>
      <c r="ET18" s="116">
        <v>633.26810499999999</v>
      </c>
      <c r="EU18" s="116">
        <v>687.27383499999996</v>
      </c>
      <c r="EV18" s="116">
        <v>667.78401300000007</v>
      </c>
      <c r="EW18" s="116">
        <v>692.77838350000002</v>
      </c>
      <c r="EX18" s="116">
        <v>781.14197100000001</v>
      </c>
      <c r="EY18" s="116">
        <v>791.46317250000004</v>
      </c>
      <c r="EZ18" s="116">
        <v>817.39646349999998</v>
      </c>
      <c r="FA18" s="116">
        <v>807.27886699999999</v>
      </c>
      <c r="FB18" s="116">
        <v>830.26377897999998</v>
      </c>
      <c r="FC18" s="131">
        <v>8755.0144464799669</v>
      </c>
      <c r="FD18" s="116">
        <v>763.59307398249996</v>
      </c>
      <c r="FE18" s="116">
        <v>746.703936</v>
      </c>
      <c r="FF18" s="116">
        <v>820.1723760000001</v>
      </c>
      <c r="FG18" s="116">
        <v>739.40957649999996</v>
      </c>
      <c r="FH18" s="116">
        <v>795.44619250000005</v>
      </c>
      <c r="FI18" s="116">
        <v>793.06071650000001</v>
      </c>
      <c r="FJ18" s="116">
        <v>863.06316349999997</v>
      </c>
      <c r="FK18" s="116">
        <v>922.19867899999997</v>
      </c>
      <c r="FL18" s="116">
        <v>906.37822534998008</v>
      </c>
      <c r="FM18" s="116">
        <v>953.88021300000003</v>
      </c>
      <c r="FN18" s="116">
        <v>944.645712</v>
      </c>
      <c r="FO18" s="116">
        <v>869.37060999999994</v>
      </c>
      <c r="FP18" s="131">
        <v>10117.922474332479</v>
      </c>
      <c r="FQ18" s="116">
        <v>905.98785400000008</v>
      </c>
      <c r="FR18" s="116">
        <v>841.18681350000008</v>
      </c>
      <c r="FS18" s="116">
        <v>844.80944399999998</v>
      </c>
      <c r="FT18" s="116">
        <v>918.10616099999993</v>
      </c>
      <c r="FU18" s="116">
        <v>894.77606149999997</v>
      </c>
      <c r="FV18" s="116">
        <v>856.44724399999996</v>
      </c>
      <c r="FW18" s="116">
        <v>949.84142450000002</v>
      </c>
      <c r="FX18" s="116">
        <v>991.79576599999996</v>
      </c>
      <c r="FY18" s="116">
        <v>941.18279299999995</v>
      </c>
      <c r="FZ18" s="116">
        <v>1030.7917335</v>
      </c>
      <c r="GA18" s="116">
        <v>979.60373449999997</v>
      </c>
      <c r="GB18" s="116">
        <v>933.39849149999998</v>
      </c>
      <c r="GC18" s="131">
        <v>11087.927521</v>
      </c>
      <c r="GD18" s="116">
        <v>914.933132</v>
      </c>
      <c r="GE18" s="116">
        <v>897.67597499999999</v>
      </c>
      <c r="GF18" s="116">
        <v>892.84640449999995</v>
      </c>
      <c r="GG18" s="116">
        <v>908.10991150000007</v>
      </c>
      <c r="GH18" s="116">
        <v>931.73359800000003</v>
      </c>
      <c r="GI18" s="116">
        <v>891.7890615</v>
      </c>
      <c r="GJ18" s="116">
        <v>930.21543799999995</v>
      </c>
      <c r="GK18" s="116">
        <v>996.3967705</v>
      </c>
      <c r="GL18" s="116">
        <v>1010.2908995</v>
      </c>
      <c r="GM18" s="116">
        <v>1023.3240495</v>
      </c>
      <c r="GN18" s="116">
        <v>1023.4984784999999</v>
      </c>
      <c r="GO18" s="116">
        <v>969.35770100000002</v>
      </c>
      <c r="GP18" s="131">
        <v>11390.1714195</v>
      </c>
      <c r="GQ18" s="116">
        <v>911.0943145</v>
      </c>
      <c r="GR18" s="116">
        <v>857.25223699999992</v>
      </c>
      <c r="GS18" s="116">
        <v>899.18341199999998</v>
      </c>
      <c r="GT18" s="116">
        <v>853.61843649999992</v>
      </c>
      <c r="GU18" s="116">
        <v>863.82261299999891</v>
      </c>
      <c r="GV18" s="116">
        <v>881.91111650000005</v>
      </c>
      <c r="GW18" s="116">
        <v>899.54876300000001</v>
      </c>
      <c r="GX18" s="116">
        <v>981.03942799999993</v>
      </c>
      <c r="GY18" s="116">
        <v>991.83680449999997</v>
      </c>
      <c r="GZ18" s="116">
        <v>1027.5244720000001</v>
      </c>
      <c r="HA18" s="116">
        <v>983.28478749999999</v>
      </c>
      <c r="HB18" s="116">
        <v>979.78173449999997</v>
      </c>
      <c r="HC18" s="131">
        <v>11129.898118999999</v>
      </c>
      <c r="HD18" s="116">
        <v>926.96254799999997</v>
      </c>
      <c r="HE18" s="116">
        <v>899.27545250000003</v>
      </c>
      <c r="HF18" s="116">
        <v>899.01477650000004</v>
      </c>
      <c r="HG18" s="116">
        <v>888.52390549999996</v>
      </c>
      <c r="HH18" s="116">
        <v>887.98701000000005</v>
      </c>
      <c r="HI18" s="116">
        <v>855.57244550000007</v>
      </c>
      <c r="HJ18" s="116">
        <v>866.43707649999999</v>
      </c>
      <c r="HK18" s="116">
        <v>940.89939599999991</v>
      </c>
      <c r="HL18" s="116">
        <v>922.25402300000098</v>
      </c>
      <c r="HM18" s="116">
        <v>927.173407</v>
      </c>
      <c r="HN18" s="116">
        <v>925.51359849999903</v>
      </c>
      <c r="HO18" s="116">
        <v>939.75145700000007</v>
      </c>
      <c r="HP18" s="131">
        <v>10879.365096000001</v>
      </c>
      <c r="HQ18" s="116">
        <v>870.91801300000009</v>
      </c>
      <c r="HR18" s="116">
        <v>824.45123899999999</v>
      </c>
      <c r="HS18" s="116">
        <v>837.19263699999999</v>
      </c>
      <c r="HT18" s="116">
        <v>787.46418500000004</v>
      </c>
      <c r="HU18" s="116">
        <v>867.6836055</v>
      </c>
      <c r="HV18" s="116">
        <v>879.75190150000094</v>
      </c>
      <c r="HW18" s="116">
        <v>880.57354450000105</v>
      </c>
      <c r="HX18" s="116">
        <v>974.65781299999901</v>
      </c>
      <c r="HY18" s="116">
        <v>963.57018225000104</v>
      </c>
      <c r="HZ18" s="116">
        <v>987.00373649999995</v>
      </c>
      <c r="IA18" s="116">
        <v>966.30426850000003</v>
      </c>
      <c r="IB18" s="116">
        <v>959.5012794999999</v>
      </c>
      <c r="IC18" s="131">
        <v>10799.072405250003</v>
      </c>
      <c r="ID18" s="116">
        <v>887.90826775000005</v>
      </c>
      <c r="IE18" s="116">
        <v>822.59886800000004</v>
      </c>
      <c r="IF18" s="116">
        <v>851.67940150000004</v>
      </c>
      <c r="IG18" s="116">
        <v>840.99748799999998</v>
      </c>
      <c r="IH18" s="116">
        <v>860.47364249999998</v>
      </c>
      <c r="II18" s="116">
        <v>839.67258349999997</v>
      </c>
      <c r="IJ18" s="116">
        <v>868.20577000000003</v>
      </c>
      <c r="IK18" s="116">
        <v>949.55717000000004</v>
      </c>
      <c r="IL18" s="116">
        <v>934.524091</v>
      </c>
      <c r="IM18" s="116">
        <v>978.01451699999802</v>
      </c>
      <c r="IN18" s="116">
        <v>985.60519950000003</v>
      </c>
      <c r="IO18" s="116">
        <v>938.33656000000008</v>
      </c>
      <c r="IP18" s="131">
        <v>10757.573558749998</v>
      </c>
      <c r="IQ18" s="116">
        <v>885.21125900000106</v>
      </c>
      <c r="IR18" s="116">
        <v>849.58400749999998</v>
      </c>
      <c r="IS18" s="116">
        <v>878.8684465</v>
      </c>
      <c r="IT18" s="116">
        <v>852.42782564699996</v>
      </c>
      <c r="IU18" s="116">
        <v>927.77238450000004</v>
      </c>
      <c r="IV18" s="116">
        <v>878.59640549999995</v>
      </c>
      <c r="IW18" s="116">
        <v>946.48120800000004</v>
      </c>
      <c r="IX18" s="116">
        <v>1010.519985</v>
      </c>
      <c r="IY18" s="116">
        <v>983.97328000000005</v>
      </c>
      <c r="IZ18" s="116">
        <v>1045.5223987648501</v>
      </c>
      <c r="JA18" s="116">
        <v>1000.5617575</v>
      </c>
      <c r="JB18" s="116">
        <v>951.5558585</v>
      </c>
      <c r="JC18" s="131">
        <v>11211.07481641185</v>
      </c>
      <c r="JD18" s="116">
        <v>900.95186699999999</v>
      </c>
      <c r="JE18" s="116">
        <v>910.073992352</v>
      </c>
      <c r="JF18" s="116">
        <v>450.30428999999998</v>
      </c>
      <c r="JG18" s="116">
        <v>10.954468</v>
      </c>
      <c r="JH18" s="116">
        <v>324.39066750000001</v>
      </c>
      <c r="JI18" s="116">
        <v>655.325417500002</v>
      </c>
      <c r="JJ18" s="116">
        <v>904.71207299999992</v>
      </c>
      <c r="JK18" s="116">
        <v>1017.7272215</v>
      </c>
      <c r="JL18" s="116">
        <v>1081.6969015</v>
      </c>
      <c r="JM18" s="116">
        <v>1234.84315685</v>
      </c>
      <c r="JN18" s="116">
        <v>1178.384908</v>
      </c>
      <c r="JO18" s="116">
        <v>1137.6769080000001</v>
      </c>
      <c r="JP18" s="131">
        <v>9807.0418712020019</v>
      </c>
      <c r="JQ18" s="116">
        <v>1092.3872845000001</v>
      </c>
      <c r="JR18" s="116">
        <v>1038.6485809999999</v>
      </c>
      <c r="JS18" s="116">
        <v>1088.9756144999999</v>
      </c>
      <c r="JT18" s="116">
        <v>984.18583999999998</v>
      </c>
      <c r="JU18" s="116">
        <v>1066.0481635000001</v>
      </c>
      <c r="JV18" s="116">
        <v>1079.6398865000001</v>
      </c>
      <c r="JW18" s="116">
        <v>1126.0600195</v>
      </c>
      <c r="JX18" s="116">
        <v>1191.7563124999999</v>
      </c>
      <c r="JY18" s="116">
        <v>1234.80846</v>
      </c>
      <c r="JZ18" s="116">
        <v>1267.662777</v>
      </c>
      <c r="KA18" s="116">
        <v>1184.7231259999999</v>
      </c>
      <c r="KB18" s="116">
        <v>1158.6916200000001</v>
      </c>
      <c r="KC18" s="131">
        <v>13513.587685</v>
      </c>
      <c r="KD18" s="59">
        <f>+IFERROR((IF(ISTEXT(KD$5)=FALSE,(INDEX(INEI!$1:$1048576,MATCH($B18,INEI!$B:$B,0),MATCH(KD$4,INEI!$3:$3,0)))/1000,(SUM(JR18:KC18)))),"")</f>
        <v>1087.5119635000001</v>
      </c>
      <c r="KE18" s="59">
        <f>+IFERROR((IF(ISTEXT(KE$5)=FALSE,(INDEX(INEI!$1:$1048576,MATCH($B18,INEI!$B:$B,0),MATCH(KE$4,INEI!$3:$3,0)))/1000,(SUM(JS18:KD18)))),"")</f>
        <v>1068.2413524999999</v>
      </c>
      <c r="KF18" s="59">
        <f>+IFERROR((IF(ISTEXT(KF$5)=FALSE,(INDEX(INEI!$1:$1048576,MATCH($B18,INEI!$B:$B,0),MATCH(KF$4,INEI!$3:$3,0)))/1000,(SUM(JT18:KE18)))),"")</f>
        <v>1150.8822924999999</v>
      </c>
      <c r="KG18" s="59">
        <f>+IFERROR((IF(ISTEXT(KG$5)=FALSE,(INDEX(INEI!$1:$1048576,MATCH($B18,INEI!$B:$B,0),MATCH(KG$4,INEI!$3:$3,0)))/1000,(SUM(JU18:KF18)))),"")</f>
        <v>1067.9187454999999</v>
      </c>
      <c r="KH18" s="59">
        <f>+IFERROR((IF(ISTEXT(KH$5)=FALSE,(INDEX(INEI!$1:$1048576,MATCH($B18,INEI!$B:$B,0),MATCH(KH$4,INEI!$3:$3,0)))/1000,(SUM(JV18:KG18)))),"")</f>
        <v>1102.6873999999998</v>
      </c>
      <c r="KI18" s="59">
        <f>+IFERROR((IF(ISTEXT(KI$5)=FALSE,(INDEX(INEI!$1:$1048576,MATCH($B18,INEI!$B:$B,0),MATCH(KI$4,INEI!$3:$3,0)))/1000,(SUM(JW18:KH18)))),"")</f>
        <v>1115.5977797481798</v>
      </c>
      <c r="KJ18" s="59">
        <f>+IFERROR((IF(ISTEXT(KJ$5)=FALSE,(INDEX(INEI!$1:$1048576,MATCH($B18,INEI!$B:$B,0),MATCH(KJ$4,INEI!$3:$3,0)))/1000,(SUM(JX18:KI18)))),"")</f>
        <v>1083.6147624999999</v>
      </c>
      <c r="KK18" s="59">
        <f>+IFERROR((IF(ISTEXT(KK$5)=FALSE,(INDEX(INEI!$1:$1048576,MATCH($B18,INEI!$B:$B,0),MATCH(KK$4,INEI!$3:$3,0)))/1000,(SUM(JY18:KJ18)))),"")</f>
        <v>1210.9241085000001</v>
      </c>
      <c r="KL18" s="59">
        <f>+IFERROR((IF(ISTEXT(KL$5)=FALSE,(INDEX(INEI!$1:$1048576,MATCH($B18,INEI!$B:$B,0),MATCH(KL$4,INEI!$3:$3,0)))/1000,(SUM(JZ18:KK18)))),"")</f>
        <v>1210.11149</v>
      </c>
      <c r="KM18" s="59">
        <f>+IFERROR((IF(ISTEXT(KM$5)=FALSE,(INDEX(INEI!$1:$1048576,MATCH($B18,INEI!$B:$B,0),MATCH(KM$4,INEI!$3:$3,0)))/1000,(SUM(KA18:KL18)))),"")</f>
        <v>1188.8021249999999</v>
      </c>
      <c r="KN18" s="59">
        <f>+IFERROR((IF(ISTEXT(KN$5)=FALSE,(INDEX(INEI!$1:$1048576,MATCH($B18,INEI!$B:$B,0),MATCH(KN$4,INEI!$3:$3,0)))/1000,(SUM(KB18:KM18)))),"")</f>
        <v>1165.8595500000001</v>
      </c>
      <c r="KO18" s="59">
        <f>+IFERROR((IF(ISTEXT(KO$5)=FALSE,(INDEX(INEI!$1:$1048576,MATCH($B18,INEI!$B:$B,0),MATCH(KO$4,INEI!$3:$3,0)))/1000,(SUM(KC18:KN18)))),"")</f>
        <v>1086.050266</v>
      </c>
      <c r="KP18" s="131">
        <f>+IFERROR((IF(ISTEXT(KP$5)=FALSE,(INDEX(INEI!$1:$1048576,MATCH($B18,INEI!$B:$B,0),MATCH(KP$4,INEI!$3:$3,0)))/1000,(SUM(KD18:KO18)))),"")</f>
        <v>13538.201835748177</v>
      </c>
      <c r="KQ18" s="59">
        <f>+IFERROR((IF(ISTEXT(KQ$5)=FALSE,(INDEX(INEI!$1:$1048576,MATCH($B18,INEI!$B:$B,0),MATCH(KQ$4,INEI!$3:$3,0)))/1000,(SUM(KE18:KP18)))),"")</f>
        <v>928.43129299999998</v>
      </c>
      <c r="KR18" s="59">
        <f>+IFERROR((IF(ISTEXT(KR$5)=FALSE,(INDEX(INEI!$1:$1048576,MATCH($B18,INEI!$B:$B,0),MATCH(KR$4,INEI!$3:$3,0)))/1000,(SUM(KF18:KQ18)))),"")</f>
        <v>904.39000249999992</v>
      </c>
      <c r="KS18" s="59">
        <f>+IFERROR((IF(ISTEXT(KS$5)=FALSE,(INDEX(INEI!$1:$1048576,MATCH($B18,INEI!$B:$B,0),MATCH(KS$4,INEI!$3:$3,0)))/1000,(SUM(KG18:KR18)))),"")</f>
        <v>979.60071249999999</v>
      </c>
      <c r="KT18" s="59">
        <f>+IFERROR((IF(ISTEXT(KT$5)=FALSE,(INDEX(INEI!$1:$1048576,MATCH($B18,INEI!$B:$B,0),MATCH(KT$4,INEI!$3:$3,0)))/1000,(SUM(KH18:KS18)))),"")</f>
        <v>900.11294599999997</v>
      </c>
      <c r="KU18" s="59">
        <f>+IFERROR((IF(ISTEXT(KU$5)=FALSE,(INDEX(INEI!$1:$1048576,MATCH($B18,INEI!$B:$B,0),MATCH(KU$4,INEI!$3:$3,0)))/1000,(SUM(KI18:KT18)))),"")</f>
        <v>976.552557832057</v>
      </c>
      <c r="KV18" s="59">
        <f>+IFERROR((IF(ISTEXT(KV$5)=FALSE,(INDEX(INEI!$1:$1048576,MATCH($B18,INEI!$B:$B,0),MATCH(KV$4,INEI!$3:$3,0)))/1000,(SUM(KJ18:KU18)))),"")</f>
        <v>982.06870200000208</v>
      </c>
      <c r="KW18" s="59">
        <f>+IFERROR((IF(ISTEXT(KW$5)=FALSE,(INDEX(INEI!$1:$1048576,MATCH($B18,INEI!$B:$B,0),MATCH(KW$4,INEI!$3:$3,0)))/1000,(SUM(KK18:KV18)))),"")</f>
        <v>1025.7715324999999</v>
      </c>
      <c r="KX18" s="59">
        <f>+IFERROR((IF(ISTEXT(KX$5)=FALSE,(INDEX(INEI!$1:$1048576,MATCH($B18,INEI!$B:$B,0),MATCH(KX$4,INEI!$3:$3,0)))/1000,(SUM(KL18:KW18)))),"")</f>
        <v>1101.0745379999998</v>
      </c>
      <c r="KY18" s="59">
        <f>+IFERROR((IF(ISTEXT(KY$5)=FALSE,(INDEX(INEI!$1:$1048576,MATCH($B18,INEI!$B:$B,0),MATCH(KY$4,INEI!$3:$3,0)))/1000,(SUM(KM18:KX18)))),"")</f>
        <v>1081.0297524999999</v>
      </c>
      <c r="KZ18" s="59">
        <f>+IFERROR((IF(ISTEXT(KZ$5)=FALSE,(INDEX(INEI!$1:$1048576,MATCH($B18,INEI!$B:$B,0),MATCH(KZ$4,INEI!$3:$3,0)))/1000,(SUM(KN18:KY18)))),"")</f>
        <v>1083.3231905</v>
      </c>
      <c r="LA18" s="59">
        <f>+IFERROR((IF(ISTEXT(LA$5)=FALSE,(INDEX(INEI!$1:$1048576,MATCH($B18,INEI!$B:$B,0),MATCH(LA$4,INEI!$3:$3,0)))/1000,(SUM(KO18:KZ18)))),"")</f>
        <v>1063.3116839999998</v>
      </c>
      <c r="LB18" s="59">
        <f>+IFERROR((IF(ISTEXT(LB$5)=FALSE,(INDEX(INEI!$1:$1048576,MATCH($B18,INEI!$B:$B,0),MATCH(LB$4,INEI!$3:$3,0)))/1000,(SUM(KP18:LA18)))),"")</f>
        <v>966.42000250000103</v>
      </c>
      <c r="LC18" s="131">
        <f>+IFERROR((IF(ISTEXT(LC$5)=FALSE,(INDEX(INEI!$1:$1048576,MATCH($B18,INEI!$B:$B,0),MATCH(LC$4,INEI!$3:$3,0)))/1000,(SUM(KQ18:LB18)))),"")</f>
        <v>11992.08691383206</v>
      </c>
      <c r="LD18" s="59">
        <f>+IFERROR((IF(ISTEXT(LD$5)=FALSE,(INDEX(INEI!$1:$1048576,MATCH($B18,INEI!$B:$B,0),MATCH(LD$4,INEI!$3:$3,0)))/1000,(SUM(KR18:LC18)))),"")</f>
        <v>1015.3936</v>
      </c>
      <c r="LE18" s="59">
        <f>+IFERROR((IF(ISTEXT(LE$5)=FALSE,(INDEX(INEI!$1:$1048576,MATCH($B18,INEI!$B:$B,0),MATCH(LE$4,INEI!$3:$3,0)))/1000,(SUM(KS18:LD18)))),"")</f>
        <v>900.54276499999901</v>
      </c>
      <c r="LF18" s="59">
        <f>+IFERROR((IF(ISTEXT(LF$5)=FALSE,(INDEX(INEI!$1:$1048576,MATCH($B18,INEI!$B:$B,0),MATCH(LF$4,INEI!$3:$3,0)))/1000,(SUM(KT18:LE18)))),"")</f>
        <v>897.98757272342891</v>
      </c>
      <c r="LG18" s="59">
        <f>+IFERROR((IF(ISTEXT(LG$5)=FALSE,(INDEX(INEI!$1:$1048576,MATCH($B18,INEI!$B:$B,0),MATCH(LG$4,INEI!$3:$3,0)))/1000,(SUM(KU18:LF18)))),"")</f>
        <v>970.06734699999993</v>
      </c>
      <c r="LH18" s="59">
        <f>+IFERROR((IF(ISTEXT(LH$5)=FALSE,(INDEX(INEI!$1:$1048576,MATCH($B18,INEI!$B:$B,0),MATCH(LH$4,INEI!$3:$3,0)))/1000,(SUM(KV18:LG18)))),"")</f>
        <v>958.890659139999</v>
      </c>
      <c r="LI18" s="59">
        <f>+IFERROR((IF(ISTEXT(LI$5)=FALSE,(INDEX(INEI!$1:$1048576,MATCH($B18,INEI!$B:$B,0),MATCH(LI$4,INEI!$3:$3,0)))/1000,(SUM(KW18:LH18)))),"")</f>
        <v>930.81169000000102</v>
      </c>
      <c r="LJ18" s="59">
        <f>+IFERROR((IF(ISTEXT(LJ$5)=FALSE,(INDEX(INEI!$1:$1048576,MATCH($B18,INEI!$B:$B,0),MATCH(LJ$4,INEI!$3:$3,0)))/1000,(SUM(KX18:LI18)))),"")</f>
        <v>1024.1316729999999</v>
      </c>
      <c r="LK18" s="59">
        <f>+IFERROR((IF(ISTEXT(LK$5)=FALSE,(INDEX(INEI!$1:$1048576,MATCH($B18,INEI!$B:$B,0),MATCH(LK$4,INEI!$3:$3,0)))/1000,(SUM(KY18:LJ18)))),"")</f>
        <v>1104.59846738594</v>
      </c>
      <c r="LL18" s="59">
        <f>+IFERROR((IF(ISTEXT(LL$5)=FALSE,(INDEX(INEI!$1:$1048576,MATCH($B18,INEI!$B:$B,0),MATCH(LL$4,INEI!$3:$3,0)))/1000,(SUM(KZ18:LK18)))),"")</f>
        <v>1064.6746403536001</v>
      </c>
      <c r="LM18" s="59">
        <f>+IFERROR((IF(ISTEXT(LM$5)=FALSE,(INDEX(INEI!$1:$1048576,MATCH($B18,INEI!$B:$B,0),MATCH(LM$4,INEI!$3:$3,0)))/1000,(SUM(LA18:LL18)))),"")</f>
        <v>1125.9880811600001</v>
      </c>
      <c r="LN18" s="59">
        <f>+IFERROR((IF(ISTEXT(LN$5)=FALSE,(INDEX(INEI!$1:$1048576,MATCH($B18,INEI!$B:$B,0),MATCH(LN$4,INEI!$3:$3,0)))/1000,(SUM(LB18:LM18)))),"")</f>
        <v>1045.60699808</v>
      </c>
      <c r="LO18" s="59">
        <f>+IFERROR((IF(ISTEXT(LO$5)=FALSE,(INDEX(INEI!$1:$1048576,MATCH($B18,INEI!$B:$B,0),MATCH(LO$4,INEI!$3:$3,0)))/1000,(SUM(LC18:LN18)))),"")</f>
        <v>975.34697499999697</v>
      </c>
      <c r="LP18" s="131">
        <f>+IFERROR((IF(ISTEXT(LP$5)=FALSE,(INDEX(INEI!$1:$1048576,MATCH($B18,INEI!$B:$B,0),MATCH(LP$4,INEI!$3:$3,0)))/1000,(SUM(LD18:LO18)))),"")</f>
        <v>12014.040468842966</v>
      </c>
      <c r="LQ18" s="59">
        <f>+IFERROR((IF(ISTEXT(LQ$5)=FALSE,(INDEX(INEI!$1:$1048576,MATCH($B18,INEI!$B:$B,0),MATCH(LQ$4,INEI!$3:$3,0)))/1000,(SUM(LE18:LP18)))),"")</f>
        <v>988.80437499999607</v>
      </c>
      <c r="LR18" s="59">
        <f>+IFERROR((IF(ISTEXT(LR$5)=FALSE,(INDEX(INEI!$1:$1048576,MATCH($B18,INEI!$B:$B,0),MATCH(LR$4,INEI!$3:$3,0)))/1000,(SUM(LF18:LQ18)))),"")</f>
        <v>941.54909288579506</v>
      </c>
      <c r="LS18" s="59">
        <f>+IFERROR((IF(ISTEXT(LS$5)=FALSE,(INDEX(INEI!$1:$1048576,MATCH($B18,INEI!$B:$B,0),MATCH(LS$4,INEI!$3:$3,0)))/1000,(SUM(LG18:LR18)))),"")</f>
        <v>956.87509490000002</v>
      </c>
      <c r="LT18" s="59">
        <f>+IFERROR((IF(ISTEXT(LT$5)=FALSE,(INDEX(INEI!$1:$1048576,MATCH($B18,INEI!$B:$B,0),MATCH(LT$4,INEI!$3:$3,0)))/1000,(SUM(LH18:LS18)))),"")</f>
        <v>970.47680500000502</v>
      </c>
      <c r="LU18" s="59">
        <f>+IFERROR((IF(ISTEXT(LU$5)=FALSE,(INDEX(INEI!$1:$1048576,MATCH($B18,INEI!$B:$B,0),MATCH(LU$4,INEI!$3:$3,0)))/1000,(SUM(LI18:LT18)))),"")</f>
        <v>1035.2431205</v>
      </c>
      <c r="LV18" s="59">
        <f>+IFERROR((IF(ISTEXT(LV$5)=FALSE,(INDEX(INEI!$1:$1048576,MATCH($B18,INEI!$B:$B,0),MATCH(LV$4,INEI!$3:$3,0)))/1000,(SUM(LJ18:LU18)))),"")</f>
        <v>1011.7454595</v>
      </c>
      <c r="LW18" s="59">
        <f>+IFERROR((IF(ISTEXT(LW$5)=FALSE,(INDEX(INEI!$1:$1048576,MATCH($B18,INEI!$B:$B,0),MATCH(LW$4,INEI!$3:$3,0)))/1000,(SUM(LK18:LV18)))),"")</f>
        <v>1095.5929154999999</v>
      </c>
      <c r="LX18" s="59">
        <f>+IFERROR((IF(ISTEXT(LX$5)=FALSE,(INDEX(INEI!$1:$1048576,MATCH($B18,INEI!$B:$B,0),MATCH(LX$4,INEI!$3:$3,0)))/1000,(SUM(LL18:LW18)))),"")</f>
        <v>1168.35055638467</v>
      </c>
      <c r="LY18" s="59">
        <f>+IFERROR((IF(ISTEXT(LY$5)=FALSE,(INDEX(INEI!$1:$1048576,MATCH($B18,INEI!$B:$B,0),MATCH(LY$4,INEI!$3:$3,0)))/1000,(SUM(LM18:LX18)))),"")</f>
        <v>1178.7795345</v>
      </c>
      <c r="LZ18" s="59">
        <f>+IFERROR((IF(ISTEXT(LZ$5)=FALSE,(INDEX(INEI!$1:$1048576,MATCH($B18,INEI!$B:$B,0),MATCH(LZ$4,INEI!$3:$3,0)))/1000,(SUM(LN18:LY18)))),"")</f>
        <v>1230.64147579269</v>
      </c>
      <c r="MA18" s="59">
        <f>+IFERROR((IF(ISTEXT(MA$5)=FALSE,(INDEX(INEI!$1:$1048576,MATCH($B18,INEI!$B:$B,0),MATCH(MA$4,INEI!$3:$3,0)))/1000,(SUM(LO18:LZ18)))),"")</f>
        <v>1166.4822664999999</v>
      </c>
      <c r="MB18" s="59">
        <f>+IFERROR((IF(ISTEXT(MB$5)=FALSE,(INDEX(INEI!$1:$1048576,MATCH($B18,INEI!$B:$B,0),MATCH(MB$4,INEI!$3:$3,0)))/1000,(SUM(LP18:MA18)))),"")</f>
        <v>1141.3698440000001</v>
      </c>
      <c r="MC18" s="131">
        <f>+IFERROR((IF(ISTEXT(MC$5)=FALSE,(INDEX(INEI!$1:$1048576,MATCH($B18,INEI!$B:$B,0),MATCH(MC$4,INEI!$3:$3,0)))/1000,(SUM(LQ18:MB18)))),"")</f>
        <v>12885.910540463155</v>
      </c>
      <c r="MD18" s="59">
        <f>+IFERROR((IF(ISTEXT(MD$5)=FALSE,(INDEX(INEI!$1:$1048576,MATCH($B18,INEI!$B:$B,0),MATCH(MD$4,INEI!$3:$3,0)))/1000,(SUM(LR18:MC18)))),"")</f>
        <v>1110.36100192</v>
      </c>
      <c r="ME18" s="59">
        <f>+IFERROR((IF(ISTEXT(ME$5)=FALSE,(INDEX(INEI!$1:$1048576,MATCH($B18,INEI!$B:$B,0),MATCH(ME$4,INEI!$3:$3,0)))/1000,(SUM(LS18:MD18)))),"")</f>
        <v>1046.65588962948</v>
      </c>
      <c r="MF18" s="59">
        <f>+IFERROR((IF(ISTEXT(MF$5)=FALSE,(INDEX(INEI!$1:$1048576,MATCH($B18,INEI!$B:$B,0),MATCH(MF$4,INEI!$3:$3,0)))/1000,(SUM(LT18:ME18)))),"")</f>
        <v>0</v>
      </c>
      <c r="MG18" s="59">
        <f>+IFERROR((IF(ISTEXT(MG$5)=FALSE,(INDEX(INEI!$1:$1048576,MATCH($B18,INEI!$B:$B,0),MATCH(MG$4,INEI!$3:$3,0)))/1000,(SUM(LU18:MF18)))),"")</f>
        <v>0</v>
      </c>
      <c r="MH18" s="59" t="str">
        <f>+IFERROR((IF(ISTEXT(MH$5)=FALSE,(INDEX(INEI!$1:$1048576,MATCH($B18,INEI!$B:$B,0),MATCH(MH$4,INEI!$3:$3,0)))/1000,(SUM(LV18:MG18)))),"")</f>
        <v/>
      </c>
      <c r="MI18" s="59" t="str">
        <f>+IFERROR((IF(ISTEXT(MI$5)=FALSE,(INDEX(INEI!$1:$1048576,MATCH($B18,INEI!$B:$B,0),MATCH(MI$4,INEI!$3:$3,0)))/1000,(SUM(LW18:MH18)))),"")</f>
        <v/>
      </c>
      <c r="MJ18" s="59" t="str">
        <f>+IFERROR((IF(ISTEXT(MJ$5)=FALSE,(INDEX(INEI!$1:$1048576,MATCH($B18,INEI!$B:$B,0),MATCH(MJ$4,INEI!$3:$3,0)))/1000,(SUM(LX18:MI18)))),"")</f>
        <v/>
      </c>
      <c r="MK18" s="59" t="str">
        <f>+IFERROR((IF(ISTEXT(MK$5)=FALSE,(INDEX(INEI!$1:$1048576,MATCH($B18,INEI!$B:$B,0),MATCH(MK$4,INEI!$3:$3,0)))/1000,(SUM(LY18:MJ18)))),"")</f>
        <v/>
      </c>
      <c r="ML18" s="59" t="str">
        <f>+IFERROR((IF(ISTEXT(ML$5)=FALSE,(INDEX(INEI!$1:$1048576,MATCH($B18,INEI!$B:$B,0),MATCH(ML$4,INEI!$3:$3,0)))/1000,(SUM(LZ18:MK18)))),"")</f>
        <v/>
      </c>
      <c r="MM18" s="59" t="str">
        <f>+IFERROR((IF(ISTEXT(MM$5)=FALSE,(INDEX(INEI!$1:$1048576,MATCH($B18,INEI!$B:$B,0),MATCH(MM$4,INEI!$3:$3,0)))/1000,(SUM(MA18:ML18)))),"")</f>
        <v/>
      </c>
      <c r="MN18" s="59" t="str">
        <f>+IFERROR((IF(ISTEXT(MN$5)=FALSE,(INDEX(INEI!$1:$1048576,MATCH($B18,INEI!$B:$B,0),MATCH(MN$4,INEI!$3:$3,0)))/1000,(SUM(MB18:MM18)))),"")</f>
        <v/>
      </c>
      <c r="MO18" s="59" t="str">
        <f>+IFERROR((IF(ISTEXT(MO$5)=FALSE,(INDEX(INEI!$1:$1048576,MATCH($B18,INEI!$B:$B,0),MATCH(MO$4,INEI!$3:$3,0)))/1000,(SUM(MC18:MN18)))),"")</f>
        <v/>
      </c>
      <c r="MP18" s="131">
        <f>+IFERROR((IF(ISTEXT(MP$5)=FALSE,(INDEX(INEI!$1:$1048576,MATCH($B18,INEI!$B:$B,0),MATCH(MP$4,INEI!$3:$3,0)))/1000,(SUM(MD18:MO18)))),"")</f>
        <v>2157.0168915494801</v>
      </c>
    </row>
    <row r="19" spans="1:354" s="323" customFormat="1" outlineLevel="1">
      <c r="A19" s="5"/>
      <c r="B19" s="9" t="s">
        <v>232</v>
      </c>
      <c r="C19" s="5" t="s">
        <v>347</v>
      </c>
      <c r="D19" s="116">
        <v>312.73200000000003</v>
      </c>
      <c r="E19" s="116">
        <v>313.54199999999997</v>
      </c>
      <c r="F19" s="116">
        <v>313.72300000000001</v>
      </c>
      <c r="G19" s="116">
        <v>264.78800000000001</v>
      </c>
      <c r="H19" s="116">
        <v>290.267</v>
      </c>
      <c r="I19" s="116">
        <v>290.91899999999998</v>
      </c>
      <c r="J19" s="116">
        <v>316.90300000000002</v>
      </c>
      <c r="K19" s="116">
        <v>320.54000000000002</v>
      </c>
      <c r="L19" s="116">
        <v>301.20999999999998</v>
      </c>
      <c r="M19" s="116">
        <v>319.39699999999999</v>
      </c>
      <c r="N19" s="116">
        <v>300.57600000000002</v>
      </c>
      <c r="O19" s="116">
        <v>276.30799999999999</v>
      </c>
      <c r="P19" s="131">
        <v>3620.9049999999997</v>
      </c>
      <c r="Q19" s="116">
        <v>284.82600000000002</v>
      </c>
      <c r="R19" s="116">
        <v>266.76299999999998</v>
      </c>
      <c r="S19" s="116">
        <v>288.38</v>
      </c>
      <c r="T19" s="116">
        <v>260.10300000000001</v>
      </c>
      <c r="U19" s="116">
        <v>322.86900000000003</v>
      </c>
      <c r="V19" s="116">
        <v>236.78</v>
      </c>
      <c r="W19" s="116">
        <v>260.512</v>
      </c>
      <c r="X19" s="116">
        <v>333.14400000000001</v>
      </c>
      <c r="Y19" s="116">
        <v>364.459</v>
      </c>
      <c r="Z19" s="116">
        <v>312.505</v>
      </c>
      <c r="AA19" s="116">
        <v>334.767</v>
      </c>
      <c r="AB19" s="116">
        <v>317.05700000000002</v>
      </c>
      <c r="AC19" s="131">
        <v>3582.1649999999991</v>
      </c>
      <c r="AD19" s="116">
        <v>324.70800000000003</v>
      </c>
      <c r="AE19" s="116">
        <v>297.63600000000002</v>
      </c>
      <c r="AF19" s="116">
        <v>387.029</v>
      </c>
      <c r="AG19" s="116">
        <v>334.822</v>
      </c>
      <c r="AH19" s="116">
        <v>321.685</v>
      </c>
      <c r="AI19" s="116">
        <v>328.47899999999998</v>
      </c>
      <c r="AJ19" s="116">
        <v>313.66000000000003</v>
      </c>
      <c r="AK19" s="116">
        <v>347.12099999999998</v>
      </c>
      <c r="AL19" s="116">
        <v>370.94600000000003</v>
      </c>
      <c r="AM19" s="116">
        <v>392.95699999999999</v>
      </c>
      <c r="AN19" s="116">
        <v>311.33600000000001</v>
      </c>
      <c r="AO19" s="116">
        <v>347.488</v>
      </c>
      <c r="AP19" s="131">
        <v>4077.8669999999997</v>
      </c>
      <c r="AQ19" s="116">
        <v>341.79300000000001</v>
      </c>
      <c r="AR19" s="116">
        <v>359.22399999999999</v>
      </c>
      <c r="AS19" s="116">
        <v>319.32900000000001</v>
      </c>
      <c r="AT19" s="116">
        <v>334.78399999999999</v>
      </c>
      <c r="AU19" s="116">
        <v>345.40300000000002</v>
      </c>
      <c r="AV19" s="116">
        <v>346.31900000000002</v>
      </c>
      <c r="AW19" s="116">
        <v>329.048</v>
      </c>
      <c r="AX19" s="116">
        <v>346.67200000000003</v>
      </c>
      <c r="AY19" s="116">
        <v>393.161</v>
      </c>
      <c r="AZ19" s="116">
        <v>346.82600000000002</v>
      </c>
      <c r="BA19" s="116">
        <v>324.87200000000001</v>
      </c>
      <c r="BB19" s="116">
        <v>366.93400000000003</v>
      </c>
      <c r="BC19" s="131">
        <v>4154.3649999999998</v>
      </c>
      <c r="BD19" s="116">
        <v>337.55304999999998</v>
      </c>
      <c r="BE19" s="116">
        <v>351.25493</v>
      </c>
      <c r="BF19" s="116">
        <v>374.67358000000002</v>
      </c>
      <c r="BG19" s="116">
        <v>402.62433000000004</v>
      </c>
      <c r="BH19" s="116">
        <v>401.94534000000004</v>
      </c>
      <c r="BI19" s="116">
        <v>360.31218000000001</v>
      </c>
      <c r="BJ19" s="116">
        <v>377.93988999999999</v>
      </c>
      <c r="BK19" s="116">
        <v>367.31563</v>
      </c>
      <c r="BL19" s="116">
        <v>385.30649</v>
      </c>
      <c r="BM19" s="116">
        <v>409.92034000000001</v>
      </c>
      <c r="BN19" s="116">
        <v>381.25094000000001</v>
      </c>
      <c r="BO19" s="116">
        <v>391.88346000000001</v>
      </c>
      <c r="BP19" s="131">
        <v>4541.980160000001</v>
      </c>
      <c r="BQ19" s="116">
        <v>366.03573</v>
      </c>
      <c r="BR19" s="116">
        <v>367.62054999999998</v>
      </c>
      <c r="BS19" s="116">
        <v>399.22346000000005</v>
      </c>
      <c r="BT19" s="116">
        <v>405.53541999999999</v>
      </c>
      <c r="BU19" s="116">
        <v>401.84590000000003</v>
      </c>
      <c r="BV19" s="116">
        <v>385.90003000000002</v>
      </c>
      <c r="BW19" s="116">
        <v>441.40856000000002</v>
      </c>
      <c r="BX19" s="116">
        <v>458.59728999999999</v>
      </c>
      <c r="BY19" s="116">
        <v>456.90686999999997</v>
      </c>
      <c r="BZ19" s="116">
        <v>457.33166</v>
      </c>
      <c r="CA19" s="116">
        <v>432.10990999999996</v>
      </c>
      <c r="CB19" s="116">
        <v>452.70047999999997</v>
      </c>
      <c r="CC19" s="131">
        <v>5025.2158600000002</v>
      </c>
      <c r="CD19" s="116">
        <v>413.58275750000001</v>
      </c>
      <c r="CE19" s="116">
        <v>453.36968449999995</v>
      </c>
      <c r="CF19" s="116">
        <v>489.5576585</v>
      </c>
      <c r="CG19" s="116">
        <v>412.81419349999999</v>
      </c>
      <c r="CH19" s="116">
        <v>505.36621650000001</v>
      </c>
      <c r="CI19" s="116">
        <v>459.57034399999998</v>
      </c>
      <c r="CJ19" s="116">
        <v>487.18256000000002</v>
      </c>
      <c r="CK19" s="116">
        <v>498.80133499999999</v>
      </c>
      <c r="CL19" s="116">
        <v>502.95259950000002</v>
      </c>
      <c r="CM19" s="116">
        <v>495.78370649999999</v>
      </c>
      <c r="CN19" s="116">
        <v>498.31113349999998</v>
      </c>
      <c r="CO19" s="116">
        <v>456.10869000000002</v>
      </c>
      <c r="CP19" s="131">
        <v>5673.4008790000016</v>
      </c>
      <c r="CQ19" s="116">
        <v>474.13316550000002</v>
      </c>
      <c r="CR19" s="116">
        <v>419.09702649999997</v>
      </c>
      <c r="CS19" s="116">
        <v>465.66547149999997</v>
      </c>
      <c r="CT19" s="116">
        <v>448.60373749999997</v>
      </c>
      <c r="CU19" s="116">
        <v>506.69539850000001</v>
      </c>
      <c r="CV19" s="116">
        <v>500.83094849999998</v>
      </c>
      <c r="CW19" s="116">
        <v>563.16033149999998</v>
      </c>
      <c r="CX19" s="116">
        <v>565.4947085</v>
      </c>
      <c r="CY19" s="116">
        <v>541.0706204999999</v>
      </c>
      <c r="CZ19" s="116">
        <v>578.27980400000001</v>
      </c>
      <c r="DA19" s="116">
        <v>574.34762150000006</v>
      </c>
      <c r="DB19" s="116">
        <v>573.71602050000001</v>
      </c>
      <c r="DC19" s="131">
        <v>6211.0948545000001</v>
      </c>
      <c r="DD19" s="116">
        <v>518.00352650000002</v>
      </c>
      <c r="DE19" s="116">
        <v>491.81732150000005</v>
      </c>
      <c r="DF19" s="116">
        <v>516.78036899999995</v>
      </c>
      <c r="DG19" s="116">
        <v>534.54650600000002</v>
      </c>
      <c r="DH19" s="116">
        <v>547.04859650000003</v>
      </c>
      <c r="DI19" s="116">
        <v>563.78242150000005</v>
      </c>
      <c r="DJ19" s="116">
        <v>607.63566850000007</v>
      </c>
      <c r="DK19" s="116">
        <v>590.06257600000004</v>
      </c>
      <c r="DL19" s="116">
        <v>622.82851549999998</v>
      </c>
      <c r="DM19" s="116">
        <v>623.23131100000001</v>
      </c>
      <c r="DN19" s="116">
        <v>582.94075299999997</v>
      </c>
      <c r="DO19" s="116">
        <v>604.24175249999996</v>
      </c>
      <c r="DP19" s="131">
        <v>6802.9193175000009</v>
      </c>
      <c r="DQ19" s="116">
        <v>529.90081299999997</v>
      </c>
      <c r="DR19" s="116">
        <v>517.38917600000002</v>
      </c>
      <c r="DS19" s="116">
        <v>537.83473199999992</v>
      </c>
      <c r="DT19" s="116">
        <v>531.77872500000001</v>
      </c>
      <c r="DU19" s="116">
        <v>527.00972000000002</v>
      </c>
      <c r="DV19" s="116">
        <v>551.06631449999998</v>
      </c>
      <c r="DW19" s="116">
        <v>610.08633250000003</v>
      </c>
      <c r="DX19" s="116">
        <v>626.98778749999997</v>
      </c>
      <c r="DY19" s="116">
        <v>646.12309100000004</v>
      </c>
      <c r="DZ19" s="116">
        <v>680.57460049999997</v>
      </c>
      <c r="EA19" s="116">
        <v>654.37369750000005</v>
      </c>
      <c r="EB19" s="116">
        <v>682.34617350000008</v>
      </c>
      <c r="EC19" s="131">
        <v>7095.4711630000002</v>
      </c>
      <c r="ED19" s="116">
        <v>618.8462780000001</v>
      </c>
      <c r="EE19" s="116">
        <v>611.4525245000001</v>
      </c>
      <c r="EF19" s="116">
        <v>690.2800749999999</v>
      </c>
      <c r="EG19" s="116">
        <v>639.35127249999994</v>
      </c>
      <c r="EH19" s="116">
        <v>664.66211049999993</v>
      </c>
      <c r="EI19" s="116">
        <v>672.73879150000005</v>
      </c>
      <c r="EJ19" s="116">
        <v>689.05132350000008</v>
      </c>
      <c r="EK19" s="116">
        <v>760.96811000000002</v>
      </c>
      <c r="EL19" s="116">
        <v>757.66579650000006</v>
      </c>
      <c r="EM19" s="116">
        <v>758.43341500000008</v>
      </c>
      <c r="EN19" s="116">
        <v>817.90628449999997</v>
      </c>
      <c r="EO19" s="116">
        <v>759.88714300000004</v>
      </c>
      <c r="EP19" s="131">
        <v>8441.2431245000007</v>
      </c>
      <c r="EQ19" s="116">
        <v>654.833168</v>
      </c>
      <c r="ER19" s="116">
        <v>652.61437799999999</v>
      </c>
      <c r="ES19" s="116">
        <v>715.55122849999998</v>
      </c>
      <c r="ET19" s="116">
        <v>636.27178900000001</v>
      </c>
      <c r="EU19" s="116">
        <v>678.8207635</v>
      </c>
      <c r="EV19" s="116">
        <v>707.63841549999995</v>
      </c>
      <c r="EW19" s="116">
        <v>664.81894799999998</v>
      </c>
      <c r="EX19" s="116">
        <v>780.20561600000008</v>
      </c>
      <c r="EY19" s="116">
        <v>824.26734750000003</v>
      </c>
      <c r="EZ19" s="116">
        <v>787.43298300000004</v>
      </c>
      <c r="FA19" s="116">
        <v>811.77066000000002</v>
      </c>
      <c r="FB19" s="116">
        <v>1041.6591914800001</v>
      </c>
      <c r="FC19" s="131">
        <v>8955.8844884800001</v>
      </c>
      <c r="FD19" s="116">
        <v>622.79369648249997</v>
      </c>
      <c r="FE19" s="116">
        <v>726.07102599999996</v>
      </c>
      <c r="FF19" s="116">
        <v>1007.948696</v>
      </c>
      <c r="FG19" s="116">
        <v>583.50138399999992</v>
      </c>
      <c r="FH19" s="116">
        <v>784.08083499999998</v>
      </c>
      <c r="FI19" s="116">
        <v>1021.2315269000001</v>
      </c>
      <c r="FJ19" s="116">
        <v>662.59993750000001</v>
      </c>
      <c r="FK19" s="116">
        <v>936.23793149999995</v>
      </c>
      <c r="FL19" s="116">
        <v>1191.6385373499802</v>
      </c>
      <c r="FM19" s="116">
        <v>764.58509550000008</v>
      </c>
      <c r="FN19" s="116">
        <v>931.86243249999995</v>
      </c>
      <c r="FO19" s="116">
        <v>886.49971939999989</v>
      </c>
      <c r="FP19" s="131">
        <v>10119.05081813248</v>
      </c>
      <c r="FQ19" s="116">
        <v>932.45928650000008</v>
      </c>
      <c r="FR19" s="116">
        <v>860.35905350000007</v>
      </c>
      <c r="FS19" s="116">
        <v>858.81879900000001</v>
      </c>
      <c r="FT19" s="116">
        <v>923.2375485</v>
      </c>
      <c r="FU19" s="116">
        <v>906.72687100000007</v>
      </c>
      <c r="FV19" s="116">
        <v>865.2673064999999</v>
      </c>
      <c r="FW19" s="116">
        <v>952.68679449999991</v>
      </c>
      <c r="FX19" s="116">
        <v>1004.8861459999999</v>
      </c>
      <c r="FY19" s="116">
        <v>951.79228049999995</v>
      </c>
      <c r="FZ19" s="116">
        <v>1044.14438</v>
      </c>
      <c r="GA19" s="116">
        <v>995.85906950000003</v>
      </c>
      <c r="GB19" s="116">
        <v>963.85534900000005</v>
      </c>
      <c r="GC19" s="131">
        <v>11260.0928845</v>
      </c>
      <c r="GD19" s="116">
        <v>927.32046200000002</v>
      </c>
      <c r="GE19" s="116">
        <v>904.41004250000003</v>
      </c>
      <c r="GF19" s="116">
        <v>896.42968949999999</v>
      </c>
      <c r="GG19" s="116">
        <v>921.88185400000009</v>
      </c>
      <c r="GH19" s="116">
        <v>945.75763300000006</v>
      </c>
      <c r="GI19" s="116">
        <v>905.84195399999999</v>
      </c>
      <c r="GJ19" s="116">
        <v>942.38341799999989</v>
      </c>
      <c r="GK19" s="116">
        <v>1018.0951505</v>
      </c>
      <c r="GL19" s="116">
        <v>1046.1083145</v>
      </c>
      <c r="GM19" s="116">
        <v>1042.6070494999999</v>
      </c>
      <c r="GN19" s="116">
        <v>1039.1466785</v>
      </c>
      <c r="GO19" s="116">
        <v>1000.3660864999999</v>
      </c>
      <c r="GP19" s="131">
        <v>11590.3483325</v>
      </c>
      <c r="GQ19" s="116">
        <v>945.785887</v>
      </c>
      <c r="GR19" s="116">
        <v>872.89580699999999</v>
      </c>
      <c r="GS19" s="116">
        <v>914.22833949999995</v>
      </c>
      <c r="GT19" s="116">
        <v>875.59403150000003</v>
      </c>
      <c r="GU19" s="116">
        <v>880.1099435000001</v>
      </c>
      <c r="GV19" s="116">
        <v>896.88906399999996</v>
      </c>
      <c r="GW19" s="116">
        <v>914.96846049999999</v>
      </c>
      <c r="GX19" s="116">
        <v>1000.9103355000001</v>
      </c>
      <c r="GY19" s="116">
        <v>1008.1438645000001</v>
      </c>
      <c r="GZ19" s="116">
        <v>1044.1017724999999</v>
      </c>
      <c r="HA19" s="116">
        <v>1012.05926</v>
      </c>
      <c r="HB19" s="116">
        <v>1016.1410845</v>
      </c>
      <c r="HC19" s="131">
        <v>11381.827850000001</v>
      </c>
      <c r="HD19" s="116">
        <v>952.2007155</v>
      </c>
      <c r="HE19" s="116">
        <v>913.95126249999998</v>
      </c>
      <c r="HF19" s="116">
        <v>910.35576400000002</v>
      </c>
      <c r="HG19" s="116">
        <v>907.98010799999997</v>
      </c>
      <c r="HH19" s="116">
        <v>907.33523750000006</v>
      </c>
      <c r="HI19" s="116">
        <v>871.74274300000002</v>
      </c>
      <c r="HJ19" s="116">
        <v>901.83272900000009</v>
      </c>
      <c r="HK19" s="116">
        <v>990.36368600000003</v>
      </c>
      <c r="HL19" s="116">
        <v>958.96999300000004</v>
      </c>
      <c r="HM19" s="116">
        <v>953.6504470000001</v>
      </c>
      <c r="HN19" s="116">
        <v>957.62974850000001</v>
      </c>
      <c r="HO19" s="116">
        <v>963.94969449999996</v>
      </c>
      <c r="HP19" s="131">
        <v>11189.962128499998</v>
      </c>
      <c r="HQ19" s="116">
        <v>894.58274300000005</v>
      </c>
      <c r="HR19" s="116">
        <v>846.98175149999997</v>
      </c>
      <c r="HS19" s="116">
        <v>859.2859545</v>
      </c>
      <c r="HT19" s="116">
        <v>813.40848249999999</v>
      </c>
      <c r="HU19" s="116">
        <v>880.41100849999998</v>
      </c>
      <c r="HV19" s="116">
        <v>895.87524399999995</v>
      </c>
      <c r="HW19" s="116">
        <v>909.55258449999997</v>
      </c>
      <c r="HX19" s="116">
        <v>991.06393049999997</v>
      </c>
      <c r="HY19" s="116">
        <v>988.08098974999996</v>
      </c>
      <c r="HZ19" s="116">
        <v>1012.064479</v>
      </c>
      <c r="IA19" s="116">
        <v>993.69870849999995</v>
      </c>
      <c r="IB19" s="116">
        <v>984.27277450000008</v>
      </c>
      <c r="IC19" s="131">
        <v>11069.27865075</v>
      </c>
      <c r="ID19" s="116">
        <v>939.69025525000006</v>
      </c>
      <c r="IE19" s="116">
        <v>857.96875799999998</v>
      </c>
      <c r="IF19" s="116">
        <v>891.00161149999997</v>
      </c>
      <c r="IG19" s="116">
        <v>878.54024549999997</v>
      </c>
      <c r="IH19" s="116">
        <v>909.07735750000006</v>
      </c>
      <c r="II19" s="116">
        <v>880.57545100000004</v>
      </c>
      <c r="IJ19" s="116">
        <v>907.15338750000001</v>
      </c>
      <c r="IK19" s="116">
        <v>994.39821749999999</v>
      </c>
      <c r="IL19" s="116">
        <v>976.67735049999999</v>
      </c>
      <c r="IM19" s="116">
        <v>1022.5172045</v>
      </c>
      <c r="IN19" s="116">
        <v>1022.4125919999999</v>
      </c>
      <c r="IO19" s="116">
        <v>980.00277249999999</v>
      </c>
      <c r="IP19" s="131">
        <v>11260.015203250001</v>
      </c>
      <c r="IQ19" s="116">
        <v>885.341544</v>
      </c>
      <c r="IR19" s="116">
        <v>844.72104786335399</v>
      </c>
      <c r="IS19" s="116">
        <v>877.46916899999997</v>
      </c>
      <c r="IT19" s="116">
        <v>857.49341453399995</v>
      </c>
      <c r="IU19" s="116">
        <v>936.96786950000001</v>
      </c>
      <c r="IV19" s="116">
        <v>886.99595550000004</v>
      </c>
      <c r="IW19" s="116">
        <v>950.40387067473</v>
      </c>
      <c r="IX19" s="116">
        <v>1005.9082761708601</v>
      </c>
      <c r="IY19" s="116">
        <v>986.13108645763202</v>
      </c>
      <c r="IZ19" s="116">
        <v>1053.97187352317</v>
      </c>
      <c r="JA19" s="116">
        <v>998.17108478401099</v>
      </c>
      <c r="JB19" s="116">
        <v>952.34974349999993</v>
      </c>
      <c r="JC19" s="131">
        <v>11235.924935507755</v>
      </c>
      <c r="JD19" s="116">
        <v>904.76124199999992</v>
      </c>
      <c r="JE19" s="116">
        <v>915.63485165899999</v>
      </c>
      <c r="JF19" s="116">
        <v>439.17006249999997</v>
      </c>
      <c r="JG19" s="116">
        <v>33.508997999999998</v>
      </c>
      <c r="JH19" s="116">
        <v>332.8364325</v>
      </c>
      <c r="JI19" s="116">
        <v>656.48901000000194</v>
      </c>
      <c r="JJ19" s="116">
        <v>907.50545799999998</v>
      </c>
      <c r="JK19" s="116">
        <v>1026.0716640000001</v>
      </c>
      <c r="JL19" s="116">
        <v>1088.8239265</v>
      </c>
      <c r="JM19" s="116">
        <v>1242.91679935</v>
      </c>
      <c r="JN19" s="116">
        <v>1190.1805755</v>
      </c>
      <c r="JO19" s="116">
        <v>1144.78416508998</v>
      </c>
      <c r="JP19" s="131">
        <v>9882.6831850989838</v>
      </c>
      <c r="JQ19" s="116">
        <v>1103.5209301272</v>
      </c>
      <c r="JR19" s="116">
        <v>1041.4577437636201</v>
      </c>
      <c r="JS19" s="116">
        <v>1090.21756992524</v>
      </c>
      <c r="JT19" s="116">
        <v>989.49407476630904</v>
      </c>
      <c r="JU19" s="116">
        <v>1064.78259451177</v>
      </c>
      <c r="JV19" s="116">
        <v>1084.66761344937</v>
      </c>
      <c r="JW19" s="116">
        <v>1131.6643979497999</v>
      </c>
      <c r="JX19" s="116">
        <v>1199.43665445028</v>
      </c>
      <c r="JY19" s="116">
        <v>1238.1169498500201</v>
      </c>
      <c r="JZ19" s="116">
        <v>1284.72656741072</v>
      </c>
      <c r="KA19" s="116">
        <v>1193.84845938529</v>
      </c>
      <c r="KB19" s="116">
        <v>1172.7672100946199</v>
      </c>
      <c r="KC19" s="131">
        <v>13594.700765684238</v>
      </c>
      <c r="KD19" s="59">
        <f>+IFERROR((IF(ISTEXT(KD$5)=FALSE,(INDEX(INEI!$1:$1048576,MATCH($B19,INEI!$B:$B,0),MATCH(KD$4,INEI!$3:$3,0)))/1000,(SUM(JR19:KC19)))),"")</f>
        <v>1108.22418382054</v>
      </c>
      <c r="KE19" s="59">
        <f>+IFERROR((IF(ISTEXT(KE$5)=FALSE,(INDEX(INEI!$1:$1048576,MATCH($B19,INEI!$B:$B,0),MATCH(KE$4,INEI!$3:$3,0)))/1000,(SUM(JS19:KD19)))),"")</f>
        <v>1071.39306333478</v>
      </c>
      <c r="KF19" s="59">
        <f>+IFERROR((IF(ISTEXT(KF$5)=FALSE,(INDEX(INEI!$1:$1048576,MATCH($B19,INEI!$B:$B,0),MATCH(KF$4,INEI!$3:$3,0)))/1000,(SUM(JT19:KE19)))),"")</f>
        <v>1161.7044565639701</v>
      </c>
      <c r="KG19" s="59">
        <f>+IFERROR((IF(ISTEXT(KG$5)=FALSE,(INDEX(INEI!$1:$1048576,MATCH($B19,INEI!$B:$B,0),MATCH(KG$4,INEI!$3:$3,0)))/1000,(SUM(JU19:KF19)))),"")</f>
        <v>1072.43123375086</v>
      </c>
      <c r="KH19" s="59">
        <f>+IFERROR((IF(ISTEXT(KH$5)=FALSE,(INDEX(INEI!$1:$1048576,MATCH($B19,INEI!$B:$B,0),MATCH(KH$4,INEI!$3:$3,0)))/1000,(SUM(JV19:KG19)))),"")</f>
        <v>1108.8834650388399</v>
      </c>
      <c r="KI19" s="59">
        <f>+IFERROR((IF(ISTEXT(KI$5)=FALSE,(INDEX(INEI!$1:$1048576,MATCH($B19,INEI!$B:$B,0),MATCH(KI$4,INEI!$3:$3,0)))/1000,(SUM(JW19:KH19)))),"")</f>
        <v>1126.25398089228</v>
      </c>
      <c r="KJ19" s="59">
        <f>+IFERROR((IF(ISTEXT(KJ$5)=FALSE,(INDEX(INEI!$1:$1048576,MATCH($B19,INEI!$B:$B,0),MATCH(KJ$4,INEI!$3:$3,0)))/1000,(SUM(JX19:KI19)))),"")</f>
        <v>1092.2805677890101</v>
      </c>
      <c r="KK19" s="59">
        <f>+IFERROR((IF(ISTEXT(KK$5)=FALSE,(INDEX(INEI!$1:$1048576,MATCH($B19,INEI!$B:$B,0),MATCH(KK$4,INEI!$3:$3,0)))/1000,(SUM(JY19:KJ19)))),"")</f>
        <v>1211.37789599541</v>
      </c>
      <c r="KL19" s="59">
        <f>+IFERROR((IF(ISTEXT(KL$5)=FALSE,(INDEX(INEI!$1:$1048576,MATCH($B19,INEI!$B:$B,0),MATCH(KL$4,INEI!$3:$3,0)))/1000,(SUM(JZ19:KK19)))),"")</f>
        <v>1217.3101744052399</v>
      </c>
      <c r="KM19" s="59">
        <f>+IFERROR((IF(ISTEXT(KM$5)=FALSE,(INDEX(INEI!$1:$1048576,MATCH($B19,INEI!$B:$B,0),MATCH(KM$4,INEI!$3:$3,0)))/1000,(SUM(KA19:KL19)))),"")</f>
        <v>1192.5694388135901</v>
      </c>
      <c r="KN19" s="59">
        <f>+IFERROR((IF(ISTEXT(KN$5)=FALSE,(INDEX(INEI!$1:$1048576,MATCH($B19,INEI!$B:$B,0),MATCH(KN$4,INEI!$3:$3,0)))/1000,(SUM(KB19:KM19)))),"")</f>
        <v>1167.6394635035902</v>
      </c>
      <c r="KO19" s="59">
        <f>+IFERROR((IF(ISTEXT(KO$5)=FALSE,(INDEX(INEI!$1:$1048576,MATCH($B19,INEI!$B:$B,0),MATCH(KO$4,INEI!$3:$3,0)))/1000,(SUM(KC19:KN19)))),"")</f>
        <v>1083.2064193664701</v>
      </c>
      <c r="KP19" s="131">
        <f>+IFERROR((IF(ISTEXT(KP$5)=FALSE,(INDEX(INEI!$1:$1048576,MATCH($B19,INEI!$B:$B,0),MATCH(KP$4,INEI!$3:$3,0)))/1000,(SUM(KD19:KO19)))),"")</f>
        <v>13613.274343274581</v>
      </c>
      <c r="KQ19" s="59">
        <f>+IFERROR((IF(ISTEXT(KQ$5)=FALSE,(INDEX(INEI!$1:$1048576,MATCH($B19,INEI!$B:$B,0),MATCH(KQ$4,INEI!$3:$3,0)))/1000,(SUM(KE19:KP19)))),"")</f>
        <v>959.19513071658503</v>
      </c>
      <c r="KR19" s="59">
        <f>+IFERROR((IF(ISTEXT(KR$5)=FALSE,(INDEX(INEI!$1:$1048576,MATCH($B19,INEI!$B:$B,0),MATCH(KR$4,INEI!$3:$3,0)))/1000,(SUM(KF19:KQ19)))),"")</f>
        <v>908.11406630951399</v>
      </c>
      <c r="KS19" s="59">
        <f>+IFERROR((IF(ISTEXT(KS$5)=FALSE,(INDEX(INEI!$1:$1048576,MATCH($B19,INEI!$B:$B,0),MATCH(KS$4,INEI!$3:$3,0)))/1000,(SUM(KG19:KR19)))),"")</f>
        <v>988.21676754537395</v>
      </c>
      <c r="KT19" s="59">
        <f>+IFERROR((IF(ISTEXT(KT$5)=FALSE,(INDEX(INEI!$1:$1048576,MATCH($B19,INEI!$B:$B,0),MATCH(KT$4,INEI!$3:$3,0)))/1000,(SUM(KH19:KS19)))),"")</f>
        <v>907.70019868908696</v>
      </c>
      <c r="KU19" s="59">
        <f>+IFERROR((IF(ISTEXT(KU$5)=FALSE,(INDEX(INEI!$1:$1048576,MATCH($B19,INEI!$B:$B,0),MATCH(KU$4,INEI!$3:$3,0)))/1000,(SUM(KI19:KT19)))),"")</f>
        <v>981.13778751811299</v>
      </c>
      <c r="KV19" s="59">
        <f>+IFERROR((IF(ISTEXT(KV$5)=FALSE,(INDEX(INEI!$1:$1048576,MATCH($B19,INEI!$B:$B,0),MATCH(KV$4,INEI!$3:$3,0)))/1000,(SUM(KJ19:KU19)))),"")</f>
        <v>983.04668379054999</v>
      </c>
      <c r="KW19" s="59">
        <f>+IFERROR((IF(ISTEXT(KW$5)=FALSE,(INDEX(INEI!$1:$1048576,MATCH($B19,INEI!$B:$B,0),MATCH(KW$4,INEI!$3:$3,0)))/1000,(SUM(KK19:KV19)))),"")</f>
        <v>1034.5670538629799</v>
      </c>
      <c r="KX19" s="59">
        <f>+IFERROR((IF(ISTEXT(KX$5)=FALSE,(INDEX(INEI!$1:$1048576,MATCH($B19,INEI!$B:$B,0),MATCH(KX$4,INEI!$3:$3,0)))/1000,(SUM(KL19:KW19)))),"")</f>
        <v>1097.8441949851101</v>
      </c>
      <c r="KY19" s="59">
        <f>+IFERROR((IF(ISTEXT(KY$5)=FALSE,(INDEX(INEI!$1:$1048576,MATCH($B19,INEI!$B:$B,0),MATCH(KY$4,INEI!$3:$3,0)))/1000,(SUM(KM19:KX19)))),"")</f>
        <v>1073.45975011</v>
      </c>
      <c r="KZ19" s="59">
        <f>+IFERROR((IF(ISTEXT(KZ$5)=FALSE,(INDEX(INEI!$1:$1048576,MATCH($B19,INEI!$B:$B,0),MATCH(KZ$4,INEI!$3:$3,0)))/1000,(SUM(KN19:KY19)))),"")</f>
        <v>1080.3059139024201</v>
      </c>
      <c r="LA19" s="59">
        <f>+IFERROR((IF(ISTEXT(LA$5)=FALSE,(INDEX(INEI!$1:$1048576,MATCH($B19,INEI!$B:$B,0),MATCH(LA$4,INEI!$3:$3,0)))/1000,(SUM(KO19:KZ19)))),"")</f>
        <v>1070.25268794981</v>
      </c>
      <c r="LB19" s="59">
        <f>+IFERROR((IF(ISTEXT(LB$5)=FALSE,(INDEX(INEI!$1:$1048576,MATCH($B19,INEI!$B:$B,0),MATCH(LB$4,INEI!$3:$3,0)))/1000,(SUM(KP19:LA19)))),"")</f>
        <v>952.69004838874901</v>
      </c>
      <c r="LC19" s="131">
        <f>+IFERROR((IF(ISTEXT(LC$5)=FALSE,(INDEX(INEI!$1:$1048576,MATCH($B19,INEI!$B:$B,0),MATCH(LC$4,INEI!$3:$3,0)))/1000,(SUM(KQ19:LB19)))),"")</f>
        <v>12036.530283768292</v>
      </c>
      <c r="LD19" s="59">
        <f>+IFERROR((IF(ISTEXT(LD$5)=FALSE,(INDEX(INEI!$1:$1048576,MATCH($B19,INEI!$B:$B,0),MATCH(LD$4,INEI!$3:$3,0)))/1000,(SUM(KR19:LC19)))),"")</f>
        <v>1016.7997285100199</v>
      </c>
      <c r="LE19" s="59">
        <f>+IFERROR((IF(ISTEXT(LE$5)=FALSE,(INDEX(INEI!$1:$1048576,MATCH($B19,INEI!$B:$B,0),MATCH(LE$4,INEI!$3:$3,0)))/1000,(SUM(KS19:LD19)))),"")</f>
        <v>888.44773882357299</v>
      </c>
      <c r="LF19" s="59">
        <f>+IFERROR((IF(ISTEXT(LF$5)=FALSE,(INDEX(INEI!$1:$1048576,MATCH($B19,INEI!$B:$B,0),MATCH(LF$4,INEI!$3:$3,0)))/1000,(SUM(KT19:LE19)))),"")</f>
        <v>902.116475659196</v>
      </c>
      <c r="LG19" s="59">
        <f>+IFERROR((IF(ISTEXT(LG$5)=FALSE,(INDEX(INEI!$1:$1048576,MATCH($B19,INEI!$B:$B,0),MATCH(LG$4,INEI!$3:$3,0)))/1000,(SUM(KU19:LF19)))),"")</f>
        <v>972.410180241337</v>
      </c>
      <c r="LH19" s="59">
        <f>+IFERROR((IF(ISTEXT(LH$5)=FALSE,(INDEX(INEI!$1:$1048576,MATCH($B19,INEI!$B:$B,0),MATCH(LH$4,INEI!$3:$3,0)))/1000,(SUM(KV19:LG19)))),"")</f>
        <v>964.05432205522095</v>
      </c>
      <c r="LI19" s="59">
        <f>+IFERROR((IF(ISTEXT(LI$5)=FALSE,(INDEX(INEI!$1:$1048576,MATCH($B19,INEI!$B:$B,0),MATCH(LI$4,INEI!$3:$3,0)))/1000,(SUM(KW19:LH19)))),"")</f>
        <v>931.42691500000092</v>
      </c>
      <c r="LJ19" s="59">
        <f>+IFERROR((IF(ISTEXT(LJ$5)=FALSE,(INDEX(INEI!$1:$1048576,MATCH($B19,INEI!$B:$B,0),MATCH(LJ$4,INEI!$3:$3,0)))/1000,(SUM(KX19:LI19)))),"")</f>
        <v>1027.3503966378801</v>
      </c>
      <c r="LK19" s="59">
        <f>+IFERROR((IF(ISTEXT(LK$5)=FALSE,(INDEX(INEI!$1:$1048576,MATCH($B19,INEI!$B:$B,0),MATCH(LK$4,INEI!$3:$3,0)))/1000,(SUM(KY19:LJ19)))),"")</f>
        <v>1109.87697894911</v>
      </c>
      <c r="LL19" s="59">
        <f>+IFERROR((IF(ISTEXT(LL$5)=FALSE,(INDEX(INEI!$1:$1048576,MATCH($B19,INEI!$B:$B,0),MATCH(LL$4,INEI!$3:$3,0)))/1000,(SUM(KZ19:LK19)))),"")</f>
        <v>1070.6253502063</v>
      </c>
      <c r="LM19" s="59">
        <f>+IFERROR((IF(ISTEXT(LM$5)=FALSE,(INDEX(INEI!$1:$1048576,MATCH($B19,INEI!$B:$B,0),MATCH(LM$4,INEI!$3:$3,0)))/1000,(SUM(LA19:LL19)))),"")</f>
        <v>1131.6428422849399</v>
      </c>
      <c r="LN19" s="59">
        <f>+IFERROR((IF(ISTEXT(LN$5)=FALSE,(INDEX(INEI!$1:$1048576,MATCH($B19,INEI!$B:$B,0),MATCH(LN$4,INEI!$3:$3,0)))/1000,(SUM(LB19:LM19)))),"")</f>
        <v>1056.6355508149102</v>
      </c>
      <c r="LO19" s="59">
        <f>+IFERROR((IF(ISTEXT(LO$5)=FALSE,(INDEX(INEI!$1:$1048576,MATCH($B19,INEI!$B:$B,0),MATCH(LO$4,INEI!$3:$3,0)))/1000,(SUM(LC19:LN19)))),"")</f>
        <v>972.88051833737393</v>
      </c>
      <c r="LP19" s="131">
        <f>+IFERROR((IF(ISTEXT(LP$5)=FALSE,(INDEX(INEI!$1:$1048576,MATCH($B19,INEI!$B:$B,0),MATCH(LP$4,INEI!$3:$3,0)))/1000,(SUM(LD19:LO19)))),"")</f>
        <v>12044.266997519861</v>
      </c>
      <c r="LQ19" s="59">
        <f>+IFERROR((IF(ISTEXT(LQ$5)=FALSE,(INDEX(INEI!$1:$1048576,MATCH($B19,INEI!$B:$B,0),MATCH(LQ$4,INEI!$3:$3,0)))/1000,(SUM(LE19:LP19)))),"")</f>
        <v>999.48146082075198</v>
      </c>
      <c r="LR19" s="59">
        <f>+IFERROR((IF(ISTEXT(LR$5)=FALSE,(INDEX(INEI!$1:$1048576,MATCH($B19,INEI!$B:$B,0),MATCH(LR$4,INEI!$3:$3,0)))/1000,(SUM(LF19:LQ19)))),"")</f>
        <v>946.23220431715492</v>
      </c>
      <c r="LS19" s="59">
        <f>+IFERROR((IF(ISTEXT(LS$5)=FALSE,(INDEX(INEI!$1:$1048576,MATCH($B19,INEI!$B:$B,0),MATCH(LS$4,INEI!$3:$3,0)))/1000,(SUM(LG19:LR19)))),"")</f>
        <v>964.87974305955595</v>
      </c>
      <c r="LT19" s="59">
        <f>+IFERROR((IF(ISTEXT(LT$5)=FALSE,(INDEX(INEI!$1:$1048576,MATCH($B19,INEI!$B:$B,0),MATCH(LT$4,INEI!$3:$3,0)))/1000,(SUM(LH19:LS19)))),"")</f>
        <v>975.66633114488297</v>
      </c>
      <c r="LU19" s="59">
        <f>+IFERROR((IF(ISTEXT(LU$5)=FALSE,(INDEX(INEI!$1:$1048576,MATCH($B19,INEI!$B:$B,0),MATCH(LU$4,INEI!$3:$3,0)))/1000,(SUM(LI19:LT19)))),"")</f>
        <v>1035.57531380251</v>
      </c>
      <c r="LV19" s="59">
        <f>+IFERROR((IF(ISTEXT(LV$5)=FALSE,(INDEX(INEI!$1:$1048576,MATCH($B19,INEI!$B:$B,0),MATCH(LV$4,INEI!$3:$3,0)))/1000,(SUM(LJ19:LU19)))),"")</f>
        <v>1017.80599563889</v>
      </c>
      <c r="LW19" s="59">
        <f>+IFERROR((IF(ISTEXT(LW$5)=FALSE,(INDEX(INEI!$1:$1048576,MATCH($B19,INEI!$B:$B,0),MATCH(LW$4,INEI!$3:$3,0)))/1000,(SUM(LK19:LV19)))),"")</f>
        <v>1101.2642433493199</v>
      </c>
      <c r="LX19" s="59">
        <f>+IFERROR((IF(ISTEXT(LX$5)=FALSE,(INDEX(INEI!$1:$1048576,MATCH($B19,INEI!$B:$B,0),MATCH(LX$4,INEI!$3:$3,0)))/1000,(SUM(LL19:LW19)))),"")</f>
        <v>1163.9351740995301</v>
      </c>
      <c r="LY19" s="59">
        <f>+IFERROR((IF(ISTEXT(LY$5)=FALSE,(INDEX(INEI!$1:$1048576,MATCH($B19,INEI!$B:$B,0),MATCH(LY$4,INEI!$3:$3,0)))/1000,(SUM(LM19:LX19)))),"")</f>
        <v>1166.542432</v>
      </c>
      <c r="LZ19" s="59">
        <f>+IFERROR((IF(ISTEXT(LZ$5)=FALSE,(INDEX(INEI!$1:$1048576,MATCH($B19,INEI!$B:$B,0),MATCH(LZ$4,INEI!$3:$3,0)))/1000,(SUM(LN19:LY19)))),"")</f>
        <v>1225.61529436564</v>
      </c>
      <c r="MA19" s="59">
        <f>+IFERROR((IF(ISTEXT(MA$5)=FALSE,(INDEX(INEI!$1:$1048576,MATCH($B19,INEI!$B:$B,0),MATCH(MA$4,INEI!$3:$3,0)))/1000,(SUM(LO19:LZ19)))),"")</f>
        <v>1160.6576995745299</v>
      </c>
      <c r="MB19" s="59">
        <f>+IFERROR((IF(ISTEXT(MB$5)=FALSE,(INDEX(INEI!$1:$1048576,MATCH($B19,INEI!$B:$B,0),MATCH(MB$4,INEI!$3:$3,0)))/1000,(SUM(LP19:MA19)))),"")</f>
        <v>1117.03496220586</v>
      </c>
      <c r="MC19" s="131">
        <f>+IFERROR((IF(ISTEXT(MC$5)=FALSE,(INDEX(INEI!$1:$1048576,MATCH($B19,INEI!$B:$B,0),MATCH(MC$4,INEI!$3:$3,0)))/1000,(SUM(LQ19:MB19)))),"")</f>
        <v>12874.690854378627</v>
      </c>
      <c r="MD19" s="59">
        <f>+IFERROR((IF(ISTEXT(MD$5)=FALSE,(INDEX(INEI!$1:$1048576,MATCH($B19,INEI!$B:$B,0),MATCH(MD$4,INEI!$3:$3,0)))/1000,(SUM(LR19:MC19)))),"")</f>
        <v>1082.6582219168299</v>
      </c>
      <c r="ME19" s="59">
        <f>+IFERROR((IF(ISTEXT(ME$5)=FALSE,(INDEX(INEI!$1:$1048576,MATCH($B19,INEI!$B:$B,0),MATCH(ME$4,INEI!$3:$3,0)))/1000,(SUM(LS19:MD19)))),"")</f>
        <v>1006.55104681221</v>
      </c>
      <c r="MF19" s="59">
        <f>+IFERROR((IF(ISTEXT(MF$5)=FALSE,(INDEX(INEI!$1:$1048576,MATCH($B19,INEI!$B:$B,0),MATCH(MF$4,INEI!$3:$3,0)))/1000,(SUM(LT19:ME19)))),"")</f>
        <v>0</v>
      </c>
      <c r="MG19" s="59">
        <f>+IFERROR((IF(ISTEXT(MG$5)=FALSE,(INDEX(INEI!$1:$1048576,MATCH($B19,INEI!$B:$B,0),MATCH(MG$4,INEI!$3:$3,0)))/1000,(SUM(LU19:MF19)))),"")</f>
        <v>0</v>
      </c>
      <c r="MH19" s="59" t="str">
        <f>+IFERROR((IF(ISTEXT(MH$5)=FALSE,(INDEX(INEI!$1:$1048576,MATCH($B19,INEI!$B:$B,0),MATCH(MH$4,INEI!$3:$3,0)))/1000,(SUM(LV19:MG19)))),"")</f>
        <v/>
      </c>
      <c r="MI19" s="59" t="str">
        <f>+IFERROR((IF(ISTEXT(MI$5)=FALSE,(INDEX(INEI!$1:$1048576,MATCH($B19,INEI!$B:$B,0),MATCH(MI$4,INEI!$3:$3,0)))/1000,(SUM(LW19:MH19)))),"")</f>
        <v/>
      </c>
      <c r="MJ19" s="59" t="str">
        <f>+IFERROR((IF(ISTEXT(MJ$5)=FALSE,(INDEX(INEI!$1:$1048576,MATCH($B19,INEI!$B:$B,0),MATCH(MJ$4,INEI!$3:$3,0)))/1000,(SUM(LX19:MI19)))),"")</f>
        <v/>
      </c>
      <c r="MK19" s="59" t="str">
        <f>+IFERROR((IF(ISTEXT(MK$5)=FALSE,(INDEX(INEI!$1:$1048576,MATCH($B19,INEI!$B:$B,0),MATCH(MK$4,INEI!$3:$3,0)))/1000,(SUM(LY19:MJ19)))),"")</f>
        <v/>
      </c>
      <c r="ML19" s="59" t="str">
        <f>+IFERROR((IF(ISTEXT(ML$5)=FALSE,(INDEX(INEI!$1:$1048576,MATCH($B19,INEI!$B:$B,0),MATCH(ML$4,INEI!$3:$3,0)))/1000,(SUM(LZ19:MK19)))),"")</f>
        <v/>
      </c>
      <c r="MM19" s="59" t="str">
        <f>+IFERROR((IF(ISTEXT(MM$5)=FALSE,(INDEX(INEI!$1:$1048576,MATCH($B19,INEI!$B:$B,0),MATCH(MM$4,INEI!$3:$3,0)))/1000,(SUM(MA19:ML19)))),"")</f>
        <v/>
      </c>
      <c r="MN19" s="59" t="str">
        <f>+IFERROR((IF(ISTEXT(MN$5)=FALSE,(INDEX(INEI!$1:$1048576,MATCH($B19,INEI!$B:$B,0),MATCH(MN$4,INEI!$3:$3,0)))/1000,(SUM(MB19:MM19)))),"")</f>
        <v/>
      </c>
      <c r="MO19" s="59" t="str">
        <f>+IFERROR((IF(ISTEXT(MO$5)=FALSE,(INDEX(INEI!$1:$1048576,MATCH($B19,INEI!$B:$B,0),MATCH(MO$4,INEI!$3:$3,0)))/1000,(SUM(MC19:MN19)))),"")</f>
        <v/>
      </c>
      <c r="MP19" s="131">
        <f>+IFERROR((IF(ISTEXT(MP$5)=FALSE,(INDEX(INEI!$1:$1048576,MATCH($B19,INEI!$B:$B,0),MATCH(MP$4,INEI!$3:$3,0)))/1000,(SUM(MD19:MO19)))),"")</f>
        <v>2089.2092687290396</v>
      </c>
    </row>
    <row r="20" spans="1:354" s="323" customFormat="1" outlineLevel="1">
      <c r="A20" s="5"/>
      <c r="B20" s="9" t="s">
        <v>233</v>
      </c>
      <c r="C20" s="5" t="s">
        <v>348</v>
      </c>
      <c r="D20" s="116">
        <v>310.54300000000001</v>
      </c>
      <c r="E20" s="116">
        <v>310.983</v>
      </c>
      <c r="F20" s="116">
        <v>311.89699999999999</v>
      </c>
      <c r="G20" s="116">
        <v>263.00200000000001</v>
      </c>
      <c r="H20" s="116">
        <v>288.18299999999999</v>
      </c>
      <c r="I20" s="116">
        <v>289.00700000000001</v>
      </c>
      <c r="J20" s="116">
        <v>289.76900000000001</v>
      </c>
      <c r="K20" s="116">
        <v>319.71800000000002</v>
      </c>
      <c r="L20" s="116">
        <v>300.89299999999997</v>
      </c>
      <c r="M20" s="116">
        <v>319.26900000000001</v>
      </c>
      <c r="N20" s="116">
        <v>300.423</v>
      </c>
      <c r="O20" s="116">
        <v>276.30799999999999</v>
      </c>
      <c r="P20" s="131">
        <v>3579.9949999999999</v>
      </c>
      <c r="Q20" s="116">
        <v>284.82600000000002</v>
      </c>
      <c r="R20" s="116">
        <v>266.76299999999998</v>
      </c>
      <c r="S20" s="116">
        <v>281.52100000000002</v>
      </c>
      <c r="T20" s="116">
        <v>234.239</v>
      </c>
      <c r="U20" s="116">
        <v>283.27199999999999</v>
      </c>
      <c r="V20" s="116">
        <v>236.78</v>
      </c>
      <c r="W20" s="116">
        <v>260.512</v>
      </c>
      <c r="X20" s="116">
        <v>300.33800000000002</v>
      </c>
      <c r="Y20" s="116">
        <v>272.55399999999997</v>
      </c>
      <c r="Z20" s="116">
        <v>312.505</v>
      </c>
      <c r="AA20" s="116">
        <v>307.82400000000001</v>
      </c>
      <c r="AB20" s="116">
        <v>317.05700000000002</v>
      </c>
      <c r="AC20" s="131">
        <v>3358.1909999999998</v>
      </c>
      <c r="AD20" s="116">
        <v>324.70800000000003</v>
      </c>
      <c r="AE20" s="116">
        <v>297.63600000000002</v>
      </c>
      <c r="AF20" s="116">
        <v>286.27100000000002</v>
      </c>
      <c r="AG20" s="116">
        <v>299.82100000000003</v>
      </c>
      <c r="AH20" s="116">
        <v>291.185</v>
      </c>
      <c r="AI20" s="116">
        <v>272.37900000000002</v>
      </c>
      <c r="AJ20" s="116">
        <v>313.66000000000003</v>
      </c>
      <c r="AK20" s="116">
        <v>324.55</v>
      </c>
      <c r="AL20" s="116">
        <v>340.13400000000001</v>
      </c>
      <c r="AM20" s="116">
        <v>329.05599999999998</v>
      </c>
      <c r="AN20" s="116">
        <v>311.33600000000001</v>
      </c>
      <c r="AO20" s="116">
        <v>347.488</v>
      </c>
      <c r="AP20" s="131">
        <v>3738.2239999999997</v>
      </c>
      <c r="AQ20" s="116">
        <v>315.13</v>
      </c>
      <c r="AR20" s="116">
        <v>304.291</v>
      </c>
      <c r="AS20" s="116">
        <v>319.32900000000001</v>
      </c>
      <c r="AT20" s="116">
        <v>303.74299999999999</v>
      </c>
      <c r="AU20" s="116">
        <v>293</v>
      </c>
      <c r="AV20" s="116">
        <v>287.83499999999998</v>
      </c>
      <c r="AW20" s="116">
        <v>329.005</v>
      </c>
      <c r="AX20" s="116">
        <v>316.10399999999998</v>
      </c>
      <c r="AY20" s="116">
        <v>334.97800000000001</v>
      </c>
      <c r="AZ20" s="116">
        <v>346.82600000000002</v>
      </c>
      <c r="BA20" s="116">
        <v>324.87200000000001</v>
      </c>
      <c r="BB20" s="116">
        <v>335.45400000000001</v>
      </c>
      <c r="BC20" s="131">
        <v>3810.567</v>
      </c>
      <c r="BD20" s="116">
        <v>337.55304999999998</v>
      </c>
      <c r="BE20" s="116">
        <v>320.28292999999996</v>
      </c>
      <c r="BF20" s="116">
        <v>344.22158000000002</v>
      </c>
      <c r="BG20" s="116">
        <v>302.84833000000003</v>
      </c>
      <c r="BH20" s="116">
        <v>303.61334000000005</v>
      </c>
      <c r="BI20" s="116">
        <v>305.97417999999999</v>
      </c>
      <c r="BJ20" s="116">
        <v>309.95789000000002</v>
      </c>
      <c r="BK20" s="116">
        <v>336.43263000000002</v>
      </c>
      <c r="BL20" s="116">
        <v>348.79748999999998</v>
      </c>
      <c r="BM20" s="116">
        <v>346.50534000000005</v>
      </c>
      <c r="BN20" s="116">
        <v>350.56193999999999</v>
      </c>
      <c r="BO20" s="116">
        <v>364.40446000000003</v>
      </c>
      <c r="BP20" s="131">
        <v>3971.1531600000003</v>
      </c>
      <c r="BQ20" s="116">
        <v>334.73572999999999</v>
      </c>
      <c r="BR20" s="116">
        <v>334.17054999999999</v>
      </c>
      <c r="BS20" s="116">
        <v>343.90396000000004</v>
      </c>
      <c r="BT20" s="116">
        <v>338.53942000000001</v>
      </c>
      <c r="BU20" s="116">
        <v>329.14890000000003</v>
      </c>
      <c r="BV20" s="116">
        <v>332.04140000000001</v>
      </c>
      <c r="BW20" s="116">
        <v>346.41681</v>
      </c>
      <c r="BX20" s="116">
        <v>390.21017999999998</v>
      </c>
      <c r="BY20" s="116">
        <v>389.41827000000001</v>
      </c>
      <c r="BZ20" s="116">
        <v>389.32756000000001</v>
      </c>
      <c r="CA20" s="116">
        <v>400.78046999999998</v>
      </c>
      <c r="CB20" s="116">
        <v>421.43397999999996</v>
      </c>
      <c r="CC20" s="131">
        <v>4350.127230000001</v>
      </c>
      <c r="CD20" s="116">
        <v>382.16689500000001</v>
      </c>
      <c r="CE20" s="116">
        <v>384.6755445</v>
      </c>
      <c r="CF20" s="116">
        <v>421.50565850000004</v>
      </c>
      <c r="CG20" s="116">
        <v>346.58319349999999</v>
      </c>
      <c r="CH20" s="116">
        <v>404.42621649999995</v>
      </c>
      <c r="CI20" s="116">
        <v>391.27034399999997</v>
      </c>
      <c r="CJ20" s="116">
        <v>388.43655999999999</v>
      </c>
      <c r="CK20" s="116">
        <v>468.59633500000001</v>
      </c>
      <c r="CL20" s="116">
        <v>465.99216950000005</v>
      </c>
      <c r="CM20" s="116">
        <v>464.67971649999998</v>
      </c>
      <c r="CN20" s="116">
        <v>466.75913350000002</v>
      </c>
      <c r="CO20" s="116">
        <v>455.06468999999998</v>
      </c>
      <c r="CP20" s="131">
        <v>5040.1564564999999</v>
      </c>
      <c r="CQ20" s="116">
        <v>447.88716549999998</v>
      </c>
      <c r="CR20" s="116">
        <v>419.09702649999997</v>
      </c>
      <c r="CS20" s="116">
        <v>465.66547149999997</v>
      </c>
      <c r="CT20" s="116">
        <v>417.60073749999998</v>
      </c>
      <c r="CU20" s="116">
        <v>476.9843985</v>
      </c>
      <c r="CV20" s="116">
        <v>469.96794849999998</v>
      </c>
      <c r="CW20" s="116">
        <v>500.96733149999994</v>
      </c>
      <c r="CX20" s="116">
        <v>534.2297084999999</v>
      </c>
      <c r="CY20" s="116">
        <v>509.90662050000003</v>
      </c>
      <c r="CZ20" s="116">
        <v>550.24780399999997</v>
      </c>
      <c r="DA20" s="116">
        <v>543.02162150000004</v>
      </c>
      <c r="DB20" s="116">
        <v>542.5050205</v>
      </c>
      <c r="DC20" s="131">
        <v>5878.0808545</v>
      </c>
      <c r="DD20" s="116">
        <v>518.00352650000002</v>
      </c>
      <c r="DE20" s="116">
        <v>491.81732150000005</v>
      </c>
      <c r="DF20" s="116">
        <v>516.78036899999995</v>
      </c>
      <c r="DG20" s="116">
        <v>534.54650600000002</v>
      </c>
      <c r="DH20" s="116">
        <v>547.04859650000003</v>
      </c>
      <c r="DI20" s="116">
        <v>532.58442150000008</v>
      </c>
      <c r="DJ20" s="116">
        <v>576.51766850000001</v>
      </c>
      <c r="DK20" s="116">
        <v>590.06257600000004</v>
      </c>
      <c r="DL20" s="116">
        <v>622.82851549999998</v>
      </c>
      <c r="DM20" s="116">
        <v>623.23131100000001</v>
      </c>
      <c r="DN20" s="116">
        <v>582.94075299999997</v>
      </c>
      <c r="DO20" s="116">
        <v>604.24175249999996</v>
      </c>
      <c r="DP20" s="131">
        <v>6740.6033175000002</v>
      </c>
      <c r="DQ20" s="116">
        <v>529.90081299999997</v>
      </c>
      <c r="DR20" s="116">
        <v>517.38917600000002</v>
      </c>
      <c r="DS20" s="116">
        <v>537.83473199999992</v>
      </c>
      <c r="DT20" s="116">
        <v>531.77872500000001</v>
      </c>
      <c r="DU20" s="116">
        <v>526.50972000000002</v>
      </c>
      <c r="DV20" s="116">
        <v>551.06631449999998</v>
      </c>
      <c r="DW20" s="116">
        <v>610.08633250000003</v>
      </c>
      <c r="DX20" s="116">
        <v>626.5619375</v>
      </c>
      <c r="DY20" s="116">
        <v>646.12309100000004</v>
      </c>
      <c r="DZ20" s="116">
        <v>680.14960049999991</v>
      </c>
      <c r="EA20" s="116">
        <v>654.37369750000005</v>
      </c>
      <c r="EB20" s="116">
        <v>681.84616099999994</v>
      </c>
      <c r="EC20" s="131">
        <v>7093.6203005000007</v>
      </c>
      <c r="ED20" s="116">
        <v>618.246263</v>
      </c>
      <c r="EE20" s="116">
        <v>611.4525245000001</v>
      </c>
      <c r="EF20" s="116">
        <v>689.68006000000003</v>
      </c>
      <c r="EG20" s="116">
        <v>639.35127249999994</v>
      </c>
      <c r="EH20" s="116">
        <v>664.66211049999993</v>
      </c>
      <c r="EI20" s="116">
        <v>672.73879150000005</v>
      </c>
      <c r="EJ20" s="116">
        <v>689.05132350000008</v>
      </c>
      <c r="EK20" s="116">
        <v>760.96811000000002</v>
      </c>
      <c r="EL20" s="116">
        <v>757.63579650000008</v>
      </c>
      <c r="EM20" s="116">
        <v>758.28279799999996</v>
      </c>
      <c r="EN20" s="116">
        <v>817.90628449999997</v>
      </c>
      <c r="EO20" s="116">
        <v>759.23714800000005</v>
      </c>
      <c r="EP20" s="131">
        <v>8439.2124824999992</v>
      </c>
      <c r="EQ20" s="116">
        <v>648.96128300000009</v>
      </c>
      <c r="ER20" s="116">
        <v>648.30101049999996</v>
      </c>
      <c r="ES20" s="116">
        <v>709.0750784999999</v>
      </c>
      <c r="ET20" s="116">
        <v>630.72549149999998</v>
      </c>
      <c r="EU20" s="116">
        <v>678.64838350000002</v>
      </c>
      <c r="EV20" s="116">
        <v>706.08079050000003</v>
      </c>
      <c r="EW20" s="116">
        <v>660.60945300000003</v>
      </c>
      <c r="EX20" s="116">
        <v>774.480186</v>
      </c>
      <c r="EY20" s="116">
        <v>817.79561750000005</v>
      </c>
      <c r="EZ20" s="116">
        <v>779.65522799999997</v>
      </c>
      <c r="FA20" s="116">
        <v>801.02113750000001</v>
      </c>
      <c r="FB20" s="116">
        <v>1030.47065148</v>
      </c>
      <c r="FC20" s="131">
        <v>8885.8243109799987</v>
      </c>
      <c r="FD20" s="116">
        <v>610.57489398249993</v>
      </c>
      <c r="FE20" s="116">
        <v>711.04982600000005</v>
      </c>
      <c r="FF20" s="116">
        <v>995.76972599999999</v>
      </c>
      <c r="FG20" s="116">
        <v>573.93969149999998</v>
      </c>
      <c r="FH20" s="116">
        <v>774.64464249999992</v>
      </c>
      <c r="FI20" s="116">
        <v>1012.1377593999999</v>
      </c>
      <c r="FJ20" s="116">
        <v>653.69590000000005</v>
      </c>
      <c r="FK20" s="116">
        <v>920.46154899999999</v>
      </c>
      <c r="FL20" s="116">
        <v>1167.0326823499802</v>
      </c>
      <c r="FM20" s="116">
        <v>735.80371300000002</v>
      </c>
      <c r="FN20" s="116">
        <v>903.73823750000008</v>
      </c>
      <c r="FO20" s="116">
        <v>859.21343189999993</v>
      </c>
      <c r="FP20" s="131">
        <v>9918.0620531324785</v>
      </c>
      <c r="FQ20" s="116">
        <v>908.09148649999997</v>
      </c>
      <c r="FR20" s="116">
        <v>845.47163850000004</v>
      </c>
      <c r="FS20" s="116">
        <v>847.13315399999999</v>
      </c>
      <c r="FT20" s="116">
        <v>909.54498100000001</v>
      </c>
      <c r="FU20" s="116">
        <v>894.26725600000009</v>
      </c>
      <c r="FV20" s="116">
        <v>854.35236399999997</v>
      </c>
      <c r="FW20" s="116">
        <v>936.33819700000004</v>
      </c>
      <c r="FX20" s="116">
        <v>990.48016599999994</v>
      </c>
      <c r="FY20" s="116">
        <v>935.71854299999995</v>
      </c>
      <c r="FZ20" s="116">
        <v>1026.0548625000001</v>
      </c>
      <c r="GA20" s="116">
        <v>972.62261950000004</v>
      </c>
      <c r="GB20" s="116">
        <v>923.30739149999999</v>
      </c>
      <c r="GC20" s="131">
        <v>11043.382659500001</v>
      </c>
      <c r="GD20" s="116">
        <v>910.10052700000006</v>
      </c>
      <c r="GE20" s="116">
        <v>889.06080750000001</v>
      </c>
      <c r="GF20" s="116">
        <v>879.83102450000001</v>
      </c>
      <c r="GG20" s="116">
        <v>901.17906900000003</v>
      </c>
      <c r="GH20" s="116">
        <v>919.91201799999999</v>
      </c>
      <c r="GI20" s="116">
        <v>885.38086399999997</v>
      </c>
      <c r="GJ20" s="116">
        <v>918.58115300000009</v>
      </c>
      <c r="GK20" s="116">
        <v>988.01170300000001</v>
      </c>
      <c r="GL20" s="116">
        <v>1004.1859420000001</v>
      </c>
      <c r="GM20" s="116">
        <v>1012.4315745</v>
      </c>
      <c r="GN20" s="116">
        <v>1012.521936</v>
      </c>
      <c r="GO20" s="116">
        <v>962.874684</v>
      </c>
      <c r="GP20" s="131">
        <v>11284.071302499999</v>
      </c>
      <c r="GQ20" s="116">
        <v>902.46180949999996</v>
      </c>
      <c r="GR20" s="116">
        <v>846.93353449999995</v>
      </c>
      <c r="GS20" s="116">
        <v>887.86818449999998</v>
      </c>
      <c r="GT20" s="116">
        <v>843.08170400000006</v>
      </c>
      <c r="GU20" s="116">
        <v>854.42854599999998</v>
      </c>
      <c r="GV20" s="116">
        <v>873.74015650000001</v>
      </c>
      <c r="GW20" s="116">
        <v>894.86785299999997</v>
      </c>
      <c r="GX20" s="116">
        <v>973.52088800000001</v>
      </c>
      <c r="GY20" s="116">
        <v>982.31065699999999</v>
      </c>
      <c r="GZ20" s="116">
        <v>1018.51662</v>
      </c>
      <c r="HA20" s="116">
        <v>972.92706499999997</v>
      </c>
      <c r="HB20" s="116">
        <v>969.16995450000002</v>
      </c>
      <c r="HC20" s="131">
        <v>11019.826972499999</v>
      </c>
      <c r="HD20" s="116">
        <v>920.9490505</v>
      </c>
      <c r="HE20" s="116">
        <v>892.24329499999999</v>
      </c>
      <c r="HF20" s="116">
        <v>883.390084</v>
      </c>
      <c r="HG20" s="116">
        <v>878.02632299999993</v>
      </c>
      <c r="HH20" s="116">
        <v>877.45942500000001</v>
      </c>
      <c r="HI20" s="116">
        <v>847.37580800000001</v>
      </c>
      <c r="HJ20" s="116">
        <v>860.16277400000001</v>
      </c>
      <c r="HK20" s="116">
        <v>936.90036850000001</v>
      </c>
      <c r="HL20" s="116">
        <v>919.18469549999998</v>
      </c>
      <c r="HM20" s="116">
        <v>921.56052949999992</v>
      </c>
      <c r="HN20" s="116">
        <v>921.745901</v>
      </c>
      <c r="HO20" s="116">
        <v>936.76827200000002</v>
      </c>
      <c r="HP20" s="131">
        <v>10795.766525999999</v>
      </c>
      <c r="HQ20" s="116">
        <v>866.21711800000003</v>
      </c>
      <c r="HR20" s="116">
        <v>820.96390899999994</v>
      </c>
      <c r="HS20" s="116">
        <v>831.06048199999998</v>
      </c>
      <c r="HT20" s="116">
        <v>782.96812250000005</v>
      </c>
      <c r="HU20" s="116">
        <v>857.35048849999998</v>
      </c>
      <c r="HV20" s="116">
        <v>870.87439649999999</v>
      </c>
      <c r="HW20" s="116">
        <v>874.03990949999991</v>
      </c>
      <c r="HX20" s="116">
        <v>967.96794550000004</v>
      </c>
      <c r="HY20" s="116">
        <v>954.75125724999998</v>
      </c>
      <c r="HZ20" s="116">
        <v>972.602259</v>
      </c>
      <c r="IA20" s="116">
        <v>956.71134100000006</v>
      </c>
      <c r="IB20" s="116">
        <v>952.84181949999993</v>
      </c>
      <c r="IC20" s="131">
        <v>10708.34904825</v>
      </c>
      <c r="ID20" s="116">
        <v>909.75445524999998</v>
      </c>
      <c r="IE20" s="116">
        <v>837.86381799999992</v>
      </c>
      <c r="IF20" s="116">
        <v>866.98420650000003</v>
      </c>
      <c r="IG20" s="116">
        <v>855.16117550000001</v>
      </c>
      <c r="IH20" s="116">
        <v>883.21518000000003</v>
      </c>
      <c r="II20" s="116">
        <v>858.82219599999996</v>
      </c>
      <c r="IJ20" s="116">
        <v>888.48920750000002</v>
      </c>
      <c r="IK20" s="116">
        <v>973.42518749999999</v>
      </c>
      <c r="IL20" s="116">
        <v>955.99317550000001</v>
      </c>
      <c r="IM20" s="116">
        <v>1001.931662</v>
      </c>
      <c r="IN20" s="116">
        <v>1001.4834195</v>
      </c>
      <c r="IO20" s="116">
        <v>961.63440749999995</v>
      </c>
      <c r="IP20" s="131">
        <v>10994.75809075</v>
      </c>
      <c r="IQ20" s="116">
        <v>866.15321649999998</v>
      </c>
      <c r="IR20" s="116">
        <v>831.64741536335407</v>
      </c>
      <c r="IS20" s="116">
        <v>866.06902150000008</v>
      </c>
      <c r="IT20" s="116">
        <v>839.906017034</v>
      </c>
      <c r="IU20" s="116">
        <v>918.09981449999998</v>
      </c>
      <c r="IV20" s="116">
        <v>867.80200049999996</v>
      </c>
      <c r="IW20" s="116">
        <v>931.05901817473</v>
      </c>
      <c r="IX20" s="116">
        <v>992.49562617086508</v>
      </c>
      <c r="IY20" s="116">
        <v>971.45810645763208</v>
      </c>
      <c r="IZ20" s="116">
        <v>1037.88439352317</v>
      </c>
      <c r="JA20" s="116">
        <v>981.98415478401091</v>
      </c>
      <c r="JB20" s="116">
        <v>932.90524349999998</v>
      </c>
      <c r="JC20" s="131">
        <v>11037.464028007762</v>
      </c>
      <c r="JD20" s="116">
        <v>887.96024199999999</v>
      </c>
      <c r="JE20" s="116">
        <v>901.97455165899999</v>
      </c>
      <c r="JF20" s="116">
        <v>432.99256250000002</v>
      </c>
      <c r="JG20" s="116">
        <v>11.146998</v>
      </c>
      <c r="JH20" s="116">
        <v>327.99843249999998</v>
      </c>
      <c r="JI20" s="116">
        <v>650.07601000000204</v>
      </c>
      <c r="JJ20" s="116">
        <v>900.811958</v>
      </c>
      <c r="JK20" s="116">
        <v>1014.863164</v>
      </c>
      <c r="JL20" s="116">
        <v>1075.8979265</v>
      </c>
      <c r="JM20" s="116">
        <v>1228.3002993499999</v>
      </c>
      <c r="JN20" s="116">
        <v>1175.0120755</v>
      </c>
      <c r="JO20" s="116">
        <v>1132.39996508998</v>
      </c>
      <c r="JP20" s="131">
        <v>9739.434185098984</v>
      </c>
      <c r="JQ20" s="116">
        <v>1088.5024301271999</v>
      </c>
      <c r="JR20" s="116">
        <v>1026.5747437636201</v>
      </c>
      <c r="JS20" s="116">
        <v>1074.6020699252399</v>
      </c>
      <c r="JT20" s="116">
        <v>976.24977476630897</v>
      </c>
      <c r="JU20" s="116">
        <v>1054.5914945117602</v>
      </c>
      <c r="JV20" s="116">
        <v>1069.01391344937</v>
      </c>
      <c r="JW20" s="116">
        <v>1113.5125479498001</v>
      </c>
      <c r="JX20" s="116">
        <v>1180.9719044502799</v>
      </c>
      <c r="JY20" s="116">
        <v>1220.98909985002</v>
      </c>
      <c r="JZ20" s="116">
        <v>1266.8028674107202</v>
      </c>
      <c r="KA20" s="116">
        <v>1172.14635938529</v>
      </c>
      <c r="KB20" s="116">
        <v>1145.3871100946199</v>
      </c>
      <c r="KC20" s="131">
        <v>13389.344315684228</v>
      </c>
      <c r="KD20" s="59">
        <f>+IFERROR((IF(ISTEXT(KD$5)=FALSE,(INDEX(INEI!$1:$1048576,MATCH($B20,INEI!$B:$B,0),MATCH(KD$4,INEI!$3:$3,0)))/1000,(SUM(JR20:KC20)))),"")</f>
        <v>1090.7121838205401</v>
      </c>
      <c r="KE20" s="59">
        <f>+IFERROR((IF(ISTEXT(KE$5)=FALSE,(INDEX(INEI!$1:$1048576,MATCH($B20,INEI!$B:$B,0),MATCH(KE$4,INEI!$3:$3,0)))/1000,(SUM(JS20:KD20)))),"")</f>
        <v>1056.61306333478</v>
      </c>
      <c r="KF20" s="59">
        <f>+IFERROR((IF(ISTEXT(KF$5)=FALSE,(INDEX(INEI!$1:$1048576,MATCH($B20,INEI!$B:$B,0),MATCH(KF$4,INEI!$3:$3,0)))/1000,(SUM(JT20:KE20)))),"")</f>
        <v>1143.88695656397</v>
      </c>
      <c r="KG20" s="59">
        <f>+IFERROR((IF(ISTEXT(KG$5)=FALSE,(INDEX(INEI!$1:$1048576,MATCH($B20,INEI!$B:$B,0),MATCH(KG$4,INEI!$3:$3,0)))/1000,(SUM(JU20:KF20)))),"")</f>
        <v>1058.0322337508601</v>
      </c>
      <c r="KH20" s="59">
        <f>+IFERROR((IF(ISTEXT(KH$5)=FALSE,(INDEX(INEI!$1:$1048576,MATCH($B20,INEI!$B:$B,0),MATCH(KH$4,INEI!$3:$3,0)))/1000,(SUM(JV20:KG20)))),"")</f>
        <v>1091.05396503884</v>
      </c>
      <c r="KI20" s="59">
        <f>+IFERROR((IF(ISTEXT(KI$5)=FALSE,(INDEX(INEI!$1:$1048576,MATCH($B20,INEI!$B:$B,0),MATCH(KI$4,INEI!$3:$3,0)))/1000,(SUM(JW20:KH20)))),"")</f>
        <v>1110.7979808922798</v>
      </c>
      <c r="KJ20" s="59">
        <f>+IFERROR((IF(ISTEXT(KJ$5)=FALSE,(INDEX(INEI!$1:$1048576,MATCH($B20,INEI!$B:$B,0),MATCH(KJ$4,INEI!$3:$3,0)))/1000,(SUM(JX20:KI20)))),"")</f>
        <v>1075.90406778901</v>
      </c>
      <c r="KK20" s="59">
        <f>+IFERROR((IF(ISTEXT(KK$5)=FALSE,(INDEX(INEI!$1:$1048576,MATCH($B20,INEI!$B:$B,0),MATCH(KK$4,INEI!$3:$3,0)))/1000,(SUM(JY20:KJ20)))),"")</f>
        <v>1195.9728459954101</v>
      </c>
      <c r="KL20" s="59">
        <f>+IFERROR((IF(ISTEXT(KL$5)=FALSE,(INDEX(INEI!$1:$1048576,MATCH($B20,INEI!$B:$B,0),MATCH(KL$4,INEI!$3:$3,0)))/1000,(SUM(JZ20:KK20)))),"")</f>
        <v>1202.9351744052399</v>
      </c>
      <c r="KM20" s="59">
        <f>+IFERROR((IF(ISTEXT(KM$5)=FALSE,(INDEX(INEI!$1:$1048576,MATCH($B20,INEI!$B:$B,0),MATCH(KM$4,INEI!$3:$3,0)))/1000,(SUM(KA20:KL20)))),"")</f>
        <v>1180.0494388135901</v>
      </c>
      <c r="KN20" s="59">
        <f>+IFERROR((IF(ISTEXT(KN$5)=FALSE,(INDEX(INEI!$1:$1048576,MATCH($B20,INEI!$B:$B,0),MATCH(KN$4,INEI!$3:$3,0)))/1000,(SUM(KB20:KM20)))),"")</f>
        <v>1155.7974635035901</v>
      </c>
      <c r="KO20" s="59">
        <f>+IFERROR((IF(ISTEXT(KO$5)=FALSE,(INDEX(INEI!$1:$1048576,MATCH($B20,INEI!$B:$B,0),MATCH(KO$4,INEI!$3:$3,0)))/1000,(SUM(KC20:KN20)))),"")</f>
        <v>1067.6629193664701</v>
      </c>
      <c r="KP20" s="131">
        <f>+IFERROR((IF(ISTEXT(KP$5)=FALSE,(INDEX(INEI!$1:$1048576,MATCH($B20,INEI!$B:$B,0),MATCH(KP$4,INEI!$3:$3,0)))/1000,(SUM(KD20:KO20)))),"")</f>
        <v>13429.418293274581</v>
      </c>
      <c r="KQ20" s="59">
        <f>+IFERROR((IF(ISTEXT(KQ$5)=FALSE,(INDEX(INEI!$1:$1048576,MATCH($B20,INEI!$B:$B,0),MATCH(KQ$4,INEI!$3:$3,0)))/1000,(SUM(KE20:KP20)))),"")</f>
        <v>944.01813071658501</v>
      </c>
      <c r="KR20" s="59">
        <f>+IFERROR((IF(ISTEXT(KR$5)=FALSE,(INDEX(INEI!$1:$1048576,MATCH($B20,INEI!$B:$B,0),MATCH(KR$4,INEI!$3:$3,0)))/1000,(SUM(KF20:KQ20)))),"")</f>
        <v>896.98406630951399</v>
      </c>
      <c r="KS20" s="59">
        <f>+IFERROR((IF(ISTEXT(KS$5)=FALSE,(INDEX(INEI!$1:$1048576,MATCH($B20,INEI!$B:$B,0),MATCH(KS$4,INEI!$3:$3,0)))/1000,(SUM(KG20:KR20)))),"")</f>
        <v>975.20726754537395</v>
      </c>
      <c r="KT20" s="59">
        <f>+IFERROR((IF(ISTEXT(KT$5)=FALSE,(INDEX(INEI!$1:$1048576,MATCH($B20,INEI!$B:$B,0),MATCH(KT$4,INEI!$3:$3,0)))/1000,(SUM(KH20:KS20)))),"")</f>
        <v>894.17769368908705</v>
      </c>
      <c r="KU20" s="59">
        <f>+IFERROR((IF(ISTEXT(KU$5)=FALSE,(INDEX(INEI!$1:$1048576,MATCH($B20,INEI!$B:$B,0),MATCH(KU$4,INEI!$3:$3,0)))/1000,(SUM(KI20:KT20)))),"")</f>
        <v>967.23178751811304</v>
      </c>
      <c r="KV20" s="59">
        <f>+IFERROR((IF(ISTEXT(KV$5)=FALSE,(INDEX(INEI!$1:$1048576,MATCH($B20,INEI!$B:$B,0),MATCH(KV$4,INEI!$3:$3,0)))/1000,(SUM(KJ20:KU20)))),"")</f>
        <v>970.93868379054993</v>
      </c>
      <c r="KW20" s="59">
        <f>+IFERROR((IF(ISTEXT(KW$5)=FALSE,(INDEX(INEI!$1:$1048576,MATCH($B20,INEI!$B:$B,0),MATCH(KW$4,INEI!$3:$3,0)))/1000,(SUM(KK20:KV20)))),"")</f>
        <v>1023.52155386298</v>
      </c>
      <c r="KX20" s="59">
        <f>+IFERROR((IF(ISTEXT(KX$5)=FALSE,(INDEX(INEI!$1:$1048576,MATCH($B20,INEI!$B:$B,0),MATCH(KX$4,INEI!$3:$3,0)))/1000,(SUM(KL20:KW20)))),"")</f>
        <v>1087.0961949851101</v>
      </c>
      <c r="KY20" s="59">
        <f>+IFERROR((IF(ISTEXT(KY$5)=FALSE,(INDEX(INEI!$1:$1048576,MATCH($B20,INEI!$B:$B,0),MATCH(KY$4,INEI!$3:$3,0)))/1000,(SUM(KM20:KX20)))),"")</f>
        <v>1061.8272501099998</v>
      </c>
      <c r="KZ20" s="59">
        <f>+IFERROR((IF(ISTEXT(KZ$5)=FALSE,(INDEX(INEI!$1:$1048576,MATCH($B20,INEI!$B:$B,0),MATCH(KZ$4,INEI!$3:$3,0)))/1000,(SUM(KN20:KY20)))),"")</f>
        <v>1068.55091390242</v>
      </c>
      <c r="LA20" s="59">
        <f>+IFERROR((IF(ISTEXT(LA$5)=FALSE,(INDEX(INEI!$1:$1048576,MATCH($B20,INEI!$B:$B,0),MATCH(LA$4,INEI!$3:$3,0)))/1000,(SUM(KO20:KZ20)))),"")</f>
        <v>1059.1301879498099</v>
      </c>
      <c r="LB20" s="59">
        <f>+IFERROR((IF(ISTEXT(LB$5)=FALSE,(INDEX(INEI!$1:$1048576,MATCH($B20,INEI!$B:$B,0),MATCH(LB$4,INEI!$3:$3,0)))/1000,(SUM(KP20:LA20)))),"")</f>
        <v>945.09954838874899</v>
      </c>
      <c r="LC20" s="131">
        <f>+IFERROR((IF(ISTEXT(LC$5)=FALSE,(INDEX(INEI!$1:$1048576,MATCH($B20,INEI!$B:$B,0),MATCH(LC$4,INEI!$3:$3,0)))/1000,(SUM(KQ20:LB20)))),"")</f>
        <v>11893.783278768291</v>
      </c>
      <c r="LD20" s="59">
        <f>+IFERROR((IF(ISTEXT(LD$5)=FALSE,(INDEX(INEI!$1:$1048576,MATCH($B20,INEI!$B:$B,0),MATCH(LD$4,INEI!$3:$3,0)))/1000,(SUM(KR20:LC20)))),"")</f>
        <v>1006.39922851002</v>
      </c>
      <c r="LE20" s="59">
        <f>+IFERROR((IF(ISTEXT(LE$5)=FALSE,(INDEX(INEI!$1:$1048576,MATCH($B20,INEI!$B:$B,0),MATCH(LE$4,INEI!$3:$3,0)))/1000,(SUM(KS20:LD20)))),"")</f>
        <v>878.10223882357297</v>
      </c>
      <c r="LF20" s="59">
        <f>+IFERROR((IF(ISTEXT(LF$5)=FALSE,(INDEX(INEI!$1:$1048576,MATCH($B20,INEI!$B:$B,0),MATCH(LF$4,INEI!$3:$3,0)))/1000,(SUM(KT20:LE20)))),"")</f>
        <v>892.05047565919608</v>
      </c>
      <c r="LG20" s="59">
        <f>+IFERROR((IF(ISTEXT(LG$5)=FALSE,(INDEX(INEI!$1:$1048576,MATCH($B20,INEI!$B:$B,0),MATCH(LG$4,INEI!$3:$3,0)))/1000,(SUM(KU20:LF20)))),"")</f>
        <v>963.338180241337</v>
      </c>
      <c r="LH20" s="59">
        <f>+IFERROR((IF(ISTEXT(LH$5)=FALSE,(INDEX(INEI!$1:$1048576,MATCH($B20,INEI!$B:$B,0),MATCH(LH$4,INEI!$3:$3,0)))/1000,(SUM(KV20:LG20)))),"")</f>
        <v>953.23332205522092</v>
      </c>
      <c r="LI20" s="59">
        <f>+IFERROR((IF(ISTEXT(LI$5)=FALSE,(INDEX(INEI!$1:$1048576,MATCH($B20,INEI!$B:$B,0),MATCH(LI$4,INEI!$3:$3,0)))/1000,(SUM(KW20:LH20)))),"")</f>
        <v>922.408915000001</v>
      </c>
      <c r="LJ20" s="59">
        <f>+IFERROR((IF(ISTEXT(LJ$5)=FALSE,(INDEX(INEI!$1:$1048576,MATCH($B20,INEI!$B:$B,0),MATCH(LJ$4,INEI!$3:$3,0)))/1000,(SUM(KX20:LI20)))),"")</f>
        <v>1016.98389663788</v>
      </c>
      <c r="LK20" s="59">
        <f>+IFERROR((IF(ISTEXT(LK$5)=FALSE,(INDEX(INEI!$1:$1048576,MATCH($B20,INEI!$B:$B,0),MATCH(LK$4,INEI!$3:$3,0)))/1000,(SUM(KY20:LJ20)))),"")</f>
        <v>1098.18597894911</v>
      </c>
      <c r="LL20" s="59">
        <f>+IFERROR((IF(ISTEXT(LL$5)=FALSE,(INDEX(INEI!$1:$1048576,MATCH($B20,INEI!$B:$B,0),MATCH(LL$4,INEI!$3:$3,0)))/1000,(SUM(KZ20:LK20)))),"")</f>
        <v>1059.0963502063</v>
      </c>
      <c r="LM20" s="59">
        <f>+IFERROR((IF(ISTEXT(LM$5)=FALSE,(INDEX(INEI!$1:$1048576,MATCH($B20,INEI!$B:$B,0),MATCH(LM$4,INEI!$3:$3,0)))/1000,(SUM(LA20:LL20)))),"")</f>
        <v>1119.99384228494</v>
      </c>
      <c r="LN20" s="59">
        <f>+IFERROR((IF(ISTEXT(LN$5)=FALSE,(INDEX(INEI!$1:$1048576,MATCH($B20,INEI!$B:$B,0),MATCH(LN$4,INEI!$3:$3,0)))/1000,(SUM(LB20:LM20)))),"")</f>
        <v>1043.45955081491</v>
      </c>
      <c r="LO20" s="59">
        <f>+IFERROR((IF(ISTEXT(LO$5)=FALSE,(INDEX(INEI!$1:$1048576,MATCH($B20,INEI!$B:$B,0),MATCH(LO$4,INEI!$3:$3,0)))/1000,(SUM(LC20:LN20)))),"")</f>
        <v>960.00151833737402</v>
      </c>
      <c r="LP20" s="131">
        <f>+IFERROR((IF(ISTEXT(LP$5)=FALSE,(INDEX(INEI!$1:$1048576,MATCH($B20,INEI!$B:$B,0),MATCH(LP$4,INEI!$3:$3,0)))/1000,(SUM(LD20:LO20)))),"")</f>
        <v>11913.253497519863</v>
      </c>
      <c r="LQ20" s="59">
        <f>+IFERROR((IF(ISTEXT(LQ$5)=FALSE,(INDEX(INEI!$1:$1048576,MATCH($B20,INEI!$B:$B,0),MATCH(LQ$4,INEI!$3:$3,0)))/1000,(SUM(LE20:LP20)))),"")</f>
        <v>989.24846082075192</v>
      </c>
      <c r="LR20" s="59">
        <f>+IFERROR((IF(ISTEXT(LR$5)=FALSE,(INDEX(INEI!$1:$1048576,MATCH($B20,INEI!$B:$B,0),MATCH(LR$4,INEI!$3:$3,0)))/1000,(SUM(LF20:LQ20)))),"")</f>
        <v>935.1082043171549</v>
      </c>
      <c r="LS20" s="59">
        <f>+IFERROR((IF(ISTEXT(LS$5)=FALSE,(INDEX(INEI!$1:$1048576,MATCH($B20,INEI!$B:$B,0),MATCH(LS$4,INEI!$3:$3,0)))/1000,(SUM(LG20:LR20)))),"")</f>
        <v>952.64874305955595</v>
      </c>
      <c r="LT20" s="59">
        <f>+IFERROR((IF(ISTEXT(LT$5)=FALSE,(INDEX(INEI!$1:$1048576,MATCH($B20,INEI!$B:$B,0),MATCH(LT$4,INEI!$3:$3,0)))/1000,(SUM(LH20:LS20)))),"")</f>
        <v>966.2703311448829</v>
      </c>
      <c r="LU20" s="59">
        <f>+IFERROR((IF(ISTEXT(LU$5)=FALSE,(INDEX(INEI!$1:$1048576,MATCH($B20,INEI!$B:$B,0),MATCH(LU$4,INEI!$3:$3,0)))/1000,(SUM(LI20:LT20)))),"")</f>
        <v>1027.6373138025101</v>
      </c>
      <c r="LV20" s="59">
        <f>+IFERROR((IF(ISTEXT(LV$5)=FALSE,(INDEX(INEI!$1:$1048576,MATCH($B20,INEI!$B:$B,0),MATCH(LV$4,INEI!$3:$3,0)))/1000,(SUM(LJ20:LU20)))),"")</f>
        <v>1005.81799563889</v>
      </c>
      <c r="LW20" s="59">
        <f>+IFERROR((IF(ISTEXT(LW$5)=FALSE,(INDEX(INEI!$1:$1048576,MATCH($B20,INEI!$B:$B,0),MATCH(LW$4,INEI!$3:$3,0)))/1000,(SUM(LK20:LV20)))),"")</f>
        <v>1088.0072433493201</v>
      </c>
      <c r="LX20" s="59">
        <f>+IFERROR((IF(ISTEXT(LX$5)=FALSE,(INDEX(INEI!$1:$1048576,MATCH($B20,INEI!$B:$B,0),MATCH(LX$4,INEI!$3:$3,0)))/1000,(SUM(LL20:LW20)))),"")</f>
        <v>1152.9731740995301</v>
      </c>
      <c r="LY20" s="59">
        <f>+IFERROR((IF(ISTEXT(LY$5)=FALSE,(INDEX(INEI!$1:$1048576,MATCH($B20,INEI!$B:$B,0),MATCH(LY$4,INEI!$3:$3,0)))/1000,(SUM(LM20:LX20)))),"")</f>
        <v>1156.110682</v>
      </c>
      <c r="LZ20" s="59">
        <f>+IFERROR((IF(ISTEXT(LZ$5)=FALSE,(INDEX(INEI!$1:$1048576,MATCH($B20,INEI!$B:$B,0),MATCH(LZ$4,INEI!$3:$3,0)))/1000,(SUM(LN20:LY20)))),"")</f>
        <v>1214.7785443656401</v>
      </c>
      <c r="MA20" s="59">
        <f>+IFERROR((IF(ISTEXT(MA$5)=FALSE,(INDEX(INEI!$1:$1048576,MATCH($B20,INEI!$B:$B,0),MATCH(MA$4,INEI!$3:$3,0)))/1000,(SUM(LO20:LZ20)))),"")</f>
        <v>1147.9309495745299</v>
      </c>
      <c r="MB20" s="59">
        <f>+IFERROR((IF(ISTEXT(MB$5)=FALSE,(INDEX(INEI!$1:$1048576,MATCH($B20,INEI!$B:$B,0),MATCH(MB$4,INEI!$3:$3,0)))/1000,(SUM(LP20:MA20)))),"")</f>
        <v>1105.2753372058601</v>
      </c>
      <c r="MC20" s="131">
        <f>+IFERROR((IF(ISTEXT(MC$5)=FALSE,(INDEX(INEI!$1:$1048576,MATCH($B20,INEI!$B:$B,0),MATCH(MC$4,INEI!$3:$3,0)))/1000,(SUM(LQ20:MB20)))),"")</f>
        <v>12741.806979378625</v>
      </c>
      <c r="MD20" s="59">
        <f>+IFERROR((IF(ISTEXT(MD$5)=FALSE,(INDEX(INEI!$1:$1048576,MATCH($B20,INEI!$B:$B,0),MATCH(MD$4,INEI!$3:$3,0)))/1000,(SUM(LR20:MC20)))),"")</f>
        <v>1070.0622219168299</v>
      </c>
      <c r="ME20" s="59">
        <f>+IFERROR((IF(ISTEXT(ME$5)=FALSE,(INDEX(INEI!$1:$1048576,MATCH($B20,INEI!$B:$B,0),MATCH(ME$4,INEI!$3:$3,0)))/1000,(SUM(LS20:MD20)))),"")</f>
        <v>996.92069681221199</v>
      </c>
      <c r="MF20" s="59">
        <f>+IFERROR((IF(ISTEXT(MF$5)=FALSE,(INDEX(INEI!$1:$1048576,MATCH($B20,INEI!$B:$B,0),MATCH(MF$4,INEI!$3:$3,0)))/1000,(SUM(LT20:ME20)))),"")</f>
        <v>0</v>
      </c>
      <c r="MG20" s="59">
        <f>+IFERROR((IF(ISTEXT(MG$5)=FALSE,(INDEX(INEI!$1:$1048576,MATCH($B20,INEI!$B:$B,0),MATCH(MG$4,INEI!$3:$3,0)))/1000,(SUM(LU20:MF20)))),"")</f>
        <v>0</v>
      </c>
      <c r="MH20" s="59" t="str">
        <f>+IFERROR((IF(ISTEXT(MH$5)=FALSE,(INDEX(INEI!$1:$1048576,MATCH($B20,INEI!$B:$B,0),MATCH(MH$4,INEI!$3:$3,0)))/1000,(SUM(LV20:MG20)))),"")</f>
        <v/>
      </c>
      <c r="MI20" s="59" t="str">
        <f>+IFERROR((IF(ISTEXT(MI$5)=FALSE,(INDEX(INEI!$1:$1048576,MATCH($B20,INEI!$B:$B,0),MATCH(MI$4,INEI!$3:$3,0)))/1000,(SUM(LW20:MH20)))),"")</f>
        <v/>
      </c>
      <c r="MJ20" s="59" t="str">
        <f>+IFERROR((IF(ISTEXT(MJ$5)=FALSE,(INDEX(INEI!$1:$1048576,MATCH($B20,INEI!$B:$B,0),MATCH(MJ$4,INEI!$3:$3,0)))/1000,(SUM(LX20:MI20)))),"")</f>
        <v/>
      </c>
      <c r="MK20" s="59" t="str">
        <f>+IFERROR((IF(ISTEXT(MK$5)=FALSE,(INDEX(INEI!$1:$1048576,MATCH($B20,INEI!$B:$B,0),MATCH(MK$4,INEI!$3:$3,0)))/1000,(SUM(LY20:MJ20)))),"")</f>
        <v/>
      </c>
      <c r="ML20" s="59" t="str">
        <f>+IFERROR((IF(ISTEXT(ML$5)=FALSE,(INDEX(INEI!$1:$1048576,MATCH($B20,INEI!$B:$B,0),MATCH(ML$4,INEI!$3:$3,0)))/1000,(SUM(LZ20:MK20)))),"")</f>
        <v/>
      </c>
      <c r="MM20" s="59" t="str">
        <f>+IFERROR((IF(ISTEXT(MM$5)=FALSE,(INDEX(INEI!$1:$1048576,MATCH($B20,INEI!$B:$B,0),MATCH(MM$4,INEI!$3:$3,0)))/1000,(SUM(MA20:ML20)))),"")</f>
        <v/>
      </c>
      <c r="MN20" s="59" t="str">
        <f>+IFERROR((IF(ISTEXT(MN$5)=FALSE,(INDEX(INEI!$1:$1048576,MATCH($B20,INEI!$B:$B,0),MATCH(MN$4,INEI!$3:$3,0)))/1000,(SUM(MB20:MM20)))),"")</f>
        <v/>
      </c>
      <c r="MO20" s="59" t="str">
        <f>+IFERROR((IF(ISTEXT(MO$5)=FALSE,(INDEX(INEI!$1:$1048576,MATCH($B20,INEI!$B:$B,0),MATCH(MO$4,INEI!$3:$3,0)))/1000,(SUM(MC20:MN20)))),"")</f>
        <v/>
      </c>
      <c r="MP20" s="131">
        <f>+IFERROR((IF(ISTEXT(MP$5)=FALSE,(INDEX(INEI!$1:$1048576,MATCH($B20,INEI!$B:$B,0),MATCH(MP$4,INEI!$3:$3,0)))/1000,(SUM(MD20:MO20)))),"")</f>
        <v>2066.982918729042</v>
      </c>
    </row>
    <row r="21" spans="1:354" s="323" customFormat="1" outlineLevel="1">
      <c r="A21" s="5"/>
      <c r="B21" s="9" t="s">
        <v>234</v>
      </c>
      <c r="C21" s="5" t="s">
        <v>349</v>
      </c>
      <c r="D21" s="116">
        <v>319.71300000000002</v>
      </c>
      <c r="E21" s="116">
        <v>319.012</v>
      </c>
      <c r="F21" s="116">
        <v>326.32600000000002</v>
      </c>
      <c r="G21" s="116">
        <v>269.00900000000001</v>
      </c>
      <c r="H21" s="116">
        <v>298.803</v>
      </c>
      <c r="I21" s="116">
        <v>286.786</v>
      </c>
      <c r="J21" s="116">
        <v>293.077</v>
      </c>
      <c r="K21" s="116">
        <v>322.221</v>
      </c>
      <c r="L21" s="116">
        <v>316.755</v>
      </c>
      <c r="M21" s="116">
        <v>319.209</v>
      </c>
      <c r="N21" s="116">
        <v>301.42399999999998</v>
      </c>
      <c r="O21" s="116">
        <v>286.67599999999999</v>
      </c>
      <c r="P21" s="131">
        <v>3659.0109999999995</v>
      </c>
      <c r="Q21" s="116">
        <v>287.39699999999999</v>
      </c>
      <c r="R21" s="116">
        <v>273.89100000000002</v>
      </c>
      <c r="S21" s="116">
        <v>272.86900000000003</v>
      </c>
      <c r="T21" s="116">
        <v>268.34300000000002</v>
      </c>
      <c r="U21" s="116">
        <v>270.04500000000002</v>
      </c>
      <c r="V21" s="116">
        <v>246.33500000000001</v>
      </c>
      <c r="W21" s="116">
        <v>268.74200000000002</v>
      </c>
      <c r="X21" s="116">
        <v>296.94099999999997</v>
      </c>
      <c r="Y21" s="116">
        <v>286.91300000000001</v>
      </c>
      <c r="Z21" s="116">
        <v>311.95699999999999</v>
      </c>
      <c r="AA21" s="116">
        <v>318.74900000000002</v>
      </c>
      <c r="AB21" s="116">
        <v>310.976</v>
      </c>
      <c r="AC21" s="131">
        <v>3413.1579999999999</v>
      </c>
      <c r="AD21" s="116">
        <v>323.60700000000003</v>
      </c>
      <c r="AE21" s="116">
        <v>298.48500000000001</v>
      </c>
      <c r="AF21" s="116">
        <v>283.56299999999999</v>
      </c>
      <c r="AG21" s="116">
        <v>299.298</v>
      </c>
      <c r="AH21" s="116">
        <v>286.64</v>
      </c>
      <c r="AI21" s="116">
        <v>272.03500000000003</v>
      </c>
      <c r="AJ21" s="116">
        <v>307.916</v>
      </c>
      <c r="AK21" s="116">
        <v>323.83999999999997</v>
      </c>
      <c r="AL21" s="116">
        <v>329.68900000000002</v>
      </c>
      <c r="AM21" s="116">
        <v>324.74799999999999</v>
      </c>
      <c r="AN21" s="116">
        <v>311.80399999999997</v>
      </c>
      <c r="AO21" s="116">
        <v>337.55399999999997</v>
      </c>
      <c r="AP21" s="131">
        <v>3699.1790000000001</v>
      </c>
      <c r="AQ21" s="116">
        <v>313.029</v>
      </c>
      <c r="AR21" s="116">
        <v>303.892</v>
      </c>
      <c r="AS21" s="116">
        <v>314.87900000000002</v>
      </c>
      <c r="AT21" s="116">
        <v>304.55900000000003</v>
      </c>
      <c r="AU21" s="116">
        <v>293.846</v>
      </c>
      <c r="AV21" s="116">
        <v>295.08499999999998</v>
      </c>
      <c r="AW21" s="116">
        <v>313.91899999999998</v>
      </c>
      <c r="AX21" s="116">
        <v>331.916</v>
      </c>
      <c r="AY21" s="116">
        <v>333.483</v>
      </c>
      <c r="AZ21" s="116">
        <v>348.75</v>
      </c>
      <c r="BA21" s="116">
        <v>322.51900000000001</v>
      </c>
      <c r="BB21" s="116">
        <v>345.07600000000002</v>
      </c>
      <c r="BC21" s="131">
        <v>3820.9530000000004</v>
      </c>
      <c r="BD21" s="116">
        <v>337.84919000000002</v>
      </c>
      <c r="BE21" s="116">
        <v>327.8897</v>
      </c>
      <c r="BF21" s="116">
        <v>343.29383000000001</v>
      </c>
      <c r="BG21" s="116">
        <v>314.64628000000005</v>
      </c>
      <c r="BH21" s="116">
        <v>306.62315000000001</v>
      </c>
      <c r="BI21" s="116">
        <v>315.3252</v>
      </c>
      <c r="BJ21" s="116">
        <v>318.04640999999998</v>
      </c>
      <c r="BK21" s="116">
        <v>344.12074000000001</v>
      </c>
      <c r="BL21" s="116">
        <v>348.42670000000004</v>
      </c>
      <c r="BM21" s="116">
        <v>352.39683000000002</v>
      </c>
      <c r="BN21" s="116">
        <v>355.87998999999996</v>
      </c>
      <c r="BO21" s="116">
        <v>367.08734999999996</v>
      </c>
      <c r="BP21" s="131">
        <v>4031.5853699999998</v>
      </c>
      <c r="BQ21" s="116">
        <v>350.75789000000003</v>
      </c>
      <c r="BR21" s="116">
        <v>343.96338000000003</v>
      </c>
      <c r="BS21" s="116">
        <v>348.33588000000003</v>
      </c>
      <c r="BT21" s="116">
        <v>355.65143</v>
      </c>
      <c r="BU21" s="116">
        <v>338.95284000000004</v>
      </c>
      <c r="BV21" s="116">
        <v>336.35732000000002</v>
      </c>
      <c r="BW21" s="116">
        <v>355.82465999999999</v>
      </c>
      <c r="BX21" s="116">
        <v>392.66221999999999</v>
      </c>
      <c r="BY21" s="116">
        <v>393.00342000000001</v>
      </c>
      <c r="BZ21" s="116">
        <v>397.14053000000001</v>
      </c>
      <c r="CA21" s="116">
        <v>402.98775000000001</v>
      </c>
      <c r="CB21" s="116">
        <v>418.17703</v>
      </c>
      <c r="CC21" s="131">
        <v>4433.8143499999996</v>
      </c>
      <c r="CD21" s="116">
        <v>403.84746910000001</v>
      </c>
      <c r="CE21" s="116">
        <v>399.59409449999998</v>
      </c>
      <c r="CF21" s="116">
        <v>417.01021000000003</v>
      </c>
      <c r="CG21" s="116">
        <v>368.24987414999998</v>
      </c>
      <c r="CH21" s="116">
        <v>405.634187</v>
      </c>
      <c r="CI21" s="116">
        <v>389.00570400000004</v>
      </c>
      <c r="CJ21" s="116">
        <v>396.01375547200001</v>
      </c>
      <c r="CK21" s="116">
        <v>475.33988739300003</v>
      </c>
      <c r="CL21" s="116">
        <v>464.42421200000001</v>
      </c>
      <c r="CM21" s="116">
        <v>467.00093900000002</v>
      </c>
      <c r="CN21" s="116">
        <v>477.91206</v>
      </c>
      <c r="CO21" s="116">
        <v>459.62687991800004</v>
      </c>
      <c r="CP21" s="131">
        <v>5123.6592725330001</v>
      </c>
      <c r="CQ21" s="116">
        <v>456.01698714899999</v>
      </c>
      <c r="CR21" s="116">
        <v>422.28419650000001</v>
      </c>
      <c r="CS21" s="116">
        <v>468.11042400000002</v>
      </c>
      <c r="CT21" s="116">
        <v>420.470129305</v>
      </c>
      <c r="CU21" s="116">
        <v>485.50595858999998</v>
      </c>
      <c r="CV21" s="116">
        <v>471.11707591299995</v>
      </c>
      <c r="CW21" s="116">
        <v>495.76407487399996</v>
      </c>
      <c r="CX21" s="116">
        <v>541.32627625800001</v>
      </c>
      <c r="CY21" s="116">
        <v>520.71327039999994</v>
      </c>
      <c r="CZ21" s="116">
        <v>567.79759397000009</v>
      </c>
      <c r="DA21" s="116">
        <v>548.14874950000001</v>
      </c>
      <c r="DB21" s="116">
        <v>550.58274800000004</v>
      </c>
      <c r="DC21" s="131">
        <v>5947.8374844589998</v>
      </c>
      <c r="DD21" s="116">
        <v>549.22088899999994</v>
      </c>
      <c r="DE21" s="116">
        <v>521.36884199999997</v>
      </c>
      <c r="DF21" s="116">
        <v>529.06388500000003</v>
      </c>
      <c r="DG21" s="116">
        <v>555.85666549999996</v>
      </c>
      <c r="DH21" s="116">
        <v>566.36141699999996</v>
      </c>
      <c r="DI21" s="116">
        <v>561.5965635</v>
      </c>
      <c r="DJ21" s="116">
        <v>585.96408999999994</v>
      </c>
      <c r="DK21" s="116">
        <v>613.76436549999994</v>
      </c>
      <c r="DL21" s="116">
        <v>643.83452299999999</v>
      </c>
      <c r="DM21" s="116">
        <v>624.21610549999991</v>
      </c>
      <c r="DN21" s="116">
        <v>584.56933600000002</v>
      </c>
      <c r="DO21" s="116">
        <v>627.54477399999996</v>
      </c>
      <c r="DP21" s="131">
        <v>6963.3614560000005</v>
      </c>
      <c r="DQ21" s="116">
        <v>563.83848210999997</v>
      </c>
      <c r="DR21" s="116">
        <v>536.40469501999996</v>
      </c>
      <c r="DS21" s="116">
        <v>550.92621188299995</v>
      </c>
      <c r="DT21" s="116">
        <v>533.73801723600002</v>
      </c>
      <c r="DU21" s="116">
        <v>553.34973322099995</v>
      </c>
      <c r="DV21" s="116">
        <v>551.33304950000002</v>
      </c>
      <c r="DW21" s="116">
        <v>619.97925692700005</v>
      </c>
      <c r="DX21" s="116">
        <v>644.05357929599995</v>
      </c>
      <c r="DY21" s="116">
        <v>655.99709702099995</v>
      </c>
      <c r="DZ21" s="116">
        <v>682.39341999999999</v>
      </c>
      <c r="EA21" s="116">
        <v>662.86630700000001</v>
      </c>
      <c r="EB21" s="116">
        <v>668.93166890100008</v>
      </c>
      <c r="EC21" s="131">
        <v>7223.8115181150006</v>
      </c>
      <c r="ED21" s="116">
        <v>626.37551500000006</v>
      </c>
      <c r="EE21" s="116">
        <v>620.13947928699997</v>
      </c>
      <c r="EF21" s="116">
        <v>701.94525215600004</v>
      </c>
      <c r="EG21" s="116">
        <v>652.46144350000009</v>
      </c>
      <c r="EH21" s="116">
        <v>663.76769265383996</v>
      </c>
      <c r="EI21" s="116">
        <v>671.00180987800707</v>
      </c>
      <c r="EJ21" s="116">
        <v>692.47374015000901</v>
      </c>
      <c r="EK21" s="116">
        <v>732.53487233398096</v>
      </c>
      <c r="EL21" s="116">
        <v>770.02956084800803</v>
      </c>
      <c r="EM21" s="116">
        <v>767.48722713701</v>
      </c>
      <c r="EN21" s="116">
        <v>796.53856161299302</v>
      </c>
      <c r="EO21" s="116">
        <v>747.30827528701309</v>
      </c>
      <c r="EP21" s="131">
        <v>8442.0634298438617</v>
      </c>
      <c r="EQ21" s="116">
        <v>676.76544719997901</v>
      </c>
      <c r="ER21" s="116">
        <v>669.929630226987</v>
      </c>
      <c r="ES21" s="116">
        <v>709.77095250000002</v>
      </c>
      <c r="ET21" s="116">
        <v>645.07243387699998</v>
      </c>
      <c r="EU21" s="116">
        <v>687.30201106000004</v>
      </c>
      <c r="EV21" s="116">
        <v>667.83386364700004</v>
      </c>
      <c r="EW21" s="116">
        <v>700.83176022399994</v>
      </c>
      <c r="EX21" s="116">
        <v>786.18934529800003</v>
      </c>
      <c r="EY21" s="116">
        <v>791.49366287999999</v>
      </c>
      <c r="EZ21" s="116">
        <v>817.59095807400001</v>
      </c>
      <c r="FA21" s="116">
        <v>809.87515449999989</v>
      </c>
      <c r="FB21" s="116">
        <v>840.31005547999996</v>
      </c>
      <c r="FC21" s="131">
        <v>8802.9652749669658</v>
      </c>
      <c r="FD21" s="116">
        <v>763.95047398250006</v>
      </c>
      <c r="FE21" s="116">
        <v>746.70466599999997</v>
      </c>
      <c r="FF21" s="116">
        <v>820.21711757500009</v>
      </c>
      <c r="FG21" s="116">
        <v>749.51049899999998</v>
      </c>
      <c r="FH21" s="116">
        <v>795.48454156599996</v>
      </c>
      <c r="FI21" s="116">
        <v>802.39210554200008</v>
      </c>
      <c r="FJ21" s="116">
        <v>863.10240532699993</v>
      </c>
      <c r="FK21" s="116">
        <v>922.21781152100004</v>
      </c>
      <c r="FL21" s="116">
        <v>941.12019284997996</v>
      </c>
      <c r="FM21" s="116">
        <v>956.76948513299999</v>
      </c>
      <c r="FN21" s="116">
        <v>946.53913536300001</v>
      </c>
      <c r="FO21" s="116">
        <v>875.60740399999997</v>
      </c>
      <c r="FP21" s="131">
        <v>10183.615837859481</v>
      </c>
      <c r="FQ21" s="116">
        <v>906.41335502999993</v>
      </c>
      <c r="FR21" s="116">
        <v>852.32982340299998</v>
      </c>
      <c r="FS21" s="116">
        <v>844.838807191</v>
      </c>
      <c r="FT21" s="116">
        <v>932.36942426400003</v>
      </c>
      <c r="FU21" s="116">
        <v>894.99019259099998</v>
      </c>
      <c r="FV21" s="116">
        <v>856.48468781999998</v>
      </c>
      <c r="FW21" s="116">
        <v>959.63387450000005</v>
      </c>
      <c r="FX21" s="116">
        <v>997.87316599999997</v>
      </c>
      <c r="FY21" s="116">
        <v>941.99351799999999</v>
      </c>
      <c r="FZ21" s="116">
        <v>1035.616896</v>
      </c>
      <c r="GA21" s="116">
        <v>979.61288450000006</v>
      </c>
      <c r="GB21" s="116">
        <v>933.522219694</v>
      </c>
      <c r="GC21" s="131">
        <v>11135.678848993</v>
      </c>
      <c r="GD21" s="116">
        <v>918.72020986299992</v>
      </c>
      <c r="GE21" s="116">
        <v>908.74219900000003</v>
      </c>
      <c r="GF21" s="116">
        <v>892.89220285300007</v>
      </c>
      <c r="GG21" s="116">
        <v>908.179988729</v>
      </c>
      <c r="GH21" s="116">
        <v>943.42507303299999</v>
      </c>
      <c r="GI21" s="116">
        <v>891.82711112999993</v>
      </c>
      <c r="GJ21" s="116">
        <v>939.76842180600011</v>
      </c>
      <c r="GK21" s="116">
        <v>996.43154249999998</v>
      </c>
      <c r="GL21" s="116">
        <v>1010.3087012960001</v>
      </c>
      <c r="GM21" s="116">
        <v>1025.044319912</v>
      </c>
      <c r="GN21" s="116">
        <v>1026.8667025</v>
      </c>
      <c r="GO21" s="116">
        <v>979.18515863800008</v>
      </c>
      <c r="GP21" s="131">
        <v>11441.391631259999</v>
      </c>
      <c r="GQ21" s="116">
        <v>920.38441650000004</v>
      </c>
      <c r="GR21" s="116">
        <v>857.33851700000002</v>
      </c>
      <c r="GS21" s="116">
        <v>907.52776126399999</v>
      </c>
      <c r="GT21" s="116">
        <v>853.63455799999997</v>
      </c>
      <c r="GU21" s="116">
        <v>866.00603548199899</v>
      </c>
      <c r="GV21" s="116">
        <v>882.53396999999995</v>
      </c>
      <c r="GW21" s="116">
        <v>901.05316299999993</v>
      </c>
      <c r="GX21" s="116">
        <v>982.61953662899998</v>
      </c>
      <c r="GY21" s="116">
        <v>991.889365</v>
      </c>
      <c r="GZ21" s="116">
        <v>1045.4413419999998</v>
      </c>
      <c r="HA21" s="116">
        <v>987.290692455</v>
      </c>
      <c r="HB21" s="116">
        <v>982.31022949999999</v>
      </c>
      <c r="HC21" s="131">
        <v>11178.02958683</v>
      </c>
      <c r="HD21" s="116">
        <v>935.65696910099996</v>
      </c>
      <c r="HE21" s="116">
        <v>899.42602526799999</v>
      </c>
      <c r="HF21" s="116">
        <v>899.12471456800006</v>
      </c>
      <c r="HG21" s="116">
        <v>890.56857543499996</v>
      </c>
      <c r="HH21" s="116">
        <v>889.34226074599997</v>
      </c>
      <c r="HI21" s="116">
        <v>855.61298310300003</v>
      </c>
      <c r="HJ21" s="116">
        <v>866.457211874</v>
      </c>
      <c r="HK21" s="116">
        <v>942.432627841</v>
      </c>
      <c r="HL21" s="116">
        <v>923.811052240001</v>
      </c>
      <c r="HM21" s="116">
        <v>927.26779163800006</v>
      </c>
      <c r="HN21" s="116">
        <v>937.22336418499901</v>
      </c>
      <c r="HO21" s="116">
        <v>942.34705986200004</v>
      </c>
      <c r="HP21" s="131">
        <v>10909.270635861001</v>
      </c>
      <c r="HQ21" s="116">
        <v>871.15709214499998</v>
      </c>
      <c r="HR21" s="116">
        <v>855.88881541499995</v>
      </c>
      <c r="HS21" s="116">
        <v>846.52705493799999</v>
      </c>
      <c r="HT21" s="116">
        <v>807.94739794499992</v>
      </c>
      <c r="HU21" s="116">
        <v>871.28413422000006</v>
      </c>
      <c r="HV21" s="116">
        <v>880.53864649399998</v>
      </c>
      <c r="HW21" s="116">
        <v>880.99927713700106</v>
      </c>
      <c r="HX21" s="116">
        <v>976.75455720499906</v>
      </c>
      <c r="HY21" s="116">
        <v>964.21826205600098</v>
      </c>
      <c r="HZ21" s="116">
        <v>989.65688073299998</v>
      </c>
      <c r="IA21" s="116">
        <v>973.27578573000005</v>
      </c>
      <c r="IB21" s="116">
        <v>1007.2366235</v>
      </c>
      <c r="IC21" s="131">
        <v>10925.484527518001</v>
      </c>
      <c r="ID21" s="116">
        <v>899.52026475000002</v>
      </c>
      <c r="IE21" s="116">
        <v>869.09101046599994</v>
      </c>
      <c r="IF21" s="116">
        <v>856.61681652300001</v>
      </c>
      <c r="IG21" s="116">
        <v>846.90896110900007</v>
      </c>
      <c r="IH21" s="116">
        <v>908.94873059999998</v>
      </c>
      <c r="II21" s="116">
        <v>852.96487625600003</v>
      </c>
      <c r="IJ21" s="116">
        <v>872.94270036199998</v>
      </c>
      <c r="IK21" s="116">
        <v>953.90827905100002</v>
      </c>
      <c r="IL21" s="116">
        <v>958.46509100000003</v>
      </c>
      <c r="IM21" s="116">
        <v>1000.3678859060001</v>
      </c>
      <c r="IN21" s="116">
        <v>1012.069516441</v>
      </c>
      <c r="IO21" s="116">
        <v>970.496892</v>
      </c>
      <c r="IP21" s="131">
        <v>11002.301024464001</v>
      </c>
      <c r="IQ21" s="116">
        <v>909.23685400000102</v>
      </c>
      <c r="IR21" s="116">
        <v>872.64202749999993</v>
      </c>
      <c r="IS21" s="116">
        <v>902.91429650000009</v>
      </c>
      <c r="IT21" s="116">
        <v>866.719013647</v>
      </c>
      <c r="IU21" s="116">
        <v>948.6384395</v>
      </c>
      <c r="IV21" s="116">
        <v>952.27347250000003</v>
      </c>
      <c r="IW21" s="116">
        <v>970.0877680000001</v>
      </c>
      <c r="IX21" s="116">
        <v>1024.692765</v>
      </c>
      <c r="IY21" s="116">
        <v>1006.647828</v>
      </c>
      <c r="IZ21" s="116">
        <v>1065.2574697648502</v>
      </c>
      <c r="JA21" s="116">
        <v>1020.2117575</v>
      </c>
      <c r="JB21" s="116">
        <v>966.95044850000011</v>
      </c>
      <c r="JC21" s="131">
        <v>11506.272140411849</v>
      </c>
      <c r="JD21" s="116">
        <v>915.56657999999993</v>
      </c>
      <c r="JE21" s="116">
        <v>914.75125235199994</v>
      </c>
      <c r="JF21" s="116">
        <v>458.81709999999998</v>
      </c>
      <c r="JG21" s="116">
        <v>16.068701000000001</v>
      </c>
      <c r="JH21" s="116">
        <v>333.45890250000002</v>
      </c>
      <c r="JI21" s="116">
        <v>660.35636850000196</v>
      </c>
      <c r="JJ21" s="116">
        <v>930.52017433333299</v>
      </c>
      <c r="JK21" s="116">
        <v>1042.2590508333301</v>
      </c>
      <c r="JL21" s="116">
        <v>1107.89555383333</v>
      </c>
      <c r="JM21" s="116">
        <v>1268.3530331833299</v>
      </c>
      <c r="JN21" s="116">
        <v>1211.4831412966701</v>
      </c>
      <c r="JO21" s="116">
        <v>1174.9244891666699</v>
      </c>
      <c r="JP21" s="131">
        <v>10034.454346998666</v>
      </c>
      <c r="JQ21" s="116">
        <v>1117.9333176666701</v>
      </c>
      <c r="JR21" s="116">
        <v>1059.8876225000001</v>
      </c>
      <c r="JS21" s="116">
        <v>1124.640046</v>
      </c>
      <c r="JT21" s="116">
        <v>1014.04954816667</v>
      </c>
      <c r="JU21" s="116">
        <v>1091.8361895</v>
      </c>
      <c r="JV21" s="116">
        <v>1097.7963984999999</v>
      </c>
      <c r="JW21" s="116">
        <v>1134.0110195</v>
      </c>
      <c r="JX21" s="116">
        <v>1202.9942505000001</v>
      </c>
      <c r="JY21" s="116">
        <v>1244.5430980000001</v>
      </c>
      <c r="JZ21" s="116">
        <v>1276.379952</v>
      </c>
      <c r="KA21" s="116">
        <v>1195.372881</v>
      </c>
      <c r="KB21" s="116">
        <v>1171.71640966667</v>
      </c>
      <c r="KC21" s="131">
        <v>13731.160733000008</v>
      </c>
      <c r="KD21" s="59">
        <f>+IFERROR((IF(ISTEXT(KD$5)=FALSE,(INDEX(INEI!$1:$1048576,MATCH($B21,INEI!$B:$B,0),MATCH(KD$4,INEI!$3:$3,0)))/1000,(SUM(JR21:KC21)))),"")</f>
        <v>1100.10100216667</v>
      </c>
      <c r="KE21" s="59">
        <f>+IFERROR((IF(ISTEXT(KE$5)=FALSE,(INDEX(INEI!$1:$1048576,MATCH($B21,INEI!$B:$B,0),MATCH(KE$4,INEI!$3:$3,0)))/1000,(SUM(JS21:KD21)))),"")</f>
        <v>1079.9688731666702</v>
      </c>
      <c r="KF21" s="59">
        <f>+IFERROR((IF(ISTEXT(KF$5)=FALSE,(INDEX(INEI!$1:$1048576,MATCH($B21,INEI!$B:$B,0),MATCH(KF$4,INEI!$3:$3,0)))/1000,(SUM(JT21:KE21)))),"")</f>
        <v>1163.8517331666699</v>
      </c>
      <c r="KG21" s="59">
        <f>+IFERROR((IF(ISTEXT(KG$5)=FALSE,(INDEX(INEI!$1:$1048576,MATCH($B21,INEI!$B:$B,0),MATCH(KG$4,INEI!$3:$3,0)))/1000,(SUM(JU21:KF21)))),"")</f>
        <v>1079.1370541666699</v>
      </c>
      <c r="KH21" s="59">
        <f>+IFERROR((IF(ISTEXT(KH$5)=FALSE,(INDEX(INEI!$1:$1048576,MATCH($B21,INEI!$B:$B,0),MATCH(KH$4,INEI!$3:$3,0)))/1000,(SUM(JV21:KG21)))),"")</f>
        <v>1110.3570028888901</v>
      </c>
      <c r="KI21" s="59">
        <f>+IFERROR((IF(ISTEXT(KI$5)=FALSE,(INDEX(INEI!$1:$1048576,MATCH($B21,INEI!$B:$B,0),MATCH(KI$4,INEI!$3:$3,0)))/1000,(SUM(JW21:KH21)))),"")</f>
        <v>1122.7849626370701</v>
      </c>
      <c r="KJ21" s="59">
        <f>+IFERROR((IF(ISTEXT(KJ$5)=FALSE,(INDEX(INEI!$1:$1048576,MATCH($B21,INEI!$B:$B,0),MATCH(KJ$4,INEI!$3:$3,0)))/1000,(SUM(JX21:KI21)))),"")</f>
        <v>1090.4383953888901</v>
      </c>
      <c r="KK21" s="59">
        <f>+IFERROR((IF(ISTEXT(KK$5)=FALSE,(INDEX(INEI!$1:$1048576,MATCH($B21,INEI!$B:$B,0),MATCH(KK$4,INEI!$3:$3,0)))/1000,(SUM(JY21:KJ21)))),"")</f>
        <v>1218.3739085</v>
      </c>
      <c r="KL21" s="59">
        <f>+IFERROR((IF(ISTEXT(KL$5)=FALSE,(INDEX(INEI!$1:$1048576,MATCH($B21,INEI!$B:$B,0),MATCH(KL$4,INEI!$3:$3,0)))/1000,(SUM(JZ21:KK21)))),"")</f>
        <v>1215.164912</v>
      </c>
      <c r="KM21" s="59">
        <f>+IFERROR((IF(ISTEXT(KM$5)=FALSE,(INDEX(INEI!$1:$1048576,MATCH($B21,INEI!$B:$B,0),MATCH(KM$4,INEI!$3:$3,0)))/1000,(SUM(KA21:KL21)))),"")</f>
        <v>1194.7021969999998</v>
      </c>
      <c r="KN21" s="59">
        <f>+IFERROR((IF(ISTEXT(KN$5)=FALSE,(INDEX(INEI!$1:$1048576,MATCH($B21,INEI!$B:$B,0),MATCH(KN$4,INEI!$3:$3,0)))/1000,(SUM(KB21:KM21)))),"")</f>
        <v>1170.2171939999998</v>
      </c>
      <c r="KO21" s="59">
        <f>+IFERROR((IF(ISTEXT(KO$5)=FALSE,(INDEX(INEI!$1:$1048576,MATCH($B21,INEI!$B:$B,0),MATCH(KO$4,INEI!$3:$3,0)))/1000,(SUM(KC21:KN21)))),"")</f>
        <v>1092.9795859999999</v>
      </c>
      <c r="KP21" s="131">
        <f>+IFERROR((IF(ISTEXT(KP$5)=FALSE,(INDEX(INEI!$1:$1048576,MATCH($B21,INEI!$B:$B,0),MATCH(KP$4,INEI!$3:$3,0)))/1000,(SUM(KD21:KO21)))),"")</f>
        <v>13638.076821081531</v>
      </c>
      <c r="KQ21" s="59">
        <f>+IFERROR((IF(ISTEXT(KQ$5)=FALSE,(INDEX(INEI!$1:$1048576,MATCH($B21,INEI!$B:$B,0),MATCH(KQ$4,INEI!$3:$3,0)))/1000,(SUM(KE21:KP21)))),"")</f>
        <v>933.49234872799991</v>
      </c>
      <c r="KR21" s="59">
        <f>+IFERROR((IF(ISTEXT(KR$5)=FALSE,(INDEX(INEI!$1:$1048576,MATCH($B21,INEI!$B:$B,0),MATCH(KR$4,INEI!$3:$3,0)))/1000,(SUM(KF21:KQ21)))),"")</f>
        <v>911.21016449999991</v>
      </c>
      <c r="KS21" s="59">
        <f>+IFERROR((IF(ISTEXT(KS$5)=FALSE,(INDEX(INEI!$1:$1048576,MATCH($B21,INEI!$B:$B,0),MATCH(KS$4,INEI!$3:$3,0)))/1000,(SUM(KG21:KR21)))),"")</f>
        <v>985.46663249999995</v>
      </c>
      <c r="KT21" s="59">
        <f>+IFERROR((IF(ISTEXT(KT$5)=FALSE,(INDEX(INEI!$1:$1048576,MATCH($B21,INEI!$B:$B,0),MATCH(KT$4,INEI!$3:$3,0)))/1000,(SUM(KH21:KS21)))),"")</f>
        <v>905.46084600000006</v>
      </c>
      <c r="KU21" s="59">
        <f>+IFERROR((IF(ISTEXT(KU$5)=FALSE,(INDEX(INEI!$1:$1048576,MATCH($B21,INEI!$B:$B,0),MATCH(KU$4,INEI!$3:$3,0)))/1000,(SUM(KI21:KT21)))),"")</f>
        <v>978.43325783205603</v>
      </c>
      <c r="KV21" s="59">
        <f>+IFERROR((IF(ISTEXT(KV$5)=FALSE,(INDEX(INEI!$1:$1048576,MATCH($B21,INEI!$B:$B,0),MATCH(KV$4,INEI!$3:$3,0)))/1000,(SUM(KJ21:KU21)))),"")</f>
        <v>985.53655300000207</v>
      </c>
      <c r="KW21" s="59">
        <f>+IFERROR((IF(ISTEXT(KW$5)=FALSE,(INDEX(INEI!$1:$1048576,MATCH($B21,INEI!$B:$B,0),MATCH(KW$4,INEI!$3:$3,0)))/1000,(SUM(KK21:KV21)))),"")</f>
        <v>1029.3899325</v>
      </c>
      <c r="KX21" s="59">
        <f>+IFERROR((IF(ISTEXT(KX$5)=FALSE,(INDEX(INEI!$1:$1048576,MATCH($B21,INEI!$B:$B,0),MATCH(KX$4,INEI!$3:$3,0)))/1000,(SUM(KL21:KW21)))),"")</f>
        <v>1103.2219380000001</v>
      </c>
      <c r="KY21" s="59">
        <f>+IFERROR((IF(ISTEXT(KY$5)=FALSE,(INDEX(INEI!$1:$1048576,MATCH($B21,INEI!$B:$B,0),MATCH(KY$4,INEI!$3:$3,0)))/1000,(SUM(KM21:KX21)))),"")</f>
        <v>1087.859111</v>
      </c>
      <c r="KZ21" s="59">
        <f>+IFERROR((IF(ISTEXT(KZ$5)=FALSE,(INDEX(INEI!$1:$1048576,MATCH($B21,INEI!$B:$B,0),MATCH(KZ$4,INEI!$3:$3,0)))/1000,(SUM(KN21:KY21)))),"")</f>
        <v>1090.9550530000001</v>
      </c>
      <c r="LA21" s="59">
        <f>+IFERROR((IF(ISTEXT(LA$5)=FALSE,(INDEX(INEI!$1:$1048576,MATCH($B21,INEI!$B:$B,0),MATCH(LA$4,INEI!$3:$3,0)))/1000,(SUM(KO21:KZ21)))),"")</f>
        <v>1072.2370464999999</v>
      </c>
      <c r="LB21" s="59">
        <f>+IFERROR((IF(ISTEXT(LB$5)=FALSE,(INDEX(INEI!$1:$1048576,MATCH($B21,INEI!$B:$B,0),MATCH(LB$4,INEI!$3:$3,0)))/1000,(SUM(KP21:LA21)))),"")</f>
        <v>974.10306500000104</v>
      </c>
      <c r="LC21" s="131">
        <f>+IFERROR((IF(ISTEXT(LC$5)=FALSE,(INDEX(INEI!$1:$1048576,MATCH($B21,INEI!$B:$B,0),MATCH(LC$4,INEI!$3:$3,0)))/1000,(SUM(KQ21:LB21)))),"")</f>
        <v>12057.365948560058</v>
      </c>
      <c r="LD21" s="59">
        <f>+IFERROR((IF(ISTEXT(LD$5)=FALSE,(INDEX(INEI!$1:$1048576,MATCH($B21,INEI!$B:$B,0),MATCH(LD$4,INEI!$3:$3,0)))/1000,(SUM(KR21:LC21)))),"")</f>
        <v>1019.857718</v>
      </c>
      <c r="LE21" s="59">
        <f>+IFERROR((IF(ISTEXT(LE$5)=FALSE,(INDEX(INEI!$1:$1048576,MATCH($B21,INEI!$B:$B,0),MATCH(LE$4,INEI!$3:$3,0)))/1000,(SUM(KS21:LD21)))),"")</f>
        <v>904.60926499999891</v>
      </c>
      <c r="LF21" s="59">
        <f>+IFERROR((IF(ISTEXT(LF$5)=FALSE,(INDEX(INEI!$1:$1048576,MATCH($B21,INEI!$B:$B,0),MATCH(LF$4,INEI!$3:$3,0)))/1000,(SUM(KT21:LE21)))),"")</f>
        <v>900.75715672342903</v>
      </c>
      <c r="LG21" s="59">
        <f>+IFERROR((IF(ISTEXT(LG$5)=FALSE,(INDEX(INEI!$1:$1048576,MATCH($B21,INEI!$B:$B,0),MATCH(LG$4,INEI!$3:$3,0)))/1000,(SUM(KU21:LF21)))),"")</f>
        <v>972.97209099999998</v>
      </c>
      <c r="LH21" s="59">
        <f>+IFERROR((IF(ISTEXT(LH$5)=FALSE,(INDEX(INEI!$1:$1048576,MATCH($B21,INEI!$B:$B,0),MATCH(LH$4,INEI!$3:$3,0)))/1000,(SUM(KV21:LG21)))),"")</f>
        <v>961.85342913999898</v>
      </c>
      <c r="LI21" s="59">
        <f>+IFERROR((IF(ISTEXT(LI$5)=FALSE,(INDEX(INEI!$1:$1048576,MATCH($B21,INEI!$B:$B,0),MATCH(LI$4,INEI!$3:$3,0)))/1000,(SUM(KW21:LH21)))),"")</f>
        <v>934.23974000000101</v>
      </c>
      <c r="LJ21" s="59">
        <f>+IFERROR((IF(ISTEXT(LJ$5)=FALSE,(INDEX(INEI!$1:$1048576,MATCH($B21,INEI!$B:$B,0),MATCH(LJ$4,INEI!$3:$3,0)))/1000,(SUM(KX21:LI21)))),"")</f>
        <v>1027.0963730000001</v>
      </c>
      <c r="LK21" s="59">
        <f>+IFERROR((IF(ISTEXT(LK$5)=FALSE,(INDEX(INEI!$1:$1048576,MATCH($B21,INEI!$B:$B,0),MATCH(LK$4,INEI!$3:$3,0)))/1000,(SUM(KY21:LJ21)))),"")</f>
        <v>1106.37711738594</v>
      </c>
      <c r="LL21" s="59">
        <f>+IFERROR((IF(ISTEXT(LL$5)=FALSE,(INDEX(INEI!$1:$1048576,MATCH($B21,INEI!$B:$B,0),MATCH(LL$4,INEI!$3:$3,0)))/1000,(SUM(KZ21:LK21)))),"")</f>
        <v>1068.1569413535999</v>
      </c>
      <c r="LM21" s="59">
        <f>+IFERROR((IF(ISTEXT(LM$5)=FALSE,(INDEX(INEI!$1:$1048576,MATCH($B21,INEI!$B:$B,0),MATCH(LM$4,INEI!$3:$3,0)))/1000,(SUM(LA21:LL21)))),"")</f>
        <v>1144.1310321599999</v>
      </c>
      <c r="LN21" s="59">
        <f>+IFERROR((IF(ISTEXT(LN$5)=FALSE,(INDEX(INEI!$1:$1048576,MATCH($B21,INEI!$B:$B,0),MATCH(LN$4,INEI!$3:$3,0)))/1000,(SUM(LB21:LM21)))),"")</f>
        <v>1064.1029280800001</v>
      </c>
      <c r="LO21" s="59">
        <f>+IFERROR((IF(ISTEXT(LO$5)=FALSE,(INDEX(INEI!$1:$1048576,MATCH($B21,INEI!$B:$B,0),MATCH(LO$4,INEI!$3:$3,0)))/1000,(SUM(LC21:LN21)))),"")</f>
        <v>978.85712899999703</v>
      </c>
      <c r="LP21" s="131">
        <f>+IFERROR((IF(ISTEXT(LP$5)=FALSE,(INDEX(INEI!$1:$1048576,MATCH($B21,INEI!$B:$B,0),MATCH(LP$4,INEI!$3:$3,0)))/1000,(SUM(LD21:LO21)))),"")</f>
        <v>12083.010920842964</v>
      </c>
      <c r="LQ21" s="59">
        <f>+IFERROR((IF(ISTEXT(LQ$5)=FALSE,(INDEX(INEI!$1:$1048576,MATCH($B21,INEI!$B:$B,0),MATCH(LQ$4,INEI!$3:$3,0)))/1000,(SUM(LE21:LP21)))),"")</f>
        <v>992.07671899999593</v>
      </c>
      <c r="LR21" s="59">
        <f>+IFERROR((IF(ISTEXT(LR$5)=FALSE,(INDEX(INEI!$1:$1048576,MATCH($B21,INEI!$B:$B,0),MATCH(LR$4,INEI!$3:$3,0)))/1000,(SUM(LF21:LQ21)))),"")</f>
        <v>946.69250588579496</v>
      </c>
      <c r="LS21" s="59">
        <f>+IFERROR((IF(ISTEXT(LS$5)=FALSE,(INDEX(INEI!$1:$1048576,MATCH($B21,INEI!$B:$B,0),MATCH(LS$4,INEI!$3:$3,0)))/1000,(SUM(LG21:LR21)))),"")</f>
        <v>961.39823890000002</v>
      </c>
      <c r="LT21" s="59">
        <f>+IFERROR((IF(ISTEXT(LT$5)=FALSE,(INDEX(INEI!$1:$1048576,MATCH($B21,INEI!$B:$B,0),MATCH(LT$4,INEI!$3:$3,0)))/1000,(SUM(LH21:LS21)))),"")</f>
        <v>975.46000900000502</v>
      </c>
      <c r="LU21" s="59">
        <f>+IFERROR((IF(ISTEXT(LU$5)=FALSE,(INDEX(INEI!$1:$1048576,MATCH($B21,INEI!$B:$B,0),MATCH(LU$4,INEI!$3:$3,0)))/1000,(SUM(LI21:LT21)))),"")</f>
        <v>1041.2892205000001</v>
      </c>
      <c r="LV21" s="59">
        <f>+IFERROR((IF(ISTEXT(LV$5)=FALSE,(INDEX(INEI!$1:$1048576,MATCH($B21,INEI!$B:$B,0),MATCH(LV$4,INEI!$3:$3,0)))/1000,(SUM(LJ21:LU21)))),"")</f>
        <v>1019.2558935</v>
      </c>
      <c r="LW21" s="59">
        <f>+IFERROR((IF(ISTEXT(LW$5)=FALSE,(INDEX(INEI!$1:$1048576,MATCH($B21,INEI!$B:$B,0),MATCH(LW$4,INEI!$3:$3,0)))/1000,(SUM(LK21:LV21)))),"")</f>
        <v>1102.4232314999999</v>
      </c>
      <c r="LX21" s="59">
        <f>+IFERROR((IF(ISTEXT(LX$5)=FALSE,(INDEX(INEI!$1:$1048576,MATCH($B21,INEI!$B:$B,0),MATCH(LX$4,INEI!$3:$3,0)))/1000,(SUM(LL21:LW21)))),"")</f>
        <v>1176.7786283846699</v>
      </c>
      <c r="LY21" s="59">
        <f>+IFERROR((IF(ISTEXT(LY$5)=FALSE,(INDEX(INEI!$1:$1048576,MATCH($B21,INEI!$B:$B,0),MATCH(LY$4,INEI!$3:$3,0)))/1000,(SUM(LM21:LX21)))),"")</f>
        <v>1187.2697344999999</v>
      </c>
      <c r="LZ21" s="59">
        <f>+IFERROR((IF(ISTEXT(LZ$5)=FALSE,(INDEX(INEI!$1:$1048576,MATCH($B21,INEI!$B:$B,0),MATCH(LZ$4,INEI!$3:$3,0)))/1000,(SUM(LN21:LY21)))),"")</f>
        <v>1247.63976579269</v>
      </c>
      <c r="MA21" s="59">
        <f>+IFERROR((IF(ISTEXT(MA$5)=FALSE,(INDEX(INEI!$1:$1048576,MATCH($B21,INEI!$B:$B,0),MATCH(MA$4,INEI!$3:$3,0)))/1000,(SUM(LO21:LZ21)))),"")</f>
        <v>1182.7791665</v>
      </c>
      <c r="MB21" s="59">
        <f>+IFERROR((IF(ISTEXT(MB$5)=FALSE,(INDEX(INEI!$1:$1048576,MATCH($B21,INEI!$B:$B,0),MATCH(MB$4,INEI!$3:$3,0)))/1000,(SUM(LP21:MA21)))),"")</f>
        <v>1155.5292939999999</v>
      </c>
      <c r="MC21" s="131">
        <f>+IFERROR((IF(ISTEXT(MC$5)=FALSE,(INDEX(INEI!$1:$1048576,MATCH($B21,INEI!$B:$B,0),MATCH(MC$4,INEI!$3:$3,0)))/1000,(SUM(LQ21:MB21)))),"")</f>
        <v>12988.592407463157</v>
      </c>
      <c r="MD21" s="59">
        <f>+IFERROR((IF(ISTEXT(MD$5)=FALSE,(INDEX(INEI!$1:$1048576,MATCH($B21,INEI!$B:$B,0),MATCH(MD$4,INEI!$3:$3,0)))/1000,(SUM(LR21:MC21)))),"")</f>
        <v>1127.43773792</v>
      </c>
      <c r="ME21" s="59">
        <f>+IFERROR((IF(ISTEXT(ME$5)=FALSE,(INDEX(INEI!$1:$1048576,MATCH($B21,INEI!$B:$B,0),MATCH(ME$4,INEI!$3:$3,0)))/1000,(SUM(LS21:MD21)))),"")</f>
        <v>1056.05233962948</v>
      </c>
      <c r="MF21" s="59">
        <f>+IFERROR((IF(ISTEXT(MF$5)=FALSE,(INDEX(INEI!$1:$1048576,MATCH($B21,INEI!$B:$B,0),MATCH(MF$4,INEI!$3:$3,0)))/1000,(SUM(LT21:ME21)))),"")</f>
        <v>0</v>
      </c>
      <c r="MG21" s="59">
        <f>+IFERROR((IF(ISTEXT(MG$5)=FALSE,(INDEX(INEI!$1:$1048576,MATCH($B21,INEI!$B:$B,0),MATCH(MG$4,INEI!$3:$3,0)))/1000,(SUM(LU21:MF21)))),"")</f>
        <v>0</v>
      </c>
      <c r="MH21" s="59" t="str">
        <f>+IFERROR((IF(ISTEXT(MH$5)=FALSE,(INDEX(INEI!$1:$1048576,MATCH($B21,INEI!$B:$B,0),MATCH(MH$4,INEI!$3:$3,0)))/1000,(SUM(LV21:MG21)))),"")</f>
        <v/>
      </c>
      <c r="MI21" s="59" t="str">
        <f>+IFERROR((IF(ISTEXT(MI$5)=FALSE,(INDEX(INEI!$1:$1048576,MATCH($B21,INEI!$B:$B,0),MATCH(MI$4,INEI!$3:$3,0)))/1000,(SUM(LW21:MH21)))),"")</f>
        <v/>
      </c>
      <c r="MJ21" s="59" t="str">
        <f>+IFERROR((IF(ISTEXT(MJ$5)=FALSE,(INDEX(INEI!$1:$1048576,MATCH($B21,INEI!$B:$B,0),MATCH(MJ$4,INEI!$3:$3,0)))/1000,(SUM(LX21:MI21)))),"")</f>
        <v/>
      </c>
      <c r="MK21" s="59" t="str">
        <f>+IFERROR((IF(ISTEXT(MK$5)=FALSE,(INDEX(INEI!$1:$1048576,MATCH($B21,INEI!$B:$B,0),MATCH(MK$4,INEI!$3:$3,0)))/1000,(SUM(LY21:MJ21)))),"")</f>
        <v/>
      </c>
      <c r="ML21" s="59" t="str">
        <f>+IFERROR((IF(ISTEXT(ML$5)=FALSE,(INDEX(INEI!$1:$1048576,MATCH($B21,INEI!$B:$B,0),MATCH(ML$4,INEI!$3:$3,0)))/1000,(SUM(LZ21:MK21)))),"")</f>
        <v/>
      </c>
      <c r="MM21" s="59" t="str">
        <f>+IFERROR((IF(ISTEXT(MM$5)=FALSE,(INDEX(INEI!$1:$1048576,MATCH($B21,INEI!$B:$B,0),MATCH(MM$4,INEI!$3:$3,0)))/1000,(SUM(MA21:ML21)))),"")</f>
        <v/>
      </c>
      <c r="MN21" s="59" t="str">
        <f>+IFERROR((IF(ISTEXT(MN$5)=FALSE,(INDEX(INEI!$1:$1048576,MATCH($B21,INEI!$B:$B,0),MATCH(MN$4,INEI!$3:$3,0)))/1000,(SUM(MB21:MM21)))),"")</f>
        <v/>
      </c>
      <c r="MO21" s="59" t="str">
        <f>+IFERROR((IF(ISTEXT(MO$5)=FALSE,(INDEX(INEI!$1:$1048576,MATCH($B21,INEI!$B:$B,0),MATCH(MO$4,INEI!$3:$3,0)))/1000,(SUM(MC21:MN21)))),"")</f>
        <v/>
      </c>
      <c r="MP21" s="131">
        <f>+IFERROR((IF(ISTEXT(MP$5)=FALSE,(INDEX(INEI!$1:$1048576,MATCH($B21,INEI!$B:$B,0),MATCH(MP$4,INEI!$3:$3,0)))/1000,(SUM(MD21:MO21)))),"")</f>
        <v>2183.4900775494798</v>
      </c>
    </row>
    <row r="22" spans="1:354" s="323" customFormat="1" outlineLevel="1">
      <c r="A22" s="5"/>
      <c r="B22" s="9" t="s">
        <v>235</v>
      </c>
      <c r="C22" s="5" t="s">
        <v>350</v>
      </c>
      <c r="D22" s="116">
        <v>2.1890000000000001</v>
      </c>
      <c r="E22" s="116">
        <v>2.5590000000000002</v>
      </c>
      <c r="F22" s="116">
        <v>1.8260000000000001</v>
      </c>
      <c r="G22" s="116">
        <v>1.7849999999999999</v>
      </c>
      <c r="H22" s="116">
        <v>2.085</v>
      </c>
      <c r="I22" s="116">
        <v>1.9119999999999999</v>
      </c>
      <c r="J22" s="116">
        <v>27.134</v>
      </c>
      <c r="K22" s="116">
        <v>0.82199999999999995</v>
      </c>
      <c r="L22" s="116">
        <v>0.317</v>
      </c>
      <c r="M22" s="116">
        <v>0.128</v>
      </c>
      <c r="N22" s="116">
        <v>0.153</v>
      </c>
      <c r="O22" s="116">
        <v>0</v>
      </c>
      <c r="P22" s="131">
        <v>40.909999999999997</v>
      </c>
      <c r="Q22" s="116">
        <v>0</v>
      </c>
      <c r="R22" s="116">
        <v>0</v>
      </c>
      <c r="S22" s="116">
        <v>6.859</v>
      </c>
      <c r="T22" s="116">
        <v>25.864000000000001</v>
      </c>
      <c r="U22" s="116">
        <v>39.597000000000001</v>
      </c>
      <c r="V22" s="116">
        <v>0</v>
      </c>
      <c r="W22" s="116">
        <v>0</v>
      </c>
      <c r="X22" s="116">
        <v>32.805999999999997</v>
      </c>
      <c r="Y22" s="116">
        <v>91.905000000000001</v>
      </c>
      <c r="Z22" s="116">
        <v>0</v>
      </c>
      <c r="AA22" s="116">
        <v>26.943000000000001</v>
      </c>
      <c r="AB22" s="116">
        <v>0</v>
      </c>
      <c r="AC22" s="131">
        <v>223.97400000000002</v>
      </c>
      <c r="AD22" s="116">
        <v>0</v>
      </c>
      <c r="AE22" s="116">
        <v>0</v>
      </c>
      <c r="AF22" s="116">
        <v>100.758</v>
      </c>
      <c r="AG22" s="116">
        <v>35.000999999999998</v>
      </c>
      <c r="AH22" s="116">
        <v>30.5</v>
      </c>
      <c r="AI22" s="116">
        <v>56.1</v>
      </c>
      <c r="AJ22" s="116">
        <v>0</v>
      </c>
      <c r="AK22" s="116">
        <v>22.571000000000002</v>
      </c>
      <c r="AL22" s="116">
        <v>30.812000000000001</v>
      </c>
      <c r="AM22" s="116">
        <v>63.901000000000003</v>
      </c>
      <c r="AN22" s="116">
        <v>0</v>
      </c>
      <c r="AO22" s="116">
        <v>0</v>
      </c>
      <c r="AP22" s="131">
        <v>339.64299999999997</v>
      </c>
      <c r="AQ22" s="116">
        <v>26.663</v>
      </c>
      <c r="AR22" s="116">
        <v>54.933</v>
      </c>
      <c r="AS22" s="116">
        <v>0</v>
      </c>
      <c r="AT22" s="116">
        <v>31.041</v>
      </c>
      <c r="AU22" s="116">
        <v>52.402999999999999</v>
      </c>
      <c r="AV22" s="116">
        <v>58.484000000000002</v>
      </c>
      <c r="AW22" s="116">
        <v>4.2999999999999997E-2</v>
      </c>
      <c r="AX22" s="116">
        <v>30.568000000000001</v>
      </c>
      <c r="AY22" s="116">
        <v>58.183</v>
      </c>
      <c r="AZ22" s="116">
        <v>0</v>
      </c>
      <c r="BA22" s="116">
        <v>0</v>
      </c>
      <c r="BB22" s="116">
        <v>31.48</v>
      </c>
      <c r="BC22" s="131">
        <v>343.79800000000006</v>
      </c>
      <c r="BD22" s="116">
        <v>0</v>
      </c>
      <c r="BE22" s="116">
        <v>30.972000000000001</v>
      </c>
      <c r="BF22" s="116">
        <v>30.452000000000002</v>
      </c>
      <c r="BG22" s="116">
        <v>99.775999999999996</v>
      </c>
      <c r="BH22" s="116">
        <v>98.331999999999994</v>
      </c>
      <c r="BI22" s="116">
        <v>54.338000000000001</v>
      </c>
      <c r="BJ22" s="116">
        <v>67.981999999999999</v>
      </c>
      <c r="BK22" s="116">
        <v>30.882999999999999</v>
      </c>
      <c r="BL22" s="116">
        <v>36.509</v>
      </c>
      <c r="BM22" s="116">
        <v>63.414999999999999</v>
      </c>
      <c r="BN22" s="116">
        <v>30.689</v>
      </c>
      <c r="BO22" s="116">
        <v>27.478999999999999</v>
      </c>
      <c r="BP22" s="131">
        <v>570.827</v>
      </c>
      <c r="BQ22" s="116">
        <v>31.3</v>
      </c>
      <c r="BR22" s="116">
        <v>33.450000000000003</v>
      </c>
      <c r="BS22" s="116">
        <v>55.319499999999998</v>
      </c>
      <c r="BT22" s="116">
        <v>66.995999999999995</v>
      </c>
      <c r="BU22" s="116">
        <v>72.697000000000003</v>
      </c>
      <c r="BV22" s="116">
        <v>53.858629999999998</v>
      </c>
      <c r="BW22" s="116">
        <v>94.991749999999996</v>
      </c>
      <c r="BX22" s="116">
        <v>68.387110000000007</v>
      </c>
      <c r="BY22" s="116">
        <v>67.488600000000005</v>
      </c>
      <c r="BZ22" s="116">
        <v>68.004100000000008</v>
      </c>
      <c r="CA22" s="116">
        <v>31.329439999999998</v>
      </c>
      <c r="CB22" s="116">
        <v>31.266500000000001</v>
      </c>
      <c r="CC22" s="131">
        <v>675.08862999999997</v>
      </c>
      <c r="CD22" s="116">
        <v>31.415862499999999</v>
      </c>
      <c r="CE22" s="116">
        <v>68.694140000000004</v>
      </c>
      <c r="CF22" s="116">
        <v>68.052000000000007</v>
      </c>
      <c r="CG22" s="116">
        <v>66.230999999999995</v>
      </c>
      <c r="CH22" s="116">
        <v>100.94</v>
      </c>
      <c r="CI22" s="116">
        <v>68.3</v>
      </c>
      <c r="CJ22" s="116">
        <v>98.745999999999995</v>
      </c>
      <c r="CK22" s="116">
        <v>30.204999999999998</v>
      </c>
      <c r="CL22" s="116">
        <v>36.960430000000002</v>
      </c>
      <c r="CM22" s="116">
        <v>31.103990000000003</v>
      </c>
      <c r="CN22" s="116">
        <v>31.552</v>
      </c>
      <c r="CO22" s="116">
        <v>1.044</v>
      </c>
      <c r="CP22" s="131">
        <v>633.24442249999993</v>
      </c>
      <c r="CQ22" s="116">
        <v>26.245999999999999</v>
      </c>
      <c r="CR22" s="116">
        <v>0</v>
      </c>
      <c r="CS22" s="116">
        <v>0</v>
      </c>
      <c r="CT22" s="116">
        <v>31.003</v>
      </c>
      <c r="CU22" s="116">
        <v>29.710999999999999</v>
      </c>
      <c r="CV22" s="116">
        <v>30.863</v>
      </c>
      <c r="CW22" s="116">
        <v>62.192999999999998</v>
      </c>
      <c r="CX22" s="116">
        <v>31.265000000000001</v>
      </c>
      <c r="CY22" s="116">
        <v>31.164000000000001</v>
      </c>
      <c r="CZ22" s="116">
        <v>28.032</v>
      </c>
      <c r="DA22" s="116">
        <v>31.326000000000001</v>
      </c>
      <c r="DB22" s="116">
        <v>31.210999999999999</v>
      </c>
      <c r="DC22" s="131">
        <v>333.01400000000001</v>
      </c>
      <c r="DD22" s="116">
        <v>0</v>
      </c>
      <c r="DE22" s="116">
        <v>0</v>
      </c>
      <c r="DF22" s="116">
        <v>0</v>
      </c>
      <c r="DG22" s="116">
        <v>0</v>
      </c>
      <c r="DH22" s="116">
        <v>0</v>
      </c>
      <c r="DI22" s="116">
        <v>31.198</v>
      </c>
      <c r="DJ22" s="116">
        <v>31.117999999999999</v>
      </c>
      <c r="DK22" s="116">
        <v>0</v>
      </c>
      <c r="DL22" s="116">
        <v>0</v>
      </c>
      <c r="DM22" s="116">
        <v>0</v>
      </c>
      <c r="DN22" s="116">
        <v>0</v>
      </c>
      <c r="DO22" s="116">
        <v>0</v>
      </c>
      <c r="DP22" s="131">
        <v>62.316000000000003</v>
      </c>
      <c r="DQ22" s="116">
        <v>0</v>
      </c>
      <c r="DR22" s="116">
        <v>0</v>
      </c>
      <c r="DS22" s="116">
        <v>0</v>
      </c>
      <c r="DT22" s="116">
        <v>0</v>
      </c>
      <c r="DU22" s="116">
        <v>0.50000999999999995</v>
      </c>
      <c r="DV22" s="116">
        <v>0</v>
      </c>
      <c r="DW22" s="116">
        <v>0</v>
      </c>
      <c r="DX22" s="116">
        <v>0.42585000000001005</v>
      </c>
      <c r="DY22" s="116">
        <v>0</v>
      </c>
      <c r="DZ22" s="116">
        <v>0.42499999999999999</v>
      </c>
      <c r="EA22" s="116">
        <v>0</v>
      </c>
      <c r="EB22" s="116">
        <v>0.50001249999999997</v>
      </c>
      <c r="EC22" s="131">
        <v>1.8508725000000099</v>
      </c>
      <c r="ED22" s="116">
        <v>0.60001499999999997</v>
      </c>
      <c r="EE22" s="116">
        <v>0</v>
      </c>
      <c r="EF22" s="116">
        <v>0.60001499999999997</v>
      </c>
      <c r="EG22" s="116">
        <v>0</v>
      </c>
      <c r="EH22" s="116">
        <v>0</v>
      </c>
      <c r="EI22" s="116">
        <v>0</v>
      </c>
      <c r="EJ22" s="116">
        <v>0</v>
      </c>
      <c r="EK22" s="116">
        <v>0</v>
      </c>
      <c r="EL22" s="116">
        <v>2.19904200000021</v>
      </c>
      <c r="EM22" s="116">
        <v>4.9328480000016901</v>
      </c>
      <c r="EN22" s="116">
        <v>3.6480150000001399</v>
      </c>
      <c r="EO22" s="116">
        <v>5.4139209999981803</v>
      </c>
      <c r="EP22" s="131">
        <v>17.39385600000022</v>
      </c>
      <c r="EQ22" s="116">
        <v>5.8939339999987199</v>
      </c>
      <c r="ER22" s="116">
        <v>4.2109929999992302</v>
      </c>
      <c r="ES22" s="116">
        <v>5.8814899999999994</v>
      </c>
      <c r="ET22" s="116">
        <v>5.5485074999999995</v>
      </c>
      <c r="EU22" s="116">
        <v>0.22847999999999999</v>
      </c>
      <c r="EV22" s="116">
        <v>1.615</v>
      </c>
      <c r="EW22" s="116">
        <v>4.1797449999999996</v>
      </c>
      <c r="EX22" s="116">
        <v>5.5077875000000001</v>
      </c>
      <c r="EY22" s="116">
        <v>5.4449724999999995</v>
      </c>
      <c r="EZ22" s="116">
        <v>9.6830300000000005</v>
      </c>
      <c r="FA22" s="116">
        <v>9.504272499999999</v>
      </c>
      <c r="FB22" s="116">
        <v>9.8132924999999993</v>
      </c>
      <c r="FC22" s="131">
        <v>67.511504499997955</v>
      </c>
      <c r="FD22" s="116">
        <v>12.218792499999999</v>
      </c>
      <c r="FE22" s="116">
        <v>15.0212</v>
      </c>
      <c r="FF22" s="116">
        <v>12.17897</v>
      </c>
      <c r="FG22" s="116">
        <v>9.5616924999999995</v>
      </c>
      <c r="FH22" s="116">
        <v>9.4361924999999989</v>
      </c>
      <c r="FI22" s="116">
        <v>9.0937675000000002</v>
      </c>
      <c r="FJ22" s="116">
        <v>8.9040475000000008</v>
      </c>
      <c r="FK22" s="116">
        <v>15.7763825</v>
      </c>
      <c r="FL22" s="116">
        <v>24.605884999999997</v>
      </c>
      <c r="FM22" s="116">
        <v>28.781382499999999</v>
      </c>
      <c r="FN22" s="116">
        <v>28.124205000000003</v>
      </c>
      <c r="FO22" s="116">
        <v>27.2862875</v>
      </c>
      <c r="FP22" s="131">
        <v>200.98880500000001</v>
      </c>
      <c r="FQ22" s="116">
        <v>28.151744999999998</v>
      </c>
      <c r="FR22" s="116">
        <v>15.2843225</v>
      </c>
      <c r="FS22" s="116">
        <v>11.653345</v>
      </c>
      <c r="FT22" s="116">
        <v>13.692567499999999</v>
      </c>
      <c r="FU22" s="116">
        <v>12.459614999999999</v>
      </c>
      <c r="FV22" s="116">
        <v>10.914942499999999</v>
      </c>
      <c r="FW22" s="116">
        <v>16.3485975</v>
      </c>
      <c r="FX22" s="116">
        <v>14.40598</v>
      </c>
      <c r="FY22" s="116">
        <v>16.0737375</v>
      </c>
      <c r="FZ22" s="116">
        <v>18.089517500000003</v>
      </c>
      <c r="GA22" s="116">
        <v>23.236450000000001</v>
      </c>
      <c r="GB22" s="116">
        <v>40.547957499999995</v>
      </c>
      <c r="GC22" s="131">
        <v>220.85877749999997</v>
      </c>
      <c r="GD22" s="116">
        <v>17.219935</v>
      </c>
      <c r="GE22" s="116">
        <v>15.349235</v>
      </c>
      <c r="GF22" s="116">
        <v>16.598665</v>
      </c>
      <c r="GG22" s="116">
        <v>20.702784999999999</v>
      </c>
      <c r="GH22" s="116">
        <v>25.845615000000002</v>
      </c>
      <c r="GI22" s="116">
        <v>20.461089999999999</v>
      </c>
      <c r="GJ22" s="116">
        <v>23.802264999999998</v>
      </c>
      <c r="GK22" s="116">
        <v>30.083447499999998</v>
      </c>
      <c r="GL22" s="116">
        <v>41.922372499999994</v>
      </c>
      <c r="GM22" s="116">
        <v>30.175474999999999</v>
      </c>
      <c r="GN22" s="116">
        <v>26.6247425</v>
      </c>
      <c r="GO22" s="116">
        <v>37.4914025</v>
      </c>
      <c r="GP22" s="131">
        <v>306.27703000000002</v>
      </c>
      <c r="GQ22" s="116">
        <v>43.324077500000001</v>
      </c>
      <c r="GR22" s="116">
        <v>25.962272499999997</v>
      </c>
      <c r="GS22" s="116">
        <v>26.360154999999999</v>
      </c>
      <c r="GT22" s="116">
        <v>32.512327499999998</v>
      </c>
      <c r="GU22" s="116">
        <v>25.681397499999999</v>
      </c>
      <c r="GV22" s="116">
        <v>23.1489075</v>
      </c>
      <c r="GW22" s="116">
        <v>20.100607499999999</v>
      </c>
      <c r="GX22" s="116">
        <v>27.389447499999999</v>
      </c>
      <c r="GY22" s="116">
        <v>25.8332075</v>
      </c>
      <c r="GZ22" s="116">
        <v>25.5851525</v>
      </c>
      <c r="HA22" s="116">
        <v>39.132195000000003</v>
      </c>
      <c r="HB22" s="116">
        <v>46.971129999999995</v>
      </c>
      <c r="HC22" s="131">
        <v>362.0008775</v>
      </c>
      <c r="HD22" s="116">
        <v>31.251664999999999</v>
      </c>
      <c r="HE22" s="116">
        <v>21.707967499999999</v>
      </c>
      <c r="HF22" s="116">
        <v>26.965679999999999</v>
      </c>
      <c r="HG22" s="116">
        <v>29.953785</v>
      </c>
      <c r="HH22" s="116">
        <v>29.875812499999999</v>
      </c>
      <c r="HI22" s="116">
        <v>24.366935000000002</v>
      </c>
      <c r="HJ22" s="116">
        <v>41.669955000000002</v>
      </c>
      <c r="HK22" s="116">
        <v>53.463317499999995</v>
      </c>
      <c r="HL22" s="116">
        <v>39.785297499999999</v>
      </c>
      <c r="HM22" s="116">
        <v>32.089917499999999</v>
      </c>
      <c r="HN22" s="116">
        <v>35.883847500000002</v>
      </c>
      <c r="HO22" s="116">
        <v>27.1814225</v>
      </c>
      <c r="HP22" s="131">
        <v>394.19560250000006</v>
      </c>
      <c r="HQ22" s="116">
        <v>28.365625000000001</v>
      </c>
      <c r="HR22" s="116">
        <v>26.0178425</v>
      </c>
      <c r="HS22" s="116">
        <v>28.225472499999999</v>
      </c>
      <c r="HT22" s="116">
        <v>30.440360000000002</v>
      </c>
      <c r="HU22" s="116">
        <v>23.06052</v>
      </c>
      <c r="HV22" s="116">
        <v>25.000847499999999</v>
      </c>
      <c r="HW22" s="116">
        <v>35.512675000000002</v>
      </c>
      <c r="HX22" s="116">
        <v>23.095984999999999</v>
      </c>
      <c r="HY22" s="116">
        <v>33.329732499999999</v>
      </c>
      <c r="HZ22" s="116">
        <v>39.462220000000002</v>
      </c>
      <c r="IA22" s="116">
        <v>36.987367499999998</v>
      </c>
      <c r="IB22" s="116">
        <v>31.430955000000001</v>
      </c>
      <c r="IC22" s="131">
        <v>360.92960250000004</v>
      </c>
      <c r="ID22" s="116">
        <v>29.9358</v>
      </c>
      <c r="IE22" s="116">
        <v>20.104939999999999</v>
      </c>
      <c r="IF22" s="116">
        <v>24.017405</v>
      </c>
      <c r="IG22" s="116">
        <v>23.379069999999999</v>
      </c>
      <c r="IH22" s="116">
        <v>25.862177500000001</v>
      </c>
      <c r="II22" s="116">
        <v>21.753254999999999</v>
      </c>
      <c r="IJ22" s="116">
        <v>18.664180000000002</v>
      </c>
      <c r="IK22" s="116">
        <v>20.909959999999998</v>
      </c>
      <c r="IL22" s="116">
        <v>20.684175</v>
      </c>
      <c r="IM22" s="116">
        <v>20.585542499999999</v>
      </c>
      <c r="IN22" s="116">
        <v>21.0371725</v>
      </c>
      <c r="IO22" s="116">
        <v>18.845384999999997</v>
      </c>
      <c r="IP22" s="131">
        <v>265.77906250000007</v>
      </c>
      <c r="IQ22" s="116">
        <v>19.1883275</v>
      </c>
      <c r="IR22" s="116">
        <v>13.0736325</v>
      </c>
      <c r="IS22" s="116">
        <v>11.400147499999999</v>
      </c>
      <c r="IT22" s="116">
        <v>17.587397499999998</v>
      </c>
      <c r="IU22" s="116">
        <v>18.868055000000002</v>
      </c>
      <c r="IV22" s="116">
        <v>19.193955000000003</v>
      </c>
      <c r="IW22" s="116">
        <v>19.344852500000002</v>
      </c>
      <c r="IX22" s="116">
        <v>13.412649999999999</v>
      </c>
      <c r="IY22" s="116">
        <v>14.672979999999999</v>
      </c>
      <c r="IZ22" s="116">
        <v>16.087479999999999</v>
      </c>
      <c r="JA22" s="116">
        <v>16.18693</v>
      </c>
      <c r="JB22" s="116">
        <v>19.444500000000001</v>
      </c>
      <c r="JC22" s="131">
        <v>198.46090749999999</v>
      </c>
      <c r="JD22" s="116">
        <v>16.800999999999998</v>
      </c>
      <c r="JE22" s="116">
        <v>13.660299999999999</v>
      </c>
      <c r="JF22" s="116">
        <v>6.1775000000000002</v>
      </c>
      <c r="JG22" s="116">
        <v>22.361999999999998</v>
      </c>
      <c r="JH22" s="116">
        <v>4.8380000000000001</v>
      </c>
      <c r="JI22" s="116">
        <v>6.4130000000000003</v>
      </c>
      <c r="JJ22" s="116">
        <v>6.6935000000000002</v>
      </c>
      <c r="JK22" s="116">
        <v>11.208500000000001</v>
      </c>
      <c r="JL22" s="116">
        <v>12.926</v>
      </c>
      <c r="JM22" s="116">
        <v>14.6165</v>
      </c>
      <c r="JN22" s="116">
        <v>15.1685</v>
      </c>
      <c r="JO22" s="116">
        <v>12.3842</v>
      </c>
      <c r="JP22" s="131">
        <v>143.249</v>
      </c>
      <c r="JQ22" s="116">
        <v>15.0185</v>
      </c>
      <c r="JR22" s="116">
        <v>14.882999999999999</v>
      </c>
      <c r="JS22" s="116">
        <v>15.615500000000001</v>
      </c>
      <c r="JT22" s="116">
        <v>13.244299999999999</v>
      </c>
      <c r="JU22" s="116">
        <v>10.1911</v>
      </c>
      <c r="JV22" s="116">
        <v>15.653700000000001</v>
      </c>
      <c r="JW22" s="116">
        <v>18.15185</v>
      </c>
      <c r="JX22" s="116">
        <v>18.464749999999999</v>
      </c>
      <c r="JY22" s="116">
        <v>17.127849999999999</v>
      </c>
      <c r="JZ22" s="116">
        <v>17.9237</v>
      </c>
      <c r="KA22" s="116">
        <v>21.702099999999998</v>
      </c>
      <c r="KB22" s="116">
        <v>27.380099999999999</v>
      </c>
      <c r="KC22" s="131">
        <v>205.35645</v>
      </c>
      <c r="KD22" s="59">
        <f>+IFERROR((IF(ISTEXT(KD$5)=FALSE,(INDEX(INEI!$1:$1048576,MATCH($B22,INEI!$B:$B,0),MATCH(KD$4,INEI!$3:$3,0)))/1000,(SUM(JR22:KC22)))),"")</f>
        <v>17.512</v>
      </c>
      <c r="KE22" s="59">
        <f>+IFERROR((IF(ISTEXT(KE$5)=FALSE,(INDEX(INEI!$1:$1048576,MATCH($B22,INEI!$B:$B,0),MATCH(KE$4,INEI!$3:$3,0)))/1000,(SUM(JS22:KD22)))),"")</f>
        <v>14.78</v>
      </c>
      <c r="KF22" s="59">
        <f>+IFERROR((IF(ISTEXT(KF$5)=FALSE,(INDEX(INEI!$1:$1048576,MATCH($B22,INEI!$B:$B,0),MATCH(KF$4,INEI!$3:$3,0)))/1000,(SUM(JT22:KE22)))),"")</f>
        <v>17.817499999999999</v>
      </c>
      <c r="KG22" s="59">
        <f>+IFERROR((IF(ISTEXT(KG$5)=FALSE,(INDEX(INEI!$1:$1048576,MATCH($B22,INEI!$B:$B,0),MATCH(KG$4,INEI!$3:$3,0)))/1000,(SUM(JU22:KF22)))),"")</f>
        <v>14.398999999999999</v>
      </c>
      <c r="KH22" s="59">
        <f>+IFERROR((IF(ISTEXT(KH$5)=FALSE,(INDEX(INEI!$1:$1048576,MATCH($B22,INEI!$B:$B,0),MATCH(KH$4,INEI!$3:$3,0)))/1000,(SUM(JV22:KG22)))),"")</f>
        <v>17.829499999999999</v>
      </c>
      <c r="KI22" s="59">
        <f>+IFERROR((IF(ISTEXT(KI$5)=FALSE,(INDEX(INEI!$1:$1048576,MATCH($B22,INEI!$B:$B,0),MATCH(KI$4,INEI!$3:$3,0)))/1000,(SUM(JW22:KH22)))),"")</f>
        <v>15.456</v>
      </c>
      <c r="KJ22" s="59">
        <f>+IFERROR((IF(ISTEXT(KJ$5)=FALSE,(INDEX(INEI!$1:$1048576,MATCH($B22,INEI!$B:$B,0),MATCH(KJ$4,INEI!$3:$3,0)))/1000,(SUM(JX22:KI22)))),"")</f>
        <v>16.3765</v>
      </c>
      <c r="KK22" s="59">
        <f>+IFERROR((IF(ISTEXT(KK$5)=FALSE,(INDEX(INEI!$1:$1048576,MATCH($B22,INEI!$B:$B,0),MATCH(KK$4,INEI!$3:$3,0)))/1000,(SUM(JY22:KJ22)))),"")</f>
        <v>15.405049999999999</v>
      </c>
      <c r="KL22" s="59">
        <f>+IFERROR((IF(ISTEXT(KL$5)=FALSE,(INDEX(INEI!$1:$1048576,MATCH($B22,INEI!$B:$B,0),MATCH(KL$4,INEI!$3:$3,0)))/1000,(SUM(JZ22:KK22)))),"")</f>
        <v>14.375</v>
      </c>
      <c r="KM22" s="59">
        <f>+IFERROR((IF(ISTEXT(KM$5)=FALSE,(INDEX(INEI!$1:$1048576,MATCH($B22,INEI!$B:$B,0),MATCH(KM$4,INEI!$3:$3,0)))/1000,(SUM(KA22:KL22)))),"")</f>
        <v>12.52</v>
      </c>
      <c r="KN22" s="59">
        <f>+IFERROR((IF(ISTEXT(KN$5)=FALSE,(INDEX(INEI!$1:$1048576,MATCH($B22,INEI!$B:$B,0),MATCH(KN$4,INEI!$3:$3,0)))/1000,(SUM(KB22:KM22)))),"")</f>
        <v>11.842000000000001</v>
      </c>
      <c r="KO22" s="59">
        <f>+IFERROR((IF(ISTEXT(KO$5)=FALSE,(INDEX(INEI!$1:$1048576,MATCH($B22,INEI!$B:$B,0),MATCH(KO$4,INEI!$3:$3,0)))/1000,(SUM(KC22:KN22)))),"")</f>
        <v>15.5435</v>
      </c>
      <c r="KP22" s="131">
        <f>+IFERROR((IF(ISTEXT(KP$5)=FALSE,(INDEX(INEI!$1:$1048576,MATCH($B22,INEI!$B:$B,0),MATCH(KP$4,INEI!$3:$3,0)))/1000,(SUM(KD22:KO22)))),"")</f>
        <v>183.85605000000001</v>
      </c>
      <c r="KQ22" s="59">
        <f>+IFERROR((IF(ISTEXT(KQ$5)=FALSE,(INDEX(INEI!$1:$1048576,MATCH($B22,INEI!$B:$B,0),MATCH(KQ$4,INEI!$3:$3,0)))/1000,(SUM(KE22:KP22)))),"")</f>
        <v>15.177</v>
      </c>
      <c r="KR22" s="59">
        <f>+IFERROR((IF(ISTEXT(KR$5)=FALSE,(INDEX(INEI!$1:$1048576,MATCH($B22,INEI!$B:$B,0),MATCH(KR$4,INEI!$3:$3,0)))/1000,(SUM(KF22:KQ22)))),"")</f>
        <v>11.13</v>
      </c>
      <c r="KS22" s="59">
        <f>+IFERROR((IF(ISTEXT(KS$5)=FALSE,(INDEX(INEI!$1:$1048576,MATCH($B22,INEI!$B:$B,0),MATCH(KS$4,INEI!$3:$3,0)))/1000,(SUM(KG22:KR22)))),"")</f>
        <v>13.009499999999999</v>
      </c>
      <c r="KT22" s="59">
        <f>+IFERROR((IF(ISTEXT(KT$5)=FALSE,(INDEX(INEI!$1:$1048576,MATCH($B22,INEI!$B:$B,0),MATCH(KT$4,INEI!$3:$3,0)))/1000,(SUM(KH22:KS22)))),"")</f>
        <v>13.522504999999999</v>
      </c>
      <c r="KU22" s="59">
        <f>+IFERROR((IF(ISTEXT(KU$5)=FALSE,(INDEX(INEI!$1:$1048576,MATCH($B22,INEI!$B:$B,0),MATCH(KU$4,INEI!$3:$3,0)))/1000,(SUM(KI22:KT22)))),"")</f>
        <v>13.906000000000001</v>
      </c>
      <c r="KV22" s="59">
        <f>+IFERROR((IF(ISTEXT(KV$5)=FALSE,(INDEX(INEI!$1:$1048576,MATCH($B22,INEI!$B:$B,0),MATCH(KV$4,INEI!$3:$3,0)))/1000,(SUM(KJ22:KU22)))),"")</f>
        <v>12.108000000000001</v>
      </c>
      <c r="KW22" s="59">
        <f>+IFERROR((IF(ISTEXT(KW$5)=FALSE,(INDEX(INEI!$1:$1048576,MATCH($B22,INEI!$B:$B,0),MATCH(KW$4,INEI!$3:$3,0)))/1000,(SUM(KK22:KV22)))),"")</f>
        <v>11.045500000000001</v>
      </c>
      <c r="KX22" s="59">
        <f>+IFERROR((IF(ISTEXT(KX$5)=FALSE,(INDEX(INEI!$1:$1048576,MATCH($B22,INEI!$B:$B,0),MATCH(KX$4,INEI!$3:$3,0)))/1000,(SUM(KL22:KW22)))),"")</f>
        <v>10.747999999999999</v>
      </c>
      <c r="KY22" s="59">
        <f>+IFERROR((IF(ISTEXT(KY$5)=FALSE,(INDEX(INEI!$1:$1048576,MATCH($B22,INEI!$B:$B,0),MATCH(KY$4,INEI!$3:$3,0)))/1000,(SUM(KM22:KX22)))),"")</f>
        <v>11.6325</v>
      </c>
      <c r="KZ22" s="59">
        <f>+IFERROR((IF(ISTEXT(KZ$5)=FALSE,(INDEX(INEI!$1:$1048576,MATCH($B22,INEI!$B:$B,0),MATCH(KZ$4,INEI!$3:$3,0)))/1000,(SUM(KN22:KY22)))),"")</f>
        <v>11.755000000000001</v>
      </c>
      <c r="LA22" s="59">
        <f>+IFERROR((IF(ISTEXT(LA$5)=FALSE,(INDEX(INEI!$1:$1048576,MATCH($B22,INEI!$B:$B,0),MATCH(LA$4,INEI!$3:$3,0)))/1000,(SUM(KO22:KZ22)))),"")</f>
        <v>11.1225</v>
      </c>
      <c r="LB22" s="59">
        <f>+IFERROR((IF(ISTEXT(LB$5)=FALSE,(INDEX(INEI!$1:$1048576,MATCH($B22,INEI!$B:$B,0),MATCH(LB$4,INEI!$3:$3,0)))/1000,(SUM(KP22:LA22)))),"")</f>
        <v>7.5904999999999996</v>
      </c>
      <c r="LC22" s="131">
        <f>+IFERROR((IF(ISTEXT(LC$5)=FALSE,(INDEX(INEI!$1:$1048576,MATCH($B22,INEI!$B:$B,0),MATCH(LC$4,INEI!$3:$3,0)))/1000,(SUM(KQ22:LB22)))),"")</f>
        <v>142.747005</v>
      </c>
      <c r="LD22" s="59">
        <f>+IFERROR((IF(ISTEXT(LD$5)=FALSE,(INDEX(INEI!$1:$1048576,MATCH($B22,INEI!$B:$B,0),MATCH(LD$4,INEI!$3:$3,0)))/1000,(SUM(KR22:LC22)))),"")</f>
        <v>10.400499999999999</v>
      </c>
      <c r="LE22" s="59">
        <f>+IFERROR((IF(ISTEXT(LE$5)=FALSE,(INDEX(INEI!$1:$1048576,MATCH($B22,INEI!$B:$B,0),MATCH(LE$4,INEI!$3:$3,0)))/1000,(SUM(KS22:LD22)))),"")</f>
        <v>10.345499999999999</v>
      </c>
      <c r="LF22" s="59">
        <f>+IFERROR((IF(ISTEXT(LF$5)=FALSE,(INDEX(INEI!$1:$1048576,MATCH($B22,INEI!$B:$B,0),MATCH(LF$4,INEI!$3:$3,0)))/1000,(SUM(KT22:LE22)))),"")</f>
        <v>10.066000000000001</v>
      </c>
      <c r="LG22" s="59">
        <f>+IFERROR((IF(ISTEXT(LG$5)=FALSE,(INDEX(INEI!$1:$1048576,MATCH($B22,INEI!$B:$B,0),MATCH(LG$4,INEI!$3:$3,0)))/1000,(SUM(KU22:LF22)))),"")</f>
        <v>9.0719999999999992</v>
      </c>
      <c r="LH22" s="59">
        <f>+IFERROR((IF(ISTEXT(LH$5)=FALSE,(INDEX(INEI!$1:$1048576,MATCH($B22,INEI!$B:$B,0),MATCH(LH$4,INEI!$3:$3,0)))/1000,(SUM(KV22:LG22)))),"")</f>
        <v>10.821</v>
      </c>
      <c r="LI22" s="59">
        <f>+IFERROR((IF(ISTEXT(LI$5)=FALSE,(INDEX(INEI!$1:$1048576,MATCH($B22,INEI!$B:$B,0),MATCH(LI$4,INEI!$3:$3,0)))/1000,(SUM(KW22:LH22)))),"")</f>
        <v>9.0180000000000007</v>
      </c>
      <c r="LJ22" s="59">
        <f>+IFERROR((IF(ISTEXT(LJ$5)=FALSE,(INDEX(INEI!$1:$1048576,MATCH($B22,INEI!$B:$B,0),MATCH(LJ$4,INEI!$3:$3,0)))/1000,(SUM(KX22:LI22)))),"")</f>
        <v>10.3665</v>
      </c>
      <c r="LK22" s="59">
        <f>+IFERROR((IF(ISTEXT(LK$5)=FALSE,(INDEX(INEI!$1:$1048576,MATCH($B22,INEI!$B:$B,0),MATCH(LK$4,INEI!$3:$3,0)))/1000,(SUM(KY22:LJ22)))),"")</f>
        <v>11.691000000000001</v>
      </c>
      <c r="LL22" s="59">
        <f>+IFERROR((IF(ISTEXT(LL$5)=FALSE,(INDEX(INEI!$1:$1048576,MATCH($B22,INEI!$B:$B,0),MATCH(LL$4,INEI!$3:$3,0)))/1000,(SUM(KZ22:LK22)))),"")</f>
        <v>11.529</v>
      </c>
      <c r="LM22" s="59">
        <f>+IFERROR((IF(ISTEXT(LM$5)=FALSE,(INDEX(INEI!$1:$1048576,MATCH($B22,INEI!$B:$B,0),MATCH(LM$4,INEI!$3:$3,0)))/1000,(SUM(LA22:LL22)))),"")</f>
        <v>11.648999999999999</v>
      </c>
      <c r="LN22" s="59">
        <f>+IFERROR((IF(ISTEXT(LN$5)=FALSE,(INDEX(INEI!$1:$1048576,MATCH($B22,INEI!$B:$B,0),MATCH(LN$4,INEI!$3:$3,0)))/1000,(SUM(LB22:LM22)))),"")</f>
        <v>13.176</v>
      </c>
      <c r="LO22" s="59">
        <f>+IFERROR((IF(ISTEXT(LO$5)=FALSE,(INDEX(INEI!$1:$1048576,MATCH($B22,INEI!$B:$B,0),MATCH(LO$4,INEI!$3:$3,0)))/1000,(SUM(LC22:LN22)))),"")</f>
        <v>12.879</v>
      </c>
      <c r="LP22" s="131">
        <f>+IFERROR((IF(ISTEXT(LP$5)=FALSE,(INDEX(INEI!$1:$1048576,MATCH($B22,INEI!$B:$B,0),MATCH(LP$4,INEI!$3:$3,0)))/1000,(SUM(LD22:LO22)))),"")</f>
        <v>131.01349999999999</v>
      </c>
      <c r="LQ22" s="59">
        <f>+IFERROR((IF(ISTEXT(LQ$5)=FALSE,(INDEX(INEI!$1:$1048576,MATCH($B22,INEI!$B:$B,0),MATCH(LQ$4,INEI!$3:$3,0)))/1000,(SUM(LE22:LP22)))),"")</f>
        <v>10.233000000000001</v>
      </c>
      <c r="LR22" s="59">
        <f>+IFERROR((IF(ISTEXT(LR$5)=FALSE,(INDEX(INEI!$1:$1048576,MATCH($B22,INEI!$B:$B,0),MATCH(LR$4,INEI!$3:$3,0)))/1000,(SUM(LF22:LQ22)))),"")</f>
        <v>11.124000000000001</v>
      </c>
      <c r="LS22" s="59">
        <f>+IFERROR((IF(ISTEXT(LS$5)=FALSE,(INDEX(INEI!$1:$1048576,MATCH($B22,INEI!$B:$B,0),MATCH(LS$4,INEI!$3:$3,0)))/1000,(SUM(LG22:LR22)))),"")</f>
        <v>12.231</v>
      </c>
      <c r="LT22" s="59">
        <f>+IFERROR((IF(ISTEXT(LT$5)=FALSE,(INDEX(INEI!$1:$1048576,MATCH($B22,INEI!$B:$B,0),MATCH(LT$4,INEI!$3:$3,0)))/1000,(SUM(LH22:LS22)))),"")</f>
        <v>9.3960000000000008</v>
      </c>
      <c r="LU22" s="59">
        <f>+IFERROR((IF(ISTEXT(LU$5)=FALSE,(INDEX(INEI!$1:$1048576,MATCH($B22,INEI!$B:$B,0),MATCH(LU$4,INEI!$3:$3,0)))/1000,(SUM(LI22:LT22)))),"")</f>
        <v>7.9379999999999997</v>
      </c>
      <c r="LV22" s="59">
        <f>+IFERROR((IF(ISTEXT(LV$5)=FALSE,(INDEX(INEI!$1:$1048576,MATCH($B22,INEI!$B:$B,0),MATCH(LV$4,INEI!$3:$3,0)))/1000,(SUM(LJ22:LU22)))),"")</f>
        <v>11.988</v>
      </c>
      <c r="LW22" s="59">
        <f>+IFERROR((IF(ISTEXT(LW$5)=FALSE,(INDEX(INEI!$1:$1048576,MATCH($B22,INEI!$B:$B,0),MATCH(LW$4,INEI!$3:$3,0)))/1000,(SUM(LK22:LV22)))),"")</f>
        <v>13.257</v>
      </c>
      <c r="LX22" s="59">
        <f>+IFERROR((IF(ISTEXT(LX$5)=FALSE,(INDEX(INEI!$1:$1048576,MATCH($B22,INEI!$B:$B,0),MATCH(LX$4,INEI!$3:$3,0)))/1000,(SUM(LL22:LW22)))),"")</f>
        <v>10.962</v>
      </c>
      <c r="LY22" s="59">
        <f>+IFERROR((IF(ISTEXT(LY$5)=FALSE,(INDEX(INEI!$1:$1048576,MATCH($B22,INEI!$B:$B,0),MATCH(LY$4,INEI!$3:$3,0)))/1000,(SUM(LM22:LX22)))),"")</f>
        <v>10.431749999999999</v>
      </c>
      <c r="LZ22" s="59">
        <f>+IFERROR((IF(ISTEXT(LZ$5)=FALSE,(INDEX(INEI!$1:$1048576,MATCH($B22,INEI!$B:$B,0),MATCH(LZ$4,INEI!$3:$3,0)))/1000,(SUM(LN22:LY22)))),"")</f>
        <v>10.83675</v>
      </c>
      <c r="MA22" s="59">
        <f>+IFERROR((IF(ISTEXT(MA$5)=FALSE,(INDEX(INEI!$1:$1048576,MATCH($B22,INEI!$B:$B,0),MATCH(MA$4,INEI!$3:$3,0)))/1000,(SUM(LO22:LZ22)))),"")</f>
        <v>12.726749999999999</v>
      </c>
      <c r="MB22" s="59">
        <f>+IFERROR((IF(ISTEXT(MB$5)=FALSE,(INDEX(INEI!$1:$1048576,MATCH($B22,INEI!$B:$B,0),MATCH(MB$4,INEI!$3:$3,0)))/1000,(SUM(LP22:MA22)))),"")</f>
        <v>11.759625</v>
      </c>
      <c r="MC22" s="131">
        <f>+IFERROR((IF(ISTEXT(MC$5)=FALSE,(INDEX(INEI!$1:$1048576,MATCH($B22,INEI!$B:$B,0),MATCH(MC$4,INEI!$3:$3,0)))/1000,(SUM(LQ22:MB22)))),"")</f>
        <v>132.88387499999999</v>
      </c>
      <c r="MD22" s="59">
        <f>+IFERROR((IF(ISTEXT(MD$5)=FALSE,(INDEX(INEI!$1:$1048576,MATCH($B22,INEI!$B:$B,0),MATCH(MD$4,INEI!$3:$3,0)))/1000,(SUM(LR22:MC22)))),"")</f>
        <v>12.596</v>
      </c>
      <c r="ME22" s="59">
        <f>+IFERROR((IF(ISTEXT(ME$5)=FALSE,(INDEX(INEI!$1:$1048576,MATCH($B22,INEI!$B:$B,0),MATCH(ME$4,INEI!$3:$3,0)))/1000,(SUM(LS22:MD22)))),"")</f>
        <v>9.63035</v>
      </c>
      <c r="MF22" s="59">
        <f>+IFERROR((IF(ISTEXT(MF$5)=FALSE,(INDEX(INEI!$1:$1048576,MATCH($B22,INEI!$B:$B,0),MATCH(MF$4,INEI!$3:$3,0)))/1000,(SUM(LT22:ME22)))),"")</f>
        <v>0</v>
      </c>
      <c r="MG22" s="59">
        <f>+IFERROR((IF(ISTEXT(MG$5)=FALSE,(INDEX(INEI!$1:$1048576,MATCH($B22,INEI!$B:$B,0),MATCH(MG$4,INEI!$3:$3,0)))/1000,(SUM(LU22:MF22)))),"")</f>
        <v>0</v>
      </c>
      <c r="MH22" s="59" t="str">
        <f>+IFERROR((IF(ISTEXT(MH$5)=FALSE,(INDEX(INEI!$1:$1048576,MATCH($B22,INEI!$B:$B,0),MATCH(MH$4,INEI!$3:$3,0)))/1000,(SUM(LV22:MG22)))),"")</f>
        <v/>
      </c>
      <c r="MI22" s="59" t="str">
        <f>+IFERROR((IF(ISTEXT(MI$5)=FALSE,(INDEX(INEI!$1:$1048576,MATCH($B22,INEI!$B:$B,0),MATCH(MI$4,INEI!$3:$3,0)))/1000,(SUM(LW22:MH22)))),"")</f>
        <v/>
      </c>
      <c r="MJ22" s="59" t="str">
        <f>+IFERROR((IF(ISTEXT(MJ$5)=FALSE,(INDEX(INEI!$1:$1048576,MATCH($B22,INEI!$B:$B,0),MATCH(MJ$4,INEI!$3:$3,0)))/1000,(SUM(LX22:MI22)))),"")</f>
        <v/>
      </c>
      <c r="MK22" s="59" t="str">
        <f>+IFERROR((IF(ISTEXT(MK$5)=FALSE,(INDEX(INEI!$1:$1048576,MATCH($B22,INEI!$B:$B,0),MATCH(MK$4,INEI!$3:$3,0)))/1000,(SUM(LY22:MJ22)))),"")</f>
        <v/>
      </c>
      <c r="ML22" s="59" t="str">
        <f>+IFERROR((IF(ISTEXT(ML$5)=FALSE,(INDEX(INEI!$1:$1048576,MATCH($B22,INEI!$B:$B,0),MATCH(ML$4,INEI!$3:$3,0)))/1000,(SUM(LZ22:MK22)))),"")</f>
        <v/>
      </c>
      <c r="MM22" s="59" t="str">
        <f>+IFERROR((IF(ISTEXT(MM$5)=FALSE,(INDEX(INEI!$1:$1048576,MATCH($B22,INEI!$B:$B,0),MATCH(MM$4,INEI!$3:$3,0)))/1000,(SUM(MA22:ML22)))),"")</f>
        <v/>
      </c>
      <c r="MN22" s="59" t="str">
        <f>+IFERROR((IF(ISTEXT(MN$5)=FALSE,(INDEX(INEI!$1:$1048576,MATCH($B22,INEI!$B:$B,0),MATCH(MN$4,INEI!$3:$3,0)))/1000,(SUM(MB22:MM22)))),"")</f>
        <v/>
      </c>
      <c r="MO22" s="59" t="str">
        <f>+IFERROR((IF(ISTEXT(MO$5)=FALSE,(INDEX(INEI!$1:$1048576,MATCH($B22,INEI!$B:$B,0),MATCH(MO$4,INEI!$3:$3,0)))/1000,(SUM(MC22:MN22)))),"")</f>
        <v/>
      </c>
      <c r="MP22" s="131">
        <f>+IFERROR((IF(ISTEXT(MP$5)=FALSE,(INDEX(INEI!$1:$1048576,MATCH($B22,INEI!$B:$B,0),MATCH(MP$4,INEI!$3:$3,0)))/1000,(SUM(MD22:MO22)))),"")</f>
        <v>22.22635</v>
      </c>
    </row>
    <row r="23" spans="1:354" s="323" customFormat="1" outlineLevel="1">
      <c r="A23" s="5"/>
      <c r="B23" s="9" t="s">
        <v>236</v>
      </c>
      <c r="C23" s="5" t="s">
        <v>351</v>
      </c>
      <c r="D23" s="116">
        <v>2.7210000000000001</v>
      </c>
      <c r="E23" s="116">
        <v>3.3730000000000002</v>
      </c>
      <c r="F23" s="116">
        <v>15.643000000000001</v>
      </c>
      <c r="G23" s="116">
        <v>3.7080000000000002</v>
      </c>
      <c r="H23" s="116">
        <v>16.872</v>
      </c>
      <c r="I23" s="116">
        <v>1.0409999999999999</v>
      </c>
      <c r="J23" s="116">
        <v>0.755</v>
      </c>
      <c r="K23" s="116">
        <v>0.60399999999999998</v>
      </c>
      <c r="L23" s="116">
        <v>2.8380000000000001</v>
      </c>
      <c r="M23" s="116">
        <v>2.323</v>
      </c>
      <c r="N23" s="116">
        <v>1.7430000000000001</v>
      </c>
      <c r="O23" s="116">
        <v>7.9880000000000004</v>
      </c>
      <c r="P23" s="131">
        <v>59.609000000000002</v>
      </c>
      <c r="Q23" s="116">
        <v>1.349</v>
      </c>
      <c r="R23" s="116">
        <v>6.2130000000000001</v>
      </c>
      <c r="S23" s="116">
        <v>0.192</v>
      </c>
      <c r="T23" s="116">
        <v>4.0090000000000003</v>
      </c>
      <c r="U23" s="116">
        <v>1E-3</v>
      </c>
      <c r="V23" s="116">
        <v>0.182</v>
      </c>
      <c r="W23" s="116">
        <v>6.5720000000000001</v>
      </c>
      <c r="X23" s="116">
        <v>0.19500000000000001</v>
      </c>
      <c r="Y23" s="116">
        <v>7.1130000000000004</v>
      </c>
      <c r="Z23" s="116">
        <v>0.33100000000000002</v>
      </c>
      <c r="AA23" s="116">
        <v>9.0239999999999991</v>
      </c>
      <c r="AB23" s="116">
        <v>4.1000000000000002E-2</v>
      </c>
      <c r="AC23" s="131">
        <v>35.221999999999994</v>
      </c>
      <c r="AD23" s="116">
        <v>0.111</v>
      </c>
      <c r="AE23" s="116">
        <v>10.246</v>
      </c>
      <c r="AF23" s="116">
        <v>0.112</v>
      </c>
      <c r="AG23" s="116">
        <v>7.2409999999999997</v>
      </c>
      <c r="AH23" s="116">
        <v>5.6000000000000001E-2</v>
      </c>
      <c r="AI23" s="116">
        <v>8.0579999999999998</v>
      </c>
      <c r="AJ23" s="116">
        <v>6.5000000000000002E-2</v>
      </c>
      <c r="AK23" s="116">
        <v>0.107</v>
      </c>
      <c r="AL23" s="116">
        <v>0.28000000000000003</v>
      </c>
      <c r="AM23" s="116">
        <v>3.5550000000000002</v>
      </c>
      <c r="AN23" s="116">
        <v>4.2000000000000003E-2</v>
      </c>
      <c r="AO23" s="116">
        <v>3.79</v>
      </c>
      <c r="AP23" s="131">
        <v>33.663000000000004</v>
      </c>
      <c r="AQ23" s="116">
        <v>0.05</v>
      </c>
      <c r="AR23" s="116">
        <v>6.6130000000000004</v>
      </c>
      <c r="AS23" s="116">
        <v>0.151</v>
      </c>
      <c r="AT23" s="116">
        <v>7.5519999999999996</v>
      </c>
      <c r="AU23" s="116">
        <v>7.0000000000000001E-3</v>
      </c>
      <c r="AV23" s="116">
        <v>9.0419999999999998</v>
      </c>
      <c r="AW23" s="116">
        <v>4.1000000000000002E-2</v>
      </c>
      <c r="AX23" s="116">
        <v>4.0410000000000004</v>
      </c>
      <c r="AY23" s="116">
        <v>9.2999999999999999E-2</v>
      </c>
      <c r="AZ23" s="116">
        <v>5.0990000000000002</v>
      </c>
      <c r="BA23" s="116">
        <v>3.5999999999999997E-2</v>
      </c>
      <c r="BB23" s="116">
        <v>8.6760000000000002</v>
      </c>
      <c r="BC23" s="131">
        <v>41.401000000000003</v>
      </c>
      <c r="BD23" s="116">
        <v>5.6000000000000001E-2</v>
      </c>
      <c r="BE23" s="116">
        <v>8.0259999999999998</v>
      </c>
      <c r="BF23" s="116">
        <v>0.13700000000000001</v>
      </c>
      <c r="BG23" s="116">
        <v>9.0660000000000007</v>
      </c>
      <c r="BH23" s="116">
        <v>0.06</v>
      </c>
      <c r="BI23" s="116">
        <v>6.9459999999999997</v>
      </c>
      <c r="BJ23" s="116">
        <v>0.47299999999999998</v>
      </c>
      <c r="BK23" s="116">
        <v>5.7670000000000003</v>
      </c>
      <c r="BL23" s="116">
        <v>0.30199999999999999</v>
      </c>
      <c r="BM23" s="116">
        <v>0.17100000000000001</v>
      </c>
      <c r="BN23" s="116">
        <v>5.1040000000000001</v>
      </c>
      <c r="BO23" s="116">
        <v>0.129</v>
      </c>
      <c r="BP23" s="131">
        <v>36.236999999999995</v>
      </c>
      <c r="BQ23" s="116">
        <v>8.048</v>
      </c>
      <c r="BR23" s="116">
        <v>0.129</v>
      </c>
      <c r="BS23" s="116">
        <v>0.154</v>
      </c>
      <c r="BT23" s="116">
        <v>9.2639999999999993</v>
      </c>
      <c r="BU23" s="116">
        <v>0.14000000000000001</v>
      </c>
      <c r="BV23" s="116">
        <v>0.08</v>
      </c>
      <c r="BW23" s="116">
        <v>8.5589999999999993</v>
      </c>
      <c r="BX23" s="116">
        <v>0.14699999999999999</v>
      </c>
      <c r="BY23" s="116">
        <v>3.6779999999999999</v>
      </c>
      <c r="BZ23" s="116">
        <v>1.5029999999999999</v>
      </c>
      <c r="CA23" s="116">
        <v>0.16700000000000001</v>
      </c>
      <c r="CB23" s="116">
        <v>8.0820000000000007</v>
      </c>
      <c r="CC23" s="131">
        <v>39.950999999999993</v>
      </c>
      <c r="CD23" s="116">
        <v>6.9524100000000005E-2</v>
      </c>
      <c r="CE23" s="116">
        <v>10.017474500000001</v>
      </c>
      <c r="CF23" s="116">
        <v>2.2600000000000002E-2</v>
      </c>
      <c r="CG23" s="116">
        <v>8.0508361500000003</v>
      </c>
      <c r="CH23" s="116">
        <v>4.0799999999999996E-2</v>
      </c>
      <c r="CI23" s="116">
        <v>6.9573999999999997E-2</v>
      </c>
      <c r="CJ23" s="116">
        <v>8.0009724720000008</v>
      </c>
      <c r="CK23" s="116">
        <v>7.2560892999999987E-2</v>
      </c>
      <c r="CL23" s="116">
        <v>4.965E-2</v>
      </c>
      <c r="CM23" s="116">
        <v>6.1282499999999997E-2</v>
      </c>
      <c r="CN23" s="116">
        <v>16.02159</v>
      </c>
      <c r="CO23" s="116">
        <v>0.12180991799999999</v>
      </c>
      <c r="CP23" s="131">
        <v>42.598674532999993</v>
      </c>
      <c r="CQ23" s="116">
        <v>10.162199148999999</v>
      </c>
      <c r="CR23" s="116">
        <v>7.8799999999999995E-2</v>
      </c>
      <c r="CS23" s="116">
        <v>7.5999999999999998E-2</v>
      </c>
      <c r="CT23" s="116">
        <v>8.8804305E-2</v>
      </c>
      <c r="CU23" s="116">
        <v>10.04300359</v>
      </c>
      <c r="CV23" s="116">
        <v>2.6924913000000002E-2</v>
      </c>
      <c r="CW23" s="116">
        <v>6.0590783739999994</v>
      </c>
      <c r="CX23" s="116">
        <v>10.471550257999999</v>
      </c>
      <c r="CY23" s="116">
        <v>10.6539874</v>
      </c>
      <c r="CZ23" s="116">
        <v>21.835582470000002</v>
      </c>
      <c r="DA23" s="116">
        <v>10.254687499999999</v>
      </c>
      <c r="DB23" s="116">
        <v>17.871607000000001</v>
      </c>
      <c r="DC23" s="131">
        <v>97.622224958999993</v>
      </c>
      <c r="DD23" s="116">
        <v>19.267199999999999</v>
      </c>
      <c r="DE23" s="116">
        <v>22.652112000000002</v>
      </c>
      <c r="DF23" s="116">
        <v>13.898004999999999</v>
      </c>
      <c r="DG23" s="116">
        <v>19.235782</v>
      </c>
      <c r="DH23" s="116">
        <v>21.306159000000001</v>
      </c>
      <c r="DI23" s="116">
        <v>24.944705000000003</v>
      </c>
      <c r="DJ23" s="116">
        <v>14.705456</v>
      </c>
      <c r="DK23" s="116">
        <v>19.558240000000001</v>
      </c>
      <c r="DL23" s="116">
        <v>29.019977999999998</v>
      </c>
      <c r="DM23" s="116">
        <v>9.0612300000000001</v>
      </c>
      <c r="DN23" s="116">
        <v>8.448836</v>
      </c>
      <c r="DO23" s="116">
        <v>46.491309999999999</v>
      </c>
      <c r="DP23" s="131">
        <v>248.58901300000002</v>
      </c>
      <c r="DQ23" s="116">
        <v>4.5803061100000004</v>
      </c>
      <c r="DR23" s="116">
        <v>19.155762019999997</v>
      </c>
      <c r="DS23" s="116">
        <v>7.6848918830000006</v>
      </c>
      <c r="DT23" s="116">
        <v>8.0116592359999999</v>
      </c>
      <c r="DU23" s="116">
        <v>17.311180720999999</v>
      </c>
      <c r="DV23" s="116">
        <v>5.0208500000000003</v>
      </c>
      <c r="DW23" s="116">
        <v>21.329078426999999</v>
      </c>
      <c r="DX23" s="116">
        <v>9.4528017959999993</v>
      </c>
      <c r="DY23" s="116">
        <v>14.584304020999999</v>
      </c>
      <c r="DZ23" s="116">
        <v>4.7955500000000004</v>
      </c>
      <c r="EA23" s="116">
        <v>13.496075000000001</v>
      </c>
      <c r="EB23" s="116">
        <v>15.242353901</v>
      </c>
      <c r="EC23" s="131">
        <v>140.66481311500002</v>
      </c>
      <c r="ED23" s="116">
        <v>2.708E-2</v>
      </c>
      <c r="EE23" s="116">
        <v>10.646838287000001</v>
      </c>
      <c r="EF23" s="116">
        <v>1.9891559999999997E-3</v>
      </c>
      <c r="EG23" s="116">
        <v>10.1119375</v>
      </c>
      <c r="EH23" s="116">
        <v>1.7000000000000001E-2</v>
      </c>
      <c r="EI23" s="116">
        <v>0.27853087799999998</v>
      </c>
      <c r="EJ23" s="116">
        <v>0.11840000000000001</v>
      </c>
      <c r="EK23" s="116">
        <v>5.0905583340000007</v>
      </c>
      <c r="EL23" s="116">
        <v>9.7910098000000001E-2</v>
      </c>
      <c r="EM23" s="116">
        <v>5.2466906369999995</v>
      </c>
      <c r="EN23" s="116">
        <v>8.0139091130000004</v>
      </c>
      <c r="EO23" s="116">
        <v>0.142736787</v>
      </c>
      <c r="EP23" s="131">
        <v>39.79358079</v>
      </c>
      <c r="EQ23" s="116">
        <v>2.4001999999999999E-3</v>
      </c>
      <c r="ER23" s="116">
        <v>10.070772727</v>
      </c>
      <c r="ES23" s="116">
        <v>2.7E-2</v>
      </c>
      <c r="ET23" s="116">
        <v>11.804328877</v>
      </c>
      <c r="EU23" s="116">
        <v>2.8176059999999999E-2</v>
      </c>
      <c r="EV23" s="116">
        <v>4.9850647000000005E-2</v>
      </c>
      <c r="EW23" s="116">
        <v>8.0533767239999996</v>
      </c>
      <c r="EX23" s="116">
        <v>5.0473742979999994</v>
      </c>
      <c r="EY23" s="116">
        <v>3.0490379999999997E-2</v>
      </c>
      <c r="EZ23" s="116">
        <v>0.194494574</v>
      </c>
      <c r="FA23" s="116">
        <v>2.5962874999999999</v>
      </c>
      <c r="FB23" s="116">
        <v>10.046276499999999</v>
      </c>
      <c r="FC23" s="131">
        <v>47.950828486999995</v>
      </c>
      <c r="FD23" s="116">
        <v>0.3574</v>
      </c>
      <c r="FE23" s="116">
        <v>7.2999999999999996E-4</v>
      </c>
      <c r="FF23" s="116">
        <v>4.474157499999E-2</v>
      </c>
      <c r="FG23" s="116">
        <v>10.100922500000001</v>
      </c>
      <c r="FH23" s="116">
        <v>3.8349066000000001E-2</v>
      </c>
      <c r="FI23" s="116">
        <v>9.3313890420000014</v>
      </c>
      <c r="FJ23" s="116">
        <v>3.9241827E-2</v>
      </c>
      <c r="FK23" s="116">
        <v>1.9132521E-2</v>
      </c>
      <c r="FL23" s="116">
        <v>34.741967500000001</v>
      </c>
      <c r="FM23" s="116">
        <v>2.889272133</v>
      </c>
      <c r="FN23" s="116">
        <v>1.8934233630000001</v>
      </c>
      <c r="FO23" s="116">
        <v>6.2367939999999997</v>
      </c>
      <c r="FP23" s="131">
        <v>65.693363527000002</v>
      </c>
      <c r="FQ23" s="116">
        <v>0.42550103</v>
      </c>
      <c r="FR23" s="116">
        <v>11.143009902999999</v>
      </c>
      <c r="FS23" s="116">
        <v>2.9363191E-2</v>
      </c>
      <c r="FT23" s="116">
        <v>14.263263263999999</v>
      </c>
      <c r="FU23" s="116">
        <v>0.214131091</v>
      </c>
      <c r="FV23" s="116">
        <v>3.7443820000000003E-2</v>
      </c>
      <c r="FW23" s="116">
        <v>9.7924500000000094</v>
      </c>
      <c r="FX23" s="116">
        <v>6.0773999999999999</v>
      </c>
      <c r="FY23" s="116">
        <v>0.81072500000000003</v>
      </c>
      <c r="FZ23" s="116">
        <v>4.8251625000000002</v>
      </c>
      <c r="GA23" s="116">
        <v>9.1499999999899995E-3</v>
      </c>
      <c r="GB23" s="116">
        <v>0.123728194</v>
      </c>
      <c r="GC23" s="131">
        <v>47.75132799299999</v>
      </c>
      <c r="GD23" s="116">
        <v>3.7870778629999999</v>
      </c>
      <c r="GE23" s="116">
        <v>11.066224</v>
      </c>
      <c r="GF23" s="116">
        <v>4.5798353E-2</v>
      </c>
      <c r="GG23" s="116">
        <v>7.0077229000000005E-2</v>
      </c>
      <c r="GH23" s="116">
        <v>11.691475033000001</v>
      </c>
      <c r="GI23" s="116">
        <v>3.8049630000000001E-2</v>
      </c>
      <c r="GJ23" s="116">
        <v>9.5529838060000003</v>
      </c>
      <c r="GK23" s="116">
        <v>3.4771999999999997E-2</v>
      </c>
      <c r="GL23" s="116">
        <v>1.7801795999999998E-2</v>
      </c>
      <c r="GM23" s="116">
        <v>1.7202704120000001</v>
      </c>
      <c r="GN23" s="116">
        <v>3.3682240000000001</v>
      </c>
      <c r="GO23" s="116">
        <v>9.8274576380000003</v>
      </c>
      <c r="GP23" s="131">
        <v>51.220211759999998</v>
      </c>
      <c r="GQ23" s="116">
        <v>9.290102000000001</v>
      </c>
      <c r="GR23" s="116">
        <v>8.6279999999999996E-2</v>
      </c>
      <c r="GS23" s="116">
        <v>8.3443492639999999</v>
      </c>
      <c r="GT23" s="116">
        <v>1.61215E-2</v>
      </c>
      <c r="GU23" s="116">
        <v>2.1834224820000001</v>
      </c>
      <c r="GV23" s="116">
        <v>0.62285350000000006</v>
      </c>
      <c r="GW23" s="116">
        <v>1.5044000000000002</v>
      </c>
      <c r="GX23" s="116">
        <v>1.5801086290000002</v>
      </c>
      <c r="GY23" s="116">
        <v>5.2560499999999996E-2</v>
      </c>
      <c r="GZ23" s="116">
        <v>17.916869999999999</v>
      </c>
      <c r="HA23" s="116">
        <v>4.0059049550000001</v>
      </c>
      <c r="HB23" s="116">
        <v>2.5284949999999999</v>
      </c>
      <c r="HC23" s="131">
        <v>48.131467830000005</v>
      </c>
      <c r="HD23" s="116">
        <v>8.6944211009999997</v>
      </c>
      <c r="HE23" s="116">
        <v>0.150572768</v>
      </c>
      <c r="HF23" s="116">
        <v>0.109938068</v>
      </c>
      <c r="HG23" s="116">
        <v>2.0446699349999999</v>
      </c>
      <c r="HH23" s="116">
        <v>1.3552507459999998</v>
      </c>
      <c r="HI23" s="116">
        <v>4.0537602999999998E-2</v>
      </c>
      <c r="HJ23" s="116">
        <v>2.0135373999999998E-2</v>
      </c>
      <c r="HK23" s="116">
        <v>1.5332318410000001</v>
      </c>
      <c r="HL23" s="116">
        <v>1.5570292400000001</v>
      </c>
      <c r="HM23" s="116">
        <v>9.4384637999999993E-2</v>
      </c>
      <c r="HN23" s="116">
        <v>11.709765685000001</v>
      </c>
      <c r="HO23" s="116">
        <v>2.5956028620000002</v>
      </c>
      <c r="HP23" s="131">
        <v>29.905539861000001</v>
      </c>
      <c r="HQ23" s="116">
        <v>0.23907914500000002</v>
      </c>
      <c r="HR23" s="116">
        <v>31.437576414999999</v>
      </c>
      <c r="HS23" s="116">
        <v>9.3344179379999996</v>
      </c>
      <c r="HT23" s="116">
        <v>20.483212944999998</v>
      </c>
      <c r="HU23" s="116">
        <v>3.6005287199999998</v>
      </c>
      <c r="HV23" s="116">
        <v>0.78674499399999998</v>
      </c>
      <c r="HW23" s="116">
        <v>0.42573263700000002</v>
      </c>
      <c r="HX23" s="116">
        <v>2.0967442049999998</v>
      </c>
      <c r="HY23" s="116">
        <v>0.64807980599999992</v>
      </c>
      <c r="HZ23" s="116">
        <v>2.6531442329999999</v>
      </c>
      <c r="IA23" s="116">
        <v>6.9715172300000008</v>
      </c>
      <c r="IB23" s="116">
        <v>47.735343999999998</v>
      </c>
      <c r="IC23" s="131">
        <v>126.41212226799999</v>
      </c>
      <c r="ID23" s="116">
        <v>11.611996999999999</v>
      </c>
      <c r="IE23" s="116">
        <v>46.492142465999997</v>
      </c>
      <c r="IF23" s="116">
        <v>4.9374150229999998</v>
      </c>
      <c r="IG23" s="116">
        <v>5.9114731089999992</v>
      </c>
      <c r="IH23" s="116">
        <v>48.475088100000001</v>
      </c>
      <c r="II23" s="116">
        <v>13.292292756</v>
      </c>
      <c r="IJ23" s="116">
        <v>4.7369303619999998</v>
      </c>
      <c r="IK23" s="116">
        <v>4.3511090510000008</v>
      </c>
      <c r="IL23" s="116">
        <v>23.940999999999999</v>
      </c>
      <c r="IM23" s="116">
        <v>22.353368906</v>
      </c>
      <c r="IN23" s="116">
        <v>26.464316941</v>
      </c>
      <c r="IO23" s="116">
        <v>32.160331999999997</v>
      </c>
      <c r="IP23" s="131">
        <v>244.727465714</v>
      </c>
      <c r="IQ23" s="116">
        <v>24.025595000000003</v>
      </c>
      <c r="IR23" s="116">
        <v>23.058019999999999</v>
      </c>
      <c r="IS23" s="116">
        <v>24.045849999999998</v>
      </c>
      <c r="IT23" s="116">
        <v>14.291188</v>
      </c>
      <c r="IU23" s="116">
        <v>20.866054999999999</v>
      </c>
      <c r="IV23" s="116">
        <v>73.677066999999994</v>
      </c>
      <c r="IW23" s="116">
        <v>23.606560000000002</v>
      </c>
      <c r="IX23" s="116">
        <v>14.172780000000001</v>
      </c>
      <c r="IY23" s="116">
        <v>22.674547999999998</v>
      </c>
      <c r="IZ23" s="116">
        <v>19.735071000000001</v>
      </c>
      <c r="JA23" s="116">
        <v>19.649999999999999</v>
      </c>
      <c r="JB23" s="116">
        <v>15.394590000000001</v>
      </c>
      <c r="JC23" s="131">
        <v>295.19732399999992</v>
      </c>
      <c r="JD23" s="116">
        <v>14.614713</v>
      </c>
      <c r="JE23" s="116">
        <v>4.6772600000000004</v>
      </c>
      <c r="JF23" s="116">
        <v>8.51281</v>
      </c>
      <c r="JG23" s="116">
        <v>5.1142330000000005</v>
      </c>
      <c r="JH23" s="116">
        <v>9.0682350000000014</v>
      </c>
      <c r="JI23" s="116">
        <v>5.030951</v>
      </c>
      <c r="JJ23" s="116">
        <v>25.808101333333301</v>
      </c>
      <c r="JK23" s="116">
        <v>24.531829333333299</v>
      </c>
      <c r="JL23" s="116">
        <v>26.1986523333333</v>
      </c>
      <c r="JM23" s="116">
        <v>33.509876333333295</v>
      </c>
      <c r="JN23" s="116">
        <v>33.098233296666699</v>
      </c>
      <c r="JO23" s="116">
        <v>37.247581166666698</v>
      </c>
      <c r="JP23" s="131">
        <v>227.41247579666657</v>
      </c>
      <c r="JQ23" s="116">
        <v>25.5460331666667</v>
      </c>
      <c r="JR23" s="116">
        <v>21.239041499999999</v>
      </c>
      <c r="JS23" s="116">
        <v>35.664431499999999</v>
      </c>
      <c r="JT23" s="116">
        <v>29.863708166666701</v>
      </c>
      <c r="JU23" s="116">
        <v>25.788026000000002</v>
      </c>
      <c r="JV23" s="116">
        <v>18.156511999999999</v>
      </c>
      <c r="JW23" s="116">
        <v>7.9509999999999996</v>
      </c>
      <c r="JX23" s="116">
        <v>11.237938</v>
      </c>
      <c r="JY23" s="116">
        <v>9.7346380000000003</v>
      </c>
      <c r="JZ23" s="116">
        <v>8.7171749999999992</v>
      </c>
      <c r="KA23" s="116">
        <v>10.649754999999999</v>
      </c>
      <c r="KB23" s="116">
        <v>13.024789666666701</v>
      </c>
      <c r="KC23" s="131">
        <v>217.57304800000006</v>
      </c>
      <c r="KD23" s="59" t="str">
        <f>+IFERROR((IF(ISTEXT(KD$5)=FALSE,(INDEX(INEI!$1:$1048576,MATCH($B23,INEI!$B:$B,0),MATCH(KD$4,INEI!$3:$3,0)))/1000,(SUM(JR23:KC23)))),"")</f>
        <v/>
      </c>
      <c r="KE23" s="59" t="str">
        <f>+IFERROR((IF(ISTEXT(KE$5)=FALSE,(INDEX(INEI!$1:$1048576,MATCH($B23,INEI!$B:$B,0),MATCH(KE$4,INEI!$3:$3,0)))/1000,(SUM(JS23:KD23)))),"")</f>
        <v/>
      </c>
      <c r="KF23" s="59" t="str">
        <f>+IFERROR((IF(ISTEXT(KF$5)=FALSE,(INDEX(INEI!$1:$1048576,MATCH($B23,INEI!$B:$B,0),MATCH(KF$4,INEI!$3:$3,0)))/1000,(SUM(JT23:KE23)))),"")</f>
        <v/>
      </c>
      <c r="KG23" s="59" t="str">
        <f>+IFERROR((IF(ISTEXT(KG$5)=FALSE,(INDEX(INEI!$1:$1048576,MATCH($B23,INEI!$B:$B,0),MATCH(KG$4,INEI!$3:$3,0)))/1000,(SUM(JU23:KF23)))),"")</f>
        <v/>
      </c>
      <c r="KH23" s="59" t="str">
        <f>+IFERROR((IF(ISTEXT(KH$5)=FALSE,(INDEX(INEI!$1:$1048576,MATCH($B23,INEI!$B:$B,0),MATCH(KH$4,INEI!$3:$3,0)))/1000,(SUM(JV23:KG23)))),"")</f>
        <v/>
      </c>
      <c r="KI23" s="59" t="str">
        <f>+IFERROR((IF(ISTEXT(KI$5)=FALSE,(INDEX(INEI!$1:$1048576,MATCH($B23,INEI!$B:$B,0),MATCH(KI$4,INEI!$3:$3,0)))/1000,(SUM(JW23:KH23)))),"")</f>
        <v/>
      </c>
      <c r="KJ23" s="59" t="str">
        <f>+IFERROR((IF(ISTEXT(KJ$5)=FALSE,(INDEX(INEI!$1:$1048576,MATCH($B23,INEI!$B:$B,0),MATCH(KJ$4,INEI!$3:$3,0)))/1000,(SUM(JX23:KI23)))),"")</f>
        <v/>
      </c>
      <c r="KK23" s="59" t="str">
        <f>+IFERROR((IF(ISTEXT(KK$5)=FALSE,(INDEX(INEI!$1:$1048576,MATCH($B23,INEI!$B:$B,0),MATCH(KK$4,INEI!$3:$3,0)))/1000,(SUM(JY23:KJ23)))),"")</f>
        <v/>
      </c>
      <c r="KL23" s="59" t="str">
        <f>+IFERROR((IF(ISTEXT(KL$5)=FALSE,(INDEX(INEI!$1:$1048576,MATCH($B23,INEI!$B:$B,0),MATCH(KL$4,INEI!$3:$3,0)))/1000,(SUM(JZ23:KK23)))),"")</f>
        <v/>
      </c>
      <c r="KM23" s="59" t="str">
        <f>+IFERROR((IF(ISTEXT(KM$5)=FALSE,(INDEX(INEI!$1:$1048576,MATCH($B23,INEI!$B:$B,0),MATCH(KM$4,INEI!$3:$3,0)))/1000,(SUM(KA23:KL23)))),"")</f>
        <v/>
      </c>
      <c r="KN23" s="59" t="str">
        <f>+IFERROR((IF(ISTEXT(KN$5)=FALSE,(INDEX(INEI!$1:$1048576,MATCH($B23,INEI!$B:$B,0),MATCH(KN$4,INEI!$3:$3,0)))/1000,(SUM(KB23:KM23)))),"")</f>
        <v/>
      </c>
      <c r="KO23" s="59" t="str">
        <f>+IFERROR((IF(ISTEXT(KO$5)=FALSE,(INDEX(INEI!$1:$1048576,MATCH($B23,INEI!$B:$B,0),MATCH(KO$4,INEI!$3:$3,0)))/1000,(SUM(KC23:KN23)))),"")</f>
        <v/>
      </c>
      <c r="KP23" s="131">
        <f>+IFERROR((IF(ISTEXT(KP$5)=FALSE,(INDEX(INEI!$1:$1048576,MATCH($B23,INEI!$B:$B,0),MATCH(KP$4,INEI!$3:$3,0)))/1000,(SUM(KD23:KO23)))),"")</f>
        <v>0</v>
      </c>
      <c r="KQ23" s="59" t="str">
        <f>+IFERROR((IF(ISTEXT(KQ$5)=FALSE,(INDEX(INEI!$1:$1048576,MATCH($B23,INEI!$B:$B,0),MATCH(KQ$4,INEI!$3:$3,0)))/1000,(SUM(KE23:KP23)))),"")</f>
        <v/>
      </c>
      <c r="KR23" s="59" t="str">
        <f>+IFERROR((IF(ISTEXT(KR$5)=FALSE,(INDEX(INEI!$1:$1048576,MATCH($B23,INEI!$B:$B,0),MATCH(KR$4,INEI!$3:$3,0)))/1000,(SUM(KF23:KQ23)))),"")</f>
        <v/>
      </c>
      <c r="KS23" s="59" t="str">
        <f>+IFERROR((IF(ISTEXT(KS$5)=FALSE,(INDEX(INEI!$1:$1048576,MATCH($B23,INEI!$B:$B,0),MATCH(KS$4,INEI!$3:$3,0)))/1000,(SUM(KG23:KR23)))),"")</f>
        <v/>
      </c>
      <c r="KT23" s="59" t="str">
        <f>+IFERROR((IF(ISTEXT(KT$5)=FALSE,(INDEX(INEI!$1:$1048576,MATCH($B23,INEI!$B:$B,0),MATCH(KT$4,INEI!$3:$3,0)))/1000,(SUM(KH23:KS23)))),"")</f>
        <v/>
      </c>
      <c r="KU23" s="59" t="str">
        <f>+IFERROR((IF(ISTEXT(KU$5)=FALSE,(INDEX(INEI!$1:$1048576,MATCH($B23,INEI!$B:$B,0),MATCH(KU$4,INEI!$3:$3,0)))/1000,(SUM(KI23:KT23)))),"")</f>
        <v/>
      </c>
      <c r="KV23" s="59" t="str">
        <f>+IFERROR((IF(ISTEXT(KV$5)=FALSE,(INDEX(INEI!$1:$1048576,MATCH($B23,INEI!$B:$B,0),MATCH(KV$4,INEI!$3:$3,0)))/1000,(SUM(KJ23:KU23)))),"")</f>
        <v/>
      </c>
      <c r="KW23" s="59" t="str">
        <f>+IFERROR((IF(ISTEXT(KW$5)=FALSE,(INDEX(INEI!$1:$1048576,MATCH($B23,INEI!$B:$B,0),MATCH(KW$4,INEI!$3:$3,0)))/1000,(SUM(KK23:KV23)))),"")</f>
        <v/>
      </c>
      <c r="KX23" s="59" t="str">
        <f>+IFERROR((IF(ISTEXT(KX$5)=FALSE,(INDEX(INEI!$1:$1048576,MATCH($B23,INEI!$B:$B,0),MATCH(KX$4,INEI!$3:$3,0)))/1000,(SUM(KL23:KW23)))),"")</f>
        <v/>
      </c>
      <c r="KY23" s="59" t="str">
        <f>+IFERROR((IF(ISTEXT(KY$5)=FALSE,(INDEX(INEI!$1:$1048576,MATCH($B23,INEI!$B:$B,0),MATCH(KY$4,INEI!$3:$3,0)))/1000,(SUM(KM23:KX23)))),"")</f>
        <v/>
      </c>
      <c r="KZ23" s="59" t="str">
        <f>+IFERROR((IF(ISTEXT(KZ$5)=FALSE,(INDEX(INEI!$1:$1048576,MATCH($B23,INEI!$B:$B,0),MATCH(KZ$4,INEI!$3:$3,0)))/1000,(SUM(KN23:KY23)))),"")</f>
        <v/>
      </c>
      <c r="LA23" s="59" t="str">
        <f>+IFERROR((IF(ISTEXT(LA$5)=FALSE,(INDEX(INEI!$1:$1048576,MATCH($B23,INEI!$B:$B,0),MATCH(LA$4,INEI!$3:$3,0)))/1000,(SUM(KO23:KZ23)))),"")</f>
        <v/>
      </c>
      <c r="LB23" s="59" t="str">
        <f>+IFERROR((IF(ISTEXT(LB$5)=FALSE,(INDEX(INEI!$1:$1048576,MATCH($B23,INEI!$B:$B,0),MATCH(LB$4,INEI!$3:$3,0)))/1000,(SUM(KP23:LA23)))),"")</f>
        <v/>
      </c>
      <c r="LC23" s="131">
        <f>+IFERROR((IF(ISTEXT(LC$5)=FALSE,(INDEX(INEI!$1:$1048576,MATCH($B23,INEI!$B:$B,0),MATCH(LC$4,INEI!$3:$3,0)))/1000,(SUM(KQ23:LB23)))),"")</f>
        <v>0</v>
      </c>
      <c r="LD23" s="59" t="str">
        <f>+IFERROR((IF(ISTEXT(LD$5)=FALSE,(INDEX(INEI!$1:$1048576,MATCH($B23,INEI!$B:$B,0),MATCH(LD$4,INEI!$3:$3,0)))/1000,(SUM(KR23:LC23)))),"")</f>
        <v/>
      </c>
      <c r="LE23" s="59" t="str">
        <f>+IFERROR((IF(ISTEXT(LE$5)=FALSE,(INDEX(INEI!$1:$1048576,MATCH($B23,INEI!$B:$B,0),MATCH(LE$4,INEI!$3:$3,0)))/1000,(SUM(KS23:LD23)))),"")</f>
        <v/>
      </c>
      <c r="LF23" s="59" t="str">
        <f>+IFERROR((IF(ISTEXT(LF$5)=FALSE,(INDEX(INEI!$1:$1048576,MATCH($B23,INEI!$B:$B,0),MATCH(LF$4,INEI!$3:$3,0)))/1000,(SUM(KT23:LE23)))),"")</f>
        <v/>
      </c>
      <c r="LG23" s="59" t="str">
        <f>+IFERROR((IF(ISTEXT(LG$5)=FALSE,(INDEX(INEI!$1:$1048576,MATCH($B23,INEI!$B:$B,0),MATCH(LG$4,INEI!$3:$3,0)))/1000,(SUM(KU23:LF23)))),"")</f>
        <v/>
      </c>
      <c r="LH23" s="59" t="str">
        <f>+IFERROR((IF(ISTEXT(LH$5)=FALSE,(INDEX(INEI!$1:$1048576,MATCH($B23,INEI!$B:$B,0),MATCH(LH$4,INEI!$3:$3,0)))/1000,(SUM(KV23:LG23)))),"")</f>
        <v/>
      </c>
      <c r="LI23" s="59" t="str">
        <f>+IFERROR((IF(ISTEXT(LI$5)=FALSE,(INDEX(INEI!$1:$1048576,MATCH($B23,INEI!$B:$B,0),MATCH(LI$4,INEI!$3:$3,0)))/1000,(SUM(KW23:LH23)))),"")</f>
        <v/>
      </c>
      <c r="LJ23" s="59" t="str">
        <f>+IFERROR((IF(ISTEXT(LJ$5)=FALSE,(INDEX(INEI!$1:$1048576,MATCH($B23,INEI!$B:$B,0),MATCH(LJ$4,INEI!$3:$3,0)))/1000,(SUM(KX23:LI23)))),"")</f>
        <v/>
      </c>
      <c r="LK23" s="59" t="str">
        <f>+IFERROR((IF(ISTEXT(LK$5)=FALSE,(INDEX(INEI!$1:$1048576,MATCH($B23,INEI!$B:$B,0),MATCH(LK$4,INEI!$3:$3,0)))/1000,(SUM(KY23:LJ23)))),"")</f>
        <v/>
      </c>
      <c r="LL23" s="59" t="str">
        <f>+IFERROR((IF(ISTEXT(LL$5)=FALSE,(INDEX(INEI!$1:$1048576,MATCH($B23,INEI!$B:$B,0),MATCH(LL$4,INEI!$3:$3,0)))/1000,(SUM(KZ23:LK23)))),"")</f>
        <v/>
      </c>
      <c r="LM23" s="59" t="str">
        <f>+IFERROR((IF(ISTEXT(LM$5)=FALSE,(INDEX(INEI!$1:$1048576,MATCH($B23,INEI!$B:$B,0),MATCH(LM$4,INEI!$3:$3,0)))/1000,(SUM(LA23:LL23)))),"")</f>
        <v/>
      </c>
      <c r="LN23" s="59" t="str">
        <f>+IFERROR((IF(ISTEXT(LN$5)=FALSE,(INDEX(INEI!$1:$1048576,MATCH($B23,INEI!$B:$B,0),MATCH(LN$4,INEI!$3:$3,0)))/1000,(SUM(LB23:LM23)))),"")</f>
        <v/>
      </c>
      <c r="LO23" s="59" t="str">
        <f>+IFERROR((IF(ISTEXT(LO$5)=FALSE,(INDEX(INEI!$1:$1048576,MATCH($B23,INEI!$B:$B,0),MATCH(LO$4,INEI!$3:$3,0)))/1000,(SUM(LC23:LN23)))),"")</f>
        <v/>
      </c>
      <c r="LP23" s="131">
        <f>+IFERROR((IF(ISTEXT(LP$5)=FALSE,(INDEX(INEI!$1:$1048576,MATCH($B23,INEI!$B:$B,0),MATCH(LP$4,INEI!$3:$3,0)))/1000,(SUM(LD23:LO23)))),"")</f>
        <v>0</v>
      </c>
      <c r="LQ23" s="59" t="str">
        <f>+IFERROR((IF(ISTEXT(LQ$5)=FALSE,(INDEX(INEI!$1:$1048576,MATCH($B23,INEI!$B:$B,0),MATCH(LQ$4,INEI!$3:$3,0)))/1000,(SUM(LE23:LP23)))),"")</f>
        <v/>
      </c>
      <c r="LR23" s="59" t="str">
        <f>+IFERROR((IF(ISTEXT(LR$5)=FALSE,(INDEX(INEI!$1:$1048576,MATCH($B23,INEI!$B:$B,0),MATCH(LR$4,INEI!$3:$3,0)))/1000,(SUM(LF23:LQ23)))),"")</f>
        <v/>
      </c>
      <c r="LS23" s="59" t="str">
        <f>+IFERROR((IF(ISTEXT(LS$5)=FALSE,(INDEX(INEI!$1:$1048576,MATCH($B23,INEI!$B:$B,0),MATCH(LS$4,INEI!$3:$3,0)))/1000,(SUM(LG23:LR23)))),"")</f>
        <v/>
      </c>
      <c r="LT23" s="59" t="str">
        <f>+IFERROR((IF(ISTEXT(LT$5)=FALSE,(INDEX(INEI!$1:$1048576,MATCH($B23,INEI!$B:$B,0),MATCH(LT$4,INEI!$3:$3,0)))/1000,(SUM(LH23:LS23)))),"")</f>
        <v/>
      </c>
      <c r="LU23" s="59" t="str">
        <f>+IFERROR((IF(ISTEXT(LU$5)=FALSE,(INDEX(INEI!$1:$1048576,MATCH($B23,INEI!$B:$B,0),MATCH(LU$4,INEI!$3:$3,0)))/1000,(SUM(LI23:LT23)))),"")</f>
        <v/>
      </c>
      <c r="LV23" s="59" t="str">
        <f>+IFERROR((IF(ISTEXT(LV$5)=FALSE,(INDEX(INEI!$1:$1048576,MATCH($B23,INEI!$B:$B,0),MATCH(LV$4,INEI!$3:$3,0)))/1000,(SUM(LJ23:LU23)))),"")</f>
        <v/>
      </c>
      <c r="LW23" s="59" t="str">
        <f>+IFERROR((IF(ISTEXT(LW$5)=FALSE,(INDEX(INEI!$1:$1048576,MATCH($B23,INEI!$B:$B,0),MATCH(LW$4,INEI!$3:$3,0)))/1000,(SUM(LK23:LV23)))),"")</f>
        <v/>
      </c>
      <c r="LX23" s="59" t="str">
        <f>+IFERROR((IF(ISTEXT(LX$5)=FALSE,(INDEX(INEI!$1:$1048576,MATCH($B23,INEI!$B:$B,0),MATCH(LX$4,INEI!$3:$3,0)))/1000,(SUM(LL23:LW23)))),"")</f>
        <v/>
      </c>
      <c r="LY23" s="59" t="str">
        <f>+IFERROR((IF(ISTEXT(LY$5)=FALSE,(INDEX(INEI!$1:$1048576,MATCH($B23,INEI!$B:$B,0),MATCH(LY$4,INEI!$3:$3,0)))/1000,(SUM(LM23:LX23)))),"")</f>
        <v/>
      </c>
      <c r="LZ23" s="59" t="str">
        <f>+IFERROR((IF(ISTEXT(LZ$5)=FALSE,(INDEX(INEI!$1:$1048576,MATCH($B23,INEI!$B:$B,0),MATCH(LZ$4,INEI!$3:$3,0)))/1000,(SUM(LN23:LY23)))),"")</f>
        <v/>
      </c>
      <c r="MA23" s="59" t="str">
        <f>+IFERROR((IF(ISTEXT(MA$5)=FALSE,(INDEX(INEI!$1:$1048576,MATCH($B23,INEI!$B:$B,0),MATCH(MA$4,INEI!$3:$3,0)))/1000,(SUM(LO23:LZ23)))),"")</f>
        <v/>
      </c>
      <c r="MB23" s="59" t="str">
        <f>+IFERROR((IF(ISTEXT(MB$5)=FALSE,(INDEX(INEI!$1:$1048576,MATCH($B23,INEI!$B:$B,0),MATCH(MB$4,INEI!$3:$3,0)))/1000,(SUM(LP23:MA23)))),"")</f>
        <v/>
      </c>
      <c r="MC23" s="131">
        <f>+IFERROR((IF(ISTEXT(MC$5)=FALSE,(INDEX(INEI!$1:$1048576,MATCH($B23,INEI!$B:$B,0),MATCH(MC$4,INEI!$3:$3,0)))/1000,(SUM(LQ23:MB23)))),"")</f>
        <v>0</v>
      </c>
      <c r="MD23" s="59" t="str">
        <f>+IFERROR((IF(ISTEXT(MD$5)=FALSE,(INDEX(INEI!$1:$1048576,MATCH($B23,INEI!$B:$B,0),MATCH(MD$4,INEI!$3:$3,0)))/1000,(SUM(LR23:MC23)))),"")</f>
        <v/>
      </c>
      <c r="ME23" s="59" t="str">
        <f>+IFERROR((IF(ISTEXT(ME$5)=FALSE,(INDEX(INEI!$1:$1048576,MATCH($B23,INEI!$B:$B,0),MATCH(ME$4,INEI!$3:$3,0)))/1000,(SUM(LS23:MD23)))),"")</f>
        <v/>
      </c>
      <c r="MF23" s="59" t="str">
        <f>+IFERROR((IF(ISTEXT(MF$5)=FALSE,(INDEX(INEI!$1:$1048576,MATCH($B23,INEI!$B:$B,0),MATCH(MF$4,INEI!$3:$3,0)))/1000,(SUM(LT23:ME23)))),"")</f>
        <v/>
      </c>
      <c r="MG23" s="59" t="str">
        <f>+IFERROR((IF(ISTEXT(MG$5)=FALSE,(INDEX(INEI!$1:$1048576,MATCH($B23,INEI!$B:$B,0),MATCH(MG$4,INEI!$3:$3,0)))/1000,(SUM(LU23:MF23)))),"")</f>
        <v/>
      </c>
      <c r="MH23" s="59" t="str">
        <f>+IFERROR((IF(ISTEXT(MH$5)=FALSE,(INDEX(INEI!$1:$1048576,MATCH($B23,INEI!$B:$B,0),MATCH(MH$4,INEI!$3:$3,0)))/1000,(SUM(LV23:MG23)))),"")</f>
        <v/>
      </c>
      <c r="MI23" s="59" t="str">
        <f>+IFERROR((IF(ISTEXT(MI$5)=FALSE,(INDEX(INEI!$1:$1048576,MATCH($B23,INEI!$B:$B,0),MATCH(MI$4,INEI!$3:$3,0)))/1000,(SUM(LW23:MH23)))),"")</f>
        <v/>
      </c>
      <c r="MJ23" s="59" t="str">
        <f>+IFERROR((IF(ISTEXT(MJ$5)=FALSE,(INDEX(INEI!$1:$1048576,MATCH($B23,INEI!$B:$B,0),MATCH(MJ$4,INEI!$3:$3,0)))/1000,(SUM(LX23:MI23)))),"")</f>
        <v/>
      </c>
      <c r="MK23" s="59" t="str">
        <f>+IFERROR((IF(ISTEXT(MK$5)=FALSE,(INDEX(INEI!$1:$1048576,MATCH($B23,INEI!$B:$B,0),MATCH(MK$4,INEI!$3:$3,0)))/1000,(SUM(LY23:MJ23)))),"")</f>
        <v/>
      </c>
      <c r="ML23" s="59" t="str">
        <f>+IFERROR((IF(ISTEXT(ML$5)=FALSE,(INDEX(INEI!$1:$1048576,MATCH($B23,INEI!$B:$B,0),MATCH(ML$4,INEI!$3:$3,0)))/1000,(SUM(LZ23:MK23)))),"")</f>
        <v/>
      </c>
      <c r="MM23" s="59" t="str">
        <f>+IFERROR((IF(ISTEXT(MM$5)=FALSE,(INDEX(INEI!$1:$1048576,MATCH($B23,INEI!$B:$B,0),MATCH(MM$4,INEI!$3:$3,0)))/1000,(SUM(MA23:ML23)))),"")</f>
        <v/>
      </c>
      <c r="MN23" s="59" t="str">
        <f>+IFERROR((IF(ISTEXT(MN$5)=FALSE,(INDEX(INEI!$1:$1048576,MATCH($B23,INEI!$B:$B,0),MATCH(MN$4,INEI!$3:$3,0)))/1000,(SUM(MB23:MM23)))),"")</f>
        <v/>
      </c>
      <c r="MO23" s="59" t="str">
        <f>+IFERROR((IF(ISTEXT(MO$5)=FALSE,(INDEX(INEI!$1:$1048576,MATCH($B23,INEI!$B:$B,0),MATCH(MO$4,INEI!$3:$3,0)))/1000,(SUM(MC23:MN23)))),"")</f>
        <v/>
      </c>
      <c r="MP23" s="131">
        <f>+IFERROR((IF(ISTEXT(MP$5)=FALSE,(INDEX(INEI!$1:$1048576,MATCH($B23,INEI!$B:$B,0),MATCH(MP$4,INEI!$3:$3,0)))/1000,(SUM(MD23:MO23)))),"")</f>
        <v>0</v>
      </c>
    </row>
    <row r="24" spans="1:354" s="323" customFormat="1" outlineLevel="1">
      <c r="A24" s="5"/>
      <c r="B24" s="9" t="s">
        <v>237</v>
      </c>
      <c r="C24" s="5" t="s">
        <v>237</v>
      </c>
      <c r="D24" s="116">
        <v>38.402999999999999</v>
      </c>
      <c r="E24" s="116">
        <v>30.285</v>
      </c>
      <c r="F24" s="116">
        <v>25.527999999999999</v>
      </c>
      <c r="G24" s="116">
        <v>31.773</v>
      </c>
      <c r="H24" s="116">
        <v>21.318000000000001</v>
      </c>
      <c r="I24" s="116">
        <v>21.077000000000002</v>
      </c>
      <c r="J24" s="116">
        <v>23.957999999999998</v>
      </c>
      <c r="K24" s="116">
        <v>25.978999999999999</v>
      </c>
      <c r="L24" s="116">
        <v>30.433</v>
      </c>
      <c r="M24" s="116">
        <v>25.51</v>
      </c>
      <c r="N24" s="116">
        <v>25.899000000000001</v>
      </c>
      <c r="O24" s="116">
        <v>27.038</v>
      </c>
      <c r="P24" s="131">
        <v>327.20100000000002</v>
      </c>
      <c r="Q24" s="116">
        <v>27.199000000000002</v>
      </c>
      <c r="R24" s="116">
        <v>25.773</v>
      </c>
      <c r="S24" s="116">
        <v>31.488</v>
      </c>
      <c r="T24" s="116">
        <v>20.55</v>
      </c>
      <c r="U24" s="116">
        <v>29.042999999999999</v>
      </c>
      <c r="V24" s="116">
        <v>28.713000000000001</v>
      </c>
      <c r="W24" s="116">
        <v>14.739000000000001</v>
      </c>
      <c r="X24" s="116">
        <v>29.254999999999999</v>
      </c>
      <c r="Y24" s="116">
        <v>33.003</v>
      </c>
      <c r="Z24" s="116">
        <v>25.707000000000001</v>
      </c>
      <c r="AA24" s="116">
        <v>26.664000000000001</v>
      </c>
      <c r="AB24" s="116">
        <v>28.995000000000001</v>
      </c>
      <c r="AC24" s="131">
        <v>321.12899999999996</v>
      </c>
      <c r="AD24" s="116">
        <v>30.321000000000002</v>
      </c>
      <c r="AE24" s="116">
        <v>30.164369999999998</v>
      </c>
      <c r="AF24" s="116">
        <v>29.162400000000002</v>
      </c>
      <c r="AG24" s="116">
        <v>28.209540000000001</v>
      </c>
      <c r="AH24" s="116">
        <v>20.919</v>
      </c>
      <c r="AI24" s="116">
        <v>16.713000000000001</v>
      </c>
      <c r="AJ24" s="116">
        <v>25.844999999999999</v>
      </c>
      <c r="AK24" s="116">
        <v>28.870999999999999</v>
      </c>
      <c r="AL24" s="116">
        <v>24.059000000000001</v>
      </c>
      <c r="AM24" s="116">
        <v>35.101570000000002</v>
      </c>
      <c r="AN24" s="116">
        <v>32.728000000000002</v>
      </c>
      <c r="AO24" s="116">
        <v>32.252000000000002</v>
      </c>
      <c r="AP24" s="131">
        <v>334.34588000000002</v>
      </c>
      <c r="AQ24" s="116">
        <v>33.091000000000001</v>
      </c>
      <c r="AR24" s="116">
        <v>28.978000000000002</v>
      </c>
      <c r="AS24" s="116">
        <v>32.491999999999997</v>
      </c>
      <c r="AT24" s="116">
        <v>20.585999999999999</v>
      </c>
      <c r="AU24" s="116">
        <v>21.888000000000002</v>
      </c>
      <c r="AV24" s="116">
        <v>33.567</v>
      </c>
      <c r="AW24" s="116">
        <v>26.619</v>
      </c>
      <c r="AX24" s="116">
        <v>35.338999999999999</v>
      </c>
      <c r="AY24" s="116">
        <v>35.874000000000002</v>
      </c>
      <c r="AZ24" s="116">
        <v>35.347000000000001</v>
      </c>
      <c r="BA24" s="116">
        <v>26.207999999999998</v>
      </c>
      <c r="BB24" s="116">
        <v>37.420999999999999</v>
      </c>
      <c r="BC24" s="131">
        <v>367.41</v>
      </c>
      <c r="BD24" s="116">
        <v>27.347999999999999</v>
      </c>
      <c r="BE24" s="116">
        <v>33.255000000000003</v>
      </c>
      <c r="BF24" s="116">
        <v>35.207999999999998</v>
      </c>
      <c r="BG24" s="116">
        <v>30.422000000000001</v>
      </c>
      <c r="BH24" s="116">
        <v>28.48</v>
      </c>
      <c r="BI24" s="116">
        <v>32.863</v>
      </c>
      <c r="BJ24" s="116">
        <v>25.978000000000002</v>
      </c>
      <c r="BK24" s="116">
        <v>32.96</v>
      </c>
      <c r="BL24" s="116">
        <v>34.613</v>
      </c>
      <c r="BM24" s="116">
        <v>37.365000000000002</v>
      </c>
      <c r="BN24" s="116">
        <v>29.280999999999999</v>
      </c>
      <c r="BO24" s="116">
        <v>38.293999999999997</v>
      </c>
      <c r="BP24" s="131">
        <v>386.06700000000001</v>
      </c>
      <c r="BQ24" s="116">
        <v>36.38729</v>
      </c>
      <c r="BR24" s="116">
        <v>28.898</v>
      </c>
      <c r="BS24" s="116">
        <v>31.981000000000002</v>
      </c>
      <c r="BT24" s="116">
        <v>28.861000000000001</v>
      </c>
      <c r="BU24" s="116">
        <v>27.73</v>
      </c>
      <c r="BV24" s="116">
        <v>37.723999999999997</v>
      </c>
      <c r="BW24" s="116">
        <v>27.306999999999999</v>
      </c>
      <c r="BX24" s="116">
        <v>24.65</v>
      </c>
      <c r="BY24" s="116">
        <v>37.131</v>
      </c>
      <c r="BZ24" s="116">
        <v>35.527000000000001</v>
      </c>
      <c r="CA24" s="116">
        <v>43.037999999999997</v>
      </c>
      <c r="CB24" s="116">
        <v>47.326000000000001</v>
      </c>
      <c r="CC24" s="131">
        <v>406.56029000000001</v>
      </c>
      <c r="CD24" s="116">
        <v>43.14</v>
      </c>
      <c r="CE24" s="116">
        <v>37.244999999999997</v>
      </c>
      <c r="CF24" s="116">
        <v>20.443999999999999</v>
      </c>
      <c r="CG24" s="116">
        <v>36.302</v>
      </c>
      <c r="CH24" s="116">
        <v>39.320999999999998</v>
      </c>
      <c r="CI24" s="116">
        <v>33.122</v>
      </c>
      <c r="CJ24" s="116">
        <v>40.017000000000003</v>
      </c>
      <c r="CK24" s="116">
        <v>25.045999999999999</v>
      </c>
      <c r="CL24" s="116">
        <v>33.762999999999998</v>
      </c>
      <c r="CM24" s="116">
        <v>39.237000000000002</v>
      </c>
      <c r="CN24" s="116">
        <v>40.735999999999997</v>
      </c>
      <c r="CO24" s="116">
        <v>41.387</v>
      </c>
      <c r="CP24" s="131">
        <v>429.76</v>
      </c>
      <c r="CQ24" s="116">
        <v>27.666</v>
      </c>
      <c r="CR24" s="116">
        <v>46.268999999999998</v>
      </c>
      <c r="CS24" s="116">
        <v>29.04</v>
      </c>
      <c r="CT24" s="116">
        <v>37.234999999999999</v>
      </c>
      <c r="CU24" s="116">
        <v>21.753</v>
      </c>
      <c r="CV24" s="116">
        <v>37.377000000000002</v>
      </c>
      <c r="CW24" s="116">
        <v>40.539000000000001</v>
      </c>
      <c r="CX24" s="116">
        <v>50.402000000000001</v>
      </c>
      <c r="CY24" s="116">
        <v>57.927999999999997</v>
      </c>
      <c r="CZ24" s="116">
        <v>60.456000000000003</v>
      </c>
      <c r="DA24" s="116">
        <v>70.897999999999996</v>
      </c>
      <c r="DB24" s="116">
        <v>56.582000000000001</v>
      </c>
      <c r="DC24" s="131">
        <v>536.14499999999998</v>
      </c>
      <c r="DD24" s="116">
        <v>63.204999999999998</v>
      </c>
      <c r="DE24" s="116">
        <v>47.018000000000001</v>
      </c>
      <c r="DF24" s="116">
        <v>46.058</v>
      </c>
      <c r="DG24" s="116">
        <v>69.319000000000003</v>
      </c>
      <c r="DH24" s="116">
        <v>64.554000000000002</v>
      </c>
      <c r="DI24" s="116">
        <v>59.145000000000003</v>
      </c>
      <c r="DJ24" s="116">
        <v>59.841000000000001</v>
      </c>
      <c r="DK24" s="116">
        <v>63.481999999999999</v>
      </c>
      <c r="DL24" s="116">
        <v>62.939</v>
      </c>
      <c r="DM24" s="116">
        <v>55.064999999999998</v>
      </c>
      <c r="DN24" s="116">
        <v>19.157</v>
      </c>
      <c r="DO24" s="116">
        <v>6.4109999999999996</v>
      </c>
      <c r="DP24" s="131">
        <v>616.19399999999996</v>
      </c>
      <c r="DQ24" s="116">
        <v>14.696999999999999</v>
      </c>
      <c r="DR24" s="116">
        <v>26.885128999999999</v>
      </c>
      <c r="DS24" s="116">
        <v>44.084714999999996</v>
      </c>
      <c r="DT24" s="116">
        <v>59.467768999999997</v>
      </c>
      <c r="DU24" s="116">
        <v>48.383567999999997</v>
      </c>
      <c r="DV24" s="116">
        <v>59.250731000000002</v>
      </c>
      <c r="DW24" s="116">
        <v>70.863210000000009</v>
      </c>
      <c r="DX24" s="116">
        <v>75.60793799999999</v>
      </c>
      <c r="DY24" s="116">
        <v>73.680911999999992</v>
      </c>
      <c r="DZ24" s="116">
        <v>76.609033999999994</v>
      </c>
      <c r="EA24" s="116">
        <v>80.861822000000004</v>
      </c>
      <c r="EB24" s="116">
        <v>54.397286000000001</v>
      </c>
      <c r="EC24" s="131">
        <v>684.78911399999993</v>
      </c>
      <c r="ED24" s="116">
        <v>64.144812999999999</v>
      </c>
      <c r="EE24" s="116">
        <v>62.409979</v>
      </c>
      <c r="EF24" s="116">
        <v>61.731214000000001</v>
      </c>
      <c r="EG24" s="116">
        <v>69.977980000000002</v>
      </c>
      <c r="EH24" s="116">
        <v>76.400446000000002</v>
      </c>
      <c r="EI24" s="116">
        <v>79.182000000000002</v>
      </c>
      <c r="EJ24" s="116">
        <v>68.736999999999995</v>
      </c>
      <c r="EK24" s="116">
        <v>72.945999999999998</v>
      </c>
      <c r="EL24" s="116">
        <v>56.201999999999998</v>
      </c>
      <c r="EM24" s="116">
        <v>73.817999999999998</v>
      </c>
      <c r="EN24" s="116">
        <v>66.650999999999996</v>
      </c>
      <c r="EO24" s="116">
        <v>74.674999999999997</v>
      </c>
      <c r="EP24" s="131">
        <v>826.87543199999993</v>
      </c>
      <c r="EQ24" s="116">
        <v>60.192</v>
      </c>
      <c r="ER24" s="116">
        <v>76.628</v>
      </c>
      <c r="ES24" s="116">
        <v>70.540000000000006</v>
      </c>
      <c r="ET24" s="116">
        <v>65.406999999999996</v>
      </c>
      <c r="EU24" s="116">
        <v>43.374000000000002</v>
      </c>
      <c r="EV24" s="116">
        <v>74.792000000000002</v>
      </c>
      <c r="EW24" s="116">
        <v>78.816999999999993</v>
      </c>
      <c r="EX24" s="116">
        <v>63.747109999999999</v>
      </c>
      <c r="EY24" s="116">
        <v>73.194000000000003</v>
      </c>
      <c r="EZ24" s="116">
        <v>76.036000000000001</v>
      </c>
      <c r="FA24" s="116">
        <v>76.956999999999994</v>
      </c>
      <c r="FB24" s="116">
        <v>77.221000000000004</v>
      </c>
      <c r="FC24" s="131">
        <v>836.90511000000004</v>
      </c>
      <c r="FD24" s="116">
        <v>80.587000000000003</v>
      </c>
      <c r="FE24" s="116">
        <v>70.206999999999994</v>
      </c>
      <c r="FF24" s="116">
        <v>85.111999999999995</v>
      </c>
      <c r="FG24" s="116">
        <v>74.260000000000005</v>
      </c>
      <c r="FH24" s="116">
        <v>83.341999999999999</v>
      </c>
      <c r="FI24" s="116">
        <v>79.683999999999997</v>
      </c>
      <c r="FJ24" s="116">
        <v>57.441000000000003</v>
      </c>
      <c r="FK24" s="116">
        <v>87.32</v>
      </c>
      <c r="FL24" s="116">
        <v>80.341999999999999</v>
      </c>
      <c r="FM24" s="116">
        <v>75.204999999999998</v>
      </c>
      <c r="FN24" s="116">
        <v>88.608000000000004</v>
      </c>
      <c r="FO24" s="116">
        <v>93.477999999999994</v>
      </c>
      <c r="FP24" s="131">
        <v>955.5859999999999</v>
      </c>
      <c r="FQ24" s="116">
        <v>86.555999999999997</v>
      </c>
      <c r="FR24" s="116">
        <v>79.537000000000006</v>
      </c>
      <c r="FS24" s="116">
        <v>79.956000000000003</v>
      </c>
      <c r="FT24" s="116">
        <v>89.580229529999997</v>
      </c>
      <c r="FU24" s="116">
        <v>115.498</v>
      </c>
      <c r="FV24" s="116">
        <v>109.20399999999999</v>
      </c>
      <c r="FW24" s="116">
        <v>93.974000000000004</v>
      </c>
      <c r="FX24" s="116">
        <v>90.072000000000003</v>
      </c>
      <c r="FY24" s="116">
        <v>76.843000000000004</v>
      </c>
      <c r="FZ24" s="116">
        <v>67.888999999999996</v>
      </c>
      <c r="GA24" s="116">
        <v>77.664000000000001</v>
      </c>
      <c r="GB24" s="116">
        <v>93.552000000000007</v>
      </c>
      <c r="GC24" s="131">
        <v>1060.3252295299999</v>
      </c>
      <c r="GD24" s="116">
        <v>98.305999999999997</v>
      </c>
      <c r="GE24" s="116">
        <v>95.046999999999997</v>
      </c>
      <c r="GF24" s="116">
        <v>91.373000000000005</v>
      </c>
      <c r="GG24" s="116">
        <v>78.757999999999996</v>
      </c>
      <c r="GH24" s="116">
        <v>113.419</v>
      </c>
      <c r="GI24" s="116">
        <v>110.163</v>
      </c>
      <c r="GJ24" s="116">
        <v>88.593999999999994</v>
      </c>
      <c r="GK24" s="116">
        <v>101.95399999999999</v>
      </c>
      <c r="GL24" s="116">
        <v>89.320999999999998</v>
      </c>
      <c r="GM24" s="116">
        <v>99.284000000000006</v>
      </c>
      <c r="GN24" s="116">
        <v>108.714</v>
      </c>
      <c r="GO24" s="116">
        <v>103.78400000000001</v>
      </c>
      <c r="GP24" s="131">
        <v>1178.7169999999999</v>
      </c>
      <c r="GQ24" s="116">
        <v>63.140999999999998</v>
      </c>
      <c r="GR24" s="116">
        <v>93.054000000000002</v>
      </c>
      <c r="GS24" s="116">
        <v>87.590999999999994</v>
      </c>
      <c r="GT24" s="116">
        <v>69.88</v>
      </c>
      <c r="GU24" s="116">
        <v>70.084000000000003</v>
      </c>
      <c r="GV24" s="116">
        <v>100.301</v>
      </c>
      <c r="GW24" s="116">
        <v>114.965</v>
      </c>
      <c r="GX24" s="116">
        <v>105.255</v>
      </c>
      <c r="GY24" s="116">
        <v>97.171000000000006</v>
      </c>
      <c r="GZ24" s="116">
        <v>104.26</v>
      </c>
      <c r="HA24" s="116">
        <v>88.515000000000001</v>
      </c>
      <c r="HB24" s="116">
        <v>90.834999999999994</v>
      </c>
      <c r="HC24" s="131">
        <v>1085.0519999999999</v>
      </c>
      <c r="HD24" s="116">
        <v>98.561000000000007</v>
      </c>
      <c r="HE24" s="116">
        <v>88.328000000000003</v>
      </c>
      <c r="HF24" s="116">
        <v>99.418000000000006</v>
      </c>
      <c r="HG24" s="116">
        <v>105.32599999999999</v>
      </c>
      <c r="HH24" s="116">
        <v>99.653999999999996</v>
      </c>
      <c r="HI24" s="116">
        <v>101.441019</v>
      </c>
      <c r="HJ24" s="116">
        <v>84.796000000000006</v>
      </c>
      <c r="HK24" s="116">
        <v>98.721000000000004</v>
      </c>
      <c r="HL24" s="116">
        <v>92.046000000000006</v>
      </c>
      <c r="HM24" s="116">
        <v>95.015000000000001</v>
      </c>
      <c r="HN24" s="116">
        <v>89.21</v>
      </c>
      <c r="HO24" s="116">
        <v>91.527000000000001</v>
      </c>
      <c r="HP24" s="131">
        <v>1144.0430190000002</v>
      </c>
      <c r="HQ24" s="116">
        <v>111.798</v>
      </c>
      <c r="HR24" s="116">
        <v>84.138999999999996</v>
      </c>
      <c r="HS24" s="116">
        <v>93.087000000000003</v>
      </c>
      <c r="HT24" s="116">
        <v>113.468</v>
      </c>
      <c r="HU24" s="116">
        <v>111.617</v>
      </c>
      <c r="HV24" s="116">
        <v>95.513999999999996</v>
      </c>
      <c r="HW24" s="116">
        <v>107.32</v>
      </c>
      <c r="HX24" s="116">
        <v>111.107</v>
      </c>
      <c r="HY24" s="116">
        <v>108.369</v>
      </c>
      <c r="HZ24" s="116">
        <v>107.443</v>
      </c>
      <c r="IA24" s="116">
        <v>103.437</v>
      </c>
      <c r="IB24" s="116">
        <v>99.546999999999997</v>
      </c>
      <c r="IC24" s="131">
        <v>1246.846</v>
      </c>
      <c r="ID24" s="116">
        <v>100.855</v>
      </c>
      <c r="IE24" s="116">
        <v>101.886970277</v>
      </c>
      <c r="IF24" s="116">
        <v>122.134316512</v>
      </c>
      <c r="IG24" s="116">
        <v>94.122104558000089</v>
      </c>
      <c r="IH24" s="116">
        <v>104.860237</v>
      </c>
      <c r="II24" s="116">
        <v>125.320053237</v>
      </c>
      <c r="IJ24" s="116">
        <v>102.665157463</v>
      </c>
      <c r="IK24" s="116">
        <v>112.369514</v>
      </c>
      <c r="IL24" s="116">
        <v>103.95267600000001</v>
      </c>
      <c r="IM24" s="116">
        <v>47.907872000000005</v>
      </c>
      <c r="IN24" s="116">
        <v>104.486136757</v>
      </c>
      <c r="IO24" s="116">
        <v>102.42100168099999</v>
      </c>
      <c r="IP24" s="131">
        <v>1222.9810394850001</v>
      </c>
      <c r="IQ24" s="116">
        <v>88.117269935000294</v>
      </c>
      <c r="IR24" s="116">
        <v>101.227048599</v>
      </c>
      <c r="IS24" s="116">
        <v>129.88171</v>
      </c>
      <c r="IT24" s="116">
        <v>121.935363</v>
      </c>
      <c r="IU24" s="116">
        <v>111.639743</v>
      </c>
      <c r="IV24" s="116">
        <v>117.302823</v>
      </c>
      <c r="IW24" s="116">
        <v>113.568674</v>
      </c>
      <c r="IX24" s="116">
        <v>117.301698</v>
      </c>
      <c r="IY24" s="116">
        <v>107.03316199999999</v>
      </c>
      <c r="IZ24" s="116">
        <v>100.967257</v>
      </c>
      <c r="JA24" s="116">
        <v>77.85754</v>
      </c>
      <c r="JB24" s="116">
        <v>112.923636</v>
      </c>
      <c r="JC24" s="131">
        <v>1299.7559245340001</v>
      </c>
      <c r="JD24" s="116">
        <v>112.827848</v>
      </c>
      <c r="JE24" s="116">
        <v>105.24739</v>
      </c>
      <c r="JF24" s="116">
        <v>48.98462</v>
      </c>
      <c r="JG24" s="116">
        <v>0</v>
      </c>
      <c r="JH24" s="116">
        <v>13.155573312</v>
      </c>
      <c r="JI24" s="116">
        <v>37.825000000000003</v>
      </c>
      <c r="JJ24" s="116">
        <v>112.81326200000001</v>
      </c>
      <c r="JK24" s="116">
        <v>115.71336599999999</v>
      </c>
      <c r="JL24" s="116">
        <v>106.324022</v>
      </c>
      <c r="JM24" s="116">
        <v>126.569723</v>
      </c>
      <c r="JN24" s="116">
        <v>109.750882</v>
      </c>
      <c r="JO24" s="116">
        <v>142.15498399999998</v>
      </c>
      <c r="JP24" s="131">
        <v>1031.366670312</v>
      </c>
      <c r="JQ24" s="116">
        <v>133.94450000000001</v>
      </c>
      <c r="JR24" s="116">
        <v>209.04872800000001</v>
      </c>
      <c r="JS24" s="116">
        <v>124.083045</v>
      </c>
      <c r="JT24" s="116">
        <v>129.30970299999998</v>
      </c>
      <c r="JU24" s="116">
        <v>120.417348</v>
      </c>
      <c r="JV24" s="116">
        <v>104.435474</v>
      </c>
      <c r="JW24" s="116">
        <v>122.73667399999999</v>
      </c>
      <c r="JX24" s="116">
        <v>126.71134699999999</v>
      </c>
      <c r="JY24" s="116">
        <v>119.29579731</v>
      </c>
      <c r="JZ24" s="116">
        <v>126.45601505800001</v>
      </c>
      <c r="KA24" s="116">
        <v>130.07458336400001</v>
      </c>
      <c r="KB24" s="116">
        <v>136.72502127800001</v>
      </c>
      <c r="KC24" s="131">
        <v>1583.23823601</v>
      </c>
      <c r="KD24" s="59">
        <f>+IFERROR((IF(ISTEXT(KD$5)=FALSE,(INDEX(INEI!$1:$1048576,MATCH($B24,INEI!$B:$B,0),MATCH(KD$4,INEI!$3:$3,0)))/1000,(SUM(JR24:KC24)))),"")</f>
        <v>118.101399294</v>
      </c>
      <c r="KE24" s="59">
        <f>+IFERROR((IF(ISTEXT(KE$5)=FALSE,(INDEX(INEI!$1:$1048576,MATCH($B24,INEI!$B:$B,0),MATCH(KE$4,INEI!$3:$3,0)))/1000,(SUM(JS24:KD24)))),"")</f>
        <v>117.66256911799999</v>
      </c>
      <c r="KF24" s="59">
        <f>+IFERROR((IF(ISTEXT(KF$5)=FALSE,(INDEX(INEI!$1:$1048576,MATCH($B24,INEI!$B:$B,0),MATCH(KF$4,INEI!$3:$3,0)))/1000,(SUM(JT24:KE24)))),"")</f>
        <v>135.99809370200001</v>
      </c>
      <c r="KG24" s="59">
        <f>+IFERROR((IF(ISTEXT(KG$5)=FALSE,(INDEX(INEI!$1:$1048576,MATCH($B24,INEI!$B:$B,0),MATCH(KG$4,INEI!$3:$3,0)))/1000,(SUM(JU24:KF24)))),"")</f>
        <v>129.162624104</v>
      </c>
      <c r="KH24" s="59">
        <f>+IFERROR((IF(ISTEXT(KH$5)=FALSE,(INDEX(INEI!$1:$1048576,MATCH($B24,INEI!$B:$B,0),MATCH(KH$4,INEI!$3:$3,0)))/1000,(SUM(JV24:KG24)))),"")</f>
        <v>142.52222288799999</v>
      </c>
      <c r="KI24" s="59">
        <f>+IFERROR((IF(ISTEXT(KI$5)=FALSE,(INDEX(INEI!$1:$1048576,MATCH($B24,INEI!$B:$B,0),MATCH(KI$4,INEI!$3:$3,0)))/1000,(SUM(JW24:KH24)))),"")</f>
        <v>134.05603344799999</v>
      </c>
      <c r="KJ24" s="59">
        <f>+IFERROR((IF(ISTEXT(KJ$5)=FALSE,(INDEX(INEI!$1:$1048576,MATCH($B24,INEI!$B:$B,0),MATCH(KJ$4,INEI!$3:$3,0)))/1000,(SUM(JX24:KI24)))),"")</f>
        <v>146.11887760800002</v>
      </c>
      <c r="KK24" s="59">
        <f>+IFERROR((IF(ISTEXT(KK$5)=FALSE,(INDEX(INEI!$1:$1048576,MATCH($B24,INEI!$B:$B,0),MATCH(KK$4,INEI!$3:$3,0)))/1000,(SUM(JY24:KJ24)))),"")</f>
        <v>103.37313899999999</v>
      </c>
      <c r="KL24" s="59">
        <f>+IFERROR((IF(ISTEXT(KL$5)=FALSE,(INDEX(INEI!$1:$1048576,MATCH($B24,INEI!$B:$B,0),MATCH(KL$4,INEI!$3:$3,0)))/1000,(SUM(JZ24:KK24)))),"")</f>
        <v>119.30697900000001</v>
      </c>
      <c r="KM24" s="59">
        <f>+IFERROR((IF(ISTEXT(KM$5)=FALSE,(INDEX(INEI!$1:$1048576,MATCH($B24,INEI!$B:$B,0),MATCH(KM$4,INEI!$3:$3,0)))/1000,(SUM(KA24:KL24)))),"")</f>
        <v>123.729074</v>
      </c>
      <c r="KN24" s="59">
        <f>+IFERROR((IF(ISTEXT(KN$5)=FALSE,(INDEX(INEI!$1:$1048576,MATCH($B24,INEI!$B:$B,0),MATCH(KN$4,INEI!$3:$3,0)))/1000,(SUM(KB24:KM24)))),"")</f>
        <v>138.72785300000001</v>
      </c>
      <c r="KO24" s="59">
        <f>+IFERROR((IF(ISTEXT(KO$5)=FALSE,(INDEX(INEI!$1:$1048576,MATCH($B24,INEI!$B:$B,0),MATCH(KO$4,INEI!$3:$3,0)))/1000,(SUM(KC24:KN24)))),"")</f>
        <v>139.408916</v>
      </c>
      <c r="KP24" s="131">
        <f>+IFERROR((IF(ISTEXT(KP$5)=FALSE,(INDEX(INEI!$1:$1048576,MATCH($B24,INEI!$B:$B,0),MATCH(KP$4,INEI!$3:$3,0)))/1000,(SUM(KD24:KO24)))),"")</f>
        <v>1548.1677811620002</v>
      </c>
      <c r="KQ24" s="59">
        <f>+IFERROR((IF(ISTEXT(KQ$5)=FALSE,(INDEX(INEI!$1:$1048576,MATCH($B24,INEI!$B:$B,0),MATCH(KQ$4,INEI!$3:$3,0)))/1000,(SUM(KE24:KP24)))),"")</f>
        <v>142.41319043199999</v>
      </c>
      <c r="KR24" s="59">
        <f>+IFERROR((IF(ISTEXT(KR$5)=FALSE,(INDEX(INEI!$1:$1048576,MATCH($B24,INEI!$B:$B,0),MATCH(KR$4,INEI!$3:$3,0)))/1000,(SUM(KF24:KQ24)))),"")</f>
        <v>118.61507711100001</v>
      </c>
      <c r="KS24" s="59">
        <f>+IFERROR((IF(ISTEXT(KS$5)=FALSE,(INDEX(INEI!$1:$1048576,MATCH($B24,INEI!$B:$B,0),MATCH(KS$4,INEI!$3:$3,0)))/1000,(SUM(KG24:KR24)))),"")</f>
        <v>128.28481284</v>
      </c>
      <c r="KT24" s="59">
        <f>+IFERROR((IF(ISTEXT(KT$5)=FALSE,(INDEX(INEI!$1:$1048576,MATCH($B24,INEI!$B:$B,0),MATCH(KT$4,INEI!$3:$3,0)))/1000,(SUM(KH24:KS24)))),"")</f>
        <v>126.183572696</v>
      </c>
      <c r="KU24" s="59">
        <f>+IFERROR((IF(ISTEXT(KU$5)=FALSE,(INDEX(INEI!$1:$1048576,MATCH($B24,INEI!$B:$B,0),MATCH(KU$4,INEI!$3:$3,0)))/1000,(SUM(KI24:KT24)))),"")</f>
        <v>127.763954607</v>
      </c>
      <c r="KV24" s="59">
        <f>+IFERROR((IF(ISTEXT(KV$5)=FALSE,(INDEX(INEI!$1:$1048576,MATCH($B24,INEI!$B:$B,0),MATCH(KV$4,INEI!$3:$3,0)))/1000,(SUM(KJ24:KU24)))),"")</f>
        <v>129.69990521599999</v>
      </c>
      <c r="KW24" s="59">
        <f>+IFERROR((IF(ISTEXT(KW$5)=FALSE,(INDEX(INEI!$1:$1048576,MATCH($B24,INEI!$B:$B,0),MATCH(KW$4,INEI!$3:$3,0)))/1000,(SUM(KK24:KV24)))),"")</f>
        <v>128.377073032</v>
      </c>
      <c r="KX24" s="59">
        <f>+IFERROR((IF(ISTEXT(KX$5)=FALSE,(INDEX(INEI!$1:$1048576,MATCH($B24,INEI!$B:$B,0),MATCH(KX$4,INEI!$3:$3,0)))/1000,(SUM(KL24:KW24)))),"")</f>
        <v>121.33247403199999</v>
      </c>
      <c r="KY24" s="59">
        <f>+IFERROR((IF(ISTEXT(KY$5)=FALSE,(INDEX(INEI!$1:$1048576,MATCH($B24,INEI!$B:$B,0),MATCH(KY$4,INEI!$3:$3,0)))/1000,(SUM(KM24:KX24)))),"")</f>
        <v>109.88710559200001</v>
      </c>
      <c r="KZ24" s="59">
        <f>+IFERROR((IF(ISTEXT(KZ$5)=FALSE,(INDEX(INEI!$1:$1048576,MATCH($B24,INEI!$B:$B,0),MATCH(KZ$4,INEI!$3:$3,0)))/1000,(SUM(KN24:KY24)))),"")</f>
        <v>110.42542092800001</v>
      </c>
      <c r="LA24" s="59">
        <f>+IFERROR((IF(ISTEXT(LA$5)=FALSE,(INDEX(INEI!$1:$1048576,MATCH($B24,INEI!$B:$B,0),MATCH(LA$4,INEI!$3:$3,0)))/1000,(SUM(KO24:KZ24)))),"")</f>
        <v>121.50902433</v>
      </c>
      <c r="LB24" s="59">
        <f>+IFERROR((IF(ISTEXT(LB$5)=FALSE,(INDEX(INEI!$1:$1048576,MATCH($B24,INEI!$B:$B,0),MATCH(LB$4,INEI!$3:$3,0)))/1000,(SUM(KP24:LA24)))),"")</f>
        <v>135.97359602399999</v>
      </c>
      <c r="LC24" s="131">
        <f>+IFERROR((IF(ISTEXT(LC$5)=FALSE,(INDEX(INEI!$1:$1048576,MATCH($B24,INEI!$B:$B,0),MATCH(LC$4,INEI!$3:$3,0)))/1000,(SUM(KQ24:LB24)))),"")</f>
        <v>1500.4652068399998</v>
      </c>
      <c r="LD24" s="59">
        <f>+IFERROR((IF(ISTEXT(LD$5)=FALSE,(INDEX(INEI!$1:$1048576,MATCH($B24,INEI!$B:$B,0),MATCH(LD$4,INEI!$3:$3,0)))/1000,(SUM(KR24:LC24)))),"")</f>
        <v>129.85980902400001</v>
      </c>
      <c r="LE24" s="59">
        <f>+IFERROR((IF(ISTEXT(LE$5)=FALSE,(INDEX(INEI!$1:$1048576,MATCH($B24,INEI!$B:$B,0),MATCH(LE$4,INEI!$3:$3,0)))/1000,(SUM(KS24:LD24)))),"")</f>
        <v>115.738772462</v>
      </c>
      <c r="LF24" s="59">
        <f>+IFERROR((IF(ISTEXT(LF$5)=FALSE,(INDEX(INEI!$1:$1048576,MATCH($B24,INEI!$B:$B,0),MATCH(LF$4,INEI!$3:$3,0)))/1000,(SUM(KT24:LE24)))),"")</f>
        <v>115.10518453</v>
      </c>
      <c r="LG24" s="59">
        <f>+IFERROR((IF(ISTEXT(LG$5)=FALSE,(INDEX(INEI!$1:$1048576,MATCH($B24,INEI!$B:$B,0),MATCH(LG$4,INEI!$3:$3,0)))/1000,(SUM(KU24:LF24)))),"")</f>
        <v>116.20047239</v>
      </c>
      <c r="LH24" s="59">
        <f>+IFERROR((IF(ISTEXT(LH$5)=FALSE,(INDEX(INEI!$1:$1048576,MATCH($B24,INEI!$B:$B,0),MATCH(LH$4,INEI!$3:$3,0)))/1000,(SUM(KV24:LG24)))),"")</f>
        <v>124.97601512</v>
      </c>
      <c r="LI24" s="59">
        <f>+IFERROR((IF(ISTEXT(LI$5)=FALSE,(INDEX(INEI!$1:$1048576,MATCH($B24,INEI!$B:$B,0),MATCH(LI$4,INEI!$3:$3,0)))/1000,(SUM(KW24:LH24)))),"")</f>
        <v>100.35319441599999</v>
      </c>
      <c r="LJ24" s="59">
        <f>+IFERROR((IF(ISTEXT(LJ$5)=FALSE,(INDEX(INEI!$1:$1048576,MATCH($B24,INEI!$B:$B,0),MATCH(LJ$4,INEI!$3:$3,0)))/1000,(SUM(KX24:LI24)))),"")</f>
        <v>104.68081574599999</v>
      </c>
      <c r="LK24" s="59">
        <f>+IFERROR((IF(ISTEXT(LK$5)=FALSE,(INDEX(INEI!$1:$1048576,MATCH($B24,INEI!$B:$B,0),MATCH(LK$4,INEI!$3:$3,0)))/1000,(SUM(KY24:LJ24)))),"")</f>
        <v>117.69478032000001</v>
      </c>
      <c r="LL24" s="59">
        <f>+IFERROR((IF(ISTEXT(LL$5)=FALSE,(INDEX(INEI!$1:$1048576,MATCH($B24,INEI!$B:$B,0),MATCH(LL$4,INEI!$3:$3,0)))/1000,(SUM(KZ24:LK24)))),"")</f>
        <v>121.32687715899999</v>
      </c>
      <c r="LM24" s="59">
        <f>+IFERROR((IF(ISTEXT(LM$5)=FALSE,(INDEX(INEI!$1:$1048576,MATCH($B24,INEI!$B:$B,0),MATCH(LM$4,INEI!$3:$3,0)))/1000,(SUM(LA24:LL24)))),"")</f>
        <v>109.72924321400001</v>
      </c>
      <c r="LN24" s="59">
        <f>+IFERROR((IF(ISTEXT(LN$5)=FALSE,(INDEX(INEI!$1:$1048576,MATCH($B24,INEI!$B:$B,0),MATCH(LN$4,INEI!$3:$3,0)))/1000,(SUM(LB24:LM24)))),"")</f>
        <v>112.25140942199999</v>
      </c>
      <c r="LO24" s="59">
        <f>+IFERROR((IF(ISTEXT(LO$5)=FALSE,(INDEX(INEI!$1:$1048576,MATCH($B24,INEI!$B:$B,0),MATCH(LO$4,INEI!$3:$3,0)))/1000,(SUM(LC24:LN24)))),"")</f>
        <v>114.19351807999999</v>
      </c>
      <c r="LP24" s="131">
        <f>+IFERROR((IF(ISTEXT(LP$5)=FALSE,(INDEX(INEI!$1:$1048576,MATCH($B24,INEI!$B:$B,0),MATCH(LP$4,INEI!$3:$3,0)))/1000,(SUM(LD24:LO24)))),"")</f>
        <v>1382.1100918829998</v>
      </c>
      <c r="LQ24" s="59">
        <f>+IFERROR((IF(ISTEXT(LQ$5)=FALSE,(INDEX(INEI!$1:$1048576,MATCH($B24,INEI!$B:$B,0),MATCH(LQ$4,INEI!$3:$3,0)))/1000,(SUM(LE24:LP24)))),"")</f>
        <v>112.62828003999999</v>
      </c>
      <c r="LR24" s="59">
        <f>+IFERROR((IF(ISTEXT(LR$5)=FALSE,(INDEX(INEI!$1:$1048576,MATCH($B24,INEI!$B:$B,0),MATCH(LR$4,INEI!$3:$3,0)))/1000,(SUM(LF24:LQ24)))),"")</f>
        <v>121.46413512399999</v>
      </c>
      <c r="LS24" s="59">
        <f>+IFERROR((IF(ISTEXT(LS$5)=FALSE,(INDEX(INEI!$1:$1048576,MATCH($B24,INEI!$B:$B,0),MATCH(LS$4,INEI!$3:$3,0)))/1000,(SUM(LG24:LR24)))),"")</f>
        <v>124.52406183599999</v>
      </c>
      <c r="LT24" s="59">
        <f>+IFERROR((IF(ISTEXT(LT$5)=FALSE,(INDEX(INEI!$1:$1048576,MATCH($B24,INEI!$B:$B,0),MATCH(LT$4,INEI!$3:$3,0)))/1000,(SUM(LH24:LS24)))),"")</f>
        <v>115.676117912</v>
      </c>
      <c r="LU24" s="59">
        <f>+IFERROR((IF(ISTEXT(LU$5)=FALSE,(INDEX(INEI!$1:$1048576,MATCH($B24,INEI!$B:$B,0),MATCH(LU$4,INEI!$3:$3,0)))/1000,(SUM(LI24:LT24)))),"")</f>
        <v>129.07047900000001</v>
      </c>
      <c r="LV24" s="59">
        <f>+IFERROR((IF(ISTEXT(LV$5)=FALSE,(INDEX(INEI!$1:$1048576,MATCH($B24,INEI!$B:$B,0),MATCH(LV$4,INEI!$3:$3,0)))/1000,(SUM(LJ24:LU24)))),"")</f>
        <v>120.902254</v>
      </c>
      <c r="LW24" s="59">
        <f>+IFERROR((IF(ISTEXT(LW$5)=FALSE,(INDEX(INEI!$1:$1048576,MATCH($B24,INEI!$B:$B,0),MATCH(LW$4,INEI!$3:$3,0)))/1000,(SUM(LK24:LV24)))),"")</f>
        <v>141.23074700000001</v>
      </c>
      <c r="LX24" s="59">
        <f>+IFERROR((IF(ISTEXT(LX$5)=FALSE,(INDEX(INEI!$1:$1048576,MATCH($B24,INEI!$B:$B,0),MATCH(LX$4,INEI!$3:$3,0)))/1000,(SUM(LL24:LW24)))),"")</f>
        <v>139.395916</v>
      </c>
      <c r="LY24" s="59">
        <f>+IFERROR((IF(ISTEXT(LY$5)=FALSE,(INDEX(INEI!$1:$1048576,MATCH($B24,INEI!$B:$B,0),MATCH(LY$4,INEI!$3:$3,0)))/1000,(SUM(LM24:LX24)))),"")</f>
        <v>138.62725899999998</v>
      </c>
      <c r="LZ24" s="59">
        <f>+IFERROR((IF(ISTEXT(LZ$5)=FALSE,(INDEX(INEI!$1:$1048576,MATCH($B24,INEI!$B:$B,0),MATCH(LZ$4,INEI!$3:$3,0)))/1000,(SUM(LN24:LY24)))),"")</f>
        <v>154.37544736799998</v>
      </c>
      <c r="MA24" s="59">
        <f>+IFERROR((IF(ISTEXT(MA$5)=FALSE,(INDEX(INEI!$1:$1048576,MATCH($B24,INEI!$B:$B,0),MATCH(MA$4,INEI!$3:$3,0)))/1000,(SUM(LO24:LZ24)))),"")</f>
        <v>94.081758060999903</v>
      </c>
      <c r="MB24" s="59">
        <f>+IFERROR((IF(ISTEXT(MB$5)=FALSE,(INDEX(INEI!$1:$1048576,MATCH($B24,INEI!$B:$B,0),MATCH(MB$4,INEI!$3:$3,0)))/1000,(SUM(LP24:MA24)))),"")</f>
        <v>155.376756742</v>
      </c>
      <c r="MC24" s="131">
        <f>+IFERROR((IF(ISTEXT(MC$5)=FALSE,(INDEX(INEI!$1:$1048576,MATCH($B24,INEI!$B:$B,0),MATCH(MC$4,INEI!$3:$3,0)))/1000,(SUM(LQ24:MB24)))),"")</f>
        <v>1547.3532120829998</v>
      </c>
      <c r="MD24" s="59">
        <f>+IFERROR((IF(ISTEXT(MD$5)=FALSE,(INDEX(INEI!$1:$1048576,MATCH($B24,INEI!$B:$B,0),MATCH(MD$4,INEI!$3:$3,0)))/1000,(SUM(LR24:MC24)))),"")</f>
        <v>132.555308064</v>
      </c>
      <c r="ME24" s="59">
        <f>+IFERROR((IF(ISTEXT(ME$5)=FALSE,(INDEX(INEI!$1:$1048576,MATCH($B24,INEI!$B:$B,0),MATCH(ME$4,INEI!$3:$3,0)))/1000,(SUM(LS24:MD24)))),"")</f>
        <v>127.240803912</v>
      </c>
      <c r="MF24" s="59">
        <f>+IFERROR((IF(ISTEXT(MF$5)=FALSE,(INDEX(INEI!$1:$1048576,MATCH($B24,INEI!$B:$B,0),MATCH(MF$4,INEI!$3:$3,0)))/1000,(SUM(LT24:ME24)))),"")</f>
        <v>0</v>
      </c>
      <c r="MG24" s="59">
        <f>+IFERROR((IF(ISTEXT(MG$5)=FALSE,(INDEX(INEI!$1:$1048576,MATCH($B24,INEI!$B:$B,0),MATCH(MG$4,INEI!$3:$3,0)))/1000,(SUM(LU24:MF24)))),"")</f>
        <v>0</v>
      </c>
      <c r="MH24" s="59" t="str">
        <f>+IFERROR((IF(ISTEXT(MH$5)=FALSE,(INDEX(INEI!$1:$1048576,MATCH($B24,INEI!$B:$B,0),MATCH(MH$4,INEI!$3:$3,0)))/1000,(SUM(LV24:MG24)))),"")</f>
        <v/>
      </c>
      <c r="MI24" s="59" t="str">
        <f>+IFERROR((IF(ISTEXT(MI$5)=FALSE,(INDEX(INEI!$1:$1048576,MATCH($B24,INEI!$B:$B,0),MATCH(MI$4,INEI!$3:$3,0)))/1000,(SUM(LW24:MH24)))),"")</f>
        <v/>
      </c>
      <c r="MJ24" s="59" t="str">
        <f>+IFERROR((IF(ISTEXT(MJ$5)=FALSE,(INDEX(INEI!$1:$1048576,MATCH($B24,INEI!$B:$B,0),MATCH(MJ$4,INEI!$3:$3,0)))/1000,(SUM(LX24:MI24)))),"")</f>
        <v/>
      </c>
      <c r="MK24" s="59" t="str">
        <f>+IFERROR((IF(ISTEXT(MK$5)=FALSE,(INDEX(INEI!$1:$1048576,MATCH($B24,INEI!$B:$B,0),MATCH(MK$4,INEI!$3:$3,0)))/1000,(SUM(LY24:MJ24)))),"")</f>
        <v/>
      </c>
      <c r="ML24" s="59" t="str">
        <f>+IFERROR((IF(ISTEXT(ML$5)=FALSE,(INDEX(INEI!$1:$1048576,MATCH($B24,INEI!$B:$B,0),MATCH(ML$4,INEI!$3:$3,0)))/1000,(SUM(LZ24:MK24)))),"")</f>
        <v/>
      </c>
      <c r="MM24" s="59" t="str">
        <f>+IFERROR((IF(ISTEXT(MM$5)=FALSE,(INDEX(INEI!$1:$1048576,MATCH($B24,INEI!$B:$B,0),MATCH(MM$4,INEI!$3:$3,0)))/1000,(SUM(MA24:ML24)))),"")</f>
        <v/>
      </c>
      <c r="MN24" s="59" t="str">
        <f>+IFERROR((IF(ISTEXT(MN$5)=FALSE,(INDEX(INEI!$1:$1048576,MATCH($B24,INEI!$B:$B,0),MATCH(MN$4,INEI!$3:$3,0)))/1000,(SUM(MB24:MM24)))),"")</f>
        <v/>
      </c>
      <c r="MO24" s="59" t="str">
        <f>+IFERROR((IF(ISTEXT(MO$5)=FALSE,(INDEX(INEI!$1:$1048576,MATCH($B24,INEI!$B:$B,0),MATCH(MO$4,INEI!$3:$3,0)))/1000,(SUM(MC24:MN24)))),"")</f>
        <v/>
      </c>
      <c r="MP24" s="131">
        <f>+IFERROR((IF(ISTEXT(MP$5)=FALSE,(INDEX(INEI!$1:$1048576,MATCH($B24,INEI!$B:$B,0),MATCH(MP$4,INEI!$3:$3,0)))/1000,(SUM(MD24:MO24)))),"")</f>
        <v>259.79611197600002</v>
      </c>
    </row>
    <row r="25" spans="1:354" s="323" customFormat="1" outlineLevel="1">
      <c r="A25" s="5"/>
      <c r="B25" s="9" t="s">
        <v>238</v>
      </c>
      <c r="C25" s="5" t="s">
        <v>238</v>
      </c>
      <c r="D25" s="116">
        <v>31.390999999999998</v>
      </c>
      <c r="E25" s="116">
        <v>29.664000000000001</v>
      </c>
      <c r="F25" s="116">
        <v>29.292999999999999</v>
      </c>
      <c r="G25" s="116">
        <v>23.190999999999999</v>
      </c>
      <c r="H25" s="116">
        <v>23.364000000000001</v>
      </c>
      <c r="I25" s="116">
        <v>25.199000000000002</v>
      </c>
      <c r="J25" s="116">
        <v>27.201000000000001</v>
      </c>
      <c r="K25" s="116">
        <v>28.960999999999999</v>
      </c>
      <c r="L25" s="116">
        <v>28.170999999999999</v>
      </c>
      <c r="M25" s="116">
        <v>27.382000000000001</v>
      </c>
      <c r="N25" s="116">
        <v>26.431000000000001</v>
      </c>
      <c r="O25" s="116">
        <v>24.625</v>
      </c>
      <c r="P25" s="131">
        <v>324.87299999999999</v>
      </c>
      <c r="Q25" s="116">
        <v>27.631</v>
      </c>
      <c r="R25" s="116">
        <v>24.939</v>
      </c>
      <c r="S25" s="116">
        <v>24.925000000000001</v>
      </c>
      <c r="T25" s="116">
        <v>20.762</v>
      </c>
      <c r="U25" s="116">
        <v>24.678000000000001</v>
      </c>
      <c r="V25" s="116">
        <v>21.013000000000002</v>
      </c>
      <c r="W25" s="116">
        <v>22.960999999999999</v>
      </c>
      <c r="X25" s="116">
        <v>26.071000000000002</v>
      </c>
      <c r="Y25" s="116">
        <v>23.887</v>
      </c>
      <c r="Z25" s="116">
        <v>28.004999999999999</v>
      </c>
      <c r="AA25" s="116">
        <v>26.66</v>
      </c>
      <c r="AB25" s="116">
        <v>26.105</v>
      </c>
      <c r="AC25" s="131">
        <v>297.637</v>
      </c>
      <c r="AD25" s="116">
        <v>31.51</v>
      </c>
      <c r="AE25" s="116">
        <v>25.168599999999998</v>
      </c>
      <c r="AF25" s="116">
        <v>22.18235</v>
      </c>
      <c r="AG25" s="116">
        <v>27.556630000000002</v>
      </c>
      <c r="AH25" s="116">
        <v>22.4</v>
      </c>
      <c r="AI25" s="116">
        <v>25.114999999999998</v>
      </c>
      <c r="AJ25" s="116">
        <v>25.91</v>
      </c>
      <c r="AK25" s="116">
        <v>26.568999999999999</v>
      </c>
      <c r="AL25" s="116">
        <v>27.838999999999999</v>
      </c>
      <c r="AM25" s="116">
        <v>30.068810000000003</v>
      </c>
      <c r="AN25" s="116">
        <v>31.131</v>
      </c>
      <c r="AO25" s="116">
        <v>28.016999999999999</v>
      </c>
      <c r="AP25" s="131">
        <v>323.46738999999997</v>
      </c>
      <c r="AQ25" s="116">
        <v>31.192</v>
      </c>
      <c r="AR25" s="116">
        <v>31.48</v>
      </c>
      <c r="AS25" s="116">
        <v>29.779</v>
      </c>
      <c r="AT25" s="116">
        <v>32.052999999999997</v>
      </c>
      <c r="AU25" s="116">
        <v>23.327000000000002</v>
      </c>
      <c r="AV25" s="116">
        <v>23.547999999999998</v>
      </c>
      <c r="AW25" s="116">
        <v>28.477</v>
      </c>
      <c r="AX25" s="116">
        <v>29.605</v>
      </c>
      <c r="AY25" s="116">
        <v>29.63</v>
      </c>
      <c r="AZ25" s="116">
        <v>31.905000000000001</v>
      </c>
      <c r="BA25" s="116">
        <v>28.602</v>
      </c>
      <c r="BB25" s="116">
        <v>40.98</v>
      </c>
      <c r="BC25" s="131">
        <v>360.57799999999997</v>
      </c>
      <c r="BD25" s="116">
        <v>35.542000000000002</v>
      </c>
      <c r="BE25" s="116">
        <v>36.991999999999997</v>
      </c>
      <c r="BF25" s="116">
        <v>31.657</v>
      </c>
      <c r="BG25" s="116">
        <v>29.131</v>
      </c>
      <c r="BH25" s="116">
        <v>22.773</v>
      </c>
      <c r="BI25" s="116">
        <v>21.532</v>
      </c>
      <c r="BJ25" s="116">
        <v>26.260999999999999</v>
      </c>
      <c r="BK25" s="116">
        <v>29.827999999999999</v>
      </c>
      <c r="BL25" s="116">
        <v>36.465000000000003</v>
      </c>
      <c r="BM25" s="116">
        <v>34.798999999999999</v>
      </c>
      <c r="BN25" s="116">
        <v>32.475000000000001</v>
      </c>
      <c r="BO25" s="116">
        <v>34.515000000000001</v>
      </c>
      <c r="BP25" s="131">
        <v>371.97</v>
      </c>
      <c r="BQ25" s="116">
        <v>41.070029999999996</v>
      </c>
      <c r="BR25" s="116">
        <v>33.351999999999997</v>
      </c>
      <c r="BS25" s="116">
        <v>29.885999999999999</v>
      </c>
      <c r="BT25" s="116">
        <v>34.515000000000001</v>
      </c>
      <c r="BU25" s="116">
        <v>30.452000000000002</v>
      </c>
      <c r="BV25" s="116">
        <v>34.197000000000003</v>
      </c>
      <c r="BW25" s="116">
        <v>33.296999999999997</v>
      </c>
      <c r="BX25" s="116">
        <v>38.935000000000002</v>
      </c>
      <c r="BY25" s="116">
        <v>40.468000000000004</v>
      </c>
      <c r="BZ25" s="116">
        <v>38.816000000000003</v>
      </c>
      <c r="CA25" s="116">
        <v>37.524000000000001</v>
      </c>
      <c r="CB25" s="116">
        <v>31.306999999999999</v>
      </c>
      <c r="CC25" s="131">
        <v>423.81903</v>
      </c>
      <c r="CD25" s="116">
        <v>37.649000000000001</v>
      </c>
      <c r="CE25" s="116">
        <v>36.35</v>
      </c>
      <c r="CF25" s="116">
        <v>38.115000000000002</v>
      </c>
      <c r="CG25" s="116">
        <v>34.652999999999999</v>
      </c>
      <c r="CH25" s="116">
        <v>40.021000000000001</v>
      </c>
      <c r="CI25" s="116">
        <v>40.164000000000001</v>
      </c>
      <c r="CJ25" s="116">
        <v>42.313000000000002</v>
      </c>
      <c r="CK25" s="116">
        <v>41.362000000000002</v>
      </c>
      <c r="CL25" s="116">
        <v>41.771999999999998</v>
      </c>
      <c r="CM25" s="116">
        <v>39.264000000000003</v>
      </c>
      <c r="CN25" s="116">
        <v>36.832000000000001</v>
      </c>
      <c r="CO25" s="116">
        <v>34.533999999999999</v>
      </c>
      <c r="CP25" s="131">
        <v>463.029</v>
      </c>
      <c r="CQ25" s="116">
        <v>39.488</v>
      </c>
      <c r="CR25" s="116">
        <v>38.347999999999999</v>
      </c>
      <c r="CS25" s="116">
        <v>36.878999999999998</v>
      </c>
      <c r="CT25" s="116">
        <v>32.192</v>
      </c>
      <c r="CU25" s="116">
        <v>41.738</v>
      </c>
      <c r="CV25" s="116">
        <v>41.767000000000003</v>
      </c>
      <c r="CW25" s="116">
        <v>57.207999999999998</v>
      </c>
      <c r="CX25" s="116">
        <v>57.256999999999998</v>
      </c>
      <c r="CY25" s="116">
        <v>58.32</v>
      </c>
      <c r="CZ25" s="116">
        <v>55.534999999999997</v>
      </c>
      <c r="DA25" s="116">
        <v>64.715999999999994</v>
      </c>
      <c r="DB25" s="116">
        <v>48.302</v>
      </c>
      <c r="DC25" s="131">
        <v>571.75</v>
      </c>
      <c r="DD25" s="116">
        <v>63.015999999999998</v>
      </c>
      <c r="DE25" s="116">
        <v>55.098999999999997</v>
      </c>
      <c r="DF25" s="116">
        <v>50.817</v>
      </c>
      <c r="DG25" s="116">
        <v>66.608000000000004</v>
      </c>
      <c r="DH25" s="116">
        <v>61.814999999999998</v>
      </c>
      <c r="DI25" s="116">
        <v>57.59</v>
      </c>
      <c r="DJ25" s="116">
        <v>39.191000000000003</v>
      </c>
      <c r="DK25" s="116">
        <v>39.994999999999997</v>
      </c>
      <c r="DL25" s="116">
        <v>42.976999999999997</v>
      </c>
      <c r="DM25" s="116">
        <v>29.873000000000001</v>
      </c>
      <c r="DN25" s="116">
        <v>28.225999999999999</v>
      </c>
      <c r="DO25" s="116">
        <v>33.667999999999999</v>
      </c>
      <c r="DP25" s="131">
        <v>568.87500000000011</v>
      </c>
      <c r="DQ25" s="116">
        <v>37.828000000000003</v>
      </c>
      <c r="DR25" s="116">
        <v>38.027500000000003</v>
      </c>
      <c r="DS25" s="116">
        <v>50.378500000000003</v>
      </c>
      <c r="DT25" s="116">
        <v>55.904291000000001</v>
      </c>
      <c r="DU25" s="116">
        <v>60.546875</v>
      </c>
      <c r="DV25" s="116">
        <v>69.506304999999998</v>
      </c>
      <c r="DW25" s="116">
        <v>84.085148000000004</v>
      </c>
      <c r="DX25" s="116">
        <v>100.669527</v>
      </c>
      <c r="DY25" s="116">
        <v>86.333663999999999</v>
      </c>
      <c r="DZ25" s="116">
        <v>81.698069000000004</v>
      </c>
      <c r="EA25" s="116">
        <v>72.041153999999992</v>
      </c>
      <c r="EB25" s="116">
        <v>67.996831</v>
      </c>
      <c r="EC25" s="131">
        <v>805.01586400000008</v>
      </c>
      <c r="ED25" s="116">
        <v>77.899987999999993</v>
      </c>
      <c r="EE25" s="116">
        <v>86.119052999999994</v>
      </c>
      <c r="EF25" s="116">
        <v>93.22137699999999</v>
      </c>
      <c r="EG25" s="116">
        <v>102.21346000000001</v>
      </c>
      <c r="EH25" s="116">
        <v>83.991047999999992</v>
      </c>
      <c r="EI25" s="116">
        <v>74.578000000000003</v>
      </c>
      <c r="EJ25" s="116">
        <v>87.06</v>
      </c>
      <c r="EK25" s="116">
        <v>90.703999999999994</v>
      </c>
      <c r="EL25" s="116">
        <v>109.17700000000001</v>
      </c>
      <c r="EM25" s="116">
        <v>72.034999999999997</v>
      </c>
      <c r="EN25" s="116">
        <v>82.054000000000002</v>
      </c>
      <c r="EO25" s="116">
        <v>82.001000000000005</v>
      </c>
      <c r="EP25" s="131">
        <v>1041.053926</v>
      </c>
      <c r="EQ25" s="116">
        <v>106.508</v>
      </c>
      <c r="ER25" s="116">
        <v>86.016000000000005</v>
      </c>
      <c r="ES25" s="116">
        <v>73.09</v>
      </c>
      <c r="ET25" s="116">
        <v>74.206999999999994</v>
      </c>
      <c r="EU25" s="116">
        <v>77.613</v>
      </c>
      <c r="EV25" s="116">
        <v>74.051000000000002</v>
      </c>
      <c r="EW25" s="116">
        <v>80.284000000000006</v>
      </c>
      <c r="EX25" s="116">
        <v>93.463999999999999</v>
      </c>
      <c r="EY25" s="116">
        <v>99.408000000000001</v>
      </c>
      <c r="EZ25" s="116">
        <v>104.813</v>
      </c>
      <c r="FA25" s="116">
        <v>81.278999999999996</v>
      </c>
      <c r="FB25" s="116">
        <v>93.528999999999996</v>
      </c>
      <c r="FC25" s="131">
        <v>1044.2619999999999</v>
      </c>
      <c r="FD25" s="116">
        <v>95.15</v>
      </c>
      <c r="FE25" s="116">
        <v>88.15</v>
      </c>
      <c r="FF25" s="116">
        <v>98.497</v>
      </c>
      <c r="FG25" s="116">
        <v>91.918000000000006</v>
      </c>
      <c r="FH25" s="116">
        <v>94.397999999999996</v>
      </c>
      <c r="FI25" s="116">
        <v>94.566000000000003</v>
      </c>
      <c r="FJ25" s="116">
        <v>103.504</v>
      </c>
      <c r="FK25" s="116">
        <v>118.97499999999999</v>
      </c>
      <c r="FL25" s="116">
        <v>115.354</v>
      </c>
      <c r="FM25" s="116">
        <v>120.652</v>
      </c>
      <c r="FN25" s="116">
        <v>108.307</v>
      </c>
      <c r="FO25" s="116">
        <v>111.578</v>
      </c>
      <c r="FP25" s="131">
        <v>1241.0490000000002</v>
      </c>
      <c r="FQ25" s="116">
        <v>114.33199999999999</v>
      </c>
      <c r="FR25" s="116">
        <v>101.895</v>
      </c>
      <c r="FS25" s="116">
        <v>112.797</v>
      </c>
      <c r="FT25" s="116">
        <v>86.97</v>
      </c>
      <c r="FU25" s="116">
        <v>89.587999999999994</v>
      </c>
      <c r="FV25" s="116">
        <v>89.674999999999997</v>
      </c>
      <c r="FW25" s="116">
        <v>93.451999999999998</v>
      </c>
      <c r="FX25" s="116">
        <v>89.289000000000001</v>
      </c>
      <c r="FY25" s="116">
        <v>97.052000000000007</v>
      </c>
      <c r="FZ25" s="116">
        <v>101.919</v>
      </c>
      <c r="GA25" s="116">
        <v>114.851</v>
      </c>
      <c r="GB25" s="116">
        <v>99.244</v>
      </c>
      <c r="GC25" s="131">
        <v>1191.0639999999999</v>
      </c>
      <c r="GD25" s="116">
        <v>114.416</v>
      </c>
      <c r="GE25" s="116">
        <v>107.619</v>
      </c>
      <c r="GF25" s="116">
        <v>105.746</v>
      </c>
      <c r="GG25" s="116">
        <v>102.425</v>
      </c>
      <c r="GH25" s="116">
        <v>111.054</v>
      </c>
      <c r="GI25" s="116">
        <v>98.893000000000001</v>
      </c>
      <c r="GJ25" s="116">
        <v>114.755</v>
      </c>
      <c r="GK25" s="116">
        <v>113.822</v>
      </c>
      <c r="GL25" s="116">
        <v>136.697</v>
      </c>
      <c r="GM25" s="116">
        <v>118.593</v>
      </c>
      <c r="GN25" s="116">
        <v>112.47</v>
      </c>
      <c r="GO25" s="116">
        <v>101.982</v>
      </c>
      <c r="GP25" s="131">
        <v>1338.472</v>
      </c>
      <c r="GQ25" s="116">
        <v>107.28400000000001</v>
      </c>
      <c r="GR25" s="116">
        <v>102.855</v>
      </c>
      <c r="GS25" s="116">
        <v>107.09</v>
      </c>
      <c r="GT25" s="116">
        <v>96.873000000000005</v>
      </c>
      <c r="GU25" s="116">
        <v>102.09399999999999</v>
      </c>
      <c r="GV25" s="116">
        <v>107.54600000000001</v>
      </c>
      <c r="GW25" s="116">
        <v>128.267</v>
      </c>
      <c r="GX25" s="116">
        <v>117.48099999999999</v>
      </c>
      <c r="GY25" s="116">
        <v>115.199</v>
      </c>
      <c r="GZ25" s="116">
        <v>119.58199999999999</v>
      </c>
      <c r="HA25" s="116">
        <v>111.369</v>
      </c>
      <c r="HB25" s="116">
        <v>100.623</v>
      </c>
      <c r="HC25" s="131">
        <v>1316.2629999999999</v>
      </c>
      <c r="HD25" s="116">
        <v>101.61499999999999</v>
      </c>
      <c r="HE25" s="116">
        <v>99.884</v>
      </c>
      <c r="HF25" s="116">
        <v>105.937</v>
      </c>
      <c r="HG25" s="116">
        <v>127.877</v>
      </c>
      <c r="HH25" s="116">
        <v>100.01300000000001</v>
      </c>
      <c r="HI25" s="116">
        <v>86.207999999999998</v>
      </c>
      <c r="HJ25" s="116">
        <v>114.59399999999999</v>
      </c>
      <c r="HK25" s="116">
        <v>123.364</v>
      </c>
      <c r="HL25" s="116">
        <v>108.244</v>
      </c>
      <c r="HM25" s="116">
        <v>113.69</v>
      </c>
      <c r="HN25" s="116">
        <v>121.05500000000001</v>
      </c>
      <c r="HO25" s="116">
        <v>101.804</v>
      </c>
      <c r="HP25" s="131">
        <v>1304.2850000000001</v>
      </c>
      <c r="HQ25" s="116">
        <v>122.01</v>
      </c>
      <c r="HR25" s="116">
        <v>96.953999999999994</v>
      </c>
      <c r="HS25" s="116">
        <v>112.045</v>
      </c>
      <c r="HT25" s="116">
        <v>94.287000000000006</v>
      </c>
      <c r="HU25" s="116">
        <v>131.49299999999999</v>
      </c>
      <c r="HV25" s="116">
        <v>86.93</v>
      </c>
      <c r="HW25" s="116">
        <v>87.04</v>
      </c>
      <c r="HX25" s="116">
        <v>131.36199999999999</v>
      </c>
      <c r="HY25" s="116">
        <v>137.61699999999999</v>
      </c>
      <c r="HZ25" s="116">
        <v>101.758</v>
      </c>
      <c r="IA25" s="116">
        <v>115.236</v>
      </c>
      <c r="IB25" s="116">
        <v>92.275999999999996</v>
      </c>
      <c r="IC25" s="131">
        <v>1309.008</v>
      </c>
      <c r="ID25" s="116">
        <v>114.371</v>
      </c>
      <c r="IE25" s="116">
        <v>112.415667138</v>
      </c>
      <c r="IF25" s="116">
        <v>98.335520482000007</v>
      </c>
      <c r="IG25" s="116">
        <v>109.43764050999999</v>
      </c>
      <c r="IH25" s="116">
        <v>106.442357097</v>
      </c>
      <c r="II25" s="116">
        <v>103.14958887</v>
      </c>
      <c r="IJ25" s="116">
        <v>121.219811217</v>
      </c>
      <c r="IK25" s="116">
        <v>108.175752219</v>
      </c>
      <c r="IL25" s="116">
        <v>113.36739983300001</v>
      </c>
      <c r="IM25" s="116">
        <v>115.286952</v>
      </c>
      <c r="IN25" s="116">
        <v>119.001031</v>
      </c>
      <c r="IO25" s="116">
        <v>105.949315</v>
      </c>
      <c r="IP25" s="131">
        <v>1327.1520353660001</v>
      </c>
      <c r="IQ25" s="116">
        <v>112.533795</v>
      </c>
      <c r="IR25" s="116">
        <v>105.85995799999999</v>
      </c>
      <c r="IS25" s="116">
        <v>109.77352099999999</v>
      </c>
      <c r="IT25" s="116">
        <v>120.309888</v>
      </c>
      <c r="IU25" s="116">
        <v>116.646310986</v>
      </c>
      <c r="IV25" s="116">
        <v>112.81322560299999</v>
      </c>
      <c r="IW25" s="116">
        <v>117.10066203999999</v>
      </c>
      <c r="IX25" s="116">
        <v>121.86655</v>
      </c>
      <c r="IY25" s="116">
        <v>119.48622</v>
      </c>
      <c r="IZ25" s="116">
        <v>122.001576156</v>
      </c>
      <c r="JA25" s="116">
        <v>117.026298838</v>
      </c>
      <c r="JB25" s="116">
        <v>113.08764465200001</v>
      </c>
      <c r="JC25" s="131">
        <v>1388.5056502750001</v>
      </c>
      <c r="JD25" s="116">
        <v>118.775966</v>
      </c>
      <c r="JE25" s="116">
        <v>117.04891257600001</v>
      </c>
      <c r="JF25" s="116">
        <v>45.082181849999998</v>
      </c>
      <c r="JG25" s="116">
        <v>2.1439149999999998</v>
      </c>
      <c r="JH25" s="116">
        <v>21.560754879000001</v>
      </c>
      <c r="JI25" s="116">
        <v>69.331408183999798</v>
      </c>
      <c r="JJ25" s="116">
        <v>102.866531951</v>
      </c>
      <c r="JK25" s="116">
        <v>123.826761</v>
      </c>
      <c r="JL25" s="116">
        <v>139.76107399999998</v>
      </c>
      <c r="JM25" s="116">
        <v>152.95859171000001</v>
      </c>
      <c r="JN25" s="116">
        <v>165.44435365899997</v>
      </c>
      <c r="JO25" s="116">
        <v>135.680917311</v>
      </c>
      <c r="JP25" s="131">
        <v>1194.4813681199998</v>
      </c>
      <c r="JQ25" s="116">
        <v>147.155783649</v>
      </c>
      <c r="JR25" s="116">
        <v>124.92934221899999</v>
      </c>
      <c r="JS25" s="116">
        <v>106.33402911600001</v>
      </c>
      <c r="JT25" s="116">
        <v>110.67474548600001</v>
      </c>
      <c r="JU25" s="116">
        <v>153.57911577000002</v>
      </c>
      <c r="JV25" s="116">
        <v>103.401812838</v>
      </c>
      <c r="JW25" s="116">
        <v>128.07342441599999</v>
      </c>
      <c r="JX25" s="116">
        <v>142.31762413800001</v>
      </c>
      <c r="JY25" s="116">
        <v>149.84647354800001</v>
      </c>
      <c r="JZ25" s="116">
        <v>152.41067404</v>
      </c>
      <c r="KA25" s="116">
        <v>154.98603622200102</v>
      </c>
      <c r="KB25" s="116">
        <v>176.35739787100101</v>
      </c>
      <c r="KC25" s="131">
        <v>1650.066459313002</v>
      </c>
      <c r="KD25" s="59">
        <f>+IFERROR((IF(ISTEXT(KD$5)=FALSE,(INDEX(INEI!$1:$1048576,MATCH($B25,INEI!$B:$B,0),MATCH(KD$4,INEI!$3:$3,0)))/1000,(SUM(JR25:KC25)))),"")</f>
        <v>114.146042084</v>
      </c>
      <c r="KE25" s="59">
        <f>+IFERROR((IF(ISTEXT(KE$5)=FALSE,(INDEX(INEI!$1:$1048576,MATCH($B25,INEI!$B:$B,0),MATCH(KE$4,INEI!$3:$3,0)))/1000,(SUM(JS25:KD25)))),"")</f>
        <v>133.33949985500001</v>
      </c>
      <c r="KF25" s="59">
        <f>+IFERROR((IF(ISTEXT(KF$5)=FALSE,(INDEX(INEI!$1:$1048576,MATCH($B25,INEI!$B:$B,0),MATCH(KF$4,INEI!$3:$3,0)))/1000,(SUM(JT25:KE25)))),"")</f>
        <v>182.04516958300002</v>
      </c>
      <c r="KG25" s="59">
        <f>+IFERROR((IF(ISTEXT(KG$5)=FALSE,(INDEX(INEI!$1:$1048576,MATCH($B25,INEI!$B:$B,0),MATCH(KG$4,INEI!$3:$3,0)))/1000,(SUM(JU25:KF25)))),"")</f>
        <v>127.62705696800001</v>
      </c>
      <c r="KH25" s="59">
        <f>+IFERROR((IF(ISTEXT(KH$5)=FALSE,(INDEX(INEI!$1:$1048576,MATCH($B25,INEI!$B:$B,0),MATCH(KH$4,INEI!$3:$3,0)))/1000,(SUM(JV25:KG25)))),"")</f>
        <v>151.30530514200001</v>
      </c>
      <c r="KI25" s="59">
        <f>+IFERROR((IF(ISTEXT(KI$5)=FALSE,(INDEX(INEI!$1:$1048576,MATCH($B25,INEI!$B:$B,0),MATCH(KI$4,INEI!$3:$3,0)))/1000,(SUM(JW25:KH25)))),"")</f>
        <v>109.36133904799999</v>
      </c>
      <c r="KJ25" s="59">
        <f>+IFERROR((IF(ISTEXT(KJ$5)=FALSE,(INDEX(INEI!$1:$1048576,MATCH($B25,INEI!$B:$B,0),MATCH(KJ$4,INEI!$3:$3,0)))/1000,(SUM(JX25:KI25)))),"")</f>
        <v>114.427471866</v>
      </c>
      <c r="KK25" s="59">
        <f>+IFERROR((IF(ISTEXT(KK$5)=FALSE,(INDEX(INEI!$1:$1048576,MATCH($B25,INEI!$B:$B,0),MATCH(KK$4,INEI!$3:$3,0)))/1000,(SUM(JY25:KJ25)))),"")</f>
        <v>134.71423479500001</v>
      </c>
      <c r="KL25" s="59">
        <f>+IFERROR((IF(ISTEXT(KL$5)=FALSE,(INDEX(INEI!$1:$1048576,MATCH($B25,INEI!$B:$B,0),MATCH(KL$4,INEI!$3:$3,0)))/1000,(SUM(JZ25:KK25)))),"")</f>
        <v>141.895803938</v>
      </c>
      <c r="KM25" s="59">
        <f>+IFERROR((IF(ISTEXT(KM$5)=FALSE,(INDEX(INEI!$1:$1048576,MATCH($B25,INEI!$B:$B,0),MATCH(KM$4,INEI!$3:$3,0)))/1000,(SUM(KA25:KL25)))),"")</f>
        <v>128.62855261999999</v>
      </c>
      <c r="KN25" s="59">
        <f>+IFERROR((IF(ISTEXT(KN$5)=FALSE,(INDEX(INEI!$1:$1048576,MATCH($B25,INEI!$B:$B,0),MATCH(KN$4,INEI!$3:$3,0)))/1000,(SUM(KB25:KM25)))),"")</f>
        <v>166.19416749799998</v>
      </c>
      <c r="KO25" s="59">
        <f>+IFERROR((IF(ISTEXT(KO$5)=FALSE,(INDEX(INEI!$1:$1048576,MATCH($B25,INEI!$B:$B,0),MATCH(KO$4,INEI!$3:$3,0)))/1000,(SUM(KC25:KN25)))),"")</f>
        <v>119.6951921</v>
      </c>
      <c r="KP25" s="131">
        <f>+IFERROR((IF(ISTEXT(KP$5)=FALSE,(INDEX(INEI!$1:$1048576,MATCH($B25,INEI!$B:$B,0),MATCH(KP$4,INEI!$3:$3,0)))/1000,(SUM(KD25:KO25)))),"")</f>
        <v>1623.3798354969999</v>
      </c>
      <c r="KQ25" s="59">
        <f>+IFERROR((IF(ISTEXT(KQ$5)=FALSE,(INDEX(INEI!$1:$1048576,MATCH($B25,INEI!$B:$B,0),MATCH(KQ$4,INEI!$3:$3,0)))/1000,(SUM(KE25:KP25)))),"")</f>
        <v>142.82743648600101</v>
      </c>
      <c r="KR25" s="59">
        <f>+IFERROR((IF(ISTEXT(KR$5)=FALSE,(INDEX(INEI!$1:$1048576,MATCH($B25,INEI!$B:$B,0),MATCH(KR$4,INEI!$3:$3,0)))/1000,(SUM(KF25:KQ25)))),"")</f>
        <v>126.309594464</v>
      </c>
      <c r="KS25" s="59">
        <f>+IFERROR((IF(ISTEXT(KS$5)=FALSE,(INDEX(INEI!$1:$1048576,MATCH($B25,INEI!$B:$B,0),MATCH(KS$4,INEI!$3:$3,0)))/1000,(SUM(KG25:KR25)))),"")</f>
        <v>106.010163511</v>
      </c>
      <c r="KT25" s="59">
        <f>+IFERROR((IF(ISTEXT(KT$5)=FALSE,(INDEX(INEI!$1:$1048576,MATCH($B25,INEI!$B:$B,0),MATCH(KT$4,INEI!$3:$3,0)))/1000,(SUM(KH25:KS25)))),"")</f>
        <v>116.85404465900001</v>
      </c>
      <c r="KU25" s="59">
        <f>+IFERROR((IF(ISTEXT(KU$5)=FALSE,(INDEX(INEI!$1:$1048576,MATCH($B25,INEI!$B:$B,0),MATCH(KU$4,INEI!$3:$3,0)))/1000,(SUM(KI25:KT25)))),"")</f>
        <v>118.493743378</v>
      </c>
      <c r="KV25" s="59">
        <f>+IFERROR((IF(ISTEXT(KV$5)=FALSE,(INDEX(INEI!$1:$1048576,MATCH($B25,INEI!$B:$B,0),MATCH(KV$4,INEI!$3:$3,0)))/1000,(SUM(KJ25:KU25)))),"")</f>
        <v>174.59977551900101</v>
      </c>
      <c r="KW25" s="59">
        <f>+IFERROR((IF(ISTEXT(KW$5)=FALSE,(INDEX(INEI!$1:$1048576,MATCH($B25,INEI!$B:$B,0),MATCH(KW$4,INEI!$3:$3,0)))/1000,(SUM(KK25:KV25)))),"")</f>
        <v>147.04567980799999</v>
      </c>
      <c r="KX25" s="59">
        <f>+IFERROR((IF(ISTEXT(KX$5)=FALSE,(INDEX(INEI!$1:$1048576,MATCH($B25,INEI!$B:$B,0),MATCH(KX$4,INEI!$3:$3,0)))/1000,(SUM(KL25:KW25)))),"")</f>
        <v>109.17925393900001</v>
      </c>
      <c r="KY25" s="59">
        <f>+IFERROR((IF(ISTEXT(KY$5)=FALSE,(INDEX(INEI!$1:$1048576,MATCH($B25,INEI!$B:$B,0),MATCH(KY$4,INEI!$3:$3,0)))/1000,(SUM(KM25:KX25)))),"")</f>
        <v>132.20327084900001</v>
      </c>
      <c r="KZ25" s="59">
        <f>+IFERROR((IF(ISTEXT(KZ$5)=FALSE,(INDEX(INEI!$1:$1048576,MATCH($B25,INEI!$B:$B,0),MATCH(KZ$4,INEI!$3:$3,0)))/1000,(SUM(KN25:KY25)))),"")</f>
        <v>120.30919310900001</v>
      </c>
      <c r="LA25" s="59">
        <f>+IFERROR((IF(ISTEXT(LA$5)=FALSE,(INDEX(INEI!$1:$1048576,MATCH($B25,INEI!$B:$B,0),MATCH(LA$4,INEI!$3:$3,0)))/1000,(SUM(KO25:KZ25)))),"")</f>
        <v>121.080113688</v>
      </c>
      <c r="LB25" s="59">
        <f>+IFERROR((IF(ISTEXT(LB$5)=FALSE,(INDEX(INEI!$1:$1048576,MATCH($B25,INEI!$B:$B,0),MATCH(LB$4,INEI!$3:$3,0)))/1000,(SUM(KP25:LA25)))),"")</f>
        <v>122.07443091399999</v>
      </c>
      <c r="LC25" s="131">
        <f>+IFERROR((IF(ISTEXT(LC$5)=FALSE,(INDEX(INEI!$1:$1048576,MATCH($B25,INEI!$B:$B,0),MATCH(LC$4,INEI!$3:$3,0)))/1000,(SUM(KQ25:LB25)))),"")</f>
        <v>1536.9867003240022</v>
      </c>
      <c r="LD25" s="59">
        <f>+IFERROR((IF(ISTEXT(LD$5)=FALSE,(INDEX(INEI!$1:$1048576,MATCH($B25,INEI!$B:$B,0),MATCH(LD$4,INEI!$3:$3,0)))/1000,(SUM(KR25:LC25)))),"")</f>
        <v>141.42508688100102</v>
      </c>
      <c r="LE25" s="59">
        <f>+IFERROR((IF(ISTEXT(LE$5)=FALSE,(INDEX(INEI!$1:$1048576,MATCH($B25,INEI!$B:$B,0),MATCH(LE$4,INEI!$3:$3,0)))/1000,(SUM(KS25:LD25)))),"")</f>
        <v>95.52040192600009</v>
      </c>
      <c r="LF25" s="59">
        <f>+IFERROR((IF(ISTEXT(LF$5)=FALSE,(INDEX(INEI!$1:$1048576,MATCH($B25,INEI!$B:$B,0),MATCH(LF$4,INEI!$3:$3,0)))/1000,(SUM(KT25:LE25)))),"")</f>
        <v>105.49459021599999</v>
      </c>
      <c r="LG25" s="59">
        <f>+IFERROR((IF(ISTEXT(LG$5)=FALSE,(INDEX(INEI!$1:$1048576,MATCH($B25,INEI!$B:$B,0),MATCH(LG$4,INEI!$3:$3,0)))/1000,(SUM(KU25:LF25)))),"")</f>
        <v>117.87249125999999</v>
      </c>
      <c r="LH25" s="59">
        <f>+IFERROR((IF(ISTEXT(LH$5)=FALSE,(INDEX(INEI!$1:$1048576,MATCH($B25,INEI!$B:$B,0),MATCH(LH$4,INEI!$3:$3,0)))/1000,(SUM(KV25:LG25)))),"")</f>
        <v>128.75549316200102</v>
      </c>
      <c r="LI25" s="59">
        <f>+IFERROR((IF(ISTEXT(LI$5)=FALSE,(INDEX(INEI!$1:$1048576,MATCH($B25,INEI!$B:$B,0),MATCH(LI$4,INEI!$3:$3,0)))/1000,(SUM(KW25:LH25)))),"")</f>
        <v>112.09277987999999</v>
      </c>
      <c r="LJ25" s="59">
        <f>+IFERROR((IF(ISTEXT(LJ$5)=FALSE,(INDEX(INEI!$1:$1048576,MATCH($B25,INEI!$B:$B,0),MATCH(LJ$4,INEI!$3:$3,0)))/1000,(SUM(KX25:LI25)))),"")</f>
        <v>167.31466926200099</v>
      </c>
      <c r="LK25" s="59">
        <f>+IFERROR((IF(ISTEXT(LK$5)=FALSE,(INDEX(INEI!$1:$1048576,MATCH($B25,INEI!$B:$B,0),MATCH(LK$4,INEI!$3:$3,0)))/1000,(SUM(KY25:LJ25)))),"")</f>
        <v>103.251892465</v>
      </c>
      <c r="LL25" s="59">
        <f>+IFERROR((IF(ISTEXT(LL$5)=FALSE,(INDEX(INEI!$1:$1048576,MATCH($B25,INEI!$B:$B,0),MATCH(LL$4,INEI!$3:$3,0)))/1000,(SUM(KZ25:LK25)))),"")</f>
        <v>123.568238163</v>
      </c>
      <c r="LM25" s="59">
        <f>+IFERROR((IF(ISTEXT(LM$5)=FALSE,(INDEX(INEI!$1:$1048576,MATCH($B25,INEI!$B:$B,0),MATCH(LM$4,INEI!$3:$3,0)))/1000,(SUM(LA25:LL25)))),"")</f>
        <v>139.34191638499999</v>
      </c>
      <c r="LN25" s="59">
        <f>+IFERROR((IF(ISTEXT(LN$5)=FALSE,(INDEX(INEI!$1:$1048576,MATCH($B25,INEI!$B:$B,0),MATCH(LN$4,INEI!$3:$3,0)))/1000,(SUM(LB25:LM25)))),"")</f>
        <v>133.59659335000001</v>
      </c>
      <c r="LO25" s="59">
        <f>+IFERROR((IF(ISTEXT(LO$5)=FALSE,(INDEX(INEI!$1:$1048576,MATCH($B25,INEI!$B:$B,0),MATCH(LO$4,INEI!$3:$3,0)))/1000,(SUM(LC25:LN25)))),"")</f>
        <v>137.71484241900001</v>
      </c>
      <c r="LP25" s="131">
        <f>+IFERROR((IF(ISTEXT(LP$5)=FALSE,(INDEX(INEI!$1:$1048576,MATCH($B25,INEI!$B:$B,0),MATCH(LP$4,INEI!$3:$3,0)))/1000,(SUM(LD25:LO25)))),"")</f>
        <v>1505.9489953690029</v>
      </c>
      <c r="LQ25" s="59">
        <f>+IFERROR((IF(ISTEXT(LQ$5)=FALSE,(INDEX(INEI!$1:$1048576,MATCH($B25,INEI!$B:$B,0),MATCH(LQ$4,INEI!$3:$3,0)))/1000,(SUM(LE25:LP25)))),"")</f>
        <v>134.61329786600001</v>
      </c>
      <c r="LR25" s="59">
        <f>+IFERROR((IF(ISTEXT(LR$5)=FALSE,(INDEX(INEI!$1:$1048576,MATCH($B25,INEI!$B:$B,0),MATCH(LR$4,INEI!$3:$3,0)))/1000,(SUM(LF25:LQ25)))),"")</f>
        <v>121.30310932099999</v>
      </c>
      <c r="LS25" s="59">
        <f>+IFERROR((IF(ISTEXT(LS$5)=FALSE,(INDEX(INEI!$1:$1048576,MATCH($B25,INEI!$B:$B,0),MATCH(LS$4,INEI!$3:$3,0)))/1000,(SUM(LG25:LR25)))),"")</f>
        <v>138.24124587700101</v>
      </c>
      <c r="LT25" s="59">
        <f>+IFERROR((IF(ISTEXT(LT$5)=FALSE,(INDEX(INEI!$1:$1048576,MATCH($B25,INEI!$B:$B,0),MATCH(LT$4,INEI!$3:$3,0)))/1000,(SUM(LH25:LS25)))),"")</f>
        <v>128.11903646600001</v>
      </c>
      <c r="LU25" s="59">
        <f>+IFERROR((IF(ISTEXT(LU$5)=FALSE,(INDEX(INEI!$1:$1048576,MATCH($B25,INEI!$B:$B,0),MATCH(LU$4,INEI!$3:$3,0)))/1000,(SUM(LI25:LT25)))),"")</f>
        <v>136.192966702001</v>
      </c>
      <c r="LV25" s="59">
        <f>+IFERROR((IF(ISTEXT(LV$5)=FALSE,(INDEX(INEI!$1:$1048576,MATCH($B25,INEI!$B:$B,0),MATCH(LV$4,INEI!$3:$3,0)))/1000,(SUM(LJ25:LU25)))),"")</f>
        <v>134.870358938001</v>
      </c>
      <c r="LW25" s="59">
        <f>+IFERROR((IF(ISTEXT(LW$5)=FALSE,(INDEX(INEI!$1:$1048576,MATCH($B25,INEI!$B:$B,0),MATCH(LW$4,INEI!$3:$3,0)))/1000,(SUM(LK25:LV25)))),"")</f>
        <v>133.263334867</v>
      </c>
      <c r="LX25" s="59">
        <f>+IFERROR((IF(ISTEXT(LX$5)=FALSE,(INDEX(INEI!$1:$1048576,MATCH($B25,INEI!$B:$B,0),MATCH(LX$4,INEI!$3:$3,0)))/1000,(SUM(LL25:LW25)))),"")</f>
        <v>148.957519748001</v>
      </c>
      <c r="LY25" s="59">
        <f>+IFERROR((IF(ISTEXT(LY$5)=FALSE,(INDEX(INEI!$1:$1048576,MATCH($B25,INEI!$B:$B,0),MATCH(LY$4,INEI!$3:$3,0)))/1000,(SUM(LM25:LX25)))),"")</f>
        <v>153.74454161600099</v>
      </c>
      <c r="LZ25" s="59">
        <f>+IFERROR((IF(ISTEXT(LZ$5)=FALSE,(INDEX(INEI!$1:$1048576,MATCH($B25,INEI!$B:$B,0),MATCH(LZ$4,INEI!$3:$3,0)))/1000,(SUM(LN25:LY25)))),"")</f>
        <v>159.560057080001</v>
      </c>
      <c r="MA25" s="59">
        <f>+IFERROR((IF(ISTEXT(MA$5)=FALSE,(INDEX(INEI!$1:$1048576,MATCH($B25,INEI!$B:$B,0),MATCH(MA$4,INEI!$3:$3,0)))/1000,(SUM(LO25:LZ25)))),"")</f>
        <v>162.164218342</v>
      </c>
      <c r="MB25" s="59">
        <f>+IFERROR((IF(ISTEXT(MB$5)=FALSE,(INDEX(INEI!$1:$1048576,MATCH($B25,INEI!$B:$B,0),MATCH(MB$4,INEI!$3:$3,0)))/1000,(SUM(LP25:MA25)))),"")</f>
        <v>135.10992098699998</v>
      </c>
      <c r="MC25" s="131">
        <f>+IFERROR((IF(ISTEXT(MC$5)=FALSE,(INDEX(INEI!$1:$1048576,MATCH($B25,INEI!$B:$B,0),MATCH(MC$4,INEI!$3:$3,0)))/1000,(SUM(LQ25:MB25)))),"")</f>
        <v>1686.1396078100061</v>
      </c>
      <c r="MD25" s="59">
        <f>+IFERROR((IF(ISTEXT(MD$5)=FALSE,(INDEX(INEI!$1:$1048576,MATCH($B25,INEI!$B:$B,0),MATCH(MD$4,INEI!$3:$3,0)))/1000,(SUM(LR25:MC25)))),"")</f>
        <v>143.90880153900099</v>
      </c>
      <c r="ME25" s="59">
        <f>+IFERROR((IF(ISTEXT(ME$5)=FALSE,(INDEX(INEI!$1:$1048576,MATCH($B25,INEI!$B:$B,0),MATCH(ME$4,INEI!$3:$3,0)))/1000,(SUM(LS25:MD25)))),"")</f>
        <v>152.23367695500099</v>
      </c>
      <c r="MF25" s="59">
        <f>+IFERROR((IF(ISTEXT(MF$5)=FALSE,(INDEX(INEI!$1:$1048576,MATCH($B25,INEI!$B:$B,0),MATCH(MF$4,INEI!$3:$3,0)))/1000,(SUM(LT25:ME25)))),"")</f>
        <v>0</v>
      </c>
      <c r="MG25" s="59">
        <f>+IFERROR((IF(ISTEXT(MG$5)=FALSE,(INDEX(INEI!$1:$1048576,MATCH($B25,INEI!$B:$B,0),MATCH(MG$4,INEI!$3:$3,0)))/1000,(SUM(LU25:MF25)))),"")</f>
        <v>0</v>
      </c>
      <c r="MH25" s="59" t="str">
        <f>+IFERROR((IF(ISTEXT(MH$5)=FALSE,(INDEX(INEI!$1:$1048576,MATCH($B25,INEI!$B:$B,0),MATCH(MH$4,INEI!$3:$3,0)))/1000,(SUM(LV25:MG25)))),"")</f>
        <v/>
      </c>
      <c r="MI25" s="59" t="str">
        <f>+IFERROR((IF(ISTEXT(MI$5)=FALSE,(INDEX(INEI!$1:$1048576,MATCH($B25,INEI!$B:$B,0),MATCH(MI$4,INEI!$3:$3,0)))/1000,(SUM(LW25:MH25)))),"")</f>
        <v/>
      </c>
      <c r="MJ25" s="59" t="str">
        <f>+IFERROR((IF(ISTEXT(MJ$5)=FALSE,(INDEX(INEI!$1:$1048576,MATCH($B25,INEI!$B:$B,0),MATCH(MJ$4,INEI!$3:$3,0)))/1000,(SUM(LX25:MI25)))),"")</f>
        <v/>
      </c>
      <c r="MK25" s="59" t="str">
        <f>+IFERROR((IF(ISTEXT(MK$5)=FALSE,(INDEX(INEI!$1:$1048576,MATCH($B25,INEI!$B:$B,0),MATCH(MK$4,INEI!$3:$3,0)))/1000,(SUM(LY25:MJ25)))),"")</f>
        <v/>
      </c>
      <c r="ML25" s="59" t="str">
        <f>+IFERROR((IF(ISTEXT(ML$5)=FALSE,(INDEX(INEI!$1:$1048576,MATCH($B25,INEI!$B:$B,0),MATCH(ML$4,INEI!$3:$3,0)))/1000,(SUM(LZ25:MK25)))),"")</f>
        <v/>
      </c>
      <c r="MM25" s="59" t="str">
        <f>+IFERROR((IF(ISTEXT(MM$5)=FALSE,(INDEX(INEI!$1:$1048576,MATCH($B25,INEI!$B:$B,0),MATCH(MM$4,INEI!$3:$3,0)))/1000,(SUM(MA25:ML25)))),"")</f>
        <v/>
      </c>
      <c r="MN25" s="59" t="str">
        <f>+IFERROR((IF(ISTEXT(MN$5)=FALSE,(INDEX(INEI!$1:$1048576,MATCH($B25,INEI!$B:$B,0),MATCH(MN$4,INEI!$3:$3,0)))/1000,(SUM(MB25:MM25)))),"")</f>
        <v/>
      </c>
      <c r="MO25" s="59" t="str">
        <f>+IFERROR((IF(ISTEXT(MO$5)=FALSE,(INDEX(INEI!$1:$1048576,MATCH($B25,INEI!$B:$B,0),MATCH(MO$4,INEI!$3:$3,0)))/1000,(SUM(MC25:MN25)))),"")</f>
        <v/>
      </c>
      <c r="MP25" s="131">
        <f>+IFERROR((IF(ISTEXT(MP$5)=FALSE,(INDEX(INEI!$1:$1048576,MATCH($B25,INEI!$B:$B,0),MATCH(MP$4,INEI!$3:$3,0)))/1000,(SUM(MD25:MO25)))),"")</f>
        <v>296.14247849400198</v>
      </c>
    </row>
    <row r="26" spans="1:354" s="323" customFormat="1" outlineLevel="1">
      <c r="A26" s="5"/>
      <c r="B26" s="9" t="s">
        <v>239</v>
      </c>
      <c r="C26" s="5" t="s">
        <v>239</v>
      </c>
      <c r="D26" s="116">
        <v>43.6</v>
      </c>
      <c r="E26" s="116">
        <v>30.3</v>
      </c>
      <c r="F26" s="116">
        <v>48.24</v>
      </c>
      <c r="G26" s="116">
        <v>44.85</v>
      </c>
      <c r="H26" s="116">
        <v>63.67</v>
      </c>
      <c r="I26" s="116">
        <v>54.98</v>
      </c>
      <c r="J26" s="116">
        <v>57.65</v>
      </c>
      <c r="K26" s="116">
        <v>39.131999999999998</v>
      </c>
      <c r="L26" s="116">
        <v>56.954999999999998</v>
      </c>
      <c r="M26" s="116">
        <v>59.24</v>
      </c>
      <c r="N26" s="116">
        <v>43.48</v>
      </c>
      <c r="O26" s="116">
        <v>48.048000000000002</v>
      </c>
      <c r="P26" s="131">
        <v>590.14499999999998</v>
      </c>
      <c r="Q26" s="116">
        <v>27.79</v>
      </c>
      <c r="R26" s="116">
        <v>24.247</v>
      </c>
      <c r="S26" s="116">
        <v>35.314</v>
      </c>
      <c r="T26" s="116">
        <v>32.164000000000001</v>
      </c>
      <c r="U26" s="116">
        <v>51.662999999999997</v>
      </c>
      <c r="V26" s="116">
        <v>69.195999999999998</v>
      </c>
      <c r="W26" s="116">
        <v>78.412000000000006</v>
      </c>
      <c r="X26" s="116">
        <v>54.847000000000001</v>
      </c>
      <c r="Y26" s="116">
        <v>62.058999999999997</v>
      </c>
      <c r="Z26" s="116">
        <v>66.55</v>
      </c>
      <c r="AA26" s="116">
        <v>113.077</v>
      </c>
      <c r="AB26" s="116">
        <v>45.203000000000003</v>
      </c>
      <c r="AC26" s="131">
        <v>660.52199999999993</v>
      </c>
      <c r="AD26" s="116">
        <v>35.179000000000002</v>
      </c>
      <c r="AE26" s="116">
        <v>32.860999999999997</v>
      </c>
      <c r="AF26" s="116">
        <v>40.003</v>
      </c>
      <c r="AG26" s="116">
        <v>35.811999999999998</v>
      </c>
      <c r="AH26" s="116">
        <v>41.384</v>
      </c>
      <c r="AI26" s="116">
        <v>49.32</v>
      </c>
      <c r="AJ26" s="116">
        <v>75.903000000000006</v>
      </c>
      <c r="AK26" s="116">
        <v>90.700999999999993</v>
      </c>
      <c r="AL26" s="116">
        <v>98.135000000000005</v>
      </c>
      <c r="AM26" s="116">
        <v>88.631</v>
      </c>
      <c r="AN26" s="116">
        <v>59.076999999999998</v>
      </c>
      <c r="AO26" s="116">
        <v>62.319000000000003</v>
      </c>
      <c r="AP26" s="131">
        <v>709.32499999999993</v>
      </c>
      <c r="AQ26" s="116">
        <v>68.885999999999996</v>
      </c>
      <c r="AR26" s="116">
        <v>22.643999999999998</v>
      </c>
      <c r="AS26" s="116">
        <v>20.212</v>
      </c>
      <c r="AT26" s="116">
        <v>26.367000000000001</v>
      </c>
      <c r="AU26" s="116">
        <v>16.399000000000001</v>
      </c>
      <c r="AV26" s="116">
        <v>30.972000000000001</v>
      </c>
      <c r="AW26" s="116">
        <v>40.262999999999998</v>
      </c>
      <c r="AX26" s="116">
        <v>37.515999999999998</v>
      </c>
      <c r="AY26" s="116">
        <v>40.372</v>
      </c>
      <c r="AZ26" s="116">
        <v>61.476999999999997</v>
      </c>
      <c r="BA26" s="116">
        <v>64.254999999999995</v>
      </c>
      <c r="BB26" s="116">
        <v>60.347000000000001</v>
      </c>
      <c r="BC26" s="131">
        <v>489.71</v>
      </c>
      <c r="BD26" s="116">
        <v>41.497</v>
      </c>
      <c r="BE26" s="116">
        <v>30.317</v>
      </c>
      <c r="BF26" s="116">
        <v>46.347999999999999</v>
      </c>
      <c r="BG26" s="116">
        <v>48.265999999999998</v>
      </c>
      <c r="BH26" s="116">
        <v>60.651000000000003</v>
      </c>
      <c r="BI26" s="116">
        <v>69.894999999999996</v>
      </c>
      <c r="BJ26" s="116">
        <v>132.916</v>
      </c>
      <c r="BK26" s="116">
        <v>88.185000000000002</v>
      </c>
      <c r="BL26" s="116">
        <v>87.558000000000007</v>
      </c>
      <c r="BM26" s="116">
        <v>90.412999999999997</v>
      </c>
      <c r="BN26" s="116">
        <v>81.947999999999993</v>
      </c>
      <c r="BO26" s="116">
        <v>112.31100000000001</v>
      </c>
      <c r="BP26" s="131">
        <v>890.30500000000006</v>
      </c>
      <c r="BQ26" s="116">
        <v>49.331000000000003</v>
      </c>
      <c r="BR26" s="116">
        <v>44.59</v>
      </c>
      <c r="BS26" s="116">
        <v>48.067999999999998</v>
      </c>
      <c r="BT26" s="116">
        <v>44.073999999999998</v>
      </c>
      <c r="BU26" s="116">
        <v>49.756</v>
      </c>
      <c r="BV26" s="116">
        <v>40.76</v>
      </c>
      <c r="BW26" s="116">
        <v>37.033000000000001</v>
      </c>
      <c r="BX26" s="116">
        <v>43.68</v>
      </c>
      <c r="BY26" s="116">
        <v>42.600999999999999</v>
      </c>
      <c r="BZ26" s="116">
        <v>40.21</v>
      </c>
      <c r="CA26" s="116">
        <v>57.357999999999997</v>
      </c>
      <c r="CB26" s="116">
        <v>97.099000000000004</v>
      </c>
      <c r="CC26" s="131">
        <v>594.56000000000006</v>
      </c>
      <c r="CD26" s="116">
        <v>38.307000000000002</v>
      </c>
      <c r="CE26" s="116">
        <v>37.857999999999997</v>
      </c>
      <c r="CF26" s="116">
        <v>44.965000000000003</v>
      </c>
      <c r="CG26" s="116">
        <v>40.164999999999999</v>
      </c>
      <c r="CH26" s="116">
        <v>55.45</v>
      </c>
      <c r="CI26" s="116">
        <v>51.177999999999997</v>
      </c>
      <c r="CJ26" s="116">
        <v>67.268000000000001</v>
      </c>
      <c r="CK26" s="116">
        <v>65.331999999999994</v>
      </c>
      <c r="CL26" s="116">
        <v>72.054000000000002</v>
      </c>
      <c r="CM26" s="116">
        <v>72.025999999999996</v>
      </c>
      <c r="CN26" s="116">
        <v>93.212000000000003</v>
      </c>
      <c r="CO26" s="116">
        <v>90.838999999999999</v>
      </c>
      <c r="CP26" s="131">
        <v>728.654</v>
      </c>
      <c r="CQ26" s="116">
        <v>46.414999999999999</v>
      </c>
      <c r="CR26" s="116">
        <v>57.050330000000002</v>
      </c>
      <c r="CS26" s="116">
        <v>47.304000000000002</v>
      </c>
      <c r="CT26" s="116">
        <v>41.381</v>
      </c>
      <c r="CU26" s="116">
        <v>55.890999999999998</v>
      </c>
      <c r="CV26" s="116">
        <v>73.501999999999995</v>
      </c>
      <c r="CW26" s="116">
        <v>52.127000000000002</v>
      </c>
      <c r="CX26" s="116">
        <v>71.28</v>
      </c>
      <c r="CY26" s="116">
        <v>88.46</v>
      </c>
      <c r="CZ26" s="116">
        <v>88.072000000000003</v>
      </c>
      <c r="DA26" s="116">
        <v>105.322</v>
      </c>
      <c r="DB26" s="116">
        <v>110.423</v>
      </c>
      <c r="DC26" s="131">
        <v>837.22733000000005</v>
      </c>
      <c r="DD26" s="116">
        <v>76.805000000000007</v>
      </c>
      <c r="DE26" s="116">
        <v>62.515999999999998</v>
      </c>
      <c r="DF26" s="116">
        <v>55.555</v>
      </c>
      <c r="DG26" s="116">
        <v>70.397000000000006</v>
      </c>
      <c r="DH26" s="116">
        <v>49.631999999999998</v>
      </c>
      <c r="DI26" s="116">
        <v>65.376999999999995</v>
      </c>
      <c r="DJ26" s="116">
        <v>75.856999999999999</v>
      </c>
      <c r="DK26" s="116">
        <v>96.9</v>
      </c>
      <c r="DL26" s="116">
        <v>90.1</v>
      </c>
      <c r="DM26" s="116">
        <v>109.3</v>
      </c>
      <c r="DN26" s="116">
        <v>110.36199999999999</v>
      </c>
      <c r="DO26" s="116">
        <v>112.556</v>
      </c>
      <c r="DP26" s="131">
        <v>975.35699999999997</v>
      </c>
      <c r="DQ26" s="116">
        <v>83.128</v>
      </c>
      <c r="DR26" s="116">
        <v>77.391000000000005</v>
      </c>
      <c r="DS26" s="116">
        <v>95.884</v>
      </c>
      <c r="DT26" s="116">
        <v>98</v>
      </c>
      <c r="DU26" s="116">
        <v>105.169</v>
      </c>
      <c r="DV26" s="116">
        <v>125.01</v>
      </c>
      <c r="DW26" s="116">
        <v>134.31700000000001</v>
      </c>
      <c r="DX26" s="116">
        <v>153.47300000000001</v>
      </c>
      <c r="DY26" s="116">
        <v>154.77799999999999</v>
      </c>
      <c r="DZ26" s="116">
        <v>170.35599999999999</v>
      </c>
      <c r="EA26" s="116">
        <v>166.197</v>
      </c>
      <c r="EB26" s="116">
        <v>131.13300000000001</v>
      </c>
      <c r="EC26" s="131">
        <v>1494.836</v>
      </c>
      <c r="ED26" s="116">
        <v>132.24700000000001</v>
      </c>
      <c r="EE26" s="116">
        <v>108.18600000000001</v>
      </c>
      <c r="EF26" s="116">
        <v>136.98099999999999</v>
      </c>
      <c r="EG26" s="116">
        <v>119.425</v>
      </c>
      <c r="EH26" s="116">
        <v>136.23099999999999</v>
      </c>
      <c r="EI26" s="116">
        <v>155.59399999999999</v>
      </c>
      <c r="EJ26" s="116">
        <v>128.916</v>
      </c>
      <c r="EK26" s="116">
        <v>153.76</v>
      </c>
      <c r="EL26" s="116">
        <v>176.273</v>
      </c>
      <c r="EM26" s="116">
        <v>175.37899999999999</v>
      </c>
      <c r="EN26" s="116">
        <v>185.81800000000001</v>
      </c>
      <c r="EO26" s="116">
        <v>156.03899999999999</v>
      </c>
      <c r="EP26" s="131">
        <v>1764.8489999999997</v>
      </c>
      <c r="EQ26" s="116">
        <v>110.074</v>
      </c>
      <c r="ER26" s="116">
        <v>79.150999999999996</v>
      </c>
      <c r="ES26" s="116">
        <v>71.929000000000002</v>
      </c>
      <c r="ET26" s="116">
        <v>81.272000000000006</v>
      </c>
      <c r="EU26" s="116">
        <v>114.36499999999999</v>
      </c>
      <c r="EV26" s="116">
        <v>130.411</v>
      </c>
      <c r="EW26" s="116">
        <v>108.947</v>
      </c>
      <c r="EX26" s="116">
        <v>125.241</v>
      </c>
      <c r="EY26" s="116">
        <v>137.506</v>
      </c>
      <c r="EZ26" s="116">
        <v>149.63800000000001</v>
      </c>
      <c r="FA26" s="116">
        <v>171.18700000000001</v>
      </c>
      <c r="FB26" s="116">
        <v>134.56800000000001</v>
      </c>
      <c r="FC26" s="131">
        <v>1414.289</v>
      </c>
      <c r="FD26" s="116">
        <v>100.166</v>
      </c>
      <c r="FE26" s="116">
        <v>82.938000000000002</v>
      </c>
      <c r="FF26" s="116">
        <v>101.066</v>
      </c>
      <c r="FG26" s="116">
        <v>76.986000000000004</v>
      </c>
      <c r="FH26" s="116">
        <v>97.209000000000003</v>
      </c>
      <c r="FI26" s="116">
        <v>121.301</v>
      </c>
      <c r="FJ26" s="116">
        <v>125.371</v>
      </c>
      <c r="FK26" s="116">
        <v>129.93299999999999</v>
      </c>
      <c r="FL26" s="116">
        <v>143.47300000000001</v>
      </c>
      <c r="FM26" s="116">
        <v>125.384</v>
      </c>
      <c r="FN26" s="116">
        <v>144.93799999999999</v>
      </c>
      <c r="FO26" s="116">
        <v>101.70399999999999</v>
      </c>
      <c r="FP26" s="131">
        <v>1350.4689999999998</v>
      </c>
      <c r="FQ26" s="116">
        <v>74.338999999999999</v>
      </c>
      <c r="FR26" s="116">
        <v>53.429001999999997</v>
      </c>
      <c r="FS26" s="116">
        <v>56.942</v>
      </c>
      <c r="FT26" s="116">
        <v>77.099999999999994</v>
      </c>
      <c r="FU26" s="116">
        <v>88.708619999999996</v>
      </c>
      <c r="FV26" s="116">
        <v>104.79</v>
      </c>
      <c r="FW26" s="116">
        <v>130.72300000000001</v>
      </c>
      <c r="FX26" s="116">
        <v>131.98400000000001</v>
      </c>
      <c r="FY26" s="116">
        <v>140.17599999999999</v>
      </c>
      <c r="FZ26" s="116">
        <v>159.20099999999999</v>
      </c>
      <c r="GA26" s="116">
        <v>179.46520000000001</v>
      </c>
      <c r="GB26" s="116">
        <v>151.333</v>
      </c>
      <c r="GC26" s="131">
        <v>1348.1908220000003</v>
      </c>
      <c r="GD26" s="116">
        <v>112.203</v>
      </c>
      <c r="GE26" s="116">
        <v>105.065</v>
      </c>
      <c r="GF26" s="116">
        <v>108.00700000000001</v>
      </c>
      <c r="GG26" s="116">
        <v>100.331</v>
      </c>
      <c r="GH26" s="116">
        <v>111.285</v>
      </c>
      <c r="GI26" s="116">
        <v>117.211</v>
      </c>
      <c r="GJ26" s="116">
        <v>135.20599999999999</v>
      </c>
      <c r="GK26" s="116">
        <v>153.76900000000001</v>
      </c>
      <c r="GL26" s="116">
        <v>166.60300000000001</v>
      </c>
      <c r="GM26" s="116">
        <v>185.66499999999999</v>
      </c>
      <c r="GN26" s="116">
        <v>199.84800000000001</v>
      </c>
      <c r="GO26" s="116">
        <v>173.905</v>
      </c>
      <c r="GP26" s="131">
        <v>1669.098</v>
      </c>
      <c r="GQ26" s="116">
        <v>103.819</v>
      </c>
      <c r="GR26" s="116">
        <v>90.301000000000002</v>
      </c>
      <c r="GS26" s="116">
        <v>88.334999999999994</v>
      </c>
      <c r="GT26" s="116">
        <v>84.634</v>
      </c>
      <c r="GU26" s="116">
        <v>128.24600000000001</v>
      </c>
      <c r="GV26" s="116">
        <v>121.26900000000001</v>
      </c>
      <c r="GW26" s="116">
        <v>117.902</v>
      </c>
      <c r="GX26" s="116">
        <v>154.59700000000001</v>
      </c>
      <c r="GY26" s="116">
        <v>136.833</v>
      </c>
      <c r="GZ26" s="116">
        <v>126.745</v>
      </c>
      <c r="HA26" s="116">
        <v>122.887</v>
      </c>
      <c r="HB26" s="116">
        <v>134.41499999999999</v>
      </c>
      <c r="HC26" s="131">
        <v>1409.9829999999999</v>
      </c>
      <c r="HD26" s="116">
        <v>97.483000000000004</v>
      </c>
      <c r="HE26" s="116">
        <v>92.462999999999994</v>
      </c>
      <c r="HF26" s="116">
        <v>100.255</v>
      </c>
      <c r="HG26" s="116">
        <v>110.758</v>
      </c>
      <c r="HH26" s="116">
        <v>125.33499999999999</v>
      </c>
      <c r="HI26" s="116">
        <v>135.661</v>
      </c>
      <c r="HJ26" s="116">
        <v>119.629</v>
      </c>
      <c r="HK26" s="116">
        <v>107.629</v>
      </c>
      <c r="HL26" s="116">
        <v>94.819000000000003</v>
      </c>
      <c r="HM26" s="116">
        <v>103.711</v>
      </c>
      <c r="HN26" s="116">
        <v>117.518</v>
      </c>
      <c r="HO26" s="116">
        <v>117.63</v>
      </c>
      <c r="HP26" s="131">
        <v>1322.8910000000001</v>
      </c>
      <c r="HQ26" s="116">
        <v>105.26300000000001</v>
      </c>
      <c r="HR26" s="116">
        <v>96.38</v>
      </c>
      <c r="HS26" s="116">
        <v>69.387</v>
      </c>
      <c r="HT26" s="116">
        <v>81.81</v>
      </c>
      <c r="HU26" s="116">
        <v>130.47800000000001</v>
      </c>
      <c r="HV26" s="116">
        <v>131.994</v>
      </c>
      <c r="HW26" s="116">
        <v>141.542</v>
      </c>
      <c r="HX26" s="116">
        <v>187.64500000000001</v>
      </c>
      <c r="HY26" s="116">
        <v>186.11099999999999</v>
      </c>
      <c r="HZ26" s="116">
        <v>182.001</v>
      </c>
      <c r="IA26" s="116">
        <v>177.441933333333</v>
      </c>
      <c r="IB26" s="116">
        <v>163.24</v>
      </c>
      <c r="IC26" s="131">
        <v>1653.2929333333332</v>
      </c>
      <c r="ID26" s="116">
        <v>132.797</v>
      </c>
      <c r="IE26" s="116">
        <v>128.565</v>
      </c>
      <c r="IF26" s="116">
        <v>131.07300000000001</v>
      </c>
      <c r="IG26" s="116">
        <v>106.236</v>
      </c>
      <c r="IH26" s="116">
        <v>110.35</v>
      </c>
      <c r="II26" s="116">
        <v>121.842</v>
      </c>
      <c r="IJ26" s="116">
        <v>152.56</v>
      </c>
      <c r="IK26" s="116">
        <v>177.202</v>
      </c>
      <c r="IL26" s="116">
        <v>151.64599999999999</v>
      </c>
      <c r="IM26" s="116">
        <v>133.63200000000001</v>
      </c>
      <c r="IN26" s="116">
        <v>149.607</v>
      </c>
      <c r="IO26" s="116">
        <v>154.42099999999999</v>
      </c>
      <c r="IP26" s="131">
        <v>1649.931</v>
      </c>
      <c r="IQ26" s="116">
        <v>113.529</v>
      </c>
      <c r="IR26" s="116">
        <v>64.947999999999993</v>
      </c>
      <c r="IS26" s="116">
        <v>87.210999999999999</v>
      </c>
      <c r="IT26" s="116">
        <v>100.941</v>
      </c>
      <c r="IU26" s="116">
        <v>120.99</v>
      </c>
      <c r="IV26" s="116">
        <v>160.93600000000001</v>
      </c>
      <c r="IW26" s="116">
        <v>152.38900000000001</v>
      </c>
      <c r="IX26" s="116">
        <v>147.518</v>
      </c>
      <c r="IY26" s="116">
        <v>132.22838000000002</v>
      </c>
      <c r="IZ26" s="116">
        <v>142.45699999999999</v>
      </c>
      <c r="JA26" s="116">
        <v>145.56</v>
      </c>
      <c r="JB26" s="116">
        <v>125.077</v>
      </c>
      <c r="JC26" s="131">
        <v>1493.7843799999998</v>
      </c>
      <c r="JD26" s="116">
        <v>93.116</v>
      </c>
      <c r="JE26" s="116">
        <v>70.859428571428595</v>
      </c>
      <c r="JF26" s="116">
        <v>42.720999999999997</v>
      </c>
      <c r="JG26" s="116">
        <v>1.4239999999999999</v>
      </c>
      <c r="JH26" s="116">
        <v>4.3639999999999999</v>
      </c>
      <c r="JI26" s="116">
        <v>14.563000000000001</v>
      </c>
      <c r="JJ26" s="116">
        <v>48.29</v>
      </c>
      <c r="JK26" s="116">
        <v>78.696309523809504</v>
      </c>
      <c r="JL26" s="116">
        <v>101.40600000000001</v>
      </c>
      <c r="JM26" s="116">
        <v>126.473</v>
      </c>
      <c r="JN26" s="116">
        <v>82.123000000000005</v>
      </c>
      <c r="JO26" s="116">
        <v>96.162000000000006</v>
      </c>
      <c r="JP26" s="131">
        <v>760.19773809523826</v>
      </c>
      <c r="JQ26" s="116">
        <v>85.075714285714298</v>
      </c>
      <c r="JR26" s="116">
        <v>67.132999999999996</v>
      </c>
      <c r="JS26" s="116">
        <v>81.882357142857103</v>
      </c>
      <c r="JT26" s="116">
        <v>82.70461904761909</v>
      </c>
      <c r="JU26" s="116">
        <v>89.974000000000004</v>
      </c>
      <c r="JV26" s="116">
        <v>102.98</v>
      </c>
      <c r="JW26" s="116">
        <v>91.718999999999994</v>
      </c>
      <c r="JX26" s="116">
        <v>112.925</v>
      </c>
      <c r="JY26" s="116">
        <v>114.72199999999999</v>
      </c>
      <c r="JZ26" s="116">
        <v>119.901</v>
      </c>
      <c r="KA26" s="116">
        <v>107.925</v>
      </c>
      <c r="KB26" s="116">
        <v>100.114</v>
      </c>
      <c r="KC26" s="131">
        <v>1157.0556904761904</v>
      </c>
      <c r="KD26" s="59">
        <f>+IFERROR((IF(ISTEXT(KD$5)=FALSE,(INDEX(INEI!$1:$1048576,MATCH($B26,INEI!$B:$B,0),MATCH(KD$4,INEI!$3:$3,0)))/1000,(SUM(JR26:KC26)))),"")</f>
        <v>80.448999999999998</v>
      </c>
      <c r="KE26" s="59">
        <f>+IFERROR((IF(ISTEXT(KE$5)=FALSE,(INDEX(INEI!$1:$1048576,MATCH($B26,INEI!$B:$B,0),MATCH(KE$4,INEI!$3:$3,0)))/1000,(SUM(JS26:KD26)))),"")</f>
        <v>81.38</v>
      </c>
      <c r="KF26" s="59">
        <f>+IFERROR((IF(ISTEXT(KF$5)=FALSE,(INDEX(INEI!$1:$1048576,MATCH($B26,INEI!$B:$B,0),MATCH(KF$4,INEI!$3:$3,0)))/1000,(SUM(JT26:KE26)))),"")</f>
        <v>83.694000000000003</v>
      </c>
      <c r="KG26" s="59">
        <f>+IFERROR((IF(ISTEXT(KG$5)=FALSE,(INDEX(INEI!$1:$1048576,MATCH($B26,INEI!$B:$B,0),MATCH(KG$4,INEI!$3:$3,0)))/1000,(SUM(JU26:KF26)))),"")</f>
        <v>68.745000000000005</v>
      </c>
      <c r="KH26" s="59">
        <f>+IFERROR((IF(ISTEXT(KH$5)=FALSE,(INDEX(INEI!$1:$1048576,MATCH($B26,INEI!$B:$B,0),MATCH(KH$4,INEI!$3:$3,0)))/1000,(SUM(JV26:KG26)))),"")</f>
        <v>84.265000000000001</v>
      </c>
      <c r="KI26" s="59">
        <f>+IFERROR((IF(ISTEXT(KI$5)=FALSE,(INDEX(INEI!$1:$1048576,MATCH($B26,INEI!$B:$B,0),MATCH(KI$4,INEI!$3:$3,0)))/1000,(SUM(JW26:KH26)))),"")</f>
        <v>117.57899999999999</v>
      </c>
      <c r="KJ26" s="59">
        <f>+IFERROR((IF(ISTEXT(KJ$5)=FALSE,(INDEX(INEI!$1:$1048576,MATCH($B26,INEI!$B:$B,0),MATCH(KJ$4,INEI!$3:$3,0)))/1000,(SUM(JX26:KI26)))),"")</f>
        <v>123.69799999999999</v>
      </c>
      <c r="KK26" s="59">
        <f>+IFERROR((IF(ISTEXT(KK$5)=FALSE,(INDEX(INEI!$1:$1048576,MATCH($B26,INEI!$B:$B,0),MATCH(KK$4,INEI!$3:$3,0)))/1000,(SUM(JY26:KJ26)))),"")</f>
        <v>108.069</v>
      </c>
      <c r="KL26" s="59">
        <f>+IFERROR((IF(ISTEXT(KL$5)=FALSE,(INDEX(INEI!$1:$1048576,MATCH($B26,INEI!$B:$B,0),MATCH(KL$4,INEI!$3:$3,0)))/1000,(SUM(JZ26:KK26)))),"")</f>
        <v>132.70599999999999</v>
      </c>
      <c r="KM26" s="59">
        <f>+IFERROR((IF(ISTEXT(KM$5)=FALSE,(INDEX(INEI!$1:$1048576,MATCH($B26,INEI!$B:$B,0),MATCH(KM$4,INEI!$3:$3,0)))/1000,(SUM(KA26:KL26)))),"")</f>
        <v>155.32</v>
      </c>
      <c r="KN26" s="59">
        <f>+IFERROR((IF(ISTEXT(KN$5)=FALSE,(INDEX(INEI!$1:$1048576,MATCH($B26,INEI!$B:$B,0),MATCH(KN$4,INEI!$3:$3,0)))/1000,(SUM(KB26:KM26)))),"")</f>
        <v>180.167</v>
      </c>
      <c r="KO26" s="59">
        <f>+IFERROR((IF(ISTEXT(KO$5)=FALSE,(INDEX(INEI!$1:$1048576,MATCH($B26,INEI!$B:$B,0),MATCH(KO$4,INEI!$3:$3,0)))/1000,(SUM(KC26:KN26)))),"")</f>
        <v>102.08</v>
      </c>
      <c r="KP26" s="131">
        <f>+IFERROR((IF(ISTEXT(KP$5)=FALSE,(INDEX(INEI!$1:$1048576,MATCH($B26,INEI!$B:$B,0),MATCH(KP$4,INEI!$3:$3,0)))/1000,(SUM(KD26:KO26)))),"")</f>
        <v>1318.1519999999998</v>
      </c>
      <c r="KQ26" s="59">
        <f>+IFERROR((IF(ISTEXT(KQ$5)=FALSE,(INDEX(INEI!$1:$1048576,MATCH($B26,INEI!$B:$B,0),MATCH(KQ$4,INEI!$3:$3,0)))/1000,(SUM(KE26:KP26)))),"")</f>
        <v>59.636766666666702</v>
      </c>
      <c r="KR26" s="59">
        <f>+IFERROR((IF(ISTEXT(KR$5)=FALSE,(INDEX(INEI!$1:$1048576,MATCH($B26,INEI!$B:$B,0),MATCH(KR$4,INEI!$3:$3,0)))/1000,(SUM(KF26:KQ26)))),"")</f>
        <v>51.476999999999997</v>
      </c>
      <c r="KS26" s="59">
        <f>+IFERROR((IF(ISTEXT(KS$5)=FALSE,(INDEX(INEI!$1:$1048576,MATCH($B26,INEI!$B:$B,0),MATCH(KS$4,INEI!$3:$3,0)))/1000,(SUM(KG26:KR26)))),"")</f>
        <v>62.933999999999997</v>
      </c>
      <c r="KT26" s="59">
        <f>+IFERROR((IF(ISTEXT(KT$5)=FALSE,(INDEX(INEI!$1:$1048576,MATCH($B26,INEI!$B:$B,0),MATCH(KT$4,INEI!$3:$3,0)))/1000,(SUM(KH26:KS26)))),"")</f>
        <v>49.863</v>
      </c>
      <c r="KU26" s="59">
        <f>+IFERROR((IF(ISTEXT(KU$5)=FALSE,(INDEX(INEI!$1:$1048576,MATCH($B26,INEI!$B:$B,0),MATCH(KU$4,INEI!$3:$3,0)))/1000,(SUM(KI26:KT26)))),"")</f>
        <v>82.844999999999999</v>
      </c>
      <c r="KV26" s="59">
        <f>+IFERROR((IF(ISTEXT(KV$5)=FALSE,(INDEX(INEI!$1:$1048576,MATCH($B26,INEI!$B:$B,0),MATCH(KV$4,INEI!$3:$3,0)))/1000,(SUM(KJ26:KU26)))),"")</f>
        <v>87.093000000000004</v>
      </c>
      <c r="KW26" s="59">
        <f>+IFERROR((IF(ISTEXT(KW$5)=FALSE,(INDEX(INEI!$1:$1048576,MATCH($B26,INEI!$B:$B,0),MATCH(KW$4,INEI!$3:$3,0)))/1000,(SUM(KK26:KV26)))),"")</f>
        <v>99.986999999999995</v>
      </c>
      <c r="KX26" s="59">
        <f>+IFERROR((IF(ISTEXT(KX$5)=FALSE,(INDEX(INEI!$1:$1048576,MATCH($B26,INEI!$B:$B,0),MATCH(KX$4,INEI!$3:$3,0)))/1000,(SUM(KL26:KW26)))),"")</f>
        <v>106.333</v>
      </c>
      <c r="KY26" s="59">
        <f>+IFERROR((IF(ISTEXT(KY$5)=FALSE,(INDEX(INEI!$1:$1048576,MATCH($B26,INEI!$B:$B,0),MATCH(KY$4,INEI!$3:$3,0)))/1000,(SUM(KM26:KX26)))),"")</f>
        <v>100.866</v>
      </c>
      <c r="KZ26" s="59">
        <f>+IFERROR((IF(ISTEXT(KZ$5)=FALSE,(INDEX(INEI!$1:$1048576,MATCH($B26,INEI!$B:$B,0),MATCH(KZ$4,INEI!$3:$3,0)))/1000,(SUM(KN26:KY26)))),"")</f>
        <v>101.416</v>
      </c>
      <c r="LA26" s="59">
        <f>+IFERROR((IF(ISTEXT(LA$5)=FALSE,(INDEX(INEI!$1:$1048576,MATCH($B26,INEI!$B:$B,0),MATCH(LA$4,INEI!$3:$3,0)))/1000,(SUM(KO26:KZ26)))),"")</f>
        <v>136.208</v>
      </c>
      <c r="LB26" s="59">
        <f>+IFERROR((IF(ISTEXT(LB$5)=FALSE,(INDEX(INEI!$1:$1048576,MATCH($B26,INEI!$B:$B,0),MATCH(LB$4,INEI!$3:$3,0)))/1000,(SUM(KP26:LA26)))),"")</f>
        <v>121.61</v>
      </c>
      <c r="LC26" s="131">
        <f>+IFERROR((IF(ISTEXT(LC$5)=FALSE,(INDEX(INEI!$1:$1048576,MATCH($B26,INEI!$B:$B,0),MATCH(LC$4,INEI!$3:$3,0)))/1000,(SUM(KQ26:LB26)))),"")</f>
        <v>1060.2687666666666</v>
      </c>
      <c r="LD26" s="59">
        <f>+IFERROR((IF(ISTEXT(LD$5)=FALSE,(INDEX(INEI!$1:$1048576,MATCH($B26,INEI!$B:$B,0),MATCH(LD$4,INEI!$3:$3,0)))/1000,(SUM(KR26:LC26)))),"")</f>
        <v>95.316000000000003</v>
      </c>
      <c r="LE26" s="59">
        <f>+IFERROR((IF(ISTEXT(LE$5)=FALSE,(INDEX(INEI!$1:$1048576,MATCH($B26,INEI!$B:$B,0),MATCH(LE$4,INEI!$3:$3,0)))/1000,(SUM(KS26:LD26)))),"")</f>
        <v>77.915999999999997</v>
      </c>
      <c r="LF26" s="59">
        <f>+IFERROR((IF(ISTEXT(LF$5)=FALSE,(INDEX(INEI!$1:$1048576,MATCH($B26,INEI!$B:$B,0),MATCH(LF$4,INEI!$3:$3,0)))/1000,(SUM(KT26:LE26)))),"")</f>
        <v>73.738</v>
      </c>
      <c r="LG26" s="59">
        <f>+IFERROR((IF(ISTEXT(LG$5)=FALSE,(INDEX(INEI!$1:$1048576,MATCH($B26,INEI!$B:$B,0),MATCH(LG$4,INEI!$3:$3,0)))/1000,(SUM(KU26:LF26)))),"")</f>
        <v>98.201999999999998</v>
      </c>
      <c r="LH26" s="59">
        <f>+IFERROR((IF(ISTEXT(LH$5)=FALSE,(INDEX(INEI!$1:$1048576,MATCH($B26,INEI!$B:$B,0),MATCH(LH$4,INEI!$3:$3,0)))/1000,(SUM(KV26:LG26)))),"")</f>
        <v>117.533</v>
      </c>
      <c r="LI26" s="59">
        <f>+IFERROR((IF(ISTEXT(LI$5)=FALSE,(INDEX(INEI!$1:$1048576,MATCH($B26,INEI!$B:$B,0),MATCH(LI$4,INEI!$3:$3,0)))/1000,(SUM(KW26:LH26)))),"")</f>
        <v>115.771</v>
      </c>
      <c r="LJ26" s="59">
        <f>+IFERROR((IF(ISTEXT(LJ$5)=FALSE,(INDEX(INEI!$1:$1048576,MATCH($B26,INEI!$B:$B,0),MATCH(LJ$4,INEI!$3:$3,0)))/1000,(SUM(KX26:LI26)))),"")</f>
        <v>107.42400000000001</v>
      </c>
      <c r="LK26" s="59">
        <f>+IFERROR((IF(ISTEXT(LK$5)=FALSE,(INDEX(INEI!$1:$1048576,MATCH($B26,INEI!$B:$B,0),MATCH(LK$4,INEI!$3:$3,0)))/1000,(SUM(KY26:LJ26)))),"")</f>
        <v>94.885999999999996</v>
      </c>
      <c r="LL26" s="59">
        <f>+IFERROR((IF(ISTEXT(LL$5)=FALSE,(INDEX(INEI!$1:$1048576,MATCH($B26,INEI!$B:$B,0),MATCH(LL$4,INEI!$3:$3,0)))/1000,(SUM(KZ26:LK26)))),"")</f>
        <v>108.11499999999999</v>
      </c>
      <c r="LM26" s="59">
        <f>+IFERROR((IF(ISTEXT(LM$5)=FALSE,(INDEX(INEI!$1:$1048576,MATCH($B26,INEI!$B:$B,0),MATCH(LM$4,INEI!$3:$3,0)))/1000,(SUM(LA26:LL26)))),"")</f>
        <v>134.22900000000001</v>
      </c>
      <c r="LN26" s="59">
        <f>+IFERROR((IF(ISTEXT(LN$5)=FALSE,(INDEX(INEI!$1:$1048576,MATCH($B26,INEI!$B:$B,0),MATCH(LN$4,INEI!$3:$3,0)))/1000,(SUM(LB26:LM26)))),"")</f>
        <v>120.777</v>
      </c>
      <c r="LO26" s="59">
        <f>+IFERROR((IF(ISTEXT(LO$5)=FALSE,(INDEX(INEI!$1:$1048576,MATCH($B26,INEI!$B:$B,0),MATCH(LO$4,INEI!$3:$3,0)))/1000,(SUM(LC26:LN26)))),"")</f>
        <v>110.363</v>
      </c>
      <c r="LP26" s="131">
        <f>+IFERROR((IF(ISTEXT(LP$5)=FALSE,(INDEX(INEI!$1:$1048576,MATCH($B26,INEI!$B:$B,0),MATCH(LP$4,INEI!$3:$3,0)))/1000,(SUM(LD26:LO26)))),"")</f>
        <v>1254.27</v>
      </c>
      <c r="LQ26" s="59">
        <f>+IFERROR((IF(ISTEXT(LQ$5)=FALSE,(INDEX(INEI!$1:$1048576,MATCH($B26,INEI!$B:$B,0),MATCH(LQ$4,INEI!$3:$3,0)))/1000,(SUM(LE26:LP26)))),"")</f>
        <v>86.884</v>
      </c>
      <c r="LR26" s="59">
        <f>+IFERROR((IF(ISTEXT(LR$5)=FALSE,(INDEX(INEI!$1:$1048576,MATCH($B26,INEI!$B:$B,0),MATCH(LR$4,INEI!$3:$3,0)))/1000,(SUM(LF26:LQ26)))),"")</f>
        <v>55.625</v>
      </c>
      <c r="LS26" s="59">
        <f>+IFERROR((IF(ISTEXT(LS$5)=FALSE,(INDEX(INEI!$1:$1048576,MATCH($B26,INEI!$B:$B,0),MATCH(LS$4,INEI!$3:$3,0)))/1000,(SUM(LG26:LR26)))),"")</f>
        <v>51.75</v>
      </c>
      <c r="LT26" s="59">
        <f>+IFERROR((IF(ISTEXT(LT$5)=FALSE,(INDEX(INEI!$1:$1048576,MATCH($B26,INEI!$B:$B,0),MATCH(LT$4,INEI!$3:$3,0)))/1000,(SUM(LH26:LS26)))),"")</f>
        <v>56.081000000000003</v>
      </c>
      <c r="LU26" s="59">
        <f>+IFERROR((IF(ISTEXT(LU$5)=FALSE,(INDEX(INEI!$1:$1048576,MATCH($B26,INEI!$B:$B,0),MATCH(LU$4,INEI!$3:$3,0)))/1000,(SUM(LI26:LT26)))),"")</f>
        <v>98.593999999999994</v>
      </c>
      <c r="LV26" s="59">
        <f>+IFERROR((IF(ISTEXT(LV$5)=FALSE,(INDEX(INEI!$1:$1048576,MATCH($B26,INEI!$B:$B,0),MATCH(LV$4,INEI!$3:$3,0)))/1000,(SUM(LJ26:LU26)))),"")</f>
        <v>113.664</v>
      </c>
      <c r="LW26" s="59">
        <f>+IFERROR((IF(ISTEXT(LW$5)=FALSE,(INDEX(INEI!$1:$1048576,MATCH($B26,INEI!$B:$B,0),MATCH(LW$4,INEI!$3:$3,0)))/1000,(SUM(LK26:LV26)))),"")</f>
        <v>118.907</v>
      </c>
      <c r="LX26" s="59">
        <f>+IFERROR((IF(ISTEXT(LX$5)=FALSE,(INDEX(INEI!$1:$1048576,MATCH($B26,INEI!$B:$B,0),MATCH(LX$4,INEI!$3:$3,0)))/1000,(SUM(LL26:LW26)))),"")</f>
        <v>119.80200000000001</v>
      </c>
      <c r="LY26" s="59">
        <f>+IFERROR((IF(ISTEXT(LY$5)=FALSE,(INDEX(INEI!$1:$1048576,MATCH($B26,INEI!$B:$B,0),MATCH(LY$4,INEI!$3:$3,0)))/1000,(SUM(LM26:LX26)))),"")</f>
        <v>160.66300000000001</v>
      </c>
      <c r="LZ26" s="59">
        <f>+IFERROR((IF(ISTEXT(LZ$5)=FALSE,(INDEX(INEI!$1:$1048576,MATCH($B26,INEI!$B:$B,0),MATCH(LZ$4,INEI!$3:$3,0)))/1000,(SUM(LN26:LY26)))),"")</f>
        <v>78.384</v>
      </c>
      <c r="MA26" s="59">
        <f>+IFERROR((IF(ISTEXT(MA$5)=FALSE,(INDEX(INEI!$1:$1048576,MATCH($B26,INEI!$B:$B,0),MATCH(MA$4,INEI!$3:$3,0)))/1000,(SUM(LO26:LZ26)))),"")</f>
        <v>138.672</v>
      </c>
      <c r="MB26" s="59">
        <f>+IFERROR((IF(ISTEXT(MB$5)=FALSE,(INDEX(INEI!$1:$1048576,MATCH($B26,INEI!$B:$B,0),MATCH(MB$4,INEI!$3:$3,0)))/1000,(SUM(LP26:MA26)))),"")</f>
        <v>119.01</v>
      </c>
      <c r="MC26" s="131">
        <f>+IFERROR((IF(ISTEXT(MC$5)=FALSE,(INDEX(INEI!$1:$1048576,MATCH($B26,INEI!$B:$B,0),MATCH(MC$4,INEI!$3:$3,0)))/1000,(SUM(LQ26:MB26)))),"")</f>
        <v>1198.0360000000001</v>
      </c>
      <c r="MD26" s="59">
        <f>+IFERROR((IF(ISTEXT(MD$5)=FALSE,(INDEX(INEI!$1:$1048576,MATCH($B26,INEI!$B:$B,0),MATCH(MD$4,INEI!$3:$3,0)))/1000,(SUM(LR26:MC26)))),"")</f>
        <v>77.033000000000001</v>
      </c>
      <c r="ME26" s="59">
        <f>+IFERROR((IF(ISTEXT(ME$5)=FALSE,(INDEX(INEI!$1:$1048576,MATCH($B26,INEI!$B:$B,0),MATCH(ME$4,INEI!$3:$3,0)))/1000,(SUM(LS26:MD26)))),"")</f>
        <v>47.133000000000003</v>
      </c>
      <c r="MF26" s="59">
        <f>+IFERROR((IF(ISTEXT(MF$5)=FALSE,(INDEX(INEI!$1:$1048576,MATCH($B26,INEI!$B:$B,0),MATCH(MF$4,INEI!$3:$3,0)))/1000,(SUM(LT26:ME26)))),"")</f>
        <v>0</v>
      </c>
      <c r="MG26" s="59">
        <f>+IFERROR((IF(ISTEXT(MG$5)=FALSE,(INDEX(INEI!$1:$1048576,MATCH($B26,INEI!$B:$B,0),MATCH(MG$4,INEI!$3:$3,0)))/1000,(SUM(LU26:MF26)))),"")</f>
        <v>0</v>
      </c>
      <c r="MH26" s="59" t="str">
        <f>+IFERROR((IF(ISTEXT(MH$5)=FALSE,(INDEX(INEI!$1:$1048576,MATCH($B26,INEI!$B:$B,0),MATCH(MH$4,INEI!$3:$3,0)))/1000,(SUM(LV26:MG26)))),"")</f>
        <v/>
      </c>
      <c r="MI26" s="59" t="str">
        <f>+IFERROR((IF(ISTEXT(MI$5)=FALSE,(INDEX(INEI!$1:$1048576,MATCH($B26,INEI!$B:$B,0),MATCH(MI$4,INEI!$3:$3,0)))/1000,(SUM(LW26:MH26)))),"")</f>
        <v/>
      </c>
      <c r="MJ26" s="59" t="str">
        <f>+IFERROR((IF(ISTEXT(MJ$5)=FALSE,(INDEX(INEI!$1:$1048576,MATCH($B26,INEI!$B:$B,0),MATCH(MJ$4,INEI!$3:$3,0)))/1000,(SUM(LX26:MI26)))),"")</f>
        <v/>
      </c>
      <c r="MK26" s="59" t="str">
        <f>+IFERROR((IF(ISTEXT(MK$5)=FALSE,(INDEX(INEI!$1:$1048576,MATCH($B26,INEI!$B:$B,0),MATCH(MK$4,INEI!$3:$3,0)))/1000,(SUM(LY26:MJ26)))),"")</f>
        <v/>
      </c>
      <c r="ML26" s="59" t="str">
        <f>+IFERROR((IF(ISTEXT(ML$5)=FALSE,(INDEX(INEI!$1:$1048576,MATCH($B26,INEI!$B:$B,0),MATCH(ML$4,INEI!$3:$3,0)))/1000,(SUM(LZ26:MK26)))),"")</f>
        <v/>
      </c>
      <c r="MM26" s="59" t="str">
        <f>+IFERROR((IF(ISTEXT(MM$5)=FALSE,(INDEX(INEI!$1:$1048576,MATCH($B26,INEI!$B:$B,0),MATCH(MM$4,INEI!$3:$3,0)))/1000,(SUM(MA26:ML26)))),"")</f>
        <v/>
      </c>
      <c r="MN26" s="59" t="str">
        <f>+IFERROR((IF(ISTEXT(MN$5)=FALSE,(INDEX(INEI!$1:$1048576,MATCH($B26,INEI!$B:$B,0),MATCH(MN$4,INEI!$3:$3,0)))/1000,(SUM(MB26:MM26)))),"")</f>
        <v/>
      </c>
      <c r="MO26" s="59" t="str">
        <f>+IFERROR((IF(ISTEXT(MO$5)=FALSE,(INDEX(INEI!$1:$1048576,MATCH($B26,INEI!$B:$B,0),MATCH(MO$4,INEI!$3:$3,0)))/1000,(SUM(MC26:MN26)))),"")</f>
        <v/>
      </c>
      <c r="MP26" s="131">
        <f>+IFERROR((IF(ISTEXT(MP$5)=FALSE,(INDEX(INEI!$1:$1048576,MATCH($B26,INEI!$B:$B,0),MATCH(MP$4,INEI!$3:$3,0)))/1000,(SUM(MD26:MO26)))),"")</f>
        <v>124.166</v>
      </c>
    </row>
    <row r="27" spans="1:354">
      <c r="D27" s="63"/>
      <c r="E27" s="63"/>
      <c r="F27" s="63"/>
      <c r="G27" s="63"/>
      <c r="H27" s="63"/>
      <c r="I27" s="63"/>
      <c r="J27" s="63"/>
      <c r="K27" s="63"/>
      <c r="L27" s="63"/>
      <c r="M27" s="63"/>
      <c r="N27" s="63"/>
      <c r="O27" s="63"/>
      <c r="P27" s="132"/>
      <c r="Q27" s="63"/>
      <c r="R27" s="63"/>
      <c r="S27" s="63"/>
      <c r="T27" s="63"/>
      <c r="U27" s="63"/>
      <c r="V27" s="63"/>
      <c r="W27" s="63"/>
      <c r="X27" s="63"/>
      <c r="Y27" s="63"/>
      <c r="Z27" s="63"/>
      <c r="AA27" s="63"/>
      <c r="AB27" s="63"/>
      <c r="AC27" s="132"/>
      <c r="AD27" s="63"/>
      <c r="AE27" s="63"/>
      <c r="AF27" s="63"/>
      <c r="AG27" s="63"/>
      <c r="AH27" s="63"/>
      <c r="AI27" s="63"/>
      <c r="AJ27" s="63"/>
      <c r="AK27" s="63"/>
      <c r="AL27" s="63"/>
      <c r="AM27" s="63"/>
      <c r="AN27" s="63"/>
      <c r="AO27" s="63"/>
      <c r="AP27" s="132"/>
      <c r="AQ27" s="63"/>
      <c r="AR27" s="63"/>
      <c r="AS27" s="63"/>
      <c r="AT27" s="63"/>
      <c r="AU27" s="63"/>
      <c r="AV27" s="63"/>
      <c r="AW27" s="63"/>
      <c r="AX27" s="63"/>
      <c r="AY27" s="63"/>
      <c r="AZ27" s="63"/>
      <c r="BA27" s="63"/>
      <c r="BB27" s="63"/>
      <c r="BC27" s="132"/>
      <c r="BD27" s="63"/>
      <c r="BE27" s="63"/>
      <c r="BF27" s="63"/>
      <c r="BG27" s="63"/>
      <c r="BH27" s="63"/>
      <c r="BI27" s="63"/>
      <c r="BJ27" s="63"/>
      <c r="BK27" s="63"/>
      <c r="BL27" s="63"/>
      <c r="BM27" s="63"/>
      <c r="BN27" s="63"/>
      <c r="BO27" s="63"/>
      <c r="BP27" s="132"/>
      <c r="BQ27" s="63"/>
      <c r="BR27" s="63"/>
      <c r="BS27" s="63"/>
      <c r="BT27" s="63"/>
      <c r="BU27" s="63"/>
      <c r="BV27" s="63"/>
      <c r="BW27" s="63"/>
      <c r="BX27" s="63"/>
      <c r="BY27" s="63"/>
      <c r="BZ27" s="63"/>
      <c r="CA27" s="63"/>
      <c r="CB27" s="63"/>
      <c r="CC27" s="132"/>
      <c r="CD27" s="63"/>
      <c r="CE27" s="63"/>
      <c r="CF27" s="63"/>
      <c r="CG27" s="63"/>
      <c r="CH27" s="63"/>
      <c r="CI27" s="63"/>
      <c r="CJ27" s="63"/>
      <c r="CK27" s="63"/>
      <c r="CL27" s="63"/>
      <c r="CM27" s="63"/>
      <c r="CN27" s="63"/>
      <c r="CO27" s="63"/>
      <c r="CP27" s="132"/>
      <c r="CQ27" s="63"/>
      <c r="CR27" s="63"/>
      <c r="CS27" s="63"/>
      <c r="CT27" s="63"/>
      <c r="CU27" s="63"/>
      <c r="CV27" s="63"/>
      <c r="CW27" s="63"/>
      <c r="CX27" s="63"/>
      <c r="CY27" s="63"/>
      <c r="CZ27" s="63"/>
      <c r="DA27" s="63"/>
      <c r="DB27" s="63"/>
      <c r="DC27" s="132"/>
      <c r="DD27" s="63"/>
      <c r="DE27" s="63"/>
      <c r="DF27" s="63"/>
      <c r="DG27" s="63"/>
      <c r="DH27" s="63"/>
      <c r="DI27" s="63"/>
      <c r="DJ27" s="63"/>
      <c r="DK27" s="63"/>
      <c r="DL27" s="63"/>
      <c r="DM27" s="63"/>
      <c r="DN27" s="63"/>
      <c r="DO27" s="63"/>
      <c r="DP27" s="132"/>
      <c r="DQ27" s="63"/>
      <c r="DR27" s="63"/>
      <c r="DS27" s="63"/>
      <c r="DT27" s="63"/>
      <c r="DU27" s="63"/>
      <c r="DV27" s="63"/>
      <c r="DW27" s="63"/>
      <c r="DX27" s="63"/>
      <c r="DY27" s="63"/>
      <c r="DZ27" s="63"/>
      <c r="EA27" s="63"/>
      <c r="EB27" s="63"/>
      <c r="EC27" s="132"/>
      <c r="ED27" s="63"/>
      <c r="EE27" s="63"/>
      <c r="EF27" s="63"/>
      <c r="EG27" s="63"/>
      <c r="EH27" s="63"/>
      <c r="EI27" s="63"/>
      <c r="EJ27" s="63"/>
      <c r="EK27" s="63"/>
      <c r="EL27" s="63"/>
      <c r="EM27" s="63"/>
      <c r="EN27" s="63"/>
      <c r="EO27" s="63"/>
      <c r="EP27" s="132"/>
      <c r="EQ27" s="63"/>
      <c r="ER27" s="63"/>
      <c r="ES27" s="63"/>
      <c r="ET27" s="63"/>
      <c r="EU27" s="63"/>
      <c r="EV27" s="63"/>
      <c r="EW27" s="63"/>
      <c r="EX27" s="63"/>
      <c r="EY27" s="63"/>
      <c r="EZ27" s="63"/>
      <c r="FA27" s="63"/>
      <c r="FB27" s="63"/>
      <c r="FC27" s="132"/>
      <c r="FD27" s="63"/>
      <c r="FE27" s="63"/>
      <c r="FF27" s="63"/>
      <c r="FG27" s="63"/>
      <c r="FH27" s="63"/>
      <c r="FI27" s="63"/>
      <c r="FJ27" s="63"/>
      <c r="FK27" s="63"/>
      <c r="FL27" s="63"/>
      <c r="FM27" s="63"/>
      <c r="FN27" s="63"/>
      <c r="FO27" s="63"/>
      <c r="FP27" s="132"/>
      <c r="FQ27" s="63"/>
      <c r="FR27" s="63"/>
      <c r="FS27" s="63"/>
      <c r="FT27" s="63"/>
      <c r="FU27" s="63"/>
      <c r="FV27" s="63"/>
      <c r="FW27" s="63"/>
      <c r="FX27" s="63"/>
      <c r="FY27" s="63"/>
      <c r="FZ27" s="63"/>
      <c r="GA27" s="63"/>
      <c r="GB27" s="63"/>
      <c r="GC27" s="132"/>
      <c r="GD27" s="63"/>
      <c r="GE27" s="63"/>
      <c r="GF27" s="63"/>
      <c r="GG27" s="63"/>
      <c r="GH27" s="63"/>
      <c r="GI27" s="63"/>
      <c r="GJ27" s="63"/>
      <c r="GK27" s="63"/>
      <c r="GL27" s="63"/>
      <c r="GM27" s="63"/>
      <c r="GN27" s="63"/>
      <c r="GO27" s="63"/>
      <c r="GP27" s="132"/>
      <c r="GQ27" s="63"/>
      <c r="GR27" s="63"/>
      <c r="GS27" s="63"/>
      <c r="GT27" s="63"/>
      <c r="GU27" s="63"/>
      <c r="GV27" s="63"/>
      <c r="GW27" s="63"/>
      <c r="GX27" s="63"/>
      <c r="GY27" s="63"/>
      <c r="GZ27" s="63"/>
      <c r="HA27" s="63"/>
      <c r="HB27" s="63"/>
      <c r="HC27" s="132"/>
      <c r="HD27" s="63"/>
      <c r="HE27" s="63"/>
      <c r="HF27" s="63"/>
      <c r="HG27" s="63"/>
      <c r="HH27" s="63"/>
      <c r="HI27" s="63"/>
      <c r="HJ27" s="63"/>
      <c r="HK27" s="63"/>
      <c r="HL27" s="63"/>
      <c r="HM27" s="63"/>
      <c r="HN27" s="63"/>
      <c r="HO27" s="63"/>
      <c r="HP27" s="132"/>
      <c r="HQ27" s="63"/>
      <c r="HR27" s="63"/>
      <c r="HS27" s="63"/>
      <c r="HT27" s="63"/>
      <c r="HU27" s="63"/>
      <c r="HV27" s="63"/>
      <c r="HW27" s="63"/>
      <c r="HX27" s="63"/>
      <c r="HY27" s="63"/>
      <c r="HZ27" s="63"/>
      <c r="IA27" s="63"/>
      <c r="IB27" s="63"/>
      <c r="IC27" s="132"/>
      <c r="ID27" s="63"/>
      <c r="IE27" s="63"/>
      <c r="IF27" s="63"/>
      <c r="IG27" s="63"/>
      <c r="IH27" s="63"/>
      <c r="II27" s="63"/>
      <c r="IJ27" s="63"/>
      <c r="IK27" s="63"/>
      <c r="IL27" s="63"/>
      <c r="IM27" s="63"/>
      <c r="IN27" s="63"/>
      <c r="IO27" s="63"/>
      <c r="IP27" s="132"/>
      <c r="IQ27" s="63"/>
      <c r="IR27" s="63"/>
      <c r="IS27" s="63"/>
      <c r="IT27" s="63"/>
      <c r="IU27" s="63"/>
      <c r="IV27" s="63"/>
      <c r="IW27" s="63"/>
      <c r="IX27" s="63"/>
      <c r="IY27" s="63"/>
      <c r="IZ27" s="63"/>
      <c r="JA27" s="63"/>
      <c r="JB27" s="63"/>
      <c r="JC27" s="132"/>
      <c r="JD27" s="63"/>
      <c r="JE27" s="63"/>
      <c r="JF27" s="63"/>
      <c r="JG27" s="63"/>
      <c r="JH27" s="63"/>
      <c r="JI27" s="63"/>
      <c r="JJ27" s="63"/>
      <c r="JK27" s="63"/>
      <c r="JL27" s="63"/>
      <c r="JM27" s="63"/>
      <c r="JN27" s="63"/>
      <c r="JO27" s="63"/>
      <c r="JP27" s="132"/>
      <c r="JQ27" s="63"/>
      <c r="JR27" s="63"/>
      <c r="JS27" s="63"/>
      <c r="JT27" s="63"/>
      <c r="JU27" s="63"/>
      <c r="JV27" s="63"/>
      <c r="JW27" s="63"/>
      <c r="JX27" s="63"/>
      <c r="JY27" s="63"/>
      <c r="JZ27" s="63"/>
      <c r="KA27" s="63"/>
      <c r="KB27" s="63"/>
      <c r="KC27" s="132"/>
      <c r="KD27" s="63"/>
      <c r="KE27" s="63"/>
      <c r="KF27" s="63"/>
      <c r="KG27" s="63"/>
      <c r="KH27" s="63"/>
      <c r="KI27" s="63"/>
      <c r="KJ27" s="63"/>
      <c r="KK27" s="63"/>
      <c r="KL27" s="63"/>
      <c r="KM27" s="63"/>
      <c r="KN27" s="63"/>
      <c r="KO27" s="63"/>
      <c r="KP27" s="132"/>
      <c r="KQ27" s="63"/>
      <c r="KR27" s="63"/>
      <c r="KS27" s="63"/>
      <c r="KT27" s="63"/>
      <c r="KU27" s="63"/>
      <c r="KV27" s="63"/>
      <c r="KW27" s="63"/>
      <c r="KX27" s="63"/>
      <c r="KY27" s="63"/>
      <c r="KZ27" s="63"/>
      <c r="LA27" s="63"/>
      <c r="LB27" s="63"/>
      <c r="LC27" s="132"/>
      <c r="LD27" s="63"/>
      <c r="LE27" s="63"/>
      <c r="LF27" s="63"/>
      <c r="LG27" s="63"/>
      <c r="LH27" s="63"/>
      <c r="LI27" s="63"/>
      <c r="LJ27" s="63"/>
      <c r="LK27" s="63"/>
      <c r="LL27" s="63"/>
      <c r="LM27" s="63"/>
      <c r="LN27" s="63"/>
      <c r="LO27" s="63"/>
      <c r="LP27" s="132"/>
      <c r="LQ27" s="63"/>
      <c r="LR27" s="63"/>
      <c r="LS27" s="63"/>
      <c r="LT27" s="63"/>
      <c r="LU27" s="63"/>
      <c r="LV27" s="63"/>
      <c r="LW27" s="63"/>
      <c r="LX27" s="63"/>
      <c r="LY27" s="63"/>
      <c r="LZ27" s="63"/>
      <c r="MA27" s="63"/>
      <c r="MB27" s="63"/>
      <c r="MC27" s="132"/>
      <c r="MD27" s="63"/>
      <c r="ME27" s="63"/>
      <c r="MF27" s="63"/>
      <c r="MG27" s="63"/>
      <c r="MH27" s="63"/>
      <c r="MI27" s="63"/>
      <c r="MJ27" s="63"/>
      <c r="MK27" s="63"/>
      <c r="ML27" s="63"/>
      <c r="MM27" s="63"/>
      <c r="MN27" s="63"/>
      <c r="MO27" s="63"/>
      <c r="MP27" s="132"/>
    </row>
    <row r="28" spans="1:354">
      <c r="C28" s="103" t="s">
        <v>355</v>
      </c>
      <c r="D28" s="106"/>
      <c r="E28" s="106"/>
      <c r="F28" s="106"/>
      <c r="G28" s="106"/>
      <c r="H28" s="106"/>
      <c r="I28" s="106"/>
      <c r="J28" s="106"/>
      <c r="K28" s="106"/>
      <c r="L28" s="106"/>
      <c r="M28" s="106"/>
      <c r="N28" s="106"/>
      <c r="O28" s="106"/>
      <c r="P28" s="138"/>
      <c r="Q28" s="106"/>
      <c r="R28" s="106"/>
      <c r="S28" s="106"/>
      <c r="T28" s="106"/>
      <c r="U28" s="106"/>
      <c r="V28" s="106"/>
      <c r="W28" s="106"/>
      <c r="X28" s="106"/>
      <c r="Y28" s="106"/>
      <c r="Z28" s="106"/>
      <c r="AA28" s="106"/>
      <c r="AB28" s="106"/>
      <c r="AC28" s="107"/>
      <c r="AD28" s="106"/>
      <c r="AE28" s="106"/>
      <c r="AF28" s="106"/>
      <c r="AG28" s="106"/>
      <c r="AH28" s="106"/>
      <c r="AI28" s="106"/>
      <c r="AJ28" s="106"/>
      <c r="AK28" s="106"/>
      <c r="AL28" s="106"/>
      <c r="AM28" s="106"/>
      <c r="AN28" s="106"/>
      <c r="AO28" s="106"/>
      <c r="AP28" s="107"/>
      <c r="AQ28" s="106"/>
      <c r="AR28" s="106"/>
      <c r="AS28" s="106"/>
      <c r="AT28" s="106"/>
      <c r="AU28" s="106"/>
      <c r="AV28" s="106"/>
      <c r="AW28" s="106"/>
      <c r="AX28" s="106"/>
      <c r="AY28" s="106"/>
      <c r="AZ28" s="106"/>
      <c r="BA28" s="106"/>
      <c r="BB28" s="106"/>
      <c r="BC28" s="107"/>
      <c r="BD28" s="106"/>
      <c r="BE28" s="106"/>
      <c r="BF28" s="106"/>
      <c r="BG28" s="106"/>
      <c r="BH28" s="106"/>
      <c r="BI28" s="106"/>
      <c r="BJ28" s="106"/>
      <c r="BK28" s="106"/>
      <c r="BL28" s="106"/>
      <c r="BM28" s="106"/>
      <c r="BN28" s="106"/>
      <c r="BO28" s="106"/>
      <c r="BP28" s="107"/>
      <c r="BQ28" s="106"/>
      <c r="BR28" s="106"/>
      <c r="BS28" s="106"/>
      <c r="BT28" s="106"/>
      <c r="BU28" s="106"/>
      <c r="BV28" s="106"/>
      <c r="BW28" s="106"/>
      <c r="BX28" s="106"/>
      <c r="BY28" s="106"/>
      <c r="BZ28" s="106"/>
      <c r="CA28" s="106"/>
      <c r="CB28" s="106"/>
      <c r="CC28" s="107"/>
      <c r="CD28" s="106"/>
      <c r="CE28" s="106"/>
      <c r="CF28" s="106"/>
      <c r="CG28" s="106"/>
      <c r="CH28" s="106"/>
      <c r="CI28" s="106"/>
      <c r="CJ28" s="106"/>
      <c r="CK28" s="106"/>
      <c r="CL28" s="106"/>
      <c r="CM28" s="106"/>
      <c r="CN28" s="106"/>
      <c r="CO28" s="106"/>
      <c r="CP28" s="107"/>
      <c r="CQ28" s="106"/>
      <c r="CR28" s="106"/>
      <c r="CS28" s="106"/>
      <c r="CT28" s="106"/>
      <c r="CU28" s="106"/>
      <c r="CV28" s="106"/>
      <c r="CW28" s="106"/>
      <c r="CX28" s="106"/>
      <c r="CY28" s="106"/>
      <c r="CZ28" s="106"/>
      <c r="DA28" s="106"/>
      <c r="DB28" s="106"/>
      <c r="DC28" s="107"/>
      <c r="DD28" s="106"/>
      <c r="DE28" s="106"/>
      <c r="DF28" s="106"/>
      <c r="DG28" s="106"/>
      <c r="DH28" s="106"/>
      <c r="DI28" s="106"/>
      <c r="DJ28" s="106"/>
      <c r="DK28" s="106"/>
      <c r="DL28" s="106"/>
      <c r="DM28" s="106"/>
      <c r="DN28" s="106"/>
      <c r="DO28" s="106"/>
      <c r="DP28" s="107"/>
      <c r="DQ28" s="106"/>
      <c r="DR28" s="106"/>
      <c r="DS28" s="106"/>
      <c r="DT28" s="106"/>
      <c r="DU28" s="106"/>
      <c r="DV28" s="106"/>
      <c r="DW28" s="106"/>
      <c r="DX28" s="106"/>
      <c r="DY28" s="106"/>
      <c r="DZ28" s="106"/>
      <c r="EA28" s="106"/>
      <c r="EB28" s="106"/>
      <c r="EC28" s="107"/>
      <c r="ED28" s="106"/>
      <c r="EE28" s="106"/>
      <c r="EF28" s="106"/>
      <c r="EG28" s="106"/>
      <c r="EH28" s="106"/>
      <c r="EI28" s="106"/>
      <c r="EJ28" s="106"/>
      <c r="EK28" s="106"/>
      <c r="EL28" s="106"/>
      <c r="EM28" s="106"/>
      <c r="EN28" s="106"/>
      <c r="EO28" s="106"/>
      <c r="EP28" s="107"/>
      <c r="EQ28" s="106"/>
      <c r="ER28" s="106"/>
      <c r="ES28" s="106"/>
      <c r="ET28" s="106"/>
      <c r="EU28" s="106"/>
      <c r="EV28" s="106"/>
      <c r="EW28" s="106"/>
      <c r="EX28" s="106"/>
      <c r="EY28" s="106"/>
      <c r="EZ28" s="106"/>
      <c r="FA28" s="106"/>
      <c r="FB28" s="106"/>
      <c r="FC28" s="107"/>
      <c r="FD28" s="106"/>
      <c r="FE28" s="106"/>
      <c r="FF28" s="106"/>
      <c r="FG28" s="106"/>
      <c r="FH28" s="106"/>
      <c r="FI28" s="106"/>
      <c r="FJ28" s="106"/>
      <c r="FK28" s="106"/>
      <c r="FL28" s="106"/>
      <c r="FM28" s="106"/>
      <c r="FN28" s="106"/>
      <c r="FO28" s="106"/>
      <c r="FP28" s="107"/>
      <c r="FQ28" s="106"/>
      <c r="FR28" s="106"/>
      <c r="FS28" s="106"/>
      <c r="FT28" s="106"/>
      <c r="FU28" s="106"/>
      <c r="FV28" s="106"/>
      <c r="FW28" s="106"/>
      <c r="FX28" s="106"/>
      <c r="FY28" s="106"/>
      <c r="FZ28" s="106"/>
      <c r="GA28" s="106"/>
      <c r="GB28" s="106"/>
      <c r="GC28" s="107"/>
      <c r="GD28" s="106"/>
      <c r="GE28" s="106"/>
      <c r="GF28" s="106"/>
      <c r="GG28" s="106"/>
      <c r="GH28" s="106"/>
      <c r="GI28" s="106"/>
      <c r="GJ28" s="106"/>
      <c r="GK28" s="106"/>
      <c r="GL28" s="106"/>
      <c r="GM28" s="106"/>
      <c r="GN28" s="106"/>
      <c r="GO28" s="106"/>
      <c r="GP28" s="107"/>
      <c r="GQ28" s="106"/>
      <c r="GR28" s="115"/>
      <c r="GS28" s="115"/>
      <c r="GT28" s="115"/>
      <c r="GU28" s="115"/>
      <c r="GV28" s="115"/>
      <c r="GW28" s="115"/>
      <c r="GX28" s="115"/>
      <c r="GY28" s="115"/>
      <c r="GZ28" s="115"/>
      <c r="HA28" s="115"/>
      <c r="HB28" s="115"/>
      <c r="HC28" s="107"/>
      <c r="HD28" s="106"/>
      <c r="HE28" s="115"/>
      <c r="HF28" s="115"/>
      <c r="HG28" s="115"/>
      <c r="HH28" s="115"/>
      <c r="HI28" s="115"/>
      <c r="HJ28" s="115"/>
      <c r="HK28" s="115"/>
      <c r="HL28" s="115"/>
      <c r="HM28" s="115"/>
      <c r="HN28" s="115"/>
      <c r="HO28" s="115"/>
      <c r="HP28" s="107"/>
      <c r="HQ28" s="106"/>
      <c r="HR28" s="115"/>
      <c r="HS28" s="115"/>
      <c r="HT28" s="115"/>
      <c r="HU28" s="115"/>
      <c r="HV28" s="115"/>
      <c r="HW28" s="115"/>
      <c r="HX28" s="115"/>
      <c r="HY28" s="115"/>
      <c r="HZ28" s="115"/>
      <c r="IA28" s="115"/>
      <c r="IB28" s="115"/>
      <c r="IC28" s="107"/>
      <c r="ID28" s="115"/>
      <c r="IE28" s="115"/>
      <c r="IF28" s="115"/>
      <c r="IG28" s="115"/>
      <c r="IH28" s="115"/>
      <c r="II28" s="115"/>
      <c r="IJ28" s="115"/>
      <c r="IK28" s="115"/>
      <c r="IL28" s="115"/>
      <c r="IM28" s="115"/>
      <c r="IN28" s="115"/>
      <c r="IO28" s="115"/>
      <c r="IP28" s="107"/>
      <c r="IQ28" s="115"/>
      <c r="IR28" s="115"/>
      <c r="IS28" s="115"/>
      <c r="IT28" s="115"/>
      <c r="IU28" s="115"/>
      <c r="IV28" s="115"/>
      <c r="IW28" s="115"/>
      <c r="IX28" s="115"/>
      <c r="IY28" s="115"/>
      <c r="IZ28" s="115"/>
      <c r="JA28" s="115"/>
      <c r="JB28" s="115"/>
      <c r="JC28" s="107"/>
      <c r="JD28" s="115"/>
      <c r="JE28" s="115"/>
      <c r="JF28" s="115"/>
      <c r="JG28" s="115"/>
      <c r="JH28" s="115"/>
      <c r="JI28" s="115"/>
      <c r="JJ28" s="115"/>
      <c r="JK28" s="115"/>
      <c r="JL28" s="115"/>
      <c r="JM28" s="115"/>
      <c r="JN28" s="115"/>
      <c r="JO28" s="115"/>
      <c r="JP28" s="107"/>
      <c r="JQ28" s="115"/>
      <c r="JR28" s="115"/>
      <c r="JS28" s="115"/>
      <c r="JT28" s="115"/>
      <c r="JU28" s="115"/>
      <c r="JV28" s="115"/>
      <c r="JW28" s="115"/>
      <c r="JX28" s="115"/>
      <c r="JY28" s="115"/>
      <c r="JZ28" s="115"/>
      <c r="KA28" s="115"/>
      <c r="KB28" s="115"/>
      <c r="KC28" s="107"/>
      <c r="KD28" s="115"/>
      <c r="KE28" s="115"/>
      <c r="KF28" s="115"/>
      <c r="KG28" s="115"/>
      <c r="KH28" s="115"/>
      <c r="KI28" s="115"/>
      <c r="KJ28" s="115"/>
      <c r="KK28" s="115"/>
      <c r="KL28" s="115"/>
      <c r="KM28" s="115"/>
      <c r="KN28" s="115"/>
      <c r="KO28" s="115"/>
      <c r="KP28" s="107"/>
      <c r="KQ28" s="115"/>
      <c r="KR28" s="115"/>
      <c r="KS28" s="115"/>
      <c r="KT28" s="115"/>
      <c r="KU28" s="115"/>
      <c r="KV28" s="115"/>
      <c r="KW28" s="115"/>
      <c r="KX28" s="115"/>
      <c r="KY28" s="115"/>
      <c r="KZ28" s="115"/>
      <c r="LA28" s="115"/>
      <c r="LB28" s="115"/>
      <c r="LC28" s="107"/>
      <c r="LD28" s="115"/>
      <c r="LE28" s="115"/>
      <c r="LF28" s="115"/>
      <c r="LG28" s="115"/>
      <c r="LH28" s="115"/>
      <c r="LI28" s="115"/>
      <c r="LJ28" s="115"/>
      <c r="LK28" s="115"/>
      <c r="LL28" s="115"/>
      <c r="LM28" s="115"/>
      <c r="LN28" s="115"/>
      <c r="LO28" s="115"/>
      <c r="LP28" s="107"/>
      <c r="LQ28" s="115"/>
      <c r="LR28" s="115"/>
      <c r="LS28" s="115"/>
      <c r="LT28" s="115"/>
      <c r="LU28" s="115"/>
      <c r="LV28" s="115"/>
      <c r="LW28" s="115"/>
      <c r="LX28" s="115"/>
      <c r="LY28" s="115"/>
      <c r="LZ28" s="115"/>
      <c r="MA28" s="115"/>
      <c r="MB28" s="115"/>
      <c r="MC28" s="107"/>
      <c r="MD28" s="115"/>
      <c r="ME28" s="115"/>
      <c r="MF28" s="115"/>
      <c r="MG28" s="115"/>
      <c r="MH28" s="115"/>
      <c r="MI28" s="115"/>
      <c r="MJ28" s="115"/>
      <c r="MK28" s="115"/>
      <c r="ML28" s="115"/>
      <c r="MM28" s="115"/>
      <c r="MN28" s="115"/>
      <c r="MO28" s="115"/>
      <c r="MP28" s="107"/>
    </row>
    <row r="29" spans="1:354" outlineLevel="1">
      <c r="B29" s="9" t="s">
        <v>367</v>
      </c>
      <c r="C29" s="5" t="s">
        <v>356</v>
      </c>
      <c r="D29" s="119">
        <v>135.24700000000001</v>
      </c>
      <c r="E29" s="119">
        <v>139.61000000000001</v>
      </c>
      <c r="F29" s="119">
        <v>143.39599999999999</v>
      </c>
      <c r="G29" s="119">
        <v>121.43300000000001</v>
      </c>
      <c r="H29" s="119">
        <v>123.404</v>
      </c>
      <c r="I29" s="119">
        <v>124.07899999999999</v>
      </c>
      <c r="J29" s="119">
        <v>150.523</v>
      </c>
      <c r="K29" s="119">
        <v>136.01900000000001</v>
      </c>
      <c r="L29" s="119">
        <v>127.008</v>
      </c>
      <c r="M29" s="119">
        <v>127.809</v>
      </c>
      <c r="N29" s="119">
        <v>125.976</v>
      </c>
      <c r="O29" s="119">
        <v>121.41800000000001</v>
      </c>
      <c r="P29" s="133">
        <v>1575.922</v>
      </c>
      <c r="Q29" s="119">
        <v>123.449</v>
      </c>
      <c r="R29" s="119">
        <v>116.176</v>
      </c>
      <c r="S29" s="119">
        <v>132.03200000000001</v>
      </c>
      <c r="T29" s="119">
        <v>158.70400000000001</v>
      </c>
      <c r="U29" s="119">
        <v>155.02699999999999</v>
      </c>
      <c r="V29" s="119">
        <v>104.643</v>
      </c>
      <c r="W29" s="119">
        <v>107.581</v>
      </c>
      <c r="X29" s="119">
        <v>151.072</v>
      </c>
      <c r="Y29" s="119">
        <v>201.196</v>
      </c>
      <c r="Z29" s="119">
        <v>120.65</v>
      </c>
      <c r="AA29" s="119">
        <v>147.63499999999999</v>
      </c>
      <c r="AB29" s="119">
        <v>117.242</v>
      </c>
      <c r="AC29" s="133">
        <v>1635.4070000000002</v>
      </c>
      <c r="AD29" s="119">
        <v>122.84399999999999</v>
      </c>
      <c r="AE29" s="119">
        <v>120.756</v>
      </c>
      <c r="AF29" s="119">
        <v>221.46199999999999</v>
      </c>
      <c r="AG29" s="119">
        <v>157.619</v>
      </c>
      <c r="AH29" s="119">
        <v>152.172</v>
      </c>
      <c r="AI29" s="119">
        <v>164.11699999999999</v>
      </c>
      <c r="AJ29" s="119">
        <v>124.015</v>
      </c>
      <c r="AK29" s="119">
        <v>151.286</v>
      </c>
      <c r="AL29" s="119">
        <v>163.066</v>
      </c>
      <c r="AM29" s="119">
        <v>180.30799999999999</v>
      </c>
      <c r="AN29" s="119">
        <v>121.172</v>
      </c>
      <c r="AO29" s="119">
        <v>128.79599999999999</v>
      </c>
      <c r="AP29" s="133">
        <v>1807.6130000000003</v>
      </c>
      <c r="AQ29" s="119">
        <v>148.21700000000001</v>
      </c>
      <c r="AR29" s="119">
        <v>177.64599999999999</v>
      </c>
      <c r="AS29" s="119">
        <v>130.13399999999999</v>
      </c>
      <c r="AT29" s="119">
        <v>152.06399999999999</v>
      </c>
      <c r="AU29" s="119">
        <v>174.41200000000001</v>
      </c>
      <c r="AV29" s="119">
        <v>175.541</v>
      </c>
      <c r="AW29" s="119">
        <v>126.313</v>
      </c>
      <c r="AX29" s="119">
        <v>160.59899999999999</v>
      </c>
      <c r="AY29" s="119">
        <v>180.452</v>
      </c>
      <c r="AZ29" s="119">
        <v>132.30699999999999</v>
      </c>
      <c r="BA29" s="119">
        <v>125.89</v>
      </c>
      <c r="BB29" s="119">
        <v>161.524</v>
      </c>
      <c r="BC29" s="133">
        <v>1845.0990000000002</v>
      </c>
      <c r="BD29" s="119">
        <v>131.11600000000001</v>
      </c>
      <c r="BE29" s="119">
        <v>159.51599999999999</v>
      </c>
      <c r="BF29" s="119">
        <v>169.85400000000001</v>
      </c>
      <c r="BG29" s="119">
        <v>226.184</v>
      </c>
      <c r="BH29" s="119">
        <v>222.12</v>
      </c>
      <c r="BI29" s="119">
        <v>177.797</v>
      </c>
      <c r="BJ29" s="119">
        <v>194.77</v>
      </c>
      <c r="BK29" s="119">
        <v>163.68799999999999</v>
      </c>
      <c r="BL29" s="119">
        <v>169.797</v>
      </c>
      <c r="BM29" s="119">
        <v>199.001</v>
      </c>
      <c r="BN29" s="119">
        <v>165.06399999999999</v>
      </c>
      <c r="BO29" s="119">
        <v>166.21799999999999</v>
      </c>
      <c r="BP29" s="133">
        <v>2145.125</v>
      </c>
      <c r="BQ29" s="119">
        <v>170.35</v>
      </c>
      <c r="BR29" s="119">
        <v>174.547</v>
      </c>
      <c r="BS29" s="119">
        <v>201.119</v>
      </c>
      <c r="BT29" s="119">
        <v>210.28800000000001</v>
      </c>
      <c r="BU29" s="119">
        <v>216.21600000000001</v>
      </c>
      <c r="BV29" s="119">
        <v>189.42099999999999</v>
      </c>
      <c r="BW29" s="119">
        <v>233.53700000000001</v>
      </c>
      <c r="BX29" s="119">
        <v>218.267</v>
      </c>
      <c r="BY29" s="119">
        <v>218.29</v>
      </c>
      <c r="BZ29" s="119">
        <v>216.77699999999999</v>
      </c>
      <c r="CA29" s="119">
        <v>182.84800000000001</v>
      </c>
      <c r="CB29" s="119">
        <v>185.03700000000001</v>
      </c>
      <c r="CC29" s="133">
        <v>2416.6969999999997</v>
      </c>
      <c r="CD29" s="119">
        <v>185.95599999999999</v>
      </c>
      <c r="CE29" s="119">
        <v>224.65700000000001</v>
      </c>
      <c r="CF29" s="119">
        <v>237.62</v>
      </c>
      <c r="CG29" s="119">
        <v>209.76499999999999</v>
      </c>
      <c r="CH29" s="119">
        <v>259.8</v>
      </c>
      <c r="CI29" s="119">
        <v>222.47800000000001</v>
      </c>
      <c r="CJ29" s="119">
        <v>242.5</v>
      </c>
      <c r="CK29" s="119">
        <v>204.08600000000001</v>
      </c>
      <c r="CL29" s="119">
        <v>205.86642999999998</v>
      </c>
      <c r="CM29" s="119">
        <v>204.34398999999999</v>
      </c>
      <c r="CN29" s="119">
        <v>204.983</v>
      </c>
      <c r="CO29" s="119">
        <v>169.66</v>
      </c>
      <c r="CP29" s="133">
        <v>2571.71542</v>
      </c>
      <c r="CQ29" s="119">
        <v>193.429</v>
      </c>
      <c r="CR29" s="119">
        <v>169.51300000000001</v>
      </c>
      <c r="CS29" s="119">
        <v>189.65899999999999</v>
      </c>
      <c r="CT29" s="119">
        <v>197.75200000000001</v>
      </c>
      <c r="CU29" s="119">
        <v>217.869</v>
      </c>
      <c r="CV29" s="119">
        <v>217.52600000000001</v>
      </c>
      <c r="CW29" s="119">
        <v>248.56100000000001</v>
      </c>
      <c r="CX29" s="119">
        <v>223.73500000000001</v>
      </c>
      <c r="CY29" s="119">
        <v>218.94</v>
      </c>
      <c r="CZ29" s="119">
        <v>230.548</v>
      </c>
      <c r="DA29" s="119">
        <v>230.27</v>
      </c>
      <c r="DB29" s="119">
        <v>229.815</v>
      </c>
      <c r="DC29" s="133">
        <v>2567.6170000000002</v>
      </c>
      <c r="DD29" s="119">
        <v>207.471</v>
      </c>
      <c r="DE29" s="119">
        <v>206.09100000000001</v>
      </c>
      <c r="DF29" s="119">
        <v>207.34200000000001</v>
      </c>
      <c r="DG29" s="119">
        <v>224.488</v>
      </c>
      <c r="DH29" s="119">
        <v>232.59399999999999</v>
      </c>
      <c r="DI29" s="119">
        <v>263.99200000000002</v>
      </c>
      <c r="DJ29" s="119">
        <v>283.53800000000001</v>
      </c>
      <c r="DK29" s="119">
        <v>263.87799999999999</v>
      </c>
      <c r="DL29" s="119">
        <v>277.42399999999998</v>
      </c>
      <c r="DM29" s="119">
        <v>274.02499999999998</v>
      </c>
      <c r="DN29" s="119">
        <v>251.28399999999999</v>
      </c>
      <c r="DO29" s="119">
        <v>245.29400000000001</v>
      </c>
      <c r="DP29" s="133">
        <v>2937.4210000000003</v>
      </c>
      <c r="DQ29" s="119">
        <v>244.77600000000001</v>
      </c>
      <c r="DR29" s="119">
        <v>233.548</v>
      </c>
      <c r="DS29" s="119">
        <v>248.74100000000001</v>
      </c>
      <c r="DT29" s="119">
        <v>232.84299999999999</v>
      </c>
      <c r="DU29" s="119">
        <v>231.90199999999999</v>
      </c>
      <c r="DV29" s="119">
        <v>232.75899999999999</v>
      </c>
      <c r="DW29" s="119">
        <v>245.703</v>
      </c>
      <c r="DX29" s="119">
        <v>251.62200000000001</v>
      </c>
      <c r="DY29" s="119">
        <v>246.81399999999999</v>
      </c>
      <c r="DZ29" s="119">
        <v>260.37700000000001</v>
      </c>
      <c r="EA29" s="119">
        <v>254.06700000000001</v>
      </c>
      <c r="EB29" s="119">
        <v>251.90799999999999</v>
      </c>
      <c r="EC29" s="133">
        <v>2935.06</v>
      </c>
      <c r="ED29" s="119">
        <v>253.67099999999999</v>
      </c>
      <c r="EE29" s="119">
        <v>256.13400000000001</v>
      </c>
      <c r="EF29" s="119">
        <v>290.697</v>
      </c>
      <c r="EG29" s="119">
        <v>261.202</v>
      </c>
      <c r="EH29" s="119">
        <v>270.63</v>
      </c>
      <c r="EI29" s="119">
        <v>271.79700000000003</v>
      </c>
      <c r="EJ29" s="119">
        <v>266.505</v>
      </c>
      <c r="EK29" s="119">
        <v>286.29899999999998</v>
      </c>
      <c r="EL29" s="119">
        <v>287.75299999999999</v>
      </c>
      <c r="EM29" s="119">
        <v>276.209</v>
      </c>
      <c r="EN29" s="119">
        <v>285.803</v>
      </c>
      <c r="EO29" s="119">
        <v>270.89</v>
      </c>
      <c r="EP29" s="133">
        <v>3277.5899999999997</v>
      </c>
      <c r="EQ29" s="119">
        <v>261.77100000000002</v>
      </c>
      <c r="ER29" s="119">
        <v>259.767</v>
      </c>
      <c r="ES29" s="119">
        <v>285.71499999999997</v>
      </c>
      <c r="ET29" s="119">
        <v>255.584</v>
      </c>
      <c r="EU29" s="119">
        <v>268.32900000000001</v>
      </c>
      <c r="EV29" s="119">
        <v>254.98500000000001</v>
      </c>
      <c r="EW29" s="119">
        <v>242.18199999999999</v>
      </c>
      <c r="EX29" s="119">
        <v>276.17599999999999</v>
      </c>
      <c r="EY29" s="119">
        <v>274.56900000000002</v>
      </c>
      <c r="EZ29" s="119">
        <v>266.91899999999998</v>
      </c>
      <c r="FA29" s="119">
        <v>278.565</v>
      </c>
      <c r="FB29" s="119">
        <v>300.036</v>
      </c>
      <c r="FC29" s="133">
        <v>3224.598</v>
      </c>
      <c r="FD29" s="119">
        <v>259.44200000000001</v>
      </c>
      <c r="FE29" s="119">
        <v>286.86500000000001</v>
      </c>
      <c r="FF29" s="119">
        <v>306.74900000000002</v>
      </c>
      <c r="FG29" s="119">
        <v>274.09500000000003</v>
      </c>
      <c r="FH29" s="119">
        <v>300.00700000000001</v>
      </c>
      <c r="FI29" s="119">
        <v>297.68200000000002</v>
      </c>
      <c r="FJ29" s="119">
        <v>322.233</v>
      </c>
      <c r="FK29" s="119">
        <v>333.834</v>
      </c>
      <c r="FL29" s="119">
        <v>317.92700000000002</v>
      </c>
      <c r="FM29" s="119">
        <v>318.23500000000001</v>
      </c>
      <c r="FN29" s="119">
        <v>326.65987000000001</v>
      </c>
      <c r="FO29" s="119">
        <v>286.28631000000001</v>
      </c>
      <c r="FP29" s="133">
        <v>3630.0151800000003</v>
      </c>
      <c r="FQ29" s="119">
        <v>318.24</v>
      </c>
      <c r="FR29" s="119">
        <v>299.07100000000003</v>
      </c>
      <c r="FS29" s="119">
        <v>296.58999999999997</v>
      </c>
      <c r="FT29" s="119">
        <v>324.48599999999999</v>
      </c>
      <c r="FU29" s="119">
        <v>313.27800000000002</v>
      </c>
      <c r="FV29" s="119">
        <v>293.28199999999998</v>
      </c>
      <c r="FW29" s="119">
        <v>316.43200000000002</v>
      </c>
      <c r="FX29" s="119">
        <v>327.60199999999998</v>
      </c>
      <c r="FY29" s="119">
        <v>298.36527000000001</v>
      </c>
      <c r="FZ29" s="119">
        <v>328.11478999999997</v>
      </c>
      <c r="GA29" s="119">
        <v>310.19721999999996</v>
      </c>
      <c r="GB29" s="119">
        <v>292.27148</v>
      </c>
      <c r="GC29" s="133">
        <v>3717.92976</v>
      </c>
      <c r="GD29" s="119">
        <v>302.33810999999997</v>
      </c>
      <c r="GE29" s="119">
        <v>300.61690000000004</v>
      </c>
      <c r="GF29" s="119">
        <v>322.88910999999996</v>
      </c>
      <c r="GG29" s="119">
        <v>322.15375</v>
      </c>
      <c r="GH29" s="119">
        <v>318.13327000000004</v>
      </c>
      <c r="GI29" s="119">
        <v>287.92876000000001</v>
      </c>
      <c r="GJ29" s="119">
        <v>293.50639000000001</v>
      </c>
      <c r="GK29" s="119">
        <v>330.06788</v>
      </c>
      <c r="GL29" s="119">
        <v>310.23735999999997</v>
      </c>
      <c r="GM29" s="119">
        <v>322.44031999999999</v>
      </c>
      <c r="GN29" s="119">
        <v>337.27524</v>
      </c>
      <c r="GO29" s="119">
        <v>330.834</v>
      </c>
      <c r="GP29" s="133">
        <v>3778.4210899999998</v>
      </c>
      <c r="GQ29" s="119">
        <v>305.10725000000002</v>
      </c>
      <c r="GR29" s="119">
        <v>305.51782000000003</v>
      </c>
      <c r="GS29" s="119">
        <v>315.00223999999997</v>
      </c>
      <c r="GT29" s="119">
        <v>298.42025999999998</v>
      </c>
      <c r="GU29" s="119">
        <v>305.92764</v>
      </c>
      <c r="GV29" s="119">
        <v>297.03876000000002</v>
      </c>
      <c r="GW29" s="119">
        <v>302.52548999999999</v>
      </c>
      <c r="GX29" s="119">
        <v>311.63869249999999</v>
      </c>
      <c r="GY29" s="119">
        <v>306.70515999999998</v>
      </c>
      <c r="GZ29" s="119">
        <v>310.24133</v>
      </c>
      <c r="HA29" s="119">
        <v>301.20158250000003</v>
      </c>
      <c r="HB29" s="119">
        <v>307.3999</v>
      </c>
      <c r="HC29" s="133">
        <v>3666.7261249999997</v>
      </c>
      <c r="HD29" s="119">
        <v>265.071485</v>
      </c>
      <c r="HE29" s="119">
        <v>287.00150500000001</v>
      </c>
      <c r="HF29" s="119">
        <v>286.50607000000002</v>
      </c>
      <c r="HG29" s="119">
        <v>296.09800000000001</v>
      </c>
      <c r="HH29" s="119">
        <v>286.44900000000001</v>
      </c>
      <c r="HI29" s="119">
        <v>277.39272999999997</v>
      </c>
      <c r="HJ29" s="119">
        <v>275.92156749999998</v>
      </c>
      <c r="HK29" s="119">
        <v>288.053</v>
      </c>
      <c r="HL29" s="119">
        <v>274.07499999999999</v>
      </c>
      <c r="HM29" s="119">
        <v>279.20699999999999</v>
      </c>
      <c r="HN29" s="119">
        <v>279.41699999999997</v>
      </c>
      <c r="HO29" s="119">
        <v>287.5</v>
      </c>
      <c r="HP29" s="133">
        <v>3382.6923574999996</v>
      </c>
      <c r="HQ29" s="119">
        <v>270.49900000000002</v>
      </c>
      <c r="HR29" s="119">
        <v>260.11200000000002</v>
      </c>
      <c r="HS29" s="119">
        <v>283.71100000000001</v>
      </c>
      <c r="HT29" s="119">
        <v>260.77100000000002</v>
      </c>
      <c r="HU29" s="119">
        <v>283.024</v>
      </c>
      <c r="HV29" s="119">
        <v>283.62299999999999</v>
      </c>
      <c r="HW29" s="119">
        <v>271.36965250000003</v>
      </c>
      <c r="HX29" s="119">
        <v>289.74368249999901</v>
      </c>
      <c r="HY29" s="119">
        <v>284.52596500000004</v>
      </c>
      <c r="HZ29" s="119">
        <v>285.53486249999997</v>
      </c>
      <c r="IA29" s="119">
        <v>288.13155749999999</v>
      </c>
      <c r="IB29" s="119">
        <v>281.12475749999999</v>
      </c>
      <c r="IC29" s="133">
        <v>3342.1704774999998</v>
      </c>
      <c r="ID29" s="119">
        <v>290.31599999999997</v>
      </c>
      <c r="IE29" s="119">
        <v>255.505</v>
      </c>
      <c r="IF29" s="119">
        <v>282.92200000000003</v>
      </c>
      <c r="IG29" s="119">
        <v>270.95516749999996</v>
      </c>
      <c r="IH29" s="119">
        <v>283.78300000000002</v>
      </c>
      <c r="II29" s="119">
        <v>269.93256250000002</v>
      </c>
      <c r="IJ29" s="119">
        <v>265.01668749999999</v>
      </c>
      <c r="IK29" s="119">
        <v>287.08785999999998</v>
      </c>
      <c r="IL29" s="119">
        <v>280.08800000000002</v>
      </c>
      <c r="IM29" s="119">
        <v>302.43678749999998</v>
      </c>
      <c r="IN29" s="119">
        <v>304.35562750000003</v>
      </c>
      <c r="IO29" s="119">
        <v>306.29752500000001</v>
      </c>
      <c r="IP29" s="133">
        <v>3398.6962175000003</v>
      </c>
      <c r="IQ29" s="119">
        <v>256.29764066689143</v>
      </c>
      <c r="IR29" s="119">
        <v>258.22196058163644</v>
      </c>
      <c r="IS29" s="119">
        <v>273.35342155875344</v>
      </c>
      <c r="IT29" s="119">
        <v>266.16644040187026</v>
      </c>
      <c r="IU29" s="119">
        <v>285.31311666570491</v>
      </c>
      <c r="IV29" s="119">
        <v>254.01699971632067</v>
      </c>
      <c r="IW29" s="119">
        <v>270.33841477922249</v>
      </c>
      <c r="IX29" s="119">
        <v>288.22934986268473</v>
      </c>
      <c r="IY29" s="119">
        <v>274.72711517688589</v>
      </c>
      <c r="IZ29" s="119">
        <v>294.57505934015512</v>
      </c>
      <c r="JA29" s="119">
        <v>292.44142978601911</v>
      </c>
      <c r="JB29" s="119">
        <v>277.07695039827183</v>
      </c>
      <c r="JC29" s="133">
        <v>3290.7578989344161</v>
      </c>
      <c r="JD29" s="119">
        <v>262.22215125751956</v>
      </c>
      <c r="JE29" s="119">
        <v>271.43051604764281</v>
      </c>
      <c r="JF29" s="119">
        <v>130.01144215328841</v>
      </c>
      <c r="JG29" s="119">
        <v>0</v>
      </c>
      <c r="JH29" s="119">
        <v>80.157716954142117</v>
      </c>
      <c r="JI29" s="119">
        <v>192.36889198398589</v>
      </c>
      <c r="JJ29" s="119">
        <v>265.27361852377834</v>
      </c>
      <c r="JK29" s="119">
        <v>292.40922995666136</v>
      </c>
      <c r="JL29" s="119">
        <v>302.02932094774991</v>
      </c>
      <c r="JM29" s="119">
        <v>350.69736960022726</v>
      </c>
      <c r="JN29" s="119">
        <v>330.14377050459393</v>
      </c>
      <c r="JO29" s="119">
        <v>318.39860057381588</v>
      </c>
      <c r="JP29" s="133">
        <v>2795.1426285034058</v>
      </c>
      <c r="JQ29" s="119">
        <v>302.22134777256741</v>
      </c>
      <c r="JR29" s="119">
        <v>285.58495089840324</v>
      </c>
      <c r="JS29" s="119">
        <v>311.8698101389478</v>
      </c>
      <c r="JT29" s="119">
        <v>284.59918922589759</v>
      </c>
      <c r="JU29" s="119">
        <v>301.25691464154727</v>
      </c>
      <c r="JV29" s="119">
        <v>302.47621123900848</v>
      </c>
      <c r="JW29" s="119">
        <v>326.54184824765883</v>
      </c>
      <c r="JX29" s="119">
        <v>341.74016670732277</v>
      </c>
      <c r="JY29" s="119">
        <v>368.64208631920428</v>
      </c>
      <c r="JZ29" s="119">
        <v>370.1717963086366</v>
      </c>
      <c r="KA29" s="119">
        <v>360.19219559673837</v>
      </c>
      <c r="KB29" s="119">
        <v>350.25032173028455</v>
      </c>
      <c r="KC29" s="133">
        <v>3905.546838826217</v>
      </c>
      <c r="KD29" s="375">
        <f t="shared" ref="KD29:LP29" si="38">+IFERROR((SUM(IQ29:KB29)/SUM(IQ39:KB39)*KD39),"")</f>
        <v>315.84656237366016</v>
      </c>
      <c r="KE29" s="375">
        <f t="shared" si="38"/>
        <v>329.96082259721936</v>
      </c>
      <c r="KF29" s="375">
        <f t="shared" si="38"/>
        <v>358.04456839752959</v>
      </c>
      <c r="KG29" s="375">
        <f t="shared" si="38"/>
        <v>328.45534710359061</v>
      </c>
      <c r="KH29" s="375">
        <f t="shared" si="38"/>
        <v>346.74307426962918</v>
      </c>
      <c r="KI29" s="375">
        <f t="shared" si="38"/>
        <v>353.19397063144589</v>
      </c>
      <c r="KJ29" s="375">
        <f t="shared" si="38"/>
        <v>337.16967429258688</v>
      </c>
      <c r="KK29" s="375">
        <f t="shared" si="38"/>
        <v>380.72570492132746</v>
      </c>
      <c r="KL29" s="375">
        <f t="shared" si="38"/>
        <v>380.33389972915836</v>
      </c>
      <c r="KM29" s="375">
        <f t="shared" si="38"/>
        <v>373.17041723130654</v>
      </c>
      <c r="KN29" s="375">
        <f t="shared" si="38"/>
        <v>362.68881123398734</v>
      </c>
      <c r="KO29" s="375">
        <f t="shared" si="38"/>
        <v>344.71282321225152</v>
      </c>
      <c r="KP29" s="133">
        <f t="shared" si="38"/>
        <v>4211.598948952339</v>
      </c>
      <c r="KQ29" s="375">
        <f t="shared" si="38"/>
        <v>323.89369157541392</v>
      </c>
      <c r="KR29" s="375">
        <f t="shared" si="38"/>
        <v>292.54460354692429</v>
      </c>
      <c r="KS29" s="375">
        <f t="shared" si="38"/>
        <v>325.27174606423779</v>
      </c>
      <c r="KT29" s="375">
        <f t="shared" si="38"/>
        <v>290.29145744074856</v>
      </c>
      <c r="KU29" s="375">
        <f t="shared" si="38"/>
        <v>307.92697145389866</v>
      </c>
      <c r="KV29" s="375">
        <f t="shared" si="38"/>
        <v>309.177702942206</v>
      </c>
      <c r="KW29" s="375">
        <f t="shared" si="38"/>
        <v>304.21496164135232</v>
      </c>
      <c r="KX29" s="375">
        <f t="shared" si="38"/>
        <v>336.39760125406667</v>
      </c>
      <c r="KY29" s="375">
        <f t="shared" si="38"/>
        <v>326.65549580050231</v>
      </c>
      <c r="KZ29" s="375">
        <f t="shared" si="38"/>
        <v>326.98632191307109</v>
      </c>
      <c r="LA29" s="375">
        <f t="shared" si="38"/>
        <v>323.33563325857568</v>
      </c>
      <c r="LB29" s="375">
        <f t="shared" si="38"/>
        <v>290.76676904282152</v>
      </c>
      <c r="LC29" s="133">
        <f t="shared" si="38"/>
        <v>3757.2777016983569</v>
      </c>
      <c r="LD29" s="375">
        <f t="shared" si="38"/>
        <v>324.34570846185022</v>
      </c>
      <c r="LE29" s="375">
        <f t="shared" si="38"/>
        <v>269.26566979630348</v>
      </c>
      <c r="LF29" s="375">
        <f t="shared" si="38"/>
        <v>274.38140762853732</v>
      </c>
      <c r="LG29" s="375">
        <f t="shared" si="38"/>
        <v>301.45049850851109</v>
      </c>
      <c r="LH29" s="375">
        <f t="shared" si="38"/>
        <v>298.40891355106862</v>
      </c>
      <c r="LI29" s="375">
        <f t="shared" si="38"/>
        <v>285.70934674997505</v>
      </c>
      <c r="LJ29" s="375">
        <f t="shared" si="38"/>
        <v>311.54737356591579</v>
      </c>
      <c r="LK29" s="375">
        <f t="shared" si="38"/>
        <v>342.18911150962663</v>
      </c>
      <c r="LL29" s="375">
        <f t="shared" si="38"/>
        <v>318.92690999466032</v>
      </c>
      <c r="LM29" s="375">
        <f t="shared" si="38"/>
        <v>331.96251614506167</v>
      </c>
      <c r="LN29" s="375">
        <f t="shared" si="38"/>
        <v>308.74231364121954</v>
      </c>
      <c r="LO29" s="375">
        <f t="shared" si="38"/>
        <v>286.45290939182399</v>
      </c>
      <c r="LP29" s="133">
        <f t="shared" si="38"/>
        <v>3653.381293255497</v>
      </c>
      <c r="LQ29" s="375">
        <f t="shared" ref="LQ29" si="39">+IFERROR((SUM(KD29:LO29)/SUM(KD39:LO39)*LQ39),"")</f>
        <v>288.12853003262899</v>
      </c>
      <c r="LR29" s="375">
        <f t="shared" ref="LR29" si="40">+IFERROR((SUM(KE29:LP29)/SUM(KE39:LP39)*LR39),"")</f>
        <v>278.64670077039659</v>
      </c>
      <c r="LS29" s="375">
        <f t="shared" ref="LS29" si="41">+IFERROR((SUM(KF29:LQ29)/SUM(KF39:LQ39)*LS39),"")</f>
        <v>285.31257396571067</v>
      </c>
      <c r="LT29" s="375">
        <f t="shared" ref="LT29" si="42">+IFERROR((SUM(KG29:LR29)/SUM(KG39:LR39)*LT39),"")</f>
        <v>286.33337167212744</v>
      </c>
      <c r="LU29" s="375">
        <f t="shared" ref="LU29" si="43">+IFERROR((SUM(KH29:LS29)/SUM(KH39:LS39)*LU39),"")</f>
        <v>299.88938692842567</v>
      </c>
      <c r="LV29" s="375">
        <f t="shared" ref="LV29" si="44">+IFERROR((SUM(KI29:LT29)/SUM(KI39:LT39)*LV39),"")</f>
        <v>292.60807409559186</v>
      </c>
      <c r="LW29" s="375">
        <f t="shared" ref="LW29" si="45">+IFERROR((SUM(KJ29:LU29)/SUM(KJ39:LU39)*LW39),"")</f>
        <v>319.38989925222131</v>
      </c>
      <c r="LX29" s="375">
        <f t="shared" ref="LX29" si="46">+IFERROR((SUM(KK29:LV29)/SUM(KK39:LV39)*LX39),"")</f>
        <v>333.75357543496949</v>
      </c>
      <c r="LY29" s="375">
        <f t="shared" ref="LY29" si="47">+IFERROR((SUM(KL29:LW29)/SUM(KL39:LW39)*LY39),"")</f>
        <v>344.35637454993082</v>
      </c>
      <c r="LZ29" s="375">
        <f t="shared" ref="LZ29" si="48">+IFERROR((SUM(KM29:LX29)/SUM(KM39:LX39)*LZ39),"")</f>
        <v>358.99995601252374</v>
      </c>
      <c r="MA29" s="375">
        <f t="shared" ref="MA29" si="49">+IFERROR((SUM(KN29:LY29)/SUM(KN39:LY39)*MA39),"")</f>
        <v>334.07590373390053</v>
      </c>
      <c r="MB29" s="375">
        <f t="shared" ref="MB29" si="50">+IFERROR((SUM(KO29:LZ29)/SUM(KO39:LZ39)*MB39),"")</f>
        <v>322.04769366252555</v>
      </c>
      <c r="MC29" s="133">
        <f t="shared" ref="MC29" si="51">+IFERROR((SUM(KP29:MA29)/SUM(KP39:MA39)*MC39),"")</f>
        <v>3743.6076398595192</v>
      </c>
      <c r="MD29" s="375">
        <f t="shared" ref="MD29" si="52">+IFERROR((SUM(KQ29:MB29)/SUM(KQ39:MB39)*MD39),"")</f>
        <v>319.0278982715318</v>
      </c>
      <c r="ME29" s="375">
        <f t="shared" ref="ME29" si="53">+IFERROR((SUM(KR29:MC29)/SUM(KR39:MC39)*ME39),"")</f>
        <v>302.41187584561288</v>
      </c>
      <c r="MF29" s="375">
        <f t="shared" ref="MF29" si="54">+IFERROR((SUM(KS29:MD29)/SUM(KS39:MD39)*MF39),"")</f>
        <v>0</v>
      </c>
      <c r="MG29" s="375">
        <f t="shared" ref="MG29" si="55">+IFERROR((SUM(KT29:ME29)/SUM(KT39:ME39)*MG39),"")</f>
        <v>0</v>
      </c>
      <c r="MH29" s="375" t="str">
        <f t="shared" ref="MH29" si="56">+IFERROR((SUM(KU29:MF29)/SUM(KU39:MF39)*MH39),"")</f>
        <v/>
      </c>
      <c r="MI29" s="375" t="str">
        <f t="shared" ref="MI29" si="57">+IFERROR((SUM(KV29:MG29)/SUM(KV39:MG39)*MI39),"")</f>
        <v/>
      </c>
      <c r="MJ29" s="375" t="str">
        <f t="shared" ref="MJ29" si="58">+IFERROR((SUM(KW29:MH29)/SUM(KW39:MH39)*MJ39),"")</f>
        <v/>
      </c>
      <c r="MK29" s="375" t="str">
        <f t="shared" ref="MK29" si="59">+IFERROR((SUM(KX29:MI29)/SUM(KX39:MI39)*MK39),"")</f>
        <v/>
      </c>
      <c r="ML29" s="375" t="str">
        <f t="shared" ref="ML29" si="60">+IFERROR((SUM(KY29:MJ29)/SUM(KY39:MJ39)*ML39),"")</f>
        <v/>
      </c>
      <c r="MM29" s="375" t="str">
        <f t="shared" ref="MM29" si="61">+IFERROR((SUM(KZ29:MK29)/SUM(KZ39:MK39)*MM39),"")</f>
        <v/>
      </c>
      <c r="MN29" s="375" t="str">
        <f t="shared" ref="MN29" si="62">+IFERROR((SUM(LA29:ML29)/SUM(LA39:ML39)*MN39),"")</f>
        <v/>
      </c>
      <c r="MO29" s="375" t="str">
        <f t="shared" ref="MO29" si="63">+IFERROR((SUM(LB29:MM29)/SUM(LB39:MM39)*MO39),"")</f>
        <v/>
      </c>
      <c r="MP29" s="133">
        <f t="shared" ref="MP29" si="64">+IFERROR((SUM(LC29:MN29)/SUM(LC39:MN39)*MP39),"")</f>
        <v>621.42740473505171</v>
      </c>
    </row>
    <row r="30" spans="1:354" outlineLevel="1">
      <c r="B30" s="9" t="s">
        <v>367</v>
      </c>
      <c r="C30" s="5" t="s">
        <v>357</v>
      </c>
      <c r="D30" s="119">
        <v>59.741999999999997</v>
      </c>
      <c r="E30" s="119">
        <v>61.031999999999996</v>
      </c>
      <c r="F30" s="119">
        <v>62.572000000000003</v>
      </c>
      <c r="G30" s="119">
        <v>53.478999999999999</v>
      </c>
      <c r="H30" s="119">
        <v>59.704999999999998</v>
      </c>
      <c r="I30" s="119">
        <v>57.820999999999998</v>
      </c>
      <c r="J30" s="119">
        <v>60.582999999999998</v>
      </c>
      <c r="K30" s="119">
        <v>65.561999999999998</v>
      </c>
      <c r="L30" s="119">
        <v>64.05</v>
      </c>
      <c r="M30" s="119">
        <v>62.817</v>
      </c>
      <c r="N30" s="119">
        <v>57.762999999999998</v>
      </c>
      <c r="O30" s="119">
        <v>52.375</v>
      </c>
      <c r="P30" s="133">
        <v>717.50099999999998</v>
      </c>
      <c r="Q30" s="119">
        <v>55.317</v>
      </c>
      <c r="R30" s="119">
        <v>51.348999999999997</v>
      </c>
      <c r="S30" s="119">
        <v>56.323</v>
      </c>
      <c r="T30" s="119">
        <v>48.576000000000001</v>
      </c>
      <c r="U30" s="119">
        <v>52.317999999999998</v>
      </c>
      <c r="V30" s="119">
        <v>49.996000000000002</v>
      </c>
      <c r="W30" s="119">
        <v>56.389000000000003</v>
      </c>
      <c r="X30" s="119">
        <v>64.06</v>
      </c>
      <c r="Y30" s="119">
        <v>58.82</v>
      </c>
      <c r="Z30" s="119">
        <v>64.100999999999999</v>
      </c>
      <c r="AA30" s="119">
        <v>61.905999999999999</v>
      </c>
      <c r="AB30" s="119">
        <v>62.137999999999998</v>
      </c>
      <c r="AC30" s="133">
        <v>681.29300000000001</v>
      </c>
      <c r="AD30" s="119">
        <v>60.213000000000001</v>
      </c>
      <c r="AE30" s="119">
        <v>62.252000000000002</v>
      </c>
      <c r="AF30" s="119">
        <v>57.042000000000002</v>
      </c>
      <c r="AG30" s="119">
        <v>61.68</v>
      </c>
      <c r="AH30" s="119">
        <v>57.389000000000003</v>
      </c>
      <c r="AI30" s="119">
        <v>55.433999999999997</v>
      </c>
      <c r="AJ30" s="119">
        <v>65.900000000000006</v>
      </c>
      <c r="AK30" s="119">
        <v>66.460999999999999</v>
      </c>
      <c r="AL30" s="119">
        <v>70.625</v>
      </c>
      <c r="AM30" s="119">
        <v>72.444000000000003</v>
      </c>
      <c r="AN30" s="119">
        <v>70.05</v>
      </c>
      <c r="AO30" s="119">
        <v>71.015000000000001</v>
      </c>
      <c r="AP30" s="133">
        <v>770.50499999999988</v>
      </c>
      <c r="AQ30" s="119">
        <v>68.599999999999994</v>
      </c>
      <c r="AR30" s="119">
        <v>65.084000000000003</v>
      </c>
      <c r="AS30" s="119">
        <v>73.887</v>
      </c>
      <c r="AT30" s="119">
        <v>69.894000000000005</v>
      </c>
      <c r="AU30" s="119">
        <v>65.158000000000001</v>
      </c>
      <c r="AV30" s="119">
        <v>65.507999999999996</v>
      </c>
      <c r="AW30" s="119">
        <v>73.406999999999996</v>
      </c>
      <c r="AX30" s="119">
        <v>77.983000000000004</v>
      </c>
      <c r="AY30" s="119">
        <v>79.007999999999996</v>
      </c>
      <c r="AZ30" s="119">
        <v>80.927999999999997</v>
      </c>
      <c r="BA30" s="119">
        <v>73.007999999999996</v>
      </c>
      <c r="BB30" s="119">
        <v>73.945999999999998</v>
      </c>
      <c r="BC30" s="133">
        <v>866.41100000000006</v>
      </c>
      <c r="BD30" s="119">
        <v>76.011189999999999</v>
      </c>
      <c r="BE30" s="119">
        <v>77.200699999999998</v>
      </c>
      <c r="BF30" s="119">
        <v>82.162009999999995</v>
      </c>
      <c r="BG30" s="119">
        <v>70.119950000000003</v>
      </c>
      <c r="BH30" s="119">
        <v>67.234809999999996</v>
      </c>
      <c r="BI30" s="119">
        <v>68.954449999999994</v>
      </c>
      <c r="BJ30" s="119">
        <v>70.683679999999995</v>
      </c>
      <c r="BK30" s="119">
        <v>78.377740000000003</v>
      </c>
      <c r="BL30" s="119">
        <v>80.507220000000004</v>
      </c>
      <c r="BM30" s="119">
        <v>79.531999999999996</v>
      </c>
      <c r="BN30" s="119">
        <v>75.697000000000003</v>
      </c>
      <c r="BO30" s="119">
        <v>80.620399999999989</v>
      </c>
      <c r="BP30" s="133">
        <v>907.10115000000008</v>
      </c>
      <c r="BQ30" s="119">
        <v>69.710999999999999</v>
      </c>
      <c r="BR30" s="119">
        <v>77.477850000000004</v>
      </c>
      <c r="BS30" s="119">
        <v>75.817800000000005</v>
      </c>
      <c r="BT30" s="119">
        <v>74.415999999999997</v>
      </c>
      <c r="BU30" s="119">
        <v>70.503929999999997</v>
      </c>
      <c r="BV30" s="119">
        <v>71.053160000000005</v>
      </c>
      <c r="BW30" s="119">
        <v>75.208010000000002</v>
      </c>
      <c r="BX30" s="119">
        <v>84.418360000000007</v>
      </c>
      <c r="BY30" s="119">
        <v>81.887110000000007</v>
      </c>
      <c r="BZ30" s="119">
        <v>87.325050000000005</v>
      </c>
      <c r="CA30" s="119">
        <v>86.758409999999998</v>
      </c>
      <c r="CB30" s="119">
        <v>87.752520000000004</v>
      </c>
      <c r="CC30" s="133">
        <v>942.32920000000001</v>
      </c>
      <c r="CD30" s="119">
        <v>86.042429999999996</v>
      </c>
      <c r="CE30" s="119">
        <v>82.93777</v>
      </c>
      <c r="CF30" s="119">
        <v>94.490740000000002</v>
      </c>
      <c r="CG30" s="119">
        <v>77.818550000000002</v>
      </c>
      <c r="CH30" s="119">
        <v>93.444330000000008</v>
      </c>
      <c r="CI30" s="119">
        <v>86.919300000000007</v>
      </c>
      <c r="CJ30" s="119">
        <v>88.128230000000002</v>
      </c>
      <c r="CK30" s="119">
        <v>100.66155000000001</v>
      </c>
      <c r="CL30" s="119">
        <v>101.33064999999999</v>
      </c>
      <c r="CM30" s="119">
        <v>102.90908</v>
      </c>
      <c r="CN30" s="119">
        <v>100.41136</v>
      </c>
      <c r="CO30" s="119">
        <v>100.03475</v>
      </c>
      <c r="CP30" s="133">
        <v>1115.1287400000001</v>
      </c>
      <c r="CQ30" s="119">
        <v>94.09535000000001</v>
      </c>
      <c r="CR30" s="119">
        <v>94.829630000000009</v>
      </c>
      <c r="CS30" s="119">
        <v>100.07519000000001</v>
      </c>
      <c r="CT30" s="119">
        <v>89.586079999999995</v>
      </c>
      <c r="CU30" s="119">
        <v>97.640590000000003</v>
      </c>
      <c r="CV30" s="119">
        <v>99.076030000000003</v>
      </c>
      <c r="CW30" s="119">
        <v>100.4375</v>
      </c>
      <c r="CX30" s="119">
        <v>110.01329</v>
      </c>
      <c r="CY30" s="119">
        <v>109.09401</v>
      </c>
      <c r="CZ30" s="119">
        <v>108.55601</v>
      </c>
      <c r="DA30" s="119">
        <v>105.25775</v>
      </c>
      <c r="DB30" s="119">
        <v>108.52603999999999</v>
      </c>
      <c r="DC30" s="133">
        <v>1217.1874700000001</v>
      </c>
      <c r="DD30" s="119">
        <v>101.22805</v>
      </c>
      <c r="DE30" s="119">
        <v>98.941729999999993</v>
      </c>
      <c r="DF30" s="119">
        <v>103.34488</v>
      </c>
      <c r="DG30" s="119">
        <v>102.61572</v>
      </c>
      <c r="DH30" s="119">
        <v>101.42297000000001</v>
      </c>
      <c r="DI30" s="119">
        <v>95.962130000000002</v>
      </c>
      <c r="DJ30" s="119">
        <v>99.723699999999994</v>
      </c>
      <c r="DK30" s="119">
        <v>107.15985999999999</v>
      </c>
      <c r="DL30" s="119">
        <v>113.63794</v>
      </c>
      <c r="DM30" s="119">
        <v>114.43125999999999</v>
      </c>
      <c r="DN30" s="119">
        <v>105.78072999999999</v>
      </c>
      <c r="DO30" s="119">
        <v>106.38508999999999</v>
      </c>
      <c r="DP30" s="133">
        <v>1250.6340599999999</v>
      </c>
      <c r="DQ30" s="119">
        <v>98.777720000000002</v>
      </c>
      <c r="DR30" s="119">
        <v>86.779399999999995</v>
      </c>
      <c r="DS30" s="119">
        <v>95.311449999999994</v>
      </c>
      <c r="DT30" s="119">
        <v>88.833929999999995</v>
      </c>
      <c r="DU30" s="119">
        <v>95.179220000000001</v>
      </c>
      <c r="DV30" s="119">
        <v>97.363820000000004</v>
      </c>
      <c r="DW30" s="119">
        <v>109.19275999999999</v>
      </c>
      <c r="DX30" s="119">
        <v>118.84082000000001</v>
      </c>
      <c r="DY30" s="119">
        <v>120.71535</v>
      </c>
      <c r="DZ30" s="119">
        <v>126.26921</v>
      </c>
      <c r="EA30" s="119">
        <v>121.52177999999999</v>
      </c>
      <c r="EB30" s="119">
        <v>116.62121</v>
      </c>
      <c r="EC30" s="133">
        <v>1275.4066700000001</v>
      </c>
      <c r="ED30" s="119">
        <v>106.48322999999999</v>
      </c>
      <c r="EE30" s="119">
        <v>105.97067999999999</v>
      </c>
      <c r="EF30" s="119">
        <v>112.99357000000001</v>
      </c>
      <c r="EG30" s="119">
        <v>115.46305000000001</v>
      </c>
      <c r="EH30" s="119">
        <v>115.30372</v>
      </c>
      <c r="EI30" s="119">
        <v>115.72507</v>
      </c>
      <c r="EJ30" s="119">
        <v>120.41368</v>
      </c>
      <c r="EK30" s="119">
        <v>118.49941</v>
      </c>
      <c r="EL30" s="119">
        <v>135.03018</v>
      </c>
      <c r="EM30" s="119">
        <v>130.286</v>
      </c>
      <c r="EN30" s="119">
        <v>131.50704000000002</v>
      </c>
      <c r="EO30" s="119">
        <v>125.92228</v>
      </c>
      <c r="EP30" s="133">
        <v>1433.59791</v>
      </c>
      <c r="EQ30" s="119">
        <v>114.35307</v>
      </c>
      <c r="ER30" s="119">
        <v>107.61631</v>
      </c>
      <c r="ES30" s="119">
        <v>115.04328</v>
      </c>
      <c r="ET30" s="119">
        <v>97.270979999999994</v>
      </c>
      <c r="EU30" s="119">
        <v>106.34883000000001</v>
      </c>
      <c r="EV30" s="119">
        <v>109.26397</v>
      </c>
      <c r="EW30" s="119">
        <v>125.65608999999999</v>
      </c>
      <c r="EX30" s="119">
        <v>138.88854000000001</v>
      </c>
      <c r="EY30" s="119">
        <v>140.11199999999999</v>
      </c>
      <c r="EZ30" s="119">
        <v>147.62528</v>
      </c>
      <c r="FA30" s="119">
        <v>142.64739</v>
      </c>
      <c r="FB30" s="119">
        <v>139.10557999999997</v>
      </c>
      <c r="FC30" s="133">
        <v>1483.9313199999999</v>
      </c>
      <c r="FD30" s="119">
        <v>129.53047000000001</v>
      </c>
      <c r="FE30" s="119">
        <v>120.66914</v>
      </c>
      <c r="FF30" s="119">
        <v>135.52173999999999</v>
      </c>
      <c r="FG30" s="119">
        <v>123.81322999999999</v>
      </c>
      <c r="FH30" s="119">
        <v>131.99947</v>
      </c>
      <c r="FI30" s="119">
        <v>127.74438000000001</v>
      </c>
      <c r="FJ30" s="119">
        <v>142.84363000000002</v>
      </c>
      <c r="FK30" s="119">
        <v>153.34075000000001</v>
      </c>
      <c r="FL30" s="119">
        <v>148.05732999999998</v>
      </c>
      <c r="FM30" s="119">
        <v>164.21967999999998</v>
      </c>
      <c r="FN30" s="119">
        <v>159.04942000000003</v>
      </c>
      <c r="FO30" s="119">
        <v>148.07563000000002</v>
      </c>
      <c r="FP30" s="133">
        <v>1684.8648700000001</v>
      </c>
      <c r="FQ30" s="119">
        <v>145.68023000000002</v>
      </c>
      <c r="FR30" s="119">
        <v>136.08477999999999</v>
      </c>
      <c r="FS30" s="119">
        <v>147.85317999999998</v>
      </c>
      <c r="FT30" s="119">
        <v>151.96007999999998</v>
      </c>
      <c r="FU30" s="119">
        <v>150.27064999999999</v>
      </c>
      <c r="FV30" s="119">
        <v>150.32680999999999</v>
      </c>
      <c r="FW30" s="119">
        <v>163.267</v>
      </c>
      <c r="FX30" s="119">
        <v>170.46700000000001</v>
      </c>
      <c r="FY30" s="119">
        <v>166.64324999999999</v>
      </c>
      <c r="FZ30" s="119">
        <v>179.23948000000001</v>
      </c>
      <c r="GA30" s="119">
        <v>169.83299</v>
      </c>
      <c r="GB30" s="119">
        <v>161.01617999999999</v>
      </c>
      <c r="GC30" s="133">
        <v>1892.6416300000001</v>
      </c>
      <c r="GD30" s="119">
        <v>141.50605999999999</v>
      </c>
      <c r="GE30" s="119">
        <v>150.21189999999999</v>
      </c>
      <c r="GF30" s="119">
        <v>136.16864000000001</v>
      </c>
      <c r="GG30" s="119">
        <v>141.04542999999998</v>
      </c>
      <c r="GH30" s="119">
        <v>151.98045999999999</v>
      </c>
      <c r="GI30" s="119">
        <v>154.97474</v>
      </c>
      <c r="GJ30" s="119">
        <v>169.93199999999999</v>
      </c>
      <c r="GK30" s="119">
        <v>179.28644</v>
      </c>
      <c r="GL30" s="119">
        <v>184.05407</v>
      </c>
      <c r="GM30" s="119">
        <v>182.39306999999999</v>
      </c>
      <c r="GN30" s="119">
        <v>175.03422</v>
      </c>
      <c r="GO30" s="119">
        <v>156.45599999999999</v>
      </c>
      <c r="GP30" s="133">
        <v>1923.0430299999998</v>
      </c>
      <c r="GQ30" s="119">
        <v>150.721</v>
      </c>
      <c r="GR30" s="119">
        <v>137.39798000000002</v>
      </c>
      <c r="GS30" s="119">
        <v>143.74467999999999</v>
      </c>
      <c r="GT30" s="119">
        <v>147.03745999999998</v>
      </c>
      <c r="GU30" s="119">
        <v>139.86706000000001</v>
      </c>
      <c r="GV30" s="119">
        <v>151.84835000000001</v>
      </c>
      <c r="GW30" s="119">
        <v>158.88800000000001</v>
      </c>
      <c r="GX30" s="119">
        <v>173.58850750000002</v>
      </c>
      <c r="GY30" s="119">
        <v>175.02185999999998</v>
      </c>
      <c r="GZ30" s="119">
        <v>178.65610000000001</v>
      </c>
      <c r="HA30" s="119">
        <v>161.7107225</v>
      </c>
      <c r="HB30" s="119">
        <v>160.94759999999999</v>
      </c>
      <c r="HC30" s="133">
        <v>1879.42932</v>
      </c>
      <c r="HD30" s="119">
        <v>148.02499</v>
      </c>
      <c r="HE30" s="119">
        <v>136.08025000000001</v>
      </c>
      <c r="HF30" s="119">
        <v>135.13181750000001</v>
      </c>
      <c r="HG30" s="119">
        <v>132.20099999999999</v>
      </c>
      <c r="HH30" s="119">
        <v>138.232</v>
      </c>
      <c r="HI30" s="119">
        <v>134.79184000000001</v>
      </c>
      <c r="HJ30" s="119">
        <v>140.26564249999998</v>
      </c>
      <c r="HK30" s="119">
        <v>152.92099999999999</v>
      </c>
      <c r="HL30" s="119">
        <v>153.55199999999999</v>
      </c>
      <c r="HM30" s="119">
        <v>154.35300000000001</v>
      </c>
      <c r="HN30" s="119">
        <v>150.06200000000001</v>
      </c>
      <c r="HO30" s="119">
        <v>150.89400000000001</v>
      </c>
      <c r="HP30" s="133">
        <v>1726.5095399999998</v>
      </c>
      <c r="HQ30" s="119">
        <v>135.67699999999999</v>
      </c>
      <c r="HR30" s="119">
        <v>127.679</v>
      </c>
      <c r="HS30" s="119">
        <v>128.595</v>
      </c>
      <c r="HT30" s="119">
        <v>121.105</v>
      </c>
      <c r="HU30" s="119">
        <v>128.37299999999999</v>
      </c>
      <c r="HV30" s="119">
        <v>131.565</v>
      </c>
      <c r="HW30" s="119">
        <v>137.70676</v>
      </c>
      <c r="HX30" s="119">
        <v>153.6954925</v>
      </c>
      <c r="HY30" s="119">
        <v>153.11348749999999</v>
      </c>
      <c r="HZ30" s="119">
        <v>151.52749499999999</v>
      </c>
      <c r="IA30" s="119">
        <v>146.11801500000001</v>
      </c>
      <c r="IB30" s="119">
        <v>135.9968375</v>
      </c>
      <c r="IC30" s="133">
        <v>1651.1520875000003</v>
      </c>
      <c r="ID30" s="119">
        <v>130.66300000000001</v>
      </c>
      <c r="IE30" s="119">
        <v>117.581</v>
      </c>
      <c r="IF30" s="119">
        <v>121.878</v>
      </c>
      <c r="IG30" s="119">
        <v>127.60778999999999</v>
      </c>
      <c r="IH30" s="119">
        <v>131.72300000000001</v>
      </c>
      <c r="II30" s="119">
        <v>130.39680749999999</v>
      </c>
      <c r="IJ30" s="119">
        <v>138.4097725</v>
      </c>
      <c r="IK30" s="119">
        <v>152.24798749999999</v>
      </c>
      <c r="IL30" s="119">
        <v>152.827</v>
      </c>
      <c r="IM30" s="119">
        <v>155.54627249999999</v>
      </c>
      <c r="IN30" s="119">
        <v>153.05761999999999</v>
      </c>
      <c r="IO30" s="119">
        <v>147.5054925</v>
      </c>
      <c r="IP30" s="133">
        <v>1659.4437425000001</v>
      </c>
      <c r="IQ30" s="119">
        <v>128.00515933310857</v>
      </c>
      <c r="IR30" s="119">
        <v>128.28188191836358</v>
      </c>
      <c r="IS30" s="119">
        <v>135.88693344124653</v>
      </c>
      <c r="IT30" s="119">
        <v>132.41032709812976</v>
      </c>
      <c r="IU30" s="119">
        <v>142.14888583429507</v>
      </c>
      <c r="IV30" s="119">
        <v>126.61298278367931</v>
      </c>
      <c r="IW30" s="119">
        <v>134.79488522077747</v>
      </c>
      <c r="IX30" s="119">
        <v>143.67712013731523</v>
      </c>
      <c r="IY30" s="119">
        <v>136.81918482311409</v>
      </c>
      <c r="IZ30" s="119">
        <v>146.45430315984487</v>
      </c>
      <c r="JA30" s="119">
        <v>145.1680277139809</v>
      </c>
      <c r="JB30" s="119">
        <v>137.38501710172818</v>
      </c>
      <c r="JC30" s="133">
        <v>1637.6447085655834</v>
      </c>
      <c r="JD30" s="119">
        <v>129.11915124248043</v>
      </c>
      <c r="JE30" s="119">
        <v>133.85343645235719</v>
      </c>
      <c r="JF30" s="119">
        <v>64.117775346711596</v>
      </c>
      <c r="JG30" s="119">
        <v>0</v>
      </c>
      <c r="JH30" s="119">
        <v>39.60817554585789</v>
      </c>
      <c r="JI30" s="119">
        <v>95.168383016016122</v>
      </c>
      <c r="JJ30" s="119">
        <v>131.35556147622168</v>
      </c>
      <c r="JK30" s="119">
        <v>144.74194754333865</v>
      </c>
      <c r="JL30" s="119">
        <v>149.34355905224811</v>
      </c>
      <c r="JM30" s="119">
        <v>173.18337539977279</v>
      </c>
      <c r="JN30" s="119">
        <v>162.85474199540607</v>
      </c>
      <c r="JO30" s="119">
        <v>156.99585942618415</v>
      </c>
      <c r="JP30" s="133">
        <v>1380.3419664965948</v>
      </c>
      <c r="JQ30" s="119">
        <v>149.00842472743261</v>
      </c>
      <c r="JR30" s="119">
        <v>141.02695910159673</v>
      </c>
      <c r="JS30" s="119">
        <v>154.1478398610522</v>
      </c>
      <c r="JT30" s="119">
        <v>140.93727577410243</v>
      </c>
      <c r="JU30" s="119">
        <v>149.29032285845273</v>
      </c>
      <c r="JV30" s="119">
        <v>150.03583876099151</v>
      </c>
      <c r="JW30" s="119">
        <v>162.03276925234115</v>
      </c>
      <c r="JX30" s="119">
        <v>169.45115329267725</v>
      </c>
      <c r="JY30" s="119">
        <v>182.60060618079569</v>
      </c>
      <c r="JZ30" s="119">
        <v>183.08819369136341</v>
      </c>
      <c r="KA30" s="119">
        <v>178.04145690326158</v>
      </c>
      <c r="KB30" s="119">
        <v>173.08008076971544</v>
      </c>
      <c r="KC30" s="133">
        <v>1932.7409211737827</v>
      </c>
      <c r="KD30" s="375">
        <f t="shared" ref="KD30:LP30" si="65">+IFERROR(KD39-KD29,"")</f>
        <v>156.54889262633986</v>
      </c>
      <c r="KE30" s="375">
        <f t="shared" si="65"/>
        <v>163.47754240278061</v>
      </c>
      <c r="KF30" s="375">
        <f t="shared" si="65"/>
        <v>177.38638410247245</v>
      </c>
      <c r="KG30" s="375">
        <f t="shared" si="65"/>
        <v>162.71944289641141</v>
      </c>
      <c r="KH30" s="375">
        <f t="shared" si="65"/>
        <v>171.76991823037275</v>
      </c>
      <c r="KI30" s="375">
        <f t="shared" si="65"/>
        <v>174.95140196855306</v>
      </c>
      <c r="KJ30" s="375">
        <f t="shared" si="65"/>
        <v>167.00090820741411</v>
      </c>
      <c r="KK30" s="375">
        <f t="shared" si="65"/>
        <v>188.55764507867246</v>
      </c>
      <c r="KL30" s="375">
        <f t="shared" si="65"/>
        <v>188.34638527084064</v>
      </c>
      <c r="KM30" s="375">
        <f t="shared" si="65"/>
        <v>184.78508776869347</v>
      </c>
      <c r="KN30" s="375">
        <f t="shared" si="65"/>
        <v>179.5846437660137</v>
      </c>
      <c r="KO30" s="375">
        <f t="shared" si="65"/>
        <v>170.6778792877505</v>
      </c>
      <c r="KP30" s="133">
        <f t="shared" si="65"/>
        <v>2085.2528586476683</v>
      </c>
      <c r="KQ30" s="375">
        <f t="shared" si="65"/>
        <v>160.2137584245861</v>
      </c>
      <c r="KR30" s="375">
        <f t="shared" si="65"/>
        <v>144.74192895307567</v>
      </c>
      <c r="KS30" s="375">
        <f t="shared" si="65"/>
        <v>160.94036393576221</v>
      </c>
      <c r="KT30" s="375">
        <f t="shared" si="65"/>
        <v>143.63528755925142</v>
      </c>
      <c r="KU30" s="375">
        <f t="shared" si="65"/>
        <v>152.36124104610235</v>
      </c>
      <c r="KV30" s="375">
        <f t="shared" si="65"/>
        <v>152.980842057796</v>
      </c>
      <c r="KW30" s="375">
        <f t="shared" si="65"/>
        <v>150.5254833586477</v>
      </c>
      <c r="KX30" s="375">
        <f t="shared" si="65"/>
        <v>166.44797124593435</v>
      </c>
      <c r="KY30" s="375">
        <f t="shared" si="65"/>
        <v>161.62678169949771</v>
      </c>
      <c r="KZ30" s="375">
        <f t="shared" si="65"/>
        <v>161.79191308692987</v>
      </c>
      <c r="LA30" s="375">
        <f t="shared" si="65"/>
        <v>159.99043924142529</v>
      </c>
      <c r="LB30" s="375">
        <f t="shared" si="65"/>
        <v>143.88142345717949</v>
      </c>
      <c r="LC30" s="133">
        <f t="shared" si="65"/>
        <v>1859.32268830165</v>
      </c>
      <c r="LD30" s="375">
        <f t="shared" si="65"/>
        <v>160.55167153814779</v>
      </c>
      <c r="LE30" s="375">
        <f t="shared" si="65"/>
        <v>133.28759770369447</v>
      </c>
      <c r="LF30" s="375">
        <f t="shared" si="65"/>
        <v>135.82385737146171</v>
      </c>
      <c r="LG30" s="375">
        <f t="shared" si="65"/>
        <v>149.22650899148891</v>
      </c>
      <c r="LH30" s="375">
        <f t="shared" si="65"/>
        <v>147.72013394893037</v>
      </c>
      <c r="LI30" s="375">
        <f t="shared" si="65"/>
        <v>141.43157325002591</v>
      </c>
      <c r="LJ30" s="375">
        <f t="shared" si="65"/>
        <v>154.21786893408319</v>
      </c>
      <c r="LK30" s="375">
        <f t="shared" si="65"/>
        <v>169.38002849037133</v>
      </c>
      <c r="LL30" s="375">
        <f t="shared" si="65"/>
        <v>157.86154750533768</v>
      </c>
      <c r="LM30" s="375">
        <f t="shared" si="65"/>
        <v>164.31206885494134</v>
      </c>
      <c r="LN30" s="375">
        <f t="shared" si="65"/>
        <v>152.82055635877947</v>
      </c>
      <c r="LO30" s="375">
        <f t="shared" si="65"/>
        <v>141.79080060817398</v>
      </c>
      <c r="LP30" s="133">
        <f t="shared" si="65"/>
        <v>1808.4255992444919</v>
      </c>
      <c r="LQ30" s="375">
        <f t="shared" ref="LQ30:MC30" si="66">+IFERROR(LQ39-LQ29,"")</f>
        <v>142.63116996736699</v>
      </c>
      <c r="LR30" s="375">
        <f t="shared" si="66"/>
        <v>137.93388672960344</v>
      </c>
      <c r="LS30" s="375">
        <f t="shared" si="66"/>
        <v>141.23185353428931</v>
      </c>
      <c r="LT30" s="375">
        <f t="shared" si="66"/>
        <v>141.73527332787859</v>
      </c>
      <c r="LU30" s="375">
        <f t="shared" si="66"/>
        <v>148.44377557157929</v>
      </c>
      <c r="LV30" s="375">
        <f t="shared" si="66"/>
        <v>144.83785840441215</v>
      </c>
      <c r="LW30" s="375">
        <f t="shared" si="66"/>
        <v>158.09284824778268</v>
      </c>
      <c r="LX30" s="375">
        <f t="shared" si="66"/>
        <v>165.2010745650295</v>
      </c>
      <c r="LY30" s="375">
        <f t="shared" si="66"/>
        <v>170.44763795007316</v>
      </c>
      <c r="LZ30" s="375">
        <f t="shared" si="66"/>
        <v>177.69441398747733</v>
      </c>
      <c r="MA30" s="375">
        <f t="shared" si="66"/>
        <v>165.35662126610248</v>
      </c>
      <c r="MB30" s="375">
        <f t="shared" si="66"/>
        <v>159.40212883747745</v>
      </c>
      <c r="MC30" s="133">
        <f t="shared" si="66"/>
        <v>1852.9429426405063</v>
      </c>
      <c r="MD30" s="375">
        <f t="shared" ref="MD30:MP30" si="67">+IFERROR(MD39-MD29,"")</f>
        <v>157.89510172846821</v>
      </c>
      <c r="ME30" s="375">
        <f t="shared" si="67"/>
        <v>149.67449915438516</v>
      </c>
      <c r="MF30" s="375">
        <f t="shared" si="67"/>
        <v>0</v>
      </c>
      <c r="MG30" s="375">
        <f t="shared" si="67"/>
        <v>0</v>
      </c>
      <c r="MH30" s="375" t="str">
        <f t="shared" si="67"/>
        <v/>
      </c>
      <c r="MI30" s="375" t="str">
        <f t="shared" si="67"/>
        <v/>
      </c>
      <c r="MJ30" s="375" t="str">
        <f t="shared" si="67"/>
        <v/>
      </c>
      <c r="MK30" s="375" t="str">
        <f t="shared" si="67"/>
        <v/>
      </c>
      <c r="ML30" s="375" t="str">
        <f t="shared" si="67"/>
        <v/>
      </c>
      <c r="MM30" s="375" t="str">
        <f t="shared" si="67"/>
        <v/>
      </c>
      <c r="MN30" s="375" t="str">
        <f t="shared" si="67"/>
        <v/>
      </c>
      <c r="MO30" s="375" t="str">
        <f t="shared" si="67"/>
        <v/>
      </c>
      <c r="MP30" s="133">
        <f t="shared" si="67"/>
        <v>307.58197026494634</v>
      </c>
    </row>
    <row r="31" spans="1:354" outlineLevel="1">
      <c r="B31" s="9" t="s">
        <v>209</v>
      </c>
      <c r="C31" s="5" t="s">
        <v>358</v>
      </c>
      <c r="D31" s="119">
        <v>66.977999999999994</v>
      </c>
      <c r="E31" s="119">
        <v>62.805</v>
      </c>
      <c r="F31" s="119">
        <v>62.01</v>
      </c>
      <c r="G31" s="119">
        <v>43.845999999999997</v>
      </c>
      <c r="H31" s="119">
        <v>53.677999999999997</v>
      </c>
      <c r="I31" s="119">
        <v>55.523000000000003</v>
      </c>
      <c r="J31" s="119">
        <v>56.314</v>
      </c>
      <c r="K31" s="119">
        <v>66.236000000000004</v>
      </c>
      <c r="L31" s="119">
        <v>62.667999999999999</v>
      </c>
      <c r="M31" s="119">
        <v>64.167000000000002</v>
      </c>
      <c r="N31" s="119">
        <v>61.561999999999998</v>
      </c>
      <c r="O31" s="119">
        <v>52.6</v>
      </c>
      <c r="P31" s="133">
        <v>708.38700000000006</v>
      </c>
      <c r="Q31" s="119">
        <v>57.055999999999997</v>
      </c>
      <c r="R31" s="119">
        <v>58.377000000000002</v>
      </c>
      <c r="S31" s="119">
        <v>50.244</v>
      </c>
      <c r="T31" s="119">
        <v>42.997</v>
      </c>
      <c r="U31" s="119">
        <v>53.58</v>
      </c>
      <c r="V31" s="119">
        <v>46.631999999999998</v>
      </c>
      <c r="W31" s="119">
        <v>50.48</v>
      </c>
      <c r="X31" s="119">
        <v>60.485999999999997</v>
      </c>
      <c r="Y31" s="119">
        <v>53.837000000000003</v>
      </c>
      <c r="Z31" s="119">
        <v>60.883000000000003</v>
      </c>
      <c r="AA31" s="119">
        <v>58.801000000000002</v>
      </c>
      <c r="AB31" s="119">
        <v>56.347999999999999</v>
      </c>
      <c r="AC31" s="133">
        <v>649.721</v>
      </c>
      <c r="AD31" s="119">
        <v>60.075000000000003</v>
      </c>
      <c r="AE31" s="119">
        <v>49.784999999999997</v>
      </c>
      <c r="AF31" s="119">
        <v>46.963999999999999</v>
      </c>
      <c r="AG31" s="119">
        <v>48.906999999999996</v>
      </c>
      <c r="AH31" s="119">
        <v>48.732999999999997</v>
      </c>
      <c r="AI31" s="119">
        <v>48.463000000000001</v>
      </c>
      <c r="AJ31" s="119">
        <v>55.250999999999998</v>
      </c>
      <c r="AK31" s="119">
        <v>58.457000000000001</v>
      </c>
      <c r="AL31" s="119">
        <v>58.027000000000001</v>
      </c>
      <c r="AM31" s="119">
        <v>60.969000000000001</v>
      </c>
      <c r="AN31" s="119">
        <v>58.052999999999997</v>
      </c>
      <c r="AO31" s="119">
        <v>61.640999999999998</v>
      </c>
      <c r="AP31" s="133">
        <v>655.32499999999993</v>
      </c>
      <c r="AQ31" s="119">
        <v>59.012</v>
      </c>
      <c r="AR31" s="119">
        <v>51.374000000000002</v>
      </c>
      <c r="AS31" s="119">
        <v>53.631</v>
      </c>
      <c r="AT31" s="119">
        <v>49.817999999999998</v>
      </c>
      <c r="AU31" s="119">
        <v>52.093000000000004</v>
      </c>
      <c r="AV31" s="119">
        <v>50.155000000000001</v>
      </c>
      <c r="AW31" s="119">
        <v>53.750999999999998</v>
      </c>
      <c r="AX31" s="119">
        <v>53.701000000000001</v>
      </c>
      <c r="AY31" s="119">
        <v>58.393000000000001</v>
      </c>
      <c r="AZ31" s="119">
        <v>56.9</v>
      </c>
      <c r="BA31" s="119">
        <v>57.88</v>
      </c>
      <c r="BB31" s="119">
        <v>60.363999999999997</v>
      </c>
      <c r="BC31" s="133">
        <v>657.072</v>
      </c>
      <c r="BD31" s="119">
        <v>65.894000000000005</v>
      </c>
      <c r="BE31" s="119">
        <v>56.802</v>
      </c>
      <c r="BF31" s="119">
        <v>62.341000000000001</v>
      </c>
      <c r="BG31" s="119">
        <v>55.878999999999998</v>
      </c>
      <c r="BH31" s="119">
        <v>58.713000000000001</v>
      </c>
      <c r="BI31" s="119">
        <v>61.914999999999999</v>
      </c>
      <c r="BJ31" s="119">
        <v>62.110999999999997</v>
      </c>
      <c r="BK31" s="119">
        <v>65.602999999999994</v>
      </c>
      <c r="BL31" s="119">
        <v>66.454999999999998</v>
      </c>
      <c r="BM31" s="119">
        <v>66.225999999999999</v>
      </c>
      <c r="BN31" s="119">
        <v>67.478999999999999</v>
      </c>
      <c r="BO31" s="119">
        <v>68.754000000000005</v>
      </c>
      <c r="BP31" s="133">
        <v>758.17200000000014</v>
      </c>
      <c r="BQ31" s="119">
        <v>64.960999999999999</v>
      </c>
      <c r="BR31" s="119">
        <v>60.718000000000004</v>
      </c>
      <c r="BS31" s="119">
        <v>62.195</v>
      </c>
      <c r="BT31" s="119">
        <v>62.606999999999999</v>
      </c>
      <c r="BU31" s="119">
        <v>63.054000000000002</v>
      </c>
      <c r="BV31" s="119">
        <v>67.085999999999999</v>
      </c>
      <c r="BW31" s="119">
        <v>67.344999999999999</v>
      </c>
      <c r="BX31" s="119">
        <v>77.319999999999993</v>
      </c>
      <c r="BY31" s="119">
        <v>74.959999999999994</v>
      </c>
      <c r="BZ31" s="119">
        <v>76.204999999999998</v>
      </c>
      <c r="CA31" s="119">
        <v>78.254999999999995</v>
      </c>
      <c r="CB31" s="119">
        <v>82.790999999999997</v>
      </c>
      <c r="CC31" s="133">
        <v>837.49700000000007</v>
      </c>
      <c r="CD31" s="119">
        <v>81.924000000000007</v>
      </c>
      <c r="CE31" s="119">
        <v>77.260000000000005</v>
      </c>
      <c r="CF31" s="119">
        <v>76.400999999999996</v>
      </c>
      <c r="CG31" s="119">
        <v>67.921999999999997</v>
      </c>
      <c r="CH31" s="119">
        <v>80.528000000000006</v>
      </c>
      <c r="CI31" s="119">
        <v>78.320999999999998</v>
      </c>
      <c r="CJ31" s="119">
        <v>83.183999999999997</v>
      </c>
      <c r="CK31" s="119">
        <v>100.41800000000001</v>
      </c>
      <c r="CL31" s="119">
        <v>94.072000000000003</v>
      </c>
      <c r="CM31" s="119">
        <v>90.328000000000003</v>
      </c>
      <c r="CN31" s="119">
        <v>94.421000000000006</v>
      </c>
      <c r="CO31" s="119">
        <v>90.808000000000007</v>
      </c>
      <c r="CP31" s="133">
        <v>1015.5870000000001</v>
      </c>
      <c r="CQ31" s="119">
        <v>100.54900000000001</v>
      </c>
      <c r="CR31" s="119">
        <v>86.369</v>
      </c>
      <c r="CS31" s="119">
        <v>94.427000000000007</v>
      </c>
      <c r="CT31" s="119">
        <v>87.831999999999994</v>
      </c>
      <c r="CU31" s="119">
        <v>98.917000000000002</v>
      </c>
      <c r="CV31" s="119">
        <v>98.247</v>
      </c>
      <c r="CW31" s="119">
        <v>107.566</v>
      </c>
      <c r="CX31" s="119">
        <v>114.98099999999999</v>
      </c>
      <c r="CY31" s="119">
        <v>100.974</v>
      </c>
      <c r="CZ31" s="119">
        <v>114.06699999999999</v>
      </c>
      <c r="DA31" s="119">
        <v>111.021</v>
      </c>
      <c r="DB31" s="119">
        <v>107.563</v>
      </c>
      <c r="DC31" s="133">
        <v>1222.5130000000001</v>
      </c>
      <c r="DD31" s="119">
        <v>107.631</v>
      </c>
      <c r="DE31" s="119">
        <v>98.69</v>
      </c>
      <c r="DF31" s="119">
        <v>100.408</v>
      </c>
      <c r="DG31" s="119">
        <v>99.28</v>
      </c>
      <c r="DH31" s="119">
        <v>102.483</v>
      </c>
      <c r="DI31" s="119">
        <v>106.051</v>
      </c>
      <c r="DJ31" s="119">
        <v>111.509</v>
      </c>
      <c r="DK31" s="119">
        <v>117.601</v>
      </c>
      <c r="DL31" s="119">
        <v>120.298</v>
      </c>
      <c r="DM31" s="119">
        <v>124.90300000000001</v>
      </c>
      <c r="DN31" s="119">
        <v>113.907</v>
      </c>
      <c r="DO31" s="119">
        <v>118.994</v>
      </c>
      <c r="DP31" s="133">
        <v>1321.7549999999999</v>
      </c>
      <c r="DQ31" s="119">
        <v>110.691</v>
      </c>
      <c r="DR31" s="119">
        <v>102.953</v>
      </c>
      <c r="DS31" s="119">
        <v>104.06</v>
      </c>
      <c r="DT31" s="119">
        <v>99.012</v>
      </c>
      <c r="DU31" s="119">
        <v>99.536000000000001</v>
      </c>
      <c r="DV31" s="119">
        <v>108.88500000000001</v>
      </c>
      <c r="DW31" s="119">
        <v>118.547</v>
      </c>
      <c r="DX31" s="119">
        <v>128.845</v>
      </c>
      <c r="DY31" s="119">
        <v>130.63399999999999</v>
      </c>
      <c r="DZ31" s="119">
        <v>133.37299999999999</v>
      </c>
      <c r="EA31" s="119">
        <v>129.86199999999999</v>
      </c>
      <c r="EB31" s="119">
        <v>130.79900000000001</v>
      </c>
      <c r="EC31" s="133">
        <v>1397.1970000000001</v>
      </c>
      <c r="ED31" s="119">
        <v>124.291</v>
      </c>
      <c r="EE31" s="119">
        <v>120.142</v>
      </c>
      <c r="EF31" s="119">
        <v>138.078</v>
      </c>
      <c r="EG31" s="119">
        <v>111.69799999999999</v>
      </c>
      <c r="EH31" s="119">
        <v>119.303</v>
      </c>
      <c r="EI31" s="119">
        <v>124.771</v>
      </c>
      <c r="EJ31" s="119">
        <v>132.59700000000001</v>
      </c>
      <c r="EK31" s="119">
        <v>139.023</v>
      </c>
      <c r="EL31" s="119">
        <v>146.72900000000001</v>
      </c>
      <c r="EM31" s="119">
        <v>145.88800000000001</v>
      </c>
      <c r="EN31" s="119">
        <v>162.874</v>
      </c>
      <c r="EO31" s="119">
        <v>150.68799999999999</v>
      </c>
      <c r="EP31" s="133">
        <v>1616.0819999999999</v>
      </c>
      <c r="EQ31" s="119">
        <v>138.327</v>
      </c>
      <c r="ER31" s="119">
        <v>133.78399999999999</v>
      </c>
      <c r="ES31" s="119">
        <v>141.22200000000001</v>
      </c>
      <c r="ET31" s="119">
        <v>120.20859</v>
      </c>
      <c r="EU31" s="119">
        <v>136.376</v>
      </c>
      <c r="EV31" s="119">
        <v>134.46700000000001</v>
      </c>
      <c r="EW31" s="119">
        <v>135.55132</v>
      </c>
      <c r="EX31" s="119">
        <v>159.11600000000001</v>
      </c>
      <c r="EY31" s="119">
        <v>163.345</v>
      </c>
      <c r="EZ31" s="119">
        <v>166.46700000000001</v>
      </c>
      <c r="FA31" s="119">
        <v>161.03800000000001</v>
      </c>
      <c r="FB31" s="119">
        <v>157.74100000000001</v>
      </c>
      <c r="FC31" s="133">
        <v>1747.64291</v>
      </c>
      <c r="FD31" s="119">
        <v>160.94499999999999</v>
      </c>
      <c r="FE31" s="119">
        <v>153.68</v>
      </c>
      <c r="FF31" s="119">
        <v>167.911</v>
      </c>
      <c r="FG31" s="119">
        <v>145.90100000000001</v>
      </c>
      <c r="FH31" s="119">
        <v>155.30500000000001</v>
      </c>
      <c r="FI31" s="119">
        <v>152.55500000000001</v>
      </c>
      <c r="FJ31" s="119">
        <v>172.25899999999999</v>
      </c>
      <c r="FK31" s="119">
        <v>186.70400000000001</v>
      </c>
      <c r="FL31" s="119">
        <v>190.703</v>
      </c>
      <c r="FM31" s="119">
        <v>193.465</v>
      </c>
      <c r="FN31" s="119">
        <v>192.19300000000001</v>
      </c>
      <c r="FO31" s="119">
        <v>173.64500000000001</v>
      </c>
      <c r="FP31" s="133">
        <v>2045.2659999999998</v>
      </c>
      <c r="FQ31" s="119">
        <v>185.01300000000001</v>
      </c>
      <c r="FR31" s="119">
        <v>174.06</v>
      </c>
      <c r="FS31" s="119">
        <v>162.22800000000001</v>
      </c>
      <c r="FT31" s="119">
        <v>173.37545</v>
      </c>
      <c r="FU31" s="119">
        <v>165.18045000000001</v>
      </c>
      <c r="FV31" s="119">
        <v>154.90899999999999</v>
      </c>
      <c r="FW31" s="119">
        <v>182.696</v>
      </c>
      <c r="FX31" s="119">
        <v>191.43100000000001</v>
      </c>
      <c r="FY31" s="119">
        <v>182.54900000000001</v>
      </c>
      <c r="FZ31" s="119">
        <v>190.29499999999999</v>
      </c>
      <c r="GA31" s="119">
        <v>179.11699999999999</v>
      </c>
      <c r="GB31" s="119">
        <v>169.08699999999999</v>
      </c>
      <c r="GC31" s="133">
        <v>2109.9409000000001</v>
      </c>
      <c r="GD31" s="119">
        <v>178.267</v>
      </c>
      <c r="GE31" s="119">
        <v>169.87</v>
      </c>
      <c r="GF31" s="119">
        <v>163.77500000000001</v>
      </c>
      <c r="GG31" s="119">
        <v>166.58095</v>
      </c>
      <c r="GH31" s="119">
        <v>172.93795</v>
      </c>
      <c r="GI31" s="119">
        <v>162.589</v>
      </c>
      <c r="GJ31" s="119">
        <v>165.13499999999999</v>
      </c>
      <c r="GK31" s="119">
        <v>168.691</v>
      </c>
      <c r="GL31" s="119">
        <v>175.69300000000001</v>
      </c>
      <c r="GM31" s="119">
        <v>179.613</v>
      </c>
      <c r="GN31" s="119">
        <v>175.202</v>
      </c>
      <c r="GO31" s="119">
        <v>172.44449</v>
      </c>
      <c r="GP31" s="133">
        <v>2050.7983899999999</v>
      </c>
      <c r="GQ31" s="119">
        <v>161.17357999999999</v>
      </c>
      <c r="GR31" s="119">
        <v>159.631</v>
      </c>
      <c r="GS31" s="119">
        <v>158.435</v>
      </c>
      <c r="GT31" s="119">
        <v>144.12316000000001</v>
      </c>
      <c r="GU31" s="119">
        <v>154.40808999999999</v>
      </c>
      <c r="GV31" s="119">
        <v>153.47900000000001</v>
      </c>
      <c r="GW31" s="119">
        <v>151.077</v>
      </c>
      <c r="GX31" s="119">
        <v>173.95699999999999</v>
      </c>
      <c r="GY31" s="119">
        <v>182.90299999999999</v>
      </c>
      <c r="GZ31" s="119">
        <v>202.11199999999999</v>
      </c>
      <c r="HA31" s="119">
        <v>196.762</v>
      </c>
      <c r="HB31" s="119">
        <v>184.23500000000001</v>
      </c>
      <c r="HC31" s="133">
        <v>2022.29583</v>
      </c>
      <c r="HD31" s="119">
        <v>180.82</v>
      </c>
      <c r="HE31" s="119">
        <v>170.172</v>
      </c>
      <c r="HF31" s="119">
        <v>166.87299999999999</v>
      </c>
      <c r="HG31" s="119">
        <v>155.68199999999999</v>
      </c>
      <c r="HH31" s="119">
        <v>163.042</v>
      </c>
      <c r="HI31" s="119">
        <v>154.46199999999999</v>
      </c>
      <c r="HJ31" s="119">
        <v>156.2837925</v>
      </c>
      <c r="HK31" s="119">
        <v>177.35400000000001</v>
      </c>
      <c r="HL31" s="119">
        <v>168.876</v>
      </c>
      <c r="HM31" s="119">
        <v>166.56399999999999</v>
      </c>
      <c r="HN31" s="119">
        <v>172.904</v>
      </c>
      <c r="HO31" s="119">
        <v>171.42599999999999</v>
      </c>
      <c r="HP31" s="133">
        <v>2004.4587925000001</v>
      </c>
      <c r="HQ31" s="119">
        <v>160.88999999999999</v>
      </c>
      <c r="HR31" s="119">
        <v>153.32400000000001</v>
      </c>
      <c r="HS31" s="119">
        <v>135.73500000000001</v>
      </c>
      <c r="HT31" s="119">
        <v>126.837</v>
      </c>
      <c r="HU31" s="119">
        <v>166.46299999999999</v>
      </c>
      <c r="HV31" s="119">
        <v>166.077</v>
      </c>
      <c r="HW31" s="119">
        <v>168.13919750000099</v>
      </c>
      <c r="HX31" s="119">
        <v>180.548</v>
      </c>
      <c r="HY31" s="119">
        <v>177.69601500000101</v>
      </c>
      <c r="HZ31" s="119">
        <v>180.465</v>
      </c>
      <c r="IA31" s="119">
        <v>179.09200000000001</v>
      </c>
      <c r="IB31" s="119">
        <v>185.73202499999999</v>
      </c>
      <c r="IC31" s="133">
        <v>1980.9982375000022</v>
      </c>
      <c r="ID31" s="119">
        <v>165.65700000000001</v>
      </c>
      <c r="IE31" s="119">
        <v>169.797</v>
      </c>
      <c r="IF31" s="119">
        <v>163.768</v>
      </c>
      <c r="IG31" s="119">
        <v>159.899</v>
      </c>
      <c r="IH31" s="119">
        <v>159.17500000000001</v>
      </c>
      <c r="II31" s="119">
        <v>157.601</v>
      </c>
      <c r="IJ31" s="119">
        <v>168.77500000000001</v>
      </c>
      <c r="IK31" s="119">
        <v>185.892</v>
      </c>
      <c r="IL31" s="119">
        <v>180.87799999999999</v>
      </c>
      <c r="IM31" s="119">
        <v>196.26499999999999</v>
      </c>
      <c r="IN31" s="119">
        <v>192.30799999999999</v>
      </c>
      <c r="IO31" s="119">
        <v>180.80699999999999</v>
      </c>
      <c r="IP31" s="133">
        <v>2080.8219999999997</v>
      </c>
      <c r="IQ31" s="119">
        <v>174.93860750000101</v>
      </c>
      <c r="IR31" s="119">
        <v>177.65700000000001</v>
      </c>
      <c r="IS31" s="119">
        <v>170.14500000000001</v>
      </c>
      <c r="IT31" s="119">
        <v>162.76499999999999</v>
      </c>
      <c r="IU31" s="119">
        <v>180.65299999999999</v>
      </c>
      <c r="IV31" s="119">
        <v>186.58600000000001</v>
      </c>
      <c r="IW31" s="119">
        <v>212.23099999999999</v>
      </c>
      <c r="IX31" s="119">
        <v>215.74100000000001</v>
      </c>
      <c r="IY31" s="119">
        <v>213.46799999999999</v>
      </c>
      <c r="IZ31" s="119">
        <v>215.17400000000001</v>
      </c>
      <c r="JA31" s="119">
        <v>207.727</v>
      </c>
      <c r="JB31" s="119">
        <v>198.21100000000001</v>
      </c>
      <c r="JC31" s="133">
        <v>2315.2966075000013</v>
      </c>
      <c r="JD31" s="119">
        <v>201.79900000000001</v>
      </c>
      <c r="JE31" s="119">
        <v>200.209</v>
      </c>
      <c r="JF31" s="119">
        <v>94.504000000000005</v>
      </c>
      <c r="JG31" s="119">
        <v>0.77</v>
      </c>
      <c r="JH31" s="119">
        <v>72.668999999999997</v>
      </c>
      <c r="JI31" s="119">
        <v>142.107</v>
      </c>
      <c r="JJ31" s="119">
        <v>213.50299999999999</v>
      </c>
      <c r="JK31" s="119">
        <v>243.53200000000001</v>
      </c>
      <c r="JL31" s="119">
        <v>276.73399999999998</v>
      </c>
      <c r="JM31" s="119">
        <v>303.41699999999997</v>
      </c>
      <c r="JN31" s="119">
        <v>286.05500000000001</v>
      </c>
      <c r="JO31" s="119">
        <v>278.80500000000001</v>
      </c>
      <c r="JP31" s="133">
        <v>2314.1039999999998</v>
      </c>
      <c r="JQ31" s="119">
        <v>282.08300000000003</v>
      </c>
      <c r="JR31" s="119">
        <v>285.12900000000002</v>
      </c>
      <c r="JS31" s="119">
        <v>274.94499999999999</v>
      </c>
      <c r="JT31" s="119">
        <v>232.55</v>
      </c>
      <c r="JU31" s="119">
        <v>260.51299999999998</v>
      </c>
      <c r="JV31" s="119">
        <v>271.35399999999998</v>
      </c>
      <c r="JW31" s="119">
        <v>272.56299999999999</v>
      </c>
      <c r="JX31" s="119">
        <v>297.69499999999999</v>
      </c>
      <c r="JY31" s="119">
        <v>283.70699999999999</v>
      </c>
      <c r="JZ31" s="119">
        <v>275.33</v>
      </c>
      <c r="KA31" s="119">
        <v>277.33499999999998</v>
      </c>
      <c r="KB31" s="119">
        <v>263.751575</v>
      </c>
      <c r="KC31" s="133">
        <v>3276.955575</v>
      </c>
      <c r="KD31" s="61">
        <f>+IFERROR((IF(ISTEXT(KD$5)=FALSE,(INDEX(INEI!$1:$1048576,MATCH($B31,INEI!$B:$B,0),MATCH(KD$4,INEI!$3:$3,0)))/1000,(SUM(JR31:KC31)))),"")</f>
        <v>262.45400000000001</v>
      </c>
      <c r="KE31" s="61">
        <f>+IFERROR((IF(ISTEXT(KE$5)=FALSE,(INDEX(INEI!$1:$1048576,MATCH($B31,INEI!$B:$B,0),MATCH(KE$4,INEI!$3:$3,0)))/1000,(SUM(JS31:KD31)))),"")</f>
        <v>256.97000000000003</v>
      </c>
      <c r="KF31" s="61">
        <f>+IFERROR((IF(ISTEXT(KF$5)=FALSE,(INDEX(INEI!$1:$1048576,MATCH($B31,INEI!$B:$B,0),MATCH(KF$4,INEI!$3:$3,0)))/1000,(SUM(JT31:KE31)))),"")</f>
        <v>277.91199999999998</v>
      </c>
      <c r="KG31" s="61">
        <f>+IFERROR((IF(ISTEXT(KG$5)=FALSE,(INDEX(INEI!$1:$1048576,MATCH($B31,INEI!$B:$B,0),MATCH(KG$4,INEI!$3:$3,0)))/1000,(SUM(JU31:KF31)))),"")</f>
        <v>245.928</v>
      </c>
      <c r="KH31" s="61">
        <f>+IFERROR((IF(ISTEXT(KH$5)=FALSE,(INDEX(INEI!$1:$1048576,MATCH($B31,INEI!$B:$B,0),MATCH(KH$4,INEI!$3:$3,0)))/1000,(SUM(JV31:KG31)))),"")</f>
        <v>258.51300750000001</v>
      </c>
      <c r="KI31" s="61">
        <f>+IFERROR((IF(ISTEXT(KI$5)=FALSE,(INDEX(INEI!$1:$1048576,MATCH($B31,INEI!$B:$B,0),MATCH(KI$4,INEI!$3:$3,0)))/1000,(SUM(JW31:KH31)))),"")</f>
        <v>254.51900000000001</v>
      </c>
      <c r="KJ31" s="61">
        <f>+IFERROR((IF(ISTEXT(KJ$5)=FALSE,(INDEX(INEI!$1:$1048576,MATCH($B31,INEI!$B:$B,0),MATCH(KJ$4,INEI!$3:$3,0)))/1000,(SUM(JX31:KI31)))),"")</f>
        <v>249.017</v>
      </c>
      <c r="KK31" s="61">
        <f>+IFERROR((IF(ISTEXT(KK$5)=FALSE,(INDEX(INEI!$1:$1048576,MATCH($B31,INEI!$B:$B,0),MATCH(KK$4,INEI!$3:$3,0)))/1000,(SUM(JY31:KJ31)))),"")</f>
        <v>283.11700000000002</v>
      </c>
      <c r="KL31" s="61">
        <f>+IFERROR((IF(ISTEXT(KL$5)=FALSE,(INDEX(INEI!$1:$1048576,MATCH($B31,INEI!$B:$B,0),MATCH(KL$4,INEI!$3:$3,0)))/1000,(SUM(JZ31:KK31)))),"")</f>
        <v>276.50299999999999</v>
      </c>
      <c r="KM31" s="61">
        <f>+IFERROR((IF(ISTEXT(KM$5)=FALSE,(INDEX(INEI!$1:$1048576,MATCH($B31,INEI!$B:$B,0),MATCH(KM$4,INEI!$3:$3,0)))/1000,(SUM(KA31:KL31)))),"")</f>
        <v>258.81831</v>
      </c>
      <c r="KN31" s="61">
        <f>+IFERROR((IF(ISTEXT(KN$5)=FALSE,(INDEX(INEI!$1:$1048576,MATCH($B31,INEI!$B:$B,0),MATCH(KN$4,INEI!$3:$3,0)))/1000,(SUM(KB31:KM31)))),"")</f>
        <v>267.37200000000001</v>
      </c>
      <c r="KO31" s="61">
        <f>+IFERROR((IF(ISTEXT(KO$5)=FALSE,(INDEX(INEI!$1:$1048576,MATCH($B31,INEI!$B:$B,0),MATCH(KO$4,INEI!$3:$3,0)))/1000,(SUM(KC31:KN31)))),"")</f>
        <v>239.54300000000001</v>
      </c>
      <c r="KP31" s="133">
        <f>+IFERROR((IF(ISTEXT(KP$5)=FALSE,(INDEX(INEI!$1:$1048576,MATCH($B31,INEI!$B:$B,0),MATCH(KP$4,INEI!$3:$3,0)))/1000,(SUM(KD31:KO31)))),"")</f>
        <v>3130.6663175000003</v>
      </c>
      <c r="KQ31" s="61">
        <f>+IFERROR((IF(ISTEXT(KQ$5)=FALSE,(INDEX(INEI!$1:$1048576,MATCH($B31,INEI!$B:$B,0),MATCH(KQ$4,INEI!$3:$3,0)))/1000,(SUM(KE31:KP31)))),"")</f>
        <v>222.86</v>
      </c>
      <c r="KR31" s="61">
        <f>+IFERROR((IF(ISTEXT(KR$5)=FALSE,(INDEX(INEI!$1:$1048576,MATCH($B31,INEI!$B:$B,0),MATCH(KR$4,INEI!$3:$3,0)))/1000,(SUM(KF31:KQ31)))),"")</f>
        <v>214.41499999999999</v>
      </c>
      <c r="KS31" s="61">
        <f>+IFERROR((IF(ISTEXT(KS$5)=FALSE,(INDEX(INEI!$1:$1048576,MATCH($B31,INEI!$B:$B,0),MATCH(KS$4,INEI!$3:$3,0)))/1000,(SUM(KG31:KR31)))),"")</f>
        <v>206.988</v>
      </c>
      <c r="KT31" s="61">
        <f>+IFERROR((IF(ISTEXT(KT$5)=FALSE,(INDEX(INEI!$1:$1048576,MATCH($B31,INEI!$B:$B,0),MATCH(KT$4,INEI!$3:$3,0)))/1000,(SUM(KH31:KS31)))),"")</f>
        <v>193.089</v>
      </c>
      <c r="KU31" s="61">
        <f>+IFERROR((IF(ISTEXT(KU$5)=FALSE,(INDEX(INEI!$1:$1048576,MATCH($B31,INEI!$B:$B,0),MATCH(KU$4,INEI!$3:$3,0)))/1000,(SUM(KI31:KT31)))),"")</f>
        <v>215.04300000000001</v>
      </c>
      <c r="KV31" s="61">
        <f>+IFERROR((IF(ISTEXT(KV$5)=FALSE,(INDEX(INEI!$1:$1048576,MATCH($B31,INEI!$B:$B,0),MATCH(KV$4,INEI!$3:$3,0)))/1000,(SUM(KJ31:KU31)))),"")</f>
        <v>215.51300000000001</v>
      </c>
      <c r="KW31" s="61">
        <f>+IFERROR((IF(ISTEXT(KW$5)=FALSE,(INDEX(INEI!$1:$1048576,MATCH($B31,INEI!$B:$B,0),MATCH(KW$4,INEI!$3:$3,0)))/1000,(SUM(KK31:KV31)))),"")</f>
        <v>231.43899999999999</v>
      </c>
      <c r="KX31" s="61">
        <f>+IFERROR((IF(ISTEXT(KX$5)=FALSE,(INDEX(INEI!$1:$1048576,MATCH($B31,INEI!$B:$B,0),MATCH(KX$4,INEI!$3:$3,0)))/1000,(SUM(KL31:KW31)))),"")</f>
        <v>236.96899999999999</v>
      </c>
      <c r="KY31" s="61">
        <f>+IFERROR((IF(ISTEXT(KY$5)=FALSE,(INDEX(INEI!$1:$1048576,MATCH($B31,INEI!$B:$B,0),MATCH(KY$4,INEI!$3:$3,0)))/1000,(SUM(KM31:KX31)))),"")</f>
        <v>234.89099999999999</v>
      </c>
      <c r="KZ31" s="61">
        <f>+IFERROR((IF(ISTEXT(KZ$5)=FALSE,(INDEX(INEI!$1:$1048576,MATCH($B31,INEI!$B:$B,0),MATCH(KZ$4,INEI!$3:$3,0)))/1000,(SUM(KN31:KY31)))),"")</f>
        <v>251.75</v>
      </c>
      <c r="LA31" s="61">
        <f>+IFERROR((IF(ISTEXT(LA$5)=FALSE,(INDEX(INEI!$1:$1048576,MATCH($B31,INEI!$B:$B,0),MATCH(LA$4,INEI!$3:$3,0)))/1000,(SUM(KO31:KZ31)))),"")</f>
        <v>248.059</v>
      </c>
      <c r="LB31" s="61">
        <f>+IFERROR((IF(ISTEXT(LB$5)=FALSE,(INDEX(INEI!$1:$1048576,MATCH($B31,INEI!$B:$B,0),MATCH(LB$4,INEI!$3:$3,0)))/1000,(SUM(KP31:LA31)))),"")</f>
        <v>197.673</v>
      </c>
      <c r="LC31" s="133">
        <f>+IFERROR((IF(ISTEXT(LC$5)=FALSE,(INDEX(INEI!$1:$1048576,MATCH($B31,INEI!$B:$B,0),MATCH(LC$4,INEI!$3:$3,0)))/1000,(SUM(KQ31:LB31)))),"")</f>
        <v>2668.6890000000003</v>
      </c>
      <c r="LD31" s="61">
        <f>+IFERROR((IF(ISTEXT(LD$5)=FALSE,(INDEX(INEI!$1:$1048576,MATCH($B31,INEI!$B:$B,0),MATCH(LD$4,INEI!$3:$3,0)))/1000,(SUM(KR31:LC31)))),"")</f>
        <v>214.73</v>
      </c>
      <c r="LE31" s="61">
        <f>+IFERROR((IF(ISTEXT(LE$5)=FALSE,(INDEX(INEI!$1:$1048576,MATCH($B31,INEI!$B:$B,0),MATCH(LE$4,INEI!$3:$3,0)))/1000,(SUM(KS31:LD31)))),"")</f>
        <v>194.46899999999999</v>
      </c>
      <c r="LF31" s="61">
        <f>+IFERROR((IF(ISTEXT(LF$5)=FALSE,(INDEX(INEI!$1:$1048576,MATCH($B31,INEI!$B:$B,0),MATCH(LF$4,INEI!$3:$3,0)))/1000,(SUM(KT31:LE31)))),"")</f>
        <v>190.65100000000001</v>
      </c>
      <c r="LG31" s="61">
        <f>+IFERROR((IF(ISTEXT(LG$5)=FALSE,(INDEX(INEI!$1:$1048576,MATCH($B31,INEI!$B:$B,0),MATCH(LG$4,INEI!$3:$3,0)))/1000,(SUM(KU31:LF31)))),"")</f>
        <v>194.24199999999999</v>
      </c>
      <c r="LH31" s="61">
        <f>+IFERROR((IF(ISTEXT(LH$5)=FALSE,(INDEX(INEI!$1:$1048576,MATCH($B31,INEI!$B:$B,0),MATCH(LH$4,INEI!$3:$3,0)))/1000,(SUM(KV31:LG31)))),"")</f>
        <v>187.4</v>
      </c>
      <c r="LI31" s="61">
        <f>+IFERROR((IF(ISTEXT(LI$5)=FALSE,(INDEX(INEI!$1:$1048576,MATCH($B31,INEI!$B:$B,0),MATCH(LI$4,INEI!$3:$3,0)))/1000,(SUM(KW31:LH31)))),"")</f>
        <v>186.98099999999999</v>
      </c>
      <c r="LJ31" s="61">
        <f>+IFERROR((IF(ISTEXT(LJ$5)=FALSE,(INDEX(INEI!$1:$1048576,MATCH($B31,INEI!$B:$B,0),MATCH(LJ$4,INEI!$3:$3,0)))/1000,(SUM(KX31:LI31)))),"")</f>
        <v>208.34800000000001</v>
      </c>
      <c r="LK31" s="61">
        <f>+IFERROR((IF(ISTEXT(LK$5)=FALSE,(INDEX(INEI!$1:$1048576,MATCH($B31,INEI!$B:$B,0),MATCH(LK$4,INEI!$3:$3,0)))/1000,(SUM(KY31:LJ31)))),"")</f>
        <v>226.381</v>
      </c>
      <c r="LL31" s="61">
        <f>+IFERROR((IF(ISTEXT(LL$5)=FALSE,(INDEX(INEI!$1:$1048576,MATCH($B31,INEI!$B:$B,0),MATCH(LL$4,INEI!$3:$3,0)))/1000,(SUM(KZ31:LK31)))),"")</f>
        <v>227.006</v>
      </c>
      <c r="LM31" s="61">
        <f>+IFERROR((IF(ISTEXT(LM$5)=FALSE,(INDEX(INEI!$1:$1048576,MATCH($B31,INEI!$B:$B,0),MATCH(LM$4,INEI!$3:$3,0)))/1000,(SUM(LA31:LL31)))),"")</f>
        <v>248.685</v>
      </c>
      <c r="LN31" s="61">
        <f>+IFERROR((IF(ISTEXT(LN$5)=FALSE,(INDEX(INEI!$1:$1048576,MATCH($B31,INEI!$B:$B,0),MATCH(LN$4,INEI!$3:$3,0)))/1000,(SUM(LB31:LM31)))),"")</f>
        <v>226.5</v>
      </c>
      <c r="LO31" s="61">
        <f>+IFERROR((IF(ISTEXT(LO$5)=FALSE,(INDEX(INEI!$1:$1048576,MATCH($B31,INEI!$B:$B,0),MATCH(LO$4,INEI!$3:$3,0)))/1000,(SUM(LC31:LN31)))),"")</f>
        <v>211.38800000000001</v>
      </c>
      <c r="LP31" s="133">
        <f>+IFERROR((IF(ISTEXT(LP$5)=FALSE,(INDEX(INEI!$1:$1048576,MATCH($B31,INEI!$B:$B,0),MATCH(LP$4,INEI!$3:$3,0)))/1000,(SUM(LD31:LO31)))),"")</f>
        <v>2516.7809999999999</v>
      </c>
      <c r="LQ31" s="61">
        <f>+IFERROR((IF(ISTEXT(LQ$5)=FALSE,(INDEX(INEI!$1:$1048576,MATCH($B31,INEI!$B:$B,0),MATCH(LQ$4,INEI!$3:$3,0)))/1000,(SUM(LE31:LP31)))),"")</f>
        <v>226.53100000000001</v>
      </c>
      <c r="LR31" s="61">
        <f>+IFERROR((IF(ISTEXT(LR$5)=FALSE,(INDEX(INEI!$1:$1048576,MATCH($B31,INEI!$B:$B,0),MATCH(LR$4,INEI!$3:$3,0)))/1000,(SUM(LF31:LQ31)))),"")</f>
        <v>211.72900000000001</v>
      </c>
      <c r="LS31" s="61">
        <f>+IFERROR((IF(ISTEXT(LS$5)=FALSE,(INDEX(INEI!$1:$1048576,MATCH($B31,INEI!$B:$B,0),MATCH(LS$4,INEI!$3:$3,0)))/1000,(SUM(LG31:LR31)))),"")</f>
        <v>199.11600000000001</v>
      </c>
      <c r="LT31" s="61">
        <f>+IFERROR((IF(ISTEXT(LT$5)=FALSE,(INDEX(INEI!$1:$1048576,MATCH($B31,INEI!$B:$B,0),MATCH(LT$4,INEI!$3:$3,0)))/1000,(SUM(LH31:LS31)))),"")</f>
        <v>195.108</v>
      </c>
      <c r="LU31" s="61">
        <f>+IFERROR((IF(ISTEXT(LU$5)=FALSE,(INDEX(INEI!$1:$1048576,MATCH($B31,INEI!$B:$B,0),MATCH(LU$4,INEI!$3:$3,0)))/1000,(SUM(LI31:LT31)))),"")</f>
        <v>210.184</v>
      </c>
      <c r="LV31" s="61">
        <f>+IFERROR((IF(ISTEXT(LV$5)=FALSE,(INDEX(INEI!$1:$1048576,MATCH($B31,INEI!$B:$B,0),MATCH(LV$4,INEI!$3:$3,0)))/1000,(SUM(LJ31:LU31)))),"")</f>
        <v>206.42</v>
      </c>
      <c r="LW31" s="61">
        <f>+IFERROR((IF(ISTEXT(LW$5)=FALSE,(INDEX(INEI!$1:$1048576,MATCH($B31,INEI!$B:$B,0),MATCH(LW$4,INEI!$3:$3,0)))/1000,(SUM(LK31:LV31)))),"")</f>
        <v>227.88399999999999</v>
      </c>
      <c r="LX31" s="61">
        <f>+IFERROR((IF(ISTEXT(LX$5)=FALSE,(INDEX(INEI!$1:$1048576,MATCH($B31,INEI!$B:$B,0),MATCH(LX$4,INEI!$3:$3,0)))/1000,(SUM(LL31:LW31)))),"")</f>
        <v>250.92795749999999</v>
      </c>
      <c r="LY31" s="61">
        <f>+IFERROR((IF(ISTEXT(LY$5)=FALSE,(INDEX(INEI!$1:$1048576,MATCH($B31,INEI!$B:$B,0),MATCH(LY$4,INEI!$3:$3,0)))/1000,(SUM(LM31:LX31)))),"")</f>
        <v>243.14068</v>
      </c>
      <c r="LZ31" s="61">
        <f>+IFERROR((IF(ISTEXT(LZ$5)=FALSE,(INDEX(INEI!$1:$1048576,MATCH($B31,INEI!$B:$B,0),MATCH(LZ$4,INEI!$3:$3,0)))/1000,(SUM(LN31:LY31)))),"")</f>
        <v>254.18581499999999</v>
      </c>
      <c r="MA31" s="61">
        <f>+IFERROR((IF(ISTEXT(MA$5)=FALSE,(INDEX(INEI!$1:$1048576,MATCH($B31,INEI!$B:$B,0),MATCH(MA$4,INEI!$3:$3,0)))/1000,(SUM(LO31:LZ31)))),"")</f>
        <v>243.24369250000001</v>
      </c>
      <c r="MB31" s="61">
        <f>+IFERROR((IF(ISTEXT(MB$5)=FALSE,(INDEX(INEI!$1:$1048576,MATCH($B31,INEI!$B:$B,0),MATCH(MB$4,INEI!$3:$3,0)))/1000,(SUM(LP31:MA31)))),"")</f>
        <v>240.16033499999901</v>
      </c>
      <c r="MC31" s="133">
        <f>+IFERROR((IF(ISTEXT(MC$5)=FALSE,(INDEX(INEI!$1:$1048576,MATCH($B31,INEI!$B:$B,0),MATCH(MC$4,INEI!$3:$3,0)))/1000,(SUM(LQ31:MB31)))),"")</f>
        <v>2708.6304799999994</v>
      </c>
      <c r="MD31" s="61">
        <f>+IFERROR((IF(ISTEXT(MD$5)=FALSE,(INDEX(INEI!$1:$1048576,MATCH($B31,INEI!$B:$B,0),MATCH(MD$4,INEI!$3:$3,0)))/1000,(SUM(LR31:MC31)))),"")</f>
        <v>247.4955075</v>
      </c>
      <c r="ME31" s="61">
        <f>+IFERROR((IF(ISTEXT(ME$5)=FALSE,(INDEX(INEI!$1:$1048576,MATCH($B31,INEI!$B:$B,0),MATCH(ME$4,INEI!$3:$3,0)))/1000,(SUM(LS31:MD31)))),"")</f>
        <v>222.424162499999</v>
      </c>
      <c r="MF31" s="61">
        <f>+IFERROR((IF(ISTEXT(MF$5)=FALSE,(INDEX(INEI!$1:$1048576,MATCH($B31,INEI!$B:$B,0),MATCH(MF$4,INEI!$3:$3,0)))/1000,(SUM(LT31:ME31)))),"")</f>
        <v>0</v>
      </c>
      <c r="MG31" s="61">
        <f>+IFERROR((IF(ISTEXT(MG$5)=FALSE,(INDEX(INEI!$1:$1048576,MATCH($B31,INEI!$B:$B,0),MATCH(MG$4,INEI!$3:$3,0)))/1000,(SUM(LU31:MF31)))),"")</f>
        <v>0</v>
      </c>
      <c r="MH31" s="61" t="str">
        <f>+IFERROR((IF(ISTEXT(MH$5)=FALSE,(INDEX(INEI!$1:$1048576,MATCH($B31,INEI!$B:$B,0),MATCH(MH$4,INEI!$3:$3,0)))/1000,(SUM(LV31:MG31)))),"")</f>
        <v/>
      </c>
      <c r="MI31" s="61" t="str">
        <f>+IFERROR((IF(ISTEXT(MI$5)=FALSE,(INDEX(INEI!$1:$1048576,MATCH($B31,INEI!$B:$B,0),MATCH(MI$4,INEI!$3:$3,0)))/1000,(SUM(LW31:MH31)))),"")</f>
        <v/>
      </c>
      <c r="MJ31" s="61" t="str">
        <f>+IFERROR((IF(ISTEXT(MJ$5)=FALSE,(INDEX(INEI!$1:$1048576,MATCH($B31,INEI!$B:$B,0),MATCH(MJ$4,INEI!$3:$3,0)))/1000,(SUM(LX31:MI31)))),"")</f>
        <v/>
      </c>
      <c r="MK31" s="61" t="str">
        <f>+IFERROR((IF(ISTEXT(MK$5)=FALSE,(INDEX(INEI!$1:$1048576,MATCH($B31,INEI!$B:$B,0),MATCH(MK$4,INEI!$3:$3,0)))/1000,(SUM(LY31:MJ31)))),"")</f>
        <v/>
      </c>
      <c r="ML31" s="61" t="str">
        <f>+IFERROR((IF(ISTEXT(ML$5)=FALSE,(INDEX(INEI!$1:$1048576,MATCH($B31,INEI!$B:$B,0),MATCH(ML$4,INEI!$3:$3,0)))/1000,(SUM(LZ31:MK31)))),"")</f>
        <v/>
      </c>
      <c r="MM31" s="61" t="str">
        <f>+IFERROR((IF(ISTEXT(MM$5)=FALSE,(INDEX(INEI!$1:$1048576,MATCH($B31,INEI!$B:$B,0),MATCH(MM$4,INEI!$3:$3,0)))/1000,(SUM(MA31:ML31)))),"")</f>
        <v/>
      </c>
      <c r="MN31" s="61" t="str">
        <f>+IFERROR((IF(ISTEXT(MN$5)=FALSE,(INDEX(INEI!$1:$1048576,MATCH($B31,INEI!$B:$B,0),MATCH(MN$4,INEI!$3:$3,0)))/1000,(SUM(MB31:MM31)))),"")</f>
        <v/>
      </c>
      <c r="MO31" s="61" t="str">
        <f>+IFERROR((IF(ISTEXT(MO$5)=FALSE,(INDEX(INEI!$1:$1048576,MATCH($B31,INEI!$B:$B,0),MATCH(MO$4,INEI!$3:$3,0)))/1000,(SUM(MC31:MN31)))),"")</f>
        <v/>
      </c>
      <c r="MP31" s="133">
        <f>+IFERROR((IF(ISTEXT(MP$5)=FALSE,(INDEX(INEI!$1:$1048576,MATCH($B31,INEI!$B:$B,0),MATCH(MP$4,INEI!$3:$3,0)))/1000,(SUM(MD31:MO31)))),"")</f>
        <v>469.91966999999897</v>
      </c>
    </row>
    <row r="32" spans="1:354" outlineLevel="1">
      <c r="B32" s="9" t="s">
        <v>211</v>
      </c>
      <c r="C32" s="5" t="s">
        <v>359</v>
      </c>
      <c r="D32" s="119">
        <v>4.46</v>
      </c>
      <c r="E32" s="119">
        <v>4.71</v>
      </c>
      <c r="F32" s="119">
        <v>4.0979999999999999</v>
      </c>
      <c r="G32" s="119">
        <v>4.8070000000000004</v>
      </c>
      <c r="H32" s="119">
        <v>2.6629999999999998</v>
      </c>
      <c r="I32" s="119">
        <v>4.0510000000000002</v>
      </c>
      <c r="J32" s="119">
        <v>4.3529999999999998</v>
      </c>
      <c r="K32" s="119">
        <v>5.0339999999999998</v>
      </c>
      <c r="L32" s="119">
        <v>4.8150000000000004</v>
      </c>
      <c r="M32" s="119">
        <v>6.0609999999999999</v>
      </c>
      <c r="N32" s="119">
        <v>5.3659999999999997</v>
      </c>
      <c r="O32" s="119">
        <v>4.5199999999999996</v>
      </c>
      <c r="P32" s="133">
        <v>54.938000000000002</v>
      </c>
      <c r="Q32" s="119">
        <v>5.29</v>
      </c>
      <c r="R32" s="119">
        <v>4.1449999999999996</v>
      </c>
      <c r="S32" s="119">
        <v>1.889</v>
      </c>
      <c r="T32" s="119">
        <v>2.5609999999999999</v>
      </c>
      <c r="U32" s="119">
        <v>4.0069999999999997</v>
      </c>
      <c r="V32" s="119">
        <v>3.855</v>
      </c>
      <c r="W32" s="119">
        <v>4.218</v>
      </c>
      <c r="X32" s="119">
        <v>5.0579999999999998</v>
      </c>
      <c r="Y32" s="119">
        <v>4.5350000000000001</v>
      </c>
      <c r="Z32" s="119">
        <v>5.5250000000000004</v>
      </c>
      <c r="AA32" s="119">
        <v>6.7759999999999998</v>
      </c>
      <c r="AB32" s="119">
        <v>5.5309999999999997</v>
      </c>
      <c r="AC32" s="133">
        <v>53.389999999999993</v>
      </c>
      <c r="AD32" s="119">
        <v>9.8049999999999997</v>
      </c>
      <c r="AE32" s="119">
        <v>10.121</v>
      </c>
      <c r="AF32" s="119">
        <v>9.5310000000000006</v>
      </c>
      <c r="AG32" s="119">
        <v>9.4960000000000004</v>
      </c>
      <c r="AH32" s="119">
        <v>8.657</v>
      </c>
      <c r="AI32" s="119">
        <v>7.4779999999999998</v>
      </c>
      <c r="AJ32" s="119">
        <v>8.9809999999999999</v>
      </c>
      <c r="AK32" s="119">
        <v>12.321</v>
      </c>
      <c r="AL32" s="119">
        <v>9.9359999999999999</v>
      </c>
      <c r="AM32" s="119">
        <v>11.147</v>
      </c>
      <c r="AN32" s="119">
        <v>9.0449999999999999</v>
      </c>
      <c r="AO32" s="119">
        <v>9.577</v>
      </c>
      <c r="AP32" s="133">
        <v>116.095</v>
      </c>
      <c r="AQ32" s="119">
        <v>8.9320000000000004</v>
      </c>
      <c r="AR32" s="119">
        <v>8.98</v>
      </c>
      <c r="AS32" s="119">
        <v>9.3109999999999999</v>
      </c>
      <c r="AT32" s="119">
        <v>7.915</v>
      </c>
      <c r="AU32" s="119">
        <v>7.4930000000000003</v>
      </c>
      <c r="AV32" s="119">
        <v>8.1769999999999996</v>
      </c>
      <c r="AW32" s="119">
        <v>8.5370000000000008</v>
      </c>
      <c r="AX32" s="119">
        <v>10.695</v>
      </c>
      <c r="AY32" s="119">
        <v>14.951000000000001</v>
      </c>
      <c r="AZ32" s="119">
        <v>10.371</v>
      </c>
      <c r="BA32" s="119">
        <v>8.9489999999999998</v>
      </c>
      <c r="BB32" s="119">
        <v>8.9719999999999995</v>
      </c>
      <c r="BC32" s="133">
        <v>113.28299999999997</v>
      </c>
      <c r="BD32" s="119">
        <v>11.32</v>
      </c>
      <c r="BE32" s="119">
        <v>12.127000000000001</v>
      </c>
      <c r="BF32" s="119">
        <v>9.0259999999999998</v>
      </c>
      <c r="BG32" s="119">
        <v>9.4380000000000006</v>
      </c>
      <c r="BH32" s="119">
        <v>9.4269999999999996</v>
      </c>
      <c r="BI32" s="119">
        <v>8.9559999999999995</v>
      </c>
      <c r="BJ32" s="119">
        <v>10.257999999999999</v>
      </c>
      <c r="BK32" s="119">
        <v>10.227</v>
      </c>
      <c r="BL32" s="119">
        <v>11.013999999999999</v>
      </c>
      <c r="BM32" s="119">
        <v>12.327999999999999</v>
      </c>
      <c r="BN32" s="119">
        <v>13.212999999999999</v>
      </c>
      <c r="BO32" s="119">
        <v>12.516999999999999</v>
      </c>
      <c r="BP32" s="133">
        <v>129.851</v>
      </c>
      <c r="BQ32" s="119">
        <v>11.486000000000001</v>
      </c>
      <c r="BR32" s="119">
        <v>12.53</v>
      </c>
      <c r="BS32" s="119">
        <v>11.242000000000001</v>
      </c>
      <c r="BT32" s="119">
        <v>10.398</v>
      </c>
      <c r="BU32" s="119">
        <v>8.3819999999999997</v>
      </c>
      <c r="BV32" s="119">
        <v>10.622</v>
      </c>
      <c r="BW32" s="119">
        <v>9.1289999999999996</v>
      </c>
      <c r="BX32" s="119">
        <v>10.77</v>
      </c>
      <c r="BY32" s="119">
        <v>9.8629999999999995</v>
      </c>
      <c r="BZ32" s="119">
        <v>10.507</v>
      </c>
      <c r="CA32" s="119">
        <v>11.233000000000001</v>
      </c>
      <c r="CB32" s="119">
        <v>10.227</v>
      </c>
      <c r="CC32" s="133">
        <v>126.38900000000001</v>
      </c>
      <c r="CD32" s="119">
        <v>9.7629999999999999</v>
      </c>
      <c r="CE32" s="119">
        <v>6.7770000000000001</v>
      </c>
      <c r="CF32" s="119">
        <v>6.5970000000000004</v>
      </c>
      <c r="CG32" s="119">
        <v>7.18</v>
      </c>
      <c r="CH32" s="119">
        <v>7.5970000000000004</v>
      </c>
      <c r="CI32" s="119">
        <v>6.8579999999999997</v>
      </c>
      <c r="CJ32" s="119">
        <v>8.0570000000000004</v>
      </c>
      <c r="CK32" s="119">
        <v>10.601000000000001</v>
      </c>
      <c r="CL32" s="119">
        <v>9.8670000000000009</v>
      </c>
      <c r="CM32" s="119">
        <v>9.92</v>
      </c>
      <c r="CN32" s="119">
        <v>8.8759999999999994</v>
      </c>
      <c r="CO32" s="119">
        <v>10.087999999999999</v>
      </c>
      <c r="CP32" s="133">
        <v>102.181</v>
      </c>
      <c r="CQ32" s="119">
        <v>8.9990000000000006</v>
      </c>
      <c r="CR32" s="119">
        <v>9.34</v>
      </c>
      <c r="CS32" s="119">
        <v>11.718999999999999</v>
      </c>
      <c r="CT32" s="119">
        <v>8.6539999999999999</v>
      </c>
      <c r="CU32" s="119">
        <v>8.7520000000000007</v>
      </c>
      <c r="CV32" s="119">
        <v>8.1549999999999994</v>
      </c>
      <c r="CW32" s="119">
        <v>13.04</v>
      </c>
      <c r="CX32" s="119">
        <v>16.803000000000001</v>
      </c>
      <c r="CY32" s="119">
        <v>14.332000000000001</v>
      </c>
      <c r="CZ32" s="119">
        <v>16.164999999999999</v>
      </c>
      <c r="DA32" s="119">
        <v>14.839</v>
      </c>
      <c r="DB32" s="119">
        <v>11.664</v>
      </c>
      <c r="DC32" s="133">
        <v>142.46199999999999</v>
      </c>
      <c r="DD32" s="119">
        <v>12.738</v>
      </c>
      <c r="DE32" s="119">
        <v>13.583</v>
      </c>
      <c r="DF32" s="119">
        <v>12.006</v>
      </c>
      <c r="DG32" s="119">
        <v>12.85</v>
      </c>
      <c r="DH32" s="119">
        <v>12.044</v>
      </c>
      <c r="DI32" s="119">
        <v>11.946999999999999</v>
      </c>
      <c r="DJ32" s="119">
        <v>13.404999999999999</v>
      </c>
      <c r="DK32" s="119">
        <v>14.401999999999999</v>
      </c>
      <c r="DL32" s="119">
        <v>14.122999999999999</v>
      </c>
      <c r="DM32" s="119">
        <v>13.746</v>
      </c>
      <c r="DN32" s="119">
        <v>13.917999999999999</v>
      </c>
      <c r="DO32" s="119">
        <v>12.53</v>
      </c>
      <c r="DP32" s="133">
        <v>157.29200000000003</v>
      </c>
      <c r="DQ32" s="119">
        <v>11.643000000000001</v>
      </c>
      <c r="DR32" s="119">
        <v>11.15</v>
      </c>
      <c r="DS32" s="119">
        <v>11.692</v>
      </c>
      <c r="DT32" s="119">
        <v>9.6669999999999998</v>
      </c>
      <c r="DU32" s="119">
        <v>9.8230000000000004</v>
      </c>
      <c r="DV32" s="119">
        <v>11.494</v>
      </c>
      <c r="DW32" s="119">
        <v>13.441000000000001</v>
      </c>
      <c r="DX32" s="119">
        <v>14.680999999999999</v>
      </c>
      <c r="DY32" s="119">
        <v>15.394</v>
      </c>
      <c r="DZ32" s="119">
        <v>16.242999999999999</v>
      </c>
      <c r="EA32" s="119">
        <v>17.11</v>
      </c>
      <c r="EB32" s="119">
        <v>17.718</v>
      </c>
      <c r="EC32" s="133">
        <v>160.05599999999998</v>
      </c>
      <c r="ED32" s="119">
        <v>16.058</v>
      </c>
      <c r="EE32" s="119">
        <v>15.51</v>
      </c>
      <c r="EF32" s="119">
        <v>16.611999999999998</v>
      </c>
      <c r="EG32" s="119">
        <v>14.56</v>
      </c>
      <c r="EH32" s="119">
        <v>15.403</v>
      </c>
      <c r="EI32" s="119">
        <v>15.098000000000001</v>
      </c>
      <c r="EJ32" s="119">
        <v>16.835000000000001</v>
      </c>
      <c r="EK32" s="119">
        <v>18.47</v>
      </c>
      <c r="EL32" s="119">
        <v>17.449000000000002</v>
      </c>
      <c r="EM32" s="119">
        <v>17.527000000000001</v>
      </c>
      <c r="EN32" s="119">
        <v>15.098000000000001</v>
      </c>
      <c r="EO32" s="119">
        <v>16.859000000000002</v>
      </c>
      <c r="EP32" s="133">
        <v>195.47900000000001</v>
      </c>
      <c r="EQ32" s="119">
        <v>10.212999999999999</v>
      </c>
      <c r="ER32" s="119">
        <v>14.724</v>
      </c>
      <c r="ES32" s="119">
        <v>17.224</v>
      </c>
      <c r="ET32" s="119">
        <v>15.292</v>
      </c>
      <c r="EU32" s="119">
        <v>16.216999999999999</v>
      </c>
      <c r="EV32" s="119">
        <v>17.042000000000002</v>
      </c>
      <c r="EW32" s="119">
        <v>17.672999999999998</v>
      </c>
      <c r="EX32" s="119">
        <v>18.146000000000001</v>
      </c>
      <c r="EY32" s="119">
        <v>15.634</v>
      </c>
      <c r="EZ32" s="119">
        <v>17.978999999999999</v>
      </c>
      <c r="FA32" s="119">
        <v>17.670999999999999</v>
      </c>
      <c r="FB32" s="119">
        <v>18.422999999999998</v>
      </c>
      <c r="FC32" s="133">
        <v>196.238</v>
      </c>
      <c r="FD32" s="119">
        <v>17.158999999999999</v>
      </c>
      <c r="FE32" s="119">
        <v>16.622</v>
      </c>
      <c r="FF32" s="119">
        <v>16.597999999999999</v>
      </c>
      <c r="FG32" s="119">
        <v>16.116</v>
      </c>
      <c r="FH32" s="119">
        <v>16.605</v>
      </c>
      <c r="FI32" s="119">
        <v>17.875</v>
      </c>
      <c r="FJ32" s="119">
        <v>16.231000000000002</v>
      </c>
      <c r="FK32" s="119">
        <v>16.699000000000002</v>
      </c>
      <c r="FL32" s="119">
        <v>15.923999999999999</v>
      </c>
      <c r="FM32" s="119">
        <v>18.343</v>
      </c>
      <c r="FN32" s="119">
        <v>15.971</v>
      </c>
      <c r="FO32" s="119">
        <v>16.074999999999999</v>
      </c>
      <c r="FP32" s="133">
        <v>200.21800000000002</v>
      </c>
      <c r="FQ32" s="119">
        <v>14.481999999999999</v>
      </c>
      <c r="FR32" s="119">
        <v>15.194000000000001</v>
      </c>
      <c r="FS32" s="119">
        <v>9.2059999999999995</v>
      </c>
      <c r="FT32" s="119">
        <v>18.846499999999999</v>
      </c>
      <c r="FU32" s="119">
        <v>20.5535</v>
      </c>
      <c r="FV32" s="119">
        <v>18.942</v>
      </c>
      <c r="FW32" s="119">
        <v>22.375</v>
      </c>
      <c r="FX32" s="119">
        <v>23.164999999999999</v>
      </c>
      <c r="FY32" s="119">
        <v>24.123000000000001</v>
      </c>
      <c r="FZ32" s="119">
        <v>26.042380000000001</v>
      </c>
      <c r="GA32" s="119">
        <v>23.314</v>
      </c>
      <c r="GB32" s="119">
        <v>23.306000000000001</v>
      </c>
      <c r="GC32" s="133">
        <v>239.54938000000001</v>
      </c>
      <c r="GD32" s="119">
        <v>24.716000000000001</v>
      </c>
      <c r="GE32" s="119">
        <v>24.773</v>
      </c>
      <c r="GF32" s="119">
        <v>21.140999999999998</v>
      </c>
      <c r="GG32" s="119">
        <v>20.542999999999999</v>
      </c>
      <c r="GH32" s="119">
        <v>23.571000000000002</v>
      </c>
      <c r="GI32" s="119">
        <v>22.030999999999999</v>
      </c>
      <c r="GJ32" s="119">
        <v>25.439</v>
      </c>
      <c r="GK32" s="119">
        <v>23.681999999999999</v>
      </c>
      <c r="GL32" s="119">
        <v>27.356999999999999</v>
      </c>
      <c r="GM32" s="119">
        <v>27.532</v>
      </c>
      <c r="GN32" s="119">
        <v>28.297999999999998</v>
      </c>
      <c r="GO32" s="119">
        <v>27.383849999999999</v>
      </c>
      <c r="GP32" s="133">
        <v>296.46684999999997</v>
      </c>
      <c r="GQ32" s="119">
        <v>24.77787</v>
      </c>
      <c r="GR32" s="119">
        <v>21.594000000000001</v>
      </c>
      <c r="GS32" s="119">
        <v>24.390999999999998</v>
      </c>
      <c r="GT32" s="119">
        <v>20.318000000000001</v>
      </c>
      <c r="GU32" s="119">
        <v>20.800900000000002</v>
      </c>
      <c r="GV32" s="119">
        <v>21.762</v>
      </c>
      <c r="GW32" s="119">
        <v>21.359000000000002</v>
      </c>
      <c r="GX32" s="119">
        <v>25.721</v>
      </c>
      <c r="GY32" s="119">
        <v>26.225999999999999</v>
      </c>
      <c r="GZ32" s="119">
        <v>27.442851999999998</v>
      </c>
      <c r="HA32" s="119">
        <v>28.193000000000001</v>
      </c>
      <c r="HB32" s="119">
        <v>25.186</v>
      </c>
      <c r="HC32" s="133">
        <v>287.77162199999998</v>
      </c>
      <c r="HD32" s="119">
        <v>27.283000000000001</v>
      </c>
      <c r="HE32" s="119">
        <v>26.405000000000001</v>
      </c>
      <c r="HF32" s="119">
        <v>22.82</v>
      </c>
      <c r="HG32" s="119">
        <v>21.324000000000002</v>
      </c>
      <c r="HH32" s="119">
        <v>22.541</v>
      </c>
      <c r="HI32" s="119">
        <v>22.635999999999999</v>
      </c>
      <c r="HJ32" s="119">
        <v>22.207729999999998</v>
      </c>
      <c r="HK32" s="119">
        <v>25.36</v>
      </c>
      <c r="HL32" s="119">
        <v>21.895</v>
      </c>
      <c r="HM32" s="119">
        <v>21.756</v>
      </c>
      <c r="HN32" s="119">
        <v>23.963999999999999</v>
      </c>
      <c r="HO32" s="119">
        <v>22.696999999999999</v>
      </c>
      <c r="HP32" s="133">
        <v>280.88873000000001</v>
      </c>
      <c r="HQ32" s="119">
        <v>24.027000000000001</v>
      </c>
      <c r="HR32" s="119">
        <v>21.699000000000002</v>
      </c>
      <c r="HS32" s="119">
        <v>25.911000000000001</v>
      </c>
      <c r="HT32" s="119">
        <v>20.978000000000002</v>
      </c>
      <c r="HU32" s="119">
        <v>23.295000000000002</v>
      </c>
      <c r="HV32" s="119">
        <v>21.164999999999999</v>
      </c>
      <c r="HW32" s="119">
        <v>22.638385</v>
      </c>
      <c r="HX32" s="119">
        <v>25.483000000000001</v>
      </c>
      <c r="HY32" s="119">
        <v>25.184609999999999</v>
      </c>
      <c r="HZ32" s="119">
        <v>28.097000000000001</v>
      </c>
      <c r="IA32" s="119">
        <v>22.442</v>
      </c>
      <c r="IB32" s="119">
        <v>25.485859999999999</v>
      </c>
      <c r="IC32" s="133">
        <v>286.40585500000003</v>
      </c>
      <c r="ID32" s="119">
        <v>21.478000000000002</v>
      </c>
      <c r="IE32" s="119">
        <v>22.478000000000002</v>
      </c>
      <c r="IF32" s="119">
        <v>19.347999999999999</v>
      </c>
      <c r="IG32" s="119">
        <v>18.978999999999999</v>
      </c>
      <c r="IH32" s="119">
        <v>18.795000000000002</v>
      </c>
      <c r="II32" s="119">
        <v>20.082999999999998</v>
      </c>
      <c r="IJ32" s="119">
        <v>23.623999999999999</v>
      </c>
      <c r="IK32" s="119">
        <v>26.518000000000001</v>
      </c>
      <c r="IL32" s="119">
        <v>25.117999999999999</v>
      </c>
      <c r="IM32" s="119">
        <v>25.143000000000001</v>
      </c>
      <c r="IN32" s="119">
        <v>26.347999999999999</v>
      </c>
      <c r="IO32" s="119">
        <v>24.939</v>
      </c>
      <c r="IP32" s="133">
        <v>272.851</v>
      </c>
      <c r="IQ32" s="119">
        <v>22.6757375</v>
      </c>
      <c r="IR32" s="119">
        <v>24.905999999999999</v>
      </c>
      <c r="IS32" s="119">
        <v>22.568999999999999</v>
      </c>
      <c r="IT32" s="119">
        <v>20.968</v>
      </c>
      <c r="IU32" s="119">
        <v>24.062999999999999</v>
      </c>
      <c r="IV32" s="119">
        <v>22.751999999999999</v>
      </c>
      <c r="IW32" s="119">
        <v>22.530999999999999</v>
      </c>
      <c r="IX32" s="119">
        <v>27.503</v>
      </c>
      <c r="IY32" s="119">
        <v>26.544</v>
      </c>
      <c r="IZ32" s="119">
        <v>29.978000000000002</v>
      </c>
      <c r="JA32" s="119">
        <v>28.134</v>
      </c>
      <c r="JB32" s="119">
        <v>27.43</v>
      </c>
      <c r="JC32" s="133">
        <v>300.05373750000001</v>
      </c>
      <c r="JD32" s="119">
        <v>25.654</v>
      </c>
      <c r="JE32" s="119">
        <v>23.617999999999999</v>
      </c>
      <c r="JF32" s="119">
        <v>11.675000000000001</v>
      </c>
      <c r="JG32" s="119">
        <v>1.0000000000000001E-5</v>
      </c>
      <c r="JH32" s="119">
        <v>7.7119999999999997</v>
      </c>
      <c r="JI32" s="119">
        <v>14.026999999999999</v>
      </c>
      <c r="JJ32" s="119">
        <v>26.16</v>
      </c>
      <c r="JK32" s="119">
        <v>28.614000000000001</v>
      </c>
      <c r="JL32" s="119">
        <v>31.135999999999999</v>
      </c>
      <c r="JM32" s="119">
        <v>32.159999999999997</v>
      </c>
      <c r="JN32" s="119">
        <v>30.547999999999998</v>
      </c>
      <c r="JO32" s="119">
        <v>30.794</v>
      </c>
      <c r="JP32" s="133">
        <v>262.09800999999999</v>
      </c>
      <c r="JQ32" s="119">
        <v>31.545000000000002</v>
      </c>
      <c r="JR32" s="119">
        <v>29.013999999999999</v>
      </c>
      <c r="JS32" s="119">
        <v>30.312000000000001</v>
      </c>
      <c r="JT32" s="119">
        <v>23.728000000000002</v>
      </c>
      <c r="JU32" s="119">
        <v>29.148</v>
      </c>
      <c r="JV32" s="119">
        <v>30.385000000000002</v>
      </c>
      <c r="JW32" s="119">
        <v>28.256</v>
      </c>
      <c r="JX32" s="119">
        <v>27.393000000000001</v>
      </c>
      <c r="JY32" s="119">
        <v>28.798999999999999</v>
      </c>
      <c r="JZ32" s="119">
        <v>29.713999999999999</v>
      </c>
      <c r="KA32" s="119">
        <v>24.021000000000001</v>
      </c>
      <c r="KB32" s="119">
        <v>24.522555000000001</v>
      </c>
      <c r="KC32" s="133">
        <v>336.83755500000001</v>
      </c>
      <c r="KD32" s="61">
        <f>+IFERROR((IF(ISTEXT(KD$5)=FALSE,(INDEX(INEI!$1:$1048576,MATCH($B32,INEI!$B:$B,0),MATCH(KD$4,INEI!$3:$3,0)))/1000,(SUM(JR32:KC32)))),"")</f>
        <v>27.745000000000001</v>
      </c>
      <c r="KE32" s="61">
        <f>+IFERROR((IF(ISTEXT(KE$5)=FALSE,(INDEX(INEI!$1:$1048576,MATCH($B32,INEI!$B:$B,0),MATCH(KE$4,INEI!$3:$3,0)))/1000,(SUM(JS32:KD32)))),"")</f>
        <v>25.611999999999998</v>
      </c>
      <c r="KF32" s="61">
        <f>+IFERROR((IF(ISTEXT(KF$5)=FALSE,(INDEX(INEI!$1:$1048576,MATCH($B32,INEI!$B:$B,0),MATCH(KF$4,INEI!$3:$3,0)))/1000,(SUM(JT32:KE32)))),"")</f>
        <v>25.222999999999999</v>
      </c>
      <c r="KG32" s="61">
        <f>+IFERROR((IF(ISTEXT(KG$5)=FALSE,(INDEX(INEI!$1:$1048576,MATCH($B32,INEI!$B:$B,0),MATCH(KG$4,INEI!$3:$3,0)))/1000,(SUM(JU32:KF32)))),"")</f>
        <v>23.22</v>
      </c>
      <c r="KH32" s="61">
        <f>+IFERROR((IF(ISTEXT(KH$5)=FALSE,(INDEX(INEI!$1:$1048576,MATCH($B32,INEI!$B:$B,0),MATCH(KH$4,INEI!$3:$3,0)))/1000,(SUM(JV32:KG32)))),"")</f>
        <v>23.406009999999998</v>
      </c>
      <c r="KI32" s="61">
        <f>+IFERROR((IF(ISTEXT(KI$5)=FALSE,(INDEX(INEI!$1:$1048576,MATCH($B32,INEI!$B:$B,0),MATCH(KI$4,INEI!$3:$3,0)))/1000,(SUM(JW32:KH32)))),"")</f>
        <v>26.212</v>
      </c>
      <c r="KJ32" s="61">
        <f>+IFERROR((IF(ISTEXT(KJ$5)=FALSE,(INDEX(INEI!$1:$1048576,MATCH($B32,INEI!$B:$B,0),MATCH(KJ$4,INEI!$3:$3,0)))/1000,(SUM(JX32:KI32)))),"")</f>
        <v>23.074000000000002</v>
      </c>
      <c r="KK32" s="61">
        <f>+IFERROR((IF(ISTEXT(KK$5)=FALSE,(INDEX(INEI!$1:$1048576,MATCH($B32,INEI!$B:$B,0),MATCH(KK$4,INEI!$3:$3,0)))/1000,(SUM(JY32:KJ32)))),"")</f>
        <v>27.869</v>
      </c>
      <c r="KL32" s="61">
        <f>+IFERROR((IF(ISTEXT(KL$5)=FALSE,(INDEX(INEI!$1:$1048576,MATCH($B32,INEI!$B:$B,0),MATCH(KL$4,INEI!$3:$3,0)))/1000,(SUM(JZ32:KK32)))),"")</f>
        <v>25.465</v>
      </c>
      <c r="KM32" s="61">
        <f>+IFERROR((IF(ISTEXT(KM$5)=FALSE,(INDEX(INEI!$1:$1048576,MATCH($B32,INEI!$B:$B,0),MATCH(KM$4,INEI!$3:$3,0)))/1000,(SUM(KA32:KL32)))),"")</f>
        <v>26.376602500000001</v>
      </c>
      <c r="KN32" s="61">
        <f>+IFERROR((IF(ISTEXT(KN$5)=FALSE,(INDEX(INEI!$1:$1048576,MATCH($B32,INEI!$B:$B,0),MATCH(KN$4,INEI!$3:$3,0)))/1000,(SUM(KB32:KM32)))),"")</f>
        <v>27.82</v>
      </c>
      <c r="KO32" s="61">
        <f>+IFERROR((IF(ISTEXT(KO$5)=FALSE,(INDEX(INEI!$1:$1048576,MATCH($B32,INEI!$B:$B,0),MATCH(KO$4,INEI!$3:$3,0)))/1000,(SUM(KC32:KN32)))),"")</f>
        <v>23.86</v>
      </c>
      <c r="KP32" s="133">
        <f>+IFERROR((IF(ISTEXT(KP$5)=FALSE,(INDEX(INEI!$1:$1048576,MATCH($B32,INEI!$B:$B,0),MATCH(KP$4,INEI!$3:$3,0)))/1000,(SUM(KD32:KO32)))),"")</f>
        <v>305.88261249999999</v>
      </c>
      <c r="KQ32" s="61">
        <f>+IFERROR((IF(ISTEXT(KQ$5)=FALSE,(INDEX(INEI!$1:$1048576,MATCH($B32,INEI!$B:$B,0),MATCH(KQ$4,INEI!$3:$3,0)))/1000,(SUM(KE32:KP32)))),"")</f>
        <v>26.032</v>
      </c>
      <c r="KR32" s="61">
        <f>+IFERROR((IF(ISTEXT(KR$5)=FALSE,(INDEX(INEI!$1:$1048576,MATCH($B32,INEI!$B:$B,0),MATCH(KR$4,INEI!$3:$3,0)))/1000,(SUM(KF32:KQ32)))),"")</f>
        <v>25.92</v>
      </c>
      <c r="KS32" s="61">
        <f>+IFERROR((IF(ISTEXT(KS$5)=FALSE,(INDEX(INEI!$1:$1048576,MATCH($B32,INEI!$B:$B,0),MATCH(KS$4,INEI!$3:$3,0)))/1000,(SUM(KG32:KR32)))),"")</f>
        <v>25.111000000000001</v>
      </c>
      <c r="KT32" s="61">
        <f>+IFERROR((IF(ISTEXT(KT$5)=FALSE,(INDEX(INEI!$1:$1048576,MATCH($B32,INEI!$B:$B,0),MATCH(KT$4,INEI!$3:$3,0)))/1000,(SUM(KH32:KS32)))),"")</f>
        <v>18.338000000000001</v>
      </c>
      <c r="KU32" s="61">
        <f>+IFERROR((IF(ISTEXT(KU$5)=FALSE,(INDEX(INEI!$1:$1048576,MATCH($B32,INEI!$B:$B,0),MATCH(KU$4,INEI!$3:$3,0)))/1000,(SUM(KI32:KT32)))),"")</f>
        <v>19.474</v>
      </c>
      <c r="KV32" s="61">
        <f>+IFERROR((IF(ISTEXT(KV$5)=FALSE,(INDEX(INEI!$1:$1048576,MATCH($B32,INEI!$B:$B,0),MATCH(KV$4,INEI!$3:$3,0)))/1000,(SUM(KJ32:KU32)))),"")</f>
        <v>20.239999999999998</v>
      </c>
      <c r="KW32" s="61">
        <f>+IFERROR((IF(ISTEXT(KW$5)=FALSE,(INDEX(INEI!$1:$1048576,MATCH($B32,INEI!$B:$B,0),MATCH(KW$4,INEI!$3:$3,0)))/1000,(SUM(KK32:KV32)))),"")</f>
        <v>25.449000000000002</v>
      </c>
      <c r="KX32" s="61">
        <f>+IFERROR((IF(ISTEXT(KX$5)=FALSE,(INDEX(INEI!$1:$1048576,MATCH($B32,INEI!$B:$B,0),MATCH(KX$4,INEI!$3:$3,0)))/1000,(SUM(KL32:KW32)))),"")</f>
        <v>26.824000000000002</v>
      </c>
      <c r="KY32" s="61">
        <f>+IFERROR((IF(ISTEXT(KY$5)=FALSE,(INDEX(INEI!$1:$1048576,MATCH($B32,INEI!$B:$B,0),MATCH(KY$4,INEI!$3:$3,0)))/1000,(SUM(KM32:KX32)))),"")</f>
        <v>24.225000000000001</v>
      </c>
      <c r="KZ32" s="61">
        <f>+IFERROR((IF(ISTEXT(KZ$5)=FALSE,(INDEX(INEI!$1:$1048576,MATCH($B32,INEI!$B:$B,0),MATCH(KZ$4,INEI!$3:$3,0)))/1000,(SUM(KN32:KY32)))),"")</f>
        <v>15.974</v>
      </c>
      <c r="LA32" s="61">
        <f>+IFERROR((IF(ISTEXT(LA$5)=FALSE,(INDEX(INEI!$1:$1048576,MATCH($B32,INEI!$B:$B,0),MATCH(LA$4,INEI!$3:$3,0)))/1000,(SUM(KO32:KZ32)))),"")</f>
        <v>10.436999999999999</v>
      </c>
      <c r="LB32" s="61">
        <f>+IFERROR((IF(ISTEXT(LB$5)=FALSE,(INDEX(INEI!$1:$1048576,MATCH($B32,INEI!$B:$B,0),MATCH(LB$4,INEI!$3:$3,0)))/1000,(SUM(KP32:LA32)))),"")</f>
        <v>22.344999999999999</v>
      </c>
      <c r="LC32" s="133">
        <f>+IFERROR((IF(ISTEXT(LC$5)=FALSE,(INDEX(INEI!$1:$1048576,MATCH($B32,INEI!$B:$B,0),MATCH(LC$4,INEI!$3:$3,0)))/1000,(SUM(KQ32:LB32)))),"")</f>
        <v>260.36900000000003</v>
      </c>
      <c r="LD32" s="61">
        <f>+IFERROR((IF(ISTEXT(LD$5)=FALSE,(INDEX(INEI!$1:$1048576,MATCH($B32,INEI!$B:$B,0),MATCH(LD$4,INEI!$3:$3,0)))/1000,(SUM(KR32:LC32)))),"")</f>
        <v>26.231000000000002</v>
      </c>
      <c r="LE32" s="61">
        <f>+IFERROR((IF(ISTEXT(LE$5)=FALSE,(INDEX(INEI!$1:$1048576,MATCH($B32,INEI!$B:$B,0),MATCH(LE$4,INEI!$3:$3,0)))/1000,(SUM(KS32:LD32)))),"")</f>
        <v>25.396999999999998</v>
      </c>
      <c r="LF32" s="61">
        <f>+IFERROR((IF(ISTEXT(LF$5)=FALSE,(INDEX(INEI!$1:$1048576,MATCH($B32,INEI!$B:$B,0),MATCH(LF$4,INEI!$3:$3,0)))/1000,(SUM(KT32:LE32)))),"")</f>
        <v>23.741</v>
      </c>
      <c r="LG32" s="61">
        <f>+IFERROR((IF(ISTEXT(LG$5)=FALSE,(INDEX(INEI!$1:$1048576,MATCH($B32,INEI!$B:$B,0),MATCH(LG$4,INEI!$3:$3,0)))/1000,(SUM(KU32:LF32)))),"")</f>
        <v>24.204999999999998</v>
      </c>
      <c r="LH32" s="61">
        <f>+IFERROR((IF(ISTEXT(LH$5)=FALSE,(INDEX(INEI!$1:$1048576,MATCH($B32,INEI!$B:$B,0),MATCH(LH$4,INEI!$3:$3,0)))/1000,(SUM(KV32:LG32)))),"")</f>
        <v>25.501000000000001</v>
      </c>
      <c r="LI32" s="61">
        <f>+IFERROR((IF(ISTEXT(LI$5)=FALSE,(INDEX(INEI!$1:$1048576,MATCH($B32,INEI!$B:$B,0),MATCH(LI$4,INEI!$3:$3,0)))/1000,(SUM(KW32:LH32)))),"")</f>
        <v>24.478000000000002</v>
      </c>
      <c r="LJ32" s="61">
        <f>+IFERROR((IF(ISTEXT(LJ$5)=FALSE,(INDEX(INEI!$1:$1048576,MATCH($B32,INEI!$B:$B,0),MATCH(LJ$4,INEI!$3:$3,0)))/1000,(SUM(KX32:LI32)))),"")</f>
        <v>28.672000000000001</v>
      </c>
      <c r="LK32" s="61">
        <f>+IFERROR((IF(ISTEXT(LK$5)=FALSE,(INDEX(INEI!$1:$1048576,MATCH($B32,INEI!$B:$B,0),MATCH(LK$4,INEI!$3:$3,0)))/1000,(SUM(KY32:LJ32)))),"")</f>
        <v>30.434999999999999</v>
      </c>
      <c r="LL32" s="61">
        <f>+IFERROR((IF(ISTEXT(LL$5)=FALSE,(INDEX(INEI!$1:$1048576,MATCH($B32,INEI!$B:$B,0),MATCH(LL$4,INEI!$3:$3,0)))/1000,(SUM(KZ32:LK32)))),"")</f>
        <v>26.372</v>
      </c>
      <c r="LM32" s="61">
        <f>+IFERROR((IF(ISTEXT(LM$5)=FALSE,(INDEX(INEI!$1:$1048576,MATCH($B32,INEI!$B:$B,0),MATCH(LM$4,INEI!$3:$3,0)))/1000,(SUM(LA32:LL32)))),"")</f>
        <v>29.434999999999999</v>
      </c>
      <c r="LN32" s="61">
        <f>+IFERROR((IF(ISTEXT(LN$5)=FALSE,(INDEX(INEI!$1:$1048576,MATCH($B32,INEI!$B:$B,0),MATCH(LN$4,INEI!$3:$3,0)))/1000,(SUM(LB32:LM32)))),"")</f>
        <v>27.562000000000001</v>
      </c>
      <c r="LO32" s="61">
        <f>+IFERROR((IF(ISTEXT(LO$5)=FALSE,(INDEX(INEI!$1:$1048576,MATCH($B32,INEI!$B:$B,0),MATCH(LO$4,INEI!$3:$3,0)))/1000,(SUM(LC32:LN32)))),"")</f>
        <v>26.221</v>
      </c>
      <c r="LP32" s="133">
        <f>+IFERROR((IF(ISTEXT(LP$5)=FALSE,(INDEX(INEI!$1:$1048576,MATCH($B32,INEI!$B:$B,0),MATCH(LP$4,INEI!$3:$3,0)))/1000,(SUM(LD32:LO32)))),"")</f>
        <v>318.25</v>
      </c>
      <c r="LQ32" s="61">
        <f>+IFERROR((IF(ISTEXT(LQ$5)=FALSE,(INDEX(INEI!$1:$1048576,MATCH($B32,INEI!$B:$B,0),MATCH(LQ$4,INEI!$3:$3,0)))/1000,(SUM(LE32:LP32)))),"")</f>
        <v>26.698</v>
      </c>
      <c r="LR32" s="61">
        <f>+IFERROR((IF(ISTEXT(LR$5)=FALSE,(INDEX(INEI!$1:$1048576,MATCH($B32,INEI!$B:$B,0),MATCH(LR$4,INEI!$3:$3,0)))/1000,(SUM(LF32:LQ32)))),"")</f>
        <v>25.263000000000002</v>
      </c>
      <c r="LS32" s="61">
        <f>+IFERROR((IF(ISTEXT(LS$5)=FALSE,(INDEX(INEI!$1:$1048576,MATCH($B32,INEI!$B:$B,0),MATCH(LS$4,INEI!$3:$3,0)))/1000,(SUM(LG32:LR32)))),"")</f>
        <v>24.466999999999999</v>
      </c>
      <c r="LT32" s="61">
        <f>+IFERROR((IF(ISTEXT(LT$5)=FALSE,(INDEX(INEI!$1:$1048576,MATCH($B32,INEI!$B:$B,0),MATCH(LT$4,INEI!$3:$3,0)))/1000,(SUM(LH32:LS32)))),"")</f>
        <v>24.792000000000002</v>
      </c>
      <c r="LU32" s="61">
        <f>+IFERROR((IF(ISTEXT(LU$5)=FALSE,(INDEX(INEI!$1:$1048576,MATCH($B32,INEI!$B:$B,0),MATCH(LU$4,INEI!$3:$3,0)))/1000,(SUM(LI32:LT32)))),"")</f>
        <v>25.867999999999999</v>
      </c>
      <c r="LV32" s="61">
        <f>+IFERROR((IF(ISTEXT(LV$5)=FALSE,(INDEX(INEI!$1:$1048576,MATCH($B32,INEI!$B:$B,0),MATCH(LV$4,INEI!$3:$3,0)))/1000,(SUM(LJ32:LU32)))),"")</f>
        <v>25.794</v>
      </c>
      <c r="LW32" s="61">
        <f>+IFERROR((IF(ISTEXT(LW$5)=FALSE,(INDEX(INEI!$1:$1048576,MATCH($B32,INEI!$B:$B,0),MATCH(LW$4,INEI!$3:$3,0)))/1000,(SUM(LK32:LV32)))),"")</f>
        <v>29</v>
      </c>
      <c r="LX32" s="61">
        <f>+IFERROR((IF(ISTEXT(LX$5)=FALSE,(INDEX(INEI!$1:$1048576,MATCH($B32,INEI!$B:$B,0),MATCH(LX$4,INEI!$3:$3,0)))/1000,(SUM(LL32:LW32)))),"")</f>
        <v>30.8071375</v>
      </c>
      <c r="LY32" s="61">
        <f>+IFERROR((IF(ISTEXT(LY$5)=FALSE,(INDEX(INEI!$1:$1048576,MATCH($B32,INEI!$B:$B,0),MATCH(LY$4,INEI!$3:$3,0)))/1000,(SUM(LM32:LX32)))),"")</f>
        <v>32.704720000000002</v>
      </c>
      <c r="LZ32" s="61">
        <f>+IFERROR((IF(ISTEXT(LZ$5)=FALSE,(INDEX(INEI!$1:$1048576,MATCH($B32,INEI!$B:$B,0),MATCH(LZ$4,INEI!$3:$3,0)))/1000,(SUM(LN32:LY32)))),"")</f>
        <v>33.204320000000102</v>
      </c>
      <c r="MA32" s="61">
        <f>+IFERROR((IF(ISTEXT(MA$5)=FALSE,(INDEX(INEI!$1:$1048576,MATCH($B32,INEI!$B:$B,0),MATCH(MA$4,INEI!$3:$3,0)))/1000,(SUM(LO32:LZ32)))),"")</f>
        <v>30.786935</v>
      </c>
      <c r="MB32" s="61">
        <f>+IFERROR((IF(ISTEXT(MB$5)=FALSE,(INDEX(INEI!$1:$1048576,MATCH($B32,INEI!$B:$B,0),MATCH(MB$4,INEI!$3:$3,0)))/1000,(SUM(LP32:MA32)))),"")</f>
        <v>31.2404624999999</v>
      </c>
      <c r="MC32" s="133">
        <f>+IFERROR((IF(ISTEXT(MC$5)=FALSE,(INDEX(INEI!$1:$1048576,MATCH($B32,INEI!$B:$B,0),MATCH(MC$4,INEI!$3:$3,0)))/1000,(SUM(LQ32:MB32)))),"")</f>
        <v>340.62557500000003</v>
      </c>
      <c r="MD32" s="61">
        <f>+IFERROR((IF(ISTEXT(MD$5)=FALSE,(INDEX(INEI!$1:$1048576,MATCH($B32,INEI!$B:$B,0),MATCH(MD$4,INEI!$3:$3,0)))/1000,(SUM(LR32:MC32)))),"")</f>
        <v>28.725399999999901</v>
      </c>
      <c r="ME32" s="61">
        <f>+IFERROR((IF(ISTEXT(ME$5)=FALSE,(INDEX(INEI!$1:$1048576,MATCH($B32,INEI!$B:$B,0),MATCH(ME$4,INEI!$3:$3,0)))/1000,(SUM(LS32:MD32)))),"")</f>
        <v>26.776712499999899</v>
      </c>
      <c r="MF32" s="61">
        <f>+IFERROR((IF(ISTEXT(MF$5)=FALSE,(INDEX(INEI!$1:$1048576,MATCH($B32,INEI!$B:$B,0),MATCH(MF$4,INEI!$3:$3,0)))/1000,(SUM(LT32:ME32)))),"")</f>
        <v>0</v>
      </c>
      <c r="MG32" s="61">
        <f>+IFERROR((IF(ISTEXT(MG$5)=FALSE,(INDEX(INEI!$1:$1048576,MATCH($B32,INEI!$B:$B,0),MATCH(MG$4,INEI!$3:$3,0)))/1000,(SUM(LU32:MF32)))),"")</f>
        <v>0</v>
      </c>
      <c r="MH32" s="61" t="str">
        <f>+IFERROR((IF(ISTEXT(MH$5)=FALSE,(INDEX(INEI!$1:$1048576,MATCH($B32,INEI!$B:$B,0),MATCH(MH$4,INEI!$3:$3,0)))/1000,(SUM(LV32:MG32)))),"")</f>
        <v/>
      </c>
      <c r="MI32" s="61" t="str">
        <f>+IFERROR((IF(ISTEXT(MI$5)=FALSE,(INDEX(INEI!$1:$1048576,MATCH($B32,INEI!$B:$B,0),MATCH(MI$4,INEI!$3:$3,0)))/1000,(SUM(LW32:MH32)))),"")</f>
        <v/>
      </c>
      <c r="MJ32" s="61" t="str">
        <f>+IFERROR((IF(ISTEXT(MJ$5)=FALSE,(INDEX(INEI!$1:$1048576,MATCH($B32,INEI!$B:$B,0),MATCH(MJ$4,INEI!$3:$3,0)))/1000,(SUM(LX32:MI32)))),"")</f>
        <v/>
      </c>
      <c r="MK32" s="61" t="str">
        <f>+IFERROR((IF(ISTEXT(MK$5)=FALSE,(INDEX(INEI!$1:$1048576,MATCH($B32,INEI!$B:$B,0),MATCH(MK$4,INEI!$3:$3,0)))/1000,(SUM(LY32:MJ32)))),"")</f>
        <v/>
      </c>
      <c r="ML32" s="61" t="str">
        <f>+IFERROR((IF(ISTEXT(ML$5)=FALSE,(INDEX(INEI!$1:$1048576,MATCH($B32,INEI!$B:$B,0),MATCH(ML$4,INEI!$3:$3,0)))/1000,(SUM(LZ32:MK32)))),"")</f>
        <v/>
      </c>
      <c r="MM32" s="61" t="str">
        <f>+IFERROR((IF(ISTEXT(MM$5)=FALSE,(INDEX(INEI!$1:$1048576,MATCH($B32,INEI!$B:$B,0),MATCH(MM$4,INEI!$3:$3,0)))/1000,(SUM(MA32:ML32)))),"")</f>
        <v/>
      </c>
      <c r="MN32" s="61" t="str">
        <f>+IFERROR((IF(ISTEXT(MN$5)=FALSE,(INDEX(INEI!$1:$1048576,MATCH($B32,INEI!$B:$B,0),MATCH(MN$4,INEI!$3:$3,0)))/1000,(SUM(MB32:MM32)))),"")</f>
        <v/>
      </c>
      <c r="MO32" s="61" t="str">
        <f>+IFERROR((IF(ISTEXT(MO$5)=FALSE,(INDEX(INEI!$1:$1048576,MATCH($B32,INEI!$B:$B,0),MATCH(MO$4,INEI!$3:$3,0)))/1000,(SUM(MC32:MN32)))),"")</f>
        <v/>
      </c>
      <c r="MP32" s="133">
        <f>+IFERROR((IF(ISTEXT(MP$5)=FALSE,(INDEX(INEI!$1:$1048576,MATCH($B32,INEI!$B:$B,0),MATCH(MP$4,INEI!$3:$3,0)))/1000,(SUM(MD32:MO32)))),"")</f>
        <v>55.502112499999797</v>
      </c>
    </row>
    <row r="33" spans="2:354" outlineLevel="1">
      <c r="B33" s="9" t="s">
        <v>212</v>
      </c>
      <c r="C33" s="5" t="s">
        <v>360</v>
      </c>
      <c r="D33" s="119">
        <v>52.754000000000005</v>
      </c>
      <c r="E33" s="119">
        <v>50.040999999999997</v>
      </c>
      <c r="F33" s="119">
        <v>40.433</v>
      </c>
      <c r="G33" s="119">
        <v>43.521000000000001</v>
      </c>
      <c r="H33" s="119">
        <v>44.566000000000003</v>
      </c>
      <c r="I33" s="119">
        <v>46.183</v>
      </c>
      <c r="J33" s="119">
        <v>47.683</v>
      </c>
      <c r="K33" s="119">
        <v>49.588000000000001</v>
      </c>
      <c r="L33" s="119">
        <v>55.693000000000005</v>
      </c>
      <c r="M33" s="119">
        <v>56.160000000000004</v>
      </c>
      <c r="N33" s="119">
        <v>49.167000000000002</v>
      </c>
      <c r="O33" s="119">
        <v>47.774999999999999</v>
      </c>
      <c r="P33" s="133">
        <v>583.56400000000008</v>
      </c>
      <c r="Q33" s="119">
        <v>44.936</v>
      </c>
      <c r="R33" s="119">
        <v>37.631</v>
      </c>
      <c r="S33" s="119">
        <v>39.048000000000002</v>
      </c>
      <c r="T33" s="119">
        <v>37.36</v>
      </c>
      <c r="U33" s="119">
        <v>44.709000000000003</v>
      </c>
      <c r="V33" s="119">
        <v>41.027000000000001</v>
      </c>
      <c r="W33" s="119">
        <v>43.502000000000002</v>
      </c>
      <c r="X33" s="119">
        <v>48.875999999999998</v>
      </c>
      <c r="Y33" s="119">
        <v>53.317</v>
      </c>
      <c r="Z33" s="119">
        <v>60.466999999999999</v>
      </c>
      <c r="AA33" s="119">
        <v>61.550000000000004</v>
      </c>
      <c r="AB33" s="119">
        <v>69.676000000000002</v>
      </c>
      <c r="AC33" s="133">
        <v>582.09900000000005</v>
      </c>
      <c r="AD33" s="119">
        <v>70.558999999999997</v>
      </c>
      <c r="AE33" s="119">
        <v>45.324999999999996</v>
      </c>
      <c r="AF33" s="119">
        <v>49.21</v>
      </c>
      <c r="AG33" s="119">
        <v>49.355999999999995</v>
      </c>
      <c r="AH33" s="119">
        <v>50.133000000000003</v>
      </c>
      <c r="AI33" s="119">
        <v>44.585000000000001</v>
      </c>
      <c r="AJ33" s="119">
        <v>53.703999999999994</v>
      </c>
      <c r="AK33" s="119">
        <v>57.779000000000003</v>
      </c>
      <c r="AL33" s="119">
        <v>58.567000000000007</v>
      </c>
      <c r="AM33" s="119">
        <v>60.225999999999999</v>
      </c>
      <c r="AN33" s="119">
        <v>53.442</v>
      </c>
      <c r="AO33" s="119">
        <v>62.734999999999999</v>
      </c>
      <c r="AP33" s="133">
        <v>655.62099999999998</v>
      </c>
      <c r="AQ33" s="119">
        <v>54.881</v>
      </c>
      <c r="AR33" s="119">
        <v>49.128</v>
      </c>
      <c r="AS33" s="119">
        <v>47.765000000000001</v>
      </c>
      <c r="AT33" s="119">
        <v>48.356999999999999</v>
      </c>
      <c r="AU33" s="119">
        <v>47.085999999999999</v>
      </c>
      <c r="AV33" s="119">
        <v>45.146000000000001</v>
      </c>
      <c r="AW33" s="119">
        <v>51.912999999999997</v>
      </c>
      <c r="AX33" s="119">
        <v>55.465000000000003</v>
      </c>
      <c r="AY33" s="119">
        <v>58.769000000000005</v>
      </c>
      <c r="AZ33" s="119">
        <v>63.145000000000003</v>
      </c>
      <c r="BA33" s="119">
        <v>56.756</v>
      </c>
      <c r="BB33" s="119">
        <v>63.073999999999998</v>
      </c>
      <c r="BC33" s="133">
        <v>641.4849999999999</v>
      </c>
      <c r="BD33" s="119">
        <v>53.451999999999998</v>
      </c>
      <c r="BE33" s="119">
        <v>45.19</v>
      </c>
      <c r="BF33" s="119">
        <v>50.225819999999999</v>
      </c>
      <c r="BG33" s="119">
        <v>43.735329999999998</v>
      </c>
      <c r="BH33" s="119">
        <v>47.40034</v>
      </c>
      <c r="BI33" s="119">
        <v>45.094749999999998</v>
      </c>
      <c r="BJ33" s="119">
        <v>47.732730000000004</v>
      </c>
      <c r="BK33" s="119">
        <v>51.341000000000001</v>
      </c>
      <c r="BL33" s="119">
        <v>56.860480000000003</v>
      </c>
      <c r="BM33" s="119">
        <v>58.553829999999998</v>
      </c>
      <c r="BN33" s="119">
        <v>60.011990000000004</v>
      </c>
      <c r="BO33" s="119">
        <v>66.327950000000001</v>
      </c>
      <c r="BP33" s="133">
        <v>625.92621999999994</v>
      </c>
      <c r="BQ33" s="119">
        <v>57.501889999999996</v>
      </c>
      <c r="BR33" s="119">
        <v>52.01153</v>
      </c>
      <c r="BS33" s="119">
        <v>53.127580000000002</v>
      </c>
      <c r="BT33" s="119">
        <v>55.674430000000001</v>
      </c>
      <c r="BU33" s="119">
        <v>53.353909999999999</v>
      </c>
      <c r="BV33" s="119">
        <v>51.953790000000005</v>
      </c>
      <c r="BW33" s="119">
        <v>57.038399999999996</v>
      </c>
      <c r="BX33" s="119">
        <v>70.12697</v>
      </c>
      <c r="BY33" s="119">
        <v>71.813910000000007</v>
      </c>
      <c r="BZ33" s="119">
        <v>72.827579999999998</v>
      </c>
      <c r="CA33" s="119">
        <v>75.055779999999999</v>
      </c>
      <c r="CB33" s="119">
        <v>75.554010000000005</v>
      </c>
      <c r="CC33" s="133">
        <v>746.03978000000006</v>
      </c>
      <c r="CD33" s="119">
        <v>71.508380000000002</v>
      </c>
      <c r="CE33" s="119">
        <v>66.638989999999993</v>
      </c>
      <c r="CF33" s="119">
        <v>69.930869999999999</v>
      </c>
      <c r="CG33" s="119">
        <v>63.744489999999999</v>
      </c>
      <c r="CH33" s="119">
        <v>65.164060000000006</v>
      </c>
      <c r="CI33" s="119">
        <v>62.659840000000003</v>
      </c>
      <c r="CJ33" s="119">
        <v>64.889560000000003</v>
      </c>
      <c r="CK33" s="119">
        <v>89.705770000000001</v>
      </c>
      <c r="CL33" s="119">
        <v>90.198909999999998</v>
      </c>
      <c r="CM33" s="119">
        <v>90.542580000000015</v>
      </c>
      <c r="CN33" s="119">
        <v>84.751120000000014</v>
      </c>
      <c r="CO33" s="119">
        <v>89.958320000000015</v>
      </c>
      <c r="CP33" s="133">
        <v>909.69289000000003</v>
      </c>
      <c r="CQ33" s="119">
        <v>75.028440000000003</v>
      </c>
      <c r="CR33" s="119">
        <v>62.153770000000002</v>
      </c>
      <c r="CS33" s="119">
        <v>72.154229999999998</v>
      </c>
      <c r="CT33" s="119">
        <v>67.555999999999997</v>
      </c>
      <c r="CU33" s="119">
        <v>81.443110000000004</v>
      </c>
      <c r="CV33" s="119">
        <v>77.813739999999996</v>
      </c>
      <c r="CW33" s="119">
        <v>80.295320000000004</v>
      </c>
      <c r="CX33" s="119">
        <v>93.246780000000001</v>
      </c>
      <c r="CY33" s="119">
        <v>94.895769999999999</v>
      </c>
      <c r="CZ33" s="119">
        <v>101.53701</v>
      </c>
      <c r="DA33" s="119">
        <v>103.68631999999999</v>
      </c>
      <c r="DB33" s="119">
        <v>101.96747000000001</v>
      </c>
      <c r="DC33" s="133">
        <v>1011.77796</v>
      </c>
      <c r="DD33" s="119">
        <v>96.16601</v>
      </c>
      <c r="DE33" s="119">
        <v>75.81</v>
      </c>
      <c r="DF33" s="119">
        <v>87.181999999999988</v>
      </c>
      <c r="DG33" s="119">
        <v>92.244700000000009</v>
      </c>
      <c r="DH33" s="119">
        <v>90.728999999999999</v>
      </c>
      <c r="DI33" s="119">
        <v>85.445279999999997</v>
      </c>
      <c r="DJ33" s="119">
        <v>88.873360000000005</v>
      </c>
      <c r="DK33" s="119">
        <v>85.569940000000003</v>
      </c>
      <c r="DL33" s="119">
        <v>84.019860000000008</v>
      </c>
      <c r="DM33" s="119">
        <v>83.405410000000003</v>
      </c>
      <c r="DN33" s="119">
        <v>86.891170000000002</v>
      </c>
      <c r="DO33" s="119">
        <v>93.727720000000005</v>
      </c>
      <c r="DP33" s="133">
        <v>1050.0644500000001</v>
      </c>
      <c r="DQ33" s="119">
        <v>88.743589999999998</v>
      </c>
      <c r="DR33" s="119">
        <v>78.770910000000001</v>
      </c>
      <c r="DS33" s="119">
        <v>79.161789999999996</v>
      </c>
      <c r="DT33" s="119">
        <v>90.761470000000017</v>
      </c>
      <c r="DU33" s="119">
        <v>95.715370000000007</v>
      </c>
      <c r="DV33" s="119">
        <v>91.741200000000006</v>
      </c>
      <c r="DW33" s="119">
        <v>106.53503000000001</v>
      </c>
      <c r="DX33" s="119">
        <v>115.07580999999999</v>
      </c>
      <c r="DY33" s="119">
        <v>121.32247</v>
      </c>
      <c r="DZ33" s="119">
        <v>135.0232</v>
      </c>
      <c r="EA33" s="119">
        <v>120.34594</v>
      </c>
      <c r="EB33" s="119">
        <v>131.34199000000001</v>
      </c>
      <c r="EC33" s="133">
        <v>1254.5387700000001</v>
      </c>
      <c r="ED33" s="119">
        <v>109.49844</v>
      </c>
      <c r="EE33" s="119">
        <v>93.271050000000002</v>
      </c>
      <c r="EF33" s="119">
        <v>122.94416999999999</v>
      </c>
      <c r="EG33" s="119">
        <v>118.16307</v>
      </c>
      <c r="EH33" s="119">
        <v>122.11301</v>
      </c>
      <c r="EI33" s="119">
        <v>121.77911</v>
      </c>
      <c r="EJ33" s="119">
        <v>133.06333000000001</v>
      </c>
      <c r="EK33" s="119">
        <v>136.07661999999999</v>
      </c>
      <c r="EL33" s="119">
        <v>152.51091</v>
      </c>
      <c r="EM33" s="119">
        <v>165.69882999999999</v>
      </c>
      <c r="EN33" s="119">
        <v>162.78769</v>
      </c>
      <c r="EO33" s="119">
        <v>154.77085</v>
      </c>
      <c r="EP33" s="133">
        <v>1592.6770799999999</v>
      </c>
      <c r="EQ33" s="119">
        <v>124.36641</v>
      </c>
      <c r="ER33" s="119">
        <v>115.51679999999999</v>
      </c>
      <c r="ES33" s="119">
        <v>121.40100000000001</v>
      </c>
      <c r="ET33" s="119">
        <v>118.18031999999999</v>
      </c>
      <c r="EU33" s="119">
        <v>123.88049000000001</v>
      </c>
      <c r="EV33" s="119">
        <v>116.75985</v>
      </c>
      <c r="EW33" s="119">
        <v>136.50556999999998</v>
      </c>
      <c r="EX33" s="119">
        <v>151.48000999999999</v>
      </c>
      <c r="EY33" s="119">
        <v>160.67734999999999</v>
      </c>
      <c r="EZ33" s="119">
        <v>184.82383999999999</v>
      </c>
      <c r="FA33" s="119">
        <v>174.79538000000002</v>
      </c>
      <c r="FB33" s="119">
        <v>180.44981000000001</v>
      </c>
      <c r="FC33" s="133">
        <v>1708.83683</v>
      </c>
      <c r="FD33" s="119">
        <v>160.99160999999998</v>
      </c>
      <c r="FE33" s="119">
        <v>140.63422</v>
      </c>
      <c r="FF33" s="119">
        <v>161.58858000000001</v>
      </c>
      <c r="FG33" s="119">
        <v>147.66272000000001</v>
      </c>
      <c r="FH33" s="119">
        <v>158.00209000000001</v>
      </c>
      <c r="FI33" s="119">
        <v>164.42562000000001</v>
      </c>
      <c r="FJ33" s="119">
        <v>175.38096999999999</v>
      </c>
      <c r="FK33" s="119">
        <v>200.18736999999999</v>
      </c>
      <c r="FL33" s="119">
        <v>214.38758999999999</v>
      </c>
      <c r="FM33" s="119">
        <v>235.91774999999998</v>
      </c>
      <c r="FN33" s="119">
        <v>225.86725999999999</v>
      </c>
      <c r="FO33" s="119">
        <v>218.74985999999998</v>
      </c>
      <c r="FP33" s="133">
        <v>2203.7956400000003</v>
      </c>
      <c r="FQ33" s="119">
        <v>215.04342</v>
      </c>
      <c r="FR33" s="119">
        <v>175.14939000000001</v>
      </c>
      <c r="FS33" s="119">
        <v>180.05601999999999</v>
      </c>
      <c r="FT33" s="119">
        <v>199.9795</v>
      </c>
      <c r="FU33" s="119">
        <v>195.82478</v>
      </c>
      <c r="FV33" s="119">
        <v>187.84671</v>
      </c>
      <c r="FW33" s="119">
        <v>211.86604</v>
      </c>
      <c r="FX33" s="119">
        <v>217.23085</v>
      </c>
      <c r="FY33" s="119">
        <v>216.85977</v>
      </c>
      <c r="FZ33" s="119">
        <v>233.53364999999999</v>
      </c>
      <c r="GA33" s="119">
        <v>237.37573999999998</v>
      </c>
      <c r="GB33" s="119">
        <v>243.87755999999999</v>
      </c>
      <c r="GC33" s="133">
        <v>2514.6434300000001</v>
      </c>
      <c r="GD33" s="119">
        <v>200.79333</v>
      </c>
      <c r="GE33" s="119">
        <v>185.38477</v>
      </c>
      <c r="GF33" s="119">
        <v>187.13423</v>
      </c>
      <c r="GG33" s="119">
        <v>196.07086999999999</v>
      </c>
      <c r="GH33" s="119">
        <v>209.49053000000001</v>
      </c>
      <c r="GI33" s="119">
        <v>200.88964999999999</v>
      </c>
      <c r="GJ33" s="119">
        <v>215.69720999999998</v>
      </c>
      <c r="GK33" s="119">
        <v>236.90989999999999</v>
      </c>
      <c r="GL33" s="119">
        <v>249.42107999999999</v>
      </c>
      <c r="GM33" s="119">
        <v>246.21863000000002</v>
      </c>
      <c r="GN33" s="119">
        <v>239.79674</v>
      </c>
      <c r="GO33" s="119">
        <v>231.73345</v>
      </c>
      <c r="GP33" s="133">
        <v>2599.5403900000006</v>
      </c>
      <c r="GQ33" s="119">
        <v>217.54628</v>
      </c>
      <c r="GR33" s="119">
        <v>177.27337</v>
      </c>
      <c r="GS33" s="119">
        <v>190.75174999999999</v>
      </c>
      <c r="GT33" s="119">
        <v>189.94710000000001</v>
      </c>
      <c r="GU33" s="119">
        <v>183.44604999999999</v>
      </c>
      <c r="GV33" s="119">
        <v>182.580061</v>
      </c>
      <c r="GW33" s="119">
        <v>187.78485999999998</v>
      </c>
      <c r="GX33" s="119">
        <v>216.24953150000002</v>
      </c>
      <c r="GY33" s="119">
        <v>222.347656</v>
      </c>
      <c r="GZ33" s="119">
        <v>230.20879250000002</v>
      </c>
      <c r="HA33" s="119">
        <v>235.5151875</v>
      </c>
      <c r="HB33" s="119">
        <v>250.59399999999999</v>
      </c>
      <c r="HC33" s="133">
        <v>2484.2446385000003</v>
      </c>
      <c r="HD33" s="119">
        <v>223.98405</v>
      </c>
      <c r="HE33" s="119">
        <v>193.79008350000001</v>
      </c>
      <c r="HF33" s="119">
        <v>210.66236499999999</v>
      </c>
      <c r="HG33" s="119">
        <v>205.64099999999999</v>
      </c>
      <c r="HH33" s="119">
        <v>209.529</v>
      </c>
      <c r="HI33" s="119">
        <v>191.40523250000001</v>
      </c>
      <c r="HJ33" s="119">
        <v>218.86576500000001</v>
      </c>
      <c r="HK33" s="119">
        <v>249.13300000000001</v>
      </c>
      <c r="HL33" s="119">
        <v>241.245</v>
      </c>
      <c r="HM33" s="119">
        <v>235.31700000000001</v>
      </c>
      <c r="HN33" s="119">
        <v>235.06899999999999</v>
      </c>
      <c r="HO33" s="119">
        <v>230.30099999999999</v>
      </c>
      <c r="HP33" s="133">
        <v>2644.9424959999997</v>
      </c>
      <c r="HQ33" s="119">
        <v>204.649</v>
      </c>
      <c r="HR33" s="119">
        <v>199.941</v>
      </c>
      <c r="HS33" s="119">
        <v>201.53200000000001</v>
      </c>
      <c r="HT33" s="119">
        <v>200.08600000000001</v>
      </c>
      <c r="HU33" s="119">
        <v>195.72200000000001</v>
      </c>
      <c r="HV33" s="119">
        <v>199.09700000000001</v>
      </c>
      <c r="HW33" s="119">
        <v>212.27514249999999</v>
      </c>
      <c r="HX33" s="119">
        <v>231.00187</v>
      </c>
      <c r="HY33" s="119">
        <v>243.68765999999999</v>
      </c>
      <c r="HZ33" s="119">
        <v>266.42474499999997</v>
      </c>
      <c r="IA33" s="119">
        <v>251.8227885</v>
      </c>
      <c r="IB33" s="119">
        <v>247.60564249999999</v>
      </c>
      <c r="IC33" s="133">
        <v>2653.8448485000004</v>
      </c>
      <c r="ID33" s="119">
        <v>219.38399999999999</v>
      </c>
      <c r="IE33" s="119">
        <v>190.15700000000001</v>
      </c>
      <c r="IF33" s="119">
        <v>202.84299999999999</v>
      </c>
      <c r="IG33" s="119">
        <v>205.14192499999999</v>
      </c>
      <c r="IH33" s="119">
        <v>210.84</v>
      </c>
      <c r="II33" s="119">
        <v>203.66535250000001</v>
      </c>
      <c r="IJ33" s="119">
        <v>213.32326749999999</v>
      </c>
      <c r="IK33" s="119">
        <v>233.84164000000001</v>
      </c>
      <c r="IL33" s="119">
        <v>230.61500000000001</v>
      </c>
      <c r="IM33" s="119">
        <v>235.44054749999998</v>
      </c>
      <c r="IN33" s="119">
        <v>237.28333499999999</v>
      </c>
      <c r="IO33" s="119">
        <v>214.1242225</v>
      </c>
      <c r="IP33" s="133">
        <v>2596.6592900000001</v>
      </c>
      <c r="IQ33" s="119">
        <v>205.13662500000001</v>
      </c>
      <c r="IR33" s="119">
        <v>175.26809499999999</v>
      </c>
      <c r="IS33" s="119">
        <v>186.69988750000002</v>
      </c>
      <c r="IT33" s="119">
        <v>192.96856750000001</v>
      </c>
      <c r="IU33" s="119">
        <v>208.86072200000001</v>
      </c>
      <c r="IV33" s="119">
        <v>203.50401250000002</v>
      </c>
      <c r="IW33" s="119">
        <v>220.53964499999998</v>
      </c>
      <c r="IX33" s="119">
        <v>236.730355</v>
      </c>
      <c r="IY33" s="119">
        <v>237.31098</v>
      </c>
      <c r="IZ33" s="119">
        <v>260.50815749999998</v>
      </c>
      <c r="JA33" s="119">
        <v>232.9752125</v>
      </c>
      <c r="JB33" s="119">
        <v>223.64594750000001</v>
      </c>
      <c r="JC33" s="133">
        <v>2584.1482070000002</v>
      </c>
      <c r="JD33" s="119">
        <v>198.06067999999999</v>
      </c>
      <c r="JE33" s="119">
        <v>183.76163750000001</v>
      </c>
      <c r="JF33" s="119">
        <v>90.778192500000003</v>
      </c>
      <c r="JG33" s="119">
        <v>1.0000000000000001E-5</v>
      </c>
      <c r="JH33" s="119">
        <v>50.482647400999902</v>
      </c>
      <c r="JI33" s="119">
        <v>106.884189859998</v>
      </c>
      <c r="JJ33" s="119">
        <v>173.56174132500001</v>
      </c>
      <c r="JK33" s="119">
        <v>208.6380489725</v>
      </c>
      <c r="JL33" s="119">
        <v>225.42611172500202</v>
      </c>
      <c r="JM33" s="119">
        <v>268.11478139999997</v>
      </c>
      <c r="JN33" s="119">
        <v>263.81946392000003</v>
      </c>
      <c r="JO33" s="119">
        <v>249.7182471525</v>
      </c>
      <c r="JP33" s="133">
        <v>2019.2457517559999</v>
      </c>
      <c r="JQ33" s="119">
        <v>210.721994795</v>
      </c>
      <c r="JR33" s="119">
        <v>202.95580051500002</v>
      </c>
      <c r="JS33" s="119">
        <v>218.76406249999999</v>
      </c>
      <c r="JT33" s="119">
        <v>204.92828</v>
      </c>
      <c r="JU33" s="119">
        <v>216.6628225</v>
      </c>
      <c r="JV33" s="119">
        <v>227.81880000000001</v>
      </c>
      <c r="JW33" s="119">
        <v>242.03625500000001</v>
      </c>
      <c r="JX33" s="119">
        <v>259.36509749999999</v>
      </c>
      <c r="JY33" s="119">
        <v>266.9678025</v>
      </c>
      <c r="JZ33" s="119">
        <v>297.27675499999998</v>
      </c>
      <c r="KA33" s="119">
        <v>269.88352750000001</v>
      </c>
      <c r="KB33" s="119">
        <v>277.83446750000002</v>
      </c>
      <c r="KC33" s="133">
        <v>2895.2156653099996</v>
      </c>
      <c r="KD33" s="61">
        <f>+IFERROR((IF(ISTEXT(KD$5)=FALSE,(INDEX(INEI!$1:$1048576,MATCH($B33,INEI!$B:$B,0),MATCH(KD$4,INEI!$3:$3,0)))/1000,(SUM(JR33:KC33)))),"")</f>
        <v>235.36097750000002</v>
      </c>
      <c r="KE33" s="61">
        <f>+IFERROR((IF(ISTEXT(KE$5)=FALSE,(INDEX(INEI!$1:$1048576,MATCH($B33,INEI!$B:$B,0),MATCH(KE$4,INEI!$3:$3,0)))/1000,(SUM(JS33:KD33)))),"")</f>
        <v>225.016505</v>
      </c>
      <c r="KF33" s="61">
        <f>+IFERROR((IF(ISTEXT(KF$5)=FALSE,(INDEX(INEI!$1:$1048576,MATCH($B33,INEI!$B:$B,0),MATCH(KF$4,INEI!$3:$3,0)))/1000,(SUM(JT33:KE33)))),"")</f>
        <v>249.1937135</v>
      </c>
      <c r="KG33" s="61">
        <f>+IFERROR((IF(ISTEXT(KG$5)=FALSE,(INDEX(INEI!$1:$1048576,MATCH($B33,INEI!$B:$B,0),MATCH(KG$4,INEI!$3:$3,0)))/1000,(SUM(JU33:KF33)))),"")</f>
        <v>245.002365</v>
      </c>
      <c r="KH33" s="61">
        <f>+IFERROR((IF(ISTEXT(KH$5)=FALSE,(INDEX(INEI!$1:$1048576,MATCH($B33,INEI!$B:$B,0),MATCH(KH$4,INEI!$3:$3,0)))/1000,(SUM(JV33:KG33)))),"")</f>
        <v>241.1119625</v>
      </c>
      <c r="KI33" s="61">
        <f>+IFERROR((IF(ISTEXT(KI$5)=FALSE,(INDEX(INEI!$1:$1048576,MATCH($B33,INEI!$B:$B,0),MATCH(KI$4,INEI!$3:$3,0)))/1000,(SUM(JW33:KH33)))),"")</f>
        <v>244.97404250000002</v>
      </c>
      <c r="KJ33" s="61">
        <f>+IFERROR((IF(ISTEXT(KJ$5)=FALSE,(INDEX(INEI!$1:$1048576,MATCH($B33,INEI!$B:$B,0),MATCH(KJ$4,INEI!$3:$3,0)))/1000,(SUM(JX33:KI33)))),"")</f>
        <v>246.160325</v>
      </c>
      <c r="KK33" s="61">
        <f>+IFERROR((IF(ISTEXT(KK$5)=FALSE,(INDEX(INEI!$1:$1048576,MATCH($B33,INEI!$B:$B,0),MATCH(KK$4,INEI!$3:$3,0)))/1000,(SUM(JY33:KJ33)))),"")</f>
        <v>269.90467999999998</v>
      </c>
      <c r="KL33" s="61">
        <f>+IFERROR((IF(ISTEXT(KL$5)=FALSE,(INDEX(INEI!$1:$1048576,MATCH($B33,INEI!$B:$B,0),MATCH(KL$4,INEI!$3:$3,0)))/1000,(SUM(JZ33:KK33)))),"")</f>
        <v>281.55676</v>
      </c>
      <c r="KM33" s="61">
        <f>+IFERROR((IF(ISTEXT(KM$5)=FALSE,(INDEX(INEI!$1:$1048576,MATCH($B33,INEI!$B:$B,0),MATCH(KM$4,INEI!$3:$3,0)))/1000,(SUM(KA33:KL33)))),"")</f>
        <v>285.79805499999998</v>
      </c>
      <c r="KN33" s="61">
        <f>+IFERROR((IF(ISTEXT(KN$5)=FALSE,(INDEX(INEI!$1:$1048576,MATCH($B33,INEI!$B:$B,0),MATCH(KN$4,INEI!$3:$3,0)))/1000,(SUM(KB33:KM33)))),"")</f>
        <v>264.02797999999996</v>
      </c>
      <c r="KO33" s="61">
        <f>+IFERROR((IF(ISTEXT(KO$5)=FALSE,(INDEX(INEI!$1:$1048576,MATCH($B33,INEI!$B:$B,0),MATCH(KO$4,INEI!$3:$3,0)))/1000,(SUM(KC33:KN33)))),"")</f>
        <v>258.55123750000001</v>
      </c>
      <c r="KP33" s="133">
        <f>+IFERROR((IF(ISTEXT(KP$5)=FALSE,(INDEX(INEI!$1:$1048576,MATCH($B33,INEI!$B:$B,0),MATCH(KP$4,INEI!$3:$3,0)))/1000,(SUM(KD33:KO33)))),"")</f>
        <v>3046.6586035</v>
      </c>
      <c r="KQ33" s="61">
        <f>+IFERROR((IF(ISTEXT(KQ$5)=FALSE,(INDEX(INEI!$1:$1048576,MATCH($B33,INEI!$B:$B,0),MATCH(KQ$4,INEI!$3:$3,0)))/1000,(SUM(KE33:KP33)))),"")</f>
        <v>139.00899250000001</v>
      </c>
      <c r="KR33" s="61">
        <f>+IFERROR((IF(ISTEXT(KR$5)=FALSE,(INDEX(INEI!$1:$1048576,MATCH($B33,INEI!$B:$B,0),MATCH(KR$4,INEI!$3:$3,0)))/1000,(SUM(KF33:KQ33)))),"")</f>
        <v>172.10984999999999</v>
      </c>
      <c r="KS33" s="61">
        <f>+IFERROR((IF(ISTEXT(KS$5)=FALSE,(INDEX(INEI!$1:$1048576,MATCH($B33,INEI!$B:$B,0),MATCH(KS$4,INEI!$3:$3,0)))/1000,(SUM(KG33:KR33)))),"")</f>
        <v>205.3167325</v>
      </c>
      <c r="KT33" s="61">
        <f>+IFERROR((IF(ISTEXT(KT$5)=FALSE,(INDEX(INEI!$1:$1048576,MATCH($B33,INEI!$B:$B,0),MATCH(KT$4,INEI!$3:$3,0)))/1000,(SUM(KH33:KS33)))),"")</f>
        <v>202.1947275</v>
      </c>
      <c r="KU33" s="61">
        <f>+IFERROR((IF(ISTEXT(KU$5)=FALSE,(INDEX(INEI!$1:$1048576,MATCH($B33,INEI!$B:$B,0),MATCH(KU$4,INEI!$3:$3,0)))/1000,(SUM(KI33:KT33)))),"")</f>
        <v>222.08063000000001</v>
      </c>
      <c r="KV33" s="61">
        <f>+IFERROR((IF(ISTEXT(KV$5)=FALSE,(INDEX(INEI!$1:$1048576,MATCH($B33,INEI!$B:$B,0),MATCH(KV$4,INEI!$3:$3,0)))/1000,(SUM(KJ33:KU33)))),"")</f>
        <v>218.86996500000001</v>
      </c>
      <c r="KW33" s="61">
        <f>+IFERROR((IF(ISTEXT(KW$5)=FALSE,(INDEX(INEI!$1:$1048576,MATCH($B33,INEI!$B:$B,0),MATCH(KW$4,INEI!$3:$3,0)))/1000,(SUM(KK33:KV33)))),"")</f>
        <v>240.15172750000002</v>
      </c>
      <c r="KX33" s="61">
        <f>+IFERROR((IF(ISTEXT(KX$5)=FALSE,(INDEX(INEI!$1:$1048576,MATCH($B33,INEI!$B:$B,0),MATCH(KX$4,INEI!$3:$3,0)))/1000,(SUM(KL33:KW33)))),"")</f>
        <v>242.05305249999998</v>
      </c>
      <c r="KY33" s="61">
        <f>+IFERROR((IF(ISTEXT(KY$5)=FALSE,(INDEX(INEI!$1:$1048576,MATCH($B33,INEI!$B:$B,0),MATCH(KY$4,INEI!$3:$3,0)))/1000,(SUM(KM33:KX33)))),"")</f>
        <v>241.27373</v>
      </c>
      <c r="KZ33" s="61">
        <f>+IFERROR((IF(ISTEXT(KZ$5)=FALSE,(INDEX(INEI!$1:$1048576,MATCH($B33,INEI!$B:$B,0),MATCH(KZ$4,INEI!$3:$3,0)))/1000,(SUM(KN33:KY33)))),"")</f>
        <v>241.89812599999999</v>
      </c>
      <c r="LA33" s="61">
        <f>+IFERROR((IF(ISTEXT(LA$5)=FALSE,(INDEX(INEI!$1:$1048576,MATCH($B33,INEI!$B:$B,0),MATCH(LA$4,INEI!$3:$3,0)))/1000,(SUM(KO33:KZ33)))),"")</f>
        <v>233.1911475</v>
      </c>
      <c r="LB33" s="61">
        <f>+IFERROR((IF(ISTEXT(LB$5)=FALSE,(INDEX(INEI!$1:$1048576,MATCH($B33,INEI!$B:$B,0),MATCH(LB$4,INEI!$3:$3,0)))/1000,(SUM(KP33:LA33)))),"")</f>
        <v>222.7808675</v>
      </c>
      <c r="LC33" s="133">
        <f>+IFERROR((IF(ISTEXT(LC$5)=FALSE,(INDEX(INEI!$1:$1048576,MATCH($B33,INEI!$B:$B,0),MATCH(LC$4,INEI!$3:$3,0)))/1000,(SUM(KQ33:LB33)))),"")</f>
        <v>2580.9295485000002</v>
      </c>
      <c r="LD33" s="61">
        <f>+IFERROR((IF(ISTEXT(LD$5)=FALSE,(INDEX(INEI!$1:$1048576,MATCH($B33,INEI!$B:$B,0),MATCH(LD$4,INEI!$3:$3,0)))/1000,(SUM(KR33:LC33)))),"")</f>
        <v>204.04234</v>
      </c>
      <c r="LE33" s="61">
        <f>+IFERROR((IF(ISTEXT(LE$5)=FALSE,(INDEX(INEI!$1:$1048576,MATCH($B33,INEI!$B:$B,0),MATCH(LE$4,INEI!$3:$3,0)))/1000,(SUM(KS33:LD33)))),"")</f>
        <v>186.04394500000001</v>
      </c>
      <c r="LF33" s="61">
        <f>+IFERROR((IF(ISTEXT(LF$5)=FALSE,(INDEX(INEI!$1:$1048576,MATCH($B33,INEI!$B:$B,0),MATCH(LF$4,INEI!$3:$3,0)))/1000,(SUM(KT33:LE33)))),"")</f>
        <v>194.65388750000002</v>
      </c>
      <c r="LG33" s="61">
        <f>+IFERROR((IF(ISTEXT(LG$5)=FALSE,(INDEX(INEI!$1:$1048576,MATCH($B33,INEI!$B:$B,0),MATCH(LG$4,INEI!$3:$3,0)))/1000,(SUM(KU33:LF33)))),"")</f>
        <v>211.71725000000001</v>
      </c>
      <c r="LH33" s="61">
        <f>+IFERROR((IF(ISTEXT(LH$5)=FALSE,(INDEX(INEI!$1:$1048576,MATCH($B33,INEI!$B:$B,0),MATCH(LH$4,INEI!$3:$3,0)))/1000,(SUM(KV33:LG33)))),"")</f>
        <v>205.04465500000001</v>
      </c>
      <c r="LI33" s="61">
        <f>+IFERROR((IF(ISTEXT(LI$5)=FALSE,(INDEX(INEI!$1:$1048576,MATCH($B33,INEI!$B:$B,0),MATCH(LI$4,INEI!$3:$3,0)))/1000,(SUM(KW33:LH33)))),"")</f>
        <v>195.79084</v>
      </c>
      <c r="LJ33" s="61">
        <f>+IFERROR((IF(ISTEXT(LJ$5)=FALSE,(INDEX(INEI!$1:$1048576,MATCH($B33,INEI!$B:$B,0),MATCH(LJ$4,INEI!$3:$3,0)))/1000,(SUM(KX33:LI33)))),"")</f>
        <v>220.10181249999999</v>
      </c>
      <c r="LK33" s="61">
        <f>+IFERROR((IF(ISTEXT(LK$5)=FALSE,(INDEX(INEI!$1:$1048576,MATCH($B33,INEI!$B:$B,0),MATCH(LK$4,INEI!$3:$3,0)))/1000,(SUM(KY33:LJ33)))),"")</f>
        <v>228.50892499999998</v>
      </c>
      <c r="LL33" s="61">
        <f>+IFERROR((IF(ISTEXT(LL$5)=FALSE,(INDEX(INEI!$1:$1048576,MATCH($B33,INEI!$B:$B,0),MATCH(LL$4,INEI!$3:$3,0)))/1000,(SUM(KZ33:LK33)))),"")</f>
        <v>229.46712500000001</v>
      </c>
      <c r="LM33" s="61">
        <f>+IFERROR((IF(ISTEXT(LM$5)=FALSE,(INDEX(INEI!$1:$1048576,MATCH($B33,INEI!$B:$B,0),MATCH(LM$4,INEI!$3:$3,0)))/1000,(SUM(LA33:LL33)))),"")</f>
        <v>236.96308499999998</v>
      </c>
      <c r="LN33" s="61">
        <f>+IFERROR((IF(ISTEXT(LN$5)=FALSE,(INDEX(INEI!$1:$1048576,MATCH($B33,INEI!$B:$B,0),MATCH(LN$4,INEI!$3:$3,0)))/1000,(SUM(LB33:LM33)))),"")</f>
        <v>215.5069325</v>
      </c>
      <c r="LO33" s="61">
        <f>+IFERROR((IF(ISTEXT(LO$5)=FALSE,(INDEX(INEI!$1:$1048576,MATCH($B33,INEI!$B:$B,0),MATCH(LO$4,INEI!$3:$3,0)))/1000,(SUM(LC33:LN33)))),"")</f>
        <v>207.34131749999898</v>
      </c>
      <c r="LP33" s="133">
        <f>+IFERROR((IF(ISTEXT(LP$5)=FALSE,(INDEX(INEI!$1:$1048576,MATCH($B33,INEI!$B:$B,0),MATCH(LP$4,INEI!$3:$3,0)))/1000,(SUM(LD33:LO33)))),"")</f>
        <v>2535.1821149999992</v>
      </c>
      <c r="LQ33" s="61">
        <f>+IFERROR((IF(ISTEXT(LQ$5)=FALSE,(INDEX(INEI!$1:$1048576,MATCH($B33,INEI!$B:$B,0),MATCH(LQ$4,INEI!$3:$3,0)))/1000,(SUM(LE33:LP33)))),"")</f>
        <v>196.94019500000002</v>
      </c>
      <c r="LR33" s="61">
        <f>+IFERROR((IF(ISTEXT(LR$5)=FALSE,(INDEX(INEI!$1:$1048576,MATCH($B33,INEI!$B:$B,0),MATCH(LR$4,INEI!$3:$3,0)))/1000,(SUM(LF33:LQ33)))),"")</f>
        <v>185.43228500000001</v>
      </c>
      <c r="LS33" s="61">
        <f>+IFERROR((IF(ISTEXT(LS$5)=FALSE,(INDEX(INEI!$1:$1048576,MATCH($B33,INEI!$B:$B,0),MATCH(LS$4,INEI!$3:$3,0)))/1000,(SUM(LG33:LR33)))),"")</f>
        <v>198.57839999999999</v>
      </c>
      <c r="LT33" s="61">
        <f>+IFERROR((IF(ISTEXT(LT$5)=FALSE,(INDEX(INEI!$1:$1048576,MATCH($B33,INEI!$B:$B,0),MATCH(LT$4,INEI!$3:$3,0)))/1000,(SUM(LH33:LS33)))),"")</f>
        <v>203.24332999999899</v>
      </c>
      <c r="LU33" s="61">
        <f>+IFERROR((IF(ISTEXT(LU$5)=FALSE,(INDEX(INEI!$1:$1048576,MATCH($B33,INEI!$B:$B,0),MATCH(LU$4,INEI!$3:$3,0)))/1000,(SUM(LI33:LT33)))),"")</f>
        <v>213.671944999999</v>
      </c>
      <c r="LV33" s="61">
        <f>+IFERROR((IF(ISTEXT(LV$5)=FALSE,(INDEX(INEI!$1:$1048576,MATCH($B33,INEI!$B:$B,0),MATCH(LV$4,INEI!$3:$3,0)))/1000,(SUM(LJ33:LU33)))),"")</f>
        <v>206.38300499999897</v>
      </c>
      <c r="LW33" s="61">
        <f>+IFERROR((IF(ISTEXT(LW$5)=FALSE,(INDEX(INEI!$1:$1048576,MATCH($B33,INEI!$B:$B,0),MATCH(LW$4,INEI!$3:$3,0)))/1000,(SUM(LK33:LV33)))),"")</f>
        <v>223.56013499999898</v>
      </c>
      <c r="LX33" s="61">
        <f>+IFERROR((IF(ISTEXT(LX$5)=FALSE,(INDEX(INEI!$1:$1048576,MATCH($B33,INEI!$B:$B,0),MATCH(LX$4,INEI!$3:$3,0)))/1000,(SUM(LL33:LW33)))),"")</f>
        <v>229.81559499999901</v>
      </c>
      <c r="LY33" s="61">
        <f>+IFERROR((IF(ISTEXT(LY$5)=FALSE,(INDEX(INEI!$1:$1048576,MATCH($B33,INEI!$B:$B,0),MATCH(LY$4,INEI!$3:$3,0)))/1000,(SUM(LM33:LX33)))),"")</f>
        <v>240.404024999999</v>
      </c>
      <c r="LZ33" s="61">
        <f>+IFERROR((IF(ISTEXT(LZ$5)=FALSE,(INDEX(INEI!$1:$1048576,MATCH($B33,INEI!$B:$B,0),MATCH(LZ$4,INEI!$3:$3,0)))/1000,(SUM(LN33:LY33)))),"")</f>
        <v>249.63948250000001</v>
      </c>
      <c r="MA33" s="61">
        <f>+IFERROR((IF(ISTEXT(MA$5)=FALSE,(INDEX(INEI!$1:$1048576,MATCH($B33,INEI!$B:$B,0),MATCH(MA$4,INEI!$3:$3,0)))/1000,(SUM(LO33:LZ33)))),"")</f>
        <v>242.86413000000002</v>
      </c>
      <c r="MB33" s="61">
        <f>+IFERROR((IF(ISTEXT(MB$5)=FALSE,(INDEX(INEI!$1:$1048576,MATCH($B33,INEI!$B:$B,0),MATCH(MB$4,INEI!$3:$3,0)))/1000,(SUM(LP33:MA33)))),"")</f>
        <v>245.58504499999898</v>
      </c>
      <c r="MC33" s="133">
        <f>+IFERROR((IF(ISTEXT(MC$5)=FALSE,(INDEX(INEI!$1:$1048576,MATCH($B33,INEI!$B:$B,0),MATCH(MC$4,INEI!$3:$3,0)))/1000,(SUM(LQ33:MB33)))),"")</f>
        <v>2636.117572499993</v>
      </c>
      <c r="MD33" s="61">
        <f>+IFERROR((IF(ISTEXT(MD$5)=FALSE,(INDEX(INEI!$1:$1048576,MATCH($B33,INEI!$B:$B,0),MATCH(MD$4,INEI!$3:$3,0)))/1000,(SUM(LR33:MC33)))),"")</f>
        <v>228.52490999999901</v>
      </c>
      <c r="ME33" s="61">
        <f>+IFERROR((IF(ISTEXT(ME$5)=FALSE,(INDEX(INEI!$1:$1048576,MATCH($B33,INEI!$B:$B,0),MATCH(ME$4,INEI!$3:$3,0)))/1000,(SUM(LS33:MD33)))),"")</f>
        <v>202.77736999999999</v>
      </c>
      <c r="MF33" s="61">
        <f>+IFERROR((IF(ISTEXT(MF$5)=FALSE,(INDEX(INEI!$1:$1048576,MATCH($B33,INEI!$B:$B,0),MATCH(MF$4,INEI!$3:$3,0)))/1000,(SUM(LT33:ME33)))),"")</f>
        <v>0</v>
      </c>
      <c r="MG33" s="61">
        <f>+IFERROR((IF(ISTEXT(MG$5)=FALSE,(INDEX(INEI!$1:$1048576,MATCH($B33,INEI!$B:$B,0),MATCH(MG$4,INEI!$3:$3,0)))/1000,(SUM(LU33:MF33)))),"")</f>
        <v>0</v>
      </c>
      <c r="MH33" s="61" t="str">
        <f>+IFERROR((IF(ISTEXT(MH$5)=FALSE,(INDEX(INEI!$1:$1048576,MATCH($B33,INEI!$B:$B,0),MATCH(MH$4,INEI!$3:$3,0)))/1000,(SUM(LV33:MG33)))),"")</f>
        <v/>
      </c>
      <c r="MI33" s="61" t="str">
        <f>+IFERROR((IF(ISTEXT(MI$5)=FALSE,(INDEX(INEI!$1:$1048576,MATCH($B33,INEI!$B:$B,0),MATCH(MI$4,INEI!$3:$3,0)))/1000,(SUM(LW33:MH33)))),"")</f>
        <v/>
      </c>
      <c r="MJ33" s="61" t="str">
        <f>+IFERROR((IF(ISTEXT(MJ$5)=FALSE,(INDEX(INEI!$1:$1048576,MATCH($B33,INEI!$B:$B,0),MATCH(MJ$4,INEI!$3:$3,0)))/1000,(SUM(LX33:MI33)))),"")</f>
        <v/>
      </c>
      <c r="MK33" s="61" t="str">
        <f>+IFERROR((IF(ISTEXT(MK$5)=FALSE,(INDEX(INEI!$1:$1048576,MATCH($B33,INEI!$B:$B,0),MATCH(MK$4,INEI!$3:$3,0)))/1000,(SUM(LY33:MJ33)))),"")</f>
        <v/>
      </c>
      <c r="ML33" s="61" t="str">
        <f>+IFERROR((IF(ISTEXT(ML$5)=FALSE,(INDEX(INEI!$1:$1048576,MATCH($B33,INEI!$B:$B,0),MATCH(ML$4,INEI!$3:$3,0)))/1000,(SUM(LZ33:MK33)))),"")</f>
        <v/>
      </c>
      <c r="MM33" s="61" t="str">
        <f>+IFERROR((IF(ISTEXT(MM$5)=FALSE,(INDEX(INEI!$1:$1048576,MATCH($B33,INEI!$B:$B,0),MATCH(MM$4,INEI!$3:$3,0)))/1000,(SUM(MA33:ML33)))),"")</f>
        <v/>
      </c>
      <c r="MN33" s="61" t="str">
        <f>+IFERROR((IF(ISTEXT(MN$5)=FALSE,(INDEX(INEI!$1:$1048576,MATCH($B33,INEI!$B:$B,0),MATCH(MN$4,INEI!$3:$3,0)))/1000,(SUM(MB33:MM33)))),"")</f>
        <v/>
      </c>
      <c r="MO33" s="61" t="str">
        <f>+IFERROR((IF(ISTEXT(MO$5)=FALSE,(INDEX(INEI!$1:$1048576,MATCH($B33,INEI!$B:$B,0),MATCH(MO$4,INEI!$3:$3,0)))/1000,(SUM(MC33:MN33)))),"")</f>
        <v/>
      </c>
      <c r="MP33" s="133">
        <f>+IFERROR((IF(ISTEXT(MP$5)=FALSE,(INDEX(INEI!$1:$1048576,MATCH($B33,INEI!$B:$B,0),MATCH(MP$4,INEI!$3:$3,0)))/1000,(SUM(MD33:MO33)))),"")</f>
        <v>431.30227999999897</v>
      </c>
    </row>
    <row r="34" spans="2:354" outlineLevel="1">
      <c r="B34" s="9" t="s">
        <v>213</v>
      </c>
      <c r="C34" s="5" t="s">
        <v>361</v>
      </c>
      <c r="D34" s="119">
        <v>0</v>
      </c>
      <c r="E34" s="119">
        <v>0</v>
      </c>
      <c r="F34" s="119">
        <v>0</v>
      </c>
      <c r="G34" s="119">
        <v>0</v>
      </c>
      <c r="H34" s="119">
        <v>0</v>
      </c>
      <c r="I34" s="119">
        <v>0</v>
      </c>
      <c r="J34" s="119">
        <v>0</v>
      </c>
      <c r="K34" s="119">
        <v>0</v>
      </c>
      <c r="L34" s="119">
        <v>0</v>
      </c>
      <c r="M34" s="119">
        <v>0</v>
      </c>
      <c r="N34" s="119">
        <v>0</v>
      </c>
      <c r="O34" s="119">
        <v>0</v>
      </c>
      <c r="P34" s="133">
        <v>0</v>
      </c>
      <c r="Q34" s="119">
        <v>0</v>
      </c>
      <c r="R34" s="119">
        <v>0</v>
      </c>
      <c r="S34" s="119">
        <v>0</v>
      </c>
      <c r="T34" s="119">
        <v>0</v>
      </c>
      <c r="U34" s="119">
        <v>0</v>
      </c>
      <c r="V34" s="119">
        <v>0</v>
      </c>
      <c r="W34" s="119">
        <v>0</v>
      </c>
      <c r="X34" s="119">
        <v>0</v>
      </c>
      <c r="Y34" s="119">
        <v>0</v>
      </c>
      <c r="Z34" s="119">
        <v>0</v>
      </c>
      <c r="AA34" s="119">
        <v>0</v>
      </c>
      <c r="AB34" s="119">
        <v>0</v>
      </c>
      <c r="AC34" s="133">
        <v>0</v>
      </c>
      <c r="AD34" s="119">
        <v>0</v>
      </c>
      <c r="AE34" s="119">
        <v>0</v>
      </c>
      <c r="AF34" s="119">
        <v>0</v>
      </c>
      <c r="AG34" s="119">
        <v>0</v>
      </c>
      <c r="AH34" s="119">
        <v>0</v>
      </c>
      <c r="AI34" s="119">
        <v>0</v>
      </c>
      <c r="AJ34" s="119">
        <v>0</v>
      </c>
      <c r="AK34" s="119">
        <v>0</v>
      </c>
      <c r="AL34" s="119">
        <v>0</v>
      </c>
      <c r="AM34" s="119">
        <v>0</v>
      </c>
      <c r="AN34" s="119">
        <v>0</v>
      </c>
      <c r="AO34" s="119">
        <v>0</v>
      </c>
      <c r="AP34" s="133">
        <v>0</v>
      </c>
      <c r="AQ34" s="119">
        <v>0</v>
      </c>
      <c r="AR34" s="119">
        <v>0</v>
      </c>
      <c r="AS34" s="119">
        <v>0</v>
      </c>
      <c r="AT34" s="119">
        <v>0</v>
      </c>
      <c r="AU34" s="119">
        <v>0</v>
      </c>
      <c r="AV34" s="119">
        <v>0</v>
      </c>
      <c r="AW34" s="119">
        <v>0</v>
      </c>
      <c r="AX34" s="119">
        <v>0</v>
      </c>
      <c r="AY34" s="119">
        <v>0</v>
      </c>
      <c r="AZ34" s="119">
        <v>0</v>
      </c>
      <c r="BA34" s="119">
        <v>0</v>
      </c>
      <c r="BB34" s="119">
        <v>0</v>
      </c>
      <c r="BC34" s="133">
        <v>0</v>
      </c>
      <c r="BD34" s="119">
        <v>0</v>
      </c>
      <c r="BE34" s="119">
        <v>0</v>
      </c>
      <c r="BF34" s="119">
        <v>0</v>
      </c>
      <c r="BG34" s="119">
        <v>0</v>
      </c>
      <c r="BH34" s="119">
        <v>0</v>
      </c>
      <c r="BI34" s="119">
        <v>0</v>
      </c>
      <c r="BJ34" s="119">
        <v>0</v>
      </c>
      <c r="BK34" s="119">
        <v>0</v>
      </c>
      <c r="BL34" s="119">
        <v>0</v>
      </c>
      <c r="BM34" s="119">
        <v>0</v>
      </c>
      <c r="BN34" s="119">
        <v>0</v>
      </c>
      <c r="BO34" s="119">
        <v>0</v>
      </c>
      <c r="BP34" s="133">
        <v>0</v>
      </c>
      <c r="BQ34" s="119">
        <v>0</v>
      </c>
      <c r="BR34" s="119">
        <v>0</v>
      </c>
      <c r="BS34" s="119">
        <v>0</v>
      </c>
      <c r="BT34" s="119">
        <v>0</v>
      </c>
      <c r="BU34" s="119">
        <v>0</v>
      </c>
      <c r="BV34" s="119">
        <v>0</v>
      </c>
      <c r="BW34" s="119">
        <v>0</v>
      </c>
      <c r="BX34" s="119">
        <v>0</v>
      </c>
      <c r="BY34" s="119">
        <v>0</v>
      </c>
      <c r="BZ34" s="119">
        <v>0</v>
      </c>
      <c r="CA34" s="119">
        <v>0</v>
      </c>
      <c r="CB34" s="119">
        <v>0</v>
      </c>
      <c r="CC34" s="133">
        <v>0</v>
      </c>
      <c r="CD34" s="119">
        <v>0</v>
      </c>
      <c r="CE34" s="119">
        <v>0</v>
      </c>
      <c r="CF34" s="119">
        <v>0</v>
      </c>
      <c r="CG34" s="119">
        <v>0</v>
      </c>
      <c r="CH34" s="119">
        <v>0</v>
      </c>
      <c r="CI34" s="119">
        <v>-1.0000000009313226E-5</v>
      </c>
      <c r="CJ34" s="119">
        <v>-9.9999999511055643E-6</v>
      </c>
      <c r="CK34" s="119">
        <v>1.0000000009313226E-5</v>
      </c>
      <c r="CL34" s="119">
        <v>0</v>
      </c>
      <c r="CM34" s="119">
        <v>0</v>
      </c>
      <c r="CN34" s="119">
        <v>-1.0000000009313226E-5</v>
      </c>
      <c r="CO34" s="119">
        <v>0</v>
      </c>
      <c r="CP34" s="133">
        <v>-1.9999999960418792E-5</v>
      </c>
      <c r="CQ34" s="119">
        <v>0</v>
      </c>
      <c r="CR34" s="119">
        <v>0</v>
      </c>
      <c r="CS34" s="119">
        <v>0</v>
      </c>
      <c r="CT34" s="119">
        <v>4.2500000000000003E-3</v>
      </c>
      <c r="CU34" s="119">
        <v>0.55225999999999997</v>
      </c>
      <c r="CV34" s="119">
        <v>1.1353800000000001</v>
      </c>
      <c r="CW34" s="119">
        <v>1.99817</v>
      </c>
      <c r="CX34" s="119">
        <v>3.3406599999999997</v>
      </c>
      <c r="CY34" s="119">
        <v>2.9874999999999998</v>
      </c>
      <c r="CZ34" s="119">
        <v>3.121</v>
      </c>
      <c r="DA34" s="119">
        <v>4.1459999999999999</v>
      </c>
      <c r="DB34" s="119">
        <v>4.3866379999999996</v>
      </c>
      <c r="DC34" s="133">
        <v>21.671858</v>
      </c>
      <c r="DD34" s="119">
        <v>4.7196300000000004</v>
      </c>
      <c r="DE34" s="119">
        <v>5.601</v>
      </c>
      <c r="DF34" s="119">
        <v>4.883</v>
      </c>
      <c r="DG34" s="119">
        <v>5.1424700000000003</v>
      </c>
      <c r="DH34" s="119">
        <v>5.7822899999999997</v>
      </c>
      <c r="DI34" s="119">
        <v>4.4524425000000001</v>
      </c>
      <c r="DJ34" s="119">
        <v>5.3275800000000002</v>
      </c>
      <c r="DK34" s="119">
        <v>5.5953299999999997</v>
      </c>
      <c r="DL34" s="119">
        <v>5.31175</v>
      </c>
      <c r="DM34" s="119">
        <v>4.6442174999999999</v>
      </c>
      <c r="DN34" s="119">
        <v>4.3396000000000008</v>
      </c>
      <c r="DO34" s="119">
        <v>4.1226525000000001</v>
      </c>
      <c r="DP34" s="133">
        <v>59.921962499999992</v>
      </c>
      <c r="DQ34" s="119">
        <v>4.6268750000000001</v>
      </c>
      <c r="DR34" s="119">
        <v>4.0476270000000003</v>
      </c>
      <c r="DS34" s="119">
        <v>4.2750900000000005</v>
      </c>
      <c r="DT34" s="119">
        <v>4.6089599999999997</v>
      </c>
      <c r="DU34" s="119">
        <v>4.3829799999999999</v>
      </c>
      <c r="DV34" s="119">
        <v>4.0691825000000001</v>
      </c>
      <c r="DW34" s="119">
        <v>5.2313824999999996</v>
      </c>
      <c r="DX34" s="119">
        <v>5.9619999999999997</v>
      </c>
      <c r="DY34" s="119">
        <v>6.5329750000000004</v>
      </c>
      <c r="DZ34" s="119">
        <v>6.7374600000000004</v>
      </c>
      <c r="EA34" s="119">
        <v>6.4635074999999995</v>
      </c>
      <c r="EB34" s="119">
        <v>5.8012075000000003</v>
      </c>
      <c r="EC34" s="133">
        <v>62.739246999999992</v>
      </c>
      <c r="ED34" s="119">
        <v>6.9771749999999999</v>
      </c>
      <c r="EE34" s="119">
        <v>6.0011899999999994</v>
      </c>
      <c r="EF34" s="119">
        <v>7.6847124999999998</v>
      </c>
      <c r="EG34" s="119">
        <v>8.1391799999999996</v>
      </c>
      <c r="EH34" s="119">
        <v>8.8736174999999999</v>
      </c>
      <c r="EI34" s="119">
        <v>7.4075299999999995</v>
      </c>
      <c r="EJ34" s="119">
        <v>7.8935300000000002</v>
      </c>
      <c r="EK34" s="119">
        <v>9.6996825000000015</v>
      </c>
      <c r="EL34" s="119">
        <v>9.9974749999999997</v>
      </c>
      <c r="EM34" s="119">
        <v>8.4743974999999985</v>
      </c>
      <c r="EN34" s="119">
        <v>7.9716450000000005</v>
      </c>
      <c r="EO34" s="119">
        <v>7.6857424999999999</v>
      </c>
      <c r="EP34" s="133">
        <v>96.805877499999994</v>
      </c>
      <c r="EQ34" s="119">
        <v>7.7652950000000001</v>
      </c>
      <c r="ER34" s="119">
        <v>7.3917549999999999</v>
      </c>
      <c r="ES34" s="119">
        <v>8.656604999999999</v>
      </c>
      <c r="ET34" s="119">
        <v>8.4943200000000001</v>
      </c>
      <c r="EU34" s="119">
        <v>8.2759999999999998</v>
      </c>
      <c r="EV34" s="119">
        <v>8.0801999999999996</v>
      </c>
      <c r="EW34" s="119">
        <v>8.732149999999999</v>
      </c>
      <c r="EX34" s="119">
        <v>8.8122099999999985</v>
      </c>
      <c r="EY34" s="119">
        <v>9.6627999999999989</v>
      </c>
      <c r="EZ34" s="119">
        <v>11.29538</v>
      </c>
      <c r="FA34" s="119">
        <v>10.219370000000001</v>
      </c>
      <c r="FB34" s="119">
        <v>6.65306</v>
      </c>
      <c r="FC34" s="133">
        <v>104.03914499999998</v>
      </c>
      <c r="FD34" s="119">
        <v>11.70388</v>
      </c>
      <c r="FE34" s="119">
        <v>11.130930000000001</v>
      </c>
      <c r="FF34" s="119">
        <v>12.99042</v>
      </c>
      <c r="FG34" s="119">
        <v>11.758610000000001</v>
      </c>
      <c r="FH34" s="119">
        <v>12.670360000000001</v>
      </c>
      <c r="FI34" s="119">
        <v>11.061489999999999</v>
      </c>
      <c r="FJ34" s="119">
        <v>11.798819999999999</v>
      </c>
      <c r="FK34" s="119">
        <v>13.898459999999998</v>
      </c>
      <c r="FL34" s="119">
        <v>13.696549999999998</v>
      </c>
      <c r="FM34" s="119">
        <v>14.299190000000001</v>
      </c>
      <c r="FN34" s="119">
        <v>16.505130000000001</v>
      </c>
      <c r="FO34" s="119">
        <v>15.679969999999999</v>
      </c>
      <c r="FP34" s="133">
        <v>157.19381000000001</v>
      </c>
      <c r="FQ34" s="119">
        <v>17.542310000000001</v>
      </c>
      <c r="FR34" s="119">
        <v>16.880040000000001</v>
      </c>
      <c r="FS34" s="119">
        <v>20.316119999999998</v>
      </c>
      <c r="FT34" s="119">
        <v>21.858970000000003</v>
      </c>
      <c r="FU34" s="119">
        <v>20.47597</v>
      </c>
      <c r="FV34" s="119">
        <v>20.865290000000002</v>
      </c>
      <c r="FW34" s="119">
        <v>26.634979999999999</v>
      </c>
      <c r="FX34" s="119">
        <v>28.041270000000001</v>
      </c>
      <c r="FY34" s="119">
        <v>25.933599999999998</v>
      </c>
      <c r="FZ34" s="119">
        <v>30.35191</v>
      </c>
      <c r="GA34" s="119">
        <v>31.979880000000001</v>
      </c>
      <c r="GB34" s="119">
        <v>30.887880000000003</v>
      </c>
      <c r="GC34" s="133">
        <v>291.76822000000004</v>
      </c>
      <c r="GD34" s="119">
        <v>31.951310000000003</v>
      </c>
      <c r="GE34" s="119">
        <v>31.82996</v>
      </c>
      <c r="GF34" s="119">
        <v>30.14209</v>
      </c>
      <c r="GG34" s="119">
        <v>29.6387</v>
      </c>
      <c r="GH34" s="119">
        <v>28.562999999999999</v>
      </c>
      <c r="GI34" s="119">
        <v>29.920999999999999</v>
      </c>
      <c r="GJ34" s="119">
        <v>33.789000000000001</v>
      </c>
      <c r="GK34" s="119">
        <v>32.064999999999998</v>
      </c>
      <c r="GL34" s="119">
        <v>36.443599999999996</v>
      </c>
      <c r="GM34" s="119">
        <v>32.022500000000001</v>
      </c>
      <c r="GN34" s="119">
        <v>32.871400000000001</v>
      </c>
      <c r="GO34" s="119">
        <v>30.99879</v>
      </c>
      <c r="GP34" s="133">
        <v>380.23634999999996</v>
      </c>
      <c r="GQ34" s="119">
        <v>32.026330000000002</v>
      </c>
      <c r="GR34" s="119">
        <v>30.073227500000002</v>
      </c>
      <c r="GS34" s="119">
        <v>32.932400000000001</v>
      </c>
      <c r="GT34" s="119">
        <v>26.9272825</v>
      </c>
      <c r="GU34" s="119">
        <v>24.08868</v>
      </c>
      <c r="GV34" s="119">
        <v>28.3822425</v>
      </c>
      <c r="GW34" s="119">
        <v>30.317310000000003</v>
      </c>
      <c r="GX34" s="119">
        <v>33.038330000000002</v>
      </c>
      <c r="GY34" s="119">
        <v>30.753352500000002</v>
      </c>
      <c r="GZ34" s="119">
        <v>30.819650000000003</v>
      </c>
      <c r="HA34" s="119">
        <v>29.452404999999999</v>
      </c>
      <c r="HB34" s="119">
        <v>28.103180000000002</v>
      </c>
      <c r="HC34" s="133">
        <v>356.91439000000003</v>
      </c>
      <c r="HD34" s="119">
        <v>36.377879999999998</v>
      </c>
      <c r="HE34" s="119">
        <v>28.558927500000003</v>
      </c>
      <c r="HF34" s="119">
        <v>24.547240000000002</v>
      </c>
      <c r="HG34" s="119">
        <v>26.231000000000002</v>
      </c>
      <c r="HH34" s="119">
        <v>26.34</v>
      </c>
      <c r="HI34" s="119">
        <v>29.46462</v>
      </c>
      <c r="HJ34" s="119">
        <v>28.582560000000001</v>
      </c>
      <c r="HK34" s="119">
        <v>29.331</v>
      </c>
      <c r="HL34" s="119">
        <v>30.15</v>
      </c>
      <c r="HM34" s="119">
        <v>27.866</v>
      </c>
      <c r="HN34" s="119">
        <v>29.146000000000001</v>
      </c>
      <c r="HO34" s="119">
        <v>30.626000000000001</v>
      </c>
      <c r="HP34" s="133">
        <v>347.22122749999994</v>
      </c>
      <c r="HQ34" s="119">
        <v>29.73</v>
      </c>
      <c r="HR34" s="119">
        <v>28.027999999999999</v>
      </c>
      <c r="HS34" s="119">
        <v>22.548999999999999</v>
      </c>
      <c r="HT34" s="119">
        <v>23.9</v>
      </c>
      <c r="HU34" s="119">
        <v>25.209</v>
      </c>
      <c r="HV34" s="119">
        <v>33.167000000000002</v>
      </c>
      <c r="HW34" s="119">
        <v>33.467525000000002</v>
      </c>
      <c r="HX34" s="119">
        <v>38.501557500000004</v>
      </c>
      <c r="HY34" s="119">
        <v>38.779214999999994</v>
      </c>
      <c r="HZ34" s="119">
        <v>38.316532500000001</v>
      </c>
      <c r="IA34" s="119">
        <v>38.066162499999997</v>
      </c>
      <c r="IB34" s="119">
        <v>37.478970000000004</v>
      </c>
      <c r="IC34" s="133">
        <v>387.19296250000002</v>
      </c>
      <c r="ID34" s="119">
        <v>43.213000000000001</v>
      </c>
      <c r="IE34" s="119">
        <v>38.646000000000001</v>
      </c>
      <c r="IF34" s="119">
        <v>34.36</v>
      </c>
      <c r="IG34" s="119">
        <v>35.286702499999997</v>
      </c>
      <c r="IH34" s="119">
        <v>34.817</v>
      </c>
      <c r="II34" s="119">
        <v>33.005057499999999</v>
      </c>
      <c r="IJ34" s="119">
        <v>30.230115000000001</v>
      </c>
      <c r="IK34" s="119">
        <v>33.912320000000001</v>
      </c>
      <c r="IL34" s="119">
        <v>35.243000000000002</v>
      </c>
      <c r="IM34" s="119">
        <v>40.135042500000004</v>
      </c>
      <c r="IN34" s="119">
        <v>46.662312499999999</v>
      </c>
      <c r="IO34" s="119">
        <v>42.240407500000003</v>
      </c>
      <c r="IP34" s="133">
        <v>447.75095750000003</v>
      </c>
      <c r="IQ34" s="119">
        <v>47.692802499999999</v>
      </c>
      <c r="IR34" s="119">
        <v>44.201059999999998</v>
      </c>
      <c r="IS34" s="119">
        <v>41.300249999999998</v>
      </c>
      <c r="IT34" s="119">
        <v>38.178913146999996</v>
      </c>
      <c r="IU34" s="119">
        <v>42.400069999999999</v>
      </c>
      <c r="IV34" s="119">
        <v>43.906849999999999</v>
      </c>
      <c r="IW34" s="119">
        <v>44.62003</v>
      </c>
      <c r="IX34" s="119">
        <v>43.143689999999999</v>
      </c>
      <c r="IY34" s="119">
        <v>40.685490000000001</v>
      </c>
      <c r="IZ34" s="119">
        <v>44.938338764848503</v>
      </c>
      <c r="JA34" s="119">
        <v>42.215420000000002</v>
      </c>
      <c r="JB34" s="119">
        <v>39.635169999999995</v>
      </c>
      <c r="JC34" s="133">
        <v>512.91808441184844</v>
      </c>
      <c r="JD34" s="119">
        <v>39.580010000000001</v>
      </c>
      <c r="JE34" s="119">
        <v>41.500499351999999</v>
      </c>
      <c r="JF34" s="119">
        <v>20.50789</v>
      </c>
      <c r="JG34" s="119">
        <v>1.0000000000000001E-5</v>
      </c>
      <c r="JH34" s="119">
        <v>19.86</v>
      </c>
      <c r="JI34" s="119">
        <v>32.596599999999995</v>
      </c>
      <c r="JJ34" s="119">
        <v>36.586800000000004</v>
      </c>
      <c r="JK34" s="119">
        <v>33.981400000000001</v>
      </c>
      <c r="JL34" s="119">
        <v>31.7301</v>
      </c>
      <c r="JM34" s="119">
        <v>38.406129999999997</v>
      </c>
      <c r="JN34" s="119">
        <v>43.998860000000001</v>
      </c>
      <c r="JO34" s="119">
        <v>43.465870000000002</v>
      </c>
      <c r="JP34" s="133">
        <v>382.21416935200006</v>
      </c>
      <c r="JQ34" s="119">
        <v>49.02563</v>
      </c>
      <c r="JR34" s="119">
        <v>40.052099999999996</v>
      </c>
      <c r="JS34" s="119">
        <v>38.793669999999999</v>
      </c>
      <c r="JT34" s="119">
        <v>36.887740000000001</v>
      </c>
      <c r="JU34" s="119">
        <v>40.390360000000001</v>
      </c>
      <c r="JV34" s="119">
        <v>36.494169999999997</v>
      </c>
      <c r="JW34" s="119">
        <v>44.301269999999995</v>
      </c>
      <c r="JX34" s="119">
        <v>46.783830000000002</v>
      </c>
      <c r="JY34" s="119">
        <v>46.524790000000003</v>
      </c>
      <c r="JZ34" s="119">
        <v>39.28895</v>
      </c>
      <c r="KA34" s="119">
        <v>38.188379999999995</v>
      </c>
      <c r="KB34" s="119">
        <v>61.37921</v>
      </c>
      <c r="KC34" s="133">
        <v>518.11009999999999</v>
      </c>
      <c r="KD34" s="61">
        <f>+IFERROR((IF(ISTEXT(KD$5)=FALSE,(INDEX(INEI!$1:$1048576,MATCH($B34,INEI!$B:$B,0),MATCH(KD$4,INEI!$3:$3,0)))/1000,(SUM(JR34:KC34)))),"")</f>
        <v>43.291609999999999</v>
      </c>
      <c r="KE34" s="61">
        <f>+IFERROR((IF(ISTEXT(KE$5)=FALSE,(INDEX(INEI!$1:$1048576,MATCH($B34,INEI!$B:$B,0),MATCH(KE$4,INEI!$3:$3,0)))/1000,(SUM(JS34:KD34)))),"")</f>
        <v>38.459629999999997</v>
      </c>
      <c r="KF34" s="61">
        <f>+IFERROR((IF(ISTEXT(KF$5)=FALSE,(INDEX(INEI!$1:$1048576,MATCH($B34,INEI!$B:$B,0),MATCH(KF$4,INEI!$3:$3,0)))/1000,(SUM(JT34:KE34)))),"")</f>
        <v>41.798749999999998</v>
      </c>
      <c r="KG34" s="61">
        <f>+IFERROR((IF(ISTEXT(KG$5)=FALSE,(INDEX(INEI!$1:$1048576,MATCH($B34,INEI!$B:$B,0),MATCH(KG$4,INEI!$3:$3,0)))/1000,(SUM(JU34:KF34)))),"")</f>
        <v>39.124180000000003</v>
      </c>
      <c r="KH34" s="61">
        <f>+IFERROR((IF(ISTEXT(KH$5)=FALSE,(INDEX(INEI!$1:$1048576,MATCH($B34,INEI!$B:$B,0),MATCH(KH$4,INEI!$3:$3,0)))/1000,(SUM(JV34:KG34)))),"")</f>
        <v>42.090180000000004</v>
      </c>
      <c r="KI34" s="61">
        <f>+IFERROR((IF(ISTEXT(KI$5)=FALSE,(INDEX(INEI!$1:$1048576,MATCH($B34,INEI!$B:$B,0),MATCH(KI$4,INEI!$3:$3,0)))/1000,(SUM(JW34:KH34)))),"")</f>
        <v>39.956052648181505</v>
      </c>
      <c r="KJ34" s="61">
        <f>+IFERROR((IF(ISTEXT(KJ$5)=FALSE,(INDEX(INEI!$1:$1048576,MATCH($B34,INEI!$B:$B,0),MATCH(KJ$4,INEI!$3:$3,0)))/1000,(SUM(JX34:KI34)))),"")</f>
        <v>46.106379999999994</v>
      </c>
      <c r="KK34" s="61">
        <f>+IFERROR((IF(ISTEXT(KK$5)=FALSE,(INDEX(INEI!$1:$1048576,MATCH($B34,INEI!$B:$B,0),MATCH(KK$4,INEI!$3:$3,0)))/1000,(SUM(JY34:KJ34)))),"")</f>
        <v>47.268819999999998</v>
      </c>
      <c r="KL34" s="61">
        <f>+IFERROR((IF(ISTEXT(KL$5)=FALSE,(INDEX(INEI!$1:$1048576,MATCH($B34,INEI!$B:$B,0),MATCH(KL$4,INEI!$3:$3,0)))/1000,(SUM(JZ34:KK34)))),"")</f>
        <v>46.598239999999997</v>
      </c>
      <c r="KM34" s="61">
        <f>+IFERROR((IF(ISTEXT(KM$5)=FALSE,(INDEX(INEI!$1:$1048576,MATCH($B34,INEI!$B:$B,0),MATCH(KM$4,INEI!$3:$3,0)))/1000,(SUM(KA34:KL34)))),"")</f>
        <v>46.265269999999994</v>
      </c>
      <c r="KN34" s="61">
        <f>+IFERROR((IF(ISTEXT(KN$5)=FALSE,(INDEX(INEI!$1:$1048576,MATCH($B34,INEI!$B:$B,0),MATCH(KN$4,INEI!$3:$3,0)))/1000,(SUM(KB34:KM34)))),"")</f>
        <v>43.992959999999997</v>
      </c>
      <c r="KO34" s="61">
        <f>+IFERROR((IF(ISTEXT(KO$5)=FALSE,(INDEX(INEI!$1:$1048576,MATCH($B34,INEI!$B:$B,0),MATCH(KO$4,INEI!$3:$3,0)))/1000,(SUM(KC34:KN34)))),"")</f>
        <v>39.840170000000001</v>
      </c>
      <c r="KP34" s="133">
        <f>+IFERROR((IF(ISTEXT(KP$5)=FALSE,(INDEX(INEI!$1:$1048576,MATCH($B34,INEI!$B:$B,0),MATCH(KP$4,INEI!$3:$3,0)))/1000,(SUM(KD34:KO34)))),"")</f>
        <v>514.7922426481814</v>
      </c>
      <c r="KQ34" s="61">
        <f>+IFERROR((IF(ISTEXT(KQ$5)=FALSE,(INDEX(INEI!$1:$1048576,MATCH($B34,INEI!$B:$B,0),MATCH(KQ$4,INEI!$3:$3,0)))/1000,(SUM(KE34:KP34)))),"")</f>
        <v>46.183959999999999</v>
      </c>
      <c r="KR34" s="61">
        <f>+IFERROR((IF(ISTEXT(KR$5)=FALSE,(INDEX(INEI!$1:$1048576,MATCH($B34,INEI!$B:$B,0),MATCH(KR$4,INEI!$3:$3,0)))/1000,(SUM(KF34:KQ34)))),"")</f>
        <v>41.882089999999998</v>
      </c>
      <c r="KS34" s="61">
        <f>+IFERROR((IF(ISTEXT(KS$5)=FALSE,(INDEX(INEI!$1:$1048576,MATCH($B34,INEI!$B:$B,0),MATCH(KS$4,INEI!$3:$3,0)))/1000,(SUM(KG34:KR34)))),"")</f>
        <v>41.048029999999997</v>
      </c>
      <c r="KT34" s="61">
        <f>+IFERROR((IF(ISTEXT(KT$5)=FALSE,(INDEX(INEI!$1:$1048576,MATCH($B34,INEI!$B:$B,0),MATCH(KT$4,INEI!$3:$3,0)))/1000,(SUM(KH34:KS34)))),"")</f>
        <v>39.202169999999995</v>
      </c>
      <c r="KU34" s="61">
        <f>+IFERROR((IF(ISTEXT(KU$5)=FALSE,(INDEX(INEI!$1:$1048576,MATCH($B34,INEI!$B:$B,0),MATCH(KU$4,INEI!$3:$3,0)))/1000,(SUM(KI34:KT34)))),"")</f>
        <v>42.258505332055201</v>
      </c>
      <c r="KV34" s="61">
        <f>+IFERROR((IF(ISTEXT(KV$5)=FALSE,(INDEX(INEI!$1:$1048576,MATCH($B34,INEI!$B:$B,0),MATCH(KV$4,INEI!$3:$3,0)))/1000,(SUM(KJ34:KU34)))),"")</f>
        <v>46.449660000000002</v>
      </c>
      <c r="KW34" s="61">
        <f>+IFERROR((IF(ISTEXT(KW$5)=FALSE,(INDEX(INEI!$1:$1048576,MATCH($B34,INEI!$B:$B,0),MATCH(KW$4,INEI!$3:$3,0)))/1000,(SUM(KK34:KV34)))),"")</f>
        <v>48.843350000000001</v>
      </c>
      <c r="KX34" s="61">
        <f>+IFERROR((IF(ISTEXT(KX$5)=FALSE,(INDEX(INEI!$1:$1048576,MATCH($B34,INEI!$B:$B,0),MATCH(KX$4,INEI!$3:$3,0)))/1000,(SUM(KL34:KW34)))),"")</f>
        <v>58.825269999999996</v>
      </c>
      <c r="KY34" s="61">
        <f>+IFERROR((IF(ISTEXT(KY$5)=FALSE,(INDEX(INEI!$1:$1048576,MATCH($B34,INEI!$B:$B,0),MATCH(KY$4,INEI!$3:$3,0)))/1000,(SUM(KM34:KX34)))),"")</f>
        <v>57.338389999999997</v>
      </c>
      <c r="KZ34" s="61">
        <f>+IFERROR((IF(ISTEXT(KZ$5)=FALSE,(INDEX(INEI!$1:$1048576,MATCH($B34,INEI!$B:$B,0),MATCH(KZ$4,INEI!$3:$3,0)))/1000,(SUM(KN34:KY34)))),"")</f>
        <v>54.336347000000004</v>
      </c>
      <c r="LA34" s="61">
        <f>+IFERROR((IF(ISTEXT(LA$5)=FALSE,(INDEX(INEI!$1:$1048576,MATCH($B34,INEI!$B:$B,0),MATCH(LA$4,INEI!$3:$3,0)))/1000,(SUM(KO34:KZ34)))),"")</f>
        <v>55.301760000000002</v>
      </c>
      <c r="LB34" s="61">
        <f>+IFERROR((IF(ISTEXT(LB$5)=FALSE,(INDEX(INEI!$1:$1048576,MATCH($B34,INEI!$B:$B,0),MATCH(LB$4,INEI!$3:$3,0)))/1000,(SUM(KP34:LA34)))),"")</f>
        <v>53.630360000000003</v>
      </c>
      <c r="LC34" s="133">
        <f>+IFERROR((IF(ISTEXT(LC$5)=FALSE,(INDEX(INEI!$1:$1048576,MATCH($B34,INEI!$B:$B,0),MATCH(LC$4,INEI!$3:$3,0)))/1000,(SUM(KQ34:LB34)))),"")</f>
        <v>585.29989233205515</v>
      </c>
      <c r="LD34" s="61">
        <f>+IFERROR((IF(ISTEXT(LD$5)=FALSE,(INDEX(INEI!$1:$1048576,MATCH($B34,INEI!$B:$B,0),MATCH(LD$4,INEI!$3:$3,0)))/1000,(SUM(KR34:LC34)))),"")</f>
        <v>57.226714999999999</v>
      </c>
      <c r="LE34" s="61">
        <f>+IFERROR((IF(ISTEXT(LE$5)=FALSE,(INDEX(INEI!$1:$1048576,MATCH($B34,INEI!$B:$B,0),MATCH(LE$4,INEI!$3:$3,0)))/1000,(SUM(KS34:LD34)))),"")</f>
        <v>59.633110000000002</v>
      </c>
      <c r="LF34" s="61">
        <f>+IFERROR((IF(ISTEXT(LF$5)=FALSE,(INDEX(INEI!$1:$1048576,MATCH($B34,INEI!$B:$B,0),MATCH(LF$4,INEI!$3:$3,0)))/1000,(SUM(KT34:LE34)))),"")</f>
        <v>54.812182723430695</v>
      </c>
      <c r="LG34" s="61">
        <f>+IFERROR((IF(ISTEXT(LG$5)=FALSE,(INDEX(INEI!$1:$1048576,MATCH($B34,INEI!$B:$B,0),MATCH(LG$4,INEI!$3:$3,0)))/1000,(SUM(KU34:LF34)))),"")</f>
        <v>56.208906999999996</v>
      </c>
      <c r="LH34" s="61">
        <f>+IFERROR((IF(ISTEXT(LH$5)=FALSE,(INDEX(INEI!$1:$1048576,MATCH($B34,INEI!$B:$B,0),MATCH(LH$4,INEI!$3:$3,0)))/1000,(SUM(KV34:LG34)))),"")</f>
        <v>58.837856639999998</v>
      </c>
      <c r="LI34" s="61">
        <f>+IFERROR((IF(ISTEXT(LI$5)=FALSE,(INDEX(INEI!$1:$1048576,MATCH($B34,INEI!$B:$B,0),MATCH(LI$4,INEI!$3:$3,0)))/1000,(SUM(KW34:LH34)))),"")</f>
        <v>59.851639999999996</v>
      </c>
      <c r="LJ34" s="61">
        <f>+IFERROR((IF(ISTEXT(LJ$5)=FALSE,(INDEX(INEI!$1:$1048576,MATCH($B34,INEI!$B:$B,0),MATCH(LJ$4,INEI!$3:$3,0)))/1000,(SUM(KX34:LI34)))),"")</f>
        <v>67.027732999999998</v>
      </c>
      <c r="LK34" s="61">
        <f>+IFERROR((IF(ISTEXT(LK$5)=FALSE,(INDEX(INEI!$1:$1048576,MATCH($B34,INEI!$B:$B,0),MATCH(LK$4,INEI!$3:$3,0)))/1000,(SUM(KY34:LJ34)))),"")</f>
        <v>70.456409885945604</v>
      </c>
      <c r="LL34" s="61">
        <f>+IFERROR((IF(ISTEXT(LL$5)=FALSE,(INDEX(INEI!$1:$1048576,MATCH($B34,INEI!$B:$B,0),MATCH(LL$4,INEI!$3:$3,0)))/1000,(SUM(KZ34:LK34)))),"")</f>
        <v>66.185432853601597</v>
      </c>
      <c r="LM34" s="61">
        <f>+IFERROR((IF(ISTEXT(LM$5)=FALSE,(INDEX(INEI!$1:$1048576,MATCH($B34,INEI!$B:$B,0),MATCH(LM$4,INEI!$3:$3,0)))/1000,(SUM(LA34:LL34)))),"")</f>
        <v>69.182656159999993</v>
      </c>
      <c r="LN34" s="61">
        <f>+IFERROR((IF(ISTEXT(LN$5)=FALSE,(INDEX(INEI!$1:$1048576,MATCH($B34,INEI!$B:$B,0),MATCH(LN$4,INEI!$3:$3,0)))/1000,(SUM(LB34:LM34)))),"")</f>
        <v>69.663745579999997</v>
      </c>
      <c r="LO34" s="61">
        <f>+IFERROR((IF(ISTEXT(LO$5)=FALSE,(INDEX(INEI!$1:$1048576,MATCH($B34,INEI!$B:$B,0),MATCH(LO$4,INEI!$3:$3,0)))/1000,(SUM(LC34:LN34)))),"")</f>
        <v>61.879730000000002</v>
      </c>
      <c r="LP34" s="133">
        <f>+IFERROR((IF(ISTEXT(LP$5)=FALSE,(INDEX(INEI!$1:$1048576,MATCH($B34,INEI!$B:$B,0),MATCH(LP$4,INEI!$3:$3,0)))/1000,(SUM(LD34:LO34)))),"")</f>
        <v>750.96611884297783</v>
      </c>
      <c r="LQ34" s="61">
        <f>+IFERROR((IF(ISTEXT(LQ$5)=FALSE,(INDEX(INEI!$1:$1048576,MATCH($B34,INEI!$B:$B,0),MATCH(LQ$4,INEI!$3:$3,0)))/1000,(SUM(LE34:LP34)))),"")</f>
        <v>62.907669999999996</v>
      </c>
      <c r="LR34" s="61">
        <f>+IFERROR((IF(ISTEXT(LR$5)=FALSE,(INDEX(INEI!$1:$1048576,MATCH($B34,INEI!$B:$B,0),MATCH(LR$4,INEI!$3:$3,0)))/1000,(SUM(LF34:LQ34)))),"")</f>
        <v>58.405350385795103</v>
      </c>
      <c r="LS34" s="61">
        <f>+IFERROR((IF(ISTEXT(LS$5)=FALSE,(INDEX(INEI!$1:$1048576,MATCH($B34,INEI!$B:$B,0),MATCH(LS$4,INEI!$3:$3,0)))/1000,(SUM(LG34:LR34)))),"")</f>
        <v>64.340597399999993</v>
      </c>
      <c r="LT34" s="61">
        <f>+IFERROR((IF(ISTEXT(LT$5)=FALSE,(INDEX(INEI!$1:$1048576,MATCH($B34,INEI!$B:$B,0),MATCH(LT$4,INEI!$3:$3,0)))/1000,(SUM(LH34:LS34)))),"")</f>
        <v>66.583619999999996</v>
      </c>
      <c r="LU34" s="61">
        <f>+IFERROR((IF(ISTEXT(LU$5)=FALSE,(INDEX(INEI!$1:$1048576,MATCH($B34,INEI!$B:$B,0),MATCH(LU$4,INEI!$3:$3,0)))/1000,(SUM(LI34:LT34)))),"")</f>
        <v>73.025763000000012</v>
      </c>
      <c r="LV34" s="61">
        <f>+IFERROR((IF(ISTEXT(LV$5)=FALSE,(INDEX(INEI!$1:$1048576,MATCH($B34,INEI!$B:$B,0),MATCH(LV$4,INEI!$3:$3,0)))/1000,(SUM(LJ34:LU34)))),"")</f>
        <v>75.552331999999993</v>
      </c>
      <c r="LW34" s="61">
        <f>+IFERROR((IF(ISTEXT(LW$5)=FALSE,(INDEX(INEI!$1:$1048576,MATCH($B34,INEI!$B:$B,0),MATCH(LW$4,INEI!$3:$3,0)))/1000,(SUM(LK34:LV34)))),"")</f>
        <v>81.160004999999998</v>
      </c>
      <c r="LX34" s="61">
        <f>+IFERROR((IF(ISTEXT(LX$5)=FALSE,(INDEX(INEI!$1:$1048576,MATCH($B34,INEI!$B:$B,0),MATCH(LX$4,INEI!$3:$3,0)))/1000,(SUM(LL34:LW34)))),"")</f>
        <v>97.264136384672497</v>
      </c>
      <c r="LY34" s="61">
        <f>+IFERROR((IF(ISTEXT(LY$5)=FALSE,(INDEX(INEI!$1:$1048576,MATCH($B34,INEI!$B:$B,0),MATCH(LY$4,INEI!$3:$3,0)))/1000,(SUM(LM34:LX34)))),"")</f>
        <v>96.845259999999996</v>
      </c>
      <c r="LZ34" s="61">
        <f>+IFERROR((IF(ISTEXT(LZ$5)=FALSE,(INDEX(INEI!$1:$1048576,MATCH($B34,INEI!$B:$B,0),MATCH(LZ$4,INEI!$3:$3,0)))/1000,(SUM(LN34:LY34)))),"")</f>
        <v>94.397174292688689</v>
      </c>
      <c r="MA34" s="61">
        <f>+IFERROR((IF(ISTEXT(MA$5)=FALSE,(INDEX(INEI!$1:$1048576,MATCH($B34,INEI!$B:$B,0),MATCH(MA$4,INEI!$3:$3,0)))/1000,(SUM(LO34:LZ34)))),"")</f>
        <v>90.387237999999996</v>
      </c>
      <c r="MB34" s="61">
        <f>+IFERROR((IF(ISTEXT(MB$5)=FALSE,(INDEX(INEI!$1:$1048576,MATCH($B34,INEI!$B:$B,0),MATCH(MB$4,INEI!$3:$3,0)))/1000,(SUM(LP34:MA34)))),"")</f>
        <v>86.163803999999999</v>
      </c>
      <c r="MC34" s="133">
        <f>+IFERROR((IF(ISTEXT(MC$5)=FALSE,(INDEX(INEI!$1:$1048576,MATCH($B34,INEI!$B:$B,0),MATCH(MC$4,INEI!$3:$3,0)))/1000,(SUM(LQ34:MB34)))),"")</f>
        <v>947.03295046315623</v>
      </c>
      <c r="MD34" s="61">
        <f>+IFERROR((IF(ISTEXT(MD$5)=FALSE,(INDEX(INEI!$1:$1048576,MATCH($B34,INEI!$B:$B,0),MATCH(MD$4,INEI!$3:$3,0)))/1000,(SUM(LR34:MC34)))),"")</f>
        <v>85.263028419999998</v>
      </c>
      <c r="ME34" s="61">
        <f>+IFERROR((IF(ISTEXT(ME$5)=FALSE,(INDEX(INEI!$1:$1048576,MATCH($B34,INEI!$B:$B,0),MATCH(ME$4,INEI!$3:$3,0)))/1000,(SUM(LS34:MD34)))),"")</f>
        <v>74.595461629482202</v>
      </c>
      <c r="MF34" s="61">
        <f>+IFERROR((IF(ISTEXT(MF$5)=FALSE,(INDEX(INEI!$1:$1048576,MATCH($B34,INEI!$B:$B,0),MATCH(MF$4,INEI!$3:$3,0)))/1000,(SUM(LT34:ME34)))),"")</f>
        <v>0</v>
      </c>
      <c r="MG34" s="61">
        <f>+IFERROR((IF(ISTEXT(MG$5)=FALSE,(INDEX(INEI!$1:$1048576,MATCH($B34,INEI!$B:$B,0),MATCH(MG$4,INEI!$3:$3,0)))/1000,(SUM(LU34:MF34)))),"")</f>
        <v>0</v>
      </c>
      <c r="MH34" s="61" t="str">
        <f>+IFERROR((IF(ISTEXT(MH$5)=FALSE,(INDEX(INEI!$1:$1048576,MATCH($B34,INEI!$B:$B,0),MATCH(MH$4,INEI!$3:$3,0)))/1000,(SUM(LV34:MG34)))),"")</f>
        <v/>
      </c>
      <c r="MI34" s="61" t="str">
        <f>+IFERROR((IF(ISTEXT(MI$5)=FALSE,(INDEX(INEI!$1:$1048576,MATCH($B34,INEI!$B:$B,0),MATCH(MI$4,INEI!$3:$3,0)))/1000,(SUM(LW34:MH34)))),"")</f>
        <v/>
      </c>
      <c r="MJ34" s="61" t="str">
        <f>+IFERROR((IF(ISTEXT(MJ$5)=FALSE,(INDEX(INEI!$1:$1048576,MATCH($B34,INEI!$B:$B,0),MATCH(MJ$4,INEI!$3:$3,0)))/1000,(SUM(LX34:MI34)))),"")</f>
        <v/>
      </c>
      <c r="MK34" s="61" t="str">
        <f>+IFERROR((IF(ISTEXT(MK$5)=FALSE,(INDEX(INEI!$1:$1048576,MATCH($B34,INEI!$B:$B,0),MATCH(MK$4,INEI!$3:$3,0)))/1000,(SUM(LY34:MJ34)))),"")</f>
        <v/>
      </c>
      <c r="ML34" s="61" t="str">
        <f>+IFERROR((IF(ISTEXT(ML$5)=FALSE,(INDEX(INEI!$1:$1048576,MATCH($B34,INEI!$B:$B,0),MATCH(ML$4,INEI!$3:$3,0)))/1000,(SUM(LZ34:MK34)))),"")</f>
        <v/>
      </c>
      <c r="MM34" s="61" t="str">
        <f>+IFERROR((IF(ISTEXT(MM$5)=FALSE,(INDEX(INEI!$1:$1048576,MATCH($B34,INEI!$B:$B,0),MATCH(MM$4,INEI!$3:$3,0)))/1000,(SUM(MA34:ML34)))),"")</f>
        <v/>
      </c>
      <c r="MN34" s="61" t="str">
        <f>+IFERROR((IF(ISTEXT(MN$5)=FALSE,(INDEX(INEI!$1:$1048576,MATCH($B34,INEI!$B:$B,0),MATCH(MN$4,INEI!$3:$3,0)))/1000,(SUM(MB34:MM34)))),"")</f>
        <v/>
      </c>
      <c r="MO34" s="61" t="str">
        <f>+IFERROR((IF(ISTEXT(MO$5)=FALSE,(INDEX(INEI!$1:$1048576,MATCH($B34,INEI!$B:$B,0),MATCH(MO$4,INEI!$3:$3,0)))/1000,(SUM(MC34:MN34)))),"")</f>
        <v/>
      </c>
      <c r="MP34" s="133">
        <f>+IFERROR((IF(ISTEXT(MP$5)=FALSE,(INDEX(INEI!$1:$1048576,MATCH($B34,INEI!$B:$B,0),MATCH(MP$4,INEI!$3:$3,0)))/1000,(SUM(MD34:MO34)))),"")</f>
        <v>159.85849004948221</v>
      </c>
    </row>
    <row r="35" spans="2:354" outlineLevel="1">
      <c r="B35" s="9" t="s">
        <v>214</v>
      </c>
      <c r="C35" s="5" t="s">
        <v>362</v>
      </c>
      <c r="D35" s="119">
        <v>0</v>
      </c>
      <c r="E35" s="119">
        <v>0</v>
      </c>
      <c r="F35" s="119">
        <v>0</v>
      </c>
      <c r="G35" s="119">
        <v>0</v>
      </c>
      <c r="H35" s="119">
        <v>0</v>
      </c>
      <c r="I35" s="119">
        <v>0</v>
      </c>
      <c r="J35" s="119">
        <v>0</v>
      </c>
      <c r="K35" s="119">
        <v>0</v>
      </c>
      <c r="L35" s="119">
        <v>0</v>
      </c>
      <c r="M35" s="119">
        <v>0</v>
      </c>
      <c r="N35" s="119">
        <v>0</v>
      </c>
      <c r="O35" s="119">
        <v>0</v>
      </c>
      <c r="P35" s="133">
        <v>0</v>
      </c>
      <c r="Q35" s="119">
        <v>0</v>
      </c>
      <c r="R35" s="119">
        <v>0</v>
      </c>
      <c r="S35" s="119">
        <v>0</v>
      </c>
      <c r="T35" s="119">
        <v>0</v>
      </c>
      <c r="U35" s="119">
        <v>0</v>
      </c>
      <c r="V35" s="119">
        <v>0</v>
      </c>
      <c r="W35" s="119">
        <v>0</v>
      </c>
      <c r="X35" s="119">
        <v>0</v>
      </c>
      <c r="Y35" s="119">
        <v>0</v>
      </c>
      <c r="Z35" s="119">
        <v>0</v>
      </c>
      <c r="AA35" s="119">
        <v>0</v>
      </c>
      <c r="AB35" s="119">
        <v>0</v>
      </c>
      <c r="AC35" s="133">
        <v>0</v>
      </c>
      <c r="AD35" s="119">
        <v>0</v>
      </c>
      <c r="AE35" s="119">
        <v>0</v>
      </c>
      <c r="AF35" s="119">
        <v>0</v>
      </c>
      <c r="AG35" s="119">
        <v>0</v>
      </c>
      <c r="AH35" s="119">
        <v>0</v>
      </c>
      <c r="AI35" s="119">
        <v>0</v>
      </c>
      <c r="AJ35" s="119">
        <v>0</v>
      </c>
      <c r="AK35" s="119">
        <v>0</v>
      </c>
      <c r="AL35" s="119">
        <v>0</v>
      </c>
      <c r="AM35" s="119">
        <v>0</v>
      </c>
      <c r="AN35" s="119">
        <v>0</v>
      </c>
      <c r="AO35" s="119">
        <v>0</v>
      </c>
      <c r="AP35" s="133">
        <v>0</v>
      </c>
      <c r="AQ35" s="119">
        <v>0</v>
      </c>
      <c r="AR35" s="119">
        <v>0</v>
      </c>
      <c r="AS35" s="119">
        <v>0</v>
      </c>
      <c r="AT35" s="119">
        <v>0</v>
      </c>
      <c r="AU35" s="119">
        <v>0</v>
      </c>
      <c r="AV35" s="119">
        <v>0</v>
      </c>
      <c r="AW35" s="119">
        <v>0</v>
      </c>
      <c r="AX35" s="119">
        <v>0</v>
      </c>
      <c r="AY35" s="119">
        <v>0</v>
      </c>
      <c r="AZ35" s="119">
        <v>0</v>
      </c>
      <c r="BA35" s="119">
        <v>0</v>
      </c>
      <c r="BB35" s="119">
        <v>0</v>
      </c>
      <c r="BC35" s="133">
        <v>0</v>
      </c>
      <c r="BD35" s="119">
        <v>0</v>
      </c>
      <c r="BE35" s="119">
        <v>0</v>
      </c>
      <c r="BF35" s="119">
        <v>0</v>
      </c>
      <c r="BG35" s="119">
        <v>0</v>
      </c>
      <c r="BH35" s="119">
        <v>0</v>
      </c>
      <c r="BI35" s="119">
        <v>0</v>
      </c>
      <c r="BJ35" s="119">
        <v>0</v>
      </c>
      <c r="BK35" s="119">
        <v>0</v>
      </c>
      <c r="BL35" s="119">
        <v>0</v>
      </c>
      <c r="BM35" s="119">
        <v>0</v>
      </c>
      <c r="BN35" s="119">
        <v>0</v>
      </c>
      <c r="BO35" s="119">
        <v>0</v>
      </c>
      <c r="BP35" s="133">
        <v>0</v>
      </c>
      <c r="BQ35" s="119">
        <v>0</v>
      </c>
      <c r="BR35" s="119">
        <v>0</v>
      </c>
      <c r="BS35" s="119">
        <v>0</v>
      </c>
      <c r="BT35" s="119">
        <v>0</v>
      </c>
      <c r="BU35" s="119">
        <v>0</v>
      </c>
      <c r="BV35" s="119">
        <v>0</v>
      </c>
      <c r="BW35" s="119">
        <v>0</v>
      </c>
      <c r="BX35" s="119">
        <v>0</v>
      </c>
      <c r="BY35" s="119">
        <v>0</v>
      </c>
      <c r="BZ35" s="119">
        <v>0</v>
      </c>
      <c r="CA35" s="119">
        <v>0</v>
      </c>
      <c r="CB35" s="119">
        <v>0</v>
      </c>
      <c r="CC35" s="133">
        <v>0</v>
      </c>
      <c r="CD35" s="119">
        <v>0</v>
      </c>
      <c r="CE35" s="119">
        <v>0</v>
      </c>
      <c r="CF35" s="119">
        <v>0</v>
      </c>
      <c r="CG35" s="119">
        <v>0</v>
      </c>
      <c r="CH35" s="119">
        <v>0</v>
      </c>
      <c r="CI35" s="119">
        <v>0</v>
      </c>
      <c r="CJ35" s="119">
        <v>0</v>
      </c>
      <c r="CK35" s="119">
        <v>0</v>
      </c>
      <c r="CL35" s="119">
        <v>0</v>
      </c>
      <c r="CM35" s="119">
        <v>0</v>
      </c>
      <c r="CN35" s="119">
        <v>0</v>
      </c>
      <c r="CO35" s="119">
        <v>0</v>
      </c>
      <c r="CP35" s="133">
        <v>0</v>
      </c>
      <c r="CQ35" s="119">
        <v>0</v>
      </c>
      <c r="CR35" s="119">
        <v>0</v>
      </c>
      <c r="CS35" s="119">
        <v>0</v>
      </c>
      <c r="CT35" s="119">
        <v>0</v>
      </c>
      <c r="CU35" s="119">
        <v>0</v>
      </c>
      <c r="CV35" s="119">
        <v>0</v>
      </c>
      <c r="CW35" s="119">
        <v>0</v>
      </c>
      <c r="CX35" s="119">
        <v>0</v>
      </c>
      <c r="CY35" s="119">
        <v>0</v>
      </c>
      <c r="CZ35" s="119">
        <v>0</v>
      </c>
      <c r="DA35" s="119">
        <v>0</v>
      </c>
      <c r="DB35" s="119">
        <v>0</v>
      </c>
      <c r="DC35" s="133">
        <v>0</v>
      </c>
      <c r="DD35" s="119">
        <v>0</v>
      </c>
      <c r="DE35" s="119">
        <v>0</v>
      </c>
      <c r="DF35" s="119">
        <v>0</v>
      </c>
      <c r="DG35" s="119">
        <v>0</v>
      </c>
      <c r="DH35" s="119">
        <v>0</v>
      </c>
      <c r="DI35" s="119">
        <v>0</v>
      </c>
      <c r="DJ35" s="119">
        <v>0</v>
      </c>
      <c r="DK35" s="119">
        <v>0</v>
      </c>
      <c r="DL35" s="119">
        <v>0</v>
      </c>
      <c r="DM35" s="119">
        <v>0</v>
      </c>
      <c r="DN35" s="119">
        <v>0</v>
      </c>
      <c r="DO35" s="119">
        <v>0</v>
      </c>
      <c r="DP35" s="133">
        <v>0</v>
      </c>
      <c r="DQ35" s="119">
        <v>0</v>
      </c>
      <c r="DR35" s="119">
        <v>0</v>
      </c>
      <c r="DS35" s="119">
        <v>0</v>
      </c>
      <c r="DT35" s="119">
        <v>0</v>
      </c>
      <c r="DU35" s="119">
        <v>0</v>
      </c>
      <c r="DV35" s="119">
        <v>0</v>
      </c>
      <c r="DW35" s="119">
        <v>0</v>
      </c>
      <c r="DX35" s="119">
        <v>0</v>
      </c>
      <c r="DY35" s="119">
        <v>0</v>
      </c>
      <c r="DZ35" s="119">
        <v>0</v>
      </c>
      <c r="EA35" s="119">
        <v>0</v>
      </c>
      <c r="EB35" s="119">
        <v>0</v>
      </c>
      <c r="EC35" s="133">
        <v>0</v>
      </c>
      <c r="ED35" s="119">
        <v>9.9696075000000004</v>
      </c>
      <c r="EE35" s="119">
        <v>12.463719999999999</v>
      </c>
      <c r="EF35" s="119">
        <v>13.533827499999999</v>
      </c>
      <c r="EG35" s="119">
        <v>13.124212500000001</v>
      </c>
      <c r="EH35" s="119">
        <v>12.1243575</v>
      </c>
      <c r="EI35" s="119">
        <v>14.1455725</v>
      </c>
      <c r="EJ35" s="119">
        <v>15.047805</v>
      </c>
      <c r="EK35" s="119">
        <v>19.3766</v>
      </c>
      <c r="EL35" s="119">
        <v>22.661127499999999</v>
      </c>
      <c r="EM35" s="119">
        <v>23.090165000000002</v>
      </c>
      <c r="EN35" s="119">
        <v>26.131294999999998</v>
      </c>
      <c r="EO35" s="119">
        <v>25.763584999999999</v>
      </c>
      <c r="EP35" s="133">
        <v>207.43187500000002</v>
      </c>
      <c r="EQ35" s="119">
        <v>25.861207499999999</v>
      </c>
      <c r="ER35" s="119">
        <v>25.26999</v>
      </c>
      <c r="ES35" s="119">
        <v>26.363557499999999</v>
      </c>
      <c r="ET35" s="119">
        <v>23.7864</v>
      </c>
      <c r="EU35" s="119">
        <v>28.074999999999999</v>
      </c>
      <c r="EV35" s="119">
        <v>28.800999999999998</v>
      </c>
      <c r="EW35" s="119">
        <v>30.658000000000001</v>
      </c>
      <c r="EX35" s="119">
        <v>34.030999999999999</v>
      </c>
      <c r="EY35" s="119">
        <v>32.908000000000001</v>
      </c>
      <c r="EZ35" s="119">
        <v>31.97</v>
      </c>
      <c r="FA35" s="119">
        <v>31.847000000000001</v>
      </c>
      <c r="FB35" s="119">
        <v>37.668613980000003</v>
      </c>
      <c r="FC35" s="133">
        <v>357.23976898000001</v>
      </c>
      <c r="FD35" s="119">
        <v>36.039901982499998</v>
      </c>
      <c r="FE35" s="119">
        <v>32.123849999999997</v>
      </c>
      <c r="FF35" s="119">
        <v>30.992607</v>
      </c>
      <c r="FG35" s="119">
        <v>29.624717499999999</v>
      </c>
      <c r="FH35" s="119">
        <v>30.2934625</v>
      </c>
      <c r="FI35" s="119">
        <v>30.810997500000003</v>
      </c>
      <c r="FJ35" s="119">
        <v>31.220784999999999</v>
      </c>
      <c r="FK35" s="119">
        <v>33.311481000000001</v>
      </c>
      <c r="FL35" s="119">
        <v>30.288630849979999</v>
      </c>
      <c r="FM35" s="119">
        <v>38.181972000000002</v>
      </c>
      <c r="FN35" s="119">
        <v>36.524234</v>
      </c>
      <c r="FO35" s="119">
        <v>38.145434999999999</v>
      </c>
      <c r="FP35" s="133">
        <v>397.55807433248003</v>
      </c>
      <c r="FQ35" s="119">
        <v>38.138640000000002</v>
      </c>
      <c r="FR35" s="119">
        <v>40.031925000000001</v>
      </c>
      <c r="FS35" s="119">
        <v>40.213476</v>
      </c>
      <c r="FT35" s="119">
        <v>41.292228000000001</v>
      </c>
      <c r="FU35" s="119">
        <v>41.652326000000002</v>
      </c>
      <c r="FV35" s="119">
        <v>41.190376999999998</v>
      </c>
      <c r="FW35" s="119">
        <v>42.919004999999999</v>
      </c>
      <c r="FX35" s="119">
        <v>48.264625000000002</v>
      </c>
      <c r="FY35" s="119">
        <v>42.782639499999995</v>
      </c>
      <c r="FZ35" s="119">
        <v>61.304040499999999</v>
      </c>
      <c r="GA35" s="119">
        <v>51.023353999999998</v>
      </c>
      <c r="GB35" s="119">
        <v>53.500346499999999</v>
      </c>
      <c r="GC35" s="133">
        <v>542.31298250000009</v>
      </c>
      <c r="GD35" s="119">
        <v>53.857718999999996</v>
      </c>
      <c r="GE35" s="119">
        <v>51.482996</v>
      </c>
      <c r="GF35" s="119">
        <v>50.702870000000004</v>
      </c>
      <c r="GG35" s="119">
        <v>35.27749</v>
      </c>
      <c r="GH35" s="119">
        <v>45.699080000000002</v>
      </c>
      <c r="GI35" s="119">
        <v>48.70438</v>
      </c>
      <c r="GJ35" s="119">
        <v>51.810769999999998</v>
      </c>
      <c r="GK35" s="119">
        <v>50.777349999999998</v>
      </c>
      <c r="GL35" s="119">
        <v>58.259818000000003</v>
      </c>
      <c r="GM35" s="119">
        <v>64.44919999999999</v>
      </c>
      <c r="GN35" s="119">
        <v>58.707020999999997</v>
      </c>
      <c r="GO35" s="119">
        <v>56.159027499999993</v>
      </c>
      <c r="GP35" s="133">
        <v>625.88772149999988</v>
      </c>
      <c r="GQ35" s="119">
        <v>62.988182999999999</v>
      </c>
      <c r="GR35" s="119">
        <v>52.179114999999996</v>
      </c>
      <c r="GS35" s="119">
        <v>59.990978999999996</v>
      </c>
      <c r="GT35" s="119">
        <v>58.524473</v>
      </c>
      <c r="GU35" s="119">
        <v>60.8489225</v>
      </c>
      <c r="GV35" s="119">
        <v>70.14998949999999</v>
      </c>
      <c r="GW35" s="119">
        <v>67.622750499999995</v>
      </c>
      <c r="GX35" s="119">
        <v>73.334304000000003</v>
      </c>
      <c r="GY35" s="119">
        <v>72.416763500000002</v>
      </c>
      <c r="GZ35" s="119">
        <v>70.667749999999998</v>
      </c>
      <c r="HA35" s="119">
        <v>69.502589</v>
      </c>
      <c r="HB35" s="119">
        <v>68.239100000000008</v>
      </c>
      <c r="HC35" s="133">
        <v>786.46491900000001</v>
      </c>
      <c r="HD35" s="119">
        <v>74.010603000000003</v>
      </c>
      <c r="HE35" s="119">
        <v>76.144948999999997</v>
      </c>
      <c r="HF35" s="119">
        <v>77.716964000000004</v>
      </c>
      <c r="HG35" s="119">
        <v>76.760000000000005</v>
      </c>
      <c r="HH35" s="119">
        <v>68.644999999999996</v>
      </c>
      <c r="HI35" s="119">
        <v>63.1890055</v>
      </c>
      <c r="HJ35" s="119">
        <v>65.911081499999995</v>
      </c>
      <c r="HK35" s="119">
        <v>70.22</v>
      </c>
      <c r="HL35" s="119">
        <v>72.236000000000004</v>
      </c>
      <c r="HM35" s="119">
        <v>72.960999999999999</v>
      </c>
      <c r="HN35" s="119">
        <v>70.087000000000003</v>
      </c>
      <c r="HO35" s="119">
        <v>72.611999999999995</v>
      </c>
      <c r="HP35" s="133">
        <v>860.49360300000001</v>
      </c>
      <c r="HQ35" s="119">
        <v>74.11</v>
      </c>
      <c r="HR35" s="119">
        <v>59.884999999999998</v>
      </c>
      <c r="HS35" s="119">
        <v>67.442999999999998</v>
      </c>
      <c r="HT35" s="119">
        <v>63.994</v>
      </c>
      <c r="HU35" s="119">
        <v>67.251999999999995</v>
      </c>
      <c r="HV35" s="119">
        <v>67.867999999999995</v>
      </c>
      <c r="HW35" s="119">
        <v>68.095194499999991</v>
      </c>
      <c r="HX35" s="119">
        <v>75.562155499999989</v>
      </c>
      <c r="HY35" s="119">
        <v>72.186719750000009</v>
      </c>
      <c r="HZ35" s="119">
        <v>73.538733999999991</v>
      </c>
      <c r="IA35" s="119">
        <v>78.928217500000002</v>
      </c>
      <c r="IB35" s="119">
        <v>74.574934499999998</v>
      </c>
      <c r="IC35" s="133">
        <v>843.4379557499999</v>
      </c>
      <c r="ID35" s="119">
        <v>75.137</v>
      </c>
      <c r="IE35" s="119">
        <v>72.635000000000005</v>
      </c>
      <c r="IF35" s="119">
        <v>75.754999999999995</v>
      </c>
      <c r="IG35" s="119">
        <v>65.963945500000008</v>
      </c>
      <c r="IH35" s="119">
        <v>73.355000000000004</v>
      </c>
      <c r="II35" s="119">
        <v>71.846951000000004</v>
      </c>
      <c r="IJ35" s="119">
        <v>74.451999999999998</v>
      </c>
      <c r="IK35" s="119">
        <v>69.823009999999996</v>
      </c>
      <c r="IL35" s="119">
        <v>71.653999999999996</v>
      </c>
      <c r="IM35" s="119">
        <v>74.997731999999999</v>
      </c>
      <c r="IN35" s="119">
        <v>78.774117000000004</v>
      </c>
      <c r="IO35" s="119">
        <v>65.576229999999995</v>
      </c>
      <c r="IP35" s="133">
        <v>869.96998550000012</v>
      </c>
      <c r="IQ35" s="119">
        <v>80.1713515</v>
      </c>
      <c r="IR35" s="119">
        <v>53.800739999999998</v>
      </c>
      <c r="IS35" s="119">
        <v>59.869611499999998</v>
      </c>
      <c r="IT35" s="119">
        <v>55.1714725</v>
      </c>
      <c r="IU35" s="119">
        <v>62.896167500000004</v>
      </c>
      <c r="IV35" s="119">
        <v>59.764383000000002</v>
      </c>
      <c r="IW35" s="119">
        <v>68.886120500000004</v>
      </c>
      <c r="IX35" s="119">
        <v>67.963830000000002</v>
      </c>
      <c r="IY35" s="119">
        <v>66.363600000000005</v>
      </c>
      <c r="IZ35" s="119">
        <v>68.315250000000006</v>
      </c>
      <c r="JA35" s="119">
        <v>64.963194999999999</v>
      </c>
      <c r="JB35" s="119">
        <v>63.103693499999999</v>
      </c>
      <c r="JC35" s="133">
        <v>771.26941499999998</v>
      </c>
      <c r="JD35" s="119">
        <v>55.387254500000004</v>
      </c>
      <c r="JE35" s="119">
        <v>64.936575500000004</v>
      </c>
      <c r="JF35" s="119">
        <v>28.039177500000001</v>
      </c>
      <c r="JG35" s="119">
        <v>6.6115529999999998</v>
      </c>
      <c r="JH35" s="119">
        <v>45.775612500000001</v>
      </c>
      <c r="JI35" s="119">
        <v>50.372525000000003</v>
      </c>
      <c r="JJ35" s="119">
        <v>66.275719738970906</v>
      </c>
      <c r="JK35" s="119">
        <v>78.420030738970908</v>
      </c>
      <c r="JL35" s="119">
        <v>78.698700738970899</v>
      </c>
      <c r="JM35" s="119">
        <v>83.51053435</v>
      </c>
      <c r="JN35" s="119">
        <v>76.065285500000002</v>
      </c>
      <c r="JO35" s="119">
        <v>72.305802999999997</v>
      </c>
      <c r="JP35" s="133">
        <v>706.39877206691267</v>
      </c>
      <c r="JQ35" s="119">
        <v>73.922712000000004</v>
      </c>
      <c r="JR35" s="119">
        <v>70.796641000000008</v>
      </c>
      <c r="JS35" s="119">
        <v>75.758732000000009</v>
      </c>
      <c r="JT35" s="119">
        <v>73.799655000000001</v>
      </c>
      <c r="JU35" s="119">
        <v>78.977843500000006</v>
      </c>
      <c r="JV35" s="119">
        <v>76.73</v>
      </c>
      <c r="JW35" s="119">
        <v>73.249026999999998</v>
      </c>
      <c r="JX35" s="119">
        <v>67.791815</v>
      </c>
      <c r="JY35" s="119">
        <v>74.695025000000001</v>
      </c>
      <c r="JZ35" s="119">
        <v>92.829456999999991</v>
      </c>
      <c r="KA35" s="119">
        <v>62.048490999999999</v>
      </c>
      <c r="KB35" s="119">
        <v>35.253509999999999</v>
      </c>
      <c r="KC35" s="133">
        <v>855.85290850000001</v>
      </c>
      <c r="KD35" s="61">
        <f>+IFERROR((IF(ISTEXT(KD$5)=FALSE,(INDEX(INEI!$1:$1048576,MATCH($B35,INEI!$B:$B,0),MATCH(KD$4,INEI!$3:$3,0)))/1000,(SUM(JR35:KC35)))),"")</f>
        <v>63.776921000000002</v>
      </c>
      <c r="KE35" s="61">
        <f>+IFERROR((IF(ISTEXT(KE$5)=FALSE,(INDEX(INEI!$1:$1048576,MATCH($B35,INEI!$B:$B,0),MATCH(KE$4,INEI!$3:$3,0)))/1000,(SUM(JS35:KD35)))),"")</f>
        <v>43.524852500000001</v>
      </c>
      <c r="KF35" s="61">
        <f>+IFERROR((IF(ISTEXT(KF$5)=FALSE,(INDEX(INEI!$1:$1048576,MATCH($B35,INEI!$B:$B,0),MATCH(KF$4,INEI!$3:$3,0)))/1000,(SUM(JT35:KE35)))),"")</f>
        <v>39.1413765</v>
      </c>
      <c r="KG35" s="61">
        <f>+IFERROR((IF(ISTEXT(KG$5)=FALSE,(INDEX(INEI!$1:$1048576,MATCH($B35,INEI!$B:$B,0),MATCH(KG$4,INEI!$3:$3,0)))/1000,(SUM(JU35:KF35)))),"")</f>
        <v>37.868410499999996</v>
      </c>
      <c r="KH35" s="61">
        <f>+IFERROR((IF(ISTEXT(KH$5)=FALSE,(INDEX(INEI!$1:$1048576,MATCH($B35,INEI!$B:$B,0),MATCH(KH$4,INEI!$3:$3,0)))/1000,(SUM(JV35:KG35)))),"")</f>
        <v>36.882747500000001</v>
      </c>
      <c r="KI35" s="61">
        <f>+IFERROR((IF(ISTEXT(KI$5)=FALSE,(INDEX(INEI!$1:$1048576,MATCH($B35,INEI!$B:$B,0),MATCH(KI$4,INEI!$3:$3,0)))/1000,(SUM(JW35:KH35)))),"")</f>
        <v>37.247312000000001</v>
      </c>
      <c r="KJ35" s="61">
        <f>+IFERROR((IF(ISTEXT(KJ$5)=FALSE,(INDEX(INEI!$1:$1048576,MATCH($B35,INEI!$B:$B,0),MATCH(KJ$4,INEI!$3:$3,0)))/1000,(SUM(JX35:KI35)))),"")</f>
        <v>31.462975</v>
      </c>
      <c r="KK35" s="61">
        <f>+IFERROR((IF(ISTEXT(KK$5)=FALSE,(INDEX(INEI!$1:$1048576,MATCH($B35,INEI!$B:$B,0),MATCH(KK$4,INEI!$3:$3,0)))/1000,(SUM(JY35:KJ35)))),"")</f>
        <v>28.886308499999998</v>
      </c>
      <c r="KL35" s="61">
        <f>+IFERROR((IF(ISTEXT(KL$5)=FALSE,(INDEX(INEI!$1:$1048576,MATCH($B35,INEI!$B:$B,0),MATCH(KL$4,INEI!$3:$3,0)))/1000,(SUM(JZ35:KK35)))),"")</f>
        <v>25.683205000000001</v>
      </c>
      <c r="KM35" s="61">
        <f>+IFERROR((IF(ISTEXT(KM$5)=FALSE,(INDEX(INEI!$1:$1048576,MATCH($B35,INEI!$B:$B,0),MATCH(KM$4,INEI!$3:$3,0)))/1000,(SUM(KA35:KL35)))),"")</f>
        <v>26.108382500000001</v>
      </c>
      <c r="KN35" s="61">
        <f>+IFERROR((IF(ISTEXT(KN$5)=FALSE,(INDEX(INEI!$1:$1048576,MATCH($B35,INEI!$B:$B,0),MATCH(KN$4,INEI!$3:$3,0)))/1000,(SUM(KB35:KM35)))),"")</f>
        <v>32.215154999999996</v>
      </c>
      <c r="KO35" s="61">
        <f>+IFERROR((IF(ISTEXT(KO$5)=FALSE,(INDEX(INEI!$1:$1048576,MATCH($B35,INEI!$B:$B,0),MATCH(KO$4,INEI!$3:$3,0)))/1000,(SUM(KC35:KN35)))),"")</f>
        <v>24.408656000000001</v>
      </c>
      <c r="KP35" s="133">
        <f>+IFERROR((IF(ISTEXT(KP$5)=FALSE,(INDEX(INEI!$1:$1048576,MATCH($B35,INEI!$B:$B,0),MATCH(KP$4,INEI!$3:$3,0)))/1000,(SUM(KD35:KO35)))),"")</f>
        <v>427.20630199999994</v>
      </c>
      <c r="KQ35" s="61">
        <f>+IFERROR((IF(ISTEXT(KQ$5)=FALSE,(INDEX(INEI!$1:$1048576,MATCH($B35,INEI!$B:$B,0),MATCH(KQ$4,INEI!$3:$3,0)))/1000,(SUM(KE35:KP35)))),"")</f>
        <v>25.4158905</v>
      </c>
      <c r="KR35" s="61">
        <f>+IFERROR((IF(ISTEXT(KR$5)=FALSE,(INDEX(INEI!$1:$1048576,MATCH($B35,INEI!$B:$B,0),MATCH(KR$4,INEI!$3:$3,0)))/1000,(SUM(KF35:KQ35)))),"")</f>
        <v>23.90653</v>
      </c>
      <c r="KS35" s="61">
        <f>+IFERROR((IF(ISTEXT(KS$5)=FALSE,(INDEX(INEI!$1:$1048576,MATCH($B35,INEI!$B:$B,0),MATCH(KS$4,INEI!$3:$3,0)))/1000,(SUM(KG35:KR35)))),"")</f>
        <v>27.934339999999999</v>
      </c>
      <c r="KT35" s="61">
        <f>+IFERROR((IF(ISTEXT(KT$5)=FALSE,(INDEX(INEI!$1:$1048576,MATCH($B35,INEI!$B:$B,0),MATCH(KT$4,INEI!$3:$3,0)))/1000,(SUM(KH35:KS35)))),"")</f>
        <v>26.884808499999998</v>
      </c>
      <c r="KU35" s="61">
        <f>+IFERROR((IF(ISTEXT(KU$5)=FALSE,(INDEX(INEI!$1:$1048576,MATCH($B35,INEI!$B:$B,0),MATCH(KU$4,INEI!$3:$3,0)))/1000,(SUM(KI35:KT35)))),"")</f>
        <v>31.314209999999999</v>
      </c>
      <c r="KV35" s="61">
        <f>+IFERROR((IF(ISTEXT(KV$5)=FALSE,(INDEX(INEI!$1:$1048576,MATCH($B35,INEI!$B:$B,0),MATCH(KV$4,INEI!$3:$3,0)))/1000,(SUM(KJ35:KU35)))),"")</f>
        <v>30.945532</v>
      </c>
      <c r="KW35" s="61">
        <f>+IFERROR((IF(ISTEXT(KW$5)=FALSE,(INDEX(INEI!$1:$1048576,MATCH($B35,INEI!$B:$B,0),MATCH(KW$4,INEI!$3:$3,0)))/1000,(SUM(KK35:KV35)))),"")</f>
        <v>36.193510000000003</v>
      </c>
      <c r="KX35" s="61">
        <f>+IFERROR((IF(ISTEXT(KX$5)=FALSE,(INDEX(INEI!$1:$1048576,MATCH($B35,INEI!$B:$B,0),MATCH(KX$4,INEI!$3:$3,0)))/1000,(SUM(KL35:KW35)))),"")</f>
        <v>44.305642999999996</v>
      </c>
      <c r="KY35" s="61">
        <f>+IFERROR((IF(ISTEXT(KY$5)=FALSE,(INDEX(INEI!$1:$1048576,MATCH($B35,INEI!$B:$B,0),MATCH(KY$4,INEI!$3:$3,0)))/1000,(SUM(KM35:KX35)))),"")</f>
        <v>46.651855000000005</v>
      </c>
      <c r="KZ35" s="61">
        <f>+IFERROR((IF(ISTEXT(KZ$5)=FALSE,(INDEX(INEI!$1:$1048576,MATCH($B35,INEI!$B:$B,0),MATCH(KZ$4,INEI!$3:$3,0)))/1000,(SUM(KN35:KY35)))),"")</f>
        <v>42.341482499999998</v>
      </c>
      <c r="LA35" s="61">
        <f>+IFERROR((IF(ISTEXT(LA$5)=FALSE,(INDEX(INEI!$1:$1048576,MATCH($B35,INEI!$B:$B,0),MATCH(LA$4,INEI!$3:$3,0)))/1000,(SUM(KO35:KZ35)))),"")</f>
        <v>44.119203999999996</v>
      </c>
      <c r="LB35" s="61">
        <f>+IFERROR((IF(ISTEXT(LB$5)=FALSE,(INDEX(INEI!$1:$1048576,MATCH($B35,INEI!$B:$B,0),MATCH(LB$4,INEI!$3:$3,0)))/1000,(SUM(KP35:LA35)))),"")</f>
        <v>42.933082499999998</v>
      </c>
      <c r="LC35" s="133">
        <f>+IFERROR((IF(ISTEXT(LC$5)=FALSE,(INDEX(INEI!$1:$1048576,MATCH($B35,INEI!$B:$B,0),MATCH(LC$4,INEI!$3:$3,0)))/1000,(SUM(KQ35:LB35)))),"")</f>
        <v>422.94608799999997</v>
      </c>
      <c r="LD35" s="61">
        <f>+IFERROR((IF(ISTEXT(LD$5)=FALSE,(INDEX(INEI!$1:$1048576,MATCH($B35,INEI!$B:$B,0),MATCH(LD$4,INEI!$3:$3,0)))/1000,(SUM(KR35:LC35)))),"")</f>
        <v>38.666665000000002</v>
      </c>
      <c r="LE35" s="61">
        <f>+IFERROR((IF(ISTEXT(LE$5)=FALSE,(INDEX(INEI!$1:$1048576,MATCH($B35,INEI!$B:$B,0),MATCH(LE$4,INEI!$3:$3,0)))/1000,(SUM(KS35:LD35)))),"")</f>
        <v>42.791942499999998</v>
      </c>
      <c r="LF35" s="61">
        <f>+IFERROR((IF(ISTEXT(LF$5)=FALSE,(INDEX(INEI!$1:$1048576,MATCH($B35,INEI!$B:$B,0),MATCH(LF$4,INEI!$3:$3,0)))/1000,(SUM(KT35:LE35)))),"")</f>
        <v>33.990237500000006</v>
      </c>
      <c r="LG35" s="61">
        <f>+IFERROR((IF(ISTEXT(LG$5)=FALSE,(INDEX(INEI!$1:$1048576,MATCH($B35,INEI!$B:$B,0),MATCH(LG$4,INEI!$3:$3,0)))/1000,(SUM(KU35:LF35)))),"")</f>
        <v>42.0891825</v>
      </c>
      <c r="LH35" s="61">
        <f>+IFERROR((IF(ISTEXT(LH$5)=FALSE,(INDEX(INEI!$1:$1048576,MATCH($B35,INEI!$B:$B,0),MATCH(LH$4,INEI!$3:$3,0)))/1000,(SUM(KV35:LG35)))),"")</f>
        <v>46.799099999999996</v>
      </c>
      <c r="LI35" s="61">
        <f>+IFERROR((IF(ISTEXT(LI$5)=FALSE,(INDEX(INEI!$1:$1048576,MATCH($B35,INEI!$B:$B,0),MATCH(LI$4,INEI!$3:$3,0)))/1000,(SUM(KW35:LH35)))),"")</f>
        <v>45.587290000000003</v>
      </c>
      <c r="LJ35" s="61">
        <f>+IFERROR((IF(ISTEXT(LJ$5)=FALSE,(INDEX(INEI!$1:$1048576,MATCH($B35,INEI!$B:$B,0),MATCH(LJ$4,INEI!$3:$3,0)))/1000,(SUM(KX35:LI35)))),"")</f>
        <v>44.583385</v>
      </c>
      <c r="LK35" s="61">
        <f>+IFERROR((IF(ISTEXT(LK$5)=FALSE,(INDEX(INEI!$1:$1048576,MATCH($B35,INEI!$B:$B,0),MATCH(LK$4,INEI!$3:$3,0)))/1000,(SUM(KY35:LJ35)))),"")</f>
        <v>48.938992499999998</v>
      </c>
      <c r="LL35" s="61">
        <f>+IFERROR((IF(ISTEXT(LL$5)=FALSE,(INDEX(INEI!$1:$1048576,MATCH($B35,INEI!$B:$B,0),MATCH(LL$4,INEI!$3:$3,0)))/1000,(SUM(KZ35:LK35)))),"")</f>
        <v>50.384625</v>
      </c>
      <c r="LM35" s="61">
        <f>+IFERROR((IF(ISTEXT(LM$5)=FALSE,(INDEX(INEI!$1:$1048576,MATCH($B35,INEI!$B:$B,0),MATCH(LM$4,INEI!$3:$3,0)))/1000,(SUM(LA35:LL35)))),"")</f>
        <v>57.096754999999995</v>
      </c>
      <c r="LN35" s="61">
        <f>+IFERROR((IF(ISTEXT(LN$5)=FALSE,(INDEX(INEI!$1:$1048576,MATCH($B35,INEI!$B:$B,0),MATCH(LN$4,INEI!$3:$3,0)))/1000,(SUM(LB35:LM35)))),"")</f>
        <v>57.987449999999995</v>
      </c>
      <c r="LO35" s="61">
        <f>+IFERROR((IF(ISTEXT(LO$5)=FALSE,(INDEX(INEI!$1:$1048576,MATCH($B35,INEI!$B:$B,0),MATCH(LO$4,INEI!$3:$3,0)))/1000,(SUM(LC35:LN35)))),"")</f>
        <v>53.152217499999999</v>
      </c>
      <c r="LP35" s="133">
        <f>+IFERROR((IF(ISTEXT(LP$5)=FALSE,(INDEX(INEI!$1:$1048576,MATCH($B35,INEI!$B:$B,0),MATCH(LP$4,INEI!$3:$3,0)))/1000,(SUM(LD35:LO35)))),"")</f>
        <v>562.06784249999998</v>
      </c>
      <c r="LQ35" s="61">
        <f>+IFERROR((IF(ISTEXT(LQ$5)=FALSE,(INDEX(INEI!$1:$1048576,MATCH($B35,INEI!$B:$B,0),MATCH(LQ$4,INEI!$3:$3,0)))/1000,(SUM(LE35:LP35)))),"")</f>
        <v>55.200809999999997</v>
      </c>
      <c r="LR35" s="61">
        <f>+IFERROR((IF(ISTEXT(LR$5)=FALSE,(INDEX(INEI!$1:$1048576,MATCH($B35,INEI!$B:$B,0),MATCH(LR$4,INEI!$3:$3,0)))/1000,(SUM(LF35:LQ35)))),"")</f>
        <v>55.262869999999999</v>
      </c>
      <c r="LS35" s="61">
        <f>+IFERROR((IF(ISTEXT(LS$5)=FALSE,(INDEX(INEI!$1:$1048576,MATCH($B35,INEI!$B:$B,0),MATCH(LS$4,INEI!$3:$3,0)))/1000,(SUM(LG35:LR35)))),"")</f>
        <v>56.059669999999997</v>
      </c>
      <c r="LT35" s="61">
        <f>+IFERROR((IF(ISTEXT(LT$5)=FALSE,(INDEX(INEI!$1:$1048576,MATCH($B35,INEI!$B:$B,0),MATCH(LT$4,INEI!$3:$3,0)))/1000,(SUM(LH35:LS35)))),"")</f>
        <v>62.077210000000001</v>
      </c>
      <c r="LU35" s="61">
        <f>+IFERROR((IF(ISTEXT(LU$5)=FALSE,(INDEX(INEI!$1:$1048576,MATCH($B35,INEI!$B:$B,0),MATCH(LU$4,INEI!$3:$3,0)))/1000,(SUM(LI35:LT35)))),"")</f>
        <v>72.098249999999993</v>
      </c>
      <c r="LV35" s="61">
        <f>+IFERROR((IF(ISTEXT(LV$5)=FALSE,(INDEX(INEI!$1:$1048576,MATCH($B35,INEI!$B:$B,0),MATCH(LV$4,INEI!$3:$3,0)))/1000,(SUM(LJ35:LU35)))),"")</f>
        <v>72.138190000000009</v>
      </c>
      <c r="LW35" s="61">
        <f>+IFERROR((IF(ISTEXT(LW$5)=FALSE,(INDEX(INEI!$1:$1048576,MATCH($B35,INEI!$B:$B,0),MATCH(LW$4,INEI!$3:$3,0)))/1000,(SUM(LK35:LV35)))),"")</f>
        <v>69.763028000000006</v>
      </c>
      <c r="LX35" s="61">
        <f>+IFERROR((IF(ISTEXT(LX$5)=FALSE,(INDEX(INEI!$1:$1048576,MATCH($B35,INEI!$B:$B,0),MATCH(LX$4,INEI!$3:$3,0)))/1000,(SUM(LL35:LW35)))),"")</f>
        <v>71.543080000000003</v>
      </c>
      <c r="LY35" s="61">
        <f>+IFERROR((IF(ISTEXT(LY$5)=FALSE,(INDEX(INEI!$1:$1048576,MATCH($B35,INEI!$B:$B,0),MATCH(LY$4,INEI!$3:$3,0)))/1000,(SUM(LM35:LX35)))),"")</f>
        <v>61.312587000000001</v>
      </c>
      <c r="LZ35" s="61">
        <f>+IFERROR((IF(ISTEXT(LZ$5)=FALSE,(INDEX(INEI!$1:$1048576,MATCH($B35,INEI!$B:$B,0),MATCH(LZ$4,INEI!$3:$3,0)))/1000,(SUM(LN35:LY35)))),"")</f>
        <v>73.357063999999994</v>
      </c>
      <c r="MA35" s="61">
        <f>+IFERROR((IF(ISTEXT(MA$5)=FALSE,(INDEX(INEI!$1:$1048576,MATCH($B35,INEI!$B:$B,0),MATCH(MA$4,INEI!$3:$3,0)))/1000,(SUM(LO35:LZ35)))),"")</f>
        <v>72.494495999999998</v>
      </c>
      <c r="MB35" s="61">
        <f>+IFERROR((IF(ISTEXT(MB$5)=FALSE,(INDEX(INEI!$1:$1048576,MATCH($B35,INEI!$B:$B,0),MATCH(MB$4,INEI!$3:$3,0)))/1000,(SUM(LP35:MA35)))),"")</f>
        <v>68.53</v>
      </c>
      <c r="MC35" s="133">
        <f>+IFERROR((IF(ISTEXT(MC$5)=FALSE,(INDEX(INEI!$1:$1048576,MATCH($B35,INEI!$B:$B,0),MATCH(MC$4,INEI!$3:$3,0)))/1000,(SUM(LQ35:MB35)))),"")</f>
        <v>789.83725500000003</v>
      </c>
      <c r="MD35" s="61">
        <f>+IFERROR((IF(ISTEXT(MD$5)=FALSE,(INDEX(INEI!$1:$1048576,MATCH($B35,INEI!$B:$B,0),MATCH(MD$4,INEI!$3:$3,0)))/1000,(SUM(LR35:MC35)))),"")</f>
        <v>56.025156000000003</v>
      </c>
      <c r="ME35" s="61">
        <f>+IFERROR((IF(ISTEXT(ME$5)=FALSE,(INDEX(INEI!$1:$1048576,MATCH($B35,INEI!$B:$B,0),MATCH(ME$4,INEI!$3:$3,0)))/1000,(SUM(LS35:MD35)))),"")</f>
        <v>77.62615799999999</v>
      </c>
      <c r="MF35" s="61">
        <f>+IFERROR((IF(ISTEXT(MF$5)=FALSE,(INDEX(INEI!$1:$1048576,MATCH($B35,INEI!$B:$B,0),MATCH(MF$4,INEI!$3:$3,0)))/1000,(SUM(LT35:ME35)))),"")</f>
        <v>0</v>
      </c>
      <c r="MG35" s="61">
        <f>+IFERROR((IF(ISTEXT(MG$5)=FALSE,(INDEX(INEI!$1:$1048576,MATCH($B35,INEI!$B:$B,0),MATCH(MG$4,INEI!$3:$3,0)))/1000,(SUM(LU35:MF35)))),"")</f>
        <v>0</v>
      </c>
      <c r="MH35" s="61" t="str">
        <f>+IFERROR((IF(ISTEXT(MH$5)=FALSE,(INDEX(INEI!$1:$1048576,MATCH($B35,INEI!$B:$B,0),MATCH(MH$4,INEI!$3:$3,0)))/1000,(SUM(LV35:MG35)))),"")</f>
        <v/>
      </c>
      <c r="MI35" s="61" t="str">
        <f>+IFERROR((IF(ISTEXT(MI$5)=FALSE,(INDEX(INEI!$1:$1048576,MATCH($B35,INEI!$B:$B,0),MATCH(MI$4,INEI!$3:$3,0)))/1000,(SUM(LW35:MH35)))),"")</f>
        <v/>
      </c>
      <c r="MJ35" s="61" t="str">
        <f>+IFERROR((IF(ISTEXT(MJ$5)=FALSE,(INDEX(INEI!$1:$1048576,MATCH($B35,INEI!$B:$B,0),MATCH(MJ$4,INEI!$3:$3,0)))/1000,(SUM(LX35:MI35)))),"")</f>
        <v/>
      </c>
      <c r="MK35" s="61" t="str">
        <f>+IFERROR((IF(ISTEXT(MK$5)=FALSE,(INDEX(INEI!$1:$1048576,MATCH($B35,INEI!$B:$B,0),MATCH(MK$4,INEI!$3:$3,0)))/1000,(SUM(LY35:MJ35)))),"")</f>
        <v/>
      </c>
      <c r="ML35" s="61" t="str">
        <f>+IFERROR((IF(ISTEXT(ML$5)=FALSE,(INDEX(INEI!$1:$1048576,MATCH($B35,INEI!$B:$B,0),MATCH(ML$4,INEI!$3:$3,0)))/1000,(SUM(LZ35:MK35)))),"")</f>
        <v/>
      </c>
      <c r="MM35" s="61" t="str">
        <f>+IFERROR((IF(ISTEXT(MM$5)=FALSE,(INDEX(INEI!$1:$1048576,MATCH($B35,INEI!$B:$B,0),MATCH(MM$4,INEI!$3:$3,0)))/1000,(SUM(MA35:ML35)))),"")</f>
        <v/>
      </c>
      <c r="MN35" s="61" t="str">
        <f>+IFERROR((IF(ISTEXT(MN$5)=FALSE,(INDEX(INEI!$1:$1048576,MATCH($B35,INEI!$B:$B,0),MATCH(MN$4,INEI!$3:$3,0)))/1000,(SUM(MB35:MM35)))),"")</f>
        <v/>
      </c>
      <c r="MO35" s="61" t="str">
        <f>+IFERROR((IF(ISTEXT(MO$5)=FALSE,(INDEX(INEI!$1:$1048576,MATCH($B35,INEI!$B:$B,0),MATCH(MO$4,INEI!$3:$3,0)))/1000,(SUM(MC35:MN35)))),"")</f>
        <v/>
      </c>
      <c r="MP35" s="133">
        <f>+IFERROR((IF(ISTEXT(MP$5)=FALSE,(INDEX(INEI!$1:$1048576,MATCH($B35,INEI!$B:$B,0),MATCH(MP$4,INEI!$3:$3,0)))/1000,(SUM(MD35:MO35)))),"")</f>
        <v>133.65131399999999</v>
      </c>
    </row>
    <row r="36" spans="2:354" outlineLevel="1">
      <c r="C36" s="5" t="s">
        <v>363</v>
      </c>
      <c r="D36" s="128">
        <f t="shared" ref="D36:BO36" si="68">+D18</f>
        <v>316.99200000000002</v>
      </c>
      <c r="E36" s="128">
        <f t="shared" si="68"/>
        <v>315.63900000000001</v>
      </c>
      <c r="F36" s="128">
        <f t="shared" si="68"/>
        <v>310.68299999999999</v>
      </c>
      <c r="G36" s="128">
        <f t="shared" si="68"/>
        <v>265.30099999999999</v>
      </c>
      <c r="H36" s="128">
        <f t="shared" si="68"/>
        <v>281.93099999999998</v>
      </c>
      <c r="I36" s="128">
        <f t="shared" si="68"/>
        <v>285.745</v>
      </c>
      <c r="J36" s="128">
        <f t="shared" si="68"/>
        <v>292.322</v>
      </c>
      <c r="K36" s="128">
        <f t="shared" si="68"/>
        <v>321.61700000000002</v>
      </c>
      <c r="L36" s="128">
        <f t="shared" si="68"/>
        <v>313.91699999999997</v>
      </c>
      <c r="M36" s="128">
        <f t="shared" si="68"/>
        <v>316.88600000000002</v>
      </c>
      <c r="N36" s="128">
        <f t="shared" si="68"/>
        <v>299.68099999999998</v>
      </c>
      <c r="O36" s="128">
        <f t="shared" si="68"/>
        <v>278.68799999999999</v>
      </c>
      <c r="P36" s="134">
        <f t="shared" si="68"/>
        <v>3599.4020000000005</v>
      </c>
      <c r="Q36" s="128">
        <f t="shared" si="68"/>
        <v>286.048</v>
      </c>
      <c r="R36" s="128">
        <f t="shared" si="68"/>
        <v>267.678</v>
      </c>
      <c r="S36" s="128">
        <f t="shared" si="68"/>
        <v>272.67700000000002</v>
      </c>
      <c r="T36" s="128">
        <f t="shared" si="68"/>
        <v>264.334</v>
      </c>
      <c r="U36" s="128">
        <f t="shared" si="68"/>
        <v>270.04399999999998</v>
      </c>
      <c r="V36" s="128">
        <f t="shared" si="68"/>
        <v>246.15299999999999</v>
      </c>
      <c r="W36" s="128">
        <f t="shared" si="68"/>
        <v>262.17</v>
      </c>
      <c r="X36" s="128">
        <f t="shared" si="68"/>
        <v>296.74599999999998</v>
      </c>
      <c r="Y36" s="128">
        <f t="shared" si="68"/>
        <v>279.8</v>
      </c>
      <c r="Z36" s="128">
        <f t="shared" si="68"/>
        <v>311.62599999999998</v>
      </c>
      <c r="AA36" s="128">
        <f t="shared" si="68"/>
        <v>309.72500000000002</v>
      </c>
      <c r="AB36" s="128">
        <f t="shared" si="68"/>
        <v>310.935</v>
      </c>
      <c r="AC36" s="134">
        <f t="shared" si="68"/>
        <v>3377.9359999999997</v>
      </c>
      <c r="AD36" s="128">
        <f t="shared" si="68"/>
        <v>323.49599999999998</v>
      </c>
      <c r="AE36" s="128">
        <f t="shared" si="68"/>
        <v>288.23899999999998</v>
      </c>
      <c r="AF36" s="128">
        <f t="shared" si="68"/>
        <v>283.45100000000002</v>
      </c>
      <c r="AG36" s="128">
        <f t="shared" si="68"/>
        <v>292.05700000000002</v>
      </c>
      <c r="AH36" s="128">
        <f t="shared" si="68"/>
        <v>286.584</v>
      </c>
      <c r="AI36" s="128">
        <f t="shared" si="68"/>
        <v>263.97699999999998</v>
      </c>
      <c r="AJ36" s="128">
        <f t="shared" si="68"/>
        <v>307.851</v>
      </c>
      <c r="AK36" s="128">
        <f t="shared" si="68"/>
        <v>323.733</v>
      </c>
      <c r="AL36" s="128">
        <f t="shared" si="68"/>
        <v>329.40899999999999</v>
      </c>
      <c r="AM36" s="128">
        <f t="shared" si="68"/>
        <v>321.19299999999998</v>
      </c>
      <c r="AN36" s="128">
        <f t="shared" si="68"/>
        <v>311.762</v>
      </c>
      <c r="AO36" s="128">
        <f t="shared" si="68"/>
        <v>333.76400000000001</v>
      </c>
      <c r="AP36" s="134">
        <f t="shared" si="68"/>
        <v>3665.516000000001</v>
      </c>
      <c r="AQ36" s="128">
        <f t="shared" si="68"/>
        <v>312.97899999999998</v>
      </c>
      <c r="AR36" s="128">
        <f t="shared" si="68"/>
        <v>297.279</v>
      </c>
      <c r="AS36" s="128">
        <f t="shared" si="68"/>
        <v>314.72800000000001</v>
      </c>
      <c r="AT36" s="128">
        <f t="shared" si="68"/>
        <v>297.00700000000001</v>
      </c>
      <c r="AU36" s="128">
        <f t="shared" si="68"/>
        <v>293.839</v>
      </c>
      <c r="AV36" s="128">
        <f t="shared" si="68"/>
        <v>286.04300000000001</v>
      </c>
      <c r="AW36" s="128">
        <f t="shared" si="68"/>
        <v>313.87799999999999</v>
      </c>
      <c r="AX36" s="128">
        <f t="shared" si="68"/>
        <v>327.875</v>
      </c>
      <c r="AY36" s="128">
        <f t="shared" si="68"/>
        <v>333.39</v>
      </c>
      <c r="AZ36" s="128">
        <f t="shared" si="68"/>
        <v>343.65100000000001</v>
      </c>
      <c r="BA36" s="128">
        <f t="shared" si="68"/>
        <v>322.483</v>
      </c>
      <c r="BB36" s="128">
        <f t="shared" si="68"/>
        <v>336.4</v>
      </c>
      <c r="BC36" s="134">
        <f t="shared" si="68"/>
        <v>3779.5520000000001</v>
      </c>
      <c r="BD36" s="128">
        <f t="shared" si="68"/>
        <v>337.79318999999998</v>
      </c>
      <c r="BE36" s="128">
        <f t="shared" si="68"/>
        <v>319.86369999999999</v>
      </c>
      <c r="BF36" s="128">
        <f t="shared" si="68"/>
        <v>343.15683000000001</v>
      </c>
      <c r="BG36" s="128">
        <f t="shared" si="68"/>
        <v>305.58028000000002</v>
      </c>
      <c r="BH36" s="128">
        <f t="shared" si="68"/>
        <v>306.56315000000001</v>
      </c>
      <c r="BI36" s="128">
        <f t="shared" si="68"/>
        <v>308.37920000000003</v>
      </c>
      <c r="BJ36" s="128">
        <f t="shared" si="68"/>
        <v>317.57340999999997</v>
      </c>
      <c r="BK36" s="128">
        <f t="shared" si="68"/>
        <v>338.35374000000002</v>
      </c>
      <c r="BL36" s="128">
        <f t="shared" si="68"/>
        <v>348.12470000000002</v>
      </c>
      <c r="BM36" s="128">
        <f t="shared" si="68"/>
        <v>352.22583000000003</v>
      </c>
      <c r="BN36" s="128">
        <f t="shared" si="68"/>
        <v>350.77598999999998</v>
      </c>
      <c r="BO36" s="128">
        <f t="shared" si="68"/>
        <v>366.95835</v>
      </c>
      <c r="BP36" s="134">
        <f t="shared" ref="BP36:EA36" si="69">+BP18</f>
        <v>3995.3483699999997</v>
      </c>
      <c r="BQ36" s="128">
        <f t="shared" si="69"/>
        <v>342.70989000000003</v>
      </c>
      <c r="BR36" s="128">
        <f t="shared" si="69"/>
        <v>343.83438000000001</v>
      </c>
      <c r="BS36" s="128">
        <f t="shared" si="69"/>
        <v>348.18187999999998</v>
      </c>
      <c r="BT36" s="128">
        <f t="shared" si="69"/>
        <v>346.38742999999999</v>
      </c>
      <c r="BU36" s="128">
        <f t="shared" si="69"/>
        <v>338.81284000000005</v>
      </c>
      <c r="BV36" s="128">
        <f t="shared" si="69"/>
        <v>336.27732000000003</v>
      </c>
      <c r="BW36" s="128">
        <f t="shared" si="69"/>
        <v>347.26565999999997</v>
      </c>
      <c r="BX36" s="128">
        <f t="shared" si="69"/>
        <v>392.51522</v>
      </c>
      <c r="BY36" s="128">
        <f t="shared" si="69"/>
        <v>389.32542000000001</v>
      </c>
      <c r="BZ36" s="128">
        <f t="shared" si="69"/>
        <v>395.63753000000003</v>
      </c>
      <c r="CA36" s="128">
        <f t="shared" si="69"/>
        <v>402.82074999999998</v>
      </c>
      <c r="CB36" s="128">
        <f t="shared" si="69"/>
        <v>410.09503000000001</v>
      </c>
      <c r="CC36" s="134">
        <f t="shared" si="69"/>
        <v>4393.8633500000005</v>
      </c>
      <c r="CD36" s="128">
        <f t="shared" si="69"/>
        <v>403.77794499999999</v>
      </c>
      <c r="CE36" s="128">
        <f t="shared" si="69"/>
        <v>389.57661999999999</v>
      </c>
      <c r="CF36" s="128">
        <f t="shared" si="69"/>
        <v>416.98760999999996</v>
      </c>
      <c r="CG36" s="128">
        <f t="shared" si="69"/>
        <v>360.19903799999997</v>
      </c>
      <c r="CH36" s="128">
        <f t="shared" si="69"/>
        <v>405.59338700000001</v>
      </c>
      <c r="CI36" s="128">
        <f t="shared" si="69"/>
        <v>388.93612999999999</v>
      </c>
      <c r="CJ36" s="128">
        <f t="shared" si="69"/>
        <v>388.01278300000001</v>
      </c>
      <c r="CK36" s="128">
        <f t="shared" si="69"/>
        <v>475.26732650000002</v>
      </c>
      <c r="CL36" s="128">
        <f t="shared" si="69"/>
        <v>464.37456199999997</v>
      </c>
      <c r="CM36" s="128">
        <f t="shared" si="69"/>
        <v>466.93965649999996</v>
      </c>
      <c r="CN36" s="128">
        <f t="shared" si="69"/>
        <v>461.89046999999999</v>
      </c>
      <c r="CO36" s="128">
        <f t="shared" si="69"/>
        <v>459.50506999999999</v>
      </c>
      <c r="CP36" s="134">
        <f t="shared" si="69"/>
        <v>5081.060598</v>
      </c>
      <c r="CQ36" s="128">
        <f t="shared" si="69"/>
        <v>445.85478799999999</v>
      </c>
      <c r="CR36" s="128">
        <f t="shared" si="69"/>
        <v>422.20539649999995</v>
      </c>
      <c r="CS36" s="128">
        <f t="shared" si="69"/>
        <v>468.034424</v>
      </c>
      <c r="CT36" s="128">
        <f t="shared" si="69"/>
        <v>420.381325</v>
      </c>
      <c r="CU36" s="128">
        <f t="shared" si="69"/>
        <v>475.46295500000002</v>
      </c>
      <c r="CV36" s="128">
        <f t="shared" si="69"/>
        <v>471.09015099999999</v>
      </c>
      <c r="CW36" s="128">
        <f t="shared" si="69"/>
        <v>489.70499649999999</v>
      </c>
      <c r="CX36" s="128">
        <f t="shared" si="69"/>
        <v>530.85472600000003</v>
      </c>
      <c r="CY36" s="128">
        <f t="shared" si="69"/>
        <v>510.05928299999999</v>
      </c>
      <c r="CZ36" s="128">
        <f t="shared" si="69"/>
        <v>545.96201150000002</v>
      </c>
      <c r="DA36" s="128">
        <f t="shared" si="69"/>
        <v>537.89406200000008</v>
      </c>
      <c r="DB36" s="128">
        <f t="shared" si="69"/>
        <v>532.711141</v>
      </c>
      <c r="DC36" s="134">
        <f t="shared" si="69"/>
        <v>5850.2152594999998</v>
      </c>
      <c r="DD36" s="128">
        <f t="shared" si="69"/>
        <v>529.95368900000005</v>
      </c>
      <c r="DE36" s="128">
        <f t="shared" si="69"/>
        <v>498.71672999999998</v>
      </c>
      <c r="DF36" s="128">
        <f t="shared" si="69"/>
        <v>515.16588000000002</v>
      </c>
      <c r="DG36" s="128">
        <f t="shared" si="69"/>
        <v>536.62088349999999</v>
      </c>
      <c r="DH36" s="128">
        <f t="shared" si="69"/>
        <v>545.05525799999998</v>
      </c>
      <c r="DI36" s="128">
        <f t="shared" si="69"/>
        <v>536.6518585</v>
      </c>
      <c r="DJ36" s="128">
        <f t="shared" si="69"/>
        <v>571.25863399999992</v>
      </c>
      <c r="DK36" s="128">
        <f t="shared" si="69"/>
        <v>594.20612549999998</v>
      </c>
      <c r="DL36" s="128">
        <f t="shared" si="69"/>
        <v>614.81454500000007</v>
      </c>
      <c r="DM36" s="128">
        <f t="shared" si="69"/>
        <v>615.1548755</v>
      </c>
      <c r="DN36" s="128">
        <f t="shared" si="69"/>
        <v>576.12049999999999</v>
      </c>
      <c r="DO36" s="128">
        <f t="shared" si="69"/>
        <v>581.05346400000008</v>
      </c>
      <c r="DP36" s="134">
        <f t="shared" si="69"/>
        <v>6714.7724429999998</v>
      </c>
      <c r="DQ36" s="128">
        <f t="shared" si="69"/>
        <v>559.25817599999993</v>
      </c>
      <c r="DR36" s="128">
        <f t="shared" si="69"/>
        <v>517.24893299999997</v>
      </c>
      <c r="DS36" s="128">
        <f t="shared" si="69"/>
        <v>543.24131999999997</v>
      </c>
      <c r="DT36" s="128">
        <f t="shared" si="69"/>
        <v>525.726358</v>
      </c>
      <c r="DU36" s="128">
        <f t="shared" si="69"/>
        <v>536.03855250000004</v>
      </c>
      <c r="DV36" s="128">
        <f t="shared" si="69"/>
        <v>546.31219950000002</v>
      </c>
      <c r="DW36" s="128">
        <f t="shared" si="69"/>
        <v>598.65017850000004</v>
      </c>
      <c r="DX36" s="128">
        <f t="shared" si="69"/>
        <v>634.60077749999994</v>
      </c>
      <c r="DY36" s="128">
        <f t="shared" si="69"/>
        <v>641.41279299999997</v>
      </c>
      <c r="DZ36" s="128">
        <f t="shared" si="69"/>
        <v>677.59786999999994</v>
      </c>
      <c r="EA36" s="128">
        <f t="shared" si="69"/>
        <v>649.37023199999999</v>
      </c>
      <c r="EB36" s="128">
        <f t="shared" ref="EB36:GM36" si="70">+EB18</f>
        <v>653.68931499999997</v>
      </c>
      <c r="EC36" s="134">
        <f t="shared" si="70"/>
        <v>7083.1467050000001</v>
      </c>
      <c r="ED36" s="128">
        <f t="shared" si="70"/>
        <v>626.34843500000011</v>
      </c>
      <c r="EE36" s="128">
        <f t="shared" si="70"/>
        <v>609.49264099999994</v>
      </c>
      <c r="EF36" s="128">
        <f t="shared" si="70"/>
        <v>701.943263</v>
      </c>
      <c r="EG36" s="128">
        <f t="shared" si="70"/>
        <v>642.34950600000002</v>
      </c>
      <c r="EH36" s="128">
        <f t="shared" si="70"/>
        <v>663.75069265383991</v>
      </c>
      <c r="EI36" s="128">
        <f t="shared" si="70"/>
        <v>670.72327900000698</v>
      </c>
      <c r="EJ36" s="128">
        <f t="shared" si="70"/>
        <v>692.35534015000906</v>
      </c>
      <c r="EK36" s="128">
        <f t="shared" si="70"/>
        <v>727.44431399998109</v>
      </c>
      <c r="EL36" s="128">
        <f t="shared" si="70"/>
        <v>769.93165075000798</v>
      </c>
      <c r="EM36" s="128">
        <f t="shared" si="70"/>
        <v>762.24053650001008</v>
      </c>
      <c r="EN36" s="128">
        <f t="shared" si="70"/>
        <v>788.52465249999295</v>
      </c>
      <c r="EO36" s="128">
        <f t="shared" si="70"/>
        <v>747.16553850001299</v>
      </c>
      <c r="EP36" s="134">
        <f t="shared" si="70"/>
        <v>8402.2698490538623</v>
      </c>
      <c r="EQ36" s="128">
        <f t="shared" si="70"/>
        <v>676.763046999979</v>
      </c>
      <c r="ER36" s="128">
        <f t="shared" si="70"/>
        <v>659.85885749998704</v>
      </c>
      <c r="ES36" s="128">
        <f t="shared" si="70"/>
        <v>709.74395249999998</v>
      </c>
      <c r="ET36" s="128">
        <f t="shared" si="70"/>
        <v>633.26810499999999</v>
      </c>
      <c r="EU36" s="128">
        <f t="shared" si="70"/>
        <v>687.27383499999996</v>
      </c>
      <c r="EV36" s="128">
        <f t="shared" si="70"/>
        <v>667.78401300000007</v>
      </c>
      <c r="EW36" s="128">
        <f t="shared" si="70"/>
        <v>692.77838350000002</v>
      </c>
      <c r="EX36" s="128">
        <f t="shared" si="70"/>
        <v>781.14197100000001</v>
      </c>
      <c r="EY36" s="128">
        <f t="shared" si="70"/>
        <v>791.46317250000004</v>
      </c>
      <c r="EZ36" s="128">
        <f t="shared" si="70"/>
        <v>817.39646349999998</v>
      </c>
      <c r="FA36" s="128">
        <f t="shared" si="70"/>
        <v>807.27886699999999</v>
      </c>
      <c r="FB36" s="128">
        <f t="shared" si="70"/>
        <v>830.26377897999998</v>
      </c>
      <c r="FC36" s="134">
        <f t="shared" si="70"/>
        <v>8755.0144464799669</v>
      </c>
      <c r="FD36" s="128">
        <f t="shared" si="70"/>
        <v>763.59307398249996</v>
      </c>
      <c r="FE36" s="128">
        <f t="shared" si="70"/>
        <v>746.703936</v>
      </c>
      <c r="FF36" s="128">
        <f t="shared" si="70"/>
        <v>820.1723760000001</v>
      </c>
      <c r="FG36" s="128">
        <f t="shared" si="70"/>
        <v>739.40957649999996</v>
      </c>
      <c r="FH36" s="128">
        <f t="shared" si="70"/>
        <v>795.44619250000005</v>
      </c>
      <c r="FI36" s="128">
        <f t="shared" si="70"/>
        <v>793.06071650000001</v>
      </c>
      <c r="FJ36" s="128">
        <f t="shared" si="70"/>
        <v>863.06316349999997</v>
      </c>
      <c r="FK36" s="128">
        <f t="shared" si="70"/>
        <v>922.19867899999997</v>
      </c>
      <c r="FL36" s="128">
        <f t="shared" si="70"/>
        <v>906.37822534998008</v>
      </c>
      <c r="FM36" s="128">
        <f t="shared" si="70"/>
        <v>953.88021300000003</v>
      </c>
      <c r="FN36" s="128">
        <f t="shared" si="70"/>
        <v>944.645712</v>
      </c>
      <c r="FO36" s="128">
        <f t="shared" si="70"/>
        <v>869.37060999999994</v>
      </c>
      <c r="FP36" s="134">
        <f t="shared" si="70"/>
        <v>10117.922474332479</v>
      </c>
      <c r="FQ36" s="128">
        <f t="shared" si="70"/>
        <v>905.98785400000008</v>
      </c>
      <c r="FR36" s="128">
        <f t="shared" si="70"/>
        <v>841.18681350000008</v>
      </c>
      <c r="FS36" s="128">
        <f t="shared" si="70"/>
        <v>844.80944399999998</v>
      </c>
      <c r="FT36" s="128">
        <f t="shared" si="70"/>
        <v>918.10616099999993</v>
      </c>
      <c r="FU36" s="128">
        <f t="shared" si="70"/>
        <v>894.77606149999997</v>
      </c>
      <c r="FV36" s="128">
        <f t="shared" si="70"/>
        <v>856.44724399999996</v>
      </c>
      <c r="FW36" s="128">
        <f t="shared" si="70"/>
        <v>949.84142450000002</v>
      </c>
      <c r="FX36" s="128">
        <f t="shared" si="70"/>
        <v>991.79576599999996</v>
      </c>
      <c r="FY36" s="128">
        <f t="shared" si="70"/>
        <v>941.18279299999995</v>
      </c>
      <c r="FZ36" s="128">
        <f t="shared" si="70"/>
        <v>1030.7917335</v>
      </c>
      <c r="GA36" s="128">
        <f t="shared" si="70"/>
        <v>979.60373449999997</v>
      </c>
      <c r="GB36" s="128">
        <f t="shared" si="70"/>
        <v>933.39849149999998</v>
      </c>
      <c r="GC36" s="134">
        <f t="shared" si="70"/>
        <v>11087.927521</v>
      </c>
      <c r="GD36" s="128">
        <f t="shared" si="70"/>
        <v>914.933132</v>
      </c>
      <c r="GE36" s="128">
        <f t="shared" si="70"/>
        <v>897.67597499999999</v>
      </c>
      <c r="GF36" s="128">
        <f t="shared" si="70"/>
        <v>892.84640449999995</v>
      </c>
      <c r="GG36" s="128">
        <f t="shared" si="70"/>
        <v>908.10991150000007</v>
      </c>
      <c r="GH36" s="128">
        <f t="shared" si="70"/>
        <v>931.73359800000003</v>
      </c>
      <c r="GI36" s="128">
        <f t="shared" si="70"/>
        <v>891.7890615</v>
      </c>
      <c r="GJ36" s="128">
        <f t="shared" si="70"/>
        <v>930.21543799999995</v>
      </c>
      <c r="GK36" s="128">
        <f t="shared" si="70"/>
        <v>996.3967705</v>
      </c>
      <c r="GL36" s="128">
        <f t="shared" si="70"/>
        <v>1010.2908995</v>
      </c>
      <c r="GM36" s="128">
        <f t="shared" si="70"/>
        <v>1023.3240495</v>
      </c>
      <c r="GN36" s="128">
        <f t="shared" ref="GN36:IY36" si="71">+GN18</f>
        <v>1023.4984784999999</v>
      </c>
      <c r="GO36" s="128">
        <f t="shared" si="71"/>
        <v>969.35770100000002</v>
      </c>
      <c r="GP36" s="134">
        <f t="shared" si="71"/>
        <v>11390.1714195</v>
      </c>
      <c r="GQ36" s="128">
        <f t="shared" si="71"/>
        <v>911.0943145</v>
      </c>
      <c r="GR36" s="128">
        <f t="shared" si="71"/>
        <v>857.25223699999992</v>
      </c>
      <c r="GS36" s="128">
        <f t="shared" si="71"/>
        <v>899.18341199999998</v>
      </c>
      <c r="GT36" s="128">
        <f t="shared" si="71"/>
        <v>853.61843649999992</v>
      </c>
      <c r="GU36" s="128">
        <f t="shared" si="71"/>
        <v>863.82261299999891</v>
      </c>
      <c r="GV36" s="128">
        <f t="shared" si="71"/>
        <v>881.91111650000005</v>
      </c>
      <c r="GW36" s="128">
        <f t="shared" si="71"/>
        <v>899.54876300000001</v>
      </c>
      <c r="GX36" s="128">
        <f t="shared" si="71"/>
        <v>981.03942799999993</v>
      </c>
      <c r="GY36" s="128">
        <f t="shared" si="71"/>
        <v>991.83680449999997</v>
      </c>
      <c r="GZ36" s="128">
        <f t="shared" si="71"/>
        <v>1027.5244720000001</v>
      </c>
      <c r="HA36" s="128">
        <f t="shared" si="71"/>
        <v>983.28478749999999</v>
      </c>
      <c r="HB36" s="128">
        <f t="shared" si="71"/>
        <v>979.78173449999997</v>
      </c>
      <c r="HC36" s="134">
        <f t="shared" si="71"/>
        <v>11129.898118999999</v>
      </c>
      <c r="HD36" s="128">
        <f t="shared" si="71"/>
        <v>926.96254799999997</v>
      </c>
      <c r="HE36" s="128">
        <f t="shared" si="71"/>
        <v>899.27545250000003</v>
      </c>
      <c r="HF36" s="128">
        <f t="shared" si="71"/>
        <v>899.01477650000004</v>
      </c>
      <c r="HG36" s="128">
        <f t="shared" si="71"/>
        <v>888.52390549999996</v>
      </c>
      <c r="HH36" s="128">
        <f t="shared" si="71"/>
        <v>887.98701000000005</v>
      </c>
      <c r="HI36" s="128">
        <f t="shared" si="71"/>
        <v>855.57244550000007</v>
      </c>
      <c r="HJ36" s="128">
        <f t="shared" si="71"/>
        <v>866.43707649999999</v>
      </c>
      <c r="HK36" s="128">
        <f t="shared" si="71"/>
        <v>940.89939599999991</v>
      </c>
      <c r="HL36" s="128">
        <f t="shared" si="71"/>
        <v>922.25402300000098</v>
      </c>
      <c r="HM36" s="128">
        <f t="shared" si="71"/>
        <v>927.173407</v>
      </c>
      <c r="HN36" s="128">
        <f t="shared" si="71"/>
        <v>925.51359849999903</v>
      </c>
      <c r="HO36" s="128">
        <f t="shared" si="71"/>
        <v>939.75145700000007</v>
      </c>
      <c r="HP36" s="134">
        <f t="shared" si="71"/>
        <v>10879.365096000001</v>
      </c>
      <c r="HQ36" s="128">
        <f t="shared" si="71"/>
        <v>870.91801300000009</v>
      </c>
      <c r="HR36" s="128">
        <f t="shared" si="71"/>
        <v>824.45123899999999</v>
      </c>
      <c r="HS36" s="128">
        <f t="shared" si="71"/>
        <v>837.19263699999999</v>
      </c>
      <c r="HT36" s="128">
        <f t="shared" si="71"/>
        <v>787.46418500000004</v>
      </c>
      <c r="HU36" s="128">
        <f t="shared" si="71"/>
        <v>867.6836055</v>
      </c>
      <c r="HV36" s="128">
        <f t="shared" si="71"/>
        <v>879.75190150000094</v>
      </c>
      <c r="HW36" s="128">
        <f t="shared" si="71"/>
        <v>880.57354450000105</v>
      </c>
      <c r="HX36" s="128">
        <f t="shared" si="71"/>
        <v>974.65781299999901</v>
      </c>
      <c r="HY36" s="128">
        <f t="shared" si="71"/>
        <v>963.57018225000104</v>
      </c>
      <c r="HZ36" s="128">
        <f t="shared" si="71"/>
        <v>987.00373649999995</v>
      </c>
      <c r="IA36" s="128">
        <f t="shared" si="71"/>
        <v>966.30426850000003</v>
      </c>
      <c r="IB36" s="128">
        <f t="shared" si="71"/>
        <v>959.5012794999999</v>
      </c>
      <c r="IC36" s="134">
        <f t="shared" si="71"/>
        <v>10799.072405250003</v>
      </c>
      <c r="ID36" s="128">
        <f t="shared" si="71"/>
        <v>887.90826775000005</v>
      </c>
      <c r="IE36" s="128">
        <f t="shared" si="71"/>
        <v>822.59886800000004</v>
      </c>
      <c r="IF36" s="128">
        <f t="shared" si="71"/>
        <v>851.67940150000004</v>
      </c>
      <c r="IG36" s="128">
        <f t="shared" si="71"/>
        <v>840.99748799999998</v>
      </c>
      <c r="IH36" s="128">
        <f t="shared" si="71"/>
        <v>860.47364249999998</v>
      </c>
      <c r="II36" s="128">
        <f t="shared" si="71"/>
        <v>839.67258349999997</v>
      </c>
      <c r="IJ36" s="128">
        <f t="shared" si="71"/>
        <v>868.20577000000003</v>
      </c>
      <c r="IK36" s="128">
        <f t="shared" si="71"/>
        <v>949.55717000000004</v>
      </c>
      <c r="IL36" s="128">
        <f t="shared" si="71"/>
        <v>934.524091</v>
      </c>
      <c r="IM36" s="128">
        <f t="shared" si="71"/>
        <v>978.01451699999802</v>
      </c>
      <c r="IN36" s="128">
        <f t="shared" si="71"/>
        <v>985.60519950000003</v>
      </c>
      <c r="IO36" s="128">
        <f t="shared" si="71"/>
        <v>938.33656000000008</v>
      </c>
      <c r="IP36" s="134">
        <f t="shared" si="71"/>
        <v>10757.573558749998</v>
      </c>
      <c r="IQ36" s="128">
        <f t="shared" si="71"/>
        <v>885.21125900000106</v>
      </c>
      <c r="IR36" s="128">
        <f t="shared" si="71"/>
        <v>849.58400749999998</v>
      </c>
      <c r="IS36" s="128">
        <f t="shared" si="71"/>
        <v>878.8684465</v>
      </c>
      <c r="IT36" s="128">
        <f t="shared" si="71"/>
        <v>852.42782564699996</v>
      </c>
      <c r="IU36" s="128">
        <f t="shared" si="71"/>
        <v>927.77238450000004</v>
      </c>
      <c r="IV36" s="128">
        <f t="shared" si="71"/>
        <v>878.59640549999995</v>
      </c>
      <c r="IW36" s="128">
        <f t="shared" si="71"/>
        <v>946.48120800000004</v>
      </c>
      <c r="IX36" s="128">
        <f t="shared" si="71"/>
        <v>1010.519985</v>
      </c>
      <c r="IY36" s="128">
        <f t="shared" si="71"/>
        <v>983.97328000000005</v>
      </c>
      <c r="IZ36" s="128">
        <f t="shared" ref="IZ36:KB36" si="72">+IZ18</f>
        <v>1045.5223987648501</v>
      </c>
      <c r="JA36" s="128">
        <f t="shared" si="72"/>
        <v>1000.5617575</v>
      </c>
      <c r="JB36" s="128">
        <f t="shared" si="72"/>
        <v>951.5558585</v>
      </c>
      <c r="JC36" s="134">
        <f t="shared" si="72"/>
        <v>11211.07481641185</v>
      </c>
      <c r="JD36" s="128">
        <f t="shared" si="72"/>
        <v>900.95186699999999</v>
      </c>
      <c r="JE36" s="128">
        <f t="shared" si="72"/>
        <v>910.073992352</v>
      </c>
      <c r="JF36" s="128">
        <f t="shared" si="72"/>
        <v>450.30428999999998</v>
      </c>
      <c r="JG36" s="128">
        <f t="shared" si="72"/>
        <v>10.954468</v>
      </c>
      <c r="JH36" s="128">
        <f t="shared" si="72"/>
        <v>324.39066750000001</v>
      </c>
      <c r="JI36" s="128">
        <f t="shared" si="72"/>
        <v>655.325417500002</v>
      </c>
      <c r="JJ36" s="128">
        <f t="shared" si="72"/>
        <v>904.71207299999992</v>
      </c>
      <c r="JK36" s="128">
        <f t="shared" si="72"/>
        <v>1017.7272215</v>
      </c>
      <c r="JL36" s="128">
        <f t="shared" si="72"/>
        <v>1081.6969015</v>
      </c>
      <c r="JM36" s="128">
        <f t="shared" si="72"/>
        <v>1234.84315685</v>
      </c>
      <c r="JN36" s="128">
        <f t="shared" si="72"/>
        <v>1178.384908</v>
      </c>
      <c r="JO36" s="128">
        <f t="shared" si="72"/>
        <v>1137.6769080000001</v>
      </c>
      <c r="JP36" s="134">
        <f t="shared" si="72"/>
        <v>9807.0418712020019</v>
      </c>
      <c r="JQ36" s="128">
        <f t="shared" si="72"/>
        <v>1092.3872845000001</v>
      </c>
      <c r="JR36" s="128">
        <f t="shared" si="72"/>
        <v>1038.6485809999999</v>
      </c>
      <c r="JS36" s="128">
        <f t="shared" si="72"/>
        <v>1088.9756144999999</v>
      </c>
      <c r="JT36" s="128">
        <f t="shared" si="72"/>
        <v>984.18583999999998</v>
      </c>
      <c r="JU36" s="128">
        <f t="shared" si="72"/>
        <v>1066.0481635000001</v>
      </c>
      <c r="JV36" s="128">
        <f t="shared" si="72"/>
        <v>1079.6398865000001</v>
      </c>
      <c r="JW36" s="128">
        <f t="shared" si="72"/>
        <v>1126.0600195</v>
      </c>
      <c r="JX36" s="128">
        <f t="shared" si="72"/>
        <v>1191.7563124999999</v>
      </c>
      <c r="JY36" s="128">
        <f t="shared" si="72"/>
        <v>1234.80846</v>
      </c>
      <c r="JZ36" s="128">
        <f t="shared" si="72"/>
        <v>1267.662777</v>
      </c>
      <c r="KA36" s="128">
        <f t="shared" si="72"/>
        <v>1184.7231259999999</v>
      </c>
      <c r="KB36" s="128">
        <f t="shared" si="72"/>
        <v>1158.6916200000001</v>
      </c>
      <c r="KC36" s="134">
        <f>+KC18</f>
        <v>13513.587685</v>
      </c>
      <c r="KD36" s="128">
        <f>+KD18</f>
        <v>1087.5119635000001</v>
      </c>
      <c r="KE36" s="128">
        <f t="shared" ref="KE36:LP36" si="73">+KE18</f>
        <v>1068.2413524999999</v>
      </c>
      <c r="KF36" s="128">
        <f t="shared" si="73"/>
        <v>1150.8822924999999</v>
      </c>
      <c r="KG36" s="128">
        <f t="shared" si="73"/>
        <v>1067.9187454999999</v>
      </c>
      <c r="KH36" s="128">
        <f t="shared" si="73"/>
        <v>1102.6873999999998</v>
      </c>
      <c r="KI36" s="128">
        <f t="shared" si="73"/>
        <v>1115.5977797481798</v>
      </c>
      <c r="KJ36" s="128">
        <f t="shared" si="73"/>
        <v>1083.6147624999999</v>
      </c>
      <c r="KK36" s="128">
        <f t="shared" si="73"/>
        <v>1210.9241085000001</v>
      </c>
      <c r="KL36" s="128">
        <f t="shared" si="73"/>
        <v>1210.11149</v>
      </c>
      <c r="KM36" s="128">
        <f t="shared" si="73"/>
        <v>1188.8021249999999</v>
      </c>
      <c r="KN36" s="128">
        <f t="shared" si="73"/>
        <v>1165.8595500000001</v>
      </c>
      <c r="KO36" s="128">
        <f t="shared" si="73"/>
        <v>1086.050266</v>
      </c>
      <c r="KP36" s="134">
        <f t="shared" si="73"/>
        <v>13538.201835748177</v>
      </c>
      <c r="KQ36" s="128">
        <f t="shared" si="73"/>
        <v>928.43129299999998</v>
      </c>
      <c r="KR36" s="128">
        <f t="shared" si="73"/>
        <v>904.39000249999992</v>
      </c>
      <c r="KS36" s="128">
        <f t="shared" si="73"/>
        <v>979.60071249999999</v>
      </c>
      <c r="KT36" s="128">
        <f t="shared" si="73"/>
        <v>900.11294599999997</v>
      </c>
      <c r="KU36" s="128">
        <f t="shared" si="73"/>
        <v>976.552557832057</v>
      </c>
      <c r="KV36" s="128">
        <f t="shared" si="73"/>
        <v>982.06870200000208</v>
      </c>
      <c r="KW36" s="128">
        <f t="shared" si="73"/>
        <v>1025.7715324999999</v>
      </c>
      <c r="KX36" s="128">
        <f t="shared" si="73"/>
        <v>1101.0745379999998</v>
      </c>
      <c r="KY36" s="128">
        <f t="shared" si="73"/>
        <v>1081.0297524999999</v>
      </c>
      <c r="KZ36" s="128">
        <f t="shared" si="73"/>
        <v>1083.3231905</v>
      </c>
      <c r="LA36" s="128">
        <f t="shared" si="73"/>
        <v>1063.3116839999998</v>
      </c>
      <c r="LB36" s="128">
        <f t="shared" si="73"/>
        <v>966.42000250000103</v>
      </c>
      <c r="LC36" s="134">
        <f t="shared" si="73"/>
        <v>11992.08691383206</v>
      </c>
      <c r="LD36" s="128">
        <f t="shared" si="73"/>
        <v>1015.3936</v>
      </c>
      <c r="LE36" s="128">
        <f t="shared" si="73"/>
        <v>900.54276499999901</v>
      </c>
      <c r="LF36" s="128">
        <f t="shared" si="73"/>
        <v>897.98757272342891</v>
      </c>
      <c r="LG36" s="128">
        <f t="shared" si="73"/>
        <v>970.06734699999993</v>
      </c>
      <c r="LH36" s="128">
        <f t="shared" si="73"/>
        <v>958.890659139999</v>
      </c>
      <c r="LI36" s="128">
        <f t="shared" si="73"/>
        <v>930.81169000000102</v>
      </c>
      <c r="LJ36" s="128">
        <f t="shared" si="73"/>
        <v>1024.1316729999999</v>
      </c>
      <c r="LK36" s="128">
        <f t="shared" si="73"/>
        <v>1104.59846738594</v>
      </c>
      <c r="LL36" s="128">
        <f t="shared" si="73"/>
        <v>1064.6746403536001</v>
      </c>
      <c r="LM36" s="128">
        <f t="shared" si="73"/>
        <v>1125.9880811600001</v>
      </c>
      <c r="LN36" s="128">
        <f t="shared" si="73"/>
        <v>1045.60699808</v>
      </c>
      <c r="LO36" s="128">
        <f t="shared" si="73"/>
        <v>975.34697499999697</v>
      </c>
      <c r="LP36" s="134">
        <f t="shared" si="73"/>
        <v>12014.040468842966</v>
      </c>
      <c r="LQ36" s="128">
        <f t="shared" ref="LQ36:MC36" si="74">+LQ18</f>
        <v>988.80437499999607</v>
      </c>
      <c r="LR36" s="128">
        <f t="shared" si="74"/>
        <v>941.54909288579506</v>
      </c>
      <c r="LS36" s="128">
        <f t="shared" si="74"/>
        <v>956.87509490000002</v>
      </c>
      <c r="LT36" s="128">
        <f t="shared" si="74"/>
        <v>970.47680500000502</v>
      </c>
      <c r="LU36" s="128">
        <f t="shared" si="74"/>
        <v>1035.2431205</v>
      </c>
      <c r="LV36" s="128">
        <f t="shared" si="74"/>
        <v>1011.7454595</v>
      </c>
      <c r="LW36" s="128">
        <f t="shared" si="74"/>
        <v>1095.5929154999999</v>
      </c>
      <c r="LX36" s="128">
        <f t="shared" si="74"/>
        <v>1168.35055638467</v>
      </c>
      <c r="LY36" s="128">
        <f t="shared" si="74"/>
        <v>1178.7795345</v>
      </c>
      <c r="LZ36" s="128">
        <f t="shared" si="74"/>
        <v>1230.64147579269</v>
      </c>
      <c r="MA36" s="128">
        <f t="shared" si="74"/>
        <v>1166.4822664999999</v>
      </c>
      <c r="MB36" s="128">
        <f t="shared" si="74"/>
        <v>1141.3698440000001</v>
      </c>
      <c r="MC36" s="134">
        <f t="shared" si="74"/>
        <v>12885.910540463155</v>
      </c>
      <c r="MD36" s="128">
        <f t="shared" ref="MD36:MP36" si="75">+MD18</f>
        <v>1110.36100192</v>
      </c>
      <c r="ME36" s="128">
        <f t="shared" si="75"/>
        <v>1046.65588962948</v>
      </c>
      <c r="MF36" s="128">
        <f t="shared" si="75"/>
        <v>0</v>
      </c>
      <c r="MG36" s="128">
        <f t="shared" si="75"/>
        <v>0</v>
      </c>
      <c r="MH36" s="128" t="str">
        <f t="shared" si="75"/>
        <v/>
      </c>
      <c r="MI36" s="128" t="str">
        <f t="shared" si="75"/>
        <v/>
      </c>
      <c r="MJ36" s="128" t="str">
        <f t="shared" si="75"/>
        <v/>
      </c>
      <c r="MK36" s="128" t="str">
        <f t="shared" si="75"/>
        <v/>
      </c>
      <c r="ML36" s="128" t="str">
        <f t="shared" si="75"/>
        <v/>
      </c>
      <c r="MM36" s="128" t="str">
        <f t="shared" si="75"/>
        <v/>
      </c>
      <c r="MN36" s="128" t="str">
        <f t="shared" si="75"/>
        <v/>
      </c>
      <c r="MO36" s="128" t="str">
        <f t="shared" si="75"/>
        <v/>
      </c>
      <c r="MP36" s="134">
        <f t="shared" si="75"/>
        <v>2157.0168915494801</v>
      </c>
    </row>
    <row r="37" spans="2:354" outlineLevel="1">
      <c r="C37" s="5" t="s">
        <v>18</v>
      </c>
      <c r="D37" s="375">
        <f t="shared" ref="D37:BO37" si="76">+SUM(D29:D35)</f>
        <v>319.18099999999998</v>
      </c>
      <c r="E37" s="375">
        <f t="shared" si="76"/>
        <v>318.19799999999998</v>
      </c>
      <c r="F37" s="375">
        <f t="shared" si="76"/>
        <v>312.50900000000001</v>
      </c>
      <c r="G37" s="375">
        <f t="shared" si="76"/>
        <v>267.08600000000001</v>
      </c>
      <c r="H37" s="375">
        <f t="shared" si="76"/>
        <v>284.01599999999996</v>
      </c>
      <c r="I37" s="375">
        <f t="shared" si="76"/>
        <v>287.65699999999998</v>
      </c>
      <c r="J37" s="375">
        <f t="shared" si="76"/>
        <v>319.45600000000002</v>
      </c>
      <c r="K37" s="375">
        <f t="shared" si="76"/>
        <v>322.43900000000002</v>
      </c>
      <c r="L37" s="375">
        <f t="shared" si="76"/>
        <v>314.23399999999998</v>
      </c>
      <c r="M37" s="375">
        <f t="shared" si="76"/>
        <v>317.01400000000001</v>
      </c>
      <c r="N37" s="375">
        <f t="shared" si="76"/>
        <v>299.83399999999995</v>
      </c>
      <c r="O37" s="375">
        <f t="shared" si="76"/>
        <v>278.68799999999999</v>
      </c>
      <c r="P37" s="376">
        <f t="shared" si="76"/>
        <v>3640.3119999999999</v>
      </c>
      <c r="Q37" s="375">
        <f t="shared" si="76"/>
        <v>286.048</v>
      </c>
      <c r="R37" s="375">
        <f t="shared" si="76"/>
        <v>267.678</v>
      </c>
      <c r="S37" s="375">
        <f t="shared" si="76"/>
        <v>279.53600000000006</v>
      </c>
      <c r="T37" s="375">
        <f t="shared" si="76"/>
        <v>290.19799999999998</v>
      </c>
      <c r="U37" s="375">
        <f t="shared" si="76"/>
        <v>309.64099999999996</v>
      </c>
      <c r="V37" s="375">
        <f t="shared" si="76"/>
        <v>246.15300000000002</v>
      </c>
      <c r="W37" s="375">
        <f t="shared" si="76"/>
        <v>262.16999999999996</v>
      </c>
      <c r="X37" s="375">
        <f t="shared" si="76"/>
        <v>329.55199999999996</v>
      </c>
      <c r="Y37" s="375">
        <f t="shared" si="76"/>
        <v>371.70500000000004</v>
      </c>
      <c r="Z37" s="375">
        <f t="shared" si="76"/>
        <v>311.62600000000003</v>
      </c>
      <c r="AA37" s="375">
        <f t="shared" si="76"/>
        <v>336.66800000000001</v>
      </c>
      <c r="AB37" s="375">
        <f t="shared" si="76"/>
        <v>310.935</v>
      </c>
      <c r="AC37" s="376">
        <f t="shared" si="76"/>
        <v>3601.9100000000003</v>
      </c>
      <c r="AD37" s="375">
        <f t="shared" si="76"/>
        <v>323.49599999999998</v>
      </c>
      <c r="AE37" s="375">
        <f t="shared" si="76"/>
        <v>288.23900000000003</v>
      </c>
      <c r="AF37" s="375">
        <f t="shared" si="76"/>
        <v>384.209</v>
      </c>
      <c r="AG37" s="375">
        <f t="shared" si="76"/>
        <v>327.05799999999999</v>
      </c>
      <c r="AH37" s="375">
        <f t="shared" si="76"/>
        <v>317.08399999999995</v>
      </c>
      <c r="AI37" s="375">
        <f t="shared" si="76"/>
        <v>320.077</v>
      </c>
      <c r="AJ37" s="375">
        <f t="shared" si="76"/>
        <v>307.851</v>
      </c>
      <c r="AK37" s="375">
        <f t="shared" si="76"/>
        <v>346.30400000000003</v>
      </c>
      <c r="AL37" s="375">
        <f t="shared" si="76"/>
        <v>360.221</v>
      </c>
      <c r="AM37" s="375">
        <f t="shared" si="76"/>
        <v>385.09399999999999</v>
      </c>
      <c r="AN37" s="375">
        <f t="shared" si="76"/>
        <v>311.762</v>
      </c>
      <c r="AO37" s="375">
        <f t="shared" si="76"/>
        <v>333.76400000000001</v>
      </c>
      <c r="AP37" s="376">
        <f t="shared" si="76"/>
        <v>4005.1590000000001</v>
      </c>
      <c r="AQ37" s="375">
        <f t="shared" si="76"/>
        <v>339.64200000000005</v>
      </c>
      <c r="AR37" s="375">
        <f t="shared" si="76"/>
        <v>352.21199999999999</v>
      </c>
      <c r="AS37" s="375">
        <f t="shared" si="76"/>
        <v>314.72799999999995</v>
      </c>
      <c r="AT37" s="375">
        <f t="shared" si="76"/>
        <v>328.048</v>
      </c>
      <c r="AU37" s="375">
        <f t="shared" si="76"/>
        <v>346.24200000000002</v>
      </c>
      <c r="AV37" s="375">
        <f t="shared" si="76"/>
        <v>344.52699999999999</v>
      </c>
      <c r="AW37" s="375">
        <f t="shared" si="76"/>
        <v>313.92099999999999</v>
      </c>
      <c r="AX37" s="375">
        <f t="shared" si="76"/>
        <v>358.44299999999998</v>
      </c>
      <c r="AY37" s="375">
        <f t="shared" si="76"/>
        <v>391.57299999999998</v>
      </c>
      <c r="AZ37" s="375">
        <f t="shared" si="76"/>
        <v>343.65099999999995</v>
      </c>
      <c r="BA37" s="375">
        <f t="shared" si="76"/>
        <v>322.48300000000006</v>
      </c>
      <c r="BB37" s="375">
        <f t="shared" si="76"/>
        <v>367.88</v>
      </c>
      <c r="BC37" s="376">
        <f t="shared" si="76"/>
        <v>4123.3500000000004</v>
      </c>
      <c r="BD37" s="375">
        <f t="shared" si="76"/>
        <v>337.79319000000004</v>
      </c>
      <c r="BE37" s="375">
        <f t="shared" si="76"/>
        <v>350.83570000000003</v>
      </c>
      <c r="BF37" s="375">
        <f t="shared" si="76"/>
        <v>373.60883000000001</v>
      </c>
      <c r="BG37" s="375">
        <f t="shared" si="76"/>
        <v>405.35627999999997</v>
      </c>
      <c r="BH37" s="375">
        <f t="shared" si="76"/>
        <v>404.89515000000006</v>
      </c>
      <c r="BI37" s="375">
        <f t="shared" si="76"/>
        <v>362.71719999999999</v>
      </c>
      <c r="BJ37" s="375">
        <f t="shared" si="76"/>
        <v>385.55540999999999</v>
      </c>
      <c r="BK37" s="375">
        <f t="shared" si="76"/>
        <v>369.23674</v>
      </c>
      <c r="BL37" s="375">
        <f t="shared" si="76"/>
        <v>384.63369999999998</v>
      </c>
      <c r="BM37" s="375">
        <f t="shared" si="76"/>
        <v>415.64082999999999</v>
      </c>
      <c r="BN37" s="375">
        <f t="shared" si="76"/>
        <v>381.46499000000006</v>
      </c>
      <c r="BO37" s="375">
        <f t="shared" si="76"/>
        <v>394.43734999999998</v>
      </c>
      <c r="BP37" s="376">
        <f t="shared" ref="BP37:EA37" si="77">+SUM(BP29:BP35)</f>
        <v>4566.1753699999999</v>
      </c>
      <c r="BQ37" s="375">
        <f t="shared" si="77"/>
        <v>374.00988999999998</v>
      </c>
      <c r="BR37" s="375">
        <f t="shared" si="77"/>
        <v>377.28438</v>
      </c>
      <c r="BS37" s="375">
        <f t="shared" si="77"/>
        <v>403.50138000000004</v>
      </c>
      <c r="BT37" s="375">
        <f t="shared" si="77"/>
        <v>413.38343000000009</v>
      </c>
      <c r="BU37" s="375">
        <f t="shared" si="77"/>
        <v>411.50983999999994</v>
      </c>
      <c r="BV37" s="375">
        <f t="shared" si="77"/>
        <v>390.13595000000004</v>
      </c>
      <c r="BW37" s="375">
        <f t="shared" si="77"/>
        <v>442.25741000000005</v>
      </c>
      <c r="BX37" s="375">
        <f t="shared" si="77"/>
        <v>460.90233000000001</v>
      </c>
      <c r="BY37" s="375">
        <f t="shared" si="77"/>
        <v>456.81401999999997</v>
      </c>
      <c r="BZ37" s="375">
        <f t="shared" si="77"/>
        <v>463.64162999999996</v>
      </c>
      <c r="CA37" s="375">
        <f t="shared" si="77"/>
        <v>434.15018999999995</v>
      </c>
      <c r="CB37" s="375">
        <f t="shared" si="77"/>
        <v>441.36153000000002</v>
      </c>
      <c r="CC37" s="376">
        <f t="shared" si="77"/>
        <v>5068.9519799999998</v>
      </c>
      <c r="CD37" s="375">
        <f t="shared" si="77"/>
        <v>435.19380999999993</v>
      </c>
      <c r="CE37" s="375">
        <f t="shared" si="77"/>
        <v>458.27076</v>
      </c>
      <c r="CF37" s="375">
        <f t="shared" si="77"/>
        <v>485.03961000000004</v>
      </c>
      <c r="CG37" s="375">
        <f t="shared" si="77"/>
        <v>426.43003999999996</v>
      </c>
      <c r="CH37" s="375">
        <f t="shared" si="77"/>
        <v>506.53339</v>
      </c>
      <c r="CI37" s="375">
        <f t="shared" si="77"/>
        <v>457.23612999999995</v>
      </c>
      <c r="CJ37" s="375">
        <f t="shared" si="77"/>
        <v>486.75878000000006</v>
      </c>
      <c r="CK37" s="375">
        <f t="shared" si="77"/>
        <v>505.47233000000011</v>
      </c>
      <c r="CL37" s="375">
        <f t="shared" si="77"/>
        <v>501.33499</v>
      </c>
      <c r="CM37" s="375">
        <f t="shared" si="77"/>
        <v>498.04364999999996</v>
      </c>
      <c r="CN37" s="375">
        <f t="shared" si="77"/>
        <v>493.44246999999996</v>
      </c>
      <c r="CO37" s="375">
        <f t="shared" si="77"/>
        <v>460.54907000000003</v>
      </c>
      <c r="CP37" s="376">
        <f t="shared" si="77"/>
        <v>5714.3050299999995</v>
      </c>
      <c r="CQ37" s="375">
        <f t="shared" si="77"/>
        <v>472.10079000000002</v>
      </c>
      <c r="CR37" s="375">
        <f t="shared" si="77"/>
        <v>422.2054</v>
      </c>
      <c r="CS37" s="375">
        <f t="shared" si="77"/>
        <v>468.03442000000001</v>
      </c>
      <c r="CT37" s="375">
        <f t="shared" si="77"/>
        <v>451.38432999999998</v>
      </c>
      <c r="CU37" s="375">
        <f t="shared" si="77"/>
        <v>505.17396000000002</v>
      </c>
      <c r="CV37" s="375">
        <f t="shared" si="77"/>
        <v>501.95314999999999</v>
      </c>
      <c r="CW37" s="375">
        <f t="shared" si="77"/>
        <v>551.89799000000005</v>
      </c>
      <c r="CX37" s="375">
        <f t="shared" si="77"/>
        <v>562.11973</v>
      </c>
      <c r="CY37" s="375">
        <f t="shared" si="77"/>
        <v>541.22327999999993</v>
      </c>
      <c r="CZ37" s="375">
        <f t="shared" si="77"/>
        <v>573.99401999999998</v>
      </c>
      <c r="DA37" s="375">
        <f t="shared" si="77"/>
        <v>569.22006999999996</v>
      </c>
      <c r="DB37" s="375">
        <f t="shared" si="77"/>
        <v>563.92214799999999</v>
      </c>
      <c r="DC37" s="376">
        <f t="shared" si="77"/>
        <v>6183.2292879999995</v>
      </c>
      <c r="DD37" s="375">
        <f t="shared" si="77"/>
        <v>529.95369000000005</v>
      </c>
      <c r="DE37" s="375">
        <f t="shared" si="77"/>
        <v>498.71673000000004</v>
      </c>
      <c r="DF37" s="375">
        <f t="shared" si="77"/>
        <v>515.16588000000013</v>
      </c>
      <c r="DG37" s="375">
        <f t="shared" si="77"/>
        <v>536.62089000000003</v>
      </c>
      <c r="DH37" s="375">
        <f t="shared" si="77"/>
        <v>545.05525999999998</v>
      </c>
      <c r="DI37" s="375">
        <f t="shared" si="77"/>
        <v>567.8498525</v>
      </c>
      <c r="DJ37" s="375">
        <f t="shared" si="77"/>
        <v>602.37664000000007</v>
      </c>
      <c r="DK37" s="375">
        <f t="shared" si="77"/>
        <v>594.20612999999992</v>
      </c>
      <c r="DL37" s="375">
        <f t="shared" si="77"/>
        <v>614.81454999999994</v>
      </c>
      <c r="DM37" s="375">
        <f t="shared" si="77"/>
        <v>615.15488749999986</v>
      </c>
      <c r="DN37" s="375">
        <f t="shared" si="77"/>
        <v>576.12049999999999</v>
      </c>
      <c r="DO37" s="375">
        <f t="shared" si="77"/>
        <v>581.05346249999991</v>
      </c>
      <c r="DP37" s="376">
        <f t="shared" si="77"/>
        <v>6777.0884725000005</v>
      </c>
      <c r="DQ37" s="375">
        <f t="shared" si="77"/>
        <v>559.25818500000014</v>
      </c>
      <c r="DR37" s="375">
        <f t="shared" si="77"/>
        <v>517.24893699999996</v>
      </c>
      <c r="DS37" s="375">
        <f t="shared" si="77"/>
        <v>543.24132999999995</v>
      </c>
      <c r="DT37" s="375">
        <f t="shared" si="77"/>
        <v>525.72636</v>
      </c>
      <c r="DU37" s="375">
        <f t="shared" si="77"/>
        <v>536.53856999999994</v>
      </c>
      <c r="DV37" s="375">
        <f t="shared" si="77"/>
        <v>546.31220250000001</v>
      </c>
      <c r="DW37" s="375">
        <f t="shared" si="77"/>
        <v>598.65017249999994</v>
      </c>
      <c r="DX37" s="375">
        <f t="shared" si="77"/>
        <v>635.02663000000007</v>
      </c>
      <c r="DY37" s="375">
        <f t="shared" si="77"/>
        <v>641.41279499999996</v>
      </c>
      <c r="DZ37" s="375">
        <f t="shared" si="77"/>
        <v>678.02287000000001</v>
      </c>
      <c r="EA37" s="375">
        <f t="shared" si="77"/>
        <v>649.37022750000006</v>
      </c>
      <c r="EB37" s="375">
        <f t="shared" ref="EB37:GM37" si="78">+SUM(EB29:EB35)</f>
        <v>654.18940750000002</v>
      </c>
      <c r="EC37" s="376">
        <f t="shared" si="78"/>
        <v>7084.997687</v>
      </c>
      <c r="ED37" s="375">
        <f t="shared" si="78"/>
        <v>626.94845250000003</v>
      </c>
      <c r="EE37" s="375">
        <f t="shared" si="78"/>
        <v>609.49263999999994</v>
      </c>
      <c r="EF37" s="375">
        <f t="shared" si="78"/>
        <v>702.54327999999998</v>
      </c>
      <c r="EG37" s="375">
        <f t="shared" si="78"/>
        <v>642.34951249999995</v>
      </c>
      <c r="EH37" s="375">
        <f t="shared" si="78"/>
        <v>663.75070500000004</v>
      </c>
      <c r="EI37" s="375">
        <f t="shared" si="78"/>
        <v>670.72328249999998</v>
      </c>
      <c r="EJ37" s="375">
        <f t="shared" si="78"/>
        <v>692.35534500000006</v>
      </c>
      <c r="EK37" s="375">
        <f t="shared" si="78"/>
        <v>727.44431250000014</v>
      </c>
      <c r="EL37" s="375">
        <f t="shared" si="78"/>
        <v>772.13069250000001</v>
      </c>
      <c r="EM37" s="375">
        <f t="shared" si="78"/>
        <v>767.17339250000009</v>
      </c>
      <c r="EN37" s="375">
        <f t="shared" si="78"/>
        <v>792.17266999999993</v>
      </c>
      <c r="EO37" s="375">
        <f t="shared" si="78"/>
        <v>752.57945749999999</v>
      </c>
      <c r="EP37" s="376">
        <f t="shared" si="78"/>
        <v>8419.6637425000008</v>
      </c>
      <c r="EQ37" s="375">
        <f t="shared" si="78"/>
        <v>682.65698250000003</v>
      </c>
      <c r="ER37" s="375">
        <f t="shared" si="78"/>
        <v>664.06985499999996</v>
      </c>
      <c r="ES37" s="375">
        <f t="shared" si="78"/>
        <v>715.62544249999996</v>
      </c>
      <c r="ET37" s="375">
        <f t="shared" si="78"/>
        <v>638.81660999999997</v>
      </c>
      <c r="EU37" s="375">
        <f t="shared" si="78"/>
        <v>687.50232000000005</v>
      </c>
      <c r="EV37" s="375">
        <f t="shared" si="78"/>
        <v>669.39902000000006</v>
      </c>
      <c r="EW37" s="375">
        <f t="shared" si="78"/>
        <v>696.9581300000001</v>
      </c>
      <c r="EX37" s="375">
        <f t="shared" si="78"/>
        <v>786.6497599999999</v>
      </c>
      <c r="EY37" s="375">
        <f t="shared" si="78"/>
        <v>796.90814999999998</v>
      </c>
      <c r="EZ37" s="375">
        <f t="shared" si="78"/>
        <v>827.07950000000005</v>
      </c>
      <c r="FA37" s="375">
        <f t="shared" si="78"/>
        <v>816.78314000000012</v>
      </c>
      <c r="FB37" s="375">
        <f t="shared" si="78"/>
        <v>840.07706398000005</v>
      </c>
      <c r="FC37" s="376">
        <f t="shared" si="78"/>
        <v>8822.5259739800003</v>
      </c>
      <c r="FD37" s="375">
        <f t="shared" si="78"/>
        <v>775.81186198249998</v>
      </c>
      <c r="FE37" s="375">
        <f t="shared" si="78"/>
        <v>761.72514000000001</v>
      </c>
      <c r="FF37" s="375">
        <f t="shared" si="78"/>
        <v>832.35134699999992</v>
      </c>
      <c r="FG37" s="375">
        <f t="shared" si="78"/>
        <v>748.97127750000004</v>
      </c>
      <c r="FH37" s="375">
        <f t="shared" si="78"/>
        <v>804.88238250000006</v>
      </c>
      <c r="FI37" s="375">
        <f t="shared" si="78"/>
        <v>802.15448749999996</v>
      </c>
      <c r="FJ37" s="375">
        <f t="shared" si="78"/>
        <v>871.96720499999992</v>
      </c>
      <c r="FK37" s="375">
        <f t="shared" si="78"/>
        <v>937.97506099999998</v>
      </c>
      <c r="FL37" s="375">
        <f t="shared" si="78"/>
        <v>930.98410084998</v>
      </c>
      <c r="FM37" s="375">
        <f t="shared" si="78"/>
        <v>982.66159199999981</v>
      </c>
      <c r="FN37" s="375">
        <f t="shared" si="78"/>
        <v>972.76991399999997</v>
      </c>
      <c r="FO37" s="375">
        <f t="shared" si="78"/>
        <v>896.65720500000009</v>
      </c>
      <c r="FP37" s="376">
        <f t="shared" si="78"/>
        <v>10318.911574332482</v>
      </c>
      <c r="FQ37" s="375">
        <f t="shared" si="78"/>
        <v>934.13960000000009</v>
      </c>
      <c r="FR37" s="375">
        <f t="shared" si="78"/>
        <v>856.471135</v>
      </c>
      <c r="FS37" s="375">
        <f t="shared" si="78"/>
        <v>856.46279600000003</v>
      </c>
      <c r="FT37" s="375">
        <f t="shared" si="78"/>
        <v>931.79872799999998</v>
      </c>
      <c r="FU37" s="375">
        <f t="shared" si="78"/>
        <v>907.23567600000001</v>
      </c>
      <c r="FV37" s="375">
        <f t="shared" si="78"/>
        <v>867.36218699999995</v>
      </c>
      <c r="FW37" s="375">
        <f t="shared" si="78"/>
        <v>966.19002499999999</v>
      </c>
      <c r="FX37" s="375">
        <f t="shared" si="78"/>
        <v>1006.2017450000001</v>
      </c>
      <c r="FY37" s="375">
        <f t="shared" si="78"/>
        <v>957.25652949999994</v>
      </c>
      <c r="FZ37" s="375">
        <f t="shared" si="78"/>
        <v>1048.8812504999999</v>
      </c>
      <c r="GA37" s="375">
        <f t="shared" si="78"/>
        <v>1002.8401839999999</v>
      </c>
      <c r="GB37" s="375">
        <f t="shared" si="78"/>
        <v>973.94644649999998</v>
      </c>
      <c r="GC37" s="376">
        <f t="shared" si="78"/>
        <v>11308.786302500001</v>
      </c>
      <c r="GD37" s="375">
        <f t="shared" si="78"/>
        <v>933.42952899999989</v>
      </c>
      <c r="GE37" s="375">
        <f t="shared" si="78"/>
        <v>914.16952600000002</v>
      </c>
      <c r="GF37" s="375">
        <f t="shared" si="78"/>
        <v>911.9529399999999</v>
      </c>
      <c r="GG37" s="375">
        <f t="shared" si="78"/>
        <v>911.31018999999992</v>
      </c>
      <c r="GH37" s="375">
        <f t="shared" si="78"/>
        <v>950.37529000000006</v>
      </c>
      <c r="GI37" s="375">
        <f t="shared" si="78"/>
        <v>907.03853000000004</v>
      </c>
      <c r="GJ37" s="375">
        <f t="shared" si="78"/>
        <v>955.30936999999994</v>
      </c>
      <c r="GK37" s="375">
        <f t="shared" si="78"/>
        <v>1021.4795700000001</v>
      </c>
      <c r="GL37" s="375">
        <f t="shared" si="78"/>
        <v>1041.4659279999998</v>
      </c>
      <c r="GM37" s="375">
        <f t="shared" si="78"/>
        <v>1054.6687200000001</v>
      </c>
      <c r="GN37" s="375">
        <f t="shared" ref="GN37:IY37" si="79">+SUM(GN29:GN35)</f>
        <v>1047.1846209999999</v>
      </c>
      <c r="GO37" s="375">
        <f t="shared" si="79"/>
        <v>1006.0096074999999</v>
      </c>
      <c r="GP37" s="376">
        <f t="shared" si="79"/>
        <v>11654.393821499998</v>
      </c>
      <c r="GQ37" s="375">
        <f t="shared" si="79"/>
        <v>954.34049300000015</v>
      </c>
      <c r="GR37" s="375">
        <f t="shared" si="79"/>
        <v>883.66651250000018</v>
      </c>
      <c r="GS37" s="375">
        <f t="shared" si="79"/>
        <v>925.24804900000004</v>
      </c>
      <c r="GT37" s="375">
        <f t="shared" si="79"/>
        <v>885.29773550000004</v>
      </c>
      <c r="GU37" s="375">
        <f t="shared" si="79"/>
        <v>889.38734249999993</v>
      </c>
      <c r="GV37" s="375">
        <f t="shared" si="79"/>
        <v>905.24040300000001</v>
      </c>
      <c r="GW37" s="375">
        <f t="shared" si="79"/>
        <v>919.57441050000011</v>
      </c>
      <c r="GX37" s="375">
        <f t="shared" si="79"/>
        <v>1007.5273655</v>
      </c>
      <c r="GY37" s="375">
        <f t="shared" si="79"/>
        <v>1016.373792</v>
      </c>
      <c r="GZ37" s="375">
        <f t="shared" si="79"/>
        <v>1050.1484745</v>
      </c>
      <c r="HA37" s="375">
        <f t="shared" si="79"/>
        <v>1022.3374865000001</v>
      </c>
      <c r="HB37" s="375">
        <f t="shared" si="79"/>
        <v>1024.70478</v>
      </c>
      <c r="HC37" s="376">
        <f t="shared" si="79"/>
        <v>11483.8468445</v>
      </c>
      <c r="HD37" s="375">
        <f t="shared" si="79"/>
        <v>955.5720080000001</v>
      </c>
      <c r="HE37" s="375">
        <f t="shared" si="79"/>
        <v>918.15271500000006</v>
      </c>
      <c r="HF37" s="375">
        <f t="shared" si="79"/>
        <v>924.2574565000001</v>
      </c>
      <c r="HG37" s="375">
        <f t="shared" si="79"/>
        <v>913.9369999999999</v>
      </c>
      <c r="HH37" s="375">
        <f t="shared" si="79"/>
        <v>914.77800000000013</v>
      </c>
      <c r="HI37" s="375">
        <f t="shared" si="79"/>
        <v>873.34142799999995</v>
      </c>
      <c r="HJ37" s="375">
        <f t="shared" si="79"/>
        <v>908.03813899999989</v>
      </c>
      <c r="HK37" s="375">
        <f t="shared" si="79"/>
        <v>992.37200000000007</v>
      </c>
      <c r="HL37" s="375">
        <f t="shared" si="79"/>
        <v>962.02899999999988</v>
      </c>
      <c r="HM37" s="375">
        <f t="shared" si="79"/>
        <v>958.024</v>
      </c>
      <c r="HN37" s="375">
        <f t="shared" si="79"/>
        <v>960.64899999999989</v>
      </c>
      <c r="HO37" s="375">
        <f t="shared" si="79"/>
        <v>966.05599999999993</v>
      </c>
      <c r="HP37" s="376">
        <f t="shared" si="79"/>
        <v>11247.2067465</v>
      </c>
      <c r="HQ37" s="375">
        <f t="shared" si="79"/>
        <v>899.58200000000011</v>
      </c>
      <c r="HR37" s="375">
        <f t="shared" si="79"/>
        <v>850.66800000000001</v>
      </c>
      <c r="HS37" s="375">
        <f t="shared" si="79"/>
        <v>865.476</v>
      </c>
      <c r="HT37" s="375">
        <f t="shared" si="79"/>
        <v>817.67100000000005</v>
      </c>
      <c r="HU37" s="375">
        <f t="shared" si="79"/>
        <v>889.33799999999985</v>
      </c>
      <c r="HV37" s="375">
        <f t="shared" si="79"/>
        <v>902.5619999999999</v>
      </c>
      <c r="HW37" s="375">
        <f t="shared" si="79"/>
        <v>913.69185700000116</v>
      </c>
      <c r="HX37" s="375">
        <f t="shared" si="79"/>
        <v>994.53575799999908</v>
      </c>
      <c r="HY37" s="375">
        <f t="shared" si="79"/>
        <v>995.17367225000112</v>
      </c>
      <c r="HZ37" s="375">
        <f t="shared" si="79"/>
        <v>1023.9043689999999</v>
      </c>
      <c r="IA37" s="375">
        <f t="shared" si="79"/>
        <v>1004.600741</v>
      </c>
      <c r="IB37" s="375">
        <f t="shared" si="79"/>
        <v>987.99902700000007</v>
      </c>
      <c r="IC37" s="376">
        <f t="shared" si="79"/>
        <v>11145.202424250001</v>
      </c>
      <c r="ID37" s="375">
        <f t="shared" si="79"/>
        <v>945.84799999999996</v>
      </c>
      <c r="IE37" s="375">
        <f t="shared" si="79"/>
        <v>866.79899999999998</v>
      </c>
      <c r="IF37" s="375">
        <f t="shared" si="79"/>
        <v>900.87399999999991</v>
      </c>
      <c r="IG37" s="375">
        <f t="shared" si="79"/>
        <v>883.83353050000005</v>
      </c>
      <c r="IH37" s="375">
        <f t="shared" si="79"/>
        <v>912.48800000000006</v>
      </c>
      <c r="II37" s="375">
        <f t="shared" si="79"/>
        <v>886.53073100000006</v>
      </c>
      <c r="IJ37" s="375">
        <f t="shared" si="79"/>
        <v>913.8308424999999</v>
      </c>
      <c r="IK37" s="375">
        <f t="shared" si="79"/>
        <v>989.32281750000004</v>
      </c>
      <c r="IL37" s="375">
        <f t="shared" si="79"/>
        <v>976.42300000000012</v>
      </c>
      <c r="IM37" s="375">
        <f t="shared" si="79"/>
        <v>1029.9643819999999</v>
      </c>
      <c r="IN37" s="375">
        <f t="shared" si="79"/>
        <v>1038.789012</v>
      </c>
      <c r="IO37" s="375">
        <f t="shared" si="79"/>
        <v>981.48987750000003</v>
      </c>
      <c r="IP37" s="376">
        <f t="shared" si="79"/>
        <v>11326.193193000001</v>
      </c>
      <c r="IQ37" s="375">
        <f t="shared" si="79"/>
        <v>914.91792400000099</v>
      </c>
      <c r="IR37" s="375">
        <f t="shared" si="79"/>
        <v>862.33673750000003</v>
      </c>
      <c r="IS37" s="375">
        <f t="shared" si="79"/>
        <v>889.82410400000003</v>
      </c>
      <c r="IT37" s="375">
        <f t="shared" si="79"/>
        <v>868.62872064700002</v>
      </c>
      <c r="IU37" s="375">
        <f t="shared" si="79"/>
        <v>946.33496200000002</v>
      </c>
      <c r="IV37" s="375">
        <f t="shared" si="79"/>
        <v>897.14322799999991</v>
      </c>
      <c r="IW37" s="375">
        <f t="shared" si="79"/>
        <v>973.94109549999985</v>
      </c>
      <c r="IX37" s="375">
        <f t="shared" si="79"/>
        <v>1022.9883450000001</v>
      </c>
      <c r="IY37" s="375">
        <f t="shared" si="79"/>
        <v>995.91836999999987</v>
      </c>
      <c r="IZ37" s="375">
        <f t="shared" ref="IZ37:KB37" si="80">+SUM(IZ29:IZ35)</f>
        <v>1059.9431087648484</v>
      </c>
      <c r="JA37" s="375">
        <f t="shared" si="80"/>
        <v>1013.6242850000001</v>
      </c>
      <c r="JB37" s="375">
        <f t="shared" si="80"/>
        <v>966.48777849999999</v>
      </c>
      <c r="JC37" s="376">
        <f t="shared" si="80"/>
        <v>11412.088658911851</v>
      </c>
      <c r="JD37" s="375">
        <f t="shared" si="80"/>
        <v>911.82224700000006</v>
      </c>
      <c r="JE37" s="375">
        <f t="shared" si="80"/>
        <v>919.30966485200008</v>
      </c>
      <c r="JF37" s="375">
        <f t="shared" si="80"/>
        <v>439.63347749999997</v>
      </c>
      <c r="JG37" s="375">
        <f t="shared" si="80"/>
        <v>7.381583</v>
      </c>
      <c r="JH37" s="375">
        <f t="shared" si="80"/>
        <v>316.26515240099991</v>
      </c>
      <c r="JI37" s="375">
        <f t="shared" si="80"/>
        <v>633.52458985999999</v>
      </c>
      <c r="JJ37" s="375">
        <f t="shared" si="80"/>
        <v>912.71644106397105</v>
      </c>
      <c r="JK37" s="375">
        <f t="shared" si="80"/>
        <v>1030.336657211471</v>
      </c>
      <c r="JL37" s="375">
        <f t="shared" si="80"/>
        <v>1095.0977924639708</v>
      </c>
      <c r="JM37" s="375">
        <f t="shared" si="80"/>
        <v>1249.48919075</v>
      </c>
      <c r="JN37" s="375">
        <f t="shared" si="80"/>
        <v>1193.48512192</v>
      </c>
      <c r="JO37" s="375">
        <f t="shared" si="80"/>
        <v>1150.4833801524999</v>
      </c>
      <c r="JP37" s="376">
        <f t="shared" si="80"/>
        <v>9859.5452981749131</v>
      </c>
      <c r="JQ37" s="375">
        <f t="shared" si="80"/>
        <v>1098.5281092950001</v>
      </c>
      <c r="JR37" s="375">
        <f t="shared" si="80"/>
        <v>1054.5594515150001</v>
      </c>
      <c r="JS37" s="375">
        <f t="shared" si="80"/>
        <v>1104.5911145</v>
      </c>
      <c r="JT37" s="375">
        <f t="shared" si="80"/>
        <v>997.43014000000005</v>
      </c>
      <c r="JU37" s="375">
        <f t="shared" si="80"/>
        <v>1076.2392634999999</v>
      </c>
      <c r="JV37" s="375">
        <f t="shared" si="80"/>
        <v>1095.29402</v>
      </c>
      <c r="JW37" s="375">
        <f t="shared" si="80"/>
        <v>1148.9801695000001</v>
      </c>
      <c r="JX37" s="375">
        <f t="shared" si="80"/>
        <v>1210.2200625000003</v>
      </c>
      <c r="JY37" s="375">
        <f t="shared" si="80"/>
        <v>1251.9363099999998</v>
      </c>
      <c r="JZ37" s="375">
        <f t="shared" si="80"/>
        <v>1287.6991519999999</v>
      </c>
      <c r="KA37" s="375">
        <f t="shared" si="80"/>
        <v>1209.710051</v>
      </c>
      <c r="KB37" s="375">
        <f t="shared" si="80"/>
        <v>1186.0717200000001</v>
      </c>
      <c r="KC37" s="376">
        <f>+SUM(KC29:KC35)</f>
        <v>13721.259563809999</v>
      </c>
      <c r="KD37" s="375">
        <f>+SUM(KD29:KD35)</f>
        <v>1105.0239635</v>
      </c>
      <c r="KE37" s="375">
        <f t="shared" ref="KE37:LP37" si="81">+SUM(KE29:KE35)</f>
        <v>1083.0213524999999</v>
      </c>
      <c r="KF37" s="375">
        <f t="shared" si="81"/>
        <v>1168.6997925000019</v>
      </c>
      <c r="KG37" s="375">
        <f t="shared" si="81"/>
        <v>1082.317745500002</v>
      </c>
      <c r="KH37" s="375">
        <f t="shared" si="81"/>
        <v>1120.5169000000019</v>
      </c>
      <c r="KI37" s="375">
        <f t="shared" si="81"/>
        <v>1131.0537797481804</v>
      </c>
      <c r="KJ37" s="375">
        <f t="shared" si="81"/>
        <v>1099.9912625000009</v>
      </c>
      <c r="KK37" s="375">
        <f t="shared" si="81"/>
        <v>1226.3291584999999</v>
      </c>
      <c r="KL37" s="375">
        <f t="shared" si="81"/>
        <v>1224.4864899999991</v>
      </c>
      <c r="KM37" s="375">
        <f t="shared" si="81"/>
        <v>1201.3221250000001</v>
      </c>
      <c r="KN37" s="375">
        <f t="shared" si="81"/>
        <v>1177.7015500000011</v>
      </c>
      <c r="KO37" s="375">
        <f t="shared" si="81"/>
        <v>1101.593766000002</v>
      </c>
      <c r="KP37" s="376">
        <f t="shared" si="81"/>
        <v>13722.057885748189</v>
      </c>
      <c r="KQ37" s="375">
        <f t="shared" si="81"/>
        <v>943.60829300000012</v>
      </c>
      <c r="KR37" s="375">
        <f t="shared" si="81"/>
        <v>915.5200024999998</v>
      </c>
      <c r="KS37" s="375">
        <f t="shared" si="81"/>
        <v>992.6102125000001</v>
      </c>
      <c r="KT37" s="375">
        <f t="shared" si="81"/>
        <v>913.63545099999988</v>
      </c>
      <c r="KU37" s="375">
        <f t="shared" si="81"/>
        <v>990.45855783205627</v>
      </c>
      <c r="KV37" s="375">
        <f t="shared" si="81"/>
        <v>994.17670200000191</v>
      </c>
      <c r="KW37" s="375">
        <f t="shared" si="81"/>
        <v>1036.8170324999999</v>
      </c>
      <c r="KX37" s="375">
        <f t="shared" si="81"/>
        <v>1111.822538000001</v>
      </c>
      <c r="KY37" s="375">
        <f t="shared" si="81"/>
        <v>1092.6622525</v>
      </c>
      <c r="KZ37" s="375">
        <f t="shared" si="81"/>
        <v>1095.0781905000008</v>
      </c>
      <c r="LA37" s="375">
        <f t="shared" si="81"/>
        <v>1074.4341840000011</v>
      </c>
      <c r="LB37" s="375">
        <f t="shared" si="81"/>
        <v>974.01050250000094</v>
      </c>
      <c r="LC37" s="376">
        <f t="shared" si="81"/>
        <v>12134.833918832064</v>
      </c>
      <c r="LD37" s="375">
        <f t="shared" si="81"/>
        <v>1025.794099999998</v>
      </c>
      <c r="LE37" s="375">
        <f t="shared" si="81"/>
        <v>910.888264999998</v>
      </c>
      <c r="LF37" s="375">
        <f t="shared" si="81"/>
        <v>908.05357272342974</v>
      </c>
      <c r="LG37" s="375">
        <f t="shared" si="81"/>
        <v>979.13934700000004</v>
      </c>
      <c r="LH37" s="375">
        <f t="shared" si="81"/>
        <v>969.71165913999903</v>
      </c>
      <c r="LI37" s="375">
        <f t="shared" si="81"/>
        <v>939.82969000000094</v>
      </c>
      <c r="LJ37" s="375">
        <f t="shared" si="81"/>
        <v>1034.498172999999</v>
      </c>
      <c r="LK37" s="375">
        <f t="shared" si="81"/>
        <v>1116.2894673859435</v>
      </c>
      <c r="LL37" s="375">
        <f t="shared" si="81"/>
        <v>1076.2036403535994</v>
      </c>
      <c r="LM37" s="375">
        <f t="shared" si="81"/>
        <v>1137.6370811600029</v>
      </c>
      <c r="LN37" s="375">
        <f t="shared" si="81"/>
        <v>1058.7829980799991</v>
      </c>
      <c r="LO37" s="375">
        <f t="shared" si="81"/>
        <v>988.22597499999699</v>
      </c>
      <c r="LP37" s="376">
        <f t="shared" si="81"/>
        <v>12145.053968842967</v>
      </c>
      <c r="LQ37" s="375">
        <f t="shared" ref="LQ37:MC37" si="82">+SUM(LQ29:LQ35)</f>
        <v>999.03737499999602</v>
      </c>
      <c r="LR37" s="375">
        <f t="shared" si="82"/>
        <v>952.6730928857952</v>
      </c>
      <c r="LS37" s="375">
        <f t="shared" si="82"/>
        <v>969.1060948999999</v>
      </c>
      <c r="LT37" s="375">
        <f t="shared" si="82"/>
        <v>979.87280500000509</v>
      </c>
      <c r="LU37" s="375">
        <f t="shared" si="82"/>
        <v>1043.181120500004</v>
      </c>
      <c r="LV37" s="375">
        <f t="shared" si="82"/>
        <v>1023.7334595000029</v>
      </c>
      <c r="LW37" s="375">
        <f t="shared" si="82"/>
        <v>1108.8499155000029</v>
      </c>
      <c r="LX37" s="375">
        <f t="shared" si="82"/>
        <v>1179.3125563846704</v>
      </c>
      <c r="LY37" s="375">
        <f t="shared" si="82"/>
        <v>1189.2112845000029</v>
      </c>
      <c r="LZ37" s="375">
        <f t="shared" si="82"/>
        <v>1241.47822579269</v>
      </c>
      <c r="MA37" s="375">
        <f t="shared" si="82"/>
        <v>1179.2090165000031</v>
      </c>
      <c r="MB37" s="375">
        <f t="shared" si="82"/>
        <v>1153.1294690000009</v>
      </c>
      <c r="MC37" s="376">
        <f t="shared" si="82"/>
        <v>13018.794415463175</v>
      </c>
      <c r="MD37" s="375">
        <f t="shared" ref="MD37:MP37" si="83">+SUM(MD29:MD35)</f>
        <v>1122.9570019199989</v>
      </c>
      <c r="ME37" s="375">
        <f t="shared" si="83"/>
        <v>1056.2862396294793</v>
      </c>
      <c r="MF37" s="375">
        <f t="shared" si="83"/>
        <v>0</v>
      </c>
      <c r="MG37" s="375">
        <f t="shared" si="83"/>
        <v>0</v>
      </c>
      <c r="MH37" s="375">
        <f t="shared" si="83"/>
        <v>0</v>
      </c>
      <c r="MI37" s="375">
        <f t="shared" si="83"/>
        <v>0</v>
      </c>
      <c r="MJ37" s="375">
        <f t="shared" si="83"/>
        <v>0</v>
      </c>
      <c r="MK37" s="375">
        <f t="shared" si="83"/>
        <v>0</v>
      </c>
      <c r="ML37" s="375">
        <f t="shared" si="83"/>
        <v>0</v>
      </c>
      <c r="MM37" s="375">
        <f t="shared" si="83"/>
        <v>0</v>
      </c>
      <c r="MN37" s="375">
        <f t="shared" si="83"/>
        <v>0</v>
      </c>
      <c r="MO37" s="375">
        <f t="shared" si="83"/>
        <v>0</v>
      </c>
      <c r="MP37" s="376">
        <f t="shared" si="83"/>
        <v>2179.2432415494782</v>
      </c>
    </row>
    <row r="38" spans="2:354" s="11" customFormat="1" outlineLevel="1">
      <c r="B38" s="53"/>
      <c r="C38" s="11" t="s">
        <v>364</v>
      </c>
      <c r="D38" s="129"/>
      <c r="E38" s="129"/>
      <c r="F38" s="129"/>
      <c r="G38" s="129"/>
      <c r="H38" s="129"/>
      <c r="I38" s="129"/>
      <c r="J38" s="129"/>
      <c r="K38" s="129"/>
      <c r="L38" s="129"/>
      <c r="M38" s="129"/>
      <c r="N38" s="129"/>
      <c r="O38" s="129"/>
      <c r="P38" s="135"/>
      <c r="Q38" s="129"/>
      <c r="R38" s="129"/>
      <c r="S38" s="129"/>
      <c r="T38" s="129"/>
      <c r="U38" s="129"/>
      <c r="V38" s="129"/>
      <c r="W38" s="129"/>
      <c r="X38" s="129"/>
      <c r="Y38" s="129"/>
      <c r="Z38" s="129"/>
      <c r="AA38" s="129"/>
      <c r="AB38" s="129"/>
      <c r="AC38" s="135"/>
      <c r="AD38" s="129"/>
      <c r="AE38" s="129"/>
      <c r="AF38" s="129"/>
      <c r="AG38" s="129"/>
      <c r="AH38" s="129"/>
      <c r="AI38" s="129"/>
      <c r="AJ38" s="129"/>
      <c r="AK38" s="129"/>
      <c r="AL38" s="129"/>
      <c r="AM38" s="129"/>
      <c r="AN38" s="129"/>
      <c r="AO38" s="129"/>
      <c r="AP38" s="135"/>
      <c r="AQ38" s="129"/>
      <c r="AR38" s="129"/>
      <c r="AS38" s="129"/>
      <c r="AT38" s="129"/>
      <c r="AU38" s="129"/>
      <c r="AV38" s="129"/>
      <c r="AW38" s="129"/>
      <c r="AX38" s="129"/>
      <c r="AY38" s="129"/>
      <c r="AZ38" s="129"/>
      <c r="BA38" s="129"/>
      <c r="BB38" s="129"/>
      <c r="BC38" s="135"/>
      <c r="BD38" s="129"/>
      <c r="BE38" s="129"/>
      <c r="BF38" s="129"/>
      <c r="BG38" s="129"/>
      <c r="BH38" s="129"/>
      <c r="BI38" s="129"/>
      <c r="BJ38" s="129"/>
      <c r="BK38" s="129"/>
      <c r="BL38" s="129"/>
      <c r="BM38" s="129"/>
      <c r="BN38" s="129"/>
      <c r="BO38" s="129"/>
      <c r="BP38" s="135"/>
      <c r="BQ38" s="129"/>
      <c r="BR38" s="129"/>
      <c r="BS38" s="129"/>
      <c r="BT38" s="129"/>
      <c r="BU38" s="129"/>
      <c r="BV38" s="129"/>
      <c r="BW38" s="129"/>
      <c r="BX38" s="129"/>
      <c r="BY38" s="129"/>
      <c r="BZ38" s="129"/>
      <c r="CA38" s="129"/>
      <c r="CB38" s="129"/>
      <c r="CC38" s="135"/>
      <c r="CD38" s="129"/>
      <c r="CE38" s="129"/>
      <c r="CF38" s="129"/>
      <c r="CG38" s="129"/>
      <c r="CH38" s="129"/>
      <c r="CI38" s="129"/>
      <c r="CJ38" s="129"/>
      <c r="CK38" s="129"/>
      <c r="CL38" s="129"/>
      <c r="CM38" s="129"/>
      <c r="CN38" s="129"/>
      <c r="CO38" s="129"/>
      <c r="CP38" s="135"/>
      <c r="CQ38" s="129"/>
      <c r="CR38" s="129"/>
      <c r="CS38" s="129"/>
      <c r="CT38" s="129"/>
      <c r="CU38" s="129"/>
      <c r="CV38" s="129"/>
      <c r="CW38" s="129"/>
      <c r="CX38" s="129"/>
      <c r="CY38" s="129"/>
      <c r="CZ38" s="129"/>
      <c r="DA38" s="129"/>
      <c r="DB38" s="129"/>
      <c r="DC38" s="135"/>
      <c r="DD38" s="129"/>
      <c r="DE38" s="129"/>
      <c r="DF38" s="129"/>
      <c r="DG38" s="129"/>
      <c r="DH38" s="129"/>
      <c r="DI38" s="129"/>
      <c r="DJ38" s="129"/>
      <c r="DK38" s="129"/>
      <c r="DL38" s="129"/>
      <c r="DM38" s="129"/>
      <c r="DN38" s="129"/>
      <c r="DO38" s="129"/>
      <c r="DP38" s="135"/>
      <c r="DQ38" s="129"/>
      <c r="DR38" s="129"/>
      <c r="DS38" s="129"/>
      <c r="DT38" s="129"/>
      <c r="DU38" s="129"/>
      <c r="DV38" s="129"/>
      <c r="DW38" s="129"/>
      <c r="DX38" s="129"/>
      <c r="DY38" s="129"/>
      <c r="DZ38" s="129"/>
      <c r="EA38" s="129"/>
      <c r="EB38" s="129"/>
      <c r="EC38" s="135"/>
      <c r="ED38" s="129"/>
      <c r="EE38" s="129"/>
      <c r="EF38" s="129"/>
      <c r="EG38" s="129"/>
      <c r="EH38" s="129"/>
      <c r="EI38" s="129"/>
      <c r="EJ38" s="129"/>
      <c r="EK38" s="129"/>
      <c r="EL38" s="129"/>
      <c r="EM38" s="129"/>
      <c r="EN38" s="129"/>
      <c r="EO38" s="129"/>
      <c r="EP38" s="135"/>
      <c r="EQ38" s="129"/>
      <c r="ER38" s="129"/>
      <c r="ES38" s="129"/>
      <c r="ET38" s="129"/>
      <c r="EU38" s="129"/>
      <c r="EV38" s="129"/>
      <c r="EW38" s="129"/>
      <c r="EX38" s="129"/>
      <c r="EY38" s="129"/>
      <c r="EZ38" s="129"/>
      <c r="FA38" s="129"/>
      <c r="FB38" s="129"/>
      <c r="FC38" s="135"/>
      <c r="FD38" s="129"/>
      <c r="FE38" s="129"/>
      <c r="FF38" s="129"/>
      <c r="FG38" s="129"/>
      <c r="FH38" s="129"/>
      <c r="FI38" s="129"/>
      <c r="FJ38" s="129"/>
      <c r="FK38" s="129"/>
      <c r="FL38" s="129"/>
      <c r="FM38" s="129"/>
      <c r="FN38" s="129"/>
      <c r="FO38" s="129"/>
      <c r="FP38" s="135"/>
      <c r="FQ38" s="129"/>
      <c r="FR38" s="129"/>
      <c r="FS38" s="129"/>
      <c r="FT38" s="129"/>
      <c r="FU38" s="129"/>
      <c r="FV38" s="129"/>
      <c r="FW38" s="129"/>
      <c r="FX38" s="129"/>
      <c r="FY38" s="129"/>
      <c r="FZ38" s="129"/>
      <c r="GA38" s="129"/>
      <c r="GB38" s="129"/>
      <c r="GC38" s="135"/>
      <c r="GD38" s="129"/>
      <c r="GE38" s="129"/>
      <c r="GF38" s="129"/>
      <c r="GG38" s="129"/>
      <c r="GH38" s="129"/>
      <c r="GI38" s="129"/>
      <c r="GJ38" s="129"/>
      <c r="GK38" s="129"/>
      <c r="GL38" s="129"/>
      <c r="GM38" s="129"/>
      <c r="GN38" s="129"/>
      <c r="GO38" s="129"/>
      <c r="GP38" s="135"/>
      <c r="GQ38" s="129"/>
      <c r="GR38" s="129"/>
      <c r="GS38" s="129"/>
      <c r="GT38" s="129"/>
      <c r="GU38" s="129"/>
      <c r="GV38" s="129"/>
      <c r="GW38" s="129"/>
      <c r="GX38" s="129"/>
      <c r="GY38" s="129"/>
      <c r="GZ38" s="129"/>
      <c r="HA38" s="129"/>
      <c r="HB38" s="129"/>
      <c r="HC38" s="135"/>
      <c r="HD38" s="129"/>
      <c r="HE38" s="129"/>
      <c r="HF38" s="129"/>
      <c r="HG38" s="129"/>
      <c r="HH38" s="129"/>
      <c r="HI38" s="129"/>
      <c r="HJ38" s="129"/>
      <c r="HK38" s="129"/>
      <c r="HL38" s="129"/>
      <c r="HM38" s="129"/>
      <c r="HN38" s="129"/>
      <c r="HO38" s="129"/>
      <c r="HP38" s="135"/>
      <c r="HQ38" s="129"/>
      <c r="HR38" s="129"/>
      <c r="HS38" s="129"/>
      <c r="HT38" s="129"/>
      <c r="HU38" s="129"/>
      <c r="HV38" s="129"/>
      <c r="HW38" s="129"/>
      <c r="HX38" s="129"/>
      <c r="HY38" s="129"/>
      <c r="HZ38" s="129"/>
      <c r="IA38" s="129"/>
      <c r="IB38" s="129"/>
      <c r="IC38" s="135"/>
      <c r="ID38" s="129"/>
      <c r="IE38" s="129"/>
      <c r="IF38" s="129"/>
      <c r="IG38" s="129"/>
      <c r="IH38" s="129"/>
      <c r="II38" s="129"/>
      <c r="IJ38" s="129"/>
      <c r="IK38" s="129"/>
      <c r="IL38" s="129"/>
      <c r="IM38" s="129"/>
      <c r="IN38" s="129"/>
      <c r="IO38" s="129"/>
      <c r="IP38" s="135"/>
      <c r="IQ38" s="129"/>
      <c r="IR38" s="129"/>
      <c r="IS38" s="129"/>
      <c r="IT38" s="129"/>
      <c r="IU38" s="129"/>
      <c r="IV38" s="129"/>
      <c r="IW38" s="129"/>
      <c r="IX38" s="129"/>
      <c r="IY38" s="129"/>
      <c r="IZ38" s="129"/>
      <c r="JA38" s="129"/>
      <c r="JB38" s="129"/>
      <c r="JC38" s="135"/>
      <c r="JD38" s="129"/>
      <c r="JE38" s="129"/>
      <c r="JF38" s="129"/>
      <c r="JG38" s="129"/>
      <c r="JH38" s="129"/>
      <c r="JI38" s="129"/>
      <c r="JJ38" s="129"/>
      <c r="JK38" s="129"/>
      <c r="JL38" s="129"/>
      <c r="JM38" s="129"/>
      <c r="JN38" s="129"/>
      <c r="JO38" s="129"/>
      <c r="JP38" s="135"/>
      <c r="JQ38" s="129"/>
      <c r="JR38" s="129"/>
      <c r="JS38" s="129"/>
      <c r="JT38" s="129"/>
      <c r="JU38" s="129"/>
      <c r="JV38" s="129"/>
      <c r="JW38" s="129"/>
      <c r="JX38" s="129"/>
      <c r="JY38" s="129"/>
      <c r="JZ38" s="129"/>
      <c r="KA38" s="129"/>
      <c r="KB38" s="129"/>
      <c r="KC38" s="135"/>
      <c r="KD38" s="129"/>
      <c r="KE38" s="129"/>
      <c r="KF38" s="129"/>
      <c r="KG38" s="129"/>
      <c r="KH38" s="129"/>
      <c r="KI38" s="129"/>
      <c r="KJ38" s="129"/>
      <c r="KK38" s="129"/>
      <c r="KL38" s="129"/>
      <c r="KM38" s="129"/>
      <c r="KN38" s="129"/>
      <c r="KO38" s="129"/>
      <c r="KP38" s="135"/>
      <c r="KQ38" s="129"/>
      <c r="KR38" s="129"/>
      <c r="KS38" s="129"/>
      <c r="KT38" s="129"/>
      <c r="KU38" s="129"/>
      <c r="KV38" s="129"/>
      <c r="KW38" s="129"/>
      <c r="KX38" s="129"/>
      <c r="KY38" s="129"/>
      <c r="KZ38" s="129"/>
      <c r="LA38" s="129"/>
      <c r="LB38" s="129"/>
      <c r="LC38" s="135"/>
      <c r="LD38" s="129"/>
      <c r="LE38" s="129"/>
      <c r="LF38" s="129"/>
      <c r="LG38" s="129"/>
      <c r="LH38" s="129"/>
      <c r="LI38" s="129"/>
      <c r="LJ38" s="129"/>
      <c r="LK38" s="129"/>
      <c r="LL38" s="129"/>
      <c r="LM38" s="129"/>
      <c r="LN38" s="129"/>
      <c r="LO38" s="129"/>
      <c r="LP38" s="135"/>
      <c r="LQ38" s="129"/>
      <c r="LR38" s="129"/>
      <c r="LS38" s="129"/>
      <c r="LT38" s="129"/>
      <c r="LU38" s="129"/>
      <c r="LV38" s="129"/>
      <c r="LW38" s="129"/>
      <c r="LX38" s="129"/>
      <c r="LY38" s="129"/>
      <c r="LZ38" s="129"/>
      <c r="MA38" s="129"/>
      <c r="MB38" s="129"/>
      <c r="MC38" s="135"/>
      <c r="MD38" s="129"/>
      <c r="ME38" s="129"/>
      <c r="MF38" s="129"/>
      <c r="MG38" s="129"/>
      <c r="MH38" s="129"/>
      <c r="MI38" s="129"/>
      <c r="MJ38" s="129"/>
      <c r="MK38" s="129"/>
      <c r="ML38" s="129"/>
      <c r="MM38" s="129"/>
      <c r="MN38" s="129"/>
      <c r="MO38" s="129"/>
      <c r="MP38" s="135"/>
    </row>
    <row r="39" spans="2:354" outlineLevel="1">
      <c r="B39" s="9" t="s">
        <v>216</v>
      </c>
      <c r="C39" s="62" t="s">
        <v>365</v>
      </c>
      <c r="D39" s="130">
        <v>194.989</v>
      </c>
      <c r="E39" s="130">
        <v>200.642</v>
      </c>
      <c r="F39" s="130">
        <v>205.96799999999999</v>
      </c>
      <c r="G39" s="130">
        <v>174.91200000000001</v>
      </c>
      <c r="H39" s="130">
        <v>183.10899999999998</v>
      </c>
      <c r="I39" s="130">
        <v>181.89999999999998</v>
      </c>
      <c r="J39" s="130">
        <v>211.10599999999999</v>
      </c>
      <c r="K39" s="130">
        <v>201.58100000000002</v>
      </c>
      <c r="L39" s="130">
        <v>191.05799999999999</v>
      </c>
      <c r="M39" s="130">
        <v>190.626</v>
      </c>
      <c r="N39" s="130">
        <v>183.739</v>
      </c>
      <c r="O39" s="130">
        <v>173.79300000000001</v>
      </c>
      <c r="P39" s="136">
        <v>2293.4229999999998</v>
      </c>
      <c r="Q39" s="130">
        <v>178.76599999999999</v>
      </c>
      <c r="R39" s="130">
        <v>167.52500000000001</v>
      </c>
      <c r="S39" s="130">
        <v>188.35500000000002</v>
      </c>
      <c r="T39" s="130">
        <v>207.28</v>
      </c>
      <c r="U39" s="130">
        <v>207.34499999999997</v>
      </c>
      <c r="V39" s="130">
        <v>154.63900000000001</v>
      </c>
      <c r="W39" s="130">
        <v>163.97</v>
      </c>
      <c r="X39" s="130">
        <v>215.13200000000001</v>
      </c>
      <c r="Y39" s="130">
        <v>260.01600000000002</v>
      </c>
      <c r="Z39" s="130">
        <v>184.751</v>
      </c>
      <c r="AA39" s="130">
        <v>209.541</v>
      </c>
      <c r="AB39" s="130">
        <v>179.38</v>
      </c>
      <c r="AC39" s="136">
        <v>2316.7000000000003</v>
      </c>
      <c r="AD39" s="130">
        <v>183.05699999999999</v>
      </c>
      <c r="AE39" s="130">
        <v>183.00800000000001</v>
      </c>
      <c r="AF39" s="130">
        <v>278.50400000000002</v>
      </c>
      <c r="AG39" s="130">
        <v>219.29900000000001</v>
      </c>
      <c r="AH39" s="130">
        <v>209.56100000000001</v>
      </c>
      <c r="AI39" s="130">
        <v>219.55099999999999</v>
      </c>
      <c r="AJ39" s="130">
        <v>189.91500000000002</v>
      </c>
      <c r="AK39" s="130">
        <v>217.74700000000001</v>
      </c>
      <c r="AL39" s="130">
        <v>233.691</v>
      </c>
      <c r="AM39" s="130">
        <v>252.75200000000001</v>
      </c>
      <c r="AN39" s="130">
        <v>191.22199999999998</v>
      </c>
      <c r="AO39" s="130">
        <v>199.81099999999998</v>
      </c>
      <c r="AP39" s="136">
        <v>2578.1180000000004</v>
      </c>
      <c r="AQ39" s="130">
        <v>216.81700000000001</v>
      </c>
      <c r="AR39" s="130">
        <v>242.73</v>
      </c>
      <c r="AS39" s="130">
        <v>204.02099999999999</v>
      </c>
      <c r="AT39" s="130">
        <v>221.958</v>
      </c>
      <c r="AU39" s="130">
        <v>239.57</v>
      </c>
      <c r="AV39" s="130">
        <v>241.04899999999998</v>
      </c>
      <c r="AW39" s="130">
        <v>199.72</v>
      </c>
      <c r="AX39" s="130">
        <v>238.58199999999999</v>
      </c>
      <c r="AY39" s="130">
        <v>259.45999999999998</v>
      </c>
      <c r="AZ39" s="130">
        <v>213.23499999999999</v>
      </c>
      <c r="BA39" s="130">
        <v>198.898</v>
      </c>
      <c r="BB39" s="130">
        <v>235.47</v>
      </c>
      <c r="BC39" s="136">
        <v>2711.51</v>
      </c>
      <c r="BD39" s="130">
        <v>207.12719000000001</v>
      </c>
      <c r="BE39" s="130">
        <v>236.7167</v>
      </c>
      <c r="BF39" s="130">
        <v>252.01600999999999</v>
      </c>
      <c r="BG39" s="130">
        <v>296.30394999999999</v>
      </c>
      <c r="BH39" s="130">
        <v>289.35480999999999</v>
      </c>
      <c r="BI39" s="130">
        <v>246.75144999999998</v>
      </c>
      <c r="BJ39" s="130">
        <v>265.45368000000002</v>
      </c>
      <c r="BK39" s="130">
        <v>242.06574000000001</v>
      </c>
      <c r="BL39" s="130">
        <v>250.30421999999999</v>
      </c>
      <c r="BM39" s="130">
        <v>278.53300000000002</v>
      </c>
      <c r="BN39" s="130">
        <v>240.761</v>
      </c>
      <c r="BO39" s="130">
        <v>246.83839999999998</v>
      </c>
      <c r="BP39" s="136">
        <v>3052.22615</v>
      </c>
      <c r="BQ39" s="130">
        <v>240.06099999999998</v>
      </c>
      <c r="BR39" s="130">
        <v>252.02485000000001</v>
      </c>
      <c r="BS39" s="130">
        <v>276.93680000000001</v>
      </c>
      <c r="BT39" s="130">
        <v>284.70400000000001</v>
      </c>
      <c r="BU39" s="130">
        <v>286.71992999999998</v>
      </c>
      <c r="BV39" s="130">
        <v>260.47415999999998</v>
      </c>
      <c r="BW39" s="130">
        <v>308.74500999999998</v>
      </c>
      <c r="BX39" s="130">
        <v>302.68536</v>
      </c>
      <c r="BY39" s="130">
        <v>300.17710999999997</v>
      </c>
      <c r="BZ39" s="130">
        <v>304.10204999999996</v>
      </c>
      <c r="CA39" s="130">
        <v>269.60640999999998</v>
      </c>
      <c r="CB39" s="130">
        <v>272.78952000000004</v>
      </c>
      <c r="CC39" s="136">
        <v>3359.0261999999998</v>
      </c>
      <c r="CD39" s="130">
        <v>271.99842999999998</v>
      </c>
      <c r="CE39" s="130">
        <v>307.59477000000004</v>
      </c>
      <c r="CF39" s="130">
        <v>332.11074000000002</v>
      </c>
      <c r="CG39" s="130">
        <v>287.58355</v>
      </c>
      <c r="CH39" s="130">
        <v>353.24432999999999</v>
      </c>
      <c r="CI39" s="130">
        <v>309.39730000000003</v>
      </c>
      <c r="CJ39" s="130">
        <v>330.62823000000003</v>
      </c>
      <c r="CK39" s="130">
        <v>304.74755000000005</v>
      </c>
      <c r="CL39" s="130">
        <v>307.19707999999997</v>
      </c>
      <c r="CM39" s="130">
        <v>307.25306999999998</v>
      </c>
      <c r="CN39" s="130">
        <v>305.39436000000001</v>
      </c>
      <c r="CO39" s="130">
        <v>269.69475</v>
      </c>
      <c r="CP39" s="136">
        <v>3686.8441600000001</v>
      </c>
      <c r="CQ39" s="130">
        <v>287.52435000000003</v>
      </c>
      <c r="CR39" s="130">
        <v>264.34262999999999</v>
      </c>
      <c r="CS39" s="130">
        <v>289.73419000000001</v>
      </c>
      <c r="CT39" s="130">
        <v>287.33807999999999</v>
      </c>
      <c r="CU39" s="130">
        <v>315.50959</v>
      </c>
      <c r="CV39" s="130">
        <v>316.60203000000001</v>
      </c>
      <c r="CW39" s="130">
        <v>348.99850000000004</v>
      </c>
      <c r="CX39" s="130">
        <v>333.74829</v>
      </c>
      <c r="CY39" s="130">
        <v>328.03400999999997</v>
      </c>
      <c r="CZ39" s="130">
        <v>339.10401000000002</v>
      </c>
      <c r="DA39" s="130">
        <v>335.52775000000003</v>
      </c>
      <c r="DB39" s="130">
        <v>338.34104000000002</v>
      </c>
      <c r="DC39" s="136">
        <v>3784.80447</v>
      </c>
      <c r="DD39" s="130">
        <v>308.69905</v>
      </c>
      <c r="DE39" s="130">
        <v>305.03273000000002</v>
      </c>
      <c r="DF39" s="130">
        <v>310.68688000000003</v>
      </c>
      <c r="DG39" s="130">
        <v>327.10372000000001</v>
      </c>
      <c r="DH39" s="130">
        <v>334.01697000000001</v>
      </c>
      <c r="DI39" s="130">
        <v>359.95413000000002</v>
      </c>
      <c r="DJ39" s="130">
        <v>383.26170000000002</v>
      </c>
      <c r="DK39" s="130">
        <v>371.03785999999997</v>
      </c>
      <c r="DL39" s="130">
        <v>391.06193999999999</v>
      </c>
      <c r="DM39" s="130">
        <v>388.45625999999999</v>
      </c>
      <c r="DN39" s="130">
        <v>357.06473</v>
      </c>
      <c r="DO39" s="130">
        <v>351.67908999999997</v>
      </c>
      <c r="DP39" s="136">
        <v>4188.0550600000006</v>
      </c>
      <c r="DQ39" s="130">
        <v>343.55372</v>
      </c>
      <c r="DR39" s="130">
        <v>320.32740000000001</v>
      </c>
      <c r="DS39" s="130">
        <v>344.05245000000002</v>
      </c>
      <c r="DT39" s="130">
        <v>321.67692999999997</v>
      </c>
      <c r="DU39" s="130">
        <v>327.08121999999997</v>
      </c>
      <c r="DV39" s="130">
        <v>330.12281999999999</v>
      </c>
      <c r="DW39" s="130">
        <v>354.89576</v>
      </c>
      <c r="DX39" s="130">
        <v>370.46282000000002</v>
      </c>
      <c r="DY39" s="130">
        <v>367.52935000000002</v>
      </c>
      <c r="DZ39" s="130">
        <v>386.64621</v>
      </c>
      <c r="EA39" s="130">
        <v>375.58877999999999</v>
      </c>
      <c r="EB39" s="130">
        <v>368.52920999999998</v>
      </c>
      <c r="EC39" s="136">
        <v>4210.4666699999998</v>
      </c>
      <c r="ED39" s="130">
        <v>360.15422999999998</v>
      </c>
      <c r="EE39" s="130">
        <v>362.10468000000003</v>
      </c>
      <c r="EF39" s="130">
        <v>403.69056999999998</v>
      </c>
      <c r="EG39" s="130">
        <v>376.66505000000001</v>
      </c>
      <c r="EH39" s="130">
        <v>385.93371999999999</v>
      </c>
      <c r="EI39" s="130">
        <v>387.52207000000004</v>
      </c>
      <c r="EJ39" s="130">
        <v>386.91867999999999</v>
      </c>
      <c r="EK39" s="130">
        <v>404.79840999999999</v>
      </c>
      <c r="EL39" s="130">
        <v>422.78318000000002</v>
      </c>
      <c r="EM39" s="130">
        <v>406.495</v>
      </c>
      <c r="EN39" s="130">
        <v>417.31004000000001</v>
      </c>
      <c r="EO39" s="130">
        <v>396.81227999999999</v>
      </c>
      <c r="EP39" s="136">
        <v>4711.1879099999996</v>
      </c>
      <c r="EQ39" s="130">
        <v>376.12407000000002</v>
      </c>
      <c r="ER39" s="130">
        <v>367.38330999999999</v>
      </c>
      <c r="ES39" s="130">
        <v>400.75827999999996</v>
      </c>
      <c r="ET39" s="130">
        <v>352.85498000000001</v>
      </c>
      <c r="EU39" s="130">
        <v>374.67783000000003</v>
      </c>
      <c r="EV39" s="130">
        <v>364.24896999999999</v>
      </c>
      <c r="EW39" s="130">
        <v>367.83808999999997</v>
      </c>
      <c r="EX39" s="130">
        <v>415.06453999999997</v>
      </c>
      <c r="EY39" s="130">
        <v>414.68100000000004</v>
      </c>
      <c r="EZ39" s="130">
        <v>414.54427999999996</v>
      </c>
      <c r="FA39" s="130">
        <v>421.21239000000003</v>
      </c>
      <c r="FB39" s="130">
        <v>439.14157999999998</v>
      </c>
      <c r="FC39" s="136">
        <v>4708.5293199999996</v>
      </c>
      <c r="FD39" s="130">
        <v>388.97247000000004</v>
      </c>
      <c r="FE39" s="130">
        <v>407.53413999999998</v>
      </c>
      <c r="FF39" s="130">
        <v>442.27074000000005</v>
      </c>
      <c r="FG39" s="130">
        <v>397.90823</v>
      </c>
      <c r="FH39" s="130">
        <v>432.00647000000004</v>
      </c>
      <c r="FI39" s="130">
        <v>425.42637999999999</v>
      </c>
      <c r="FJ39" s="130">
        <v>465.07663000000002</v>
      </c>
      <c r="FK39" s="130">
        <v>487.17475000000002</v>
      </c>
      <c r="FL39" s="130">
        <v>465.98433</v>
      </c>
      <c r="FM39" s="130">
        <v>482.45468</v>
      </c>
      <c r="FN39" s="130">
        <v>485.70929000000001</v>
      </c>
      <c r="FO39" s="130">
        <v>434.36194</v>
      </c>
      <c r="FP39" s="136">
        <v>5314.8800500000007</v>
      </c>
      <c r="FQ39" s="130">
        <v>463.92023000000006</v>
      </c>
      <c r="FR39" s="130">
        <v>435.15578000000005</v>
      </c>
      <c r="FS39" s="130">
        <v>444.44317999999998</v>
      </c>
      <c r="FT39" s="130">
        <v>476.44607999999994</v>
      </c>
      <c r="FU39" s="130">
        <v>463.54865000000001</v>
      </c>
      <c r="FV39" s="130">
        <v>443.60880999999995</v>
      </c>
      <c r="FW39" s="130">
        <v>479.69900000000001</v>
      </c>
      <c r="FX39" s="130">
        <v>498.06899999999996</v>
      </c>
      <c r="FY39" s="130">
        <v>465.00851999999998</v>
      </c>
      <c r="FZ39" s="130">
        <v>507.35426999999999</v>
      </c>
      <c r="GA39" s="130">
        <v>480.03020999999995</v>
      </c>
      <c r="GB39" s="130">
        <v>453.28765999999996</v>
      </c>
      <c r="GC39" s="136">
        <v>5610.5713900000001</v>
      </c>
      <c r="GD39" s="130">
        <v>443.84416999999996</v>
      </c>
      <c r="GE39" s="130">
        <v>450.8288</v>
      </c>
      <c r="GF39" s="130">
        <v>459.05774999999994</v>
      </c>
      <c r="GG39" s="130">
        <v>463.19917999999996</v>
      </c>
      <c r="GH39" s="130">
        <v>470.11373000000003</v>
      </c>
      <c r="GI39" s="130">
        <v>442.90350000000001</v>
      </c>
      <c r="GJ39" s="130">
        <v>463.43839000000003</v>
      </c>
      <c r="GK39" s="130">
        <v>509.35432000000003</v>
      </c>
      <c r="GL39" s="130">
        <v>494.29142999999999</v>
      </c>
      <c r="GM39" s="130">
        <v>504.83339000000001</v>
      </c>
      <c r="GN39" s="130">
        <v>512.30945999999994</v>
      </c>
      <c r="GO39" s="130">
        <v>487.28999999999996</v>
      </c>
      <c r="GP39" s="136">
        <v>5701.4641199999996</v>
      </c>
      <c r="GQ39" s="130">
        <v>455.82825000000003</v>
      </c>
      <c r="GR39" s="130">
        <v>442.91580000000005</v>
      </c>
      <c r="GS39" s="130">
        <v>458.74691999999993</v>
      </c>
      <c r="GT39" s="130">
        <v>445.45771999999999</v>
      </c>
      <c r="GU39" s="130">
        <v>445.79470000000003</v>
      </c>
      <c r="GV39" s="130">
        <v>448.88711000000001</v>
      </c>
      <c r="GW39" s="130">
        <v>461.41349000000002</v>
      </c>
      <c r="GX39" s="130">
        <v>485.22720000000004</v>
      </c>
      <c r="GY39" s="130">
        <v>481.72701999999992</v>
      </c>
      <c r="GZ39" s="130">
        <v>488.89742999999999</v>
      </c>
      <c r="HA39" s="130">
        <v>462.91230500000006</v>
      </c>
      <c r="HB39" s="130">
        <v>468.34749999999997</v>
      </c>
      <c r="HC39" s="136">
        <v>5546.1554449999994</v>
      </c>
      <c r="HD39" s="130">
        <v>413.096475</v>
      </c>
      <c r="HE39" s="130">
        <v>423.08175500000004</v>
      </c>
      <c r="HF39" s="130">
        <v>421.63788750000003</v>
      </c>
      <c r="HG39" s="130">
        <v>428.29899999999998</v>
      </c>
      <c r="HH39" s="130">
        <v>424.68100000000004</v>
      </c>
      <c r="HI39" s="130">
        <v>412.18457000000001</v>
      </c>
      <c r="HJ39" s="130">
        <v>416.18720999999994</v>
      </c>
      <c r="HK39" s="130">
        <v>440.97399999999999</v>
      </c>
      <c r="HL39" s="130">
        <v>427.62699999999995</v>
      </c>
      <c r="HM39" s="130">
        <v>433.56</v>
      </c>
      <c r="HN39" s="130">
        <v>429.47899999999998</v>
      </c>
      <c r="HO39" s="130">
        <v>438.39400000000001</v>
      </c>
      <c r="HP39" s="136">
        <v>5109.2018974999992</v>
      </c>
      <c r="HQ39" s="130">
        <v>406.17600000000004</v>
      </c>
      <c r="HR39" s="130">
        <v>387.79100000000005</v>
      </c>
      <c r="HS39" s="130">
        <v>412.30600000000004</v>
      </c>
      <c r="HT39" s="130">
        <v>381.87600000000003</v>
      </c>
      <c r="HU39" s="130">
        <v>411.39699999999999</v>
      </c>
      <c r="HV39" s="130">
        <v>415.18799999999999</v>
      </c>
      <c r="HW39" s="130">
        <v>409.07641250000006</v>
      </c>
      <c r="HX39" s="130">
        <v>443.43917499999901</v>
      </c>
      <c r="HY39" s="130">
        <v>437.63945250000006</v>
      </c>
      <c r="HZ39" s="130">
        <v>437.06235749999996</v>
      </c>
      <c r="IA39" s="130">
        <v>434.2495725</v>
      </c>
      <c r="IB39" s="130">
        <v>417.12159499999996</v>
      </c>
      <c r="IC39" s="136">
        <v>4993.3225650000004</v>
      </c>
      <c r="ID39" s="130">
        <v>420.97899999999998</v>
      </c>
      <c r="IE39" s="130">
        <v>373.08600000000001</v>
      </c>
      <c r="IF39" s="130">
        <v>404.8</v>
      </c>
      <c r="IG39" s="130">
        <v>398.56295749999992</v>
      </c>
      <c r="IH39" s="130">
        <v>415.50600000000003</v>
      </c>
      <c r="II39" s="130">
        <v>400.32937000000004</v>
      </c>
      <c r="IJ39" s="130">
        <v>403.42646000000002</v>
      </c>
      <c r="IK39" s="130">
        <v>439.3358475</v>
      </c>
      <c r="IL39" s="130">
        <v>432.91500000000002</v>
      </c>
      <c r="IM39" s="130">
        <v>457.98305999999997</v>
      </c>
      <c r="IN39" s="130">
        <v>457.41324750000001</v>
      </c>
      <c r="IO39" s="130">
        <v>453.80301750000001</v>
      </c>
      <c r="IP39" s="136">
        <v>5058.1399600000004</v>
      </c>
      <c r="IQ39" s="130">
        <v>384.30279999999999</v>
      </c>
      <c r="IR39" s="130">
        <v>386.50384250000002</v>
      </c>
      <c r="IS39" s="130">
        <v>409.24035499999997</v>
      </c>
      <c r="IT39" s="130">
        <v>398.57676750000002</v>
      </c>
      <c r="IU39" s="130">
        <v>427.46200249999998</v>
      </c>
      <c r="IV39" s="130">
        <v>380.62998249999998</v>
      </c>
      <c r="IW39" s="130">
        <v>405.13329999999996</v>
      </c>
      <c r="IX39" s="130">
        <v>431.90646999999996</v>
      </c>
      <c r="IY39" s="130">
        <v>411.54629999999997</v>
      </c>
      <c r="IZ39" s="130">
        <v>441.02936249999999</v>
      </c>
      <c r="JA39" s="130">
        <v>437.60945750000002</v>
      </c>
      <c r="JB39" s="130">
        <v>414.46196750000001</v>
      </c>
      <c r="JC39" s="136">
        <v>4928.4026074999992</v>
      </c>
      <c r="JD39" s="130">
        <v>391.34130249999998</v>
      </c>
      <c r="JE39" s="130">
        <v>405.2839525</v>
      </c>
      <c r="JF39" s="130">
        <v>194.12921750000001</v>
      </c>
      <c r="JG39" s="130">
        <v>0</v>
      </c>
      <c r="JH39" s="130">
        <v>119.76589250000001</v>
      </c>
      <c r="JI39" s="130">
        <v>287.53727500000201</v>
      </c>
      <c r="JJ39" s="130">
        <v>396.62918000000002</v>
      </c>
      <c r="JK39" s="130">
        <v>437.15117750000002</v>
      </c>
      <c r="JL39" s="130">
        <v>451.37287999999802</v>
      </c>
      <c r="JM39" s="130">
        <v>523.88074500000005</v>
      </c>
      <c r="JN39" s="130">
        <v>492.9985125</v>
      </c>
      <c r="JO39" s="130">
        <v>475.39446000000004</v>
      </c>
      <c r="JP39" s="136">
        <v>4175.4845950000008</v>
      </c>
      <c r="JQ39" s="130">
        <v>451.22977250000002</v>
      </c>
      <c r="JR39" s="130">
        <v>426.61190999999997</v>
      </c>
      <c r="JS39" s="130">
        <v>466.01765</v>
      </c>
      <c r="JT39" s="130">
        <v>425.53646500000002</v>
      </c>
      <c r="JU39" s="130">
        <v>450.54723749999999</v>
      </c>
      <c r="JV39" s="130">
        <v>452.51204999999999</v>
      </c>
      <c r="JW39" s="130">
        <v>488.57461749999999</v>
      </c>
      <c r="JX39" s="130">
        <v>511.19132000000002</v>
      </c>
      <c r="JY39" s="130">
        <v>551.24269249999998</v>
      </c>
      <c r="JZ39" s="130">
        <v>553.25999000000002</v>
      </c>
      <c r="KA39" s="130">
        <v>538.23365249999995</v>
      </c>
      <c r="KB39" s="130">
        <v>523.33040249999999</v>
      </c>
      <c r="KC39" s="136">
        <v>5838.2877599999993</v>
      </c>
      <c r="KD39" s="61">
        <f>+IFERROR((IF(ISTEXT(KD$5)=FALSE,(INDEX(INEI!$1:$1048576,MATCH($B39,INEI!$B:$B,0),MATCH(KD$4,INEI!$3:$3,0)))/1000,(SUM(JR39:KC39)))),"")</f>
        <v>472.39545500000003</v>
      </c>
      <c r="KE39" s="61">
        <f>+IFERROR((IF(ISTEXT(KE$5)=FALSE,(INDEX(INEI!$1:$1048576,MATCH($B39,INEI!$B:$B,0),MATCH(KE$4,INEI!$3:$3,0)))/1000,(SUM(JS39:KD39)))),"")</f>
        <v>493.43836499999998</v>
      </c>
      <c r="KF39" s="61">
        <f>+IFERROR((IF(ISTEXT(KF$5)=FALSE,(INDEX(INEI!$1:$1048576,MATCH($B39,INEI!$B:$B,0),MATCH(KF$4,INEI!$3:$3,0)))/1000,(SUM(JT39:KE39)))),"")</f>
        <v>535.43095250000204</v>
      </c>
      <c r="KG39" s="61">
        <f>+IFERROR((IF(ISTEXT(KG$5)=FALSE,(INDEX(INEI!$1:$1048576,MATCH($B39,INEI!$B:$B,0),MATCH(KG$4,INEI!$3:$3,0)))/1000,(SUM(JU39:KF39)))),"")</f>
        <v>491.17479000000202</v>
      </c>
      <c r="KH39" s="61">
        <f>+IFERROR((IF(ISTEXT(KH$5)=FALSE,(INDEX(INEI!$1:$1048576,MATCH($B39,INEI!$B:$B,0),MATCH(KH$4,INEI!$3:$3,0)))/1000,(SUM(JV39:KG39)))),"")</f>
        <v>518.51299250000193</v>
      </c>
      <c r="KI39" s="61">
        <f>+IFERROR((IF(ISTEXT(KI$5)=FALSE,(INDEX(INEI!$1:$1048576,MATCH($B39,INEI!$B:$B,0),MATCH(KI$4,INEI!$3:$3,0)))/1000,(SUM(JW39:KH39)))),"")</f>
        <v>528.14537259999895</v>
      </c>
      <c r="KJ39" s="61">
        <f>+IFERROR((IF(ISTEXT(KJ$5)=FALSE,(INDEX(INEI!$1:$1048576,MATCH($B39,INEI!$B:$B,0),MATCH(KJ$4,INEI!$3:$3,0)))/1000,(SUM(JX39:KI39)))),"")</f>
        <v>504.17058250000099</v>
      </c>
      <c r="KK39" s="61">
        <f>+IFERROR((IF(ISTEXT(KK$5)=FALSE,(INDEX(INEI!$1:$1048576,MATCH($B39,INEI!$B:$B,0),MATCH(KK$4,INEI!$3:$3,0)))/1000,(SUM(JY39:KJ39)))),"")</f>
        <v>569.28334999999993</v>
      </c>
      <c r="KL39" s="61">
        <f>+IFERROR((IF(ISTEXT(KL$5)=FALSE,(INDEX(INEI!$1:$1048576,MATCH($B39,INEI!$B:$B,0),MATCH(KL$4,INEI!$3:$3,0)))/1000,(SUM(JZ39:KK39)))),"")</f>
        <v>568.680284999999</v>
      </c>
      <c r="KM39" s="61">
        <f>+IFERROR((IF(ISTEXT(KM$5)=FALSE,(INDEX(INEI!$1:$1048576,MATCH($B39,INEI!$B:$B,0),MATCH(KM$4,INEI!$3:$3,0)))/1000,(SUM(KA39:KL39)))),"")</f>
        <v>557.95550500000002</v>
      </c>
      <c r="KN39" s="61">
        <f>+IFERROR((IF(ISTEXT(KN$5)=FALSE,(INDEX(INEI!$1:$1048576,MATCH($B39,INEI!$B:$B,0),MATCH(KN$4,INEI!$3:$3,0)))/1000,(SUM(KB39:KM39)))),"")</f>
        <v>542.27345500000104</v>
      </c>
      <c r="KO39" s="61">
        <f>+IFERROR((IF(ISTEXT(KO$5)=FALSE,(INDEX(INEI!$1:$1048576,MATCH($B39,INEI!$B:$B,0),MATCH(KO$4,INEI!$3:$3,0)))/1000,(SUM(KC39:KN39)))),"")</f>
        <v>515.39070250000202</v>
      </c>
      <c r="KP39" s="136">
        <f>+IFERROR((IF(ISTEXT(KP$5)=FALSE,(INDEX(INEI!$1:$1048576,MATCH($B39,INEI!$B:$B,0),MATCH(KP$4,INEI!$3:$3,0)))/1000,(SUM(KD39:KO39)))),"")</f>
        <v>6296.8518076000073</v>
      </c>
      <c r="KQ39" s="61">
        <f>+IFERROR((IF(ISTEXT(KQ$5)=FALSE,(INDEX(INEI!$1:$1048576,MATCH($B39,INEI!$B:$B,0),MATCH(KQ$4,INEI!$3:$3,0)))/1000,(SUM(KE39:KP39)))),"")</f>
        <v>484.10745000000003</v>
      </c>
      <c r="KR39" s="61">
        <f>+IFERROR((IF(ISTEXT(KR$5)=FALSE,(INDEX(INEI!$1:$1048576,MATCH($B39,INEI!$B:$B,0),MATCH(KR$4,INEI!$3:$3,0)))/1000,(SUM(KF39:KQ39)))),"")</f>
        <v>437.28653249999996</v>
      </c>
      <c r="KS39" s="61">
        <f>+IFERROR((IF(ISTEXT(KS$5)=FALSE,(INDEX(INEI!$1:$1048576,MATCH($B39,INEI!$B:$B,0),MATCH(KS$4,INEI!$3:$3,0)))/1000,(SUM(KG39:KR39)))),"")</f>
        <v>486.21211</v>
      </c>
      <c r="KT39" s="61">
        <f>+IFERROR((IF(ISTEXT(KT$5)=FALSE,(INDEX(INEI!$1:$1048576,MATCH($B39,INEI!$B:$B,0),MATCH(KT$4,INEI!$3:$3,0)))/1000,(SUM(KH39:KS39)))),"")</f>
        <v>433.92674499999998</v>
      </c>
      <c r="KU39" s="61">
        <f>+IFERROR((IF(ISTEXT(KU$5)=FALSE,(INDEX(INEI!$1:$1048576,MATCH($B39,INEI!$B:$B,0),MATCH(KU$4,INEI!$3:$3,0)))/1000,(SUM(KI39:KT39)))),"")</f>
        <v>460.28821250000101</v>
      </c>
      <c r="KV39" s="61">
        <f>+IFERROR((IF(ISTEXT(KV$5)=FALSE,(INDEX(INEI!$1:$1048576,MATCH($B39,INEI!$B:$B,0),MATCH(KV$4,INEI!$3:$3,0)))/1000,(SUM(KJ39:KU39)))),"")</f>
        <v>462.15854500000199</v>
      </c>
      <c r="KW39" s="61">
        <f>+IFERROR((IF(ISTEXT(KW$5)=FALSE,(INDEX(INEI!$1:$1048576,MATCH($B39,INEI!$B:$B,0),MATCH(KW$4,INEI!$3:$3,0)))/1000,(SUM(KK39:KV39)))),"")</f>
        <v>454.74044500000002</v>
      </c>
      <c r="KX39" s="61">
        <f>+IFERROR((IF(ISTEXT(KX$5)=FALSE,(INDEX(INEI!$1:$1048576,MATCH($B39,INEI!$B:$B,0),MATCH(KX$4,INEI!$3:$3,0)))/1000,(SUM(KL39:KW39)))),"")</f>
        <v>502.84557250000103</v>
      </c>
      <c r="KY39" s="61">
        <f>+IFERROR((IF(ISTEXT(KY$5)=FALSE,(INDEX(INEI!$1:$1048576,MATCH($B39,INEI!$B:$B,0),MATCH(KY$4,INEI!$3:$3,0)))/1000,(SUM(KM39:KX39)))),"")</f>
        <v>488.28227750000002</v>
      </c>
      <c r="KZ39" s="61">
        <f>+IFERROR((IF(ISTEXT(KZ$5)=FALSE,(INDEX(INEI!$1:$1048576,MATCH($B39,INEI!$B:$B,0),MATCH(KZ$4,INEI!$3:$3,0)))/1000,(SUM(KN39:KY39)))),"")</f>
        <v>488.77823500000096</v>
      </c>
      <c r="LA39" s="61">
        <f>+IFERROR((IF(ISTEXT(LA$5)=FALSE,(INDEX(INEI!$1:$1048576,MATCH($B39,INEI!$B:$B,0),MATCH(LA$4,INEI!$3:$3,0)))/1000,(SUM(KO39:KZ39)))),"")</f>
        <v>483.32607250000098</v>
      </c>
      <c r="LB39" s="61">
        <f>+IFERROR((IF(ISTEXT(LB$5)=FALSE,(INDEX(INEI!$1:$1048576,MATCH($B39,INEI!$B:$B,0),MATCH(LB$4,INEI!$3:$3,0)))/1000,(SUM(KP39:LA39)))),"")</f>
        <v>434.64819250000102</v>
      </c>
      <c r="LC39" s="136">
        <f>+IFERROR((IF(ISTEXT(LC$5)=FALSE,(INDEX(INEI!$1:$1048576,MATCH($B39,INEI!$B:$B,0),MATCH(LC$4,INEI!$3:$3,0)))/1000,(SUM(KQ39:LB39)))),"")</f>
        <v>5616.6003900000069</v>
      </c>
      <c r="LD39" s="61">
        <f>+IFERROR((IF(ISTEXT(LD$5)=FALSE,(INDEX(INEI!$1:$1048576,MATCH($B39,INEI!$B:$B,0),MATCH(LD$4,INEI!$3:$3,0)))/1000,(SUM(KR39:LC39)))),"")</f>
        <v>484.89737999999801</v>
      </c>
      <c r="LE39" s="61">
        <f>+IFERROR((IF(ISTEXT(LE$5)=FALSE,(INDEX(INEI!$1:$1048576,MATCH($B39,INEI!$B:$B,0),MATCH(LE$4,INEI!$3:$3,0)))/1000,(SUM(KS39:LD39)))),"")</f>
        <v>402.55326749999796</v>
      </c>
      <c r="LF39" s="61">
        <f>+IFERROR((IF(ISTEXT(LF$5)=FALSE,(INDEX(INEI!$1:$1048576,MATCH($B39,INEI!$B:$B,0),MATCH(LF$4,INEI!$3:$3,0)))/1000,(SUM(KT39:LE39)))),"")</f>
        <v>410.20526499999903</v>
      </c>
      <c r="LG39" s="61">
        <f>+IFERROR((IF(ISTEXT(LG$5)=FALSE,(INDEX(INEI!$1:$1048576,MATCH($B39,INEI!$B:$B,0),MATCH(LG$4,INEI!$3:$3,0)))/1000,(SUM(KU39:LF39)))),"")</f>
        <v>450.6770075</v>
      </c>
      <c r="LH39" s="61">
        <f>+IFERROR((IF(ISTEXT(LH$5)=FALSE,(INDEX(INEI!$1:$1048576,MATCH($B39,INEI!$B:$B,0),MATCH(LH$4,INEI!$3:$3,0)))/1000,(SUM(KV39:LG39)))),"")</f>
        <v>446.12904749999899</v>
      </c>
      <c r="LI39" s="61">
        <f>+IFERROR((IF(ISTEXT(LI$5)=FALSE,(INDEX(INEI!$1:$1048576,MATCH($B39,INEI!$B:$B,0),MATCH(LI$4,INEI!$3:$3,0)))/1000,(SUM(KW39:LH39)))),"")</f>
        <v>427.14092000000096</v>
      </c>
      <c r="LJ39" s="61">
        <f>+IFERROR((IF(ISTEXT(LJ$5)=FALSE,(INDEX(INEI!$1:$1048576,MATCH($B39,INEI!$B:$B,0),MATCH(LJ$4,INEI!$3:$3,0)))/1000,(SUM(KX39:LI39)))),"")</f>
        <v>465.76524249999898</v>
      </c>
      <c r="LK39" s="61">
        <f>+IFERROR((IF(ISTEXT(LK$5)=FALSE,(INDEX(INEI!$1:$1048576,MATCH($B39,INEI!$B:$B,0),MATCH(LK$4,INEI!$3:$3,0)))/1000,(SUM(KY39:LJ39)))),"")</f>
        <v>511.56913999999796</v>
      </c>
      <c r="LL39" s="61">
        <f>+IFERROR((IF(ISTEXT(LL$5)=FALSE,(INDEX(INEI!$1:$1048576,MATCH($B39,INEI!$B:$B,0),MATCH(LL$4,INEI!$3:$3,0)))/1000,(SUM(KZ39:LK39)))),"")</f>
        <v>476.788457499998</v>
      </c>
      <c r="LM39" s="61">
        <f>+IFERROR((IF(ISTEXT(LM$5)=FALSE,(INDEX(INEI!$1:$1048576,MATCH($B39,INEI!$B:$B,0),MATCH(LM$4,INEI!$3:$3,0)))/1000,(SUM(LA39:LL39)))),"")</f>
        <v>496.27458500000301</v>
      </c>
      <c r="LN39" s="61">
        <f>+IFERROR((IF(ISTEXT(LN$5)=FALSE,(INDEX(INEI!$1:$1048576,MATCH($B39,INEI!$B:$B,0),MATCH(LN$4,INEI!$3:$3,0)))/1000,(SUM(LB39:LM39)))),"")</f>
        <v>461.56286999999901</v>
      </c>
      <c r="LO39" s="61">
        <f>+IFERROR((IF(ISTEXT(LO$5)=FALSE,(INDEX(INEI!$1:$1048576,MATCH($B39,INEI!$B:$B,0),MATCH(LO$4,INEI!$3:$3,0)))/1000,(SUM(LC39:LN39)))),"")</f>
        <v>428.24370999999798</v>
      </c>
      <c r="LP39" s="136">
        <f>+IFERROR((IF(ISTEXT(LP$5)=FALSE,(INDEX(INEI!$1:$1048576,MATCH($B39,INEI!$B:$B,0),MATCH(LP$4,INEI!$3:$3,0)))/1000,(SUM(LD39:LO39)))),"")</f>
        <v>5461.8068924999889</v>
      </c>
      <c r="LQ39" s="61">
        <f>+IFERROR((IF(ISTEXT(LQ$5)=FALSE,(INDEX(INEI!$1:$1048576,MATCH($B39,INEI!$B:$B,0),MATCH(LQ$4,INEI!$3:$3,0)))/1000,(SUM(LE39:LP39)))),"")</f>
        <v>430.75969999999597</v>
      </c>
      <c r="LR39" s="61">
        <f>+IFERROR((IF(ISTEXT(LR$5)=FALSE,(INDEX(INEI!$1:$1048576,MATCH($B39,INEI!$B:$B,0),MATCH(LR$4,INEI!$3:$3,0)))/1000,(SUM(LF39:LQ39)))),"")</f>
        <v>416.58058750000004</v>
      </c>
      <c r="LS39" s="61">
        <f>+IFERROR((IF(ISTEXT(LS$5)=FALSE,(INDEX(INEI!$1:$1048576,MATCH($B39,INEI!$B:$B,0),MATCH(LS$4,INEI!$3:$3,0)))/1000,(SUM(LG39:LR39)))),"")</f>
        <v>426.54442749999998</v>
      </c>
      <c r="LT39" s="61">
        <f>+IFERROR((IF(ISTEXT(LT$5)=FALSE,(INDEX(INEI!$1:$1048576,MATCH($B39,INEI!$B:$B,0),MATCH(LT$4,INEI!$3:$3,0)))/1000,(SUM(LH39:LS39)))),"")</f>
        <v>428.06864500000603</v>
      </c>
      <c r="LU39" s="61">
        <f>+IFERROR((IF(ISTEXT(LU$5)=FALSE,(INDEX(INEI!$1:$1048576,MATCH($B39,INEI!$B:$B,0),MATCH(LU$4,INEI!$3:$3,0)))/1000,(SUM(LI39:LT39)))),"")</f>
        <v>448.33316250000496</v>
      </c>
      <c r="LV39" s="61">
        <f>+IFERROR((IF(ISTEXT(LV$5)=FALSE,(INDEX(INEI!$1:$1048576,MATCH($B39,INEI!$B:$B,0),MATCH(LV$4,INEI!$3:$3,0)))/1000,(SUM(LJ39:LU39)))),"")</f>
        <v>437.44593250000401</v>
      </c>
      <c r="LW39" s="61">
        <f>+IFERROR((IF(ISTEXT(LW$5)=FALSE,(INDEX(INEI!$1:$1048576,MATCH($B39,INEI!$B:$B,0),MATCH(LW$4,INEI!$3:$3,0)))/1000,(SUM(LK39:LV39)))),"")</f>
        <v>477.482747500004</v>
      </c>
      <c r="LX39" s="61">
        <f>+IFERROR((IF(ISTEXT(LX$5)=FALSE,(INDEX(INEI!$1:$1048576,MATCH($B39,INEI!$B:$B,0),MATCH(LX$4,INEI!$3:$3,0)))/1000,(SUM(LL39:LW39)))),"")</f>
        <v>498.95464999999899</v>
      </c>
      <c r="LY39" s="61">
        <f>+IFERROR((IF(ISTEXT(LY$5)=FALSE,(INDEX(INEI!$1:$1048576,MATCH($B39,INEI!$B:$B,0),MATCH(LY$4,INEI!$3:$3,0)))/1000,(SUM(LM39:LX39)))),"")</f>
        <v>514.80401250000398</v>
      </c>
      <c r="LZ39" s="61">
        <f>+IFERROR((IF(ISTEXT(LZ$5)=FALSE,(INDEX(INEI!$1:$1048576,MATCH($B39,INEI!$B:$B,0),MATCH(LZ$4,INEI!$3:$3,0)))/1000,(SUM(LN39:LY39)))),"")</f>
        <v>536.69437000000107</v>
      </c>
      <c r="MA39" s="61">
        <f>+IFERROR((IF(ISTEXT(MA$5)=FALSE,(INDEX(INEI!$1:$1048576,MATCH($B39,INEI!$B:$B,0),MATCH(MA$4,INEI!$3:$3,0)))/1000,(SUM(LO39:LZ39)))),"")</f>
        <v>499.43252500000301</v>
      </c>
      <c r="MB39" s="61">
        <f>+IFERROR((IF(ISTEXT(MB$5)=FALSE,(INDEX(INEI!$1:$1048576,MATCH($B39,INEI!$B:$B,0),MATCH(MB$4,INEI!$3:$3,0)))/1000,(SUM(LP39:MA39)))),"")</f>
        <v>481.44982250000299</v>
      </c>
      <c r="MC39" s="136">
        <f>+IFERROR((IF(ISTEXT(MC$5)=FALSE,(INDEX(INEI!$1:$1048576,MATCH($B39,INEI!$B:$B,0),MATCH(MC$4,INEI!$3:$3,0)))/1000,(SUM(LQ39:MB39)))),"")</f>
        <v>5596.5505825000255</v>
      </c>
      <c r="MD39" s="61">
        <f>+IFERROR((IF(ISTEXT(MD$5)=FALSE,(INDEX(INEI!$1:$1048576,MATCH($B39,INEI!$B:$B,0),MATCH(MD$4,INEI!$3:$3,0)))/1000,(SUM(LR39:MC39)))),"")</f>
        <v>476.923</v>
      </c>
      <c r="ME39" s="61">
        <f>+IFERROR((IF(ISTEXT(ME$5)=FALSE,(INDEX(INEI!$1:$1048576,MATCH($B39,INEI!$B:$B,0),MATCH(ME$4,INEI!$3:$3,0)))/1000,(SUM(LS39:MD39)))),"")</f>
        <v>452.08637499999804</v>
      </c>
      <c r="MF39" s="61">
        <f>+IFERROR((IF(ISTEXT(MF$5)=FALSE,(INDEX(INEI!$1:$1048576,MATCH($B39,INEI!$B:$B,0),MATCH(MF$4,INEI!$3:$3,0)))/1000,(SUM(LT39:ME39)))),"")</f>
        <v>0</v>
      </c>
      <c r="MG39" s="61">
        <f>+IFERROR((IF(ISTEXT(MG$5)=FALSE,(INDEX(INEI!$1:$1048576,MATCH($B39,INEI!$B:$B,0),MATCH(MG$4,INEI!$3:$3,0)))/1000,(SUM(LU39:MF39)))),"")</f>
        <v>0</v>
      </c>
      <c r="MH39" s="61" t="str">
        <f>+IFERROR((IF(ISTEXT(MH$5)=FALSE,(INDEX(INEI!$1:$1048576,MATCH($B39,INEI!$B:$B,0),MATCH(MH$4,INEI!$3:$3,0)))/1000,(SUM(LV39:MG39)))),"")</f>
        <v/>
      </c>
      <c r="MI39" s="61" t="str">
        <f>+IFERROR((IF(ISTEXT(MI$5)=FALSE,(INDEX(INEI!$1:$1048576,MATCH($B39,INEI!$B:$B,0),MATCH(MI$4,INEI!$3:$3,0)))/1000,(SUM(LW39:MH39)))),"")</f>
        <v/>
      </c>
      <c r="MJ39" s="61" t="str">
        <f>+IFERROR((IF(ISTEXT(MJ$5)=FALSE,(INDEX(INEI!$1:$1048576,MATCH($B39,INEI!$B:$B,0),MATCH(MJ$4,INEI!$3:$3,0)))/1000,(SUM(LX39:MI39)))),"")</f>
        <v/>
      </c>
      <c r="MK39" s="61" t="str">
        <f>+IFERROR((IF(ISTEXT(MK$5)=FALSE,(INDEX(INEI!$1:$1048576,MATCH($B39,INEI!$B:$B,0),MATCH(MK$4,INEI!$3:$3,0)))/1000,(SUM(LY39:MJ39)))),"")</f>
        <v/>
      </c>
      <c r="ML39" s="61" t="str">
        <f>+IFERROR((IF(ISTEXT(ML$5)=FALSE,(INDEX(INEI!$1:$1048576,MATCH($B39,INEI!$B:$B,0),MATCH(ML$4,INEI!$3:$3,0)))/1000,(SUM(LZ39:MK39)))),"")</f>
        <v/>
      </c>
      <c r="MM39" s="61" t="str">
        <f>+IFERROR((IF(ISTEXT(MM$5)=FALSE,(INDEX(INEI!$1:$1048576,MATCH($B39,INEI!$B:$B,0),MATCH(MM$4,INEI!$3:$3,0)))/1000,(SUM(MA39:ML39)))),"")</f>
        <v/>
      </c>
      <c r="MN39" s="61" t="str">
        <f>+IFERROR((IF(ISTEXT(MN$5)=FALSE,(INDEX(INEI!$1:$1048576,MATCH($B39,INEI!$B:$B,0),MATCH(MN$4,INEI!$3:$3,0)))/1000,(SUM(MB39:MM39)))),"")</f>
        <v/>
      </c>
      <c r="MO39" s="61" t="str">
        <f>+IFERROR((IF(ISTEXT(MO$5)=FALSE,(INDEX(INEI!$1:$1048576,MATCH($B39,INEI!$B:$B,0),MATCH(MO$4,INEI!$3:$3,0)))/1000,(SUM(MC39:MN39)))),"")</f>
        <v/>
      </c>
      <c r="MP39" s="136">
        <f>+IFERROR((IF(ISTEXT(MP$5)=FALSE,(INDEX(INEI!$1:$1048576,MATCH($B39,INEI!$B:$B,0),MATCH(MP$4,INEI!$3:$3,0)))/1000,(SUM(MD39:MO39)))),"")</f>
        <v>929.00937499999804</v>
      </c>
    </row>
    <row r="40" spans="2:354" outlineLevel="1">
      <c r="B40" s="9" t="s">
        <v>367</v>
      </c>
      <c r="C40" s="62" t="s">
        <v>366</v>
      </c>
      <c r="D40" s="130">
        <v>71.437999999999988</v>
      </c>
      <c r="E40" s="130">
        <v>67.515000000000001</v>
      </c>
      <c r="F40" s="130">
        <v>66.108000000000004</v>
      </c>
      <c r="G40" s="130">
        <v>48.652999999999999</v>
      </c>
      <c r="H40" s="130">
        <v>56.340999999999994</v>
      </c>
      <c r="I40" s="130">
        <v>59.574000000000005</v>
      </c>
      <c r="J40" s="130">
        <v>60.667000000000002</v>
      </c>
      <c r="K40" s="130">
        <v>71.27000000000001</v>
      </c>
      <c r="L40" s="130">
        <v>67.483000000000004</v>
      </c>
      <c r="M40" s="130">
        <v>70.228000000000009</v>
      </c>
      <c r="N40" s="130">
        <v>66.927999999999997</v>
      </c>
      <c r="O40" s="130">
        <v>57.120000000000005</v>
      </c>
      <c r="P40" s="136">
        <v>763.32500000000005</v>
      </c>
      <c r="Q40" s="130">
        <v>62.345999999999997</v>
      </c>
      <c r="R40" s="130">
        <v>62.522000000000006</v>
      </c>
      <c r="S40" s="130">
        <v>52.133000000000003</v>
      </c>
      <c r="T40" s="130">
        <v>45.558</v>
      </c>
      <c r="U40" s="130">
        <v>57.586999999999996</v>
      </c>
      <c r="V40" s="130">
        <v>50.486999999999995</v>
      </c>
      <c r="W40" s="130">
        <v>54.697999999999993</v>
      </c>
      <c r="X40" s="130">
        <v>65.543999999999997</v>
      </c>
      <c r="Y40" s="130">
        <v>58.372</v>
      </c>
      <c r="Z40" s="130">
        <v>66.408000000000001</v>
      </c>
      <c r="AA40" s="130">
        <v>65.576999999999998</v>
      </c>
      <c r="AB40" s="130">
        <v>61.878999999999998</v>
      </c>
      <c r="AC40" s="136">
        <v>703.11099999999999</v>
      </c>
      <c r="AD40" s="130">
        <v>69.88</v>
      </c>
      <c r="AE40" s="130">
        <v>59.905999999999999</v>
      </c>
      <c r="AF40" s="130">
        <v>56.494999999999997</v>
      </c>
      <c r="AG40" s="130">
        <v>58.402999999999999</v>
      </c>
      <c r="AH40" s="130">
        <v>57.39</v>
      </c>
      <c r="AI40" s="130">
        <v>55.941000000000003</v>
      </c>
      <c r="AJ40" s="130">
        <v>64.231999999999999</v>
      </c>
      <c r="AK40" s="130">
        <v>70.778000000000006</v>
      </c>
      <c r="AL40" s="130">
        <v>67.962999999999994</v>
      </c>
      <c r="AM40" s="130">
        <v>72.116</v>
      </c>
      <c r="AN40" s="130">
        <v>67.097999999999999</v>
      </c>
      <c r="AO40" s="130">
        <v>71.218000000000004</v>
      </c>
      <c r="AP40" s="136">
        <v>771.42</v>
      </c>
      <c r="AQ40" s="130">
        <v>67.944000000000003</v>
      </c>
      <c r="AR40" s="130">
        <v>60.353999999999999</v>
      </c>
      <c r="AS40" s="130">
        <v>62.942</v>
      </c>
      <c r="AT40" s="130">
        <v>57.732999999999997</v>
      </c>
      <c r="AU40" s="130">
        <v>59.586000000000006</v>
      </c>
      <c r="AV40" s="130">
        <v>58.332000000000001</v>
      </c>
      <c r="AW40" s="130">
        <v>62.287999999999997</v>
      </c>
      <c r="AX40" s="130">
        <v>64.396000000000001</v>
      </c>
      <c r="AY40" s="130">
        <v>73.343999999999994</v>
      </c>
      <c r="AZ40" s="130">
        <v>67.271000000000001</v>
      </c>
      <c r="BA40" s="130">
        <v>66.829000000000008</v>
      </c>
      <c r="BB40" s="130">
        <v>69.335999999999999</v>
      </c>
      <c r="BC40" s="136">
        <v>770.35500000000002</v>
      </c>
      <c r="BD40" s="130">
        <v>77.213999999999999</v>
      </c>
      <c r="BE40" s="130">
        <v>68.929000000000002</v>
      </c>
      <c r="BF40" s="130">
        <v>71.367000000000004</v>
      </c>
      <c r="BG40" s="130">
        <v>65.316999999999993</v>
      </c>
      <c r="BH40" s="130">
        <v>68.14</v>
      </c>
      <c r="BI40" s="130">
        <v>70.870999999999995</v>
      </c>
      <c r="BJ40" s="130">
        <v>72.369</v>
      </c>
      <c r="BK40" s="130">
        <v>75.83</v>
      </c>
      <c r="BL40" s="130">
        <v>77.468999999999994</v>
      </c>
      <c r="BM40" s="130">
        <v>78.554000000000002</v>
      </c>
      <c r="BN40" s="130">
        <v>80.691999999999993</v>
      </c>
      <c r="BO40" s="130">
        <v>81.271000000000001</v>
      </c>
      <c r="BP40" s="136">
        <v>888.02300000000014</v>
      </c>
      <c r="BQ40" s="130">
        <v>76.447000000000003</v>
      </c>
      <c r="BR40" s="130">
        <v>73.248000000000005</v>
      </c>
      <c r="BS40" s="130">
        <v>73.436999999999998</v>
      </c>
      <c r="BT40" s="130">
        <v>73.004999999999995</v>
      </c>
      <c r="BU40" s="130">
        <v>71.436000000000007</v>
      </c>
      <c r="BV40" s="130">
        <v>77.707999999999998</v>
      </c>
      <c r="BW40" s="130">
        <v>76.474000000000004</v>
      </c>
      <c r="BX40" s="130">
        <v>88.089999999999989</v>
      </c>
      <c r="BY40" s="130">
        <v>84.822999999999993</v>
      </c>
      <c r="BZ40" s="130">
        <v>86.712000000000003</v>
      </c>
      <c r="CA40" s="130">
        <v>89.488</v>
      </c>
      <c r="CB40" s="130">
        <v>93.018000000000001</v>
      </c>
      <c r="CC40" s="136">
        <v>963.88600000000008</v>
      </c>
      <c r="CD40" s="130">
        <v>91.687000000000012</v>
      </c>
      <c r="CE40" s="130">
        <v>84.037000000000006</v>
      </c>
      <c r="CF40" s="130">
        <v>82.99799999999999</v>
      </c>
      <c r="CG40" s="130">
        <v>75.102000000000004</v>
      </c>
      <c r="CH40" s="130">
        <v>88.125</v>
      </c>
      <c r="CI40" s="130">
        <v>85.179000000000002</v>
      </c>
      <c r="CJ40" s="130">
        <v>91.241</v>
      </c>
      <c r="CK40" s="130">
        <v>111.01900000000001</v>
      </c>
      <c r="CL40" s="130">
        <v>103.93900000000001</v>
      </c>
      <c r="CM40" s="130">
        <v>100.248</v>
      </c>
      <c r="CN40" s="130">
        <v>103.29700000000001</v>
      </c>
      <c r="CO40" s="130">
        <v>100.896</v>
      </c>
      <c r="CP40" s="136">
        <v>1117.768</v>
      </c>
      <c r="CQ40" s="130">
        <v>109.548</v>
      </c>
      <c r="CR40" s="130">
        <v>95.709000000000003</v>
      </c>
      <c r="CS40" s="130">
        <v>106.146</v>
      </c>
      <c r="CT40" s="130">
        <v>96.48599999999999</v>
      </c>
      <c r="CU40" s="130">
        <v>107.669</v>
      </c>
      <c r="CV40" s="130">
        <v>106.402</v>
      </c>
      <c r="CW40" s="130">
        <v>120.60599999999999</v>
      </c>
      <c r="CX40" s="130">
        <v>131.78399999999999</v>
      </c>
      <c r="CY40" s="130">
        <v>115.30600000000001</v>
      </c>
      <c r="CZ40" s="130">
        <v>130.232</v>
      </c>
      <c r="DA40" s="130">
        <v>125.86</v>
      </c>
      <c r="DB40" s="130">
        <v>119.227</v>
      </c>
      <c r="DC40" s="136">
        <v>1364.9750000000001</v>
      </c>
      <c r="DD40" s="130">
        <v>120.369</v>
      </c>
      <c r="DE40" s="130">
        <v>112.273</v>
      </c>
      <c r="DF40" s="130">
        <v>112.414</v>
      </c>
      <c r="DG40" s="130">
        <v>112.13</v>
      </c>
      <c r="DH40" s="130">
        <v>114.527</v>
      </c>
      <c r="DI40" s="130">
        <v>117.998</v>
      </c>
      <c r="DJ40" s="130">
        <v>124.914</v>
      </c>
      <c r="DK40" s="130">
        <v>132.00299999999999</v>
      </c>
      <c r="DL40" s="130">
        <v>134.42099999999999</v>
      </c>
      <c r="DM40" s="130">
        <v>138.649</v>
      </c>
      <c r="DN40" s="130">
        <v>127.82499999999999</v>
      </c>
      <c r="DO40" s="130">
        <v>131.524</v>
      </c>
      <c r="DP40" s="136">
        <v>1479.047</v>
      </c>
      <c r="DQ40" s="130">
        <v>122.334</v>
      </c>
      <c r="DR40" s="130">
        <v>114.10300000000001</v>
      </c>
      <c r="DS40" s="130">
        <v>115.75200000000001</v>
      </c>
      <c r="DT40" s="130">
        <v>108.679</v>
      </c>
      <c r="DU40" s="130">
        <v>109.35900000000001</v>
      </c>
      <c r="DV40" s="130">
        <v>120.379</v>
      </c>
      <c r="DW40" s="130">
        <v>131.988</v>
      </c>
      <c r="DX40" s="130">
        <v>143.52600000000001</v>
      </c>
      <c r="DY40" s="130">
        <v>146.02799999999999</v>
      </c>
      <c r="DZ40" s="130">
        <v>149.61599999999999</v>
      </c>
      <c r="EA40" s="130">
        <v>146.97199999999998</v>
      </c>
      <c r="EB40" s="130">
        <v>148.517</v>
      </c>
      <c r="EC40" s="136">
        <v>1557.2530000000002</v>
      </c>
      <c r="ED40" s="130">
        <v>140.34899999999999</v>
      </c>
      <c r="EE40" s="130">
        <v>135.65199999999999</v>
      </c>
      <c r="EF40" s="130">
        <v>154.69</v>
      </c>
      <c r="EG40" s="130">
        <v>126.258</v>
      </c>
      <c r="EH40" s="130">
        <v>134.70599999999999</v>
      </c>
      <c r="EI40" s="130">
        <v>139.869</v>
      </c>
      <c r="EJ40" s="130">
        <v>149.43200000000002</v>
      </c>
      <c r="EK40" s="130">
        <v>157.49299999999999</v>
      </c>
      <c r="EL40" s="130">
        <v>164.17800000000003</v>
      </c>
      <c r="EM40" s="130">
        <v>163.41500000000002</v>
      </c>
      <c r="EN40" s="130">
        <v>177.97200000000001</v>
      </c>
      <c r="EO40" s="130">
        <v>167.547</v>
      </c>
      <c r="EP40" s="136">
        <v>1811.5609999999999</v>
      </c>
      <c r="EQ40" s="130">
        <v>148.54</v>
      </c>
      <c r="ER40" s="130">
        <v>148.50799999999998</v>
      </c>
      <c r="ES40" s="130">
        <v>158.446</v>
      </c>
      <c r="ET40" s="130">
        <v>135.50058999999999</v>
      </c>
      <c r="EU40" s="130">
        <v>152.59300000000002</v>
      </c>
      <c r="EV40" s="130">
        <v>151.50900000000001</v>
      </c>
      <c r="EW40" s="130">
        <v>153.22432000000001</v>
      </c>
      <c r="EX40" s="130">
        <v>177.262</v>
      </c>
      <c r="EY40" s="130">
        <v>178.97899999999998</v>
      </c>
      <c r="EZ40" s="130">
        <v>184.44600000000003</v>
      </c>
      <c r="FA40" s="130">
        <v>178.709</v>
      </c>
      <c r="FB40" s="130">
        <v>176.16400000000002</v>
      </c>
      <c r="FC40" s="136">
        <v>1943.8809100000001</v>
      </c>
      <c r="FD40" s="130">
        <v>178.10399999999998</v>
      </c>
      <c r="FE40" s="130">
        <v>170.30200000000002</v>
      </c>
      <c r="FF40" s="130">
        <v>184.50900000000001</v>
      </c>
      <c r="FG40" s="130">
        <v>162.017</v>
      </c>
      <c r="FH40" s="130">
        <v>171.91</v>
      </c>
      <c r="FI40" s="130">
        <v>170.43</v>
      </c>
      <c r="FJ40" s="130">
        <v>188.48999999999998</v>
      </c>
      <c r="FK40" s="130">
        <v>203.40300000000002</v>
      </c>
      <c r="FL40" s="130">
        <v>206.62700000000001</v>
      </c>
      <c r="FM40" s="130">
        <v>211.80799999999999</v>
      </c>
      <c r="FN40" s="130">
        <v>208.16400000000002</v>
      </c>
      <c r="FO40" s="130">
        <v>189.72</v>
      </c>
      <c r="FP40" s="136">
        <v>2245.4839999999999</v>
      </c>
      <c r="FQ40" s="130">
        <v>199.495</v>
      </c>
      <c r="FR40" s="130">
        <v>189.25399999999999</v>
      </c>
      <c r="FS40" s="130">
        <v>171.434</v>
      </c>
      <c r="FT40" s="130">
        <v>192.22194999999999</v>
      </c>
      <c r="FU40" s="130">
        <v>185.73394999999999</v>
      </c>
      <c r="FV40" s="130">
        <v>173.851</v>
      </c>
      <c r="FW40" s="130">
        <v>205.071</v>
      </c>
      <c r="FX40" s="130">
        <v>214.596</v>
      </c>
      <c r="FY40" s="130">
        <v>206.672</v>
      </c>
      <c r="FZ40" s="130">
        <v>216.33738</v>
      </c>
      <c r="GA40" s="130">
        <v>202.43099999999998</v>
      </c>
      <c r="GB40" s="130">
        <v>192.393</v>
      </c>
      <c r="GC40" s="136">
        <v>2349.49028</v>
      </c>
      <c r="GD40" s="130">
        <v>202.983</v>
      </c>
      <c r="GE40" s="130">
        <v>194.643</v>
      </c>
      <c r="GF40" s="130">
        <v>184.916</v>
      </c>
      <c r="GG40" s="130">
        <v>187.12395000000001</v>
      </c>
      <c r="GH40" s="130">
        <v>196.50895</v>
      </c>
      <c r="GI40" s="130">
        <v>184.62</v>
      </c>
      <c r="GJ40" s="130">
        <v>190.57399999999998</v>
      </c>
      <c r="GK40" s="130">
        <v>192.37299999999999</v>
      </c>
      <c r="GL40" s="130">
        <v>203.05</v>
      </c>
      <c r="GM40" s="130">
        <v>207.14500000000001</v>
      </c>
      <c r="GN40" s="130">
        <v>203.5</v>
      </c>
      <c r="GO40" s="130">
        <v>199.82834</v>
      </c>
      <c r="GP40" s="136">
        <v>2347.2652399999997</v>
      </c>
      <c r="GQ40" s="130">
        <v>185.95144999999999</v>
      </c>
      <c r="GR40" s="130">
        <v>181.22499999999999</v>
      </c>
      <c r="GS40" s="130">
        <v>182.82599999999999</v>
      </c>
      <c r="GT40" s="130">
        <v>164.44116000000002</v>
      </c>
      <c r="GU40" s="130">
        <v>175.20899</v>
      </c>
      <c r="GV40" s="130">
        <v>175.24100000000001</v>
      </c>
      <c r="GW40" s="130">
        <v>172.43600000000001</v>
      </c>
      <c r="GX40" s="130">
        <v>199.678</v>
      </c>
      <c r="GY40" s="130">
        <v>209.12899999999999</v>
      </c>
      <c r="GZ40" s="130">
        <v>229.55485199999998</v>
      </c>
      <c r="HA40" s="130">
        <v>224.95500000000001</v>
      </c>
      <c r="HB40" s="130">
        <v>209.42100000000002</v>
      </c>
      <c r="HC40" s="136">
        <v>2310.0674520000002</v>
      </c>
      <c r="HD40" s="130">
        <v>208.10300000000001</v>
      </c>
      <c r="HE40" s="130">
        <v>196.577</v>
      </c>
      <c r="HF40" s="130">
        <v>189.69299999999998</v>
      </c>
      <c r="HG40" s="130">
        <v>177.006</v>
      </c>
      <c r="HH40" s="130">
        <v>185.583</v>
      </c>
      <c r="HI40" s="130">
        <v>177.09799999999998</v>
      </c>
      <c r="HJ40" s="130">
        <v>178.4915225</v>
      </c>
      <c r="HK40" s="130">
        <v>202.714</v>
      </c>
      <c r="HL40" s="130">
        <v>190.77100000000002</v>
      </c>
      <c r="HM40" s="130">
        <v>188.32</v>
      </c>
      <c r="HN40" s="130">
        <v>196.86799999999999</v>
      </c>
      <c r="HO40" s="130">
        <v>194.12299999999999</v>
      </c>
      <c r="HP40" s="136">
        <v>2285.3475225000002</v>
      </c>
      <c r="HQ40" s="130">
        <v>184.91699999999997</v>
      </c>
      <c r="HR40" s="130">
        <v>175.02300000000002</v>
      </c>
      <c r="HS40" s="130">
        <v>161.64600000000002</v>
      </c>
      <c r="HT40" s="130">
        <v>147.815</v>
      </c>
      <c r="HU40" s="130">
        <v>189.75799999999998</v>
      </c>
      <c r="HV40" s="130">
        <v>187.24199999999999</v>
      </c>
      <c r="HW40" s="130">
        <v>190.77758250000099</v>
      </c>
      <c r="HX40" s="130">
        <v>206.03100000000001</v>
      </c>
      <c r="HY40" s="130">
        <v>202.880625000001</v>
      </c>
      <c r="HZ40" s="130">
        <v>208.56200000000001</v>
      </c>
      <c r="IA40" s="130">
        <v>201.53400000000002</v>
      </c>
      <c r="IB40" s="130">
        <v>211.217885</v>
      </c>
      <c r="IC40" s="136">
        <v>2267.4040925000022</v>
      </c>
      <c r="ID40" s="130">
        <v>187.13500000000002</v>
      </c>
      <c r="IE40" s="130">
        <v>192.27500000000001</v>
      </c>
      <c r="IF40" s="130">
        <v>183.11599999999999</v>
      </c>
      <c r="IG40" s="130">
        <v>178.87799999999999</v>
      </c>
      <c r="IH40" s="130">
        <v>177.97000000000003</v>
      </c>
      <c r="II40" s="130">
        <v>177.684</v>
      </c>
      <c r="IJ40" s="130">
        <v>192.399</v>
      </c>
      <c r="IK40" s="130">
        <v>212.41</v>
      </c>
      <c r="IL40" s="130">
        <v>205.99599999999998</v>
      </c>
      <c r="IM40" s="130">
        <v>221.40799999999999</v>
      </c>
      <c r="IN40" s="130">
        <v>218.65600000000001</v>
      </c>
      <c r="IO40" s="130">
        <v>205.74599999999998</v>
      </c>
      <c r="IP40" s="136">
        <v>2353.6729999999998</v>
      </c>
      <c r="IQ40" s="130">
        <v>197.61434500000101</v>
      </c>
      <c r="IR40" s="130">
        <v>202.56300000000002</v>
      </c>
      <c r="IS40" s="130">
        <v>192.714</v>
      </c>
      <c r="IT40" s="130">
        <v>183.73299999999998</v>
      </c>
      <c r="IU40" s="130">
        <v>204.71599999999998</v>
      </c>
      <c r="IV40" s="130">
        <v>209.33800000000002</v>
      </c>
      <c r="IW40" s="130">
        <v>234.762</v>
      </c>
      <c r="IX40" s="130">
        <v>243.24400000000003</v>
      </c>
      <c r="IY40" s="130">
        <v>240.012</v>
      </c>
      <c r="IZ40" s="130">
        <v>245.15200000000002</v>
      </c>
      <c r="JA40" s="130">
        <v>235.86099999999999</v>
      </c>
      <c r="JB40" s="130">
        <v>225.64100000000002</v>
      </c>
      <c r="JC40" s="136">
        <v>2615.3503450000012</v>
      </c>
      <c r="JD40" s="130">
        <v>227.453</v>
      </c>
      <c r="JE40" s="130">
        <v>223.827</v>
      </c>
      <c r="JF40" s="130">
        <v>106.179</v>
      </c>
      <c r="JG40" s="130">
        <v>0.77000999999999997</v>
      </c>
      <c r="JH40" s="130">
        <v>80.381</v>
      </c>
      <c r="JI40" s="130">
        <v>156.13399999999999</v>
      </c>
      <c r="JJ40" s="130">
        <v>239.66299999999998</v>
      </c>
      <c r="JK40" s="130">
        <v>272.14600000000002</v>
      </c>
      <c r="JL40" s="130">
        <v>307.87</v>
      </c>
      <c r="JM40" s="130">
        <v>335.577</v>
      </c>
      <c r="JN40" s="130">
        <v>316.60300000000001</v>
      </c>
      <c r="JO40" s="130">
        <v>309.59899999999999</v>
      </c>
      <c r="JP40" s="136">
        <v>2576.20201</v>
      </c>
      <c r="JQ40" s="130">
        <v>313.62800000000004</v>
      </c>
      <c r="JR40" s="130">
        <v>314.14300000000003</v>
      </c>
      <c r="JS40" s="130">
        <v>305.25700000000001</v>
      </c>
      <c r="JT40" s="130">
        <v>256.27800000000002</v>
      </c>
      <c r="JU40" s="130">
        <v>289.661</v>
      </c>
      <c r="JV40" s="130">
        <v>301.73899999999998</v>
      </c>
      <c r="JW40" s="130">
        <v>300.81899999999996</v>
      </c>
      <c r="JX40" s="130">
        <v>325.08799999999997</v>
      </c>
      <c r="JY40" s="130">
        <v>312.50599999999997</v>
      </c>
      <c r="JZ40" s="130">
        <v>305.04399999999998</v>
      </c>
      <c r="KA40" s="130">
        <v>301.35599999999999</v>
      </c>
      <c r="KB40" s="377">
        <v>288.27413000000001</v>
      </c>
      <c r="KC40" s="136">
        <v>3613.79313</v>
      </c>
      <c r="KD40" s="378">
        <f>+IFERROR(KD31+KD32,"")</f>
        <v>290.19900000000001</v>
      </c>
      <c r="KE40" s="378">
        <f t="shared" ref="KE40:LP40" si="84">+IFERROR(KE31+KE32,"")</f>
        <v>282.58200000000005</v>
      </c>
      <c r="KF40" s="378">
        <f t="shared" si="84"/>
        <v>303.13499999999999</v>
      </c>
      <c r="KG40" s="378">
        <f t="shared" si="84"/>
        <v>269.14800000000002</v>
      </c>
      <c r="KH40" s="378">
        <f t="shared" si="84"/>
        <v>281.9190175</v>
      </c>
      <c r="KI40" s="378">
        <f t="shared" si="84"/>
        <v>280.73099999999999</v>
      </c>
      <c r="KJ40" s="378">
        <f t="shared" si="84"/>
        <v>272.09100000000001</v>
      </c>
      <c r="KK40" s="378">
        <f t="shared" si="84"/>
        <v>310.98599999999999</v>
      </c>
      <c r="KL40" s="378">
        <f t="shared" si="84"/>
        <v>301.96799999999996</v>
      </c>
      <c r="KM40" s="378">
        <f t="shared" si="84"/>
        <v>285.19491249999999</v>
      </c>
      <c r="KN40" s="378">
        <f t="shared" si="84"/>
        <v>295.19200000000001</v>
      </c>
      <c r="KO40" s="378">
        <f t="shared" si="84"/>
        <v>263.40300000000002</v>
      </c>
      <c r="KP40" s="136">
        <f t="shared" si="84"/>
        <v>3436.5489300000004</v>
      </c>
      <c r="KQ40" s="378">
        <f t="shared" si="84"/>
        <v>248.89200000000002</v>
      </c>
      <c r="KR40" s="378">
        <f t="shared" si="84"/>
        <v>240.33499999999998</v>
      </c>
      <c r="KS40" s="378">
        <f t="shared" si="84"/>
        <v>232.09899999999999</v>
      </c>
      <c r="KT40" s="378">
        <f t="shared" si="84"/>
        <v>211.42699999999999</v>
      </c>
      <c r="KU40" s="378">
        <f t="shared" si="84"/>
        <v>234.517</v>
      </c>
      <c r="KV40" s="378">
        <f t="shared" si="84"/>
        <v>235.75300000000001</v>
      </c>
      <c r="KW40" s="378">
        <f t="shared" si="84"/>
        <v>256.88799999999998</v>
      </c>
      <c r="KX40" s="378">
        <f t="shared" si="84"/>
        <v>263.79300000000001</v>
      </c>
      <c r="KY40" s="378">
        <f t="shared" si="84"/>
        <v>259.11599999999999</v>
      </c>
      <c r="KZ40" s="378">
        <f t="shared" si="84"/>
        <v>267.72399999999999</v>
      </c>
      <c r="LA40" s="378">
        <f t="shared" si="84"/>
        <v>258.49599999999998</v>
      </c>
      <c r="LB40" s="378">
        <f t="shared" si="84"/>
        <v>220.018</v>
      </c>
      <c r="LC40" s="136">
        <f t="shared" si="84"/>
        <v>2929.0580000000004</v>
      </c>
      <c r="LD40" s="378">
        <f t="shared" si="84"/>
        <v>240.96099999999998</v>
      </c>
      <c r="LE40" s="378">
        <f t="shared" si="84"/>
        <v>219.86599999999999</v>
      </c>
      <c r="LF40" s="378">
        <f t="shared" si="84"/>
        <v>214.392</v>
      </c>
      <c r="LG40" s="378">
        <f t="shared" si="84"/>
        <v>218.447</v>
      </c>
      <c r="LH40" s="378">
        <f t="shared" si="84"/>
        <v>212.90100000000001</v>
      </c>
      <c r="LI40" s="378">
        <f>+IFERROR(LI31+LI32,"")</f>
        <v>211.459</v>
      </c>
      <c r="LJ40" s="378">
        <f t="shared" si="84"/>
        <v>237.02</v>
      </c>
      <c r="LK40" s="378">
        <f t="shared" si="84"/>
        <v>256.81599999999997</v>
      </c>
      <c r="LL40" s="378">
        <f t="shared" si="84"/>
        <v>253.37799999999999</v>
      </c>
      <c r="LM40" s="378">
        <f t="shared" si="84"/>
        <v>278.12</v>
      </c>
      <c r="LN40" s="378">
        <f t="shared" si="84"/>
        <v>254.06200000000001</v>
      </c>
      <c r="LO40" s="378">
        <f t="shared" si="84"/>
        <v>237.60900000000001</v>
      </c>
      <c r="LP40" s="136">
        <f t="shared" si="84"/>
        <v>2835.0309999999999</v>
      </c>
      <c r="LQ40" s="378">
        <f t="shared" ref="LQ40:LU40" si="85">+IFERROR(LQ31+LQ32,"")</f>
        <v>253.22900000000001</v>
      </c>
      <c r="LR40" s="378">
        <f t="shared" si="85"/>
        <v>236.99200000000002</v>
      </c>
      <c r="LS40" s="378">
        <f t="shared" si="85"/>
        <v>223.58300000000003</v>
      </c>
      <c r="LT40" s="378">
        <f t="shared" si="85"/>
        <v>219.9</v>
      </c>
      <c r="LU40" s="378">
        <f t="shared" si="85"/>
        <v>236.05199999999999</v>
      </c>
      <c r="LV40" s="378">
        <f>+IFERROR(LV31+LV32,"")</f>
        <v>232.214</v>
      </c>
      <c r="LW40" s="378">
        <f t="shared" ref="LW40:MH40" si="86">+IFERROR(LW31+LW32,"")</f>
        <v>256.88400000000001</v>
      </c>
      <c r="LX40" s="378">
        <f t="shared" si="86"/>
        <v>281.735095</v>
      </c>
      <c r="LY40" s="378">
        <f t="shared" si="86"/>
        <v>275.84539999999998</v>
      </c>
      <c r="LZ40" s="378">
        <f t="shared" si="86"/>
        <v>287.3901350000001</v>
      </c>
      <c r="MA40" s="378">
        <f t="shared" si="86"/>
        <v>274.03062750000004</v>
      </c>
      <c r="MB40" s="378">
        <f t="shared" si="86"/>
        <v>271.40079749999893</v>
      </c>
      <c r="MC40" s="136">
        <f t="shared" si="86"/>
        <v>3049.2560549999994</v>
      </c>
      <c r="MD40" s="378">
        <f t="shared" si="86"/>
        <v>276.2209074999999</v>
      </c>
      <c r="ME40" s="378">
        <f t="shared" si="86"/>
        <v>249.20087499999889</v>
      </c>
      <c r="MF40" s="378">
        <f t="shared" si="86"/>
        <v>0</v>
      </c>
      <c r="MG40" s="378">
        <f t="shared" si="86"/>
        <v>0</v>
      </c>
      <c r="MH40" s="378" t="str">
        <f t="shared" si="86"/>
        <v/>
      </c>
      <c r="MI40" s="378" t="str">
        <f>+IFERROR(MI31+MI32,"")</f>
        <v/>
      </c>
      <c r="MJ40" s="378" t="str">
        <f t="shared" ref="MJ40:MP40" si="87">+IFERROR(MJ31+MJ32,"")</f>
        <v/>
      </c>
      <c r="MK40" s="378" t="str">
        <f t="shared" si="87"/>
        <v/>
      </c>
      <c r="ML40" s="378" t="str">
        <f t="shared" si="87"/>
        <v/>
      </c>
      <c r="MM40" s="378" t="str">
        <f t="shared" si="87"/>
        <v/>
      </c>
      <c r="MN40" s="378" t="str">
        <f t="shared" si="87"/>
        <v/>
      </c>
      <c r="MO40" s="378" t="str">
        <f t="shared" si="87"/>
        <v/>
      </c>
      <c r="MP40" s="136">
        <f t="shared" si="87"/>
        <v>525.42178249999881</v>
      </c>
    </row>
    <row r="41" spans="2:354" outlineLevel="1">
      <c r="B41" s="9" t="s">
        <v>367</v>
      </c>
      <c r="C41" s="62" t="s">
        <v>360</v>
      </c>
      <c r="D41" s="130">
        <v>52.754000000000005</v>
      </c>
      <c r="E41" s="130">
        <v>50.040999999999997</v>
      </c>
      <c r="F41" s="130">
        <v>40.433</v>
      </c>
      <c r="G41" s="130">
        <v>43.521000000000001</v>
      </c>
      <c r="H41" s="130">
        <v>44.566000000000003</v>
      </c>
      <c r="I41" s="130">
        <v>46.183</v>
      </c>
      <c r="J41" s="130">
        <v>47.683</v>
      </c>
      <c r="K41" s="130">
        <v>49.588000000000001</v>
      </c>
      <c r="L41" s="130">
        <v>55.693000000000005</v>
      </c>
      <c r="M41" s="130">
        <v>56.160000000000004</v>
      </c>
      <c r="N41" s="130">
        <v>49.167000000000002</v>
      </c>
      <c r="O41" s="130">
        <v>47.774999999999999</v>
      </c>
      <c r="P41" s="136">
        <v>583.56400000000008</v>
      </c>
      <c r="Q41" s="130">
        <v>44.936</v>
      </c>
      <c r="R41" s="130">
        <v>37.631</v>
      </c>
      <c r="S41" s="130">
        <v>39.048000000000002</v>
      </c>
      <c r="T41" s="130">
        <v>37.36</v>
      </c>
      <c r="U41" s="130">
        <v>44.709000000000003</v>
      </c>
      <c r="V41" s="130">
        <v>41.027000000000001</v>
      </c>
      <c r="W41" s="130">
        <v>43.502000000000002</v>
      </c>
      <c r="X41" s="130">
        <v>48.875999999999998</v>
      </c>
      <c r="Y41" s="130">
        <v>53.317</v>
      </c>
      <c r="Z41" s="130">
        <v>60.466999999999999</v>
      </c>
      <c r="AA41" s="130">
        <v>61.550000000000004</v>
      </c>
      <c r="AB41" s="130">
        <v>69.676000000000002</v>
      </c>
      <c r="AC41" s="136">
        <v>582.09900000000005</v>
      </c>
      <c r="AD41" s="130">
        <v>70.558999999999997</v>
      </c>
      <c r="AE41" s="130">
        <v>45.324999999999996</v>
      </c>
      <c r="AF41" s="130">
        <v>49.21</v>
      </c>
      <c r="AG41" s="130">
        <v>49.355999999999995</v>
      </c>
      <c r="AH41" s="130">
        <v>50.133000000000003</v>
      </c>
      <c r="AI41" s="130">
        <v>44.585000000000001</v>
      </c>
      <c r="AJ41" s="130">
        <v>53.703999999999994</v>
      </c>
      <c r="AK41" s="130">
        <v>57.779000000000003</v>
      </c>
      <c r="AL41" s="130">
        <v>58.567000000000007</v>
      </c>
      <c r="AM41" s="130">
        <v>60.225999999999999</v>
      </c>
      <c r="AN41" s="130">
        <v>53.442</v>
      </c>
      <c r="AO41" s="130">
        <v>62.734999999999999</v>
      </c>
      <c r="AP41" s="136">
        <v>655.62099999999998</v>
      </c>
      <c r="AQ41" s="130">
        <v>54.881</v>
      </c>
      <c r="AR41" s="130">
        <v>49.128</v>
      </c>
      <c r="AS41" s="130">
        <v>47.765000000000001</v>
      </c>
      <c r="AT41" s="130">
        <v>48.356999999999999</v>
      </c>
      <c r="AU41" s="130">
        <v>47.085999999999999</v>
      </c>
      <c r="AV41" s="130">
        <v>45.146000000000001</v>
      </c>
      <c r="AW41" s="130">
        <v>51.912999999999997</v>
      </c>
      <c r="AX41" s="130">
        <v>55.465000000000003</v>
      </c>
      <c r="AY41" s="130">
        <v>58.769000000000005</v>
      </c>
      <c r="AZ41" s="130">
        <v>63.145000000000003</v>
      </c>
      <c r="BA41" s="130">
        <v>56.756</v>
      </c>
      <c r="BB41" s="130">
        <v>63.073999999999998</v>
      </c>
      <c r="BC41" s="136">
        <v>641.4849999999999</v>
      </c>
      <c r="BD41" s="130">
        <v>53.451999999999998</v>
      </c>
      <c r="BE41" s="130">
        <v>45.19</v>
      </c>
      <c r="BF41" s="130">
        <v>50.225819999999999</v>
      </c>
      <c r="BG41" s="130">
        <v>43.735329999999998</v>
      </c>
      <c r="BH41" s="130">
        <v>47.40034</v>
      </c>
      <c r="BI41" s="130">
        <v>45.094749999999998</v>
      </c>
      <c r="BJ41" s="130">
        <v>47.732730000000004</v>
      </c>
      <c r="BK41" s="130">
        <v>51.341000000000001</v>
      </c>
      <c r="BL41" s="130">
        <v>56.860480000000003</v>
      </c>
      <c r="BM41" s="130">
        <v>58.553829999999998</v>
      </c>
      <c r="BN41" s="130">
        <v>60.011990000000004</v>
      </c>
      <c r="BO41" s="130">
        <v>66.327950000000001</v>
      </c>
      <c r="BP41" s="136">
        <v>625.92621999999994</v>
      </c>
      <c r="BQ41" s="130">
        <v>57.501889999999996</v>
      </c>
      <c r="BR41" s="130">
        <v>52.01153</v>
      </c>
      <c r="BS41" s="130">
        <v>53.127580000000002</v>
      </c>
      <c r="BT41" s="130">
        <v>55.674430000000001</v>
      </c>
      <c r="BU41" s="130">
        <v>53.353909999999999</v>
      </c>
      <c r="BV41" s="130">
        <v>51.953790000000005</v>
      </c>
      <c r="BW41" s="130">
        <v>57.038399999999996</v>
      </c>
      <c r="BX41" s="130">
        <v>70.12697</v>
      </c>
      <c r="BY41" s="130">
        <v>71.813910000000007</v>
      </c>
      <c r="BZ41" s="130">
        <v>72.827579999999998</v>
      </c>
      <c r="CA41" s="130">
        <v>75.055779999999999</v>
      </c>
      <c r="CB41" s="130">
        <v>75.554010000000005</v>
      </c>
      <c r="CC41" s="136">
        <v>746.03978000000006</v>
      </c>
      <c r="CD41" s="130">
        <v>71.508380000000002</v>
      </c>
      <c r="CE41" s="130">
        <v>66.638989999999993</v>
      </c>
      <c r="CF41" s="130">
        <v>69.930869999999999</v>
      </c>
      <c r="CG41" s="130">
        <v>63.744489999999999</v>
      </c>
      <c r="CH41" s="130">
        <v>65.164060000000006</v>
      </c>
      <c r="CI41" s="130">
        <v>62.659840000000003</v>
      </c>
      <c r="CJ41" s="130">
        <v>64.889560000000003</v>
      </c>
      <c r="CK41" s="130">
        <v>89.705770000000001</v>
      </c>
      <c r="CL41" s="130">
        <v>90.198909999999998</v>
      </c>
      <c r="CM41" s="130">
        <v>90.542580000000015</v>
      </c>
      <c r="CN41" s="130">
        <v>84.751120000000014</v>
      </c>
      <c r="CO41" s="130">
        <v>89.958320000000015</v>
      </c>
      <c r="CP41" s="136">
        <v>909.69289000000003</v>
      </c>
      <c r="CQ41" s="130">
        <v>75.028440000000003</v>
      </c>
      <c r="CR41" s="130">
        <v>62.153770000000002</v>
      </c>
      <c r="CS41" s="130">
        <v>72.154229999999998</v>
      </c>
      <c r="CT41" s="130">
        <v>67.555999999999997</v>
      </c>
      <c r="CU41" s="130">
        <v>81.443110000000004</v>
      </c>
      <c r="CV41" s="130">
        <v>77.813739999999996</v>
      </c>
      <c r="CW41" s="130">
        <v>80.295320000000004</v>
      </c>
      <c r="CX41" s="130">
        <v>93.246780000000001</v>
      </c>
      <c r="CY41" s="130">
        <v>94.895769999999999</v>
      </c>
      <c r="CZ41" s="130">
        <v>101.53701</v>
      </c>
      <c r="DA41" s="130">
        <v>103.68631999999999</v>
      </c>
      <c r="DB41" s="130">
        <v>101.96747000000001</v>
      </c>
      <c r="DC41" s="136">
        <v>1011.77796</v>
      </c>
      <c r="DD41" s="130">
        <v>96.16601</v>
      </c>
      <c r="DE41" s="130">
        <v>75.81</v>
      </c>
      <c r="DF41" s="130">
        <v>87.181999999999988</v>
      </c>
      <c r="DG41" s="130">
        <v>92.244700000000009</v>
      </c>
      <c r="DH41" s="130">
        <v>90.728999999999999</v>
      </c>
      <c r="DI41" s="130">
        <v>85.445279999999997</v>
      </c>
      <c r="DJ41" s="130">
        <v>88.873360000000005</v>
      </c>
      <c r="DK41" s="130">
        <v>85.569940000000003</v>
      </c>
      <c r="DL41" s="130">
        <v>84.019860000000008</v>
      </c>
      <c r="DM41" s="130">
        <v>83.405410000000003</v>
      </c>
      <c r="DN41" s="130">
        <v>86.891170000000002</v>
      </c>
      <c r="DO41" s="130">
        <v>93.727720000000005</v>
      </c>
      <c r="DP41" s="136">
        <v>1050.0644500000001</v>
      </c>
      <c r="DQ41" s="130">
        <v>88.743589999999998</v>
      </c>
      <c r="DR41" s="130">
        <v>78.770910000000001</v>
      </c>
      <c r="DS41" s="130">
        <v>79.161789999999996</v>
      </c>
      <c r="DT41" s="130">
        <v>90.761470000000017</v>
      </c>
      <c r="DU41" s="130">
        <v>95.715370000000007</v>
      </c>
      <c r="DV41" s="130">
        <v>91.741200000000006</v>
      </c>
      <c r="DW41" s="130">
        <v>106.53503000000001</v>
      </c>
      <c r="DX41" s="130">
        <v>115.07580999999999</v>
      </c>
      <c r="DY41" s="130">
        <v>121.32247</v>
      </c>
      <c r="DZ41" s="130">
        <v>135.0232</v>
      </c>
      <c r="EA41" s="130">
        <v>120.34594</v>
      </c>
      <c r="EB41" s="130">
        <v>131.34199000000001</v>
      </c>
      <c r="EC41" s="136">
        <v>1254.5387700000001</v>
      </c>
      <c r="ED41" s="130">
        <v>109.49844</v>
      </c>
      <c r="EE41" s="130">
        <v>93.271050000000002</v>
      </c>
      <c r="EF41" s="130">
        <v>122.94416999999999</v>
      </c>
      <c r="EG41" s="130">
        <v>118.16307</v>
      </c>
      <c r="EH41" s="130">
        <v>122.11301</v>
      </c>
      <c r="EI41" s="130">
        <v>121.77911</v>
      </c>
      <c r="EJ41" s="130">
        <v>133.06333000000001</v>
      </c>
      <c r="EK41" s="130">
        <v>136.07661999999999</v>
      </c>
      <c r="EL41" s="130">
        <v>152.51091</v>
      </c>
      <c r="EM41" s="130">
        <v>165.69882999999999</v>
      </c>
      <c r="EN41" s="130">
        <v>162.78769</v>
      </c>
      <c r="EO41" s="130">
        <v>154.77085</v>
      </c>
      <c r="EP41" s="136">
        <v>1592.6770799999999</v>
      </c>
      <c r="EQ41" s="130">
        <v>124.36641</v>
      </c>
      <c r="ER41" s="130">
        <v>115.51679999999999</v>
      </c>
      <c r="ES41" s="130">
        <v>121.40100000000001</v>
      </c>
      <c r="ET41" s="130">
        <v>118.18031999999999</v>
      </c>
      <c r="EU41" s="130">
        <v>123.88049000000001</v>
      </c>
      <c r="EV41" s="130">
        <v>116.75985</v>
      </c>
      <c r="EW41" s="130">
        <v>136.50556999999998</v>
      </c>
      <c r="EX41" s="130">
        <v>151.48000999999999</v>
      </c>
      <c r="EY41" s="130">
        <v>160.67734999999999</v>
      </c>
      <c r="EZ41" s="130">
        <v>184.82383999999999</v>
      </c>
      <c r="FA41" s="130">
        <v>174.79538000000002</v>
      </c>
      <c r="FB41" s="130">
        <v>180.44981000000001</v>
      </c>
      <c r="FC41" s="136">
        <v>1708.83683</v>
      </c>
      <c r="FD41" s="130">
        <v>160.99160999999998</v>
      </c>
      <c r="FE41" s="130">
        <v>140.63422</v>
      </c>
      <c r="FF41" s="130">
        <v>161.58858000000001</v>
      </c>
      <c r="FG41" s="130">
        <v>147.66272000000001</v>
      </c>
      <c r="FH41" s="130">
        <v>158.00209000000001</v>
      </c>
      <c r="FI41" s="130">
        <v>164.42562000000001</v>
      </c>
      <c r="FJ41" s="130">
        <v>175.38096999999999</v>
      </c>
      <c r="FK41" s="130">
        <v>200.18736999999999</v>
      </c>
      <c r="FL41" s="130">
        <v>214.38758999999999</v>
      </c>
      <c r="FM41" s="130">
        <v>235.91774999999998</v>
      </c>
      <c r="FN41" s="130">
        <v>225.86725999999999</v>
      </c>
      <c r="FO41" s="130">
        <v>218.74985999999998</v>
      </c>
      <c r="FP41" s="136">
        <v>2203.7956400000003</v>
      </c>
      <c r="FQ41" s="130">
        <v>215.04342</v>
      </c>
      <c r="FR41" s="130">
        <v>175.14939000000001</v>
      </c>
      <c r="FS41" s="130">
        <v>180.05601999999999</v>
      </c>
      <c r="FT41" s="130">
        <v>199.9795</v>
      </c>
      <c r="FU41" s="130">
        <v>195.82478</v>
      </c>
      <c r="FV41" s="130">
        <v>187.84671</v>
      </c>
      <c r="FW41" s="130">
        <v>211.86604</v>
      </c>
      <c r="FX41" s="130">
        <v>217.23085</v>
      </c>
      <c r="FY41" s="130">
        <v>216.85977</v>
      </c>
      <c r="FZ41" s="130">
        <v>233.53364999999999</v>
      </c>
      <c r="GA41" s="130">
        <v>237.37573999999998</v>
      </c>
      <c r="GB41" s="130">
        <v>243.87755999999999</v>
      </c>
      <c r="GC41" s="136">
        <v>2514.6434300000001</v>
      </c>
      <c r="GD41" s="130">
        <v>200.79333</v>
      </c>
      <c r="GE41" s="130">
        <v>185.38477</v>
      </c>
      <c r="GF41" s="130">
        <v>187.13423</v>
      </c>
      <c r="GG41" s="130">
        <v>196.07086999999999</v>
      </c>
      <c r="GH41" s="130">
        <v>209.49053000000001</v>
      </c>
      <c r="GI41" s="130">
        <v>200.88964999999999</v>
      </c>
      <c r="GJ41" s="130">
        <v>215.69720999999998</v>
      </c>
      <c r="GK41" s="130">
        <v>236.90989999999999</v>
      </c>
      <c r="GL41" s="130">
        <v>249.42107999999999</v>
      </c>
      <c r="GM41" s="130">
        <v>246.21863000000002</v>
      </c>
      <c r="GN41" s="130">
        <v>239.79674</v>
      </c>
      <c r="GO41" s="130">
        <v>231.73345</v>
      </c>
      <c r="GP41" s="136">
        <v>2599.5403900000006</v>
      </c>
      <c r="GQ41" s="130">
        <v>217.54628</v>
      </c>
      <c r="GR41" s="130">
        <v>177.27337</v>
      </c>
      <c r="GS41" s="130">
        <v>190.75174999999999</v>
      </c>
      <c r="GT41" s="130">
        <v>189.94710000000001</v>
      </c>
      <c r="GU41" s="130">
        <v>183.44604999999999</v>
      </c>
      <c r="GV41" s="130">
        <v>182.580061</v>
      </c>
      <c r="GW41" s="130">
        <v>187.78485999999998</v>
      </c>
      <c r="GX41" s="130">
        <v>216.24953150000002</v>
      </c>
      <c r="GY41" s="130">
        <v>222.347656</v>
      </c>
      <c r="GZ41" s="130">
        <v>230.20879250000002</v>
      </c>
      <c r="HA41" s="130">
        <v>235.5151875</v>
      </c>
      <c r="HB41" s="130">
        <v>250.59399999999999</v>
      </c>
      <c r="HC41" s="136">
        <v>2484.2446385000003</v>
      </c>
      <c r="HD41" s="130">
        <v>223.98405</v>
      </c>
      <c r="HE41" s="130">
        <v>193.79008350000001</v>
      </c>
      <c r="HF41" s="130">
        <v>210.66236499999999</v>
      </c>
      <c r="HG41" s="130">
        <v>205.64099999999999</v>
      </c>
      <c r="HH41" s="130">
        <v>209.529</v>
      </c>
      <c r="HI41" s="130">
        <v>191.40523250000001</v>
      </c>
      <c r="HJ41" s="130">
        <v>218.86576500000001</v>
      </c>
      <c r="HK41" s="130">
        <v>249.13300000000001</v>
      </c>
      <c r="HL41" s="130">
        <v>241.245</v>
      </c>
      <c r="HM41" s="130">
        <v>235.31700000000001</v>
      </c>
      <c r="HN41" s="130">
        <v>235.06899999999999</v>
      </c>
      <c r="HO41" s="130">
        <v>230.30099999999999</v>
      </c>
      <c r="HP41" s="136">
        <v>2644.9424959999997</v>
      </c>
      <c r="HQ41" s="130">
        <v>204.649</v>
      </c>
      <c r="HR41" s="130">
        <v>199.941</v>
      </c>
      <c r="HS41" s="130">
        <v>201.53200000000001</v>
      </c>
      <c r="HT41" s="130">
        <v>200.08600000000001</v>
      </c>
      <c r="HU41" s="130">
        <v>195.72200000000001</v>
      </c>
      <c r="HV41" s="130">
        <v>199.09700000000001</v>
      </c>
      <c r="HW41" s="130">
        <v>212.27514249999999</v>
      </c>
      <c r="HX41" s="130">
        <v>231.00187</v>
      </c>
      <c r="HY41" s="130">
        <v>243.68765999999999</v>
      </c>
      <c r="HZ41" s="130">
        <v>266.42474499999997</v>
      </c>
      <c r="IA41" s="130">
        <v>251.8227885</v>
      </c>
      <c r="IB41" s="130">
        <v>247.60564249999999</v>
      </c>
      <c r="IC41" s="136">
        <v>2653.8448485000004</v>
      </c>
      <c r="ID41" s="130">
        <v>219.38399999999999</v>
      </c>
      <c r="IE41" s="130">
        <v>190.15700000000001</v>
      </c>
      <c r="IF41" s="130">
        <v>202.84299999999999</v>
      </c>
      <c r="IG41" s="130">
        <v>205.14192499999999</v>
      </c>
      <c r="IH41" s="130">
        <v>210.84</v>
      </c>
      <c r="II41" s="130">
        <v>203.66535250000001</v>
      </c>
      <c r="IJ41" s="130">
        <v>213.32326749999999</v>
      </c>
      <c r="IK41" s="130">
        <v>233.84164000000001</v>
      </c>
      <c r="IL41" s="130">
        <v>230.61500000000001</v>
      </c>
      <c r="IM41" s="130">
        <v>235.44054749999998</v>
      </c>
      <c r="IN41" s="130">
        <v>237.28333499999999</v>
      </c>
      <c r="IO41" s="130">
        <v>214.1242225</v>
      </c>
      <c r="IP41" s="136">
        <v>2596.6592900000001</v>
      </c>
      <c r="IQ41" s="130">
        <v>205.13662500000001</v>
      </c>
      <c r="IR41" s="130">
        <v>175.26809499999999</v>
      </c>
      <c r="IS41" s="130">
        <v>186.69988750000002</v>
      </c>
      <c r="IT41" s="130">
        <v>192.96856750000001</v>
      </c>
      <c r="IU41" s="130">
        <v>208.86072200000001</v>
      </c>
      <c r="IV41" s="130">
        <v>203.50401250000002</v>
      </c>
      <c r="IW41" s="130">
        <v>220.53964499999998</v>
      </c>
      <c r="IX41" s="130">
        <v>236.730355</v>
      </c>
      <c r="IY41" s="130">
        <v>237.31098</v>
      </c>
      <c r="IZ41" s="130">
        <v>260.50815749999998</v>
      </c>
      <c r="JA41" s="130">
        <v>232.9752125</v>
      </c>
      <c r="JB41" s="130">
        <v>223.64594750000001</v>
      </c>
      <c r="JC41" s="136">
        <v>2584.1482070000002</v>
      </c>
      <c r="JD41" s="130">
        <v>198.06067999999999</v>
      </c>
      <c r="JE41" s="130">
        <v>183.76163750000001</v>
      </c>
      <c r="JF41" s="130">
        <v>90.778192500000003</v>
      </c>
      <c r="JG41" s="130">
        <v>1.0000000000000001E-5</v>
      </c>
      <c r="JH41" s="130">
        <v>50.482647400999902</v>
      </c>
      <c r="JI41" s="130">
        <v>106.884189859998</v>
      </c>
      <c r="JJ41" s="130">
        <v>173.56174132500001</v>
      </c>
      <c r="JK41" s="130">
        <v>208.6380489725</v>
      </c>
      <c r="JL41" s="130">
        <v>225.42611172500202</v>
      </c>
      <c r="JM41" s="130">
        <v>268.11478139999997</v>
      </c>
      <c r="JN41" s="130">
        <v>263.81946392000003</v>
      </c>
      <c r="JO41" s="130">
        <v>249.7182471525</v>
      </c>
      <c r="JP41" s="136">
        <v>2019.2457517559999</v>
      </c>
      <c r="JQ41" s="130">
        <v>210.721994795</v>
      </c>
      <c r="JR41" s="130">
        <v>202.95580051500002</v>
      </c>
      <c r="JS41" s="130">
        <v>218.76406249999999</v>
      </c>
      <c r="JT41" s="130">
        <v>204.92828</v>
      </c>
      <c r="JU41" s="130">
        <v>216.6628225</v>
      </c>
      <c r="JV41" s="130">
        <v>227.81880000000001</v>
      </c>
      <c r="JW41" s="130">
        <v>242.03625500000001</v>
      </c>
      <c r="JX41" s="130">
        <v>259.36509749999999</v>
      </c>
      <c r="JY41" s="130">
        <v>266.9678025</v>
      </c>
      <c r="JZ41" s="130">
        <v>297.27675499999998</v>
      </c>
      <c r="KA41" s="130">
        <v>269.88352750000001</v>
      </c>
      <c r="KB41" s="377">
        <v>277.83446750000002</v>
      </c>
      <c r="KC41" s="136">
        <v>2895.2156653099996</v>
      </c>
      <c r="KD41" s="378">
        <f>+KD33</f>
        <v>235.36097750000002</v>
      </c>
      <c r="KE41" s="378">
        <f t="shared" ref="KE41:LP41" si="88">+KE33</f>
        <v>225.016505</v>
      </c>
      <c r="KF41" s="378">
        <f t="shared" si="88"/>
        <v>249.1937135</v>
      </c>
      <c r="KG41" s="378">
        <f t="shared" si="88"/>
        <v>245.002365</v>
      </c>
      <c r="KH41" s="378">
        <f t="shared" si="88"/>
        <v>241.1119625</v>
      </c>
      <c r="KI41" s="378">
        <f t="shared" si="88"/>
        <v>244.97404250000002</v>
      </c>
      <c r="KJ41" s="378">
        <f t="shared" si="88"/>
        <v>246.160325</v>
      </c>
      <c r="KK41" s="378">
        <f t="shared" si="88"/>
        <v>269.90467999999998</v>
      </c>
      <c r="KL41" s="378">
        <f t="shared" si="88"/>
        <v>281.55676</v>
      </c>
      <c r="KM41" s="378">
        <f t="shared" si="88"/>
        <v>285.79805499999998</v>
      </c>
      <c r="KN41" s="378">
        <f t="shared" si="88"/>
        <v>264.02797999999996</v>
      </c>
      <c r="KO41" s="378">
        <f t="shared" si="88"/>
        <v>258.55123750000001</v>
      </c>
      <c r="KP41" s="136">
        <f t="shared" si="88"/>
        <v>3046.6586035</v>
      </c>
      <c r="KQ41" s="378">
        <f t="shared" si="88"/>
        <v>139.00899250000001</v>
      </c>
      <c r="KR41" s="378">
        <f t="shared" si="88"/>
        <v>172.10984999999999</v>
      </c>
      <c r="KS41" s="378">
        <f t="shared" si="88"/>
        <v>205.3167325</v>
      </c>
      <c r="KT41" s="378">
        <f t="shared" si="88"/>
        <v>202.1947275</v>
      </c>
      <c r="KU41" s="378">
        <f t="shared" si="88"/>
        <v>222.08063000000001</v>
      </c>
      <c r="KV41" s="378">
        <f t="shared" si="88"/>
        <v>218.86996500000001</v>
      </c>
      <c r="KW41" s="378">
        <f t="shared" si="88"/>
        <v>240.15172750000002</v>
      </c>
      <c r="KX41" s="378">
        <f t="shared" si="88"/>
        <v>242.05305249999998</v>
      </c>
      <c r="KY41" s="378">
        <f t="shared" si="88"/>
        <v>241.27373</v>
      </c>
      <c r="KZ41" s="378">
        <f t="shared" si="88"/>
        <v>241.89812599999999</v>
      </c>
      <c r="LA41" s="378">
        <f t="shared" si="88"/>
        <v>233.1911475</v>
      </c>
      <c r="LB41" s="378">
        <f t="shared" si="88"/>
        <v>222.7808675</v>
      </c>
      <c r="LC41" s="136">
        <f t="shared" si="88"/>
        <v>2580.9295485000002</v>
      </c>
      <c r="LD41" s="378">
        <f t="shared" si="88"/>
        <v>204.04234</v>
      </c>
      <c r="LE41" s="378">
        <f t="shared" si="88"/>
        <v>186.04394500000001</v>
      </c>
      <c r="LF41" s="378">
        <f t="shared" si="88"/>
        <v>194.65388750000002</v>
      </c>
      <c r="LG41" s="378">
        <f t="shared" si="88"/>
        <v>211.71725000000001</v>
      </c>
      <c r="LH41" s="378">
        <f t="shared" si="88"/>
        <v>205.04465500000001</v>
      </c>
      <c r="LI41" s="378">
        <f t="shared" si="88"/>
        <v>195.79084</v>
      </c>
      <c r="LJ41" s="378">
        <f t="shared" si="88"/>
        <v>220.10181249999999</v>
      </c>
      <c r="LK41" s="378">
        <f t="shared" si="88"/>
        <v>228.50892499999998</v>
      </c>
      <c r="LL41" s="378">
        <f t="shared" si="88"/>
        <v>229.46712500000001</v>
      </c>
      <c r="LM41" s="378">
        <f t="shared" si="88"/>
        <v>236.96308499999998</v>
      </c>
      <c r="LN41" s="378">
        <f t="shared" si="88"/>
        <v>215.5069325</v>
      </c>
      <c r="LO41" s="378">
        <f t="shared" si="88"/>
        <v>207.34131749999898</v>
      </c>
      <c r="LP41" s="136">
        <f t="shared" si="88"/>
        <v>2535.1821149999992</v>
      </c>
      <c r="LQ41" s="378">
        <f t="shared" ref="LQ41:MC41" si="89">+LQ33</f>
        <v>196.94019500000002</v>
      </c>
      <c r="LR41" s="378">
        <f t="shared" si="89"/>
        <v>185.43228500000001</v>
      </c>
      <c r="LS41" s="378">
        <f t="shared" si="89"/>
        <v>198.57839999999999</v>
      </c>
      <c r="LT41" s="378">
        <f t="shared" si="89"/>
        <v>203.24332999999899</v>
      </c>
      <c r="LU41" s="378">
        <f>+LU33</f>
        <v>213.671944999999</v>
      </c>
      <c r="LV41" s="378">
        <f t="shared" si="89"/>
        <v>206.38300499999897</v>
      </c>
      <c r="LW41" s="378">
        <f t="shared" si="89"/>
        <v>223.56013499999898</v>
      </c>
      <c r="LX41" s="378">
        <f t="shared" si="89"/>
        <v>229.81559499999901</v>
      </c>
      <c r="LY41" s="378">
        <f t="shared" si="89"/>
        <v>240.404024999999</v>
      </c>
      <c r="LZ41" s="378">
        <f t="shared" si="89"/>
        <v>249.63948250000001</v>
      </c>
      <c r="MA41" s="378">
        <f t="shared" si="89"/>
        <v>242.86413000000002</v>
      </c>
      <c r="MB41" s="378">
        <f t="shared" si="89"/>
        <v>245.58504499999898</v>
      </c>
      <c r="MC41" s="136">
        <f t="shared" si="89"/>
        <v>2636.117572499993</v>
      </c>
      <c r="MD41" s="378">
        <f t="shared" ref="MD41:MG41" si="90">+MD33</f>
        <v>228.52490999999901</v>
      </c>
      <c r="ME41" s="378">
        <f t="shared" si="90"/>
        <v>202.77736999999999</v>
      </c>
      <c r="MF41" s="378">
        <f t="shared" si="90"/>
        <v>0</v>
      </c>
      <c r="MG41" s="378">
        <f t="shared" si="90"/>
        <v>0</v>
      </c>
      <c r="MH41" s="378" t="str">
        <f>+MH33</f>
        <v/>
      </c>
      <c r="MI41" s="378" t="str">
        <f t="shared" ref="MI41:MP41" si="91">+MI33</f>
        <v/>
      </c>
      <c r="MJ41" s="378" t="str">
        <f t="shared" si="91"/>
        <v/>
      </c>
      <c r="MK41" s="378" t="str">
        <f t="shared" si="91"/>
        <v/>
      </c>
      <c r="ML41" s="378" t="str">
        <f t="shared" si="91"/>
        <v/>
      </c>
      <c r="MM41" s="378" t="str">
        <f t="shared" si="91"/>
        <v/>
      </c>
      <c r="MN41" s="378" t="str">
        <f t="shared" si="91"/>
        <v/>
      </c>
      <c r="MO41" s="378" t="str">
        <f t="shared" si="91"/>
        <v/>
      </c>
      <c r="MP41" s="136">
        <f t="shared" si="91"/>
        <v>431.30227999999897</v>
      </c>
    </row>
    <row r="42" spans="2:354" outlineLevel="1">
      <c r="B42" s="9" t="s">
        <v>367</v>
      </c>
      <c r="C42" s="62" t="s">
        <v>362</v>
      </c>
      <c r="D42" s="130">
        <v>0</v>
      </c>
      <c r="E42" s="130">
        <v>0</v>
      </c>
      <c r="F42" s="130">
        <v>0</v>
      </c>
      <c r="G42" s="130">
        <v>0</v>
      </c>
      <c r="H42" s="130">
        <v>0</v>
      </c>
      <c r="I42" s="130">
        <v>0</v>
      </c>
      <c r="J42" s="130">
        <v>0</v>
      </c>
      <c r="K42" s="130">
        <v>0</v>
      </c>
      <c r="L42" s="130">
        <v>0</v>
      </c>
      <c r="M42" s="130">
        <v>0</v>
      </c>
      <c r="N42" s="130">
        <v>0</v>
      </c>
      <c r="O42" s="130">
        <v>0</v>
      </c>
      <c r="P42" s="136">
        <v>0</v>
      </c>
      <c r="Q42" s="130">
        <v>0</v>
      </c>
      <c r="R42" s="130">
        <v>0</v>
      </c>
      <c r="S42" s="130">
        <v>0</v>
      </c>
      <c r="T42" s="130">
        <v>0</v>
      </c>
      <c r="U42" s="130">
        <v>0</v>
      </c>
      <c r="V42" s="130">
        <v>0</v>
      </c>
      <c r="W42" s="130">
        <v>0</v>
      </c>
      <c r="X42" s="130">
        <v>0</v>
      </c>
      <c r="Y42" s="130">
        <v>0</v>
      </c>
      <c r="Z42" s="130">
        <v>0</v>
      </c>
      <c r="AA42" s="130">
        <v>0</v>
      </c>
      <c r="AB42" s="130">
        <v>0</v>
      </c>
      <c r="AC42" s="136">
        <v>0</v>
      </c>
      <c r="AD42" s="130">
        <v>0</v>
      </c>
      <c r="AE42" s="130">
        <v>0</v>
      </c>
      <c r="AF42" s="130">
        <v>0</v>
      </c>
      <c r="AG42" s="130">
        <v>0</v>
      </c>
      <c r="AH42" s="130">
        <v>0</v>
      </c>
      <c r="AI42" s="130">
        <v>0</v>
      </c>
      <c r="AJ42" s="130">
        <v>0</v>
      </c>
      <c r="AK42" s="130">
        <v>0</v>
      </c>
      <c r="AL42" s="130">
        <v>0</v>
      </c>
      <c r="AM42" s="130">
        <v>0</v>
      </c>
      <c r="AN42" s="130">
        <v>0</v>
      </c>
      <c r="AO42" s="130">
        <v>0</v>
      </c>
      <c r="AP42" s="136">
        <v>0</v>
      </c>
      <c r="AQ42" s="130">
        <v>0</v>
      </c>
      <c r="AR42" s="130">
        <v>0</v>
      </c>
      <c r="AS42" s="130">
        <v>0</v>
      </c>
      <c r="AT42" s="130">
        <v>0</v>
      </c>
      <c r="AU42" s="130">
        <v>0</v>
      </c>
      <c r="AV42" s="130">
        <v>0</v>
      </c>
      <c r="AW42" s="130">
        <v>0</v>
      </c>
      <c r="AX42" s="130">
        <v>0</v>
      </c>
      <c r="AY42" s="130">
        <v>0</v>
      </c>
      <c r="AZ42" s="130">
        <v>0</v>
      </c>
      <c r="BA42" s="130">
        <v>0</v>
      </c>
      <c r="BB42" s="130">
        <v>0</v>
      </c>
      <c r="BC42" s="136">
        <v>0</v>
      </c>
      <c r="BD42" s="130">
        <v>0</v>
      </c>
      <c r="BE42" s="130">
        <v>0</v>
      </c>
      <c r="BF42" s="130">
        <v>0</v>
      </c>
      <c r="BG42" s="130">
        <v>0</v>
      </c>
      <c r="BH42" s="130">
        <v>0</v>
      </c>
      <c r="BI42" s="130">
        <v>0</v>
      </c>
      <c r="BJ42" s="130">
        <v>0</v>
      </c>
      <c r="BK42" s="130">
        <v>0</v>
      </c>
      <c r="BL42" s="130">
        <v>0</v>
      </c>
      <c r="BM42" s="130">
        <v>0</v>
      </c>
      <c r="BN42" s="130">
        <v>0</v>
      </c>
      <c r="BO42" s="130">
        <v>0</v>
      </c>
      <c r="BP42" s="136">
        <v>0</v>
      </c>
      <c r="BQ42" s="130">
        <v>0</v>
      </c>
      <c r="BR42" s="130">
        <v>0</v>
      </c>
      <c r="BS42" s="130">
        <v>0</v>
      </c>
      <c r="BT42" s="130">
        <v>0</v>
      </c>
      <c r="BU42" s="130">
        <v>0</v>
      </c>
      <c r="BV42" s="130">
        <v>0</v>
      </c>
      <c r="BW42" s="130">
        <v>0</v>
      </c>
      <c r="BX42" s="130">
        <v>0</v>
      </c>
      <c r="BY42" s="130">
        <v>0</v>
      </c>
      <c r="BZ42" s="130">
        <v>0</v>
      </c>
      <c r="CA42" s="130">
        <v>0</v>
      </c>
      <c r="CB42" s="130">
        <v>0</v>
      </c>
      <c r="CC42" s="136">
        <v>0</v>
      </c>
      <c r="CD42" s="130">
        <v>0</v>
      </c>
      <c r="CE42" s="130">
        <v>0</v>
      </c>
      <c r="CF42" s="130">
        <v>0</v>
      </c>
      <c r="CG42" s="130">
        <v>0</v>
      </c>
      <c r="CH42" s="130">
        <v>0</v>
      </c>
      <c r="CI42" s="130">
        <v>-1.0000000009313226E-5</v>
      </c>
      <c r="CJ42" s="130">
        <v>-9.9999999511055643E-6</v>
      </c>
      <c r="CK42" s="130">
        <v>1.0000000009313226E-5</v>
      </c>
      <c r="CL42" s="130">
        <v>0</v>
      </c>
      <c r="CM42" s="130">
        <v>0</v>
      </c>
      <c r="CN42" s="130">
        <v>-1.0000000009313226E-5</v>
      </c>
      <c r="CO42" s="130">
        <v>0</v>
      </c>
      <c r="CP42" s="136">
        <v>-1.9999999960418792E-5</v>
      </c>
      <c r="CQ42" s="130">
        <v>0</v>
      </c>
      <c r="CR42" s="130">
        <v>0</v>
      </c>
      <c r="CS42" s="130">
        <v>0</v>
      </c>
      <c r="CT42" s="130">
        <v>4.2500000000000003E-3</v>
      </c>
      <c r="CU42" s="130">
        <v>0.55225999999999997</v>
      </c>
      <c r="CV42" s="130">
        <v>1.1353800000000001</v>
      </c>
      <c r="CW42" s="130">
        <v>1.99817</v>
      </c>
      <c r="CX42" s="130">
        <v>3.3406599999999997</v>
      </c>
      <c r="CY42" s="130">
        <v>2.9874999999999998</v>
      </c>
      <c r="CZ42" s="130">
        <v>3.121</v>
      </c>
      <c r="DA42" s="130">
        <v>4.1459999999999999</v>
      </c>
      <c r="DB42" s="130">
        <v>4.3866379999999996</v>
      </c>
      <c r="DC42" s="136">
        <v>21.671858</v>
      </c>
      <c r="DD42" s="130">
        <v>4.7196300000000004</v>
      </c>
      <c r="DE42" s="130">
        <v>5.601</v>
      </c>
      <c r="DF42" s="130">
        <v>4.883</v>
      </c>
      <c r="DG42" s="130">
        <v>5.1424700000000003</v>
      </c>
      <c r="DH42" s="130">
        <v>5.7822899999999997</v>
      </c>
      <c r="DI42" s="130">
        <v>4.4524425000000001</v>
      </c>
      <c r="DJ42" s="130">
        <v>5.3275800000000002</v>
      </c>
      <c r="DK42" s="130">
        <v>5.5953299999999997</v>
      </c>
      <c r="DL42" s="130">
        <v>5.31175</v>
      </c>
      <c r="DM42" s="130">
        <v>4.6442174999999999</v>
      </c>
      <c r="DN42" s="130">
        <v>4.3396000000000008</v>
      </c>
      <c r="DO42" s="130">
        <v>4.1226525000000001</v>
      </c>
      <c r="DP42" s="136">
        <v>59.921962499999992</v>
      </c>
      <c r="DQ42" s="130">
        <v>4.6268750000000001</v>
      </c>
      <c r="DR42" s="130">
        <v>4.0476270000000003</v>
      </c>
      <c r="DS42" s="130">
        <v>4.2750900000000005</v>
      </c>
      <c r="DT42" s="130">
        <v>4.6089599999999997</v>
      </c>
      <c r="DU42" s="130">
        <v>4.3829799999999999</v>
      </c>
      <c r="DV42" s="130">
        <v>4.0691825000000001</v>
      </c>
      <c r="DW42" s="130">
        <v>5.2313824999999996</v>
      </c>
      <c r="DX42" s="130">
        <v>5.9619999999999997</v>
      </c>
      <c r="DY42" s="130">
        <v>6.5329750000000004</v>
      </c>
      <c r="DZ42" s="130">
        <v>6.7374600000000004</v>
      </c>
      <c r="EA42" s="130">
        <v>6.4635074999999995</v>
      </c>
      <c r="EB42" s="130">
        <v>5.8012075000000003</v>
      </c>
      <c r="EC42" s="136">
        <v>62.739246999999992</v>
      </c>
      <c r="ED42" s="130">
        <v>16.946782500000001</v>
      </c>
      <c r="EE42" s="130">
        <v>18.464909999999996</v>
      </c>
      <c r="EF42" s="130">
        <v>21.218539999999997</v>
      </c>
      <c r="EG42" s="130">
        <v>21.263392500000002</v>
      </c>
      <c r="EH42" s="130">
        <v>20.997975</v>
      </c>
      <c r="EI42" s="130">
        <v>21.553102500000001</v>
      </c>
      <c r="EJ42" s="130">
        <v>22.941335000000002</v>
      </c>
      <c r="EK42" s="130">
        <v>29.076282500000001</v>
      </c>
      <c r="EL42" s="130">
        <v>32.658602500000001</v>
      </c>
      <c r="EM42" s="130">
        <v>31.564562500000001</v>
      </c>
      <c r="EN42" s="130">
        <v>34.102939999999997</v>
      </c>
      <c r="EO42" s="130">
        <v>33.449327499999995</v>
      </c>
      <c r="EP42" s="136">
        <v>304.2377525</v>
      </c>
      <c r="EQ42" s="130">
        <v>33.626502500000001</v>
      </c>
      <c r="ER42" s="130">
        <v>32.661744999999996</v>
      </c>
      <c r="ES42" s="130">
        <v>35.020162499999998</v>
      </c>
      <c r="ET42" s="130">
        <v>32.280720000000002</v>
      </c>
      <c r="EU42" s="130">
        <v>36.350999999999999</v>
      </c>
      <c r="EV42" s="130">
        <v>36.8812</v>
      </c>
      <c r="EW42" s="130">
        <v>39.390149999999998</v>
      </c>
      <c r="EX42" s="130">
        <v>42.843209999999999</v>
      </c>
      <c r="EY42" s="130">
        <v>42.570799999999998</v>
      </c>
      <c r="EZ42" s="130">
        <v>43.26538</v>
      </c>
      <c r="FA42" s="130">
        <v>42.066370000000006</v>
      </c>
      <c r="FB42" s="130">
        <v>44.32167398</v>
      </c>
      <c r="FC42" s="136">
        <v>461.27891397999997</v>
      </c>
      <c r="FD42" s="130">
        <v>47.743781982499996</v>
      </c>
      <c r="FE42" s="130">
        <v>43.254779999999997</v>
      </c>
      <c r="FF42" s="130">
        <v>43.983027</v>
      </c>
      <c r="FG42" s="130">
        <v>41.3833275</v>
      </c>
      <c r="FH42" s="130">
        <v>42.963822499999999</v>
      </c>
      <c r="FI42" s="130">
        <v>41.872487500000005</v>
      </c>
      <c r="FJ42" s="130">
        <v>43.019604999999999</v>
      </c>
      <c r="FK42" s="130">
        <v>47.209941000000001</v>
      </c>
      <c r="FL42" s="130">
        <v>43.985180849979997</v>
      </c>
      <c r="FM42" s="130">
        <v>52.481162000000005</v>
      </c>
      <c r="FN42" s="130">
        <v>53.029364000000001</v>
      </c>
      <c r="FO42" s="130">
        <v>53.825404999999996</v>
      </c>
      <c r="FP42" s="136">
        <v>554.75188433248002</v>
      </c>
      <c r="FQ42" s="130">
        <v>55.680950000000003</v>
      </c>
      <c r="FR42" s="130">
        <v>56.911965000000002</v>
      </c>
      <c r="FS42" s="130">
        <v>60.529595999999998</v>
      </c>
      <c r="FT42" s="130">
        <v>63.151198000000008</v>
      </c>
      <c r="FU42" s="130">
        <v>62.128296000000006</v>
      </c>
      <c r="FV42" s="130">
        <v>62.055667</v>
      </c>
      <c r="FW42" s="130">
        <v>69.553984999999997</v>
      </c>
      <c r="FX42" s="130">
        <v>76.305895000000007</v>
      </c>
      <c r="FY42" s="130">
        <v>68.7162395</v>
      </c>
      <c r="FZ42" s="130">
        <v>91.655950500000003</v>
      </c>
      <c r="GA42" s="130">
        <v>83.003233999999992</v>
      </c>
      <c r="GB42" s="130">
        <v>84.388226500000002</v>
      </c>
      <c r="GC42" s="136">
        <v>834.08120250000013</v>
      </c>
      <c r="GD42" s="130">
        <v>85.809028999999995</v>
      </c>
      <c r="GE42" s="130">
        <v>83.312956</v>
      </c>
      <c r="GF42" s="130">
        <v>80.84496</v>
      </c>
      <c r="GG42" s="130">
        <v>64.91619</v>
      </c>
      <c r="GH42" s="130">
        <v>74.262079999999997</v>
      </c>
      <c r="GI42" s="130">
        <v>78.625380000000007</v>
      </c>
      <c r="GJ42" s="130">
        <v>85.599770000000007</v>
      </c>
      <c r="GK42" s="130">
        <v>82.842349999999996</v>
      </c>
      <c r="GL42" s="130">
        <v>94.703417999999999</v>
      </c>
      <c r="GM42" s="130">
        <v>96.471699999999998</v>
      </c>
      <c r="GN42" s="130">
        <v>91.578420999999992</v>
      </c>
      <c r="GO42" s="130">
        <v>87.157817499999993</v>
      </c>
      <c r="GP42" s="136">
        <v>1006.1240714999999</v>
      </c>
      <c r="GQ42" s="130">
        <v>95.014512999999994</v>
      </c>
      <c r="GR42" s="130">
        <v>82.252342499999997</v>
      </c>
      <c r="GS42" s="130">
        <v>92.923378999999997</v>
      </c>
      <c r="GT42" s="130">
        <v>85.451755500000004</v>
      </c>
      <c r="GU42" s="130">
        <v>84.937602499999997</v>
      </c>
      <c r="GV42" s="130">
        <v>98.532231999999993</v>
      </c>
      <c r="GW42" s="130">
        <v>97.940060500000001</v>
      </c>
      <c r="GX42" s="130">
        <v>106.37263400000001</v>
      </c>
      <c r="GY42" s="130">
        <v>103.17011600000001</v>
      </c>
      <c r="GZ42" s="130">
        <v>101.48740000000001</v>
      </c>
      <c r="HA42" s="130">
        <v>98.954993999999999</v>
      </c>
      <c r="HB42" s="130">
        <v>96.342280000000017</v>
      </c>
      <c r="HC42" s="136">
        <v>1143.3793089999999</v>
      </c>
      <c r="HD42" s="130">
        <v>110.38848300000001</v>
      </c>
      <c r="HE42" s="130">
        <v>104.70387650000001</v>
      </c>
      <c r="HF42" s="130">
        <v>102.26420400000001</v>
      </c>
      <c r="HG42" s="130">
        <v>102.99100000000001</v>
      </c>
      <c r="HH42" s="130">
        <v>94.984999999999999</v>
      </c>
      <c r="HI42" s="130">
        <v>92.653625500000004</v>
      </c>
      <c r="HJ42" s="130">
        <v>94.493641499999995</v>
      </c>
      <c r="HK42" s="130">
        <v>99.551000000000002</v>
      </c>
      <c r="HL42" s="130">
        <v>102.386</v>
      </c>
      <c r="HM42" s="130">
        <v>100.827</v>
      </c>
      <c r="HN42" s="130">
        <v>99.233000000000004</v>
      </c>
      <c r="HO42" s="130">
        <v>103.238</v>
      </c>
      <c r="HP42" s="136">
        <v>1207.7148305000001</v>
      </c>
      <c r="HQ42" s="130">
        <v>103.84</v>
      </c>
      <c r="HR42" s="130">
        <v>87.912999999999997</v>
      </c>
      <c r="HS42" s="130">
        <v>89.99199999999999</v>
      </c>
      <c r="HT42" s="130">
        <v>87.894000000000005</v>
      </c>
      <c r="HU42" s="130">
        <v>92.460999999999999</v>
      </c>
      <c r="HV42" s="130">
        <v>101.035</v>
      </c>
      <c r="HW42" s="130">
        <v>101.56271949999999</v>
      </c>
      <c r="HX42" s="130">
        <v>114.06371299999999</v>
      </c>
      <c r="HY42" s="130">
        <v>110.96593475</v>
      </c>
      <c r="HZ42" s="130">
        <v>111.8552665</v>
      </c>
      <c r="IA42" s="130">
        <v>116.99438000000001</v>
      </c>
      <c r="IB42" s="130">
        <v>112.0539045</v>
      </c>
      <c r="IC42" s="136">
        <v>1230.6309182499999</v>
      </c>
      <c r="ID42" s="130">
        <v>118.35</v>
      </c>
      <c r="IE42" s="130">
        <v>111.28100000000001</v>
      </c>
      <c r="IF42" s="130">
        <v>110.11499999999999</v>
      </c>
      <c r="IG42" s="130">
        <v>101.25064800000001</v>
      </c>
      <c r="IH42" s="130">
        <v>108.172</v>
      </c>
      <c r="II42" s="130">
        <v>104.85200850000001</v>
      </c>
      <c r="IJ42" s="130">
        <v>104.682115</v>
      </c>
      <c r="IK42" s="130">
        <v>103.73533</v>
      </c>
      <c r="IL42" s="130">
        <v>106.89699999999999</v>
      </c>
      <c r="IM42" s="130">
        <v>115.13277450000001</v>
      </c>
      <c r="IN42" s="130">
        <v>125.4364295</v>
      </c>
      <c r="IO42" s="130">
        <v>107.8166375</v>
      </c>
      <c r="IP42" s="136">
        <v>1317.7209430000003</v>
      </c>
      <c r="IQ42" s="130">
        <v>127.864154</v>
      </c>
      <c r="IR42" s="130">
        <v>98.001800000000003</v>
      </c>
      <c r="IS42" s="130">
        <v>101.1698615</v>
      </c>
      <c r="IT42" s="130">
        <v>93.350385646999996</v>
      </c>
      <c r="IU42" s="130">
        <v>105.2962375</v>
      </c>
      <c r="IV42" s="130">
        <v>103.671233</v>
      </c>
      <c r="IW42" s="130">
        <v>113.5061505</v>
      </c>
      <c r="IX42" s="130">
        <v>111.10751999999999</v>
      </c>
      <c r="IY42" s="130">
        <v>107.04909000000001</v>
      </c>
      <c r="IZ42" s="130">
        <v>113.2535887648485</v>
      </c>
      <c r="JA42" s="130">
        <v>107.17861500000001</v>
      </c>
      <c r="JB42" s="130">
        <v>102.73886349999999</v>
      </c>
      <c r="JC42" s="136">
        <v>1284.1874994118484</v>
      </c>
      <c r="JD42" s="130">
        <v>94.967264499999999</v>
      </c>
      <c r="JE42" s="130">
        <v>106.43707485199999</v>
      </c>
      <c r="JF42" s="130">
        <v>48.547067499999997</v>
      </c>
      <c r="JG42" s="130">
        <v>6.6115629999999994</v>
      </c>
      <c r="JH42" s="130">
        <v>65.635612500000008</v>
      </c>
      <c r="JI42" s="130">
        <v>82.969124999999991</v>
      </c>
      <c r="JJ42" s="130">
        <v>102.86251973897092</v>
      </c>
      <c r="JK42" s="130">
        <v>112.4014307389709</v>
      </c>
      <c r="JL42" s="130">
        <v>110.42880073897089</v>
      </c>
      <c r="JM42" s="130">
        <v>121.91666434999999</v>
      </c>
      <c r="JN42" s="130">
        <v>120.0641455</v>
      </c>
      <c r="JO42" s="130">
        <v>115.77167299999999</v>
      </c>
      <c r="JP42" s="136">
        <v>1088.6129414189127</v>
      </c>
      <c r="JQ42" s="130">
        <v>122.948342</v>
      </c>
      <c r="JR42" s="130">
        <v>110.848741</v>
      </c>
      <c r="JS42" s="130">
        <v>114.552402</v>
      </c>
      <c r="JT42" s="130">
        <v>110.68739500000001</v>
      </c>
      <c r="JU42" s="130">
        <v>119.36820350000001</v>
      </c>
      <c r="JV42" s="130">
        <v>113.22417</v>
      </c>
      <c r="JW42" s="130">
        <v>117.550297</v>
      </c>
      <c r="JX42" s="130">
        <v>114.57564500000001</v>
      </c>
      <c r="JY42" s="130">
        <v>121.21981500000001</v>
      </c>
      <c r="JZ42" s="130">
        <v>132.11840699999999</v>
      </c>
      <c r="KA42" s="130">
        <v>100.23687099999999</v>
      </c>
      <c r="KB42" s="130">
        <v>96.632720000000006</v>
      </c>
      <c r="KC42" s="136">
        <v>1373.9630084999999</v>
      </c>
      <c r="KD42" s="378">
        <f>+IFERROR(KD34+KD35,"")</f>
        <v>107.06853100000001</v>
      </c>
      <c r="KE42" s="378">
        <f t="shared" ref="KE42:LP42" si="92">+IFERROR(KE34+KE35,"")</f>
        <v>81.984482499999999</v>
      </c>
      <c r="KF42" s="378">
        <f t="shared" si="92"/>
        <v>80.940126499999991</v>
      </c>
      <c r="KG42" s="378">
        <f t="shared" si="92"/>
        <v>76.992590500000006</v>
      </c>
      <c r="KH42" s="378">
        <f t="shared" si="92"/>
        <v>78.972927499999997</v>
      </c>
      <c r="KI42" s="378">
        <f t="shared" si="92"/>
        <v>77.203364648181505</v>
      </c>
      <c r="KJ42" s="378">
        <f t="shared" si="92"/>
        <v>77.569355000000002</v>
      </c>
      <c r="KK42" s="378">
        <f t="shared" si="92"/>
        <v>76.155128499999989</v>
      </c>
      <c r="KL42" s="378">
        <f t="shared" si="92"/>
        <v>72.281444999999991</v>
      </c>
      <c r="KM42" s="378">
        <f t="shared" si="92"/>
        <v>72.373652499999992</v>
      </c>
      <c r="KN42" s="378">
        <f t="shared" si="92"/>
        <v>76.208114999999992</v>
      </c>
      <c r="KO42" s="378">
        <f t="shared" si="92"/>
        <v>64.248826000000008</v>
      </c>
      <c r="KP42" s="136">
        <f t="shared" si="92"/>
        <v>941.99854464818134</v>
      </c>
      <c r="KQ42" s="378">
        <f t="shared" si="92"/>
        <v>71.599850500000002</v>
      </c>
      <c r="KR42" s="378">
        <f t="shared" si="92"/>
        <v>65.788619999999995</v>
      </c>
      <c r="KS42" s="378">
        <f t="shared" si="92"/>
        <v>68.982370000000003</v>
      </c>
      <c r="KT42" s="378">
        <f t="shared" si="92"/>
        <v>66.086978499999987</v>
      </c>
      <c r="KU42" s="378">
        <f t="shared" si="92"/>
        <v>73.572715332055196</v>
      </c>
      <c r="KV42" s="378">
        <f t="shared" si="92"/>
        <v>77.395192000000009</v>
      </c>
      <c r="KW42" s="378">
        <f t="shared" si="92"/>
        <v>85.036860000000004</v>
      </c>
      <c r="KX42" s="378">
        <f t="shared" si="92"/>
        <v>103.13091299999999</v>
      </c>
      <c r="KY42" s="378">
        <f t="shared" si="92"/>
        <v>103.990245</v>
      </c>
      <c r="KZ42" s="378">
        <f t="shared" si="92"/>
        <v>96.677829500000001</v>
      </c>
      <c r="LA42" s="378">
        <f t="shared" si="92"/>
        <v>99.420963999999998</v>
      </c>
      <c r="LB42" s="378">
        <f t="shared" si="92"/>
        <v>96.563442500000008</v>
      </c>
      <c r="LC42" s="136">
        <f t="shared" si="92"/>
        <v>1008.2459803320551</v>
      </c>
      <c r="LD42" s="378">
        <f t="shared" si="92"/>
        <v>95.893380000000008</v>
      </c>
      <c r="LE42" s="378">
        <f t="shared" si="92"/>
        <v>102.42505249999999</v>
      </c>
      <c r="LF42" s="378">
        <f t="shared" si="92"/>
        <v>88.802420223430701</v>
      </c>
      <c r="LG42" s="378">
        <f t="shared" si="92"/>
        <v>98.298089500000003</v>
      </c>
      <c r="LH42" s="378">
        <f t="shared" si="92"/>
        <v>105.63695663999999</v>
      </c>
      <c r="LI42" s="378">
        <f t="shared" si="92"/>
        <v>105.43893</v>
      </c>
      <c r="LJ42" s="378">
        <f t="shared" si="92"/>
        <v>111.611118</v>
      </c>
      <c r="LK42" s="378">
        <f t="shared" si="92"/>
        <v>119.3954023859456</v>
      </c>
      <c r="LL42" s="378">
        <f t="shared" si="92"/>
        <v>116.5700578536016</v>
      </c>
      <c r="LM42" s="378">
        <f t="shared" si="92"/>
        <v>126.27941116</v>
      </c>
      <c r="LN42" s="378">
        <f t="shared" si="92"/>
        <v>127.65119557999999</v>
      </c>
      <c r="LO42" s="378">
        <f t="shared" si="92"/>
        <v>115.0319475</v>
      </c>
      <c r="LP42" s="136">
        <f t="shared" si="92"/>
        <v>1313.0339613429778</v>
      </c>
      <c r="LQ42" s="378">
        <f t="shared" ref="LQ42:MC42" si="93">+IFERROR(LQ34+LQ35,"")</f>
        <v>118.10847999999999</v>
      </c>
      <c r="LR42" s="378">
        <f t="shared" si="93"/>
        <v>113.66822038579511</v>
      </c>
      <c r="LS42" s="378">
        <f t="shared" si="93"/>
        <v>120.40026739999999</v>
      </c>
      <c r="LT42" s="378">
        <f t="shared" si="93"/>
        <v>128.66083</v>
      </c>
      <c r="LU42" s="378">
        <f t="shared" si="93"/>
        <v>145.12401299999999</v>
      </c>
      <c r="LV42" s="378">
        <f t="shared" si="93"/>
        <v>147.69052199999999</v>
      </c>
      <c r="LW42" s="378">
        <f t="shared" si="93"/>
        <v>150.923033</v>
      </c>
      <c r="LX42" s="378">
        <f t="shared" si="93"/>
        <v>168.8072163846725</v>
      </c>
      <c r="LY42" s="378">
        <f t="shared" si="93"/>
        <v>158.157847</v>
      </c>
      <c r="LZ42" s="378">
        <f t="shared" si="93"/>
        <v>167.75423829268868</v>
      </c>
      <c r="MA42" s="378">
        <f t="shared" si="93"/>
        <v>162.88173399999999</v>
      </c>
      <c r="MB42" s="378">
        <f t="shared" si="93"/>
        <v>154.693804</v>
      </c>
      <c r="MC42" s="136">
        <f t="shared" si="93"/>
        <v>1736.8702054631563</v>
      </c>
      <c r="MD42" s="378">
        <f t="shared" ref="MD42:MP42" si="94">+IFERROR(MD34+MD35,"")</f>
        <v>141.28818441999999</v>
      </c>
      <c r="ME42" s="378">
        <f t="shared" si="94"/>
        <v>152.22161962948218</v>
      </c>
      <c r="MF42" s="378">
        <f t="shared" si="94"/>
        <v>0</v>
      </c>
      <c r="MG42" s="378">
        <f t="shared" si="94"/>
        <v>0</v>
      </c>
      <c r="MH42" s="378" t="str">
        <f t="shared" si="94"/>
        <v/>
      </c>
      <c r="MI42" s="378" t="str">
        <f t="shared" si="94"/>
        <v/>
      </c>
      <c r="MJ42" s="378" t="str">
        <f t="shared" si="94"/>
        <v/>
      </c>
      <c r="MK42" s="378" t="str">
        <f t="shared" si="94"/>
        <v/>
      </c>
      <c r="ML42" s="378" t="str">
        <f t="shared" si="94"/>
        <v/>
      </c>
      <c r="MM42" s="378" t="str">
        <f t="shared" si="94"/>
        <v/>
      </c>
      <c r="MN42" s="378" t="str">
        <f t="shared" si="94"/>
        <v/>
      </c>
      <c r="MO42" s="378" t="str">
        <f t="shared" si="94"/>
        <v/>
      </c>
      <c r="MP42" s="136">
        <f t="shared" si="94"/>
        <v>293.50980404948223</v>
      </c>
    </row>
    <row r="43" spans="2:354" outlineLevel="1">
      <c r="B43" s="9" t="s">
        <v>367</v>
      </c>
      <c r="C43" s="62" t="s">
        <v>363</v>
      </c>
      <c r="D43" s="130">
        <v>316.99200000000002</v>
      </c>
      <c r="E43" s="130">
        <v>315.63900000000001</v>
      </c>
      <c r="F43" s="130">
        <v>310.68299999999999</v>
      </c>
      <c r="G43" s="130">
        <v>265.30099999999999</v>
      </c>
      <c r="H43" s="130">
        <v>281.93099999999998</v>
      </c>
      <c r="I43" s="130">
        <v>285.745</v>
      </c>
      <c r="J43" s="130">
        <v>292.322</v>
      </c>
      <c r="K43" s="130">
        <v>321.61700000000002</v>
      </c>
      <c r="L43" s="130">
        <v>313.91699999999997</v>
      </c>
      <c r="M43" s="130">
        <v>316.88600000000002</v>
      </c>
      <c r="N43" s="130">
        <v>299.68099999999998</v>
      </c>
      <c r="O43" s="130">
        <v>278.68799999999999</v>
      </c>
      <c r="P43" s="136">
        <v>3599.4020000000005</v>
      </c>
      <c r="Q43" s="130">
        <v>286.048</v>
      </c>
      <c r="R43" s="130">
        <v>267.678</v>
      </c>
      <c r="S43" s="130">
        <v>272.67700000000002</v>
      </c>
      <c r="T43" s="130">
        <v>264.334</v>
      </c>
      <c r="U43" s="130">
        <v>270.04399999999998</v>
      </c>
      <c r="V43" s="130">
        <v>246.15299999999999</v>
      </c>
      <c r="W43" s="130">
        <v>262.17</v>
      </c>
      <c r="X43" s="130">
        <v>296.74599999999998</v>
      </c>
      <c r="Y43" s="130">
        <v>279.8</v>
      </c>
      <c r="Z43" s="130">
        <v>311.62599999999998</v>
      </c>
      <c r="AA43" s="130">
        <v>309.72500000000002</v>
      </c>
      <c r="AB43" s="130">
        <v>310.935</v>
      </c>
      <c r="AC43" s="136">
        <v>3377.9359999999997</v>
      </c>
      <c r="AD43" s="130">
        <v>323.49599999999998</v>
      </c>
      <c r="AE43" s="130">
        <v>288.23899999999998</v>
      </c>
      <c r="AF43" s="130">
        <v>283.45100000000002</v>
      </c>
      <c r="AG43" s="130">
        <v>292.05700000000002</v>
      </c>
      <c r="AH43" s="130">
        <v>286.584</v>
      </c>
      <c r="AI43" s="130">
        <v>263.97699999999998</v>
      </c>
      <c r="AJ43" s="130">
        <v>307.851</v>
      </c>
      <c r="AK43" s="130">
        <v>323.733</v>
      </c>
      <c r="AL43" s="130">
        <v>329.40899999999999</v>
      </c>
      <c r="AM43" s="130">
        <v>321.19299999999998</v>
      </c>
      <c r="AN43" s="130">
        <v>311.762</v>
      </c>
      <c r="AO43" s="130">
        <v>333.76400000000001</v>
      </c>
      <c r="AP43" s="136">
        <v>3665.516000000001</v>
      </c>
      <c r="AQ43" s="130">
        <v>312.97899999999998</v>
      </c>
      <c r="AR43" s="130">
        <v>297.279</v>
      </c>
      <c r="AS43" s="130">
        <v>314.72800000000001</v>
      </c>
      <c r="AT43" s="130">
        <v>297.00700000000001</v>
      </c>
      <c r="AU43" s="130">
        <v>293.839</v>
      </c>
      <c r="AV43" s="130">
        <v>286.04300000000001</v>
      </c>
      <c r="AW43" s="130">
        <v>313.87799999999999</v>
      </c>
      <c r="AX43" s="130">
        <v>327.875</v>
      </c>
      <c r="AY43" s="130">
        <v>333.39</v>
      </c>
      <c r="AZ43" s="130">
        <v>343.65100000000001</v>
      </c>
      <c r="BA43" s="130">
        <v>322.483</v>
      </c>
      <c r="BB43" s="130">
        <v>336.4</v>
      </c>
      <c r="BC43" s="136">
        <v>3779.5520000000001</v>
      </c>
      <c r="BD43" s="130">
        <v>337.79318999999998</v>
      </c>
      <c r="BE43" s="130">
        <v>319.86369999999999</v>
      </c>
      <c r="BF43" s="130">
        <v>343.15683000000001</v>
      </c>
      <c r="BG43" s="130">
        <v>305.58028000000002</v>
      </c>
      <c r="BH43" s="130">
        <v>306.56315000000001</v>
      </c>
      <c r="BI43" s="130">
        <v>308.37920000000003</v>
      </c>
      <c r="BJ43" s="130">
        <v>317.57340999999997</v>
      </c>
      <c r="BK43" s="130">
        <v>338.35374000000002</v>
      </c>
      <c r="BL43" s="130">
        <v>348.12470000000002</v>
      </c>
      <c r="BM43" s="130">
        <v>352.22583000000003</v>
      </c>
      <c r="BN43" s="130">
        <v>350.77598999999998</v>
      </c>
      <c r="BO43" s="130">
        <v>366.95835</v>
      </c>
      <c r="BP43" s="136">
        <v>3995.3483699999997</v>
      </c>
      <c r="BQ43" s="130">
        <v>342.70989000000003</v>
      </c>
      <c r="BR43" s="130">
        <v>343.83438000000001</v>
      </c>
      <c r="BS43" s="130">
        <v>348.18187999999998</v>
      </c>
      <c r="BT43" s="130">
        <v>346.38742999999999</v>
      </c>
      <c r="BU43" s="130">
        <v>338.81284000000005</v>
      </c>
      <c r="BV43" s="130">
        <v>336.27732000000003</v>
      </c>
      <c r="BW43" s="130">
        <v>347.26565999999997</v>
      </c>
      <c r="BX43" s="130">
        <v>392.51522</v>
      </c>
      <c r="BY43" s="130">
        <v>389.32542000000001</v>
      </c>
      <c r="BZ43" s="130">
        <v>395.63753000000003</v>
      </c>
      <c r="CA43" s="130">
        <v>402.82074999999998</v>
      </c>
      <c r="CB43" s="130">
        <v>410.09503000000001</v>
      </c>
      <c r="CC43" s="136">
        <v>4393.8633500000005</v>
      </c>
      <c r="CD43" s="130">
        <v>403.77794499999999</v>
      </c>
      <c r="CE43" s="130">
        <v>389.57661999999999</v>
      </c>
      <c r="CF43" s="130">
        <v>416.98760999999996</v>
      </c>
      <c r="CG43" s="130">
        <v>360.19903799999997</v>
      </c>
      <c r="CH43" s="130">
        <v>405.59338700000001</v>
      </c>
      <c r="CI43" s="130">
        <v>388.93612999999999</v>
      </c>
      <c r="CJ43" s="130">
        <v>388.01278300000001</v>
      </c>
      <c r="CK43" s="130">
        <v>475.26732650000002</v>
      </c>
      <c r="CL43" s="130">
        <v>464.37456199999997</v>
      </c>
      <c r="CM43" s="130">
        <v>466.93965649999996</v>
      </c>
      <c r="CN43" s="130">
        <v>461.89046999999999</v>
      </c>
      <c r="CO43" s="130">
        <v>459.50506999999999</v>
      </c>
      <c r="CP43" s="136">
        <v>5081.060598</v>
      </c>
      <c r="CQ43" s="130">
        <v>445.85478799999999</v>
      </c>
      <c r="CR43" s="130">
        <v>422.20539649999995</v>
      </c>
      <c r="CS43" s="130">
        <v>468.034424</v>
      </c>
      <c r="CT43" s="130">
        <v>420.381325</v>
      </c>
      <c r="CU43" s="130">
        <v>475.46295500000002</v>
      </c>
      <c r="CV43" s="130">
        <v>471.09015099999999</v>
      </c>
      <c r="CW43" s="130">
        <v>489.70499649999999</v>
      </c>
      <c r="CX43" s="130">
        <v>530.85472600000003</v>
      </c>
      <c r="CY43" s="130">
        <v>510.05928299999999</v>
      </c>
      <c r="CZ43" s="130">
        <v>545.96201150000002</v>
      </c>
      <c r="DA43" s="130">
        <v>537.89406200000008</v>
      </c>
      <c r="DB43" s="130">
        <v>532.711141</v>
      </c>
      <c r="DC43" s="136">
        <v>5850.2152594999998</v>
      </c>
      <c r="DD43" s="130">
        <v>529.95368900000005</v>
      </c>
      <c r="DE43" s="130">
        <v>498.71672999999998</v>
      </c>
      <c r="DF43" s="130">
        <v>515.16588000000002</v>
      </c>
      <c r="DG43" s="130">
        <v>536.62088349999999</v>
      </c>
      <c r="DH43" s="130">
        <v>545.05525799999998</v>
      </c>
      <c r="DI43" s="130">
        <v>536.6518585</v>
      </c>
      <c r="DJ43" s="130">
        <v>571.25863399999992</v>
      </c>
      <c r="DK43" s="130">
        <v>594.20612549999998</v>
      </c>
      <c r="DL43" s="130">
        <v>614.81454500000007</v>
      </c>
      <c r="DM43" s="130">
        <v>615.1548755</v>
      </c>
      <c r="DN43" s="130">
        <v>576.12049999999999</v>
      </c>
      <c r="DO43" s="130">
        <v>581.05346400000008</v>
      </c>
      <c r="DP43" s="136">
        <v>6714.7724429999998</v>
      </c>
      <c r="DQ43" s="130">
        <v>559.25817599999993</v>
      </c>
      <c r="DR43" s="130">
        <v>517.24893299999997</v>
      </c>
      <c r="DS43" s="130">
        <v>543.24131999999997</v>
      </c>
      <c r="DT43" s="130">
        <v>525.726358</v>
      </c>
      <c r="DU43" s="130">
        <v>536.03855250000004</v>
      </c>
      <c r="DV43" s="130">
        <v>546.31219950000002</v>
      </c>
      <c r="DW43" s="130">
        <v>598.65017850000004</v>
      </c>
      <c r="DX43" s="130">
        <v>634.60077749999994</v>
      </c>
      <c r="DY43" s="130">
        <v>641.41279299999997</v>
      </c>
      <c r="DZ43" s="130">
        <v>677.59786999999994</v>
      </c>
      <c r="EA43" s="130">
        <v>649.37023199999999</v>
      </c>
      <c r="EB43" s="130">
        <v>653.68931499999997</v>
      </c>
      <c r="EC43" s="136">
        <v>7083.1467050000001</v>
      </c>
      <c r="ED43" s="130">
        <v>626.34843500000011</v>
      </c>
      <c r="EE43" s="130">
        <v>609.49264099999994</v>
      </c>
      <c r="EF43" s="130">
        <v>701.943263</v>
      </c>
      <c r="EG43" s="130">
        <v>642.34950600000002</v>
      </c>
      <c r="EH43" s="130">
        <v>663.75069265383991</v>
      </c>
      <c r="EI43" s="130">
        <v>670.72327900000698</v>
      </c>
      <c r="EJ43" s="130">
        <v>692.35534015000906</v>
      </c>
      <c r="EK43" s="130">
        <v>727.44431399998109</v>
      </c>
      <c r="EL43" s="130">
        <v>769.93165075000798</v>
      </c>
      <c r="EM43" s="130">
        <v>762.24053650001008</v>
      </c>
      <c r="EN43" s="130">
        <v>788.52465249999295</v>
      </c>
      <c r="EO43" s="130">
        <v>747.16553850001299</v>
      </c>
      <c r="EP43" s="136">
        <v>8402.2698490538623</v>
      </c>
      <c r="EQ43" s="130">
        <v>676.763046999979</v>
      </c>
      <c r="ER43" s="130">
        <v>659.85885749998704</v>
      </c>
      <c r="ES43" s="130">
        <v>709.74395249999998</v>
      </c>
      <c r="ET43" s="130">
        <v>633.26810499999999</v>
      </c>
      <c r="EU43" s="130">
        <v>687.27383499999996</v>
      </c>
      <c r="EV43" s="130">
        <v>667.78401300000007</v>
      </c>
      <c r="EW43" s="130">
        <v>692.77838350000002</v>
      </c>
      <c r="EX43" s="130">
        <v>781.14197100000001</v>
      </c>
      <c r="EY43" s="130">
        <v>791.46317250000004</v>
      </c>
      <c r="EZ43" s="130">
        <v>817.39646349999998</v>
      </c>
      <c r="FA43" s="130">
        <v>807.27886699999999</v>
      </c>
      <c r="FB43" s="130">
        <v>830.26377897999998</v>
      </c>
      <c r="FC43" s="136">
        <v>8755.0144464799669</v>
      </c>
      <c r="FD43" s="130">
        <v>763.59307398249996</v>
      </c>
      <c r="FE43" s="130">
        <v>746.703936</v>
      </c>
      <c r="FF43" s="130">
        <v>820.1723760000001</v>
      </c>
      <c r="FG43" s="130">
        <v>739.40957649999996</v>
      </c>
      <c r="FH43" s="130">
        <v>795.44619250000005</v>
      </c>
      <c r="FI43" s="130">
        <v>793.06071650000001</v>
      </c>
      <c r="FJ43" s="130">
        <v>863.06316349999997</v>
      </c>
      <c r="FK43" s="130">
        <v>922.19867899999997</v>
      </c>
      <c r="FL43" s="130">
        <v>906.37822534998008</v>
      </c>
      <c r="FM43" s="130">
        <v>953.88021300000003</v>
      </c>
      <c r="FN43" s="130">
        <v>944.645712</v>
      </c>
      <c r="FO43" s="130">
        <v>869.37060999999994</v>
      </c>
      <c r="FP43" s="136">
        <v>10117.922474332479</v>
      </c>
      <c r="FQ43" s="130">
        <v>905.98785400000008</v>
      </c>
      <c r="FR43" s="130">
        <v>841.18681350000008</v>
      </c>
      <c r="FS43" s="130">
        <v>844.80944399999998</v>
      </c>
      <c r="FT43" s="130">
        <v>918.10616099999993</v>
      </c>
      <c r="FU43" s="130">
        <v>894.77606149999997</v>
      </c>
      <c r="FV43" s="130">
        <v>856.44724399999996</v>
      </c>
      <c r="FW43" s="130">
        <v>949.84142450000002</v>
      </c>
      <c r="FX43" s="130">
        <v>991.79576599999996</v>
      </c>
      <c r="FY43" s="130">
        <v>941.18279299999995</v>
      </c>
      <c r="FZ43" s="130">
        <v>1030.7917335</v>
      </c>
      <c r="GA43" s="130">
        <v>979.60373449999997</v>
      </c>
      <c r="GB43" s="130">
        <v>933.39849149999998</v>
      </c>
      <c r="GC43" s="136">
        <v>11087.927521</v>
      </c>
      <c r="GD43" s="130">
        <v>914.933132</v>
      </c>
      <c r="GE43" s="130">
        <v>897.67597499999999</v>
      </c>
      <c r="GF43" s="130">
        <v>892.84640449999995</v>
      </c>
      <c r="GG43" s="130">
        <v>908.10991150000007</v>
      </c>
      <c r="GH43" s="130">
        <v>931.73359800000003</v>
      </c>
      <c r="GI43" s="130">
        <v>891.7890615</v>
      </c>
      <c r="GJ43" s="130">
        <v>930.21543799999995</v>
      </c>
      <c r="GK43" s="130">
        <v>996.3967705</v>
      </c>
      <c r="GL43" s="130">
        <v>1010.2908995</v>
      </c>
      <c r="GM43" s="130">
        <v>1023.3240495</v>
      </c>
      <c r="GN43" s="130">
        <v>1023.4984784999999</v>
      </c>
      <c r="GO43" s="130">
        <v>969.35770100000002</v>
      </c>
      <c r="GP43" s="136">
        <v>11390.1714195</v>
      </c>
      <c r="GQ43" s="130">
        <v>911.0943145</v>
      </c>
      <c r="GR43" s="130">
        <v>857.25223699999992</v>
      </c>
      <c r="GS43" s="130">
        <v>899.18341199999998</v>
      </c>
      <c r="GT43" s="130">
        <v>853.61843649999992</v>
      </c>
      <c r="GU43" s="130">
        <v>863.82261299999891</v>
      </c>
      <c r="GV43" s="130">
        <v>881.91111650000005</v>
      </c>
      <c r="GW43" s="130">
        <v>899.54876300000001</v>
      </c>
      <c r="GX43" s="130">
        <v>981.03942799999993</v>
      </c>
      <c r="GY43" s="130">
        <v>991.83680449999997</v>
      </c>
      <c r="GZ43" s="130">
        <v>1027.5244720000001</v>
      </c>
      <c r="HA43" s="130">
        <v>983.28478749999999</v>
      </c>
      <c r="HB43" s="130">
        <v>979.78173449999997</v>
      </c>
      <c r="HC43" s="136">
        <v>11129.898118999999</v>
      </c>
      <c r="HD43" s="130">
        <v>926.96254799999997</v>
      </c>
      <c r="HE43" s="130">
        <v>899.27545250000003</v>
      </c>
      <c r="HF43" s="130">
        <v>899.01477650000004</v>
      </c>
      <c r="HG43" s="130">
        <v>888.52390549999996</v>
      </c>
      <c r="HH43" s="130">
        <v>887.98701000000005</v>
      </c>
      <c r="HI43" s="130">
        <v>855.57244550000007</v>
      </c>
      <c r="HJ43" s="130">
        <v>866.43707649999999</v>
      </c>
      <c r="HK43" s="130">
        <v>940.89939599999991</v>
      </c>
      <c r="HL43" s="130">
        <v>922.25402300000098</v>
      </c>
      <c r="HM43" s="130">
        <v>927.173407</v>
      </c>
      <c r="HN43" s="130">
        <v>925.51359849999903</v>
      </c>
      <c r="HO43" s="130">
        <v>939.75145700000007</v>
      </c>
      <c r="HP43" s="136">
        <v>10879.365096000001</v>
      </c>
      <c r="HQ43" s="130">
        <v>870.91801300000009</v>
      </c>
      <c r="HR43" s="130">
        <v>824.45123899999999</v>
      </c>
      <c r="HS43" s="130">
        <v>837.19263699999999</v>
      </c>
      <c r="HT43" s="130">
        <v>787.46418500000004</v>
      </c>
      <c r="HU43" s="130">
        <v>867.6836055</v>
      </c>
      <c r="HV43" s="130">
        <v>879.75190150000094</v>
      </c>
      <c r="HW43" s="130">
        <v>880.57354450000105</v>
      </c>
      <c r="HX43" s="130">
        <v>974.65781299999901</v>
      </c>
      <c r="HY43" s="130">
        <v>963.57018225000104</v>
      </c>
      <c r="HZ43" s="130">
        <v>987.00373649999995</v>
      </c>
      <c r="IA43" s="130">
        <v>966.30426850000003</v>
      </c>
      <c r="IB43" s="130">
        <v>959.5012794999999</v>
      </c>
      <c r="IC43" s="136">
        <v>10799.072405250003</v>
      </c>
      <c r="ID43" s="130">
        <v>887.90826775000005</v>
      </c>
      <c r="IE43" s="130">
        <v>822.59886800000004</v>
      </c>
      <c r="IF43" s="130">
        <v>851.67940150000004</v>
      </c>
      <c r="IG43" s="130">
        <v>840.99748799999998</v>
      </c>
      <c r="IH43" s="130">
        <v>860.47364249999998</v>
      </c>
      <c r="II43" s="130">
        <v>839.67258349999997</v>
      </c>
      <c r="IJ43" s="130">
        <v>868.20577000000003</v>
      </c>
      <c r="IK43" s="130">
        <v>949.55717000000004</v>
      </c>
      <c r="IL43" s="130">
        <v>934.524091</v>
      </c>
      <c r="IM43" s="130">
        <v>978.01451699999802</v>
      </c>
      <c r="IN43" s="130">
        <v>985.60519950000003</v>
      </c>
      <c r="IO43" s="130">
        <v>938.33656000000008</v>
      </c>
      <c r="IP43" s="136">
        <v>10757.573558749998</v>
      </c>
      <c r="IQ43" s="130">
        <v>885.21125900000106</v>
      </c>
      <c r="IR43" s="130">
        <v>849.58400749999998</v>
      </c>
      <c r="IS43" s="130">
        <v>878.8684465</v>
      </c>
      <c r="IT43" s="130">
        <v>852.42782564699996</v>
      </c>
      <c r="IU43" s="130">
        <v>927.77238450000004</v>
      </c>
      <c r="IV43" s="130">
        <v>878.59640549999995</v>
      </c>
      <c r="IW43" s="130">
        <v>946.48120800000004</v>
      </c>
      <c r="IX43" s="130">
        <v>1010.519985</v>
      </c>
      <c r="IY43" s="130">
        <v>983.97328000000005</v>
      </c>
      <c r="IZ43" s="130">
        <v>1045.5223987648501</v>
      </c>
      <c r="JA43" s="130">
        <v>1000.5617575</v>
      </c>
      <c r="JB43" s="130">
        <v>951.5558585</v>
      </c>
      <c r="JC43" s="136">
        <v>11211.07481641185</v>
      </c>
      <c r="JD43" s="130">
        <v>900.95186699999999</v>
      </c>
      <c r="JE43" s="130">
        <v>910.073992352</v>
      </c>
      <c r="JF43" s="130">
        <v>450.30428999999998</v>
      </c>
      <c r="JG43" s="130">
        <v>10.954468</v>
      </c>
      <c r="JH43" s="130">
        <v>324.39066750000001</v>
      </c>
      <c r="JI43" s="130">
        <v>655.325417500002</v>
      </c>
      <c r="JJ43" s="130">
        <v>904.71207299999992</v>
      </c>
      <c r="JK43" s="130">
        <v>1017.7272215</v>
      </c>
      <c r="JL43" s="130">
        <v>1081.6969015</v>
      </c>
      <c r="JM43" s="130">
        <v>1234.84315685</v>
      </c>
      <c r="JN43" s="130">
        <v>1178.384908</v>
      </c>
      <c r="JO43" s="130">
        <v>1137.6769080000001</v>
      </c>
      <c r="JP43" s="136">
        <v>9807.0418712020019</v>
      </c>
      <c r="JQ43" s="130">
        <v>1092.3872845000001</v>
      </c>
      <c r="JR43" s="130">
        <v>1038.6485809999999</v>
      </c>
      <c r="JS43" s="130">
        <v>1088.9756144999999</v>
      </c>
      <c r="JT43" s="130">
        <v>984.18583999999998</v>
      </c>
      <c r="JU43" s="130">
        <v>1066.0481635000001</v>
      </c>
      <c r="JV43" s="130">
        <v>1079.6398865000001</v>
      </c>
      <c r="JW43" s="130">
        <v>1126.0600195</v>
      </c>
      <c r="JX43" s="130">
        <v>1191.7563124999999</v>
      </c>
      <c r="JY43" s="130">
        <v>1234.80846</v>
      </c>
      <c r="JZ43" s="130">
        <v>1267.662777</v>
      </c>
      <c r="KA43" s="130">
        <v>1184.7231259999999</v>
      </c>
      <c r="KB43" s="130">
        <v>1158.6916200000001</v>
      </c>
      <c r="KC43" s="136">
        <v>13513.587685</v>
      </c>
      <c r="KD43" s="378">
        <f>+KD36</f>
        <v>1087.5119635000001</v>
      </c>
      <c r="KE43" s="378">
        <f t="shared" ref="KE43:LP43" si="95">+KE36</f>
        <v>1068.2413524999999</v>
      </c>
      <c r="KF43" s="378">
        <f t="shared" si="95"/>
        <v>1150.8822924999999</v>
      </c>
      <c r="KG43" s="378">
        <f t="shared" si="95"/>
        <v>1067.9187454999999</v>
      </c>
      <c r="KH43" s="378">
        <f t="shared" si="95"/>
        <v>1102.6873999999998</v>
      </c>
      <c r="KI43" s="378">
        <f t="shared" si="95"/>
        <v>1115.5977797481798</v>
      </c>
      <c r="KJ43" s="378">
        <f t="shared" si="95"/>
        <v>1083.6147624999999</v>
      </c>
      <c r="KK43" s="378">
        <f t="shared" si="95"/>
        <v>1210.9241085000001</v>
      </c>
      <c r="KL43" s="378">
        <f t="shared" si="95"/>
        <v>1210.11149</v>
      </c>
      <c r="KM43" s="378">
        <f t="shared" si="95"/>
        <v>1188.8021249999999</v>
      </c>
      <c r="KN43" s="378">
        <f t="shared" si="95"/>
        <v>1165.8595500000001</v>
      </c>
      <c r="KO43" s="378">
        <f t="shared" si="95"/>
        <v>1086.050266</v>
      </c>
      <c r="KP43" s="136">
        <f t="shared" si="95"/>
        <v>13538.201835748177</v>
      </c>
      <c r="KQ43" s="378">
        <f t="shared" si="95"/>
        <v>928.43129299999998</v>
      </c>
      <c r="KR43" s="378">
        <f t="shared" si="95"/>
        <v>904.39000249999992</v>
      </c>
      <c r="KS43" s="378">
        <f t="shared" si="95"/>
        <v>979.60071249999999</v>
      </c>
      <c r="KT43" s="378">
        <f t="shared" si="95"/>
        <v>900.11294599999997</v>
      </c>
      <c r="KU43" s="378">
        <f t="shared" si="95"/>
        <v>976.552557832057</v>
      </c>
      <c r="KV43" s="378">
        <f t="shared" si="95"/>
        <v>982.06870200000208</v>
      </c>
      <c r="KW43" s="378">
        <f t="shared" si="95"/>
        <v>1025.7715324999999</v>
      </c>
      <c r="KX43" s="378">
        <f t="shared" si="95"/>
        <v>1101.0745379999998</v>
      </c>
      <c r="KY43" s="378">
        <f t="shared" si="95"/>
        <v>1081.0297524999999</v>
      </c>
      <c r="KZ43" s="378">
        <f t="shared" si="95"/>
        <v>1083.3231905</v>
      </c>
      <c r="LA43" s="378">
        <f t="shared" si="95"/>
        <v>1063.3116839999998</v>
      </c>
      <c r="LB43" s="378">
        <f t="shared" si="95"/>
        <v>966.42000250000103</v>
      </c>
      <c r="LC43" s="136">
        <f t="shared" si="95"/>
        <v>11992.08691383206</v>
      </c>
      <c r="LD43" s="378">
        <f t="shared" si="95"/>
        <v>1015.3936</v>
      </c>
      <c r="LE43" s="378">
        <f t="shared" si="95"/>
        <v>900.54276499999901</v>
      </c>
      <c r="LF43" s="378">
        <f t="shared" si="95"/>
        <v>897.98757272342891</v>
      </c>
      <c r="LG43" s="378">
        <f t="shared" si="95"/>
        <v>970.06734699999993</v>
      </c>
      <c r="LH43" s="378">
        <f t="shared" si="95"/>
        <v>958.890659139999</v>
      </c>
      <c r="LI43" s="378">
        <f t="shared" si="95"/>
        <v>930.81169000000102</v>
      </c>
      <c r="LJ43" s="378">
        <f t="shared" si="95"/>
        <v>1024.1316729999999</v>
      </c>
      <c r="LK43" s="378">
        <f t="shared" si="95"/>
        <v>1104.59846738594</v>
      </c>
      <c r="LL43" s="378">
        <f t="shared" si="95"/>
        <v>1064.6746403536001</v>
      </c>
      <c r="LM43" s="378">
        <f t="shared" si="95"/>
        <v>1125.9880811600001</v>
      </c>
      <c r="LN43" s="378">
        <f t="shared" si="95"/>
        <v>1045.60699808</v>
      </c>
      <c r="LO43" s="378">
        <f t="shared" si="95"/>
        <v>975.34697499999697</v>
      </c>
      <c r="LP43" s="136">
        <f t="shared" si="95"/>
        <v>12014.040468842966</v>
      </c>
      <c r="LQ43" s="378">
        <f t="shared" ref="LQ43:MC43" si="96">+LQ36</f>
        <v>988.80437499999607</v>
      </c>
      <c r="LR43" s="378">
        <f t="shared" si="96"/>
        <v>941.54909288579506</v>
      </c>
      <c r="LS43" s="378">
        <f t="shared" si="96"/>
        <v>956.87509490000002</v>
      </c>
      <c r="LT43" s="378">
        <f t="shared" si="96"/>
        <v>970.47680500000502</v>
      </c>
      <c r="LU43" s="378">
        <f t="shared" si="96"/>
        <v>1035.2431205</v>
      </c>
      <c r="LV43" s="378">
        <f t="shared" si="96"/>
        <v>1011.7454595</v>
      </c>
      <c r="LW43" s="378">
        <f t="shared" si="96"/>
        <v>1095.5929154999999</v>
      </c>
      <c r="LX43" s="378">
        <f t="shared" si="96"/>
        <v>1168.35055638467</v>
      </c>
      <c r="LY43" s="378">
        <f t="shared" si="96"/>
        <v>1178.7795345</v>
      </c>
      <c r="LZ43" s="378">
        <f t="shared" si="96"/>
        <v>1230.64147579269</v>
      </c>
      <c r="MA43" s="378">
        <f t="shared" si="96"/>
        <v>1166.4822664999999</v>
      </c>
      <c r="MB43" s="378">
        <f t="shared" si="96"/>
        <v>1141.3698440000001</v>
      </c>
      <c r="MC43" s="136">
        <f t="shared" si="96"/>
        <v>12885.910540463155</v>
      </c>
      <c r="MD43" s="378">
        <f t="shared" ref="MD43:MP43" si="97">+MD36</f>
        <v>1110.36100192</v>
      </c>
      <c r="ME43" s="378">
        <f t="shared" si="97"/>
        <v>1046.65588962948</v>
      </c>
      <c r="MF43" s="378">
        <f t="shared" si="97"/>
        <v>0</v>
      </c>
      <c r="MG43" s="378">
        <f t="shared" si="97"/>
        <v>0</v>
      </c>
      <c r="MH43" s="378" t="str">
        <f t="shared" si="97"/>
        <v/>
      </c>
      <c r="MI43" s="378" t="str">
        <f t="shared" si="97"/>
        <v/>
      </c>
      <c r="MJ43" s="378" t="str">
        <f t="shared" si="97"/>
        <v/>
      </c>
      <c r="MK43" s="378" t="str">
        <f t="shared" si="97"/>
        <v/>
      </c>
      <c r="ML43" s="378" t="str">
        <f t="shared" si="97"/>
        <v/>
      </c>
      <c r="MM43" s="378" t="str">
        <f t="shared" si="97"/>
        <v/>
      </c>
      <c r="MN43" s="378" t="str">
        <f t="shared" si="97"/>
        <v/>
      </c>
      <c r="MO43" s="378" t="str">
        <f t="shared" si="97"/>
        <v/>
      </c>
      <c r="MP43" s="136">
        <f t="shared" si="97"/>
        <v>2157.0168915494801</v>
      </c>
    </row>
    <row r="44" spans="2:354" outlineLevel="1">
      <c r="B44" s="9" t="s">
        <v>367</v>
      </c>
      <c r="C44" s="62" t="s">
        <v>18</v>
      </c>
      <c r="D44" s="130">
        <v>319.18099999999998</v>
      </c>
      <c r="E44" s="130">
        <v>318.19799999999998</v>
      </c>
      <c r="F44" s="130">
        <v>312.50900000000001</v>
      </c>
      <c r="G44" s="130">
        <v>267.08600000000001</v>
      </c>
      <c r="H44" s="130">
        <v>284.01599999999996</v>
      </c>
      <c r="I44" s="130">
        <v>287.65699999999998</v>
      </c>
      <c r="J44" s="130">
        <v>319.45600000000002</v>
      </c>
      <c r="K44" s="130">
        <v>322.43900000000002</v>
      </c>
      <c r="L44" s="130">
        <v>314.23399999999998</v>
      </c>
      <c r="M44" s="130">
        <v>317.01400000000001</v>
      </c>
      <c r="N44" s="130">
        <v>299.83399999999995</v>
      </c>
      <c r="O44" s="130">
        <v>278.68799999999999</v>
      </c>
      <c r="P44" s="136">
        <v>3640.3119999999999</v>
      </c>
      <c r="Q44" s="130">
        <v>286.048</v>
      </c>
      <c r="R44" s="130">
        <v>267.678</v>
      </c>
      <c r="S44" s="130">
        <v>279.53600000000006</v>
      </c>
      <c r="T44" s="130">
        <v>290.19799999999998</v>
      </c>
      <c r="U44" s="130">
        <v>309.64099999999996</v>
      </c>
      <c r="V44" s="130">
        <v>246.15300000000002</v>
      </c>
      <c r="W44" s="130">
        <v>262.16999999999996</v>
      </c>
      <c r="X44" s="130">
        <v>329.55199999999996</v>
      </c>
      <c r="Y44" s="130">
        <v>371.70500000000004</v>
      </c>
      <c r="Z44" s="130">
        <v>311.62600000000003</v>
      </c>
      <c r="AA44" s="130">
        <v>336.66800000000001</v>
      </c>
      <c r="AB44" s="130">
        <v>310.935</v>
      </c>
      <c r="AC44" s="136">
        <v>3601.9100000000003</v>
      </c>
      <c r="AD44" s="130">
        <v>323.49599999999998</v>
      </c>
      <c r="AE44" s="130">
        <v>288.23900000000003</v>
      </c>
      <c r="AF44" s="130">
        <v>384.209</v>
      </c>
      <c r="AG44" s="130">
        <v>327.05799999999999</v>
      </c>
      <c r="AH44" s="130">
        <v>317.08399999999995</v>
      </c>
      <c r="AI44" s="130">
        <v>320.077</v>
      </c>
      <c r="AJ44" s="130">
        <v>307.851</v>
      </c>
      <c r="AK44" s="130">
        <v>346.30400000000003</v>
      </c>
      <c r="AL44" s="130">
        <v>360.221</v>
      </c>
      <c r="AM44" s="130">
        <v>385.09399999999999</v>
      </c>
      <c r="AN44" s="130">
        <v>311.762</v>
      </c>
      <c r="AO44" s="130">
        <v>333.76400000000001</v>
      </c>
      <c r="AP44" s="136">
        <v>4005.1590000000001</v>
      </c>
      <c r="AQ44" s="130">
        <v>339.64200000000005</v>
      </c>
      <c r="AR44" s="130">
        <v>352.21199999999999</v>
      </c>
      <c r="AS44" s="130">
        <v>314.72799999999995</v>
      </c>
      <c r="AT44" s="130">
        <v>328.048</v>
      </c>
      <c r="AU44" s="130">
        <v>346.24200000000002</v>
      </c>
      <c r="AV44" s="130">
        <v>344.52699999999999</v>
      </c>
      <c r="AW44" s="130">
        <v>313.92099999999999</v>
      </c>
      <c r="AX44" s="130">
        <v>358.44299999999998</v>
      </c>
      <c r="AY44" s="130">
        <v>391.57299999999998</v>
      </c>
      <c r="AZ44" s="130">
        <v>343.65099999999995</v>
      </c>
      <c r="BA44" s="130">
        <v>322.48300000000006</v>
      </c>
      <c r="BB44" s="130">
        <v>367.88</v>
      </c>
      <c r="BC44" s="136">
        <v>4123.3500000000004</v>
      </c>
      <c r="BD44" s="130">
        <v>337.79319000000004</v>
      </c>
      <c r="BE44" s="130">
        <v>350.83570000000003</v>
      </c>
      <c r="BF44" s="130">
        <v>373.60883000000001</v>
      </c>
      <c r="BG44" s="130">
        <v>405.35627999999997</v>
      </c>
      <c r="BH44" s="130">
        <v>404.89515000000006</v>
      </c>
      <c r="BI44" s="130">
        <v>362.71719999999999</v>
      </c>
      <c r="BJ44" s="130">
        <v>385.55540999999999</v>
      </c>
      <c r="BK44" s="130">
        <v>369.23674</v>
      </c>
      <c r="BL44" s="130">
        <v>384.63369999999998</v>
      </c>
      <c r="BM44" s="130">
        <v>415.64082999999999</v>
      </c>
      <c r="BN44" s="130">
        <v>381.46499000000006</v>
      </c>
      <c r="BO44" s="130">
        <v>394.43734999999998</v>
      </c>
      <c r="BP44" s="136">
        <v>4566.1753699999999</v>
      </c>
      <c r="BQ44" s="130">
        <v>374.00988999999998</v>
      </c>
      <c r="BR44" s="130">
        <v>377.28438</v>
      </c>
      <c r="BS44" s="130">
        <v>403.50138000000004</v>
      </c>
      <c r="BT44" s="130">
        <v>413.38343000000009</v>
      </c>
      <c r="BU44" s="130">
        <v>411.50983999999994</v>
      </c>
      <c r="BV44" s="130">
        <v>390.13595000000004</v>
      </c>
      <c r="BW44" s="130">
        <v>442.25741000000005</v>
      </c>
      <c r="BX44" s="130">
        <v>460.90233000000001</v>
      </c>
      <c r="BY44" s="130">
        <v>456.81401999999997</v>
      </c>
      <c r="BZ44" s="130">
        <v>463.64162999999996</v>
      </c>
      <c r="CA44" s="130">
        <v>434.15018999999995</v>
      </c>
      <c r="CB44" s="130">
        <v>441.36153000000002</v>
      </c>
      <c r="CC44" s="136">
        <v>5068.9519799999998</v>
      </c>
      <c r="CD44" s="130">
        <v>435.19380999999993</v>
      </c>
      <c r="CE44" s="130">
        <v>458.27076</v>
      </c>
      <c r="CF44" s="130">
        <v>485.03961000000004</v>
      </c>
      <c r="CG44" s="130">
        <v>426.43003999999996</v>
      </c>
      <c r="CH44" s="130">
        <v>506.53339</v>
      </c>
      <c r="CI44" s="130">
        <v>457.23612999999995</v>
      </c>
      <c r="CJ44" s="130">
        <v>486.75878000000006</v>
      </c>
      <c r="CK44" s="130">
        <v>505.47233000000011</v>
      </c>
      <c r="CL44" s="130">
        <v>501.33499</v>
      </c>
      <c r="CM44" s="130">
        <v>498.04364999999996</v>
      </c>
      <c r="CN44" s="130">
        <v>493.44246999999996</v>
      </c>
      <c r="CO44" s="130">
        <v>460.54907000000003</v>
      </c>
      <c r="CP44" s="136">
        <v>5714.3050299999995</v>
      </c>
      <c r="CQ44" s="130">
        <v>472.10079000000002</v>
      </c>
      <c r="CR44" s="130">
        <v>422.2054</v>
      </c>
      <c r="CS44" s="130">
        <v>468.03442000000001</v>
      </c>
      <c r="CT44" s="130">
        <v>451.38432999999998</v>
      </c>
      <c r="CU44" s="130">
        <v>505.17396000000002</v>
      </c>
      <c r="CV44" s="130">
        <v>501.95314999999999</v>
      </c>
      <c r="CW44" s="130">
        <v>551.89799000000005</v>
      </c>
      <c r="CX44" s="130">
        <v>562.11973</v>
      </c>
      <c r="CY44" s="130">
        <v>541.22327999999993</v>
      </c>
      <c r="CZ44" s="130">
        <v>573.99401999999998</v>
      </c>
      <c r="DA44" s="130">
        <v>569.22006999999996</v>
      </c>
      <c r="DB44" s="130">
        <v>563.92214799999999</v>
      </c>
      <c r="DC44" s="136">
        <v>6183.2292879999995</v>
      </c>
      <c r="DD44" s="130">
        <v>529.95369000000005</v>
      </c>
      <c r="DE44" s="130">
        <v>498.71673000000004</v>
      </c>
      <c r="DF44" s="130">
        <v>515.16588000000013</v>
      </c>
      <c r="DG44" s="130">
        <v>536.62089000000003</v>
      </c>
      <c r="DH44" s="130">
        <v>545.05525999999998</v>
      </c>
      <c r="DI44" s="130">
        <v>567.8498525</v>
      </c>
      <c r="DJ44" s="130">
        <v>602.37664000000007</v>
      </c>
      <c r="DK44" s="130">
        <v>594.20612999999992</v>
      </c>
      <c r="DL44" s="130">
        <v>614.81454999999994</v>
      </c>
      <c r="DM44" s="130">
        <v>615.15488749999986</v>
      </c>
      <c r="DN44" s="130">
        <v>576.12049999999999</v>
      </c>
      <c r="DO44" s="130">
        <v>581.05346249999991</v>
      </c>
      <c r="DP44" s="136">
        <v>6777.0884725000005</v>
      </c>
      <c r="DQ44" s="130">
        <v>559.25818500000014</v>
      </c>
      <c r="DR44" s="130">
        <v>517.24893699999996</v>
      </c>
      <c r="DS44" s="130">
        <v>543.24132999999995</v>
      </c>
      <c r="DT44" s="130">
        <v>525.72636</v>
      </c>
      <c r="DU44" s="130">
        <v>536.53856999999994</v>
      </c>
      <c r="DV44" s="130">
        <v>546.31220250000001</v>
      </c>
      <c r="DW44" s="130">
        <v>598.65017249999994</v>
      </c>
      <c r="DX44" s="130">
        <v>635.02663000000007</v>
      </c>
      <c r="DY44" s="130">
        <v>641.41279499999996</v>
      </c>
      <c r="DZ44" s="130">
        <v>678.02287000000001</v>
      </c>
      <c r="EA44" s="130">
        <v>649.37022750000006</v>
      </c>
      <c r="EB44" s="130">
        <v>654.18940750000002</v>
      </c>
      <c r="EC44" s="136">
        <v>7084.997687</v>
      </c>
      <c r="ED44" s="130">
        <v>626.94845250000003</v>
      </c>
      <c r="EE44" s="130">
        <v>609.49263999999994</v>
      </c>
      <c r="EF44" s="130">
        <v>702.54327999999998</v>
      </c>
      <c r="EG44" s="130">
        <v>642.34951249999995</v>
      </c>
      <c r="EH44" s="130">
        <v>663.75070500000004</v>
      </c>
      <c r="EI44" s="130">
        <v>670.72328249999998</v>
      </c>
      <c r="EJ44" s="130">
        <v>692.35534500000006</v>
      </c>
      <c r="EK44" s="130">
        <v>727.44431250000014</v>
      </c>
      <c r="EL44" s="130">
        <v>772.13069250000001</v>
      </c>
      <c r="EM44" s="130">
        <v>767.17339250000009</v>
      </c>
      <c r="EN44" s="130">
        <v>792.17266999999993</v>
      </c>
      <c r="EO44" s="130">
        <v>752.57945749999999</v>
      </c>
      <c r="EP44" s="136">
        <v>8419.6637425000008</v>
      </c>
      <c r="EQ44" s="130">
        <v>682.65698250000003</v>
      </c>
      <c r="ER44" s="130">
        <v>664.06985499999996</v>
      </c>
      <c r="ES44" s="130">
        <v>715.62544249999996</v>
      </c>
      <c r="ET44" s="130">
        <v>638.81660999999997</v>
      </c>
      <c r="EU44" s="130">
        <v>687.50232000000005</v>
      </c>
      <c r="EV44" s="130">
        <v>669.39902000000006</v>
      </c>
      <c r="EW44" s="130">
        <v>696.9581300000001</v>
      </c>
      <c r="EX44" s="130">
        <v>786.6497599999999</v>
      </c>
      <c r="EY44" s="130">
        <v>796.90814999999998</v>
      </c>
      <c r="EZ44" s="130">
        <v>827.07950000000005</v>
      </c>
      <c r="FA44" s="130">
        <v>816.78314000000012</v>
      </c>
      <c r="FB44" s="130">
        <v>840.07706398000005</v>
      </c>
      <c r="FC44" s="136">
        <v>8822.5259739800003</v>
      </c>
      <c r="FD44" s="130">
        <v>775.81186198249998</v>
      </c>
      <c r="FE44" s="130">
        <v>761.72514000000001</v>
      </c>
      <c r="FF44" s="130">
        <v>832.35134699999992</v>
      </c>
      <c r="FG44" s="130">
        <v>748.97127750000004</v>
      </c>
      <c r="FH44" s="130">
        <v>804.88238250000006</v>
      </c>
      <c r="FI44" s="130">
        <v>802.15448749999996</v>
      </c>
      <c r="FJ44" s="130">
        <v>871.96720499999992</v>
      </c>
      <c r="FK44" s="130">
        <v>937.97506099999998</v>
      </c>
      <c r="FL44" s="130">
        <v>930.98410084998</v>
      </c>
      <c r="FM44" s="130">
        <v>982.66159199999981</v>
      </c>
      <c r="FN44" s="130">
        <v>972.76991399999997</v>
      </c>
      <c r="FO44" s="130">
        <v>896.65720500000009</v>
      </c>
      <c r="FP44" s="136">
        <v>10318.911574332482</v>
      </c>
      <c r="FQ44" s="130">
        <v>934.13960000000009</v>
      </c>
      <c r="FR44" s="130">
        <v>856.471135</v>
      </c>
      <c r="FS44" s="130">
        <v>856.46279600000003</v>
      </c>
      <c r="FT44" s="130">
        <v>931.79872799999998</v>
      </c>
      <c r="FU44" s="130">
        <v>907.23567600000001</v>
      </c>
      <c r="FV44" s="130">
        <v>867.36218699999995</v>
      </c>
      <c r="FW44" s="130">
        <v>966.19002499999999</v>
      </c>
      <c r="FX44" s="130">
        <v>1006.2017450000001</v>
      </c>
      <c r="FY44" s="130">
        <v>957.25652949999994</v>
      </c>
      <c r="FZ44" s="130">
        <v>1048.8812504999999</v>
      </c>
      <c r="GA44" s="130">
        <v>1002.8401839999999</v>
      </c>
      <c r="GB44" s="130">
        <v>973.94644649999998</v>
      </c>
      <c r="GC44" s="136">
        <v>11308.786302500001</v>
      </c>
      <c r="GD44" s="130">
        <v>933.42952899999989</v>
      </c>
      <c r="GE44" s="130">
        <v>914.16952600000002</v>
      </c>
      <c r="GF44" s="130">
        <v>911.9529399999999</v>
      </c>
      <c r="GG44" s="130">
        <v>911.31018999999992</v>
      </c>
      <c r="GH44" s="130">
        <v>950.37529000000006</v>
      </c>
      <c r="GI44" s="130">
        <v>907.03853000000004</v>
      </c>
      <c r="GJ44" s="130">
        <v>955.30936999999994</v>
      </c>
      <c r="GK44" s="130">
        <v>1021.4795700000001</v>
      </c>
      <c r="GL44" s="130">
        <v>1041.4659279999998</v>
      </c>
      <c r="GM44" s="130">
        <v>1054.6687200000001</v>
      </c>
      <c r="GN44" s="130">
        <v>1047.1846209999999</v>
      </c>
      <c r="GO44" s="130">
        <v>1006.0096074999999</v>
      </c>
      <c r="GP44" s="136">
        <v>11654.393821499998</v>
      </c>
      <c r="GQ44" s="130">
        <v>954.34049300000015</v>
      </c>
      <c r="GR44" s="130">
        <v>883.66651250000018</v>
      </c>
      <c r="GS44" s="130">
        <v>925.24804900000004</v>
      </c>
      <c r="GT44" s="130">
        <v>885.29773550000004</v>
      </c>
      <c r="GU44" s="130">
        <v>889.38734249999993</v>
      </c>
      <c r="GV44" s="130">
        <v>905.24040300000001</v>
      </c>
      <c r="GW44" s="130">
        <v>919.57441050000011</v>
      </c>
      <c r="GX44" s="130">
        <v>1007.5273655</v>
      </c>
      <c r="GY44" s="130">
        <v>1016.373792</v>
      </c>
      <c r="GZ44" s="130">
        <v>1050.1484745</v>
      </c>
      <c r="HA44" s="130">
        <v>1022.3374865000001</v>
      </c>
      <c r="HB44" s="130">
        <v>1024.70478</v>
      </c>
      <c r="HC44" s="136">
        <v>11483.8468445</v>
      </c>
      <c r="HD44" s="130">
        <v>955.5720080000001</v>
      </c>
      <c r="HE44" s="130">
        <v>918.15271500000006</v>
      </c>
      <c r="HF44" s="130">
        <v>924.2574565000001</v>
      </c>
      <c r="HG44" s="130">
        <v>913.9369999999999</v>
      </c>
      <c r="HH44" s="130">
        <v>914.77800000000013</v>
      </c>
      <c r="HI44" s="130">
        <v>873.34142799999995</v>
      </c>
      <c r="HJ44" s="130">
        <v>908.03813899999989</v>
      </c>
      <c r="HK44" s="130">
        <v>992.37200000000007</v>
      </c>
      <c r="HL44" s="130">
        <v>962.02899999999988</v>
      </c>
      <c r="HM44" s="130">
        <v>958.024</v>
      </c>
      <c r="HN44" s="130">
        <v>960.64899999999989</v>
      </c>
      <c r="HO44" s="130">
        <v>966.05599999999993</v>
      </c>
      <c r="HP44" s="136">
        <v>11247.2067465</v>
      </c>
      <c r="HQ44" s="130">
        <v>899.58200000000011</v>
      </c>
      <c r="HR44" s="130">
        <v>850.66800000000001</v>
      </c>
      <c r="HS44" s="130">
        <v>865.476</v>
      </c>
      <c r="HT44" s="130">
        <v>817.67100000000005</v>
      </c>
      <c r="HU44" s="130">
        <v>889.33799999999985</v>
      </c>
      <c r="HV44" s="130">
        <v>902.5619999999999</v>
      </c>
      <c r="HW44" s="130">
        <v>913.69185700000116</v>
      </c>
      <c r="HX44" s="130">
        <v>994.53575799999908</v>
      </c>
      <c r="HY44" s="130">
        <v>995.17367225000112</v>
      </c>
      <c r="HZ44" s="130">
        <v>1023.9043689999999</v>
      </c>
      <c r="IA44" s="130">
        <v>1004.600741</v>
      </c>
      <c r="IB44" s="130">
        <v>987.99902700000007</v>
      </c>
      <c r="IC44" s="136">
        <v>11145.202424250001</v>
      </c>
      <c r="ID44" s="130">
        <v>945.84799999999996</v>
      </c>
      <c r="IE44" s="130">
        <v>866.79899999999998</v>
      </c>
      <c r="IF44" s="130">
        <v>900.87399999999991</v>
      </c>
      <c r="IG44" s="130">
        <v>883.83353050000005</v>
      </c>
      <c r="IH44" s="130">
        <v>912.48800000000006</v>
      </c>
      <c r="II44" s="130">
        <v>886.53073100000006</v>
      </c>
      <c r="IJ44" s="130">
        <v>913.8308424999999</v>
      </c>
      <c r="IK44" s="130">
        <v>989.32281750000004</v>
      </c>
      <c r="IL44" s="130">
        <v>976.42300000000012</v>
      </c>
      <c r="IM44" s="130">
        <v>1029.9643819999999</v>
      </c>
      <c r="IN44" s="130">
        <v>1038.789012</v>
      </c>
      <c r="IO44" s="130">
        <v>981.48987750000003</v>
      </c>
      <c r="IP44" s="136">
        <v>11326.193193000001</v>
      </c>
      <c r="IQ44" s="130">
        <v>914.91792400000099</v>
      </c>
      <c r="IR44" s="130">
        <v>862.33673750000003</v>
      </c>
      <c r="IS44" s="130">
        <v>889.82410400000003</v>
      </c>
      <c r="IT44" s="130">
        <v>868.62872064700002</v>
      </c>
      <c r="IU44" s="130">
        <v>946.33496200000002</v>
      </c>
      <c r="IV44" s="130">
        <v>897.14322799999991</v>
      </c>
      <c r="IW44" s="130">
        <v>973.94109549999985</v>
      </c>
      <c r="IX44" s="130">
        <v>1022.9883450000001</v>
      </c>
      <c r="IY44" s="130">
        <v>995.91836999999987</v>
      </c>
      <c r="IZ44" s="130">
        <v>1059.9431087648484</v>
      </c>
      <c r="JA44" s="130">
        <v>1013.6242850000001</v>
      </c>
      <c r="JB44" s="130">
        <v>966.48777849999999</v>
      </c>
      <c r="JC44" s="136">
        <v>11412.088658911851</v>
      </c>
      <c r="JD44" s="130">
        <v>911.82224700000006</v>
      </c>
      <c r="JE44" s="130">
        <v>919.30966485200008</v>
      </c>
      <c r="JF44" s="130">
        <v>439.63347749999997</v>
      </c>
      <c r="JG44" s="130">
        <v>7.381583</v>
      </c>
      <c r="JH44" s="130">
        <v>316.26515240099991</v>
      </c>
      <c r="JI44" s="130">
        <v>633.52458985999999</v>
      </c>
      <c r="JJ44" s="130">
        <v>912.71644106397105</v>
      </c>
      <c r="JK44" s="130">
        <v>1030.336657211471</v>
      </c>
      <c r="JL44" s="130">
        <v>1095.0977924639708</v>
      </c>
      <c r="JM44" s="130">
        <v>1249.48919075</v>
      </c>
      <c r="JN44" s="130">
        <v>1193.48512192</v>
      </c>
      <c r="JO44" s="130">
        <v>1150.4833801524999</v>
      </c>
      <c r="JP44" s="136">
        <v>9859.5452981749131</v>
      </c>
      <c r="JQ44" s="130">
        <v>1098.5281092950001</v>
      </c>
      <c r="JR44" s="130">
        <v>1054.5594515150001</v>
      </c>
      <c r="JS44" s="130">
        <v>1104.5911145</v>
      </c>
      <c r="JT44" s="130">
        <v>997.43014000000005</v>
      </c>
      <c r="JU44" s="130">
        <v>1076.2392634999999</v>
      </c>
      <c r="JV44" s="130">
        <v>1095.29402</v>
      </c>
      <c r="JW44" s="130">
        <v>1148.9801695000001</v>
      </c>
      <c r="JX44" s="130">
        <v>1210.2200625000003</v>
      </c>
      <c r="JY44" s="130">
        <v>1251.9363099999998</v>
      </c>
      <c r="JZ44" s="130">
        <v>1287.6991519999999</v>
      </c>
      <c r="KA44" s="130">
        <v>1209.710051</v>
      </c>
      <c r="KB44" s="130">
        <v>1186.0717200000001</v>
      </c>
      <c r="KC44" s="136">
        <v>13721.259563809999</v>
      </c>
      <c r="KD44" s="378">
        <f>+KD37</f>
        <v>1105.0239635</v>
      </c>
      <c r="KE44" s="378">
        <f t="shared" ref="KE44:LP44" si="98">+KE37</f>
        <v>1083.0213524999999</v>
      </c>
      <c r="KF44" s="378">
        <f t="shared" si="98"/>
        <v>1168.6997925000019</v>
      </c>
      <c r="KG44" s="378">
        <f t="shared" si="98"/>
        <v>1082.317745500002</v>
      </c>
      <c r="KH44" s="378">
        <f t="shared" si="98"/>
        <v>1120.5169000000019</v>
      </c>
      <c r="KI44" s="378">
        <f t="shared" si="98"/>
        <v>1131.0537797481804</v>
      </c>
      <c r="KJ44" s="378">
        <f t="shared" si="98"/>
        <v>1099.9912625000009</v>
      </c>
      <c r="KK44" s="378">
        <f t="shared" si="98"/>
        <v>1226.3291584999999</v>
      </c>
      <c r="KL44" s="378">
        <f t="shared" si="98"/>
        <v>1224.4864899999991</v>
      </c>
      <c r="KM44" s="378">
        <f t="shared" si="98"/>
        <v>1201.3221250000001</v>
      </c>
      <c r="KN44" s="378">
        <f t="shared" si="98"/>
        <v>1177.7015500000011</v>
      </c>
      <c r="KO44" s="378">
        <f t="shared" si="98"/>
        <v>1101.593766000002</v>
      </c>
      <c r="KP44" s="136">
        <f t="shared" si="98"/>
        <v>13722.057885748189</v>
      </c>
      <c r="KQ44" s="378">
        <f t="shared" si="98"/>
        <v>943.60829300000012</v>
      </c>
      <c r="KR44" s="378">
        <f t="shared" si="98"/>
        <v>915.5200024999998</v>
      </c>
      <c r="KS44" s="378">
        <f t="shared" si="98"/>
        <v>992.6102125000001</v>
      </c>
      <c r="KT44" s="378">
        <f t="shared" si="98"/>
        <v>913.63545099999988</v>
      </c>
      <c r="KU44" s="378">
        <f t="shared" si="98"/>
        <v>990.45855783205627</v>
      </c>
      <c r="KV44" s="378">
        <f t="shared" si="98"/>
        <v>994.17670200000191</v>
      </c>
      <c r="KW44" s="378">
        <f t="shared" si="98"/>
        <v>1036.8170324999999</v>
      </c>
      <c r="KX44" s="378">
        <f t="shared" si="98"/>
        <v>1111.822538000001</v>
      </c>
      <c r="KY44" s="378">
        <f t="shared" si="98"/>
        <v>1092.6622525</v>
      </c>
      <c r="KZ44" s="378">
        <f t="shared" si="98"/>
        <v>1095.0781905000008</v>
      </c>
      <c r="LA44" s="378">
        <f t="shared" si="98"/>
        <v>1074.4341840000011</v>
      </c>
      <c r="LB44" s="378">
        <f t="shared" si="98"/>
        <v>974.01050250000094</v>
      </c>
      <c r="LC44" s="136">
        <f t="shared" si="98"/>
        <v>12134.833918832064</v>
      </c>
      <c r="LD44" s="378">
        <f t="shared" si="98"/>
        <v>1025.794099999998</v>
      </c>
      <c r="LE44" s="378">
        <f t="shared" si="98"/>
        <v>910.888264999998</v>
      </c>
      <c r="LF44" s="378">
        <f t="shared" si="98"/>
        <v>908.05357272342974</v>
      </c>
      <c r="LG44" s="378">
        <f t="shared" si="98"/>
        <v>979.13934700000004</v>
      </c>
      <c r="LH44" s="378">
        <f t="shared" si="98"/>
        <v>969.71165913999903</v>
      </c>
      <c r="LI44" s="378">
        <f t="shared" si="98"/>
        <v>939.82969000000094</v>
      </c>
      <c r="LJ44" s="378">
        <f t="shared" si="98"/>
        <v>1034.498172999999</v>
      </c>
      <c r="LK44" s="378">
        <f t="shared" si="98"/>
        <v>1116.2894673859435</v>
      </c>
      <c r="LL44" s="378">
        <f t="shared" si="98"/>
        <v>1076.2036403535994</v>
      </c>
      <c r="LM44" s="378">
        <f t="shared" si="98"/>
        <v>1137.6370811600029</v>
      </c>
      <c r="LN44" s="378">
        <f t="shared" si="98"/>
        <v>1058.7829980799991</v>
      </c>
      <c r="LO44" s="378">
        <f t="shared" si="98"/>
        <v>988.22597499999699</v>
      </c>
      <c r="LP44" s="136">
        <f t="shared" si="98"/>
        <v>12145.053968842967</v>
      </c>
      <c r="LQ44" s="378">
        <f t="shared" ref="LQ44:MC44" si="99">+LQ37</f>
        <v>999.03737499999602</v>
      </c>
      <c r="LR44" s="378">
        <f t="shared" si="99"/>
        <v>952.6730928857952</v>
      </c>
      <c r="LS44" s="378">
        <f t="shared" si="99"/>
        <v>969.1060948999999</v>
      </c>
      <c r="LT44" s="378">
        <f t="shared" si="99"/>
        <v>979.87280500000509</v>
      </c>
      <c r="LU44" s="378">
        <f t="shared" si="99"/>
        <v>1043.181120500004</v>
      </c>
      <c r="LV44" s="378">
        <f t="shared" si="99"/>
        <v>1023.7334595000029</v>
      </c>
      <c r="LW44" s="378">
        <f t="shared" si="99"/>
        <v>1108.8499155000029</v>
      </c>
      <c r="LX44" s="378">
        <f t="shared" si="99"/>
        <v>1179.3125563846704</v>
      </c>
      <c r="LY44" s="378">
        <f t="shared" si="99"/>
        <v>1189.2112845000029</v>
      </c>
      <c r="LZ44" s="378">
        <f t="shared" si="99"/>
        <v>1241.47822579269</v>
      </c>
      <c r="MA44" s="378">
        <f t="shared" si="99"/>
        <v>1179.2090165000031</v>
      </c>
      <c r="MB44" s="378">
        <f t="shared" si="99"/>
        <v>1153.1294690000009</v>
      </c>
      <c r="MC44" s="136">
        <f t="shared" si="99"/>
        <v>13018.794415463175</v>
      </c>
      <c r="MD44" s="378">
        <f t="shared" ref="MD44:MP44" si="100">+MD37</f>
        <v>1122.9570019199989</v>
      </c>
      <c r="ME44" s="378">
        <f t="shared" si="100"/>
        <v>1056.2862396294793</v>
      </c>
      <c r="MF44" s="378">
        <f t="shared" si="100"/>
        <v>0</v>
      </c>
      <c r="MG44" s="378">
        <f t="shared" si="100"/>
        <v>0</v>
      </c>
      <c r="MH44" s="378">
        <f t="shared" si="100"/>
        <v>0</v>
      </c>
      <c r="MI44" s="378">
        <f t="shared" si="100"/>
        <v>0</v>
      </c>
      <c r="MJ44" s="378">
        <f t="shared" si="100"/>
        <v>0</v>
      </c>
      <c r="MK44" s="378">
        <f t="shared" si="100"/>
        <v>0</v>
      </c>
      <c r="ML44" s="378">
        <f t="shared" si="100"/>
        <v>0</v>
      </c>
      <c r="MM44" s="378">
        <f t="shared" si="100"/>
        <v>0</v>
      </c>
      <c r="MN44" s="378">
        <f t="shared" si="100"/>
        <v>0</v>
      </c>
      <c r="MO44" s="378">
        <f t="shared" si="100"/>
        <v>0</v>
      </c>
      <c r="MP44" s="136">
        <f t="shared" si="100"/>
        <v>2179.2432415494782</v>
      </c>
    </row>
  </sheetData>
  <hyperlinks>
    <hyperlink ref="A2" r:id="rId1" xr:uid="{9BF08D5E-5835-4133-8F95-C59F160611F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08E5F-45E2-4B45-962D-337AA54BD0FC}">
  <sheetPr codeName="Sheet13">
    <tabColor theme="0" tint="-4.9989318521683403E-2"/>
  </sheetPr>
  <dimension ref="A1:MP58"/>
  <sheetViews>
    <sheetView showGridLines="0" zoomScale="85" zoomScaleNormal="85" workbookViewId="0">
      <pane xSplit="3" ySplit="5" topLeftCell="LO6" activePane="bottomRight" state="frozen"/>
      <selection pane="topRight" activeCell="D1" sqref="D1"/>
      <selection pane="bottomLeft" activeCell="A5" sqref="A5"/>
      <selection pane="bottomRight" activeCell="LY10" sqref="LY10"/>
    </sheetView>
  </sheetViews>
  <sheetFormatPr defaultColWidth="12.7109375" defaultRowHeight="15" outlineLevelRow="1" outlineLevelCol="1"/>
  <cols>
    <col min="1" max="1" width="4.7109375" style="5" customWidth="1"/>
    <col min="2" max="2" width="20.28515625" style="9" customWidth="1" outlineLevel="1"/>
    <col min="3" max="3" width="48.85546875" style="5" customWidth="1"/>
    <col min="4" max="15" width="12.7109375" style="5" hidden="1" customWidth="1" outlineLevel="1"/>
    <col min="16" max="16" width="12.7109375" style="11" collapsed="1"/>
    <col min="17" max="28" width="0" style="5" hidden="1" customWidth="1" outlineLevel="1"/>
    <col min="29" max="29" width="12.7109375" style="11" collapsed="1"/>
    <col min="30" max="41" width="0" style="5" hidden="1" customWidth="1" outlineLevel="1"/>
    <col min="42" max="42" width="12.7109375" style="11" collapsed="1"/>
    <col min="43" max="54" width="0" style="5" hidden="1" customWidth="1" outlineLevel="1"/>
    <col min="55" max="55" width="12.7109375" style="11" collapsed="1"/>
    <col min="56" max="67" width="0" style="5" hidden="1" customWidth="1" outlineLevel="1"/>
    <col min="68" max="68" width="12.7109375" style="11" collapsed="1"/>
    <col min="69" max="80" width="0" style="5" hidden="1" customWidth="1" outlineLevel="1"/>
    <col min="81" max="81" width="12.7109375" style="11" collapsed="1"/>
    <col min="82" max="93" width="0" style="5" hidden="1" customWidth="1" outlineLevel="1"/>
    <col min="94" max="94" width="12.7109375" style="11" collapsed="1"/>
    <col min="95" max="106" width="0" style="5" hidden="1" customWidth="1" outlineLevel="1"/>
    <col min="107" max="107" width="12.7109375" style="11" collapsed="1"/>
    <col min="108" max="119" width="0" style="5" hidden="1" customWidth="1" outlineLevel="1"/>
    <col min="120" max="120" width="12.7109375" style="11" collapsed="1"/>
    <col min="121" max="132" width="0" style="5" hidden="1" customWidth="1" outlineLevel="1"/>
    <col min="133" max="133" width="12.7109375" style="11" collapsed="1"/>
    <col min="134" max="145" width="0" style="5" hidden="1" customWidth="1" outlineLevel="1"/>
    <col min="146" max="146" width="12.7109375" style="11" collapsed="1"/>
    <col min="147" max="158" width="0" style="5" hidden="1" customWidth="1" outlineLevel="1"/>
    <col min="159" max="159" width="12.7109375" style="11" collapsed="1"/>
    <col min="160" max="171" width="0" style="5" hidden="1" customWidth="1" outlineLevel="1"/>
    <col min="172" max="172" width="12.7109375" style="11" collapsed="1"/>
    <col min="173" max="184" width="0" style="5" hidden="1" customWidth="1" outlineLevel="1"/>
    <col min="185" max="185" width="12.7109375" style="11" collapsed="1"/>
    <col min="186" max="197" width="0" style="5" hidden="1" customWidth="1" outlineLevel="1"/>
    <col min="198" max="198" width="12.7109375" style="11" collapsed="1"/>
    <col min="199" max="210" width="0" style="5" hidden="1" customWidth="1" outlineLevel="1"/>
    <col min="211" max="211" width="12.7109375" style="11" collapsed="1"/>
    <col min="212" max="223" width="0" style="5" hidden="1" customWidth="1" outlineLevel="1"/>
    <col min="224" max="224" width="12.7109375" style="11" collapsed="1"/>
    <col min="225" max="236" width="0" style="5" hidden="1" customWidth="1" outlineLevel="1"/>
    <col min="237" max="237" width="12.7109375" style="11" collapsed="1"/>
    <col min="238" max="249" width="0" style="5" hidden="1" customWidth="1" outlineLevel="1"/>
    <col min="250" max="250" width="12.7109375" style="11" collapsed="1"/>
    <col min="251" max="262" width="0" style="5" hidden="1" customWidth="1" outlineLevel="1"/>
    <col min="263" max="263" width="12.7109375" style="11" collapsed="1"/>
    <col min="264" max="275" width="0" style="5" hidden="1" customWidth="1" outlineLevel="1"/>
    <col min="276" max="276" width="12.7109375" style="11" collapsed="1"/>
    <col min="277" max="288" width="0" style="5" hidden="1" customWidth="1" outlineLevel="1"/>
    <col min="289" max="289" width="12.7109375" style="11" collapsed="1"/>
    <col min="290" max="301" width="0" style="5" hidden="1" customWidth="1" outlineLevel="1"/>
    <col min="302" max="302" width="12.7109375" style="11" collapsed="1"/>
    <col min="303" max="314" width="0" style="5" hidden="1" customWidth="1" outlineLevel="1"/>
    <col min="315" max="315" width="12.7109375" style="11" collapsed="1"/>
    <col min="316" max="327" width="12.7109375" style="5" customWidth="1" outlineLevel="1"/>
    <col min="328" max="328" width="12.7109375" style="11"/>
    <col min="329" max="340" width="12.7109375" style="5" outlineLevel="1"/>
    <col min="341" max="341" width="12.7109375" style="11"/>
    <col min="342" max="353" width="12.7109375" style="5" outlineLevel="1"/>
    <col min="354" max="354" width="12.7109375" style="11"/>
  </cols>
  <sheetData>
    <row r="1" spans="1:354" ht="26.25">
      <c r="A1" s="2" t="s">
        <v>506</v>
      </c>
      <c r="B1" s="7"/>
      <c r="C1" s="8"/>
      <c r="D1" s="4"/>
      <c r="E1" s="4"/>
      <c r="F1" s="4"/>
      <c r="G1" s="4"/>
      <c r="H1" s="4"/>
      <c r="I1" s="4"/>
      <c r="J1" s="4"/>
      <c r="K1" s="4"/>
      <c r="L1" s="4"/>
      <c r="M1" s="4"/>
      <c r="N1" s="4"/>
      <c r="O1" s="4"/>
      <c r="P1" s="8"/>
      <c r="Q1" s="4"/>
      <c r="R1" s="4"/>
      <c r="S1" s="4"/>
      <c r="T1" s="4"/>
      <c r="U1" s="4"/>
      <c r="V1" s="4"/>
      <c r="W1" s="4"/>
      <c r="X1" s="4"/>
      <c r="Y1" s="4"/>
      <c r="Z1" s="4"/>
      <c r="AA1" s="4"/>
      <c r="AB1" s="4"/>
      <c r="AC1" s="8"/>
      <c r="AD1" s="4"/>
      <c r="AE1" s="4"/>
      <c r="AF1" s="4"/>
      <c r="AG1" s="4"/>
      <c r="AH1" s="4"/>
      <c r="AI1" s="4"/>
      <c r="AJ1" s="4"/>
      <c r="AK1" s="4"/>
      <c r="AL1" s="4"/>
      <c r="AM1" s="4"/>
      <c r="AN1" s="4"/>
      <c r="AO1" s="4"/>
      <c r="AP1" s="8"/>
      <c r="AQ1" s="4"/>
      <c r="AR1" s="4"/>
      <c r="AS1" s="4"/>
      <c r="AT1" s="4"/>
      <c r="AU1" s="4"/>
      <c r="AV1" s="4"/>
      <c r="AW1" s="4"/>
      <c r="AX1" s="4"/>
      <c r="AY1" s="4"/>
      <c r="AZ1" s="4"/>
      <c r="BA1" s="4"/>
      <c r="BB1" s="4"/>
      <c r="BC1" s="8"/>
      <c r="BD1" s="4"/>
      <c r="BE1" s="4"/>
      <c r="BF1" s="4"/>
      <c r="BG1" s="4"/>
      <c r="BH1" s="4"/>
      <c r="BI1" s="4"/>
      <c r="BJ1" s="4"/>
      <c r="BK1" s="4"/>
      <c r="BL1" s="4"/>
      <c r="BM1" s="4"/>
      <c r="BN1" s="4"/>
      <c r="BO1" s="4"/>
      <c r="BP1" s="8"/>
      <c r="BQ1" s="4"/>
      <c r="BR1" s="4"/>
      <c r="BS1" s="4"/>
      <c r="BT1" s="4"/>
      <c r="BU1" s="4"/>
      <c r="BV1" s="4"/>
      <c r="BW1" s="4"/>
      <c r="BX1" s="4"/>
      <c r="BY1" s="4"/>
      <c r="BZ1" s="4"/>
      <c r="CA1" s="4"/>
      <c r="CB1" s="4"/>
      <c r="CC1" s="8"/>
      <c r="CD1" s="4"/>
      <c r="CE1" s="4"/>
      <c r="CF1" s="4"/>
      <c r="CG1" s="4"/>
      <c r="CH1" s="4"/>
      <c r="CI1" s="4"/>
      <c r="CJ1" s="4"/>
      <c r="CK1" s="4"/>
      <c r="CL1" s="4"/>
      <c r="CM1" s="4"/>
      <c r="CN1" s="4"/>
      <c r="CO1" s="4"/>
      <c r="CP1" s="8"/>
      <c r="CQ1" s="4"/>
      <c r="CR1" s="4"/>
      <c r="CS1" s="4"/>
      <c r="CT1" s="4"/>
      <c r="CU1" s="4"/>
      <c r="CV1" s="4"/>
      <c r="CW1" s="4"/>
      <c r="CX1" s="4"/>
      <c r="CY1" s="4"/>
      <c r="CZ1" s="4"/>
      <c r="DA1" s="4"/>
      <c r="DB1" s="4"/>
      <c r="DC1" s="8"/>
      <c r="DD1" s="4"/>
      <c r="DE1" s="4"/>
      <c r="DF1" s="4"/>
      <c r="DG1" s="4"/>
      <c r="DH1" s="4"/>
      <c r="DI1" s="4"/>
      <c r="DJ1" s="4"/>
      <c r="DK1" s="4"/>
      <c r="DL1" s="4"/>
      <c r="DM1" s="4"/>
      <c r="DN1" s="4"/>
      <c r="DO1" s="4"/>
      <c r="DP1" s="8"/>
      <c r="DQ1" s="4"/>
      <c r="DR1" s="4"/>
      <c r="DS1" s="4"/>
      <c r="DT1" s="4"/>
      <c r="DU1" s="4"/>
      <c r="DV1" s="4"/>
      <c r="DW1" s="4"/>
      <c r="DX1" s="4"/>
      <c r="DY1" s="4"/>
      <c r="DZ1" s="4"/>
      <c r="EA1" s="4"/>
      <c r="EB1" s="4"/>
      <c r="EC1" s="8"/>
      <c r="ED1" s="4"/>
      <c r="EE1" s="4"/>
      <c r="EF1" s="4"/>
      <c r="EG1" s="4"/>
      <c r="EH1" s="4"/>
      <c r="EI1" s="4"/>
      <c r="EJ1" s="4"/>
      <c r="EK1" s="4"/>
      <c r="EL1" s="4"/>
      <c r="EM1" s="4"/>
      <c r="EN1" s="4"/>
      <c r="EO1" s="4"/>
      <c r="EP1" s="8"/>
      <c r="EQ1" s="4"/>
      <c r="ER1" s="4"/>
      <c r="ES1" s="4"/>
      <c r="ET1" s="4"/>
      <c r="EU1" s="4"/>
      <c r="EV1" s="4"/>
      <c r="EW1" s="4"/>
      <c r="EX1" s="4"/>
      <c r="EY1" s="4"/>
      <c r="EZ1" s="4"/>
      <c r="FA1" s="4"/>
      <c r="FB1" s="4"/>
      <c r="FC1" s="8"/>
      <c r="FD1" s="4"/>
      <c r="FE1" s="4"/>
      <c r="FF1" s="4"/>
      <c r="FG1" s="4"/>
      <c r="FH1" s="4"/>
      <c r="FI1" s="4"/>
      <c r="FJ1" s="4"/>
      <c r="FK1" s="4"/>
      <c r="FL1" s="4"/>
      <c r="FM1" s="4"/>
      <c r="FN1" s="4"/>
      <c r="FO1" s="4"/>
      <c r="FP1" s="8"/>
      <c r="FQ1" s="4"/>
      <c r="FR1" s="4"/>
      <c r="FS1" s="4"/>
      <c r="FT1" s="4"/>
      <c r="FU1" s="4"/>
      <c r="FV1" s="4"/>
      <c r="FW1" s="4"/>
      <c r="FX1" s="4"/>
      <c r="FY1" s="4"/>
      <c r="FZ1" s="4"/>
      <c r="GA1" s="4"/>
      <c r="GB1" s="4"/>
      <c r="GC1" s="8"/>
      <c r="GD1" s="4"/>
      <c r="GE1" s="4"/>
      <c r="GF1" s="4"/>
      <c r="GG1" s="4"/>
      <c r="GH1" s="4"/>
      <c r="GI1" s="4"/>
      <c r="GJ1" s="4"/>
      <c r="GK1" s="4"/>
      <c r="GL1" s="4"/>
      <c r="GM1" s="4"/>
      <c r="GN1" s="4"/>
      <c r="GO1" s="4"/>
      <c r="GP1" s="8"/>
      <c r="GQ1" s="4"/>
      <c r="GR1" s="4"/>
      <c r="GS1" s="4"/>
      <c r="GT1" s="4"/>
      <c r="GU1" s="4"/>
      <c r="GV1" s="4"/>
      <c r="GW1" s="4"/>
      <c r="GX1" s="4"/>
      <c r="GY1" s="4"/>
      <c r="GZ1" s="4"/>
      <c r="HA1" s="4"/>
      <c r="HB1" s="4"/>
      <c r="HC1" s="8"/>
      <c r="HD1" s="4"/>
      <c r="HE1" s="4"/>
      <c r="HF1" s="4"/>
      <c r="HG1" s="4"/>
      <c r="HH1" s="4"/>
      <c r="HI1" s="4"/>
      <c r="HJ1" s="4"/>
      <c r="HK1" s="4"/>
      <c r="HL1" s="4"/>
      <c r="HM1" s="4"/>
      <c r="HN1" s="4"/>
      <c r="HO1" s="4"/>
      <c r="HP1" s="8"/>
      <c r="HQ1" s="4"/>
      <c r="HR1" s="4"/>
      <c r="HS1" s="4"/>
      <c r="HT1" s="4"/>
      <c r="HU1" s="4"/>
      <c r="HV1" s="4"/>
      <c r="HW1" s="4"/>
      <c r="HX1" s="4"/>
      <c r="HY1" s="4"/>
      <c r="HZ1" s="4"/>
      <c r="IA1" s="4"/>
      <c r="IB1" s="4"/>
      <c r="IC1" s="8"/>
      <c r="ID1" s="4"/>
      <c r="IE1" s="4"/>
      <c r="IF1" s="4"/>
      <c r="IG1" s="4"/>
      <c r="IH1" s="4"/>
      <c r="II1" s="4"/>
      <c r="IJ1" s="4"/>
      <c r="IK1" s="4"/>
      <c r="IL1" s="4"/>
      <c r="IM1" s="4"/>
      <c r="IN1" s="4"/>
      <c r="IO1" s="4"/>
      <c r="IP1" s="8"/>
      <c r="IQ1" s="4"/>
      <c r="IR1" s="4"/>
      <c r="IS1" s="4"/>
      <c r="IT1" s="4"/>
      <c r="IU1" s="4"/>
      <c r="IV1" s="4"/>
      <c r="IW1" s="4"/>
      <c r="IX1" s="4"/>
      <c r="IY1" s="4"/>
      <c r="IZ1" s="4"/>
      <c r="JA1" s="4"/>
      <c r="JB1" s="4"/>
      <c r="JC1" s="8"/>
      <c r="JD1" s="4"/>
      <c r="JE1" s="4"/>
      <c r="JF1" s="4"/>
      <c r="JG1" s="4"/>
      <c r="JH1" s="4"/>
      <c r="JI1" s="4"/>
      <c r="JJ1" s="4"/>
      <c r="JK1" s="4"/>
      <c r="JL1" s="4"/>
      <c r="JM1" s="4"/>
      <c r="JN1" s="4"/>
      <c r="JO1" s="4"/>
      <c r="JP1" s="8"/>
      <c r="JQ1" s="4"/>
      <c r="JR1" s="4"/>
      <c r="JS1" s="4"/>
      <c r="JT1" s="4"/>
      <c r="JU1" s="4"/>
      <c r="JV1" s="4"/>
      <c r="JW1" s="4"/>
      <c r="JX1" s="4"/>
      <c r="JY1" s="4"/>
      <c r="JZ1" s="4"/>
      <c r="KA1" s="4"/>
      <c r="KB1" s="4"/>
      <c r="KC1" s="8"/>
      <c r="KD1" s="4"/>
      <c r="KE1" s="4"/>
      <c r="KF1" s="4"/>
      <c r="KG1" s="4"/>
      <c r="KH1" s="4"/>
      <c r="KI1" s="4"/>
      <c r="KJ1" s="4"/>
      <c r="KK1" s="4"/>
      <c r="KL1" s="4"/>
      <c r="KM1" s="4"/>
      <c r="KN1" s="4"/>
      <c r="KO1" s="4"/>
      <c r="KP1" s="8"/>
      <c r="KQ1" s="4"/>
      <c r="KR1" s="4"/>
      <c r="KS1" s="4"/>
      <c r="KT1" s="4"/>
      <c r="KU1" s="4"/>
      <c r="KV1" s="4"/>
      <c r="KW1" s="4"/>
      <c r="KX1" s="4"/>
      <c r="KY1" s="4"/>
      <c r="KZ1" s="4"/>
      <c r="LA1" s="4"/>
      <c r="LB1" s="4"/>
      <c r="LC1" s="8"/>
      <c r="LD1" s="4"/>
      <c r="LE1" s="4"/>
      <c r="LF1" s="4"/>
      <c r="LG1" s="4"/>
      <c r="LH1" s="4"/>
      <c r="LI1" s="4"/>
      <c r="LJ1" s="4"/>
      <c r="LK1" s="4"/>
      <c r="LL1" s="4"/>
      <c r="LM1" s="4"/>
      <c r="LN1" s="4"/>
      <c r="LO1" s="4"/>
      <c r="LP1" s="8"/>
      <c r="LQ1" s="4"/>
      <c r="LR1" s="4"/>
      <c r="LS1" s="4"/>
      <c r="LT1" s="4"/>
      <c r="LU1" s="4"/>
      <c r="LV1" s="4"/>
      <c r="LW1" s="4"/>
      <c r="LX1" s="4"/>
      <c r="LY1" s="4"/>
      <c r="LZ1" s="4"/>
      <c r="MA1" s="4"/>
      <c r="MB1" s="4"/>
      <c r="MC1" s="8"/>
      <c r="MD1" s="4"/>
      <c r="ME1" s="4"/>
      <c r="MF1" s="4"/>
      <c r="MG1" s="4"/>
      <c r="MH1" s="4"/>
      <c r="MI1" s="4"/>
      <c r="MJ1" s="4"/>
      <c r="MK1" s="4"/>
      <c r="ML1" s="4"/>
      <c r="MM1" s="4"/>
      <c r="MN1" s="4"/>
      <c r="MO1" s="4"/>
      <c r="MP1" s="8"/>
    </row>
    <row r="2" spans="1:354" ht="15" customHeight="1">
      <c r="A2" s="120" t="s">
        <v>505</v>
      </c>
      <c r="C2" s="42"/>
    </row>
    <row r="3" spans="1:354" s="56" customFormat="1" ht="15" customHeight="1" outlineLevel="1">
      <c r="A3" s="234"/>
      <c r="B3" s="57"/>
      <c r="C3" s="235"/>
      <c r="D3" s="236" t="s">
        <v>637</v>
      </c>
      <c r="E3" s="236" t="s">
        <v>637</v>
      </c>
      <c r="F3" s="236" t="s">
        <v>637</v>
      </c>
      <c r="G3" s="236" t="s">
        <v>638</v>
      </c>
      <c r="H3" s="236" t="s">
        <v>638</v>
      </c>
      <c r="I3" s="236" t="s">
        <v>638</v>
      </c>
      <c r="J3" s="236" t="s">
        <v>639</v>
      </c>
      <c r="K3" s="236" t="s">
        <v>639</v>
      </c>
      <c r="L3" s="236" t="s">
        <v>639</v>
      </c>
      <c r="M3" s="236" t="s">
        <v>640</v>
      </c>
      <c r="N3" s="236" t="s">
        <v>640</v>
      </c>
      <c r="O3" s="236" t="s">
        <v>640</v>
      </c>
      <c r="P3" s="236" t="str">
        <f>+P5</f>
        <v>2000</v>
      </c>
      <c r="Q3" s="236" t="s">
        <v>641</v>
      </c>
      <c r="R3" s="236" t="s">
        <v>641</v>
      </c>
      <c r="S3" s="236" t="s">
        <v>641</v>
      </c>
      <c r="T3" s="236" t="s">
        <v>642</v>
      </c>
      <c r="U3" s="236" t="s">
        <v>642</v>
      </c>
      <c r="V3" s="236" t="s">
        <v>642</v>
      </c>
      <c r="W3" s="236" t="s">
        <v>643</v>
      </c>
      <c r="X3" s="236" t="s">
        <v>643</v>
      </c>
      <c r="Y3" s="236" t="s">
        <v>643</v>
      </c>
      <c r="Z3" s="236" t="s">
        <v>644</v>
      </c>
      <c r="AA3" s="236" t="s">
        <v>644</v>
      </c>
      <c r="AB3" s="236" t="s">
        <v>644</v>
      </c>
      <c r="AC3" s="236" t="str">
        <f>+AC5</f>
        <v>2001</v>
      </c>
      <c r="AD3" s="236" t="s">
        <v>645</v>
      </c>
      <c r="AE3" s="236" t="s">
        <v>645</v>
      </c>
      <c r="AF3" s="236" t="s">
        <v>645</v>
      </c>
      <c r="AG3" s="236" t="s">
        <v>646</v>
      </c>
      <c r="AH3" s="236" t="s">
        <v>646</v>
      </c>
      <c r="AI3" s="236" t="s">
        <v>646</v>
      </c>
      <c r="AJ3" s="236" t="s">
        <v>647</v>
      </c>
      <c r="AK3" s="236" t="s">
        <v>647</v>
      </c>
      <c r="AL3" s="236" t="s">
        <v>647</v>
      </c>
      <c r="AM3" s="236" t="s">
        <v>648</v>
      </c>
      <c r="AN3" s="236" t="s">
        <v>648</v>
      </c>
      <c r="AO3" s="236" t="s">
        <v>648</v>
      </c>
      <c r="AP3" s="236" t="str">
        <f>+AP5</f>
        <v>2002</v>
      </c>
      <c r="AQ3" s="236" t="s">
        <v>649</v>
      </c>
      <c r="AR3" s="236" t="s">
        <v>649</v>
      </c>
      <c r="AS3" s="236" t="s">
        <v>649</v>
      </c>
      <c r="AT3" s="236" t="s">
        <v>650</v>
      </c>
      <c r="AU3" s="236" t="s">
        <v>650</v>
      </c>
      <c r="AV3" s="236" t="s">
        <v>650</v>
      </c>
      <c r="AW3" s="236" t="s">
        <v>651</v>
      </c>
      <c r="AX3" s="236" t="s">
        <v>651</v>
      </c>
      <c r="AY3" s="236" t="s">
        <v>651</v>
      </c>
      <c r="AZ3" s="236" t="s">
        <v>652</v>
      </c>
      <c r="BA3" s="236" t="s">
        <v>652</v>
      </c>
      <c r="BB3" s="236" t="s">
        <v>652</v>
      </c>
      <c r="BC3" s="236" t="str">
        <f>+BC5</f>
        <v>2003</v>
      </c>
      <c r="BD3" s="236" t="s">
        <v>653</v>
      </c>
      <c r="BE3" s="236" t="s">
        <v>653</v>
      </c>
      <c r="BF3" s="236" t="s">
        <v>653</v>
      </c>
      <c r="BG3" s="236" t="s">
        <v>654</v>
      </c>
      <c r="BH3" s="236" t="s">
        <v>654</v>
      </c>
      <c r="BI3" s="236" t="s">
        <v>654</v>
      </c>
      <c r="BJ3" s="236" t="s">
        <v>655</v>
      </c>
      <c r="BK3" s="236" t="s">
        <v>655</v>
      </c>
      <c r="BL3" s="236" t="s">
        <v>655</v>
      </c>
      <c r="BM3" s="236" t="s">
        <v>656</v>
      </c>
      <c r="BN3" s="236" t="s">
        <v>656</v>
      </c>
      <c r="BO3" s="236" t="s">
        <v>656</v>
      </c>
      <c r="BP3" s="236" t="str">
        <f>+BP5</f>
        <v>2004</v>
      </c>
      <c r="BQ3" s="236" t="s">
        <v>657</v>
      </c>
      <c r="BR3" s="236" t="s">
        <v>657</v>
      </c>
      <c r="BS3" s="236" t="s">
        <v>657</v>
      </c>
      <c r="BT3" s="236" t="s">
        <v>658</v>
      </c>
      <c r="BU3" s="236" t="s">
        <v>658</v>
      </c>
      <c r="BV3" s="236" t="s">
        <v>658</v>
      </c>
      <c r="BW3" s="236" t="s">
        <v>659</v>
      </c>
      <c r="BX3" s="236" t="s">
        <v>659</v>
      </c>
      <c r="BY3" s="236" t="s">
        <v>659</v>
      </c>
      <c r="BZ3" s="236" t="s">
        <v>660</v>
      </c>
      <c r="CA3" s="236" t="s">
        <v>660</v>
      </c>
      <c r="CB3" s="236" t="s">
        <v>660</v>
      </c>
      <c r="CC3" s="236" t="str">
        <f>+CC5</f>
        <v>2005</v>
      </c>
      <c r="CD3" s="236" t="s">
        <v>661</v>
      </c>
      <c r="CE3" s="236" t="s">
        <v>661</v>
      </c>
      <c r="CF3" s="236" t="s">
        <v>661</v>
      </c>
      <c r="CG3" s="236" t="s">
        <v>662</v>
      </c>
      <c r="CH3" s="236" t="s">
        <v>662</v>
      </c>
      <c r="CI3" s="236" t="s">
        <v>662</v>
      </c>
      <c r="CJ3" s="236" t="s">
        <v>663</v>
      </c>
      <c r="CK3" s="236" t="s">
        <v>663</v>
      </c>
      <c r="CL3" s="236" t="s">
        <v>663</v>
      </c>
      <c r="CM3" s="236" t="s">
        <v>664</v>
      </c>
      <c r="CN3" s="236" t="s">
        <v>664</v>
      </c>
      <c r="CO3" s="236" t="s">
        <v>664</v>
      </c>
      <c r="CP3" s="236" t="str">
        <f>+CP5</f>
        <v>2006</v>
      </c>
      <c r="CQ3" s="236" t="s">
        <v>665</v>
      </c>
      <c r="CR3" s="236" t="s">
        <v>665</v>
      </c>
      <c r="CS3" s="236" t="s">
        <v>665</v>
      </c>
      <c r="CT3" s="236" t="s">
        <v>666</v>
      </c>
      <c r="CU3" s="236" t="s">
        <v>666</v>
      </c>
      <c r="CV3" s="236" t="s">
        <v>666</v>
      </c>
      <c r="CW3" s="236" t="s">
        <v>667</v>
      </c>
      <c r="CX3" s="236" t="s">
        <v>667</v>
      </c>
      <c r="CY3" s="236" t="s">
        <v>667</v>
      </c>
      <c r="CZ3" s="236" t="s">
        <v>668</v>
      </c>
      <c r="DA3" s="236" t="s">
        <v>668</v>
      </c>
      <c r="DB3" s="236" t="s">
        <v>668</v>
      </c>
      <c r="DC3" s="236" t="str">
        <f>+DC5</f>
        <v>2007</v>
      </c>
      <c r="DD3" s="236" t="s">
        <v>669</v>
      </c>
      <c r="DE3" s="236" t="s">
        <v>669</v>
      </c>
      <c r="DF3" s="236" t="s">
        <v>669</v>
      </c>
      <c r="DG3" s="236" t="s">
        <v>670</v>
      </c>
      <c r="DH3" s="236" t="s">
        <v>670</v>
      </c>
      <c r="DI3" s="236" t="s">
        <v>670</v>
      </c>
      <c r="DJ3" s="236" t="s">
        <v>671</v>
      </c>
      <c r="DK3" s="236" t="s">
        <v>671</v>
      </c>
      <c r="DL3" s="236" t="s">
        <v>671</v>
      </c>
      <c r="DM3" s="236" t="s">
        <v>672</v>
      </c>
      <c r="DN3" s="236" t="s">
        <v>672</v>
      </c>
      <c r="DO3" s="236" t="s">
        <v>672</v>
      </c>
      <c r="DP3" s="236" t="str">
        <f>+DP5</f>
        <v>2008</v>
      </c>
      <c r="DQ3" s="236" t="s">
        <v>673</v>
      </c>
      <c r="DR3" s="236" t="s">
        <v>673</v>
      </c>
      <c r="DS3" s="236" t="s">
        <v>673</v>
      </c>
      <c r="DT3" s="236" t="s">
        <v>674</v>
      </c>
      <c r="DU3" s="236" t="s">
        <v>674</v>
      </c>
      <c r="DV3" s="236" t="s">
        <v>674</v>
      </c>
      <c r="DW3" s="236" t="s">
        <v>675</v>
      </c>
      <c r="DX3" s="236" t="s">
        <v>675</v>
      </c>
      <c r="DY3" s="236" t="s">
        <v>675</v>
      </c>
      <c r="DZ3" s="236" t="s">
        <v>676</v>
      </c>
      <c r="EA3" s="236" t="s">
        <v>676</v>
      </c>
      <c r="EB3" s="236" t="s">
        <v>676</v>
      </c>
      <c r="EC3" s="236" t="str">
        <f>+EC5</f>
        <v>2009</v>
      </c>
      <c r="ED3" s="236" t="s">
        <v>677</v>
      </c>
      <c r="EE3" s="236" t="s">
        <v>677</v>
      </c>
      <c r="EF3" s="236" t="s">
        <v>677</v>
      </c>
      <c r="EG3" s="236" t="s">
        <v>678</v>
      </c>
      <c r="EH3" s="236" t="s">
        <v>678</v>
      </c>
      <c r="EI3" s="236" t="s">
        <v>678</v>
      </c>
      <c r="EJ3" s="236" t="s">
        <v>679</v>
      </c>
      <c r="EK3" s="236" t="s">
        <v>679</v>
      </c>
      <c r="EL3" s="236" t="s">
        <v>679</v>
      </c>
      <c r="EM3" s="236" t="s">
        <v>680</v>
      </c>
      <c r="EN3" s="236" t="s">
        <v>680</v>
      </c>
      <c r="EO3" s="236" t="s">
        <v>680</v>
      </c>
      <c r="EP3" s="236" t="str">
        <f>+EP5</f>
        <v>2010</v>
      </c>
      <c r="EQ3" s="236" t="s">
        <v>681</v>
      </c>
      <c r="ER3" s="236" t="s">
        <v>681</v>
      </c>
      <c r="ES3" s="236" t="s">
        <v>681</v>
      </c>
      <c r="ET3" s="236" t="s">
        <v>682</v>
      </c>
      <c r="EU3" s="236" t="s">
        <v>682</v>
      </c>
      <c r="EV3" s="236" t="s">
        <v>682</v>
      </c>
      <c r="EW3" s="236" t="s">
        <v>683</v>
      </c>
      <c r="EX3" s="236" t="s">
        <v>683</v>
      </c>
      <c r="EY3" s="236" t="s">
        <v>683</v>
      </c>
      <c r="EZ3" s="236" t="s">
        <v>684</v>
      </c>
      <c r="FA3" s="236" t="s">
        <v>684</v>
      </c>
      <c r="FB3" s="236" t="s">
        <v>684</v>
      </c>
      <c r="FC3" s="236" t="str">
        <f>+FC5</f>
        <v>2011</v>
      </c>
      <c r="FD3" s="236" t="s">
        <v>685</v>
      </c>
      <c r="FE3" s="236" t="s">
        <v>685</v>
      </c>
      <c r="FF3" s="236" t="s">
        <v>685</v>
      </c>
      <c r="FG3" s="236" t="s">
        <v>686</v>
      </c>
      <c r="FH3" s="236" t="s">
        <v>686</v>
      </c>
      <c r="FI3" s="236" t="s">
        <v>686</v>
      </c>
      <c r="FJ3" s="236" t="s">
        <v>687</v>
      </c>
      <c r="FK3" s="236" t="s">
        <v>687</v>
      </c>
      <c r="FL3" s="236" t="s">
        <v>687</v>
      </c>
      <c r="FM3" s="236" t="s">
        <v>688</v>
      </c>
      <c r="FN3" s="236" t="s">
        <v>688</v>
      </c>
      <c r="FO3" s="236" t="s">
        <v>688</v>
      </c>
      <c r="FP3" s="236" t="str">
        <f>+FP5</f>
        <v>2012</v>
      </c>
      <c r="FQ3" s="236" t="s">
        <v>689</v>
      </c>
      <c r="FR3" s="236" t="s">
        <v>689</v>
      </c>
      <c r="FS3" s="236" t="s">
        <v>689</v>
      </c>
      <c r="FT3" s="236" t="s">
        <v>690</v>
      </c>
      <c r="FU3" s="236" t="s">
        <v>690</v>
      </c>
      <c r="FV3" s="236" t="s">
        <v>690</v>
      </c>
      <c r="FW3" s="236" t="s">
        <v>691</v>
      </c>
      <c r="FX3" s="236" t="s">
        <v>691</v>
      </c>
      <c r="FY3" s="236" t="s">
        <v>691</v>
      </c>
      <c r="FZ3" s="236" t="s">
        <v>692</v>
      </c>
      <c r="GA3" s="236" t="s">
        <v>692</v>
      </c>
      <c r="GB3" s="236" t="s">
        <v>692</v>
      </c>
      <c r="GC3" s="236" t="str">
        <f>+GC5</f>
        <v>2013</v>
      </c>
      <c r="GD3" s="236" t="s">
        <v>693</v>
      </c>
      <c r="GE3" s="236" t="s">
        <v>693</v>
      </c>
      <c r="GF3" s="236" t="s">
        <v>693</v>
      </c>
      <c r="GG3" s="236" t="s">
        <v>694</v>
      </c>
      <c r="GH3" s="236" t="s">
        <v>694</v>
      </c>
      <c r="GI3" s="236" t="s">
        <v>694</v>
      </c>
      <c r="GJ3" s="236" t="s">
        <v>695</v>
      </c>
      <c r="GK3" s="236" t="s">
        <v>695</v>
      </c>
      <c r="GL3" s="236" t="s">
        <v>695</v>
      </c>
      <c r="GM3" s="236" t="s">
        <v>696</v>
      </c>
      <c r="GN3" s="236" t="s">
        <v>696</v>
      </c>
      <c r="GO3" s="236" t="s">
        <v>696</v>
      </c>
      <c r="GP3" s="236" t="str">
        <f>+GP5</f>
        <v>2014</v>
      </c>
      <c r="GQ3" s="236" t="s">
        <v>697</v>
      </c>
      <c r="GR3" s="236" t="s">
        <v>697</v>
      </c>
      <c r="GS3" s="236" t="s">
        <v>697</v>
      </c>
      <c r="GT3" s="236" t="s">
        <v>698</v>
      </c>
      <c r="GU3" s="236" t="s">
        <v>698</v>
      </c>
      <c r="GV3" s="236" t="s">
        <v>698</v>
      </c>
      <c r="GW3" s="236" t="s">
        <v>699</v>
      </c>
      <c r="GX3" s="236" t="s">
        <v>699</v>
      </c>
      <c r="GY3" s="236" t="s">
        <v>699</v>
      </c>
      <c r="GZ3" s="236" t="s">
        <v>700</v>
      </c>
      <c r="HA3" s="236" t="s">
        <v>700</v>
      </c>
      <c r="HB3" s="236" t="s">
        <v>700</v>
      </c>
      <c r="HC3" s="236" t="str">
        <f>+HC5</f>
        <v>2015</v>
      </c>
      <c r="HD3" s="236" t="s">
        <v>701</v>
      </c>
      <c r="HE3" s="236" t="s">
        <v>701</v>
      </c>
      <c r="HF3" s="236" t="s">
        <v>701</v>
      </c>
      <c r="HG3" s="236" t="s">
        <v>702</v>
      </c>
      <c r="HH3" s="236" t="s">
        <v>702</v>
      </c>
      <c r="HI3" s="236" t="s">
        <v>702</v>
      </c>
      <c r="HJ3" s="236" t="s">
        <v>703</v>
      </c>
      <c r="HK3" s="236" t="s">
        <v>703</v>
      </c>
      <c r="HL3" s="236" t="s">
        <v>703</v>
      </c>
      <c r="HM3" s="236" t="s">
        <v>704</v>
      </c>
      <c r="HN3" s="236" t="s">
        <v>704</v>
      </c>
      <c r="HO3" s="236" t="s">
        <v>704</v>
      </c>
      <c r="HP3" s="236" t="str">
        <f>+HP5</f>
        <v>2016</v>
      </c>
      <c r="HQ3" s="236" t="s">
        <v>705</v>
      </c>
      <c r="HR3" s="236" t="s">
        <v>705</v>
      </c>
      <c r="HS3" s="236" t="s">
        <v>705</v>
      </c>
      <c r="HT3" s="236" t="s">
        <v>706</v>
      </c>
      <c r="HU3" s="236" t="s">
        <v>706</v>
      </c>
      <c r="HV3" s="236" t="s">
        <v>706</v>
      </c>
      <c r="HW3" s="236" t="s">
        <v>707</v>
      </c>
      <c r="HX3" s="236" t="s">
        <v>707</v>
      </c>
      <c r="HY3" s="236" t="s">
        <v>707</v>
      </c>
      <c r="HZ3" s="236" t="s">
        <v>708</v>
      </c>
      <c r="IA3" s="236" t="s">
        <v>708</v>
      </c>
      <c r="IB3" s="236" t="s">
        <v>708</v>
      </c>
      <c r="IC3" s="236" t="str">
        <f>+IC5</f>
        <v>2017</v>
      </c>
      <c r="ID3" s="236" t="s">
        <v>709</v>
      </c>
      <c r="IE3" s="236" t="s">
        <v>709</v>
      </c>
      <c r="IF3" s="236" t="s">
        <v>709</v>
      </c>
      <c r="IG3" s="236" t="s">
        <v>710</v>
      </c>
      <c r="IH3" s="236" t="s">
        <v>710</v>
      </c>
      <c r="II3" s="236" t="s">
        <v>710</v>
      </c>
      <c r="IJ3" s="236" t="s">
        <v>711</v>
      </c>
      <c r="IK3" s="236" t="s">
        <v>711</v>
      </c>
      <c r="IL3" s="236" t="s">
        <v>711</v>
      </c>
      <c r="IM3" s="236" t="s">
        <v>712</v>
      </c>
      <c r="IN3" s="236" t="s">
        <v>712</v>
      </c>
      <c r="IO3" s="236" t="s">
        <v>712</v>
      </c>
      <c r="IP3" s="236" t="str">
        <f>+IP5</f>
        <v>2018</v>
      </c>
      <c r="IQ3" s="236" t="s">
        <v>713</v>
      </c>
      <c r="IR3" s="236" t="s">
        <v>713</v>
      </c>
      <c r="IS3" s="236" t="s">
        <v>713</v>
      </c>
      <c r="IT3" s="236" t="s">
        <v>714</v>
      </c>
      <c r="IU3" s="236" t="s">
        <v>714</v>
      </c>
      <c r="IV3" s="236" t="s">
        <v>714</v>
      </c>
      <c r="IW3" s="236" t="s">
        <v>715</v>
      </c>
      <c r="IX3" s="236" t="s">
        <v>715</v>
      </c>
      <c r="IY3" s="236" t="s">
        <v>715</v>
      </c>
      <c r="IZ3" s="236" t="s">
        <v>716</v>
      </c>
      <c r="JA3" s="236" t="s">
        <v>716</v>
      </c>
      <c r="JB3" s="236" t="s">
        <v>716</v>
      </c>
      <c r="JC3" s="236" t="str">
        <f>+JC5</f>
        <v>2019</v>
      </c>
      <c r="JD3" s="236" t="s">
        <v>717</v>
      </c>
      <c r="JE3" s="236" t="s">
        <v>717</v>
      </c>
      <c r="JF3" s="236" t="s">
        <v>717</v>
      </c>
      <c r="JG3" s="236" t="s">
        <v>718</v>
      </c>
      <c r="JH3" s="236" t="s">
        <v>718</v>
      </c>
      <c r="JI3" s="236" t="s">
        <v>718</v>
      </c>
      <c r="JJ3" s="236" t="s">
        <v>719</v>
      </c>
      <c r="JK3" s="236" t="s">
        <v>719</v>
      </c>
      <c r="JL3" s="236" t="s">
        <v>719</v>
      </c>
      <c r="JM3" s="236" t="s">
        <v>720</v>
      </c>
      <c r="JN3" s="236" t="s">
        <v>720</v>
      </c>
      <c r="JO3" s="236" t="s">
        <v>720</v>
      </c>
      <c r="JP3" s="236" t="str">
        <f>+JP5</f>
        <v>2020</v>
      </c>
      <c r="JQ3" s="236" t="s">
        <v>721</v>
      </c>
      <c r="JR3" s="236" t="s">
        <v>721</v>
      </c>
      <c r="JS3" s="236" t="s">
        <v>721</v>
      </c>
      <c r="JT3" s="236" t="s">
        <v>722</v>
      </c>
      <c r="JU3" s="236" t="s">
        <v>722</v>
      </c>
      <c r="JV3" s="236" t="s">
        <v>722</v>
      </c>
      <c r="JW3" s="236" t="s">
        <v>723</v>
      </c>
      <c r="JX3" s="236" t="s">
        <v>723</v>
      </c>
      <c r="JY3" s="236" t="s">
        <v>723</v>
      </c>
      <c r="JZ3" s="236" t="s">
        <v>724</v>
      </c>
      <c r="KA3" s="236" t="s">
        <v>724</v>
      </c>
      <c r="KB3" s="236" t="s">
        <v>724</v>
      </c>
      <c r="KC3" s="236" t="str">
        <f>+KC5</f>
        <v>2021</v>
      </c>
      <c r="KD3" s="236" t="s">
        <v>725</v>
      </c>
      <c r="KE3" s="236" t="s">
        <v>725</v>
      </c>
      <c r="KF3" s="236" t="s">
        <v>725</v>
      </c>
      <c r="KG3" s="236" t="s">
        <v>726</v>
      </c>
      <c r="KH3" s="236" t="s">
        <v>726</v>
      </c>
      <c r="KI3" s="236" t="s">
        <v>726</v>
      </c>
      <c r="KJ3" s="236" t="s">
        <v>727</v>
      </c>
      <c r="KK3" s="236" t="s">
        <v>727</v>
      </c>
      <c r="KL3" s="236" t="s">
        <v>727</v>
      </c>
      <c r="KM3" s="236" t="s">
        <v>728</v>
      </c>
      <c r="KN3" s="236" t="s">
        <v>728</v>
      </c>
      <c r="KO3" s="236" t="s">
        <v>728</v>
      </c>
      <c r="KP3" s="236" t="str">
        <f>+KP5</f>
        <v>2022</v>
      </c>
      <c r="KQ3" s="236" t="s">
        <v>729</v>
      </c>
      <c r="KR3" s="236" t="s">
        <v>729</v>
      </c>
      <c r="KS3" s="236" t="s">
        <v>729</v>
      </c>
      <c r="KT3" s="236" t="s">
        <v>730</v>
      </c>
      <c r="KU3" s="236" t="s">
        <v>730</v>
      </c>
      <c r="KV3" s="236" t="s">
        <v>730</v>
      </c>
      <c r="KW3" s="236" t="s">
        <v>731</v>
      </c>
      <c r="KX3" s="236" t="s">
        <v>731</v>
      </c>
      <c r="KY3" s="236" t="s">
        <v>731</v>
      </c>
      <c r="KZ3" s="236" t="s">
        <v>732</v>
      </c>
      <c r="LA3" s="236" t="s">
        <v>732</v>
      </c>
      <c r="LB3" s="236" t="s">
        <v>732</v>
      </c>
      <c r="LC3" s="236" t="str">
        <f>+LC5</f>
        <v>2023</v>
      </c>
      <c r="LD3" s="236" t="s">
        <v>733</v>
      </c>
      <c r="LE3" s="236" t="s">
        <v>733</v>
      </c>
      <c r="LF3" s="236" t="s">
        <v>733</v>
      </c>
      <c r="LG3" s="236" t="s">
        <v>734</v>
      </c>
      <c r="LH3" s="236" t="s">
        <v>734</v>
      </c>
      <c r="LI3" s="236" t="s">
        <v>734</v>
      </c>
      <c r="LJ3" s="236" t="s">
        <v>735</v>
      </c>
      <c r="LK3" s="236" t="s">
        <v>735</v>
      </c>
      <c r="LL3" s="236" t="s">
        <v>735</v>
      </c>
      <c r="LM3" s="236" t="s">
        <v>736</v>
      </c>
      <c r="LN3" s="236" t="s">
        <v>736</v>
      </c>
      <c r="LO3" s="236" t="s">
        <v>736</v>
      </c>
      <c r="LP3" s="236" t="str">
        <f>+LP5</f>
        <v>2024</v>
      </c>
      <c r="LQ3" s="236" t="s">
        <v>977</v>
      </c>
      <c r="LR3" s="236" t="s">
        <v>977</v>
      </c>
      <c r="LS3" s="236" t="s">
        <v>977</v>
      </c>
      <c r="LT3" s="236" t="s">
        <v>983</v>
      </c>
      <c r="LU3" s="236" t="s">
        <v>983</v>
      </c>
      <c r="LV3" s="236" t="s">
        <v>983</v>
      </c>
      <c r="LW3" s="236" t="s">
        <v>984</v>
      </c>
      <c r="LX3" s="236" t="s">
        <v>984</v>
      </c>
      <c r="LY3" s="236" t="s">
        <v>984</v>
      </c>
      <c r="LZ3" s="236" t="s">
        <v>985</v>
      </c>
      <c r="MA3" s="236" t="s">
        <v>985</v>
      </c>
      <c r="MB3" s="236" t="s">
        <v>985</v>
      </c>
      <c r="MC3" s="236" t="str">
        <f>+MC5</f>
        <v>2025</v>
      </c>
      <c r="MD3" s="236" t="s">
        <v>1244</v>
      </c>
      <c r="ME3" s="236" t="str">
        <f>MD3</f>
        <v>1Q26</v>
      </c>
      <c r="MF3" s="236" t="str">
        <f>MD3</f>
        <v>1Q26</v>
      </c>
      <c r="MG3" s="236" t="s">
        <v>1245</v>
      </c>
      <c r="MH3" s="236" t="str">
        <f>MG3</f>
        <v>2Q26</v>
      </c>
      <c r="MI3" s="236" t="str">
        <f>MG3</f>
        <v>2Q26</v>
      </c>
      <c r="MJ3" s="236" t="s">
        <v>1246</v>
      </c>
      <c r="MK3" s="236" t="str">
        <f>MJ3</f>
        <v>3Q26</v>
      </c>
      <c r="ML3" s="236" t="str">
        <f>MJ3</f>
        <v>3Q26</v>
      </c>
      <c r="MM3" s="236" t="s">
        <v>1247</v>
      </c>
      <c r="MN3" s="236" t="str">
        <f>MM3</f>
        <v>4Q26</v>
      </c>
      <c r="MO3" s="236" t="str">
        <f>MM3</f>
        <v>4Q26</v>
      </c>
      <c r="MP3" s="236" t="str">
        <f>+MP5</f>
        <v>2026</v>
      </c>
    </row>
    <row r="4" spans="1:354" s="13" customFormat="1" outlineLevel="1">
      <c r="A4" s="56"/>
      <c r="B4" s="57"/>
      <c r="C4" s="56"/>
      <c r="D4" s="56" t="str">
        <f>+IF(ISTEXT(D$5)=FALSE,IF(MONTH(D$5)&gt;9,(TEXT(Ositran!D$5,"yyyy-mm")),LEFT((TEXT(Ositran!D$5,"yyyy-mm")),5)&amp;RIGHT((TEXT(Ositran!D$5,"yyyy-mm")),1)),"")</f>
        <v>2000-1</v>
      </c>
      <c r="E4" s="56" t="str">
        <f>+IF(ISTEXT(E$5)=FALSE,IF(MONTH(E$5)&gt;9,(TEXT(Ositran!E$5,"yyyy-mm")),LEFT((TEXT(Ositran!E$5,"yyyy-mm")),5)&amp;RIGHT((TEXT(Ositran!E$5,"yyyy-mm")),1)),"")</f>
        <v>2000-2</v>
      </c>
      <c r="F4" s="56" t="str">
        <f>+IF(ISTEXT(F$5)=FALSE,IF(MONTH(F$5)&gt;9,(TEXT(Ositran!F$5,"yyyy-mm")),LEFT((TEXT(Ositran!F$5,"yyyy-mm")),5)&amp;RIGHT((TEXT(Ositran!F$5,"yyyy-mm")),1)),"")</f>
        <v>2000-3</v>
      </c>
      <c r="G4" s="56" t="str">
        <f>+IF(ISTEXT(G$5)=FALSE,IF(MONTH(G$5)&gt;9,(TEXT(Ositran!G$5,"yyyy-mm")),LEFT((TEXT(Ositran!G$5,"yyyy-mm")),5)&amp;RIGHT((TEXT(Ositran!G$5,"yyyy-mm")),1)),"")</f>
        <v>2000-4</v>
      </c>
      <c r="H4" s="56" t="str">
        <f>+IF(ISTEXT(H$5)=FALSE,IF(MONTH(H$5)&gt;9,(TEXT(Ositran!H$5,"yyyy-mm")),LEFT((TEXT(Ositran!H$5,"yyyy-mm")),5)&amp;RIGHT((TEXT(Ositran!H$5,"yyyy-mm")),1)),"")</f>
        <v>2000-5</v>
      </c>
      <c r="I4" s="56" t="str">
        <f>+IF(ISTEXT(I$5)=FALSE,IF(MONTH(I$5)&gt;9,(TEXT(Ositran!I$5,"yyyy-mm")),LEFT((TEXT(Ositran!I$5,"yyyy-mm")),5)&amp;RIGHT((TEXT(Ositran!I$5,"yyyy-mm")),1)),"")</f>
        <v>2000-6</v>
      </c>
      <c r="J4" s="56" t="str">
        <f>+IF(ISTEXT(J$5)=FALSE,IF(MONTH(J$5)&gt;9,(TEXT(Ositran!J$5,"yyyy-mm")),LEFT((TEXT(Ositran!J$5,"yyyy-mm")),5)&amp;RIGHT((TEXT(Ositran!J$5,"yyyy-mm")),1)),"")</f>
        <v>2000-7</v>
      </c>
      <c r="K4" s="56" t="str">
        <f>+IF(ISTEXT(K$5)=FALSE,IF(MONTH(K$5)&gt;9,(TEXT(Ositran!K$5,"yyyy-mm")),LEFT((TEXT(Ositran!K$5,"yyyy-mm")),5)&amp;RIGHT((TEXT(Ositran!K$5,"yyyy-mm")),1)),"")</f>
        <v>2000-8</v>
      </c>
      <c r="L4" s="56" t="str">
        <f>+IF(ISTEXT(L$5)=FALSE,IF(MONTH(L$5)&gt;9,(TEXT(Ositran!L$5,"yyyy-mm")),LEFT((TEXT(Ositran!L$5,"yyyy-mm")),5)&amp;RIGHT((TEXT(Ositran!L$5,"yyyy-mm")),1)),"")</f>
        <v>2000-9</v>
      </c>
      <c r="M4" s="56" t="str">
        <f>+IF(ISTEXT(M$5)=FALSE,IF(MONTH(M$5)&gt;9,(TEXT(Ositran!M$5,"yyyy-mm")),LEFT((TEXT(Ositran!M$5,"yyyy-mm")),5)&amp;RIGHT((TEXT(Ositran!M$5,"yyyy-mm")),1)),"")</f>
        <v>2000-10</v>
      </c>
      <c r="N4" s="56" t="str">
        <f>+IF(ISTEXT(N$5)=FALSE,IF(MONTH(N$5)&gt;9,(TEXT(Ositran!N$5,"yyyy-mm")),LEFT((TEXT(Ositran!N$5,"yyyy-mm")),5)&amp;RIGHT((TEXT(Ositran!N$5,"yyyy-mm")),1)),"")</f>
        <v>2000-11</v>
      </c>
      <c r="O4" s="56" t="str">
        <f>+IF(ISTEXT(O$5)=FALSE,IF(MONTH(O$5)&gt;9,(TEXT(Ositran!O$5,"yyyy-mm")),LEFT((TEXT(Ositran!O$5,"yyyy-mm")),5)&amp;RIGHT((TEXT(Ositran!O$5,"yyyy-mm")),1)),"")</f>
        <v>2000-12</v>
      </c>
      <c r="P4" s="56" t="str">
        <f>+IF(ISTEXT(P$5)=FALSE,IF(MONTH(P$5)&gt;9,(TEXT(Ositran!P$5,"yyyy-mm")),LEFT((TEXT(Ositran!P$5,"yyyy-mm")),5)&amp;RIGHT((TEXT(Ositran!P$5,"yyyy-mm")),1)),"")</f>
        <v/>
      </c>
      <c r="Q4" s="56" t="str">
        <f>+IF(ISTEXT(Q$5)=FALSE,IF(MONTH(Q$5)&gt;9,(TEXT(Ositran!Q$5,"yyyy-mm")),LEFT((TEXT(Ositran!Q$5,"yyyy-mm")),5)&amp;RIGHT((TEXT(Ositran!Q$5,"yyyy-mm")),1)),"")</f>
        <v>2001-1</v>
      </c>
      <c r="R4" s="56" t="str">
        <f>+IF(ISTEXT(R$5)=FALSE,IF(MONTH(R$5)&gt;9,(TEXT(Ositran!R$5,"yyyy-mm")),LEFT((TEXT(Ositran!R$5,"yyyy-mm")),5)&amp;RIGHT((TEXT(Ositran!R$5,"yyyy-mm")),1)),"")</f>
        <v>2001-2</v>
      </c>
      <c r="S4" s="56" t="str">
        <f>+IF(ISTEXT(S$5)=FALSE,IF(MONTH(S$5)&gt;9,(TEXT(Ositran!S$5,"yyyy-mm")),LEFT((TEXT(Ositran!S$5,"yyyy-mm")),5)&amp;RIGHT((TEXT(Ositran!S$5,"yyyy-mm")),1)),"")</f>
        <v>2001-3</v>
      </c>
      <c r="T4" s="56" t="str">
        <f>+IF(ISTEXT(T$5)=FALSE,IF(MONTH(T$5)&gt;9,(TEXT(Ositran!T$5,"yyyy-mm")),LEFT((TEXT(Ositran!T$5,"yyyy-mm")),5)&amp;RIGHT((TEXT(Ositran!T$5,"yyyy-mm")),1)),"")</f>
        <v>2001-4</v>
      </c>
      <c r="U4" s="56" t="str">
        <f>+IF(ISTEXT(U$5)=FALSE,IF(MONTH(U$5)&gt;9,(TEXT(Ositran!U$5,"yyyy-mm")),LEFT((TEXT(Ositran!U$5,"yyyy-mm")),5)&amp;RIGHT((TEXT(Ositran!U$5,"yyyy-mm")),1)),"")</f>
        <v>2001-5</v>
      </c>
      <c r="V4" s="56" t="str">
        <f>+IF(ISTEXT(V$5)=FALSE,IF(MONTH(V$5)&gt;9,(TEXT(Ositran!V$5,"yyyy-mm")),LEFT((TEXT(Ositran!V$5,"yyyy-mm")),5)&amp;RIGHT((TEXT(Ositran!V$5,"yyyy-mm")),1)),"")</f>
        <v>2001-6</v>
      </c>
      <c r="W4" s="56" t="str">
        <f>+IF(ISTEXT(W$5)=FALSE,IF(MONTH(W$5)&gt;9,(TEXT(Ositran!W$5,"yyyy-mm")),LEFT((TEXT(Ositran!W$5,"yyyy-mm")),5)&amp;RIGHT((TEXT(Ositran!W$5,"yyyy-mm")),1)),"")</f>
        <v>2001-7</v>
      </c>
      <c r="X4" s="56" t="str">
        <f>+IF(ISTEXT(X$5)=FALSE,IF(MONTH(X$5)&gt;9,(TEXT(Ositran!X$5,"yyyy-mm")),LEFT((TEXT(Ositran!X$5,"yyyy-mm")),5)&amp;RIGHT((TEXT(Ositran!X$5,"yyyy-mm")),1)),"")</f>
        <v>2001-8</v>
      </c>
      <c r="Y4" s="56" t="str">
        <f>+IF(ISTEXT(Y$5)=FALSE,IF(MONTH(Y$5)&gt;9,(TEXT(Ositran!Y$5,"yyyy-mm")),LEFT((TEXT(Ositran!Y$5,"yyyy-mm")),5)&amp;RIGHT((TEXT(Ositran!Y$5,"yyyy-mm")),1)),"")</f>
        <v>2001-9</v>
      </c>
      <c r="Z4" s="56" t="str">
        <f>+IF(ISTEXT(Z$5)=FALSE,IF(MONTH(Z$5)&gt;9,(TEXT(Ositran!Z$5,"yyyy-mm")),LEFT((TEXT(Ositran!Z$5,"yyyy-mm")),5)&amp;RIGHT((TEXT(Ositran!Z$5,"yyyy-mm")),1)),"")</f>
        <v>2001-10</v>
      </c>
      <c r="AA4" s="56" t="str">
        <f>+IF(ISTEXT(AA$5)=FALSE,IF(MONTH(AA$5)&gt;9,(TEXT(Ositran!AA$5,"yyyy-mm")),LEFT((TEXT(Ositran!AA$5,"yyyy-mm")),5)&amp;RIGHT((TEXT(Ositran!AA$5,"yyyy-mm")),1)),"")</f>
        <v>2001-11</v>
      </c>
      <c r="AB4" s="56" t="str">
        <f>+IF(ISTEXT(AB$5)=FALSE,IF(MONTH(AB$5)&gt;9,(TEXT(Ositran!AB$5,"yyyy-mm")),LEFT((TEXT(Ositran!AB$5,"yyyy-mm")),5)&amp;RIGHT((TEXT(Ositran!AB$5,"yyyy-mm")),1)),"")</f>
        <v>2001-12</v>
      </c>
      <c r="AC4" s="56" t="str">
        <f>+IF(ISTEXT(AC$5)=FALSE,IF(MONTH(AC$5)&gt;9,(TEXT(Ositran!AC$5,"yyyy-mm")),LEFT((TEXT(Ositran!AC$5,"yyyy-mm")),5)&amp;RIGHT((TEXT(Ositran!AC$5,"yyyy-mm")),1)),"")</f>
        <v/>
      </c>
      <c r="AD4" s="56" t="str">
        <f>+IF(ISTEXT(AD$5)=FALSE,IF(MONTH(AD$5)&gt;9,(TEXT(Ositran!AD$5,"yyyy-mm")),LEFT((TEXT(Ositran!AD$5,"yyyy-mm")),5)&amp;RIGHT((TEXT(Ositran!AD$5,"yyyy-mm")),1)),"")</f>
        <v>2002-1</v>
      </c>
      <c r="AE4" s="56" t="str">
        <f>+IF(ISTEXT(AE$5)=FALSE,IF(MONTH(AE$5)&gt;9,(TEXT(Ositran!AE$5,"yyyy-mm")),LEFT((TEXT(Ositran!AE$5,"yyyy-mm")),5)&amp;RIGHT((TEXT(Ositran!AE$5,"yyyy-mm")),1)),"")</f>
        <v>2002-2</v>
      </c>
      <c r="AF4" s="56" t="str">
        <f>+IF(ISTEXT(AF$5)=FALSE,IF(MONTH(AF$5)&gt;9,(TEXT(Ositran!AF$5,"yyyy-mm")),LEFT((TEXT(Ositran!AF$5,"yyyy-mm")),5)&amp;RIGHT((TEXT(Ositran!AF$5,"yyyy-mm")),1)),"")</f>
        <v>2002-3</v>
      </c>
      <c r="AG4" s="56" t="str">
        <f>+IF(ISTEXT(AG$5)=FALSE,IF(MONTH(AG$5)&gt;9,(TEXT(Ositran!AG$5,"yyyy-mm")),LEFT((TEXT(Ositran!AG$5,"yyyy-mm")),5)&amp;RIGHT((TEXT(Ositran!AG$5,"yyyy-mm")),1)),"")</f>
        <v>2002-4</v>
      </c>
      <c r="AH4" s="56" t="str">
        <f>+IF(ISTEXT(AH$5)=FALSE,IF(MONTH(AH$5)&gt;9,(TEXT(Ositran!AH$5,"yyyy-mm")),LEFT((TEXT(Ositran!AH$5,"yyyy-mm")),5)&amp;RIGHT((TEXT(Ositran!AH$5,"yyyy-mm")),1)),"")</f>
        <v>2002-5</v>
      </c>
      <c r="AI4" s="56" t="str">
        <f>+IF(ISTEXT(AI$5)=FALSE,IF(MONTH(AI$5)&gt;9,(TEXT(Ositran!AI$5,"yyyy-mm")),LEFT((TEXT(Ositran!AI$5,"yyyy-mm")),5)&amp;RIGHT((TEXT(Ositran!AI$5,"yyyy-mm")),1)),"")</f>
        <v>2002-6</v>
      </c>
      <c r="AJ4" s="56" t="str">
        <f>+IF(ISTEXT(AJ$5)=FALSE,IF(MONTH(AJ$5)&gt;9,(TEXT(Ositran!AJ$5,"yyyy-mm")),LEFT((TEXT(Ositran!AJ$5,"yyyy-mm")),5)&amp;RIGHT((TEXT(Ositran!AJ$5,"yyyy-mm")),1)),"")</f>
        <v>2002-7</v>
      </c>
      <c r="AK4" s="56" t="str">
        <f>+IF(ISTEXT(AK$5)=FALSE,IF(MONTH(AK$5)&gt;9,(TEXT(Ositran!AK$5,"yyyy-mm")),LEFT((TEXT(Ositran!AK$5,"yyyy-mm")),5)&amp;RIGHT((TEXT(Ositran!AK$5,"yyyy-mm")),1)),"")</f>
        <v>2002-8</v>
      </c>
      <c r="AL4" s="56" t="str">
        <f>+IF(ISTEXT(AL$5)=FALSE,IF(MONTH(AL$5)&gt;9,(TEXT(Ositran!AL$5,"yyyy-mm")),LEFT((TEXT(Ositran!AL$5,"yyyy-mm")),5)&amp;RIGHT((TEXT(Ositran!AL$5,"yyyy-mm")),1)),"")</f>
        <v>2002-9</v>
      </c>
      <c r="AM4" s="56" t="str">
        <f>+IF(ISTEXT(AM$5)=FALSE,IF(MONTH(AM$5)&gt;9,(TEXT(Ositran!AM$5,"yyyy-mm")),LEFT((TEXT(Ositran!AM$5,"yyyy-mm")),5)&amp;RIGHT((TEXT(Ositran!AM$5,"yyyy-mm")),1)),"")</f>
        <v>2002-10</v>
      </c>
      <c r="AN4" s="56" t="str">
        <f>+IF(ISTEXT(AN$5)=FALSE,IF(MONTH(AN$5)&gt;9,(TEXT(Ositran!AN$5,"yyyy-mm")),LEFT((TEXT(Ositran!AN$5,"yyyy-mm")),5)&amp;RIGHT((TEXT(Ositran!AN$5,"yyyy-mm")),1)),"")</f>
        <v>2002-11</v>
      </c>
      <c r="AO4" s="56" t="str">
        <f>+IF(ISTEXT(AO$5)=FALSE,IF(MONTH(AO$5)&gt;9,(TEXT(Ositran!AO$5,"yyyy-mm")),LEFT((TEXT(Ositran!AO$5,"yyyy-mm")),5)&amp;RIGHT((TEXT(Ositran!AO$5,"yyyy-mm")),1)),"")</f>
        <v>2002-12</v>
      </c>
      <c r="AP4" s="56" t="str">
        <f>+IF(ISTEXT(AP$5)=FALSE,IF(MONTH(AP$5)&gt;9,(TEXT(Ositran!AP$5,"yyyy-mm")),LEFT((TEXT(Ositran!AP$5,"yyyy-mm")),5)&amp;RIGHT((TEXT(Ositran!AP$5,"yyyy-mm")),1)),"")</f>
        <v/>
      </c>
      <c r="AQ4" s="56" t="str">
        <f>+IF(ISTEXT(AQ$5)=FALSE,IF(MONTH(AQ$5)&gt;9,(TEXT(Ositran!AQ$5,"yyyy-mm")),LEFT((TEXT(Ositran!AQ$5,"yyyy-mm")),5)&amp;RIGHT((TEXT(Ositran!AQ$5,"yyyy-mm")),1)),"")</f>
        <v>2003-1</v>
      </c>
      <c r="AR4" s="56" t="str">
        <f>+IF(ISTEXT(AR$5)=FALSE,IF(MONTH(AR$5)&gt;9,(TEXT(Ositran!AR$5,"yyyy-mm")),LEFT((TEXT(Ositran!AR$5,"yyyy-mm")),5)&amp;RIGHT((TEXT(Ositran!AR$5,"yyyy-mm")),1)),"")</f>
        <v>2003-2</v>
      </c>
      <c r="AS4" s="56" t="str">
        <f>+IF(ISTEXT(AS$5)=FALSE,IF(MONTH(AS$5)&gt;9,(TEXT(Ositran!AS$5,"yyyy-mm")),LEFT((TEXT(Ositran!AS$5,"yyyy-mm")),5)&amp;RIGHT((TEXT(Ositran!AS$5,"yyyy-mm")),1)),"")</f>
        <v>2003-3</v>
      </c>
      <c r="AT4" s="56" t="str">
        <f>+IF(ISTEXT(AT$5)=FALSE,IF(MONTH(AT$5)&gt;9,(TEXT(Ositran!AT$5,"yyyy-mm")),LEFT((TEXT(Ositran!AT$5,"yyyy-mm")),5)&amp;RIGHT((TEXT(Ositran!AT$5,"yyyy-mm")),1)),"")</f>
        <v>2003-4</v>
      </c>
      <c r="AU4" s="56" t="str">
        <f>+IF(ISTEXT(AU$5)=FALSE,IF(MONTH(AU$5)&gt;9,(TEXT(Ositran!AU$5,"yyyy-mm")),LEFT((TEXT(Ositran!AU$5,"yyyy-mm")),5)&amp;RIGHT((TEXT(Ositran!AU$5,"yyyy-mm")),1)),"")</f>
        <v>2003-5</v>
      </c>
      <c r="AV4" s="56" t="str">
        <f>+IF(ISTEXT(AV$5)=FALSE,IF(MONTH(AV$5)&gt;9,(TEXT(Ositran!AV$5,"yyyy-mm")),LEFT((TEXT(Ositran!AV$5,"yyyy-mm")),5)&amp;RIGHT((TEXT(Ositran!AV$5,"yyyy-mm")),1)),"")</f>
        <v>2003-6</v>
      </c>
      <c r="AW4" s="56" t="str">
        <f>+IF(ISTEXT(AW$5)=FALSE,IF(MONTH(AW$5)&gt;9,(TEXT(Ositran!AW$5,"yyyy-mm")),LEFT((TEXT(Ositran!AW$5,"yyyy-mm")),5)&amp;RIGHT((TEXT(Ositran!AW$5,"yyyy-mm")),1)),"")</f>
        <v>2003-7</v>
      </c>
      <c r="AX4" s="56" t="str">
        <f>+IF(ISTEXT(AX$5)=FALSE,IF(MONTH(AX$5)&gt;9,(TEXT(Ositran!AX$5,"yyyy-mm")),LEFT((TEXT(Ositran!AX$5,"yyyy-mm")),5)&amp;RIGHT((TEXT(Ositran!AX$5,"yyyy-mm")),1)),"")</f>
        <v>2003-8</v>
      </c>
      <c r="AY4" s="56" t="str">
        <f>+IF(ISTEXT(AY$5)=FALSE,IF(MONTH(AY$5)&gt;9,(TEXT(Ositran!AY$5,"yyyy-mm")),LEFT((TEXT(Ositran!AY$5,"yyyy-mm")),5)&amp;RIGHT((TEXT(Ositran!AY$5,"yyyy-mm")),1)),"")</f>
        <v>2003-9</v>
      </c>
      <c r="AZ4" s="56" t="str">
        <f>+IF(ISTEXT(AZ$5)=FALSE,IF(MONTH(AZ$5)&gt;9,(TEXT(Ositran!AZ$5,"yyyy-mm")),LEFT((TEXT(Ositran!AZ$5,"yyyy-mm")),5)&amp;RIGHT((TEXT(Ositran!AZ$5,"yyyy-mm")),1)),"")</f>
        <v>2003-10</v>
      </c>
      <c r="BA4" s="56" t="str">
        <f>+IF(ISTEXT(BA$5)=FALSE,IF(MONTH(BA$5)&gt;9,(TEXT(Ositran!BA$5,"yyyy-mm")),LEFT((TEXT(Ositran!BA$5,"yyyy-mm")),5)&amp;RIGHT((TEXT(Ositran!BA$5,"yyyy-mm")),1)),"")</f>
        <v>2003-11</v>
      </c>
      <c r="BB4" s="56" t="str">
        <f>+IF(ISTEXT(BB$5)=FALSE,IF(MONTH(BB$5)&gt;9,(TEXT(Ositran!BB$5,"yyyy-mm")),LEFT((TEXT(Ositran!BB$5,"yyyy-mm")),5)&amp;RIGHT((TEXT(Ositran!BB$5,"yyyy-mm")),1)),"")</f>
        <v>2003-12</v>
      </c>
      <c r="BC4" s="56" t="str">
        <f>+IF(ISTEXT(BC$5)=FALSE,IF(MONTH(BC$5)&gt;9,(TEXT(Ositran!BC$5,"yyyy-mm")),LEFT((TEXT(Ositran!BC$5,"yyyy-mm")),5)&amp;RIGHT((TEXT(Ositran!BC$5,"yyyy-mm")),1)),"")</f>
        <v/>
      </c>
      <c r="BD4" s="56" t="str">
        <f>+IF(ISTEXT(BD$5)=FALSE,IF(MONTH(BD$5)&gt;9,(TEXT(Ositran!BD$5,"yyyy-mm")),LEFT((TEXT(Ositran!BD$5,"yyyy-mm")),5)&amp;RIGHT((TEXT(Ositran!BD$5,"yyyy-mm")),1)),"")</f>
        <v>2004-1</v>
      </c>
      <c r="BE4" s="56" t="str">
        <f>+IF(ISTEXT(BE$5)=FALSE,IF(MONTH(BE$5)&gt;9,(TEXT(Ositran!BE$5,"yyyy-mm")),LEFT((TEXT(Ositran!BE$5,"yyyy-mm")),5)&amp;RIGHT((TEXT(Ositran!BE$5,"yyyy-mm")),1)),"")</f>
        <v>2004-2</v>
      </c>
      <c r="BF4" s="56" t="str">
        <f>+IF(ISTEXT(BF$5)=FALSE,IF(MONTH(BF$5)&gt;9,(TEXT(Ositran!BF$5,"yyyy-mm")),LEFT((TEXT(Ositran!BF$5,"yyyy-mm")),5)&amp;RIGHT((TEXT(Ositran!BF$5,"yyyy-mm")),1)),"")</f>
        <v>2004-3</v>
      </c>
      <c r="BG4" s="56" t="str">
        <f>+IF(ISTEXT(BG$5)=FALSE,IF(MONTH(BG$5)&gt;9,(TEXT(Ositran!BG$5,"yyyy-mm")),LEFT((TEXT(Ositran!BG$5,"yyyy-mm")),5)&amp;RIGHT((TEXT(Ositran!BG$5,"yyyy-mm")),1)),"")</f>
        <v>2004-4</v>
      </c>
      <c r="BH4" s="56" t="str">
        <f>+IF(ISTEXT(BH$5)=FALSE,IF(MONTH(BH$5)&gt;9,(TEXT(Ositran!BH$5,"yyyy-mm")),LEFT((TEXT(Ositran!BH$5,"yyyy-mm")),5)&amp;RIGHT((TEXT(Ositran!BH$5,"yyyy-mm")),1)),"")</f>
        <v>2004-5</v>
      </c>
      <c r="BI4" s="56" t="str">
        <f>+IF(ISTEXT(BI$5)=FALSE,IF(MONTH(BI$5)&gt;9,(TEXT(Ositran!BI$5,"yyyy-mm")),LEFT((TEXT(Ositran!BI$5,"yyyy-mm")),5)&amp;RIGHT((TEXT(Ositran!BI$5,"yyyy-mm")),1)),"")</f>
        <v>2004-6</v>
      </c>
      <c r="BJ4" s="56" t="str">
        <f>+IF(ISTEXT(BJ$5)=FALSE,IF(MONTH(BJ$5)&gt;9,(TEXT(Ositran!BJ$5,"yyyy-mm")),LEFT((TEXT(Ositran!BJ$5,"yyyy-mm")),5)&amp;RIGHT((TEXT(Ositran!BJ$5,"yyyy-mm")),1)),"")</f>
        <v>2004-7</v>
      </c>
      <c r="BK4" s="56" t="str">
        <f>+IF(ISTEXT(BK$5)=FALSE,IF(MONTH(BK$5)&gt;9,(TEXT(Ositran!BK$5,"yyyy-mm")),LEFT((TEXT(Ositran!BK$5,"yyyy-mm")),5)&amp;RIGHT((TEXT(Ositran!BK$5,"yyyy-mm")),1)),"")</f>
        <v>2004-8</v>
      </c>
      <c r="BL4" s="56" t="str">
        <f>+IF(ISTEXT(BL$5)=FALSE,IF(MONTH(BL$5)&gt;9,(TEXT(Ositran!BL$5,"yyyy-mm")),LEFT((TEXT(Ositran!BL$5,"yyyy-mm")),5)&amp;RIGHT((TEXT(Ositran!BL$5,"yyyy-mm")),1)),"")</f>
        <v>2004-9</v>
      </c>
      <c r="BM4" s="56" t="str">
        <f>+IF(ISTEXT(BM$5)=FALSE,IF(MONTH(BM$5)&gt;9,(TEXT(Ositran!BM$5,"yyyy-mm")),LEFT((TEXT(Ositran!BM$5,"yyyy-mm")),5)&amp;RIGHT((TEXT(Ositran!BM$5,"yyyy-mm")),1)),"")</f>
        <v>2004-10</v>
      </c>
      <c r="BN4" s="56" t="str">
        <f>+IF(ISTEXT(BN$5)=FALSE,IF(MONTH(BN$5)&gt;9,(TEXT(Ositran!BN$5,"yyyy-mm")),LEFT((TEXT(Ositran!BN$5,"yyyy-mm")),5)&amp;RIGHT((TEXT(Ositran!BN$5,"yyyy-mm")),1)),"")</f>
        <v>2004-11</v>
      </c>
      <c r="BO4" s="56" t="str">
        <f>+IF(ISTEXT(BO$5)=FALSE,IF(MONTH(BO$5)&gt;9,(TEXT(Ositran!BO$5,"yyyy-mm")),LEFT((TEXT(Ositran!BO$5,"yyyy-mm")),5)&amp;RIGHT((TEXT(Ositran!BO$5,"yyyy-mm")),1)),"")</f>
        <v>2004-12</v>
      </c>
      <c r="BP4" s="56" t="str">
        <f>+IF(ISTEXT(BP$5)=FALSE,IF(MONTH(BP$5)&gt;9,(TEXT(Ositran!BP$5,"yyyy-mm")),LEFT((TEXT(Ositran!BP$5,"yyyy-mm")),5)&amp;RIGHT((TEXT(Ositran!BP$5,"yyyy-mm")),1)),"")</f>
        <v/>
      </c>
      <c r="BQ4" s="56" t="str">
        <f>+IF(ISTEXT(BQ$5)=FALSE,IF(MONTH(BQ$5)&gt;9,(TEXT(Ositran!BQ$5,"yyyy-mm")),LEFT((TEXT(Ositran!BQ$5,"yyyy-mm")),5)&amp;RIGHT((TEXT(Ositran!BQ$5,"yyyy-mm")),1)),"")</f>
        <v>2005-1</v>
      </c>
      <c r="BR4" s="56" t="str">
        <f>+IF(ISTEXT(BR$5)=FALSE,IF(MONTH(BR$5)&gt;9,(TEXT(Ositran!BR$5,"yyyy-mm")),LEFT((TEXT(Ositran!BR$5,"yyyy-mm")),5)&amp;RIGHT((TEXT(Ositran!BR$5,"yyyy-mm")),1)),"")</f>
        <v>2005-2</v>
      </c>
      <c r="BS4" s="56" t="str">
        <f>+IF(ISTEXT(BS$5)=FALSE,IF(MONTH(BS$5)&gt;9,(TEXT(Ositran!BS$5,"yyyy-mm")),LEFT((TEXT(Ositran!BS$5,"yyyy-mm")),5)&amp;RIGHT((TEXT(Ositran!BS$5,"yyyy-mm")),1)),"")</f>
        <v>2005-3</v>
      </c>
      <c r="BT4" s="56" t="str">
        <f>+IF(ISTEXT(BT$5)=FALSE,IF(MONTH(BT$5)&gt;9,(TEXT(Ositran!BT$5,"yyyy-mm")),LEFT((TEXT(Ositran!BT$5,"yyyy-mm")),5)&amp;RIGHT((TEXT(Ositran!BT$5,"yyyy-mm")),1)),"")</f>
        <v>2005-4</v>
      </c>
      <c r="BU4" s="56" t="str">
        <f>+IF(ISTEXT(BU$5)=FALSE,IF(MONTH(BU$5)&gt;9,(TEXT(Ositran!BU$5,"yyyy-mm")),LEFT((TEXT(Ositran!BU$5,"yyyy-mm")),5)&amp;RIGHT((TEXT(Ositran!BU$5,"yyyy-mm")),1)),"")</f>
        <v>2005-5</v>
      </c>
      <c r="BV4" s="56" t="str">
        <f>+IF(ISTEXT(BV$5)=FALSE,IF(MONTH(BV$5)&gt;9,(TEXT(Ositran!BV$5,"yyyy-mm")),LEFT((TEXT(Ositran!BV$5,"yyyy-mm")),5)&amp;RIGHT((TEXT(Ositran!BV$5,"yyyy-mm")),1)),"")</f>
        <v>2005-6</v>
      </c>
      <c r="BW4" s="56" t="str">
        <f>+IF(ISTEXT(BW$5)=FALSE,IF(MONTH(BW$5)&gt;9,(TEXT(Ositran!BW$5,"yyyy-mm")),LEFT((TEXT(Ositran!BW$5,"yyyy-mm")),5)&amp;RIGHT((TEXT(Ositran!BW$5,"yyyy-mm")),1)),"")</f>
        <v>2005-7</v>
      </c>
      <c r="BX4" s="56" t="str">
        <f>+IF(ISTEXT(BX$5)=FALSE,IF(MONTH(BX$5)&gt;9,(TEXT(Ositran!BX$5,"yyyy-mm")),LEFT((TEXT(Ositran!BX$5,"yyyy-mm")),5)&amp;RIGHT((TEXT(Ositran!BX$5,"yyyy-mm")),1)),"")</f>
        <v>2005-8</v>
      </c>
      <c r="BY4" s="56" t="str">
        <f>+IF(ISTEXT(BY$5)=FALSE,IF(MONTH(BY$5)&gt;9,(TEXT(Ositran!BY$5,"yyyy-mm")),LEFT((TEXT(Ositran!BY$5,"yyyy-mm")),5)&amp;RIGHT((TEXT(Ositran!BY$5,"yyyy-mm")),1)),"")</f>
        <v>2005-9</v>
      </c>
      <c r="BZ4" s="56" t="str">
        <f>+IF(ISTEXT(BZ$5)=FALSE,IF(MONTH(BZ$5)&gt;9,(TEXT(Ositran!BZ$5,"yyyy-mm")),LEFT((TEXT(Ositran!BZ$5,"yyyy-mm")),5)&amp;RIGHT((TEXT(Ositran!BZ$5,"yyyy-mm")),1)),"")</f>
        <v>2005-10</v>
      </c>
      <c r="CA4" s="56" t="str">
        <f>+IF(ISTEXT(CA$5)=FALSE,IF(MONTH(CA$5)&gt;9,(TEXT(Ositran!CA$5,"yyyy-mm")),LEFT((TEXT(Ositran!CA$5,"yyyy-mm")),5)&amp;RIGHT((TEXT(Ositran!CA$5,"yyyy-mm")),1)),"")</f>
        <v>2005-11</v>
      </c>
      <c r="CB4" s="56" t="str">
        <f>+IF(ISTEXT(CB$5)=FALSE,IF(MONTH(CB$5)&gt;9,(TEXT(Ositran!CB$5,"yyyy-mm")),LEFT((TEXT(Ositran!CB$5,"yyyy-mm")),5)&amp;RIGHT((TEXT(Ositran!CB$5,"yyyy-mm")),1)),"")</f>
        <v>2005-12</v>
      </c>
      <c r="CC4" s="56" t="str">
        <f>+IF(ISTEXT(CC$5)=FALSE,IF(MONTH(CC$5)&gt;9,(TEXT(Ositran!CC$5,"yyyy-mm")),LEFT((TEXT(Ositran!CC$5,"yyyy-mm")),5)&amp;RIGHT((TEXT(Ositran!CC$5,"yyyy-mm")),1)),"")</f>
        <v/>
      </c>
      <c r="CD4" s="56" t="str">
        <f>+IF(ISTEXT(CD$5)=FALSE,IF(MONTH(CD$5)&gt;9,(TEXT(Ositran!CD$5,"yyyy-mm")),LEFT((TEXT(Ositran!CD$5,"yyyy-mm")),5)&amp;RIGHT((TEXT(Ositran!CD$5,"yyyy-mm")),1)),"")</f>
        <v>2006-1</v>
      </c>
      <c r="CE4" s="56" t="str">
        <f>+IF(ISTEXT(CE$5)=FALSE,IF(MONTH(CE$5)&gt;9,(TEXT(Ositran!CE$5,"yyyy-mm")),LEFT((TEXT(Ositran!CE$5,"yyyy-mm")),5)&amp;RIGHT((TEXT(Ositran!CE$5,"yyyy-mm")),1)),"")</f>
        <v>2006-2</v>
      </c>
      <c r="CF4" s="56" t="str">
        <f>+IF(ISTEXT(CF$5)=FALSE,IF(MONTH(CF$5)&gt;9,(TEXT(Ositran!CF$5,"yyyy-mm")),LEFT((TEXT(Ositran!CF$5,"yyyy-mm")),5)&amp;RIGHT((TEXT(Ositran!CF$5,"yyyy-mm")),1)),"")</f>
        <v>2006-3</v>
      </c>
      <c r="CG4" s="56" t="str">
        <f>+IF(ISTEXT(CG$5)=FALSE,IF(MONTH(CG$5)&gt;9,(TEXT(Ositran!CG$5,"yyyy-mm")),LEFT((TEXT(Ositran!CG$5,"yyyy-mm")),5)&amp;RIGHT((TEXT(Ositran!CG$5,"yyyy-mm")),1)),"")</f>
        <v>2006-4</v>
      </c>
      <c r="CH4" s="56" t="str">
        <f>+IF(ISTEXT(CH$5)=FALSE,IF(MONTH(CH$5)&gt;9,(TEXT(Ositran!CH$5,"yyyy-mm")),LEFT((TEXT(Ositran!CH$5,"yyyy-mm")),5)&amp;RIGHT((TEXT(Ositran!CH$5,"yyyy-mm")),1)),"")</f>
        <v>2006-5</v>
      </c>
      <c r="CI4" s="56" t="str">
        <f>+IF(ISTEXT(CI$5)=FALSE,IF(MONTH(CI$5)&gt;9,(TEXT(Ositran!CI$5,"yyyy-mm")),LEFT((TEXT(Ositran!CI$5,"yyyy-mm")),5)&amp;RIGHT((TEXT(Ositran!CI$5,"yyyy-mm")),1)),"")</f>
        <v>2006-6</v>
      </c>
      <c r="CJ4" s="56" t="str">
        <f>+IF(ISTEXT(CJ$5)=FALSE,IF(MONTH(CJ$5)&gt;9,(TEXT(Ositran!CJ$5,"yyyy-mm")),LEFT((TEXT(Ositran!CJ$5,"yyyy-mm")),5)&amp;RIGHT((TEXT(Ositran!CJ$5,"yyyy-mm")),1)),"")</f>
        <v>2006-7</v>
      </c>
      <c r="CK4" s="56" t="str">
        <f>+IF(ISTEXT(CK$5)=FALSE,IF(MONTH(CK$5)&gt;9,(TEXT(Ositran!CK$5,"yyyy-mm")),LEFT((TEXT(Ositran!CK$5,"yyyy-mm")),5)&amp;RIGHT((TEXT(Ositran!CK$5,"yyyy-mm")),1)),"")</f>
        <v>2006-8</v>
      </c>
      <c r="CL4" s="56" t="str">
        <f>+IF(ISTEXT(CL$5)=FALSE,IF(MONTH(CL$5)&gt;9,(TEXT(Ositran!CL$5,"yyyy-mm")),LEFT((TEXT(Ositran!CL$5,"yyyy-mm")),5)&amp;RIGHT((TEXT(Ositran!CL$5,"yyyy-mm")),1)),"")</f>
        <v>2006-9</v>
      </c>
      <c r="CM4" s="56" t="str">
        <f>+IF(ISTEXT(CM$5)=FALSE,IF(MONTH(CM$5)&gt;9,(TEXT(Ositran!CM$5,"yyyy-mm")),LEFT((TEXT(Ositran!CM$5,"yyyy-mm")),5)&amp;RIGHT((TEXT(Ositran!CM$5,"yyyy-mm")),1)),"")</f>
        <v>2006-10</v>
      </c>
      <c r="CN4" s="56" t="str">
        <f>+IF(ISTEXT(CN$5)=FALSE,IF(MONTH(CN$5)&gt;9,(TEXT(Ositran!CN$5,"yyyy-mm")),LEFT((TEXT(Ositran!CN$5,"yyyy-mm")),5)&amp;RIGHT((TEXT(Ositran!CN$5,"yyyy-mm")),1)),"")</f>
        <v>2006-11</v>
      </c>
      <c r="CO4" s="56" t="str">
        <f>+IF(ISTEXT(CO$5)=FALSE,IF(MONTH(CO$5)&gt;9,(TEXT(Ositran!CO$5,"yyyy-mm")),LEFT((TEXT(Ositran!CO$5,"yyyy-mm")),5)&amp;RIGHT((TEXT(Ositran!CO$5,"yyyy-mm")),1)),"")</f>
        <v>2006-12</v>
      </c>
      <c r="CP4" s="56" t="str">
        <f>+IF(ISTEXT(CP$5)=FALSE,IF(MONTH(CP$5)&gt;9,(TEXT(Ositran!CP$5,"yyyy-mm")),LEFT((TEXT(Ositran!CP$5,"yyyy-mm")),5)&amp;RIGHT((TEXT(Ositran!CP$5,"yyyy-mm")),1)),"")</f>
        <v/>
      </c>
      <c r="CQ4" s="56" t="str">
        <f>+IF(ISTEXT(CQ$5)=FALSE,IF(MONTH(CQ$5)&gt;9,(TEXT(Ositran!CQ$5,"yyyy-mm")),LEFT((TEXT(Ositran!CQ$5,"yyyy-mm")),5)&amp;RIGHT((TEXT(Ositran!CQ$5,"yyyy-mm")),1)),"")</f>
        <v>2007-1</v>
      </c>
      <c r="CR4" s="56" t="str">
        <f>+IF(ISTEXT(CR$5)=FALSE,IF(MONTH(CR$5)&gt;9,(TEXT(Ositran!CR$5,"yyyy-mm")),LEFT((TEXT(Ositran!CR$5,"yyyy-mm")),5)&amp;RIGHT((TEXT(Ositran!CR$5,"yyyy-mm")),1)),"")</f>
        <v>2007-2</v>
      </c>
      <c r="CS4" s="56" t="str">
        <f>+IF(ISTEXT(CS$5)=FALSE,IF(MONTH(CS$5)&gt;9,(TEXT(Ositran!CS$5,"yyyy-mm")),LEFT((TEXT(Ositran!CS$5,"yyyy-mm")),5)&amp;RIGHT((TEXT(Ositran!CS$5,"yyyy-mm")),1)),"")</f>
        <v>2007-3</v>
      </c>
      <c r="CT4" s="56" t="str">
        <f>+IF(ISTEXT(CT$5)=FALSE,IF(MONTH(CT$5)&gt;9,(TEXT(Ositran!CT$5,"yyyy-mm")),LEFT((TEXT(Ositran!CT$5,"yyyy-mm")),5)&amp;RIGHT((TEXT(Ositran!CT$5,"yyyy-mm")),1)),"")</f>
        <v>2007-4</v>
      </c>
      <c r="CU4" s="56" t="str">
        <f>+IF(ISTEXT(CU$5)=FALSE,IF(MONTH(CU$5)&gt;9,(TEXT(Ositran!CU$5,"yyyy-mm")),LEFT((TEXT(Ositran!CU$5,"yyyy-mm")),5)&amp;RIGHT((TEXT(Ositran!CU$5,"yyyy-mm")),1)),"")</f>
        <v>2007-5</v>
      </c>
      <c r="CV4" s="56" t="str">
        <f>+IF(ISTEXT(CV$5)=FALSE,IF(MONTH(CV$5)&gt;9,(TEXT(Ositran!CV$5,"yyyy-mm")),LEFT((TEXT(Ositran!CV$5,"yyyy-mm")),5)&amp;RIGHT((TEXT(Ositran!CV$5,"yyyy-mm")),1)),"")</f>
        <v>2007-6</v>
      </c>
      <c r="CW4" s="56" t="str">
        <f>+IF(ISTEXT(CW$5)=FALSE,IF(MONTH(CW$5)&gt;9,(TEXT(Ositran!CW$5,"yyyy-mm")),LEFT((TEXT(Ositran!CW$5,"yyyy-mm")),5)&amp;RIGHT((TEXT(Ositran!CW$5,"yyyy-mm")),1)),"")</f>
        <v>2007-7</v>
      </c>
      <c r="CX4" s="56" t="str">
        <f>+IF(ISTEXT(CX$5)=FALSE,IF(MONTH(CX$5)&gt;9,(TEXT(Ositran!CX$5,"yyyy-mm")),LEFT((TEXT(Ositran!CX$5,"yyyy-mm")),5)&amp;RIGHT((TEXT(Ositran!CX$5,"yyyy-mm")),1)),"")</f>
        <v>2007-8</v>
      </c>
      <c r="CY4" s="56" t="str">
        <f>+IF(ISTEXT(CY$5)=FALSE,IF(MONTH(CY$5)&gt;9,(TEXT(Ositran!CY$5,"yyyy-mm")),LEFT((TEXT(Ositran!CY$5,"yyyy-mm")),5)&amp;RIGHT((TEXT(Ositran!CY$5,"yyyy-mm")),1)),"")</f>
        <v>2007-9</v>
      </c>
      <c r="CZ4" s="56" t="str">
        <f>+IF(ISTEXT(CZ$5)=FALSE,IF(MONTH(CZ$5)&gt;9,(TEXT(Ositran!CZ$5,"yyyy-mm")),LEFT((TEXT(Ositran!CZ$5,"yyyy-mm")),5)&amp;RIGHT((TEXT(Ositran!CZ$5,"yyyy-mm")),1)),"")</f>
        <v>2007-10</v>
      </c>
      <c r="DA4" s="56" t="str">
        <f>+IF(ISTEXT(DA$5)=FALSE,IF(MONTH(DA$5)&gt;9,(TEXT(Ositran!DA$5,"yyyy-mm")),LEFT((TEXT(Ositran!DA$5,"yyyy-mm")),5)&amp;RIGHT((TEXT(Ositran!DA$5,"yyyy-mm")),1)),"")</f>
        <v>2007-11</v>
      </c>
      <c r="DB4" s="56" t="str">
        <f>+IF(ISTEXT(DB$5)=FALSE,IF(MONTH(DB$5)&gt;9,(TEXT(Ositran!DB$5,"yyyy-mm")),LEFT((TEXT(Ositran!DB$5,"yyyy-mm")),5)&amp;RIGHT((TEXT(Ositran!DB$5,"yyyy-mm")),1)),"")</f>
        <v>2007-12</v>
      </c>
      <c r="DC4" s="56" t="str">
        <f>+IF(ISTEXT(DC$5)=FALSE,IF(MONTH(DC$5)&gt;9,(TEXT(Ositran!DC$5,"yyyy-mm")),LEFT((TEXT(Ositran!DC$5,"yyyy-mm")),5)&amp;RIGHT((TEXT(Ositran!DC$5,"yyyy-mm")),1)),"")</f>
        <v/>
      </c>
      <c r="DD4" s="56" t="str">
        <f>+IF(ISTEXT(DD$5)=FALSE,IF(MONTH(DD$5)&gt;9,(TEXT(Ositran!DD$5,"yyyy-mm")),LEFT((TEXT(Ositran!DD$5,"yyyy-mm")),5)&amp;RIGHT((TEXT(Ositran!DD$5,"yyyy-mm")),1)),"")</f>
        <v>2008-1</v>
      </c>
      <c r="DE4" s="56" t="str">
        <f>+IF(ISTEXT(DE$5)=FALSE,IF(MONTH(DE$5)&gt;9,(TEXT(Ositran!DE$5,"yyyy-mm")),LEFT((TEXT(Ositran!DE$5,"yyyy-mm")),5)&amp;RIGHT((TEXT(Ositran!DE$5,"yyyy-mm")),1)),"")</f>
        <v>2008-2</v>
      </c>
      <c r="DF4" s="56" t="str">
        <f>+IF(ISTEXT(DF$5)=FALSE,IF(MONTH(DF$5)&gt;9,(TEXT(Ositran!DF$5,"yyyy-mm")),LEFT((TEXT(Ositran!DF$5,"yyyy-mm")),5)&amp;RIGHT((TEXT(Ositran!DF$5,"yyyy-mm")),1)),"")</f>
        <v>2008-3</v>
      </c>
      <c r="DG4" s="56" t="str">
        <f>+IF(ISTEXT(DG$5)=FALSE,IF(MONTH(DG$5)&gt;9,(TEXT(Ositran!DG$5,"yyyy-mm")),LEFT((TEXT(Ositran!DG$5,"yyyy-mm")),5)&amp;RIGHT((TEXT(Ositran!DG$5,"yyyy-mm")),1)),"")</f>
        <v>2008-4</v>
      </c>
      <c r="DH4" s="56" t="str">
        <f>+IF(ISTEXT(DH$5)=FALSE,IF(MONTH(DH$5)&gt;9,(TEXT(Ositran!DH$5,"yyyy-mm")),LEFT((TEXT(Ositran!DH$5,"yyyy-mm")),5)&amp;RIGHT((TEXT(Ositran!DH$5,"yyyy-mm")),1)),"")</f>
        <v>2008-5</v>
      </c>
      <c r="DI4" s="56" t="str">
        <f>+IF(ISTEXT(DI$5)=FALSE,IF(MONTH(DI$5)&gt;9,(TEXT(Ositran!DI$5,"yyyy-mm")),LEFT((TEXT(Ositran!DI$5,"yyyy-mm")),5)&amp;RIGHT((TEXT(Ositran!DI$5,"yyyy-mm")),1)),"")</f>
        <v>2008-6</v>
      </c>
      <c r="DJ4" s="56" t="str">
        <f>+IF(ISTEXT(DJ$5)=FALSE,IF(MONTH(DJ$5)&gt;9,(TEXT(Ositran!DJ$5,"yyyy-mm")),LEFT((TEXT(Ositran!DJ$5,"yyyy-mm")),5)&amp;RIGHT((TEXT(Ositran!DJ$5,"yyyy-mm")),1)),"")</f>
        <v>2008-7</v>
      </c>
      <c r="DK4" s="56" t="str">
        <f>+IF(ISTEXT(DK$5)=FALSE,IF(MONTH(DK$5)&gt;9,(TEXT(Ositran!DK$5,"yyyy-mm")),LEFT((TEXT(Ositran!DK$5,"yyyy-mm")),5)&amp;RIGHT((TEXT(Ositran!DK$5,"yyyy-mm")),1)),"")</f>
        <v>2008-8</v>
      </c>
      <c r="DL4" s="56" t="str">
        <f>+IF(ISTEXT(DL$5)=FALSE,IF(MONTH(DL$5)&gt;9,(TEXT(Ositran!DL$5,"yyyy-mm")),LEFT((TEXT(Ositran!DL$5,"yyyy-mm")),5)&amp;RIGHT((TEXT(Ositran!DL$5,"yyyy-mm")),1)),"")</f>
        <v>2008-9</v>
      </c>
      <c r="DM4" s="56" t="str">
        <f>+IF(ISTEXT(DM$5)=FALSE,IF(MONTH(DM$5)&gt;9,(TEXT(Ositran!DM$5,"yyyy-mm")),LEFT((TEXT(Ositran!DM$5,"yyyy-mm")),5)&amp;RIGHT((TEXT(Ositran!DM$5,"yyyy-mm")),1)),"")</f>
        <v>2008-10</v>
      </c>
      <c r="DN4" s="56" t="str">
        <f>+IF(ISTEXT(DN$5)=FALSE,IF(MONTH(DN$5)&gt;9,(TEXT(Ositran!DN$5,"yyyy-mm")),LEFT((TEXT(Ositran!DN$5,"yyyy-mm")),5)&amp;RIGHT((TEXT(Ositran!DN$5,"yyyy-mm")),1)),"")</f>
        <v>2008-11</v>
      </c>
      <c r="DO4" s="56" t="str">
        <f>+IF(ISTEXT(DO$5)=FALSE,IF(MONTH(DO$5)&gt;9,(TEXT(Ositran!DO$5,"yyyy-mm")),LEFT((TEXT(Ositran!DO$5,"yyyy-mm")),5)&amp;RIGHT((TEXT(Ositran!DO$5,"yyyy-mm")),1)),"")</f>
        <v>2008-12</v>
      </c>
      <c r="DP4" s="56" t="str">
        <f>+IF(ISTEXT(DP$5)=FALSE,IF(MONTH(DP$5)&gt;9,(TEXT(Ositran!DP$5,"yyyy-mm")),LEFT((TEXT(Ositran!DP$5,"yyyy-mm")),5)&amp;RIGHT((TEXT(Ositran!DP$5,"yyyy-mm")),1)),"")</f>
        <v/>
      </c>
      <c r="DQ4" s="56" t="str">
        <f>+IF(ISTEXT(DQ$5)=FALSE,IF(MONTH(DQ$5)&gt;9,(TEXT(Ositran!DQ$5,"yyyy-mm")),LEFT((TEXT(Ositran!DQ$5,"yyyy-mm")),5)&amp;RIGHT((TEXT(Ositran!DQ$5,"yyyy-mm")),1)),"")</f>
        <v>2009-1</v>
      </c>
      <c r="DR4" s="56" t="str">
        <f>+IF(ISTEXT(DR$5)=FALSE,IF(MONTH(DR$5)&gt;9,(TEXT(Ositran!DR$5,"yyyy-mm")),LEFT((TEXT(Ositran!DR$5,"yyyy-mm")),5)&amp;RIGHT((TEXT(Ositran!DR$5,"yyyy-mm")),1)),"")</f>
        <v>2009-2</v>
      </c>
      <c r="DS4" s="56" t="str">
        <f>+IF(ISTEXT(DS$5)=FALSE,IF(MONTH(DS$5)&gt;9,(TEXT(Ositran!DS$5,"yyyy-mm")),LEFT((TEXT(Ositran!DS$5,"yyyy-mm")),5)&amp;RIGHT((TEXT(Ositran!DS$5,"yyyy-mm")),1)),"")</f>
        <v>2009-3</v>
      </c>
      <c r="DT4" s="56" t="str">
        <f>+IF(ISTEXT(DT$5)=FALSE,IF(MONTH(DT$5)&gt;9,(TEXT(Ositran!DT$5,"yyyy-mm")),LEFT((TEXT(Ositran!DT$5,"yyyy-mm")),5)&amp;RIGHT((TEXT(Ositran!DT$5,"yyyy-mm")),1)),"")</f>
        <v>2009-4</v>
      </c>
      <c r="DU4" s="56" t="str">
        <f>+IF(ISTEXT(DU$5)=FALSE,IF(MONTH(DU$5)&gt;9,(TEXT(Ositran!DU$5,"yyyy-mm")),LEFT((TEXT(Ositran!DU$5,"yyyy-mm")),5)&amp;RIGHT((TEXT(Ositran!DU$5,"yyyy-mm")),1)),"")</f>
        <v>2009-5</v>
      </c>
      <c r="DV4" s="56" t="str">
        <f>+IF(ISTEXT(DV$5)=FALSE,IF(MONTH(DV$5)&gt;9,(TEXT(Ositran!DV$5,"yyyy-mm")),LEFT((TEXT(Ositran!DV$5,"yyyy-mm")),5)&amp;RIGHT((TEXT(Ositran!DV$5,"yyyy-mm")),1)),"")</f>
        <v>2009-6</v>
      </c>
      <c r="DW4" s="56" t="str">
        <f>+IF(ISTEXT(DW$5)=FALSE,IF(MONTH(DW$5)&gt;9,(TEXT(Ositran!DW$5,"yyyy-mm")),LEFT((TEXT(Ositran!DW$5,"yyyy-mm")),5)&amp;RIGHT((TEXT(Ositran!DW$5,"yyyy-mm")),1)),"")</f>
        <v>2009-7</v>
      </c>
      <c r="DX4" s="56" t="str">
        <f>+IF(ISTEXT(DX$5)=FALSE,IF(MONTH(DX$5)&gt;9,(TEXT(Ositran!DX$5,"yyyy-mm")),LEFT((TEXT(Ositran!DX$5,"yyyy-mm")),5)&amp;RIGHT((TEXT(Ositran!DX$5,"yyyy-mm")),1)),"")</f>
        <v>2009-8</v>
      </c>
      <c r="DY4" s="56" t="str">
        <f>+IF(ISTEXT(DY$5)=FALSE,IF(MONTH(DY$5)&gt;9,(TEXT(Ositran!DY$5,"yyyy-mm")),LEFT((TEXT(Ositran!DY$5,"yyyy-mm")),5)&amp;RIGHT((TEXT(Ositran!DY$5,"yyyy-mm")),1)),"")</f>
        <v>2009-9</v>
      </c>
      <c r="DZ4" s="56" t="str">
        <f>+IF(ISTEXT(DZ$5)=FALSE,IF(MONTH(DZ$5)&gt;9,(TEXT(Ositran!DZ$5,"yyyy-mm")),LEFT((TEXT(Ositran!DZ$5,"yyyy-mm")),5)&amp;RIGHT((TEXT(Ositran!DZ$5,"yyyy-mm")),1)),"")</f>
        <v>2009-10</v>
      </c>
      <c r="EA4" s="56" t="str">
        <f>+IF(ISTEXT(EA$5)=FALSE,IF(MONTH(EA$5)&gt;9,(TEXT(Ositran!EA$5,"yyyy-mm")),LEFT((TEXT(Ositran!EA$5,"yyyy-mm")),5)&amp;RIGHT((TEXT(Ositran!EA$5,"yyyy-mm")),1)),"")</f>
        <v>2009-11</v>
      </c>
      <c r="EB4" s="56" t="str">
        <f>+IF(ISTEXT(EB$5)=FALSE,IF(MONTH(EB$5)&gt;9,(TEXT(Ositran!EB$5,"yyyy-mm")),LEFT((TEXT(Ositran!EB$5,"yyyy-mm")),5)&amp;RIGHT((TEXT(Ositran!EB$5,"yyyy-mm")),1)),"")</f>
        <v>2009-12</v>
      </c>
      <c r="EC4" s="56" t="str">
        <f>+IF(ISTEXT(EC$5)=FALSE,IF(MONTH(EC$5)&gt;9,(TEXT(Ositran!EC$5,"yyyy-mm")),LEFT((TEXT(Ositran!EC$5,"yyyy-mm")),5)&amp;RIGHT((TEXT(Ositran!EC$5,"yyyy-mm")),1)),"")</f>
        <v/>
      </c>
      <c r="ED4" s="56" t="str">
        <f>+IF(ISTEXT(ED$5)=FALSE,IF(MONTH(ED$5)&gt;9,(TEXT(Ositran!ED$5,"yyyy-mm")),LEFT((TEXT(Ositran!ED$5,"yyyy-mm")),5)&amp;RIGHT((TEXT(Ositran!ED$5,"yyyy-mm")),1)),"")</f>
        <v>2010-1</v>
      </c>
      <c r="EE4" s="56" t="str">
        <f>+IF(ISTEXT(EE$5)=FALSE,IF(MONTH(EE$5)&gt;9,(TEXT(Ositran!EE$5,"yyyy-mm")),LEFT((TEXT(Ositran!EE$5,"yyyy-mm")),5)&amp;RIGHT((TEXT(Ositran!EE$5,"yyyy-mm")),1)),"")</f>
        <v>2010-2</v>
      </c>
      <c r="EF4" s="56" t="str">
        <f>+IF(ISTEXT(EF$5)=FALSE,IF(MONTH(EF$5)&gt;9,(TEXT(Ositran!EF$5,"yyyy-mm")),LEFT((TEXT(Ositran!EF$5,"yyyy-mm")),5)&amp;RIGHT((TEXT(Ositran!EF$5,"yyyy-mm")),1)),"")</f>
        <v>2010-3</v>
      </c>
      <c r="EG4" s="56" t="str">
        <f>+IF(ISTEXT(EG$5)=FALSE,IF(MONTH(EG$5)&gt;9,(TEXT(Ositran!EG$5,"yyyy-mm")),LEFT((TEXT(Ositran!EG$5,"yyyy-mm")),5)&amp;RIGHT((TEXT(Ositran!EG$5,"yyyy-mm")),1)),"")</f>
        <v>2010-4</v>
      </c>
      <c r="EH4" s="56" t="str">
        <f>+IF(ISTEXT(EH$5)=FALSE,IF(MONTH(EH$5)&gt;9,(TEXT(Ositran!EH$5,"yyyy-mm")),LEFT((TEXT(Ositran!EH$5,"yyyy-mm")),5)&amp;RIGHT((TEXT(Ositran!EH$5,"yyyy-mm")),1)),"")</f>
        <v>2010-5</v>
      </c>
      <c r="EI4" s="56" t="str">
        <f>+IF(ISTEXT(EI$5)=FALSE,IF(MONTH(EI$5)&gt;9,(TEXT(Ositran!EI$5,"yyyy-mm")),LEFT((TEXT(Ositran!EI$5,"yyyy-mm")),5)&amp;RIGHT((TEXT(Ositran!EI$5,"yyyy-mm")),1)),"")</f>
        <v>2010-6</v>
      </c>
      <c r="EJ4" s="56" t="str">
        <f>+IF(ISTEXT(EJ$5)=FALSE,IF(MONTH(EJ$5)&gt;9,(TEXT(Ositran!EJ$5,"yyyy-mm")),LEFT((TEXT(Ositran!EJ$5,"yyyy-mm")),5)&amp;RIGHT((TEXT(Ositran!EJ$5,"yyyy-mm")),1)),"")</f>
        <v>2010-7</v>
      </c>
      <c r="EK4" s="56" t="str">
        <f>+IF(ISTEXT(EK$5)=FALSE,IF(MONTH(EK$5)&gt;9,(TEXT(Ositran!EK$5,"yyyy-mm")),LEFT((TEXT(Ositran!EK$5,"yyyy-mm")),5)&amp;RIGHT((TEXT(Ositran!EK$5,"yyyy-mm")),1)),"")</f>
        <v>2010-8</v>
      </c>
      <c r="EL4" s="56" t="str">
        <f>+IF(ISTEXT(EL$5)=FALSE,IF(MONTH(EL$5)&gt;9,(TEXT(Ositran!EL$5,"yyyy-mm")),LEFT((TEXT(Ositran!EL$5,"yyyy-mm")),5)&amp;RIGHT((TEXT(Ositran!EL$5,"yyyy-mm")),1)),"")</f>
        <v>2010-9</v>
      </c>
      <c r="EM4" s="56" t="str">
        <f>+IF(ISTEXT(EM$5)=FALSE,IF(MONTH(EM$5)&gt;9,(TEXT(Ositran!EM$5,"yyyy-mm")),LEFT((TEXT(Ositran!EM$5,"yyyy-mm")),5)&amp;RIGHT((TEXT(Ositran!EM$5,"yyyy-mm")),1)),"")</f>
        <v>2010-10</v>
      </c>
      <c r="EN4" s="56" t="str">
        <f>+IF(ISTEXT(EN$5)=FALSE,IF(MONTH(EN$5)&gt;9,(TEXT(Ositran!EN$5,"yyyy-mm")),LEFT((TEXT(Ositran!EN$5,"yyyy-mm")),5)&amp;RIGHT((TEXT(Ositran!EN$5,"yyyy-mm")),1)),"")</f>
        <v>2010-11</v>
      </c>
      <c r="EO4" s="56" t="str">
        <f>+IF(ISTEXT(EO$5)=FALSE,IF(MONTH(EO$5)&gt;9,(TEXT(Ositran!EO$5,"yyyy-mm")),LEFT((TEXT(Ositran!EO$5,"yyyy-mm")),5)&amp;RIGHT((TEXT(Ositran!EO$5,"yyyy-mm")),1)),"")</f>
        <v>2010-12</v>
      </c>
      <c r="EP4" s="56" t="str">
        <f>+IF(ISTEXT(EP$5)=FALSE,IF(MONTH(EP$5)&gt;9,(TEXT(Ositran!EP$5,"yyyy-mm")),LEFT((TEXT(Ositran!EP$5,"yyyy-mm")),5)&amp;RIGHT((TEXT(Ositran!EP$5,"yyyy-mm")),1)),"")</f>
        <v/>
      </c>
      <c r="EQ4" s="56" t="str">
        <f>+IF(ISTEXT(EQ$5)=FALSE,IF(MONTH(EQ$5)&gt;9,(TEXT(Ositran!EQ$5,"yyyy-mm")),LEFT((TEXT(Ositran!EQ$5,"yyyy-mm")),5)&amp;RIGHT((TEXT(Ositran!EQ$5,"yyyy-mm")),1)),"")</f>
        <v>2011-1</v>
      </c>
      <c r="ER4" s="56" t="str">
        <f>+IF(ISTEXT(ER$5)=FALSE,IF(MONTH(ER$5)&gt;9,(TEXT(Ositran!ER$5,"yyyy-mm")),LEFT((TEXT(Ositran!ER$5,"yyyy-mm")),5)&amp;RIGHT((TEXT(Ositran!ER$5,"yyyy-mm")),1)),"")</f>
        <v>2011-2</v>
      </c>
      <c r="ES4" s="56" t="str">
        <f>+IF(ISTEXT(ES$5)=FALSE,IF(MONTH(ES$5)&gt;9,(TEXT(Ositran!ES$5,"yyyy-mm")),LEFT((TEXT(Ositran!ES$5,"yyyy-mm")),5)&amp;RIGHT((TEXT(Ositran!ES$5,"yyyy-mm")),1)),"")</f>
        <v>2011-3</v>
      </c>
      <c r="ET4" s="56" t="str">
        <f>+IF(ISTEXT(ET$5)=FALSE,IF(MONTH(ET$5)&gt;9,(TEXT(Ositran!ET$5,"yyyy-mm")),LEFT((TEXT(Ositran!ET$5,"yyyy-mm")),5)&amp;RIGHT((TEXT(Ositran!ET$5,"yyyy-mm")),1)),"")</f>
        <v>2011-4</v>
      </c>
      <c r="EU4" s="56" t="str">
        <f>+IF(ISTEXT(EU$5)=FALSE,IF(MONTH(EU$5)&gt;9,(TEXT(Ositran!EU$5,"yyyy-mm")),LEFT((TEXT(Ositran!EU$5,"yyyy-mm")),5)&amp;RIGHT((TEXT(Ositran!EU$5,"yyyy-mm")),1)),"")</f>
        <v>2011-5</v>
      </c>
      <c r="EV4" s="56" t="str">
        <f>+IF(ISTEXT(EV$5)=FALSE,IF(MONTH(EV$5)&gt;9,(TEXT(Ositran!EV$5,"yyyy-mm")),LEFT((TEXT(Ositran!EV$5,"yyyy-mm")),5)&amp;RIGHT((TEXT(Ositran!EV$5,"yyyy-mm")),1)),"")</f>
        <v>2011-6</v>
      </c>
      <c r="EW4" s="56" t="str">
        <f>+IF(ISTEXT(EW$5)=FALSE,IF(MONTH(EW$5)&gt;9,(TEXT(Ositran!EW$5,"yyyy-mm")),LEFT((TEXT(Ositran!EW$5,"yyyy-mm")),5)&amp;RIGHT((TEXT(Ositran!EW$5,"yyyy-mm")),1)),"")</f>
        <v>2011-7</v>
      </c>
      <c r="EX4" s="56" t="str">
        <f>+IF(ISTEXT(EX$5)=FALSE,IF(MONTH(EX$5)&gt;9,(TEXT(Ositran!EX$5,"yyyy-mm")),LEFT((TEXT(Ositran!EX$5,"yyyy-mm")),5)&amp;RIGHT((TEXT(Ositran!EX$5,"yyyy-mm")),1)),"")</f>
        <v>2011-8</v>
      </c>
      <c r="EY4" s="56" t="str">
        <f>+IF(ISTEXT(EY$5)=FALSE,IF(MONTH(EY$5)&gt;9,(TEXT(Ositran!EY$5,"yyyy-mm")),LEFT((TEXT(Ositran!EY$5,"yyyy-mm")),5)&amp;RIGHT((TEXT(Ositran!EY$5,"yyyy-mm")),1)),"")</f>
        <v>2011-9</v>
      </c>
      <c r="EZ4" s="56" t="str">
        <f>+IF(ISTEXT(EZ$5)=FALSE,IF(MONTH(EZ$5)&gt;9,(TEXT(Ositran!EZ$5,"yyyy-mm")),LEFT((TEXT(Ositran!EZ$5,"yyyy-mm")),5)&amp;RIGHT((TEXT(Ositran!EZ$5,"yyyy-mm")),1)),"")</f>
        <v>2011-10</v>
      </c>
      <c r="FA4" s="56" t="str">
        <f>+IF(ISTEXT(FA$5)=FALSE,IF(MONTH(FA$5)&gt;9,(TEXT(Ositran!FA$5,"yyyy-mm")),LEFT((TEXT(Ositran!FA$5,"yyyy-mm")),5)&amp;RIGHT((TEXT(Ositran!FA$5,"yyyy-mm")),1)),"")</f>
        <v>2011-11</v>
      </c>
      <c r="FB4" s="56" t="str">
        <f>+IF(ISTEXT(FB$5)=FALSE,IF(MONTH(FB$5)&gt;9,(TEXT(Ositran!FB$5,"yyyy-mm")),LEFT((TEXT(Ositran!FB$5,"yyyy-mm")),5)&amp;RIGHT((TEXT(Ositran!FB$5,"yyyy-mm")),1)),"")</f>
        <v>2011-12</v>
      </c>
      <c r="FC4" s="56" t="str">
        <f>+IF(ISTEXT(FC$5)=FALSE,IF(MONTH(FC$5)&gt;9,(TEXT(Ositran!FC$5,"yyyy-mm")),LEFT((TEXT(Ositran!FC$5,"yyyy-mm")),5)&amp;RIGHT((TEXT(Ositran!FC$5,"yyyy-mm")),1)),"")</f>
        <v/>
      </c>
      <c r="FD4" s="56" t="str">
        <f>+IF(ISTEXT(FD$5)=FALSE,IF(MONTH(FD$5)&gt;9,(TEXT(Ositran!FD$5,"yyyy-mm")),LEFT((TEXT(Ositran!FD$5,"yyyy-mm")),5)&amp;RIGHT((TEXT(Ositran!FD$5,"yyyy-mm")),1)),"")</f>
        <v>2012-1</v>
      </c>
      <c r="FE4" s="56" t="str">
        <f>+IF(ISTEXT(FE$5)=FALSE,IF(MONTH(FE$5)&gt;9,(TEXT(Ositran!FE$5,"yyyy-mm")),LEFT((TEXT(Ositran!FE$5,"yyyy-mm")),5)&amp;RIGHT((TEXT(Ositran!FE$5,"yyyy-mm")),1)),"")</f>
        <v>2012-2</v>
      </c>
      <c r="FF4" s="56" t="str">
        <f>+IF(ISTEXT(FF$5)=FALSE,IF(MONTH(FF$5)&gt;9,(TEXT(Ositran!FF$5,"yyyy-mm")),LEFT((TEXT(Ositran!FF$5,"yyyy-mm")),5)&amp;RIGHT((TEXT(Ositran!FF$5,"yyyy-mm")),1)),"")</f>
        <v>2012-3</v>
      </c>
      <c r="FG4" s="56" t="str">
        <f>+IF(ISTEXT(FG$5)=FALSE,IF(MONTH(FG$5)&gt;9,(TEXT(Ositran!FG$5,"yyyy-mm")),LEFT((TEXT(Ositran!FG$5,"yyyy-mm")),5)&amp;RIGHT((TEXT(Ositran!FG$5,"yyyy-mm")),1)),"")</f>
        <v>2012-4</v>
      </c>
      <c r="FH4" s="56" t="str">
        <f>+IF(ISTEXT(FH$5)=FALSE,IF(MONTH(FH$5)&gt;9,(TEXT(Ositran!FH$5,"yyyy-mm")),LEFT((TEXT(Ositran!FH$5,"yyyy-mm")),5)&amp;RIGHT((TEXT(Ositran!FH$5,"yyyy-mm")),1)),"")</f>
        <v>2012-5</v>
      </c>
      <c r="FI4" s="56" t="str">
        <f>+IF(ISTEXT(FI$5)=FALSE,IF(MONTH(FI$5)&gt;9,(TEXT(Ositran!FI$5,"yyyy-mm")),LEFT((TEXT(Ositran!FI$5,"yyyy-mm")),5)&amp;RIGHT((TEXT(Ositran!FI$5,"yyyy-mm")),1)),"")</f>
        <v>2012-6</v>
      </c>
      <c r="FJ4" s="56" t="str">
        <f>+IF(ISTEXT(FJ$5)=FALSE,IF(MONTH(FJ$5)&gt;9,(TEXT(Ositran!FJ$5,"yyyy-mm")),LEFT((TEXT(Ositran!FJ$5,"yyyy-mm")),5)&amp;RIGHT((TEXT(Ositran!FJ$5,"yyyy-mm")),1)),"")</f>
        <v>2012-7</v>
      </c>
      <c r="FK4" s="56" t="str">
        <f>+IF(ISTEXT(FK$5)=FALSE,IF(MONTH(FK$5)&gt;9,(TEXT(Ositran!FK$5,"yyyy-mm")),LEFT((TEXT(Ositran!FK$5,"yyyy-mm")),5)&amp;RIGHT((TEXT(Ositran!FK$5,"yyyy-mm")),1)),"")</f>
        <v>2012-8</v>
      </c>
      <c r="FL4" s="56" t="str">
        <f>+IF(ISTEXT(FL$5)=FALSE,IF(MONTH(FL$5)&gt;9,(TEXT(Ositran!FL$5,"yyyy-mm")),LEFT((TEXT(Ositran!FL$5,"yyyy-mm")),5)&amp;RIGHT((TEXT(Ositran!FL$5,"yyyy-mm")),1)),"")</f>
        <v>2012-9</v>
      </c>
      <c r="FM4" s="56" t="str">
        <f>+IF(ISTEXT(FM$5)=FALSE,IF(MONTH(FM$5)&gt;9,(TEXT(Ositran!FM$5,"yyyy-mm")),LEFT((TEXT(Ositran!FM$5,"yyyy-mm")),5)&amp;RIGHT((TEXT(Ositran!FM$5,"yyyy-mm")),1)),"")</f>
        <v>2012-10</v>
      </c>
      <c r="FN4" s="56" t="str">
        <f>+IF(ISTEXT(FN$5)=FALSE,IF(MONTH(FN$5)&gt;9,(TEXT(Ositran!FN$5,"yyyy-mm")),LEFT((TEXT(Ositran!FN$5,"yyyy-mm")),5)&amp;RIGHT((TEXT(Ositran!FN$5,"yyyy-mm")),1)),"")</f>
        <v>2012-11</v>
      </c>
      <c r="FO4" s="56" t="str">
        <f>+IF(ISTEXT(FO$5)=FALSE,IF(MONTH(FO$5)&gt;9,(TEXT(Ositran!FO$5,"yyyy-mm")),LEFT((TEXT(Ositran!FO$5,"yyyy-mm")),5)&amp;RIGHT((TEXT(Ositran!FO$5,"yyyy-mm")),1)),"")</f>
        <v>2012-12</v>
      </c>
      <c r="FP4" s="56" t="str">
        <f>+IF(ISTEXT(FP$5)=FALSE,IF(MONTH(FP$5)&gt;9,(TEXT(Ositran!FP$5,"yyyy-mm")),LEFT((TEXT(Ositran!FP$5,"yyyy-mm")),5)&amp;RIGHT((TEXT(Ositran!FP$5,"yyyy-mm")),1)),"")</f>
        <v/>
      </c>
      <c r="FQ4" s="56" t="str">
        <f>+IF(ISTEXT(FQ$5)=FALSE,IF(MONTH(FQ$5)&gt;9,(TEXT(Ositran!FQ$5,"yyyy-mm")),LEFT((TEXT(Ositran!FQ$5,"yyyy-mm")),5)&amp;RIGHT((TEXT(Ositran!FQ$5,"yyyy-mm")),1)),"")</f>
        <v>2013-1</v>
      </c>
      <c r="FR4" s="56" t="str">
        <f>+IF(ISTEXT(FR$5)=FALSE,IF(MONTH(FR$5)&gt;9,(TEXT(Ositran!FR$5,"yyyy-mm")),LEFT((TEXT(Ositran!FR$5,"yyyy-mm")),5)&amp;RIGHT((TEXT(Ositran!FR$5,"yyyy-mm")),1)),"")</f>
        <v>2013-2</v>
      </c>
      <c r="FS4" s="56" t="str">
        <f>+IF(ISTEXT(FS$5)=FALSE,IF(MONTH(FS$5)&gt;9,(TEXT(Ositran!FS$5,"yyyy-mm")),LEFT((TEXT(Ositran!FS$5,"yyyy-mm")),5)&amp;RIGHT((TEXT(Ositran!FS$5,"yyyy-mm")),1)),"")</f>
        <v>2013-3</v>
      </c>
      <c r="FT4" s="56" t="str">
        <f>+IF(ISTEXT(FT$5)=FALSE,IF(MONTH(FT$5)&gt;9,(TEXT(Ositran!FT$5,"yyyy-mm")),LEFT((TEXT(Ositran!FT$5,"yyyy-mm")),5)&amp;RIGHT((TEXT(Ositran!FT$5,"yyyy-mm")),1)),"")</f>
        <v>2013-4</v>
      </c>
      <c r="FU4" s="56" t="str">
        <f>+IF(ISTEXT(FU$5)=FALSE,IF(MONTH(FU$5)&gt;9,(TEXT(Ositran!FU$5,"yyyy-mm")),LEFT((TEXT(Ositran!FU$5,"yyyy-mm")),5)&amp;RIGHT((TEXT(Ositran!FU$5,"yyyy-mm")),1)),"")</f>
        <v>2013-5</v>
      </c>
      <c r="FV4" s="56" t="str">
        <f>+IF(ISTEXT(FV$5)=FALSE,IF(MONTH(FV$5)&gt;9,(TEXT(Ositran!FV$5,"yyyy-mm")),LEFT((TEXT(Ositran!FV$5,"yyyy-mm")),5)&amp;RIGHT((TEXT(Ositran!FV$5,"yyyy-mm")),1)),"")</f>
        <v>2013-6</v>
      </c>
      <c r="FW4" s="56" t="str">
        <f>+IF(ISTEXT(FW$5)=FALSE,IF(MONTH(FW$5)&gt;9,(TEXT(Ositran!FW$5,"yyyy-mm")),LEFT((TEXT(Ositran!FW$5,"yyyy-mm")),5)&amp;RIGHT((TEXT(Ositran!FW$5,"yyyy-mm")),1)),"")</f>
        <v>2013-7</v>
      </c>
      <c r="FX4" s="56" t="str">
        <f>+IF(ISTEXT(FX$5)=FALSE,IF(MONTH(FX$5)&gt;9,(TEXT(Ositran!FX$5,"yyyy-mm")),LEFT((TEXT(Ositran!FX$5,"yyyy-mm")),5)&amp;RIGHT((TEXT(Ositran!FX$5,"yyyy-mm")),1)),"")</f>
        <v>2013-8</v>
      </c>
      <c r="FY4" s="56" t="str">
        <f>+IF(ISTEXT(FY$5)=FALSE,IF(MONTH(FY$5)&gt;9,(TEXT(Ositran!FY$5,"yyyy-mm")),LEFT((TEXT(Ositran!FY$5,"yyyy-mm")),5)&amp;RIGHT((TEXT(Ositran!FY$5,"yyyy-mm")),1)),"")</f>
        <v>2013-9</v>
      </c>
      <c r="FZ4" s="56" t="str">
        <f>+IF(ISTEXT(FZ$5)=FALSE,IF(MONTH(FZ$5)&gt;9,(TEXT(Ositran!FZ$5,"yyyy-mm")),LEFT((TEXT(Ositran!FZ$5,"yyyy-mm")),5)&amp;RIGHT((TEXT(Ositran!FZ$5,"yyyy-mm")),1)),"")</f>
        <v>2013-10</v>
      </c>
      <c r="GA4" s="56" t="str">
        <f>+IF(ISTEXT(GA$5)=FALSE,IF(MONTH(GA$5)&gt;9,(TEXT(Ositran!GA$5,"yyyy-mm")),LEFT((TEXT(Ositran!GA$5,"yyyy-mm")),5)&amp;RIGHT((TEXT(Ositran!GA$5,"yyyy-mm")),1)),"")</f>
        <v>2013-11</v>
      </c>
      <c r="GB4" s="56" t="str">
        <f>+IF(ISTEXT(GB$5)=FALSE,IF(MONTH(GB$5)&gt;9,(TEXT(Ositran!GB$5,"yyyy-mm")),LEFT((TEXT(Ositran!GB$5,"yyyy-mm")),5)&amp;RIGHT((TEXT(Ositran!GB$5,"yyyy-mm")),1)),"")</f>
        <v>2013-12</v>
      </c>
      <c r="GC4" s="56" t="str">
        <f>+IF(ISTEXT(GC$5)=FALSE,IF(MONTH(GC$5)&gt;9,(TEXT(Ositran!GC$5,"yyyy-mm")),LEFT((TEXT(Ositran!GC$5,"yyyy-mm")),5)&amp;RIGHT((TEXT(Ositran!GC$5,"yyyy-mm")),1)),"")</f>
        <v/>
      </c>
      <c r="GD4" s="56" t="str">
        <f>+IF(ISTEXT(GD$5)=FALSE,IF(MONTH(GD$5)&gt;9,(TEXT(Ositran!GD$5,"yyyy-mm")),LEFT((TEXT(Ositran!GD$5,"yyyy-mm")),5)&amp;RIGHT((TEXT(Ositran!GD$5,"yyyy-mm")),1)),"")</f>
        <v>2014-1</v>
      </c>
      <c r="GE4" s="56" t="str">
        <f>+IF(ISTEXT(GE$5)=FALSE,IF(MONTH(GE$5)&gt;9,(TEXT(Ositran!GE$5,"yyyy-mm")),LEFT((TEXT(Ositran!GE$5,"yyyy-mm")),5)&amp;RIGHT((TEXT(Ositran!GE$5,"yyyy-mm")),1)),"")</f>
        <v>2014-2</v>
      </c>
      <c r="GF4" s="56" t="str">
        <f>+IF(ISTEXT(GF$5)=FALSE,IF(MONTH(GF$5)&gt;9,(TEXT(Ositran!GF$5,"yyyy-mm")),LEFT((TEXT(Ositran!GF$5,"yyyy-mm")),5)&amp;RIGHT((TEXT(Ositran!GF$5,"yyyy-mm")),1)),"")</f>
        <v>2014-3</v>
      </c>
      <c r="GG4" s="56" t="str">
        <f>+IF(ISTEXT(GG$5)=FALSE,IF(MONTH(GG$5)&gt;9,(TEXT(Ositran!GG$5,"yyyy-mm")),LEFT((TEXT(Ositran!GG$5,"yyyy-mm")),5)&amp;RIGHT((TEXT(Ositran!GG$5,"yyyy-mm")),1)),"")</f>
        <v>2014-4</v>
      </c>
      <c r="GH4" s="56" t="str">
        <f>+IF(ISTEXT(GH$5)=FALSE,IF(MONTH(GH$5)&gt;9,(TEXT(Ositran!GH$5,"yyyy-mm")),LEFT((TEXT(Ositran!GH$5,"yyyy-mm")),5)&amp;RIGHT((TEXT(Ositran!GH$5,"yyyy-mm")),1)),"")</f>
        <v>2014-5</v>
      </c>
      <c r="GI4" s="56" t="str">
        <f>+IF(ISTEXT(GI$5)=FALSE,IF(MONTH(GI$5)&gt;9,(TEXT(Ositran!GI$5,"yyyy-mm")),LEFT((TEXT(Ositran!GI$5,"yyyy-mm")),5)&amp;RIGHT((TEXT(Ositran!GI$5,"yyyy-mm")),1)),"")</f>
        <v>2014-6</v>
      </c>
      <c r="GJ4" s="56" t="str">
        <f>+IF(ISTEXT(GJ$5)=FALSE,IF(MONTH(GJ$5)&gt;9,(TEXT(Ositran!GJ$5,"yyyy-mm")),LEFT((TEXT(Ositran!GJ$5,"yyyy-mm")),5)&amp;RIGHT((TEXT(Ositran!GJ$5,"yyyy-mm")),1)),"")</f>
        <v>2014-7</v>
      </c>
      <c r="GK4" s="56" t="str">
        <f>+IF(ISTEXT(GK$5)=FALSE,IF(MONTH(GK$5)&gt;9,(TEXT(Ositran!GK$5,"yyyy-mm")),LEFT((TEXT(Ositran!GK$5,"yyyy-mm")),5)&amp;RIGHT((TEXT(Ositran!GK$5,"yyyy-mm")),1)),"")</f>
        <v>2014-8</v>
      </c>
      <c r="GL4" s="56" t="str">
        <f>+IF(ISTEXT(GL$5)=FALSE,IF(MONTH(GL$5)&gt;9,(TEXT(Ositran!GL$5,"yyyy-mm")),LEFT((TEXT(Ositran!GL$5,"yyyy-mm")),5)&amp;RIGHT((TEXT(Ositran!GL$5,"yyyy-mm")),1)),"")</f>
        <v>2014-9</v>
      </c>
      <c r="GM4" s="56" t="str">
        <f>+IF(ISTEXT(GM$5)=FALSE,IF(MONTH(GM$5)&gt;9,(TEXT(Ositran!GM$5,"yyyy-mm")),LEFT((TEXT(Ositran!GM$5,"yyyy-mm")),5)&amp;RIGHT((TEXT(Ositran!GM$5,"yyyy-mm")),1)),"")</f>
        <v>2014-10</v>
      </c>
      <c r="GN4" s="56" t="str">
        <f>+IF(ISTEXT(GN$5)=FALSE,IF(MONTH(GN$5)&gt;9,(TEXT(Ositran!GN$5,"yyyy-mm")),LEFT((TEXT(Ositran!GN$5,"yyyy-mm")),5)&amp;RIGHT((TEXT(Ositran!GN$5,"yyyy-mm")),1)),"")</f>
        <v>2014-11</v>
      </c>
      <c r="GO4" s="56" t="str">
        <f>+IF(ISTEXT(GO$5)=FALSE,IF(MONTH(GO$5)&gt;9,(TEXT(Ositran!GO$5,"yyyy-mm")),LEFT((TEXT(Ositran!GO$5,"yyyy-mm")),5)&amp;RIGHT((TEXT(Ositran!GO$5,"yyyy-mm")),1)),"")</f>
        <v>2014-12</v>
      </c>
      <c r="GP4" s="56" t="str">
        <f>+IF(ISTEXT(GP$5)=FALSE,IF(MONTH(GP$5)&gt;9,(TEXT(Ositran!GP$5,"yyyy-mm")),LEFT((TEXT(Ositran!GP$5,"yyyy-mm")),5)&amp;RIGHT((TEXT(Ositran!GP$5,"yyyy-mm")),1)),"")</f>
        <v/>
      </c>
      <c r="GQ4" s="56" t="str">
        <f>+IF(ISTEXT(GQ$5)=FALSE,IF(MONTH(GQ$5)&gt;9,(TEXT(Ositran!GQ$5,"yyyy-mm")),LEFT((TEXT(Ositran!GQ$5,"yyyy-mm")),5)&amp;RIGHT((TEXT(Ositran!GQ$5,"yyyy-mm")),1)),"")</f>
        <v>2015-1</v>
      </c>
      <c r="GR4" s="56" t="str">
        <f>+IF(ISTEXT(GR$5)=FALSE,IF(MONTH(GR$5)&gt;9,(TEXT(Ositran!GR$5,"yyyy-mm")),LEFT((TEXT(Ositran!GR$5,"yyyy-mm")),5)&amp;RIGHT((TEXT(Ositran!GR$5,"yyyy-mm")),1)),"")</f>
        <v>2015-2</v>
      </c>
      <c r="GS4" s="56" t="str">
        <f>+IF(ISTEXT(GS$5)=FALSE,IF(MONTH(GS$5)&gt;9,(TEXT(Ositran!GS$5,"yyyy-mm")),LEFT((TEXT(Ositran!GS$5,"yyyy-mm")),5)&amp;RIGHT((TEXT(Ositran!GS$5,"yyyy-mm")),1)),"")</f>
        <v>2015-3</v>
      </c>
      <c r="GT4" s="56" t="str">
        <f>+IF(ISTEXT(GT$5)=FALSE,IF(MONTH(GT$5)&gt;9,(TEXT(Ositran!GT$5,"yyyy-mm")),LEFT((TEXT(Ositran!GT$5,"yyyy-mm")),5)&amp;RIGHT((TEXT(Ositran!GT$5,"yyyy-mm")),1)),"")</f>
        <v>2015-4</v>
      </c>
      <c r="GU4" s="56" t="str">
        <f>+IF(ISTEXT(GU$5)=FALSE,IF(MONTH(GU$5)&gt;9,(TEXT(Ositran!GU$5,"yyyy-mm")),LEFT((TEXT(Ositran!GU$5,"yyyy-mm")),5)&amp;RIGHT((TEXT(Ositran!GU$5,"yyyy-mm")),1)),"")</f>
        <v>2015-5</v>
      </c>
      <c r="GV4" s="56" t="str">
        <f>+IF(ISTEXT(GV$5)=FALSE,IF(MONTH(GV$5)&gt;9,(TEXT(Ositran!GV$5,"yyyy-mm")),LEFT((TEXT(Ositran!GV$5,"yyyy-mm")),5)&amp;RIGHT((TEXT(Ositran!GV$5,"yyyy-mm")),1)),"")</f>
        <v>2015-6</v>
      </c>
      <c r="GW4" s="56" t="str">
        <f>+IF(ISTEXT(GW$5)=FALSE,IF(MONTH(GW$5)&gt;9,(TEXT(Ositran!GW$5,"yyyy-mm")),LEFT((TEXT(Ositran!GW$5,"yyyy-mm")),5)&amp;RIGHT((TEXT(Ositran!GW$5,"yyyy-mm")),1)),"")</f>
        <v>2015-7</v>
      </c>
      <c r="GX4" s="56" t="str">
        <f>+IF(ISTEXT(GX$5)=FALSE,IF(MONTH(GX$5)&gt;9,(TEXT(Ositran!GX$5,"yyyy-mm")),LEFT((TEXT(Ositran!GX$5,"yyyy-mm")),5)&amp;RIGHT((TEXT(Ositran!GX$5,"yyyy-mm")),1)),"")</f>
        <v>2015-8</v>
      </c>
      <c r="GY4" s="56" t="str">
        <f>+IF(ISTEXT(GY$5)=FALSE,IF(MONTH(GY$5)&gt;9,(TEXT(Ositran!GY$5,"yyyy-mm")),LEFT((TEXT(Ositran!GY$5,"yyyy-mm")),5)&amp;RIGHT((TEXT(Ositran!GY$5,"yyyy-mm")),1)),"")</f>
        <v>2015-9</v>
      </c>
      <c r="GZ4" s="56" t="str">
        <f>+IF(ISTEXT(GZ$5)=FALSE,IF(MONTH(GZ$5)&gt;9,(TEXT(Ositran!GZ$5,"yyyy-mm")),LEFT((TEXT(Ositran!GZ$5,"yyyy-mm")),5)&amp;RIGHT((TEXT(Ositran!GZ$5,"yyyy-mm")),1)),"")</f>
        <v>2015-10</v>
      </c>
      <c r="HA4" s="56" t="str">
        <f>+IF(ISTEXT(HA$5)=FALSE,IF(MONTH(HA$5)&gt;9,(TEXT(Ositran!HA$5,"yyyy-mm")),LEFT((TEXT(Ositran!HA$5,"yyyy-mm")),5)&amp;RIGHT((TEXT(Ositran!HA$5,"yyyy-mm")),1)),"")</f>
        <v>2015-11</v>
      </c>
      <c r="HB4" s="56" t="str">
        <f>+IF(ISTEXT(HB$5)=FALSE,IF(MONTH(HB$5)&gt;9,(TEXT(Ositran!HB$5,"yyyy-mm")),LEFT((TEXT(Ositran!HB$5,"yyyy-mm")),5)&amp;RIGHT((TEXT(Ositran!HB$5,"yyyy-mm")),1)),"")</f>
        <v>2015-12</v>
      </c>
      <c r="HC4" s="56" t="str">
        <f>+IF(ISTEXT(HC$5)=FALSE,IF(MONTH(HC$5)&gt;9,(TEXT(Ositran!HC$5,"yyyy-mm")),LEFT((TEXT(Ositran!HC$5,"yyyy-mm")),5)&amp;RIGHT((TEXT(Ositran!HC$5,"yyyy-mm")),1)),"")</f>
        <v/>
      </c>
      <c r="HD4" s="56" t="str">
        <f>+IF(ISTEXT(HD$5)=FALSE,IF(MONTH(HD$5)&gt;9,(TEXT(Ositran!HD$5,"yyyy-mm")),LEFT((TEXT(Ositran!HD$5,"yyyy-mm")),5)&amp;RIGHT((TEXT(Ositran!HD$5,"yyyy-mm")),1)),"")</f>
        <v>2016-1</v>
      </c>
      <c r="HE4" s="56" t="str">
        <f>+IF(ISTEXT(HE$5)=FALSE,IF(MONTH(HE$5)&gt;9,(TEXT(Ositran!HE$5,"yyyy-mm")),LEFT((TEXT(Ositran!HE$5,"yyyy-mm")),5)&amp;RIGHT((TEXT(Ositran!HE$5,"yyyy-mm")),1)),"")</f>
        <v>2016-2</v>
      </c>
      <c r="HF4" s="56" t="str">
        <f>+IF(ISTEXT(HF$5)=FALSE,IF(MONTH(HF$5)&gt;9,(TEXT(Ositran!HF$5,"yyyy-mm")),LEFT((TEXT(Ositran!HF$5,"yyyy-mm")),5)&amp;RIGHT((TEXT(Ositran!HF$5,"yyyy-mm")),1)),"")</f>
        <v>2016-3</v>
      </c>
      <c r="HG4" s="56" t="str">
        <f>+IF(ISTEXT(HG$5)=FALSE,IF(MONTH(HG$5)&gt;9,(TEXT(Ositran!HG$5,"yyyy-mm")),LEFT((TEXT(Ositran!HG$5,"yyyy-mm")),5)&amp;RIGHT((TEXT(Ositran!HG$5,"yyyy-mm")),1)),"")</f>
        <v>2016-4</v>
      </c>
      <c r="HH4" s="56" t="str">
        <f>+IF(ISTEXT(HH$5)=FALSE,IF(MONTH(HH$5)&gt;9,(TEXT(Ositran!HH$5,"yyyy-mm")),LEFT((TEXT(Ositran!HH$5,"yyyy-mm")),5)&amp;RIGHT((TEXT(Ositran!HH$5,"yyyy-mm")),1)),"")</f>
        <v>2016-5</v>
      </c>
      <c r="HI4" s="56" t="str">
        <f>+IF(ISTEXT(HI$5)=FALSE,IF(MONTH(HI$5)&gt;9,(TEXT(Ositran!HI$5,"yyyy-mm")),LEFT((TEXT(Ositran!HI$5,"yyyy-mm")),5)&amp;RIGHT((TEXT(Ositran!HI$5,"yyyy-mm")),1)),"")</f>
        <v>2016-6</v>
      </c>
      <c r="HJ4" s="56" t="str">
        <f>+IF(ISTEXT(HJ$5)=FALSE,IF(MONTH(HJ$5)&gt;9,(TEXT(Ositran!HJ$5,"yyyy-mm")),LEFT((TEXT(Ositran!HJ$5,"yyyy-mm")),5)&amp;RIGHT((TEXT(Ositran!HJ$5,"yyyy-mm")),1)),"")</f>
        <v>2016-7</v>
      </c>
      <c r="HK4" s="56" t="str">
        <f>+IF(ISTEXT(HK$5)=FALSE,IF(MONTH(HK$5)&gt;9,(TEXT(Ositran!HK$5,"yyyy-mm")),LEFT((TEXT(Ositran!HK$5,"yyyy-mm")),5)&amp;RIGHT((TEXT(Ositran!HK$5,"yyyy-mm")),1)),"")</f>
        <v>2016-8</v>
      </c>
      <c r="HL4" s="56" t="str">
        <f>+IF(ISTEXT(HL$5)=FALSE,IF(MONTH(HL$5)&gt;9,(TEXT(Ositran!HL$5,"yyyy-mm")),LEFT((TEXT(Ositran!HL$5,"yyyy-mm")),5)&amp;RIGHT((TEXT(Ositran!HL$5,"yyyy-mm")),1)),"")</f>
        <v>2016-9</v>
      </c>
      <c r="HM4" s="56" t="str">
        <f>+IF(ISTEXT(HM$5)=FALSE,IF(MONTH(HM$5)&gt;9,(TEXT(Ositran!HM$5,"yyyy-mm")),LEFT((TEXT(Ositran!HM$5,"yyyy-mm")),5)&amp;RIGHT((TEXT(Ositran!HM$5,"yyyy-mm")),1)),"")</f>
        <v>2016-10</v>
      </c>
      <c r="HN4" s="56" t="str">
        <f>+IF(ISTEXT(HN$5)=FALSE,IF(MONTH(HN$5)&gt;9,(TEXT(Ositran!HN$5,"yyyy-mm")),LEFT((TEXT(Ositran!HN$5,"yyyy-mm")),5)&amp;RIGHT((TEXT(Ositran!HN$5,"yyyy-mm")),1)),"")</f>
        <v>2016-11</v>
      </c>
      <c r="HO4" s="56" t="str">
        <f>+IF(ISTEXT(HO$5)=FALSE,IF(MONTH(HO$5)&gt;9,(TEXT(Ositran!HO$5,"yyyy-mm")),LEFT((TEXT(Ositran!HO$5,"yyyy-mm")),5)&amp;RIGHT((TEXT(Ositran!HO$5,"yyyy-mm")),1)),"")</f>
        <v>2016-12</v>
      </c>
      <c r="HP4" s="56" t="str">
        <f>+IF(ISTEXT(HP$5)=FALSE,IF(MONTH(HP$5)&gt;9,(TEXT(Ositran!HP$5,"yyyy-mm")),LEFT((TEXT(Ositran!HP$5,"yyyy-mm")),5)&amp;RIGHT((TEXT(Ositran!HP$5,"yyyy-mm")),1)),"")</f>
        <v/>
      </c>
      <c r="HQ4" s="56" t="str">
        <f>+IF(ISTEXT(HQ$5)=FALSE,IF(MONTH(HQ$5)&gt;9,(TEXT(Ositran!HQ$5,"yyyy-mm")),LEFT((TEXT(Ositran!HQ$5,"yyyy-mm")),5)&amp;RIGHT((TEXT(Ositran!HQ$5,"yyyy-mm")),1)),"")</f>
        <v>2017-1</v>
      </c>
      <c r="HR4" s="56" t="str">
        <f>+IF(ISTEXT(HR$5)=FALSE,IF(MONTH(HR$5)&gt;9,(TEXT(Ositran!HR$5,"yyyy-mm")),LEFT((TEXT(Ositran!HR$5,"yyyy-mm")),5)&amp;RIGHT((TEXT(Ositran!HR$5,"yyyy-mm")),1)),"")</f>
        <v>2017-2</v>
      </c>
      <c r="HS4" s="56" t="str">
        <f>+IF(ISTEXT(HS$5)=FALSE,IF(MONTH(HS$5)&gt;9,(TEXT(Ositran!HS$5,"yyyy-mm")),LEFT((TEXT(Ositran!HS$5,"yyyy-mm")),5)&amp;RIGHT((TEXT(Ositran!HS$5,"yyyy-mm")),1)),"")</f>
        <v>2017-3</v>
      </c>
      <c r="HT4" s="56" t="str">
        <f>+IF(ISTEXT(HT$5)=FALSE,IF(MONTH(HT$5)&gt;9,(TEXT(Ositran!HT$5,"yyyy-mm")),LEFT((TEXT(Ositran!HT$5,"yyyy-mm")),5)&amp;RIGHT((TEXT(Ositran!HT$5,"yyyy-mm")),1)),"")</f>
        <v>2017-4</v>
      </c>
      <c r="HU4" s="56" t="str">
        <f>+IF(ISTEXT(HU$5)=FALSE,IF(MONTH(HU$5)&gt;9,(TEXT(Ositran!HU$5,"yyyy-mm")),LEFT((TEXT(Ositran!HU$5,"yyyy-mm")),5)&amp;RIGHT((TEXT(Ositran!HU$5,"yyyy-mm")),1)),"")</f>
        <v>2017-5</v>
      </c>
      <c r="HV4" s="56" t="str">
        <f>+IF(ISTEXT(HV$5)=FALSE,IF(MONTH(HV$5)&gt;9,(TEXT(Ositran!HV$5,"yyyy-mm")),LEFT((TEXT(Ositran!HV$5,"yyyy-mm")),5)&amp;RIGHT((TEXT(Ositran!HV$5,"yyyy-mm")),1)),"")</f>
        <v>2017-6</v>
      </c>
      <c r="HW4" s="56" t="str">
        <f>+IF(ISTEXT(HW$5)=FALSE,IF(MONTH(HW$5)&gt;9,(TEXT(Ositran!HW$5,"yyyy-mm")),LEFT((TEXT(Ositran!HW$5,"yyyy-mm")),5)&amp;RIGHT((TEXT(Ositran!HW$5,"yyyy-mm")),1)),"")</f>
        <v>2017-7</v>
      </c>
      <c r="HX4" s="56" t="str">
        <f>+IF(ISTEXT(HX$5)=FALSE,IF(MONTH(HX$5)&gt;9,(TEXT(Ositran!HX$5,"yyyy-mm")),LEFT((TEXT(Ositran!HX$5,"yyyy-mm")),5)&amp;RIGHT((TEXT(Ositran!HX$5,"yyyy-mm")),1)),"")</f>
        <v>2017-8</v>
      </c>
      <c r="HY4" s="56" t="str">
        <f>+IF(ISTEXT(HY$5)=FALSE,IF(MONTH(HY$5)&gt;9,(TEXT(Ositran!HY$5,"yyyy-mm")),LEFT((TEXT(Ositran!HY$5,"yyyy-mm")),5)&amp;RIGHT((TEXT(Ositran!HY$5,"yyyy-mm")),1)),"")</f>
        <v>2017-9</v>
      </c>
      <c r="HZ4" s="56" t="str">
        <f>+IF(ISTEXT(HZ$5)=FALSE,IF(MONTH(HZ$5)&gt;9,(TEXT(Ositran!HZ$5,"yyyy-mm")),LEFT((TEXT(Ositran!HZ$5,"yyyy-mm")),5)&amp;RIGHT((TEXT(Ositran!HZ$5,"yyyy-mm")),1)),"")</f>
        <v>2017-10</v>
      </c>
      <c r="IA4" s="56" t="str">
        <f>+IF(ISTEXT(IA$5)=FALSE,IF(MONTH(IA$5)&gt;9,(TEXT(Ositran!IA$5,"yyyy-mm")),LEFT((TEXT(Ositran!IA$5,"yyyy-mm")),5)&amp;RIGHT((TEXT(Ositran!IA$5,"yyyy-mm")),1)),"")</f>
        <v>2017-11</v>
      </c>
      <c r="IB4" s="56" t="str">
        <f>+IF(ISTEXT(IB$5)=FALSE,IF(MONTH(IB$5)&gt;9,(TEXT(Ositran!IB$5,"yyyy-mm")),LEFT((TEXT(Ositran!IB$5,"yyyy-mm")),5)&amp;RIGHT((TEXT(Ositran!IB$5,"yyyy-mm")),1)),"")</f>
        <v>2017-12</v>
      </c>
      <c r="IC4" s="56" t="str">
        <f>+IF(ISTEXT(IC$5)=FALSE,IF(MONTH(IC$5)&gt;9,(TEXT(Ositran!IC$5,"yyyy-mm")),LEFT((TEXT(Ositran!IC$5,"yyyy-mm")),5)&amp;RIGHT((TEXT(Ositran!IC$5,"yyyy-mm")),1)),"")</f>
        <v/>
      </c>
      <c r="ID4" s="56" t="str">
        <f>+IF(ISTEXT(ID$5)=FALSE,IF(MONTH(ID$5)&gt;9,(TEXT(Ositran!ID$5,"yyyy-mm")),LEFT((TEXT(Ositran!ID$5,"yyyy-mm")),5)&amp;RIGHT((TEXT(Ositran!ID$5,"yyyy-mm")),1)),"")</f>
        <v>2018-1</v>
      </c>
      <c r="IE4" s="56" t="str">
        <f>+IF(ISTEXT(IE$5)=FALSE,IF(MONTH(IE$5)&gt;9,(TEXT(Ositran!IE$5,"yyyy-mm")),LEFT((TEXT(Ositran!IE$5,"yyyy-mm")),5)&amp;RIGHT((TEXT(Ositran!IE$5,"yyyy-mm")),1)),"")</f>
        <v>2018-2</v>
      </c>
      <c r="IF4" s="56" t="str">
        <f>+IF(ISTEXT(IF$5)=FALSE,IF(MONTH(IF$5)&gt;9,(TEXT(Ositran!IF$5,"yyyy-mm")),LEFT((TEXT(Ositran!IF$5,"yyyy-mm")),5)&amp;RIGHT((TEXT(Ositran!IF$5,"yyyy-mm")),1)),"")</f>
        <v>2018-3</v>
      </c>
      <c r="IG4" s="56" t="str">
        <f>+IF(ISTEXT(IG$5)=FALSE,IF(MONTH(IG$5)&gt;9,(TEXT(Ositran!IG$5,"yyyy-mm")),LEFT((TEXT(Ositran!IG$5,"yyyy-mm")),5)&amp;RIGHT((TEXT(Ositran!IG$5,"yyyy-mm")),1)),"")</f>
        <v>2018-4</v>
      </c>
      <c r="IH4" s="56" t="str">
        <f>+IF(ISTEXT(IH$5)=FALSE,IF(MONTH(IH$5)&gt;9,(TEXT(Ositran!IH$5,"yyyy-mm")),LEFT((TEXT(Ositran!IH$5,"yyyy-mm")),5)&amp;RIGHT((TEXT(Ositran!IH$5,"yyyy-mm")),1)),"")</f>
        <v>2018-5</v>
      </c>
      <c r="II4" s="56" t="str">
        <f>+IF(ISTEXT(II$5)=FALSE,IF(MONTH(II$5)&gt;9,(TEXT(Ositran!II$5,"yyyy-mm")),LEFT((TEXT(Ositran!II$5,"yyyy-mm")),5)&amp;RIGHT((TEXT(Ositran!II$5,"yyyy-mm")),1)),"")</f>
        <v>2018-6</v>
      </c>
      <c r="IJ4" s="56" t="str">
        <f>+IF(ISTEXT(IJ$5)=FALSE,IF(MONTH(IJ$5)&gt;9,(TEXT(Ositran!IJ$5,"yyyy-mm")),LEFT((TEXT(Ositran!IJ$5,"yyyy-mm")),5)&amp;RIGHT((TEXT(Ositran!IJ$5,"yyyy-mm")),1)),"")</f>
        <v>2018-7</v>
      </c>
      <c r="IK4" s="56" t="str">
        <f>+IF(ISTEXT(IK$5)=FALSE,IF(MONTH(IK$5)&gt;9,(TEXT(Ositran!IK$5,"yyyy-mm")),LEFT((TEXT(Ositran!IK$5,"yyyy-mm")),5)&amp;RIGHT((TEXT(Ositran!IK$5,"yyyy-mm")),1)),"")</f>
        <v>2018-8</v>
      </c>
      <c r="IL4" s="56" t="str">
        <f>+IF(ISTEXT(IL$5)=FALSE,IF(MONTH(IL$5)&gt;9,(TEXT(Ositran!IL$5,"yyyy-mm")),LEFT((TEXT(Ositran!IL$5,"yyyy-mm")),5)&amp;RIGHT((TEXT(Ositran!IL$5,"yyyy-mm")),1)),"")</f>
        <v>2018-9</v>
      </c>
      <c r="IM4" s="56" t="str">
        <f>+IF(ISTEXT(IM$5)=FALSE,IF(MONTH(IM$5)&gt;9,(TEXT(Ositran!IM$5,"yyyy-mm")),LEFT((TEXT(Ositran!IM$5,"yyyy-mm")),5)&amp;RIGHT((TEXT(Ositran!IM$5,"yyyy-mm")),1)),"")</f>
        <v>2018-10</v>
      </c>
      <c r="IN4" s="56" t="str">
        <f>+IF(ISTEXT(IN$5)=FALSE,IF(MONTH(IN$5)&gt;9,(TEXT(Ositran!IN$5,"yyyy-mm")),LEFT((TEXT(Ositran!IN$5,"yyyy-mm")),5)&amp;RIGHT((TEXT(Ositran!IN$5,"yyyy-mm")),1)),"")</f>
        <v>2018-11</v>
      </c>
      <c r="IO4" s="56" t="str">
        <f>+IF(ISTEXT(IO$5)=FALSE,IF(MONTH(IO$5)&gt;9,(TEXT(Ositran!IO$5,"yyyy-mm")),LEFT((TEXT(Ositran!IO$5,"yyyy-mm")),5)&amp;RIGHT((TEXT(Ositran!IO$5,"yyyy-mm")),1)),"")</f>
        <v>2018-12</v>
      </c>
      <c r="IP4" s="56" t="str">
        <f>+IF(ISTEXT(IP$5)=FALSE,IF(MONTH(IP$5)&gt;9,(TEXT(Ositran!IP$5,"yyyy-mm")),LEFT((TEXT(Ositran!IP$5,"yyyy-mm")),5)&amp;RIGHT((TEXT(Ositran!IP$5,"yyyy-mm")),1)),"")</f>
        <v/>
      </c>
      <c r="IQ4" s="56" t="str">
        <f>+IF(ISTEXT(IQ$5)=FALSE,IF(MONTH(IQ$5)&gt;9,(TEXT(Ositran!IQ$5,"yyyy-mm")),LEFT((TEXT(Ositran!IQ$5,"yyyy-mm")),5)&amp;RIGHT((TEXT(Ositran!IQ$5,"yyyy-mm")),1)),"")</f>
        <v>2019-1</v>
      </c>
      <c r="IR4" s="56" t="str">
        <f>+IF(ISTEXT(IR$5)=FALSE,IF(MONTH(IR$5)&gt;9,(TEXT(Ositran!IR$5,"yyyy-mm")),LEFT((TEXT(Ositran!IR$5,"yyyy-mm")),5)&amp;RIGHT((TEXT(Ositran!IR$5,"yyyy-mm")),1)),"")</f>
        <v>2019-2</v>
      </c>
      <c r="IS4" s="56" t="str">
        <f>+IF(ISTEXT(IS$5)=FALSE,IF(MONTH(IS$5)&gt;9,(TEXT(Ositran!IS$5,"yyyy-mm")),LEFT((TEXT(Ositran!IS$5,"yyyy-mm")),5)&amp;RIGHT((TEXT(Ositran!IS$5,"yyyy-mm")),1)),"")</f>
        <v>2019-3</v>
      </c>
      <c r="IT4" s="56" t="str">
        <f>+IF(ISTEXT(IT$5)=FALSE,IF(MONTH(IT$5)&gt;9,(TEXT(Ositran!IT$5,"yyyy-mm")),LEFT((TEXT(Ositran!IT$5,"yyyy-mm")),5)&amp;RIGHT((TEXT(Ositran!IT$5,"yyyy-mm")),1)),"")</f>
        <v>2019-4</v>
      </c>
      <c r="IU4" s="56" t="str">
        <f>+IF(ISTEXT(IU$5)=FALSE,IF(MONTH(IU$5)&gt;9,(TEXT(Ositran!IU$5,"yyyy-mm")),LEFT((TEXT(Ositran!IU$5,"yyyy-mm")),5)&amp;RIGHT((TEXT(Ositran!IU$5,"yyyy-mm")),1)),"")</f>
        <v>2019-5</v>
      </c>
      <c r="IV4" s="56" t="str">
        <f>+IF(ISTEXT(IV$5)=FALSE,IF(MONTH(IV$5)&gt;9,(TEXT(Ositran!IV$5,"yyyy-mm")),LEFT((TEXT(Ositran!IV$5,"yyyy-mm")),5)&amp;RIGHT((TEXT(Ositran!IV$5,"yyyy-mm")),1)),"")</f>
        <v>2019-6</v>
      </c>
      <c r="IW4" s="56" t="str">
        <f>+IF(ISTEXT(IW$5)=FALSE,IF(MONTH(IW$5)&gt;9,(TEXT(Ositran!IW$5,"yyyy-mm")),LEFT((TEXT(Ositran!IW$5,"yyyy-mm")),5)&amp;RIGHT((TEXT(Ositran!IW$5,"yyyy-mm")),1)),"")</f>
        <v>2019-7</v>
      </c>
      <c r="IX4" s="56" t="str">
        <f>+IF(ISTEXT(IX$5)=FALSE,IF(MONTH(IX$5)&gt;9,(TEXT(Ositran!IX$5,"yyyy-mm")),LEFT((TEXT(Ositran!IX$5,"yyyy-mm")),5)&amp;RIGHT((TEXT(Ositran!IX$5,"yyyy-mm")),1)),"")</f>
        <v>2019-8</v>
      </c>
      <c r="IY4" s="56" t="str">
        <f>+IF(ISTEXT(IY$5)=FALSE,IF(MONTH(IY$5)&gt;9,(TEXT(Ositran!IY$5,"yyyy-mm")),LEFT((TEXT(Ositran!IY$5,"yyyy-mm")),5)&amp;RIGHT((TEXT(Ositran!IY$5,"yyyy-mm")),1)),"")</f>
        <v>2019-9</v>
      </c>
      <c r="IZ4" s="56" t="str">
        <f>+IF(ISTEXT(IZ$5)=FALSE,IF(MONTH(IZ$5)&gt;9,(TEXT(Ositran!IZ$5,"yyyy-mm")),LEFT((TEXT(Ositran!IZ$5,"yyyy-mm")),5)&amp;RIGHT((TEXT(Ositran!IZ$5,"yyyy-mm")),1)),"")</f>
        <v>2019-10</v>
      </c>
      <c r="JA4" s="56" t="str">
        <f>+IF(ISTEXT(JA$5)=FALSE,IF(MONTH(JA$5)&gt;9,(TEXT(Ositran!JA$5,"yyyy-mm")),LEFT((TEXT(Ositran!JA$5,"yyyy-mm")),5)&amp;RIGHT((TEXT(Ositran!JA$5,"yyyy-mm")),1)),"")</f>
        <v>2019-11</v>
      </c>
      <c r="JB4" s="56" t="str">
        <f>+IF(ISTEXT(JB$5)=FALSE,IF(MONTH(JB$5)&gt;9,(TEXT(Ositran!JB$5,"yyyy-mm")),LEFT((TEXT(Ositran!JB$5,"yyyy-mm")),5)&amp;RIGHT((TEXT(Ositran!JB$5,"yyyy-mm")),1)),"")</f>
        <v>2019-12</v>
      </c>
      <c r="JC4" s="56" t="str">
        <f>+IF(ISTEXT(JC$5)=FALSE,IF(MONTH(JC$5)&gt;9,(TEXT(Ositran!JC$5,"yyyy-mm")),LEFT((TEXT(Ositran!JC$5,"yyyy-mm")),5)&amp;RIGHT((TEXT(Ositran!JC$5,"yyyy-mm")),1)),"")</f>
        <v/>
      </c>
      <c r="JD4" s="56" t="str">
        <f>+IF(ISTEXT(JD$5)=FALSE,IF(MONTH(JD$5)&gt;9,(TEXT(Ositran!JD$5,"yyyy-mm")),LEFT((TEXT(Ositran!JD$5,"yyyy-mm")),5)&amp;RIGHT((TEXT(Ositran!JD$5,"yyyy-mm")),1)),"")</f>
        <v>2020-1</v>
      </c>
      <c r="JE4" s="56" t="str">
        <f>+IF(ISTEXT(JE$5)=FALSE,IF(MONTH(JE$5)&gt;9,(TEXT(Ositran!JE$5,"yyyy-mm")),LEFT((TEXT(Ositran!JE$5,"yyyy-mm")),5)&amp;RIGHT((TEXT(Ositran!JE$5,"yyyy-mm")),1)),"")</f>
        <v>2020-2</v>
      </c>
      <c r="JF4" s="56" t="str">
        <f>+IF(ISTEXT(JF$5)=FALSE,IF(MONTH(JF$5)&gt;9,(TEXT(Ositran!JF$5,"yyyy-mm")),LEFT((TEXT(Ositran!JF$5,"yyyy-mm")),5)&amp;RIGHT((TEXT(Ositran!JF$5,"yyyy-mm")),1)),"")</f>
        <v>2020-3</v>
      </c>
      <c r="JG4" s="56" t="str">
        <f>+IF(ISTEXT(JG$5)=FALSE,IF(MONTH(JG$5)&gt;9,(TEXT(Ositran!JG$5,"yyyy-mm")),LEFT((TEXT(Ositran!JG$5,"yyyy-mm")),5)&amp;RIGHT((TEXT(Ositran!JG$5,"yyyy-mm")),1)),"")</f>
        <v>2020-4</v>
      </c>
      <c r="JH4" s="56" t="str">
        <f>+IF(ISTEXT(JH$5)=FALSE,IF(MONTH(JH$5)&gt;9,(TEXT(Ositran!JH$5,"yyyy-mm")),LEFT((TEXT(Ositran!JH$5,"yyyy-mm")),5)&amp;RIGHT((TEXT(Ositran!JH$5,"yyyy-mm")),1)),"")</f>
        <v>2020-5</v>
      </c>
      <c r="JI4" s="56" t="str">
        <f>+IF(ISTEXT(JI$5)=FALSE,IF(MONTH(JI$5)&gt;9,(TEXT(Ositran!JI$5,"yyyy-mm")),LEFT((TEXT(Ositran!JI$5,"yyyy-mm")),5)&amp;RIGHT((TEXT(Ositran!JI$5,"yyyy-mm")),1)),"")</f>
        <v>2020-6</v>
      </c>
      <c r="JJ4" s="56" t="str">
        <f>+IF(ISTEXT(JJ$5)=FALSE,IF(MONTH(JJ$5)&gt;9,(TEXT(Ositran!JJ$5,"yyyy-mm")),LEFT((TEXT(Ositran!JJ$5,"yyyy-mm")),5)&amp;RIGHT((TEXT(Ositran!JJ$5,"yyyy-mm")),1)),"")</f>
        <v>2020-7</v>
      </c>
      <c r="JK4" s="56" t="str">
        <f>+IF(ISTEXT(JK$5)=FALSE,IF(MONTH(JK$5)&gt;9,(TEXT(Ositran!JK$5,"yyyy-mm")),LEFT((TEXT(Ositran!JK$5,"yyyy-mm")),5)&amp;RIGHT((TEXT(Ositran!JK$5,"yyyy-mm")),1)),"")</f>
        <v>2020-8</v>
      </c>
      <c r="JL4" s="56" t="str">
        <f>+IF(ISTEXT(JL$5)=FALSE,IF(MONTH(JL$5)&gt;9,(TEXT(Ositran!JL$5,"yyyy-mm")),LEFT((TEXT(Ositran!JL$5,"yyyy-mm")),5)&amp;RIGHT((TEXT(Ositran!JL$5,"yyyy-mm")),1)),"")</f>
        <v>2020-9</v>
      </c>
      <c r="JM4" s="56" t="str">
        <f>+IF(ISTEXT(JM$5)=FALSE,IF(MONTH(JM$5)&gt;9,(TEXT(Ositran!JM$5,"yyyy-mm")),LEFT((TEXT(Ositran!JM$5,"yyyy-mm")),5)&amp;RIGHT((TEXT(Ositran!JM$5,"yyyy-mm")),1)),"")</f>
        <v>2020-10</v>
      </c>
      <c r="JN4" s="56" t="str">
        <f>+IF(ISTEXT(JN$5)=FALSE,IF(MONTH(JN$5)&gt;9,(TEXT(Ositran!JN$5,"yyyy-mm")),LEFT((TEXT(Ositran!JN$5,"yyyy-mm")),5)&amp;RIGHT((TEXT(Ositran!JN$5,"yyyy-mm")),1)),"")</f>
        <v>2020-11</v>
      </c>
      <c r="JO4" s="56" t="str">
        <f>+IF(ISTEXT(JO$5)=FALSE,IF(MONTH(JO$5)&gt;9,(TEXT(Ositran!JO$5,"yyyy-mm")),LEFT((TEXT(Ositran!JO$5,"yyyy-mm")),5)&amp;RIGHT((TEXT(Ositran!JO$5,"yyyy-mm")),1)),"")</f>
        <v>2020-12</v>
      </c>
      <c r="JP4" s="56" t="str">
        <f>+IF(ISTEXT(JP$5)=FALSE,IF(MONTH(JP$5)&gt;9,(TEXT(Ositran!JP$5,"yyyy-mm")),LEFT((TEXT(Ositran!JP$5,"yyyy-mm")),5)&amp;RIGHT((TEXT(Ositran!JP$5,"yyyy-mm")),1)),"")</f>
        <v/>
      </c>
      <c r="JQ4" s="56" t="str">
        <f>+IF(ISTEXT(JQ$5)=FALSE,IF(MONTH(JQ$5)&gt;9,(TEXT(Ositran!JQ$5,"yyyy-mm")),LEFT((TEXT(Ositran!JQ$5,"yyyy-mm")),5)&amp;RIGHT((TEXT(Ositran!JQ$5,"yyyy-mm")),1)),"")</f>
        <v>2021-1</v>
      </c>
      <c r="JR4" s="56" t="str">
        <f>+IF(ISTEXT(JR$5)=FALSE,IF(MONTH(JR$5)&gt;9,(TEXT(Ositran!JR$5,"yyyy-mm")),LEFT((TEXT(Ositran!JR$5,"yyyy-mm")),5)&amp;RIGHT((TEXT(Ositran!JR$5,"yyyy-mm")),1)),"")</f>
        <v>2021-2</v>
      </c>
      <c r="JS4" s="56" t="str">
        <f>+IF(ISTEXT(JS$5)=FALSE,IF(MONTH(JS$5)&gt;9,(TEXT(Ositran!JS$5,"yyyy-mm")),LEFT((TEXT(Ositran!JS$5,"yyyy-mm")),5)&amp;RIGHT((TEXT(Ositran!JS$5,"yyyy-mm")),1)),"")</f>
        <v>2021-3</v>
      </c>
      <c r="JT4" s="56" t="str">
        <f>+IF(ISTEXT(JT$5)=FALSE,IF(MONTH(JT$5)&gt;9,(TEXT(Ositran!JT$5,"yyyy-mm")),LEFT((TEXT(Ositran!JT$5,"yyyy-mm")),5)&amp;RIGHT((TEXT(Ositran!JT$5,"yyyy-mm")),1)),"")</f>
        <v>2021-4</v>
      </c>
      <c r="JU4" s="56" t="str">
        <f>+IF(ISTEXT(JU$5)=FALSE,IF(MONTH(JU$5)&gt;9,(TEXT(Ositran!JU$5,"yyyy-mm")),LEFT((TEXT(Ositran!JU$5,"yyyy-mm")),5)&amp;RIGHT((TEXT(Ositran!JU$5,"yyyy-mm")),1)),"")</f>
        <v>2021-5</v>
      </c>
      <c r="JV4" s="56" t="str">
        <f>+IF(ISTEXT(JV$5)=FALSE,IF(MONTH(JV$5)&gt;9,(TEXT(Ositran!JV$5,"yyyy-mm")),LEFT((TEXT(Ositran!JV$5,"yyyy-mm")),5)&amp;RIGHT((TEXT(Ositran!JV$5,"yyyy-mm")),1)),"")</f>
        <v>2021-6</v>
      </c>
      <c r="JW4" s="56" t="str">
        <f>+IF(ISTEXT(JW$5)=FALSE,IF(MONTH(JW$5)&gt;9,(TEXT(Ositran!JW$5,"yyyy-mm")),LEFT((TEXT(Ositran!JW$5,"yyyy-mm")),5)&amp;RIGHT((TEXT(Ositran!JW$5,"yyyy-mm")),1)),"")</f>
        <v>2021-7</v>
      </c>
      <c r="JX4" s="56" t="str">
        <f>+IF(ISTEXT(JX$5)=FALSE,IF(MONTH(JX$5)&gt;9,(TEXT(Ositran!JX$5,"yyyy-mm")),LEFT((TEXT(Ositran!JX$5,"yyyy-mm")),5)&amp;RIGHT((TEXT(Ositran!JX$5,"yyyy-mm")),1)),"")</f>
        <v>2021-8</v>
      </c>
      <c r="JY4" s="56" t="str">
        <f>+IF(ISTEXT(JY$5)=FALSE,IF(MONTH(JY$5)&gt;9,(TEXT(Ositran!JY$5,"yyyy-mm")),LEFT((TEXT(Ositran!JY$5,"yyyy-mm")),5)&amp;RIGHT((TEXT(Ositran!JY$5,"yyyy-mm")),1)),"")</f>
        <v>2021-9</v>
      </c>
      <c r="JZ4" s="56" t="str">
        <f>+IF(ISTEXT(JZ$5)=FALSE,IF(MONTH(JZ$5)&gt;9,(TEXT(Ositran!JZ$5,"yyyy-mm")),LEFT((TEXT(Ositran!JZ$5,"yyyy-mm")),5)&amp;RIGHT((TEXT(Ositran!JZ$5,"yyyy-mm")),1)),"")</f>
        <v>2021-10</v>
      </c>
      <c r="KA4" s="56" t="str">
        <f>+IF(ISTEXT(KA$5)=FALSE,IF(MONTH(KA$5)&gt;9,(TEXT(Ositran!KA$5,"yyyy-mm")),LEFT((TEXT(Ositran!KA$5,"yyyy-mm")),5)&amp;RIGHT((TEXT(Ositran!KA$5,"yyyy-mm")),1)),"")</f>
        <v>2021-11</v>
      </c>
      <c r="KB4" s="56" t="str">
        <f>+IF(ISTEXT(KB$5)=FALSE,IF(MONTH(KB$5)&gt;9,(TEXT(Ositran!KB$5,"yyyy-mm")),LEFT((TEXT(Ositran!KB$5,"yyyy-mm")),5)&amp;RIGHT((TEXT(Ositran!KB$5,"yyyy-mm")),1)),"")</f>
        <v>2021-12</v>
      </c>
      <c r="KC4" s="56" t="str">
        <f>+IF(ISTEXT(KC$5)=FALSE,IF(MONTH(KC$5)&gt;9,(TEXT(Ositran!KC$5,"yyyy-mm")),LEFT((TEXT(Ositran!KC$5,"yyyy-mm")),5)&amp;RIGHT((TEXT(Ositran!KC$5,"yyyy-mm")),1)),"")</f>
        <v/>
      </c>
      <c r="KD4" s="56" t="str">
        <f>+IF(ISTEXT(KD$5)=FALSE,IF(MONTH(KD$5)&gt;9,(TEXT(Ositran!KD$5,"yyyy-mm")),LEFT((TEXT(Ositran!KD$5,"yyyy-mm")),5)&amp;RIGHT((TEXT(Ositran!KD$5,"yyyy-mm")),1)),"")</f>
        <v>2022-1</v>
      </c>
      <c r="KE4" s="56" t="str">
        <f>+IF(ISTEXT(KE$5)=FALSE,IF(MONTH(KE$5)&gt;9,(TEXT(Ositran!KE$5,"yyyy-mm")),LEFT((TEXT(Ositran!KE$5,"yyyy-mm")),5)&amp;RIGHT((TEXT(Ositran!KE$5,"yyyy-mm")),1)),"")</f>
        <v>2022-2</v>
      </c>
      <c r="KF4" s="56" t="str">
        <f>+IF(ISTEXT(KF$5)=FALSE,IF(MONTH(KF$5)&gt;9,(TEXT(Ositran!KF$5,"yyyy-mm")),LEFT((TEXT(Ositran!KF$5,"yyyy-mm")),5)&amp;RIGHT((TEXT(Ositran!KF$5,"yyyy-mm")),1)),"")</f>
        <v>2022-3</v>
      </c>
      <c r="KG4" s="56" t="str">
        <f>+IF(ISTEXT(KG$5)=FALSE,IF(MONTH(KG$5)&gt;9,(TEXT(Ositran!KG$5,"yyyy-mm")),LEFT((TEXT(Ositran!KG$5,"yyyy-mm")),5)&amp;RIGHT((TEXT(Ositran!KG$5,"yyyy-mm")),1)),"")</f>
        <v>2022-4</v>
      </c>
      <c r="KH4" s="56" t="str">
        <f>+IF(ISTEXT(KH$5)=FALSE,IF(MONTH(KH$5)&gt;9,(TEXT(Ositran!KH$5,"yyyy-mm")),LEFT((TEXT(Ositran!KH$5,"yyyy-mm")),5)&amp;RIGHT((TEXT(Ositran!KH$5,"yyyy-mm")),1)),"")</f>
        <v>2022-5</v>
      </c>
      <c r="KI4" s="56" t="str">
        <f>+IF(ISTEXT(KI$5)=FALSE,IF(MONTH(KI$5)&gt;9,(TEXT(Ositran!KI$5,"yyyy-mm")),LEFT((TEXT(Ositran!KI$5,"yyyy-mm")),5)&amp;RIGHT((TEXT(Ositran!KI$5,"yyyy-mm")),1)),"")</f>
        <v>2022-6</v>
      </c>
      <c r="KJ4" s="56" t="str">
        <f>+IF(ISTEXT(KJ$5)=FALSE,IF(MONTH(KJ$5)&gt;9,(TEXT(Ositran!KJ$5,"yyyy-mm")),LEFT((TEXT(Ositran!KJ$5,"yyyy-mm")),5)&amp;RIGHT((TEXT(Ositran!KJ$5,"yyyy-mm")),1)),"")</f>
        <v>2022-7</v>
      </c>
      <c r="KK4" s="56" t="str">
        <f>+IF(ISTEXT(KK$5)=FALSE,IF(MONTH(KK$5)&gt;9,(TEXT(Ositran!KK$5,"yyyy-mm")),LEFT((TEXT(Ositran!KK$5,"yyyy-mm")),5)&amp;RIGHT((TEXT(Ositran!KK$5,"yyyy-mm")),1)),"")</f>
        <v>2022-8</v>
      </c>
      <c r="KL4" s="56" t="str">
        <f>+IF(ISTEXT(KL$5)=FALSE,IF(MONTH(KL$5)&gt;9,(TEXT(Ositran!KL$5,"yyyy-mm")),LEFT((TEXT(Ositran!KL$5,"yyyy-mm")),5)&amp;RIGHT((TEXT(Ositran!KL$5,"yyyy-mm")),1)),"")</f>
        <v>2022-9</v>
      </c>
      <c r="KM4" s="56" t="str">
        <f>+IF(ISTEXT(KM$5)=FALSE,IF(MONTH(KM$5)&gt;9,(TEXT(Ositran!KM$5,"yyyy-mm")),LEFT((TEXT(Ositran!KM$5,"yyyy-mm")),5)&amp;RIGHT((TEXT(Ositran!KM$5,"yyyy-mm")),1)),"")</f>
        <v>2022-10</v>
      </c>
      <c r="KN4" s="56" t="str">
        <f>+IF(ISTEXT(KN$5)=FALSE,IF(MONTH(KN$5)&gt;9,(TEXT(Ositran!KN$5,"yyyy-mm")),LEFT((TEXT(Ositran!KN$5,"yyyy-mm")),5)&amp;RIGHT((TEXT(Ositran!KN$5,"yyyy-mm")),1)),"")</f>
        <v>2022-11</v>
      </c>
      <c r="KO4" s="56" t="str">
        <f>+IF(ISTEXT(KO$5)=FALSE,IF(MONTH(KO$5)&gt;9,(TEXT(Ositran!KO$5,"yyyy-mm")),LEFT((TEXT(Ositran!KO$5,"yyyy-mm")),5)&amp;RIGHT((TEXT(Ositran!KO$5,"yyyy-mm")),1)),"")</f>
        <v>2022-12</v>
      </c>
      <c r="KP4" s="56" t="str">
        <f>+IF(ISTEXT(KP$5)=FALSE,IF(MONTH(KP$5)&gt;9,(TEXT(Ositran!KP$5,"yyyy-mm")),LEFT((TEXT(Ositran!KP$5,"yyyy-mm")),5)&amp;RIGHT((TEXT(Ositran!KP$5,"yyyy-mm")),1)),"")</f>
        <v/>
      </c>
      <c r="KQ4" s="56" t="str">
        <f>+IF(ISTEXT(KQ$5)=FALSE,IF(MONTH(KQ$5)&gt;9,(TEXT(Ositran!KQ$5,"yyyy-mm")),LEFT((TEXT(Ositran!KQ$5,"yyyy-mm")),5)&amp;RIGHT((TEXT(Ositran!KQ$5,"yyyy-mm")),1)),"")</f>
        <v>2023-1</v>
      </c>
      <c r="KR4" s="56" t="str">
        <f>+IF(ISTEXT(KR$5)=FALSE,IF(MONTH(KR$5)&gt;9,(TEXT(Ositran!KR$5,"yyyy-mm")),LEFT((TEXT(Ositran!KR$5,"yyyy-mm")),5)&amp;RIGHT((TEXT(Ositran!KR$5,"yyyy-mm")),1)),"")</f>
        <v>2023-2</v>
      </c>
      <c r="KS4" s="56" t="str">
        <f>+IF(ISTEXT(KS$5)=FALSE,IF(MONTH(KS$5)&gt;9,(TEXT(Ositran!KS$5,"yyyy-mm")),LEFT((TEXT(Ositran!KS$5,"yyyy-mm")),5)&amp;RIGHT((TEXT(Ositran!KS$5,"yyyy-mm")),1)),"")</f>
        <v>2023-3</v>
      </c>
      <c r="KT4" s="56" t="str">
        <f>+IF(ISTEXT(KT$5)=FALSE,IF(MONTH(KT$5)&gt;9,(TEXT(Ositran!KT$5,"yyyy-mm")),LEFT((TEXT(Ositran!KT$5,"yyyy-mm")),5)&amp;RIGHT((TEXT(Ositran!KT$5,"yyyy-mm")),1)),"")</f>
        <v>2023-4</v>
      </c>
      <c r="KU4" s="56" t="str">
        <f>+IF(ISTEXT(KU$5)=FALSE,IF(MONTH(KU$5)&gt;9,(TEXT(Ositran!KU$5,"yyyy-mm")),LEFT((TEXT(Ositran!KU$5,"yyyy-mm")),5)&amp;RIGHT((TEXT(Ositran!KU$5,"yyyy-mm")),1)),"")</f>
        <v>2023-5</v>
      </c>
      <c r="KV4" s="56" t="str">
        <f>+IF(ISTEXT(KV$5)=FALSE,IF(MONTH(KV$5)&gt;9,(TEXT(Ositran!KV$5,"yyyy-mm")),LEFT((TEXT(Ositran!KV$5,"yyyy-mm")),5)&amp;RIGHT((TEXT(Ositran!KV$5,"yyyy-mm")),1)),"")</f>
        <v>2023-6</v>
      </c>
      <c r="KW4" s="56" t="str">
        <f>+IF(ISTEXT(KW$5)=FALSE,IF(MONTH(KW$5)&gt;9,(TEXT(Ositran!KW$5,"yyyy-mm")),LEFT((TEXT(Ositran!KW$5,"yyyy-mm")),5)&amp;RIGHT((TEXT(Ositran!KW$5,"yyyy-mm")),1)),"")</f>
        <v>2023-7</v>
      </c>
      <c r="KX4" s="56" t="str">
        <f>+IF(ISTEXT(KX$5)=FALSE,IF(MONTH(KX$5)&gt;9,(TEXT(Ositran!KX$5,"yyyy-mm")),LEFT((TEXT(Ositran!KX$5,"yyyy-mm")),5)&amp;RIGHT((TEXT(Ositran!KX$5,"yyyy-mm")),1)),"")</f>
        <v>2023-8</v>
      </c>
      <c r="KY4" s="56" t="str">
        <f>+IF(ISTEXT(KY$5)=FALSE,IF(MONTH(KY$5)&gt;9,(TEXT(Ositran!KY$5,"yyyy-mm")),LEFT((TEXT(Ositran!KY$5,"yyyy-mm")),5)&amp;RIGHT((TEXT(Ositran!KY$5,"yyyy-mm")),1)),"")</f>
        <v>2023-9</v>
      </c>
      <c r="KZ4" s="56" t="str">
        <f>+IF(ISTEXT(KZ$5)=FALSE,IF(MONTH(KZ$5)&gt;9,(TEXT(Ositran!KZ$5,"yyyy-mm")),LEFT((TEXT(Ositran!KZ$5,"yyyy-mm")),5)&amp;RIGHT((TEXT(Ositran!KZ$5,"yyyy-mm")),1)),"")</f>
        <v>2023-10</v>
      </c>
      <c r="LA4" s="56" t="str">
        <f>+IF(ISTEXT(LA$5)=FALSE,IF(MONTH(LA$5)&gt;9,(TEXT(Ositran!LA$5,"yyyy-mm")),LEFT((TEXT(Ositran!LA$5,"yyyy-mm")),5)&amp;RIGHT((TEXT(Ositran!LA$5,"yyyy-mm")),1)),"")</f>
        <v>2023-11</v>
      </c>
      <c r="LB4" s="56" t="str">
        <f>+IF(ISTEXT(LB$5)=FALSE,IF(MONTH(LB$5)&gt;9,(TEXT(Ositran!LB$5,"yyyy-mm")),LEFT((TEXT(Ositran!LB$5,"yyyy-mm")),5)&amp;RIGHT((TEXT(Ositran!LB$5,"yyyy-mm")),1)),"")</f>
        <v>2023-12</v>
      </c>
      <c r="LC4" s="56" t="str">
        <f>+IF(ISTEXT(LC$5)=FALSE,IF(MONTH(LC$5)&gt;9,(TEXT(Ositran!LC$5,"yyyy-mm")),LEFT((TEXT(Ositran!LC$5,"yyyy-mm")),5)&amp;RIGHT((TEXT(Ositran!LC$5,"yyyy-mm")),1)),"")</f>
        <v/>
      </c>
      <c r="LD4" s="56" t="str">
        <f>+IF(ISTEXT(LD$5)=FALSE,IF(MONTH(LD$5)&gt;9,(TEXT(Ositran!LD$5,"yyyy-mm")),LEFT((TEXT(Ositran!LD$5,"yyyy-mm")),5)&amp;RIGHT((TEXT(Ositran!LD$5,"yyyy-mm")),1)),"")</f>
        <v>2024-1</v>
      </c>
      <c r="LE4" s="56" t="str">
        <f>+IF(ISTEXT(LE$5)=FALSE,IF(MONTH(LE$5)&gt;9,(TEXT(Ositran!LE$5,"yyyy-mm")),LEFT((TEXT(Ositran!LE$5,"yyyy-mm")),5)&amp;RIGHT((TEXT(Ositran!LE$5,"yyyy-mm")),1)),"")</f>
        <v>2024-2</v>
      </c>
      <c r="LF4" s="56" t="str">
        <f>+IF(ISTEXT(LF$5)=FALSE,IF(MONTH(LF$5)&gt;9,(TEXT(Ositran!LF$5,"yyyy-mm")),LEFT((TEXT(Ositran!LF$5,"yyyy-mm")),5)&amp;RIGHT((TEXT(Ositran!LF$5,"yyyy-mm")),1)),"")</f>
        <v>2024-3</v>
      </c>
      <c r="LG4" s="56" t="str">
        <f>+IF(ISTEXT(LG$5)=FALSE,IF(MONTH(LG$5)&gt;9,(TEXT(Ositran!LG$5,"yyyy-mm")),LEFT((TEXT(Ositran!LG$5,"yyyy-mm")),5)&amp;RIGHT((TEXT(Ositran!LG$5,"yyyy-mm")),1)),"")</f>
        <v>2024-4</v>
      </c>
      <c r="LH4" s="56" t="str">
        <f>+IF(ISTEXT(LH$5)=FALSE,IF(MONTH(LH$5)&gt;9,(TEXT(Ositran!LH$5,"yyyy-mm")),LEFT((TEXT(Ositran!LH$5,"yyyy-mm")),5)&amp;RIGHT((TEXT(Ositran!LH$5,"yyyy-mm")),1)),"")</f>
        <v>2024-5</v>
      </c>
      <c r="LI4" s="56" t="str">
        <f>+IF(ISTEXT(LI$5)=FALSE,IF(MONTH(LI$5)&gt;9,(TEXT(Ositran!LI$5,"yyyy-mm")),LEFT((TEXT(Ositran!LI$5,"yyyy-mm")),5)&amp;RIGHT((TEXT(Ositran!LI$5,"yyyy-mm")),1)),"")</f>
        <v>2024-6</v>
      </c>
      <c r="LJ4" s="56" t="str">
        <f>+IF(ISTEXT(LJ$5)=FALSE,IF(MONTH(LJ$5)&gt;9,(TEXT(Ositran!LJ$5,"yyyy-mm")),LEFT((TEXT(Ositran!LJ$5,"yyyy-mm")),5)&amp;RIGHT((TEXT(Ositran!LJ$5,"yyyy-mm")),1)),"")</f>
        <v>2024-7</v>
      </c>
      <c r="LK4" s="56" t="str">
        <f>+IF(ISTEXT(LK$5)=FALSE,IF(MONTH(LK$5)&gt;9,(TEXT(Ositran!LK$5,"yyyy-mm")),LEFT((TEXT(Ositran!LK$5,"yyyy-mm")),5)&amp;RIGHT((TEXT(Ositran!LK$5,"yyyy-mm")),1)),"")</f>
        <v>2024-8</v>
      </c>
      <c r="LL4" s="56" t="str">
        <f>+IF(ISTEXT(LL$5)=FALSE,IF(MONTH(LL$5)&gt;9,(TEXT(Ositran!LL$5,"yyyy-mm")),LEFT((TEXT(Ositran!LL$5,"yyyy-mm")),5)&amp;RIGHT((TEXT(Ositran!LL$5,"yyyy-mm")),1)),"")</f>
        <v>2024-9</v>
      </c>
      <c r="LM4" s="56" t="str">
        <f>+IF(ISTEXT(LM$5)=FALSE,IF(MONTH(LM$5)&gt;9,(TEXT(Ositran!LM$5,"yyyy-mm")),LEFT((TEXT(Ositran!LM$5,"yyyy-mm")),5)&amp;RIGHT((TEXT(Ositran!LM$5,"yyyy-mm")),1)),"")</f>
        <v>2024-10</v>
      </c>
      <c r="LN4" s="56" t="str">
        <f>+IF(ISTEXT(LN$5)=FALSE,IF(MONTH(LN$5)&gt;9,(TEXT(Ositran!LN$5,"yyyy-mm")),LEFT((TEXT(Ositran!LN$5,"yyyy-mm")),5)&amp;RIGHT((TEXT(Ositran!LN$5,"yyyy-mm")),1)),"")</f>
        <v>2024-11</v>
      </c>
      <c r="LO4" s="56" t="str">
        <f>+IF(ISTEXT(LO$5)=FALSE,IF(MONTH(LO$5)&gt;9,(TEXT(Ositran!LO$5,"yyyy-mm")),LEFT((TEXT(Ositran!LO$5,"yyyy-mm")),5)&amp;RIGHT((TEXT(Ositran!LO$5,"yyyy-mm")),1)),"")</f>
        <v>2024-12</v>
      </c>
      <c r="LP4" s="56" t="str">
        <f>+IF(ISTEXT(LP$5)=FALSE,IF(MONTH(LP$5)&gt;9,(TEXT(Ositran!LP$5,"yyyy-mm")),LEFT((TEXT(Ositran!LP$5,"yyyy-mm")),5)&amp;RIGHT((TEXT(Ositran!LP$5,"yyyy-mm")),1)),"")</f>
        <v/>
      </c>
      <c r="LQ4" s="56" t="str">
        <f>+IF(ISTEXT(LQ$5)=FALSE,IF(MONTH(LQ$5)&gt;9,(TEXT(Ositran!LQ$5,"yyyy-mm")),LEFT((TEXT(Ositran!LQ$5,"yyyy-mm")),5)&amp;RIGHT((TEXT(Ositran!LQ$5,"yyyy-mm")),1)),"")</f>
        <v>2025-1</v>
      </c>
      <c r="LR4" s="56" t="str">
        <f>+IF(ISTEXT(LR$5)=FALSE,IF(MONTH(LR$5)&gt;9,(TEXT(Ositran!LR$5,"yyyy-mm")),LEFT((TEXT(Ositran!LR$5,"yyyy-mm")),5)&amp;RIGHT((TEXT(Ositran!LR$5,"yyyy-mm")),1)),"")</f>
        <v>2025-2</v>
      </c>
      <c r="LS4" s="56" t="str">
        <f>+IF(ISTEXT(LS$5)=FALSE,IF(MONTH(LS$5)&gt;9,(TEXT(Ositran!LS$5,"yyyy-mm")),LEFT((TEXT(Ositran!LS$5,"yyyy-mm")),5)&amp;RIGHT((TEXT(Ositran!LS$5,"yyyy-mm")),1)),"")</f>
        <v>2025-3</v>
      </c>
      <c r="LT4" s="56" t="str">
        <f>+IF(ISTEXT(LT$5)=FALSE,IF(MONTH(LT$5)&gt;9,(TEXT(Ositran!LT$5,"yyyy-mm")),LEFT((TEXT(Ositran!LT$5,"yyyy-mm")),5)&amp;RIGHT((TEXT(Ositran!LT$5,"yyyy-mm")),1)),"")</f>
        <v>2025-4</v>
      </c>
      <c r="LU4" s="56" t="str">
        <f>+IF(ISTEXT(LU$5)=FALSE,IF(MONTH(LU$5)&gt;9,(TEXT(Ositran!LU$5,"yyyy-mm")),LEFT((TEXT(Ositran!LU$5,"yyyy-mm")),5)&amp;RIGHT((TEXT(Ositran!LU$5,"yyyy-mm")),1)),"")</f>
        <v>2025-5</v>
      </c>
      <c r="LV4" s="56" t="str">
        <f>+IF(ISTEXT(LV$5)=FALSE,IF(MONTH(LV$5)&gt;9,(TEXT(Ositran!LV$5,"yyyy-mm")),LEFT((TEXT(Ositran!LV$5,"yyyy-mm")),5)&amp;RIGHT((TEXT(Ositran!LV$5,"yyyy-mm")),1)),"")</f>
        <v>2025-6</v>
      </c>
      <c r="LW4" s="56" t="str">
        <f>+IF(ISTEXT(LW$5)=FALSE,IF(MONTH(LW$5)&gt;9,(TEXT(Ositran!LW$5,"yyyy-mm")),LEFT((TEXT(Ositran!LW$5,"yyyy-mm")),5)&amp;RIGHT((TEXT(Ositran!LW$5,"yyyy-mm")),1)),"")</f>
        <v>2025-7</v>
      </c>
      <c r="LX4" s="56" t="str">
        <f>+IF(ISTEXT(LX$5)=FALSE,IF(MONTH(LX$5)&gt;9,(TEXT(Ositran!LX$5,"yyyy-mm")),LEFT((TEXT(Ositran!LX$5,"yyyy-mm")),5)&amp;RIGHT((TEXT(Ositran!LX$5,"yyyy-mm")),1)),"")</f>
        <v>2025-8</v>
      </c>
      <c r="LY4" s="56" t="str">
        <f>+IF(ISTEXT(LY$5)=FALSE,IF(MONTH(LY$5)&gt;9,(TEXT(Ositran!LY$5,"yyyy-mm")),LEFT((TEXT(Ositran!LY$5,"yyyy-mm")),5)&amp;RIGHT((TEXT(Ositran!LY$5,"yyyy-mm")),1)),"")</f>
        <v>2025-9</v>
      </c>
      <c r="LZ4" s="56" t="str">
        <f>+IF(ISTEXT(LZ$5)=FALSE,IF(MONTH(LZ$5)&gt;9,(TEXT(Ositran!LZ$5,"yyyy-mm")),LEFT((TEXT(Ositran!LZ$5,"yyyy-mm")),5)&amp;RIGHT((TEXT(Ositran!LZ$5,"yyyy-mm")),1)),"")</f>
        <v>2025-10</v>
      </c>
      <c r="MA4" s="56" t="str">
        <f>+IF(ISTEXT(MA$5)=FALSE,IF(MONTH(MA$5)&gt;9,(TEXT(Ositran!MA$5,"yyyy-mm")),LEFT((TEXT(Ositran!MA$5,"yyyy-mm")),5)&amp;RIGHT((TEXT(Ositran!MA$5,"yyyy-mm")),1)),"")</f>
        <v>2025-11</v>
      </c>
      <c r="MB4" s="56" t="str">
        <f>+IF(ISTEXT(MB$5)=FALSE,IF(MONTH(MB$5)&gt;9,(TEXT(Ositran!MB$5,"yyyy-mm")),LEFT((TEXT(Ositran!MB$5,"yyyy-mm")),5)&amp;RIGHT((TEXT(Ositran!MB$5,"yyyy-mm")),1)),"")</f>
        <v>2025-12</v>
      </c>
      <c r="MC4" s="56" t="str">
        <f>+IF(ISTEXT(MC$5)=FALSE,IF(MONTH(MC$5)&gt;9,(TEXT(Ositran!MC$5,"yyyy-mm")),LEFT((TEXT(Ositran!MC$5,"yyyy-mm")),5)&amp;RIGHT((TEXT(Ositran!MC$5,"yyyy-mm")),1)),"")</f>
        <v/>
      </c>
      <c r="MD4" s="56" t="str">
        <f>+IF(ISTEXT(MD$5)=FALSE,IF(MONTH(MD$5)&gt;9,(TEXT(Ositran!MD$5,"yyyy-mm")),LEFT((TEXT(Ositran!MD$5,"yyyy-mm")),5)&amp;RIGHT((TEXT(Ositran!MD$5,"yyyy-mm")),1)),"")</f>
        <v>2026-1</v>
      </c>
      <c r="ME4" s="56" t="str">
        <f>+IF(ISTEXT(ME$5)=FALSE,IF(MONTH(ME$5)&gt;9,(TEXT(Ositran!ME$5,"yyyy-mm")),LEFT((TEXT(Ositran!ME$5,"yyyy-mm")),5)&amp;RIGHT((TEXT(Ositran!ME$5,"yyyy-mm")),1)),"")</f>
        <v>2026-2</v>
      </c>
      <c r="MF4" s="56" t="str">
        <f>+IF(ISTEXT(MF$5)=FALSE,IF(MONTH(MF$5)&gt;9,(TEXT(Ositran!MF$5,"yyyy-mm")),LEFT((TEXT(Ositran!MF$5,"yyyy-mm")),5)&amp;RIGHT((TEXT(Ositran!MF$5,"yyyy-mm")),1)),"")</f>
        <v>2026-3</v>
      </c>
      <c r="MG4" s="56" t="str">
        <f>+IF(ISTEXT(MG$5)=FALSE,IF(MONTH(MG$5)&gt;9,(TEXT(Ositran!MG$5,"yyyy-mm")),LEFT((TEXT(Ositran!MG$5,"yyyy-mm")),5)&amp;RIGHT((TEXT(Ositran!MG$5,"yyyy-mm")),1)),"")</f>
        <v>2026-4</v>
      </c>
      <c r="MH4" s="56" t="str">
        <f>+IF(ISTEXT(MH$5)=FALSE,IF(MONTH(MH$5)&gt;9,(TEXT(Ositran!MH$5,"yyyy-mm")),LEFT((TEXT(Ositran!MH$5,"yyyy-mm")),5)&amp;RIGHT((TEXT(Ositran!MH$5,"yyyy-mm")),1)),"")</f>
        <v>2026-5</v>
      </c>
      <c r="MI4" s="56" t="str">
        <f>+IF(ISTEXT(MI$5)=FALSE,IF(MONTH(MI$5)&gt;9,(TEXT(Ositran!MI$5,"yyyy-mm")),LEFT((TEXT(Ositran!MI$5,"yyyy-mm")),5)&amp;RIGHT((TEXT(Ositran!MI$5,"yyyy-mm")),1)),"")</f>
        <v>2026-6</v>
      </c>
      <c r="MJ4" s="56" t="str">
        <f>+IF(ISTEXT(MJ$5)=FALSE,IF(MONTH(MJ$5)&gt;9,(TEXT(Ositran!MJ$5,"yyyy-mm")),LEFT((TEXT(Ositran!MJ$5,"yyyy-mm")),5)&amp;RIGHT((TEXT(Ositran!MJ$5,"yyyy-mm")),1)),"")</f>
        <v>2026-7</v>
      </c>
      <c r="MK4" s="56" t="str">
        <f>+IF(ISTEXT(MK$5)=FALSE,IF(MONTH(MK$5)&gt;9,(TEXT(Ositran!MK$5,"yyyy-mm")),LEFT((TEXT(Ositran!MK$5,"yyyy-mm")),5)&amp;RIGHT((TEXT(Ositran!MK$5,"yyyy-mm")),1)),"")</f>
        <v>2026-8</v>
      </c>
      <c r="ML4" s="56" t="str">
        <f>+IF(ISTEXT(ML$5)=FALSE,IF(MONTH(ML$5)&gt;9,(TEXT(Ositran!ML$5,"yyyy-mm")),LEFT((TEXT(Ositran!ML$5,"yyyy-mm")),5)&amp;RIGHT((TEXT(Ositran!ML$5,"yyyy-mm")),1)),"")</f>
        <v>2026-9</v>
      </c>
      <c r="MM4" s="56" t="str">
        <f>+IF(ISTEXT(MM$5)=FALSE,IF(MONTH(MM$5)&gt;9,(TEXT(Ositran!MM$5,"yyyy-mm")),LEFT((TEXT(Ositran!MM$5,"yyyy-mm")),5)&amp;RIGHT((TEXT(Ositran!MM$5,"yyyy-mm")),1)),"")</f>
        <v>2026-10</v>
      </c>
      <c r="MN4" s="56" t="str">
        <f>+IF(ISTEXT(MN$5)=FALSE,IF(MONTH(MN$5)&gt;9,(TEXT(Ositran!MN$5,"yyyy-mm")),LEFT((TEXT(Ositran!MN$5,"yyyy-mm")),5)&amp;RIGHT((TEXT(Ositran!MN$5,"yyyy-mm")),1)),"")</f>
        <v>2026-11</v>
      </c>
      <c r="MO4" s="56" t="str">
        <f>+IF(ISTEXT(MO$5)=FALSE,IF(MONTH(MO$5)&gt;9,(TEXT(Ositran!MO$5,"yyyy-mm")),LEFT((TEXT(Ositran!MO$5,"yyyy-mm")),5)&amp;RIGHT((TEXT(Ositran!MO$5,"yyyy-mm")),1)),"")</f>
        <v>2026-12</v>
      </c>
      <c r="MP4" s="56" t="str">
        <f>+IF(ISTEXT(MP$5)=FALSE,IF(MONTH(MP$5)&gt;9,(TEXT(Ositran!MP$5,"yyyy-mm")),LEFT((TEXT(Ositran!MP$5,"yyyy-mm")),5)&amp;RIGHT((TEXT(Ositran!MP$5,"yyyy-mm")),1)),"")</f>
        <v/>
      </c>
    </row>
    <row r="5" spans="1:354" s="13" customFormat="1">
      <c r="A5" s="5"/>
      <c r="B5" s="9"/>
      <c r="C5" s="5"/>
      <c r="D5" s="47">
        <v>36526</v>
      </c>
      <c r="E5" s="47">
        <f>+IF(MONTH(C5)&lt;&gt;12,IF(MONTH(D5)=12,TEXT(D5,"YYYY"),EDATE(D5,1)),EDATE(C5,1))</f>
        <v>36557</v>
      </c>
      <c r="F5" s="47">
        <f>+IF(MONTH(D5)&lt;&gt;12,IF(MONTH(E5)=12,TEXT(E5,"YYYY"),EDATE(E5,1)),EDATE(D5,1))</f>
        <v>36586</v>
      </c>
      <c r="G5" s="47">
        <f t="shared" ref="G5:R5" si="0">+IF(MONTH(E5)&lt;&gt;12,IF(MONTH(F5)=12,TEXT(F5,"YYYY"),EDATE(F5,1)),EDATE(E5,1))</f>
        <v>36617</v>
      </c>
      <c r="H5" s="47">
        <f t="shared" si="0"/>
        <v>36647</v>
      </c>
      <c r="I5" s="47">
        <f t="shared" si="0"/>
        <v>36678</v>
      </c>
      <c r="J5" s="47">
        <f t="shared" si="0"/>
        <v>36708</v>
      </c>
      <c r="K5" s="47">
        <f t="shared" si="0"/>
        <v>36739</v>
      </c>
      <c r="L5" s="47">
        <f t="shared" si="0"/>
        <v>36770</v>
      </c>
      <c r="M5" s="47">
        <f t="shared" si="0"/>
        <v>36800</v>
      </c>
      <c r="N5" s="47">
        <f t="shared" si="0"/>
        <v>36831</v>
      </c>
      <c r="O5" s="47">
        <f t="shared" si="0"/>
        <v>36861</v>
      </c>
      <c r="P5" s="48" t="str">
        <f>+IF(MONTH(N5)&lt;&gt;12,IF(MONTH(O5)=12,TEXT(O5,"YYYY"),EDATE(O5,1)),EDATE(N5,1))</f>
        <v>2000</v>
      </c>
      <c r="Q5" s="47">
        <f t="shared" si="0"/>
        <v>36892</v>
      </c>
      <c r="R5" s="47">
        <f t="shared" si="0"/>
        <v>36923</v>
      </c>
      <c r="S5" s="47">
        <f>+IF(MONTH(Q5)&lt;&gt;12,IF(MONTH(R5)=12,TEXT(R5,"YYYY"),EDATE(R5,1)),EDATE(Q5,1))</f>
        <v>36951</v>
      </c>
      <c r="T5" s="47">
        <f t="shared" ref="T5:AB5" si="1">+IF(MONTH(R5)&lt;&gt;12,IF(MONTH(S5)=12,TEXT(S5,"YYYY"),EDATE(S5,1)),EDATE(R5,1))</f>
        <v>36982</v>
      </c>
      <c r="U5" s="47">
        <f t="shared" si="1"/>
        <v>37012</v>
      </c>
      <c r="V5" s="47">
        <f t="shared" si="1"/>
        <v>37043</v>
      </c>
      <c r="W5" s="47">
        <f t="shared" si="1"/>
        <v>37073</v>
      </c>
      <c r="X5" s="47">
        <f t="shared" si="1"/>
        <v>37104</v>
      </c>
      <c r="Y5" s="47">
        <f t="shared" si="1"/>
        <v>37135</v>
      </c>
      <c r="Z5" s="47">
        <f t="shared" si="1"/>
        <v>37165</v>
      </c>
      <c r="AA5" s="47">
        <f t="shared" si="1"/>
        <v>37196</v>
      </c>
      <c r="AB5" s="47">
        <f t="shared" si="1"/>
        <v>37226</v>
      </c>
      <c r="AC5" s="48" t="str">
        <f>+IF(MONTH(AA5)&lt;&gt;12,IF(MONTH(AB5)=12,TEXT(AB5,"YYYY"),EDATE(AB5,1)),EDATE(AA5,1))</f>
        <v>2001</v>
      </c>
      <c r="AD5" s="47">
        <f>+IF(MONTH(AB5)&lt;&gt;12,IF(MONTH(AC5)=12,TEXT(AC5,"YYYY"),EDATE(AC5,1)),EDATE(AB5,1))</f>
        <v>37257</v>
      </c>
      <c r="AE5" s="47">
        <f>+IF(MONTH(AC5)&lt;&gt;12,IF(MONTH(AD5)=12,TEXT(AD5,"YYYY"),EDATE(AD5,1)),EDATE(AC5,1))</f>
        <v>37288</v>
      </c>
      <c r="AF5" s="47">
        <f>+IF(MONTH(AD5)&lt;&gt;12,IF(MONTH(AE5)=12,TEXT(AE5,"YYYY"),EDATE(AE5,1)),EDATE(AD5,1))</f>
        <v>37316</v>
      </c>
      <c r="AG5" s="47">
        <f t="shared" ref="AG5:AO5" si="2">+IF(MONTH(AE5)&lt;&gt;12,IF(MONTH(AF5)=12,TEXT(AF5,"YYYY"),EDATE(AF5,1)),EDATE(AE5,1))</f>
        <v>37347</v>
      </c>
      <c r="AH5" s="47">
        <f t="shared" si="2"/>
        <v>37377</v>
      </c>
      <c r="AI5" s="47">
        <f t="shared" si="2"/>
        <v>37408</v>
      </c>
      <c r="AJ5" s="47">
        <f t="shared" si="2"/>
        <v>37438</v>
      </c>
      <c r="AK5" s="47">
        <f t="shared" si="2"/>
        <v>37469</v>
      </c>
      <c r="AL5" s="47">
        <f t="shared" si="2"/>
        <v>37500</v>
      </c>
      <c r="AM5" s="47">
        <f t="shared" si="2"/>
        <v>37530</v>
      </c>
      <c r="AN5" s="47">
        <f t="shared" si="2"/>
        <v>37561</v>
      </c>
      <c r="AO5" s="47">
        <f t="shared" si="2"/>
        <v>37591</v>
      </c>
      <c r="AP5" s="48" t="str">
        <f>+IF(MONTH(AN5)&lt;&gt;12,IF(MONTH(AO5)=12,TEXT(AO5,"YYYY"),EDATE(AO5,1)),EDATE(AN5,1))</f>
        <v>2002</v>
      </c>
      <c r="AQ5" s="47">
        <v>37622</v>
      </c>
      <c r="AR5" s="47">
        <f>+IF(MONTH(C5)&lt;&gt;12,IF(MONTH(AQ5)=12,TEXT(AQ5,"YYYY"),EDATE(AQ5,1)),EDATE(C5,1))</f>
        <v>37653</v>
      </c>
      <c r="AS5" s="47">
        <f>+IF(MONTH(AQ5)&lt;&gt;12,IF(MONTH(AR5)=12,TEXT(AR5,"YYYY"),EDATE(AR5,1)),EDATE(AQ5,1))</f>
        <v>37681</v>
      </c>
      <c r="AT5" s="47">
        <f t="shared" ref="AT5:CO5" si="3">+IF(MONTH(AR5)&lt;&gt;12,IF(MONTH(AS5)=12,TEXT(AS5,"YYYY"),EDATE(AS5,1)),EDATE(AR5,1))</f>
        <v>37712</v>
      </c>
      <c r="AU5" s="47">
        <f t="shared" si="3"/>
        <v>37742</v>
      </c>
      <c r="AV5" s="47">
        <f t="shared" si="3"/>
        <v>37773</v>
      </c>
      <c r="AW5" s="47">
        <f t="shared" si="3"/>
        <v>37803</v>
      </c>
      <c r="AX5" s="47">
        <f t="shared" si="3"/>
        <v>37834</v>
      </c>
      <c r="AY5" s="47">
        <f t="shared" si="3"/>
        <v>37865</v>
      </c>
      <c r="AZ5" s="47">
        <f t="shared" si="3"/>
        <v>37895</v>
      </c>
      <c r="BA5" s="47">
        <f t="shared" si="3"/>
        <v>37926</v>
      </c>
      <c r="BB5" s="47">
        <f t="shared" si="3"/>
        <v>37956</v>
      </c>
      <c r="BC5" s="48" t="str">
        <f>+IF(MONTH(BA5)&lt;&gt;12,IF(MONTH(BB5)=12,TEXT(BB5,"YYYY"),EDATE(BB5,1)),EDATE(BA5,1))</f>
        <v>2003</v>
      </c>
      <c r="BD5" s="47">
        <f t="shared" si="3"/>
        <v>37987</v>
      </c>
      <c r="BE5" s="47">
        <f t="shared" si="3"/>
        <v>38018</v>
      </c>
      <c r="BF5" s="47">
        <f t="shared" si="3"/>
        <v>38047</v>
      </c>
      <c r="BG5" s="47">
        <f t="shared" si="3"/>
        <v>38078</v>
      </c>
      <c r="BH5" s="47">
        <f t="shared" si="3"/>
        <v>38108</v>
      </c>
      <c r="BI5" s="47">
        <f t="shared" si="3"/>
        <v>38139</v>
      </c>
      <c r="BJ5" s="47">
        <f t="shared" si="3"/>
        <v>38169</v>
      </c>
      <c r="BK5" s="47">
        <f t="shared" si="3"/>
        <v>38200</v>
      </c>
      <c r="BL5" s="47">
        <f t="shared" si="3"/>
        <v>38231</v>
      </c>
      <c r="BM5" s="47">
        <f t="shared" si="3"/>
        <v>38261</v>
      </c>
      <c r="BN5" s="47">
        <f t="shared" si="3"/>
        <v>38292</v>
      </c>
      <c r="BO5" s="47">
        <f t="shared" si="3"/>
        <v>38322</v>
      </c>
      <c r="BP5" s="48" t="str">
        <f>+IF(MONTH(BN5)&lt;&gt;12,IF(MONTH(BO5)=12,TEXT(BO5,"YYYY"),EDATE(BO5,1)),EDATE(BN5,1))</f>
        <v>2004</v>
      </c>
      <c r="BQ5" s="47">
        <f t="shared" si="3"/>
        <v>38353</v>
      </c>
      <c r="BR5" s="47">
        <f t="shared" si="3"/>
        <v>38384</v>
      </c>
      <c r="BS5" s="47">
        <f t="shared" si="3"/>
        <v>38412</v>
      </c>
      <c r="BT5" s="47">
        <f t="shared" si="3"/>
        <v>38443</v>
      </c>
      <c r="BU5" s="47">
        <f t="shared" si="3"/>
        <v>38473</v>
      </c>
      <c r="BV5" s="47">
        <f t="shared" si="3"/>
        <v>38504</v>
      </c>
      <c r="BW5" s="47">
        <f t="shared" si="3"/>
        <v>38534</v>
      </c>
      <c r="BX5" s="47">
        <f t="shared" si="3"/>
        <v>38565</v>
      </c>
      <c r="BY5" s="47">
        <f t="shared" si="3"/>
        <v>38596</v>
      </c>
      <c r="BZ5" s="47">
        <f t="shared" si="3"/>
        <v>38626</v>
      </c>
      <c r="CA5" s="47">
        <f t="shared" si="3"/>
        <v>38657</v>
      </c>
      <c r="CB5" s="47">
        <f t="shared" si="3"/>
        <v>38687</v>
      </c>
      <c r="CC5" s="48" t="str">
        <f>+IF(MONTH(CA5)&lt;&gt;12,IF(MONTH(CB5)=12,TEXT(CB5,"YYYY"),EDATE(CB5,1)),EDATE(CA5,1))</f>
        <v>2005</v>
      </c>
      <c r="CD5" s="47">
        <f t="shared" si="3"/>
        <v>38718</v>
      </c>
      <c r="CE5" s="47">
        <f t="shared" si="3"/>
        <v>38749</v>
      </c>
      <c r="CF5" s="47">
        <f t="shared" si="3"/>
        <v>38777</v>
      </c>
      <c r="CG5" s="47">
        <f t="shared" si="3"/>
        <v>38808</v>
      </c>
      <c r="CH5" s="47">
        <f t="shared" si="3"/>
        <v>38838</v>
      </c>
      <c r="CI5" s="47">
        <f t="shared" si="3"/>
        <v>38869</v>
      </c>
      <c r="CJ5" s="47">
        <f t="shared" si="3"/>
        <v>38899</v>
      </c>
      <c r="CK5" s="47">
        <f t="shared" si="3"/>
        <v>38930</v>
      </c>
      <c r="CL5" s="47">
        <f t="shared" si="3"/>
        <v>38961</v>
      </c>
      <c r="CM5" s="47">
        <f t="shared" si="3"/>
        <v>38991</v>
      </c>
      <c r="CN5" s="47">
        <f t="shared" si="3"/>
        <v>39022</v>
      </c>
      <c r="CO5" s="47">
        <f t="shared" si="3"/>
        <v>39052</v>
      </c>
      <c r="CP5" s="48" t="str">
        <f>+IF(MONTH(CN5)&lt;&gt;12,IF(MONTH(CO5)=12,TEXT(CO5,"YYYY"),EDATE(CO5,1)),EDATE(CN5,1))</f>
        <v>2006</v>
      </c>
      <c r="CQ5" s="47">
        <v>39083</v>
      </c>
      <c r="CR5" s="47">
        <f>+IF(MONTH(C5)&lt;&gt;12,IF(MONTH(CQ5)=12,TEXT(CQ5,"YYYY"),EDATE(CQ5,1)),EDATE(C5,1))</f>
        <v>39114</v>
      </c>
      <c r="CS5" s="47">
        <f t="shared" ref="CS5:FD5" si="4">+IF(MONTH(CQ5)&lt;&gt;12,IF(MONTH(CR5)=12,TEXT(CR5,"YYYY"),EDATE(CR5,1)),EDATE(CQ5,1))</f>
        <v>39142</v>
      </c>
      <c r="CT5" s="47">
        <f t="shared" si="4"/>
        <v>39173</v>
      </c>
      <c r="CU5" s="47">
        <f t="shared" si="4"/>
        <v>39203</v>
      </c>
      <c r="CV5" s="47">
        <f t="shared" si="4"/>
        <v>39234</v>
      </c>
      <c r="CW5" s="47">
        <f t="shared" si="4"/>
        <v>39264</v>
      </c>
      <c r="CX5" s="47">
        <f t="shared" si="4"/>
        <v>39295</v>
      </c>
      <c r="CY5" s="47">
        <f t="shared" si="4"/>
        <v>39326</v>
      </c>
      <c r="CZ5" s="47">
        <f t="shared" si="4"/>
        <v>39356</v>
      </c>
      <c r="DA5" s="47">
        <f t="shared" si="4"/>
        <v>39387</v>
      </c>
      <c r="DB5" s="47">
        <f t="shared" si="4"/>
        <v>39417</v>
      </c>
      <c r="DC5" s="48" t="str">
        <f>+IF(MONTH(DA5)&lt;&gt;12,IF(MONTH(DB5)=12,TEXT(DB5,"YYYY"),EDATE(DB5,1)),EDATE(DA5,1))</f>
        <v>2007</v>
      </c>
      <c r="DD5" s="47">
        <f t="shared" si="4"/>
        <v>39448</v>
      </c>
      <c r="DE5" s="47">
        <f t="shared" si="4"/>
        <v>39479</v>
      </c>
      <c r="DF5" s="47">
        <f t="shared" si="4"/>
        <v>39508</v>
      </c>
      <c r="DG5" s="47">
        <f t="shared" si="4"/>
        <v>39539</v>
      </c>
      <c r="DH5" s="47">
        <f t="shared" si="4"/>
        <v>39569</v>
      </c>
      <c r="DI5" s="47">
        <f t="shared" si="4"/>
        <v>39600</v>
      </c>
      <c r="DJ5" s="47">
        <f t="shared" si="4"/>
        <v>39630</v>
      </c>
      <c r="DK5" s="47">
        <f t="shared" si="4"/>
        <v>39661</v>
      </c>
      <c r="DL5" s="47">
        <f t="shared" si="4"/>
        <v>39692</v>
      </c>
      <c r="DM5" s="47">
        <f t="shared" si="4"/>
        <v>39722</v>
      </c>
      <c r="DN5" s="47">
        <f t="shared" si="4"/>
        <v>39753</v>
      </c>
      <c r="DO5" s="47">
        <f t="shared" si="4"/>
        <v>39783</v>
      </c>
      <c r="DP5" s="48" t="str">
        <f t="shared" si="4"/>
        <v>2008</v>
      </c>
      <c r="DQ5" s="47">
        <f t="shared" si="4"/>
        <v>39814</v>
      </c>
      <c r="DR5" s="47">
        <f t="shared" si="4"/>
        <v>39845</v>
      </c>
      <c r="DS5" s="47">
        <f t="shared" si="4"/>
        <v>39873</v>
      </c>
      <c r="DT5" s="47">
        <f t="shared" si="4"/>
        <v>39904</v>
      </c>
      <c r="DU5" s="47">
        <f t="shared" si="4"/>
        <v>39934</v>
      </c>
      <c r="DV5" s="47">
        <f t="shared" si="4"/>
        <v>39965</v>
      </c>
      <c r="DW5" s="47">
        <f t="shared" si="4"/>
        <v>39995</v>
      </c>
      <c r="DX5" s="47">
        <f t="shared" si="4"/>
        <v>40026</v>
      </c>
      <c r="DY5" s="47">
        <f t="shared" si="4"/>
        <v>40057</v>
      </c>
      <c r="DZ5" s="47">
        <f t="shared" si="4"/>
        <v>40087</v>
      </c>
      <c r="EA5" s="47">
        <f t="shared" si="4"/>
        <v>40118</v>
      </c>
      <c r="EB5" s="47">
        <f t="shared" si="4"/>
        <v>40148</v>
      </c>
      <c r="EC5" s="48" t="str">
        <f t="shared" si="4"/>
        <v>2009</v>
      </c>
      <c r="ED5" s="47">
        <f t="shared" si="4"/>
        <v>40179</v>
      </c>
      <c r="EE5" s="47">
        <f t="shared" si="4"/>
        <v>40210</v>
      </c>
      <c r="EF5" s="47">
        <f t="shared" si="4"/>
        <v>40238</v>
      </c>
      <c r="EG5" s="47">
        <f t="shared" si="4"/>
        <v>40269</v>
      </c>
      <c r="EH5" s="47">
        <f t="shared" si="4"/>
        <v>40299</v>
      </c>
      <c r="EI5" s="47">
        <f t="shared" si="4"/>
        <v>40330</v>
      </c>
      <c r="EJ5" s="47">
        <f t="shared" si="4"/>
        <v>40360</v>
      </c>
      <c r="EK5" s="47">
        <f t="shared" si="4"/>
        <v>40391</v>
      </c>
      <c r="EL5" s="47">
        <f t="shared" si="4"/>
        <v>40422</v>
      </c>
      <c r="EM5" s="47">
        <f t="shared" si="4"/>
        <v>40452</v>
      </c>
      <c r="EN5" s="47">
        <f t="shared" si="4"/>
        <v>40483</v>
      </c>
      <c r="EO5" s="47">
        <f t="shared" si="4"/>
        <v>40513</v>
      </c>
      <c r="EP5" s="48" t="str">
        <f t="shared" si="4"/>
        <v>2010</v>
      </c>
      <c r="EQ5" s="47">
        <f t="shared" si="4"/>
        <v>40544</v>
      </c>
      <c r="ER5" s="47">
        <f t="shared" si="4"/>
        <v>40575</v>
      </c>
      <c r="ES5" s="47">
        <f t="shared" si="4"/>
        <v>40603</v>
      </c>
      <c r="ET5" s="47">
        <f t="shared" si="4"/>
        <v>40634</v>
      </c>
      <c r="EU5" s="47">
        <f t="shared" si="4"/>
        <v>40664</v>
      </c>
      <c r="EV5" s="47">
        <f t="shared" si="4"/>
        <v>40695</v>
      </c>
      <c r="EW5" s="47">
        <f t="shared" si="4"/>
        <v>40725</v>
      </c>
      <c r="EX5" s="47">
        <f t="shared" si="4"/>
        <v>40756</v>
      </c>
      <c r="EY5" s="47">
        <f t="shared" si="4"/>
        <v>40787</v>
      </c>
      <c r="EZ5" s="47">
        <f t="shared" si="4"/>
        <v>40817</v>
      </c>
      <c r="FA5" s="47">
        <f t="shared" si="4"/>
        <v>40848</v>
      </c>
      <c r="FB5" s="47">
        <f t="shared" si="4"/>
        <v>40878</v>
      </c>
      <c r="FC5" s="48" t="str">
        <f t="shared" si="4"/>
        <v>2011</v>
      </c>
      <c r="FD5" s="47">
        <f t="shared" si="4"/>
        <v>40909</v>
      </c>
      <c r="FE5" s="47">
        <f t="shared" ref="FE5:HP5" si="5">+IF(MONTH(FC5)&lt;&gt;12,IF(MONTH(FD5)=12,TEXT(FD5,"YYYY"),EDATE(FD5,1)),EDATE(FC5,1))</f>
        <v>40940</v>
      </c>
      <c r="FF5" s="47">
        <f t="shared" si="5"/>
        <v>40969</v>
      </c>
      <c r="FG5" s="47">
        <f t="shared" si="5"/>
        <v>41000</v>
      </c>
      <c r="FH5" s="47">
        <f t="shared" si="5"/>
        <v>41030</v>
      </c>
      <c r="FI5" s="47">
        <f t="shared" si="5"/>
        <v>41061</v>
      </c>
      <c r="FJ5" s="47">
        <f t="shared" si="5"/>
        <v>41091</v>
      </c>
      <c r="FK5" s="47">
        <f t="shared" si="5"/>
        <v>41122</v>
      </c>
      <c r="FL5" s="47">
        <f t="shared" si="5"/>
        <v>41153</v>
      </c>
      <c r="FM5" s="47">
        <f t="shared" si="5"/>
        <v>41183</v>
      </c>
      <c r="FN5" s="47">
        <f t="shared" si="5"/>
        <v>41214</v>
      </c>
      <c r="FO5" s="47">
        <f t="shared" si="5"/>
        <v>41244</v>
      </c>
      <c r="FP5" s="48" t="str">
        <f t="shared" si="5"/>
        <v>2012</v>
      </c>
      <c r="FQ5" s="47">
        <f t="shared" si="5"/>
        <v>41275</v>
      </c>
      <c r="FR5" s="47">
        <f t="shared" si="5"/>
        <v>41306</v>
      </c>
      <c r="FS5" s="47">
        <f t="shared" si="5"/>
        <v>41334</v>
      </c>
      <c r="FT5" s="47">
        <f t="shared" si="5"/>
        <v>41365</v>
      </c>
      <c r="FU5" s="47">
        <f t="shared" si="5"/>
        <v>41395</v>
      </c>
      <c r="FV5" s="47">
        <f t="shared" si="5"/>
        <v>41426</v>
      </c>
      <c r="FW5" s="47">
        <f t="shared" si="5"/>
        <v>41456</v>
      </c>
      <c r="FX5" s="47">
        <f t="shared" si="5"/>
        <v>41487</v>
      </c>
      <c r="FY5" s="47">
        <f t="shared" si="5"/>
        <v>41518</v>
      </c>
      <c r="FZ5" s="47">
        <f t="shared" si="5"/>
        <v>41548</v>
      </c>
      <c r="GA5" s="47">
        <f t="shared" si="5"/>
        <v>41579</v>
      </c>
      <c r="GB5" s="47">
        <f t="shared" si="5"/>
        <v>41609</v>
      </c>
      <c r="GC5" s="48" t="str">
        <f t="shared" si="5"/>
        <v>2013</v>
      </c>
      <c r="GD5" s="47">
        <f t="shared" si="5"/>
        <v>41640</v>
      </c>
      <c r="GE5" s="47">
        <f t="shared" si="5"/>
        <v>41671</v>
      </c>
      <c r="GF5" s="47">
        <f t="shared" si="5"/>
        <v>41699</v>
      </c>
      <c r="GG5" s="47">
        <f t="shared" si="5"/>
        <v>41730</v>
      </c>
      <c r="GH5" s="47">
        <f t="shared" si="5"/>
        <v>41760</v>
      </c>
      <c r="GI5" s="47">
        <f t="shared" si="5"/>
        <v>41791</v>
      </c>
      <c r="GJ5" s="47">
        <f t="shared" si="5"/>
        <v>41821</v>
      </c>
      <c r="GK5" s="47">
        <f t="shared" si="5"/>
        <v>41852</v>
      </c>
      <c r="GL5" s="47">
        <f t="shared" si="5"/>
        <v>41883</v>
      </c>
      <c r="GM5" s="47">
        <f t="shared" si="5"/>
        <v>41913</v>
      </c>
      <c r="GN5" s="47">
        <f t="shared" si="5"/>
        <v>41944</v>
      </c>
      <c r="GO5" s="47">
        <f t="shared" si="5"/>
        <v>41974</v>
      </c>
      <c r="GP5" s="48" t="str">
        <f t="shared" si="5"/>
        <v>2014</v>
      </c>
      <c r="GQ5" s="47">
        <f t="shared" si="5"/>
        <v>42005</v>
      </c>
      <c r="GR5" s="47">
        <f t="shared" si="5"/>
        <v>42036</v>
      </c>
      <c r="GS5" s="47">
        <f t="shared" si="5"/>
        <v>42064</v>
      </c>
      <c r="GT5" s="47">
        <f t="shared" si="5"/>
        <v>42095</v>
      </c>
      <c r="GU5" s="47">
        <f t="shared" si="5"/>
        <v>42125</v>
      </c>
      <c r="GV5" s="47">
        <f t="shared" si="5"/>
        <v>42156</v>
      </c>
      <c r="GW5" s="47">
        <f t="shared" si="5"/>
        <v>42186</v>
      </c>
      <c r="GX5" s="47">
        <f t="shared" si="5"/>
        <v>42217</v>
      </c>
      <c r="GY5" s="47">
        <f t="shared" si="5"/>
        <v>42248</v>
      </c>
      <c r="GZ5" s="47">
        <f t="shared" si="5"/>
        <v>42278</v>
      </c>
      <c r="HA5" s="47">
        <f t="shared" si="5"/>
        <v>42309</v>
      </c>
      <c r="HB5" s="47">
        <f t="shared" si="5"/>
        <v>42339</v>
      </c>
      <c r="HC5" s="48" t="str">
        <f t="shared" si="5"/>
        <v>2015</v>
      </c>
      <c r="HD5" s="47">
        <f t="shared" si="5"/>
        <v>42370</v>
      </c>
      <c r="HE5" s="47">
        <f t="shared" si="5"/>
        <v>42401</v>
      </c>
      <c r="HF5" s="47">
        <f t="shared" si="5"/>
        <v>42430</v>
      </c>
      <c r="HG5" s="47">
        <f t="shared" si="5"/>
        <v>42461</v>
      </c>
      <c r="HH5" s="47">
        <f t="shared" si="5"/>
        <v>42491</v>
      </c>
      <c r="HI5" s="47">
        <f t="shared" si="5"/>
        <v>42522</v>
      </c>
      <c r="HJ5" s="47">
        <f t="shared" si="5"/>
        <v>42552</v>
      </c>
      <c r="HK5" s="47">
        <f t="shared" si="5"/>
        <v>42583</v>
      </c>
      <c r="HL5" s="47">
        <f t="shared" si="5"/>
        <v>42614</v>
      </c>
      <c r="HM5" s="47">
        <f t="shared" si="5"/>
        <v>42644</v>
      </c>
      <c r="HN5" s="47">
        <f t="shared" si="5"/>
        <v>42675</v>
      </c>
      <c r="HO5" s="47">
        <f t="shared" si="5"/>
        <v>42705</v>
      </c>
      <c r="HP5" s="48" t="str">
        <f t="shared" si="5"/>
        <v>2016</v>
      </c>
      <c r="HQ5" s="47">
        <f t="shared" ref="HQ5:KB5" si="6">+IF(MONTH(HO5)&lt;&gt;12,IF(MONTH(HP5)=12,TEXT(HP5,"YYYY"),EDATE(HP5,1)),EDATE(HO5,1))</f>
        <v>42736</v>
      </c>
      <c r="HR5" s="47">
        <f t="shared" si="6"/>
        <v>42767</v>
      </c>
      <c r="HS5" s="47">
        <f t="shared" si="6"/>
        <v>42795</v>
      </c>
      <c r="HT5" s="47">
        <f t="shared" si="6"/>
        <v>42826</v>
      </c>
      <c r="HU5" s="47">
        <f t="shared" si="6"/>
        <v>42856</v>
      </c>
      <c r="HV5" s="47">
        <f t="shared" si="6"/>
        <v>42887</v>
      </c>
      <c r="HW5" s="47">
        <f t="shared" si="6"/>
        <v>42917</v>
      </c>
      <c r="HX5" s="47">
        <f t="shared" si="6"/>
        <v>42948</v>
      </c>
      <c r="HY5" s="47">
        <f t="shared" si="6"/>
        <v>42979</v>
      </c>
      <c r="HZ5" s="47">
        <f t="shared" si="6"/>
        <v>43009</v>
      </c>
      <c r="IA5" s="47">
        <f t="shared" si="6"/>
        <v>43040</v>
      </c>
      <c r="IB5" s="47">
        <f t="shared" si="6"/>
        <v>43070</v>
      </c>
      <c r="IC5" s="48" t="str">
        <f t="shared" si="6"/>
        <v>2017</v>
      </c>
      <c r="ID5" s="47">
        <f t="shared" si="6"/>
        <v>43101</v>
      </c>
      <c r="IE5" s="47">
        <f t="shared" si="6"/>
        <v>43132</v>
      </c>
      <c r="IF5" s="47">
        <f t="shared" si="6"/>
        <v>43160</v>
      </c>
      <c r="IG5" s="47">
        <f t="shared" si="6"/>
        <v>43191</v>
      </c>
      <c r="IH5" s="47">
        <f t="shared" si="6"/>
        <v>43221</v>
      </c>
      <c r="II5" s="47">
        <f t="shared" si="6"/>
        <v>43252</v>
      </c>
      <c r="IJ5" s="47">
        <f t="shared" si="6"/>
        <v>43282</v>
      </c>
      <c r="IK5" s="47">
        <f t="shared" si="6"/>
        <v>43313</v>
      </c>
      <c r="IL5" s="47">
        <f t="shared" si="6"/>
        <v>43344</v>
      </c>
      <c r="IM5" s="47">
        <f t="shared" si="6"/>
        <v>43374</v>
      </c>
      <c r="IN5" s="47">
        <f t="shared" si="6"/>
        <v>43405</v>
      </c>
      <c r="IO5" s="47">
        <f t="shared" si="6"/>
        <v>43435</v>
      </c>
      <c r="IP5" s="48" t="str">
        <f t="shared" si="6"/>
        <v>2018</v>
      </c>
      <c r="IQ5" s="47">
        <f t="shared" si="6"/>
        <v>43466</v>
      </c>
      <c r="IR5" s="47">
        <f t="shared" si="6"/>
        <v>43497</v>
      </c>
      <c r="IS5" s="47">
        <f t="shared" si="6"/>
        <v>43525</v>
      </c>
      <c r="IT5" s="47">
        <f t="shared" si="6"/>
        <v>43556</v>
      </c>
      <c r="IU5" s="47">
        <f t="shared" si="6"/>
        <v>43586</v>
      </c>
      <c r="IV5" s="47">
        <f t="shared" si="6"/>
        <v>43617</v>
      </c>
      <c r="IW5" s="47">
        <f t="shared" si="6"/>
        <v>43647</v>
      </c>
      <c r="IX5" s="47">
        <f t="shared" si="6"/>
        <v>43678</v>
      </c>
      <c r="IY5" s="47">
        <f t="shared" si="6"/>
        <v>43709</v>
      </c>
      <c r="IZ5" s="47">
        <f t="shared" si="6"/>
        <v>43739</v>
      </c>
      <c r="JA5" s="47">
        <f t="shared" si="6"/>
        <v>43770</v>
      </c>
      <c r="JB5" s="47">
        <f t="shared" si="6"/>
        <v>43800</v>
      </c>
      <c r="JC5" s="48" t="str">
        <f t="shared" si="6"/>
        <v>2019</v>
      </c>
      <c r="JD5" s="47">
        <f t="shared" si="6"/>
        <v>43831</v>
      </c>
      <c r="JE5" s="47">
        <f t="shared" si="6"/>
        <v>43862</v>
      </c>
      <c r="JF5" s="47">
        <f t="shared" si="6"/>
        <v>43891</v>
      </c>
      <c r="JG5" s="47">
        <f t="shared" si="6"/>
        <v>43922</v>
      </c>
      <c r="JH5" s="47">
        <f t="shared" si="6"/>
        <v>43952</v>
      </c>
      <c r="JI5" s="47">
        <f t="shared" si="6"/>
        <v>43983</v>
      </c>
      <c r="JJ5" s="47">
        <f t="shared" si="6"/>
        <v>44013</v>
      </c>
      <c r="JK5" s="47">
        <f t="shared" si="6"/>
        <v>44044</v>
      </c>
      <c r="JL5" s="47">
        <f t="shared" si="6"/>
        <v>44075</v>
      </c>
      <c r="JM5" s="47">
        <f t="shared" si="6"/>
        <v>44105</v>
      </c>
      <c r="JN5" s="47">
        <f t="shared" si="6"/>
        <v>44136</v>
      </c>
      <c r="JO5" s="47">
        <f t="shared" si="6"/>
        <v>44166</v>
      </c>
      <c r="JP5" s="48" t="str">
        <f t="shared" si="6"/>
        <v>2020</v>
      </c>
      <c r="JQ5" s="47">
        <f t="shared" si="6"/>
        <v>44197</v>
      </c>
      <c r="JR5" s="47">
        <f t="shared" si="6"/>
        <v>44228</v>
      </c>
      <c r="JS5" s="47">
        <f t="shared" si="6"/>
        <v>44256</v>
      </c>
      <c r="JT5" s="47">
        <f t="shared" si="6"/>
        <v>44287</v>
      </c>
      <c r="JU5" s="47">
        <f t="shared" si="6"/>
        <v>44317</v>
      </c>
      <c r="JV5" s="47">
        <f t="shared" si="6"/>
        <v>44348</v>
      </c>
      <c r="JW5" s="47">
        <f t="shared" si="6"/>
        <v>44378</v>
      </c>
      <c r="JX5" s="47">
        <f t="shared" si="6"/>
        <v>44409</v>
      </c>
      <c r="JY5" s="47">
        <f t="shared" si="6"/>
        <v>44440</v>
      </c>
      <c r="JZ5" s="47">
        <f t="shared" si="6"/>
        <v>44470</v>
      </c>
      <c r="KA5" s="47">
        <f t="shared" si="6"/>
        <v>44501</v>
      </c>
      <c r="KB5" s="47">
        <f t="shared" si="6"/>
        <v>44531</v>
      </c>
      <c r="KC5" s="48" t="str">
        <f t="shared" ref="KC5:LO5" si="7">+IF(MONTH(KA5)&lt;&gt;12,IF(MONTH(KB5)=12,TEXT(KB5,"YYYY"),EDATE(KB5,1)),EDATE(KA5,1))</f>
        <v>2021</v>
      </c>
      <c r="KD5" s="47">
        <f t="shared" si="7"/>
        <v>44562</v>
      </c>
      <c r="KE5" s="47">
        <f t="shared" si="7"/>
        <v>44593</v>
      </c>
      <c r="KF5" s="47">
        <f t="shared" si="7"/>
        <v>44621</v>
      </c>
      <c r="KG5" s="47">
        <f t="shared" si="7"/>
        <v>44652</v>
      </c>
      <c r="KH5" s="47">
        <f t="shared" si="7"/>
        <v>44682</v>
      </c>
      <c r="KI5" s="47">
        <f t="shared" si="7"/>
        <v>44713</v>
      </c>
      <c r="KJ5" s="47">
        <f t="shared" si="7"/>
        <v>44743</v>
      </c>
      <c r="KK5" s="47">
        <f t="shared" si="7"/>
        <v>44774</v>
      </c>
      <c r="KL5" s="47">
        <f t="shared" si="7"/>
        <v>44805</v>
      </c>
      <c r="KM5" s="47">
        <f t="shared" si="7"/>
        <v>44835</v>
      </c>
      <c r="KN5" s="47">
        <f t="shared" si="7"/>
        <v>44866</v>
      </c>
      <c r="KO5" s="47">
        <f t="shared" si="7"/>
        <v>44896</v>
      </c>
      <c r="KP5" s="48" t="str">
        <f t="shared" si="7"/>
        <v>2022</v>
      </c>
      <c r="KQ5" s="47">
        <f t="shared" si="7"/>
        <v>44927</v>
      </c>
      <c r="KR5" s="47">
        <f t="shared" si="7"/>
        <v>44958</v>
      </c>
      <c r="KS5" s="47">
        <f t="shared" si="7"/>
        <v>44986</v>
      </c>
      <c r="KT5" s="47">
        <f t="shared" si="7"/>
        <v>45017</v>
      </c>
      <c r="KU5" s="47">
        <f t="shared" si="7"/>
        <v>45047</v>
      </c>
      <c r="KV5" s="47">
        <f t="shared" si="7"/>
        <v>45078</v>
      </c>
      <c r="KW5" s="47">
        <f t="shared" si="7"/>
        <v>45108</v>
      </c>
      <c r="KX5" s="47">
        <f t="shared" si="7"/>
        <v>45139</v>
      </c>
      <c r="KY5" s="47">
        <f t="shared" si="7"/>
        <v>45170</v>
      </c>
      <c r="KZ5" s="47">
        <f t="shared" si="7"/>
        <v>45200</v>
      </c>
      <c r="LA5" s="47">
        <f t="shared" si="7"/>
        <v>45231</v>
      </c>
      <c r="LB5" s="47">
        <f t="shared" si="7"/>
        <v>45261</v>
      </c>
      <c r="LC5" s="48" t="str">
        <f t="shared" si="7"/>
        <v>2023</v>
      </c>
      <c r="LD5" s="47">
        <f t="shared" si="7"/>
        <v>45292</v>
      </c>
      <c r="LE5" s="47">
        <f t="shared" si="7"/>
        <v>45323</v>
      </c>
      <c r="LF5" s="47">
        <f t="shared" si="7"/>
        <v>45352</v>
      </c>
      <c r="LG5" s="47">
        <f t="shared" si="7"/>
        <v>45383</v>
      </c>
      <c r="LH5" s="47">
        <f t="shared" si="7"/>
        <v>45413</v>
      </c>
      <c r="LI5" s="47">
        <f t="shared" si="7"/>
        <v>45444</v>
      </c>
      <c r="LJ5" s="47">
        <f t="shared" si="7"/>
        <v>45474</v>
      </c>
      <c r="LK5" s="47">
        <f t="shared" si="7"/>
        <v>45505</v>
      </c>
      <c r="LL5" s="47">
        <f t="shared" si="7"/>
        <v>45536</v>
      </c>
      <c r="LM5" s="47">
        <f t="shared" si="7"/>
        <v>45566</v>
      </c>
      <c r="LN5" s="47">
        <f t="shared" si="7"/>
        <v>45597</v>
      </c>
      <c r="LO5" s="47">
        <f t="shared" si="7"/>
        <v>45627</v>
      </c>
      <c r="LP5" s="48" t="str">
        <f>+IF(MONTH(LN5)&lt;&gt;12,IF(MONTH(LO5)=12,TEXT(LO5,"YYYY"),EDATE(LO5,1)),EDATE(LN5,1))</f>
        <v>2024</v>
      </c>
      <c r="LQ5" s="47">
        <f t="shared" ref="LQ5" si="8">+IF(MONTH(LO5)&lt;&gt;12,IF(MONTH(LP5)=12,TEXT(LP5,"YYYY"),EDATE(LP5,1)),EDATE(LO5,1))</f>
        <v>45658</v>
      </c>
      <c r="LR5" s="47">
        <f t="shared" ref="LR5" si="9">+IF(MONTH(LP5)&lt;&gt;12,IF(MONTH(LQ5)=12,TEXT(LQ5,"YYYY"),EDATE(LQ5,1)),EDATE(LP5,1))</f>
        <v>45689</v>
      </c>
      <c r="LS5" s="47">
        <f t="shared" ref="LS5" si="10">+IF(MONTH(LQ5)&lt;&gt;12,IF(MONTH(LR5)=12,TEXT(LR5,"YYYY"),EDATE(LR5,1)),EDATE(LQ5,1))</f>
        <v>45717</v>
      </c>
      <c r="LT5" s="47">
        <f t="shared" ref="LT5" si="11">+IF(MONTH(LR5)&lt;&gt;12,IF(MONTH(LS5)=12,TEXT(LS5,"YYYY"),EDATE(LS5,1)),EDATE(LR5,1))</f>
        <v>45748</v>
      </c>
      <c r="LU5" s="47">
        <f t="shared" ref="LU5" si="12">+IF(MONTH(LS5)&lt;&gt;12,IF(MONTH(LT5)=12,TEXT(LT5,"YYYY"),EDATE(LT5,1)),EDATE(LS5,1))</f>
        <v>45778</v>
      </c>
      <c r="LV5" s="47">
        <f t="shared" ref="LV5" si="13">+IF(MONTH(LT5)&lt;&gt;12,IF(MONTH(LU5)=12,TEXT(LU5,"YYYY"),EDATE(LU5,1)),EDATE(LT5,1))</f>
        <v>45809</v>
      </c>
      <c r="LW5" s="47">
        <f t="shared" ref="LW5" si="14">+IF(MONTH(LU5)&lt;&gt;12,IF(MONTH(LV5)=12,TEXT(LV5,"YYYY"),EDATE(LV5,1)),EDATE(LU5,1))</f>
        <v>45839</v>
      </c>
      <c r="LX5" s="47">
        <f t="shared" ref="LX5" si="15">+IF(MONTH(LV5)&lt;&gt;12,IF(MONTH(LW5)=12,TEXT(LW5,"YYYY"),EDATE(LW5,1)),EDATE(LV5,1))</f>
        <v>45870</v>
      </c>
      <c r="LY5" s="47">
        <f t="shared" ref="LY5" si="16">+IF(MONTH(LW5)&lt;&gt;12,IF(MONTH(LX5)=12,TEXT(LX5,"YYYY"),EDATE(LX5,1)),EDATE(LW5,1))</f>
        <v>45901</v>
      </c>
      <c r="LZ5" s="47">
        <f t="shared" ref="LZ5" si="17">+IF(MONTH(LX5)&lt;&gt;12,IF(MONTH(LY5)=12,TEXT(LY5,"YYYY"),EDATE(LY5,1)),EDATE(LX5,1))</f>
        <v>45931</v>
      </c>
      <c r="MA5" s="47">
        <f t="shared" ref="MA5" si="18">+IF(MONTH(LY5)&lt;&gt;12,IF(MONTH(LZ5)=12,TEXT(LZ5,"YYYY"),EDATE(LZ5,1)),EDATE(LY5,1))</f>
        <v>45962</v>
      </c>
      <c r="MB5" s="47">
        <f t="shared" ref="MB5" si="19">+IF(MONTH(LZ5)&lt;&gt;12,IF(MONTH(MA5)=12,TEXT(MA5,"YYYY"),EDATE(MA5,1)),EDATE(LZ5,1))</f>
        <v>45992</v>
      </c>
      <c r="MC5" s="48" t="str">
        <f>+IF(MONTH(MA5)&lt;&gt;12,IF(MONTH(MB5)=12,TEXT(MB5,"YYYY"),EDATE(MB5,1)),EDATE(MA5,1))</f>
        <v>2025</v>
      </c>
      <c r="MD5" s="47">
        <f t="shared" ref="MD5" si="20">+IF(MONTH(MB5)&lt;&gt;12,IF(MONTH(MC5)=12,TEXT(MC5,"YYYY"),EDATE(MC5,1)),EDATE(MB5,1))</f>
        <v>46023</v>
      </c>
      <c r="ME5" s="47">
        <f t="shared" ref="ME5" si="21">+IF(MONTH(MC5)&lt;&gt;12,IF(MONTH(MD5)=12,TEXT(MD5,"YYYY"),EDATE(MD5,1)),EDATE(MC5,1))</f>
        <v>46054</v>
      </c>
      <c r="MF5" s="47">
        <f t="shared" ref="MF5" si="22">+IF(MONTH(MD5)&lt;&gt;12,IF(MONTH(ME5)=12,TEXT(ME5,"YYYY"),EDATE(ME5,1)),EDATE(MD5,1))</f>
        <v>46082</v>
      </c>
      <c r="MG5" s="47">
        <f t="shared" ref="MG5" si="23">+IF(MONTH(ME5)&lt;&gt;12,IF(MONTH(MF5)=12,TEXT(MF5,"YYYY"),EDATE(MF5,1)),EDATE(ME5,1))</f>
        <v>46113</v>
      </c>
      <c r="MH5" s="47">
        <f t="shared" ref="MH5" si="24">+IF(MONTH(MF5)&lt;&gt;12,IF(MONTH(MG5)=12,TEXT(MG5,"YYYY"),EDATE(MG5,1)),EDATE(MF5,1))</f>
        <v>46143</v>
      </c>
      <c r="MI5" s="47">
        <f t="shared" ref="MI5" si="25">+IF(MONTH(MG5)&lt;&gt;12,IF(MONTH(MH5)=12,TEXT(MH5,"YYYY"),EDATE(MH5,1)),EDATE(MG5,1))</f>
        <v>46174</v>
      </c>
      <c r="MJ5" s="47">
        <f t="shared" ref="MJ5" si="26">+IF(MONTH(MH5)&lt;&gt;12,IF(MONTH(MI5)=12,TEXT(MI5,"YYYY"),EDATE(MI5,1)),EDATE(MH5,1))</f>
        <v>46204</v>
      </c>
      <c r="MK5" s="47">
        <f t="shared" ref="MK5" si="27">+IF(MONTH(MI5)&lt;&gt;12,IF(MONTH(MJ5)=12,TEXT(MJ5,"YYYY"),EDATE(MJ5,1)),EDATE(MI5,1))</f>
        <v>46235</v>
      </c>
      <c r="ML5" s="47">
        <f t="shared" ref="ML5" si="28">+IF(MONTH(MJ5)&lt;&gt;12,IF(MONTH(MK5)=12,TEXT(MK5,"YYYY"),EDATE(MK5,1)),EDATE(MJ5,1))</f>
        <v>46266</v>
      </c>
      <c r="MM5" s="47">
        <f t="shared" ref="MM5" si="29">+IF(MONTH(MK5)&lt;&gt;12,IF(MONTH(ML5)=12,TEXT(ML5,"YYYY"),EDATE(ML5,1)),EDATE(MK5,1))</f>
        <v>46296</v>
      </c>
      <c r="MN5" s="47">
        <f t="shared" ref="MN5" si="30">+IF(MONTH(ML5)&lt;&gt;12,IF(MONTH(MM5)=12,TEXT(MM5,"YYYY"),EDATE(MM5,1)),EDATE(ML5,1))</f>
        <v>46327</v>
      </c>
      <c r="MO5" s="47">
        <f t="shared" ref="MO5" si="31">+IF(MONTH(MM5)&lt;&gt;12,IF(MONTH(MN5)=12,TEXT(MN5,"YYYY"),EDATE(MN5,1)),EDATE(MM5,1))</f>
        <v>46357</v>
      </c>
      <c r="MP5" s="48" t="str">
        <f>+IF(MONTH(MN5)&lt;&gt;12,IF(MONTH(MO5)=12,TEXT(MO5,"YYYY"),EDATE(MO5,1)),EDATE(MN5,1))</f>
        <v>2026</v>
      </c>
    </row>
    <row r="6" spans="1:354">
      <c r="P6" s="49"/>
      <c r="AC6" s="49"/>
      <c r="AP6" s="49"/>
      <c r="BC6" s="49"/>
      <c r="BP6" s="49"/>
      <c r="CC6" s="49"/>
      <c r="CP6" s="49"/>
      <c r="DC6" s="49"/>
      <c r="DP6" s="49"/>
      <c r="EC6" s="49"/>
      <c r="EP6" s="49"/>
      <c r="FC6" s="49"/>
      <c r="FP6" s="49"/>
      <c r="GC6" s="49"/>
      <c r="GP6" s="49"/>
      <c r="HC6" s="49"/>
      <c r="HP6" s="49"/>
      <c r="IC6" s="49"/>
      <c r="IP6" s="49"/>
      <c r="JC6" s="49"/>
      <c r="JP6" s="49"/>
      <c r="KC6" s="49"/>
      <c r="KP6" s="49"/>
      <c r="LC6" s="49"/>
      <c r="LP6" s="49"/>
      <c r="MC6" s="49"/>
      <c r="MP6" s="49"/>
    </row>
    <row r="7" spans="1:354" s="5" customFormat="1">
      <c r="B7" s="9"/>
      <c r="C7" s="103" t="s">
        <v>507</v>
      </c>
      <c r="D7" s="6"/>
      <c r="E7" s="6"/>
      <c r="F7" s="6"/>
      <c r="G7" s="6"/>
      <c r="H7" s="6"/>
      <c r="I7" s="6"/>
      <c r="J7" s="6"/>
      <c r="K7" s="6"/>
      <c r="L7" s="6"/>
      <c r="M7" s="6"/>
      <c r="N7" s="6"/>
      <c r="O7" s="6"/>
      <c r="P7" s="50"/>
      <c r="Q7" s="6"/>
      <c r="R7" s="6"/>
      <c r="S7" s="6"/>
      <c r="T7" s="6"/>
      <c r="U7" s="6"/>
      <c r="V7" s="6"/>
      <c r="W7" s="6"/>
      <c r="X7" s="6"/>
      <c r="Y7" s="6"/>
      <c r="Z7" s="6"/>
      <c r="AA7" s="6"/>
      <c r="AB7" s="6"/>
      <c r="AC7" s="50"/>
      <c r="AD7" s="6"/>
      <c r="AE7" s="6"/>
      <c r="AF7" s="6"/>
      <c r="AG7" s="6"/>
      <c r="AH7" s="6"/>
      <c r="AI7" s="6"/>
      <c r="AJ7" s="6"/>
      <c r="AK7" s="6"/>
      <c r="AL7" s="6"/>
      <c r="AM7" s="6"/>
      <c r="AN7" s="6"/>
      <c r="AO7" s="6"/>
      <c r="AP7" s="50"/>
      <c r="AQ7" s="6"/>
      <c r="AR7" s="6"/>
      <c r="AS7" s="6"/>
      <c r="AT7" s="6"/>
      <c r="AU7" s="6"/>
      <c r="AV7" s="6"/>
      <c r="AW7" s="6"/>
      <c r="AX7" s="6"/>
      <c r="AY7" s="6"/>
      <c r="AZ7" s="6"/>
      <c r="BA7" s="6"/>
      <c r="BB7" s="6"/>
      <c r="BC7" s="50"/>
      <c r="BD7" s="6"/>
      <c r="BE7" s="6"/>
      <c r="BF7" s="6"/>
      <c r="BG7" s="6"/>
      <c r="BH7" s="6"/>
      <c r="BI7" s="6"/>
      <c r="BJ7" s="6"/>
      <c r="BK7" s="6"/>
      <c r="BL7" s="6"/>
      <c r="BM7" s="6"/>
      <c r="BN7" s="6"/>
      <c r="BO7" s="6"/>
      <c r="BP7" s="50"/>
      <c r="BQ7" s="6"/>
      <c r="BR7" s="6"/>
      <c r="BS7" s="6"/>
      <c r="BT7" s="6"/>
      <c r="BU7" s="6"/>
      <c r="BV7" s="6"/>
      <c r="BW7" s="6"/>
      <c r="BX7" s="6"/>
      <c r="BY7" s="6"/>
      <c r="BZ7" s="6"/>
      <c r="CA7" s="6"/>
      <c r="CB7" s="6"/>
      <c r="CC7" s="50"/>
      <c r="CD7" s="6"/>
      <c r="CE7" s="6"/>
      <c r="CF7" s="6"/>
      <c r="CG7" s="6"/>
      <c r="CH7" s="6"/>
      <c r="CI7" s="6"/>
      <c r="CJ7" s="6"/>
      <c r="CK7" s="6"/>
      <c r="CL7" s="6"/>
      <c r="CM7" s="6"/>
      <c r="CN7" s="6"/>
      <c r="CO7" s="6"/>
      <c r="CP7" s="50"/>
      <c r="CQ7" s="6"/>
      <c r="CR7" s="6"/>
      <c r="CS7" s="6"/>
      <c r="CT7" s="6"/>
      <c r="CU7" s="6"/>
      <c r="CV7" s="6"/>
      <c r="CW7" s="6"/>
      <c r="CX7" s="6"/>
      <c r="CY7" s="6"/>
      <c r="CZ7" s="6"/>
      <c r="DA7" s="6"/>
      <c r="DB7" s="6"/>
      <c r="DC7" s="50"/>
      <c r="DD7" s="6"/>
      <c r="DE7" s="6"/>
      <c r="DF7" s="6"/>
      <c r="DG7" s="6"/>
      <c r="DH7" s="6"/>
      <c r="DI7" s="6"/>
      <c r="DJ7" s="6"/>
      <c r="DK7" s="6"/>
      <c r="DL7" s="6"/>
      <c r="DM7" s="6"/>
      <c r="DN7" s="6"/>
      <c r="DO7" s="6"/>
      <c r="DP7" s="50"/>
      <c r="DQ7" s="6"/>
      <c r="DR7" s="6"/>
      <c r="DS7" s="6"/>
      <c r="DT7" s="6"/>
      <c r="DU7" s="6"/>
      <c r="DV7" s="6"/>
      <c r="DW7" s="6"/>
      <c r="DX7" s="6"/>
      <c r="DY7" s="6"/>
      <c r="DZ7" s="6"/>
      <c r="EA7" s="6"/>
      <c r="EB7" s="6"/>
      <c r="EC7" s="50"/>
      <c r="ED7" s="6"/>
      <c r="EE7" s="6"/>
      <c r="EF7" s="6"/>
      <c r="EG7" s="6"/>
      <c r="EH7" s="6"/>
      <c r="EI7" s="6"/>
      <c r="EJ7" s="6"/>
      <c r="EK7" s="6"/>
      <c r="EL7" s="6"/>
      <c r="EM7" s="6"/>
      <c r="EN7" s="6"/>
      <c r="EO7" s="6"/>
      <c r="EP7" s="50"/>
      <c r="EQ7" s="6"/>
      <c r="ER7" s="6"/>
      <c r="ES7" s="6"/>
      <c r="ET7" s="6"/>
      <c r="EU7" s="6"/>
      <c r="EV7" s="6"/>
      <c r="EW7" s="6"/>
      <c r="EX7" s="6"/>
      <c r="EY7" s="6"/>
      <c r="EZ7" s="6"/>
      <c r="FA7" s="6"/>
      <c r="FB7" s="6"/>
      <c r="FC7" s="50"/>
      <c r="FD7" s="6"/>
      <c r="FE7" s="6"/>
      <c r="FF7" s="6"/>
      <c r="FG7" s="6"/>
      <c r="FH7" s="6"/>
      <c r="FI7" s="6"/>
      <c r="FJ7" s="6"/>
      <c r="FK7" s="6"/>
      <c r="FL7" s="6"/>
      <c r="FM7" s="6"/>
      <c r="FN7" s="6"/>
      <c r="FO7" s="6"/>
      <c r="FP7" s="50"/>
      <c r="FQ7" s="6"/>
      <c r="FR7" s="6"/>
      <c r="FS7" s="6"/>
      <c r="FT7" s="6"/>
      <c r="FU7" s="6"/>
      <c r="FV7" s="6"/>
      <c r="FW7" s="6"/>
      <c r="FX7" s="6"/>
      <c r="FY7" s="6"/>
      <c r="FZ7" s="6"/>
      <c r="GA7" s="6"/>
      <c r="GB7" s="6"/>
      <c r="GC7" s="50"/>
      <c r="GD7" s="6"/>
      <c r="GE7" s="6"/>
      <c r="GF7" s="6"/>
      <c r="GG7" s="6"/>
      <c r="GH7" s="6"/>
      <c r="GI7" s="6"/>
      <c r="GJ7" s="6"/>
      <c r="GK7" s="6"/>
      <c r="GL7" s="6"/>
      <c r="GM7" s="6"/>
      <c r="GN7" s="6"/>
      <c r="GO7" s="6"/>
      <c r="GP7" s="50"/>
      <c r="GQ7" s="6"/>
      <c r="GR7" s="6"/>
      <c r="GS7" s="6"/>
      <c r="GT7" s="6"/>
      <c r="GU7" s="6"/>
      <c r="GV7" s="6"/>
      <c r="GW7" s="6"/>
      <c r="GX7" s="6"/>
      <c r="GY7" s="6"/>
      <c r="GZ7" s="6"/>
      <c r="HA7" s="6"/>
      <c r="HB7" s="6"/>
      <c r="HC7" s="50"/>
      <c r="HD7" s="6"/>
      <c r="HE7" s="6"/>
      <c r="HF7" s="6"/>
      <c r="HG7" s="6"/>
      <c r="HH7" s="6"/>
      <c r="HI7" s="6"/>
      <c r="HJ7" s="6"/>
      <c r="HK7" s="6"/>
      <c r="HL7" s="6"/>
      <c r="HM7" s="6"/>
      <c r="HN7" s="6"/>
      <c r="HO7" s="6"/>
      <c r="HP7" s="50"/>
      <c r="HQ7" s="6"/>
      <c r="HR7" s="6"/>
      <c r="HS7" s="6"/>
      <c r="HT7" s="6"/>
      <c r="HU7" s="6"/>
      <c r="HV7" s="6"/>
      <c r="HW7" s="6"/>
      <c r="HX7" s="6"/>
      <c r="HY7" s="6"/>
      <c r="HZ7" s="6"/>
      <c r="IA7" s="6"/>
      <c r="IB7" s="6"/>
      <c r="IC7" s="50"/>
      <c r="ID7" s="6"/>
      <c r="IE7" s="6"/>
      <c r="IF7" s="6"/>
      <c r="IG7" s="6"/>
      <c r="IH7" s="6"/>
      <c r="II7" s="6"/>
      <c r="IJ7" s="6"/>
      <c r="IK7" s="6"/>
      <c r="IL7" s="6"/>
      <c r="IM7" s="6"/>
      <c r="IN7" s="6"/>
      <c r="IO7" s="6"/>
      <c r="IP7" s="50"/>
      <c r="IQ7" s="6"/>
      <c r="IR7" s="6"/>
      <c r="IS7" s="6"/>
      <c r="IT7" s="6"/>
      <c r="IU7" s="6"/>
      <c r="IV7" s="6"/>
      <c r="IW7" s="6"/>
      <c r="IX7" s="6"/>
      <c r="IY7" s="6"/>
      <c r="IZ7" s="6"/>
      <c r="JA7" s="6"/>
      <c r="JB7" s="6"/>
      <c r="JC7" s="50"/>
      <c r="JD7" s="6"/>
      <c r="JE7" s="6"/>
      <c r="JF7" s="6"/>
      <c r="JG7" s="6"/>
      <c r="JH7" s="6"/>
      <c r="JI7" s="6"/>
      <c r="JJ7" s="6"/>
      <c r="JK7" s="6"/>
      <c r="JL7" s="6"/>
      <c r="JM7" s="6"/>
      <c r="JN7" s="6"/>
      <c r="JO7" s="6"/>
      <c r="JP7" s="50"/>
      <c r="JQ7" s="6"/>
      <c r="JR7" s="6"/>
      <c r="JS7" s="6"/>
      <c r="JT7" s="6"/>
      <c r="JU7" s="6"/>
      <c r="JV7" s="6"/>
      <c r="JW7" s="6"/>
      <c r="JX7" s="6"/>
      <c r="JY7" s="6"/>
      <c r="JZ7" s="6"/>
      <c r="KA7" s="6"/>
      <c r="KB7" s="6"/>
      <c r="KC7" s="50"/>
      <c r="KD7" s="6"/>
      <c r="KE7" s="6"/>
      <c r="KF7" s="6"/>
      <c r="KG7" s="6"/>
      <c r="KH7" s="6"/>
      <c r="KI7" s="6"/>
      <c r="KJ7" s="6"/>
      <c r="KK7" s="6"/>
      <c r="KL7" s="6"/>
      <c r="KM7" s="6"/>
      <c r="KN7" s="6"/>
      <c r="KO7" s="6"/>
      <c r="KP7" s="50"/>
      <c r="KQ7" s="6"/>
      <c r="KR7" s="6"/>
      <c r="KS7" s="6"/>
      <c r="KT7" s="6"/>
      <c r="KU7" s="6"/>
      <c r="KV7" s="6"/>
      <c r="KW7" s="6"/>
      <c r="KX7" s="6"/>
      <c r="KY7" s="6"/>
      <c r="KZ7" s="6"/>
      <c r="LA7" s="6"/>
      <c r="LB7" s="6"/>
      <c r="LC7" s="50"/>
      <c r="LD7" s="6"/>
      <c r="LE7" s="6"/>
      <c r="LF7" s="6"/>
      <c r="LG7" s="6"/>
      <c r="LH7" s="6"/>
      <c r="LI7" s="6"/>
      <c r="LJ7" s="6"/>
      <c r="LK7" s="6"/>
      <c r="LL7" s="6"/>
      <c r="LM7" s="6"/>
      <c r="LN7" s="6"/>
      <c r="LO7" s="6"/>
      <c r="LP7" s="50"/>
      <c r="LQ7" s="6"/>
      <c r="LR7" s="6"/>
      <c r="LS7" s="6"/>
      <c r="LT7" s="6"/>
      <c r="LU7" s="6"/>
      <c r="LV7" s="6"/>
      <c r="LW7" s="6"/>
      <c r="LX7" s="6"/>
      <c r="LY7" s="6"/>
      <c r="LZ7" s="6"/>
      <c r="MA7" s="6"/>
      <c r="MB7" s="6"/>
      <c r="MC7" s="50"/>
      <c r="MD7" s="6"/>
      <c r="ME7" s="6"/>
      <c r="MF7" s="6"/>
      <c r="MG7" s="6"/>
      <c r="MH7" s="6"/>
      <c r="MI7" s="6"/>
      <c r="MJ7" s="6"/>
      <c r="MK7" s="6"/>
      <c r="ML7" s="6"/>
      <c r="MM7" s="6"/>
      <c r="MN7" s="6"/>
      <c r="MO7" s="6"/>
      <c r="MP7" s="50"/>
    </row>
    <row r="8" spans="1:354" s="5" customFormat="1">
      <c r="B8" s="9"/>
      <c r="C8" s="283" t="s">
        <v>60</v>
      </c>
      <c r="D8" s="281"/>
      <c r="E8" s="281"/>
      <c r="F8" s="281"/>
      <c r="G8" s="281"/>
      <c r="H8" s="281"/>
      <c r="I8" s="281"/>
      <c r="J8" s="281"/>
      <c r="K8" s="281"/>
      <c r="L8" s="281"/>
      <c r="M8" s="281"/>
      <c r="N8" s="281"/>
      <c r="O8" s="281"/>
      <c r="P8" s="282"/>
      <c r="Q8" s="281"/>
      <c r="R8" s="281"/>
      <c r="S8" s="281"/>
      <c r="T8" s="281"/>
      <c r="U8" s="281"/>
      <c r="V8" s="281"/>
      <c r="W8" s="281"/>
      <c r="X8" s="281"/>
      <c r="Y8" s="281"/>
      <c r="Z8" s="281"/>
      <c r="AA8" s="281"/>
      <c r="AB8" s="281"/>
      <c r="AC8" s="282"/>
      <c r="AD8" s="281"/>
      <c r="AE8" s="281"/>
      <c r="AF8" s="281"/>
      <c r="AG8" s="281"/>
      <c r="AH8" s="281"/>
      <c r="AI8" s="281"/>
      <c r="AJ8" s="281"/>
      <c r="AK8" s="281"/>
      <c r="AL8" s="281"/>
      <c r="AM8" s="281"/>
      <c r="AN8" s="281"/>
      <c r="AO8" s="281"/>
      <c r="AP8" s="282"/>
      <c r="AQ8" s="281"/>
      <c r="AR8" s="281"/>
      <c r="AS8" s="281"/>
      <c r="AT8" s="281"/>
      <c r="AU8" s="281"/>
      <c r="AV8" s="281"/>
      <c r="AW8" s="281"/>
      <c r="AX8" s="281"/>
      <c r="AY8" s="281"/>
      <c r="AZ8" s="281"/>
      <c r="BA8" s="281"/>
      <c r="BB8" s="281"/>
      <c r="BC8" s="282"/>
      <c r="BD8" s="281"/>
      <c r="BE8" s="281"/>
      <c r="BF8" s="281"/>
      <c r="BG8" s="281"/>
      <c r="BH8" s="281"/>
      <c r="BI8" s="281"/>
      <c r="BJ8" s="281"/>
      <c r="BK8" s="281"/>
      <c r="BL8" s="281"/>
      <c r="BM8" s="281"/>
      <c r="BN8" s="281"/>
      <c r="BO8" s="281"/>
      <c r="BP8" s="282"/>
      <c r="BQ8" s="281"/>
      <c r="BR8" s="281"/>
      <c r="BS8" s="281"/>
      <c r="BT8" s="281"/>
      <c r="BU8" s="281"/>
      <c r="BV8" s="281"/>
      <c r="BW8" s="281"/>
      <c r="BX8" s="281"/>
      <c r="BY8" s="281"/>
      <c r="BZ8" s="281"/>
      <c r="CA8" s="281"/>
      <c r="CB8" s="281"/>
      <c r="CC8" s="282"/>
      <c r="CD8" s="281"/>
      <c r="CE8" s="281"/>
      <c r="CF8" s="281"/>
      <c r="CG8" s="281"/>
      <c r="CH8" s="281"/>
      <c r="CI8" s="281"/>
      <c r="CJ8" s="281"/>
      <c r="CK8" s="281"/>
      <c r="CL8" s="281"/>
      <c r="CM8" s="281"/>
      <c r="CN8" s="281"/>
      <c r="CO8" s="281"/>
      <c r="CP8" s="282"/>
      <c r="CQ8" s="281"/>
      <c r="CR8" s="281"/>
      <c r="CS8" s="281"/>
      <c r="CT8" s="281"/>
      <c r="CU8" s="281"/>
      <c r="CV8" s="281"/>
      <c r="CW8" s="281"/>
      <c r="CX8" s="281"/>
      <c r="CY8" s="281"/>
      <c r="CZ8" s="281"/>
      <c r="DA8" s="281"/>
      <c r="DB8" s="281"/>
      <c r="DC8" s="282"/>
      <c r="DD8" s="281"/>
      <c r="DE8" s="281"/>
      <c r="DF8" s="281"/>
      <c r="DG8" s="281"/>
      <c r="DH8" s="281"/>
      <c r="DI8" s="281"/>
      <c r="DJ8" s="281"/>
      <c r="DK8" s="281"/>
      <c r="DL8" s="281"/>
      <c r="DM8" s="281"/>
      <c r="DN8" s="281"/>
      <c r="DO8" s="281"/>
      <c r="DP8" s="282"/>
      <c r="DQ8" s="281"/>
      <c r="DR8" s="281"/>
      <c r="DS8" s="281"/>
      <c r="DT8" s="281"/>
      <c r="DU8" s="281"/>
      <c r="DV8" s="281"/>
      <c r="DW8" s="281"/>
      <c r="DX8" s="281"/>
      <c r="DY8" s="281"/>
      <c r="DZ8" s="281"/>
      <c r="EA8" s="281"/>
      <c r="EB8" s="281"/>
      <c r="EC8" s="282"/>
      <c r="ED8" s="281"/>
      <c r="EE8" s="281"/>
      <c r="EF8" s="281"/>
      <c r="EG8" s="281"/>
      <c r="EH8" s="281"/>
      <c r="EI8" s="281"/>
      <c r="EJ8" s="281"/>
      <c r="EK8" s="281"/>
      <c r="EL8" s="281"/>
      <c r="EM8" s="281"/>
      <c r="EN8" s="281"/>
      <c r="EO8" s="281"/>
      <c r="EP8" s="282"/>
      <c r="EQ8" s="281"/>
      <c r="ER8" s="281"/>
      <c r="ES8" s="281"/>
      <c r="ET8" s="281"/>
      <c r="EU8" s="281"/>
      <c r="EV8" s="281"/>
      <c r="EW8" s="281"/>
      <c r="EX8" s="281"/>
      <c r="EY8" s="281"/>
      <c r="EZ8" s="281"/>
      <c r="FA8" s="281"/>
      <c r="FB8" s="281"/>
      <c r="FC8" s="282"/>
      <c r="FD8" s="281"/>
      <c r="FE8" s="281"/>
      <c r="FF8" s="281"/>
      <c r="FG8" s="281"/>
      <c r="FH8" s="281"/>
      <c r="FI8" s="281"/>
      <c r="FJ8" s="281"/>
      <c r="FK8" s="281"/>
      <c r="FL8" s="281"/>
      <c r="FM8" s="281"/>
      <c r="FN8" s="281"/>
      <c r="FO8" s="281"/>
      <c r="FP8" s="282"/>
      <c r="FQ8" s="281"/>
      <c r="FR8" s="281"/>
      <c r="FS8" s="281"/>
      <c r="FT8" s="281"/>
      <c r="FU8" s="281"/>
      <c r="FV8" s="281"/>
      <c r="FW8" s="281"/>
      <c r="FX8" s="281"/>
      <c r="FY8" s="281"/>
      <c r="FZ8" s="281"/>
      <c r="GA8" s="281"/>
      <c r="GB8" s="281"/>
      <c r="GC8" s="282"/>
      <c r="GD8" s="281"/>
      <c r="GE8" s="281"/>
      <c r="GF8" s="281"/>
      <c r="GG8" s="281"/>
      <c r="GH8" s="281"/>
      <c r="GI8" s="281"/>
      <c r="GJ8" s="281"/>
      <c r="GK8" s="281"/>
      <c r="GL8" s="281"/>
      <c r="GM8" s="281"/>
      <c r="GN8" s="281"/>
      <c r="GO8" s="281"/>
      <c r="GP8" s="282"/>
      <c r="GQ8" s="281"/>
      <c r="GR8" s="281"/>
      <c r="GS8" s="281"/>
      <c r="GT8" s="281"/>
      <c r="GU8" s="281"/>
      <c r="GV8" s="281"/>
      <c r="GW8" s="281"/>
      <c r="GX8" s="281"/>
      <c r="GY8" s="281"/>
      <c r="GZ8" s="281"/>
      <c r="HA8" s="281"/>
      <c r="HB8" s="281"/>
      <c r="HC8" s="282"/>
      <c r="HD8" s="281"/>
      <c r="HE8" s="281"/>
      <c r="HF8" s="281"/>
      <c r="HG8" s="281"/>
      <c r="HH8" s="281"/>
      <c r="HI8" s="281"/>
      <c r="HJ8" s="281"/>
      <c r="HK8" s="281"/>
      <c r="HL8" s="281"/>
      <c r="HM8" s="281"/>
      <c r="HN8" s="281"/>
      <c r="HO8" s="281"/>
      <c r="HP8" s="282"/>
      <c r="HQ8" s="281"/>
      <c r="HR8" s="281"/>
      <c r="HS8" s="281"/>
      <c r="HT8" s="281"/>
      <c r="HU8" s="281"/>
      <c r="HV8" s="281"/>
      <c r="HW8" s="281"/>
      <c r="HX8" s="281"/>
      <c r="HY8" s="281"/>
      <c r="HZ8" s="281"/>
      <c r="IA8" s="281"/>
      <c r="IB8" s="281"/>
      <c r="IC8" s="282"/>
      <c r="ID8" s="281"/>
      <c r="IE8" s="281"/>
      <c r="IF8" s="281"/>
      <c r="IG8" s="281"/>
      <c r="IH8" s="281"/>
      <c r="II8" s="281"/>
      <c r="IJ8" s="281"/>
      <c r="IK8" s="281"/>
      <c r="IL8" s="281"/>
      <c r="IM8" s="281"/>
      <c r="IN8" s="281"/>
      <c r="IO8" s="281"/>
      <c r="IP8" s="282"/>
      <c r="IQ8" s="281"/>
      <c r="IR8" s="281"/>
      <c r="IS8" s="281"/>
      <c r="IT8" s="281"/>
      <c r="IU8" s="281"/>
      <c r="IV8" s="281"/>
      <c r="IW8" s="281"/>
      <c r="IX8" s="281"/>
      <c r="IY8" s="281"/>
      <c r="IZ8" s="281"/>
      <c r="JA8" s="281"/>
      <c r="JB8" s="281"/>
      <c r="JC8" s="282"/>
      <c r="JD8" s="281"/>
      <c r="JE8" s="281"/>
      <c r="JF8" s="281"/>
      <c r="JG8" s="281"/>
      <c r="JH8" s="281"/>
      <c r="JI8" s="281"/>
      <c r="JJ8" s="281"/>
      <c r="JK8" s="281"/>
      <c r="JL8" s="281"/>
      <c r="JM8" s="281"/>
      <c r="JN8" s="281"/>
      <c r="JO8" s="281"/>
      <c r="JP8" s="282"/>
      <c r="JQ8" s="281"/>
      <c r="JR8" s="281"/>
      <c r="JS8" s="281"/>
      <c r="JT8" s="281"/>
      <c r="JU8" s="281"/>
      <c r="JV8" s="281"/>
      <c r="JW8" s="281"/>
      <c r="JX8" s="281"/>
      <c r="JY8" s="281"/>
      <c r="JZ8" s="281"/>
      <c r="KA8" s="281"/>
      <c r="KB8" s="281"/>
      <c r="KC8" s="282"/>
      <c r="KD8" s="281"/>
      <c r="KE8" s="281"/>
      <c r="KF8" s="281"/>
      <c r="KG8" s="281"/>
      <c r="KH8" s="281"/>
      <c r="KI8" s="281"/>
      <c r="KJ8" s="281"/>
      <c r="KK8" s="281"/>
      <c r="KL8" s="281"/>
      <c r="KM8" s="281"/>
      <c r="KN8" s="281"/>
      <c r="KO8" s="281"/>
      <c r="KP8" s="282"/>
      <c r="KQ8" s="281"/>
      <c r="KR8" s="281"/>
      <c r="KS8" s="281"/>
      <c r="KT8" s="281"/>
      <c r="KU8" s="281"/>
      <c r="KV8" s="281"/>
      <c r="KW8" s="281"/>
      <c r="KX8" s="281"/>
      <c r="KY8" s="281"/>
      <c r="KZ8" s="281"/>
      <c r="LA8" s="281"/>
      <c r="LB8" s="281"/>
      <c r="LC8" s="282"/>
      <c r="LD8" s="281"/>
      <c r="LE8" s="281"/>
      <c r="LF8" s="281"/>
      <c r="LG8" s="281"/>
      <c r="LH8" s="281"/>
      <c r="LI8" s="281"/>
      <c r="LJ8" s="281"/>
      <c r="LK8" s="281"/>
      <c r="LL8" s="281"/>
      <c r="LM8" s="281"/>
      <c r="LN8" s="281"/>
      <c r="LO8" s="281"/>
      <c r="LP8" s="282"/>
      <c r="LQ8" s="281"/>
      <c r="LR8" s="281"/>
      <c r="LS8" s="281"/>
      <c r="LT8" s="281"/>
      <c r="LU8" s="281"/>
      <c r="LV8" s="281"/>
      <c r="LW8" s="281"/>
      <c r="LX8" s="281"/>
      <c r="LY8" s="281"/>
      <c r="LZ8" s="281"/>
      <c r="MA8" s="281"/>
      <c r="MB8" s="281"/>
      <c r="MC8" s="282"/>
      <c r="MD8" s="281"/>
      <c r="ME8" s="281"/>
      <c r="MF8" s="281"/>
      <c r="MG8" s="281"/>
      <c r="MH8" s="281"/>
      <c r="MI8" s="281"/>
      <c r="MJ8" s="281"/>
      <c r="MK8" s="281"/>
      <c r="ML8" s="281"/>
      <c r="MM8" s="281"/>
      <c r="MN8" s="281"/>
      <c r="MO8" s="281"/>
      <c r="MP8" s="282"/>
    </row>
    <row r="9" spans="1:354" s="5" customFormat="1">
      <c r="B9" s="9" t="s">
        <v>59</v>
      </c>
      <c r="C9" s="285" t="s">
        <v>508</v>
      </c>
      <c r="D9" s="144"/>
      <c r="E9" s="144"/>
      <c r="F9" s="144"/>
      <c r="G9" s="144"/>
      <c r="H9" s="144"/>
      <c r="I9" s="144"/>
      <c r="J9" s="144"/>
      <c r="K9" s="144"/>
      <c r="L9" s="144"/>
      <c r="M9" s="144"/>
      <c r="N9" s="144"/>
      <c r="O9" s="144"/>
      <c r="P9" s="141"/>
      <c r="Q9" s="144"/>
      <c r="R9" s="144"/>
      <c r="S9" s="144"/>
      <c r="T9" s="144"/>
      <c r="U9" s="144"/>
      <c r="V9" s="144"/>
      <c r="W9" s="144"/>
      <c r="X9" s="144"/>
      <c r="Y9" s="144"/>
      <c r="Z9" s="144"/>
      <c r="AA9" s="144"/>
      <c r="AB9" s="144"/>
      <c r="AC9" s="141"/>
      <c r="AD9" s="144"/>
      <c r="AE9" s="144"/>
      <c r="AF9" s="144"/>
      <c r="AG9" s="144"/>
      <c r="AH9" s="144"/>
      <c r="AI9" s="144"/>
      <c r="AJ9" s="144"/>
      <c r="AK9" s="144"/>
      <c r="AL9" s="144"/>
      <c r="AM9" s="144"/>
      <c r="AN9" s="144"/>
      <c r="AO9" s="144"/>
      <c r="AP9" s="141"/>
      <c r="AQ9" s="144"/>
      <c r="AR9" s="144"/>
      <c r="AS9" s="144"/>
      <c r="AT9" s="144"/>
      <c r="AU9" s="144"/>
      <c r="AV9" s="144"/>
      <c r="AW9" s="144"/>
      <c r="AX9" s="144"/>
      <c r="AY9" s="144"/>
      <c r="AZ9" s="144"/>
      <c r="BA9" s="144"/>
      <c r="BB9" s="144"/>
      <c r="BC9" s="141"/>
      <c r="BD9" s="144"/>
      <c r="BE9" s="144"/>
      <c r="BF9" s="144"/>
      <c r="BG9" s="144"/>
      <c r="BH9" s="144"/>
      <c r="BI9" s="144"/>
      <c r="BJ9" s="144"/>
      <c r="BK9" s="144"/>
      <c r="BL9" s="144"/>
      <c r="BM9" s="144"/>
      <c r="BN9" s="144"/>
      <c r="BO9" s="144"/>
      <c r="BP9" s="141"/>
      <c r="BQ9" s="144"/>
      <c r="BR9" s="144"/>
      <c r="BS9" s="144"/>
      <c r="BT9" s="144"/>
      <c r="BU9" s="144"/>
      <c r="BV9" s="144"/>
      <c r="BW9" s="144"/>
      <c r="BX9" s="144"/>
      <c r="BY9" s="144"/>
      <c r="BZ9" s="144"/>
      <c r="CA9" s="144"/>
      <c r="CB9" s="144"/>
      <c r="CC9" s="141"/>
      <c r="CD9" s="144"/>
      <c r="CE9" s="144"/>
      <c r="CF9" s="144"/>
      <c r="CG9" s="144"/>
      <c r="CH9" s="144"/>
      <c r="CI9" s="144"/>
      <c r="CJ9" s="144"/>
      <c r="CK9" s="144"/>
      <c r="CL9" s="144"/>
      <c r="CM9" s="144"/>
      <c r="CN9" s="144"/>
      <c r="CO9" s="144"/>
      <c r="CP9" s="141"/>
      <c r="CQ9" s="144"/>
      <c r="CR9" s="144"/>
      <c r="CS9" s="144"/>
      <c r="CT9" s="144"/>
      <c r="CU9" s="144"/>
      <c r="CV9" s="144"/>
      <c r="CW9" s="144"/>
      <c r="CX9" s="144"/>
      <c r="CY9" s="144"/>
      <c r="CZ9" s="144"/>
      <c r="DA9" s="144"/>
      <c r="DB9" s="144"/>
      <c r="DC9" s="141"/>
      <c r="DD9" s="144"/>
      <c r="DE9" s="144"/>
      <c r="DF9" s="144"/>
      <c r="DG9" s="144"/>
      <c r="DH9" s="144"/>
      <c r="DI9" s="144"/>
      <c r="DJ9" s="144"/>
      <c r="DK9" s="144"/>
      <c r="DL9" s="144"/>
      <c r="DM9" s="144"/>
      <c r="DN9" s="144"/>
      <c r="DO9" s="144"/>
      <c r="DP9" s="141"/>
      <c r="DQ9" s="144"/>
      <c r="DR9" s="144"/>
      <c r="DS9" s="144"/>
      <c r="DT9" s="144"/>
      <c r="DU9" s="144"/>
      <c r="DV9" s="144"/>
      <c r="DW9" s="144"/>
      <c r="DX9" s="144"/>
      <c r="DY9" s="144"/>
      <c r="DZ9" s="144"/>
      <c r="EA9" s="144"/>
      <c r="EB9" s="144"/>
      <c r="EC9" s="141"/>
      <c r="ED9" s="144">
        <v>0</v>
      </c>
      <c r="EE9" s="144">
        <v>0</v>
      </c>
      <c r="EF9" s="144">
        <v>4028</v>
      </c>
      <c r="EG9" s="144">
        <v>4086</v>
      </c>
      <c r="EH9" s="144">
        <v>4498</v>
      </c>
      <c r="EI9" s="144">
        <v>5097</v>
      </c>
      <c r="EJ9" s="144">
        <v>6524</v>
      </c>
      <c r="EK9" s="144">
        <v>6721</v>
      </c>
      <c r="EL9" s="144">
        <v>7688</v>
      </c>
      <c r="EM9" s="144">
        <v>8267</v>
      </c>
      <c r="EN9" s="144">
        <v>8113</v>
      </c>
      <c r="EO9" s="144">
        <v>8984</v>
      </c>
      <c r="EP9" s="141">
        <v>64006</v>
      </c>
      <c r="EQ9" s="144">
        <v>7427</v>
      </c>
      <c r="ER9" s="144">
        <v>5831</v>
      </c>
      <c r="ES9" s="144">
        <v>6871</v>
      </c>
      <c r="ET9" s="144">
        <v>5551</v>
      </c>
      <c r="EU9" s="144">
        <v>5557</v>
      </c>
      <c r="EV9" s="144">
        <v>5750</v>
      </c>
      <c r="EW9" s="144">
        <v>6673</v>
      </c>
      <c r="EX9" s="144">
        <v>6232</v>
      </c>
      <c r="EY9" s="144">
        <v>5781</v>
      </c>
      <c r="EZ9" s="144">
        <v>6303</v>
      </c>
      <c r="FA9" s="144">
        <v>6120</v>
      </c>
      <c r="FB9" s="144">
        <v>6532</v>
      </c>
      <c r="FC9" s="141">
        <v>74628</v>
      </c>
      <c r="FD9" s="144">
        <v>5874</v>
      </c>
      <c r="FE9" s="144">
        <v>4345</v>
      </c>
      <c r="FF9" s="144">
        <v>4528</v>
      </c>
      <c r="FG9" s="144">
        <v>4843</v>
      </c>
      <c r="FH9" s="144">
        <v>5873</v>
      </c>
      <c r="FI9" s="144">
        <v>6542</v>
      </c>
      <c r="FJ9" s="144">
        <v>8072</v>
      </c>
      <c r="FK9" s="144">
        <v>7333</v>
      </c>
      <c r="FL9" s="144">
        <v>6546</v>
      </c>
      <c r="FM9" s="144">
        <v>7462</v>
      </c>
      <c r="FN9" s="144">
        <v>7256</v>
      </c>
      <c r="FO9" s="144">
        <v>7469</v>
      </c>
      <c r="FP9" s="141">
        <v>76143</v>
      </c>
      <c r="FQ9" s="144">
        <v>7426</v>
      </c>
      <c r="FR9" s="144">
        <v>6334</v>
      </c>
      <c r="FS9" s="144">
        <v>6328</v>
      </c>
      <c r="FT9" s="144">
        <v>7214</v>
      </c>
      <c r="FU9" s="144">
        <v>7847</v>
      </c>
      <c r="FV9" s="144">
        <v>7461</v>
      </c>
      <c r="FW9" s="144">
        <v>9352</v>
      </c>
      <c r="FX9" s="144">
        <v>8791</v>
      </c>
      <c r="FY9" s="144">
        <v>7944</v>
      </c>
      <c r="FZ9" s="144">
        <v>7823</v>
      </c>
      <c r="GA9" s="144">
        <v>8345</v>
      </c>
      <c r="GB9" s="144">
        <v>8377</v>
      </c>
      <c r="GC9" s="141">
        <v>93242</v>
      </c>
      <c r="GD9" s="144">
        <v>7942</v>
      </c>
      <c r="GE9" s="144">
        <v>6429</v>
      </c>
      <c r="GF9" s="144">
        <v>6469</v>
      </c>
      <c r="GG9" s="144">
        <v>7135</v>
      </c>
      <c r="GH9" s="144">
        <v>7494</v>
      </c>
      <c r="GI9" s="144">
        <v>7262</v>
      </c>
      <c r="GJ9" s="144">
        <v>8800</v>
      </c>
      <c r="GK9" s="144">
        <v>8237</v>
      </c>
      <c r="GL9" s="144">
        <v>8228</v>
      </c>
      <c r="GM9" s="144">
        <v>8562</v>
      </c>
      <c r="GN9" s="144">
        <v>7959</v>
      </c>
      <c r="GO9" s="144">
        <v>9030</v>
      </c>
      <c r="GP9" s="141">
        <v>93547</v>
      </c>
      <c r="GQ9" s="144">
        <v>8647</v>
      </c>
      <c r="GR9" s="144">
        <v>7097</v>
      </c>
      <c r="GS9" s="144">
        <v>7237</v>
      </c>
      <c r="GT9" s="144">
        <v>6499</v>
      </c>
      <c r="GU9" s="144">
        <v>8184</v>
      </c>
      <c r="GV9" s="144">
        <v>8589</v>
      </c>
      <c r="GW9" s="144">
        <v>11041</v>
      </c>
      <c r="GX9" s="144">
        <v>9702</v>
      </c>
      <c r="GY9" s="144">
        <v>9832</v>
      </c>
      <c r="GZ9" s="144">
        <v>11084</v>
      </c>
      <c r="HA9" s="144">
        <v>11474</v>
      </c>
      <c r="HB9" s="144">
        <v>10109</v>
      </c>
      <c r="HC9" s="141">
        <v>109495</v>
      </c>
      <c r="HD9" s="144">
        <v>9794</v>
      </c>
      <c r="HE9" s="144">
        <v>7490</v>
      </c>
      <c r="HF9" s="144">
        <v>7426</v>
      </c>
      <c r="HG9" s="144">
        <v>8784</v>
      </c>
      <c r="HH9" s="144">
        <v>9930</v>
      </c>
      <c r="HI9" s="144">
        <v>9802</v>
      </c>
      <c r="HJ9" s="144">
        <v>12198</v>
      </c>
      <c r="HK9" s="144">
        <v>11139</v>
      </c>
      <c r="HL9" s="144">
        <v>10858</v>
      </c>
      <c r="HM9" s="144">
        <v>11140</v>
      </c>
      <c r="HN9" s="144">
        <v>10651</v>
      </c>
      <c r="HO9" s="144">
        <v>10762</v>
      </c>
      <c r="HP9" s="141">
        <v>119974</v>
      </c>
      <c r="HQ9" s="144">
        <v>10527</v>
      </c>
      <c r="HR9" s="144">
        <v>6840</v>
      </c>
      <c r="HS9" s="144">
        <v>4696</v>
      </c>
      <c r="HT9" s="144">
        <v>6165</v>
      </c>
      <c r="HU9" s="144">
        <v>8852</v>
      </c>
      <c r="HV9" s="144">
        <v>9770</v>
      </c>
      <c r="HW9" s="144">
        <v>12470</v>
      </c>
      <c r="HX9" s="144">
        <v>11647</v>
      </c>
      <c r="HY9" s="144">
        <v>11055</v>
      </c>
      <c r="HZ9" s="144">
        <v>11620</v>
      </c>
      <c r="IA9" s="144">
        <v>11523</v>
      </c>
      <c r="IB9" s="144">
        <v>12352</v>
      </c>
      <c r="IC9" s="141">
        <v>117517</v>
      </c>
      <c r="ID9" s="144">
        <v>12920</v>
      </c>
      <c r="IE9" s="144">
        <v>9880</v>
      </c>
      <c r="IF9" s="144">
        <v>11361</v>
      </c>
      <c r="IG9" s="144">
        <v>10013</v>
      </c>
      <c r="IH9" s="144">
        <v>11324</v>
      </c>
      <c r="II9" s="144">
        <v>10515</v>
      </c>
      <c r="IJ9" s="144">
        <v>13183</v>
      </c>
      <c r="IK9" s="144">
        <v>12750</v>
      </c>
      <c r="IL9" s="144">
        <v>12049</v>
      </c>
      <c r="IM9" s="144">
        <v>12864</v>
      </c>
      <c r="IN9" s="144">
        <v>12932</v>
      </c>
      <c r="IO9" s="144">
        <v>13853</v>
      </c>
      <c r="IP9" s="141">
        <v>143644</v>
      </c>
      <c r="IQ9" s="144">
        <f>+IFERROR(IF(ISTEXT(IQ$5)=FALSE,(INDEX(OSIT!$1:$1048576,MATCH(Ositran!$B9,OSIT!$A:$A,0),MATCH(Ositran!IQ$5,OSIT!$1:$1,0))),SUM(IE9:IP9)),"")</f>
        <v>13589</v>
      </c>
      <c r="IR9" s="144">
        <f>+IFERROR(IF(ISTEXT(IR$5)=FALSE,(INDEX(OSIT!$1:$1048576,MATCH(Ositran!$B9,OSIT!$A:$A,0),MATCH(Ositran!IR$5,OSIT!$1:$1,0))),SUM(IF9:IQ9)),"")</f>
        <v>9634</v>
      </c>
      <c r="IS9" s="144">
        <f>+IFERROR(IF(ISTEXT(IS$5)=FALSE,(INDEX(OSIT!$1:$1048576,MATCH(Ositran!$B9,OSIT!$A:$A,0),MATCH(Ositran!IS$5,OSIT!$1:$1,0))),SUM(IG9:IR9)),"")</f>
        <v>9400</v>
      </c>
      <c r="IT9" s="144">
        <f>+IFERROR(IF(ISTEXT(IT$5)=FALSE,(INDEX(OSIT!$1:$1048576,MATCH(Ositran!$B9,OSIT!$A:$A,0),MATCH(Ositran!IT$5,OSIT!$1:$1,0))),SUM(IH9:IS9)),"")</f>
        <v>10581</v>
      </c>
      <c r="IU9" s="144">
        <f>+IFERROR(IF(ISTEXT(IU$5)=FALSE,(INDEX(OSIT!$1:$1048576,MATCH(Ositran!$B9,OSIT!$A:$A,0),MATCH(Ositran!IU$5,OSIT!$1:$1,0))),SUM(II9:IT9)),"")</f>
        <v>12279</v>
      </c>
      <c r="IV9" s="144">
        <f>+IFERROR(IF(ISTEXT(IV$5)=FALSE,(INDEX(OSIT!$1:$1048576,MATCH(Ositran!$B9,OSIT!$A:$A,0),MATCH(Ositran!IV$5,OSIT!$1:$1,0))),SUM(IJ9:IU9)),"")</f>
        <v>12888</v>
      </c>
      <c r="IW9" s="144">
        <f>+IFERROR(IF(ISTEXT(IW$5)=FALSE,(INDEX(OSIT!$1:$1048576,MATCH(Ositran!$B9,OSIT!$A:$A,0),MATCH(Ositran!IW$5,OSIT!$1:$1,0))),SUM(IK9:IV9)),"")</f>
        <v>15856</v>
      </c>
      <c r="IX9" s="144">
        <f>+IFERROR(IF(ISTEXT(IX$5)=FALSE,(INDEX(OSIT!$1:$1048576,MATCH(Ositran!$B9,OSIT!$A:$A,0),MATCH(Ositran!IX$5,OSIT!$1:$1,0))),SUM(IL9:IW9)),"")</f>
        <v>15735</v>
      </c>
      <c r="IY9" s="144">
        <f>+IFERROR(IF(ISTEXT(IY$5)=FALSE,(INDEX(OSIT!$1:$1048576,MATCH(Ositran!$B9,OSIT!$A:$A,0),MATCH(Ositran!IY$5,OSIT!$1:$1,0))),SUM(IM9:IX9)),"")</f>
        <v>13815</v>
      </c>
      <c r="IZ9" s="144">
        <f>+IFERROR(IF(ISTEXT(IZ$5)=FALSE,(INDEX(OSIT!$1:$1048576,MATCH(Ositran!$B9,OSIT!$A:$A,0),MATCH(Ositran!IZ$5,OSIT!$1:$1,0))),SUM(IN9:IY9)),"")</f>
        <v>13477</v>
      </c>
      <c r="JA9" s="144">
        <f>+IFERROR(IF(ISTEXT(JA$5)=FALSE,(INDEX(OSIT!$1:$1048576,MATCH(Ositran!$B9,OSIT!$A:$A,0),MATCH(Ositran!JA$5,OSIT!$1:$1,0))),SUM(IO9:IZ9)),"")</f>
        <v>13250</v>
      </c>
      <c r="JB9" s="144">
        <f>+IFERROR(IF(ISTEXT(JB$5)=FALSE,(INDEX(OSIT!$1:$1048576,MATCH(Ositran!$B9,OSIT!$A:$A,0),MATCH(Ositran!JB$5,OSIT!$1:$1,0))),SUM(IP9:JA9)),"")</f>
        <v>13007</v>
      </c>
      <c r="JC9" s="141">
        <f>+IFERROR(IF(ISTEXT(JC$5)=FALSE,(INDEX(OSIT!$1:$1048576,MATCH(Ositran!$B9,OSIT!$A:$A,0),MATCH(Ositran!JC$5,OSIT!$1:$1,0))),SUM(IQ9:JB9)),"")</f>
        <v>153511</v>
      </c>
      <c r="JD9" s="144">
        <f>+IFERROR(IF(ISTEXT(JD$5)=FALSE,(INDEX(OSIT!$1:$1048576,MATCH(Ositran!$B9,OSIT!$A:$A,0),MATCH(Ositran!JD$5,OSIT!$1:$1,0))),SUM(IR9:JC9)),"")</f>
        <v>13445</v>
      </c>
      <c r="JE9" s="144">
        <f>+IFERROR(IF(ISTEXT(JE$5)=FALSE,(INDEX(OSIT!$1:$1048576,MATCH(Ositran!$B9,OSIT!$A:$A,0),MATCH(Ositran!JE$5,OSIT!$1:$1,0))),SUM(IS9:JD9)),"")</f>
        <v>11522</v>
      </c>
      <c r="JF9" s="144">
        <f>+IFERROR(IF(ISTEXT(JF$5)=FALSE,(INDEX(OSIT!$1:$1048576,MATCH(Ositran!$B9,OSIT!$A:$A,0),MATCH(Ositran!JF$5,OSIT!$1:$1,0))),SUM(IT9:JE9)),"")</f>
        <v>7859</v>
      </c>
      <c r="JG9" s="144">
        <f>+IFERROR(IF(ISTEXT(JG$5)=FALSE,(INDEX(OSIT!$1:$1048576,MATCH(Ositran!$B9,OSIT!$A:$A,0),MATCH(Ositran!JG$5,OSIT!$1:$1,0))),SUM(IU9:JF9)),"")</f>
        <v>2928</v>
      </c>
      <c r="JH9" s="144">
        <f>+IFERROR(IF(ISTEXT(JH$5)=FALSE,(INDEX(OSIT!$1:$1048576,MATCH(Ositran!$B9,OSIT!$A:$A,0),MATCH(Ositran!JH$5,OSIT!$1:$1,0))),SUM(IV9:JG9)),"")</f>
        <v>3862</v>
      </c>
      <c r="JI9" s="144">
        <f>+IFERROR(IF(ISTEXT(JI$5)=FALSE,(INDEX(OSIT!$1:$1048576,MATCH(Ositran!$B9,OSIT!$A:$A,0),MATCH(Ositran!JI$5,OSIT!$1:$1,0))),SUM(IW9:JH9)),"")</f>
        <v>5939</v>
      </c>
      <c r="JJ9" s="144">
        <f>+IFERROR(IF(ISTEXT(JJ$5)=FALSE,(INDEX(OSIT!$1:$1048576,MATCH(Ositran!$B9,OSIT!$A:$A,0),MATCH(Ositran!JJ$5,OSIT!$1:$1,0))),SUM(IX9:JI9)),"")</f>
        <v>9961</v>
      </c>
      <c r="JK9" s="144">
        <f>+IFERROR(IF(ISTEXT(JK$5)=FALSE,(INDEX(OSIT!$1:$1048576,MATCH(Ositran!$B9,OSIT!$A:$A,0),MATCH(Ositran!JK$5,OSIT!$1:$1,0))),SUM(IY9:JJ9)),"")</f>
        <v>11350</v>
      </c>
      <c r="JL9" s="144">
        <f>+IFERROR(IF(ISTEXT(JL$5)=FALSE,(INDEX(OSIT!$1:$1048576,MATCH(Ositran!$B9,OSIT!$A:$A,0),MATCH(Ositran!JL$5,OSIT!$1:$1,0))),SUM(IZ9:JK9)),"")</f>
        <v>12358</v>
      </c>
      <c r="JM9" s="144">
        <f>+IFERROR(IF(ISTEXT(JM$5)=FALSE,(INDEX(OSIT!$1:$1048576,MATCH(Ositran!$B9,OSIT!$A:$A,0),MATCH(Ositran!JM$5,OSIT!$1:$1,0))),SUM(JA9:JL9)),"")</f>
        <v>15109</v>
      </c>
      <c r="JN9" s="144">
        <f>+IFERROR(IF(ISTEXT(JN$5)=FALSE,(INDEX(OSIT!$1:$1048576,MATCH(Ositran!$B9,OSIT!$A:$A,0),MATCH(Ositran!JN$5,OSIT!$1:$1,0))),SUM(JB9:JM9)),"")</f>
        <v>15072</v>
      </c>
      <c r="JO9" s="144">
        <f>+IFERROR(IF(ISTEXT(JO$5)=FALSE,(INDEX(OSIT!$1:$1048576,MATCH(Ositran!$B9,OSIT!$A:$A,0),MATCH(Ositran!JO$5,OSIT!$1:$1,0))),SUM(JC9:JN9)),"")</f>
        <v>15027</v>
      </c>
      <c r="JP9" s="141">
        <f>+IFERROR(IF(ISTEXT(JP$5)=FALSE,(INDEX(OSIT!$1:$1048576,MATCH(Ositran!$B9,OSIT!$A:$A,0),MATCH(Ositran!JP$5,OSIT!$1:$1,0))),SUM(JD9:JO9)),"")</f>
        <v>124432</v>
      </c>
      <c r="JQ9" s="144">
        <f>+IFERROR(IF(ISTEXT(JQ$5)=FALSE,(INDEX(OSIT!$1:$1048576,MATCH(Ositran!$B9,OSIT!$A:$A,0),MATCH(Ositran!JQ$5,OSIT!$1:$1,0))),SUM(JE9:JP9)),"")</f>
        <v>14766</v>
      </c>
      <c r="JR9" s="144">
        <f>+IFERROR(IF(ISTEXT(JR$5)=FALSE,(INDEX(OSIT!$1:$1048576,MATCH(Ositran!$B9,OSIT!$A:$A,0),MATCH(Ositran!JR$5,OSIT!$1:$1,0))),SUM(JF9:JQ9)),"")</f>
        <v>12786</v>
      </c>
      <c r="JS9" s="144">
        <f>+IFERROR(IF(ISTEXT(JS$5)=FALSE,(INDEX(OSIT!$1:$1048576,MATCH(Ositran!$B9,OSIT!$A:$A,0),MATCH(Ositran!JS$5,OSIT!$1:$1,0))),SUM(JG9:JR9)),"")</f>
        <v>10457</v>
      </c>
      <c r="JT9" s="144">
        <f>+IFERROR(IF(ISTEXT(JT$5)=FALSE,(INDEX(OSIT!$1:$1048576,MATCH(Ositran!$B9,OSIT!$A:$A,0),MATCH(Ositran!JT$5,OSIT!$1:$1,0))),SUM(JH9:JS9)),"")</f>
        <v>11606</v>
      </c>
      <c r="JU9" s="144">
        <f>+IFERROR(IF(ISTEXT(JU$5)=FALSE,(INDEX(OSIT!$1:$1048576,MATCH(Ositran!$B9,OSIT!$A:$A,0),MATCH(Ositran!JU$5,OSIT!$1:$1,0))),SUM(JI9:JT9)),"")</f>
        <v>15286</v>
      </c>
      <c r="JV9" s="144">
        <f>+IFERROR(IF(ISTEXT(JV$5)=FALSE,(INDEX(OSIT!$1:$1048576,MATCH(Ositran!$B9,OSIT!$A:$A,0),MATCH(Ositran!JV$5,OSIT!$1:$1,0))),SUM(JJ9:JU9)),"")</f>
        <v>16159</v>
      </c>
      <c r="JW9" s="144">
        <f>+IFERROR(IF(ISTEXT(JW$5)=FALSE,(INDEX(OSIT!$1:$1048576,MATCH(Ositran!$B9,OSIT!$A:$A,0),MATCH(Ositran!JW$5,OSIT!$1:$1,0))),SUM(JK9:JV9)),"")</f>
        <v>19770</v>
      </c>
      <c r="JX9" s="144">
        <f>+IFERROR(IF(ISTEXT(JX$5)=FALSE,(INDEX(OSIT!$1:$1048576,MATCH(Ositran!$B9,OSIT!$A:$A,0),MATCH(Ositran!JX$5,OSIT!$1:$1,0))),SUM(JL9:JW9)),"")</f>
        <v>19854</v>
      </c>
      <c r="JY9" s="144">
        <f>+IFERROR(IF(ISTEXT(JY$5)=FALSE,(INDEX(OSIT!$1:$1048576,MATCH(Ositran!$B9,OSIT!$A:$A,0),MATCH(Ositran!JY$5,OSIT!$1:$1,0))),SUM(JM9:JX9)),"")</f>
        <v>18426</v>
      </c>
      <c r="JZ9" s="144">
        <f>+IFERROR(IF(ISTEXT(JZ$5)=FALSE,(INDEX(OSIT!$1:$1048576,MATCH(Ositran!$B9,OSIT!$A:$A,0),MATCH(Ositran!JZ$5,OSIT!$1:$1,0))),SUM(JN9:JY9)),"")</f>
        <v>17765</v>
      </c>
      <c r="KA9" s="144">
        <f>+IFERROR(IF(ISTEXT(KA$5)=FALSE,(INDEX(OSIT!$1:$1048576,MATCH(Ositran!$B9,OSIT!$A:$A,0),MATCH(Ositran!KA$5,OSIT!$1:$1,0))),SUM(JO9:JZ9)),"")</f>
        <v>17946</v>
      </c>
      <c r="KB9" s="144">
        <f>+IFERROR(IF(ISTEXT(KB$5)=FALSE,(INDEX(OSIT!$1:$1048576,MATCH(Ositran!$B9,OSIT!$A:$A,0),MATCH(Ositran!KB$5,OSIT!$1:$1,0))),SUM(JP9:KA9)),"")</f>
        <v>18001</v>
      </c>
      <c r="KC9" s="141">
        <f>+IFERROR(IF(ISTEXT(KC$5)=FALSE,(INDEX(OSIT!$1:$1048576,MATCH(Ositran!$B9,OSIT!$A:$A,0),MATCH(Ositran!KC$5,OSIT!$1:$1,0))),SUM(JQ9:KB9)),"")</f>
        <v>192822</v>
      </c>
      <c r="KD9" s="144">
        <f>+IFERROR(IF(ISTEXT(KD$5)=FALSE,(INDEX(OSIT!$1:$1048576,MATCH(Ositran!$B9,OSIT!$A:$A,0),MATCH(Ositran!KD$5,OSIT!$1:$1,0))),SUM(JR9:KC9)),"")</f>
        <v>18181</v>
      </c>
      <c r="KE9" s="144">
        <f>+IFERROR(IF(ISTEXT(KE$5)=FALSE,(INDEX(OSIT!$1:$1048576,MATCH(Ositran!$B9,OSIT!$A:$A,0),MATCH(Ositran!KE$5,OSIT!$1:$1,0))),SUM(JS9:KD9)),"")</f>
        <v>15538</v>
      </c>
      <c r="KF9" s="144">
        <f>+IFERROR(IF(ISTEXT(KF$5)=FALSE,(INDEX(OSIT!$1:$1048576,MATCH(Ositran!$B9,OSIT!$A:$A,0),MATCH(Ositran!KF$5,OSIT!$1:$1,0))),SUM(JT9:KE9)),"")</f>
        <v>13557</v>
      </c>
      <c r="KG9" s="144">
        <f>+IFERROR(IF(ISTEXT(KG$5)=FALSE,(INDEX(OSIT!$1:$1048576,MATCH(Ositran!$B9,OSIT!$A:$A,0),MATCH(Ositran!KG$5,OSIT!$1:$1,0))),SUM(JU9:KF9)),"")</f>
        <v>13392</v>
      </c>
      <c r="KH9" s="144">
        <f>+IFERROR(IF(ISTEXT(KH$5)=FALSE,(INDEX(OSIT!$1:$1048576,MATCH(Ositran!$B9,OSIT!$A:$A,0),MATCH(Ositran!KH$5,OSIT!$1:$1,0))),SUM(JV9:KG9)),"")</f>
        <v>16087</v>
      </c>
      <c r="KI9" s="144">
        <f>+IFERROR(IF(ISTEXT(KI$5)=FALSE,(INDEX(OSIT!$1:$1048576,MATCH(Ositran!$B9,OSIT!$A:$A,0),MATCH(Ositran!KI$5,OSIT!$1:$1,0))),SUM(JW9:KH9)),"")</f>
        <v>15015</v>
      </c>
      <c r="KJ9" s="144">
        <f>+IFERROR(IF(ISTEXT(KJ$5)=FALSE,(INDEX(OSIT!$1:$1048576,MATCH(Ositran!$B9,OSIT!$A:$A,0),MATCH(Ositran!KJ$5,OSIT!$1:$1,0))),SUM(JX9:KI9)),"")</f>
        <v>18654</v>
      </c>
      <c r="KK9" s="144">
        <f>+IFERROR(IF(ISTEXT(KK$5)=FALSE,(INDEX(OSIT!$1:$1048576,MATCH(Ositran!$B9,OSIT!$A:$A,0),MATCH(Ositran!KK$5,OSIT!$1:$1,0))),SUM(JY9:KJ9)),"")</f>
        <v>18028</v>
      </c>
      <c r="KL9" s="144">
        <f>+IFERROR(IF(ISTEXT(KL$5)=FALSE,(INDEX(OSIT!$1:$1048576,MATCH(Ositran!$B9,OSIT!$A:$A,0),MATCH(Ositran!KL$5,OSIT!$1:$1,0))),SUM(JZ9:KK9)),"")</f>
        <v>17538</v>
      </c>
      <c r="KM9" s="144">
        <f>+IFERROR(IF(ISTEXT(KM$5)=FALSE,(INDEX(OSIT!$1:$1048576,MATCH(Ositran!$B9,OSIT!$A:$A,0),MATCH(Ositran!KM$5,OSIT!$1:$1,0))),SUM(KA9:KL9)),"")</f>
        <v>19370</v>
      </c>
      <c r="KN9" s="144">
        <f>+IFERROR(IF(ISTEXT(KN$5)=FALSE,(INDEX(OSIT!$1:$1048576,MATCH(Ositran!$B9,OSIT!$A:$A,0),MATCH(Ositran!KN$5,OSIT!$1:$1,0))),SUM(KB9:KM9)),"")</f>
        <v>17591</v>
      </c>
      <c r="KO9" s="144">
        <f>+IFERROR(IF(ISTEXT(KO$5)=FALSE,(INDEX(OSIT!$1:$1048576,MATCH(Ositran!$B9,OSIT!$A:$A,0),MATCH(Ositran!KO$5,OSIT!$1:$1,0))),SUM(KC9:KN9)),"")</f>
        <v>17859</v>
      </c>
      <c r="KP9" s="141">
        <f>+IFERROR(IF(ISTEXT(KP$5)=FALSE,(INDEX(OSIT!$1:$1048576,MATCH(Ositran!$B9,OSIT!$A:$A,0),MATCH(Ositran!KP$5,OSIT!$1:$1,0))),SUM(KD9:KO9)),"")</f>
        <v>200810</v>
      </c>
      <c r="KQ9" s="144">
        <f>+IFERROR(IF(ISTEXT(KQ$5)=FALSE,(INDEX(OSIT!$1:$1048576,MATCH(Ositran!$B9,OSIT!$A:$A,0),MATCH(Ositran!KQ$5,OSIT!$1:$1,0))),SUM(KE9:KP9)),"")</f>
        <v>16428</v>
      </c>
      <c r="KR9" s="144">
        <f>+IFERROR(IF(ISTEXT(KR$5)=FALSE,(INDEX(OSIT!$1:$1048576,MATCH(Ositran!$B9,OSIT!$A:$A,0),MATCH(Ositran!KR$5,OSIT!$1:$1,0))),SUM(KF9:KQ9)),"")</f>
        <v>13591</v>
      </c>
      <c r="KS9" s="144">
        <f>+IFERROR(IF(ISTEXT(KS$5)=FALSE,(INDEX(OSIT!$1:$1048576,MATCH(Ositran!$B9,OSIT!$A:$A,0),MATCH(Ositran!KS$5,OSIT!$1:$1,0))),SUM(KG9:KR9)),"")</f>
        <v>4206</v>
      </c>
      <c r="KT9" s="144">
        <f>+IFERROR(IF(ISTEXT(KT$5)=FALSE,(INDEX(OSIT!$1:$1048576,MATCH(Ositran!$B9,OSIT!$A:$A,0),MATCH(Ositran!KT$5,OSIT!$1:$1,0))),SUM(KH9:KS9)),"")</f>
        <v>0</v>
      </c>
      <c r="KU9" s="144">
        <f>+IFERROR(IF(ISTEXT(KU$5)=FALSE,(INDEX(OSIT!$1:$1048576,MATCH(Ositran!$B9,OSIT!$A:$A,0),MATCH(Ositran!KU$5,OSIT!$1:$1,0))),SUM(KI9:KT9)),"")</f>
        <v>1340</v>
      </c>
      <c r="KV9" s="144">
        <f>+IFERROR(IF(ISTEXT(KV$5)=FALSE,(INDEX(OSIT!$1:$1048576,MATCH(Ositran!$B9,OSIT!$A:$A,0),MATCH(Ositran!KV$5,OSIT!$1:$1,0))),SUM(KJ9:KU9)),"")</f>
        <v>0</v>
      </c>
      <c r="KW9" s="144">
        <f>+IFERROR(IF(ISTEXT(KW$5)=FALSE,(INDEX(OSIT!$1:$1048576,MATCH(Ositran!$B9,OSIT!$A:$A,0),MATCH(Ositran!KW$5,OSIT!$1:$1,0))),SUM(KK9:KV9)),"")</f>
        <v>4688</v>
      </c>
      <c r="KX9" s="144">
        <f>+IFERROR(IF(ISTEXT(KX$5)=FALSE,(INDEX(OSIT!$1:$1048576,MATCH(Ositran!$B9,OSIT!$A:$A,0),MATCH(Ositran!KX$5,OSIT!$1:$1,0))),SUM(KL9:KW9)),"")</f>
        <v>17409</v>
      </c>
      <c r="KY9" s="144">
        <f>+IFERROR(IF(ISTEXT(KY$5)=FALSE,(INDEX(OSIT!$1:$1048576,MATCH(Ositran!$B9,OSIT!$A:$A,0),MATCH(Ositran!KY$5,OSIT!$1:$1,0))),SUM(KM9:KX9)),"")</f>
        <v>17992</v>
      </c>
      <c r="KZ9" s="144">
        <f>+IFERROR(IF(ISTEXT(KZ$5)=FALSE,(INDEX(OSIT!$1:$1048576,MATCH(Ositran!$B9,OSIT!$A:$A,0),MATCH(Ositran!KZ$5,OSIT!$1:$1,0))),SUM(KN9:KY9)),"")</f>
        <v>18585</v>
      </c>
      <c r="LA9" s="144">
        <f>+IFERROR(IF(ISTEXT(LA$5)=FALSE,(INDEX(OSIT!$1:$1048576,MATCH(Ositran!$B9,OSIT!$A:$A,0),MATCH(Ositran!LA$5,OSIT!$1:$1,0))),SUM(KO9:KZ9)),"")</f>
        <v>18518</v>
      </c>
      <c r="LB9" s="144">
        <f>+IFERROR(IF(ISTEXT(LB$5)=FALSE,(INDEX(OSIT!$1:$1048576,MATCH(Ositran!$B9,OSIT!$A:$A,0),MATCH(Ositran!LB$5,OSIT!$1:$1,0))),SUM(KP9:LA9)),"")</f>
        <v>17757</v>
      </c>
      <c r="LC9" s="141">
        <f>+IFERROR(IF(ISTEXT(LC$5)=FALSE,(INDEX(OSIT!$1:$1048576,MATCH(Ositran!$B9,OSIT!$A:$A,0),MATCH(Ositran!LC$5,OSIT!$1:$1,0))),SUM(KQ9:LB9)),"")</f>
        <v>130514</v>
      </c>
      <c r="LD9" s="144">
        <f>+IFERROR(IF(ISTEXT(LD$5)=FALSE,(INDEX(OSIT!$1:$1048576,MATCH(Ositran!$B9,OSIT!$A:$A,0),MATCH(Ositran!LD$5,OSIT!$1:$1,0))),SUM(KR9:LC9)),"")</f>
        <v>16638</v>
      </c>
      <c r="LE9" s="144">
        <f>+IFERROR(IF(ISTEXT(LE$5)=FALSE,(INDEX(OSIT!$1:$1048576,MATCH(Ositran!$B9,OSIT!$A:$A,0),MATCH(Ositran!LE$5,OSIT!$1:$1,0))),SUM(KS9:LD9)),"")</f>
        <v>12807</v>
      </c>
      <c r="LF9" s="144">
        <f>+IFERROR(IF(ISTEXT(LF$5)=FALSE,(INDEX(OSIT!$1:$1048576,MATCH(Ositran!$B9,OSIT!$A:$A,0),MATCH(Ositran!LF$5,OSIT!$1:$1,0))),SUM(KT9:LE9)),"")</f>
        <v>14052</v>
      </c>
      <c r="LG9" s="144">
        <f>+IFERROR(IF(ISTEXT(LG$5)=FALSE,(INDEX(OSIT!$1:$1048576,MATCH(Ositran!$B9,OSIT!$A:$A,0),MATCH(Ositran!LG$5,OSIT!$1:$1,0))),SUM(KU9:LF9)),"")</f>
        <v>14891</v>
      </c>
      <c r="LH9" s="144">
        <f>+IFERROR(IF(ISTEXT(LH$5)=FALSE,(INDEX(OSIT!$1:$1048576,MATCH(Ositran!$B9,OSIT!$A:$A,0),MATCH(Ositran!LH$5,OSIT!$1:$1,0))),SUM(KV9:LG9)),"")</f>
        <v>16782</v>
      </c>
      <c r="LI9" s="144">
        <f>+IFERROR(IF(ISTEXT(LI$5)=FALSE,(INDEX(OSIT!$1:$1048576,MATCH(Ositran!$B9,OSIT!$A:$A,0),MATCH(Ositran!LI$5,OSIT!$1:$1,0))),SUM(KW9:LH9)),"")</f>
        <v>16415</v>
      </c>
      <c r="LJ9" s="144">
        <f>+IFERROR(IF(ISTEXT(LJ$5)=FALSE,(INDEX(OSIT!$1:$1048576,MATCH(Ositran!$B9,OSIT!$A:$A,0),MATCH(Ositran!LJ$5,OSIT!$1:$1,0))),SUM(KX9:LI9)),"")</f>
        <v>20581</v>
      </c>
      <c r="LK9" s="144">
        <f>+IFERROR(IF(ISTEXT(LK$5)=FALSE,(INDEX(OSIT!$1:$1048576,MATCH(Ositran!$B9,OSIT!$A:$A,0),MATCH(Ositran!LK$5,OSIT!$1:$1,0))),SUM(KY9:LJ9)),"")</f>
        <v>19228</v>
      </c>
      <c r="LL9" s="144">
        <f>+IFERROR(IF(ISTEXT(LL$5)=FALSE,(INDEX(OSIT!$1:$1048576,MATCH(Ositran!$B9,OSIT!$A:$A,0),MATCH(Ositran!LL$5,OSIT!$1:$1,0))),SUM(KZ9:LK9)),"")</f>
        <v>17946</v>
      </c>
      <c r="LM9" s="144">
        <f>+IFERROR(IF(ISTEXT(LM$5)=FALSE,(INDEX(OSIT!$1:$1048576,MATCH(Ositran!$B9,OSIT!$A:$A,0),MATCH(Ositran!LM$5,OSIT!$1:$1,0))),SUM(LA9:LL9)),"")</f>
        <v>18040</v>
      </c>
      <c r="LN9" s="144">
        <f>+IFERROR(IF(ISTEXT(LN$5)=FALSE,(INDEX(OSIT!$1:$1048576,MATCH(Ositran!$B9,OSIT!$A:$A,0),MATCH(Ositran!LN$5,OSIT!$1:$1,0))),SUM(LB9:LM9)),"")</f>
        <v>18533</v>
      </c>
      <c r="LO9" s="144">
        <f>+IFERROR(IF(ISTEXT(LO$5)=FALSE,(INDEX(OSIT!$1:$1048576,MATCH(Ositran!$B9,OSIT!$A:$A,0),MATCH(Ositran!LO$5,OSIT!$1:$1,0))),SUM(LC9:LN9)),"")</f>
        <v>18749</v>
      </c>
      <c r="LP9" s="141">
        <f>+IFERROR(IF(ISTEXT(LP$5)=FALSE,(INDEX(OSIT!$1:$1048576,MATCH(Ositran!$B9,OSIT!$A:$A,0),MATCH(Ositran!LP$5,OSIT!$1:$1,0))),SUM(LD9:LO9)),"")</f>
        <v>204662</v>
      </c>
      <c r="LQ9" s="144">
        <f>+IFERROR(IF(ISTEXT(LQ$5)=FALSE,(INDEX(OSIT!$1:$1048576,MATCH(Ositran!$B9,OSIT!$A:$A,0),MATCH(Ositran!LQ$5,OSIT!$1:$1,0))),SUM(LE9:LP9)),"")</f>
        <v>17199</v>
      </c>
      <c r="LR9" s="144">
        <f>+IFERROR(IF(ISTEXT(LR$5)=FALSE,(INDEX(OSIT!$1:$1048576,MATCH(Ositran!$B9,OSIT!$A:$A,0),MATCH(Ositran!LR$5,OSIT!$1:$1,0))),SUM(LF9:LQ9)),"")</f>
        <v>12740</v>
      </c>
      <c r="LS9" s="144">
        <f>+IFERROR(IF(ISTEXT(LS$5)=FALSE,(INDEX(OSIT!$1:$1048576,MATCH(Ositran!$B9,OSIT!$A:$A,0),MATCH(Ositran!LS$5,OSIT!$1:$1,0))),SUM(LG9:LR9)),"")</f>
        <v>12692</v>
      </c>
      <c r="LT9" s="144">
        <f>+IFERROR(IF(ISTEXT(LT$5)=FALSE,(INDEX(OSIT!$1:$1048576,MATCH(Ositran!$B9,OSIT!$A:$A,0),MATCH(Ositran!LT$5,OSIT!$1:$1,0))),SUM(LH9:LS9)),"")</f>
        <v>12647</v>
      </c>
      <c r="LU9" s="144">
        <f>+IFERROR(IF(ISTEXT(LU$5)=FALSE,(INDEX(OSIT!$1:$1048576,MATCH(Ositran!$B9,OSIT!$A:$A,0),MATCH(Ositran!LU$5,OSIT!$1:$1,0))),SUM(LI9:LT9)),"")</f>
        <v>16894</v>
      </c>
      <c r="LV9" s="144">
        <f>+IFERROR(IF(ISTEXT(LV$5)=FALSE,(INDEX(OSIT!$1:$1048576,MATCH(Ositran!$B9,OSIT!$A:$A,0),MATCH(Ositran!LV$5,OSIT!$1:$1,0))),SUM(LJ9:LU9)),"")</f>
        <v>16578</v>
      </c>
      <c r="LW9" s="144">
        <f>+IFERROR(IF(ISTEXT(LW$5)=FALSE,(INDEX(OSIT!$1:$1048576,MATCH(Ositran!$B9,OSIT!$A:$A,0),MATCH(Ositran!LW$5,OSIT!$1:$1,0))),SUM(LK9:LV9)),"")</f>
        <v>22709</v>
      </c>
      <c r="LX9" s="144">
        <f>+IFERROR(IF(ISTEXT(LX$5)=FALSE,(INDEX(OSIT!$1:$1048576,MATCH(Ositran!$B9,OSIT!$A:$A,0),MATCH(Ositran!LX$5,OSIT!$1:$1,0))),SUM(LL9:LW9)),"")</f>
        <v>20675</v>
      </c>
      <c r="LY9" s="144">
        <f>+IFERROR(IF(ISTEXT(LY$5)=FALSE,(INDEX(OSIT!$1:$1048576,MATCH(Ositran!$B9,OSIT!$A:$A,0),MATCH(Ositran!LY$5,OSIT!$1:$1,0))),SUM(LM9:LX9)),"")</f>
        <v>18593</v>
      </c>
      <c r="LZ9" s="144">
        <f>+IFERROR(IF(ISTEXT(LZ$5)=FALSE,(INDEX(OSIT!$1:$1048576,MATCH(Ositran!$B9,OSIT!$A:$A,0),MATCH(Ositran!LZ$5,OSIT!$1:$1,0))),SUM(LN9:LY9)),"")</f>
        <v>20843</v>
      </c>
      <c r="MA9" s="144">
        <f>+IFERROR(IF(ISTEXT(MA$5)=FALSE,(INDEX(OSIT!$1:$1048576,MATCH(Ositran!$B9,OSIT!$A:$A,0),MATCH(Ositran!MA$5,OSIT!$1:$1,0))),SUM(LO9:LZ9)),"")</f>
        <v>0</v>
      </c>
      <c r="MB9" s="144">
        <f>+IFERROR(IF(ISTEXT(MB$5)=FALSE,(INDEX(OSIT!$1:$1048576,MATCH(Ositran!$B9,OSIT!$A:$A,0),MATCH(Ositran!MB$5,OSIT!$1:$1,0))),SUM(LP9:MA9)),"")</f>
        <v>0</v>
      </c>
      <c r="MC9" s="141">
        <f>+IFERROR(IF(ISTEXT(MC$5)=FALSE,(INDEX(OSIT!$1:$1048576,MATCH(Ositran!$B9,OSIT!$A:$A,0),MATCH(Ositran!MC$5,OSIT!$1:$1,0))),SUM(LQ9:MB9)),"")</f>
        <v>171570</v>
      </c>
      <c r="MD9" s="144" t="str">
        <f>+IFERROR(IF(ISTEXT(MD$5)=FALSE,(INDEX(OSIT!$1:$1048576,MATCH(Ositran!$B9,OSIT!$A:$A,0),MATCH(Ositran!MD$5,OSIT!$1:$1,0))),SUM(LR9:MC9)),"")</f>
        <v/>
      </c>
      <c r="ME9" s="144" t="str">
        <f>+IFERROR(IF(ISTEXT(ME$5)=FALSE,(INDEX(OSIT!$1:$1048576,MATCH(Ositran!$B9,OSIT!$A:$A,0),MATCH(Ositran!ME$5,OSIT!$1:$1,0))),SUM(LS9:MD9)),"")</f>
        <v/>
      </c>
      <c r="MF9" s="144" t="str">
        <f>+IFERROR(IF(ISTEXT(MF$5)=FALSE,(INDEX(OSIT!$1:$1048576,MATCH(Ositran!$B9,OSIT!$A:$A,0),MATCH(Ositran!MF$5,OSIT!$1:$1,0))),SUM(LT9:ME9)),"")</f>
        <v/>
      </c>
      <c r="MG9" s="144" t="str">
        <f>+IFERROR(IF(ISTEXT(MG$5)=FALSE,(INDEX(OSIT!$1:$1048576,MATCH(Ositran!$B9,OSIT!$A:$A,0),MATCH(Ositran!MG$5,OSIT!$1:$1,0))),SUM(LU9:MF9)),"")</f>
        <v/>
      </c>
      <c r="MH9" s="144" t="str">
        <f>+IFERROR(IF(ISTEXT(MH$5)=FALSE,(INDEX(OSIT!$1:$1048576,MATCH(Ositran!$B9,OSIT!$A:$A,0),MATCH(Ositran!MH$5,OSIT!$1:$1,0))),SUM(LV9:MG9)),"")</f>
        <v/>
      </c>
      <c r="MI9" s="144" t="str">
        <f>+IFERROR(IF(ISTEXT(MI$5)=FALSE,(INDEX(OSIT!$1:$1048576,MATCH(Ositran!$B9,OSIT!$A:$A,0),MATCH(Ositran!MI$5,OSIT!$1:$1,0))),SUM(LW9:MH9)),"")</f>
        <v/>
      </c>
      <c r="MJ9" s="144" t="str">
        <f>+IFERROR(IF(ISTEXT(MJ$5)=FALSE,(INDEX(OSIT!$1:$1048576,MATCH(Ositran!$B9,OSIT!$A:$A,0),MATCH(Ositran!MJ$5,OSIT!$1:$1,0))),SUM(LX9:MI9)),"")</f>
        <v/>
      </c>
      <c r="MK9" s="144" t="str">
        <f>+IFERROR(IF(ISTEXT(MK$5)=FALSE,(INDEX(OSIT!$1:$1048576,MATCH(Ositran!$B9,OSIT!$A:$A,0),MATCH(Ositran!MK$5,OSIT!$1:$1,0))),SUM(LY9:MJ9)),"")</f>
        <v/>
      </c>
      <c r="ML9" s="144" t="str">
        <f>+IFERROR(IF(ISTEXT(ML$5)=FALSE,(INDEX(OSIT!$1:$1048576,MATCH(Ositran!$B9,OSIT!$A:$A,0),MATCH(Ositran!ML$5,OSIT!$1:$1,0))),SUM(LZ9:MK9)),"")</f>
        <v/>
      </c>
      <c r="MM9" s="144" t="str">
        <f>+IFERROR(IF(ISTEXT(MM$5)=FALSE,(INDEX(OSIT!$1:$1048576,MATCH(Ositran!$B9,OSIT!$A:$A,0),MATCH(Ositran!MM$5,OSIT!$1:$1,0))),SUM(MA9:ML9)),"")</f>
        <v/>
      </c>
      <c r="MN9" s="144" t="str">
        <f>+IFERROR(IF(ISTEXT(MN$5)=FALSE,(INDEX(OSIT!$1:$1048576,MATCH(Ositran!$B9,OSIT!$A:$A,0),MATCH(Ositran!MN$5,OSIT!$1:$1,0))),SUM(MB9:MM9)),"")</f>
        <v/>
      </c>
      <c r="MO9" s="144" t="str">
        <f>+IFERROR(IF(ISTEXT(MO$5)=FALSE,(INDEX(OSIT!$1:$1048576,MATCH(Ositran!$B9,OSIT!$A:$A,0),MATCH(Ositran!MO$5,OSIT!$1:$1,0))),SUM(MC9:MN9)),"")</f>
        <v/>
      </c>
      <c r="MP9" s="141">
        <f>+IFERROR(IF(ISTEXT(MP$5)=FALSE,(INDEX(OSIT!$1:$1048576,MATCH(Ositran!$B9,OSIT!$A:$A,0),MATCH(Ositran!MP$5,OSIT!$1:$1,0))),SUM(MD9:MO9)),"")</f>
        <v>0</v>
      </c>
    </row>
    <row r="10" spans="1:354" s="5" customFormat="1">
      <c r="B10" s="9" t="s">
        <v>62</v>
      </c>
      <c r="C10" s="286" t="s">
        <v>63</v>
      </c>
      <c r="D10" s="144"/>
      <c r="E10" s="144"/>
      <c r="F10" s="144"/>
      <c r="G10" s="144"/>
      <c r="H10" s="144"/>
      <c r="I10" s="144"/>
      <c r="J10" s="144"/>
      <c r="K10" s="144"/>
      <c r="L10" s="144"/>
      <c r="M10" s="144"/>
      <c r="N10" s="144"/>
      <c r="O10" s="144"/>
      <c r="P10" s="141"/>
      <c r="Q10" s="144"/>
      <c r="R10" s="144"/>
      <c r="S10" s="144"/>
      <c r="T10" s="144"/>
      <c r="U10" s="144"/>
      <c r="V10" s="144"/>
      <c r="W10" s="144"/>
      <c r="X10" s="144"/>
      <c r="Y10" s="144"/>
      <c r="Z10" s="144"/>
      <c r="AA10" s="144"/>
      <c r="AB10" s="144"/>
      <c r="AC10" s="141"/>
      <c r="AD10" s="144"/>
      <c r="AE10" s="144"/>
      <c r="AF10" s="144"/>
      <c r="AG10" s="144"/>
      <c r="AH10" s="144"/>
      <c r="AI10" s="144"/>
      <c r="AJ10" s="144"/>
      <c r="AK10" s="144"/>
      <c r="AL10" s="144"/>
      <c r="AM10" s="144"/>
      <c r="AN10" s="144"/>
      <c r="AO10" s="144"/>
      <c r="AP10" s="141"/>
      <c r="AQ10" s="144"/>
      <c r="AR10" s="144"/>
      <c r="AS10" s="144"/>
      <c r="AT10" s="144"/>
      <c r="AU10" s="144"/>
      <c r="AV10" s="144"/>
      <c r="AW10" s="144"/>
      <c r="AX10" s="144"/>
      <c r="AY10" s="144"/>
      <c r="AZ10" s="144"/>
      <c r="BA10" s="144"/>
      <c r="BB10" s="144"/>
      <c r="BC10" s="141"/>
      <c r="BD10" s="144"/>
      <c r="BE10" s="144"/>
      <c r="BF10" s="144"/>
      <c r="BG10" s="144"/>
      <c r="BH10" s="144"/>
      <c r="BI10" s="144"/>
      <c r="BJ10" s="144"/>
      <c r="BK10" s="144"/>
      <c r="BL10" s="144"/>
      <c r="BM10" s="144"/>
      <c r="BN10" s="144"/>
      <c r="BO10" s="144"/>
      <c r="BP10" s="141"/>
      <c r="BQ10" s="144"/>
      <c r="BR10" s="144"/>
      <c r="BS10" s="144"/>
      <c r="BT10" s="144"/>
      <c r="BU10" s="144"/>
      <c r="BV10" s="144"/>
      <c r="BW10" s="144"/>
      <c r="BX10" s="144"/>
      <c r="BY10" s="144"/>
      <c r="BZ10" s="144"/>
      <c r="CA10" s="144"/>
      <c r="CB10" s="144"/>
      <c r="CC10" s="141"/>
      <c r="CD10" s="144"/>
      <c r="CE10" s="144"/>
      <c r="CF10" s="144"/>
      <c r="CG10" s="144"/>
      <c r="CH10" s="144"/>
      <c r="CI10" s="144"/>
      <c r="CJ10" s="144"/>
      <c r="CK10" s="144"/>
      <c r="CL10" s="144"/>
      <c r="CM10" s="144"/>
      <c r="CN10" s="144"/>
      <c r="CO10" s="144"/>
      <c r="CP10" s="141"/>
      <c r="CQ10" s="144"/>
      <c r="CR10" s="144"/>
      <c r="CS10" s="144"/>
      <c r="CT10" s="144"/>
      <c r="CU10" s="144"/>
      <c r="CV10" s="144"/>
      <c r="CW10" s="144"/>
      <c r="CX10" s="144"/>
      <c r="CY10" s="144"/>
      <c r="CZ10" s="144"/>
      <c r="DA10" s="144"/>
      <c r="DB10" s="144"/>
      <c r="DC10" s="141"/>
      <c r="DD10" s="144"/>
      <c r="DE10" s="144"/>
      <c r="DF10" s="144"/>
      <c r="DG10" s="144"/>
      <c r="DH10" s="144"/>
      <c r="DI10" s="144"/>
      <c r="DJ10" s="144"/>
      <c r="DK10" s="144"/>
      <c r="DL10" s="144"/>
      <c r="DM10" s="144"/>
      <c r="DN10" s="144"/>
      <c r="DO10" s="144"/>
      <c r="DP10" s="141"/>
      <c r="DQ10" s="144"/>
      <c r="DR10" s="144"/>
      <c r="DS10" s="144"/>
      <c r="DT10" s="144"/>
      <c r="DU10" s="144"/>
      <c r="DV10" s="144"/>
      <c r="DW10" s="144"/>
      <c r="DX10" s="144"/>
      <c r="DY10" s="144"/>
      <c r="DZ10" s="144"/>
      <c r="EA10" s="144"/>
      <c r="EB10" s="144"/>
      <c r="EC10" s="141"/>
      <c r="ED10" s="144">
        <v>0</v>
      </c>
      <c r="EE10" s="144">
        <v>0</v>
      </c>
      <c r="EF10" s="144">
        <v>1823</v>
      </c>
      <c r="EG10" s="144">
        <v>1911</v>
      </c>
      <c r="EH10" s="144">
        <v>2128</v>
      </c>
      <c r="EI10" s="144">
        <v>2428</v>
      </c>
      <c r="EJ10" s="144">
        <v>3130</v>
      </c>
      <c r="EK10" s="144">
        <v>3166</v>
      </c>
      <c r="EL10" s="144">
        <v>3552</v>
      </c>
      <c r="EM10" s="144">
        <v>3773</v>
      </c>
      <c r="EN10" s="144">
        <v>3522</v>
      </c>
      <c r="EO10" s="144">
        <v>3472</v>
      </c>
      <c r="EP10" s="141">
        <v>28905</v>
      </c>
      <c r="EQ10" s="144">
        <v>3220</v>
      </c>
      <c r="ER10" s="144">
        <v>2551</v>
      </c>
      <c r="ES10" s="144">
        <v>2659</v>
      </c>
      <c r="ET10" s="144">
        <v>2723</v>
      </c>
      <c r="EU10" s="144">
        <v>2667</v>
      </c>
      <c r="EV10" s="144">
        <v>3102</v>
      </c>
      <c r="EW10" s="144">
        <v>3826</v>
      </c>
      <c r="EX10" s="144">
        <v>3468</v>
      </c>
      <c r="EY10" s="144">
        <v>3097</v>
      </c>
      <c r="EZ10" s="144">
        <v>3439</v>
      </c>
      <c r="FA10" s="144">
        <v>3362</v>
      </c>
      <c r="FB10" s="144">
        <v>3670</v>
      </c>
      <c r="FC10" s="141">
        <v>37784</v>
      </c>
      <c r="FD10" s="144">
        <v>3191</v>
      </c>
      <c r="FE10" s="144">
        <v>2043</v>
      </c>
      <c r="FF10" s="144">
        <v>2169</v>
      </c>
      <c r="FG10" s="144">
        <v>2529</v>
      </c>
      <c r="FH10" s="144">
        <v>3054</v>
      </c>
      <c r="FI10" s="144">
        <v>3394</v>
      </c>
      <c r="FJ10" s="144">
        <v>4305</v>
      </c>
      <c r="FK10" s="144">
        <v>3883</v>
      </c>
      <c r="FL10" s="144">
        <v>3424</v>
      </c>
      <c r="FM10" s="144">
        <v>4010</v>
      </c>
      <c r="FN10" s="144">
        <v>3858</v>
      </c>
      <c r="FO10" s="144">
        <v>4065</v>
      </c>
      <c r="FP10" s="141">
        <v>39925</v>
      </c>
      <c r="FQ10" s="144">
        <v>3664</v>
      </c>
      <c r="FR10" s="144">
        <v>3032</v>
      </c>
      <c r="FS10" s="144">
        <v>3239</v>
      </c>
      <c r="FT10" s="144">
        <v>3541</v>
      </c>
      <c r="FU10" s="144">
        <v>3907</v>
      </c>
      <c r="FV10" s="144">
        <v>4060</v>
      </c>
      <c r="FW10" s="144">
        <v>5160</v>
      </c>
      <c r="FX10" s="144">
        <v>4762</v>
      </c>
      <c r="FY10" s="144">
        <v>4345</v>
      </c>
      <c r="FZ10" s="144">
        <v>4453</v>
      </c>
      <c r="GA10" s="144">
        <v>4914</v>
      </c>
      <c r="GB10" s="144">
        <v>4519</v>
      </c>
      <c r="GC10" s="141">
        <v>49596</v>
      </c>
      <c r="GD10" s="144">
        <v>4567</v>
      </c>
      <c r="GE10" s="144">
        <v>3745</v>
      </c>
      <c r="GF10" s="144">
        <v>3739</v>
      </c>
      <c r="GG10" s="144">
        <v>4404</v>
      </c>
      <c r="GH10" s="144">
        <v>4395</v>
      </c>
      <c r="GI10" s="144">
        <v>4208</v>
      </c>
      <c r="GJ10" s="144">
        <v>5561</v>
      </c>
      <c r="GK10" s="144">
        <v>5019</v>
      </c>
      <c r="GL10" s="144">
        <v>4880</v>
      </c>
      <c r="GM10" s="144">
        <v>5267</v>
      </c>
      <c r="GN10" s="144">
        <v>4818</v>
      </c>
      <c r="GO10" s="144">
        <v>5428</v>
      </c>
      <c r="GP10" s="141">
        <v>56031</v>
      </c>
      <c r="GQ10" s="144">
        <v>5571</v>
      </c>
      <c r="GR10" s="144">
        <v>4451</v>
      </c>
      <c r="GS10" s="144">
        <v>4488</v>
      </c>
      <c r="GT10" s="144">
        <v>3932</v>
      </c>
      <c r="GU10" s="144">
        <v>5344</v>
      </c>
      <c r="GV10" s="144">
        <v>5452</v>
      </c>
      <c r="GW10" s="144">
        <v>7272</v>
      </c>
      <c r="GX10" s="144">
        <v>6203</v>
      </c>
      <c r="GY10" s="144">
        <v>5664</v>
      </c>
      <c r="GZ10" s="144">
        <v>5783</v>
      </c>
      <c r="HA10" s="144">
        <v>6132</v>
      </c>
      <c r="HB10" s="144">
        <v>6018</v>
      </c>
      <c r="HC10" s="141">
        <v>66310</v>
      </c>
      <c r="HD10" s="144">
        <v>5952</v>
      </c>
      <c r="HE10" s="144">
        <v>4227</v>
      </c>
      <c r="HF10" s="144">
        <v>4238</v>
      </c>
      <c r="HG10" s="144">
        <v>5211</v>
      </c>
      <c r="HH10" s="144">
        <v>5978</v>
      </c>
      <c r="HI10" s="144">
        <v>6157</v>
      </c>
      <c r="HJ10" s="144">
        <v>8162</v>
      </c>
      <c r="HK10" s="144">
        <v>7179</v>
      </c>
      <c r="HL10" s="144">
        <v>7014</v>
      </c>
      <c r="HM10" s="144">
        <v>7311</v>
      </c>
      <c r="HN10" s="144">
        <v>6699</v>
      </c>
      <c r="HO10" s="144">
        <v>6968</v>
      </c>
      <c r="HP10" s="141">
        <v>75096</v>
      </c>
      <c r="HQ10" s="144">
        <v>6875</v>
      </c>
      <c r="HR10" s="144">
        <v>3914</v>
      </c>
      <c r="HS10" s="144">
        <v>2618</v>
      </c>
      <c r="HT10" s="144">
        <v>3620</v>
      </c>
      <c r="HU10" s="144">
        <v>5168</v>
      </c>
      <c r="HV10" s="144">
        <v>6121</v>
      </c>
      <c r="HW10" s="144">
        <v>8324</v>
      </c>
      <c r="HX10" s="144">
        <v>7368</v>
      </c>
      <c r="HY10" s="144">
        <v>6992</v>
      </c>
      <c r="HZ10" s="144">
        <v>7555</v>
      </c>
      <c r="IA10" s="144">
        <v>7405</v>
      </c>
      <c r="IB10" s="144">
        <v>7906</v>
      </c>
      <c r="IC10" s="141">
        <v>73866</v>
      </c>
      <c r="ID10" s="144">
        <v>8315</v>
      </c>
      <c r="IE10" s="144">
        <v>6310</v>
      </c>
      <c r="IF10" s="144">
        <v>7226</v>
      </c>
      <c r="IG10" s="144">
        <v>6348</v>
      </c>
      <c r="IH10" s="144">
        <v>7241</v>
      </c>
      <c r="II10" s="144">
        <v>6843</v>
      </c>
      <c r="IJ10" s="144">
        <v>8707</v>
      </c>
      <c r="IK10" s="144">
        <v>8191</v>
      </c>
      <c r="IL10" s="144">
        <v>7781</v>
      </c>
      <c r="IM10" s="144">
        <v>8201</v>
      </c>
      <c r="IN10" s="144">
        <v>7959</v>
      </c>
      <c r="IO10" s="144">
        <v>8424</v>
      </c>
      <c r="IP10" s="141">
        <v>91546</v>
      </c>
      <c r="IQ10" s="144">
        <f>+IFERROR(IF(ISTEXT(IQ$5)=FALSE,(INDEX(OSIT!$1:$1048576,MATCH(Ositran!$B10,OSIT!$A:$A,0),MATCH(Ositran!IQ$5,OSIT!$1:$1,0))),SUM(IE10:IP10)),"")</f>
        <v>8589</v>
      </c>
      <c r="IR10" s="144">
        <f>+IFERROR(IF(ISTEXT(IR$5)=FALSE,(INDEX(OSIT!$1:$1048576,MATCH(Ositran!$B10,OSIT!$A:$A,0),MATCH(Ositran!IR$5,OSIT!$1:$1,0))),SUM(IF10:IQ10)),"")</f>
        <v>5879</v>
      </c>
      <c r="IS10" s="144">
        <f>+IFERROR(IF(ISTEXT(IS$5)=FALSE,(INDEX(OSIT!$1:$1048576,MATCH(Ositran!$B10,OSIT!$A:$A,0),MATCH(Ositran!IS$5,OSIT!$1:$1,0))),SUM(IG10:IR10)),"")</f>
        <v>5383</v>
      </c>
      <c r="IT10" s="144">
        <f>+IFERROR(IF(ISTEXT(IT$5)=FALSE,(INDEX(OSIT!$1:$1048576,MATCH(Ositran!$B10,OSIT!$A:$A,0),MATCH(Ositran!IT$5,OSIT!$1:$1,0))),SUM(IH10:IS10)),"")</f>
        <v>6459</v>
      </c>
      <c r="IU10" s="144">
        <f>+IFERROR(IF(ISTEXT(IU$5)=FALSE,(INDEX(OSIT!$1:$1048576,MATCH(Ositran!$B10,OSIT!$A:$A,0),MATCH(Ositran!IU$5,OSIT!$1:$1,0))),SUM(II10:IT10)),"")</f>
        <v>7182</v>
      </c>
      <c r="IV10" s="144">
        <f>+IFERROR(IF(ISTEXT(IV$5)=FALSE,(INDEX(OSIT!$1:$1048576,MATCH(Ositran!$B10,OSIT!$A:$A,0),MATCH(Ositran!IV$5,OSIT!$1:$1,0))),SUM(IJ10:IU10)),"")</f>
        <v>7285</v>
      </c>
      <c r="IW10" s="144">
        <f>+IFERROR(IF(ISTEXT(IW$5)=FALSE,(INDEX(OSIT!$1:$1048576,MATCH(Ositran!$B10,OSIT!$A:$A,0),MATCH(Ositran!IW$5,OSIT!$1:$1,0))),SUM(IK10:IV10)),"")</f>
        <v>9409</v>
      </c>
      <c r="IX10" s="144">
        <f>+IFERROR(IF(ISTEXT(IX$5)=FALSE,(INDEX(OSIT!$1:$1048576,MATCH(Ositran!$B10,OSIT!$A:$A,0),MATCH(Ositran!IX$5,OSIT!$1:$1,0))),SUM(IL10:IW10)),"")</f>
        <v>9150</v>
      </c>
      <c r="IY10" s="144">
        <f>+IFERROR(IF(ISTEXT(IY$5)=FALSE,(INDEX(OSIT!$1:$1048576,MATCH(Ositran!$B10,OSIT!$A:$A,0),MATCH(Ositran!IY$5,OSIT!$1:$1,0))),SUM(IM10:IX10)),"")</f>
        <v>7758</v>
      </c>
      <c r="IZ10" s="144">
        <f>+IFERROR(IF(ISTEXT(IZ$5)=FALSE,(INDEX(OSIT!$1:$1048576,MATCH(Ositran!$B10,OSIT!$A:$A,0),MATCH(Ositran!IZ$5,OSIT!$1:$1,0))),SUM(IN10:IY10)),"")</f>
        <v>7765</v>
      </c>
      <c r="JA10" s="144">
        <f>+IFERROR(IF(ISTEXT(JA$5)=FALSE,(INDEX(OSIT!$1:$1048576,MATCH(Ositran!$B10,OSIT!$A:$A,0),MATCH(Ositran!JA$5,OSIT!$1:$1,0))),SUM(IO10:IZ10)),"")</f>
        <v>7979</v>
      </c>
      <c r="JB10" s="144">
        <f>+IFERROR(IF(ISTEXT(JB$5)=FALSE,(INDEX(OSIT!$1:$1048576,MATCH(Ositran!$B10,OSIT!$A:$A,0),MATCH(Ositran!JB$5,OSIT!$1:$1,0))),SUM(IP10:JA10)),"")</f>
        <v>8235</v>
      </c>
      <c r="JC10" s="141">
        <f>+IFERROR(IF(ISTEXT(JC$5)=FALSE,(INDEX(OSIT!$1:$1048576,MATCH(Ositran!$B10,OSIT!$A:$A,0),MATCH(Ositran!JC$5,OSIT!$1:$1,0))),SUM(IQ10:JB10)),"")</f>
        <v>91073</v>
      </c>
      <c r="JD10" s="144">
        <f>+IFERROR(IF(ISTEXT(JD$5)=FALSE,(INDEX(OSIT!$1:$1048576,MATCH(Ositran!$B10,OSIT!$A:$A,0),MATCH(Ositran!JD$5,OSIT!$1:$1,0))),SUM(IR10:JC10)),"")</f>
        <v>8974</v>
      </c>
      <c r="JE10" s="144">
        <f>+IFERROR(IF(ISTEXT(JE$5)=FALSE,(INDEX(OSIT!$1:$1048576,MATCH(Ositran!$B10,OSIT!$A:$A,0),MATCH(Ositran!JE$5,OSIT!$1:$1,0))),SUM(IS10:JD10)),"")</f>
        <v>7573</v>
      </c>
      <c r="JF10" s="144">
        <f>+IFERROR(IF(ISTEXT(JF$5)=FALSE,(INDEX(OSIT!$1:$1048576,MATCH(Ositran!$B10,OSIT!$A:$A,0),MATCH(Ositran!JF$5,OSIT!$1:$1,0))),SUM(IT10:JE10)),"")</f>
        <v>5115</v>
      </c>
      <c r="JG10" s="144">
        <f>+IFERROR(IF(ISTEXT(JG$5)=FALSE,(INDEX(OSIT!$1:$1048576,MATCH(Ositran!$B10,OSIT!$A:$A,0),MATCH(Ositran!JG$5,OSIT!$1:$1,0))),SUM(IU10:JF10)),"")</f>
        <v>1767</v>
      </c>
      <c r="JH10" s="144">
        <f>+IFERROR(IF(ISTEXT(JH$5)=FALSE,(INDEX(OSIT!$1:$1048576,MATCH(Ositran!$B10,OSIT!$A:$A,0),MATCH(Ositran!JH$5,OSIT!$1:$1,0))),SUM(IV10:JG10)),"")</f>
        <v>2699</v>
      </c>
      <c r="JI10" s="144">
        <f>+IFERROR(IF(ISTEXT(JI$5)=FALSE,(INDEX(OSIT!$1:$1048576,MATCH(Ositran!$B10,OSIT!$A:$A,0),MATCH(Ositran!JI$5,OSIT!$1:$1,0))),SUM(IW10:JH10)),"")</f>
        <v>4133</v>
      </c>
      <c r="JJ10" s="144">
        <f>+IFERROR(IF(ISTEXT(JJ$5)=FALSE,(INDEX(OSIT!$1:$1048576,MATCH(Ositran!$B10,OSIT!$A:$A,0),MATCH(Ositran!JJ$5,OSIT!$1:$1,0))),SUM(IX10:JI10)),"")</f>
        <v>7694</v>
      </c>
      <c r="JK10" s="144">
        <f>+IFERROR(IF(ISTEXT(JK$5)=FALSE,(INDEX(OSIT!$1:$1048576,MATCH(Ositran!$B10,OSIT!$A:$A,0),MATCH(Ositran!JK$5,OSIT!$1:$1,0))),SUM(IY10:JJ10)),"")</f>
        <v>8692</v>
      </c>
      <c r="JL10" s="144">
        <f>+IFERROR(IF(ISTEXT(JL$5)=FALSE,(INDEX(OSIT!$1:$1048576,MATCH(Ositran!$B10,OSIT!$A:$A,0),MATCH(Ositran!JL$5,OSIT!$1:$1,0))),SUM(IZ10:JK10)),"")</f>
        <v>9153</v>
      </c>
      <c r="JM10" s="144">
        <f>+IFERROR(IF(ISTEXT(JM$5)=FALSE,(INDEX(OSIT!$1:$1048576,MATCH(Ositran!$B10,OSIT!$A:$A,0),MATCH(Ositran!JM$5,OSIT!$1:$1,0))),SUM(JA10:JL10)),"")</f>
        <v>11045</v>
      </c>
      <c r="JN10" s="144">
        <f>+IFERROR(IF(ISTEXT(JN$5)=FALSE,(INDEX(OSIT!$1:$1048576,MATCH(Ositran!$B10,OSIT!$A:$A,0),MATCH(Ositran!JN$5,OSIT!$1:$1,0))),SUM(JB10:JM10)),"")</f>
        <v>10639</v>
      </c>
      <c r="JO10" s="144">
        <f>+IFERROR(IF(ISTEXT(JO$5)=FALSE,(INDEX(OSIT!$1:$1048576,MATCH(Ositran!$B10,OSIT!$A:$A,0),MATCH(Ositran!JO$5,OSIT!$1:$1,0))),SUM(JC10:JN10)),"")</f>
        <v>10843</v>
      </c>
      <c r="JP10" s="141">
        <f>+IFERROR(IF(ISTEXT(JP$5)=FALSE,(INDEX(OSIT!$1:$1048576,MATCH(Ositran!$B10,OSIT!$A:$A,0),MATCH(Ositran!JP$5,OSIT!$1:$1,0))),SUM(JD10:JO10)),"")</f>
        <v>88327</v>
      </c>
      <c r="JQ10" s="144">
        <f>+IFERROR(IF(ISTEXT(JQ$5)=FALSE,(INDEX(OSIT!$1:$1048576,MATCH(Ositran!$B10,OSIT!$A:$A,0),MATCH(Ositran!JQ$5,OSIT!$1:$1,0))),SUM(JE10:JP10)),"")</f>
        <v>10944</v>
      </c>
      <c r="JR10" s="144">
        <f>+IFERROR(IF(ISTEXT(JR$5)=FALSE,(INDEX(OSIT!$1:$1048576,MATCH(Ositran!$B10,OSIT!$A:$A,0),MATCH(Ositran!JR$5,OSIT!$1:$1,0))),SUM(JF10:JQ10)),"")</f>
        <v>9453</v>
      </c>
      <c r="JS10" s="144">
        <f>+IFERROR(IF(ISTEXT(JS$5)=FALSE,(INDEX(OSIT!$1:$1048576,MATCH(Ositran!$B10,OSIT!$A:$A,0),MATCH(Ositran!JS$5,OSIT!$1:$1,0))),SUM(JG10:JR10)),"")</f>
        <v>7444</v>
      </c>
      <c r="JT10" s="144">
        <f>+IFERROR(IF(ISTEXT(JT$5)=FALSE,(INDEX(OSIT!$1:$1048576,MATCH(Ositran!$B10,OSIT!$A:$A,0),MATCH(Ositran!JT$5,OSIT!$1:$1,0))),SUM(JH10:JS10)),"")</f>
        <v>8581</v>
      </c>
      <c r="JU10" s="144">
        <f>+IFERROR(IF(ISTEXT(JU$5)=FALSE,(INDEX(OSIT!$1:$1048576,MATCH(Ositran!$B10,OSIT!$A:$A,0),MATCH(Ositran!JU$5,OSIT!$1:$1,0))),SUM(JI10:JT10)),"")</f>
        <v>11490</v>
      </c>
      <c r="JV10" s="144">
        <f>+IFERROR(IF(ISTEXT(JV$5)=FALSE,(INDEX(OSIT!$1:$1048576,MATCH(Ositran!$B10,OSIT!$A:$A,0),MATCH(Ositran!JV$5,OSIT!$1:$1,0))),SUM(JJ10:JU10)),"")</f>
        <v>11912</v>
      </c>
      <c r="JW10" s="144">
        <f>+IFERROR(IF(ISTEXT(JW$5)=FALSE,(INDEX(OSIT!$1:$1048576,MATCH(Ositran!$B10,OSIT!$A:$A,0),MATCH(Ositran!JW$5,OSIT!$1:$1,0))),SUM(JK10:JV10)),"")</f>
        <v>14832</v>
      </c>
      <c r="JX10" s="144">
        <f>+IFERROR(IF(ISTEXT(JX$5)=FALSE,(INDEX(OSIT!$1:$1048576,MATCH(Ositran!$B10,OSIT!$A:$A,0),MATCH(Ositran!JX$5,OSIT!$1:$1,0))),SUM(JL10:JW10)),"")</f>
        <v>14686</v>
      </c>
      <c r="JY10" s="144">
        <f>+IFERROR(IF(ISTEXT(JY$5)=FALSE,(INDEX(OSIT!$1:$1048576,MATCH(Ositran!$B10,OSIT!$A:$A,0),MATCH(Ositran!JY$5,OSIT!$1:$1,0))),SUM(JM10:JX10)),"")</f>
        <v>13412</v>
      </c>
      <c r="JZ10" s="144">
        <f>+IFERROR(IF(ISTEXT(JZ$5)=FALSE,(INDEX(OSIT!$1:$1048576,MATCH(Ositran!$B10,OSIT!$A:$A,0),MATCH(Ositran!JZ$5,OSIT!$1:$1,0))),SUM(JN10:JY10)),"")</f>
        <v>13460</v>
      </c>
      <c r="KA10" s="144">
        <f>+IFERROR(IF(ISTEXT(KA$5)=FALSE,(INDEX(OSIT!$1:$1048576,MATCH(Ositran!$B10,OSIT!$A:$A,0),MATCH(Ositran!KA$5,OSIT!$1:$1,0))),SUM(JO10:JZ10)),"")</f>
        <v>13494</v>
      </c>
      <c r="KB10" s="144">
        <f>+IFERROR(IF(ISTEXT(KB$5)=FALSE,(INDEX(OSIT!$1:$1048576,MATCH(Ositran!$B10,OSIT!$A:$A,0),MATCH(Ositran!KB$5,OSIT!$1:$1,0))),SUM(JP10:KA10)),"")</f>
        <v>13929</v>
      </c>
      <c r="KC10" s="141">
        <f>+IFERROR(IF(ISTEXT(KC$5)=FALSE,(INDEX(OSIT!$1:$1048576,MATCH(Ositran!$B10,OSIT!$A:$A,0),MATCH(Ositran!KC$5,OSIT!$1:$1,0))),SUM(JQ10:KB10)),"")</f>
        <v>143637</v>
      </c>
      <c r="KD10" s="144">
        <f>+IFERROR(IF(ISTEXT(KD$5)=FALSE,(INDEX(OSIT!$1:$1048576,MATCH(Ositran!$B10,OSIT!$A:$A,0),MATCH(Ositran!KD$5,OSIT!$1:$1,0))),SUM(JR10:KC10)),"")</f>
        <v>14274</v>
      </c>
      <c r="KE10" s="144">
        <f>+IFERROR(IF(ISTEXT(KE$5)=FALSE,(INDEX(OSIT!$1:$1048576,MATCH(Ositran!$B10,OSIT!$A:$A,0),MATCH(Ositran!KE$5,OSIT!$1:$1,0))),SUM(JS10:KD10)),"")</f>
        <v>12018</v>
      </c>
      <c r="KF10" s="144">
        <f>+IFERROR(IF(ISTEXT(KF$5)=FALSE,(INDEX(OSIT!$1:$1048576,MATCH(Ositran!$B10,OSIT!$A:$A,0),MATCH(Ositran!KF$5,OSIT!$1:$1,0))),SUM(JT10:KE10)),"")</f>
        <v>10415</v>
      </c>
      <c r="KG10" s="144">
        <f>+IFERROR(IF(ISTEXT(KG$5)=FALSE,(INDEX(OSIT!$1:$1048576,MATCH(Ositran!$B10,OSIT!$A:$A,0),MATCH(Ositran!KG$5,OSIT!$1:$1,0))),SUM(JU10:KF10)),"")</f>
        <v>10774</v>
      </c>
      <c r="KH10" s="144">
        <f>+IFERROR(IF(ISTEXT(KH$5)=FALSE,(INDEX(OSIT!$1:$1048576,MATCH(Ositran!$B10,OSIT!$A:$A,0),MATCH(Ositran!KH$5,OSIT!$1:$1,0))),SUM(JV10:KG10)),"")</f>
        <v>12803</v>
      </c>
      <c r="KI10" s="144">
        <f>+IFERROR(IF(ISTEXT(KI$5)=FALSE,(INDEX(OSIT!$1:$1048576,MATCH(Ositran!$B10,OSIT!$A:$A,0),MATCH(Ositran!KI$5,OSIT!$1:$1,0))),SUM(JW10:KH10)),"")</f>
        <v>11730</v>
      </c>
      <c r="KJ10" s="144">
        <f>+IFERROR(IF(ISTEXT(KJ$5)=FALSE,(INDEX(OSIT!$1:$1048576,MATCH(Ositran!$B10,OSIT!$A:$A,0),MATCH(Ositran!KJ$5,OSIT!$1:$1,0))),SUM(JX10:KI10)),"")</f>
        <v>15064</v>
      </c>
      <c r="KK10" s="144">
        <f>+IFERROR(IF(ISTEXT(KK$5)=FALSE,(INDEX(OSIT!$1:$1048576,MATCH(Ositran!$B10,OSIT!$A:$A,0),MATCH(Ositran!KK$5,OSIT!$1:$1,0))),SUM(JY10:KJ10)),"")</f>
        <v>14164</v>
      </c>
      <c r="KL10" s="144">
        <f>+IFERROR(IF(ISTEXT(KL$5)=FALSE,(INDEX(OSIT!$1:$1048576,MATCH(Ositran!$B10,OSIT!$A:$A,0),MATCH(Ositran!KL$5,OSIT!$1:$1,0))),SUM(JZ10:KK10)),"")</f>
        <v>13459</v>
      </c>
      <c r="KM10" s="144">
        <f>+IFERROR(IF(ISTEXT(KM$5)=FALSE,(INDEX(OSIT!$1:$1048576,MATCH(Ositran!$B10,OSIT!$A:$A,0),MATCH(Ositran!KM$5,OSIT!$1:$1,0))),SUM(KA10:KL10)),"")</f>
        <v>14689</v>
      </c>
      <c r="KN10" s="144">
        <f>+IFERROR(IF(ISTEXT(KN$5)=FALSE,(INDEX(OSIT!$1:$1048576,MATCH(Ositran!$B10,OSIT!$A:$A,0),MATCH(Ositran!KN$5,OSIT!$1:$1,0))),SUM(KB10:KM10)),"")</f>
        <v>13730</v>
      </c>
      <c r="KO10" s="144">
        <f>+IFERROR(IF(ISTEXT(KO$5)=FALSE,(INDEX(OSIT!$1:$1048576,MATCH(Ositran!$B10,OSIT!$A:$A,0),MATCH(Ositran!KO$5,OSIT!$1:$1,0))),SUM(KC10:KN10)),"")</f>
        <v>14230</v>
      </c>
      <c r="KP10" s="141">
        <f>+IFERROR(IF(ISTEXT(KP$5)=FALSE,(INDEX(OSIT!$1:$1048576,MATCH(Ositran!$B10,OSIT!$A:$A,0),MATCH(Ositran!KP$5,OSIT!$1:$1,0))),SUM(KD10:KO10)),"")</f>
        <v>157350</v>
      </c>
      <c r="KQ10" s="144">
        <f>+IFERROR(IF(ISTEXT(KQ$5)=FALSE,(INDEX(OSIT!$1:$1048576,MATCH(Ositran!$B10,OSIT!$A:$A,0),MATCH(Ositran!KQ$5,OSIT!$1:$1,0))),SUM(KE10:KP10)),"")</f>
        <v>13674</v>
      </c>
      <c r="KR10" s="144">
        <f>+IFERROR(IF(ISTEXT(KR$5)=FALSE,(INDEX(OSIT!$1:$1048576,MATCH(Ositran!$B10,OSIT!$A:$A,0),MATCH(Ositran!KR$5,OSIT!$1:$1,0))),SUM(KF10:KQ10)),"")</f>
        <v>11148</v>
      </c>
      <c r="KS10" s="144">
        <f>+IFERROR(IF(ISTEXT(KS$5)=FALSE,(INDEX(OSIT!$1:$1048576,MATCH(Ositran!$B10,OSIT!$A:$A,0),MATCH(Ositran!KS$5,OSIT!$1:$1,0))),SUM(KG10:KR10)),"")</f>
        <v>3318</v>
      </c>
      <c r="KT10" s="144">
        <f>+IFERROR(IF(ISTEXT(KT$5)=FALSE,(INDEX(OSIT!$1:$1048576,MATCH(Ositran!$B10,OSIT!$A:$A,0),MATCH(Ositran!KT$5,OSIT!$1:$1,0))),SUM(KH10:KS10)),"")</f>
        <v>0</v>
      </c>
      <c r="KU10" s="144">
        <f>+IFERROR(IF(ISTEXT(KU$5)=FALSE,(INDEX(OSIT!$1:$1048576,MATCH(Ositran!$B10,OSIT!$A:$A,0),MATCH(Ositran!KU$5,OSIT!$1:$1,0))),SUM(KI10:KT10)),"")</f>
        <v>1123</v>
      </c>
      <c r="KV10" s="144">
        <f>+IFERROR(IF(ISTEXT(KV$5)=FALSE,(INDEX(OSIT!$1:$1048576,MATCH(Ositran!$B10,OSIT!$A:$A,0),MATCH(Ositran!KV$5,OSIT!$1:$1,0))),SUM(KJ10:KU10)),"")</f>
        <v>0</v>
      </c>
      <c r="KW10" s="144">
        <f>+IFERROR(IF(ISTEXT(KW$5)=FALSE,(INDEX(OSIT!$1:$1048576,MATCH(Ositran!$B10,OSIT!$A:$A,0),MATCH(Ositran!KW$5,OSIT!$1:$1,0))),SUM(KK10:KV10)),"")</f>
        <v>4098</v>
      </c>
      <c r="KX10" s="144">
        <f>+IFERROR(IF(ISTEXT(KX$5)=FALSE,(INDEX(OSIT!$1:$1048576,MATCH(Ositran!$B10,OSIT!$A:$A,0),MATCH(Ositran!KX$5,OSIT!$1:$1,0))),SUM(KL10:KW10)),"")</f>
        <v>13641</v>
      </c>
      <c r="KY10" s="144">
        <f>+IFERROR(IF(ISTEXT(KY$5)=FALSE,(INDEX(OSIT!$1:$1048576,MATCH(Ositran!$B10,OSIT!$A:$A,0),MATCH(Ositran!KY$5,OSIT!$1:$1,0))),SUM(KM10:KX10)),"")</f>
        <v>13281</v>
      </c>
      <c r="KZ10" s="144">
        <f>+IFERROR(IF(ISTEXT(KZ$5)=FALSE,(INDEX(OSIT!$1:$1048576,MATCH(Ositran!$B10,OSIT!$A:$A,0),MATCH(Ositran!KZ$5,OSIT!$1:$1,0))),SUM(KN10:KY10)),"")</f>
        <v>13227</v>
      </c>
      <c r="LA10" s="144">
        <f>+IFERROR(IF(ISTEXT(LA$5)=FALSE,(INDEX(OSIT!$1:$1048576,MATCH(Ositran!$B10,OSIT!$A:$A,0),MATCH(Ositran!LA$5,OSIT!$1:$1,0))),SUM(KO10:KZ10)),"")</f>
        <v>13398</v>
      </c>
      <c r="LB10" s="144">
        <f>+IFERROR(IF(ISTEXT(LB$5)=FALSE,(INDEX(OSIT!$1:$1048576,MATCH(Ositran!$B10,OSIT!$A:$A,0),MATCH(Ositran!LB$5,OSIT!$1:$1,0))),SUM(KP10:LA10)),"")</f>
        <v>14516</v>
      </c>
      <c r="LC10" s="141">
        <f>+IFERROR(IF(ISTEXT(LC$5)=FALSE,(INDEX(OSIT!$1:$1048576,MATCH(Ositran!$B10,OSIT!$A:$A,0),MATCH(Ositran!LC$5,OSIT!$1:$1,0))),SUM(KQ10:LB10)),"")</f>
        <v>101424</v>
      </c>
      <c r="LD10" s="144">
        <f>+IFERROR(IF(ISTEXT(LD$5)=FALSE,(INDEX(OSIT!$1:$1048576,MATCH(Ositran!$B10,OSIT!$A:$A,0),MATCH(Ositran!LD$5,OSIT!$1:$1,0))),SUM(KR10:LC10)),"")</f>
        <v>13383</v>
      </c>
      <c r="LE10" s="144">
        <f>+IFERROR(IF(ISTEXT(LE$5)=FALSE,(INDEX(OSIT!$1:$1048576,MATCH(Ositran!$B10,OSIT!$A:$A,0),MATCH(Ositran!LE$5,OSIT!$1:$1,0))),SUM(KS10:LD10)),"")</f>
        <v>10161</v>
      </c>
      <c r="LF10" s="144">
        <f>+IFERROR(IF(ISTEXT(LF$5)=FALSE,(INDEX(OSIT!$1:$1048576,MATCH(Ositran!$B10,OSIT!$A:$A,0),MATCH(Ositran!LF$5,OSIT!$1:$1,0))),SUM(KT10:LE10)),"")</f>
        <v>11024</v>
      </c>
      <c r="LG10" s="144">
        <f>+IFERROR(IF(ISTEXT(LG$5)=FALSE,(INDEX(OSIT!$1:$1048576,MATCH(Ositran!$B10,OSIT!$A:$A,0),MATCH(Ositran!LG$5,OSIT!$1:$1,0))),SUM(KU10:LF10)),"")</f>
        <v>11861</v>
      </c>
      <c r="LH10" s="144">
        <f>+IFERROR(IF(ISTEXT(LH$5)=FALSE,(INDEX(OSIT!$1:$1048576,MATCH(Ositran!$B10,OSIT!$A:$A,0),MATCH(Ositran!LH$5,OSIT!$1:$1,0))),SUM(KV10:LG10)),"")</f>
        <v>13599</v>
      </c>
      <c r="LI10" s="144">
        <f>+IFERROR(IF(ISTEXT(LI$5)=FALSE,(INDEX(OSIT!$1:$1048576,MATCH(Ositran!$B10,OSIT!$A:$A,0),MATCH(Ositran!LI$5,OSIT!$1:$1,0))),SUM(KW10:LH10)),"")</f>
        <v>13610</v>
      </c>
      <c r="LJ10" s="144">
        <f>+IFERROR(IF(ISTEXT(LJ$5)=FALSE,(INDEX(OSIT!$1:$1048576,MATCH(Ositran!$B10,OSIT!$A:$A,0),MATCH(Ositran!LJ$5,OSIT!$1:$1,0))),SUM(KX10:LI10)),"")</f>
        <v>17353</v>
      </c>
      <c r="LK10" s="144">
        <f>+IFERROR(IF(ISTEXT(LK$5)=FALSE,(INDEX(OSIT!$1:$1048576,MATCH(Ositran!$B10,OSIT!$A:$A,0),MATCH(Ositran!LK$5,OSIT!$1:$1,0))),SUM(KY10:LJ10)),"")</f>
        <v>16063</v>
      </c>
      <c r="LL10" s="144">
        <f>+IFERROR(IF(ISTEXT(LL$5)=FALSE,(INDEX(OSIT!$1:$1048576,MATCH(Ositran!$B10,OSIT!$A:$A,0),MATCH(Ositran!LL$5,OSIT!$1:$1,0))),SUM(KZ10:LK10)),"")</f>
        <v>14448</v>
      </c>
      <c r="LM10" s="144">
        <f>+IFERROR(IF(ISTEXT(LM$5)=FALSE,(INDEX(OSIT!$1:$1048576,MATCH(Ositran!$B10,OSIT!$A:$A,0),MATCH(Ositran!LM$5,OSIT!$1:$1,0))),SUM(LA10:LL10)),"")</f>
        <v>14511</v>
      </c>
      <c r="LN10" s="144">
        <f>+IFERROR(IF(ISTEXT(LN$5)=FALSE,(INDEX(OSIT!$1:$1048576,MATCH(Ositran!$B10,OSIT!$A:$A,0),MATCH(Ositran!LN$5,OSIT!$1:$1,0))),SUM(LB10:LM10)),"")</f>
        <v>15355</v>
      </c>
      <c r="LO10" s="144">
        <f>+IFERROR(IF(ISTEXT(LO$5)=FALSE,(INDEX(OSIT!$1:$1048576,MATCH(Ositran!$B10,OSIT!$A:$A,0),MATCH(Ositran!LO$5,OSIT!$1:$1,0))),SUM(LC10:LN10)),"")</f>
        <v>15541</v>
      </c>
      <c r="LP10" s="141">
        <f>+IFERROR(IF(ISTEXT(LP$5)=FALSE,(INDEX(OSIT!$1:$1048576,MATCH(Ositran!$B10,OSIT!$A:$A,0),MATCH(Ositran!LP$5,OSIT!$1:$1,0))),SUM(LD10:LO10)),"")</f>
        <v>166909</v>
      </c>
      <c r="LQ10" s="144">
        <f>+IFERROR(IF(ISTEXT(LQ$5)=FALSE,(INDEX(OSIT!$1:$1048576,MATCH(Ositran!$B10,OSIT!$A:$A,0),MATCH(Ositran!LQ$5,OSIT!$1:$1,0))),SUM(LE10:LP10)),"")</f>
        <v>14662</v>
      </c>
      <c r="LR10" s="144">
        <f>+IFERROR(IF(ISTEXT(LR$5)=FALSE,(INDEX(OSIT!$1:$1048576,MATCH(Ositran!$B10,OSIT!$A:$A,0),MATCH(Ositran!LR$5,OSIT!$1:$1,0))),SUM(LF10:LQ10)),"")</f>
        <v>10643</v>
      </c>
      <c r="LS10" s="144">
        <f>+IFERROR(IF(ISTEXT(LS$5)=FALSE,(INDEX(OSIT!$1:$1048576,MATCH(Ositran!$B10,OSIT!$A:$A,0),MATCH(Ositran!LS$5,OSIT!$1:$1,0))),SUM(LG10:LR10)),"")</f>
        <v>10795</v>
      </c>
      <c r="LT10" s="144">
        <f>+IFERROR(IF(ISTEXT(LT$5)=FALSE,(INDEX(OSIT!$1:$1048576,MATCH(Ositran!$B10,OSIT!$A:$A,0),MATCH(Ositran!LT$5,OSIT!$1:$1,0))),SUM(LH10:LS10)),"")</f>
        <v>10765</v>
      </c>
      <c r="LU10" s="144">
        <f>+IFERROR(IF(ISTEXT(LU$5)=FALSE,(INDEX(OSIT!$1:$1048576,MATCH(Ositran!$B10,OSIT!$A:$A,0),MATCH(Ositran!LU$5,OSIT!$1:$1,0))),SUM(LI10:LT10)),"")</f>
        <v>14627</v>
      </c>
      <c r="LV10" s="144">
        <f>+IFERROR(IF(ISTEXT(LV$5)=FALSE,(INDEX(OSIT!$1:$1048576,MATCH(Ositran!$B10,OSIT!$A:$A,0),MATCH(Ositran!LV$5,OSIT!$1:$1,0))),SUM(LJ10:LU10)),"")</f>
        <v>13998</v>
      </c>
      <c r="LW10" s="144">
        <f>+IFERROR(IF(ISTEXT(LW$5)=FALSE,(INDEX(OSIT!$1:$1048576,MATCH(Ositran!$B10,OSIT!$A:$A,0),MATCH(Ositran!LW$5,OSIT!$1:$1,0))),SUM(LK10:LV10)),"")</f>
        <v>19423</v>
      </c>
      <c r="LX10" s="144">
        <f>+IFERROR(IF(ISTEXT(LX$5)=FALSE,(INDEX(OSIT!$1:$1048576,MATCH(Ositran!$B10,OSIT!$A:$A,0),MATCH(Ositran!LX$5,OSIT!$1:$1,0))),SUM(LL10:LW10)),"")</f>
        <v>17157</v>
      </c>
      <c r="LY10" s="144">
        <f>+IFERROR(IF(ISTEXT(LY$5)=FALSE,(INDEX(OSIT!$1:$1048576,MATCH(Ositran!$B10,OSIT!$A:$A,0),MATCH(Ositran!LY$5,OSIT!$1:$1,0))),SUM(LM10:LX10)),"")</f>
        <v>14771</v>
      </c>
      <c r="LZ10" s="144">
        <f>+IFERROR(IF(ISTEXT(LZ$5)=FALSE,(INDEX(OSIT!$1:$1048576,MATCH(Ositran!$B10,OSIT!$A:$A,0),MATCH(Ositran!LZ$5,OSIT!$1:$1,0))),SUM(LN10:LY10)),"")</f>
        <v>16345</v>
      </c>
      <c r="MA10" s="144">
        <f>+IFERROR(IF(ISTEXT(MA$5)=FALSE,(INDEX(OSIT!$1:$1048576,MATCH(Ositran!$B10,OSIT!$A:$A,0),MATCH(Ositran!MA$5,OSIT!$1:$1,0))),SUM(LO10:LZ10)),"")</f>
        <v>0</v>
      </c>
      <c r="MB10" s="144">
        <f>+IFERROR(IF(ISTEXT(MB$5)=FALSE,(INDEX(OSIT!$1:$1048576,MATCH(Ositran!$B10,OSIT!$A:$A,0),MATCH(Ositran!MB$5,OSIT!$1:$1,0))),SUM(LP10:MA10)),"")</f>
        <v>0</v>
      </c>
      <c r="MC10" s="141">
        <f>+IFERROR(IF(ISTEXT(MC$5)=FALSE,(INDEX(OSIT!$1:$1048576,MATCH(Ositran!$B10,OSIT!$A:$A,0),MATCH(Ositran!MC$5,OSIT!$1:$1,0))),SUM(LQ10:MB10)),"")</f>
        <v>143186</v>
      </c>
      <c r="MD10" s="144" t="str">
        <f>+IFERROR(IF(ISTEXT(MD$5)=FALSE,(INDEX(OSIT!$1:$1048576,MATCH(Ositran!$B10,OSIT!$A:$A,0),MATCH(Ositran!MD$5,OSIT!$1:$1,0))),SUM(LR10:MC10)),"")</f>
        <v/>
      </c>
      <c r="ME10" s="144" t="str">
        <f>+IFERROR(IF(ISTEXT(ME$5)=FALSE,(INDEX(OSIT!$1:$1048576,MATCH(Ositran!$B10,OSIT!$A:$A,0),MATCH(Ositran!ME$5,OSIT!$1:$1,0))),SUM(LS10:MD10)),"")</f>
        <v/>
      </c>
      <c r="MF10" s="144" t="str">
        <f>+IFERROR(IF(ISTEXT(MF$5)=FALSE,(INDEX(OSIT!$1:$1048576,MATCH(Ositran!$B10,OSIT!$A:$A,0),MATCH(Ositran!MF$5,OSIT!$1:$1,0))),SUM(LT10:ME10)),"")</f>
        <v/>
      </c>
      <c r="MG10" s="144" t="str">
        <f>+IFERROR(IF(ISTEXT(MG$5)=FALSE,(INDEX(OSIT!$1:$1048576,MATCH(Ositran!$B10,OSIT!$A:$A,0),MATCH(Ositran!MG$5,OSIT!$1:$1,0))),SUM(LU10:MF10)),"")</f>
        <v/>
      </c>
      <c r="MH10" s="144" t="str">
        <f>+IFERROR(IF(ISTEXT(MH$5)=FALSE,(INDEX(OSIT!$1:$1048576,MATCH(Ositran!$B10,OSIT!$A:$A,0),MATCH(Ositran!MH$5,OSIT!$1:$1,0))),SUM(LV10:MG10)),"")</f>
        <v/>
      </c>
      <c r="MI10" s="144" t="str">
        <f>+IFERROR(IF(ISTEXT(MI$5)=FALSE,(INDEX(OSIT!$1:$1048576,MATCH(Ositran!$B10,OSIT!$A:$A,0),MATCH(Ositran!MI$5,OSIT!$1:$1,0))),SUM(LW10:MH10)),"")</f>
        <v/>
      </c>
      <c r="MJ10" s="144" t="str">
        <f>+IFERROR(IF(ISTEXT(MJ$5)=FALSE,(INDEX(OSIT!$1:$1048576,MATCH(Ositran!$B10,OSIT!$A:$A,0),MATCH(Ositran!MJ$5,OSIT!$1:$1,0))),SUM(LX10:MI10)),"")</f>
        <v/>
      </c>
      <c r="MK10" s="144" t="str">
        <f>+IFERROR(IF(ISTEXT(MK$5)=FALSE,(INDEX(OSIT!$1:$1048576,MATCH(Ositran!$B10,OSIT!$A:$A,0),MATCH(Ositran!MK$5,OSIT!$1:$1,0))),SUM(LY10:MJ10)),"")</f>
        <v/>
      </c>
      <c r="ML10" s="144" t="str">
        <f>+IFERROR(IF(ISTEXT(ML$5)=FALSE,(INDEX(OSIT!$1:$1048576,MATCH(Ositran!$B10,OSIT!$A:$A,0),MATCH(Ositran!ML$5,OSIT!$1:$1,0))),SUM(LZ10:MK10)),"")</f>
        <v/>
      </c>
      <c r="MM10" s="144" t="str">
        <f>+IFERROR(IF(ISTEXT(MM$5)=FALSE,(INDEX(OSIT!$1:$1048576,MATCH(Ositran!$B10,OSIT!$A:$A,0),MATCH(Ositran!MM$5,OSIT!$1:$1,0))),SUM(MA10:ML10)),"")</f>
        <v/>
      </c>
      <c r="MN10" s="144" t="str">
        <f>+IFERROR(IF(ISTEXT(MN$5)=FALSE,(INDEX(OSIT!$1:$1048576,MATCH(Ositran!$B10,OSIT!$A:$A,0),MATCH(Ositran!MN$5,OSIT!$1:$1,0))),SUM(MB10:MM10)),"")</f>
        <v/>
      </c>
      <c r="MO10" s="144" t="str">
        <f>+IFERROR(IF(ISTEXT(MO$5)=FALSE,(INDEX(OSIT!$1:$1048576,MATCH(Ositran!$B10,OSIT!$A:$A,0),MATCH(Ositran!MO$5,OSIT!$1:$1,0))),SUM(MC10:MN10)),"")</f>
        <v/>
      </c>
      <c r="MP10" s="141">
        <f>+IFERROR(IF(ISTEXT(MP$5)=FALSE,(INDEX(OSIT!$1:$1048576,MATCH(Ositran!$B10,OSIT!$A:$A,0),MATCH(Ositran!MP$5,OSIT!$1:$1,0))),SUM(MD10:MO10)),"")</f>
        <v>0</v>
      </c>
    </row>
    <row r="11" spans="1:354" s="5" customFormat="1">
      <c r="B11" s="9" t="s">
        <v>64</v>
      </c>
      <c r="C11" s="286" t="s">
        <v>65</v>
      </c>
      <c r="D11" s="144"/>
      <c r="E11" s="144"/>
      <c r="F11" s="144"/>
      <c r="G11" s="144"/>
      <c r="H11" s="144"/>
      <c r="I11" s="144"/>
      <c r="J11" s="144"/>
      <c r="K11" s="144"/>
      <c r="L11" s="144"/>
      <c r="M11" s="144"/>
      <c r="N11" s="144"/>
      <c r="O11" s="144"/>
      <c r="P11" s="141"/>
      <c r="Q11" s="144"/>
      <c r="R11" s="144"/>
      <c r="S11" s="144"/>
      <c r="T11" s="144"/>
      <c r="U11" s="144"/>
      <c r="V11" s="144"/>
      <c r="W11" s="144"/>
      <c r="X11" s="144"/>
      <c r="Y11" s="144"/>
      <c r="Z11" s="144"/>
      <c r="AA11" s="144"/>
      <c r="AB11" s="144"/>
      <c r="AC11" s="141"/>
      <c r="AD11" s="144"/>
      <c r="AE11" s="144"/>
      <c r="AF11" s="144"/>
      <c r="AG11" s="144"/>
      <c r="AH11" s="144"/>
      <c r="AI11" s="144"/>
      <c r="AJ11" s="144"/>
      <c r="AK11" s="144"/>
      <c r="AL11" s="144"/>
      <c r="AM11" s="144"/>
      <c r="AN11" s="144"/>
      <c r="AO11" s="144"/>
      <c r="AP11" s="141"/>
      <c r="AQ11" s="144"/>
      <c r="AR11" s="144"/>
      <c r="AS11" s="144"/>
      <c r="AT11" s="144"/>
      <c r="AU11" s="144"/>
      <c r="AV11" s="144"/>
      <c r="AW11" s="144"/>
      <c r="AX11" s="144"/>
      <c r="AY11" s="144"/>
      <c r="AZ11" s="144"/>
      <c r="BA11" s="144"/>
      <c r="BB11" s="144"/>
      <c r="BC11" s="141"/>
      <c r="BD11" s="144"/>
      <c r="BE11" s="144"/>
      <c r="BF11" s="144"/>
      <c r="BG11" s="144"/>
      <c r="BH11" s="144"/>
      <c r="BI11" s="144"/>
      <c r="BJ11" s="144"/>
      <c r="BK11" s="144"/>
      <c r="BL11" s="144"/>
      <c r="BM11" s="144"/>
      <c r="BN11" s="144"/>
      <c r="BO11" s="144"/>
      <c r="BP11" s="141"/>
      <c r="BQ11" s="144"/>
      <c r="BR11" s="144"/>
      <c r="BS11" s="144"/>
      <c r="BT11" s="144"/>
      <c r="BU11" s="144"/>
      <c r="BV11" s="144"/>
      <c r="BW11" s="144"/>
      <c r="BX11" s="144"/>
      <c r="BY11" s="144"/>
      <c r="BZ11" s="144"/>
      <c r="CA11" s="144"/>
      <c r="CB11" s="144"/>
      <c r="CC11" s="141"/>
      <c r="CD11" s="144"/>
      <c r="CE11" s="144"/>
      <c r="CF11" s="144"/>
      <c r="CG11" s="144"/>
      <c r="CH11" s="144"/>
      <c r="CI11" s="144"/>
      <c r="CJ11" s="144"/>
      <c r="CK11" s="144"/>
      <c r="CL11" s="144"/>
      <c r="CM11" s="144"/>
      <c r="CN11" s="144"/>
      <c r="CO11" s="144"/>
      <c r="CP11" s="141"/>
      <c r="CQ11" s="144"/>
      <c r="CR11" s="144"/>
      <c r="CS11" s="144"/>
      <c r="CT11" s="144"/>
      <c r="CU11" s="144"/>
      <c r="CV11" s="144"/>
      <c r="CW11" s="144"/>
      <c r="CX11" s="144"/>
      <c r="CY11" s="144"/>
      <c r="CZ11" s="144"/>
      <c r="DA11" s="144"/>
      <c r="DB11" s="144"/>
      <c r="DC11" s="141"/>
      <c r="DD11" s="144"/>
      <c r="DE11" s="144"/>
      <c r="DF11" s="144"/>
      <c r="DG11" s="144"/>
      <c r="DH11" s="144"/>
      <c r="DI11" s="144"/>
      <c r="DJ11" s="144"/>
      <c r="DK11" s="144"/>
      <c r="DL11" s="144"/>
      <c r="DM11" s="144"/>
      <c r="DN11" s="144"/>
      <c r="DO11" s="144"/>
      <c r="DP11" s="141"/>
      <c r="DQ11" s="144"/>
      <c r="DR11" s="144"/>
      <c r="DS11" s="144"/>
      <c r="DT11" s="144"/>
      <c r="DU11" s="144"/>
      <c r="DV11" s="144"/>
      <c r="DW11" s="144"/>
      <c r="DX11" s="144"/>
      <c r="DY11" s="144"/>
      <c r="DZ11" s="144"/>
      <c r="EA11" s="144"/>
      <c r="EB11" s="144"/>
      <c r="EC11" s="141"/>
      <c r="ED11" s="144">
        <v>0</v>
      </c>
      <c r="EE11" s="144">
        <v>0</v>
      </c>
      <c r="EF11" s="144">
        <v>2205</v>
      </c>
      <c r="EG11" s="144">
        <v>2175</v>
      </c>
      <c r="EH11" s="144">
        <v>2370</v>
      </c>
      <c r="EI11" s="144">
        <v>2669</v>
      </c>
      <c r="EJ11" s="144">
        <v>3394</v>
      </c>
      <c r="EK11" s="144">
        <v>3555</v>
      </c>
      <c r="EL11" s="144">
        <v>4136</v>
      </c>
      <c r="EM11" s="144">
        <v>4494</v>
      </c>
      <c r="EN11" s="144">
        <v>4591</v>
      </c>
      <c r="EO11" s="144">
        <v>5512</v>
      </c>
      <c r="EP11" s="141">
        <v>35101</v>
      </c>
      <c r="EQ11" s="144">
        <v>4207</v>
      </c>
      <c r="ER11" s="144">
        <v>3280</v>
      </c>
      <c r="ES11" s="144">
        <v>4212</v>
      </c>
      <c r="ET11" s="144">
        <v>2828</v>
      </c>
      <c r="EU11" s="144">
        <v>2890</v>
      </c>
      <c r="EV11" s="144">
        <v>2648</v>
      </c>
      <c r="EW11" s="144">
        <v>2847</v>
      </c>
      <c r="EX11" s="144">
        <v>2764</v>
      </c>
      <c r="EY11" s="144">
        <v>2684</v>
      </c>
      <c r="EZ11" s="144">
        <v>2864</v>
      </c>
      <c r="FA11" s="144">
        <v>2758</v>
      </c>
      <c r="FB11" s="144">
        <v>2862</v>
      </c>
      <c r="FC11" s="141">
        <v>36844</v>
      </c>
      <c r="FD11" s="144">
        <v>2683</v>
      </c>
      <c r="FE11" s="144">
        <v>2302</v>
      </c>
      <c r="FF11" s="144">
        <v>2359</v>
      </c>
      <c r="FG11" s="144">
        <v>2314</v>
      </c>
      <c r="FH11" s="144">
        <v>2819</v>
      </c>
      <c r="FI11" s="144">
        <v>3148</v>
      </c>
      <c r="FJ11" s="144">
        <v>3767</v>
      </c>
      <c r="FK11" s="144">
        <v>3450</v>
      </c>
      <c r="FL11" s="144">
        <v>3122</v>
      </c>
      <c r="FM11" s="144">
        <v>3452</v>
      </c>
      <c r="FN11" s="144">
        <v>3398</v>
      </c>
      <c r="FO11" s="144">
        <v>3404</v>
      </c>
      <c r="FP11" s="141">
        <v>36218</v>
      </c>
      <c r="FQ11" s="144">
        <v>3762</v>
      </c>
      <c r="FR11" s="144">
        <v>3302</v>
      </c>
      <c r="FS11" s="144">
        <v>3089</v>
      </c>
      <c r="FT11" s="144">
        <v>3673</v>
      </c>
      <c r="FU11" s="144">
        <v>3940</v>
      </c>
      <c r="FV11" s="144">
        <v>3401</v>
      </c>
      <c r="FW11" s="144">
        <v>4192</v>
      </c>
      <c r="FX11" s="144">
        <v>4029</v>
      </c>
      <c r="FY11" s="144">
        <v>3599</v>
      </c>
      <c r="FZ11" s="144">
        <v>3370</v>
      </c>
      <c r="GA11" s="144">
        <v>3431</v>
      </c>
      <c r="GB11" s="144">
        <v>3858</v>
      </c>
      <c r="GC11" s="141">
        <v>43646</v>
      </c>
      <c r="GD11" s="144">
        <v>3375</v>
      </c>
      <c r="GE11" s="144">
        <v>2684</v>
      </c>
      <c r="GF11" s="144">
        <v>2730</v>
      </c>
      <c r="GG11" s="144">
        <v>2731</v>
      </c>
      <c r="GH11" s="144">
        <v>3099</v>
      </c>
      <c r="GI11" s="144">
        <v>3054</v>
      </c>
      <c r="GJ11" s="144">
        <v>3239</v>
      </c>
      <c r="GK11" s="144">
        <v>3218</v>
      </c>
      <c r="GL11" s="144">
        <v>3348</v>
      </c>
      <c r="GM11" s="144">
        <v>3295</v>
      </c>
      <c r="GN11" s="144">
        <v>3141</v>
      </c>
      <c r="GO11" s="144">
        <v>3602</v>
      </c>
      <c r="GP11" s="141">
        <v>37516</v>
      </c>
      <c r="GQ11" s="144">
        <v>3076</v>
      </c>
      <c r="GR11" s="144">
        <v>2646</v>
      </c>
      <c r="GS11" s="144">
        <v>2749</v>
      </c>
      <c r="GT11" s="144">
        <v>2567</v>
      </c>
      <c r="GU11" s="144">
        <v>2840</v>
      </c>
      <c r="GV11" s="144">
        <v>3137</v>
      </c>
      <c r="GW11" s="144">
        <v>3769</v>
      </c>
      <c r="GX11" s="144">
        <v>3499</v>
      </c>
      <c r="GY11" s="144">
        <v>4168</v>
      </c>
      <c r="GZ11" s="144">
        <v>5301</v>
      </c>
      <c r="HA11" s="144">
        <v>5342</v>
      </c>
      <c r="HB11" s="144">
        <v>4091</v>
      </c>
      <c r="HC11" s="141">
        <v>43185</v>
      </c>
      <c r="HD11" s="144">
        <v>3842</v>
      </c>
      <c r="HE11" s="144">
        <v>3263</v>
      </c>
      <c r="HF11" s="144">
        <v>3188</v>
      </c>
      <c r="HG11" s="144">
        <v>3573</v>
      </c>
      <c r="HH11" s="144">
        <v>3952</v>
      </c>
      <c r="HI11" s="144">
        <v>3645</v>
      </c>
      <c r="HJ11" s="144">
        <v>4036</v>
      </c>
      <c r="HK11" s="144">
        <v>3960</v>
      </c>
      <c r="HL11" s="144">
        <v>3844</v>
      </c>
      <c r="HM11" s="144">
        <v>3829</v>
      </c>
      <c r="HN11" s="144">
        <v>3952</v>
      </c>
      <c r="HO11" s="144">
        <v>3794</v>
      </c>
      <c r="HP11" s="141">
        <v>44878</v>
      </c>
      <c r="HQ11" s="144">
        <v>3652</v>
      </c>
      <c r="HR11" s="144">
        <v>2926</v>
      </c>
      <c r="HS11" s="144">
        <v>2078</v>
      </c>
      <c r="HT11" s="144">
        <v>2545</v>
      </c>
      <c r="HU11" s="144">
        <v>3684</v>
      </c>
      <c r="HV11" s="144">
        <v>3649</v>
      </c>
      <c r="HW11" s="144">
        <v>4146</v>
      </c>
      <c r="HX11" s="144">
        <v>4279</v>
      </c>
      <c r="HY11" s="144">
        <v>4063</v>
      </c>
      <c r="HZ11" s="144">
        <v>4065</v>
      </c>
      <c r="IA11" s="144">
        <v>4118</v>
      </c>
      <c r="IB11" s="144">
        <v>4446</v>
      </c>
      <c r="IC11" s="141">
        <v>43651</v>
      </c>
      <c r="ID11" s="144">
        <v>4605</v>
      </c>
      <c r="IE11" s="144">
        <v>3570</v>
      </c>
      <c r="IF11" s="144">
        <v>4135</v>
      </c>
      <c r="IG11" s="144">
        <v>3665</v>
      </c>
      <c r="IH11" s="144">
        <v>4083</v>
      </c>
      <c r="II11" s="144">
        <v>3672</v>
      </c>
      <c r="IJ11" s="144">
        <v>4476</v>
      </c>
      <c r="IK11" s="144">
        <v>4559</v>
      </c>
      <c r="IL11" s="144">
        <v>4268</v>
      </c>
      <c r="IM11" s="144">
        <v>4663</v>
      </c>
      <c r="IN11" s="144">
        <v>4973</v>
      </c>
      <c r="IO11" s="144">
        <v>5429</v>
      </c>
      <c r="IP11" s="141">
        <v>52098</v>
      </c>
      <c r="IQ11" s="144">
        <f>+IFERROR(IF(ISTEXT(IQ$5)=FALSE,(INDEX(OSIT!$1:$1048576,MATCH(Ositran!$B11,OSIT!$A:$A,0),MATCH(Ositran!IQ$5,OSIT!$1:$1,0))),SUM(IE11:IP11)),"")</f>
        <v>5000</v>
      </c>
      <c r="IR11" s="144">
        <f>+IFERROR(IF(ISTEXT(IR$5)=FALSE,(INDEX(OSIT!$1:$1048576,MATCH(Ositran!$B11,OSIT!$A:$A,0),MATCH(Ositran!IR$5,OSIT!$1:$1,0))),SUM(IF11:IQ11)),"")</f>
        <v>3755</v>
      </c>
      <c r="IS11" s="144">
        <f>+IFERROR(IF(ISTEXT(IS$5)=FALSE,(INDEX(OSIT!$1:$1048576,MATCH(Ositran!$B11,OSIT!$A:$A,0),MATCH(Ositran!IS$5,OSIT!$1:$1,0))),SUM(IG11:IR11)),"")</f>
        <v>4017</v>
      </c>
      <c r="IT11" s="144">
        <f>+IFERROR(IF(ISTEXT(IT$5)=FALSE,(INDEX(OSIT!$1:$1048576,MATCH(Ositran!$B11,OSIT!$A:$A,0),MATCH(Ositran!IT$5,OSIT!$1:$1,0))),SUM(IH11:IS11)),"")</f>
        <v>4122</v>
      </c>
      <c r="IU11" s="144">
        <f>+IFERROR(IF(ISTEXT(IU$5)=FALSE,(INDEX(OSIT!$1:$1048576,MATCH(Ositran!$B11,OSIT!$A:$A,0),MATCH(Ositran!IU$5,OSIT!$1:$1,0))),SUM(II11:IT11)),"")</f>
        <v>5097</v>
      </c>
      <c r="IV11" s="144">
        <f>+IFERROR(IF(ISTEXT(IV$5)=FALSE,(INDEX(OSIT!$1:$1048576,MATCH(Ositran!$B11,OSIT!$A:$A,0),MATCH(Ositran!IV$5,OSIT!$1:$1,0))),SUM(IJ11:IU11)),"")</f>
        <v>5603</v>
      </c>
      <c r="IW11" s="144">
        <f>+IFERROR(IF(ISTEXT(IW$5)=FALSE,(INDEX(OSIT!$1:$1048576,MATCH(Ositran!$B11,OSIT!$A:$A,0),MATCH(Ositran!IW$5,OSIT!$1:$1,0))),SUM(IK11:IV11)),"")</f>
        <v>6447</v>
      </c>
      <c r="IX11" s="144">
        <f>+IFERROR(IF(ISTEXT(IX$5)=FALSE,(INDEX(OSIT!$1:$1048576,MATCH(Ositran!$B11,OSIT!$A:$A,0),MATCH(Ositran!IX$5,OSIT!$1:$1,0))),SUM(IL11:IW11)),"")</f>
        <v>6585</v>
      </c>
      <c r="IY11" s="144">
        <f>+IFERROR(IF(ISTEXT(IY$5)=FALSE,(INDEX(OSIT!$1:$1048576,MATCH(Ositran!$B11,OSIT!$A:$A,0),MATCH(Ositran!IY$5,OSIT!$1:$1,0))),SUM(IM11:IX11)),"")</f>
        <v>6057</v>
      </c>
      <c r="IZ11" s="144">
        <f>+IFERROR(IF(ISTEXT(IZ$5)=FALSE,(INDEX(OSIT!$1:$1048576,MATCH(Ositran!$B11,OSIT!$A:$A,0),MATCH(Ositran!IZ$5,OSIT!$1:$1,0))),SUM(IN11:IY11)),"")</f>
        <v>5712</v>
      </c>
      <c r="JA11" s="144">
        <f>+IFERROR(IF(ISTEXT(JA$5)=FALSE,(INDEX(OSIT!$1:$1048576,MATCH(Ositran!$B11,OSIT!$A:$A,0),MATCH(Ositran!JA$5,OSIT!$1:$1,0))),SUM(IO11:IZ11)),"")</f>
        <v>5271</v>
      </c>
      <c r="JB11" s="144">
        <f>+IFERROR(IF(ISTEXT(JB$5)=FALSE,(INDEX(OSIT!$1:$1048576,MATCH(Ositran!$B11,OSIT!$A:$A,0),MATCH(Ositran!JB$5,OSIT!$1:$1,0))),SUM(IP11:JA11)),"")</f>
        <v>4772</v>
      </c>
      <c r="JC11" s="141">
        <f>+IFERROR(IF(ISTEXT(JC$5)=FALSE,(INDEX(OSIT!$1:$1048576,MATCH(Ositran!$B11,OSIT!$A:$A,0),MATCH(Ositran!JC$5,OSIT!$1:$1,0))),SUM(IQ11:JB11)),"")</f>
        <v>62438</v>
      </c>
      <c r="JD11" s="144">
        <f>+IFERROR(IF(ISTEXT(JD$5)=FALSE,(INDEX(OSIT!$1:$1048576,MATCH(Ositran!$B11,OSIT!$A:$A,0),MATCH(Ositran!JD$5,OSIT!$1:$1,0))),SUM(IR11:JC11)),"")</f>
        <v>4471</v>
      </c>
      <c r="JE11" s="144">
        <f>+IFERROR(IF(ISTEXT(JE$5)=FALSE,(INDEX(OSIT!$1:$1048576,MATCH(Ositran!$B11,OSIT!$A:$A,0),MATCH(Ositran!JE$5,OSIT!$1:$1,0))),SUM(IS11:JD11)),"")</f>
        <v>3949</v>
      </c>
      <c r="JF11" s="144">
        <f>+IFERROR(IF(ISTEXT(JF$5)=FALSE,(INDEX(OSIT!$1:$1048576,MATCH(Ositran!$B11,OSIT!$A:$A,0),MATCH(Ositran!JF$5,OSIT!$1:$1,0))),SUM(IT11:JE11)),"")</f>
        <v>2744</v>
      </c>
      <c r="JG11" s="144">
        <f>+IFERROR(IF(ISTEXT(JG$5)=FALSE,(INDEX(OSIT!$1:$1048576,MATCH(Ositran!$B11,OSIT!$A:$A,0),MATCH(Ositran!JG$5,OSIT!$1:$1,0))),SUM(IU11:JF11)),"")</f>
        <v>1161</v>
      </c>
      <c r="JH11" s="144">
        <f>+IFERROR(IF(ISTEXT(JH$5)=FALSE,(INDEX(OSIT!$1:$1048576,MATCH(Ositran!$B11,OSIT!$A:$A,0),MATCH(Ositran!JH$5,OSIT!$1:$1,0))),SUM(IV11:JG11)),"")</f>
        <v>1163</v>
      </c>
      <c r="JI11" s="144">
        <f>+IFERROR(IF(ISTEXT(JI$5)=FALSE,(INDEX(OSIT!$1:$1048576,MATCH(Ositran!$B11,OSIT!$A:$A,0),MATCH(Ositran!JI$5,OSIT!$1:$1,0))),SUM(IW11:JH11)),"")</f>
        <v>1806</v>
      </c>
      <c r="JJ11" s="144">
        <f>+IFERROR(IF(ISTEXT(JJ$5)=FALSE,(INDEX(OSIT!$1:$1048576,MATCH(Ositran!$B11,OSIT!$A:$A,0),MATCH(Ositran!JJ$5,OSIT!$1:$1,0))),SUM(IX11:JI11)),"")</f>
        <v>2267</v>
      </c>
      <c r="JK11" s="144">
        <f>+IFERROR(IF(ISTEXT(JK$5)=FALSE,(INDEX(OSIT!$1:$1048576,MATCH(Ositran!$B11,OSIT!$A:$A,0),MATCH(Ositran!JK$5,OSIT!$1:$1,0))),SUM(IY11:JJ11)),"")</f>
        <v>2658</v>
      </c>
      <c r="JL11" s="144">
        <f>+IFERROR(IF(ISTEXT(JL$5)=FALSE,(INDEX(OSIT!$1:$1048576,MATCH(Ositran!$B11,OSIT!$A:$A,0),MATCH(Ositran!JL$5,OSIT!$1:$1,0))),SUM(IZ11:JK11)),"")</f>
        <v>3205</v>
      </c>
      <c r="JM11" s="144">
        <f>+IFERROR(IF(ISTEXT(JM$5)=FALSE,(INDEX(OSIT!$1:$1048576,MATCH(Ositran!$B11,OSIT!$A:$A,0),MATCH(Ositran!JM$5,OSIT!$1:$1,0))),SUM(JA11:JL11)),"")</f>
        <v>4064</v>
      </c>
      <c r="JN11" s="144">
        <f>+IFERROR(IF(ISTEXT(JN$5)=FALSE,(INDEX(OSIT!$1:$1048576,MATCH(Ositran!$B11,OSIT!$A:$A,0),MATCH(Ositran!JN$5,OSIT!$1:$1,0))),SUM(JB11:JM11)),"")</f>
        <v>4433</v>
      </c>
      <c r="JO11" s="144">
        <f>+IFERROR(IF(ISTEXT(JO$5)=FALSE,(INDEX(OSIT!$1:$1048576,MATCH(Ositran!$B11,OSIT!$A:$A,0),MATCH(Ositran!JO$5,OSIT!$1:$1,0))),SUM(JC11:JN11)),"")</f>
        <v>4184</v>
      </c>
      <c r="JP11" s="141">
        <f>+IFERROR(IF(ISTEXT(JP$5)=FALSE,(INDEX(OSIT!$1:$1048576,MATCH(Ositran!$B11,OSIT!$A:$A,0),MATCH(Ositran!JP$5,OSIT!$1:$1,0))),SUM(JD11:JO11)),"")</f>
        <v>36105</v>
      </c>
      <c r="JQ11" s="144">
        <f>+IFERROR(IF(ISTEXT(JQ$5)=FALSE,(INDEX(OSIT!$1:$1048576,MATCH(Ositran!$B11,OSIT!$A:$A,0),MATCH(Ositran!JQ$5,OSIT!$1:$1,0))),SUM(JE11:JP11)),"")</f>
        <v>3822</v>
      </c>
      <c r="JR11" s="144">
        <f>+IFERROR(IF(ISTEXT(JR$5)=FALSE,(INDEX(OSIT!$1:$1048576,MATCH(Ositran!$B11,OSIT!$A:$A,0),MATCH(Ositran!JR$5,OSIT!$1:$1,0))),SUM(JF11:JQ11)),"")</f>
        <v>3333</v>
      </c>
      <c r="JS11" s="144">
        <f>+IFERROR(IF(ISTEXT(JS$5)=FALSE,(INDEX(OSIT!$1:$1048576,MATCH(Ositran!$B11,OSIT!$A:$A,0),MATCH(Ositran!JS$5,OSIT!$1:$1,0))),SUM(JG11:JR11)),"")</f>
        <v>3013</v>
      </c>
      <c r="JT11" s="144">
        <f>+IFERROR(IF(ISTEXT(JT$5)=FALSE,(INDEX(OSIT!$1:$1048576,MATCH(Ositran!$B11,OSIT!$A:$A,0),MATCH(Ositran!JT$5,OSIT!$1:$1,0))),SUM(JH11:JS11)),"")</f>
        <v>3025</v>
      </c>
      <c r="JU11" s="144">
        <f>+IFERROR(IF(ISTEXT(JU$5)=FALSE,(INDEX(OSIT!$1:$1048576,MATCH(Ositran!$B11,OSIT!$A:$A,0),MATCH(Ositran!JU$5,OSIT!$1:$1,0))),SUM(JI11:JT11)),"")</f>
        <v>3796</v>
      </c>
      <c r="JV11" s="144">
        <f>+IFERROR(IF(ISTEXT(JV$5)=FALSE,(INDEX(OSIT!$1:$1048576,MATCH(Ositran!$B11,OSIT!$A:$A,0),MATCH(Ositran!JV$5,OSIT!$1:$1,0))),SUM(JJ11:JU11)),"")</f>
        <v>4247</v>
      </c>
      <c r="JW11" s="144">
        <f>+IFERROR(IF(ISTEXT(JW$5)=FALSE,(INDEX(OSIT!$1:$1048576,MATCH(Ositran!$B11,OSIT!$A:$A,0),MATCH(Ositran!JW$5,OSIT!$1:$1,0))),SUM(JK11:JV11)),"")</f>
        <v>4938</v>
      </c>
      <c r="JX11" s="144">
        <f>+IFERROR(IF(ISTEXT(JX$5)=FALSE,(INDEX(OSIT!$1:$1048576,MATCH(Ositran!$B11,OSIT!$A:$A,0),MATCH(Ositran!JX$5,OSIT!$1:$1,0))),SUM(JL11:JW11)),"")</f>
        <v>5168</v>
      </c>
      <c r="JY11" s="144">
        <f>+IFERROR(IF(ISTEXT(JY$5)=FALSE,(INDEX(OSIT!$1:$1048576,MATCH(Ositran!$B11,OSIT!$A:$A,0),MATCH(Ositran!JY$5,OSIT!$1:$1,0))),SUM(JM11:JX11)),"")</f>
        <v>5014</v>
      </c>
      <c r="JZ11" s="144">
        <f>+IFERROR(IF(ISTEXT(JZ$5)=FALSE,(INDEX(OSIT!$1:$1048576,MATCH(Ositran!$B11,OSIT!$A:$A,0),MATCH(Ositran!JZ$5,OSIT!$1:$1,0))),SUM(JN11:JY11)),"")</f>
        <v>4305</v>
      </c>
      <c r="KA11" s="144">
        <f>+IFERROR(IF(ISTEXT(KA$5)=FALSE,(INDEX(OSIT!$1:$1048576,MATCH(Ositran!$B11,OSIT!$A:$A,0),MATCH(Ositran!KA$5,OSIT!$1:$1,0))),SUM(JO11:JZ11)),"")</f>
        <v>4452</v>
      </c>
      <c r="KB11" s="144">
        <f>+IFERROR(IF(ISTEXT(KB$5)=FALSE,(INDEX(OSIT!$1:$1048576,MATCH(Ositran!$B11,OSIT!$A:$A,0),MATCH(Ositran!KB$5,OSIT!$1:$1,0))),SUM(JP11:KA11)),"")</f>
        <v>4072</v>
      </c>
      <c r="KC11" s="141">
        <f>+IFERROR(IF(ISTEXT(KC$5)=FALSE,(INDEX(OSIT!$1:$1048576,MATCH(Ositran!$B11,OSIT!$A:$A,0),MATCH(Ositran!KC$5,OSIT!$1:$1,0))),SUM(JQ11:KB11)),"")</f>
        <v>49185</v>
      </c>
      <c r="KD11" s="144">
        <f>+IFERROR(IF(ISTEXT(KD$5)=FALSE,(INDEX(OSIT!$1:$1048576,MATCH(Ositran!$B11,OSIT!$A:$A,0),MATCH(Ositran!KD$5,OSIT!$1:$1,0))),SUM(JR11:KC11)),"")</f>
        <v>3907</v>
      </c>
      <c r="KE11" s="144">
        <f>+IFERROR(IF(ISTEXT(KE$5)=FALSE,(INDEX(OSIT!$1:$1048576,MATCH(Ositran!$B11,OSIT!$A:$A,0),MATCH(Ositran!KE$5,OSIT!$1:$1,0))),SUM(JS11:KD11)),"")</f>
        <v>3520</v>
      </c>
      <c r="KF11" s="144">
        <f>+IFERROR(IF(ISTEXT(KF$5)=FALSE,(INDEX(OSIT!$1:$1048576,MATCH(Ositran!$B11,OSIT!$A:$A,0),MATCH(Ositran!KF$5,OSIT!$1:$1,0))),SUM(JT11:KE11)),"")</f>
        <v>3142</v>
      </c>
      <c r="KG11" s="144">
        <f>+IFERROR(IF(ISTEXT(KG$5)=FALSE,(INDEX(OSIT!$1:$1048576,MATCH(Ositran!$B11,OSIT!$A:$A,0),MATCH(Ositran!KG$5,OSIT!$1:$1,0))),SUM(JU11:KF11)),"")</f>
        <v>2618</v>
      </c>
      <c r="KH11" s="144">
        <f>+IFERROR(IF(ISTEXT(KH$5)=FALSE,(INDEX(OSIT!$1:$1048576,MATCH(Ositran!$B11,OSIT!$A:$A,0),MATCH(Ositran!KH$5,OSIT!$1:$1,0))),SUM(JV11:KG11)),"")</f>
        <v>3284</v>
      </c>
      <c r="KI11" s="144">
        <f>+IFERROR(IF(ISTEXT(KI$5)=FALSE,(INDEX(OSIT!$1:$1048576,MATCH(Ositran!$B11,OSIT!$A:$A,0),MATCH(Ositran!KI$5,OSIT!$1:$1,0))),SUM(JW11:KH11)),"")</f>
        <v>3285</v>
      </c>
      <c r="KJ11" s="144">
        <f>+IFERROR(IF(ISTEXT(KJ$5)=FALSE,(INDEX(OSIT!$1:$1048576,MATCH(Ositran!$B11,OSIT!$A:$A,0),MATCH(Ositran!KJ$5,OSIT!$1:$1,0))),SUM(JX11:KI11)),"")</f>
        <v>3590</v>
      </c>
      <c r="KK11" s="144">
        <f>+IFERROR(IF(ISTEXT(KK$5)=FALSE,(INDEX(OSIT!$1:$1048576,MATCH(Ositran!$B11,OSIT!$A:$A,0),MATCH(Ositran!KK$5,OSIT!$1:$1,0))),SUM(JY11:KJ11)),"")</f>
        <v>3864</v>
      </c>
      <c r="KL11" s="144">
        <f>+IFERROR(IF(ISTEXT(KL$5)=FALSE,(INDEX(OSIT!$1:$1048576,MATCH(Ositran!$B11,OSIT!$A:$A,0),MATCH(Ositran!KL$5,OSIT!$1:$1,0))),SUM(JZ11:KK11)),"")</f>
        <v>4079</v>
      </c>
      <c r="KM11" s="144">
        <f>+IFERROR(IF(ISTEXT(KM$5)=FALSE,(INDEX(OSIT!$1:$1048576,MATCH(Ositran!$B11,OSIT!$A:$A,0),MATCH(Ositran!KM$5,OSIT!$1:$1,0))),SUM(KA11:KL11)),"")</f>
        <v>4681</v>
      </c>
      <c r="KN11" s="144">
        <f>+IFERROR(IF(ISTEXT(KN$5)=FALSE,(INDEX(OSIT!$1:$1048576,MATCH(Ositran!$B11,OSIT!$A:$A,0),MATCH(Ositran!KN$5,OSIT!$1:$1,0))),SUM(KB11:KM11)),"")</f>
        <v>3861</v>
      </c>
      <c r="KO11" s="144">
        <f>+IFERROR(IF(ISTEXT(KO$5)=FALSE,(INDEX(OSIT!$1:$1048576,MATCH(Ositran!$B11,OSIT!$A:$A,0),MATCH(Ositran!KO$5,OSIT!$1:$1,0))),SUM(KC11:KN11)),"")</f>
        <v>3629</v>
      </c>
      <c r="KP11" s="141">
        <f>+IFERROR(IF(ISTEXT(KP$5)=FALSE,(INDEX(OSIT!$1:$1048576,MATCH(Ositran!$B11,OSIT!$A:$A,0),MATCH(Ositran!KP$5,OSIT!$1:$1,0))),SUM(KD11:KO11)),"")</f>
        <v>43460</v>
      </c>
      <c r="KQ11" s="144">
        <f>+IFERROR(IF(ISTEXT(KQ$5)=FALSE,(INDEX(OSIT!$1:$1048576,MATCH(Ositran!$B11,OSIT!$A:$A,0),MATCH(Ositran!KQ$5,OSIT!$1:$1,0))),SUM(KE11:KP11)),"")</f>
        <v>2754</v>
      </c>
      <c r="KR11" s="144">
        <f>+IFERROR(IF(ISTEXT(KR$5)=FALSE,(INDEX(OSIT!$1:$1048576,MATCH(Ositran!$B11,OSIT!$A:$A,0),MATCH(Ositran!KR$5,OSIT!$1:$1,0))),SUM(KF11:KQ11)),"")</f>
        <v>2443</v>
      </c>
      <c r="KS11" s="144">
        <f>+IFERROR(IF(ISTEXT(KS$5)=FALSE,(INDEX(OSIT!$1:$1048576,MATCH(Ositran!$B11,OSIT!$A:$A,0),MATCH(Ositran!KS$5,OSIT!$1:$1,0))),SUM(KG11:KR11)),"")</f>
        <v>888</v>
      </c>
      <c r="KT11" s="144">
        <f>+IFERROR(IF(ISTEXT(KT$5)=FALSE,(INDEX(OSIT!$1:$1048576,MATCH(Ositran!$B11,OSIT!$A:$A,0),MATCH(Ositran!KT$5,OSIT!$1:$1,0))),SUM(KH11:KS11)),"")</f>
        <v>0</v>
      </c>
      <c r="KU11" s="144">
        <f>+IFERROR(IF(ISTEXT(KU$5)=FALSE,(INDEX(OSIT!$1:$1048576,MATCH(Ositran!$B11,OSIT!$A:$A,0),MATCH(Ositran!KU$5,OSIT!$1:$1,0))),SUM(KI11:KT11)),"")</f>
        <v>217</v>
      </c>
      <c r="KV11" s="144">
        <f>+IFERROR(IF(ISTEXT(KV$5)=FALSE,(INDEX(OSIT!$1:$1048576,MATCH(Ositran!$B11,OSIT!$A:$A,0),MATCH(Ositran!KV$5,OSIT!$1:$1,0))),SUM(KJ11:KU11)),"")</f>
        <v>0</v>
      </c>
      <c r="KW11" s="144">
        <f>+IFERROR(IF(ISTEXT(KW$5)=FALSE,(INDEX(OSIT!$1:$1048576,MATCH(Ositran!$B11,OSIT!$A:$A,0),MATCH(Ositran!KW$5,OSIT!$1:$1,0))),SUM(KK11:KV11)),"")</f>
        <v>590</v>
      </c>
      <c r="KX11" s="144">
        <f>+IFERROR(IF(ISTEXT(KX$5)=FALSE,(INDEX(OSIT!$1:$1048576,MATCH(Ositran!$B11,OSIT!$A:$A,0),MATCH(Ositran!KX$5,OSIT!$1:$1,0))),SUM(KL11:KW11)),"")</f>
        <v>3768</v>
      </c>
      <c r="KY11" s="144">
        <f>+IFERROR(IF(ISTEXT(KY$5)=FALSE,(INDEX(OSIT!$1:$1048576,MATCH(Ositran!$B11,OSIT!$A:$A,0),MATCH(Ositran!KY$5,OSIT!$1:$1,0))),SUM(KM11:KX11)),"")</f>
        <v>4711</v>
      </c>
      <c r="KZ11" s="144">
        <f>+IFERROR(IF(ISTEXT(KZ$5)=FALSE,(INDEX(OSIT!$1:$1048576,MATCH(Ositran!$B11,OSIT!$A:$A,0),MATCH(Ositran!KZ$5,OSIT!$1:$1,0))),SUM(KN11:KY11)),"")</f>
        <v>5358</v>
      </c>
      <c r="LA11" s="144">
        <f>+IFERROR(IF(ISTEXT(LA$5)=FALSE,(INDEX(OSIT!$1:$1048576,MATCH(Ositran!$B11,OSIT!$A:$A,0),MATCH(Ositran!LA$5,OSIT!$1:$1,0))),SUM(KO11:KZ11)),"")</f>
        <v>5120</v>
      </c>
      <c r="LB11" s="144">
        <f>+IFERROR(IF(ISTEXT(LB$5)=FALSE,(INDEX(OSIT!$1:$1048576,MATCH(Ositran!$B11,OSIT!$A:$A,0),MATCH(Ositran!LB$5,OSIT!$1:$1,0))),SUM(KP11:LA11)),"")</f>
        <v>3241</v>
      </c>
      <c r="LC11" s="141">
        <f>+IFERROR(IF(ISTEXT(LC$5)=FALSE,(INDEX(OSIT!$1:$1048576,MATCH(Ositran!$B11,OSIT!$A:$A,0),MATCH(Ositran!LC$5,OSIT!$1:$1,0))),SUM(KQ11:LB11)),"")</f>
        <v>29090</v>
      </c>
      <c r="LD11" s="144">
        <f>+IFERROR(IF(ISTEXT(LD$5)=FALSE,(INDEX(OSIT!$1:$1048576,MATCH(Ositran!$B11,OSIT!$A:$A,0),MATCH(Ositran!LD$5,OSIT!$1:$1,0))),SUM(KR11:LC11)),"")</f>
        <v>3255</v>
      </c>
      <c r="LE11" s="144">
        <f>+IFERROR(IF(ISTEXT(LE$5)=FALSE,(INDEX(OSIT!$1:$1048576,MATCH(Ositran!$B11,OSIT!$A:$A,0),MATCH(Ositran!LE$5,OSIT!$1:$1,0))),SUM(KS11:LD11)),"")</f>
        <v>2646</v>
      </c>
      <c r="LF11" s="144">
        <f>+IFERROR(IF(ISTEXT(LF$5)=FALSE,(INDEX(OSIT!$1:$1048576,MATCH(Ositran!$B11,OSIT!$A:$A,0),MATCH(Ositran!LF$5,OSIT!$1:$1,0))),SUM(KT11:LE11)),"")</f>
        <v>3028</v>
      </c>
      <c r="LG11" s="144">
        <f>+IFERROR(IF(ISTEXT(LG$5)=FALSE,(INDEX(OSIT!$1:$1048576,MATCH(Ositran!$B11,OSIT!$A:$A,0),MATCH(Ositran!LG$5,OSIT!$1:$1,0))),SUM(KU11:LF11)),"")</f>
        <v>3030</v>
      </c>
      <c r="LH11" s="144">
        <f>+IFERROR(IF(ISTEXT(LH$5)=FALSE,(INDEX(OSIT!$1:$1048576,MATCH(Ositran!$B11,OSIT!$A:$A,0),MATCH(Ositran!LH$5,OSIT!$1:$1,0))),SUM(KV11:LG11)),"")</f>
        <v>3183</v>
      </c>
      <c r="LI11" s="144">
        <f>+IFERROR(IF(ISTEXT(LI$5)=FALSE,(INDEX(OSIT!$1:$1048576,MATCH(Ositran!$B11,OSIT!$A:$A,0),MATCH(Ositran!LI$5,OSIT!$1:$1,0))),SUM(KW11:LH11)),"")</f>
        <v>2805</v>
      </c>
      <c r="LJ11" s="144">
        <f>+IFERROR(IF(ISTEXT(LJ$5)=FALSE,(INDEX(OSIT!$1:$1048576,MATCH(Ositran!$B11,OSIT!$A:$A,0),MATCH(Ositran!LJ$5,OSIT!$1:$1,0))),SUM(KX11:LI11)),"")</f>
        <v>3228</v>
      </c>
      <c r="LK11" s="144">
        <f>+IFERROR(IF(ISTEXT(LK$5)=FALSE,(INDEX(OSIT!$1:$1048576,MATCH(Ositran!$B11,OSIT!$A:$A,0),MATCH(Ositran!LK$5,OSIT!$1:$1,0))),SUM(KY11:LJ11)),"")</f>
        <v>3165</v>
      </c>
      <c r="LL11" s="144">
        <f>+IFERROR(IF(ISTEXT(LL$5)=FALSE,(INDEX(OSIT!$1:$1048576,MATCH(Ositran!$B11,OSIT!$A:$A,0),MATCH(Ositran!LL$5,OSIT!$1:$1,0))),SUM(KZ11:LK11)),"")</f>
        <v>3498</v>
      </c>
      <c r="LM11" s="144">
        <f>+IFERROR(IF(ISTEXT(LM$5)=FALSE,(INDEX(OSIT!$1:$1048576,MATCH(Ositran!$B11,OSIT!$A:$A,0),MATCH(Ositran!LM$5,OSIT!$1:$1,0))),SUM(LA11:LL11)),"")</f>
        <v>3529</v>
      </c>
      <c r="LN11" s="144">
        <f>+IFERROR(IF(ISTEXT(LN$5)=FALSE,(INDEX(OSIT!$1:$1048576,MATCH(Ositran!$B11,OSIT!$A:$A,0),MATCH(Ositran!LN$5,OSIT!$1:$1,0))),SUM(LB11:LM11)),"")</f>
        <v>3178</v>
      </c>
      <c r="LO11" s="144">
        <f>+IFERROR(IF(ISTEXT(LO$5)=FALSE,(INDEX(OSIT!$1:$1048576,MATCH(Ositran!$B11,OSIT!$A:$A,0),MATCH(Ositran!LO$5,OSIT!$1:$1,0))),SUM(LC11:LN11)),"")</f>
        <v>3208</v>
      </c>
      <c r="LP11" s="141">
        <f>+IFERROR(IF(ISTEXT(LP$5)=FALSE,(INDEX(OSIT!$1:$1048576,MATCH(Ositran!$B11,OSIT!$A:$A,0),MATCH(Ositran!LP$5,OSIT!$1:$1,0))),SUM(LD11:LO11)),"")</f>
        <v>37753</v>
      </c>
      <c r="LQ11" s="144">
        <f>+IFERROR(IF(ISTEXT(LQ$5)=FALSE,(INDEX(OSIT!$1:$1048576,MATCH(Ositran!$B11,OSIT!$A:$A,0),MATCH(Ositran!LQ$5,OSIT!$1:$1,0))),SUM(LE11:LP11)),"")</f>
        <v>2537</v>
      </c>
      <c r="LR11" s="144">
        <f>+IFERROR(IF(ISTEXT(LR$5)=FALSE,(INDEX(OSIT!$1:$1048576,MATCH(Ositran!$B11,OSIT!$A:$A,0),MATCH(Ositran!LR$5,OSIT!$1:$1,0))),SUM(LF11:LQ11)),"")</f>
        <v>2097</v>
      </c>
      <c r="LS11" s="144">
        <f>+IFERROR(IF(ISTEXT(LS$5)=FALSE,(INDEX(OSIT!$1:$1048576,MATCH(Ositran!$B11,OSIT!$A:$A,0),MATCH(Ositran!LS$5,OSIT!$1:$1,0))),SUM(LG11:LR11)),"")</f>
        <v>1897</v>
      </c>
      <c r="LT11" s="144">
        <f>+IFERROR(IF(ISTEXT(LT$5)=FALSE,(INDEX(OSIT!$1:$1048576,MATCH(Ositran!$B11,OSIT!$A:$A,0),MATCH(Ositran!LT$5,OSIT!$1:$1,0))),SUM(LH11:LS11)),"")</f>
        <v>1882</v>
      </c>
      <c r="LU11" s="144">
        <f>+IFERROR(IF(ISTEXT(LU$5)=FALSE,(INDEX(OSIT!$1:$1048576,MATCH(Ositran!$B11,OSIT!$A:$A,0),MATCH(Ositran!LU$5,OSIT!$1:$1,0))),SUM(LI11:LT11)),"")</f>
        <v>2267</v>
      </c>
      <c r="LV11" s="144">
        <f>+IFERROR(IF(ISTEXT(LV$5)=FALSE,(INDEX(OSIT!$1:$1048576,MATCH(Ositran!$B11,OSIT!$A:$A,0),MATCH(Ositran!LV$5,OSIT!$1:$1,0))),SUM(LJ11:LU11)),"")</f>
        <v>2580</v>
      </c>
      <c r="LW11" s="144">
        <f>+IFERROR(IF(ISTEXT(LW$5)=FALSE,(INDEX(OSIT!$1:$1048576,MATCH(Ositran!$B11,OSIT!$A:$A,0),MATCH(Ositran!LW$5,OSIT!$1:$1,0))),SUM(LK11:LV11)),"")</f>
        <v>3286</v>
      </c>
      <c r="LX11" s="144">
        <f>+IFERROR(IF(ISTEXT(LX$5)=FALSE,(INDEX(OSIT!$1:$1048576,MATCH(Ositran!$B11,OSIT!$A:$A,0),MATCH(Ositran!LX$5,OSIT!$1:$1,0))),SUM(LL11:LW11)),"")</f>
        <v>3518</v>
      </c>
      <c r="LY11" s="144">
        <f>+IFERROR(IF(ISTEXT(LY$5)=FALSE,(INDEX(OSIT!$1:$1048576,MATCH(Ositran!$B11,OSIT!$A:$A,0),MATCH(Ositran!LY$5,OSIT!$1:$1,0))),SUM(LM11:LX11)),"")</f>
        <v>3822</v>
      </c>
      <c r="LZ11" s="144">
        <f>+IFERROR(IF(ISTEXT(LZ$5)=FALSE,(INDEX(OSIT!$1:$1048576,MATCH(Ositran!$B11,OSIT!$A:$A,0),MATCH(Ositran!LZ$5,OSIT!$1:$1,0))),SUM(LN11:LY11)),"")</f>
        <v>4498</v>
      </c>
      <c r="MA11" s="144">
        <f>+IFERROR(IF(ISTEXT(MA$5)=FALSE,(INDEX(OSIT!$1:$1048576,MATCH(Ositran!$B11,OSIT!$A:$A,0),MATCH(Ositran!MA$5,OSIT!$1:$1,0))),SUM(LO11:LZ11)),"")</f>
        <v>0</v>
      </c>
      <c r="MB11" s="144">
        <f>+IFERROR(IF(ISTEXT(MB$5)=FALSE,(INDEX(OSIT!$1:$1048576,MATCH(Ositran!$B11,OSIT!$A:$A,0),MATCH(Ositran!MB$5,OSIT!$1:$1,0))),SUM(LP11:MA11)),"")</f>
        <v>0</v>
      </c>
      <c r="MC11" s="141">
        <f>+IFERROR(IF(ISTEXT(MC$5)=FALSE,(INDEX(OSIT!$1:$1048576,MATCH(Ositran!$B11,OSIT!$A:$A,0),MATCH(Ositran!MC$5,OSIT!$1:$1,0))),SUM(LQ11:MB11)),"")</f>
        <v>28384</v>
      </c>
      <c r="MD11" s="144" t="str">
        <f>+IFERROR(IF(ISTEXT(MD$5)=FALSE,(INDEX(OSIT!$1:$1048576,MATCH(Ositran!$B11,OSIT!$A:$A,0),MATCH(Ositran!MD$5,OSIT!$1:$1,0))),SUM(LR11:MC11)),"")</f>
        <v/>
      </c>
      <c r="ME11" s="144" t="str">
        <f>+IFERROR(IF(ISTEXT(ME$5)=FALSE,(INDEX(OSIT!$1:$1048576,MATCH(Ositran!$B11,OSIT!$A:$A,0),MATCH(Ositran!ME$5,OSIT!$1:$1,0))),SUM(LS11:MD11)),"")</f>
        <v/>
      </c>
      <c r="MF11" s="144" t="str">
        <f>+IFERROR(IF(ISTEXT(MF$5)=FALSE,(INDEX(OSIT!$1:$1048576,MATCH(Ositran!$B11,OSIT!$A:$A,0),MATCH(Ositran!MF$5,OSIT!$1:$1,0))),SUM(LT11:ME11)),"")</f>
        <v/>
      </c>
      <c r="MG11" s="144" t="str">
        <f>+IFERROR(IF(ISTEXT(MG$5)=FALSE,(INDEX(OSIT!$1:$1048576,MATCH(Ositran!$B11,OSIT!$A:$A,0),MATCH(Ositran!MG$5,OSIT!$1:$1,0))),SUM(LU11:MF11)),"")</f>
        <v/>
      </c>
      <c r="MH11" s="144" t="str">
        <f>+IFERROR(IF(ISTEXT(MH$5)=FALSE,(INDEX(OSIT!$1:$1048576,MATCH(Ositran!$B11,OSIT!$A:$A,0),MATCH(Ositran!MH$5,OSIT!$1:$1,0))),SUM(LV11:MG11)),"")</f>
        <v/>
      </c>
      <c r="MI11" s="144" t="str">
        <f>+IFERROR(IF(ISTEXT(MI$5)=FALSE,(INDEX(OSIT!$1:$1048576,MATCH(Ositran!$B11,OSIT!$A:$A,0),MATCH(Ositran!MI$5,OSIT!$1:$1,0))),SUM(LW11:MH11)),"")</f>
        <v/>
      </c>
      <c r="MJ11" s="144" t="str">
        <f>+IFERROR(IF(ISTEXT(MJ$5)=FALSE,(INDEX(OSIT!$1:$1048576,MATCH(Ositran!$B11,OSIT!$A:$A,0),MATCH(Ositran!MJ$5,OSIT!$1:$1,0))),SUM(LX11:MI11)),"")</f>
        <v/>
      </c>
      <c r="MK11" s="144" t="str">
        <f>+IFERROR(IF(ISTEXT(MK$5)=FALSE,(INDEX(OSIT!$1:$1048576,MATCH(Ositran!$B11,OSIT!$A:$A,0),MATCH(Ositran!MK$5,OSIT!$1:$1,0))),SUM(LY11:MJ11)),"")</f>
        <v/>
      </c>
      <c r="ML11" s="144" t="str">
        <f>+IFERROR(IF(ISTEXT(ML$5)=FALSE,(INDEX(OSIT!$1:$1048576,MATCH(Ositran!$B11,OSIT!$A:$A,0),MATCH(Ositran!ML$5,OSIT!$1:$1,0))),SUM(LZ11:MK11)),"")</f>
        <v/>
      </c>
      <c r="MM11" s="144" t="str">
        <f>+IFERROR(IF(ISTEXT(MM$5)=FALSE,(INDEX(OSIT!$1:$1048576,MATCH(Ositran!$B11,OSIT!$A:$A,0),MATCH(Ositran!MM$5,OSIT!$1:$1,0))),SUM(MA11:ML11)),"")</f>
        <v/>
      </c>
      <c r="MN11" s="144" t="str">
        <f>+IFERROR(IF(ISTEXT(MN$5)=FALSE,(INDEX(OSIT!$1:$1048576,MATCH(Ositran!$B11,OSIT!$A:$A,0),MATCH(Ositran!MN$5,OSIT!$1:$1,0))),SUM(MB11:MM11)),"")</f>
        <v/>
      </c>
      <c r="MO11" s="144" t="str">
        <f>+IFERROR(IF(ISTEXT(MO$5)=FALSE,(INDEX(OSIT!$1:$1048576,MATCH(Ositran!$B11,OSIT!$A:$A,0),MATCH(Ositran!MO$5,OSIT!$1:$1,0))),SUM(MC11:MN11)),"")</f>
        <v/>
      </c>
      <c r="MP11" s="141">
        <f>+IFERROR(IF(ISTEXT(MP$5)=FALSE,(INDEX(OSIT!$1:$1048576,MATCH(Ositran!$B11,OSIT!$A:$A,0),MATCH(Ositran!MP$5,OSIT!$1:$1,0))),SUM(MD11:MO11)),"")</f>
        <v>0</v>
      </c>
    </row>
    <row r="12" spans="1:354" s="5" customFormat="1">
      <c r="B12" s="9" t="s">
        <v>66</v>
      </c>
      <c r="C12" s="125" t="s">
        <v>510</v>
      </c>
      <c r="D12" s="144"/>
      <c r="E12" s="144"/>
      <c r="F12" s="144"/>
      <c r="G12" s="144"/>
      <c r="H12" s="144"/>
      <c r="I12" s="144"/>
      <c r="J12" s="144"/>
      <c r="K12" s="144"/>
      <c r="L12" s="144"/>
      <c r="M12" s="144"/>
      <c r="N12" s="144"/>
      <c r="O12" s="144"/>
      <c r="P12" s="141"/>
      <c r="Q12" s="144"/>
      <c r="R12" s="144"/>
      <c r="S12" s="144"/>
      <c r="T12" s="144"/>
      <c r="U12" s="144"/>
      <c r="V12" s="144"/>
      <c r="W12" s="144"/>
      <c r="X12" s="144"/>
      <c r="Y12" s="144"/>
      <c r="Z12" s="144"/>
      <c r="AA12" s="144"/>
      <c r="AB12" s="144"/>
      <c r="AC12" s="141"/>
      <c r="AD12" s="144"/>
      <c r="AE12" s="144"/>
      <c r="AF12" s="144"/>
      <c r="AG12" s="144"/>
      <c r="AH12" s="144"/>
      <c r="AI12" s="144"/>
      <c r="AJ12" s="144"/>
      <c r="AK12" s="144"/>
      <c r="AL12" s="144"/>
      <c r="AM12" s="144"/>
      <c r="AN12" s="144"/>
      <c r="AO12" s="144"/>
      <c r="AP12" s="141"/>
      <c r="AQ12" s="144"/>
      <c r="AR12" s="144"/>
      <c r="AS12" s="144"/>
      <c r="AT12" s="144"/>
      <c r="AU12" s="144"/>
      <c r="AV12" s="144"/>
      <c r="AW12" s="144"/>
      <c r="AX12" s="144"/>
      <c r="AY12" s="144"/>
      <c r="AZ12" s="144"/>
      <c r="BA12" s="144"/>
      <c r="BB12" s="144"/>
      <c r="BC12" s="141"/>
      <c r="BD12" s="144"/>
      <c r="BE12" s="144"/>
      <c r="BF12" s="144"/>
      <c r="BG12" s="144"/>
      <c r="BH12" s="144"/>
      <c r="BI12" s="144"/>
      <c r="BJ12" s="144"/>
      <c r="BK12" s="144"/>
      <c r="BL12" s="144"/>
      <c r="BM12" s="144"/>
      <c r="BN12" s="144"/>
      <c r="BO12" s="144"/>
      <c r="BP12" s="141"/>
      <c r="BQ12" s="144"/>
      <c r="BR12" s="144"/>
      <c r="BS12" s="144"/>
      <c r="BT12" s="144"/>
      <c r="BU12" s="144"/>
      <c r="BV12" s="144"/>
      <c r="BW12" s="144"/>
      <c r="BX12" s="144"/>
      <c r="BY12" s="144"/>
      <c r="BZ12" s="144"/>
      <c r="CA12" s="144"/>
      <c r="CB12" s="144"/>
      <c r="CC12" s="141"/>
      <c r="CD12" s="144"/>
      <c r="CE12" s="144"/>
      <c r="CF12" s="144"/>
      <c r="CG12" s="144"/>
      <c r="CH12" s="144"/>
      <c r="CI12" s="144"/>
      <c r="CJ12" s="144"/>
      <c r="CK12" s="144"/>
      <c r="CL12" s="144"/>
      <c r="CM12" s="144"/>
      <c r="CN12" s="144"/>
      <c r="CO12" s="144"/>
      <c r="CP12" s="141"/>
      <c r="CQ12" s="144"/>
      <c r="CR12" s="144"/>
      <c r="CS12" s="144"/>
      <c r="CT12" s="144"/>
      <c r="CU12" s="144"/>
      <c r="CV12" s="144"/>
      <c r="CW12" s="144"/>
      <c r="CX12" s="144"/>
      <c r="CY12" s="144"/>
      <c r="CZ12" s="144"/>
      <c r="DA12" s="144"/>
      <c r="DB12" s="144"/>
      <c r="DC12" s="141"/>
      <c r="DD12" s="144"/>
      <c r="DE12" s="144"/>
      <c r="DF12" s="144"/>
      <c r="DG12" s="144"/>
      <c r="DH12" s="144"/>
      <c r="DI12" s="144"/>
      <c r="DJ12" s="144"/>
      <c r="DK12" s="144"/>
      <c r="DL12" s="144"/>
      <c r="DM12" s="144"/>
      <c r="DN12" s="144"/>
      <c r="DO12" s="144"/>
      <c r="DP12" s="141"/>
      <c r="DQ12" s="144"/>
      <c r="DR12" s="144"/>
      <c r="DS12" s="144"/>
      <c r="DT12" s="144"/>
      <c r="DU12" s="144"/>
      <c r="DV12" s="144"/>
      <c r="DW12" s="144"/>
      <c r="DX12" s="144"/>
      <c r="DY12" s="144"/>
      <c r="DZ12" s="144"/>
      <c r="EA12" s="144"/>
      <c r="EB12" s="144"/>
      <c r="EC12" s="141"/>
      <c r="ED12" s="144">
        <v>0</v>
      </c>
      <c r="EE12" s="144">
        <v>0</v>
      </c>
      <c r="EF12" s="144">
        <v>6378</v>
      </c>
      <c r="EG12" s="144">
        <v>6378</v>
      </c>
      <c r="EH12" s="144">
        <v>6998</v>
      </c>
      <c r="EI12" s="144">
        <v>8009</v>
      </c>
      <c r="EJ12" s="144">
        <v>10150</v>
      </c>
      <c r="EK12" s="144">
        <v>10847</v>
      </c>
      <c r="EL12" s="144">
        <v>13178</v>
      </c>
      <c r="EM12" s="144">
        <v>14061</v>
      </c>
      <c r="EN12" s="144">
        <v>14707</v>
      </c>
      <c r="EO12" s="144">
        <v>17122</v>
      </c>
      <c r="EP12" s="141">
        <v>107828</v>
      </c>
      <c r="EQ12" s="144">
        <v>13043</v>
      </c>
      <c r="ER12" s="144">
        <v>10020</v>
      </c>
      <c r="ES12" s="144">
        <v>12695</v>
      </c>
      <c r="ET12" s="144">
        <v>8919</v>
      </c>
      <c r="EU12" s="144">
        <v>8816</v>
      </c>
      <c r="EV12" s="144">
        <v>8625</v>
      </c>
      <c r="EW12" s="144">
        <v>9936</v>
      </c>
      <c r="EX12" s="144">
        <v>9271</v>
      </c>
      <c r="EY12" s="144">
        <v>8755</v>
      </c>
      <c r="EZ12" s="144">
        <v>9513</v>
      </c>
      <c r="FA12" s="144">
        <v>9230</v>
      </c>
      <c r="FB12" s="144">
        <v>9733</v>
      </c>
      <c r="FC12" s="141">
        <v>118556</v>
      </c>
      <c r="FD12" s="144">
        <v>8924</v>
      </c>
      <c r="FE12" s="144">
        <v>6864</v>
      </c>
      <c r="FF12" s="144">
        <v>7280</v>
      </c>
      <c r="FG12" s="144">
        <v>7593</v>
      </c>
      <c r="FH12" s="144">
        <v>9105</v>
      </c>
      <c r="FI12" s="144">
        <v>10087</v>
      </c>
      <c r="FJ12" s="144">
        <v>12415</v>
      </c>
      <c r="FK12" s="144">
        <v>11123</v>
      </c>
      <c r="FL12" s="144">
        <v>9989</v>
      </c>
      <c r="FM12" s="144">
        <v>11318</v>
      </c>
      <c r="FN12" s="144">
        <v>11072</v>
      </c>
      <c r="FO12" s="144">
        <v>11415</v>
      </c>
      <c r="FP12" s="141">
        <v>117185</v>
      </c>
      <c r="FQ12" s="144">
        <v>11935</v>
      </c>
      <c r="FR12" s="144">
        <v>10494</v>
      </c>
      <c r="FS12" s="144">
        <v>10061</v>
      </c>
      <c r="FT12" s="144">
        <v>12169</v>
      </c>
      <c r="FU12" s="144">
        <v>13190</v>
      </c>
      <c r="FV12" s="144">
        <v>11829</v>
      </c>
      <c r="FW12" s="144">
        <v>14891</v>
      </c>
      <c r="FX12" s="144">
        <v>14000</v>
      </c>
      <c r="FY12" s="144">
        <v>12451</v>
      </c>
      <c r="FZ12" s="144">
        <v>11737</v>
      </c>
      <c r="GA12" s="144">
        <v>12510</v>
      </c>
      <c r="GB12" s="144">
        <v>13250</v>
      </c>
      <c r="GC12" s="141">
        <v>148517</v>
      </c>
      <c r="GD12" s="144">
        <v>11955</v>
      </c>
      <c r="GE12" s="144">
        <v>9719</v>
      </c>
      <c r="GF12" s="144">
        <v>9534</v>
      </c>
      <c r="GG12" s="144">
        <v>10256</v>
      </c>
      <c r="GH12" s="144">
        <v>11060</v>
      </c>
      <c r="GI12" s="144">
        <v>10939</v>
      </c>
      <c r="GJ12" s="144">
        <v>12526</v>
      </c>
      <c r="GK12" s="144">
        <v>11846</v>
      </c>
      <c r="GL12" s="144">
        <v>12086</v>
      </c>
      <c r="GM12" s="144">
        <v>12238</v>
      </c>
      <c r="GN12" s="144">
        <v>11594</v>
      </c>
      <c r="GO12" s="144">
        <v>13542</v>
      </c>
      <c r="GP12" s="141">
        <v>137295</v>
      </c>
      <c r="GQ12" s="144">
        <v>12109</v>
      </c>
      <c r="GR12" s="144">
        <v>10109</v>
      </c>
      <c r="GS12" s="144">
        <v>10273</v>
      </c>
      <c r="GT12" s="144">
        <v>9374</v>
      </c>
      <c r="GU12" s="144">
        <v>11259</v>
      </c>
      <c r="GV12" s="144">
        <v>12168</v>
      </c>
      <c r="GW12" s="144">
        <v>15628</v>
      </c>
      <c r="GX12" s="144">
        <v>13909</v>
      </c>
      <c r="GY12" s="144">
        <v>15239</v>
      </c>
      <c r="GZ12" s="144">
        <v>18571</v>
      </c>
      <c r="HA12" s="144">
        <v>19006</v>
      </c>
      <c r="HB12" s="144">
        <v>15154</v>
      </c>
      <c r="HC12" s="141">
        <v>162799</v>
      </c>
      <c r="HD12" s="144">
        <v>14505</v>
      </c>
      <c r="HE12" s="144">
        <v>11464</v>
      </c>
      <c r="HF12" s="144">
        <v>11133</v>
      </c>
      <c r="HG12" s="144">
        <v>13080</v>
      </c>
      <c r="HH12" s="144">
        <v>14853</v>
      </c>
      <c r="HI12" s="144">
        <v>14640</v>
      </c>
      <c r="HJ12" s="144">
        <v>17181</v>
      </c>
      <c r="HK12" s="144">
        <v>16213</v>
      </c>
      <c r="HL12" s="144">
        <v>15608</v>
      </c>
      <c r="HM12" s="144">
        <v>15897</v>
      </c>
      <c r="HN12" s="144">
        <v>15508</v>
      </c>
      <c r="HO12" s="144">
        <v>15103</v>
      </c>
      <c r="HP12" s="141">
        <v>175185</v>
      </c>
      <c r="HQ12" s="144">
        <v>14865</v>
      </c>
      <c r="HR12" s="144">
        <v>10349</v>
      </c>
      <c r="HS12" s="144">
        <v>7231</v>
      </c>
      <c r="HT12" s="144">
        <v>9058</v>
      </c>
      <c r="HU12" s="144">
        <v>13362</v>
      </c>
      <c r="HV12" s="144">
        <v>14303</v>
      </c>
      <c r="HW12" s="144">
        <v>17478</v>
      </c>
      <c r="HX12" s="144">
        <v>17214</v>
      </c>
      <c r="HY12" s="144">
        <v>16063</v>
      </c>
      <c r="HZ12" s="144">
        <v>16750</v>
      </c>
      <c r="IA12" s="144">
        <v>16649</v>
      </c>
      <c r="IB12" s="144">
        <v>17819</v>
      </c>
      <c r="IC12" s="141">
        <v>171141</v>
      </c>
      <c r="ID12" s="144">
        <v>18727</v>
      </c>
      <c r="IE12" s="144">
        <v>14177</v>
      </c>
      <c r="IF12" s="144">
        <v>16346</v>
      </c>
      <c r="IG12" s="144">
        <v>14500</v>
      </c>
      <c r="IH12" s="144">
        <v>16283</v>
      </c>
      <c r="II12" s="144">
        <v>14827</v>
      </c>
      <c r="IJ12" s="144">
        <v>18864</v>
      </c>
      <c r="IK12" s="144">
        <v>18285</v>
      </c>
      <c r="IL12" s="144">
        <v>17073</v>
      </c>
      <c r="IM12" s="144">
        <v>18265</v>
      </c>
      <c r="IN12" s="144">
        <v>19290</v>
      </c>
      <c r="IO12" s="144">
        <v>20851</v>
      </c>
      <c r="IP12" s="141">
        <v>207488</v>
      </c>
      <c r="IQ12" s="144">
        <f>+IFERROR(IF(ISTEXT(IQ$5)=FALSE,(INDEX(OSIT!$1:$1048576,MATCH(Ositran!$B12,OSIT!$A:$A,0),MATCH(Ositran!IQ$5,OSIT!$1:$1,0))),SUM(IE12:IP12)),"")</f>
        <v>19526</v>
      </c>
      <c r="IR12" s="144">
        <f>+IFERROR(IF(ISTEXT(IR$5)=FALSE,(INDEX(OSIT!$1:$1048576,MATCH(Ositran!$B12,OSIT!$A:$A,0),MATCH(Ositran!IR$5,OSIT!$1:$1,0))),SUM(IF12:IQ12)),"")</f>
        <v>14298</v>
      </c>
      <c r="IS12" s="144">
        <f>+IFERROR(IF(ISTEXT(IS$5)=FALSE,(INDEX(OSIT!$1:$1048576,MATCH(Ositran!$B12,OSIT!$A:$A,0),MATCH(Ositran!IS$5,OSIT!$1:$1,0))),SUM(IG12:IR12)),"")</f>
        <v>14082</v>
      </c>
      <c r="IT12" s="144">
        <f>+IFERROR(IF(ISTEXT(IT$5)=FALSE,(INDEX(OSIT!$1:$1048576,MATCH(Ositran!$B12,OSIT!$A:$A,0),MATCH(Ositran!IT$5,OSIT!$1:$1,0))),SUM(IH12:IS12)),"")</f>
        <v>15485</v>
      </c>
      <c r="IU12" s="144">
        <f>+IFERROR(IF(ISTEXT(IU$5)=FALSE,(INDEX(OSIT!$1:$1048576,MATCH(Ositran!$B12,OSIT!$A:$A,0),MATCH(Ositran!IU$5,OSIT!$1:$1,0))),SUM(II12:IT12)),"")</f>
        <v>18658</v>
      </c>
      <c r="IV12" s="144">
        <f>+IFERROR(IF(ISTEXT(IV$5)=FALSE,(INDEX(OSIT!$1:$1048576,MATCH(Ositran!$B12,OSIT!$A:$A,0),MATCH(Ositran!IV$5,OSIT!$1:$1,0))),SUM(IJ12:IU12)),"")</f>
        <v>20267</v>
      </c>
      <c r="IW12" s="144">
        <f>+IFERROR(IF(ISTEXT(IW$5)=FALSE,(INDEX(OSIT!$1:$1048576,MATCH(Ositran!$B12,OSIT!$A:$A,0),MATCH(Ositran!IW$5,OSIT!$1:$1,0))),SUM(IK12:IV12)),"")</f>
        <v>24427</v>
      </c>
      <c r="IX12" s="144">
        <f>+IFERROR(IF(ISTEXT(IX$5)=FALSE,(INDEX(OSIT!$1:$1048576,MATCH(Ositran!$B12,OSIT!$A:$A,0),MATCH(Ositran!IX$5,OSIT!$1:$1,0))),SUM(IL12:IW12)),"")</f>
        <v>24634</v>
      </c>
      <c r="IY12" s="144">
        <f>+IFERROR(IF(ISTEXT(IY$5)=FALSE,(INDEX(OSIT!$1:$1048576,MATCH(Ositran!$B12,OSIT!$A:$A,0),MATCH(Ositran!IY$5,OSIT!$1:$1,0))),SUM(IM12:IX12)),"")</f>
        <v>21837</v>
      </c>
      <c r="IZ12" s="144">
        <f>+IFERROR(IF(ISTEXT(IZ$5)=FALSE,(INDEX(OSIT!$1:$1048576,MATCH(Ositran!$B12,OSIT!$A:$A,0),MATCH(Ositran!IZ$5,OSIT!$1:$1,0))),SUM(IN12:IY12)),"")</f>
        <v>20403</v>
      </c>
      <c r="JA12" s="144">
        <f>+IFERROR(IF(ISTEXT(JA$5)=FALSE,(INDEX(OSIT!$1:$1048576,MATCH(Ositran!$B12,OSIT!$A:$A,0),MATCH(Ositran!JA$5,OSIT!$1:$1,0))),SUM(IO12:IZ12)),"")</f>
        <v>19424</v>
      </c>
      <c r="JB12" s="144">
        <f>+IFERROR(IF(ISTEXT(JB$5)=FALSE,(INDEX(OSIT!$1:$1048576,MATCH(Ositran!$B12,OSIT!$A:$A,0),MATCH(Ositran!JB$5,OSIT!$1:$1,0))),SUM(IP12:JA12)),"")</f>
        <v>18484</v>
      </c>
      <c r="JC12" s="141">
        <f>+IFERROR(IF(ISTEXT(JC$5)=FALSE,(INDEX(OSIT!$1:$1048576,MATCH(Ositran!$B12,OSIT!$A:$A,0),MATCH(Ositran!JC$5,OSIT!$1:$1,0))),SUM(IQ12:JB12)),"")</f>
        <v>231525</v>
      </c>
      <c r="JD12" s="144">
        <f>+IFERROR(IF(ISTEXT(JD$5)=FALSE,(INDEX(OSIT!$1:$1048576,MATCH(Ositran!$B12,OSIT!$A:$A,0),MATCH(Ositran!JD$5,OSIT!$1:$1,0))),SUM(IR12:JC12)),"")</f>
        <v>18877</v>
      </c>
      <c r="JE12" s="144">
        <f>+IFERROR(IF(ISTEXT(JE$5)=FALSE,(INDEX(OSIT!$1:$1048576,MATCH(Ositran!$B12,OSIT!$A:$A,0),MATCH(Ositran!JE$5,OSIT!$1:$1,0))),SUM(IS12:JD12)),"")</f>
        <v>16292</v>
      </c>
      <c r="JF12" s="144">
        <f>+IFERROR(IF(ISTEXT(JF$5)=FALSE,(INDEX(OSIT!$1:$1048576,MATCH(Ositran!$B12,OSIT!$A:$A,0),MATCH(Ositran!JF$5,OSIT!$1:$1,0))),SUM(IT12:JE12)),"")</f>
        <v>11175</v>
      </c>
      <c r="JG12" s="144">
        <f>+IFERROR(IF(ISTEXT(JG$5)=FALSE,(INDEX(OSIT!$1:$1048576,MATCH(Ositran!$B12,OSIT!$A:$A,0),MATCH(Ositran!JG$5,OSIT!$1:$1,0))),SUM(IU12:JF12)),"")</f>
        <v>4175</v>
      </c>
      <c r="JH12" s="144">
        <f>+IFERROR(IF(ISTEXT(JH$5)=FALSE,(INDEX(OSIT!$1:$1048576,MATCH(Ositran!$B12,OSIT!$A:$A,0),MATCH(Ositran!JH$5,OSIT!$1:$1,0))),SUM(IV12:JG12)),"")</f>
        <v>5118</v>
      </c>
      <c r="JI12" s="144">
        <f>+IFERROR(IF(ISTEXT(JI$5)=FALSE,(INDEX(OSIT!$1:$1048576,MATCH(Ositran!$B12,OSIT!$A:$A,0),MATCH(Ositran!JI$5,OSIT!$1:$1,0))),SUM(IW12:JH12)),"")</f>
        <v>7990</v>
      </c>
      <c r="JJ12" s="144">
        <f>+IFERROR(IF(ISTEXT(JJ$5)=FALSE,(INDEX(OSIT!$1:$1048576,MATCH(Ositran!$B12,OSIT!$A:$A,0),MATCH(Ositran!JJ$5,OSIT!$1:$1,0))),SUM(IX12:JI12)),"")</f>
        <v>12617</v>
      </c>
      <c r="JK12" s="144">
        <f>+IFERROR(IF(ISTEXT(JK$5)=FALSE,(INDEX(OSIT!$1:$1048576,MATCH(Ositran!$B12,OSIT!$A:$A,0),MATCH(Ositran!JK$5,OSIT!$1:$1,0))),SUM(IY12:JJ12)),"")</f>
        <v>14748</v>
      </c>
      <c r="JL12" s="144">
        <f>+IFERROR(IF(ISTEXT(JL$5)=FALSE,(INDEX(OSIT!$1:$1048576,MATCH(Ositran!$B12,OSIT!$A:$A,0),MATCH(Ositran!JL$5,OSIT!$1:$1,0))),SUM(IZ12:JK12)),"")</f>
        <v>16745</v>
      </c>
      <c r="JM12" s="144">
        <f>+IFERROR(IF(ISTEXT(JM$5)=FALSE,(INDEX(OSIT!$1:$1048576,MATCH(Ositran!$B12,OSIT!$A:$A,0),MATCH(Ositran!JM$5,OSIT!$1:$1,0))),SUM(JA12:JL12)),"")</f>
        <v>20870</v>
      </c>
      <c r="JN12" s="144">
        <f>+IFERROR(IF(ISTEXT(JN$5)=FALSE,(INDEX(OSIT!$1:$1048576,MATCH(Ositran!$B12,OSIT!$A:$A,0),MATCH(Ositran!JN$5,OSIT!$1:$1,0))),SUM(JB12:JM12)),"")</f>
        <v>21503</v>
      </c>
      <c r="JO12" s="144">
        <f>+IFERROR(IF(ISTEXT(JO$5)=FALSE,(INDEX(OSIT!$1:$1048576,MATCH(Ositran!$B12,OSIT!$A:$A,0),MATCH(Ositran!JO$5,OSIT!$1:$1,0))),SUM(JC12:JN12)),"")</f>
        <v>20833</v>
      </c>
      <c r="JP12" s="141">
        <f>+IFERROR(IF(ISTEXT(JP$5)=FALSE,(INDEX(OSIT!$1:$1048576,MATCH(Ositran!$B12,OSIT!$A:$A,0),MATCH(Ositran!JP$5,OSIT!$1:$1,0))),SUM(JD12:JO12)),"")</f>
        <v>170943</v>
      </c>
      <c r="JQ12" s="144">
        <f>+IFERROR(IF(ISTEXT(JQ$5)=FALSE,(INDEX(OSIT!$1:$1048576,MATCH(Ositran!$B12,OSIT!$A:$A,0),MATCH(Ositran!JQ$5,OSIT!$1:$1,0))),SUM(JE12:JP12)),"")</f>
        <v>19680</v>
      </c>
      <c r="JR12" s="144">
        <f>+IFERROR(IF(ISTEXT(JR$5)=FALSE,(INDEX(OSIT!$1:$1048576,MATCH(Ositran!$B12,OSIT!$A:$A,0),MATCH(Ositran!JR$5,OSIT!$1:$1,0))),SUM(JF12:JQ12)),"")</f>
        <v>17360</v>
      </c>
      <c r="JS12" s="144">
        <f>+IFERROR(IF(ISTEXT(JS$5)=FALSE,(INDEX(OSIT!$1:$1048576,MATCH(Ositran!$B12,OSIT!$A:$A,0),MATCH(Ositran!JS$5,OSIT!$1:$1,0))),SUM(JG12:JR12)),"")</f>
        <v>14282</v>
      </c>
      <c r="JT12" s="144">
        <f>+IFERROR(IF(ISTEXT(JT$5)=FALSE,(INDEX(OSIT!$1:$1048576,MATCH(Ositran!$B12,OSIT!$A:$A,0),MATCH(Ositran!JT$5,OSIT!$1:$1,0))),SUM(JH12:JS12)),"")</f>
        <v>15447</v>
      </c>
      <c r="JU12" s="144">
        <f>+IFERROR(IF(ISTEXT(JU$5)=FALSE,(INDEX(OSIT!$1:$1048576,MATCH(Ositran!$B12,OSIT!$A:$A,0),MATCH(Ositran!JU$5,OSIT!$1:$1,0))),SUM(JI12:JT12)),"")</f>
        <v>20338</v>
      </c>
      <c r="JV12" s="144">
        <f>+IFERROR(IF(ISTEXT(JV$5)=FALSE,(INDEX(OSIT!$1:$1048576,MATCH(Ositran!$B12,OSIT!$A:$A,0),MATCH(Ositran!JV$5,OSIT!$1:$1,0))),SUM(JJ12:JU12)),"")</f>
        <v>22573</v>
      </c>
      <c r="JW12" s="144">
        <f>+IFERROR(IF(ISTEXT(JW$5)=FALSE,(INDEX(OSIT!$1:$1048576,MATCH(Ositran!$B12,OSIT!$A:$A,0),MATCH(Ositran!JW$5,OSIT!$1:$1,0))),SUM(JK12:JV12)),"")</f>
        <v>27231</v>
      </c>
      <c r="JX12" s="144">
        <f>+IFERROR(IF(ISTEXT(JX$5)=FALSE,(INDEX(OSIT!$1:$1048576,MATCH(Ositran!$B12,OSIT!$A:$A,0),MATCH(Ositran!JX$5,OSIT!$1:$1,0))),SUM(JL12:JW12)),"")</f>
        <v>27489</v>
      </c>
      <c r="JY12" s="144">
        <f>+IFERROR(IF(ISTEXT(JY$5)=FALSE,(INDEX(OSIT!$1:$1048576,MATCH(Ositran!$B12,OSIT!$A:$A,0),MATCH(Ositran!JY$5,OSIT!$1:$1,0))),SUM(JM12:JX12)),"")</f>
        <v>25939</v>
      </c>
      <c r="JZ12" s="144">
        <f>+IFERROR(IF(ISTEXT(JZ$5)=FALSE,(INDEX(OSIT!$1:$1048576,MATCH(Ositran!$B12,OSIT!$A:$A,0),MATCH(Ositran!JZ$5,OSIT!$1:$1,0))),SUM(JN12:JY12)),"")</f>
        <v>24098</v>
      </c>
      <c r="KA12" s="144">
        <f>+IFERROR(IF(ISTEXT(KA$5)=FALSE,(INDEX(OSIT!$1:$1048576,MATCH(Ositran!$B12,OSIT!$A:$A,0),MATCH(Ositran!KA$5,OSIT!$1:$1,0))),SUM(JO12:JZ12)),"")</f>
        <v>24641</v>
      </c>
      <c r="KB12" s="144">
        <f>+IFERROR(IF(ISTEXT(KB$5)=FALSE,(INDEX(OSIT!$1:$1048576,MATCH(Ositran!$B12,OSIT!$A:$A,0),MATCH(Ositran!KB$5,OSIT!$1:$1,0))),SUM(JP12:KA12)),"")</f>
        <v>23916</v>
      </c>
      <c r="KC12" s="141">
        <f>+IFERROR(IF(ISTEXT(KC$5)=FALSE,(INDEX(OSIT!$1:$1048576,MATCH(Ositran!$B12,OSIT!$A:$A,0),MATCH(Ositran!KC$5,OSIT!$1:$1,0))),SUM(JQ12:KB12)),"")</f>
        <v>262994</v>
      </c>
      <c r="KD12" s="144">
        <f>+IFERROR(IF(ISTEXT(KD$5)=FALSE,(INDEX(OSIT!$1:$1048576,MATCH(Ositran!$B12,OSIT!$A:$A,0),MATCH(Ositran!KD$5,OSIT!$1:$1,0))),SUM(JR12:KC12)),"")</f>
        <v>23470</v>
      </c>
      <c r="KE12" s="144">
        <f>+IFERROR(IF(ISTEXT(KE$5)=FALSE,(INDEX(OSIT!$1:$1048576,MATCH(Ositran!$B12,OSIT!$A:$A,0),MATCH(Ositran!KE$5,OSIT!$1:$1,0))),SUM(JS12:KD12)),"")</f>
        <v>20387</v>
      </c>
      <c r="KF12" s="144">
        <f>+IFERROR(IF(ISTEXT(KF$5)=FALSE,(INDEX(OSIT!$1:$1048576,MATCH(Ositran!$B12,OSIT!$A:$A,0),MATCH(Ositran!KF$5,OSIT!$1:$1,0))),SUM(JT12:KE12)),"")</f>
        <v>17524</v>
      </c>
      <c r="KG12" s="144">
        <f>+IFERROR(IF(ISTEXT(KG$5)=FALSE,(INDEX(OSIT!$1:$1048576,MATCH(Ositran!$B12,OSIT!$A:$A,0),MATCH(Ositran!KG$5,OSIT!$1:$1,0))),SUM(JU12:KF12)),"")</f>
        <v>16498</v>
      </c>
      <c r="KH12" s="144">
        <f>+IFERROR(IF(ISTEXT(KH$5)=FALSE,(INDEX(OSIT!$1:$1048576,MATCH(Ositran!$B12,OSIT!$A:$A,0),MATCH(Ositran!KH$5,OSIT!$1:$1,0))),SUM(JV12:KG12)),"")</f>
        <v>20347</v>
      </c>
      <c r="KI12" s="144">
        <f>+IFERROR(IF(ISTEXT(KI$5)=FALSE,(INDEX(OSIT!$1:$1048576,MATCH(Ositran!$B12,OSIT!$A:$A,0),MATCH(Ositran!KI$5,OSIT!$1:$1,0))),SUM(JW12:KH12)),"")</f>
        <v>19303</v>
      </c>
      <c r="KJ12" s="144">
        <f>+IFERROR(IF(ISTEXT(KJ$5)=FALSE,(INDEX(OSIT!$1:$1048576,MATCH(Ositran!$B12,OSIT!$A:$A,0),MATCH(Ositran!KJ$5,OSIT!$1:$1,0))),SUM(JX12:KI12)),"")</f>
        <v>23050</v>
      </c>
      <c r="KK12" s="144">
        <f>+IFERROR(IF(ISTEXT(KK$5)=FALSE,(INDEX(OSIT!$1:$1048576,MATCH(Ositran!$B12,OSIT!$A:$A,0),MATCH(Ositran!KK$5,OSIT!$1:$1,0))),SUM(JY12:KJ12)),"")</f>
        <v>23067</v>
      </c>
      <c r="KL12" s="144">
        <f>+IFERROR(IF(ISTEXT(KL$5)=FALSE,(INDEX(OSIT!$1:$1048576,MATCH(Ositran!$B12,OSIT!$A:$A,0),MATCH(Ositran!KL$5,OSIT!$1:$1,0))),SUM(JZ12:KK12)),"")</f>
        <v>23001</v>
      </c>
      <c r="KM12" s="144">
        <f>+IFERROR(IF(ISTEXT(KM$5)=FALSE,(INDEX(OSIT!$1:$1048576,MATCH(Ositran!$B12,OSIT!$A:$A,0),MATCH(Ositran!KM$5,OSIT!$1:$1,0))),SUM(KA12:KL12)),"")</f>
        <v>25986</v>
      </c>
      <c r="KN12" s="144">
        <f>+IFERROR(IF(ISTEXT(KN$5)=FALSE,(INDEX(OSIT!$1:$1048576,MATCH(Ositran!$B12,OSIT!$A:$A,0),MATCH(Ositran!KN$5,OSIT!$1:$1,0))),SUM(KB12:KM12)),"")</f>
        <v>22991</v>
      </c>
      <c r="KO12" s="144">
        <f>+IFERROR(IF(ISTEXT(KO$5)=FALSE,(INDEX(OSIT!$1:$1048576,MATCH(Ositran!$B12,OSIT!$A:$A,0),MATCH(Ositran!KO$5,OSIT!$1:$1,0))),SUM(KC12:KN12)),"")</f>
        <v>22847</v>
      </c>
      <c r="KP12" s="141">
        <f>+IFERROR(IF(ISTEXT(KP$5)=FALSE,(INDEX(OSIT!$1:$1048576,MATCH(Ositran!$B12,OSIT!$A:$A,0),MATCH(Ositran!KP$5,OSIT!$1:$1,0))),SUM(KD12:KO12)),"")</f>
        <v>258471</v>
      </c>
      <c r="KQ12" s="144">
        <f>+IFERROR(IF(ISTEXT(KQ$5)=FALSE,(INDEX(OSIT!$1:$1048576,MATCH(Ositran!$B12,OSIT!$A:$A,0),MATCH(Ositran!KQ$5,OSIT!$1:$1,0))),SUM(KE12:KP12)),"")</f>
        <v>19874</v>
      </c>
      <c r="KR12" s="144">
        <f>+IFERROR(IF(ISTEXT(KR$5)=FALSE,(INDEX(OSIT!$1:$1048576,MATCH(Ositran!$B12,OSIT!$A:$A,0),MATCH(Ositran!KR$5,OSIT!$1:$1,0))),SUM(KF12:KQ12)),"")</f>
        <v>16507</v>
      </c>
      <c r="KS12" s="144">
        <f>+IFERROR(IF(ISTEXT(KS$5)=FALSE,(INDEX(OSIT!$1:$1048576,MATCH(Ositran!$B12,OSIT!$A:$A,0),MATCH(Ositran!KS$5,OSIT!$1:$1,0))),SUM(KG12:KR12)),"")</f>
        <v>5268</v>
      </c>
      <c r="KT12" s="144">
        <f>+IFERROR(IF(ISTEXT(KT$5)=FALSE,(INDEX(OSIT!$1:$1048576,MATCH(Ositran!$B12,OSIT!$A:$A,0),MATCH(Ositran!KT$5,OSIT!$1:$1,0))),SUM(KH12:KS12)),"")</f>
        <v>0</v>
      </c>
      <c r="KU12" s="144">
        <f>+IFERROR(IF(ISTEXT(KU$5)=FALSE,(INDEX(OSIT!$1:$1048576,MATCH(Ositran!$B12,OSIT!$A:$A,0),MATCH(Ositran!KU$5,OSIT!$1:$1,0))),SUM(KI12:KT12)),"")</f>
        <v>1642</v>
      </c>
      <c r="KV12" s="144">
        <f>+IFERROR(IF(ISTEXT(KV$5)=FALSE,(INDEX(OSIT!$1:$1048576,MATCH(Ositran!$B12,OSIT!$A:$A,0),MATCH(Ositran!KV$5,OSIT!$1:$1,0))),SUM(KJ12:KU12)),"")</f>
        <v>0</v>
      </c>
      <c r="KW12" s="144">
        <f>+IFERROR(IF(ISTEXT(KW$5)=FALSE,(INDEX(OSIT!$1:$1048576,MATCH(Ositran!$B12,OSIT!$A:$A,0),MATCH(Ositran!KW$5,OSIT!$1:$1,0))),SUM(KK12:KV12)),"")</f>
        <v>5430</v>
      </c>
      <c r="KX12" s="144">
        <f>+IFERROR(IF(ISTEXT(KX$5)=FALSE,(INDEX(OSIT!$1:$1048576,MATCH(Ositran!$B12,OSIT!$A:$A,0),MATCH(Ositran!KX$5,OSIT!$1:$1,0))),SUM(KL12:KW12)),"")</f>
        <v>23195</v>
      </c>
      <c r="KY12" s="144">
        <f>+IFERROR(IF(ISTEXT(KY$5)=FALSE,(INDEX(OSIT!$1:$1048576,MATCH(Ositran!$B12,OSIT!$A:$A,0),MATCH(Ositran!KY$5,OSIT!$1:$1,0))),SUM(KM12:KX12)),"")</f>
        <v>26145</v>
      </c>
      <c r="KZ12" s="144">
        <f>+IFERROR(IF(ISTEXT(KZ$5)=FALSE,(INDEX(OSIT!$1:$1048576,MATCH(Ositran!$B12,OSIT!$A:$A,0),MATCH(Ositran!KZ$5,OSIT!$1:$1,0))),SUM(KN12:KY12)),"")</f>
        <v>27547</v>
      </c>
      <c r="LA12" s="144">
        <f>+IFERROR(IF(ISTEXT(LA$5)=FALSE,(INDEX(OSIT!$1:$1048576,MATCH(Ositran!$B12,OSIT!$A:$A,0),MATCH(Ositran!LA$5,OSIT!$1:$1,0))),SUM(KO12:KZ12)),"")</f>
        <v>27038</v>
      </c>
      <c r="LB12" s="144">
        <f>+IFERROR(IF(ISTEXT(LB$5)=FALSE,(INDEX(OSIT!$1:$1048576,MATCH(Ositran!$B12,OSIT!$A:$A,0),MATCH(Ositran!LB$5,OSIT!$1:$1,0))),SUM(KP12:LA12)),"")</f>
        <v>22345</v>
      </c>
      <c r="LC12" s="141">
        <f>+IFERROR(IF(ISTEXT(LC$5)=FALSE,(INDEX(OSIT!$1:$1048576,MATCH(Ositran!$B12,OSIT!$A:$A,0),MATCH(Ositran!LC$5,OSIT!$1:$1,0))),SUM(KQ12:LB12)),"")</f>
        <v>174991</v>
      </c>
      <c r="LD12" s="144">
        <f>+IFERROR(IF(ISTEXT(LD$5)=FALSE,(INDEX(OSIT!$1:$1048576,MATCH(Ositran!$B12,OSIT!$A:$A,0),MATCH(Ositran!LD$5,OSIT!$1:$1,0))),SUM(KR12:LC12)),"")</f>
        <v>21110</v>
      </c>
      <c r="LE12" s="144">
        <f>+IFERROR(IF(ISTEXT(LE$5)=FALSE,(INDEX(OSIT!$1:$1048576,MATCH(Ositran!$B12,OSIT!$A:$A,0),MATCH(Ositran!LE$5,OSIT!$1:$1,0))),SUM(KS12:LD12)),"")</f>
        <v>16634</v>
      </c>
      <c r="LF12" s="144">
        <f>+IFERROR(IF(ISTEXT(LF$5)=FALSE,(INDEX(OSIT!$1:$1048576,MATCH(Ositran!$B12,OSIT!$A:$A,0),MATCH(Ositran!LF$5,OSIT!$1:$1,0))),SUM(KT12:LE12)),"")</f>
        <v>18501</v>
      </c>
      <c r="LG12" s="144">
        <f>+IFERROR(IF(ISTEXT(LG$5)=FALSE,(INDEX(OSIT!$1:$1048576,MATCH(Ositran!$B12,OSIT!$A:$A,0),MATCH(Ositran!LG$5,OSIT!$1:$1,0))),SUM(KU12:LF12)),"")</f>
        <v>18974</v>
      </c>
      <c r="LH12" s="144">
        <f>+IFERROR(IF(ISTEXT(LH$5)=FALSE,(INDEX(OSIT!$1:$1048576,MATCH(Ositran!$B12,OSIT!$A:$A,0),MATCH(Ositran!LH$5,OSIT!$1:$1,0))),SUM(KV12:LG12)),"")</f>
        <v>21356</v>
      </c>
      <c r="LI12" s="144">
        <f>+IFERROR(IF(ISTEXT(LI$5)=FALSE,(INDEX(OSIT!$1:$1048576,MATCH(Ositran!$B12,OSIT!$A:$A,0),MATCH(Ositran!LI$5,OSIT!$1:$1,0))),SUM(KW12:LH12)),"")</f>
        <v>20232</v>
      </c>
      <c r="LJ12" s="144">
        <f>+IFERROR(IF(ISTEXT(LJ$5)=FALSE,(INDEX(OSIT!$1:$1048576,MATCH(Ositran!$B12,OSIT!$A:$A,0),MATCH(Ositran!LJ$5,OSIT!$1:$1,0))),SUM(KX12:LI12)),"")</f>
        <v>24924</v>
      </c>
      <c r="LK12" s="144">
        <f>+IFERROR(IF(ISTEXT(LK$5)=FALSE,(INDEX(OSIT!$1:$1048576,MATCH(Ositran!$B12,OSIT!$A:$A,0),MATCH(Ositran!LK$5,OSIT!$1:$1,0))),SUM(KY12:LJ12)),"")</f>
        <v>23487</v>
      </c>
      <c r="LL12" s="144">
        <f>+IFERROR(IF(ISTEXT(LL$5)=FALSE,(INDEX(OSIT!$1:$1048576,MATCH(Ositran!$B12,OSIT!$A:$A,0),MATCH(Ositran!LL$5,OSIT!$1:$1,0))),SUM(KZ12:LK12)),"")</f>
        <v>22971</v>
      </c>
      <c r="LM12" s="144">
        <f>+IFERROR(IF(ISTEXT(LM$5)=FALSE,(INDEX(OSIT!$1:$1048576,MATCH(Ositran!$B12,OSIT!$A:$A,0),MATCH(Ositran!LM$5,OSIT!$1:$1,0))),SUM(LA12:LL12)),"")</f>
        <v>23475</v>
      </c>
      <c r="LN12" s="144">
        <f>+IFERROR(IF(ISTEXT(LN$5)=FALSE,(INDEX(OSIT!$1:$1048576,MATCH(Ositran!$B12,OSIT!$A:$A,0),MATCH(Ositran!LN$5,OSIT!$1:$1,0))),SUM(LB12:LM12)),"")</f>
        <v>23347</v>
      </c>
      <c r="LO12" s="144">
        <f>+IFERROR(IF(ISTEXT(LO$5)=FALSE,(INDEX(OSIT!$1:$1048576,MATCH(Ositran!$B12,OSIT!$A:$A,0),MATCH(Ositran!LO$5,OSIT!$1:$1,0))),SUM(LC12:LN12)),"")</f>
        <v>23274</v>
      </c>
      <c r="LP12" s="141">
        <f>+IFERROR(IF(ISTEXT(LP$5)=FALSE,(INDEX(OSIT!$1:$1048576,MATCH(Ositran!$B12,OSIT!$A:$A,0),MATCH(Ositran!LP$5,OSIT!$1:$1,0))),SUM(LD12:LO12)),"")</f>
        <v>258285</v>
      </c>
      <c r="LQ12" s="144">
        <f>+IFERROR(IF(ISTEXT(LQ$5)=FALSE,(INDEX(OSIT!$1:$1048576,MATCH(Ositran!$B12,OSIT!$A:$A,0),MATCH(Ositran!LQ$5,OSIT!$1:$1,0))),SUM(LE12:LP12)),"")</f>
        <v>20536</v>
      </c>
      <c r="LR12" s="144">
        <f>+IFERROR(IF(ISTEXT(LR$5)=FALSE,(INDEX(OSIT!$1:$1048576,MATCH(Ositran!$B12,OSIT!$A:$A,0),MATCH(Ositran!LR$5,OSIT!$1:$1,0))),SUM(LF12:LQ12)),"")</f>
        <v>15584</v>
      </c>
      <c r="LS12" s="144">
        <f>+IFERROR(IF(ISTEXT(LS$5)=FALSE,(INDEX(OSIT!$1:$1048576,MATCH(Ositran!$B12,OSIT!$A:$A,0),MATCH(Ositran!LS$5,OSIT!$1:$1,0))),SUM(LG12:LR12)),"")</f>
        <v>15045</v>
      </c>
      <c r="LT12" s="144">
        <f>+IFERROR(IF(ISTEXT(LT$5)=FALSE,(INDEX(OSIT!$1:$1048576,MATCH(Ositran!$B12,OSIT!$A:$A,0),MATCH(Ositran!LT$5,OSIT!$1:$1,0))),SUM(LH12:LS12)),"")</f>
        <v>15042</v>
      </c>
      <c r="LU12" s="144">
        <f>+IFERROR(IF(ISTEXT(LU$5)=FALSE,(INDEX(OSIT!$1:$1048576,MATCH(Ositran!$B12,OSIT!$A:$A,0),MATCH(Ositran!LU$5,OSIT!$1:$1,0))),SUM(LI12:LT12)),"")</f>
        <v>19886</v>
      </c>
      <c r="LV12" s="144">
        <f>+IFERROR(IF(ISTEXT(LV$5)=FALSE,(INDEX(OSIT!$1:$1048576,MATCH(Ositran!$B12,OSIT!$A:$A,0),MATCH(Ositran!LV$5,OSIT!$1:$1,0))),SUM(LJ12:LU12)),"")</f>
        <v>20142</v>
      </c>
      <c r="LW12" s="144">
        <f>+IFERROR(IF(ISTEXT(LW$5)=FALSE,(INDEX(OSIT!$1:$1048576,MATCH(Ositran!$B12,OSIT!$A:$A,0),MATCH(Ositran!LW$5,OSIT!$1:$1,0))),SUM(LK12:LV12)),"")</f>
        <v>27564</v>
      </c>
      <c r="LX12" s="144">
        <f>+IFERROR(IF(ISTEXT(LX$5)=FALSE,(INDEX(OSIT!$1:$1048576,MATCH(Ositran!$B12,OSIT!$A:$A,0),MATCH(Ositran!LX$5,OSIT!$1:$1,0))),SUM(LL12:LW12)),"")</f>
        <v>26018</v>
      </c>
      <c r="LY12" s="144">
        <f>+IFERROR(IF(ISTEXT(LY$5)=FALSE,(INDEX(OSIT!$1:$1048576,MATCH(Ositran!$B12,OSIT!$A:$A,0),MATCH(Ositran!LY$5,OSIT!$1:$1,0))),SUM(LM12:LX12)),"")</f>
        <v>24791</v>
      </c>
      <c r="LZ12" s="144">
        <f>+IFERROR(IF(ISTEXT(LZ$5)=FALSE,(INDEX(OSIT!$1:$1048576,MATCH(Ositran!$B12,OSIT!$A:$A,0),MATCH(Ositran!LZ$5,OSIT!$1:$1,0))),SUM(LN12:LY12)),"")</f>
        <v>28087</v>
      </c>
      <c r="MA12" s="144">
        <f>+IFERROR(IF(ISTEXT(MA$5)=FALSE,(INDEX(OSIT!$1:$1048576,MATCH(Ositran!$B12,OSIT!$A:$A,0),MATCH(Ositran!MA$5,OSIT!$1:$1,0))),SUM(LO12:LZ12)),"")</f>
        <v>0</v>
      </c>
      <c r="MB12" s="144">
        <f>+IFERROR(IF(ISTEXT(MB$5)=FALSE,(INDEX(OSIT!$1:$1048576,MATCH(Ositran!$B12,OSIT!$A:$A,0),MATCH(Ositran!MB$5,OSIT!$1:$1,0))),SUM(LP12:MA12)),"")</f>
        <v>0</v>
      </c>
      <c r="MC12" s="141">
        <f>+IFERROR(IF(ISTEXT(MC$5)=FALSE,(INDEX(OSIT!$1:$1048576,MATCH(Ositran!$B12,OSIT!$A:$A,0),MATCH(Ositran!MC$5,OSIT!$1:$1,0))),SUM(LQ12:MB12)),"")</f>
        <v>212695</v>
      </c>
      <c r="MD12" s="144" t="str">
        <f>+IFERROR(IF(ISTEXT(MD$5)=FALSE,(INDEX(OSIT!$1:$1048576,MATCH(Ositran!$B12,OSIT!$A:$A,0),MATCH(Ositran!MD$5,OSIT!$1:$1,0))),SUM(LR12:MC12)),"")</f>
        <v/>
      </c>
      <c r="ME12" s="144" t="str">
        <f>+IFERROR(IF(ISTEXT(ME$5)=FALSE,(INDEX(OSIT!$1:$1048576,MATCH(Ositran!$B12,OSIT!$A:$A,0),MATCH(Ositran!ME$5,OSIT!$1:$1,0))),SUM(LS12:MD12)),"")</f>
        <v/>
      </c>
      <c r="MF12" s="144" t="str">
        <f>+IFERROR(IF(ISTEXT(MF$5)=FALSE,(INDEX(OSIT!$1:$1048576,MATCH(Ositran!$B12,OSIT!$A:$A,0),MATCH(Ositran!MF$5,OSIT!$1:$1,0))),SUM(LT12:ME12)),"")</f>
        <v/>
      </c>
      <c r="MG12" s="144" t="str">
        <f>+IFERROR(IF(ISTEXT(MG$5)=FALSE,(INDEX(OSIT!$1:$1048576,MATCH(Ositran!$B12,OSIT!$A:$A,0),MATCH(Ositran!MG$5,OSIT!$1:$1,0))),SUM(LU12:MF12)),"")</f>
        <v/>
      </c>
      <c r="MH12" s="144" t="str">
        <f>+IFERROR(IF(ISTEXT(MH$5)=FALSE,(INDEX(OSIT!$1:$1048576,MATCH(Ositran!$B12,OSIT!$A:$A,0),MATCH(Ositran!MH$5,OSIT!$1:$1,0))),SUM(LV12:MG12)),"")</f>
        <v/>
      </c>
      <c r="MI12" s="144" t="str">
        <f>+IFERROR(IF(ISTEXT(MI$5)=FALSE,(INDEX(OSIT!$1:$1048576,MATCH(Ositran!$B12,OSIT!$A:$A,0),MATCH(Ositran!MI$5,OSIT!$1:$1,0))),SUM(LW12:MH12)),"")</f>
        <v/>
      </c>
      <c r="MJ12" s="144" t="str">
        <f>+IFERROR(IF(ISTEXT(MJ$5)=FALSE,(INDEX(OSIT!$1:$1048576,MATCH(Ositran!$B12,OSIT!$A:$A,0),MATCH(Ositran!MJ$5,OSIT!$1:$1,0))),SUM(LX12:MI12)),"")</f>
        <v/>
      </c>
      <c r="MK12" s="144" t="str">
        <f>+IFERROR(IF(ISTEXT(MK$5)=FALSE,(INDEX(OSIT!$1:$1048576,MATCH(Ositran!$B12,OSIT!$A:$A,0),MATCH(Ositran!MK$5,OSIT!$1:$1,0))),SUM(LY12:MJ12)),"")</f>
        <v/>
      </c>
      <c r="ML12" s="144" t="str">
        <f>+IFERROR(IF(ISTEXT(ML$5)=FALSE,(INDEX(OSIT!$1:$1048576,MATCH(Ositran!$B12,OSIT!$A:$A,0),MATCH(Ositran!ML$5,OSIT!$1:$1,0))),SUM(LZ12:MK12)),"")</f>
        <v/>
      </c>
      <c r="MM12" s="144" t="str">
        <f>+IFERROR(IF(ISTEXT(MM$5)=FALSE,(INDEX(OSIT!$1:$1048576,MATCH(Ositran!$B12,OSIT!$A:$A,0),MATCH(Ositran!MM$5,OSIT!$1:$1,0))),SUM(MA12:ML12)),"")</f>
        <v/>
      </c>
      <c r="MN12" s="144" t="str">
        <f>+IFERROR(IF(ISTEXT(MN$5)=FALSE,(INDEX(OSIT!$1:$1048576,MATCH(Ositran!$B12,OSIT!$A:$A,0),MATCH(Ositran!MN$5,OSIT!$1:$1,0))),SUM(MB12:MM12)),"")</f>
        <v/>
      </c>
      <c r="MO12" s="144" t="str">
        <f>+IFERROR(IF(ISTEXT(MO$5)=FALSE,(INDEX(OSIT!$1:$1048576,MATCH(Ositran!$B12,OSIT!$A:$A,0),MATCH(Ositran!MO$5,OSIT!$1:$1,0))),SUM(MC12:MN12)),"")</f>
        <v/>
      </c>
      <c r="MP12" s="141">
        <f>+IFERROR(IF(ISTEXT(MP$5)=FALSE,(INDEX(OSIT!$1:$1048576,MATCH(Ositran!$B12,OSIT!$A:$A,0),MATCH(Ositran!MP$5,OSIT!$1:$1,0))),SUM(MD12:MO12)),"")</f>
        <v>0</v>
      </c>
    </row>
    <row r="13" spans="1:354" s="5" customFormat="1">
      <c r="B13" s="9" t="s">
        <v>68</v>
      </c>
      <c r="C13" s="112" t="s">
        <v>63</v>
      </c>
      <c r="D13" s="144"/>
      <c r="E13" s="144"/>
      <c r="F13" s="144"/>
      <c r="G13" s="144"/>
      <c r="H13" s="144"/>
      <c r="I13" s="144"/>
      <c r="J13" s="144"/>
      <c r="K13" s="144"/>
      <c r="L13" s="144"/>
      <c r="M13" s="144"/>
      <c r="N13" s="144"/>
      <c r="O13" s="144"/>
      <c r="P13" s="141"/>
      <c r="Q13" s="144"/>
      <c r="R13" s="144"/>
      <c r="S13" s="144"/>
      <c r="T13" s="144"/>
      <c r="U13" s="144"/>
      <c r="V13" s="144"/>
      <c r="W13" s="144"/>
      <c r="X13" s="144"/>
      <c r="Y13" s="144"/>
      <c r="Z13" s="144"/>
      <c r="AA13" s="144"/>
      <c r="AB13" s="144"/>
      <c r="AC13" s="141"/>
      <c r="AD13" s="144"/>
      <c r="AE13" s="144"/>
      <c r="AF13" s="144"/>
      <c r="AG13" s="144"/>
      <c r="AH13" s="144"/>
      <c r="AI13" s="144"/>
      <c r="AJ13" s="144"/>
      <c r="AK13" s="144"/>
      <c r="AL13" s="144"/>
      <c r="AM13" s="144"/>
      <c r="AN13" s="144"/>
      <c r="AO13" s="144"/>
      <c r="AP13" s="141"/>
      <c r="AQ13" s="144"/>
      <c r="AR13" s="144"/>
      <c r="AS13" s="144"/>
      <c r="AT13" s="144"/>
      <c r="AU13" s="144"/>
      <c r="AV13" s="144"/>
      <c r="AW13" s="144"/>
      <c r="AX13" s="144"/>
      <c r="AY13" s="144"/>
      <c r="AZ13" s="144"/>
      <c r="BA13" s="144"/>
      <c r="BB13" s="144"/>
      <c r="BC13" s="141"/>
      <c r="BD13" s="144"/>
      <c r="BE13" s="144"/>
      <c r="BF13" s="144"/>
      <c r="BG13" s="144"/>
      <c r="BH13" s="144"/>
      <c r="BI13" s="144"/>
      <c r="BJ13" s="144"/>
      <c r="BK13" s="144"/>
      <c r="BL13" s="144"/>
      <c r="BM13" s="144"/>
      <c r="BN13" s="144"/>
      <c r="BO13" s="144"/>
      <c r="BP13" s="141"/>
      <c r="BQ13" s="144"/>
      <c r="BR13" s="144"/>
      <c r="BS13" s="144"/>
      <c r="BT13" s="144"/>
      <c r="BU13" s="144"/>
      <c r="BV13" s="144"/>
      <c r="BW13" s="144"/>
      <c r="BX13" s="144"/>
      <c r="BY13" s="144"/>
      <c r="BZ13" s="144"/>
      <c r="CA13" s="144"/>
      <c r="CB13" s="144"/>
      <c r="CC13" s="141"/>
      <c r="CD13" s="144"/>
      <c r="CE13" s="144"/>
      <c r="CF13" s="144"/>
      <c r="CG13" s="144"/>
      <c r="CH13" s="144"/>
      <c r="CI13" s="144"/>
      <c r="CJ13" s="144"/>
      <c r="CK13" s="144"/>
      <c r="CL13" s="144"/>
      <c r="CM13" s="144"/>
      <c r="CN13" s="144"/>
      <c r="CO13" s="144"/>
      <c r="CP13" s="141"/>
      <c r="CQ13" s="144"/>
      <c r="CR13" s="144"/>
      <c r="CS13" s="144"/>
      <c r="CT13" s="144"/>
      <c r="CU13" s="144"/>
      <c r="CV13" s="144"/>
      <c r="CW13" s="144"/>
      <c r="CX13" s="144"/>
      <c r="CY13" s="144"/>
      <c r="CZ13" s="144"/>
      <c r="DA13" s="144"/>
      <c r="DB13" s="144"/>
      <c r="DC13" s="141"/>
      <c r="DD13" s="144"/>
      <c r="DE13" s="144"/>
      <c r="DF13" s="144"/>
      <c r="DG13" s="144"/>
      <c r="DH13" s="144"/>
      <c r="DI13" s="144"/>
      <c r="DJ13" s="144"/>
      <c r="DK13" s="144"/>
      <c r="DL13" s="144"/>
      <c r="DM13" s="144"/>
      <c r="DN13" s="144"/>
      <c r="DO13" s="144"/>
      <c r="DP13" s="141"/>
      <c r="DQ13" s="144"/>
      <c r="DR13" s="144"/>
      <c r="DS13" s="144"/>
      <c r="DT13" s="144"/>
      <c r="DU13" s="144"/>
      <c r="DV13" s="144"/>
      <c r="DW13" s="144"/>
      <c r="DX13" s="144"/>
      <c r="DY13" s="144"/>
      <c r="DZ13" s="144"/>
      <c r="EA13" s="144"/>
      <c r="EB13" s="144"/>
      <c r="EC13" s="141"/>
      <c r="ED13" s="144">
        <v>0</v>
      </c>
      <c r="EE13" s="144">
        <v>0</v>
      </c>
      <c r="EF13" s="144">
        <v>1823</v>
      </c>
      <c r="EG13" s="144">
        <v>1911</v>
      </c>
      <c r="EH13" s="144">
        <v>2128</v>
      </c>
      <c r="EI13" s="144">
        <v>2428</v>
      </c>
      <c r="EJ13" s="144">
        <v>3130</v>
      </c>
      <c r="EK13" s="144">
        <v>3166</v>
      </c>
      <c r="EL13" s="144">
        <v>3552</v>
      </c>
      <c r="EM13" s="144">
        <v>3773</v>
      </c>
      <c r="EN13" s="144">
        <v>3522</v>
      </c>
      <c r="EO13" s="144">
        <v>3472</v>
      </c>
      <c r="EP13" s="141">
        <v>28905</v>
      </c>
      <c r="EQ13" s="144">
        <v>3220</v>
      </c>
      <c r="ER13" s="144">
        <v>2551</v>
      </c>
      <c r="ES13" s="144">
        <v>2659</v>
      </c>
      <c r="ET13" s="144">
        <v>2723</v>
      </c>
      <c r="EU13" s="144">
        <v>2667</v>
      </c>
      <c r="EV13" s="144">
        <v>3102</v>
      </c>
      <c r="EW13" s="144">
        <v>3826</v>
      </c>
      <c r="EX13" s="144">
        <v>3468</v>
      </c>
      <c r="EY13" s="144">
        <v>3097</v>
      </c>
      <c r="EZ13" s="144">
        <v>3439</v>
      </c>
      <c r="FA13" s="144">
        <v>3362</v>
      </c>
      <c r="FB13" s="144">
        <v>3670</v>
      </c>
      <c r="FC13" s="141">
        <v>37784</v>
      </c>
      <c r="FD13" s="144">
        <v>3191</v>
      </c>
      <c r="FE13" s="144">
        <v>2043</v>
      </c>
      <c r="FF13" s="144">
        <v>2169</v>
      </c>
      <c r="FG13" s="144">
        <v>2529</v>
      </c>
      <c r="FH13" s="144">
        <v>3054</v>
      </c>
      <c r="FI13" s="144">
        <v>3394</v>
      </c>
      <c r="FJ13" s="144">
        <v>4305</v>
      </c>
      <c r="FK13" s="144">
        <v>3883</v>
      </c>
      <c r="FL13" s="144">
        <v>3424</v>
      </c>
      <c r="FM13" s="144">
        <v>4010</v>
      </c>
      <c r="FN13" s="144">
        <v>3858</v>
      </c>
      <c r="FO13" s="144">
        <v>4065</v>
      </c>
      <c r="FP13" s="141">
        <v>39925</v>
      </c>
      <c r="FQ13" s="144">
        <v>3664</v>
      </c>
      <c r="FR13" s="144">
        <v>3032</v>
      </c>
      <c r="FS13" s="144">
        <v>3239</v>
      </c>
      <c r="FT13" s="144">
        <v>3541</v>
      </c>
      <c r="FU13" s="144">
        <v>3907</v>
      </c>
      <c r="FV13" s="144">
        <v>4060</v>
      </c>
      <c r="FW13" s="144">
        <v>5160</v>
      </c>
      <c r="FX13" s="144">
        <v>4762</v>
      </c>
      <c r="FY13" s="144">
        <v>4345</v>
      </c>
      <c r="FZ13" s="144">
        <v>4453</v>
      </c>
      <c r="GA13" s="144">
        <v>4914</v>
      </c>
      <c r="GB13" s="144">
        <v>4519</v>
      </c>
      <c r="GC13" s="141">
        <v>49596</v>
      </c>
      <c r="GD13" s="144">
        <v>4567</v>
      </c>
      <c r="GE13" s="144">
        <v>3745</v>
      </c>
      <c r="GF13" s="144">
        <v>3739</v>
      </c>
      <c r="GG13" s="144">
        <v>4404</v>
      </c>
      <c r="GH13" s="144">
        <v>4395</v>
      </c>
      <c r="GI13" s="144">
        <v>4208</v>
      </c>
      <c r="GJ13" s="144">
        <v>5561</v>
      </c>
      <c r="GK13" s="144">
        <v>5019</v>
      </c>
      <c r="GL13" s="144">
        <v>4880</v>
      </c>
      <c r="GM13" s="144">
        <v>5267</v>
      </c>
      <c r="GN13" s="144">
        <v>4818</v>
      </c>
      <c r="GO13" s="144">
        <v>5428</v>
      </c>
      <c r="GP13" s="141">
        <v>56031</v>
      </c>
      <c r="GQ13" s="144">
        <v>5571</v>
      </c>
      <c r="GR13" s="144">
        <v>4451</v>
      </c>
      <c r="GS13" s="144">
        <v>4488</v>
      </c>
      <c r="GT13" s="144">
        <v>3932</v>
      </c>
      <c r="GU13" s="144">
        <v>5344</v>
      </c>
      <c r="GV13" s="144">
        <v>5452</v>
      </c>
      <c r="GW13" s="144">
        <v>7272</v>
      </c>
      <c r="GX13" s="144">
        <v>6203</v>
      </c>
      <c r="GY13" s="144">
        <v>5664</v>
      </c>
      <c r="GZ13" s="144">
        <v>5783</v>
      </c>
      <c r="HA13" s="144">
        <v>6132</v>
      </c>
      <c r="HB13" s="144">
        <v>6018</v>
      </c>
      <c r="HC13" s="141">
        <v>66310</v>
      </c>
      <c r="HD13" s="144">
        <v>5952</v>
      </c>
      <c r="HE13" s="144">
        <v>4227</v>
      </c>
      <c r="HF13" s="144">
        <v>4238</v>
      </c>
      <c r="HG13" s="144">
        <v>5211</v>
      </c>
      <c r="HH13" s="144">
        <v>5978</v>
      </c>
      <c r="HI13" s="144">
        <v>6157</v>
      </c>
      <c r="HJ13" s="144">
        <v>8162</v>
      </c>
      <c r="HK13" s="144">
        <v>7179</v>
      </c>
      <c r="HL13" s="144">
        <v>7014</v>
      </c>
      <c r="HM13" s="144">
        <v>7311</v>
      </c>
      <c r="HN13" s="144">
        <v>6699</v>
      </c>
      <c r="HO13" s="144">
        <v>6968</v>
      </c>
      <c r="HP13" s="141">
        <v>75096</v>
      </c>
      <c r="HQ13" s="144">
        <v>6875</v>
      </c>
      <c r="HR13" s="144">
        <v>3914</v>
      </c>
      <c r="HS13" s="144">
        <v>2618</v>
      </c>
      <c r="HT13" s="144">
        <v>3620</v>
      </c>
      <c r="HU13" s="144">
        <v>5168</v>
      </c>
      <c r="HV13" s="144">
        <v>6121</v>
      </c>
      <c r="HW13" s="144">
        <v>8324</v>
      </c>
      <c r="HX13" s="144">
        <v>7368</v>
      </c>
      <c r="HY13" s="144">
        <v>6992</v>
      </c>
      <c r="HZ13" s="144">
        <v>7555</v>
      </c>
      <c r="IA13" s="144">
        <v>7405</v>
      </c>
      <c r="IB13" s="144">
        <v>7906</v>
      </c>
      <c r="IC13" s="141">
        <v>73866</v>
      </c>
      <c r="ID13" s="144">
        <v>8315</v>
      </c>
      <c r="IE13" s="144">
        <v>6310</v>
      </c>
      <c r="IF13" s="144">
        <v>7226</v>
      </c>
      <c r="IG13" s="144">
        <v>6348</v>
      </c>
      <c r="IH13" s="144">
        <v>7241</v>
      </c>
      <c r="II13" s="144">
        <v>6843</v>
      </c>
      <c r="IJ13" s="144">
        <v>8707</v>
      </c>
      <c r="IK13" s="144">
        <v>8191</v>
      </c>
      <c r="IL13" s="144">
        <v>7781</v>
      </c>
      <c r="IM13" s="144">
        <v>8201</v>
      </c>
      <c r="IN13" s="144">
        <v>7959</v>
      </c>
      <c r="IO13" s="144">
        <v>8424</v>
      </c>
      <c r="IP13" s="141">
        <v>91546</v>
      </c>
      <c r="IQ13" s="144">
        <f>+IFERROR(IF(ISTEXT(IQ$5)=FALSE,(INDEX(OSIT!$1:$1048576,MATCH(Ositran!$B13,OSIT!$A:$A,0),MATCH(Ositran!IQ$5,OSIT!$1:$1,0))),SUM(IE13:IP13)),"")</f>
        <v>8589</v>
      </c>
      <c r="IR13" s="144">
        <f>+IFERROR(IF(ISTEXT(IR$5)=FALSE,(INDEX(OSIT!$1:$1048576,MATCH(Ositran!$B13,OSIT!$A:$A,0),MATCH(Ositran!IR$5,OSIT!$1:$1,0))),SUM(IF13:IQ13)),"")</f>
        <v>5879</v>
      </c>
      <c r="IS13" s="144">
        <f>+IFERROR(IF(ISTEXT(IS$5)=FALSE,(INDEX(OSIT!$1:$1048576,MATCH(Ositran!$B13,OSIT!$A:$A,0),MATCH(Ositran!IS$5,OSIT!$1:$1,0))),SUM(IG13:IR13)),"")</f>
        <v>5383</v>
      </c>
      <c r="IT13" s="144">
        <f>+IFERROR(IF(ISTEXT(IT$5)=FALSE,(INDEX(OSIT!$1:$1048576,MATCH(Ositran!$B13,OSIT!$A:$A,0),MATCH(Ositran!IT$5,OSIT!$1:$1,0))),SUM(IH13:IS13)),"")</f>
        <v>6459</v>
      </c>
      <c r="IU13" s="144">
        <f>+IFERROR(IF(ISTEXT(IU$5)=FALSE,(INDEX(OSIT!$1:$1048576,MATCH(Ositran!$B13,OSIT!$A:$A,0),MATCH(Ositran!IU$5,OSIT!$1:$1,0))),SUM(II13:IT13)),"")</f>
        <v>7182</v>
      </c>
      <c r="IV13" s="144">
        <f>+IFERROR(IF(ISTEXT(IV$5)=FALSE,(INDEX(OSIT!$1:$1048576,MATCH(Ositran!$B13,OSIT!$A:$A,0),MATCH(Ositran!IV$5,OSIT!$1:$1,0))),SUM(IJ13:IU13)),"")</f>
        <v>7285</v>
      </c>
      <c r="IW13" s="144">
        <f>+IFERROR(IF(ISTEXT(IW$5)=FALSE,(INDEX(OSIT!$1:$1048576,MATCH(Ositran!$B13,OSIT!$A:$A,0),MATCH(Ositran!IW$5,OSIT!$1:$1,0))),SUM(IK13:IV13)),"")</f>
        <v>9409</v>
      </c>
      <c r="IX13" s="144">
        <f>+IFERROR(IF(ISTEXT(IX$5)=FALSE,(INDEX(OSIT!$1:$1048576,MATCH(Ositran!$B13,OSIT!$A:$A,0),MATCH(Ositran!IX$5,OSIT!$1:$1,0))),SUM(IL13:IW13)),"")</f>
        <v>9150</v>
      </c>
      <c r="IY13" s="144">
        <f>+IFERROR(IF(ISTEXT(IY$5)=FALSE,(INDEX(OSIT!$1:$1048576,MATCH(Ositran!$B13,OSIT!$A:$A,0),MATCH(Ositran!IY$5,OSIT!$1:$1,0))),SUM(IM13:IX13)),"")</f>
        <v>7758</v>
      </c>
      <c r="IZ13" s="144">
        <f>+IFERROR(IF(ISTEXT(IZ$5)=FALSE,(INDEX(OSIT!$1:$1048576,MATCH(Ositran!$B13,OSIT!$A:$A,0),MATCH(Ositran!IZ$5,OSIT!$1:$1,0))),SUM(IN13:IY13)),"")</f>
        <v>7765</v>
      </c>
      <c r="JA13" s="144">
        <f>+IFERROR(IF(ISTEXT(JA$5)=FALSE,(INDEX(OSIT!$1:$1048576,MATCH(Ositran!$B13,OSIT!$A:$A,0),MATCH(Ositran!JA$5,OSIT!$1:$1,0))),SUM(IO13:IZ13)),"")</f>
        <v>7979</v>
      </c>
      <c r="JB13" s="144">
        <f>+IFERROR(IF(ISTEXT(JB$5)=FALSE,(INDEX(OSIT!$1:$1048576,MATCH(Ositran!$B13,OSIT!$A:$A,0),MATCH(Ositran!JB$5,OSIT!$1:$1,0))),SUM(IP13:JA13)),"")</f>
        <v>8235</v>
      </c>
      <c r="JC13" s="141">
        <f>+IFERROR(IF(ISTEXT(JC$5)=FALSE,(INDEX(OSIT!$1:$1048576,MATCH(Ositran!$B13,OSIT!$A:$A,0),MATCH(Ositran!JC$5,OSIT!$1:$1,0))),SUM(IQ13:JB13)),"")</f>
        <v>91073</v>
      </c>
      <c r="JD13" s="144">
        <f>+IFERROR(IF(ISTEXT(JD$5)=FALSE,(INDEX(OSIT!$1:$1048576,MATCH(Ositran!$B13,OSIT!$A:$A,0),MATCH(Ositran!JD$5,OSIT!$1:$1,0))),SUM(IR13:JC13)),"")</f>
        <v>8974</v>
      </c>
      <c r="JE13" s="144">
        <f>+IFERROR(IF(ISTEXT(JE$5)=FALSE,(INDEX(OSIT!$1:$1048576,MATCH(Ositran!$B13,OSIT!$A:$A,0),MATCH(Ositran!JE$5,OSIT!$1:$1,0))),SUM(IS13:JD13)),"")</f>
        <v>7573</v>
      </c>
      <c r="JF13" s="144">
        <f>+IFERROR(IF(ISTEXT(JF$5)=FALSE,(INDEX(OSIT!$1:$1048576,MATCH(Ositran!$B13,OSIT!$A:$A,0),MATCH(Ositran!JF$5,OSIT!$1:$1,0))),SUM(IT13:JE13)),"")</f>
        <v>5115</v>
      </c>
      <c r="JG13" s="144">
        <f>+IFERROR(IF(ISTEXT(JG$5)=FALSE,(INDEX(OSIT!$1:$1048576,MATCH(Ositran!$B13,OSIT!$A:$A,0),MATCH(Ositran!JG$5,OSIT!$1:$1,0))),SUM(IU13:JF13)),"")</f>
        <v>1767</v>
      </c>
      <c r="JH13" s="144">
        <f>+IFERROR(IF(ISTEXT(JH$5)=FALSE,(INDEX(OSIT!$1:$1048576,MATCH(Ositran!$B13,OSIT!$A:$A,0),MATCH(Ositran!JH$5,OSIT!$1:$1,0))),SUM(IV13:JG13)),"")</f>
        <v>2699</v>
      </c>
      <c r="JI13" s="144">
        <f>+IFERROR(IF(ISTEXT(JI$5)=FALSE,(INDEX(OSIT!$1:$1048576,MATCH(Ositran!$B13,OSIT!$A:$A,0),MATCH(Ositran!JI$5,OSIT!$1:$1,0))),SUM(IW13:JH13)),"")</f>
        <v>4133</v>
      </c>
      <c r="JJ13" s="144">
        <f>+IFERROR(IF(ISTEXT(JJ$5)=FALSE,(INDEX(OSIT!$1:$1048576,MATCH(Ositran!$B13,OSIT!$A:$A,0),MATCH(Ositran!JJ$5,OSIT!$1:$1,0))),SUM(IX13:JI13)),"")</f>
        <v>7694</v>
      </c>
      <c r="JK13" s="144">
        <f>+IFERROR(IF(ISTEXT(JK$5)=FALSE,(INDEX(OSIT!$1:$1048576,MATCH(Ositran!$B13,OSIT!$A:$A,0),MATCH(Ositran!JK$5,OSIT!$1:$1,0))),SUM(IY13:JJ13)),"")</f>
        <v>8692</v>
      </c>
      <c r="JL13" s="144">
        <f>+IFERROR(IF(ISTEXT(JL$5)=FALSE,(INDEX(OSIT!$1:$1048576,MATCH(Ositran!$B13,OSIT!$A:$A,0),MATCH(Ositran!JL$5,OSIT!$1:$1,0))),SUM(IZ13:JK13)),"")</f>
        <v>9153</v>
      </c>
      <c r="JM13" s="144">
        <f>+IFERROR(IF(ISTEXT(JM$5)=FALSE,(INDEX(OSIT!$1:$1048576,MATCH(Ositran!$B13,OSIT!$A:$A,0),MATCH(Ositran!JM$5,OSIT!$1:$1,0))),SUM(JA13:JL13)),"")</f>
        <v>11045</v>
      </c>
      <c r="JN13" s="144">
        <f>+IFERROR(IF(ISTEXT(JN$5)=FALSE,(INDEX(OSIT!$1:$1048576,MATCH(Ositran!$B13,OSIT!$A:$A,0),MATCH(Ositran!JN$5,OSIT!$1:$1,0))),SUM(JB13:JM13)),"")</f>
        <v>10639</v>
      </c>
      <c r="JO13" s="144">
        <f>+IFERROR(IF(ISTEXT(JO$5)=FALSE,(INDEX(OSIT!$1:$1048576,MATCH(Ositran!$B13,OSIT!$A:$A,0),MATCH(Ositran!JO$5,OSIT!$1:$1,0))),SUM(JC13:JN13)),"")</f>
        <v>10843</v>
      </c>
      <c r="JP13" s="141">
        <f>+IFERROR(IF(ISTEXT(JP$5)=FALSE,(INDEX(OSIT!$1:$1048576,MATCH(Ositran!$B13,OSIT!$A:$A,0),MATCH(Ositran!JP$5,OSIT!$1:$1,0))),SUM(JD13:JO13)),"")</f>
        <v>88327</v>
      </c>
      <c r="JQ13" s="144">
        <f>+IFERROR(IF(ISTEXT(JQ$5)=FALSE,(INDEX(OSIT!$1:$1048576,MATCH(Ositran!$B13,OSIT!$A:$A,0),MATCH(Ositran!JQ$5,OSIT!$1:$1,0))),SUM(JE13:JP13)),"")</f>
        <v>10944</v>
      </c>
      <c r="JR13" s="144">
        <f>+IFERROR(IF(ISTEXT(JR$5)=FALSE,(INDEX(OSIT!$1:$1048576,MATCH(Ositran!$B13,OSIT!$A:$A,0),MATCH(Ositran!JR$5,OSIT!$1:$1,0))),SUM(JF13:JQ13)),"")</f>
        <v>9453</v>
      </c>
      <c r="JS13" s="144">
        <f>+IFERROR(IF(ISTEXT(JS$5)=FALSE,(INDEX(OSIT!$1:$1048576,MATCH(Ositran!$B13,OSIT!$A:$A,0),MATCH(Ositran!JS$5,OSIT!$1:$1,0))),SUM(JG13:JR13)),"")</f>
        <v>7444</v>
      </c>
      <c r="JT13" s="144">
        <f>+IFERROR(IF(ISTEXT(JT$5)=FALSE,(INDEX(OSIT!$1:$1048576,MATCH(Ositran!$B13,OSIT!$A:$A,0),MATCH(Ositran!JT$5,OSIT!$1:$1,0))),SUM(JH13:JS13)),"")</f>
        <v>8581</v>
      </c>
      <c r="JU13" s="144">
        <f>+IFERROR(IF(ISTEXT(JU$5)=FALSE,(INDEX(OSIT!$1:$1048576,MATCH(Ositran!$B13,OSIT!$A:$A,0),MATCH(Ositran!JU$5,OSIT!$1:$1,0))),SUM(JI13:JT13)),"")</f>
        <v>11490</v>
      </c>
      <c r="JV13" s="144">
        <f>+IFERROR(IF(ISTEXT(JV$5)=FALSE,(INDEX(OSIT!$1:$1048576,MATCH(Ositran!$B13,OSIT!$A:$A,0),MATCH(Ositran!JV$5,OSIT!$1:$1,0))),SUM(JJ13:JU13)),"")</f>
        <v>11912</v>
      </c>
      <c r="JW13" s="144">
        <f>+IFERROR(IF(ISTEXT(JW$5)=FALSE,(INDEX(OSIT!$1:$1048576,MATCH(Ositran!$B13,OSIT!$A:$A,0),MATCH(Ositran!JW$5,OSIT!$1:$1,0))),SUM(JK13:JV13)),"")</f>
        <v>14832</v>
      </c>
      <c r="JX13" s="144">
        <f>+IFERROR(IF(ISTEXT(JX$5)=FALSE,(INDEX(OSIT!$1:$1048576,MATCH(Ositran!$B13,OSIT!$A:$A,0),MATCH(Ositran!JX$5,OSIT!$1:$1,0))),SUM(JL13:JW13)),"")</f>
        <v>14686</v>
      </c>
      <c r="JY13" s="144">
        <f>+IFERROR(IF(ISTEXT(JY$5)=FALSE,(INDEX(OSIT!$1:$1048576,MATCH(Ositran!$B13,OSIT!$A:$A,0),MATCH(Ositran!JY$5,OSIT!$1:$1,0))),SUM(JM13:JX13)),"")</f>
        <v>13412</v>
      </c>
      <c r="JZ13" s="144">
        <f>+IFERROR(IF(ISTEXT(JZ$5)=FALSE,(INDEX(OSIT!$1:$1048576,MATCH(Ositran!$B13,OSIT!$A:$A,0),MATCH(Ositran!JZ$5,OSIT!$1:$1,0))),SUM(JN13:JY13)),"")</f>
        <v>13460</v>
      </c>
      <c r="KA13" s="144">
        <f>+IFERROR(IF(ISTEXT(KA$5)=FALSE,(INDEX(OSIT!$1:$1048576,MATCH(Ositran!$B13,OSIT!$A:$A,0),MATCH(Ositran!KA$5,OSIT!$1:$1,0))),SUM(JO13:JZ13)),"")</f>
        <v>13494</v>
      </c>
      <c r="KB13" s="144">
        <f>+IFERROR(IF(ISTEXT(KB$5)=FALSE,(INDEX(OSIT!$1:$1048576,MATCH(Ositran!$B13,OSIT!$A:$A,0),MATCH(Ositran!KB$5,OSIT!$1:$1,0))),SUM(JP13:KA13)),"")</f>
        <v>13929</v>
      </c>
      <c r="KC13" s="141">
        <f>+IFERROR(IF(ISTEXT(KC$5)=FALSE,(INDEX(OSIT!$1:$1048576,MATCH(Ositran!$B13,OSIT!$A:$A,0),MATCH(Ositran!KC$5,OSIT!$1:$1,0))),SUM(JQ13:KB13)),"")</f>
        <v>143637</v>
      </c>
      <c r="KD13" s="144">
        <f>+IFERROR(IF(ISTEXT(KD$5)=FALSE,(INDEX(OSIT!$1:$1048576,MATCH(Ositran!$B13,OSIT!$A:$A,0),MATCH(Ositran!KD$5,OSIT!$1:$1,0))),SUM(JR13:KC13)),"")</f>
        <v>14274</v>
      </c>
      <c r="KE13" s="144">
        <f>+IFERROR(IF(ISTEXT(KE$5)=FALSE,(INDEX(OSIT!$1:$1048576,MATCH(Ositran!$B13,OSIT!$A:$A,0),MATCH(Ositran!KE$5,OSIT!$1:$1,0))),SUM(JS13:KD13)),"")</f>
        <v>12018</v>
      </c>
      <c r="KF13" s="144">
        <f>+IFERROR(IF(ISTEXT(KF$5)=FALSE,(INDEX(OSIT!$1:$1048576,MATCH(Ositran!$B13,OSIT!$A:$A,0),MATCH(Ositran!KF$5,OSIT!$1:$1,0))),SUM(JT13:KE13)),"")</f>
        <v>10415</v>
      </c>
      <c r="KG13" s="144">
        <f>+IFERROR(IF(ISTEXT(KG$5)=FALSE,(INDEX(OSIT!$1:$1048576,MATCH(Ositran!$B13,OSIT!$A:$A,0),MATCH(Ositran!KG$5,OSIT!$1:$1,0))),SUM(JU13:KF13)),"")</f>
        <v>10774</v>
      </c>
      <c r="KH13" s="144">
        <f>+IFERROR(IF(ISTEXT(KH$5)=FALSE,(INDEX(OSIT!$1:$1048576,MATCH(Ositran!$B13,OSIT!$A:$A,0),MATCH(Ositran!KH$5,OSIT!$1:$1,0))),SUM(JV13:KG13)),"")</f>
        <v>12803</v>
      </c>
      <c r="KI13" s="144">
        <f>+IFERROR(IF(ISTEXT(KI$5)=FALSE,(INDEX(OSIT!$1:$1048576,MATCH(Ositran!$B13,OSIT!$A:$A,0),MATCH(Ositran!KI$5,OSIT!$1:$1,0))),SUM(JW13:KH13)),"")</f>
        <v>11730</v>
      </c>
      <c r="KJ13" s="144">
        <f>+IFERROR(IF(ISTEXT(KJ$5)=FALSE,(INDEX(OSIT!$1:$1048576,MATCH(Ositran!$B13,OSIT!$A:$A,0),MATCH(Ositran!KJ$5,OSIT!$1:$1,0))),SUM(JX13:KI13)),"")</f>
        <v>15064</v>
      </c>
      <c r="KK13" s="144">
        <f>+IFERROR(IF(ISTEXT(KK$5)=FALSE,(INDEX(OSIT!$1:$1048576,MATCH(Ositran!$B13,OSIT!$A:$A,0),MATCH(Ositran!KK$5,OSIT!$1:$1,0))),SUM(JY13:KJ13)),"")</f>
        <v>14164</v>
      </c>
      <c r="KL13" s="144">
        <f>+IFERROR(IF(ISTEXT(KL$5)=FALSE,(INDEX(OSIT!$1:$1048576,MATCH(Ositran!$B13,OSIT!$A:$A,0),MATCH(Ositran!KL$5,OSIT!$1:$1,0))),SUM(JZ13:KK13)),"")</f>
        <v>13459</v>
      </c>
      <c r="KM13" s="144">
        <f>+IFERROR(IF(ISTEXT(KM$5)=FALSE,(INDEX(OSIT!$1:$1048576,MATCH(Ositran!$B13,OSIT!$A:$A,0),MATCH(Ositran!KM$5,OSIT!$1:$1,0))),SUM(KA13:KL13)),"")</f>
        <v>14689</v>
      </c>
      <c r="KN13" s="144">
        <f>+IFERROR(IF(ISTEXT(KN$5)=FALSE,(INDEX(OSIT!$1:$1048576,MATCH(Ositran!$B13,OSIT!$A:$A,0),MATCH(Ositran!KN$5,OSIT!$1:$1,0))),SUM(KB13:KM13)),"")</f>
        <v>13730</v>
      </c>
      <c r="KO13" s="144">
        <f>+IFERROR(IF(ISTEXT(KO$5)=FALSE,(INDEX(OSIT!$1:$1048576,MATCH(Ositran!$B13,OSIT!$A:$A,0),MATCH(Ositran!KO$5,OSIT!$1:$1,0))),SUM(KC13:KN13)),"")</f>
        <v>14230</v>
      </c>
      <c r="KP13" s="141">
        <f>+IFERROR(IF(ISTEXT(KP$5)=FALSE,(INDEX(OSIT!$1:$1048576,MATCH(Ositran!$B13,OSIT!$A:$A,0),MATCH(Ositran!KP$5,OSIT!$1:$1,0))),SUM(KD13:KO13)),"")</f>
        <v>157350</v>
      </c>
      <c r="KQ13" s="144">
        <f>+IFERROR(IF(ISTEXT(KQ$5)=FALSE,(INDEX(OSIT!$1:$1048576,MATCH(Ositran!$B13,OSIT!$A:$A,0),MATCH(Ositran!KQ$5,OSIT!$1:$1,0))),SUM(KE13:KP13)),"")</f>
        <v>13674</v>
      </c>
      <c r="KR13" s="144">
        <f>+IFERROR(IF(ISTEXT(KR$5)=FALSE,(INDEX(OSIT!$1:$1048576,MATCH(Ositran!$B13,OSIT!$A:$A,0),MATCH(Ositran!KR$5,OSIT!$1:$1,0))),SUM(KF13:KQ13)),"")</f>
        <v>11148</v>
      </c>
      <c r="KS13" s="144">
        <f>+IFERROR(IF(ISTEXT(KS$5)=FALSE,(INDEX(OSIT!$1:$1048576,MATCH(Ositran!$B13,OSIT!$A:$A,0),MATCH(Ositran!KS$5,OSIT!$1:$1,0))),SUM(KG13:KR13)),"")</f>
        <v>3318</v>
      </c>
      <c r="KT13" s="144">
        <f>+IFERROR(IF(ISTEXT(KT$5)=FALSE,(INDEX(OSIT!$1:$1048576,MATCH(Ositran!$B13,OSIT!$A:$A,0),MATCH(Ositran!KT$5,OSIT!$1:$1,0))),SUM(KH13:KS13)),"")</f>
        <v>0</v>
      </c>
      <c r="KU13" s="144">
        <f>+IFERROR(IF(ISTEXT(KU$5)=FALSE,(INDEX(OSIT!$1:$1048576,MATCH(Ositran!$B13,OSIT!$A:$A,0),MATCH(Ositran!KU$5,OSIT!$1:$1,0))),SUM(KI13:KT13)),"")</f>
        <v>1123</v>
      </c>
      <c r="KV13" s="144">
        <f>+IFERROR(IF(ISTEXT(KV$5)=FALSE,(INDEX(OSIT!$1:$1048576,MATCH(Ositran!$B13,OSIT!$A:$A,0),MATCH(Ositran!KV$5,OSIT!$1:$1,0))),SUM(KJ13:KU13)),"")</f>
        <v>0</v>
      </c>
      <c r="KW13" s="144">
        <f>+IFERROR(IF(ISTEXT(KW$5)=FALSE,(INDEX(OSIT!$1:$1048576,MATCH(Ositran!$B13,OSIT!$A:$A,0),MATCH(Ositran!KW$5,OSIT!$1:$1,0))),SUM(KK13:KV13)),"")</f>
        <v>4098</v>
      </c>
      <c r="KX13" s="144">
        <f>+IFERROR(IF(ISTEXT(KX$5)=FALSE,(INDEX(OSIT!$1:$1048576,MATCH(Ositran!$B13,OSIT!$A:$A,0),MATCH(Ositran!KX$5,OSIT!$1:$1,0))),SUM(KL13:KW13)),"")</f>
        <v>13641</v>
      </c>
      <c r="KY13" s="144">
        <f>+IFERROR(IF(ISTEXT(KY$5)=FALSE,(INDEX(OSIT!$1:$1048576,MATCH(Ositran!$B13,OSIT!$A:$A,0),MATCH(Ositran!KY$5,OSIT!$1:$1,0))),SUM(KM13:KX13)),"")</f>
        <v>13281</v>
      </c>
      <c r="KZ13" s="144">
        <f>+IFERROR(IF(ISTEXT(KZ$5)=FALSE,(INDEX(OSIT!$1:$1048576,MATCH(Ositran!$B13,OSIT!$A:$A,0),MATCH(Ositran!KZ$5,OSIT!$1:$1,0))),SUM(KN13:KY13)),"")</f>
        <v>13227</v>
      </c>
      <c r="LA13" s="144">
        <f>+IFERROR(IF(ISTEXT(LA$5)=FALSE,(INDEX(OSIT!$1:$1048576,MATCH(Ositran!$B13,OSIT!$A:$A,0),MATCH(Ositran!LA$5,OSIT!$1:$1,0))),SUM(KO13:KZ13)),"")</f>
        <v>13398</v>
      </c>
      <c r="LB13" s="144">
        <f>+IFERROR(IF(ISTEXT(LB$5)=FALSE,(INDEX(OSIT!$1:$1048576,MATCH(Ositran!$B13,OSIT!$A:$A,0),MATCH(Ositran!LB$5,OSIT!$1:$1,0))),SUM(KP13:LA13)),"")</f>
        <v>14516</v>
      </c>
      <c r="LC13" s="141">
        <f>+IFERROR(IF(ISTEXT(LC$5)=FALSE,(INDEX(OSIT!$1:$1048576,MATCH(Ositran!$B13,OSIT!$A:$A,0),MATCH(Ositran!LC$5,OSIT!$1:$1,0))),SUM(KQ13:LB13)),"")</f>
        <v>101424</v>
      </c>
      <c r="LD13" s="144">
        <f>+IFERROR(IF(ISTEXT(LD$5)=FALSE,(INDEX(OSIT!$1:$1048576,MATCH(Ositran!$B13,OSIT!$A:$A,0),MATCH(Ositran!LD$5,OSIT!$1:$1,0))),SUM(KR13:LC13)),"")</f>
        <v>13383</v>
      </c>
      <c r="LE13" s="144">
        <f>+IFERROR(IF(ISTEXT(LE$5)=FALSE,(INDEX(OSIT!$1:$1048576,MATCH(Ositran!$B13,OSIT!$A:$A,0),MATCH(Ositran!LE$5,OSIT!$1:$1,0))),SUM(KS13:LD13)),"")</f>
        <v>10161</v>
      </c>
      <c r="LF13" s="144">
        <f>+IFERROR(IF(ISTEXT(LF$5)=FALSE,(INDEX(OSIT!$1:$1048576,MATCH(Ositran!$B13,OSIT!$A:$A,0),MATCH(Ositran!LF$5,OSIT!$1:$1,0))),SUM(KT13:LE13)),"")</f>
        <v>11024</v>
      </c>
      <c r="LG13" s="144">
        <f>+IFERROR(IF(ISTEXT(LG$5)=FALSE,(INDEX(OSIT!$1:$1048576,MATCH(Ositran!$B13,OSIT!$A:$A,0),MATCH(Ositran!LG$5,OSIT!$1:$1,0))),SUM(KU13:LF13)),"")</f>
        <v>11861</v>
      </c>
      <c r="LH13" s="144">
        <f>+IFERROR(IF(ISTEXT(LH$5)=FALSE,(INDEX(OSIT!$1:$1048576,MATCH(Ositran!$B13,OSIT!$A:$A,0),MATCH(Ositran!LH$5,OSIT!$1:$1,0))),SUM(KV13:LG13)),"")</f>
        <v>13599</v>
      </c>
      <c r="LI13" s="144">
        <f>+IFERROR(IF(ISTEXT(LI$5)=FALSE,(INDEX(OSIT!$1:$1048576,MATCH(Ositran!$B13,OSIT!$A:$A,0),MATCH(Ositran!LI$5,OSIT!$1:$1,0))),SUM(KW13:LH13)),"")</f>
        <v>13610</v>
      </c>
      <c r="LJ13" s="144">
        <f>+IFERROR(IF(ISTEXT(LJ$5)=FALSE,(INDEX(OSIT!$1:$1048576,MATCH(Ositran!$B13,OSIT!$A:$A,0),MATCH(Ositran!LJ$5,OSIT!$1:$1,0))),SUM(KX13:LI13)),"")</f>
        <v>17353</v>
      </c>
      <c r="LK13" s="144">
        <f>+IFERROR(IF(ISTEXT(LK$5)=FALSE,(INDEX(OSIT!$1:$1048576,MATCH(Ositran!$B13,OSIT!$A:$A,0),MATCH(Ositran!LK$5,OSIT!$1:$1,0))),SUM(KY13:LJ13)),"")</f>
        <v>16063</v>
      </c>
      <c r="LL13" s="144">
        <f>+IFERROR(IF(ISTEXT(LL$5)=FALSE,(INDEX(OSIT!$1:$1048576,MATCH(Ositran!$B13,OSIT!$A:$A,0),MATCH(Ositran!LL$5,OSIT!$1:$1,0))),SUM(KZ13:LK13)),"")</f>
        <v>14448</v>
      </c>
      <c r="LM13" s="144">
        <f>+IFERROR(IF(ISTEXT(LM$5)=FALSE,(INDEX(OSIT!$1:$1048576,MATCH(Ositran!$B13,OSIT!$A:$A,0),MATCH(Ositran!LM$5,OSIT!$1:$1,0))),SUM(LA13:LL13)),"")</f>
        <v>14511</v>
      </c>
      <c r="LN13" s="144">
        <f>+IFERROR(IF(ISTEXT(LN$5)=FALSE,(INDEX(OSIT!$1:$1048576,MATCH(Ositran!$B13,OSIT!$A:$A,0),MATCH(Ositran!LN$5,OSIT!$1:$1,0))),SUM(LB13:LM13)),"")</f>
        <v>15355</v>
      </c>
      <c r="LO13" s="144">
        <f>+IFERROR(IF(ISTEXT(LO$5)=FALSE,(INDEX(OSIT!$1:$1048576,MATCH(Ositran!$B13,OSIT!$A:$A,0),MATCH(Ositran!LO$5,OSIT!$1:$1,0))),SUM(LC13:LN13)),"")</f>
        <v>15541</v>
      </c>
      <c r="LP13" s="141">
        <f>+IFERROR(IF(ISTEXT(LP$5)=FALSE,(INDEX(OSIT!$1:$1048576,MATCH(Ositran!$B13,OSIT!$A:$A,0),MATCH(Ositran!LP$5,OSIT!$1:$1,0))),SUM(LD13:LO13)),"")</f>
        <v>166909</v>
      </c>
      <c r="LQ13" s="144">
        <f>+IFERROR(IF(ISTEXT(LQ$5)=FALSE,(INDEX(OSIT!$1:$1048576,MATCH(Ositran!$B13,OSIT!$A:$A,0),MATCH(Ositran!LQ$5,OSIT!$1:$1,0))),SUM(LE13:LP13)),"")</f>
        <v>14662</v>
      </c>
      <c r="LR13" s="144">
        <f>+IFERROR(IF(ISTEXT(LR$5)=FALSE,(INDEX(OSIT!$1:$1048576,MATCH(Ositran!$B13,OSIT!$A:$A,0),MATCH(Ositran!LR$5,OSIT!$1:$1,0))),SUM(LF13:LQ13)),"")</f>
        <v>10643</v>
      </c>
      <c r="LS13" s="144">
        <f>+IFERROR(IF(ISTEXT(LS$5)=FALSE,(INDEX(OSIT!$1:$1048576,MATCH(Ositran!$B13,OSIT!$A:$A,0),MATCH(Ositran!LS$5,OSIT!$1:$1,0))),SUM(LG13:LR13)),"")</f>
        <v>10795</v>
      </c>
      <c r="LT13" s="144">
        <f>+IFERROR(IF(ISTEXT(LT$5)=FALSE,(INDEX(OSIT!$1:$1048576,MATCH(Ositran!$B13,OSIT!$A:$A,0),MATCH(Ositran!LT$5,OSIT!$1:$1,0))),SUM(LH13:LS13)),"")</f>
        <v>10765</v>
      </c>
      <c r="LU13" s="144">
        <f>+IFERROR(IF(ISTEXT(LU$5)=FALSE,(INDEX(OSIT!$1:$1048576,MATCH(Ositran!$B13,OSIT!$A:$A,0),MATCH(Ositran!LU$5,OSIT!$1:$1,0))),SUM(LI13:LT13)),"")</f>
        <v>14627</v>
      </c>
      <c r="LV13" s="144">
        <f>+IFERROR(IF(ISTEXT(LV$5)=FALSE,(INDEX(OSIT!$1:$1048576,MATCH(Ositran!$B13,OSIT!$A:$A,0),MATCH(Ositran!LV$5,OSIT!$1:$1,0))),SUM(LJ13:LU13)),"")</f>
        <v>13998</v>
      </c>
      <c r="LW13" s="144">
        <f>+IFERROR(IF(ISTEXT(LW$5)=FALSE,(INDEX(OSIT!$1:$1048576,MATCH(Ositran!$B13,OSIT!$A:$A,0),MATCH(Ositran!LW$5,OSIT!$1:$1,0))),SUM(LK13:LV13)),"")</f>
        <v>19423</v>
      </c>
      <c r="LX13" s="144">
        <f>+IFERROR(IF(ISTEXT(LX$5)=FALSE,(INDEX(OSIT!$1:$1048576,MATCH(Ositran!$B13,OSIT!$A:$A,0),MATCH(Ositran!LX$5,OSIT!$1:$1,0))),SUM(LL13:LW13)),"")</f>
        <v>17157</v>
      </c>
      <c r="LY13" s="144">
        <f>+IFERROR(IF(ISTEXT(LY$5)=FALSE,(INDEX(OSIT!$1:$1048576,MATCH(Ositran!$B13,OSIT!$A:$A,0),MATCH(Ositran!LY$5,OSIT!$1:$1,0))),SUM(LM13:LX13)),"")</f>
        <v>14771</v>
      </c>
      <c r="LZ13" s="144">
        <f>+IFERROR(IF(ISTEXT(LZ$5)=FALSE,(INDEX(OSIT!$1:$1048576,MATCH(Ositran!$B13,OSIT!$A:$A,0),MATCH(Ositran!LZ$5,OSIT!$1:$1,0))),SUM(LN13:LY13)),"")</f>
        <v>16345</v>
      </c>
      <c r="MA13" s="144">
        <f>+IFERROR(IF(ISTEXT(MA$5)=FALSE,(INDEX(OSIT!$1:$1048576,MATCH(Ositran!$B13,OSIT!$A:$A,0),MATCH(Ositran!MA$5,OSIT!$1:$1,0))),SUM(LO13:LZ13)),"")</f>
        <v>0</v>
      </c>
      <c r="MB13" s="144">
        <f>+IFERROR(IF(ISTEXT(MB$5)=FALSE,(INDEX(OSIT!$1:$1048576,MATCH(Ositran!$B13,OSIT!$A:$A,0),MATCH(Ositran!MB$5,OSIT!$1:$1,0))),SUM(LP13:MA13)),"")</f>
        <v>0</v>
      </c>
      <c r="MC13" s="141">
        <f>+IFERROR(IF(ISTEXT(MC$5)=FALSE,(INDEX(OSIT!$1:$1048576,MATCH(Ositran!$B13,OSIT!$A:$A,0),MATCH(Ositran!MC$5,OSIT!$1:$1,0))),SUM(LQ13:MB13)),"")</f>
        <v>143186</v>
      </c>
      <c r="MD13" s="144" t="str">
        <f>+IFERROR(IF(ISTEXT(MD$5)=FALSE,(INDEX(OSIT!$1:$1048576,MATCH(Ositran!$B13,OSIT!$A:$A,0),MATCH(Ositran!MD$5,OSIT!$1:$1,0))),SUM(LR13:MC13)),"")</f>
        <v/>
      </c>
      <c r="ME13" s="144" t="str">
        <f>+IFERROR(IF(ISTEXT(ME$5)=FALSE,(INDEX(OSIT!$1:$1048576,MATCH(Ositran!$B13,OSIT!$A:$A,0),MATCH(Ositran!ME$5,OSIT!$1:$1,0))),SUM(LS13:MD13)),"")</f>
        <v/>
      </c>
      <c r="MF13" s="144" t="str">
        <f>+IFERROR(IF(ISTEXT(MF$5)=FALSE,(INDEX(OSIT!$1:$1048576,MATCH(Ositran!$B13,OSIT!$A:$A,0),MATCH(Ositran!MF$5,OSIT!$1:$1,0))),SUM(LT13:ME13)),"")</f>
        <v/>
      </c>
      <c r="MG13" s="144" t="str">
        <f>+IFERROR(IF(ISTEXT(MG$5)=FALSE,(INDEX(OSIT!$1:$1048576,MATCH(Ositran!$B13,OSIT!$A:$A,0),MATCH(Ositran!MG$5,OSIT!$1:$1,0))),SUM(LU13:MF13)),"")</f>
        <v/>
      </c>
      <c r="MH13" s="144" t="str">
        <f>+IFERROR(IF(ISTEXT(MH$5)=FALSE,(INDEX(OSIT!$1:$1048576,MATCH(Ositran!$B13,OSIT!$A:$A,0),MATCH(Ositran!MH$5,OSIT!$1:$1,0))),SUM(LV13:MG13)),"")</f>
        <v/>
      </c>
      <c r="MI13" s="144" t="str">
        <f>+IFERROR(IF(ISTEXT(MI$5)=FALSE,(INDEX(OSIT!$1:$1048576,MATCH(Ositran!$B13,OSIT!$A:$A,0),MATCH(Ositran!MI$5,OSIT!$1:$1,0))),SUM(LW13:MH13)),"")</f>
        <v/>
      </c>
      <c r="MJ13" s="144" t="str">
        <f>+IFERROR(IF(ISTEXT(MJ$5)=FALSE,(INDEX(OSIT!$1:$1048576,MATCH(Ositran!$B13,OSIT!$A:$A,0),MATCH(Ositran!MJ$5,OSIT!$1:$1,0))),SUM(LX13:MI13)),"")</f>
        <v/>
      </c>
      <c r="MK13" s="144" t="str">
        <f>+IFERROR(IF(ISTEXT(MK$5)=FALSE,(INDEX(OSIT!$1:$1048576,MATCH(Ositran!$B13,OSIT!$A:$A,0),MATCH(Ositran!MK$5,OSIT!$1:$1,0))),SUM(LY13:MJ13)),"")</f>
        <v/>
      </c>
      <c r="ML13" s="144" t="str">
        <f>+IFERROR(IF(ISTEXT(ML$5)=FALSE,(INDEX(OSIT!$1:$1048576,MATCH(Ositran!$B13,OSIT!$A:$A,0),MATCH(Ositran!ML$5,OSIT!$1:$1,0))),SUM(LZ13:MK13)),"")</f>
        <v/>
      </c>
      <c r="MM13" s="144" t="str">
        <f>+IFERROR(IF(ISTEXT(MM$5)=FALSE,(INDEX(OSIT!$1:$1048576,MATCH(Ositran!$B13,OSIT!$A:$A,0),MATCH(Ositran!MM$5,OSIT!$1:$1,0))),SUM(MA13:ML13)),"")</f>
        <v/>
      </c>
      <c r="MN13" s="144" t="str">
        <f>+IFERROR(IF(ISTEXT(MN$5)=FALSE,(INDEX(OSIT!$1:$1048576,MATCH(Ositran!$B13,OSIT!$A:$A,0),MATCH(Ositran!MN$5,OSIT!$1:$1,0))),SUM(MB13:MM13)),"")</f>
        <v/>
      </c>
      <c r="MO13" s="144" t="str">
        <f>+IFERROR(IF(ISTEXT(MO$5)=FALSE,(INDEX(OSIT!$1:$1048576,MATCH(Ositran!$B13,OSIT!$A:$A,0),MATCH(Ositran!MO$5,OSIT!$1:$1,0))),SUM(MC13:MN13)),"")</f>
        <v/>
      </c>
      <c r="MP13" s="141">
        <f>+IFERROR(IF(ISTEXT(MP$5)=FALSE,(INDEX(OSIT!$1:$1048576,MATCH(Ositran!$B13,OSIT!$A:$A,0),MATCH(Ositran!MP$5,OSIT!$1:$1,0))),SUM(MD13:MO13)),"")</f>
        <v>0</v>
      </c>
    </row>
    <row r="14" spans="1:354" s="5" customFormat="1">
      <c r="B14" s="9" t="s">
        <v>69</v>
      </c>
      <c r="C14" s="112" t="s">
        <v>65</v>
      </c>
      <c r="D14" s="144"/>
      <c r="E14" s="144"/>
      <c r="F14" s="144"/>
      <c r="G14" s="144"/>
      <c r="H14" s="144"/>
      <c r="I14" s="144"/>
      <c r="J14" s="144"/>
      <c r="K14" s="144"/>
      <c r="L14" s="144"/>
      <c r="M14" s="144"/>
      <c r="N14" s="144"/>
      <c r="O14" s="144"/>
      <c r="P14" s="141"/>
      <c r="Q14" s="144"/>
      <c r="R14" s="144"/>
      <c r="S14" s="144"/>
      <c r="T14" s="144"/>
      <c r="U14" s="144"/>
      <c r="V14" s="144"/>
      <c r="W14" s="144"/>
      <c r="X14" s="144"/>
      <c r="Y14" s="144"/>
      <c r="Z14" s="144"/>
      <c r="AA14" s="144"/>
      <c r="AB14" s="144"/>
      <c r="AC14" s="141"/>
      <c r="AD14" s="144"/>
      <c r="AE14" s="144"/>
      <c r="AF14" s="144"/>
      <c r="AG14" s="144"/>
      <c r="AH14" s="144"/>
      <c r="AI14" s="144"/>
      <c r="AJ14" s="144"/>
      <c r="AK14" s="144"/>
      <c r="AL14" s="144"/>
      <c r="AM14" s="144"/>
      <c r="AN14" s="144"/>
      <c r="AO14" s="144"/>
      <c r="AP14" s="141"/>
      <c r="AQ14" s="144"/>
      <c r="AR14" s="144"/>
      <c r="AS14" s="144"/>
      <c r="AT14" s="144"/>
      <c r="AU14" s="144"/>
      <c r="AV14" s="144"/>
      <c r="AW14" s="144"/>
      <c r="AX14" s="144"/>
      <c r="AY14" s="144"/>
      <c r="AZ14" s="144"/>
      <c r="BA14" s="144"/>
      <c r="BB14" s="144"/>
      <c r="BC14" s="141"/>
      <c r="BD14" s="144"/>
      <c r="BE14" s="144"/>
      <c r="BF14" s="144"/>
      <c r="BG14" s="144"/>
      <c r="BH14" s="144"/>
      <c r="BI14" s="144"/>
      <c r="BJ14" s="144"/>
      <c r="BK14" s="144"/>
      <c r="BL14" s="144"/>
      <c r="BM14" s="144"/>
      <c r="BN14" s="144"/>
      <c r="BO14" s="144"/>
      <c r="BP14" s="141"/>
      <c r="BQ14" s="144"/>
      <c r="BR14" s="144"/>
      <c r="BS14" s="144"/>
      <c r="BT14" s="144"/>
      <c r="BU14" s="144"/>
      <c r="BV14" s="144"/>
      <c r="BW14" s="144"/>
      <c r="BX14" s="144"/>
      <c r="BY14" s="144"/>
      <c r="BZ14" s="144"/>
      <c r="CA14" s="144"/>
      <c r="CB14" s="144"/>
      <c r="CC14" s="141"/>
      <c r="CD14" s="144"/>
      <c r="CE14" s="144"/>
      <c r="CF14" s="144"/>
      <c r="CG14" s="144"/>
      <c r="CH14" s="144"/>
      <c r="CI14" s="144"/>
      <c r="CJ14" s="144"/>
      <c r="CK14" s="144"/>
      <c r="CL14" s="144"/>
      <c r="CM14" s="144"/>
      <c r="CN14" s="144"/>
      <c r="CO14" s="144"/>
      <c r="CP14" s="141"/>
      <c r="CQ14" s="144"/>
      <c r="CR14" s="144"/>
      <c r="CS14" s="144"/>
      <c r="CT14" s="144"/>
      <c r="CU14" s="144"/>
      <c r="CV14" s="144"/>
      <c r="CW14" s="144"/>
      <c r="CX14" s="144"/>
      <c r="CY14" s="144"/>
      <c r="CZ14" s="144"/>
      <c r="DA14" s="144"/>
      <c r="DB14" s="144"/>
      <c r="DC14" s="141"/>
      <c r="DD14" s="144"/>
      <c r="DE14" s="144"/>
      <c r="DF14" s="144"/>
      <c r="DG14" s="144"/>
      <c r="DH14" s="144"/>
      <c r="DI14" s="144"/>
      <c r="DJ14" s="144"/>
      <c r="DK14" s="144"/>
      <c r="DL14" s="144"/>
      <c r="DM14" s="144"/>
      <c r="DN14" s="144"/>
      <c r="DO14" s="144"/>
      <c r="DP14" s="141"/>
      <c r="DQ14" s="144"/>
      <c r="DR14" s="144"/>
      <c r="DS14" s="144"/>
      <c r="DT14" s="144"/>
      <c r="DU14" s="144"/>
      <c r="DV14" s="144"/>
      <c r="DW14" s="144"/>
      <c r="DX14" s="144"/>
      <c r="DY14" s="144"/>
      <c r="DZ14" s="144"/>
      <c r="EA14" s="144"/>
      <c r="EB14" s="144"/>
      <c r="EC14" s="141"/>
      <c r="ED14" s="144">
        <v>0</v>
      </c>
      <c r="EE14" s="144">
        <v>0</v>
      </c>
      <c r="EF14" s="144">
        <v>4555</v>
      </c>
      <c r="EG14" s="144">
        <v>4467</v>
      </c>
      <c r="EH14" s="144">
        <v>4870</v>
      </c>
      <c r="EI14" s="144">
        <v>5581</v>
      </c>
      <c r="EJ14" s="144">
        <v>7020</v>
      </c>
      <c r="EK14" s="144">
        <v>7681</v>
      </c>
      <c r="EL14" s="144">
        <v>9626</v>
      </c>
      <c r="EM14" s="144">
        <v>10288</v>
      </c>
      <c r="EN14" s="144">
        <v>11185</v>
      </c>
      <c r="EO14" s="144">
        <v>13650</v>
      </c>
      <c r="EP14" s="141">
        <v>78923</v>
      </c>
      <c r="EQ14" s="144">
        <v>9823</v>
      </c>
      <c r="ER14" s="144">
        <v>7469</v>
      </c>
      <c r="ES14" s="144">
        <v>10036</v>
      </c>
      <c r="ET14" s="144">
        <v>6196</v>
      </c>
      <c r="EU14" s="144">
        <v>6149</v>
      </c>
      <c r="EV14" s="144">
        <v>5523</v>
      </c>
      <c r="EW14" s="144">
        <v>6110</v>
      </c>
      <c r="EX14" s="144">
        <v>5803</v>
      </c>
      <c r="EY14" s="144">
        <v>5658</v>
      </c>
      <c r="EZ14" s="144">
        <v>6074</v>
      </c>
      <c r="FA14" s="144">
        <v>5868</v>
      </c>
      <c r="FB14" s="144">
        <v>6063</v>
      </c>
      <c r="FC14" s="141">
        <v>80772</v>
      </c>
      <c r="FD14" s="144">
        <v>5733</v>
      </c>
      <c r="FE14" s="144">
        <v>4821</v>
      </c>
      <c r="FF14" s="144">
        <v>5111</v>
      </c>
      <c r="FG14" s="144">
        <v>5064</v>
      </c>
      <c r="FH14" s="144">
        <v>6051</v>
      </c>
      <c r="FI14" s="144">
        <v>6693</v>
      </c>
      <c r="FJ14" s="144">
        <v>8110</v>
      </c>
      <c r="FK14" s="144">
        <v>7240</v>
      </c>
      <c r="FL14" s="144">
        <v>6565</v>
      </c>
      <c r="FM14" s="144">
        <v>7308</v>
      </c>
      <c r="FN14" s="144">
        <v>7214</v>
      </c>
      <c r="FO14" s="144">
        <v>7350</v>
      </c>
      <c r="FP14" s="141">
        <v>77260</v>
      </c>
      <c r="FQ14" s="144">
        <v>8271</v>
      </c>
      <c r="FR14" s="144">
        <v>7462</v>
      </c>
      <c r="FS14" s="144">
        <v>6822</v>
      </c>
      <c r="FT14" s="144">
        <v>8628</v>
      </c>
      <c r="FU14" s="144">
        <v>9283</v>
      </c>
      <c r="FV14" s="144">
        <v>7769</v>
      </c>
      <c r="FW14" s="144">
        <v>9731</v>
      </c>
      <c r="FX14" s="144">
        <v>9238</v>
      </c>
      <c r="FY14" s="144">
        <v>8106</v>
      </c>
      <c r="FZ14" s="144">
        <v>7284</v>
      </c>
      <c r="GA14" s="144">
        <v>7596</v>
      </c>
      <c r="GB14" s="144">
        <v>8731</v>
      </c>
      <c r="GC14" s="141">
        <v>98921</v>
      </c>
      <c r="GD14" s="144">
        <v>7388</v>
      </c>
      <c r="GE14" s="144">
        <v>5974</v>
      </c>
      <c r="GF14" s="144">
        <v>5795</v>
      </c>
      <c r="GG14" s="144">
        <v>5852</v>
      </c>
      <c r="GH14" s="144">
        <v>6665</v>
      </c>
      <c r="GI14" s="144">
        <v>6731</v>
      </c>
      <c r="GJ14" s="144">
        <v>6965</v>
      </c>
      <c r="GK14" s="144">
        <v>6827</v>
      </c>
      <c r="GL14" s="144">
        <v>7206</v>
      </c>
      <c r="GM14" s="144">
        <v>6971</v>
      </c>
      <c r="GN14" s="144">
        <v>6776</v>
      </c>
      <c r="GO14" s="144">
        <v>8114</v>
      </c>
      <c r="GP14" s="141">
        <v>81264</v>
      </c>
      <c r="GQ14" s="144">
        <v>6538</v>
      </c>
      <c r="GR14" s="144">
        <v>5658</v>
      </c>
      <c r="GS14" s="144">
        <v>5785</v>
      </c>
      <c r="GT14" s="144">
        <v>5442</v>
      </c>
      <c r="GU14" s="144">
        <v>5915</v>
      </c>
      <c r="GV14" s="144">
        <v>6716</v>
      </c>
      <c r="GW14" s="144">
        <v>8356</v>
      </c>
      <c r="GX14" s="144">
        <v>7706</v>
      </c>
      <c r="GY14" s="144">
        <v>9575</v>
      </c>
      <c r="GZ14" s="144">
        <v>12788</v>
      </c>
      <c r="HA14" s="144">
        <v>12874</v>
      </c>
      <c r="HB14" s="144">
        <v>9136</v>
      </c>
      <c r="HC14" s="141">
        <v>96489</v>
      </c>
      <c r="HD14" s="144">
        <v>8553</v>
      </c>
      <c r="HE14" s="144">
        <v>7237</v>
      </c>
      <c r="HF14" s="144">
        <v>6895</v>
      </c>
      <c r="HG14" s="144">
        <v>7869</v>
      </c>
      <c r="HH14" s="144">
        <v>8875</v>
      </c>
      <c r="HI14" s="144">
        <v>8483</v>
      </c>
      <c r="HJ14" s="144">
        <v>9019</v>
      </c>
      <c r="HK14" s="144">
        <v>9034</v>
      </c>
      <c r="HL14" s="144">
        <v>8594</v>
      </c>
      <c r="HM14" s="144">
        <v>8586</v>
      </c>
      <c r="HN14" s="144">
        <v>8809</v>
      </c>
      <c r="HO14" s="144">
        <v>8135</v>
      </c>
      <c r="HP14" s="141">
        <v>100089</v>
      </c>
      <c r="HQ14" s="144">
        <v>7990</v>
      </c>
      <c r="HR14" s="144">
        <v>6435</v>
      </c>
      <c r="HS14" s="144">
        <v>4613</v>
      </c>
      <c r="HT14" s="144">
        <v>5438</v>
      </c>
      <c r="HU14" s="144">
        <v>8194</v>
      </c>
      <c r="HV14" s="144">
        <v>8182</v>
      </c>
      <c r="HW14" s="144">
        <v>9154</v>
      </c>
      <c r="HX14" s="144">
        <v>9846</v>
      </c>
      <c r="HY14" s="144">
        <v>9071</v>
      </c>
      <c r="HZ14" s="144">
        <v>9195</v>
      </c>
      <c r="IA14" s="144">
        <v>9244</v>
      </c>
      <c r="IB14" s="144">
        <v>9913</v>
      </c>
      <c r="IC14" s="141">
        <v>97275</v>
      </c>
      <c r="ID14" s="144">
        <v>10412</v>
      </c>
      <c r="IE14" s="144">
        <v>7867</v>
      </c>
      <c r="IF14" s="144">
        <v>9120</v>
      </c>
      <c r="IG14" s="144">
        <v>8152</v>
      </c>
      <c r="IH14" s="144">
        <v>9042</v>
      </c>
      <c r="II14" s="144">
        <v>7984</v>
      </c>
      <c r="IJ14" s="144">
        <v>10157</v>
      </c>
      <c r="IK14" s="144">
        <v>10094</v>
      </c>
      <c r="IL14" s="144">
        <v>9292</v>
      </c>
      <c r="IM14" s="144">
        <v>10064</v>
      </c>
      <c r="IN14" s="144">
        <v>11331</v>
      </c>
      <c r="IO14" s="144">
        <v>12427</v>
      </c>
      <c r="IP14" s="141">
        <v>115942</v>
      </c>
      <c r="IQ14" s="144">
        <f>+IFERROR(IF(ISTEXT(IQ$5)=FALSE,(INDEX(OSIT!$1:$1048576,MATCH(Ositran!$B14,OSIT!$A:$A,0),MATCH(Ositran!IQ$5,OSIT!$1:$1,0))),SUM(IE14:IP14)),"")</f>
        <v>10937</v>
      </c>
      <c r="IR14" s="144">
        <f>+IFERROR(IF(ISTEXT(IR$5)=FALSE,(INDEX(OSIT!$1:$1048576,MATCH(Ositran!$B14,OSIT!$A:$A,0),MATCH(Ositran!IR$5,OSIT!$1:$1,0))),SUM(IF14:IQ14)),"")</f>
        <v>8419</v>
      </c>
      <c r="IS14" s="144">
        <f>+IFERROR(IF(ISTEXT(IS$5)=FALSE,(INDEX(OSIT!$1:$1048576,MATCH(Ositran!$B14,OSIT!$A:$A,0),MATCH(Ositran!IS$5,OSIT!$1:$1,0))),SUM(IG14:IR14)),"")</f>
        <v>8699</v>
      </c>
      <c r="IT14" s="144">
        <f>+IFERROR(IF(ISTEXT(IT$5)=FALSE,(INDEX(OSIT!$1:$1048576,MATCH(Ositran!$B14,OSIT!$A:$A,0),MATCH(Ositran!IT$5,OSIT!$1:$1,0))),SUM(IH14:IS14)),"")</f>
        <v>9026</v>
      </c>
      <c r="IU14" s="144">
        <f>+IFERROR(IF(ISTEXT(IU$5)=FALSE,(INDEX(OSIT!$1:$1048576,MATCH(Ositran!$B14,OSIT!$A:$A,0),MATCH(Ositran!IU$5,OSIT!$1:$1,0))),SUM(II14:IT14)),"")</f>
        <v>11476</v>
      </c>
      <c r="IV14" s="144">
        <f>+IFERROR(IF(ISTEXT(IV$5)=FALSE,(INDEX(OSIT!$1:$1048576,MATCH(Ositran!$B14,OSIT!$A:$A,0),MATCH(Ositran!IV$5,OSIT!$1:$1,0))),SUM(IJ14:IU14)),"")</f>
        <v>12982</v>
      </c>
      <c r="IW14" s="144">
        <f>+IFERROR(IF(ISTEXT(IW$5)=FALSE,(INDEX(OSIT!$1:$1048576,MATCH(Ositran!$B14,OSIT!$A:$A,0),MATCH(Ositran!IW$5,OSIT!$1:$1,0))),SUM(IK14:IV14)),"")</f>
        <v>15018</v>
      </c>
      <c r="IX14" s="144">
        <f>+IFERROR(IF(ISTEXT(IX$5)=FALSE,(INDEX(OSIT!$1:$1048576,MATCH(Ositran!$B14,OSIT!$A:$A,0),MATCH(Ositran!IX$5,OSIT!$1:$1,0))),SUM(IL14:IW14)),"")</f>
        <v>15484</v>
      </c>
      <c r="IY14" s="144">
        <f>+IFERROR(IF(ISTEXT(IY$5)=FALSE,(INDEX(OSIT!$1:$1048576,MATCH(Ositran!$B14,OSIT!$A:$A,0),MATCH(Ositran!IY$5,OSIT!$1:$1,0))),SUM(IM14:IX14)),"")</f>
        <v>14079</v>
      </c>
      <c r="IZ14" s="144">
        <f>+IFERROR(IF(ISTEXT(IZ$5)=FALSE,(INDEX(OSIT!$1:$1048576,MATCH(Ositran!$B14,OSIT!$A:$A,0),MATCH(Ositran!IZ$5,OSIT!$1:$1,0))),SUM(IN14:IY14)),"")</f>
        <v>12638</v>
      </c>
      <c r="JA14" s="144">
        <f>+IFERROR(IF(ISTEXT(JA$5)=FALSE,(INDEX(OSIT!$1:$1048576,MATCH(Ositran!$B14,OSIT!$A:$A,0),MATCH(Ositran!JA$5,OSIT!$1:$1,0))),SUM(IO14:IZ14)),"")</f>
        <v>11445</v>
      </c>
      <c r="JB14" s="144">
        <f>+IFERROR(IF(ISTEXT(JB$5)=FALSE,(INDEX(OSIT!$1:$1048576,MATCH(Ositran!$B14,OSIT!$A:$A,0),MATCH(Ositran!JB$5,OSIT!$1:$1,0))),SUM(IP14:JA14)),"")</f>
        <v>10249</v>
      </c>
      <c r="JC14" s="141">
        <f>+IFERROR(IF(ISTEXT(JC$5)=FALSE,(INDEX(OSIT!$1:$1048576,MATCH(Ositran!$B14,OSIT!$A:$A,0),MATCH(Ositran!JC$5,OSIT!$1:$1,0))),SUM(IQ14:JB14)),"")</f>
        <v>140452</v>
      </c>
      <c r="JD14" s="144">
        <f>+IFERROR(IF(ISTEXT(JD$5)=FALSE,(INDEX(OSIT!$1:$1048576,MATCH(Ositran!$B14,OSIT!$A:$A,0),MATCH(Ositran!JD$5,OSIT!$1:$1,0))),SUM(IR14:JC14)),"")</f>
        <v>9903</v>
      </c>
      <c r="JE14" s="144">
        <f>+IFERROR(IF(ISTEXT(JE$5)=FALSE,(INDEX(OSIT!$1:$1048576,MATCH(Ositran!$B14,OSIT!$A:$A,0),MATCH(Ositran!JE$5,OSIT!$1:$1,0))),SUM(IS14:JD14)),"")</f>
        <v>8719</v>
      </c>
      <c r="JF14" s="144">
        <f>+IFERROR(IF(ISTEXT(JF$5)=FALSE,(INDEX(OSIT!$1:$1048576,MATCH(Ositran!$B14,OSIT!$A:$A,0),MATCH(Ositran!JF$5,OSIT!$1:$1,0))),SUM(IT14:JE14)),"")</f>
        <v>6060</v>
      </c>
      <c r="JG14" s="144">
        <f>+IFERROR(IF(ISTEXT(JG$5)=FALSE,(INDEX(OSIT!$1:$1048576,MATCH(Ositran!$B14,OSIT!$A:$A,0),MATCH(Ositran!JG$5,OSIT!$1:$1,0))),SUM(IU14:JF14)),"")</f>
        <v>2408</v>
      </c>
      <c r="JH14" s="144">
        <f>+IFERROR(IF(ISTEXT(JH$5)=FALSE,(INDEX(OSIT!$1:$1048576,MATCH(Ositran!$B14,OSIT!$A:$A,0),MATCH(Ositran!JH$5,OSIT!$1:$1,0))),SUM(IV14:JG14)),"")</f>
        <v>2419</v>
      </c>
      <c r="JI14" s="144">
        <f>+IFERROR(IF(ISTEXT(JI$5)=FALSE,(INDEX(OSIT!$1:$1048576,MATCH(Ositran!$B14,OSIT!$A:$A,0),MATCH(Ositran!JI$5,OSIT!$1:$1,0))),SUM(IW14:JH14)),"")</f>
        <v>3857</v>
      </c>
      <c r="JJ14" s="144">
        <f>+IFERROR(IF(ISTEXT(JJ$5)=FALSE,(INDEX(OSIT!$1:$1048576,MATCH(Ositran!$B14,OSIT!$A:$A,0),MATCH(Ositran!JJ$5,OSIT!$1:$1,0))),SUM(IX14:JI14)),"")</f>
        <v>4923</v>
      </c>
      <c r="JK14" s="144">
        <f>+IFERROR(IF(ISTEXT(JK$5)=FALSE,(INDEX(OSIT!$1:$1048576,MATCH(Ositran!$B14,OSIT!$A:$A,0),MATCH(Ositran!JK$5,OSIT!$1:$1,0))),SUM(IY14:JJ14)),"")</f>
        <v>6056</v>
      </c>
      <c r="JL14" s="144">
        <f>+IFERROR(IF(ISTEXT(JL$5)=FALSE,(INDEX(OSIT!$1:$1048576,MATCH(Ositran!$B14,OSIT!$A:$A,0),MATCH(Ositran!JL$5,OSIT!$1:$1,0))),SUM(IZ14:JK14)),"")</f>
        <v>7592</v>
      </c>
      <c r="JM14" s="144">
        <f>+IFERROR(IF(ISTEXT(JM$5)=FALSE,(INDEX(OSIT!$1:$1048576,MATCH(Ositran!$B14,OSIT!$A:$A,0),MATCH(Ositran!JM$5,OSIT!$1:$1,0))),SUM(JA14:JL14)),"")</f>
        <v>9825</v>
      </c>
      <c r="JN14" s="144">
        <f>+IFERROR(IF(ISTEXT(JN$5)=FALSE,(INDEX(OSIT!$1:$1048576,MATCH(Ositran!$B14,OSIT!$A:$A,0),MATCH(Ositran!JN$5,OSIT!$1:$1,0))),SUM(JB14:JM14)),"")</f>
        <v>10864</v>
      </c>
      <c r="JO14" s="144">
        <f>+IFERROR(IF(ISTEXT(JO$5)=FALSE,(INDEX(OSIT!$1:$1048576,MATCH(Ositran!$B14,OSIT!$A:$A,0),MATCH(Ositran!JO$5,OSIT!$1:$1,0))),SUM(JC14:JN14)),"")</f>
        <v>9990</v>
      </c>
      <c r="JP14" s="141">
        <f>+IFERROR(IF(ISTEXT(JP$5)=FALSE,(INDEX(OSIT!$1:$1048576,MATCH(Ositran!$B14,OSIT!$A:$A,0),MATCH(Ositran!JP$5,OSIT!$1:$1,0))),SUM(JD14:JO14)),"")</f>
        <v>82616</v>
      </c>
      <c r="JQ14" s="144">
        <f>+IFERROR(IF(ISTEXT(JQ$5)=FALSE,(INDEX(OSIT!$1:$1048576,MATCH(Ositran!$B14,OSIT!$A:$A,0),MATCH(Ositran!JQ$5,OSIT!$1:$1,0))),SUM(JE14:JP14)),"")</f>
        <v>8736</v>
      </c>
      <c r="JR14" s="144">
        <f>+IFERROR(IF(ISTEXT(JR$5)=FALSE,(INDEX(OSIT!$1:$1048576,MATCH(Ositran!$B14,OSIT!$A:$A,0),MATCH(Ositran!JR$5,OSIT!$1:$1,0))),SUM(JF14:JQ14)),"")</f>
        <v>7907</v>
      </c>
      <c r="JS14" s="144">
        <f>+IFERROR(IF(ISTEXT(JS$5)=FALSE,(INDEX(OSIT!$1:$1048576,MATCH(Ositran!$B14,OSIT!$A:$A,0),MATCH(Ositran!JS$5,OSIT!$1:$1,0))),SUM(JG14:JR14)),"")</f>
        <v>6838</v>
      </c>
      <c r="JT14" s="144">
        <f>+IFERROR(IF(ISTEXT(JT$5)=FALSE,(INDEX(OSIT!$1:$1048576,MATCH(Ositran!$B14,OSIT!$A:$A,0),MATCH(Ositran!JT$5,OSIT!$1:$1,0))),SUM(JH14:JS14)),"")</f>
        <v>6866</v>
      </c>
      <c r="JU14" s="144">
        <f>+IFERROR(IF(ISTEXT(JU$5)=FALSE,(INDEX(OSIT!$1:$1048576,MATCH(Ositran!$B14,OSIT!$A:$A,0),MATCH(Ositran!JU$5,OSIT!$1:$1,0))),SUM(JI14:JT14)),"")</f>
        <v>8848</v>
      </c>
      <c r="JV14" s="144">
        <f>+IFERROR(IF(ISTEXT(JV$5)=FALSE,(INDEX(OSIT!$1:$1048576,MATCH(Ositran!$B14,OSIT!$A:$A,0),MATCH(Ositran!JV$5,OSIT!$1:$1,0))),SUM(JJ14:JU14)),"")</f>
        <v>10661</v>
      </c>
      <c r="JW14" s="144">
        <f>+IFERROR(IF(ISTEXT(JW$5)=FALSE,(INDEX(OSIT!$1:$1048576,MATCH(Ositran!$B14,OSIT!$A:$A,0),MATCH(Ositran!JW$5,OSIT!$1:$1,0))),SUM(JK14:JV14)),"")</f>
        <v>12399</v>
      </c>
      <c r="JX14" s="144">
        <f>+IFERROR(IF(ISTEXT(JX$5)=FALSE,(INDEX(OSIT!$1:$1048576,MATCH(Ositran!$B14,OSIT!$A:$A,0),MATCH(Ositran!JX$5,OSIT!$1:$1,0))),SUM(JL14:JW14)),"")</f>
        <v>12803</v>
      </c>
      <c r="JY14" s="144">
        <f>+IFERROR(IF(ISTEXT(JY$5)=FALSE,(INDEX(OSIT!$1:$1048576,MATCH(Ositran!$B14,OSIT!$A:$A,0),MATCH(Ositran!JY$5,OSIT!$1:$1,0))),SUM(JM14:JX14)),"")</f>
        <v>12527</v>
      </c>
      <c r="JZ14" s="144">
        <f>+IFERROR(IF(ISTEXT(JZ$5)=FALSE,(INDEX(OSIT!$1:$1048576,MATCH(Ositran!$B14,OSIT!$A:$A,0),MATCH(Ositran!JZ$5,OSIT!$1:$1,0))),SUM(JN14:JY14)),"")</f>
        <v>10638</v>
      </c>
      <c r="KA14" s="144">
        <f>+IFERROR(IF(ISTEXT(KA$5)=FALSE,(INDEX(OSIT!$1:$1048576,MATCH(Ositran!$B14,OSIT!$A:$A,0),MATCH(Ositran!KA$5,OSIT!$1:$1,0))),SUM(JO14:JZ14)),"")</f>
        <v>11147</v>
      </c>
      <c r="KB14" s="144">
        <f>+IFERROR(IF(ISTEXT(KB$5)=FALSE,(INDEX(OSIT!$1:$1048576,MATCH(Ositran!$B14,OSIT!$A:$A,0),MATCH(Ositran!KB$5,OSIT!$1:$1,0))),SUM(JP14:KA14)),"")</f>
        <v>9987</v>
      </c>
      <c r="KC14" s="141">
        <f>+IFERROR(IF(ISTEXT(KC$5)=FALSE,(INDEX(OSIT!$1:$1048576,MATCH(Ositran!$B14,OSIT!$A:$A,0),MATCH(Ositran!KC$5,OSIT!$1:$1,0))),SUM(JQ14:KB14)),"")</f>
        <v>119357</v>
      </c>
      <c r="KD14" s="144">
        <f>+IFERROR(IF(ISTEXT(KD$5)=FALSE,(INDEX(OSIT!$1:$1048576,MATCH(Ositran!$B14,OSIT!$A:$A,0),MATCH(Ositran!KD$5,OSIT!$1:$1,0))),SUM(JR14:KC14)),"")</f>
        <v>9196</v>
      </c>
      <c r="KE14" s="144">
        <f>+IFERROR(IF(ISTEXT(KE$5)=FALSE,(INDEX(OSIT!$1:$1048576,MATCH(Ositran!$B14,OSIT!$A:$A,0),MATCH(Ositran!KE$5,OSIT!$1:$1,0))),SUM(JS14:KD14)),"")</f>
        <v>8369</v>
      </c>
      <c r="KF14" s="144">
        <f>+IFERROR(IF(ISTEXT(KF$5)=FALSE,(INDEX(OSIT!$1:$1048576,MATCH(Ositran!$B14,OSIT!$A:$A,0),MATCH(Ositran!KF$5,OSIT!$1:$1,0))),SUM(JT14:KE14)),"")</f>
        <v>7109</v>
      </c>
      <c r="KG14" s="144">
        <f>+IFERROR(IF(ISTEXT(KG$5)=FALSE,(INDEX(OSIT!$1:$1048576,MATCH(Ositran!$B14,OSIT!$A:$A,0),MATCH(Ositran!KG$5,OSIT!$1:$1,0))),SUM(JU14:KF14)),"")</f>
        <v>5724</v>
      </c>
      <c r="KH14" s="144">
        <f>+IFERROR(IF(ISTEXT(KH$5)=FALSE,(INDEX(OSIT!$1:$1048576,MATCH(Ositran!$B14,OSIT!$A:$A,0),MATCH(Ositran!KH$5,OSIT!$1:$1,0))),SUM(JV14:KG14)),"")</f>
        <v>7544</v>
      </c>
      <c r="KI14" s="144">
        <f>+IFERROR(IF(ISTEXT(KI$5)=FALSE,(INDEX(OSIT!$1:$1048576,MATCH(Ositran!$B14,OSIT!$A:$A,0),MATCH(Ositran!KI$5,OSIT!$1:$1,0))),SUM(JW14:KH14)),"")</f>
        <v>7573</v>
      </c>
      <c r="KJ14" s="144">
        <f>+IFERROR(IF(ISTEXT(KJ$5)=FALSE,(INDEX(OSIT!$1:$1048576,MATCH(Ositran!$B14,OSIT!$A:$A,0),MATCH(Ositran!KJ$5,OSIT!$1:$1,0))),SUM(JX14:KI14)),"")</f>
        <v>7986</v>
      </c>
      <c r="KK14" s="144">
        <f>+IFERROR(IF(ISTEXT(KK$5)=FALSE,(INDEX(OSIT!$1:$1048576,MATCH(Ositran!$B14,OSIT!$A:$A,0),MATCH(Ositran!KK$5,OSIT!$1:$1,0))),SUM(JY14:KJ14)),"")</f>
        <v>8903</v>
      </c>
      <c r="KL14" s="144">
        <f>+IFERROR(IF(ISTEXT(KL$5)=FALSE,(INDEX(OSIT!$1:$1048576,MATCH(Ositran!$B14,OSIT!$A:$A,0),MATCH(Ositran!KL$5,OSIT!$1:$1,0))),SUM(JZ14:KK14)),"")</f>
        <v>9542</v>
      </c>
      <c r="KM14" s="144">
        <f>+IFERROR(IF(ISTEXT(KM$5)=FALSE,(INDEX(OSIT!$1:$1048576,MATCH(Ositran!$B14,OSIT!$A:$A,0),MATCH(Ositran!KM$5,OSIT!$1:$1,0))),SUM(KA14:KL14)),"")</f>
        <v>11297</v>
      </c>
      <c r="KN14" s="144">
        <f>+IFERROR(IF(ISTEXT(KN$5)=FALSE,(INDEX(OSIT!$1:$1048576,MATCH(Ositran!$B14,OSIT!$A:$A,0),MATCH(Ositran!KN$5,OSIT!$1:$1,0))),SUM(KB14:KM14)),"")</f>
        <v>9261</v>
      </c>
      <c r="KO14" s="144">
        <f>+IFERROR(IF(ISTEXT(KO$5)=FALSE,(INDEX(OSIT!$1:$1048576,MATCH(Ositran!$B14,OSIT!$A:$A,0),MATCH(Ositran!KO$5,OSIT!$1:$1,0))),SUM(KC14:KN14)),"")</f>
        <v>8617</v>
      </c>
      <c r="KP14" s="141">
        <f>+IFERROR(IF(ISTEXT(KP$5)=FALSE,(INDEX(OSIT!$1:$1048576,MATCH(Ositran!$B14,OSIT!$A:$A,0),MATCH(Ositran!KP$5,OSIT!$1:$1,0))),SUM(KD14:KO14)),"")</f>
        <v>101121</v>
      </c>
      <c r="KQ14" s="144">
        <f>+IFERROR(IF(ISTEXT(KQ$5)=FALSE,(INDEX(OSIT!$1:$1048576,MATCH(Ositran!$B14,OSIT!$A:$A,0),MATCH(Ositran!KQ$5,OSIT!$1:$1,0))),SUM(KE14:KP14)),"")</f>
        <v>6200</v>
      </c>
      <c r="KR14" s="144">
        <f>+IFERROR(IF(ISTEXT(KR$5)=FALSE,(INDEX(OSIT!$1:$1048576,MATCH(Ositran!$B14,OSIT!$A:$A,0),MATCH(Ositran!KR$5,OSIT!$1:$1,0))),SUM(KF14:KQ14)),"")</f>
        <v>5359</v>
      </c>
      <c r="KS14" s="144">
        <f>+IFERROR(IF(ISTEXT(KS$5)=FALSE,(INDEX(OSIT!$1:$1048576,MATCH(Ositran!$B14,OSIT!$A:$A,0),MATCH(Ositran!KS$5,OSIT!$1:$1,0))),SUM(KG14:KR14)),"")</f>
        <v>1950</v>
      </c>
      <c r="KT14" s="144">
        <f>+IFERROR(IF(ISTEXT(KT$5)=FALSE,(INDEX(OSIT!$1:$1048576,MATCH(Ositran!$B14,OSIT!$A:$A,0),MATCH(Ositran!KT$5,OSIT!$1:$1,0))),SUM(KH14:KS14)),"")</f>
        <v>0</v>
      </c>
      <c r="KU14" s="144">
        <f>+IFERROR(IF(ISTEXT(KU$5)=FALSE,(INDEX(OSIT!$1:$1048576,MATCH(Ositran!$B14,OSIT!$A:$A,0),MATCH(Ositran!KU$5,OSIT!$1:$1,0))),SUM(KI14:KT14)),"")</f>
        <v>519</v>
      </c>
      <c r="KV14" s="144">
        <f>+IFERROR(IF(ISTEXT(KV$5)=FALSE,(INDEX(OSIT!$1:$1048576,MATCH(Ositran!$B14,OSIT!$A:$A,0),MATCH(Ositran!KV$5,OSIT!$1:$1,0))),SUM(KJ14:KU14)),"")</f>
        <v>0</v>
      </c>
      <c r="KW14" s="144">
        <f>+IFERROR(IF(ISTEXT(KW$5)=FALSE,(INDEX(OSIT!$1:$1048576,MATCH(Ositran!$B14,OSIT!$A:$A,0),MATCH(Ositran!KW$5,OSIT!$1:$1,0))),SUM(KK14:KV14)),"")</f>
        <v>1332</v>
      </c>
      <c r="KX14" s="144">
        <f>+IFERROR(IF(ISTEXT(KX$5)=FALSE,(INDEX(OSIT!$1:$1048576,MATCH(Ositran!$B14,OSIT!$A:$A,0),MATCH(Ositran!KX$5,OSIT!$1:$1,0))),SUM(KL14:KW14)),"")</f>
        <v>9554</v>
      </c>
      <c r="KY14" s="144">
        <f>+IFERROR(IF(ISTEXT(KY$5)=FALSE,(INDEX(OSIT!$1:$1048576,MATCH(Ositran!$B14,OSIT!$A:$A,0),MATCH(Ositran!KY$5,OSIT!$1:$1,0))),SUM(KM14:KX14)),"")</f>
        <v>12864</v>
      </c>
      <c r="KZ14" s="144">
        <f>+IFERROR(IF(ISTEXT(KZ$5)=FALSE,(INDEX(OSIT!$1:$1048576,MATCH(Ositran!$B14,OSIT!$A:$A,0),MATCH(Ositran!KZ$5,OSIT!$1:$1,0))),SUM(KN14:KY14)),"")</f>
        <v>14320</v>
      </c>
      <c r="LA14" s="144">
        <f>+IFERROR(IF(ISTEXT(LA$5)=FALSE,(INDEX(OSIT!$1:$1048576,MATCH(Ositran!$B14,OSIT!$A:$A,0),MATCH(Ositran!LA$5,OSIT!$1:$1,0))),SUM(KO14:KZ14)),"")</f>
        <v>13640</v>
      </c>
      <c r="LB14" s="144">
        <f>+IFERROR(IF(ISTEXT(LB$5)=FALSE,(INDEX(OSIT!$1:$1048576,MATCH(Ositran!$B14,OSIT!$A:$A,0),MATCH(Ositran!LB$5,OSIT!$1:$1,0))),SUM(KP14:LA14)),"")</f>
        <v>7829</v>
      </c>
      <c r="LC14" s="141">
        <f>+IFERROR(IF(ISTEXT(LC$5)=FALSE,(INDEX(OSIT!$1:$1048576,MATCH(Ositran!$B14,OSIT!$A:$A,0),MATCH(Ositran!LC$5,OSIT!$1:$1,0))),SUM(KQ14:LB14)),"")</f>
        <v>73567</v>
      </c>
      <c r="LD14" s="144">
        <f>+IFERROR(IF(ISTEXT(LD$5)=FALSE,(INDEX(OSIT!$1:$1048576,MATCH(Ositran!$B14,OSIT!$A:$A,0),MATCH(Ositran!LD$5,OSIT!$1:$1,0))),SUM(KR14:LC14)),"")</f>
        <v>7727</v>
      </c>
      <c r="LE14" s="144">
        <f>+IFERROR(IF(ISTEXT(LE$5)=FALSE,(INDEX(OSIT!$1:$1048576,MATCH(Ositran!$B14,OSIT!$A:$A,0),MATCH(Ositran!LE$5,OSIT!$1:$1,0))),SUM(KS14:LD14)),"")</f>
        <v>6473</v>
      </c>
      <c r="LF14" s="144">
        <f>+IFERROR(IF(ISTEXT(LF$5)=FALSE,(INDEX(OSIT!$1:$1048576,MATCH(Ositran!$B14,OSIT!$A:$A,0),MATCH(Ositran!LF$5,OSIT!$1:$1,0))),SUM(KT14:LE14)),"")</f>
        <v>7477</v>
      </c>
      <c r="LG14" s="144">
        <f>+IFERROR(IF(ISTEXT(LG$5)=FALSE,(INDEX(OSIT!$1:$1048576,MATCH(Ositran!$B14,OSIT!$A:$A,0),MATCH(Ositran!LG$5,OSIT!$1:$1,0))),SUM(KU14:LF14)),"")</f>
        <v>7113</v>
      </c>
      <c r="LH14" s="144">
        <f>+IFERROR(IF(ISTEXT(LH$5)=FALSE,(INDEX(OSIT!$1:$1048576,MATCH(Ositran!$B14,OSIT!$A:$A,0),MATCH(Ositran!LH$5,OSIT!$1:$1,0))),SUM(KV14:LG14)),"")</f>
        <v>7757</v>
      </c>
      <c r="LI14" s="144">
        <f>+IFERROR(IF(ISTEXT(LI$5)=FALSE,(INDEX(OSIT!$1:$1048576,MATCH(Ositran!$B14,OSIT!$A:$A,0),MATCH(Ositran!LI$5,OSIT!$1:$1,0))),SUM(KW14:LH14)),"")</f>
        <v>6622</v>
      </c>
      <c r="LJ14" s="144">
        <f>+IFERROR(IF(ISTEXT(LJ$5)=FALSE,(INDEX(OSIT!$1:$1048576,MATCH(Ositran!$B14,OSIT!$A:$A,0),MATCH(Ositran!LJ$5,OSIT!$1:$1,0))),SUM(KX14:LI14)),"")</f>
        <v>7571</v>
      </c>
      <c r="LK14" s="144">
        <f>+IFERROR(IF(ISTEXT(LK$5)=FALSE,(INDEX(OSIT!$1:$1048576,MATCH(Ositran!$B14,OSIT!$A:$A,0),MATCH(Ositran!LK$5,OSIT!$1:$1,0))),SUM(KY14:LJ14)),"")</f>
        <v>7424</v>
      </c>
      <c r="LL14" s="144">
        <f>+IFERROR(IF(ISTEXT(LL$5)=FALSE,(INDEX(OSIT!$1:$1048576,MATCH(Ositran!$B14,OSIT!$A:$A,0),MATCH(Ositran!LL$5,OSIT!$1:$1,0))),SUM(KZ14:LK14)),"")</f>
        <v>8523</v>
      </c>
      <c r="LM14" s="144">
        <f>+IFERROR(IF(ISTEXT(LM$5)=FALSE,(INDEX(OSIT!$1:$1048576,MATCH(Ositran!$B14,OSIT!$A:$A,0),MATCH(Ositran!LM$5,OSIT!$1:$1,0))),SUM(LA14:LL14)),"")</f>
        <v>8964</v>
      </c>
      <c r="LN14" s="144">
        <f>+IFERROR(IF(ISTEXT(LN$5)=FALSE,(INDEX(OSIT!$1:$1048576,MATCH(Ositran!$B14,OSIT!$A:$A,0),MATCH(Ositran!LN$5,OSIT!$1:$1,0))),SUM(LB14:LM14)),"")</f>
        <v>7992</v>
      </c>
      <c r="LO14" s="144">
        <f>+IFERROR(IF(ISTEXT(LO$5)=FALSE,(INDEX(OSIT!$1:$1048576,MATCH(Ositran!$B14,OSIT!$A:$A,0),MATCH(Ositran!LO$5,OSIT!$1:$1,0))),SUM(LC14:LN14)),"")</f>
        <v>7733</v>
      </c>
      <c r="LP14" s="141">
        <f>+IFERROR(IF(ISTEXT(LP$5)=FALSE,(INDEX(OSIT!$1:$1048576,MATCH(Ositran!$B14,OSIT!$A:$A,0),MATCH(Ositran!LP$5,OSIT!$1:$1,0))),SUM(LD14:LO14)),"")</f>
        <v>91376</v>
      </c>
      <c r="LQ14" s="144">
        <f>+IFERROR(IF(ISTEXT(LQ$5)=FALSE,(INDEX(OSIT!$1:$1048576,MATCH(Ositran!$B14,OSIT!$A:$A,0),MATCH(Ositran!LQ$5,OSIT!$1:$1,0))),SUM(LE14:LP14)),"")</f>
        <v>5874</v>
      </c>
      <c r="LR14" s="144">
        <f>+IFERROR(IF(ISTEXT(LR$5)=FALSE,(INDEX(OSIT!$1:$1048576,MATCH(Ositran!$B14,OSIT!$A:$A,0),MATCH(Ositran!LR$5,OSIT!$1:$1,0))),SUM(LF14:LQ14)),"")</f>
        <v>4941</v>
      </c>
      <c r="LS14" s="144">
        <f>+IFERROR(IF(ISTEXT(LS$5)=FALSE,(INDEX(OSIT!$1:$1048576,MATCH(Ositran!$B14,OSIT!$A:$A,0),MATCH(Ositran!LS$5,OSIT!$1:$1,0))),SUM(LG14:LR14)),"")</f>
        <v>4250</v>
      </c>
      <c r="LT14" s="144">
        <f>+IFERROR(IF(ISTEXT(LT$5)=FALSE,(INDEX(OSIT!$1:$1048576,MATCH(Ositran!$B14,OSIT!$A:$A,0),MATCH(Ositran!LT$5,OSIT!$1:$1,0))),SUM(LH14:LS14)),"")</f>
        <v>4277</v>
      </c>
      <c r="LU14" s="144">
        <f>+IFERROR(IF(ISTEXT(LU$5)=FALSE,(INDEX(OSIT!$1:$1048576,MATCH(Ositran!$B14,OSIT!$A:$A,0),MATCH(Ositran!LU$5,OSIT!$1:$1,0))),SUM(LI14:LT14)),"")</f>
        <v>5259</v>
      </c>
      <c r="LV14" s="144">
        <f>+IFERROR(IF(ISTEXT(LV$5)=FALSE,(INDEX(OSIT!$1:$1048576,MATCH(Ositran!$B14,OSIT!$A:$A,0),MATCH(Ositran!LV$5,OSIT!$1:$1,0))),SUM(LJ14:LU14)),"")</f>
        <v>6144</v>
      </c>
      <c r="LW14" s="144">
        <f>+IFERROR(IF(ISTEXT(LW$5)=FALSE,(INDEX(OSIT!$1:$1048576,MATCH(Ositran!$B14,OSIT!$A:$A,0),MATCH(Ositran!LW$5,OSIT!$1:$1,0))),SUM(LK14:LV14)),"")</f>
        <v>8141</v>
      </c>
      <c r="LX14" s="144">
        <f>+IFERROR(IF(ISTEXT(LX$5)=FALSE,(INDEX(OSIT!$1:$1048576,MATCH(Ositran!$B14,OSIT!$A:$A,0),MATCH(Ositran!LX$5,OSIT!$1:$1,0))),SUM(LL14:LW14)),"")</f>
        <v>8861</v>
      </c>
      <c r="LY14" s="144">
        <f>+IFERROR(IF(ISTEXT(LY$5)=FALSE,(INDEX(OSIT!$1:$1048576,MATCH(Ositran!$B14,OSIT!$A:$A,0),MATCH(Ositran!LY$5,OSIT!$1:$1,0))),SUM(LM14:LX14)),"")</f>
        <v>10020</v>
      </c>
      <c r="LZ14" s="144">
        <f>+IFERROR(IF(ISTEXT(LZ$5)=FALSE,(INDEX(OSIT!$1:$1048576,MATCH(Ositran!$B14,OSIT!$A:$A,0),MATCH(Ositran!LZ$5,OSIT!$1:$1,0))),SUM(LN14:LY14)),"")</f>
        <v>11742</v>
      </c>
      <c r="MA14" s="144">
        <f>+IFERROR(IF(ISTEXT(MA$5)=FALSE,(INDEX(OSIT!$1:$1048576,MATCH(Ositran!$B14,OSIT!$A:$A,0),MATCH(Ositran!MA$5,OSIT!$1:$1,0))),SUM(LO14:LZ14)),"")</f>
        <v>0</v>
      </c>
      <c r="MB14" s="144">
        <f>+IFERROR(IF(ISTEXT(MB$5)=FALSE,(INDEX(OSIT!$1:$1048576,MATCH(Ositran!$B14,OSIT!$A:$A,0),MATCH(Ositran!MB$5,OSIT!$1:$1,0))),SUM(LP14:MA14)),"")</f>
        <v>0</v>
      </c>
      <c r="MC14" s="141">
        <f>+IFERROR(IF(ISTEXT(MC$5)=FALSE,(INDEX(OSIT!$1:$1048576,MATCH(Ositran!$B14,OSIT!$A:$A,0),MATCH(Ositran!MC$5,OSIT!$1:$1,0))),SUM(LQ14:MB14)),"")</f>
        <v>69509</v>
      </c>
      <c r="MD14" s="144" t="str">
        <f>+IFERROR(IF(ISTEXT(MD$5)=FALSE,(INDEX(OSIT!$1:$1048576,MATCH(Ositran!$B14,OSIT!$A:$A,0),MATCH(Ositran!MD$5,OSIT!$1:$1,0))),SUM(LR14:MC14)),"")</f>
        <v/>
      </c>
      <c r="ME14" s="144" t="str">
        <f>+IFERROR(IF(ISTEXT(ME$5)=FALSE,(INDEX(OSIT!$1:$1048576,MATCH(Ositran!$B14,OSIT!$A:$A,0),MATCH(Ositran!ME$5,OSIT!$1:$1,0))),SUM(LS14:MD14)),"")</f>
        <v/>
      </c>
      <c r="MF14" s="144" t="str">
        <f>+IFERROR(IF(ISTEXT(MF$5)=FALSE,(INDEX(OSIT!$1:$1048576,MATCH(Ositran!$B14,OSIT!$A:$A,0),MATCH(Ositran!MF$5,OSIT!$1:$1,0))),SUM(LT14:ME14)),"")</f>
        <v/>
      </c>
      <c r="MG14" s="144" t="str">
        <f>+IFERROR(IF(ISTEXT(MG$5)=FALSE,(INDEX(OSIT!$1:$1048576,MATCH(Ositran!$B14,OSIT!$A:$A,0),MATCH(Ositran!MG$5,OSIT!$1:$1,0))),SUM(LU14:MF14)),"")</f>
        <v/>
      </c>
      <c r="MH14" s="144" t="str">
        <f>+IFERROR(IF(ISTEXT(MH$5)=FALSE,(INDEX(OSIT!$1:$1048576,MATCH(Ositran!$B14,OSIT!$A:$A,0),MATCH(Ositran!MH$5,OSIT!$1:$1,0))),SUM(LV14:MG14)),"")</f>
        <v/>
      </c>
      <c r="MI14" s="144" t="str">
        <f>+IFERROR(IF(ISTEXT(MI$5)=FALSE,(INDEX(OSIT!$1:$1048576,MATCH(Ositran!$B14,OSIT!$A:$A,0),MATCH(Ositran!MI$5,OSIT!$1:$1,0))),SUM(LW14:MH14)),"")</f>
        <v/>
      </c>
      <c r="MJ14" s="144" t="str">
        <f>+IFERROR(IF(ISTEXT(MJ$5)=FALSE,(INDEX(OSIT!$1:$1048576,MATCH(Ositran!$B14,OSIT!$A:$A,0),MATCH(Ositran!MJ$5,OSIT!$1:$1,0))),SUM(LX14:MI14)),"")</f>
        <v/>
      </c>
      <c r="MK14" s="144" t="str">
        <f>+IFERROR(IF(ISTEXT(MK$5)=FALSE,(INDEX(OSIT!$1:$1048576,MATCH(Ositran!$B14,OSIT!$A:$A,0),MATCH(Ositran!MK$5,OSIT!$1:$1,0))),SUM(LY14:MJ14)),"")</f>
        <v/>
      </c>
      <c r="ML14" s="144" t="str">
        <f>+IFERROR(IF(ISTEXT(ML$5)=FALSE,(INDEX(OSIT!$1:$1048576,MATCH(Ositran!$B14,OSIT!$A:$A,0),MATCH(Ositran!ML$5,OSIT!$1:$1,0))),SUM(LZ14:MK14)),"")</f>
        <v/>
      </c>
      <c r="MM14" s="144" t="str">
        <f>+IFERROR(IF(ISTEXT(MM$5)=FALSE,(INDEX(OSIT!$1:$1048576,MATCH(Ositran!$B14,OSIT!$A:$A,0),MATCH(Ositran!MM$5,OSIT!$1:$1,0))),SUM(MA14:ML14)),"")</f>
        <v/>
      </c>
      <c r="MN14" s="144" t="str">
        <f>+IFERROR(IF(ISTEXT(MN$5)=FALSE,(INDEX(OSIT!$1:$1048576,MATCH(Ositran!$B14,OSIT!$A:$A,0),MATCH(Ositran!MN$5,OSIT!$1:$1,0))),SUM(MB14:MM14)),"")</f>
        <v/>
      </c>
      <c r="MO14" s="144" t="str">
        <f>+IFERROR(IF(ISTEXT(MO$5)=FALSE,(INDEX(OSIT!$1:$1048576,MATCH(Ositran!$B14,OSIT!$A:$A,0),MATCH(Ositran!MO$5,OSIT!$1:$1,0))),SUM(MC14:MN14)),"")</f>
        <v/>
      </c>
      <c r="MP14" s="141">
        <f>+IFERROR(IF(ISTEXT(MP$5)=FALSE,(INDEX(OSIT!$1:$1048576,MATCH(Ositran!$B14,OSIT!$A:$A,0),MATCH(Ositran!MP$5,OSIT!$1:$1,0))),SUM(MD14:MO14)),"")</f>
        <v>0</v>
      </c>
    </row>
    <row r="15" spans="1:354" s="5" customFormat="1">
      <c r="B15" s="9" t="s">
        <v>70</v>
      </c>
      <c r="C15" s="125" t="s">
        <v>509</v>
      </c>
      <c r="D15" s="101"/>
      <c r="E15" s="101"/>
      <c r="F15" s="101"/>
      <c r="G15" s="101"/>
      <c r="H15" s="101"/>
      <c r="I15" s="101"/>
      <c r="J15" s="101"/>
      <c r="K15" s="101"/>
      <c r="L15" s="101"/>
      <c r="M15" s="101"/>
      <c r="N15" s="101"/>
      <c r="O15" s="101"/>
      <c r="P15" s="142"/>
      <c r="Q15" s="101"/>
      <c r="R15" s="101"/>
      <c r="S15" s="101"/>
      <c r="T15" s="101"/>
      <c r="U15" s="101"/>
      <c r="V15" s="101"/>
      <c r="W15" s="101"/>
      <c r="X15" s="101"/>
      <c r="Y15" s="101"/>
      <c r="Z15" s="101"/>
      <c r="AA15" s="101"/>
      <c r="AB15" s="101"/>
      <c r="AC15" s="142"/>
      <c r="AD15" s="101"/>
      <c r="AE15" s="101"/>
      <c r="AF15" s="101"/>
      <c r="AG15" s="101"/>
      <c r="AH15" s="101"/>
      <c r="AI15" s="101"/>
      <c r="AJ15" s="101"/>
      <c r="AK15" s="101"/>
      <c r="AL15" s="101"/>
      <c r="AM15" s="101"/>
      <c r="AN15" s="101"/>
      <c r="AO15" s="101"/>
      <c r="AP15" s="142"/>
      <c r="AQ15" s="101"/>
      <c r="AR15" s="101"/>
      <c r="AS15" s="101"/>
      <c r="AT15" s="101"/>
      <c r="AU15" s="101"/>
      <c r="AV15" s="101"/>
      <c r="AW15" s="101"/>
      <c r="AX15" s="101"/>
      <c r="AY15" s="101"/>
      <c r="AZ15" s="101"/>
      <c r="BA15" s="101"/>
      <c r="BB15" s="101"/>
      <c r="BC15" s="142"/>
      <c r="BD15" s="101"/>
      <c r="BE15" s="101"/>
      <c r="BF15" s="101"/>
      <c r="BG15" s="101"/>
      <c r="BH15" s="101"/>
      <c r="BI15" s="101"/>
      <c r="BJ15" s="101"/>
      <c r="BK15" s="101"/>
      <c r="BL15" s="101"/>
      <c r="BM15" s="101"/>
      <c r="BN15" s="101"/>
      <c r="BO15" s="101"/>
      <c r="BP15" s="142"/>
      <c r="BQ15" s="101"/>
      <c r="BR15" s="101"/>
      <c r="BS15" s="101"/>
      <c r="BT15" s="101"/>
      <c r="BU15" s="101"/>
      <c r="BV15" s="101"/>
      <c r="BW15" s="101"/>
      <c r="BX15" s="101"/>
      <c r="BY15" s="101"/>
      <c r="BZ15" s="101"/>
      <c r="CA15" s="101"/>
      <c r="CB15" s="101"/>
      <c r="CC15" s="142"/>
      <c r="CD15" s="101"/>
      <c r="CE15" s="101"/>
      <c r="CF15" s="101"/>
      <c r="CG15" s="101"/>
      <c r="CH15" s="101"/>
      <c r="CI15" s="101"/>
      <c r="CJ15" s="101"/>
      <c r="CK15" s="101"/>
      <c r="CL15" s="101"/>
      <c r="CM15" s="101"/>
      <c r="CN15" s="101"/>
      <c r="CO15" s="101"/>
      <c r="CP15" s="142"/>
      <c r="CQ15" s="101"/>
      <c r="CR15" s="101"/>
      <c r="CS15" s="101"/>
      <c r="CT15" s="101"/>
      <c r="CU15" s="101"/>
      <c r="CV15" s="101"/>
      <c r="CW15" s="101"/>
      <c r="CX15" s="101"/>
      <c r="CY15" s="101"/>
      <c r="CZ15" s="101"/>
      <c r="DA15" s="101"/>
      <c r="DB15" s="101"/>
      <c r="DC15" s="142"/>
      <c r="DD15" s="101"/>
      <c r="DE15" s="101"/>
      <c r="DF15" s="101"/>
      <c r="DG15" s="101"/>
      <c r="DH15" s="101"/>
      <c r="DI15" s="101"/>
      <c r="DJ15" s="101"/>
      <c r="DK15" s="101"/>
      <c r="DL15" s="101"/>
      <c r="DM15" s="101"/>
      <c r="DN15" s="101"/>
      <c r="DO15" s="101"/>
      <c r="DP15" s="142"/>
      <c r="DQ15" s="101"/>
      <c r="DR15" s="101"/>
      <c r="DS15" s="101"/>
      <c r="DT15" s="101"/>
      <c r="DU15" s="101"/>
      <c r="DV15" s="101"/>
      <c r="DW15" s="101"/>
      <c r="DX15" s="101"/>
      <c r="DY15" s="101"/>
      <c r="DZ15" s="101"/>
      <c r="EA15" s="101"/>
      <c r="EB15" s="101"/>
      <c r="EC15" s="142"/>
      <c r="ED15" s="101">
        <v>0</v>
      </c>
      <c r="EE15" s="101">
        <v>0</v>
      </c>
      <c r="EF15" s="101">
        <v>12.756</v>
      </c>
      <c r="EG15" s="101">
        <v>12.756</v>
      </c>
      <c r="EH15" s="101">
        <v>13.996</v>
      </c>
      <c r="EI15" s="101">
        <v>16.018000000000001</v>
      </c>
      <c r="EJ15" s="101">
        <v>20.3</v>
      </c>
      <c r="EK15" s="101">
        <v>21.693999999999999</v>
      </c>
      <c r="EL15" s="101">
        <v>26.356000000000002</v>
      </c>
      <c r="EM15" s="101">
        <v>28.122</v>
      </c>
      <c r="EN15" s="101">
        <v>29.414000000000001</v>
      </c>
      <c r="EO15" s="101">
        <v>34.244</v>
      </c>
      <c r="EP15" s="142">
        <v>215.65600000000001</v>
      </c>
      <c r="EQ15" s="101">
        <v>26.085999999999999</v>
      </c>
      <c r="ER15" s="101">
        <v>20.04</v>
      </c>
      <c r="ES15" s="101">
        <v>25.39</v>
      </c>
      <c r="ET15" s="101">
        <v>17.838000000000001</v>
      </c>
      <c r="EU15" s="101">
        <v>17.632000000000001</v>
      </c>
      <c r="EV15" s="101">
        <v>17.25</v>
      </c>
      <c r="EW15" s="101">
        <v>19.872</v>
      </c>
      <c r="EX15" s="101">
        <v>18.542000000000002</v>
      </c>
      <c r="EY15" s="101">
        <v>17.510000000000002</v>
      </c>
      <c r="EZ15" s="101">
        <v>19.026</v>
      </c>
      <c r="FA15" s="101">
        <v>18.46</v>
      </c>
      <c r="FB15" s="101">
        <v>19.466000000000001</v>
      </c>
      <c r="FC15" s="142">
        <v>237.11199999999999</v>
      </c>
      <c r="FD15" s="101">
        <v>17.847999999999999</v>
      </c>
      <c r="FE15" s="101">
        <v>13.728</v>
      </c>
      <c r="FF15" s="101">
        <v>15.288</v>
      </c>
      <c r="FG15" s="101">
        <v>15.9453</v>
      </c>
      <c r="FH15" s="101">
        <v>19.1205</v>
      </c>
      <c r="FI15" s="101">
        <v>21.182700000000001</v>
      </c>
      <c r="FJ15" s="101">
        <v>26.071499999999997</v>
      </c>
      <c r="FK15" s="101">
        <v>23.3583</v>
      </c>
      <c r="FL15" s="101">
        <v>20.976900000000001</v>
      </c>
      <c r="FM15" s="101">
        <v>23.767800000000001</v>
      </c>
      <c r="FN15" s="101">
        <v>23.251200000000001</v>
      </c>
      <c r="FO15" s="101">
        <v>23.971499999999999</v>
      </c>
      <c r="FP15" s="142">
        <v>244.50970000000001</v>
      </c>
      <c r="FQ15" s="101">
        <v>25.063500000000008</v>
      </c>
      <c r="FR15" s="101">
        <v>22.037399999999998</v>
      </c>
      <c r="FS15" s="101">
        <v>22.059100000000001</v>
      </c>
      <c r="FT15" s="101">
        <v>26.771799999999999</v>
      </c>
      <c r="FU15" s="101">
        <v>29.018000000000004</v>
      </c>
      <c r="FV15" s="101">
        <v>26.023800000000001</v>
      </c>
      <c r="FW15" s="101">
        <v>32.760200000000005</v>
      </c>
      <c r="FX15" s="101">
        <v>30.800000000000004</v>
      </c>
      <c r="FY15" s="101">
        <v>27.392200000000006</v>
      </c>
      <c r="FZ15" s="101">
        <v>25.821400000000001</v>
      </c>
      <c r="GA15" s="101">
        <v>27.522000000000006</v>
      </c>
      <c r="GB15" s="101">
        <v>29.15</v>
      </c>
      <c r="GC15" s="142">
        <v>324.4194</v>
      </c>
      <c r="GD15" s="101">
        <v>26.300999999999998</v>
      </c>
      <c r="GE15" s="101">
        <v>21.381799999999998</v>
      </c>
      <c r="GF15" s="101">
        <v>20.974800000000002</v>
      </c>
      <c r="GG15" s="101">
        <v>22.563199999999998</v>
      </c>
      <c r="GH15" s="101">
        <v>24.332000000000001</v>
      </c>
      <c r="GI15" s="101">
        <v>24.065800000000003</v>
      </c>
      <c r="GJ15" s="101">
        <v>27.557200000000002</v>
      </c>
      <c r="GK15" s="101">
        <v>26.061199999999996</v>
      </c>
      <c r="GL15" s="101">
        <v>26.589200000000002</v>
      </c>
      <c r="GM15" s="101">
        <v>26.923600000000008</v>
      </c>
      <c r="GN15" s="101">
        <v>25.506800000000002</v>
      </c>
      <c r="GO15" s="101">
        <v>29.792400000000001</v>
      </c>
      <c r="GP15" s="142">
        <v>302.04899999999998</v>
      </c>
      <c r="GQ15" s="101">
        <v>26.639800000000005</v>
      </c>
      <c r="GR15" s="101">
        <v>22.239799999999995</v>
      </c>
      <c r="GS15" s="101">
        <v>23.518900000000002</v>
      </c>
      <c r="GT15" s="101">
        <v>21.560200000000002</v>
      </c>
      <c r="GU15" s="101">
        <v>25.895700000000001</v>
      </c>
      <c r="GV15" s="101">
        <v>27.9864</v>
      </c>
      <c r="GW15" s="101">
        <v>35.944399999999995</v>
      </c>
      <c r="GX15" s="101">
        <v>31.990699999999997</v>
      </c>
      <c r="GY15" s="101">
        <v>35.049699999999994</v>
      </c>
      <c r="GZ15" s="101">
        <v>42.713300000000004</v>
      </c>
      <c r="HA15" s="101">
        <v>43.713800000000006</v>
      </c>
      <c r="HB15" s="101">
        <v>34.854199999999999</v>
      </c>
      <c r="HC15" s="142">
        <v>372.10689999999994</v>
      </c>
      <c r="HD15" s="101">
        <v>33.361499999999999</v>
      </c>
      <c r="HE15" s="101">
        <v>26.367199999999997</v>
      </c>
      <c r="HF15" s="101">
        <v>26.630099999999999</v>
      </c>
      <c r="HG15" s="101">
        <v>31.391999999999999</v>
      </c>
      <c r="HH15" s="101">
        <v>35.647199999999998</v>
      </c>
      <c r="HI15" s="101">
        <v>35.136000000000003</v>
      </c>
      <c r="HJ15" s="101">
        <v>41.234399999999994</v>
      </c>
      <c r="HK15" s="101">
        <v>38.911199999999994</v>
      </c>
      <c r="HL15" s="101">
        <v>37.459199999999996</v>
      </c>
      <c r="HM15" s="101">
        <v>38.152799999999999</v>
      </c>
      <c r="HN15" s="101">
        <v>37.219199999999994</v>
      </c>
      <c r="HO15" s="101">
        <v>36.247199999999999</v>
      </c>
      <c r="HP15" s="142">
        <v>417.75800000000004</v>
      </c>
      <c r="HQ15" s="101">
        <v>35.676000000000002</v>
      </c>
      <c r="HR15" s="101">
        <v>24.837599999999998</v>
      </c>
      <c r="HS15" s="101">
        <v>18.011099999999999</v>
      </c>
      <c r="HT15" s="101">
        <v>22.645</v>
      </c>
      <c r="HU15" s="101">
        <v>33.405000000000001</v>
      </c>
      <c r="HV15" s="101">
        <v>35.7575</v>
      </c>
      <c r="HW15" s="101">
        <v>43.695</v>
      </c>
      <c r="HX15" s="101">
        <v>43.034999999999997</v>
      </c>
      <c r="HY15" s="101">
        <v>40.157499999999999</v>
      </c>
      <c r="HZ15" s="101">
        <v>41.622500000000002</v>
      </c>
      <c r="IA15" s="101">
        <v>41.622500000000002</v>
      </c>
      <c r="IB15" s="101">
        <v>44.547499999999999</v>
      </c>
      <c r="IC15" s="142">
        <v>425.01220000000001</v>
      </c>
      <c r="ID15" s="101">
        <v>46.817500000000003</v>
      </c>
      <c r="IE15" s="101">
        <v>35.442500000000003</v>
      </c>
      <c r="IF15" s="101">
        <v>40.865000000000002</v>
      </c>
      <c r="IG15" s="101">
        <v>36.25</v>
      </c>
      <c r="IH15" s="101">
        <v>40.707500000000003</v>
      </c>
      <c r="II15" s="101">
        <v>37.067500000000003</v>
      </c>
      <c r="IJ15" s="101">
        <v>47.16</v>
      </c>
      <c r="IK15" s="101">
        <v>45.712499999999999</v>
      </c>
      <c r="IL15" s="101">
        <v>42.682499999999997</v>
      </c>
      <c r="IM15" s="101">
        <v>45.662500000000001</v>
      </c>
      <c r="IN15" s="101">
        <v>48.225000000000001</v>
      </c>
      <c r="IO15" s="101">
        <v>52.127499999999998</v>
      </c>
      <c r="IP15" s="142">
        <v>518.72</v>
      </c>
      <c r="IQ15" s="101">
        <f>+IFERROR(IF(ISTEXT(IQ$5)=FALSE,(INDEX(OSIT!$1:$1048576,MATCH(Ositran!$B15,OSIT!$A:$A,0),MATCH(Ositran!IQ$5,OSIT!$1:$1,0)))/1000,SUM(IE15:IP15)),"")</f>
        <v>48.814999999999998</v>
      </c>
      <c r="IR15" s="101">
        <f>+IFERROR(IF(ISTEXT(IR$5)=FALSE,(INDEX(OSIT!$1:$1048576,MATCH(Ositran!$B15,OSIT!$A:$A,0),MATCH(Ositran!IR$5,OSIT!$1:$1,0)))/1000,SUM(IF15:IQ15)),"")</f>
        <v>35.744999999999997</v>
      </c>
      <c r="IS15" s="101">
        <f>+IFERROR(IF(ISTEXT(IS$5)=FALSE,(INDEX(OSIT!$1:$1048576,MATCH(Ositran!$B15,OSIT!$A:$A,0),MATCH(Ositran!IS$5,OSIT!$1:$1,0)))/1000,SUM(IG15:IR15)),"")</f>
        <v>36.523499999999999</v>
      </c>
      <c r="IT15" s="101">
        <f>+IFERROR(IF(ISTEXT(IT$5)=FALSE,(INDEX(OSIT!$1:$1048576,MATCH(Ositran!$B15,OSIT!$A:$A,0),MATCH(Ositran!IT$5,OSIT!$1:$1,0)))/1000,SUM(IH15:IS15)),"")</f>
        <v>40.261000000000003</v>
      </c>
      <c r="IU15" s="101">
        <f>+IFERROR(IF(ISTEXT(IU$5)=FALSE,(INDEX(OSIT!$1:$1048576,MATCH(Ositran!$B15,OSIT!$A:$A,0),MATCH(Ositran!IU$5,OSIT!$1:$1,0)))/1000,SUM(II15:IT15)),"")</f>
        <v>48.510800000000003</v>
      </c>
      <c r="IV15" s="101">
        <f>+IFERROR(IF(ISTEXT(IV$5)=FALSE,(INDEX(OSIT!$1:$1048576,MATCH(Ositran!$B15,OSIT!$A:$A,0),MATCH(Ositran!IV$5,OSIT!$1:$1,0)))/1000,SUM(IJ15:IU15)),"")</f>
        <v>52.694000000000003</v>
      </c>
      <c r="IW15" s="101">
        <f>+IFERROR(IF(ISTEXT(IW$5)=FALSE,(INDEX(OSIT!$1:$1048576,MATCH(Ositran!$B15,OSIT!$A:$A,0),MATCH(Ositran!IW$5,OSIT!$1:$1,0)))/1000,SUM(IK15:IV15)),"")</f>
        <v>63.510199999999998</v>
      </c>
      <c r="IX15" s="101">
        <f>+IFERROR(IF(ISTEXT(IX$5)=FALSE,(INDEX(OSIT!$1:$1048576,MATCH(Ositran!$B15,OSIT!$A:$A,0),MATCH(Ositran!IX$5,OSIT!$1:$1,0)))/1000,SUM(IL15:IW15)),"")</f>
        <v>64.048400000000001</v>
      </c>
      <c r="IY15" s="101">
        <f>+IFERROR(IF(ISTEXT(IY$5)=FALSE,(INDEX(OSIT!$1:$1048576,MATCH(Ositran!$B15,OSIT!$A:$A,0),MATCH(Ositran!IY$5,OSIT!$1:$1,0)))/1000,SUM(IM15:IX15)),"")</f>
        <v>56.776199999999996</v>
      </c>
      <c r="IZ15" s="101">
        <f>+IFERROR(IF(ISTEXT(IZ$5)=FALSE,(INDEX(OSIT!$1:$1048576,MATCH(Ositran!$B15,OSIT!$A:$A,0),MATCH(Ositran!IZ$5,OSIT!$1:$1,0)))/1000,SUM(IN15:IY15)),"")</f>
        <v>53.047800000000002</v>
      </c>
      <c r="JA15" s="101">
        <f>+IFERROR(IF(ISTEXT(JA$5)=FALSE,(INDEX(OSIT!$1:$1048576,MATCH(Ositran!$B15,OSIT!$A:$A,0),MATCH(Ositran!JA$5,OSIT!$1:$1,0)))/1000,SUM(IO15:IZ15)),"")</f>
        <v>50.502400000000002</v>
      </c>
      <c r="JB15" s="101">
        <f>+IFERROR(IF(ISTEXT(JB$5)=FALSE,(INDEX(OSIT!$1:$1048576,MATCH(Ositran!$B15,OSIT!$A:$A,0),MATCH(Ositran!JB$5,OSIT!$1:$1,0)))/1000,SUM(IP15:JA15)),"")</f>
        <v>48.058399999999999</v>
      </c>
      <c r="JC15" s="142">
        <f>+IFERROR(IF(ISTEXT(JC$5)=FALSE,(INDEX(OSIT!$1:$1048576,MATCH(Ositran!$B15,OSIT!$A:$A,0),MATCH(Ositran!JC$5,OSIT!$1:$1,0)))/1000,SUM(IQ15:JB15)),"")</f>
        <v>598.49270000000001</v>
      </c>
      <c r="JD15" s="101">
        <f>+IFERROR(IF(ISTEXT(JD$5)=FALSE,(INDEX(OSIT!$1:$1048576,MATCH(Ositran!$B15,OSIT!$A:$A,0),MATCH(Ositran!JD$5,OSIT!$1:$1,0)))/1000,SUM(IR15:JC15)),"")</f>
        <v>49.080199999999998</v>
      </c>
      <c r="JE15" s="101">
        <f>+IFERROR(IF(ISTEXT(JE$5)=FALSE,(INDEX(OSIT!$1:$1048576,MATCH(Ositran!$B15,OSIT!$A:$A,0),MATCH(Ositran!JE$5,OSIT!$1:$1,0)))/1000,SUM(IS15:JD15)),"")</f>
        <v>42.359199999999994</v>
      </c>
      <c r="JF15" s="101">
        <f>+IFERROR(IF(ISTEXT(JF$5)=FALSE,(INDEX(OSIT!$1:$1048576,MATCH(Ositran!$B15,OSIT!$A:$A,0),MATCH(Ositran!JF$5,OSIT!$1:$1,0)))/1000,SUM(IT15:JE15)),"")</f>
        <v>29.055</v>
      </c>
      <c r="JG15" s="101">
        <f>+IFERROR(IF(ISTEXT(JG$5)=FALSE,(INDEX(OSIT!$1:$1048576,MATCH(Ositran!$B15,OSIT!$A:$A,0),MATCH(Ositran!JG$5,OSIT!$1:$1,0)))/1000,SUM(IU15:JF15)),"")</f>
        <v>0.63960000000000006</v>
      </c>
      <c r="JH15" s="101">
        <f>+IFERROR(IF(ISTEXT(JH$5)=FALSE,(INDEX(OSIT!$1:$1048576,MATCH(Ositran!$B15,OSIT!$A:$A,0),MATCH(Ositran!JH$5,OSIT!$1:$1,0)))/1000,SUM(IV15:JG15)),"")</f>
        <v>0</v>
      </c>
      <c r="JI15" s="101">
        <f>+IFERROR(IF(ISTEXT(JI$5)=FALSE,(INDEX(OSIT!$1:$1048576,MATCH(Ositran!$B15,OSIT!$A:$A,0),MATCH(Ositran!JI$5,OSIT!$1:$1,0)))/1000,SUM(IW15:JH15)),"")</f>
        <v>0</v>
      </c>
      <c r="JJ15" s="101">
        <f>+IFERROR(IF(ISTEXT(JJ$5)=FALSE,(INDEX(OSIT!$1:$1048576,MATCH(Ositran!$B15,OSIT!$A:$A,0),MATCH(Ositran!JJ$5,OSIT!$1:$1,0)))/1000,SUM(IX15:JI15)),"")</f>
        <v>32.804199999999994</v>
      </c>
      <c r="JK15" s="101">
        <f>+IFERROR(IF(ISTEXT(JK$5)=FALSE,(INDEX(OSIT!$1:$1048576,MATCH(Ositran!$B15,OSIT!$A:$A,0),MATCH(Ositran!JK$5,OSIT!$1:$1,0)))/1000,SUM(IY15:JJ15)),"")</f>
        <v>38.344800000000006</v>
      </c>
      <c r="JL15" s="101">
        <f>+IFERROR(IF(ISTEXT(JL$5)=FALSE,(INDEX(OSIT!$1:$1048576,MATCH(Ositran!$B15,OSIT!$A:$A,0),MATCH(Ositran!JL$5,OSIT!$1:$1,0)))/1000,SUM(IZ15:JK15)),"")</f>
        <v>43.536999999999999</v>
      </c>
      <c r="JM15" s="101">
        <f>+IFERROR(IF(ISTEXT(JM$5)=FALSE,(INDEX(OSIT!$1:$1048576,MATCH(Ositran!$B15,OSIT!$A:$A,0),MATCH(Ositran!JM$5,OSIT!$1:$1,0)))/1000,SUM(JA15:JL15)),"")</f>
        <v>54.262000000000008</v>
      </c>
      <c r="JN15" s="101">
        <f>+IFERROR(IF(ISTEXT(JN$5)=FALSE,(INDEX(OSIT!$1:$1048576,MATCH(Ositran!$B15,OSIT!$A:$A,0),MATCH(Ositran!JN$5,OSIT!$1:$1,0)))/1000,SUM(JB15:JM15)),"")</f>
        <v>55.907800000000002</v>
      </c>
      <c r="JO15" s="101">
        <f>+IFERROR(IF(ISTEXT(JO$5)=FALSE,(INDEX(OSIT!$1:$1048576,MATCH(Ositran!$B15,OSIT!$A:$A,0),MATCH(Ositran!JO$5,OSIT!$1:$1,0)))/1000,SUM(JC15:JN15)),"")</f>
        <v>54.165800000000004</v>
      </c>
      <c r="JP15" s="142">
        <f>+IFERROR(IF(ISTEXT(JP$5)=FALSE,(INDEX(OSIT!$1:$1048576,MATCH(Ositran!$B15,OSIT!$A:$A,0),MATCH(Ositran!JP$5,OSIT!$1:$1,0)))/1000,SUM(JD15:JO15)),"")</f>
        <v>400.15560000000005</v>
      </c>
      <c r="JQ15" s="101">
        <f>+IFERROR(IF(ISTEXT(JQ$5)=FALSE,(INDEX(OSIT!$1:$1048576,MATCH(Ositran!$B15,OSIT!$A:$A,0),MATCH(Ositran!JQ$5,OSIT!$1:$1,0)))/1000,SUM(JE15:JP15)),"")</f>
        <v>51.167999999999999</v>
      </c>
      <c r="JR15" s="101">
        <f>+IFERROR(IF(ISTEXT(JR$5)=FALSE,(INDEX(OSIT!$1:$1048576,MATCH(Ositran!$B15,OSIT!$A:$A,0),MATCH(Ositran!JR$5,OSIT!$1:$1,0)))/1000,SUM(JF15:JQ15)),"")</f>
        <v>45.135999999999996</v>
      </c>
      <c r="JS15" s="101">
        <f>+IFERROR(IF(ISTEXT(JS$5)=FALSE,(INDEX(OSIT!$1:$1048576,MATCH(Ositran!$B15,OSIT!$A:$A,0),MATCH(Ositran!JS$5,OSIT!$1:$1,0)))/1000,SUM(JG15:JR15)),"")</f>
        <v>38.4285</v>
      </c>
      <c r="JT15" s="101">
        <f>+IFERROR(IF(ISTEXT(JT$5)=FALSE,(INDEX(OSIT!$1:$1048576,MATCH(Ositran!$B15,OSIT!$A:$A,0),MATCH(Ositran!JT$5,OSIT!$1:$1,0)))/1000,SUM(JH15:JS15)),"")</f>
        <v>41.70689999999999</v>
      </c>
      <c r="JU15" s="101">
        <f>+IFERROR(IF(ISTEXT(JU$5)=FALSE,(INDEX(OSIT!$1:$1048576,MATCH(Ositran!$B15,OSIT!$A:$A,0),MATCH(Ositran!JU$5,OSIT!$1:$1,0)))/1000,SUM(JI15:JT15)),"")</f>
        <v>54.912600000000012</v>
      </c>
      <c r="JV15" s="101">
        <f>+IFERROR(IF(ISTEXT(JV$5)=FALSE,(INDEX(OSIT!$1:$1048576,MATCH(Ositran!$B15,OSIT!$A:$A,0),MATCH(Ositran!JV$5,OSIT!$1:$1,0)))/1000,SUM(JJ15:JU15)),"")</f>
        <v>60.94710000000002</v>
      </c>
      <c r="JW15" s="101">
        <f>+IFERROR(IF(ISTEXT(JW$5)=FALSE,(INDEX(OSIT!$1:$1048576,MATCH(Ositran!$B15,OSIT!$A:$A,0),MATCH(Ositran!JW$5,OSIT!$1:$1,0)))/1000,SUM(JK15:JV15)),"")</f>
        <v>73.523699999999991</v>
      </c>
      <c r="JX15" s="101">
        <f>+IFERROR(IF(ISTEXT(JX$5)=FALSE,(INDEX(OSIT!$1:$1048576,MATCH(Ositran!$B15,OSIT!$A:$A,0),MATCH(Ositran!JX$5,OSIT!$1:$1,0)))/1000,SUM(JL15:JW15)),"")</f>
        <v>74.220300000000023</v>
      </c>
      <c r="JY15" s="101">
        <f>+IFERROR(IF(ISTEXT(JY$5)=FALSE,(INDEX(OSIT!$1:$1048576,MATCH(Ositran!$B15,OSIT!$A:$A,0),MATCH(Ositran!JY$5,OSIT!$1:$1,0)))/1000,SUM(JM15:JX15)),"")</f>
        <v>70.035299999999992</v>
      </c>
      <c r="JZ15" s="101">
        <f>+IFERROR(IF(ISTEXT(JZ$5)=FALSE,(INDEX(OSIT!$1:$1048576,MATCH(Ositran!$B15,OSIT!$A:$A,0),MATCH(Ositran!JZ$5,OSIT!$1:$1,0)))/1000,SUM(JN15:JY15)),"")</f>
        <v>65.064599999999999</v>
      </c>
      <c r="KA15" s="101">
        <f>+IFERROR(IF(ISTEXT(KA$5)=FALSE,(INDEX(OSIT!$1:$1048576,MATCH(Ositran!$B15,OSIT!$A:$A,0),MATCH(Ositran!KA$5,OSIT!$1:$1,0)))/1000,SUM(JO15:JZ15)),"")</f>
        <v>66.53070000000001</v>
      </c>
      <c r="KB15" s="101">
        <f>+IFERROR(IF(ISTEXT(KB$5)=FALSE,(INDEX(OSIT!$1:$1048576,MATCH(Ositran!$B15,OSIT!$A:$A,0),MATCH(Ositran!KB$5,OSIT!$1:$1,0)))/1000,SUM(JP15:KA15)),"")</f>
        <v>64.5732</v>
      </c>
      <c r="KC15" s="142">
        <f>+IFERROR(IF(ISTEXT(KC$5)=FALSE,(INDEX(OSIT!$1:$1048576,MATCH(Ositran!$B15,OSIT!$A:$A,0),MATCH(Ositran!KC$5,OSIT!$1:$1,0)))/1000,SUM(JQ15:KB15)),"")</f>
        <v>706.2469000000001</v>
      </c>
      <c r="KD15" s="101">
        <f>+IFERROR(IF(ISTEXT(KD$5)=FALSE,(INDEX(OSIT!$1:$1048576,MATCH(Ositran!$B15,OSIT!$A:$A,0),MATCH(Ositran!KD$5,OSIT!$1:$1,0)))/1000,SUM(JR15:KC15)),"")</f>
        <v>63.369</v>
      </c>
      <c r="KE15" s="101">
        <f>+IFERROR(IF(ISTEXT(KE$5)=FALSE,(INDEX(OSIT!$1:$1048576,MATCH(Ositran!$B15,OSIT!$A:$A,0),MATCH(Ositran!KE$5,OSIT!$1:$1,0)))/1000,SUM(JS15:KD15)),"")</f>
        <v>55.044900000000005</v>
      </c>
      <c r="KF15" s="101">
        <f>+IFERROR(IF(ISTEXT(KF$5)=FALSE,(INDEX(OSIT!$1:$1048576,MATCH(Ositran!$B15,OSIT!$A:$A,0),MATCH(Ositran!KF$5,OSIT!$1:$1,0)))/1000,SUM(JT15:KE15)),"")</f>
        <v>50.564599999999992</v>
      </c>
      <c r="KG15" s="101">
        <f>+IFERROR(IF(ISTEXT(KG$5)=FALSE,(INDEX(OSIT!$1:$1048576,MATCH(Ositran!$B15,OSIT!$A:$A,0),MATCH(Ositran!KG$5,OSIT!$1:$1,0)))/1000,SUM(JU15:KF15)),"")</f>
        <v>47.844199999999994</v>
      </c>
      <c r="KH15" s="101">
        <f>+IFERROR(IF(ISTEXT(KH$5)=FALSE,(INDEX(OSIT!$1:$1048576,MATCH(Ositran!$B15,OSIT!$A:$A,0),MATCH(Ositran!KH$5,OSIT!$1:$1,0)))/1000,SUM(JV15:KG15)),"")</f>
        <v>59.006299999999989</v>
      </c>
      <c r="KI15" s="101">
        <f>+IFERROR(IF(ISTEXT(KI$5)=FALSE,(INDEX(OSIT!$1:$1048576,MATCH(Ositran!$B15,OSIT!$A:$A,0),MATCH(Ositran!KI$5,OSIT!$1:$1,0)))/1000,SUM(JW15:KH15)),"")</f>
        <v>55.978699999999996</v>
      </c>
      <c r="KJ15" s="101">
        <f>+IFERROR(IF(ISTEXT(KJ$5)=FALSE,(INDEX(OSIT!$1:$1048576,MATCH(Ositran!$B15,OSIT!$A:$A,0),MATCH(Ositran!KJ$5,OSIT!$1:$1,0)))/1000,SUM(JX15:KI15)),"")</f>
        <v>66.844999999999999</v>
      </c>
      <c r="KK15" s="101">
        <f>+IFERROR(IF(ISTEXT(KK$5)=FALSE,(INDEX(OSIT!$1:$1048576,MATCH(Ositran!$B15,OSIT!$A:$A,0),MATCH(Ositran!KK$5,OSIT!$1:$1,0)))/1000,SUM(JY15:KJ15)),"")</f>
        <v>66.894300000000001</v>
      </c>
      <c r="KL15" s="101">
        <f>+IFERROR(IF(ISTEXT(KL$5)=FALSE,(INDEX(OSIT!$1:$1048576,MATCH(Ositran!$B15,OSIT!$A:$A,0),MATCH(Ositran!KL$5,OSIT!$1:$1,0)))/1000,SUM(JZ15:KK15)),"")</f>
        <v>66.7029</v>
      </c>
      <c r="KM15" s="101">
        <f>+IFERROR(IF(ISTEXT(KM$5)=FALSE,(INDEX(OSIT!$1:$1048576,MATCH(Ositran!$B15,OSIT!$A:$A,0),MATCH(Ositran!KM$5,OSIT!$1:$1,0)))/1000,SUM(KA15:KL15)),"")</f>
        <v>75.359399999999994</v>
      </c>
      <c r="KN15" s="101">
        <f>+IFERROR(IF(ISTEXT(KN$5)=FALSE,(INDEX(OSIT!$1:$1048576,MATCH(Ositran!$B15,OSIT!$A:$A,0),MATCH(Ositran!KN$5,OSIT!$1:$1,0)))/1000,SUM(KB15:KM15)),"")</f>
        <v>66.673899999999989</v>
      </c>
      <c r="KO15" s="101">
        <f>+IFERROR(IF(ISTEXT(KO$5)=FALSE,(INDEX(OSIT!$1:$1048576,MATCH(Ositran!$B15,OSIT!$A:$A,0),MATCH(Ositran!KO$5,OSIT!$1:$1,0)))/1000,SUM(KC15:KN15)),"")</f>
        <v>66.256299999999996</v>
      </c>
      <c r="KP15" s="142">
        <f>+IFERROR(IF(ISTEXT(KP$5)=FALSE,(INDEX(OSIT!$1:$1048576,MATCH(Ositran!$B15,OSIT!$A:$A,0),MATCH(Ositran!KP$5,OSIT!$1:$1,0)))/1000,SUM(KD15:KO15)),"")</f>
        <v>740.53950000000009</v>
      </c>
      <c r="KQ15" s="101">
        <f>+IFERROR(IF(ISTEXT(KQ$5)=FALSE,(INDEX(OSIT!$1:$1048576,MATCH(Ositran!$B15,OSIT!$A:$A,0),MATCH(Ositran!KQ$5,OSIT!$1:$1,0)))/1000,SUM(KE15:KP15)),"")</f>
        <v>57.634599999999992</v>
      </c>
      <c r="KR15" s="101">
        <f>+IFERROR(IF(ISTEXT(KR$5)=FALSE,(INDEX(OSIT!$1:$1048576,MATCH(Ositran!$B15,OSIT!$A:$A,0),MATCH(Ositran!KR$5,OSIT!$1:$1,0)))/1000,SUM(KF15:KQ15)),"")</f>
        <v>47.8703</v>
      </c>
      <c r="KS15" s="101">
        <f>+IFERROR(IF(ISTEXT(KS$5)=FALSE,(INDEX(OSIT!$1:$1048576,MATCH(Ositran!$B15,OSIT!$A:$A,0),MATCH(Ositran!KS$5,OSIT!$1:$1,0)))/1000,SUM(KG15:KR15)),"")</f>
        <v>16.106000000000002</v>
      </c>
      <c r="KT15" s="101">
        <f>+IFERROR(IF(ISTEXT(KT$5)=FALSE,(INDEX(OSIT!$1:$1048576,MATCH(Ositran!$B15,OSIT!$A:$A,0),MATCH(Ositran!KT$5,OSIT!$1:$1,0)))/1000,SUM(KH15:KS15)),"")</f>
        <v>0</v>
      </c>
      <c r="KU15" s="101">
        <f>+IFERROR(IF(ISTEXT(KU$5)=FALSE,(INDEX(OSIT!$1:$1048576,MATCH(Ositran!$B15,OSIT!$A:$A,0),MATCH(Ositran!KU$5,OSIT!$1:$1,0)))/1000,SUM(KI15:KT15)),"")</f>
        <v>5.0901999999999994</v>
      </c>
      <c r="KV15" s="101">
        <f>+IFERROR(IF(ISTEXT(KV$5)=FALSE,(INDEX(OSIT!$1:$1048576,MATCH(Ositran!$B15,OSIT!$A:$A,0),MATCH(Ositran!KV$5,OSIT!$1:$1,0)))/1000,SUM(KJ15:KU15)),"")</f>
        <v>0</v>
      </c>
      <c r="KW15" s="101">
        <f>+IFERROR(IF(ISTEXT(KW$5)=FALSE,(INDEX(OSIT!$1:$1048576,MATCH(Ositran!$B15,OSIT!$A:$A,0),MATCH(Ositran!KW$5,OSIT!$1:$1,0)))/1000,SUM(KK15:KV15)),"")</f>
        <v>16.832999999999998</v>
      </c>
      <c r="KX15" s="101">
        <f>+IFERROR(IF(ISTEXT(KX$5)=FALSE,(INDEX(OSIT!$1:$1048576,MATCH(Ositran!$B15,OSIT!$A:$A,0),MATCH(Ositran!KX$5,OSIT!$1:$1,0)))/1000,SUM(KL15:KW15)),"")</f>
        <v>71.904499999999999</v>
      </c>
      <c r="KY15" s="101">
        <f>+IFERROR(IF(ISTEXT(KY$5)=FALSE,(INDEX(OSIT!$1:$1048576,MATCH(Ositran!$B15,OSIT!$A:$A,0),MATCH(Ositran!KY$5,OSIT!$1:$1,0)))/1000,SUM(KM15:KX15)),"")</f>
        <v>81.049499999999995</v>
      </c>
      <c r="KZ15" s="101">
        <f>+IFERROR(IF(ISTEXT(KZ$5)=FALSE,(INDEX(OSIT!$1:$1048576,MATCH(Ositran!$B15,OSIT!$A:$A,0),MATCH(Ositran!KZ$5,OSIT!$1:$1,0)))/1000,SUM(KN15:KY15)),"")</f>
        <v>85.395700000000005</v>
      </c>
      <c r="LA15" s="101">
        <f>+IFERROR(IF(ISTEXT(LA$5)=FALSE,(INDEX(OSIT!$1:$1048576,MATCH(Ositran!$B15,OSIT!$A:$A,0),MATCH(Ositran!LA$5,OSIT!$1:$1,0)))/1000,SUM(KO15:KZ15)),"")</f>
        <v>83.817799999999991</v>
      </c>
      <c r="LB15" s="101">
        <f>+IFERROR(IF(ISTEXT(LB$5)=FALSE,(INDEX(OSIT!$1:$1048576,MATCH(Ositran!$B15,OSIT!$A:$A,0),MATCH(Ositran!LB$5,OSIT!$1:$1,0)))/1000,SUM(KP15:LA15)),"")</f>
        <v>69.269499999999994</v>
      </c>
      <c r="LC15" s="142">
        <f>+IFERROR(IF(ISTEXT(LC$5)=FALSE,(INDEX(OSIT!$1:$1048576,MATCH(Ositran!$B15,OSIT!$A:$A,0),MATCH(Ositran!LC$5,OSIT!$1:$1,0)))/1000,SUM(KQ15:LB15)),"")</f>
        <v>534.97109999999998</v>
      </c>
      <c r="LD15" s="101">
        <f>+IFERROR(IF(ISTEXT(LD$5)=FALSE,(INDEX(OSIT!$1:$1048576,MATCH(Ositran!$B15,OSIT!$A:$A,0),MATCH(Ositran!LD$5,OSIT!$1:$1,0)))/1000,SUM(KR15:LC15)),"")</f>
        <v>65.441000000000003</v>
      </c>
      <c r="LE15" s="101">
        <f>+IFERROR(IF(ISTEXT(LE$5)=FALSE,(INDEX(OSIT!$1:$1048576,MATCH(Ositran!$B15,OSIT!$A:$A,0),MATCH(Ositran!LE$5,OSIT!$1:$1,0)))/1000,SUM(KS15:LD15)),"")</f>
        <v>51.565400000000004</v>
      </c>
      <c r="LF15" s="101">
        <f>+IFERROR(IF(ISTEXT(LF$5)=FALSE,(INDEX(OSIT!$1:$1048576,MATCH(Ositran!$B15,OSIT!$A:$A,0),MATCH(Ositran!LF$5,OSIT!$1:$1,0)))/1000,SUM(KT15:LE15)),"")</f>
        <v>59.124699999999997</v>
      </c>
      <c r="LG15" s="101">
        <f>+IFERROR(IF(ISTEXT(LG$5)=FALSE,(INDEX(OSIT!$1:$1048576,MATCH(Ositran!$B15,OSIT!$A:$A,0),MATCH(Ositran!LG$5,OSIT!$1:$1,0)))/1000,SUM(KU15:LF15)),"")</f>
        <v>60.716800000000013</v>
      </c>
      <c r="LH15" s="101">
        <f>+IFERROR(IF(ISTEXT(LH$5)=FALSE,(INDEX(OSIT!$1:$1048576,MATCH(Ositran!$B15,OSIT!$A:$A,0),MATCH(Ositran!LH$5,OSIT!$1:$1,0)))/1000,SUM(KV15:LG15)),"")</f>
        <v>68.339199999999991</v>
      </c>
      <c r="LI15" s="101">
        <f>+IFERROR(IF(ISTEXT(LI$5)=FALSE,(INDEX(OSIT!$1:$1048576,MATCH(Ositran!$B15,OSIT!$A:$A,0),MATCH(Ositran!LI$5,OSIT!$1:$1,0)))/1000,SUM(KW15:LH15)),"")</f>
        <v>64.742400000000004</v>
      </c>
      <c r="LJ15" s="101">
        <f>+IFERROR(IF(ISTEXT(LJ$5)=FALSE,(INDEX(OSIT!$1:$1048576,MATCH(Ositran!$B15,OSIT!$A:$A,0),MATCH(Ositran!LJ$5,OSIT!$1:$1,0)))/1000,SUM(KX15:LI15)),"")</f>
        <v>79.757000000000005</v>
      </c>
      <c r="LK15" s="101">
        <f>+IFERROR(IF(ISTEXT(LK$5)=FALSE,(INDEX(OSIT!$1:$1048576,MATCH(Ositran!$B15,OSIT!$A:$A,0),MATCH(Ositran!LK$5,OSIT!$1:$1,0)))/1000,SUM(KY15:LJ15)),"")</f>
        <v>75.1584</v>
      </c>
      <c r="LL15" s="101">
        <f>+IFERROR(IF(ISTEXT(LL$5)=FALSE,(INDEX(OSIT!$1:$1048576,MATCH(Ositran!$B15,OSIT!$A:$A,0),MATCH(Ositran!LL$5,OSIT!$1:$1,0)))/1000,SUM(KZ15:LK15)),"")</f>
        <v>73.507200000000012</v>
      </c>
      <c r="LM15" s="101">
        <f>+IFERROR(IF(ISTEXT(LM$5)=FALSE,(INDEX(OSIT!$1:$1048576,MATCH(Ositran!$B15,OSIT!$A:$A,0),MATCH(Ositran!LM$5,OSIT!$1:$1,0)))/1000,SUM(LA15:LL15)),"")</f>
        <v>75.12</v>
      </c>
      <c r="LN15" s="101">
        <f>+IFERROR(IF(ISTEXT(LN$5)=FALSE,(INDEX(OSIT!$1:$1048576,MATCH(Ositran!$B15,OSIT!$A:$A,0),MATCH(Ositran!LN$5,OSIT!$1:$1,0)))/1000,SUM(LB15:LM15)),"")</f>
        <v>74.710399999999993</v>
      </c>
      <c r="LO15" s="101">
        <f>+IFERROR(IF(ISTEXT(LO$5)=FALSE,(INDEX(OSIT!$1:$1048576,MATCH(Ositran!$B15,OSIT!$A:$A,0),MATCH(Ositran!LO$5,OSIT!$1:$1,0)))/1000,SUM(LC15:LN15)),"")</f>
        <v>74.476799999999997</v>
      </c>
      <c r="LP15" s="142">
        <f>+IFERROR(IF(ISTEXT(LP$5)=FALSE,(INDEX(OSIT!$1:$1048576,MATCH(Ositran!$B15,OSIT!$A:$A,0),MATCH(Ositran!LP$5,OSIT!$1:$1,0)))/1000,SUM(LD15:LO15)),"")</f>
        <v>822.65929999999992</v>
      </c>
      <c r="LQ15" s="101">
        <f>+IFERROR(IF(ISTEXT(LQ$5)=FALSE,(INDEX(OSIT!$1:$1048576,MATCH(Ositran!$B15,OSIT!$A:$A,0),MATCH(Ositran!LQ$5,OSIT!$1:$1,0)))/1000,SUM(LE15:LP15)),"")</f>
        <v>65.71520000000001</v>
      </c>
      <c r="LR15" s="101">
        <f>+IFERROR(IF(ISTEXT(LR$5)=FALSE,(INDEX(OSIT!$1:$1048576,MATCH(Ositran!$B15,OSIT!$A:$A,0),MATCH(Ositran!LR$5,OSIT!$1:$1,0)))/1000,SUM(LF15:LQ15)),"")</f>
        <v>49.8688</v>
      </c>
      <c r="LS15" s="101">
        <f>+IFERROR(IF(ISTEXT(LS$5)=FALSE,(INDEX(OSIT!$1:$1048576,MATCH(Ositran!$B15,OSIT!$A:$A,0),MATCH(Ositran!LS$5,OSIT!$1:$1,0)))/1000,SUM(LG15:LR15)),"")</f>
        <v>49.553699999999999</v>
      </c>
      <c r="LT15" s="101">
        <f>+IFERROR(IF(ISTEXT(LT$5)=FALSE,(INDEX(OSIT!$1:$1048576,MATCH(Ositran!$B15,OSIT!$A:$A,0),MATCH(Ositran!LT$5,OSIT!$1:$1,0)))/1000,SUM(LH15:LS15)),"")</f>
        <v>49.638600000000011</v>
      </c>
      <c r="LU15" s="101">
        <f>+IFERROR(IF(ISTEXT(LU$5)=FALSE,(INDEX(OSIT!$1:$1048576,MATCH(Ositran!$B15,OSIT!$A:$A,0),MATCH(Ositran!LU$5,OSIT!$1:$1,0)))/1000,SUM(LI15:LT15)),"")</f>
        <v>65.623800000000003</v>
      </c>
      <c r="LV15" s="101">
        <f>+IFERROR(IF(ISTEXT(LV$5)=FALSE,(INDEX(OSIT!$1:$1048576,MATCH(Ositran!$B15,OSIT!$A:$A,0),MATCH(Ositran!LV$5,OSIT!$1:$1,0)))/1000,SUM(LJ15:LU15)),"")</f>
        <v>66.468600000000009</v>
      </c>
      <c r="LW15" s="101">
        <f>+IFERROR(IF(ISTEXT(LW$5)=FALSE,(INDEX(OSIT!$1:$1048576,MATCH(Ositran!$B15,OSIT!$A:$A,0),MATCH(Ositran!LW$5,OSIT!$1:$1,0)))/1000,SUM(LK15:LV15)),"")</f>
        <v>90.960999999999999</v>
      </c>
      <c r="LX15" s="101">
        <f>+IFERROR(IF(ISTEXT(LX$5)=FALSE,(INDEX(OSIT!$1:$1048576,MATCH(Ositran!$B15,OSIT!$A:$A,0),MATCH(Ositran!LX$5,OSIT!$1:$1,0)))/1000,SUM(LL15:LW15)),"")</f>
        <v>85.859399999999994</v>
      </c>
      <c r="LY15" s="101">
        <f>+IFERROR(IF(ISTEXT(LY$5)=FALSE,(INDEX(OSIT!$1:$1048576,MATCH(Ositran!$B15,OSIT!$A:$A,0),MATCH(Ositran!LY$5,OSIT!$1:$1,0)))/1000,SUM(LM15:LX15)),"")</f>
        <v>81.810299999999998</v>
      </c>
      <c r="LZ15" s="101">
        <f>+IFERROR(IF(ISTEXT(LZ$5)=FALSE,(INDEX(OSIT!$1:$1048576,MATCH(Ositran!$B15,OSIT!$A:$A,0),MATCH(Ositran!LZ$5,OSIT!$1:$1,0)))/1000,SUM(LN15:LY15)),"")</f>
        <v>92.687099999999973</v>
      </c>
      <c r="MA15" s="101">
        <f>+IFERROR(IF(ISTEXT(MA$5)=FALSE,(INDEX(OSIT!$1:$1048576,MATCH(Ositran!$B15,OSIT!$A:$A,0),MATCH(Ositran!MA$5,OSIT!$1:$1,0)))/1000,SUM(LO15:LZ15)),"")</f>
        <v>0</v>
      </c>
      <c r="MB15" s="101">
        <f>+IFERROR(IF(ISTEXT(MB$5)=FALSE,(INDEX(OSIT!$1:$1048576,MATCH(Ositran!$B15,OSIT!$A:$A,0),MATCH(Ositran!MB$5,OSIT!$1:$1,0)))/1000,SUM(LP15:MA15)),"")</f>
        <v>0</v>
      </c>
      <c r="MC15" s="142">
        <f>+IFERROR(IF(ISTEXT(MC$5)=FALSE,(INDEX(OSIT!$1:$1048576,MATCH(Ositran!$B15,OSIT!$A:$A,0),MATCH(Ositran!MC$5,OSIT!$1:$1,0)))/1000,SUM(LQ15:MB15)),"")</f>
        <v>698.18650000000002</v>
      </c>
      <c r="MD15" s="101" t="str">
        <f>+IFERROR(IF(ISTEXT(MD$5)=FALSE,(INDEX(OSIT!$1:$1048576,MATCH(Ositran!$B15,OSIT!$A:$A,0),MATCH(Ositran!MD$5,OSIT!$1:$1,0)))/1000,SUM(LR15:MC15)),"")</f>
        <v/>
      </c>
      <c r="ME15" s="101" t="str">
        <f>+IFERROR(IF(ISTEXT(ME$5)=FALSE,(INDEX(OSIT!$1:$1048576,MATCH(Ositran!$B15,OSIT!$A:$A,0),MATCH(Ositran!ME$5,OSIT!$1:$1,0)))/1000,SUM(LS15:MD15)),"")</f>
        <v/>
      </c>
      <c r="MF15" s="101" t="str">
        <f>+IFERROR(IF(ISTEXT(MF$5)=FALSE,(INDEX(OSIT!$1:$1048576,MATCH(Ositran!$B15,OSIT!$A:$A,0),MATCH(Ositran!MF$5,OSIT!$1:$1,0)))/1000,SUM(LT15:ME15)),"")</f>
        <v/>
      </c>
      <c r="MG15" s="101" t="str">
        <f>+IFERROR(IF(ISTEXT(MG$5)=FALSE,(INDEX(OSIT!$1:$1048576,MATCH(Ositran!$B15,OSIT!$A:$A,0),MATCH(Ositran!MG$5,OSIT!$1:$1,0)))/1000,SUM(LU15:MF15)),"")</f>
        <v/>
      </c>
      <c r="MH15" s="101" t="str">
        <f>+IFERROR(IF(ISTEXT(MH$5)=FALSE,(INDEX(OSIT!$1:$1048576,MATCH(Ositran!$B15,OSIT!$A:$A,0),MATCH(Ositran!MH$5,OSIT!$1:$1,0)))/1000,SUM(LV15:MG15)),"")</f>
        <v/>
      </c>
      <c r="MI15" s="101" t="str">
        <f>+IFERROR(IF(ISTEXT(MI$5)=FALSE,(INDEX(OSIT!$1:$1048576,MATCH(Ositran!$B15,OSIT!$A:$A,0),MATCH(Ositran!MI$5,OSIT!$1:$1,0)))/1000,SUM(LW15:MH15)),"")</f>
        <v/>
      </c>
      <c r="MJ15" s="101" t="str">
        <f>+IFERROR(IF(ISTEXT(MJ$5)=FALSE,(INDEX(OSIT!$1:$1048576,MATCH(Ositran!$B15,OSIT!$A:$A,0),MATCH(Ositran!MJ$5,OSIT!$1:$1,0)))/1000,SUM(LX15:MI15)),"")</f>
        <v/>
      </c>
      <c r="MK15" s="101" t="str">
        <f>+IFERROR(IF(ISTEXT(MK$5)=FALSE,(INDEX(OSIT!$1:$1048576,MATCH(Ositran!$B15,OSIT!$A:$A,0),MATCH(Ositran!MK$5,OSIT!$1:$1,0)))/1000,SUM(LY15:MJ15)),"")</f>
        <v/>
      </c>
      <c r="ML15" s="101" t="str">
        <f>+IFERROR(IF(ISTEXT(ML$5)=FALSE,(INDEX(OSIT!$1:$1048576,MATCH(Ositran!$B15,OSIT!$A:$A,0),MATCH(Ositran!ML$5,OSIT!$1:$1,0)))/1000,SUM(LZ15:MK15)),"")</f>
        <v/>
      </c>
      <c r="MM15" s="101" t="str">
        <f>+IFERROR(IF(ISTEXT(MM$5)=FALSE,(INDEX(OSIT!$1:$1048576,MATCH(Ositran!$B15,OSIT!$A:$A,0),MATCH(Ositran!MM$5,OSIT!$1:$1,0)))/1000,SUM(MA15:ML15)),"")</f>
        <v/>
      </c>
      <c r="MN15" s="101" t="str">
        <f>+IFERROR(IF(ISTEXT(MN$5)=FALSE,(INDEX(OSIT!$1:$1048576,MATCH(Ositran!$B15,OSIT!$A:$A,0),MATCH(Ositran!MN$5,OSIT!$1:$1,0)))/1000,SUM(MB15:MM15)),"")</f>
        <v/>
      </c>
      <c r="MO15" s="101" t="str">
        <f>+IFERROR(IF(ISTEXT(MO$5)=FALSE,(INDEX(OSIT!$1:$1048576,MATCH(Ositran!$B15,OSIT!$A:$A,0),MATCH(Ositran!MO$5,OSIT!$1:$1,0)))/1000,SUM(MC15:MN15)),"")</f>
        <v/>
      </c>
      <c r="MP15" s="142">
        <f>+IFERROR(IF(ISTEXT(MP$5)=FALSE,(INDEX(OSIT!$1:$1048576,MATCH(Ositran!$B15,OSIT!$A:$A,0),MATCH(Ositran!MP$5,OSIT!$1:$1,0)))/1000,SUM(MD15:MO15)),"")</f>
        <v>0</v>
      </c>
    </row>
    <row r="16" spans="1:354" s="5" customFormat="1">
      <c r="B16" s="9" t="s">
        <v>73</v>
      </c>
      <c r="C16" s="112" t="s">
        <v>63</v>
      </c>
      <c r="D16" s="101"/>
      <c r="E16" s="101"/>
      <c r="F16" s="101"/>
      <c r="G16" s="101"/>
      <c r="H16" s="101"/>
      <c r="I16" s="101"/>
      <c r="J16" s="101"/>
      <c r="K16" s="101"/>
      <c r="L16" s="101"/>
      <c r="M16" s="101"/>
      <c r="N16" s="101"/>
      <c r="O16" s="101"/>
      <c r="P16" s="142"/>
      <c r="Q16" s="101"/>
      <c r="R16" s="101"/>
      <c r="S16" s="101"/>
      <c r="T16" s="101"/>
      <c r="U16" s="101"/>
      <c r="V16" s="101"/>
      <c r="W16" s="101"/>
      <c r="X16" s="101"/>
      <c r="Y16" s="101"/>
      <c r="Z16" s="101"/>
      <c r="AA16" s="101"/>
      <c r="AB16" s="101"/>
      <c r="AC16" s="142"/>
      <c r="AD16" s="101"/>
      <c r="AE16" s="101"/>
      <c r="AF16" s="101"/>
      <c r="AG16" s="101"/>
      <c r="AH16" s="101"/>
      <c r="AI16" s="101"/>
      <c r="AJ16" s="101"/>
      <c r="AK16" s="101"/>
      <c r="AL16" s="101"/>
      <c r="AM16" s="101"/>
      <c r="AN16" s="101"/>
      <c r="AO16" s="101"/>
      <c r="AP16" s="142"/>
      <c r="AQ16" s="101"/>
      <c r="AR16" s="101"/>
      <c r="AS16" s="101"/>
      <c r="AT16" s="101"/>
      <c r="AU16" s="101"/>
      <c r="AV16" s="101"/>
      <c r="AW16" s="101"/>
      <c r="AX16" s="101"/>
      <c r="AY16" s="101"/>
      <c r="AZ16" s="101"/>
      <c r="BA16" s="101"/>
      <c r="BB16" s="101"/>
      <c r="BC16" s="142"/>
      <c r="BD16" s="101"/>
      <c r="BE16" s="101"/>
      <c r="BF16" s="101"/>
      <c r="BG16" s="101"/>
      <c r="BH16" s="101"/>
      <c r="BI16" s="101"/>
      <c r="BJ16" s="101"/>
      <c r="BK16" s="101"/>
      <c r="BL16" s="101"/>
      <c r="BM16" s="101"/>
      <c r="BN16" s="101"/>
      <c r="BO16" s="101"/>
      <c r="BP16" s="142"/>
      <c r="BQ16" s="101"/>
      <c r="BR16" s="101"/>
      <c r="BS16" s="101"/>
      <c r="BT16" s="101"/>
      <c r="BU16" s="101"/>
      <c r="BV16" s="101"/>
      <c r="BW16" s="101"/>
      <c r="BX16" s="101"/>
      <c r="BY16" s="101"/>
      <c r="BZ16" s="101"/>
      <c r="CA16" s="101"/>
      <c r="CB16" s="101"/>
      <c r="CC16" s="142"/>
      <c r="CD16" s="101"/>
      <c r="CE16" s="101"/>
      <c r="CF16" s="101"/>
      <c r="CG16" s="101"/>
      <c r="CH16" s="101"/>
      <c r="CI16" s="101"/>
      <c r="CJ16" s="101"/>
      <c r="CK16" s="101"/>
      <c r="CL16" s="101"/>
      <c r="CM16" s="101"/>
      <c r="CN16" s="101"/>
      <c r="CO16" s="101"/>
      <c r="CP16" s="142"/>
      <c r="CQ16" s="101"/>
      <c r="CR16" s="101"/>
      <c r="CS16" s="101"/>
      <c r="CT16" s="101"/>
      <c r="CU16" s="101"/>
      <c r="CV16" s="101"/>
      <c r="CW16" s="101"/>
      <c r="CX16" s="101"/>
      <c r="CY16" s="101"/>
      <c r="CZ16" s="101"/>
      <c r="DA16" s="101"/>
      <c r="DB16" s="101"/>
      <c r="DC16" s="142"/>
      <c r="DD16" s="101"/>
      <c r="DE16" s="101"/>
      <c r="DF16" s="101"/>
      <c r="DG16" s="101"/>
      <c r="DH16" s="101"/>
      <c r="DI16" s="101"/>
      <c r="DJ16" s="101"/>
      <c r="DK16" s="101"/>
      <c r="DL16" s="101"/>
      <c r="DM16" s="101"/>
      <c r="DN16" s="101"/>
      <c r="DO16" s="101"/>
      <c r="DP16" s="142"/>
      <c r="DQ16" s="101"/>
      <c r="DR16" s="101"/>
      <c r="DS16" s="101"/>
      <c r="DT16" s="101"/>
      <c r="DU16" s="101"/>
      <c r="DV16" s="101"/>
      <c r="DW16" s="101"/>
      <c r="DX16" s="101"/>
      <c r="DY16" s="101"/>
      <c r="DZ16" s="101"/>
      <c r="EA16" s="101"/>
      <c r="EB16" s="101"/>
      <c r="EC16" s="142"/>
      <c r="ED16" s="101">
        <v>0</v>
      </c>
      <c r="EE16" s="101">
        <v>0</v>
      </c>
      <c r="EF16" s="101">
        <v>3.6459999999999999</v>
      </c>
      <c r="EG16" s="101">
        <v>3.81</v>
      </c>
      <c r="EH16" s="101">
        <v>4.2560000000000002</v>
      </c>
      <c r="EI16" s="101">
        <v>4.8559999999999999</v>
      </c>
      <c r="EJ16" s="101">
        <v>6.26</v>
      </c>
      <c r="EK16" s="101">
        <v>6.3319999999999999</v>
      </c>
      <c r="EL16" s="101">
        <v>7.1040000000000001</v>
      </c>
      <c r="EM16" s="101">
        <v>7.5460000000000003</v>
      </c>
      <c r="EN16" s="101">
        <v>7.0439999999999996</v>
      </c>
      <c r="EO16" s="101">
        <v>6.944</v>
      </c>
      <c r="EP16" s="142">
        <v>57.798000000000002</v>
      </c>
      <c r="EQ16" s="101">
        <v>6.44</v>
      </c>
      <c r="ER16" s="101">
        <v>5.1020000000000003</v>
      </c>
      <c r="ES16" s="101">
        <v>5.3179999999999996</v>
      </c>
      <c r="ET16" s="101">
        <v>5.4459999999999997</v>
      </c>
      <c r="EU16" s="101">
        <v>5.3339999999999996</v>
      </c>
      <c r="EV16" s="101">
        <v>6.2039999999999997</v>
      </c>
      <c r="EW16" s="101">
        <v>7.6520000000000001</v>
      </c>
      <c r="EX16" s="101">
        <v>6.9359999999999999</v>
      </c>
      <c r="EY16" s="101">
        <v>6.194</v>
      </c>
      <c r="EZ16" s="101">
        <v>6.8780000000000001</v>
      </c>
      <c r="FA16" s="101">
        <v>6.7240000000000002</v>
      </c>
      <c r="FB16" s="101">
        <v>7.34</v>
      </c>
      <c r="FC16" s="142">
        <v>75.567999999999998</v>
      </c>
      <c r="FD16" s="101">
        <v>6.3819999999999997</v>
      </c>
      <c r="FE16" s="101">
        <v>4.0860000000000003</v>
      </c>
      <c r="FF16" s="101">
        <v>4.5549000000000008</v>
      </c>
      <c r="FG16" s="101">
        <v>5.3109000000000002</v>
      </c>
      <c r="FH16" s="101">
        <v>6.4133999999999993</v>
      </c>
      <c r="FI16" s="101">
        <v>7.1274000000000006</v>
      </c>
      <c r="FJ16" s="101">
        <v>9.0404999999999998</v>
      </c>
      <c r="FK16" s="101">
        <v>8.154300000000001</v>
      </c>
      <c r="FL16" s="101">
        <v>7.1904000000000003</v>
      </c>
      <c r="FM16" s="101">
        <v>8.4209999999999994</v>
      </c>
      <c r="FN16" s="101">
        <v>8.1018000000000008</v>
      </c>
      <c r="FO16" s="101">
        <v>8.5365000000000002</v>
      </c>
      <c r="FP16" s="142">
        <v>83.31910000000002</v>
      </c>
      <c r="FQ16" s="101">
        <v>7.6944000000000008</v>
      </c>
      <c r="FR16" s="101">
        <v>6.3671999999999995</v>
      </c>
      <c r="FS16" s="101">
        <v>7.1019000000000005</v>
      </c>
      <c r="FT16" s="101">
        <v>7.7902000000000005</v>
      </c>
      <c r="FU16" s="101">
        <v>8.5954000000000015</v>
      </c>
      <c r="FV16" s="101">
        <v>8.9320000000000004</v>
      </c>
      <c r="FW16" s="101">
        <v>11.352000000000002</v>
      </c>
      <c r="FX16" s="101">
        <v>10.476400000000002</v>
      </c>
      <c r="FY16" s="101">
        <v>9.5590000000000011</v>
      </c>
      <c r="FZ16" s="101">
        <v>9.7965999999999998</v>
      </c>
      <c r="GA16" s="101">
        <v>10.8108</v>
      </c>
      <c r="GB16" s="101">
        <v>9.9418000000000006</v>
      </c>
      <c r="GC16" s="142">
        <v>108.41770000000001</v>
      </c>
      <c r="GD16" s="101">
        <v>10.0474</v>
      </c>
      <c r="GE16" s="101">
        <v>8.2390000000000008</v>
      </c>
      <c r="GF16" s="101">
        <v>8.2258000000000013</v>
      </c>
      <c r="GG16" s="101">
        <v>9.6887999999999987</v>
      </c>
      <c r="GH16" s="101">
        <v>9.6690000000000005</v>
      </c>
      <c r="GI16" s="101">
        <v>9.2576000000000001</v>
      </c>
      <c r="GJ16" s="101">
        <v>12.234200000000001</v>
      </c>
      <c r="GK16" s="101">
        <v>11.041799999999999</v>
      </c>
      <c r="GL16" s="101">
        <v>10.736000000000001</v>
      </c>
      <c r="GM16" s="101">
        <v>11.587400000000001</v>
      </c>
      <c r="GN16" s="101">
        <v>10.599600000000001</v>
      </c>
      <c r="GO16" s="101">
        <v>11.941600000000001</v>
      </c>
      <c r="GP16" s="142">
        <v>123.26820000000001</v>
      </c>
      <c r="GQ16" s="101">
        <v>12.256200000000002</v>
      </c>
      <c r="GR16" s="101">
        <v>9.7921999999999993</v>
      </c>
      <c r="GS16" s="101">
        <v>10.2765</v>
      </c>
      <c r="GT16" s="101">
        <v>9.0435999999999996</v>
      </c>
      <c r="GU16" s="101">
        <v>12.2912</v>
      </c>
      <c r="GV16" s="101">
        <v>12.5396</v>
      </c>
      <c r="GW16" s="101">
        <v>16.7256</v>
      </c>
      <c r="GX16" s="101">
        <v>14.2669</v>
      </c>
      <c r="GY16" s="101">
        <v>13.027200000000001</v>
      </c>
      <c r="GZ16" s="101">
        <v>13.3009</v>
      </c>
      <c r="HA16" s="101">
        <v>14.1036</v>
      </c>
      <c r="HB16" s="101">
        <v>13.8414</v>
      </c>
      <c r="HC16" s="142">
        <v>151.46489999999997</v>
      </c>
      <c r="HD16" s="101">
        <v>13.6896</v>
      </c>
      <c r="HE16" s="101">
        <v>9.7221000000000011</v>
      </c>
      <c r="HF16" s="101">
        <v>10.143300000000002</v>
      </c>
      <c r="HG16" s="101">
        <v>12.506399999999999</v>
      </c>
      <c r="HH16" s="101">
        <v>14.347200000000001</v>
      </c>
      <c r="HI16" s="101">
        <v>14.7768</v>
      </c>
      <c r="HJ16" s="101">
        <v>19.588799999999999</v>
      </c>
      <c r="HK16" s="101">
        <v>17.229599999999998</v>
      </c>
      <c r="HL16" s="101">
        <v>16.833599999999997</v>
      </c>
      <c r="HM16" s="101">
        <v>17.546399999999998</v>
      </c>
      <c r="HN16" s="101">
        <v>16.0776</v>
      </c>
      <c r="HO16" s="101">
        <v>16.723199999999999</v>
      </c>
      <c r="HP16" s="142">
        <v>179.18460000000005</v>
      </c>
      <c r="HQ16" s="101">
        <v>16.5</v>
      </c>
      <c r="HR16" s="101">
        <v>9.3936000000000011</v>
      </c>
      <c r="HS16" s="101">
        <v>6.5198999999999998</v>
      </c>
      <c r="HT16" s="101">
        <v>9.0500000000000007</v>
      </c>
      <c r="HU16" s="101">
        <v>12.92</v>
      </c>
      <c r="HV16" s="101">
        <v>15.3025</v>
      </c>
      <c r="HW16" s="101">
        <v>20.81</v>
      </c>
      <c r="HX16" s="101">
        <v>18.420000000000002</v>
      </c>
      <c r="HY16" s="101">
        <v>17.48</v>
      </c>
      <c r="HZ16" s="101">
        <v>18.512499999999999</v>
      </c>
      <c r="IA16" s="101">
        <v>18.512499999999999</v>
      </c>
      <c r="IB16" s="101">
        <v>19.765000000000001</v>
      </c>
      <c r="IC16" s="142">
        <v>183.18600000000001</v>
      </c>
      <c r="ID16" s="101">
        <v>20.787500000000001</v>
      </c>
      <c r="IE16" s="101">
        <v>15.775</v>
      </c>
      <c r="IF16" s="101">
        <v>18.065000000000001</v>
      </c>
      <c r="IG16" s="101">
        <v>15.87</v>
      </c>
      <c r="IH16" s="101">
        <v>18.102499999999999</v>
      </c>
      <c r="II16" s="101">
        <v>17.107500000000002</v>
      </c>
      <c r="IJ16" s="101">
        <v>21.767499999999998</v>
      </c>
      <c r="IK16" s="101">
        <v>20.477499999999999</v>
      </c>
      <c r="IL16" s="101">
        <v>19.452500000000001</v>
      </c>
      <c r="IM16" s="101">
        <v>20.502500000000001</v>
      </c>
      <c r="IN16" s="101">
        <v>19.897500000000001</v>
      </c>
      <c r="IO16" s="101">
        <v>21.06</v>
      </c>
      <c r="IP16" s="142">
        <v>228.86500000000001</v>
      </c>
      <c r="IQ16" s="101">
        <f>+IFERROR(IF(ISTEXT(IQ$5)=FALSE,(INDEX(OSIT!$1:$1048576,MATCH(Ositran!$B16,OSIT!$A:$A,0),MATCH(Ositran!IQ$5,OSIT!$1:$1,0)))/1000,SUM(IE16:IP16)),"")</f>
        <v>21.4725</v>
      </c>
      <c r="IR16" s="101">
        <f>+IFERROR(IF(ISTEXT(IR$5)=FALSE,(INDEX(OSIT!$1:$1048576,MATCH(Ositran!$B16,OSIT!$A:$A,0),MATCH(Ositran!IR$5,OSIT!$1:$1,0)))/1000,SUM(IF16:IQ16)),"")</f>
        <v>14.6975</v>
      </c>
      <c r="IS16" s="101">
        <f>+IFERROR(IF(ISTEXT(IS$5)=FALSE,(INDEX(OSIT!$1:$1048576,MATCH(Ositran!$B16,OSIT!$A:$A,0),MATCH(Ositran!IS$5,OSIT!$1:$1,0)))/1000,SUM(IG16:IR16)),"")</f>
        <v>13.962</v>
      </c>
      <c r="IT16" s="101">
        <f>+IFERROR(IF(ISTEXT(IT$5)=FALSE,(INDEX(OSIT!$1:$1048576,MATCH(Ositran!$B16,OSIT!$A:$A,0),MATCH(Ositran!IT$5,OSIT!$1:$1,0)))/1000,SUM(IH16:IS16)),"")</f>
        <v>16.793400000000002</v>
      </c>
      <c r="IU16" s="101">
        <f>+IFERROR(IF(ISTEXT(IU$5)=FALSE,(INDEX(OSIT!$1:$1048576,MATCH(Ositran!$B16,OSIT!$A:$A,0),MATCH(Ositran!IU$5,OSIT!$1:$1,0)))/1000,SUM(II16:IT16)),"")</f>
        <v>18.673200000000001</v>
      </c>
      <c r="IV16" s="101">
        <f>+IFERROR(IF(ISTEXT(IV$5)=FALSE,(INDEX(OSIT!$1:$1048576,MATCH(Ositran!$B16,OSIT!$A:$A,0),MATCH(Ositran!IV$5,OSIT!$1:$1,0)))/1000,SUM(IJ16:IU16)),"")</f>
        <v>18.940999999999999</v>
      </c>
      <c r="IW16" s="101">
        <f>+IFERROR(IF(ISTEXT(IW$5)=FALSE,(INDEX(OSIT!$1:$1048576,MATCH(Ositran!$B16,OSIT!$A:$A,0),MATCH(Ositran!IW$5,OSIT!$1:$1,0)))/1000,SUM(IK16:IV16)),"")</f>
        <v>24.4634</v>
      </c>
      <c r="IX16" s="101">
        <f>+IFERROR(IF(ISTEXT(IX$5)=FALSE,(INDEX(OSIT!$1:$1048576,MATCH(Ositran!$B16,OSIT!$A:$A,0),MATCH(Ositran!IX$5,OSIT!$1:$1,0)))/1000,SUM(IL16:IW16)),"")</f>
        <v>23.79</v>
      </c>
      <c r="IY16" s="101">
        <f>+IFERROR(IF(ISTEXT(IY$5)=FALSE,(INDEX(OSIT!$1:$1048576,MATCH(Ositran!$B16,OSIT!$A:$A,0),MATCH(Ositran!IY$5,OSIT!$1:$1,0)))/1000,SUM(IM16:IX16)),"")</f>
        <v>20.1708</v>
      </c>
      <c r="IZ16" s="101">
        <f>+IFERROR(IF(ISTEXT(IZ$5)=FALSE,(INDEX(OSIT!$1:$1048576,MATCH(Ositran!$B16,OSIT!$A:$A,0),MATCH(Ositran!IZ$5,OSIT!$1:$1,0)))/1000,SUM(IN16:IY16)),"")</f>
        <v>20.189</v>
      </c>
      <c r="JA16" s="101">
        <f>+IFERROR(IF(ISTEXT(JA$5)=FALSE,(INDEX(OSIT!$1:$1048576,MATCH(Ositran!$B16,OSIT!$A:$A,0),MATCH(Ositran!JA$5,OSIT!$1:$1,0)))/1000,SUM(IO16:IZ16)),"")</f>
        <v>20.7454</v>
      </c>
      <c r="JB16" s="101">
        <f>+IFERROR(IF(ISTEXT(JB$5)=FALSE,(INDEX(OSIT!$1:$1048576,MATCH(Ositran!$B16,OSIT!$A:$A,0),MATCH(Ositran!JB$5,OSIT!$1:$1,0)))/1000,SUM(IP16:JA16)),"")</f>
        <v>21.411000000000001</v>
      </c>
      <c r="JC16" s="142">
        <f>+IFERROR(IF(ISTEXT(JC$5)=FALSE,(INDEX(OSIT!$1:$1048576,MATCH(Ositran!$B16,OSIT!$A:$A,0),MATCH(Ositran!JC$5,OSIT!$1:$1,0)))/1000,SUM(IQ16:JB16)),"")</f>
        <v>235.30919999999998</v>
      </c>
      <c r="JD16" s="101">
        <f>+IFERROR(IF(ISTEXT(JD$5)=FALSE,(INDEX(OSIT!$1:$1048576,MATCH(Ositran!$B16,OSIT!$A:$A,0),MATCH(Ositran!JD$5,OSIT!$1:$1,0)))/1000,SUM(IR16:JC16)),"")</f>
        <v>23.3324</v>
      </c>
      <c r="JE16" s="101">
        <f>+IFERROR(IF(ISTEXT(JE$5)=FALSE,(INDEX(OSIT!$1:$1048576,MATCH(Ositran!$B16,OSIT!$A:$A,0),MATCH(Ositran!JE$5,OSIT!$1:$1,0)))/1000,SUM(IS16:JD16)),"")</f>
        <v>19.689799999999998</v>
      </c>
      <c r="JF16" s="101">
        <f>+IFERROR(IF(ISTEXT(JF$5)=FALSE,(INDEX(OSIT!$1:$1048576,MATCH(Ositran!$B16,OSIT!$A:$A,0),MATCH(Ositran!JF$5,OSIT!$1:$1,0)))/1000,SUM(IT16:JE16)),"")</f>
        <v>13.298999999999999</v>
      </c>
      <c r="JG16" s="101">
        <f>+IFERROR(IF(ISTEXT(JG$5)=FALSE,(INDEX(OSIT!$1:$1048576,MATCH(Ositran!$B16,OSIT!$A:$A,0),MATCH(Ositran!JG$5,OSIT!$1:$1,0)))/1000,SUM(IU16:JF16)),"")</f>
        <v>0.26</v>
      </c>
      <c r="JH16" s="101">
        <f>+IFERROR(IF(ISTEXT(JH$5)=FALSE,(INDEX(OSIT!$1:$1048576,MATCH(Ositran!$B16,OSIT!$A:$A,0),MATCH(Ositran!JH$5,OSIT!$1:$1,0)))/1000,SUM(IV16:JG16)),"")</f>
        <v>0</v>
      </c>
      <c r="JI16" s="101">
        <f>+IFERROR(IF(ISTEXT(JI$5)=FALSE,(INDEX(OSIT!$1:$1048576,MATCH(Ositran!$B16,OSIT!$A:$A,0),MATCH(Ositran!JI$5,OSIT!$1:$1,0)))/1000,SUM(IW16:JH16)),"")</f>
        <v>0</v>
      </c>
      <c r="JJ16" s="101">
        <f>+IFERROR(IF(ISTEXT(JJ$5)=FALSE,(INDEX(OSIT!$1:$1048576,MATCH(Ositran!$B16,OSIT!$A:$A,0),MATCH(Ositran!JJ$5,OSIT!$1:$1,0)))/1000,SUM(IX16:JI16)),"")</f>
        <v>20.0044</v>
      </c>
      <c r="JK16" s="101">
        <f>+IFERROR(IF(ISTEXT(JK$5)=FALSE,(INDEX(OSIT!$1:$1048576,MATCH(Ositran!$B16,OSIT!$A:$A,0),MATCH(Ositran!JK$5,OSIT!$1:$1,0)))/1000,SUM(IY16:JJ16)),"")</f>
        <v>22.5992</v>
      </c>
      <c r="JL16" s="101">
        <f>+IFERROR(IF(ISTEXT(JL$5)=FALSE,(INDEX(OSIT!$1:$1048576,MATCH(Ositran!$B16,OSIT!$A:$A,0),MATCH(Ositran!JL$5,OSIT!$1:$1,0)))/1000,SUM(IZ16:JK16)),"")</f>
        <v>23.797799999999999</v>
      </c>
      <c r="JM16" s="101">
        <f>+IFERROR(IF(ISTEXT(JM$5)=FALSE,(INDEX(OSIT!$1:$1048576,MATCH(Ositran!$B16,OSIT!$A:$A,0),MATCH(Ositran!JM$5,OSIT!$1:$1,0)))/1000,SUM(JA16:JL16)),"")</f>
        <v>28.717000000000009</v>
      </c>
      <c r="JN16" s="101">
        <f>+IFERROR(IF(ISTEXT(JN$5)=FALSE,(INDEX(OSIT!$1:$1048576,MATCH(Ositran!$B16,OSIT!$A:$A,0),MATCH(Ositran!JN$5,OSIT!$1:$1,0)))/1000,SUM(JB16:JM16)),"")</f>
        <v>27.661400000000008</v>
      </c>
      <c r="JO16" s="101">
        <f>+IFERROR(IF(ISTEXT(JO$5)=FALSE,(INDEX(OSIT!$1:$1048576,MATCH(Ositran!$B16,OSIT!$A:$A,0),MATCH(Ositran!JO$5,OSIT!$1:$1,0)))/1000,SUM(JC16:JN16)),"")</f>
        <v>28.191800000000001</v>
      </c>
      <c r="JP16" s="142">
        <f>+IFERROR(IF(ISTEXT(JP$5)=FALSE,(INDEX(OSIT!$1:$1048576,MATCH(Ositran!$B16,OSIT!$A:$A,0),MATCH(Ositran!JP$5,OSIT!$1:$1,0)))/1000,SUM(JD16:JO16)),"")</f>
        <v>207.55280000000002</v>
      </c>
      <c r="JQ16" s="101">
        <f>+IFERROR(IF(ISTEXT(JQ$5)=FALSE,(INDEX(OSIT!$1:$1048576,MATCH(Ositran!$B16,OSIT!$A:$A,0),MATCH(Ositran!JQ$5,OSIT!$1:$1,0)))/1000,SUM(JE16:JP16)),"")</f>
        <v>28.4544</v>
      </c>
      <c r="JR16" s="101">
        <f>+IFERROR(IF(ISTEXT(JR$5)=FALSE,(INDEX(OSIT!$1:$1048576,MATCH(Ositran!$B16,OSIT!$A:$A,0),MATCH(Ositran!JR$5,OSIT!$1:$1,0)))/1000,SUM(JF16:JQ16)),"")</f>
        <v>24.577799999999989</v>
      </c>
      <c r="JS16" s="101">
        <f>+IFERROR(IF(ISTEXT(JS$5)=FALSE,(INDEX(OSIT!$1:$1048576,MATCH(Ositran!$B16,OSIT!$A:$A,0),MATCH(Ositran!JS$5,OSIT!$1:$1,0)))/1000,SUM(JG16:JR16)),"")</f>
        <v>20.025299999999998</v>
      </c>
      <c r="JT16" s="101">
        <f>+IFERROR(IF(ISTEXT(JT$5)=FALSE,(INDEX(OSIT!$1:$1048576,MATCH(Ositran!$B16,OSIT!$A:$A,0),MATCH(Ositran!JT$5,OSIT!$1:$1,0)))/1000,SUM(JH16:JS16)),"")</f>
        <v>23.168699999999991</v>
      </c>
      <c r="JU16" s="101">
        <f>+IFERROR(IF(ISTEXT(JU$5)=FALSE,(INDEX(OSIT!$1:$1048576,MATCH(Ositran!$B16,OSIT!$A:$A,0),MATCH(Ositran!JU$5,OSIT!$1:$1,0)))/1000,SUM(JI16:JT16)),"")</f>
        <v>31.023</v>
      </c>
      <c r="JV16" s="101">
        <f>+IFERROR(IF(ISTEXT(JV$5)=FALSE,(INDEX(OSIT!$1:$1048576,MATCH(Ositran!$B16,OSIT!$A:$A,0),MATCH(Ositran!JV$5,OSIT!$1:$1,0)))/1000,SUM(JJ16:JU16)),"")</f>
        <v>32.162400000000005</v>
      </c>
      <c r="JW16" s="101">
        <f>+IFERROR(IF(ISTEXT(JW$5)=FALSE,(INDEX(OSIT!$1:$1048576,MATCH(Ositran!$B16,OSIT!$A:$A,0),MATCH(Ositran!JW$5,OSIT!$1:$1,0)))/1000,SUM(JK16:JV16)),"")</f>
        <v>40.046399999999984</v>
      </c>
      <c r="JX16" s="101">
        <f>+IFERROR(IF(ISTEXT(JX$5)=FALSE,(INDEX(OSIT!$1:$1048576,MATCH(Ositran!$B16,OSIT!$A:$A,0),MATCH(Ositran!JX$5,OSIT!$1:$1,0)))/1000,SUM(JL16:JW16)),"")</f>
        <v>39.652200000000015</v>
      </c>
      <c r="JY16" s="101">
        <f>+IFERROR(IF(ISTEXT(JY$5)=FALSE,(INDEX(OSIT!$1:$1048576,MATCH(Ositran!$B16,OSIT!$A:$A,0),MATCH(Ositran!JY$5,OSIT!$1:$1,0)))/1000,SUM(JM16:JX16)),"")</f>
        <v>36.212400000000002</v>
      </c>
      <c r="JZ16" s="101">
        <f>+IFERROR(IF(ISTEXT(JZ$5)=FALSE,(INDEX(OSIT!$1:$1048576,MATCH(Ositran!$B16,OSIT!$A:$A,0),MATCH(Ositran!JZ$5,OSIT!$1:$1,0)))/1000,SUM(JN16:JY16)),"")</f>
        <v>36.341999999999999</v>
      </c>
      <c r="KA16" s="101">
        <f>+IFERROR(IF(ISTEXT(KA$5)=FALSE,(INDEX(OSIT!$1:$1048576,MATCH(Ositran!$B16,OSIT!$A:$A,0),MATCH(Ositran!KA$5,OSIT!$1:$1,0)))/1000,SUM(JO16:JZ16)),"")</f>
        <v>36.433800000000005</v>
      </c>
      <c r="KB16" s="101">
        <f>+IFERROR(IF(ISTEXT(KB$5)=FALSE,(INDEX(OSIT!$1:$1048576,MATCH(Ositran!$B16,OSIT!$A:$A,0),MATCH(Ositran!KB$5,OSIT!$1:$1,0)))/1000,SUM(JP16:KA16)),"")</f>
        <v>37.6083</v>
      </c>
      <c r="KC16" s="142">
        <f>+IFERROR(IF(ISTEXT(KC$5)=FALSE,(INDEX(OSIT!$1:$1048576,MATCH(Ositran!$B16,OSIT!$A:$A,0),MATCH(Ositran!KC$5,OSIT!$1:$1,0)))/1000,SUM(JQ16:KB16)),"")</f>
        <v>385.70669999999996</v>
      </c>
      <c r="KD16" s="101">
        <f>+IFERROR(IF(ISTEXT(KD$5)=FALSE,(INDEX(OSIT!$1:$1048576,MATCH(Ositran!$B16,OSIT!$A:$A,0),MATCH(Ositran!KD$5,OSIT!$1:$1,0)))/1000,SUM(JR16:KC16)),"")</f>
        <v>38.5398</v>
      </c>
      <c r="KE16" s="101">
        <f>+IFERROR(IF(ISTEXT(KE$5)=FALSE,(INDEX(OSIT!$1:$1048576,MATCH(Ositran!$B16,OSIT!$A:$A,0),MATCH(Ositran!KE$5,OSIT!$1:$1,0)))/1000,SUM(JS16:KD16)),"")</f>
        <v>32.448599999999999</v>
      </c>
      <c r="KF16" s="101">
        <f>+IFERROR(IF(ISTEXT(KF$5)=FALSE,(INDEX(OSIT!$1:$1048576,MATCH(Ositran!$B16,OSIT!$A:$A,0),MATCH(Ositran!KF$5,OSIT!$1:$1,0)))/1000,SUM(JT16:KE16)),"")</f>
        <v>30.049699999999991</v>
      </c>
      <c r="KG16" s="101">
        <f>+IFERROR(IF(ISTEXT(KG$5)=FALSE,(INDEX(OSIT!$1:$1048576,MATCH(Ositran!$B16,OSIT!$A:$A,0),MATCH(Ositran!KG$5,OSIT!$1:$1,0)))/1000,SUM(JU16:KF16)),"")</f>
        <v>31.244599999999998</v>
      </c>
      <c r="KH16" s="101">
        <f>+IFERROR(IF(ISTEXT(KH$5)=FALSE,(INDEX(OSIT!$1:$1048576,MATCH(Ositran!$B16,OSIT!$A:$A,0),MATCH(Ositran!KH$5,OSIT!$1:$1,0)))/1000,SUM(JV16:KG16)),"")</f>
        <v>37.128699999999995</v>
      </c>
      <c r="KI16" s="101">
        <f>+IFERROR(IF(ISTEXT(KI$5)=FALSE,(INDEX(OSIT!$1:$1048576,MATCH(Ositran!$B16,OSIT!$A:$A,0),MATCH(Ositran!KI$5,OSIT!$1:$1,0)))/1000,SUM(JW16:KH16)),"")</f>
        <v>34.017000000000003</v>
      </c>
      <c r="KJ16" s="101">
        <f>+IFERROR(IF(ISTEXT(KJ$5)=FALSE,(INDEX(OSIT!$1:$1048576,MATCH(Ositran!$B16,OSIT!$A:$A,0),MATCH(Ositran!KJ$5,OSIT!$1:$1,0)))/1000,SUM(JX16:KI16)),"")</f>
        <v>43.685600000000001</v>
      </c>
      <c r="KK16" s="101">
        <f>+IFERROR(IF(ISTEXT(KK$5)=FALSE,(INDEX(OSIT!$1:$1048576,MATCH(Ositran!$B16,OSIT!$A:$A,0),MATCH(Ositran!KK$5,OSIT!$1:$1,0)))/1000,SUM(JY16:KJ16)),"")</f>
        <v>41.075600000000016</v>
      </c>
      <c r="KL16" s="101">
        <f>+IFERROR(IF(ISTEXT(KL$5)=FALSE,(INDEX(OSIT!$1:$1048576,MATCH(Ositran!$B16,OSIT!$A:$A,0),MATCH(Ositran!KL$5,OSIT!$1:$1,0)))/1000,SUM(JZ16:KK16)),"")</f>
        <v>39.031099999999995</v>
      </c>
      <c r="KM16" s="101">
        <f>+IFERROR(IF(ISTEXT(KM$5)=FALSE,(INDEX(OSIT!$1:$1048576,MATCH(Ositran!$B16,OSIT!$A:$A,0),MATCH(Ositran!KM$5,OSIT!$1:$1,0)))/1000,SUM(KA16:KL16)),"")</f>
        <v>42.598099999999995</v>
      </c>
      <c r="KN16" s="101">
        <f>+IFERROR(IF(ISTEXT(KN$5)=FALSE,(INDEX(OSIT!$1:$1048576,MATCH(Ositran!$B16,OSIT!$A:$A,0),MATCH(Ositran!KN$5,OSIT!$1:$1,0)))/1000,SUM(KB16:KM16)),"")</f>
        <v>39.817</v>
      </c>
      <c r="KO16" s="101">
        <f>+IFERROR(IF(ISTEXT(KO$5)=FALSE,(INDEX(OSIT!$1:$1048576,MATCH(Ositran!$B16,OSIT!$A:$A,0),MATCH(Ositran!KO$5,OSIT!$1:$1,0)))/1000,SUM(KC16:KN16)),"")</f>
        <v>41.267000000000003</v>
      </c>
      <c r="KP16" s="142">
        <f>+IFERROR(IF(ISTEXT(KP$5)=FALSE,(INDEX(OSIT!$1:$1048576,MATCH(Ositran!$B16,OSIT!$A:$A,0),MATCH(Ositran!KP$5,OSIT!$1:$1,0)))/1000,SUM(KD16:KO16)),"")</f>
        <v>450.90279999999996</v>
      </c>
      <c r="KQ16" s="101">
        <f>+IFERROR(IF(ISTEXT(KQ$5)=FALSE,(INDEX(OSIT!$1:$1048576,MATCH(Ositran!$B16,OSIT!$A:$A,0),MATCH(Ositran!KQ$5,OSIT!$1:$1,0)))/1000,SUM(KE16:KP16)),"")</f>
        <v>39.654599999999988</v>
      </c>
      <c r="KR16" s="101">
        <f>+IFERROR(IF(ISTEXT(KR$5)=FALSE,(INDEX(OSIT!$1:$1048576,MATCH(Ositran!$B16,OSIT!$A:$A,0),MATCH(Ositran!KR$5,OSIT!$1:$1,0)))/1000,SUM(KF16:KQ16)),"")</f>
        <v>32.3292</v>
      </c>
      <c r="KS16" s="101">
        <f>+IFERROR(IF(ISTEXT(KS$5)=FALSE,(INDEX(OSIT!$1:$1048576,MATCH(Ositran!$B16,OSIT!$A:$A,0),MATCH(Ositran!KS$5,OSIT!$1:$1,0)))/1000,SUM(KG16:KR16)),"")</f>
        <v>10.1464</v>
      </c>
      <c r="KT16" s="101">
        <f>+IFERROR(IF(ISTEXT(KT$5)=FALSE,(INDEX(OSIT!$1:$1048576,MATCH(Ositran!$B16,OSIT!$A:$A,0),MATCH(Ositran!KT$5,OSIT!$1:$1,0)))/1000,SUM(KH16:KS16)),"")</f>
        <v>0</v>
      </c>
      <c r="KU16" s="101">
        <f>+IFERROR(IF(ISTEXT(KU$5)=FALSE,(INDEX(OSIT!$1:$1048576,MATCH(Ositran!$B16,OSIT!$A:$A,0),MATCH(Ositran!KU$5,OSIT!$1:$1,0)))/1000,SUM(KI16:KT16)),"")</f>
        <v>3.4813000000000001</v>
      </c>
      <c r="KV16" s="101">
        <f>+IFERROR(IF(ISTEXT(KV$5)=FALSE,(INDEX(OSIT!$1:$1048576,MATCH(Ositran!$B16,OSIT!$A:$A,0),MATCH(Ositran!KV$5,OSIT!$1:$1,0)))/1000,SUM(KJ16:KU16)),"")</f>
        <v>0</v>
      </c>
      <c r="KW16" s="101">
        <f>+IFERROR(IF(ISTEXT(KW$5)=FALSE,(INDEX(OSIT!$1:$1048576,MATCH(Ositran!$B16,OSIT!$A:$A,0),MATCH(Ositran!KW$5,OSIT!$1:$1,0)))/1000,SUM(KK16:KV16)),"")</f>
        <v>12.703799999999999</v>
      </c>
      <c r="KX16" s="101">
        <f>+IFERROR(IF(ISTEXT(KX$5)=FALSE,(INDEX(OSIT!$1:$1048576,MATCH(Ositran!$B16,OSIT!$A:$A,0),MATCH(Ositran!KX$5,OSIT!$1:$1,0)))/1000,SUM(KL16:KW16)),"")</f>
        <v>42.287099999999995</v>
      </c>
      <c r="KY16" s="101">
        <f>+IFERROR(IF(ISTEXT(KY$5)=FALSE,(INDEX(OSIT!$1:$1048576,MATCH(Ositran!$B16,OSIT!$A:$A,0),MATCH(Ositran!KY$5,OSIT!$1:$1,0)))/1000,SUM(KM16:KX16)),"")</f>
        <v>41.171099999999988</v>
      </c>
      <c r="KZ16" s="101">
        <f>+IFERROR(IF(ISTEXT(KZ$5)=FALSE,(INDEX(OSIT!$1:$1048576,MATCH(Ositran!$B16,OSIT!$A:$A,0),MATCH(Ositran!KZ$5,OSIT!$1:$1,0)))/1000,SUM(KN16:KY16)),"")</f>
        <v>41.003700000000009</v>
      </c>
      <c r="LA16" s="101">
        <f>+IFERROR(IF(ISTEXT(LA$5)=FALSE,(INDEX(OSIT!$1:$1048576,MATCH(Ositran!$B16,OSIT!$A:$A,0),MATCH(Ositran!LA$5,OSIT!$1:$1,0)))/1000,SUM(KO16:KZ16)),"")</f>
        <v>41.533799999999985</v>
      </c>
      <c r="LB16" s="101">
        <f>+IFERROR(IF(ISTEXT(LB$5)=FALSE,(INDEX(OSIT!$1:$1048576,MATCH(Ositran!$B16,OSIT!$A:$A,0),MATCH(Ositran!LB$5,OSIT!$1:$1,0)))/1000,SUM(KP16:LA16)),"")</f>
        <v>44.999600000000015</v>
      </c>
      <c r="LC16" s="142">
        <f>+IFERROR(IF(ISTEXT(LC$5)=FALSE,(INDEX(OSIT!$1:$1048576,MATCH(Ositran!$B16,OSIT!$A:$A,0),MATCH(Ositran!LC$5,OSIT!$1:$1,0)))/1000,SUM(KQ16:LB16)),"")</f>
        <v>309.31060000000002</v>
      </c>
      <c r="LD16" s="101">
        <f>+IFERROR(IF(ISTEXT(LD$5)=FALSE,(INDEX(OSIT!$1:$1048576,MATCH(Ositran!$B16,OSIT!$A:$A,0),MATCH(Ositran!LD$5,OSIT!$1:$1,0)))/1000,SUM(KR16:LC16)),"")</f>
        <v>41.487000000000002</v>
      </c>
      <c r="LE16" s="101">
        <f>+IFERROR(IF(ISTEXT(LE$5)=FALSE,(INDEX(OSIT!$1:$1048576,MATCH(Ositran!$B16,OSIT!$A:$A,0),MATCH(Ositran!LE$5,OSIT!$1:$1,0)))/1000,SUM(KS16:LD16)),"")</f>
        <v>31.499099999999999</v>
      </c>
      <c r="LF16" s="101">
        <f>+IFERROR(IF(ISTEXT(LF$5)=FALSE,(INDEX(OSIT!$1:$1048576,MATCH(Ositran!$B16,OSIT!$A:$A,0),MATCH(Ositran!LF$5,OSIT!$1:$1,0)))/1000,SUM(KT16:LE16)),"")</f>
        <v>35.229999999999997</v>
      </c>
      <c r="LG16" s="101">
        <f>+IFERROR(IF(ISTEXT(LG$5)=FALSE,(INDEX(OSIT!$1:$1048576,MATCH(Ositran!$B16,OSIT!$A:$A,0),MATCH(Ositran!LG$5,OSIT!$1:$1,0)))/1000,SUM(KU16:LF16)),"")</f>
        <v>37.955200000000012</v>
      </c>
      <c r="LH16" s="101">
        <f>+IFERROR(IF(ISTEXT(LH$5)=FALSE,(INDEX(OSIT!$1:$1048576,MATCH(Ositran!$B16,OSIT!$A:$A,0),MATCH(Ositran!LH$5,OSIT!$1:$1,0)))/1000,SUM(KV16:LG16)),"")</f>
        <v>43.516800000000003</v>
      </c>
      <c r="LI16" s="101">
        <f>+IFERROR(IF(ISTEXT(LI$5)=FALSE,(INDEX(OSIT!$1:$1048576,MATCH(Ositran!$B16,OSIT!$A:$A,0),MATCH(Ositran!LI$5,OSIT!$1:$1,0)))/1000,SUM(KW16:LH16)),"")</f>
        <v>43.552000000000007</v>
      </c>
      <c r="LJ16" s="101">
        <f>+IFERROR(IF(ISTEXT(LJ$5)=FALSE,(INDEX(OSIT!$1:$1048576,MATCH(Ositran!$B16,OSIT!$A:$A,0),MATCH(Ositran!LJ$5,OSIT!$1:$1,0)))/1000,SUM(KX16:LI16)),"")</f>
        <v>55.53</v>
      </c>
      <c r="LK16" s="101">
        <f>+IFERROR(IF(ISTEXT(LK$5)=FALSE,(INDEX(OSIT!$1:$1048576,MATCH(Ositran!$B16,OSIT!$A:$A,0),MATCH(Ositran!LK$5,OSIT!$1:$1,0)))/1000,SUM(KY16:LJ16)),"")</f>
        <v>51.401600000000002</v>
      </c>
      <c r="LL16" s="101">
        <f>+IFERROR(IF(ISTEXT(LL$5)=FALSE,(INDEX(OSIT!$1:$1048576,MATCH(Ositran!$B16,OSIT!$A:$A,0),MATCH(Ositran!LL$5,OSIT!$1:$1,0)))/1000,SUM(KZ16:LK16)),"")</f>
        <v>46.23360000000001</v>
      </c>
      <c r="LM16" s="101">
        <f>+IFERROR(IF(ISTEXT(LM$5)=FALSE,(INDEX(OSIT!$1:$1048576,MATCH(Ositran!$B16,OSIT!$A:$A,0),MATCH(Ositran!LM$5,OSIT!$1:$1,0)))/1000,SUM(LA16:LL16)),"")</f>
        <v>46.435199999999995</v>
      </c>
      <c r="LN16" s="101">
        <f>+IFERROR(IF(ISTEXT(LN$5)=FALSE,(INDEX(OSIT!$1:$1048576,MATCH(Ositran!$B16,OSIT!$A:$A,0),MATCH(Ositran!LN$5,OSIT!$1:$1,0)))/1000,SUM(LB16:LM16)),"")</f>
        <v>49.135999999999996</v>
      </c>
      <c r="LO16" s="101">
        <f>+IFERROR(IF(ISTEXT(LO$5)=FALSE,(INDEX(OSIT!$1:$1048576,MATCH(Ositran!$B16,OSIT!$A:$A,0),MATCH(Ositran!LO$5,OSIT!$1:$1,0)))/1000,SUM(LC16:LN16)),"")</f>
        <v>49.731199999999994</v>
      </c>
      <c r="LP16" s="142">
        <f>+IFERROR(IF(ISTEXT(LP$5)=FALSE,(INDEX(OSIT!$1:$1048576,MATCH(Ositran!$B16,OSIT!$A:$A,0),MATCH(Ositran!LP$5,OSIT!$1:$1,0)))/1000,SUM(LD16:LO16)),"")</f>
        <v>531.70770000000005</v>
      </c>
      <c r="LQ16" s="101">
        <f>+IFERROR(IF(ISTEXT(LQ$5)=FALSE,(INDEX(OSIT!$1:$1048576,MATCH(Ositran!$B16,OSIT!$A:$A,0),MATCH(Ositran!LQ$5,OSIT!$1:$1,0)))/1000,SUM(LE16:LP16)),"")</f>
        <v>46.918400000000005</v>
      </c>
      <c r="LR16" s="101">
        <f>+IFERROR(IF(ISTEXT(LR$5)=FALSE,(INDEX(OSIT!$1:$1048576,MATCH(Ositran!$B16,OSIT!$A:$A,0),MATCH(Ositran!LR$5,OSIT!$1:$1,0)))/1000,SUM(LF16:LQ16)),"")</f>
        <v>34.057600000000001</v>
      </c>
      <c r="LS16" s="101">
        <f>+IFERROR(IF(ISTEXT(LS$5)=FALSE,(INDEX(OSIT!$1:$1048576,MATCH(Ositran!$B16,OSIT!$A:$A,0),MATCH(Ositran!LS$5,OSIT!$1:$1,0)))/1000,SUM(LG16:LR16)),"")</f>
        <v>35.559199999999997</v>
      </c>
      <c r="LT16" s="101">
        <f>+IFERROR(IF(ISTEXT(LT$5)=FALSE,(INDEX(OSIT!$1:$1048576,MATCH(Ositran!$B16,OSIT!$A:$A,0),MATCH(Ositran!LT$5,OSIT!$1:$1,0)))/1000,SUM(LH16:LS16)),"")</f>
        <v>35.524500000000003</v>
      </c>
      <c r="LU16" s="101">
        <f>+IFERROR(IF(ISTEXT(LU$5)=FALSE,(INDEX(OSIT!$1:$1048576,MATCH(Ositran!$B16,OSIT!$A:$A,0),MATCH(Ositran!LU$5,OSIT!$1:$1,0)))/1000,SUM(LI16:LT16)),"")</f>
        <v>48.269100000000002</v>
      </c>
      <c r="LV16" s="101">
        <f>+IFERROR(IF(ISTEXT(LV$5)=FALSE,(INDEX(OSIT!$1:$1048576,MATCH(Ositran!$B16,OSIT!$A:$A,0),MATCH(Ositran!LV$5,OSIT!$1:$1,0)))/1000,SUM(LJ16:LU16)),"")</f>
        <v>46.193400000000004</v>
      </c>
      <c r="LW16" s="101">
        <f>+IFERROR(IF(ISTEXT(LW$5)=FALSE,(INDEX(OSIT!$1:$1048576,MATCH(Ositran!$B16,OSIT!$A:$A,0),MATCH(Ositran!LW$5,OSIT!$1:$1,0)))/1000,SUM(LK16:LV16)),"")</f>
        <v>64.096000000000004</v>
      </c>
      <c r="LX16" s="101">
        <f>+IFERROR(IF(ISTEXT(LX$5)=FALSE,(INDEX(OSIT!$1:$1048576,MATCH(Ositran!$B16,OSIT!$A:$A,0),MATCH(Ositran!LX$5,OSIT!$1:$1,0)))/1000,SUM(LL16:LW16)),"")</f>
        <v>56.618099999999991</v>
      </c>
      <c r="LY16" s="101">
        <f>+IFERROR(IF(ISTEXT(LY$5)=FALSE,(INDEX(OSIT!$1:$1048576,MATCH(Ositran!$B16,OSIT!$A:$A,0),MATCH(Ositran!LY$5,OSIT!$1:$1,0)))/1000,SUM(LM16:LX16)),"")</f>
        <v>48.744300000000003</v>
      </c>
      <c r="LZ16" s="101">
        <f>+IFERROR(IF(ISTEXT(LZ$5)=FALSE,(INDEX(OSIT!$1:$1048576,MATCH(Ositran!$B16,OSIT!$A:$A,0),MATCH(Ositran!LZ$5,OSIT!$1:$1,0)))/1000,SUM(LN16:LY16)),"")</f>
        <v>53.938499999999991</v>
      </c>
      <c r="MA16" s="101">
        <f>+IFERROR(IF(ISTEXT(MA$5)=FALSE,(INDEX(OSIT!$1:$1048576,MATCH(Ositran!$B16,OSIT!$A:$A,0),MATCH(Ositran!MA$5,OSIT!$1:$1,0)))/1000,SUM(LO16:LZ16)),"")</f>
        <v>0</v>
      </c>
      <c r="MB16" s="101">
        <f>+IFERROR(IF(ISTEXT(MB$5)=FALSE,(INDEX(OSIT!$1:$1048576,MATCH(Ositran!$B16,OSIT!$A:$A,0),MATCH(Ositran!MB$5,OSIT!$1:$1,0)))/1000,SUM(LP16:MA16)),"")</f>
        <v>0</v>
      </c>
      <c r="MC16" s="142">
        <f>+IFERROR(IF(ISTEXT(MC$5)=FALSE,(INDEX(OSIT!$1:$1048576,MATCH(Ositran!$B16,OSIT!$A:$A,0),MATCH(Ositran!MC$5,OSIT!$1:$1,0)))/1000,SUM(LQ16:MB16)),"")</f>
        <v>469.91909999999996</v>
      </c>
      <c r="MD16" s="101" t="str">
        <f>+IFERROR(IF(ISTEXT(MD$5)=FALSE,(INDEX(OSIT!$1:$1048576,MATCH(Ositran!$B16,OSIT!$A:$A,0),MATCH(Ositran!MD$5,OSIT!$1:$1,0)))/1000,SUM(LR16:MC16)),"")</f>
        <v/>
      </c>
      <c r="ME16" s="101" t="str">
        <f>+IFERROR(IF(ISTEXT(ME$5)=FALSE,(INDEX(OSIT!$1:$1048576,MATCH(Ositran!$B16,OSIT!$A:$A,0),MATCH(Ositran!ME$5,OSIT!$1:$1,0)))/1000,SUM(LS16:MD16)),"")</f>
        <v/>
      </c>
      <c r="MF16" s="101" t="str">
        <f>+IFERROR(IF(ISTEXT(MF$5)=FALSE,(INDEX(OSIT!$1:$1048576,MATCH(Ositran!$B16,OSIT!$A:$A,0),MATCH(Ositran!MF$5,OSIT!$1:$1,0)))/1000,SUM(LT16:ME16)),"")</f>
        <v/>
      </c>
      <c r="MG16" s="101" t="str">
        <f>+IFERROR(IF(ISTEXT(MG$5)=FALSE,(INDEX(OSIT!$1:$1048576,MATCH(Ositran!$B16,OSIT!$A:$A,0),MATCH(Ositran!MG$5,OSIT!$1:$1,0)))/1000,SUM(LU16:MF16)),"")</f>
        <v/>
      </c>
      <c r="MH16" s="101" t="str">
        <f>+IFERROR(IF(ISTEXT(MH$5)=FALSE,(INDEX(OSIT!$1:$1048576,MATCH(Ositran!$B16,OSIT!$A:$A,0),MATCH(Ositran!MH$5,OSIT!$1:$1,0)))/1000,SUM(LV16:MG16)),"")</f>
        <v/>
      </c>
      <c r="MI16" s="101" t="str">
        <f>+IFERROR(IF(ISTEXT(MI$5)=FALSE,(INDEX(OSIT!$1:$1048576,MATCH(Ositran!$B16,OSIT!$A:$A,0),MATCH(Ositran!MI$5,OSIT!$1:$1,0)))/1000,SUM(LW16:MH16)),"")</f>
        <v/>
      </c>
      <c r="MJ16" s="101" t="str">
        <f>+IFERROR(IF(ISTEXT(MJ$5)=FALSE,(INDEX(OSIT!$1:$1048576,MATCH(Ositran!$B16,OSIT!$A:$A,0),MATCH(Ositran!MJ$5,OSIT!$1:$1,0)))/1000,SUM(LX16:MI16)),"")</f>
        <v/>
      </c>
      <c r="MK16" s="101" t="str">
        <f>+IFERROR(IF(ISTEXT(MK$5)=FALSE,(INDEX(OSIT!$1:$1048576,MATCH(Ositran!$B16,OSIT!$A:$A,0),MATCH(Ositran!MK$5,OSIT!$1:$1,0)))/1000,SUM(LY16:MJ16)),"")</f>
        <v/>
      </c>
      <c r="ML16" s="101" t="str">
        <f>+IFERROR(IF(ISTEXT(ML$5)=FALSE,(INDEX(OSIT!$1:$1048576,MATCH(Ositran!$B16,OSIT!$A:$A,0),MATCH(Ositran!ML$5,OSIT!$1:$1,0)))/1000,SUM(LZ16:MK16)),"")</f>
        <v/>
      </c>
      <c r="MM16" s="101" t="str">
        <f>+IFERROR(IF(ISTEXT(MM$5)=FALSE,(INDEX(OSIT!$1:$1048576,MATCH(Ositran!$B16,OSIT!$A:$A,0),MATCH(Ositran!MM$5,OSIT!$1:$1,0)))/1000,SUM(MA16:ML16)),"")</f>
        <v/>
      </c>
      <c r="MN16" s="101" t="str">
        <f>+IFERROR(IF(ISTEXT(MN$5)=FALSE,(INDEX(OSIT!$1:$1048576,MATCH(Ositran!$B16,OSIT!$A:$A,0),MATCH(Ositran!MN$5,OSIT!$1:$1,0)))/1000,SUM(MB16:MM16)),"")</f>
        <v/>
      </c>
      <c r="MO16" s="101" t="str">
        <f>+IFERROR(IF(ISTEXT(MO$5)=FALSE,(INDEX(OSIT!$1:$1048576,MATCH(Ositran!$B16,OSIT!$A:$A,0),MATCH(Ositran!MO$5,OSIT!$1:$1,0)))/1000,SUM(MC16:MN16)),"")</f>
        <v/>
      </c>
      <c r="MP16" s="142">
        <f>+IFERROR(IF(ISTEXT(MP$5)=FALSE,(INDEX(OSIT!$1:$1048576,MATCH(Ositran!$B16,OSIT!$A:$A,0),MATCH(Ositran!MP$5,OSIT!$1:$1,0)))/1000,SUM(MD16:MO16)),"")</f>
        <v>0</v>
      </c>
    </row>
    <row r="17" spans="2:354" s="5" customFormat="1">
      <c r="B17" s="9" t="s">
        <v>75</v>
      </c>
      <c r="C17" s="112" t="s">
        <v>65</v>
      </c>
      <c r="D17" s="101"/>
      <c r="E17" s="101"/>
      <c r="F17" s="101"/>
      <c r="G17" s="101"/>
      <c r="H17" s="101"/>
      <c r="I17" s="101"/>
      <c r="J17" s="101"/>
      <c r="K17" s="101"/>
      <c r="L17" s="101"/>
      <c r="M17" s="101"/>
      <c r="N17" s="101"/>
      <c r="O17" s="101"/>
      <c r="P17" s="142"/>
      <c r="Q17" s="101"/>
      <c r="R17" s="101"/>
      <c r="S17" s="101"/>
      <c r="T17" s="101"/>
      <c r="U17" s="101"/>
      <c r="V17" s="101"/>
      <c r="W17" s="101"/>
      <c r="X17" s="101"/>
      <c r="Y17" s="101"/>
      <c r="Z17" s="101"/>
      <c r="AA17" s="101"/>
      <c r="AB17" s="101"/>
      <c r="AC17" s="142"/>
      <c r="AD17" s="101"/>
      <c r="AE17" s="101"/>
      <c r="AF17" s="101"/>
      <c r="AG17" s="101"/>
      <c r="AH17" s="101"/>
      <c r="AI17" s="101"/>
      <c r="AJ17" s="101"/>
      <c r="AK17" s="101"/>
      <c r="AL17" s="101"/>
      <c r="AM17" s="101"/>
      <c r="AN17" s="101"/>
      <c r="AO17" s="101"/>
      <c r="AP17" s="142"/>
      <c r="AQ17" s="101"/>
      <c r="AR17" s="101"/>
      <c r="AS17" s="101"/>
      <c r="AT17" s="101"/>
      <c r="AU17" s="101"/>
      <c r="AV17" s="101"/>
      <c r="AW17" s="101"/>
      <c r="AX17" s="101"/>
      <c r="AY17" s="101"/>
      <c r="AZ17" s="101"/>
      <c r="BA17" s="101"/>
      <c r="BB17" s="101"/>
      <c r="BC17" s="142"/>
      <c r="BD17" s="101"/>
      <c r="BE17" s="101"/>
      <c r="BF17" s="101"/>
      <c r="BG17" s="101"/>
      <c r="BH17" s="101"/>
      <c r="BI17" s="101"/>
      <c r="BJ17" s="101"/>
      <c r="BK17" s="101"/>
      <c r="BL17" s="101"/>
      <c r="BM17" s="101"/>
      <c r="BN17" s="101"/>
      <c r="BO17" s="101"/>
      <c r="BP17" s="142"/>
      <c r="BQ17" s="101"/>
      <c r="BR17" s="101"/>
      <c r="BS17" s="101"/>
      <c r="BT17" s="101"/>
      <c r="BU17" s="101"/>
      <c r="BV17" s="101"/>
      <c r="BW17" s="101"/>
      <c r="BX17" s="101"/>
      <c r="BY17" s="101"/>
      <c r="BZ17" s="101"/>
      <c r="CA17" s="101"/>
      <c r="CB17" s="101"/>
      <c r="CC17" s="142"/>
      <c r="CD17" s="101"/>
      <c r="CE17" s="101"/>
      <c r="CF17" s="101"/>
      <c r="CG17" s="101"/>
      <c r="CH17" s="101"/>
      <c r="CI17" s="101"/>
      <c r="CJ17" s="101"/>
      <c r="CK17" s="101"/>
      <c r="CL17" s="101"/>
      <c r="CM17" s="101"/>
      <c r="CN17" s="101"/>
      <c r="CO17" s="101"/>
      <c r="CP17" s="142"/>
      <c r="CQ17" s="101"/>
      <c r="CR17" s="101"/>
      <c r="CS17" s="101"/>
      <c r="CT17" s="101"/>
      <c r="CU17" s="101"/>
      <c r="CV17" s="101"/>
      <c r="CW17" s="101"/>
      <c r="CX17" s="101"/>
      <c r="CY17" s="101"/>
      <c r="CZ17" s="101"/>
      <c r="DA17" s="101"/>
      <c r="DB17" s="101"/>
      <c r="DC17" s="142"/>
      <c r="DD17" s="101"/>
      <c r="DE17" s="101"/>
      <c r="DF17" s="101"/>
      <c r="DG17" s="101"/>
      <c r="DH17" s="101"/>
      <c r="DI17" s="101"/>
      <c r="DJ17" s="101"/>
      <c r="DK17" s="101"/>
      <c r="DL17" s="101"/>
      <c r="DM17" s="101"/>
      <c r="DN17" s="101"/>
      <c r="DO17" s="101"/>
      <c r="DP17" s="142"/>
      <c r="DQ17" s="101"/>
      <c r="DR17" s="101"/>
      <c r="DS17" s="101"/>
      <c r="DT17" s="101"/>
      <c r="DU17" s="101"/>
      <c r="DV17" s="101"/>
      <c r="DW17" s="101"/>
      <c r="DX17" s="101"/>
      <c r="DY17" s="101"/>
      <c r="DZ17" s="101"/>
      <c r="EA17" s="101"/>
      <c r="EB17" s="101"/>
      <c r="EC17" s="142"/>
      <c r="ED17" s="101">
        <v>0</v>
      </c>
      <c r="EE17" s="101">
        <v>0</v>
      </c>
      <c r="EF17" s="101">
        <v>9.11</v>
      </c>
      <c r="EG17" s="101">
        <v>8.9459999999999997</v>
      </c>
      <c r="EH17" s="101">
        <v>9.74</v>
      </c>
      <c r="EI17" s="101">
        <v>11.162000000000001</v>
      </c>
      <c r="EJ17" s="101">
        <v>14.04</v>
      </c>
      <c r="EK17" s="101">
        <v>15.362</v>
      </c>
      <c r="EL17" s="101">
        <v>19.251999999999999</v>
      </c>
      <c r="EM17" s="101">
        <v>20.576000000000001</v>
      </c>
      <c r="EN17" s="101">
        <v>22.37</v>
      </c>
      <c r="EO17" s="101">
        <v>27.3</v>
      </c>
      <c r="EP17" s="142">
        <v>157.858</v>
      </c>
      <c r="EQ17" s="101">
        <v>19.646000000000001</v>
      </c>
      <c r="ER17" s="101">
        <v>14.938000000000001</v>
      </c>
      <c r="ES17" s="101">
        <v>20.071999999999999</v>
      </c>
      <c r="ET17" s="101">
        <v>12.391999999999999</v>
      </c>
      <c r="EU17" s="101">
        <v>12.298</v>
      </c>
      <c r="EV17" s="101">
        <v>11.045999999999999</v>
      </c>
      <c r="EW17" s="101">
        <v>12.22</v>
      </c>
      <c r="EX17" s="101">
        <v>11.606</v>
      </c>
      <c r="EY17" s="101">
        <v>11.316000000000001</v>
      </c>
      <c r="EZ17" s="101">
        <v>12.148</v>
      </c>
      <c r="FA17" s="101">
        <v>11.736000000000001</v>
      </c>
      <c r="FB17" s="101">
        <v>12.125999999999999</v>
      </c>
      <c r="FC17" s="142">
        <v>161.54400000000001</v>
      </c>
      <c r="FD17" s="101">
        <v>11.465999999999999</v>
      </c>
      <c r="FE17" s="101">
        <v>9.6419999999999995</v>
      </c>
      <c r="FF17" s="101">
        <v>10.7331</v>
      </c>
      <c r="FG17" s="101">
        <v>10.634399999999999</v>
      </c>
      <c r="FH17" s="101">
        <v>12.707100000000001</v>
      </c>
      <c r="FI17" s="101">
        <v>14.055299999999999</v>
      </c>
      <c r="FJ17" s="101">
        <v>17.030999999999995</v>
      </c>
      <c r="FK17" s="101">
        <v>15.204000000000001</v>
      </c>
      <c r="FL17" s="101">
        <v>13.786500000000002</v>
      </c>
      <c r="FM17" s="101">
        <v>15.346800000000002</v>
      </c>
      <c r="FN17" s="101">
        <v>15.1494</v>
      </c>
      <c r="FO17" s="101">
        <v>15.435</v>
      </c>
      <c r="FP17" s="142">
        <v>161.19060000000002</v>
      </c>
      <c r="FQ17" s="101">
        <v>17.369100000000007</v>
      </c>
      <c r="FR17" s="101">
        <v>15.670199999999999</v>
      </c>
      <c r="FS17" s="101">
        <v>14.957200000000002</v>
      </c>
      <c r="FT17" s="101">
        <v>18.9816</v>
      </c>
      <c r="FU17" s="101">
        <v>20.422600000000003</v>
      </c>
      <c r="FV17" s="101">
        <v>17.091800000000003</v>
      </c>
      <c r="FW17" s="101">
        <v>21.408200000000004</v>
      </c>
      <c r="FX17" s="101">
        <v>20.323600000000003</v>
      </c>
      <c r="FY17" s="101">
        <v>17.833200000000001</v>
      </c>
      <c r="FZ17" s="101">
        <v>16.024799999999999</v>
      </c>
      <c r="GA17" s="101">
        <v>16.711200000000005</v>
      </c>
      <c r="GB17" s="101">
        <v>19.208199999999998</v>
      </c>
      <c r="GC17" s="142">
        <v>216.0017</v>
      </c>
      <c r="GD17" s="101">
        <v>16.253599999999999</v>
      </c>
      <c r="GE17" s="101">
        <v>13.142799999999999</v>
      </c>
      <c r="GF17" s="101">
        <v>12.749000000000002</v>
      </c>
      <c r="GG17" s="101">
        <v>12.8744</v>
      </c>
      <c r="GH17" s="101">
        <v>14.663</v>
      </c>
      <c r="GI17" s="101">
        <v>14.808200000000001</v>
      </c>
      <c r="GJ17" s="101">
        <v>15.323</v>
      </c>
      <c r="GK17" s="101">
        <v>15.019399999999999</v>
      </c>
      <c r="GL17" s="101">
        <v>15.853200000000001</v>
      </c>
      <c r="GM17" s="101">
        <v>15.336200000000003</v>
      </c>
      <c r="GN17" s="101">
        <v>14.907200000000001</v>
      </c>
      <c r="GO17" s="101">
        <v>17.8508</v>
      </c>
      <c r="GP17" s="142">
        <v>178.7808</v>
      </c>
      <c r="GQ17" s="101">
        <v>14.383599999999999</v>
      </c>
      <c r="GR17" s="101">
        <v>12.447599999999998</v>
      </c>
      <c r="GS17" s="101">
        <v>13.242400000000002</v>
      </c>
      <c r="GT17" s="101">
        <v>12.5166</v>
      </c>
      <c r="GU17" s="101">
        <v>13.6045</v>
      </c>
      <c r="GV17" s="101">
        <v>15.4468</v>
      </c>
      <c r="GW17" s="101">
        <v>19.218799999999998</v>
      </c>
      <c r="GX17" s="101">
        <v>17.723800000000001</v>
      </c>
      <c r="GY17" s="101">
        <v>22.022500000000001</v>
      </c>
      <c r="GZ17" s="101">
        <v>29.412400000000002</v>
      </c>
      <c r="HA17" s="101">
        <v>29.610199999999999</v>
      </c>
      <c r="HB17" s="101">
        <v>21.012799999999999</v>
      </c>
      <c r="HC17" s="142">
        <v>220.642</v>
      </c>
      <c r="HD17" s="101">
        <v>19.671900000000001</v>
      </c>
      <c r="HE17" s="101">
        <v>16.645099999999999</v>
      </c>
      <c r="HF17" s="101">
        <v>16.486799999999999</v>
      </c>
      <c r="HG17" s="101">
        <v>18.8856</v>
      </c>
      <c r="HH17" s="101">
        <v>21.3</v>
      </c>
      <c r="HI17" s="101">
        <v>20.359200000000005</v>
      </c>
      <c r="HJ17" s="101">
        <v>21.645599999999998</v>
      </c>
      <c r="HK17" s="101">
        <v>21.6816</v>
      </c>
      <c r="HL17" s="101">
        <v>20.625599999999999</v>
      </c>
      <c r="HM17" s="101">
        <v>20.606399999999997</v>
      </c>
      <c r="HN17" s="101">
        <v>21.141599999999997</v>
      </c>
      <c r="HO17" s="101">
        <v>19.524000000000001</v>
      </c>
      <c r="HP17" s="142">
        <v>238.57340000000002</v>
      </c>
      <c r="HQ17" s="101">
        <v>19.175999999999998</v>
      </c>
      <c r="HR17" s="101">
        <v>15.444000000000001</v>
      </c>
      <c r="HS17" s="101">
        <v>11.491200000000001</v>
      </c>
      <c r="HT17" s="101">
        <v>13.595000000000001</v>
      </c>
      <c r="HU17" s="101">
        <v>20.484999999999999</v>
      </c>
      <c r="HV17" s="101">
        <v>20.454999999999998</v>
      </c>
      <c r="HW17" s="101">
        <v>22.885000000000002</v>
      </c>
      <c r="HX17" s="101">
        <v>24.614999999999998</v>
      </c>
      <c r="HY17" s="101">
        <v>22.677499999999998</v>
      </c>
      <c r="HZ17" s="101">
        <v>23.11</v>
      </c>
      <c r="IA17" s="101">
        <v>23.11</v>
      </c>
      <c r="IB17" s="101">
        <v>24.782499999999999</v>
      </c>
      <c r="IC17" s="142">
        <v>241.8262</v>
      </c>
      <c r="ID17" s="101">
        <v>26.03</v>
      </c>
      <c r="IE17" s="101">
        <v>19.6675</v>
      </c>
      <c r="IF17" s="101">
        <v>22.8</v>
      </c>
      <c r="IG17" s="101">
        <v>20.38</v>
      </c>
      <c r="IH17" s="101">
        <v>22.605</v>
      </c>
      <c r="II17" s="101">
        <v>19.96</v>
      </c>
      <c r="IJ17" s="101">
        <v>25.392499999999998</v>
      </c>
      <c r="IK17" s="101">
        <v>25.234999999999999</v>
      </c>
      <c r="IL17" s="101">
        <v>23.23</v>
      </c>
      <c r="IM17" s="101">
        <v>25.16</v>
      </c>
      <c r="IN17" s="101">
        <v>28.327500000000001</v>
      </c>
      <c r="IO17" s="101">
        <v>31.067499999999999</v>
      </c>
      <c r="IP17" s="142">
        <v>289.85500000000002</v>
      </c>
      <c r="IQ17" s="101">
        <f>+IFERROR(IF(ISTEXT(IQ$5)=FALSE,(INDEX(OSIT!$1:$1048576,MATCH(Ositran!$B17,OSIT!$A:$A,0),MATCH(Ositran!IQ$5,OSIT!$1:$1,0)))/1000,SUM(IE17:IP17)),"")</f>
        <v>27.342500000000001</v>
      </c>
      <c r="IR17" s="101">
        <f>+IFERROR(IF(ISTEXT(IR$5)=FALSE,(INDEX(OSIT!$1:$1048576,MATCH(Ositran!$B17,OSIT!$A:$A,0),MATCH(Ositran!IR$5,OSIT!$1:$1,0)))/1000,SUM(IF17:IQ17)),"")</f>
        <v>21.047499999999999</v>
      </c>
      <c r="IS17" s="101">
        <f>+IFERROR(IF(ISTEXT(IS$5)=FALSE,(INDEX(OSIT!$1:$1048576,MATCH(Ositran!$B17,OSIT!$A:$A,0),MATCH(Ositran!IS$5,OSIT!$1:$1,0)))/1000,SUM(IG17:IR17)),"")</f>
        <v>22.561499999999999</v>
      </c>
      <c r="IT17" s="101">
        <f>+IFERROR(IF(ISTEXT(IT$5)=FALSE,(INDEX(OSIT!$1:$1048576,MATCH(Ositran!$B17,OSIT!$A:$A,0),MATCH(Ositran!IT$5,OSIT!$1:$1,0)))/1000,SUM(IH17:IS17)),"")</f>
        <v>23.467599999999997</v>
      </c>
      <c r="IU17" s="101">
        <f>+IFERROR(IF(ISTEXT(IU$5)=FALSE,(INDEX(OSIT!$1:$1048576,MATCH(Ositran!$B17,OSIT!$A:$A,0),MATCH(Ositran!IU$5,OSIT!$1:$1,0)))/1000,SUM(II17:IT17)),"")</f>
        <v>29.837599999999998</v>
      </c>
      <c r="IV17" s="101">
        <f>+IFERROR(IF(ISTEXT(IV$5)=FALSE,(INDEX(OSIT!$1:$1048576,MATCH(Ositran!$B17,OSIT!$A:$A,0),MATCH(Ositran!IV$5,OSIT!$1:$1,0)))/1000,SUM(IJ17:IU17)),"")</f>
        <v>33.753</v>
      </c>
      <c r="IW17" s="101">
        <f>+IFERROR(IF(ISTEXT(IW$5)=FALSE,(INDEX(OSIT!$1:$1048576,MATCH(Ositran!$B17,OSIT!$A:$A,0),MATCH(Ositran!IW$5,OSIT!$1:$1,0)))/1000,SUM(IK17:IV17)),"")</f>
        <v>39.046800000000005</v>
      </c>
      <c r="IX17" s="101">
        <f>+IFERROR(IF(ISTEXT(IX$5)=FALSE,(INDEX(OSIT!$1:$1048576,MATCH(Ositran!$B17,OSIT!$A:$A,0),MATCH(Ositran!IX$5,OSIT!$1:$1,0)))/1000,SUM(IL17:IW17)),"")</f>
        <v>40.258400000000002</v>
      </c>
      <c r="IY17" s="101">
        <f>+IFERROR(IF(ISTEXT(IY$5)=FALSE,(INDEX(OSIT!$1:$1048576,MATCH(Ositran!$B17,OSIT!$A:$A,0),MATCH(Ositran!IY$5,OSIT!$1:$1,0)))/1000,SUM(IM17:IX17)),"")</f>
        <v>36.605400000000003</v>
      </c>
      <c r="IZ17" s="101">
        <f>+IFERROR(IF(ISTEXT(IZ$5)=FALSE,(INDEX(OSIT!$1:$1048576,MATCH(Ositran!$B17,OSIT!$A:$A,0),MATCH(Ositran!IZ$5,OSIT!$1:$1,0)))/1000,SUM(IN17:IY17)),"")</f>
        <v>32.858800000000002</v>
      </c>
      <c r="JA17" s="101">
        <f>+IFERROR(IF(ISTEXT(JA$5)=FALSE,(INDEX(OSIT!$1:$1048576,MATCH(Ositran!$B17,OSIT!$A:$A,0),MATCH(Ositran!JA$5,OSIT!$1:$1,0)))/1000,SUM(IO17:IZ17)),"")</f>
        <v>29.757000000000001</v>
      </c>
      <c r="JB17" s="101">
        <f>+IFERROR(IF(ISTEXT(JB$5)=FALSE,(INDEX(OSIT!$1:$1048576,MATCH(Ositran!$B17,OSIT!$A:$A,0),MATCH(Ositran!JB$5,OSIT!$1:$1,0)))/1000,SUM(IP17:JA17)),"")</f>
        <v>26.647400000000001</v>
      </c>
      <c r="JC17" s="142">
        <f>+IFERROR(IF(ISTEXT(JC$5)=FALSE,(INDEX(OSIT!$1:$1048576,MATCH(Ositran!$B17,OSIT!$A:$A,0),MATCH(Ositran!JC$5,OSIT!$1:$1,0)))/1000,SUM(IQ17:JB17)),"")</f>
        <v>363.18349999999998</v>
      </c>
      <c r="JD17" s="101">
        <f>+IFERROR(IF(ISTEXT(JD$5)=FALSE,(INDEX(OSIT!$1:$1048576,MATCH(Ositran!$B17,OSIT!$A:$A,0),MATCH(Ositran!JD$5,OSIT!$1:$1,0)))/1000,SUM(IR17:JC17)),"")</f>
        <v>25.747799999999998</v>
      </c>
      <c r="JE17" s="101">
        <f>+IFERROR(IF(ISTEXT(JE$5)=FALSE,(INDEX(OSIT!$1:$1048576,MATCH(Ositran!$B17,OSIT!$A:$A,0),MATCH(Ositran!JE$5,OSIT!$1:$1,0)))/1000,SUM(IS17:JD17)),"")</f>
        <v>22.669400000000003</v>
      </c>
      <c r="JF17" s="101">
        <f>+IFERROR(IF(ISTEXT(JF$5)=FALSE,(INDEX(OSIT!$1:$1048576,MATCH(Ositran!$B17,OSIT!$A:$A,0),MATCH(Ositran!JF$5,OSIT!$1:$1,0)))/1000,SUM(IT17:JE17)),"")</f>
        <v>15.756</v>
      </c>
      <c r="JG17" s="101">
        <f>+IFERROR(IF(ISTEXT(JG$5)=FALSE,(INDEX(OSIT!$1:$1048576,MATCH(Ositran!$B17,OSIT!$A:$A,0),MATCH(Ositran!JG$5,OSIT!$1:$1,0)))/1000,SUM(IU17:JF17)),"")</f>
        <v>0.37960000000000005</v>
      </c>
      <c r="JH17" s="101">
        <f>+IFERROR(IF(ISTEXT(JH$5)=FALSE,(INDEX(OSIT!$1:$1048576,MATCH(Ositran!$B17,OSIT!$A:$A,0),MATCH(Ositran!JH$5,OSIT!$1:$1,0)))/1000,SUM(IV17:JG17)),"")</f>
        <v>0</v>
      </c>
      <c r="JI17" s="101">
        <f>+IFERROR(IF(ISTEXT(JI$5)=FALSE,(INDEX(OSIT!$1:$1048576,MATCH(Ositran!$B17,OSIT!$A:$A,0),MATCH(Ositran!JI$5,OSIT!$1:$1,0)))/1000,SUM(IW17:JH17)),"")</f>
        <v>0</v>
      </c>
      <c r="JJ17" s="101">
        <f>+IFERROR(IF(ISTEXT(JJ$5)=FALSE,(INDEX(OSIT!$1:$1048576,MATCH(Ositran!$B17,OSIT!$A:$A,0),MATCH(Ositran!JJ$5,OSIT!$1:$1,0)))/1000,SUM(IX17:JI17)),"")</f>
        <v>12.799799999999999</v>
      </c>
      <c r="JK17" s="101">
        <f>+IFERROR(IF(ISTEXT(JK$5)=FALSE,(INDEX(OSIT!$1:$1048576,MATCH(Ositran!$B17,OSIT!$A:$A,0),MATCH(Ositran!JK$5,OSIT!$1:$1,0)))/1000,SUM(IY17:JJ17)),"")</f>
        <v>15.7456</v>
      </c>
      <c r="JL17" s="101">
        <f>+IFERROR(IF(ISTEXT(JL$5)=FALSE,(INDEX(OSIT!$1:$1048576,MATCH(Ositran!$B17,OSIT!$A:$A,0),MATCH(Ositran!JL$5,OSIT!$1:$1,0)))/1000,SUM(IZ17:JK17)),"")</f>
        <v>19.7392</v>
      </c>
      <c r="JM17" s="101">
        <f>+IFERROR(IF(ISTEXT(JM$5)=FALSE,(INDEX(OSIT!$1:$1048576,MATCH(Ositran!$B17,OSIT!$A:$A,0),MATCH(Ositran!JM$5,OSIT!$1:$1,0)))/1000,SUM(JA17:JL17)),"")</f>
        <v>25.545000000000002</v>
      </c>
      <c r="JN17" s="101">
        <f>+IFERROR(IF(ISTEXT(JN$5)=FALSE,(INDEX(OSIT!$1:$1048576,MATCH(Ositran!$B17,OSIT!$A:$A,0),MATCH(Ositran!JN$5,OSIT!$1:$1,0)))/1000,SUM(JB17:JM17)),"")</f>
        <v>28.246400000000001</v>
      </c>
      <c r="JO17" s="101">
        <f>+IFERROR(IF(ISTEXT(JO$5)=FALSE,(INDEX(OSIT!$1:$1048576,MATCH(Ositran!$B17,OSIT!$A:$A,0),MATCH(Ositran!JO$5,OSIT!$1:$1,0)))/1000,SUM(JC17:JN17)),"")</f>
        <v>25.974</v>
      </c>
      <c r="JP17" s="142">
        <f>+IFERROR(IF(ISTEXT(JP$5)=FALSE,(INDEX(OSIT!$1:$1048576,MATCH(Ositran!$B17,OSIT!$A:$A,0),MATCH(Ositran!JP$5,OSIT!$1:$1,0)))/1000,SUM(JD17:JO17)),"")</f>
        <v>192.6028</v>
      </c>
      <c r="JQ17" s="101">
        <f>+IFERROR(IF(ISTEXT(JQ$5)=FALSE,(INDEX(OSIT!$1:$1048576,MATCH(Ositran!$B17,OSIT!$A:$A,0),MATCH(Ositran!JQ$5,OSIT!$1:$1,0)))/1000,SUM(JE17:JP17)),"")</f>
        <v>22.7136</v>
      </c>
      <c r="JR17" s="101">
        <f>+IFERROR(IF(ISTEXT(JR$5)=FALSE,(INDEX(OSIT!$1:$1048576,MATCH(Ositran!$B17,OSIT!$A:$A,0),MATCH(Ositran!JR$5,OSIT!$1:$1,0)))/1000,SUM(JF17:JQ17)),"")</f>
        <v>20.558199999999999</v>
      </c>
      <c r="JS17" s="101">
        <f>+IFERROR(IF(ISTEXT(JS$5)=FALSE,(INDEX(OSIT!$1:$1048576,MATCH(Ositran!$B17,OSIT!$A:$A,0),MATCH(Ositran!JS$5,OSIT!$1:$1,0)))/1000,SUM(JG17:JR17)),"")</f>
        <v>18.403200000000002</v>
      </c>
      <c r="JT17" s="101">
        <f>+IFERROR(IF(ISTEXT(JT$5)=FALSE,(INDEX(OSIT!$1:$1048576,MATCH(Ositran!$B17,OSIT!$A:$A,0),MATCH(Ositran!JT$5,OSIT!$1:$1,0)))/1000,SUM(JH17:JS17)),"")</f>
        <v>18.5382</v>
      </c>
      <c r="JU17" s="101">
        <f>+IFERROR(IF(ISTEXT(JU$5)=FALSE,(INDEX(OSIT!$1:$1048576,MATCH(Ositran!$B17,OSIT!$A:$A,0),MATCH(Ositran!JU$5,OSIT!$1:$1,0)))/1000,SUM(JI17:JT17)),"")</f>
        <v>23.889599999999998</v>
      </c>
      <c r="JV17" s="101">
        <f>+IFERROR(IF(ISTEXT(JV$5)=FALSE,(INDEX(OSIT!$1:$1048576,MATCH(Ositran!$B17,OSIT!$A:$A,0),MATCH(Ositran!JV$5,OSIT!$1:$1,0)))/1000,SUM(JJ17:JU17)),"")</f>
        <v>28.784700000000019</v>
      </c>
      <c r="JW17" s="101">
        <f>+IFERROR(IF(ISTEXT(JW$5)=FALSE,(INDEX(OSIT!$1:$1048576,MATCH(Ositran!$B17,OSIT!$A:$A,0),MATCH(Ositran!JW$5,OSIT!$1:$1,0)))/1000,SUM(JK17:JV17)),"")</f>
        <v>33.4773</v>
      </c>
      <c r="JX17" s="101">
        <f>+IFERROR(IF(ISTEXT(JX$5)=FALSE,(INDEX(OSIT!$1:$1048576,MATCH(Ositran!$B17,OSIT!$A:$A,0),MATCH(Ositran!JX$5,OSIT!$1:$1,0)))/1000,SUM(JL17:JW17)),"")</f>
        <v>34.568100000000001</v>
      </c>
      <c r="JY17" s="101">
        <f>+IFERROR(IF(ISTEXT(JY$5)=FALSE,(INDEX(OSIT!$1:$1048576,MATCH(Ositran!$B17,OSIT!$A:$A,0),MATCH(Ositran!JY$5,OSIT!$1:$1,0)))/1000,SUM(JM17:JX17)),"")</f>
        <v>33.82289999999999</v>
      </c>
      <c r="JZ17" s="101">
        <f>+IFERROR(IF(ISTEXT(JZ$5)=FALSE,(INDEX(OSIT!$1:$1048576,MATCH(Ositran!$B17,OSIT!$A:$A,0),MATCH(Ositran!JZ$5,OSIT!$1:$1,0)))/1000,SUM(JN17:JY17)),"")</f>
        <v>28.7226</v>
      </c>
      <c r="KA17" s="101">
        <f>+IFERROR(IF(ISTEXT(KA$5)=FALSE,(INDEX(OSIT!$1:$1048576,MATCH(Ositran!$B17,OSIT!$A:$A,0),MATCH(Ositran!KA$5,OSIT!$1:$1,0)))/1000,SUM(JO17:JZ17)),"")</f>
        <v>30.096900000000002</v>
      </c>
      <c r="KB17" s="101">
        <f>+IFERROR(IF(ISTEXT(KB$5)=FALSE,(INDEX(OSIT!$1:$1048576,MATCH(Ositran!$B17,OSIT!$A:$A,0),MATCH(Ositran!KB$5,OSIT!$1:$1,0)))/1000,SUM(JP17:KA17)),"")</f>
        <v>26.9649</v>
      </c>
      <c r="KC17" s="142">
        <f>+IFERROR(IF(ISTEXT(KC$5)=FALSE,(INDEX(OSIT!$1:$1048576,MATCH(Ositran!$B17,OSIT!$A:$A,0),MATCH(Ositran!KC$5,OSIT!$1:$1,0)))/1000,SUM(JQ17:KB17)),"")</f>
        <v>320.54020000000003</v>
      </c>
      <c r="KD17" s="101">
        <f>+IFERROR(IF(ISTEXT(KD$5)=FALSE,(INDEX(OSIT!$1:$1048576,MATCH(Ositran!$B17,OSIT!$A:$A,0),MATCH(Ositran!KD$5,OSIT!$1:$1,0)))/1000,SUM(JR17:KC17)),"")</f>
        <v>24.8292</v>
      </c>
      <c r="KE17" s="101">
        <f>+IFERROR(IF(ISTEXT(KE$5)=FALSE,(INDEX(OSIT!$1:$1048576,MATCH(Ositran!$B17,OSIT!$A:$A,0),MATCH(Ositran!KE$5,OSIT!$1:$1,0)))/1000,SUM(JS17:KD17)),"")</f>
        <v>22.596299999999999</v>
      </c>
      <c r="KF17" s="101">
        <f>+IFERROR(IF(ISTEXT(KF$5)=FALSE,(INDEX(OSIT!$1:$1048576,MATCH(Ositran!$B17,OSIT!$A:$A,0),MATCH(Ositran!KF$5,OSIT!$1:$1,0)))/1000,SUM(JT17:KE17)),"")</f>
        <v>20.514900000000001</v>
      </c>
      <c r="KG17" s="101">
        <f>+IFERROR(IF(ISTEXT(KG$5)=FALSE,(INDEX(OSIT!$1:$1048576,MATCH(Ositran!$B17,OSIT!$A:$A,0),MATCH(Ositran!KG$5,OSIT!$1:$1,0)))/1000,SUM(JU17:KF17)),"")</f>
        <v>16.599599999999999</v>
      </c>
      <c r="KH17" s="101">
        <f>+IFERROR(IF(ISTEXT(KH$5)=FALSE,(INDEX(OSIT!$1:$1048576,MATCH(Ositran!$B17,OSIT!$A:$A,0),MATCH(Ositran!KH$5,OSIT!$1:$1,0)))/1000,SUM(JV17:KG17)),"")</f>
        <v>21.87759999999999</v>
      </c>
      <c r="KI17" s="101">
        <f>+IFERROR(IF(ISTEXT(KI$5)=FALSE,(INDEX(OSIT!$1:$1048576,MATCH(Ositran!$B17,OSIT!$A:$A,0),MATCH(Ositran!KI$5,OSIT!$1:$1,0)))/1000,SUM(JW17:KH17)),"")</f>
        <v>21.96169999999999</v>
      </c>
      <c r="KJ17" s="101">
        <f>+IFERROR(IF(ISTEXT(KJ$5)=FALSE,(INDEX(OSIT!$1:$1048576,MATCH(Ositran!$B17,OSIT!$A:$A,0),MATCH(Ositran!KJ$5,OSIT!$1:$1,0)))/1000,SUM(JX17:KI17)),"")</f>
        <v>23.159400000000002</v>
      </c>
      <c r="KK17" s="101">
        <f>+IFERROR(IF(ISTEXT(KK$5)=FALSE,(INDEX(OSIT!$1:$1048576,MATCH(Ositran!$B17,OSIT!$A:$A,0),MATCH(Ositran!KK$5,OSIT!$1:$1,0)))/1000,SUM(JY17:KJ17)),"")</f>
        <v>25.8187</v>
      </c>
      <c r="KL17" s="101">
        <f>+IFERROR(IF(ISTEXT(KL$5)=FALSE,(INDEX(OSIT!$1:$1048576,MATCH(Ositran!$B17,OSIT!$A:$A,0),MATCH(Ositran!KL$5,OSIT!$1:$1,0)))/1000,SUM(JZ17:KK17)),"")</f>
        <v>27.671799999999998</v>
      </c>
      <c r="KM17" s="101">
        <f>+IFERROR(IF(ISTEXT(KM$5)=FALSE,(INDEX(OSIT!$1:$1048576,MATCH(Ositran!$B17,OSIT!$A:$A,0),MATCH(Ositran!KM$5,OSIT!$1:$1,0)))/1000,SUM(KA17:KL17)),"")</f>
        <v>32.761299999999999</v>
      </c>
      <c r="KN17" s="101">
        <f>+IFERROR(IF(ISTEXT(KN$5)=FALSE,(INDEX(OSIT!$1:$1048576,MATCH(Ositran!$B17,OSIT!$A:$A,0),MATCH(Ositran!KN$5,OSIT!$1:$1,0)))/1000,SUM(KB17:KM17)),"")</f>
        <v>26.856900000000003</v>
      </c>
      <c r="KO17" s="101">
        <f>+IFERROR(IF(ISTEXT(KO$5)=FALSE,(INDEX(OSIT!$1:$1048576,MATCH(Ositran!$B17,OSIT!$A:$A,0),MATCH(Ositran!KO$5,OSIT!$1:$1,0)))/1000,SUM(KC17:KN17)),"")</f>
        <v>24.9893</v>
      </c>
      <c r="KP17" s="142">
        <f>+IFERROR(IF(ISTEXT(KP$5)=FALSE,(INDEX(OSIT!$1:$1048576,MATCH(Ositran!$B17,OSIT!$A:$A,0),MATCH(Ositran!KP$5,OSIT!$1:$1,0)))/1000,SUM(KD17:KO17)),"")</f>
        <v>289.63670000000002</v>
      </c>
      <c r="KQ17" s="101">
        <f>+IFERROR(IF(ISTEXT(KQ$5)=FALSE,(INDEX(OSIT!$1:$1048576,MATCH(Ositran!$B17,OSIT!$A:$A,0),MATCH(Ositran!KQ$5,OSIT!$1:$1,0)))/1000,SUM(KE17:KP17)),"")</f>
        <v>17.98</v>
      </c>
      <c r="KR17" s="101">
        <f>+IFERROR(IF(ISTEXT(KR$5)=FALSE,(INDEX(OSIT!$1:$1048576,MATCH(Ositran!$B17,OSIT!$A:$A,0),MATCH(Ositran!KR$5,OSIT!$1:$1,0)))/1000,SUM(KF17:KQ17)),"")</f>
        <v>15.5411</v>
      </c>
      <c r="KS17" s="101">
        <f>+IFERROR(IF(ISTEXT(KS$5)=FALSE,(INDEX(OSIT!$1:$1048576,MATCH(Ositran!$B17,OSIT!$A:$A,0),MATCH(Ositran!KS$5,OSIT!$1:$1,0)))/1000,SUM(KG17:KR17)),"")</f>
        <v>5.9595999999999991</v>
      </c>
      <c r="KT17" s="101">
        <f>+IFERROR(IF(ISTEXT(KT$5)=FALSE,(INDEX(OSIT!$1:$1048576,MATCH(Ositran!$B17,OSIT!$A:$A,0),MATCH(Ositran!KT$5,OSIT!$1:$1,0)))/1000,SUM(KH17:KS17)),"")</f>
        <v>0</v>
      </c>
      <c r="KU17" s="101">
        <f>+IFERROR(IF(ISTEXT(KU$5)=FALSE,(INDEX(OSIT!$1:$1048576,MATCH(Ositran!$B17,OSIT!$A:$A,0),MATCH(Ositran!KU$5,OSIT!$1:$1,0)))/1000,SUM(KI17:KT17)),"")</f>
        <v>1.6089</v>
      </c>
      <c r="KV17" s="101">
        <f>+IFERROR(IF(ISTEXT(KV$5)=FALSE,(INDEX(OSIT!$1:$1048576,MATCH(Ositran!$B17,OSIT!$A:$A,0),MATCH(Ositran!KV$5,OSIT!$1:$1,0)))/1000,SUM(KJ17:KU17)),"")</f>
        <v>0</v>
      </c>
      <c r="KW17" s="101">
        <f>+IFERROR(IF(ISTEXT(KW$5)=FALSE,(INDEX(OSIT!$1:$1048576,MATCH(Ositran!$B17,OSIT!$A:$A,0),MATCH(Ositran!KW$5,OSIT!$1:$1,0)))/1000,SUM(KK17:KV17)),"")</f>
        <v>4.1292</v>
      </c>
      <c r="KX17" s="101">
        <f>+IFERROR(IF(ISTEXT(KX$5)=FALSE,(INDEX(OSIT!$1:$1048576,MATCH(Ositran!$B17,OSIT!$A:$A,0),MATCH(Ositran!KX$5,OSIT!$1:$1,0)))/1000,SUM(KL17:KW17)),"")</f>
        <v>29.617399999999989</v>
      </c>
      <c r="KY17" s="101">
        <f>+IFERROR(IF(ISTEXT(KY$5)=FALSE,(INDEX(OSIT!$1:$1048576,MATCH(Ositran!$B17,OSIT!$A:$A,0),MATCH(Ositran!KY$5,OSIT!$1:$1,0)))/1000,SUM(KM17:KX17)),"")</f>
        <v>39.87840000000002</v>
      </c>
      <c r="KZ17" s="101">
        <f>+IFERROR(IF(ISTEXT(KZ$5)=FALSE,(INDEX(OSIT!$1:$1048576,MATCH(Ositran!$B17,OSIT!$A:$A,0),MATCH(Ositran!KZ$5,OSIT!$1:$1,0)))/1000,SUM(KN17:KY17)),"")</f>
        <v>44.392000000000003</v>
      </c>
      <c r="LA17" s="101">
        <f>+IFERROR(IF(ISTEXT(LA$5)=FALSE,(INDEX(OSIT!$1:$1048576,MATCH(Ositran!$B17,OSIT!$A:$A,0),MATCH(Ositran!LA$5,OSIT!$1:$1,0)))/1000,SUM(KO17:KZ17)),"")</f>
        <v>42.283999999999999</v>
      </c>
      <c r="LB17" s="101">
        <f>+IFERROR(IF(ISTEXT(LB$5)=FALSE,(INDEX(OSIT!$1:$1048576,MATCH(Ositran!$B17,OSIT!$A:$A,0),MATCH(Ositran!LB$5,OSIT!$1:$1,0)))/1000,SUM(KP17:LA17)),"")</f>
        <v>24.269899999999989</v>
      </c>
      <c r="LC17" s="142">
        <f>+IFERROR(IF(ISTEXT(LC$5)=FALSE,(INDEX(OSIT!$1:$1048576,MATCH(Ositran!$B17,OSIT!$A:$A,0),MATCH(Ositran!LC$5,OSIT!$1:$1,0)))/1000,SUM(KQ17:LB17)),"")</f>
        <v>225.66049999999998</v>
      </c>
      <c r="LD17" s="101">
        <f>+IFERROR(IF(ISTEXT(LD$5)=FALSE,(INDEX(OSIT!$1:$1048576,MATCH(Ositran!$B17,OSIT!$A:$A,0),MATCH(Ositran!LD$5,OSIT!$1:$1,0)))/1000,SUM(KR17:LC17)),"")</f>
        <v>23.954000000000001</v>
      </c>
      <c r="LE17" s="101">
        <f>+IFERROR(IF(ISTEXT(LE$5)=FALSE,(INDEX(OSIT!$1:$1048576,MATCH(Ositran!$B17,OSIT!$A:$A,0),MATCH(Ositran!LE$5,OSIT!$1:$1,0)))/1000,SUM(KS17:LD17)),"")</f>
        <v>20.066299999999998</v>
      </c>
      <c r="LF17" s="101">
        <f>+IFERROR(IF(ISTEXT(LF$5)=FALSE,(INDEX(OSIT!$1:$1048576,MATCH(Ositran!$B17,OSIT!$A:$A,0),MATCH(Ositran!LF$5,OSIT!$1:$1,0)))/1000,SUM(KT17:LE17)),"")</f>
        <v>23.8947</v>
      </c>
      <c r="LG17" s="101">
        <f>+IFERROR(IF(ISTEXT(LG$5)=FALSE,(INDEX(OSIT!$1:$1048576,MATCH(Ositran!$B17,OSIT!$A:$A,0),MATCH(Ositran!LG$5,OSIT!$1:$1,0)))/1000,SUM(KU17:LF17)),"")</f>
        <v>22.761599999999998</v>
      </c>
      <c r="LH17" s="101">
        <f>+IFERROR(IF(ISTEXT(LH$5)=FALSE,(INDEX(OSIT!$1:$1048576,MATCH(Ositran!$B17,OSIT!$A:$A,0),MATCH(Ositran!LH$5,OSIT!$1:$1,0)))/1000,SUM(KV17:LG17)),"")</f>
        <v>24.822400000000002</v>
      </c>
      <c r="LI17" s="101">
        <f>+IFERROR(IF(ISTEXT(LI$5)=FALSE,(INDEX(OSIT!$1:$1048576,MATCH(Ositran!$B17,OSIT!$A:$A,0),MATCH(Ositran!LI$5,OSIT!$1:$1,0)))/1000,SUM(KW17:LH17)),"")</f>
        <v>21.1904</v>
      </c>
      <c r="LJ17" s="101">
        <f>+IFERROR(IF(ISTEXT(LJ$5)=FALSE,(INDEX(OSIT!$1:$1048576,MATCH(Ositran!$B17,OSIT!$A:$A,0),MATCH(Ositran!LJ$5,OSIT!$1:$1,0)))/1000,SUM(KX17:LI17)),"")</f>
        <v>24.227</v>
      </c>
      <c r="LK17" s="101">
        <f>+IFERROR(IF(ISTEXT(LK$5)=FALSE,(INDEX(OSIT!$1:$1048576,MATCH(Ositran!$B17,OSIT!$A:$A,0),MATCH(Ositran!LK$5,OSIT!$1:$1,0)))/1000,SUM(KY17:LJ17)),"")</f>
        <v>23.756799999999998</v>
      </c>
      <c r="LL17" s="101">
        <f>+IFERROR(IF(ISTEXT(LL$5)=FALSE,(INDEX(OSIT!$1:$1048576,MATCH(Ositran!$B17,OSIT!$A:$A,0),MATCH(Ositran!LL$5,OSIT!$1:$1,0)))/1000,SUM(KZ17:LK17)),"")</f>
        <v>27.273599999999998</v>
      </c>
      <c r="LM17" s="101">
        <f>+IFERROR(IF(ISTEXT(LM$5)=FALSE,(INDEX(OSIT!$1:$1048576,MATCH(Ositran!$B17,OSIT!$A:$A,0),MATCH(Ositran!LM$5,OSIT!$1:$1,0)))/1000,SUM(LA17:LL17)),"")</f>
        <v>28.684799999999999</v>
      </c>
      <c r="LN17" s="101">
        <f>+IFERROR(IF(ISTEXT(LN$5)=FALSE,(INDEX(OSIT!$1:$1048576,MATCH(Ositran!$B17,OSIT!$A:$A,0),MATCH(Ositran!LN$5,OSIT!$1:$1,0)))/1000,SUM(LB17:LM17)),"")</f>
        <v>25.574400000000001</v>
      </c>
      <c r="LO17" s="101">
        <f>+IFERROR(IF(ISTEXT(LO$5)=FALSE,(INDEX(OSIT!$1:$1048576,MATCH(Ositran!$B17,OSIT!$A:$A,0),MATCH(Ositran!LO$5,OSIT!$1:$1,0)))/1000,SUM(LC17:LN17)),"")</f>
        <v>24.7456</v>
      </c>
      <c r="LP17" s="142">
        <f>+IFERROR(IF(ISTEXT(LP$5)=FALSE,(INDEX(OSIT!$1:$1048576,MATCH(Ositran!$B17,OSIT!$A:$A,0),MATCH(Ositran!LP$5,OSIT!$1:$1,0)))/1000,SUM(LD17:LO17)),"")</f>
        <v>290.95160000000004</v>
      </c>
      <c r="LQ17" s="101">
        <f>+IFERROR(IF(ISTEXT(LQ$5)=FALSE,(INDEX(OSIT!$1:$1048576,MATCH(Ositran!$B17,OSIT!$A:$A,0),MATCH(Ositran!LQ$5,OSIT!$1:$1,0)))/1000,SUM(LE17:LP17)),"")</f>
        <v>18.796799999999998</v>
      </c>
      <c r="LR17" s="101">
        <f>+IFERROR(IF(ISTEXT(LR$5)=FALSE,(INDEX(OSIT!$1:$1048576,MATCH(Ositran!$B17,OSIT!$A:$A,0),MATCH(Ositran!LR$5,OSIT!$1:$1,0)))/1000,SUM(LF17:LQ17)),"")</f>
        <v>15.811200000000001</v>
      </c>
      <c r="LS17" s="101">
        <f>+IFERROR(IF(ISTEXT(LS$5)=FALSE,(INDEX(OSIT!$1:$1048576,MATCH(Ositran!$B17,OSIT!$A:$A,0),MATCH(Ositran!LS$5,OSIT!$1:$1,0)))/1000,SUM(LG17:LR17)),"")</f>
        <v>13.9945</v>
      </c>
      <c r="LT17" s="101">
        <f>+IFERROR(IF(ISTEXT(LT$5)=FALSE,(INDEX(OSIT!$1:$1048576,MATCH(Ositran!$B17,OSIT!$A:$A,0),MATCH(Ositran!LT$5,OSIT!$1:$1,0)))/1000,SUM(LH17:LS17)),"")</f>
        <v>14.114100000000001</v>
      </c>
      <c r="LU17" s="101">
        <f>+IFERROR(IF(ISTEXT(LU$5)=FALSE,(INDEX(OSIT!$1:$1048576,MATCH(Ositran!$B17,OSIT!$A:$A,0),MATCH(Ositran!LU$5,OSIT!$1:$1,0)))/1000,SUM(LI17:LT17)),"")</f>
        <v>17.354700000000001</v>
      </c>
      <c r="LV17" s="101">
        <f>+IFERROR(IF(ISTEXT(LV$5)=FALSE,(INDEX(OSIT!$1:$1048576,MATCH(Ositran!$B17,OSIT!$A:$A,0),MATCH(Ositran!LV$5,OSIT!$1:$1,0)))/1000,SUM(LJ17:LU17)),"")</f>
        <v>20.275200000000002</v>
      </c>
      <c r="LW17" s="101">
        <f>+IFERROR(IF(ISTEXT(LW$5)=FALSE,(INDEX(OSIT!$1:$1048576,MATCH(Ositran!$B17,OSIT!$A:$A,0),MATCH(Ositran!LW$5,OSIT!$1:$1,0)))/1000,SUM(LK17:LV17)),"")</f>
        <v>26.864999999999998</v>
      </c>
      <c r="LX17" s="101">
        <f>+IFERROR(IF(ISTEXT(LX$5)=FALSE,(INDEX(OSIT!$1:$1048576,MATCH(Ositran!$B17,OSIT!$A:$A,0),MATCH(Ositran!LX$5,OSIT!$1:$1,0)))/1000,SUM(LL17:LW17)),"")</f>
        <v>29.241299999999999</v>
      </c>
      <c r="LY17" s="101">
        <f>+IFERROR(IF(ISTEXT(LY$5)=FALSE,(INDEX(OSIT!$1:$1048576,MATCH(Ositran!$B17,OSIT!$A:$A,0),MATCH(Ositran!LY$5,OSIT!$1:$1,0)))/1000,SUM(LM17:LX17)),"")</f>
        <v>33.066000000000003</v>
      </c>
      <c r="LZ17" s="101">
        <f>+IFERROR(IF(ISTEXT(LZ$5)=FALSE,(INDEX(OSIT!$1:$1048576,MATCH(Ositran!$B17,OSIT!$A:$A,0),MATCH(Ositran!LZ$5,OSIT!$1:$1,0)))/1000,SUM(LN17:LY17)),"")</f>
        <v>38.748599999999975</v>
      </c>
      <c r="MA17" s="101">
        <f>+IFERROR(IF(ISTEXT(MA$5)=FALSE,(INDEX(OSIT!$1:$1048576,MATCH(Ositran!$B17,OSIT!$A:$A,0),MATCH(Ositran!MA$5,OSIT!$1:$1,0)))/1000,SUM(LO17:LZ17)),"")</f>
        <v>0</v>
      </c>
      <c r="MB17" s="101">
        <f>+IFERROR(IF(ISTEXT(MB$5)=FALSE,(INDEX(OSIT!$1:$1048576,MATCH(Ositran!$B17,OSIT!$A:$A,0),MATCH(Ositran!MB$5,OSIT!$1:$1,0)))/1000,SUM(LP17:MA17)),"")</f>
        <v>0</v>
      </c>
      <c r="MC17" s="142">
        <f>+IFERROR(IF(ISTEXT(MC$5)=FALSE,(INDEX(OSIT!$1:$1048576,MATCH(Ositran!$B17,OSIT!$A:$A,0),MATCH(Ositran!MC$5,OSIT!$1:$1,0)))/1000,SUM(LQ17:MB17)),"")</f>
        <v>228.26739999999998</v>
      </c>
      <c r="MD17" s="101" t="str">
        <f>+IFERROR(IF(ISTEXT(MD$5)=FALSE,(INDEX(OSIT!$1:$1048576,MATCH(Ositran!$B17,OSIT!$A:$A,0),MATCH(Ositran!MD$5,OSIT!$1:$1,0)))/1000,SUM(LR17:MC17)),"")</f>
        <v/>
      </c>
      <c r="ME17" s="101" t="str">
        <f>+IFERROR(IF(ISTEXT(ME$5)=FALSE,(INDEX(OSIT!$1:$1048576,MATCH(Ositran!$B17,OSIT!$A:$A,0),MATCH(Ositran!ME$5,OSIT!$1:$1,0)))/1000,SUM(LS17:MD17)),"")</f>
        <v/>
      </c>
      <c r="MF17" s="101" t="str">
        <f>+IFERROR(IF(ISTEXT(MF$5)=FALSE,(INDEX(OSIT!$1:$1048576,MATCH(Ositran!$B17,OSIT!$A:$A,0),MATCH(Ositran!MF$5,OSIT!$1:$1,0)))/1000,SUM(LT17:ME17)),"")</f>
        <v/>
      </c>
      <c r="MG17" s="101" t="str">
        <f>+IFERROR(IF(ISTEXT(MG$5)=FALSE,(INDEX(OSIT!$1:$1048576,MATCH(Ositran!$B17,OSIT!$A:$A,0),MATCH(Ositran!MG$5,OSIT!$1:$1,0)))/1000,SUM(LU17:MF17)),"")</f>
        <v/>
      </c>
      <c r="MH17" s="101" t="str">
        <f>+IFERROR(IF(ISTEXT(MH$5)=FALSE,(INDEX(OSIT!$1:$1048576,MATCH(Ositran!$B17,OSIT!$A:$A,0),MATCH(Ositran!MH$5,OSIT!$1:$1,0)))/1000,SUM(LV17:MG17)),"")</f>
        <v/>
      </c>
      <c r="MI17" s="101" t="str">
        <f>+IFERROR(IF(ISTEXT(MI$5)=FALSE,(INDEX(OSIT!$1:$1048576,MATCH(Ositran!$B17,OSIT!$A:$A,0),MATCH(Ositran!MI$5,OSIT!$1:$1,0)))/1000,SUM(LW17:MH17)),"")</f>
        <v/>
      </c>
      <c r="MJ17" s="101" t="str">
        <f>+IFERROR(IF(ISTEXT(MJ$5)=FALSE,(INDEX(OSIT!$1:$1048576,MATCH(Ositran!$B17,OSIT!$A:$A,0),MATCH(Ositran!MJ$5,OSIT!$1:$1,0)))/1000,SUM(LX17:MI17)),"")</f>
        <v/>
      </c>
      <c r="MK17" s="101" t="str">
        <f>+IFERROR(IF(ISTEXT(MK$5)=FALSE,(INDEX(OSIT!$1:$1048576,MATCH(Ositran!$B17,OSIT!$A:$A,0),MATCH(Ositran!MK$5,OSIT!$1:$1,0)))/1000,SUM(LY17:MJ17)),"")</f>
        <v/>
      </c>
      <c r="ML17" s="101" t="str">
        <f>+IFERROR(IF(ISTEXT(ML$5)=FALSE,(INDEX(OSIT!$1:$1048576,MATCH(Ositran!$B17,OSIT!$A:$A,0),MATCH(Ositran!ML$5,OSIT!$1:$1,0)))/1000,SUM(LZ17:MK17)),"")</f>
        <v/>
      </c>
      <c r="MM17" s="101" t="str">
        <f>+IFERROR(IF(ISTEXT(MM$5)=FALSE,(INDEX(OSIT!$1:$1048576,MATCH(Ositran!$B17,OSIT!$A:$A,0),MATCH(Ositran!MM$5,OSIT!$1:$1,0)))/1000,SUM(MA17:ML17)),"")</f>
        <v/>
      </c>
      <c r="MN17" s="101" t="str">
        <f>+IFERROR(IF(ISTEXT(MN$5)=FALSE,(INDEX(OSIT!$1:$1048576,MATCH(Ositran!$B17,OSIT!$A:$A,0),MATCH(Ositran!MN$5,OSIT!$1:$1,0)))/1000,SUM(MB17:MM17)),"")</f>
        <v/>
      </c>
      <c r="MO17" s="101" t="str">
        <f>+IFERROR(IF(ISTEXT(MO$5)=FALSE,(INDEX(OSIT!$1:$1048576,MATCH(Ositran!$B17,OSIT!$A:$A,0),MATCH(Ositran!MO$5,OSIT!$1:$1,0)))/1000,SUM(MC17:MN17)),"")</f>
        <v/>
      </c>
      <c r="MP17" s="142">
        <f>+IFERROR(IF(ISTEXT(MP$5)=FALSE,(INDEX(OSIT!$1:$1048576,MATCH(Ositran!$B17,OSIT!$A:$A,0),MATCH(Ositran!MP$5,OSIT!$1:$1,0)))/1000,SUM(MD17:MO17)),"")</f>
        <v>0</v>
      </c>
    </row>
    <row r="18" spans="2:354" s="5" customFormat="1">
      <c r="B18" s="9"/>
      <c r="P18" s="140"/>
      <c r="AC18" s="140"/>
      <c r="AP18" s="140"/>
      <c r="BC18" s="140"/>
      <c r="BP18" s="140"/>
      <c r="CC18" s="140"/>
      <c r="CP18" s="140"/>
      <c r="DC18" s="140"/>
      <c r="DP18" s="140"/>
      <c r="EC18" s="140"/>
      <c r="EP18" s="140"/>
      <c r="FC18" s="140"/>
      <c r="FP18" s="140"/>
      <c r="GC18" s="140"/>
      <c r="GP18" s="140"/>
      <c r="HC18" s="140"/>
      <c r="HP18" s="140"/>
      <c r="IC18" s="140"/>
      <c r="IP18" s="140"/>
      <c r="JC18" s="140"/>
      <c r="JP18" s="140"/>
      <c r="KC18" s="140"/>
      <c r="KP18" s="140"/>
      <c r="LC18" s="140"/>
      <c r="LP18" s="140"/>
      <c r="MC18" s="140"/>
      <c r="MP18" s="140"/>
    </row>
    <row r="19" spans="2:354" s="5" customFormat="1">
      <c r="B19" s="9"/>
      <c r="C19" s="283" t="s">
        <v>78</v>
      </c>
      <c r="D19" s="281"/>
      <c r="E19" s="281"/>
      <c r="F19" s="281"/>
      <c r="G19" s="281"/>
      <c r="H19" s="281"/>
      <c r="I19" s="281"/>
      <c r="J19" s="281"/>
      <c r="K19" s="281"/>
      <c r="L19" s="281"/>
      <c r="M19" s="281"/>
      <c r="N19" s="281"/>
      <c r="O19" s="281"/>
      <c r="P19" s="282"/>
      <c r="Q19" s="281"/>
      <c r="R19" s="281"/>
      <c r="S19" s="281"/>
      <c r="T19" s="281"/>
      <c r="U19" s="281"/>
      <c r="V19" s="281"/>
      <c r="W19" s="281"/>
      <c r="X19" s="281"/>
      <c r="Y19" s="281"/>
      <c r="Z19" s="281"/>
      <c r="AA19" s="281"/>
      <c r="AB19" s="281"/>
      <c r="AC19" s="282"/>
      <c r="AD19" s="281"/>
      <c r="AE19" s="281"/>
      <c r="AF19" s="281"/>
      <c r="AG19" s="281"/>
      <c r="AH19" s="281"/>
      <c r="AI19" s="281"/>
      <c r="AJ19" s="281"/>
      <c r="AK19" s="281"/>
      <c r="AL19" s="281"/>
      <c r="AM19" s="281"/>
      <c r="AN19" s="281"/>
      <c r="AO19" s="281"/>
      <c r="AP19" s="282"/>
      <c r="AQ19" s="281"/>
      <c r="AR19" s="281"/>
      <c r="AS19" s="281"/>
      <c r="AT19" s="281"/>
      <c r="AU19" s="281"/>
      <c r="AV19" s="281"/>
      <c r="AW19" s="281"/>
      <c r="AX19" s="281"/>
      <c r="AY19" s="281"/>
      <c r="AZ19" s="281"/>
      <c r="BA19" s="281"/>
      <c r="BB19" s="281"/>
      <c r="BC19" s="282"/>
      <c r="BD19" s="281"/>
      <c r="BE19" s="281"/>
      <c r="BF19" s="281"/>
      <c r="BG19" s="281"/>
      <c r="BH19" s="281"/>
      <c r="BI19" s="281"/>
      <c r="BJ19" s="281"/>
      <c r="BK19" s="281"/>
      <c r="BL19" s="281"/>
      <c r="BM19" s="281"/>
      <c r="BN19" s="281"/>
      <c r="BO19" s="281"/>
      <c r="BP19" s="282"/>
      <c r="BQ19" s="281"/>
      <c r="BR19" s="281"/>
      <c r="BS19" s="281"/>
      <c r="BT19" s="281"/>
      <c r="BU19" s="281"/>
      <c r="BV19" s="281"/>
      <c r="BW19" s="281"/>
      <c r="BX19" s="281"/>
      <c r="BY19" s="281"/>
      <c r="BZ19" s="281"/>
      <c r="CA19" s="281"/>
      <c r="CB19" s="281"/>
      <c r="CC19" s="282"/>
      <c r="CD19" s="281"/>
      <c r="CE19" s="281"/>
      <c r="CF19" s="281"/>
      <c r="CG19" s="281"/>
      <c r="CH19" s="281"/>
      <c r="CI19" s="281"/>
      <c r="CJ19" s="281"/>
      <c r="CK19" s="281"/>
      <c r="CL19" s="281"/>
      <c r="CM19" s="281"/>
      <c r="CN19" s="281"/>
      <c r="CO19" s="281"/>
      <c r="CP19" s="282"/>
      <c r="CQ19" s="281"/>
      <c r="CR19" s="281"/>
      <c r="CS19" s="281"/>
      <c r="CT19" s="281"/>
      <c r="CU19" s="281"/>
      <c r="CV19" s="281"/>
      <c r="CW19" s="281"/>
      <c r="CX19" s="281"/>
      <c r="CY19" s="281"/>
      <c r="CZ19" s="281"/>
      <c r="DA19" s="281"/>
      <c r="DB19" s="281"/>
      <c r="DC19" s="282"/>
      <c r="DD19" s="281"/>
      <c r="DE19" s="281"/>
      <c r="DF19" s="281"/>
      <c r="DG19" s="281"/>
      <c r="DH19" s="281"/>
      <c r="DI19" s="281"/>
      <c r="DJ19" s="281"/>
      <c r="DK19" s="281"/>
      <c r="DL19" s="281"/>
      <c r="DM19" s="281"/>
      <c r="DN19" s="281"/>
      <c r="DO19" s="281"/>
      <c r="DP19" s="282"/>
      <c r="DQ19" s="281"/>
      <c r="DR19" s="281"/>
      <c r="DS19" s="281"/>
      <c r="DT19" s="281"/>
      <c r="DU19" s="281"/>
      <c r="DV19" s="281"/>
      <c r="DW19" s="281"/>
      <c r="DX19" s="281"/>
      <c r="DY19" s="281"/>
      <c r="DZ19" s="281"/>
      <c r="EA19" s="281"/>
      <c r="EB19" s="281"/>
      <c r="EC19" s="282"/>
      <c r="ED19" s="281"/>
      <c r="EE19" s="281"/>
      <c r="EF19" s="281"/>
      <c r="EG19" s="281"/>
      <c r="EH19" s="281"/>
      <c r="EI19" s="281"/>
      <c r="EJ19" s="281"/>
      <c r="EK19" s="281"/>
      <c r="EL19" s="281"/>
      <c r="EM19" s="281"/>
      <c r="EN19" s="281"/>
      <c r="EO19" s="281"/>
      <c r="EP19" s="282"/>
      <c r="EQ19" s="281"/>
      <c r="ER19" s="281"/>
      <c r="ES19" s="281"/>
      <c r="ET19" s="281"/>
      <c r="EU19" s="281"/>
      <c r="EV19" s="281"/>
      <c r="EW19" s="281"/>
      <c r="EX19" s="281"/>
      <c r="EY19" s="281"/>
      <c r="EZ19" s="281"/>
      <c r="FA19" s="281"/>
      <c r="FB19" s="281"/>
      <c r="FC19" s="282"/>
      <c r="FD19" s="281"/>
      <c r="FE19" s="281"/>
      <c r="FF19" s="281"/>
      <c r="FG19" s="281"/>
      <c r="FH19" s="281"/>
      <c r="FI19" s="281"/>
      <c r="FJ19" s="281"/>
      <c r="FK19" s="281"/>
      <c r="FL19" s="281"/>
      <c r="FM19" s="281"/>
      <c r="FN19" s="281"/>
      <c r="FO19" s="281"/>
      <c r="FP19" s="282"/>
      <c r="FQ19" s="281"/>
      <c r="FR19" s="281"/>
      <c r="FS19" s="281"/>
      <c r="FT19" s="281"/>
      <c r="FU19" s="281"/>
      <c r="FV19" s="281"/>
      <c r="FW19" s="281"/>
      <c r="FX19" s="281"/>
      <c r="FY19" s="281"/>
      <c r="FZ19" s="281"/>
      <c r="GA19" s="281"/>
      <c r="GB19" s="281"/>
      <c r="GC19" s="282"/>
      <c r="GD19" s="281"/>
      <c r="GE19" s="281"/>
      <c r="GF19" s="281"/>
      <c r="GG19" s="281"/>
      <c r="GH19" s="281"/>
      <c r="GI19" s="281"/>
      <c r="GJ19" s="281"/>
      <c r="GK19" s="281"/>
      <c r="GL19" s="281"/>
      <c r="GM19" s="281"/>
      <c r="GN19" s="281"/>
      <c r="GO19" s="281"/>
      <c r="GP19" s="282"/>
      <c r="GQ19" s="281"/>
      <c r="GR19" s="281"/>
      <c r="GS19" s="281"/>
      <c r="GT19" s="281"/>
      <c r="GU19" s="281"/>
      <c r="GV19" s="281"/>
      <c r="GW19" s="281"/>
      <c r="GX19" s="281"/>
      <c r="GY19" s="281"/>
      <c r="GZ19" s="281"/>
      <c r="HA19" s="281"/>
      <c r="HB19" s="281"/>
      <c r="HC19" s="282"/>
      <c r="HD19" s="281"/>
      <c r="HE19" s="281"/>
      <c r="HF19" s="281"/>
      <c r="HG19" s="281"/>
      <c r="HH19" s="281"/>
      <c r="HI19" s="281"/>
      <c r="HJ19" s="281"/>
      <c r="HK19" s="281"/>
      <c r="HL19" s="281"/>
      <c r="HM19" s="281"/>
      <c r="HN19" s="281"/>
      <c r="HO19" s="281"/>
      <c r="HP19" s="282"/>
      <c r="HQ19" s="281"/>
      <c r="HR19" s="281"/>
      <c r="HS19" s="281"/>
      <c r="HT19" s="281"/>
      <c r="HU19" s="281"/>
      <c r="HV19" s="281"/>
      <c r="HW19" s="281"/>
      <c r="HX19" s="281"/>
      <c r="HY19" s="281"/>
      <c r="HZ19" s="281"/>
      <c r="IA19" s="281"/>
      <c r="IB19" s="281"/>
      <c r="IC19" s="282"/>
      <c r="ID19" s="281"/>
      <c r="IE19" s="281"/>
      <c r="IF19" s="281"/>
      <c r="IG19" s="281"/>
      <c r="IH19" s="281"/>
      <c r="II19" s="281"/>
      <c r="IJ19" s="281"/>
      <c r="IK19" s="281"/>
      <c r="IL19" s="281"/>
      <c r="IM19" s="281"/>
      <c r="IN19" s="281"/>
      <c r="IO19" s="281"/>
      <c r="IP19" s="282"/>
      <c r="IQ19" s="281"/>
      <c r="IR19" s="281"/>
      <c r="IS19" s="281"/>
      <c r="IT19" s="281"/>
      <c r="IU19" s="281"/>
      <c r="IV19" s="281"/>
      <c r="IW19" s="281"/>
      <c r="IX19" s="281"/>
      <c r="IY19" s="281"/>
      <c r="IZ19" s="281"/>
      <c r="JA19" s="281"/>
      <c r="JB19" s="281"/>
      <c r="JC19" s="282"/>
      <c r="JD19" s="281"/>
      <c r="JE19" s="281"/>
      <c r="JF19" s="281"/>
      <c r="JG19" s="281"/>
      <c r="JH19" s="281"/>
      <c r="JI19" s="281"/>
      <c r="JJ19" s="281"/>
      <c r="JK19" s="281"/>
      <c r="JL19" s="281"/>
      <c r="JM19" s="281"/>
      <c r="JN19" s="281"/>
      <c r="JO19" s="281"/>
      <c r="JP19" s="282"/>
      <c r="JQ19" s="281"/>
      <c r="JR19" s="281"/>
      <c r="JS19" s="281"/>
      <c r="JT19" s="281"/>
      <c r="JU19" s="281"/>
      <c r="JV19" s="281"/>
      <c r="JW19" s="281"/>
      <c r="JX19" s="281"/>
      <c r="JY19" s="281"/>
      <c r="JZ19" s="281"/>
      <c r="KA19" s="281"/>
      <c r="KB19" s="281"/>
      <c r="KC19" s="282"/>
      <c r="KD19" s="281"/>
      <c r="KE19" s="281"/>
      <c r="KF19" s="281"/>
      <c r="KG19" s="281"/>
      <c r="KH19" s="281"/>
      <c r="KI19" s="281"/>
      <c r="KJ19" s="281"/>
      <c r="KK19" s="281"/>
      <c r="KL19" s="281"/>
      <c r="KM19" s="281"/>
      <c r="KN19" s="281"/>
      <c r="KO19" s="281"/>
      <c r="KP19" s="282"/>
      <c r="KQ19" s="281"/>
      <c r="KR19" s="281"/>
      <c r="KS19" s="281"/>
      <c r="KT19" s="281"/>
      <c r="KU19" s="281"/>
      <c r="KV19" s="281"/>
      <c r="KW19" s="281"/>
      <c r="KX19" s="281"/>
      <c r="KY19" s="281"/>
      <c r="KZ19" s="281"/>
      <c r="LA19" s="281"/>
      <c r="LB19" s="281"/>
      <c r="LC19" s="282"/>
      <c r="LD19" s="281"/>
      <c r="LE19" s="281"/>
      <c r="LF19" s="281"/>
      <c r="LG19" s="281"/>
      <c r="LH19" s="281"/>
      <c r="LI19" s="281"/>
      <c r="LJ19" s="281"/>
      <c r="LK19" s="281"/>
      <c r="LL19" s="281"/>
      <c r="LM19" s="281"/>
      <c r="LN19" s="281"/>
      <c r="LO19" s="281"/>
      <c r="LP19" s="282"/>
      <c r="LQ19" s="281"/>
      <c r="LR19" s="281"/>
      <c r="LS19" s="281"/>
      <c r="LT19" s="281"/>
      <c r="LU19" s="281"/>
      <c r="LV19" s="281"/>
      <c r="LW19" s="281"/>
      <c r="LX19" s="281"/>
      <c r="LY19" s="281"/>
      <c r="LZ19" s="281"/>
      <c r="MA19" s="281"/>
      <c r="MB19" s="281"/>
      <c r="MC19" s="282"/>
      <c r="MD19" s="281"/>
      <c r="ME19" s="281"/>
      <c r="MF19" s="281"/>
      <c r="MG19" s="281"/>
      <c r="MH19" s="281"/>
      <c r="MI19" s="281"/>
      <c r="MJ19" s="281"/>
      <c r="MK19" s="281"/>
      <c r="ML19" s="281"/>
      <c r="MM19" s="281"/>
      <c r="MN19" s="281"/>
      <c r="MO19" s="281"/>
      <c r="MP19" s="282"/>
    </row>
    <row r="20" spans="2:354" s="5" customFormat="1">
      <c r="B20" s="9" t="s">
        <v>77</v>
      </c>
      <c r="C20" s="285" t="s">
        <v>523</v>
      </c>
      <c r="D20" s="101"/>
      <c r="E20" s="101"/>
      <c r="F20" s="101"/>
      <c r="G20" s="101"/>
      <c r="H20" s="101"/>
      <c r="I20" s="101"/>
      <c r="J20" s="101"/>
      <c r="K20" s="101"/>
      <c r="L20" s="101"/>
      <c r="M20" s="101"/>
      <c r="N20" s="101"/>
      <c r="O20" s="101"/>
      <c r="P20" s="142"/>
      <c r="Q20" s="101"/>
      <c r="R20" s="101"/>
      <c r="S20" s="101"/>
      <c r="T20" s="101"/>
      <c r="U20" s="101"/>
      <c r="V20" s="101"/>
      <c r="W20" s="101"/>
      <c r="X20" s="101"/>
      <c r="Y20" s="101"/>
      <c r="Z20" s="101"/>
      <c r="AA20" s="101"/>
      <c r="AB20" s="101"/>
      <c r="AC20" s="142"/>
      <c r="AD20" s="101"/>
      <c r="AE20" s="101"/>
      <c r="AF20" s="101"/>
      <c r="AG20" s="101"/>
      <c r="AH20" s="101"/>
      <c r="AI20" s="101"/>
      <c r="AJ20" s="101"/>
      <c r="AK20" s="101"/>
      <c r="AL20" s="101"/>
      <c r="AM20" s="101"/>
      <c r="AN20" s="101"/>
      <c r="AO20" s="101"/>
      <c r="AP20" s="142"/>
      <c r="AQ20" s="101">
        <v>0</v>
      </c>
      <c r="AR20" s="101">
        <v>0</v>
      </c>
      <c r="AS20" s="101">
        <v>0</v>
      </c>
      <c r="AT20" s="101">
        <v>0</v>
      </c>
      <c r="AU20" s="101">
        <v>0</v>
      </c>
      <c r="AV20" s="101">
        <v>0</v>
      </c>
      <c r="AW20" s="101">
        <v>0</v>
      </c>
      <c r="AX20" s="101">
        <v>0</v>
      </c>
      <c r="AY20" s="101">
        <v>0</v>
      </c>
      <c r="AZ20" s="101">
        <v>0</v>
      </c>
      <c r="BA20" s="101">
        <v>298.012</v>
      </c>
      <c r="BB20" s="101">
        <v>334.99299999999999</v>
      </c>
      <c r="BC20" s="142">
        <v>633.005</v>
      </c>
      <c r="BD20" s="101">
        <v>327.233</v>
      </c>
      <c r="BE20" s="101">
        <v>293.017</v>
      </c>
      <c r="BF20" s="101">
        <v>305.20999999999998</v>
      </c>
      <c r="BG20" s="101">
        <v>309.68599999999998</v>
      </c>
      <c r="BH20" s="101">
        <v>296.15499999999997</v>
      </c>
      <c r="BI20" s="101">
        <v>278.96800000000002</v>
      </c>
      <c r="BJ20" s="101">
        <v>313.42899999999997</v>
      </c>
      <c r="BK20" s="101">
        <v>321.99200000000002</v>
      </c>
      <c r="BL20" s="101">
        <v>284.392</v>
      </c>
      <c r="BM20" s="101">
        <v>313.24799999999999</v>
      </c>
      <c r="BN20" s="101">
        <v>297.23500000000001</v>
      </c>
      <c r="BO20" s="101">
        <v>330.46600000000001</v>
      </c>
      <c r="BP20" s="142">
        <v>3671.0309999999999</v>
      </c>
      <c r="BQ20" s="101">
        <v>320.75599999999997</v>
      </c>
      <c r="BR20" s="101">
        <v>286.51100000000002</v>
      </c>
      <c r="BS20" s="101">
        <v>324.39699999999999</v>
      </c>
      <c r="BT20" s="101">
        <v>281.31</v>
      </c>
      <c r="BU20" s="101">
        <v>299.06</v>
      </c>
      <c r="BV20" s="101">
        <v>292.85300000000001</v>
      </c>
      <c r="BW20" s="101">
        <v>329.07499999999999</v>
      </c>
      <c r="BX20" s="101">
        <v>319.49099999999999</v>
      </c>
      <c r="BY20" s="101">
        <v>284.15899999999999</v>
      </c>
      <c r="BZ20" s="101">
        <v>316.20999999999998</v>
      </c>
      <c r="CA20" s="101">
        <v>308.98200000000003</v>
      </c>
      <c r="CB20" s="101">
        <v>343.505</v>
      </c>
      <c r="CC20" s="142">
        <v>3706.3090000000002</v>
      </c>
      <c r="CD20" s="101">
        <v>339.803</v>
      </c>
      <c r="CE20" s="101">
        <v>302.83999999999997</v>
      </c>
      <c r="CF20" s="101">
        <v>320.64299999999997</v>
      </c>
      <c r="CG20" s="101">
        <v>325.29599999999999</v>
      </c>
      <c r="CH20" s="101">
        <v>309.44</v>
      </c>
      <c r="CI20" s="101">
        <v>312.99799999999999</v>
      </c>
      <c r="CJ20" s="101">
        <v>340.53100000000001</v>
      </c>
      <c r="CK20" s="101">
        <v>337.86</v>
      </c>
      <c r="CL20" s="101">
        <v>314.42500000000001</v>
      </c>
      <c r="CM20" s="101">
        <v>335.60899999999998</v>
      </c>
      <c r="CN20" s="101">
        <v>330.096</v>
      </c>
      <c r="CO20" s="101">
        <v>343.09800000000001</v>
      </c>
      <c r="CP20" s="142">
        <v>3912.6390000000001</v>
      </c>
      <c r="CQ20" s="101">
        <v>371.40499999999997</v>
      </c>
      <c r="CR20" s="101">
        <v>335.94400000000002</v>
      </c>
      <c r="CS20" s="101">
        <v>345.05</v>
      </c>
      <c r="CT20" s="101">
        <v>354.33600000000001</v>
      </c>
      <c r="CU20" s="101">
        <v>348.92899999999997</v>
      </c>
      <c r="CV20" s="101">
        <v>337.47399999999999</v>
      </c>
      <c r="CW20" s="101">
        <v>364.86900000000003</v>
      </c>
      <c r="CX20" s="101">
        <v>362.10899999999998</v>
      </c>
      <c r="CY20" s="101">
        <v>338.233</v>
      </c>
      <c r="CZ20" s="101">
        <v>371.13099999999997</v>
      </c>
      <c r="DA20" s="101">
        <v>365.60700000000003</v>
      </c>
      <c r="DB20" s="101">
        <v>407.75099999999998</v>
      </c>
      <c r="DC20" s="142">
        <v>4302.8379999999997</v>
      </c>
      <c r="DD20" s="101">
        <v>404.47</v>
      </c>
      <c r="DE20" s="101">
        <v>377.36500000000001</v>
      </c>
      <c r="DF20" s="101">
        <v>407.72899999999998</v>
      </c>
      <c r="DG20" s="101">
        <v>352.55900000000003</v>
      </c>
      <c r="DH20" s="101">
        <v>389.97800000000001</v>
      </c>
      <c r="DI20" s="101">
        <v>361.37900000000002</v>
      </c>
      <c r="DJ20" s="101">
        <v>417.14</v>
      </c>
      <c r="DK20" s="101">
        <v>399.32299999999998</v>
      </c>
      <c r="DL20" s="101">
        <v>364.22800000000001</v>
      </c>
      <c r="DM20" s="101">
        <v>391.77800000000002</v>
      </c>
      <c r="DN20" s="101">
        <v>389.01299999999998</v>
      </c>
      <c r="DO20" s="101">
        <v>414.19600000000003</v>
      </c>
      <c r="DP20" s="142">
        <v>4669.1580000000004</v>
      </c>
      <c r="DQ20" s="101">
        <v>419.39299999999997</v>
      </c>
      <c r="DR20" s="101">
        <v>384.27300000000002</v>
      </c>
      <c r="DS20" s="101">
        <v>383.762</v>
      </c>
      <c r="DT20" s="101">
        <v>391.01</v>
      </c>
      <c r="DU20" s="101">
        <v>390.30099999999999</v>
      </c>
      <c r="DV20" s="101">
        <v>376.92099999999999</v>
      </c>
      <c r="DW20" s="101">
        <v>425.76100000000002</v>
      </c>
      <c r="DX20" s="101">
        <v>407.08300000000003</v>
      </c>
      <c r="DY20" s="101">
        <v>380.17500000000001</v>
      </c>
      <c r="DZ20" s="101">
        <v>413.09699999999998</v>
      </c>
      <c r="EA20" s="101">
        <v>397.20699999999999</v>
      </c>
      <c r="EB20" s="101">
        <v>448.43</v>
      </c>
      <c r="EC20" s="142">
        <v>4817.4129999999996</v>
      </c>
      <c r="ED20" s="101">
        <v>446.64600000000002</v>
      </c>
      <c r="EE20" s="101">
        <v>413.36500000000001</v>
      </c>
      <c r="EF20" s="101">
        <v>417.82400000000001</v>
      </c>
      <c r="EG20" s="101">
        <v>435.02199999999999</v>
      </c>
      <c r="EH20" s="101">
        <v>421.822</v>
      </c>
      <c r="EI20" s="101">
        <v>413.851</v>
      </c>
      <c r="EJ20" s="101">
        <v>465.596</v>
      </c>
      <c r="EK20" s="101">
        <v>470.63099999999997</v>
      </c>
      <c r="EL20" s="101">
        <v>432.64400000000001</v>
      </c>
      <c r="EM20" s="101">
        <v>472.52</v>
      </c>
      <c r="EN20" s="101">
        <v>449.024</v>
      </c>
      <c r="EO20" s="101">
        <v>505.09</v>
      </c>
      <c r="EP20" s="142">
        <v>5344.0349999999999</v>
      </c>
      <c r="EQ20" s="101">
        <v>515.30100000000004</v>
      </c>
      <c r="ER20" s="101">
        <v>470.45499999999998</v>
      </c>
      <c r="ES20" s="101">
        <v>474.80799999999999</v>
      </c>
      <c r="ET20" s="101">
        <v>495.22899999999998</v>
      </c>
      <c r="EU20" s="101">
        <v>481.69900000000001</v>
      </c>
      <c r="EV20" s="101">
        <v>469.18400000000003</v>
      </c>
      <c r="EW20" s="101">
        <v>520.62800000000004</v>
      </c>
      <c r="EX20" s="101">
        <v>513.99199999999996</v>
      </c>
      <c r="EY20" s="101">
        <v>471.83100000000002</v>
      </c>
      <c r="EZ20" s="101">
        <v>508.38299999999998</v>
      </c>
      <c r="FA20" s="101">
        <v>479.37700000000001</v>
      </c>
      <c r="FB20" s="101">
        <v>544.96299999999997</v>
      </c>
      <c r="FC20" s="142">
        <v>5945.85</v>
      </c>
      <c r="FD20" s="101">
        <v>557.226</v>
      </c>
      <c r="FE20" s="101">
        <v>531.31200000000001</v>
      </c>
      <c r="FF20" s="101">
        <v>517.89400000000001</v>
      </c>
      <c r="FG20" s="101">
        <v>541.59900000000005</v>
      </c>
      <c r="FH20" s="101">
        <v>516.51599999999996</v>
      </c>
      <c r="FI20" s="101">
        <v>505.02800000000002</v>
      </c>
      <c r="FJ20" s="101">
        <v>557.18200000000002</v>
      </c>
      <c r="FK20" s="101">
        <v>562.45399999999995</v>
      </c>
      <c r="FL20" s="101">
        <v>528.17999999999995</v>
      </c>
      <c r="FM20" s="101">
        <v>568.57399999999996</v>
      </c>
      <c r="FN20" s="101">
        <v>540.399</v>
      </c>
      <c r="FO20" s="101">
        <v>587.89300000000003</v>
      </c>
      <c r="FP20" s="142">
        <v>6514.2569999999996</v>
      </c>
      <c r="FQ20" s="101">
        <v>605.596</v>
      </c>
      <c r="FR20" s="101">
        <v>552.88400000000001</v>
      </c>
      <c r="FS20" s="101">
        <v>602.91</v>
      </c>
      <c r="FT20" s="101">
        <v>519.96199999999999</v>
      </c>
      <c r="FU20" s="101">
        <v>559.60400000000004</v>
      </c>
      <c r="FV20" s="101">
        <v>547.471</v>
      </c>
      <c r="FW20" s="101">
        <v>595.59</v>
      </c>
      <c r="FX20" s="101">
        <v>602.86099999999999</v>
      </c>
      <c r="FY20" s="101">
        <v>550.11300000000006</v>
      </c>
      <c r="FZ20" s="101">
        <v>586.96400000000006</v>
      </c>
      <c r="GA20" s="101">
        <v>570.05399999999997</v>
      </c>
      <c r="GB20" s="101">
        <v>641.88699999999994</v>
      </c>
      <c r="GC20" s="142">
        <v>6935.8959999999997</v>
      </c>
      <c r="GD20" s="101">
        <v>646.87900000000002</v>
      </c>
      <c r="GE20" s="101">
        <v>587.58000000000004</v>
      </c>
      <c r="GF20" s="101">
        <v>590.05399999999997</v>
      </c>
      <c r="GG20" s="101">
        <v>600.03899999999999</v>
      </c>
      <c r="GH20" s="101">
        <v>579.85199999999998</v>
      </c>
      <c r="GI20" s="101">
        <v>547.38400000000001</v>
      </c>
      <c r="GJ20" s="101">
        <v>622.40899999999999</v>
      </c>
      <c r="GK20" s="101">
        <v>611.69200000000001</v>
      </c>
      <c r="GL20" s="101">
        <v>558.55999999999995</v>
      </c>
      <c r="GM20" s="101">
        <v>612.63199999999995</v>
      </c>
      <c r="GN20" s="101">
        <v>582.12300000000005</v>
      </c>
      <c r="GO20" s="101">
        <v>669.68700000000001</v>
      </c>
      <c r="GP20" s="142">
        <v>7208.8909999999996</v>
      </c>
      <c r="GQ20" s="101">
        <v>693.75800000000004</v>
      </c>
      <c r="GR20" s="101">
        <v>646.79300000000001</v>
      </c>
      <c r="GS20" s="101">
        <v>638.59400000000005</v>
      </c>
      <c r="GT20" s="101">
        <v>667.548</v>
      </c>
      <c r="GU20" s="101">
        <v>648.827</v>
      </c>
      <c r="GV20" s="101">
        <v>613.98900000000003</v>
      </c>
      <c r="GW20" s="101">
        <v>705.26099999999997</v>
      </c>
      <c r="GX20" s="101">
        <v>689.56200000000001</v>
      </c>
      <c r="GY20" s="101">
        <v>628.19000000000005</v>
      </c>
      <c r="GZ20" s="101">
        <v>697.12599999999998</v>
      </c>
      <c r="HA20" s="101">
        <v>644.31899999999996</v>
      </c>
      <c r="HB20" s="101">
        <v>743.33600000000001</v>
      </c>
      <c r="HC20" s="142">
        <v>8017.3029999999999</v>
      </c>
      <c r="HD20" s="101">
        <v>775.98800000000006</v>
      </c>
      <c r="HE20" s="101">
        <v>740.90200000000004</v>
      </c>
      <c r="HF20" s="101">
        <v>787.31899999999996</v>
      </c>
      <c r="HG20" s="101">
        <v>659.31600000000003</v>
      </c>
      <c r="HH20" s="101">
        <v>693.58900000000006</v>
      </c>
      <c r="HI20" s="101">
        <v>661.77700000000004</v>
      </c>
      <c r="HJ20" s="101">
        <v>788.82899999999995</v>
      </c>
      <c r="HK20" s="101">
        <v>750.44</v>
      </c>
      <c r="HL20" s="101">
        <v>690.68399999999997</v>
      </c>
      <c r="HM20" s="101">
        <v>737.42399999999998</v>
      </c>
      <c r="HN20" s="101">
        <v>727.95899999999995</v>
      </c>
      <c r="HO20" s="101">
        <v>797.03</v>
      </c>
      <c r="HP20" s="142">
        <v>8811.2569999999996</v>
      </c>
      <c r="HQ20" s="101">
        <v>815.19200000000001</v>
      </c>
      <c r="HR20" s="101">
        <v>755.15099999999995</v>
      </c>
      <c r="HS20" s="101">
        <v>650.15800000000002</v>
      </c>
      <c r="HT20" s="101">
        <v>726.04499999999996</v>
      </c>
      <c r="HU20" s="101">
        <v>747.12599999999998</v>
      </c>
      <c r="HV20" s="101">
        <v>723.44399999999996</v>
      </c>
      <c r="HW20" s="101">
        <v>841.36699999999996</v>
      </c>
      <c r="HX20" s="101">
        <v>788.06299999999999</v>
      </c>
      <c r="HY20" s="101">
        <v>717.65700000000004</v>
      </c>
      <c r="HZ20" s="101">
        <v>741.04300000000001</v>
      </c>
      <c r="IA20" s="101">
        <v>717.86400000000003</v>
      </c>
      <c r="IB20" s="101">
        <v>803.34699999999998</v>
      </c>
      <c r="IC20" s="142">
        <v>9026.4570000000003</v>
      </c>
      <c r="ID20" s="101">
        <v>855.899</v>
      </c>
      <c r="IE20" s="101">
        <v>793.15899999999999</v>
      </c>
      <c r="IF20" s="101">
        <v>852.90899999999999</v>
      </c>
      <c r="IG20" s="101">
        <v>750.83600000000001</v>
      </c>
      <c r="IH20" s="101">
        <v>772.53099999999995</v>
      </c>
      <c r="II20" s="101">
        <v>706.06</v>
      </c>
      <c r="IJ20" s="101">
        <v>798.375</v>
      </c>
      <c r="IK20" s="101">
        <v>810.30899999999997</v>
      </c>
      <c r="IL20" s="101">
        <v>759.22900000000004</v>
      </c>
      <c r="IM20" s="101">
        <v>792.24300000000005</v>
      </c>
      <c r="IN20" s="101">
        <v>764.3</v>
      </c>
      <c r="IO20" s="101">
        <v>867.29200000000003</v>
      </c>
      <c r="IP20" s="142">
        <v>9523.1419999999998</v>
      </c>
      <c r="IQ20" s="101">
        <f>+IFERROR(IF(ISTEXT(IQ$5)=FALSE,(INDEX(OSIT!$1:$1048576,MATCH(Ositran!$B20,OSIT!$A:$A,0),MATCH(Ositran!IQ$5,OSIT!$1:$1,0)))/1000,SUM(IE20:IP20)),"")</f>
        <v>901.45799999999997</v>
      </c>
      <c r="IR20" s="101">
        <f>+IFERROR(IF(ISTEXT(IR$5)=FALSE,(INDEX(OSIT!$1:$1048576,MATCH(Ositran!$B20,OSIT!$A:$A,0),MATCH(Ositran!IR$5,OSIT!$1:$1,0)))/1000,SUM(IF20:IQ20)),"")</f>
        <v>821.35400000000004</v>
      </c>
      <c r="IS20" s="101">
        <f>+IFERROR(IF(ISTEXT(IS$5)=FALSE,(INDEX(OSIT!$1:$1048576,MATCH(Ositran!$B20,OSIT!$A:$A,0),MATCH(Ositran!IS$5,OSIT!$1:$1,0)))/1000,SUM(IG20:IR20)),"")</f>
        <v>831.83900000000006</v>
      </c>
      <c r="IT20" s="101">
        <f>+IFERROR(IF(ISTEXT(IT$5)=FALSE,(INDEX(OSIT!$1:$1048576,MATCH(Ositran!$B20,OSIT!$A:$A,0),MATCH(Ositran!IT$5,OSIT!$1:$1,0)))/1000,SUM(IH20:IS20)),"")</f>
        <v>805.46100000000001</v>
      </c>
      <c r="IU20" s="101">
        <f>+IFERROR(IF(ISTEXT(IU$5)=FALSE,(INDEX(OSIT!$1:$1048576,MATCH(Ositran!$B20,OSIT!$A:$A,0),MATCH(Ositran!IU$5,OSIT!$1:$1,0)))/1000,SUM(II20:IT20)),"")</f>
        <v>769.35599999999999</v>
      </c>
      <c r="IV20" s="101">
        <f>+IFERROR(IF(ISTEXT(IV$5)=FALSE,(INDEX(OSIT!$1:$1048576,MATCH(Ositran!$B20,OSIT!$A:$A,0),MATCH(Ositran!IV$5,OSIT!$1:$1,0)))/1000,SUM(IJ20:IU20)),"")</f>
        <v>728.43600000000004</v>
      </c>
      <c r="IW20" s="101">
        <f>+IFERROR(IF(ISTEXT(IW$5)=FALSE,(INDEX(OSIT!$1:$1048576,MATCH(Ositran!$B20,OSIT!$A:$A,0),MATCH(Ositran!IW$5,OSIT!$1:$1,0)))/1000,SUM(IK20:IV20)),"")</f>
        <v>841.71799999999996</v>
      </c>
      <c r="IX20" s="101">
        <f>+IFERROR(IF(ISTEXT(IX$5)=FALSE,(INDEX(OSIT!$1:$1048576,MATCH(Ositran!$B20,OSIT!$A:$A,0),MATCH(Ositran!IX$5,OSIT!$1:$1,0)))/1000,SUM(IL20:IW20)),"")</f>
        <v>842.072</v>
      </c>
      <c r="IY20" s="101">
        <f>+IFERROR(IF(ISTEXT(IY$5)=FALSE,(INDEX(OSIT!$1:$1048576,MATCH(Ositran!$B20,OSIT!$A:$A,0),MATCH(Ositran!IY$5,OSIT!$1:$1,0)))/1000,SUM(IM20:IX20)),"")</f>
        <v>762.56600000000003</v>
      </c>
      <c r="IZ20" s="101">
        <f>+IFERROR(IF(ISTEXT(IZ$5)=FALSE,(INDEX(OSIT!$1:$1048576,MATCH(Ositran!$B20,OSIT!$A:$A,0),MATCH(Ositran!IZ$5,OSIT!$1:$1,0)))/1000,SUM(IN20:IY20)),"")</f>
        <v>813.952</v>
      </c>
      <c r="JA20" s="101">
        <f>+IFERROR(IF(ISTEXT(JA$5)=FALSE,(INDEX(OSIT!$1:$1048576,MATCH(Ositran!$B20,OSIT!$A:$A,0),MATCH(Ositran!JA$5,OSIT!$1:$1,0)))/1000,SUM(IO20:IZ20)),"")</f>
        <v>788.35599999999999</v>
      </c>
      <c r="JB20" s="101">
        <f>+IFERROR(IF(ISTEXT(JB$5)=FALSE,(INDEX(OSIT!$1:$1048576,MATCH(Ositran!$B20,OSIT!$A:$A,0),MATCH(Ositran!JB$5,OSIT!$1:$1,0)))/1000,SUM(IP20:JA20)),"")</f>
        <v>885.22400000000005</v>
      </c>
      <c r="JC20" s="142">
        <f>+IFERROR(IF(ISTEXT(JC$5)=FALSE,(INDEX(OSIT!$1:$1048576,MATCH(Ositran!$B20,OSIT!$A:$A,0),MATCH(Ositran!JC$5,OSIT!$1:$1,0)))/1000,SUM(IQ20:JB20)),"")</f>
        <v>9791.7919999999995</v>
      </c>
      <c r="JD20" s="101">
        <f>+IFERROR(IF(ISTEXT(JD$5)=FALSE,(INDEX(OSIT!$1:$1048576,MATCH(Ositran!$B20,OSIT!$A:$A,0),MATCH(Ositran!JD$5,OSIT!$1:$1,0)))/1000,SUM(IR20:JC20)),"")</f>
        <v>912.91399999999999</v>
      </c>
      <c r="JE20" s="101">
        <f>+IFERROR(IF(ISTEXT(JE$5)=FALSE,(INDEX(OSIT!$1:$1048576,MATCH(Ositran!$B20,OSIT!$A:$A,0),MATCH(Ositran!JE$5,OSIT!$1:$1,0)))/1000,SUM(IS20:JD20)),"")</f>
        <v>903.721</v>
      </c>
      <c r="JF20" s="101">
        <f>+IFERROR(IF(ISTEXT(JF$5)=FALSE,(INDEX(OSIT!$1:$1048576,MATCH(Ositran!$B20,OSIT!$A:$A,0),MATCH(Ositran!JF$5,OSIT!$1:$1,0)))/1000,SUM(IT20:JE20)),"")</f>
        <v>577.68799999999999</v>
      </c>
      <c r="JG20" s="101">
        <f>+IFERROR(IF(ISTEXT(JG$5)=FALSE,(INDEX(OSIT!$1:$1048576,MATCH(Ositran!$B20,OSIT!$A:$A,0),MATCH(Ositran!JG$5,OSIT!$1:$1,0)))/1000,SUM(IU20:JF20)),"")</f>
        <v>246.79900000000001</v>
      </c>
      <c r="JH20" s="101">
        <f>+IFERROR(IF(ISTEXT(JH$5)=FALSE,(INDEX(OSIT!$1:$1048576,MATCH(Ositran!$B20,OSIT!$A:$A,0),MATCH(Ositran!JH$5,OSIT!$1:$1,0)))/1000,SUM(IV20:JG20)),"")</f>
        <v>402.91800000000001</v>
      </c>
      <c r="JI20" s="101">
        <f>+IFERROR(IF(ISTEXT(JI$5)=FALSE,(INDEX(OSIT!$1:$1048576,MATCH(Ositran!$B20,OSIT!$A:$A,0),MATCH(Ositran!JI$5,OSIT!$1:$1,0)))/1000,SUM(IW20:JH20)),"")</f>
        <v>562.89700000000005</v>
      </c>
      <c r="JJ20" s="101">
        <f>+IFERROR(IF(ISTEXT(JJ$5)=FALSE,(INDEX(OSIT!$1:$1048576,MATCH(Ositran!$B20,OSIT!$A:$A,0),MATCH(Ositran!JJ$5,OSIT!$1:$1,0)))/1000,SUM(IX20:JI20)),"")</f>
        <v>735.18799999999999</v>
      </c>
      <c r="JK20" s="101">
        <f>+IFERROR(IF(ISTEXT(JK$5)=FALSE,(INDEX(OSIT!$1:$1048576,MATCH(Ositran!$B20,OSIT!$A:$A,0),MATCH(Ositran!JK$5,OSIT!$1:$1,0)))/1000,SUM(IY20:JJ20)),"")</f>
        <v>719.80200000000002</v>
      </c>
      <c r="JL20" s="101">
        <f>+IFERROR(IF(ISTEXT(JL$5)=FALSE,(INDEX(OSIT!$1:$1048576,MATCH(Ositran!$B20,OSIT!$A:$A,0),MATCH(Ositran!JL$5,OSIT!$1:$1,0)))/1000,SUM(IZ20:JK20)),"")</f>
        <v>744.85900000000004</v>
      </c>
      <c r="JM20" s="101">
        <f>+IFERROR(IF(ISTEXT(JM$5)=FALSE,(INDEX(OSIT!$1:$1048576,MATCH(Ositran!$B20,OSIT!$A:$A,0),MATCH(Ositran!JM$5,OSIT!$1:$1,0)))/1000,SUM(JA20:JL20)),"")</f>
        <v>851.92600000000004</v>
      </c>
      <c r="JN20" s="101">
        <f>+IFERROR(IF(ISTEXT(JN$5)=FALSE,(INDEX(OSIT!$1:$1048576,MATCH(Ositran!$B20,OSIT!$A:$A,0),MATCH(Ositran!JN$5,OSIT!$1:$1,0)))/1000,SUM(JB20:JM20)),"")</f>
        <v>865.43399999999997</v>
      </c>
      <c r="JO20" s="101">
        <f>+IFERROR(IF(ISTEXT(JO$5)=FALSE,(INDEX(OSIT!$1:$1048576,MATCH(Ositran!$B20,OSIT!$A:$A,0),MATCH(Ositran!JO$5,OSIT!$1:$1,0)))/1000,SUM(JC20:JN20)),"")</f>
        <v>945.36199999999997</v>
      </c>
      <c r="JP20" s="142">
        <f>+IFERROR(IF(ISTEXT(JP$5)=FALSE,(INDEX(OSIT!$1:$1048576,MATCH(Ositran!$B20,OSIT!$A:$A,0),MATCH(Ositran!JP$5,OSIT!$1:$1,0)))/1000,SUM(JD20:JO20)),"")</f>
        <v>8469.5079999999998</v>
      </c>
      <c r="JQ20" s="101">
        <f>+IFERROR(IF(ISTEXT(JQ$5)=FALSE,(INDEX(OSIT!$1:$1048576,MATCH(Ositran!$B20,OSIT!$A:$A,0),MATCH(Ositran!JQ$5,OSIT!$1:$1,0)))/1000,SUM(JE20:JP20)),"")</f>
        <v>953.03300000000002</v>
      </c>
      <c r="JR20" s="101">
        <f>+IFERROR(IF(ISTEXT(JR$5)=FALSE,(INDEX(OSIT!$1:$1048576,MATCH(Ositran!$B20,OSIT!$A:$A,0),MATCH(Ositran!JR$5,OSIT!$1:$1,0)))/1000,SUM(JF20:JQ20)),"")</f>
        <v>632.78</v>
      </c>
      <c r="JS20" s="101">
        <f>+IFERROR(IF(ISTEXT(JS$5)=FALSE,(INDEX(OSIT!$1:$1048576,MATCH(Ositran!$B20,OSIT!$A:$A,0),MATCH(Ositran!JS$5,OSIT!$1:$1,0)))/1000,SUM(JG20:JR20)),"")</f>
        <v>876.86199999999997</v>
      </c>
      <c r="JT20" s="101">
        <f>+IFERROR(IF(ISTEXT(JT$5)=FALSE,(INDEX(OSIT!$1:$1048576,MATCH(Ositran!$B20,OSIT!$A:$A,0),MATCH(Ositran!JT$5,OSIT!$1:$1,0)))/1000,SUM(JH20:JS20)),"")</f>
        <v>816.60799999999995</v>
      </c>
      <c r="JU20" s="101">
        <f>+IFERROR(IF(ISTEXT(JU$5)=FALSE,(INDEX(OSIT!$1:$1048576,MATCH(Ositran!$B20,OSIT!$A:$A,0),MATCH(Ositran!JU$5,OSIT!$1:$1,0)))/1000,SUM(JI20:JT20)),"")</f>
        <v>920.78700000000003</v>
      </c>
      <c r="JV20" s="101">
        <f>+IFERROR(IF(ISTEXT(JV$5)=FALSE,(INDEX(OSIT!$1:$1048576,MATCH(Ositran!$B20,OSIT!$A:$A,0),MATCH(Ositran!JV$5,OSIT!$1:$1,0)))/1000,SUM(JJ20:JU20)),"")</f>
        <v>904.29300000000001</v>
      </c>
      <c r="JW20" s="101">
        <f>+IFERROR(IF(ISTEXT(JW$5)=FALSE,(INDEX(OSIT!$1:$1048576,MATCH(Ositran!$B20,OSIT!$A:$A,0),MATCH(Ositran!JW$5,OSIT!$1:$1,0)))/1000,SUM(JK20:JV20)),"")</f>
        <v>1055.2239999999999</v>
      </c>
      <c r="JX20" s="101">
        <f>+IFERROR(IF(ISTEXT(JX$5)=FALSE,(INDEX(OSIT!$1:$1048576,MATCH(Ositran!$B20,OSIT!$A:$A,0),MATCH(Ositran!JX$5,OSIT!$1:$1,0)))/1000,SUM(JL20:JW20)),"")</f>
        <v>1106.981</v>
      </c>
      <c r="JY20" s="101">
        <f>+IFERROR(IF(ISTEXT(JY$5)=FALSE,(INDEX(OSIT!$1:$1048576,MATCH(Ositran!$B20,OSIT!$A:$A,0),MATCH(Ositran!JY$5,OSIT!$1:$1,0)))/1000,SUM(JM20:JX20)),"")</f>
        <v>981.83500000000004</v>
      </c>
      <c r="JZ20" s="101">
        <f>+IFERROR(IF(ISTEXT(JZ$5)=FALSE,(INDEX(OSIT!$1:$1048576,MATCH(Ositran!$B20,OSIT!$A:$A,0),MATCH(Ositran!JZ$5,OSIT!$1:$1,0)))/1000,SUM(JN20:JY20)),"")</f>
        <v>1080.4690000000001</v>
      </c>
      <c r="KA20" s="101">
        <f>+IFERROR(IF(ISTEXT(KA$5)=FALSE,(INDEX(OSIT!$1:$1048576,MATCH(Ositran!$B20,OSIT!$A:$A,0),MATCH(Ositran!KA$5,OSIT!$1:$1,0)))/1000,SUM(JO20:JZ20)),"")</f>
        <v>986.45600000000002</v>
      </c>
      <c r="KB20" s="101">
        <f>+IFERROR(IF(ISTEXT(KB$5)=FALSE,(INDEX(OSIT!$1:$1048576,MATCH(Ositran!$B20,OSIT!$A:$A,0),MATCH(Ositran!KB$5,OSIT!$1:$1,0)))/1000,SUM(JP20:KA20)),"")</f>
        <v>1094.47</v>
      </c>
      <c r="KC20" s="142">
        <f>+IFERROR(IF(ISTEXT(KC$5)=FALSE,(INDEX(OSIT!$1:$1048576,MATCH(Ositran!$B20,OSIT!$A:$A,0),MATCH(Ositran!KC$5,OSIT!$1:$1,0)))/1000,SUM(JQ20:KB20)),"")</f>
        <v>11409.797999999999</v>
      </c>
      <c r="KD20" s="101">
        <f>+IFERROR(IF(ISTEXT(KD$5)=FALSE,(INDEX(OSIT!$1:$1048576,MATCH(Ositran!$B20,OSIT!$A:$A,0),MATCH(Ositran!KD$5,OSIT!$1:$1,0)))/1000,SUM(JR20:KC20)),"")</f>
        <v>1056.4269999999999</v>
      </c>
      <c r="KE20" s="101">
        <f>+IFERROR(IF(ISTEXT(KE$5)=FALSE,(INDEX(OSIT!$1:$1048576,MATCH(Ositran!$B20,OSIT!$A:$A,0),MATCH(Ositran!KE$5,OSIT!$1:$1,0)))/1000,SUM(JS20:KD20)),"")</f>
        <v>1019.788</v>
      </c>
      <c r="KF20" s="101">
        <f>+IFERROR(IF(ISTEXT(KF$5)=FALSE,(INDEX(OSIT!$1:$1048576,MATCH(Ositran!$B20,OSIT!$A:$A,0),MATCH(Ositran!KF$5,OSIT!$1:$1,0)))/1000,SUM(JT20:KE20)),"")</f>
        <v>977.327</v>
      </c>
      <c r="KG20" s="101">
        <f>+IFERROR(IF(ISTEXT(KG$5)=FALSE,(INDEX(OSIT!$1:$1048576,MATCH(Ositran!$B20,OSIT!$A:$A,0),MATCH(Ositran!KG$5,OSIT!$1:$1,0)))/1000,SUM(JU20:KF20)),"")</f>
        <v>950.12</v>
      </c>
      <c r="KH20" s="101">
        <f>+IFERROR(IF(ISTEXT(KH$5)=FALSE,(INDEX(OSIT!$1:$1048576,MATCH(Ositran!$B20,OSIT!$A:$A,0),MATCH(Ositran!KH$5,OSIT!$1:$1,0)))/1000,SUM(JV20:KG20)),"")</f>
        <v>987.10799999999995</v>
      </c>
      <c r="KI20" s="101">
        <f>+IFERROR(IF(ISTEXT(KI$5)=FALSE,(INDEX(OSIT!$1:$1048576,MATCH(Ositran!$B20,OSIT!$A:$A,0),MATCH(Ositran!KI$5,OSIT!$1:$1,0)))/1000,SUM(JW20:KH20)),"")</f>
        <v>891.09</v>
      </c>
      <c r="KJ20" s="101">
        <f>+IFERROR(IF(ISTEXT(KJ$5)=FALSE,(INDEX(OSIT!$1:$1048576,MATCH(Ositran!$B20,OSIT!$A:$A,0),MATCH(Ositran!KJ$5,OSIT!$1:$1,0)))/1000,SUM(JX20:KI20)),"")</f>
        <v>1006.521</v>
      </c>
      <c r="KK20" s="101">
        <f>+IFERROR(IF(ISTEXT(KK$5)=FALSE,(INDEX(OSIT!$1:$1048576,MATCH(Ositran!$B20,OSIT!$A:$A,0),MATCH(Ositran!KK$5,OSIT!$1:$1,0)))/1000,SUM(JY20:KJ20)),"")</f>
        <v>1007.458</v>
      </c>
      <c r="KL20" s="101">
        <f>+IFERROR(IF(ISTEXT(KL$5)=FALSE,(INDEX(OSIT!$1:$1048576,MATCH(Ositran!$B20,OSIT!$A:$A,0),MATCH(Ositran!KL$5,OSIT!$1:$1,0)))/1000,SUM(JZ20:KK20)),"")</f>
        <v>934.40899999999999</v>
      </c>
      <c r="KM20" s="101">
        <f>+IFERROR(IF(ISTEXT(KM$5)=FALSE,(INDEX(OSIT!$1:$1048576,MATCH(Ositran!$B20,OSIT!$A:$A,0),MATCH(Ositran!KM$5,OSIT!$1:$1,0)))/1000,SUM(KA20:KL20)),"")</f>
        <v>1008.147</v>
      </c>
      <c r="KN20" s="101">
        <f>+IFERROR(IF(ISTEXT(KN$5)=FALSE,(INDEX(OSIT!$1:$1048576,MATCH(Ositran!$B20,OSIT!$A:$A,0),MATCH(Ositran!KN$5,OSIT!$1:$1,0)))/1000,SUM(KB20:KM20)),"")</f>
        <v>913.37300000000005</v>
      </c>
      <c r="KO20" s="101">
        <f>+IFERROR(IF(ISTEXT(KO$5)=FALSE,(INDEX(OSIT!$1:$1048576,MATCH(Ositran!$B20,OSIT!$A:$A,0),MATCH(Ositran!KO$5,OSIT!$1:$1,0)))/1000,SUM(KC20:KN20)),"")</f>
        <v>983.38099999999997</v>
      </c>
      <c r="KP20" s="142">
        <f>+IFERROR(IF(ISTEXT(KP$5)=FALSE,(INDEX(OSIT!$1:$1048576,MATCH(Ositran!$B20,OSIT!$A:$A,0),MATCH(Ositran!KP$5,OSIT!$1:$1,0)))/1000,SUM(KD20:KO20)),"")</f>
        <v>11735.148999999999</v>
      </c>
      <c r="KQ20" s="101">
        <f>+IFERROR(IF(ISTEXT(KQ$5)=FALSE,(INDEX(OSIT!$1:$1048576,MATCH(Ositran!$B20,OSIT!$A:$A,0),MATCH(Ositran!KQ$5,OSIT!$1:$1,0)))/1000,SUM(KE20:KP20)),"")</f>
        <v>998.77599999999995</v>
      </c>
      <c r="KR20" s="101">
        <f>+IFERROR(IF(ISTEXT(KR$5)=FALSE,(INDEX(OSIT!$1:$1048576,MATCH(Ositran!$B20,OSIT!$A:$A,0),MATCH(Ositran!KR$5,OSIT!$1:$1,0)))/1000,SUM(KF20:KQ20)),"")</f>
        <v>984.75199999999995</v>
      </c>
      <c r="KS20" s="101">
        <f>+IFERROR(IF(ISTEXT(KS$5)=FALSE,(INDEX(OSIT!$1:$1048576,MATCH(Ositran!$B20,OSIT!$A:$A,0),MATCH(Ositran!KS$5,OSIT!$1:$1,0)))/1000,SUM(KG20:KR20)),"")</f>
        <v>899.80200000000002</v>
      </c>
      <c r="KT20" s="101">
        <f>+IFERROR(IF(ISTEXT(KT$5)=FALSE,(INDEX(OSIT!$1:$1048576,MATCH(Ositran!$B20,OSIT!$A:$A,0),MATCH(Ositran!KT$5,OSIT!$1:$1,0)))/1000,SUM(KH20:KS20)),"")</f>
        <v>945.77200000000005</v>
      </c>
      <c r="KU20" s="101">
        <f>+IFERROR(IF(ISTEXT(KU$5)=FALSE,(INDEX(OSIT!$1:$1048576,MATCH(Ositran!$B20,OSIT!$A:$A,0),MATCH(Ositran!KU$5,OSIT!$1:$1,0)))/1000,SUM(KI20:KT20)),"")</f>
        <v>909.05399999999997</v>
      </c>
      <c r="KV20" s="101">
        <f>+IFERROR(IF(ISTEXT(KV$5)=FALSE,(INDEX(OSIT!$1:$1048576,MATCH(Ositran!$B20,OSIT!$A:$A,0),MATCH(Ositran!KV$5,OSIT!$1:$1,0)))/1000,SUM(KJ20:KU20)),"")</f>
        <v>895.46900000000005</v>
      </c>
      <c r="KW20" s="101">
        <f>+IFERROR(IF(ISTEXT(KW$5)=FALSE,(INDEX(OSIT!$1:$1048576,MATCH(Ositran!$B20,OSIT!$A:$A,0),MATCH(Ositran!KW$5,OSIT!$1:$1,0)))/1000,SUM(KK20:KV20)),"")</f>
        <v>1013.449</v>
      </c>
      <c r="KX20" s="101">
        <f>+IFERROR(IF(ISTEXT(KX$5)=FALSE,(INDEX(OSIT!$1:$1048576,MATCH(Ositran!$B20,OSIT!$A:$A,0),MATCH(Ositran!KX$5,OSIT!$1:$1,0)))/1000,SUM(KL20:KW20)),"")</f>
        <v>999.66099999999994</v>
      </c>
      <c r="KY20" s="101">
        <f>+IFERROR(IF(ISTEXT(KY$5)=FALSE,(INDEX(OSIT!$1:$1048576,MATCH(Ositran!$B20,OSIT!$A:$A,0),MATCH(Ositran!KY$5,OSIT!$1:$1,0)))/1000,SUM(KM20:KX20)),"")</f>
        <v>919.03399999999999</v>
      </c>
      <c r="KZ20" s="101">
        <f>+IFERROR(IF(ISTEXT(KZ$5)=FALSE,(INDEX(OSIT!$1:$1048576,MATCH(Ositran!$B20,OSIT!$A:$A,0),MATCH(Ositran!KZ$5,OSIT!$1:$1,0)))/1000,SUM(KN20:KY20)),"")</f>
        <v>984.08600000000001</v>
      </c>
      <c r="LA20" s="101">
        <f>+IFERROR(IF(ISTEXT(LA$5)=FALSE,(INDEX(OSIT!$1:$1048576,MATCH(Ositran!$B20,OSIT!$A:$A,0),MATCH(Ositran!LA$5,OSIT!$1:$1,0)))/1000,SUM(KO20:KZ20)),"")</f>
        <v>943.24699999999996</v>
      </c>
      <c r="LB20" s="101">
        <f>+IFERROR(IF(ISTEXT(LB$5)=FALSE,(INDEX(OSIT!$1:$1048576,MATCH(Ositran!$B20,OSIT!$A:$A,0),MATCH(Ositran!LB$5,OSIT!$1:$1,0)))/1000,SUM(KP20:LA20)),"")</f>
        <v>1045.998</v>
      </c>
      <c r="LC20" s="142">
        <f>+IFERROR(IF(ISTEXT(LC$5)=FALSE,(INDEX(OSIT!$1:$1048576,MATCH(Ositran!$B20,OSIT!$A:$A,0),MATCH(Ositran!LC$5,OSIT!$1:$1,0)))/1000,SUM(KQ20:LB20)),"")</f>
        <v>11539.099999999999</v>
      </c>
      <c r="LD20" s="101">
        <f>+IFERROR(IF(ISTEXT(LD$5)=FALSE,(INDEX(OSIT!$1:$1048576,MATCH(Ositran!$B20,OSIT!$A:$A,0),MATCH(Ositran!LD$5,OSIT!$1:$1,0)))/1000,SUM(KR20:LC20)),"")</f>
        <v>1076.2080000000001</v>
      </c>
      <c r="LE20" s="101">
        <f>+IFERROR(IF(ISTEXT(LE$5)=FALSE,(INDEX(OSIT!$1:$1048576,MATCH(Ositran!$B20,OSIT!$A:$A,0),MATCH(Ositran!LE$5,OSIT!$1:$1,0)))/1000,SUM(KS20:LD20)),"")</f>
        <v>1025.6980000000001</v>
      </c>
      <c r="LF20" s="101">
        <f>+IFERROR(IF(ISTEXT(LF$5)=FALSE,(INDEX(OSIT!$1:$1048576,MATCH(Ositran!$B20,OSIT!$A:$A,0),MATCH(Ositran!LF$5,OSIT!$1:$1,0)))/1000,SUM(KT20:LE20)),"")</f>
        <v>1035.5540000000001</v>
      </c>
      <c r="LG20" s="101">
        <f>+IFERROR(IF(ISTEXT(LG$5)=FALSE,(INDEX(OSIT!$1:$1048576,MATCH(Ositran!$B20,OSIT!$A:$A,0),MATCH(Ositran!LG$5,OSIT!$1:$1,0)))/1000,SUM(KU20:LF20)),"")</f>
        <v>887.05</v>
      </c>
      <c r="LH20" s="101">
        <f>+IFERROR(IF(ISTEXT(LH$5)=FALSE,(INDEX(OSIT!$1:$1048576,MATCH(Ositran!$B20,OSIT!$A:$A,0),MATCH(Ositran!LH$5,OSIT!$1:$1,0)))/1000,SUM(KV20:LG20)),"")</f>
        <v>937.18299999999999</v>
      </c>
      <c r="LI20" s="101">
        <f>+IFERROR(IF(ISTEXT(LI$5)=FALSE,(INDEX(OSIT!$1:$1048576,MATCH(Ositran!$B20,OSIT!$A:$A,0),MATCH(Ositran!LI$5,OSIT!$1:$1,0)))/1000,SUM(KW20:LH20)),"")</f>
        <v>899.702</v>
      </c>
      <c r="LJ20" s="101">
        <f>+IFERROR(IF(ISTEXT(LJ$5)=FALSE,(INDEX(OSIT!$1:$1048576,MATCH(Ositran!$B20,OSIT!$A:$A,0),MATCH(Ositran!LJ$5,OSIT!$1:$1,0)))/1000,SUM(KX20:LI20)),"")</f>
        <v>1012.251</v>
      </c>
      <c r="LK20" s="101">
        <f>+IFERROR(IF(ISTEXT(LK$5)=FALSE,(INDEX(OSIT!$1:$1048576,MATCH(Ositran!$B20,OSIT!$A:$A,0),MATCH(Ositran!LK$5,OSIT!$1:$1,0)))/1000,SUM(KY20:LJ20)),"")</f>
        <v>1020.9880000000001</v>
      </c>
      <c r="LL20" s="101">
        <f>+IFERROR(IF(ISTEXT(LL$5)=FALSE,(INDEX(OSIT!$1:$1048576,MATCH(Ositran!$B20,OSIT!$A:$A,0),MATCH(Ositran!LL$5,OSIT!$1:$1,0)))/1000,SUM(KZ20:LK20)),"")</f>
        <v>925.14700000000005</v>
      </c>
      <c r="LM20" s="101">
        <f>+IFERROR(IF(ISTEXT(LM$5)=FALSE,(INDEX(OSIT!$1:$1048576,MATCH(Ositran!$B20,OSIT!$A:$A,0),MATCH(Ositran!LM$5,OSIT!$1:$1,0)))/1000,SUM(LA20:LL20)),"")</f>
        <v>968.64499999999998</v>
      </c>
      <c r="LN20" s="101">
        <f>+IFERROR(IF(ISTEXT(LN$5)=FALSE,(INDEX(OSIT!$1:$1048576,MATCH(Ositran!$B20,OSIT!$A:$A,0),MATCH(Ositran!LN$5,OSIT!$1:$1,0)))/1000,SUM(LB20:LM20)),"")</f>
        <v>979.74099999999999</v>
      </c>
      <c r="LO20" s="101">
        <f>+IFERROR(IF(ISTEXT(LO$5)=FALSE,(INDEX(OSIT!$1:$1048576,MATCH(Ositran!$B20,OSIT!$A:$A,0),MATCH(Ositran!LO$5,OSIT!$1:$1,0)))/1000,SUM(LC20:LN20)),"")</f>
        <v>1084.124</v>
      </c>
      <c r="LP20" s="142">
        <f>+IFERROR(IF(ISTEXT(LP$5)=FALSE,(INDEX(OSIT!$1:$1048576,MATCH(Ositran!$B20,OSIT!$A:$A,0),MATCH(Ositran!LP$5,OSIT!$1:$1,0)))/1000,SUM(LD20:LO20)),"")</f>
        <v>11852.291000000001</v>
      </c>
      <c r="LQ20" s="101">
        <f>+IFERROR(IF(ISTEXT(LQ$5)=FALSE,(INDEX(OSIT!$1:$1048576,MATCH(Ositran!$B20,OSIT!$A:$A,0),MATCH(Ositran!LQ$5,OSIT!$1:$1,0)))/1000,SUM(LE20:LP20)),"")</f>
        <v>1111.249</v>
      </c>
      <c r="LR20" s="101">
        <f>+IFERROR(IF(ISTEXT(LR$5)=FALSE,(INDEX(OSIT!$1:$1048576,MATCH(Ositran!$B20,OSIT!$A:$A,0),MATCH(Ositran!LR$5,OSIT!$1:$1,0)))/1000,SUM(LF20:LQ20)),"")</f>
        <v>875.10299999999995</v>
      </c>
      <c r="LS20" s="101">
        <f>+IFERROR(IF(ISTEXT(LS$5)=FALSE,(INDEX(OSIT!$1:$1048576,MATCH(Ositran!$B20,OSIT!$A:$A,0),MATCH(Ositran!LS$5,OSIT!$1:$1,0)))/1000,SUM(LG20:LR20)),"")</f>
        <v>1011.5359999999999</v>
      </c>
      <c r="LT20" s="101">
        <f>+IFERROR(IF(ISTEXT(LT$5)=FALSE,(INDEX(OSIT!$1:$1048576,MATCH(Ositran!$B20,OSIT!$A:$A,0),MATCH(Ositran!LT$5,OSIT!$1:$1,0)))/1000,SUM(LH20:LS20)),"")</f>
        <v>990.57500000000005</v>
      </c>
      <c r="LU20" s="101">
        <f>+IFERROR(IF(ISTEXT(LU$5)=FALSE,(INDEX(OSIT!$1:$1048576,MATCH(Ositran!$B20,OSIT!$A:$A,0),MATCH(Ositran!LU$5,OSIT!$1:$1,0)))/1000,SUM(LI20:LT20)),"")</f>
        <v>1006.299</v>
      </c>
      <c r="LV20" s="101">
        <f>+IFERROR(IF(ISTEXT(LV$5)=FALSE,(INDEX(OSIT!$1:$1048576,MATCH(Ositran!$B20,OSIT!$A:$A,0),MATCH(Ositran!LV$5,OSIT!$1:$1,0)))/1000,SUM(LJ20:LU20)),"")</f>
        <v>942.17399999999998</v>
      </c>
      <c r="LW20" s="101">
        <f>+IFERROR(IF(ISTEXT(LW$5)=FALSE,(INDEX(OSIT!$1:$1048576,MATCH(Ositran!$B20,OSIT!$A:$A,0),MATCH(Ositran!LW$5,OSIT!$1:$1,0)))/1000,SUM(LK20:LV20)),"")</f>
        <v>1061.3150000000001</v>
      </c>
      <c r="LX20" s="101">
        <f>+IFERROR(IF(ISTEXT(LX$5)=FALSE,(INDEX(OSIT!$1:$1048576,MATCH(Ositran!$B20,OSIT!$A:$A,0),MATCH(Ositran!LX$5,OSIT!$1:$1,0)))/1000,SUM(LL20:LW20)),"")</f>
        <v>1078.1500000000001</v>
      </c>
      <c r="LY20" s="101">
        <f>+IFERROR(IF(ISTEXT(LY$5)=FALSE,(INDEX(OSIT!$1:$1048576,MATCH(Ositran!$B20,OSIT!$A:$A,0),MATCH(Ositran!LY$5,OSIT!$1:$1,0)))/1000,SUM(LM20:LX20)),"")</f>
        <v>962.24099999999999</v>
      </c>
      <c r="LZ20" s="101">
        <f>+IFERROR(IF(ISTEXT(LZ$5)=FALSE,(INDEX(OSIT!$1:$1048576,MATCH(Ositran!$B20,OSIT!$A:$A,0),MATCH(Ositran!LZ$5,OSIT!$1:$1,0)))/1000,SUM(LN20:LY20)),"")</f>
        <v>1023.38</v>
      </c>
      <c r="MA20" s="101">
        <f>+IFERROR(IF(ISTEXT(MA$5)=FALSE,(INDEX(OSIT!$1:$1048576,MATCH(Ositran!$B20,OSIT!$A:$A,0),MATCH(Ositran!MA$5,OSIT!$1:$1,0)))/1000,SUM(LO20:LZ20)),"")</f>
        <v>0</v>
      </c>
      <c r="MB20" s="101">
        <f>+IFERROR(IF(ISTEXT(MB$5)=FALSE,(INDEX(OSIT!$1:$1048576,MATCH(Ositran!$B20,OSIT!$A:$A,0),MATCH(Ositran!MB$5,OSIT!$1:$1,0)))/1000,SUM(LP20:MA20)),"")</f>
        <v>0</v>
      </c>
      <c r="MC20" s="142">
        <f>+IFERROR(IF(ISTEXT(MC$5)=FALSE,(INDEX(OSIT!$1:$1048576,MATCH(Ositran!$B20,OSIT!$A:$A,0),MATCH(Ositran!MC$5,OSIT!$1:$1,0)))/1000,SUM(LQ20:MB20)),"")</f>
        <v>10062.021999999999</v>
      </c>
      <c r="MD20" s="101" t="str">
        <f>+IFERROR(IF(ISTEXT(MD$5)=FALSE,(INDEX(OSIT!$1:$1048576,MATCH(Ositran!$B20,OSIT!$A:$A,0),MATCH(Ositran!MD$5,OSIT!$1:$1,0)))/1000,SUM(LR20:MC20)),"")</f>
        <v/>
      </c>
      <c r="ME20" s="101" t="str">
        <f>+IFERROR(IF(ISTEXT(ME$5)=FALSE,(INDEX(OSIT!$1:$1048576,MATCH(Ositran!$B20,OSIT!$A:$A,0),MATCH(Ositran!ME$5,OSIT!$1:$1,0)))/1000,SUM(LS20:MD20)),"")</f>
        <v/>
      </c>
      <c r="MF20" s="101" t="str">
        <f>+IFERROR(IF(ISTEXT(MF$5)=FALSE,(INDEX(OSIT!$1:$1048576,MATCH(Ositran!$B20,OSIT!$A:$A,0),MATCH(Ositran!MF$5,OSIT!$1:$1,0)))/1000,SUM(LT20:ME20)),"")</f>
        <v/>
      </c>
      <c r="MG20" s="101" t="str">
        <f>+IFERROR(IF(ISTEXT(MG$5)=FALSE,(INDEX(OSIT!$1:$1048576,MATCH(Ositran!$B20,OSIT!$A:$A,0),MATCH(Ositran!MG$5,OSIT!$1:$1,0)))/1000,SUM(LU20:MF20)),"")</f>
        <v/>
      </c>
      <c r="MH20" s="101" t="str">
        <f>+IFERROR(IF(ISTEXT(MH$5)=FALSE,(INDEX(OSIT!$1:$1048576,MATCH(Ositran!$B20,OSIT!$A:$A,0),MATCH(Ositran!MH$5,OSIT!$1:$1,0)))/1000,SUM(LV20:MG20)),"")</f>
        <v/>
      </c>
      <c r="MI20" s="101" t="str">
        <f>+IFERROR(IF(ISTEXT(MI$5)=FALSE,(INDEX(OSIT!$1:$1048576,MATCH(Ositran!$B20,OSIT!$A:$A,0),MATCH(Ositran!MI$5,OSIT!$1:$1,0)))/1000,SUM(LW20:MH20)),"")</f>
        <v/>
      </c>
      <c r="MJ20" s="101" t="str">
        <f>+IFERROR(IF(ISTEXT(MJ$5)=FALSE,(INDEX(OSIT!$1:$1048576,MATCH(Ositran!$B20,OSIT!$A:$A,0),MATCH(Ositran!MJ$5,OSIT!$1:$1,0)))/1000,SUM(LX20:MI20)),"")</f>
        <v/>
      </c>
      <c r="MK20" s="101" t="str">
        <f>+IFERROR(IF(ISTEXT(MK$5)=FALSE,(INDEX(OSIT!$1:$1048576,MATCH(Ositran!$B20,OSIT!$A:$A,0),MATCH(Ositran!MK$5,OSIT!$1:$1,0)))/1000,SUM(LY20:MJ20)),"")</f>
        <v/>
      </c>
      <c r="ML20" s="101" t="str">
        <f>+IFERROR(IF(ISTEXT(ML$5)=FALSE,(INDEX(OSIT!$1:$1048576,MATCH(Ositran!$B20,OSIT!$A:$A,0),MATCH(Ositran!ML$5,OSIT!$1:$1,0)))/1000,SUM(LZ20:MK20)),"")</f>
        <v/>
      </c>
      <c r="MM20" s="101" t="str">
        <f>+IFERROR(IF(ISTEXT(MM$5)=FALSE,(INDEX(OSIT!$1:$1048576,MATCH(Ositran!$B20,OSIT!$A:$A,0),MATCH(Ositran!MM$5,OSIT!$1:$1,0)))/1000,SUM(MA20:ML20)),"")</f>
        <v/>
      </c>
      <c r="MN20" s="101" t="str">
        <f>+IFERROR(IF(ISTEXT(MN$5)=FALSE,(INDEX(OSIT!$1:$1048576,MATCH(Ositran!$B20,OSIT!$A:$A,0),MATCH(Ositran!MN$5,OSIT!$1:$1,0)))/1000,SUM(MB20:MM20)),"")</f>
        <v/>
      </c>
      <c r="MO20" s="101" t="str">
        <f>+IFERROR(IF(ISTEXT(MO$5)=FALSE,(INDEX(OSIT!$1:$1048576,MATCH(Ositran!$B20,OSIT!$A:$A,0),MATCH(Ositran!MO$5,OSIT!$1:$1,0)))/1000,SUM(MC20:MN20)),"")</f>
        <v/>
      </c>
      <c r="MP20" s="142">
        <f>+IFERROR(IF(ISTEXT(MP$5)=FALSE,(INDEX(OSIT!$1:$1048576,MATCH(Ositran!$B20,OSIT!$A:$A,0),MATCH(Ositran!MP$5,OSIT!$1:$1,0)))/1000,SUM(MD20:MO20)),"")</f>
        <v>0</v>
      </c>
    </row>
    <row r="21" spans="2:354" s="5" customFormat="1">
      <c r="B21" s="9" t="s">
        <v>79</v>
      </c>
      <c r="C21" s="286" t="s">
        <v>63</v>
      </c>
      <c r="D21" s="101"/>
      <c r="E21" s="101"/>
      <c r="F21" s="101"/>
      <c r="G21" s="101"/>
      <c r="H21" s="101"/>
      <c r="I21" s="101"/>
      <c r="J21" s="101"/>
      <c r="K21" s="101"/>
      <c r="L21" s="101"/>
      <c r="M21" s="101"/>
      <c r="N21" s="101"/>
      <c r="O21" s="101"/>
      <c r="P21" s="142"/>
      <c r="Q21" s="101"/>
      <c r="R21" s="101"/>
      <c r="S21" s="101"/>
      <c r="T21" s="101"/>
      <c r="U21" s="101"/>
      <c r="V21" s="101"/>
      <c r="W21" s="101"/>
      <c r="X21" s="101"/>
      <c r="Y21" s="101"/>
      <c r="Z21" s="101"/>
      <c r="AA21" s="101"/>
      <c r="AB21" s="101"/>
      <c r="AC21" s="142"/>
      <c r="AD21" s="101"/>
      <c r="AE21" s="101"/>
      <c r="AF21" s="101"/>
      <c r="AG21" s="101"/>
      <c r="AH21" s="101"/>
      <c r="AI21" s="101"/>
      <c r="AJ21" s="101"/>
      <c r="AK21" s="101"/>
      <c r="AL21" s="101"/>
      <c r="AM21" s="101"/>
      <c r="AN21" s="101"/>
      <c r="AO21" s="101"/>
      <c r="AP21" s="142"/>
      <c r="AQ21" s="101">
        <v>0</v>
      </c>
      <c r="AR21" s="101">
        <v>0</v>
      </c>
      <c r="AS21" s="101">
        <v>0</v>
      </c>
      <c r="AT21" s="101">
        <v>0</v>
      </c>
      <c r="AU21" s="101">
        <v>0</v>
      </c>
      <c r="AV21" s="101">
        <v>0</v>
      </c>
      <c r="AW21" s="101">
        <v>0</v>
      </c>
      <c r="AX21" s="101">
        <v>0</v>
      </c>
      <c r="AY21" s="101">
        <v>0</v>
      </c>
      <c r="AZ21" s="101">
        <v>0</v>
      </c>
      <c r="BA21" s="101">
        <v>92.921000000000006</v>
      </c>
      <c r="BB21" s="101">
        <v>117.116</v>
      </c>
      <c r="BC21" s="142">
        <v>210.03700000000001</v>
      </c>
      <c r="BD21" s="101">
        <v>115.93300000000001</v>
      </c>
      <c r="BE21" s="101">
        <v>107.506</v>
      </c>
      <c r="BF21" s="101">
        <v>100.27200000000001</v>
      </c>
      <c r="BG21" s="101">
        <v>118.724</v>
      </c>
      <c r="BH21" s="101">
        <v>101.63</v>
      </c>
      <c r="BI21" s="101">
        <v>90.555000000000007</v>
      </c>
      <c r="BJ21" s="101">
        <v>117.598</v>
      </c>
      <c r="BK21" s="101">
        <v>115.721</v>
      </c>
      <c r="BL21" s="101">
        <v>88.174000000000007</v>
      </c>
      <c r="BM21" s="101">
        <v>104.02800000000001</v>
      </c>
      <c r="BN21" s="101">
        <v>91.77</v>
      </c>
      <c r="BO21" s="101">
        <v>114.387</v>
      </c>
      <c r="BP21" s="142">
        <v>1266.298</v>
      </c>
      <c r="BQ21" s="101">
        <v>113.672</v>
      </c>
      <c r="BR21" s="101">
        <v>101.971</v>
      </c>
      <c r="BS21" s="101">
        <v>126</v>
      </c>
      <c r="BT21" s="101">
        <v>93.23</v>
      </c>
      <c r="BU21" s="101">
        <v>99.504000000000005</v>
      </c>
      <c r="BV21" s="101">
        <v>92.028000000000006</v>
      </c>
      <c r="BW21" s="101">
        <v>124.137</v>
      </c>
      <c r="BX21" s="101">
        <v>108.193</v>
      </c>
      <c r="BY21" s="101">
        <v>90.153999999999996</v>
      </c>
      <c r="BZ21" s="101">
        <v>103.764</v>
      </c>
      <c r="CA21" s="101">
        <v>94.754999999999995</v>
      </c>
      <c r="CB21" s="101">
        <v>117.218</v>
      </c>
      <c r="CC21" s="142">
        <v>1264.626</v>
      </c>
      <c r="CD21" s="101">
        <v>119.065</v>
      </c>
      <c r="CE21" s="101">
        <v>106.815</v>
      </c>
      <c r="CF21" s="101">
        <v>107.586</v>
      </c>
      <c r="CG21" s="101">
        <v>125.136</v>
      </c>
      <c r="CH21" s="101">
        <v>99.878</v>
      </c>
      <c r="CI21" s="101">
        <v>98.671000000000006</v>
      </c>
      <c r="CJ21" s="101">
        <v>123.381</v>
      </c>
      <c r="CK21" s="101">
        <v>109.57899999999999</v>
      </c>
      <c r="CL21" s="101">
        <v>98.375</v>
      </c>
      <c r="CM21" s="101">
        <v>105.508</v>
      </c>
      <c r="CN21" s="101">
        <v>102.556</v>
      </c>
      <c r="CO21" s="101">
        <v>117.634</v>
      </c>
      <c r="CP21" s="142">
        <v>1314.184</v>
      </c>
      <c r="CQ21" s="101">
        <v>132.00200000000001</v>
      </c>
      <c r="CR21" s="101">
        <v>121.822</v>
      </c>
      <c r="CS21" s="101">
        <v>117.20099999999999</v>
      </c>
      <c r="CT21" s="101">
        <v>141.52099999999999</v>
      </c>
      <c r="CU21" s="101">
        <v>116.042</v>
      </c>
      <c r="CV21" s="101">
        <v>109.574</v>
      </c>
      <c r="CW21" s="101">
        <v>127.244</v>
      </c>
      <c r="CX21" s="101">
        <v>119.67100000000001</v>
      </c>
      <c r="CY21" s="101">
        <v>107.381</v>
      </c>
      <c r="CZ21" s="101">
        <v>121.289</v>
      </c>
      <c r="DA21" s="101">
        <v>114.58199999999999</v>
      </c>
      <c r="DB21" s="101">
        <v>141.98500000000001</v>
      </c>
      <c r="DC21" s="142">
        <v>1470.3140000000001</v>
      </c>
      <c r="DD21" s="101">
        <v>143.12100000000001</v>
      </c>
      <c r="DE21" s="101">
        <v>135.32499999999999</v>
      </c>
      <c r="DF21" s="101">
        <v>161.61699999999999</v>
      </c>
      <c r="DG21" s="101">
        <v>116.88800000000001</v>
      </c>
      <c r="DH21" s="101">
        <v>142.172</v>
      </c>
      <c r="DI21" s="101">
        <v>118.066</v>
      </c>
      <c r="DJ21" s="101">
        <v>159.68299999999999</v>
      </c>
      <c r="DK21" s="101">
        <v>140.09399999999999</v>
      </c>
      <c r="DL21" s="101">
        <v>121.113</v>
      </c>
      <c r="DM21" s="101">
        <v>130.577</v>
      </c>
      <c r="DN21" s="101">
        <v>137.148</v>
      </c>
      <c r="DO21" s="101">
        <v>156.511</v>
      </c>
      <c r="DP21" s="142">
        <v>1662.3150000000001</v>
      </c>
      <c r="DQ21" s="101">
        <v>160.023</v>
      </c>
      <c r="DR21" s="101">
        <v>150.131</v>
      </c>
      <c r="DS21" s="101">
        <v>139.048</v>
      </c>
      <c r="DT21" s="101">
        <v>161.393</v>
      </c>
      <c r="DU21" s="101">
        <v>145</v>
      </c>
      <c r="DV21" s="101">
        <v>136.05600000000001</v>
      </c>
      <c r="DW21" s="101">
        <v>173.86</v>
      </c>
      <c r="DX21" s="101">
        <v>150.923</v>
      </c>
      <c r="DY21" s="101">
        <v>135.31800000000001</v>
      </c>
      <c r="DZ21" s="101">
        <v>151.708</v>
      </c>
      <c r="EA21" s="101">
        <v>140.79300000000001</v>
      </c>
      <c r="EB21" s="101">
        <v>175.565</v>
      </c>
      <c r="EC21" s="142">
        <v>1819.818</v>
      </c>
      <c r="ED21" s="101">
        <v>189.083</v>
      </c>
      <c r="EE21" s="101">
        <v>170.58600000000001</v>
      </c>
      <c r="EF21" s="101">
        <v>158.066</v>
      </c>
      <c r="EG21" s="101">
        <v>188.80600000000001</v>
      </c>
      <c r="EH21" s="101">
        <v>164.35900000000001</v>
      </c>
      <c r="EI21" s="101">
        <v>154.107</v>
      </c>
      <c r="EJ21" s="101">
        <v>190.13</v>
      </c>
      <c r="EK21" s="101">
        <v>188.84299999999999</v>
      </c>
      <c r="EL21" s="101">
        <v>158.28800000000001</v>
      </c>
      <c r="EM21" s="101">
        <v>187.167</v>
      </c>
      <c r="EN21" s="101">
        <v>166.02699999999999</v>
      </c>
      <c r="EO21" s="101">
        <v>208.13800000000001</v>
      </c>
      <c r="EP21" s="142">
        <v>2123.6</v>
      </c>
      <c r="EQ21" s="101">
        <v>225.173</v>
      </c>
      <c r="ER21" s="101">
        <v>202.92099999999999</v>
      </c>
      <c r="ES21" s="101">
        <v>189.29400000000001</v>
      </c>
      <c r="ET21" s="101">
        <v>223.68600000000001</v>
      </c>
      <c r="EU21" s="101">
        <v>191.92</v>
      </c>
      <c r="EV21" s="101">
        <v>185.13900000000001</v>
      </c>
      <c r="EW21" s="101">
        <v>232.82599999999999</v>
      </c>
      <c r="EX21" s="101">
        <v>213.703</v>
      </c>
      <c r="EY21" s="101">
        <v>187.50399999999999</v>
      </c>
      <c r="EZ21" s="101">
        <v>210.70599999999999</v>
      </c>
      <c r="FA21" s="101">
        <v>191.21100000000001</v>
      </c>
      <c r="FB21" s="101">
        <v>235.67599999999999</v>
      </c>
      <c r="FC21" s="142">
        <v>2489.759</v>
      </c>
      <c r="FD21" s="101">
        <v>254.00299999999999</v>
      </c>
      <c r="FE21" s="101">
        <v>243.614</v>
      </c>
      <c r="FF21" s="101">
        <v>219.411</v>
      </c>
      <c r="FG21" s="101">
        <v>262.25900000000001</v>
      </c>
      <c r="FH21" s="101">
        <v>220.30199999999999</v>
      </c>
      <c r="FI21" s="101">
        <v>210.822</v>
      </c>
      <c r="FJ21" s="101">
        <v>248.54900000000001</v>
      </c>
      <c r="FK21" s="101">
        <v>244.12299999999999</v>
      </c>
      <c r="FL21" s="101">
        <v>228.28399999999999</v>
      </c>
      <c r="FM21" s="101">
        <v>247.08199999999999</v>
      </c>
      <c r="FN21" s="101">
        <v>220.643</v>
      </c>
      <c r="FO21" s="101">
        <v>268.18599999999998</v>
      </c>
      <c r="FP21" s="142">
        <v>2867.2779999999998</v>
      </c>
      <c r="FQ21" s="101">
        <v>283.27199999999999</v>
      </c>
      <c r="FR21" s="101">
        <v>263.18599999999998</v>
      </c>
      <c r="FS21" s="101">
        <v>297.916</v>
      </c>
      <c r="FT21" s="101">
        <v>222.54</v>
      </c>
      <c r="FU21" s="101">
        <v>246.40600000000001</v>
      </c>
      <c r="FV21" s="101">
        <v>241.17599999999999</v>
      </c>
      <c r="FW21" s="101">
        <v>279.483</v>
      </c>
      <c r="FX21" s="101">
        <v>275.096</v>
      </c>
      <c r="FY21" s="101">
        <v>243.68700000000001</v>
      </c>
      <c r="FZ21" s="101">
        <v>260.72699999999998</v>
      </c>
      <c r="GA21" s="101">
        <v>247.346</v>
      </c>
      <c r="GB21" s="101">
        <v>294.30700000000002</v>
      </c>
      <c r="GC21" s="142">
        <v>3155.1419999999998</v>
      </c>
      <c r="GD21" s="101">
        <v>308.00900000000001</v>
      </c>
      <c r="GE21" s="101">
        <v>284.291</v>
      </c>
      <c r="GF21" s="101">
        <v>269.721</v>
      </c>
      <c r="GG21" s="101">
        <v>298.96100000000001</v>
      </c>
      <c r="GH21" s="101">
        <v>259.488</v>
      </c>
      <c r="GI21" s="101">
        <v>240.006</v>
      </c>
      <c r="GJ21" s="101">
        <v>305.80799999999999</v>
      </c>
      <c r="GK21" s="101">
        <v>288.113</v>
      </c>
      <c r="GL21" s="101">
        <v>249.256</v>
      </c>
      <c r="GM21" s="101">
        <v>279.851</v>
      </c>
      <c r="GN21" s="101">
        <v>260.51900000000001</v>
      </c>
      <c r="GO21" s="101">
        <v>332.887</v>
      </c>
      <c r="GP21" s="142">
        <v>3376.91</v>
      </c>
      <c r="GQ21" s="101">
        <v>369.21</v>
      </c>
      <c r="GR21" s="101">
        <v>341.91899999999998</v>
      </c>
      <c r="GS21" s="101">
        <v>313.13099999999997</v>
      </c>
      <c r="GT21" s="101">
        <v>350.54199999999997</v>
      </c>
      <c r="GU21" s="101">
        <v>323.70800000000003</v>
      </c>
      <c r="GV21" s="101">
        <v>293.19400000000002</v>
      </c>
      <c r="GW21" s="101">
        <v>371.42500000000001</v>
      </c>
      <c r="GX21" s="101">
        <v>345.17099999999999</v>
      </c>
      <c r="GY21" s="101">
        <v>299.04500000000002</v>
      </c>
      <c r="GZ21" s="101">
        <v>346.85700000000003</v>
      </c>
      <c r="HA21" s="101">
        <v>306.52499999999998</v>
      </c>
      <c r="HB21" s="101">
        <v>392.45100000000002</v>
      </c>
      <c r="HC21" s="142">
        <v>4053.1779999999999</v>
      </c>
      <c r="HD21" s="101">
        <v>437.05200000000002</v>
      </c>
      <c r="HE21" s="101">
        <v>406.64800000000002</v>
      </c>
      <c r="HF21" s="101">
        <v>442.94099999999997</v>
      </c>
      <c r="HG21" s="101">
        <v>327.45800000000003</v>
      </c>
      <c r="HH21" s="101">
        <v>358.67399999999998</v>
      </c>
      <c r="HI21" s="101">
        <v>333.73899999999998</v>
      </c>
      <c r="HJ21" s="101">
        <v>441.57100000000003</v>
      </c>
      <c r="HK21" s="101">
        <v>395.226</v>
      </c>
      <c r="HL21" s="101">
        <v>348.358</v>
      </c>
      <c r="HM21" s="101">
        <v>382.25799999999998</v>
      </c>
      <c r="HN21" s="101">
        <v>377.90300000000002</v>
      </c>
      <c r="HO21" s="101">
        <v>420.55500000000001</v>
      </c>
      <c r="HP21" s="142">
        <v>4672.3829999999998</v>
      </c>
      <c r="HQ21" s="101">
        <v>450.077</v>
      </c>
      <c r="HR21" s="101">
        <v>420.89499999999998</v>
      </c>
      <c r="HS21" s="101">
        <v>362.87599999999998</v>
      </c>
      <c r="HT21" s="101">
        <v>403.87700000000001</v>
      </c>
      <c r="HU21" s="101">
        <v>383.49400000000003</v>
      </c>
      <c r="HV21" s="101">
        <v>369.66</v>
      </c>
      <c r="HW21" s="101">
        <v>478.803</v>
      </c>
      <c r="HX21" s="101">
        <v>421.57</v>
      </c>
      <c r="HY21" s="101">
        <v>366.90300000000002</v>
      </c>
      <c r="HZ21" s="101">
        <v>378.00400000000002</v>
      </c>
      <c r="IA21" s="101">
        <v>356.63</v>
      </c>
      <c r="IB21" s="101">
        <v>427.57400000000001</v>
      </c>
      <c r="IC21" s="142">
        <v>4820.3630000000003</v>
      </c>
      <c r="ID21" s="101">
        <v>479.892</v>
      </c>
      <c r="IE21" s="101">
        <v>446.06799999999998</v>
      </c>
      <c r="IF21" s="101">
        <v>482.10300000000001</v>
      </c>
      <c r="IG21" s="101">
        <v>388.51900000000001</v>
      </c>
      <c r="IH21" s="101">
        <v>386.505</v>
      </c>
      <c r="II21" s="101">
        <v>348.08699999999999</v>
      </c>
      <c r="IJ21" s="101">
        <v>425.55</v>
      </c>
      <c r="IK21" s="101">
        <v>425.24299999999999</v>
      </c>
      <c r="IL21" s="101">
        <v>398.07799999999997</v>
      </c>
      <c r="IM21" s="101">
        <v>414.18599999999998</v>
      </c>
      <c r="IN21" s="101">
        <v>392.14699999999999</v>
      </c>
      <c r="IO21" s="101">
        <v>476.44499999999999</v>
      </c>
      <c r="IP21" s="142">
        <v>5062.8230000000003</v>
      </c>
      <c r="IQ21" s="101">
        <f>+IFERROR(IF(ISTEXT(IQ$5)=FALSE,(INDEX(OSIT!$1:$1048576,MATCH(Ositran!$B21,OSIT!$A:$A,0),MATCH(Ositran!IQ$5,OSIT!$1:$1,0)))/1000,SUM(IE21:IP21)),"")</f>
        <v>517.66499999999996</v>
      </c>
      <c r="IR21" s="101">
        <f>+IFERROR(IF(ISTEXT(IR$5)=FALSE,(INDEX(OSIT!$1:$1048576,MATCH(Ositran!$B21,OSIT!$A:$A,0),MATCH(Ositran!IR$5,OSIT!$1:$1,0)))/1000,SUM(IF21:IQ21)),"")</f>
        <v>476.22399999999999</v>
      </c>
      <c r="IS21" s="101">
        <f>+IFERROR(IF(ISTEXT(IS$5)=FALSE,(INDEX(OSIT!$1:$1048576,MATCH(Ositran!$B21,OSIT!$A:$A,0),MATCH(Ositran!IS$5,OSIT!$1:$1,0)))/1000,SUM(IG21:IR21)),"")</f>
        <v>445.72500000000002</v>
      </c>
      <c r="IT21" s="101">
        <f>+IFERROR(IF(ISTEXT(IT$5)=FALSE,(INDEX(OSIT!$1:$1048576,MATCH(Ositran!$B21,OSIT!$A:$A,0),MATCH(Ositran!IT$5,OSIT!$1:$1,0)))/1000,SUM(IH21:IS21)),"")</f>
        <v>460.04500000000002</v>
      </c>
      <c r="IU21" s="101">
        <f>+IFERROR(IF(ISTEXT(IU$5)=FALSE,(INDEX(OSIT!$1:$1048576,MATCH(Ositran!$B21,OSIT!$A:$A,0),MATCH(Ositran!IU$5,OSIT!$1:$1,0)))/1000,SUM(II21:IT21)),"")</f>
        <v>393.61500000000001</v>
      </c>
      <c r="IV21" s="101">
        <f>+IFERROR(IF(ISTEXT(IV$5)=FALSE,(INDEX(OSIT!$1:$1048576,MATCH(Ositran!$B21,OSIT!$A:$A,0),MATCH(Ositran!IV$5,OSIT!$1:$1,0)))/1000,SUM(IJ21:IU21)),"")</f>
        <v>367.53199999999998</v>
      </c>
      <c r="IW21" s="101">
        <f>+IFERROR(IF(ISTEXT(IW$5)=FALSE,(INDEX(OSIT!$1:$1048576,MATCH(Ositran!$B21,OSIT!$A:$A,0),MATCH(Ositran!IW$5,OSIT!$1:$1,0)))/1000,SUM(IK21:IV21)),"")</f>
        <v>465.017</v>
      </c>
      <c r="IX21" s="101">
        <f>+IFERROR(IF(ISTEXT(IX$5)=FALSE,(INDEX(OSIT!$1:$1048576,MATCH(Ositran!$B21,OSIT!$A:$A,0),MATCH(Ositran!IX$5,OSIT!$1:$1,0)))/1000,SUM(IL21:IW21)),"")</f>
        <v>450.65800000000002</v>
      </c>
      <c r="IY21" s="101">
        <f>+IFERROR(IF(ISTEXT(IY$5)=FALSE,(INDEX(OSIT!$1:$1048576,MATCH(Ositran!$B21,OSIT!$A:$A,0),MATCH(Ositran!IY$5,OSIT!$1:$1,0)))/1000,SUM(IM21:IX21)),"")</f>
        <v>397.86799999999999</v>
      </c>
      <c r="IZ21" s="101">
        <f>+IFERROR(IF(ISTEXT(IZ$5)=FALSE,(INDEX(OSIT!$1:$1048576,MATCH(Ositran!$B21,OSIT!$A:$A,0),MATCH(Ositran!IZ$5,OSIT!$1:$1,0)))/1000,SUM(IN21:IY21)),"")</f>
        <v>424.96800000000002</v>
      </c>
      <c r="JA21" s="101">
        <f>+IFERROR(IF(ISTEXT(JA$5)=FALSE,(INDEX(OSIT!$1:$1048576,MATCH(Ositran!$B21,OSIT!$A:$A,0),MATCH(Ositran!JA$5,OSIT!$1:$1,0)))/1000,SUM(IO21:IZ21)),"")</f>
        <v>408.767</v>
      </c>
      <c r="JB21" s="101">
        <f>+IFERROR(IF(ISTEXT(JB$5)=FALSE,(INDEX(OSIT!$1:$1048576,MATCH(Ositran!$B21,OSIT!$A:$A,0),MATCH(Ositran!JB$5,OSIT!$1:$1,0)))/1000,SUM(IP21:JA21)),"")</f>
        <v>489.88799999999998</v>
      </c>
      <c r="JC21" s="142">
        <f>+IFERROR(IF(ISTEXT(JC$5)=FALSE,(INDEX(OSIT!$1:$1048576,MATCH(Ositran!$B21,OSIT!$A:$A,0),MATCH(Ositran!JC$5,OSIT!$1:$1,0)))/1000,SUM(IQ21:JB21)),"")</f>
        <v>5297.9719999999998</v>
      </c>
      <c r="JD21" s="101">
        <f>+IFERROR(IF(ISTEXT(JD$5)=FALSE,(INDEX(OSIT!$1:$1048576,MATCH(Ositran!$B21,OSIT!$A:$A,0),MATCH(Ositran!JD$5,OSIT!$1:$1,0)))/1000,SUM(IR21:JC21)),"")</f>
        <v>530.86</v>
      </c>
      <c r="JE21" s="101">
        <f>+IFERROR(IF(ISTEXT(JE$5)=FALSE,(INDEX(OSIT!$1:$1048576,MATCH(Ositran!$B21,OSIT!$A:$A,0),MATCH(Ositran!JE$5,OSIT!$1:$1,0)))/1000,SUM(IS21:JD21)),"")</f>
        <v>528.48800000000006</v>
      </c>
      <c r="JF21" s="101">
        <f>+IFERROR(IF(ISTEXT(JF$5)=FALSE,(INDEX(OSIT!$1:$1048576,MATCH(Ositran!$B21,OSIT!$A:$A,0),MATCH(Ositran!JF$5,OSIT!$1:$1,0)))/1000,SUM(IT21:JE21)),"")</f>
        <v>301.67599999999999</v>
      </c>
      <c r="JG21" s="101">
        <f>+IFERROR(IF(ISTEXT(JG$5)=FALSE,(INDEX(OSIT!$1:$1048576,MATCH(Ositran!$B21,OSIT!$A:$A,0),MATCH(Ositran!JG$5,OSIT!$1:$1,0)))/1000,SUM(IU21:JF21)),"")</f>
        <v>85.861999999999995</v>
      </c>
      <c r="JH21" s="101">
        <f>+IFERROR(IF(ISTEXT(JH$5)=FALSE,(INDEX(OSIT!$1:$1048576,MATCH(Ositran!$B21,OSIT!$A:$A,0),MATCH(Ositran!JH$5,OSIT!$1:$1,0)))/1000,SUM(IV21:JG21)),"")</f>
        <v>190.208</v>
      </c>
      <c r="JI21" s="101">
        <f>+IFERROR(IF(ISTEXT(JI$5)=FALSE,(INDEX(OSIT!$1:$1048576,MATCH(Ositran!$B21,OSIT!$A:$A,0),MATCH(Ositran!JI$5,OSIT!$1:$1,0)))/1000,SUM(IW21:JH21)),"")</f>
        <v>298.73500000000001</v>
      </c>
      <c r="JJ21" s="101">
        <f>+IFERROR(IF(ISTEXT(JJ$5)=FALSE,(INDEX(OSIT!$1:$1048576,MATCH(Ositran!$B21,OSIT!$A:$A,0),MATCH(Ositran!JJ$5,OSIT!$1:$1,0)))/1000,SUM(IX21:JI21)),"")</f>
        <v>432.73399999999998</v>
      </c>
      <c r="JK21" s="101">
        <f>+IFERROR(IF(ISTEXT(JK$5)=FALSE,(INDEX(OSIT!$1:$1048576,MATCH(Ositran!$B21,OSIT!$A:$A,0),MATCH(Ositran!JK$5,OSIT!$1:$1,0)))/1000,SUM(IY21:JJ21)),"")</f>
        <v>409.06799999999998</v>
      </c>
      <c r="JL21" s="101">
        <f>+IFERROR(IF(ISTEXT(JL$5)=FALSE,(INDEX(OSIT!$1:$1048576,MATCH(Ositran!$B21,OSIT!$A:$A,0),MATCH(Ositran!JL$5,OSIT!$1:$1,0)))/1000,SUM(IZ21:JK21)),"")</f>
        <v>434.97399999999999</v>
      </c>
      <c r="JM21" s="101">
        <f>+IFERROR(IF(ISTEXT(JM$5)=FALSE,(INDEX(OSIT!$1:$1048576,MATCH(Ositran!$B21,OSIT!$A:$A,0),MATCH(Ositran!JM$5,OSIT!$1:$1,0)))/1000,SUM(JA21:JL21)),"")</f>
        <v>494.012</v>
      </c>
      <c r="JN21" s="101">
        <f>+IFERROR(IF(ISTEXT(JN$5)=FALSE,(INDEX(OSIT!$1:$1048576,MATCH(Ositran!$B21,OSIT!$A:$A,0),MATCH(Ositran!JN$5,OSIT!$1:$1,0)))/1000,SUM(JB21:JM21)),"")</f>
        <v>499.84</v>
      </c>
      <c r="JO21" s="101">
        <f>+IFERROR(IF(ISTEXT(JO$5)=FALSE,(INDEX(OSIT!$1:$1048576,MATCH(Ositran!$B21,OSIT!$A:$A,0),MATCH(Ositran!JO$5,OSIT!$1:$1,0)))/1000,SUM(JC21:JN21)),"")</f>
        <v>578.21</v>
      </c>
      <c r="JP21" s="142">
        <f>+IFERROR(IF(ISTEXT(JP$5)=FALSE,(INDEX(OSIT!$1:$1048576,MATCH(Ositran!$B21,OSIT!$A:$A,0),MATCH(Ositran!JP$5,OSIT!$1:$1,0)))/1000,SUM(JD21:JO21)),"")</f>
        <v>4784.6670000000004</v>
      </c>
      <c r="JQ21" s="101">
        <f>+IFERROR(IF(ISTEXT(JQ$5)=FALSE,(INDEX(OSIT!$1:$1048576,MATCH(Ositran!$B21,OSIT!$A:$A,0),MATCH(Ositran!JQ$5,OSIT!$1:$1,0)))/1000,SUM(JE21:JP21)),"")</f>
        <v>577.30700000000002</v>
      </c>
      <c r="JR21" s="101">
        <f>+IFERROR(IF(ISTEXT(JR$5)=FALSE,(INDEX(OSIT!$1:$1048576,MATCH(Ositran!$B21,OSIT!$A:$A,0),MATCH(Ositran!JR$5,OSIT!$1:$1,0)))/1000,SUM(JF21:JQ21)),"")</f>
        <v>344.56599999999997</v>
      </c>
      <c r="JS21" s="101">
        <f>+IFERROR(IF(ISTEXT(JS$5)=FALSE,(INDEX(OSIT!$1:$1048576,MATCH(Ositran!$B21,OSIT!$A:$A,0),MATCH(Ositran!JS$5,OSIT!$1:$1,0)))/1000,SUM(JG21:JR21)),"")</f>
        <v>540.58500000000004</v>
      </c>
      <c r="JT21" s="101">
        <f>+IFERROR(IF(ISTEXT(JT$5)=FALSE,(INDEX(OSIT!$1:$1048576,MATCH(Ositran!$B21,OSIT!$A:$A,0),MATCH(Ositran!JT$5,OSIT!$1:$1,0)))/1000,SUM(JH21:JS21)),"")</f>
        <v>479.3</v>
      </c>
      <c r="JU21" s="101">
        <f>+IFERROR(IF(ISTEXT(JU$5)=FALSE,(INDEX(OSIT!$1:$1048576,MATCH(Ositran!$B21,OSIT!$A:$A,0),MATCH(Ositran!JU$5,OSIT!$1:$1,0)))/1000,SUM(JI21:JT21)),"")</f>
        <v>556.28899999999999</v>
      </c>
      <c r="JV21" s="101">
        <f>+IFERROR(IF(ISTEXT(JV$5)=FALSE,(INDEX(OSIT!$1:$1048576,MATCH(Ositran!$B21,OSIT!$A:$A,0),MATCH(Ositran!JV$5,OSIT!$1:$1,0)))/1000,SUM(JJ21:JU21)),"")</f>
        <v>538.13199999999995</v>
      </c>
      <c r="JW21" s="101">
        <f>+IFERROR(IF(ISTEXT(JW$5)=FALSE,(INDEX(OSIT!$1:$1048576,MATCH(Ositran!$B21,OSIT!$A:$A,0),MATCH(Ositran!JW$5,OSIT!$1:$1,0)))/1000,SUM(JK21:JV21)),"")</f>
        <v>674.46</v>
      </c>
      <c r="JX21" s="101">
        <f>+IFERROR(IF(ISTEXT(JX$5)=FALSE,(INDEX(OSIT!$1:$1048576,MATCH(Ositran!$B21,OSIT!$A:$A,0),MATCH(Ositran!JX$5,OSIT!$1:$1,0)))/1000,SUM(JL21:JW21)),"")</f>
        <v>722.10199999999998</v>
      </c>
      <c r="JY21" s="101">
        <f>+IFERROR(IF(ISTEXT(JY$5)=FALSE,(INDEX(OSIT!$1:$1048576,MATCH(Ositran!$B21,OSIT!$A:$A,0),MATCH(Ositran!JY$5,OSIT!$1:$1,0)))/1000,SUM(JM21:JX21)),"")</f>
        <v>592.58299999999997</v>
      </c>
      <c r="JZ21" s="101">
        <f>+IFERROR(IF(ISTEXT(JZ$5)=FALSE,(INDEX(OSIT!$1:$1048576,MATCH(Ositran!$B21,OSIT!$A:$A,0),MATCH(Ositran!JZ$5,OSIT!$1:$1,0)))/1000,SUM(JN21:JY21)),"")</f>
        <v>679.16</v>
      </c>
      <c r="KA21" s="101">
        <f>+IFERROR(IF(ISTEXT(KA$5)=FALSE,(INDEX(OSIT!$1:$1048576,MATCH(Ositran!$B21,OSIT!$A:$A,0),MATCH(Ositran!KA$5,OSIT!$1:$1,0)))/1000,SUM(JO21:JZ21)),"")</f>
        <v>591.09199999999998</v>
      </c>
      <c r="KB21" s="101">
        <f>+IFERROR(IF(ISTEXT(KB$5)=FALSE,(INDEX(OSIT!$1:$1048576,MATCH(Ositran!$B21,OSIT!$A:$A,0),MATCH(Ositran!KB$5,OSIT!$1:$1,0)))/1000,SUM(JP21:KA21)),"")</f>
        <v>680.81200000000001</v>
      </c>
      <c r="KC21" s="142">
        <f>+IFERROR(IF(ISTEXT(KC$5)=FALSE,(INDEX(OSIT!$1:$1048576,MATCH(Ositran!$B21,OSIT!$A:$A,0),MATCH(Ositran!KC$5,OSIT!$1:$1,0)))/1000,SUM(JQ21:KB21)),"")</f>
        <v>6976.387999999999</v>
      </c>
      <c r="KD21" s="101">
        <f>+IFERROR(IF(ISTEXT(KD$5)=FALSE,(INDEX(OSIT!$1:$1048576,MATCH(Ositran!$B21,OSIT!$A:$A,0),MATCH(Ositran!KD$5,OSIT!$1:$1,0)))/1000,SUM(JR21:KC21)),"")</f>
        <v>667.83199999999999</v>
      </c>
      <c r="KE21" s="101">
        <f>+IFERROR(IF(ISTEXT(KE$5)=FALSE,(INDEX(OSIT!$1:$1048576,MATCH(Ositran!$B21,OSIT!$A:$A,0),MATCH(Ositran!KE$5,OSIT!$1:$1,0)))/1000,SUM(JS21:KD21)),"")</f>
        <v>652.01900000000001</v>
      </c>
      <c r="KF21" s="101">
        <f>+IFERROR(IF(ISTEXT(KF$5)=FALSE,(INDEX(OSIT!$1:$1048576,MATCH(Ositran!$B21,OSIT!$A:$A,0),MATCH(Ositran!KF$5,OSIT!$1:$1,0)))/1000,SUM(JT21:KE21)),"")</f>
        <v>593.52499999999998</v>
      </c>
      <c r="KG21" s="101">
        <f>+IFERROR(IF(ISTEXT(KG$5)=FALSE,(INDEX(OSIT!$1:$1048576,MATCH(Ositran!$B21,OSIT!$A:$A,0),MATCH(Ositran!KG$5,OSIT!$1:$1,0)))/1000,SUM(JU21:KF21)),"")</f>
        <v>590.25900000000001</v>
      </c>
      <c r="KH21" s="101">
        <f>+IFERROR(IF(ISTEXT(KH$5)=FALSE,(INDEX(OSIT!$1:$1048576,MATCH(Ositran!$B21,OSIT!$A:$A,0),MATCH(Ositran!KH$5,OSIT!$1:$1,0)))/1000,SUM(JV21:KG21)),"")</f>
        <v>586.60900000000004</v>
      </c>
      <c r="KI21" s="101">
        <f>+IFERROR(IF(ISTEXT(KI$5)=FALSE,(INDEX(OSIT!$1:$1048576,MATCH(Ositran!$B21,OSIT!$A:$A,0),MATCH(Ositran!KI$5,OSIT!$1:$1,0)))/1000,SUM(JW21:KH21)),"")</f>
        <v>506.70600000000002</v>
      </c>
      <c r="KJ21" s="101">
        <f>+IFERROR(IF(ISTEXT(KJ$5)=FALSE,(INDEX(OSIT!$1:$1048576,MATCH(Ositran!$B21,OSIT!$A:$A,0),MATCH(Ositran!KJ$5,OSIT!$1:$1,0)))/1000,SUM(JX21:KI21)),"")</f>
        <v>609.57299999999998</v>
      </c>
      <c r="KK21" s="101">
        <f>+IFERROR(IF(ISTEXT(KK$5)=FALSE,(INDEX(OSIT!$1:$1048576,MATCH(Ositran!$B21,OSIT!$A:$A,0),MATCH(Ositran!KK$5,OSIT!$1:$1,0)))/1000,SUM(JY21:KJ21)),"")</f>
        <v>593.13699999999994</v>
      </c>
      <c r="KL21" s="101">
        <f>+IFERROR(IF(ISTEXT(KL$5)=FALSE,(INDEX(OSIT!$1:$1048576,MATCH(Ositran!$B21,OSIT!$A:$A,0),MATCH(Ositran!KL$5,OSIT!$1:$1,0)))/1000,SUM(JZ21:KK21)),"")</f>
        <v>529.745</v>
      </c>
      <c r="KM21" s="101">
        <f>+IFERROR(IF(ISTEXT(KM$5)=FALSE,(INDEX(OSIT!$1:$1048576,MATCH(Ositran!$B21,OSIT!$A:$A,0),MATCH(Ositran!KM$5,OSIT!$1:$1,0)))/1000,SUM(KA21:KL21)),"")</f>
        <v>593.21</v>
      </c>
      <c r="KN21" s="101">
        <f>+IFERROR(IF(ISTEXT(KN$5)=FALSE,(INDEX(OSIT!$1:$1048576,MATCH(Ositran!$B21,OSIT!$A:$A,0),MATCH(Ositran!KN$5,OSIT!$1:$1,0)))/1000,SUM(KB21:KM21)),"")</f>
        <v>519.60900000000004</v>
      </c>
      <c r="KO21" s="101">
        <f>+IFERROR(IF(ISTEXT(KO$5)=FALSE,(INDEX(OSIT!$1:$1048576,MATCH(Ositran!$B21,OSIT!$A:$A,0),MATCH(Ositran!KO$5,OSIT!$1:$1,0)))/1000,SUM(KC21:KN21)),"")</f>
        <v>589.23500000000001</v>
      </c>
      <c r="KP21" s="142">
        <f>+IFERROR(IF(ISTEXT(KP$5)=FALSE,(INDEX(OSIT!$1:$1048576,MATCH(Ositran!$B21,OSIT!$A:$A,0),MATCH(Ositran!KP$5,OSIT!$1:$1,0)))/1000,SUM(KD21:KO21)),"")</f>
        <v>7031.4589999999998</v>
      </c>
      <c r="KQ21" s="101">
        <f>+IFERROR(IF(ISTEXT(KQ$5)=FALSE,(INDEX(OSIT!$1:$1048576,MATCH(Ositran!$B21,OSIT!$A:$A,0),MATCH(Ositran!KQ$5,OSIT!$1:$1,0)))/1000,SUM(KE21:KP21)),"")</f>
        <v>628.76199999999994</v>
      </c>
      <c r="KR21" s="101">
        <f>+IFERROR(IF(ISTEXT(KR$5)=FALSE,(INDEX(OSIT!$1:$1048576,MATCH(Ositran!$B21,OSIT!$A:$A,0),MATCH(Ositran!KR$5,OSIT!$1:$1,0)))/1000,SUM(KF21:KQ21)),"")</f>
        <v>627.38699999999994</v>
      </c>
      <c r="KS21" s="101">
        <f>+IFERROR(IF(ISTEXT(KS$5)=FALSE,(INDEX(OSIT!$1:$1048576,MATCH(Ositran!$B21,OSIT!$A:$A,0),MATCH(Ositran!KS$5,OSIT!$1:$1,0)))/1000,SUM(KG21:KR21)),"")</f>
        <v>530.69600000000003</v>
      </c>
      <c r="KT21" s="101">
        <f>+IFERROR(IF(ISTEXT(KT$5)=FALSE,(INDEX(OSIT!$1:$1048576,MATCH(Ositran!$B21,OSIT!$A:$A,0),MATCH(Ositran!KT$5,OSIT!$1:$1,0)))/1000,SUM(KH21:KS21)),"")</f>
        <v>593.86199999999997</v>
      </c>
      <c r="KU21" s="101">
        <f>+IFERROR(IF(ISTEXT(KU$5)=FALSE,(INDEX(OSIT!$1:$1048576,MATCH(Ositran!$B21,OSIT!$A:$A,0),MATCH(Ositran!KU$5,OSIT!$1:$1,0)))/1000,SUM(KI21:KT21)),"")</f>
        <v>543.51</v>
      </c>
      <c r="KV21" s="101">
        <f>+IFERROR(IF(ISTEXT(KV$5)=FALSE,(INDEX(OSIT!$1:$1048576,MATCH(Ositran!$B21,OSIT!$A:$A,0),MATCH(Ositran!KV$5,OSIT!$1:$1,0)))/1000,SUM(KJ21:KU21)),"")</f>
        <v>522.87699999999995</v>
      </c>
      <c r="KW21" s="101">
        <f>+IFERROR(IF(ISTEXT(KW$5)=FALSE,(INDEX(OSIT!$1:$1048576,MATCH(Ositran!$B21,OSIT!$A:$A,0),MATCH(Ositran!KW$5,OSIT!$1:$1,0)))/1000,SUM(KK21:KV21)),"")</f>
        <v>636.15200000000004</v>
      </c>
      <c r="KX21" s="101">
        <f>+IFERROR(IF(ISTEXT(KX$5)=FALSE,(INDEX(OSIT!$1:$1048576,MATCH(Ositran!$B21,OSIT!$A:$A,0),MATCH(Ositran!KX$5,OSIT!$1:$1,0)))/1000,SUM(KL21:KW21)),"")</f>
        <v>605.95699999999999</v>
      </c>
      <c r="KY21" s="101">
        <f>+IFERROR(IF(ISTEXT(KY$5)=FALSE,(INDEX(OSIT!$1:$1048576,MATCH(Ositran!$B21,OSIT!$A:$A,0),MATCH(Ositran!KY$5,OSIT!$1:$1,0)))/1000,SUM(KM21:KX21)),"")</f>
        <v>537.20000000000005</v>
      </c>
      <c r="KZ21" s="101">
        <f>+IFERROR(IF(ISTEXT(KZ$5)=FALSE,(INDEX(OSIT!$1:$1048576,MATCH(Ositran!$B21,OSIT!$A:$A,0),MATCH(Ositran!KZ$5,OSIT!$1:$1,0)))/1000,SUM(KN21:KY21)),"")</f>
        <v>587.38599999999997</v>
      </c>
      <c r="LA21" s="101">
        <f>+IFERROR(IF(ISTEXT(LA$5)=FALSE,(INDEX(OSIT!$1:$1048576,MATCH(Ositran!$B21,OSIT!$A:$A,0),MATCH(Ositran!LA$5,OSIT!$1:$1,0)))/1000,SUM(KO21:KZ21)),"")</f>
        <v>543.71699999999998</v>
      </c>
      <c r="LB21" s="101">
        <f>+IFERROR(IF(ISTEXT(LB$5)=FALSE,(INDEX(OSIT!$1:$1048576,MATCH(Ositran!$B21,OSIT!$A:$A,0),MATCH(Ositran!LB$5,OSIT!$1:$1,0)))/1000,SUM(KP21:LA21)),"")</f>
        <v>650.66899999999998</v>
      </c>
      <c r="LC21" s="142">
        <f>+IFERROR(IF(ISTEXT(LC$5)=FALSE,(INDEX(OSIT!$1:$1048576,MATCH(Ositran!$B21,OSIT!$A:$A,0),MATCH(Ositran!LC$5,OSIT!$1:$1,0)))/1000,SUM(KQ21:LB21)),"")</f>
        <v>7008.1749999999984</v>
      </c>
      <c r="LD21" s="101">
        <f>+IFERROR(IF(ISTEXT(LD$5)=FALSE,(INDEX(OSIT!$1:$1048576,MATCH(Ositran!$B21,OSIT!$A:$A,0),MATCH(Ositran!LD$5,OSIT!$1:$1,0)))/1000,SUM(KR21:LC21)),"")</f>
        <v>677.93200000000002</v>
      </c>
      <c r="LE21" s="101">
        <f>+IFERROR(IF(ISTEXT(LE$5)=FALSE,(INDEX(OSIT!$1:$1048576,MATCH(Ositran!$B21,OSIT!$A:$A,0),MATCH(Ositran!LE$5,OSIT!$1:$1,0)))/1000,SUM(KS21:LD21)),"")</f>
        <v>653.63</v>
      </c>
      <c r="LF21" s="101">
        <f>+IFERROR(IF(ISTEXT(LF$5)=FALSE,(INDEX(OSIT!$1:$1048576,MATCH(Ositran!$B21,OSIT!$A:$A,0),MATCH(Ositran!LF$5,OSIT!$1:$1,0)))/1000,SUM(KT21:LE21)),"")</f>
        <v>660.26</v>
      </c>
      <c r="LG21" s="101">
        <f>+IFERROR(IF(ISTEXT(LG$5)=FALSE,(INDEX(OSIT!$1:$1048576,MATCH(Ositran!$B21,OSIT!$A:$A,0),MATCH(Ositran!LG$5,OSIT!$1:$1,0)))/1000,SUM(KU21:LF21)),"")</f>
        <v>509.22800000000001</v>
      </c>
      <c r="LH21" s="101">
        <f>+IFERROR(IF(ISTEXT(LH$5)=FALSE,(INDEX(OSIT!$1:$1048576,MATCH(Ositran!$B21,OSIT!$A:$A,0),MATCH(Ositran!LH$5,OSIT!$1:$1,0)))/1000,SUM(KV21:LG21)),"")</f>
        <v>533.37</v>
      </c>
      <c r="LI21" s="101">
        <f>+IFERROR(IF(ISTEXT(LI$5)=FALSE,(INDEX(OSIT!$1:$1048576,MATCH(Ositran!$B21,OSIT!$A:$A,0),MATCH(Ositran!LI$5,OSIT!$1:$1,0)))/1000,SUM(KW21:LH21)),"")</f>
        <v>514.48099999999999</v>
      </c>
      <c r="LJ21" s="101">
        <f>+IFERROR(IF(ISTEXT(LJ$5)=FALSE,(INDEX(OSIT!$1:$1048576,MATCH(Ositran!$B21,OSIT!$A:$A,0),MATCH(Ositran!LJ$5,OSIT!$1:$1,0)))/1000,SUM(KX21:LI21)),"")</f>
        <v>598.02300000000002</v>
      </c>
      <c r="LK21" s="101">
        <f>+IFERROR(IF(ISTEXT(LK$5)=FALSE,(INDEX(OSIT!$1:$1048576,MATCH(Ositran!$B21,OSIT!$A:$A,0),MATCH(Ositran!LK$5,OSIT!$1:$1,0)))/1000,SUM(KY21:LJ21)),"")</f>
        <v>600.40899999999999</v>
      </c>
      <c r="LL21" s="101">
        <f>+IFERROR(IF(ISTEXT(LL$5)=FALSE,(INDEX(OSIT!$1:$1048576,MATCH(Ositran!$B21,OSIT!$A:$A,0),MATCH(Ositran!LL$5,OSIT!$1:$1,0)))/1000,SUM(KZ21:LK21)),"")</f>
        <v>528.08799999999997</v>
      </c>
      <c r="LM21" s="101">
        <f>+IFERROR(IF(ISTEXT(LM$5)=FALSE,(INDEX(OSIT!$1:$1048576,MATCH(Ositran!$B21,OSIT!$A:$A,0),MATCH(Ositran!LM$5,OSIT!$1:$1,0)))/1000,SUM(LA21:LL21)),"")</f>
        <v>546.66899999999998</v>
      </c>
      <c r="LN21" s="101">
        <f>+IFERROR(IF(ISTEXT(LN$5)=FALSE,(INDEX(OSIT!$1:$1048576,MATCH(Ositran!$B21,OSIT!$A:$A,0),MATCH(Ositran!LN$5,OSIT!$1:$1,0)))/1000,SUM(LB21:LM21)),"")</f>
        <v>547.99800000000005</v>
      </c>
      <c r="LO21" s="101">
        <f>+IFERROR(IF(ISTEXT(LO$5)=FALSE,(INDEX(OSIT!$1:$1048576,MATCH(Ositran!$B21,OSIT!$A:$A,0),MATCH(Ositran!LO$5,OSIT!$1:$1,0)))/1000,SUM(LC21:LN21)),"")</f>
        <v>643.64099999999996</v>
      </c>
      <c r="LP21" s="142">
        <f>+IFERROR(IF(ISTEXT(LP$5)=FALSE,(INDEX(OSIT!$1:$1048576,MATCH(Ositran!$B21,OSIT!$A:$A,0),MATCH(Ositran!LP$5,OSIT!$1:$1,0)))/1000,SUM(LD21:LO21)),"")</f>
        <v>7013.7289999999994</v>
      </c>
      <c r="LQ21" s="101">
        <f>+IFERROR(IF(ISTEXT(LQ$5)=FALSE,(INDEX(OSIT!$1:$1048576,MATCH(Ositran!$B21,OSIT!$A:$A,0),MATCH(Ositran!LQ$5,OSIT!$1:$1,0)))/1000,SUM(LE21:LP21)),"")</f>
        <v>672.28099999999995</v>
      </c>
      <c r="LR21" s="101">
        <f>+IFERROR(IF(ISTEXT(LR$5)=FALSE,(INDEX(OSIT!$1:$1048576,MATCH(Ositran!$B21,OSIT!$A:$A,0),MATCH(Ositran!LR$5,OSIT!$1:$1,0)))/1000,SUM(LF21:LQ21)),"")</f>
        <v>519.55700000000002</v>
      </c>
      <c r="LS21" s="101">
        <f>+IFERROR(IF(ISTEXT(LS$5)=FALSE,(INDEX(OSIT!$1:$1048576,MATCH(Ositran!$B21,OSIT!$A:$A,0),MATCH(Ositran!LS$5,OSIT!$1:$1,0)))/1000,SUM(LG21:LR21)),"")</f>
        <v>577.04200000000003</v>
      </c>
      <c r="LT21" s="101">
        <f>+IFERROR(IF(ISTEXT(LT$5)=FALSE,(INDEX(OSIT!$1:$1048576,MATCH(Ositran!$B21,OSIT!$A:$A,0),MATCH(Ositran!LT$5,OSIT!$1:$1,0)))/1000,SUM(LH21:LS21)),"")</f>
        <v>581.69600000000003</v>
      </c>
      <c r="LU21" s="101">
        <f>+IFERROR(IF(ISTEXT(LU$5)=FALSE,(INDEX(OSIT!$1:$1048576,MATCH(Ositran!$B21,OSIT!$A:$A,0),MATCH(Ositran!LU$5,OSIT!$1:$1,0)))/1000,SUM(LI21:LT21)),"")</f>
        <v>564.89300000000003</v>
      </c>
      <c r="LV21" s="101">
        <f>+IFERROR(IF(ISTEXT(LV$5)=FALSE,(INDEX(OSIT!$1:$1048576,MATCH(Ositran!$B21,OSIT!$A:$A,0),MATCH(Ositran!LV$5,OSIT!$1:$1,0)))/1000,SUM(LJ21:LU21)),"")</f>
        <v>515.46900000000005</v>
      </c>
      <c r="LW21" s="101">
        <f>+IFERROR(IF(ISTEXT(LW$5)=FALSE,(INDEX(OSIT!$1:$1048576,MATCH(Ositran!$B21,OSIT!$A:$A,0),MATCH(Ositran!LW$5,OSIT!$1:$1,0)))/1000,SUM(LK21:LV21)),"")</f>
        <v>624.53700000000003</v>
      </c>
      <c r="LX21" s="101">
        <f>+IFERROR(IF(ISTEXT(LX$5)=FALSE,(INDEX(OSIT!$1:$1048576,MATCH(Ositran!$B21,OSIT!$A:$A,0),MATCH(Ositran!LX$5,OSIT!$1:$1,0)))/1000,SUM(LL21:LW21)),"")</f>
        <v>623.64099999999996</v>
      </c>
      <c r="LY21" s="101">
        <f>+IFERROR(IF(ISTEXT(LY$5)=FALSE,(INDEX(OSIT!$1:$1048576,MATCH(Ositran!$B21,OSIT!$A:$A,0),MATCH(Ositran!LY$5,OSIT!$1:$1,0)))/1000,SUM(LM21:LX21)),"")</f>
        <v>523.84199999999998</v>
      </c>
      <c r="LZ21" s="101">
        <f>+IFERROR(IF(ISTEXT(LZ$5)=FALSE,(INDEX(OSIT!$1:$1048576,MATCH(Ositran!$B21,OSIT!$A:$A,0),MATCH(Ositran!LZ$5,OSIT!$1:$1,0)))/1000,SUM(LN21:LY21)),"")</f>
        <v>563.59799999999996</v>
      </c>
      <c r="MA21" s="101">
        <f>+IFERROR(IF(ISTEXT(MA$5)=FALSE,(INDEX(OSIT!$1:$1048576,MATCH(Ositran!$B21,OSIT!$A:$A,0),MATCH(Ositran!MA$5,OSIT!$1:$1,0)))/1000,SUM(LO21:LZ21)),"")</f>
        <v>0</v>
      </c>
      <c r="MB21" s="101">
        <f>+IFERROR(IF(ISTEXT(MB$5)=FALSE,(INDEX(OSIT!$1:$1048576,MATCH(Ositran!$B21,OSIT!$A:$A,0),MATCH(Ositran!MB$5,OSIT!$1:$1,0)))/1000,SUM(LP21:MA21)),"")</f>
        <v>0</v>
      </c>
      <c r="MC21" s="142">
        <f>+IFERROR(IF(ISTEXT(MC$5)=FALSE,(INDEX(OSIT!$1:$1048576,MATCH(Ositran!$B21,OSIT!$A:$A,0),MATCH(Ositran!MC$5,OSIT!$1:$1,0)))/1000,SUM(LQ21:MB21)),"")</f>
        <v>5766.5559999999996</v>
      </c>
      <c r="MD21" s="101" t="str">
        <f>+IFERROR(IF(ISTEXT(MD$5)=FALSE,(INDEX(OSIT!$1:$1048576,MATCH(Ositran!$B21,OSIT!$A:$A,0),MATCH(Ositran!MD$5,OSIT!$1:$1,0)))/1000,SUM(LR21:MC21)),"")</f>
        <v/>
      </c>
      <c r="ME21" s="101" t="str">
        <f>+IFERROR(IF(ISTEXT(ME$5)=FALSE,(INDEX(OSIT!$1:$1048576,MATCH(Ositran!$B21,OSIT!$A:$A,0),MATCH(Ositran!ME$5,OSIT!$1:$1,0)))/1000,SUM(LS21:MD21)),"")</f>
        <v/>
      </c>
      <c r="MF21" s="101" t="str">
        <f>+IFERROR(IF(ISTEXT(MF$5)=FALSE,(INDEX(OSIT!$1:$1048576,MATCH(Ositran!$B21,OSIT!$A:$A,0),MATCH(Ositran!MF$5,OSIT!$1:$1,0)))/1000,SUM(LT21:ME21)),"")</f>
        <v/>
      </c>
      <c r="MG21" s="101" t="str">
        <f>+IFERROR(IF(ISTEXT(MG$5)=FALSE,(INDEX(OSIT!$1:$1048576,MATCH(Ositran!$B21,OSIT!$A:$A,0),MATCH(Ositran!MG$5,OSIT!$1:$1,0)))/1000,SUM(LU21:MF21)),"")</f>
        <v/>
      </c>
      <c r="MH21" s="101" t="str">
        <f>+IFERROR(IF(ISTEXT(MH$5)=FALSE,(INDEX(OSIT!$1:$1048576,MATCH(Ositran!$B21,OSIT!$A:$A,0),MATCH(Ositran!MH$5,OSIT!$1:$1,0)))/1000,SUM(LV21:MG21)),"")</f>
        <v/>
      </c>
      <c r="MI21" s="101" t="str">
        <f>+IFERROR(IF(ISTEXT(MI$5)=FALSE,(INDEX(OSIT!$1:$1048576,MATCH(Ositran!$B21,OSIT!$A:$A,0),MATCH(Ositran!MI$5,OSIT!$1:$1,0)))/1000,SUM(LW21:MH21)),"")</f>
        <v/>
      </c>
      <c r="MJ21" s="101" t="str">
        <f>+IFERROR(IF(ISTEXT(MJ$5)=FALSE,(INDEX(OSIT!$1:$1048576,MATCH(Ositran!$B21,OSIT!$A:$A,0),MATCH(Ositran!MJ$5,OSIT!$1:$1,0)))/1000,SUM(LX21:MI21)),"")</f>
        <v/>
      </c>
      <c r="MK21" s="101" t="str">
        <f>+IFERROR(IF(ISTEXT(MK$5)=FALSE,(INDEX(OSIT!$1:$1048576,MATCH(Ositran!$B21,OSIT!$A:$A,0),MATCH(Ositran!MK$5,OSIT!$1:$1,0)))/1000,SUM(LY21:MJ21)),"")</f>
        <v/>
      </c>
      <c r="ML21" s="101" t="str">
        <f>+IFERROR(IF(ISTEXT(ML$5)=FALSE,(INDEX(OSIT!$1:$1048576,MATCH(Ositran!$B21,OSIT!$A:$A,0),MATCH(Ositran!ML$5,OSIT!$1:$1,0)))/1000,SUM(LZ21:MK21)),"")</f>
        <v/>
      </c>
      <c r="MM21" s="101" t="str">
        <f>+IFERROR(IF(ISTEXT(MM$5)=FALSE,(INDEX(OSIT!$1:$1048576,MATCH(Ositran!$B21,OSIT!$A:$A,0),MATCH(Ositran!MM$5,OSIT!$1:$1,0)))/1000,SUM(MA21:ML21)),"")</f>
        <v/>
      </c>
      <c r="MN21" s="101" t="str">
        <f>+IFERROR(IF(ISTEXT(MN$5)=FALSE,(INDEX(OSIT!$1:$1048576,MATCH(Ositran!$B21,OSIT!$A:$A,0),MATCH(Ositran!MN$5,OSIT!$1:$1,0)))/1000,SUM(MB21:MM21)),"")</f>
        <v/>
      </c>
      <c r="MO21" s="101" t="str">
        <f>+IFERROR(IF(ISTEXT(MO$5)=FALSE,(INDEX(OSIT!$1:$1048576,MATCH(Ositran!$B21,OSIT!$A:$A,0),MATCH(Ositran!MO$5,OSIT!$1:$1,0)))/1000,SUM(MC21:MN21)),"")</f>
        <v/>
      </c>
      <c r="MP21" s="142">
        <f>+IFERROR(IF(ISTEXT(MP$5)=FALSE,(INDEX(OSIT!$1:$1048576,MATCH(Ositran!$B21,OSIT!$A:$A,0),MATCH(Ositran!MP$5,OSIT!$1:$1,0)))/1000,SUM(MD21:MO21)),"")</f>
        <v>0</v>
      </c>
    </row>
    <row r="22" spans="2:354" s="5" customFormat="1">
      <c r="B22" s="9" t="s">
        <v>80</v>
      </c>
      <c r="C22" s="286" t="s">
        <v>65</v>
      </c>
      <c r="D22" s="101"/>
      <c r="E22" s="101"/>
      <c r="F22" s="101"/>
      <c r="G22" s="101"/>
      <c r="H22" s="101"/>
      <c r="I22" s="101"/>
      <c r="J22" s="101"/>
      <c r="K22" s="101"/>
      <c r="L22" s="101"/>
      <c r="M22" s="101"/>
      <c r="N22" s="101"/>
      <c r="O22" s="101"/>
      <c r="P22" s="142"/>
      <c r="Q22" s="101"/>
      <c r="R22" s="101"/>
      <c r="S22" s="101"/>
      <c r="T22" s="101"/>
      <c r="U22" s="101"/>
      <c r="V22" s="101"/>
      <c r="W22" s="101"/>
      <c r="X22" s="101"/>
      <c r="Y22" s="101"/>
      <c r="Z22" s="101"/>
      <c r="AA22" s="101"/>
      <c r="AB22" s="101"/>
      <c r="AC22" s="142"/>
      <c r="AD22" s="101"/>
      <c r="AE22" s="101"/>
      <c r="AF22" s="101"/>
      <c r="AG22" s="101"/>
      <c r="AH22" s="101"/>
      <c r="AI22" s="101"/>
      <c r="AJ22" s="101"/>
      <c r="AK22" s="101"/>
      <c r="AL22" s="101"/>
      <c r="AM22" s="101"/>
      <c r="AN22" s="101"/>
      <c r="AO22" s="101"/>
      <c r="AP22" s="142"/>
      <c r="AQ22" s="101">
        <v>0</v>
      </c>
      <c r="AR22" s="101">
        <v>0</v>
      </c>
      <c r="AS22" s="101">
        <v>0</v>
      </c>
      <c r="AT22" s="101">
        <v>0</v>
      </c>
      <c r="AU22" s="101">
        <v>0</v>
      </c>
      <c r="AV22" s="101">
        <v>0</v>
      </c>
      <c r="AW22" s="101">
        <v>0</v>
      </c>
      <c r="AX22" s="101">
        <v>0</v>
      </c>
      <c r="AY22" s="101">
        <v>0</v>
      </c>
      <c r="AZ22" s="101">
        <v>0</v>
      </c>
      <c r="BA22" s="101">
        <v>205.09100000000001</v>
      </c>
      <c r="BB22" s="101">
        <v>217.87700000000001</v>
      </c>
      <c r="BC22" s="142">
        <v>422.96800000000002</v>
      </c>
      <c r="BD22" s="101">
        <v>211.3</v>
      </c>
      <c r="BE22" s="101">
        <v>185.511</v>
      </c>
      <c r="BF22" s="101">
        <v>204.93799999999999</v>
      </c>
      <c r="BG22" s="101">
        <v>190.96199999999999</v>
      </c>
      <c r="BH22" s="101">
        <v>194.52500000000001</v>
      </c>
      <c r="BI22" s="101">
        <v>188.41300000000001</v>
      </c>
      <c r="BJ22" s="101">
        <v>195.83099999999999</v>
      </c>
      <c r="BK22" s="101">
        <v>206.27099999999999</v>
      </c>
      <c r="BL22" s="101">
        <v>196.21799999999999</v>
      </c>
      <c r="BM22" s="101">
        <v>209.22</v>
      </c>
      <c r="BN22" s="101">
        <v>205.465</v>
      </c>
      <c r="BO22" s="101">
        <v>216.07900000000001</v>
      </c>
      <c r="BP22" s="142">
        <v>2404.7330000000002</v>
      </c>
      <c r="BQ22" s="101">
        <v>207.084</v>
      </c>
      <c r="BR22" s="101">
        <v>184.54</v>
      </c>
      <c r="BS22" s="101">
        <v>198.39699999999999</v>
      </c>
      <c r="BT22" s="101">
        <v>188.08</v>
      </c>
      <c r="BU22" s="101">
        <v>199.55600000000001</v>
      </c>
      <c r="BV22" s="101">
        <v>200.82499999999999</v>
      </c>
      <c r="BW22" s="101">
        <v>204.93799999999999</v>
      </c>
      <c r="BX22" s="101">
        <v>211.298</v>
      </c>
      <c r="BY22" s="101">
        <v>194.005</v>
      </c>
      <c r="BZ22" s="101">
        <v>212.446</v>
      </c>
      <c r="CA22" s="101">
        <v>214.227</v>
      </c>
      <c r="CB22" s="101">
        <v>226.28700000000001</v>
      </c>
      <c r="CC22" s="142">
        <v>2441.683</v>
      </c>
      <c r="CD22" s="101">
        <v>220.738</v>
      </c>
      <c r="CE22" s="101">
        <v>196.02500000000001</v>
      </c>
      <c r="CF22" s="101">
        <v>213.05699999999999</v>
      </c>
      <c r="CG22" s="101">
        <v>200.16</v>
      </c>
      <c r="CH22" s="101">
        <v>209.56200000000001</v>
      </c>
      <c r="CI22" s="101">
        <v>214.327</v>
      </c>
      <c r="CJ22" s="101">
        <v>217.15</v>
      </c>
      <c r="CK22" s="101">
        <v>228.28100000000001</v>
      </c>
      <c r="CL22" s="101">
        <v>216.05</v>
      </c>
      <c r="CM22" s="101">
        <v>230.101</v>
      </c>
      <c r="CN22" s="101">
        <v>227.54</v>
      </c>
      <c r="CO22" s="101">
        <v>225.464</v>
      </c>
      <c r="CP22" s="142">
        <v>2598.4549999999999</v>
      </c>
      <c r="CQ22" s="101">
        <v>239.40299999999999</v>
      </c>
      <c r="CR22" s="101">
        <v>214.12200000000001</v>
      </c>
      <c r="CS22" s="101">
        <v>227.84899999999999</v>
      </c>
      <c r="CT22" s="101">
        <v>212.815</v>
      </c>
      <c r="CU22" s="101">
        <v>232.887</v>
      </c>
      <c r="CV22" s="101">
        <v>227.9</v>
      </c>
      <c r="CW22" s="101">
        <v>237.625</v>
      </c>
      <c r="CX22" s="101">
        <v>242.43799999999999</v>
      </c>
      <c r="CY22" s="101">
        <v>230.852</v>
      </c>
      <c r="CZ22" s="101">
        <v>249.84200000000001</v>
      </c>
      <c r="DA22" s="101">
        <v>251.02500000000001</v>
      </c>
      <c r="DB22" s="101">
        <v>265.76600000000002</v>
      </c>
      <c r="DC22" s="142">
        <v>2832.5239999999999</v>
      </c>
      <c r="DD22" s="101">
        <v>261.34899999999999</v>
      </c>
      <c r="DE22" s="101">
        <v>242.04</v>
      </c>
      <c r="DF22" s="101">
        <v>246.11199999999999</v>
      </c>
      <c r="DG22" s="101">
        <v>235.67099999999999</v>
      </c>
      <c r="DH22" s="101">
        <v>247.80600000000001</v>
      </c>
      <c r="DI22" s="101">
        <v>243.31299999999999</v>
      </c>
      <c r="DJ22" s="101">
        <v>257.45699999999999</v>
      </c>
      <c r="DK22" s="101">
        <v>259.22899999999998</v>
      </c>
      <c r="DL22" s="101">
        <v>243.11500000000001</v>
      </c>
      <c r="DM22" s="101">
        <v>261.20100000000002</v>
      </c>
      <c r="DN22" s="101">
        <v>251.86500000000001</v>
      </c>
      <c r="DO22" s="101">
        <v>257.685</v>
      </c>
      <c r="DP22" s="142">
        <v>3006.8429999999998</v>
      </c>
      <c r="DQ22" s="101">
        <v>259.37</v>
      </c>
      <c r="DR22" s="101">
        <v>234.142</v>
      </c>
      <c r="DS22" s="101">
        <v>244.714</v>
      </c>
      <c r="DT22" s="101">
        <v>229.61699999999999</v>
      </c>
      <c r="DU22" s="101">
        <v>245.30099999999999</v>
      </c>
      <c r="DV22" s="101">
        <v>240.86500000000001</v>
      </c>
      <c r="DW22" s="101">
        <v>251.90100000000001</v>
      </c>
      <c r="DX22" s="101">
        <v>256.16000000000003</v>
      </c>
      <c r="DY22" s="101">
        <v>244.857</v>
      </c>
      <c r="DZ22" s="101">
        <v>261.38900000000001</v>
      </c>
      <c r="EA22" s="101">
        <v>256.41399999999999</v>
      </c>
      <c r="EB22" s="101">
        <v>272.86500000000001</v>
      </c>
      <c r="EC22" s="142">
        <v>2997.5949999999998</v>
      </c>
      <c r="ED22" s="101">
        <v>257.56299999999999</v>
      </c>
      <c r="EE22" s="101">
        <v>242.779</v>
      </c>
      <c r="EF22" s="101">
        <v>259.75799999999998</v>
      </c>
      <c r="EG22" s="101">
        <v>246.21600000000001</v>
      </c>
      <c r="EH22" s="101">
        <v>257.46300000000002</v>
      </c>
      <c r="EI22" s="101">
        <v>259.74400000000003</v>
      </c>
      <c r="EJ22" s="101">
        <v>275.46600000000001</v>
      </c>
      <c r="EK22" s="101">
        <v>281.78800000000001</v>
      </c>
      <c r="EL22" s="101">
        <v>274.35599999999999</v>
      </c>
      <c r="EM22" s="101">
        <v>285.35300000000001</v>
      </c>
      <c r="EN22" s="101">
        <v>282.99700000000001</v>
      </c>
      <c r="EO22" s="101">
        <v>296.952</v>
      </c>
      <c r="EP22" s="142">
        <v>3220.4349999999999</v>
      </c>
      <c r="EQ22" s="101">
        <v>290.12799999999999</v>
      </c>
      <c r="ER22" s="101">
        <v>267.53399999999999</v>
      </c>
      <c r="ES22" s="101">
        <v>285.51400000000001</v>
      </c>
      <c r="ET22" s="101">
        <v>271.54300000000001</v>
      </c>
      <c r="EU22" s="101">
        <v>289.779</v>
      </c>
      <c r="EV22" s="101">
        <v>284.04500000000002</v>
      </c>
      <c r="EW22" s="101">
        <v>287.80200000000002</v>
      </c>
      <c r="EX22" s="101">
        <v>300.28899999999999</v>
      </c>
      <c r="EY22" s="101">
        <v>284.327</v>
      </c>
      <c r="EZ22" s="101">
        <v>297.67700000000002</v>
      </c>
      <c r="FA22" s="101">
        <v>288.166</v>
      </c>
      <c r="FB22" s="101">
        <v>309.28699999999998</v>
      </c>
      <c r="FC22" s="142">
        <v>3456.0909999999999</v>
      </c>
      <c r="FD22" s="101">
        <v>303.22300000000001</v>
      </c>
      <c r="FE22" s="101">
        <v>287.69799999999998</v>
      </c>
      <c r="FF22" s="101">
        <v>298.483</v>
      </c>
      <c r="FG22" s="101">
        <v>279.33999999999997</v>
      </c>
      <c r="FH22" s="101">
        <v>296.214</v>
      </c>
      <c r="FI22" s="101">
        <v>294.20600000000002</v>
      </c>
      <c r="FJ22" s="101">
        <v>308.63299999999998</v>
      </c>
      <c r="FK22" s="101">
        <v>318.33100000000002</v>
      </c>
      <c r="FL22" s="101">
        <v>299.89600000000002</v>
      </c>
      <c r="FM22" s="101">
        <v>321.49200000000002</v>
      </c>
      <c r="FN22" s="101">
        <v>319.75599999999997</v>
      </c>
      <c r="FO22" s="101">
        <v>319.70699999999999</v>
      </c>
      <c r="FP22" s="142">
        <v>3646.9789999999998</v>
      </c>
      <c r="FQ22" s="101">
        <v>322.32400000000001</v>
      </c>
      <c r="FR22" s="101">
        <v>289.69799999999998</v>
      </c>
      <c r="FS22" s="101">
        <v>304.99400000000003</v>
      </c>
      <c r="FT22" s="101">
        <v>297.42200000000003</v>
      </c>
      <c r="FU22" s="101">
        <v>313.19799999999998</v>
      </c>
      <c r="FV22" s="101">
        <v>306.29500000000002</v>
      </c>
      <c r="FW22" s="101">
        <v>316.10700000000003</v>
      </c>
      <c r="FX22" s="101">
        <v>327.76499999999999</v>
      </c>
      <c r="FY22" s="101">
        <v>306.42599999999999</v>
      </c>
      <c r="FZ22" s="101">
        <v>326.23700000000002</v>
      </c>
      <c r="GA22" s="101">
        <v>322.70800000000003</v>
      </c>
      <c r="GB22" s="101">
        <v>347.58</v>
      </c>
      <c r="GC22" s="142">
        <v>3780.7539999999999</v>
      </c>
      <c r="GD22" s="101">
        <v>338.87</v>
      </c>
      <c r="GE22" s="101">
        <v>303.28899999999999</v>
      </c>
      <c r="GF22" s="101">
        <v>320.33300000000003</v>
      </c>
      <c r="GG22" s="101">
        <v>301.07799999999997</v>
      </c>
      <c r="GH22" s="101">
        <v>320.36399999999998</v>
      </c>
      <c r="GI22" s="101">
        <v>307.37799999999999</v>
      </c>
      <c r="GJ22" s="101">
        <v>316.601</v>
      </c>
      <c r="GK22" s="101">
        <v>323.57900000000001</v>
      </c>
      <c r="GL22" s="101">
        <v>309.30399999999997</v>
      </c>
      <c r="GM22" s="101">
        <v>332.78100000000001</v>
      </c>
      <c r="GN22" s="101">
        <v>321.60399999999998</v>
      </c>
      <c r="GO22" s="101">
        <v>336.8</v>
      </c>
      <c r="GP22" s="142">
        <v>3831.9810000000002</v>
      </c>
      <c r="GQ22" s="101">
        <v>324.548</v>
      </c>
      <c r="GR22" s="101">
        <v>304.87400000000002</v>
      </c>
      <c r="GS22" s="101">
        <v>325.46300000000002</v>
      </c>
      <c r="GT22" s="101">
        <v>317.00599999999997</v>
      </c>
      <c r="GU22" s="101">
        <v>325.11900000000003</v>
      </c>
      <c r="GV22" s="101">
        <v>320.79500000000002</v>
      </c>
      <c r="GW22" s="101">
        <v>333.83600000000001</v>
      </c>
      <c r="GX22" s="101">
        <v>344.39100000000002</v>
      </c>
      <c r="GY22" s="101">
        <v>329.14499999999998</v>
      </c>
      <c r="GZ22" s="101">
        <v>350.26900000000001</v>
      </c>
      <c r="HA22" s="101">
        <v>337.79399999999998</v>
      </c>
      <c r="HB22" s="101">
        <v>350.88499999999999</v>
      </c>
      <c r="HC22" s="142">
        <v>3964.125</v>
      </c>
      <c r="HD22" s="101">
        <v>338.93599999999998</v>
      </c>
      <c r="HE22" s="101">
        <v>334.25400000000002</v>
      </c>
      <c r="HF22" s="101">
        <v>344.37799999999999</v>
      </c>
      <c r="HG22" s="101">
        <v>331.858</v>
      </c>
      <c r="HH22" s="101">
        <v>334.91500000000002</v>
      </c>
      <c r="HI22" s="101">
        <v>328.03800000000001</v>
      </c>
      <c r="HJ22" s="101">
        <v>347.25799999999998</v>
      </c>
      <c r="HK22" s="101">
        <v>355.214</v>
      </c>
      <c r="HL22" s="101">
        <v>342.32600000000002</v>
      </c>
      <c r="HM22" s="101">
        <v>355.166</v>
      </c>
      <c r="HN22" s="101">
        <v>350.05599999999998</v>
      </c>
      <c r="HO22" s="101">
        <v>376.47500000000002</v>
      </c>
      <c r="HP22" s="142">
        <v>4138.8739999999998</v>
      </c>
      <c r="HQ22" s="101">
        <v>365.11500000000001</v>
      </c>
      <c r="HR22" s="101">
        <v>334.25599999999997</v>
      </c>
      <c r="HS22" s="101">
        <v>287.28199999999998</v>
      </c>
      <c r="HT22" s="101">
        <v>322.16800000000001</v>
      </c>
      <c r="HU22" s="101">
        <v>363.63200000000001</v>
      </c>
      <c r="HV22" s="101">
        <v>353.78399999999999</v>
      </c>
      <c r="HW22" s="101">
        <v>362.56400000000002</v>
      </c>
      <c r="HX22" s="101">
        <v>366.49299999999999</v>
      </c>
      <c r="HY22" s="101">
        <v>350.75400000000002</v>
      </c>
      <c r="HZ22" s="101">
        <v>363.03899999999999</v>
      </c>
      <c r="IA22" s="101">
        <v>361.23399999999998</v>
      </c>
      <c r="IB22" s="101">
        <v>375.77300000000002</v>
      </c>
      <c r="IC22" s="142">
        <v>4206.0940000000001</v>
      </c>
      <c r="ID22" s="101">
        <v>376.00700000000001</v>
      </c>
      <c r="IE22" s="101">
        <v>347.09100000000001</v>
      </c>
      <c r="IF22" s="101">
        <v>370.80599999999998</v>
      </c>
      <c r="IG22" s="101">
        <v>362.31700000000001</v>
      </c>
      <c r="IH22" s="101">
        <v>386.02600000000001</v>
      </c>
      <c r="II22" s="101">
        <v>357.97300000000001</v>
      </c>
      <c r="IJ22" s="101">
        <v>372.82499999999999</v>
      </c>
      <c r="IK22" s="101">
        <v>385.06599999999997</v>
      </c>
      <c r="IL22" s="101">
        <v>361.15100000000001</v>
      </c>
      <c r="IM22" s="101">
        <v>378.05700000000002</v>
      </c>
      <c r="IN22" s="101">
        <v>372.15300000000002</v>
      </c>
      <c r="IO22" s="101">
        <v>390.84699999999998</v>
      </c>
      <c r="IP22" s="142">
        <v>4460.3190000000004</v>
      </c>
      <c r="IQ22" s="101">
        <f>+IFERROR(IF(ISTEXT(IQ$5)=FALSE,(INDEX(OSIT!$1:$1048576,MATCH(Ositran!$B22,OSIT!$A:$A,0),MATCH(Ositran!IQ$5,OSIT!$1:$1,0)))/1000,SUM(IE22:IP22)),"")</f>
        <v>383.79300000000001</v>
      </c>
      <c r="IR22" s="101">
        <f>+IFERROR(IF(ISTEXT(IR$5)=FALSE,(INDEX(OSIT!$1:$1048576,MATCH(Ositran!$B22,OSIT!$A:$A,0),MATCH(Ositran!IR$5,OSIT!$1:$1,0)))/1000,SUM(IF22:IQ22)),"")</f>
        <v>345.13</v>
      </c>
      <c r="IS22" s="101">
        <f>+IFERROR(IF(ISTEXT(IS$5)=FALSE,(INDEX(OSIT!$1:$1048576,MATCH(Ositran!$B22,OSIT!$A:$A,0),MATCH(Ositran!IS$5,OSIT!$1:$1,0)))/1000,SUM(IG22:IR22)),"")</f>
        <v>386.11399999999998</v>
      </c>
      <c r="IT22" s="101">
        <f>+IFERROR(IF(ISTEXT(IT$5)=FALSE,(INDEX(OSIT!$1:$1048576,MATCH(Ositran!$B22,OSIT!$A:$A,0),MATCH(Ositran!IT$5,OSIT!$1:$1,0)))/1000,SUM(IH22:IS22)),"")</f>
        <v>345.416</v>
      </c>
      <c r="IU22" s="101">
        <f>+IFERROR(IF(ISTEXT(IU$5)=FALSE,(INDEX(OSIT!$1:$1048576,MATCH(Ositran!$B22,OSIT!$A:$A,0),MATCH(Ositran!IU$5,OSIT!$1:$1,0)))/1000,SUM(II22:IT22)),"")</f>
        <v>375.74099999999999</v>
      </c>
      <c r="IV22" s="101">
        <f>+IFERROR(IF(ISTEXT(IV$5)=FALSE,(INDEX(OSIT!$1:$1048576,MATCH(Ositran!$B22,OSIT!$A:$A,0),MATCH(Ositran!IV$5,OSIT!$1:$1,0)))/1000,SUM(IJ22:IU22)),"")</f>
        <v>360.904</v>
      </c>
      <c r="IW22" s="101">
        <f>+IFERROR(IF(ISTEXT(IW$5)=FALSE,(INDEX(OSIT!$1:$1048576,MATCH(Ositran!$B22,OSIT!$A:$A,0),MATCH(Ositran!IW$5,OSIT!$1:$1,0)))/1000,SUM(IK22:IV22)),"")</f>
        <v>376.70100000000002</v>
      </c>
      <c r="IX22" s="101">
        <f>+IFERROR(IF(ISTEXT(IX$5)=FALSE,(INDEX(OSIT!$1:$1048576,MATCH(Ositran!$B22,OSIT!$A:$A,0),MATCH(Ositran!IX$5,OSIT!$1:$1,0)))/1000,SUM(IL22:IW22)),"")</f>
        <v>391.41399999999999</v>
      </c>
      <c r="IY22" s="101">
        <f>+IFERROR(IF(ISTEXT(IY$5)=FALSE,(INDEX(OSIT!$1:$1048576,MATCH(Ositran!$B22,OSIT!$A:$A,0),MATCH(Ositran!IY$5,OSIT!$1:$1,0)))/1000,SUM(IM22:IX22)),"")</f>
        <v>364.69799999999998</v>
      </c>
      <c r="IZ22" s="101">
        <f>+IFERROR(IF(ISTEXT(IZ$5)=FALSE,(INDEX(OSIT!$1:$1048576,MATCH(Ositran!$B22,OSIT!$A:$A,0),MATCH(Ositran!IZ$5,OSIT!$1:$1,0)))/1000,SUM(IN22:IY22)),"")</f>
        <v>388.98399999999998</v>
      </c>
      <c r="JA22" s="101">
        <f>+IFERROR(IF(ISTEXT(JA$5)=FALSE,(INDEX(OSIT!$1:$1048576,MATCH(Ositran!$B22,OSIT!$A:$A,0),MATCH(Ositran!JA$5,OSIT!$1:$1,0)))/1000,SUM(IO22:IZ22)),"")</f>
        <v>379.589</v>
      </c>
      <c r="JB22" s="101">
        <f>+IFERROR(IF(ISTEXT(JB$5)=FALSE,(INDEX(OSIT!$1:$1048576,MATCH(Ositran!$B22,OSIT!$A:$A,0),MATCH(Ositran!JB$5,OSIT!$1:$1,0)))/1000,SUM(IP22:JA22)),"")</f>
        <v>395.33600000000001</v>
      </c>
      <c r="JC22" s="142">
        <f>+IFERROR(IF(ISTEXT(JC$5)=FALSE,(INDEX(OSIT!$1:$1048576,MATCH(Ositran!$B22,OSIT!$A:$A,0),MATCH(Ositran!JC$5,OSIT!$1:$1,0)))/1000,SUM(IQ22:JB22)),"")</f>
        <v>4493.82</v>
      </c>
      <c r="JD22" s="101">
        <f>+IFERROR(IF(ISTEXT(JD$5)=FALSE,(INDEX(OSIT!$1:$1048576,MATCH(Ositran!$B22,OSIT!$A:$A,0),MATCH(Ositran!JD$5,OSIT!$1:$1,0)))/1000,SUM(IR22:JC22)),"")</f>
        <v>382.05399999999997</v>
      </c>
      <c r="JE22" s="101">
        <f>+IFERROR(IF(ISTEXT(JE$5)=FALSE,(INDEX(OSIT!$1:$1048576,MATCH(Ositran!$B22,OSIT!$A:$A,0),MATCH(Ositran!JE$5,OSIT!$1:$1,0)))/1000,SUM(IS22:JD22)),"")</f>
        <v>375.233</v>
      </c>
      <c r="JF22" s="101">
        <f>+IFERROR(IF(ISTEXT(JF$5)=FALSE,(INDEX(OSIT!$1:$1048576,MATCH(Ositran!$B22,OSIT!$A:$A,0),MATCH(Ositran!JF$5,OSIT!$1:$1,0)))/1000,SUM(IT22:JE22)),"")</f>
        <v>276.012</v>
      </c>
      <c r="JG22" s="101">
        <f>+IFERROR(IF(ISTEXT(JG$5)=FALSE,(INDEX(OSIT!$1:$1048576,MATCH(Ositran!$B22,OSIT!$A:$A,0),MATCH(Ositran!JG$5,OSIT!$1:$1,0)))/1000,SUM(IU22:JF22)),"")</f>
        <v>160.93700000000001</v>
      </c>
      <c r="JH22" s="101">
        <f>+IFERROR(IF(ISTEXT(JH$5)=FALSE,(INDEX(OSIT!$1:$1048576,MATCH(Ositran!$B22,OSIT!$A:$A,0),MATCH(Ositran!JH$5,OSIT!$1:$1,0)))/1000,SUM(IV22:JG22)),"")</f>
        <v>212.71</v>
      </c>
      <c r="JI22" s="101">
        <f>+IFERROR(IF(ISTEXT(JI$5)=FALSE,(INDEX(OSIT!$1:$1048576,MATCH(Ositran!$B22,OSIT!$A:$A,0),MATCH(Ositran!JI$5,OSIT!$1:$1,0)))/1000,SUM(IW22:JH22)),"")</f>
        <v>264.16199999999998</v>
      </c>
      <c r="JJ22" s="101">
        <f>+IFERROR(IF(ISTEXT(JJ$5)=FALSE,(INDEX(OSIT!$1:$1048576,MATCH(Ositran!$B22,OSIT!$A:$A,0),MATCH(Ositran!JJ$5,OSIT!$1:$1,0)))/1000,SUM(IX22:JI22)),"")</f>
        <v>302.45400000000001</v>
      </c>
      <c r="JK22" s="101">
        <f>+IFERROR(IF(ISTEXT(JK$5)=FALSE,(INDEX(OSIT!$1:$1048576,MATCH(Ositran!$B22,OSIT!$A:$A,0),MATCH(Ositran!JK$5,OSIT!$1:$1,0)))/1000,SUM(IY22:JJ22)),"")</f>
        <v>310.73399999999998</v>
      </c>
      <c r="JL22" s="101">
        <f>+IFERROR(IF(ISTEXT(JL$5)=FALSE,(INDEX(OSIT!$1:$1048576,MATCH(Ositran!$B22,OSIT!$A:$A,0),MATCH(Ositran!JL$5,OSIT!$1:$1,0)))/1000,SUM(IZ22:JK22)),"")</f>
        <v>309.88499999999999</v>
      </c>
      <c r="JM22" s="101">
        <f>+IFERROR(IF(ISTEXT(JM$5)=FALSE,(INDEX(OSIT!$1:$1048576,MATCH(Ositran!$B22,OSIT!$A:$A,0),MATCH(Ositran!JM$5,OSIT!$1:$1,0)))/1000,SUM(JA22:JL22)),"")</f>
        <v>357.91399999999999</v>
      </c>
      <c r="JN22" s="101">
        <f>+IFERROR(IF(ISTEXT(JN$5)=FALSE,(INDEX(OSIT!$1:$1048576,MATCH(Ositran!$B22,OSIT!$A:$A,0),MATCH(Ositran!JN$5,OSIT!$1:$1,0)))/1000,SUM(JB22:JM22)),"")</f>
        <v>365.59399999999999</v>
      </c>
      <c r="JO22" s="101">
        <f>+IFERROR(IF(ISTEXT(JO$5)=FALSE,(INDEX(OSIT!$1:$1048576,MATCH(Ositran!$B22,OSIT!$A:$A,0),MATCH(Ositran!JO$5,OSIT!$1:$1,0)))/1000,SUM(JC22:JN22)),"")</f>
        <v>367.15199999999999</v>
      </c>
      <c r="JP22" s="142">
        <f>+IFERROR(IF(ISTEXT(JP$5)=FALSE,(INDEX(OSIT!$1:$1048576,MATCH(Ositran!$B22,OSIT!$A:$A,0),MATCH(Ositran!JP$5,OSIT!$1:$1,0)))/1000,SUM(JD22:JO22)),"")</f>
        <v>3684.8409999999994</v>
      </c>
      <c r="JQ22" s="101">
        <f>+IFERROR(IF(ISTEXT(JQ$5)=FALSE,(INDEX(OSIT!$1:$1048576,MATCH(Ositran!$B22,OSIT!$A:$A,0),MATCH(Ositran!JQ$5,OSIT!$1:$1,0)))/1000,SUM(JE22:JP22)),"")</f>
        <v>375.726</v>
      </c>
      <c r="JR22" s="101">
        <f>+IFERROR(IF(ISTEXT(JR$5)=FALSE,(INDEX(OSIT!$1:$1048576,MATCH(Ositran!$B22,OSIT!$A:$A,0),MATCH(Ositran!JR$5,OSIT!$1:$1,0)))/1000,SUM(JF22:JQ22)),"")</f>
        <v>288.214</v>
      </c>
      <c r="JS22" s="101">
        <f>+IFERROR(IF(ISTEXT(JS$5)=FALSE,(INDEX(OSIT!$1:$1048576,MATCH(Ositran!$B22,OSIT!$A:$A,0),MATCH(Ositran!JS$5,OSIT!$1:$1,0)))/1000,SUM(JG22:JR22)),"")</f>
        <v>336.27699999999999</v>
      </c>
      <c r="JT22" s="101">
        <f>+IFERROR(IF(ISTEXT(JT$5)=FALSE,(INDEX(OSIT!$1:$1048576,MATCH(Ositran!$B22,OSIT!$A:$A,0),MATCH(Ositran!JT$5,OSIT!$1:$1,0)))/1000,SUM(JH22:JS22)),"")</f>
        <v>337.30799999999999</v>
      </c>
      <c r="JU22" s="101">
        <f>+IFERROR(IF(ISTEXT(JU$5)=FALSE,(INDEX(OSIT!$1:$1048576,MATCH(Ositran!$B22,OSIT!$A:$A,0),MATCH(Ositran!JU$5,OSIT!$1:$1,0)))/1000,SUM(JI22:JT22)),"")</f>
        <v>364.49799999999999</v>
      </c>
      <c r="JV22" s="101">
        <f>+IFERROR(IF(ISTEXT(JV$5)=FALSE,(INDEX(OSIT!$1:$1048576,MATCH(Ositran!$B22,OSIT!$A:$A,0),MATCH(Ositran!JV$5,OSIT!$1:$1,0)))/1000,SUM(JJ22:JU22)),"")</f>
        <v>366.161</v>
      </c>
      <c r="JW22" s="101">
        <f>+IFERROR(IF(ISTEXT(JW$5)=FALSE,(INDEX(OSIT!$1:$1048576,MATCH(Ositran!$B22,OSIT!$A:$A,0),MATCH(Ositran!JW$5,OSIT!$1:$1,0)))/1000,SUM(JK22:JV22)),"")</f>
        <v>380.76400000000001</v>
      </c>
      <c r="JX22" s="101">
        <f>+IFERROR(IF(ISTEXT(JX$5)=FALSE,(INDEX(OSIT!$1:$1048576,MATCH(Ositran!$B22,OSIT!$A:$A,0),MATCH(Ositran!JX$5,OSIT!$1:$1,0)))/1000,SUM(JL22:JW22)),"")</f>
        <v>384.87900000000002</v>
      </c>
      <c r="JY22" s="101">
        <f>+IFERROR(IF(ISTEXT(JY$5)=FALSE,(INDEX(OSIT!$1:$1048576,MATCH(Ositran!$B22,OSIT!$A:$A,0),MATCH(Ositran!JY$5,OSIT!$1:$1,0)))/1000,SUM(JM22:JX22)),"")</f>
        <v>389.25200000000001</v>
      </c>
      <c r="JZ22" s="101">
        <f>+IFERROR(IF(ISTEXT(JZ$5)=FALSE,(INDEX(OSIT!$1:$1048576,MATCH(Ositran!$B22,OSIT!$A:$A,0),MATCH(Ositran!JZ$5,OSIT!$1:$1,0)))/1000,SUM(JN22:JY22)),"")</f>
        <v>401.30900000000003</v>
      </c>
      <c r="KA22" s="101">
        <f>+IFERROR(IF(ISTEXT(KA$5)=FALSE,(INDEX(OSIT!$1:$1048576,MATCH(Ositran!$B22,OSIT!$A:$A,0),MATCH(Ositran!KA$5,OSIT!$1:$1,0)))/1000,SUM(JO22:JZ22)),"")</f>
        <v>395.36399999999998</v>
      </c>
      <c r="KB22" s="101">
        <f>+IFERROR(IF(ISTEXT(KB$5)=FALSE,(INDEX(OSIT!$1:$1048576,MATCH(Ositran!$B22,OSIT!$A:$A,0),MATCH(Ositran!KB$5,OSIT!$1:$1,0)))/1000,SUM(JP22:KA22)),"")</f>
        <v>413.65800000000002</v>
      </c>
      <c r="KC22" s="142">
        <f>+IFERROR(IF(ISTEXT(KC$5)=FALSE,(INDEX(OSIT!$1:$1048576,MATCH(Ositran!$B22,OSIT!$A:$A,0),MATCH(Ositran!KC$5,OSIT!$1:$1,0)))/1000,SUM(JQ22:KB22)),"")</f>
        <v>4433.4100000000008</v>
      </c>
      <c r="KD22" s="101">
        <f>+IFERROR(IF(ISTEXT(KD$5)=FALSE,(INDEX(OSIT!$1:$1048576,MATCH(Ositran!$B22,OSIT!$A:$A,0),MATCH(Ositran!KD$5,OSIT!$1:$1,0)))/1000,SUM(JR22:KC22)),"")</f>
        <v>388.59500000000003</v>
      </c>
      <c r="KE22" s="101">
        <f>+IFERROR(IF(ISTEXT(KE$5)=FALSE,(INDEX(OSIT!$1:$1048576,MATCH(Ositran!$B22,OSIT!$A:$A,0),MATCH(Ositran!KE$5,OSIT!$1:$1,0)))/1000,SUM(JS22:KD22)),"")</f>
        <v>367.76900000000001</v>
      </c>
      <c r="KF22" s="101">
        <f>+IFERROR(IF(ISTEXT(KF$5)=FALSE,(INDEX(OSIT!$1:$1048576,MATCH(Ositran!$B22,OSIT!$A:$A,0),MATCH(Ositran!KF$5,OSIT!$1:$1,0)))/1000,SUM(JT22:KE22)),"")</f>
        <v>383.80200000000002</v>
      </c>
      <c r="KG22" s="101">
        <f>+IFERROR(IF(ISTEXT(KG$5)=FALSE,(INDEX(OSIT!$1:$1048576,MATCH(Ositran!$B22,OSIT!$A:$A,0),MATCH(Ositran!KG$5,OSIT!$1:$1,0)))/1000,SUM(JU22:KF22)),"")</f>
        <v>359.86099999999999</v>
      </c>
      <c r="KH22" s="101">
        <f>+IFERROR(IF(ISTEXT(KH$5)=FALSE,(INDEX(OSIT!$1:$1048576,MATCH(Ositran!$B22,OSIT!$A:$A,0),MATCH(Ositran!KH$5,OSIT!$1:$1,0)))/1000,SUM(JV22:KG22)),"")</f>
        <v>400.49900000000002</v>
      </c>
      <c r="KI22" s="101">
        <f>+IFERROR(IF(ISTEXT(KI$5)=FALSE,(INDEX(OSIT!$1:$1048576,MATCH(Ositran!$B22,OSIT!$A:$A,0),MATCH(Ositran!KI$5,OSIT!$1:$1,0)))/1000,SUM(JW22:KH22)),"")</f>
        <v>384.38400000000001</v>
      </c>
      <c r="KJ22" s="101">
        <f>+IFERROR(IF(ISTEXT(KJ$5)=FALSE,(INDEX(OSIT!$1:$1048576,MATCH(Ositran!$B22,OSIT!$A:$A,0),MATCH(Ositran!KJ$5,OSIT!$1:$1,0)))/1000,SUM(JX22:KI22)),"")</f>
        <v>396.94799999999998</v>
      </c>
      <c r="KK22" s="101">
        <f>+IFERROR(IF(ISTEXT(KK$5)=FALSE,(INDEX(OSIT!$1:$1048576,MATCH(Ositran!$B22,OSIT!$A:$A,0),MATCH(Ositran!KK$5,OSIT!$1:$1,0)))/1000,SUM(JY22:KJ22)),"")</f>
        <v>414.32100000000003</v>
      </c>
      <c r="KL22" s="101">
        <f>+IFERROR(IF(ISTEXT(KL$5)=FALSE,(INDEX(OSIT!$1:$1048576,MATCH(Ositran!$B22,OSIT!$A:$A,0),MATCH(Ositran!KL$5,OSIT!$1:$1,0)))/1000,SUM(JZ22:KK22)),"")</f>
        <v>404.66399999999999</v>
      </c>
      <c r="KM22" s="101">
        <f>+IFERROR(IF(ISTEXT(KM$5)=FALSE,(INDEX(OSIT!$1:$1048576,MATCH(Ositran!$B22,OSIT!$A:$A,0),MATCH(Ositran!KM$5,OSIT!$1:$1,0)))/1000,SUM(KA22:KL22)),"")</f>
        <v>414.93700000000001</v>
      </c>
      <c r="KN22" s="101">
        <f>+IFERROR(IF(ISTEXT(KN$5)=FALSE,(INDEX(OSIT!$1:$1048576,MATCH(Ositran!$B22,OSIT!$A:$A,0),MATCH(Ositran!KN$5,OSIT!$1:$1,0)))/1000,SUM(KB22:KM22)),"")</f>
        <v>393.76400000000001</v>
      </c>
      <c r="KO22" s="101">
        <f>+IFERROR(IF(ISTEXT(KO$5)=FALSE,(INDEX(OSIT!$1:$1048576,MATCH(Ositran!$B22,OSIT!$A:$A,0),MATCH(Ositran!KO$5,OSIT!$1:$1,0)))/1000,SUM(KC22:KN22)),"")</f>
        <v>394.14600000000002</v>
      </c>
      <c r="KP22" s="142">
        <f>+IFERROR(IF(ISTEXT(KP$5)=FALSE,(INDEX(OSIT!$1:$1048576,MATCH(Ositran!$B22,OSIT!$A:$A,0),MATCH(Ositran!KP$5,OSIT!$1:$1,0)))/1000,SUM(KD22:KO22)),"")</f>
        <v>4703.6899999999996</v>
      </c>
      <c r="KQ22" s="101">
        <f>+IFERROR(IF(ISTEXT(KQ$5)=FALSE,(INDEX(OSIT!$1:$1048576,MATCH(Ositran!$B22,OSIT!$A:$A,0),MATCH(Ositran!KQ$5,OSIT!$1:$1,0)))/1000,SUM(KE22:KP22)),"")</f>
        <v>370.01400000000001</v>
      </c>
      <c r="KR22" s="101">
        <f>+IFERROR(IF(ISTEXT(KR$5)=FALSE,(INDEX(OSIT!$1:$1048576,MATCH(Ositran!$B22,OSIT!$A:$A,0),MATCH(Ositran!KR$5,OSIT!$1:$1,0)))/1000,SUM(KF22:KQ22)),"")</f>
        <v>357.36500000000001</v>
      </c>
      <c r="KS22" s="101">
        <f>+IFERROR(IF(ISTEXT(KS$5)=FALSE,(INDEX(OSIT!$1:$1048576,MATCH(Ositran!$B22,OSIT!$A:$A,0),MATCH(Ositran!KS$5,OSIT!$1:$1,0)))/1000,SUM(KG22:KR22)),"")</f>
        <v>369.10599999999999</v>
      </c>
      <c r="KT22" s="101">
        <f>+IFERROR(IF(ISTEXT(KT$5)=FALSE,(INDEX(OSIT!$1:$1048576,MATCH(Ositran!$B22,OSIT!$A:$A,0),MATCH(Ositran!KT$5,OSIT!$1:$1,0)))/1000,SUM(KH22:KS22)),"")</f>
        <v>351.91</v>
      </c>
      <c r="KU22" s="101">
        <f>+IFERROR(IF(ISTEXT(KU$5)=FALSE,(INDEX(OSIT!$1:$1048576,MATCH(Ositran!$B22,OSIT!$A:$A,0),MATCH(Ositran!KU$5,OSIT!$1:$1,0)))/1000,SUM(KI22:KT22)),"")</f>
        <v>365.54399999999998</v>
      </c>
      <c r="KV22" s="101">
        <f>+IFERROR(IF(ISTEXT(KV$5)=FALSE,(INDEX(OSIT!$1:$1048576,MATCH(Ositran!$B22,OSIT!$A:$A,0),MATCH(Ositran!KV$5,OSIT!$1:$1,0)))/1000,SUM(KJ22:KU22)),"")</f>
        <v>372.59199999999998</v>
      </c>
      <c r="KW22" s="101">
        <f>+IFERROR(IF(ISTEXT(KW$5)=FALSE,(INDEX(OSIT!$1:$1048576,MATCH(Ositran!$B22,OSIT!$A:$A,0),MATCH(Ositran!KW$5,OSIT!$1:$1,0)))/1000,SUM(KK22:KV22)),"")</f>
        <v>377.29700000000003</v>
      </c>
      <c r="KX22" s="101">
        <f>+IFERROR(IF(ISTEXT(KX$5)=FALSE,(INDEX(OSIT!$1:$1048576,MATCH(Ositran!$B22,OSIT!$A:$A,0),MATCH(Ositran!KX$5,OSIT!$1:$1,0)))/1000,SUM(KL22:KW22)),"")</f>
        <v>393.70400000000001</v>
      </c>
      <c r="KY22" s="101">
        <f>+IFERROR(IF(ISTEXT(KY$5)=FALSE,(INDEX(OSIT!$1:$1048576,MATCH(Ositran!$B22,OSIT!$A:$A,0),MATCH(Ositran!KY$5,OSIT!$1:$1,0)))/1000,SUM(KM22:KX22)),"")</f>
        <v>381.834</v>
      </c>
      <c r="KZ22" s="101">
        <f>+IFERROR(IF(ISTEXT(KZ$5)=FALSE,(INDEX(OSIT!$1:$1048576,MATCH(Ositran!$B22,OSIT!$A:$A,0),MATCH(Ositran!KZ$5,OSIT!$1:$1,0)))/1000,SUM(KN22:KY22)),"")</f>
        <v>396.7</v>
      </c>
      <c r="LA22" s="101">
        <f>+IFERROR(IF(ISTEXT(LA$5)=FALSE,(INDEX(OSIT!$1:$1048576,MATCH(Ositran!$B22,OSIT!$A:$A,0),MATCH(Ositran!LA$5,OSIT!$1:$1,0)))/1000,SUM(KO22:KZ22)),"")</f>
        <v>399.53</v>
      </c>
      <c r="LB22" s="101">
        <f>+IFERROR(IF(ISTEXT(LB$5)=FALSE,(INDEX(OSIT!$1:$1048576,MATCH(Ositran!$B22,OSIT!$A:$A,0),MATCH(Ositran!LB$5,OSIT!$1:$1,0)))/1000,SUM(KP22:LA22)),"")</f>
        <v>395.32900000000001</v>
      </c>
      <c r="LC22" s="142">
        <f>+IFERROR(IF(ISTEXT(LC$5)=FALSE,(INDEX(OSIT!$1:$1048576,MATCH(Ositran!$B22,OSIT!$A:$A,0),MATCH(Ositran!LC$5,OSIT!$1:$1,0)))/1000,SUM(KQ22:LB22)),"")</f>
        <v>4530.9250000000002</v>
      </c>
      <c r="LD22" s="101">
        <f>+IFERROR(IF(ISTEXT(LD$5)=FALSE,(INDEX(OSIT!$1:$1048576,MATCH(Ositran!$B22,OSIT!$A:$A,0),MATCH(Ositran!LD$5,OSIT!$1:$1,0)))/1000,SUM(KR22:LC22)),"")</f>
        <v>398.27600000000001</v>
      </c>
      <c r="LE22" s="101">
        <f>+IFERROR(IF(ISTEXT(LE$5)=FALSE,(INDEX(OSIT!$1:$1048576,MATCH(Ositran!$B22,OSIT!$A:$A,0),MATCH(Ositran!LE$5,OSIT!$1:$1,0)))/1000,SUM(KS22:LD22)),"")</f>
        <v>372.06799999999998</v>
      </c>
      <c r="LF22" s="101">
        <f>+IFERROR(IF(ISTEXT(LF$5)=FALSE,(INDEX(OSIT!$1:$1048576,MATCH(Ositran!$B22,OSIT!$A:$A,0),MATCH(Ositran!LF$5,OSIT!$1:$1,0)))/1000,SUM(KT22:LE22)),"")</f>
        <v>375.29399999999998</v>
      </c>
      <c r="LG22" s="101">
        <f>+IFERROR(IF(ISTEXT(LG$5)=FALSE,(INDEX(OSIT!$1:$1048576,MATCH(Ositran!$B22,OSIT!$A:$A,0),MATCH(Ositran!LG$5,OSIT!$1:$1,0)))/1000,SUM(KU22:LF22)),"")</f>
        <v>377.822</v>
      </c>
      <c r="LH22" s="101">
        <f>+IFERROR(IF(ISTEXT(LH$5)=FALSE,(INDEX(OSIT!$1:$1048576,MATCH(Ositran!$B22,OSIT!$A:$A,0),MATCH(Ositran!LH$5,OSIT!$1:$1,0)))/1000,SUM(KV22:LG22)),"")</f>
        <v>403.81299999999999</v>
      </c>
      <c r="LI22" s="101">
        <f>+IFERROR(IF(ISTEXT(LI$5)=FALSE,(INDEX(OSIT!$1:$1048576,MATCH(Ositran!$B22,OSIT!$A:$A,0),MATCH(Ositran!LI$5,OSIT!$1:$1,0)))/1000,SUM(KW22:LH22)),"")</f>
        <v>385.221</v>
      </c>
      <c r="LJ22" s="101">
        <f>+IFERROR(IF(ISTEXT(LJ$5)=FALSE,(INDEX(OSIT!$1:$1048576,MATCH(Ositran!$B22,OSIT!$A:$A,0),MATCH(Ositran!LJ$5,OSIT!$1:$1,0)))/1000,SUM(KX22:LI22)),"")</f>
        <v>414.22800000000001</v>
      </c>
      <c r="LK22" s="101">
        <f>+IFERROR(IF(ISTEXT(LK$5)=FALSE,(INDEX(OSIT!$1:$1048576,MATCH(Ositran!$B22,OSIT!$A:$A,0),MATCH(Ositran!LK$5,OSIT!$1:$1,0)))/1000,SUM(KY22:LJ22)),"")</f>
        <v>420.57900000000001</v>
      </c>
      <c r="LL22" s="101">
        <f>+IFERROR(IF(ISTEXT(LL$5)=FALSE,(INDEX(OSIT!$1:$1048576,MATCH(Ositran!$B22,OSIT!$A:$A,0),MATCH(Ositran!LL$5,OSIT!$1:$1,0)))/1000,SUM(KZ22:LK22)),"")</f>
        <v>397.05900000000003</v>
      </c>
      <c r="LM22" s="101">
        <f>+IFERROR(IF(ISTEXT(LM$5)=FALSE,(INDEX(OSIT!$1:$1048576,MATCH(Ositran!$B22,OSIT!$A:$A,0),MATCH(Ositran!LM$5,OSIT!$1:$1,0)))/1000,SUM(LA22:LL22)),"")</f>
        <v>421.976</v>
      </c>
      <c r="LN22" s="101">
        <f>+IFERROR(IF(ISTEXT(LN$5)=FALSE,(INDEX(OSIT!$1:$1048576,MATCH(Ositran!$B22,OSIT!$A:$A,0),MATCH(Ositran!LN$5,OSIT!$1:$1,0)))/1000,SUM(LB22:LM22)),"")</f>
        <v>431.74299999999999</v>
      </c>
      <c r="LO22" s="101">
        <f>+IFERROR(IF(ISTEXT(LO$5)=FALSE,(INDEX(OSIT!$1:$1048576,MATCH(Ositran!$B22,OSIT!$A:$A,0),MATCH(Ositran!LO$5,OSIT!$1:$1,0)))/1000,SUM(LC22:LN22)),"")</f>
        <v>440.483</v>
      </c>
      <c r="LP22" s="142">
        <f>+IFERROR(IF(ISTEXT(LP$5)=FALSE,(INDEX(OSIT!$1:$1048576,MATCH(Ositran!$B22,OSIT!$A:$A,0),MATCH(Ositran!LP$5,OSIT!$1:$1,0)))/1000,SUM(LD22:LO22)),"")</f>
        <v>4838.5620000000008</v>
      </c>
      <c r="LQ22" s="101">
        <f>+IFERROR(IF(ISTEXT(LQ$5)=FALSE,(INDEX(OSIT!$1:$1048576,MATCH(Ositran!$B22,OSIT!$A:$A,0),MATCH(Ositran!LQ$5,OSIT!$1:$1,0)))/1000,SUM(LE22:LP22)),"")</f>
        <v>438.96800000000002</v>
      </c>
      <c r="LR22" s="101">
        <f>+IFERROR(IF(ISTEXT(LR$5)=FALSE,(INDEX(OSIT!$1:$1048576,MATCH(Ositran!$B22,OSIT!$A:$A,0),MATCH(Ositran!LR$5,OSIT!$1:$1,0)))/1000,SUM(LF22:LQ22)),"")</f>
        <v>355.54599999999999</v>
      </c>
      <c r="LS22" s="101">
        <f>+IFERROR(IF(ISTEXT(LS$5)=FALSE,(INDEX(OSIT!$1:$1048576,MATCH(Ositran!$B22,OSIT!$A:$A,0),MATCH(Ositran!LS$5,OSIT!$1:$1,0)))/1000,SUM(LG22:LR22)),"")</f>
        <v>434.49400000000003</v>
      </c>
      <c r="LT22" s="101">
        <f>+IFERROR(IF(ISTEXT(LT$5)=FALSE,(INDEX(OSIT!$1:$1048576,MATCH(Ositran!$B22,OSIT!$A:$A,0),MATCH(Ositran!LT$5,OSIT!$1:$1,0)))/1000,SUM(LH22:LS22)),"")</f>
        <v>408.87900000000002</v>
      </c>
      <c r="LU22" s="101">
        <f>+IFERROR(IF(ISTEXT(LU$5)=FALSE,(INDEX(OSIT!$1:$1048576,MATCH(Ositran!$B22,OSIT!$A:$A,0),MATCH(Ositran!LU$5,OSIT!$1:$1,0)))/1000,SUM(LI22:LT22)),"")</f>
        <v>441.40600000000001</v>
      </c>
      <c r="LV22" s="101">
        <f>+IFERROR(IF(ISTEXT(LV$5)=FALSE,(INDEX(OSIT!$1:$1048576,MATCH(Ositran!$B22,OSIT!$A:$A,0),MATCH(Ositran!LV$5,OSIT!$1:$1,0)))/1000,SUM(LJ22:LU22)),"")</f>
        <v>426.70499999999998</v>
      </c>
      <c r="LW22" s="101">
        <f>+IFERROR(IF(ISTEXT(LW$5)=FALSE,(INDEX(OSIT!$1:$1048576,MATCH(Ositran!$B22,OSIT!$A:$A,0),MATCH(Ositran!LW$5,OSIT!$1:$1,0)))/1000,SUM(LK22:LV22)),"")</f>
        <v>436.77800000000002</v>
      </c>
      <c r="LX22" s="101">
        <f>+IFERROR(IF(ISTEXT(LX$5)=FALSE,(INDEX(OSIT!$1:$1048576,MATCH(Ositran!$B22,OSIT!$A:$A,0),MATCH(Ositran!LX$5,OSIT!$1:$1,0)))/1000,SUM(LL22:LW22)),"")</f>
        <v>454.50900000000001</v>
      </c>
      <c r="LY22" s="101">
        <f>+IFERROR(IF(ISTEXT(LY$5)=FALSE,(INDEX(OSIT!$1:$1048576,MATCH(Ositran!$B22,OSIT!$A:$A,0),MATCH(Ositran!LY$5,OSIT!$1:$1,0)))/1000,SUM(LM22:LX22)),"")</f>
        <v>438.399</v>
      </c>
      <c r="LZ22" s="101">
        <f>+IFERROR(IF(ISTEXT(LZ$5)=FALSE,(INDEX(OSIT!$1:$1048576,MATCH(Ositran!$B22,OSIT!$A:$A,0),MATCH(Ositran!LZ$5,OSIT!$1:$1,0)))/1000,SUM(LN22:LY22)),"")</f>
        <v>459.78199999999998</v>
      </c>
      <c r="MA22" s="101">
        <f>+IFERROR(IF(ISTEXT(MA$5)=FALSE,(INDEX(OSIT!$1:$1048576,MATCH(Ositran!$B22,OSIT!$A:$A,0),MATCH(Ositran!MA$5,OSIT!$1:$1,0)))/1000,SUM(LO22:LZ22)),"")</f>
        <v>0</v>
      </c>
      <c r="MB22" s="101">
        <f>+IFERROR(IF(ISTEXT(MB$5)=FALSE,(INDEX(OSIT!$1:$1048576,MATCH(Ositran!$B22,OSIT!$A:$A,0),MATCH(Ositran!MB$5,OSIT!$1:$1,0)))/1000,SUM(LP22:MA22)),"")</f>
        <v>0</v>
      </c>
      <c r="MC22" s="142">
        <f>+IFERROR(IF(ISTEXT(MC$5)=FALSE,(INDEX(OSIT!$1:$1048576,MATCH(Ositran!$B22,OSIT!$A:$A,0),MATCH(Ositran!MC$5,OSIT!$1:$1,0)))/1000,SUM(LQ22:MB22)),"")</f>
        <v>4295.4659999999994</v>
      </c>
      <c r="MD22" s="101" t="str">
        <f>+IFERROR(IF(ISTEXT(MD$5)=FALSE,(INDEX(OSIT!$1:$1048576,MATCH(Ositran!$B22,OSIT!$A:$A,0),MATCH(Ositran!MD$5,OSIT!$1:$1,0)))/1000,SUM(LR22:MC22)),"")</f>
        <v/>
      </c>
      <c r="ME22" s="101" t="str">
        <f>+IFERROR(IF(ISTEXT(ME$5)=FALSE,(INDEX(OSIT!$1:$1048576,MATCH(Ositran!$B22,OSIT!$A:$A,0),MATCH(Ositran!ME$5,OSIT!$1:$1,0)))/1000,SUM(LS22:MD22)),"")</f>
        <v/>
      </c>
      <c r="MF22" s="101" t="str">
        <f>+IFERROR(IF(ISTEXT(MF$5)=FALSE,(INDEX(OSIT!$1:$1048576,MATCH(Ositran!$B22,OSIT!$A:$A,0),MATCH(Ositran!MF$5,OSIT!$1:$1,0)))/1000,SUM(LT22:ME22)),"")</f>
        <v/>
      </c>
      <c r="MG22" s="101" t="str">
        <f>+IFERROR(IF(ISTEXT(MG$5)=FALSE,(INDEX(OSIT!$1:$1048576,MATCH(Ositran!$B22,OSIT!$A:$A,0),MATCH(Ositran!MG$5,OSIT!$1:$1,0)))/1000,SUM(LU22:MF22)),"")</f>
        <v/>
      </c>
      <c r="MH22" s="101" t="str">
        <f>+IFERROR(IF(ISTEXT(MH$5)=FALSE,(INDEX(OSIT!$1:$1048576,MATCH(Ositran!$B22,OSIT!$A:$A,0),MATCH(Ositran!MH$5,OSIT!$1:$1,0)))/1000,SUM(LV22:MG22)),"")</f>
        <v/>
      </c>
      <c r="MI22" s="101" t="str">
        <f>+IFERROR(IF(ISTEXT(MI$5)=FALSE,(INDEX(OSIT!$1:$1048576,MATCH(Ositran!$B22,OSIT!$A:$A,0),MATCH(Ositran!MI$5,OSIT!$1:$1,0)))/1000,SUM(LW22:MH22)),"")</f>
        <v/>
      </c>
      <c r="MJ22" s="101" t="str">
        <f>+IFERROR(IF(ISTEXT(MJ$5)=FALSE,(INDEX(OSIT!$1:$1048576,MATCH(Ositran!$B22,OSIT!$A:$A,0),MATCH(Ositran!MJ$5,OSIT!$1:$1,0)))/1000,SUM(LX22:MI22)),"")</f>
        <v/>
      </c>
      <c r="MK22" s="101" t="str">
        <f>+IFERROR(IF(ISTEXT(MK$5)=FALSE,(INDEX(OSIT!$1:$1048576,MATCH(Ositran!$B22,OSIT!$A:$A,0),MATCH(Ositran!MK$5,OSIT!$1:$1,0)))/1000,SUM(LY22:MJ22)),"")</f>
        <v/>
      </c>
      <c r="ML22" s="101" t="str">
        <f>+IFERROR(IF(ISTEXT(ML$5)=FALSE,(INDEX(OSIT!$1:$1048576,MATCH(Ositran!$B22,OSIT!$A:$A,0),MATCH(Ositran!ML$5,OSIT!$1:$1,0)))/1000,SUM(LZ22:MK22)),"")</f>
        <v/>
      </c>
      <c r="MM22" s="101" t="str">
        <f>+IFERROR(IF(ISTEXT(MM$5)=FALSE,(INDEX(OSIT!$1:$1048576,MATCH(Ositran!$B22,OSIT!$A:$A,0),MATCH(Ositran!MM$5,OSIT!$1:$1,0)))/1000,SUM(MA22:ML22)),"")</f>
        <v/>
      </c>
      <c r="MN22" s="101" t="str">
        <f>+IFERROR(IF(ISTEXT(MN$5)=FALSE,(INDEX(OSIT!$1:$1048576,MATCH(Ositran!$B22,OSIT!$A:$A,0),MATCH(Ositran!MN$5,OSIT!$1:$1,0)))/1000,SUM(MB22:MM22)),"")</f>
        <v/>
      </c>
      <c r="MO22" s="101" t="str">
        <f>+IFERROR(IF(ISTEXT(MO$5)=FALSE,(INDEX(OSIT!$1:$1048576,MATCH(Ositran!$B22,OSIT!$A:$A,0),MATCH(Ositran!MO$5,OSIT!$1:$1,0)))/1000,SUM(MC22:MN22)),"")</f>
        <v/>
      </c>
      <c r="MP22" s="142">
        <f>+IFERROR(IF(ISTEXT(MP$5)=FALSE,(INDEX(OSIT!$1:$1048576,MATCH(Ositran!$B22,OSIT!$A:$A,0),MATCH(Ositran!MP$5,OSIT!$1:$1,0)))/1000,SUM(MD22:MO22)),"")</f>
        <v>0</v>
      </c>
    </row>
    <row r="23" spans="2:354" s="5" customFormat="1">
      <c r="B23" s="9" t="s">
        <v>81</v>
      </c>
      <c r="C23" s="125" t="s">
        <v>524</v>
      </c>
      <c r="D23" s="101"/>
      <c r="E23" s="101"/>
      <c r="F23" s="101"/>
      <c r="G23" s="101"/>
      <c r="H23" s="101"/>
      <c r="I23" s="101"/>
      <c r="J23" s="101"/>
      <c r="K23" s="101"/>
      <c r="L23" s="101"/>
      <c r="M23" s="101"/>
      <c r="N23" s="101"/>
      <c r="O23" s="101"/>
      <c r="P23" s="142"/>
      <c r="Q23" s="101"/>
      <c r="R23" s="101"/>
      <c r="S23" s="101"/>
      <c r="T23" s="101"/>
      <c r="U23" s="101"/>
      <c r="V23" s="101"/>
      <c r="W23" s="101"/>
      <c r="X23" s="101"/>
      <c r="Y23" s="101"/>
      <c r="Z23" s="101"/>
      <c r="AA23" s="101"/>
      <c r="AB23" s="101"/>
      <c r="AC23" s="142"/>
      <c r="AD23" s="101"/>
      <c r="AE23" s="101"/>
      <c r="AF23" s="101"/>
      <c r="AG23" s="101"/>
      <c r="AH23" s="101"/>
      <c r="AI23" s="101"/>
      <c r="AJ23" s="101"/>
      <c r="AK23" s="101"/>
      <c r="AL23" s="101"/>
      <c r="AM23" s="101"/>
      <c r="AN23" s="101"/>
      <c r="AO23" s="101"/>
      <c r="AP23" s="142"/>
      <c r="AQ23" s="101">
        <v>0</v>
      </c>
      <c r="AR23" s="101">
        <v>0</v>
      </c>
      <c r="AS23" s="101">
        <v>0</v>
      </c>
      <c r="AT23" s="101">
        <v>0</v>
      </c>
      <c r="AU23" s="101">
        <v>0</v>
      </c>
      <c r="AV23" s="101">
        <v>0</v>
      </c>
      <c r="AW23" s="101">
        <v>0</v>
      </c>
      <c r="AX23" s="101">
        <v>0</v>
      </c>
      <c r="AY23" s="101">
        <v>0</v>
      </c>
      <c r="AZ23" s="101">
        <v>0</v>
      </c>
      <c r="BA23" s="101">
        <v>804.10400000000004</v>
      </c>
      <c r="BB23" s="101">
        <v>871.80499999999995</v>
      </c>
      <c r="BC23" s="142">
        <v>1675.9090000000001</v>
      </c>
      <c r="BD23" s="101">
        <v>849.51599999999996</v>
      </c>
      <c r="BE23" s="101">
        <v>733.14499999999998</v>
      </c>
      <c r="BF23" s="101">
        <v>803.47799999999995</v>
      </c>
      <c r="BG23" s="101">
        <v>776.17499999999995</v>
      </c>
      <c r="BH23" s="101">
        <v>780.54300000000001</v>
      </c>
      <c r="BI23" s="101">
        <v>750.197</v>
      </c>
      <c r="BJ23" s="101">
        <v>798.76099999999997</v>
      </c>
      <c r="BK23" s="101">
        <v>823.31299999999999</v>
      </c>
      <c r="BL23" s="101">
        <v>772.64499999999998</v>
      </c>
      <c r="BM23" s="101">
        <v>823.08299999999997</v>
      </c>
      <c r="BN23" s="101">
        <v>815.33100000000002</v>
      </c>
      <c r="BO23" s="101">
        <v>867.26</v>
      </c>
      <c r="BP23" s="142">
        <v>9593.4470000000001</v>
      </c>
      <c r="BQ23" s="101">
        <v>828.96299999999997</v>
      </c>
      <c r="BR23" s="101">
        <v>733.06</v>
      </c>
      <c r="BS23" s="101">
        <v>801.47400000000005</v>
      </c>
      <c r="BT23" s="101">
        <v>745.98699999999997</v>
      </c>
      <c r="BU23" s="101">
        <v>801.12300000000005</v>
      </c>
      <c r="BV23" s="101">
        <v>800.31100000000004</v>
      </c>
      <c r="BW23" s="101">
        <v>832.98199999999997</v>
      </c>
      <c r="BX23" s="101">
        <v>830.38</v>
      </c>
      <c r="BY23" s="101">
        <v>755.01900000000001</v>
      </c>
      <c r="BZ23" s="101">
        <v>833.03300000000002</v>
      </c>
      <c r="CA23" s="101">
        <v>847.86500000000001</v>
      </c>
      <c r="CB23" s="101">
        <v>915.952</v>
      </c>
      <c r="CC23" s="142">
        <v>9726.1489999999994</v>
      </c>
      <c r="CD23" s="101">
        <v>884.7</v>
      </c>
      <c r="CE23" s="101">
        <v>780.98299999999995</v>
      </c>
      <c r="CF23" s="101">
        <v>845.14400000000001</v>
      </c>
      <c r="CG23" s="101">
        <v>809.75199999999995</v>
      </c>
      <c r="CH23" s="101">
        <v>842.81700000000001</v>
      </c>
      <c r="CI23" s="101">
        <v>856.97900000000004</v>
      </c>
      <c r="CJ23" s="101">
        <v>882.46299999999997</v>
      </c>
      <c r="CK23" s="101">
        <v>910.43700000000001</v>
      </c>
      <c r="CL23" s="101">
        <v>856.04899999999998</v>
      </c>
      <c r="CM23" s="101">
        <v>916.07100000000003</v>
      </c>
      <c r="CN23" s="101">
        <v>911.23</v>
      </c>
      <c r="CO23" s="101">
        <v>913.67700000000002</v>
      </c>
      <c r="CP23" s="142">
        <v>10410.302</v>
      </c>
      <c r="CQ23" s="101">
        <v>985.58100000000002</v>
      </c>
      <c r="CR23" s="101">
        <v>878.00400000000002</v>
      </c>
      <c r="CS23" s="101">
        <v>924.10900000000004</v>
      </c>
      <c r="CT23" s="101">
        <v>891.52</v>
      </c>
      <c r="CU23" s="101">
        <v>951.04700000000003</v>
      </c>
      <c r="CV23" s="101">
        <v>922.96400000000006</v>
      </c>
      <c r="CW23" s="101">
        <v>982.42700000000002</v>
      </c>
      <c r="CX23" s="101">
        <v>997.971</v>
      </c>
      <c r="CY23" s="101">
        <v>941.26499999999999</v>
      </c>
      <c r="CZ23" s="101">
        <v>1025.0530000000001</v>
      </c>
      <c r="DA23" s="101">
        <v>1033.758</v>
      </c>
      <c r="DB23" s="101">
        <v>1117.288</v>
      </c>
      <c r="DC23" s="142">
        <v>11650.986999999999</v>
      </c>
      <c r="DD23" s="101">
        <v>1100.0350000000001</v>
      </c>
      <c r="DE23" s="101">
        <v>1025.33</v>
      </c>
      <c r="DF23" s="101">
        <v>1047.8699999999999</v>
      </c>
      <c r="DG23" s="101">
        <v>982.7</v>
      </c>
      <c r="DH23" s="101">
        <v>1049.3869999999999</v>
      </c>
      <c r="DI23" s="101">
        <v>1021.2809999999999</v>
      </c>
      <c r="DJ23" s="101">
        <v>1111.5450000000001</v>
      </c>
      <c r="DK23" s="101">
        <v>1098.807</v>
      </c>
      <c r="DL23" s="101">
        <v>1022.497</v>
      </c>
      <c r="DM23" s="101">
        <v>1105.3240000000001</v>
      </c>
      <c r="DN23" s="101">
        <v>1070.829</v>
      </c>
      <c r="DO23" s="101">
        <v>1107.825</v>
      </c>
      <c r="DP23" s="142">
        <v>12743.43</v>
      </c>
      <c r="DQ23" s="101">
        <v>1122.5329999999999</v>
      </c>
      <c r="DR23" s="101">
        <v>1006.381</v>
      </c>
      <c r="DS23" s="101">
        <v>1033.963</v>
      </c>
      <c r="DT23" s="101">
        <v>994.17899999999997</v>
      </c>
      <c r="DU23" s="101">
        <v>1049.01</v>
      </c>
      <c r="DV23" s="101">
        <v>1035.636</v>
      </c>
      <c r="DW23" s="101">
        <v>1098.7860000000001</v>
      </c>
      <c r="DX23" s="101">
        <v>1080.4359999999999</v>
      </c>
      <c r="DY23" s="101">
        <v>1026.566</v>
      </c>
      <c r="DZ23" s="101">
        <v>1101.93</v>
      </c>
      <c r="EA23" s="101">
        <v>1084.53</v>
      </c>
      <c r="EB23" s="101">
        <v>1181.8620000000001</v>
      </c>
      <c r="EC23" s="142">
        <v>12815.812</v>
      </c>
      <c r="ED23" s="101">
        <v>1137.0260000000001</v>
      </c>
      <c r="EE23" s="101">
        <v>1046.963</v>
      </c>
      <c r="EF23" s="101">
        <v>1104.211</v>
      </c>
      <c r="EG23" s="101">
        <v>1087.6210000000001</v>
      </c>
      <c r="EH23" s="101">
        <v>1108.3589999999999</v>
      </c>
      <c r="EI23" s="101">
        <v>1126.944</v>
      </c>
      <c r="EJ23" s="101">
        <v>1223.7529999999999</v>
      </c>
      <c r="EK23" s="101">
        <v>1242.7919999999999</v>
      </c>
      <c r="EL23" s="101">
        <v>1196.127</v>
      </c>
      <c r="EM23" s="101">
        <v>1244.3140000000001</v>
      </c>
      <c r="EN23" s="101">
        <v>1237.617</v>
      </c>
      <c r="EO23" s="101">
        <v>1325.8030000000001</v>
      </c>
      <c r="EP23" s="142">
        <v>14081.53</v>
      </c>
      <c r="EQ23" s="101">
        <v>1314.4870000000001</v>
      </c>
      <c r="ER23" s="101">
        <v>1205.375</v>
      </c>
      <c r="ES23" s="101">
        <v>1268.8599999999999</v>
      </c>
      <c r="ET23" s="101">
        <v>1242.8989999999999</v>
      </c>
      <c r="EU23" s="101">
        <v>1302.6489999999999</v>
      </c>
      <c r="EV23" s="101">
        <v>1263.4069999999999</v>
      </c>
      <c r="EW23" s="101">
        <v>1318.76</v>
      </c>
      <c r="EX23" s="101">
        <v>1353.549</v>
      </c>
      <c r="EY23" s="101">
        <v>1275.3779999999999</v>
      </c>
      <c r="EZ23" s="101">
        <v>1334.501</v>
      </c>
      <c r="FA23" s="101">
        <v>1290.671</v>
      </c>
      <c r="FB23" s="101">
        <v>1409.278</v>
      </c>
      <c r="FC23" s="142">
        <v>15579.814</v>
      </c>
      <c r="FD23" s="101">
        <v>1399.585</v>
      </c>
      <c r="FE23" s="101">
        <v>1333.7090000000001</v>
      </c>
      <c r="FF23" s="101">
        <v>1354.7539999999999</v>
      </c>
      <c r="FG23" s="101">
        <v>1319.961</v>
      </c>
      <c r="FH23" s="101">
        <v>1341.8989999999999</v>
      </c>
      <c r="FI23" s="101">
        <v>1335.6469999999999</v>
      </c>
      <c r="FJ23" s="101">
        <v>1431.7660000000001</v>
      </c>
      <c r="FK23" s="101">
        <v>1453.857</v>
      </c>
      <c r="FL23" s="101">
        <v>1369.4960000000001</v>
      </c>
      <c r="FM23" s="101">
        <v>1469.829</v>
      </c>
      <c r="FN23" s="101">
        <v>1444.5360000000001</v>
      </c>
      <c r="FO23" s="101">
        <v>1472.807</v>
      </c>
      <c r="FP23" s="142">
        <v>16727.846000000001</v>
      </c>
      <c r="FQ23" s="101">
        <v>1498.3510000000001</v>
      </c>
      <c r="FR23" s="101">
        <v>1349.5260000000001</v>
      </c>
      <c r="FS23" s="101">
        <v>1441.883</v>
      </c>
      <c r="FT23" s="101">
        <v>1349.433</v>
      </c>
      <c r="FU23" s="101">
        <v>1443.184</v>
      </c>
      <c r="FV23" s="101">
        <v>1413.4949999999999</v>
      </c>
      <c r="FW23" s="101">
        <v>1491.9259999999999</v>
      </c>
      <c r="FX23" s="101">
        <v>1525.297</v>
      </c>
      <c r="FY23" s="101">
        <v>1412.7280000000001</v>
      </c>
      <c r="FZ23" s="101">
        <v>1502.19</v>
      </c>
      <c r="GA23" s="101">
        <v>1492.9459999999999</v>
      </c>
      <c r="GB23" s="101">
        <v>1640.25</v>
      </c>
      <c r="GC23" s="142">
        <v>17561.208999999999</v>
      </c>
      <c r="GD23" s="101">
        <v>1612.921</v>
      </c>
      <c r="GE23" s="101">
        <v>1439.461</v>
      </c>
      <c r="GF23" s="101">
        <v>1476.52</v>
      </c>
      <c r="GG23" s="101">
        <v>1439.626</v>
      </c>
      <c r="GH23" s="101">
        <v>1487.181</v>
      </c>
      <c r="GI23" s="101">
        <v>1423.1780000000001</v>
      </c>
      <c r="GJ23" s="101">
        <v>1514.008</v>
      </c>
      <c r="GK23" s="101">
        <v>1515.6990000000001</v>
      </c>
      <c r="GL23" s="101">
        <v>1429.952</v>
      </c>
      <c r="GM23" s="101">
        <v>1542.2080000000001</v>
      </c>
      <c r="GN23" s="101">
        <v>1495.663</v>
      </c>
      <c r="GO23" s="101">
        <v>1607.904</v>
      </c>
      <c r="GP23" s="142">
        <v>17984.321</v>
      </c>
      <c r="GQ23" s="101">
        <v>1591.8340000000001</v>
      </c>
      <c r="GR23" s="101">
        <v>1486.7639999999999</v>
      </c>
      <c r="GS23" s="101">
        <v>1539.3230000000001</v>
      </c>
      <c r="GT23" s="101">
        <v>1561.7639999999999</v>
      </c>
      <c r="GU23" s="101">
        <v>1571.9369999999999</v>
      </c>
      <c r="GV23" s="101">
        <v>1525.83</v>
      </c>
      <c r="GW23" s="101">
        <v>1649.4659999999999</v>
      </c>
      <c r="GX23" s="101">
        <v>1664.5150000000001</v>
      </c>
      <c r="GY23" s="101">
        <v>1560.3989999999999</v>
      </c>
      <c r="GZ23" s="101">
        <v>1687.03</v>
      </c>
      <c r="HA23" s="101">
        <v>1610.67</v>
      </c>
      <c r="HB23" s="101">
        <v>1719.2729999999999</v>
      </c>
      <c r="HC23" s="142">
        <v>19168.805</v>
      </c>
      <c r="HD23" s="101">
        <v>1707.8219999999999</v>
      </c>
      <c r="HE23" s="101">
        <v>1670.78</v>
      </c>
      <c r="HF23" s="101">
        <v>1738.2919999999999</v>
      </c>
      <c r="HG23" s="101">
        <v>1581.5360000000001</v>
      </c>
      <c r="HH23" s="101">
        <v>1627.635</v>
      </c>
      <c r="HI23" s="101">
        <v>1596.3620000000001</v>
      </c>
      <c r="HJ23" s="101">
        <v>1779.578</v>
      </c>
      <c r="HK23" s="101">
        <v>1766.27</v>
      </c>
      <c r="HL23" s="101">
        <v>1680.1510000000001</v>
      </c>
      <c r="HM23" s="101">
        <v>1751.9659999999999</v>
      </c>
      <c r="HN23" s="101">
        <v>1743.15</v>
      </c>
      <c r="HO23" s="101">
        <v>1890.0029999999999</v>
      </c>
      <c r="HP23" s="142">
        <v>20533.544999999998</v>
      </c>
      <c r="HQ23" s="101">
        <v>1869.066</v>
      </c>
      <c r="HR23" s="101">
        <v>1709.329</v>
      </c>
      <c r="HS23" s="101">
        <v>1443.973</v>
      </c>
      <c r="HT23" s="101">
        <v>1663.288</v>
      </c>
      <c r="HU23" s="101">
        <v>1819.711</v>
      </c>
      <c r="HV23" s="101">
        <v>1770.9580000000001</v>
      </c>
      <c r="HW23" s="101">
        <v>1885.796</v>
      </c>
      <c r="HX23" s="101">
        <v>1844.9580000000001</v>
      </c>
      <c r="HY23" s="101">
        <v>1734.4259999999999</v>
      </c>
      <c r="HZ23" s="101">
        <v>1785.2570000000001</v>
      </c>
      <c r="IA23" s="101">
        <v>1752.242</v>
      </c>
      <c r="IB23" s="101">
        <v>1868.3050000000001</v>
      </c>
      <c r="IC23" s="142">
        <v>21147.309000000001</v>
      </c>
      <c r="ID23" s="101">
        <v>1928.316</v>
      </c>
      <c r="IE23" s="101">
        <v>1779.037</v>
      </c>
      <c r="IF23" s="101">
        <v>1901.2570000000001</v>
      </c>
      <c r="IG23" s="101">
        <v>1803.6890000000001</v>
      </c>
      <c r="IH23" s="101">
        <v>1938.1669999999999</v>
      </c>
      <c r="II23" s="101">
        <v>1771.5139999999999</v>
      </c>
      <c r="IJ23" s="101">
        <v>1896.27</v>
      </c>
      <c r="IK23" s="101">
        <v>1932.0319999999999</v>
      </c>
      <c r="IL23" s="101">
        <v>1812.721</v>
      </c>
      <c r="IM23" s="101">
        <v>1882.1189999999999</v>
      </c>
      <c r="IN23" s="101">
        <v>1853.578</v>
      </c>
      <c r="IO23" s="101">
        <v>2018.8019999999999</v>
      </c>
      <c r="IP23" s="142">
        <v>22517.502</v>
      </c>
      <c r="IQ23" s="101">
        <f>+IFERROR(IF(ISTEXT(IQ$5)=FALSE,(INDEX(OSIT!$1:$1048576,MATCH(Ositran!$B23,OSIT!$A:$A,0),MATCH(Ositran!IQ$5,OSIT!$1:$1,0)))/1000,SUM(IE23:IP23)),"")</f>
        <v>2012.145</v>
      </c>
      <c r="IR23" s="101">
        <f>+IFERROR(IF(ISTEXT(IR$5)=FALSE,(INDEX(OSIT!$1:$1048576,MATCH(Ositran!$B23,OSIT!$A:$A,0),MATCH(Ositran!IR$5,OSIT!$1:$1,0)))/1000,SUM(IF23:IQ23)),"")</f>
        <v>1807.8309999999999</v>
      </c>
      <c r="IS23" s="101">
        <f>+IFERROR(IF(ISTEXT(IS$5)=FALSE,(INDEX(OSIT!$1:$1048576,MATCH(Ositran!$B23,OSIT!$A:$A,0),MATCH(Ositran!IS$5,OSIT!$1:$1,0)))/1000,SUM(IG23:IR23)),"")</f>
        <v>1962.999</v>
      </c>
      <c r="IT23" s="101">
        <f>+IFERROR(IF(ISTEXT(IT$5)=FALSE,(INDEX(OSIT!$1:$1048576,MATCH(Ositran!$B23,OSIT!$A:$A,0),MATCH(Ositran!IT$5,OSIT!$1:$1,0)))/1000,SUM(IH23:IS23)),"")</f>
        <v>1786.6690000000001</v>
      </c>
      <c r="IU23" s="101">
        <f>+IFERROR(IF(ISTEXT(IU$5)=FALSE,(INDEX(OSIT!$1:$1048576,MATCH(Ositran!$B23,OSIT!$A:$A,0),MATCH(Ositran!IU$5,OSIT!$1:$1,0)))/1000,SUM(II23:IT23)),"")</f>
        <v>1874.002</v>
      </c>
      <c r="IV23" s="101">
        <f>+IFERROR(IF(ISTEXT(IV$5)=FALSE,(INDEX(OSIT!$1:$1048576,MATCH(Ositran!$B23,OSIT!$A:$A,0),MATCH(Ositran!IV$5,OSIT!$1:$1,0)))/1000,SUM(IJ23:IU23)),"")</f>
        <v>1795.6030000000001</v>
      </c>
      <c r="IW23" s="101">
        <f>+IFERROR(IF(ISTEXT(IW$5)=FALSE,(INDEX(OSIT!$1:$1048576,MATCH(Ositran!$B23,OSIT!$A:$A,0),MATCH(Ositran!IW$5,OSIT!$1:$1,0)))/1000,SUM(IK23:IV23)),"")</f>
        <v>1937.374</v>
      </c>
      <c r="IX23" s="101">
        <f>+IFERROR(IF(ISTEXT(IX$5)=FALSE,(INDEX(OSIT!$1:$1048576,MATCH(Ositran!$B23,OSIT!$A:$A,0),MATCH(Ositran!IX$5,OSIT!$1:$1,0)))/1000,SUM(IL23:IW23)),"")</f>
        <v>1984.9469999999999</v>
      </c>
      <c r="IY23" s="101">
        <f>+IFERROR(IF(ISTEXT(IY$5)=FALSE,(INDEX(OSIT!$1:$1048576,MATCH(Ositran!$B23,OSIT!$A:$A,0),MATCH(Ositran!IY$5,OSIT!$1:$1,0)))/1000,SUM(IM23:IX23)),"")</f>
        <v>1828.0730000000001</v>
      </c>
      <c r="IZ23" s="101">
        <f>+IFERROR(IF(ISTEXT(IZ$5)=FALSE,(INDEX(OSIT!$1:$1048576,MATCH(Ositran!$B23,OSIT!$A:$A,0),MATCH(Ositran!IZ$5,OSIT!$1:$1,0)))/1000,SUM(IN23:IY23)),"")</f>
        <v>1959.3679999999999</v>
      </c>
      <c r="JA23" s="101">
        <f>+IFERROR(IF(ISTEXT(JA$5)=FALSE,(INDEX(OSIT!$1:$1048576,MATCH(Ositran!$B23,OSIT!$A:$A,0),MATCH(Ositran!JA$5,OSIT!$1:$1,0)))/1000,SUM(IO23:IZ23)),"")</f>
        <v>1914.2860000000001</v>
      </c>
      <c r="JB23" s="101">
        <f>+IFERROR(IF(ISTEXT(JB$5)=FALSE,(INDEX(OSIT!$1:$1048576,MATCH(Ositran!$B23,OSIT!$A:$A,0),MATCH(Ositran!JB$5,OSIT!$1:$1,0)))/1000,SUM(IP23:JA23)),"")</f>
        <v>2047.568</v>
      </c>
      <c r="JC23" s="142">
        <f>+IFERROR(IF(ISTEXT(JC$5)=FALSE,(INDEX(OSIT!$1:$1048576,MATCH(Ositran!$B23,OSIT!$A:$A,0),MATCH(Ositran!JC$5,OSIT!$1:$1,0)))/1000,SUM(IQ23:JB23)),"")</f>
        <v>22910.864999999998</v>
      </c>
      <c r="JD23" s="101">
        <f>+IFERROR(IF(ISTEXT(JD$5)=FALSE,(INDEX(OSIT!$1:$1048576,MATCH(Ositran!$B23,OSIT!$A:$A,0),MATCH(Ositran!JD$5,OSIT!$1:$1,0)))/1000,SUM(IR23:JC23)),"")</f>
        <v>2032.4380000000001</v>
      </c>
      <c r="JE23" s="101">
        <f>+IFERROR(IF(ISTEXT(JE$5)=FALSE,(INDEX(OSIT!$1:$1048576,MATCH(Ositran!$B23,OSIT!$A:$A,0),MATCH(Ositran!JE$5,OSIT!$1:$1,0)))/1000,SUM(IS23:JD23)),"")</f>
        <v>1996.4580000000001</v>
      </c>
      <c r="JF23" s="101">
        <f>+IFERROR(IF(ISTEXT(JF$5)=FALSE,(INDEX(OSIT!$1:$1048576,MATCH(Ositran!$B23,OSIT!$A:$A,0),MATCH(Ositran!JF$5,OSIT!$1:$1,0)))/1000,SUM(IT23:JE23)),"")</f>
        <v>1411.5709999999999</v>
      </c>
      <c r="JG23" s="101">
        <f>+IFERROR(IF(ISTEXT(JG$5)=FALSE,(INDEX(OSIT!$1:$1048576,MATCH(Ositran!$B23,OSIT!$A:$A,0),MATCH(Ositran!JG$5,OSIT!$1:$1,0)))/1000,SUM(IU23:JF23)),"")</f>
        <v>769.26499999999999</v>
      </c>
      <c r="JH23" s="101">
        <f>+IFERROR(IF(ISTEXT(JH$5)=FALSE,(INDEX(OSIT!$1:$1048576,MATCH(Ositran!$B23,OSIT!$A:$A,0),MATCH(Ositran!JH$5,OSIT!$1:$1,0)))/1000,SUM(IV23:JG23)),"")</f>
        <v>1102.088</v>
      </c>
      <c r="JI23" s="101">
        <f>+IFERROR(IF(ISTEXT(JI$5)=FALSE,(INDEX(OSIT!$1:$1048576,MATCH(Ositran!$B23,OSIT!$A:$A,0),MATCH(Ositran!JI$5,OSIT!$1:$1,0)))/1000,SUM(IW23:JH23)),"")</f>
        <v>1448.7929999999999</v>
      </c>
      <c r="JJ23" s="101">
        <f>+IFERROR(IF(ISTEXT(JJ$5)=FALSE,(INDEX(OSIT!$1:$1048576,MATCH(Ositran!$B23,OSIT!$A:$A,0),MATCH(Ositran!JJ$5,OSIT!$1:$1,0)))/1000,SUM(IX23:JI23)),"")</f>
        <v>1753.778</v>
      </c>
      <c r="JK23" s="101">
        <f>+IFERROR(IF(ISTEXT(JK$5)=FALSE,(INDEX(OSIT!$1:$1048576,MATCH(Ositran!$B23,OSIT!$A:$A,0),MATCH(Ositran!JK$5,OSIT!$1:$1,0)))/1000,SUM(IY23:JJ23)),"")</f>
        <v>1751.1849999999999</v>
      </c>
      <c r="JL23" s="101">
        <f>+IFERROR(IF(ISTEXT(JL$5)=FALSE,(INDEX(OSIT!$1:$1048576,MATCH(Ositran!$B23,OSIT!$A:$A,0),MATCH(Ositran!JL$5,OSIT!$1:$1,0)))/1000,SUM(IZ23:JK23)),"")</f>
        <v>1766.7339999999999</v>
      </c>
      <c r="JM23" s="101">
        <f>+IFERROR(IF(ISTEXT(JM$5)=FALSE,(INDEX(OSIT!$1:$1048576,MATCH(Ositran!$B23,OSIT!$A:$A,0),MATCH(Ositran!JM$5,OSIT!$1:$1,0)))/1000,SUM(JA23:JL23)),"")</f>
        <v>1973.941</v>
      </c>
      <c r="JN23" s="101">
        <f>+IFERROR(IF(ISTEXT(JN$5)=FALSE,(INDEX(OSIT!$1:$1048576,MATCH(Ositran!$B23,OSIT!$A:$A,0),MATCH(Ositran!JN$5,OSIT!$1:$1,0)))/1000,SUM(JB23:JM23)),"")</f>
        <v>2014.6469999999999</v>
      </c>
      <c r="JO23" s="101">
        <f>+IFERROR(IF(ISTEXT(JO$5)=FALSE,(INDEX(OSIT!$1:$1048576,MATCH(Ositran!$B23,OSIT!$A:$A,0),MATCH(Ositran!JO$5,OSIT!$1:$1,0)))/1000,SUM(JC23:JN23)),"")</f>
        <v>2074.7179999999998</v>
      </c>
      <c r="JP23" s="142">
        <f>+IFERROR(IF(ISTEXT(JP$5)=FALSE,(INDEX(OSIT!$1:$1048576,MATCH(Ositran!$B23,OSIT!$A:$A,0),MATCH(Ositran!JP$5,OSIT!$1:$1,0)))/1000,SUM(JD23:JO23)),"")</f>
        <v>20095.616000000002</v>
      </c>
      <c r="JQ23" s="101">
        <f>+IFERROR(IF(ISTEXT(JQ$5)=FALSE,(INDEX(OSIT!$1:$1048576,MATCH(Ositran!$B23,OSIT!$A:$A,0),MATCH(Ositran!JQ$5,OSIT!$1:$1,0)))/1000,SUM(JE23:JP23)),"")</f>
        <v>2136.319</v>
      </c>
      <c r="JR23" s="101">
        <f>+IFERROR(IF(ISTEXT(JR$5)=FALSE,(INDEX(OSIT!$1:$1048576,MATCH(Ositran!$B23,OSIT!$A:$A,0),MATCH(Ositran!JR$5,OSIT!$1:$1,0)))/1000,SUM(JF23:JQ23)),"")</f>
        <v>1617.557</v>
      </c>
      <c r="JS23" s="101">
        <f>+IFERROR(IF(ISTEXT(JS$5)=FALSE,(INDEX(OSIT!$1:$1048576,MATCH(Ositran!$B23,OSIT!$A:$A,0),MATCH(Ositran!JS$5,OSIT!$1:$1,0)))/1000,SUM(JG23:JR23)),"")</f>
        <v>1935.95</v>
      </c>
      <c r="JT23" s="101">
        <f>+IFERROR(IF(ISTEXT(JT$5)=FALSE,(INDEX(OSIT!$1:$1048576,MATCH(Ositran!$B23,OSIT!$A:$A,0),MATCH(Ositran!JT$5,OSIT!$1:$1,0)))/1000,SUM(JH23:JS23)),"")</f>
        <v>1868.614</v>
      </c>
      <c r="JU23" s="101">
        <f>+IFERROR(IF(ISTEXT(JU$5)=FALSE,(INDEX(OSIT!$1:$1048576,MATCH(Ositran!$B23,OSIT!$A:$A,0),MATCH(Ositran!JU$5,OSIT!$1:$1,0)))/1000,SUM(JI23:JT23)),"")</f>
        <v>2067.3359999999998</v>
      </c>
      <c r="JV23" s="101">
        <f>+IFERROR(IF(ISTEXT(JV$5)=FALSE,(INDEX(OSIT!$1:$1048576,MATCH(Ositran!$B23,OSIT!$A:$A,0),MATCH(Ositran!JV$5,OSIT!$1:$1,0)))/1000,SUM(JJ23:JU23)),"")</f>
        <v>2067.761</v>
      </c>
      <c r="JW23" s="101">
        <f>+IFERROR(IF(ISTEXT(JW$5)=FALSE,(INDEX(OSIT!$1:$1048576,MATCH(Ositran!$B23,OSIT!$A:$A,0),MATCH(Ositran!JW$5,OSIT!$1:$1,0)))/1000,SUM(JK23:JV23)),"")</f>
        <v>2241.7060000000001</v>
      </c>
      <c r="JX23" s="101">
        <f>+IFERROR(IF(ISTEXT(JX$5)=FALSE,(INDEX(OSIT!$1:$1048576,MATCH(Ositran!$B23,OSIT!$A:$A,0),MATCH(Ositran!JX$5,OSIT!$1:$1,0)))/1000,SUM(JL23:JW23)),"")</f>
        <v>2284.2710000000002</v>
      </c>
      <c r="JY23" s="101">
        <f>+IFERROR(IF(ISTEXT(JY$5)=FALSE,(INDEX(OSIT!$1:$1048576,MATCH(Ositran!$B23,OSIT!$A:$A,0),MATCH(Ositran!JY$5,OSIT!$1:$1,0)))/1000,SUM(JM23:JX23)),"")</f>
        <v>2198.2170000000001</v>
      </c>
      <c r="JZ23" s="101">
        <f>+IFERROR(IF(ISTEXT(JZ$5)=FALSE,(INDEX(OSIT!$1:$1048576,MATCH(Ositran!$B23,OSIT!$A:$A,0),MATCH(Ositran!JZ$5,OSIT!$1:$1,0)))/1000,SUM(JN23:JY23)),"")</f>
        <v>2322.201</v>
      </c>
      <c r="KA23" s="101">
        <f>+IFERROR(IF(ISTEXT(KA$5)=FALSE,(INDEX(OSIT!$1:$1048576,MATCH(Ositran!$B23,OSIT!$A:$A,0),MATCH(Ositran!KA$5,OSIT!$1:$1,0)))/1000,SUM(JO23:JZ23)),"")</f>
        <v>2218.9879999999998</v>
      </c>
      <c r="KB23" s="101">
        <f>+IFERROR(IF(ISTEXT(KB$5)=FALSE,(INDEX(OSIT!$1:$1048576,MATCH(Ositran!$B23,OSIT!$A:$A,0),MATCH(Ositran!KB$5,OSIT!$1:$1,0)))/1000,SUM(JP23:KA23)),"")</f>
        <v>2383.6770000000001</v>
      </c>
      <c r="KC23" s="142">
        <f>+IFERROR(IF(ISTEXT(KC$5)=FALSE,(INDEX(OSIT!$1:$1048576,MATCH(Ositran!$B23,OSIT!$A:$A,0),MATCH(Ositran!KC$5,OSIT!$1:$1,0)))/1000,SUM(JQ23:KB23)),"")</f>
        <v>25342.597000000002</v>
      </c>
      <c r="KD23" s="101">
        <f>+IFERROR(IF(ISTEXT(KD$5)=FALSE,(INDEX(OSIT!$1:$1048576,MATCH(Ositran!$B23,OSIT!$A:$A,0),MATCH(Ositran!KD$5,OSIT!$1:$1,0)))/1000,SUM(JR23:KC23)),"")</f>
        <v>2263.16</v>
      </c>
      <c r="KE23" s="101">
        <f>+IFERROR(IF(ISTEXT(KE$5)=FALSE,(INDEX(OSIT!$1:$1048576,MATCH(Ositran!$B23,OSIT!$A:$A,0),MATCH(Ositran!KE$5,OSIT!$1:$1,0)))/1000,SUM(JS23:KD23)),"")</f>
        <v>2155.7539999999999</v>
      </c>
      <c r="KF23" s="101">
        <f>+IFERROR(IF(ISTEXT(KF$5)=FALSE,(INDEX(OSIT!$1:$1048576,MATCH(Ositran!$B23,OSIT!$A:$A,0),MATCH(Ositran!KF$5,OSIT!$1:$1,0)))/1000,SUM(JT23:KE23)),"")</f>
        <v>2154.7269999999999</v>
      </c>
      <c r="KG23" s="101">
        <f>+IFERROR(IF(ISTEXT(KG$5)=FALSE,(INDEX(OSIT!$1:$1048576,MATCH(Ositran!$B23,OSIT!$A:$A,0),MATCH(Ositran!KG$5,OSIT!$1:$1,0)))/1000,SUM(JU23:KF23)),"")</f>
        <v>2055.2579999999998</v>
      </c>
      <c r="KH23" s="101">
        <f>+IFERROR(IF(ISTEXT(KH$5)=FALSE,(INDEX(OSIT!$1:$1048576,MATCH(Ositran!$B23,OSIT!$A:$A,0),MATCH(Ositran!KH$5,OSIT!$1:$1,0)))/1000,SUM(JV23:KG23)),"")</f>
        <v>2228.6010000000001</v>
      </c>
      <c r="KI23" s="101">
        <f>+IFERROR(IF(ISTEXT(KI$5)=FALSE,(INDEX(OSIT!$1:$1048576,MATCH(Ositran!$B23,OSIT!$A:$A,0),MATCH(Ositran!KI$5,OSIT!$1:$1,0)))/1000,SUM(JW23:KH23)),"")</f>
        <v>2105.5630000000001</v>
      </c>
      <c r="KJ23" s="101">
        <f>+IFERROR(IF(ISTEXT(KJ$5)=FALSE,(INDEX(OSIT!$1:$1048576,MATCH(Ositran!$B23,OSIT!$A:$A,0),MATCH(Ositran!KJ$5,OSIT!$1:$1,0)))/1000,SUM(JX23:KI23)),"")</f>
        <v>2242.8969999999999</v>
      </c>
      <c r="KK23" s="101">
        <f>+IFERROR(IF(ISTEXT(KK$5)=FALSE,(INDEX(OSIT!$1:$1048576,MATCH(Ositran!$B23,OSIT!$A:$A,0),MATCH(Ositran!KK$5,OSIT!$1:$1,0)))/1000,SUM(JY23:KJ23)),"")</f>
        <v>2293.3000000000002</v>
      </c>
      <c r="KL23" s="101">
        <f>+IFERROR(IF(ISTEXT(KL$5)=FALSE,(INDEX(OSIT!$1:$1048576,MATCH(Ositran!$B23,OSIT!$A:$A,0),MATCH(Ositran!KL$5,OSIT!$1:$1,0)))/1000,SUM(JZ23:KK23)),"")</f>
        <v>2199.7489999999998</v>
      </c>
      <c r="KM23" s="101">
        <f>+IFERROR(IF(ISTEXT(KM$5)=FALSE,(INDEX(OSIT!$1:$1048576,MATCH(Ositran!$B23,OSIT!$A:$A,0),MATCH(Ositran!KM$5,OSIT!$1:$1,0)))/1000,SUM(KA23:KL23)),"")</f>
        <v>2298.7359999999999</v>
      </c>
      <c r="KN23" s="101">
        <f>+IFERROR(IF(ISTEXT(KN$5)=FALSE,(INDEX(OSIT!$1:$1048576,MATCH(Ositran!$B23,OSIT!$A:$A,0),MATCH(Ositran!KN$5,OSIT!$1:$1,0)))/1000,SUM(KB23:KM23)),"")</f>
        <v>2133.2710000000002</v>
      </c>
      <c r="KO23" s="101">
        <f>+IFERROR(IF(ISTEXT(KO$5)=FALSE,(INDEX(OSIT!$1:$1048576,MATCH(Ositran!$B23,OSIT!$A:$A,0),MATCH(Ositran!KO$5,OSIT!$1:$1,0)))/1000,SUM(KC23:KN23)),"")</f>
        <v>2207.0439999999999</v>
      </c>
      <c r="KP23" s="142">
        <f>+IFERROR(IF(ISTEXT(KP$5)=FALSE,(INDEX(OSIT!$1:$1048576,MATCH(Ositran!$B23,OSIT!$A:$A,0),MATCH(Ositran!KP$5,OSIT!$1:$1,0)))/1000,SUM(KD23:KO23)),"")</f>
        <v>26338.059999999998</v>
      </c>
      <c r="KQ23" s="101">
        <f>+IFERROR(IF(ISTEXT(KQ$5)=FALSE,(INDEX(OSIT!$1:$1048576,MATCH(Ositran!$B23,OSIT!$A:$A,0),MATCH(Ositran!KQ$5,OSIT!$1:$1,0)))/1000,SUM(KE23:KP23)),"")</f>
        <v>2148.2370000000001</v>
      </c>
      <c r="KR23" s="101">
        <f>+IFERROR(IF(ISTEXT(KR$5)=FALSE,(INDEX(OSIT!$1:$1048576,MATCH(Ositran!$B23,OSIT!$A:$A,0),MATCH(Ositran!KR$5,OSIT!$1:$1,0)))/1000,SUM(KF23:KQ23)),"")</f>
        <v>2072.2779999999998</v>
      </c>
      <c r="KS23" s="101">
        <f>+IFERROR(IF(ISTEXT(KS$5)=FALSE,(INDEX(OSIT!$1:$1048576,MATCH(Ositran!$B23,OSIT!$A:$A,0),MATCH(Ositran!KS$5,OSIT!$1:$1,0)))/1000,SUM(KG23:KR23)),"")</f>
        <v>2025.52</v>
      </c>
      <c r="KT23" s="101">
        <f>+IFERROR(IF(ISTEXT(KT$5)=FALSE,(INDEX(OSIT!$1:$1048576,MATCH(Ositran!$B23,OSIT!$A:$A,0),MATCH(Ositran!KT$5,OSIT!$1:$1,0)))/1000,SUM(KH23:KS23)),"")</f>
        <v>2006.8779999999999</v>
      </c>
      <c r="KU23" s="101">
        <f>+IFERROR(IF(ISTEXT(KU$5)=FALSE,(INDEX(OSIT!$1:$1048576,MATCH(Ositran!$B23,OSIT!$A:$A,0),MATCH(Ositran!KU$5,OSIT!$1:$1,0)))/1000,SUM(KI23:KT23)),"")</f>
        <v>2016.1659999999999</v>
      </c>
      <c r="KV23" s="101">
        <f>+IFERROR(IF(ISTEXT(KV$5)=FALSE,(INDEX(OSIT!$1:$1048576,MATCH(Ositran!$B23,OSIT!$A:$A,0),MATCH(Ositran!KV$5,OSIT!$1:$1,0)))/1000,SUM(KJ23:KU23)),"")</f>
        <v>2048.88</v>
      </c>
      <c r="KW23" s="101">
        <f>+IFERROR(IF(ISTEXT(KW$5)=FALSE,(INDEX(OSIT!$1:$1048576,MATCH(Ositran!$B23,OSIT!$A:$A,0),MATCH(Ositran!KW$5,OSIT!$1:$1,0)))/1000,SUM(KK23:KV23)),"")</f>
        <v>2168.1709999999998</v>
      </c>
      <c r="KX23" s="101">
        <f>+IFERROR(IF(ISTEXT(KX$5)=FALSE,(INDEX(OSIT!$1:$1048576,MATCH(Ositran!$B23,OSIT!$A:$A,0),MATCH(Ositran!KX$5,OSIT!$1:$1,0)))/1000,SUM(KL23:KW23)),"")</f>
        <v>2205.6799999999998</v>
      </c>
      <c r="KY23" s="101">
        <f>+IFERROR(IF(ISTEXT(KY$5)=FALSE,(INDEX(OSIT!$1:$1048576,MATCH(Ositran!$B23,OSIT!$A:$A,0),MATCH(Ositran!KY$5,OSIT!$1:$1,0)))/1000,SUM(KM23:KX23)),"")</f>
        <v>2101.567</v>
      </c>
      <c r="KZ23" s="101">
        <f>+IFERROR(IF(ISTEXT(KZ$5)=FALSE,(INDEX(OSIT!$1:$1048576,MATCH(Ositran!$B23,OSIT!$A:$A,0),MATCH(Ositran!KZ$5,OSIT!$1:$1,0)))/1000,SUM(KN23:KY23)),"")</f>
        <v>2200.7649999999999</v>
      </c>
      <c r="LA23" s="101">
        <f>+IFERROR(IF(ISTEXT(LA$5)=FALSE,(INDEX(OSIT!$1:$1048576,MATCH(Ositran!$B23,OSIT!$A:$A,0),MATCH(Ositran!LA$5,OSIT!$1:$1,0)))/1000,SUM(KO23:KZ23)),"")</f>
        <v>2193.2919999999999</v>
      </c>
      <c r="LB23" s="101">
        <f>+IFERROR(IF(ISTEXT(LB$5)=FALSE,(INDEX(OSIT!$1:$1048576,MATCH(Ositran!$B23,OSIT!$A:$A,0),MATCH(Ositran!LB$5,OSIT!$1:$1,0)))/1000,SUM(KP23:LA23)),"")</f>
        <v>2251.9859999999999</v>
      </c>
      <c r="LC23" s="142">
        <f>+IFERROR(IF(ISTEXT(LC$5)=FALSE,(INDEX(OSIT!$1:$1048576,MATCH(Ositran!$B23,OSIT!$A:$A,0),MATCH(Ositran!LC$5,OSIT!$1:$1,0)))/1000,SUM(KQ23:LB23)),"")</f>
        <v>25439.42</v>
      </c>
      <c r="LD23" s="101">
        <f>+IFERROR(IF(ISTEXT(LD$5)=FALSE,(INDEX(OSIT!$1:$1048576,MATCH(Ositran!$B23,OSIT!$A:$A,0),MATCH(Ositran!LD$5,OSIT!$1:$1,0)))/1000,SUM(KR23:LC23)),"")</f>
        <v>2293.4189999999999</v>
      </c>
      <c r="LE23" s="101">
        <f>+IFERROR(IF(ISTEXT(LE$5)=FALSE,(INDEX(OSIT!$1:$1048576,MATCH(Ositran!$B23,OSIT!$A:$A,0),MATCH(Ositran!LE$5,OSIT!$1:$1,0)))/1000,SUM(KS23:LD23)),"")</f>
        <v>2148.152</v>
      </c>
      <c r="LF23" s="101">
        <f>+IFERROR(IF(ISTEXT(LF$5)=FALSE,(INDEX(OSIT!$1:$1048576,MATCH(Ositran!$B23,OSIT!$A:$A,0),MATCH(Ositran!LF$5,OSIT!$1:$1,0)))/1000,SUM(KT23:LE23)),"")</f>
        <v>2156.8290000000002</v>
      </c>
      <c r="LG23" s="101">
        <f>+IFERROR(IF(ISTEXT(LG$5)=FALSE,(INDEX(OSIT!$1:$1048576,MATCH(Ositran!$B23,OSIT!$A:$A,0),MATCH(Ositran!LG$5,OSIT!$1:$1,0)))/1000,SUM(KU23:LF23)),"")</f>
        <v>2050.9009999999998</v>
      </c>
      <c r="LH23" s="101">
        <f>+IFERROR(IF(ISTEXT(LH$5)=FALSE,(INDEX(OSIT!$1:$1048576,MATCH(Ositran!$B23,OSIT!$A:$A,0),MATCH(Ositran!LH$5,OSIT!$1:$1,0)))/1000,SUM(KV23:LG23)),"")</f>
        <v>2208.0650000000001</v>
      </c>
      <c r="LI23" s="101">
        <f>+IFERROR(IF(ISTEXT(LI$5)=FALSE,(INDEX(OSIT!$1:$1048576,MATCH(Ositran!$B23,OSIT!$A:$A,0),MATCH(Ositran!LI$5,OSIT!$1:$1,0)))/1000,SUM(KW23:LH23)),"")</f>
        <v>2101.9989999999998</v>
      </c>
      <c r="LJ23" s="101">
        <f>+IFERROR(IF(ISTEXT(LJ$5)=FALSE,(INDEX(OSIT!$1:$1048576,MATCH(Ositran!$B23,OSIT!$A:$A,0),MATCH(Ositran!LJ$5,OSIT!$1:$1,0)))/1000,SUM(KX23:LI23)),"")</f>
        <v>2302.1320000000001</v>
      </c>
      <c r="LK23" s="101">
        <f>+IFERROR(IF(ISTEXT(LK$5)=FALSE,(INDEX(OSIT!$1:$1048576,MATCH(Ositran!$B23,OSIT!$A:$A,0),MATCH(Ositran!LK$5,OSIT!$1:$1,0)))/1000,SUM(KY23:LJ23)),"")</f>
        <v>2325.63</v>
      </c>
      <c r="LL23" s="101">
        <f>+IFERROR(IF(ISTEXT(LL$5)=FALSE,(INDEX(OSIT!$1:$1048576,MATCH(Ositran!$B23,OSIT!$A:$A,0),MATCH(Ositran!LL$5,OSIT!$1:$1,0)))/1000,SUM(KZ23:LK23)),"")</f>
        <v>2159.8020000000001</v>
      </c>
      <c r="LM23" s="101">
        <f>+IFERROR(IF(ISTEXT(LM$5)=FALSE,(INDEX(OSIT!$1:$1048576,MATCH(Ositran!$B23,OSIT!$A:$A,0),MATCH(Ositran!LM$5,OSIT!$1:$1,0)))/1000,SUM(LA23:LL23)),"")</f>
        <v>2285.71</v>
      </c>
      <c r="LN23" s="101">
        <f>+IFERROR(IF(ISTEXT(LN$5)=FALSE,(INDEX(OSIT!$1:$1048576,MATCH(Ositran!$B23,OSIT!$A:$A,0),MATCH(Ositran!LN$5,OSIT!$1:$1,0)))/1000,SUM(LB23:LM23)),"")</f>
        <v>2359.0830000000001</v>
      </c>
      <c r="LO23" s="101">
        <f>+IFERROR(IF(ISTEXT(LO$5)=FALSE,(INDEX(OSIT!$1:$1048576,MATCH(Ositran!$B23,OSIT!$A:$A,0),MATCH(Ositran!LO$5,OSIT!$1:$1,0)))/1000,SUM(LC23:LN23)),"")</f>
        <v>2469.19</v>
      </c>
      <c r="LP23" s="142">
        <f>+IFERROR(IF(ISTEXT(LP$5)=FALSE,(INDEX(OSIT!$1:$1048576,MATCH(Ositran!$B23,OSIT!$A:$A,0),MATCH(Ositran!LP$5,OSIT!$1:$1,0)))/1000,SUM(LD23:LO23)),"")</f>
        <v>26860.911999999997</v>
      </c>
      <c r="LQ23" s="101">
        <f>+IFERROR(IF(ISTEXT(LQ$5)=FALSE,(INDEX(OSIT!$1:$1048576,MATCH(Ositran!$B23,OSIT!$A:$A,0),MATCH(Ositran!LQ$5,OSIT!$1:$1,0)))/1000,SUM(LE23:LP23)),"")</f>
        <v>2503.4499999999998</v>
      </c>
      <c r="LR23" s="101">
        <f>+IFERROR(IF(ISTEXT(LR$5)=FALSE,(INDEX(OSIT!$1:$1048576,MATCH(Ositran!$B23,OSIT!$A:$A,0),MATCH(Ositran!LR$5,OSIT!$1:$1,0)))/1000,SUM(LF23:LQ23)),"")</f>
        <v>1990.6420000000001</v>
      </c>
      <c r="LS23" s="101">
        <f>+IFERROR(IF(ISTEXT(LS$5)=FALSE,(INDEX(OSIT!$1:$1048576,MATCH(Ositran!$B23,OSIT!$A:$A,0),MATCH(Ositran!LS$5,OSIT!$1:$1,0)))/1000,SUM(LG23:LR23)),"")</f>
        <v>2371.723</v>
      </c>
      <c r="LT23" s="101">
        <f>+IFERROR(IF(ISTEXT(LT$5)=FALSE,(INDEX(OSIT!$1:$1048576,MATCH(Ositran!$B23,OSIT!$A:$A,0),MATCH(Ositran!LT$5,OSIT!$1:$1,0)))/1000,SUM(LH23:LS23)),"")</f>
        <v>2253.241</v>
      </c>
      <c r="LU23" s="101">
        <f>+IFERROR(IF(ISTEXT(LU$5)=FALSE,(INDEX(OSIT!$1:$1048576,MATCH(Ositran!$B23,OSIT!$A:$A,0),MATCH(Ositran!LU$5,OSIT!$1:$1,0)))/1000,SUM(LI23:LT23)),"")</f>
        <v>2410.0410000000002</v>
      </c>
      <c r="LV23" s="101">
        <f>+IFERROR(IF(ISTEXT(LV$5)=FALSE,(INDEX(OSIT!$1:$1048576,MATCH(Ositran!$B23,OSIT!$A:$A,0),MATCH(Ositran!LV$5,OSIT!$1:$1,0)))/1000,SUM(LJ23:LU23)),"")</f>
        <v>2312.7820000000002</v>
      </c>
      <c r="LW23" s="101">
        <f>+IFERROR(IF(ISTEXT(LW$5)=FALSE,(INDEX(OSIT!$1:$1048576,MATCH(Ositran!$B23,OSIT!$A:$A,0),MATCH(Ositran!LW$5,OSIT!$1:$1,0)))/1000,SUM(LK23:LV23)),"")</f>
        <v>2437.9490000000001</v>
      </c>
      <c r="LX23" s="101">
        <f>+IFERROR(IF(ISTEXT(LX$5)=FALSE,(INDEX(OSIT!$1:$1048576,MATCH(Ositran!$B23,OSIT!$A:$A,0),MATCH(Ositran!LX$5,OSIT!$1:$1,0)))/1000,SUM(LL23:LW23)),"")</f>
        <v>2519.1840000000002</v>
      </c>
      <c r="LY23" s="101">
        <f>+IFERROR(IF(ISTEXT(LY$5)=FALSE,(INDEX(OSIT!$1:$1048576,MATCH(Ositran!$B23,OSIT!$A:$A,0),MATCH(Ositran!LY$5,OSIT!$1:$1,0)))/1000,SUM(LM23:LX23)),"")</f>
        <v>2360.645</v>
      </c>
      <c r="LZ23" s="101">
        <f>+IFERROR(IF(ISTEXT(LZ$5)=FALSE,(INDEX(OSIT!$1:$1048576,MATCH(Ositran!$B23,OSIT!$A:$A,0),MATCH(Ositran!LZ$5,OSIT!$1:$1,0)))/1000,SUM(LN23:LY23)),"")</f>
        <v>2488.1959999999999</v>
      </c>
      <c r="MA23" s="101">
        <f>+IFERROR(IF(ISTEXT(MA$5)=FALSE,(INDEX(OSIT!$1:$1048576,MATCH(Ositran!$B23,OSIT!$A:$A,0),MATCH(Ositran!MA$5,OSIT!$1:$1,0)))/1000,SUM(LO23:LZ23)),"")</f>
        <v>0</v>
      </c>
      <c r="MB23" s="101">
        <f>+IFERROR(IF(ISTEXT(MB$5)=FALSE,(INDEX(OSIT!$1:$1048576,MATCH(Ositran!$B23,OSIT!$A:$A,0),MATCH(Ositran!MB$5,OSIT!$1:$1,0)))/1000,SUM(LP23:MA23)),"")</f>
        <v>0</v>
      </c>
      <c r="MC23" s="142">
        <f>+IFERROR(IF(ISTEXT(MC$5)=FALSE,(INDEX(OSIT!$1:$1048576,MATCH(Ositran!$B23,OSIT!$A:$A,0),MATCH(Ositran!MC$5,OSIT!$1:$1,0)))/1000,SUM(LQ23:MB23)),"")</f>
        <v>23647.853000000003</v>
      </c>
      <c r="MD23" s="101" t="str">
        <f>+IFERROR(IF(ISTEXT(MD$5)=FALSE,(INDEX(OSIT!$1:$1048576,MATCH(Ositran!$B23,OSIT!$A:$A,0),MATCH(Ositran!MD$5,OSIT!$1:$1,0)))/1000,SUM(LR23:MC23)),"")</f>
        <v/>
      </c>
      <c r="ME23" s="101" t="str">
        <f>+IFERROR(IF(ISTEXT(ME$5)=FALSE,(INDEX(OSIT!$1:$1048576,MATCH(Ositran!$B23,OSIT!$A:$A,0),MATCH(Ositran!ME$5,OSIT!$1:$1,0)))/1000,SUM(LS23:MD23)),"")</f>
        <v/>
      </c>
      <c r="MF23" s="101" t="str">
        <f>+IFERROR(IF(ISTEXT(MF$5)=FALSE,(INDEX(OSIT!$1:$1048576,MATCH(Ositran!$B23,OSIT!$A:$A,0),MATCH(Ositran!MF$5,OSIT!$1:$1,0)))/1000,SUM(LT23:ME23)),"")</f>
        <v/>
      </c>
      <c r="MG23" s="101" t="str">
        <f>+IFERROR(IF(ISTEXT(MG$5)=FALSE,(INDEX(OSIT!$1:$1048576,MATCH(Ositran!$B23,OSIT!$A:$A,0),MATCH(Ositran!MG$5,OSIT!$1:$1,0)))/1000,SUM(LU23:MF23)),"")</f>
        <v/>
      </c>
      <c r="MH23" s="101" t="str">
        <f>+IFERROR(IF(ISTEXT(MH$5)=FALSE,(INDEX(OSIT!$1:$1048576,MATCH(Ositran!$B23,OSIT!$A:$A,0),MATCH(Ositran!MH$5,OSIT!$1:$1,0)))/1000,SUM(LV23:MG23)),"")</f>
        <v/>
      </c>
      <c r="MI23" s="101" t="str">
        <f>+IFERROR(IF(ISTEXT(MI$5)=FALSE,(INDEX(OSIT!$1:$1048576,MATCH(Ositran!$B23,OSIT!$A:$A,0),MATCH(Ositran!MI$5,OSIT!$1:$1,0)))/1000,SUM(LW23:MH23)),"")</f>
        <v/>
      </c>
      <c r="MJ23" s="101" t="str">
        <f>+IFERROR(IF(ISTEXT(MJ$5)=FALSE,(INDEX(OSIT!$1:$1048576,MATCH(Ositran!$B23,OSIT!$A:$A,0),MATCH(Ositran!MJ$5,OSIT!$1:$1,0)))/1000,SUM(LX23:MI23)),"")</f>
        <v/>
      </c>
      <c r="MK23" s="101" t="str">
        <f>+IFERROR(IF(ISTEXT(MK$5)=FALSE,(INDEX(OSIT!$1:$1048576,MATCH(Ositran!$B23,OSIT!$A:$A,0),MATCH(Ositran!MK$5,OSIT!$1:$1,0)))/1000,SUM(LY23:MJ23)),"")</f>
        <v/>
      </c>
      <c r="ML23" s="101" t="str">
        <f>+IFERROR(IF(ISTEXT(ML$5)=FALSE,(INDEX(OSIT!$1:$1048576,MATCH(Ositran!$B23,OSIT!$A:$A,0),MATCH(Ositran!ML$5,OSIT!$1:$1,0)))/1000,SUM(LZ23:MK23)),"")</f>
        <v/>
      </c>
      <c r="MM23" s="101" t="str">
        <f>+IFERROR(IF(ISTEXT(MM$5)=FALSE,(INDEX(OSIT!$1:$1048576,MATCH(Ositran!$B23,OSIT!$A:$A,0),MATCH(Ositran!MM$5,OSIT!$1:$1,0)))/1000,SUM(MA23:ML23)),"")</f>
        <v/>
      </c>
      <c r="MN23" s="101" t="str">
        <f>+IFERROR(IF(ISTEXT(MN$5)=FALSE,(INDEX(OSIT!$1:$1048576,MATCH(Ositran!$B23,OSIT!$A:$A,0),MATCH(Ositran!MN$5,OSIT!$1:$1,0)))/1000,SUM(MB23:MM23)),"")</f>
        <v/>
      </c>
      <c r="MO23" s="101" t="str">
        <f>+IFERROR(IF(ISTEXT(MO$5)=FALSE,(INDEX(OSIT!$1:$1048576,MATCH(Ositran!$B23,OSIT!$A:$A,0),MATCH(Ositran!MO$5,OSIT!$1:$1,0)))/1000,SUM(MC23:MN23)),"")</f>
        <v/>
      </c>
      <c r="MP23" s="142">
        <f>+IFERROR(IF(ISTEXT(MP$5)=FALSE,(INDEX(OSIT!$1:$1048576,MATCH(Ositran!$B23,OSIT!$A:$A,0),MATCH(Ositran!MP$5,OSIT!$1:$1,0)))/1000,SUM(MD23:MO23)),"")</f>
        <v>0</v>
      </c>
    </row>
    <row r="24" spans="2:354" s="5" customFormat="1">
      <c r="B24" s="9" t="s">
        <v>82</v>
      </c>
      <c r="C24" s="112" t="s">
        <v>63</v>
      </c>
      <c r="D24" s="101"/>
      <c r="E24" s="101"/>
      <c r="F24" s="101"/>
      <c r="G24" s="101"/>
      <c r="H24" s="101"/>
      <c r="I24" s="101"/>
      <c r="J24" s="101"/>
      <c r="K24" s="101"/>
      <c r="L24" s="101"/>
      <c r="M24" s="101"/>
      <c r="N24" s="101"/>
      <c r="O24" s="101"/>
      <c r="P24" s="142"/>
      <c r="Q24" s="101"/>
      <c r="R24" s="101"/>
      <c r="S24" s="101"/>
      <c r="T24" s="101"/>
      <c r="U24" s="101"/>
      <c r="V24" s="101"/>
      <c r="W24" s="101"/>
      <c r="X24" s="101"/>
      <c r="Y24" s="101"/>
      <c r="Z24" s="101"/>
      <c r="AA24" s="101"/>
      <c r="AB24" s="101"/>
      <c r="AC24" s="142"/>
      <c r="AD24" s="101"/>
      <c r="AE24" s="101"/>
      <c r="AF24" s="101"/>
      <c r="AG24" s="101"/>
      <c r="AH24" s="101"/>
      <c r="AI24" s="101"/>
      <c r="AJ24" s="101"/>
      <c r="AK24" s="101"/>
      <c r="AL24" s="101"/>
      <c r="AM24" s="101"/>
      <c r="AN24" s="101"/>
      <c r="AO24" s="101"/>
      <c r="AP24" s="142"/>
      <c r="AQ24" s="101">
        <v>0</v>
      </c>
      <c r="AR24" s="101">
        <v>0</v>
      </c>
      <c r="AS24" s="101">
        <v>0</v>
      </c>
      <c r="AT24" s="101">
        <v>0</v>
      </c>
      <c r="AU24" s="101">
        <v>0</v>
      </c>
      <c r="AV24" s="101">
        <v>0</v>
      </c>
      <c r="AW24" s="101">
        <v>0</v>
      </c>
      <c r="AX24" s="101">
        <v>0</v>
      </c>
      <c r="AY24" s="101">
        <v>0</v>
      </c>
      <c r="AZ24" s="101">
        <v>0</v>
      </c>
      <c r="BA24" s="101">
        <v>92.921000000000006</v>
      </c>
      <c r="BB24" s="101">
        <v>117.116</v>
      </c>
      <c r="BC24" s="142">
        <v>210.03700000000001</v>
      </c>
      <c r="BD24" s="101">
        <v>115.93300000000001</v>
      </c>
      <c r="BE24" s="101">
        <v>107.506</v>
      </c>
      <c r="BF24" s="101">
        <v>100.27200000000001</v>
      </c>
      <c r="BG24" s="101">
        <v>118.724</v>
      </c>
      <c r="BH24" s="101">
        <v>101.63</v>
      </c>
      <c r="BI24" s="101">
        <v>90.555000000000007</v>
      </c>
      <c r="BJ24" s="101">
        <v>117.598</v>
      </c>
      <c r="BK24" s="101">
        <v>115.721</v>
      </c>
      <c r="BL24" s="101">
        <v>88.174000000000007</v>
      </c>
      <c r="BM24" s="101">
        <v>104.02800000000001</v>
      </c>
      <c r="BN24" s="101">
        <v>91.77</v>
      </c>
      <c r="BO24" s="101">
        <v>114.387</v>
      </c>
      <c r="BP24" s="142">
        <v>1266.298</v>
      </c>
      <c r="BQ24" s="101">
        <v>113.672</v>
      </c>
      <c r="BR24" s="101">
        <v>101.971</v>
      </c>
      <c r="BS24" s="101">
        <v>126</v>
      </c>
      <c r="BT24" s="101">
        <v>93.23</v>
      </c>
      <c r="BU24" s="101">
        <v>99.504000000000005</v>
      </c>
      <c r="BV24" s="101">
        <v>92.028000000000006</v>
      </c>
      <c r="BW24" s="101">
        <v>124.137</v>
      </c>
      <c r="BX24" s="101">
        <v>108.193</v>
      </c>
      <c r="BY24" s="101">
        <v>90.153999999999996</v>
      </c>
      <c r="BZ24" s="101">
        <v>103.764</v>
      </c>
      <c r="CA24" s="101">
        <v>94.754999999999995</v>
      </c>
      <c r="CB24" s="101">
        <v>117.218</v>
      </c>
      <c r="CC24" s="142">
        <v>1264.626</v>
      </c>
      <c r="CD24" s="101">
        <v>119.065</v>
      </c>
      <c r="CE24" s="101">
        <v>106.815</v>
      </c>
      <c r="CF24" s="101">
        <v>107.586</v>
      </c>
      <c r="CG24" s="101">
        <v>125.136</v>
      </c>
      <c r="CH24" s="101">
        <v>99.878</v>
      </c>
      <c r="CI24" s="101">
        <v>98.671000000000006</v>
      </c>
      <c r="CJ24" s="101">
        <v>123.381</v>
      </c>
      <c r="CK24" s="101">
        <v>109.57899999999999</v>
      </c>
      <c r="CL24" s="101">
        <v>98.375</v>
      </c>
      <c r="CM24" s="101">
        <v>105.508</v>
      </c>
      <c r="CN24" s="101">
        <v>102.556</v>
      </c>
      <c r="CO24" s="101">
        <v>117.634</v>
      </c>
      <c r="CP24" s="142">
        <v>1314.184</v>
      </c>
      <c r="CQ24" s="101">
        <v>132.00200000000001</v>
      </c>
      <c r="CR24" s="101">
        <v>121.822</v>
      </c>
      <c r="CS24" s="101">
        <v>117.20099999999999</v>
      </c>
      <c r="CT24" s="101">
        <v>141.52099999999999</v>
      </c>
      <c r="CU24" s="101">
        <v>116.042</v>
      </c>
      <c r="CV24" s="101">
        <v>109.574</v>
      </c>
      <c r="CW24" s="101">
        <v>127.244</v>
      </c>
      <c r="CX24" s="101">
        <v>119.67100000000001</v>
      </c>
      <c r="CY24" s="101">
        <v>107.381</v>
      </c>
      <c r="CZ24" s="101">
        <v>121.289</v>
      </c>
      <c r="DA24" s="101">
        <v>114.58199999999999</v>
      </c>
      <c r="DB24" s="101">
        <v>141.98500000000001</v>
      </c>
      <c r="DC24" s="142">
        <v>1470.3140000000001</v>
      </c>
      <c r="DD24" s="101">
        <v>143.12100000000001</v>
      </c>
      <c r="DE24" s="101">
        <v>135.32499999999999</v>
      </c>
      <c r="DF24" s="101">
        <v>161.61699999999999</v>
      </c>
      <c r="DG24" s="101">
        <v>116.88800000000001</v>
      </c>
      <c r="DH24" s="101">
        <v>142.172</v>
      </c>
      <c r="DI24" s="101">
        <v>118.066</v>
      </c>
      <c r="DJ24" s="101">
        <v>159.68299999999999</v>
      </c>
      <c r="DK24" s="101">
        <v>140.09399999999999</v>
      </c>
      <c r="DL24" s="101">
        <v>121.113</v>
      </c>
      <c r="DM24" s="101">
        <v>130.577</v>
      </c>
      <c r="DN24" s="101">
        <v>137.148</v>
      </c>
      <c r="DO24" s="101">
        <v>156.511</v>
      </c>
      <c r="DP24" s="142">
        <v>1662.3150000000001</v>
      </c>
      <c r="DQ24" s="101">
        <v>160.023</v>
      </c>
      <c r="DR24" s="101">
        <v>150.131</v>
      </c>
      <c r="DS24" s="101">
        <v>139.048</v>
      </c>
      <c r="DT24" s="101">
        <v>161.393</v>
      </c>
      <c r="DU24" s="101">
        <v>145</v>
      </c>
      <c r="DV24" s="101">
        <v>136.05600000000001</v>
      </c>
      <c r="DW24" s="101">
        <v>173.86</v>
      </c>
      <c r="DX24" s="101">
        <v>150.923</v>
      </c>
      <c r="DY24" s="101">
        <v>135.31800000000001</v>
      </c>
      <c r="DZ24" s="101">
        <v>151.708</v>
      </c>
      <c r="EA24" s="101">
        <v>140.79300000000001</v>
      </c>
      <c r="EB24" s="101">
        <v>175.565</v>
      </c>
      <c r="EC24" s="142">
        <v>1819.818</v>
      </c>
      <c r="ED24" s="101">
        <v>189.083</v>
      </c>
      <c r="EE24" s="101">
        <v>170.58600000000001</v>
      </c>
      <c r="EF24" s="101">
        <v>158.066</v>
      </c>
      <c r="EG24" s="101">
        <v>188.80600000000001</v>
      </c>
      <c r="EH24" s="101">
        <v>164.35900000000001</v>
      </c>
      <c r="EI24" s="101">
        <v>154.107</v>
      </c>
      <c r="EJ24" s="101">
        <v>190.13</v>
      </c>
      <c r="EK24" s="101">
        <v>188.84299999999999</v>
      </c>
      <c r="EL24" s="101">
        <v>158.28800000000001</v>
      </c>
      <c r="EM24" s="101">
        <v>187.167</v>
      </c>
      <c r="EN24" s="101">
        <v>166.02699999999999</v>
      </c>
      <c r="EO24" s="101">
        <v>208.13800000000001</v>
      </c>
      <c r="EP24" s="142">
        <v>2123.6</v>
      </c>
      <c r="EQ24" s="101">
        <v>225.173</v>
      </c>
      <c r="ER24" s="101">
        <v>202.92099999999999</v>
      </c>
      <c r="ES24" s="101">
        <v>189.29400000000001</v>
      </c>
      <c r="ET24" s="101">
        <v>223.68600000000001</v>
      </c>
      <c r="EU24" s="101">
        <v>191.92</v>
      </c>
      <c r="EV24" s="101">
        <v>185.13900000000001</v>
      </c>
      <c r="EW24" s="101">
        <v>232.82599999999999</v>
      </c>
      <c r="EX24" s="101">
        <v>213.703</v>
      </c>
      <c r="EY24" s="101">
        <v>187.50399999999999</v>
      </c>
      <c r="EZ24" s="101">
        <v>210.70599999999999</v>
      </c>
      <c r="FA24" s="101">
        <v>191.21100000000001</v>
      </c>
      <c r="FB24" s="101">
        <v>235.67599999999999</v>
      </c>
      <c r="FC24" s="142">
        <v>2489.759</v>
      </c>
      <c r="FD24" s="101">
        <v>254.00299999999999</v>
      </c>
      <c r="FE24" s="101">
        <v>243.614</v>
      </c>
      <c r="FF24" s="101">
        <v>219.411</v>
      </c>
      <c r="FG24" s="101">
        <v>262.25900000000001</v>
      </c>
      <c r="FH24" s="101">
        <v>220.30199999999999</v>
      </c>
      <c r="FI24" s="101">
        <v>210.822</v>
      </c>
      <c r="FJ24" s="101">
        <v>248.54900000000001</v>
      </c>
      <c r="FK24" s="101">
        <v>244.12299999999999</v>
      </c>
      <c r="FL24" s="101">
        <v>228.28399999999999</v>
      </c>
      <c r="FM24" s="101">
        <v>247.08199999999999</v>
      </c>
      <c r="FN24" s="101">
        <v>220.643</v>
      </c>
      <c r="FO24" s="101">
        <v>268.18599999999998</v>
      </c>
      <c r="FP24" s="142">
        <v>2867.2779999999998</v>
      </c>
      <c r="FQ24" s="101">
        <v>283.27199999999999</v>
      </c>
      <c r="FR24" s="101">
        <v>263.18599999999998</v>
      </c>
      <c r="FS24" s="101">
        <v>297.916</v>
      </c>
      <c r="FT24" s="101">
        <v>222.54</v>
      </c>
      <c r="FU24" s="101">
        <v>246.40600000000001</v>
      </c>
      <c r="FV24" s="101">
        <v>241.17599999999999</v>
      </c>
      <c r="FW24" s="101">
        <v>279.483</v>
      </c>
      <c r="FX24" s="101">
        <v>275.096</v>
      </c>
      <c r="FY24" s="101">
        <v>243.68700000000001</v>
      </c>
      <c r="FZ24" s="101">
        <v>260.72699999999998</v>
      </c>
      <c r="GA24" s="101">
        <v>247.346</v>
      </c>
      <c r="GB24" s="101">
        <v>294.30700000000002</v>
      </c>
      <c r="GC24" s="142">
        <v>3155.1419999999998</v>
      </c>
      <c r="GD24" s="101">
        <v>308.00900000000001</v>
      </c>
      <c r="GE24" s="101">
        <v>284.291</v>
      </c>
      <c r="GF24" s="101">
        <v>269.721</v>
      </c>
      <c r="GG24" s="101">
        <v>298.96100000000001</v>
      </c>
      <c r="GH24" s="101">
        <v>259.488</v>
      </c>
      <c r="GI24" s="101">
        <v>240.006</v>
      </c>
      <c r="GJ24" s="101">
        <v>305.80799999999999</v>
      </c>
      <c r="GK24" s="101">
        <v>288.113</v>
      </c>
      <c r="GL24" s="101">
        <v>249.256</v>
      </c>
      <c r="GM24" s="101">
        <v>279.851</v>
      </c>
      <c r="GN24" s="101">
        <v>260.51900000000001</v>
      </c>
      <c r="GO24" s="101">
        <v>332.887</v>
      </c>
      <c r="GP24" s="142">
        <v>3376.91</v>
      </c>
      <c r="GQ24" s="101">
        <v>369.21</v>
      </c>
      <c r="GR24" s="101">
        <v>341.91899999999998</v>
      </c>
      <c r="GS24" s="101">
        <v>313.13099999999997</v>
      </c>
      <c r="GT24" s="101">
        <v>350.54199999999997</v>
      </c>
      <c r="GU24" s="101">
        <v>323.70800000000003</v>
      </c>
      <c r="GV24" s="101">
        <v>293.19400000000002</v>
      </c>
      <c r="GW24" s="101">
        <v>371.42500000000001</v>
      </c>
      <c r="GX24" s="101">
        <v>345.17099999999999</v>
      </c>
      <c r="GY24" s="101">
        <v>299.04500000000002</v>
      </c>
      <c r="GZ24" s="101">
        <v>346.85700000000003</v>
      </c>
      <c r="HA24" s="101">
        <v>306.52499999999998</v>
      </c>
      <c r="HB24" s="101">
        <v>392.45100000000002</v>
      </c>
      <c r="HC24" s="142">
        <v>4053.1779999999999</v>
      </c>
      <c r="HD24" s="101">
        <v>437.05200000000002</v>
      </c>
      <c r="HE24" s="101">
        <v>406.64800000000002</v>
      </c>
      <c r="HF24" s="101">
        <v>442.94099999999997</v>
      </c>
      <c r="HG24" s="101">
        <v>327.45800000000003</v>
      </c>
      <c r="HH24" s="101">
        <v>358.67399999999998</v>
      </c>
      <c r="HI24" s="101">
        <v>333.73899999999998</v>
      </c>
      <c r="HJ24" s="101">
        <v>441.57100000000003</v>
      </c>
      <c r="HK24" s="101">
        <v>395.226</v>
      </c>
      <c r="HL24" s="101">
        <v>348.358</v>
      </c>
      <c r="HM24" s="101">
        <v>382.25799999999998</v>
      </c>
      <c r="HN24" s="101">
        <v>377.90300000000002</v>
      </c>
      <c r="HO24" s="101">
        <v>420.55500000000001</v>
      </c>
      <c r="HP24" s="142">
        <v>4672.3829999999998</v>
      </c>
      <c r="HQ24" s="101">
        <v>450.077</v>
      </c>
      <c r="HR24" s="101">
        <v>420.89499999999998</v>
      </c>
      <c r="HS24" s="101">
        <v>362.87599999999998</v>
      </c>
      <c r="HT24" s="101">
        <v>403.87700000000001</v>
      </c>
      <c r="HU24" s="101">
        <v>383.49400000000003</v>
      </c>
      <c r="HV24" s="101">
        <v>369.66</v>
      </c>
      <c r="HW24" s="101">
        <v>478.803</v>
      </c>
      <c r="HX24" s="101">
        <v>421.57</v>
      </c>
      <c r="HY24" s="101">
        <v>366.90300000000002</v>
      </c>
      <c r="HZ24" s="101">
        <v>378.00400000000002</v>
      </c>
      <c r="IA24" s="101">
        <v>356.63</v>
      </c>
      <c r="IB24" s="101">
        <v>427.57400000000001</v>
      </c>
      <c r="IC24" s="142">
        <v>4820.3630000000003</v>
      </c>
      <c r="ID24" s="101">
        <v>479.892</v>
      </c>
      <c r="IE24" s="101">
        <v>446.06799999999998</v>
      </c>
      <c r="IF24" s="101">
        <v>482.10300000000001</v>
      </c>
      <c r="IG24" s="101">
        <v>388.51900000000001</v>
      </c>
      <c r="IH24" s="101">
        <v>386.505</v>
      </c>
      <c r="II24" s="101">
        <v>348.08699999999999</v>
      </c>
      <c r="IJ24" s="101">
        <v>425.55</v>
      </c>
      <c r="IK24" s="101">
        <v>425.24299999999999</v>
      </c>
      <c r="IL24" s="101">
        <v>398.07799999999997</v>
      </c>
      <c r="IM24" s="101">
        <v>414.18599999999998</v>
      </c>
      <c r="IN24" s="101">
        <v>392.14699999999999</v>
      </c>
      <c r="IO24" s="101">
        <v>476.44499999999999</v>
      </c>
      <c r="IP24" s="142">
        <v>5062.8230000000003</v>
      </c>
      <c r="IQ24" s="101">
        <f>+IFERROR(IF(ISTEXT(IQ$5)=FALSE,(INDEX(OSIT!$1:$1048576,MATCH(Ositran!$B24,OSIT!$A:$A,0),MATCH(Ositran!IQ$5,OSIT!$1:$1,0)))/1000,SUM(IE24:IP24)),"")</f>
        <v>517.66499999999996</v>
      </c>
      <c r="IR24" s="101">
        <f>+IFERROR(IF(ISTEXT(IR$5)=FALSE,(INDEX(OSIT!$1:$1048576,MATCH(Ositran!$B24,OSIT!$A:$A,0),MATCH(Ositran!IR$5,OSIT!$1:$1,0)))/1000,SUM(IF24:IQ24)),"")</f>
        <v>476.22399999999999</v>
      </c>
      <c r="IS24" s="101">
        <f>+IFERROR(IF(ISTEXT(IS$5)=FALSE,(INDEX(OSIT!$1:$1048576,MATCH(Ositran!$B24,OSIT!$A:$A,0),MATCH(Ositran!IS$5,OSIT!$1:$1,0)))/1000,SUM(IG24:IR24)),"")</f>
        <v>445.72500000000002</v>
      </c>
      <c r="IT24" s="101">
        <f>+IFERROR(IF(ISTEXT(IT$5)=FALSE,(INDEX(OSIT!$1:$1048576,MATCH(Ositran!$B24,OSIT!$A:$A,0),MATCH(Ositran!IT$5,OSIT!$1:$1,0)))/1000,SUM(IH24:IS24)),"")</f>
        <v>460.04500000000002</v>
      </c>
      <c r="IU24" s="101">
        <f>+IFERROR(IF(ISTEXT(IU$5)=FALSE,(INDEX(OSIT!$1:$1048576,MATCH(Ositran!$B24,OSIT!$A:$A,0),MATCH(Ositran!IU$5,OSIT!$1:$1,0)))/1000,SUM(II24:IT24)),"")</f>
        <v>393.61500000000001</v>
      </c>
      <c r="IV24" s="101">
        <f>+IFERROR(IF(ISTEXT(IV$5)=FALSE,(INDEX(OSIT!$1:$1048576,MATCH(Ositran!$B24,OSIT!$A:$A,0),MATCH(Ositran!IV$5,OSIT!$1:$1,0)))/1000,SUM(IJ24:IU24)),"")</f>
        <v>367.53199999999998</v>
      </c>
      <c r="IW24" s="101">
        <f>+IFERROR(IF(ISTEXT(IW$5)=FALSE,(INDEX(OSIT!$1:$1048576,MATCH(Ositran!$B24,OSIT!$A:$A,0),MATCH(Ositran!IW$5,OSIT!$1:$1,0)))/1000,SUM(IK24:IV24)),"")</f>
        <v>465.017</v>
      </c>
      <c r="IX24" s="101">
        <f>+IFERROR(IF(ISTEXT(IX$5)=FALSE,(INDEX(OSIT!$1:$1048576,MATCH(Ositran!$B24,OSIT!$A:$A,0),MATCH(Ositran!IX$5,OSIT!$1:$1,0)))/1000,SUM(IL24:IW24)),"")</f>
        <v>450.65800000000002</v>
      </c>
      <c r="IY24" s="101">
        <f>+IFERROR(IF(ISTEXT(IY$5)=FALSE,(INDEX(OSIT!$1:$1048576,MATCH(Ositran!$B24,OSIT!$A:$A,0),MATCH(Ositran!IY$5,OSIT!$1:$1,0)))/1000,SUM(IM24:IX24)),"")</f>
        <v>397.86799999999999</v>
      </c>
      <c r="IZ24" s="101">
        <f>+IFERROR(IF(ISTEXT(IZ$5)=FALSE,(INDEX(OSIT!$1:$1048576,MATCH(Ositran!$B24,OSIT!$A:$A,0),MATCH(Ositran!IZ$5,OSIT!$1:$1,0)))/1000,SUM(IN24:IY24)),"")</f>
        <v>424.96800000000002</v>
      </c>
      <c r="JA24" s="101">
        <f>+IFERROR(IF(ISTEXT(JA$5)=FALSE,(INDEX(OSIT!$1:$1048576,MATCH(Ositran!$B24,OSIT!$A:$A,0),MATCH(Ositran!JA$5,OSIT!$1:$1,0)))/1000,SUM(IO24:IZ24)),"")</f>
        <v>408.767</v>
      </c>
      <c r="JB24" s="101">
        <f>+IFERROR(IF(ISTEXT(JB$5)=FALSE,(INDEX(OSIT!$1:$1048576,MATCH(Ositran!$B24,OSIT!$A:$A,0),MATCH(Ositran!JB$5,OSIT!$1:$1,0)))/1000,SUM(IP24:JA24)),"")</f>
        <v>489.88799999999998</v>
      </c>
      <c r="JC24" s="142">
        <f>+IFERROR(IF(ISTEXT(JC$5)=FALSE,(INDEX(OSIT!$1:$1048576,MATCH(Ositran!$B24,OSIT!$A:$A,0),MATCH(Ositran!JC$5,OSIT!$1:$1,0)))/1000,SUM(IQ24:JB24)),"")</f>
        <v>5297.9719999999998</v>
      </c>
      <c r="JD24" s="101">
        <f>+IFERROR(IF(ISTEXT(JD$5)=FALSE,(INDEX(OSIT!$1:$1048576,MATCH(Ositran!$B24,OSIT!$A:$A,0),MATCH(Ositran!JD$5,OSIT!$1:$1,0)))/1000,SUM(IR24:JC24)),"")</f>
        <v>530.86</v>
      </c>
      <c r="JE24" s="101">
        <f>+IFERROR(IF(ISTEXT(JE$5)=FALSE,(INDEX(OSIT!$1:$1048576,MATCH(Ositran!$B24,OSIT!$A:$A,0),MATCH(Ositran!JE$5,OSIT!$1:$1,0)))/1000,SUM(IS24:JD24)),"")</f>
        <v>528.48800000000006</v>
      </c>
      <c r="JF24" s="101">
        <f>+IFERROR(IF(ISTEXT(JF$5)=FALSE,(INDEX(OSIT!$1:$1048576,MATCH(Ositran!$B24,OSIT!$A:$A,0),MATCH(Ositran!JF$5,OSIT!$1:$1,0)))/1000,SUM(IT24:JE24)),"")</f>
        <v>301.67599999999999</v>
      </c>
      <c r="JG24" s="101">
        <f>+IFERROR(IF(ISTEXT(JG$5)=FALSE,(INDEX(OSIT!$1:$1048576,MATCH(Ositran!$B24,OSIT!$A:$A,0),MATCH(Ositran!JG$5,OSIT!$1:$1,0)))/1000,SUM(IU24:JF24)),"")</f>
        <v>85.861999999999995</v>
      </c>
      <c r="JH24" s="101">
        <f>+IFERROR(IF(ISTEXT(JH$5)=FALSE,(INDEX(OSIT!$1:$1048576,MATCH(Ositran!$B24,OSIT!$A:$A,0),MATCH(Ositran!JH$5,OSIT!$1:$1,0)))/1000,SUM(IV24:JG24)),"")</f>
        <v>190.208</v>
      </c>
      <c r="JI24" s="101">
        <f>+IFERROR(IF(ISTEXT(JI$5)=FALSE,(INDEX(OSIT!$1:$1048576,MATCH(Ositran!$B24,OSIT!$A:$A,0),MATCH(Ositran!JI$5,OSIT!$1:$1,0)))/1000,SUM(IW24:JH24)),"")</f>
        <v>298.73500000000001</v>
      </c>
      <c r="JJ24" s="101">
        <f>+IFERROR(IF(ISTEXT(JJ$5)=FALSE,(INDEX(OSIT!$1:$1048576,MATCH(Ositran!$B24,OSIT!$A:$A,0),MATCH(Ositran!JJ$5,OSIT!$1:$1,0)))/1000,SUM(IX24:JI24)),"")</f>
        <v>432.73399999999998</v>
      </c>
      <c r="JK24" s="101">
        <f>+IFERROR(IF(ISTEXT(JK$5)=FALSE,(INDEX(OSIT!$1:$1048576,MATCH(Ositran!$B24,OSIT!$A:$A,0),MATCH(Ositran!JK$5,OSIT!$1:$1,0)))/1000,SUM(IY24:JJ24)),"")</f>
        <v>409.06799999999998</v>
      </c>
      <c r="JL24" s="101">
        <f>+IFERROR(IF(ISTEXT(JL$5)=FALSE,(INDEX(OSIT!$1:$1048576,MATCH(Ositran!$B24,OSIT!$A:$A,0),MATCH(Ositran!JL$5,OSIT!$1:$1,0)))/1000,SUM(IZ24:JK24)),"")</f>
        <v>434.97399999999999</v>
      </c>
      <c r="JM24" s="101">
        <f>+IFERROR(IF(ISTEXT(JM$5)=FALSE,(INDEX(OSIT!$1:$1048576,MATCH(Ositran!$B24,OSIT!$A:$A,0),MATCH(Ositran!JM$5,OSIT!$1:$1,0)))/1000,SUM(JA24:JL24)),"")</f>
        <v>494.012</v>
      </c>
      <c r="JN24" s="101">
        <f>+IFERROR(IF(ISTEXT(JN$5)=FALSE,(INDEX(OSIT!$1:$1048576,MATCH(Ositran!$B24,OSIT!$A:$A,0),MATCH(Ositran!JN$5,OSIT!$1:$1,0)))/1000,SUM(JB24:JM24)),"")</f>
        <v>499.84</v>
      </c>
      <c r="JO24" s="101">
        <f>+IFERROR(IF(ISTEXT(JO$5)=FALSE,(INDEX(OSIT!$1:$1048576,MATCH(Ositran!$B24,OSIT!$A:$A,0),MATCH(Ositran!JO$5,OSIT!$1:$1,0)))/1000,SUM(JC24:JN24)),"")</f>
        <v>578.21</v>
      </c>
      <c r="JP24" s="142">
        <f>+IFERROR(IF(ISTEXT(JP$5)=FALSE,(INDEX(OSIT!$1:$1048576,MATCH(Ositran!$B24,OSIT!$A:$A,0),MATCH(Ositran!JP$5,OSIT!$1:$1,0)))/1000,SUM(JD24:JO24)),"")</f>
        <v>4784.6670000000004</v>
      </c>
      <c r="JQ24" s="101">
        <f>+IFERROR(IF(ISTEXT(JQ$5)=FALSE,(INDEX(OSIT!$1:$1048576,MATCH(Ositran!$B24,OSIT!$A:$A,0),MATCH(Ositran!JQ$5,OSIT!$1:$1,0)))/1000,SUM(JE24:JP24)),"")</f>
        <v>577.30700000000002</v>
      </c>
      <c r="JR24" s="101">
        <f>+IFERROR(IF(ISTEXT(JR$5)=FALSE,(INDEX(OSIT!$1:$1048576,MATCH(Ositran!$B24,OSIT!$A:$A,0),MATCH(Ositran!JR$5,OSIT!$1:$1,0)))/1000,SUM(JF24:JQ24)),"")</f>
        <v>344.56599999999997</v>
      </c>
      <c r="JS24" s="101">
        <f>+IFERROR(IF(ISTEXT(JS$5)=FALSE,(INDEX(OSIT!$1:$1048576,MATCH(Ositran!$B24,OSIT!$A:$A,0),MATCH(Ositran!JS$5,OSIT!$1:$1,0)))/1000,SUM(JG24:JR24)),"")</f>
        <v>540.58500000000004</v>
      </c>
      <c r="JT24" s="101">
        <f>+IFERROR(IF(ISTEXT(JT$5)=FALSE,(INDEX(OSIT!$1:$1048576,MATCH(Ositran!$B24,OSIT!$A:$A,0),MATCH(Ositran!JT$5,OSIT!$1:$1,0)))/1000,SUM(JH24:JS24)),"")</f>
        <v>479.3</v>
      </c>
      <c r="JU24" s="101">
        <f>+IFERROR(IF(ISTEXT(JU$5)=FALSE,(INDEX(OSIT!$1:$1048576,MATCH(Ositran!$B24,OSIT!$A:$A,0),MATCH(Ositran!JU$5,OSIT!$1:$1,0)))/1000,SUM(JI24:JT24)),"")</f>
        <v>556.28899999999999</v>
      </c>
      <c r="JV24" s="101">
        <f>+IFERROR(IF(ISTEXT(JV$5)=FALSE,(INDEX(OSIT!$1:$1048576,MATCH(Ositran!$B24,OSIT!$A:$A,0),MATCH(Ositran!JV$5,OSIT!$1:$1,0)))/1000,SUM(JJ24:JU24)),"")</f>
        <v>538.13199999999995</v>
      </c>
      <c r="JW24" s="101">
        <f>+IFERROR(IF(ISTEXT(JW$5)=FALSE,(INDEX(OSIT!$1:$1048576,MATCH(Ositran!$B24,OSIT!$A:$A,0),MATCH(Ositran!JW$5,OSIT!$1:$1,0)))/1000,SUM(JK24:JV24)),"")</f>
        <v>674.46</v>
      </c>
      <c r="JX24" s="101">
        <f>+IFERROR(IF(ISTEXT(JX$5)=FALSE,(INDEX(OSIT!$1:$1048576,MATCH(Ositran!$B24,OSIT!$A:$A,0),MATCH(Ositran!JX$5,OSIT!$1:$1,0)))/1000,SUM(JL24:JW24)),"")</f>
        <v>722.10199999999998</v>
      </c>
      <c r="JY24" s="101">
        <f>+IFERROR(IF(ISTEXT(JY$5)=FALSE,(INDEX(OSIT!$1:$1048576,MATCH(Ositran!$B24,OSIT!$A:$A,0),MATCH(Ositran!JY$5,OSIT!$1:$1,0)))/1000,SUM(JM24:JX24)),"")</f>
        <v>592.58299999999997</v>
      </c>
      <c r="JZ24" s="101">
        <f>+IFERROR(IF(ISTEXT(JZ$5)=FALSE,(INDEX(OSIT!$1:$1048576,MATCH(Ositran!$B24,OSIT!$A:$A,0),MATCH(Ositran!JZ$5,OSIT!$1:$1,0)))/1000,SUM(JN24:JY24)),"")</f>
        <v>679.16</v>
      </c>
      <c r="KA24" s="101">
        <f>+IFERROR(IF(ISTEXT(KA$5)=FALSE,(INDEX(OSIT!$1:$1048576,MATCH(Ositran!$B24,OSIT!$A:$A,0),MATCH(Ositran!KA$5,OSIT!$1:$1,0)))/1000,SUM(JO24:JZ24)),"")</f>
        <v>591.09199999999998</v>
      </c>
      <c r="KB24" s="101">
        <f>+IFERROR(IF(ISTEXT(KB$5)=FALSE,(INDEX(OSIT!$1:$1048576,MATCH(Ositran!$B24,OSIT!$A:$A,0),MATCH(Ositran!KB$5,OSIT!$1:$1,0)))/1000,SUM(JP24:KA24)),"")</f>
        <v>680.81200000000001</v>
      </c>
      <c r="KC24" s="142">
        <f>+IFERROR(IF(ISTEXT(KC$5)=FALSE,(INDEX(OSIT!$1:$1048576,MATCH(Ositran!$B24,OSIT!$A:$A,0),MATCH(Ositran!KC$5,OSIT!$1:$1,0)))/1000,SUM(JQ24:KB24)),"")</f>
        <v>6976.387999999999</v>
      </c>
      <c r="KD24" s="101">
        <f>+IFERROR(IF(ISTEXT(KD$5)=FALSE,(INDEX(OSIT!$1:$1048576,MATCH(Ositran!$B24,OSIT!$A:$A,0),MATCH(Ositran!KD$5,OSIT!$1:$1,0)))/1000,SUM(JR24:KC24)),"")</f>
        <v>667.83199999999999</v>
      </c>
      <c r="KE24" s="101">
        <f>+IFERROR(IF(ISTEXT(KE$5)=FALSE,(INDEX(OSIT!$1:$1048576,MATCH(Ositran!$B24,OSIT!$A:$A,0),MATCH(Ositran!KE$5,OSIT!$1:$1,0)))/1000,SUM(JS24:KD24)),"")</f>
        <v>652.01900000000001</v>
      </c>
      <c r="KF24" s="101">
        <f>+IFERROR(IF(ISTEXT(KF$5)=FALSE,(INDEX(OSIT!$1:$1048576,MATCH(Ositran!$B24,OSIT!$A:$A,0),MATCH(Ositran!KF$5,OSIT!$1:$1,0)))/1000,SUM(JT24:KE24)),"")</f>
        <v>593.52499999999998</v>
      </c>
      <c r="KG24" s="101">
        <f>+IFERROR(IF(ISTEXT(KG$5)=FALSE,(INDEX(OSIT!$1:$1048576,MATCH(Ositran!$B24,OSIT!$A:$A,0),MATCH(Ositran!KG$5,OSIT!$1:$1,0)))/1000,SUM(JU24:KF24)),"")</f>
        <v>590.25900000000001</v>
      </c>
      <c r="KH24" s="101">
        <f>+IFERROR(IF(ISTEXT(KH$5)=FALSE,(INDEX(OSIT!$1:$1048576,MATCH(Ositran!$B24,OSIT!$A:$A,0),MATCH(Ositran!KH$5,OSIT!$1:$1,0)))/1000,SUM(JV24:KG24)),"")</f>
        <v>586.60900000000004</v>
      </c>
      <c r="KI24" s="101">
        <f>+IFERROR(IF(ISTEXT(KI$5)=FALSE,(INDEX(OSIT!$1:$1048576,MATCH(Ositran!$B24,OSIT!$A:$A,0),MATCH(Ositran!KI$5,OSIT!$1:$1,0)))/1000,SUM(JW24:KH24)),"")</f>
        <v>506.70600000000002</v>
      </c>
      <c r="KJ24" s="101">
        <f>+IFERROR(IF(ISTEXT(KJ$5)=FALSE,(INDEX(OSIT!$1:$1048576,MATCH(Ositran!$B24,OSIT!$A:$A,0),MATCH(Ositran!KJ$5,OSIT!$1:$1,0)))/1000,SUM(JX24:KI24)),"")</f>
        <v>609.57299999999998</v>
      </c>
      <c r="KK24" s="101">
        <f>+IFERROR(IF(ISTEXT(KK$5)=FALSE,(INDEX(OSIT!$1:$1048576,MATCH(Ositran!$B24,OSIT!$A:$A,0),MATCH(Ositran!KK$5,OSIT!$1:$1,0)))/1000,SUM(JY24:KJ24)),"")</f>
        <v>593.13699999999994</v>
      </c>
      <c r="KL24" s="101">
        <f>+IFERROR(IF(ISTEXT(KL$5)=FALSE,(INDEX(OSIT!$1:$1048576,MATCH(Ositran!$B24,OSIT!$A:$A,0),MATCH(Ositran!KL$5,OSIT!$1:$1,0)))/1000,SUM(JZ24:KK24)),"")</f>
        <v>529.745</v>
      </c>
      <c r="KM24" s="101">
        <f>+IFERROR(IF(ISTEXT(KM$5)=FALSE,(INDEX(OSIT!$1:$1048576,MATCH(Ositran!$B24,OSIT!$A:$A,0),MATCH(Ositran!KM$5,OSIT!$1:$1,0)))/1000,SUM(KA24:KL24)),"")</f>
        <v>593.21</v>
      </c>
      <c r="KN24" s="101">
        <f>+IFERROR(IF(ISTEXT(KN$5)=FALSE,(INDEX(OSIT!$1:$1048576,MATCH(Ositran!$B24,OSIT!$A:$A,0),MATCH(Ositran!KN$5,OSIT!$1:$1,0)))/1000,SUM(KB24:KM24)),"")</f>
        <v>519.60900000000004</v>
      </c>
      <c r="KO24" s="101">
        <f>+IFERROR(IF(ISTEXT(KO$5)=FALSE,(INDEX(OSIT!$1:$1048576,MATCH(Ositran!$B24,OSIT!$A:$A,0),MATCH(Ositran!KO$5,OSIT!$1:$1,0)))/1000,SUM(KC24:KN24)),"")</f>
        <v>589.23500000000001</v>
      </c>
      <c r="KP24" s="142">
        <f>+IFERROR(IF(ISTEXT(KP$5)=FALSE,(INDEX(OSIT!$1:$1048576,MATCH(Ositran!$B24,OSIT!$A:$A,0),MATCH(Ositran!KP$5,OSIT!$1:$1,0)))/1000,SUM(KD24:KO24)),"")</f>
        <v>7031.4589999999998</v>
      </c>
      <c r="KQ24" s="101">
        <f>+IFERROR(IF(ISTEXT(KQ$5)=FALSE,(INDEX(OSIT!$1:$1048576,MATCH(Ositran!$B24,OSIT!$A:$A,0),MATCH(Ositran!KQ$5,OSIT!$1:$1,0)))/1000,SUM(KE24:KP24)),"")</f>
        <v>628.76199999999994</v>
      </c>
      <c r="KR24" s="101">
        <f>+IFERROR(IF(ISTEXT(KR$5)=FALSE,(INDEX(OSIT!$1:$1048576,MATCH(Ositran!$B24,OSIT!$A:$A,0),MATCH(Ositran!KR$5,OSIT!$1:$1,0)))/1000,SUM(KF24:KQ24)),"")</f>
        <v>627.38699999999994</v>
      </c>
      <c r="KS24" s="101">
        <f>+IFERROR(IF(ISTEXT(KS$5)=FALSE,(INDEX(OSIT!$1:$1048576,MATCH(Ositran!$B24,OSIT!$A:$A,0),MATCH(Ositran!KS$5,OSIT!$1:$1,0)))/1000,SUM(KG24:KR24)),"")</f>
        <v>530.69600000000003</v>
      </c>
      <c r="KT24" s="101">
        <f>+IFERROR(IF(ISTEXT(KT$5)=FALSE,(INDEX(OSIT!$1:$1048576,MATCH(Ositran!$B24,OSIT!$A:$A,0),MATCH(Ositran!KT$5,OSIT!$1:$1,0)))/1000,SUM(KH24:KS24)),"")</f>
        <v>593.86199999999997</v>
      </c>
      <c r="KU24" s="101">
        <f>+IFERROR(IF(ISTEXT(KU$5)=FALSE,(INDEX(OSIT!$1:$1048576,MATCH(Ositran!$B24,OSIT!$A:$A,0),MATCH(Ositran!KU$5,OSIT!$1:$1,0)))/1000,SUM(KI24:KT24)),"")</f>
        <v>543.51</v>
      </c>
      <c r="KV24" s="101">
        <f>+IFERROR(IF(ISTEXT(KV$5)=FALSE,(INDEX(OSIT!$1:$1048576,MATCH(Ositran!$B24,OSIT!$A:$A,0),MATCH(Ositran!KV$5,OSIT!$1:$1,0)))/1000,SUM(KJ24:KU24)),"")</f>
        <v>522.87699999999995</v>
      </c>
      <c r="KW24" s="101">
        <f>+IFERROR(IF(ISTEXT(KW$5)=FALSE,(INDEX(OSIT!$1:$1048576,MATCH(Ositran!$B24,OSIT!$A:$A,0),MATCH(Ositran!KW$5,OSIT!$1:$1,0)))/1000,SUM(KK24:KV24)),"")</f>
        <v>636.15200000000004</v>
      </c>
      <c r="KX24" s="101">
        <f>+IFERROR(IF(ISTEXT(KX$5)=FALSE,(INDEX(OSIT!$1:$1048576,MATCH(Ositran!$B24,OSIT!$A:$A,0),MATCH(Ositran!KX$5,OSIT!$1:$1,0)))/1000,SUM(KL24:KW24)),"")</f>
        <v>605.95699999999999</v>
      </c>
      <c r="KY24" s="101">
        <f>+IFERROR(IF(ISTEXT(KY$5)=FALSE,(INDEX(OSIT!$1:$1048576,MATCH(Ositran!$B24,OSIT!$A:$A,0),MATCH(Ositran!KY$5,OSIT!$1:$1,0)))/1000,SUM(KM24:KX24)),"")</f>
        <v>537.20000000000005</v>
      </c>
      <c r="KZ24" s="101">
        <f>+IFERROR(IF(ISTEXT(KZ$5)=FALSE,(INDEX(OSIT!$1:$1048576,MATCH(Ositran!$B24,OSIT!$A:$A,0),MATCH(Ositran!KZ$5,OSIT!$1:$1,0)))/1000,SUM(KN24:KY24)),"")</f>
        <v>587.38599999999997</v>
      </c>
      <c r="LA24" s="101">
        <f>+IFERROR(IF(ISTEXT(LA$5)=FALSE,(INDEX(OSIT!$1:$1048576,MATCH(Ositran!$B24,OSIT!$A:$A,0),MATCH(Ositran!LA$5,OSIT!$1:$1,0)))/1000,SUM(KO24:KZ24)),"")</f>
        <v>543.71699999999998</v>
      </c>
      <c r="LB24" s="101">
        <f>+IFERROR(IF(ISTEXT(LB$5)=FALSE,(INDEX(OSIT!$1:$1048576,MATCH(Ositran!$B24,OSIT!$A:$A,0),MATCH(Ositran!LB$5,OSIT!$1:$1,0)))/1000,SUM(KP24:LA24)),"")</f>
        <v>650.66899999999998</v>
      </c>
      <c r="LC24" s="142">
        <f>+IFERROR(IF(ISTEXT(LC$5)=FALSE,(INDEX(OSIT!$1:$1048576,MATCH(Ositran!$B24,OSIT!$A:$A,0),MATCH(Ositran!LC$5,OSIT!$1:$1,0)))/1000,SUM(KQ24:LB24)),"")</f>
        <v>7008.1749999999984</v>
      </c>
      <c r="LD24" s="101">
        <f>+IFERROR(IF(ISTEXT(LD$5)=FALSE,(INDEX(OSIT!$1:$1048576,MATCH(Ositran!$B24,OSIT!$A:$A,0),MATCH(Ositran!LD$5,OSIT!$1:$1,0)))/1000,SUM(KR24:LC24)),"")</f>
        <v>677.93200000000002</v>
      </c>
      <c r="LE24" s="101">
        <f>+IFERROR(IF(ISTEXT(LE$5)=FALSE,(INDEX(OSIT!$1:$1048576,MATCH(Ositran!$B24,OSIT!$A:$A,0),MATCH(Ositran!LE$5,OSIT!$1:$1,0)))/1000,SUM(KS24:LD24)),"")</f>
        <v>653.63</v>
      </c>
      <c r="LF24" s="101">
        <f>+IFERROR(IF(ISTEXT(LF$5)=FALSE,(INDEX(OSIT!$1:$1048576,MATCH(Ositran!$B24,OSIT!$A:$A,0),MATCH(Ositran!LF$5,OSIT!$1:$1,0)))/1000,SUM(KT24:LE24)),"")</f>
        <v>660.26</v>
      </c>
      <c r="LG24" s="101">
        <f>+IFERROR(IF(ISTEXT(LG$5)=FALSE,(INDEX(OSIT!$1:$1048576,MATCH(Ositran!$B24,OSIT!$A:$A,0),MATCH(Ositran!LG$5,OSIT!$1:$1,0)))/1000,SUM(KU24:LF24)),"")</f>
        <v>509.22800000000001</v>
      </c>
      <c r="LH24" s="101">
        <f>+IFERROR(IF(ISTEXT(LH$5)=FALSE,(INDEX(OSIT!$1:$1048576,MATCH(Ositran!$B24,OSIT!$A:$A,0),MATCH(Ositran!LH$5,OSIT!$1:$1,0)))/1000,SUM(KV24:LG24)),"")</f>
        <v>533.37</v>
      </c>
      <c r="LI24" s="101">
        <f>+IFERROR(IF(ISTEXT(LI$5)=FALSE,(INDEX(OSIT!$1:$1048576,MATCH(Ositran!$B24,OSIT!$A:$A,0),MATCH(Ositran!LI$5,OSIT!$1:$1,0)))/1000,SUM(KW24:LH24)),"")</f>
        <v>514.48099999999999</v>
      </c>
      <c r="LJ24" s="101">
        <f>+IFERROR(IF(ISTEXT(LJ$5)=FALSE,(INDEX(OSIT!$1:$1048576,MATCH(Ositran!$B24,OSIT!$A:$A,0),MATCH(Ositran!LJ$5,OSIT!$1:$1,0)))/1000,SUM(KX24:LI24)),"")</f>
        <v>598.02300000000002</v>
      </c>
      <c r="LK24" s="101">
        <f>+IFERROR(IF(ISTEXT(LK$5)=FALSE,(INDEX(OSIT!$1:$1048576,MATCH(Ositran!$B24,OSIT!$A:$A,0),MATCH(Ositran!LK$5,OSIT!$1:$1,0)))/1000,SUM(KY24:LJ24)),"")</f>
        <v>600.40899999999999</v>
      </c>
      <c r="LL24" s="101">
        <f>+IFERROR(IF(ISTEXT(LL$5)=FALSE,(INDEX(OSIT!$1:$1048576,MATCH(Ositran!$B24,OSIT!$A:$A,0),MATCH(Ositran!LL$5,OSIT!$1:$1,0)))/1000,SUM(KZ24:LK24)),"")</f>
        <v>528.08799999999997</v>
      </c>
      <c r="LM24" s="101">
        <f>+IFERROR(IF(ISTEXT(LM$5)=FALSE,(INDEX(OSIT!$1:$1048576,MATCH(Ositran!$B24,OSIT!$A:$A,0),MATCH(Ositran!LM$5,OSIT!$1:$1,0)))/1000,SUM(LA24:LL24)),"")</f>
        <v>546.66899999999998</v>
      </c>
      <c r="LN24" s="101">
        <f>+IFERROR(IF(ISTEXT(LN$5)=FALSE,(INDEX(OSIT!$1:$1048576,MATCH(Ositran!$B24,OSIT!$A:$A,0),MATCH(Ositran!LN$5,OSIT!$1:$1,0)))/1000,SUM(LB24:LM24)),"")</f>
        <v>547.99800000000005</v>
      </c>
      <c r="LO24" s="101">
        <f>+IFERROR(IF(ISTEXT(LO$5)=FALSE,(INDEX(OSIT!$1:$1048576,MATCH(Ositran!$B24,OSIT!$A:$A,0),MATCH(Ositran!LO$5,OSIT!$1:$1,0)))/1000,SUM(LC24:LN24)),"")</f>
        <v>643.64099999999996</v>
      </c>
      <c r="LP24" s="142">
        <f>+IFERROR(IF(ISTEXT(LP$5)=FALSE,(INDEX(OSIT!$1:$1048576,MATCH(Ositran!$B24,OSIT!$A:$A,0),MATCH(Ositran!LP$5,OSIT!$1:$1,0)))/1000,SUM(LD24:LO24)),"")</f>
        <v>7013.7289999999994</v>
      </c>
      <c r="LQ24" s="101">
        <f>+IFERROR(IF(ISTEXT(LQ$5)=FALSE,(INDEX(OSIT!$1:$1048576,MATCH(Ositran!$B24,OSIT!$A:$A,0),MATCH(Ositran!LQ$5,OSIT!$1:$1,0)))/1000,SUM(LE24:LP24)),"")</f>
        <v>672.28099999999995</v>
      </c>
      <c r="LR24" s="101">
        <f>+IFERROR(IF(ISTEXT(LR$5)=FALSE,(INDEX(OSIT!$1:$1048576,MATCH(Ositran!$B24,OSIT!$A:$A,0),MATCH(Ositran!LR$5,OSIT!$1:$1,0)))/1000,SUM(LF24:LQ24)),"")</f>
        <v>519.55700000000002</v>
      </c>
      <c r="LS24" s="101">
        <f>+IFERROR(IF(ISTEXT(LS$5)=FALSE,(INDEX(OSIT!$1:$1048576,MATCH(Ositran!$B24,OSIT!$A:$A,0),MATCH(Ositran!LS$5,OSIT!$1:$1,0)))/1000,SUM(LG24:LR24)),"")</f>
        <v>577.04200000000003</v>
      </c>
      <c r="LT24" s="101">
        <f>+IFERROR(IF(ISTEXT(LT$5)=FALSE,(INDEX(OSIT!$1:$1048576,MATCH(Ositran!$B24,OSIT!$A:$A,0),MATCH(Ositran!LT$5,OSIT!$1:$1,0)))/1000,SUM(LH24:LS24)),"")</f>
        <v>581.69600000000003</v>
      </c>
      <c r="LU24" s="101">
        <f>+IFERROR(IF(ISTEXT(LU$5)=FALSE,(INDEX(OSIT!$1:$1048576,MATCH(Ositran!$B24,OSIT!$A:$A,0),MATCH(Ositran!LU$5,OSIT!$1:$1,0)))/1000,SUM(LI24:LT24)),"")</f>
        <v>564.89300000000003</v>
      </c>
      <c r="LV24" s="101">
        <f>+IFERROR(IF(ISTEXT(LV$5)=FALSE,(INDEX(OSIT!$1:$1048576,MATCH(Ositran!$B24,OSIT!$A:$A,0),MATCH(Ositran!LV$5,OSIT!$1:$1,0)))/1000,SUM(LJ24:LU24)),"")</f>
        <v>515.46900000000005</v>
      </c>
      <c r="LW24" s="101">
        <f>+IFERROR(IF(ISTEXT(LW$5)=FALSE,(INDEX(OSIT!$1:$1048576,MATCH(Ositran!$B24,OSIT!$A:$A,0),MATCH(Ositran!LW$5,OSIT!$1:$1,0)))/1000,SUM(LK24:LV24)),"")</f>
        <v>624.53700000000003</v>
      </c>
      <c r="LX24" s="101">
        <f>+IFERROR(IF(ISTEXT(LX$5)=FALSE,(INDEX(OSIT!$1:$1048576,MATCH(Ositran!$B24,OSIT!$A:$A,0),MATCH(Ositran!LX$5,OSIT!$1:$1,0)))/1000,SUM(LL24:LW24)),"")</f>
        <v>623.64099999999996</v>
      </c>
      <c r="LY24" s="101">
        <f>+IFERROR(IF(ISTEXT(LY$5)=FALSE,(INDEX(OSIT!$1:$1048576,MATCH(Ositran!$B24,OSIT!$A:$A,0),MATCH(Ositran!LY$5,OSIT!$1:$1,0)))/1000,SUM(LM24:LX24)),"")</f>
        <v>523.84199999999998</v>
      </c>
      <c r="LZ24" s="101">
        <f>+IFERROR(IF(ISTEXT(LZ$5)=FALSE,(INDEX(OSIT!$1:$1048576,MATCH(Ositran!$B24,OSIT!$A:$A,0),MATCH(Ositran!LZ$5,OSIT!$1:$1,0)))/1000,SUM(LN24:LY24)),"")</f>
        <v>563.59799999999996</v>
      </c>
      <c r="MA24" s="101">
        <f>+IFERROR(IF(ISTEXT(MA$5)=FALSE,(INDEX(OSIT!$1:$1048576,MATCH(Ositran!$B24,OSIT!$A:$A,0),MATCH(Ositran!MA$5,OSIT!$1:$1,0)))/1000,SUM(LO24:LZ24)),"")</f>
        <v>0</v>
      </c>
      <c r="MB24" s="101">
        <f>+IFERROR(IF(ISTEXT(MB$5)=FALSE,(INDEX(OSIT!$1:$1048576,MATCH(Ositran!$B24,OSIT!$A:$A,0),MATCH(Ositran!MB$5,OSIT!$1:$1,0)))/1000,SUM(LP24:MA24)),"")</f>
        <v>0</v>
      </c>
      <c r="MC24" s="142">
        <f>+IFERROR(IF(ISTEXT(MC$5)=FALSE,(INDEX(OSIT!$1:$1048576,MATCH(Ositran!$B24,OSIT!$A:$A,0),MATCH(Ositran!MC$5,OSIT!$1:$1,0)))/1000,SUM(LQ24:MB24)),"")</f>
        <v>5766.5559999999996</v>
      </c>
      <c r="MD24" s="101" t="str">
        <f>+IFERROR(IF(ISTEXT(MD$5)=FALSE,(INDEX(OSIT!$1:$1048576,MATCH(Ositran!$B24,OSIT!$A:$A,0),MATCH(Ositran!MD$5,OSIT!$1:$1,0)))/1000,SUM(LR24:MC24)),"")</f>
        <v/>
      </c>
      <c r="ME24" s="101" t="str">
        <f>+IFERROR(IF(ISTEXT(ME$5)=FALSE,(INDEX(OSIT!$1:$1048576,MATCH(Ositran!$B24,OSIT!$A:$A,0),MATCH(Ositran!ME$5,OSIT!$1:$1,0)))/1000,SUM(LS24:MD24)),"")</f>
        <v/>
      </c>
      <c r="MF24" s="101" t="str">
        <f>+IFERROR(IF(ISTEXT(MF$5)=FALSE,(INDEX(OSIT!$1:$1048576,MATCH(Ositran!$B24,OSIT!$A:$A,0),MATCH(Ositran!MF$5,OSIT!$1:$1,0)))/1000,SUM(LT24:ME24)),"")</f>
        <v/>
      </c>
      <c r="MG24" s="101" t="str">
        <f>+IFERROR(IF(ISTEXT(MG$5)=FALSE,(INDEX(OSIT!$1:$1048576,MATCH(Ositran!$B24,OSIT!$A:$A,0),MATCH(Ositran!MG$5,OSIT!$1:$1,0)))/1000,SUM(LU24:MF24)),"")</f>
        <v/>
      </c>
      <c r="MH24" s="101" t="str">
        <f>+IFERROR(IF(ISTEXT(MH$5)=FALSE,(INDEX(OSIT!$1:$1048576,MATCH(Ositran!$B24,OSIT!$A:$A,0),MATCH(Ositran!MH$5,OSIT!$1:$1,0)))/1000,SUM(LV24:MG24)),"")</f>
        <v/>
      </c>
      <c r="MI24" s="101" t="str">
        <f>+IFERROR(IF(ISTEXT(MI$5)=FALSE,(INDEX(OSIT!$1:$1048576,MATCH(Ositran!$B24,OSIT!$A:$A,0),MATCH(Ositran!MI$5,OSIT!$1:$1,0)))/1000,SUM(LW24:MH24)),"")</f>
        <v/>
      </c>
      <c r="MJ24" s="101" t="str">
        <f>+IFERROR(IF(ISTEXT(MJ$5)=FALSE,(INDEX(OSIT!$1:$1048576,MATCH(Ositran!$B24,OSIT!$A:$A,0),MATCH(Ositran!MJ$5,OSIT!$1:$1,0)))/1000,SUM(LX24:MI24)),"")</f>
        <v/>
      </c>
      <c r="MK24" s="101" t="str">
        <f>+IFERROR(IF(ISTEXT(MK$5)=FALSE,(INDEX(OSIT!$1:$1048576,MATCH(Ositran!$B24,OSIT!$A:$A,0),MATCH(Ositran!MK$5,OSIT!$1:$1,0)))/1000,SUM(LY24:MJ24)),"")</f>
        <v/>
      </c>
      <c r="ML24" s="101" t="str">
        <f>+IFERROR(IF(ISTEXT(ML$5)=FALSE,(INDEX(OSIT!$1:$1048576,MATCH(Ositran!$B24,OSIT!$A:$A,0),MATCH(Ositran!ML$5,OSIT!$1:$1,0)))/1000,SUM(LZ24:MK24)),"")</f>
        <v/>
      </c>
      <c r="MM24" s="101" t="str">
        <f>+IFERROR(IF(ISTEXT(MM$5)=FALSE,(INDEX(OSIT!$1:$1048576,MATCH(Ositran!$B24,OSIT!$A:$A,0),MATCH(Ositran!MM$5,OSIT!$1:$1,0)))/1000,SUM(MA24:ML24)),"")</f>
        <v/>
      </c>
      <c r="MN24" s="101" t="str">
        <f>+IFERROR(IF(ISTEXT(MN$5)=FALSE,(INDEX(OSIT!$1:$1048576,MATCH(Ositran!$B24,OSIT!$A:$A,0),MATCH(Ositran!MN$5,OSIT!$1:$1,0)))/1000,SUM(MB24:MM24)),"")</f>
        <v/>
      </c>
      <c r="MO24" s="101" t="str">
        <f>+IFERROR(IF(ISTEXT(MO$5)=FALSE,(INDEX(OSIT!$1:$1048576,MATCH(Ositran!$B24,OSIT!$A:$A,0),MATCH(Ositran!MO$5,OSIT!$1:$1,0)))/1000,SUM(MC24:MN24)),"")</f>
        <v/>
      </c>
      <c r="MP24" s="142">
        <f>+IFERROR(IF(ISTEXT(MP$5)=FALSE,(INDEX(OSIT!$1:$1048576,MATCH(Ositran!$B24,OSIT!$A:$A,0),MATCH(Ositran!MP$5,OSIT!$1:$1,0)))/1000,SUM(MD24:MO24)),"")</f>
        <v>0</v>
      </c>
    </row>
    <row r="25" spans="2:354" s="5" customFormat="1">
      <c r="B25" s="9" t="s">
        <v>83</v>
      </c>
      <c r="C25" s="112" t="s">
        <v>65</v>
      </c>
      <c r="D25" s="101"/>
      <c r="E25" s="101"/>
      <c r="F25" s="101"/>
      <c r="G25" s="101"/>
      <c r="H25" s="101"/>
      <c r="I25" s="101"/>
      <c r="J25" s="101"/>
      <c r="K25" s="101"/>
      <c r="L25" s="101"/>
      <c r="M25" s="101"/>
      <c r="N25" s="101"/>
      <c r="O25" s="101"/>
      <c r="P25" s="142"/>
      <c r="Q25" s="101"/>
      <c r="R25" s="101"/>
      <c r="S25" s="101"/>
      <c r="T25" s="101"/>
      <c r="U25" s="101"/>
      <c r="V25" s="101"/>
      <c r="W25" s="101"/>
      <c r="X25" s="101"/>
      <c r="Y25" s="101"/>
      <c r="Z25" s="101"/>
      <c r="AA25" s="101"/>
      <c r="AB25" s="101"/>
      <c r="AC25" s="142"/>
      <c r="AD25" s="101"/>
      <c r="AE25" s="101"/>
      <c r="AF25" s="101"/>
      <c r="AG25" s="101"/>
      <c r="AH25" s="101"/>
      <c r="AI25" s="101"/>
      <c r="AJ25" s="101"/>
      <c r="AK25" s="101"/>
      <c r="AL25" s="101"/>
      <c r="AM25" s="101"/>
      <c r="AN25" s="101"/>
      <c r="AO25" s="101"/>
      <c r="AP25" s="142"/>
      <c r="AQ25" s="101">
        <v>0</v>
      </c>
      <c r="AR25" s="101">
        <v>0</v>
      </c>
      <c r="AS25" s="101">
        <v>0</v>
      </c>
      <c r="AT25" s="101">
        <v>0</v>
      </c>
      <c r="AU25" s="101">
        <v>0</v>
      </c>
      <c r="AV25" s="101">
        <v>0</v>
      </c>
      <c r="AW25" s="101">
        <v>0</v>
      </c>
      <c r="AX25" s="101">
        <v>0</v>
      </c>
      <c r="AY25" s="101">
        <v>0</v>
      </c>
      <c r="AZ25" s="101">
        <v>0</v>
      </c>
      <c r="BA25" s="101">
        <v>711.18299999999999</v>
      </c>
      <c r="BB25" s="101">
        <v>754.68899999999996</v>
      </c>
      <c r="BC25" s="142">
        <v>1465.8720000000001</v>
      </c>
      <c r="BD25" s="101">
        <v>733.58299999999997</v>
      </c>
      <c r="BE25" s="101">
        <v>625.63900000000001</v>
      </c>
      <c r="BF25" s="101">
        <v>703.20600000000002</v>
      </c>
      <c r="BG25" s="101">
        <v>657.45100000000002</v>
      </c>
      <c r="BH25" s="101">
        <v>678.91300000000001</v>
      </c>
      <c r="BI25" s="101">
        <v>659.64200000000005</v>
      </c>
      <c r="BJ25" s="101">
        <v>681.16300000000001</v>
      </c>
      <c r="BK25" s="101">
        <v>707.59199999999998</v>
      </c>
      <c r="BL25" s="101">
        <v>684.471</v>
      </c>
      <c r="BM25" s="101">
        <v>719.05499999999995</v>
      </c>
      <c r="BN25" s="101">
        <v>723.56100000000004</v>
      </c>
      <c r="BO25" s="101">
        <v>752.87300000000005</v>
      </c>
      <c r="BP25" s="142">
        <v>8327.1489999999994</v>
      </c>
      <c r="BQ25" s="101">
        <v>715.29100000000005</v>
      </c>
      <c r="BR25" s="101">
        <v>631.08900000000006</v>
      </c>
      <c r="BS25" s="101">
        <v>675.47400000000005</v>
      </c>
      <c r="BT25" s="101">
        <v>652.75699999999995</v>
      </c>
      <c r="BU25" s="101">
        <v>701.61900000000003</v>
      </c>
      <c r="BV25" s="101">
        <v>708.28300000000002</v>
      </c>
      <c r="BW25" s="101">
        <v>708.84500000000003</v>
      </c>
      <c r="BX25" s="101">
        <v>722.18700000000001</v>
      </c>
      <c r="BY25" s="101">
        <v>664.86500000000001</v>
      </c>
      <c r="BZ25" s="101">
        <v>729.26900000000001</v>
      </c>
      <c r="CA25" s="101">
        <v>753.11</v>
      </c>
      <c r="CB25" s="101">
        <v>798.73400000000004</v>
      </c>
      <c r="CC25" s="142">
        <v>8461.5229999999992</v>
      </c>
      <c r="CD25" s="101">
        <v>765.63499999999999</v>
      </c>
      <c r="CE25" s="101">
        <v>674.16800000000001</v>
      </c>
      <c r="CF25" s="101">
        <v>737.55799999999999</v>
      </c>
      <c r="CG25" s="101">
        <v>684.61599999999999</v>
      </c>
      <c r="CH25" s="101">
        <v>742.93899999999996</v>
      </c>
      <c r="CI25" s="101">
        <v>758.30799999999999</v>
      </c>
      <c r="CJ25" s="101">
        <v>759.08199999999999</v>
      </c>
      <c r="CK25" s="101">
        <v>800.85799999999995</v>
      </c>
      <c r="CL25" s="101">
        <v>757.67399999999998</v>
      </c>
      <c r="CM25" s="101">
        <v>810.56299999999999</v>
      </c>
      <c r="CN25" s="101">
        <v>808.67399999999998</v>
      </c>
      <c r="CO25" s="101">
        <v>796.04300000000001</v>
      </c>
      <c r="CP25" s="142">
        <v>9096.1180000000004</v>
      </c>
      <c r="CQ25" s="101">
        <v>853.57899999999995</v>
      </c>
      <c r="CR25" s="101">
        <v>756.18200000000002</v>
      </c>
      <c r="CS25" s="101">
        <v>806.90800000000002</v>
      </c>
      <c r="CT25" s="101">
        <v>749.99900000000002</v>
      </c>
      <c r="CU25" s="101">
        <v>835.005</v>
      </c>
      <c r="CV25" s="101">
        <v>813.39</v>
      </c>
      <c r="CW25" s="101">
        <v>855.18299999999999</v>
      </c>
      <c r="CX25" s="101">
        <v>878.3</v>
      </c>
      <c r="CY25" s="101">
        <v>833.88400000000001</v>
      </c>
      <c r="CZ25" s="101">
        <v>903.76400000000001</v>
      </c>
      <c r="DA25" s="101">
        <v>919.17600000000004</v>
      </c>
      <c r="DB25" s="101">
        <v>975.303</v>
      </c>
      <c r="DC25" s="142">
        <v>10180.673000000001</v>
      </c>
      <c r="DD25" s="101">
        <v>956.91399999999999</v>
      </c>
      <c r="DE25" s="101">
        <v>890.005</v>
      </c>
      <c r="DF25" s="101">
        <v>886.25300000000004</v>
      </c>
      <c r="DG25" s="101">
        <v>865.81200000000001</v>
      </c>
      <c r="DH25" s="101">
        <v>907.21500000000003</v>
      </c>
      <c r="DI25" s="101">
        <v>903.21500000000003</v>
      </c>
      <c r="DJ25" s="101">
        <v>951.86199999999997</v>
      </c>
      <c r="DK25" s="101">
        <v>958.71299999999997</v>
      </c>
      <c r="DL25" s="101">
        <v>901.38400000000001</v>
      </c>
      <c r="DM25" s="101">
        <v>974.74699999999996</v>
      </c>
      <c r="DN25" s="101">
        <v>933.68100000000004</v>
      </c>
      <c r="DO25" s="101">
        <v>951.31399999999996</v>
      </c>
      <c r="DP25" s="142">
        <v>11081.115</v>
      </c>
      <c r="DQ25" s="101">
        <v>962.51</v>
      </c>
      <c r="DR25" s="101">
        <v>856.25</v>
      </c>
      <c r="DS25" s="101">
        <v>894.91499999999996</v>
      </c>
      <c r="DT25" s="101">
        <v>832.78599999999994</v>
      </c>
      <c r="DU25" s="101">
        <v>904.01</v>
      </c>
      <c r="DV25" s="101">
        <v>899.58</v>
      </c>
      <c r="DW25" s="101">
        <v>924.92600000000004</v>
      </c>
      <c r="DX25" s="101">
        <v>929.51300000000003</v>
      </c>
      <c r="DY25" s="101">
        <v>891.24800000000005</v>
      </c>
      <c r="DZ25" s="101">
        <v>950.22199999999998</v>
      </c>
      <c r="EA25" s="101">
        <v>943.73699999999997</v>
      </c>
      <c r="EB25" s="101">
        <v>1006.297</v>
      </c>
      <c r="EC25" s="142">
        <v>10995.994000000001</v>
      </c>
      <c r="ED25" s="101">
        <v>947.94299999999998</v>
      </c>
      <c r="EE25" s="101">
        <v>876.37699999999995</v>
      </c>
      <c r="EF25" s="101">
        <v>946.14499999999998</v>
      </c>
      <c r="EG25" s="101">
        <v>898.81500000000005</v>
      </c>
      <c r="EH25" s="101">
        <v>944</v>
      </c>
      <c r="EI25" s="101">
        <v>972.83699999999999</v>
      </c>
      <c r="EJ25" s="101">
        <v>1033.623</v>
      </c>
      <c r="EK25" s="101">
        <v>1053.9490000000001</v>
      </c>
      <c r="EL25" s="101">
        <v>1037.8389999999999</v>
      </c>
      <c r="EM25" s="101">
        <v>1057.1469999999999</v>
      </c>
      <c r="EN25" s="101">
        <v>1071.5899999999999</v>
      </c>
      <c r="EO25" s="101">
        <v>1117.665</v>
      </c>
      <c r="EP25" s="142">
        <v>11957.93</v>
      </c>
      <c r="EQ25" s="101">
        <v>1089.3140000000001</v>
      </c>
      <c r="ER25" s="101">
        <v>1002.454</v>
      </c>
      <c r="ES25" s="101">
        <v>1079.566</v>
      </c>
      <c r="ET25" s="101">
        <v>1019.213</v>
      </c>
      <c r="EU25" s="101">
        <v>1110.729</v>
      </c>
      <c r="EV25" s="101">
        <v>1078.268</v>
      </c>
      <c r="EW25" s="101">
        <v>1085.934</v>
      </c>
      <c r="EX25" s="101">
        <v>1139.846</v>
      </c>
      <c r="EY25" s="101">
        <v>1087.874</v>
      </c>
      <c r="EZ25" s="101">
        <v>1123.7950000000001</v>
      </c>
      <c r="FA25" s="101">
        <v>1099.46</v>
      </c>
      <c r="FB25" s="101">
        <v>1173.6020000000001</v>
      </c>
      <c r="FC25" s="142">
        <v>13090.055</v>
      </c>
      <c r="FD25" s="101">
        <v>1145.5820000000001</v>
      </c>
      <c r="FE25" s="101">
        <v>1090.095</v>
      </c>
      <c r="FF25" s="101">
        <v>1135.3430000000001</v>
      </c>
      <c r="FG25" s="101">
        <v>1057.702</v>
      </c>
      <c r="FH25" s="101">
        <v>1121.597</v>
      </c>
      <c r="FI25" s="101">
        <v>1124.825</v>
      </c>
      <c r="FJ25" s="101">
        <v>1183.2170000000001</v>
      </c>
      <c r="FK25" s="101">
        <v>1209.7339999999999</v>
      </c>
      <c r="FL25" s="101">
        <v>1141.212</v>
      </c>
      <c r="FM25" s="101">
        <v>1222.7470000000001</v>
      </c>
      <c r="FN25" s="101">
        <v>1223.893</v>
      </c>
      <c r="FO25" s="101">
        <v>1204.6210000000001</v>
      </c>
      <c r="FP25" s="142">
        <v>13860.567999999999</v>
      </c>
      <c r="FQ25" s="101">
        <v>1215.079</v>
      </c>
      <c r="FR25" s="101">
        <v>1086.3399999999999</v>
      </c>
      <c r="FS25" s="101">
        <v>1143.9670000000001</v>
      </c>
      <c r="FT25" s="101">
        <v>1126.893</v>
      </c>
      <c r="FU25" s="101">
        <v>1196.778</v>
      </c>
      <c r="FV25" s="101">
        <v>1172.319</v>
      </c>
      <c r="FW25" s="101">
        <v>1212.443</v>
      </c>
      <c r="FX25" s="101">
        <v>1250.201</v>
      </c>
      <c r="FY25" s="101">
        <v>1169.0409999999999</v>
      </c>
      <c r="FZ25" s="101">
        <v>1241.463</v>
      </c>
      <c r="GA25" s="101">
        <v>1245.5999999999999</v>
      </c>
      <c r="GB25" s="101">
        <v>1345.943</v>
      </c>
      <c r="GC25" s="142">
        <v>14406.066999999999</v>
      </c>
      <c r="GD25" s="101">
        <v>1304.912</v>
      </c>
      <c r="GE25" s="101">
        <v>1155.17</v>
      </c>
      <c r="GF25" s="101">
        <v>1206.799</v>
      </c>
      <c r="GG25" s="101">
        <v>1140.665</v>
      </c>
      <c r="GH25" s="101">
        <v>1227.693</v>
      </c>
      <c r="GI25" s="101">
        <v>1183.172</v>
      </c>
      <c r="GJ25" s="101">
        <v>1208.2</v>
      </c>
      <c r="GK25" s="101">
        <v>1227.586</v>
      </c>
      <c r="GL25" s="101">
        <v>1180.6959999999999</v>
      </c>
      <c r="GM25" s="101">
        <v>1262.357</v>
      </c>
      <c r="GN25" s="101">
        <v>1235.144</v>
      </c>
      <c r="GO25" s="101">
        <v>1275.0170000000001</v>
      </c>
      <c r="GP25" s="142">
        <v>14607.411</v>
      </c>
      <c r="GQ25" s="101">
        <v>1222.624</v>
      </c>
      <c r="GR25" s="101">
        <v>1144.845</v>
      </c>
      <c r="GS25" s="101">
        <v>1226.192</v>
      </c>
      <c r="GT25" s="101">
        <v>1211.222</v>
      </c>
      <c r="GU25" s="101">
        <v>1248.229</v>
      </c>
      <c r="GV25" s="101">
        <v>1232.636</v>
      </c>
      <c r="GW25" s="101">
        <v>1278.0409999999999</v>
      </c>
      <c r="GX25" s="101">
        <v>1319.3440000000001</v>
      </c>
      <c r="GY25" s="101">
        <v>1261.354</v>
      </c>
      <c r="GZ25" s="101">
        <v>1340.173</v>
      </c>
      <c r="HA25" s="101">
        <v>1304.145</v>
      </c>
      <c r="HB25" s="101">
        <v>1326.8219999999999</v>
      </c>
      <c r="HC25" s="142">
        <v>15115.627</v>
      </c>
      <c r="HD25" s="101">
        <v>1270.77</v>
      </c>
      <c r="HE25" s="101">
        <v>1264.1320000000001</v>
      </c>
      <c r="HF25" s="101">
        <v>1295.3510000000001</v>
      </c>
      <c r="HG25" s="101">
        <v>1254.078</v>
      </c>
      <c r="HH25" s="101">
        <v>1268.961</v>
      </c>
      <c r="HI25" s="101">
        <v>1262.623</v>
      </c>
      <c r="HJ25" s="101">
        <v>1338.0070000000001</v>
      </c>
      <c r="HK25" s="101">
        <v>1371.0440000000001</v>
      </c>
      <c r="HL25" s="101">
        <v>1331.7929999999999</v>
      </c>
      <c r="HM25" s="101">
        <v>1369.7080000000001</v>
      </c>
      <c r="HN25" s="101">
        <v>1365.2470000000001</v>
      </c>
      <c r="HO25" s="101">
        <v>1469.4480000000001</v>
      </c>
      <c r="HP25" s="142">
        <v>15861.162</v>
      </c>
      <c r="HQ25" s="101">
        <v>1418.989</v>
      </c>
      <c r="HR25" s="101">
        <v>1288.434</v>
      </c>
      <c r="HS25" s="101">
        <v>1081.097</v>
      </c>
      <c r="HT25" s="101">
        <v>1259.4110000000001</v>
      </c>
      <c r="HU25" s="101">
        <v>1436.2170000000001</v>
      </c>
      <c r="HV25" s="101">
        <v>1401.298</v>
      </c>
      <c r="HW25" s="101">
        <v>1406.9929999999999</v>
      </c>
      <c r="HX25" s="101">
        <v>1423.3879999999999</v>
      </c>
      <c r="HY25" s="101">
        <v>1367.5229999999999</v>
      </c>
      <c r="HZ25" s="101">
        <v>1407.2529999999999</v>
      </c>
      <c r="IA25" s="101">
        <v>1395.6120000000001</v>
      </c>
      <c r="IB25" s="101">
        <v>1440.731</v>
      </c>
      <c r="IC25" s="142">
        <v>16326.946</v>
      </c>
      <c r="ID25" s="101">
        <v>1448.424</v>
      </c>
      <c r="IE25" s="101">
        <v>1332.9690000000001</v>
      </c>
      <c r="IF25" s="101">
        <v>1419.154</v>
      </c>
      <c r="IG25" s="101">
        <v>1415.17</v>
      </c>
      <c r="IH25" s="101">
        <v>1551.662</v>
      </c>
      <c r="II25" s="101">
        <v>1423.4269999999999</v>
      </c>
      <c r="IJ25" s="101">
        <v>1470.72</v>
      </c>
      <c r="IK25" s="101">
        <v>1506.789</v>
      </c>
      <c r="IL25" s="101">
        <v>1414.643</v>
      </c>
      <c r="IM25" s="101">
        <v>1467.933</v>
      </c>
      <c r="IN25" s="101">
        <v>1461.431</v>
      </c>
      <c r="IO25" s="101">
        <v>1542.357</v>
      </c>
      <c r="IP25" s="142">
        <v>17454.679</v>
      </c>
      <c r="IQ25" s="101">
        <f>+IFERROR(IF(ISTEXT(IQ$5)=FALSE,(INDEX(OSIT!$1:$1048576,MATCH(Ositran!$B25,OSIT!$A:$A,0),MATCH(Ositran!IQ$5,OSIT!$1:$1,0)))/1000,SUM(IE25:IP25)),"")</f>
        <v>1494.48</v>
      </c>
      <c r="IR25" s="101">
        <f>+IFERROR(IF(ISTEXT(IR$5)=FALSE,(INDEX(OSIT!$1:$1048576,MATCH(Ositran!$B25,OSIT!$A:$A,0),MATCH(Ositran!IR$5,OSIT!$1:$1,0)))/1000,SUM(IF25:IQ25)),"")</f>
        <v>1331.607</v>
      </c>
      <c r="IS25" s="101">
        <f>+IFERROR(IF(ISTEXT(IS$5)=FALSE,(INDEX(OSIT!$1:$1048576,MATCH(Ositran!$B25,OSIT!$A:$A,0),MATCH(Ositran!IS$5,OSIT!$1:$1,0)))/1000,SUM(IG25:IR25)),"")</f>
        <v>1517.2739999999999</v>
      </c>
      <c r="IT25" s="101">
        <f>+IFERROR(IF(ISTEXT(IT$5)=FALSE,(INDEX(OSIT!$1:$1048576,MATCH(Ositran!$B25,OSIT!$A:$A,0),MATCH(Ositran!IT$5,OSIT!$1:$1,0)))/1000,SUM(IH25:IS25)),"")</f>
        <v>1326.624</v>
      </c>
      <c r="IU25" s="101">
        <f>+IFERROR(IF(ISTEXT(IU$5)=FALSE,(INDEX(OSIT!$1:$1048576,MATCH(Ositran!$B25,OSIT!$A:$A,0),MATCH(Ositran!IU$5,OSIT!$1:$1,0)))/1000,SUM(II25:IT25)),"")</f>
        <v>1480.3869999999999</v>
      </c>
      <c r="IV25" s="101">
        <f>+IFERROR(IF(ISTEXT(IV$5)=FALSE,(INDEX(OSIT!$1:$1048576,MATCH(Ositran!$B25,OSIT!$A:$A,0),MATCH(Ositran!IV$5,OSIT!$1:$1,0)))/1000,SUM(IJ25:IU25)),"")</f>
        <v>1428.0709999999999</v>
      </c>
      <c r="IW25" s="101">
        <f>+IFERROR(IF(ISTEXT(IW$5)=FALSE,(INDEX(OSIT!$1:$1048576,MATCH(Ositran!$B25,OSIT!$A:$A,0),MATCH(Ositran!IW$5,OSIT!$1:$1,0)))/1000,SUM(IK25:IV25)),"")</f>
        <v>1472.357</v>
      </c>
      <c r="IX25" s="101">
        <f>+IFERROR(IF(ISTEXT(IX$5)=FALSE,(INDEX(OSIT!$1:$1048576,MATCH(Ositran!$B25,OSIT!$A:$A,0),MATCH(Ositran!IX$5,OSIT!$1:$1,0)))/1000,SUM(IL25:IW25)),"")</f>
        <v>1534.289</v>
      </c>
      <c r="IY25" s="101">
        <f>+IFERROR(IF(ISTEXT(IY$5)=FALSE,(INDEX(OSIT!$1:$1048576,MATCH(Ositran!$B25,OSIT!$A:$A,0),MATCH(Ositran!IY$5,OSIT!$1:$1,0)))/1000,SUM(IM25:IX25)),"")</f>
        <v>1430.2049999999999</v>
      </c>
      <c r="IZ25" s="101">
        <f>+IFERROR(IF(ISTEXT(IZ$5)=FALSE,(INDEX(OSIT!$1:$1048576,MATCH(Ositran!$B25,OSIT!$A:$A,0),MATCH(Ositran!IZ$5,OSIT!$1:$1,0)))/1000,SUM(IN25:IY25)),"")</f>
        <v>1534.4</v>
      </c>
      <c r="JA25" s="101">
        <f>+IFERROR(IF(ISTEXT(JA$5)=FALSE,(INDEX(OSIT!$1:$1048576,MATCH(Ositran!$B25,OSIT!$A:$A,0),MATCH(Ositran!JA$5,OSIT!$1:$1,0)))/1000,SUM(IO25:IZ25)),"")</f>
        <v>1505.519</v>
      </c>
      <c r="JB25" s="101">
        <f>+IFERROR(IF(ISTEXT(JB$5)=FALSE,(INDEX(OSIT!$1:$1048576,MATCH(Ositran!$B25,OSIT!$A:$A,0),MATCH(Ositran!JB$5,OSIT!$1:$1,0)))/1000,SUM(IP25:JA25)),"")</f>
        <v>1557.68</v>
      </c>
      <c r="JC25" s="142">
        <f>+IFERROR(IF(ISTEXT(JC$5)=FALSE,(INDEX(OSIT!$1:$1048576,MATCH(Ositran!$B25,OSIT!$A:$A,0),MATCH(Ositran!JC$5,OSIT!$1:$1,0)))/1000,SUM(IQ25:JB25)),"")</f>
        <v>17612.893</v>
      </c>
      <c r="JD25" s="101">
        <f>+IFERROR(IF(ISTEXT(JD$5)=FALSE,(INDEX(OSIT!$1:$1048576,MATCH(Ositran!$B25,OSIT!$A:$A,0),MATCH(Ositran!JD$5,OSIT!$1:$1,0)))/1000,SUM(IR25:JC25)),"")</f>
        <v>1501.578</v>
      </c>
      <c r="JE25" s="101">
        <f>+IFERROR(IF(ISTEXT(JE$5)=FALSE,(INDEX(OSIT!$1:$1048576,MATCH(Ositran!$B25,OSIT!$A:$A,0),MATCH(Ositran!JE$5,OSIT!$1:$1,0)))/1000,SUM(IS25:JD25)),"")</f>
        <v>1467.97</v>
      </c>
      <c r="JF25" s="101">
        <f>+IFERROR(IF(ISTEXT(JF$5)=FALSE,(INDEX(OSIT!$1:$1048576,MATCH(Ositran!$B25,OSIT!$A:$A,0),MATCH(Ositran!JF$5,OSIT!$1:$1,0)))/1000,SUM(IT25:JE25)),"")</f>
        <v>1109.895</v>
      </c>
      <c r="JG25" s="101">
        <f>+IFERROR(IF(ISTEXT(JG$5)=FALSE,(INDEX(OSIT!$1:$1048576,MATCH(Ositran!$B25,OSIT!$A:$A,0),MATCH(Ositran!JG$5,OSIT!$1:$1,0)))/1000,SUM(IU25:JF25)),"")</f>
        <v>683.40300000000002</v>
      </c>
      <c r="JH25" s="101">
        <f>+IFERROR(IF(ISTEXT(JH$5)=FALSE,(INDEX(OSIT!$1:$1048576,MATCH(Ositran!$B25,OSIT!$A:$A,0),MATCH(Ositran!JH$5,OSIT!$1:$1,0)))/1000,SUM(IV25:JG25)),"")</f>
        <v>911.88</v>
      </c>
      <c r="JI25" s="101">
        <f>+IFERROR(IF(ISTEXT(JI$5)=FALSE,(INDEX(OSIT!$1:$1048576,MATCH(Ositran!$B25,OSIT!$A:$A,0),MATCH(Ositran!JI$5,OSIT!$1:$1,0)))/1000,SUM(IW25:JH25)),"")</f>
        <v>1150.058</v>
      </c>
      <c r="JJ25" s="101">
        <f>+IFERROR(IF(ISTEXT(JJ$5)=FALSE,(INDEX(OSIT!$1:$1048576,MATCH(Ositran!$B25,OSIT!$A:$A,0),MATCH(Ositran!JJ$5,OSIT!$1:$1,0)))/1000,SUM(IX25:JI25)),"")</f>
        <v>1321.0440000000001</v>
      </c>
      <c r="JK25" s="101">
        <f>+IFERROR(IF(ISTEXT(JK$5)=FALSE,(INDEX(OSIT!$1:$1048576,MATCH(Ositran!$B25,OSIT!$A:$A,0),MATCH(Ositran!JK$5,OSIT!$1:$1,0)))/1000,SUM(IY25:JJ25)),"")</f>
        <v>1342.117</v>
      </c>
      <c r="JL25" s="101">
        <f>+IFERROR(IF(ISTEXT(JL$5)=FALSE,(INDEX(OSIT!$1:$1048576,MATCH(Ositran!$B25,OSIT!$A:$A,0),MATCH(Ositran!JL$5,OSIT!$1:$1,0)))/1000,SUM(IZ25:JK25)),"")</f>
        <v>1331.76</v>
      </c>
      <c r="JM25" s="101">
        <f>+IFERROR(IF(ISTEXT(JM$5)=FALSE,(INDEX(OSIT!$1:$1048576,MATCH(Ositran!$B25,OSIT!$A:$A,0),MATCH(Ositran!JM$5,OSIT!$1:$1,0)))/1000,SUM(JA25:JL25)),"")</f>
        <v>1479.9290000000001</v>
      </c>
      <c r="JN25" s="101">
        <f>+IFERROR(IF(ISTEXT(JN$5)=FALSE,(INDEX(OSIT!$1:$1048576,MATCH(Ositran!$B25,OSIT!$A:$A,0),MATCH(Ositran!JN$5,OSIT!$1:$1,0)))/1000,SUM(JB25:JM25)),"")</f>
        <v>1514.807</v>
      </c>
      <c r="JO25" s="101">
        <f>+IFERROR(IF(ISTEXT(JO$5)=FALSE,(INDEX(OSIT!$1:$1048576,MATCH(Ositran!$B25,OSIT!$A:$A,0),MATCH(Ositran!JO$5,OSIT!$1:$1,0)))/1000,SUM(JC25:JN25)),"")</f>
        <v>1496.508</v>
      </c>
      <c r="JP25" s="142">
        <f>+IFERROR(IF(ISTEXT(JP$5)=FALSE,(INDEX(OSIT!$1:$1048576,MATCH(Ositran!$B25,OSIT!$A:$A,0),MATCH(Ositran!JP$5,OSIT!$1:$1,0)))/1000,SUM(JD25:JO25)),"")</f>
        <v>15310.949000000001</v>
      </c>
      <c r="JQ25" s="101">
        <f>+IFERROR(IF(ISTEXT(JQ$5)=FALSE,(INDEX(OSIT!$1:$1048576,MATCH(Ositran!$B25,OSIT!$A:$A,0),MATCH(Ositran!JQ$5,OSIT!$1:$1,0)))/1000,SUM(JE25:JP25)),"")</f>
        <v>1559.0119999999999</v>
      </c>
      <c r="JR25" s="101">
        <f>+IFERROR(IF(ISTEXT(JR$5)=FALSE,(INDEX(OSIT!$1:$1048576,MATCH(Ositran!$B25,OSIT!$A:$A,0),MATCH(Ositran!JR$5,OSIT!$1:$1,0)))/1000,SUM(JF25:JQ25)),"")</f>
        <v>1272.991</v>
      </c>
      <c r="JS25" s="101">
        <f>+IFERROR(IF(ISTEXT(JS$5)=FALSE,(INDEX(OSIT!$1:$1048576,MATCH(Ositran!$B25,OSIT!$A:$A,0),MATCH(Ositran!JS$5,OSIT!$1:$1,0)))/1000,SUM(JG25:JR25)),"")</f>
        <v>1395.365</v>
      </c>
      <c r="JT25" s="101">
        <f>+IFERROR(IF(ISTEXT(JT$5)=FALSE,(INDEX(OSIT!$1:$1048576,MATCH(Ositran!$B25,OSIT!$A:$A,0),MATCH(Ositran!JT$5,OSIT!$1:$1,0)))/1000,SUM(JH25:JS25)),"")</f>
        <v>1389.3140000000001</v>
      </c>
      <c r="JU25" s="101">
        <f>+IFERROR(IF(ISTEXT(JU$5)=FALSE,(INDEX(OSIT!$1:$1048576,MATCH(Ositran!$B25,OSIT!$A:$A,0),MATCH(Ositran!JU$5,OSIT!$1:$1,0)))/1000,SUM(JI25:JT25)),"")</f>
        <v>1511.047</v>
      </c>
      <c r="JV25" s="101">
        <f>+IFERROR(IF(ISTEXT(JV$5)=FALSE,(INDEX(OSIT!$1:$1048576,MATCH(Ositran!$B25,OSIT!$A:$A,0),MATCH(Ositran!JV$5,OSIT!$1:$1,0)))/1000,SUM(JJ25:JU25)),"")</f>
        <v>1529.6289999999999</v>
      </c>
      <c r="JW25" s="101">
        <f>+IFERROR(IF(ISTEXT(JW$5)=FALSE,(INDEX(OSIT!$1:$1048576,MATCH(Ositran!$B25,OSIT!$A:$A,0),MATCH(Ositran!JW$5,OSIT!$1:$1,0)))/1000,SUM(JK25:JV25)),"")</f>
        <v>1567.2460000000001</v>
      </c>
      <c r="JX25" s="101">
        <f>+IFERROR(IF(ISTEXT(JX$5)=FALSE,(INDEX(OSIT!$1:$1048576,MATCH(Ositran!$B25,OSIT!$A:$A,0),MATCH(Ositran!JX$5,OSIT!$1:$1,0)))/1000,SUM(JL25:JW25)),"")</f>
        <v>1562.1690000000001</v>
      </c>
      <c r="JY25" s="101">
        <f>+IFERROR(IF(ISTEXT(JY$5)=FALSE,(INDEX(OSIT!$1:$1048576,MATCH(Ositran!$B25,OSIT!$A:$A,0),MATCH(Ositran!JY$5,OSIT!$1:$1,0)))/1000,SUM(JM25:JX25)),"")</f>
        <v>1605.634</v>
      </c>
      <c r="JZ25" s="101">
        <f>+IFERROR(IF(ISTEXT(JZ$5)=FALSE,(INDEX(OSIT!$1:$1048576,MATCH(Ositran!$B25,OSIT!$A:$A,0),MATCH(Ositran!JZ$5,OSIT!$1:$1,0)))/1000,SUM(JN25:JY25)),"")</f>
        <v>1643.0409999999999</v>
      </c>
      <c r="KA25" s="101">
        <f>+IFERROR(IF(ISTEXT(KA$5)=FALSE,(INDEX(OSIT!$1:$1048576,MATCH(Ositran!$B25,OSIT!$A:$A,0),MATCH(Ositran!KA$5,OSIT!$1:$1,0)))/1000,SUM(JO25:JZ25)),"")</f>
        <v>1627.896</v>
      </c>
      <c r="KB25" s="101">
        <f>+IFERROR(IF(ISTEXT(KB$5)=FALSE,(INDEX(OSIT!$1:$1048576,MATCH(Ositran!$B25,OSIT!$A:$A,0),MATCH(Ositran!KB$5,OSIT!$1:$1,0)))/1000,SUM(JP25:KA25)),"")</f>
        <v>1702.865</v>
      </c>
      <c r="KC25" s="142">
        <f>+IFERROR(IF(ISTEXT(KC$5)=FALSE,(INDEX(OSIT!$1:$1048576,MATCH(Ositran!$B25,OSIT!$A:$A,0),MATCH(Ositran!KC$5,OSIT!$1:$1,0)))/1000,SUM(JQ25:KB25)),"")</f>
        <v>18366.208999999999</v>
      </c>
      <c r="KD25" s="101">
        <f>+IFERROR(IF(ISTEXT(KD$5)=FALSE,(INDEX(OSIT!$1:$1048576,MATCH(Ositran!$B25,OSIT!$A:$A,0),MATCH(Ositran!KD$5,OSIT!$1:$1,0)))/1000,SUM(JR25:KC25)),"")</f>
        <v>1595.328</v>
      </c>
      <c r="KE25" s="101">
        <f>+IFERROR(IF(ISTEXT(KE$5)=FALSE,(INDEX(OSIT!$1:$1048576,MATCH(Ositran!$B25,OSIT!$A:$A,0),MATCH(Ositran!KE$5,OSIT!$1:$1,0)))/1000,SUM(JS25:KD25)),"")</f>
        <v>1503.7349999999999</v>
      </c>
      <c r="KF25" s="101">
        <f>+IFERROR(IF(ISTEXT(KF$5)=FALSE,(INDEX(OSIT!$1:$1048576,MATCH(Ositran!$B25,OSIT!$A:$A,0),MATCH(Ositran!KF$5,OSIT!$1:$1,0)))/1000,SUM(JT25:KE25)),"")</f>
        <v>1561.202</v>
      </c>
      <c r="KG25" s="101">
        <f>+IFERROR(IF(ISTEXT(KG$5)=FALSE,(INDEX(OSIT!$1:$1048576,MATCH(Ositran!$B25,OSIT!$A:$A,0),MATCH(Ositran!KG$5,OSIT!$1:$1,0)))/1000,SUM(JU25:KF25)),"")</f>
        <v>1464.999</v>
      </c>
      <c r="KH25" s="101">
        <f>+IFERROR(IF(ISTEXT(KH$5)=FALSE,(INDEX(OSIT!$1:$1048576,MATCH(Ositran!$B25,OSIT!$A:$A,0),MATCH(Ositran!KH$5,OSIT!$1:$1,0)))/1000,SUM(JV25:KG25)),"")</f>
        <v>1641.992</v>
      </c>
      <c r="KI25" s="101">
        <f>+IFERROR(IF(ISTEXT(KI$5)=FALSE,(INDEX(OSIT!$1:$1048576,MATCH(Ositran!$B25,OSIT!$A:$A,0),MATCH(Ositran!KI$5,OSIT!$1:$1,0)))/1000,SUM(JW25:KH25)),"")</f>
        <v>1598.857</v>
      </c>
      <c r="KJ25" s="101">
        <f>+IFERROR(IF(ISTEXT(KJ$5)=FALSE,(INDEX(OSIT!$1:$1048576,MATCH(Ositran!$B25,OSIT!$A:$A,0),MATCH(Ositran!KJ$5,OSIT!$1:$1,0)))/1000,SUM(JX25:KI25)),"")</f>
        <v>1633.3240000000001</v>
      </c>
      <c r="KK25" s="101">
        <f>+IFERROR(IF(ISTEXT(KK$5)=FALSE,(INDEX(OSIT!$1:$1048576,MATCH(Ositran!$B25,OSIT!$A:$A,0),MATCH(Ositran!KK$5,OSIT!$1:$1,0)))/1000,SUM(JY25:KJ25)),"")</f>
        <v>1700.163</v>
      </c>
      <c r="KL25" s="101">
        <f>+IFERROR(IF(ISTEXT(KL$5)=FALSE,(INDEX(OSIT!$1:$1048576,MATCH(Ositran!$B25,OSIT!$A:$A,0),MATCH(Ositran!KL$5,OSIT!$1:$1,0)))/1000,SUM(JZ25:KK25)),"")</f>
        <v>1670.0039999999999</v>
      </c>
      <c r="KM25" s="101">
        <f>+IFERROR(IF(ISTEXT(KM$5)=FALSE,(INDEX(OSIT!$1:$1048576,MATCH(Ositran!$B25,OSIT!$A:$A,0),MATCH(Ositran!KM$5,OSIT!$1:$1,0)))/1000,SUM(KA25:KL25)),"")</f>
        <v>1705.5260000000001</v>
      </c>
      <c r="KN25" s="101">
        <f>+IFERROR(IF(ISTEXT(KN$5)=FALSE,(INDEX(OSIT!$1:$1048576,MATCH(Ositran!$B25,OSIT!$A:$A,0),MATCH(Ositran!KN$5,OSIT!$1:$1,0)))/1000,SUM(KB25:KM25)),"")</f>
        <v>1613.662</v>
      </c>
      <c r="KO25" s="101">
        <f>+IFERROR(IF(ISTEXT(KO$5)=FALSE,(INDEX(OSIT!$1:$1048576,MATCH(Ositran!$B25,OSIT!$A:$A,0),MATCH(Ositran!KO$5,OSIT!$1:$1,0)))/1000,SUM(KC25:KN25)),"")</f>
        <v>1617.809</v>
      </c>
      <c r="KP25" s="142">
        <f>+IFERROR(IF(ISTEXT(KP$5)=FALSE,(INDEX(OSIT!$1:$1048576,MATCH(Ositran!$B25,OSIT!$A:$A,0),MATCH(Ositran!KP$5,OSIT!$1:$1,0)))/1000,SUM(KD25:KO25)),"")</f>
        <v>19306.601000000002</v>
      </c>
      <c r="KQ25" s="101">
        <f>+IFERROR(IF(ISTEXT(KQ$5)=FALSE,(INDEX(OSIT!$1:$1048576,MATCH(Ositran!$B25,OSIT!$A:$A,0),MATCH(Ositran!KQ$5,OSIT!$1:$1,0)))/1000,SUM(KE25:KP25)),"")</f>
        <v>1519.4749999999999</v>
      </c>
      <c r="KR25" s="101">
        <f>+IFERROR(IF(ISTEXT(KR$5)=FALSE,(INDEX(OSIT!$1:$1048576,MATCH(Ositran!$B25,OSIT!$A:$A,0),MATCH(Ositran!KR$5,OSIT!$1:$1,0)))/1000,SUM(KF25:KQ25)),"")</f>
        <v>1444.8910000000001</v>
      </c>
      <c r="KS25" s="101">
        <f>+IFERROR(IF(ISTEXT(KS$5)=FALSE,(INDEX(OSIT!$1:$1048576,MATCH(Ositran!$B25,OSIT!$A:$A,0),MATCH(Ositran!KS$5,OSIT!$1:$1,0)))/1000,SUM(KG25:KR25)),"")</f>
        <v>1494.8240000000001</v>
      </c>
      <c r="KT25" s="101">
        <f>+IFERROR(IF(ISTEXT(KT$5)=FALSE,(INDEX(OSIT!$1:$1048576,MATCH(Ositran!$B25,OSIT!$A:$A,0),MATCH(Ositran!KT$5,OSIT!$1:$1,0)))/1000,SUM(KH25:KS25)),"")</f>
        <v>1413.0160000000001</v>
      </c>
      <c r="KU25" s="101">
        <f>+IFERROR(IF(ISTEXT(KU$5)=FALSE,(INDEX(OSIT!$1:$1048576,MATCH(Ositran!$B25,OSIT!$A:$A,0),MATCH(Ositran!KU$5,OSIT!$1:$1,0)))/1000,SUM(KI25:KT25)),"")</f>
        <v>1472.6559999999999</v>
      </c>
      <c r="KV25" s="101">
        <f>+IFERROR(IF(ISTEXT(KV$5)=FALSE,(INDEX(OSIT!$1:$1048576,MATCH(Ositran!$B25,OSIT!$A:$A,0),MATCH(Ositran!KV$5,OSIT!$1:$1,0)))/1000,SUM(KJ25:KU25)),"")</f>
        <v>1526.0029999999999</v>
      </c>
      <c r="KW25" s="101">
        <f>+IFERROR(IF(ISTEXT(KW$5)=FALSE,(INDEX(OSIT!$1:$1048576,MATCH(Ositran!$B25,OSIT!$A:$A,0),MATCH(Ositran!KW$5,OSIT!$1:$1,0)))/1000,SUM(KK25:KV25)),"")</f>
        <v>1532.019</v>
      </c>
      <c r="KX25" s="101">
        <f>+IFERROR(IF(ISTEXT(KX$5)=FALSE,(INDEX(OSIT!$1:$1048576,MATCH(Ositran!$B25,OSIT!$A:$A,0),MATCH(Ositran!KX$5,OSIT!$1:$1,0)))/1000,SUM(KL25:KW25)),"")</f>
        <v>1599.723</v>
      </c>
      <c r="KY25" s="101">
        <f>+IFERROR(IF(ISTEXT(KY$5)=FALSE,(INDEX(OSIT!$1:$1048576,MATCH(Ositran!$B25,OSIT!$A:$A,0),MATCH(Ositran!KY$5,OSIT!$1:$1,0)))/1000,SUM(KM25:KX25)),"")</f>
        <v>1564.367</v>
      </c>
      <c r="KZ25" s="101">
        <f>+IFERROR(IF(ISTEXT(KZ$5)=FALSE,(INDEX(OSIT!$1:$1048576,MATCH(Ositran!$B25,OSIT!$A:$A,0),MATCH(Ositran!KZ$5,OSIT!$1:$1,0)))/1000,SUM(KN25:KY25)),"")</f>
        <v>1613.3789999999999</v>
      </c>
      <c r="LA25" s="101">
        <f>+IFERROR(IF(ISTEXT(LA$5)=FALSE,(INDEX(OSIT!$1:$1048576,MATCH(Ositran!$B25,OSIT!$A:$A,0),MATCH(Ositran!LA$5,OSIT!$1:$1,0)))/1000,SUM(KO25:KZ25)),"")</f>
        <v>1649.575</v>
      </c>
      <c r="LB25" s="101">
        <f>+IFERROR(IF(ISTEXT(LB$5)=FALSE,(INDEX(OSIT!$1:$1048576,MATCH(Ositran!$B25,OSIT!$A:$A,0),MATCH(Ositran!LB$5,OSIT!$1:$1,0)))/1000,SUM(KP25:LA25)),"")</f>
        <v>1601.317</v>
      </c>
      <c r="LC25" s="142">
        <f>+IFERROR(IF(ISTEXT(LC$5)=FALSE,(INDEX(OSIT!$1:$1048576,MATCH(Ositran!$B25,OSIT!$A:$A,0),MATCH(Ositran!LC$5,OSIT!$1:$1,0)))/1000,SUM(KQ25:LB25)),"")</f>
        <v>18431.244999999999</v>
      </c>
      <c r="LD25" s="101">
        <f>+IFERROR(IF(ISTEXT(LD$5)=FALSE,(INDEX(OSIT!$1:$1048576,MATCH(Ositran!$B25,OSIT!$A:$A,0),MATCH(Ositran!LD$5,OSIT!$1:$1,0)))/1000,SUM(KR25:LC25)),"")</f>
        <v>1615.4870000000001</v>
      </c>
      <c r="LE25" s="101">
        <f>+IFERROR(IF(ISTEXT(LE$5)=FALSE,(INDEX(OSIT!$1:$1048576,MATCH(Ositran!$B25,OSIT!$A:$A,0),MATCH(Ositran!LE$5,OSIT!$1:$1,0)))/1000,SUM(KS25:LD25)),"")</f>
        <v>1494.5219999999999</v>
      </c>
      <c r="LF25" s="101">
        <f>+IFERROR(IF(ISTEXT(LF$5)=FALSE,(INDEX(OSIT!$1:$1048576,MATCH(Ositran!$B25,OSIT!$A:$A,0),MATCH(Ositran!LF$5,OSIT!$1:$1,0)))/1000,SUM(KT25:LE25)),"")</f>
        <v>1496.569</v>
      </c>
      <c r="LG25" s="101">
        <f>+IFERROR(IF(ISTEXT(LG$5)=FALSE,(INDEX(OSIT!$1:$1048576,MATCH(Ositran!$B25,OSIT!$A:$A,0),MATCH(Ositran!LG$5,OSIT!$1:$1,0)))/1000,SUM(KU25:LF25)),"")</f>
        <v>1541.673</v>
      </c>
      <c r="LH25" s="101">
        <f>+IFERROR(IF(ISTEXT(LH$5)=FALSE,(INDEX(OSIT!$1:$1048576,MATCH(Ositran!$B25,OSIT!$A:$A,0),MATCH(Ositran!LH$5,OSIT!$1:$1,0)))/1000,SUM(KV25:LG25)),"")</f>
        <v>1674.6949999999999</v>
      </c>
      <c r="LI25" s="101">
        <f>+IFERROR(IF(ISTEXT(LI$5)=FALSE,(INDEX(OSIT!$1:$1048576,MATCH(Ositran!$B25,OSIT!$A:$A,0),MATCH(Ositran!LI$5,OSIT!$1:$1,0)))/1000,SUM(KW25:LH25)),"")</f>
        <v>1587.518</v>
      </c>
      <c r="LJ25" s="101">
        <f>+IFERROR(IF(ISTEXT(LJ$5)=FALSE,(INDEX(OSIT!$1:$1048576,MATCH(Ositran!$B25,OSIT!$A:$A,0),MATCH(Ositran!LJ$5,OSIT!$1:$1,0)))/1000,SUM(KX25:LI25)),"")</f>
        <v>1704.1089999999999</v>
      </c>
      <c r="LK25" s="101">
        <f>+IFERROR(IF(ISTEXT(LK$5)=FALSE,(INDEX(OSIT!$1:$1048576,MATCH(Ositran!$B25,OSIT!$A:$A,0),MATCH(Ositran!LK$5,OSIT!$1:$1,0)))/1000,SUM(KY25:LJ25)),"")</f>
        <v>1725.221</v>
      </c>
      <c r="LL25" s="101">
        <f>+IFERROR(IF(ISTEXT(LL$5)=FALSE,(INDEX(OSIT!$1:$1048576,MATCH(Ositran!$B25,OSIT!$A:$A,0),MATCH(Ositran!LL$5,OSIT!$1:$1,0)))/1000,SUM(KZ25:LK25)),"")</f>
        <v>1631.7139999999999</v>
      </c>
      <c r="LM25" s="101">
        <f>+IFERROR(IF(ISTEXT(LM$5)=FALSE,(INDEX(OSIT!$1:$1048576,MATCH(Ositran!$B25,OSIT!$A:$A,0),MATCH(Ositran!LM$5,OSIT!$1:$1,0)))/1000,SUM(LA25:LL25)),"")</f>
        <v>1739.0409999999999</v>
      </c>
      <c r="LN25" s="101">
        <f>+IFERROR(IF(ISTEXT(LN$5)=FALSE,(INDEX(OSIT!$1:$1048576,MATCH(Ositran!$B25,OSIT!$A:$A,0),MATCH(Ositran!LN$5,OSIT!$1:$1,0)))/1000,SUM(LB25:LM25)),"")</f>
        <v>1811.085</v>
      </c>
      <c r="LO25" s="101">
        <f>+IFERROR(IF(ISTEXT(LO$5)=FALSE,(INDEX(OSIT!$1:$1048576,MATCH(Ositran!$B25,OSIT!$A:$A,0),MATCH(Ositran!LO$5,OSIT!$1:$1,0)))/1000,SUM(LC25:LN25)),"")</f>
        <v>1825.549</v>
      </c>
      <c r="LP25" s="142">
        <f>+IFERROR(IF(ISTEXT(LP$5)=FALSE,(INDEX(OSIT!$1:$1048576,MATCH(Ositran!$B25,OSIT!$A:$A,0),MATCH(Ositran!LP$5,OSIT!$1:$1,0)))/1000,SUM(LD25:LO25)),"")</f>
        <v>19847.182999999997</v>
      </c>
      <c r="LQ25" s="101">
        <f>+IFERROR(IF(ISTEXT(LQ$5)=FALSE,(INDEX(OSIT!$1:$1048576,MATCH(Ositran!$B25,OSIT!$A:$A,0),MATCH(Ositran!LQ$5,OSIT!$1:$1,0)))/1000,SUM(LE25:LP25)),"")</f>
        <v>1831.1690000000001</v>
      </c>
      <c r="LR25" s="101">
        <f>+IFERROR(IF(ISTEXT(LR$5)=FALSE,(INDEX(OSIT!$1:$1048576,MATCH(Ositran!$B25,OSIT!$A:$A,0),MATCH(Ositran!LR$5,OSIT!$1:$1,0)))/1000,SUM(LF25:LQ25)),"")</f>
        <v>1471.085</v>
      </c>
      <c r="LS25" s="101">
        <f>+IFERROR(IF(ISTEXT(LS$5)=FALSE,(INDEX(OSIT!$1:$1048576,MATCH(Ositran!$B25,OSIT!$A:$A,0),MATCH(Ositran!LS$5,OSIT!$1:$1,0)))/1000,SUM(LG25:LR25)),"")</f>
        <v>1794.681</v>
      </c>
      <c r="LT25" s="101">
        <f>+IFERROR(IF(ISTEXT(LT$5)=FALSE,(INDEX(OSIT!$1:$1048576,MATCH(Ositran!$B25,OSIT!$A:$A,0),MATCH(Ositran!LT$5,OSIT!$1:$1,0)))/1000,SUM(LH25:LS25)),"")</f>
        <v>1671.5450000000001</v>
      </c>
      <c r="LU25" s="101">
        <f>+IFERROR(IF(ISTEXT(LU$5)=FALSE,(INDEX(OSIT!$1:$1048576,MATCH(Ositran!$B25,OSIT!$A:$A,0),MATCH(Ositran!LU$5,OSIT!$1:$1,0)))/1000,SUM(LI25:LT25)),"")</f>
        <v>1845.1479999999999</v>
      </c>
      <c r="LV25" s="101">
        <f>+IFERROR(IF(ISTEXT(LV$5)=FALSE,(INDEX(OSIT!$1:$1048576,MATCH(Ositran!$B25,OSIT!$A:$A,0),MATCH(Ositran!LV$5,OSIT!$1:$1,0)))/1000,SUM(LJ25:LU25)),"")</f>
        <v>1797.3130000000001</v>
      </c>
      <c r="LW25" s="101">
        <f>+IFERROR(IF(ISTEXT(LW$5)=FALSE,(INDEX(OSIT!$1:$1048576,MATCH(Ositran!$B25,OSIT!$A:$A,0),MATCH(Ositran!LW$5,OSIT!$1:$1,0)))/1000,SUM(LK25:LV25)),"")</f>
        <v>1813.412</v>
      </c>
      <c r="LX25" s="101">
        <f>+IFERROR(IF(ISTEXT(LX$5)=FALSE,(INDEX(OSIT!$1:$1048576,MATCH(Ositran!$B25,OSIT!$A:$A,0),MATCH(Ositran!LX$5,OSIT!$1:$1,0)))/1000,SUM(LL25:LW25)),"")</f>
        <v>1895.5429999999999</v>
      </c>
      <c r="LY25" s="101">
        <f>+IFERROR(IF(ISTEXT(LY$5)=FALSE,(INDEX(OSIT!$1:$1048576,MATCH(Ositran!$B25,OSIT!$A:$A,0),MATCH(Ositran!LY$5,OSIT!$1:$1,0)))/1000,SUM(LM25:LX25)),"")</f>
        <v>1836.8030000000001</v>
      </c>
      <c r="LZ25" s="101">
        <f>+IFERROR(IF(ISTEXT(LZ$5)=FALSE,(INDEX(OSIT!$1:$1048576,MATCH(Ositran!$B25,OSIT!$A:$A,0),MATCH(Ositran!LZ$5,OSIT!$1:$1,0)))/1000,SUM(LN25:LY25)),"")</f>
        <v>1924.598</v>
      </c>
      <c r="MA25" s="101">
        <f>+IFERROR(IF(ISTEXT(MA$5)=FALSE,(INDEX(OSIT!$1:$1048576,MATCH(Ositran!$B25,OSIT!$A:$A,0),MATCH(Ositran!MA$5,OSIT!$1:$1,0)))/1000,SUM(LO25:LZ25)),"")</f>
        <v>0</v>
      </c>
      <c r="MB25" s="101">
        <f>+IFERROR(IF(ISTEXT(MB$5)=FALSE,(INDEX(OSIT!$1:$1048576,MATCH(Ositran!$B25,OSIT!$A:$A,0),MATCH(Ositran!MB$5,OSIT!$1:$1,0)))/1000,SUM(LP25:MA25)),"")</f>
        <v>0</v>
      </c>
      <c r="MC25" s="142">
        <f>+IFERROR(IF(ISTEXT(MC$5)=FALSE,(INDEX(OSIT!$1:$1048576,MATCH(Ositran!$B25,OSIT!$A:$A,0),MATCH(Ositran!MC$5,OSIT!$1:$1,0)))/1000,SUM(LQ25:MB25)),"")</f>
        <v>17881.296999999999</v>
      </c>
      <c r="MD25" s="101" t="str">
        <f>+IFERROR(IF(ISTEXT(MD$5)=FALSE,(INDEX(OSIT!$1:$1048576,MATCH(Ositran!$B25,OSIT!$A:$A,0),MATCH(Ositran!MD$5,OSIT!$1:$1,0)))/1000,SUM(LR25:MC25)),"")</f>
        <v/>
      </c>
      <c r="ME25" s="101" t="str">
        <f>+IFERROR(IF(ISTEXT(ME$5)=FALSE,(INDEX(OSIT!$1:$1048576,MATCH(Ositran!$B25,OSIT!$A:$A,0),MATCH(Ositran!ME$5,OSIT!$1:$1,0)))/1000,SUM(LS25:MD25)),"")</f>
        <v/>
      </c>
      <c r="MF25" s="101" t="str">
        <f>+IFERROR(IF(ISTEXT(MF$5)=FALSE,(INDEX(OSIT!$1:$1048576,MATCH(Ositran!$B25,OSIT!$A:$A,0),MATCH(Ositran!MF$5,OSIT!$1:$1,0)))/1000,SUM(LT25:ME25)),"")</f>
        <v/>
      </c>
      <c r="MG25" s="101" t="str">
        <f>+IFERROR(IF(ISTEXT(MG$5)=FALSE,(INDEX(OSIT!$1:$1048576,MATCH(Ositran!$B25,OSIT!$A:$A,0),MATCH(Ositran!MG$5,OSIT!$1:$1,0)))/1000,SUM(LU25:MF25)),"")</f>
        <v/>
      </c>
      <c r="MH25" s="101" t="str">
        <f>+IFERROR(IF(ISTEXT(MH$5)=FALSE,(INDEX(OSIT!$1:$1048576,MATCH(Ositran!$B25,OSIT!$A:$A,0),MATCH(Ositran!MH$5,OSIT!$1:$1,0)))/1000,SUM(LV25:MG25)),"")</f>
        <v/>
      </c>
      <c r="MI25" s="101" t="str">
        <f>+IFERROR(IF(ISTEXT(MI$5)=FALSE,(INDEX(OSIT!$1:$1048576,MATCH(Ositran!$B25,OSIT!$A:$A,0),MATCH(Ositran!MI$5,OSIT!$1:$1,0)))/1000,SUM(LW25:MH25)),"")</f>
        <v/>
      </c>
      <c r="MJ25" s="101" t="str">
        <f>+IFERROR(IF(ISTEXT(MJ$5)=FALSE,(INDEX(OSIT!$1:$1048576,MATCH(Ositran!$B25,OSIT!$A:$A,0),MATCH(Ositran!MJ$5,OSIT!$1:$1,0)))/1000,SUM(LX25:MI25)),"")</f>
        <v/>
      </c>
      <c r="MK25" s="101" t="str">
        <f>+IFERROR(IF(ISTEXT(MK$5)=FALSE,(INDEX(OSIT!$1:$1048576,MATCH(Ositran!$B25,OSIT!$A:$A,0),MATCH(Ositran!MK$5,OSIT!$1:$1,0)))/1000,SUM(LY25:MJ25)),"")</f>
        <v/>
      </c>
      <c r="ML25" s="101" t="str">
        <f>+IFERROR(IF(ISTEXT(ML$5)=FALSE,(INDEX(OSIT!$1:$1048576,MATCH(Ositran!$B25,OSIT!$A:$A,0),MATCH(Ositran!ML$5,OSIT!$1:$1,0)))/1000,SUM(LZ25:MK25)),"")</f>
        <v/>
      </c>
      <c r="MM25" s="101" t="str">
        <f>+IFERROR(IF(ISTEXT(MM$5)=FALSE,(INDEX(OSIT!$1:$1048576,MATCH(Ositran!$B25,OSIT!$A:$A,0),MATCH(Ositran!MM$5,OSIT!$1:$1,0)))/1000,SUM(MA25:ML25)),"")</f>
        <v/>
      </c>
      <c r="MN25" s="101" t="str">
        <f>+IFERROR(IF(ISTEXT(MN$5)=FALSE,(INDEX(OSIT!$1:$1048576,MATCH(Ositran!$B25,OSIT!$A:$A,0),MATCH(Ositran!MN$5,OSIT!$1:$1,0)))/1000,SUM(MB25:MM25)),"")</f>
        <v/>
      </c>
      <c r="MO25" s="101" t="str">
        <f>+IFERROR(IF(ISTEXT(MO$5)=FALSE,(INDEX(OSIT!$1:$1048576,MATCH(Ositran!$B25,OSIT!$A:$A,0),MATCH(Ositran!MO$5,OSIT!$1:$1,0)))/1000,SUM(MC25:MN25)),"")</f>
        <v/>
      </c>
      <c r="MP25" s="142">
        <f>+IFERROR(IF(ISTEXT(MP$5)=FALSE,(INDEX(OSIT!$1:$1048576,MATCH(Ositran!$B25,OSIT!$A:$A,0),MATCH(Ositran!MP$5,OSIT!$1:$1,0)))/1000,SUM(MD25:MO25)),"")</f>
        <v>0</v>
      </c>
    </row>
    <row r="26" spans="2:354" s="5" customFormat="1">
      <c r="B26" s="9" t="s">
        <v>84</v>
      </c>
      <c r="C26" s="125" t="s">
        <v>509</v>
      </c>
      <c r="D26" s="101"/>
      <c r="E26" s="101"/>
      <c r="F26" s="101"/>
      <c r="G26" s="101"/>
      <c r="H26" s="101"/>
      <c r="I26" s="101"/>
      <c r="J26" s="101"/>
      <c r="K26" s="101"/>
      <c r="L26" s="101"/>
      <c r="M26" s="101"/>
      <c r="N26" s="101"/>
      <c r="O26" s="101"/>
      <c r="P26" s="142"/>
      <c r="Q26" s="101"/>
      <c r="R26" s="101"/>
      <c r="S26" s="101"/>
      <c r="T26" s="101"/>
      <c r="U26" s="101"/>
      <c r="V26" s="101"/>
      <c r="W26" s="101"/>
      <c r="X26" s="101"/>
      <c r="Y26" s="101"/>
      <c r="Z26" s="101"/>
      <c r="AA26" s="101"/>
      <c r="AB26" s="101"/>
      <c r="AC26" s="142"/>
      <c r="AD26" s="101"/>
      <c r="AE26" s="101"/>
      <c r="AF26" s="101"/>
      <c r="AG26" s="101"/>
      <c r="AH26" s="101"/>
      <c r="AI26" s="101"/>
      <c r="AJ26" s="101"/>
      <c r="AK26" s="101"/>
      <c r="AL26" s="101"/>
      <c r="AM26" s="101"/>
      <c r="AN26" s="101"/>
      <c r="AO26" s="101"/>
      <c r="AP26" s="142"/>
      <c r="AQ26" s="101">
        <v>0</v>
      </c>
      <c r="AR26" s="101">
        <v>0</v>
      </c>
      <c r="AS26" s="101">
        <v>0</v>
      </c>
      <c r="AT26" s="101">
        <v>0</v>
      </c>
      <c r="AU26" s="101">
        <v>0</v>
      </c>
      <c r="AV26" s="101">
        <v>0</v>
      </c>
      <c r="AW26" s="101">
        <v>0</v>
      </c>
      <c r="AX26" s="101">
        <v>0</v>
      </c>
      <c r="AY26" s="101">
        <v>0</v>
      </c>
      <c r="AZ26" s="101">
        <v>0</v>
      </c>
      <c r="BA26" s="101">
        <v>0</v>
      </c>
      <c r="BB26" s="101">
        <v>4834.5074470000009</v>
      </c>
      <c r="BC26" s="142">
        <v>4834.5074470000009</v>
      </c>
      <c r="BD26" s="101">
        <v>4710.9060264000009</v>
      </c>
      <c r="BE26" s="101">
        <v>4065.5822830000006</v>
      </c>
      <c r="BF26" s="101">
        <v>4451.0557699999999</v>
      </c>
      <c r="BG26" s="101">
        <v>4302</v>
      </c>
      <c r="BH26" s="101">
        <v>4324</v>
      </c>
      <c r="BI26" s="101">
        <v>4158.0000000000009</v>
      </c>
      <c r="BJ26" s="101">
        <v>4431.5600000000004</v>
      </c>
      <c r="BK26" s="101">
        <v>4574.3599999999997</v>
      </c>
      <c r="BL26" s="101">
        <v>4264.96</v>
      </c>
      <c r="BM26" s="101">
        <v>4567.22</v>
      </c>
      <c r="BN26" s="101">
        <v>4567.22</v>
      </c>
      <c r="BO26" s="101">
        <v>4804.03</v>
      </c>
      <c r="BP26" s="142">
        <v>53220.894079400001</v>
      </c>
      <c r="BQ26" s="101">
        <v>4585.8659000000007</v>
      </c>
      <c r="BR26" s="101">
        <v>4071.0989000000004</v>
      </c>
      <c r="BS26" s="101">
        <v>4433.9399999999996</v>
      </c>
      <c r="BT26" s="101">
        <v>4142.3900000000003</v>
      </c>
      <c r="BU26" s="101">
        <v>4324</v>
      </c>
      <c r="BV26" s="101">
        <v>4450.6000000000004</v>
      </c>
      <c r="BW26" s="101">
        <v>4566.03</v>
      </c>
      <c r="BX26" s="101">
        <v>4492.25</v>
      </c>
      <c r="BY26" s="101">
        <v>4113.83</v>
      </c>
      <c r="BZ26" s="101">
        <v>4502.96</v>
      </c>
      <c r="CA26" s="101">
        <v>4593.3999999999996</v>
      </c>
      <c r="CB26" s="101">
        <v>4968.25</v>
      </c>
      <c r="CC26" s="142">
        <v>53244.614799999996</v>
      </c>
      <c r="CD26" s="101">
        <v>4774.281500000001</v>
      </c>
      <c r="CE26" s="101">
        <v>4231.6400000000003</v>
      </c>
      <c r="CF26" s="101">
        <v>4593.3999999999996</v>
      </c>
      <c r="CG26" s="101">
        <v>5209.82</v>
      </c>
      <c r="CH26" s="101">
        <v>4538.66</v>
      </c>
      <c r="CI26" s="101">
        <v>4643.38</v>
      </c>
      <c r="CJ26" s="101">
        <v>4950.3999999999996</v>
      </c>
      <c r="CK26" s="101">
        <v>4949.9629999999988</v>
      </c>
      <c r="CL26" s="101">
        <v>4967.0600000000004</v>
      </c>
      <c r="CM26" s="101">
        <v>5362.6103999999987</v>
      </c>
      <c r="CN26" s="101">
        <v>5288.36</v>
      </c>
      <c r="CO26" s="101">
        <v>5794.872800000001</v>
      </c>
      <c r="CP26" s="142">
        <v>59304.447700000004</v>
      </c>
      <c r="CQ26" s="101">
        <v>5678.4204000000009</v>
      </c>
      <c r="CR26" s="101">
        <v>5092.0636000000004</v>
      </c>
      <c r="CS26" s="101">
        <v>5338.9637999999968</v>
      </c>
      <c r="CT26" s="101">
        <v>5141.2591999999995</v>
      </c>
      <c r="CU26" s="101">
        <v>5524.152</v>
      </c>
      <c r="CV26" s="101">
        <v>5388.4784</v>
      </c>
      <c r="CW26" s="101">
        <v>5662.6386000000011</v>
      </c>
      <c r="CX26" s="101">
        <v>5847.5889999999999</v>
      </c>
      <c r="CY26" s="101">
        <v>5389.4818000000005</v>
      </c>
      <c r="CZ26" s="101">
        <v>6019.1936000000005</v>
      </c>
      <c r="DA26" s="101">
        <v>5971.7031999999972</v>
      </c>
      <c r="DB26" s="101">
        <v>6455.4001527445034</v>
      </c>
      <c r="DC26" s="142">
        <v>67509.343752744491</v>
      </c>
      <c r="DD26" s="101">
        <v>6451.4849999999997</v>
      </c>
      <c r="DE26" s="101">
        <v>5923.5167999999958</v>
      </c>
      <c r="DF26" s="101">
        <v>6109.2733999999991</v>
      </c>
      <c r="DG26" s="101">
        <v>5670.9905999999964</v>
      </c>
      <c r="DH26" s="101">
        <v>6059.0396000000019</v>
      </c>
      <c r="DI26" s="101">
        <v>6011.5492000000022</v>
      </c>
      <c r="DJ26" s="101">
        <v>6433.1337999999987</v>
      </c>
      <c r="DK26" s="101">
        <v>6370.8881999999994</v>
      </c>
      <c r="DL26" s="101">
        <v>5916.5916000000016</v>
      </c>
      <c r="DM26" s="101">
        <v>6402.8577999999989</v>
      </c>
      <c r="DN26" s="101">
        <v>6281.9742000000015</v>
      </c>
      <c r="DO26" s="101">
        <v>6365.9059999999981</v>
      </c>
      <c r="DP26" s="142">
        <v>73997.206199999986</v>
      </c>
      <c r="DQ26" s="101">
        <v>6591.1257999999971</v>
      </c>
      <c r="DR26" s="101">
        <v>5812.3713999999982</v>
      </c>
      <c r="DS26" s="101">
        <v>6038.3104000000003</v>
      </c>
      <c r="DT26" s="101">
        <v>5751.3959999999979</v>
      </c>
      <c r="DU26" s="101">
        <v>6111.8370000000023</v>
      </c>
      <c r="DV26" s="101">
        <v>5970.1893999999984</v>
      </c>
      <c r="DW26" s="101">
        <v>6522.9735999999984</v>
      </c>
      <c r="DX26" s="101">
        <v>6417.1559999999999</v>
      </c>
      <c r="DY26" s="101">
        <v>6183.9840000000004</v>
      </c>
      <c r="DZ26" s="101">
        <v>6645.0420000000004</v>
      </c>
      <c r="EA26" s="101">
        <v>6478.3680000000013</v>
      </c>
      <c r="EB26" s="101">
        <v>7086.7139999999999</v>
      </c>
      <c r="EC26" s="142">
        <v>75609.467599999989</v>
      </c>
      <c r="ED26" s="101">
        <v>6833.5859999999948</v>
      </c>
      <c r="EE26" s="101">
        <v>6300.1019999999999</v>
      </c>
      <c r="EF26" s="101">
        <v>6568.44</v>
      </c>
      <c r="EG26" s="101">
        <v>6556.902</v>
      </c>
      <c r="EH26" s="101">
        <v>6630.228000000001</v>
      </c>
      <c r="EI26" s="101">
        <v>6792.1679999999997</v>
      </c>
      <c r="EJ26" s="101">
        <v>7298.8559999999998</v>
      </c>
      <c r="EK26" s="101">
        <v>7478.7000000000007</v>
      </c>
      <c r="EL26" s="101">
        <v>7166.6220000000003</v>
      </c>
      <c r="EM26" s="101">
        <v>7482.2820000000002</v>
      </c>
      <c r="EN26" s="101">
        <v>7425.33</v>
      </c>
      <c r="EO26" s="101">
        <v>7938.329999999999</v>
      </c>
      <c r="EP26" s="142">
        <v>84471.546000000002</v>
      </c>
      <c r="EQ26" s="101">
        <v>7920.408000000004</v>
      </c>
      <c r="ER26" s="101">
        <v>7238.8920000000071</v>
      </c>
      <c r="ES26" s="101">
        <v>7474.6273999999994</v>
      </c>
      <c r="ET26" s="101">
        <v>7282.7003999999997</v>
      </c>
      <c r="EU26" s="101">
        <v>7717.2884999999987</v>
      </c>
      <c r="EV26" s="101">
        <v>7464.5855999999994</v>
      </c>
      <c r="EW26" s="101">
        <v>7874.9667000000009</v>
      </c>
      <c r="EX26" s="101">
        <v>8116.1700000000055</v>
      </c>
      <c r="EY26" s="101">
        <v>7655.0340000000033</v>
      </c>
      <c r="EZ26" s="101">
        <v>7978.1580000000031</v>
      </c>
      <c r="FA26" s="101">
        <v>7785.0899999999965</v>
      </c>
      <c r="FB26" s="101">
        <v>8446.992000000002</v>
      </c>
      <c r="FC26" s="142">
        <v>92954.912600000025</v>
      </c>
      <c r="FD26" s="101">
        <v>8378.5194539999902</v>
      </c>
      <c r="FE26" s="101">
        <v>8023.3140000000039</v>
      </c>
      <c r="FF26" s="101">
        <v>8106.6</v>
      </c>
      <c r="FG26" s="101">
        <v>7898.0519999999979</v>
      </c>
      <c r="FH26" s="101">
        <v>8083.7640000000019</v>
      </c>
      <c r="FI26" s="101">
        <v>8000.5260000000026</v>
      </c>
      <c r="FJ26" s="101">
        <v>8637.3189999999995</v>
      </c>
      <c r="FK26" s="101">
        <v>8873.1575999999986</v>
      </c>
      <c r="FL26" s="101">
        <v>8371.1947</v>
      </c>
      <c r="FM26" s="101">
        <v>9028.3904000000039</v>
      </c>
      <c r="FN26" s="101">
        <v>8794.3638999999948</v>
      </c>
      <c r="FO26" s="101">
        <v>8920.6827000000012</v>
      </c>
      <c r="FP26" s="142">
        <v>101115.88375399999</v>
      </c>
      <c r="FQ26" s="101">
        <v>9022.1623</v>
      </c>
      <c r="FR26" s="101">
        <v>8097.6890000000003</v>
      </c>
      <c r="FS26" s="101">
        <v>8630.0603999999985</v>
      </c>
      <c r="FT26" s="101">
        <v>8033.6451000000015</v>
      </c>
      <c r="FU26" s="101">
        <v>8591.0326000000005</v>
      </c>
      <c r="FV26" s="101">
        <v>8431.0418000000027</v>
      </c>
      <c r="FW26" s="101">
        <v>8993.3624000000018</v>
      </c>
      <c r="FX26" s="101">
        <v>9361.4850000000024</v>
      </c>
      <c r="FY26" s="101">
        <v>8703.500399999999</v>
      </c>
      <c r="FZ26" s="101">
        <v>9463.7970000000005</v>
      </c>
      <c r="GA26" s="101">
        <v>9405.5598000000027</v>
      </c>
      <c r="GB26" s="101">
        <v>10333.575000000001</v>
      </c>
      <c r="GC26" s="142">
        <v>107066.9108</v>
      </c>
      <c r="GD26" s="101">
        <v>10161.402300000002</v>
      </c>
      <c r="GE26" s="101">
        <v>9068.6042999999991</v>
      </c>
      <c r="GF26" s="101">
        <v>9302.0760000000046</v>
      </c>
      <c r="GG26" s="101">
        <v>9069.6436999999987</v>
      </c>
      <c r="GH26" s="101">
        <v>9369.241</v>
      </c>
      <c r="GI26" s="101">
        <v>8966.0213999999996</v>
      </c>
      <c r="GJ26" s="101">
        <v>9781.9610999999986</v>
      </c>
      <c r="GK26" s="101">
        <v>10003.613399999998</v>
      </c>
      <c r="GL26" s="101">
        <v>9437.6831999999977</v>
      </c>
      <c r="GM26" s="101">
        <v>10178.572799999998</v>
      </c>
      <c r="GN26" s="101">
        <v>9871.375799999998</v>
      </c>
      <c r="GO26" s="101">
        <v>10612.166399999995</v>
      </c>
      <c r="GP26" s="142">
        <v>115822.36139999998</v>
      </c>
      <c r="GQ26" s="101">
        <v>10506.104399999998</v>
      </c>
      <c r="GR26" s="101">
        <v>9812.6423999999988</v>
      </c>
      <c r="GS26" s="101">
        <v>10159.531799999999</v>
      </c>
      <c r="GT26" s="101">
        <v>10307.642400000001</v>
      </c>
      <c r="GU26" s="101">
        <v>10374.784200000002</v>
      </c>
      <c r="GV26" s="101">
        <v>10082.884999999998</v>
      </c>
      <c r="GW26" s="101">
        <v>11340.060599999995</v>
      </c>
      <c r="GX26" s="101">
        <v>11818.056500000004</v>
      </c>
      <c r="GY26" s="101">
        <v>11078.832900000001</v>
      </c>
      <c r="GZ26" s="101">
        <v>11977.913</v>
      </c>
      <c r="HA26" s="101">
        <v>11435.757000000001</v>
      </c>
      <c r="HB26" s="101">
        <v>12206.838299999999</v>
      </c>
      <c r="HC26" s="142">
        <v>131101.0485</v>
      </c>
      <c r="HD26" s="101">
        <v>12125.5362</v>
      </c>
      <c r="HE26" s="101">
        <v>11862.538</v>
      </c>
      <c r="HF26" s="101">
        <v>12341.8732</v>
      </c>
      <c r="HG26" s="101">
        <v>11228.905599999998</v>
      </c>
      <c r="HH26" s="101">
        <v>11556.208500000002</v>
      </c>
      <c r="HI26" s="101">
        <v>11334.170199999999</v>
      </c>
      <c r="HJ26" s="101">
        <v>12923.394999999997</v>
      </c>
      <c r="HK26" s="101">
        <v>13070.397999999999</v>
      </c>
      <c r="HL26" s="101">
        <v>12434.003399999991</v>
      </c>
      <c r="HM26" s="101">
        <v>12966.824399999998</v>
      </c>
      <c r="HN26" s="101">
        <v>12898.911</v>
      </c>
      <c r="HO26" s="101">
        <v>13985.407999999999</v>
      </c>
      <c r="HP26" s="142">
        <v>148728.1715</v>
      </c>
      <c r="HQ26" s="101">
        <v>13830.666599999999</v>
      </c>
      <c r="HR26" s="101">
        <v>12648.472200000006</v>
      </c>
      <c r="HS26" s="101">
        <v>10685.4002</v>
      </c>
      <c r="HT26" s="101">
        <v>12308.331199999999</v>
      </c>
      <c r="HU26" s="101">
        <v>13465.476600000004</v>
      </c>
      <c r="HV26" s="101">
        <v>13104.452799999997</v>
      </c>
      <c r="HW26" s="101">
        <v>13104.881999999998</v>
      </c>
      <c r="HX26" s="101">
        <v>13836.7125</v>
      </c>
      <c r="HY26" s="101">
        <v>14055.1441</v>
      </c>
      <c r="HZ26" s="101">
        <v>13388.9175</v>
      </c>
      <c r="IA26" s="101">
        <v>13141.26</v>
      </c>
      <c r="IB26" s="101">
        <v>14271.157499999999</v>
      </c>
      <c r="IC26" s="142">
        <v>157840.8732</v>
      </c>
      <c r="ID26" s="101">
        <v>14461.934999999999</v>
      </c>
      <c r="IE26" s="101">
        <v>13342.26</v>
      </c>
      <c r="IF26" s="101">
        <v>14258.9175</v>
      </c>
      <c r="IG26" s="101">
        <v>13527.112499999999</v>
      </c>
      <c r="IH26" s="101">
        <v>13535.5605</v>
      </c>
      <c r="II26" s="101">
        <v>13285.77</v>
      </c>
      <c r="IJ26" s="101">
        <v>14427.002899999998</v>
      </c>
      <c r="IK26" s="101">
        <v>14875.984199999997</v>
      </c>
      <c r="IL26" s="101">
        <v>13957.089300000001</v>
      </c>
      <c r="IM26" s="101">
        <v>14491.561700000002</v>
      </c>
      <c r="IN26" s="101">
        <v>14271.926900000002</v>
      </c>
      <c r="IO26" s="101">
        <v>15544.190200000001</v>
      </c>
      <c r="IP26" s="142">
        <v>169979.3107</v>
      </c>
      <c r="IQ26" s="101">
        <f>+IFERROR(IF(ISTEXT(IQ$5)=FALSE,(INDEX(OSIT!$1:$1048576,MATCH(Ositran!$B26,OSIT!$A:$A,0),MATCH(Ositran!IQ$5,OSIT!$1:$1,0)))/1000,SUM(IE26:IP26)),"")</f>
        <v>15493.5165</v>
      </c>
      <c r="IR26" s="101">
        <f>+IFERROR(IF(ISTEXT(IR$5)=FALSE,(INDEX(OSIT!$1:$1048576,MATCH(Ositran!$B26,OSIT!$A:$A,0),MATCH(Ositran!IR$5,OSIT!$1:$1,0)))/1000,SUM(IF26:IQ26)),"")</f>
        <v>13920.298699999999</v>
      </c>
      <c r="IS26" s="101">
        <f>+IFERROR(IF(ISTEXT(IS$5)=FALSE,(INDEX(OSIT!$1:$1048576,MATCH(Ositran!$B26,OSIT!$A:$A,0),MATCH(Ositran!IS$5,OSIT!$1:$1,0)))/1000,SUM(IG26:IR26)),"")</f>
        <v>15115.0923</v>
      </c>
      <c r="IT26" s="101">
        <f>+IFERROR(IF(ISTEXT(IT$5)=FALSE,(INDEX(OSIT!$1:$1048576,MATCH(Ositran!$B26,OSIT!$A:$A,0),MATCH(Ositran!IT$5,OSIT!$1:$1,0)))/1000,SUM(IH26:IS26)),"")</f>
        <v>13757.3513</v>
      </c>
      <c r="IU26" s="101">
        <f>+IFERROR(IF(ISTEXT(IU$5)=FALSE,(INDEX(OSIT!$1:$1048576,MATCH(Ositran!$B26,OSIT!$A:$A,0),MATCH(Ositran!IU$5,OSIT!$1:$1,0)))/1000,SUM(II26:IT26)),"")</f>
        <v>14429.815399999999</v>
      </c>
      <c r="IV26" s="101">
        <f>+IFERROR(IF(ISTEXT(IV$5)=FALSE,(INDEX(OSIT!$1:$1048576,MATCH(Ositran!$B26,OSIT!$A:$A,0),MATCH(Ositran!IV$5,OSIT!$1:$1,0)))/1000,SUM(IJ26:IU26)),"")</f>
        <v>13826.143099999999</v>
      </c>
      <c r="IW26" s="101">
        <f>+IFERROR(IF(ISTEXT(IW$5)=FALSE,(INDEX(OSIT!$1:$1048576,MATCH(Ositran!$B26,OSIT!$A:$A,0),MATCH(Ositran!IW$5,OSIT!$1:$1,0)))/1000,SUM(IK26:IV26)),"")</f>
        <v>15130.148200000011</v>
      </c>
      <c r="IX26" s="101">
        <f>+IFERROR(IF(ISTEXT(IX$5)=FALSE,(INDEX(OSIT!$1:$1048576,MATCH(Ositran!$B26,OSIT!$A:$A,0),MATCH(Ositran!IX$5,OSIT!$1:$1,0)))/1000,SUM(IL26:IW26)),"")</f>
        <v>15681.081300000002</v>
      </c>
      <c r="IY26" s="101">
        <f>+IFERROR(IF(ISTEXT(IY$5)=FALSE,(INDEX(OSIT!$1:$1048576,MATCH(Ositran!$B26,OSIT!$A:$A,0),MATCH(Ositran!IY$5,OSIT!$1:$1,0)))/1000,SUM(IM26:IX26)),"")</f>
        <v>14441.776699999999</v>
      </c>
      <c r="IZ26" s="101">
        <f>+IFERROR(IF(ISTEXT(IZ$5)=FALSE,(INDEX(OSIT!$1:$1048576,MATCH(Ositran!$B26,OSIT!$A:$A,0),MATCH(Ositran!IZ$5,OSIT!$1:$1,0)))/1000,SUM(IN26:IY26)),"")</f>
        <v>15479.0072</v>
      </c>
      <c r="JA26" s="101">
        <f>+IFERROR(IF(ISTEXT(JA$5)=FALSE,(INDEX(OSIT!$1:$1048576,MATCH(Ositran!$B26,OSIT!$A:$A,0),MATCH(Ositran!JA$5,OSIT!$1:$1,0)))/1000,SUM(IO26:IZ26)),"")</f>
        <v>15122.859400000001</v>
      </c>
      <c r="JB26" s="101">
        <f>+IFERROR(IF(ISTEXT(JB$5)=FALSE,(INDEX(OSIT!$1:$1048576,MATCH(Ositran!$B26,OSIT!$A:$A,0),MATCH(Ositran!JB$5,OSIT!$1:$1,0)))/1000,SUM(IP26:JA26)),"")</f>
        <v>16175.787199999999</v>
      </c>
      <c r="JC26" s="142">
        <f>+IFERROR(IF(ISTEXT(JC$5)=FALSE,(INDEX(OSIT!$1:$1048576,MATCH(Ositran!$B26,OSIT!$A:$A,0),MATCH(Ositran!JC$5,OSIT!$1:$1,0)))/1000,SUM(IQ26:JB26)),"")</f>
        <v>178572.87730000002</v>
      </c>
      <c r="JD26" s="101">
        <f>+IFERROR(IF(ISTEXT(JD$5)=FALSE,(INDEX(OSIT!$1:$1048576,MATCH(Ositran!$B26,OSIT!$A:$A,0),MATCH(Ositran!JD$5,OSIT!$1:$1,0)))/1000,SUM(IR26:JC26)),"")</f>
        <v>16056.260199999999</v>
      </c>
      <c r="JE26" s="101">
        <f>+IFERROR(IF(ISTEXT(JE$5)=FALSE,(INDEX(OSIT!$1:$1048576,MATCH(Ositran!$B26,OSIT!$A:$A,0),MATCH(Ositran!JE$5,OSIT!$1:$1,0)))/1000,SUM(IS26:JD26)),"")</f>
        <v>15772.018199999999</v>
      </c>
      <c r="JF26" s="101">
        <f>+IFERROR(IF(ISTEXT(JF$5)=FALSE,(INDEX(OSIT!$1:$1048576,MATCH(Ositran!$B26,OSIT!$A:$A,0),MATCH(Ositran!JF$5,OSIT!$1:$1,0)))/1000,SUM(IT26:JE26)),"")</f>
        <v>11151.41</v>
      </c>
      <c r="JG26" s="101">
        <f>+IFERROR(IF(ISTEXT(JG$5)=FALSE,(INDEX(OSIT!$1:$1048576,MATCH(Ositran!$B26,OSIT!$A:$A,0),MATCH(Ositran!JG$5,OSIT!$1:$1,0)))/1000,SUM(IU26:JF26)),"")</f>
        <v>6077.1935000000003</v>
      </c>
      <c r="JH26" s="101">
        <f>+IFERROR(IF(ISTEXT(JH$5)=FALSE,(INDEX(OSIT!$1:$1048576,MATCH(Ositran!$B26,OSIT!$A:$A,0),MATCH(Ositran!JH$5,OSIT!$1:$1,0)))/1000,SUM(IV26:JG26)),"")</f>
        <v>2112.7285999999999</v>
      </c>
      <c r="JI26" s="101">
        <f>+IFERROR(IF(ISTEXT(JI$5)=FALSE,(INDEX(OSIT!$1:$1048576,MATCH(Ositran!$B26,OSIT!$A:$A,0),MATCH(Ositran!JI$5,OSIT!$1:$1,0)))/1000,SUM(IW26:JH26)),"")</f>
        <v>0</v>
      </c>
      <c r="JJ26" s="101">
        <f>+IFERROR(IF(ISTEXT(JJ$5)=FALSE,(INDEX(OSIT!$1:$1048576,MATCH(Ositran!$B26,OSIT!$A:$A,0),MATCH(Ositran!JJ$5,OSIT!$1:$1,0)))/1000,SUM(IX26:JI26)),"")</f>
        <v>14038.7816</v>
      </c>
      <c r="JK26" s="101">
        <f>+IFERROR(IF(ISTEXT(JK$5)=FALSE,(INDEX(OSIT!$1:$1048576,MATCH(Ositran!$B26,OSIT!$A:$A,0),MATCH(Ositran!JK$5,OSIT!$1:$1,0)))/1000,SUM(IY26:JJ26)),"")</f>
        <v>14184.5985</v>
      </c>
      <c r="JL26" s="101">
        <f>+IFERROR(IF(ISTEXT(JL$5)=FALSE,(INDEX(OSIT!$1:$1048576,MATCH(Ositran!$B26,OSIT!$A:$A,0),MATCH(Ositran!JL$5,OSIT!$1:$1,0)))/1000,SUM(IZ26:JK26)),"")</f>
        <v>14310.545400000001</v>
      </c>
      <c r="JM26" s="101">
        <f>+IFERROR(IF(ISTEXT(JM$5)=FALSE,(INDEX(OSIT!$1:$1048576,MATCH(Ositran!$B26,OSIT!$A:$A,0),MATCH(Ositran!JM$5,OSIT!$1:$1,0)))/1000,SUM(JA26:JL26)),"")</f>
        <v>15988.9221</v>
      </c>
      <c r="JN26" s="101">
        <f>+IFERROR(IF(ISTEXT(JN$5)=FALSE,(INDEX(OSIT!$1:$1048576,MATCH(Ositran!$B26,OSIT!$A:$A,0),MATCH(Ositran!JN$5,OSIT!$1:$1,0)))/1000,SUM(JB26:JM26)),"")</f>
        <v>16318.6407</v>
      </c>
      <c r="JO26" s="101">
        <f>+IFERROR(IF(ISTEXT(JO$5)=FALSE,(INDEX(OSIT!$1:$1048576,MATCH(Ositran!$B26,OSIT!$A:$A,0),MATCH(Ositran!JO$5,OSIT!$1:$1,0)))/1000,SUM(JC26:JN26)),"")</f>
        <v>16805.215800000002</v>
      </c>
      <c r="JP26" s="142">
        <f>+IFERROR(IF(ISTEXT(JP$5)=FALSE,(INDEX(OSIT!$1:$1048576,MATCH(Ositran!$B26,OSIT!$A:$A,0),MATCH(Ositran!JP$5,OSIT!$1:$1,0)))/1000,SUM(JD26:JO26)),"")</f>
        <v>142816.31460000001</v>
      </c>
      <c r="JQ26" s="101">
        <f>+IFERROR(IF(ISTEXT(JQ$5)=FALSE,(INDEX(OSIT!$1:$1048576,MATCH(Ositran!$B26,OSIT!$A:$A,0),MATCH(Ositran!JQ$5,OSIT!$1:$1,0)))/1000,SUM(JE26:JP26)),"")</f>
        <v>17304.1839</v>
      </c>
      <c r="JR26" s="101">
        <f>+IFERROR(IF(ISTEXT(JR$5)=FALSE,(INDEX(OSIT!$1:$1048576,MATCH(Ositran!$B26,OSIT!$A:$A,0),MATCH(Ositran!JR$5,OSIT!$1:$1,0)))/1000,SUM(JF26:JQ26)),"")</f>
        <v>13102.210999999999</v>
      </c>
      <c r="JS26" s="101">
        <f>+IFERROR(IF(ISTEXT(JS$5)=FALSE,(INDEX(OSIT!$1:$1048576,MATCH(Ositran!$B26,OSIT!$A:$A,0),MATCH(Ositran!JS$5,OSIT!$1:$1,0)))/1000,SUM(JG26:JR26)),"")</f>
        <v>15681.196</v>
      </c>
      <c r="JT26" s="101">
        <f>+IFERROR(IF(ISTEXT(JT$5)=FALSE,(INDEX(OSIT!$1:$1048576,MATCH(Ositran!$B26,OSIT!$A:$A,0),MATCH(Ositran!JT$5,OSIT!$1:$1,0)))/1000,SUM(JH26:JS26)),"")</f>
        <v>15135.772999999999</v>
      </c>
      <c r="JU26" s="101">
        <f>+IFERROR(IF(ISTEXT(JU$5)=FALSE,(INDEX(OSIT!$1:$1048576,MATCH(Ositran!$B26,OSIT!$A:$A,0),MATCH(Ositran!JU$5,OSIT!$1:$1,0)))/1000,SUM(JI26:JT26)),"")</f>
        <v>16745.421999999999</v>
      </c>
      <c r="JV26" s="101">
        <f>+IFERROR(IF(ISTEXT(JV$5)=FALSE,(INDEX(OSIT!$1:$1048576,MATCH(Ositran!$B26,OSIT!$A:$A,0),MATCH(Ositran!JV$5,OSIT!$1:$1,0)))/1000,SUM(JJ26:JU26)),"")</f>
        <v>16748.864099999999</v>
      </c>
      <c r="JW26" s="101">
        <f>+IFERROR(IF(ISTEXT(JW$5)=FALSE,(INDEX(OSIT!$1:$1048576,MATCH(Ositran!$B26,OSIT!$A:$A,0),MATCH(Ositran!JW$5,OSIT!$1:$1,0)))/1000,SUM(JK26:JV26)),"")</f>
        <v>19233.022499999999</v>
      </c>
      <c r="JX26" s="101">
        <f>+IFERROR(IF(ISTEXT(JX$5)=FALSE,(INDEX(OSIT!$1:$1048576,MATCH(Ositran!$B26,OSIT!$A:$A,0),MATCH(Ositran!JX$5,OSIT!$1:$1,0)))/1000,SUM(JL26:JW26)),"")</f>
        <v>20558.438999999998</v>
      </c>
      <c r="JY26" s="101">
        <f>+IFERROR(IF(ISTEXT(JY$5)=FALSE,(INDEX(OSIT!$1:$1048576,MATCH(Ositran!$B26,OSIT!$A:$A,0),MATCH(Ositran!JY$5,OSIT!$1:$1,0)))/1000,SUM(JM26:JX26)),"")</f>
        <v>19783.953000000001</v>
      </c>
      <c r="JZ26" s="101">
        <f>+IFERROR(IF(ISTEXT(JZ$5)=FALSE,(INDEX(OSIT!$1:$1048576,MATCH(Ositran!$B26,OSIT!$A:$A,0),MATCH(Ositran!JZ$5,OSIT!$1:$1,0)))/1000,SUM(JN26:JY26)),"")</f>
        <v>20899.809000000001</v>
      </c>
      <c r="KA26" s="101">
        <f>+IFERROR(IF(ISTEXT(KA$5)=FALSE,(INDEX(OSIT!$1:$1048576,MATCH(Ositran!$B26,OSIT!$A:$A,0),MATCH(Ositran!KA$5,OSIT!$1:$1,0)))/1000,SUM(JO26:JZ26)),"")</f>
        <v>19970.892</v>
      </c>
      <c r="KB26" s="101">
        <f>+IFERROR(IF(ISTEXT(KB$5)=FALSE,(INDEX(OSIT!$1:$1048576,MATCH(Ositran!$B26,OSIT!$A:$A,0),MATCH(Ositran!KB$5,OSIT!$1:$1,0)))/1000,SUM(JP26:KA26)),"")</f>
        <v>21453.093000000001</v>
      </c>
      <c r="KC26" s="142">
        <f>+IFERROR(IF(ISTEXT(KC$5)=FALSE,(INDEX(OSIT!$1:$1048576,MATCH(Ositran!$B26,OSIT!$A:$A,0),MATCH(Ositran!KC$5,OSIT!$1:$1,0)))/1000,SUM(JQ26:KB26)),"")</f>
        <v>216616.8585</v>
      </c>
      <c r="KD26" s="101">
        <f>+IFERROR(IF(ISTEXT(KD$5)=FALSE,(INDEX(OSIT!$1:$1048576,MATCH(Ositran!$B26,OSIT!$A:$A,0),MATCH(Ositran!KD$5,OSIT!$1:$1,0)))/1000,SUM(JR26:KC26)),"")</f>
        <v>20368.439999999999</v>
      </c>
      <c r="KE26" s="101">
        <f>+IFERROR(IF(ISTEXT(KE$5)=FALSE,(INDEX(OSIT!$1:$1048576,MATCH(Ositran!$B26,OSIT!$A:$A,0),MATCH(Ositran!KE$5,OSIT!$1:$1,0)))/1000,SUM(JS26:KD26)),"")</f>
        <v>19401.786</v>
      </c>
      <c r="KF26" s="101">
        <f>+IFERROR(IF(ISTEXT(KF$5)=FALSE,(INDEX(OSIT!$1:$1048576,MATCH(Ositran!$B26,OSIT!$A:$A,0),MATCH(Ositran!KF$5,OSIT!$1:$1,0)))/1000,SUM(JT26:KE26)),"")</f>
        <v>19392.543000000001</v>
      </c>
      <c r="KG26" s="101">
        <f>+IFERROR(IF(ISTEXT(KG$5)=FALSE,(INDEX(OSIT!$1:$1048576,MATCH(Ositran!$B26,OSIT!$A:$A,0),MATCH(Ositran!KG$5,OSIT!$1:$1,0)))/1000,SUM(JU26:KF26)),"")</f>
        <v>18497.322</v>
      </c>
      <c r="KH26" s="101">
        <f>+IFERROR(IF(ISTEXT(KH$5)=FALSE,(INDEX(OSIT!$1:$1048576,MATCH(Ositran!$B26,OSIT!$A:$A,0),MATCH(Ositran!KH$5,OSIT!$1:$1,0)))/1000,SUM(JV26:KG26)),"")</f>
        <v>20057.409</v>
      </c>
      <c r="KI26" s="101">
        <f>+IFERROR(IF(ISTEXT(KI$5)=FALSE,(INDEX(OSIT!$1:$1048576,MATCH(Ositran!$B26,OSIT!$A:$A,0),MATCH(Ositran!KI$5,OSIT!$1:$1,0)))/1000,SUM(JW26:KH26)),"")</f>
        <v>18950.066999999999</v>
      </c>
      <c r="KJ26" s="101">
        <f>+IFERROR(IF(ISTEXT(KJ$5)=FALSE,(INDEX(OSIT!$1:$1048576,MATCH(Ositran!$B26,OSIT!$A:$A,0),MATCH(Ositran!KJ$5,OSIT!$1:$1,0)))/1000,SUM(JX26:KI26)),"")</f>
        <v>20776.999500000002</v>
      </c>
      <c r="KK26" s="101">
        <f>+IFERROR(IF(ISTEXT(KK$5)=FALSE,(INDEX(OSIT!$1:$1048576,MATCH(Ositran!$B26,OSIT!$A:$A,0),MATCH(Ositran!KK$5,OSIT!$1:$1,0)))/1000,SUM(JY26:KJ26)),"")</f>
        <v>21786.35</v>
      </c>
      <c r="KL26" s="101">
        <f>+IFERROR(IF(ISTEXT(KL$5)=FALSE,(INDEX(OSIT!$1:$1048576,MATCH(Ositran!$B26,OSIT!$A:$A,0),MATCH(Ositran!KL$5,OSIT!$1:$1,0)))/1000,SUM(JZ26:KK26)),"")</f>
        <v>20897.6155</v>
      </c>
      <c r="KM26" s="101">
        <f>+IFERROR(IF(ISTEXT(KM$5)=FALSE,(INDEX(OSIT!$1:$1048576,MATCH(Ositran!$B26,OSIT!$A:$A,0),MATCH(Ositran!KM$5,OSIT!$1:$1,0)))/1000,SUM(KA26:KL26)),"")</f>
        <v>21837.991999999998</v>
      </c>
      <c r="KN26" s="101">
        <f>+IFERROR(IF(ISTEXT(KN$5)=FALSE,(INDEX(OSIT!$1:$1048576,MATCH(Ositran!$B26,OSIT!$A:$A,0),MATCH(Ositran!KN$5,OSIT!$1:$1,0)))/1000,SUM(KB26:KM26)),"")</f>
        <v>20266.074499999999</v>
      </c>
      <c r="KO26" s="101">
        <f>+IFERROR(IF(ISTEXT(KO$5)=FALSE,(INDEX(OSIT!$1:$1048576,MATCH(Ositran!$B26,OSIT!$A:$A,0),MATCH(Ositran!KO$5,OSIT!$1:$1,0)))/1000,SUM(KC26:KN26)),"")</f>
        <v>20966.918000000001</v>
      </c>
      <c r="KP26" s="142">
        <f>+IFERROR(IF(ISTEXT(KP$5)=FALSE,(INDEX(OSIT!$1:$1048576,MATCH(Ositran!$B26,OSIT!$A:$A,0),MATCH(Ositran!KP$5,OSIT!$1:$1,0)))/1000,SUM(KD26:KO26)),"")</f>
        <v>243199.5165</v>
      </c>
      <c r="KQ26" s="101">
        <f>+IFERROR(IF(ISTEXT(KQ$5)=FALSE,(INDEX(OSIT!$1:$1048576,MATCH(Ositran!$B26,OSIT!$A:$A,0),MATCH(Ositran!KQ$5,OSIT!$1:$1,0)))/1000,SUM(KE26:KP26)),"")</f>
        <v>20408.251499999998</v>
      </c>
      <c r="KR26" s="101">
        <f>+IFERROR(IF(ISTEXT(KR$5)=FALSE,(INDEX(OSIT!$1:$1048576,MATCH(Ositran!$B26,OSIT!$A:$A,0),MATCH(Ositran!KR$5,OSIT!$1:$1,0)))/1000,SUM(KF26:KQ26)),"")</f>
        <v>19686.641</v>
      </c>
      <c r="KS26" s="101">
        <f>+IFERROR(IF(ISTEXT(KS$5)=FALSE,(INDEX(OSIT!$1:$1048576,MATCH(Ositran!$B26,OSIT!$A:$A,0),MATCH(Ositran!KS$5,OSIT!$1:$1,0)))/1000,SUM(KG26:KR26)),"")</f>
        <v>19242.439999999999</v>
      </c>
      <c r="KT26" s="101">
        <f>+IFERROR(IF(ISTEXT(KT$5)=FALSE,(INDEX(OSIT!$1:$1048576,MATCH(Ositran!$B26,OSIT!$A:$A,0),MATCH(Ositran!KT$5,OSIT!$1:$1,0)))/1000,SUM(KH26:KS26)),"")</f>
        <v>19065.341</v>
      </c>
      <c r="KU26" s="101">
        <f>+IFERROR(IF(ISTEXT(KU$5)=FALSE,(INDEX(OSIT!$1:$1048576,MATCH(Ositran!$B26,OSIT!$A:$A,0),MATCH(Ositran!KU$5,OSIT!$1:$1,0)))/1000,SUM(KI26:KT26)),"")</f>
        <v>19153.577000000001</v>
      </c>
      <c r="KV26" s="101">
        <f>+IFERROR(IF(ISTEXT(KV$5)=FALSE,(INDEX(OSIT!$1:$1048576,MATCH(Ositran!$B26,OSIT!$A:$A,0),MATCH(Ositran!KV$5,OSIT!$1:$1,0)))/1000,SUM(KJ26:KU26)),"")</f>
        <v>19464.36</v>
      </c>
      <c r="KW26" s="101">
        <f>+IFERROR(IF(ISTEXT(KW$5)=FALSE,(INDEX(OSIT!$1:$1048576,MATCH(Ositran!$B26,OSIT!$A:$A,0),MATCH(Ositran!KW$5,OSIT!$1:$1,0)))/1000,SUM(KK26:KV26)),"")</f>
        <v>21055.009699999999</v>
      </c>
      <c r="KX26" s="101">
        <f>+IFERROR(IF(ISTEXT(KX$5)=FALSE,(INDEX(OSIT!$1:$1048576,MATCH(Ositran!$B26,OSIT!$A:$A,0),MATCH(Ositran!KX$5,OSIT!$1:$1,0)))/1000,SUM(KL26:KW26)),"")</f>
        <v>21836.232</v>
      </c>
      <c r="KY26" s="101">
        <f>+IFERROR(IF(ISTEXT(KY$5)=FALSE,(INDEX(OSIT!$1:$1048576,MATCH(Ositran!$B26,OSIT!$A:$A,0),MATCH(Ositran!KY$5,OSIT!$1:$1,0)))/1000,SUM(KM26:KX26)),"")</f>
        <v>20805.513300000002</v>
      </c>
      <c r="KZ26" s="101">
        <f>+IFERROR(IF(ISTEXT(KZ$5)=FALSE,(INDEX(OSIT!$1:$1048576,MATCH(Ositran!$B26,OSIT!$A:$A,0),MATCH(Ositran!KZ$5,OSIT!$1:$1,0)))/1000,SUM(KN26:KY26)),"")</f>
        <v>21787.573499999999</v>
      </c>
      <c r="LA26" s="101">
        <f>+IFERROR(IF(ISTEXT(LA$5)=FALSE,(INDEX(OSIT!$1:$1048576,MATCH(Ositran!$B26,OSIT!$A:$A,0),MATCH(Ositran!LA$5,OSIT!$1:$1,0)))/1000,SUM(KO26:KZ26)),"")</f>
        <v>21713.590800000002</v>
      </c>
      <c r="LB26" s="101">
        <f>+IFERROR(IF(ISTEXT(LB$5)=FALSE,(INDEX(OSIT!$1:$1048576,MATCH(Ositran!$B26,OSIT!$A:$A,0),MATCH(Ositran!LB$5,OSIT!$1:$1,0)))/1000,SUM(KP26:LA26)),"")</f>
        <v>22294.661399999997</v>
      </c>
      <c r="LC26" s="142">
        <f>+IFERROR(IF(ISTEXT(LC$5)=FALSE,(INDEX(OSIT!$1:$1048576,MATCH(Ositran!$B26,OSIT!$A:$A,0),MATCH(Ositran!LC$5,OSIT!$1:$1,0)))/1000,SUM(KQ26:LB26)),"")</f>
        <v>246513.1912</v>
      </c>
      <c r="LD26" s="101">
        <f>+IFERROR(IF(ISTEXT(LD$5)=FALSE,(INDEX(OSIT!$1:$1048576,MATCH(Ositran!$B26,OSIT!$A:$A,0),MATCH(Ositran!LD$5,OSIT!$1:$1,0)))/1000,SUM(KR26:LC26)),"")</f>
        <v>22704.84810000001</v>
      </c>
      <c r="LE26" s="101">
        <f>+IFERROR(IF(ISTEXT(LE$5)=FALSE,(INDEX(OSIT!$1:$1048576,MATCH(Ositran!$B26,OSIT!$A:$A,0),MATCH(Ositran!LE$5,OSIT!$1:$1,0)))/1000,SUM(KS26:LD26)),"")</f>
        <v>21266.7048</v>
      </c>
      <c r="LF26" s="101">
        <f>+IFERROR(IF(ISTEXT(LF$5)=FALSE,(INDEX(OSIT!$1:$1048576,MATCH(Ositran!$B26,OSIT!$A:$A,0),MATCH(Ositran!LF$5,OSIT!$1:$1,0)))/1000,SUM(KT26:LE26)),"")</f>
        <v>21352.607100000001</v>
      </c>
      <c r="LG26" s="101">
        <f>+IFERROR(IF(ISTEXT(LG$5)=FALSE,(INDEX(OSIT!$1:$1048576,MATCH(Ositran!$B26,OSIT!$A:$A,0),MATCH(Ositran!LG$5,OSIT!$1:$1,0)))/1000,SUM(KU26:LF26)),"")</f>
        <v>20303.919900000008</v>
      </c>
      <c r="LH26" s="101">
        <f>+IFERROR(IF(ISTEXT(LH$5)=FALSE,(INDEX(OSIT!$1:$1048576,MATCH(Ositran!$B26,OSIT!$A:$A,0),MATCH(Ositran!LH$5,OSIT!$1:$1,0)))/1000,SUM(KV26:LG26)),"")</f>
        <v>21859.843499999999</v>
      </c>
      <c r="LI26" s="101">
        <f>+IFERROR(IF(ISTEXT(LI$5)=FALSE,(INDEX(OSIT!$1:$1048576,MATCH(Ositran!$B26,OSIT!$A:$A,0),MATCH(Ositran!LI$5,OSIT!$1:$1,0)))/1000,SUM(KW26:LH26)),"")</f>
        <v>20809.790100000009</v>
      </c>
      <c r="LJ26" s="101">
        <f>+IFERROR(IF(ISTEXT(LJ$5)=FALSE,(INDEX(OSIT!$1:$1048576,MATCH(Ositran!$B26,OSIT!$A:$A,0),MATCH(Ositran!LJ$5,OSIT!$1:$1,0)))/1000,SUM(KX26:LI26)),"")</f>
        <v>23409.083300000002</v>
      </c>
      <c r="LK26" s="101">
        <f>+IFERROR(IF(ISTEXT(LK$5)=FALSE,(INDEX(OSIT!$1:$1048576,MATCH(Ositran!$B26,OSIT!$A:$A,0),MATCH(Ositran!LK$5,OSIT!$1:$1,0)))/1000,SUM(KY26:LJ26)),"")</f>
        <v>24186.552</v>
      </c>
      <c r="LL26" s="101">
        <f>+IFERROR(IF(ISTEXT(LL$5)=FALSE,(INDEX(OSIT!$1:$1048576,MATCH(Ositran!$B26,OSIT!$A:$A,0),MATCH(Ositran!LL$5,OSIT!$1:$1,0)))/1000,SUM(KZ26:LK26)),"")</f>
        <v>22461.9408</v>
      </c>
      <c r="LM26" s="101">
        <f>+IFERROR(IF(ISTEXT(LM$5)=FALSE,(INDEX(OSIT!$1:$1048576,MATCH(Ositran!$B26,OSIT!$A:$A,0),MATCH(Ositran!LM$5,OSIT!$1:$1,0)))/1000,SUM(LA26:LL26)),"")</f>
        <v>23771.383999999998</v>
      </c>
      <c r="LN26" s="101">
        <f>+IFERROR(IF(ISTEXT(LN$5)=FALSE,(INDEX(OSIT!$1:$1048576,MATCH(Ositran!$B26,OSIT!$A:$A,0),MATCH(Ositran!LN$5,OSIT!$1:$1,0)))/1000,SUM(LB26:LM26)),"")</f>
        <v>24534.463199999998</v>
      </c>
      <c r="LO26" s="101">
        <f>+IFERROR(IF(ISTEXT(LO$5)=FALSE,(INDEX(OSIT!$1:$1048576,MATCH(Ositran!$B26,OSIT!$A:$A,0),MATCH(Ositran!LO$5,OSIT!$1:$1,0)))/1000,SUM(LC26:LN26)),"")</f>
        <v>25679.576000000001</v>
      </c>
      <c r="LP26" s="142">
        <f>+IFERROR(IF(ISTEXT(LP$5)=FALSE,(INDEX(OSIT!$1:$1048576,MATCH(Ositran!$B26,OSIT!$A:$A,0),MATCH(Ositran!LP$5,OSIT!$1:$1,0)))/1000,SUM(LD26:LO26)),"")</f>
        <v>272340.71280000004</v>
      </c>
      <c r="LQ26" s="101">
        <f>+IFERROR(IF(ISTEXT(LQ$5)=FALSE,(INDEX(OSIT!$1:$1048576,MATCH(Ositran!$B26,OSIT!$A:$A,0),MATCH(Ositran!LQ$5,OSIT!$1:$1,0)))/1000,SUM(LE26:LP26)),"")</f>
        <v>26035.88</v>
      </c>
      <c r="LR26" s="101">
        <f>+IFERROR(IF(ISTEXT(LR$5)=FALSE,(INDEX(OSIT!$1:$1048576,MATCH(Ositran!$B26,OSIT!$A:$A,0),MATCH(Ositran!LR$5,OSIT!$1:$1,0)))/1000,SUM(LF26:LQ26)),"")</f>
        <v>20702.676800000001</v>
      </c>
      <c r="LS26" s="101">
        <f>+IFERROR(IF(ISTEXT(LS$5)=FALSE,(INDEX(OSIT!$1:$1048576,MATCH(Ositran!$B26,OSIT!$A:$A,0),MATCH(Ositran!LS$5,OSIT!$1:$1,0)))/1000,SUM(LG26:LR26)),"")</f>
        <v>24665.9192</v>
      </c>
      <c r="LT26" s="101">
        <f>+IFERROR(IF(ISTEXT(LT$5)=FALSE,(INDEX(OSIT!$1:$1048576,MATCH(Ositran!$B26,OSIT!$A:$A,0),MATCH(Ositran!LT$5,OSIT!$1:$1,0)))/1000,SUM(LH26:LS26)),"")</f>
        <v>23433.706399999999</v>
      </c>
      <c r="LU26" s="101">
        <f>+IFERROR(IF(ISTEXT(LU$5)=FALSE,(INDEX(OSIT!$1:$1048576,MATCH(Ositran!$B26,OSIT!$A:$A,0),MATCH(Ositran!LU$5,OSIT!$1:$1,0)))/1000,SUM(LI26:LT26)),"")</f>
        <v>25064.4264</v>
      </c>
      <c r="LV26" s="101">
        <f>+IFERROR(IF(ISTEXT(LV$5)=FALSE,(INDEX(OSIT!$1:$1048576,MATCH(Ositran!$B26,OSIT!$A:$A,0),MATCH(Ositran!LV$5,OSIT!$1:$1,0)))/1000,SUM(LJ26:LU26)),"")</f>
        <v>24052.93279999997</v>
      </c>
      <c r="LW26" s="101">
        <f>+IFERROR(IF(ISTEXT(LW$5)=FALSE,(INDEX(OSIT!$1:$1048576,MATCH(Ositran!$B26,OSIT!$A:$A,0),MATCH(Ositran!LW$5,OSIT!$1:$1,0)))/1000,SUM(LK26:LV26)),"")</f>
        <v>25224.685899999997</v>
      </c>
      <c r="LX26" s="101">
        <f>+IFERROR(IF(ISTEXT(LX$5)=FALSE,(INDEX(OSIT!$1:$1048576,MATCH(Ositran!$B26,OSIT!$A:$A,0),MATCH(Ositran!LX$5,OSIT!$1:$1,0)))/1000,SUM(LL26:LW26)),"")</f>
        <v>25947.595200000011</v>
      </c>
      <c r="LY26" s="101">
        <f>+IFERROR(IF(ISTEXT(LY$5)=FALSE,(INDEX(OSIT!$1:$1048576,MATCH(Ositran!$B26,OSIT!$A:$A,0),MATCH(Ositran!LY$5,OSIT!$1:$1,0)))/1000,SUM(LM26:LX26)),"")</f>
        <v>24314.643499999998</v>
      </c>
      <c r="LZ26" s="101">
        <f>+IFERROR(IF(ISTEXT(LZ$5)=FALSE,(INDEX(OSIT!$1:$1048576,MATCH(Ositran!$B26,OSIT!$A:$A,0),MATCH(Ositran!LZ$5,OSIT!$1:$1,0)))/1000,SUM(LN26:LY26)),"")</f>
        <v>25628.418799999999</v>
      </c>
      <c r="MA26" s="101">
        <f>+IFERROR(IF(ISTEXT(MA$5)=FALSE,(INDEX(OSIT!$1:$1048576,MATCH(Ositran!$B26,OSIT!$A:$A,0),MATCH(Ositran!MA$5,OSIT!$1:$1,0)))/1000,SUM(LO26:LZ26)),"")</f>
        <v>0</v>
      </c>
      <c r="MB26" s="101">
        <f>+IFERROR(IF(ISTEXT(MB$5)=FALSE,(INDEX(OSIT!$1:$1048576,MATCH(Ositran!$B26,OSIT!$A:$A,0),MATCH(Ositran!MB$5,OSIT!$1:$1,0)))/1000,SUM(LP26:MA26)),"")</f>
        <v>0</v>
      </c>
      <c r="MC26" s="142">
        <f>+IFERROR(IF(ISTEXT(MC$5)=FALSE,(INDEX(OSIT!$1:$1048576,MATCH(Ositran!$B26,OSIT!$A:$A,0),MATCH(Ositran!MC$5,OSIT!$1:$1,0)))/1000,SUM(LQ26:MB26)),"")</f>
        <v>245070.88500000001</v>
      </c>
      <c r="MD26" s="101" t="str">
        <f>+IFERROR(IF(ISTEXT(MD$5)=FALSE,(INDEX(OSIT!$1:$1048576,MATCH(Ositran!$B26,OSIT!$A:$A,0),MATCH(Ositran!MD$5,OSIT!$1:$1,0)))/1000,SUM(LR26:MC26)),"")</f>
        <v/>
      </c>
      <c r="ME26" s="101" t="str">
        <f>+IFERROR(IF(ISTEXT(ME$5)=FALSE,(INDEX(OSIT!$1:$1048576,MATCH(Ositran!$B26,OSIT!$A:$A,0),MATCH(Ositran!ME$5,OSIT!$1:$1,0)))/1000,SUM(LS26:MD26)),"")</f>
        <v/>
      </c>
      <c r="MF26" s="101" t="str">
        <f>+IFERROR(IF(ISTEXT(MF$5)=FALSE,(INDEX(OSIT!$1:$1048576,MATCH(Ositran!$B26,OSIT!$A:$A,0),MATCH(Ositran!MF$5,OSIT!$1:$1,0)))/1000,SUM(LT26:ME26)),"")</f>
        <v/>
      </c>
      <c r="MG26" s="101" t="str">
        <f>+IFERROR(IF(ISTEXT(MG$5)=FALSE,(INDEX(OSIT!$1:$1048576,MATCH(Ositran!$B26,OSIT!$A:$A,0),MATCH(Ositran!MG$5,OSIT!$1:$1,0)))/1000,SUM(LU26:MF26)),"")</f>
        <v/>
      </c>
      <c r="MH26" s="101" t="str">
        <f>+IFERROR(IF(ISTEXT(MH$5)=FALSE,(INDEX(OSIT!$1:$1048576,MATCH(Ositran!$B26,OSIT!$A:$A,0),MATCH(Ositran!MH$5,OSIT!$1:$1,0)))/1000,SUM(LV26:MG26)),"")</f>
        <v/>
      </c>
      <c r="MI26" s="101" t="str">
        <f>+IFERROR(IF(ISTEXT(MI$5)=FALSE,(INDEX(OSIT!$1:$1048576,MATCH(Ositran!$B26,OSIT!$A:$A,0),MATCH(Ositran!MI$5,OSIT!$1:$1,0)))/1000,SUM(LW26:MH26)),"")</f>
        <v/>
      </c>
      <c r="MJ26" s="101" t="str">
        <f>+IFERROR(IF(ISTEXT(MJ$5)=FALSE,(INDEX(OSIT!$1:$1048576,MATCH(Ositran!$B26,OSIT!$A:$A,0),MATCH(Ositran!MJ$5,OSIT!$1:$1,0)))/1000,SUM(LX26:MI26)),"")</f>
        <v/>
      </c>
      <c r="MK26" s="101" t="str">
        <f>+IFERROR(IF(ISTEXT(MK$5)=FALSE,(INDEX(OSIT!$1:$1048576,MATCH(Ositran!$B26,OSIT!$A:$A,0),MATCH(Ositran!MK$5,OSIT!$1:$1,0)))/1000,SUM(LY26:MJ26)),"")</f>
        <v/>
      </c>
      <c r="ML26" s="101" t="str">
        <f>+IFERROR(IF(ISTEXT(ML$5)=FALSE,(INDEX(OSIT!$1:$1048576,MATCH(Ositran!$B26,OSIT!$A:$A,0),MATCH(Ositran!ML$5,OSIT!$1:$1,0)))/1000,SUM(LZ26:MK26)),"")</f>
        <v/>
      </c>
      <c r="MM26" s="101" t="str">
        <f>+IFERROR(IF(ISTEXT(MM$5)=FALSE,(INDEX(OSIT!$1:$1048576,MATCH(Ositran!$B26,OSIT!$A:$A,0),MATCH(Ositran!MM$5,OSIT!$1:$1,0)))/1000,SUM(MA26:ML26)),"")</f>
        <v/>
      </c>
      <c r="MN26" s="101" t="str">
        <f>+IFERROR(IF(ISTEXT(MN$5)=FALSE,(INDEX(OSIT!$1:$1048576,MATCH(Ositran!$B26,OSIT!$A:$A,0),MATCH(Ositran!MN$5,OSIT!$1:$1,0)))/1000,SUM(MB26:MM26)),"")</f>
        <v/>
      </c>
      <c r="MO26" s="101" t="str">
        <f>+IFERROR(IF(ISTEXT(MO$5)=FALSE,(INDEX(OSIT!$1:$1048576,MATCH(Ositran!$B26,OSIT!$A:$A,0),MATCH(Ositran!MO$5,OSIT!$1:$1,0)))/1000,SUM(MC26:MN26)),"")</f>
        <v/>
      </c>
      <c r="MP26" s="142">
        <f>+IFERROR(IF(ISTEXT(MP$5)=FALSE,(INDEX(OSIT!$1:$1048576,MATCH(Ositran!$B26,OSIT!$A:$A,0),MATCH(Ositran!MP$5,OSIT!$1:$1,0)))/1000,SUM(MD26:MO26)),"")</f>
        <v>0</v>
      </c>
    </row>
    <row r="27" spans="2:354" s="5" customFormat="1">
      <c r="B27" s="9" t="s">
        <v>85</v>
      </c>
      <c r="C27" s="112" t="s">
        <v>63</v>
      </c>
      <c r="D27" s="101"/>
      <c r="E27" s="101"/>
      <c r="F27" s="101"/>
      <c r="G27" s="101"/>
      <c r="H27" s="101"/>
      <c r="I27" s="101"/>
      <c r="J27" s="101"/>
      <c r="K27" s="101"/>
      <c r="L27" s="101"/>
      <c r="M27" s="101"/>
      <c r="N27" s="101"/>
      <c r="O27" s="101"/>
      <c r="P27" s="142"/>
      <c r="Q27" s="101"/>
      <c r="R27" s="101"/>
      <c r="S27" s="101"/>
      <c r="T27" s="101"/>
      <c r="U27" s="101"/>
      <c r="V27" s="101"/>
      <c r="W27" s="101"/>
      <c r="X27" s="101"/>
      <c r="Y27" s="101"/>
      <c r="Z27" s="101"/>
      <c r="AA27" s="101"/>
      <c r="AB27" s="101"/>
      <c r="AC27" s="142"/>
      <c r="AD27" s="101"/>
      <c r="AE27" s="101"/>
      <c r="AF27" s="101"/>
      <c r="AG27" s="101"/>
      <c r="AH27" s="101"/>
      <c r="AI27" s="101"/>
      <c r="AJ27" s="101"/>
      <c r="AK27" s="101"/>
      <c r="AL27" s="101"/>
      <c r="AM27" s="101"/>
      <c r="AN27" s="101"/>
      <c r="AO27" s="101"/>
      <c r="AP27" s="142"/>
      <c r="AQ27" s="101">
        <v>0</v>
      </c>
      <c r="AR27" s="101">
        <v>0</v>
      </c>
      <c r="AS27" s="101">
        <v>0</v>
      </c>
      <c r="AT27" s="101">
        <v>0</v>
      </c>
      <c r="AU27" s="101">
        <v>0</v>
      </c>
      <c r="AV27" s="101">
        <v>0</v>
      </c>
      <c r="AW27" s="101">
        <v>0</v>
      </c>
      <c r="AX27" s="101">
        <v>0</v>
      </c>
      <c r="AY27" s="101">
        <v>0</v>
      </c>
      <c r="AZ27" s="101">
        <v>0</v>
      </c>
      <c r="BA27" s="101">
        <v>0</v>
      </c>
      <c r="BB27" s="101">
        <v>649.45506639999996</v>
      </c>
      <c r="BC27" s="142">
        <v>649.45506639999996</v>
      </c>
      <c r="BD27" s="101">
        <v>642.89485820000004</v>
      </c>
      <c r="BE27" s="101">
        <v>596.16377239999986</v>
      </c>
      <c r="BF27" s="101">
        <v>551.84703000000002</v>
      </c>
      <c r="BG27" s="101">
        <v>654</v>
      </c>
      <c r="BH27" s="101">
        <v>560</v>
      </c>
      <c r="BI27" s="101">
        <v>498</v>
      </c>
      <c r="BJ27" s="101">
        <v>647.36</v>
      </c>
      <c r="BK27" s="101">
        <v>635.46</v>
      </c>
      <c r="BL27" s="101">
        <v>484.33</v>
      </c>
      <c r="BM27" s="101">
        <v>573.58000000000004</v>
      </c>
      <c r="BN27" s="101">
        <v>573.58000000000004</v>
      </c>
      <c r="BO27" s="101">
        <v>628.32000000000005</v>
      </c>
      <c r="BP27" s="142">
        <v>7045.5356606000005</v>
      </c>
      <c r="BQ27" s="101">
        <v>625.20150000000001</v>
      </c>
      <c r="BR27" s="101">
        <v>562.72699999999998</v>
      </c>
      <c r="BS27" s="101">
        <v>692.58</v>
      </c>
      <c r="BT27" s="101">
        <v>511.7</v>
      </c>
      <c r="BU27" s="101">
        <v>560</v>
      </c>
      <c r="BV27" s="101">
        <v>506.94</v>
      </c>
      <c r="BW27" s="101">
        <v>674.73</v>
      </c>
      <c r="BX27" s="101">
        <v>583.1</v>
      </c>
      <c r="BY27" s="101">
        <v>486.71</v>
      </c>
      <c r="BZ27" s="101">
        <v>560.49</v>
      </c>
      <c r="CA27" s="101">
        <v>510.51</v>
      </c>
      <c r="CB27" s="101">
        <v>633.08000000000004</v>
      </c>
      <c r="CC27" s="142">
        <v>6907.7685000000001</v>
      </c>
      <c r="CD27" s="101">
        <v>642.44879999999989</v>
      </c>
      <c r="CE27" s="101">
        <v>578.34</v>
      </c>
      <c r="CF27" s="101">
        <v>580.72</v>
      </c>
      <c r="CG27" s="101">
        <v>804.44</v>
      </c>
      <c r="CH27" s="101">
        <v>539.07000000000005</v>
      </c>
      <c r="CI27" s="101">
        <v>534.30999999999995</v>
      </c>
      <c r="CJ27" s="101">
        <v>691.39</v>
      </c>
      <c r="CK27" s="101">
        <v>691.529</v>
      </c>
      <c r="CL27" s="101">
        <v>571.20000000000005</v>
      </c>
      <c r="CM27" s="101">
        <v>615.29300000000001</v>
      </c>
      <c r="CN27" s="101">
        <v>593.80999999999995</v>
      </c>
      <c r="CO27" s="101">
        <v>757.19579999999985</v>
      </c>
      <c r="CP27" s="142">
        <v>7599.7465999999995</v>
      </c>
      <c r="CQ27" s="101">
        <v>765.43179999999995</v>
      </c>
      <c r="CR27" s="101">
        <v>707.93640000000005</v>
      </c>
      <c r="CS27" s="101">
        <v>679.49900000000014</v>
      </c>
      <c r="CT27" s="101">
        <v>820.27079999999989</v>
      </c>
      <c r="CU27" s="101">
        <v>672.88699999999994</v>
      </c>
      <c r="CV27" s="101">
        <v>635.0071999999999</v>
      </c>
      <c r="CW27" s="101">
        <v>738.25880000000006</v>
      </c>
      <c r="CX27" s="101">
        <v>693.80760000000009</v>
      </c>
      <c r="CY27" s="101">
        <v>622.34579999999994</v>
      </c>
      <c r="CZ27" s="101">
        <v>703.0354000000001</v>
      </c>
      <c r="DA27" s="101">
        <v>668.47320000000002</v>
      </c>
      <c r="DB27" s="101">
        <v>828.34273535110219</v>
      </c>
      <c r="DC27" s="142">
        <v>8535.2957353511028</v>
      </c>
      <c r="DD27" s="101">
        <v>830.3685999999999</v>
      </c>
      <c r="DE27" s="101">
        <v>786.87440000000004</v>
      </c>
      <c r="DF27" s="101">
        <v>936.62459999999999</v>
      </c>
      <c r="DG27" s="101">
        <v>676.54679999999996</v>
      </c>
      <c r="DH27" s="101">
        <v>823.61160000000007</v>
      </c>
      <c r="DI27" s="101">
        <v>684.24919999999986</v>
      </c>
      <c r="DJ27" s="101">
        <v>926.44560000000001</v>
      </c>
      <c r="DK27" s="101">
        <v>814.38379999999995</v>
      </c>
      <c r="DL27" s="101">
        <v>701.17360000000008</v>
      </c>
      <c r="DM27" s="101">
        <v>757.57280000000003</v>
      </c>
      <c r="DN27" s="101">
        <v>796.1601999999998</v>
      </c>
      <c r="DO27" s="101">
        <v>906.76040000000012</v>
      </c>
      <c r="DP27" s="142">
        <v>9640.7716</v>
      </c>
      <c r="DQ27" s="101">
        <v>927.93039999999996</v>
      </c>
      <c r="DR27" s="101">
        <v>870.66700000000014</v>
      </c>
      <c r="DS27" s="101">
        <v>804.4251999999999</v>
      </c>
      <c r="DT27" s="101">
        <v>936.97259999999994</v>
      </c>
      <c r="DU27" s="101">
        <v>840.27499999999998</v>
      </c>
      <c r="DV27" s="101">
        <v>789.84400000000005</v>
      </c>
      <c r="DW27" s="101">
        <v>1032.5833</v>
      </c>
      <c r="DX27" s="101">
        <v>904.47</v>
      </c>
      <c r="DY27" s="101">
        <v>812.30399999999997</v>
      </c>
      <c r="DZ27" s="101">
        <v>910.42200000000014</v>
      </c>
      <c r="EA27" s="101">
        <v>842.53800000000001</v>
      </c>
      <c r="EB27" s="101">
        <v>1054.9860000000001</v>
      </c>
      <c r="EC27" s="142">
        <v>10727.4175</v>
      </c>
      <c r="ED27" s="101">
        <v>1135.086</v>
      </c>
      <c r="EE27" s="101">
        <v>1023.678</v>
      </c>
      <c r="EF27" s="101">
        <v>947.73</v>
      </c>
      <c r="EG27" s="101">
        <v>1132.3499999999999</v>
      </c>
      <c r="EH27" s="101">
        <v>985.46999999999991</v>
      </c>
      <c r="EI27" s="101">
        <v>925.72199999999998</v>
      </c>
      <c r="EJ27" s="101">
        <v>1139.538</v>
      </c>
      <c r="EK27" s="101">
        <v>1135.74</v>
      </c>
      <c r="EL27" s="101">
        <v>947.29200000000014</v>
      </c>
      <c r="EM27" s="101">
        <v>1123.0619999999999</v>
      </c>
      <c r="EN27" s="101">
        <v>998.31</v>
      </c>
      <c r="EO27" s="101">
        <v>1263.6300000000003</v>
      </c>
      <c r="EP27" s="142">
        <v>12757.608</v>
      </c>
      <c r="EQ27" s="101">
        <v>1350.3480000000061</v>
      </c>
      <c r="ER27" s="101">
        <v>1219.8480000000043</v>
      </c>
      <c r="ES27" s="101">
        <v>1115.4126999999999</v>
      </c>
      <c r="ET27" s="101">
        <v>1324.4024999999999</v>
      </c>
      <c r="EU27" s="101">
        <v>1134.2985999999999</v>
      </c>
      <c r="EV27" s="101">
        <v>1089.3642</v>
      </c>
      <c r="EW27" s="101">
        <v>1383.9578000000013</v>
      </c>
      <c r="EX27" s="101">
        <v>1280.6580000000017</v>
      </c>
      <c r="EY27" s="101">
        <v>1123.3439999999998</v>
      </c>
      <c r="EZ27" s="101">
        <v>1263.8820000000044</v>
      </c>
      <c r="FA27" s="101">
        <v>1148.9339999999997</v>
      </c>
      <c r="FB27" s="101">
        <v>1147.9139999999998</v>
      </c>
      <c r="FC27" s="142">
        <v>14582.363800000017</v>
      </c>
      <c r="FD27" s="101">
        <v>1529.6219999999946</v>
      </c>
      <c r="FE27" s="101">
        <v>1457.1960000000004</v>
      </c>
      <c r="FF27" s="101">
        <v>1320.7920000000022</v>
      </c>
      <c r="FG27" s="101">
        <v>1570.4999999999993</v>
      </c>
      <c r="FH27" s="101">
        <v>1320.7440000000042</v>
      </c>
      <c r="FI27" s="101">
        <v>1263.3060000000048</v>
      </c>
      <c r="FJ27" s="101">
        <v>1500.9931999999994</v>
      </c>
      <c r="FK27" s="101">
        <v>1491.0778999999989</v>
      </c>
      <c r="FL27" s="101">
        <v>1412.7538999999999</v>
      </c>
      <c r="FM27" s="101">
        <v>1515.7707000000044</v>
      </c>
      <c r="FN27" s="101">
        <v>1344.9950999999962</v>
      </c>
      <c r="FO27" s="101">
        <v>1633.6837000000037</v>
      </c>
      <c r="FP27" s="142">
        <v>17361.434500000007</v>
      </c>
      <c r="FQ27" s="101">
        <v>1724.0979</v>
      </c>
      <c r="FR27" s="101">
        <v>1599.9994999999999</v>
      </c>
      <c r="FS27" s="101">
        <v>1810.1322999999998</v>
      </c>
      <c r="FT27" s="101">
        <v>1349.6798999999999</v>
      </c>
      <c r="FU27" s="101">
        <v>1495.5186999999999</v>
      </c>
      <c r="FV27" s="101">
        <v>1464.2622999999999</v>
      </c>
      <c r="FW27" s="101">
        <v>1722.1696999999999</v>
      </c>
      <c r="FX27" s="101">
        <v>1726.5213000000001</v>
      </c>
      <c r="FY27" s="101">
        <v>1528.6886999999999</v>
      </c>
      <c r="FZ27" s="101">
        <v>1642.5800999999999</v>
      </c>
      <c r="GA27" s="101">
        <v>1558.2798000000003</v>
      </c>
      <c r="GB27" s="101">
        <v>1854.1341000000002</v>
      </c>
      <c r="GC27" s="142">
        <v>19476.064300000002</v>
      </c>
      <c r="GD27" s="101">
        <v>1940.4566999999995</v>
      </c>
      <c r="GE27" s="101">
        <v>1791.0333000000001</v>
      </c>
      <c r="GF27" s="101">
        <v>1699.2422999999999</v>
      </c>
      <c r="GG27" s="101">
        <v>1883.4541000000002</v>
      </c>
      <c r="GH27" s="101">
        <v>1634.7748999999999</v>
      </c>
      <c r="GI27" s="101">
        <v>1512.0378000000001</v>
      </c>
      <c r="GJ27" s="101">
        <v>1984.7622000000001</v>
      </c>
      <c r="GK27" s="101">
        <v>1901.5457999999999</v>
      </c>
      <c r="GL27" s="101">
        <v>1645.0896</v>
      </c>
      <c r="GM27" s="101">
        <v>1847.0166000000002</v>
      </c>
      <c r="GN27" s="101">
        <v>1719.4253999999999</v>
      </c>
      <c r="GO27" s="101">
        <v>2197.0542</v>
      </c>
      <c r="GP27" s="142">
        <v>21755.892899999999</v>
      </c>
      <c r="GQ27" s="101">
        <v>2436.7860000000001</v>
      </c>
      <c r="GR27" s="101">
        <v>2256.6654000000003</v>
      </c>
      <c r="GS27" s="101">
        <v>2066.6646000000001</v>
      </c>
      <c r="GT27" s="101">
        <v>2313.5772000000002</v>
      </c>
      <c r="GU27" s="101">
        <v>2136.4728000000005</v>
      </c>
      <c r="GV27" s="101">
        <v>1935.4174</v>
      </c>
      <c r="GW27" s="101">
        <v>2569.0720000000001</v>
      </c>
      <c r="GX27" s="101">
        <v>2450.7141000000001</v>
      </c>
      <c r="GY27" s="101">
        <v>2123.2195000000002</v>
      </c>
      <c r="GZ27" s="101">
        <v>2462.6846999999998</v>
      </c>
      <c r="HA27" s="101">
        <v>2176.3274999999999</v>
      </c>
      <c r="HB27" s="101">
        <v>2786.4020999999998</v>
      </c>
      <c r="HC27" s="142">
        <v>27714.003299999997</v>
      </c>
      <c r="HD27" s="101">
        <v>3103.0691999999999</v>
      </c>
      <c r="HE27" s="101">
        <v>2887.2011000000002</v>
      </c>
      <c r="HF27" s="101">
        <v>3144.8811000000001</v>
      </c>
      <c r="HG27" s="101">
        <v>2324.9517999999998</v>
      </c>
      <c r="HH27" s="101">
        <v>2546.5853999999999</v>
      </c>
      <c r="HI27" s="101">
        <v>2369.5468999999998</v>
      </c>
      <c r="HJ27" s="101">
        <v>3218.6740999999997</v>
      </c>
      <c r="HK27" s="101">
        <v>2924.6723999999999</v>
      </c>
      <c r="HL27" s="101">
        <v>2578.7352000000001</v>
      </c>
      <c r="HM27" s="101">
        <v>2830.9852000000001</v>
      </c>
      <c r="HN27" s="101">
        <v>2796.0830000000001</v>
      </c>
      <c r="HO27" s="101">
        <v>3111.6112000000003</v>
      </c>
      <c r="HP27" s="142">
        <v>33836.996599999999</v>
      </c>
      <c r="HQ27" s="101">
        <v>3330.1480000000001</v>
      </c>
      <c r="HR27" s="101">
        <v>3114.0606000000002</v>
      </c>
      <c r="HS27" s="101">
        <v>2685.2824000000001</v>
      </c>
      <c r="HT27" s="101">
        <v>2988.6897999999997</v>
      </c>
      <c r="HU27" s="101">
        <v>2837.4708000000001</v>
      </c>
      <c r="HV27" s="101">
        <v>2734.8476000000001</v>
      </c>
      <c r="HW27" s="101">
        <v>2735.2768000000001</v>
      </c>
      <c r="HX27" s="101">
        <v>3161.3024999999998</v>
      </c>
      <c r="HY27" s="101">
        <v>3572.1205</v>
      </c>
      <c r="HZ27" s="101">
        <v>2834.52</v>
      </c>
      <c r="IA27" s="101">
        <v>2674.17</v>
      </c>
      <c r="IB27" s="101">
        <v>3421.5225</v>
      </c>
      <c r="IC27" s="142">
        <v>36089.411500000002</v>
      </c>
      <c r="ID27" s="101">
        <v>3598.7550000000001</v>
      </c>
      <c r="IE27" s="101">
        <v>3344.9850000000001</v>
      </c>
      <c r="IF27" s="101">
        <v>3615.2624999999998</v>
      </c>
      <c r="IG27" s="101">
        <v>2913.3375000000001</v>
      </c>
      <c r="IH27" s="101">
        <v>2921.7855</v>
      </c>
      <c r="II27" s="101">
        <v>2610.0675000000001</v>
      </c>
      <c r="IJ27" s="101">
        <v>3276.1421</v>
      </c>
      <c r="IK27" s="101">
        <v>3273.7089000000001</v>
      </c>
      <c r="IL27" s="101">
        <v>3064.3382000000001</v>
      </c>
      <c r="IM27" s="101">
        <v>3188.4776000000002</v>
      </c>
      <c r="IN27" s="101">
        <v>3018.9082000000003</v>
      </c>
      <c r="IO27" s="101">
        <v>3668.0413000000003</v>
      </c>
      <c r="IP27" s="142">
        <v>38493.809299999994</v>
      </c>
      <c r="IQ27" s="101">
        <f>+IFERROR(IF(ISTEXT(IQ$5)=FALSE,(INDEX(OSIT!$1:$1048576,MATCH(Ositran!$B27,OSIT!$A:$A,0),MATCH(Ositran!IQ$5,OSIT!$1:$1,0)))/1000,SUM(IE27:IP27)),"")</f>
        <v>3986.0205000000001</v>
      </c>
      <c r="IR27" s="101">
        <f>+IFERROR(IF(ISTEXT(IR$5)=FALSE,(INDEX(OSIT!$1:$1048576,MATCH(Ositran!$B27,OSIT!$A:$A,0),MATCH(Ositran!IR$5,OSIT!$1:$1,0)))/1000,SUM(IF27:IQ27)),"")</f>
        <v>3666.9247999999998</v>
      </c>
      <c r="IS27" s="101">
        <f>+IFERROR(IF(ISTEXT(IS$5)=FALSE,(INDEX(OSIT!$1:$1048576,MATCH(Ositran!$B27,OSIT!$A:$A,0),MATCH(Ositran!IS$5,OSIT!$1:$1,0)))/1000,SUM(IG27:IR27)),"")</f>
        <v>3432.0825</v>
      </c>
      <c r="IT27" s="101">
        <f>+IFERROR(IF(ISTEXT(IT$5)=FALSE,(INDEX(OSIT!$1:$1048576,MATCH(Ositran!$B27,OSIT!$A:$A,0),MATCH(Ositran!IT$5,OSIT!$1:$1,0)))/1000,SUM(IH27:IS27)),"")</f>
        <v>3542.3465000000001</v>
      </c>
      <c r="IU27" s="101">
        <f>+IFERROR(IF(ISTEXT(IU$5)=FALSE,(INDEX(OSIT!$1:$1048576,MATCH(Ositran!$B27,OSIT!$A:$A,0),MATCH(Ositran!IU$5,OSIT!$1:$1,0)))/1000,SUM(II27:IT27)),"")</f>
        <v>3030.8355000000001</v>
      </c>
      <c r="IV27" s="101">
        <f>+IFERROR(IF(ISTEXT(IV$5)=FALSE,(INDEX(OSIT!$1:$1048576,MATCH(Ositran!$B27,OSIT!$A:$A,0),MATCH(Ositran!IV$5,OSIT!$1:$1,0)))/1000,SUM(IJ27:IU27)),"")</f>
        <v>2829.9964</v>
      </c>
      <c r="IW27" s="101">
        <f>+IFERROR(IF(ISTEXT(IW$5)=FALSE,(INDEX(OSIT!$1:$1048576,MATCH(Ositran!$B27,OSIT!$A:$A,0),MATCH(Ositran!IW$5,OSIT!$1:$1,0)))/1000,SUM(IK27:IV27)),"")</f>
        <v>3545.9919</v>
      </c>
      <c r="IX27" s="101">
        <f>+IFERROR(IF(ISTEXT(IX$5)=FALSE,(INDEX(OSIT!$1:$1048576,MATCH(Ositran!$B27,OSIT!$A:$A,0),MATCH(Ositran!IX$5,OSIT!$1:$1,0)))/1000,SUM(IL27:IW27)),"")</f>
        <v>3470.0666000000001</v>
      </c>
      <c r="IY27" s="101">
        <f>+IFERROR(IF(ISTEXT(IY$5)=FALSE,(INDEX(OSIT!$1:$1048576,MATCH(Ositran!$B27,OSIT!$A:$A,0),MATCH(Ositran!IY$5,OSIT!$1:$1,0)))/1000,SUM(IM27:IX27)),"")</f>
        <v>3063.5835999999999</v>
      </c>
      <c r="IZ27" s="101">
        <f>+IFERROR(IF(ISTEXT(IZ$5)=FALSE,(INDEX(OSIT!$1:$1048576,MATCH(Ositran!$B27,OSIT!$A:$A,0),MATCH(Ositran!IZ$5,OSIT!$1:$1,0)))/1000,SUM(IN27:IY27)),"")</f>
        <v>3272.2536</v>
      </c>
      <c r="JA27" s="101">
        <f>+IFERROR(IF(ISTEXT(JA$5)=FALSE,(INDEX(OSIT!$1:$1048576,MATCH(Ositran!$B27,OSIT!$A:$A,0),MATCH(Ositran!JA$5,OSIT!$1:$1,0)))/1000,SUM(IO27:IZ27)),"")</f>
        <v>3147.5059000000001</v>
      </c>
      <c r="JB27" s="101">
        <f>+IFERROR(IF(ISTEXT(JB$5)=FALSE,(INDEX(OSIT!$1:$1048576,MATCH(Ositran!$B27,OSIT!$A:$A,0),MATCH(Ositran!JB$5,OSIT!$1:$1,0)))/1000,SUM(IP27:JA27)),"")</f>
        <v>3772.1376</v>
      </c>
      <c r="JC27" s="142">
        <f>+IFERROR(IF(ISTEXT(JC$5)=FALSE,(INDEX(OSIT!$1:$1048576,MATCH(Ositran!$B27,OSIT!$A:$A,0),MATCH(Ositran!JC$5,OSIT!$1:$1,0)))/1000,SUM(IQ27:JB27)),"")</f>
        <v>40759.7454</v>
      </c>
      <c r="JD27" s="101">
        <f>+IFERROR(IF(ISTEXT(JD$5)=FALSE,(INDEX(OSIT!$1:$1048576,MATCH(Ositran!$B27,OSIT!$A:$A,0),MATCH(Ositran!JD$5,OSIT!$1:$1,0)))/1000,SUM(IR27:JC27)),"")</f>
        <v>4193.7939999999999</v>
      </c>
      <c r="JE27" s="101">
        <f>+IFERROR(IF(ISTEXT(JE$5)=FALSE,(INDEX(OSIT!$1:$1048576,MATCH(Ositran!$B27,OSIT!$A:$A,0),MATCH(Ositran!JE$5,OSIT!$1:$1,0)))/1000,SUM(IS27:JD27)),"")</f>
        <v>4175.0551999999998</v>
      </c>
      <c r="JF27" s="101">
        <f>+IFERROR(IF(ISTEXT(JF$5)=FALSE,(INDEX(OSIT!$1:$1048576,MATCH(Ositran!$B27,OSIT!$A:$A,0),MATCH(Ositran!JF$5,OSIT!$1:$1,0)))/1000,SUM(IT27:JE27)),"")</f>
        <v>2383.2399999999998</v>
      </c>
      <c r="JG27" s="101">
        <f>+IFERROR(IF(ISTEXT(JG$5)=FALSE,(INDEX(OSIT!$1:$1048576,MATCH(Ositran!$B27,OSIT!$A:$A,0),MATCH(Ositran!JG$5,OSIT!$1:$1,0)))/1000,SUM(IU27:JF27)),"")</f>
        <v>678.3098</v>
      </c>
      <c r="JH27" s="101">
        <f>+IFERROR(IF(ISTEXT(JH$5)=FALSE,(INDEX(OSIT!$1:$1048576,MATCH(Ositran!$B27,OSIT!$A:$A,0),MATCH(Ositran!JH$5,OSIT!$1:$1,0)))/1000,SUM(IV27:JG27)),"")</f>
        <v>307.27840000000003</v>
      </c>
      <c r="JI27" s="101">
        <f>+IFERROR(IF(ISTEXT(JI$5)=FALSE,(INDEX(OSIT!$1:$1048576,MATCH(Ositran!$B27,OSIT!$A:$A,0),MATCH(Ositran!JI$5,OSIT!$1:$1,0)))/1000,SUM(IW27:JH27)),"")</f>
        <v>0</v>
      </c>
      <c r="JJ27" s="101">
        <f>+IFERROR(IF(ISTEXT(JJ$5)=FALSE,(INDEX(OSIT!$1:$1048576,MATCH(Ositran!$B27,OSIT!$A:$A,0),MATCH(Ositran!JJ$5,OSIT!$1:$1,0)))/1000,SUM(IX27:JI27)),"")</f>
        <v>3463.9022</v>
      </c>
      <c r="JK27" s="101">
        <f>+IFERROR(IF(ISTEXT(JK$5)=FALSE,(INDEX(OSIT!$1:$1048576,MATCH(Ositran!$B27,OSIT!$A:$A,0),MATCH(Ositran!JK$5,OSIT!$1:$1,0)))/1000,SUM(IY27:JJ27)),"")</f>
        <v>3313.4507999999996</v>
      </c>
      <c r="JL27" s="101">
        <f>+IFERROR(IF(ISTEXT(JL$5)=FALSE,(INDEX(OSIT!$1:$1048576,MATCH(Ositran!$B27,OSIT!$A:$A,0),MATCH(Ositran!JL$5,OSIT!$1:$1,0)))/1000,SUM(IZ27:JK27)),"")</f>
        <v>3523.2894000000001</v>
      </c>
      <c r="JM27" s="101">
        <f>+IFERROR(IF(ISTEXT(JM$5)=FALSE,(INDEX(OSIT!$1:$1048576,MATCH(Ositran!$B27,OSIT!$A:$A,0),MATCH(Ositran!JM$5,OSIT!$1:$1,0)))/1000,SUM(JA27:JL27)),"")</f>
        <v>4001.4972000000002</v>
      </c>
      <c r="JN27" s="101">
        <f>+IFERROR(IF(ISTEXT(JN$5)=FALSE,(INDEX(OSIT!$1:$1048576,MATCH(Ositran!$B27,OSIT!$A:$A,0),MATCH(Ositran!JN$5,OSIT!$1:$1,0)))/1000,SUM(JB27:JM27)),"")</f>
        <v>4048.7040000000002</v>
      </c>
      <c r="JO27" s="101">
        <f>+IFERROR(IF(ISTEXT(JO$5)=FALSE,(INDEX(OSIT!$1:$1048576,MATCH(Ositran!$B27,OSIT!$A:$A,0),MATCH(Ositran!JO$5,OSIT!$1:$1,0)))/1000,SUM(JC27:JN27)),"")</f>
        <v>4683.5010000000002</v>
      </c>
      <c r="JP27" s="142">
        <f>+IFERROR(IF(ISTEXT(JP$5)=FALSE,(INDEX(OSIT!$1:$1048576,MATCH(Ositran!$B27,OSIT!$A:$A,0),MATCH(Ositran!JP$5,OSIT!$1:$1,0)))/1000,SUM(JD27:JO27)),"")</f>
        <v>34772.022000000004</v>
      </c>
      <c r="JQ27" s="101">
        <f>+IFERROR(IF(ISTEXT(JQ$5)=FALSE,(INDEX(OSIT!$1:$1048576,MATCH(Ositran!$B27,OSIT!$A:$A,0),MATCH(Ositran!JQ$5,OSIT!$1:$1,0)))/1000,SUM(JE27:JP27)),"")</f>
        <v>4560.7253000000001</v>
      </c>
      <c r="JR27" s="101">
        <f>+IFERROR(IF(ISTEXT(JR$5)=FALSE,(INDEX(OSIT!$1:$1048576,MATCH(Ositran!$B27,OSIT!$A:$A,0),MATCH(Ositran!JR$5,OSIT!$1:$1,0)))/1000,SUM(JF27:JQ27)),"")</f>
        <v>2722.0709999999999</v>
      </c>
      <c r="JS27" s="101">
        <f>+IFERROR(IF(ISTEXT(JS$5)=FALSE,(INDEX(OSIT!$1:$1048576,MATCH(Ositran!$B27,OSIT!$A:$A,0),MATCH(Ositran!JS$5,OSIT!$1:$1,0)))/1000,SUM(JG27:JR27)),"")</f>
        <v>4270.6220000000003</v>
      </c>
      <c r="JT27" s="101">
        <f>+IFERROR(IF(ISTEXT(JT$5)=FALSE,(INDEX(OSIT!$1:$1048576,MATCH(Ositran!$B27,OSIT!$A:$A,0),MATCH(Ositran!JT$5,OSIT!$1:$1,0)))/1000,SUM(JH27:JS27)),"")</f>
        <v>3786.47</v>
      </c>
      <c r="JU27" s="101">
        <f>+IFERROR(IF(ISTEXT(JU$5)=FALSE,(INDEX(OSIT!$1:$1048576,MATCH(Ositran!$B27,OSIT!$A:$A,0),MATCH(Ositran!JU$5,OSIT!$1:$1,0)))/1000,SUM(JI27:JT27)),"")</f>
        <v>4394.683</v>
      </c>
      <c r="JV27" s="101">
        <f>+IFERROR(IF(ISTEXT(JV$5)=FALSE,(INDEX(OSIT!$1:$1048576,MATCH(Ositran!$B27,OSIT!$A:$A,0),MATCH(Ositran!JV$5,OSIT!$1:$1,0)))/1000,SUM(JJ27:JU27)),"")</f>
        <v>4251.2428</v>
      </c>
      <c r="JW27" s="101">
        <f>+IFERROR(IF(ISTEXT(JW$5)=FALSE,(INDEX(OSIT!$1:$1048576,MATCH(Ositran!$B27,OSIT!$A:$A,0),MATCH(Ositran!JW$5,OSIT!$1:$1,0)))/1000,SUM(JK27:JV27)),"")</f>
        <v>5826.3272999999999</v>
      </c>
      <c r="JX27" s="101">
        <f>+IFERROR(IF(ISTEXT(JX$5)=FALSE,(INDEX(OSIT!$1:$1048576,MATCH(Ositran!$B27,OSIT!$A:$A,0),MATCH(Ositran!JX$5,OSIT!$1:$1,0)))/1000,SUM(JL27:JW27)),"")</f>
        <v>6498.9179999999997</v>
      </c>
      <c r="JY27" s="101">
        <f>+IFERROR(IF(ISTEXT(JY$5)=FALSE,(INDEX(OSIT!$1:$1048576,MATCH(Ositran!$B27,OSIT!$A:$A,0),MATCH(Ositran!JY$5,OSIT!$1:$1,0)))/1000,SUM(JM27:JX27)),"")</f>
        <v>5333.2470000000003</v>
      </c>
      <c r="JZ27" s="101">
        <f>+IFERROR(IF(ISTEXT(JZ$5)=FALSE,(INDEX(OSIT!$1:$1048576,MATCH(Ositran!$B27,OSIT!$A:$A,0),MATCH(Ositran!JZ$5,OSIT!$1:$1,0)))/1000,SUM(JN27:JY27)),"")</f>
        <v>6112.44</v>
      </c>
      <c r="KA27" s="101">
        <f>+IFERROR(IF(ISTEXT(KA$5)=FALSE,(INDEX(OSIT!$1:$1048576,MATCH(Ositran!$B27,OSIT!$A:$A,0),MATCH(Ositran!KA$5,OSIT!$1:$1,0)))/1000,SUM(JO27:JZ27)),"")</f>
        <v>5319.8280000000004</v>
      </c>
      <c r="KB27" s="101">
        <f>+IFERROR(IF(ISTEXT(KB$5)=FALSE,(INDEX(OSIT!$1:$1048576,MATCH(Ositran!$B27,OSIT!$A:$A,0),MATCH(Ositran!KB$5,OSIT!$1:$1,0)))/1000,SUM(JP27:KA27)),"")</f>
        <v>6127.308</v>
      </c>
      <c r="KC27" s="142">
        <f>+IFERROR(IF(ISTEXT(KC$5)=FALSE,(INDEX(OSIT!$1:$1048576,MATCH(Ositran!$B27,OSIT!$A:$A,0),MATCH(Ositran!KC$5,OSIT!$1:$1,0)))/1000,SUM(JQ27:KB27)),"")</f>
        <v>59203.882400000002</v>
      </c>
      <c r="KD27" s="101">
        <f>+IFERROR(IF(ISTEXT(KD$5)=FALSE,(INDEX(OSIT!$1:$1048576,MATCH(Ositran!$B27,OSIT!$A:$A,0),MATCH(Ositran!KD$5,OSIT!$1:$1,0)))/1000,SUM(JR27:KC27)),"")</f>
        <v>6010.4880000000003</v>
      </c>
      <c r="KE27" s="101">
        <f>+IFERROR(IF(ISTEXT(KE$5)=FALSE,(INDEX(OSIT!$1:$1048576,MATCH(Ositran!$B27,OSIT!$A:$A,0),MATCH(Ositran!KE$5,OSIT!$1:$1,0)))/1000,SUM(JS27:KD27)),"")</f>
        <v>5868.1710000000003</v>
      </c>
      <c r="KF27" s="101">
        <f>+IFERROR(IF(ISTEXT(KF$5)=FALSE,(INDEX(OSIT!$1:$1048576,MATCH(Ositran!$B27,OSIT!$A:$A,0),MATCH(Ositran!KF$5,OSIT!$1:$1,0)))/1000,SUM(JT27:KE27)),"")</f>
        <v>5341.7250000000004</v>
      </c>
      <c r="KG27" s="101">
        <f>+IFERROR(IF(ISTEXT(KG$5)=FALSE,(INDEX(OSIT!$1:$1048576,MATCH(Ositran!$B27,OSIT!$A:$A,0),MATCH(Ositran!KG$5,OSIT!$1:$1,0)))/1000,SUM(JU27:KF27)),"")</f>
        <v>5312.3310000000001</v>
      </c>
      <c r="KH27" s="101">
        <f>+IFERROR(IF(ISTEXT(KH$5)=FALSE,(INDEX(OSIT!$1:$1048576,MATCH(Ositran!$B27,OSIT!$A:$A,0),MATCH(Ositran!KH$5,OSIT!$1:$1,0)))/1000,SUM(JV27:KG27)),"")</f>
        <v>5279.4809999999998</v>
      </c>
      <c r="KI27" s="101">
        <f>+IFERROR(IF(ISTEXT(KI$5)=FALSE,(INDEX(OSIT!$1:$1048576,MATCH(Ositran!$B27,OSIT!$A:$A,0),MATCH(Ositran!KI$5,OSIT!$1:$1,0)))/1000,SUM(JW27:KH27)),"")</f>
        <v>4560.3540000000003</v>
      </c>
      <c r="KJ27" s="101">
        <f>+IFERROR(IF(ISTEXT(KJ$5)=FALSE,(INDEX(OSIT!$1:$1048576,MATCH(Ositran!$B27,OSIT!$A:$A,0),MATCH(Ositran!KJ$5,OSIT!$1:$1,0)))/1000,SUM(JX27:KI27)),"")</f>
        <v>5670.7629999999999</v>
      </c>
      <c r="KK27" s="101">
        <f>+IFERROR(IF(ISTEXT(KK$5)=FALSE,(INDEX(OSIT!$1:$1048576,MATCH(Ositran!$B27,OSIT!$A:$A,0),MATCH(Ositran!KK$5,OSIT!$1:$1,0)))/1000,SUM(JY27:KJ27)),"")</f>
        <v>5634.8014999999996</v>
      </c>
      <c r="KL27" s="101">
        <f>+IFERROR(IF(ISTEXT(KL$5)=FALSE,(INDEX(OSIT!$1:$1048576,MATCH(Ositran!$B27,OSIT!$A:$A,0),MATCH(Ositran!KL$5,OSIT!$1:$1,0)))/1000,SUM(JZ27:KK27)),"")</f>
        <v>5032.5775000000003</v>
      </c>
      <c r="KM27" s="101">
        <f>+IFERROR(IF(ISTEXT(KM$5)=FALSE,(INDEX(OSIT!$1:$1048576,MATCH(Ositran!$B27,OSIT!$A:$A,0),MATCH(Ositran!KM$5,OSIT!$1:$1,0)))/1000,SUM(KA27:KL27)),"")</f>
        <v>5635.4949999999999</v>
      </c>
      <c r="KN27" s="101">
        <f>+IFERROR(IF(ISTEXT(KN$5)=FALSE,(INDEX(OSIT!$1:$1048576,MATCH(Ositran!$B27,OSIT!$A:$A,0),MATCH(Ositran!KN$5,OSIT!$1:$1,0)))/1000,SUM(KB27:KM27)),"")</f>
        <v>4936.2855</v>
      </c>
      <c r="KO27" s="101">
        <f>+IFERROR(IF(ISTEXT(KO$5)=FALSE,(INDEX(OSIT!$1:$1048576,MATCH(Ositran!$B27,OSIT!$A:$A,0),MATCH(Ositran!KO$5,OSIT!$1:$1,0)))/1000,SUM(KC27:KN27)),"")</f>
        <v>5597.7325000000001</v>
      </c>
      <c r="KP27" s="142">
        <f>+IFERROR(IF(ISTEXT(KP$5)=FALSE,(INDEX(OSIT!$1:$1048576,MATCH(Ositran!$B27,OSIT!$A:$A,0),MATCH(Ositran!KP$5,OSIT!$1:$1,0)))/1000,SUM(KD27:KO27)),"")</f>
        <v>64880.204999999994</v>
      </c>
      <c r="KQ27" s="101">
        <f>+IFERROR(IF(ISTEXT(KQ$5)=FALSE,(INDEX(OSIT!$1:$1048576,MATCH(Ositran!$B27,OSIT!$A:$A,0),MATCH(Ositran!KQ$5,OSIT!$1:$1,0)))/1000,SUM(KE27:KP27)),"")</f>
        <v>5973.2389999999996</v>
      </c>
      <c r="KR27" s="101">
        <f>+IFERROR(IF(ISTEXT(KR$5)=FALSE,(INDEX(OSIT!$1:$1048576,MATCH(Ositran!$B27,OSIT!$A:$A,0),MATCH(Ositran!KR$5,OSIT!$1:$1,0)))/1000,SUM(KF27:KQ27)),"")</f>
        <v>5960.1764999999996</v>
      </c>
      <c r="KS27" s="101">
        <f>+IFERROR(IF(ISTEXT(KS$5)=FALSE,(INDEX(OSIT!$1:$1048576,MATCH(Ositran!$B27,OSIT!$A:$A,0),MATCH(Ositran!KS$5,OSIT!$1:$1,0)))/1000,SUM(KG27:KR27)),"")</f>
        <v>5041.6120000000001</v>
      </c>
      <c r="KT27" s="101">
        <f>+IFERROR(IF(ISTEXT(KT$5)=FALSE,(INDEX(OSIT!$1:$1048576,MATCH(Ositran!$B27,OSIT!$A:$A,0),MATCH(Ositran!KT$5,OSIT!$1:$1,0)))/1000,SUM(KH27:KS27)),"")</f>
        <v>5641.6890000000003</v>
      </c>
      <c r="KU27" s="101">
        <f>+IFERROR(IF(ISTEXT(KU$5)=FALSE,(INDEX(OSIT!$1:$1048576,MATCH(Ositran!$B27,OSIT!$A:$A,0),MATCH(Ositran!KU$5,OSIT!$1:$1,0)))/1000,SUM(KI27:KT27)),"")</f>
        <v>5163.3450000000003</v>
      </c>
      <c r="KV27" s="101">
        <f>+IFERROR(IF(ISTEXT(KV$5)=FALSE,(INDEX(OSIT!$1:$1048576,MATCH(Ositran!$B27,OSIT!$A:$A,0),MATCH(Ositran!KV$5,OSIT!$1:$1,0)))/1000,SUM(KJ27:KU27)),"")</f>
        <v>4967.3315000000002</v>
      </c>
      <c r="KW27" s="101">
        <f>+IFERROR(IF(ISTEXT(KW$5)=FALSE,(INDEX(OSIT!$1:$1048576,MATCH(Ositran!$B27,OSIT!$A:$A,0),MATCH(Ositran!KW$5,OSIT!$1:$1,0)))/1000,SUM(KK27:KV27)),"")</f>
        <v>6191.5635999999995</v>
      </c>
      <c r="KX27" s="101">
        <f>+IFERROR(IF(ISTEXT(KX$5)=FALSE,(INDEX(OSIT!$1:$1048576,MATCH(Ositran!$B27,OSIT!$A:$A,0),MATCH(Ositran!KX$5,OSIT!$1:$1,0)))/1000,SUM(KL27:KW27)),"")</f>
        <v>5998.9742999999999</v>
      </c>
      <c r="KY27" s="101">
        <f>+IFERROR(IF(ISTEXT(KY$5)=FALSE,(INDEX(OSIT!$1:$1048576,MATCH(Ositran!$B27,OSIT!$A:$A,0),MATCH(Ositran!KY$5,OSIT!$1:$1,0)))/1000,SUM(KM27:KX27)),"")</f>
        <v>5318.2800000000007</v>
      </c>
      <c r="KZ27" s="101">
        <f>+IFERROR(IF(ISTEXT(KZ$5)=FALSE,(INDEX(OSIT!$1:$1048576,MATCH(Ositran!$B27,OSIT!$A:$A,0),MATCH(Ositran!KZ$5,OSIT!$1:$1,0)))/1000,SUM(KN27:KY27)),"")</f>
        <v>5815.1213999999991</v>
      </c>
      <c r="LA27" s="101">
        <f>+IFERROR(IF(ISTEXT(LA$5)=FALSE,(INDEX(OSIT!$1:$1048576,MATCH(Ositran!$B27,OSIT!$A:$A,0),MATCH(Ositran!LA$5,OSIT!$1:$1,0)))/1000,SUM(KO27:KZ27)),"")</f>
        <v>5382.7983000000004</v>
      </c>
      <c r="LB27" s="101">
        <f>+IFERROR(IF(ISTEXT(LB$5)=FALSE,(INDEX(OSIT!$1:$1048576,MATCH(Ositran!$B27,OSIT!$A:$A,0),MATCH(Ositran!LB$5,OSIT!$1:$1,0)))/1000,SUM(KP27:LA27)),"")</f>
        <v>6441.6231000000007</v>
      </c>
      <c r="LC27" s="142">
        <f>+IFERROR(IF(ISTEXT(LC$5)=FALSE,(INDEX(OSIT!$1:$1048576,MATCH(Ositran!$B27,OSIT!$A:$A,0),MATCH(Ositran!LC$5,OSIT!$1:$1,0)))/1000,SUM(KQ27:LB27)),"")</f>
        <v>67895.753700000001</v>
      </c>
      <c r="LD27" s="101">
        <f>+IFERROR(IF(ISTEXT(LD$5)=FALSE,(INDEX(OSIT!$1:$1048576,MATCH(Ositran!$B27,OSIT!$A:$A,0),MATCH(Ositran!LD$5,OSIT!$1:$1,0)))/1000,SUM(KR27:LC27)),"")</f>
        <v>6711.5268000000005</v>
      </c>
      <c r="LE27" s="101">
        <f>+IFERROR(IF(ISTEXT(LE$5)=FALSE,(INDEX(OSIT!$1:$1048576,MATCH(Ositran!$B27,OSIT!$A:$A,0),MATCH(Ositran!LE$5,OSIT!$1:$1,0)))/1000,SUM(KS27:LD27)),"")</f>
        <v>6470.9369999999999</v>
      </c>
      <c r="LF27" s="101">
        <f>+IFERROR(IF(ISTEXT(LF$5)=FALSE,(INDEX(OSIT!$1:$1048576,MATCH(Ositran!$B27,OSIT!$A:$A,0),MATCH(Ositran!LF$5,OSIT!$1:$1,0)))/1000,SUM(KT27:LE27)),"")</f>
        <v>6536.5739999999996</v>
      </c>
      <c r="LG27" s="101">
        <f>+IFERROR(IF(ISTEXT(LG$5)=FALSE,(INDEX(OSIT!$1:$1048576,MATCH(Ositran!$B27,OSIT!$A:$A,0),MATCH(Ositran!LG$5,OSIT!$1:$1,0)))/1000,SUM(KU27:LF27)),"")</f>
        <v>5041.3571999999995</v>
      </c>
      <c r="LH27" s="101">
        <f>+IFERROR(IF(ISTEXT(LH$5)=FALSE,(INDEX(OSIT!$1:$1048576,MATCH(Ositran!$B27,OSIT!$A:$A,0),MATCH(Ositran!LH$5,OSIT!$1:$1,0)))/1000,SUM(KV27:LG27)),"")</f>
        <v>5280.3630000000012</v>
      </c>
      <c r="LI27" s="101">
        <f>+IFERROR(IF(ISTEXT(LI$5)=FALSE,(INDEX(OSIT!$1:$1048576,MATCH(Ositran!$B27,OSIT!$A:$A,0),MATCH(Ositran!LI$5,OSIT!$1:$1,0)))/1000,SUM(KW27:LH27)),"")</f>
        <v>5093.3619000000008</v>
      </c>
      <c r="LJ27" s="101">
        <f>+IFERROR(IF(ISTEXT(LJ$5)=FALSE,(INDEX(OSIT!$1:$1048576,MATCH(Ositran!$B27,OSIT!$A:$A,0),MATCH(Ositran!LJ$5,OSIT!$1:$1,0)))/1000,SUM(KX27:LI27)),"")</f>
        <v>6097.6376999999993</v>
      </c>
      <c r="LK27" s="101">
        <f>+IFERROR(IF(ISTEXT(LK$5)=FALSE,(INDEX(OSIT!$1:$1048576,MATCH(Ositran!$B27,OSIT!$A:$A,0),MATCH(Ositran!LK$5,OSIT!$1:$1,0)))/1000,SUM(KY27:LJ27)),"")</f>
        <v>6244.2536000000009</v>
      </c>
      <c r="LL27" s="101">
        <f>+IFERROR(IF(ISTEXT(LL$5)=FALSE,(INDEX(OSIT!$1:$1048576,MATCH(Ositran!$B27,OSIT!$A:$A,0),MATCH(Ositran!LL$5,OSIT!$1:$1,0)))/1000,SUM(KZ27:LK27)),"")</f>
        <v>5492.1152000000011</v>
      </c>
      <c r="LM27" s="101">
        <f>+IFERROR(IF(ISTEXT(LM$5)=FALSE,(INDEX(OSIT!$1:$1048576,MATCH(Ositran!$B27,OSIT!$A:$A,0),MATCH(Ositran!LM$5,OSIT!$1:$1,0)))/1000,SUM(LA27:LL27)),"")</f>
        <v>5685.3575999999994</v>
      </c>
      <c r="LN27" s="101">
        <f>+IFERROR(IF(ISTEXT(LN$5)=FALSE,(INDEX(OSIT!$1:$1048576,MATCH(Ositran!$B27,OSIT!$A:$A,0),MATCH(Ositran!LN$5,OSIT!$1:$1,0)))/1000,SUM(LB27:LM27)),"")</f>
        <v>5699.1792000000005</v>
      </c>
      <c r="LO27" s="101">
        <f>+IFERROR(IF(ISTEXT(LO$5)=FALSE,(INDEX(OSIT!$1:$1048576,MATCH(Ositran!$B27,OSIT!$A:$A,0),MATCH(Ositran!LO$5,OSIT!$1:$1,0)))/1000,SUM(LC27:LN27)),"")</f>
        <v>6693.866</v>
      </c>
      <c r="LP27" s="142">
        <f>+IFERROR(IF(ISTEXT(LP$5)=FALSE,(INDEX(OSIT!$1:$1048576,MATCH(Ositran!$B27,OSIT!$A:$A,0),MATCH(Ositran!LP$5,OSIT!$1:$1,0)))/1000,SUM(LD27:LO27)),"")</f>
        <v>71046.529200000004</v>
      </c>
      <c r="LQ27" s="101">
        <f>+IFERROR(IF(ISTEXT(LQ$5)=FALSE,(INDEX(OSIT!$1:$1048576,MATCH(Ositran!$B27,OSIT!$A:$A,0),MATCH(Ositran!LQ$5,OSIT!$1:$1,0)))/1000,SUM(LE27:LP27)),"")</f>
        <v>6991.7223999999997</v>
      </c>
      <c r="LR27" s="101">
        <f>+IFERROR(IF(ISTEXT(LR$5)=FALSE,(INDEX(OSIT!$1:$1048576,MATCH(Ositran!$B27,OSIT!$A:$A,0),MATCH(Ositran!LR$5,OSIT!$1:$1,0)))/1000,SUM(LF27:LQ27)),"")</f>
        <v>5403.3927999999996</v>
      </c>
      <c r="LS27" s="101">
        <f>+IFERROR(IF(ISTEXT(LS$5)=FALSE,(INDEX(OSIT!$1:$1048576,MATCH(Ositran!$B27,OSIT!$A:$A,0),MATCH(Ositran!LS$5,OSIT!$1:$1,0)))/1000,SUM(LG27:LR27)),"")</f>
        <v>6001.2368000000006</v>
      </c>
      <c r="LT27" s="101">
        <f>+IFERROR(IF(ISTEXT(LT$5)=FALSE,(INDEX(OSIT!$1:$1048576,MATCH(Ositran!$B27,OSIT!$A:$A,0),MATCH(Ositran!LT$5,OSIT!$1:$1,0)))/1000,SUM(LH27:LS27)),"")</f>
        <v>6049.6384000000007</v>
      </c>
      <c r="LU27" s="101">
        <f>+IFERROR(IF(ISTEXT(LU$5)=FALSE,(INDEX(OSIT!$1:$1048576,MATCH(Ositran!$B27,OSIT!$A:$A,0),MATCH(Ositran!LU$5,OSIT!$1:$1,0)))/1000,SUM(LI27:LT27)),"")</f>
        <v>5874.887200000001</v>
      </c>
      <c r="LV27" s="101">
        <f>+IFERROR(IF(ISTEXT(LV$5)=FALSE,(INDEX(OSIT!$1:$1048576,MATCH(Ositran!$B27,OSIT!$A:$A,0),MATCH(Ositran!LV$5,OSIT!$1:$1,0)))/1000,SUM(LJ27:LU27)),"")</f>
        <v>5360.8776000000007</v>
      </c>
      <c r="LW27" s="101">
        <f>+IFERROR(IF(ISTEXT(LW$5)=FALSE,(INDEX(OSIT!$1:$1048576,MATCH(Ositran!$B27,OSIT!$A:$A,0),MATCH(Ositran!LW$5,OSIT!$1:$1,0)))/1000,SUM(LK27:LV27)),"")</f>
        <v>6457.2059000000017</v>
      </c>
      <c r="LX27" s="101">
        <f>+IFERROR(IF(ISTEXT(LX$5)=FALSE,(INDEX(OSIT!$1:$1048576,MATCH(Ositran!$B27,OSIT!$A:$A,0),MATCH(Ositran!LX$5,OSIT!$1:$1,0)))/1000,SUM(LL27:LW27)),"")</f>
        <v>6423.502300000001</v>
      </c>
      <c r="LY27" s="101">
        <f>+IFERROR(IF(ISTEXT(LY$5)=FALSE,(INDEX(OSIT!$1:$1048576,MATCH(Ositran!$B27,OSIT!$A:$A,0),MATCH(Ositran!LY$5,OSIT!$1:$1,0)))/1000,SUM(LM27:LX27)),"")</f>
        <v>5395.5725999999995</v>
      </c>
      <c r="LZ27" s="101">
        <f>+IFERROR(IF(ISTEXT(LZ$5)=FALSE,(INDEX(OSIT!$1:$1048576,MATCH(Ositran!$B27,OSIT!$A:$A,0),MATCH(Ositran!LZ$5,OSIT!$1:$1,0)))/1000,SUM(LN27:LY27)),"")</f>
        <v>5805.059400000001</v>
      </c>
      <c r="MA27" s="101">
        <f>+IFERROR(IF(ISTEXT(MA$5)=FALSE,(INDEX(OSIT!$1:$1048576,MATCH(Ositran!$B27,OSIT!$A:$A,0),MATCH(Ositran!MA$5,OSIT!$1:$1,0)))/1000,SUM(LO27:LZ27)),"")</f>
        <v>0</v>
      </c>
      <c r="MB27" s="101">
        <f>+IFERROR(IF(ISTEXT(MB$5)=FALSE,(INDEX(OSIT!$1:$1048576,MATCH(Ositran!$B27,OSIT!$A:$A,0),MATCH(Ositran!MB$5,OSIT!$1:$1,0)))/1000,SUM(LP27:MA27)),"")</f>
        <v>0</v>
      </c>
      <c r="MC27" s="142">
        <f>+IFERROR(IF(ISTEXT(MC$5)=FALSE,(INDEX(OSIT!$1:$1048576,MATCH(Ositran!$B27,OSIT!$A:$A,0),MATCH(Ositran!MC$5,OSIT!$1:$1,0)))/1000,SUM(LQ27:MB27)),"")</f>
        <v>59763.095399999998</v>
      </c>
      <c r="MD27" s="101" t="str">
        <f>+IFERROR(IF(ISTEXT(MD$5)=FALSE,(INDEX(OSIT!$1:$1048576,MATCH(Ositran!$B27,OSIT!$A:$A,0),MATCH(Ositran!MD$5,OSIT!$1:$1,0)))/1000,SUM(LR27:MC27)),"")</f>
        <v/>
      </c>
      <c r="ME27" s="101" t="str">
        <f>+IFERROR(IF(ISTEXT(ME$5)=FALSE,(INDEX(OSIT!$1:$1048576,MATCH(Ositran!$B27,OSIT!$A:$A,0),MATCH(Ositran!ME$5,OSIT!$1:$1,0)))/1000,SUM(LS27:MD27)),"")</f>
        <v/>
      </c>
      <c r="MF27" s="101" t="str">
        <f>+IFERROR(IF(ISTEXT(MF$5)=FALSE,(INDEX(OSIT!$1:$1048576,MATCH(Ositran!$B27,OSIT!$A:$A,0),MATCH(Ositran!MF$5,OSIT!$1:$1,0)))/1000,SUM(LT27:ME27)),"")</f>
        <v/>
      </c>
      <c r="MG27" s="101" t="str">
        <f>+IFERROR(IF(ISTEXT(MG$5)=FALSE,(INDEX(OSIT!$1:$1048576,MATCH(Ositran!$B27,OSIT!$A:$A,0),MATCH(Ositran!MG$5,OSIT!$1:$1,0)))/1000,SUM(LU27:MF27)),"")</f>
        <v/>
      </c>
      <c r="MH27" s="101" t="str">
        <f>+IFERROR(IF(ISTEXT(MH$5)=FALSE,(INDEX(OSIT!$1:$1048576,MATCH(Ositran!$B27,OSIT!$A:$A,0),MATCH(Ositran!MH$5,OSIT!$1:$1,0)))/1000,SUM(LV27:MG27)),"")</f>
        <v/>
      </c>
      <c r="MI27" s="101" t="str">
        <f>+IFERROR(IF(ISTEXT(MI$5)=FALSE,(INDEX(OSIT!$1:$1048576,MATCH(Ositran!$B27,OSIT!$A:$A,0),MATCH(Ositran!MI$5,OSIT!$1:$1,0)))/1000,SUM(LW27:MH27)),"")</f>
        <v/>
      </c>
      <c r="MJ27" s="101" t="str">
        <f>+IFERROR(IF(ISTEXT(MJ$5)=FALSE,(INDEX(OSIT!$1:$1048576,MATCH(Ositran!$B27,OSIT!$A:$A,0),MATCH(Ositran!MJ$5,OSIT!$1:$1,0)))/1000,SUM(LX27:MI27)),"")</f>
        <v/>
      </c>
      <c r="MK27" s="101" t="str">
        <f>+IFERROR(IF(ISTEXT(MK$5)=FALSE,(INDEX(OSIT!$1:$1048576,MATCH(Ositran!$B27,OSIT!$A:$A,0),MATCH(Ositran!MK$5,OSIT!$1:$1,0)))/1000,SUM(LY27:MJ27)),"")</f>
        <v/>
      </c>
      <c r="ML27" s="101" t="str">
        <f>+IFERROR(IF(ISTEXT(ML$5)=FALSE,(INDEX(OSIT!$1:$1048576,MATCH(Ositran!$B27,OSIT!$A:$A,0),MATCH(Ositran!ML$5,OSIT!$1:$1,0)))/1000,SUM(LZ27:MK27)),"")</f>
        <v/>
      </c>
      <c r="MM27" s="101" t="str">
        <f>+IFERROR(IF(ISTEXT(MM$5)=FALSE,(INDEX(OSIT!$1:$1048576,MATCH(Ositran!$B27,OSIT!$A:$A,0),MATCH(Ositran!MM$5,OSIT!$1:$1,0)))/1000,SUM(MA27:ML27)),"")</f>
        <v/>
      </c>
      <c r="MN27" s="101" t="str">
        <f>+IFERROR(IF(ISTEXT(MN$5)=FALSE,(INDEX(OSIT!$1:$1048576,MATCH(Ositran!$B27,OSIT!$A:$A,0),MATCH(Ositran!MN$5,OSIT!$1:$1,0)))/1000,SUM(MB27:MM27)),"")</f>
        <v/>
      </c>
      <c r="MO27" s="101" t="str">
        <f>+IFERROR(IF(ISTEXT(MO$5)=FALSE,(INDEX(OSIT!$1:$1048576,MATCH(Ositran!$B27,OSIT!$A:$A,0),MATCH(Ositran!MO$5,OSIT!$1:$1,0)))/1000,SUM(MC27:MN27)),"")</f>
        <v/>
      </c>
      <c r="MP27" s="142">
        <f>+IFERROR(IF(ISTEXT(MP$5)=FALSE,(INDEX(OSIT!$1:$1048576,MATCH(Ositran!$B27,OSIT!$A:$A,0),MATCH(Ositran!MP$5,OSIT!$1:$1,0)))/1000,SUM(MD27:MO27)),"")</f>
        <v>0</v>
      </c>
    </row>
    <row r="28" spans="2:354" s="5" customFormat="1">
      <c r="B28" s="9" t="s">
        <v>86</v>
      </c>
      <c r="C28" s="112" t="s">
        <v>65</v>
      </c>
      <c r="D28" s="101"/>
      <c r="E28" s="101"/>
      <c r="F28" s="101"/>
      <c r="G28" s="101"/>
      <c r="H28" s="101"/>
      <c r="I28" s="101"/>
      <c r="J28" s="101"/>
      <c r="K28" s="101"/>
      <c r="L28" s="101"/>
      <c r="M28" s="101"/>
      <c r="N28" s="101"/>
      <c r="O28" s="101"/>
      <c r="P28" s="142"/>
      <c r="Q28" s="101"/>
      <c r="R28" s="101"/>
      <c r="S28" s="101"/>
      <c r="T28" s="101"/>
      <c r="U28" s="101"/>
      <c r="V28" s="101"/>
      <c r="W28" s="101"/>
      <c r="X28" s="101"/>
      <c r="Y28" s="101"/>
      <c r="Z28" s="101"/>
      <c r="AA28" s="101"/>
      <c r="AB28" s="101"/>
      <c r="AC28" s="142"/>
      <c r="AD28" s="101"/>
      <c r="AE28" s="101"/>
      <c r="AF28" s="101"/>
      <c r="AG28" s="101"/>
      <c r="AH28" s="101"/>
      <c r="AI28" s="101"/>
      <c r="AJ28" s="101"/>
      <c r="AK28" s="101"/>
      <c r="AL28" s="101"/>
      <c r="AM28" s="101"/>
      <c r="AN28" s="101"/>
      <c r="AO28" s="101"/>
      <c r="AP28" s="142"/>
      <c r="AQ28" s="101">
        <v>0</v>
      </c>
      <c r="AR28" s="101">
        <v>0</v>
      </c>
      <c r="AS28" s="101">
        <v>0</v>
      </c>
      <c r="AT28" s="101">
        <v>0</v>
      </c>
      <c r="AU28" s="101">
        <v>0</v>
      </c>
      <c r="AV28" s="101">
        <v>0</v>
      </c>
      <c r="AW28" s="101">
        <v>0</v>
      </c>
      <c r="AX28" s="101">
        <v>0</v>
      </c>
      <c r="AY28" s="101">
        <v>0</v>
      </c>
      <c r="AZ28" s="101">
        <v>0</v>
      </c>
      <c r="BA28" s="101">
        <v>0</v>
      </c>
      <c r="BB28" s="101">
        <v>4185.0523806000001</v>
      </c>
      <c r="BC28" s="142">
        <v>4185.0523806000001</v>
      </c>
      <c r="BD28" s="101">
        <v>4068.0111682000006</v>
      </c>
      <c r="BE28" s="101">
        <v>3469.4185106000004</v>
      </c>
      <c r="BF28" s="101">
        <v>3899.2087399999996</v>
      </c>
      <c r="BG28" s="101">
        <v>3648</v>
      </c>
      <c r="BH28" s="101">
        <v>3764.0000000000005</v>
      </c>
      <c r="BI28" s="101">
        <v>3660.0000000000005</v>
      </c>
      <c r="BJ28" s="101">
        <v>3784.2</v>
      </c>
      <c r="BK28" s="101">
        <v>3938.9</v>
      </c>
      <c r="BL28" s="101">
        <v>3780.63</v>
      </c>
      <c r="BM28" s="101">
        <v>3993.64</v>
      </c>
      <c r="BN28" s="101">
        <v>3993.64</v>
      </c>
      <c r="BO28" s="101">
        <v>4175.71</v>
      </c>
      <c r="BP28" s="142">
        <v>46175.358418800002</v>
      </c>
      <c r="BQ28" s="101">
        <v>3960.6644000000006</v>
      </c>
      <c r="BR28" s="101">
        <v>3508.3719000000006</v>
      </c>
      <c r="BS28" s="101">
        <v>3741.36</v>
      </c>
      <c r="BT28" s="101">
        <v>3630.69</v>
      </c>
      <c r="BU28" s="101">
        <v>3764.0000000000005</v>
      </c>
      <c r="BV28" s="101">
        <v>3943.66</v>
      </c>
      <c r="BW28" s="101">
        <v>3891.3</v>
      </c>
      <c r="BX28" s="101">
        <v>3909.15</v>
      </c>
      <c r="BY28" s="101">
        <v>3627.12</v>
      </c>
      <c r="BZ28" s="101">
        <v>3942.47</v>
      </c>
      <c r="CA28" s="101">
        <v>4082.89</v>
      </c>
      <c r="CB28" s="101">
        <v>4335.17</v>
      </c>
      <c r="CC28" s="142">
        <v>46336.846299999997</v>
      </c>
      <c r="CD28" s="101">
        <v>4131.8327000000008</v>
      </c>
      <c r="CE28" s="101">
        <v>3653.3</v>
      </c>
      <c r="CF28" s="101">
        <v>4012.68</v>
      </c>
      <c r="CG28" s="101">
        <v>4405.38</v>
      </c>
      <c r="CH28" s="101">
        <v>3999.59</v>
      </c>
      <c r="CI28" s="101">
        <v>4109.07</v>
      </c>
      <c r="CJ28" s="101">
        <v>4259.01</v>
      </c>
      <c r="CK28" s="101">
        <v>4258.4339999999993</v>
      </c>
      <c r="CL28" s="101">
        <v>4395.8599999999997</v>
      </c>
      <c r="CM28" s="101">
        <v>4747.3173999999981</v>
      </c>
      <c r="CN28" s="101">
        <v>4694.55</v>
      </c>
      <c r="CO28" s="101">
        <v>5037.6770000000006</v>
      </c>
      <c r="CP28" s="142">
        <v>51704.701099999998</v>
      </c>
      <c r="CQ28" s="101">
        <v>4912.9886000000015</v>
      </c>
      <c r="CR28" s="101">
        <v>4384.1271999999999</v>
      </c>
      <c r="CS28" s="101">
        <v>4659.464799999997</v>
      </c>
      <c r="CT28" s="101">
        <v>4320.9883999999993</v>
      </c>
      <c r="CU28" s="101">
        <v>4851.2650000000003</v>
      </c>
      <c r="CV28" s="101">
        <v>4753.4712</v>
      </c>
      <c r="CW28" s="101">
        <v>4924.3798000000015</v>
      </c>
      <c r="CX28" s="101">
        <v>5153.7813999999998</v>
      </c>
      <c r="CY28" s="101">
        <v>4767.1360000000013</v>
      </c>
      <c r="CZ28" s="101">
        <v>5316.1581999999999</v>
      </c>
      <c r="DA28" s="101">
        <v>5303.2299999999968</v>
      </c>
      <c r="DB28" s="101">
        <v>5627.057417393401</v>
      </c>
      <c r="DC28" s="142">
        <v>58974.048017393405</v>
      </c>
      <c r="DD28" s="101">
        <v>5621.1164000000008</v>
      </c>
      <c r="DE28" s="101">
        <v>5136.6423999999961</v>
      </c>
      <c r="DF28" s="101">
        <v>5172.6487999999999</v>
      </c>
      <c r="DG28" s="101">
        <v>4994.4437999999973</v>
      </c>
      <c r="DH28" s="101">
        <v>5235.4280000000008</v>
      </c>
      <c r="DI28" s="101">
        <v>5327.300000000002</v>
      </c>
      <c r="DJ28" s="101">
        <v>5506.6881999999996</v>
      </c>
      <c r="DK28" s="101">
        <v>5556.5043999999998</v>
      </c>
      <c r="DL28" s="101">
        <v>5215.4180000000006</v>
      </c>
      <c r="DM28" s="101">
        <v>5645.2849999999989</v>
      </c>
      <c r="DN28" s="101">
        <v>5485.8140000000012</v>
      </c>
      <c r="DO28" s="101">
        <v>5459.145599999998</v>
      </c>
      <c r="DP28" s="142">
        <v>64356.434599999993</v>
      </c>
      <c r="DQ28" s="101">
        <v>5663.1953999999969</v>
      </c>
      <c r="DR28" s="101">
        <v>4941.7043999999987</v>
      </c>
      <c r="DS28" s="101">
        <v>5233.8852000000006</v>
      </c>
      <c r="DT28" s="101">
        <v>4814.4233999999988</v>
      </c>
      <c r="DU28" s="101">
        <v>5271.5620000000017</v>
      </c>
      <c r="DV28" s="101">
        <v>5180.3453999999983</v>
      </c>
      <c r="DW28" s="101">
        <v>5490.3902999999991</v>
      </c>
      <c r="DX28" s="101">
        <v>5512.6859999999997</v>
      </c>
      <c r="DY28" s="101">
        <v>5371.68</v>
      </c>
      <c r="DZ28" s="101">
        <v>5734.62</v>
      </c>
      <c r="EA28" s="101">
        <v>5635.8300000000008</v>
      </c>
      <c r="EB28" s="101">
        <v>6031.7280000000001</v>
      </c>
      <c r="EC28" s="142">
        <v>64882.050099999993</v>
      </c>
      <c r="ED28" s="101">
        <v>5698.4999999999945</v>
      </c>
      <c r="EE28" s="101">
        <v>5276.424</v>
      </c>
      <c r="EF28" s="101">
        <v>5620.71</v>
      </c>
      <c r="EG28" s="101">
        <v>5424.5519999999997</v>
      </c>
      <c r="EH28" s="101">
        <v>5644.7580000000007</v>
      </c>
      <c r="EI28" s="101">
        <v>5866.4459999999999</v>
      </c>
      <c r="EJ28" s="101">
        <v>6159.3180000000002</v>
      </c>
      <c r="EK28" s="101">
        <v>6342.9600000000009</v>
      </c>
      <c r="EL28" s="101">
        <v>6219.33</v>
      </c>
      <c r="EM28" s="101">
        <v>6359.22</v>
      </c>
      <c r="EN28" s="101">
        <v>6427.02</v>
      </c>
      <c r="EO28" s="101">
        <v>6674.6999999999989</v>
      </c>
      <c r="EP28" s="142">
        <v>71713.93799999998</v>
      </c>
      <c r="EQ28" s="101">
        <v>6570.0599999999986</v>
      </c>
      <c r="ER28" s="101">
        <v>6019.0440000000035</v>
      </c>
      <c r="ES28" s="101">
        <v>6359.2146999999995</v>
      </c>
      <c r="ET28" s="101">
        <v>5958.2978999999996</v>
      </c>
      <c r="EU28" s="101">
        <v>6582.9898999999996</v>
      </c>
      <c r="EV28" s="101">
        <v>6375.2213999999994</v>
      </c>
      <c r="EW28" s="101">
        <v>6491.0088999999998</v>
      </c>
      <c r="EX28" s="101">
        <v>6835.5120000000034</v>
      </c>
      <c r="EY28" s="101">
        <v>6531.6900000000041</v>
      </c>
      <c r="EZ28" s="101">
        <v>6714.275999999998</v>
      </c>
      <c r="FA28" s="101">
        <v>6636.1559999999963</v>
      </c>
      <c r="FB28" s="101">
        <v>7299.0780000000022</v>
      </c>
      <c r="FC28" s="142">
        <v>78372.548800000004</v>
      </c>
      <c r="FD28" s="101">
        <v>6848.8974539999963</v>
      </c>
      <c r="FE28" s="101">
        <v>6566.118000000004</v>
      </c>
      <c r="FF28" s="101">
        <v>6785.8079999999982</v>
      </c>
      <c r="FG28" s="101">
        <v>6327.5519999999988</v>
      </c>
      <c r="FH28" s="101">
        <v>6763.0199999999968</v>
      </c>
      <c r="FI28" s="101">
        <v>6737.2199999999984</v>
      </c>
      <c r="FJ28" s="101">
        <v>7136.3257999999996</v>
      </c>
      <c r="FK28" s="101">
        <v>7382.0796999999984</v>
      </c>
      <c r="FL28" s="101">
        <v>6958.4407999999994</v>
      </c>
      <c r="FM28" s="101">
        <v>7512.6197000000002</v>
      </c>
      <c r="FN28" s="101">
        <v>7449.3687999999984</v>
      </c>
      <c r="FO28" s="101">
        <v>7286.9989999999971</v>
      </c>
      <c r="FP28" s="142">
        <v>83754.449253999977</v>
      </c>
      <c r="FQ28" s="101">
        <v>7298.0644000000002</v>
      </c>
      <c r="FR28" s="101">
        <v>6497.6895000000004</v>
      </c>
      <c r="FS28" s="101">
        <v>6819.9280999999983</v>
      </c>
      <c r="FT28" s="101">
        <v>6683.9652000000015</v>
      </c>
      <c r="FU28" s="101">
        <v>7095.513899999999</v>
      </c>
      <c r="FV28" s="101">
        <v>6966.7795000000024</v>
      </c>
      <c r="FW28" s="101">
        <v>7271.1927000000023</v>
      </c>
      <c r="FX28" s="101">
        <v>7634.9637000000021</v>
      </c>
      <c r="FY28" s="101">
        <v>7174.8116999999984</v>
      </c>
      <c r="FZ28" s="101">
        <v>7821.2169000000004</v>
      </c>
      <c r="GA28" s="101">
        <v>7847.2800000000025</v>
      </c>
      <c r="GB28" s="101">
        <v>8479.4408999999996</v>
      </c>
      <c r="GC28" s="142">
        <v>87590.846500000014</v>
      </c>
      <c r="GD28" s="101">
        <v>8220.9456000000009</v>
      </c>
      <c r="GE28" s="101">
        <v>7277.570999999999</v>
      </c>
      <c r="GF28" s="101">
        <v>7602.8337000000029</v>
      </c>
      <c r="GG28" s="101">
        <v>7186.1895999999997</v>
      </c>
      <c r="GH28" s="101">
        <v>7734.4661000000006</v>
      </c>
      <c r="GI28" s="101">
        <v>7453.9835999999996</v>
      </c>
      <c r="GJ28" s="101">
        <v>7797.1988999999976</v>
      </c>
      <c r="GK28" s="101">
        <v>8102.0675999999985</v>
      </c>
      <c r="GL28" s="101">
        <v>7792.5935999999974</v>
      </c>
      <c r="GM28" s="101">
        <v>8331.5561999999991</v>
      </c>
      <c r="GN28" s="101">
        <v>8151.9503999999988</v>
      </c>
      <c r="GO28" s="101">
        <v>8415.1121999999941</v>
      </c>
      <c r="GP28" s="142">
        <v>94066.468500000003</v>
      </c>
      <c r="GQ28" s="101">
        <v>8069.3183999999992</v>
      </c>
      <c r="GR28" s="101">
        <v>7555.976999999999</v>
      </c>
      <c r="GS28" s="101">
        <v>8092.8671999999988</v>
      </c>
      <c r="GT28" s="101">
        <v>7994.0652</v>
      </c>
      <c r="GU28" s="101">
        <v>8238.3114000000005</v>
      </c>
      <c r="GV28" s="101">
        <v>8147.467599999999</v>
      </c>
      <c r="GW28" s="101">
        <v>8770.9885999999951</v>
      </c>
      <c r="GX28" s="101">
        <v>9367.342400000005</v>
      </c>
      <c r="GY28" s="101">
        <v>8955.6134000000002</v>
      </c>
      <c r="GZ28" s="101">
        <v>9515.2283000000007</v>
      </c>
      <c r="HA28" s="101">
        <v>9259.429500000002</v>
      </c>
      <c r="HB28" s="101">
        <v>9420.4362000000001</v>
      </c>
      <c r="HC28" s="142">
        <v>103387.04520000001</v>
      </c>
      <c r="HD28" s="101">
        <v>9022.4670000000024</v>
      </c>
      <c r="HE28" s="101">
        <v>8975.3369000000002</v>
      </c>
      <c r="HF28" s="101">
        <v>9196.9920999999995</v>
      </c>
      <c r="HG28" s="101">
        <v>8903.9537999999993</v>
      </c>
      <c r="HH28" s="101">
        <v>9009.6231000000007</v>
      </c>
      <c r="HI28" s="101">
        <v>8964.6232999999993</v>
      </c>
      <c r="HJ28" s="101">
        <v>9704.7208999999966</v>
      </c>
      <c r="HK28" s="101">
        <v>10145.7256</v>
      </c>
      <c r="HL28" s="101">
        <v>9855.2681999999895</v>
      </c>
      <c r="HM28" s="101">
        <v>10135.839199999999</v>
      </c>
      <c r="HN28" s="101">
        <v>10102.828</v>
      </c>
      <c r="HO28" s="101">
        <v>10873.7968</v>
      </c>
      <c r="HP28" s="142">
        <v>114891.17489999997</v>
      </c>
      <c r="HQ28" s="101">
        <v>10500.518599999998</v>
      </c>
      <c r="HR28" s="101">
        <v>9534.4116000000049</v>
      </c>
      <c r="HS28" s="101">
        <v>8000.1178</v>
      </c>
      <c r="HT28" s="101">
        <v>9319.6414000000004</v>
      </c>
      <c r="HU28" s="101">
        <v>10628.005800000003</v>
      </c>
      <c r="HV28" s="101">
        <v>10369.605199999998</v>
      </c>
      <c r="HW28" s="101">
        <v>10369.605199999998</v>
      </c>
      <c r="HX28" s="101">
        <v>10675.41</v>
      </c>
      <c r="HY28" s="101">
        <v>10483.0236</v>
      </c>
      <c r="HZ28" s="101">
        <v>10554.397499999999</v>
      </c>
      <c r="IA28" s="101">
        <v>10467.09</v>
      </c>
      <c r="IB28" s="101">
        <v>10849.635</v>
      </c>
      <c r="IC28" s="142">
        <v>121751.4617</v>
      </c>
      <c r="ID28" s="101">
        <v>10863.18</v>
      </c>
      <c r="IE28" s="101">
        <v>9997.2749999999996</v>
      </c>
      <c r="IF28" s="101">
        <v>10643.655000000001</v>
      </c>
      <c r="IG28" s="101">
        <v>10613.775</v>
      </c>
      <c r="IH28" s="101">
        <v>10613.775</v>
      </c>
      <c r="II28" s="101">
        <v>10675.702499999999</v>
      </c>
      <c r="IJ28" s="101">
        <v>11150.860799999999</v>
      </c>
      <c r="IK28" s="101">
        <v>11602.275299999998</v>
      </c>
      <c r="IL28" s="101">
        <v>10892.751100000001</v>
      </c>
      <c r="IM28" s="101">
        <v>11303.084100000002</v>
      </c>
      <c r="IN28" s="101">
        <v>11253.018700000002</v>
      </c>
      <c r="IO28" s="101">
        <v>11876.1489</v>
      </c>
      <c r="IP28" s="142">
        <v>131485.50139999998</v>
      </c>
      <c r="IQ28" s="101">
        <f>+IFERROR(IF(ISTEXT(IQ$5)=FALSE,(INDEX(OSIT!$1:$1048576,MATCH(Ositran!$B28,OSIT!$A:$A,0),MATCH(Ositran!IQ$5,OSIT!$1:$1,0)))/1000,SUM(IE28:IP28)),"")</f>
        <v>11507.495999999999</v>
      </c>
      <c r="IR28" s="101">
        <f>+IFERROR(IF(ISTEXT(IR$5)=FALSE,(INDEX(OSIT!$1:$1048576,MATCH(Ositran!$B28,OSIT!$A:$A,0),MATCH(Ositran!IR$5,OSIT!$1:$1,0)))/1000,SUM(IF28:IQ28)),"")</f>
        <v>10253.373900000001</v>
      </c>
      <c r="IS28" s="101">
        <f>+IFERROR(IF(ISTEXT(IS$5)=FALSE,(INDEX(OSIT!$1:$1048576,MATCH(Ositran!$B28,OSIT!$A:$A,0),MATCH(Ositran!IS$5,OSIT!$1:$1,0)))/1000,SUM(IG28:IR28)),"")</f>
        <v>11683.009800000002</v>
      </c>
      <c r="IT28" s="101">
        <f>+IFERROR(IF(ISTEXT(IT$5)=FALSE,(INDEX(OSIT!$1:$1048576,MATCH(Ositran!$B28,OSIT!$A:$A,0),MATCH(Ositran!IT$5,OSIT!$1:$1,0)))/1000,SUM(IH28:IS28)),"")</f>
        <v>10215.004800000001</v>
      </c>
      <c r="IU28" s="101">
        <f>+IFERROR(IF(ISTEXT(IU$5)=FALSE,(INDEX(OSIT!$1:$1048576,MATCH(Ositran!$B28,OSIT!$A:$A,0),MATCH(Ositran!IU$5,OSIT!$1:$1,0)))/1000,SUM(II28:IT28)),"")</f>
        <v>11398.9799</v>
      </c>
      <c r="IV28" s="101">
        <f>+IFERROR(IF(ISTEXT(IV$5)=FALSE,(INDEX(OSIT!$1:$1048576,MATCH(Ositran!$B28,OSIT!$A:$A,0),MATCH(Ositran!IV$5,OSIT!$1:$1,0)))/1000,SUM(IJ28:IU28)),"")</f>
        <v>10996.146699999999</v>
      </c>
      <c r="IW28" s="101">
        <f>+IFERROR(IF(ISTEXT(IW$5)=FALSE,(INDEX(OSIT!$1:$1048576,MATCH(Ositran!$B28,OSIT!$A:$A,0),MATCH(Ositran!IW$5,OSIT!$1:$1,0)))/1000,SUM(IK28:IV28)),"")</f>
        <v>11584.15630000001</v>
      </c>
      <c r="IX28" s="101">
        <f>+IFERROR(IF(ISTEXT(IX$5)=FALSE,(INDEX(OSIT!$1:$1048576,MATCH(Ositran!$B28,OSIT!$A:$A,0),MATCH(Ositran!IX$5,OSIT!$1:$1,0)))/1000,SUM(IL28:IW28)),"")</f>
        <v>12211.0147</v>
      </c>
      <c r="IY28" s="101">
        <f>+IFERROR(IF(ISTEXT(IY$5)=FALSE,(INDEX(OSIT!$1:$1048576,MATCH(Ositran!$B28,OSIT!$A:$A,0),MATCH(Ositran!IY$5,OSIT!$1:$1,0)))/1000,SUM(IM28:IX28)),"")</f>
        <v>11378.1931</v>
      </c>
      <c r="IZ28" s="101">
        <f>+IFERROR(IF(ISTEXT(IZ$5)=FALSE,(INDEX(OSIT!$1:$1048576,MATCH(Ositran!$B28,OSIT!$A:$A,0),MATCH(Ositran!IZ$5,OSIT!$1:$1,0)))/1000,SUM(IN28:IY28)),"")</f>
        <v>12206.7536</v>
      </c>
      <c r="JA28" s="101">
        <f>+IFERROR(IF(ISTEXT(JA$5)=FALSE,(INDEX(OSIT!$1:$1048576,MATCH(Ositran!$B28,OSIT!$A:$A,0),MATCH(Ositran!JA$5,OSIT!$1:$1,0)))/1000,SUM(IO28:IZ28)),"")</f>
        <v>11975.353499999999</v>
      </c>
      <c r="JB28" s="101">
        <f>+IFERROR(IF(ISTEXT(JB$5)=FALSE,(INDEX(OSIT!$1:$1048576,MATCH(Ositran!$B28,OSIT!$A:$A,0),MATCH(Ositran!JB$5,OSIT!$1:$1,0)))/1000,SUM(IP28:JA28)),"")</f>
        <v>12403.649600000012</v>
      </c>
      <c r="JC28" s="142">
        <f>+IFERROR(IF(ISTEXT(JC$5)=FALSE,(INDEX(OSIT!$1:$1048576,MATCH(Ositran!$B28,OSIT!$A:$A,0),MATCH(Ositran!JC$5,OSIT!$1:$1,0)))/1000,SUM(IQ28:JB28)),"")</f>
        <v>137813.13190000001</v>
      </c>
      <c r="JD28" s="101">
        <f>+IFERROR(IF(ISTEXT(JD$5)=FALSE,(INDEX(OSIT!$1:$1048576,MATCH(Ositran!$B28,OSIT!$A:$A,0),MATCH(Ositran!JD$5,OSIT!$1:$1,0)))/1000,SUM(IR28:JC28)),"")</f>
        <v>11862.466199999999</v>
      </c>
      <c r="JE28" s="101">
        <f>+IFERROR(IF(ISTEXT(JE$5)=FALSE,(INDEX(OSIT!$1:$1048576,MATCH(Ositran!$B28,OSIT!$A:$A,0),MATCH(Ositran!JE$5,OSIT!$1:$1,0)))/1000,SUM(IS28:JD28)),"")</f>
        <v>11596.963</v>
      </c>
      <c r="JF28" s="101">
        <f>+IFERROR(IF(ISTEXT(JF$5)=FALSE,(INDEX(OSIT!$1:$1048576,MATCH(Ositran!$B28,OSIT!$A:$A,0),MATCH(Ositran!JF$5,OSIT!$1:$1,0)))/1000,SUM(IT28:JE28)),"")</f>
        <v>8768.17</v>
      </c>
      <c r="JG28" s="101">
        <f>+IFERROR(IF(ISTEXT(JG$5)=FALSE,(INDEX(OSIT!$1:$1048576,MATCH(Ositran!$B28,OSIT!$A:$A,0),MATCH(Ositran!JG$5,OSIT!$1:$1,0)))/1000,SUM(IU28:JF28)),"")</f>
        <v>5398.8837000000003</v>
      </c>
      <c r="JH28" s="101">
        <f>+IFERROR(IF(ISTEXT(JH$5)=FALSE,(INDEX(OSIT!$1:$1048576,MATCH(Ositran!$B28,OSIT!$A:$A,0),MATCH(Ositran!JH$5,OSIT!$1:$1,0)))/1000,SUM(IV28:JG28)),"")</f>
        <v>1805.4502</v>
      </c>
      <c r="JI28" s="101">
        <f>+IFERROR(IF(ISTEXT(JI$5)=FALSE,(INDEX(OSIT!$1:$1048576,MATCH(Ositran!$B28,OSIT!$A:$A,0),MATCH(Ositran!JI$5,OSIT!$1:$1,0)))/1000,SUM(IW28:JH28)),"")</f>
        <v>0</v>
      </c>
      <c r="JJ28" s="101">
        <f>+IFERROR(IF(ISTEXT(JJ$5)=FALSE,(INDEX(OSIT!$1:$1048576,MATCH(Ositran!$B28,OSIT!$A:$A,0),MATCH(Ositran!JJ$5,OSIT!$1:$1,0)))/1000,SUM(IX28:JI28)),"")</f>
        <v>10574.8794</v>
      </c>
      <c r="JK28" s="101">
        <f>+IFERROR(IF(ISTEXT(JK$5)=FALSE,(INDEX(OSIT!$1:$1048576,MATCH(Ositran!$B28,OSIT!$A:$A,0),MATCH(Ositran!JK$5,OSIT!$1:$1,0)))/1000,SUM(IY28:JJ28)),"")</f>
        <v>10871.1477</v>
      </c>
      <c r="JL28" s="101">
        <f>+IFERROR(IF(ISTEXT(JL$5)=FALSE,(INDEX(OSIT!$1:$1048576,MATCH(Ositran!$B28,OSIT!$A:$A,0),MATCH(Ositran!JL$5,OSIT!$1:$1,0)))/1000,SUM(IZ28:JK28)),"")</f>
        <v>10787.255999999999</v>
      </c>
      <c r="JM28" s="101">
        <f>+IFERROR(IF(ISTEXT(JM$5)=FALSE,(INDEX(OSIT!$1:$1048576,MATCH(Ositran!$B28,OSIT!$A:$A,0),MATCH(Ositran!JM$5,OSIT!$1:$1,0)))/1000,SUM(JA28:JL28)),"")</f>
        <v>11987.4249</v>
      </c>
      <c r="JN28" s="101">
        <f>+IFERROR(IF(ISTEXT(JN$5)=FALSE,(INDEX(OSIT!$1:$1048576,MATCH(Ositran!$B28,OSIT!$A:$A,0),MATCH(Ositran!JN$5,OSIT!$1:$1,0)))/1000,SUM(JB28:JM28)),"")</f>
        <v>12269.936699999998</v>
      </c>
      <c r="JO28" s="101">
        <f>+IFERROR(IF(ISTEXT(JO$5)=FALSE,(INDEX(OSIT!$1:$1048576,MATCH(Ositran!$B28,OSIT!$A:$A,0),MATCH(Ositran!JO$5,OSIT!$1:$1,0)))/1000,SUM(JC28:JN28)),"")</f>
        <v>12121.714800000002</v>
      </c>
      <c r="JP28" s="142">
        <f>+IFERROR(IF(ISTEXT(JP$5)=FALSE,(INDEX(OSIT!$1:$1048576,MATCH(Ositran!$B28,OSIT!$A:$A,0),MATCH(Ositran!JP$5,OSIT!$1:$1,0)))/1000,SUM(JD28:JO28)),"")</f>
        <v>108044.2926</v>
      </c>
      <c r="JQ28" s="101">
        <f>+IFERROR(IF(ISTEXT(JQ$5)=FALSE,(INDEX(OSIT!$1:$1048576,MATCH(Ositran!$B28,OSIT!$A:$A,0),MATCH(Ositran!JQ$5,OSIT!$1:$1,0)))/1000,SUM(JE28:JP28)),"")</f>
        <v>12743.4586</v>
      </c>
      <c r="JR28" s="101">
        <f>+IFERROR(IF(ISTEXT(JR$5)=FALSE,(INDEX(OSIT!$1:$1048576,MATCH(Ositran!$B28,OSIT!$A:$A,0),MATCH(Ositran!JR$5,OSIT!$1:$1,0)))/1000,SUM(JF28:JQ28)),"")</f>
        <v>10380.14</v>
      </c>
      <c r="JS28" s="101">
        <f>+IFERROR(IF(ISTEXT(JS$5)=FALSE,(INDEX(OSIT!$1:$1048576,MATCH(Ositran!$B28,OSIT!$A:$A,0),MATCH(Ositran!JS$5,OSIT!$1:$1,0)))/1000,SUM(JG28:JR28)),"")</f>
        <v>11410.574000000001</v>
      </c>
      <c r="JT28" s="101">
        <f>+IFERROR(IF(ISTEXT(JT$5)=FALSE,(INDEX(OSIT!$1:$1048576,MATCH(Ositran!$B28,OSIT!$A:$A,0),MATCH(Ositran!JT$5,OSIT!$1:$1,0)))/1000,SUM(JH28:JS28)),"")</f>
        <v>11349.303</v>
      </c>
      <c r="JU28" s="101">
        <f>+IFERROR(IF(ISTEXT(JU$5)=FALSE,(INDEX(OSIT!$1:$1048576,MATCH(Ositran!$B28,OSIT!$A:$A,0),MATCH(Ositran!JU$5,OSIT!$1:$1,0)))/1000,SUM(JI28:JT28)),"")</f>
        <v>12350.739</v>
      </c>
      <c r="JV28" s="101">
        <f>+IFERROR(IF(ISTEXT(JV$5)=FALSE,(INDEX(OSIT!$1:$1048576,MATCH(Ositran!$B28,OSIT!$A:$A,0),MATCH(Ositran!JV$5,OSIT!$1:$1,0)))/1000,SUM(JJ28:JU28)),"")</f>
        <v>12497.621300000001</v>
      </c>
      <c r="JW28" s="101">
        <f>+IFERROR(IF(ISTEXT(JW$5)=FALSE,(INDEX(OSIT!$1:$1048576,MATCH(Ositran!$B28,OSIT!$A:$A,0),MATCH(Ositran!JW$5,OSIT!$1:$1,0)))/1000,SUM(JK28:JV28)),"")</f>
        <v>13406.6952</v>
      </c>
      <c r="JX28" s="101">
        <f>+IFERROR(IF(ISTEXT(JX$5)=FALSE,(INDEX(OSIT!$1:$1048576,MATCH(Ositran!$B28,OSIT!$A:$A,0),MATCH(Ositran!JX$5,OSIT!$1:$1,0)))/1000,SUM(JL28:JW28)),"")</f>
        <v>14059.521000000001</v>
      </c>
      <c r="JY28" s="101">
        <f>+IFERROR(IF(ISTEXT(JY$5)=FALSE,(INDEX(OSIT!$1:$1048576,MATCH(Ositran!$B28,OSIT!$A:$A,0),MATCH(Ositran!JY$5,OSIT!$1:$1,0)))/1000,SUM(JM28:JX28)),"")</f>
        <v>14450.706</v>
      </c>
      <c r="JZ28" s="101">
        <f>+IFERROR(IF(ISTEXT(JZ$5)=FALSE,(INDEX(OSIT!$1:$1048576,MATCH(Ositran!$B28,OSIT!$A:$A,0),MATCH(Ositran!JZ$5,OSIT!$1:$1,0)))/1000,SUM(JN28:JY28)),"")</f>
        <v>14787.369000000001</v>
      </c>
      <c r="KA28" s="101">
        <f>+IFERROR(IF(ISTEXT(KA$5)=FALSE,(INDEX(OSIT!$1:$1048576,MATCH(Ositran!$B28,OSIT!$A:$A,0),MATCH(Ositran!KA$5,OSIT!$1:$1,0)))/1000,SUM(JO28:JZ28)),"")</f>
        <v>14651.064</v>
      </c>
      <c r="KB28" s="101">
        <f>+IFERROR(IF(ISTEXT(KB$5)=FALSE,(INDEX(OSIT!$1:$1048576,MATCH(Ositran!$B28,OSIT!$A:$A,0),MATCH(Ositran!KB$5,OSIT!$1:$1,0)))/1000,SUM(JP28:KA28)),"")</f>
        <v>15325.785</v>
      </c>
      <c r="KC28" s="142">
        <f>+IFERROR(IF(ISTEXT(KC$5)=FALSE,(INDEX(OSIT!$1:$1048576,MATCH(Ositran!$B28,OSIT!$A:$A,0),MATCH(Ositran!KC$5,OSIT!$1:$1,0)))/1000,SUM(JQ28:KB28)),"")</f>
        <v>157412.97610000003</v>
      </c>
      <c r="KD28" s="101">
        <f>+IFERROR(IF(ISTEXT(KD$5)=FALSE,(INDEX(OSIT!$1:$1048576,MATCH(Ositran!$B28,OSIT!$A:$A,0),MATCH(Ositran!KD$5,OSIT!$1:$1,0)))/1000,SUM(JR28:KC28)),"")</f>
        <v>14357.951999999999</v>
      </c>
      <c r="KE28" s="101">
        <f>+IFERROR(IF(ISTEXT(KE$5)=FALSE,(INDEX(OSIT!$1:$1048576,MATCH(Ositran!$B28,OSIT!$A:$A,0),MATCH(Ositran!KE$5,OSIT!$1:$1,0)))/1000,SUM(JS28:KD28)),"")</f>
        <v>13533.615</v>
      </c>
      <c r="KF28" s="101">
        <f>+IFERROR(IF(ISTEXT(KF$5)=FALSE,(INDEX(OSIT!$1:$1048576,MATCH(Ositran!$B28,OSIT!$A:$A,0),MATCH(Ositran!KF$5,OSIT!$1:$1,0)))/1000,SUM(JT28:KE28)),"")</f>
        <v>14050.817999999999</v>
      </c>
      <c r="KG28" s="101">
        <f>+IFERROR(IF(ISTEXT(KG$5)=FALSE,(INDEX(OSIT!$1:$1048576,MATCH(Ositran!$B28,OSIT!$A:$A,0),MATCH(Ositran!KG$5,OSIT!$1:$1,0)))/1000,SUM(JU28:KF28)),"")</f>
        <v>13184.991</v>
      </c>
      <c r="KH28" s="101">
        <f>+IFERROR(IF(ISTEXT(KH$5)=FALSE,(INDEX(OSIT!$1:$1048576,MATCH(Ositran!$B28,OSIT!$A:$A,0),MATCH(Ositran!KH$5,OSIT!$1:$1,0)))/1000,SUM(JV28:KG28)),"")</f>
        <v>14777.928</v>
      </c>
      <c r="KI28" s="101">
        <f>+IFERROR(IF(ISTEXT(KI$5)=FALSE,(INDEX(OSIT!$1:$1048576,MATCH(Ositran!$B28,OSIT!$A:$A,0),MATCH(Ositran!KI$5,OSIT!$1:$1,0)))/1000,SUM(JW28:KH28)),"")</f>
        <v>14389.713</v>
      </c>
      <c r="KJ28" s="101">
        <f>+IFERROR(IF(ISTEXT(KJ$5)=FALSE,(INDEX(OSIT!$1:$1048576,MATCH(Ositran!$B28,OSIT!$A:$A,0),MATCH(Ositran!KJ$5,OSIT!$1:$1,0)))/1000,SUM(JX28:KI28)),"")</f>
        <v>15106.236500000001</v>
      </c>
      <c r="KK28" s="101">
        <f>+IFERROR(IF(ISTEXT(KK$5)=FALSE,(INDEX(OSIT!$1:$1048576,MATCH(Ositran!$B28,OSIT!$A:$A,0),MATCH(Ositran!KK$5,OSIT!$1:$1,0)))/1000,SUM(JY28:KJ28)),"")</f>
        <v>16151.548500000001</v>
      </c>
      <c r="KL28" s="101">
        <f>+IFERROR(IF(ISTEXT(KL$5)=FALSE,(INDEX(OSIT!$1:$1048576,MATCH(Ositran!$B28,OSIT!$A:$A,0),MATCH(Ositran!KL$5,OSIT!$1:$1,0)))/1000,SUM(JZ28:KK28)),"")</f>
        <v>15865.038</v>
      </c>
      <c r="KM28" s="101">
        <f>+IFERROR(IF(ISTEXT(KM$5)=FALSE,(INDEX(OSIT!$1:$1048576,MATCH(Ositran!$B28,OSIT!$A:$A,0),MATCH(Ositran!KM$5,OSIT!$1:$1,0)))/1000,SUM(KA28:KL28)),"")</f>
        <v>16202.496999999999</v>
      </c>
      <c r="KN28" s="101">
        <f>+IFERROR(IF(ISTEXT(KN$5)=FALSE,(INDEX(OSIT!$1:$1048576,MATCH(Ositran!$B28,OSIT!$A:$A,0),MATCH(Ositran!KN$5,OSIT!$1:$1,0)))/1000,SUM(KB28:KM28)),"")</f>
        <v>15329.789000000001</v>
      </c>
      <c r="KO28" s="101">
        <f>+IFERROR(IF(ISTEXT(KO$5)=FALSE,(INDEX(OSIT!$1:$1048576,MATCH(Ositran!$B28,OSIT!$A:$A,0),MATCH(Ositran!KO$5,OSIT!$1:$1,0)))/1000,SUM(KC28:KN28)),"")</f>
        <v>15369.1855</v>
      </c>
      <c r="KP28" s="142">
        <f>+IFERROR(IF(ISTEXT(KP$5)=FALSE,(INDEX(OSIT!$1:$1048576,MATCH(Ositran!$B28,OSIT!$A:$A,0),MATCH(Ositran!KP$5,OSIT!$1:$1,0)))/1000,SUM(KD28:KO28)),"")</f>
        <v>178319.31150000001</v>
      </c>
      <c r="KQ28" s="101">
        <f>+IFERROR(IF(ISTEXT(KQ$5)=FALSE,(INDEX(OSIT!$1:$1048576,MATCH(Ositran!$B28,OSIT!$A:$A,0),MATCH(Ositran!KQ$5,OSIT!$1:$1,0)))/1000,SUM(KE28:KP28)),"")</f>
        <v>14435.012500000001</v>
      </c>
      <c r="KR28" s="101">
        <f>+IFERROR(IF(ISTEXT(KR$5)=FALSE,(INDEX(OSIT!$1:$1048576,MATCH(Ositran!$B28,OSIT!$A:$A,0),MATCH(Ositran!KR$5,OSIT!$1:$1,0)))/1000,SUM(KF28:KQ28)),"")</f>
        <v>13726.4645</v>
      </c>
      <c r="KS28" s="101">
        <f>+IFERROR(IF(ISTEXT(KS$5)=FALSE,(INDEX(OSIT!$1:$1048576,MATCH(Ositran!$B28,OSIT!$A:$A,0),MATCH(Ositran!KS$5,OSIT!$1:$1,0)))/1000,SUM(KG28:KR28)),"")</f>
        <v>14200.828</v>
      </c>
      <c r="KT28" s="101">
        <f>+IFERROR(IF(ISTEXT(KT$5)=FALSE,(INDEX(OSIT!$1:$1048576,MATCH(Ositran!$B28,OSIT!$A:$A,0),MATCH(Ositran!KT$5,OSIT!$1:$1,0)))/1000,SUM(KH28:KS28)),"")</f>
        <v>13423.652</v>
      </c>
      <c r="KU28" s="101">
        <f>+IFERROR(IF(ISTEXT(KU$5)=FALSE,(INDEX(OSIT!$1:$1048576,MATCH(Ositran!$B28,OSIT!$A:$A,0),MATCH(Ositran!KU$5,OSIT!$1:$1,0)))/1000,SUM(KI28:KT28)),"")</f>
        <v>13990.232</v>
      </c>
      <c r="KV28" s="101">
        <f>+IFERROR(IF(ISTEXT(KV$5)=FALSE,(INDEX(OSIT!$1:$1048576,MATCH(Ositran!$B28,OSIT!$A:$A,0),MATCH(Ositran!KV$5,OSIT!$1:$1,0)))/1000,SUM(KJ28:KU28)),"")</f>
        <v>14497.0285</v>
      </c>
      <c r="KW28" s="101">
        <f>+IFERROR(IF(ISTEXT(KW$5)=FALSE,(INDEX(OSIT!$1:$1048576,MATCH(Ositran!$B28,OSIT!$A:$A,0),MATCH(Ositran!KW$5,OSIT!$1:$1,0)))/1000,SUM(KK28:KV28)),"")</f>
        <v>14863.446099999999</v>
      </c>
      <c r="KX28" s="101">
        <f>+IFERROR(IF(ISTEXT(KX$5)=FALSE,(INDEX(OSIT!$1:$1048576,MATCH(Ositran!$B28,OSIT!$A:$A,0),MATCH(Ositran!KX$5,OSIT!$1:$1,0)))/1000,SUM(KL28:KW28)),"")</f>
        <v>15837.2577</v>
      </c>
      <c r="KY28" s="101">
        <f>+IFERROR(IF(ISTEXT(KY$5)=FALSE,(INDEX(OSIT!$1:$1048576,MATCH(Ositran!$B28,OSIT!$A:$A,0),MATCH(Ositran!KY$5,OSIT!$1:$1,0)))/1000,SUM(KM28:KX28)),"")</f>
        <v>15487.2333</v>
      </c>
      <c r="KZ28" s="101">
        <f>+IFERROR(IF(ISTEXT(KZ$5)=FALSE,(INDEX(OSIT!$1:$1048576,MATCH(Ositran!$B28,OSIT!$A:$A,0),MATCH(Ositran!KZ$5,OSIT!$1:$1,0)))/1000,SUM(KN28:KY28)),"")</f>
        <v>15972.452100000011</v>
      </c>
      <c r="LA28" s="101">
        <f>+IFERROR(IF(ISTEXT(LA$5)=FALSE,(INDEX(OSIT!$1:$1048576,MATCH(Ositran!$B28,OSIT!$A:$A,0),MATCH(Ositran!LA$5,OSIT!$1:$1,0)))/1000,SUM(KO28:KZ28)),"")</f>
        <v>16330.7925</v>
      </c>
      <c r="LB28" s="101">
        <f>+IFERROR(IF(ISTEXT(LB$5)=FALSE,(INDEX(OSIT!$1:$1048576,MATCH(Ositran!$B28,OSIT!$A:$A,0),MATCH(Ositran!LB$5,OSIT!$1:$1,0)))/1000,SUM(KP28:LA28)),"")</f>
        <v>15853.0383</v>
      </c>
      <c r="LC28" s="142">
        <f>+IFERROR(IF(ISTEXT(LC$5)=FALSE,(INDEX(OSIT!$1:$1048576,MATCH(Ositran!$B28,OSIT!$A:$A,0),MATCH(Ositran!LC$5,OSIT!$1:$1,0)))/1000,SUM(KQ28:LB28)),"")</f>
        <v>178617.43750000006</v>
      </c>
      <c r="LD28" s="101">
        <f>+IFERROR(IF(ISTEXT(LD$5)=FALSE,(INDEX(OSIT!$1:$1048576,MATCH(Ositran!$B28,OSIT!$A:$A,0),MATCH(Ositran!LD$5,OSIT!$1:$1,0)))/1000,SUM(KR28:LC28)),"")</f>
        <v>15993.321300000001</v>
      </c>
      <c r="LE28" s="101">
        <f>+IFERROR(IF(ISTEXT(LE$5)=FALSE,(INDEX(OSIT!$1:$1048576,MATCH(Ositran!$B28,OSIT!$A:$A,0),MATCH(Ositran!LE$5,OSIT!$1:$1,0)))/1000,SUM(KS28:LD28)),"")</f>
        <v>14795.767800000001</v>
      </c>
      <c r="LF28" s="101">
        <f>+IFERROR(IF(ISTEXT(LF$5)=FALSE,(INDEX(OSIT!$1:$1048576,MATCH(Ositran!$B28,OSIT!$A:$A,0),MATCH(Ositran!LF$5,OSIT!$1:$1,0)))/1000,SUM(KT28:LE28)),"")</f>
        <v>14816.033099999999</v>
      </c>
      <c r="LG28" s="101">
        <f>+IFERROR(IF(ISTEXT(LG$5)=FALSE,(INDEX(OSIT!$1:$1048576,MATCH(Ositran!$B28,OSIT!$A:$A,0),MATCH(Ositran!LG$5,OSIT!$1:$1,0)))/1000,SUM(KU28:LF28)),"")</f>
        <v>15262.562699999999</v>
      </c>
      <c r="LH28" s="101">
        <f>+IFERROR(IF(ISTEXT(LH$5)=FALSE,(INDEX(OSIT!$1:$1048576,MATCH(Ositran!$B28,OSIT!$A:$A,0),MATCH(Ositran!LH$5,OSIT!$1:$1,0)))/1000,SUM(KV28:LG28)),"")</f>
        <v>16579.480500000001</v>
      </c>
      <c r="LI28" s="101">
        <f>+IFERROR(IF(ISTEXT(LI$5)=FALSE,(INDEX(OSIT!$1:$1048576,MATCH(Ositran!$B28,OSIT!$A:$A,0),MATCH(Ositran!LI$5,OSIT!$1:$1,0)))/1000,SUM(KW28:LH28)),"")</f>
        <v>15716.428199999998</v>
      </c>
      <c r="LJ28" s="101">
        <f>+IFERROR(IF(ISTEXT(LJ$5)=FALSE,(INDEX(OSIT!$1:$1048576,MATCH(Ositran!$B28,OSIT!$A:$A,0),MATCH(Ositran!LJ$5,OSIT!$1:$1,0)))/1000,SUM(KX28:LI28)),"")</f>
        <v>17311.445600000003</v>
      </c>
      <c r="LK28" s="101">
        <f>+IFERROR(IF(ISTEXT(LK$5)=FALSE,(INDEX(OSIT!$1:$1048576,MATCH(Ositran!$B28,OSIT!$A:$A,0),MATCH(Ositran!LK$5,OSIT!$1:$1,0)))/1000,SUM(KY28:LJ28)),"")</f>
        <v>17942.2984</v>
      </c>
      <c r="LL28" s="101">
        <f>+IFERROR(IF(ISTEXT(LL$5)=FALSE,(INDEX(OSIT!$1:$1048576,MATCH(Ositran!$B28,OSIT!$A:$A,0),MATCH(Ositran!LL$5,OSIT!$1:$1,0)))/1000,SUM(KZ28:LK28)),"")</f>
        <v>16969.8256</v>
      </c>
      <c r="LM28" s="101">
        <f>+IFERROR(IF(ISTEXT(LM$5)=FALSE,(INDEX(OSIT!$1:$1048576,MATCH(Ositran!$B28,OSIT!$A:$A,0),MATCH(Ositran!LM$5,OSIT!$1:$1,0)))/1000,SUM(LA28:LL28)),"")</f>
        <v>18086.026399999999</v>
      </c>
      <c r="LN28" s="101">
        <f>+IFERROR(IF(ISTEXT(LN$5)=FALSE,(INDEX(OSIT!$1:$1048576,MATCH(Ositran!$B28,OSIT!$A:$A,0),MATCH(Ositran!LN$5,OSIT!$1:$1,0)))/1000,SUM(LB28:LM28)),"")</f>
        <v>18835.284</v>
      </c>
      <c r="LO28" s="101">
        <f>+IFERROR(IF(ISTEXT(LO$5)=FALSE,(INDEX(OSIT!$1:$1048576,MATCH(Ositran!$B28,OSIT!$A:$A,0),MATCH(Ositran!LO$5,OSIT!$1:$1,0)))/1000,SUM(LC28:LN28)),"")</f>
        <v>18985.71</v>
      </c>
      <c r="LP28" s="142">
        <f>+IFERROR(IF(ISTEXT(LP$5)=FALSE,(INDEX(OSIT!$1:$1048576,MATCH(Ositran!$B28,OSIT!$A:$A,0),MATCH(Ositran!LP$5,OSIT!$1:$1,0)))/1000,SUM(LD28:LO28)),"")</f>
        <v>201294.18360000002</v>
      </c>
      <c r="LQ28" s="101">
        <f>+IFERROR(IF(ISTEXT(LQ$5)=FALSE,(INDEX(OSIT!$1:$1048576,MATCH(Ositran!$B28,OSIT!$A:$A,0),MATCH(Ositran!LQ$5,OSIT!$1:$1,0)))/1000,SUM(LE28:LP28)),"")</f>
        <v>19044.157600000002</v>
      </c>
      <c r="LR28" s="101">
        <f>+IFERROR(IF(ISTEXT(LR$5)=FALSE,(INDEX(OSIT!$1:$1048576,MATCH(Ositran!$B28,OSIT!$A:$A,0),MATCH(Ositran!LR$5,OSIT!$1:$1,0)))/1000,SUM(LF28:LQ28)),"")</f>
        <v>15299.284</v>
      </c>
      <c r="LS28" s="101">
        <f>+IFERROR(IF(ISTEXT(LS$5)=FALSE,(INDEX(OSIT!$1:$1048576,MATCH(Ositran!$B28,OSIT!$A:$A,0),MATCH(Ositran!LS$5,OSIT!$1:$1,0)))/1000,SUM(LG28:LR28)),"")</f>
        <v>18664.682399999998</v>
      </c>
      <c r="LT28" s="101">
        <f>+IFERROR(IF(ISTEXT(LT$5)=FALSE,(INDEX(OSIT!$1:$1048576,MATCH(Ositran!$B28,OSIT!$A:$A,0),MATCH(Ositran!LT$5,OSIT!$1:$1,0)))/1000,SUM(LH28:LS28)),"")</f>
        <v>17384.067999999999</v>
      </c>
      <c r="LU28" s="101">
        <f>+IFERROR(IF(ISTEXT(LU$5)=FALSE,(INDEX(OSIT!$1:$1048576,MATCH(Ositran!$B28,OSIT!$A:$A,0),MATCH(Ositran!LU$5,OSIT!$1:$1,0)))/1000,SUM(LI28:LT28)),"")</f>
        <v>19189.539199999999</v>
      </c>
      <c r="LV28" s="101">
        <f>+IFERROR(IF(ISTEXT(LV$5)=FALSE,(INDEX(OSIT!$1:$1048576,MATCH(Ositran!$B28,OSIT!$A:$A,0),MATCH(Ositran!LV$5,OSIT!$1:$1,0)))/1000,SUM(LJ28:LU28)),"")</f>
        <v>18692.05519999997</v>
      </c>
      <c r="LW28" s="101">
        <f>+IFERROR(IF(ISTEXT(LW$5)=FALSE,(INDEX(OSIT!$1:$1048576,MATCH(Ositran!$B28,OSIT!$A:$A,0),MATCH(Ositran!LW$5,OSIT!$1:$1,0)))/1000,SUM(LK28:LV28)),"")</f>
        <v>18767.48</v>
      </c>
      <c r="LX28" s="101">
        <f>+IFERROR(IF(ISTEXT(LX$5)=FALSE,(INDEX(OSIT!$1:$1048576,MATCH(Ositran!$B28,OSIT!$A:$A,0),MATCH(Ositran!LX$5,OSIT!$1:$1,0)))/1000,SUM(LL28:LW28)),"")</f>
        <v>19524.092900000011</v>
      </c>
      <c r="LY28" s="101">
        <f>+IFERROR(IF(ISTEXT(LY$5)=FALSE,(INDEX(OSIT!$1:$1048576,MATCH(Ositran!$B28,OSIT!$A:$A,0),MATCH(Ositran!LY$5,OSIT!$1:$1,0)))/1000,SUM(LM28:LX28)),"")</f>
        <v>18919.070899999999</v>
      </c>
      <c r="LZ28" s="101">
        <f>+IFERROR(IF(ISTEXT(LZ$5)=FALSE,(INDEX(OSIT!$1:$1048576,MATCH(Ositran!$B28,OSIT!$A:$A,0),MATCH(Ositran!LZ$5,OSIT!$1:$1,0)))/1000,SUM(LN28:LY28)),"")</f>
        <v>19823.359399999998</v>
      </c>
      <c r="MA28" s="101">
        <f>+IFERROR(IF(ISTEXT(MA$5)=FALSE,(INDEX(OSIT!$1:$1048576,MATCH(Ositran!$B28,OSIT!$A:$A,0),MATCH(Ositran!MA$5,OSIT!$1:$1,0)))/1000,SUM(LO28:LZ28)),"")</f>
        <v>0</v>
      </c>
      <c r="MB28" s="101">
        <f>+IFERROR(IF(ISTEXT(MB$5)=FALSE,(INDEX(OSIT!$1:$1048576,MATCH(Ositran!$B28,OSIT!$A:$A,0),MATCH(Ositran!MB$5,OSIT!$1:$1,0)))/1000,SUM(LP28:MA28)),"")</f>
        <v>0</v>
      </c>
      <c r="MC28" s="142">
        <f>+IFERROR(IF(ISTEXT(MC$5)=FALSE,(INDEX(OSIT!$1:$1048576,MATCH(Ositran!$B28,OSIT!$A:$A,0),MATCH(Ositran!MC$5,OSIT!$1:$1,0)))/1000,SUM(LQ28:MB28)),"")</f>
        <v>185307.78959999996</v>
      </c>
      <c r="MD28" s="101" t="str">
        <f>+IFERROR(IF(ISTEXT(MD$5)=FALSE,(INDEX(OSIT!$1:$1048576,MATCH(Ositran!$B28,OSIT!$A:$A,0),MATCH(Ositran!MD$5,OSIT!$1:$1,0)))/1000,SUM(LR28:MC28)),"")</f>
        <v/>
      </c>
      <c r="ME28" s="101" t="str">
        <f>+IFERROR(IF(ISTEXT(ME$5)=FALSE,(INDEX(OSIT!$1:$1048576,MATCH(Ositran!$B28,OSIT!$A:$A,0),MATCH(Ositran!ME$5,OSIT!$1:$1,0)))/1000,SUM(LS28:MD28)),"")</f>
        <v/>
      </c>
      <c r="MF28" s="101" t="str">
        <f>+IFERROR(IF(ISTEXT(MF$5)=FALSE,(INDEX(OSIT!$1:$1048576,MATCH(Ositran!$B28,OSIT!$A:$A,0),MATCH(Ositran!MF$5,OSIT!$1:$1,0)))/1000,SUM(LT28:ME28)),"")</f>
        <v/>
      </c>
      <c r="MG28" s="101" t="str">
        <f>+IFERROR(IF(ISTEXT(MG$5)=FALSE,(INDEX(OSIT!$1:$1048576,MATCH(Ositran!$B28,OSIT!$A:$A,0),MATCH(Ositran!MG$5,OSIT!$1:$1,0)))/1000,SUM(LU28:MF28)),"")</f>
        <v/>
      </c>
      <c r="MH28" s="101" t="str">
        <f>+IFERROR(IF(ISTEXT(MH$5)=FALSE,(INDEX(OSIT!$1:$1048576,MATCH(Ositran!$B28,OSIT!$A:$A,0),MATCH(Ositran!MH$5,OSIT!$1:$1,0)))/1000,SUM(LV28:MG28)),"")</f>
        <v/>
      </c>
      <c r="MI28" s="101" t="str">
        <f>+IFERROR(IF(ISTEXT(MI$5)=FALSE,(INDEX(OSIT!$1:$1048576,MATCH(Ositran!$B28,OSIT!$A:$A,0),MATCH(Ositran!MI$5,OSIT!$1:$1,0)))/1000,SUM(LW28:MH28)),"")</f>
        <v/>
      </c>
      <c r="MJ28" s="101" t="str">
        <f>+IFERROR(IF(ISTEXT(MJ$5)=FALSE,(INDEX(OSIT!$1:$1048576,MATCH(Ositran!$B28,OSIT!$A:$A,0),MATCH(Ositran!MJ$5,OSIT!$1:$1,0)))/1000,SUM(LX28:MI28)),"")</f>
        <v/>
      </c>
      <c r="MK28" s="101" t="str">
        <f>+IFERROR(IF(ISTEXT(MK$5)=FALSE,(INDEX(OSIT!$1:$1048576,MATCH(Ositran!$B28,OSIT!$A:$A,0),MATCH(Ositran!MK$5,OSIT!$1:$1,0)))/1000,SUM(LY28:MJ28)),"")</f>
        <v/>
      </c>
      <c r="ML28" s="101" t="str">
        <f>+IFERROR(IF(ISTEXT(ML$5)=FALSE,(INDEX(OSIT!$1:$1048576,MATCH(Ositran!$B28,OSIT!$A:$A,0),MATCH(Ositran!ML$5,OSIT!$1:$1,0)))/1000,SUM(LZ28:MK28)),"")</f>
        <v/>
      </c>
      <c r="MM28" s="101" t="str">
        <f>+IFERROR(IF(ISTEXT(MM$5)=FALSE,(INDEX(OSIT!$1:$1048576,MATCH(Ositran!$B28,OSIT!$A:$A,0),MATCH(Ositran!MM$5,OSIT!$1:$1,0)))/1000,SUM(MA28:ML28)),"")</f>
        <v/>
      </c>
      <c r="MN28" s="101" t="str">
        <f>+IFERROR(IF(ISTEXT(MN$5)=FALSE,(INDEX(OSIT!$1:$1048576,MATCH(Ositran!$B28,OSIT!$A:$A,0),MATCH(Ositran!MN$5,OSIT!$1:$1,0)))/1000,SUM(MB28:MM28)),"")</f>
        <v/>
      </c>
      <c r="MO28" s="101" t="str">
        <f>+IFERROR(IF(ISTEXT(MO$5)=FALSE,(INDEX(OSIT!$1:$1048576,MATCH(Ositran!$B28,OSIT!$A:$A,0),MATCH(Ositran!MO$5,OSIT!$1:$1,0)))/1000,SUM(MC28:MN28)),"")</f>
        <v/>
      </c>
      <c r="MP28" s="142">
        <f>+IFERROR(IF(ISTEXT(MP$5)=FALSE,(INDEX(OSIT!$1:$1048576,MATCH(Ositran!$B28,OSIT!$A:$A,0),MATCH(Ositran!MP$5,OSIT!$1:$1,0)))/1000,SUM(MD28:MO28)),"")</f>
        <v>0</v>
      </c>
    </row>
    <row r="29" spans="2:354">
      <c r="P29" s="140"/>
      <c r="AC29" s="140"/>
      <c r="AP29" s="140"/>
      <c r="BC29" s="140"/>
      <c r="BP29" s="140"/>
      <c r="CC29" s="140"/>
      <c r="CP29" s="140"/>
      <c r="DC29" s="140"/>
      <c r="DP29" s="140"/>
      <c r="EC29" s="140"/>
      <c r="EP29" s="140"/>
      <c r="FC29" s="140"/>
      <c r="FP29" s="140"/>
      <c r="GC29" s="140"/>
      <c r="GP29" s="140"/>
      <c r="HC29" s="140"/>
      <c r="HP29" s="140"/>
      <c r="IC29" s="140"/>
      <c r="IP29" s="140"/>
      <c r="JC29" s="140"/>
      <c r="JP29" s="140"/>
      <c r="KC29" s="140"/>
      <c r="KP29" s="140"/>
      <c r="LC29" s="140"/>
      <c r="LP29" s="140"/>
      <c r="MC29" s="140"/>
      <c r="MP29" s="140"/>
    </row>
    <row r="30" spans="2:354">
      <c r="P30" s="140"/>
      <c r="AC30" s="140"/>
      <c r="AP30" s="140"/>
      <c r="BC30" s="140"/>
      <c r="BP30" s="140"/>
      <c r="CC30" s="140"/>
      <c r="CP30" s="140"/>
      <c r="DC30" s="140"/>
      <c r="DP30" s="140"/>
      <c r="EC30" s="140"/>
      <c r="EP30" s="140"/>
      <c r="FC30" s="140"/>
      <c r="FP30" s="140"/>
      <c r="GC30" s="140"/>
      <c r="GP30" s="140"/>
      <c r="HC30" s="140"/>
      <c r="HP30" s="140"/>
      <c r="IC30" s="140"/>
      <c r="IP30" s="140"/>
      <c r="JC30" s="140"/>
      <c r="JP30" s="140"/>
      <c r="KC30" s="140"/>
      <c r="KP30" s="140"/>
      <c r="LC30" s="140"/>
      <c r="LP30" s="140"/>
      <c r="MC30" s="140"/>
      <c r="MP30" s="140"/>
    </row>
    <row r="31" spans="2:354">
      <c r="C31" s="103" t="s">
        <v>511</v>
      </c>
      <c r="D31" s="6"/>
      <c r="E31" s="6"/>
      <c r="F31" s="6"/>
      <c r="G31" s="6"/>
      <c r="H31" s="6"/>
      <c r="I31" s="6"/>
      <c r="J31" s="6"/>
      <c r="K31" s="6"/>
      <c r="L31" s="6"/>
      <c r="M31" s="6"/>
      <c r="N31" s="6"/>
      <c r="O31" s="6"/>
      <c r="P31" s="50"/>
      <c r="Q31" s="6"/>
      <c r="R31" s="6"/>
      <c r="S31" s="6"/>
      <c r="T31" s="6"/>
      <c r="U31" s="6"/>
      <c r="V31" s="6"/>
      <c r="W31" s="6"/>
      <c r="X31" s="6"/>
      <c r="Y31" s="6"/>
      <c r="Z31" s="6"/>
      <c r="AA31" s="6"/>
      <c r="AB31" s="6"/>
      <c r="AC31" s="50"/>
      <c r="AD31" s="6"/>
      <c r="AE31" s="6"/>
      <c r="AF31" s="6"/>
      <c r="AG31" s="6"/>
      <c r="AH31" s="6"/>
      <c r="AI31" s="6"/>
      <c r="AJ31" s="6"/>
      <c r="AK31" s="6"/>
      <c r="AL31" s="6"/>
      <c r="AM31" s="6"/>
      <c r="AN31" s="6"/>
      <c r="AO31" s="6"/>
      <c r="AP31" s="50"/>
      <c r="AQ31" s="6"/>
      <c r="AR31" s="6"/>
      <c r="AS31" s="6"/>
      <c r="AT31" s="6"/>
      <c r="AU31" s="6"/>
      <c r="AV31" s="6"/>
      <c r="AW31" s="6"/>
      <c r="AX31" s="6"/>
      <c r="AY31" s="6"/>
      <c r="AZ31" s="6"/>
      <c r="BA31" s="6"/>
      <c r="BB31" s="6"/>
      <c r="BC31" s="50"/>
      <c r="BD31" s="6"/>
      <c r="BE31" s="6"/>
      <c r="BF31" s="6"/>
      <c r="BG31" s="6"/>
      <c r="BH31" s="6"/>
      <c r="BI31" s="6"/>
      <c r="BJ31" s="6"/>
      <c r="BK31" s="6"/>
      <c r="BL31" s="6"/>
      <c r="BM31" s="6"/>
      <c r="BN31" s="6"/>
      <c r="BO31" s="6"/>
      <c r="BP31" s="50"/>
      <c r="BQ31" s="6"/>
      <c r="BR31" s="6"/>
      <c r="BS31" s="6"/>
      <c r="BT31" s="6"/>
      <c r="BU31" s="6"/>
      <c r="BV31" s="6"/>
      <c r="BW31" s="6"/>
      <c r="BX31" s="6"/>
      <c r="BY31" s="6"/>
      <c r="BZ31" s="6"/>
      <c r="CA31" s="6"/>
      <c r="CB31" s="6"/>
      <c r="CC31" s="50"/>
      <c r="CD31" s="6"/>
      <c r="CE31" s="6"/>
      <c r="CF31" s="6"/>
      <c r="CG31" s="6"/>
      <c r="CH31" s="6"/>
      <c r="CI31" s="6"/>
      <c r="CJ31" s="6"/>
      <c r="CK31" s="6"/>
      <c r="CL31" s="6"/>
      <c r="CM31" s="6"/>
      <c r="CN31" s="6"/>
      <c r="CO31" s="6"/>
      <c r="CP31" s="50"/>
      <c r="CQ31" s="6"/>
      <c r="CR31" s="6"/>
      <c r="CS31" s="6"/>
      <c r="CT31" s="6"/>
      <c r="CU31" s="6"/>
      <c r="CV31" s="6"/>
      <c r="CW31" s="6"/>
      <c r="CX31" s="6"/>
      <c r="CY31" s="6"/>
      <c r="CZ31" s="6"/>
      <c r="DA31" s="6"/>
      <c r="DB31" s="6"/>
      <c r="DC31" s="50"/>
      <c r="DD31" s="6"/>
      <c r="DE31" s="6"/>
      <c r="DF31" s="6"/>
      <c r="DG31" s="6"/>
      <c r="DH31" s="6"/>
      <c r="DI31" s="6"/>
      <c r="DJ31" s="6"/>
      <c r="DK31" s="6"/>
      <c r="DL31" s="6"/>
      <c r="DM31" s="6"/>
      <c r="DN31" s="6"/>
      <c r="DO31" s="6"/>
      <c r="DP31" s="50"/>
      <c r="DQ31" s="6"/>
      <c r="DR31" s="6"/>
      <c r="DS31" s="6"/>
      <c r="DT31" s="6"/>
      <c r="DU31" s="6"/>
      <c r="DV31" s="6"/>
      <c r="DW31" s="6"/>
      <c r="DX31" s="6"/>
      <c r="DY31" s="6"/>
      <c r="DZ31" s="6"/>
      <c r="EA31" s="6"/>
      <c r="EB31" s="6"/>
      <c r="EC31" s="50"/>
      <c r="ED31" s="6"/>
      <c r="EE31" s="6"/>
      <c r="EF31" s="6"/>
      <c r="EG31" s="6"/>
      <c r="EH31" s="6"/>
      <c r="EI31" s="6"/>
      <c r="EJ31" s="6"/>
      <c r="EK31" s="6"/>
      <c r="EL31" s="6"/>
      <c r="EM31" s="6"/>
      <c r="EN31" s="6"/>
      <c r="EO31" s="6"/>
      <c r="EP31" s="50"/>
      <c r="EQ31" s="6"/>
      <c r="ER31" s="6"/>
      <c r="ES31" s="6"/>
      <c r="ET31" s="6"/>
      <c r="EU31" s="6"/>
      <c r="EV31" s="6"/>
      <c r="EW31" s="6"/>
      <c r="EX31" s="6"/>
      <c r="EY31" s="6"/>
      <c r="EZ31" s="6"/>
      <c r="FA31" s="6"/>
      <c r="FB31" s="6"/>
      <c r="FC31" s="50"/>
      <c r="FD31" s="6"/>
      <c r="FE31" s="6"/>
      <c r="FF31" s="6"/>
      <c r="FG31" s="6"/>
      <c r="FH31" s="6"/>
      <c r="FI31" s="6"/>
      <c r="FJ31" s="6"/>
      <c r="FK31" s="6"/>
      <c r="FL31" s="6"/>
      <c r="FM31" s="6"/>
      <c r="FN31" s="6"/>
      <c r="FO31" s="6"/>
      <c r="FP31" s="50"/>
      <c r="FQ31" s="6"/>
      <c r="FR31" s="6"/>
      <c r="FS31" s="6"/>
      <c r="FT31" s="6"/>
      <c r="FU31" s="6"/>
      <c r="FV31" s="6"/>
      <c r="FW31" s="6"/>
      <c r="FX31" s="6"/>
      <c r="FY31" s="6"/>
      <c r="FZ31" s="6"/>
      <c r="GA31" s="6"/>
      <c r="GB31" s="6"/>
      <c r="GC31" s="50"/>
      <c r="GD31" s="6"/>
      <c r="GE31" s="6"/>
      <c r="GF31" s="6"/>
      <c r="GG31" s="6"/>
      <c r="GH31" s="6"/>
      <c r="GI31" s="6"/>
      <c r="GJ31" s="6"/>
      <c r="GK31" s="6"/>
      <c r="GL31" s="6"/>
      <c r="GM31" s="6"/>
      <c r="GN31" s="6"/>
      <c r="GO31" s="6"/>
      <c r="GP31" s="50"/>
      <c r="GQ31" s="6"/>
      <c r="GR31" s="6"/>
      <c r="GS31" s="6"/>
      <c r="GT31" s="6"/>
      <c r="GU31" s="6"/>
      <c r="GV31" s="6"/>
      <c r="GW31" s="6"/>
      <c r="GX31" s="6"/>
      <c r="GY31" s="6"/>
      <c r="GZ31" s="6"/>
      <c r="HA31" s="6"/>
      <c r="HB31" s="6"/>
      <c r="HC31" s="50"/>
      <c r="HD31" s="6"/>
      <c r="HE31" s="6"/>
      <c r="HF31" s="6"/>
      <c r="HG31" s="6"/>
      <c r="HH31" s="6"/>
      <c r="HI31" s="6"/>
      <c r="HJ31" s="6"/>
      <c r="HK31" s="6"/>
      <c r="HL31" s="6"/>
      <c r="HM31" s="6"/>
      <c r="HN31" s="6"/>
      <c r="HO31" s="6"/>
      <c r="HP31" s="50"/>
      <c r="HQ31" s="6"/>
      <c r="HR31" s="6"/>
      <c r="HS31" s="6"/>
      <c r="HT31" s="6"/>
      <c r="HU31" s="6"/>
      <c r="HV31" s="6"/>
      <c r="HW31" s="6"/>
      <c r="HX31" s="6"/>
      <c r="HY31" s="6"/>
      <c r="HZ31" s="6"/>
      <c r="IA31" s="6"/>
      <c r="IB31" s="6"/>
      <c r="IC31" s="50"/>
      <c r="ID31" s="6"/>
      <c r="IE31" s="6"/>
      <c r="IF31" s="6"/>
      <c r="IG31" s="6"/>
      <c r="IH31" s="6"/>
      <c r="II31" s="6"/>
      <c r="IJ31" s="6"/>
      <c r="IK31" s="6"/>
      <c r="IL31" s="6"/>
      <c r="IM31" s="6"/>
      <c r="IN31" s="6"/>
      <c r="IO31" s="6"/>
      <c r="IP31" s="50"/>
      <c r="IQ31" s="6"/>
      <c r="IR31" s="6"/>
      <c r="IS31" s="6"/>
      <c r="IT31" s="6"/>
      <c r="IU31" s="6"/>
      <c r="IV31" s="6"/>
      <c r="IW31" s="6"/>
      <c r="IX31" s="6"/>
      <c r="IY31" s="6"/>
      <c r="IZ31" s="6"/>
      <c r="JA31" s="6"/>
      <c r="JB31" s="6"/>
      <c r="JC31" s="50"/>
      <c r="JD31" s="6"/>
      <c r="JE31" s="6"/>
      <c r="JF31" s="6"/>
      <c r="JG31" s="6"/>
      <c r="JH31" s="6"/>
      <c r="JI31" s="6"/>
      <c r="JJ31" s="6"/>
      <c r="JK31" s="6"/>
      <c r="JL31" s="6"/>
      <c r="JM31" s="6"/>
      <c r="JN31" s="6"/>
      <c r="JO31" s="6"/>
      <c r="JP31" s="50"/>
      <c r="JQ31" s="6"/>
      <c r="JR31" s="6"/>
      <c r="JS31" s="6"/>
      <c r="JT31" s="6"/>
      <c r="JU31" s="6"/>
      <c r="JV31" s="6"/>
      <c r="JW31" s="6"/>
      <c r="JX31" s="6"/>
      <c r="JY31" s="6"/>
      <c r="JZ31" s="6"/>
      <c r="KA31" s="6"/>
      <c r="KB31" s="6"/>
      <c r="KC31" s="50"/>
      <c r="KD31" s="6"/>
      <c r="KE31" s="6"/>
      <c r="KF31" s="6"/>
      <c r="KG31" s="6"/>
      <c r="KH31" s="6"/>
      <c r="KI31" s="6"/>
      <c r="KJ31" s="6"/>
      <c r="KK31" s="6"/>
      <c r="KL31" s="6"/>
      <c r="KM31" s="6"/>
      <c r="KN31" s="6"/>
      <c r="KO31" s="6"/>
      <c r="KP31" s="50"/>
      <c r="KQ31" s="6"/>
      <c r="KR31" s="6"/>
      <c r="KS31" s="6"/>
      <c r="KT31" s="6"/>
      <c r="KU31" s="6"/>
      <c r="KV31" s="6"/>
      <c r="KW31" s="6"/>
      <c r="KX31" s="6"/>
      <c r="KY31" s="6"/>
      <c r="KZ31" s="6"/>
      <c r="LA31" s="6"/>
      <c r="LB31" s="6"/>
      <c r="LC31" s="50"/>
      <c r="LD31" s="6"/>
      <c r="LE31" s="6"/>
      <c r="LF31" s="6"/>
      <c r="LG31" s="6"/>
      <c r="LH31" s="6"/>
      <c r="LI31" s="6"/>
      <c r="LJ31" s="6"/>
      <c r="LK31" s="6"/>
      <c r="LL31" s="6"/>
      <c r="LM31" s="6"/>
      <c r="LN31" s="6"/>
      <c r="LO31" s="6"/>
      <c r="LP31" s="50"/>
      <c r="LQ31" s="6"/>
      <c r="LR31" s="6"/>
      <c r="LS31" s="6"/>
      <c r="LT31" s="6"/>
      <c r="LU31" s="6"/>
      <c r="LV31" s="6"/>
      <c r="LW31" s="6"/>
      <c r="LX31" s="6"/>
      <c r="LY31" s="6"/>
      <c r="LZ31" s="6"/>
      <c r="MA31" s="6"/>
      <c r="MB31" s="6"/>
      <c r="MC31" s="50"/>
      <c r="MD31" s="6"/>
      <c r="ME31" s="6"/>
      <c r="MF31" s="6"/>
      <c r="MG31" s="6"/>
      <c r="MH31" s="6"/>
      <c r="MI31" s="6"/>
      <c r="MJ31" s="6"/>
      <c r="MK31" s="6"/>
      <c r="ML31" s="6"/>
      <c r="MM31" s="6"/>
      <c r="MN31" s="6"/>
      <c r="MO31" s="6"/>
      <c r="MP31" s="50"/>
    </row>
    <row r="32" spans="2:354">
      <c r="C32" s="283" t="s">
        <v>98</v>
      </c>
      <c r="D32" s="281"/>
      <c r="E32" s="281"/>
      <c r="F32" s="281"/>
      <c r="G32" s="281"/>
      <c r="H32" s="281"/>
      <c r="I32" s="281"/>
      <c r="J32" s="281"/>
      <c r="K32" s="281"/>
      <c r="L32" s="281"/>
      <c r="M32" s="281"/>
      <c r="N32" s="281"/>
      <c r="O32" s="281"/>
      <c r="P32" s="282"/>
      <c r="Q32" s="281"/>
      <c r="R32" s="281"/>
      <c r="S32" s="281"/>
      <c r="T32" s="281"/>
      <c r="U32" s="281"/>
      <c r="V32" s="281"/>
      <c r="W32" s="281"/>
      <c r="X32" s="281"/>
      <c r="Y32" s="281"/>
      <c r="Z32" s="281"/>
      <c r="AA32" s="281"/>
      <c r="AB32" s="281"/>
      <c r="AC32" s="282"/>
      <c r="AD32" s="281"/>
      <c r="AE32" s="281"/>
      <c r="AF32" s="281"/>
      <c r="AG32" s="281"/>
      <c r="AH32" s="281"/>
      <c r="AI32" s="281"/>
      <c r="AJ32" s="281"/>
      <c r="AK32" s="281"/>
      <c r="AL32" s="281"/>
      <c r="AM32" s="281"/>
      <c r="AN32" s="281"/>
      <c r="AO32" s="281"/>
      <c r="AP32" s="282"/>
      <c r="AQ32" s="281"/>
      <c r="AR32" s="281"/>
      <c r="AS32" s="281"/>
      <c r="AT32" s="281"/>
      <c r="AU32" s="281"/>
      <c r="AV32" s="281"/>
      <c r="AW32" s="281"/>
      <c r="AX32" s="281"/>
      <c r="AY32" s="281"/>
      <c r="AZ32" s="281"/>
      <c r="BA32" s="281"/>
      <c r="BB32" s="281"/>
      <c r="BC32" s="282"/>
      <c r="BD32" s="281"/>
      <c r="BE32" s="281"/>
      <c r="BF32" s="281"/>
      <c r="BG32" s="281"/>
      <c r="BH32" s="281"/>
      <c r="BI32" s="281"/>
      <c r="BJ32" s="281"/>
      <c r="BK32" s="281"/>
      <c r="BL32" s="281"/>
      <c r="BM32" s="281"/>
      <c r="BN32" s="281"/>
      <c r="BO32" s="281"/>
      <c r="BP32" s="282"/>
      <c r="BQ32" s="281"/>
      <c r="BR32" s="281"/>
      <c r="BS32" s="281"/>
      <c r="BT32" s="281"/>
      <c r="BU32" s="281"/>
      <c r="BV32" s="281"/>
      <c r="BW32" s="281"/>
      <c r="BX32" s="281"/>
      <c r="BY32" s="281"/>
      <c r="BZ32" s="281"/>
      <c r="CA32" s="281"/>
      <c r="CB32" s="281"/>
      <c r="CC32" s="282"/>
      <c r="CD32" s="281"/>
      <c r="CE32" s="281"/>
      <c r="CF32" s="281"/>
      <c r="CG32" s="281"/>
      <c r="CH32" s="281"/>
      <c r="CI32" s="281"/>
      <c r="CJ32" s="281"/>
      <c r="CK32" s="281"/>
      <c r="CL32" s="281"/>
      <c r="CM32" s="281"/>
      <c r="CN32" s="281"/>
      <c r="CO32" s="281"/>
      <c r="CP32" s="282"/>
      <c r="CQ32" s="281"/>
      <c r="CR32" s="281"/>
      <c r="CS32" s="281"/>
      <c r="CT32" s="281"/>
      <c r="CU32" s="281"/>
      <c r="CV32" s="281"/>
      <c r="CW32" s="281"/>
      <c r="CX32" s="281"/>
      <c r="CY32" s="281"/>
      <c r="CZ32" s="281"/>
      <c r="DA32" s="281"/>
      <c r="DB32" s="281"/>
      <c r="DC32" s="282"/>
      <c r="DD32" s="281"/>
      <c r="DE32" s="281"/>
      <c r="DF32" s="281"/>
      <c r="DG32" s="281"/>
      <c r="DH32" s="281"/>
      <c r="DI32" s="281"/>
      <c r="DJ32" s="281"/>
      <c r="DK32" s="281"/>
      <c r="DL32" s="281"/>
      <c r="DM32" s="281"/>
      <c r="DN32" s="281"/>
      <c r="DO32" s="281"/>
      <c r="DP32" s="282"/>
      <c r="DQ32" s="281"/>
      <c r="DR32" s="281"/>
      <c r="DS32" s="281"/>
      <c r="DT32" s="281"/>
      <c r="DU32" s="281"/>
      <c r="DV32" s="281"/>
      <c r="DW32" s="281"/>
      <c r="DX32" s="281"/>
      <c r="DY32" s="281"/>
      <c r="DZ32" s="281"/>
      <c r="EA32" s="281"/>
      <c r="EB32" s="281"/>
      <c r="EC32" s="282"/>
      <c r="ED32" s="281"/>
      <c r="EE32" s="281"/>
      <c r="EF32" s="281"/>
      <c r="EG32" s="281"/>
      <c r="EH32" s="281"/>
      <c r="EI32" s="281"/>
      <c r="EJ32" s="281"/>
      <c r="EK32" s="281"/>
      <c r="EL32" s="281"/>
      <c r="EM32" s="281"/>
      <c r="EN32" s="281"/>
      <c r="EO32" s="281"/>
      <c r="EP32" s="282"/>
      <c r="EQ32" s="281"/>
      <c r="ER32" s="281"/>
      <c r="ES32" s="281"/>
      <c r="ET32" s="281"/>
      <c r="EU32" s="281"/>
      <c r="EV32" s="281"/>
      <c r="EW32" s="281"/>
      <c r="EX32" s="281"/>
      <c r="EY32" s="281"/>
      <c r="EZ32" s="281"/>
      <c r="FA32" s="281"/>
      <c r="FB32" s="281"/>
      <c r="FC32" s="282"/>
      <c r="FD32" s="281"/>
      <c r="FE32" s="281"/>
      <c r="FF32" s="281"/>
      <c r="FG32" s="281"/>
      <c r="FH32" s="281"/>
      <c r="FI32" s="281"/>
      <c r="FJ32" s="281"/>
      <c r="FK32" s="281"/>
      <c r="FL32" s="281"/>
      <c r="FM32" s="281"/>
      <c r="FN32" s="281"/>
      <c r="FO32" s="281"/>
      <c r="FP32" s="282"/>
      <c r="FQ32" s="281"/>
      <c r="FR32" s="281"/>
      <c r="FS32" s="281"/>
      <c r="FT32" s="281"/>
      <c r="FU32" s="281"/>
      <c r="FV32" s="281"/>
      <c r="FW32" s="281"/>
      <c r="FX32" s="281"/>
      <c r="FY32" s="281"/>
      <c r="FZ32" s="281"/>
      <c r="GA32" s="281"/>
      <c r="GB32" s="281"/>
      <c r="GC32" s="282"/>
      <c r="GD32" s="281"/>
      <c r="GE32" s="281"/>
      <c r="GF32" s="281"/>
      <c r="GG32" s="281"/>
      <c r="GH32" s="281"/>
      <c r="GI32" s="281"/>
      <c r="GJ32" s="281"/>
      <c r="GK32" s="281"/>
      <c r="GL32" s="281"/>
      <c r="GM32" s="281"/>
      <c r="GN32" s="281"/>
      <c r="GO32" s="281"/>
      <c r="GP32" s="282"/>
      <c r="GQ32" s="281"/>
      <c r="GR32" s="281"/>
      <c r="GS32" s="281"/>
      <c r="GT32" s="281"/>
      <c r="GU32" s="281"/>
      <c r="GV32" s="281"/>
      <c r="GW32" s="281"/>
      <c r="GX32" s="281"/>
      <c r="GY32" s="281"/>
      <c r="GZ32" s="281"/>
      <c r="HA32" s="281"/>
      <c r="HB32" s="281"/>
      <c r="HC32" s="282"/>
      <c r="HD32" s="281"/>
      <c r="HE32" s="281"/>
      <c r="HF32" s="281"/>
      <c r="HG32" s="281"/>
      <c r="HH32" s="281"/>
      <c r="HI32" s="281"/>
      <c r="HJ32" s="281"/>
      <c r="HK32" s="281"/>
      <c r="HL32" s="281"/>
      <c r="HM32" s="281"/>
      <c r="HN32" s="281"/>
      <c r="HO32" s="281"/>
      <c r="HP32" s="282"/>
      <c r="HQ32" s="281"/>
      <c r="HR32" s="281"/>
      <c r="HS32" s="281"/>
      <c r="HT32" s="281"/>
      <c r="HU32" s="281"/>
      <c r="HV32" s="281"/>
      <c r="HW32" s="281"/>
      <c r="HX32" s="281"/>
      <c r="HY32" s="281"/>
      <c r="HZ32" s="281"/>
      <c r="IA32" s="281"/>
      <c r="IB32" s="281"/>
      <c r="IC32" s="282"/>
      <c r="ID32" s="281"/>
      <c r="IE32" s="281"/>
      <c r="IF32" s="281"/>
      <c r="IG32" s="281"/>
      <c r="IH32" s="281"/>
      <c r="II32" s="281"/>
      <c r="IJ32" s="281"/>
      <c r="IK32" s="281"/>
      <c r="IL32" s="281"/>
      <c r="IM32" s="281"/>
      <c r="IN32" s="281"/>
      <c r="IO32" s="281"/>
      <c r="IP32" s="282"/>
      <c r="IQ32" s="281"/>
      <c r="IR32" s="281"/>
      <c r="IS32" s="281"/>
      <c r="IT32" s="281"/>
      <c r="IU32" s="281"/>
      <c r="IV32" s="281"/>
      <c r="IW32" s="281"/>
      <c r="IX32" s="281"/>
      <c r="IY32" s="281"/>
      <c r="IZ32" s="281"/>
      <c r="JA32" s="281"/>
      <c r="JB32" s="281"/>
      <c r="JC32" s="282"/>
      <c r="JD32" s="281"/>
      <c r="JE32" s="281"/>
      <c r="JF32" s="281"/>
      <c r="JG32" s="281"/>
      <c r="JH32" s="281"/>
      <c r="JI32" s="281"/>
      <c r="JJ32" s="281"/>
      <c r="JK32" s="281"/>
      <c r="JL32" s="281"/>
      <c r="JM32" s="281"/>
      <c r="JN32" s="281"/>
      <c r="JO32" s="281"/>
      <c r="JP32" s="282"/>
      <c r="JQ32" s="281"/>
      <c r="JR32" s="281"/>
      <c r="JS32" s="281"/>
      <c r="JT32" s="281"/>
      <c r="JU32" s="281"/>
      <c r="JV32" s="281"/>
      <c r="JW32" s="281"/>
      <c r="JX32" s="281"/>
      <c r="JY32" s="281"/>
      <c r="JZ32" s="281"/>
      <c r="KA32" s="281"/>
      <c r="KB32" s="281"/>
      <c r="KC32" s="282"/>
      <c r="KD32" s="281"/>
      <c r="KE32" s="281"/>
      <c r="KF32" s="281"/>
      <c r="KG32" s="281"/>
      <c r="KH32" s="281"/>
      <c r="KI32" s="281"/>
      <c r="KJ32" s="281"/>
      <c r="KK32" s="281"/>
      <c r="KL32" s="281"/>
      <c r="KM32" s="281"/>
      <c r="KN32" s="281"/>
      <c r="KO32" s="281"/>
      <c r="KP32" s="282"/>
      <c r="KQ32" s="281"/>
      <c r="KR32" s="281"/>
      <c r="KS32" s="281"/>
      <c r="KT32" s="281"/>
      <c r="KU32" s="281"/>
      <c r="KV32" s="281"/>
      <c r="KW32" s="281"/>
      <c r="KX32" s="281"/>
      <c r="KY32" s="281"/>
      <c r="KZ32" s="281"/>
      <c r="LA32" s="281"/>
      <c r="LB32" s="281"/>
      <c r="LC32" s="282"/>
      <c r="LD32" s="281"/>
      <c r="LE32" s="281"/>
      <c r="LF32" s="281"/>
      <c r="LG32" s="281"/>
      <c r="LH32" s="281"/>
      <c r="LI32" s="281"/>
      <c r="LJ32" s="281"/>
      <c r="LK32" s="281"/>
      <c r="LL32" s="281"/>
      <c r="LM32" s="281"/>
      <c r="LN32" s="281"/>
      <c r="LO32" s="281"/>
      <c r="LP32" s="282"/>
      <c r="LQ32" s="281"/>
      <c r="LR32" s="281"/>
      <c r="LS32" s="281"/>
      <c r="LT32" s="281"/>
      <c r="LU32" s="281"/>
      <c r="LV32" s="281"/>
      <c r="LW32" s="281"/>
      <c r="LX32" s="281"/>
      <c r="LY32" s="281"/>
      <c r="LZ32" s="281"/>
      <c r="MA32" s="281"/>
      <c r="MB32" s="281"/>
      <c r="MC32" s="282"/>
      <c r="MD32" s="281"/>
      <c r="ME32" s="281"/>
      <c r="MF32" s="281"/>
      <c r="MG32" s="281"/>
      <c r="MH32" s="281"/>
      <c r="MI32" s="281"/>
      <c r="MJ32" s="281"/>
      <c r="MK32" s="281"/>
      <c r="ML32" s="281"/>
      <c r="MM32" s="281"/>
      <c r="MN32" s="281"/>
      <c r="MO32" s="281"/>
      <c r="MP32" s="282"/>
    </row>
    <row r="33" spans="2:354">
      <c r="C33" s="11" t="s">
        <v>512</v>
      </c>
      <c r="P33" s="140"/>
      <c r="AC33" s="140"/>
      <c r="AP33" s="140"/>
      <c r="BC33" s="140"/>
      <c r="BP33" s="140"/>
      <c r="CC33" s="140"/>
      <c r="CP33" s="140"/>
      <c r="DC33" s="140"/>
      <c r="DP33" s="140"/>
      <c r="EC33" s="140"/>
      <c r="EP33" s="140"/>
      <c r="FC33" s="140"/>
      <c r="FP33" s="140"/>
      <c r="GC33" s="140"/>
      <c r="GP33" s="140"/>
      <c r="HC33" s="140"/>
      <c r="HP33" s="140"/>
      <c r="IC33" s="140"/>
      <c r="IP33" s="140"/>
      <c r="JC33" s="140"/>
      <c r="JP33" s="140"/>
      <c r="KC33" s="140"/>
      <c r="KP33" s="140"/>
      <c r="LC33" s="140"/>
      <c r="LP33" s="140"/>
      <c r="MC33" s="140"/>
      <c r="MP33" s="140"/>
    </row>
    <row r="34" spans="2:354">
      <c r="B34" s="9" t="s">
        <v>112</v>
      </c>
      <c r="C34" s="284" t="s">
        <v>513</v>
      </c>
      <c r="D34" s="144"/>
      <c r="E34" s="144"/>
      <c r="F34" s="144"/>
      <c r="G34" s="144"/>
      <c r="H34" s="144"/>
      <c r="I34" s="144"/>
      <c r="J34" s="144"/>
      <c r="K34" s="144"/>
      <c r="L34" s="144"/>
      <c r="M34" s="144"/>
      <c r="N34" s="144"/>
      <c r="O34" s="144"/>
      <c r="P34" s="141"/>
      <c r="Q34" s="144"/>
      <c r="R34" s="144"/>
      <c r="S34" s="144"/>
      <c r="T34" s="144"/>
      <c r="U34" s="144"/>
      <c r="V34" s="144"/>
      <c r="W34" s="144"/>
      <c r="X34" s="144"/>
      <c r="Y34" s="144"/>
      <c r="Z34" s="144"/>
      <c r="AA34" s="144"/>
      <c r="AB34" s="144"/>
      <c r="AC34" s="141"/>
      <c r="AD34" s="144"/>
      <c r="AE34" s="144"/>
      <c r="AF34" s="144"/>
      <c r="AG34" s="144"/>
      <c r="AH34" s="144"/>
      <c r="AI34" s="144"/>
      <c r="AJ34" s="144"/>
      <c r="AK34" s="144"/>
      <c r="AL34" s="144"/>
      <c r="AM34" s="144"/>
      <c r="AN34" s="144"/>
      <c r="AO34" s="144"/>
      <c r="AP34" s="141"/>
      <c r="AQ34" s="144"/>
      <c r="AR34" s="144"/>
      <c r="AS34" s="144"/>
      <c r="AT34" s="144"/>
      <c r="AU34" s="144"/>
      <c r="AV34" s="144"/>
      <c r="AW34" s="144"/>
      <c r="AX34" s="144"/>
      <c r="AY34" s="144"/>
      <c r="AZ34" s="144"/>
      <c r="BA34" s="144"/>
      <c r="BB34" s="144"/>
      <c r="BC34" s="141"/>
      <c r="BD34" s="144"/>
      <c r="BE34" s="144"/>
      <c r="BF34" s="144"/>
      <c r="BG34" s="144"/>
      <c r="BH34" s="144"/>
      <c r="BI34" s="144"/>
      <c r="BJ34" s="144"/>
      <c r="BK34" s="144"/>
      <c r="BL34" s="144"/>
      <c r="BM34" s="144"/>
      <c r="BN34" s="144"/>
      <c r="BO34" s="144"/>
      <c r="BP34" s="141"/>
      <c r="BQ34" s="144"/>
      <c r="BR34" s="144"/>
      <c r="BS34" s="144"/>
      <c r="BT34" s="144"/>
      <c r="BU34" s="144"/>
      <c r="BV34" s="144"/>
      <c r="BW34" s="144"/>
      <c r="BX34" s="144"/>
      <c r="BY34" s="144"/>
      <c r="BZ34" s="144"/>
      <c r="CA34" s="144"/>
      <c r="CB34" s="144"/>
      <c r="CC34" s="141"/>
      <c r="CD34" s="144"/>
      <c r="CE34" s="144"/>
      <c r="CF34" s="144"/>
      <c r="CG34" s="144"/>
      <c r="CH34" s="144"/>
      <c r="CI34" s="144"/>
      <c r="CJ34" s="144"/>
      <c r="CK34" s="144"/>
      <c r="CL34" s="144"/>
      <c r="CM34" s="144"/>
      <c r="CN34" s="144"/>
      <c r="CO34" s="144"/>
      <c r="CP34" s="141"/>
      <c r="CQ34" s="144"/>
      <c r="CR34" s="144"/>
      <c r="CS34" s="144"/>
      <c r="CT34" s="144"/>
      <c r="CU34" s="144"/>
      <c r="CV34" s="144"/>
      <c r="CW34" s="144"/>
      <c r="CX34" s="144"/>
      <c r="CY34" s="144"/>
      <c r="CZ34" s="144"/>
      <c r="DA34" s="144"/>
      <c r="DB34" s="144"/>
      <c r="DC34" s="141"/>
      <c r="DD34" s="144"/>
      <c r="DE34" s="144"/>
      <c r="DF34" s="144"/>
      <c r="DG34" s="144"/>
      <c r="DH34" s="144"/>
      <c r="DI34" s="144"/>
      <c r="DJ34" s="144"/>
      <c r="DK34" s="144"/>
      <c r="DL34" s="144"/>
      <c r="DM34" s="144"/>
      <c r="DN34" s="144"/>
      <c r="DO34" s="144"/>
      <c r="DP34" s="141"/>
      <c r="DQ34" s="144"/>
      <c r="DR34" s="144"/>
      <c r="DS34" s="144"/>
      <c r="DT34" s="144"/>
      <c r="DU34" s="144"/>
      <c r="DV34" s="144"/>
      <c r="DW34" s="144"/>
      <c r="DX34" s="144"/>
      <c r="DY34" s="144"/>
      <c r="DZ34" s="144"/>
      <c r="EA34" s="144"/>
      <c r="EB34" s="144"/>
      <c r="EC34" s="141"/>
      <c r="ED34" s="144"/>
      <c r="EE34" s="144"/>
      <c r="EF34" s="144"/>
      <c r="EG34" s="144"/>
      <c r="EH34" s="144"/>
      <c r="EI34" s="144"/>
      <c r="EJ34" s="144"/>
      <c r="EK34" s="144"/>
      <c r="EL34" s="144"/>
      <c r="EM34" s="144"/>
      <c r="EN34" s="144"/>
      <c r="EO34" s="144"/>
      <c r="EP34" s="141"/>
      <c r="EQ34" s="144"/>
      <c r="ER34" s="144"/>
      <c r="ES34" s="144"/>
      <c r="ET34" s="144"/>
      <c r="EU34" s="144"/>
      <c r="EV34" s="144"/>
      <c r="EW34" s="144"/>
      <c r="EX34" s="144"/>
      <c r="EY34" s="144"/>
      <c r="EZ34" s="144"/>
      <c r="FA34" s="144"/>
      <c r="FB34" s="144"/>
      <c r="FC34" s="141"/>
      <c r="FD34" s="144"/>
      <c r="FE34" s="144"/>
      <c r="FF34" s="144"/>
      <c r="FG34" s="144"/>
      <c r="FH34" s="144"/>
      <c r="FI34" s="144"/>
      <c r="FJ34" s="144"/>
      <c r="FK34" s="144"/>
      <c r="FL34" s="144"/>
      <c r="FM34" s="144"/>
      <c r="FN34" s="144"/>
      <c r="FO34" s="144"/>
      <c r="FP34" s="141"/>
      <c r="FQ34" s="144"/>
      <c r="FR34" s="144"/>
      <c r="FS34" s="144"/>
      <c r="FT34" s="144"/>
      <c r="FU34" s="144"/>
      <c r="FV34" s="144"/>
      <c r="FW34" s="144"/>
      <c r="FX34" s="144"/>
      <c r="FY34" s="144"/>
      <c r="FZ34" s="144"/>
      <c r="GA34" s="144"/>
      <c r="GB34" s="144"/>
      <c r="GC34" s="141"/>
      <c r="GD34" s="144"/>
      <c r="GE34" s="144"/>
      <c r="GF34" s="144"/>
      <c r="GG34" s="144"/>
      <c r="GH34" s="144"/>
      <c r="GI34" s="144"/>
      <c r="GJ34" s="144"/>
      <c r="GK34" s="144"/>
      <c r="GL34" s="144"/>
      <c r="GM34" s="144"/>
      <c r="GN34" s="144"/>
      <c r="GO34" s="144"/>
      <c r="GP34" s="141"/>
      <c r="GQ34" s="144"/>
      <c r="GR34" s="144"/>
      <c r="GS34" s="144"/>
      <c r="GT34" s="144"/>
      <c r="GU34" s="144"/>
      <c r="GV34" s="144"/>
      <c r="GW34" s="144"/>
      <c r="GX34" s="144"/>
      <c r="GY34" s="144"/>
      <c r="GZ34" s="144"/>
      <c r="HA34" s="144"/>
      <c r="HB34" s="144"/>
      <c r="HC34" s="141"/>
      <c r="HD34" s="144">
        <v>220255.17942299999</v>
      </c>
      <c r="HE34" s="144">
        <v>212566.00715300001</v>
      </c>
      <c r="HF34" s="144">
        <v>221705.86284700001</v>
      </c>
      <c r="HG34" s="144">
        <v>219044.52457199999</v>
      </c>
      <c r="HH34" s="144">
        <v>225229.372397</v>
      </c>
      <c r="HI34" s="144">
        <v>216842.25975100001</v>
      </c>
      <c r="HJ34" s="144">
        <v>216903.72814399999</v>
      </c>
      <c r="HK34" s="144">
        <v>225261.405532</v>
      </c>
      <c r="HL34" s="144">
        <v>220199.272963</v>
      </c>
      <c r="HM34" s="144">
        <v>221866.75679000007</v>
      </c>
      <c r="HN34" s="144">
        <v>217139.664123</v>
      </c>
      <c r="HO34" s="144">
        <v>223635.391814</v>
      </c>
      <c r="HP34" s="141"/>
      <c r="HQ34" s="144">
        <v>225272.6508</v>
      </c>
      <c r="HR34" s="144">
        <v>204534.75581</v>
      </c>
      <c r="HS34" s="144">
        <v>228651.74056199999</v>
      </c>
      <c r="HT34" s="144">
        <v>208881.40349699999</v>
      </c>
      <c r="HU34" s="144">
        <v>225008.85818499999</v>
      </c>
      <c r="HV34" s="144">
        <v>217255.594698</v>
      </c>
      <c r="HW34" s="144">
        <v>218395.294131</v>
      </c>
      <c r="HX34" s="144">
        <v>225234.42744500001</v>
      </c>
      <c r="HY34" s="144">
        <v>218763.208315</v>
      </c>
      <c r="HZ34" s="144">
        <v>222452.10719000001</v>
      </c>
      <c r="IA34" s="144">
        <v>217653.13467</v>
      </c>
      <c r="IB34" s="144">
        <v>227743.27357300144</v>
      </c>
      <c r="IC34" s="141"/>
      <c r="ID34" s="144">
        <v>233943.15730400008</v>
      </c>
      <c r="IE34" s="144">
        <v>227970.39749100004</v>
      </c>
      <c r="IF34" s="144">
        <v>257369.80010200012</v>
      </c>
      <c r="IG34" s="144">
        <v>259507.62332900008</v>
      </c>
      <c r="IH34" s="144">
        <v>293892.87554600008</v>
      </c>
      <c r="II34" s="144">
        <v>292127.09159000008</v>
      </c>
      <c r="IJ34" s="144">
        <v>321543.40454000013</v>
      </c>
      <c r="IK34" s="144">
        <v>347651.96786099998</v>
      </c>
      <c r="IL34" s="144">
        <v>346498.89602300001</v>
      </c>
      <c r="IM34" s="144">
        <v>353225.716319</v>
      </c>
      <c r="IN34" s="144">
        <v>363331.38379699999</v>
      </c>
      <c r="IO34" s="144">
        <v>392140.47260500013</v>
      </c>
      <c r="IP34" s="141"/>
      <c r="IQ34" s="144">
        <f>+IFERROR(IF(ISTEXT(IQ$5)=FALSE,(INDEX(OSIT!$1:$1048576,MATCH(Ositran!$B34,OSIT!$A:$A,0),MATCH(Ositran!IQ$5,OSIT!$1:$1,0))),SUM(IJ34:IP34)),"")</f>
        <v>412214.0114240002</v>
      </c>
      <c r="IR34" s="144">
        <f>+IFERROR(IF(ISTEXT(IR$5)=FALSE,(INDEX(OSIT!$1:$1048576,MATCH(Ositran!$B34,OSIT!$A:$A,0),MATCH(Ositran!IR$5,OSIT!$1:$1,0))),SUM(IK34:IQ34)),"")</f>
        <v>364519.58239100012</v>
      </c>
      <c r="IS34" s="144">
        <f>+IFERROR(IF(ISTEXT(IS$5)=FALSE,(INDEX(OSIT!$1:$1048576,MATCH(Ositran!$B34,OSIT!$A:$A,0),MATCH(Ositran!IS$5,OSIT!$1:$1,0))),SUM(IL34:IR34)),"")</f>
        <v>396599.18293400022</v>
      </c>
      <c r="IT34" s="144">
        <f>+IFERROR(IF(ISTEXT(IT$5)=FALSE,(INDEX(OSIT!$1:$1048576,MATCH(Ositran!$B34,OSIT!$A:$A,0),MATCH(Ositran!IT$5,OSIT!$1:$1,0))),SUM(IM34:IS34)),"")</f>
        <v>381422.878945</v>
      </c>
      <c r="IU34" s="144">
        <f>+IFERROR(IF(ISTEXT(IU$5)=FALSE,(INDEX(OSIT!$1:$1048576,MATCH(Ositran!$B34,OSIT!$A:$A,0),MATCH(Ositran!IU$5,OSIT!$1:$1,0))),SUM(IN34:IT34)),"")</f>
        <v>404238.03204999998</v>
      </c>
      <c r="IV34" s="144">
        <f>+IFERROR(IF(ISTEXT(IV$5)=FALSE,(INDEX(OSIT!$1:$1048576,MATCH(Ositran!$B34,OSIT!$A:$A,0),MATCH(Ositran!IV$5,OSIT!$1:$1,0))),SUM(IO34:IU34)),"")</f>
        <v>381033.97792300011</v>
      </c>
      <c r="IW34" s="144">
        <f>+IFERROR(IF(ISTEXT(IW$5)=FALSE,(INDEX(OSIT!$1:$1048576,MATCH(Ositran!$B34,OSIT!$A:$A,0),MATCH(Ositran!IW$5,OSIT!$1:$1,0))),SUM(IP34:IV34)),"")</f>
        <v>407917.36693100008</v>
      </c>
      <c r="IX34" s="144">
        <f>+IFERROR(IF(ISTEXT(IX$5)=FALSE,(INDEX(OSIT!$1:$1048576,MATCH(Ositran!$B34,OSIT!$A:$A,0),MATCH(Ositran!IX$5,OSIT!$1:$1,0))),SUM(IP34:IW34)),"")</f>
        <v>412114.58239300002</v>
      </c>
      <c r="IY34" s="144">
        <f>+IFERROR(IF(ISTEXT(IY$5)=FALSE,(INDEX(OSIT!$1:$1048576,MATCH(Ositran!$B34,OSIT!$A:$A,0),MATCH(Ositran!IY$5,OSIT!$1:$1,0))),SUM(IP34:IX34)),"")</f>
        <v>397346.81605500018</v>
      </c>
      <c r="IZ34" s="144">
        <f>+IFERROR(IF(ISTEXT(IZ$5)=FALSE,(INDEX(OSIT!$1:$1048576,MATCH(Ositran!$B34,OSIT!$A:$A,0),MATCH(Ositran!IZ$5,OSIT!$1:$1,0))),SUM(IP34:IY34)),"")</f>
        <v>412399.75502300012</v>
      </c>
      <c r="JA34" s="144">
        <f>+IFERROR(IF(ISTEXT(JA$5)=FALSE,(INDEX(OSIT!$1:$1048576,MATCH(Ositran!$B34,OSIT!$A:$A,0),MATCH(Ositran!JA$5,OSIT!$1:$1,0))),SUM(IP34:IZ34)),"")</f>
        <v>397497.76235400012</v>
      </c>
      <c r="JB34" s="144">
        <f>+IFERROR(IF(ISTEXT(JB$5)=FALSE,(INDEX(OSIT!$1:$1048576,MATCH(Ositran!$B34,OSIT!$A:$A,0),MATCH(Ositran!JB$5,OSIT!$1:$1,0))),SUM(IP34:JA34)),"")</f>
        <v>405423.10475200019</v>
      </c>
      <c r="JC34" s="141">
        <f>+IFERROR(IF(ISTEXT(JC$5)=FALSE,(INDEX(OSIT!$1:$1048576,MATCH(Ositran!$B34,OSIT!$A:$A,0),MATCH(Ositran!JC$5,OSIT!$1:$1,0))),SUM(IQ34:JB34)),"")</f>
        <v>4772727.0531750023</v>
      </c>
      <c r="JD34" s="144">
        <f>+IFERROR(IF(ISTEXT(JD$5)=FALSE,(INDEX(OSIT!$1:$1048576,MATCH(Ositran!$B34,OSIT!$A:$A,0),MATCH(Ositran!JD$5,OSIT!$1:$1,0))),SUM(IR34:JC34)),"")</f>
        <v>415858.43480000022</v>
      </c>
      <c r="JE34" s="144">
        <f>+IFERROR(IF(ISTEXT(JE$5)=FALSE,(INDEX(OSIT!$1:$1048576,MATCH(Ositran!$B34,OSIT!$A:$A,0),MATCH(Ositran!JE$5,OSIT!$1:$1,0))),SUM(IS34:JD34)),"")</f>
        <v>391770.90324900008</v>
      </c>
      <c r="JF34" s="144">
        <f>+IFERROR(IF(ISTEXT(JF$5)=FALSE,(INDEX(OSIT!$1:$1048576,MATCH(Ositran!$B34,OSIT!$A:$A,0),MATCH(Ositran!JF$5,OSIT!$1:$1,0))),SUM(IT34:JE34)),"")</f>
        <v>380482.92887000018</v>
      </c>
      <c r="JG34" s="144">
        <f>+IFERROR(IF(ISTEXT(JG$5)=FALSE,(INDEX(OSIT!$1:$1048576,MATCH(Ositran!$B34,OSIT!$A:$A,0),MATCH(Ositran!JG$5,OSIT!$1:$1,0))),SUM(IU34:JF34)),"")</f>
        <v>290181.76367700013</v>
      </c>
      <c r="JH34" s="144">
        <f>+IFERROR(IF(ISTEXT(JH$5)=FALSE,(INDEX(OSIT!$1:$1048576,MATCH(Ositran!$B34,OSIT!$A:$A,0),MATCH(Ositran!JH$5,OSIT!$1:$1,0))),SUM(IV34:JG34)),"")</f>
        <v>387126.95470100013</v>
      </c>
      <c r="JI34" s="144">
        <f>+IFERROR(IF(ISTEXT(JI$5)=FALSE,(INDEX(OSIT!$1:$1048576,MATCH(Ositran!$B34,OSIT!$A:$A,0),MATCH(Ositran!JI$5,OSIT!$1:$1,0))),SUM(IW34:JH34)),"")</f>
        <v>419162.57305000012</v>
      </c>
      <c r="JJ34" s="144">
        <f>+IFERROR(IF(ISTEXT(JJ$5)=FALSE,(INDEX(OSIT!$1:$1048576,MATCH(Ositran!$B34,OSIT!$A:$A,0),MATCH(Ositran!JJ$5,OSIT!$1:$1,0))),SUM(IX34:JI34)),"")</f>
        <v>484916.99295799999</v>
      </c>
      <c r="JK34" s="144">
        <f>+IFERROR(IF(ISTEXT(JK$5)=FALSE,(INDEX(OSIT!$1:$1048576,MATCH(Ositran!$B34,OSIT!$A:$A,0),MATCH(Ositran!JK$5,OSIT!$1:$1,0))),SUM(IY34:JJ34)),"")</f>
        <v>456504.03468799993</v>
      </c>
      <c r="JL34" s="144">
        <f>+IFERROR(IF(ISTEXT(JL$5)=FALSE,(INDEX(OSIT!$1:$1048576,MATCH(Ositran!$B34,OSIT!$A:$A,0),MATCH(Ositran!JL$5,OSIT!$1:$1,0))),SUM(IZ34:JK34)),"")</f>
        <v>403320.01674399991</v>
      </c>
      <c r="JM34" s="144">
        <f>+IFERROR(IF(ISTEXT(JM$5)=FALSE,(INDEX(OSIT!$1:$1048576,MATCH(Ositran!$B34,OSIT!$A:$A,0),MATCH(Ositran!JM$5,OSIT!$1:$1,0))),SUM(JA34:JL34)),"")</f>
        <v>419221.61209299992</v>
      </c>
      <c r="JN34" s="144">
        <f>+IFERROR(IF(ISTEXT(JN$5)=FALSE,(INDEX(OSIT!$1:$1048576,MATCH(Ositran!$B34,OSIT!$A:$A,0),MATCH(Ositran!JN$5,OSIT!$1:$1,0))),SUM(JB34:JM34)),"")</f>
        <v>398126.30670599989</v>
      </c>
      <c r="JO34" s="144">
        <f>+IFERROR(IF(ISTEXT(JO$5)=FALSE,(INDEX(OSIT!$1:$1048576,MATCH(Ositran!$B34,OSIT!$A:$A,0),MATCH(Ositran!JO$5,OSIT!$1:$1,0))),SUM(JC34:JN34)),"")</f>
        <v>397871.25530999998</v>
      </c>
      <c r="JP34" s="141">
        <f>+IFERROR(IF(ISTEXT(JP$5)=FALSE,(INDEX(OSIT!$1:$1048576,MATCH(Ositran!$B34,OSIT!$A:$A,0),MATCH(Ositran!JP$5,OSIT!$1:$1,0))),SUM(JD34:JO34)),"")</f>
        <v>4844543.776846</v>
      </c>
      <c r="JQ34" s="144">
        <f>+IFERROR(IF(ISTEXT(JQ$5)=FALSE,(INDEX(OSIT!$1:$1048576,MATCH(Ositran!$B34,OSIT!$A:$A,0),MATCH(Ositran!JQ$5,OSIT!$1:$1,0))),SUM(JE34:JP34)),"")</f>
        <v>403535.16166500002</v>
      </c>
      <c r="JR34" s="144">
        <f>+IFERROR(IF(ISTEXT(JR$5)=FALSE,(INDEX(OSIT!$1:$1048576,MATCH(Ositran!$B34,OSIT!$A:$A,0),MATCH(Ositran!JR$5,OSIT!$1:$1,0))),SUM(JF34:JQ34)),"")</f>
        <v>365768.40626600012</v>
      </c>
      <c r="JS34" s="144">
        <f>+IFERROR(IF(ISTEXT(JS$5)=FALSE,(INDEX(OSIT!$1:$1048576,MATCH(Ositran!$B34,OSIT!$A:$A,0),MATCH(Ositran!JS$5,OSIT!$1:$1,0))),SUM(JG34:JR34)),"")</f>
        <v>419708.46230200003</v>
      </c>
      <c r="JT34" s="144">
        <f>+IFERROR(IF(ISTEXT(JT$5)=FALSE,(INDEX(OSIT!$1:$1048576,MATCH(Ositran!$B34,OSIT!$A:$A,0),MATCH(Ositran!JT$5,OSIT!$1:$1,0))),SUM(JH34:JS34)),"")</f>
        <v>380030.51009700011</v>
      </c>
      <c r="JU34" s="144">
        <f>+IFERROR(IF(ISTEXT(JU$5)=FALSE,(INDEX(OSIT!$1:$1048576,MATCH(Ositran!$B34,OSIT!$A:$A,0),MATCH(Ositran!JU$5,OSIT!$1:$1,0))),SUM(JI34:JT34)),"")</f>
        <v>400897.73900200002</v>
      </c>
      <c r="JV34" s="144">
        <f>+IFERROR(IF(ISTEXT(JV$5)=FALSE,(INDEX(OSIT!$1:$1048576,MATCH(Ositran!$B34,OSIT!$A:$A,0),MATCH(Ositran!JV$5,OSIT!$1:$1,0))),SUM(JJ34:JU34)),"")</f>
        <v>388861.48838399991</v>
      </c>
      <c r="JW34" s="144">
        <f>+IFERROR(IF(ISTEXT(JW$5)=FALSE,(INDEX(OSIT!$1:$1048576,MATCH(Ositran!$B34,OSIT!$A:$A,0),MATCH(Ositran!JW$5,OSIT!$1:$1,0))),SUM(JK34:JV34)),"")</f>
        <v>405023.712459</v>
      </c>
      <c r="JX34" s="144">
        <f>+IFERROR(IF(ISTEXT(JX$5)=FALSE,(INDEX(OSIT!$1:$1048576,MATCH(Ositran!$B34,OSIT!$A:$A,0),MATCH(Ositran!JX$5,OSIT!$1:$1,0))),SUM(JL34:JW34)),"")</f>
        <v>402440.49231600011</v>
      </c>
      <c r="JY34" s="144">
        <f>+IFERROR(IF(ISTEXT(JY$5)=FALSE,(INDEX(OSIT!$1:$1048576,MATCH(Ositran!$B34,OSIT!$A:$A,0),MATCH(Ositran!JY$5,OSIT!$1:$1,0))),SUM(JM34:JX34)),"")</f>
        <v>406217.05457300012</v>
      </c>
      <c r="JZ34" s="144">
        <f>+IFERROR(IF(ISTEXT(JZ$5)=FALSE,(INDEX(OSIT!$1:$1048576,MATCH(Ositran!$B34,OSIT!$A:$A,0),MATCH(Ositran!JZ$5,OSIT!$1:$1,0))),SUM(JN34:JY34)),"")</f>
        <v>404196.84130500013</v>
      </c>
      <c r="KA34" s="144">
        <f>+IFERROR(IF(ISTEXT(KA$5)=FALSE,(INDEX(OSIT!$1:$1048576,MATCH(Ositran!$B34,OSIT!$A:$A,0),MATCH(Ositran!KA$5,OSIT!$1:$1,0))),SUM(JO34:JZ34)),"")</f>
        <v>398149.32624399988</v>
      </c>
      <c r="KB34" s="144">
        <f>+IFERROR(IF(ISTEXT(KB$5)=FALSE,(INDEX(OSIT!$1:$1048576,MATCH(Ositran!$B34,OSIT!$A:$A,0),MATCH(Ositran!KB$5,OSIT!$1:$1,0))),SUM(JP34:KA34)),"")</f>
        <v>403884.5341799999</v>
      </c>
      <c r="KC34" s="141">
        <f>+IFERROR(IF(ISTEXT(KC$5)=FALSE,(INDEX(OSIT!$1:$1048576,MATCH(Ositran!$B34,OSIT!$A:$A,0),MATCH(Ositran!KC$5,OSIT!$1:$1,0))),SUM(JQ34:KB34)),"")</f>
        <v>4778713.7287929999</v>
      </c>
      <c r="KD34" s="144">
        <f>+IFERROR(IF(ISTEXT(KD$5)=FALSE,(INDEX(OSIT!$1:$1048576,MATCH(Ositran!$B34,OSIT!$A:$A,0),MATCH(Ositran!KD$5,OSIT!$1:$1,0))),SUM(JR34:KC34)),"")</f>
        <v>405397.53203299991</v>
      </c>
      <c r="KE34" s="144">
        <f>+IFERROR(IF(ISTEXT(KE$5)=FALSE,(INDEX(OSIT!$1:$1048576,MATCH(Ositran!$B34,OSIT!$A:$A,0),MATCH(Ositran!KE$5,OSIT!$1:$1,0))),SUM(JS34:KD34)),"")</f>
        <v>376070.67364000011</v>
      </c>
      <c r="KF34" s="144">
        <f>+IFERROR(IF(ISTEXT(KF$5)=FALSE,(INDEX(OSIT!$1:$1048576,MATCH(Ositran!$B34,OSIT!$A:$A,0),MATCH(Ositran!KF$5,OSIT!$1:$1,0))),SUM(JT34:KE34)),"")</f>
        <v>419900.28508399992</v>
      </c>
      <c r="KG34" s="144">
        <f>+IFERROR(IF(ISTEXT(KG$5)=FALSE,(INDEX(OSIT!$1:$1048576,MATCH(Ositran!$B34,OSIT!$A:$A,0),MATCH(Ositran!KG$5,OSIT!$1:$1,0))),SUM(JU34:KF34)),"")</f>
        <v>379718.59648699989</v>
      </c>
      <c r="KH34" s="144">
        <f>+IFERROR(IF(ISTEXT(KH$5)=FALSE,(INDEX(OSIT!$1:$1048576,MATCH(Ositran!$B34,OSIT!$A:$A,0),MATCH(Ositran!KH$5,OSIT!$1:$1,0))),SUM(JV34:KG34)),"")</f>
        <v>409591.25529499992</v>
      </c>
      <c r="KI34" s="144">
        <f>+IFERROR(IF(ISTEXT(KI$5)=FALSE,(INDEX(OSIT!$1:$1048576,MATCH(Ositran!$B34,OSIT!$A:$A,0),MATCH(Ositran!KI$5,OSIT!$1:$1,0))),SUM(JW34:KH34)),"")</f>
        <v>397570.36665600003</v>
      </c>
      <c r="KJ34" s="144">
        <f>+IFERROR(IF(ISTEXT(KJ$5)=FALSE,(INDEX(OSIT!$1:$1048576,MATCH(Ositran!$B34,OSIT!$A:$A,0),MATCH(Ositran!KJ$5,OSIT!$1:$1,0))),SUM(JX34:KI34)),"")</f>
        <v>396859.039269</v>
      </c>
      <c r="KK34" s="144">
        <f>+IFERROR(IF(ISTEXT(KK$5)=FALSE,(INDEX(OSIT!$1:$1048576,MATCH(Ositran!$B34,OSIT!$A:$A,0),MATCH(Ositran!KK$5,OSIT!$1:$1,0))),SUM(JY34:KJ34)),"")</f>
        <v>412765.163573</v>
      </c>
      <c r="KL34" s="144">
        <f>+IFERROR(IF(ISTEXT(KL$5)=FALSE,(INDEX(OSIT!$1:$1048576,MATCH(Ositran!$B34,OSIT!$A:$A,0),MATCH(Ositran!KL$5,OSIT!$1:$1,0))),SUM(JZ34:KK34)),"")</f>
        <v>405835.48684900021</v>
      </c>
      <c r="KM34" s="144">
        <f>+IFERROR(IF(ISTEXT(KM$5)=FALSE,(INDEX(OSIT!$1:$1048576,MATCH(Ositran!$B34,OSIT!$A:$A,0),MATCH(Ositran!KM$5,OSIT!$1:$1,0))),SUM(KA34:KL34)),"")</f>
        <v>407862.63698000001</v>
      </c>
      <c r="KN34" s="144">
        <f>+IFERROR(IF(ISTEXT(KN$5)=FALSE,(INDEX(OSIT!$1:$1048576,MATCH(Ositran!$B34,OSIT!$A:$A,0),MATCH(Ositran!KN$5,OSIT!$1:$1,0))),SUM(KB34:KM34)),"")</f>
        <v>398113.64234700007</v>
      </c>
      <c r="KO34" s="144">
        <f>+IFERROR(IF(ISTEXT(KO$5)=FALSE,(INDEX(OSIT!$1:$1048576,MATCH(Ositran!$B34,OSIT!$A:$A,0),MATCH(Ositran!KO$5,OSIT!$1:$1,0))),SUM(KC34:KN34)),"")</f>
        <v>409868.11408999999</v>
      </c>
      <c r="KP34" s="141">
        <f>+IFERROR(IF(ISTEXT(KP$5)=FALSE,(INDEX(OSIT!$1:$1048576,MATCH(Ositran!$B34,OSIT!$A:$A,0),MATCH(Ositran!KP$5,OSIT!$1:$1,0))),SUM(KD34:KO34)),"")</f>
        <v>4819552.7923030006</v>
      </c>
      <c r="KQ34" s="144">
        <f>+IFERROR(IF(ISTEXT(KQ$5)=FALSE,(INDEX(OSIT!$1:$1048576,MATCH(Ositran!$B34,OSIT!$A:$A,0),MATCH(Ositran!KQ$5,OSIT!$1:$1,0))),SUM(KE34:KP34)),"")</f>
        <v>410402.87439400132</v>
      </c>
      <c r="KR34" s="144">
        <f>+IFERROR(IF(ISTEXT(KR$5)=FALSE,(INDEX(OSIT!$1:$1048576,MATCH(Ositran!$B34,OSIT!$A:$A,0),MATCH(Ositran!KR$5,OSIT!$1:$1,0))),SUM(KF34:KQ34)),"")</f>
        <v>369901.057096</v>
      </c>
      <c r="KS34" s="144">
        <f>+IFERROR(IF(ISTEXT(KS$5)=FALSE,(INDEX(OSIT!$1:$1048576,MATCH(Ositran!$B34,OSIT!$A:$A,0),MATCH(Ositran!KS$5,OSIT!$1:$1,0))),SUM(KG34:KR34)),"")</f>
        <v>420288.54</v>
      </c>
      <c r="KT34" s="144">
        <f>+IFERROR(IF(ISTEXT(KT$5)=FALSE,(INDEX(OSIT!$1:$1048576,MATCH(Ositran!$B34,OSIT!$A:$A,0),MATCH(Ositran!KT$5,OSIT!$1:$1,0))),SUM(KH34:KS34)),"")</f>
        <v>382340.03</v>
      </c>
      <c r="KU34" s="144">
        <f>+IFERROR(IF(ISTEXT(KU$5)=FALSE,(INDEX(OSIT!$1:$1048576,MATCH(Ositran!$B34,OSIT!$A:$A,0),MATCH(Ositran!KU$5,OSIT!$1:$1,0))),SUM(KI34:KT34)),"")</f>
        <v>411820.70842699998</v>
      </c>
      <c r="KV34" s="144">
        <f>+IFERROR(IF(ISTEXT(KV$5)=FALSE,(INDEX(OSIT!$1:$1048576,MATCH(Ositran!$B34,OSIT!$A:$A,0),MATCH(Ositran!KV$5,OSIT!$1:$1,0))),SUM(KJ34:KU34)),"")</f>
        <v>398221.82481199998</v>
      </c>
      <c r="KW34" s="144">
        <f>+IFERROR(IF(ISTEXT(KW$5)=FALSE,(INDEX(OSIT!$1:$1048576,MATCH(Ositran!$B34,OSIT!$A:$A,0),MATCH(Ositran!KW$5,OSIT!$1:$1,0))),SUM(KK34:KV34)),"")</f>
        <v>404333.98412199988</v>
      </c>
      <c r="KX34" s="144">
        <f>+IFERROR(IF(ISTEXT(KX$5)=FALSE,(INDEX(OSIT!$1:$1048576,MATCH(Ositran!$B34,OSIT!$A:$A,0),MATCH(Ositran!KX$5,OSIT!$1:$1,0))),SUM(KL34:KW34)),"")</f>
        <v>412828.57844699989</v>
      </c>
      <c r="KY34" s="144">
        <f>+IFERROR(IF(ISTEXT(KY$5)=FALSE,(INDEX(OSIT!$1:$1048576,MATCH(Ositran!$B34,OSIT!$A:$A,0),MATCH(Ositran!KY$5,OSIT!$1:$1,0))),SUM(KM34:KX34)),"")</f>
        <v>401436.40386100003</v>
      </c>
      <c r="KZ34" s="144">
        <f>+IFERROR(IF(ISTEXT(KZ$5)=FALSE,(INDEX(OSIT!$1:$1048576,MATCH(Ositran!$B34,OSIT!$A:$A,0),MATCH(Ositran!KZ$5,OSIT!$1:$1,0))),SUM(KN34:KY34)),"")</f>
        <v>412712.35495399981</v>
      </c>
      <c r="LA34" s="144">
        <f>+IFERROR(IF(ISTEXT(LA$5)=FALSE,(INDEX(OSIT!$1:$1048576,MATCH(Ositran!$B34,OSIT!$A:$A,0),MATCH(Ositran!LA$5,OSIT!$1:$1,0))),SUM(KO34:KZ34)),"")</f>
        <v>397590.99861299997</v>
      </c>
      <c r="LB34" s="144">
        <f>+IFERROR(IF(ISTEXT(LB$5)=FALSE,(INDEX(OSIT!$1:$1048576,MATCH(Ositran!$B34,OSIT!$A:$A,0),MATCH(Ositran!LB$5,OSIT!$1:$1,0))),SUM(KP34:LA34)),"")</f>
        <v>397363.11365200009</v>
      </c>
      <c r="LC34" s="141">
        <f>+IFERROR(IF(ISTEXT(LC$5)=FALSE,(INDEX(OSIT!$1:$1048576,MATCH(Ositran!$B34,OSIT!$A:$A,0),MATCH(Ositran!LC$5,OSIT!$1:$1,0))),SUM(KQ34:LB34)),"")</f>
        <v>4819240.4683780009</v>
      </c>
      <c r="LD34" s="144">
        <f>+IFERROR(IF(ISTEXT(LD$5)=FALSE,(INDEX(OSIT!$1:$1048576,MATCH(Ositran!$B34,OSIT!$A:$A,0),MATCH(Ositran!LD$5,OSIT!$1:$1,0))),SUM(KR34:LC34)),"")</f>
        <v>406438.64</v>
      </c>
      <c r="LE34" s="144">
        <f>+IFERROR(IF(ISTEXT(LE$5)=FALSE,(INDEX(OSIT!$1:$1048576,MATCH(Ositran!$B34,OSIT!$A:$A,0),MATCH(Ositran!LE$5,OSIT!$1:$1,0))),SUM(KS34:LD34)),"")</f>
        <v>390382.31896200002</v>
      </c>
      <c r="LF34" s="144">
        <f>+IFERROR(IF(ISTEXT(LF$5)=FALSE,(INDEX(OSIT!$1:$1048576,MATCH(Ositran!$B34,OSIT!$A:$A,0),MATCH(Ositran!LF$5,OSIT!$1:$1,0))),SUM(KT34:LE34)),"")</f>
        <v>393826.624098</v>
      </c>
      <c r="LG34" s="144">
        <f>+IFERROR(IF(ISTEXT(LG$5)=FALSE,(INDEX(OSIT!$1:$1048576,MATCH(Ositran!$B34,OSIT!$A:$A,0),MATCH(Ositran!LG$5,OSIT!$1:$1,0))),SUM(KU34:LF34)),"")</f>
        <v>405271.79627799999</v>
      </c>
      <c r="LH34" s="144">
        <f>+IFERROR(IF(ISTEXT(LH$5)=FALSE,(INDEX(OSIT!$1:$1048576,MATCH(Ositran!$B34,OSIT!$A:$A,0),MATCH(Ositran!LH$5,OSIT!$1:$1,0))),SUM(KV34:LG34)),"")</f>
        <v>440146.37029899989</v>
      </c>
      <c r="LI34" s="144">
        <f>+IFERROR(IF(ISTEXT(LI$5)=FALSE,(INDEX(OSIT!$1:$1048576,MATCH(Ositran!$B34,OSIT!$A:$A,0),MATCH(Ositran!LI$5,OSIT!$1:$1,0))),SUM(KW34:LH34)),"")</f>
        <v>383136.786891</v>
      </c>
      <c r="LJ34" s="144">
        <f>+IFERROR(IF(ISTEXT(LJ$5)=FALSE,(INDEX(OSIT!$1:$1048576,MATCH(Ositran!$B34,OSIT!$A:$A,0),MATCH(Ositran!LJ$5,OSIT!$1:$1,0))),SUM(KX34:LI34)),"")</f>
        <v>405092.28034899978</v>
      </c>
      <c r="LK34" s="144">
        <f>+IFERROR(IF(ISTEXT(LK$5)=FALSE,(INDEX(OSIT!$1:$1048576,MATCH(Ositran!$B34,OSIT!$A:$A,0),MATCH(Ositran!LK$5,OSIT!$1:$1,0))),SUM(KY34:LJ34)),"")</f>
        <v>403197.54946800013</v>
      </c>
      <c r="LL34" s="144">
        <f>+IFERROR(IF(ISTEXT(LL$5)=FALSE,(INDEX(OSIT!$1:$1048576,MATCH(Ositran!$B34,OSIT!$A:$A,0),MATCH(Ositran!LL$5,OSIT!$1:$1,0))),SUM(KZ34:LK34)),"")</f>
        <v>398161.58400299988</v>
      </c>
      <c r="LM34" s="144">
        <f>+IFERROR(IF(ISTEXT(LM$5)=FALSE,(INDEX(OSIT!$1:$1048576,MATCH(Ositran!$B34,OSIT!$A:$A,0),MATCH(Ositran!LM$5,OSIT!$1:$1,0))),SUM(LA34:LL34)),"")</f>
        <v>409844.0459059999</v>
      </c>
      <c r="LN34" s="144">
        <f>+IFERROR(IF(ISTEXT(LN$5)=FALSE,(INDEX(OSIT!$1:$1048576,MATCH(Ositran!$B34,OSIT!$A:$A,0),MATCH(Ositran!LN$5,OSIT!$1:$1,0))),SUM(LB34:LM34)),"")</f>
        <v>397456.09637599991</v>
      </c>
      <c r="LO34" s="144">
        <f>+IFERROR(IF(ISTEXT(LO$5)=FALSE,(INDEX(OSIT!$1:$1048576,MATCH(Ositran!$B34,OSIT!$A:$A,0),MATCH(Ositran!LO$5,OSIT!$1:$1,0))),SUM(LC34:LN34)),"")</f>
        <v>399153.82655000011</v>
      </c>
      <c r="LP34" s="141">
        <f>+IFERROR(IF(ISTEXT(LP$5)=FALSE,(INDEX(OSIT!$1:$1048576,MATCH(Ositran!$B34,OSIT!$A:$A,0),MATCH(Ositran!LP$5,OSIT!$1:$1,0))),SUM(LD34:LO34)),"")</f>
        <v>4832107.9191799993</v>
      </c>
      <c r="LQ34" s="144">
        <f>+IFERROR(IF(ISTEXT(LQ$5)=FALSE,(INDEX(OSIT!$1:$1048576,MATCH(Ositran!$B34,OSIT!$A:$A,0),MATCH(Ositran!LQ$5,OSIT!$1:$1,0))),SUM(LE34:LP34)),"")</f>
        <v>413076.47649700032</v>
      </c>
      <c r="LR34" s="144">
        <f>+IFERROR(IF(ISTEXT(LR$5)=FALSE,(INDEX(OSIT!$1:$1048576,MATCH(Ositran!$B34,OSIT!$A:$A,0),MATCH(Ositran!LR$5,OSIT!$1:$1,0))),SUM(LF34:LQ34)),"")</f>
        <v>375874.22708799999</v>
      </c>
      <c r="LS34" s="144">
        <f>+IFERROR(IF(ISTEXT(LS$5)=FALSE,(INDEX(OSIT!$1:$1048576,MATCH(Ositran!$B34,OSIT!$A:$A,0),MATCH(Ositran!LS$5,OSIT!$1:$1,0))),SUM(LG34:LR34)),"")</f>
        <v>413353.59639600018</v>
      </c>
      <c r="LT34" s="144">
        <f>+IFERROR(IF(ISTEXT(LT$5)=FALSE,(INDEX(OSIT!$1:$1048576,MATCH(Ositran!$B34,OSIT!$A:$A,0),MATCH(Ositran!LT$5,OSIT!$1:$1,0))),SUM(LH34:LS34)),"")</f>
        <v>390277.82989599998</v>
      </c>
      <c r="LU34" s="144">
        <f>+IFERROR(IF(ISTEXT(LU$5)=FALSE,(INDEX(OSIT!$1:$1048576,MATCH(Ositran!$B34,OSIT!$A:$A,0),MATCH(Ositran!LU$5,OSIT!$1:$1,0))),SUM(LI34:LT34)),"")</f>
        <v>413229.72671100008</v>
      </c>
      <c r="LV34" s="144">
        <f>+IFERROR(IF(ISTEXT(LV$5)=FALSE,(INDEX(OSIT!$1:$1048576,MATCH(Ositran!$B34,OSIT!$A:$A,0),MATCH(Ositran!LV$5,OSIT!$1:$1,0))),SUM(LJ34:LU34)),"")</f>
        <v>388524.64513800008</v>
      </c>
      <c r="LW34" s="144">
        <f>+IFERROR(IF(ISTEXT(LW$5)=FALSE,(INDEX(OSIT!$1:$1048576,MATCH(Ositran!$B34,OSIT!$A:$A,0),MATCH(Ositran!LW$5,OSIT!$1:$1,0))),SUM(LK34:LV34)),"")</f>
        <v>398010.27236900019</v>
      </c>
      <c r="LX34" s="144">
        <f>+IFERROR(IF(ISTEXT(LX$5)=FALSE,(INDEX(OSIT!$1:$1048576,MATCH(Ositran!$B34,OSIT!$A:$A,0),MATCH(Ositran!LX$5,OSIT!$1:$1,0))),SUM(LL34:LW34)),"")</f>
        <v>399008.28221700032</v>
      </c>
      <c r="LY34" s="144">
        <f>+IFERROR(IF(ISTEXT(LY$5)=FALSE,(INDEX(OSIT!$1:$1048576,MATCH(Ositran!$B34,OSIT!$A:$A,0),MATCH(Ositran!LY$5,OSIT!$1:$1,0))),SUM(LM34:LX34)),"")</f>
        <v>405175.93968400022</v>
      </c>
      <c r="LZ34" s="144">
        <f>+IFERROR(IF(ISTEXT(LZ$5)=FALSE,(INDEX(OSIT!$1:$1048576,MATCH(Ositran!$B34,OSIT!$A:$A,0),MATCH(Ositran!LZ$5,OSIT!$1:$1,0))),SUM(LN34:LY34)),"")</f>
        <v>466571.04567800008</v>
      </c>
      <c r="MA34" s="144">
        <f>+IFERROR(IF(ISTEXT(MA$5)=FALSE,(INDEX(OSIT!$1:$1048576,MATCH(Ositran!$B34,OSIT!$A:$A,0),MATCH(Ositran!MA$5,OSIT!$1:$1,0))),SUM(LO34:LZ34)),"")</f>
        <v>0</v>
      </c>
      <c r="MB34" s="144">
        <f>+IFERROR(IF(ISTEXT(MB$5)=FALSE,(INDEX(OSIT!$1:$1048576,MATCH(Ositran!$B34,OSIT!$A:$A,0),MATCH(Ositran!MB$5,OSIT!$1:$1,0))),SUM(LP34:MA34)),"")</f>
        <v>0</v>
      </c>
      <c r="MC34" s="141">
        <f>+IFERROR(IF(ISTEXT(MC$5)=FALSE,(INDEX(OSIT!$1:$1048576,MATCH(Ositran!$B34,OSIT!$A:$A,0),MATCH(Ositran!MC$5,OSIT!$1:$1,0))),SUM(LQ34:MB34)),"")</f>
        <v>4063102.0416740011</v>
      </c>
      <c r="MD34" s="144" t="str">
        <f>+IFERROR(IF(ISTEXT(MD$5)=FALSE,(INDEX(OSIT!$1:$1048576,MATCH(Ositran!$B34,OSIT!$A:$A,0),MATCH(Ositran!MD$5,OSIT!$1:$1,0))),SUM(LR34:MC34)),"")</f>
        <v/>
      </c>
      <c r="ME34" s="144" t="str">
        <f>+IFERROR(IF(ISTEXT(ME$5)=FALSE,(INDEX(OSIT!$1:$1048576,MATCH(Ositran!$B34,OSIT!$A:$A,0),MATCH(Ositran!ME$5,OSIT!$1:$1,0))),SUM(LS34:MD34)),"")</f>
        <v/>
      </c>
      <c r="MF34" s="144" t="str">
        <f>+IFERROR(IF(ISTEXT(MF$5)=FALSE,(INDEX(OSIT!$1:$1048576,MATCH(Ositran!$B34,OSIT!$A:$A,0),MATCH(Ositran!MF$5,OSIT!$1:$1,0))),SUM(LT34:ME34)),"")</f>
        <v/>
      </c>
      <c r="MG34" s="144" t="str">
        <f>+IFERROR(IF(ISTEXT(MG$5)=FALSE,(INDEX(OSIT!$1:$1048576,MATCH(Ositran!$B34,OSIT!$A:$A,0),MATCH(Ositran!MG$5,OSIT!$1:$1,0))),SUM(LU34:MF34)),"")</f>
        <v/>
      </c>
      <c r="MH34" s="144" t="str">
        <f>+IFERROR(IF(ISTEXT(MH$5)=FALSE,(INDEX(OSIT!$1:$1048576,MATCH(Ositran!$B34,OSIT!$A:$A,0),MATCH(Ositran!MH$5,OSIT!$1:$1,0))),SUM(LV34:MG34)),"")</f>
        <v/>
      </c>
      <c r="MI34" s="144" t="str">
        <f>+IFERROR(IF(ISTEXT(MI$5)=FALSE,(INDEX(OSIT!$1:$1048576,MATCH(Ositran!$B34,OSIT!$A:$A,0),MATCH(Ositran!MI$5,OSIT!$1:$1,0))),SUM(LW34:MH34)),"")</f>
        <v/>
      </c>
      <c r="MJ34" s="144" t="str">
        <f>+IFERROR(IF(ISTEXT(MJ$5)=FALSE,(INDEX(OSIT!$1:$1048576,MATCH(Ositran!$B34,OSIT!$A:$A,0),MATCH(Ositran!MJ$5,OSIT!$1:$1,0))),SUM(LX34:MI34)),"")</f>
        <v/>
      </c>
      <c r="MK34" s="144" t="str">
        <f>+IFERROR(IF(ISTEXT(MK$5)=FALSE,(INDEX(OSIT!$1:$1048576,MATCH(Ositran!$B34,OSIT!$A:$A,0),MATCH(Ositran!MK$5,OSIT!$1:$1,0))),SUM(LY34:MJ34)),"")</f>
        <v/>
      </c>
      <c r="ML34" s="144" t="str">
        <f>+IFERROR(IF(ISTEXT(ML$5)=FALSE,(INDEX(OSIT!$1:$1048576,MATCH(Ositran!$B34,OSIT!$A:$A,0),MATCH(Ositran!ML$5,OSIT!$1:$1,0))),SUM(LZ34:MK34)),"")</f>
        <v/>
      </c>
      <c r="MM34" s="144" t="str">
        <f>+IFERROR(IF(ISTEXT(MM$5)=FALSE,(INDEX(OSIT!$1:$1048576,MATCH(Ositran!$B34,OSIT!$A:$A,0),MATCH(Ositran!MM$5,OSIT!$1:$1,0))),SUM(MA34:ML34)),"")</f>
        <v/>
      </c>
      <c r="MN34" s="144" t="str">
        <f>+IFERROR(IF(ISTEXT(MN$5)=FALSE,(INDEX(OSIT!$1:$1048576,MATCH(Ositran!$B34,OSIT!$A:$A,0),MATCH(Ositran!MN$5,OSIT!$1:$1,0))),SUM(MB34:MM34)),"")</f>
        <v/>
      </c>
      <c r="MO34" s="144" t="str">
        <f>+IFERROR(IF(ISTEXT(MO$5)=FALSE,(INDEX(OSIT!$1:$1048576,MATCH(Ositran!$B34,OSIT!$A:$A,0),MATCH(Ositran!MO$5,OSIT!$1:$1,0))),SUM(MC34:MN34)),"")</f>
        <v/>
      </c>
      <c r="MP34" s="141">
        <f>+IFERROR(IF(ISTEXT(MP$5)=FALSE,(INDEX(OSIT!$1:$1048576,MATCH(Ositran!$B34,OSIT!$A:$A,0),MATCH(Ositran!MP$5,OSIT!$1:$1,0))),SUM(MD34:MO34)),"")</f>
        <v>0</v>
      </c>
    </row>
    <row r="35" spans="2:354">
      <c r="B35" s="9" t="s">
        <v>115</v>
      </c>
      <c r="C35" s="284" t="s">
        <v>116</v>
      </c>
      <c r="D35" s="144"/>
      <c r="E35" s="144"/>
      <c r="F35" s="144"/>
      <c r="G35" s="144"/>
      <c r="H35" s="144"/>
      <c r="I35" s="144"/>
      <c r="J35" s="144"/>
      <c r="K35" s="144"/>
      <c r="L35" s="144"/>
      <c r="M35" s="144"/>
      <c r="N35" s="144"/>
      <c r="O35" s="144"/>
      <c r="P35" s="141"/>
      <c r="Q35" s="144"/>
      <c r="R35" s="144"/>
      <c r="S35" s="144"/>
      <c r="T35" s="144"/>
      <c r="U35" s="144"/>
      <c r="V35" s="144"/>
      <c r="W35" s="144"/>
      <c r="X35" s="144"/>
      <c r="Y35" s="144"/>
      <c r="Z35" s="144"/>
      <c r="AA35" s="144"/>
      <c r="AB35" s="144"/>
      <c r="AC35" s="141"/>
      <c r="AD35" s="144"/>
      <c r="AE35" s="144"/>
      <c r="AF35" s="144"/>
      <c r="AG35" s="144"/>
      <c r="AH35" s="144"/>
      <c r="AI35" s="144"/>
      <c r="AJ35" s="144"/>
      <c r="AK35" s="144"/>
      <c r="AL35" s="144"/>
      <c r="AM35" s="144"/>
      <c r="AN35" s="144"/>
      <c r="AO35" s="144"/>
      <c r="AP35" s="141"/>
      <c r="AQ35" s="144"/>
      <c r="AR35" s="144"/>
      <c r="AS35" s="144"/>
      <c r="AT35" s="144"/>
      <c r="AU35" s="144"/>
      <c r="AV35" s="144"/>
      <c r="AW35" s="144"/>
      <c r="AX35" s="144"/>
      <c r="AY35" s="144"/>
      <c r="AZ35" s="144"/>
      <c r="BA35" s="144"/>
      <c r="BB35" s="144"/>
      <c r="BC35" s="141"/>
      <c r="BD35" s="144"/>
      <c r="BE35" s="144"/>
      <c r="BF35" s="144"/>
      <c r="BG35" s="144"/>
      <c r="BH35" s="144"/>
      <c r="BI35" s="144"/>
      <c r="BJ35" s="144"/>
      <c r="BK35" s="144"/>
      <c r="BL35" s="144"/>
      <c r="BM35" s="144"/>
      <c r="BN35" s="144"/>
      <c r="BO35" s="144"/>
      <c r="BP35" s="141"/>
      <c r="BQ35" s="144"/>
      <c r="BR35" s="144"/>
      <c r="BS35" s="144"/>
      <c r="BT35" s="144"/>
      <c r="BU35" s="144"/>
      <c r="BV35" s="144"/>
      <c r="BW35" s="144"/>
      <c r="BX35" s="144"/>
      <c r="BY35" s="144"/>
      <c r="BZ35" s="144"/>
      <c r="CA35" s="144"/>
      <c r="CB35" s="144"/>
      <c r="CC35" s="141"/>
      <c r="CD35" s="144"/>
      <c r="CE35" s="144"/>
      <c r="CF35" s="144"/>
      <c r="CG35" s="144"/>
      <c r="CH35" s="144"/>
      <c r="CI35" s="144"/>
      <c r="CJ35" s="144"/>
      <c r="CK35" s="144"/>
      <c r="CL35" s="144"/>
      <c r="CM35" s="144"/>
      <c r="CN35" s="144"/>
      <c r="CO35" s="144"/>
      <c r="CP35" s="141"/>
      <c r="CQ35" s="144"/>
      <c r="CR35" s="144"/>
      <c r="CS35" s="144"/>
      <c r="CT35" s="144"/>
      <c r="CU35" s="144"/>
      <c r="CV35" s="144"/>
      <c r="CW35" s="144"/>
      <c r="CX35" s="144"/>
      <c r="CY35" s="144"/>
      <c r="CZ35" s="144"/>
      <c r="DA35" s="144"/>
      <c r="DB35" s="144"/>
      <c r="DC35" s="141"/>
      <c r="DD35" s="144"/>
      <c r="DE35" s="144"/>
      <c r="DF35" s="144"/>
      <c r="DG35" s="144"/>
      <c r="DH35" s="144"/>
      <c r="DI35" s="144"/>
      <c r="DJ35" s="144"/>
      <c r="DK35" s="144"/>
      <c r="DL35" s="144"/>
      <c r="DM35" s="144"/>
      <c r="DN35" s="144"/>
      <c r="DO35" s="144"/>
      <c r="DP35" s="141"/>
      <c r="DQ35" s="144"/>
      <c r="DR35" s="144"/>
      <c r="DS35" s="144"/>
      <c r="DT35" s="144"/>
      <c r="DU35" s="144"/>
      <c r="DV35" s="144"/>
      <c r="DW35" s="144"/>
      <c r="DX35" s="144"/>
      <c r="DY35" s="144"/>
      <c r="DZ35" s="144"/>
      <c r="EA35" s="144"/>
      <c r="EB35" s="144"/>
      <c r="EC35" s="141"/>
      <c r="ED35" s="144"/>
      <c r="EE35" s="144"/>
      <c r="EF35" s="144"/>
      <c r="EG35" s="144"/>
      <c r="EH35" s="144"/>
      <c r="EI35" s="144"/>
      <c r="EJ35" s="144"/>
      <c r="EK35" s="144"/>
      <c r="EL35" s="144"/>
      <c r="EM35" s="144"/>
      <c r="EN35" s="144"/>
      <c r="EO35" s="144"/>
      <c r="EP35" s="141"/>
      <c r="EQ35" s="144"/>
      <c r="ER35" s="144"/>
      <c r="ES35" s="144"/>
      <c r="ET35" s="144"/>
      <c r="EU35" s="144"/>
      <c r="EV35" s="144"/>
      <c r="EW35" s="144"/>
      <c r="EX35" s="144"/>
      <c r="EY35" s="144"/>
      <c r="EZ35" s="144"/>
      <c r="FA35" s="144"/>
      <c r="FB35" s="144"/>
      <c r="FC35" s="141"/>
      <c r="FD35" s="144"/>
      <c r="FE35" s="144"/>
      <c r="FF35" s="144"/>
      <c r="FG35" s="144"/>
      <c r="FH35" s="144"/>
      <c r="FI35" s="144"/>
      <c r="FJ35" s="144"/>
      <c r="FK35" s="144"/>
      <c r="FL35" s="144"/>
      <c r="FM35" s="144"/>
      <c r="FN35" s="144"/>
      <c r="FO35" s="144"/>
      <c r="FP35" s="141"/>
      <c r="FQ35" s="144"/>
      <c r="FR35" s="144"/>
      <c r="FS35" s="144"/>
      <c r="FT35" s="144"/>
      <c r="FU35" s="144"/>
      <c r="FV35" s="144"/>
      <c r="FW35" s="144"/>
      <c r="FX35" s="144"/>
      <c r="FY35" s="144"/>
      <c r="FZ35" s="144">
        <v>6918.5400000000081</v>
      </c>
      <c r="GA35" s="144">
        <v>6323.5935999999929</v>
      </c>
      <c r="GB35" s="144">
        <v>4911.460379999975</v>
      </c>
      <c r="GC35" s="141"/>
      <c r="GD35" s="144">
        <v>8025</v>
      </c>
      <c r="GE35" s="144">
        <v>8405</v>
      </c>
      <c r="GF35" s="144">
        <v>7987.5</v>
      </c>
      <c r="GG35" s="144">
        <v>2227.1999999999998</v>
      </c>
      <c r="GH35" s="144">
        <v>13972.3</v>
      </c>
      <c r="GI35" s="144">
        <v>8915.5</v>
      </c>
      <c r="GJ35" s="144">
        <v>1226.9000000000001</v>
      </c>
      <c r="GK35" s="144">
        <v>4454.1000000000004</v>
      </c>
      <c r="GL35" s="144">
        <v>12448.7</v>
      </c>
      <c r="GM35" s="144">
        <v>22092.1</v>
      </c>
      <c r="GN35" s="144">
        <v>18041.599999999999</v>
      </c>
      <c r="GO35" s="144">
        <v>39459.800000000003</v>
      </c>
      <c r="GP35" s="141"/>
      <c r="GQ35" s="144">
        <v>16035</v>
      </c>
      <c r="GR35" s="144">
        <v>13073</v>
      </c>
      <c r="GS35" s="144">
        <v>14874</v>
      </c>
      <c r="GT35" s="144">
        <v>17383</v>
      </c>
      <c r="GU35" s="144">
        <v>22361</v>
      </c>
      <c r="GV35" s="144">
        <v>20175</v>
      </c>
      <c r="GW35" s="144">
        <v>22312</v>
      </c>
      <c r="GX35" s="144">
        <v>22329</v>
      </c>
      <c r="GY35" s="144">
        <v>20605</v>
      </c>
      <c r="GZ35" s="144">
        <v>25608</v>
      </c>
      <c r="HA35" s="144">
        <v>20605</v>
      </c>
      <c r="HB35" s="144">
        <v>39448</v>
      </c>
      <c r="HC35" s="141"/>
      <c r="HD35" s="144">
        <v>21864.69846</v>
      </c>
      <c r="HE35" s="144">
        <v>20067.161904000001</v>
      </c>
      <c r="HF35" s="144">
        <v>22255.235504</v>
      </c>
      <c r="HG35" s="144">
        <v>23852.39832</v>
      </c>
      <c r="HH35" s="144">
        <v>21202.131839999998</v>
      </c>
      <c r="HI35" s="144">
        <v>20804.35729</v>
      </c>
      <c r="HJ35" s="144">
        <v>22918.533417999999</v>
      </c>
      <c r="HK35" s="144">
        <v>21202.131839999998</v>
      </c>
      <c r="HL35" s="144">
        <v>20672.078544</v>
      </c>
      <c r="HM35" s="144">
        <v>22262.238431999991</v>
      </c>
      <c r="HN35" s="144">
        <v>20340.795234000001</v>
      </c>
      <c r="HO35" s="144">
        <v>42139.237031999881</v>
      </c>
      <c r="HP35" s="141"/>
      <c r="HQ35" s="144">
        <v>20831.050959</v>
      </c>
      <c r="HR35" s="144">
        <v>19933.316599999998</v>
      </c>
      <c r="HS35" s="144">
        <v>21600.170867000001</v>
      </c>
      <c r="HT35" s="144">
        <v>21997.211783999999</v>
      </c>
      <c r="HU35" s="144">
        <v>21202.131839999998</v>
      </c>
      <c r="HV35" s="144">
        <v>20738.335206</v>
      </c>
      <c r="HW35" s="144">
        <v>22461.008418000001</v>
      </c>
      <c r="HX35" s="144">
        <v>21533.415150000001</v>
      </c>
      <c r="HY35" s="144">
        <v>21816.176391000001</v>
      </c>
      <c r="HZ35" s="144">
        <v>21328.373530000001</v>
      </c>
      <c r="IA35" s="144">
        <v>21765.313467</v>
      </c>
      <c r="IB35" s="144">
        <v>41454.100384999881</v>
      </c>
      <c r="IC35" s="141"/>
      <c r="ID35" s="144">
        <v>40330.204499999978</v>
      </c>
      <c r="IE35" s="144">
        <v>48665.518239000012</v>
      </c>
      <c r="IF35" s="144">
        <v>46665.578908000025</v>
      </c>
      <c r="IG35" s="144">
        <v>31352.031211999998</v>
      </c>
      <c r="IH35" s="144">
        <v>15491.819436999995</v>
      </c>
      <c r="II35" s="144">
        <v>5339.9329250000001</v>
      </c>
      <c r="IJ35" s="144">
        <v>993.84992999999997</v>
      </c>
      <c r="IK35" s="144">
        <v>463.79663399999998</v>
      </c>
      <c r="IL35" s="144">
        <v>0</v>
      </c>
      <c r="IM35" s="144">
        <v>1325.1332399999999</v>
      </c>
      <c r="IN35" s="144">
        <v>13715.129034</v>
      </c>
      <c r="IO35" s="144">
        <v>40250.922165000004</v>
      </c>
      <c r="IP35" s="141"/>
      <c r="IQ35" s="144">
        <f>+IFERROR(IF(ISTEXT(IQ$5)=FALSE,(INDEX(OSIT!$1:$1048576,MATCH(Ositran!$B35,OSIT!$A:$A,0),MATCH(Ositran!IQ$5,OSIT!$1:$1,0))),SUM(IJ35:IP35)),"")</f>
        <v>14576.465639999989</v>
      </c>
      <c r="IR35" s="144">
        <f>+IFERROR(IF(ISTEXT(IR$5)=FALSE,(INDEX(OSIT!$1:$1048576,MATCH(Ositran!$B35,OSIT!$A:$A,0),MATCH(Ositran!IR$5,OSIT!$1:$1,0))),SUM(IK35:IQ35)),"")</f>
        <v>13185.075738</v>
      </c>
      <c r="IS35" s="144">
        <f>+IFERROR(IF(ISTEXT(IS$5)=FALSE,(INDEX(OSIT!$1:$1048576,MATCH(Ositran!$B35,OSIT!$A:$A,0),MATCH(Ositran!IS$5,OSIT!$1:$1,0))),SUM(IL35:IR35)),"")</f>
        <v>13682.000703</v>
      </c>
      <c r="IT35" s="144">
        <f>+IFERROR(IF(ISTEXT(IT$5)=FALSE,(INDEX(OSIT!$1:$1048576,MATCH(Ositran!$B35,OSIT!$A:$A,0),MATCH(Ositran!IT$5,OSIT!$1:$1,0))),SUM(IM35:IS35)),"")</f>
        <v>13715.129034</v>
      </c>
      <c r="IU35" s="144">
        <f>+IFERROR(IF(ISTEXT(IU$5)=FALSE,(INDEX(OSIT!$1:$1048576,MATCH(Ositran!$B35,OSIT!$A:$A,0),MATCH(Ositran!IU$5,OSIT!$1:$1,0))),SUM(IN35:IT35)),"")</f>
        <v>14576.46564</v>
      </c>
      <c r="IV35" s="144">
        <f>+IFERROR(IF(ISTEXT(IV$5)=FALSE,(INDEX(OSIT!$1:$1048576,MATCH(Ositran!$B35,OSIT!$A:$A,0),MATCH(Ositran!IV$5,OSIT!$1:$1,0))),SUM(IO35:IU35)),"")</f>
        <v>17491.758768</v>
      </c>
      <c r="IW35" s="144">
        <f>+IFERROR(IF(ISTEXT(IW$5)=FALSE,(INDEX(OSIT!$1:$1048576,MATCH(Ositran!$B35,OSIT!$A:$A,0),MATCH(Ositran!IW$5,OSIT!$1:$1,0))),SUM(IP35:IV35)),"")</f>
        <v>16497.908837999999</v>
      </c>
      <c r="IX35" s="144">
        <f>+IFERROR(IF(ISTEXT(IX$5)=FALSE,(INDEX(OSIT!$1:$1048576,MATCH(Ositran!$B35,OSIT!$A:$A,0),MATCH(Ositran!IX$5,OSIT!$1:$1,0))),SUM(IP35:IW35)),"")</f>
        <v>20971.643549</v>
      </c>
      <c r="IY35" s="144">
        <f>+IFERROR(IF(ISTEXT(IY$5)=FALSE,(INDEX(OSIT!$1:$1048576,MATCH(Ositran!$B35,OSIT!$A:$A,0),MATCH(Ositran!IY$5,OSIT!$1:$1,0))),SUM(IP35:IX35)),"")</f>
        <v>13582.61571</v>
      </c>
      <c r="IZ35" s="144">
        <f>+IFERROR(IF(ISTEXT(IZ$5)=FALSE,(INDEX(OSIT!$1:$1048576,MATCH(Ositran!$B35,OSIT!$A:$A,0),MATCH(Ositran!IZ$5,OSIT!$1:$1,0))),SUM(IP35:IY35)),"")</f>
        <v>15504.05890799999</v>
      </c>
      <c r="JA35" s="144">
        <f>+IFERROR(IF(ISTEXT(JA$5)=FALSE,(INDEX(OSIT!$1:$1048576,MATCH(Ositran!$B35,OSIT!$A:$A,0),MATCH(Ositran!JA$5,OSIT!$1:$1,0))),SUM(IP35:IZ35)),"")</f>
        <v>14705.749757</v>
      </c>
      <c r="JB35" s="144">
        <f>+IFERROR(IF(ISTEXT(JB$5)=FALSE,(INDEX(OSIT!$1:$1048576,MATCH(Ositran!$B35,OSIT!$A:$A,0),MATCH(Ositran!JB$5,OSIT!$1:$1,0))),SUM(IP35:JA35)),"")</f>
        <v>46247.150076000013</v>
      </c>
      <c r="JC35" s="141">
        <f>+IFERROR(IF(ISTEXT(JC$5)=FALSE,(INDEX(OSIT!$1:$1048576,MATCH(Ositran!$B35,OSIT!$A:$A,0),MATCH(Ositran!JC$5,OSIT!$1:$1,0))),SUM(IQ35:JB35)),"")</f>
        <v>214736.02236100001</v>
      </c>
      <c r="JD35" s="144">
        <f>+IFERROR(IF(ISTEXT(JD$5)=FALSE,(INDEX(OSIT!$1:$1048576,MATCH(Ositran!$B35,OSIT!$A:$A,0),MATCH(Ositran!JD$5,OSIT!$1:$1,0))),SUM(IR35:JC35)),"")</f>
        <v>13847.642357999999</v>
      </c>
      <c r="JE35" s="144">
        <f>+IFERROR(IF(ISTEXT(JE$5)=FALSE,(INDEX(OSIT!$1:$1048576,MATCH(Ositran!$B35,OSIT!$A:$A,0),MATCH(Ositran!JE$5,OSIT!$1:$1,0))),SUM(IS35:JD35)),"")</f>
        <v>24978.761574</v>
      </c>
      <c r="JF35" s="144">
        <f>+IFERROR(IF(ISTEXT(JF$5)=FALSE,(INDEX(OSIT!$1:$1048576,MATCH(Ositran!$B35,OSIT!$A:$A,0),MATCH(Ositran!JF$5,OSIT!$1:$1,0))),SUM(IT35:JE35)),"")</f>
        <v>26568.921461999998</v>
      </c>
      <c r="JG35" s="144">
        <f>+IFERROR(IF(ISTEXT(JG$5)=FALSE,(INDEX(OSIT!$1:$1048576,MATCH(Ositran!$B35,OSIT!$A:$A,0),MATCH(Ositran!JG$5,OSIT!$1:$1,0))),SUM(IU35:JF35)),"")</f>
        <v>0</v>
      </c>
      <c r="JH35" s="144">
        <f>+IFERROR(IF(ISTEXT(JH$5)=FALSE,(INDEX(OSIT!$1:$1048576,MATCH(Ositran!$B35,OSIT!$A:$A,0),MATCH(Ositran!JH$5,OSIT!$1:$1,0))),SUM(IV35:JG35)),"")</f>
        <v>0</v>
      </c>
      <c r="JI35" s="144">
        <f>+IFERROR(IF(ISTEXT(JI$5)=FALSE,(INDEX(OSIT!$1:$1048576,MATCH(Ositran!$B35,OSIT!$A:$A,0),MATCH(Ositran!JI$5,OSIT!$1:$1,0))),SUM(IW35:JH35)),"")</f>
        <v>0</v>
      </c>
      <c r="JJ35" s="144">
        <f>+IFERROR(IF(ISTEXT(JJ$5)=FALSE,(INDEX(OSIT!$1:$1048576,MATCH(Ositran!$B35,OSIT!$A:$A,0),MATCH(Ositran!JJ$5,OSIT!$1:$1,0))),SUM(IX35:JI35)),"")</f>
        <v>0</v>
      </c>
      <c r="JK35" s="144">
        <f>+IFERROR(IF(ISTEXT(JK$5)=FALSE,(INDEX(OSIT!$1:$1048576,MATCH(Ositran!$B35,OSIT!$A:$A,0),MATCH(Ositran!JK$5,OSIT!$1:$1,0))),SUM(IY35:JJ35)),"")</f>
        <v>27728.413046999998</v>
      </c>
      <c r="JL35" s="144">
        <f>+IFERROR(IF(ISTEXT(JL$5)=FALSE,(INDEX(OSIT!$1:$1048576,MATCH(Ositran!$B35,OSIT!$A:$A,0),MATCH(Ositran!JL$5,OSIT!$1:$1,0))),SUM(IZ35:JK35)),"")</f>
        <v>77089.626236999989</v>
      </c>
      <c r="JM35" s="144">
        <f>+IFERROR(IF(ISTEXT(JM$5)=FALSE,(INDEX(OSIT!$1:$1048576,MATCH(Ositran!$B35,OSIT!$A:$A,0),MATCH(Ositran!JM$5,OSIT!$1:$1,0))),SUM(JA35:JL35)),"")</f>
        <v>82832.692035999993</v>
      </c>
      <c r="JN35" s="144">
        <f>+IFERROR(IF(ISTEXT(JN$5)=FALSE,(INDEX(OSIT!$1:$1048576,MATCH(Ositran!$B35,OSIT!$A:$A,0),MATCH(Ositran!JN$5,OSIT!$1:$1,0))),SUM(JB35:JM35)),"")</f>
        <v>78401.528489999982</v>
      </c>
      <c r="JO35" s="144">
        <f>+IFERROR(IF(ISTEXT(JO$5)=FALSE,(INDEX(OSIT!$1:$1048576,MATCH(Ositran!$B35,OSIT!$A:$A,0),MATCH(Ositran!JO$5,OSIT!$1:$1,0))),SUM(JC35:JN35)),"")</f>
        <v>121362.400987</v>
      </c>
      <c r="JP35" s="141">
        <f>+IFERROR(IF(ISTEXT(JP$5)=FALSE,(INDEX(OSIT!$1:$1048576,MATCH(Ositran!$B35,OSIT!$A:$A,0),MATCH(Ositran!JP$5,OSIT!$1:$1,0))),SUM(JD35:JO35)),"")</f>
        <v>452809.98619099997</v>
      </c>
      <c r="JQ35" s="144">
        <f>+IFERROR(IF(ISTEXT(JQ$5)=FALSE,(INDEX(OSIT!$1:$1048576,MATCH(Ositran!$B35,OSIT!$A:$A,0),MATCH(Ositran!JQ$5,OSIT!$1:$1,0))),SUM(JE35:JP35)),"")</f>
        <v>47837.309964</v>
      </c>
      <c r="JR35" s="144">
        <f>+IFERROR(IF(ISTEXT(JR$5)=FALSE,(INDEX(OSIT!$1:$1048576,MATCH(Ositran!$B35,OSIT!$A:$A,0),MATCH(Ositran!JR$5,OSIT!$1:$1,0))),SUM(JF35:JQ35)),"")</f>
        <v>0</v>
      </c>
      <c r="JS35" s="144">
        <f>+IFERROR(IF(ISTEXT(JS$5)=FALSE,(INDEX(OSIT!$1:$1048576,MATCH(Ositran!$B35,OSIT!$A:$A,0),MATCH(Ositran!JS$5,OSIT!$1:$1,0))),SUM(JG35:JR35)),"")</f>
        <v>14974.005612000001</v>
      </c>
      <c r="JT35" s="144">
        <f>+IFERROR(IF(ISTEXT(JT$5)=FALSE,(INDEX(OSIT!$1:$1048576,MATCH(Ositran!$B35,OSIT!$A:$A,0),MATCH(Ositran!JT$5,OSIT!$1:$1,0))),SUM(JH35:JS35)),"")</f>
        <v>19943.255261999999</v>
      </c>
      <c r="JU35" s="144">
        <f>+IFERROR(IF(ISTEXT(JU$5)=FALSE,(INDEX(OSIT!$1:$1048576,MATCH(Ositran!$B35,OSIT!$A:$A,0),MATCH(Ositran!JU$5,OSIT!$1:$1,0))),SUM(JI35:JT35)),"")</f>
        <v>40644.053195000008</v>
      </c>
      <c r="JV35" s="144">
        <f>+IFERROR(IF(ISTEXT(JV$5)=FALSE,(INDEX(OSIT!$1:$1048576,MATCH(Ositran!$B35,OSIT!$A:$A,0),MATCH(Ositran!JV$5,OSIT!$1:$1,0))),SUM(JJ35:JU35)),"")</f>
        <v>45578.109821000013</v>
      </c>
      <c r="JW35" s="144">
        <f>+IFERROR(IF(ISTEXT(JW$5)=FALSE,(INDEX(OSIT!$1:$1048576,MATCH(Ositran!$B35,OSIT!$A:$A,0),MATCH(Ositran!JW$5,OSIT!$1:$1,0))),SUM(JK35:JV35)),"")</f>
        <v>37832.554001999997</v>
      </c>
      <c r="JX35" s="144">
        <f>+IFERROR(IF(ISTEXT(JX$5)=FALSE,(INDEX(OSIT!$1:$1048576,MATCH(Ositran!$B35,OSIT!$A:$A,0),MATCH(Ositran!JX$5,OSIT!$1:$1,0))),SUM(JL35:JW35)),"")</f>
        <v>34066.188091999997</v>
      </c>
      <c r="JY35" s="144">
        <f>+IFERROR(IF(ISTEXT(JY$5)=FALSE,(INDEX(OSIT!$1:$1048576,MATCH(Ositran!$B35,OSIT!$A:$A,0),MATCH(Ositran!JY$5,OSIT!$1:$1,0))),SUM(JM35:JX35)),"")</f>
        <v>35222.418781000008</v>
      </c>
      <c r="JZ35" s="144">
        <f>+IFERROR(IF(ISTEXT(JZ$5)=FALSE,(INDEX(OSIT!$1:$1048576,MATCH(Ositran!$B35,OSIT!$A:$A,0),MATCH(Ositran!JZ$5,OSIT!$1:$1,0))),SUM(JN35:JY35)),"")</f>
        <v>35116.030859999999</v>
      </c>
      <c r="KA35" s="144">
        <f>+IFERROR(IF(ISTEXT(KA$5)=FALSE,(INDEX(OSIT!$1:$1048576,MATCH(Ositran!$B35,OSIT!$A:$A,0),MATCH(Ositran!KA$5,OSIT!$1:$1,0))),SUM(JO35:JZ35)),"")</f>
        <v>57909.983026000024</v>
      </c>
      <c r="KB35" s="144">
        <f>+IFERROR(IF(ISTEXT(KB$5)=FALSE,(INDEX(OSIT!$1:$1048576,MATCH(Ositran!$B35,OSIT!$A:$A,0),MATCH(Ositran!KB$5,OSIT!$1:$1,0))),SUM(JP35:KA35)),"")</f>
        <v>109137.55468</v>
      </c>
      <c r="KC35" s="141">
        <f>+IFERROR(IF(ISTEXT(KC$5)=FALSE,(INDEX(OSIT!$1:$1048576,MATCH(Ositran!$B35,OSIT!$A:$A,0),MATCH(Ositran!KC$5,OSIT!$1:$1,0))),SUM(JQ35:KB35)),"")</f>
        <v>478261.46329500002</v>
      </c>
      <c r="KD35" s="144">
        <f>+IFERROR(IF(ISTEXT(KD$5)=FALSE,(INDEX(OSIT!$1:$1048576,MATCH(Ositran!$B35,OSIT!$A:$A,0),MATCH(Ositran!KD$5,OSIT!$1:$1,0))),SUM(JR35:KC35)),"")</f>
        <v>58173.349236000016</v>
      </c>
      <c r="KE35" s="144">
        <f>+IFERROR(IF(ISTEXT(KE$5)=FALSE,(INDEX(OSIT!$1:$1048576,MATCH(Ositran!$B35,OSIT!$A:$A,0),MATCH(Ositran!KE$5,OSIT!$1:$1,0))),SUM(JS35:KD35)),"")</f>
        <v>53509.319342000003</v>
      </c>
      <c r="KF35" s="144">
        <f>+IFERROR(IF(ISTEXT(KF$5)=FALSE,(INDEX(OSIT!$1:$1048576,MATCH(Ositran!$B35,OSIT!$A:$A,0),MATCH(Ositran!KF$5,OSIT!$1:$1,0))),SUM(JT35:KE35)),"")</f>
        <v>59100.942504000013</v>
      </c>
      <c r="KG35" s="144">
        <f>+IFERROR(IF(ISTEXT(KG$5)=FALSE,(INDEX(OSIT!$1:$1048576,MATCH(Ositran!$B35,OSIT!$A:$A,0),MATCH(Ositran!KG$5,OSIT!$1:$1,0))),SUM(JU35:KF35)),"")</f>
        <v>5963.099580000001</v>
      </c>
      <c r="KH35" s="144">
        <f>+IFERROR(IF(ISTEXT(KH$5)=FALSE,(INDEX(OSIT!$1:$1048576,MATCH(Ositran!$B35,OSIT!$A:$A,0),MATCH(Ositran!KH$5,OSIT!$1:$1,0))),SUM(JV35:KG35)),"")</f>
        <v>0</v>
      </c>
      <c r="KI35" s="144">
        <f>+IFERROR(IF(ISTEXT(KI$5)=FALSE,(INDEX(OSIT!$1:$1048576,MATCH(Ositran!$B35,OSIT!$A:$A,0),MATCH(Ositran!KI$5,OSIT!$1:$1,0))),SUM(JW35:KH35)),"")</f>
        <v>0</v>
      </c>
      <c r="KJ35" s="144">
        <f>+IFERROR(IF(ISTEXT(KJ$5)=FALSE,(INDEX(OSIT!$1:$1048576,MATCH(Ositran!$B35,OSIT!$A:$A,0),MATCH(Ositran!KJ$5,OSIT!$1:$1,0))),SUM(JX35:KI35)),"")</f>
        <v>0</v>
      </c>
      <c r="KK35" s="144">
        <f>+IFERROR(IF(ISTEXT(KK$5)=FALSE,(INDEX(OSIT!$1:$1048576,MATCH(Ositran!$B35,OSIT!$A:$A,0),MATCH(Ositran!KK$5,OSIT!$1:$1,0))),SUM(JY35:KJ35)),"")</f>
        <v>0</v>
      </c>
      <c r="KL35" s="144">
        <f>+IFERROR(IF(ISTEXT(KL$5)=FALSE,(INDEX(OSIT!$1:$1048576,MATCH(Ositran!$B35,OSIT!$A:$A,0),MATCH(Ositran!KL$5,OSIT!$1:$1,0))),SUM(JZ35:KK35)),"")</f>
        <v>0</v>
      </c>
      <c r="KM35" s="144">
        <f>+IFERROR(IF(ISTEXT(KM$5)=FALSE,(INDEX(OSIT!$1:$1048576,MATCH(Ositran!$B35,OSIT!$A:$A,0),MATCH(Ositran!KM$5,OSIT!$1:$1,0))),SUM(KA35:KL35)),"")</f>
        <v>0</v>
      </c>
      <c r="KN35" s="144">
        <f>+IFERROR(IF(ISTEXT(KN$5)=FALSE,(INDEX(OSIT!$1:$1048576,MATCH(Ositran!$B35,OSIT!$A:$A,0),MATCH(Ositran!KN$5,OSIT!$1:$1,0))),SUM(KB35:KM35)),"")</f>
        <v>0</v>
      </c>
      <c r="KO35" s="144">
        <f>+IFERROR(IF(ISTEXT(KO$5)=FALSE,(INDEX(OSIT!$1:$1048576,MATCH(Ositran!$B35,OSIT!$A:$A,0),MATCH(Ositran!KO$5,OSIT!$1:$1,0))),SUM(KC35:KN35)),"")</f>
        <v>12894.212235999999</v>
      </c>
      <c r="KP35" s="141">
        <f>+IFERROR(IF(ISTEXT(KP$5)=FALSE,(INDEX(OSIT!$1:$1048576,MATCH(Ositran!$B35,OSIT!$A:$A,0),MATCH(Ositran!KP$5,OSIT!$1:$1,0))),SUM(KD35:KO35)),"")</f>
        <v>189640.92289800002</v>
      </c>
      <c r="KQ35" s="144">
        <f>+IFERROR(IF(ISTEXT(KQ$5)=FALSE,(INDEX(OSIT!$1:$1048576,MATCH(Ositran!$B35,OSIT!$A:$A,0),MATCH(Ositran!KQ$5,OSIT!$1:$1,0))),SUM(KE35:KP35)),"")</f>
        <v>0</v>
      </c>
      <c r="KR35" s="144">
        <f>+IFERROR(IF(ISTEXT(KR$5)=FALSE,(INDEX(OSIT!$1:$1048576,MATCH(Ositran!$B35,OSIT!$A:$A,0),MATCH(Ositran!KR$5,OSIT!$1:$1,0))),SUM(KF35:KQ35)),"")</f>
        <v>0</v>
      </c>
      <c r="KS35" s="144">
        <f>+IFERROR(IF(ISTEXT(KS$5)=FALSE,(INDEX(OSIT!$1:$1048576,MATCH(Ositran!$B35,OSIT!$A:$A,0),MATCH(Ositran!KS$5,OSIT!$1:$1,0))),SUM(KG35:KR35)),"")</f>
        <v>0</v>
      </c>
      <c r="KT35" s="144">
        <f>+IFERROR(IF(ISTEXT(KT$5)=FALSE,(INDEX(OSIT!$1:$1048576,MATCH(Ositran!$B35,OSIT!$A:$A,0),MATCH(Ositran!KT$5,OSIT!$1:$1,0))),SUM(KH35:KS35)),"")</f>
        <v>795.08</v>
      </c>
      <c r="KU35" s="144">
        <f>+IFERROR(IF(ISTEXT(KU$5)=FALSE,(INDEX(OSIT!$1:$1048576,MATCH(Ositran!$B35,OSIT!$A:$A,0),MATCH(Ositran!KU$5,OSIT!$1:$1,0))),SUM(KI35:KT35)),"")</f>
        <v>0</v>
      </c>
      <c r="KV35" s="144">
        <f>+IFERROR(IF(ISTEXT(KV$5)=FALSE,(INDEX(OSIT!$1:$1048576,MATCH(Ositran!$B35,OSIT!$A:$A,0),MATCH(Ositran!KV$5,OSIT!$1:$1,0))),SUM(KJ35:KU35)),"")</f>
        <v>11263.632540000001</v>
      </c>
      <c r="KW35" s="144">
        <f>+IFERROR(IF(ISTEXT(KW$5)=FALSE,(INDEX(OSIT!$1:$1048576,MATCH(Ositran!$B35,OSIT!$A:$A,0),MATCH(Ositran!KW$5,OSIT!$1:$1,0))),SUM(KK35:KV35)),"")</f>
        <v>13199.255534</v>
      </c>
      <c r="KX35" s="144">
        <f>+IFERROR(IF(ISTEXT(KX$5)=FALSE,(INDEX(OSIT!$1:$1048576,MATCH(Ositran!$B35,OSIT!$A:$A,0),MATCH(Ositran!KX$5,OSIT!$1:$1,0))),SUM(KL35:KW35)),"")</f>
        <v>15371.54558399999</v>
      </c>
      <c r="KY35" s="144">
        <f>+IFERROR(IF(ISTEXT(KY$5)=FALSE,(INDEX(OSIT!$1:$1048576,MATCH(Ositran!$B35,OSIT!$A:$A,0),MATCH(Ositran!KY$5,OSIT!$1:$1,0))),SUM(KM35:KX35)),"")</f>
        <v>13947.343399999991</v>
      </c>
      <c r="KZ35" s="144">
        <f>+IFERROR(IF(ISTEXT(KZ$5)=FALSE,(INDEX(OSIT!$1:$1048576,MATCH(Ositran!$B35,OSIT!$A:$A,0),MATCH(Ositran!KZ$5,OSIT!$1:$1,0))),SUM(KN35:KY35)),"")</f>
        <v>16689.042188999989</v>
      </c>
      <c r="LA35" s="144">
        <f>+IFERROR(IF(ISTEXT(LA$5)=FALSE,(INDEX(OSIT!$1:$1048576,MATCH(Ositran!$B35,OSIT!$A:$A,0),MATCH(Ositran!LA$5,OSIT!$1:$1,0))),SUM(KO35:KZ35)),"")</f>
        <v>16172.420991999999</v>
      </c>
      <c r="LB35" s="144">
        <f>+IFERROR(IF(ISTEXT(LB$5)=FALSE,(INDEX(OSIT!$1:$1048576,MATCH(Ositran!$B35,OSIT!$A:$A,0),MATCH(Ositran!LB$5,OSIT!$1:$1,0))),SUM(KP35:LA35)),"")</f>
        <v>48266.285803000013</v>
      </c>
      <c r="LC35" s="141">
        <f>+IFERROR(IF(ISTEXT(LC$5)=FALSE,(INDEX(OSIT!$1:$1048576,MATCH(Ositran!$B35,OSIT!$A:$A,0),MATCH(Ositran!LC$5,OSIT!$1:$1,0))),SUM(KQ35:LB35)),"")</f>
        <v>135704.60604199997</v>
      </c>
      <c r="LD35" s="144">
        <f>+IFERROR(IF(ISTEXT(LD$5)=FALSE,(INDEX(OSIT!$1:$1048576,MATCH(Ositran!$B35,OSIT!$A:$A,0),MATCH(Ositran!LD$5,OSIT!$1:$1,0))),SUM(KR35:LC35)),"")</f>
        <v>16076.89</v>
      </c>
      <c r="LE35" s="144">
        <f>+IFERROR(IF(ISTEXT(LE$5)=FALSE,(INDEX(OSIT!$1:$1048576,MATCH(Ositran!$B35,OSIT!$A:$A,0),MATCH(Ositran!LE$5,OSIT!$1:$1,0))),SUM(KS35:LD35)),"")</f>
        <v>15769.085556</v>
      </c>
      <c r="LF35" s="144">
        <f>+IFERROR(IF(ISTEXT(LF$5)=FALSE,(INDEX(OSIT!$1:$1048576,MATCH(Ositran!$B35,OSIT!$A:$A,0),MATCH(Ositran!LF$5,OSIT!$1:$1,0))),SUM(KT35:LE35)),"")</f>
        <v>21634.751765000001</v>
      </c>
      <c r="LG35" s="144">
        <f>+IFERROR(IF(ISTEXT(LG$5)=FALSE,(INDEX(OSIT!$1:$1048576,MATCH(Ositran!$B35,OSIT!$A:$A,0),MATCH(Ositran!LG$5,OSIT!$1:$1,0))),SUM(KU35:LF35)),"")</f>
        <v>26363.148548000019</v>
      </c>
      <c r="LH35" s="144">
        <f>+IFERROR(IF(ISTEXT(LH$5)=FALSE,(INDEX(OSIT!$1:$1048576,MATCH(Ositran!$B35,OSIT!$A:$A,0),MATCH(Ositran!LH$5,OSIT!$1:$1,0))),SUM(KV35:LG35)),"")</f>
        <v>27268.162548000011</v>
      </c>
      <c r="LI35" s="144">
        <f>+IFERROR(IF(ISTEXT(LI$5)=FALSE,(INDEX(OSIT!$1:$1048576,MATCH(Ositran!$B35,OSIT!$A:$A,0),MATCH(Ositran!LI$5,OSIT!$1:$1,0))),SUM(KW35:LH35)),"")</f>
        <v>30410.397831999999</v>
      </c>
      <c r="LJ35" s="144">
        <f>+IFERROR(IF(ISTEXT(LJ$5)=FALSE,(INDEX(OSIT!$1:$1048576,MATCH(Ositran!$B35,OSIT!$A:$A,0),MATCH(Ositran!LJ$5,OSIT!$1:$1,0))),SUM(KX35:LI35)),"")</f>
        <v>31100.003127000011</v>
      </c>
      <c r="LK35" s="144">
        <f>+IFERROR(IF(ISTEXT(LK$5)=FALSE,(INDEX(OSIT!$1:$1048576,MATCH(Ositran!$B35,OSIT!$A:$A,0),MATCH(Ositran!LK$5,OSIT!$1:$1,0))),SUM(KY35:LJ35)),"")</f>
        <v>49711.264845000027</v>
      </c>
      <c r="LL35" s="144">
        <f>+IFERROR(IF(ISTEXT(LL$5)=FALSE,(INDEX(OSIT!$1:$1048576,MATCH(Ositran!$B35,OSIT!$A:$A,0),MATCH(Ositran!LL$5,OSIT!$1:$1,0))),SUM(KZ35:LK35)),"")</f>
        <v>47593.127151000037</v>
      </c>
      <c r="LM35" s="144">
        <f>+IFERROR(IF(ISTEXT(LM$5)=FALSE,(INDEX(OSIT!$1:$1048576,MATCH(Ositran!$B35,OSIT!$A:$A,0),MATCH(Ositran!LM$5,OSIT!$1:$1,0))),SUM(LA35:LL35)),"")</f>
        <v>50095.112689000023</v>
      </c>
      <c r="LN35" s="144">
        <f>+IFERROR(IF(ISTEXT(LN$5)=FALSE,(INDEX(OSIT!$1:$1048576,MATCH(Ositran!$B35,OSIT!$A:$A,0),MATCH(Ositran!LN$5,OSIT!$1:$1,0))),SUM(LB35:LM35)),"")</f>
        <v>47506.026654000023</v>
      </c>
      <c r="LO35" s="144">
        <f>+IFERROR(IF(ISTEXT(LO$5)=FALSE,(INDEX(OSIT!$1:$1048576,MATCH(Ositran!$B35,OSIT!$A:$A,0),MATCH(Ositran!LO$5,OSIT!$1:$1,0))),SUM(LC35:LN35)),"")</f>
        <v>105697.66651900001</v>
      </c>
      <c r="LP35" s="141">
        <f>+IFERROR(IF(ISTEXT(LP$5)=FALSE,(INDEX(OSIT!$1:$1048576,MATCH(Ositran!$B35,OSIT!$A:$A,0),MATCH(Ositran!LP$5,OSIT!$1:$1,0))),SUM(LD35:LO35)),"")</f>
        <v>469225.6372340002</v>
      </c>
      <c r="LQ35" s="144">
        <f>+IFERROR(IF(ISTEXT(LQ$5)=FALSE,(INDEX(OSIT!$1:$1048576,MATCH(Ositran!$B35,OSIT!$A:$A,0),MATCH(Ositran!LQ$5,OSIT!$1:$1,0))),SUM(LE35:LP35)),"")</f>
        <v>49289.887573000044</v>
      </c>
      <c r="LR35" s="144">
        <f>+IFERROR(IF(ISTEXT(LR$5)=FALSE,(INDEX(OSIT!$1:$1048576,MATCH(Ositran!$B35,OSIT!$A:$A,0),MATCH(Ositran!LR$5,OSIT!$1:$1,0))),SUM(LF35:LQ35)),"")</f>
        <v>45749.996528000032</v>
      </c>
      <c r="LS35" s="144">
        <f>+IFERROR(IF(ISTEXT(LS$5)=FALSE,(INDEX(OSIT!$1:$1048576,MATCH(Ositran!$B35,OSIT!$A:$A,0),MATCH(Ositran!LS$5,OSIT!$1:$1,0))),SUM(LG35:LR35)),"")</f>
        <v>50388.191451000028</v>
      </c>
      <c r="LT35" s="144">
        <f>+IFERROR(IF(ISTEXT(LT$5)=FALSE,(INDEX(OSIT!$1:$1048576,MATCH(Ositran!$B35,OSIT!$A:$A,0),MATCH(Ositran!LT$5,OSIT!$1:$1,0))),SUM(LH35:LS35)),"")</f>
        <v>48271.848940000018</v>
      </c>
      <c r="LU35" s="144">
        <f>+IFERROR(IF(ISTEXT(LU$5)=FALSE,(INDEX(OSIT!$1:$1048576,MATCH(Ositran!$B35,OSIT!$A:$A,0),MATCH(Ositran!LU$5,OSIT!$1:$1,0))),SUM(LI35:LT35)),"")</f>
        <v>50705.28630300003</v>
      </c>
      <c r="LV35" s="144">
        <f>+IFERROR(IF(ISTEXT(LV$5)=FALSE,(INDEX(OSIT!$1:$1048576,MATCH(Ositran!$B35,OSIT!$A:$A,0),MATCH(Ositran!LV$5,OSIT!$1:$1,0))),SUM(LJ35:LU35)),"")</f>
        <v>51213.137379000043</v>
      </c>
      <c r="LW35" s="144">
        <f>+IFERROR(IF(ISTEXT(LW$5)=FALSE,(INDEX(OSIT!$1:$1048576,MATCH(Ositran!$B35,OSIT!$A:$A,0),MATCH(Ositran!LW$5,OSIT!$1:$1,0))),SUM(LK35:LV35)),"")</f>
        <v>52697.617329000022</v>
      </c>
      <c r="LX35" s="144">
        <f>+IFERROR(IF(ISTEXT(LX$5)=FALSE,(INDEX(OSIT!$1:$1048576,MATCH(Ositran!$B35,OSIT!$A:$A,0),MATCH(Ositran!LX$5,OSIT!$1:$1,0))),SUM(LL35:LW35)),"")</f>
        <v>57651.028098000032</v>
      </c>
      <c r="LY35" s="144">
        <f>+IFERROR(IF(ISTEXT(LY$5)=FALSE,(INDEX(OSIT!$1:$1048576,MATCH(Ositran!$B35,OSIT!$A:$A,0),MATCH(Ositran!LY$5,OSIT!$1:$1,0))),SUM(LM35:LX35)),"")</f>
        <v>48252.368657000028</v>
      </c>
      <c r="LZ35" s="144">
        <f>+IFERROR(IF(ISTEXT(LZ$5)=FALSE,(INDEX(OSIT!$1:$1048576,MATCH(Ositran!$B35,OSIT!$A:$A,0),MATCH(Ositran!LZ$5,OSIT!$1:$1,0))),SUM(LN35:LY35)),"")</f>
        <v>52307.132148000033</v>
      </c>
      <c r="MA35" s="144">
        <f>+IFERROR(IF(ISTEXT(MA$5)=FALSE,(INDEX(OSIT!$1:$1048576,MATCH(Ositran!$B35,OSIT!$A:$A,0),MATCH(Ositran!MA$5,OSIT!$1:$1,0))),SUM(LO35:LZ35)),"")</f>
        <v>0</v>
      </c>
      <c r="MB35" s="144">
        <f>+IFERROR(IF(ISTEXT(MB$5)=FALSE,(INDEX(OSIT!$1:$1048576,MATCH(Ositran!$B35,OSIT!$A:$A,0),MATCH(Ositran!MB$5,OSIT!$1:$1,0))),SUM(LP35:MA35)),"")</f>
        <v>0</v>
      </c>
      <c r="MC35" s="141">
        <f>+IFERROR(IF(ISTEXT(MC$5)=FALSE,(INDEX(OSIT!$1:$1048576,MATCH(Ositran!$B35,OSIT!$A:$A,0),MATCH(Ositran!MC$5,OSIT!$1:$1,0))),SUM(LQ35:MB35)),"")</f>
        <v>506526.49440600036</v>
      </c>
      <c r="MD35" s="144" t="str">
        <f>+IFERROR(IF(ISTEXT(MD$5)=FALSE,(INDEX(OSIT!$1:$1048576,MATCH(Ositran!$B35,OSIT!$A:$A,0),MATCH(Ositran!MD$5,OSIT!$1:$1,0))),SUM(LR35:MC35)),"")</f>
        <v/>
      </c>
      <c r="ME35" s="144" t="str">
        <f>+IFERROR(IF(ISTEXT(ME$5)=FALSE,(INDEX(OSIT!$1:$1048576,MATCH(Ositran!$B35,OSIT!$A:$A,0),MATCH(Ositran!ME$5,OSIT!$1:$1,0))),SUM(LS35:MD35)),"")</f>
        <v/>
      </c>
      <c r="MF35" s="144" t="str">
        <f>+IFERROR(IF(ISTEXT(MF$5)=FALSE,(INDEX(OSIT!$1:$1048576,MATCH(Ositran!$B35,OSIT!$A:$A,0),MATCH(Ositran!MF$5,OSIT!$1:$1,0))),SUM(LT35:ME35)),"")</f>
        <v/>
      </c>
      <c r="MG35" s="144" t="str">
        <f>+IFERROR(IF(ISTEXT(MG$5)=FALSE,(INDEX(OSIT!$1:$1048576,MATCH(Ositran!$B35,OSIT!$A:$A,0),MATCH(Ositran!MG$5,OSIT!$1:$1,0))),SUM(LU35:MF35)),"")</f>
        <v/>
      </c>
      <c r="MH35" s="144" t="str">
        <f>+IFERROR(IF(ISTEXT(MH$5)=FALSE,(INDEX(OSIT!$1:$1048576,MATCH(Ositran!$B35,OSIT!$A:$A,0),MATCH(Ositran!MH$5,OSIT!$1:$1,0))),SUM(LV35:MG35)),"")</f>
        <v/>
      </c>
      <c r="MI35" s="144" t="str">
        <f>+IFERROR(IF(ISTEXT(MI$5)=FALSE,(INDEX(OSIT!$1:$1048576,MATCH(Ositran!$B35,OSIT!$A:$A,0),MATCH(Ositran!MI$5,OSIT!$1:$1,0))),SUM(LW35:MH35)),"")</f>
        <v/>
      </c>
      <c r="MJ35" s="144" t="str">
        <f>+IFERROR(IF(ISTEXT(MJ$5)=FALSE,(INDEX(OSIT!$1:$1048576,MATCH(Ositran!$B35,OSIT!$A:$A,0),MATCH(Ositran!MJ$5,OSIT!$1:$1,0))),SUM(LX35:MI35)),"")</f>
        <v/>
      </c>
      <c r="MK35" s="144" t="str">
        <f>+IFERROR(IF(ISTEXT(MK$5)=FALSE,(INDEX(OSIT!$1:$1048576,MATCH(Ositran!$B35,OSIT!$A:$A,0),MATCH(Ositran!MK$5,OSIT!$1:$1,0))),SUM(LY35:MJ35)),"")</f>
        <v/>
      </c>
      <c r="ML35" s="144" t="str">
        <f>+IFERROR(IF(ISTEXT(ML$5)=FALSE,(INDEX(OSIT!$1:$1048576,MATCH(Ositran!$B35,OSIT!$A:$A,0),MATCH(Ositran!ML$5,OSIT!$1:$1,0))),SUM(LZ35:MK35)),"")</f>
        <v/>
      </c>
      <c r="MM35" s="144" t="str">
        <f>+IFERROR(IF(ISTEXT(MM$5)=FALSE,(INDEX(OSIT!$1:$1048576,MATCH(Ositran!$B35,OSIT!$A:$A,0),MATCH(Ositran!MM$5,OSIT!$1:$1,0))),SUM(MA35:ML35)),"")</f>
        <v/>
      </c>
      <c r="MN35" s="144" t="str">
        <f>+IFERROR(IF(ISTEXT(MN$5)=FALSE,(INDEX(OSIT!$1:$1048576,MATCH(Ositran!$B35,OSIT!$A:$A,0),MATCH(Ositran!MN$5,OSIT!$1:$1,0))),SUM(MB35:MM35)),"")</f>
        <v/>
      </c>
      <c r="MO35" s="144" t="str">
        <f>+IFERROR(IF(ISTEXT(MO$5)=FALSE,(INDEX(OSIT!$1:$1048576,MATCH(Ositran!$B35,OSIT!$A:$A,0),MATCH(Ositran!MO$5,OSIT!$1:$1,0))),SUM(MC35:MN35)),"")</f>
        <v/>
      </c>
      <c r="MP35" s="141">
        <f>+IFERROR(IF(ISTEXT(MP$5)=FALSE,(INDEX(OSIT!$1:$1048576,MATCH(Ositran!$B35,OSIT!$A:$A,0),MATCH(Ositran!MP$5,OSIT!$1:$1,0))),SUM(MD35:MO35)),"")</f>
        <v>0</v>
      </c>
    </row>
    <row r="36" spans="2:354">
      <c r="B36" s="9" t="s">
        <v>117</v>
      </c>
      <c r="C36" s="284" t="s">
        <v>118</v>
      </c>
      <c r="D36" s="144"/>
      <c r="E36" s="144"/>
      <c r="F36" s="144"/>
      <c r="G36" s="144"/>
      <c r="H36" s="144"/>
      <c r="I36" s="144"/>
      <c r="J36" s="144"/>
      <c r="K36" s="144"/>
      <c r="L36" s="144"/>
      <c r="M36" s="144"/>
      <c r="N36" s="144"/>
      <c r="O36" s="144"/>
      <c r="P36" s="141"/>
      <c r="Q36" s="144"/>
      <c r="R36" s="144"/>
      <c r="S36" s="144"/>
      <c r="T36" s="144"/>
      <c r="U36" s="144"/>
      <c r="V36" s="144"/>
      <c r="W36" s="144"/>
      <c r="X36" s="144"/>
      <c r="Y36" s="144"/>
      <c r="Z36" s="144"/>
      <c r="AA36" s="144"/>
      <c r="AB36" s="144"/>
      <c r="AC36" s="141"/>
      <c r="AD36" s="144"/>
      <c r="AE36" s="144"/>
      <c r="AF36" s="144"/>
      <c r="AG36" s="144"/>
      <c r="AH36" s="144"/>
      <c r="AI36" s="144"/>
      <c r="AJ36" s="144"/>
      <c r="AK36" s="144"/>
      <c r="AL36" s="144"/>
      <c r="AM36" s="144"/>
      <c r="AN36" s="144"/>
      <c r="AO36" s="144"/>
      <c r="AP36" s="141"/>
      <c r="AQ36" s="144"/>
      <c r="AR36" s="144"/>
      <c r="AS36" s="144"/>
      <c r="AT36" s="144"/>
      <c r="AU36" s="144"/>
      <c r="AV36" s="144"/>
      <c r="AW36" s="144"/>
      <c r="AX36" s="144"/>
      <c r="AY36" s="144"/>
      <c r="AZ36" s="144"/>
      <c r="BA36" s="144"/>
      <c r="BB36" s="144"/>
      <c r="BC36" s="141"/>
      <c r="BD36" s="144"/>
      <c r="BE36" s="144"/>
      <c r="BF36" s="144"/>
      <c r="BG36" s="144"/>
      <c r="BH36" s="144"/>
      <c r="BI36" s="144"/>
      <c r="BJ36" s="144"/>
      <c r="BK36" s="144"/>
      <c r="BL36" s="144"/>
      <c r="BM36" s="144"/>
      <c r="BN36" s="144"/>
      <c r="BO36" s="144"/>
      <c r="BP36" s="141"/>
      <c r="BQ36" s="144"/>
      <c r="BR36" s="144"/>
      <c r="BS36" s="144"/>
      <c r="BT36" s="144"/>
      <c r="BU36" s="144"/>
      <c r="BV36" s="144"/>
      <c r="BW36" s="144"/>
      <c r="BX36" s="144"/>
      <c r="BY36" s="144"/>
      <c r="BZ36" s="144"/>
      <c r="CA36" s="144"/>
      <c r="CB36" s="144"/>
      <c r="CC36" s="141"/>
      <c r="CD36" s="144"/>
      <c r="CE36" s="144"/>
      <c r="CF36" s="144"/>
      <c r="CG36" s="144"/>
      <c r="CH36" s="144"/>
      <c r="CI36" s="144"/>
      <c r="CJ36" s="144"/>
      <c r="CK36" s="144"/>
      <c r="CL36" s="144"/>
      <c r="CM36" s="144"/>
      <c r="CN36" s="144"/>
      <c r="CO36" s="144"/>
      <c r="CP36" s="141"/>
      <c r="CQ36" s="144"/>
      <c r="CR36" s="144"/>
      <c r="CS36" s="144"/>
      <c r="CT36" s="144"/>
      <c r="CU36" s="144"/>
      <c r="CV36" s="144"/>
      <c r="CW36" s="144"/>
      <c r="CX36" s="144"/>
      <c r="CY36" s="144"/>
      <c r="CZ36" s="144"/>
      <c r="DA36" s="144"/>
      <c r="DB36" s="144"/>
      <c r="DC36" s="141"/>
      <c r="DD36" s="144"/>
      <c r="DE36" s="144"/>
      <c r="DF36" s="144"/>
      <c r="DG36" s="144"/>
      <c r="DH36" s="144"/>
      <c r="DI36" s="144"/>
      <c r="DJ36" s="144"/>
      <c r="DK36" s="144"/>
      <c r="DL36" s="144"/>
      <c r="DM36" s="144"/>
      <c r="DN36" s="144"/>
      <c r="DO36" s="144"/>
      <c r="DP36" s="141"/>
      <c r="DQ36" s="144"/>
      <c r="DR36" s="144"/>
      <c r="DS36" s="144"/>
      <c r="DT36" s="144"/>
      <c r="DU36" s="144"/>
      <c r="DV36" s="144"/>
      <c r="DW36" s="144"/>
      <c r="DX36" s="144"/>
      <c r="DY36" s="144"/>
      <c r="DZ36" s="144"/>
      <c r="EA36" s="144"/>
      <c r="EB36" s="144"/>
      <c r="EC36" s="141"/>
      <c r="ED36" s="144"/>
      <c r="EE36" s="144"/>
      <c r="EF36" s="144"/>
      <c r="EG36" s="144"/>
      <c r="EH36" s="144"/>
      <c r="EI36" s="144"/>
      <c r="EJ36" s="144"/>
      <c r="EK36" s="144"/>
      <c r="EL36" s="144"/>
      <c r="EM36" s="144"/>
      <c r="EN36" s="144"/>
      <c r="EO36" s="144"/>
      <c r="EP36" s="141"/>
      <c r="EQ36" s="144"/>
      <c r="ER36" s="144"/>
      <c r="ES36" s="144"/>
      <c r="ET36" s="144"/>
      <c r="EU36" s="144"/>
      <c r="EV36" s="144"/>
      <c r="EW36" s="144"/>
      <c r="EX36" s="144"/>
      <c r="EY36" s="144"/>
      <c r="EZ36" s="144"/>
      <c r="FA36" s="144"/>
      <c r="FB36" s="144"/>
      <c r="FC36" s="141"/>
      <c r="FD36" s="144"/>
      <c r="FE36" s="144"/>
      <c r="FF36" s="144"/>
      <c r="FG36" s="144"/>
      <c r="FH36" s="144"/>
      <c r="FI36" s="144"/>
      <c r="FJ36" s="144"/>
      <c r="FK36" s="144"/>
      <c r="FL36" s="144"/>
      <c r="FM36" s="144"/>
      <c r="FN36" s="144"/>
      <c r="FO36" s="144"/>
      <c r="FP36" s="141"/>
      <c r="FQ36" s="144"/>
      <c r="FR36" s="144"/>
      <c r="FS36" s="144"/>
      <c r="FT36" s="144"/>
      <c r="FU36" s="144"/>
      <c r="FV36" s="144"/>
      <c r="FW36" s="144"/>
      <c r="FX36" s="144"/>
      <c r="FY36" s="144"/>
      <c r="FZ36" s="144">
        <v>143967.6</v>
      </c>
      <c r="GA36" s="144">
        <v>138951.7236</v>
      </c>
      <c r="GB36" s="144">
        <v>141960.52037999997</v>
      </c>
      <c r="GC36" s="141"/>
      <c r="GD36" s="144">
        <v>148120</v>
      </c>
      <c r="GE36" s="144">
        <v>134942</v>
      </c>
      <c r="GF36" s="144">
        <v>148082</v>
      </c>
      <c r="GG36" s="144">
        <v>140782</v>
      </c>
      <c r="GH36" s="144">
        <v>148058</v>
      </c>
      <c r="GI36" s="144">
        <v>143001</v>
      </c>
      <c r="GJ36" s="144">
        <v>161164</v>
      </c>
      <c r="GK36" s="144">
        <v>223767</v>
      </c>
      <c r="GL36" s="144">
        <v>224687</v>
      </c>
      <c r="GM36" s="144">
        <v>241405</v>
      </c>
      <c r="GN36" s="144">
        <v>230280</v>
      </c>
      <c r="GO36" s="144">
        <v>258772</v>
      </c>
      <c r="GP36" s="141"/>
      <c r="GQ36" s="144">
        <v>236176</v>
      </c>
      <c r="GR36" s="144">
        <v>217554</v>
      </c>
      <c r="GS36" s="144">
        <v>239997</v>
      </c>
      <c r="GT36" s="144">
        <v>231162</v>
      </c>
      <c r="GU36" s="144">
        <v>242506</v>
      </c>
      <c r="GV36" s="144">
        <v>237390</v>
      </c>
      <c r="GW36" s="144">
        <v>240790</v>
      </c>
      <c r="GX36" s="144">
        <v>245961</v>
      </c>
      <c r="GY36" s="144">
        <v>241239</v>
      </c>
      <c r="GZ36" s="144">
        <v>245805</v>
      </c>
      <c r="HA36" s="144">
        <v>237783</v>
      </c>
      <c r="HB36" s="144">
        <v>261322</v>
      </c>
      <c r="HC36" s="141"/>
      <c r="HD36" s="144">
        <v>242119.87788300001</v>
      </c>
      <c r="HE36" s="144">
        <v>232633.16905700002</v>
      </c>
      <c r="HF36" s="144">
        <v>243961.09835100002</v>
      </c>
      <c r="HG36" s="144">
        <v>242896.922892</v>
      </c>
      <c r="HH36" s="144">
        <v>246431.50423699999</v>
      </c>
      <c r="HI36" s="144">
        <v>237646.61704099999</v>
      </c>
      <c r="HJ36" s="144">
        <v>239822.261562</v>
      </c>
      <c r="HK36" s="144">
        <v>246463.53737199999</v>
      </c>
      <c r="HL36" s="144">
        <v>240871.35150699998</v>
      </c>
      <c r="HM36" s="144">
        <v>244128.99522200006</v>
      </c>
      <c r="HN36" s="144">
        <v>237480.45935699999</v>
      </c>
      <c r="HO36" s="144">
        <v>265774.62884599989</v>
      </c>
      <c r="HP36" s="141"/>
      <c r="HQ36" s="144">
        <v>246103.70175900002</v>
      </c>
      <c r="HR36" s="144">
        <v>224468.07240999999</v>
      </c>
      <c r="HS36" s="144">
        <v>250251.911429</v>
      </c>
      <c r="HT36" s="144">
        <v>230878.61528099998</v>
      </c>
      <c r="HU36" s="144">
        <v>246210.99002499998</v>
      </c>
      <c r="HV36" s="144">
        <v>237993.92990399999</v>
      </c>
      <c r="HW36" s="144">
        <v>240856.30254900001</v>
      </c>
      <c r="HX36" s="144">
        <v>246767.84259499999</v>
      </c>
      <c r="HY36" s="144">
        <v>240579.38470599998</v>
      </c>
      <c r="HZ36" s="144">
        <v>243780.48072000002</v>
      </c>
      <c r="IA36" s="144">
        <v>239418.448137</v>
      </c>
      <c r="IB36" s="144">
        <v>269197.37395800132</v>
      </c>
      <c r="IC36" s="141"/>
      <c r="ID36" s="144">
        <v>274273.36180400004</v>
      </c>
      <c r="IE36" s="144">
        <v>276635.91573000007</v>
      </c>
      <c r="IF36" s="144">
        <v>304035.37901000015</v>
      </c>
      <c r="IG36" s="144">
        <v>290859.65454100008</v>
      </c>
      <c r="IH36" s="144">
        <v>309384.69498300005</v>
      </c>
      <c r="II36" s="144">
        <v>297467.02451500006</v>
      </c>
      <c r="IJ36" s="144">
        <v>322537.25447000016</v>
      </c>
      <c r="IK36" s="144">
        <v>348115.76449500001</v>
      </c>
      <c r="IL36" s="144">
        <v>346498.89602300001</v>
      </c>
      <c r="IM36" s="144">
        <v>354550.84955899999</v>
      </c>
      <c r="IN36" s="144">
        <v>377046.51283099997</v>
      </c>
      <c r="IO36" s="144">
        <v>432391.39477000013</v>
      </c>
      <c r="IP36" s="141"/>
      <c r="IQ36" s="144">
        <f>+IFERROR(IF(ISTEXT(IQ$5)=FALSE,(INDEX(OSIT!$1:$1048576,MATCH(Ositran!$B36,OSIT!$A:$A,0),MATCH(Ositran!IQ$5,OSIT!$1:$1,0))),SUM(IJ36:IP36)),"")</f>
        <v>426790.47706400021</v>
      </c>
      <c r="IR36" s="144">
        <f>+IFERROR(IF(ISTEXT(IR$5)=FALSE,(INDEX(OSIT!$1:$1048576,MATCH(Ositran!$B36,OSIT!$A:$A,0),MATCH(Ositran!IR$5,OSIT!$1:$1,0))),SUM(IK36:IQ36)),"")</f>
        <v>377704.6581290001</v>
      </c>
      <c r="IS36" s="144">
        <f>+IFERROR(IF(ISTEXT(IS$5)=FALSE,(INDEX(OSIT!$1:$1048576,MATCH(Ositran!$B36,OSIT!$A:$A,0),MATCH(Ositran!IS$5,OSIT!$1:$1,0))),SUM(IL36:IR36)),"")</f>
        <v>410281.18363700021</v>
      </c>
      <c r="IT36" s="144">
        <f>+IFERROR(IF(ISTEXT(IT$5)=FALSE,(INDEX(OSIT!$1:$1048576,MATCH(Ositran!$B36,OSIT!$A:$A,0),MATCH(Ositran!IT$5,OSIT!$1:$1,0))),SUM(IM36:IS36)),"")</f>
        <v>395138.00797899999</v>
      </c>
      <c r="IU36" s="144">
        <f>+IFERROR(IF(ISTEXT(IU$5)=FALSE,(INDEX(OSIT!$1:$1048576,MATCH(Ositran!$B36,OSIT!$A:$A,0),MATCH(Ositran!IU$5,OSIT!$1:$1,0))),SUM(IN36:IT36)),"")</f>
        <v>418814.49768999999</v>
      </c>
      <c r="IV36" s="144">
        <f>+IFERROR(IF(ISTEXT(IV$5)=FALSE,(INDEX(OSIT!$1:$1048576,MATCH(Ositran!$B36,OSIT!$A:$A,0),MATCH(Ositran!IV$5,OSIT!$1:$1,0))),SUM(IO36:IU36)),"")</f>
        <v>398525.73669100011</v>
      </c>
      <c r="IW36" s="144">
        <f>+IFERROR(IF(ISTEXT(IW$5)=FALSE,(INDEX(OSIT!$1:$1048576,MATCH(Ositran!$B36,OSIT!$A:$A,0),MATCH(Ositran!IW$5,OSIT!$1:$1,0))),SUM(IP36:IV36)),"")</f>
        <v>424415.27576900012</v>
      </c>
      <c r="IX36" s="144">
        <f>+IFERROR(IF(ISTEXT(IX$5)=FALSE,(INDEX(OSIT!$1:$1048576,MATCH(Ositran!$B36,OSIT!$A:$A,0),MATCH(Ositran!IX$5,OSIT!$1:$1,0))),SUM(IP36:IW36)),"")</f>
        <v>433086.22594199999</v>
      </c>
      <c r="IY36" s="144">
        <f>+IFERROR(IF(ISTEXT(IY$5)=FALSE,(INDEX(OSIT!$1:$1048576,MATCH(Ositran!$B36,OSIT!$A:$A,0),MATCH(Ositran!IY$5,OSIT!$1:$1,0))),SUM(IP36:IX36)),"")</f>
        <v>410929.43176500022</v>
      </c>
      <c r="IZ36" s="144">
        <f>+IFERROR(IF(ISTEXT(IZ$5)=FALSE,(INDEX(OSIT!$1:$1048576,MATCH(Ositran!$B36,OSIT!$A:$A,0),MATCH(Ositran!IZ$5,OSIT!$1:$1,0))),SUM(IP36:IY36)),"")</f>
        <v>427903.81393100013</v>
      </c>
      <c r="JA36" s="144">
        <f>+IFERROR(IF(ISTEXT(JA$5)=FALSE,(INDEX(OSIT!$1:$1048576,MATCH(Ositran!$B36,OSIT!$A:$A,0),MATCH(Ositran!JA$5,OSIT!$1:$1,0))),SUM(IP36:IZ36)),"")</f>
        <v>412203.51211100008</v>
      </c>
      <c r="JB36" s="144">
        <f>+IFERROR(IF(ISTEXT(JB$5)=FALSE,(INDEX(OSIT!$1:$1048576,MATCH(Ositran!$B36,OSIT!$A:$A,0),MATCH(Ositran!JB$5,OSIT!$1:$1,0))),SUM(IP36:JA36)),"")</f>
        <v>451670.25482800021</v>
      </c>
      <c r="JC36" s="141">
        <f>+IFERROR(IF(ISTEXT(JC$5)=FALSE,(INDEX(OSIT!$1:$1048576,MATCH(Ositran!$B36,OSIT!$A:$A,0),MATCH(Ositran!JC$5,OSIT!$1:$1,0))),SUM(IQ36:JB36)),"")</f>
        <v>4987463.0755360005</v>
      </c>
      <c r="JD36" s="144">
        <f>+IFERROR(IF(ISTEXT(JD$5)=FALSE,(INDEX(OSIT!$1:$1048576,MATCH(Ositran!$B36,OSIT!$A:$A,0),MATCH(Ositran!JD$5,OSIT!$1:$1,0))),SUM(IR36:JC36)),"")</f>
        <v>429706.07715800009</v>
      </c>
      <c r="JE36" s="144">
        <f>+IFERROR(IF(ISTEXT(JE$5)=FALSE,(INDEX(OSIT!$1:$1048576,MATCH(Ositran!$B36,OSIT!$A:$A,0),MATCH(Ositran!JE$5,OSIT!$1:$1,0))),SUM(IS36:JD36)),"")</f>
        <v>416749.66482300009</v>
      </c>
      <c r="JF36" s="144">
        <f>+IFERROR(IF(ISTEXT(JF$5)=FALSE,(INDEX(OSIT!$1:$1048576,MATCH(Ositran!$B36,OSIT!$A:$A,0),MATCH(Ositran!JF$5,OSIT!$1:$1,0))),SUM(IT36:JE36)),"")</f>
        <v>407051.85033200018</v>
      </c>
      <c r="JG36" s="144">
        <f>+IFERROR(IF(ISTEXT(JG$5)=FALSE,(INDEX(OSIT!$1:$1048576,MATCH(Ositran!$B36,OSIT!$A:$A,0),MATCH(Ositran!JG$5,OSIT!$1:$1,0))),SUM(IU36:JF36)),"")</f>
        <v>290181.76367700013</v>
      </c>
      <c r="JH36" s="144">
        <f>+IFERROR(IF(ISTEXT(JH$5)=FALSE,(INDEX(OSIT!$1:$1048576,MATCH(Ositran!$B36,OSIT!$A:$A,0),MATCH(Ositran!JH$5,OSIT!$1:$1,0))),SUM(IV36:JG36)),"")</f>
        <v>387126.95470100013</v>
      </c>
      <c r="JI36" s="144">
        <f>+IFERROR(IF(ISTEXT(JI$5)=FALSE,(INDEX(OSIT!$1:$1048576,MATCH(Ositran!$B36,OSIT!$A:$A,0),MATCH(Ositran!JI$5,OSIT!$1:$1,0))),SUM(IW36:JH36)),"")</f>
        <v>419162.57305000012</v>
      </c>
      <c r="JJ36" s="144">
        <f>+IFERROR(IF(ISTEXT(JJ$5)=FALSE,(INDEX(OSIT!$1:$1048576,MATCH(Ositran!$B36,OSIT!$A:$A,0),MATCH(Ositran!JJ$5,OSIT!$1:$1,0))),SUM(IX36:JI36)),"")</f>
        <v>484916.99295799999</v>
      </c>
      <c r="JK36" s="144">
        <f>+IFERROR(IF(ISTEXT(JK$5)=FALSE,(INDEX(OSIT!$1:$1048576,MATCH(Ositran!$B36,OSIT!$A:$A,0),MATCH(Ositran!JK$5,OSIT!$1:$1,0))),SUM(IY36:JJ36)),"")</f>
        <v>484232.44773499988</v>
      </c>
      <c r="JL36" s="144">
        <f>+IFERROR(IF(ISTEXT(JL$5)=FALSE,(INDEX(OSIT!$1:$1048576,MATCH(Ositran!$B36,OSIT!$A:$A,0),MATCH(Ositran!JL$5,OSIT!$1:$1,0))),SUM(IZ36:JK36)),"")</f>
        <v>480409.6429809999</v>
      </c>
      <c r="JM36" s="144">
        <f>+IFERROR(IF(ISTEXT(JM$5)=FALSE,(INDEX(OSIT!$1:$1048576,MATCH(Ositran!$B36,OSIT!$A:$A,0),MATCH(Ositran!JM$5,OSIT!$1:$1,0))),SUM(JA36:JL36)),"")</f>
        <v>502054.30412899988</v>
      </c>
      <c r="JN36" s="144">
        <f>+IFERROR(IF(ISTEXT(JN$5)=FALSE,(INDEX(OSIT!$1:$1048576,MATCH(Ositran!$B36,OSIT!$A:$A,0),MATCH(Ositran!JN$5,OSIT!$1:$1,0))),SUM(JB36:JM36)),"")</f>
        <v>476527.83519599988</v>
      </c>
      <c r="JO36" s="144">
        <f>+IFERROR(IF(ISTEXT(JO$5)=FALSE,(INDEX(OSIT!$1:$1048576,MATCH(Ositran!$B36,OSIT!$A:$A,0),MATCH(Ositran!JO$5,OSIT!$1:$1,0))),SUM(JC36:JN36)),"")</f>
        <v>519210.72554500011</v>
      </c>
      <c r="JP36" s="141">
        <f>+IFERROR(IF(ISTEXT(JP$5)=FALSE,(INDEX(OSIT!$1:$1048576,MATCH(Ositran!$B36,OSIT!$A:$A,0),MATCH(Ositran!JP$5,OSIT!$1:$1,0))),SUM(JD36:JO36)),"")</f>
        <v>5297330.832285</v>
      </c>
      <c r="JQ36" s="144">
        <f>+IFERROR(IF(ISTEXT(JQ$5)=FALSE,(INDEX(OSIT!$1:$1048576,MATCH(Ositran!$B36,OSIT!$A:$A,0),MATCH(Ositran!JQ$5,OSIT!$1:$1,0))),SUM(JE36:JP36)),"")</f>
        <v>0</v>
      </c>
      <c r="JR36" s="144">
        <f>+IFERROR(IF(ISTEXT(JR$5)=FALSE,(INDEX(OSIT!$1:$1048576,MATCH(Ositran!$B36,OSIT!$A:$A,0),MATCH(Ositran!JR$5,OSIT!$1:$1,0))),SUM(JF36:JQ36)),"")</f>
        <v>365768.40626600012</v>
      </c>
      <c r="JS36" s="144">
        <f>+IFERROR(IF(ISTEXT(JS$5)=FALSE,(INDEX(OSIT!$1:$1048576,MATCH(Ositran!$B36,OSIT!$A:$A,0),MATCH(Ositran!JS$5,OSIT!$1:$1,0))),SUM(JG36:JR36)),"")</f>
        <v>434682.46791399998</v>
      </c>
      <c r="JT36" s="144">
        <f>+IFERROR(IF(ISTEXT(JT$5)=FALSE,(INDEX(OSIT!$1:$1048576,MATCH(Ositran!$B36,OSIT!$A:$A,0),MATCH(Ositran!JT$5,OSIT!$1:$1,0))),SUM(JH36:JS36)),"")</f>
        <v>399973.76535900013</v>
      </c>
      <c r="JU36" s="144">
        <f>+IFERROR(IF(ISTEXT(JU$5)=FALSE,(INDEX(OSIT!$1:$1048576,MATCH(Ositran!$B36,OSIT!$A:$A,0),MATCH(Ositran!JU$5,OSIT!$1:$1,0))),SUM(JI36:JT36)),"")</f>
        <v>441541.792197</v>
      </c>
      <c r="JV36" s="144">
        <f>+IFERROR(IF(ISTEXT(JV$5)=FALSE,(INDEX(OSIT!$1:$1048576,MATCH(Ositran!$B36,OSIT!$A:$A,0),MATCH(Ositran!JV$5,OSIT!$1:$1,0))),SUM(JJ36:JU36)),"")</f>
        <v>434439.59820499987</v>
      </c>
      <c r="JW36" s="144">
        <f>+IFERROR(IF(ISTEXT(JW$5)=FALSE,(INDEX(OSIT!$1:$1048576,MATCH(Ositran!$B36,OSIT!$A:$A,0),MATCH(Ositran!JW$5,OSIT!$1:$1,0))),SUM(JK36:JV36)),"")</f>
        <v>442856.26646100002</v>
      </c>
      <c r="JX36" s="144">
        <f>+IFERROR(IF(ISTEXT(JX$5)=FALSE,(INDEX(OSIT!$1:$1048576,MATCH(Ositran!$B36,OSIT!$A:$A,0),MATCH(Ositran!JX$5,OSIT!$1:$1,0))),SUM(JL36:JW36)),"")</f>
        <v>436506.68040800007</v>
      </c>
      <c r="JY36" s="144">
        <f>+IFERROR(IF(ISTEXT(JY$5)=FALSE,(INDEX(OSIT!$1:$1048576,MATCH(Ositran!$B36,OSIT!$A:$A,0),MATCH(Ositran!JY$5,OSIT!$1:$1,0))),SUM(JM36:JX36)),"")</f>
        <v>441439.47335400007</v>
      </c>
      <c r="JZ36" s="144">
        <f>+IFERROR(IF(ISTEXT(JZ$5)=FALSE,(INDEX(OSIT!$1:$1048576,MATCH(Ositran!$B36,OSIT!$A:$A,0),MATCH(Ositran!JZ$5,OSIT!$1:$1,0))),SUM(JN36:JY36)),"")</f>
        <v>439312.87216500012</v>
      </c>
      <c r="KA36" s="144">
        <f>+IFERROR(IF(ISTEXT(KA$5)=FALSE,(INDEX(OSIT!$1:$1048576,MATCH(Ositran!$B36,OSIT!$A:$A,0),MATCH(Ositran!KA$5,OSIT!$1:$1,0))),SUM(JO36:JZ36)),"")</f>
        <v>456059.30926999991</v>
      </c>
      <c r="KB36" s="144">
        <f>+IFERROR(IF(ISTEXT(KB$5)=FALSE,(INDEX(OSIT!$1:$1048576,MATCH(Ositran!$B36,OSIT!$A:$A,0),MATCH(Ositran!KB$5,OSIT!$1:$1,0))),SUM(JP36:KA36)),"")</f>
        <v>513022.0888599999</v>
      </c>
      <c r="KC36" s="141">
        <f>+IFERROR(IF(ISTEXT(KC$5)=FALSE,(INDEX(OSIT!$1:$1048576,MATCH(Ositran!$B36,OSIT!$A:$A,0),MATCH(Ositran!KC$5,OSIT!$1:$1,0))),SUM(JQ36:KB36)),"")</f>
        <v>4805602.7204589993</v>
      </c>
      <c r="KD36" s="144">
        <f>+IFERROR(IF(ISTEXT(KD$5)=FALSE,(INDEX(OSIT!$1:$1048576,MATCH(Ositran!$B36,OSIT!$A:$A,0),MATCH(Ositran!KD$5,OSIT!$1:$1,0))),SUM(JR36:KC36)),"")</f>
        <v>463570.88126899989</v>
      </c>
      <c r="KE36" s="144">
        <f>+IFERROR(IF(ISTEXT(KE$5)=FALSE,(INDEX(OSIT!$1:$1048576,MATCH(Ositran!$B36,OSIT!$A:$A,0),MATCH(Ositran!KE$5,OSIT!$1:$1,0))),SUM(JS36:KD36)),"")</f>
        <v>429579.99298200011</v>
      </c>
      <c r="KF36" s="144">
        <f>+IFERROR(IF(ISTEXT(KF$5)=FALSE,(INDEX(OSIT!$1:$1048576,MATCH(Ositran!$B36,OSIT!$A:$A,0),MATCH(Ositran!KF$5,OSIT!$1:$1,0))),SUM(JT36:KE36)),"")</f>
        <v>479001.22758799989</v>
      </c>
      <c r="KG36" s="144">
        <f>+IFERROR(IF(ISTEXT(KG$5)=FALSE,(INDEX(OSIT!$1:$1048576,MATCH(Ositran!$B36,OSIT!$A:$A,0),MATCH(Ositran!KG$5,OSIT!$1:$1,0))),SUM(JU36:KF36)),"")</f>
        <v>385681.69606699992</v>
      </c>
      <c r="KH36" s="144">
        <f>+IFERROR(IF(ISTEXT(KH$5)=FALSE,(INDEX(OSIT!$1:$1048576,MATCH(Ositran!$B36,OSIT!$A:$A,0),MATCH(Ositran!KH$5,OSIT!$1:$1,0))),SUM(JV36:KG36)),"")</f>
        <v>409591.25529499992</v>
      </c>
      <c r="KI36" s="144">
        <f>+IFERROR(IF(ISTEXT(KI$5)=FALSE,(INDEX(OSIT!$1:$1048576,MATCH(Ositran!$B36,OSIT!$A:$A,0),MATCH(Ositran!KI$5,OSIT!$1:$1,0))),SUM(JW36:KH36)),"")</f>
        <v>397570.36665600003</v>
      </c>
      <c r="KJ36" s="144">
        <f>+IFERROR(IF(ISTEXT(KJ$5)=FALSE,(INDEX(OSIT!$1:$1048576,MATCH(Ositran!$B36,OSIT!$A:$A,0),MATCH(Ositran!KJ$5,OSIT!$1:$1,0))),SUM(JX36:KI36)),"")</f>
        <v>396859.039269</v>
      </c>
      <c r="KK36" s="144">
        <f>+IFERROR(IF(ISTEXT(KK$5)=FALSE,(INDEX(OSIT!$1:$1048576,MATCH(Ositran!$B36,OSIT!$A:$A,0),MATCH(Ositran!KK$5,OSIT!$1:$1,0))),SUM(JY36:KJ36)),"")</f>
        <v>412765.163573</v>
      </c>
      <c r="KL36" s="144">
        <f>+IFERROR(IF(ISTEXT(KL$5)=FALSE,(INDEX(OSIT!$1:$1048576,MATCH(Ositran!$B36,OSIT!$A:$A,0),MATCH(Ositran!KL$5,OSIT!$1:$1,0))),SUM(JZ36:KK36)),"")</f>
        <v>405835.48684900021</v>
      </c>
      <c r="KM36" s="144">
        <f>+IFERROR(IF(ISTEXT(KM$5)=FALSE,(INDEX(OSIT!$1:$1048576,MATCH(Ositran!$B36,OSIT!$A:$A,0),MATCH(Ositran!KM$5,OSIT!$1:$1,0))),SUM(KA36:KL36)),"")</f>
        <v>407862.63698000001</v>
      </c>
      <c r="KN36" s="144">
        <f>+IFERROR(IF(ISTEXT(KN$5)=FALSE,(INDEX(OSIT!$1:$1048576,MATCH(Ositran!$B36,OSIT!$A:$A,0),MATCH(Ositran!KN$5,OSIT!$1:$1,0))),SUM(KB36:KM36)),"")</f>
        <v>398113.64234700007</v>
      </c>
      <c r="KO36" s="144">
        <f>+IFERROR(IF(ISTEXT(KO$5)=FALSE,(INDEX(OSIT!$1:$1048576,MATCH(Ositran!$B36,OSIT!$A:$A,0),MATCH(Ositran!KO$5,OSIT!$1:$1,0))),SUM(KC36:KN36)),"")</f>
        <v>422762.32632599998</v>
      </c>
      <c r="KP36" s="141">
        <f>+IFERROR(IF(ISTEXT(KP$5)=FALSE,(INDEX(OSIT!$1:$1048576,MATCH(Ositran!$B36,OSIT!$A:$A,0),MATCH(Ositran!KP$5,OSIT!$1:$1,0))),SUM(KD36:KO36)),"")</f>
        <v>5009193.7152009998</v>
      </c>
      <c r="KQ36" s="144">
        <f>+IFERROR(IF(ISTEXT(KQ$5)=FALSE,(INDEX(OSIT!$1:$1048576,MATCH(Ositran!$B36,OSIT!$A:$A,0),MATCH(Ositran!KQ$5,OSIT!$1:$1,0))),SUM(KE36:KP36)),"")</f>
        <v>410402.87439400132</v>
      </c>
      <c r="KR36" s="144">
        <f>+IFERROR(IF(ISTEXT(KR$5)=FALSE,(INDEX(OSIT!$1:$1048576,MATCH(Ositran!$B36,OSIT!$A:$A,0),MATCH(Ositran!KR$5,OSIT!$1:$1,0))),SUM(KF36:KQ36)),"")</f>
        <v>369901.057096</v>
      </c>
      <c r="KS36" s="144">
        <f>+IFERROR(IF(ISTEXT(KS$5)=FALSE,(INDEX(OSIT!$1:$1048576,MATCH(Ositran!$B36,OSIT!$A:$A,0),MATCH(Ositran!KS$5,OSIT!$1:$1,0))),SUM(KG36:KR36)),"")</f>
        <v>420288.54</v>
      </c>
      <c r="KT36" s="144">
        <f>+IFERROR(IF(ISTEXT(KT$5)=FALSE,(INDEX(OSIT!$1:$1048576,MATCH(Ositran!$B36,OSIT!$A:$A,0),MATCH(Ositran!KT$5,OSIT!$1:$1,0))),SUM(KH36:KS36)),"")</f>
        <v>383135.11</v>
      </c>
      <c r="KU36" s="144">
        <f>+IFERROR(IF(ISTEXT(KU$5)=FALSE,(INDEX(OSIT!$1:$1048576,MATCH(Ositran!$B36,OSIT!$A:$A,0),MATCH(Ositran!KU$5,OSIT!$1:$1,0))),SUM(KI36:KT36)),"")</f>
        <v>411820.70842699998</v>
      </c>
      <c r="KV36" s="144">
        <f>+IFERROR(IF(ISTEXT(KV$5)=FALSE,(INDEX(OSIT!$1:$1048576,MATCH(Ositran!$B36,OSIT!$A:$A,0),MATCH(Ositran!KV$5,OSIT!$1:$1,0))),SUM(KJ36:KU36)),"")</f>
        <v>409485.457352</v>
      </c>
      <c r="KW36" s="144">
        <f>+IFERROR(IF(ISTEXT(KW$5)=FALSE,(INDEX(OSIT!$1:$1048576,MATCH(Ositran!$B36,OSIT!$A:$A,0),MATCH(Ositran!KW$5,OSIT!$1:$1,0))),SUM(KK36:KV36)),"")</f>
        <v>417533.23965599987</v>
      </c>
      <c r="KX36" s="144">
        <f>+IFERROR(IF(ISTEXT(KX$5)=FALSE,(INDEX(OSIT!$1:$1048576,MATCH(Ositran!$B36,OSIT!$A:$A,0),MATCH(Ositran!KX$5,OSIT!$1:$1,0))),SUM(KL36:KW36)),"")</f>
        <v>428200.12403100001</v>
      </c>
      <c r="KY36" s="144">
        <f>+IFERROR(IF(ISTEXT(KY$5)=FALSE,(INDEX(OSIT!$1:$1048576,MATCH(Ositran!$B36,OSIT!$A:$A,0),MATCH(Ositran!KY$5,OSIT!$1:$1,0))),SUM(KM36:KX36)),"")</f>
        <v>415383.74726099998</v>
      </c>
      <c r="KZ36" s="144">
        <f>+IFERROR(IF(ISTEXT(KZ$5)=FALSE,(INDEX(OSIT!$1:$1048576,MATCH(Ositran!$B36,OSIT!$A:$A,0),MATCH(Ositran!KZ$5,OSIT!$1:$1,0))),SUM(KN36:KY36)),"")</f>
        <v>429401.39714299981</v>
      </c>
      <c r="LA36" s="144">
        <f>+IFERROR(IF(ISTEXT(LA$5)=FALSE,(INDEX(OSIT!$1:$1048576,MATCH(Ositran!$B36,OSIT!$A:$A,0),MATCH(Ositran!LA$5,OSIT!$1:$1,0))),SUM(KO36:KZ36)),"")</f>
        <v>413763.41960499989</v>
      </c>
      <c r="LB36" s="144">
        <f>+IFERROR(IF(ISTEXT(LB$5)=FALSE,(INDEX(OSIT!$1:$1048576,MATCH(Ositran!$B36,OSIT!$A:$A,0),MATCH(Ositran!LB$5,OSIT!$1:$1,0))),SUM(KP36:LA36)),"")</f>
        <v>445629.39945500018</v>
      </c>
      <c r="LC36" s="141">
        <f>+IFERROR(IF(ISTEXT(LC$5)=FALSE,(INDEX(OSIT!$1:$1048576,MATCH(Ositran!$B36,OSIT!$A:$A,0),MATCH(Ositran!LC$5,OSIT!$1:$1,0))),SUM(KQ36:LB36)),"")</f>
        <v>4954945.0744199995</v>
      </c>
      <c r="LD36" s="144">
        <f>+IFERROR(IF(ISTEXT(LD$5)=FALSE,(INDEX(OSIT!$1:$1048576,MATCH(Ositran!$B36,OSIT!$A:$A,0),MATCH(Ositran!LD$5,OSIT!$1:$1,0))),SUM(KR36:LC36)),"")</f>
        <v>422515.53</v>
      </c>
      <c r="LE36" s="144">
        <f>+IFERROR(IF(ISTEXT(LE$5)=FALSE,(INDEX(OSIT!$1:$1048576,MATCH(Ositran!$B36,OSIT!$A:$A,0),MATCH(Ositran!LE$5,OSIT!$1:$1,0))),SUM(KS36:LD36)),"")</f>
        <v>406151.40451800002</v>
      </c>
      <c r="LF36" s="144">
        <f>+IFERROR(IF(ISTEXT(LF$5)=FALSE,(INDEX(OSIT!$1:$1048576,MATCH(Ositran!$B36,OSIT!$A:$A,0),MATCH(Ositran!LF$5,OSIT!$1:$1,0))),SUM(KT36:LE36)),"")</f>
        <v>415461.37586299999</v>
      </c>
      <c r="LG36" s="144">
        <f>+IFERROR(IF(ISTEXT(LG$5)=FALSE,(INDEX(OSIT!$1:$1048576,MATCH(Ositran!$B36,OSIT!$A:$A,0),MATCH(Ositran!LG$5,OSIT!$1:$1,0))),SUM(KU36:LF36)),"")</f>
        <v>431634.94482600002</v>
      </c>
      <c r="LH36" s="144">
        <f>+IFERROR(IF(ISTEXT(LH$5)=FALSE,(INDEX(OSIT!$1:$1048576,MATCH(Ositran!$B36,OSIT!$A:$A,0),MATCH(Ositran!LH$5,OSIT!$1:$1,0))),SUM(KV36:LG36)),"")</f>
        <v>467414.53284699988</v>
      </c>
      <c r="LI36" s="144">
        <f>+IFERROR(IF(ISTEXT(LI$5)=FALSE,(INDEX(OSIT!$1:$1048576,MATCH(Ositran!$B36,OSIT!$A:$A,0),MATCH(Ositran!LI$5,OSIT!$1:$1,0))),SUM(KW36:LH36)),"")</f>
        <v>413547.18472299998</v>
      </c>
      <c r="LJ36" s="144">
        <f>+IFERROR(IF(ISTEXT(LJ$5)=FALSE,(INDEX(OSIT!$1:$1048576,MATCH(Ositran!$B36,OSIT!$A:$A,0),MATCH(Ositran!LJ$5,OSIT!$1:$1,0))),SUM(KX36:LI36)),"")</f>
        <v>436192.28347599978</v>
      </c>
      <c r="LK36" s="144">
        <f>+IFERROR(IF(ISTEXT(LK$5)=FALSE,(INDEX(OSIT!$1:$1048576,MATCH(Ositran!$B36,OSIT!$A:$A,0),MATCH(Ositran!LK$5,OSIT!$1:$1,0))),SUM(KY36:LJ36)),"")</f>
        <v>452908.81431300013</v>
      </c>
      <c r="LL36" s="144">
        <f>+IFERROR(IF(ISTEXT(LL$5)=FALSE,(INDEX(OSIT!$1:$1048576,MATCH(Ositran!$B36,OSIT!$A:$A,0),MATCH(Ositran!LL$5,OSIT!$1:$1,0))),SUM(KZ36:LK36)),"")</f>
        <v>445754.71115400002</v>
      </c>
      <c r="LM36" s="144">
        <f>+IFERROR(IF(ISTEXT(LM$5)=FALSE,(INDEX(OSIT!$1:$1048576,MATCH(Ositran!$B36,OSIT!$A:$A,0),MATCH(Ositran!LM$5,OSIT!$1:$1,0))),SUM(LA36:LL36)),"")</f>
        <v>459939.15859499993</v>
      </c>
      <c r="LN36" s="144">
        <f>+IFERROR(IF(ISTEXT(LN$5)=FALSE,(INDEX(OSIT!$1:$1048576,MATCH(Ositran!$B36,OSIT!$A:$A,0),MATCH(Ositran!LN$5,OSIT!$1:$1,0))),SUM(LB36:LM36)),"")</f>
        <v>444962.1230299999</v>
      </c>
      <c r="LO36" s="144">
        <f>+IFERROR(IF(ISTEXT(LO$5)=FALSE,(INDEX(OSIT!$1:$1048576,MATCH(Ositran!$B36,OSIT!$A:$A,0),MATCH(Ositran!LO$5,OSIT!$1:$1,0))),SUM(LC36:LN36)),"")</f>
        <v>504851.49306900008</v>
      </c>
      <c r="LP36" s="141">
        <f>+IFERROR(IF(ISTEXT(LP$5)=FALSE,(INDEX(OSIT!$1:$1048576,MATCH(Ositran!$B36,OSIT!$A:$A,0),MATCH(Ositran!LP$5,OSIT!$1:$1,0))),SUM(LD36:LO36)),"")</f>
        <v>5301333.5564140007</v>
      </c>
      <c r="LQ36" s="144">
        <f>+IFERROR(IF(ISTEXT(LQ$5)=FALSE,(INDEX(OSIT!$1:$1048576,MATCH(Ositran!$B36,OSIT!$A:$A,0),MATCH(Ositran!LQ$5,OSIT!$1:$1,0))),SUM(LE36:LP36)),"")</f>
        <v>462366.3640700003</v>
      </c>
      <c r="LR36" s="144">
        <f>+IFERROR(IF(ISTEXT(LR$5)=FALSE,(INDEX(OSIT!$1:$1048576,MATCH(Ositran!$B36,OSIT!$A:$A,0),MATCH(Ositran!LR$5,OSIT!$1:$1,0))),SUM(LF36:LQ36)),"")</f>
        <v>421624.22361599997</v>
      </c>
      <c r="LS36" s="144">
        <f>+IFERROR(IF(ISTEXT(LS$5)=FALSE,(INDEX(OSIT!$1:$1048576,MATCH(Ositran!$B36,OSIT!$A:$A,0),MATCH(Ositran!LS$5,OSIT!$1:$1,0))),SUM(LG36:LR36)),"")</f>
        <v>463741.78784700017</v>
      </c>
      <c r="LT36" s="144">
        <f>+IFERROR(IF(ISTEXT(LT$5)=FALSE,(INDEX(OSIT!$1:$1048576,MATCH(Ositran!$B36,OSIT!$A:$A,0),MATCH(Ositran!LT$5,OSIT!$1:$1,0))),SUM(LH36:LS36)),"")</f>
        <v>438549.67883599998</v>
      </c>
      <c r="LU36" s="144">
        <f>+IFERROR(IF(ISTEXT(LU$5)=FALSE,(INDEX(OSIT!$1:$1048576,MATCH(Ositran!$B36,OSIT!$A:$A,0),MATCH(Ositran!LU$5,OSIT!$1:$1,0))),SUM(LI36:LT36)),"")</f>
        <v>463935.01301400008</v>
      </c>
      <c r="LV36" s="144">
        <f>+IFERROR(IF(ISTEXT(LV$5)=FALSE,(INDEX(OSIT!$1:$1048576,MATCH(Ositran!$B36,OSIT!$A:$A,0),MATCH(Ositran!LV$5,OSIT!$1:$1,0))),SUM(LJ36:LU36)),"")</f>
        <v>439737.7825170001</v>
      </c>
      <c r="LW36" s="144">
        <f>+IFERROR(IF(ISTEXT(LW$5)=FALSE,(INDEX(OSIT!$1:$1048576,MATCH(Ositran!$B36,OSIT!$A:$A,0),MATCH(Ositran!LW$5,OSIT!$1:$1,0))),SUM(LK36:LV36)),"")</f>
        <v>450707.88969800028</v>
      </c>
      <c r="LX36" s="144">
        <f>+IFERROR(IF(ISTEXT(LX$5)=FALSE,(INDEX(OSIT!$1:$1048576,MATCH(Ositran!$B36,OSIT!$A:$A,0),MATCH(Ositran!LX$5,OSIT!$1:$1,0))),SUM(LL36:LW36)),"")</f>
        <v>456659.31031500042</v>
      </c>
      <c r="LY36" s="144">
        <f>+IFERROR(IF(ISTEXT(LY$5)=FALSE,(INDEX(OSIT!$1:$1048576,MATCH(Ositran!$B36,OSIT!$A:$A,0),MATCH(Ositran!LY$5,OSIT!$1:$1,0))),SUM(LM36:LX36)),"")</f>
        <v>453428.30834100017</v>
      </c>
      <c r="LZ36" s="144">
        <f>+IFERROR(IF(ISTEXT(LZ$5)=FALSE,(INDEX(OSIT!$1:$1048576,MATCH(Ositran!$B36,OSIT!$A:$A,0),MATCH(Ositran!LZ$5,OSIT!$1:$1,0))),SUM(LN36:LY36)),"")</f>
        <v>414263.91353000008</v>
      </c>
      <c r="MA36" s="144">
        <f>+IFERROR(IF(ISTEXT(MA$5)=FALSE,(INDEX(OSIT!$1:$1048576,MATCH(Ositran!$B36,OSIT!$A:$A,0),MATCH(Ositran!MA$5,OSIT!$1:$1,0))),SUM(LO36:LZ36)),"")</f>
        <v>0</v>
      </c>
      <c r="MB36" s="144">
        <f>+IFERROR(IF(ISTEXT(MB$5)=FALSE,(INDEX(OSIT!$1:$1048576,MATCH(Ositran!$B36,OSIT!$A:$A,0),MATCH(Ositran!MB$5,OSIT!$1:$1,0))),SUM(LP36:MA36)),"")</f>
        <v>0</v>
      </c>
      <c r="MC36" s="141">
        <f>+IFERROR(IF(ISTEXT(MC$5)=FALSE,(INDEX(OSIT!$1:$1048576,MATCH(Ositran!$B36,OSIT!$A:$A,0),MATCH(Ositran!MC$5,OSIT!$1:$1,0))),SUM(LQ36:MB36)),"")</f>
        <v>4465014.271784002</v>
      </c>
      <c r="MD36" s="144" t="str">
        <f>+IFERROR(IF(ISTEXT(MD$5)=FALSE,(INDEX(OSIT!$1:$1048576,MATCH(Ositran!$B36,OSIT!$A:$A,0),MATCH(Ositran!MD$5,OSIT!$1:$1,0))),SUM(LR36:MC36)),"")</f>
        <v/>
      </c>
      <c r="ME36" s="144" t="str">
        <f>+IFERROR(IF(ISTEXT(ME$5)=FALSE,(INDEX(OSIT!$1:$1048576,MATCH(Ositran!$B36,OSIT!$A:$A,0),MATCH(Ositran!ME$5,OSIT!$1:$1,0))),SUM(LS36:MD36)),"")</f>
        <v/>
      </c>
      <c r="MF36" s="144" t="str">
        <f>+IFERROR(IF(ISTEXT(MF$5)=FALSE,(INDEX(OSIT!$1:$1048576,MATCH(Ositran!$B36,OSIT!$A:$A,0),MATCH(Ositran!MF$5,OSIT!$1:$1,0))),SUM(LT36:ME36)),"")</f>
        <v/>
      </c>
      <c r="MG36" s="144" t="str">
        <f>+IFERROR(IF(ISTEXT(MG$5)=FALSE,(INDEX(OSIT!$1:$1048576,MATCH(Ositran!$B36,OSIT!$A:$A,0),MATCH(Ositran!MG$5,OSIT!$1:$1,0))),SUM(LU36:MF36)),"")</f>
        <v/>
      </c>
      <c r="MH36" s="144" t="str">
        <f>+IFERROR(IF(ISTEXT(MH$5)=FALSE,(INDEX(OSIT!$1:$1048576,MATCH(Ositran!$B36,OSIT!$A:$A,0),MATCH(Ositran!MH$5,OSIT!$1:$1,0))),SUM(LV36:MG36)),"")</f>
        <v/>
      </c>
      <c r="MI36" s="144" t="str">
        <f>+IFERROR(IF(ISTEXT(MI$5)=FALSE,(INDEX(OSIT!$1:$1048576,MATCH(Ositran!$B36,OSIT!$A:$A,0),MATCH(Ositran!MI$5,OSIT!$1:$1,0))),SUM(LW36:MH36)),"")</f>
        <v/>
      </c>
      <c r="MJ36" s="144" t="str">
        <f>+IFERROR(IF(ISTEXT(MJ$5)=FALSE,(INDEX(OSIT!$1:$1048576,MATCH(Ositran!$B36,OSIT!$A:$A,0),MATCH(Ositran!MJ$5,OSIT!$1:$1,0))),SUM(LX36:MI36)),"")</f>
        <v/>
      </c>
      <c r="MK36" s="144" t="str">
        <f>+IFERROR(IF(ISTEXT(MK$5)=FALSE,(INDEX(OSIT!$1:$1048576,MATCH(Ositran!$B36,OSIT!$A:$A,0),MATCH(Ositran!MK$5,OSIT!$1:$1,0))),SUM(LY36:MJ36)),"")</f>
        <v/>
      </c>
      <c r="ML36" s="144" t="str">
        <f>+IFERROR(IF(ISTEXT(ML$5)=FALSE,(INDEX(OSIT!$1:$1048576,MATCH(Ositran!$B36,OSIT!$A:$A,0),MATCH(Ositran!ML$5,OSIT!$1:$1,0))),SUM(LZ36:MK36)),"")</f>
        <v/>
      </c>
      <c r="MM36" s="144" t="str">
        <f>+IFERROR(IF(ISTEXT(MM$5)=FALSE,(INDEX(OSIT!$1:$1048576,MATCH(Ositran!$B36,OSIT!$A:$A,0),MATCH(Ositran!MM$5,OSIT!$1:$1,0))),SUM(MA36:ML36)),"")</f>
        <v/>
      </c>
      <c r="MN36" s="144" t="str">
        <f>+IFERROR(IF(ISTEXT(MN$5)=FALSE,(INDEX(OSIT!$1:$1048576,MATCH(Ositran!$B36,OSIT!$A:$A,0),MATCH(Ositran!MN$5,OSIT!$1:$1,0))),SUM(MB36:MM36)),"")</f>
        <v/>
      </c>
      <c r="MO36" s="144" t="str">
        <f>+IFERROR(IF(ISTEXT(MO$5)=FALSE,(INDEX(OSIT!$1:$1048576,MATCH(Ositran!$B36,OSIT!$A:$A,0),MATCH(Ositran!MO$5,OSIT!$1:$1,0))),SUM(MC36:MN36)),"")</f>
        <v/>
      </c>
      <c r="MP36" s="141">
        <f>+IFERROR(IF(ISTEXT(MP$5)=FALSE,(INDEX(OSIT!$1:$1048576,MATCH(Ositran!$B36,OSIT!$A:$A,0),MATCH(Ositran!MP$5,OSIT!$1:$1,0))),SUM(MD36:MO36)),"")</f>
        <v>0</v>
      </c>
    </row>
    <row r="37" spans="2:354">
      <c r="B37" s="9" t="s">
        <v>119</v>
      </c>
      <c r="C37" s="284" t="s">
        <v>120</v>
      </c>
      <c r="D37" s="144"/>
      <c r="E37" s="144"/>
      <c r="F37" s="144"/>
      <c r="G37" s="144"/>
      <c r="H37" s="144"/>
      <c r="I37" s="144"/>
      <c r="J37" s="144"/>
      <c r="K37" s="144"/>
      <c r="L37" s="144"/>
      <c r="M37" s="144"/>
      <c r="N37" s="144"/>
      <c r="O37" s="144"/>
      <c r="P37" s="141"/>
      <c r="Q37" s="144"/>
      <c r="R37" s="144"/>
      <c r="S37" s="144"/>
      <c r="T37" s="144"/>
      <c r="U37" s="144"/>
      <c r="V37" s="144"/>
      <c r="W37" s="144"/>
      <c r="X37" s="144"/>
      <c r="Y37" s="144"/>
      <c r="Z37" s="144"/>
      <c r="AA37" s="144"/>
      <c r="AB37" s="144"/>
      <c r="AC37" s="141"/>
      <c r="AD37" s="144"/>
      <c r="AE37" s="144"/>
      <c r="AF37" s="144"/>
      <c r="AG37" s="144"/>
      <c r="AH37" s="144"/>
      <c r="AI37" s="144"/>
      <c r="AJ37" s="144"/>
      <c r="AK37" s="144"/>
      <c r="AL37" s="144"/>
      <c r="AM37" s="144"/>
      <c r="AN37" s="144"/>
      <c r="AO37" s="144"/>
      <c r="AP37" s="141"/>
      <c r="AQ37" s="144"/>
      <c r="AR37" s="144"/>
      <c r="AS37" s="144"/>
      <c r="AT37" s="144"/>
      <c r="AU37" s="144"/>
      <c r="AV37" s="144"/>
      <c r="AW37" s="144"/>
      <c r="AX37" s="144"/>
      <c r="AY37" s="144"/>
      <c r="AZ37" s="144"/>
      <c r="BA37" s="144"/>
      <c r="BB37" s="144"/>
      <c r="BC37" s="141"/>
      <c r="BD37" s="144"/>
      <c r="BE37" s="144"/>
      <c r="BF37" s="144"/>
      <c r="BG37" s="144"/>
      <c r="BH37" s="144"/>
      <c r="BI37" s="144"/>
      <c r="BJ37" s="144"/>
      <c r="BK37" s="144"/>
      <c r="BL37" s="144"/>
      <c r="BM37" s="144"/>
      <c r="BN37" s="144"/>
      <c r="BO37" s="144"/>
      <c r="BP37" s="141"/>
      <c r="BQ37" s="144"/>
      <c r="BR37" s="144"/>
      <c r="BS37" s="144"/>
      <c r="BT37" s="144"/>
      <c r="BU37" s="144"/>
      <c r="BV37" s="144"/>
      <c r="BW37" s="144"/>
      <c r="BX37" s="144"/>
      <c r="BY37" s="144"/>
      <c r="BZ37" s="144"/>
      <c r="CA37" s="144"/>
      <c r="CB37" s="144"/>
      <c r="CC37" s="141"/>
      <c r="CD37" s="144"/>
      <c r="CE37" s="144"/>
      <c r="CF37" s="144"/>
      <c r="CG37" s="144"/>
      <c r="CH37" s="144"/>
      <c r="CI37" s="144"/>
      <c r="CJ37" s="144"/>
      <c r="CK37" s="144"/>
      <c r="CL37" s="144"/>
      <c r="CM37" s="144"/>
      <c r="CN37" s="144"/>
      <c r="CO37" s="144"/>
      <c r="CP37" s="141"/>
      <c r="CQ37" s="144"/>
      <c r="CR37" s="144"/>
      <c r="CS37" s="144"/>
      <c r="CT37" s="144"/>
      <c r="CU37" s="144"/>
      <c r="CV37" s="144"/>
      <c r="CW37" s="144"/>
      <c r="CX37" s="144"/>
      <c r="CY37" s="144"/>
      <c r="CZ37" s="144"/>
      <c r="DA37" s="144"/>
      <c r="DB37" s="144"/>
      <c r="DC37" s="141"/>
      <c r="DD37" s="144"/>
      <c r="DE37" s="144"/>
      <c r="DF37" s="144"/>
      <c r="DG37" s="144"/>
      <c r="DH37" s="144"/>
      <c r="DI37" s="144"/>
      <c r="DJ37" s="144"/>
      <c r="DK37" s="144"/>
      <c r="DL37" s="144"/>
      <c r="DM37" s="144"/>
      <c r="DN37" s="144"/>
      <c r="DO37" s="144"/>
      <c r="DP37" s="141"/>
      <c r="DQ37" s="144"/>
      <c r="DR37" s="144"/>
      <c r="DS37" s="144"/>
      <c r="DT37" s="144"/>
      <c r="DU37" s="144"/>
      <c r="DV37" s="144"/>
      <c r="DW37" s="144"/>
      <c r="DX37" s="144"/>
      <c r="DY37" s="144"/>
      <c r="DZ37" s="144"/>
      <c r="EA37" s="144"/>
      <c r="EB37" s="144"/>
      <c r="EC37" s="141"/>
      <c r="ED37" s="144"/>
      <c r="EE37" s="144"/>
      <c r="EF37" s="144"/>
      <c r="EG37" s="144"/>
      <c r="EH37" s="144"/>
      <c r="EI37" s="144"/>
      <c r="EJ37" s="144"/>
      <c r="EK37" s="144"/>
      <c r="EL37" s="144"/>
      <c r="EM37" s="144"/>
      <c r="EN37" s="144"/>
      <c r="EO37" s="144"/>
      <c r="EP37" s="141"/>
      <c r="EQ37" s="144"/>
      <c r="ER37" s="144"/>
      <c r="ES37" s="144"/>
      <c r="ET37" s="144"/>
      <c r="EU37" s="144"/>
      <c r="EV37" s="144"/>
      <c r="EW37" s="144"/>
      <c r="EX37" s="144"/>
      <c r="EY37" s="144"/>
      <c r="EZ37" s="144"/>
      <c r="FA37" s="144"/>
      <c r="FB37" s="144"/>
      <c r="FC37" s="141"/>
      <c r="FD37" s="144"/>
      <c r="FE37" s="144"/>
      <c r="FF37" s="144"/>
      <c r="FG37" s="144"/>
      <c r="FH37" s="144"/>
      <c r="FI37" s="144"/>
      <c r="FJ37" s="144"/>
      <c r="FK37" s="144"/>
      <c r="FL37" s="144"/>
      <c r="FM37" s="144"/>
      <c r="FN37" s="144"/>
      <c r="FO37" s="144"/>
      <c r="FP37" s="141"/>
      <c r="FQ37" s="144"/>
      <c r="FR37" s="144"/>
      <c r="FS37" s="144"/>
      <c r="FT37" s="144"/>
      <c r="FU37" s="144"/>
      <c r="FV37" s="144"/>
      <c r="FW37" s="144"/>
      <c r="FX37" s="144"/>
      <c r="FY37" s="144"/>
      <c r="FZ37" s="144">
        <v>137049.06</v>
      </c>
      <c r="GA37" s="144">
        <v>132628.13</v>
      </c>
      <c r="GB37" s="144">
        <v>137049.06</v>
      </c>
      <c r="GC37" s="141"/>
      <c r="GD37" s="144">
        <v>140095</v>
      </c>
      <c r="GE37" s="144">
        <v>126537</v>
      </c>
      <c r="GF37" s="144">
        <v>140095</v>
      </c>
      <c r="GG37" s="144">
        <v>138555</v>
      </c>
      <c r="GH37" s="144">
        <v>134086</v>
      </c>
      <c r="GI37" s="144">
        <v>134086</v>
      </c>
      <c r="GJ37" s="144">
        <v>162391</v>
      </c>
      <c r="GK37" s="144">
        <v>219313</v>
      </c>
      <c r="GL37" s="144">
        <v>212238</v>
      </c>
      <c r="GM37" s="144">
        <v>219313</v>
      </c>
      <c r="GN37" s="144">
        <v>212238</v>
      </c>
      <c r="GO37" s="144">
        <v>219313</v>
      </c>
      <c r="GP37" s="141"/>
      <c r="GQ37" s="144">
        <v>220141</v>
      </c>
      <c r="GR37" s="144">
        <v>204481</v>
      </c>
      <c r="GS37" s="144">
        <v>225123</v>
      </c>
      <c r="GT37" s="144">
        <v>213779</v>
      </c>
      <c r="GU37" s="144">
        <v>220145</v>
      </c>
      <c r="GV37" s="144">
        <v>217215</v>
      </c>
      <c r="GW37" s="144">
        <v>218478</v>
      </c>
      <c r="GX37" s="144">
        <v>223632</v>
      </c>
      <c r="GY37" s="144">
        <v>220634</v>
      </c>
      <c r="GZ37" s="144">
        <v>220197</v>
      </c>
      <c r="HA37" s="144">
        <v>217178</v>
      </c>
      <c r="HB37" s="144">
        <v>221874</v>
      </c>
      <c r="HC37" s="141"/>
      <c r="HD37" s="144">
        <v>221722.64559999999</v>
      </c>
      <c r="HE37" s="144">
        <v>207417.95879</v>
      </c>
      <c r="HF37" s="144">
        <v>221722.64559999999</v>
      </c>
      <c r="HG37" s="144">
        <v>214570.30220000001</v>
      </c>
      <c r="HH37" s="144">
        <v>221722.64559999999</v>
      </c>
      <c r="HI37" s="144">
        <v>214570.30219799999</v>
      </c>
      <c r="HJ37" s="144">
        <v>219312.61684999999</v>
      </c>
      <c r="HK37" s="144">
        <v>219312.61684999999</v>
      </c>
      <c r="HL37" s="144">
        <v>212238.01629999999</v>
      </c>
      <c r="HM37" s="144">
        <v>219312.61684999999</v>
      </c>
      <c r="HN37" s="144">
        <v>212238.01630399999</v>
      </c>
      <c r="HO37" s="144">
        <v>219312.61684800001</v>
      </c>
      <c r="HP37" s="141"/>
      <c r="HQ37" s="144">
        <v>221722.6456043956</v>
      </c>
      <c r="HR37" s="144">
        <v>202490.78888899999</v>
      </c>
      <c r="HS37" s="144">
        <v>202490.78888899999</v>
      </c>
      <c r="HT37" s="144">
        <v>214570.30219799999</v>
      </c>
      <c r="HU37" s="144">
        <v>221722.64560399999</v>
      </c>
      <c r="HV37" s="144">
        <v>214570.30219799999</v>
      </c>
      <c r="HW37" s="144">
        <v>219312.61684800001</v>
      </c>
      <c r="HX37" s="144">
        <v>212238.01630399999</v>
      </c>
      <c r="HY37" s="144">
        <v>212238.01630399999</v>
      </c>
      <c r="HZ37" s="144">
        <v>219312.61684782608</v>
      </c>
      <c r="IA37" s="144">
        <v>212556.408451</v>
      </c>
      <c r="IB37" s="144">
        <v>229771.58073399999</v>
      </c>
      <c r="IC37" s="141"/>
      <c r="ID37" s="144">
        <v>240451.03305200001</v>
      </c>
      <c r="IE37" s="144">
        <v>226623.59277777778</v>
      </c>
      <c r="IF37" s="144">
        <v>263941.4113888889</v>
      </c>
      <c r="IG37" s="144">
        <v>261749.57142857142</v>
      </c>
      <c r="IH37" s="144">
        <v>291707.95214285719</v>
      </c>
      <c r="II37" s="144">
        <v>293161.97043956042</v>
      </c>
      <c r="IJ37" s="144">
        <v>320179.67230799998</v>
      </c>
      <c r="IK37" s="144">
        <v>341230.03</v>
      </c>
      <c r="IL37" s="144">
        <v>341924.12201086956</v>
      </c>
      <c r="IM37" s="144">
        <v>358982.93</v>
      </c>
      <c r="IN37" s="144">
        <v>357088.98546200001</v>
      </c>
      <c r="IO37" s="144">
        <v>405340.13355978264</v>
      </c>
      <c r="IP37" s="141"/>
      <c r="IQ37" s="144">
        <f>+IFERROR(IF(ISTEXT(IQ$5)=FALSE,(INDEX(OSIT!$1:$1048576,MATCH(Ositran!$B37,OSIT!$A:$A,0),MATCH(Ositran!IQ$5,OSIT!$1:$1,0))),SUM(IJ37:IP37)),"")</f>
        <v>414347.69208299997</v>
      </c>
      <c r="IR37" s="144">
        <f>+IFERROR(IF(ISTEXT(IR$5)=FALSE,(INDEX(OSIT!$1:$1048576,MATCH(Ositran!$B37,OSIT!$A:$A,0),MATCH(Ositran!IR$5,OSIT!$1:$1,0))),SUM(IK37:IQ37)),"")</f>
        <v>374249.52833300002</v>
      </c>
      <c r="IS37" s="144">
        <f>+IFERROR(IF(ISTEXT(IS$5)=FALSE,(INDEX(OSIT!$1:$1048576,MATCH(Ositran!$B37,OSIT!$A:$A,0),MATCH(Ositran!IS$5,OSIT!$1:$1,0))),SUM(IL37:IR37)),"")</f>
        <v>414347.69208333339</v>
      </c>
      <c r="IT37" s="144">
        <f>+IFERROR(IF(ISTEXT(IT$5)=FALSE,(INDEX(OSIT!$1:$1048576,MATCH(Ositran!$B37,OSIT!$A:$A,0),MATCH(Ositran!IT$5,OSIT!$1:$1,0))),SUM(IM37:IS37)),"")</f>
        <v>396575.24587899999</v>
      </c>
      <c r="IU37" s="144">
        <f>+IFERROR(IF(ISTEXT(IU$5)=FALSE,(INDEX(OSIT!$1:$1048576,MATCH(Ositran!$B37,OSIT!$A:$A,0),MATCH(Ositran!IU$5,OSIT!$1:$1,0))),SUM(IN37:IT37)),"")</f>
        <v>409794.42074199999</v>
      </c>
      <c r="IV37" s="144">
        <f>+IFERROR(IF(ISTEXT(IV$5)=FALSE,(INDEX(OSIT!$1:$1048576,MATCH(Ositran!$B37,OSIT!$A:$A,0),MATCH(Ositran!IV$5,OSIT!$1:$1,0))),SUM(IO37:IU37)),"")</f>
        <v>396575.24587912089</v>
      </c>
      <c r="IW37" s="144">
        <f>+IFERROR(IF(ISTEXT(IW$5)=FALSE,(INDEX(OSIT!$1:$1048576,MATCH(Ositran!$B37,OSIT!$A:$A,0),MATCH(Ositran!IW$5,OSIT!$1:$1,0))),SUM(IP37:IV37)),"")</f>
        <v>405340.13355978258</v>
      </c>
      <c r="IX37" s="144">
        <f>+IFERROR(IF(ISTEXT(IX$5)=FALSE,(INDEX(OSIT!$1:$1048576,MATCH(Ositran!$B37,OSIT!$A:$A,0),MATCH(Ositran!IX$5,OSIT!$1:$1,0))),SUM(IP37:IW37)),"")</f>
        <v>405340.13355978258</v>
      </c>
      <c r="IY37" s="144">
        <f>+IFERROR(IF(ISTEXT(IY$5)=FALSE,(INDEX(OSIT!$1:$1048576,MATCH(Ositran!$B37,OSIT!$A:$A,0),MATCH(Ositran!IY$5,OSIT!$1:$1,0))),SUM(IP37:IX37)),"")</f>
        <v>392264.64538</v>
      </c>
      <c r="IZ37" s="144">
        <f>+IFERROR(IF(ISTEXT(IZ$5)=FALSE,(INDEX(OSIT!$1:$1048576,MATCH(Ositran!$B37,OSIT!$A:$A,0),MATCH(Ositran!IZ$5,OSIT!$1:$1,0))),SUM(IP37:IY37)),"")</f>
        <v>405340.13355999999</v>
      </c>
      <c r="JA37" s="144">
        <f>+IFERROR(IF(ISTEXT(JA$5)=FALSE,(INDEX(OSIT!$1:$1048576,MATCH(Ositran!$B37,OSIT!$A:$A,0),MATCH(Ositran!JA$5,OSIT!$1:$1,0))),SUM(IP37:IZ37)),"")</f>
        <v>392264.64538</v>
      </c>
      <c r="JB37" s="144">
        <f>+IFERROR(IF(ISTEXT(JB$5)=FALSE,(INDEX(OSIT!$1:$1048576,MATCH(Ositran!$B37,OSIT!$A:$A,0),MATCH(Ositran!JB$5,OSIT!$1:$1,0))),SUM(IP37:JA37)),"")</f>
        <v>405340.13355999999</v>
      </c>
      <c r="JC37" s="141">
        <f>+IFERROR(IF(ISTEXT(JC$5)=FALSE,(INDEX(OSIT!$1:$1048576,MATCH(Ositran!$B37,OSIT!$A:$A,0),MATCH(Ositran!JC$5,OSIT!$1:$1,0))),SUM(IQ37:JB37)),"")</f>
        <v>4811779.6499990197</v>
      </c>
      <c r="JD37" s="144">
        <f>+IFERROR(IF(ISTEXT(JD$5)=FALSE,(INDEX(OSIT!$1:$1048576,MATCH(Ositran!$B37,OSIT!$A:$A,0),MATCH(Ositran!JD$5,OSIT!$1:$1,0))),SUM(IR37:JC37)),"")</f>
        <v>409794.42074199999</v>
      </c>
      <c r="JE37" s="144">
        <f>+IFERROR(IF(ISTEXT(JE$5)=FALSE,(INDEX(OSIT!$1:$1048576,MATCH(Ositran!$B37,OSIT!$A:$A,0),MATCH(Ositran!JE$5,OSIT!$1:$1,0))),SUM(IS37:JD37)),"")</f>
        <v>383356.071016</v>
      </c>
      <c r="JF37" s="144">
        <f>+IFERROR(IF(ISTEXT(JF$5)=FALSE,(INDEX(OSIT!$1:$1048576,MATCH(Ositran!$B37,OSIT!$A:$A,0),MATCH(Ositran!JF$5,OSIT!$1:$1,0))),SUM(IT37:JE37)),"")</f>
        <v>409794.42074199999</v>
      </c>
      <c r="JG37" s="144">
        <f>+IFERROR(IF(ISTEXT(JG$5)=FALSE,(INDEX(OSIT!$1:$1048576,MATCH(Ositran!$B37,OSIT!$A:$A,0),MATCH(Ositran!JG$5,OSIT!$1:$1,0))),SUM(IU37:JF37)),"")</f>
        <v>396575.24587899999</v>
      </c>
      <c r="JH37" s="144">
        <f>+IFERROR(IF(ISTEXT(JH$5)=FALSE,(INDEX(OSIT!$1:$1048576,MATCH(Ositran!$B37,OSIT!$A:$A,0),MATCH(Ositran!JH$5,OSIT!$1:$1,0))),SUM(IV37:JG37)),"")</f>
        <v>409794.42074199999</v>
      </c>
      <c r="JI37" s="144">
        <f>+IFERROR(IF(ISTEXT(JI$5)=FALSE,(INDEX(OSIT!$1:$1048576,MATCH(Ositran!$B37,OSIT!$A:$A,0),MATCH(Ositran!JI$5,OSIT!$1:$1,0))),SUM(IW37:JH37)),"")</f>
        <v>396575.24587899999</v>
      </c>
      <c r="JJ37" s="144">
        <f>+IFERROR(IF(ISTEXT(JJ$5)=FALSE,(INDEX(OSIT!$1:$1048576,MATCH(Ositran!$B37,OSIT!$A:$A,0),MATCH(Ositran!JJ$5,OSIT!$1:$1,0))),SUM(IX37:JI37)),"")</f>
        <v>405340.13355978258</v>
      </c>
      <c r="JK37" s="144">
        <f>+IFERROR(IF(ISTEXT(JK$5)=FALSE,(INDEX(OSIT!$1:$1048576,MATCH(Ositran!$B37,OSIT!$A:$A,0),MATCH(Ositran!JK$5,OSIT!$1:$1,0))),SUM(IY37:JJ37)),"")</f>
        <v>405340.13355978258</v>
      </c>
      <c r="JL37" s="144">
        <f>+IFERROR(IF(ISTEXT(JL$5)=FALSE,(INDEX(OSIT!$1:$1048576,MATCH(Ositran!$B37,OSIT!$A:$A,0),MATCH(Ositran!JL$5,OSIT!$1:$1,0))),SUM(IZ37:JK37)),"")</f>
        <v>392264.64538</v>
      </c>
      <c r="JM37" s="144">
        <f>+IFERROR(IF(ISTEXT(JM$5)=FALSE,(INDEX(OSIT!$1:$1048576,MATCH(Ositran!$B37,OSIT!$A:$A,0),MATCH(Ositran!JM$5,OSIT!$1:$1,0))),SUM(JA37:JL37)),"")</f>
        <v>405340.13355999999</v>
      </c>
      <c r="JN37" s="144">
        <f>+IFERROR(IF(ISTEXT(JN$5)=FALSE,(INDEX(OSIT!$1:$1048576,MATCH(Ositran!$B37,OSIT!$A:$A,0),MATCH(Ositran!JN$5,OSIT!$1:$1,0))),SUM(JB37:JM37)),"")</f>
        <v>392264.64538</v>
      </c>
      <c r="JO37" s="144">
        <f>+IFERROR(IF(ISTEXT(JO$5)=FALSE,(INDEX(OSIT!$1:$1048576,MATCH(Ositran!$B37,OSIT!$A:$A,0),MATCH(Ositran!JO$5,OSIT!$1:$1,0))),SUM(JC37:JN37)),"")</f>
        <v>405340.13355999999</v>
      </c>
      <c r="JP37" s="141">
        <f>+IFERROR(IF(ISTEXT(JP$5)=FALSE,(INDEX(OSIT!$1:$1048576,MATCH(Ositran!$B37,OSIT!$A:$A,0),MATCH(Ositran!JP$5,OSIT!$1:$1,0))),SUM(JD37:JO37)),"")</f>
        <v>4811779.6499995654</v>
      </c>
      <c r="JQ37" s="144">
        <f>+IFERROR(IF(ISTEXT(JQ$5)=FALSE,(INDEX(OSIT!$1:$1048576,MATCH(Ositran!$B37,OSIT!$A:$A,0),MATCH(Ositran!JQ$5,OSIT!$1:$1,0))),SUM(JE37:JP37)),"")</f>
        <v>414347.69208299997</v>
      </c>
      <c r="JR37" s="144">
        <f>+IFERROR(IF(ISTEXT(JR$5)=FALSE,(INDEX(OSIT!$1:$1048576,MATCH(Ositran!$B37,OSIT!$A:$A,0),MATCH(Ositran!JR$5,OSIT!$1:$1,0))),SUM(JF37:JQ37)),"")</f>
        <v>0</v>
      </c>
      <c r="JS37" s="144">
        <f>+IFERROR(IF(ISTEXT(JS$5)=FALSE,(INDEX(OSIT!$1:$1048576,MATCH(Ositran!$B37,OSIT!$A:$A,0),MATCH(Ositran!JS$5,OSIT!$1:$1,0))),SUM(JG37:JR37)),"")</f>
        <v>419708.46230200003</v>
      </c>
      <c r="JT37" s="144">
        <f>+IFERROR(IF(ISTEXT(JT$5)=FALSE,(INDEX(OSIT!$1:$1048576,MATCH(Ositran!$B37,OSIT!$A:$A,0),MATCH(Ositran!JT$5,OSIT!$1:$1,0))),SUM(JH37:JS37)),"")</f>
        <v>380030.51009700011</v>
      </c>
      <c r="JU37" s="144">
        <f>+IFERROR(IF(ISTEXT(JU$5)=FALSE,(INDEX(OSIT!$1:$1048576,MATCH(Ositran!$B37,OSIT!$A:$A,0),MATCH(Ositran!JU$5,OSIT!$1:$1,0))),SUM(JI37:JT37)),"")</f>
        <v>400897.73900200002</v>
      </c>
      <c r="JV37" s="144">
        <f>+IFERROR(IF(ISTEXT(JV$5)=FALSE,(INDEX(OSIT!$1:$1048576,MATCH(Ositran!$B37,OSIT!$A:$A,0),MATCH(Ositran!JV$5,OSIT!$1:$1,0))),SUM(JJ37:JU37)),"")</f>
        <v>388861.48838399991</v>
      </c>
      <c r="JW37" s="144">
        <f>+IFERROR(IF(ISTEXT(JW$5)=FALSE,(INDEX(OSIT!$1:$1048576,MATCH(Ositran!$B37,OSIT!$A:$A,0),MATCH(Ositran!JW$5,OSIT!$1:$1,0))),SUM(JK37:JV37)),"")</f>
        <v>405023.712459</v>
      </c>
      <c r="JX37" s="144">
        <f>+IFERROR(IF(ISTEXT(JX$5)=FALSE,(INDEX(OSIT!$1:$1048576,MATCH(Ositran!$B37,OSIT!$A:$A,0),MATCH(Ositran!JX$5,OSIT!$1:$1,0))),SUM(JL37:JW37)),"")</f>
        <v>402440.49231600011</v>
      </c>
      <c r="JY37" s="144">
        <f>+IFERROR(IF(ISTEXT(JY$5)=FALSE,(INDEX(OSIT!$1:$1048576,MATCH(Ositran!$B37,OSIT!$A:$A,0),MATCH(Ositran!JY$5,OSIT!$1:$1,0))),SUM(JM37:JX37)),"")</f>
        <v>406217.05457300012</v>
      </c>
      <c r="JZ37" s="144">
        <f>+IFERROR(IF(ISTEXT(JZ$5)=FALSE,(INDEX(OSIT!$1:$1048576,MATCH(Ositran!$B37,OSIT!$A:$A,0),MATCH(Ositran!JZ$5,OSIT!$1:$1,0))),SUM(JN37:JY37)),"")</f>
        <v>404196.84130500013</v>
      </c>
      <c r="KA37" s="144">
        <f>+IFERROR(IF(ISTEXT(KA$5)=FALSE,(INDEX(OSIT!$1:$1048576,MATCH(Ositran!$B37,OSIT!$A:$A,0),MATCH(Ositran!KA$5,OSIT!$1:$1,0))),SUM(JO37:JZ37)),"")</f>
        <v>398149.32624399988</v>
      </c>
      <c r="KB37" s="144">
        <f>+IFERROR(IF(ISTEXT(KB$5)=FALSE,(INDEX(OSIT!$1:$1048576,MATCH(Ositran!$B37,OSIT!$A:$A,0),MATCH(Ositran!KB$5,OSIT!$1:$1,0))),SUM(JP37:KA37)),"")</f>
        <v>403884.5341799999</v>
      </c>
      <c r="KC37" s="141">
        <f>+IFERROR(IF(ISTEXT(KC$5)=FALSE,(INDEX(OSIT!$1:$1048576,MATCH(Ositran!$B37,OSIT!$A:$A,0),MATCH(Ositran!KC$5,OSIT!$1:$1,0))),SUM(JQ37:KB37)),"")</f>
        <v>4423757.8529449999</v>
      </c>
      <c r="KD37" s="144">
        <f>+IFERROR(IF(ISTEXT(KD$5)=FALSE,(INDEX(OSIT!$1:$1048576,MATCH(Ositran!$B37,OSIT!$A:$A,0),MATCH(Ositran!KD$5,OSIT!$1:$1,0))),SUM(JR37:KC37)),"")</f>
        <v>405397.53203299991</v>
      </c>
      <c r="KE37" s="144">
        <f>+IFERROR(IF(ISTEXT(KE$5)=FALSE,(INDEX(OSIT!$1:$1048576,MATCH(Ositran!$B37,OSIT!$A:$A,0),MATCH(Ositran!KE$5,OSIT!$1:$1,0))),SUM(JS37:KD37)),"")</f>
        <v>376070.67364000011</v>
      </c>
      <c r="KF37" s="144">
        <f>+IFERROR(IF(ISTEXT(KF$5)=FALSE,(INDEX(OSIT!$1:$1048576,MATCH(Ositran!$B37,OSIT!$A:$A,0),MATCH(Ositran!KF$5,OSIT!$1:$1,0))),SUM(JT37:KE37)),"")</f>
        <v>419900.28508399992</v>
      </c>
      <c r="KG37" s="144">
        <f>+IFERROR(IF(ISTEXT(KG$5)=FALSE,(INDEX(OSIT!$1:$1048576,MATCH(Ositran!$B37,OSIT!$A:$A,0),MATCH(Ositran!KG$5,OSIT!$1:$1,0))),SUM(JU37:KF37)),"")</f>
        <v>379718.59648699989</v>
      </c>
      <c r="KH37" s="144">
        <f>+IFERROR(IF(ISTEXT(KH$5)=FALSE,(INDEX(OSIT!$1:$1048576,MATCH(Ositran!$B37,OSIT!$A:$A,0),MATCH(Ositran!KH$5,OSIT!$1:$1,0))),SUM(JV37:KG37)),"")</f>
        <v>409591.25529499992</v>
      </c>
      <c r="KI37" s="144">
        <f>+IFERROR(IF(ISTEXT(KI$5)=FALSE,(INDEX(OSIT!$1:$1048576,MATCH(Ositran!$B37,OSIT!$A:$A,0),MATCH(Ositran!KI$5,OSIT!$1:$1,0))),SUM(JW37:KH37)),"")</f>
        <v>397570.36665600003</v>
      </c>
      <c r="KJ37" s="144">
        <f>+IFERROR(IF(ISTEXT(KJ$5)=FALSE,(INDEX(OSIT!$1:$1048576,MATCH(Ositran!$B37,OSIT!$A:$A,0),MATCH(Ositran!KJ$5,OSIT!$1:$1,0))),SUM(JX37:KI37)),"")</f>
        <v>396859.039269</v>
      </c>
      <c r="KK37" s="144">
        <f>+IFERROR(IF(ISTEXT(KK$5)=FALSE,(INDEX(OSIT!$1:$1048576,MATCH(Ositran!$B37,OSIT!$A:$A,0),MATCH(Ositran!KK$5,OSIT!$1:$1,0))),SUM(JY37:KJ37)),"")</f>
        <v>412765.163573</v>
      </c>
      <c r="KL37" s="144">
        <f>+IFERROR(IF(ISTEXT(KL$5)=FALSE,(INDEX(OSIT!$1:$1048576,MATCH(Ositran!$B37,OSIT!$A:$A,0),MATCH(Ositran!KL$5,OSIT!$1:$1,0))),SUM(JZ37:KK37)),"")</f>
        <v>405835.48684900021</v>
      </c>
      <c r="KM37" s="144">
        <f>+IFERROR(IF(ISTEXT(KM$5)=FALSE,(INDEX(OSIT!$1:$1048576,MATCH(Ositran!$B37,OSIT!$A:$A,0),MATCH(Ositran!KM$5,OSIT!$1:$1,0))),SUM(KA37:KL37)),"")</f>
        <v>407862.63698000001</v>
      </c>
      <c r="KN37" s="144">
        <f>+IFERROR(IF(ISTEXT(KN$5)=FALSE,(INDEX(OSIT!$1:$1048576,MATCH(Ositran!$B37,OSIT!$A:$A,0),MATCH(Ositran!KN$5,OSIT!$1:$1,0))),SUM(KB37:KM37)),"")</f>
        <v>398113.64234700007</v>
      </c>
      <c r="KO37" s="144">
        <f>+IFERROR(IF(ISTEXT(KO$5)=FALSE,(INDEX(OSIT!$1:$1048576,MATCH(Ositran!$B37,OSIT!$A:$A,0),MATCH(Ositran!KO$5,OSIT!$1:$1,0))),SUM(KC37:KN37)),"")</f>
        <v>409868.11408999999</v>
      </c>
      <c r="KP37" s="141">
        <f>+IFERROR(IF(ISTEXT(KP$5)=FALSE,(INDEX(OSIT!$1:$1048576,MATCH(Ositran!$B37,OSIT!$A:$A,0),MATCH(Ositran!KP$5,OSIT!$1:$1,0))),SUM(KD37:KO37)),"")</f>
        <v>4819552.7923030006</v>
      </c>
      <c r="KQ37" s="144">
        <f>+IFERROR(IF(ISTEXT(KQ$5)=FALSE,(INDEX(OSIT!$1:$1048576,MATCH(Ositran!$B37,OSIT!$A:$A,0),MATCH(Ositran!KQ$5,OSIT!$1:$1,0))),SUM(KE37:KP37)),"")</f>
        <v>410402.87439400132</v>
      </c>
      <c r="KR37" s="144">
        <f>+IFERROR(IF(ISTEXT(KR$5)=FALSE,(INDEX(OSIT!$1:$1048576,MATCH(Ositran!$B37,OSIT!$A:$A,0),MATCH(Ositran!KR$5,OSIT!$1:$1,0))),SUM(KF37:KQ37)),"")</f>
        <v>369901.057096</v>
      </c>
      <c r="KS37" s="144">
        <f>+IFERROR(IF(ISTEXT(KS$5)=FALSE,(INDEX(OSIT!$1:$1048576,MATCH(Ositran!$B37,OSIT!$A:$A,0),MATCH(Ositran!KS$5,OSIT!$1:$1,0))),SUM(KG37:KR37)),"")</f>
        <v>420288.54</v>
      </c>
      <c r="KT37" s="144">
        <f>+IFERROR(IF(ISTEXT(KT$5)=FALSE,(INDEX(OSIT!$1:$1048576,MATCH(Ositran!$B37,OSIT!$A:$A,0),MATCH(Ositran!KT$5,OSIT!$1:$1,0))),SUM(KH37:KS37)),"")</f>
        <v>382340.03</v>
      </c>
      <c r="KU37" s="144">
        <f>+IFERROR(IF(ISTEXT(KU$5)=FALSE,(INDEX(OSIT!$1:$1048576,MATCH(Ositran!$B37,OSIT!$A:$A,0),MATCH(Ositran!KU$5,OSIT!$1:$1,0))),SUM(KI37:KT37)),"")</f>
        <v>411820.70842699998</v>
      </c>
      <c r="KV37" s="144">
        <f>+IFERROR(IF(ISTEXT(KV$5)=FALSE,(INDEX(OSIT!$1:$1048576,MATCH(Ositran!$B37,OSIT!$A:$A,0),MATCH(Ositran!KV$5,OSIT!$1:$1,0))),SUM(KJ37:KU37)),"")</f>
        <v>398221.82481199998</v>
      </c>
      <c r="KW37" s="144">
        <f>+IFERROR(IF(ISTEXT(KW$5)=FALSE,(INDEX(OSIT!$1:$1048576,MATCH(Ositran!$B37,OSIT!$A:$A,0),MATCH(Ositran!KW$5,OSIT!$1:$1,0))),SUM(KK37:KV37)),"")</f>
        <v>404333.98412199988</v>
      </c>
      <c r="KX37" s="144">
        <f>+IFERROR(IF(ISTEXT(KX$5)=FALSE,(INDEX(OSIT!$1:$1048576,MATCH(Ositran!$B37,OSIT!$A:$A,0),MATCH(Ositran!KX$5,OSIT!$1:$1,0))),SUM(KL37:KW37)),"")</f>
        <v>412828.57844699989</v>
      </c>
      <c r="KY37" s="144">
        <f>+IFERROR(IF(ISTEXT(KY$5)=FALSE,(INDEX(OSIT!$1:$1048576,MATCH(Ositran!$B37,OSIT!$A:$A,0),MATCH(Ositran!KY$5,OSIT!$1:$1,0))),SUM(KM37:KX37)),"")</f>
        <v>401436.40386100003</v>
      </c>
      <c r="KZ37" s="144">
        <f>+IFERROR(IF(ISTEXT(KZ$5)=FALSE,(INDEX(OSIT!$1:$1048576,MATCH(Ositran!$B37,OSIT!$A:$A,0),MATCH(Ositran!KZ$5,OSIT!$1:$1,0))),SUM(KN37:KY37)),"")</f>
        <v>412712.35495399981</v>
      </c>
      <c r="LA37" s="144">
        <f>+IFERROR(IF(ISTEXT(LA$5)=FALSE,(INDEX(OSIT!$1:$1048576,MATCH(Ositran!$B37,OSIT!$A:$A,0),MATCH(Ositran!LA$5,OSIT!$1:$1,0))),SUM(KO37:KZ37)),"")</f>
        <v>397590.99861299997</v>
      </c>
      <c r="LB37" s="144">
        <f>+IFERROR(IF(ISTEXT(LB$5)=FALSE,(INDEX(OSIT!$1:$1048576,MATCH(Ositran!$B37,OSIT!$A:$A,0),MATCH(Ositran!LB$5,OSIT!$1:$1,0))),SUM(KP37:LA37)),"")</f>
        <v>397363.11365200009</v>
      </c>
      <c r="LC37" s="141">
        <f>+IFERROR(IF(ISTEXT(LC$5)=FALSE,(INDEX(OSIT!$1:$1048576,MATCH(Ositran!$B37,OSIT!$A:$A,0),MATCH(Ositran!LC$5,OSIT!$1:$1,0))),SUM(KQ37:LB37)),"")</f>
        <v>4819240.4683780009</v>
      </c>
      <c r="LD37" s="144">
        <f>+IFERROR(IF(ISTEXT(LD$5)=FALSE,(INDEX(OSIT!$1:$1048576,MATCH(Ositran!$B37,OSIT!$A:$A,0),MATCH(Ositran!LD$5,OSIT!$1:$1,0))),SUM(KR37:LC37)),"")</f>
        <v>406438.64</v>
      </c>
      <c r="LE37" s="144">
        <f>+IFERROR(IF(ISTEXT(LE$5)=FALSE,(INDEX(OSIT!$1:$1048576,MATCH(Ositran!$B37,OSIT!$A:$A,0),MATCH(Ositran!LE$5,OSIT!$1:$1,0))),SUM(KS37:LD37)),"")</f>
        <v>390382.31896200002</v>
      </c>
      <c r="LF37" s="144">
        <f>+IFERROR(IF(ISTEXT(LF$5)=FALSE,(INDEX(OSIT!$1:$1048576,MATCH(Ositran!$B37,OSIT!$A:$A,0),MATCH(Ositran!LF$5,OSIT!$1:$1,0))),SUM(KT37:LE37)),"")</f>
        <v>393826.624098</v>
      </c>
      <c r="LG37" s="144">
        <f>+IFERROR(IF(ISTEXT(LG$5)=FALSE,(INDEX(OSIT!$1:$1048576,MATCH(Ositran!$B37,OSIT!$A:$A,0),MATCH(Ositran!LG$5,OSIT!$1:$1,0))),SUM(KU37:LF37)),"")</f>
        <v>405271.79627799999</v>
      </c>
      <c r="LH37" s="144">
        <f>+IFERROR(IF(ISTEXT(LH$5)=FALSE,(INDEX(OSIT!$1:$1048576,MATCH(Ositran!$B37,OSIT!$A:$A,0),MATCH(Ositran!LH$5,OSIT!$1:$1,0))),SUM(KV37:LG37)),"")</f>
        <v>412878.20775099989</v>
      </c>
      <c r="LI37" s="144">
        <f>+IFERROR(IF(ISTEXT(LI$5)=FALSE,(INDEX(OSIT!$1:$1048576,MATCH(Ositran!$B37,OSIT!$A:$A,0),MATCH(Ositran!LI$5,OSIT!$1:$1,0))),SUM(KW37:LH37)),"")</f>
        <v>383136.786891</v>
      </c>
      <c r="LJ37" s="144">
        <f>+IFERROR(IF(ISTEXT(LJ$5)=FALSE,(INDEX(OSIT!$1:$1048576,MATCH(Ositran!$B37,OSIT!$A:$A,0),MATCH(Ositran!LJ$5,OSIT!$1:$1,0))),SUM(KX37:LI37)),"")</f>
        <v>405092.28034899978</v>
      </c>
      <c r="LK37" s="144">
        <f>+IFERROR(IF(ISTEXT(LK$5)=FALSE,(INDEX(OSIT!$1:$1048576,MATCH(Ositran!$B37,OSIT!$A:$A,0),MATCH(Ositran!LK$5,OSIT!$1:$1,0))),SUM(KY37:LJ37)),"")</f>
        <v>403197.54946800013</v>
      </c>
      <c r="LL37" s="144">
        <f>+IFERROR(IF(ISTEXT(LL$5)=FALSE,(INDEX(OSIT!$1:$1048576,MATCH(Ositran!$B37,OSIT!$A:$A,0),MATCH(Ositran!LL$5,OSIT!$1:$1,0))),SUM(KZ37:LK37)),"")</f>
        <v>398161.58400299988</v>
      </c>
      <c r="LM37" s="144">
        <f>+IFERROR(IF(ISTEXT(LM$5)=FALSE,(INDEX(OSIT!$1:$1048576,MATCH(Ositran!$B37,OSIT!$A:$A,0),MATCH(Ositran!LM$5,OSIT!$1:$1,0))),SUM(LA37:LL37)),"")</f>
        <v>409844.0459059999</v>
      </c>
      <c r="LN37" s="144">
        <f>+IFERROR(IF(ISTEXT(LN$5)=FALSE,(INDEX(OSIT!$1:$1048576,MATCH(Ositran!$B37,OSIT!$A:$A,0),MATCH(Ositran!LN$5,OSIT!$1:$1,0))),SUM(LB37:LM37)),"")</f>
        <v>397456.09637599991</v>
      </c>
      <c r="LO37" s="144">
        <f>+IFERROR(IF(ISTEXT(LO$5)=FALSE,(INDEX(OSIT!$1:$1048576,MATCH(Ositran!$B37,OSIT!$A:$A,0),MATCH(Ositran!LO$5,OSIT!$1:$1,0))),SUM(LC37:LN37)),"")</f>
        <v>399153.82655000011</v>
      </c>
      <c r="LP37" s="141">
        <f>+IFERROR(IF(ISTEXT(LP$5)=FALSE,(INDEX(OSIT!$1:$1048576,MATCH(Ositran!$B37,OSIT!$A:$A,0),MATCH(Ositran!LP$5,OSIT!$1:$1,0))),SUM(LD37:LO37)),"")</f>
        <v>4804839.7566319993</v>
      </c>
      <c r="LQ37" s="144">
        <f>+IFERROR(IF(ISTEXT(LQ$5)=FALSE,(INDEX(OSIT!$1:$1048576,MATCH(Ositran!$B37,OSIT!$A:$A,0),MATCH(Ositran!LQ$5,OSIT!$1:$1,0))),SUM(LE37:LP37)),"")</f>
        <v>413076.47649700032</v>
      </c>
      <c r="LR37" s="144">
        <f>+IFERROR(IF(ISTEXT(LR$5)=FALSE,(INDEX(OSIT!$1:$1048576,MATCH(Ositran!$B37,OSIT!$A:$A,0),MATCH(Ositran!LR$5,OSIT!$1:$1,0))),SUM(LF37:LQ37)),"")</f>
        <v>375874.22708799999</v>
      </c>
      <c r="LS37" s="144">
        <f>+IFERROR(IF(ISTEXT(LS$5)=FALSE,(INDEX(OSIT!$1:$1048576,MATCH(Ositran!$B37,OSIT!$A:$A,0),MATCH(Ositran!LS$5,OSIT!$1:$1,0))),SUM(LG37:LR37)),"")</f>
        <v>413353.59639600018</v>
      </c>
      <c r="LT37" s="144">
        <f>+IFERROR(IF(ISTEXT(LT$5)=FALSE,(INDEX(OSIT!$1:$1048576,MATCH(Ositran!$B37,OSIT!$A:$A,0),MATCH(Ositran!LT$5,OSIT!$1:$1,0))),SUM(LH37:LS37)),"")</f>
        <v>390277.82989599998</v>
      </c>
      <c r="LU37" s="144">
        <f>+IFERROR(IF(ISTEXT(LU$5)=FALSE,(INDEX(OSIT!$1:$1048576,MATCH(Ositran!$B37,OSIT!$A:$A,0),MATCH(Ositran!LU$5,OSIT!$1:$1,0))),SUM(LI37:LT37)),"")</f>
        <v>413229.72671100008</v>
      </c>
      <c r="LV37" s="144">
        <f>+IFERROR(IF(ISTEXT(LV$5)=FALSE,(INDEX(OSIT!$1:$1048576,MATCH(Ositran!$B37,OSIT!$A:$A,0),MATCH(Ositran!LV$5,OSIT!$1:$1,0))),SUM(LJ37:LU37)),"")</f>
        <v>388524.64513800008</v>
      </c>
      <c r="LW37" s="144">
        <f>+IFERROR(IF(ISTEXT(LW$5)=FALSE,(INDEX(OSIT!$1:$1048576,MATCH(Ositran!$B37,OSIT!$A:$A,0),MATCH(Ositran!LW$5,OSIT!$1:$1,0))),SUM(LK37:LV37)),"")</f>
        <v>398010.27236900019</v>
      </c>
      <c r="LX37" s="144">
        <f>+IFERROR(IF(ISTEXT(LX$5)=FALSE,(INDEX(OSIT!$1:$1048576,MATCH(Ositran!$B37,OSIT!$A:$A,0),MATCH(Ositran!LX$5,OSIT!$1:$1,0))),SUM(LL37:LW37)),"")</f>
        <v>399008.28221700032</v>
      </c>
      <c r="LY37" s="144">
        <f>+IFERROR(IF(ISTEXT(LY$5)=FALSE,(INDEX(OSIT!$1:$1048576,MATCH(Ositran!$B37,OSIT!$A:$A,0),MATCH(Ositran!LY$5,OSIT!$1:$1,0))),SUM(LM37:LX37)),"")</f>
        <v>405175.93968400022</v>
      </c>
      <c r="LZ37" s="144">
        <f>+IFERROR(IF(ISTEXT(LZ$5)=FALSE,(INDEX(OSIT!$1:$1048576,MATCH(Ositran!$B37,OSIT!$A:$A,0),MATCH(Ositran!LZ$5,OSIT!$1:$1,0))),SUM(LN37:LY37)),"")</f>
        <v>466571.04567800008</v>
      </c>
      <c r="MA37" s="144">
        <f>+IFERROR(IF(ISTEXT(MA$5)=FALSE,(INDEX(OSIT!$1:$1048576,MATCH(Ositran!$B37,OSIT!$A:$A,0),MATCH(Ositran!MA$5,OSIT!$1:$1,0))),SUM(LO37:LZ37)),"")</f>
        <v>0</v>
      </c>
      <c r="MB37" s="144">
        <f>+IFERROR(IF(ISTEXT(MB$5)=FALSE,(INDEX(OSIT!$1:$1048576,MATCH(Ositran!$B37,OSIT!$A:$A,0),MATCH(Ositran!MB$5,OSIT!$1:$1,0))),SUM(LP37:MA37)),"")</f>
        <v>0</v>
      </c>
      <c r="MC37" s="141">
        <f>+IFERROR(IF(ISTEXT(MC$5)=FALSE,(INDEX(OSIT!$1:$1048576,MATCH(Ositran!$B37,OSIT!$A:$A,0),MATCH(Ositran!MC$5,OSIT!$1:$1,0))),SUM(LQ37:MB37)),"")</f>
        <v>4063102.0416740011</v>
      </c>
      <c r="MD37" s="144" t="str">
        <f>+IFERROR(IF(ISTEXT(MD$5)=FALSE,(INDEX(OSIT!$1:$1048576,MATCH(Ositran!$B37,OSIT!$A:$A,0),MATCH(Ositran!MD$5,OSIT!$1:$1,0))),SUM(LR37:MC37)),"")</f>
        <v/>
      </c>
      <c r="ME37" s="144" t="str">
        <f>+IFERROR(IF(ISTEXT(ME$5)=FALSE,(INDEX(OSIT!$1:$1048576,MATCH(Ositran!$B37,OSIT!$A:$A,0),MATCH(Ositran!ME$5,OSIT!$1:$1,0))),SUM(LS37:MD37)),"")</f>
        <v/>
      </c>
      <c r="MF37" s="144" t="str">
        <f>+IFERROR(IF(ISTEXT(MF$5)=FALSE,(INDEX(OSIT!$1:$1048576,MATCH(Ositran!$B37,OSIT!$A:$A,0),MATCH(Ositran!MF$5,OSIT!$1:$1,0))),SUM(LT37:ME37)),"")</f>
        <v/>
      </c>
      <c r="MG37" s="144" t="str">
        <f>+IFERROR(IF(ISTEXT(MG$5)=FALSE,(INDEX(OSIT!$1:$1048576,MATCH(Ositran!$B37,OSIT!$A:$A,0),MATCH(Ositran!MG$5,OSIT!$1:$1,0))),SUM(LU37:MF37)),"")</f>
        <v/>
      </c>
      <c r="MH37" s="144" t="str">
        <f>+IFERROR(IF(ISTEXT(MH$5)=FALSE,(INDEX(OSIT!$1:$1048576,MATCH(Ositran!$B37,OSIT!$A:$A,0),MATCH(Ositran!MH$5,OSIT!$1:$1,0))),SUM(LV37:MG37)),"")</f>
        <v/>
      </c>
      <c r="MI37" s="144" t="str">
        <f>+IFERROR(IF(ISTEXT(MI$5)=FALSE,(INDEX(OSIT!$1:$1048576,MATCH(Ositran!$B37,OSIT!$A:$A,0),MATCH(Ositran!MI$5,OSIT!$1:$1,0))),SUM(LW37:MH37)),"")</f>
        <v/>
      </c>
      <c r="MJ37" s="144" t="str">
        <f>+IFERROR(IF(ISTEXT(MJ$5)=FALSE,(INDEX(OSIT!$1:$1048576,MATCH(Ositran!$B37,OSIT!$A:$A,0),MATCH(Ositran!MJ$5,OSIT!$1:$1,0))),SUM(LX37:MI37)),"")</f>
        <v/>
      </c>
      <c r="MK37" s="144" t="str">
        <f>+IFERROR(IF(ISTEXT(MK$5)=FALSE,(INDEX(OSIT!$1:$1048576,MATCH(Ositran!$B37,OSIT!$A:$A,0),MATCH(Ositran!MK$5,OSIT!$1:$1,0))),SUM(LY37:MJ37)),"")</f>
        <v/>
      </c>
      <c r="ML37" s="144" t="str">
        <f>+IFERROR(IF(ISTEXT(ML$5)=FALSE,(INDEX(OSIT!$1:$1048576,MATCH(Ositran!$B37,OSIT!$A:$A,0),MATCH(Ositran!ML$5,OSIT!$1:$1,0))),SUM(LZ37:MK37)),"")</f>
        <v/>
      </c>
      <c r="MM37" s="144" t="str">
        <f>+IFERROR(IF(ISTEXT(MM$5)=FALSE,(INDEX(OSIT!$1:$1048576,MATCH(Ositran!$B37,OSIT!$A:$A,0),MATCH(Ositran!MM$5,OSIT!$1:$1,0))),SUM(MA37:ML37)),"")</f>
        <v/>
      </c>
      <c r="MN37" s="144" t="str">
        <f>+IFERROR(IF(ISTEXT(MN$5)=FALSE,(INDEX(OSIT!$1:$1048576,MATCH(Ositran!$B37,OSIT!$A:$A,0),MATCH(Ositran!MN$5,OSIT!$1:$1,0))),SUM(MB37:MM37)),"")</f>
        <v/>
      </c>
      <c r="MO37" s="144" t="str">
        <f>+IFERROR(IF(ISTEXT(MO$5)=FALSE,(INDEX(OSIT!$1:$1048576,MATCH(Ositran!$B37,OSIT!$A:$A,0),MATCH(Ositran!MO$5,OSIT!$1:$1,0))),SUM(MC37:MN37)),"")</f>
        <v/>
      </c>
      <c r="MP37" s="141">
        <f>+IFERROR(IF(ISTEXT(MP$5)=FALSE,(INDEX(OSIT!$1:$1048576,MATCH(Ositran!$B37,OSIT!$A:$A,0),MATCH(Ositran!MP$5,OSIT!$1:$1,0))),SUM(MD37:MO37)),"")</f>
        <v>0</v>
      </c>
    </row>
    <row r="38" spans="2:354">
      <c r="B38" s="53" t="s">
        <v>121</v>
      </c>
      <c r="C38" s="284" t="s">
        <v>122</v>
      </c>
      <c r="D38" s="144"/>
      <c r="E38" s="144"/>
      <c r="F38" s="144"/>
      <c r="G38" s="144"/>
      <c r="H38" s="144"/>
      <c r="I38" s="144"/>
      <c r="J38" s="144"/>
      <c r="K38" s="144"/>
      <c r="L38" s="144"/>
      <c r="M38" s="144"/>
      <c r="N38" s="144"/>
      <c r="O38" s="144"/>
      <c r="P38" s="141"/>
      <c r="Q38" s="144"/>
      <c r="R38" s="144"/>
      <c r="S38" s="144"/>
      <c r="T38" s="144"/>
      <c r="U38" s="144"/>
      <c r="V38" s="144"/>
      <c r="W38" s="144"/>
      <c r="X38" s="144"/>
      <c r="Y38" s="144"/>
      <c r="Z38" s="144"/>
      <c r="AA38" s="144"/>
      <c r="AB38" s="144"/>
      <c r="AC38" s="141"/>
      <c r="AD38" s="144"/>
      <c r="AE38" s="144"/>
      <c r="AF38" s="144"/>
      <c r="AG38" s="144"/>
      <c r="AH38" s="144"/>
      <c r="AI38" s="144"/>
      <c r="AJ38" s="144"/>
      <c r="AK38" s="144"/>
      <c r="AL38" s="144"/>
      <c r="AM38" s="144"/>
      <c r="AN38" s="144"/>
      <c r="AO38" s="144"/>
      <c r="AP38" s="141"/>
      <c r="AQ38" s="144"/>
      <c r="AR38" s="144"/>
      <c r="AS38" s="144"/>
      <c r="AT38" s="144"/>
      <c r="AU38" s="144"/>
      <c r="AV38" s="144"/>
      <c r="AW38" s="144"/>
      <c r="AX38" s="144"/>
      <c r="AY38" s="144"/>
      <c r="AZ38" s="144"/>
      <c r="BA38" s="144"/>
      <c r="BB38" s="144"/>
      <c r="BC38" s="141"/>
      <c r="BD38" s="144"/>
      <c r="BE38" s="144"/>
      <c r="BF38" s="144"/>
      <c r="BG38" s="144"/>
      <c r="BH38" s="144"/>
      <c r="BI38" s="144"/>
      <c r="BJ38" s="144"/>
      <c r="BK38" s="144"/>
      <c r="BL38" s="144"/>
      <c r="BM38" s="144"/>
      <c r="BN38" s="144"/>
      <c r="BO38" s="144"/>
      <c r="BP38" s="141"/>
      <c r="BQ38" s="144"/>
      <c r="BR38" s="144"/>
      <c r="BS38" s="144"/>
      <c r="BT38" s="144"/>
      <c r="BU38" s="144"/>
      <c r="BV38" s="144"/>
      <c r="BW38" s="144"/>
      <c r="BX38" s="144"/>
      <c r="BY38" s="144"/>
      <c r="BZ38" s="144"/>
      <c r="CA38" s="144"/>
      <c r="CB38" s="144"/>
      <c r="CC38" s="141"/>
      <c r="CD38" s="144"/>
      <c r="CE38" s="144"/>
      <c r="CF38" s="144"/>
      <c r="CG38" s="144"/>
      <c r="CH38" s="144"/>
      <c r="CI38" s="144"/>
      <c r="CJ38" s="144"/>
      <c r="CK38" s="144"/>
      <c r="CL38" s="144"/>
      <c r="CM38" s="144"/>
      <c r="CN38" s="144"/>
      <c r="CO38" s="144"/>
      <c r="CP38" s="141"/>
      <c r="CQ38" s="144"/>
      <c r="CR38" s="144"/>
      <c r="CS38" s="144"/>
      <c r="CT38" s="144"/>
      <c r="CU38" s="144"/>
      <c r="CV38" s="144"/>
      <c r="CW38" s="144"/>
      <c r="CX38" s="144"/>
      <c r="CY38" s="144"/>
      <c r="CZ38" s="144"/>
      <c r="DA38" s="144"/>
      <c r="DB38" s="144"/>
      <c r="DC38" s="141"/>
      <c r="DD38" s="144"/>
      <c r="DE38" s="144"/>
      <c r="DF38" s="144"/>
      <c r="DG38" s="144"/>
      <c r="DH38" s="144"/>
      <c r="DI38" s="144"/>
      <c r="DJ38" s="144"/>
      <c r="DK38" s="144"/>
      <c r="DL38" s="144"/>
      <c r="DM38" s="144"/>
      <c r="DN38" s="144"/>
      <c r="DO38" s="144"/>
      <c r="DP38" s="141"/>
      <c r="DQ38" s="144"/>
      <c r="DR38" s="144"/>
      <c r="DS38" s="144"/>
      <c r="DT38" s="144"/>
      <c r="DU38" s="144"/>
      <c r="DV38" s="144"/>
      <c r="DW38" s="144"/>
      <c r="DX38" s="144"/>
      <c r="DY38" s="144"/>
      <c r="DZ38" s="144"/>
      <c r="EA38" s="144"/>
      <c r="EB38" s="144"/>
      <c r="EC38" s="141"/>
      <c r="ED38" s="144"/>
      <c r="EE38" s="144"/>
      <c r="EF38" s="144"/>
      <c r="EG38" s="144"/>
      <c r="EH38" s="144"/>
      <c r="EI38" s="144"/>
      <c r="EJ38" s="144"/>
      <c r="EK38" s="144"/>
      <c r="EL38" s="144"/>
      <c r="EM38" s="144"/>
      <c r="EN38" s="144"/>
      <c r="EO38" s="144"/>
      <c r="EP38" s="141"/>
      <c r="EQ38" s="144"/>
      <c r="ER38" s="144"/>
      <c r="ES38" s="144"/>
      <c r="ET38" s="144"/>
      <c r="EU38" s="144"/>
      <c r="EV38" s="144"/>
      <c r="EW38" s="144"/>
      <c r="EX38" s="144"/>
      <c r="EY38" s="144"/>
      <c r="EZ38" s="144"/>
      <c r="FA38" s="144"/>
      <c r="FB38" s="144"/>
      <c r="FC38" s="141"/>
      <c r="FD38" s="144"/>
      <c r="FE38" s="144"/>
      <c r="FF38" s="144"/>
      <c r="FG38" s="144"/>
      <c r="FH38" s="144"/>
      <c r="FI38" s="144"/>
      <c r="FJ38" s="144"/>
      <c r="FK38" s="144"/>
      <c r="FL38" s="144"/>
      <c r="FM38" s="144"/>
      <c r="FN38" s="144"/>
      <c r="FO38" s="144"/>
      <c r="FP38" s="141"/>
      <c r="FQ38" s="144"/>
      <c r="FR38" s="144"/>
      <c r="FS38" s="144"/>
      <c r="FT38" s="144"/>
      <c r="FU38" s="144"/>
      <c r="FV38" s="144"/>
      <c r="FW38" s="144"/>
      <c r="FX38" s="144"/>
      <c r="FY38" s="144"/>
      <c r="FZ38" s="144">
        <v>7092</v>
      </c>
      <c r="GA38" s="144">
        <v>6845</v>
      </c>
      <c r="GB38" s="144">
        <v>6994</v>
      </c>
      <c r="GC38" s="141"/>
      <c r="GD38" s="144">
        <v>7091</v>
      </c>
      <c r="GE38" s="144">
        <v>6460</v>
      </c>
      <c r="GF38" s="144">
        <v>7091</v>
      </c>
      <c r="GG38" s="144">
        <v>6740</v>
      </c>
      <c r="GH38" s="144">
        <v>7091</v>
      </c>
      <c r="GI38" s="144">
        <v>6846</v>
      </c>
      <c r="GJ38" s="144">
        <v>6932</v>
      </c>
      <c r="GK38" s="144">
        <v>6764</v>
      </c>
      <c r="GL38" s="144">
        <v>6784</v>
      </c>
      <c r="GM38" s="144">
        <v>7292</v>
      </c>
      <c r="GN38" s="144">
        <v>6953</v>
      </c>
      <c r="GO38" s="144">
        <v>7813</v>
      </c>
      <c r="GP38" s="141"/>
      <c r="GQ38" s="144">
        <v>7134</v>
      </c>
      <c r="GR38" s="144">
        <v>6571</v>
      </c>
      <c r="GS38" s="144">
        <v>7249</v>
      </c>
      <c r="GT38" s="144">
        <v>6981</v>
      </c>
      <c r="GU38" s="144">
        <v>7325</v>
      </c>
      <c r="GV38" s="144">
        <v>7167</v>
      </c>
      <c r="GW38" s="144">
        <v>7270</v>
      </c>
      <c r="GX38" s="144">
        <v>7427</v>
      </c>
      <c r="GY38" s="144">
        <v>7282</v>
      </c>
      <c r="GZ38" s="144">
        <v>7423</v>
      </c>
      <c r="HA38" s="144">
        <v>7180</v>
      </c>
      <c r="HB38" s="144">
        <v>7889</v>
      </c>
      <c r="HC38" s="141"/>
      <c r="HD38" s="144">
        <v>7310</v>
      </c>
      <c r="HE38" s="144">
        <v>7024</v>
      </c>
      <c r="HF38" s="144">
        <v>7370</v>
      </c>
      <c r="HG38" s="144">
        <v>7332</v>
      </c>
      <c r="HH38" s="144">
        <v>7440</v>
      </c>
      <c r="HI38" s="144">
        <v>7178</v>
      </c>
      <c r="HJ38" s="144">
        <v>7240</v>
      </c>
      <c r="HK38" s="144">
        <v>7440</v>
      </c>
      <c r="HL38" s="144">
        <v>7440</v>
      </c>
      <c r="HM38" s="144">
        <v>7370</v>
      </c>
      <c r="HN38" s="144">
        <v>7172</v>
      </c>
      <c r="HO38" s="144"/>
      <c r="HP38" s="141"/>
      <c r="HQ38" s="144"/>
      <c r="HR38" s="144"/>
      <c r="HS38" s="144"/>
      <c r="HT38" s="144"/>
      <c r="HU38" s="144"/>
      <c r="HV38" s="144"/>
      <c r="HW38" s="144"/>
      <c r="HX38" s="144"/>
      <c r="HY38" s="144"/>
      <c r="HZ38" s="144"/>
      <c r="IA38" s="144"/>
      <c r="IB38" s="144"/>
      <c r="IC38" s="141"/>
      <c r="ID38" s="144"/>
      <c r="IE38" s="144"/>
      <c r="IF38" s="144"/>
      <c r="IG38" s="144"/>
      <c r="IH38" s="144"/>
      <c r="II38" s="144"/>
      <c r="IJ38" s="144"/>
      <c r="IK38" s="144"/>
      <c r="IL38" s="144"/>
      <c r="IM38" s="144"/>
      <c r="IN38" s="144"/>
      <c r="IO38" s="144"/>
      <c r="IP38" s="141"/>
      <c r="IQ38" s="144">
        <f>+IFERROR(IF(ISTEXT(IQ$5)=FALSE,(INDEX(OSIT!$1:$1048576,MATCH(Ositran!$B38,OSIT!$A:$A,0),MATCH(Ositran!IQ$5,OSIT!$1:$1,0))),SUM(IJ38:IP38)),"")</f>
        <v>0</v>
      </c>
      <c r="IR38" s="144">
        <f>+IFERROR(IF(ISTEXT(IR$5)=FALSE,(INDEX(OSIT!$1:$1048576,MATCH(Ositran!$B38,OSIT!$A:$A,0),MATCH(Ositran!IR$5,OSIT!$1:$1,0))),SUM(IK38:IQ38)),"")</f>
        <v>0</v>
      </c>
      <c r="IS38" s="144">
        <f>+IFERROR(IF(ISTEXT(IS$5)=FALSE,(INDEX(OSIT!$1:$1048576,MATCH(Ositran!$B38,OSIT!$A:$A,0),MATCH(Ositran!IS$5,OSIT!$1:$1,0))),SUM(IL38:IR38)),"")</f>
        <v>0</v>
      </c>
      <c r="IT38" s="144">
        <f>+IFERROR(IF(ISTEXT(IT$5)=FALSE,(INDEX(OSIT!$1:$1048576,MATCH(Ositran!$B38,OSIT!$A:$A,0),MATCH(Ositran!IT$5,OSIT!$1:$1,0))),SUM(IM38:IS38)),"")</f>
        <v>0</v>
      </c>
      <c r="IU38" s="144">
        <f>+IFERROR(IF(ISTEXT(IU$5)=FALSE,(INDEX(OSIT!$1:$1048576,MATCH(Ositran!$B38,OSIT!$A:$A,0),MATCH(Ositran!IU$5,OSIT!$1:$1,0))),SUM(IN38:IT38)),"")</f>
        <v>0</v>
      </c>
      <c r="IV38" s="144">
        <f>+IFERROR(IF(ISTEXT(IV$5)=FALSE,(INDEX(OSIT!$1:$1048576,MATCH(Ositran!$B38,OSIT!$A:$A,0),MATCH(Ositran!IV$5,OSIT!$1:$1,0))),SUM(IO38:IU38)),"")</f>
        <v>0</v>
      </c>
      <c r="IW38" s="144">
        <f>+IFERROR(IF(ISTEXT(IW$5)=FALSE,(INDEX(OSIT!$1:$1048576,MATCH(Ositran!$B38,OSIT!$A:$A,0),MATCH(Ositran!IW$5,OSIT!$1:$1,0))),SUM(IP38:IV38)),"")</f>
        <v>0</v>
      </c>
      <c r="IX38" s="144">
        <f>+IFERROR(IF(ISTEXT(IX$5)=FALSE,(INDEX(OSIT!$1:$1048576,MATCH(Ositran!$B38,OSIT!$A:$A,0),MATCH(Ositran!IX$5,OSIT!$1:$1,0))),SUM(IP38:IW38)),"")</f>
        <v>0</v>
      </c>
      <c r="IY38" s="144">
        <f>+IFERROR(IF(ISTEXT(IY$5)=FALSE,(INDEX(OSIT!$1:$1048576,MATCH(Ositran!$B38,OSIT!$A:$A,0),MATCH(Ositran!IY$5,OSIT!$1:$1,0))),SUM(IP38:IX38)),"")</f>
        <v>0</v>
      </c>
      <c r="IZ38" s="144">
        <f>+IFERROR(IF(ISTEXT(IZ$5)=FALSE,(INDEX(OSIT!$1:$1048576,MATCH(Ositran!$B38,OSIT!$A:$A,0),MATCH(Ositran!IZ$5,OSIT!$1:$1,0))),SUM(IP38:IY38)),"")</f>
        <v>0</v>
      </c>
      <c r="JA38" s="144">
        <f>+IFERROR(IF(ISTEXT(JA$5)=FALSE,(INDEX(OSIT!$1:$1048576,MATCH(Ositran!$B38,OSIT!$A:$A,0),MATCH(Ositran!JA$5,OSIT!$1:$1,0))),SUM(IP38:IZ38)),"")</f>
        <v>0</v>
      </c>
      <c r="JB38" s="144">
        <f>+IFERROR(IF(ISTEXT(JB$5)=FALSE,(INDEX(OSIT!$1:$1048576,MATCH(Ositran!$B38,OSIT!$A:$A,0),MATCH(Ositran!JB$5,OSIT!$1:$1,0))),SUM(IP38:JA38)),"")</f>
        <v>0</v>
      </c>
      <c r="JC38" s="141">
        <f>+IFERROR(IF(ISTEXT(JC$5)=FALSE,(INDEX(OSIT!$1:$1048576,MATCH(Ositran!$B38,OSIT!$A:$A,0),MATCH(Ositran!JC$5,OSIT!$1:$1,0))),SUM(IQ38:JB38)),"")</f>
        <v>0</v>
      </c>
      <c r="JD38" s="144">
        <f>+IFERROR(IF(ISTEXT(JD$5)=FALSE,(INDEX(OSIT!$1:$1048576,MATCH(Ositran!$B38,OSIT!$A:$A,0),MATCH(Ositran!JD$5,OSIT!$1:$1,0))),SUM(IR38:JC38)),"")</f>
        <v>415893.06737399998</v>
      </c>
      <c r="JE38" s="144">
        <f>+IFERROR(IF(ISTEXT(JE$5)=FALSE,(INDEX(OSIT!$1:$1048576,MATCH(Ositran!$B38,OSIT!$A:$A,0),MATCH(Ositran!JE$5,OSIT!$1:$1,0))),SUM(IS38:JD38)),"")</f>
        <v>393100.77564599999</v>
      </c>
      <c r="JF38" s="144">
        <f>+IFERROR(IF(ISTEXT(JF$5)=FALSE,(INDEX(OSIT!$1:$1048576,MATCH(Ositran!$B38,OSIT!$A:$A,0),MATCH(Ositran!JF$5,OSIT!$1:$1,0))),SUM(IT38:JE38)),"")</f>
        <v>415893.06737399998</v>
      </c>
      <c r="JG38" s="144">
        <f>+IFERROR(IF(ISTEXT(JG$5)=FALSE,(INDEX(OSIT!$1:$1048576,MATCH(Ositran!$B38,OSIT!$A:$A,0),MATCH(Ositran!JG$5,OSIT!$1:$1,0))),SUM(IU38:JF38)),"")</f>
        <v>393432.05895600002</v>
      </c>
      <c r="JH38" s="144">
        <f>+IFERROR(IF(ISTEXT(JH$5)=FALSE,(INDEX(OSIT!$1:$1048576,MATCH(Ositran!$B38,OSIT!$A:$A,0),MATCH(Ositran!JH$5,OSIT!$1:$1,0))),SUM(IV38:JG38)),"")</f>
        <v>407279.70131400001</v>
      </c>
      <c r="JI38" s="144">
        <f>+IFERROR(IF(ISTEXT(JI$5)=FALSE,(INDEX(OSIT!$1:$1048576,MATCH(Ositran!$B38,OSIT!$A:$A,0),MATCH(Ositran!JI$5,OSIT!$1:$1,0))),SUM(IW38:JH38)),"")</f>
        <v>398335.05194400001</v>
      </c>
      <c r="JJ38" s="144">
        <f>+IFERROR(IF(ISTEXT(JJ$5)=FALSE,(INDEX(OSIT!$1:$1048576,MATCH(Ositran!$B38,OSIT!$A:$A,0),MATCH(Ositran!JJ$5,OSIT!$1:$1,0))),SUM(IX38:JI38)),"")</f>
        <v>405424.51477800001</v>
      </c>
      <c r="JK38" s="144">
        <f>+IFERROR(IF(ISTEXT(JK$5)=FALSE,(INDEX(OSIT!$1:$1048576,MATCH(Ositran!$B38,OSIT!$A:$A,0),MATCH(Ositran!JK$5,OSIT!$1:$1,0))),SUM(IY38:JJ38)),"")</f>
        <v>412182.69430199999</v>
      </c>
      <c r="JL38" s="144">
        <f>+IFERROR(IF(ISTEXT(JL$5)=FALSE,(INDEX(OSIT!$1:$1048576,MATCH(Ositran!$B38,OSIT!$A:$A,0),MATCH(Ositran!JL$5,OSIT!$1:$1,0))),SUM(IZ38:JK38)),"")</f>
        <v>405888.31141199998</v>
      </c>
      <c r="JM38" s="144">
        <f>+IFERROR(IF(ISTEXT(JM$5)=FALSE,(INDEX(OSIT!$1:$1048576,MATCH(Ositran!$B38,OSIT!$A:$A,0),MATCH(Ositran!JM$5,OSIT!$1:$1,0))),SUM(JA38:JL38)),"")</f>
        <v>412182.69430199999</v>
      </c>
      <c r="JN38" s="144">
        <f>+IFERROR(IF(ISTEXT(JN$5)=FALSE,(INDEX(OSIT!$1:$1048576,MATCH(Ositran!$B38,OSIT!$A:$A,0),MATCH(Ositran!JN$5,OSIT!$1:$1,0))),SUM(JB38:JM38)),"")</f>
        <v>398335.05194400001</v>
      </c>
      <c r="JO38" s="144">
        <f>+IFERROR(IF(ISTEXT(JO$5)=FALSE,(INDEX(OSIT!$1:$1048576,MATCH(Ositran!$B38,OSIT!$A:$A,0),MATCH(Ositran!JO$5,OSIT!$1:$1,0))),SUM(JC38:JN38)),"")</f>
        <v>397848.32455800008</v>
      </c>
      <c r="JP38" s="141">
        <f>+IFERROR(IF(ISTEXT(JP$5)=FALSE,(INDEX(OSIT!$1:$1048576,MATCH(Ositran!$B38,OSIT!$A:$A,0),MATCH(Ositran!JP$5,OSIT!$1:$1,0))),SUM(JD38:JO38)),"")</f>
        <v>4855795.3139040004</v>
      </c>
      <c r="JQ38" s="144">
        <f>+IFERROR(IF(ISTEXT(JQ$5)=FALSE,(INDEX(OSIT!$1:$1048576,MATCH(Ositran!$B38,OSIT!$A:$A,0),MATCH(Ositran!JQ$5,OSIT!$1:$1,0))),SUM(JE38:JP38)),"")</f>
        <v>0</v>
      </c>
      <c r="JR38" s="144">
        <f>+IFERROR(IF(ISTEXT(JR$5)=FALSE,(INDEX(OSIT!$1:$1048576,MATCH(Ositran!$B38,OSIT!$A:$A,0),MATCH(Ositran!JR$5,OSIT!$1:$1,0))),SUM(JF38:JQ38)),"")</f>
        <v>0</v>
      </c>
      <c r="JS38" s="144">
        <f>+IFERROR(IF(ISTEXT(JS$5)=FALSE,(INDEX(OSIT!$1:$1048576,MATCH(Ositran!$B38,OSIT!$A:$A,0),MATCH(Ositran!JS$5,OSIT!$1:$1,0))),SUM(JG38:JR38)),"")</f>
        <v>0</v>
      </c>
      <c r="JT38" s="144">
        <f>+IFERROR(IF(ISTEXT(JT$5)=FALSE,(INDEX(OSIT!$1:$1048576,MATCH(Ositran!$B38,OSIT!$A:$A,0),MATCH(Ositran!JT$5,OSIT!$1:$1,0))),SUM(JH38:JS38)),"")</f>
        <v>0</v>
      </c>
      <c r="JU38" s="144">
        <f>+IFERROR(IF(ISTEXT(JU$5)=FALSE,(INDEX(OSIT!$1:$1048576,MATCH(Ositran!$B38,OSIT!$A:$A,0),MATCH(Ositran!JU$5,OSIT!$1:$1,0))),SUM(JI38:JT38)),"")</f>
        <v>0</v>
      </c>
      <c r="JV38" s="144">
        <f>+IFERROR(IF(ISTEXT(JV$5)=FALSE,(INDEX(OSIT!$1:$1048576,MATCH(Ositran!$B38,OSIT!$A:$A,0),MATCH(Ositran!JV$5,OSIT!$1:$1,0))),SUM(JJ38:JU38)),"")</f>
        <v>0</v>
      </c>
      <c r="JW38" s="144">
        <f>+IFERROR(IF(ISTEXT(JW$5)=FALSE,(INDEX(OSIT!$1:$1048576,MATCH(Ositran!$B38,OSIT!$A:$A,0),MATCH(Ositran!JW$5,OSIT!$1:$1,0))),SUM(JK38:JV38)),"")</f>
        <v>0</v>
      </c>
      <c r="JX38" s="144">
        <f>+IFERROR(IF(ISTEXT(JX$5)=FALSE,(INDEX(OSIT!$1:$1048576,MATCH(Ositran!$B38,OSIT!$A:$A,0),MATCH(Ositran!JX$5,OSIT!$1:$1,0))),SUM(JL38:JW38)),"")</f>
        <v>0</v>
      </c>
      <c r="JY38" s="144">
        <f>+IFERROR(IF(ISTEXT(JY$5)=FALSE,(INDEX(OSIT!$1:$1048576,MATCH(Ositran!$B38,OSIT!$A:$A,0),MATCH(Ositran!JY$5,OSIT!$1:$1,0))),SUM(JM38:JX38)),"")</f>
        <v>0</v>
      </c>
      <c r="JZ38" s="144">
        <f>+IFERROR(IF(ISTEXT(JZ$5)=FALSE,(INDEX(OSIT!$1:$1048576,MATCH(Ositran!$B38,OSIT!$A:$A,0),MATCH(Ositran!JZ$5,OSIT!$1:$1,0))),SUM(JN38:JY38)),"")</f>
        <v>0</v>
      </c>
      <c r="KA38" s="144">
        <f>+IFERROR(IF(ISTEXT(KA$5)=FALSE,(INDEX(OSIT!$1:$1048576,MATCH(Ositran!$B38,OSIT!$A:$A,0),MATCH(Ositran!KA$5,OSIT!$1:$1,0))),SUM(JO38:JZ38)),"")</f>
        <v>0</v>
      </c>
      <c r="KB38" s="144">
        <f>+IFERROR(IF(ISTEXT(KB$5)=FALSE,(INDEX(OSIT!$1:$1048576,MATCH(Ositran!$B38,OSIT!$A:$A,0),MATCH(Ositran!KB$5,OSIT!$1:$1,0))),SUM(JP38:KA38)),"")</f>
        <v>0</v>
      </c>
      <c r="KC38" s="141">
        <f>+IFERROR(IF(ISTEXT(KC$5)=FALSE,(INDEX(OSIT!$1:$1048576,MATCH(Ositran!$B38,OSIT!$A:$A,0),MATCH(Ositran!KC$5,OSIT!$1:$1,0))),SUM(JQ38:KB38)),"")</f>
        <v>0</v>
      </c>
      <c r="KD38" s="144">
        <f>+IFERROR(IF(ISTEXT(KD$5)=FALSE,(INDEX(OSIT!$1:$1048576,MATCH(Ositran!$B38,OSIT!$A:$A,0),MATCH(Ositran!KD$5,OSIT!$1:$1,0))),SUM(JR38:KC38)),"")</f>
        <v>0</v>
      </c>
      <c r="KE38" s="144">
        <f>+IFERROR(IF(ISTEXT(KE$5)=FALSE,(INDEX(OSIT!$1:$1048576,MATCH(Ositran!$B38,OSIT!$A:$A,0),MATCH(Ositran!KE$5,OSIT!$1:$1,0))),SUM(JS38:KD38)),"")</f>
        <v>0</v>
      </c>
      <c r="KF38" s="144">
        <f>+IFERROR(IF(ISTEXT(KF$5)=FALSE,(INDEX(OSIT!$1:$1048576,MATCH(Ositran!$B38,OSIT!$A:$A,0),MATCH(Ositran!KF$5,OSIT!$1:$1,0))),SUM(JT38:KE38)),"")</f>
        <v>0</v>
      </c>
      <c r="KG38" s="144">
        <f>+IFERROR(IF(ISTEXT(KG$5)=FALSE,(INDEX(OSIT!$1:$1048576,MATCH(Ositran!$B38,OSIT!$A:$A,0),MATCH(Ositran!KG$5,OSIT!$1:$1,0))),SUM(JU38:KF38)),"")</f>
        <v>0</v>
      </c>
      <c r="KH38" s="144">
        <f>+IFERROR(IF(ISTEXT(KH$5)=FALSE,(INDEX(OSIT!$1:$1048576,MATCH(Ositran!$B38,OSIT!$A:$A,0),MATCH(Ositran!KH$5,OSIT!$1:$1,0))),SUM(JV38:KG38)),"")</f>
        <v>0</v>
      </c>
      <c r="KI38" s="144">
        <f>+IFERROR(IF(ISTEXT(KI$5)=FALSE,(INDEX(OSIT!$1:$1048576,MATCH(Ositran!$B38,OSIT!$A:$A,0),MATCH(Ositran!KI$5,OSIT!$1:$1,0))),SUM(JW38:KH38)),"")</f>
        <v>0</v>
      </c>
      <c r="KJ38" s="144">
        <f>+IFERROR(IF(ISTEXT(KJ$5)=FALSE,(INDEX(OSIT!$1:$1048576,MATCH(Ositran!$B38,OSIT!$A:$A,0),MATCH(Ositran!KJ$5,OSIT!$1:$1,0))),SUM(JX38:KI38)),"")</f>
        <v>0</v>
      </c>
      <c r="KK38" s="144">
        <f>+IFERROR(IF(ISTEXT(KK$5)=FALSE,(INDEX(OSIT!$1:$1048576,MATCH(Ositran!$B38,OSIT!$A:$A,0),MATCH(Ositran!KK$5,OSIT!$1:$1,0))),SUM(JY38:KJ38)),"")</f>
        <v>0</v>
      </c>
      <c r="KL38" s="144">
        <f>+IFERROR(IF(ISTEXT(KL$5)=FALSE,(INDEX(OSIT!$1:$1048576,MATCH(Ositran!$B38,OSIT!$A:$A,0),MATCH(Ositran!KL$5,OSIT!$1:$1,0))),SUM(JZ38:KK38)),"")</f>
        <v>0</v>
      </c>
      <c r="KM38" s="144">
        <f>+IFERROR(IF(ISTEXT(KM$5)=FALSE,(INDEX(OSIT!$1:$1048576,MATCH(Ositran!$B38,OSIT!$A:$A,0),MATCH(Ositran!KM$5,OSIT!$1:$1,0))),SUM(KA38:KL38)),"")</f>
        <v>0</v>
      </c>
      <c r="KN38" s="144">
        <f>+IFERROR(IF(ISTEXT(KN$5)=FALSE,(INDEX(OSIT!$1:$1048576,MATCH(Ositran!$B38,OSIT!$A:$A,0),MATCH(Ositran!KN$5,OSIT!$1:$1,0))),SUM(KB38:KM38)),"")</f>
        <v>0</v>
      </c>
      <c r="KO38" s="144">
        <f>+IFERROR(IF(ISTEXT(KO$5)=FALSE,(INDEX(OSIT!$1:$1048576,MATCH(Ositran!$B38,OSIT!$A:$A,0),MATCH(Ositran!KO$5,OSIT!$1:$1,0))),SUM(KC38:KN38)),"")</f>
        <v>0</v>
      </c>
      <c r="KP38" s="141">
        <f>+IFERROR(IF(ISTEXT(KP$5)=FALSE,(INDEX(OSIT!$1:$1048576,MATCH(Ositran!$B38,OSIT!$A:$A,0),MATCH(Ositran!KP$5,OSIT!$1:$1,0))),SUM(KD38:KO38)),"")</f>
        <v>0</v>
      </c>
      <c r="KQ38" s="144">
        <f>+IFERROR(IF(ISTEXT(KQ$5)=FALSE,(INDEX(OSIT!$1:$1048576,MATCH(Ositran!$B38,OSIT!$A:$A,0),MATCH(Ositran!KQ$5,OSIT!$1:$1,0))),SUM(KE38:KP38)),"")</f>
        <v>0</v>
      </c>
      <c r="KR38" s="144">
        <f>+IFERROR(IF(ISTEXT(KR$5)=FALSE,(INDEX(OSIT!$1:$1048576,MATCH(Ositran!$B38,OSIT!$A:$A,0),MATCH(Ositran!KR$5,OSIT!$1:$1,0))),SUM(KF38:KQ38)),"")</f>
        <v>0</v>
      </c>
      <c r="KS38" s="144">
        <f>+IFERROR(IF(ISTEXT(KS$5)=FALSE,(INDEX(OSIT!$1:$1048576,MATCH(Ositran!$B38,OSIT!$A:$A,0),MATCH(Ositran!KS$5,OSIT!$1:$1,0))),SUM(KG38:KR38)),"")</f>
        <v>0</v>
      </c>
      <c r="KT38" s="144">
        <f>+IFERROR(IF(ISTEXT(KT$5)=FALSE,(INDEX(OSIT!$1:$1048576,MATCH(Ositran!$B38,OSIT!$A:$A,0),MATCH(Ositran!KT$5,OSIT!$1:$1,0))),SUM(KH38:KS38)),"")</f>
        <v>0</v>
      </c>
      <c r="KU38" s="144">
        <f>+IFERROR(IF(ISTEXT(KU$5)=FALSE,(INDEX(OSIT!$1:$1048576,MATCH(Ositran!$B38,OSIT!$A:$A,0),MATCH(Ositran!KU$5,OSIT!$1:$1,0))),SUM(KI38:KT38)),"")</f>
        <v>0</v>
      </c>
      <c r="KV38" s="144">
        <f>+IFERROR(IF(ISTEXT(KV$5)=FALSE,(INDEX(OSIT!$1:$1048576,MATCH(Ositran!$B38,OSIT!$A:$A,0),MATCH(Ositran!KV$5,OSIT!$1:$1,0))),SUM(KJ38:KU38)),"")</f>
        <v>0</v>
      </c>
      <c r="KW38" s="144">
        <f>+IFERROR(IF(ISTEXT(KW$5)=FALSE,(INDEX(OSIT!$1:$1048576,MATCH(Ositran!$B38,OSIT!$A:$A,0),MATCH(Ositran!KW$5,OSIT!$1:$1,0))),SUM(KK38:KV38)),"")</f>
        <v>0</v>
      </c>
      <c r="KX38" s="144">
        <f>+IFERROR(IF(ISTEXT(KX$5)=FALSE,(INDEX(OSIT!$1:$1048576,MATCH(Ositran!$B38,OSIT!$A:$A,0),MATCH(Ositran!KX$5,OSIT!$1:$1,0))),SUM(KL38:KW38)),"")</f>
        <v>0</v>
      </c>
      <c r="KY38" s="144">
        <f>+IFERROR(IF(ISTEXT(KY$5)=FALSE,(INDEX(OSIT!$1:$1048576,MATCH(Ositran!$B38,OSIT!$A:$A,0),MATCH(Ositran!KY$5,OSIT!$1:$1,0))),SUM(KM38:KX38)),"")</f>
        <v>0</v>
      </c>
      <c r="KZ38" s="144">
        <f>+IFERROR(IF(ISTEXT(KZ$5)=FALSE,(INDEX(OSIT!$1:$1048576,MATCH(Ositran!$B38,OSIT!$A:$A,0),MATCH(Ositran!KZ$5,OSIT!$1:$1,0))),SUM(KN38:KY38)),"")</f>
        <v>0</v>
      </c>
      <c r="LA38" s="144">
        <f>+IFERROR(IF(ISTEXT(LA$5)=FALSE,(INDEX(OSIT!$1:$1048576,MATCH(Ositran!$B38,OSIT!$A:$A,0),MATCH(Ositran!LA$5,OSIT!$1:$1,0))),SUM(KO38:KZ38)),"")</f>
        <v>0</v>
      </c>
      <c r="LB38" s="144">
        <f>+IFERROR(IF(ISTEXT(LB$5)=FALSE,(INDEX(OSIT!$1:$1048576,MATCH(Ositran!$B38,OSIT!$A:$A,0),MATCH(Ositran!LB$5,OSIT!$1:$1,0))),SUM(KP38:LA38)),"")</f>
        <v>0</v>
      </c>
      <c r="LC38" s="141">
        <f>+IFERROR(IF(ISTEXT(LC$5)=FALSE,(INDEX(OSIT!$1:$1048576,MATCH(Ositran!$B38,OSIT!$A:$A,0),MATCH(Ositran!LC$5,OSIT!$1:$1,0))),SUM(KQ38:LB38)),"")</f>
        <v>0</v>
      </c>
      <c r="LD38" s="144">
        <f>+IFERROR(IF(ISTEXT(LD$5)=FALSE,(INDEX(OSIT!$1:$1048576,MATCH(Ositran!$B38,OSIT!$A:$A,0),MATCH(Ositran!LD$5,OSIT!$1:$1,0))),SUM(KR38:LC38)),"")</f>
        <v>0</v>
      </c>
      <c r="LE38" s="144">
        <f>+IFERROR(IF(ISTEXT(LE$5)=FALSE,(INDEX(OSIT!$1:$1048576,MATCH(Ositran!$B38,OSIT!$A:$A,0),MATCH(Ositran!LE$5,OSIT!$1:$1,0))),SUM(KS38:LD38)),"")</f>
        <v>0</v>
      </c>
      <c r="LF38" s="144">
        <f>+IFERROR(IF(ISTEXT(LF$5)=FALSE,(INDEX(OSIT!$1:$1048576,MATCH(Ositran!$B38,OSIT!$A:$A,0),MATCH(Ositran!LF$5,OSIT!$1:$1,0))),SUM(KT38:LE38)),"")</f>
        <v>0</v>
      </c>
      <c r="LG38" s="144">
        <f>+IFERROR(IF(ISTEXT(LG$5)=FALSE,(INDEX(OSIT!$1:$1048576,MATCH(Ositran!$B38,OSIT!$A:$A,0),MATCH(Ositran!LG$5,OSIT!$1:$1,0))),SUM(KU38:LF38)),"")</f>
        <v>0</v>
      </c>
      <c r="LH38" s="144">
        <f>+IFERROR(IF(ISTEXT(LH$5)=FALSE,(INDEX(OSIT!$1:$1048576,MATCH(Ositran!$B38,OSIT!$A:$A,0),MATCH(Ositran!LH$5,OSIT!$1:$1,0))),SUM(KV38:LG38)),"")</f>
        <v>0</v>
      </c>
      <c r="LI38" s="144">
        <f>+IFERROR(IF(ISTEXT(LI$5)=FALSE,(INDEX(OSIT!$1:$1048576,MATCH(Ositran!$B38,OSIT!$A:$A,0),MATCH(Ositran!LI$5,OSIT!$1:$1,0))),SUM(KW38:LH38)),"")</f>
        <v>0</v>
      </c>
      <c r="LJ38" s="144">
        <f>+IFERROR(IF(ISTEXT(LJ$5)=FALSE,(INDEX(OSIT!$1:$1048576,MATCH(Ositran!$B38,OSIT!$A:$A,0),MATCH(Ositran!LJ$5,OSIT!$1:$1,0))),SUM(KX38:LI38)),"")</f>
        <v>0</v>
      </c>
      <c r="LK38" s="144">
        <f>+IFERROR(IF(ISTEXT(LK$5)=FALSE,(INDEX(OSIT!$1:$1048576,MATCH(Ositran!$B38,OSIT!$A:$A,0),MATCH(Ositran!LK$5,OSIT!$1:$1,0))),SUM(KY38:LJ38)),"")</f>
        <v>0</v>
      </c>
      <c r="LL38" s="144">
        <f>+IFERROR(IF(ISTEXT(LL$5)=FALSE,(INDEX(OSIT!$1:$1048576,MATCH(Ositran!$B38,OSIT!$A:$A,0),MATCH(Ositran!LL$5,OSIT!$1:$1,0))),SUM(KZ38:LK38)),"")</f>
        <v>0</v>
      </c>
      <c r="LM38" s="144">
        <f>+IFERROR(IF(ISTEXT(LM$5)=FALSE,(INDEX(OSIT!$1:$1048576,MATCH(Ositran!$B38,OSIT!$A:$A,0),MATCH(Ositran!LM$5,OSIT!$1:$1,0))),SUM(LA38:LL38)),"")</f>
        <v>0</v>
      </c>
      <c r="LN38" s="144">
        <f>+IFERROR(IF(ISTEXT(LN$5)=FALSE,(INDEX(OSIT!$1:$1048576,MATCH(Ositran!$B38,OSIT!$A:$A,0),MATCH(Ositran!LN$5,OSIT!$1:$1,0))),SUM(LB38:LM38)),"")</f>
        <v>0</v>
      </c>
      <c r="LO38" s="144">
        <f>+IFERROR(IF(ISTEXT(LO$5)=FALSE,(INDEX(OSIT!$1:$1048576,MATCH(Ositran!$B38,OSIT!$A:$A,0),MATCH(Ositran!LO$5,OSIT!$1:$1,0))),SUM(LC38:LN38)),"")</f>
        <v>0</v>
      </c>
      <c r="LP38" s="141">
        <f>+IFERROR(IF(ISTEXT(LP$5)=FALSE,(INDEX(OSIT!$1:$1048576,MATCH(Ositran!$B38,OSIT!$A:$A,0),MATCH(Ositran!LP$5,OSIT!$1:$1,0))),SUM(LD38:LO38)),"")</f>
        <v>0</v>
      </c>
      <c r="LQ38" s="144">
        <f>+IFERROR(IF(ISTEXT(LQ$5)=FALSE,(INDEX(OSIT!$1:$1048576,MATCH(Ositran!$B38,OSIT!$A:$A,0),MATCH(Ositran!LQ$5,OSIT!$1:$1,0))),SUM(LE38:LP38)),"")</f>
        <v>0</v>
      </c>
      <c r="LR38" s="144">
        <f>+IFERROR(IF(ISTEXT(LR$5)=FALSE,(INDEX(OSIT!$1:$1048576,MATCH(Ositran!$B38,OSIT!$A:$A,0),MATCH(Ositran!LR$5,OSIT!$1:$1,0))),SUM(LF38:LQ38)),"")</f>
        <v>0</v>
      </c>
      <c r="LS38" s="144">
        <f>+IFERROR(IF(ISTEXT(LS$5)=FALSE,(INDEX(OSIT!$1:$1048576,MATCH(Ositran!$B38,OSIT!$A:$A,0),MATCH(Ositran!LS$5,OSIT!$1:$1,0))),SUM(LG38:LR38)),"")</f>
        <v>0</v>
      </c>
      <c r="LT38" s="144">
        <f>+IFERROR(IF(ISTEXT(LT$5)=FALSE,(INDEX(OSIT!$1:$1048576,MATCH(Ositran!$B38,OSIT!$A:$A,0),MATCH(Ositran!LT$5,OSIT!$1:$1,0))),SUM(LH38:LS38)),"")</f>
        <v>0</v>
      </c>
      <c r="LU38" s="144">
        <f>+IFERROR(IF(ISTEXT(LU$5)=FALSE,(INDEX(OSIT!$1:$1048576,MATCH(Ositran!$B38,OSIT!$A:$A,0),MATCH(Ositran!LU$5,OSIT!$1:$1,0))),SUM(LI38:LT38)),"")</f>
        <v>0</v>
      </c>
      <c r="LV38" s="144">
        <f>+IFERROR(IF(ISTEXT(LV$5)=FALSE,(INDEX(OSIT!$1:$1048576,MATCH(Ositran!$B38,OSIT!$A:$A,0),MATCH(Ositran!LV$5,OSIT!$1:$1,0))),SUM(LJ38:LU38)),"")</f>
        <v>0</v>
      </c>
      <c r="LW38" s="144">
        <f>+IFERROR(IF(ISTEXT(LW$5)=FALSE,(INDEX(OSIT!$1:$1048576,MATCH(Ositran!$B38,OSIT!$A:$A,0),MATCH(Ositran!LW$5,OSIT!$1:$1,0))),SUM(LK38:LV38)),"")</f>
        <v>0</v>
      </c>
      <c r="LX38" s="144">
        <f>+IFERROR(IF(ISTEXT(LX$5)=FALSE,(INDEX(OSIT!$1:$1048576,MATCH(Ositran!$B38,OSIT!$A:$A,0),MATCH(Ositran!LX$5,OSIT!$1:$1,0))),SUM(LL38:LW38)),"")</f>
        <v>0</v>
      </c>
      <c r="LY38" s="144">
        <f>+IFERROR(IF(ISTEXT(LY$5)=FALSE,(INDEX(OSIT!$1:$1048576,MATCH(Ositran!$B38,OSIT!$A:$A,0),MATCH(Ositran!LY$5,OSIT!$1:$1,0))),SUM(LM38:LX38)),"")</f>
        <v>0</v>
      </c>
      <c r="LZ38" s="144">
        <f>+IFERROR(IF(ISTEXT(LZ$5)=FALSE,(INDEX(OSIT!$1:$1048576,MATCH(Ositran!$B38,OSIT!$A:$A,0),MATCH(Ositran!LZ$5,OSIT!$1:$1,0))),SUM(LN38:LY38)),"")</f>
        <v>0</v>
      </c>
      <c r="MA38" s="144">
        <f>+IFERROR(IF(ISTEXT(MA$5)=FALSE,(INDEX(OSIT!$1:$1048576,MATCH(Ositran!$B38,OSIT!$A:$A,0),MATCH(Ositran!MA$5,OSIT!$1:$1,0))),SUM(LO38:LZ38)),"")</f>
        <v>0</v>
      </c>
      <c r="MB38" s="144">
        <f>+IFERROR(IF(ISTEXT(MB$5)=FALSE,(INDEX(OSIT!$1:$1048576,MATCH(Ositran!$B38,OSIT!$A:$A,0),MATCH(Ositran!MB$5,OSIT!$1:$1,0))),SUM(LP38:MA38)),"")</f>
        <v>0</v>
      </c>
      <c r="MC38" s="141">
        <f>+IFERROR(IF(ISTEXT(MC$5)=FALSE,(INDEX(OSIT!$1:$1048576,MATCH(Ositran!$B38,OSIT!$A:$A,0),MATCH(Ositran!MC$5,OSIT!$1:$1,0))),SUM(LQ38:MB38)),"")</f>
        <v>0</v>
      </c>
      <c r="MD38" s="144" t="str">
        <f>+IFERROR(IF(ISTEXT(MD$5)=FALSE,(INDEX(OSIT!$1:$1048576,MATCH(Ositran!$B38,OSIT!$A:$A,0),MATCH(Ositran!MD$5,OSIT!$1:$1,0))),SUM(LR38:MC38)),"")</f>
        <v/>
      </c>
      <c r="ME38" s="144" t="str">
        <f>+IFERROR(IF(ISTEXT(ME$5)=FALSE,(INDEX(OSIT!$1:$1048576,MATCH(Ositran!$B38,OSIT!$A:$A,0),MATCH(Ositran!ME$5,OSIT!$1:$1,0))),SUM(LS38:MD38)),"")</f>
        <v/>
      </c>
      <c r="MF38" s="144" t="str">
        <f>+IFERROR(IF(ISTEXT(MF$5)=FALSE,(INDEX(OSIT!$1:$1048576,MATCH(Ositran!$B38,OSIT!$A:$A,0),MATCH(Ositran!MF$5,OSIT!$1:$1,0))),SUM(LT38:ME38)),"")</f>
        <v/>
      </c>
      <c r="MG38" s="144" t="str">
        <f>+IFERROR(IF(ISTEXT(MG$5)=FALSE,(INDEX(OSIT!$1:$1048576,MATCH(Ositran!$B38,OSIT!$A:$A,0),MATCH(Ositran!MG$5,OSIT!$1:$1,0))),SUM(LU38:MF38)),"")</f>
        <v/>
      </c>
      <c r="MH38" s="144" t="str">
        <f>+IFERROR(IF(ISTEXT(MH$5)=FALSE,(INDEX(OSIT!$1:$1048576,MATCH(Ositran!$B38,OSIT!$A:$A,0),MATCH(Ositran!MH$5,OSIT!$1:$1,0))),SUM(LV38:MG38)),"")</f>
        <v/>
      </c>
      <c r="MI38" s="144" t="str">
        <f>+IFERROR(IF(ISTEXT(MI$5)=FALSE,(INDEX(OSIT!$1:$1048576,MATCH(Ositran!$B38,OSIT!$A:$A,0),MATCH(Ositran!MI$5,OSIT!$1:$1,0))),SUM(LW38:MH38)),"")</f>
        <v/>
      </c>
      <c r="MJ38" s="144" t="str">
        <f>+IFERROR(IF(ISTEXT(MJ$5)=FALSE,(INDEX(OSIT!$1:$1048576,MATCH(Ositran!$B38,OSIT!$A:$A,0),MATCH(Ositran!MJ$5,OSIT!$1:$1,0))),SUM(LX38:MI38)),"")</f>
        <v/>
      </c>
      <c r="MK38" s="144" t="str">
        <f>+IFERROR(IF(ISTEXT(MK$5)=FALSE,(INDEX(OSIT!$1:$1048576,MATCH(Ositran!$B38,OSIT!$A:$A,0),MATCH(Ositran!MK$5,OSIT!$1:$1,0))),SUM(LY38:MJ38)),"")</f>
        <v/>
      </c>
      <c r="ML38" s="144" t="str">
        <f>+IFERROR(IF(ISTEXT(ML$5)=FALSE,(INDEX(OSIT!$1:$1048576,MATCH(Ositran!$B38,OSIT!$A:$A,0),MATCH(Ositran!ML$5,OSIT!$1:$1,0))),SUM(LZ38:MK38)),"")</f>
        <v/>
      </c>
      <c r="MM38" s="144" t="str">
        <f>+IFERROR(IF(ISTEXT(MM$5)=FALSE,(INDEX(OSIT!$1:$1048576,MATCH(Ositran!$B38,OSIT!$A:$A,0),MATCH(Ositran!MM$5,OSIT!$1:$1,0))),SUM(MA38:ML38)),"")</f>
        <v/>
      </c>
      <c r="MN38" s="144" t="str">
        <f>+IFERROR(IF(ISTEXT(MN$5)=FALSE,(INDEX(OSIT!$1:$1048576,MATCH(Ositran!$B38,OSIT!$A:$A,0),MATCH(Ositran!MN$5,OSIT!$1:$1,0))),SUM(MB38:MM38)),"")</f>
        <v/>
      </c>
      <c r="MO38" s="144" t="str">
        <f>+IFERROR(IF(ISTEXT(MO$5)=FALSE,(INDEX(OSIT!$1:$1048576,MATCH(Ositran!$B38,OSIT!$A:$A,0),MATCH(Ositran!MO$5,OSIT!$1:$1,0))),SUM(MC38:MN38)),"")</f>
        <v/>
      </c>
      <c r="MP38" s="141">
        <f>+IFERROR(IF(ISTEXT(MP$5)=FALSE,(INDEX(OSIT!$1:$1048576,MATCH(Ositran!$B38,OSIT!$A:$A,0),MATCH(Ositran!MP$5,OSIT!$1:$1,0))),SUM(MD38:MO38)),"")</f>
        <v>0</v>
      </c>
    </row>
    <row r="39" spans="2:354">
      <c r="C39" s="11" t="s">
        <v>514</v>
      </c>
      <c r="P39" s="140"/>
      <c r="AC39" s="140"/>
      <c r="AP39" s="140"/>
      <c r="BC39" s="140"/>
      <c r="BP39" s="140"/>
      <c r="CC39" s="140"/>
      <c r="CP39" s="140"/>
      <c r="DC39" s="140"/>
      <c r="DP39" s="140"/>
      <c r="EC39" s="140"/>
      <c r="EP39" s="140"/>
      <c r="FC39" s="140"/>
      <c r="FP39" s="140"/>
      <c r="GC39" s="140"/>
      <c r="GP39" s="140"/>
      <c r="HC39" s="140"/>
      <c r="HP39" s="140"/>
      <c r="IC39" s="140"/>
      <c r="IP39" s="140"/>
      <c r="JC39" s="140"/>
      <c r="JP39" s="140"/>
      <c r="KC39" s="140"/>
      <c r="KP39" s="140"/>
      <c r="LC39" s="140"/>
      <c r="LP39" s="140"/>
      <c r="MC39" s="140"/>
      <c r="MP39" s="140"/>
    </row>
    <row r="40" spans="2:354">
      <c r="B40" s="9" t="s">
        <v>125</v>
      </c>
      <c r="C40" s="62" t="s">
        <v>127</v>
      </c>
      <c r="D40" s="144"/>
      <c r="E40" s="144"/>
      <c r="F40" s="144"/>
      <c r="G40" s="144"/>
      <c r="H40" s="144"/>
      <c r="I40" s="144"/>
      <c r="J40" s="144"/>
      <c r="K40" s="144"/>
      <c r="L40" s="144"/>
      <c r="M40" s="144"/>
      <c r="N40" s="144"/>
      <c r="O40" s="144"/>
      <c r="P40" s="141"/>
      <c r="Q40" s="144"/>
      <c r="R40" s="144"/>
      <c r="S40" s="144"/>
      <c r="T40" s="144"/>
      <c r="U40" s="144"/>
      <c r="V40" s="144"/>
      <c r="W40" s="144"/>
      <c r="X40" s="144"/>
      <c r="Y40" s="144"/>
      <c r="Z40" s="144"/>
      <c r="AA40" s="144"/>
      <c r="AB40" s="144"/>
      <c r="AC40" s="141"/>
      <c r="AD40" s="144"/>
      <c r="AE40" s="144"/>
      <c r="AF40" s="144"/>
      <c r="AG40" s="144"/>
      <c r="AH40" s="144"/>
      <c r="AI40" s="144"/>
      <c r="AJ40" s="144"/>
      <c r="AK40" s="144"/>
      <c r="AL40" s="144"/>
      <c r="AM40" s="144"/>
      <c r="AN40" s="144"/>
      <c r="AO40" s="144"/>
      <c r="AP40" s="141"/>
      <c r="AQ40" s="144"/>
      <c r="AR40" s="144"/>
      <c r="AS40" s="144"/>
      <c r="AT40" s="144"/>
      <c r="AU40" s="144"/>
      <c r="AV40" s="144"/>
      <c r="AW40" s="144"/>
      <c r="AX40" s="144"/>
      <c r="AY40" s="144"/>
      <c r="AZ40" s="144"/>
      <c r="BA40" s="144"/>
      <c r="BB40" s="144"/>
      <c r="BC40" s="141"/>
      <c r="BD40" s="144"/>
      <c r="BE40" s="144"/>
      <c r="BF40" s="144"/>
      <c r="BG40" s="144"/>
      <c r="BH40" s="144"/>
      <c r="BI40" s="144"/>
      <c r="BJ40" s="144"/>
      <c r="BK40" s="144"/>
      <c r="BL40" s="144"/>
      <c r="BM40" s="144"/>
      <c r="BN40" s="144"/>
      <c r="BO40" s="144"/>
      <c r="BP40" s="141"/>
      <c r="BQ40" s="144"/>
      <c r="BR40" s="144"/>
      <c r="BS40" s="144"/>
      <c r="BT40" s="144"/>
      <c r="BU40" s="144"/>
      <c r="BV40" s="144"/>
      <c r="BW40" s="144"/>
      <c r="BX40" s="144"/>
      <c r="BY40" s="144"/>
      <c r="BZ40" s="144"/>
      <c r="CA40" s="144"/>
      <c r="CB40" s="144"/>
      <c r="CC40" s="141"/>
      <c r="CD40" s="144"/>
      <c r="CE40" s="144"/>
      <c r="CF40" s="144"/>
      <c r="CG40" s="144"/>
      <c r="CH40" s="144"/>
      <c r="CI40" s="144"/>
      <c r="CJ40" s="144"/>
      <c r="CK40" s="144"/>
      <c r="CL40" s="144"/>
      <c r="CM40" s="144"/>
      <c r="CN40" s="144"/>
      <c r="CO40" s="144"/>
      <c r="CP40" s="141"/>
      <c r="CQ40" s="144"/>
      <c r="CR40" s="144"/>
      <c r="CS40" s="144"/>
      <c r="CT40" s="144"/>
      <c r="CU40" s="144"/>
      <c r="CV40" s="144"/>
      <c r="CW40" s="144"/>
      <c r="CX40" s="144"/>
      <c r="CY40" s="144"/>
      <c r="CZ40" s="144"/>
      <c r="DA40" s="144"/>
      <c r="DB40" s="144"/>
      <c r="DC40" s="141"/>
      <c r="DD40" s="144"/>
      <c r="DE40" s="144"/>
      <c r="DF40" s="144"/>
      <c r="DG40" s="144"/>
      <c r="DH40" s="144"/>
      <c r="DI40" s="144"/>
      <c r="DJ40" s="144"/>
      <c r="DK40" s="144"/>
      <c r="DL40" s="144"/>
      <c r="DM40" s="144"/>
      <c r="DN40" s="144"/>
      <c r="DO40" s="144"/>
      <c r="DP40" s="141"/>
      <c r="DQ40" s="144"/>
      <c r="DR40" s="144"/>
      <c r="DS40" s="144"/>
      <c r="DT40" s="144"/>
      <c r="DU40" s="144"/>
      <c r="DV40" s="144"/>
      <c r="DW40" s="144"/>
      <c r="DX40" s="144"/>
      <c r="DY40" s="144"/>
      <c r="DZ40" s="144"/>
      <c r="EA40" s="144"/>
      <c r="EB40" s="144"/>
      <c r="EC40" s="141"/>
      <c r="ED40" s="144"/>
      <c r="EE40" s="144"/>
      <c r="EF40" s="144"/>
      <c r="EG40" s="144"/>
      <c r="EH40" s="144"/>
      <c r="EI40" s="144"/>
      <c r="EJ40" s="144"/>
      <c r="EK40" s="144"/>
      <c r="EL40" s="144"/>
      <c r="EM40" s="144"/>
      <c r="EN40" s="144"/>
      <c r="EO40" s="144"/>
      <c r="EP40" s="141"/>
      <c r="EQ40" s="144"/>
      <c r="ER40" s="144"/>
      <c r="ES40" s="144"/>
      <c r="ET40" s="144"/>
      <c r="EU40" s="144"/>
      <c r="EV40" s="144"/>
      <c r="EW40" s="144"/>
      <c r="EX40" s="144"/>
      <c r="EY40" s="144"/>
      <c r="EZ40" s="144"/>
      <c r="FA40" s="144"/>
      <c r="FB40" s="144"/>
      <c r="FC40" s="141"/>
      <c r="FD40" s="144"/>
      <c r="FE40" s="144"/>
      <c r="FF40" s="144"/>
      <c r="FG40" s="144"/>
      <c r="FH40" s="144"/>
      <c r="FI40" s="144"/>
      <c r="FJ40" s="144"/>
      <c r="FK40" s="144"/>
      <c r="FL40" s="144"/>
      <c r="FM40" s="144"/>
      <c r="FN40" s="144"/>
      <c r="FO40" s="144"/>
      <c r="FP40" s="141"/>
      <c r="FQ40" s="144"/>
      <c r="FR40" s="144"/>
      <c r="FS40" s="144"/>
      <c r="FT40" s="144"/>
      <c r="FU40" s="144"/>
      <c r="FV40" s="144"/>
      <c r="FW40" s="144"/>
      <c r="FX40" s="144"/>
      <c r="FY40" s="144"/>
      <c r="FZ40" s="144">
        <v>3674417</v>
      </c>
      <c r="GA40" s="144">
        <v>3759981</v>
      </c>
      <c r="GB40" s="144">
        <v>4296438</v>
      </c>
      <c r="GC40" s="141"/>
      <c r="GD40" s="144">
        <v>3290676</v>
      </c>
      <c r="GE40" s="144">
        <v>3347679</v>
      </c>
      <c r="GF40" s="144">
        <v>3729449</v>
      </c>
      <c r="GG40" s="144">
        <v>3689982</v>
      </c>
      <c r="GH40" s="144">
        <v>4102105</v>
      </c>
      <c r="GI40" s="144">
        <v>3935252</v>
      </c>
      <c r="GJ40" s="144">
        <v>4646353</v>
      </c>
      <c r="GK40" s="144">
        <v>7751666</v>
      </c>
      <c r="GL40" s="144">
        <v>8293874</v>
      </c>
      <c r="GM40" s="144">
        <v>8895897</v>
      </c>
      <c r="GN40" s="144">
        <v>8698397</v>
      </c>
      <c r="GO40" s="144">
        <v>9712802</v>
      </c>
      <c r="GP40" s="141"/>
      <c r="GQ40" s="144">
        <v>8637146</v>
      </c>
      <c r="GR40" s="144">
        <v>8040549</v>
      </c>
      <c r="GS40" s="144">
        <v>9030382</v>
      </c>
      <c r="GT40" s="144">
        <v>8683031</v>
      </c>
      <c r="GU40" s="144">
        <v>9127416</v>
      </c>
      <c r="GV40" s="144">
        <v>8863364</v>
      </c>
      <c r="GW40" s="144">
        <v>8882695</v>
      </c>
      <c r="GX40" s="144">
        <v>8991159</v>
      </c>
      <c r="GY40" s="144">
        <v>8901812</v>
      </c>
      <c r="GZ40" s="144">
        <v>8840965</v>
      </c>
      <c r="HA40" s="144">
        <v>9047897</v>
      </c>
      <c r="HB40" s="144">
        <v>9942788</v>
      </c>
      <c r="HC40" s="141"/>
      <c r="HD40" s="144">
        <v>8928206</v>
      </c>
      <c r="HE40" s="144">
        <v>8738419</v>
      </c>
      <c r="HF40" s="144">
        <v>8855421</v>
      </c>
      <c r="HG40" s="144">
        <v>8922904</v>
      </c>
      <c r="HH40" s="144">
        <v>9102017</v>
      </c>
      <c r="HI40" s="144">
        <v>8830973</v>
      </c>
      <c r="HJ40" s="144">
        <v>8780414</v>
      </c>
      <c r="HK40" s="144">
        <v>8924046</v>
      </c>
      <c r="HL40" s="144">
        <v>8801351</v>
      </c>
      <c r="HM40" s="144">
        <v>8975597</v>
      </c>
      <c r="HN40" s="144">
        <v>8652122</v>
      </c>
      <c r="HO40" s="144">
        <v>9711945</v>
      </c>
      <c r="HP40" s="141"/>
      <c r="HQ40" s="144">
        <v>8829406</v>
      </c>
      <c r="HR40" s="144">
        <v>8404189</v>
      </c>
      <c r="HS40" s="144">
        <v>9220738</v>
      </c>
      <c r="HT40" s="144">
        <v>8583540</v>
      </c>
      <c r="HU40" s="144">
        <v>9204973</v>
      </c>
      <c r="HV40" s="144">
        <v>8778225</v>
      </c>
      <c r="HW40" s="144">
        <v>8755146</v>
      </c>
      <c r="HX40" s="144">
        <v>9098560</v>
      </c>
      <c r="HY40" s="144">
        <v>8838135</v>
      </c>
      <c r="HZ40" s="144">
        <v>9040341</v>
      </c>
      <c r="IA40" s="144">
        <v>9021057</v>
      </c>
      <c r="IB40" s="144">
        <v>9726721</v>
      </c>
      <c r="IC40" s="141"/>
      <c r="ID40" s="144">
        <v>8764205</v>
      </c>
      <c r="IE40" s="144">
        <v>8629584</v>
      </c>
      <c r="IF40" s="144">
        <v>9475698</v>
      </c>
      <c r="IG40" s="144">
        <v>9195364</v>
      </c>
      <c r="IH40" s="144">
        <v>9195364</v>
      </c>
      <c r="II40" s="144">
        <v>9954778</v>
      </c>
      <c r="IJ40" s="144">
        <v>10366552</v>
      </c>
      <c r="IK40" s="144">
        <v>10928543</v>
      </c>
      <c r="IL40" s="144">
        <v>10962378</v>
      </c>
      <c r="IM40" s="144">
        <v>11411104</v>
      </c>
      <c r="IN40" s="144">
        <v>11549058</v>
      </c>
      <c r="IO40" s="144">
        <v>12844770</v>
      </c>
      <c r="IP40" s="141"/>
      <c r="IQ40" s="144">
        <f>+IFERROR(IF(ISTEXT(IQ$5)=FALSE,(INDEX(OSIT!$1:$1048576,MATCH(Ositran!$B40,OSIT!$A:$A,0),MATCH(Ositran!IQ$5,OSIT!$1:$1,0))),SUM(IJ40:IP40)),"")</f>
        <v>11858883</v>
      </c>
      <c r="IR40" s="144">
        <f>+IFERROR(IF(ISTEXT(IR$5)=FALSE,(INDEX(OSIT!$1:$1048576,MATCH(Ositran!$B40,OSIT!$A:$A,0),MATCH(Ositran!IR$5,OSIT!$1:$1,0))),SUM(IK40:IQ40)),"")</f>
        <v>11549088</v>
      </c>
      <c r="IS40" s="144">
        <f>+IFERROR(IF(ISTEXT(IS$5)=FALSE,(INDEX(OSIT!$1:$1048576,MATCH(Ositran!$B40,OSIT!$A:$A,0),MATCH(Ositran!IS$5,OSIT!$1:$1,0))),SUM(IL40:IR40)),"")</f>
        <v>12995569</v>
      </c>
      <c r="IT40" s="144">
        <f>+IFERROR(IF(ISTEXT(IT$5)=FALSE,(INDEX(OSIT!$1:$1048576,MATCH(Ositran!$B40,OSIT!$A:$A,0),MATCH(Ositran!IT$5,OSIT!$1:$1,0))),SUM(IM40:IS40)),"")</f>
        <v>13007811</v>
      </c>
      <c r="IU40" s="144">
        <f>+IFERROR(IF(ISTEXT(IU$5)=FALSE,(INDEX(OSIT!$1:$1048576,MATCH(Ositran!$B40,OSIT!$A:$A,0),MATCH(Ositran!IU$5,OSIT!$1:$1,0))),SUM(IN40:IT40)),"")</f>
        <v>14445429</v>
      </c>
      <c r="IV40" s="144">
        <f>+IFERROR(IF(ISTEXT(IV$5)=FALSE,(INDEX(OSIT!$1:$1048576,MATCH(Ositran!$B40,OSIT!$A:$A,0),MATCH(Ositran!IV$5,OSIT!$1:$1,0))),SUM(IO40:IU40)),"")</f>
        <v>13764540</v>
      </c>
      <c r="IW40" s="144">
        <f>+IFERROR(IF(ISTEXT(IW$5)=FALSE,(INDEX(OSIT!$1:$1048576,MATCH(Ositran!$B40,OSIT!$A:$A,0),MATCH(Ositran!IW$5,OSIT!$1:$1,0))),SUM(IP40:IV40)),"")</f>
        <v>14720051</v>
      </c>
      <c r="IX40" s="144">
        <f>+IFERROR(IF(ISTEXT(IX$5)=FALSE,(INDEX(OSIT!$1:$1048576,MATCH(Ositran!$B40,OSIT!$A:$A,0),MATCH(Ositran!IX$5,OSIT!$1:$1,0))),SUM(IP40:IW40)),"")</f>
        <v>15445219</v>
      </c>
      <c r="IY40" s="144">
        <f>+IFERROR(IF(ISTEXT(IY$5)=FALSE,(INDEX(OSIT!$1:$1048576,MATCH(Ositran!$B40,OSIT!$A:$A,0),MATCH(Ositran!IY$5,OSIT!$1:$1,0))),SUM(IP40:IX40)),"")</f>
        <v>14761590</v>
      </c>
      <c r="IZ40" s="144">
        <f>+IFERROR(IF(ISTEXT(IZ$5)=FALSE,(INDEX(OSIT!$1:$1048576,MATCH(Ositran!$B40,OSIT!$A:$A,0),MATCH(Ositran!IZ$5,OSIT!$1:$1,0))),SUM(IP40:IY40)),"")</f>
        <v>15551525</v>
      </c>
      <c r="JA40" s="144">
        <f>+IFERROR(IF(ISTEXT(JA$5)=FALSE,(INDEX(OSIT!$1:$1048576,MATCH(Ositran!$B40,OSIT!$A:$A,0),MATCH(Ositran!JA$5,OSIT!$1:$1,0))),SUM(IP40:IZ40)),"")</f>
        <v>15369034</v>
      </c>
      <c r="JB40" s="144">
        <f>+IFERROR(IF(ISTEXT(JB$5)=FALSE,(INDEX(OSIT!$1:$1048576,MATCH(Ositran!$B40,OSIT!$A:$A,0),MATCH(Ositran!JB$5,OSIT!$1:$1,0))),SUM(IP40:JA40)),"")</f>
        <v>16813312</v>
      </c>
      <c r="JC40" s="141">
        <f>+IFERROR(IF(ISTEXT(JC$5)=FALSE,(INDEX(OSIT!$1:$1048576,MATCH(Ositran!$B40,OSIT!$A:$A,0),MATCH(Ositran!JC$5,OSIT!$1:$1,0))),SUM(IQ40:JB40)),"")</f>
        <v>170282051</v>
      </c>
      <c r="JD40" s="144">
        <f>+IFERROR(IF(ISTEXT(JD$5)=FALSE,(INDEX(OSIT!$1:$1048576,MATCH(Ositran!$B40,OSIT!$A:$A,0),MATCH(Ositran!JD$5,OSIT!$1:$1,0))),SUM(IR40:JC40)),"")</f>
        <v>15407146</v>
      </c>
      <c r="JE40" s="144">
        <f>+IFERROR(IF(ISTEXT(JE$5)=FALSE,(INDEX(OSIT!$1:$1048576,MATCH(Ositran!$B40,OSIT!$A:$A,0),MATCH(Ositran!JE$5,OSIT!$1:$1,0))),SUM(IS40:JD40)),"")</f>
        <v>15346027</v>
      </c>
      <c r="JF40" s="144">
        <f>+IFERROR(IF(ISTEXT(JF$5)=FALSE,(INDEX(OSIT!$1:$1048576,MATCH(Ositran!$B40,OSIT!$A:$A,0),MATCH(Ositran!JF$5,OSIT!$1:$1,0))),SUM(IT40:JE40)),"")</f>
        <v>8666027</v>
      </c>
      <c r="JG40" s="144">
        <f>+IFERROR(IF(ISTEXT(JG$5)=FALSE,(INDEX(OSIT!$1:$1048576,MATCH(Ositran!$B40,OSIT!$A:$A,0),MATCH(Ositran!JG$5,OSIT!$1:$1,0))),SUM(IU40:JF40)),"")</f>
        <v>1847675</v>
      </c>
      <c r="JH40" s="144">
        <f>+IFERROR(IF(ISTEXT(JH$5)=FALSE,(INDEX(OSIT!$1:$1048576,MATCH(Ositran!$B40,OSIT!$A:$A,0),MATCH(Ositran!JH$5,OSIT!$1:$1,0))),SUM(IV40:JG40)),"")</f>
        <v>2548298</v>
      </c>
      <c r="JI40" s="144">
        <f>+IFERROR(IF(ISTEXT(JI$5)=FALSE,(INDEX(OSIT!$1:$1048576,MATCH(Ositran!$B40,OSIT!$A:$A,0),MATCH(Ositran!JI$5,OSIT!$1:$1,0))),SUM(IW40:JH40)),"")</f>
        <v>2959076</v>
      </c>
      <c r="JJ40" s="144">
        <f>+IFERROR(IF(ISTEXT(JJ$5)=FALSE,(INDEX(OSIT!$1:$1048576,MATCH(Ositran!$B40,OSIT!$A:$A,0),MATCH(Ositran!JJ$5,OSIT!$1:$1,0))),SUM(IX40:JI40)),"")</f>
        <v>3452479</v>
      </c>
      <c r="JK40" s="144">
        <f>+IFERROR(IF(ISTEXT(JK$5)=FALSE,(INDEX(OSIT!$1:$1048576,MATCH(Ositran!$B40,OSIT!$A:$A,0),MATCH(Ositran!JK$5,OSIT!$1:$1,0))),SUM(IY40:JJ40)),"")</f>
        <v>3496150</v>
      </c>
      <c r="JL40" s="144">
        <f>+IFERROR(IF(ISTEXT(JL$5)=FALSE,(INDEX(OSIT!$1:$1048576,MATCH(Ositran!$B40,OSIT!$A:$A,0),MATCH(Ositran!JL$5,OSIT!$1:$1,0))),SUM(IZ40:JK40)),"")</f>
        <v>3501481</v>
      </c>
      <c r="JM40" s="144">
        <f>+IFERROR(IF(ISTEXT(JM$5)=FALSE,(INDEX(OSIT!$1:$1048576,MATCH(Ositran!$B40,OSIT!$A:$A,0),MATCH(Ositran!JM$5,OSIT!$1:$1,0))),SUM(JA40:JL40)),"")</f>
        <v>3734804</v>
      </c>
      <c r="JN40" s="144">
        <f>+IFERROR(IF(ISTEXT(JN$5)=FALSE,(INDEX(OSIT!$1:$1048576,MATCH(Ositran!$B40,OSIT!$A:$A,0),MATCH(Ositran!JN$5,OSIT!$1:$1,0))),SUM(JB40:JM40)),"")</f>
        <v>3659748</v>
      </c>
      <c r="JO40" s="144">
        <f>+IFERROR(IF(ISTEXT(JO$5)=FALSE,(INDEX(OSIT!$1:$1048576,MATCH(Ositran!$B40,OSIT!$A:$A,0),MATCH(Ositran!JO$5,OSIT!$1:$1,0))),SUM(JC40:JN40)),"")</f>
        <v>5361767</v>
      </c>
      <c r="JP40" s="141">
        <f>+IFERROR(IF(ISTEXT(JP$5)=FALSE,(INDEX(OSIT!$1:$1048576,MATCH(Ositran!$B40,OSIT!$A:$A,0),MATCH(Ositran!JP$5,OSIT!$1:$1,0))),SUM(JD40:JO40)),"")</f>
        <v>69980678</v>
      </c>
      <c r="JQ40" s="144">
        <f>+IFERROR(IF(ISTEXT(JQ$5)=FALSE,(INDEX(OSIT!$1:$1048576,MATCH(Ositran!$B40,OSIT!$A:$A,0),MATCH(Ositran!JQ$5,OSIT!$1:$1,0))),SUM(JE40:JP40)),"")</f>
        <v>5955308</v>
      </c>
      <c r="JR40" s="144">
        <f>+IFERROR(IF(ISTEXT(JR$5)=FALSE,(INDEX(OSIT!$1:$1048576,MATCH(Ositran!$B40,OSIT!$A:$A,0),MATCH(Ositran!JR$5,OSIT!$1:$1,0))),SUM(JF40:JQ40)),"")</f>
        <v>4015955</v>
      </c>
      <c r="JS40" s="144">
        <f>+IFERROR(IF(ISTEXT(JS$5)=FALSE,(INDEX(OSIT!$1:$1048576,MATCH(Ositran!$B40,OSIT!$A:$A,0),MATCH(Ositran!JS$5,OSIT!$1:$1,0))),SUM(JG40:JR40)),"")</f>
        <v>6104329</v>
      </c>
      <c r="JT40" s="144">
        <f>+IFERROR(IF(ISTEXT(JT$5)=FALSE,(INDEX(OSIT!$1:$1048576,MATCH(Ositran!$B40,OSIT!$A:$A,0),MATCH(Ositran!JT$5,OSIT!$1:$1,0))),SUM(JH40:JS40)),"")</f>
        <v>5903248</v>
      </c>
      <c r="JU40" s="144">
        <f>+IFERROR(IF(ISTEXT(JU$5)=FALSE,(INDEX(OSIT!$1:$1048576,MATCH(Ositran!$B40,OSIT!$A:$A,0),MATCH(Ositran!JU$5,OSIT!$1:$1,0))),SUM(JI40:JT40)),"")</f>
        <v>7069821</v>
      </c>
      <c r="JV40" s="144">
        <f>+IFERROR(IF(ISTEXT(JV$5)=FALSE,(INDEX(OSIT!$1:$1048576,MATCH(Ositran!$B40,OSIT!$A:$A,0),MATCH(Ositran!JV$5,OSIT!$1:$1,0))),SUM(JJ40:JU40)),"")</f>
        <v>7190176</v>
      </c>
      <c r="JW40" s="144">
        <f>+IFERROR(IF(ISTEXT(JW$5)=FALSE,(INDEX(OSIT!$1:$1048576,MATCH(Ositran!$B40,OSIT!$A:$A,0),MATCH(Ositran!JW$5,OSIT!$1:$1,0))),SUM(JK40:JV40)),"")</f>
        <v>7424754</v>
      </c>
      <c r="JX40" s="144">
        <f>+IFERROR(IF(ISTEXT(JX$5)=FALSE,(INDEX(OSIT!$1:$1048576,MATCH(Ositran!$B40,OSIT!$A:$A,0),MATCH(Ositran!JX$5,OSIT!$1:$1,0))),SUM(JL40:JW40)),"")</f>
        <v>7097404</v>
      </c>
      <c r="JY40" s="144">
        <f>+IFERROR(IF(ISTEXT(JY$5)=FALSE,(INDEX(OSIT!$1:$1048576,MATCH(Ositran!$B40,OSIT!$A:$A,0),MATCH(Ositran!JY$5,OSIT!$1:$1,0))),SUM(JM40:JX40)),"")</f>
        <v>7199658</v>
      </c>
      <c r="JZ40" s="144">
        <f>+IFERROR(IF(ISTEXT(JZ$5)=FALSE,(INDEX(OSIT!$1:$1048576,MATCH(Ositran!$B40,OSIT!$A:$A,0),MATCH(Ositran!JZ$5,OSIT!$1:$1,0))),SUM(JN40:JY40)),"")</f>
        <v>7185201</v>
      </c>
      <c r="KA40" s="144">
        <f>+IFERROR(IF(ISTEXT(KA$5)=FALSE,(INDEX(OSIT!$1:$1048576,MATCH(Ositran!$B40,OSIT!$A:$A,0),MATCH(Ositran!KA$5,OSIT!$1:$1,0))),SUM(JO40:JZ40)),"")</f>
        <v>7430936</v>
      </c>
      <c r="KB40" s="144">
        <f>+IFERROR(IF(ISTEXT(KB$5)=FALSE,(INDEX(OSIT!$1:$1048576,MATCH(Ositran!$B40,OSIT!$A:$A,0),MATCH(Ositran!KB$5,OSIT!$1:$1,0))),SUM(JP40:KA40)),"")</f>
        <v>8589550</v>
      </c>
      <c r="KC40" s="141">
        <f>+IFERROR(IF(ISTEXT(KC$5)=FALSE,(INDEX(OSIT!$1:$1048576,MATCH(Ositran!$B40,OSIT!$A:$A,0),MATCH(Ositran!KC$5,OSIT!$1:$1,0))),SUM(JQ40:KB40)),"")</f>
        <v>81166340</v>
      </c>
      <c r="KD40" s="144">
        <f>+IFERROR(IF(ISTEXT(KD$5)=FALSE,(INDEX(OSIT!$1:$1048576,MATCH(Ositran!$B40,OSIT!$A:$A,0),MATCH(Ositran!KD$5,OSIT!$1:$1,0))),SUM(JR40:KC40)),"")</f>
        <v>7406275</v>
      </c>
      <c r="KE40" s="144">
        <f>+IFERROR(IF(ISTEXT(KE$5)=FALSE,(INDEX(OSIT!$1:$1048576,MATCH(Ositran!$B40,OSIT!$A:$A,0),MATCH(Ositran!KE$5,OSIT!$1:$1,0))),SUM(JS40:KD40)),"")</f>
        <v>7540815</v>
      </c>
      <c r="KF40" s="144">
        <f>+IFERROR(IF(ISTEXT(KF$5)=FALSE,(INDEX(OSIT!$1:$1048576,MATCH(Ositran!$B40,OSIT!$A:$A,0),MATCH(Ositran!KF$5,OSIT!$1:$1,0))),SUM(JT40:KE40)),"")</f>
        <v>8386407</v>
      </c>
      <c r="KG40" s="144">
        <f>+IFERROR(IF(ISTEXT(KG$5)=FALSE,(INDEX(OSIT!$1:$1048576,MATCH(Ositran!$B40,OSIT!$A:$A,0),MATCH(Ositran!KG$5,OSIT!$1:$1,0))),SUM(JU40:KF40)),"")</f>
        <v>8731405</v>
      </c>
      <c r="KH40" s="144">
        <f>+IFERROR(IF(ISTEXT(KH$5)=FALSE,(INDEX(OSIT!$1:$1048576,MATCH(Ositran!$B40,OSIT!$A:$A,0),MATCH(Ositran!KH$5,OSIT!$1:$1,0))),SUM(JV40:KG40)),"")</f>
        <v>10722409</v>
      </c>
      <c r="KI40" s="144">
        <f>+IFERROR(IF(ISTEXT(KI$5)=FALSE,(INDEX(OSIT!$1:$1048576,MATCH(Ositran!$B40,OSIT!$A:$A,0),MATCH(Ositran!KI$5,OSIT!$1:$1,0))),SUM(JW40:KH40)),"")</f>
        <v>11001808</v>
      </c>
      <c r="KJ40" s="144">
        <f>+IFERROR(IF(ISTEXT(KJ$5)=FALSE,(INDEX(OSIT!$1:$1048576,MATCH(Ositran!$B40,OSIT!$A:$A,0),MATCH(Ositran!KJ$5,OSIT!$1:$1,0))),SUM(JX40:KI40)),"")</f>
        <v>11338737</v>
      </c>
      <c r="KK40" s="144">
        <f>+IFERROR(IF(ISTEXT(KK$5)=FALSE,(INDEX(OSIT!$1:$1048576,MATCH(Ositran!$B40,OSIT!$A:$A,0),MATCH(Ositran!KK$5,OSIT!$1:$1,0))),SUM(JY40:KJ40)),"")</f>
        <v>12045039</v>
      </c>
      <c r="KL40" s="144">
        <f>+IFERROR(IF(ISTEXT(KL$5)=FALSE,(INDEX(OSIT!$1:$1048576,MATCH(Ositran!$B40,OSIT!$A:$A,0),MATCH(Ositran!KL$5,OSIT!$1:$1,0))),SUM(JZ40:KK40)),"")</f>
        <v>12508880</v>
      </c>
      <c r="KM40" s="144">
        <f>+IFERROR(IF(ISTEXT(KM$5)=FALSE,(INDEX(OSIT!$1:$1048576,MATCH(Ositran!$B40,OSIT!$A:$A,0),MATCH(Ositran!KM$5,OSIT!$1:$1,0))),SUM(KA40:KL40)),"")</f>
        <v>13064162</v>
      </c>
      <c r="KN40" s="144">
        <f>+IFERROR(IF(ISTEXT(KN$5)=FALSE,(INDEX(OSIT!$1:$1048576,MATCH(Ositran!$B40,OSIT!$A:$A,0),MATCH(Ositran!KN$5,OSIT!$1:$1,0))),SUM(KB40:KM40)),"")</f>
        <v>13020211</v>
      </c>
      <c r="KO40" s="144">
        <f>+IFERROR(IF(ISTEXT(KO$5)=FALSE,(INDEX(OSIT!$1:$1048576,MATCH(Ositran!$B40,OSIT!$A:$A,0),MATCH(Ositran!KO$5,OSIT!$1:$1,0))),SUM(KC40:KN40)),"")</f>
        <v>13791563</v>
      </c>
      <c r="KP40" s="141">
        <f>+IFERROR(IF(ISTEXT(KP$5)=FALSE,(INDEX(OSIT!$1:$1048576,MATCH(Ositran!$B40,OSIT!$A:$A,0),MATCH(Ositran!KP$5,OSIT!$1:$1,0))),SUM(KD40:KO40)),"")</f>
        <v>129557711</v>
      </c>
      <c r="KQ40" s="144">
        <f>+IFERROR(IF(ISTEXT(KQ$5)=FALSE,(INDEX(OSIT!$1:$1048576,MATCH(Ositran!$B40,OSIT!$A:$A,0),MATCH(Ositran!KQ$5,OSIT!$1:$1,0))),SUM(KE40:KP40)),"")</f>
        <v>12778274</v>
      </c>
      <c r="KR40" s="144">
        <f>+IFERROR(IF(ISTEXT(KR$5)=FALSE,(INDEX(OSIT!$1:$1048576,MATCH(Ositran!$B40,OSIT!$A:$A,0),MATCH(Ositran!KR$5,OSIT!$1:$1,0))),SUM(KF40:KQ40)),"")</f>
        <v>12196552</v>
      </c>
      <c r="KS40" s="144">
        <f>+IFERROR(IF(ISTEXT(KS$5)=FALSE,(INDEX(OSIT!$1:$1048576,MATCH(Ositran!$B40,OSIT!$A:$A,0),MATCH(Ositran!KS$5,OSIT!$1:$1,0))),SUM(KG40:KR40)),"")</f>
        <v>14273129</v>
      </c>
      <c r="KT40" s="144">
        <f>+IFERROR(IF(ISTEXT(KT$5)=FALSE,(INDEX(OSIT!$1:$1048576,MATCH(Ositran!$B40,OSIT!$A:$A,0),MATCH(Ositran!KT$5,OSIT!$1:$1,0))),SUM(KH40:KS40)),"")</f>
        <v>13585594</v>
      </c>
      <c r="KU40" s="144">
        <f>+IFERROR(IF(ISTEXT(KU$5)=FALSE,(INDEX(OSIT!$1:$1048576,MATCH(Ositran!$B40,OSIT!$A:$A,0),MATCH(Ositran!KU$5,OSIT!$1:$1,0))),SUM(KI40:KT40)),"")</f>
        <v>14896110</v>
      </c>
      <c r="KV40" s="144">
        <f>+IFERROR(IF(ISTEXT(KV$5)=FALSE,(INDEX(OSIT!$1:$1048576,MATCH(Ositran!$B40,OSIT!$A:$A,0),MATCH(Ositran!KV$5,OSIT!$1:$1,0))),SUM(KJ40:KU40)),"")</f>
        <v>14354250</v>
      </c>
      <c r="KW40" s="144">
        <f>+IFERROR(IF(ISTEXT(KW$5)=FALSE,(INDEX(OSIT!$1:$1048576,MATCH(Ositran!$B40,OSIT!$A:$A,0),MATCH(Ositran!KW$5,OSIT!$1:$1,0))),SUM(KK40:KV40)),"")</f>
        <v>14250213</v>
      </c>
      <c r="KX40" s="144">
        <f>+IFERROR(IF(ISTEXT(KX$5)=FALSE,(INDEX(OSIT!$1:$1048576,MATCH(Ositran!$B40,OSIT!$A:$A,0),MATCH(Ositran!KX$5,OSIT!$1:$1,0))),SUM(KL40:KW40)),"")</f>
        <v>14739325</v>
      </c>
      <c r="KY40" s="144">
        <f>+IFERROR(IF(ISTEXT(KY$5)=FALSE,(INDEX(OSIT!$1:$1048576,MATCH(Ositran!$B40,OSIT!$A:$A,0),MATCH(Ositran!KY$5,OSIT!$1:$1,0))),SUM(KM40:KX40)),"")</f>
        <v>14555212</v>
      </c>
      <c r="KZ40" s="144">
        <f>+IFERROR(IF(ISTEXT(KZ$5)=FALSE,(INDEX(OSIT!$1:$1048576,MATCH(Ositran!$B40,OSIT!$A:$A,0),MATCH(Ositran!KZ$5,OSIT!$1:$1,0))),SUM(KN40:KY40)),"")</f>
        <v>15188589</v>
      </c>
      <c r="LA40" s="144">
        <f>+IFERROR(IF(ISTEXT(LA$5)=FALSE,(INDEX(OSIT!$1:$1048576,MATCH(Ositran!$B40,OSIT!$A:$A,0),MATCH(Ositran!LA$5,OSIT!$1:$1,0))),SUM(KO40:KZ40)),"")</f>
        <v>15020036</v>
      </c>
      <c r="LB40" s="144">
        <f>+IFERROR(IF(ISTEXT(LB$5)=FALSE,(INDEX(OSIT!$1:$1048576,MATCH(Ositran!$B40,OSIT!$A:$A,0),MATCH(Ositran!LB$5,OSIT!$1:$1,0))),SUM(KP40:LA40)),"")</f>
        <v>16066925</v>
      </c>
      <c r="LC40" s="141">
        <f>+IFERROR(IF(ISTEXT(LC$5)=FALSE,(INDEX(OSIT!$1:$1048576,MATCH(Ositran!$B40,OSIT!$A:$A,0),MATCH(Ositran!LC$5,OSIT!$1:$1,0))),SUM(KQ40:LB40)),"")</f>
        <v>171904209</v>
      </c>
      <c r="LD40" s="144">
        <f>+IFERROR(IF(ISTEXT(LD$5)=FALSE,(INDEX(OSIT!$1:$1048576,MATCH(Ositran!$B40,OSIT!$A:$A,0),MATCH(Ositran!LD$5,OSIT!$1:$1,0))),SUM(KR40:LC40)),"")</f>
        <v>14633103</v>
      </c>
      <c r="LE40" s="144">
        <f>+IFERROR(IF(ISTEXT(LE$5)=FALSE,(INDEX(OSIT!$1:$1048576,MATCH(Ositran!$B40,OSIT!$A:$A,0),MATCH(Ositran!LE$5,OSIT!$1:$1,0))),SUM(KS40:LD40)),"")</f>
        <v>14426026</v>
      </c>
      <c r="LF40" s="144">
        <f>+IFERROR(IF(ISTEXT(LF$5)=FALSE,(INDEX(OSIT!$1:$1048576,MATCH(Ositran!$B40,OSIT!$A:$A,0),MATCH(Ositran!LF$5,OSIT!$1:$1,0))),SUM(KT40:LE40)),"")</f>
        <v>14973086</v>
      </c>
      <c r="LG40" s="144">
        <f>+IFERROR(IF(ISTEXT(LG$5)=FALSE,(INDEX(OSIT!$1:$1048576,MATCH(Ositran!$B40,OSIT!$A:$A,0),MATCH(Ositran!LG$5,OSIT!$1:$1,0))),SUM(KU40:LF40)),"")</f>
        <v>15826034</v>
      </c>
      <c r="LH40" s="144">
        <f>+IFERROR(IF(ISTEXT(LH$5)=FALSE,(INDEX(OSIT!$1:$1048576,MATCH(Ositran!$B40,OSIT!$A:$A,0),MATCH(Ositran!LH$5,OSIT!$1:$1,0))),SUM(KV40:LG40)),"")</f>
        <v>16319615</v>
      </c>
      <c r="LI40" s="144">
        <f>+IFERROR(IF(ISTEXT(LI$5)=FALSE,(INDEX(OSIT!$1:$1048576,MATCH(Ositran!$B40,OSIT!$A:$A,0),MATCH(Ositran!LI$5,OSIT!$1:$1,0))),SUM(KW40:LH40)),"")</f>
        <v>15750447</v>
      </c>
      <c r="LJ40" s="144">
        <f>+IFERROR(IF(ISTEXT(LJ$5)=FALSE,(INDEX(OSIT!$1:$1048576,MATCH(Ositran!$B40,OSIT!$A:$A,0),MATCH(Ositran!LJ$5,OSIT!$1:$1,0))),SUM(KX40:LI40)),"")</f>
        <v>16285789</v>
      </c>
      <c r="LK40" s="144">
        <f>+IFERROR(IF(ISTEXT(LK$5)=FALSE,(INDEX(OSIT!$1:$1048576,MATCH(Ositran!$B40,OSIT!$A:$A,0),MATCH(Ositran!LK$5,OSIT!$1:$1,0))),SUM(KY40:LJ40)),"")</f>
        <v>16077826</v>
      </c>
      <c r="LL40" s="144">
        <f>+IFERROR(IF(ISTEXT(LL$5)=FALSE,(INDEX(OSIT!$1:$1048576,MATCH(Ositran!$B40,OSIT!$A:$A,0),MATCH(Ositran!LL$5,OSIT!$1:$1,0))),SUM(KZ40:LK40)),"")</f>
        <v>15839958</v>
      </c>
      <c r="LM40" s="144">
        <f>+IFERROR(IF(ISTEXT(LM$5)=FALSE,(INDEX(OSIT!$1:$1048576,MATCH(Ositran!$B40,OSIT!$A:$A,0),MATCH(Ositran!LM$5,OSIT!$1:$1,0))),SUM(LA40:LL40)),"")</f>
        <v>16519644</v>
      </c>
      <c r="LN40" s="144">
        <f>+IFERROR(IF(ISTEXT(LN$5)=FALSE,(INDEX(OSIT!$1:$1048576,MATCH(Ositran!$B40,OSIT!$A:$A,0),MATCH(Ositran!LN$5,OSIT!$1:$1,0))),SUM(LB40:LM40)),"")</f>
        <v>16275733</v>
      </c>
      <c r="LO40" s="144">
        <f>+IFERROR(IF(ISTEXT(LO$5)=FALSE,(INDEX(OSIT!$1:$1048576,MATCH(Ositran!$B40,OSIT!$A:$A,0),MATCH(Ositran!LO$5,OSIT!$1:$1,0))),SUM(LC40:LN40)),"")</f>
        <v>18024545</v>
      </c>
      <c r="LP40" s="141">
        <f>+IFERROR(IF(ISTEXT(LP$5)=FALSE,(INDEX(OSIT!$1:$1048576,MATCH(Ositran!$B40,OSIT!$A:$A,0),MATCH(Ositran!LP$5,OSIT!$1:$1,0))),SUM(LD40:LO40)),"")</f>
        <v>190951806</v>
      </c>
      <c r="LQ40" s="144">
        <f>+IFERROR(IF(ISTEXT(LQ$5)=FALSE,(INDEX(OSIT!$1:$1048576,MATCH(Ositran!$B40,OSIT!$A:$A,0),MATCH(Ositran!LQ$5,OSIT!$1:$1,0))),SUM(LE40:LP40)),"")</f>
        <v>16329651</v>
      </c>
      <c r="LR40" s="144">
        <f>+IFERROR(IF(ISTEXT(LR$5)=FALSE,(INDEX(OSIT!$1:$1048576,MATCH(Ositran!$B40,OSIT!$A:$A,0),MATCH(Ositran!LR$5,OSIT!$1:$1,0))),SUM(LF40:LQ40)),"")</f>
        <v>15257116</v>
      </c>
      <c r="LS40" s="144">
        <f>+IFERROR(IF(ISTEXT(LS$5)=FALSE,(INDEX(OSIT!$1:$1048576,MATCH(Ositran!$B40,OSIT!$A:$A,0),MATCH(Ositran!LS$5,OSIT!$1:$1,0))),SUM(LG40:LR40)),"")</f>
        <v>16756659</v>
      </c>
      <c r="LT40" s="144">
        <f>+IFERROR(IF(ISTEXT(LT$5)=FALSE,(INDEX(OSIT!$1:$1048576,MATCH(Ositran!$B40,OSIT!$A:$A,0),MATCH(Ositran!LT$5,OSIT!$1:$1,0))),SUM(LH40:LS40)),"")</f>
        <v>16167001</v>
      </c>
      <c r="LU40" s="144">
        <f>+IFERROR(IF(ISTEXT(LU$5)=FALSE,(INDEX(OSIT!$1:$1048576,MATCH(Ositran!$B40,OSIT!$A:$A,0),MATCH(Ositran!LU$5,OSIT!$1:$1,0))),SUM(LI40:LT40)),"")</f>
        <v>17488827</v>
      </c>
      <c r="LV40" s="144">
        <f>+IFERROR(IF(ISTEXT(LV$5)=FALSE,(INDEX(OSIT!$1:$1048576,MATCH(Ositran!$B40,OSIT!$A:$A,0),MATCH(Ositran!LV$5,OSIT!$1:$1,0))),SUM(LJ40:LU40)),"")</f>
        <v>16424455</v>
      </c>
      <c r="LW40" s="144">
        <f>+IFERROR(IF(ISTEXT(LW$5)=FALSE,(INDEX(OSIT!$1:$1048576,MATCH(Ositran!$B40,OSIT!$A:$A,0),MATCH(Ositran!LW$5,OSIT!$1:$1,0))),SUM(LK40:LV40)),"")</f>
        <v>16722291</v>
      </c>
      <c r="LX40" s="144">
        <f>+IFERROR(IF(ISTEXT(LX$5)=FALSE,(INDEX(OSIT!$1:$1048576,MATCH(Ositran!$B40,OSIT!$A:$A,0),MATCH(Ositran!LX$5,OSIT!$1:$1,0))),SUM(LL40:LW40)),"")</f>
        <v>16606580</v>
      </c>
      <c r="LY40" s="144">
        <f>+IFERROR(IF(ISTEXT(LY$5)=FALSE,(INDEX(OSIT!$1:$1048576,MATCH(Ositran!$B40,OSIT!$A:$A,0),MATCH(Ositran!LY$5,OSIT!$1:$1,0))),SUM(LM40:LX40)),"")</f>
        <v>16792298</v>
      </c>
      <c r="LZ40" s="144">
        <f>+IFERROR(IF(ISTEXT(LZ$5)=FALSE,(INDEX(OSIT!$1:$1048576,MATCH(Ositran!$B40,OSIT!$A:$A,0),MATCH(Ositran!LZ$5,OSIT!$1:$1,0))),SUM(LN40:LY40)),"")</f>
        <v>17294364</v>
      </c>
      <c r="MA40" s="144">
        <f>+IFERROR(IF(ISTEXT(MA$5)=FALSE,(INDEX(OSIT!$1:$1048576,MATCH(Ositran!$B40,OSIT!$A:$A,0),MATCH(Ositran!MA$5,OSIT!$1:$1,0))),SUM(LO40:LZ40)),"")</f>
        <v>0</v>
      </c>
      <c r="MB40" s="144">
        <f>+IFERROR(IF(ISTEXT(MB$5)=FALSE,(INDEX(OSIT!$1:$1048576,MATCH(Ositran!$B40,OSIT!$A:$A,0),MATCH(Ositran!MB$5,OSIT!$1:$1,0))),SUM(LP40:MA40)),"")</f>
        <v>0</v>
      </c>
      <c r="MC40" s="141">
        <f>+IFERROR(IF(ISTEXT(MC$5)=FALSE,(INDEX(OSIT!$1:$1048576,MATCH(Ositran!$B40,OSIT!$A:$A,0),MATCH(Ositran!MC$5,OSIT!$1:$1,0))),SUM(LQ40:MB40)),"")</f>
        <v>165839242</v>
      </c>
      <c r="MD40" s="144" t="str">
        <f>+IFERROR(IF(ISTEXT(MD$5)=FALSE,(INDEX(OSIT!$1:$1048576,MATCH(Ositran!$B40,OSIT!$A:$A,0),MATCH(Ositran!MD$5,OSIT!$1:$1,0))),SUM(LR40:MC40)),"")</f>
        <v/>
      </c>
      <c r="ME40" s="144" t="str">
        <f>+IFERROR(IF(ISTEXT(ME$5)=FALSE,(INDEX(OSIT!$1:$1048576,MATCH(Ositran!$B40,OSIT!$A:$A,0),MATCH(Ositran!ME$5,OSIT!$1:$1,0))),SUM(LS40:MD40)),"")</f>
        <v/>
      </c>
      <c r="MF40" s="144" t="str">
        <f>+IFERROR(IF(ISTEXT(MF$5)=FALSE,(INDEX(OSIT!$1:$1048576,MATCH(Ositran!$B40,OSIT!$A:$A,0),MATCH(Ositran!MF$5,OSIT!$1:$1,0))),SUM(LT40:ME40)),"")</f>
        <v/>
      </c>
      <c r="MG40" s="144" t="str">
        <f>+IFERROR(IF(ISTEXT(MG$5)=FALSE,(INDEX(OSIT!$1:$1048576,MATCH(Ositran!$B40,OSIT!$A:$A,0),MATCH(Ositran!MG$5,OSIT!$1:$1,0))),SUM(LU40:MF40)),"")</f>
        <v/>
      </c>
      <c r="MH40" s="144" t="str">
        <f>+IFERROR(IF(ISTEXT(MH$5)=FALSE,(INDEX(OSIT!$1:$1048576,MATCH(Ositran!$B40,OSIT!$A:$A,0),MATCH(Ositran!MH$5,OSIT!$1:$1,0))),SUM(LV40:MG40)),"")</f>
        <v/>
      </c>
      <c r="MI40" s="144" t="str">
        <f>+IFERROR(IF(ISTEXT(MI$5)=FALSE,(INDEX(OSIT!$1:$1048576,MATCH(Ositran!$B40,OSIT!$A:$A,0),MATCH(Ositran!MI$5,OSIT!$1:$1,0))),SUM(LW40:MH40)),"")</f>
        <v/>
      </c>
      <c r="MJ40" s="144" t="str">
        <f>+IFERROR(IF(ISTEXT(MJ$5)=FALSE,(INDEX(OSIT!$1:$1048576,MATCH(Ositran!$B40,OSIT!$A:$A,0),MATCH(Ositran!MJ$5,OSIT!$1:$1,0))),SUM(LX40:MI40)),"")</f>
        <v/>
      </c>
      <c r="MK40" s="144" t="str">
        <f>+IFERROR(IF(ISTEXT(MK$5)=FALSE,(INDEX(OSIT!$1:$1048576,MATCH(Ositran!$B40,OSIT!$A:$A,0),MATCH(Ositran!MK$5,OSIT!$1:$1,0))),SUM(LY40:MJ40)),"")</f>
        <v/>
      </c>
      <c r="ML40" s="144" t="str">
        <f>+IFERROR(IF(ISTEXT(ML$5)=FALSE,(INDEX(OSIT!$1:$1048576,MATCH(Ositran!$B40,OSIT!$A:$A,0),MATCH(Ositran!ML$5,OSIT!$1:$1,0))),SUM(LZ40:MK40)),"")</f>
        <v/>
      </c>
      <c r="MM40" s="144" t="str">
        <f>+IFERROR(IF(ISTEXT(MM$5)=FALSE,(INDEX(OSIT!$1:$1048576,MATCH(Ositran!$B40,OSIT!$A:$A,0),MATCH(Ositran!MM$5,OSIT!$1:$1,0))),SUM(MA40:ML40)),"")</f>
        <v/>
      </c>
      <c r="MN40" s="144" t="str">
        <f>+IFERROR(IF(ISTEXT(MN$5)=FALSE,(INDEX(OSIT!$1:$1048576,MATCH(Ositran!$B40,OSIT!$A:$A,0),MATCH(Ositran!MN$5,OSIT!$1:$1,0))),SUM(MB40:MM40)),"")</f>
        <v/>
      </c>
      <c r="MO40" s="144" t="str">
        <f>+IFERROR(IF(ISTEXT(MO$5)=FALSE,(INDEX(OSIT!$1:$1048576,MATCH(Ositran!$B40,OSIT!$A:$A,0),MATCH(Ositran!MO$5,OSIT!$1:$1,0))),SUM(MC40:MN40)),"")</f>
        <v/>
      </c>
      <c r="MP40" s="141">
        <f>+IFERROR(IF(ISTEXT(MP$5)=FALSE,(INDEX(OSIT!$1:$1048576,MATCH(Ositran!$B40,OSIT!$A:$A,0),MATCH(Ositran!MP$5,OSIT!$1:$1,0))),SUM(MD40:MO40)),"")</f>
        <v>0</v>
      </c>
    </row>
    <row r="41" spans="2:354">
      <c r="C41" s="11" t="s">
        <v>515</v>
      </c>
      <c r="P41" s="140"/>
      <c r="AC41" s="140"/>
      <c r="AP41" s="140"/>
      <c r="BC41" s="140"/>
      <c r="BP41" s="140"/>
      <c r="CC41" s="140"/>
      <c r="CP41" s="140"/>
      <c r="DC41" s="140"/>
      <c r="DP41" s="140"/>
      <c r="EC41" s="140"/>
      <c r="EP41" s="140"/>
      <c r="FC41" s="140"/>
      <c r="FP41" s="140"/>
      <c r="GC41" s="140"/>
      <c r="GP41" s="140"/>
      <c r="HC41" s="140"/>
      <c r="HP41" s="140"/>
      <c r="IC41" s="140"/>
      <c r="IP41" s="140"/>
      <c r="JC41" s="140"/>
      <c r="JP41" s="140"/>
      <c r="KC41" s="140"/>
      <c r="KP41" s="140"/>
      <c r="LC41" s="140"/>
      <c r="LP41" s="140"/>
      <c r="MC41" s="140"/>
      <c r="MP41" s="140"/>
    </row>
    <row r="42" spans="2:354">
      <c r="B42" s="9" t="s">
        <v>141</v>
      </c>
      <c r="C42" s="284" t="s">
        <v>143</v>
      </c>
      <c r="D42" s="144"/>
      <c r="E42" s="144"/>
      <c r="F42" s="144"/>
      <c r="G42" s="144"/>
      <c r="H42" s="144"/>
      <c r="I42" s="144"/>
      <c r="J42" s="144"/>
      <c r="K42" s="144"/>
      <c r="L42" s="144"/>
      <c r="M42" s="144"/>
      <c r="N42" s="144"/>
      <c r="O42" s="144"/>
      <c r="P42" s="141"/>
      <c r="Q42" s="144"/>
      <c r="R42" s="144"/>
      <c r="S42" s="144"/>
      <c r="T42" s="144"/>
      <c r="U42" s="144"/>
      <c r="V42" s="144"/>
      <c r="W42" s="144"/>
      <c r="X42" s="144"/>
      <c r="Y42" s="144"/>
      <c r="Z42" s="144"/>
      <c r="AA42" s="144"/>
      <c r="AB42" s="144"/>
      <c r="AC42" s="141"/>
      <c r="AD42" s="144"/>
      <c r="AE42" s="144"/>
      <c r="AF42" s="144"/>
      <c r="AG42" s="144"/>
      <c r="AH42" s="144"/>
      <c r="AI42" s="144"/>
      <c r="AJ42" s="144"/>
      <c r="AK42" s="144"/>
      <c r="AL42" s="144"/>
      <c r="AM42" s="144"/>
      <c r="AN42" s="144"/>
      <c r="AO42" s="144"/>
      <c r="AP42" s="141"/>
      <c r="AQ42" s="144"/>
      <c r="AR42" s="144"/>
      <c r="AS42" s="144"/>
      <c r="AT42" s="144"/>
      <c r="AU42" s="144"/>
      <c r="AV42" s="144"/>
      <c r="AW42" s="144"/>
      <c r="AX42" s="144"/>
      <c r="AY42" s="144"/>
      <c r="AZ42" s="144"/>
      <c r="BA42" s="144"/>
      <c r="BB42" s="144"/>
      <c r="BC42" s="141"/>
      <c r="BD42" s="144"/>
      <c r="BE42" s="144"/>
      <c r="BF42" s="144"/>
      <c r="BG42" s="144"/>
      <c r="BH42" s="144"/>
      <c r="BI42" s="144"/>
      <c r="BJ42" s="144"/>
      <c r="BK42" s="144"/>
      <c r="BL42" s="144"/>
      <c r="BM42" s="144"/>
      <c r="BN42" s="144"/>
      <c r="BO42" s="144"/>
      <c r="BP42" s="141"/>
      <c r="BQ42" s="144"/>
      <c r="BR42" s="144"/>
      <c r="BS42" s="144"/>
      <c r="BT42" s="144"/>
      <c r="BU42" s="144"/>
      <c r="BV42" s="144"/>
      <c r="BW42" s="144"/>
      <c r="BX42" s="144"/>
      <c r="BY42" s="144"/>
      <c r="BZ42" s="144"/>
      <c r="CA42" s="144"/>
      <c r="CB42" s="144"/>
      <c r="CC42" s="141"/>
      <c r="CD42" s="144"/>
      <c r="CE42" s="144"/>
      <c r="CF42" s="144"/>
      <c r="CG42" s="144"/>
      <c r="CH42" s="144"/>
      <c r="CI42" s="144"/>
      <c r="CJ42" s="144"/>
      <c r="CK42" s="144"/>
      <c r="CL42" s="144"/>
      <c r="CM42" s="144"/>
      <c r="CN42" s="144"/>
      <c r="CO42" s="144"/>
      <c r="CP42" s="141"/>
      <c r="CQ42" s="144"/>
      <c r="CR42" s="144"/>
      <c r="CS42" s="144"/>
      <c r="CT42" s="144"/>
      <c r="CU42" s="144"/>
      <c r="CV42" s="144"/>
      <c r="CW42" s="144"/>
      <c r="CX42" s="144"/>
      <c r="CY42" s="144"/>
      <c r="CZ42" s="144"/>
      <c r="DA42" s="144"/>
      <c r="DB42" s="144"/>
      <c r="DC42" s="141"/>
      <c r="DD42" s="144"/>
      <c r="DE42" s="144"/>
      <c r="DF42" s="144"/>
      <c r="DG42" s="144"/>
      <c r="DH42" s="144"/>
      <c r="DI42" s="144"/>
      <c r="DJ42" s="144"/>
      <c r="DK42" s="144"/>
      <c r="DL42" s="144"/>
      <c r="DM42" s="144"/>
      <c r="DN42" s="144"/>
      <c r="DO42" s="144"/>
      <c r="DP42" s="141"/>
      <c r="DQ42" s="144"/>
      <c r="DR42" s="144"/>
      <c r="DS42" s="144"/>
      <c r="DT42" s="144"/>
      <c r="DU42" s="144"/>
      <c r="DV42" s="144"/>
      <c r="DW42" s="144"/>
      <c r="DX42" s="144"/>
      <c r="DY42" s="144"/>
      <c r="DZ42" s="144"/>
      <c r="EA42" s="144"/>
      <c r="EB42" s="144"/>
      <c r="EC42" s="141"/>
      <c r="ED42" s="144"/>
      <c r="EE42" s="144"/>
      <c r="EF42" s="144"/>
      <c r="EG42" s="144"/>
      <c r="EH42" s="144"/>
      <c r="EI42" s="144"/>
      <c r="EJ42" s="144"/>
      <c r="EK42" s="144"/>
      <c r="EL42" s="144"/>
      <c r="EM42" s="144"/>
      <c r="EN42" s="144"/>
      <c r="EO42" s="144"/>
      <c r="EP42" s="141"/>
      <c r="EQ42" s="144"/>
      <c r="ER42" s="144"/>
      <c r="ES42" s="144"/>
      <c r="ET42" s="144"/>
      <c r="EU42" s="144"/>
      <c r="EV42" s="144"/>
      <c r="EW42" s="144"/>
      <c r="EX42" s="144"/>
      <c r="EY42" s="144"/>
      <c r="EZ42" s="144"/>
      <c r="FA42" s="144"/>
      <c r="FB42" s="144"/>
      <c r="FC42" s="141"/>
      <c r="FD42" s="144"/>
      <c r="FE42" s="144"/>
      <c r="FF42" s="144"/>
      <c r="FG42" s="144"/>
      <c r="FH42" s="144"/>
      <c r="FI42" s="144"/>
      <c r="FJ42" s="144"/>
      <c r="FK42" s="144"/>
      <c r="FL42" s="144"/>
      <c r="FM42" s="144"/>
      <c r="FN42" s="144"/>
      <c r="FO42" s="144"/>
      <c r="FP42" s="141"/>
      <c r="FQ42" s="144"/>
      <c r="FR42" s="144"/>
      <c r="FS42" s="144"/>
      <c r="FT42" s="144"/>
      <c r="FU42" s="144"/>
      <c r="FV42" s="144"/>
      <c r="FW42" s="144"/>
      <c r="FX42" s="144"/>
      <c r="FY42" s="144"/>
      <c r="FZ42" s="144">
        <v>0</v>
      </c>
      <c r="GA42" s="144">
        <v>0</v>
      </c>
      <c r="GB42" s="144">
        <v>0</v>
      </c>
      <c r="GC42" s="141"/>
      <c r="GD42" s="144">
        <v>369105</v>
      </c>
      <c r="GE42" s="144">
        <v>258575</v>
      </c>
      <c r="GF42" s="144">
        <v>255695</v>
      </c>
      <c r="GG42" s="144">
        <v>231090</v>
      </c>
      <c r="GH42" s="144">
        <v>269290</v>
      </c>
      <c r="GI42" s="144">
        <v>228505</v>
      </c>
      <c r="GJ42" s="144">
        <v>752515</v>
      </c>
      <c r="GK42" s="144">
        <v>1114170</v>
      </c>
      <c r="GL42" s="144">
        <v>621235</v>
      </c>
      <c r="GM42" s="144">
        <v>558585</v>
      </c>
      <c r="GN42" s="144">
        <v>493450</v>
      </c>
      <c r="GO42" s="144">
        <v>578220</v>
      </c>
      <c r="GP42" s="141"/>
      <c r="GQ42" s="144">
        <v>458510</v>
      </c>
      <c r="GR42" s="144">
        <v>366305</v>
      </c>
      <c r="GS42" s="144">
        <v>401045</v>
      </c>
      <c r="GT42" s="144">
        <v>351150</v>
      </c>
      <c r="GU42" s="144">
        <v>352790</v>
      </c>
      <c r="GV42" s="144">
        <v>310065</v>
      </c>
      <c r="GW42" s="144" t="s">
        <v>111</v>
      </c>
      <c r="GX42" s="144" t="s">
        <v>147</v>
      </c>
      <c r="GY42" s="144">
        <v>295715</v>
      </c>
      <c r="GZ42" s="144">
        <v>306920</v>
      </c>
      <c r="HA42" s="144">
        <v>314350</v>
      </c>
      <c r="HB42" s="144">
        <v>383610</v>
      </c>
      <c r="HC42" s="141"/>
      <c r="HD42" s="144">
        <v>356130</v>
      </c>
      <c r="HE42" s="144">
        <v>329630</v>
      </c>
      <c r="HF42" s="144">
        <v>314575</v>
      </c>
      <c r="HG42" s="144">
        <v>290850</v>
      </c>
      <c r="HH42" s="144">
        <v>291770</v>
      </c>
      <c r="HI42" s="144">
        <v>291650</v>
      </c>
      <c r="HJ42" s="144">
        <v>323090</v>
      </c>
      <c r="HK42" s="144">
        <v>318160</v>
      </c>
      <c r="HL42" s="144">
        <v>295715</v>
      </c>
      <c r="HM42" s="144">
        <v>305295</v>
      </c>
      <c r="HN42" s="144">
        <v>278985</v>
      </c>
      <c r="HO42" s="144">
        <v>336215</v>
      </c>
      <c r="HP42" s="141"/>
      <c r="HQ42" s="144">
        <v>320135</v>
      </c>
      <c r="HR42" s="144">
        <v>290770</v>
      </c>
      <c r="HS42" s="144">
        <v>287260</v>
      </c>
      <c r="HT42" s="144">
        <v>258560</v>
      </c>
      <c r="HU42" s="144">
        <v>279445</v>
      </c>
      <c r="HV42" s="144">
        <v>257245</v>
      </c>
      <c r="HW42" s="144">
        <v>290450</v>
      </c>
      <c r="HX42" s="144">
        <v>286055</v>
      </c>
      <c r="HY42" s="144">
        <v>248970</v>
      </c>
      <c r="HZ42" s="144">
        <v>251430</v>
      </c>
      <c r="IA42" s="144">
        <v>245775</v>
      </c>
      <c r="IB42" s="144">
        <v>288120</v>
      </c>
      <c r="IC42" s="141"/>
      <c r="ID42" s="144">
        <v>272165</v>
      </c>
      <c r="IE42" s="144">
        <v>270000</v>
      </c>
      <c r="IF42" s="144">
        <v>276360</v>
      </c>
      <c r="IG42" s="144">
        <v>243245</v>
      </c>
      <c r="IH42" s="144">
        <v>254020</v>
      </c>
      <c r="II42" s="144">
        <v>254520</v>
      </c>
      <c r="IJ42" s="144">
        <v>293575</v>
      </c>
      <c r="IK42" s="144">
        <v>334065</v>
      </c>
      <c r="IL42" s="144">
        <v>325420</v>
      </c>
      <c r="IM42" s="144">
        <v>354035</v>
      </c>
      <c r="IN42" s="144">
        <v>328920</v>
      </c>
      <c r="IO42" s="144">
        <v>413630</v>
      </c>
      <c r="IP42" s="141"/>
      <c r="IQ42" s="144">
        <f>+IFERROR(IF(ISTEXT(IQ$5)=FALSE,(INDEX(OSIT!$1:$1048576,MATCH(Ositran!$B42,OSIT!$A:$A,0),MATCH(Ositran!IQ$5,OSIT!$1:$1,0))),SUM(IJ42:IP42)),"")</f>
        <v>338730</v>
      </c>
      <c r="IR42" s="144">
        <f>+IFERROR(IF(ISTEXT(IR$5)=FALSE,(INDEX(OSIT!$1:$1048576,MATCH(Ositran!$B42,OSIT!$A:$A,0),MATCH(Ositran!IR$5,OSIT!$1:$1,0))),SUM(IK42:IQ42)),"")</f>
        <v>338730</v>
      </c>
      <c r="IS42" s="144">
        <f>+IFERROR(IF(ISTEXT(IS$5)=FALSE,(INDEX(OSIT!$1:$1048576,MATCH(Ositran!$B42,OSIT!$A:$A,0),MATCH(Ositran!IS$5,OSIT!$1:$1,0))),SUM(IL42:IR42)),"")</f>
        <v>389455</v>
      </c>
      <c r="IT42" s="144">
        <f>+IFERROR(IF(ISTEXT(IT$5)=FALSE,(INDEX(OSIT!$1:$1048576,MATCH(Ositran!$B42,OSIT!$A:$A,0),MATCH(Ositran!IT$5,OSIT!$1:$1,0))),SUM(IM42:IS42)),"")</f>
        <v>389455</v>
      </c>
      <c r="IU42" s="144">
        <f>+IFERROR(IF(ISTEXT(IU$5)=FALSE,(INDEX(OSIT!$1:$1048576,MATCH(Ositran!$B42,OSIT!$A:$A,0),MATCH(Ositran!IU$5,OSIT!$1:$1,0))),SUM(IN42:IT42)),"")</f>
        <v>347310</v>
      </c>
      <c r="IV42" s="144">
        <f>+IFERROR(IF(ISTEXT(IV$5)=FALSE,(INDEX(OSIT!$1:$1048576,MATCH(Ositran!$B42,OSIT!$A:$A,0),MATCH(Ositran!IV$5,OSIT!$1:$1,0))),SUM(IO42:IU42)),"")</f>
        <v>352010</v>
      </c>
      <c r="IW42" s="144">
        <f>+IFERROR(IF(ISTEXT(IW$5)=FALSE,(INDEX(OSIT!$1:$1048576,MATCH(Ositran!$B42,OSIT!$A:$A,0),MATCH(Ositran!IW$5,OSIT!$1:$1,0))),SUM(IP42:IV42)),"")</f>
        <v>387750</v>
      </c>
      <c r="IX42" s="144">
        <f>+IFERROR(IF(ISTEXT(IX$5)=FALSE,(INDEX(OSIT!$1:$1048576,MATCH(Ositran!$B42,OSIT!$A:$A,0),MATCH(Ositran!IX$5,OSIT!$1:$1,0))),SUM(IP42:IW42)),"")</f>
        <v>457945</v>
      </c>
      <c r="IY42" s="144">
        <f>+IFERROR(IF(ISTEXT(IY$5)=FALSE,(INDEX(OSIT!$1:$1048576,MATCH(Ositran!$B42,OSIT!$A:$A,0),MATCH(Ositran!IY$5,OSIT!$1:$1,0))),SUM(IP42:IX42)),"")</f>
        <v>394775</v>
      </c>
      <c r="IZ42" s="144">
        <f>+IFERROR(IF(ISTEXT(IZ$5)=FALSE,(INDEX(OSIT!$1:$1048576,MATCH(Ositran!$B42,OSIT!$A:$A,0),MATCH(Ositran!IZ$5,OSIT!$1:$1,0))),SUM(IP42:IY42)),"")</f>
        <v>372215</v>
      </c>
      <c r="JA42" s="144">
        <f>+IFERROR(IF(ISTEXT(JA$5)=FALSE,(INDEX(OSIT!$1:$1048576,MATCH(Ositran!$B42,OSIT!$A:$A,0),MATCH(Ositran!JA$5,OSIT!$1:$1,0))),SUM(IP42:IZ42)),"")</f>
        <v>366225</v>
      </c>
      <c r="JB42" s="144">
        <f>+IFERROR(IF(ISTEXT(JB$5)=FALSE,(INDEX(OSIT!$1:$1048576,MATCH(Ositran!$B42,OSIT!$A:$A,0),MATCH(Ositran!JB$5,OSIT!$1:$1,0))),SUM(IP42:JA42)),"")</f>
        <v>508990</v>
      </c>
      <c r="JC42" s="141">
        <f>+IFERROR(IF(ISTEXT(JC$5)=FALSE,(INDEX(OSIT!$1:$1048576,MATCH(Ositran!$B42,OSIT!$A:$A,0),MATCH(Ositran!JC$5,OSIT!$1:$1,0))),SUM(IQ42:JB42)),"")</f>
        <v>4643590</v>
      </c>
      <c r="JD42" s="144">
        <f>+IFERROR(IF(ISTEXT(JD$5)=FALSE,(INDEX(OSIT!$1:$1048576,MATCH(Ositran!$B42,OSIT!$A:$A,0),MATCH(Ositran!JD$5,OSIT!$1:$1,0))),SUM(IR42:JC42)),"")</f>
        <v>500730</v>
      </c>
      <c r="JE42" s="144">
        <f>+IFERROR(IF(ISTEXT(JE$5)=FALSE,(INDEX(OSIT!$1:$1048576,MATCH(Ositran!$B42,OSIT!$A:$A,0),MATCH(Ositran!JE$5,OSIT!$1:$1,0))),SUM(IS42:JD42)),"")</f>
        <v>393360.17</v>
      </c>
      <c r="JF42" s="144">
        <f>+IFERROR(IF(ISTEXT(JF$5)=FALSE,(INDEX(OSIT!$1:$1048576,MATCH(Ositran!$B42,OSIT!$A:$A,0),MATCH(Ositran!JF$5,OSIT!$1:$1,0))),SUM(IT42:JE42)),"")</f>
        <v>243420</v>
      </c>
      <c r="JG42" s="144">
        <f>+IFERROR(IF(ISTEXT(JG$5)=FALSE,(INDEX(OSIT!$1:$1048576,MATCH(Ositran!$B42,OSIT!$A:$A,0),MATCH(Ositran!JG$5,OSIT!$1:$1,0))),SUM(IU42:JF42)),"")</f>
        <v>81875</v>
      </c>
      <c r="JH42" s="144">
        <f>+IFERROR(IF(ISTEXT(JH$5)=FALSE,(INDEX(OSIT!$1:$1048576,MATCH(Ositran!$B42,OSIT!$A:$A,0),MATCH(Ositran!JH$5,OSIT!$1:$1,0))),SUM(IV42:JG42)),"")</f>
        <v>138760</v>
      </c>
      <c r="JI42" s="144">
        <f>+IFERROR(IF(ISTEXT(JI$5)=FALSE,(INDEX(OSIT!$1:$1048576,MATCH(Ositran!$B42,OSIT!$A:$A,0),MATCH(Ositran!JI$5,OSIT!$1:$1,0))),SUM(IW42:JH42)),"")</f>
        <v>160710</v>
      </c>
      <c r="JJ42" s="144">
        <f>+IFERROR(IF(ISTEXT(JJ$5)=FALSE,(INDEX(OSIT!$1:$1048576,MATCH(Ositran!$B42,OSIT!$A:$A,0),MATCH(Ositran!JJ$5,OSIT!$1:$1,0))),SUM(IX42:JI42)),"")</f>
        <v>174015</v>
      </c>
      <c r="JK42" s="144">
        <f>+IFERROR(IF(ISTEXT(JK$5)=FALSE,(INDEX(OSIT!$1:$1048576,MATCH(Ositran!$B42,OSIT!$A:$A,0),MATCH(Ositran!JK$5,OSIT!$1:$1,0))),SUM(IY42:JJ42)),"")</f>
        <v>164525</v>
      </c>
      <c r="JL42" s="144">
        <f>+IFERROR(IF(ISTEXT(JL$5)=FALSE,(INDEX(OSIT!$1:$1048576,MATCH(Ositran!$B42,OSIT!$A:$A,0),MATCH(Ositran!JL$5,OSIT!$1:$1,0))),SUM(IZ42:JK42)),"")</f>
        <v>161185</v>
      </c>
      <c r="JM42" s="144">
        <f>+IFERROR(IF(ISTEXT(JM$5)=FALSE,(INDEX(OSIT!$1:$1048576,MATCH(Ositran!$B42,OSIT!$A:$A,0),MATCH(Ositran!JM$5,OSIT!$1:$1,0))),SUM(JA42:JL42)),"")</f>
        <v>157500</v>
      </c>
      <c r="JN42" s="144">
        <f>+IFERROR(IF(ISTEXT(JN$5)=FALSE,(INDEX(OSIT!$1:$1048576,MATCH(Ositran!$B42,OSIT!$A:$A,0),MATCH(Ositran!JN$5,OSIT!$1:$1,0))),SUM(JB42:JM42)),"")</f>
        <v>160597.45762711871</v>
      </c>
      <c r="JO42" s="144">
        <f>+IFERROR(IF(ISTEXT(JO$5)=FALSE,(INDEX(OSIT!$1:$1048576,MATCH(Ositran!$B42,OSIT!$A:$A,0),MATCH(Ositran!JO$5,OSIT!$1:$1,0))),SUM(JC42:JN42)),"")</f>
        <v>290435</v>
      </c>
      <c r="JP42" s="141">
        <f>+IFERROR(IF(ISTEXT(JP$5)=FALSE,(INDEX(OSIT!$1:$1048576,MATCH(Ositran!$B42,OSIT!$A:$A,0),MATCH(Ositran!JP$5,OSIT!$1:$1,0))),SUM(JD42:JO42)),"")</f>
        <v>2627112.6276271185</v>
      </c>
      <c r="JQ42" s="144">
        <f>+IFERROR(IF(ISTEXT(JQ$5)=FALSE,(INDEX(OSIT!$1:$1048576,MATCH(Ositran!$B42,OSIT!$A:$A,0),MATCH(Ositran!JQ$5,OSIT!$1:$1,0))),SUM(JE42:JP42)),"")</f>
        <v>236540</v>
      </c>
      <c r="JR42" s="144">
        <f>+IFERROR(IF(ISTEXT(JR$5)=FALSE,(INDEX(OSIT!$1:$1048576,MATCH(Ositran!$B42,OSIT!$A:$A,0),MATCH(Ositran!JR$5,OSIT!$1:$1,0))),SUM(JF42:JQ42)),"")</f>
        <v>112419.49</v>
      </c>
      <c r="JS42" s="144">
        <f>+IFERROR(IF(ISTEXT(JS$5)=FALSE,(INDEX(OSIT!$1:$1048576,MATCH(Ositran!$B42,OSIT!$A:$A,0),MATCH(Ositran!JS$5,OSIT!$1:$1,0))),SUM(JG42:JR42)),"")</f>
        <v>205225</v>
      </c>
      <c r="JT42" s="144">
        <f>+IFERROR(IF(ISTEXT(JT$5)=FALSE,(INDEX(OSIT!$1:$1048576,MATCH(Ositran!$B42,OSIT!$A:$A,0),MATCH(Ositran!JT$5,OSIT!$1:$1,0))),SUM(JH42:JS42)),"")</f>
        <v>211895</v>
      </c>
      <c r="JU42" s="144">
        <f>+IFERROR(IF(ISTEXT(JU$5)=FALSE,(INDEX(OSIT!$1:$1048576,MATCH(Ositran!$B42,OSIT!$A:$A,0),MATCH(Ositran!JU$5,OSIT!$1:$1,0))),SUM(JI42:JT42)),"")</f>
        <v>225211.86</v>
      </c>
      <c r="JV42" s="144">
        <f>+IFERROR(IF(ISTEXT(JV$5)=FALSE,(INDEX(OSIT!$1:$1048576,MATCH(Ositran!$B42,OSIT!$A:$A,0),MATCH(Ositran!JV$5,OSIT!$1:$1,0))),SUM(JJ42:JU42)),"")</f>
        <v>249495</v>
      </c>
      <c r="JW42" s="144">
        <f>+IFERROR(IF(ISTEXT(JW$5)=FALSE,(INDEX(OSIT!$1:$1048576,MATCH(Ositran!$B42,OSIT!$A:$A,0),MATCH(Ositran!JW$5,OSIT!$1:$1,0))),SUM(JK42:JV42)),"")</f>
        <v>295240</v>
      </c>
      <c r="JX42" s="144">
        <f>+IFERROR(IF(ISTEXT(JX$5)=FALSE,(INDEX(OSIT!$1:$1048576,MATCH(Ositran!$B42,OSIT!$A:$A,0),MATCH(Ositran!JX$5,OSIT!$1:$1,0))),SUM(JL42:JW42)),"")</f>
        <v>295565</v>
      </c>
      <c r="JY42" s="144">
        <f>+IFERROR(IF(ISTEXT(JY$5)=FALSE,(INDEX(OSIT!$1:$1048576,MATCH(Ositran!$B42,OSIT!$A:$A,0),MATCH(Ositran!JY$5,OSIT!$1:$1,0))),SUM(JM42:JX42)),"")</f>
        <v>239139.83100000001</v>
      </c>
      <c r="JZ42" s="144">
        <f>+IFERROR(IF(ISTEXT(JZ$5)=FALSE,(INDEX(OSIT!$1:$1048576,MATCH(Ositran!$B42,OSIT!$A:$A,0),MATCH(Ositran!JZ$5,OSIT!$1:$1,0))),SUM(JN42:JY42)),"")</f>
        <v>245614.41</v>
      </c>
      <c r="KA42" s="144">
        <f>+IFERROR(IF(ISTEXT(KA$5)=FALSE,(INDEX(OSIT!$1:$1048576,MATCH(Ositran!$B42,OSIT!$A:$A,0),MATCH(Ositran!KA$5,OSIT!$1:$1,0))),SUM(JO42:JZ42)),"")</f>
        <v>245614.41</v>
      </c>
      <c r="KB42" s="144">
        <f>+IFERROR(IF(ISTEXT(KB$5)=FALSE,(INDEX(OSIT!$1:$1048576,MATCH(Ositran!$B42,OSIT!$A:$A,0),MATCH(Ositran!KB$5,OSIT!$1:$1,0))),SUM(JP42:KA42)),"")</f>
        <v>296894.06779661018</v>
      </c>
      <c r="KC42" s="141">
        <f>+IFERROR(IF(ISTEXT(KC$5)=FALSE,(INDEX(OSIT!$1:$1048576,MATCH(Ositran!$B42,OSIT!$A:$A,0),MATCH(Ositran!KC$5,OSIT!$1:$1,0))),SUM(JQ42:KB42)),"")</f>
        <v>2858854.0687966105</v>
      </c>
      <c r="KD42" s="144">
        <f>+IFERROR(IF(ISTEXT(KD$5)=FALSE,(INDEX(OSIT!$1:$1048576,MATCH(Ositran!$B42,OSIT!$A:$A,0),MATCH(Ositran!KD$5,OSIT!$1:$1,0))),SUM(JR42:KC42)),"")</f>
        <v>194059.32203389829</v>
      </c>
      <c r="KE42" s="144">
        <f>+IFERROR(IF(ISTEXT(KE$5)=FALSE,(INDEX(OSIT!$1:$1048576,MATCH(Ositran!$B42,OSIT!$A:$A,0),MATCH(Ositran!KE$5,OSIT!$1:$1,0))),SUM(JS42:KD42)),"")</f>
        <v>236305.08</v>
      </c>
      <c r="KF42" s="144">
        <f>+IFERROR(IF(ISTEXT(KF$5)=FALSE,(INDEX(OSIT!$1:$1048576,MATCH(Ositran!$B42,OSIT!$A:$A,0),MATCH(Ositran!KF$5,OSIT!$1:$1,0))),SUM(JT42:KE42)),"")</f>
        <v>275406.77966101689</v>
      </c>
      <c r="KG42" s="144">
        <f>+IFERROR(IF(ISTEXT(KG$5)=FALSE,(INDEX(OSIT!$1:$1048576,MATCH(Ositran!$B42,OSIT!$A:$A,0),MATCH(Ositran!KG$5,OSIT!$1:$1,0))),SUM(JU42:KF42)),"")</f>
        <v>298350</v>
      </c>
      <c r="KH42" s="144">
        <f>+IFERROR(IF(ISTEXT(KH$5)=FALSE,(INDEX(OSIT!$1:$1048576,MATCH(Ositran!$B42,OSIT!$A:$A,0),MATCH(Ositran!KH$5,OSIT!$1:$1,0))),SUM(JV42:KG42)),"")</f>
        <v>295241.53000000003</v>
      </c>
      <c r="KI42" s="144">
        <f>+IFERROR(IF(ISTEXT(KI$5)=FALSE,(INDEX(OSIT!$1:$1048576,MATCH(Ositran!$B42,OSIT!$A:$A,0),MATCH(Ositran!KI$5,OSIT!$1:$1,0))),SUM(JW42:KH42)),"")</f>
        <v>273059.32203389832</v>
      </c>
      <c r="KJ42" s="144">
        <f>+IFERROR(IF(ISTEXT(KJ$5)=FALSE,(INDEX(OSIT!$1:$1048576,MATCH(Ositran!$B42,OSIT!$A:$A,0),MATCH(Ositran!KJ$5,OSIT!$1:$1,0))),SUM(JX42:KI42)),"")</f>
        <v>377605</v>
      </c>
      <c r="KK42" s="144">
        <f>+IFERROR(IF(ISTEXT(KK$5)=FALSE,(INDEX(OSIT!$1:$1048576,MATCH(Ositran!$B42,OSIT!$A:$A,0),MATCH(Ositran!KK$5,OSIT!$1:$1,0))),SUM(JY42:KJ42)),"")</f>
        <v>392021.18644067802</v>
      </c>
      <c r="KL42" s="144">
        <f>+IFERROR(IF(ISTEXT(KL$5)=FALSE,(INDEX(OSIT!$1:$1048576,MATCH(Ositran!$B42,OSIT!$A:$A,0),MATCH(Ositran!KL$5,OSIT!$1:$1,0))),SUM(JZ42:KK42)),"")</f>
        <v>408207.63</v>
      </c>
      <c r="KM42" s="144">
        <f>+IFERROR(IF(ISTEXT(KM$5)=FALSE,(INDEX(OSIT!$1:$1048576,MATCH(Ositran!$B42,OSIT!$A:$A,0),MATCH(Ositran!KM$5,OSIT!$1:$1,0))),SUM(KA42:KL42)),"")</f>
        <v>391851.69</v>
      </c>
      <c r="KN42" s="144">
        <f>+IFERROR(IF(ISTEXT(KN$5)=FALSE,(INDEX(OSIT!$1:$1048576,MATCH(Ositran!$B42,OSIT!$A:$A,0),MATCH(Ositran!KN$5,OSIT!$1:$1,0))),SUM(KB42:KM42)),"")</f>
        <v>334233.05</v>
      </c>
      <c r="KO42" s="144">
        <f>+IFERROR(IF(ISTEXT(KO$5)=FALSE,(INDEX(OSIT!$1:$1048576,MATCH(Ositran!$B42,OSIT!$A:$A,0),MATCH(Ositran!KO$5,OSIT!$1:$1,0))),SUM(KC42:KN42)),"")</f>
        <v>439160</v>
      </c>
      <c r="KP42" s="141">
        <f>+IFERROR(IF(ISTEXT(KP$5)=FALSE,(INDEX(OSIT!$1:$1048576,MATCH(Ositran!$B42,OSIT!$A:$A,0),MATCH(Ositran!KP$5,OSIT!$1:$1,0))),SUM(KD42:KO42)),"")</f>
        <v>3915500.5901694912</v>
      </c>
      <c r="KQ42" s="144">
        <f>+IFERROR(IF(ISTEXT(KQ$5)=FALSE,(INDEX(OSIT!$1:$1048576,MATCH(Ositran!$B42,OSIT!$A:$A,0),MATCH(Ositran!KQ$5,OSIT!$1:$1,0))),SUM(KE42:KP42)),"")</f>
        <v>335406.78000000003</v>
      </c>
      <c r="KR42" s="144">
        <f>+IFERROR(IF(ISTEXT(KR$5)=FALSE,(INDEX(OSIT!$1:$1048576,MATCH(Ositran!$B42,OSIT!$A:$A,0),MATCH(Ositran!KR$5,OSIT!$1:$1,0))),SUM(KF42:KQ42)),"")</f>
        <v>303834.75</v>
      </c>
      <c r="KS42" s="144">
        <f>+IFERROR(IF(ISTEXT(KS$5)=FALSE,(INDEX(OSIT!$1:$1048576,MATCH(Ositran!$B42,OSIT!$A:$A,0),MATCH(Ositran!KS$5,OSIT!$1:$1,0))),SUM(KG42:KR42)),"")</f>
        <v>425605</v>
      </c>
      <c r="KT42" s="144">
        <f>+IFERROR(IF(ISTEXT(KT$5)=FALSE,(INDEX(OSIT!$1:$1048576,MATCH(Ositran!$B42,OSIT!$A:$A,0),MATCH(Ositran!KT$5,OSIT!$1:$1,0))),SUM(KH42:KS42)),"")</f>
        <v>325398.31</v>
      </c>
      <c r="KU42" s="144">
        <f>+IFERROR(IF(ISTEXT(KU$5)=FALSE,(INDEX(OSIT!$1:$1048576,MATCH(Ositran!$B42,OSIT!$A:$A,0),MATCH(Ositran!KU$5,OSIT!$1:$1,0))),SUM(KI42:KT42)),"")</f>
        <v>341338.98305084743</v>
      </c>
      <c r="KV42" s="144">
        <f>+IFERROR(IF(ISTEXT(KV$5)=FALSE,(INDEX(OSIT!$1:$1048576,MATCH(Ositran!$B42,OSIT!$A:$A,0),MATCH(Ositran!KV$5,OSIT!$1:$1,0))),SUM(KJ42:KU42)),"")</f>
        <v>421950</v>
      </c>
      <c r="KW42" s="144">
        <f>+IFERROR(IF(ISTEXT(KW$5)=FALSE,(INDEX(OSIT!$1:$1048576,MATCH(Ositran!$B42,OSIT!$A:$A,0),MATCH(Ositran!KW$5,OSIT!$1:$1,0))),SUM(KK42:KV42)),"")</f>
        <v>457770</v>
      </c>
      <c r="KX42" s="144">
        <f>+IFERROR(IF(ISTEXT(KX$5)=FALSE,(INDEX(OSIT!$1:$1048576,MATCH(Ositran!$B42,OSIT!$A:$A,0),MATCH(Ositran!KX$5,OSIT!$1:$1,0))),SUM(KL42:KW42)),"")</f>
        <v>556345</v>
      </c>
      <c r="KY42" s="144">
        <f>+IFERROR(IF(ISTEXT(KY$5)=FALSE,(INDEX(OSIT!$1:$1048576,MATCH(Ositran!$B42,OSIT!$A:$A,0),MATCH(Ositran!KY$5,OSIT!$1:$1,0))),SUM(KM42:KX42)),"")</f>
        <v>514000</v>
      </c>
      <c r="KZ42" s="144">
        <f>+IFERROR(IF(ISTEXT(KZ$5)=FALSE,(INDEX(OSIT!$1:$1048576,MATCH(Ositran!$B42,OSIT!$A:$A,0),MATCH(Ositran!KZ$5,OSIT!$1:$1,0))),SUM(KN42:KY42)),"")</f>
        <v>521005</v>
      </c>
      <c r="LA42" s="144">
        <f>+IFERROR(IF(ISTEXT(LA$5)=FALSE,(INDEX(OSIT!$1:$1048576,MATCH(Ositran!$B42,OSIT!$A:$A,0),MATCH(Ositran!LA$5,OSIT!$1:$1,0))),SUM(KO42:KZ42)),"")</f>
        <v>488005</v>
      </c>
      <c r="LB42" s="144">
        <f>+IFERROR(IF(ISTEXT(LB$5)=FALSE,(INDEX(OSIT!$1:$1048576,MATCH(Ositran!$B42,OSIT!$A:$A,0),MATCH(Ositran!LB$5,OSIT!$1:$1,0))),SUM(KP42:LA42)),"")</f>
        <v>651440</v>
      </c>
      <c r="LC42" s="141">
        <f>+IFERROR(IF(ISTEXT(LC$5)=FALSE,(INDEX(OSIT!$1:$1048576,MATCH(Ositran!$B42,OSIT!$A:$A,0),MATCH(Ositran!LC$5,OSIT!$1:$1,0))),SUM(KQ42:LB42)),"")</f>
        <v>5342098.8230508473</v>
      </c>
      <c r="LD42" s="144">
        <f>+IFERROR(IF(ISTEXT(LD$5)=FALSE,(INDEX(OSIT!$1:$1048576,MATCH(Ositran!$B42,OSIT!$A:$A,0),MATCH(Ositran!LD$5,OSIT!$1:$1,0))),SUM(KR42:LC42)),"")</f>
        <v>529005</v>
      </c>
      <c r="LE42" s="144">
        <f>+IFERROR(IF(ISTEXT(LE$5)=FALSE,(INDEX(OSIT!$1:$1048576,MATCH(Ositran!$B42,OSIT!$A:$A,0),MATCH(Ositran!LE$5,OSIT!$1:$1,0))),SUM(KS42:LD42)),"")</f>
        <v>472175</v>
      </c>
      <c r="LF42" s="144">
        <f>+IFERROR(IF(ISTEXT(LF$5)=FALSE,(INDEX(OSIT!$1:$1048576,MATCH(Ositran!$B42,OSIT!$A:$A,0),MATCH(Ositran!LF$5,OSIT!$1:$1,0))),SUM(KT42:LE42)),"")</f>
        <v>399139.83</v>
      </c>
      <c r="LG42" s="144">
        <f>+IFERROR(IF(ISTEXT(LG$5)=FALSE,(INDEX(OSIT!$1:$1048576,MATCH(Ositran!$B42,OSIT!$A:$A,0),MATCH(Ositran!LG$5,OSIT!$1:$1,0))),SUM(KU42:LF42)),"")</f>
        <v>464225</v>
      </c>
      <c r="LH42" s="144">
        <f>+IFERROR(IF(ISTEXT(LH$5)=FALSE,(INDEX(OSIT!$1:$1048576,MATCH(Ositran!$B42,OSIT!$A:$A,0),MATCH(Ositran!LH$5,OSIT!$1:$1,0))),SUM(KV42:LG42)),"")</f>
        <v>391733.05084745761</v>
      </c>
      <c r="LI42" s="144">
        <f>+IFERROR(IF(ISTEXT(LI$5)=FALSE,(INDEX(OSIT!$1:$1048576,MATCH(Ositran!$B42,OSIT!$A:$A,0),MATCH(Ositran!LI$5,OSIT!$1:$1,0))),SUM(KW42:LH42)),"")</f>
        <v>403796.61</v>
      </c>
      <c r="LJ42" s="144">
        <f>+IFERROR(IF(ISTEXT(LJ$5)=FALSE,(INDEX(OSIT!$1:$1048576,MATCH(Ositran!$B42,OSIT!$A:$A,0),MATCH(Ositran!LJ$5,OSIT!$1:$1,0))),SUM(KX42:LI42)),"")</f>
        <v>458919.49</v>
      </c>
      <c r="LK42" s="144">
        <f>+IFERROR(IF(ISTEXT(LK$5)=FALSE,(INDEX(OSIT!$1:$1048576,MATCH(Ositran!$B42,OSIT!$A:$A,0),MATCH(Ositran!LK$5,OSIT!$1:$1,0))),SUM(KY42:LJ42)),"")</f>
        <v>444576.27118644072</v>
      </c>
      <c r="LL42" s="144">
        <f>+IFERROR(IF(ISTEXT(LL$5)=FALSE,(INDEX(OSIT!$1:$1048576,MATCH(Ositran!$B42,OSIT!$A:$A,0),MATCH(Ositran!LL$5,OSIT!$1:$1,0))),SUM(KZ42:LK42)),"")</f>
        <v>417016.94915254239</v>
      </c>
      <c r="LM42" s="144">
        <f>+IFERROR(IF(ISTEXT(LM$5)=FALSE,(INDEX(OSIT!$1:$1048576,MATCH(Ositran!$B42,OSIT!$A:$A,0),MATCH(Ositran!LM$5,OSIT!$1:$1,0))),SUM(LA42:LL42)),"")</f>
        <v>477750</v>
      </c>
      <c r="LN42" s="144">
        <f>+IFERROR(IF(ISTEXT(LN$5)=FALSE,(INDEX(OSIT!$1:$1048576,MATCH(Ositran!$B42,OSIT!$A:$A,0),MATCH(Ositran!LN$5,OSIT!$1:$1,0))),SUM(LB42:LM42)),"")</f>
        <v>402326.27118644072</v>
      </c>
      <c r="LO42" s="144">
        <f>+IFERROR(IF(ISTEXT(LO$5)=FALSE,(INDEX(OSIT!$1:$1048576,MATCH(Ositran!$B42,OSIT!$A:$A,0),MATCH(Ositran!LO$5,OSIT!$1:$1,0))),SUM(LC42:LN42)),"")</f>
        <v>484932.2</v>
      </c>
      <c r="LP42" s="141">
        <f>+IFERROR(IF(ISTEXT(LP$5)=FALSE,(INDEX(OSIT!$1:$1048576,MATCH(Ositran!$B42,OSIT!$A:$A,0),MATCH(Ositran!LP$5,OSIT!$1:$1,0))),SUM(LD42:LO42)),"")</f>
        <v>5345595.6723728823</v>
      </c>
      <c r="LQ42" s="144">
        <f>+IFERROR(IF(ISTEXT(LQ$5)=FALSE,(INDEX(OSIT!$1:$1048576,MATCH(Ositran!$B42,OSIT!$A:$A,0),MATCH(Ositran!LQ$5,OSIT!$1:$1,0))),SUM(LE42:LP42)),"")</f>
        <v>446792.37</v>
      </c>
      <c r="LR42" s="144">
        <f>+IFERROR(IF(ISTEXT(LR$5)=FALSE,(INDEX(OSIT!$1:$1048576,MATCH(Ositran!$B42,OSIT!$A:$A,0),MATCH(Ositran!LR$5,OSIT!$1:$1,0))),SUM(LF42:LQ42)),"")</f>
        <v>516910</v>
      </c>
      <c r="LS42" s="144">
        <f>+IFERROR(IF(ISTEXT(LS$5)=FALSE,(INDEX(OSIT!$1:$1048576,MATCH(Ositran!$B42,OSIT!$A:$A,0),MATCH(Ositran!LS$5,OSIT!$1:$1,0))),SUM(LG42:LR42)),"")</f>
        <v>474394.06779661018</v>
      </c>
      <c r="LT42" s="144">
        <f>+IFERROR(IF(ISTEXT(LT$5)=FALSE,(INDEX(OSIT!$1:$1048576,MATCH(Ositran!$B42,OSIT!$A:$A,0),MATCH(Ositran!LT$5,OSIT!$1:$1,0))),SUM(LH42:LS42)),"")</f>
        <v>468350</v>
      </c>
      <c r="LU42" s="144">
        <f>+IFERROR(IF(ISTEXT(LU$5)=FALSE,(INDEX(OSIT!$1:$1048576,MATCH(Ositran!$B42,OSIT!$A:$A,0),MATCH(Ositran!LU$5,OSIT!$1:$1,0))),SUM(LI42:LT42)),"")</f>
        <v>468445</v>
      </c>
      <c r="LV42" s="144">
        <f>+IFERROR(IF(ISTEXT(LV$5)=FALSE,(INDEX(OSIT!$1:$1048576,MATCH(Ositran!$B42,OSIT!$A:$A,0),MATCH(Ositran!LV$5,OSIT!$1:$1,0))),SUM(LJ42:LU42)),"")</f>
        <v>447005</v>
      </c>
      <c r="LW42" s="144">
        <f>+IFERROR(IF(ISTEXT(LW$5)=FALSE,(INDEX(OSIT!$1:$1048576,MATCH(Ositran!$B42,OSIT!$A:$A,0),MATCH(Ositran!LW$5,OSIT!$1:$1,0))),SUM(LK42:LV42)),"")</f>
        <v>475210</v>
      </c>
      <c r="LX42" s="144">
        <f>+IFERROR(IF(ISTEXT(LX$5)=FALSE,(INDEX(OSIT!$1:$1048576,MATCH(Ositran!$B42,OSIT!$A:$A,0),MATCH(Ositran!LX$5,OSIT!$1:$1,0))),SUM(LL42:LW42)),"")</f>
        <v>477890</v>
      </c>
      <c r="LY42" s="144">
        <f>+IFERROR(IF(ISTEXT(LY$5)=FALSE,(INDEX(OSIT!$1:$1048576,MATCH(Ositran!$B42,OSIT!$A:$A,0),MATCH(Ositran!LY$5,OSIT!$1:$1,0))),SUM(LM42:LX42)),"")</f>
        <v>352351.69491525431</v>
      </c>
      <c r="LZ42" s="144">
        <f>+IFERROR(IF(ISTEXT(LZ$5)=FALSE,(INDEX(OSIT!$1:$1048576,MATCH(Ositran!$B42,OSIT!$A:$A,0),MATCH(Ositran!LZ$5,OSIT!$1:$1,0))),SUM(LN42:LY42)),"")</f>
        <v>471135</v>
      </c>
      <c r="MA42" s="144">
        <f>+IFERROR(IF(ISTEXT(MA$5)=FALSE,(INDEX(OSIT!$1:$1048576,MATCH(Ositran!$B42,OSIT!$A:$A,0),MATCH(Ositran!MA$5,OSIT!$1:$1,0))),SUM(LO42:LZ42)),"")</f>
        <v>0</v>
      </c>
      <c r="MB42" s="144">
        <f>+IFERROR(IF(ISTEXT(MB$5)=FALSE,(INDEX(OSIT!$1:$1048576,MATCH(Ositran!$B42,OSIT!$A:$A,0),MATCH(Ositran!MB$5,OSIT!$1:$1,0))),SUM(LP42:MA42)),"")</f>
        <v>0</v>
      </c>
      <c r="MC42" s="141">
        <f>+IFERROR(IF(ISTEXT(MC$5)=FALSE,(INDEX(OSIT!$1:$1048576,MATCH(Ositran!$B42,OSIT!$A:$A,0),MATCH(Ositran!MC$5,OSIT!$1:$1,0))),SUM(LQ42:MB42)),"")</f>
        <v>4598483.132711865</v>
      </c>
      <c r="MD42" s="144" t="str">
        <f>+IFERROR(IF(ISTEXT(MD$5)=FALSE,(INDEX(OSIT!$1:$1048576,MATCH(Ositran!$B42,OSIT!$A:$A,0),MATCH(Ositran!MD$5,OSIT!$1:$1,0))),SUM(LR42:MC42)),"")</f>
        <v/>
      </c>
      <c r="ME42" s="144" t="str">
        <f>+IFERROR(IF(ISTEXT(ME$5)=FALSE,(INDEX(OSIT!$1:$1048576,MATCH(Ositran!$B42,OSIT!$A:$A,0),MATCH(Ositran!ME$5,OSIT!$1:$1,0))),SUM(LS42:MD42)),"")</f>
        <v/>
      </c>
      <c r="MF42" s="144" t="str">
        <f>+IFERROR(IF(ISTEXT(MF$5)=FALSE,(INDEX(OSIT!$1:$1048576,MATCH(Ositran!$B42,OSIT!$A:$A,0),MATCH(Ositran!MF$5,OSIT!$1:$1,0))),SUM(LT42:ME42)),"")</f>
        <v/>
      </c>
      <c r="MG42" s="144" t="str">
        <f>+IFERROR(IF(ISTEXT(MG$5)=FALSE,(INDEX(OSIT!$1:$1048576,MATCH(Ositran!$B42,OSIT!$A:$A,0),MATCH(Ositran!MG$5,OSIT!$1:$1,0))),SUM(LU42:MF42)),"")</f>
        <v/>
      </c>
      <c r="MH42" s="144" t="str">
        <f>+IFERROR(IF(ISTEXT(MH$5)=FALSE,(INDEX(OSIT!$1:$1048576,MATCH(Ositran!$B42,OSIT!$A:$A,0),MATCH(Ositran!MH$5,OSIT!$1:$1,0))),SUM(LV42:MG42)),"")</f>
        <v/>
      </c>
      <c r="MI42" s="144" t="str">
        <f>+IFERROR(IF(ISTEXT(MI$5)=FALSE,(INDEX(OSIT!$1:$1048576,MATCH(Ositran!$B42,OSIT!$A:$A,0),MATCH(Ositran!MI$5,OSIT!$1:$1,0))),SUM(LW42:MH42)),"")</f>
        <v/>
      </c>
      <c r="MJ42" s="144" t="str">
        <f>+IFERROR(IF(ISTEXT(MJ$5)=FALSE,(INDEX(OSIT!$1:$1048576,MATCH(Ositran!$B42,OSIT!$A:$A,0),MATCH(Ositran!MJ$5,OSIT!$1:$1,0))),SUM(LX42:MI42)),"")</f>
        <v/>
      </c>
      <c r="MK42" s="144" t="str">
        <f>+IFERROR(IF(ISTEXT(MK$5)=FALSE,(INDEX(OSIT!$1:$1048576,MATCH(Ositran!$B42,OSIT!$A:$A,0),MATCH(Ositran!MK$5,OSIT!$1:$1,0))),SUM(LY42:MJ42)),"")</f>
        <v/>
      </c>
      <c r="ML42" s="144" t="str">
        <f>+IFERROR(IF(ISTEXT(ML$5)=FALSE,(INDEX(OSIT!$1:$1048576,MATCH(Ositran!$B42,OSIT!$A:$A,0),MATCH(Ositran!ML$5,OSIT!$1:$1,0))),SUM(LZ42:MK42)),"")</f>
        <v/>
      </c>
      <c r="MM42" s="144" t="str">
        <f>+IFERROR(IF(ISTEXT(MM$5)=FALSE,(INDEX(OSIT!$1:$1048576,MATCH(Ositran!$B42,OSIT!$A:$A,0),MATCH(Ositran!MM$5,OSIT!$1:$1,0))),SUM(MA42:ML42)),"")</f>
        <v/>
      </c>
      <c r="MN42" s="144" t="str">
        <f>+IFERROR(IF(ISTEXT(MN$5)=FALSE,(INDEX(OSIT!$1:$1048576,MATCH(Ositran!$B42,OSIT!$A:$A,0),MATCH(Ositran!MN$5,OSIT!$1:$1,0))),SUM(MB42:MM42)),"")</f>
        <v/>
      </c>
      <c r="MO42" s="144" t="str">
        <f>+IFERROR(IF(ISTEXT(MO$5)=FALSE,(INDEX(OSIT!$1:$1048576,MATCH(Ositran!$B42,OSIT!$A:$A,0),MATCH(Ositran!MO$5,OSIT!$1:$1,0))),SUM(MC42:MN42)),"")</f>
        <v/>
      </c>
      <c r="MP42" s="141">
        <f>+IFERROR(IF(ISTEXT(MP$5)=FALSE,(INDEX(OSIT!$1:$1048576,MATCH(Ositran!$B42,OSIT!$A:$A,0),MATCH(Ositran!MP$5,OSIT!$1:$1,0))),SUM(MD42:MO42)),"")</f>
        <v>0</v>
      </c>
    </row>
    <row r="43" spans="2:354">
      <c r="B43" s="9" t="s">
        <v>144</v>
      </c>
      <c r="C43" s="284" t="s">
        <v>145</v>
      </c>
      <c r="D43" s="144"/>
      <c r="E43" s="144"/>
      <c r="F43" s="144"/>
      <c r="G43" s="144"/>
      <c r="H43" s="144"/>
      <c r="I43" s="144"/>
      <c r="J43" s="144"/>
      <c r="K43" s="144"/>
      <c r="L43" s="144"/>
      <c r="M43" s="144"/>
      <c r="N43" s="144"/>
      <c r="O43" s="144"/>
      <c r="P43" s="141"/>
      <c r="Q43" s="144"/>
      <c r="R43" s="144"/>
      <c r="S43" s="144"/>
      <c r="T43" s="144"/>
      <c r="U43" s="144"/>
      <c r="V43" s="144"/>
      <c r="W43" s="144"/>
      <c r="X43" s="144"/>
      <c r="Y43" s="144"/>
      <c r="Z43" s="144"/>
      <c r="AA43" s="144"/>
      <c r="AB43" s="144"/>
      <c r="AC43" s="141"/>
      <c r="AD43" s="144"/>
      <c r="AE43" s="144"/>
      <c r="AF43" s="144"/>
      <c r="AG43" s="144"/>
      <c r="AH43" s="144"/>
      <c r="AI43" s="144"/>
      <c r="AJ43" s="144"/>
      <c r="AK43" s="144"/>
      <c r="AL43" s="144"/>
      <c r="AM43" s="144"/>
      <c r="AN43" s="144"/>
      <c r="AO43" s="144"/>
      <c r="AP43" s="141"/>
      <c r="AQ43" s="144"/>
      <c r="AR43" s="144"/>
      <c r="AS43" s="144"/>
      <c r="AT43" s="144"/>
      <c r="AU43" s="144"/>
      <c r="AV43" s="144"/>
      <c r="AW43" s="144"/>
      <c r="AX43" s="144"/>
      <c r="AY43" s="144"/>
      <c r="AZ43" s="144"/>
      <c r="BA43" s="144"/>
      <c r="BB43" s="144"/>
      <c r="BC43" s="141"/>
      <c r="BD43" s="144"/>
      <c r="BE43" s="144"/>
      <c r="BF43" s="144"/>
      <c r="BG43" s="144"/>
      <c r="BH43" s="144"/>
      <c r="BI43" s="144"/>
      <c r="BJ43" s="144"/>
      <c r="BK43" s="144"/>
      <c r="BL43" s="144"/>
      <c r="BM43" s="144"/>
      <c r="BN43" s="144"/>
      <c r="BO43" s="144"/>
      <c r="BP43" s="141"/>
      <c r="BQ43" s="144"/>
      <c r="BR43" s="144"/>
      <c r="BS43" s="144"/>
      <c r="BT43" s="144"/>
      <c r="BU43" s="144"/>
      <c r="BV43" s="144"/>
      <c r="BW43" s="144"/>
      <c r="BX43" s="144"/>
      <c r="BY43" s="144"/>
      <c r="BZ43" s="144"/>
      <c r="CA43" s="144"/>
      <c r="CB43" s="144"/>
      <c r="CC43" s="141"/>
      <c r="CD43" s="144"/>
      <c r="CE43" s="144"/>
      <c r="CF43" s="144"/>
      <c r="CG43" s="144"/>
      <c r="CH43" s="144"/>
      <c r="CI43" s="144"/>
      <c r="CJ43" s="144"/>
      <c r="CK43" s="144"/>
      <c r="CL43" s="144"/>
      <c r="CM43" s="144"/>
      <c r="CN43" s="144"/>
      <c r="CO43" s="144"/>
      <c r="CP43" s="141"/>
      <c r="CQ43" s="144"/>
      <c r="CR43" s="144"/>
      <c r="CS43" s="144"/>
      <c r="CT43" s="144"/>
      <c r="CU43" s="144"/>
      <c r="CV43" s="144"/>
      <c r="CW43" s="144"/>
      <c r="CX43" s="144"/>
      <c r="CY43" s="144"/>
      <c r="CZ43" s="144"/>
      <c r="DA43" s="144"/>
      <c r="DB43" s="144"/>
      <c r="DC43" s="141"/>
      <c r="DD43" s="144"/>
      <c r="DE43" s="144"/>
      <c r="DF43" s="144"/>
      <c r="DG43" s="144"/>
      <c r="DH43" s="144"/>
      <c r="DI43" s="144"/>
      <c r="DJ43" s="144"/>
      <c r="DK43" s="144"/>
      <c r="DL43" s="144"/>
      <c r="DM43" s="144"/>
      <c r="DN43" s="144"/>
      <c r="DO43" s="144"/>
      <c r="DP43" s="141"/>
      <c r="DQ43" s="144"/>
      <c r="DR43" s="144"/>
      <c r="DS43" s="144"/>
      <c r="DT43" s="144"/>
      <c r="DU43" s="144"/>
      <c r="DV43" s="144"/>
      <c r="DW43" s="144"/>
      <c r="DX43" s="144"/>
      <c r="DY43" s="144"/>
      <c r="DZ43" s="144"/>
      <c r="EA43" s="144"/>
      <c r="EB43" s="144"/>
      <c r="EC43" s="141"/>
      <c r="ED43" s="144"/>
      <c r="EE43" s="144"/>
      <c r="EF43" s="144"/>
      <c r="EG43" s="144"/>
      <c r="EH43" s="144"/>
      <c r="EI43" s="144"/>
      <c r="EJ43" s="144"/>
      <c r="EK43" s="144"/>
      <c r="EL43" s="144"/>
      <c r="EM43" s="144"/>
      <c r="EN43" s="144"/>
      <c r="EO43" s="144"/>
      <c r="EP43" s="141"/>
      <c r="EQ43" s="144"/>
      <c r="ER43" s="144"/>
      <c r="ES43" s="144"/>
      <c r="ET43" s="144"/>
      <c r="EU43" s="144"/>
      <c r="EV43" s="144"/>
      <c r="EW43" s="144"/>
      <c r="EX43" s="144"/>
      <c r="EY43" s="144"/>
      <c r="EZ43" s="144"/>
      <c r="FA43" s="144"/>
      <c r="FB43" s="144"/>
      <c r="FC43" s="141"/>
      <c r="FD43" s="144"/>
      <c r="FE43" s="144"/>
      <c r="FF43" s="144"/>
      <c r="FG43" s="144"/>
      <c r="FH43" s="144"/>
      <c r="FI43" s="144"/>
      <c r="FJ43" s="144"/>
      <c r="FK43" s="144"/>
      <c r="FL43" s="144"/>
      <c r="FM43" s="144"/>
      <c r="FN43" s="144"/>
      <c r="FO43" s="144"/>
      <c r="FP43" s="141"/>
      <c r="FQ43" s="144"/>
      <c r="FR43" s="144"/>
      <c r="FS43" s="144"/>
      <c r="FT43" s="144"/>
      <c r="FU43" s="144"/>
      <c r="FV43" s="144"/>
      <c r="FW43" s="144"/>
      <c r="FX43" s="144"/>
      <c r="FY43" s="144"/>
      <c r="FZ43" s="144">
        <v>0</v>
      </c>
      <c r="GA43" s="144">
        <v>0</v>
      </c>
      <c r="GB43" s="144">
        <v>0</v>
      </c>
      <c r="GC43" s="141"/>
      <c r="GD43" s="144">
        <v>0</v>
      </c>
      <c r="GE43" s="144">
        <v>0</v>
      </c>
      <c r="GF43" s="144">
        <v>84092.7</v>
      </c>
      <c r="GG43" s="144">
        <v>0</v>
      </c>
      <c r="GH43" s="144">
        <v>0</v>
      </c>
      <c r="GI43" s="144">
        <v>84092.78</v>
      </c>
      <c r="GJ43" s="144">
        <v>0</v>
      </c>
      <c r="GK43" s="144">
        <v>0</v>
      </c>
      <c r="GL43" s="144">
        <v>84092.78</v>
      </c>
      <c r="GM43" s="144"/>
      <c r="GN43" s="144"/>
      <c r="GO43" s="144">
        <v>95053.86</v>
      </c>
      <c r="GP43" s="141"/>
      <c r="GQ43" s="144">
        <v>0</v>
      </c>
      <c r="GR43" s="144">
        <v>0</v>
      </c>
      <c r="GS43" s="144">
        <v>102846.72</v>
      </c>
      <c r="GT43" s="144" t="s">
        <v>147</v>
      </c>
      <c r="GU43" s="144" t="s">
        <v>147</v>
      </c>
      <c r="GV43" s="144" t="s">
        <v>147</v>
      </c>
      <c r="GW43" s="144" t="s">
        <v>147</v>
      </c>
      <c r="GX43" s="144" t="s">
        <v>147</v>
      </c>
      <c r="GY43" s="144">
        <v>102846.72</v>
      </c>
      <c r="GZ43" s="144">
        <v>0</v>
      </c>
      <c r="HA43" s="144">
        <v>0</v>
      </c>
      <c r="HB43" s="144">
        <v>0</v>
      </c>
      <c r="HC43" s="141"/>
      <c r="HD43" s="144">
        <v>0</v>
      </c>
      <c r="HE43" s="144">
        <v>0</v>
      </c>
      <c r="HF43" s="144"/>
      <c r="HG43" s="144">
        <v>0</v>
      </c>
      <c r="HH43" s="144">
        <v>0</v>
      </c>
      <c r="HI43" s="144">
        <v>126696.23</v>
      </c>
      <c r="HJ43" s="144">
        <v>0</v>
      </c>
      <c r="HK43" s="144">
        <v>0</v>
      </c>
      <c r="HL43" s="144">
        <v>102846.72</v>
      </c>
      <c r="HM43" s="144">
        <v>0</v>
      </c>
      <c r="HN43" s="144">
        <v>0</v>
      </c>
      <c r="HO43" s="144">
        <v>107369.7</v>
      </c>
      <c r="HP43" s="141"/>
      <c r="HQ43" s="144">
        <v>36945.550000000003</v>
      </c>
      <c r="HR43" s="144">
        <v>36945.550000000003</v>
      </c>
      <c r="HS43" s="144">
        <v>0</v>
      </c>
      <c r="HT43" s="144">
        <v>0</v>
      </c>
      <c r="HU43" s="144">
        <v>0</v>
      </c>
      <c r="HV43" s="144"/>
      <c r="HW43" s="144">
        <v>130787.25</v>
      </c>
      <c r="HX43" s="144">
        <v>0</v>
      </c>
      <c r="HY43" s="144">
        <v>130787.25</v>
      </c>
      <c r="HZ43" s="144">
        <v>0</v>
      </c>
      <c r="IA43" s="144">
        <v>0</v>
      </c>
      <c r="IB43" s="144">
        <v>0</v>
      </c>
      <c r="IC43" s="141"/>
      <c r="ID43" s="144">
        <v>130787.25</v>
      </c>
      <c r="IE43" s="144">
        <v>0</v>
      </c>
      <c r="IF43" s="144">
        <v>0</v>
      </c>
      <c r="IG43" s="144">
        <v>0</v>
      </c>
      <c r="IH43" s="144">
        <v>277791.8</v>
      </c>
      <c r="II43" s="144">
        <v>0</v>
      </c>
      <c r="IJ43" s="144">
        <v>132572.32999999999</v>
      </c>
      <c r="IK43" s="144">
        <v>0</v>
      </c>
      <c r="IL43" s="144">
        <v>0</v>
      </c>
      <c r="IM43" s="144">
        <v>0</v>
      </c>
      <c r="IN43" s="144">
        <v>0</v>
      </c>
      <c r="IO43" s="144">
        <v>132572.32999999999</v>
      </c>
      <c r="IP43" s="141"/>
      <c r="IQ43" s="144">
        <f>+IFERROR(IF(ISTEXT(IQ$5)=FALSE,(INDEX(OSIT!$1:$1048576,MATCH(Ositran!$B43,OSIT!$A:$A,0),MATCH(Ositran!IQ$5,OSIT!$1:$1,0))),SUM(IJ43:IP43)),"")</f>
        <v>0</v>
      </c>
      <c r="IR43" s="144">
        <f>+IFERROR(IF(ISTEXT(IR$5)=FALSE,(INDEX(OSIT!$1:$1048576,MATCH(Ositran!$B43,OSIT!$A:$A,0),MATCH(Ositran!IR$5,OSIT!$1:$1,0))),SUM(IK43:IQ43)),"")</f>
        <v>0</v>
      </c>
      <c r="IS43" s="144">
        <f>+IFERROR(IF(ISTEXT(IS$5)=FALSE,(INDEX(OSIT!$1:$1048576,MATCH(Ositran!$B43,OSIT!$A:$A,0),MATCH(Ositran!IS$5,OSIT!$1:$1,0))),SUM(IL43:IR43)),"")</f>
        <v>0</v>
      </c>
      <c r="IT43" s="144">
        <f>+IFERROR(IF(ISTEXT(IT$5)=FALSE,(INDEX(OSIT!$1:$1048576,MATCH(Ositran!$B43,OSIT!$A:$A,0),MATCH(Ositran!IT$5,OSIT!$1:$1,0))),SUM(IM43:IS43)),"")</f>
        <v>0</v>
      </c>
      <c r="IU43" s="144">
        <f>+IFERROR(IF(ISTEXT(IU$5)=FALSE,(INDEX(OSIT!$1:$1048576,MATCH(Ositran!$B43,OSIT!$A:$A,0),MATCH(Ositran!IU$5,OSIT!$1:$1,0))),SUM(IN43:IT43)),"")</f>
        <v>0</v>
      </c>
      <c r="IV43" s="144">
        <f>+IFERROR(IF(ISTEXT(IV$5)=FALSE,(INDEX(OSIT!$1:$1048576,MATCH(Ositran!$B43,OSIT!$A:$A,0),MATCH(Ositran!IV$5,OSIT!$1:$1,0))),SUM(IO43:IU43)),"")</f>
        <v>268051.33</v>
      </c>
      <c r="IW43" s="144">
        <f>+IFERROR(IF(ISTEXT(IW$5)=FALSE,(INDEX(OSIT!$1:$1048576,MATCH(Ositran!$B43,OSIT!$A:$A,0),MATCH(Ositran!IW$5,OSIT!$1:$1,0))),SUM(IP43:IV43)),"")</f>
        <v>0</v>
      </c>
      <c r="IX43" s="144">
        <f>+IFERROR(IF(ISTEXT(IX$5)=FALSE,(INDEX(OSIT!$1:$1048576,MATCH(Ositran!$B43,OSIT!$A:$A,0),MATCH(Ositran!IX$5,OSIT!$1:$1,0))),SUM(IP43:IW43)),"")</f>
        <v>0</v>
      </c>
      <c r="IY43" s="144">
        <f>+IFERROR(IF(ISTEXT(IY$5)=FALSE,(INDEX(OSIT!$1:$1048576,MATCH(Ositran!$B43,OSIT!$A:$A,0),MATCH(Ositran!IY$5,OSIT!$1:$1,0))),SUM(IP43:IX43)),"")</f>
        <v>0</v>
      </c>
      <c r="IZ43" s="144">
        <f>+IFERROR(IF(ISTEXT(IZ$5)=FALSE,(INDEX(OSIT!$1:$1048576,MATCH(Ositran!$B43,OSIT!$A:$A,0),MATCH(Ositran!IZ$5,OSIT!$1:$1,0))),SUM(IP43:IY43)),"")</f>
        <v>270958</v>
      </c>
      <c r="JA43" s="144">
        <f>+IFERROR(IF(ISTEXT(JA$5)=FALSE,(INDEX(OSIT!$1:$1048576,MATCH(Ositran!$B43,OSIT!$A:$A,0),MATCH(Ositran!JA$5,OSIT!$1:$1,0))),SUM(IP43:IZ43)),"")</f>
        <v>0</v>
      </c>
      <c r="JB43" s="144">
        <f>+IFERROR(IF(ISTEXT(JB$5)=FALSE,(INDEX(OSIT!$1:$1048576,MATCH(Ositran!$B43,OSIT!$A:$A,0),MATCH(Ositran!JB$5,OSIT!$1:$1,0))),SUM(IP43:JA43)),"")</f>
        <v>0</v>
      </c>
      <c r="JC43" s="141">
        <f>+IFERROR(IF(ISTEXT(JC$5)=FALSE,(INDEX(OSIT!$1:$1048576,MATCH(Ositran!$B43,OSIT!$A:$A,0),MATCH(Ositran!JC$5,OSIT!$1:$1,0))),SUM(IQ43:JB43)),"")</f>
        <v>539009.33000000007</v>
      </c>
      <c r="JD43" s="144">
        <f>+IFERROR(IF(ISTEXT(JD$5)=FALSE,(INDEX(OSIT!$1:$1048576,MATCH(Ositran!$B43,OSIT!$A:$A,0),MATCH(Ositran!JD$5,OSIT!$1:$1,0))),SUM(IR43:JC43)),"")</f>
        <v>135479</v>
      </c>
      <c r="JE43" s="144">
        <f>+IFERROR(IF(ISTEXT(JE$5)=FALSE,(INDEX(OSIT!$1:$1048576,MATCH(Ositran!$B43,OSIT!$A:$A,0),MATCH(Ositran!JE$5,OSIT!$1:$1,0))),SUM(IS43:JD43)),"")</f>
        <v>0</v>
      </c>
      <c r="JF43" s="144">
        <f>+IFERROR(IF(ISTEXT(JF$5)=FALSE,(INDEX(OSIT!$1:$1048576,MATCH(Ositran!$B43,OSIT!$A:$A,0),MATCH(Ositran!JF$5,OSIT!$1:$1,0))),SUM(IT43:JE43)),"")</f>
        <v>0</v>
      </c>
      <c r="JG43" s="144">
        <f>+IFERROR(IF(ISTEXT(JG$5)=FALSE,(INDEX(OSIT!$1:$1048576,MATCH(Ositran!$B43,OSIT!$A:$A,0),MATCH(Ositran!JG$5,OSIT!$1:$1,0))),SUM(IU43:JF43)),"")</f>
        <v>0</v>
      </c>
      <c r="JH43" s="144">
        <f>+IFERROR(IF(ISTEXT(JH$5)=FALSE,(INDEX(OSIT!$1:$1048576,MATCH(Ositran!$B43,OSIT!$A:$A,0),MATCH(Ositran!JH$5,OSIT!$1:$1,0))),SUM(IV43:JG43)),"")</f>
        <v>0</v>
      </c>
      <c r="JI43" s="144">
        <f>+IFERROR(IF(ISTEXT(JI$5)=FALSE,(INDEX(OSIT!$1:$1048576,MATCH(Ositran!$B43,OSIT!$A:$A,0),MATCH(Ositran!JI$5,OSIT!$1:$1,0))),SUM(IW43:JH43)),"")</f>
        <v>115044.35</v>
      </c>
      <c r="JJ43" s="144">
        <f>+IFERROR(IF(ISTEXT(JJ$5)=FALSE,(INDEX(OSIT!$1:$1048576,MATCH(Ositran!$B43,OSIT!$A:$A,0),MATCH(Ositran!JJ$5,OSIT!$1:$1,0))),SUM(IX43:JI43)),"")</f>
        <v>0</v>
      </c>
      <c r="JK43" s="144">
        <f>+IFERROR(IF(ISTEXT(JK$5)=FALSE,(INDEX(OSIT!$1:$1048576,MATCH(Ositran!$B43,OSIT!$A:$A,0),MATCH(Ositran!JK$5,OSIT!$1:$1,0))),SUM(IY43:JJ43)),"")</f>
        <v>0</v>
      </c>
      <c r="JL43" s="144">
        <f>+IFERROR(IF(ISTEXT(JL$5)=FALSE,(INDEX(OSIT!$1:$1048576,MATCH(Ositran!$B43,OSIT!$A:$A,0),MATCH(Ositran!JL$5,OSIT!$1:$1,0))),SUM(IZ43:JK43)),"")</f>
        <v>0</v>
      </c>
      <c r="JM43" s="144">
        <f>+IFERROR(IF(ISTEXT(JM$5)=FALSE,(INDEX(OSIT!$1:$1048576,MATCH(Ositran!$B43,OSIT!$A:$A,0),MATCH(Ositran!JM$5,OSIT!$1:$1,0))),SUM(JA43:JL43)),"")</f>
        <v>0</v>
      </c>
      <c r="JN43" s="144">
        <f>+IFERROR(IF(ISTEXT(JN$5)=FALSE,(INDEX(OSIT!$1:$1048576,MATCH(Ositran!$B43,OSIT!$A:$A,0),MATCH(Ositran!JN$5,OSIT!$1:$1,0))),SUM(JB43:JM43)),"")</f>
        <v>0</v>
      </c>
      <c r="JO43" s="144">
        <f>+IFERROR(IF(ISTEXT(JO$5)=FALSE,(INDEX(OSIT!$1:$1048576,MATCH(Ositran!$B43,OSIT!$A:$A,0),MATCH(Ositran!JO$5,OSIT!$1:$1,0))),SUM(JC43:JN43)),"")</f>
        <v>0</v>
      </c>
      <c r="JP43" s="141">
        <f>+IFERROR(IF(ISTEXT(JP$5)=FALSE,(INDEX(OSIT!$1:$1048576,MATCH(Ositran!$B43,OSIT!$A:$A,0),MATCH(Ositran!JP$5,OSIT!$1:$1,0))),SUM(JD43:JO43)),"")</f>
        <v>250523.35</v>
      </c>
      <c r="JQ43" s="144">
        <f>+IFERROR(IF(ISTEXT(JQ$5)=FALSE,(INDEX(OSIT!$1:$1048576,MATCH(Ositran!$B43,OSIT!$A:$A,0),MATCH(Ositran!JQ$5,OSIT!$1:$1,0))),SUM(JE43:JP43)),"")</f>
        <v>0</v>
      </c>
      <c r="JR43" s="144">
        <f>+IFERROR(IF(ISTEXT(JR$5)=FALSE,(INDEX(OSIT!$1:$1048576,MATCH(Ositran!$B43,OSIT!$A:$A,0),MATCH(Ositran!JR$5,OSIT!$1:$1,0))),SUM(JF43:JQ43)),"")</f>
        <v>0</v>
      </c>
      <c r="JS43" s="144">
        <f>+IFERROR(IF(ISTEXT(JS$5)=FALSE,(INDEX(OSIT!$1:$1048576,MATCH(Ositran!$B43,OSIT!$A:$A,0),MATCH(Ositran!JS$5,OSIT!$1:$1,0))),SUM(JG43:JR43)),"")</f>
        <v>531020.12</v>
      </c>
      <c r="JT43" s="144">
        <f>+IFERROR(IF(ISTEXT(JT$5)=FALSE,(INDEX(OSIT!$1:$1048576,MATCH(Ositran!$B43,OSIT!$A:$A,0),MATCH(Ositran!JT$5,OSIT!$1:$1,0))),SUM(JH43:JS43)),"")</f>
        <v>0</v>
      </c>
      <c r="JU43" s="144">
        <f>+IFERROR(IF(ISTEXT(JU$5)=FALSE,(INDEX(OSIT!$1:$1048576,MATCH(Ositran!$B43,OSIT!$A:$A,0),MATCH(Ositran!JU$5,OSIT!$1:$1,0))),SUM(JI43:JT43)),"")</f>
        <v>46925.78</v>
      </c>
      <c r="JV43" s="144">
        <f>+IFERROR(IF(ISTEXT(JV$5)=FALSE,(INDEX(OSIT!$1:$1048576,MATCH(Ositran!$B43,OSIT!$A:$A,0),MATCH(Ositran!JV$5,OSIT!$1:$1,0))),SUM(JJ43:JU43)),"")</f>
        <v>0</v>
      </c>
      <c r="JW43" s="144">
        <f>+IFERROR(IF(ISTEXT(JW$5)=FALSE,(INDEX(OSIT!$1:$1048576,MATCH(Ositran!$B43,OSIT!$A:$A,0),MATCH(Ositran!JW$5,OSIT!$1:$1,0))),SUM(JK43:JV43)),"")</f>
        <v>0</v>
      </c>
      <c r="JX43" s="144">
        <f>+IFERROR(IF(ISTEXT(JX$5)=FALSE,(INDEX(OSIT!$1:$1048576,MATCH(Ositran!$B43,OSIT!$A:$A,0),MATCH(Ositran!JX$5,OSIT!$1:$1,0))),SUM(JL43:JW43)),"")</f>
        <v>0</v>
      </c>
      <c r="JY43" s="144" t="str">
        <f>+IFERROR(IF(ISTEXT(JY$5)=FALSE,(INDEX(OSIT!$1:$1048576,MATCH(Ositran!$B43,OSIT!$A:$A,0),MATCH(Ositran!JY$5,OSIT!$1:$1,0))),SUM(JM43:JX43)),"")</f>
        <v xml:space="preserve">                    -   </v>
      </c>
      <c r="JZ43" s="144" t="str">
        <f>+IFERROR(IF(ISTEXT(JZ$5)=FALSE,(INDEX(OSIT!$1:$1048576,MATCH(Ositran!$B43,OSIT!$A:$A,0),MATCH(Ositran!JZ$5,OSIT!$1:$1,0))),SUM(JN43:JY43)),"")</f>
        <v xml:space="preserve">                    -   </v>
      </c>
      <c r="KA43" s="144" t="str">
        <f>+IFERROR(IF(ISTEXT(KA$5)=FALSE,(INDEX(OSIT!$1:$1048576,MATCH(Ositran!$B43,OSIT!$A:$A,0),MATCH(Ositran!KA$5,OSIT!$1:$1,0))),SUM(JO43:JZ43)),"")</f>
        <v xml:space="preserve">                    -   </v>
      </c>
      <c r="KB43" s="144">
        <f>+IFERROR(IF(ISTEXT(KB$5)=FALSE,(INDEX(OSIT!$1:$1048576,MATCH(Ositran!$B43,OSIT!$A:$A,0),MATCH(Ositran!KB$5,OSIT!$1:$1,0))),SUM(JP43:KA43)),"")</f>
        <v>46925.78</v>
      </c>
      <c r="KC43" s="141">
        <f>+IFERROR(IF(ISTEXT(KC$5)=FALSE,(INDEX(OSIT!$1:$1048576,MATCH(Ositran!$B43,OSIT!$A:$A,0),MATCH(Ositran!KC$5,OSIT!$1:$1,0))),SUM(JQ43:KB43)),"")</f>
        <v>624871.68000000005</v>
      </c>
      <c r="KD43" s="144" t="str">
        <f>+IFERROR(IF(ISTEXT(KD$5)=FALSE,(INDEX(OSIT!$1:$1048576,MATCH(Ositran!$B43,OSIT!$A:$A,0),MATCH(Ositran!KD$5,OSIT!$1:$1,0))),SUM(JR43:KC43)),"")</f>
        <v>-</v>
      </c>
      <c r="KE43" s="144">
        <f>+IFERROR(IF(ISTEXT(KE$5)=FALSE,(INDEX(OSIT!$1:$1048576,MATCH(Ositran!$B43,OSIT!$A:$A,0),MATCH(Ositran!KE$5,OSIT!$1:$1,0))),SUM(JS43:KD43)),"")</f>
        <v>49943.29</v>
      </c>
      <c r="KF43" s="144">
        <f>+IFERROR(IF(ISTEXT(KF$5)=FALSE,(INDEX(OSIT!$1:$1048576,MATCH(Ositran!$B43,OSIT!$A:$A,0),MATCH(Ositran!KF$5,OSIT!$1:$1,0))),SUM(JT43:KE43)),"")</f>
        <v>99886.58</v>
      </c>
      <c r="KG43" s="144">
        <f>+IFERROR(IF(ISTEXT(KG$5)=FALSE,(INDEX(OSIT!$1:$1048576,MATCH(Ositran!$B43,OSIT!$A:$A,0),MATCH(Ositran!KG$5,OSIT!$1:$1,0))),SUM(JU43:KF43)),"")</f>
        <v>0</v>
      </c>
      <c r="KH43" s="144">
        <f>+IFERROR(IF(ISTEXT(KH$5)=FALSE,(INDEX(OSIT!$1:$1048576,MATCH(Ositran!$B43,OSIT!$A:$A,0),MATCH(Ositran!KH$5,OSIT!$1:$1,0))),SUM(JV43:KG43)),"")</f>
        <v>0</v>
      </c>
      <c r="KI43" s="144">
        <f>+IFERROR(IF(ISTEXT(KI$5)=FALSE,(INDEX(OSIT!$1:$1048576,MATCH(Ositran!$B43,OSIT!$A:$A,0),MATCH(Ositran!KI$5,OSIT!$1:$1,0))),SUM(JW43:KH43)),"")</f>
        <v>0</v>
      </c>
      <c r="KJ43" s="144">
        <f>+IFERROR(IF(ISTEXT(KJ$5)=FALSE,(INDEX(OSIT!$1:$1048576,MATCH(Ositran!$B43,OSIT!$A:$A,0),MATCH(Ositran!KJ$5,OSIT!$1:$1,0))),SUM(JX43:KI43)),"")</f>
        <v>550207.74</v>
      </c>
      <c r="KK43" s="144">
        <f>+IFERROR(IF(ISTEXT(KK$5)=FALSE,(INDEX(OSIT!$1:$1048576,MATCH(Ositran!$B43,OSIT!$A:$A,0),MATCH(Ositran!KK$5,OSIT!$1:$1,0))),SUM(JY43:KJ43)),"")</f>
        <v>0</v>
      </c>
      <c r="KL43" s="144">
        <f>+IFERROR(IF(ISTEXT(KL$5)=FALSE,(INDEX(OSIT!$1:$1048576,MATCH(Ositran!$B43,OSIT!$A:$A,0),MATCH(Ositran!KL$5,OSIT!$1:$1,0))),SUM(JZ43:KK43)),"")</f>
        <v>0</v>
      </c>
      <c r="KM43" s="144">
        <f>+IFERROR(IF(ISTEXT(KM$5)=FALSE,(INDEX(OSIT!$1:$1048576,MATCH(Ositran!$B43,OSIT!$A:$A,0),MATCH(Ositran!KM$5,OSIT!$1:$1,0))),SUM(KA43:KL43)),"")</f>
        <v>191478.85</v>
      </c>
      <c r="KN43" s="144">
        <f>+IFERROR(IF(ISTEXT(KN$5)=FALSE,(INDEX(OSIT!$1:$1048576,MATCH(Ositran!$B43,OSIT!$A:$A,0),MATCH(Ositran!KN$5,OSIT!$1:$1,0))),SUM(KB43:KM43)),"")</f>
        <v>0</v>
      </c>
      <c r="KO43" s="144">
        <f>+IFERROR(IF(ISTEXT(KO$5)=FALSE,(INDEX(OSIT!$1:$1048576,MATCH(Ositran!$B43,OSIT!$A:$A,0),MATCH(Ositran!KO$5,OSIT!$1:$1,0))),SUM(KC43:KN43)),"")</f>
        <v>0</v>
      </c>
      <c r="KP43" s="141">
        <f>+IFERROR(IF(ISTEXT(KP$5)=FALSE,(INDEX(OSIT!$1:$1048576,MATCH(Ositran!$B43,OSIT!$A:$A,0),MATCH(Ositran!KP$5,OSIT!$1:$1,0))),SUM(KD43:KO43)),"")</f>
        <v>891516.46</v>
      </c>
      <c r="KQ43" s="144">
        <f>+IFERROR(IF(ISTEXT(KQ$5)=FALSE,(INDEX(OSIT!$1:$1048576,MATCH(Ositran!$B43,OSIT!$A:$A,0),MATCH(Ositran!KQ$5,OSIT!$1:$1,0))),SUM(KE43:KP43)),"")</f>
        <v>229774.62</v>
      </c>
      <c r="KR43" s="144">
        <f>+IFERROR(IF(ISTEXT(KR$5)=FALSE,(INDEX(OSIT!$1:$1048576,MATCH(Ositran!$B43,OSIT!$A:$A,0),MATCH(Ositran!KR$5,OSIT!$1:$1,0))),SUM(KF43:KQ43)),"")</f>
        <v>0</v>
      </c>
      <c r="KS43" s="144">
        <f>+IFERROR(IF(ISTEXT(KS$5)=FALSE,(INDEX(OSIT!$1:$1048576,MATCH(Ositran!$B43,OSIT!$A:$A,0),MATCH(Ositran!KS$5,OSIT!$1:$1,0))),SUM(KG43:KR43)),"")</f>
        <v>0</v>
      </c>
      <c r="KT43" s="144">
        <f>+IFERROR(IF(ISTEXT(KT$5)=FALSE,(INDEX(OSIT!$1:$1048576,MATCH(Ositran!$B43,OSIT!$A:$A,0),MATCH(Ositran!KT$5,OSIT!$1:$1,0))),SUM(KH43:KS43)),"")</f>
        <v>211399.27</v>
      </c>
      <c r="KU43" s="144">
        <f>+IFERROR(IF(ISTEXT(KU$5)=FALSE,(INDEX(OSIT!$1:$1048576,MATCH(Ositran!$B43,OSIT!$A:$A,0),MATCH(Ositran!KU$5,OSIT!$1:$1,0))),SUM(KI43:KT43)),"")</f>
        <v>0</v>
      </c>
      <c r="KV43" s="144">
        <f>+IFERROR(IF(ISTEXT(KV$5)=FALSE,(INDEX(OSIT!$1:$1048576,MATCH(Ositran!$B43,OSIT!$A:$A,0),MATCH(Ositran!KV$5,OSIT!$1:$1,0))),SUM(KJ43:KU43)),"")</f>
        <v>0</v>
      </c>
      <c r="KW43" s="144">
        <f>+IFERROR(IF(ISTEXT(KW$5)=FALSE,(INDEX(OSIT!$1:$1048576,MATCH(Ositran!$B43,OSIT!$A:$A,0),MATCH(Ositran!KW$5,OSIT!$1:$1,0))),SUM(KK43:KV43)),"")</f>
        <v>211399.27</v>
      </c>
      <c r="KX43" s="144">
        <f>+IFERROR(IF(ISTEXT(KX$5)=FALSE,(INDEX(OSIT!$1:$1048576,MATCH(Ositran!$B43,OSIT!$A:$A,0),MATCH(Ositran!KX$5,OSIT!$1:$1,0))),SUM(KL43:KW43)),"")</f>
        <v>0</v>
      </c>
      <c r="KY43" s="144">
        <f>+IFERROR(IF(ISTEXT(KY$5)=FALSE,(INDEX(OSIT!$1:$1048576,MATCH(Ositran!$B43,OSIT!$A:$A,0),MATCH(Ositran!KY$5,OSIT!$1:$1,0))),SUM(KM43:KX43)),"")</f>
        <v>0</v>
      </c>
      <c r="KZ43" s="144">
        <f>+IFERROR(IF(ISTEXT(KZ$5)=FALSE,(INDEX(OSIT!$1:$1048576,MATCH(Ositran!$B43,OSIT!$A:$A,0),MATCH(Ositran!KZ$5,OSIT!$1:$1,0))),SUM(KN43:KY43)),"")</f>
        <v>211399.27</v>
      </c>
      <c r="LA43" s="144">
        <f>+IFERROR(IF(ISTEXT(LA$5)=FALSE,(INDEX(OSIT!$1:$1048576,MATCH(Ositran!$B43,OSIT!$A:$A,0),MATCH(Ositran!LA$5,OSIT!$1:$1,0))),SUM(KO43:KZ43)),"")</f>
        <v>0</v>
      </c>
      <c r="LB43" s="144">
        <f>+IFERROR(IF(ISTEXT(LB$5)=FALSE,(INDEX(OSIT!$1:$1048576,MATCH(Ositran!$B43,OSIT!$A:$A,0),MATCH(Ositran!LB$5,OSIT!$1:$1,0))),SUM(KP43:LA43)),"")</f>
        <v>0</v>
      </c>
      <c r="LC43" s="141">
        <f>+IFERROR(IF(ISTEXT(LC$5)=FALSE,(INDEX(OSIT!$1:$1048576,MATCH(Ositran!$B43,OSIT!$A:$A,0),MATCH(Ositran!LC$5,OSIT!$1:$1,0))),SUM(KQ43:LB43)),"")</f>
        <v>863972.43</v>
      </c>
      <c r="LD43" s="144">
        <f>+IFERROR(IF(ISTEXT(LD$5)=FALSE,(INDEX(OSIT!$1:$1048576,MATCH(Ositran!$B43,OSIT!$A:$A,0),MATCH(Ositran!LD$5,OSIT!$1:$1,0))),SUM(KR43:LC43)),"")</f>
        <v>211399.27</v>
      </c>
      <c r="LE43" s="144">
        <f>+IFERROR(IF(ISTEXT(LE$5)=FALSE,(INDEX(OSIT!$1:$1048576,MATCH(Ositran!$B43,OSIT!$A:$A,0),MATCH(Ositran!LE$5,OSIT!$1:$1,0))),SUM(KS43:LD43)),"")</f>
        <v>0</v>
      </c>
      <c r="LF43" s="144">
        <f>+IFERROR(IF(ISTEXT(LF$5)=FALSE,(INDEX(OSIT!$1:$1048576,MATCH(Ositran!$B43,OSIT!$A:$A,0),MATCH(Ositran!LF$5,OSIT!$1:$1,0))),SUM(KT43:LE43)),"")</f>
        <v>0</v>
      </c>
      <c r="LG43" s="144">
        <f>+IFERROR(IF(ISTEXT(LG$5)=FALSE,(INDEX(OSIT!$1:$1048576,MATCH(Ositran!$B43,OSIT!$A:$A,0),MATCH(Ositran!LG$5,OSIT!$1:$1,0))),SUM(KU43:LF43)),"")</f>
        <v>257533.35</v>
      </c>
      <c r="LH43" s="144">
        <f>+IFERROR(IF(ISTEXT(LH$5)=FALSE,(INDEX(OSIT!$1:$1048576,MATCH(Ositran!$B43,OSIT!$A:$A,0),MATCH(Ositran!LH$5,OSIT!$1:$1,0))),SUM(KV43:LG43)),"")</f>
        <v>0</v>
      </c>
      <c r="LI43" s="144">
        <f>+IFERROR(IF(ISTEXT(LI$5)=FALSE,(INDEX(OSIT!$1:$1048576,MATCH(Ositran!$B43,OSIT!$A:$A,0),MATCH(Ositran!LI$5,OSIT!$1:$1,0))),SUM(KW43:LH43)),"")</f>
        <v>0</v>
      </c>
      <c r="LJ43" s="144">
        <f>+IFERROR(IF(ISTEXT(LJ$5)=FALSE,(INDEX(OSIT!$1:$1048576,MATCH(Ositran!$B43,OSIT!$A:$A,0),MATCH(Ositran!LJ$5,OSIT!$1:$1,0))),SUM(KX43:LI43)),"")</f>
        <v>257533.35</v>
      </c>
      <c r="LK43" s="144">
        <f>+IFERROR(IF(ISTEXT(LK$5)=FALSE,(INDEX(OSIT!$1:$1048576,MATCH(Ositran!$B43,OSIT!$A:$A,0),MATCH(Ositran!LK$5,OSIT!$1:$1,0))),SUM(KY43:LJ43)),"")</f>
        <v>0</v>
      </c>
      <c r="LL43" s="144">
        <f>+IFERROR(IF(ISTEXT(LL$5)=FALSE,(INDEX(OSIT!$1:$1048576,MATCH(Ositran!$B43,OSIT!$A:$A,0),MATCH(Ositran!LL$5,OSIT!$1:$1,0))),SUM(KZ43:LK43)),"")</f>
        <v>0</v>
      </c>
      <c r="LM43" s="144">
        <f>+IFERROR(IF(ISTEXT(LM$5)=FALSE,(INDEX(OSIT!$1:$1048576,MATCH(Ositran!$B43,OSIT!$A:$A,0),MATCH(Ositran!LM$5,OSIT!$1:$1,0))),SUM(LA43:LL43)),"")</f>
        <v>257533.35</v>
      </c>
      <c r="LN43" s="144">
        <f>+IFERROR(IF(ISTEXT(LN$5)=FALSE,(INDEX(OSIT!$1:$1048576,MATCH(Ositran!$B43,OSIT!$A:$A,0),MATCH(Ositran!LN$5,OSIT!$1:$1,0))),SUM(LB43:LM43)),"")</f>
        <v>0</v>
      </c>
      <c r="LO43" s="144">
        <f>+IFERROR(IF(ISTEXT(LO$5)=FALSE,(INDEX(OSIT!$1:$1048576,MATCH(Ositran!$B43,OSIT!$A:$A,0),MATCH(Ositran!LO$5,OSIT!$1:$1,0))),SUM(LC43:LN43)),"")</f>
        <v>0</v>
      </c>
      <c r="LP43" s="141">
        <f>+IFERROR(IF(ISTEXT(LP$5)=FALSE,(INDEX(OSIT!$1:$1048576,MATCH(Ositran!$B43,OSIT!$A:$A,0),MATCH(Ositran!LP$5,OSIT!$1:$1,0))),SUM(LD43:LO43)),"")</f>
        <v>983999.32</v>
      </c>
      <c r="LQ43" s="144">
        <f>+IFERROR(IF(ISTEXT(LQ$5)=FALSE,(INDEX(OSIT!$1:$1048576,MATCH(Ositran!$B43,OSIT!$A:$A,0),MATCH(Ositran!LQ$5,OSIT!$1:$1,0))),SUM(LE43:LP43)),"")</f>
        <v>257533.35</v>
      </c>
      <c r="LR43" s="144">
        <f>+IFERROR(IF(ISTEXT(LR$5)=FALSE,(INDEX(OSIT!$1:$1048576,MATCH(Ositran!$B43,OSIT!$A:$A,0),MATCH(Ositran!LR$5,OSIT!$1:$1,0))),SUM(LF43:LQ43)),"")</f>
        <v>0</v>
      </c>
      <c r="LS43" s="144">
        <f>+IFERROR(IF(ISTEXT(LS$5)=FALSE,(INDEX(OSIT!$1:$1048576,MATCH(Ositran!$B43,OSIT!$A:$A,0),MATCH(Ositran!LS$5,OSIT!$1:$1,0))),SUM(LG43:LR43)),"")</f>
        <v>0</v>
      </c>
      <c r="LT43" s="144">
        <f>+IFERROR(IF(ISTEXT(LT$5)=FALSE,(INDEX(OSIT!$1:$1048576,MATCH(Ositran!$B43,OSIT!$A:$A,0),MATCH(Ositran!LT$5,OSIT!$1:$1,0))),SUM(LH43:LS43)),"")</f>
        <v>262606.76</v>
      </c>
      <c r="LU43" s="144">
        <f>+IFERROR(IF(ISTEXT(LU$5)=FALSE,(INDEX(OSIT!$1:$1048576,MATCH(Ositran!$B43,OSIT!$A:$A,0),MATCH(Ositran!LU$5,OSIT!$1:$1,0))),SUM(LI43:LT43)),"")</f>
        <v>0</v>
      </c>
      <c r="LV43" s="144">
        <f>+IFERROR(IF(ISTEXT(LV$5)=FALSE,(INDEX(OSIT!$1:$1048576,MATCH(Ositran!$B43,OSIT!$A:$A,0),MATCH(Ositran!LV$5,OSIT!$1:$1,0))),SUM(LJ43:LU43)),"")</f>
        <v>0</v>
      </c>
      <c r="LW43" s="144">
        <f>+IFERROR(IF(ISTEXT(LW$5)=FALSE,(INDEX(OSIT!$1:$1048576,MATCH(Ositran!$B43,OSIT!$A:$A,0),MATCH(Ositran!LW$5,OSIT!$1:$1,0))),SUM(LK43:LV43)),"")</f>
        <v>262606.76</v>
      </c>
      <c r="LX43" s="144">
        <f>+IFERROR(IF(ISTEXT(LX$5)=FALSE,(INDEX(OSIT!$1:$1048576,MATCH(Ositran!$B43,OSIT!$A:$A,0),MATCH(Ositran!LX$5,OSIT!$1:$1,0))),SUM(LL43:LW43)),"")</f>
        <v>0</v>
      </c>
      <c r="LY43" s="144">
        <f>+IFERROR(IF(ISTEXT(LY$5)=FALSE,(INDEX(OSIT!$1:$1048576,MATCH(Ositran!$B43,OSIT!$A:$A,0),MATCH(Ositran!LY$5,OSIT!$1:$1,0))),SUM(LM43:LX43)),"")</f>
        <v>0</v>
      </c>
      <c r="LZ43" s="144">
        <f>+IFERROR(IF(ISTEXT(LZ$5)=FALSE,(INDEX(OSIT!$1:$1048576,MATCH(Ositran!$B43,OSIT!$A:$A,0),MATCH(Ositran!LZ$5,OSIT!$1:$1,0))),SUM(LN43:LY43)),"")</f>
        <v>262606.76</v>
      </c>
      <c r="MA43" s="144">
        <f>+IFERROR(IF(ISTEXT(MA$5)=FALSE,(INDEX(OSIT!$1:$1048576,MATCH(Ositran!$B43,OSIT!$A:$A,0),MATCH(Ositran!MA$5,OSIT!$1:$1,0))),SUM(LO43:LZ43)),"")</f>
        <v>0</v>
      </c>
      <c r="MB43" s="144">
        <f>+IFERROR(IF(ISTEXT(MB$5)=FALSE,(INDEX(OSIT!$1:$1048576,MATCH(Ositran!$B43,OSIT!$A:$A,0),MATCH(Ositran!MB$5,OSIT!$1:$1,0))),SUM(LP43:MA43)),"")</f>
        <v>0</v>
      </c>
      <c r="MC43" s="141">
        <f>+IFERROR(IF(ISTEXT(MC$5)=FALSE,(INDEX(OSIT!$1:$1048576,MATCH(Ositran!$B43,OSIT!$A:$A,0),MATCH(Ositran!MC$5,OSIT!$1:$1,0))),SUM(LQ43:MB43)),"")</f>
        <v>1045353.63</v>
      </c>
      <c r="MD43" s="144" t="str">
        <f>+IFERROR(IF(ISTEXT(MD$5)=FALSE,(INDEX(OSIT!$1:$1048576,MATCH(Ositran!$B43,OSIT!$A:$A,0),MATCH(Ositran!MD$5,OSIT!$1:$1,0))),SUM(LR43:MC43)),"")</f>
        <v/>
      </c>
      <c r="ME43" s="144" t="str">
        <f>+IFERROR(IF(ISTEXT(ME$5)=FALSE,(INDEX(OSIT!$1:$1048576,MATCH(Ositran!$B43,OSIT!$A:$A,0),MATCH(Ositran!ME$5,OSIT!$1:$1,0))),SUM(LS43:MD43)),"")</f>
        <v/>
      </c>
      <c r="MF43" s="144" t="str">
        <f>+IFERROR(IF(ISTEXT(MF$5)=FALSE,(INDEX(OSIT!$1:$1048576,MATCH(Ositran!$B43,OSIT!$A:$A,0),MATCH(Ositran!MF$5,OSIT!$1:$1,0))),SUM(LT43:ME43)),"")</f>
        <v/>
      </c>
      <c r="MG43" s="144" t="str">
        <f>+IFERROR(IF(ISTEXT(MG$5)=FALSE,(INDEX(OSIT!$1:$1048576,MATCH(Ositran!$B43,OSIT!$A:$A,0),MATCH(Ositran!MG$5,OSIT!$1:$1,0))),SUM(LU43:MF43)),"")</f>
        <v/>
      </c>
      <c r="MH43" s="144" t="str">
        <f>+IFERROR(IF(ISTEXT(MH$5)=FALSE,(INDEX(OSIT!$1:$1048576,MATCH(Ositran!$B43,OSIT!$A:$A,0),MATCH(Ositran!MH$5,OSIT!$1:$1,0))),SUM(LV43:MG43)),"")</f>
        <v/>
      </c>
      <c r="MI43" s="144" t="str">
        <f>+IFERROR(IF(ISTEXT(MI$5)=FALSE,(INDEX(OSIT!$1:$1048576,MATCH(Ositran!$B43,OSIT!$A:$A,0),MATCH(Ositran!MI$5,OSIT!$1:$1,0))),SUM(LW43:MH43)),"")</f>
        <v/>
      </c>
      <c r="MJ43" s="144" t="str">
        <f>+IFERROR(IF(ISTEXT(MJ$5)=FALSE,(INDEX(OSIT!$1:$1048576,MATCH(Ositran!$B43,OSIT!$A:$A,0),MATCH(Ositran!MJ$5,OSIT!$1:$1,0))),SUM(LX43:MI43)),"")</f>
        <v/>
      </c>
      <c r="MK43" s="144" t="str">
        <f>+IFERROR(IF(ISTEXT(MK$5)=FALSE,(INDEX(OSIT!$1:$1048576,MATCH(Ositran!$B43,OSIT!$A:$A,0),MATCH(Ositran!MK$5,OSIT!$1:$1,0))),SUM(LY43:MJ43)),"")</f>
        <v/>
      </c>
      <c r="ML43" s="144" t="str">
        <f>+IFERROR(IF(ISTEXT(ML$5)=FALSE,(INDEX(OSIT!$1:$1048576,MATCH(Ositran!$B43,OSIT!$A:$A,0),MATCH(Ositran!ML$5,OSIT!$1:$1,0))),SUM(LZ43:MK43)),"")</f>
        <v/>
      </c>
      <c r="MM43" s="144" t="str">
        <f>+IFERROR(IF(ISTEXT(MM$5)=FALSE,(INDEX(OSIT!$1:$1048576,MATCH(Ositran!$B43,OSIT!$A:$A,0),MATCH(Ositran!MM$5,OSIT!$1:$1,0))),SUM(MA43:ML43)),"")</f>
        <v/>
      </c>
      <c r="MN43" s="144" t="str">
        <f>+IFERROR(IF(ISTEXT(MN$5)=FALSE,(INDEX(OSIT!$1:$1048576,MATCH(Ositran!$B43,OSIT!$A:$A,0),MATCH(Ositran!MN$5,OSIT!$1:$1,0))),SUM(MB43:MM43)),"")</f>
        <v/>
      </c>
      <c r="MO43" s="144" t="str">
        <f>+IFERROR(IF(ISTEXT(MO$5)=FALSE,(INDEX(OSIT!$1:$1048576,MATCH(Ositran!$B43,OSIT!$A:$A,0),MATCH(Ositran!MO$5,OSIT!$1:$1,0))),SUM(MC43:MN43)),"")</f>
        <v/>
      </c>
      <c r="MP43" s="141">
        <f>+IFERROR(IF(ISTEXT(MP$5)=FALSE,(INDEX(OSIT!$1:$1048576,MATCH(Ositran!$B43,OSIT!$A:$A,0),MATCH(Ositran!MP$5,OSIT!$1:$1,0))),SUM(MD43:MO43)),"")</f>
        <v>0</v>
      </c>
    </row>
    <row r="44" spans="2:354">
      <c r="B44" s="9" t="s">
        <v>148</v>
      </c>
      <c r="C44" s="284" t="s">
        <v>149</v>
      </c>
      <c r="D44" s="144"/>
      <c r="E44" s="144"/>
      <c r="F44" s="144"/>
      <c r="G44" s="144"/>
      <c r="H44" s="144"/>
      <c r="I44" s="144"/>
      <c r="J44" s="144"/>
      <c r="K44" s="144"/>
      <c r="L44" s="144"/>
      <c r="M44" s="144"/>
      <c r="N44" s="144"/>
      <c r="O44" s="144"/>
      <c r="P44" s="141"/>
      <c r="Q44" s="144"/>
      <c r="R44" s="144"/>
      <c r="S44" s="144"/>
      <c r="T44" s="144"/>
      <c r="U44" s="144"/>
      <c r="V44" s="144"/>
      <c r="W44" s="144"/>
      <c r="X44" s="144"/>
      <c r="Y44" s="144"/>
      <c r="Z44" s="144"/>
      <c r="AA44" s="144"/>
      <c r="AB44" s="144"/>
      <c r="AC44" s="141"/>
      <c r="AD44" s="144"/>
      <c r="AE44" s="144"/>
      <c r="AF44" s="144"/>
      <c r="AG44" s="144"/>
      <c r="AH44" s="144"/>
      <c r="AI44" s="144"/>
      <c r="AJ44" s="144"/>
      <c r="AK44" s="144"/>
      <c r="AL44" s="144"/>
      <c r="AM44" s="144"/>
      <c r="AN44" s="144"/>
      <c r="AO44" s="144"/>
      <c r="AP44" s="141"/>
      <c r="AQ44" s="144"/>
      <c r="AR44" s="144"/>
      <c r="AS44" s="144"/>
      <c r="AT44" s="144"/>
      <c r="AU44" s="144"/>
      <c r="AV44" s="144"/>
      <c r="AW44" s="144"/>
      <c r="AX44" s="144"/>
      <c r="AY44" s="144"/>
      <c r="AZ44" s="144"/>
      <c r="BA44" s="144"/>
      <c r="BB44" s="144"/>
      <c r="BC44" s="141"/>
      <c r="BD44" s="144"/>
      <c r="BE44" s="144"/>
      <c r="BF44" s="144"/>
      <c r="BG44" s="144"/>
      <c r="BH44" s="144"/>
      <c r="BI44" s="144"/>
      <c r="BJ44" s="144"/>
      <c r="BK44" s="144"/>
      <c r="BL44" s="144"/>
      <c r="BM44" s="144"/>
      <c r="BN44" s="144"/>
      <c r="BO44" s="144"/>
      <c r="BP44" s="141"/>
      <c r="BQ44" s="144"/>
      <c r="BR44" s="144"/>
      <c r="BS44" s="144"/>
      <c r="BT44" s="144"/>
      <c r="BU44" s="144"/>
      <c r="BV44" s="144"/>
      <c r="BW44" s="144"/>
      <c r="BX44" s="144"/>
      <c r="BY44" s="144"/>
      <c r="BZ44" s="144"/>
      <c r="CA44" s="144"/>
      <c r="CB44" s="144"/>
      <c r="CC44" s="141"/>
      <c r="CD44" s="144"/>
      <c r="CE44" s="144"/>
      <c r="CF44" s="144"/>
      <c r="CG44" s="144"/>
      <c r="CH44" s="144"/>
      <c r="CI44" s="144"/>
      <c r="CJ44" s="144"/>
      <c r="CK44" s="144"/>
      <c r="CL44" s="144"/>
      <c r="CM44" s="144"/>
      <c r="CN44" s="144"/>
      <c r="CO44" s="144"/>
      <c r="CP44" s="141"/>
      <c r="CQ44" s="144"/>
      <c r="CR44" s="144"/>
      <c r="CS44" s="144"/>
      <c r="CT44" s="144"/>
      <c r="CU44" s="144"/>
      <c r="CV44" s="144"/>
      <c r="CW44" s="144"/>
      <c r="CX44" s="144"/>
      <c r="CY44" s="144"/>
      <c r="CZ44" s="144"/>
      <c r="DA44" s="144"/>
      <c r="DB44" s="144"/>
      <c r="DC44" s="141"/>
      <c r="DD44" s="144"/>
      <c r="DE44" s="144"/>
      <c r="DF44" s="144"/>
      <c r="DG44" s="144"/>
      <c r="DH44" s="144"/>
      <c r="DI44" s="144"/>
      <c r="DJ44" s="144"/>
      <c r="DK44" s="144"/>
      <c r="DL44" s="144"/>
      <c r="DM44" s="144"/>
      <c r="DN44" s="144"/>
      <c r="DO44" s="144"/>
      <c r="DP44" s="141"/>
      <c r="DQ44" s="144"/>
      <c r="DR44" s="144"/>
      <c r="DS44" s="144"/>
      <c r="DT44" s="144"/>
      <c r="DU44" s="144"/>
      <c r="DV44" s="144"/>
      <c r="DW44" s="144"/>
      <c r="DX44" s="144"/>
      <c r="DY44" s="144"/>
      <c r="DZ44" s="144"/>
      <c r="EA44" s="144"/>
      <c r="EB44" s="144"/>
      <c r="EC44" s="141"/>
      <c r="ED44" s="144"/>
      <c r="EE44" s="144"/>
      <c r="EF44" s="144"/>
      <c r="EG44" s="144"/>
      <c r="EH44" s="144"/>
      <c r="EI44" s="144"/>
      <c r="EJ44" s="144"/>
      <c r="EK44" s="144"/>
      <c r="EL44" s="144"/>
      <c r="EM44" s="144"/>
      <c r="EN44" s="144"/>
      <c r="EO44" s="144"/>
      <c r="EP44" s="141"/>
      <c r="EQ44" s="144"/>
      <c r="ER44" s="144"/>
      <c r="ES44" s="144"/>
      <c r="ET44" s="144"/>
      <c r="EU44" s="144"/>
      <c r="EV44" s="144"/>
      <c r="EW44" s="144"/>
      <c r="EX44" s="144"/>
      <c r="EY44" s="144"/>
      <c r="EZ44" s="144"/>
      <c r="FA44" s="144"/>
      <c r="FB44" s="144"/>
      <c r="FC44" s="141"/>
      <c r="FD44" s="144"/>
      <c r="FE44" s="144"/>
      <c r="FF44" s="144"/>
      <c r="FG44" s="144"/>
      <c r="FH44" s="144"/>
      <c r="FI44" s="144"/>
      <c r="FJ44" s="144"/>
      <c r="FK44" s="144"/>
      <c r="FL44" s="144"/>
      <c r="FM44" s="144"/>
      <c r="FN44" s="144"/>
      <c r="FO44" s="144"/>
      <c r="FP44" s="141"/>
      <c r="FQ44" s="144"/>
      <c r="FR44" s="144"/>
      <c r="FS44" s="144"/>
      <c r="FT44" s="144"/>
      <c r="FU44" s="144"/>
      <c r="FV44" s="144"/>
      <c r="FW44" s="144"/>
      <c r="FX44" s="144"/>
      <c r="FY44" s="144"/>
      <c r="FZ44" s="144">
        <v>0</v>
      </c>
      <c r="GA44" s="144">
        <v>0</v>
      </c>
      <c r="GB44" s="144">
        <v>0</v>
      </c>
      <c r="GC44" s="141"/>
      <c r="GD44" s="144">
        <v>0</v>
      </c>
      <c r="GE44" s="144">
        <v>0</v>
      </c>
      <c r="GF44" s="144">
        <v>83522.759999999995</v>
      </c>
      <c r="GG44" s="144">
        <v>0</v>
      </c>
      <c r="GH44" s="144">
        <v>0</v>
      </c>
      <c r="GI44" s="144">
        <v>83522.820000000007</v>
      </c>
      <c r="GJ44" s="144">
        <v>0</v>
      </c>
      <c r="GK44" s="144">
        <v>0</v>
      </c>
      <c r="GL44" s="144">
        <v>83522.820000000007</v>
      </c>
      <c r="GM44" s="144"/>
      <c r="GN44" s="144"/>
      <c r="GO44" s="144">
        <v>121074.6</v>
      </c>
      <c r="GP44" s="141"/>
      <c r="GQ44" s="144">
        <v>0</v>
      </c>
      <c r="GR44" s="144">
        <v>0</v>
      </c>
      <c r="GS44" s="144">
        <v>134969.47</v>
      </c>
      <c r="GT44" s="144" t="s">
        <v>147</v>
      </c>
      <c r="GU44" s="144" t="s">
        <v>147</v>
      </c>
      <c r="GV44" s="144" t="s">
        <v>147</v>
      </c>
      <c r="GW44" s="144" t="s">
        <v>147</v>
      </c>
      <c r="GX44" s="144" t="s">
        <v>147</v>
      </c>
      <c r="GY44" s="144">
        <v>134969.47</v>
      </c>
      <c r="GZ44" s="144">
        <v>0</v>
      </c>
      <c r="HA44" s="144">
        <v>0</v>
      </c>
      <c r="HB44" s="144">
        <v>0</v>
      </c>
      <c r="HC44" s="141"/>
      <c r="HD44" s="144">
        <v>0</v>
      </c>
      <c r="HE44" s="144">
        <v>0</v>
      </c>
      <c r="HF44" s="144"/>
      <c r="HG44" s="144">
        <v>0</v>
      </c>
      <c r="HH44" s="144">
        <v>0</v>
      </c>
      <c r="HI44" s="144">
        <v>265463.96000000002</v>
      </c>
      <c r="HJ44" s="144">
        <v>0</v>
      </c>
      <c r="HK44" s="144">
        <v>0</v>
      </c>
      <c r="HL44" s="144">
        <v>134969.47</v>
      </c>
      <c r="HM44" s="144">
        <v>0</v>
      </c>
      <c r="HN44" s="144">
        <v>0</v>
      </c>
      <c r="HO44" s="144">
        <v>224969.46</v>
      </c>
      <c r="HP44" s="141"/>
      <c r="HQ44" s="144">
        <v>77415.649999999994</v>
      </c>
      <c r="HR44" s="144">
        <v>77415.649999999994</v>
      </c>
      <c r="HS44" s="144">
        <v>0</v>
      </c>
      <c r="HT44" s="144">
        <v>0</v>
      </c>
      <c r="HU44" s="144">
        <v>0</v>
      </c>
      <c r="HV44" s="144"/>
      <c r="HW44" s="144">
        <v>274051.40000000002</v>
      </c>
      <c r="HX44" s="144">
        <v>0</v>
      </c>
      <c r="HY44" s="144">
        <v>274051.40000000002</v>
      </c>
      <c r="HZ44" s="144">
        <v>0</v>
      </c>
      <c r="IA44" s="144">
        <v>0</v>
      </c>
      <c r="IB44" s="144">
        <v>0</v>
      </c>
      <c r="IC44" s="141"/>
      <c r="ID44" s="144">
        <v>274051.40000000002</v>
      </c>
      <c r="IE44" s="144">
        <v>0</v>
      </c>
      <c r="IF44" s="144">
        <v>0</v>
      </c>
      <c r="IG44" s="144">
        <v>0</v>
      </c>
      <c r="IH44" s="144">
        <v>132572.32999999999</v>
      </c>
      <c r="II44" s="144">
        <v>0</v>
      </c>
      <c r="IJ44" s="144">
        <v>277791.8</v>
      </c>
      <c r="IK44" s="144">
        <v>0</v>
      </c>
      <c r="IL44" s="144">
        <v>0</v>
      </c>
      <c r="IM44" s="144">
        <v>0</v>
      </c>
      <c r="IN44" s="144">
        <v>0</v>
      </c>
      <c r="IO44" s="144">
        <v>277791.8</v>
      </c>
      <c r="IP44" s="141"/>
      <c r="IQ44" s="144">
        <f>+IFERROR(IF(ISTEXT(IQ$5)=FALSE,(INDEX(OSIT!$1:$1048576,MATCH(Ositran!$B44,OSIT!$A:$A,0),MATCH(Ositran!IQ$5,OSIT!$1:$1,0))),SUM(IJ44:IP44)),"")</f>
        <v>0</v>
      </c>
      <c r="IR44" s="144">
        <f>+IFERROR(IF(ISTEXT(IR$5)=FALSE,(INDEX(OSIT!$1:$1048576,MATCH(Ositran!$B44,OSIT!$A:$A,0),MATCH(Ositran!IR$5,OSIT!$1:$1,0))),SUM(IK44:IQ44)),"")</f>
        <v>0</v>
      </c>
      <c r="IS44" s="144">
        <f>+IFERROR(IF(ISTEXT(IS$5)=FALSE,(INDEX(OSIT!$1:$1048576,MATCH(Ositran!$B44,OSIT!$A:$A,0),MATCH(Ositran!IS$5,OSIT!$1:$1,0))),SUM(IL44:IR44)),"")</f>
        <v>0</v>
      </c>
      <c r="IT44" s="144">
        <f>+IFERROR(IF(ISTEXT(IT$5)=FALSE,(INDEX(OSIT!$1:$1048576,MATCH(Ositran!$B44,OSIT!$A:$A,0),MATCH(Ositran!IT$5,OSIT!$1:$1,0))),SUM(IM44:IS44)),"")</f>
        <v>0</v>
      </c>
      <c r="IU44" s="144">
        <f>+IFERROR(IF(ISTEXT(IU$5)=FALSE,(INDEX(OSIT!$1:$1048576,MATCH(Ositran!$B44,OSIT!$A:$A,0),MATCH(Ositran!IU$5,OSIT!$1:$1,0))),SUM(IN44:IT44)),"")</f>
        <v>0</v>
      </c>
      <c r="IV44" s="144">
        <f>+IFERROR(IF(ISTEXT(IV$5)=FALSE,(INDEX(OSIT!$1:$1048576,MATCH(Ositran!$B44,OSIT!$A:$A,0),MATCH(Ositran!IV$5,OSIT!$1:$1,0))),SUM(IO44:IU44)),"")</f>
        <v>561674.26</v>
      </c>
      <c r="IW44" s="144">
        <f>+IFERROR(IF(ISTEXT(IW$5)=FALSE,(INDEX(OSIT!$1:$1048576,MATCH(Ositran!$B44,OSIT!$A:$A,0),MATCH(Ositran!IW$5,OSIT!$1:$1,0))),SUM(IP44:IV44)),"")</f>
        <v>0</v>
      </c>
      <c r="IX44" s="144">
        <f>+IFERROR(IF(ISTEXT(IX$5)=FALSE,(INDEX(OSIT!$1:$1048576,MATCH(Ositran!$B44,OSIT!$A:$A,0),MATCH(Ositran!IX$5,OSIT!$1:$1,0))),SUM(IP44:IW44)),"")</f>
        <v>0</v>
      </c>
      <c r="IY44" s="144">
        <f>+IFERROR(IF(ISTEXT(IY$5)=FALSE,(INDEX(OSIT!$1:$1048576,MATCH(Ositran!$B44,OSIT!$A:$A,0),MATCH(Ositran!IY$5,OSIT!$1:$1,0))),SUM(IP44:IX44)),"")</f>
        <v>0</v>
      </c>
      <c r="IZ44" s="144">
        <f>+IFERROR(IF(ISTEXT(IZ$5)=FALSE,(INDEX(OSIT!$1:$1048576,MATCH(Ositran!$B44,OSIT!$A:$A,0),MATCH(Ositran!IZ$5,OSIT!$1:$1,0))),SUM(IP44:IY44)),"")</f>
        <v>567764.93000000005</v>
      </c>
      <c r="JA44" s="144">
        <f>+IFERROR(IF(ISTEXT(JA$5)=FALSE,(INDEX(OSIT!$1:$1048576,MATCH(Ositran!$B44,OSIT!$A:$A,0),MATCH(Ositran!JA$5,OSIT!$1:$1,0))),SUM(IP44:IZ44)),"")</f>
        <v>0</v>
      </c>
      <c r="JB44" s="144">
        <f>+IFERROR(IF(ISTEXT(JB$5)=FALSE,(INDEX(OSIT!$1:$1048576,MATCH(Ositran!$B44,OSIT!$A:$A,0),MATCH(Ositran!JB$5,OSIT!$1:$1,0))),SUM(IP44:JA44)),"")</f>
        <v>0</v>
      </c>
      <c r="JC44" s="141">
        <f>+IFERROR(IF(ISTEXT(JC$5)=FALSE,(INDEX(OSIT!$1:$1048576,MATCH(Ositran!$B44,OSIT!$A:$A,0),MATCH(Ositran!JC$5,OSIT!$1:$1,0))),SUM(IQ44:JB44)),"")</f>
        <v>1129439.19</v>
      </c>
      <c r="JD44" s="144">
        <f>+IFERROR(IF(ISTEXT(JD$5)=FALSE,(INDEX(OSIT!$1:$1048576,MATCH(Ositran!$B44,OSIT!$A:$A,0),MATCH(Ositran!JD$5,OSIT!$1:$1,0))),SUM(IR44:JC44)),"")</f>
        <v>283882.46000000002</v>
      </c>
      <c r="JE44" s="144">
        <f>+IFERROR(IF(ISTEXT(JE$5)=FALSE,(INDEX(OSIT!$1:$1048576,MATCH(Ositran!$B44,OSIT!$A:$A,0),MATCH(Ositran!JE$5,OSIT!$1:$1,0))),SUM(IS44:JD44)),"")</f>
        <v>0</v>
      </c>
      <c r="JF44" s="144">
        <f>+IFERROR(IF(ISTEXT(JF$5)=FALSE,(INDEX(OSIT!$1:$1048576,MATCH(Ositran!$B44,OSIT!$A:$A,0),MATCH(Ositran!JF$5,OSIT!$1:$1,0))),SUM(IT44:JE44)),"")</f>
        <v>0</v>
      </c>
      <c r="JG44" s="144">
        <f>+IFERROR(IF(ISTEXT(JG$5)=FALSE,(INDEX(OSIT!$1:$1048576,MATCH(Ositran!$B44,OSIT!$A:$A,0),MATCH(Ositran!JG$5,OSIT!$1:$1,0))),SUM(IU44:JF44)),"")</f>
        <v>0</v>
      </c>
      <c r="JH44" s="144">
        <f>+IFERROR(IF(ISTEXT(JH$5)=FALSE,(INDEX(OSIT!$1:$1048576,MATCH(Ositran!$B44,OSIT!$A:$A,0),MATCH(Ositran!JH$5,OSIT!$1:$1,0))),SUM(IV44:JG44)),"")</f>
        <v>0</v>
      </c>
      <c r="JI44" s="144">
        <f>+IFERROR(IF(ISTEXT(JI$5)=FALSE,(INDEX(OSIT!$1:$1048576,MATCH(Ositran!$B44,OSIT!$A:$A,0),MATCH(Ositran!JI$5,OSIT!$1:$1,0))),SUM(IW44:JH44)),"")</f>
        <v>241063.75</v>
      </c>
      <c r="JJ44" s="144">
        <f>+IFERROR(IF(ISTEXT(JJ$5)=FALSE,(INDEX(OSIT!$1:$1048576,MATCH(Ositran!$B44,OSIT!$A:$A,0),MATCH(Ositran!JJ$5,OSIT!$1:$1,0))),SUM(IX44:JI44)),"")</f>
        <v>0</v>
      </c>
      <c r="JK44" s="144">
        <f>+IFERROR(IF(ISTEXT(JK$5)=FALSE,(INDEX(OSIT!$1:$1048576,MATCH(Ositran!$B44,OSIT!$A:$A,0),MATCH(Ositran!JK$5,OSIT!$1:$1,0))),SUM(IY44:JJ44)),"")</f>
        <v>0</v>
      </c>
      <c r="JL44" s="144">
        <f>+IFERROR(IF(ISTEXT(JL$5)=FALSE,(INDEX(OSIT!$1:$1048576,MATCH(Ositran!$B44,OSIT!$A:$A,0),MATCH(Ositran!JL$5,OSIT!$1:$1,0))),SUM(IZ44:JK44)),"")</f>
        <v>119.68</v>
      </c>
      <c r="JM44" s="144">
        <f>+IFERROR(IF(ISTEXT(JM$5)=FALSE,(INDEX(OSIT!$1:$1048576,MATCH(Ositran!$B44,OSIT!$A:$A,0),MATCH(Ositran!JM$5,OSIT!$1:$1,0))),SUM(JA44:JL44)),"")</f>
        <v>0</v>
      </c>
      <c r="JN44" s="144">
        <f>+IFERROR(IF(ISTEXT(JN$5)=FALSE,(INDEX(OSIT!$1:$1048576,MATCH(Ositran!$B44,OSIT!$A:$A,0),MATCH(Ositran!JN$5,OSIT!$1:$1,0))),SUM(JB44:JM44)),"")</f>
        <v>0</v>
      </c>
      <c r="JO44" s="144">
        <f>+IFERROR(IF(ISTEXT(JO$5)=FALSE,(INDEX(OSIT!$1:$1048576,MATCH(Ositran!$B44,OSIT!$A:$A,0),MATCH(Ositran!JO$5,OSIT!$1:$1,0))),SUM(JC44:JN44)),"")</f>
        <v>96</v>
      </c>
      <c r="JP44" s="141">
        <f>+IFERROR(IF(ISTEXT(JP$5)=FALSE,(INDEX(OSIT!$1:$1048576,MATCH(Ositran!$B44,OSIT!$A:$A,0),MATCH(Ositran!JP$5,OSIT!$1:$1,0))),SUM(JD44:JO44)),"")</f>
        <v>525161.89</v>
      </c>
      <c r="JQ44" s="144">
        <f>+IFERROR(IF(ISTEXT(JQ$5)=FALSE,(INDEX(OSIT!$1:$1048576,MATCH(Ositran!$B44,OSIT!$A:$A,0),MATCH(Ositran!JQ$5,OSIT!$1:$1,0))),SUM(JE44:JP44)),"")</f>
        <v>0</v>
      </c>
      <c r="JR44" s="144">
        <f>+IFERROR(IF(ISTEXT(JR$5)=FALSE,(INDEX(OSIT!$1:$1048576,MATCH(Ositran!$B44,OSIT!$A:$A,0),MATCH(Ositran!JR$5,OSIT!$1:$1,0))),SUM(JF44:JQ44)),"")</f>
        <v>0</v>
      </c>
      <c r="JS44" s="144">
        <f>+IFERROR(IF(ISTEXT(JS$5)=FALSE,(INDEX(OSIT!$1:$1048576,MATCH(Ositran!$B44,OSIT!$A:$A,0),MATCH(Ositran!JS$5,OSIT!$1:$1,0))),SUM(JG44:JR44)),"")</f>
        <v>1112698.6100000001</v>
      </c>
      <c r="JT44" s="144">
        <f>+IFERROR(IF(ISTEXT(JT$5)=FALSE,(INDEX(OSIT!$1:$1048576,MATCH(Ositran!$B44,OSIT!$A:$A,0),MATCH(Ositran!JT$5,OSIT!$1:$1,0))),SUM(JH44:JS44)),"")</f>
        <v>0</v>
      </c>
      <c r="JU44" s="144">
        <f>+IFERROR(IF(ISTEXT(JU$5)=FALSE,(INDEX(OSIT!$1:$1048576,MATCH(Ositran!$B44,OSIT!$A:$A,0),MATCH(Ositran!JU$5,OSIT!$1:$1,0))),SUM(JI44:JT44)),"")</f>
        <v>98328.2</v>
      </c>
      <c r="JV44" s="144">
        <f>+IFERROR(IF(ISTEXT(JV$5)=FALSE,(INDEX(OSIT!$1:$1048576,MATCH(Ositran!$B44,OSIT!$A:$A,0),MATCH(Ositran!JV$5,OSIT!$1:$1,0))),SUM(JJ44:JU44)),"")</f>
        <v>0</v>
      </c>
      <c r="JW44" s="144">
        <f>+IFERROR(IF(ISTEXT(JW$5)=FALSE,(INDEX(OSIT!$1:$1048576,MATCH(Ositran!$B44,OSIT!$A:$A,0),MATCH(Ositran!JW$5,OSIT!$1:$1,0))),SUM(JK44:JV44)),"")</f>
        <v>0</v>
      </c>
      <c r="JX44" s="144">
        <f>+IFERROR(IF(ISTEXT(JX$5)=FALSE,(INDEX(OSIT!$1:$1048576,MATCH(Ositran!$B44,OSIT!$A:$A,0),MATCH(Ositran!JX$5,OSIT!$1:$1,0))),SUM(JL44:JW44)),"")</f>
        <v>0</v>
      </c>
      <c r="JY44" s="144" t="str">
        <f>+IFERROR(IF(ISTEXT(JY$5)=FALSE,(INDEX(OSIT!$1:$1048576,MATCH(Ositran!$B44,OSIT!$A:$A,0),MATCH(Ositran!JY$5,OSIT!$1:$1,0))),SUM(JM44:JX44)),"")</f>
        <v xml:space="preserve">                    -   </v>
      </c>
      <c r="JZ44" s="144" t="str">
        <f>+IFERROR(IF(ISTEXT(JZ$5)=FALSE,(INDEX(OSIT!$1:$1048576,MATCH(Ositran!$B44,OSIT!$A:$A,0),MATCH(Ositran!JZ$5,OSIT!$1:$1,0))),SUM(JN44:JY44)),"")</f>
        <v xml:space="preserve">                    -   </v>
      </c>
      <c r="KA44" s="144" t="str">
        <f>+IFERROR(IF(ISTEXT(KA$5)=FALSE,(INDEX(OSIT!$1:$1048576,MATCH(Ositran!$B44,OSIT!$A:$A,0),MATCH(Ositran!KA$5,OSIT!$1:$1,0))),SUM(JO44:JZ44)),"")</f>
        <v xml:space="preserve">                    -   </v>
      </c>
      <c r="KB44" s="144">
        <f>+IFERROR(IF(ISTEXT(KB$5)=FALSE,(INDEX(OSIT!$1:$1048576,MATCH(Ositran!$B44,OSIT!$A:$A,0),MATCH(Ositran!KB$5,OSIT!$1:$1,0))),SUM(JP44:KA44)),"")</f>
        <v>98328.2</v>
      </c>
      <c r="KC44" s="141">
        <f>+IFERROR(IF(ISTEXT(KC$5)=FALSE,(INDEX(OSIT!$1:$1048576,MATCH(Ositran!$B44,OSIT!$A:$A,0),MATCH(Ositran!KC$5,OSIT!$1:$1,0))),SUM(JQ44:KB44)),"")</f>
        <v>1309355.01</v>
      </c>
      <c r="KD44" s="144" t="str">
        <f>+IFERROR(IF(ISTEXT(KD$5)=FALSE,(INDEX(OSIT!$1:$1048576,MATCH(Ositran!$B44,OSIT!$A:$A,0),MATCH(Ositran!KD$5,OSIT!$1:$1,0))),SUM(JR44:KC44)),"")</f>
        <v>-</v>
      </c>
      <c r="KE44" s="144">
        <f>+IFERROR(IF(ISTEXT(KE$5)=FALSE,(INDEX(OSIT!$1:$1048576,MATCH(Ositran!$B44,OSIT!$A:$A,0),MATCH(Ositran!KE$5,OSIT!$1:$1,0))),SUM(JS44:KD44)),"")</f>
        <v>104651.09</v>
      </c>
      <c r="KF44" s="144">
        <f>+IFERROR(IF(ISTEXT(KF$5)=FALSE,(INDEX(OSIT!$1:$1048576,MATCH(Ositran!$B44,OSIT!$A:$A,0),MATCH(Ositran!KF$5,OSIT!$1:$1,0))),SUM(JT44:KE44)),"")</f>
        <v>209302.17</v>
      </c>
      <c r="KG44" s="144">
        <f>+IFERROR(IF(ISTEXT(KG$5)=FALSE,(INDEX(OSIT!$1:$1048576,MATCH(Ositran!$B44,OSIT!$A:$A,0),MATCH(Ositran!KG$5,OSIT!$1:$1,0))),SUM(JU44:KF44)),"")</f>
        <v>0</v>
      </c>
      <c r="KH44" s="144">
        <f>+IFERROR(IF(ISTEXT(KH$5)=FALSE,(INDEX(OSIT!$1:$1048576,MATCH(Ositran!$B44,OSIT!$A:$A,0),MATCH(Ositran!KH$5,OSIT!$1:$1,0))),SUM(JV44:KG44)),"")</f>
        <v>0</v>
      </c>
      <c r="KI44" s="144">
        <f>+IFERROR(IF(ISTEXT(KI$5)=FALSE,(INDEX(OSIT!$1:$1048576,MATCH(Ositran!$B44,OSIT!$A:$A,0),MATCH(Ositran!KI$5,OSIT!$1:$1,0))),SUM(JW44:KH44)),"")</f>
        <v>0</v>
      </c>
      <c r="KJ44" s="144">
        <f>+IFERROR(IF(ISTEXT(KJ$5)=FALSE,(INDEX(OSIT!$1:$1048576,MATCH(Ositran!$B44,OSIT!$A:$A,0),MATCH(Ositran!KJ$5,OSIT!$1:$1,0))),SUM(JX44:KI44)),"")</f>
        <v>995927.74</v>
      </c>
      <c r="KK44" s="144">
        <f>+IFERROR(IF(ISTEXT(KK$5)=FALSE,(INDEX(OSIT!$1:$1048576,MATCH(Ositran!$B44,OSIT!$A:$A,0),MATCH(Ositran!KK$5,OSIT!$1:$1,0))),SUM(JY44:KJ44)),"")</f>
        <v>0</v>
      </c>
      <c r="KL44" s="144">
        <f>+IFERROR(IF(ISTEXT(KL$5)=FALSE,(INDEX(OSIT!$1:$1048576,MATCH(Ositran!$B44,OSIT!$A:$A,0),MATCH(Ositran!KL$5,OSIT!$1:$1,0))),SUM(JZ44:KK44)),"")</f>
        <v>0</v>
      </c>
      <c r="KM44" s="144">
        <f>+IFERROR(IF(ISTEXT(KM$5)=FALSE,(INDEX(OSIT!$1:$1048576,MATCH(Ositran!$B44,OSIT!$A:$A,0),MATCH(Ositran!KM$5,OSIT!$1:$1,0))),SUM(KA44:KL44)),"")</f>
        <v>457043.92</v>
      </c>
      <c r="KN44" s="144">
        <f>+IFERROR(IF(ISTEXT(KN$5)=FALSE,(INDEX(OSIT!$1:$1048576,MATCH(Ositran!$B44,OSIT!$A:$A,0),MATCH(Ositran!KN$5,OSIT!$1:$1,0))),SUM(KB44:KM44)),"")</f>
        <v>0</v>
      </c>
      <c r="KO44" s="144">
        <f>+IFERROR(IF(ISTEXT(KO$5)=FALSE,(INDEX(OSIT!$1:$1048576,MATCH(Ositran!$B44,OSIT!$A:$A,0),MATCH(Ositran!KO$5,OSIT!$1:$1,0))),SUM(KC44:KN44)),"")</f>
        <v>0</v>
      </c>
      <c r="KP44" s="141">
        <f>+IFERROR(IF(ISTEXT(KP$5)=FALSE,(INDEX(OSIT!$1:$1048576,MATCH(Ositran!$B44,OSIT!$A:$A,0),MATCH(Ositran!KP$5,OSIT!$1:$1,0))),SUM(KD44:KO44)),"")</f>
        <v>1766924.92</v>
      </c>
      <c r="KQ44" s="144">
        <f>+IFERROR(IF(ISTEXT(KQ$5)=FALSE,(INDEX(OSIT!$1:$1048576,MATCH(Ositran!$B44,OSIT!$A:$A,0),MATCH(Ositran!KQ$5,OSIT!$1:$1,0))),SUM(KE44:KP44)),"")</f>
        <v>352392.91</v>
      </c>
      <c r="KR44" s="144">
        <f>+IFERROR(IF(ISTEXT(KR$5)=FALSE,(INDEX(OSIT!$1:$1048576,MATCH(Ositran!$B44,OSIT!$A:$A,0),MATCH(Ositran!KR$5,OSIT!$1:$1,0))),SUM(KF44:KQ44)),"")</f>
        <v>0</v>
      </c>
      <c r="KS44" s="144">
        <f>+IFERROR(IF(ISTEXT(KS$5)=FALSE,(INDEX(OSIT!$1:$1048576,MATCH(Ositran!$B44,OSIT!$A:$A,0),MATCH(Ositran!KS$5,OSIT!$1:$1,0))),SUM(KG44:KR44)),"")</f>
        <v>0</v>
      </c>
      <c r="KT44" s="144">
        <f>+IFERROR(IF(ISTEXT(KT$5)=FALSE,(INDEX(OSIT!$1:$1048576,MATCH(Ositran!$B44,OSIT!$A:$A,0),MATCH(Ositran!KT$5,OSIT!$1:$1,0))),SUM(KH44:KS44)),"")</f>
        <v>324211.57</v>
      </c>
      <c r="KU44" s="144">
        <f>+IFERROR(IF(ISTEXT(KU$5)=FALSE,(INDEX(OSIT!$1:$1048576,MATCH(Ositran!$B44,OSIT!$A:$A,0),MATCH(Ositran!KU$5,OSIT!$1:$1,0))),SUM(KI44:KT44)),"")</f>
        <v>0</v>
      </c>
      <c r="KV44" s="144">
        <f>+IFERROR(IF(ISTEXT(KV$5)=FALSE,(INDEX(OSIT!$1:$1048576,MATCH(Ositran!$B44,OSIT!$A:$A,0),MATCH(Ositran!KV$5,OSIT!$1:$1,0))),SUM(KJ44:KU44)),"")</f>
        <v>0</v>
      </c>
      <c r="KW44" s="144">
        <f>+IFERROR(IF(ISTEXT(KW$5)=FALSE,(INDEX(OSIT!$1:$1048576,MATCH(Ositran!$B44,OSIT!$A:$A,0),MATCH(Ositran!KW$5,OSIT!$1:$1,0))),SUM(KK44:KV44)),"")</f>
        <v>324211.57</v>
      </c>
      <c r="KX44" s="144">
        <f>+IFERROR(IF(ISTEXT(KX$5)=FALSE,(INDEX(OSIT!$1:$1048576,MATCH(Ositran!$B44,OSIT!$A:$A,0),MATCH(Ositran!KX$5,OSIT!$1:$1,0))),SUM(KL44:KW44)),"")</f>
        <v>0</v>
      </c>
      <c r="KY44" s="144">
        <f>+IFERROR(IF(ISTEXT(KY$5)=FALSE,(INDEX(OSIT!$1:$1048576,MATCH(Ositran!$B44,OSIT!$A:$A,0),MATCH(Ositran!KY$5,OSIT!$1:$1,0))),SUM(KM44:KX44)),"")</f>
        <v>0</v>
      </c>
      <c r="KZ44" s="144">
        <f>+IFERROR(IF(ISTEXT(KZ$5)=FALSE,(INDEX(OSIT!$1:$1048576,MATCH(Ositran!$B44,OSIT!$A:$A,0),MATCH(Ositran!KZ$5,OSIT!$1:$1,0))),SUM(KN44:KY44)),"")</f>
        <v>324211.57</v>
      </c>
      <c r="LA44" s="144">
        <f>+IFERROR(IF(ISTEXT(LA$5)=FALSE,(INDEX(OSIT!$1:$1048576,MATCH(Ositran!$B44,OSIT!$A:$A,0),MATCH(Ositran!LA$5,OSIT!$1:$1,0))),SUM(KO44:KZ44)),"")</f>
        <v>0</v>
      </c>
      <c r="LB44" s="144">
        <f>+IFERROR(IF(ISTEXT(LB$5)=FALSE,(INDEX(OSIT!$1:$1048576,MATCH(Ositran!$B44,OSIT!$A:$A,0),MATCH(Ositran!LB$5,OSIT!$1:$1,0))),SUM(KP44:LA44)),"")</f>
        <v>0</v>
      </c>
      <c r="LC44" s="141">
        <f>+IFERROR(IF(ISTEXT(LC$5)=FALSE,(INDEX(OSIT!$1:$1048576,MATCH(Ositran!$B44,OSIT!$A:$A,0),MATCH(Ositran!LC$5,OSIT!$1:$1,0))),SUM(KQ44:LB44)),"")</f>
        <v>1325027.6200000001</v>
      </c>
      <c r="LD44" s="144">
        <f>+IFERROR(IF(ISTEXT(LD$5)=FALSE,(INDEX(OSIT!$1:$1048576,MATCH(Ositran!$B44,OSIT!$A:$A,0),MATCH(Ositran!LD$5,OSIT!$1:$1,0))),SUM(KR44:LC44)),"")</f>
        <v>324211.57</v>
      </c>
      <c r="LE44" s="144">
        <f>+IFERROR(IF(ISTEXT(LE$5)=FALSE,(INDEX(OSIT!$1:$1048576,MATCH(Ositran!$B44,OSIT!$A:$A,0),MATCH(Ositran!LE$5,OSIT!$1:$1,0))),SUM(KS44:LD44)),"")</f>
        <v>0</v>
      </c>
      <c r="LF44" s="144">
        <f>+IFERROR(IF(ISTEXT(LF$5)=FALSE,(INDEX(OSIT!$1:$1048576,MATCH(Ositran!$B44,OSIT!$A:$A,0),MATCH(Ositran!LF$5,OSIT!$1:$1,0))),SUM(KT44:LE44)),"")</f>
        <v>0</v>
      </c>
      <c r="LG44" s="144">
        <f>+IFERROR(IF(ISTEXT(LG$5)=FALSE,(INDEX(OSIT!$1:$1048576,MATCH(Ositran!$B44,OSIT!$A:$A,0),MATCH(Ositran!LG$5,OSIT!$1:$1,0))),SUM(KU44:LF44)),"")</f>
        <v>394964.9</v>
      </c>
      <c r="LH44" s="144">
        <f>+IFERROR(IF(ISTEXT(LH$5)=FALSE,(INDEX(OSIT!$1:$1048576,MATCH(Ositran!$B44,OSIT!$A:$A,0),MATCH(Ositran!LH$5,OSIT!$1:$1,0))),SUM(KV44:LG44)),"")</f>
        <v>0</v>
      </c>
      <c r="LI44" s="144">
        <f>+IFERROR(IF(ISTEXT(LI$5)=FALSE,(INDEX(OSIT!$1:$1048576,MATCH(Ositran!$B44,OSIT!$A:$A,0),MATCH(Ositran!LI$5,OSIT!$1:$1,0))),SUM(KW44:LH44)),"")</f>
        <v>0</v>
      </c>
      <c r="LJ44" s="144">
        <f>+IFERROR(IF(ISTEXT(LJ$5)=FALSE,(INDEX(OSIT!$1:$1048576,MATCH(Ositran!$B44,OSIT!$A:$A,0),MATCH(Ositran!LJ$5,OSIT!$1:$1,0))),SUM(KX44:LI44)),"")</f>
        <v>394964.9</v>
      </c>
      <c r="LK44" s="144">
        <f>+IFERROR(IF(ISTEXT(LK$5)=FALSE,(INDEX(OSIT!$1:$1048576,MATCH(Ositran!$B44,OSIT!$A:$A,0),MATCH(Ositran!LK$5,OSIT!$1:$1,0))),SUM(KY44:LJ44)),"")</f>
        <v>0</v>
      </c>
      <c r="LL44" s="144">
        <f>+IFERROR(IF(ISTEXT(LL$5)=FALSE,(INDEX(OSIT!$1:$1048576,MATCH(Ositran!$B44,OSIT!$A:$A,0),MATCH(Ositran!LL$5,OSIT!$1:$1,0))),SUM(KZ44:LK44)),"")</f>
        <v>0</v>
      </c>
      <c r="LM44" s="144">
        <f>+IFERROR(IF(ISTEXT(LM$5)=FALSE,(INDEX(OSIT!$1:$1048576,MATCH(Ositran!$B44,OSIT!$A:$A,0),MATCH(Ositran!LM$5,OSIT!$1:$1,0))),SUM(LA44:LL44)),"")</f>
        <v>394964.9</v>
      </c>
      <c r="LN44" s="144">
        <f>+IFERROR(IF(ISTEXT(LN$5)=FALSE,(INDEX(OSIT!$1:$1048576,MATCH(Ositran!$B44,OSIT!$A:$A,0),MATCH(Ositran!LN$5,OSIT!$1:$1,0))),SUM(LB44:LM44)),"")</f>
        <v>0</v>
      </c>
      <c r="LO44" s="144">
        <f>+IFERROR(IF(ISTEXT(LO$5)=FALSE,(INDEX(OSIT!$1:$1048576,MATCH(Ositran!$B44,OSIT!$A:$A,0),MATCH(Ositran!LO$5,OSIT!$1:$1,0))),SUM(LC44:LN44)),"")</f>
        <v>0</v>
      </c>
      <c r="LP44" s="141">
        <f>+IFERROR(IF(ISTEXT(LP$5)=FALSE,(INDEX(OSIT!$1:$1048576,MATCH(Ositran!$B44,OSIT!$A:$A,0),MATCH(Ositran!LP$5,OSIT!$1:$1,0))),SUM(LD44:LO44)),"")</f>
        <v>1509106.27</v>
      </c>
      <c r="LQ44" s="144">
        <f>+IFERROR(IF(ISTEXT(LQ$5)=FALSE,(INDEX(OSIT!$1:$1048576,MATCH(Ositran!$B44,OSIT!$A:$A,0),MATCH(Ositran!LQ$5,OSIT!$1:$1,0))),SUM(LE44:LP44)),"")</f>
        <v>394964.9</v>
      </c>
      <c r="LR44" s="144">
        <f>+IFERROR(IF(ISTEXT(LR$5)=FALSE,(INDEX(OSIT!$1:$1048576,MATCH(Ositran!$B44,OSIT!$A:$A,0),MATCH(Ositran!LR$5,OSIT!$1:$1,0))),SUM(LF44:LQ44)),"")</f>
        <v>0</v>
      </c>
      <c r="LS44" s="144">
        <f>+IFERROR(IF(ISTEXT(LS$5)=FALSE,(INDEX(OSIT!$1:$1048576,MATCH(Ositran!$B44,OSIT!$A:$A,0),MATCH(Ositran!LS$5,OSIT!$1:$1,0))),SUM(LG44:LR44)),"")</f>
        <v>0</v>
      </c>
      <c r="LT44" s="144">
        <f>+IFERROR(IF(ISTEXT(LT$5)=FALSE,(INDEX(OSIT!$1:$1048576,MATCH(Ositran!$B44,OSIT!$A:$A,0),MATCH(Ositran!LT$5,OSIT!$1:$1,0))),SUM(LH44:LS44)),"")</f>
        <v>402745.72</v>
      </c>
      <c r="LU44" s="144">
        <f>+IFERROR(IF(ISTEXT(LU$5)=FALSE,(INDEX(OSIT!$1:$1048576,MATCH(Ositran!$B44,OSIT!$A:$A,0),MATCH(Ositran!LU$5,OSIT!$1:$1,0))),SUM(LI44:LT44)),"")</f>
        <v>0</v>
      </c>
      <c r="LV44" s="144">
        <f>+IFERROR(IF(ISTEXT(LV$5)=FALSE,(INDEX(OSIT!$1:$1048576,MATCH(Ositran!$B44,OSIT!$A:$A,0),MATCH(Ositran!LV$5,OSIT!$1:$1,0))),SUM(LJ44:LU44)),"")</f>
        <v>0</v>
      </c>
      <c r="LW44" s="144">
        <f>+IFERROR(IF(ISTEXT(LW$5)=FALSE,(INDEX(OSIT!$1:$1048576,MATCH(Ositran!$B44,OSIT!$A:$A,0),MATCH(Ositran!LW$5,OSIT!$1:$1,0))),SUM(LK44:LV44)),"")</f>
        <v>402745.72</v>
      </c>
      <c r="LX44" s="144">
        <f>+IFERROR(IF(ISTEXT(LX$5)=FALSE,(INDEX(OSIT!$1:$1048576,MATCH(Ositran!$B44,OSIT!$A:$A,0),MATCH(Ositran!LX$5,OSIT!$1:$1,0))),SUM(LL44:LW44)),"")</f>
        <v>0</v>
      </c>
      <c r="LY44" s="144">
        <f>+IFERROR(IF(ISTEXT(LY$5)=FALSE,(INDEX(OSIT!$1:$1048576,MATCH(Ositran!$B44,OSIT!$A:$A,0),MATCH(Ositran!LY$5,OSIT!$1:$1,0))),SUM(LM44:LX44)),"")</f>
        <v>0</v>
      </c>
      <c r="LZ44" s="144">
        <f>+IFERROR(IF(ISTEXT(LZ$5)=FALSE,(INDEX(OSIT!$1:$1048576,MATCH(Ositran!$B44,OSIT!$A:$A,0),MATCH(Ositran!LZ$5,OSIT!$1:$1,0))),SUM(LN44:LY44)),"")</f>
        <v>402745.72</v>
      </c>
      <c r="MA44" s="144">
        <f>+IFERROR(IF(ISTEXT(MA$5)=FALSE,(INDEX(OSIT!$1:$1048576,MATCH(Ositran!$B44,OSIT!$A:$A,0),MATCH(Ositran!MA$5,OSIT!$1:$1,0))),SUM(LO44:LZ44)),"")</f>
        <v>0</v>
      </c>
      <c r="MB44" s="144">
        <f>+IFERROR(IF(ISTEXT(MB$5)=FALSE,(INDEX(OSIT!$1:$1048576,MATCH(Ositran!$B44,OSIT!$A:$A,0),MATCH(Ositran!MB$5,OSIT!$1:$1,0))),SUM(LP44:MA44)),"")</f>
        <v>0</v>
      </c>
      <c r="MC44" s="141">
        <f>+IFERROR(IF(ISTEXT(MC$5)=FALSE,(INDEX(OSIT!$1:$1048576,MATCH(Ositran!$B44,OSIT!$A:$A,0),MATCH(Ositran!MC$5,OSIT!$1:$1,0))),SUM(LQ44:MB44)),"")</f>
        <v>1603202.0599999998</v>
      </c>
      <c r="MD44" s="144" t="str">
        <f>+IFERROR(IF(ISTEXT(MD$5)=FALSE,(INDEX(OSIT!$1:$1048576,MATCH(Ositran!$B44,OSIT!$A:$A,0),MATCH(Ositran!MD$5,OSIT!$1:$1,0))),SUM(LR44:MC44)),"")</f>
        <v/>
      </c>
      <c r="ME44" s="144" t="str">
        <f>+IFERROR(IF(ISTEXT(ME$5)=FALSE,(INDEX(OSIT!$1:$1048576,MATCH(Ositran!$B44,OSIT!$A:$A,0),MATCH(Ositran!ME$5,OSIT!$1:$1,0))),SUM(LS44:MD44)),"")</f>
        <v/>
      </c>
      <c r="MF44" s="144" t="str">
        <f>+IFERROR(IF(ISTEXT(MF$5)=FALSE,(INDEX(OSIT!$1:$1048576,MATCH(Ositran!$B44,OSIT!$A:$A,0),MATCH(Ositran!MF$5,OSIT!$1:$1,0))),SUM(LT44:ME44)),"")</f>
        <v/>
      </c>
      <c r="MG44" s="144" t="str">
        <f>+IFERROR(IF(ISTEXT(MG$5)=FALSE,(INDEX(OSIT!$1:$1048576,MATCH(Ositran!$B44,OSIT!$A:$A,0),MATCH(Ositran!MG$5,OSIT!$1:$1,0))),SUM(LU44:MF44)),"")</f>
        <v/>
      </c>
      <c r="MH44" s="144" t="str">
        <f>+IFERROR(IF(ISTEXT(MH$5)=FALSE,(INDEX(OSIT!$1:$1048576,MATCH(Ositran!$B44,OSIT!$A:$A,0),MATCH(Ositran!MH$5,OSIT!$1:$1,0))),SUM(LV44:MG44)),"")</f>
        <v/>
      </c>
      <c r="MI44" s="144" t="str">
        <f>+IFERROR(IF(ISTEXT(MI$5)=FALSE,(INDEX(OSIT!$1:$1048576,MATCH(Ositran!$B44,OSIT!$A:$A,0),MATCH(Ositran!MI$5,OSIT!$1:$1,0))),SUM(LW44:MH44)),"")</f>
        <v/>
      </c>
      <c r="MJ44" s="144" t="str">
        <f>+IFERROR(IF(ISTEXT(MJ$5)=FALSE,(INDEX(OSIT!$1:$1048576,MATCH(Ositran!$B44,OSIT!$A:$A,0),MATCH(Ositran!MJ$5,OSIT!$1:$1,0))),SUM(LX44:MI44)),"")</f>
        <v/>
      </c>
      <c r="MK44" s="144" t="str">
        <f>+IFERROR(IF(ISTEXT(MK$5)=FALSE,(INDEX(OSIT!$1:$1048576,MATCH(Ositran!$B44,OSIT!$A:$A,0),MATCH(Ositran!MK$5,OSIT!$1:$1,0))),SUM(LY44:MJ44)),"")</f>
        <v/>
      </c>
      <c r="ML44" s="144" t="str">
        <f>+IFERROR(IF(ISTEXT(ML$5)=FALSE,(INDEX(OSIT!$1:$1048576,MATCH(Ositran!$B44,OSIT!$A:$A,0),MATCH(Ositran!ML$5,OSIT!$1:$1,0))),SUM(LZ44:MK44)),"")</f>
        <v/>
      </c>
      <c r="MM44" s="144" t="str">
        <f>+IFERROR(IF(ISTEXT(MM$5)=FALSE,(INDEX(OSIT!$1:$1048576,MATCH(Ositran!$B44,OSIT!$A:$A,0),MATCH(Ositran!MM$5,OSIT!$1:$1,0))),SUM(MA44:ML44)),"")</f>
        <v/>
      </c>
      <c r="MN44" s="144" t="str">
        <f>+IFERROR(IF(ISTEXT(MN$5)=FALSE,(INDEX(OSIT!$1:$1048576,MATCH(Ositran!$B44,OSIT!$A:$A,0),MATCH(Ositran!MN$5,OSIT!$1:$1,0))),SUM(MB44:MM44)),"")</f>
        <v/>
      </c>
      <c r="MO44" s="144" t="str">
        <f>+IFERROR(IF(ISTEXT(MO$5)=FALSE,(INDEX(OSIT!$1:$1048576,MATCH(Ositran!$B44,OSIT!$A:$A,0),MATCH(Ositran!MO$5,OSIT!$1:$1,0))),SUM(MC44:MN44)),"")</f>
        <v/>
      </c>
      <c r="MP44" s="141">
        <f>+IFERROR(IF(ISTEXT(MP$5)=FALSE,(INDEX(OSIT!$1:$1048576,MATCH(Ositran!$B44,OSIT!$A:$A,0),MATCH(Ositran!MP$5,OSIT!$1:$1,0))),SUM(MD44:MO44)),"")</f>
        <v>0</v>
      </c>
    </row>
    <row r="45" spans="2:354">
      <c r="B45" s="9" t="s">
        <v>150</v>
      </c>
      <c r="C45" s="284" t="s">
        <v>151</v>
      </c>
      <c r="D45" s="144"/>
      <c r="E45" s="144"/>
      <c r="F45" s="144"/>
      <c r="G45" s="144"/>
      <c r="H45" s="144"/>
      <c r="I45" s="144"/>
      <c r="J45" s="144"/>
      <c r="K45" s="144"/>
      <c r="L45" s="144"/>
      <c r="M45" s="144"/>
      <c r="N45" s="144"/>
      <c r="O45" s="144"/>
      <c r="P45" s="141"/>
      <c r="Q45" s="144"/>
      <c r="R45" s="144"/>
      <c r="S45" s="144"/>
      <c r="T45" s="144"/>
      <c r="U45" s="144"/>
      <c r="V45" s="144"/>
      <c r="W45" s="144"/>
      <c r="X45" s="144"/>
      <c r="Y45" s="144"/>
      <c r="Z45" s="144"/>
      <c r="AA45" s="144"/>
      <c r="AB45" s="144"/>
      <c r="AC45" s="141"/>
      <c r="AD45" s="144"/>
      <c r="AE45" s="144"/>
      <c r="AF45" s="144"/>
      <c r="AG45" s="144"/>
      <c r="AH45" s="144"/>
      <c r="AI45" s="144"/>
      <c r="AJ45" s="144"/>
      <c r="AK45" s="144"/>
      <c r="AL45" s="144"/>
      <c r="AM45" s="144"/>
      <c r="AN45" s="144"/>
      <c r="AO45" s="144"/>
      <c r="AP45" s="141"/>
      <c r="AQ45" s="144"/>
      <c r="AR45" s="144"/>
      <c r="AS45" s="144"/>
      <c r="AT45" s="144"/>
      <c r="AU45" s="144"/>
      <c r="AV45" s="144"/>
      <c r="AW45" s="144"/>
      <c r="AX45" s="144"/>
      <c r="AY45" s="144"/>
      <c r="AZ45" s="144"/>
      <c r="BA45" s="144"/>
      <c r="BB45" s="144"/>
      <c r="BC45" s="141"/>
      <c r="BD45" s="144"/>
      <c r="BE45" s="144"/>
      <c r="BF45" s="144"/>
      <c r="BG45" s="144"/>
      <c r="BH45" s="144"/>
      <c r="BI45" s="144"/>
      <c r="BJ45" s="144"/>
      <c r="BK45" s="144"/>
      <c r="BL45" s="144"/>
      <c r="BM45" s="144"/>
      <c r="BN45" s="144"/>
      <c r="BO45" s="144"/>
      <c r="BP45" s="141"/>
      <c r="BQ45" s="144"/>
      <c r="BR45" s="144"/>
      <c r="BS45" s="144"/>
      <c r="BT45" s="144"/>
      <c r="BU45" s="144"/>
      <c r="BV45" s="144"/>
      <c r="BW45" s="144"/>
      <c r="BX45" s="144"/>
      <c r="BY45" s="144"/>
      <c r="BZ45" s="144"/>
      <c r="CA45" s="144"/>
      <c r="CB45" s="144"/>
      <c r="CC45" s="141"/>
      <c r="CD45" s="144"/>
      <c r="CE45" s="144"/>
      <c r="CF45" s="144"/>
      <c r="CG45" s="144"/>
      <c r="CH45" s="144"/>
      <c r="CI45" s="144"/>
      <c r="CJ45" s="144"/>
      <c r="CK45" s="144"/>
      <c r="CL45" s="144"/>
      <c r="CM45" s="144"/>
      <c r="CN45" s="144"/>
      <c r="CO45" s="144"/>
      <c r="CP45" s="141"/>
      <c r="CQ45" s="144"/>
      <c r="CR45" s="144"/>
      <c r="CS45" s="144"/>
      <c r="CT45" s="144"/>
      <c r="CU45" s="144"/>
      <c r="CV45" s="144"/>
      <c r="CW45" s="144"/>
      <c r="CX45" s="144"/>
      <c r="CY45" s="144"/>
      <c r="CZ45" s="144"/>
      <c r="DA45" s="144"/>
      <c r="DB45" s="144"/>
      <c r="DC45" s="141"/>
      <c r="DD45" s="144"/>
      <c r="DE45" s="144"/>
      <c r="DF45" s="144"/>
      <c r="DG45" s="144"/>
      <c r="DH45" s="144"/>
      <c r="DI45" s="144"/>
      <c r="DJ45" s="144"/>
      <c r="DK45" s="144"/>
      <c r="DL45" s="144"/>
      <c r="DM45" s="144"/>
      <c r="DN45" s="144"/>
      <c r="DO45" s="144"/>
      <c r="DP45" s="141"/>
      <c r="DQ45" s="144"/>
      <c r="DR45" s="144"/>
      <c r="DS45" s="144"/>
      <c r="DT45" s="144"/>
      <c r="DU45" s="144"/>
      <c r="DV45" s="144"/>
      <c r="DW45" s="144"/>
      <c r="DX45" s="144"/>
      <c r="DY45" s="144"/>
      <c r="DZ45" s="144"/>
      <c r="EA45" s="144"/>
      <c r="EB45" s="144"/>
      <c r="EC45" s="141"/>
      <c r="ED45" s="144"/>
      <c r="EE45" s="144"/>
      <c r="EF45" s="144"/>
      <c r="EG45" s="144"/>
      <c r="EH45" s="144"/>
      <c r="EI45" s="144"/>
      <c r="EJ45" s="144"/>
      <c r="EK45" s="144"/>
      <c r="EL45" s="144"/>
      <c r="EM45" s="144"/>
      <c r="EN45" s="144"/>
      <c r="EO45" s="144"/>
      <c r="EP45" s="141"/>
      <c r="EQ45" s="144"/>
      <c r="ER45" s="144"/>
      <c r="ES45" s="144"/>
      <c r="ET45" s="144"/>
      <c r="EU45" s="144"/>
      <c r="EV45" s="144"/>
      <c r="EW45" s="144"/>
      <c r="EX45" s="144"/>
      <c r="EY45" s="144"/>
      <c r="EZ45" s="144"/>
      <c r="FA45" s="144"/>
      <c r="FB45" s="144"/>
      <c r="FC45" s="141"/>
      <c r="FD45" s="144"/>
      <c r="FE45" s="144"/>
      <c r="FF45" s="144"/>
      <c r="FG45" s="144"/>
      <c r="FH45" s="144"/>
      <c r="FI45" s="144"/>
      <c r="FJ45" s="144"/>
      <c r="FK45" s="144"/>
      <c r="FL45" s="144"/>
      <c r="FM45" s="144"/>
      <c r="FN45" s="144"/>
      <c r="FO45" s="144"/>
      <c r="FP45" s="141"/>
      <c r="FQ45" s="144"/>
      <c r="FR45" s="144"/>
      <c r="FS45" s="144"/>
      <c r="FT45" s="144"/>
      <c r="FU45" s="144"/>
      <c r="FV45" s="144"/>
      <c r="FW45" s="144"/>
      <c r="FX45" s="144"/>
      <c r="FY45" s="144"/>
      <c r="FZ45" s="144">
        <v>0</v>
      </c>
      <c r="GA45" s="144">
        <v>0</v>
      </c>
      <c r="GB45" s="144">
        <v>0</v>
      </c>
      <c r="GC45" s="141"/>
      <c r="GD45" s="144">
        <v>0</v>
      </c>
      <c r="GE45" s="144">
        <v>0</v>
      </c>
      <c r="GF45" s="144">
        <v>0</v>
      </c>
      <c r="GG45" s="144">
        <v>0</v>
      </c>
      <c r="GH45" s="144">
        <v>0</v>
      </c>
      <c r="GI45" s="144">
        <v>0</v>
      </c>
      <c r="GJ45" s="144">
        <v>0</v>
      </c>
      <c r="GK45" s="144">
        <v>0</v>
      </c>
      <c r="GL45" s="144">
        <v>0</v>
      </c>
      <c r="GM45" s="144">
        <v>0</v>
      </c>
      <c r="GN45" s="144">
        <v>0</v>
      </c>
      <c r="GO45" s="144">
        <v>0</v>
      </c>
      <c r="GP45" s="141"/>
      <c r="GQ45" s="144">
        <v>0</v>
      </c>
      <c r="GR45" s="144">
        <v>0</v>
      </c>
      <c r="GS45" s="144">
        <v>0</v>
      </c>
      <c r="GT45" s="144">
        <v>0</v>
      </c>
      <c r="GU45" s="144">
        <v>0</v>
      </c>
      <c r="GV45" s="144" t="s">
        <v>147</v>
      </c>
      <c r="GW45" s="144"/>
      <c r="GX45" s="144"/>
      <c r="GY45" s="144"/>
      <c r="GZ45" s="144"/>
      <c r="HA45" s="144"/>
      <c r="HB45" s="144"/>
      <c r="HC45" s="141"/>
      <c r="HD45" s="144"/>
      <c r="HE45" s="144"/>
      <c r="HF45" s="144"/>
      <c r="HG45" s="144"/>
      <c r="HH45" s="144"/>
      <c r="HI45" s="144"/>
      <c r="HJ45" s="144"/>
      <c r="HK45" s="144"/>
      <c r="HL45" s="144"/>
      <c r="HM45" s="144">
        <v>0</v>
      </c>
      <c r="HN45" s="144">
        <v>0</v>
      </c>
      <c r="HO45" s="144">
        <v>0</v>
      </c>
      <c r="HP45" s="141"/>
      <c r="HQ45" s="144">
        <v>0</v>
      </c>
      <c r="HR45" s="144">
        <v>0</v>
      </c>
      <c r="HS45" s="144">
        <v>4835.6000000000004</v>
      </c>
      <c r="HT45" s="144">
        <v>0</v>
      </c>
      <c r="HU45" s="144">
        <v>0</v>
      </c>
      <c r="HV45" s="144">
        <v>1238.6300000000001</v>
      </c>
      <c r="HW45" s="144">
        <v>21997.300000000003</v>
      </c>
      <c r="HX45" s="144">
        <v>10046.98</v>
      </c>
      <c r="HY45" s="144">
        <v>784.12</v>
      </c>
      <c r="HZ45" s="144">
        <v>776.83</v>
      </c>
      <c r="IA45" s="144">
        <v>504.18</v>
      </c>
      <c r="IB45" s="144">
        <v>1884.29</v>
      </c>
      <c r="IC45" s="141"/>
      <c r="ID45" s="144">
        <v>25382.78</v>
      </c>
      <c r="IE45" s="144">
        <v>0</v>
      </c>
      <c r="IF45" s="144">
        <v>0</v>
      </c>
      <c r="IG45" s="144">
        <v>0</v>
      </c>
      <c r="IH45" s="144">
        <v>40492.230000000003</v>
      </c>
      <c r="II45" s="144">
        <v>4569.38</v>
      </c>
      <c r="IJ45" s="144">
        <v>190.53</v>
      </c>
      <c r="IK45" s="144">
        <v>1040.56</v>
      </c>
      <c r="IL45" s="144">
        <v>29699.99</v>
      </c>
      <c r="IM45" s="144">
        <v>0</v>
      </c>
      <c r="IN45" s="144">
        <v>1620.37</v>
      </c>
      <c r="IO45" s="144">
        <v>0</v>
      </c>
      <c r="IP45" s="141"/>
      <c r="IQ45" s="144">
        <f>+IFERROR(IF(ISTEXT(IQ$5)=FALSE,(INDEX(OSIT!$1:$1048576,MATCH(Ositran!$B45,OSIT!$A:$A,0),MATCH(Ositran!IQ$5,OSIT!$1:$1,0))),SUM(IJ45:IP45)),"")</f>
        <v>0</v>
      </c>
      <c r="IR45" s="144">
        <f>+IFERROR(IF(ISTEXT(IR$5)=FALSE,(INDEX(OSIT!$1:$1048576,MATCH(Ositran!$B45,OSIT!$A:$A,0),MATCH(Ositran!IR$5,OSIT!$1:$1,0))),SUM(IK45:IQ45)),"")</f>
        <v>0</v>
      </c>
      <c r="IS45" s="144">
        <f>+IFERROR(IF(ISTEXT(IS$5)=FALSE,(INDEX(OSIT!$1:$1048576,MATCH(Ositran!$B45,OSIT!$A:$A,0),MATCH(Ositran!IS$5,OSIT!$1:$1,0))),SUM(IL45:IR45)),"")</f>
        <v>0</v>
      </c>
      <c r="IT45" s="144">
        <f>+IFERROR(IF(ISTEXT(IT$5)=FALSE,(INDEX(OSIT!$1:$1048576,MATCH(Ositran!$B45,OSIT!$A:$A,0),MATCH(Ositran!IT$5,OSIT!$1:$1,0))),SUM(IM45:IS45)),"")</f>
        <v>692.85</v>
      </c>
      <c r="IU45" s="144">
        <f>+IFERROR(IF(ISTEXT(IU$5)=FALSE,(INDEX(OSIT!$1:$1048576,MATCH(Ositran!$B45,OSIT!$A:$A,0),MATCH(Ositran!IU$5,OSIT!$1:$1,0))),SUM(IN45:IT45)),"")</f>
        <v>1191.33</v>
      </c>
      <c r="IV45" s="144">
        <f>+IFERROR(IF(ISTEXT(IV$5)=FALSE,(INDEX(OSIT!$1:$1048576,MATCH(Ositran!$B45,OSIT!$A:$A,0),MATCH(Ositran!IV$5,OSIT!$1:$1,0))),SUM(IO45:IU45)),"")</f>
        <v>0</v>
      </c>
      <c r="IW45" s="144">
        <f>+IFERROR(IF(ISTEXT(IW$5)=FALSE,(INDEX(OSIT!$1:$1048576,MATCH(Ositran!$B45,OSIT!$A:$A,0),MATCH(Ositran!IW$5,OSIT!$1:$1,0))),SUM(IP45:IV45)),"")</f>
        <v>0</v>
      </c>
      <c r="IX45" s="144">
        <f>+IFERROR(IF(ISTEXT(IX$5)=FALSE,(INDEX(OSIT!$1:$1048576,MATCH(Ositran!$B45,OSIT!$A:$A,0),MATCH(Ositran!IX$5,OSIT!$1:$1,0))),SUM(IP45:IW45)),"")</f>
        <v>2504.17</v>
      </c>
      <c r="IY45" s="144">
        <f>+IFERROR(IF(ISTEXT(IY$5)=FALSE,(INDEX(OSIT!$1:$1048576,MATCH(Ositran!$B45,OSIT!$A:$A,0),MATCH(Ositran!IY$5,OSIT!$1:$1,0))),SUM(IP45:IX45)),"")</f>
        <v>0</v>
      </c>
      <c r="IZ45" s="144">
        <f>+IFERROR(IF(ISTEXT(IZ$5)=FALSE,(INDEX(OSIT!$1:$1048576,MATCH(Ositran!$B45,OSIT!$A:$A,0),MATCH(Ositran!IZ$5,OSIT!$1:$1,0))),SUM(IP45:IY45)),"")</f>
        <v>0</v>
      </c>
      <c r="JA45" s="144">
        <f>+IFERROR(IF(ISTEXT(JA$5)=FALSE,(INDEX(OSIT!$1:$1048576,MATCH(Ositran!$B45,OSIT!$A:$A,0),MATCH(Ositran!JA$5,OSIT!$1:$1,0))),SUM(IP45:IZ45)),"")</f>
        <v>24490.54</v>
      </c>
      <c r="JB45" s="144">
        <f>+IFERROR(IF(ISTEXT(JB$5)=FALSE,(INDEX(OSIT!$1:$1048576,MATCH(Ositran!$B45,OSIT!$A:$A,0),MATCH(Ositran!JB$5,OSIT!$1:$1,0))),SUM(IP45:JA45)),"")</f>
        <v>0</v>
      </c>
      <c r="JC45" s="141">
        <f>+IFERROR(IF(ISTEXT(JC$5)=FALSE,(INDEX(OSIT!$1:$1048576,MATCH(Ositran!$B45,OSIT!$A:$A,0),MATCH(Ositran!JC$5,OSIT!$1:$1,0))),SUM(IQ45:JB45)),"")</f>
        <v>28878.89</v>
      </c>
      <c r="JD45" s="144">
        <f>+IFERROR(IF(ISTEXT(JD$5)=FALSE,(INDEX(OSIT!$1:$1048576,MATCH(Ositran!$B45,OSIT!$A:$A,0),MATCH(Ositran!JD$5,OSIT!$1:$1,0))),SUM(IR45:JC45)),"")</f>
        <v>1830.64</v>
      </c>
      <c r="JE45" s="144">
        <f>+IFERROR(IF(ISTEXT(JE$5)=FALSE,(INDEX(OSIT!$1:$1048576,MATCH(Ositran!$B45,OSIT!$A:$A,0),MATCH(Ositran!JE$5,OSIT!$1:$1,0))),SUM(IS45:JD45)),"")</f>
        <v>0</v>
      </c>
      <c r="JF45" s="144">
        <f>+IFERROR(IF(ISTEXT(JF$5)=FALSE,(INDEX(OSIT!$1:$1048576,MATCH(Ositran!$B45,OSIT!$A:$A,0),MATCH(Ositran!JF$5,OSIT!$1:$1,0))),SUM(IT45:JE45)),"")</f>
        <v>27179.11</v>
      </c>
      <c r="JG45" s="144">
        <f>+IFERROR(IF(ISTEXT(JG$5)=FALSE,(INDEX(OSIT!$1:$1048576,MATCH(Ositran!$B45,OSIT!$A:$A,0),MATCH(Ositran!JG$5,OSIT!$1:$1,0))),SUM(IU45:JF45)),"")</f>
        <v>0</v>
      </c>
      <c r="JH45" s="144">
        <f>+IFERROR(IF(ISTEXT(JH$5)=FALSE,(INDEX(OSIT!$1:$1048576,MATCH(Ositran!$B45,OSIT!$A:$A,0),MATCH(Ositran!JH$5,OSIT!$1:$1,0))),SUM(IV45:JG45)),"")</f>
        <v>0</v>
      </c>
      <c r="JI45" s="144">
        <f>+IFERROR(IF(ISTEXT(JI$5)=FALSE,(INDEX(OSIT!$1:$1048576,MATCH(Ositran!$B45,OSIT!$A:$A,0),MATCH(Ositran!JI$5,OSIT!$1:$1,0))),SUM(IW45:JH45)),"")</f>
        <v>0</v>
      </c>
      <c r="JJ45" s="144">
        <f>+IFERROR(IF(ISTEXT(JJ$5)=FALSE,(INDEX(OSIT!$1:$1048576,MATCH(Ositran!$B45,OSIT!$A:$A,0),MATCH(Ositran!JJ$5,OSIT!$1:$1,0))),SUM(IX45:JI45)),"")</f>
        <v>1683.54</v>
      </c>
      <c r="JK45" s="144">
        <f>+IFERROR(IF(ISTEXT(JK$5)=FALSE,(INDEX(OSIT!$1:$1048576,MATCH(Ositran!$B45,OSIT!$A:$A,0),MATCH(Ositran!JK$5,OSIT!$1:$1,0))),SUM(IY45:JJ45)),"")</f>
        <v>0</v>
      </c>
      <c r="JL45" s="144">
        <f>+IFERROR(IF(ISTEXT(JL$5)=FALSE,(INDEX(OSIT!$1:$1048576,MATCH(Ositran!$B45,OSIT!$A:$A,0),MATCH(Ositran!JL$5,OSIT!$1:$1,0))),SUM(IZ45:JK45)),"")</f>
        <v>0</v>
      </c>
      <c r="JM45" s="144">
        <f>+IFERROR(IF(ISTEXT(JM$5)=FALSE,(INDEX(OSIT!$1:$1048576,MATCH(Ositran!$B45,OSIT!$A:$A,0),MATCH(Ositran!JM$5,OSIT!$1:$1,0))),SUM(JA45:JL45)),"")</f>
        <v>0</v>
      </c>
      <c r="JN45" s="144">
        <f>+IFERROR(IF(ISTEXT(JN$5)=FALSE,(INDEX(OSIT!$1:$1048576,MATCH(Ositran!$B45,OSIT!$A:$A,0),MATCH(Ositran!JN$5,OSIT!$1:$1,0))),SUM(JB45:JM45)),"")</f>
        <v>0</v>
      </c>
      <c r="JO45" s="144">
        <f>+IFERROR(IF(ISTEXT(JO$5)=FALSE,(INDEX(OSIT!$1:$1048576,MATCH(Ositran!$B45,OSIT!$A:$A,0),MATCH(Ositran!JO$5,OSIT!$1:$1,0))),SUM(JC45:JN45)),"")</f>
        <v>0</v>
      </c>
      <c r="JP45" s="141">
        <f>+IFERROR(IF(ISTEXT(JP$5)=FALSE,(INDEX(OSIT!$1:$1048576,MATCH(Ositran!$B45,OSIT!$A:$A,0),MATCH(Ositran!JP$5,OSIT!$1:$1,0))),SUM(JD45:JO45)),"")</f>
        <v>30693.29</v>
      </c>
      <c r="JQ45" s="144">
        <f>+IFERROR(IF(ISTEXT(JQ$5)=FALSE,(INDEX(OSIT!$1:$1048576,MATCH(Ositran!$B45,OSIT!$A:$A,0),MATCH(Ositran!JQ$5,OSIT!$1:$1,0))),SUM(JE45:JP45)),"")</f>
        <v>0</v>
      </c>
      <c r="JR45" s="144">
        <f>+IFERROR(IF(ISTEXT(JR$5)=FALSE,(INDEX(OSIT!$1:$1048576,MATCH(Ositran!$B45,OSIT!$A:$A,0),MATCH(Ositran!JR$5,OSIT!$1:$1,0))),SUM(JF45:JQ45)),"")</f>
        <v>28169.45</v>
      </c>
      <c r="JS45" s="144">
        <f>+IFERROR(IF(ISTEXT(JS$5)=FALSE,(INDEX(OSIT!$1:$1048576,MATCH(Ositran!$B45,OSIT!$A:$A,0),MATCH(Ositran!JS$5,OSIT!$1:$1,0))),SUM(JG45:JR45)),"")</f>
        <v>0</v>
      </c>
      <c r="JT45" s="144">
        <f>+IFERROR(IF(ISTEXT(JT$5)=FALSE,(INDEX(OSIT!$1:$1048576,MATCH(Ositran!$B45,OSIT!$A:$A,0),MATCH(Ositran!JT$5,OSIT!$1:$1,0))),SUM(JH45:JS45)),"")</f>
        <v>0</v>
      </c>
      <c r="JU45" s="144">
        <f>+IFERROR(IF(ISTEXT(JU$5)=FALSE,(INDEX(OSIT!$1:$1048576,MATCH(Ositran!$B45,OSIT!$A:$A,0),MATCH(Ositran!JU$5,OSIT!$1:$1,0))),SUM(JI45:JT45)),"")</f>
        <v>262</v>
      </c>
      <c r="JV45" s="144">
        <f>+IFERROR(IF(ISTEXT(JV$5)=FALSE,(INDEX(OSIT!$1:$1048576,MATCH(Ositran!$B45,OSIT!$A:$A,0),MATCH(Ositran!JV$5,OSIT!$1:$1,0))),SUM(JJ45:JU45)),"")</f>
        <v>255.06</v>
      </c>
      <c r="JW45" s="144">
        <f>+IFERROR(IF(ISTEXT(JW$5)=FALSE,(INDEX(OSIT!$1:$1048576,MATCH(Ositran!$B45,OSIT!$A:$A,0),MATCH(Ositran!JW$5,OSIT!$1:$1,0))),SUM(JK45:JV45)),"")</f>
        <v>285.10000000000002</v>
      </c>
      <c r="JX45" s="144">
        <f>+IFERROR(IF(ISTEXT(JX$5)=FALSE,(INDEX(OSIT!$1:$1048576,MATCH(Ositran!$B45,OSIT!$A:$A,0),MATCH(Ositran!JX$5,OSIT!$1:$1,0))),SUM(JL45:JW45)),"")</f>
        <v>289.37</v>
      </c>
      <c r="JY45" s="144">
        <f>+IFERROR(IF(ISTEXT(JY$5)=FALSE,(INDEX(OSIT!$1:$1048576,MATCH(Ositran!$B45,OSIT!$A:$A,0),MATCH(Ositran!JY$5,OSIT!$1:$1,0))),SUM(JM45:JX45)),"")</f>
        <v>308.10000000000002</v>
      </c>
      <c r="JZ45" s="144">
        <f>+IFERROR(IF(ISTEXT(JZ$5)=FALSE,(INDEX(OSIT!$1:$1048576,MATCH(Ositran!$B45,OSIT!$A:$A,0),MATCH(Ositran!JZ$5,OSIT!$1:$1,0))),SUM(JN45:JY45)),"")</f>
        <v>280.64</v>
      </c>
      <c r="KA45" s="144">
        <f>+IFERROR(IF(ISTEXT(KA$5)=FALSE,(INDEX(OSIT!$1:$1048576,MATCH(Ositran!$B45,OSIT!$A:$A,0),MATCH(Ositran!KA$5,OSIT!$1:$1,0))),SUM(JO45:JZ45)),"")</f>
        <v>276.26</v>
      </c>
      <c r="KB45" s="144">
        <f>+IFERROR(IF(ISTEXT(KB$5)=FALSE,(INDEX(OSIT!$1:$1048576,MATCH(Ositran!$B45,OSIT!$A:$A,0),MATCH(Ositran!KB$5,OSIT!$1:$1,0))),SUM(JP45:KA45)),"")</f>
        <v>291.01</v>
      </c>
      <c r="KC45" s="141">
        <f>+IFERROR(IF(ISTEXT(KC$5)=FALSE,(INDEX(OSIT!$1:$1048576,MATCH(Ositran!$B45,OSIT!$A:$A,0),MATCH(Ositran!KC$5,OSIT!$1:$1,0))),SUM(JQ45:KB45)),"")</f>
        <v>30416.989999999994</v>
      </c>
      <c r="KD45" s="144">
        <f>+IFERROR(IF(ISTEXT(KD$5)=FALSE,(INDEX(OSIT!$1:$1048576,MATCH(Ositran!$B45,OSIT!$A:$A,0),MATCH(Ositran!KD$5,OSIT!$1:$1,0))),SUM(JR45:KC45)),"")</f>
        <v>344.45</v>
      </c>
      <c r="KE45" s="144">
        <f>+IFERROR(IF(ISTEXT(KE$5)=FALSE,(INDEX(OSIT!$1:$1048576,MATCH(Ositran!$B45,OSIT!$A:$A,0),MATCH(Ositran!KE$5,OSIT!$1:$1,0))),SUM(JS45:KD45)),"")</f>
        <v>686.41</v>
      </c>
      <c r="KF45" s="144">
        <f>+IFERROR(IF(ISTEXT(KF$5)=FALSE,(INDEX(OSIT!$1:$1048576,MATCH(Ositran!$B45,OSIT!$A:$A,0),MATCH(Ositran!KF$5,OSIT!$1:$1,0))),SUM(JT45:KE45)),"")</f>
        <v>292.89</v>
      </c>
      <c r="KG45" s="144">
        <f>+IFERROR(IF(ISTEXT(KG$5)=FALSE,(INDEX(OSIT!$1:$1048576,MATCH(Ositran!$B45,OSIT!$A:$A,0),MATCH(Ositran!KG$5,OSIT!$1:$1,0))),SUM(JU45:KF45)),"")</f>
        <v>302.69</v>
      </c>
      <c r="KH45" s="144">
        <f>+IFERROR(IF(ISTEXT(KH$5)=FALSE,(INDEX(OSIT!$1:$1048576,MATCH(Ositran!$B45,OSIT!$A:$A,0),MATCH(Ositran!KH$5,OSIT!$1:$1,0))),SUM(JV45:KG45)),"")</f>
        <v>369.89</v>
      </c>
      <c r="KI45" s="144">
        <f>+IFERROR(IF(ISTEXT(KI$5)=FALSE,(INDEX(OSIT!$1:$1048576,MATCH(Ositran!$B45,OSIT!$A:$A,0),MATCH(Ositran!KI$5,OSIT!$1:$1,0))),SUM(JW45:KH45)),"")</f>
        <v>368.02</v>
      </c>
      <c r="KJ45" s="144">
        <f>+IFERROR(IF(ISTEXT(KJ$5)=FALSE,(INDEX(OSIT!$1:$1048576,MATCH(Ositran!$B45,OSIT!$A:$A,0),MATCH(Ositran!KJ$5,OSIT!$1:$1,0))),SUM(JX45:KI45)),"")</f>
        <v>395.6</v>
      </c>
      <c r="KK45" s="144">
        <f>+IFERROR(IF(ISTEXT(KK$5)=FALSE,(INDEX(OSIT!$1:$1048576,MATCH(Ositran!$B45,OSIT!$A:$A,0),MATCH(Ositran!KK$5,OSIT!$1:$1,0))),SUM(JY45:KJ45)),"")</f>
        <v>400.04</v>
      </c>
      <c r="KL45" s="144">
        <f>+IFERROR(IF(ISTEXT(KL$5)=FALSE,(INDEX(OSIT!$1:$1048576,MATCH(Ositran!$B45,OSIT!$A:$A,0),MATCH(Ositran!KL$5,OSIT!$1:$1,0))),SUM(JZ45:KK45)),"")</f>
        <v>408.33</v>
      </c>
      <c r="KM45" s="144">
        <f>+IFERROR(IF(ISTEXT(KM$5)=FALSE,(INDEX(OSIT!$1:$1048576,MATCH(Ositran!$B45,OSIT!$A:$A,0),MATCH(Ositran!KM$5,OSIT!$1:$1,0))),SUM(KA45:KL45)),"")</f>
        <v>384.94</v>
      </c>
      <c r="KN45" s="144">
        <f>+IFERROR(IF(ISTEXT(KN$5)=FALSE,(INDEX(OSIT!$1:$1048576,MATCH(Ositran!$B45,OSIT!$A:$A,0),MATCH(Ositran!KN$5,OSIT!$1:$1,0))),SUM(KB45:KM45)),"")</f>
        <v>342.58</v>
      </c>
      <c r="KO45" s="144">
        <f>+IFERROR(IF(ISTEXT(KO$5)=FALSE,(INDEX(OSIT!$1:$1048576,MATCH(Ositran!$B45,OSIT!$A:$A,0),MATCH(Ositran!KO$5,OSIT!$1:$1,0))),SUM(KC45:KN45)),"")</f>
        <v>455.69</v>
      </c>
      <c r="KP45" s="141">
        <f>+IFERROR(IF(ISTEXT(KP$5)=FALSE,(INDEX(OSIT!$1:$1048576,MATCH(Ositran!$B45,OSIT!$A:$A,0),MATCH(Ositran!KP$5,OSIT!$1:$1,0))),SUM(KD45:KO45)),"")</f>
        <v>4751.53</v>
      </c>
      <c r="KQ45" s="144">
        <f>+IFERROR(IF(ISTEXT(KQ$5)=FALSE,(INDEX(OSIT!$1:$1048576,MATCH(Ositran!$B45,OSIT!$A:$A,0),MATCH(Ositran!KQ$5,OSIT!$1:$1,0))),SUM(KE45:KP45)),"")</f>
        <v>470.65</v>
      </c>
      <c r="KR45" s="144">
        <f>+IFERROR(IF(ISTEXT(KR$5)=FALSE,(INDEX(OSIT!$1:$1048576,MATCH(Ositran!$B45,OSIT!$A:$A,0),MATCH(Ositran!KR$5,OSIT!$1:$1,0))),SUM(KF45:KQ45)),"")</f>
        <v>438.33</v>
      </c>
      <c r="KS45" s="144">
        <f>+IFERROR(IF(ISTEXT(KS$5)=FALSE,(INDEX(OSIT!$1:$1048576,MATCH(Ositran!$B45,OSIT!$A:$A,0),MATCH(Ositran!KS$5,OSIT!$1:$1,0))),SUM(KG45:KR45)),"")</f>
        <v>29664.99</v>
      </c>
      <c r="KT45" s="144">
        <f>+IFERROR(IF(ISTEXT(KT$5)=FALSE,(INDEX(OSIT!$1:$1048576,MATCH(Ositran!$B45,OSIT!$A:$A,0),MATCH(Ositran!KT$5,OSIT!$1:$1,0))),SUM(KH45:KS45)),"")</f>
        <v>333.93</v>
      </c>
      <c r="KU45" s="144">
        <f>+IFERROR(IF(ISTEXT(KU$5)=FALSE,(INDEX(OSIT!$1:$1048576,MATCH(Ositran!$B45,OSIT!$A:$A,0),MATCH(Ositran!KU$5,OSIT!$1:$1,0))),SUM(KI45:KT45)),"")</f>
        <v>378.67</v>
      </c>
      <c r="KV45" s="144">
        <f>+IFERROR(IF(ISTEXT(KV$5)=FALSE,(INDEX(OSIT!$1:$1048576,MATCH(Ositran!$B45,OSIT!$A:$A,0),MATCH(Ositran!KV$5,OSIT!$1:$1,0))),SUM(KJ45:KU45)),"")</f>
        <v>455.42</v>
      </c>
      <c r="KW45" s="144">
        <f>+IFERROR(IF(ISTEXT(KW$5)=FALSE,(INDEX(OSIT!$1:$1048576,MATCH(Ositran!$B45,OSIT!$A:$A,0),MATCH(Ositran!KW$5,OSIT!$1:$1,0))),SUM(KK45:KV45)),"")</f>
        <v>348.57</v>
      </c>
      <c r="KX45" s="144">
        <f>+IFERROR(IF(ISTEXT(KX$5)=FALSE,(INDEX(OSIT!$1:$1048576,MATCH(Ositran!$B45,OSIT!$A:$A,0),MATCH(Ositran!KX$5,OSIT!$1:$1,0))),SUM(KL45:KW45)),"")</f>
        <v>336.56</v>
      </c>
      <c r="KY45" s="144">
        <f>+IFERROR(IF(ISTEXT(KY$5)=FALSE,(INDEX(OSIT!$1:$1048576,MATCH(Ositran!$B45,OSIT!$A:$A,0),MATCH(Ositran!KY$5,OSIT!$1:$1,0))),SUM(KM45:KX45)),"")</f>
        <v>396.18</v>
      </c>
      <c r="KZ45" s="144">
        <f>+IFERROR(IF(ISTEXT(KZ$5)=FALSE,(INDEX(OSIT!$1:$1048576,MATCH(Ositran!$B45,OSIT!$A:$A,0),MATCH(Ositran!KZ$5,OSIT!$1:$1,0))),SUM(KN45:KY45)),"")</f>
        <v>315.7</v>
      </c>
      <c r="LA45" s="144">
        <f>+IFERROR(IF(ISTEXT(LA$5)=FALSE,(INDEX(OSIT!$1:$1048576,MATCH(Ositran!$B45,OSIT!$A:$A,0),MATCH(Ositran!LA$5,OSIT!$1:$1,0))),SUM(KO45:KZ45)),"")</f>
        <v>275.66000000000003</v>
      </c>
      <c r="LB45" s="144">
        <f>+IFERROR(IF(ISTEXT(LB$5)=FALSE,(INDEX(OSIT!$1:$1048576,MATCH(Ositran!$B45,OSIT!$A:$A,0),MATCH(Ositran!LB$5,OSIT!$1:$1,0))),SUM(KP45:LA45)),"")</f>
        <v>370.26</v>
      </c>
      <c r="LC45" s="141">
        <f>+IFERROR(IF(ISTEXT(LC$5)=FALSE,(INDEX(OSIT!$1:$1048576,MATCH(Ositran!$B45,OSIT!$A:$A,0),MATCH(Ositran!LC$5,OSIT!$1:$1,0))),SUM(KQ45:LB45)),"")</f>
        <v>33784.92</v>
      </c>
      <c r="LD45" s="144">
        <f>+IFERROR(IF(ISTEXT(LD$5)=FALSE,(INDEX(OSIT!$1:$1048576,MATCH(Ositran!$B45,OSIT!$A:$A,0),MATCH(Ositran!LD$5,OSIT!$1:$1,0))),SUM(KR45:LC45)),"")</f>
        <v>383.1</v>
      </c>
      <c r="LE45" s="144">
        <f>+IFERROR(IF(ISTEXT(LE$5)=FALSE,(INDEX(OSIT!$1:$1048576,MATCH(Ositran!$B45,OSIT!$A:$A,0),MATCH(Ositran!LE$5,OSIT!$1:$1,0))),SUM(KS45:LD45)),"")</f>
        <v>394.67</v>
      </c>
      <c r="LF45" s="144">
        <f>+IFERROR(IF(ISTEXT(LF$5)=FALSE,(INDEX(OSIT!$1:$1048576,MATCH(Ositran!$B45,OSIT!$A:$A,0),MATCH(Ositran!LF$5,OSIT!$1:$1,0))),SUM(KT45:LE45)),"")</f>
        <v>497.96</v>
      </c>
      <c r="LG45" s="144">
        <f>+IFERROR(IF(ISTEXT(LG$5)=FALSE,(INDEX(OSIT!$1:$1048576,MATCH(Ositran!$B45,OSIT!$A:$A,0),MATCH(Ositran!LG$5,OSIT!$1:$1,0))),SUM(KU45:LF45)),"")</f>
        <v>374.84</v>
      </c>
      <c r="LH45" s="144">
        <f>+IFERROR(IF(ISTEXT(LH$5)=FALSE,(INDEX(OSIT!$1:$1048576,MATCH(Ositran!$B45,OSIT!$A:$A,0),MATCH(Ositran!LH$5,OSIT!$1:$1,0))),SUM(KV45:LG45)),"")</f>
        <v>330.72</v>
      </c>
      <c r="LI45" s="144">
        <f>+IFERROR(IF(ISTEXT(LI$5)=FALSE,(INDEX(OSIT!$1:$1048576,MATCH(Ositran!$B45,OSIT!$A:$A,0),MATCH(Ositran!LI$5,OSIT!$1:$1,0))),SUM(KW45:LH45)),"")</f>
        <v>385.28</v>
      </c>
      <c r="LJ45" s="144">
        <f>+IFERROR(IF(ISTEXT(LJ$5)=FALSE,(INDEX(OSIT!$1:$1048576,MATCH(Ositran!$B45,OSIT!$A:$A,0),MATCH(Ositran!LJ$5,OSIT!$1:$1,0))),SUM(KX45:LI45)),"")</f>
        <v>328.52</v>
      </c>
      <c r="LK45" s="144">
        <f>+IFERROR(IF(ISTEXT(LK$5)=FALSE,(INDEX(OSIT!$1:$1048576,MATCH(Ositran!$B45,OSIT!$A:$A,0),MATCH(Ositran!LK$5,OSIT!$1:$1,0))),SUM(KY45:LJ45)),"")</f>
        <v>350.34</v>
      </c>
      <c r="LL45" s="144">
        <f>+IFERROR(IF(ISTEXT(LL$5)=FALSE,(INDEX(OSIT!$1:$1048576,MATCH(Ositran!$B45,OSIT!$A:$A,0),MATCH(Ositran!LL$5,OSIT!$1:$1,0))),SUM(KZ45:LK45)),"")</f>
        <v>400.72</v>
      </c>
      <c r="LM45" s="144">
        <f>+IFERROR(IF(ISTEXT(LM$5)=FALSE,(INDEX(OSIT!$1:$1048576,MATCH(Ositran!$B45,OSIT!$A:$A,0),MATCH(Ositran!LM$5,OSIT!$1:$1,0))),SUM(LA45:LL45)),"")</f>
        <v>305.5</v>
      </c>
      <c r="LN45" s="144">
        <f>+IFERROR(IF(ISTEXT(LN$5)=FALSE,(INDEX(OSIT!$1:$1048576,MATCH(Ositran!$B45,OSIT!$A:$A,0),MATCH(Ositran!LN$5,OSIT!$1:$1,0))),SUM(LB45:LM45)),"")</f>
        <v>384.59</v>
      </c>
      <c r="LO45" s="144">
        <f>+IFERROR(IF(ISTEXT(LO$5)=FALSE,(INDEX(OSIT!$1:$1048576,MATCH(Ositran!$B45,OSIT!$A:$A,0),MATCH(Ositran!LO$5,OSIT!$1:$1,0))),SUM(LC45:LN45)),"")</f>
        <v>339.12</v>
      </c>
      <c r="LP45" s="141">
        <f>+IFERROR(IF(ISTEXT(LP$5)=FALSE,(INDEX(OSIT!$1:$1048576,MATCH(Ositran!$B45,OSIT!$A:$A,0),MATCH(Ositran!LP$5,OSIT!$1:$1,0))),SUM(LD45:LO45)),"")</f>
        <v>4475.3599999999997</v>
      </c>
      <c r="LQ45" s="144">
        <f>+IFERROR(IF(ISTEXT(LQ$5)=FALSE,(INDEX(OSIT!$1:$1048576,MATCH(Ositran!$B45,OSIT!$A:$A,0),MATCH(Ositran!LQ$5,OSIT!$1:$1,0))),SUM(LE45:LP45)),"")</f>
        <v>346.91</v>
      </c>
      <c r="LR45" s="144">
        <f>+IFERROR(IF(ISTEXT(LR$5)=FALSE,(INDEX(OSIT!$1:$1048576,MATCH(Ositran!$B45,OSIT!$A:$A,0),MATCH(Ositran!LR$5,OSIT!$1:$1,0))),SUM(LF45:LQ45)),"")</f>
        <v>334.58</v>
      </c>
      <c r="LS45" s="144">
        <f>+IFERROR(IF(ISTEXT(LS$5)=FALSE,(INDEX(OSIT!$1:$1048576,MATCH(Ositran!$B45,OSIT!$A:$A,0),MATCH(Ositran!LS$5,OSIT!$1:$1,0))),SUM(LG45:LR45)),"")</f>
        <v>275.27999999999997</v>
      </c>
      <c r="LT45" s="144">
        <f>+IFERROR(IF(ISTEXT(LT$5)=FALSE,(INDEX(OSIT!$1:$1048576,MATCH(Ositran!$B45,OSIT!$A:$A,0),MATCH(Ositran!LT$5,OSIT!$1:$1,0))),SUM(LH45:LS45)),"")</f>
        <v>299.63</v>
      </c>
      <c r="LU45" s="144">
        <f>+IFERROR(IF(ISTEXT(LU$5)=FALSE,(INDEX(OSIT!$1:$1048576,MATCH(Ositran!$B45,OSIT!$A:$A,0),MATCH(Ositran!LU$5,OSIT!$1:$1,0))),SUM(LI45:LT45)),"")</f>
        <v>0</v>
      </c>
      <c r="LV45" s="144">
        <f>+IFERROR(IF(ISTEXT(LV$5)=FALSE,(INDEX(OSIT!$1:$1048576,MATCH(Ositran!$B45,OSIT!$A:$A,0),MATCH(Ositran!LV$5,OSIT!$1:$1,0))),SUM(LJ45:LU45)),"")</f>
        <v>570.39</v>
      </c>
      <c r="LW45" s="144">
        <f>+IFERROR(IF(ISTEXT(LW$5)=FALSE,(INDEX(OSIT!$1:$1048576,MATCH(Ositran!$B45,OSIT!$A:$A,0),MATCH(Ositran!LW$5,OSIT!$1:$1,0))),SUM(LK45:LV45)),"")</f>
        <v>7000</v>
      </c>
      <c r="LX45" s="144">
        <f>+IFERROR(IF(ISTEXT(LX$5)=FALSE,(INDEX(OSIT!$1:$1048576,MATCH(Ositran!$B45,OSIT!$A:$A,0),MATCH(Ositran!LX$5,OSIT!$1:$1,0))),SUM(LL45:LW45)),"")</f>
        <v>92011.41</v>
      </c>
      <c r="LY45" s="144">
        <f>+IFERROR(IF(ISTEXT(LY$5)=FALSE,(INDEX(OSIT!$1:$1048576,MATCH(Ositran!$B45,OSIT!$A:$A,0),MATCH(Ositran!LY$5,OSIT!$1:$1,0))),SUM(LM45:LX45)),"")</f>
        <v>0</v>
      </c>
      <c r="LZ45" s="144">
        <f>+IFERROR(IF(ISTEXT(LZ$5)=FALSE,(INDEX(OSIT!$1:$1048576,MATCH(Ositran!$B45,OSIT!$A:$A,0),MATCH(Ositran!LZ$5,OSIT!$1:$1,0))),SUM(LN45:LY45)),"")</f>
        <v>550.63</v>
      </c>
      <c r="MA45" s="144">
        <f>+IFERROR(IF(ISTEXT(MA$5)=FALSE,(INDEX(OSIT!$1:$1048576,MATCH(Ositran!$B45,OSIT!$A:$A,0),MATCH(Ositran!MA$5,OSIT!$1:$1,0))),SUM(LO45:LZ45)),"")</f>
        <v>0</v>
      </c>
      <c r="MB45" s="144">
        <f>+IFERROR(IF(ISTEXT(MB$5)=FALSE,(INDEX(OSIT!$1:$1048576,MATCH(Ositran!$B45,OSIT!$A:$A,0),MATCH(Ositran!MB$5,OSIT!$1:$1,0))),SUM(LP45:MA45)),"")</f>
        <v>0</v>
      </c>
      <c r="MC45" s="141">
        <f>+IFERROR(IF(ISTEXT(MC$5)=FALSE,(INDEX(OSIT!$1:$1048576,MATCH(Ositran!$B45,OSIT!$A:$A,0),MATCH(Ositran!MC$5,OSIT!$1:$1,0))),SUM(LQ45:MB45)),"")</f>
        <v>101388.83000000002</v>
      </c>
      <c r="MD45" s="144" t="str">
        <f>+IFERROR(IF(ISTEXT(MD$5)=FALSE,(INDEX(OSIT!$1:$1048576,MATCH(Ositran!$B45,OSIT!$A:$A,0),MATCH(Ositran!MD$5,OSIT!$1:$1,0))),SUM(LR45:MC45)),"")</f>
        <v/>
      </c>
      <c r="ME45" s="144" t="str">
        <f>+IFERROR(IF(ISTEXT(ME$5)=FALSE,(INDEX(OSIT!$1:$1048576,MATCH(Ositran!$B45,OSIT!$A:$A,0),MATCH(Ositran!ME$5,OSIT!$1:$1,0))),SUM(LS45:MD45)),"")</f>
        <v/>
      </c>
      <c r="MF45" s="144" t="str">
        <f>+IFERROR(IF(ISTEXT(MF$5)=FALSE,(INDEX(OSIT!$1:$1048576,MATCH(Ositran!$B45,OSIT!$A:$A,0),MATCH(Ositran!MF$5,OSIT!$1:$1,0))),SUM(LT45:ME45)),"")</f>
        <v/>
      </c>
      <c r="MG45" s="144" t="str">
        <f>+IFERROR(IF(ISTEXT(MG$5)=FALSE,(INDEX(OSIT!$1:$1048576,MATCH(Ositran!$B45,OSIT!$A:$A,0),MATCH(Ositran!MG$5,OSIT!$1:$1,0))),SUM(LU45:MF45)),"")</f>
        <v/>
      </c>
      <c r="MH45" s="144" t="str">
        <f>+IFERROR(IF(ISTEXT(MH$5)=FALSE,(INDEX(OSIT!$1:$1048576,MATCH(Ositran!$B45,OSIT!$A:$A,0),MATCH(Ositran!MH$5,OSIT!$1:$1,0))),SUM(LV45:MG45)),"")</f>
        <v/>
      </c>
      <c r="MI45" s="144" t="str">
        <f>+IFERROR(IF(ISTEXT(MI$5)=FALSE,(INDEX(OSIT!$1:$1048576,MATCH(Ositran!$B45,OSIT!$A:$A,0),MATCH(Ositran!MI$5,OSIT!$1:$1,0))),SUM(LW45:MH45)),"")</f>
        <v/>
      </c>
      <c r="MJ45" s="144" t="str">
        <f>+IFERROR(IF(ISTEXT(MJ$5)=FALSE,(INDEX(OSIT!$1:$1048576,MATCH(Ositran!$B45,OSIT!$A:$A,0),MATCH(Ositran!MJ$5,OSIT!$1:$1,0))),SUM(LX45:MI45)),"")</f>
        <v/>
      </c>
      <c r="MK45" s="144" t="str">
        <f>+IFERROR(IF(ISTEXT(MK$5)=FALSE,(INDEX(OSIT!$1:$1048576,MATCH(Ositran!$B45,OSIT!$A:$A,0),MATCH(Ositran!MK$5,OSIT!$1:$1,0))),SUM(LY45:MJ45)),"")</f>
        <v/>
      </c>
      <c r="ML45" s="144" t="str">
        <f>+IFERROR(IF(ISTEXT(ML$5)=FALSE,(INDEX(OSIT!$1:$1048576,MATCH(Ositran!$B45,OSIT!$A:$A,0),MATCH(Ositran!ML$5,OSIT!$1:$1,0))),SUM(LZ45:MK45)),"")</f>
        <v/>
      </c>
      <c r="MM45" s="144" t="str">
        <f>+IFERROR(IF(ISTEXT(MM$5)=FALSE,(INDEX(OSIT!$1:$1048576,MATCH(Ositran!$B45,OSIT!$A:$A,0),MATCH(Ositran!MM$5,OSIT!$1:$1,0))),SUM(MA45:ML45)),"")</f>
        <v/>
      </c>
      <c r="MN45" s="144" t="str">
        <f>+IFERROR(IF(ISTEXT(MN$5)=FALSE,(INDEX(OSIT!$1:$1048576,MATCH(Ositran!$B45,OSIT!$A:$A,0),MATCH(Ositran!MN$5,OSIT!$1:$1,0))),SUM(MB45:MM45)),"")</f>
        <v/>
      </c>
      <c r="MO45" s="144" t="str">
        <f>+IFERROR(IF(ISTEXT(MO$5)=FALSE,(INDEX(OSIT!$1:$1048576,MATCH(Ositran!$B45,OSIT!$A:$A,0),MATCH(Ositran!MO$5,OSIT!$1:$1,0))),SUM(MC45:MN45)),"")</f>
        <v/>
      </c>
      <c r="MP45" s="141">
        <f>+IFERROR(IF(ISTEXT(MP$5)=FALSE,(INDEX(OSIT!$1:$1048576,MATCH(Ositran!$B45,OSIT!$A:$A,0),MATCH(Ositran!MP$5,OSIT!$1:$1,0))),SUM(MD45:MO45)),"")</f>
        <v>0</v>
      </c>
    </row>
    <row r="46" spans="2:354">
      <c r="C46" s="11" t="s">
        <v>516</v>
      </c>
      <c r="P46" s="140"/>
      <c r="AC46" s="140"/>
      <c r="AP46" s="140"/>
      <c r="BC46" s="140"/>
      <c r="BP46" s="140"/>
      <c r="CC46" s="140"/>
      <c r="CP46" s="140"/>
      <c r="DC46" s="140"/>
      <c r="DP46" s="140"/>
      <c r="EC46" s="140"/>
      <c r="EP46" s="140"/>
      <c r="FC46" s="140"/>
      <c r="FP46" s="140"/>
      <c r="GC46" s="140"/>
      <c r="GP46" s="140"/>
      <c r="HC46" s="140"/>
      <c r="HP46" s="140"/>
      <c r="IC46" s="140"/>
      <c r="IP46" s="140"/>
      <c r="JC46" s="140"/>
      <c r="JP46" s="140"/>
      <c r="KC46" s="140"/>
      <c r="KP46" s="140"/>
      <c r="LC46" s="140"/>
      <c r="LP46" s="140"/>
      <c r="MC46" s="140"/>
      <c r="MP46" s="140"/>
    </row>
    <row r="47" spans="2:354">
      <c r="B47" s="9" t="s">
        <v>130</v>
      </c>
      <c r="C47" s="284" t="s">
        <v>132</v>
      </c>
      <c r="D47" s="144"/>
      <c r="E47" s="144"/>
      <c r="F47" s="144"/>
      <c r="G47" s="144"/>
      <c r="H47" s="144"/>
      <c r="I47" s="144"/>
      <c r="J47" s="144"/>
      <c r="K47" s="144"/>
      <c r="L47" s="144"/>
      <c r="M47" s="144"/>
      <c r="N47" s="144"/>
      <c r="O47" s="144"/>
      <c r="P47" s="141"/>
      <c r="Q47" s="144"/>
      <c r="R47" s="144"/>
      <c r="S47" s="144"/>
      <c r="T47" s="144"/>
      <c r="U47" s="144"/>
      <c r="V47" s="144"/>
      <c r="W47" s="144"/>
      <c r="X47" s="144"/>
      <c r="Y47" s="144"/>
      <c r="Z47" s="144"/>
      <c r="AA47" s="144"/>
      <c r="AB47" s="144"/>
      <c r="AC47" s="141"/>
      <c r="AD47" s="144"/>
      <c r="AE47" s="144"/>
      <c r="AF47" s="144"/>
      <c r="AG47" s="144"/>
      <c r="AH47" s="144"/>
      <c r="AI47" s="144"/>
      <c r="AJ47" s="144"/>
      <c r="AK47" s="144"/>
      <c r="AL47" s="144"/>
      <c r="AM47" s="144"/>
      <c r="AN47" s="144"/>
      <c r="AO47" s="144"/>
      <c r="AP47" s="141"/>
      <c r="AQ47" s="144"/>
      <c r="AR47" s="144"/>
      <c r="AS47" s="144"/>
      <c r="AT47" s="144"/>
      <c r="AU47" s="144"/>
      <c r="AV47" s="144"/>
      <c r="AW47" s="144"/>
      <c r="AX47" s="144"/>
      <c r="AY47" s="144"/>
      <c r="AZ47" s="144"/>
      <c r="BA47" s="144"/>
      <c r="BB47" s="144"/>
      <c r="BC47" s="141"/>
      <c r="BD47" s="144"/>
      <c r="BE47" s="144"/>
      <c r="BF47" s="144"/>
      <c r="BG47" s="144"/>
      <c r="BH47" s="144"/>
      <c r="BI47" s="144"/>
      <c r="BJ47" s="144"/>
      <c r="BK47" s="144"/>
      <c r="BL47" s="144"/>
      <c r="BM47" s="144"/>
      <c r="BN47" s="144"/>
      <c r="BO47" s="144"/>
      <c r="BP47" s="141"/>
      <c r="BQ47" s="144"/>
      <c r="BR47" s="144"/>
      <c r="BS47" s="144"/>
      <c r="BT47" s="144"/>
      <c r="BU47" s="144"/>
      <c r="BV47" s="144"/>
      <c r="BW47" s="144"/>
      <c r="BX47" s="144"/>
      <c r="BY47" s="144"/>
      <c r="BZ47" s="144"/>
      <c r="CA47" s="144"/>
      <c r="CB47" s="144"/>
      <c r="CC47" s="141"/>
      <c r="CD47" s="144"/>
      <c r="CE47" s="144"/>
      <c r="CF47" s="144"/>
      <c r="CG47" s="144"/>
      <c r="CH47" s="144"/>
      <c r="CI47" s="144"/>
      <c r="CJ47" s="144"/>
      <c r="CK47" s="144"/>
      <c r="CL47" s="144"/>
      <c r="CM47" s="144"/>
      <c r="CN47" s="144"/>
      <c r="CO47" s="144"/>
      <c r="CP47" s="141"/>
      <c r="CQ47" s="144"/>
      <c r="CR47" s="144"/>
      <c r="CS47" s="144"/>
      <c r="CT47" s="144"/>
      <c r="CU47" s="144"/>
      <c r="CV47" s="144"/>
      <c r="CW47" s="144"/>
      <c r="CX47" s="144"/>
      <c r="CY47" s="144"/>
      <c r="CZ47" s="144"/>
      <c r="DA47" s="144"/>
      <c r="DB47" s="144"/>
      <c r="DC47" s="141"/>
      <c r="DD47" s="144"/>
      <c r="DE47" s="144"/>
      <c r="DF47" s="144"/>
      <c r="DG47" s="144"/>
      <c r="DH47" s="144"/>
      <c r="DI47" s="144"/>
      <c r="DJ47" s="144"/>
      <c r="DK47" s="144"/>
      <c r="DL47" s="144"/>
      <c r="DM47" s="144"/>
      <c r="DN47" s="144"/>
      <c r="DO47" s="144"/>
      <c r="DP47" s="141"/>
      <c r="DQ47" s="144"/>
      <c r="DR47" s="144"/>
      <c r="DS47" s="144"/>
      <c r="DT47" s="144"/>
      <c r="DU47" s="144"/>
      <c r="DV47" s="144"/>
      <c r="DW47" s="144"/>
      <c r="DX47" s="144"/>
      <c r="DY47" s="144"/>
      <c r="DZ47" s="144"/>
      <c r="EA47" s="144"/>
      <c r="EB47" s="144"/>
      <c r="EC47" s="141"/>
      <c r="ED47" s="144"/>
      <c r="EE47" s="144"/>
      <c r="EF47" s="144"/>
      <c r="EG47" s="144"/>
      <c r="EH47" s="144"/>
      <c r="EI47" s="144"/>
      <c r="EJ47" s="144"/>
      <c r="EK47" s="144"/>
      <c r="EL47" s="144"/>
      <c r="EM47" s="144"/>
      <c r="EN47" s="144"/>
      <c r="EO47" s="144"/>
      <c r="EP47" s="141"/>
      <c r="EQ47" s="144"/>
      <c r="ER47" s="144"/>
      <c r="ES47" s="144"/>
      <c r="ET47" s="144"/>
      <c r="EU47" s="144"/>
      <c r="EV47" s="144"/>
      <c r="EW47" s="144"/>
      <c r="EX47" s="144"/>
      <c r="EY47" s="144"/>
      <c r="EZ47" s="144"/>
      <c r="FA47" s="144"/>
      <c r="FB47" s="144"/>
      <c r="FC47" s="141"/>
      <c r="FD47" s="144"/>
      <c r="FE47" s="144"/>
      <c r="FF47" s="144"/>
      <c r="FG47" s="144"/>
      <c r="FH47" s="144"/>
      <c r="FI47" s="144"/>
      <c r="FJ47" s="144"/>
      <c r="FK47" s="144"/>
      <c r="FL47" s="144"/>
      <c r="FM47" s="144"/>
      <c r="FN47" s="144"/>
      <c r="FO47" s="144"/>
      <c r="FP47" s="141"/>
      <c r="FQ47" s="144"/>
      <c r="FR47" s="144"/>
      <c r="FS47" s="144"/>
      <c r="FT47" s="144"/>
      <c r="FU47" s="144"/>
      <c r="FV47" s="144"/>
      <c r="FW47" s="144"/>
      <c r="FX47" s="144"/>
      <c r="FY47" s="144"/>
      <c r="FZ47" s="144">
        <v>158</v>
      </c>
      <c r="GA47" s="144">
        <v>148</v>
      </c>
      <c r="GB47" s="144">
        <v>309</v>
      </c>
      <c r="GC47" s="141"/>
      <c r="GD47" s="144">
        <v>446</v>
      </c>
      <c r="GE47" s="144">
        <v>173</v>
      </c>
      <c r="GF47" s="144">
        <v>210</v>
      </c>
      <c r="GG47" s="144">
        <v>176</v>
      </c>
      <c r="GH47" s="144">
        <v>174</v>
      </c>
      <c r="GI47" s="144">
        <v>154</v>
      </c>
      <c r="GJ47" s="144">
        <v>178</v>
      </c>
      <c r="GK47" s="144">
        <v>405</v>
      </c>
      <c r="GL47" s="144">
        <v>282</v>
      </c>
      <c r="GM47" s="144">
        <v>240</v>
      </c>
      <c r="GN47" s="144">
        <v>221</v>
      </c>
      <c r="GO47" s="144">
        <v>228</v>
      </c>
      <c r="GP47" s="141"/>
      <c r="GQ47" s="144">
        <v>281</v>
      </c>
      <c r="GR47" s="144">
        <v>223</v>
      </c>
      <c r="GS47" s="144">
        <v>267</v>
      </c>
      <c r="GT47" s="144">
        <v>254</v>
      </c>
      <c r="GU47" s="144">
        <v>241</v>
      </c>
      <c r="GV47" s="144">
        <v>172</v>
      </c>
      <c r="GW47" s="144">
        <v>169</v>
      </c>
      <c r="GX47" s="144">
        <v>174</v>
      </c>
      <c r="GY47" s="144">
        <v>208</v>
      </c>
      <c r="GZ47" s="144">
        <v>133</v>
      </c>
      <c r="HA47" s="144">
        <v>177</v>
      </c>
      <c r="HB47" s="144">
        <v>187</v>
      </c>
      <c r="HC47" s="141"/>
      <c r="HD47" s="144">
        <v>295</v>
      </c>
      <c r="HE47" s="144">
        <v>327</v>
      </c>
      <c r="HF47" s="144">
        <v>414</v>
      </c>
      <c r="HG47" s="144">
        <v>344</v>
      </c>
      <c r="HH47" s="144">
        <v>322</v>
      </c>
      <c r="HI47" s="144">
        <v>419</v>
      </c>
      <c r="HJ47" s="144">
        <v>363</v>
      </c>
      <c r="HK47" s="144">
        <v>279</v>
      </c>
      <c r="HL47" s="144">
        <v>208</v>
      </c>
      <c r="HM47" s="144">
        <v>381</v>
      </c>
      <c r="HN47" s="144">
        <v>410</v>
      </c>
      <c r="HO47" s="144">
        <v>463</v>
      </c>
      <c r="HP47" s="141"/>
      <c r="HQ47" s="144">
        <v>379</v>
      </c>
      <c r="HR47" s="144">
        <v>337</v>
      </c>
      <c r="HS47" s="144">
        <v>317</v>
      </c>
      <c r="HT47" s="144">
        <v>399</v>
      </c>
      <c r="HU47" s="144">
        <v>337</v>
      </c>
      <c r="HV47" s="144">
        <v>415</v>
      </c>
      <c r="HW47" s="144">
        <v>261</v>
      </c>
      <c r="HX47" s="144">
        <v>230</v>
      </c>
      <c r="HY47" s="144">
        <v>235</v>
      </c>
      <c r="HZ47" s="144">
        <v>295</v>
      </c>
      <c r="IA47" s="144">
        <v>381</v>
      </c>
      <c r="IB47" s="144">
        <v>266</v>
      </c>
      <c r="IC47" s="141"/>
      <c r="ID47" s="144">
        <v>333</v>
      </c>
      <c r="IE47" s="144">
        <v>231</v>
      </c>
      <c r="IF47" s="144">
        <v>206</v>
      </c>
      <c r="IG47" s="144">
        <v>247</v>
      </c>
      <c r="IH47" s="144">
        <v>372</v>
      </c>
      <c r="II47" s="144">
        <v>377</v>
      </c>
      <c r="IJ47" s="144">
        <v>482</v>
      </c>
      <c r="IK47" s="144">
        <v>368</v>
      </c>
      <c r="IL47" s="144">
        <v>416</v>
      </c>
      <c r="IM47" s="144">
        <v>465</v>
      </c>
      <c r="IN47" s="144">
        <v>484</v>
      </c>
      <c r="IO47" s="144">
        <v>497</v>
      </c>
      <c r="IP47" s="141"/>
      <c r="IQ47" s="144">
        <f>+IFERROR(IF(ISTEXT(IQ$5)=FALSE,(INDEX(OSIT!$1:$1048576,MATCH(Ositran!$B47,OSIT!$A:$A,0),MATCH(Ositran!IQ$5,OSIT!$1:$1,0))),SUM(IJ47:IP47)),"")</f>
        <v>528</v>
      </c>
      <c r="IR47" s="144">
        <f>+IFERROR(IF(ISTEXT(IR$5)=FALSE,(INDEX(OSIT!$1:$1048576,MATCH(Ositran!$B47,OSIT!$A:$A,0),MATCH(Ositran!IR$5,OSIT!$1:$1,0))),SUM(IK47:IQ47)),"")</f>
        <v>632</v>
      </c>
      <c r="IS47" s="144">
        <f>+IFERROR(IF(ISTEXT(IS$5)=FALSE,(INDEX(OSIT!$1:$1048576,MATCH(Ositran!$B47,OSIT!$A:$A,0),MATCH(Ositran!IS$5,OSIT!$1:$1,0))),SUM(IL47:IR47)),"")</f>
        <v>658</v>
      </c>
      <c r="IT47" s="144">
        <f>+IFERROR(IF(ISTEXT(IT$5)=FALSE,(INDEX(OSIT!$1:$1048576,MATCH(Ositran!$B47,OSIT!$A:$A,0),MATCH(Ositran!IT$5,OSIT!$1:$1,0))),SUM(IM47:IS47)),"")</f>
        <v>691</v>
      </c>
      <c r="IU47" s="144">
        <f>+IFERROR(IF(ISTEXT(IU$5)=FALSE,(INDEX(OSIT!$1:$1048576,MATCH(Ositran!$B47,OSIT!$A:$A,0),MATCH(Ositran!IU$5,OSIT!$1:$1,0))),SUM(IN47:IT47)),"")</f>
        <v>887</v>
      </c>
      <c r="IV47" s="144">
        <f>+IFERROR(IF(ISTEXT(IV$5)=FALSE,(INDEX(OSIT!$1:$1048576,MATCH(Ositran!$B47,OSIT!$A:$A,0),MATCH(Ositran!IV$5,OSIT!$1:$1,0))),SUM(IO47:IU47)),"")</f>
        <v>981</v>
      </c>
      <c r="IW47" s="144">
        <f>+IFERROR(IF(ISTEXT(IW$5)=FALSE,(INDEX(OSIT!$1:$1048576,MATCH(Ositran!$B47,OSIT!$A:$A,0),MATCH(Ositran!IW$5,OSIT!$1:$1,0))),SUM(IP47:IV47)),"")</f>
        <v>861</v>
      </c>
      <c r="IX47" s="144">
        <f>+IFERROR(IF(ISTEXT(IX$5)=FALSE,(INDEX(OSIT!$1:$1048576,MATCH(Ositran!$B47,OSIT!$A:$A,0),MATCH(Ositran!IX$5,OSIT!$1:$1,0))),SUM(IP47:IW47)),"")</f>
        <v>780</v>
      </c>
      <c r="IY47" s="144">
        <f>+IFERROR(IF(ISTEXT(IY$5)=FALSE,(INDEX(OSIT!$1:$1048576,MATCH(Ositran!$B47,OSIT!$A:$A,0),MATCH(Ositran!IY$5,OSIT!$1:$1,0))),SUM(IP47:IX47)),"")</f>
        <v>713</v>
      </c>
      <c r="IZ47" s="144">
        <f>+IFERROR(IF(ISTEXT(IZ$5)=FALSE,(INDEX(OSIT!$1:$1048576,MATCH(Ositran!$B47,OSIT!$A:$A,0),MATCH(Ositran!IZ$5,OSIT!$1:$1,0))),SUM(IP47:IY47)),"")</f>
        <v>810</v>
      </c>
      <c r="JA47" s="144">
        <f>+IFERROR(IF(ISTEXT(JA$5)=FALSE,(INDEX(OSIT!$1:$1048576,MATCH(Ositran!$B47,OSIT!$A:$A,0),MATCH(Ositran!JA$5,OSIT!$1:$1,0))),SUM(IP47:IZ47)),"")</f>
        <v>709</v>
      </c>
      <c r="JB47" s="144">
        <f>+IFERROR(IF(ISTEXT(JB$5)=FALSE,(INDEX(OSIT!$1:$1048576,MATCH(Ositran!$B47,OSIT!$A:$A,0),MATCH(Ositran!JB$5,OSIT!$1:$1,0))),SUM(IP47:JA47)),"")</f>
        <v>551</v>
      </c>
      <c r="JC47" s="141">
        <f>+IFERROR(IF(ISTEXT(JC$5)=FALSE,(INDEX(OSIT!$1:$1048576,MATCH(Ositran!$B47,OSIT!$A:$A,0),MATCH(Ositran!JC$5,OSIT!$1:$1,0))),SUM(IQ47:JB47)),"")</f>
        <v>8801</v>
      </c>
      <c r="JD47" s="144">
        <f>+IFERROR(IF(ISTEXT(JD$5)=FALSE,(INDEX(OSIT!$1:$1048576,MATCH(Ositran!$B47,OSIT!$A:$A,0),MATCH(Ositran!JD$5,OSIT!$1:$1,0))),SUM(IR47:JC47)),"")</f>
        <v>817</v>
      </c>
      <c r="JE47" s="144">
        <f>+IFERROR(IF(ISTEXT(JE$5)=FALSE,(INDEX(OSIT!$1:$1048576,MATCH(Ositran!$B47,OSIT!$A:$A,0),MATCH(Ositran!JE$5,OSIT!$1:$1,0))),SUM(IS47:JD47)),"")</f>
        <v>459</v>
      </c>
      <c r="JF47" s="144">
        <f>+IFERROR(IF(ISTEXT(JF$5)=FALSE,(INDEX(OSIT!$1:$1048576,MATCH(Ositran!$B47,OSIT!$A:$A,0),MATCH(Ositran!JF$5,OSIT!$1:$1,0))),SUM(IT47:JE47)),"")</f>
        <v>443</v>
      </c>
      <c r="JG47" s="144">
        <f>+IFERROR(IF(ISTEXT(JG$5)=FALSE,(INDEX(OSIT!$1:$1048576,MATCH(Ositran!$B47,OSIT!$A:$A,0),MATCH(Ositran!JG$5,OSIT!$1:$1,0))),SUM(IU47:JF47)),"")</f>
        <v>150</v>
      </c>
      <c r="JH47" s="144">
        <f>+IFERROR(IF(ISTEXT(JH$5)=FALSE,(INDEX(OSIT!$1:$1048576,MATCH(Ositran!$B47,OSIT!$A:$A,0),MATCH(Ositran!JH$5,OSIT!$1:$1,0))),SUM(IV47:JG47)),"")</f>
        <v>256</v>
      </c>
      <c r="JI47" s="144">
        <f>+IFERROR(IF(ISTEXT(JI$5)=FALSE,(INDEX(OSIT!$1:$1048576,MATCH(Ositran!$B47,OSIT!$A:$A,0),MATCH(Ositran!JI$5,OSIT!$1:$1,0))),SUM(IW47:JH47)),"")</f>
        <v>471</v>
      </c>
      <c r="JJ47" s="144">
        <f>+IFERROR(IF(ISTEXT(JJ$5)=FALSE,(INDEX(OSIT!$1:$1048576,MATCH(Ositran!$B47,OSIT!$A:$A,0),MATCH(Ositran!JJ$5,OSIT!$1:$1,0))),SUM(IX47:JI47)),"")</f>
        <v>435</v>
      </c>
      <c r="JK47" s="144">
        <f>+IFERROR(IF(ISTEXT(JK$5)=FALSE,(INDEX(OSIT!$1:$1048576,MATCH(Ositran!$B47,OSIT!$A:$A,0),MATCH(Ositran!JK$5,OSIT!$1:$1,0))),SUM(IY47:JJ47)),"")</f>
        <v>372</v>
      </c>
      <c r="JL47" s="144">
        <f>+IFERROR(IF(ISTEXT(JL$5)=FALSE,(INDEX(OSIT!$1:$1048576,MATCH(Ositran!$B47,OSIT!$A:$A,0),MATCH(Ositran!JL$5,OSIT!$1:$1,0))),SUM(IZ47:JK47)),"")</f>
        <v>317</v>
      </c>
      <c r="JM47" s="144">
        <f>+IFERROR(IF(ISTEXT(JM$5)=FALSE,(INDEX(OSIT!$1:$1048576,MATCH(Ositran!$B47,OSIT!$A:$A,0),MATCH(Ositran!JM$5,OSIT!$1:$1,0))),SUM(JA47:JL47)),"")</f>
        <v>529</v>
      </c>
      <c r="JN47" s="144">
        <f>+IFERROR(IF(ISTEXT(JN$5)=FALSE,(INDEX(OSIT!$1:$1048576,MATCH(Ositran!$B47,OSIT!$A:$A,0),MATCH(Ositran!JN$5,OSIT!$1:$1,0))),SUM(JB47:JM47)),"")</f>
        <v>498</v>
      </c>
      <c r="JO47" s="144">
        <f>+IFERROR(IF(ISTEXT(JO$5)=FALSE,(INDEX(OSIT!$1:$1048576,MATCH(Ositran!$B47,OSIT!$A:$A,0),MATCH(Ositran!JO$5,OSIT!$1:$1,0))),SUM(JC47:JN47)),"")</f>
        <v>528</v>
      </c>
      <c r="JP47" s="141">
        <f>+IFERROR(IF(ISTEXT(JP$5)=FALSE,(INDEX(OSIT!$1:$1048576,MATCH(Ositran!$B47,OSIT!$A:$A,0),MATCH(Ositran!JP$5,OSIT!$1:$1,0))),SUM(JD47:JO47)),"")</f>
        <v>5275</v>
      </c>
      <c r="JQ47" s="144">
        <f>+IFERROR(IF(ISTEXT(JQ$5)=FALSE,(INDEX(OSIT!$1:$1048576,MATCH(Ositran!$B47,OSIT!$A:$A,0),MATCH(Ositran!JQ$5,OSIT!$1:$1,0))),SUM(JE47:JP47)),"")</f>
        <v>410</v>
      </c>
      <c r="JR47" s="144">
        <f>+IFERROR(IF(ISTEXT(JR$5)=FALSE,(INDEX(OSIT!$1:$1048576,MATCH(Ositran!$B47,OSIT!$A:$A,0),MATCH(Ositran!JR$5,OSIT!$1:$1,0))),SUM(JF47:JQ47)),"")</f>
        <v>249</v>
      </c>
      <c r="JS47" s="144">
        <f>+IFERROR(IF(ISTEXT(JS$5)=FALSE,(INDEX(OSIT!$1:$1048576,MATCH(Ositran!$B47,OSIT!$A:$A,0),MATCH(Ositran!JS$5,OSIT!$1:$1,0))),SUM(JG47:JR47)),"")</f>
        <v>387</v>
      </c>
      <c r="JT47" s="144">
        <f>+IFERROR(IF(ISTEXT(JT$5)=FALSE,(INDEX(OSIT!$1:$1048576,MATCH(Ositran!$B47,OSIT!$A:$A,0),MATCH(Ositran!JT$5,OSIT!$1:$1,0))),SUM(JH47:JS47)),"")</f>
        <v>347</v>
      </c>
      <c r="JU47" s="144">
        <f>+IFERROR(IF(ISTEXT(JU$5)=FALSE,(INDEX(OSIT!$1:$1048576,MATCH(Ositran!$B47,OSIT!$A:$A,0),MATCH(Ositran!JU$5,OSIT!$1:$1,0))),SUM(JI47:JT47)),"")</f>
        <v>397</v>
      </c>
      <c r="JV47" s="144">
        <f>+IFERROR(IF(ISTEXT(JV$5)=FALSE,(INDEX(OSIT!$1:$1048576,MATCH(Ositran!$B47,OSIT!$A:$A,0),MATCH(Ositran!JV$5,OSIT!$1:$1,0))),SUM(JJ47:JU47)),"")</f>
        <v>399</v>
      </c>
      <c r="JW47" s="144">
        <f>+IFERROR(IF(ISTEXT(JW$5)=FALSE,(INDEX(OSIT!$1:$1048576,MATCH(Ositran!$B47,OSIT!$A:$A,0),MATCH(Ositran!JW$5,OSIT!$1:$1,0))),SUM(JK47:JV47)),"")</f>
        <v>437</v>
      </c>
      <c r="JX47" s="144">
        <f>+IFERROR(IF(ISTEXT(JX$5)=FALSE,(INDEX(OSIT!$1:$1048576,MATCH(Ositran!$B47,OSIT!$A:$A,0),MATCH(Ositran!JX$5,OSIT!$1:$1,0))),SUM(JL47:JW47)),"")</f>
        <v>492</v>
      </c>
      <c r="JY47" s="144">
        <f>+IFERROR(IF(ISTEXT(JY$5)=FALSE,(INDEX(OSIT!$1:$1048576,MATCH(Ositran!$B47,OSIT!$A:$A,0),MATCH(Ositran!JY$5,OSIT!$1:$1,0))),SUM(JM47:JX47)),"")</f>
        <v>426</v>
      </c>
      <c r="JZ47" s="144">
        <f>+IFERROR(IF(ISTEXT(JZ$5)=FALSE,(INDEX(OSIT!$1:$1048576,MATCH(Ositran!$B47,OSIT!$A:$A,0),MATCH(Ositran!JZ$5,OSIT!$1:$1,0))),SUM(JN47:JY47)),"")</f>
        <v>494</v>
      </c>
      <c r="KA47" s="144">
        <f>+IFERROR(IF(ISTEXT(KA$5)=FALSE,(INDEX(OSIT!$1:$1048576,MATCH(Ositran!$B47,OSIT!$A:$A,0),MATCH(Ositran!KA$5,OSIT!$1:$1,0))),SUM(JO47:JZ47)),"")</f>
        <v>373</v>
      </c>
      <c r="KB47" s="144">
        <f>+IFERROR(IF(ISTEXT(KB$5)=FALSE,(INDEX(OSIT!$1:$1048576,MATCH(Ositran!$B47,OSIT!$A:$A,0),MATCH(Ositran!KB$5,OSIT!$1:$1,0))),SUM(JP47:KA47)),"")</f>
        <v>586</v>
      </c>
      <c r="KC47" s="141">
        <f>+IFERROR(IF(ISTEXT(KC$5)=FALSE,(INDEX(OSIT!$1:$1048576,MATCH(Ositran!$B47,OSIT!$A:$A,0),MATCH(Ositran!KC$5,OSIT!$1:$1,0))),SUM(JQ47:KB47)),"")</f>
        <v>4997</v>
      </c>
      <c r="KD47" s="144">
        <f>+IFERROR(IF(ISTEXT(KD$5)=FALSE,(INDEX(OSIT!$1:$1048576,MATCH(Ositran!$B47,OSIT!$A:$A,0),MATCH(Ositran!KD$5,OSIT!$1:$1,0))),SUM(JR47:KC47)),"")</f>
        <v>339</v>
      </c>
      <c r="KE47" s="144">
        <f>+IFERROR(IF(ISTEXT(KE$5)=FALSE,(INDEX(OSIT!$1:$1048576,MATCH(Ositran!$B47,OSIT!$A:$A,0),MATCH(Ositran!KE$5,OSIT!$1:$1,0))),SUM(JS47:KD47)),"")</f>
        <v>576</v>
      </c>
      <c r="KF47" s="144">
        <f>+IFERROR(IF(ISTEXT(KF$5)=FALSE,(INDEX(OSIT!$1:$1048576,MATCH(Ositran!$B47,OSIT!$A:$A,0),MATCH(Ositran!KF$5,OSIT!$1:$1,0))),SUM(JT47:KE47)),"")</f>
        <v>722</v>
      </c>
      <c r="KG47" s="144">
        <f>+IFERROR(IF(ISTEXT(KG$5)=FALSE,(INDEX(OSIT!$1:$1048576,MATCH(Ositran!$B47,OSIT!$A:$A,0),MATCH(Ositran!KG$5,OSIT!$1:$1,0))),SUM(JU47:KF47)),"")</f>
        <v>346</v>
      </c>
      <c r="KH47" s="144">
        <f>+IFERROR(IF(ISTEXT(KH$5)=FALSE,(INDEX(OSIT!$1:$1048576,MATCH(Ositran!$B47,OSIT!$A:$A,0),MATCH(Ositran!KH$5,OSIT!$1:$1,0))),SUM(JV47:KG47)),"")</f>
        <v>264</v>
      </c>
      <c r="KI47" s="144">
        <f>+IFERROR(IF(ISTEXT(KI$5)=FALSE,(INDEX(OSIT!$1:$1048576,MATCH(Ositran!$B47,OSIT!$A:$A,0),MATCH(Ositran!KI$5,OSIT!$1:$1,0))),SUM(JW47:KH47)),"")</f>
        <v>248</v>
      </c>
      <c r="KJ47" s="144">
        <f>+IFERROR(IF(ISTEXT(KJ$5)=FALSE,(INDEX(OSIT!$1:$1048576,MATCH(Ositran!$B47,OSIT!$A:$A,0),MATCH(Ositran!KJ$5,OSIT!$1:$1,0))),SUM(JX47:KI47)),"")</f>
        <v>303</v>
      </c>
      <c r="KK47" s="144">
        <f>+IFERROR(IF(ISTEXT(KK$5)=FALSE,(INDEX(OSIT!$1:$1048576,MATCH(Ositran!$B47,OSIT!$A:$A,0),MATCH(Ositran!KK$5,OSIT!$1:$1,0))),SUM(JY47:KJ47)),"")</f>
        <v>128</v>
      </c>
      <c r="KL47" s="144">
        <f>+IFERROR(IF(ISTEXT(KL$5)=FALSE,(INDEX(OSIT!$1:$1048576,MATCH(Ositran!$B47,OSIT!$A:$A,0),MATCH(Ositran!KL$5,OSIT!$1:$1,0))),SUM(JZ47:KK47)),"")</f>
        <v>696</v>
      </c>
      <c r="KM47" s="144">
        <f>+IFERROR(IF(ISTEXT(KM$5)=FALSE,(INDEX(OSIT!$1:$1048576,MATCH(Ositran!$B47,OSIT!$A:$A,0),MATCH(Ositran!KM$5,OSIT!$1:$1,0))),SUM(KA47:KL47)),"")</f>
        <v>800</v>
      </c>
      <c r="KN47" s="144">
        <f>+IFERROR(IF(ISTEXT(KN$5)=FALSE,(INDEX(OSIT!$1:$1048576,MATCH(Ositran!$B47,OSIT!$A:$A,0),MATCH(Ositran!KN$5,OSIT!$1:$1,0))),SUM(KB47:KM47)),"")</f>
        <v>561</v>
      </c>
      <c r="KO47" s="144">
        <f>+IFERROR(IF(ISTEXT(KO$5)=FALSE,(INDEX(OSIT!$1:$1048576,MATCH(Ositran!$B47,OSIT!$A:$A,0),MATCH(Ositran!KO$5,OSIT!$1:$1,0))),SUM(KC47:KN47)),"")</f>
        <v>376</v>
      </c>
      <c r="KP47" s="141">
        <f>+IFERROR(IF(ISTEXT(KP$5)=FALSE,(INDEX(OSIT!$1:$1048576,MATCH(Ositran!$B47,OSIT!$A:$A,0),MATCH(Ositran!KP$5,OSIT!$1:$1,0))),SUM(KD47:KO47)),"")</f>
        <v>5359</v>
      </c>
      <c r="KQ47" s="144">
        <f>+IFERROR(IF(ISTEXT(KQ$5)=FALSE,(INDEX(OSIT!$1:$1048576,MATCH(Ositran!$B47,OSIT!$A:$A,0),MATCH(Ositran!KQ$5,OSIT!$1:$1,0))),SUM(KE47:KP47)),"")</f>
        <v>373</v>
      </c>
      <c r="KR47" s="144">
        <f>+IFERROR(IF(ISTEXT(KR$5)=FALSE,(INDEX(OSIT!$1:$1048576,MATCH(Ositran!$B47,OSIT!$A:$A,0),MATCH(Ositran!KR$5,OSIT!$1:$1,0))),SUM(KF47:KQ47)),"")</f>
        <v>359</v>
      </c>
      <c r="KS47" s="144">
        <f>+IFERROR(IF(ISTEXT(KS$5)=FALSE,(INDEX(OSIT!$1:$1048576,MATCH(Ositran!$B47,OSIT!$A:$A,0),MATCH(Ositran!KS$5,OSIT!$1:$1,0))),SUM(KG47:KR47)),"")</f>
        <v>481</v>
      </c>
      <c r="KT47" s="144">
        <f>+IFERROR(IF(ISTEXT(KT$5)=FALSE,(INDEX(OSIT!$1:$1048576,MATCH(Ositran!$B47,OSIT!$A:$A,0),MATCH(Ositran!KT$5,OSIT!$1:$1,0))),SUM(KH47:KS47)),"")</f>
        <v>549</v>
      </c>
      <c r="KU47" s="144">
        <f>+IFERROR(IF(ISTEXT(KU$5)=FALSE,(INDEX(OSIT!$1:$1048576,MATCH(Ositran!$B47,OSIT!$A:$A,0),MATCH(Ositran!KU$5,OSIT!$1:$1,0))),SUM(KI47:KT47)),"")</f>
        <v>719</v>
      </c>
      <c r="KV47" s="144">
        <f>+IFERROR(IF(ISTEXT(KV$5)=FALSE,(INDEX(OSIT!$1:$1048576,MATCH(Ositran!$B47,OSIT!$A:$A,0),MATCH(Ositran!KV$5,OSIT!$1:$1,0))),SUM(KJ47:KU47)),"")</f>
        <v>733</v>
      </c>
      <c r="KW47" s="144">
        <f>+IFERROR(IF(ISTEXT(KW$5)=FALSE,(INDEX(OSIT!$1:$1048576,MATCH(Ositran!$B47,OSIT!$A:$A,0),MATCH(Ositran!KW$5,OSIT!$1:$1,0))),SUM(KK47:KV47)),"")</f>
        <v>684</v>
      </c>
      <c r="KX47" s="144">
        <f>+IFERROR(IF(ISTEXT(KX$5)=FALSE,(INDEX(OSIT!$1:$1048576,MATCH(Ositran!$B47,OSIT!$A:$A,0),MATCH(Ositran!KX$5,OSIT!$1:$1,0))),SUM(KL47:KW47)),"")</f>
        <v>409</v>
      </c>
      <c r="KY47" s="144">
        <f>+IFERROR(IF(ISTEXT(KY$5)=FALSE,(INDEX(OSIT!$1:$1048576,MATCH(Ositran!$B47,OSIT!$A:$A,0),MATCH(Ositran!KY$5,OSIT!$1:$1,0))),SUM(KM47:KX47)),"")</f>
        <v>708</v>
      </c>
      <c r="KZ47" s="144">
        <f>+IFERROR(IF(ISTEXT(KZ$5)=FALSE,(INDEX(OSIT!$1:$1048576,MATCH(Ositran!$B47,OSIT!$A:$A,0),MATCH(Ositran!KZ$5,OSIT!$1:$1,0))),SUM(KN47:KY47)),"")</f>
        <v>577</v>
      </c>
      <c r="LA47" s="144">
        <f>+IFERROR(IF(ISTEXT(LA$5)=FALSE,(INDEX(OSIT!$1:$1048576,MATCH(Ositran!$B47,OSIT!$A:$A,0),MATCH(Ositran!LA$5,OSIT!$1:$1,0))),SUM(KO47:KZ47)),"")</f>
        <v>631</v>
      </c>
      <c r="LB47" s="144">
        <f>+IFERROR(IF(ISTEXT(LB$5)=FALSE,(INDEX(OSIT!$1:$1048576,MATCH(Ositran!$B47,OSIT!$A:$A,0),MATCH(Ositran!LB$5,OSIT!$1:$1,0))),SUM(KP47:LA47)),"")</f>
        <v>718</v>
      </c>
      <c r="LC47" s="141">
        <f>+IFERROR(IF(ISTEXT(LC$5)=FALSE,(INDEX(OSIT!$1:$1048576,MATCH(Ositran!$B47,OSIT!$A:$A,0),MATCH(Ositran!LC$5,OSIT!$1:$1,0))),SUM(KQ47:LB47)),"")</f>
        <v>6941</v>
      </c>
      <c r="LD47" s="144">
        <f>+IFERROR(IF(ISTEXT(LD$5)=FALSE,(INDEX(OSIT!$1:$1048576,MATCH(Ositran!$B47,OSIT!$A:$A,0),MATCH(Ositran!LD$5,OSIT!$1:$1,0))),SUM(KR47:LC47)),"")</f>
        <v>620</v>
      </c>
      <c r="LE47" s="144">
        <f>+IFERROR(IF(ISTEXT(LE$5)=FALSE,(INDEX(OSIT!$1:$1048576,MATCH(Ositran!$B47,OSIT!$A:$A,0),MATCH(Ositran!LE$5,OSIT!$1:$1,0))),SUM(KS47:LD47)),"")</f>
        <v>570</v>
      </c>
      <c r="LF47" s="144">
        <f>+IFERROR(IF(ISTEXT(LF$5)=FALSE,(INDEX(OSIT!$1:$1048576,MATCH(Ositran!$B47,OSIT!$A:$A,0),MATCH(Ositran!LF$5,OSIT!$1:$1,0))),SUM(KT47:LE47)),"")</f>
        <v>619</v>
      </c>
      <c r="LG47" s="144">
        <f>+IFERROR(IF(ISTEXT(LG$5)=FALSE,(INDEX(OSIT!$1:$1048576,MATCH(Ositran!$B47,OSIT!$A:$A,0),MATCH(Ositran!LG$5,OSIT!$1:$1,0))),SUM(KU47:LF47)),"")</f>
        <v>166</v>
      </c>
      <c r="LH47" s="144">
        <f>+IFERROR(IF(ISTEXT(LH$5)=FALSE,(INDEX(OSIT!$1:$1048576,MATCH(Ositran!$B47,OSIT!$A:$A,0),MATCH(Ositran!LH$5,OSIT!$1:$1,0))),SUM(KV47:LG47)),"")</f>
        <v>349</v>
      </c>
      <c r="LI47" s="144">
        <f>+IFERROR(IF(ISTEXT(LI$5)=FALSE,(INDEX(OSIT!$1:$1048576,MATCH(Ositran!$B47,OSIT!$A:$A,0),MATCH(Ositran!LI$5,OSIT!$1:$1,0))),SUM(KW47:LH47)),"")</f>
        <v>328</v>
      </c>
      <c r="LJ47" s="144">
        <f>+IFERROR(IF(ISTEXT(LJ$5)=FALSE,(INDEX(OSIT!$1:$1048576,MATCH(Ositran!$B47,OSIT!$A:$A,0),MATCH(Ositran!LJ$5,OSIT!$1:$1,0))),SUM(KX47:LI47)),"")</f>
        <v>337</v>
      </c>
      <c r="LK47" s="144">
        <f>+IFERROR(IF(ISTEXT(LK$5)=FALSE,(INDEX(OSIT!$1:$1048576,MATCH(Ositran!$B47,OSIT!$A:$A,0),MATCH(Ositran!LK$5,OSIT!$1:$1,0))),SUM(KY47:LJ47)),"")</f>
        <v>271</v>
      </c>
      <c r="LL47" s="144">
        <f>+IFERROR(IF(ISTEXT(LL$5)=FALSE,(INDEX(OSIT!$1:$1048576,MATCH(Ositran!$B47,OSIT!$A:$A,0),MATCH(Ositran!LL$5,OSIT!$1:$1,0))),SUM(KZ47:LK47)),"")</f>
        <v>689</v>
      </c>
      <c r="LM47" s="144">
        <f>+IFERROR(IF(ISTEXT(LM$5)=FALSE,(INDEX(OSIT!$1:$1048576,MATCH(Ositran!$B47,OSIT!$A:$A,0),MATCH(Ositran!LM$5,OSIT!$1:$1,0))),SUM(LA47:LL47)),"")</f>
        <v>698</v>
      </c>
      <c r="LN47" s="144">
        <f>+IFERROR(IF(ISTEXT(LN$5)=FALSE,(INDEX(OSIT!$1:$1048576,MATCH(Ositran!$B47,OSIT!$A:$A,0),MATCH(Ositran!LN$5,OSIT!$1:$1,0))),SUM(LB47:LM47)),"")</f>
        <v>624</v>
      </c>
      <c r="LO47" s="144">
        <f>+IFERROR(IF(ISTEXT(LO$5)=FALSE,(INDEX(OSIT!$1:$1048576,MATCH(Ositran!$B47,OSIT!$A:$A,0),MATCH(Ositran!LO$5,OSIT!$1:$1,0))),SUM(LC47:LN47)),"")</f>
        <v>685</v>
      </c>
      <c r="LP47" s="141">
        <f>+IFERROR(IF(ISTEXT(LP$5)=FALSE,(INDEX(OSIT!$1:$1048576,MATCH(Ositran!$B47,OSIT!$A:$A,0),MATCH(Ositran!LP$5,OSIT!$1:$1,0))),SUM(LD47:LO47)),"")</f>
        <v>5956</v>
      </c>
      <c r="LQ47" s="144">
        <f>+IFERROR(IF(ISTEXT(LQ$5)=FALSE,(INDEX(OSIT!$1:$1048576,MATCH(Ositran!$B47,OSIT!$A:$A,0),MATCH(Ositran!LQ$5,OSIT!$1:$1,0))),SUM(LE47:LP47)),"")</f>
        <v>692</v>
      </c>
      <c r="LR47" s="144">
        <f>+IFERROR(IF(ISTEXT(LR$5)=FALSE,(INDEX(OSIT!$1:$1048576,MATCH(Ositran!$B47,OSIT!$A:$A,0),MATCH(Ositran!LR$5,OSIT!$1:$1,0))),SUM(LF47:LQ47)),"")</f>
        <v>666</v>
      </c>
      <c r="LS47" s="144">
        <f>+IFERROR(IF(ISTEXT(LS$5)=FALSE,(INDEX(OSIT!$1:$1048576,MATCH(Ositran!$B47,OSIT!$A:$A,0),MATCH(Ositran!LS$5,OSIT!$1:$1,0))),SUM(LG47:LR47)),"")</f>
        <v>591</v>
      </c>
      <c r="LT47" s="144">
        <f>+IFERROR(IF(ISTEXT(LT$5)=FALSE,(INDEX(OSIT!$1:$1048576,MATCH(Ositran!$B47,OSIT!$A:$A,0),MATCH(Ositran!LT$5,OSIT!$1:$1,0))),SUM(LH47:LS47)),"")</f>
        <v>565</v>
      </c>
      <c r="LU47" s="144">
        <f>+IFERROR(IF(ISTEXT(LU$5)=FALSE,(INDEX(OSIT!$1:$1048576,MATCH(Ositran!$B47,OSIT!$A:$A,0),MATCH(Ositran!LU$5,OSIT!$1:$1,0))),SUM(LI47:LT47)),"")</f>
        <v>276</v>
      </c>
      <c r="LV47" s="144">
        <f>+IFERROR(IF(ISTEXT(LV$5)=FALSE,(INDEX(OSIT!$1:$1048576,MATCH(Ositran!$B47,OSIT!$A:$A,0),MATCH(Ositran!LV$5,OSIT!$1:$1,0))),SUM(LJ47:LU47)),"")</f>
        <v>479</v>
      </c>
      <c r="LW47" s="144">
        <f>+IFERROR(IF(ISTEXT(LW$5)=FALSE,(INDEX(OSIT!$1:$1048576,MATCH(Ositran!$B47,OSIT!$A:$A,0),MATCH(Ositran!LW$5,OSIT!$1:$1,0))),SUM(LK47:LV47)),"")</f>
        <v>326</v>
      </c>
      <c r="LX47" s="144">
        <f>+IFERROR(IF(ISTEXT(LX$5)=FALSE,(INDEX(OSIT!$1:$1048576,MATCH(Ositran!$B47,OSIT!$A:$A,0),MATCH(Ositran!LX$5,OSIT!$1:$1,0))),SUM(LL47:LW47)),"")</f>
        <v>271</v>
      </c>
      <c r="LY47" s="144">
        <f>+IFERROR(IF(ISTEXT(LY$5)=FALSE,(INDEX(OSIT!$1:$1048576,MATCH(Ositran!$B47,OSIT!$A:$A,0),MATCH(Ositran!LY$5,OSIT!$1:$1,0))),SUM(LM47:LX47)),"")</f>
        <v>290</v>
      </c>
      <c r="LZ47" s="144">
        <f>+IFERROR(IF(ISTEXT(LZ$5)=FALSE,(INDEX(OSIT!$1:$1048576,MATCH(Ositran!$B47,OSIT!$A:$A,0),MATCH(Ositran!LZ$5,OSIT!$1:$1,0))),SUM(LN47:LY47)),"")</f>
        <v>259</v>
      </c>
      <c r="MA47" s="144">
        <f>+IFERROR(IF(ISTEXT(MA$5)=FALSE,(INDEX(OSIT!$1:$1048576,MATCH(Ositran!$B47,OSIT!$A:$A,0),MATCH(Ositran!MA$5,OSIT!$1:$1,0))),SUM(LO47:LZ47)),"")</f>
        <v>0</v>
      </c>
      <c r="MB47" s="144">
        <f>+IFERROR(IF(ISTEXT(MB$5)=FALSE,(INDEX(OSIT!$1:$1048576,MATCH(Ositran!$B47,OSIT!$A:$A,0),MATCH(Ositran!MB$5,OSIT!$1:$1,0))),SUM(LP47:MA47)),"")</f>
        <v>0</v>
      </c>
      <c r="MC47" s="141">
        <f>+IFERROR(IF(ISTEXT(MC$5)=FALSE,(INDEX(OSIT!$1:$1048576,MATCH(Ositran!$B47,OSIT!$A:$A,0),MATCH(Ositran!MC$5,OSIT!$1:$1,0))),SUM(LQ47:MB47)),"")</f>
        <v>4415</v>
      </c>
      <c r="MD47" s="144" t="str">
        <f>+IFERROR(IF(ISTEXT(MD$5)=FALSE,(INDEX(OSIT!$1:$1048576,MATCH(Ositran!$B47,OSIT!$A:$A,0),MATCH(Ositran!MD$5,OSIT!$1:$1,0))),SUM(LR47:MC47)),"")</f>
        <v/>
      </c>
      <c r="ME47" s="144" t="str">
        <f>+IFERROR(IF(ISTEXT(ME$5)=FALSE,(INDEX(OSIT!$1:$1048576,MATCH(Ositran!$B47,OSIT!$A:$A,0),MATCH(Ositran!ME$5,OSIT!$1:$1,0))),SUM(LS47:MD47)),"")</f>
        <v/>
      </c>
      <c r="MF47" s="144" t="str">
        <f>+IFERROR(IF(ISTEXT(MF$5)=FALSE,(INDEX(OSIT!$1:$1048576,MATCH(Ositran!$B47,OSIT!$A:$A,0),MATCH(Ositran!MF$5,OSIT!$1:$1,0))),SUM(LT47:ME47)),"")</f>
        <v/>
      </c>
      <c r="MG47" s="144" t="str">
        <f>+IFERROR(IF(ISTEXT(MG$5)=FALSE,(INDEX(OSIT!$1:$1048576,MATCH(Ositran!$B47,OSIT!$A:$A,0),MATCH(Ositran!MG$5,OSIT!$1:$1,0))),SUM(LU47:MF47)),"")</f>
        <v/>
      </c>
      <c r="MH47" s="144" t="str">
        <f>+IFERROR(IF(ISTEXT(MH$5)=FALSE,(INDEX(OSIT!$1:$1048576,MATCH(Ositran!$B47,OSIT!$A:$A,0),MATCH(Ositran!MH$5,OSIT!$1:$1,0))),SUM(LV47:MG47)),"")</f>
        <v/>
      </c>
      <c r="MI47" s="144" t="str">
        <f>+IFERROR(IF(ISTEXT(MI$5)=FALSE,(INDEX(OSIT!$1:$1048576,MATCH(Ositran!$B47,OSIT!$A:$A,0),MATCH(Ositran!MI$5,OSIT!$1:$1,0))),SUM(LW47:MH47)),"")</f>
        <v/>
      </c>
      <c r="MJ47" s="144" t="str">
        <f>+IFERROR(IF(ISTEXT(MJ$5)=FALSE,(INDEX(OSIT!$1:$1048576,MATCH(Ositran!$B47,OSIT!$A:$A,0),MATCH(Ositran!MJ$5,OSIT!$1:$1,0))),SUM(LX47:MI47)),"")</f>
        <v/>
      </c>
      <c r="MK47" s="144" t="str">
        <f>+IFERROR(IF(ISTEXT(MK$5)=FALSE,(INDEX(OSIT!$1:$1048576,MATCH(Ositran!$B47,OSIT!$A:$A,0),MATCH(Ositran!MK$5,OSIT!$1:$1,0))),SUM(LY47:MJ47)),"")</f>
        <v/>
      </c>
      <c r="ML47" s="144" t="str">
        <f>+IFERROR(IF(ISTEXT(ML$5)=FALSE,(INDEX(OSIT!$1:$1048576,MATCH(Ositran!$B47,OSIT!$A:$A,0),MATCH(Ositran!ML$5,OSIT!$1:$1,0))),SUM(LZ47:MK47)),"")</f>
        <v/>
      </c>
      <c r="MM47" s="144" t="str">
        <f>+IFERROR(IF(ISTEXT(MM$5)=FALSE,(INDEX(OSIT!$1:$1048576,MATCH(Ositran!$B47,OSIT!$A:$A,0),MATCH(Ositran!MM$5,OSIT!$1:$1,0))),SUM(MA47:ML47)),"")</f>
        <v/>
      </c>
      <c r="MN47" s="144" t="str">
        <f>+IFERROR(IF(ISTEXT(MN$5)=FALSE,(INDEX(OSIT!$1:$1048576,MATCH(Ositran!$B47,OSIT!$A:$A,0),MATCH(Ositran!MN$5,OSIT!$1:$1,0))),SUM(MB47:MM47)),"")</f>
        <v/>
      </c>
      <c r="MO47" s="144" t="str">
        <f>+IFERROR(IF(ISTEXT(MO$5)=FALSE,(INDEX(OSIT!$1:$1048576,MATCH(Ositran!$B47,OSIT!$A:$A,0),MATCH(Ositran!MO$5,OSIT!$1:$1,0))),SUM(MC47:MN47)),"")</f>
        <v/>
      </c>
      <c r="MP47" s="141">
        <f>+IFERROR(IF(ISTEXT(MP$5)=FALSE,(INDEX(OSIT!$1:$1048576,MATCH(Ositran!$B47,OSIT!$A:$A,0),MATCH(Ositran!MP$5,OSIT!$1:$1,0))),SUM(MD47:MO47)),"")</f>
        <v>0</v>
      </c>
    </row>
    <row r="48" spans="2:354">
      <c r="B48" s="9" t="s">
        <v>133</v>
      </c>
      <c r="C48" s="284" t="s">
        <v>134</v>
      </c>
      <c r="D48" s="144"/>
      <c r="E48" s="144"/>
      <c r="F48" s="144"/>
      <c r="G48" s="144"/>
      <c r="H48" s="144"/>
      <c r="I48" s="144"/>
      <c r="J48" s="144"/>
      <c r="K48" s="144"/>
      <c r="L48" s="144"/>
      <c r="M48" s="144"/>
      <c r="N48" s="144"/>
      <c r="O48" s="144"/>
      <c r="P48" s="141"/>
      <c r="Q48" s="144"/>
      <c r="R48" s="144"/>
      <c r="S48" s="144"/>
      <c r="T48" s="144"/>
      <c r="U48" s="144"/>
      <c r="V48" s="144"/>
      <c r="W48" s="144"/>
      <c r="X48" s="144"/>
      <c r="Y48" s="144"/>
      <c r="Z48" s="144"/>
      <c r="AA48" s="144"/>
      <c r="AB48" s="144"/>
      <c r="AC48" s="141"/>
      <c r="AD48" s="144"/>
      <c r="AE48" s="144"/>
      <c r="AF48" s="144"/>
      <c r="AG48" s="144"/>
      <c r="AH48" s="144"/>
      <c r="AI48" s="144"/>
      <c r="AJ48" s="144"/>
      <c r="AK48" s="144"/>
      <c r="AL48" s="144"/>
      <c r="AM48" s="144"/>
      <c r="AN48" s="144"/>
      <c r="AO48" s="144"/>
      <c r="AP48" s="141"/>
      <c r="AQ48" s="144"/>
      <c r="AR48" s="144"/>
      <c r="AS48" s="144"/>
      <c r="AT48" s="144"/>
      <c r="AU48" s="144"/>
      <c r="AV48" s="144"/>
      <c r="AW48" s="144"/>
      <c r="AX48" s="144"/>
      <c r="AY48" s="144"/>
      <c r="AZ48" s="144"/>
      <c r="BA48" s="144"/>
      <c r="BB48" s="144"/>
      <c r="BC48" s="141"/>
      <c r="BD48" s="144"/>
      <c r="BE48" s="144"/>
      <c r="BF48" s="144"/>
      <c r="BG48" s="144"/>
      <c r="BH48" s="144"/>
      <c r="BI48" s="144"/>
      <c r="BJ48" s="144"/>
      <c r="BK48" s="144"/>
      <c r="BL48" s="144"/>
      <c r="BM48" s="144"/>
      <c r="BN48" s="144"/>
      <c r="BO48" s="144"/>
      <c r="BP48" s="141"/>
      <c r="BQ48" s="144"/>
      <c r="BR48" s="144"/>
      <c r="BS48" s="144"/>
      <c r="BT48" s="144"/>
      <c r="BU48" s="144"/>
      <c r="BV48" s="144"/>
      <c r="BW48" s="144"/>
      <c r="BX48" s="144"/>
      <c r="BY48" s="144"/>
      <c r="BZ48" s="144"/>
      <c r="CA48" s="144"/>
      <c r="CB48" s="144"/>
      <c r="CC48" s="141"/>
      <c r="CD48" s="144"/>
      <c r="CE48" s="144"/>
      <c r="CF48" s="144"/>
      <c r="CG48" s="144"/>
      <c r="CH48" s="144"/>
      <c r="CI48" s="144"/>
      <c r="CJ48" s="144"/>
      <c r="CK48" s="144"/>
      <c r="CL48" s="144"/>
      <c r="CM48" s="144"/>
      <c r="CN48" s="144"/>
      <c r="CO48" s="144"/>
      <c r="CP48" s="141"/>
      <c r="CQ48" s="144"/>
      <c r="CR48" s="144"/>
      <c r="CS48" s="144"/>
      <c r="CT48" s="144"/>
      <c r="CU48" s="144"/>
      <c r="CV48" s="144"/>
      <c r="CW48" s="144"/>
      <c r="CX48" s="144"/>
      <c r="CY48" s="144"/>
      <c r="CZ48" s="144"/>
      <c r="DA48" s="144"/>
      <c r="DB48" s="144"/>
      <c r="DC48" s="141"/>
      <c r="DD48" s="144"/>
      <c r="DE48" s="144"/>
      <c r="DF48" s="144"/>
      <c r="DG48" s="144"/>
      <c r="DH48" s="144"/>
      <c r="DI48" s="144"/>
      <c r="DJ48" s="144"/>
      <c r="DK48" s="144"/>
      <c r="DL48" s="144"/>
      <c r="DM48" s="144"/>
      <c r="DN48" s="144"/>
      <c r="DO48" s="144"/>
      <c r="DP48" s="141"/>
      <c r="DQ48" s="144"/>
      <c r="DR48" s="144"/>
      <c r="DS48" s="144"/>
      <c r="DT48" s="144"/>
      <c r="DU48" s="144"/>
      <c r="DV48" s="144"/>
      <c r="DW48" s="144"/>
      <c r="DX48" s="144"/>
      <c r="DY48" s="144"/>
      <c r="DZ48" s="144"/>
      <c r="EA48" s="144"/>
      <c r="EB48" s="144"/>
      <c r="EC48" s="141"/>
      <c r="ED48" s="144"/>
      <c r="EE48" s="144"/>
      <c r="EF48" s="144"/>
      <c r="EG48" s="144"/>
      <c r="EH48" s="144"/>
      <c r="EI48" s="144"/>
      <c r="EJ48" s="144"/>
      <c r="EK48" s="144"/>
      <c r="EL48" s="144"/>
      <c r="EM48" s="144"/>
      <c r="EN48" s="144"/>
      <c r="EO48" s="144"/>
      <c r="EP48" s="141"/>
      <c r="EQ48" s="144"/>
      <c r="ER48" s="144"/>
      <c r="ES48" s="144"/>
      <c r="ET48" s="144"/>
      <c r="EU48" s="144"/>
      <c r="EV48" s="144"/>
      <c r="EW48" s="144"/>
      <c r="EX48" s="144"/>
      <c r="EY48" s="144"/>
      <c r="EZ48" s="144"/>
      <c r="FA48" s="144"/>
      <c r="FB48" s="144"/>
      <c r="FC48" s="141"/>
      <c r="FD48" s="144"/>
      <c r="FE48" s="144"/>
      <c r="FF48" s="144"/>
      <c r="FG48" s="144"/>
      <c r="FH48" s="144"/>
      <c r="FI48" s="144"/>
      <c r="FJ48" s="144"/>
      <c r="FK48" s="144"/>
      <c r="FL48" s="144"/>
      <c r="FM48" s="144"/>
      <c r="FN48" s="144"/>
      <c r="FO48" s="144"/>
      <c r="FP48" s="141"/>
      <c r="FQ48" s="144"/>
      <c r="FR48" s="144"/>
      <c r="FS48" s="144"/>
      <c r="FT48" s="144"/>
      <c r="FU48" s="144"/>
      <c r="FV48" s="144"/>
      <c r="FW48" s="144"/>
      <c r="FX48" s="144"/>
      <c r="FY48" s="144"/>
      <c r="FZ48" s="144">
        <v>10</v>
      </c>
      <c r="GA48" s="144">
        <v>11</v>
      </c>
      <c r="GB48" s="144">
        <v>15</v>
      </c>
      <c r="GC48" s="141"/>
      <c r="GD48" s="144">
        <v>12</v>
      </c>
      <c r="GE48" s="144">
        <v>16</v>
      </c>
      <c r="GF48" s="144">
        <v>16</v>
      </c>
      <c r="GG48" s="144">
        <v>16</v>
      </c>
      <c r="GH48" s="144">
        <v>15</v>
      </c>
      <c r="GI48" s="144">
        <v>15</v>
      </c>
      <c r="GJ48" s="144">
        <v>15</v>
      </c>
      <c r="GK48" s="144">
        <v>21</v>
      </c>
      <c r="GL48" s="144">
        <v>23</v>
      </c>
      <c r="GM48" s="144">
        <v>24</v>
      </c>
      <c r="GN48" s="144">
        <v>34</v>
      </c>
      <c r="GO48" s="144">
        <v>33</v>
      </c>
      <c r="GP48" s="141"/>
      <c r="GQ48" s="144">
        <v>29</v>
      </c>
      <c r="GR48" s="144">
        <v>22</v>
      </c>
      <c r="GS48" s="144">
        <v>32</v>
      </c>
      <c r="GT48" s="144">
        <v>18</v>
      </c>
      <c r="GU48" s="144">
        <v>27</v>
      </c>
      <c r="GV48" s="144">
        <v>19</v>
      </c>
      <c r="GW48" s="144">
        <v>26</v>
      </c>
      <c r="GX48" s="144">
        <v>19</v>
      </c>
      <c r="GY48" s="144">
        <v>16</v>
      </c>
      <c r="GZ48" s="144">
        <v>27</v>
      </c>
      <c r="HA48" s="144">
        <v>16</v>
      </c>
      <c r="HB48" s="144">
        <v>43</v>
      </c>
      <c r="HC48" s="141"/>
      <c r="HD48" s="144">
        <v>26</v>
      </c>
      <c r="HE48" s="144">
        <v>22</v>
      </c>
      <c r="HF48" s="144">
        <v>20</v>
      </c>
      <c r="HG48" s="144">
        <v>23</v>
      </c>
      <c r="HH48" s="144">
        <v>32</v>
      </c>
      <c r="HI48" s="144">
        <v>18</v>
      </c>
      <c r="HJ48" s="144">
        <v>18</v>
      </c>
      <c r="HK48" s="144">
        <v>31</v>
      </c>
      <c r="HL48" s="144">
        <v>16</v>
      </c>
      <c r="HM48" s="144">
        <v>25</v>
      </c>
      <c r="HN48" s="144">
        <v>23</v>
      </c>
      <c r="HO48" s="144">
        <v>36</v>
      </c>
      <c r="HP48" s="141"/>
      <c r="HQ48" s="144">
        <v>33</v>
      </c>
      <c r="HR48" s="144">
        <v>29</v>
      </c>
      <c r="HS48" s="144">
        <v>27</v>
      </c>
      <c r="HT48" s="144">
        <v>37</v>
      </c>
      <c r="HU48" s="144">
        <v>35</v>
      </c>
      <c r="HV48" s="144">
        <v>32</v>
      </c>
      <c r="HW48" s="144">
        <v>38</v>
      </c>
      <c r="HX48" s="144">
        <v>39</v>
      </c>
      <c r="HY48" s="144">
        <v>41</v>
      </c>
      <c r="HZ48" s="144">
        <v>33</v>
      </c>
      <c r="IA48" s="144">
        <v>29</v>
      </c>
      <c r="IB48" s="144">
        <v>49</v>
      </c>
      <c r="IC48" s="141"/>
      <c r="ID48" s="144">
        <v>42</v>
      </c>
      <c r="IE48" s="144">
        <v>32</v>
      </c>
      <c r="IF48" s="144">
        <v>30</v>
      </c>
      <c r="IG48" s="144">
        <v>34</v>
      </c>
      <c r="IH48" s="144">
        <v>45</v>
      </c>
      <c r="II48" s="144">
        <v>50</v>
      </c>
      <c r="IJ48" s="144">
        <v>51</v>
      </c>
      <c r="IK48" s="144">
        <v>37</v>
      </c>
      <c r="IL48" s="144">
        <v>43</v>
      </c>
      <c r="IM48" s="144">
        <v>60</v>
      </c>
      <c r="IN48" s="144">
        <v>51</v>
      </c>
      <c r="IO48" s="144">
        <v>84</v>
      </c>
      <c r="IP48" s="141"/>
      <c r="IQ48" s="144">
        <f>+IFERROR(IF(ISTEXT(IQ$5)=FALSE,(INDEX(OSIT!$1:$1048576,MATCH(Ositran!$B48,OSIT!$A:$A,0),MATCH(Ositran!IQ$5,OSIT!$1:$1,0))),SUM(IJ48:IP48)),"")</f>
        <v>59</v>
      </c>
      <c r="IR48" s="144">
        <f>+IFERROR(IF(ISTEXT(IR$5)=FALSE,(INDEX(OSIT!$1:$1048576,MATCH(Ositran!$B48,OSIT!$A:$A,0),MATCH(Ositran!IR$5,OSIT!$1:$1,0))),SUM(IK48:IQ48)),"")</f>
        <v>76</v>
      </c>
      <c r="IS48" s="144">
        <f>+IFERROR(IF(ISTEXT(IS$5)=FALSE,(INDEX(OSIT!$1:$1048576,MATCH(Ositran!$B48,OSIT!$A:$A,0),MATCH(Ositran!IS$5,OSIT!$1:$1,0))),SUM(IL48:IR48)),"")</f>
        <v>80</v>
      </c>
      <c r="IT48" s="144">
        <f>+IFERROR(IF(ISTEXT(IT$5)=FALSE,(INDEX(OSIT!$1:$1048576,MATCH(Ositran!$B48,OSIT!$A:$A,0),MATCH(Ositran!IT$5,OSIT!$1:$1,0))),SUM(IM48:IS48)),"")</f>
        <v>64</v>
      </c>
      <c r="IU48" s="144">
        <f>+IFERROR(IF(ISTEXT(IU$5)=FALSE,(INDEX(OSIT!$1:$1048576,MATCH(Ositran!$B48,OSIT!$A:$A,0),MATCH(Ositran!IU$5,OSIT!$1:$1,0))),SUM(IN48:IT48)),"")</f>
        <v>66</v>
      </c>
      <c r="IV48" s="144">
        <f>+IFERROR(IF(ISTEXT(IV$5)=FALSE,(INDEX(OSIT!$1:$1048576,MATCH(Ositran!$B48,OSIT!$A:$A,0),MATCH(Ositran!IV$5,OSIT!$1:$1,0))),SUM(IO48:IU48)),"")</f>
        <v>93</v>
      </c>
      <c r="IW48" s="144">
        <f>+IFERROR(IF(ISTEXT(IW$5)=FALSE,(INDEX(OSIT!$1:$1048576,MATCH(Ositran!$B48,OSIT!$A:$A,0),MATCH(Ositran!IW$5,OSIT!$1:$1,0))),SUM(IP48:IV48)),"")</f>
        <v>95</v>
      </c>
      <c r="IX48" s="144">
        <f>+IFERROR(IF(ISTEXT(IX$5)=FALSE,(INDEX(OSIT!$1:$1048576,MATCH(Ositran!$B48,OSIT!$A:$A,0),MATCH(Ositran!IX$5,OSIT!$1:$1,0))),SUM(IP48:IW48)),"")</f>
        <v>89</v>
      </c>
      <c r="IY48" s="144">
        <f>+IFERROR(IF(ISTEXT(IY$5)=FALSE,(INDEX(OSIT!$1:$1048576,MATCH(Ositran!$B48,OSIT!$A:$A,0),MATCH(Ositran!IY$5,OSIT!$1:$1,0))),SUM(IP48:IX48)),"")</f>
        <v>78</v>
      </c>
      <c r="IZ48" s="144">
        <f>+IFERROR(IF(ISTEXT(IZ$5)=FALSE,(INDEX(OSIT!$1:$1048576,MATCH(Ositran!$B48,OSIT!$A:$A,0),MATCH(Ositran!IZ$5,OSIT!$1:$1,0))),SUM(IP48:IY48)),"")</f>
        <v>79</v>
      </c>
      <c r="JA48" s="144">
        <f>+IFERROR(IF(ISTEXT(JA$5)=FALSE,(INDEX(OSIT!$1:$1048576,MATCH(Ositran!$B48,OSIT!$A:$A,0),MATCH(Ositran!JA$5,OSIT!$1:$1,0))),SUM(IP48:IZ48)),"")</f>
        <v>95</v>
      </c>
      <c r="JB48" s="144">
        <f>+IFERROR(IF(ISTEXT(JB$5)=FALSE,(INDEX(OSIT!$1:$1048576,MATCH(Ositran!$B48,OSIT!$A:$A,0),MATCH(Ositran!JB$5,OSIT!$1:$1,0))),SUM(IP48:JA48)),"")</f>
        <v>102</v>
      </c>
      <c r="JC48" s="141">
        <f>+IFERROR(IF(ISTEXT(JC$5)=FALSE,(INDEX(OSIT!$1:$1048576,MATCH(Ositran!$B48,OSIT!$A:$A,0),MATCH(Ositran!JC$5,OSIT!$1:$1,0))),SUM(IQ48:JB48)),"")</f>
        <v>976</v>
      </c>
      <c r="JD48" s="144">
        <f>+IFERROR(IF(ISTEXT(JD$5)=FALSE,(INDEX(OSIT!$1:$1048576,MATCH(Ositran!$B48,OSIT!$A:$A,0),MATCH(Ositran!JD$5,OSIT!$1:$1,0))),SUM(IR48:JC48)),"")</f>
        <v>80</v>
      </c>
      <c r="JE48" s="144">
        <f>+IFERROR(IF(ISTEXT(JE$5)=FALSE,(INDEX(OSIT!$1:$1048576,MATCH(Ositran!$B48,OSIT!$A:$A,0),MATCH(Ositran!JE$5,OSIT!$1:$1,0))),SUM(IS48:JD48)),"")</f>
        <v>86</v>
      </c>
      <c r="JF48" s="144">
        <f>+IFERROR(IF(ISTEXT(JF$5)=FALSE,(INDEX(OSIT!$1:$1048576,MATCH(Ositran!$B48,OSIT!$A:$A,0),MATCH(Ositran!JF$5,OSIT!$1:$1,0))),SUM(IT48:JE48)),"")</f>
        <v>41</v>
      </c>
      <c r="JG48" s="144">
        <f>+IFERROR(IF(ISTEXT(JG$5)=FALSE,(INDEX(OSIT!$1:$1048576,MATCH(Ositran!$B48,OSIT!$A:$A,0),MATCH(Ositran!JG$5,OSIT!$1:$1,0))),SUM(IU48:JF48)),"")</f>
        <v>7</v>
      </c>
      <c r="JH48" s="144">
        <f>+IFERROR(IF(ISTEXT(JH$5)=FALSE,(INDEX(OSIT!$1:$1048576,MATCH(Ositran!$B48,OSIT!$A:$A,0),MATCH(Ositran!JH$5,OSIT!$1:$1,0))),SUM(IV48:JG48)),"")</f>
        <v>8</v>
      </c>
      <c r="JI48" s="144">
        <f>+IFERROR(IF(ISTEXT(JI$5)=FALSE,(INDEX(OSIT!$1:$1048576,MATCH(Ositran!$B48,OSIT!$A:$A,0),MATCH(Ositran!JI$5,OSIT!$1:$1,0))),SUM(IW48:JH48)),"")</f>
        <v>7</v>
      </c>
      <c r="JJ48" s="144">
        <f>+IFERROR(IF(ISTEXT(JJ$5)=FALSE,(INDEX(OSIT!$1:$1048576,MATCH(Ositran!$B48,OSIT!$A:$A,0),MATCH(Ositran!JJ$5,OSIT!$1:$1,0))),SUM(IX48:JI48)),"")</f>
        <v>9</v>
      </c>
      <c r="JK48" s="144">
        <f>+IFERROR(IF(ISTEXT(JK$5)=FALSE,(INDEX(OSIT!$1:$1048576,MATCH(Ositran!$B48,OSIT!$A:$A,0),MATCH(Ositran!JK$5,OSIT!$1:$1,0))),SUM(IY48:JJ48)),"")</f>
        <v>8</v>
      </c>
      <c r="JL48" s="144">
        <f>+IFERROR(IF(ISTEXT(JL$5)=FALSE,(INDEX(OSIT!$1:$1048576,MATCH(Ositran!$B48,OSIT!$A:$A,0),MATCH(Ositran!JL$5,OSIT!$1:$1,0))),SUM(IZ48:JK48)),"")</f>
        <v>6</v>
      </c>
      <c r="JM48" s="144">
        <f>+IFERROR(IF(ISTEXT(JM$5)=FALSE,(INDEX(OSIT!$1:$1048576,MATCH(Ositran!$B48,OSIT!$A:$A,0),MATCH(Ositran!JM$5,OSIT!$1:$1,0))),SUM(JA48:JL48)),"")</f>
        <v>11</v>
      </c>
      <c r="JN48" s="144">
        <f>+IFERROR(IF(ISTEXT(JN$5)=FALSE,(INDEX(OSIT!$1:$1048576,MATCH(Ositran!$B48,OSIT!$A:$A,0),MATCH(Ositran!JN$5,OSIT!$1:$1,0))),SUM(JB48:JM48)),"")</f>
        <v>9</v>
      </c>
      <c r="JO48" s="144">
        <f>+IFERROR(IF(ISTEXT(JO$5)=FALSE,(INDEX(OSIT!$1:$1048576,MATCH(Ositran!$B48,OSIT!$A:$A,0),MATCH(Ositran!JO$5,OSIT!$1:$1,0))),SUM(JC48:JN48)),"")</f>
        <v>22</v>
      </c>
      <c r="JP48" s="141">
        <f>+IFERROR(IF(ISTEXT(JP$5)=FALSE,(INDEX(OSIT!$1:$1048576,MATCH(Ositran!$B48,OSIT!$A:$A,0),MATCH(Ositran!JP$5,OSIT!$1:$1,0))),SUM(JD48:JO48)),"")</f>
        <v>294</v>
      </c>
      <c r="JQ48" s="144">
        <f>+IFERROR(IF(ISTEXT(JQ$5)=FALSE,(INDEX(OSIT!$1:$1048576,MATCH(Ositran!$B48,OSIT!$A:$A,0),MATCH(Ositran!JQ$5,OSIT!$1:$1,0))),SUM(JE48:JP48)),"")</f>
        <v>25</v>
      </c>
      <c r="JR48" s="144">
        <f>+IFERROR(IF(ISTEXT(JR$5)=FALSE,(INDEX(OSIT!$1:$1048576,MATCH(Ositran!$B48,OSIT!$A:$A,0),MATCH(Ositran!JR$5,OSIT!$1:$1,0))),SUM(JF48:JQ48)),"")</f>
        <v>14</v>
      </c>
      <c r="JS48" s="144">
        <f>+IFERROR(IF(ISTEXT(JS$5)=FALSE,(INDEX(OSIT!$1:$1048576,MATCH(Ositran!$B48,OSIT!$A:$A,0),MATCH(Ositran!JS$5,OSIT!$1:$1,0))),SUM(JG48:JR48)),"")</f>
        <v>15</v>
      </c>
      <c r="JT48" s="144">
        <f>+IFERROR(IF(ISTEXT(JT$5)=FALSE,(INDEX(OSIT!$1:$1048576,MATCH(Ositran!$B48,OSIT!$A:$A,0),MATCH(Ositran!JT$5,OSIT!$1:$1,0))),SUM(JH48:JS48)),"")</f>
        <v>12</v>
      </c>
      <c r="JU48" s="144">
        <f>+IFERROR(IF(ISTEXT(JU$5)=FALSE,(INDEX(OSIT!$1:$1048576,MATCH(Ositran!$B48,OSIT!$A:$A,0),MATCH(Ositran!JU$5,OSIT!$1:$1,0))),SUM(JI48:JT48)),"")</f>
        <v>17</v>
      </c>
      <c r="JV48" s="144">
        <f>+IFERROR(IF(ISTEXT(JV$5)=FALSE,(INDEX(OSIT!$1:$1048576,MATCH(Ositran!$B48,OSIT!$A:$A,0),MATCH(Ositran!JV$5,OSIT!$1:$1,0))),SUM(JJ48:JU48)),"")</f>
        <v>21</v>
      </c>
      <c r="JW48" s="144">
        <f>+IFERROR(IF(ISTEXT(JW$5)=FALSE,(INDEX(OSIT!$1:$1048576,MATCH(Ositran!$B48,OSIT!$A:$A,0),MATCH(Ositran!JW$5,OSIT!$1:$1,0))),SUM(JK48:JV48)),"")</f>
        <v>24</v>
      </c>
      <c r="JX48" s="144">
        <f>+IFERROR(IF(ISTEXT(JX$5)=FALSE,(INDEX(OSIT!$1:$1048576,MATCH(Ositran!$B48,OSIT!$A:$A,0),MATCH(Ositran!JX$5,OSIT!$1:$1,0))),SUM(JL48:JW48)),"")</f>
        <v>24</v>
      </c>
      <c r="JY48" s="144">
        <f>+IFERROR(IF(ISTEXT(JY$5)=FALSE,(INDEX(OSIT!$1:$1048576,MATCH(Ositran!$B48,OSIT!$A:$A,0),MATCH(Ositran!JY$5,OSIT!$1:$1,0))),SUM(JM48:JX48)),"")</f>
        <v>24</v>
      </c>
      <c r="JZ48" s="144">
        <f>+IFERROR(IF(ISTEXT(JZ$5)=FALSE,(INDEX(OSIT!$1:$1048576,MATCH(Ositran!$B48,OSIT!$A:$A,0),MATCH(Ositran!JZ$5,OSIT!$1:$1,0))),SUM(JN48:JY48)),"")</f>
        <v>20</v>
      </c>
      <c r="KA48" s="144">
        <f>+IFERROR(IF(ISTEXT(KA$5)=FALSE,(INDEX(OSIT!$1:$1048576,MATCH(Ositran!$B48,OSIT!$A:$A,0),MATCH(Ositran!KA$5,OSIT!$1:$1,0))),SUM(JO48:JZ48)),"")</f>
        <v>25</v>
      </c>
      <c r="KB48" s="144">
        <f>+IFERROR(IF(ISTEXT(KB$5)=FALSE,(INDEX(OSIT!$1:$1048576,MATCH(Ositran!$B48,OSIT!$A:$A,0),MATCH(Ositran!KB$5,OSIT!$1:$1,0))),SUM(JP48:KA48)),"")</f>
        <v>28</v>
      </c>
      <c r="KC48" s="141">
        <f>+IFERROR(IF(ISTEXT(KC$5)=FALSE,(INDEX(OSIT!$1:$1048576,MATCH(Ositran!$B48,OSIT!$A:$A,0),MATCH(Ositran!KC$5,OSIT!$1:$1,0))),SUM(JQ48:KB48)),"")</f>
        <v>249</v>
      </c>
      <c r="KD48" s="144">
        <f>+IFERROR(IF(ISTEXT(KD$5)=FALSE,(INDEX(OSIT!$1:$1048576,MATCH(Ositran!$B48,OSIT!$A:$A,0),MATCH(Ositran!KD$5,OSIT!$1:$1,0))),SUM(JR48:KC48)),"")</f>
        <v>16</v>
      </c>
      <c r="KE48" s="144">
        <f>+IFERROR(IF(ISTEXT(KE$5)=FALSE,(INDEX(OSIT!$1:$1048576,MATCH(Ositran!$B48,OSIT!$A:$A,0),MATCH(Ositran!KE$5,OSIT!$1:$1,0))),SUM(JS48:KD48)),"")</f>
        <v>21</v>
      </c>
      <c r="KF48" s="144">
        <f>+IFERROR(IF(ISTEXT(KF$5)=FALSE,(INDEX(OSIT!$1:$1048576,MATCH(Ositran!$B48,OSIT!$A:$A,0),MATCH(Ositran!KF$5,OSIT!$1:$1,0))),SUM(JT48:KE48)),"")</f>
        <v>25</v>
      </c>
      <c r="KG48" s="144">
        <f>+IFERROR(IF(ISTEXT(KG$5)=FALSE,(INDEX(OSIT!$1:$1048576,MATCH(Ositran!$B48,OSIT!$A:$A,0),MATCH(Ositran!KG$5,OSIT!$1:$1,0))),SUM(JU48:KF48)),"")</f>
        <v>37</v>
      </c>
      <c r="KH48" s="144">
        <f>+IFERROR(IF(ISTEXT(KH$5)=FALSE,(INDEX(OSIT!$1:$1048576,MATCH(Ositran!$B48,OSIT!$A:$A,0),MATCH(Ositran!KH$5,OSIT!$1:$1,0))),SUM(JV48:KG48)),"")</f>
        <v>46</v>
      </c>
      <c r="KI48" s="144">
        <f>+IFERROR(IF(ISTEXT(KI$5)=FALSE,(INDEX(OSIT!$1:$1048576,MATCH(Ositran!$B48,OSIT!$A:$A,0),MATCH(Ositran!KI$5,OSIT!$1:$1,0))),SUM(JW48:KH48)),"")</f>
        <v>33</v>
      </c>
      <c r="KJ48" s="144">
        <f>+IFERROR(IF(ISTEXT(KJ$5)=FALSE,(INDEX(OSIT!$1:$1048576,MATCH(Ositran!$B48,OSIT!$A:$A,0),MATCH(Ositran!KJ$5,OSIT!$1:$1,0))),SUM(JX48:KI48)),"")</f>
        <v>47</v>
      </c>
      <c r="KK48" s="144">
        <f>+IFERROR(IF(ISTEXT(KK$5)=FALSE,(INDEX(OSIT!$1:$1048576,MATCH(Ositran!$B48,OSIT!$A:$A,0),MATCH(Ositran!KK$5,OSIT!$1:$1,0))),SUM(JY48:KJ48)),"")</f>
        <v>33</v>
      </c>
      <c r="KL48" s="144">
        <f>+IFERROR(IF(ISTEXT(KL$5)=FALSE,(INDEX(OSIT!$1:$1048576,MATCH(Ositran!$B48,OSIT!$A:$A,0),MATCH(Ositran!KL$5,OSIT!$1:$1,0))),SUM(JZ48:KK48)),"")</f>
        <v>36</v>
      </c>
      <c r="KM48" s="144">
        <f>+IFERROR(IF(ISTEXT(KM$5)=FALSE,(INDEX(OSIT!$1:$1048576,MATCH(Ositran!$B48,OSIT!$A:$A,0),MATCH(Ositran!KM$5,OSIT!$1:$1,0))),SUM(KA48:KL48)),"")</f>
        <v>53</v>
      </c>
      <c r="KN48" s="144">
        <f>+IFERROR(IF(ISTEXT(KN$5)=FALSE,(INDEX(OSIT!$1:$1048576,MATCH(Ositran!$B48,OSIT!$A:$A,0),MATCH(Ositran!KN$5,OSIT!$1:$1,0))),SUM(KB48:KM48)),"")</f>
        <v>33</v>
      </c>
      <c r="KO48" s="144">
        <f>+IFERROR(IF(ISTEXT(KO$5)=FALSE,(INDEX(OSIT!$1:$1048576,MATCH(Ositran!$B48,OSIT!$A:$A,0),MATCH(Ositran!KO$5,OSIT!$1:$1,0))),SUM(KC48:KN48)),"")</f>
        <v>50</v>
      </c>
      <c r="KP48" s="141">
        <f>+IFERROR(IF(ISTEXT(KP$5)=FALSE,(INDEX(OSIT!$1:$1048576,MATCH(Ositran!$B48,OSIT!$A:$A,0),MATCH(Ositran!KP$5,OSIT!$1:$1,0))),SUM(KD48:KO48)),"")</f>
        <v>430</v>
      </c>
      <c r="KQ48" s="144">
        <f>+IFERROR(IF(ISTEXT(KQ$5)=FALSE,(INDEX(OSIT!$1:$1048576,MATCH(Ositran!$B48,OSIT!$A:$A,0),MATCH(Ositran!KQ$5,OSIT!$1:$1,0))),SUM(KE48:KP48)),"")</f>
        <v>41</v>
      </c>
      <c r="KR48" s="144">
        <f>+IFERROR(IF(ISTEXT(KR$5)=FALSE,(INDEX(OSIT!$1:$1048576,MATCH(Ositran!$B48,OSIT!$A:$A,0),MATCH(Ositran!KR$5,OSIT!$1:$1,0))),SUM(KF48:KQ48)),"")</f>
        <v>56</v>
      </c>
      <c r="KS48" s="144">
        <f>+IFERROR(IF(ISTEXT(KS$5)=FALSE,(INDEX(OSIT!$1:$1048576,MATCH(Ositran!$B48,OSIT!$A:$A,0),MATCH(Ositran!KS$5,OSIT!$1:$1,0))),SUM(KG48:KR48)),"")</f>
        <v>60</v>
      </c>
      <c r="KT48" s="144">
        <f>+IFERROR(IF(ISTEXT(KT$5)=FALSE,(INDEX(OSIT!$1:$1048576,MATCH(Ositran!$B48,OSIT!$A:$A,0),MATCH(Ositran!KT$5,OSIT!$1:$1,0))),SUM(KH48:KS48)),"")</f>
        <v>58</v>
      </c>
      <c r="KU48" s="144">
        <f>+IFERROR(IF(ISTEXT(KU$5)=FALSE,(INDEX(OSIT!$1:$1048576,MATCH(Ositran!$B48,OSIT!$A:$A,0),MATCH(Ositran!KU$5,OSIT!$1:$1,0))),SUM(KI48:KT48)),"")</f>
        <v>67</v>
      </c>
      <c r="KV48" s="144">
        <f>+IFERROR(IF(ISTEXT(KV$5)=FALSE,(INDEX(OSIT!$1:$1048576,MATCH(Ositran!$B48,OSIT!$A:$A,0),MATCH(Ositran!KV$5,OSIT!$1:$1,0))),SUM(KJ48:KU48)),"")</f>
        <v>58</v>
      </c>
      <c r="KW48" s="144">
        <f>+IFERROR(IF(ISTEXT(KW$5)=FALSE,(INDEX(OSIT!$1:$1048576,MATCH(Ositran!$B48,OSIT!$A:$A,0),MATCH(Ositran!KW$5,OSIT!$1:$1,0))),SUM(KK48:KV48)),"")</f>
        <v>68</v>
      </c>
      <c r="KX48" s="144">
        <f>+IFERROR(IF(ISTEXT(KX$5)=FALSE,(INDEX(OSIT!$1:$1048576,MATCH(Ositran!$B48,OSIT!$A:$A,0),MATCH(Ositran!KX$5,OSIT!$1:$1,0))),SUM(KL48:KW48)),"")</f>
        <v>55</v>
      </c>
      <c r="KY48" s="144">
        <f>+IFERROR(IF(ISTEXT(KY$5)=FALSE,(INDEX(OSIT!$1:$1048576,MATCH(Ositran!$B48,OSIT!$A:$A,0),MATCH(Ositran!KY$5,OSIT!$1:$1,0))),SUM(KM48:KX48)),"")</f>
        <v>50</v>
      </c>
      <c r="KZ48" s="144">
        <f>+IFERROR(IF(ISTEXT(KZ$5)=FALSE,(INDEX(OSIT!$1:$1048576,MATCH(Ositran!$B48,OSIT!$A:$A,0),MATCH(Ositran!KZ$5,OSIT!$1:$1,0))),SUM(KN48:KY48)),"")</f>
        <v>51</v>
      </c>
      <c r="LA48" s="144">
        <f>+IFERROR(IF(ISTEXT(LA$5)=FALSE,(INDEX(OSIT!$1:$1048576,MATCH(Ositran!$B48,OSIT!$A:$A,0),MATCH(Ositran!LA$5,OSIT!$1:$1,0))),SUM(KO48:KZ48)),"")</f>
        <v>75</v>
      </c>
      <c r="LB48" s="144">
        <f>+IFERROR(IF(ISTEXT(LB$5)=FALSE,(INDEX(OSIT!$1:$1048576,MATCH(Ositran!$B48,OSIT!$A:$A,0),MATCH(Ositran!LB$5,OSIT!$1:$1,0))),SUM(KP48:LA48)),"")</f>
        <v>64</v>
      </c>
      <c r="LC48" s="141">
        <f>+IFERROR(IF(ISTEXT(LC$5)=FALSE,(INDEX(OSIT!$1:$1048576,MATCH(Ositran!$B48,OSIT!$A:$A,0),MATCH(Ositran!LC$5,OSIT!$1:$1,0))),SUM(KQ48:LB48)),"")</f>
        <v>703</v>
      </c>
      <c r="LD48" s="144">
        <f>+IFERROR(IF(ISTEXT(LD$5)=FALSE,(INDEX(OSIT!$1:$1048576,MATCH(Ositran!$B48,OSIT!$A:$A,0),MATCH(Ositran!LD$5,OSIT!$1:$1,0))),SUM(KR48:LC48)),"")</f>
        <v>54</v>
      </c>
      <c r="LE48" s="144">
        <f>+IFERROR(IF(ISTEXT(LE$5)=FALSE,(INDEX(OSIT!$1:$1048576,MATCH(Ositran!$B48,OSIT!$A:$A,0),MATCH(Ositran!LE$5,OSIT!$1:$1,0))),SUM(KS48:LD48)),"")</f>
        <v>52</v>
      </c>
      <c r="LF48" s="144">
        <f>+IFERROR(IF(ISTEXT(LF$5)=FALSE,(INDEX(OSIT!$1:$1048576,MATCH(Ositran!$B48,OSIT!$A:$A,0),MATCH(Ositran!LF$5,OSIT!$1:$1,0))),SUM(KT48:LE48)),"")</f>
        <v>58</v>
      </c>
      <c r="LG48" s="144">
        <f>+IFERROR(IF(ISTEXT(LG$5)=FALSE,(INDEX(OSIT!$1:$1048576,MATCH(Ositran!$B48,OSIT!$A:$A,0),MATCH(Ositran!LG$5,OSIT!$1:$1,0))),SUM(KU48:LF48)),"")</f>
        <v>53</v>
      </c>
      <c r="LH48" s="144">
        <f>+IFERROR(IF(ISTEXT(LH$5)=FALSE,(INDEX(OSIT!$1:$1048576,MATCH(Ositran!$B48,OSIT!$A:$A,0),MATCH(Ositran!LH$5,OSIT!$1:$1,0))),SUM(KV48:LG48)),"")</f>
        <v>62</v>
      </c>
      <c r="LI48" s="144">
        <f>+IFERROR(IF(ISTEXT(LI$5)=FALSE,(INDEX(OSIT!$1:$1048576,MATCH(Ositran!$B48,OSIT!$A:$A,0),MATCH(Ositran!LI$5,OSIT!$1:$1,0))),SUM(KW48:LH48)),"")</f>
        <v>66</v>
      </c>
      <c r="LJ48" s="144">
        <f>+IFERROR(IF(ISTEXT(LJ$5)=FALSE,(INDEX(OSIT!$1:$1048576,MATCH(Ositran!$B48,OSIT!$A:$A,0),MATCH(Ositran!LJ$5,OSIT!$1:$1,0))),SUM(KX48:LI48)),"")</f>
        <v>38</v>
      </c>
      <c r="LK48" s="144">
        <f>+IFERROR(IF(ISTEXT(LK$5)=FALSE,(INDEX(OSIT!$1:$1048576,MATCH(Ositran!$B48,OSIT!$A:$A,0),MATCH(Ositran!LK$5,OSIT!$1:$1,0))),SUM(KY48:LJ48)),"")</f>
        <v>50</v>
      </c>
      <c r="LL48" s="144">
        <f>+IFERROR(IF(ISTEXT(LL$5)=FALSE,(INDEX(OSIT!$1:$1048576,MATCH(Ositran!$B48,OSIT!$A:$A,0),MATCH(Ositran!LL$5,OSIT!$1:$1,0))),SUM(KZ48:LK48)),"")</f>
        <v>56</v>
      </c>
      <c r="LM48" s="144">
        <f>+IFERROR(IF(ISTEXT(LM$5)=FALSE,(INDEX(OSIT!$1:$1048576,MATCH(Ositran!$B48,OSIT!$A:$A,0),MATCH(Ositran!LM$5,OSIT!$1:$1,0))),SUM(LA48:LL48)),"")</f>
        <v>48</v>
      </c>
      <c r="LN48" s="144">
        <f>+IFERROR(IF(ISTEXT(LN$5)=FALSE,(INDEX(OSIT!$1:$1048576,MATCH(Ositran!$B48,OSIT!$A:$A,0),MATCH(Ositran!LN$5,OSIT!$1:$1,0))),SUM(LB48:LM48)),"")</f>
        <v>40</v>
      </c>
      <c r="LO48" s="144">
        <f>+IFERROR(IF(ISTEXT(LO$5)=FALSE,(INDEX(OSIT!$1:$1048576,MATCH(Ositran!$B48,OSIT!$A:$A,0),MATCH(Ositran!LO$5,OSIT!$1:$1,0))),SUM(LC48:LN48)),"")</f>
        <v>53</v>
      </c>
      <c r="LP48" s="141">
        <f>+IFERROR(IF(ISTEXT(LP$5)=FALSE,(INDEX(OSIT!$1:$1048576,MATCH(Ositran!$B48,OSIT!$A:$A,0),MATCH(Ositran!LP$5,OSIT!$1:$1,0))),SUM(LD48:LO48)),"")</f>
        <v>630</v>
      </c>
      <c r="LQ48" s="144">
        <f>+IFERROR(IF(ISTEXT(LQ$5)=FALSE,(INDEX(OSIT!$1:$1048576,MATCH(Ositran!$B48,OSIT!$A:$A,0),MATCH(Ositran!LQ$5,OSIT!$1:$1,0))),SUM(LE48:LP48)),"")</f>
        <v>48</v>
      </c>
      <c r="LR48" s="144">
        <f>+IFERROR(IF(ISTEXT(LR$5)=FALSE,(INDEX(OSIT!$1:$1048576,MATCH(Ositran!$B48,OSIT!$A:$A,0),MATCH(Ositran!LR$5,OSIT!$1:$1,0))),SUM(LF48:LQ48)),"")</f>
        <v>63</v>
      </c>
      <c r="LS48" s="144">
        <f>+IFERROR(IF(ISTEXT(LS$5)=FALSE,(INDEX(OSIT!$1:$1048576,MATCH(Ositran!$B48,OSIT!$A:$A,0),MATCH(Ositran!LS$5,OSIT!$1:$1,0))),SUM(LG48:LR48)),"")</f>
        <v>70</v>
      </c>
      <c r="LT48" s="144">
        <f>+IFERROR(IF(ISTEXT(LT$5)=FALSE,(INDEX(OSIT!$1:$1048576,MATCH(Ositran!$B48,OSIT!$A:$A,0),MATCH(Ositran!LT$5,OSIT!$1:$1,0))),SUM(LH48:LS48)),"")</f>
        <v>59</v>
      </c>
      <c r="LU48" s="144">
        <f>+IFERROR(IF(ISTEXT(LU$5)=FALSE,(INDEX(OSIT!$1:$1048576,MATCH(Ositran!$B48,OSIT!$A:$A,0),MATCH(Ositran!LU$5,OSIT!$1:$1,0))),SUM(LI48:LT48)),"")</f>
        <v>56</v>
      </c>
      <c r="LV48" s="144">
        <f>+IFERROR(IF(ISTEXT(LV$5)=FALSE,(INDEX(OSIT!$1:$1048576,MATCH(Ositran!$B48,OSIT!$A:$A,0),MATCH(Ositran!LV$5,OSIT!$1:$1,0))),SUM(LJ48:LU48)),"")</f>
        <v>49</v>
      </c>
      <c r="LW48" s="144">
        <f>+IFERROR(IF(ISTEXT(LW$5)=FALSE,(INDEX(OSIT!$1:$1048576,MATCH(Ositran!$B48,OSIT!$A:$A,0),MATCH(Ositran!LW$5,OSIT!$1:$1,0))),SUM(LK48:LV48)),"")</f>
        <v>56</v>
      </c>
      <c r="LX48" s="144">
        <f>+IFERROR(IF(ISTEXT(LX$5)=FALSE,(INDEX(OSIT!$1:$1048576,MATCH(Ositran!$B48,OSIT!$A:$A,0),MATCH(Ositran!LX$5,OSIT!$1:$1,0))),SUM(LL48:LW48)),"")</f>
        <v>62</v>
      </c>
      <c r="LY48" s="144">
        <f>+IFERROR(IF(ISTEXT(LY$5)=FALSE,(INDEX(OSIT!$1:$1048576,MATCH(Ositran!$B48,OSIT!$A:$A,0),MATCH(Ositran!LY$5,OSIT!$1:$1,0))),SUM(LM48:LX48)),"")</f>
        <v>54</v>
      </c>
      <c r="LZ48" s="144">
        <f>+IFERROR(IF(ISTEXT(LZ$5)=FALSE,(INDEX(OSIT!$1:$1048576,MATCH(Ositran!$B48,OSIT!$A:$A,0),MATCH(Ositran!LZ$5,OSIT!$1:$1,0))),SUM(LN48:LY48)),"")</f>
        <v>50</v>
      </c>
      <c r="MA48" s="144">
        <f>+IFERROR(IF(ISTEXT(MA$5)=FALSE,(INDEX(OSIT!$1:$1048576,MATCH(Ositran!$B48,OSIT!$A:$A,0),MATCH(Ositran!MA$5,OSIT!$1:$1,0))),SUM(LO48:LZ48)),"")</f>
        <v>0</v>
      </c>
      <c r="MB48" s="144">
        <f>+IFERROR(IF(ISTEXT(MB$5)=FALSE,(INDEX(OSIT!$1:$1048576,MATCH(Ositran!$B48,OSIT!$A:$A,0),MATCH(Ositran!MB$5,OSIT!$1:$1,0))),SUM(LP48:MA48)),"")</f>
        <v>0</v>
      </c>
      <c r="MC48" s="141">
        <f>+IFERROR(IF(ISTEXT(MC$5)=FALSE,(INDEX(OSIT!$1:$1048576,MATCH(Ositran!$B48,OSIT!$A:$A,0),MATCH(Ositran!MC$5,OSIT!$1:$1,0))),SUM(LQ48:MB48)),"")</f>
        <v>567</v>
      </c>
      <c r="MD48" s="144" t="str">
        <f>+IFERROR(IF(ISTEXT(MD$5)=FALSE,(INDEX(OSIT!$1:$1048576,MATCH(Ositran!$B48,OSIT!$A:$A,0),MATCH(Ositran!MD$5,OSIT!$1:$1,0))),SUM(LR48:MC48)),"")</f>
        <v/>
      </c>
      <c r="ME48" s="144" t="str">
        <f>+IFERROR(IF(ISTEXT(ME$5)=FALSE,(INDEX(OSIT!$1:$1048576,MATCH(Ositran!$B48,OSIT!$A:$A,0),MATCH(Ositran!ME$5,OSIT!$1:$1,0))),SUM(LS48:MD48)),"")</f>
        <v/>
      </c>
      <c r="MF48" s="144" t="str">
        <f>+IFERROR(IF(ISTEXT(MF$5)=FALSE,(INDEX(OSIT!$1:$1048576,MATCH(Ositran!$B48,OSIT!$A:$A,0),MATCH(Ositran!MF$5,OSIT!$1:$1,0))),SUM(LT48:ME48)),"")</f>
        <v/>
      </c>
      <c r="MG48" s="144" t="str">
        <f>+IFERROR(IF(ISTEXT(MG$5)=FALSE,(INDEX(OSIT!$1:$1048576,MATCH(Ositran!$B48,OSIT!$A:$A,0),MATCH(Ositran!MG$5,OSIT!$1:$1,0))),SUM(LU48:MF48)),"")</f>
        <v/>
      </c>
      <c r="MH48" s="144" t="str">
        <f>+IFERROR(IF(ISTEXT(MH$5)=FALSE,(INDEX(OSIT!$1:$1048576,MATCH(Ositran!$B48,OSIT!$A:$A,0),MATCH(Ositran!MH$5,OSIT!$1:$1,0))),SUM(LV48:MG48)),"")</f>
        <v/>
      </c>
      <c r="MI48" s="144" t="str">
        <f>+IFERROR(IF(ISTEXT(MI$5)=FALSE,(INDEX(OSIT!$1:$1048576,MATCH(Ositran!$B48,OSIT!$A:$A,0),MATCH(Ositran!MI$5,OSIT!$1:$1,0))),SUM(LW48:MH48)),"")</f>
        <v/>
      </c>
      <c r="MJ48" s="144" t="str">
        <f>+IFERROR(IF(ISTEXT(MJ$5)=FALSE,(INDEX(OSIT!$1:$1048576,MATCH(Ositran!$B48,OSIT!$A:$A,0),MATCH(Ositran!MJ$5,OSIT!$1:$1,0))),SUM(LX48:MI48)),"")</f>
        <v/>
      </c>
      <c r="MK48" s="144" t="str">
        <f>+IFERROR(IF(ISTEXT(MK$5)=FALSE,(INDEX(OSIT!$1:$1048576,MATCH(Ositran!$B48,OSIT!$A:$A,0),MATCH(Ositran!MK$5,OSIT!$1:$1,0))),SUM(LY48:MJ48)),"")</f>
        <v/>
      </c>
      <c r="ML48" s="144" t="str">
        <f>+IFERROR(IF(ISTEXT(ML$5)=FALSE,(INDEX(OSIT!$1:$1048576,MATCH(Ositran!$B48,OSIT!$A:$A,0),MATCH(Ositran!ML$5,OSIT!$1:$1,0))),SUM(LZ48:MK48)),"")</f>
        <v/>
      </c>
      <c r="MM48" s="144" t="str">
        <f>+IFERROR(IF(ISTEXT(MM$5)=FALSE,(INDEX(OSIT!$1:$1048576,MATCH(Ositran!$B48,OSIT!$A:$A,0),MATCH(Ositran!MM$5,OSIT!$1:$1,0))),SUM(MA48:ML48)),"")</f>
        <v/>
      </c>
      <c r="MN48" s="144" t="str">
        <f>+IFERROR(IF(ISTEXT(MN$5)=FALSE,(INDEX(OSIT!$1:$1048576,MATCH(Ositran!$B48,OSIT!$A:$A,0),MATCH(Ositran!MN$5,OSIT!$1:$1,0))),SUM(MB48:MM48)),"")</f>
        <v/>
      </c>
      <c r="MO48" s="144" t="str">
        <f>+IFERROR(IF(ISTEXT(MO$5)=FALSE,(INDEX(OSIT!$1:$1048576,MATCH(Ositran!$B48,OSIT!$A:$A,0),MATCH(Ositran!MO$5,OSIT!$1:$1,0))),SUM(MC48:MN48)),"")</f>
        <v/>
      </c>
      <c r="MP48" s="141">
        <f>+IFERROR(IF(ISTEXT(MP$5)=FALSE,(INDEX(OSIT!$1:$1048576,MATCH(Ositran!$B48,OSIT!$A:$A,0),MATCH(Ositran!MP$5,OSIT!$1:$1,0))),SUM(MD48:MO48)),"")</f>
        <v>0</v>
      </c>
    </row>
    <row r="49" spans="2:354">
      <c r="B49" s="9" t="s">
        <v>135</v>
      </c>
      <c r="C49" s="284" t="s">
        <v>136</v>
      </c>
      <c r="D49" s="144"/>
      <c r="E49" s="144"/>
      <c r="F49" s="144"/>
      <c r="G49" s="144"/>
      <c r="H49" s="144"/>
      <c r="I49" s="144"/>
      <c r="J49" s="144"/>
      <c r="K49" s="144"/>
      <c r="L49" s="144"/>
      <c r="M49" s="144"/>
      <c r="N49" s="144"/>
      <c r="O49" s="144"/>
      <c r="P49" s="141"/>
      <c r="Q49" s="144"/>
      <c r="R49" s="144"/>
      <c r="S49" s="144"/>
      <c r="T49" s="144"/>
      <c r="U49" s="144"/>
      <c r="V49" s="144"/>
      <c r="W49" s="144"/>
      <c r="X49" s="144"/>
      <c r="Y49" s="144"/>
      <c r="Z49" s="144"/>
      <c r="AA49" s="144"/>
      <c r="AB49" s="144"/>
      <c r="AC49" s="141"/>
      <c r="AD49" s="144"/>
      <c r="AE49" s="144"/>
      <c r="AF49" s="144"/>
      <c r="AG49" s="144"/>
      <c r="AH49" s="144"/>
      <c r="AI49" s="144"/>
      <c r="AJ49" s="144"/>
      <c r="AK49" s="144"/>
      <c r="AL49" s="144"/>
      <c r="AM49" s="144"/>
      <c r="AN49" s="144"/>
      <c r="AO49" s="144"/>
      <c r="AP49" s="141"/>
      <c r="AQ49" s="144"/>
      <c r="AR49" s="144"/>
      <c r="AS49" s="144"/>
      <c r="AT49" s="144"/>
      <c r="AU49" s="144"/>
      <c r="AV49" s="144"/>
      <c r="AW49" s="144"/>
      <c r="AX49" s="144"/>
      <c r="AY49" s="144"/>
      <c r="AZ49" s="144"/>
      <c r="BA49" s="144"/>
      <c r="BB49" s="144"/>
      <c r="BC49" s="141"/>
      <c r="BD49" s="144"/>
      <c r="BE49" s="144"/>
      <c r="BF49" s="144"/>
      <c r="BG49" s="144"/>
      <c r="BH49" s="144"/>
      <c r="BI49" s="144"/>
      <c r="BJ49" s="144"/>
      <c r="BK49" s="144"/>
      <c r="BL49" s="144"/>
      <c r="BM49" s="144"/>
      <c r="BN49" s="144"/>
      <c r="BO49" s="144"/>
      <c r="BP49" s="141"/>
      <c r="BQ49" s="144"/>
      <c r="BR49" s="144"/>
      <c r="BS49" s="144"/>
      <c r="BT49" s="144"/>
      <c r="BU49" s="144"/>
      <c r="BV49" s="144"/>
      <c r="BW49" s="144"/>
      <c r="BX49" s="144"/>
      <c r="BY49" s="144"/>
      <c r="BZ49" s="144"/>
      <c r="CA49" s="144"/>
      <c r="CB49" s="144"/>
      <c r="CC49" s="141"/>
      <c r="CD49" s="144"/>
      <c r="CE49" s="144"/>
      <c r="CF49" s="144"/>
      <c r="CG49" s="144"/>
      <c r="CH49" s="144"/>
      <c r="CI49" s="144"/>
      <c r="CJ49" s="144"/>
      <c r="CK49" s="144"/>
      <c r="CL49" s="144"/>
      <c r="CM49" s="144"/>
      <c r="CN49" s="144"/>
      <c r="CO49" s="144"/>
      <c r="CP49" s="141"/>
      <c r="CQ49" s="144"/>
      <c r="CR49" s="144"/>
      <c r="CS49" s="144"/>
      <c r="CT49" s="144"/>
      <c r="CU49" s="144"/>
      <c r="CV49" s="144"/>
      <c r="CW49" s="144"/>
      <c r="CX49" s="144"/>
      <c r="CY49" s="144"/>
      <c r="CZ49" s="144"/>
      <c r="DA49" s="144"/>
      <c r="DB49" s="144"/>
      <c r="DC49" s="141"/>
      <c r="DD49" s="144"/>
      <c r="DE49" s="144"/>
      <c r="DF49" s="144"/>
      <c r="DG49" s="144"/>
      <c r="DH49" s="144"/>
      <c r="DI49" s="144"/>
      <c r="DJ49" s="144"/>
      <c r="DK49" s="144"/>
      <c r="DL49" s="144"/>
      <c r="DM49" s="144"/>
      <c r="DN49" s="144"/>
      <c r="DO49" s="144"/>
      <c r="DP49" s="141"/>
      <c r="DQ49" s="144"/>
      <c r="DR49" s="144"/>
      <c r="DS49" s="144"/>
      <c r="DT49" s="144"/>
      <c r="DU49" s="144"/>
      <c r="DV49" s="144"/>
      <c r="DW49" s="144"/>
      <c r="DX49" s="144"/>
      <c r="DY49" s="144"/>
      <c r="DZ49" s="144"/>
      <c r="EA49" s="144"/>
      <c r="EB49" s="144"/>
      <c r="EC49" s="141"/>
      <c r="ED49" s="144"/>
      <c r="EE49" s="144"/>
      <c r="EF49" s="144"/>
      <c r="EG49" s="144"/>
      <c r="EH49" s="144"/>
      <c r="EI49" s="144"/>
      <c r="EJ49" s="144"/>
      <c r="EK49" s="144"/>
      <c r="EL49" s="144"/>
      <c r="EM49" s="144"/>
      <c r="EN49" s="144"/>
      <c r="EO49" s="144"/>
      <c r="EP49" s="141"/>
      <c r="EQ49" s="144"/>
      <c r="ER49" s="144"/>
      <c r="ES49" s="144"/>
      <c r="ET49" s="144"/>
      <c r="EU49" s="144"/>
      <c r="EV49" s="144"/>
      <c r="EW49" s="144"/>
      <c r="EX49" s="144"/>
      <c r="EY49" s="144"/>
      <c r="EZ49" s="144"/>
      <c r="FA49" s="144"/>
      <c r="FB49" s="144"/>
      <c r="FC49" s="141"/>
      <c r="FD49" s="144"/>
      <c r="FE49" s="144"/>
      <c r="FF49" s="144"/>
      <c r="FG49" s="144"/>
      <c r="FH49" s="144"/>
      <c r="FI49" s="144"/>
      <c r="FJ49" s="144"/>
      <c r="FK49" s="144"/>
      <c r="FL49" s="144"/>
      <c r="FM49" s="144"/>
      <c r="FN49" s="144"/>
      <c r="FO49" s="144"/>
      <c r="FP49" s="141"/>
      <c r="FQ49" s="144"/>
      <c r="FR49" s="144"/>
      <c r="FS49" s="144"/>
      <c r="FT49" s="144"/>
      <c r="FU49" s="144"/>
      <c r="FV49" s="144"/>
      <c r="FW49" s="144"/>
      <c r="FX49" s="144"/>
      <c r="FY49" s="144"/>
      <c r="FZ49" s="144">
        <v>15</v>
      </c>
      <c r="GA49" s="144">
        <v>17</v>
      </c>
      <c r="GB49" s="144">
        <v>16</v>
      </c>
      <c r="GC49" s="141"/>
      <c r="GD49" s="144">
        <v>18</v>
      </c>
      <c r="GE49" s="144">
        <v>15</v>
      </c>
      <c r="GF49" s="144">
        <v>12</v>
      </c>
      <c r="GG49" s="144">
        <v>5</v>
      </c>
      <c r="GH49" s="144">
        <v>12</v>
      </c>
      <c r="GI49" s="144">
        <v>18</v>
      </c>
      <c r="GJ49" s="144">
        <v>7</v>
      </c>
      <c r="GK49" s="144">
        <v>18</v>
      </c>
      <c r="GL49" s="144">
        <v>7</v>
      </c>
      <c r="GM49" s="144">
        <v>4</v>
      </c>
      <c r="GN49" s="144">
        <v>8</v>
      </c>
      <c r="GO49" s="144">
        <v>9</v>
      </c>
      <c r="GP49" s="141"/>
      <c r="GQ49" s="144">
        <v>6</v>
      </c>
      <c r="GR49" s="144">
        <v>10</v>
      </c>
      <c r="GS49" s="144">
        <v>10</v>
      </c>
      <c r="GT49" s="144">
        <v>8</v>
      </c>
      <c r="GU49" s="144">
        <v>6</v>
      </c>
      <c r="GV49" s="144">
        <v>7</v>
      </c>
      <c r="GW49" s="144">
        <v>5</v>
      </c>
      <c r="GX49" s="144">
        <v>9</v>
      </c>
      <c r="GY49" s="144">
        <v>5</v>
      </c>
      <c r="GZ49" s="144">
        <v>8</v>
      </c>
      <c r="HA49" s="144">
        <v>10</v>
      </c>
      <c r="HB49" s="144">
        <v>11</v>
      </c>
      <c r="HC49" s="141"/>
      <c r="HD49" s="144">
        <v>7</v>
      </c>
      <c r="HE49" s="144">
        <v>10</v>
      </c>
      <c r="HF49" s="144">
        <v>14</v>
      </c>
      <c r="HG49" s="144">
        <v>5</v>
      </c>
      <c r="HH49" s="144">
        <v>7</v>
      </c>
      <c r="HI49" s="144">
        <v>6</v>
      </c>
      <c r="HJ49" s="144">
        <v>4</v>
      </c>
      <c r="HK49" s="144">
        <v>6</v>
      </c>
      <c r="HL49" s="144">
        <v>5</v>
      </c>
      <c r="HM49" s="144">
        <v>12</v>
      </c>
      <c r="HN49" s="144">
        <v>16</v>
      </c>
      <c r="HO49" s="144">
        <v>15</v>
      </c>
      <c r="HP49" s="141"/>
      <c r="HQ49" s="144">
        <v>5</v>
      </c>
      <c r="HR49" s="144">
        <v>11</v>
      </c>
      <c r="HS49" s="144">
        <v>23</v>
      </c>
      <c r="HT49" s="144">
        <v>13</v>
      </c>
      <c r="HU49" s="144">
        <v>24</v>
      </c>
      <c r="HV49" s="144">
        <v>22</v>
      </c>
      <c r="HW49" s="144">
        <v>16</v>
      </c>
      <c r="HX49" s="144">
        <v>11</v>
      </c>
      <c r="HY49" s="144">
        <v>20</v>
      </c>
      <c r="HZ49" s="144">
        <v>8</v>
      </c>
      <c r="IA49" s="144">
        <v>24</v>
      </c>
      <c r="IB49" s="144">
        <v>23</v>
      </c>
      <c r="IC49" s="141"/>
      <c r="ID49" s="144">
        <v>15</v>
      </c>
      <c r="IE49" s="144">
        <v>17</v>
      </c>
      <c r="IF49" s="144">
        <v>20</v>
      </c>
      <c r="IG49" s="144">
        <v>14</v>
      </c>
      <c r="IH49" s="144">
        <v>14</v>
      </c>
      <c r="II49" s="144">
        <v>18</v>
      </c>
      <c r="IJ49" s="144">
        <v>21</v>
      </c>
      <c r="IK49" s="144">
        <v>21</v>
      </c>
      <c r="IL49" s="144">
        <v>53</v>
      </c>
      <c r="IM49" s="144">
        <v>76</v>
      </c>
      <c r="IN49" s="144">
        <v>49</v>
      </c>
      <c r="IO49" s="144">
        <v>76</v>
      </c>
      <c r="IP49" s="141"/>
      <c r="IQ49" s="144">
        <f>+IFERROR(IF(ISTEXT(IQ$5)=FALSE,(INDEX(OSIT!$1:$1048576,MATCH(Ositran!$B49,OSIT!$A:$A,0),MATCH(Ositran!IQ$5,OSIT!$1:$1,0))),SUM(IJ49:IP49)),"")</f>
        <v>79</v>
      </c>
      <c r="IR49" s="144">
        <f>+IFERROR(IF(ISTEXT(IR$5)=FALSE,(INDEX(OSIT!$1:$1048576,MATCH(Ositran!$B49,OSIT!$A:$A,0),MATCH(Ositran!IR$5,OSIT!$1:$1,0))),SUM(IK49:IQ49)),"")</f>
        <v>38</v>
      </c>
      <c r="IS49" s="144">
        <f>+IFERROR(IF(ISTEXT(IS$5)=FALSE,(INDEX(OSIT!$1:$1048576,MATCH(Ositran!$B49,OSIT!$A:$A,0),MATCH(Ositran!IS$5,OSIT!$1:$1,0))),SUM(IL49:IR49)),"")</f>
        <v>65</v>
      </c>
      <c r="IT49" s="144">
        <f>+IFERROR(IF(ISTEXT(IT$5)=FALSE,(INDEX(OSIT!$1:$1048576,MATCH(Ositran!$B49,OSIT!$A:$A,0),MATCH(Ositran!IT$5,OSIT!$1:$1,0))),SUM(IM49:IS49)),"")</f>
        <v>59</v>
      </c>
      <c r="IU49" s="144">
        <f>+IFERROR(IF(ISTEXT(IU$5)=FALSE,(INDEX(OSIT!$1:$1048576,MATCH(Ositran!$B49,OSIT!$A:$A,0),MATCH(Ositran!IU$5,OSIT!$1:$1,0))),SUM(IN49:IT49)),"")</f>
        <v>74</v>
      </c>
      <c r="IV49" s="144">
        <f>+IFERROR(IF(ISTEXT(IV$5)=FALSE,(INDEX(OSIT!$1:$1048576,MATCH(Ositran!$B49,OSIT!$A:$A,0),MATCH(Ositran!IV$5,OSIT!$1:$1,0))),SUM(IO49:IU49)),"")</f>
        <v>80</v>
      </c>
      <c r="IW49" s="144">
        <f>+IFERROR(IF(ISTEXT(IW$5)=FALSE,(INDEX(OSIT!$1:$1048576,MATCH(Ositran!$B49,OSIT!$A:$A,0),MATCH(Ositran!IW$5,OSIT!$1:$1,0))),SUM(IP49:IV49)),"")</f>
        <v>59</v>
      </c>
      <c r="IX49" s="144">
        <f>+IFERROR(IF(ISTEXT(IX$5)=FALSE,(INDEX(OSIT!$1:$1048576,MATCH(Ositran!$B49,OSIT!$A:$A,0),MATCH(Ositran!IX$5,OSIT!$1:$1,0))),SUM(IP49:IW49)),"")</f>
        <v>65</v>
      </c>
      <c r="IY49" s="144">
        <f>+IFERROR(IF(ISTEXT(IY$5)=FALSE,(INDEX(OSIT!$1:$1048576,MATCH(Ositran!$B49,OSIT!$A:$A,0),MATCH(Ositran!IY$5,OSIT!$1:$1,0))),SUM(IP49:IX49)),"")</f>
        <v>47</v>
      </c>
      <c r="IZ49" s="144">
        <f>+IFERROR(IF(ISTEXT(IZ$5)=FALSE,(INDEX(OSIT!$1:$1048576,MATCH(Ositran!$B49,OSIT!$A:$A,0),MATCH(Ositran!IZ$5,OSIT!$1:$1,0))),SUM(IP49:IY49)),"")</f>
        <v>77</v>
      </c>
      <c r="JA49" s="144">
        <f>+IFERROR(IF(ISTEXT(JA$5)=FALSE,(INDEX(OSIT!$1:$1048576,MATCH(Ositran!$B49,OSIT!$A:$A,0),MATCH(Ositran!JA$5,OSIT!$1:$1,0))),SUM(IP49:IZ49)),"")</f>
        <v>97</v>
      </c>
      <c r="JB49" s="144">
        <f>+IFERROR(IF(ISTEXT(JB$5)=FALSE,(INDEX(OSIT!$1:$1048576,MATCH(Ositran!$B49,OSIT!$A:$A,0),MATCH(Ositran!JB$5,OSIT!$1:$1,0))),SUM(IP49:JA49)),"")</f>
        <v>61</v>
      </c>
      <c r="JC49" s="141">
        <f>+IFERROR(IF(ISTEXT(JC$5)=FALSE,(INDEX(OSIT!$1:$1048576,MATCH(Ositran!$B49,OSIT!$A:$A,0),MATCH(Ositran!JC$5,OSIT!$1:$1,0))),SUM(IQ49:JB49)),"")</f>
        <v>801</v>
      </c>
      <c r="JD49" s="144">
        <f>+IFERROR(IF(ISTEXT(JD$5)=FALSE,(INDEX(OSIT!$1:$1048576,MATCH(Ositran!$B49,OSIT!$A:$A,0),MATCH(Ositran!JD$5,OSIT!$1:$1,0))),SUM(IR49:JC49)),"")</f>
        <v>58</v>
      </c>
      <c r="JE49" s="144">
        <f>+IFERROR(IF(ISTEXT(JE$5)=FALSE,(INDEX(OSIT!$1:$1048576,MATCH(Ositran!$B49,OSIT!$A:$A,0),MATCH(Ositran!JE$5,OSIT!$1:$1,0))),SUM(IS49:JD49)),"")</f>
        <v>67</v>
      </c>
      <c r="JF49" s="144">
        <f>+IFERROR(IF(ISTEXT(JF$5)=FALSE,(INDEX(OSIT!$1:$1048576,MATCH(Ositran!$B49,OSIT!$A:$A,0),MATCH(Ositran!JF$5,OSIT!$1:$1,0))),SUM(IT49:JE49)),"")</f>
        <v>39</v>
      </c>
      <c r="JG49" s="144">
        <f>+IFERROR(IF(ISTEXT(JG$5)=FALSE,(INDEX(OSIT!$1:$1048576,MATCH(Ositran!$B49,OSIT!$A:$A,0),MATCH(Ositran!JG$5,OSIT!$1:$1,0))),SUM(IU49:JF49)),"")</f>
        <v>9</v>
      </c>
      <c r="JH49" s="144">
        <f>+IFERROR(IF(ISTEXT(JH$5)=FALSE,(INDEX(OSIT!$1:$1048576,MATCH(Ositran!$B49,OSIT!$A:$A,0),MATCH(Ositran!JH$5,OSIT!$1:$1,0))),SUM(IV49:JG49)),"")</f>
        <v>8</v>
      </c>
      <c r="JI49" s="144">
        <f>+IFERROR(IF(ISTEXT(JI$5)=FALSE,(INDEX(OSIT!$1:$1048576,MATCH(Ositran!$B49,OSIT!$A:$A,0),MATCH(Ositran!JI$5,OSIT!$1:$1,0))),SUM(IW49:JH49)),"")</f>
        <v>14</v>
      </c>
      <c r="JJ49" s="144">
        <f>+IFERROR(IF(ISTEXT(JJ$5)=FALSE,(INDEX(OSIT!$1:$1048576,MATCH(Ositran!$B49,OSIT!$A:$A,0),MATCH(Ositran!JJ$5,OSIT!$1:$1,0))),SUM(IX49:JI49)),"")</f>
        <v>15</v>
      </c>
      <c r="JK49" s="144">
        <f>+IFERROR(IF(ISTEXT(JK$5)=FALSE,(INDEX(OSIT!$1:$1048576,MATCH(Ositran!$B49,OSIT!$A:$A,0),MATCH(Ositran!JK$5,OSIT!$1:$1,0))),SUM(IY49:JJ49)),"")</f>
        <v>24</v>
      </c>
      <c r="JL49" s="144">
        <f>+IFERROR(IF(ISTEXT(JL$5)=FALSE,(INDEX(OSIT!$1:$1048576,MATCH(Ositran!$B49,OSIT!$A:$A,0),MATCH(Ositran!JL$5,OSIT!$1:$1,0))),SUM(IZ49:JK49)),"")</f>
        <v>29</v>
      </c>
      <c r="JM49" s="144">
        <f>+IFERROR(IF(ISTEXT(JM$5)=FALSE,(INDEX(OSIT!$1:$1048576,MATCH(Ositran!$B49,OSIT!$A:$A,0),MATCH(Ositran!JM$5,OSIT!$1:$1,0))),SUM(JA49:JL49)),"")</f>
        <v>23</v>
      </c>
      <c r="JN49" s="144">
        <f>+IFERROR(IF(ISTEXT(JN$5)=FALSE,(INDEX(OSIT!$1:$1048576,MATCH(Ositran!$B49,OSIT!$A:$A,0),MATCH(Ositran!JN$5,OSIT!$1:$1,0))),SUM(JB49:JM49)),"")</f>
        <v>18</v>
      </c>
      <c r="JO49" s="144">
        <f>+IFERROR(IF(ISTEXT(JO$5)=FALSE,(INDEX(OSIT!$1:$1048576,MATCH(Ositran!$B49,OSIT!$A:$A,0),MATCH(Ositran!JO$5,OSIT!$1:$1,0))),SUM(JC49:JN49)),"")</f>
        <v>30</v>
      </c>
      <c r="JP49" s="141">
        <f>+IFERROR(IF(ISTEXT(JP$5)=FALSE,(INDEX(OSIT!$1:$1048576,MATCH(Ositran!$B49,OSIT!$A:$A,0),MATCH(Ositran!JP$5,OSIT!$1:$1,0))),SUM(JD49:JO49)),"")</f>
        <v>334</v>
      </c>
      <c r="JQ49" s="144">
        <f>+IFERROR(IF(ISTEXT(JQ$5)=FALSE,(INDEX(OSIT!$1:$1048576,MATCH(Ositran!$B49,OSIT!$A:$A,0),MATCH(Ositran!JQ$5,OSIT!$1:$1,0))),SUM(JE49:JP49)),"")</f>
        <v>31</v>
      </c>
      <c r="JR49" s="144">
        <f>+IFERROR(IF(ISTEXT(JR$5)=FALSE,(INDEX(OSIT!$1:$1048576,MATCH(Ositran!$B49,OSIT!$A:$A,0),MATCH(Ositran!JR$5,OSIT!$1:$1,0))),SUM(JF49:JQ49)),"")</f>
        <v>23</v>
      </c>
      <c r="JS49" s="144">
        <f>+IFERROR(IF(ISTEXT(JS$5)=FALSE,(INDEX(OSIT!$1:$1048576,MATCH(Ositran!$B49,OSIT!$A:$A,0),MATCH(Ositran!JS$5,OSIT!$1:$1,0))),SUM(JG49:JR49)),"")</f>
        <v>24</v>
      </c>
      <c r="JT49" s="144">
        <f>+IFERROR(IF(ISTEXT(JT$5)=FALSE,(INDEX(OSIT!$1:$1048576,MATCH(Ositran!$B49,OSIT!$A:$A,0),MATCH(Ositran!JT$5,OSIT!$1:$1,0))),SUM(JH49:JS49)),"")</f>
        <v>18</v>
      </c>
      <c r="JU49" s="144">
        <f>+IFERROR(IF(ISTEXT(JU$5)=FALSE,(INDEX(OSIT!$1:$1048576,MATCH(Ositran!$B49,OSIT!$A:$A,0),MATCH(Ositran!JU$5,OSIT!$1:$1,0))),SUM(JI49:JT49)),"")</f>
        <v>27</v>
      </c>
      <c r="JV49" s="144">
        <f>+IFERROR(IF(ISTEXT(JV$5)=FALSE,(INDEX(OSIT!$1:$1048576,MATCH(Ositran!$B49,OSIT!$A:$A,0),MATCH(Ositran!JV$5,OSIT!$1:$1,0))),SUM(JJ49:JU49)),"")</f>
        <v>37</v>
      </c>
      <c r="JW49" s="144">
        <f>+IFERROR(IF(ISTEXT(JW$5)=FALSE,(INDEX(OSIT!$1:$1048576,MATCH(Ositran!$B49,OSIT!$A:$A,0),MATCH(Ositran!JW$5,OSIT!$1:$1,0))),SUM(JK49:JV49)),"")</f>
        <v>26</v>
      </c>
      <c r="JX49" s="144">
        <f>+IFERROR(IF(ISTEXT(JX$5)=FALSE,(INDEX(OSIT!$1:$1048576,MATCH(Ositran!$B49,OSIT!$A:$A,0),MATCH(Ositran!JX$5,OSIT!$1:$1,0))),SUM(JL49:JW49)),"")</f>
        <v>42</v>
      </c>
      <c r="JY49" s="144">
        <f>+IFERROR(IF(ISTEXT(JY$5)=FALSE,(INDEX(OSIT!$1:$1048576,MATCH(Ositran!$B49,OSIT!$A:$A,0),MATCH(Ositran!JY$5,OSIT!$1:$1,0))),SUM(JM49:JX49)),"")</f>
        <v>27</v>
      </c>
      <c r="JZ49" s="144">
        <f>+IFERROR(IF(ISTEXT(JZ$5)=FALSE,(INDEX(OSIT!$1:$1048576,MATCH(Ositran!$B49,OSIT!$A:$A,0),MATCH(Ositran!JZ$5,OSIT!$1:$1,0))),SUM(JN49:JY49)),"")</f>
        <v>51</v>
      </c>
      <c r="KA49" s="144">
        <f>+IFERROR(IF(ISTEXT(KA$5)=FALSE,(INDEX(OSIT!$1:$1048576,MATCH(Ositran!$B49,OSIT!$A:$A,0),MATCH(Ositran!KA$5,OSIT!$1:$1,0))),SUM(JO49:JZ49)),"")</f>
        <v>34</v>
      </c>
      <c r="KB49" s="144">
        <f>+IFERROR(IF(ISTEXT(KB$5)=FALSE,(INDEX(OSIT!$1:$1048576,MATCH(Ositran!$B49,OSIT!$A:$A,0),MATCH(Ositran!KB$5,OSIT!$1:$1,0))),SUM(JP49:KA49)),"")</f>
        <v>59</v>
      </c>
      <c r="KC49" s="141">
        <f>+IFERROR(IF(ISTEXT(KC$5)=FALSE,(INDEX(OSIT!$1:$1048576,MATCH(Ositran!$B49,OSIT!$A:$A,0),MATCH(Ositran!KC$5,OSIT!$1:$1,0))),SUM(JQ49:KB49)),"")</f>
        <v>399</v>
      </c>
      <c r="KD49" s="144">
        <f>+IFERROR(IF(ISTEXT(KD$5)=FALSE,(INDEX(OSIT!$1:$1048576,MATCH(Ositran!$B49,OSIT!$A:$A,0),MATCH(Ositran!KD$5,OSIT!$1:$1,0))),SUM(JR49:KC49)),"")</f>
        <v>37</v>
      </c>
      <c r="KE49" s="144">
        <f>+IFERROR(IF(ISTEXT(KE$5)=FALSE,(INDEX(OSIT!$1:$1048576,MATCH(Ositran!$B49,OSIT!$A:$A,0),MATCH(Ositran!KE$5,OSIT!$1:$1,0))),SUM(JS49:KD49)),"")</f>
        <v>28</v>
      </c>
      <c r="KF49" s="144">
        <f>+IFERROR(IF(ISTEXT(KF$5)=FALSE,(INDEX(OSIT!$1:$1048576,MATCH(Ositran!$B49,OSIT!$A:$A,0),MATCH(Ositran!KF$5,OSIT!$1:$1,0))),SUM(JT49:KE49)),"")</f>
        <v>42</v>
      </c>
      <c r="KG49" s="144">
        <f>+IFERROR(IF(ISTEXT(KG$5)=FALSE,(INDEX(OSIT!$1:$1048576,MATCH(Ositran!$B49,OSIT!$A:$A,0),MATCH(Ositran!KG$5,OSIT!$1:$1,0))),SUM(JU49:KF49)),"")</f>
        <v>70</v>
      </c>
      <c r="KH49" s="144">
        <f>+IFERROR(IF(ISTEXT(KH$5)=FALSE,(INDEX(OSIT!$1:$1048576,MATCH(Ositran!$B49,OSIT!$A:$A,0),MATCH(Ositran!KH$5,OSIT!$1:$1,0))),SUM(JV49:KG49)),"")</f>
        <v>61</v>
      </c>
      <c r="KI49" s="144">
        <f>+IFERROR(IF(ISTEXT(KI$5)=FALSE,(INDEX(OSIT!$1:$1048576,MATCH(Ositran!$B49,OSIT!$A:$A,0),MATCH(Ositran!KI$5,OSIT!$1:$1,0))),SUM(JW49:KH49)),"")</f>
        <v>51</v>
      </c>
      <c r="KJ49" s="144">
        <f>+IFERROR(IF(ISTEXT(KJ$5)=FALSE,(INDEX(OSIT!$1:$1048576,MATCH(Ositran!$B49,OSIT!$A:$A,0),MATCH(Ositran!KJ$5,OSIT!$1:$1,0))),SUM(JX49:KI49)),"")</f>
        <v>40</v>
      </c>
      <c r="KK49" s="144">
        <f>+IFERROR(IF(ISTEXT(KK$5)=FALSE,(INDEX(OSIT!$1:$1048576,MATCH(Ositran!$B49,OSIT!$A:$A,0),MATCH(Ositran!KK$5,OSIT!$1:$1,0))),SUM(JY49:KJ49)),"")</f>
        <v>58</v>
      </c>
      <c r="KL49" s="144">
        <f>+IFERROR(IF(ISTEXT(KL$5)=FALSE,(INDEX(OSIT!$1:$1048576,MATCH(Ositran!$B49,OSIT!$A:$A,0),MATCH(Ositran!KL$5,OSIT!$1:$1,0))),SUM(JZ49:KK49)),"")</f>
        <v>67</v>
      </c>
      <c r="KM49" s="144">
        <f>+IFERROR(IF(ISTEXT(KM$5)=FALSE,(INDEX(OSIT!$1:$1048576,MATCH(Ositran!$B49,OSIT!$A:$A,0),MATCH(Ositran!KM$5,OSIT!$1:$1,0))),SUM(KA49:KL49)),"")</f>
        <v>54</v>
      </c>
      <c r="KN49" s="144">
        <f>+IFERROR(IF(ISTEXT(KN$5)=FALSE,(INDEX(OSIT!$1:$1048576,MATCH(Ositran!$B49,OSIT!$A:$A,0),MATCH(Ositran!KN$5,OSIT!$1:$1,0))),SUM(KB49:KM49)),"")</f>
        <v>46</v>
      </c>
      <c r="KO49" s="144">
        <f>+IFERROR(IF(ISTEXT(KO$5)=FALSE,(INDEX(OSIT!$1:$1048576,MATCH(Ositran!$B49,OSIT!$A:$A,0),MATCH(Ositran!KO$5,OSIT!$1:$1,0))),SUM(KC49:KN49)),"")</f>
        <v>49</v>
      </c>
      <c r="KP49" s="141">
        <f>+IFERROR(IF(ISTEXT(KP$5)=FALSE,(INDEX(OSIT!$1:$1048576,MATCH(Ositran!$B49,OSIT!$A:$A,0),MATCH(Ositran!KP$5,OSIT!$1:$1,0))),SUM(KD49:KO49)),"")</f>
        <v>603</v>
      </c>
      <c r="KQ49" s="144">
        <f>+IFERROR(IF(ISTEXT(KQ$5)=FALSE,(INDEX(OSIT!$1:$1048576,MATCH(Ositran!$B49,OSIT!$A:$A,0),MATCH(Ositran!KQ$5,OSIT!$1:$1,0))),SUM(KE49:KP49)),"")</f>
        <v>108</v>
      </c>
      <c r="KR49" s="144">
        <f>+IFERROR(IF(ISTEXT(KR$5)=FALSE,(INDEX(OSIT!$1:$1048576,MATCH(Ositran!$B49,OSIT!$A:$A,0),MATCH(Ositran!KR$5,OSIT!$1:$1,0))),SUM(KF49:KQ49)),"")</f>
        <v>59</v>
      </c>
      <c r="KS49" s="144">
        <f>+IFERROR(IF(ISTEXT(KS$5)=FALSE,(INDEX(OSIT!$1:$1048576,MATCH(Ositran!$B49,OSIT!$A:$A,0),MATCH(Ositran!KS$5,OSIT!$1:$1,0))),SUM(KG49:KR49)),"")</f>
        <v>65</v>
      </c>
      <c r="KT49" s="144">
        <f>+IFERROR(IF(ISTEXT(KT$5)=FALSE,(INDEX(OSIT!$1:$1048576,MATCH(Ositran!$B49,OSIT!$A:$A,0),MATCH(Ositran!KT$5,OSIT!$1:$1,0))),SUM(KH49:KS49)),"")</f>
        <v>44</v>
      </c>
      <c r="KU49" s="144">
        <f>+IFERROR(IF(ISTEXT(KU$5)=FALSE,(INDEX(OSIT!$1:$1048576,MATCH(Ositran!$B49,OSIT!$A:$A,0),MATCH(Ositran!KU$5,OSIT!$1:$1,0))),SUM(KI49:KT49)),"")</f>
        <v>49</v>
      </c>
      <c r="KV49" s="144">
        <f>+IFERROR(IF(ISTEXT(KV$5)=FALSE,(INDEX(OSIT!$1:$1048576,MATCH(Ositran!$B49,OSIT!$A:$A,0),MATCH(Ositran!KV$5,OSIT!$1:$1,0))),SUM(KJ49:KU49)),"")</f>
        <v>60</v>
      </c>
      <c r="KW49" s="144">
        <f>+IFERROR(IF(ISTEXT(KW$5)=FALSE,(INDEX(OSIT!$1:$1048576,MATCH(Ositran!$B49,OSIT!$A:$A,0),MATCH(Ositran!KW$5,OSIT!$1:$1,0))),SUM(KK49:KV49)),"")</f>
        <v>78</v>
      </c>
      <c r="KX49" s="144">
        <f>+IFERROR(IF(ISTEXT(KX$5)=FALSE,(INDEX(OSIT!$1:$1048576,MATCH(Ositran!$B49,OSIT!$A:$A,0),MATCH(Ositran!KX$5,OSIT!$1:$1,0))),SUM(KL49:KW49)),"")</f>
        <v>60</v>
      </c>
      <c r="KY49" s="144">
        <f>+IFERROR(IF(ISTEXT(KY$5)=FALSE,(INDEX(OSIT!$1:$1048576,MATCH(Ositran!$B49,OSIT!$A:$A,0),MATCH(Ositran!KY$5,OSIT!$1:$1,0))),SUM(KM49:KX49)),"")</f>
        <v>52</v>
      </c>
      <c r="KZ49" s="144">
        <f>+IFERROR(IF(ISTEXT(KZ$5)=FALSE,(INDEX(OSIT!$1:$1048576,MATCH(Ositran!$B49,OSIT!$A:$A,0),MATCH(Ositran!KZ$5,OSIT!$1:$1,0))),SUM(KN49:KY49)),"")</f>
        <v>64</v>
      </c>
      <c r="LA49" s="144">
        <f>+IFERROR(IF(ISTEXT(LA$5)=FALSE,(INDEX(OSIT!$1:$1048576,MATCH(Ositran!$B49,OSIT!$A:$A,0),MATCH(Ositran!LA$5,OSIT!$1:$1,0))),SUM(KO49:KZ49)),"")</f>
        <v>57</v>
      </c>
      <c r="LB49" s="144">
        <f>+IFERROR(IF(ISTEXT(LB$5)=FALSE,(INDEX(OSIT!$1:$1048576,MATCH(Ositran!$B49,OSIT!$A:$A,0),MATCH(Ositran!LB$5,OSIT!$1:$1,0))),SUM(KP49:LA49)),"")</f>
        <v>77</v>
      </c>
      <c r="LC49" s="141">
        <f>+IFERROR(IF(ISTEXT(LC$5)=FALSE,(INDEX(OSIT!$1:$1048576,MATCH(Ositran!$B49,OSIT!$A:$A,0),MATCH(Ositran!LC$5,OSIT!$1:$1,0))),SUM(KQ49:LB49)),"")</f>
        <v>773</v>
      </c>
      <c r="LD49" s="144">
        <f>+IFERROR(IF(ISTEXT(LD$5)=FALSE,(INDEX(OSIT!$1:$1048576,MATCH(Ositran!$B49,OSIT!$A:$A,0),MATCH(Ositran!LD$5,OSIT!$1:$1,0))),SUM(KR49:LC49)),"")</f>
        <v>100</v>
      </c>
      <c r="LE49" s="144">
        <f>+IFERROR(IF(ISTEXT(LE$5)=FALSE,(INDEX(OSIT!$1:$1048576,MATCH(Ositran!$B49,OSIT!$A:$A,0),MATCH(Ositran!LE$5,OSIT!$1:$1,0))),SUM(KS49:LD49)),"")</f>
        <v>59</v>
      </c>
      <c r="LF49" s="144">
        <f>+IFERROR(IF(ISTEXT(LF$5)=FALSE,(INDEX(OSIT!$1:$1048576,MATCH(Ositran!$B49,OSIT!$A:$A,0),MATCH(Ositran!LF$5,OSIT!$1:$1,0))),SUM(KT49:LE49)),"")</f>
        <v>43</v>
      </c>
      <c r="LG49" s="144">
        <f>+IFERROR(IF(ISTEXT(LG$5)=FALSE,(INDEX(OSIT!$1:$1048576,MATCH(Ositran!$B49,OSIT!$A:$A,0),MATCH(Ositran!LG$5,OSIT!$1:$1,0))),SUM(KU49:LF49)),"")</f>
        <v>46</v>
      </c>
      <c r="LH49" s="144">
        <f>+IFERROR(IF(ISTEXT(LH$5)=FALSE,(INDEX(OSIT!$1:$1048576,MATCH(Ositran!$B49,OSIT!$A:$A,0),MATCH(Ositran!LH$5,OSIT!$1:$1,0))),SUM(KV49:LG49)),"")</f>
        <v>51</v>
      </c>
      <c r="LI49" s="144">
        <f>+IFERROR(IF(ISTEXT(LI$5)=FALSE,(INDEX(OSIT!$1:$1048576,MATCH(Ositran!$B49,OSIT!$A:$A,0),MATCH(Ositran!LI$5,OSIT!$1:$1,0))),SUM(KW49:LH49)),"")</f>
        <v>44</v>
      </c>
      <c r="LJ49" s="144">
        <f>+IFERROR(IF(ISTEXT(LJ$5)=FALSE,(INDEX(OSIT!$1:$1048576,MATCH(Ositran!$B49,OSIT!$A:$A,0),MATCH(Ositran!LJ$5,OSIT!$1:$1,0))),SUM(KX49:LI49)),"")</f>
        <v>45</v>
      </c>
      <c r="LK49" s="144">
        <f>+IFERROR(IF(ISTEXT(LK$5)=FALSE,(INDEX(OSIT!$1:$1048576,MATCH(Ositran!$B49,OSIT!$A:$A,0),MATCH(Ositran!LK$5,OSIT!$1:$1,0))),SUM(KY49:LJ49)),"")</f>
        <v>47</v>
      </c>
      <c r="LL49" s="144">
        <f>+IFERROR(IF(ISTEXT(LL$5)=FALSE,(INDEX(OSIT!$1:$1048576,MATCH(Ositran!$B49,OSIT!$A:$A,0),MATCH(Ositran!LL$5,OSIT!$1:$1,0))),SUM(KZ49:LK49)),"")</f>
        <v>43</v>
      </c>
      <c r="LM49" s="144">
        <f>+IFERROR(IF(ISTEXT(LM$5)=FALSE,(INDEX(OSIT!$1:$1048576,MATCH(Ositran!$B49,OSIT!$A:$A,0),MATCH(Ositran!LM$5,OSIT!$1:$1,0))),SUM(LA49:LL49)),"")</f>
        <v>52</v>
      </c>
      <c r="LN49" s="144">
        <f>+IFERROR(IF(ISTEXT(LN$5)=FALSE,(INDEX(OSIT!$1:$1048576,MATCH(Ositran!$B49,OSIT!$A:$A,0),MATCH(Ositran!LN$5,OSIT!$1:$1,0))),SUM(LB49:LM49)),"")</f>
        <v>71</v>
      </c>
      <c r="LO49" s="144">
        <f>+IFERROR(IF(ISTEXT(LO$5)=FALSE,(INDEX(OSIT!$1:$1048576,MATCH(Ositran!$B49,OSIT!$A:$A,0),MATCH(Ositran!LO$5,OSIT!$1:$1,0))),SUM(LC49:LN49)),"")</f>
        <v>78</v>
      </c>
      <c r="LP49" s="141">
        <f>+IFERROR(IF(ISTEXT(LP$5)=FALSE,(INDEX(OSIT!$1:$1048576,MATCH(Ositran!$B49,OSIT!$A:$A,0),MATCH(Ositran!LP$5,OSIT!$1:$1,0))),SUM(LD49:LO49)),"")</f>
        <v>679</v>
      </c>
      <c r="LQ49" s="144">
        <f>+IFERROR(IF(ISTEXT(LQ$5)=FALSE,(INDEX(OSIT!$1:$1048576,MATCH(Ositran!$B49,OSIT!$A:$A,0),MATCH(Ositran!LQ$5,OSIT!$1:$1,0))),SUM(LE49:LP49)),"")</f>
        <v>37</v>
      </c>
      <c r="LR49" s="144">
        <f>+IFERROR(IF(ISTEXT(LR$5)=FALSE,(INDEX(OSIT!$1:$1048576,MATCH(Ositran!$B49,OSIT!$A:$A,0),MATCH(Ositran!LR$5,OSIT!$1:$1,0))),SUM(LF49:LQ49)),"")</f>
        <v>65</v>
      </c>
      <c r="LS49" s="144">
        <f>+IFERROR(IF(ISTEXT(LS$5)=FALSE,(INDEX(OSIT!$1:$1048576,MATCH(Ositran!$B49,OSIT!$A:$A,0),MATCH(Ositran!LS$5,OSIT!$1:$1,0))),SUM(LG49:LR49)),"")</f>
        <v>80</v>
      </c>
      <c r="LT49" s="144">
        <f>+IFERROR(IF(ISTEXT(LT$5)=FALSE,(INDEX(OSIT!$1:$1048576,MATCH(Ositran!$B49,OSIT!$A:$A,0),MATCH(Ositran!LT$5,OSIT!$1:$1,0))),SUM(LH49:LS49)),"")</f>
        <v>66</v>
      </c>
      <c r="LU49" s="144">
        <f>+IFERROR(IF(ISTEXT(LU$5)=FALSE,(INDEX(OSIT!$1:$1048576,MATCH(Ositran!$B49,OSIT!$A:$A,0),MATCH(Ositran!LU$5,OSIT!$1:$1,0))),SUM(LI49:LT49)),"")</f>
        <v>52</v>
      </c>
      <c r="LV49" s="144">
        <f>+IFERROR(IF(ISTEXT(LV$5)=FALSE,(INDEX(OSIT!$1:$1048576,MATCH(Ositran!$B49,OSIT!$A:$A,0),MATCH(Ositran!LV$5,OSIT!$1:$1,0))),SUM(LJ49:LU49)),"")</f>
        <v>30</v>
      </c>
      <c r="LW49" s="144">
        <f>+IFERROR(IF(ISTEXT(LW$5)=FALSE,(INDEX(OSIT!$1:$1048576,MATCH(Ositran!$B49,OSIT!$A:$A,0),MATCH(Ositran!LW$5,OSIT!$1:$1,0))),SUM(LK49:LV49)),"")</f>
        <v>61</v>
      </c>
      <c r="LX49" s="144">
        <f>+IFERROR(IF(ISTEXT(LX$5)=FALSE,(INDEX(OSIT!$1:$1048576,MATCH(Ositran!$B49,OSIT!$A:$A,0),MATCH(Ositran!LX$5,OSIT!$1:$1,0))),SUM(LL49:LW49)),"")</f>
        <v>45</v>
      </c>
      <c r="LY49" s="144">
        <f>+IFERROR(IF(ISTEXT(LY$5)=FALSE,(INDEX(OSIT!$1:$1048576,MATCH(Ositran!$B49,OSIT!$A:$A,0),MATCH(Ositran!LY$5,OSIT!$1:$1,0))),SUM(LM49:LX49)),"")</f>
        <v>52</v>
      </c>
      <c r="LZ49" s="144">
        <f>+IFERROR(IF(ISTEXT(LZ$5)=FALSE,(INDEX(OSIT!$1:$1048576,MATCH(Ositran!$B49,OSIT!$A:$A,0),MATCH(Ositran!LZ$5,OSIT!$1:$1,0))),SUM(LN49:LY49)),"")</f>
        <v>75</v>
      </c>
      <c r="MA49" s="144">
        <f>+IFERROR(IF(ISTEXT(MA$5)=FALSE,(INDEX(OSIT!$1:$1048576,MATCH(Ositran!$B49,OSIT!$A:$A,0),MATCH(Ositran!MA$5,OSIT!$1:$1,0))),SUM(LO49:LZ49)),"")</f>
        <v>0</v>
      </c>
      <c r="MB49" s="144">
        <f>+IFERROR(IF(ISTEXT(MB$5)=FALSE,(INDEX(OSIT!$1:$1048576,MATCH(Ositran!$B49,OSIT!$A:$A,0),MATCH(Ositran!MB$5,OSIT!$1:$1,0))),SUM(LP49:MA49)),"")</f>
        <v>0</v>
      </c>
      <c r="MC49" s="141">
        <f>+IFERROR(IF(ISTEXT(MC$5)=FALSE,(INDEX(OSIT!$1:$1048576,MATCH(Ositran!$B49,OSIT!$A:$A,0),MATCH(Ositran!MC$5,OSIT!$1:$1,0))),SUM(LQ49:MB49)),"")</f>
        <v>563</v>
      </c>
      <c r="MD49" s="144" t="str">
        <f>+IFERROR(IF(ISTEXT(MD$5)=FALSE,(INDEX(OSIT!$1:$1048576,MATCH(Ositran!$B49,OSIT!$A:$A,0),MATCH(Ositran!MD$5,OSIT!$1:$1,0))),SUM(LR49:MC49)),"")</f>
        <v/>
      </c>
      <c r="ME49" s="144" t="str">
        <f>+IFERROR(IF(ISTEXT(ME$5)=FALSE,(INDEX(OSIT!$1:$1048576,MATCH(Ositran!$B49,OSIT!$A:$A,0),MATCH(Ositran!ME$5,OSIT!$1:$1,0))),SUM(LS49:MD49)),"")</f>
        <v/>
      </c>
      <c r="MF49" s="144" t="str">
        <f>+IFERROR(IF(ISTEXT(MF$5)=FALSE,(INDEX(OSIT!$1:$1048576,MATCH(Ositran!$B49,OSIT!$A:$A,0),MATCH(Ositran!MF$5,OSIT!$1:$1,0))),SUM(LT49:ME49)),"")</f>
        <v/>
      </c>
      <c r="MG49" s="144" t="str">
        <f>+IFERROR(IF(ISTEXT(MG$5)=FALSE,(INDEX(OSIT!$1:$1048576,MATCH(Ositran!$B49,OSIT!$A:$A,0),MATCH(Ositran!MG$5,OSIT!$1:$1,0))),SUM(LU49:MF49)),"")</f>
        <v/>
      </c>
      <c r="MH49" s="144" t="str">
        <f>+IFERROR(IF(ISTEXT(MH$5)=FALSE,(INDEX(OSIT!$1:$1048576,MATCH(Ositran!$B49,OSIT!$A:$A,0),MATCH(Ositran!MH$5,OSIT!$1:$1,0))),SUM(LV49:MG49)),"")</f>
        <v/>
      </c>
      <c r="MI49" s="144" t="str">
        <f>+IFERROR(IF(ISTEXT(MI$5)=FALSE,(INDEX(OSIT!$1:$1048576,MATCH(Ositran!$B49,OSIT!$A:$A,0),MATCH(Ositran!MI$5,OSIT!$1:$1,0))),SUM(LW49:MH49)),"")</f>
        <v/>
      </c>
      <c r="MJ49" s="144" t="str">
        <f>+IFERROR(IF(ISTEXT(MJ$5)=FALSE,(INDEX(OSIT!$1:$1048576,MATCH(Ositran!$B49,OSIT!$A:$A,0),MATCH(Ositran!MJ$5,OSIT!$1:$1,0))),SUM(LX49:MI49)),"")</f>
        <v/>
      </c>
      <c r="MK49" s="144" t="str">
        <f>+IFERROR(IF(ISTEXT(MK$5)=FALSE,(INDEX(OSIT!$1:$1048576,MATCH(Ositran!$B49,OSIT!$A:$A,0),MATCH(Ositran!MK$5,OSIT!$1:$1,0))),SUM(LY49:MJ49)),"")</f>
        <v/>
      </c>
      <c r="ML49" s="144" t="str">
        <f>+IFERROR(IF(ISTEXT(ML$5)=FALSE,(INDEX(OSIT!$1:$1048576,MATCH(Ositran!$B49,OSIT!$A:$A,0),MATCH(Ositran!ML$5,OSIT!$1:$1,0))),SUM(LZ49:MK49)),"")</f>
        <v/>
      </c>
      <c r="MM49" s="144" t="str">
        <f>+IFERROR(IF(ISTEXT(MM$5)=FALSE,(INDEX(OSIT!$1:$1048576,MATCH(Ositran!$B49,OSIT!$A:$A,0),MATCH(Ositran!MM$5,OSIT!$1:$1,0))),SUM(MA49:ML49)),"")</f>
        <v/>
      </c>
      <c r="MN49" s="144" t="str">
        <f>+IFERROR(IF(ISTEXT(MN$5)=FALSE,(INDEX(OSIT!$1:$1048576,MATCH(Ositran!$B49,OSIT!$A:$A,0),MATCH(Ositran!MN$5,OSIT!$1:$1,0))),SUM(MB49:MM49)),"")</f>
        <v/>
      </c>
      <c r="MO49" s="144" t="str">
        <f>+IFERROR(IF(ISTEXT(MO$5)=FALSE,(INDEX(OSIT!$1:$1048576,MATCH(Ositran!$B49,OSIT!$A:$A,0),MATCH(Ositran!MO$5,OSIT!$1:$1,0))),SUM(MC49:MN49)),"")</f>
        <v/>
      </c>
      <c r="MP49" s="141">
        <f>+IFERROR(IF(ISTEXT(MP$5)=FALSE,(INDEX(OSIT!$1:$1048576,MATCH(Ositran!$B49,OSIT!$A:$A,0),MATCH(Ositran!MP$5,OSIT!$1:$1,0))),SUM(MD49:MO49)),"")</f>
        <v>0</v>
      </c>
    </row>
    <row r="50" spans="2:354">
      <c r="B50" s="9" t="s">
        <v>137</v>
      </c>
      <c r="C50" s="284" t="s">
        <v>138</v>
      </c>
      <c r="D50" s="144"/>
      <c r="E50" s="144"/>
      <c r="F50" s="144"/>
      <c r="G50" s="144"/>
      <c r="H50" s="144"/>
      <c r="I50" s="144"/>
      <c r="J50" s="144"/>
      <c r="K50" s="144"/>
      <c r="L50" s="144"/>
      <c r="M50" s="144"/>
      <c r="N50" s="144"/>
      <c r="O50" s="144"/>
      <c r="P50" s="141"/>
      <c r="Q50" s="144"/>
      <c r="R50" s="144"/>
      <c r="S50" s="144"/>
      <c r="T50" s="144"/>
      <c r="U50" s="144"/>
      <c r="V50" s="144"/>
      <c r="W50" s="144"/>
      <c r="X50" s="144"/>
      <c r="Y50" s="144"/>
      <c r="Z50" s="144"/>
      <c r="AA50" s="144"/>
      <c r="AB50" s="144"/>
      <c r="AC50" s="141"/>
      <c r="AD50" s="144"/>
      <c r="AE50" s="144"/>
      <c r="AF50" s="144"/>
      <c r="AG50" s="144"/>
      <c r="AH50" s="144"/>
      <c r="AI50" s="144"/>
      <c r="AJ50" s="144"/>
      <c r="AK50" s="144"/>
      <c r="AL50" s="144"/>
      <c r="AM50" s="144"/>
      <c r="AN50" s="144"/>
      <c r="AO50" s="144"/>
      <c r="AP50" s="141"/>
      <c r="AQ50" s="144"/>
      <c r="AR50" s="144"/>
      <c r="AS50" s="144"/>
      <c r="AT50" s="144"/>
      <c r="AU50" s="144"/>
      <c r="AV50" s="144"/>
      <c r="AW50" s="144"/>
      <c r="AX50" s="144"/>
      <c r="AY50" s="144"/>
      <c r="AZ50" s="144"/>
      <c r="BA50" s="144"/>
      <c r="BB50" s="144"/>
      <c r="BC50" s="141"/>
      <c r="BD50" s="144"/>
      <c r="BE50" s="144"/>
      <c r="BF50" s="144"/>
      <c r="BG50" s="144"/>
      <c r="BH50" s="144"/>
      <c r="BI50" s="144"/>
      <c r="BJ50" s="144"/>
      <c r="BK50" s="144"/>
      <c r="BL50" s="144"/>
      <c r="BM50" s="144"/>
      <c r="BN50" s="144"/>
      <c r="BO50" s="144"/>
      <c r="BP50" s="141"/>
      <c r="BQ50" s="144"/>
      <c r="BR50" s="144"/>
      <c r="BS50" s="144"/>
      <c r="BT50" s="144"/>
      <c r="BU50" s="144"/>
      <c r="BV50" s="144"/>
      <c r="BW50" s="144"/>
      <c r="BX50" s="144"/>
      <c r="BY50" s="144"/>
      <c r="BZ50" s="144"/>
      <c r="CA50" s="144"/>
      <c r="CB50" s="144"/>
      <c r="CC50" s="141"/>
      <c r="CD50" s="144"/>
      <c r="CE50" s="144"/>
      <c r="CF50" s="144"/>
      <c r="CG50" s="144"/>
      <c r="CH50" s="144"/>
      <c r="CI50" s="144"/>
      <c r="CJ50" s="144"/>
      <c r="CK50" s="144"/>
      <c r="CL50" s="144"/>
      <c r="CM50" s="144"/>
      <c r="CN50" s="144"/>
      <c r="CO50" s="144"/>
      <c r="CP50" s="141"/>
      <c r="CQ50" s="144"/>
      <c r="CR50" s="144"/>
      <c r="CS50" s="144"/>
      <c r="CT50" s="144"/>
      <c r="CU50" s="144"/>
      <c r="CV50" s="144"/>
      <c r="CW50" s="144"/>
      <c r="CX50" s="144"/>
      <c r="CY50" s="144"/>
      <c r="CZ50" s="144"/>
      <c r="DA50" s="144"/>
      <c r="DB50" s="144"/>
      <c r="DC50" s="141"/>
      <c r="DD50" s="144"/>
      <c r="DE50" s="144"/>
      <c r="DF50" s="144"/>
      <c r="DG50" s="144"/>
      <c r="DH50" s="144"/>
      <c r="DI50" s="144"/>
      <c r="DJ50" s="144"/>
      <c r="DK50" s="144"/>
      <c r="DL50" s="144"/>
      <c r="DM50" s="144"/>
      <c r="DN50" s="144"/>
      <c r="DO50" s="144"/>
      <c r="DP50" s="141"/>
      <c r="DQ50" s="144"/>
      <c r="DR50" s="144"/>
      <c r="DS50" s="144"/>
      <c r="DT50" s="144"/>
      <c r="DU50" s="144"/>
      <c r="DV50" s="144"/>
      <c r="DW50" s="144"/>
      <c r="DX50" s="144"/>
      <c r="DY50" s="144"/>
      <c r="DZ50" s="144"/>
      <c r="EA50" s="144"/>
      <c r="EB50" s="144"/>
      <c r="EC50" s="141"/>
      <c r="ED50" s="144"/>
      <c r="EE50" s="144"/>
      <c r="EF50" s="144"/>
      <c r="EG50" s="144"/>
      <c r="EH50" s="144"/>
      <c r="EI50" s="144"/>
      <c r="EJ50" s="144"/>
      <c r="EK50" s="144"/>
      <c r="EL50" s="144"/>
      <c r="EM50" s="144"/>
      <c r="EN50" s="144"/>
      <c r="EO50" s="144"/>
      <c r="EP50" s="141"/>
      <c r="EQ50" s="144"/>
      <c r="ER50" s="144"/>
      <c r="ES50" s="144"/>
      <c r="ET50" s="144"/>
      <c r="EU50" s="144"/>
      <c r="EV50" s="144"/>
      <c r="EW50" s="144"/>
      <c r="EX50" s="144"/>
      <c r="EY50" s="144"/>
      <c r="EZ50" s="144"/>
      <c r="FA50" s="144"/>
      <c r="FB50" s="144"/>
      <c r="FC50" s="141"/>
      <c r="FD50" s="144"/>
      <c r="FE50" s="144"/>
      <c r="FF50" s="144"/>
      <c r="FG50" s="144"/>
      <c r="FH50" s="144"/>
      <c r="FI50" s="144"/>
      <c r="FJ50" s="144"/>
      <c r="FK50" s="144"/>
      <c r="FL50" s="144"/>
      <c r="FM50" s="144"/>
      <c r="FN50" s="144"/>
      <c r="FO50" s="144"/>
      <c r="FP50" s="141"/>
      <c r="FQ50" s="144"/>
      <c r="FR50" s="144"/>
      <c r="FS50" s="144"/>
      <c r="FT50" s="144"/>
      <c r="FU50" s="144"/>
      <c r="FV50" s="144"/>
      <c r="FW50" s="144"/>
      <c r="FX50" s="144"/>
      <c r="FY50" s="144"/>
      <c r="FZ50" s="144">
        <v>7</v>
      </c>
      <c r="GA50" s="144">
        <v>7</v>
      </c>
      <c r="GB50" s="144">
        <v>29</v>
      </c>
      <c r="GC50" s="141"/>
      <c r="GD50" s="144">
        <v>19</v>
      </c>
      <c r="GE50" s="144">
        <v>2</v>
      </c>
      <c r="GF50" s="144">
        <v>7</v>
      </c>
      <c r="GG50" s="144">
        <v>14</v>
      </c>
      <c r="GH50" s="144">
        <v>7</v>
      </c>
      <c r="GI50" s="144">
        <v>17</v>
      </c>
      <c r="GJ50" s="144">
        <v>20</v>
      </c>
      <c r="GK50" s="144">
        <v>47</v>
      </c>
      <c r="GL50" s="144">
        <v>7</v>
      </c>
      <c r="GM50" s="144">
        <v>10</v>
      </c>
      <c r="GN50" s="144">
        <v>12</v>
      </c>
      <c r="GO50" s="144">
        <v>14</v>
      </c>
      <c r="GP50" s="141"/>
      <c r="GQ50" s="144">
        <v>13</v>
      </c>
      <c r="GR50" s="144">
        <v>14</v>
      </c>
      <c r="GS50" s="144">
        <v>34</v>
      </c>
      <c r="GT50" s="144">
        <v>4</v>
      </c>
      <c r="GU50" s="144">
        <v>7</v>
      </c>
      <c r="GV50" s="144">
        <v>13</v>
      </c>
      <c r="GW50" s="144">
        <v>14</v>
      </c>
      <c r="GX50" s="144">
        <v>17</v>
      </c>
      <c r="GY50" s="144">
        <v>5</v>
      </c>
      <c r="GZ50" s="144">
        <v>11</v>
      </c>
      <c r="HA50" s="144">
        <v>5</v>
      </c>
      <c r="HB50" s="144">
        <v>12</v>
      </c>
      <c r="HC50" s="141"/>
      <c r="HD50" s="144">
        <v>9</v>
      </c>
      <c r="HE50" s="144">
        <v>12</v>
      </c>
      <c r="HF50" s="144">
        <v>18</v>
      </c>
      <c r="HG50" s="144">
        <v>9</v>
      </c>
      <c r="HH50" s="144">
        <v>9</v>
      </c>
      <c r="HI50" s="144">
        <v>9</v>
      </c>
      <c r="HJ50" s="144">
        <v>3</v>
      </c>
      <c r="HK50" s="144">
        <v>12</v>
      </c>
      <c r="HL50" s="144">
        <v>5</v>
      </c>
      <c r="HM50" s="144">
        <v>7</v>
      </c>
      <c r="HN50" s="144">
        <v>6</v>
      </c>
      <c r="HO50" s="144">
        <v>15</v>
      </c>
      <c r="HP50" s="141"/>
      <c r="HQ50" s="144">
        <v>6</v>
      </c>
      <c r="HR50" s="144">
        <v>15</v>
      </c>
      <c r="HS50" s="144">
        <v>23</v>
      </c>
      <c r="HT50" s="144">
        <v>25</v>
      </c>
      <c r="HU50" s="144">
        <v>13</v>
      </c>
      <c r="HV50" s="144">
        <v>6</v>
      </c>
      <c r="HW50" s="144">
        <v>14</v>
      </c>
      <c r="HX50" s="144">
        <v>16</v>
      </c>
      <c r="HY50" s="144">
        <v>13</v>
      </c>
      <c r="HZ50" s="144">
        <v>33</v>
      </c>
      <c r="IA50" s="144">
        <v>6</v>
      </c>
      <c r="IB50" s="144">
        <v>17</v>
      </c>
      <c r="IC50" s="141"/>
      <c r="ID50" s="144">
        <v>18</v>
      </c>
      <c r="IE50" s="144">
        <v>25</v>
      </c>
      <c r="IF50" s="144">
        <v>23</v>
      </c>
      <c r="IG50" s="144">
        <v>20</v>
      </c>
      <c r="IH50" s="144">
        <v>20</v>
      </c>
      <c r="II50" s="144">
        <v>18</v>
      </c>
      <c r="IJ50" s="144">
        <v>30</v>
      </c>
      <c r="IK50" s="144">
        <v>35</v>
      </c>
      <c r="IL50" s="144">
        <v>74</v>
      </c>
      <c r="IM50" s="144">
        <v>69</v>
      </c>
      <c r="IN50" s="144">
        <v>90</v>
      </c>
      <c r="IO50" s="144">
        <v>68</v>
      </c>
      <c r="IP50" s="141"/>
      <c r="IQ50" s="144">
        <f>+IFERROR(IF(ISTEXT(IQ$5)=FALSE,(INDEX(OSIT!$1:$1048576,MATCH(Ositran!$B50,OSIT!$A:$A,0),MATCH(Ositran!IQ$5,OSIT!$1:$1,0))),SUM(IJ50:IP50)),"")</f>
        <v>65</v>
      </c>
      <c r="IR50" s="144">
        <f>+IFERROR(IF(ISTEXT(IR$5)=FALSE,(INDEX(OSIT!$1:$1048576,MATCH(Ositran!$B50,OSIT!$A:$A,0),MATCH(Ositran!IR$5,OSIT!$1:$1,0))),SUM(IK50:IQ50)),"")</f>
        <v>54</v>
      </c>
      <c r="IS50" s="144">
        <f>+IFERROR(IF(ISTEXT(IS$5)=FALSE,(INDEX(OSIT!$1:$1048576,MATCH(Ositran!$B50,OSIT!$A:$A,0),MATCH(Ositran!IS$5,OSIT!$1:$1,0))),SUM(IL50:IR50)),"")</f>
        <v>35</v>
      </c>
      <c r="IT50" s="144">
        <f>+IFERROR(IF(ISTEXT(IT$5)=FALSE,(INDEX(OSIT!$1:$1048576,MATCH(Ositran!$B50,OSIT!$A:$A,0),MATCH(Ositran!IT$5,OSIT!$1:$1,0))),SUM(IM50:IS50)),"")</f>
        <v>30</v>
      </c>
      <c r="IU50" s="144">
        <f>+IFERROR(IF(ISTEXT(IU$5)=FALSE,(INDEX(OSIT!$1:$1048576,MATCH(Ositran!$B50,OSIT!$A:$A,0),MATCH(Ositran!IU$5,OSIT!$1:$1,0))),SUM(IN50:IT50)),"")</f>
        <v>32</v>
      </c>
      <c r="IV50" s="144">
        <f>+IFERROR(IF(ISTEXT(IV$5)=FALSE,(INDEX(OSIT!$1:$1048576,MATCH(Ositran!$B50,OSIT!$A:$A,0),MATCH(Ositran!IV$5,OSIT!$1:$1,0))),SUM(IO50:IU50)),"")</f>
        <v>21</v>
      </c>
      <c r="IW50" s="144">
        <f>+IFERROR(IF(ISTEXT(IW$5)=FALSE,(INDEX(OSIT!$1:$1048576,MATCH(Ositran!$B50,OSIT!$A:$A,0),MATCH(Ositran!IW$5,OSIT!$1:$1,0))),SUM(IP50:IV50)),"")</f>
        <v>24</v>
      </c>
      <c r="IX50" s="144">
        <f>+IFERROR(IF(ISTEXT(IX$5)=FALSE,(INDEX(OSIT!$1:$1048576,MATCH(Ositran!$B50,OSIT!$A:$A,0),MATCH(Ositran!IX$5,OSIT!$1:$1,0))),SUM(IP50:IW50)),"")</f>
        <v>27</v>
      </c>
      <c r="IY50" s="144">
        <f>+IFERROR(IF(ISTEXT(IY$5)=FALSE,(INDEX(OSIT!$1:$1048576,MATCH(Ositran!$B50,OSIT!$A:$A,0),MATCH(Ositran!IY$5,OSIT!$1:$1,0))),SUM(IP50:IX50)),"")</f>
        <v>20</v>
      </c>
      <c r="IZ50" s="144">
        <f>+IFERROR(IF(ISTEXT(IZ$5)=FALSE,(INDEX(OSIT!$1:$1048576,MATCH(Ositran!$B50,OSIT!$A:$A,0),MATCH(Ositran!IZ$5,OSIT!$1:$1,0))),SUM(IP50:IY50)),"")</f>
        <v>39</v>
      </c>
      <c r="JA50" s="144">
        <f>+IFERROR(IF(ISTEXT(JA$5)=FALSE,(INDEX(OSIT!$1:$1048576,MATCH(Ositran!$B50,OSIT!$A:$A,0),MATCH(Ositran!JA$5,OSIT!$1:$1,0))),SUM(IP50:IZ50)),"")</f>
        <v>34</v>
      </c>
      <c r="JB50" s="144">
        <f>+IFERROR(IF(ISTEXT(JB$5)=FALSE,(INDEX(OSIT!$1:$1048576,MATCH(Ositran!$B50,OSIT!$A:$A,0),MATCH(Ositran!JB$5,OSIT!$1:$1,0))),SUM(IP50:JA50)),"")</f>
        <v>28</v>
      </c>
      <c r="JC50" s="141">
        <f>+IFERROR(IF(ISTEXT(JC$5)=FALSE,(INDEX(OSIT!$1:$1048576,MATCH(Ositran!$B50,OSIT!$A:$A,0),MATCH(Ositran!JC$5,OSIT!$1:$1,0))),SUM(IQ50:JB50)),"")</f>
        <v>409</v>
      </c>
      <c r="JD50" s="144">
        <f>+IFERROR(IF(ISTEXT(JD$5)=FALSE,(INDEX(OSIT!$1:$1048576,MATCH(Ositran!$B50,OSIT!$A:$A,0),MATCH(Ositran!JD$5,OSIT!$1:$1,0))),SUM(IR50:JC50)),"")</f>
        <v>40</v>
      </c>
      <c r="JE50" s="144">
        <f>+IFERROR(IF(ISTEXT(JE$5)=FALSE,(INDEX(OSIT!$1:$1048576,MATCH(Ositran!$B50,OSIT!$A:$A,0),MATCH(Ositran!JE$5,OSIT!$1:$1,0))),SUM(IS50:JD50)),"")</f>
        <v>38</v>
      </c>
      <c r="JF50" s="144">
        <f>+IFERROR(IF(ISTEXT(JF$5)=FALSE,(INDEX(OSIT!$1:$1048576,MATCH(Ositran!$B50,OSIT!$A:$A,0),MATCH(Ositran!JF$5,OSIT!$1:$1,0))),SUM(IT50:JE50)),"")</f>
        <v>44</v>
      </c>
      <c r="JG50" s="144">
        <f>+IFERROR(IF(ISTEXT(JG$5)=FALSE,(INDEX(OSIT!$1:$1048576,MATCH(Ositran!$B50,OSIT!$A:$A,0),MATCH(Ositran!JG$5,OSIT!$1:$1,0))),SUM(IU50:JF50)),"")</f>
        <v>43</v>
      </c>
      <c r="JH50" s="144">
        <f>+IFERROR(IF(ISTEXT(JH$5)=FALSE,(INDEX(OSIT!$1:$1048576,MATCH(Ositran!$B50,OSIT!$A:$A,0),MATCH(Ositran!JH$5,OSIT!$1:$1,0))),SUM(IV50:JG50)),"")</f>
        <v>68</v>
      </c>
      <c r="JI50" s="144">
        <f>+IFERROR(IF(ISTEXT(JI$5)=FALSE,(INDEX(OSIT!$1:$1048576,MATCH(Ositran!$B50,OSIT!$A:$A,0),MATCH(Ositran!JI$5,OSIT!$1:$1,0))),SUM(IW50:JH50)),"")</f>
        <v>51</v>
      </c>
      <c r="JJ50" s="144">
        <f>+IFERROR(IF(ISTEXT(JJ$5)=FALSE,(INDEX(OSIT!$1:$1048576,MATCH(Ositran!$B50,OSIT!$A:$A,0),MATCH(Ositran!JJ$5,OSIT!$1:$1,0))),SUM(IX50:JI50)),"")</f>
        <v>50</v>
      </c>
      <c r="JK50" s="144">
        <f>+IFERROR(IF(ISTEXT(JK$5)=FALSE,(INDEX(OSIT!$1:$1048576,MATCH(Ositran!$B50,OSIT!$A:$A,0),MATCH(Ositran!JK$5,OSIT!$1:$1,0))),SUM(IY50:JJ50)),"")</f>
        <v>54</v>
      </c>
      <c r="JL50" s="144">
        <f>+IFERROR(IF(ISTEXT(JL$5)=FALSE,(INDEX(OSIT!$1:$1048576,MATCH(Ositran!$B50,OSIT!$A:$A,0),MATCH(Ositran!JL$5,OSIT!$1:$1,0))),SUM(IZ50:JK50)),"")</f>
        <v>45</v>
      </c>
      <c r="JM50" s="144">
        <f>+IFERROR(IF(ISTEXT(JM$5)=FALSE,(INDEX(OSIT!$1:$1048576,MATCH(Ositran!$B50,OSIT!$A:$A,0),MATCH(Ositran!JM$5,OSIT!$1:$1,0))),SUM(JA50:JL50)),"")</f>
        <v>73</v>
      </c>
      <c r="JN50" s="144">
        <f>+IFERROR(IF(ISTEXT(JN$5)=FALSE,(INDEX(OSIT!$1:$1048576,MATCH(Ositran!$B50,OSIT!$A:$A,0),MATCH(Ositran!JN$5,OSIT!$1:$1,0))),SUM(JB50:JM50)),"")</f>
        <v>56</v>
      </c>
      <c r="JO50" s="144">
        <f>+IFERROR(IF(ISTEXT(JO$5)=FALSE,(INDEX(OSIT!$1:$1048576,MATCH(Ositran!$B50,OSIT!$A:$A,0),MATCH(Ositran!JO$5,OSIT!$1:$1,0))),SUM(JC50:JN50)),"")</f>
        <v>100</v>
      </c>
      <c r="JP50" s="141">
        <f>+IFERROR(IF(ISTEXT(JP$5)=FALSE,(INDEX(OSIT!$1:$1048576,MATCH(Ositran!$B50,OSIT!$A:$A,0),MATCH(Ositran!JP$5,OSIT!$1:$1,0))),SUM(JD50:JO50)),"")</f>
        <v>662</v>
      </c>
      <c r="JQ50" s="144">
        <f>+IFERROR(IF(ISTEXT(JQ$5)=FALSE,(INDEX(OSIT!$1:$1048576,MATCH(Ositran!$B50,OSIT!$A:$A,0),MATCH(Ositran!JQ$5,OSIT!$1:$1,0))),SUM(JE50:JP50)),"")</f>
        <v>82</v>
      </c>
      <c r="JR50" s="144">
        <f>+IFERROR(IF(ISTEXT(JR$5)=FALSE,(INDEX(OSIT!$1:$1048576,MATCH(Ositran!$B50,OSIT!$A:$A,0),MATCH(Ositran!JR$5,OSIT!$1:$1,0))),SUM(JF50:JQ50)),"")</f>
        <v>48</v>
      </c>
      <c r="JS50" s="144">
        <f>+IFERROR(IF(ISTEXT(JS$5)=FALSE,(INDEX(OSIT!$1:$1048576,MATCH(Ositran!$B50,OSIT!$A:$A,0),MATCH(Ositran!JS$5,OSIT!$1:$1,0))),SUM(JG50:JR50)),"")</f>
        <v>63</v>
      </c>
      <c r="JT50" s="144">
        <f>+IFERROR(IF(ISTEXT(JT$5)=FALSE,(INDEX(OSIT!$1:$1048576,MATCH(Ositran!$B50,OSIT!$A:$A,0),MATCH(Ositran!JT$5,OSIT!$1:$1,0))),SUM(JH50:JS50)),"")</f>
        <v>42</v>
      </c>
      <c r="JU50" s="144">
        <f>+IFERROR(IF(ISTEXT(JU$5)=FALSE,(INDEX(OSIT!$1:$1048576,MATCH(Ositran!$B50,OSIT!$A:$A,0),MATCH(Ositran!JU$5,OSIT!$1:$1,0))),SUM(JI50:JT50)),"")</f>
        <v>68</v>
      </c>
      <c r="JV50" s="144">
        <f>+IFERROR(IF(ISTEXT(JV$5)=FALSE,(INDEX(OSIT!$1:$1048576,MATCH(Ositran!$B50,OSIT!$A:$A,0),MATCH(Ositran!JV$5,OSIT!$1:$1,0))),SUM(JJ50:JU50)),"")</f>
        <v>53</v>
      </c>
      <c r="JW50" s="144">
        <f>+IFERROR(IF(ISTEXT(JW$5)=FALSE,(INDEX(OSIT!$1:$1048576,MATCH(Ositran!$B50,OSIT!$A:$A,0),MATCH(Ositran!JW$5,OSIT!$1:$1,0))),SUM(JK50:JV50)),"")</f>
        <v>36</v>
      </c>
      <c r="JX50" s="144">
        <f>+IFERROR(IF(ISTEXT(JX$5)=FALSE,(INDEX(OSIT!$1:$1048576,MATCH(Ositran!$B50,OSIT!$A:$A,0),MATCH(Ositran!JX$5,OSIT!$1:$1,0))),SUM(JL50:JW50)),"")</f>
        <v>50</v>
      </c>
      <c r="JY50" s="144">
        <f>+IFERROR(IF(ISTEXT(JY$5)=FALSE,(INDEX(OSIT!$1:$1048576,MATCH(Ositran!$B50,OSIT!$A:$A,0),MATCH(Ositran!JY$5,OSIT!$1:$1,0))),SUM(JM50:JX50)),"")</f>
        <v>73</v>
      </c>
      <c r="JZ50" s="144">
        <f>+IFERROR(IF(ISTEXT(JZ$5)=FALSE,(INDEX(OSIT!$1:$1048576,MATCH(Ositran!$B50,OSIT!$A:$A,0),MATCH(Ositran!JZ$5,OSIT!$1:$1,0))),SUM(JN50:JY50)),"")</f>
        <v>50</v>
      </c>
      <c r="KA50" s="144">
        <f>+IFERROR(IF(ISTEXT(KA$5)=FALSE,(INDEX(OSIT!$1:$1048576,MATCH(Ositran!$B50,OSIT!$A:$A,0),MATCH(Ositran!KA$5,OSIT!$1:$1,0))),SUM(JO50:JZ50)),"")</f>
        <v>74</v>
      </c>
      <c r="KB50" s="144">
        <f>+IFERROR(IF(ISTEXT(KB$5)=FALSE,(INDEX(OSIT!$1:$1048576,MATCH(Ositran!$B50,OSIT!$A:$A,0),MATCH(Ositran!KB$5,OSIT!$1:$1,0))),SUM(JP50:KA50)),"")</f>
        <v>97</v>
      </c>
      <c r="KC50" s="141">
        <f>+IFERROR(IF(ISTEXT(KC$5)=FALSE,(INDEX(OSIT!$1:$1048576,MATCH(Ositran!$B50,OSIT!$A:$A,0),MATCH(Ositran!KC$5,OSIT!$1:$1,0))),SUM(JQ50:KB50)),"")</f>
        <v>736</v>
      </c>
      <c r="KD50" s="144">
        <f>+IFERROR(IF(ISTEXT(KD$5)=FALSE,(INDEX(OSIT!$1:$1048576,MATCH(Ositran!$B50,OSIT!$A:$A,0),MATCH(Ositran!KD$5,OSIT!$1:$1,0))),SUM(JR50:KC50)),"")</f>
        <v>73</v>
      </c>
      <c r="KE50" s="144">
        <f>+IFERROR(IF(ISTEXT(KE$5)=FALSE,(INDEX(OSIT!$1:$1048576,MATCH(Ositran!$B50,OSIT!$A:$A,0),MATCH(Ositran!KE$5,OSIT!$1:$1,0))),SUM(JS50:KD50)),"")</f>
        <v>61</v>
      </c>
      <c r="KF50" s="144">
        <f>+IFERROR(IF(ISTEXT(KF$5)=FALSE,(INDEX(OSIT!$1:$1048576,MATCH(Ositran!$B50,OSIT!$A:$A,0),MATCH(Ositran!KF$5,OSIT!$1:$1,0))),SUM(JT50:KE50)),"")</f>
        <v>59</v>
      </c>
      <c r="KG50" s="144">
        <f>+IFERROR(IF(ISTEXT(KG$5)=FALSE,(INDEX(OSIT!$1:$1048576,MATCH(Ositran!$B50,OSIT!$A:$A,0),MATCH(Ositran!KG$5,OSIT!$1:$1,0))),SUM(JU50:KF50)),"")</f>
        <v>45</v>
      </c>
      <c r="KH50" s="144">
        <f>+IFERROR(IF(ISTEXT(KH$5)=FALSE,(INDEX(OSIT!$1:$1048576,MATCH(Ositran!$B50,OSIT!$A:$A,0),MATCH(Ositran!KH$5,OSIT!$1:$1,0))),SUM(JV50:KG50)),"")</f>
        <v>41</v>
      </c>
      <c r="KI50" s="144">
        <f>+IFERROR(IF(ISTEXT(KI$5)=FALSE,(INDEX(OSIT!$1:$1048576,MATCH(Ositran!$B50,OSIT!$A:$A,0),MATCH(Ositran!KI$5,OSIT!$1:$1,0))),SUM(JW50:KH50)),"")</f>
        <v>32</v>
      </c>
      <c r="KJ50" s="144">
        <f>+IFERROR(IF(ISTEXT(KJ$5)=FALSE,(INDEX(OSIT!$1:$1048576,MATCH(Ositran!$B50,OSIT!$A:$A,0),MATCH(Ositran!KJ$5,OSIT!$1:$1,0))),SUM(JX50:KI50)),"")</f>
        <v>31</v>
      </c>
      <c r="KK50" s="144">
        <f>+IFERROR(IF(ISTEXT(KK$5)=FALSE,(INDEX(OSIT!$1:$1048576,MATCH(Ositran!$B50,OSIT!$A:$A,0),MATCH(Ositran!KK$5,OSIT!$1:$1,0))),SUM(JY50:KJ50)),"")</f>
        <v>55</v>
      </c>
      <c r="KL50" s="144">
        <f>+IFERROR(IF(ISTEXT(KL$5)=FALSE,(INDEX(OSIT!$1:$1048576,MATCH(Ositran!$B50,OSIT!$A:$A,0),MATCH(Ositran!KL$5,OSIT!$1:$1,0))),SUM(JZ50:KK50)),"")</f>
        <v>52</v>
      </c>
      <c r="KM50" s="144">
        <f>+IFERROR(IF(ISTEXT(KM$5)=FALSE,(INDEX(OSIT!$1:$1048576,MATCH(Ositran!$B50,OSIT!$A:$A,0),MATCH(Ositran!KM$5,OSIT!$1:$1,0))),SUM(KA50:KL50)),"")</f>
        <v>49</v>
      </c>
      <c r="KN50" s="144">
        <f>+IFERROR(IF(ISTEXT(KN$5)=FALSE,(INDEX(OSIT!$1:$1048576,MATCH(Ositran!$B50,OSIT!$A:$A,0),MATCH(Ositran!KN$5,OSIT!$1:$1,0))),SUM(KB50:KM50)),"")</f>
        <v>59</v>
      </c>
      <c r="KO50" s="144">
        <f>+IFERROR(IF(ISTEXT(KO$5)=FALSE,(INDEX(OSIT!$1:$1048576,MATCH(Ositran!$B50,OSIT!$A:$A,0),MATCH(Ositran!KO$5,OSIT!$1:$1,0))),SUM(KC50:KN50)),"")</f>
        <v>72</v>
      </c>
      <c r="KP50" s="141">
        <f>+IFERROR(IF(ISTEXT(KP$5)=FALSE,(INDEX(OSIT!$1:$1048576,MATCH(Ositran!$B50,OSIT!$A:$A,0),MATCH(Ositran!KP$5,OSIT!$1:$1,0))),SUM(KD50:KO50)),"")</f>
        <v>629</v>
      </c>
      <c r="KQ50" s="144">
        <f>+IFERROR(IF(ISTEXT(KQ$5)=FALSE,(INDEX(OSIT!$1:$1048576,MATCH(Ositran!$B50,OSIT!$A:$A,0),MATCH(Ositran!KQ$5,OSIT!$1:$1,0))),SUM(KE50:KP50)),"")</f>
        <v>86</v>
      </c>
      <c r="KR50" s="144">
        <f>+IFERROR(IF(ISTEXT(KR$5)=FALSE,(INDEX(OSIT!$1:$1048576,MATCH(Ositran!$B50,OSIT!$A:$A,0),MATCH(Ositran!KR$5,OSIT!$1:$1,0))),SUM(KF50:KQ50)),"")</f>
        <v>98</v>
      </c>
      <c r="KS50" s="144">
        <f>+IFERROR(IF(ISTEXT(KS$5)=FALSE,(INDEX(OSIT!$1:$1048576,MATCH(Ositran!$B50,OSIT!$A:$A,0),MATCH(Ositran!KS$5,OSIT!$1:$1,0))),SUM(KG50:KR50)),"")</f>
        <v>85</v>
      </c>
      <c r="KT50" s="144">
        <f>+IFERROR(IF(ISTEXT(KT$5)=FALSE,(INDEX(OSIT!$1:$1048576,MATCH(Ositran!$B50,OSIT!$A:$A,0),MATCH(Ositran!KT$5,OSIT!$1:$1,0))),SUM(KH50:KS50)),"")</f>
        <v>50</v>
      </c>
      <c r="KU50" s="144">
        <f>+IFERROR(IF(ISTEXT(KU$5)=FALSE,(INDEX(OSIT!$1:$1048576,MATCH(Ositran!$B50,OSIT!$A:$A,0),MATCH(Ositran!KU$5,OSIT!$1:$1,0))),SUM(KI50:KT50)),"")</f>
        <v>53</v>
      </c>
      <c r="KV50" s="144">
        <f>+IFERROR(IF(ISTEXT(KV$5)=FALSE,(INDEX(OSIT!$1:$1048576,MATCH(Ositran!$B50,OSIT!$A:$A,0),MATCH(Ositran!KV$5,OSIT!$1:$1,0))),SUM(KJ50:KU50)),"")</f>
        <v>63</v>
      </c>
      <c r="KW50" s="144">
        <f>+IFERROR(IF(ISTEXT(KW$5)=FALSE,(INDEX(OSIT!$1:$1048576,MATCH(Ositran!$B50,OSIT!$A:$A,0),MATCH(Ositran!KW$5,OSIT!$1:$1,0))),SUM(KK50:KV50)),"")</f>
        <v>44</v>
      </c>
      <c r="KX50" s="144">
        <f>+IFERROR(IF(ISTEXT(KX$5)=FALSE,(INDEX(OSIT!$1:$1048576,MATCH(Ositran!$B50,OSIT!$A:$A,0),MATCH(Ositran!KX$5,OSIT!$1:$1,0))),SUM(KL50:KW50)),"")</f>
        <v>53</v>
      </c>
      <c r="KY50" s="144">
        <f>+IFERROR(IF(ISTEXT(KY$5)=FALSE,(INDEX(OSIT!$1:$1048576,MATCH(Ositran!$B50,OSIT!$A:$A,0),MATCH(Ositran!KY$5,OSIT!$1:$1,0))),SUM(KM50:KX50)),"")</f>
        <v>58</v>
      </c>
      <c r="KZ50" s="144">
        <f>+IFERROR(IF(ISTEXT(KZ$5)=FALSE,(INDEX(OSIT!$1:$1048576,MATCH(Ositran!$B50,OSIT!$A:$A,0),MATCH(Ositran!KZ$5,OSIT!$1:$1,0))),SUM(KN50:KY50)),"")</f>
        <v>70</v>
      </c>
      <c r="LA50" s="144">
        <f>+IFERROR(IF(ISTEXT(LA$5)=FALSE,(INDEX(OSIT!$1:$1048576,MATCH(Ositran!$B50,OSIT!$A:$A,0),MATCH(Ositran!LA$5,OSIT!$1:$1,0))),SUM(KO50:KZ50)),"")</f>
        <v>61</v>
      </c>
      <c r="LB50" s="144">
        <f>+IFERROR(IF(ISTEXT(LB$5)=FALSE,(INDEX(OSIT!$1:$1048576,MATCH(Ositran!$B50,OSIT!$A:$A,0),MATCH(Ositran!LB$5,OSIT!$1:$1,0))),SUM(KP50:LA50)),"")</f>
        <v>78</v>
      </c>
      <c r="LC50" s="141">
        <f>+IFERROR(IF(ISTEXT(LC$5)=FALSE,(INDEX(OSIT!$1:$1048576,MATCH(Ositran!$B50,OSIT!$A:$A,0),MATCH(Ositran!LC$5,OSIT!$1:$1,0))),SUM(KQ50:LB50)),"")</f>
        <v>799</v>
      </c>
      <c r="LD50" s="144">
        <f>+IFERROR(IF(ISTEXT(LD$5)=FALSE,(INDEX(OSIT!$1:$1048576,MATCH(Ositran!$B50,OSIT!$A:$A,0),MATCH(Ositran!LD$5,OSIT!$1:$1,0))),SUM(KR50:LC50)),"")</f>
        <v>67</v>
      </c>
      <c r="LE50" s="144">
        <f>+IFERROR(IF(ISTEXT(LE$5)=FALSE,(INDEX(OSIT!$1:$1048576,MATCH(Ositran!$B50,OSIT!$A:$A,0),MATCH(Ositran!LE$5,OSIT!$1:$1,0))),SUM(KS50:LD50)),"")</f>
        <v>71</v>
      </c>
      <c r="LF50" s="144">
        <f>+IFERROR(IF(ISTEXT(LF$5)=FALSE,(INDEX(OSIT!$1:$1048576,MATCH(Ositran!$B50,OSIT!$A:$A,0),MATCH(Ositran!LF$5,OSIT!$1:$1,0))),SUM(KT50:LE50)),"")</f>
        <v>86</v>
      </c>
      <c r="LG50" s="144">
        <f>+IFERROR(IF(ISTEXT(LG$5)=FALSE,(INDEX(OSIT!$1:$1048576,MATCH(Ositran!$B50,OSIT!$A:$A,0),MATCH(Ositran!LG$5,OSIT!$1:$1,0))),SUM(KU50:LF50)),"")</f>
        <v>57</v>
      </c>
      <c r="LH50" s="144">
        <f>+IFERROR(IF(ISTEXT(LH$5)=FALSE,(INDEX(OSIT!$1:$1048576,MATCH(Ositran!$B50,OSIT!$A:$A,0),MATCH(Ositran!LH$5,OSIT!$1:$1,0))),SUM(KV50:LG50)),"")</f>
        <v>58</v>
      </c>
      <c r="LI50" s="144">
        <f>+IFERROR(IF(ISTEXT(LI$5)=FALSE,(INDEX(OSIT!$1:$1048576,MATCH(Ositran!$B50,OSIT!$A:$A,0),MATCH(Ositran!LI$5,OSIT!$1:$1,0))),SUM(KW50:LH50)),"")</f>
        <v>48</v>
      </c>
      <c r="LJ50" s="144">
        <f>+IFERROR(IF(ISTEXT(LJ$5)=FALSE,(INDEX(OSIT!$1:$1048576,MATCH(Ositran!$B50,OSIT!$A:$A,0),MATCH(Ositran!LJ$5,OSIT!$1:$1,0))),SUM(KX50:LI50)),"")</f>
        <v>102</v>
      </c>
      <c r="LK50" s="144">
        <f>+IFERROR(IF(ISTEXT(LK$5)=FALSE,(INDEX(OSIT!$1:$1048576,MATCH(Ositran!$B50,OSIT!$A:$A,0),MATCH(Ositran!LK$5,OSIT!$1:$1,0))),SUM(KY50:LJ50)),"")</f>
        <v>74</v>
      </c>
      <c r="LL50" s="144">
        <f>+IFERROR(IF(ISTEXT(LL$5)=FALSE,(INDEX(OSIT!$1:$1048576,MATCH(Ositran!$B50,OSIT!$A:$A,0),MATCH(Ositran!LL$5,OSIT!$1:$1,0))),SUM(KZ50:LK50)),"")</f>
        <v>64</v>
      </c>
      <c r="LM50" s="144">
        <f>+IFERROR(IF(ISTEXT(LM$5)=FALSE,(INDEX(OSIT!$1:$1048576,MATCH(Ositran!$B50,OSIT!$A:$A,0),MATCH(Ositran!LM$5,OSIT!$1:$1,0))),SUM(LA50:LL50)),"")</f>
        <v>85</v>
      </c>
      <c r="LN50" s="144">
        <f>+IFERROR(IF(ISTEXT(LN$5)=FALSE,(INDEX(OSIT!$1:$1048576,MATCH(Ositran!$B50,OSIT!$A:$A,0),MATCH(Ositran!LN$5,OSIT!$1:$1,0))),SUM(LB50:LM50)),"")</f>
        <v>58</v>
      </c>
      <c r="LO50" s="144">
        <f>+IFERROR(IF(ISTEXT(LO$5)=FALSE,(INDEX(OSIT!$1:$1048576,MATCH(Ositran!$B50,OSIT!$A:$A,0),MATCH(Ositran!LO$5,OSIT!$1:$1,0))),SUM(LC50:LN50)),"")</f>
        <v>99</v>
      </c>
      <c r="LP50" s="141">
        <f>+IFERROR(IF(ISTEXT(LP$5)=FALSE,(INDEX(OSIT!$1:$1048576,MATCH(Ositran!$B50,OSIT!$A:$A,0),MATCH(Ositran!LP$5,OSIT!$1:$1,0))),SUM(LD50:LO50)),"")</f>
        <v>869</v>
      </c>
      <c r="LQ50" s="144">
        <f>+IFERROR(IF(ISTEXT(LQ$5)=FALSE,(INDEX(OSIT!$1:$1048576,MATCH(Ositran!$B50,OSIT!$A:$A,0),MATCH(Ositran!LQ$5,OSIT!$1:$1,0))),SUM(LE50:LP50)),"")</f>
        <v>110</v>
      </c>
      <c r="LR50" s="144">
        <f>+IFERROR(IF(ISTEXT(LR$5)=FALSE,(INDEX(OSIT!$1:$1048576,MATCH(Ositran!$B50,OSIT!$A:$A,0),MATCH(Ositran!LR$5,OSIT!$1:$1,0))),SUM(LF50:LQ50)),"")</f>
        <v>78</v>
      </c>
      <c r="LS50" s="144">
        <f>+IFERROR(IF(ISTEXT(LS$5)=FALSE,(INDEX(OSIT!$1:$1048576,MATCH(Ositran!$B50,OSIT!$A:$A,0),MATCH(Ositran!LS$5,OSIT!$1:$1,0))),SUM(LG50:LR50)),"")</f>
        <v>76</v>
      </c>
      <c r="LT50" s="144">
        <f>+IFERROR(IF(ISTEXT(LT$5)=FALSE,(INDEX(OSIT!$1:$1048576,MATCH(Ositran!$B50,OSIT!$A:$A,0),MATCH(Ositran!LT$5,OSIT!$1:$1,0))),SUM(LH50:LS50)),"")</f>
        <v>63</v>
      </c>
      <c r="LU50" s="144">
        <f>+IFERROR(IF(ISTEXT(LU$5)=FALSE,(INDEX(OSIT!$1:$1048576,MATCH(Ositran!$B50,OSIT!$A:$A,0),MATCH(Ositran!LU$5,OSIT!$1:$1,0))),SUM(LI50:LT50)),"")</f>
        <v>72</v>
      </c>
      <c r="LV50" s="144">
        <f>+IFERROR(IF(ISTEXT(LV$5)=FALSE,(INDEX(OSIT!$1:$1048576,MATCH(Ositran!$B50,OSIT!$A:$A,0),MATCH(Ositran!LV$5,OSIT!$1:$1,0))),SUM(LJ50:LU50)),"")</f>
        <v>74</v>
      </c>
      <c r="LW50" s="144">
        <f>+IFERROR(IF(ISTEXT(LW$5)=FALSE,(INDEX(OSIT!$1:$1048576,MATCH(Ositran!$B50,OSIT!$A:$A,0),MATCH(Ositran!LW$5,OSIT!$1:$1,0))),SUM(LK50:LV50)),"")</f>
        <v>73</v>
      </c>
      <c r="LX50" s="144">
        <f>+IFERROR(IF(ISTEXT(LX$5)=FALSE,(INDEX(OSIT!$1:$1048576,MATCH(Ositran!$B50,OSIT!$A:$A,0),MATCH(Ositran!LX$5,OSIT!$1:$1,0))),SUM(LL50:LW50)),"")</f>
        <v>66</v>
      </c>
      <c r="LY50" s="144">
        <f>+IFERROR(IF(ISTEXT(LY$5)=FALSE,(INDEX(OSIT!$1:$1048576,MATCH(Ositran!$B50,OSIT!$A:$A,0),MATCH(Ositran!LY$5,OSIT!$1:$1,0))),SUM(LM50:LX50)),"")</f>
        <v>56</v>
      </c>
      <c r="LZ50" s="144">
        <f>+IFERROR(IF(ISTEXT(LZ$5)=FALSE,(INDEX(OSIT!$1:$1048576,MATCH(Ositran!$B50,OSIT!$A:$A,0),MATCH(Ositran!LZ$5,OSIT!$1:$1,0))),SUM(LN50:LY50)),"")</f>
        <v>68</v>
      </c>
      <c r="MA50" s="144">
        <f>+IFERROR(IF(ISTEXT(MA$5)=FALSE,(INDEX(OSIT!$1:$1048576,MATCH(Ositran!$B50,OSIT!$A:$A,0),MATCH(Ositran!MA$5,OSIT!$1:$1,0))),SUM(LO50:LZ50)),"")</f>
        <v>0</v>
      </c>
      <c r="MB50" s="144">
        <f>+IFERROR(IF(ISTEXT(MB$5)=FALSE,(INDEX(OSIT!$1:$1048576,MATCH(Ositran!$B50,OSIT!$A:$A,0),MATCH(Ositran!MB$5,OSIT!$1:$1,0))),SUM(LP50:MA50)),"")</f>
        <v>0</v>
      </c>
      <c r="MC50" s="141">
        <f>+IFERROR(IF(ISTEXT(MC$5)=FALSE,(INDEX(OSIT!$1:$1048576,MATCH(Ositran!$B50,OSIT!$A:$A,0),MATCH(Ositran!MC$5,OSIT!$1:$1,0))),SUM(LQ50:MB50)),"")</f>
        <v>736</v>
      </c>
      <c r="MD50" s="144" t="str">
        <f>+IFERROR(IF(ISTEXT(MD$5)=FALSE,(INDEX(OSIT!$1:$1048576,MATCH(Ositran!$B50,OSIT!$A:$A,0),MATCH(Ositran!MD$5,OSIT!$1:$1,0))),SUM(LR50:MC50)),"")</f>
        <v/>
      </c>
      <c r="ME50" s="144" t="str">
        <f>+IFERROR(IF(ISTEXT(ME$5)=FALSE,(INDEX(OSIT!$1:$1048576,MATCH(Ositran!$B50,OSIT!$A:$A,0),MATCH(Ositran!ME$5,OSIT!$1:$1,0))),SUM(LS50:MD50)),"")</f>
        <v/>
      </c>
      <c r="MF50" s="144" t="str">
        <f>+IFERROR(IF(ISTEXT(MF$5)=FALSE,(INDEX(OSIT!$1:$1048576,MATCH(Ositran!$B50,OSIT!$A:$A,0),MATCH(Ositran!MF$5,OSIT!$1:$1,0))),SUM(LT50:ME50)),"")</f>
        <v/>
      </c>
      <c r="MG50" s="144" t="str">
        <f>+IFERROR(IF(ISTEXT(MG$5)=FALSE,(INDEX(OSIT!$1:$1048576,MATCH(Ositran!$B50,OSIT!$A:$A,0),MATCH(Ositran!MG$5,OSIT!$1:$1,0))),SUM(LU50:MF50)),"")</f>
        <v/>
      </c>
      <c r="MH50" s="144" t="str">
        <f>+IFERROR(IF(ISTEXT(MH$5)=FALSE,(INDEX(OSIT!$1:$1048576,MATCH(Ositran!$B50,OSIT!$A:$A,0),MATCH(Ositran!MH$5,OSIT!$1:$1,0))),SUM(LV50:MG50)),"")</f>
        <v/>
      </c>
      <c r="MI50" s="144" t="str">
        <f>+IFERROR(IF(ISTEXT(MI$5)=FALSE,(INDEX(OSIT!$1:$1048576,MATCH(Ositran!$B50,OSIT!$A:$A,0),MATCH(Ositran!MI$5,OSIT!$1:$1,0))),SUM(LW50:MH50)),"")</f>
        <v/>
      </c>
      <c r="MJ50" s="144" t="str">
        <f>+IFERROR(IF(ISTEXT(MJ$5)=FALSE,(INDEX(OSIT!$1:$1048576,MATCH(Ositran!$B50,OSIT!$A:$A,0),MATCH(Ositran!MJ$5,OSIT!$1:$1,0))),SUM(LX50:MI50)),"")</f>
        <v/>
      </c>
      <c r="MK50" s="144" t="str">
        <f>+IFERROR(IF(ISTEXT(MK$5)=FALSE,(INDEX(OSIT!$1:$1048576,MATCH(Ositran!$B50,OSIT!$A:$A,0),MATCH(Ositran!MK$5,OSIT!$1:$1,0))),SUM(LY50:MJ50)),"")</f>
        <v/>
      </c>
      <c r="ML50" s="144" t="str">
        <f>+IFERROR(IF(ISTEXT(ML$5)=FALSE,(INDEX(OSIT!$1:$1048576,MATCH(Ositran!$B50,OSIT!$A:$A,0),MATCH(Ositran!ML$5,OSIT!$1:$1,0))),SUM(LZ50:MK50)),"")</f>
        <v/>
      </c>
      <c r="MM50" s="144" t="str">
        <f>+IFERROR(IF(ISTEXT(MM$5)=FALSE,(INDEX(OSIT!$1:$1048576,MATCH(Ositran!$B50,OSIT!$A:$A,0),MATCH(Ositran!MM$5,OSIT!$1:$1,0))),SUM(MA50:ML50)),"")</f>
        <v/>
      </c>
      <c r="MN50" s="144" t="str">
        <f>+IFERROR(IF(ISTEXT(MN$5)=FALSE,(INDEX(OSIT!$1:$1048576,MATCH(Ositran!$B50,OSIT!$A:$A,0),MATCH(Ositran!MN$5,OSIT!$1:$1,0))),SUM(MB50:MM50)),"")</f>
        <v/>
      </c>
      <c r="MO50" s="144" t="str">
        <f>+IFERROR(IF(ISTEXT(MO$5)=FALSE,(INDEX(OSIT!$1:$1048576,MATCH(Ositran!$B50,OSIT!$A:$A,0),MATCH(Ositran!MO$5,OSIT!$1:$1,0))),SUM(MC50:MN50)),"")</f>
        <v/>
      </c>
      <c r="MP50" s="141">
        <f>+IFERROR(IF(ISTEXT(MP$5)=FALSE,(INDEX(OSIT!$1:$1048576,MATCH(Ositran!$B50,OSIT!$A:$A,0),MATCH(Ositran!MP$5,OSIT!$1:$1,0))),SUM(MD50:MO50)),"")</f>
        <v>0</v>
      </c>
    </row>
    <row r="51" spans="2:354">
      <c r="B51" s="9" t="s">
        <v>139</v>
      </c>
      <c r="C51" s="284" t="s">
        <v>140</v>
      </c>
      <c r="D51" s="144"/>
      <c r="E51" s="144"/>
      <c r="F51" s="144"/>
      <c r="G51" s="144"/>
      <c r="H51" s="144"/>
      <c r="I51" s="144"/>
      <c r="J51" s="144"/>
      <c r="K51" s="144"/>
      <c r="L51" s="144"/>
      <c r="M51" s="144"/>
      <c r="N51" s="144"/>
      <c r="O51" s="144"/>
      <c r="P51" s="141"/>
      <c r="Q51" s="144"/>
      <c r="R51" s="144"/>
      <c r="S51" s="144"/>
      <c r="T51" s="144"/>
      <c r="U51" s="144"/>
      <c r="V51" s="144"/>
      <c r="W51" s="144"/>
      <c r="X51" s="144"/>
      <c r="Y51" s="144"/>
      <c r="Z51" s="144"/>
      <c r="AA51" s="144"/>
      <c r="AB51" s="144"/>
      <c r="AC51" s="141"/>
      <c r="AD51" s="144"/>
      <c r="AE51" s="144"/>
      <c r="AF51" s="144"/>
      <c r="AG51" s="144"/>
      <c r="AH51" s="144"/>
      <c r="AI51" s="144"/>
      <c r="AJ51" s="144"/>
      <c r="AK51" s="144"/>
      <c r="AL51" s="144"/>
      <c r="AM51" s="144"/>
      <c r="AN51" s="144"/>
      <c r="AO51" s="144"/>
      <c r="AP51" s="141"/>
      <c r="AQ51" s="144"/>
      <c r="AR51" s="144"/>
      <c r="AS51" s="144"/>
      <c r="AT51" s="144"/>
      <c r="AU51" s="144"/>
      <c r="AV51" s="144"/>
      <c r="AW51" s="144"/>
      <c r="AX51" s="144"/>
      <c r="AY51" s="144"/>
      <c r="AZ51" s="144"/>
      <c r="BA51" s="144"/>
      <c r="BB51" s="144"/>
      <c r="BC51" s="141"/>
      <c r="BD51" s="144"/>
      <c r="BE51" s="144"/>
      <c r="BF51" s="144"/>
      <c r="BG51" s="144"/>
      <c r="BH51" s="144"/>
      <c r="BI51" s="144"/>
      <c r="BJ51" s="144"/>
      <c r="BK51" s="144"/>
      <c r="BL51" s="144"/>
      <c r="BM51" s="144"/>
      <c r="BN51" s="144"/>
      <c r="BO51" s="144"/>
      <c r="BP51" s="141"/>
      <c r="BQ51" s="144"/>
      <c r="BR51" s="144"/>
      <c r="BS51" s="144"/>
      <c r="BT51" s="144"/>
      <c r="BU51" s="144"/>
      <c r="BV51" s="144"/>
      <c r="BW51" s="144"/>
      <c r="BX51" s="144"/>
      <c r="BY51" s="144"/>
      <c r="BZ51" s="144"/>
      <c r="CA51" s="144"/>
      <c r="CB51" s="144"/>
      <c r="CC51" s="141"/>
      <c r="CD51" s="144"/>
      <c r="CE51" s="144"/>
      <c r="CF51" s="144"/>
      <c r="CG51" s="144"/>
      <c r="CH51" s="144"/>
      <c r="CI51" s="144"/>
      <c r="CJ51" s="144"/>
      <c r="CK51" s="144"/>
      <c r="CL51" s="144"/>
      <c r="CM51" s="144"/>
      <c r="CN51" s="144"/>
      <c r="CO51" s="144"/>
      <c r="CP51" s="141"/>
      <c r="CQ51" s="144"/>
      <c r="CR51" s="144"/>
      <c r="CS51" s="144"/>
      <c r="CT51" s="144"/>
      <c r="CU51" s="144"/>
      <c r="CV51" s="144"/>
      <c r="CW51" s="144"/>
      <c r="CX51" s="144"/>
      <c r="CY51" s="144"/>
      <c r="CZ51" s="144"/>
      <c r="DA51" s="144"/>
      <c r="DB51" s="144"/>
      <c r="DC51" s="141"/>
      <c r="DD51" s="144"/>
      <c r="DE51" s="144"/>
      <c r="DF51" s="144"/>
      <c r="DG51" s="144"/>
      <c r="DH51" s="144"/>
      <c r="DI51" s="144"/>
      <c r="DJ51" s="144"/>
      <c r="DK51" s="144"/>
      <c r="DL51" s="144"/>
      <c r="DM51" s="144"/>
      <c r="DN51" s="144"/>
      <c r="DO51" s="144"/>
      <c r="DP51" s="141"/>
      <c r="DQ51" s="144"/>
      <c r="DR51" s="144"/>
      <c r="DS51" s="144"/>
      <c r="DT51" s="144"/>
      <c r="DU51" s="144"/>
      <c r="DV51" s="144"/>
      <c r="DW51" s="144"/>
      <c r="DX51" s="144"/>
      <c r="DY51" s="144"/>
      <c r="DZ51" s="144"/>
      <c r="EA51" s="144"/>
      <c r="EB51" s="144"/>
      <c r="EC51" s="141"/>
      <c r="ED51" s="144"/>
      <c r="EE51" s="144"/>
      <c r="EF51" s="144"/>
      <c r="EG51" s="144"/>
      <c r="EH51" s="144"/>
      <c r="EI51" s="144"/>
      <c r="EJ51" s="144"/>
      <c r="EK51" s="144"/>
      <c r="EL51" s="144"/>
      <c r="EM51" s="144"/>
      <c r="EN51" s="144"/>
      <c r="EO51" s="144"/>
      <c r="EP51" s="141"/>
      <c r="EQ51" s="144"/>
      <c r="ER51" s="144"/>
      <c r="ES51" s="144"/>
      <c r="ET51" s="144"/>
      <c r="EU51" s="144"/>
      <c r="EV51" s="144"/>
      <c r="EW51" s="144"/>
      <c r="EX51" s="144"/>
      <c r="EY51" s="144"/>
      <c r="EZ51" s="144"/>
      <c r="FA51" s="144"/>
      <c r="FB51" s="144"/>
      <c r="FC51" s="141"/>
      <c r="FD51" s="144"/>
      <c r="FE51" s="144"/>
      <c r="FF51" s="144"/>
      <c r="FG51" s="144"/>
      <c r="FH51" s="144"/>
      <c r="FI51" s="144"/>
      <c r="FJ51" s="144"/>
      <c r="FK51" s="144"/>
      <c r="FL51" s="144"/>
      <c r="FM51" s="144"/>
      <c r="FN51" s="144"/>
      <c r="FO51" s="144"/>
      <c r="FP51" s="141"/>
      <c r="FQ51" s="144"/>
      <c r="FR51" s="144"/>
      <c r="FS51" s="144"/>
      <c r="FT51" s="144"/>
      <c r="FU51" s="144"/>
      <c r="FV51" s="144"/>
      <c r="FW51" s="144"/>
      <c r="FX51" s="144"/>
      <c r="FY51" s="144"/>
      <c r="FZ51" s="144">
        <v>0</v>
      </c>
      <c r="GA51" s="144">
        <v>0</v>
      </c>
      <c r="GB51" s="144">
        <v>0</v>
      </c>
      <c r="GC51" s="141"/>
      <c r="GD51" s="144">
        <v>0</v>
      </c>
      <c r="GE51" s="144">
        <v>0</v>
      </c>
      <c r="GF51" s="144">
        <v>0</v>
      </c>
      <c r="GG51" s="144">
        <v>0</v>
      </c>
      <c r="GH51" s="144">
        <v>0</v>
      </c>
      <c r="GI51" s="144">
        <v>0</v>
      </c>
      <c r="GJ51" s="144">
        <v>0</v>
      </c>
      <c r="GK51" s="144">
        <v>0</v>
      </c>
      <c r="GL51" s="144">
        <v>0</v>
      </c>
      <c r="GM51" s="144">
        <v>0</v>
      </c>
      <c r="GN51" s="144">
        <v>0</v>
      </c>
      <c r="GO51" s="144">
        <v>0</v>
      </c>
      <c r="GP51" s="141"/>
      <c r="GQ51" s="144">
        <v>0</v>
      </c>
      <c r="GR51" s="144">
        <v>0</v>
      </c>
      <c r="GS51" s="144">
        <v>0</v>
      </c>
      <c r="GT51" s="144">
        <v>0</v>
      </c>
      <c r="GU51" s="144">
        <v>0</v>
      </c>
      <c r="GV51" s="144">
        <v>0</v>
      </c>
      <c r="GW51" s="144">
        <v>0</v>
      </c>
      <c r="GX51" s="144">
        <v>0</v>
      </c>
      <c r="GY51" s="144">
        <v>0</v>
      </c>
      <c r="GZ51" s="144">
        <v>0</v>
      </c>
      <c r="HA51" s="144">
        <v>0</v>
      </c>
      <c r="HB51" s="144">
        <v>0</v>
      </c>
      <c r="HC51" s="141"/>
      <c r="HD51" s="144">
        <v>0</v>
      </c>
      <c r="HE51" s="144">
        <v>0</v>
      </c>
      <c r="HF51" s="144">
        <v>0</v>
      </c>
      <c r="HG51" s="144">
        <v>0</v>
      </c>
      <c r="HH51" s="144">
        <v>0</v>
      </c>
      <c r="HI51" s="144">
        <v>0</v>
      </c>
      <c r="HJ51" s="144">
        <v>0</v>
      </c>
      <c r="HK51" s="144">
        <v>0</v>
      </c>
      <c r="HL51" s="144">
        <v>0</v>
      </c>
      <c r="HM51" s="144">
        <v>0</v>
      </c>
      <c r="HN51" s="144">
        <v>0</v>
      </c>
      <c r="HO51" s="144">
        <v>0</v>
      </c>
      <c r="HP51" s="141"/>
      <c r="HQ51" s="144">
        <v>0</v>
      </c>
      <c r="HR51" s="144">
        <v>0</v>
      </c>
      <c r="HS51" s="144">
        <v>0</v>
      </c>
      <c r="HT51" s="144">
        <v>0</v>
      </c>
      <c r="HU51" s="144">
        <v>0</v>
      </c>
      <c r="HV51" s="144">
        <v>0</v>
      </c>
      <c r="HW51" s="144">
        <v>0</v>
      </c>
      <c r="HX51" s="144">
        <v>0</v>
      </c>
      <c r="HY51" s="144">
        <v>0</v>
      </c>
      <c r="HZ51" s="144">
        <v>0</v>
      </c>
      <c r="IA51" s="144">
        <v>0</v>
      </c>
      <c r="IB51" s="144">
        <v>0</v>
      </c>
      <c r="IC51" s="141"/>
      <c r="ID51" s="144">
        <v>0</v>
      </c>
      <c r="IE51" s="144">
        <v>0</v>
      </c>
      <c r="IF51" s="144">
        <v>0</v>
      </c>
      <c r="IG51" s="144">
        <v>0</v>
      </c>
      <c r="IH51" s="144">
        <v>0</v>
      </c>
      <c r="II51" s="144">
        <v>0</v>
      </c>
      <c r="IJ51" s="144">
        <v>0</v>
      </c>
      <c r="IK51" s="144">
        <v>0</v>
      </c>
      <c r="IL51" s="144">
        <v>0</v>
      </c>
      <c r="IM51" s="144">
        <v>0</v>
      </c>
      <c r="IN51" s="144">
        <v>0</v>
      </c>
      <c r="IO51" s="144">
        <v>0</v>
      </c>
      <c r="IP51" s="141"/>
      <c r="IQ51" s="144">
        <f>+IFERROR(IF(ISTEXT(IQ$5)=FALSE,(INDEX(OSIT!$1:$1048576,MATCH(Ositran!$B51,OSIT!$A:$A,0),MATCH(Ositran!IQ$5,OSIT!$1:$1,0))),SUM(IJ51:IP51)),"")</f>
        <v>0</v>
      </c>
      <c r="IR51" s="144">
        <f>+IFERROR(IF(ISTEXT(IR$5)=FALSE,(INDEX(OSIT!$1:$1048576,MATCH(Ositran!$B51,OSIT!$A:$A,0),MATCH(Ositran!IR$5,OSIT!$1:$1,0))),SUM(IK51:IQ51)),"")</f>
        <v>0</v>
      </c>
      <c r="IS51" s="144">
        <f>+IFERROR(IF(ISTEXT(IS$5)=FALSE,(INDEX(OSIT!$1:$1048576,MATCH(Ositran!$B51,OSIT!$A:$A,0),MATCH(Ositran!IS$5,OSIT!$1:$1,0))),SUM(IL51:IR51)),"")</f>
        <v>0</v>
      </c>
      <c r="IT51" s="144">
        <f>+IFERROR(IF(ISTEXT(IT$5)=FALSE,(INDEX(OSIT!$1:$1048576,MATCH(Ositran!$B51,OSIT!$A:$A,0),MATCH(Ositran!IT$5,OSIT!$1:$1,0))),SUM(IM51:IS51)),"")</f>
        <v>0</v>
      </c>
      <c r="IU51" s="144">
        <f>+IFERROR(IF(ISTEXT(IU$5)=FALSE,(INDEX(OSIT!$1:$1048576,MATCH(Ositran!$B51,OSIT!$A:$A,0),MATCH(Ositran!IU$5,OSIT!$1:$1,0))),SUM(IN51:IT51)),"")</f>
        <v>0</v>
      </c>
      <c r="IV51" s="144">
        <f>+IFERROR(IF(ISTEXT(IV$5)=FALSE,(INDEX(OSIT!$1:$1048576,MATCH(Ositran!$B51,OSIT!$A:$A,0),MATCH(Ositran!IV$5,OSIT!$1:$1,0))),SUM(IO51:IU51)),"")</f>
        <v>0</v>
      </c>
      <c r="IW51" s="144">
        <f>+IFERROR(IF(ISTEXT(IW$5)=FALSE,(INDEX(OSIT!$1:$1048576,MATCH(Ositran!$B51,OSIT!$A:$A,0),MATCH(Ositran!IW$5,OSIT!$1:$1,0))),SUM(IP51:IV51)),"")</f>
        <v>0</v>
      </c>
      <c r="IX51" s="144">
        <f>+IFERROR(IF(ISTEXT(IX$5)=FALSE,(INDEX(OSIT!$1:$1048576,MATCH(Ositran!$B51,OSIT!$A:$A,0),MATCH(Ositran!IX$5,OSIT!$1:$1,0))),SUM(IP51:IW51)),"")</f>
        <v>0</v>
      </c>
      <c r="IY51" s="144">
        <f>+IFERROR(IF(ISTEXT(IY$5)=FALSE,(INDEX(OSIT!$1:$1048576,MATCH(Ositran!$B51,OSIT!$A:$A,0),MATCH(Ositran!IY$5,OSIT!$1:$1,0))),SUM(IP51:IX51)),"")</f>
        <v>0</v>
      </c>
      <c r="IZ51" s="144">
        <f>+IFERROR(IF(ISTEXT(IZ$5)=FALSE,(INDEX(OSIT!$1:$1048576,MATCH(Ositran!$B51,OSIT!$A:$A,0),MATCH(Ositran!IZ$5,OSIT!$1:$1,0))),SUM(IP51:IY51)),"")</f>
        <v>0</v>
      </c>
      <c r="JA51" s="144">
        <f>+IFERROR(IF(ISTEXT(JA$5)=FALSE,(INDEX(OSIT!$1:$1048576,MATCH(Ositran!$B51,OSIT!$A:$A,0),MATCH(Ositran!JA$5,OSIT!$1:$1,0))),SUM(IP51:IZ51)),"")</f>
        <v>0</v>
      </c>
      <c r="JB51" s="144">
        <f>+IFERROR(IF(ISTEXT(JB$5)=FALSE,(INDEX(OSIT!$1:$1048576,MATCH(Ositran!$B51,OSIT!$A:$A,0),MATCH(Ositran!JB$5,OSIT!$1:$1,0))),SUM(IP51:JA51)),"")</f>
        <v>0</v>
      </c>
      <c r="JC51" s="141">
        <f>+IFERROR(IF(ISTEXT(JC$5)=FALSE,(INDEX(OSIT!$1:$1048576,MATCH(Ositran!$B51,OSIT!$A:$A,0),MATCH(Ositran!JC$5,OSIT!$1:$1,0))),SUM(IQ51:JB51)),"")</f>
        <v>0</v>
      </c>
      <c r="JD51" s="144">
        <f>+IFERROR(IF(ISTEXT(JD$5)=FALSE,(INDEX(OSIT!$1:$1048576,MATCH(Ositran!$B51,OSIT!$A:$A,0),MATCH(Ositran!JD$5,OSIT!$1:$1,0))),SUM(IR51:JC51)),"")</f>
        <v>0</v>
      </c>
      <c r="JE51" s="144">
        <f>+IFERROR(IF(ISTEXT(JE$5)=FALSE,(INDEX(OSIT!$1:$1048576,MATCH(Ositran!$B51,OSIT!$A:$A,0),MATCH(Ositran!JE$5,OSIT!$1:$1,0))),SUM(IS51:JD51)),"")</f>
        <v>1</v>
      </c>
      <c r="JF51" s="144">
        <f>+IFERROR(IF(ISTEXT(JF$5)=FALSE,(INDEX(OSIT!$1:$1048576,MATCH(Ositran!$B51,OSIT!$A:$A,0),MATCH(Ositran!JF$5,OSIT!$1:$1,0))),SUM(IT51:JE51)),"")</f>
        <v>0</v>
      </c>
      <c r="JG51" s="144">
        <f>+IFERROR(IF(ISTEXT(JG$5)=FALSE,(INDEX(OSIT!$1:$1048576,MATCH(Ositran!$B51,OSIT!$A:$A,0),MATCH(Ositran!JG$5,OSIT!$1:$1,0))),SUM(IU51:JF51)),"")</f>
        <v>0</v>
      </c>
      <c r="JH51" s="144">
        <f>+IFERROR(IF(ISTEXT(JH$5)=FALSE,(INDEX(OSIT!$1:$1048576,MATCH(Ositran!$B51,OSIT!$A:$A,0),MATCH(Ositran!JH$5,OSIT!$1:$1,0))),SUM(IV51:JG51)),"")</f>
        <v>0</v>
      </c>
      <c r="JI51" s="144">
        <f>+IFERROR(IF(ISTEXT(JI$5)=FALSE,(INDEX(OSIT!$1:$1048576,MATCH(Ositran!$B51,OSIT!$A:$A,0),MATCH(Ositran!JI$5,OSIT!$1:$1,0))),SUM(IW51:JH51)),"")</f>
        <v>0</v>
      </c>
      <c r="JJ51" s="144">
        <f>+IFERROR(IF(ISTEXT(JJ$5)=FALSE,(INDEX(OSIT!$1:$1048576,MATCH(Ositran!$B51,OSIT!$A:$A,0),MATCH(Ositran!JJ$5,OSIT!$1:$1,0))),SUM(IX51:JI51)),"")</f>
        <v>0</v>
      </c>
      <c r="JK51" s="144">
        <f>+IFERROR(IF(ISTEXT(JK$5)=FALSE,(INDEX(OSIT!$1:$1048576,MATCH(Ositran!$B51,OSIT!$A:$A,0),MATCH(Ositran!JK$5,OSIT!$1:$1,0))),SUM(IY51:JJ51)),"")</f>
        <v>0</v>
      </c>
      <c r="JL51" s="144">
        <f>+IFERROR(IF(ISTEXT(JL$5)=FALSE,(INDEX(OSIT!$1:$1048576,MATCH(Ositran!$B51,OSIT!$A:$A,0),MATCH(Ositran!JL$5,OSIT!$1:$1,0))),SUM(IZ51:JK51)),"")</f>
        <v>0</v>
      </c>
      <c r="JM51" s="144">
        <f>+IFERROR(IF(ISTEXT(JM$5)=FALSE,(INDEX(OSIT!$1:$1048576,MATCH(Ositran!$B51,OSIT!$A:$A,0),MATCH(Ositran!JM$5,OSIT!$1:$1,0))),SUM(JA51:JL51)),"")</f>
        <v>0</v>
      </c>
      <c r="JN51" s="144">
        <f>+IFERROR(IF(ISTEXT(JN$5)=FALSE,(INDEX(OSIT!$1:$1048576,MATCH(Ositran!$B51,OSIT!$A:$A,0),MATCH(Ositran!JN$5,OSIT!$1:$1,0))),SUM(JB51:JM51)),"")</f>
        <v>0</v>
      </c>
      <c r="JO51" s="144">
        <f>+IFERROR(IF(ISTEXT(JO$5)=FALSE,(INDEX(OSIT!$1:$1048576,MATCH(Ositran!$B51,OSIT!$A:$A,0),MATCH(Ositran!JO$5,OSIT!$1:$1,0))),SUM(JC51:JN51)),"")</f>
        <v>0</v>
      </c>
      <c r="JP51" s="141">
        <f>+IFERROR(IF(ISTEXT(JP$5)=FALSE,(INDEX(OSIT!$1:$1048576,MATCH(Ositran!$B51,OSIT!$A:$A,0),MATCH(Ositran!JP$5,OSIT!$1:$1,0))),SUM(JD51:JO51)),"")</f>
        <v>1</v>
      </c>
      <c r="JQ51" s="144">
        <f>+IFERROR(IF(ISTEXT(JQ$5)=FALSE,(INDEX(OSIT!$1:$1048576,MATCH(Ositran!$B51,OSIT!$A:$A,0),MATCH(Ositran!JQ$5,OSIT!$1:$1,0))),SUM(JE51:JP51)),"")</f>
        <v>0</v>
      </c>
      <c r="JR51" s="144">
        <f>+IFERROR(IF(ISTEXT(JR$5)=FALSE,(INDEX(OSIT!$1:$1048576,MATCH(Ositran!$B51,OSIT!$A:$A,0),MATCH(Ositran!JR$5,OSIT!$1:$1,0))),SUM(JF51:JQ51)),"")</f>
        <v>4</v>
      </c>
      <c r="JS51" s="144">
        <f>+IFERROR(IF(ISTEXT(JS$5)=FALSE,(INDEX(OSIT!$1:$1048576,MATCH(Ositran!$B51,OSIT!$A:$A,0),MATCH(Ositran!JS$5,OSIT!$1:$1,0))),SUM(JG51:JR51)),"")</f>
        <v>4</v>
      </c>
      <c r="JT51" s="144">
        <f>+IFERROR(IF(ISTEXT(JT$5)=FALSE,(INDEX(OSIT!$1:$1048576,MATCH(Ositran!$B51,OSIT!$A:$A,0),MATCH(Ositran!JT$5,OSIT!$1:$1,0))),SUM(JH51:JS51)),"")</f>
        <v>1</v>
      </c>
      <c r="JU51" s="144">
        <f>+IFERROR(IF(ISTEXT(JU$5)=FALSE,(INDEX(OSIT!$1:$1048576,MATCH(Ositran!$B51,OSIT!$A:$A,0),MATCH(Ositran!JU$5,OSIT!$1:$1,0))),SUM(JI51:JT51)),"")</f>
        <v>7</v>
      </c>
      <c r="JV51" s="144">
        <f>+IFERROR(IF(ISTEXT(JV$5)=FALSE,(INDEX(OSIT!$1:$1048576,MATCH(Ositran!$B51,OSIT!$A:$A,0),MATCH(Ositran!JV$5,OSIT!$1:$1,0))),SUM(JJ51:JU51)),"")</f>
        <v>11</v>
      </c>
      <c r="JW51" s="144">
        <f>+IFERROR(IF(ISTEXT(JW$5)=FALSE,(INDEX(OSIT!$1:$1048576,MATCH(Ositran!$B51,OSIT!$A:$A,0),MATCH(Ositran!JW$5,OSIT!$1:$1,0))),SUM(JK51:JV51)),"")</f>
        <v>10</v>
      </c>
      <c r="JX51" s="144">
        <f>+IFERROR(IF(ISTEXT(JX$5)=FALSE,(INDEX(OSIT!$1:$1048576,MATCH(Ositran!$B51,OSIT!$A:$A,0),MATCH(Ositran!JX$5,OSIT!$1:$1,0))),SUM(JL51:JW51)),"")</f>
        <v>8</v>
      </c>
      <c r="JY51" s="144">
        <f>+IFERROR(IF(ISTEXT(JY$5)=FALSE,(INDEX(OSIT!$1:$1048576,MATCH(Ositran!$B51,OSIT!$A:$A,0),MATCH(Ositran!JY$5,OSIT!$1:$1,0))),SUM(JM51:JX51)),"")</f>
        <v>14</v>
      </c>
      <c r="JZ51" s="144">
        <f>+IFERROR(IF(ISTEXT(JZ$5)=FALSE,(INDEX(OSIT!$1:$1048576,MATCH(Ositran!$B51,OSIT!$A:$A,0),MATCH(Ositran!JZ$5,OSIT!$1:$1,0))),SUM(JN51:JY51)),"")</f>
        <v>14</v>
      </c>
      <c r="KA51" s="144">
        <f>+IFERROR(IF(ISTEXT(KA$5)=FALSE,(INDEX(OSIT!$1:$1048576,MATCH(Ositran!$B51,OSIT!$A:$A,0),MATCH(Ositran!KA$5,OSIT!$1:$1,0))),SUM(JO51:JZ51)),"")</f>
        <v>9</v>
      </c>
      <c r="KB51" s="144">
        <f>+IFERROR(IF(ISTEXT(KB$5)=FALSE,(INDEX(OSIT!$1:$1048576,MATCH(Ositran!$B51,OSIT!$A:$A,0),MATCH(Ositran!KB$5,OSIT!$1:$1,0))),SUM(JP51:KA51)),"")</f>
        <v>8</v>
      </c>
      <c r="KC51" s="141">
        <f>+IFERROR(IF(ISTEXT(KC$5)=FALSE,(INDEX(OSIT!$1:$1048576,MATCH(Ositran!$B51,OSIT!$A:$A,0),MATCH(Ositran!KC$5,OSIT!$1:$1,0))),SUM(JQ51:KB51)),"")</f>
        <v>90</v>
      </c>
      <c r="KD51" s="144">
        <f>+IFERROR(IF(ISTEXT(KD$5)=FALSE,(INDEX(OSIT!$1:$1048576,MATCH(Ositran!$B51,OSIT!$A:$A,0),MATCH(Ositran!KD$5,OSIT!$1:$1,0))),SUM(JR51:KC51)),"")</f>
        <v>8</v>
      </c>
      <c r="KE51" s="144">
        <f>+IFERROR(IF(ISTEXT(KE$5)=FALSE,(INDEX(OSIT!$1:$1048576,MATCH(Ositran!$B51,OSIT!$A:$A,0),MATCH(Ositran!KE$5,OSIT!$1:$1,0))),SUM(JS51:KD51)),"")</f>
        <v>8</v>
      </c>
      <c r="KF51" s="144">
        <f>+IFERROR(IF(ISTEXT(KF$5)=FALSE,(INDEX(OSIT!$1:$1048576,MATCH(Ositran!$B51,OSIT!$A:$A,0),MATCH(Ositran!KF$5,OSIT!$1:$1,0))),SUM(JT51:KE51)),"")</f>
        <v>10</v>
      </c>
      <c r="KG51" s="144">
        <f>+IFERROR(IF(ISTEXT(KG$5)=FALSE,(INDEX(OSIT!$1:$1048576,MATCH(Ositran!$B51,OSIT!$A:$A,0),MATCH(Ositran!KG$5,OSIT!$1:$1,0))),SUM(JU51:KF51)),"")</f>
        <v>7</v>
      </c>
      <c r="KH51" s="144">
        <f>+IFERROR(IF(ISTEXT(KH$5)=FALSE,(INDEX(OSIT!$1:$1048576,MATCH(Ositran!$B51,OSIT!$A:$A,0),MATCH(Ositran!KH$5,OSIT!$1:$1,0))),SUM(JV51:KG51)),"")</f>
        <v>12</v>
      </c>
      <c r="KI51" s="144">
        <f>+IFERROR(IF(ISTEXT(KI$5)=FALSE,(INDEX(OSIT!$1:$1048576,MATCH(Ositran!$B51,OSIT!$A:$A,0),MATCH(Ositran!KI$5,OSIT!$1:$1,0))),SUM(JW51:KH51)),"")</f>
        <v>8</v>
      </c>
      <c r="KJ51" s="144">
        <f>+IFERROR(IF(ISTEXT(KJ$5)=FALSE,(INDEX(OSIT!$1:$1048576,MATCH(Ositran!$B51,OSIT!$A:$A,0),MATCH(Ositran!KJ$5,OSIT!$1:$1,0))),SUM(JX51:KI51)),"")</f>
        <v>7</v>
      </c>
      <c r="KK51" s="144">
        <f>+IFERROR(IF(ISTEXT(KK$5)=FALSE,(INDEX(OSIT!$1:$1048576,MATCH(Ositran!$B51,OSIT!$A:$A,0),MATCH(Ositran!KK$5,OSIT!$1:$1,0))),SUM(JY51:KJ51)),"")</f>
        <v>9</v>
      </c>
      <c r="KL51" s="144">
        <f>+IFERROR(IF(ISTEXT(KL$5)=FALSE,(INDEX(OSIT!$1:$1048576,MATCH(Ositran!$B51,OSIT!$A:$A,0),MATCH(Ositran!KL$5,OSIT!$1:$1,0))),SUM(JZ51:KK51)),"")</f>
        <v>9</v>
      </c>
      <c r="KM51" s="144">
        <f>+IFERROR(IF(ISTEXT(KM$5)=FALSE,(INDEX(OSIT!$1:$1048576,MATCH(Ositran!$B51,OSIT!$A:$A,0),MATCH(Ositran!KM$5,OSIT!$1:$1,0))),SUM(KA51:KL51)),"")</f>
        <v>8</v>
      </c>
      <c r="KN51" s="144">
        <f>+IFERROR(IF(ISTEXT(KN$5)=FALSE,(INDEX(OSIT!$1:$1048576,MATCH(Ositran!$B51,OSIT!$A:$A,0),MATCH(Ositran!KN$5,OSIT!$1:$1,0))),SUM(KB51:KM51)),"")</f>
        <v>8</v>
      </c>
      <c r="KO51" s="144">
        <f>+IFERROR(IF(ISTEXT(KO$5)=FALSE,(INDEX(OSIT!$1:$1048576,MATCH(Ositran!$B51,OSIT!$A:$A,0),MATCH(Ositran!KO$5,OSIT!$1:$1,0))),SUM(KC51:KN51)),"")</f>
        <v>15</v>
      </c>
      <c r="KP51" s="141">
        <f>+IFERROR(IF(ISTEXT(KP$5)=FALSE,(INDEX(OSIT!$1:$1048576,MATCH(Ositran!$B51,OSIT!$A:$A,0),MATCH(Ositran!KP$5,OSIT!$1:$1,0))),SUM(KD51:KO51)),"")</f>
        <v>109</v>
      </c>
      <c r="KQ51" s="144">
        <f>+IFERROR(IF(ISTEXT(KQ$5)=FALSE,(INDEX(OSIT!$1:$1048576,MATCH(Ositran!$B51,OSIT!$A:$A,0),MATCH(Ositran!KQ$5,OSIT!$1:$1,0))),SUM(KE51:KP51)),"")</f>
        <v>12</v>
      </c>
      <c r="KR51" s="144">
        <f>+IFERROR(IF(ISTEXT(KR$5)=FALSE,(INDEX(OSIT!$1:$1048576,MATCH(Ositran!$B51,OSIT!$A:$A,0),MATCH(Ositran!KR$5,OSIT!$1:$1,0))),SUM(KF51:KQ51)),"")</f>
        <v>22</v>
      </c>
      <c r="KS51" s="144">
        <f>+IFERROR(IF(ISTEXT(KS$5)=FALSE,(INDEX(OSIT!$1:$1048576,MATCH(Ositran!$B51,OSIT!$A:$A,0),MATCH(Ositran!KS$5,OSIT!$1:$1,0))),SUM(KG51:KR51)),"")</f>
        <v>23</v>
      </c>
      <c r="KT51" s="144">
        <f>+IFERROR(IF(ISTEXT(KT$5)=FALSE,(INDEX(OSIT!$1:$1048576,MATCH(Ositran!$B51,OSIT!$A:$A,0),MATCH(Ositran!KT$5,OSIT!$1:$1,0))),SUM(KH51:KS51)),"")</f>
        <v>11</v>
      </c>
      <c r="KU51" s="144">
        <f>+IFERROR(IF(ISTEXT(KU$5)=FALSE,(INDEX(OSIT!$1:$1048576,MATCH(Ositran!$B51,OSIT!$A:$A,0),MATCH(Ositran!KU$5,OSIT!$1:$1,0))),SUM(KI51:KT51)),"")</f>
        <v>16</v>
      </c>
      <c r="KV51" s="144">
        <f>+IFERROR(IF(ISTEXT(KV$5)=FALSE,(INDEX(OSIT!$1:$1048576,MATCH(Ositran!$B51,OSIT!$A:$A,0),MATCH(Ositran!KV$5,OSIT!$1:$1,0))),SUM(KJ51:KU51)),"")</f>
        <v>14</v>
      </c>
      <c r="KW51" s="144">
        <f>+IFERROR(IF(ISTEXT(KW$5)=FALSE,(INDEX(OSIT!$1:$1048576,MATCH(Ositran!$B51,OSIT!$A:$A,0),MATCH(Ositran!KW$5,OSIT!$1:$1,0))),SUM(KK51:KV51)),"")</f>
        <v>15</v>
      </c>
      <c r="KX51" s="144">
        <f>+IFERROR(IF(ISTEXT(KX$5)=FALSE,(INDEX(OSIT!$1:$1048576,MATCH(Ositran!$B51,OSIT!$A:$A,0),MATCH(Ositran!KX$5,OSIT!$1:$1,0))),SUM(KL51:KW51)),"")</f>
        <v>18</v>
      </c>
      <c r="KY51" s="144">
        <f>+IFERROR(IF(ISTEXT(KY$5)=FALSE,(INDEX(OSIT!$1:$1048576,MATCH(Ositran!$B51,OSIT!$A:$A,0),MATCH(Ositran!KY$5,OSIT!$1:$1,0))),SUM(KM51:KX51)),"")</f>
        <v>24</v>
      </c>
      <c r="KZ51" s="144">
        <f>+IFERROR(IF(ISTEXT(KZ$5)=FALSE,(INDEX(OSIT!$1:$1048576,MATCH(Ositran!$B51,OSIT!$A:$A,0),MATCH(Ositran!KZ$5,OSIT!$1:$1,0))),SUM(KN51:KY51)),"")</f>
        <v>14</v>
      </c>
      <c r="LA51" s="144">
        <f>+IFERROR(IF(ISTEXT(LA$5)=FALSE,(INDEX(OSIT!$1:$1048576,MATCH(Ositran!$B51,OSIT!$A:$A,0),MATCH(Ositran!LA$5,OSIT!$1:$1,0))),SUM(KO51:KZ51)),"")</f>
        <v>21</v>
      </c>
      <c r="LB51" s="144">
        <f>+IFERROR(IF(ISTEXT(LB$5)=FALSE,(INDEX(OSIT!$1:$1048576,MATCH(Ositran!$B51,OSIT!$A:$A,0),MATCH(Ositran!LB$5,OSIT!$1:$1,0))),SUM(KP51:LA51)),"")</f>
        <v>15</v>
      </c>
      <c r="LC51" s="141">
        <f>+IFERROR(IF(ISTEXT(LC$5)=FALSE,(INDEX(OSIT!$1:$1048576,MATCH(Ositran!$B51,OSIT!$A:$A,0),MATCH(Ositran!LC$5,OSIT!$1:$1,0))),SUM(KQ51:LB51)),"")</f>
        <v>205</v>
      </c>
      <c r="LD51" s="144">
        <f>+IFERROR(IF(ISTEXT(LD$5)=FALSE,(INDEX(OSIT!$1:$1048576,MATCH(Ositran!$B51,OSIT!$A:$A,0),MATCH(Ositran!LD$5,OSIT!$1:$1,0))),SUM(KR51:LC51)),"")</f>
        <v>16</v>
      </c>
      <c r="LE51" s="144">
        <f>+IFERROR(IF(ISTEXT(LE$5)=FALSE,(INDEX(OSIT!$1:$1048576,MATCH(Ositran!$B51,OSIT!$A:$A,0),MATCH(Ositran!LE$5,OSIT!$1:$1,0))),SUM(KS51:LD51)),"")</f>
        <v>21</v>
      </c>
      <c r="LF51" s="144">
        <f>+IFERROR(IF(ISTEXT(LF$5)=FALSE,(INDEX(OSIT!$1:$1048576,MATCH(Ositran!$B51,OSIT!$A:$A,0),MATCH(Ositran!LF$5,OSIT!$1:$1,0))),SUM(KT51:LE51)),"")</f>
        <v>22</v>
      </c>
      <c r="LG51" s="144">
        <f>+IFERROR(IF(ISTEXT(LG$5)=FALSE,(INDEX(OSIT!$1:$1048576,MATCH(Ositran!$B51,OSIT!$A:$A,0),MATCH(Ositran!LG$5,OSIT!$1:$1,0))),SUM(KU51:LF51)),"")</f>
        <v>17</v>
      </c>
      <c r="LH51" s="144">
        <f>+IFERROR(IF(ISTEXT(LH$5)=FALSE,(INDEX(OSIT!$1:$1048576,MATCH(Ositran!$B51,OSIT!$A:$A,0),MATCH(Ositran!LH$5,OSIT!$1:$1,0))),SUM(KV51:LG51)),"")</f>
        <v>21</v>
      </c>
      <c r="LI51" s="144">
        <f>+IFERROR(IF(ISTEXT(LI$5)=FALSE,(INDEX(OSIT!$1:$1048576,MATCH(Ositran!$B51,OSIT!$A:$A,0),MATCH(Ositran!LI$5,OSIT!$1:$1,0))),SUM(KW51:LH51)),"")</f>
        <v>27</v>
      </c>
      <c r="LJ51" s="144">
        <f>+IFERROR(IF(ISTEXT(LJ$5)=FALSE,(INDEX(OSIT!$1:$1048576,MATCH(Ositran!$B51,OSIT!$A:$A,0),MATCH(Ositran!LJ$5,OSIT!$1:$1,0))),SUM(KX51:LI51)),"")</f>
        <v>6</v>
      </c>
      <c r="LK51" s="144">
        <f>+IFERROR(IF(ISTEXT(LK$5)=FALSE,(INDEX(OSIT!$1:$1048576,MATCH(Ositran!$B51,OSIT!$A:$A,0),MATCH(Ositran!LK$5,OSIT!$1:$1,0))),SUM(KY51:LJ51)),"")</f>
        <v>18</v>
      </c>
      <c r="LL51" s="144">
        <f>+IFERROR(IF(ISTEXT(LL$5)=FALSE,(INDEX(OSIT!$1:$1048576,MATCH(Ositran!$B51,OSIT!$A:$A,0),MATCH(Ositran!LL$5,OSIT!$1:$1,0))),SUM(KZ51:LK51)),"")</f>
        <v>17</v>
      </c>
      <c r="LM51" s="144">
        <f>+IFERROR(IF(ISTEXT(LM$5)=FALSE,(INDEX(OSIT!$1:$1048576,MATCH(Ositran!$B51,OSIT!$A:$A,0),MATCH(Ositran!LM$5,OSIT!$1:$1,0))),SUM(LA51:LL51)),"")</f>
        <v>18</v>
      </c>
      <c r="LN51" s="144">
        <f>+IFERROR(IF(ISTEXT(LN$5)=FALSE,(INDEX(OSIT!$1:$1048576,MATCH(Ositran!$B51,OSIT!$A:$A,0),MATCH(Ositran!LN$5,OSIT!$1:$1,0))),SUM(LB51:LM51)),"")</f>
        <v>17</v>
      </c>
      <c r="LO51" s="144">
        <f>+IFERROR(IF(ISTEXT(LO$5)=FALSE,(INDEX(OSIT!$1:$1048576,MATCH(Ositran!$B51,OSIT!$A:$A,0),MATCH(Ositran!LO$5,OSIT!$1:$1,0))),SUM(LC51:LN51)),"")</f>
        <v>20</v>
      </c>
      <c r="LP51" s="141">
        <f>+IFERROR(IF(ISTEXT(LP$5)=FALSE,(INDEX(OSIT!$1:$1048576,MATCH(Ositran!$B51,OSIT!$A:$A,0),MATCH(Ositran!LP$5,OSIT!$1:$1,0))),SUM(LD51:LO51)),"")</f>
        <v>220</v>
      </c>
      <c r="LQ51" s="144">
        <f>+IFERROR(IF(ISTEXT(LQ$5)=FALSE,(INDEX(OSIT!$1:$1048576,MATCH(Ositran!$B51,OSIT!$A:$A,0),MATCH(Ositran!LQ$5,OSIT!$1:$1,0))),SUM(LE51:LP51)),"")</f>
        <v>18</v>
      </c>
      <c r="LR51" s="144">
        <f>+IFERROR(IF(ISTEXT(LR$5)=FALSE,(INDEX(OSIT!$1:$1048576,MATCH(Ositran!$B51,OSIT!$A:$A,0),MATCH(Ositran!LR$5,OSIT!$1:$1,0))),SUM(LF51:LQ51)),"")</f>
        <v>18</v>
      </c>
      <c r="LS51" s="144">
        <f>+IFERROR(IF(ISTEXT(LS$5)=FALSE,(INDEX(OSIT!$1:$1048576,MATCH(Ositran!$B51,OSIT!$A:$A,0),MATCH(Ositran!LS$5,OSIT!$1:$1,0))),SUM(LG51:LR51)),"")</f>
        <v>25</v>
      </c>
      <c r="LT51" s="144">
        <f>+IFERROR(IF(ISTEXT(LT$5)=FALSE,(INDEX(OSIT!$1:$1048576,MATCH(Ositran!$B51,OSIT!$A:$A,0),MATCH(Ositran!LT$5,OSIT!$1:$1,0))),SUM(LH51:LS51)),"")</f>
        <v>28</v>
      </c>
      <c r="LU51" s="144">
        <f>+IFERROR(IF(ISTEXT(LU$5)=FALSE,(INDEX(OSIT!$1:$1048576,MATCH(Ositran!$B51,OSIT!$A:$A,0),MATCH(Ositran!LU$5,OSIT!$1:$1,0))),SUM(LI51:LT51)),"")</f>
        <v>18</v>
      </c>
      <c r="LV51" s="144">
        <f>+IFERROR(IF(ISTEXT(LV$5)=FALSE,(INDEX(OSIT!$1:$1048576,MATCH(Ositran!$B51,OSIT!$A:$A,0),MATCH(Ositran!LV$5,OSIT!$1:$1,0))),SUM(LJ51:LU51)),"")</f>
        <v>17</v>
      </c>
      <c r="LW51" s="144">
        <f>+IFERROR(IF(ISTEXT(LW$5)=FALSE,(INDEX(OSIT!$1:$1048576,MATCH(Ositran!$B51,OSIT!$A:$A,0),MATCH(Ositran!LW$5,OSIT!$1:$1,0))),SUM(LK51:LV51)),"")</f>
        <v>22</v>
      </c>
      <c r="LX51" s="144">
        <f>+IFERROR(IF(ISTEXT(LX$5)=FALSE,(INDEX(OSIT!$1:$1048576,MATCH(Ositran!$B51,OSIT!$A:$A,0),MATCH(Ositran!LX$5,OSIT!$1:$1,0))),SUM(LL51:LW51)),"")</f>
        <v>23</v>
      </c>
      <c r="LY51" s="144">
        <f>+IFERROR(IF(ISTEXT(LY$5)=FALSE,(INDEX(OSIT!$1:$1048576,MATCH(Ositran!$B51,OSIT!$A:$A,0),MATCH(Ositran!LY$5,OSIT!$1:$1,0))),SUM(LM51:LX51)),"")</f>
        <v>22</v>
      </c>
      <c r="LZ51" s="144">
        <f>+IFERROR(IF(ISTEXT(LZ$5)=FALSE,(INDEX(OSIT!$1:$1048576,MATCH(Ositran!$B51,OSIT!$A:$A,0),MATCH(Ositran!LZ$5,OSIT!$1:$1,0))),SUM(LN51:LY51)),"")</f>
        <v>21</v>
      </c>
      <c r="MA51" s="144">
        <f>+IFERROR(IF(ISTEXT(MA$5)=FALSE,(INDEX(OSIT!$1:$1048576,MATCH(Ositran!$B51,OSIT!$A:$A,0),MATCH(Ositran!MA$5,OSIT!$1:$1,0))),SUM(LO51:LZ51)),"")</f>
        <v>0</v>
      </c>
      <c r="MB51" s="144">
        <f>+IFERROR(IF(ISTEXT(MB$5)=FALSE,(INDEX(OSIT!$1:$1048576,MATCH(Ositran!$B51,OSIT!$A:$A,0),MATCH(Ositran!MB$5,OSIT!$1:$1,0))),SUM(LP51:MA51)),"")</f>
        <v>0</v>
      </c>
      <c r="MC51" s="141">
        <f>+IFERROR(IF(ISTEXT(MC$5)=FALSE,(INDEX(OSIT!$1:$1048576,MATCH(Ositran!$B51,OSIT!$A:$A,0),MATCH(Ositran!MC$5,OSIT!$1:$1,0))),SUM(LQ51:MB51)),"")</f>
        <v>212</v>
      </c>
      <c r="MD51" s="144" t="str">
        <f>+IFERROR(IF(ISTEXT(MD$5)=FALSE,(INDEX(OSIT!$1:$1048576,MATCH(Ositran!$B51,OSIT!$A:$A,0),MATCH(Ositran!MD$5,OSIT!$1:$1,0))),SUM(LR51:MC51)),"")</f>
        <v/>
      </c>
      <c r="ME51" s="144" t="str">
        <f>+IFERROR(IF(ISTEXT(ME$5)=FALSE,(INDEX(OSIT!$1:$1048576,MATCH(Ositran!$B51,OSIT!$A:$A,0),MATCH(Ositran!ME$5,OSIT!$1:$1,0))),SUM(LS51:MD51)),"")</f>
        <v/>
      </c>
      <c r="MF51" s="144" t="str">
        <f>+IFERROR(IF(ISTEXT(MF$5)=FALSE,(INDEX(OSIT!$1:$1048576,MATCH(Ositran!$B51,OSIT!$A:$A,0),MATCH(Ositran!MF$5,OSIT!$1:$1,0))),SUM(LT51:ME51)),"")</f>
        <v/>
      </c>
      <c r="MG51" s="144" t="str">
        <f>+IFERROR(IF(ISTEXT(MG$5)=FALSE,(INDEX(OSIT!$1:$1048576,MATCH(Ositran!$B51,OSIT!$A:$A,0),MATCH(Ositran!MG$5,OSIT!$1:$1,0))),SUM(LU51:MF51)),"")</f>
        <v/>
      </c>
      <c r="MH51" s="144" t="str">
        <f>+IFERROR(IF(ISTEXT(MH$5)=FALSE,(INDEX(OSIT!$1:$1048576,MATCH(Ositran!$B51,OSIT!$A:$A,0),MATCH(Ositran!MH$5,OSIT!$1:$1,0))),SUM(LV51:MG51)),"")</f>
        <v/>
      </c>
      <c r="MI51" s="144" t="str">
        <f>+IFERROR(IF(ISTEXT(MI$5)=FALSE,(INDEX(OSIT!$1:$1048576,MATCH(Ositran!$B51,OSIT!$A:$A,0),MATCH(Ositran!MI$5,OSIT!$1:$1,0))),SUM(LW51:MH51)),"")</f>
        <v/>
      </c>
      <c r="MJ51" s="144" t="str">
        <f>+IFERROR(IF(ISTEXT(MJ$5)=FALSE,(INDEX(OSIT!$1:$1048576,MATCH(Ositran!$B51,OSIT!$A:$A,0),MATCH(Ositran!MJ$5,OSIT!$1:$1,0))),SUM(LX51:MI51)),"")</f>
        <v/>
      </c>
      <c r="MK51" s="144" t="str">
        <f>+IFERROR(IF(ISTEXT(MK$5)=FALSE,(INDEX(OSIT!$1:$1048576,MATCH(Ositran!$B51,OSIT!$A:$A,0),MATCH(Ositran!MK$5,OSIT!$1:$1,0))),SUM(LY51:MJ51)),"")</f>
        <v/>
      </c>
      <c r="ML51" s="144" t="str">
        <f>+IFERROR(IF(ISTEXT(ML$5)=FALSE,(INDEX(OSIT!$1:$1048576,MATCH(Ositran!$B51,OSIT!$A:$A,0),MATCH(Ositran!ML$5,OSIT!$1:$1,0))),SUM(LZ51:MK51)),"")</f>
        <v/>
      </c>
      <c r="MM51" s="144" t="str">
        <f>+IFERROR(IF(ISTEXT(MM$5)=FALSE,(INDEX(OSIT!$1:$1048576,MATCH(Ositran!$B51,OSIT!$A:$A,0),MATCH(Ositran!MM$5,OSIT!$1:$1,0))),SUM(MA51:ML51)),"")</f>
        <v/>
      </c>
      <c r="MN51" s="144" t="str">
        <f>+IFERROR(IF(ISTEXT(MN$5)=FALSE,(INDEX(OSIT!$1:$1048576,MATCH(Ositran!$B51,OSIT!$A:$A,0),MATCH(Ositran!MN$5,OSIT!$1:$1,0))),SUM(MB51:MM51)),"")</f>
        <v/>
      </c>
      <c r="MO51" s="144" t="str">
        <f>+IFERROR(IF(ISTEXT(MO$5)=FALSE,(INDEX(OSIT!$1:$1048576,MATCH(Ositran!$B51,OSIT!$A:$A,0),MATCH(Ositran!MO$5,OSIT!$1:$1,0))),SUM(MC51:MN51)),"")</f>
        <v/>
      </c>
      <c r="MP51" s="141">
        <f>+IFERROR(IF(ISTEXT(MP$5)=FALSE,(INDEX(OSIT!$1:$1048576,MATCH(Ositran!$B51,OSIT!$A:$A,0),MATCH(Ositran!MP$5,OSIT!$1:$1,0))),SUM(MD51:MO51)),"")</f>
        <v>0</v>
      </c>
    </row>
    <row r="52" spans="2:354">
      <c r="C52" s="11" t="s">
        <v>517</v>
      </c>
      <c r="P52" s="140"/>
      <c r="AC52" s="140"/>
      <c r="AP52" s="140"/>
      <c r="BC52" s="140"/>
      <c r="BP52" s="140"/>
      <c r="CC52" s="140"/>
      <c r="CP52" s="140"/>
      <c r="DC52" s="140"/>
      <c r="DP52" s="140"/>
      <c r="EC52" s="140"/>
      <c r="EP52" s="140"/>
      <c r="FC52" s="140"/>
      <c r="FP52" s="140"/>
      <c r="GC52" s="140"/>
      <c r="GP52" s="140"/>
      <c r="HC52" s="140"/>
      <c r="HP52" s="140"/>
      <c r="IC52" s="140"/>
      <c r="IP52" s="140"/>
      <c r="JC52" s="140"/>
      <c r="JP52" s="140"/>
      <c r="KC52" s="140"/>
      <c r="KP52" s="140"/>
      <c r="LC52" s="140"/>
      <c r="LP52" s="140"/>
      <c r="MC52" s="140"/>
      <c r="MP52" s="140"/>
    </row>
    <row r="53" spans="2:354">
      <c r="B53" s="9" t="s">
        <v>97</v>
      </c>
      <c r="C53" s="62" t="s">
        <v>100</v>
      </c>
      <c r="D53" s="145"/>
      <c r="E53" s="145"/>
      <c r="F53" s="145"/>
      <c r="G53" s="145"/>
      <c r="H53" s="145"/>
      <c r="I53" s="145"/>
      <c r="J53" s="145"/>
      <c r="K53" s="145"/>
      <c r="L53" s="145"/>
      <c r="M53" s="145"/>
      <c r="N53" s="145"/>
      <c r="O53" s="145"/>
      <c r="P53" s="143"/>
      <c r="Q53" s="145"/>
      <c r="R53" s="145"/>
      <c r="S53" s="145"/>
      <c r="T53" s="145"/>
      <c r="U53" s="145"/>
      <c r="V53" s="145"/>
      <c r="W53" s="145"/>
      <c r="X53" s="145"/>
      <c r="Y53" s="145"/>
      <c r="Z53" s="145"/>
      <c r="AA53" s="145"/>
      <c r="AB53" s="145"/>
      <c r="AC53" s="143"/>
      <c r="AD53" s="145"/>
      <c r="AE53" s="145"/>
      <c r="AF53" s="145"/>
      <c r="AG53" s="145"/>
      <c r="AH53" s="145"/>
      <c r="AI53" s="145"/>
      <c r="AJ53" s="145"/>
      <c r="AK53" s="145"/>
      <c r="AL53" s="145"/>
      <c r="AM53" s="145"/>
      <c r="AN53" s="145"/>
      <c r="AO53" s="145"/>
      <c r="AP53" s="143"/>
      <c r="AQ53" s="145"/>
      <c r="AR53" s="145"/>
      <c r="AS53" s="145"/>
      <c r="AT53" s="145"/>
      <c r="AU53" s="145"/>
      <c r="AV53" s="145"/>
      <c r="AW53" s="145"/>
      <c r="AX53" s="145"/>
      <c r="AY53" s="145"/>
      <c r="AZ53" s="145"/>
      <c r="BA53" s="145"/>
      <c r="BB53" s="145"/>
      <c r="BC53" s="143"/>
      <c r="BD53" s="145"/>
      <c r="BE53" s="145"/>
      <c r="BF53" s="145"/>
      <c r="BG53" s="145"/>
      <c r="BH53" s="145"/>
      <c r="BI53" s="145"/>
      <c r="BJ53" s="145"/>
      <c r="BK53" s="145"/>
      <c r="BL53" s="145"/>
      <c r="BM53" s="145"/>
      <c r="BN53" s="145"/>
      <c r="BO53" s="145"/>
      <c r="BP53" s="143"/>
      <c r="BQ53" s="145"/>
      <c r="BR53" s="145"/>
      <c r="BS53" s="145"/>
      <c r="BT53" s="145"/>
      <c r="BU53" s="145"/>
      <c r="BV53" s="145"/>
      <c r="BW53" s="145"/>
      <c r="BX53" s="145"/>
      <c r="BY53" s="145"/>
      <c r="BZ53" s="145"/>
      <c r="CA53" s="145"/>
      <c r="CB53" s="145"/>
      <c r="CC53" s="143"/>
      <c r="CD53" s="145"/>
      <c r="CE53" s="145"/>
      <c r="CF53" s="145"/>
      <c r="CG53" s="145"/>
      <c r="CH53" s="145"/>
      <c r="CI53" s="145"/>
      <c r="CJ53" s="145"/>
      <c r="CK53" s="145"/>
      <c r="CL53" s="145"/>
      <c r="CM53" s="145"/>
      <c r="CN53" s="145"/>
      <c r="CO53" s="145"/>
      <c r="CP53" s="143"/>
      <c r="CQ53" s="145"/>
      <c r="CR53" s="145"/>
      <c r="CS53" s="145"/>
      <c r="CT53" s="145"/>
      <c r="CU53" s="145"/>
      <c r="CV53" s="145"/>
      <c r="CW53" s="145"/>
      <c r="CX53" s="145"/>
      <c r="CY53" s="145"/>
      <c r="CZ53" s="145"/>
      <c r="DA53" s="145"/>
      <c r="DB53" s="145"/>
      <c r="DC53" s="143"/>
      <c r="DD53" s="145"/>
      <c r="DE53" s="145"/>
      <c r="DF53" s="145"/>
      <c r="DG53" s="145"/>
      <c r="DH53" s="145"/>
      <c r="DI53" s="145"/>
      <c r="DJ53" s="145"/>
      <c r="DK53" s="145"/>
      <c r="DL53" s="145"/>
      <c r="DM53" s="145"/>
      <c r="DN53" s="145"/>
      <c r="DO53" s="145"/>
      <c r="DP53" s="143"/>
      <c r="DQ53" s="145"/>
      <c r="DR53" s="145"/>
      <c r="DS53" s="145"/>
      <c r="DT53" s="145"/>
      <c r="DU53" s="145"/>
      <c r="DV53" s="145"/>
      <c r="DW53" s="145"/>
      <c r="DX53" s="145"/>
      <c r="DY53" s="145"/>
      <c r="DZ53" s="145"/>
      <c r="EA53" s="145"/>
      <c r="EB53" s="145"/>
      <c r="EC53" s="143"/>
      <c r="ED53" s="145"/>
      <c r="EE53" s="145"/>
      <c r="EF53" s="145"/>
      <c r="EG53" s="145"/>
      <c r="EH53" s="145"/>
      <c r="EI53" s="145"/>
      <c r="EJ53" s="145"/>
      <c r="EK53" s="145"/>
      <c r="EL53" s="145"/>
      <c r="EM53" s="145"/>
      <c r="EN53" s="145"/>
      <c r="EO53" s="145"/>
      <c r="EP53" s="143"/>
      <c r="EQ53" s="145"/>
      <c r="ER53" s="145"/>
      <c r="ES53" s="145"/>
      <c r="ET53" s="145"/>
      <c r="EU53" s="145"/>
      <c r="EV53" s="145"/>
      <c r="EW53" s="145"/>
      <c r="EX53" s="145"/>
      <c r="EY53" s="145"/>
      <c r="EZ53" s="145"/>
      <c r="FA53" s="145"/>
      <c r="FB53" s="145"/>
      <c r="FC53" s="143"/>
      <c r="FD53" s="145"/>
      <c r="FE53" s="145"/>
      <c r="FF53" s="145"/>
      <c r="FG53" s="145"/>
      <c r="FH53" s="145"/>
      <c r="FI53" s="145"/>
      <c r="FJ53" s="145"/>
      <c r="FK53" s="145"/>
      <c r="FL53" s="145"/>
      <c r="FM53" s="145"/>
      <c r="FN53" s="145"/>
      <c r="FO53" s="145"/>
      <c r="FP53" s="143"/>
      <c r="FQ53" s="145"/>
      <c r="FR53" s="145"/>
      <c r="FS53" s="145"/>
      <c r="FT53" s="145"/>
      <c r="FU53" s="145"/>
      <c r="FV53" s="145"/>
      <c r="FW53" s="145"/>
      <c r="FX53" s="145"/>
      <c r="FY53" s="145"/>
      <c r="FZ53" s="145">
        <v>1</v>
      </c>
      <c r="GA53" s="145">
        <v>1</v>
      </c>
      <c r="GB53" s="145">
        <v>0.99739999999999995</v>
      </c>
      <c r="GC53" s="143"/>
      <c r="GD53" s="145">
        <v>0.99739999999999995</v>
      </c>
      <c r="GE53" s="145">
        <v>0.99739999999999995</v>
      </c>
      <c r="GF53" s="145">
        <v>0.99739999999999995</v>
      </c>
      <c r="GG53" s="145">
        <v>0.99739999999999995</v>
      </c>
      <c r="GH53" s="145">
        <v>1</v>
      </c>
      <c r="GI53" s="145">
        <v>1</v>
      </c>
      <c r="GJ53" s="145">
        <v>0.99990000000000001</v>
      </c>
      <c r="GK53" s="145">
        <v>0.99819999999999998</v>
      </c>
      <c r="GL53" s="145">
        <v>0.99980000000000002</v>
      </c>
      <c r="GM53" s="145">
        <v>0.99939999999999996</v>
      </c>
      <c r="GN53" s="145">
        <v>0.99819999999999998</v>
      </c>
      <c r="GO53" s="145">
        <v>0.99980000000000002</v>
      </c>
      <c r="GP53" s="143"/>
      <c r="GQ53" s="145">
        <v>0.99939999999999996</v>
      </c>
      <c r="GR53" s="145">
        <v>0.99939999999999996</v>
      </c>
      <c r="GS53" s="145">
        <v>0.99939999999999996</v>
      </c>
      <c r="GT53" s="145">
        <v>0.99960000000000004</v>
      </c>
      <c r="GU53" s="145">
        <v>0.99929999999999997</v>
      </c>
      <c r="GV53" s="145">
        <v>0.99980000000000002</v>
      </c>
      <c r="GW53" s="145">
        <v>0.99970000000000003</v>
      </c>
      <c r="GX53" s="145">
        <v>0.99980000000000002</v>
      </c>
      <c r="GY53" s="145">
        <v>1</v>
      </c>
      <c r="GZ53" s="145">
        <v>0.99960000000000004</v>
      </c>
      <c r="HA53" s="145">
        <v>0.99970000000000003</v>
      </c>
      <c r="HB53" s="145">
        <v>0.99990000000000001</v>
      </c>
      <c r="HC53" s="143"/>
      <c r="HD53" s="145">
        <v>0.99980000000000002</v>
      </c>
      <c r="HE53" s="145">
        <v>0.99980000000000002</v>
      </c>
      <c r="HF53" s="145">
        <v>0.99929999999999997</v>
      </c>
      <c r="HG53" s="145">
        <v>1</v>
      </c>
      <c r="HH53" s="145">
        <v>0.99980000000000002</v>
      </c>
      <c r="HI53" s="145">
        <v>0.99829999999999997</v>
      </c>
      <c r="HJ53" s="145">
        <v>0.99990000000000001</v>
      </c>
      <c r="HK53" s="145">
        <v>1</v>
      </c>
      <c r="HL53" s="145">
        <v>0.99829999999999997</v>
      </c>
      <c r="HM53" s="145">
        <v>0.99990000000000001</v>
      </c>
      <c r="HN53" s="145">
        <v>0.99950000000000006</v>
      </c>
      <c r="HO53" s="145">
        <v>0.99980000000000002</v>
      </c>
      <c r="HP53" s="143"/>
      <c r="HQ53" s="145">
        <v>1</v>
      </c>
      <c r="HR53" s="145">
        <v>0.99970000000000003</v>
      </c>
      <c r="HS53" s="145">
        <v>1</v>
      </c>
      <c r="HT53" s="145">
        <v>0.99990000000000001</v>
      </c>
      <c r="HU53" s="145">
        <v>0.99890000000000001</v>
      </c>
      <c r="HV53" s="145">
        <v>1</v>
      </c>
      <c r="HW53" s="145">
        <v>0.99960000000000004</v>
      </c>
      <c r="HX53" s="145">
        <v>0.99980000000000002</v>
      </c>
      <c r="HY53" s="145">
        <v>0.99880000000000002</v>
      </c>
      <c r="HZ53" s="145">
        <v>0.99990000000000001</v>
      </c>
      <c r="IA53" s="145">
        <v>1</v>
      </c>
      <c r="IB53" s="145">
        <v>0.99980000000000002</v>
      </c>
      <c r="IC53" s="143"/>
      <c r="ID53" s="145">
        <v>0.99950000000000006</v>
      </c>
      <c r="IE53" s="145">
        <v>0.99970000000000003</v>
      </c>
      <c r="IF53" s="145">
        <v>0.99979032258064515</v>
      </c>
      <c r="IG53" s="145">
        <v>0.98670000000000002</v>
      </c>
      <c r="IH53" s="145">
        <v>0.99777628431454546</v>
      </c>
      <c r="II53" s="145">
        <v>0.99992666666666663</v>
      </c>
      <c r="IJ53" s="145">
        <v>0.99990000000000001</v>
      </c>
      <c r="IK53" s="145">
        <v>0.99980000000000002</v>
      </c>
      <c r="IL53" s="145">
        <v>0.99639999999999995</v>
      </c>
      <c r="IM53" s="145">
        <v>0.96779999999999999</v>
      </c>
      <c r="IN53" s="145">
        <v>0.99980000000000002</v>
      </c>
      <c r="IO53" s="145">
        <v>0.98740000000000006</v>
      </c>
      <c r="IP53" s="143"/>
      <c r="IQ53" s="145">
        <f>+IFERROR(IF(ISTEXT(IQ$5)=FALSE,(INDEX(OSIT!$1:$1048576,MATCH(Ositran!$B53,OSIT!$A:$A,0),MATCH(Ositran!IQ$5,OSIT!$1:$1,0))),AVERAGE(IJ53:IP53)),"")</f>
        <v>0.98880000000000001</v>
      </c>
      <c r="IR53" s="145">
        <f>+IFERROR(IF(ISTEXT(IR$5)=FALSE,(INDEX(OSIT!$1:$1048576,MATCH(Ositran!$B53,OSIT!$A:$A,0),MATCH(Ositran!IR$5,OSIT!$1:$1,0))),AVERAGE(IK53:IQ53)),"")</f>
        <v>0.96136071428571424</v>
      </c>
      <c r="IS53" s="145">
        <f>+IFERROR(IF(ISTEXT(IS$5)=FALSE,(INDEX(OSIT!$1:$1048576,MATCH(Ositran!$B53,OSIT!$A:$A,0),MATCH(Ositran!IS$5,OSIT!$1:$1,0))),AVERAGE(IL53:IR53)),"")</f>
        <v>0.95705483870967734</v>
      </c>
      <c r="IT53" s="145">
        <f>+IFERROR(IF(ISTEXT(IT$5)=FALSE,(INDEX(OSIT!$1:$1048576,MATCH(Ositran!$B53,OSIT!$A:$A,0),MATCH(Ositran!IT$5,OSIT!$1:$1,0))),AVERAGE(IM53:IS53)),"")</f>
        <v>0.97019999999999995</v>
      </c>
      <c r="IU53" s="145">
        <f>+IFERROR(IF(ISTEXT(IU$5)=FALSE,(INDEX(OSIT!$1:$1048576,MATCH(Ositran!$B53,OSIT!$A:$A,0),MATCH(Ositran!IU$5,OSIT!$1:$1,0))),AVERAGE(IN53:IT53)),"")</f>
        <v>0.97150000000000003</v>
      </c>
      <c r="IV53" s="145">
        <f>+IFERROR(IF(ISTEXT(IV$5)=FALSE,(INDEX(OSIT!$1:$1048576,MATCH(Ositran!$B53,OSIT!$A:$A,0),MATCH(Ositran!IV$5,OSIT!$1:$1,0))),AVERAGE(IO53:IU53)),"")</f>
        <v>0.97571316071727843</v>
      </c>
      <c r="IW53" s="145">
        <f>+IFERROR(IF(ISTEXT(IW$5)=FALSE,(INDEX(OSIT!$1:$1048576,MATCH(Ositran!$B53,OSIT!$A:$A,0),MATCH(Ositran!IW$5,OSIT!$1:$1,0))),AVERAGE(IP53:IV53)),"")</f>
        <v>0.98884402308338182</v>
      </c>
      <c r="IX53" s="145">
        <f>+IFERROR(IF(ISTEXT(IX$5)=FALSE,(INDEX(OSIT!$1:$1048576,MATCH(Ositran!$B53,OSIT!$A:$A,0),MATCH(Ositran!IX$5,OSIT!$1:$1,0))),AVERAGE(IP53:IW53)),"")</f>
        <v>0.99980000000000002</v>
      </c>
      <c r="IY53" s="145">
        <f>+IFERROR(IF(ISTEXT(IY$5)=FALSE,(INDEX(OSIT!$1:$1048576,MATCH(Ositran!$B53,OSIT!$A:$A,0),MATCH(Ositran!IY$5,OSIT!$1:$1,0))),AVERAGE(IP53:IX53)),"")</f>
        <v>0.99775333333333338</v>
      </c>
      <c r="IZ53" s="145">
        <f>+IFERROR(IF(ISTEXT(IZ$5)=FALSE,(INDEX(OSIT!$1:$1048576,MATCH(Ositran!$B53,OSIT!$A:$A,0),MATCH(Ositran!IZ$5,OSIT!$1:$1,0))),AVERAGE(IP53:IY53)),"")</f>
        <v>0.99873062651032296</v>
      </c>
      <c r="JA53" s="145">
        <f>+IFERROR(IF(ISTEXT(JA$5)=FALSE,(INDEX(OSIT!$1:$1048576,MATCH(Ositran!$B53,OSIT!$A:$A,0),MATCH(Ositran!JA$5,OSIT!$1:$1,0))),AVERAGE(IP53:IZ53)),"")</f>
        <v>0.99990333333333337</v>
      </c>
      <c r="JB53" s="145">
        <f>+IFERROR(IF(ISTEXT(JB$5)=FALSE,(INDEX(OSIT!$1:$1048576,MATCH(Ositran!$B53,OSIT!$A:$A,0),MATCH(Ositran!JB$5,OSIT!$1:$1,0))),AVERAGE(IP53:JA53)),"")</f>
        <v>0.99990333333333337</v>
      </c>
      <c r="JC53" s="143">
        <f>+IFERROR(IF(ISTEXT(JC$5)=FALSE,(INDEX(OSIT!$1:$1048576,MATCH(Ositran!$B53,OSIT!$A:$A,0),MATCH(Ositran!JC$5,OSIT!$1:$1,0))),AVERAGE(IQ53:JB53)),"")</f>
        <v>0.98413028027553129</v>
      </c>
      <c r="JD53" s="145">
        <f>+IFERROR(IF(ISTEXT(JD$5)=FALSE,(INDEX(OSIT!$1:$1048576,MATCH(Ositran!$B53,OSIT!$A:$A,0),MATCH(Ositran!JD$5,OSIT!$1:$1,0))),AVERAGE(IR53:JC53)),"")</f>
        <v>0.99992903225806462</v>
      </c>
      <c r="JE53" s="145">
        <f>+IFERROR(IF(ISTEXT(JE$5)=FALSE,(INDEX(OSIT!$1:$1048576,MATCH(Ositran!$B53,OSIT!$A:$A,0),MATCH(Ositran!JE$5,OSIT!$1:$1,0))),AVERAGE(IS53:JD53)),"")</f>
        <v>0.99451379310344834</v>
      </c>
      <c r="JF53" s="145">
        <f>+IFERROR(IF(ISTEXT(JF$5)=FALSE,(INDEX(OSIT!$1:$1048576,MATCH(Ositran!$B53,OSIT!$A:$A,0),MATCH(Ositran!JF$5,OSIT!$1:$1,0))),AVERAGE(IT53:JE53)),"")</f>
        <v>0.98819999999999997</v>
      </c>
      <c r="JG53" s="145">
        <f>+IFERROR(IF(ISTEXT(JG$5)=FALSE,(INDEX(OSIT!$1:$1048576,MATCH(Ositran!$B53,OSIT!$A:$A,0),MATCH(Ositran!JG$5,OSIT!$1:$1,0))),AVERAGE(IU53:JF53)),"")</f>
        <v>0.99990000000000001</v>
      </c>
      <c r="JH53" s="145">
        <f>+IFERROR(IF(ISTEXT(JH$5)=FALSE,(INDEX(OSIT!$1:$1048576,MATCH(Ositran!$B53,OSIT!$A:$A,0),MATCH(Ositran!JH$5,OSIT!$1:$1,0))),AVERAGE(IV53:JG53)),"")</f>
        <v>0.99970000000000003</v>
      </c>
      <c r="JI53" s="145">
        <f>+IFERROR(IF(ISTEXT(JI$5)=FALSE,(INDEX(OSIT!$1:$1048576,MATCH(Ositran!$B53,OSIT!$A:$A,0),MATCH(Ositran!JI$5,OSIT!$1:$1,0))),AVERAGE(IW53:JH53)),"")</f>
        <v>0.99939999999999996</v>
      </c>
      <c r="JJ53" s="145">
        <f>+IFERROR(IF(ISTEXT(JJ$5)=FALSE,(INDEX(OSIT!$1:$1048576,MATCH(Ositran!$B53,OSIT!$A:$A,0),MATCH(Ositran!JJ$5,OSIT!$1:$1,0))),AVERAGE(IX53:JI53)),"")</f>
        <v>0.99399999999999999</v>
      </c>
      <c r="JK53" s="145">
        <f>+IFERROR(IF(ISTEXT(JK$5)=FALSE,(INDEX(OSIT!$1:$1048576,MATCH(Ositran!$B53,OSIT!$A:$A,0),MATCH(Ositran!JK$5,OSIT!$1:$1,0))),AVERAGE(IY53:JJ53)),"")</f>
        <v>0.99990000000000001</v>
      </c>
      <c r="JL53" s="145">
        <f>+IFERROR(IF(ISTEXT(JL$5)=FALSE,(INDEX(OSIT!$1:$1048576,MATCH(Ositran!$B53,OSIT!$A:$A,0),MATCH(Ositran!JL$5,OSIT!$1:$1,0))),AVERAGE(IZ53:JK53)),"")</f>
        <v>0.99980000000000002</v>
      </c>
      <c r="JM53" s="145">
        <f>+IFERROR(IF(ISTEXT(JM$5)=FALSE,(INDEX(OSIT!$1:$1048576,MATCH(Ositran!$B53,OSIT!$A:$A,0),MATCH(Ositran!JM$5,OSIT!$1:$1,0))),AVERAGE(JA53:JL53)),"")</f>
        <v>0.99896451612903225</v>
      </c>
      <c r="JN53" s="145">
        <f>+IFERROR(IF(ISTEXT(JN$5)=FALSE,(INDEX(OSIT!$1:$1048576,MATCH(Ositran!$B53,OSIT!$A:$A,0),MATCH(Ositran!JN$5,OSIT!$1:$1,0))),AVERAGE(JB53:JM53)),"")</f>
        <v>0.99939</v>
      </c>
      <c r="JO53" s="145">
        <f>+IFERROR(IF(ISTEXT(JO$5)=FALSE,(INDEX(OSIT!$1:$1048576,MATCH(Ositran!$B53,OSIT!$A:$A,0),MATCH(Ositran!JO$5,OSIT!$1:$1,0))),AVERAGE(JC53:JN53)),"")</f>
        <v>0.9996387096774193</v>
      </c>
      <c r="JP53" s="143">
        <f>+IFERROR(IF(ISTEXT(JP$5)=FALSE,(INDEX(OSIT!$1:$1048576,MATCH(Ositran!$B53,OSIT!$A:$A,0),MATCH(Ositran!JP$5,OSIT!$1:$1,0))),AVERAGE(JD53:JO53)),"")</f>
        <v>0.99777800426399699</v>
      </c>
      <c r="JQ53" s="145">
        <f>+IFERROR(IF(ISTEXT(JQ$5)=FALSE,(INDEX(OSIT!$1:$1048576,MATCH(Ositran!$B53,OSIT!$A:$A,0),MATCH(Ositran!JQ$5,OSIT!$1:$1,0))),AVERAGE(JE53:JP53)),"")</f>
        <v>0.99933870967741945</v>
      </c>
      <c r="JR53" s="145">
        <f>+IFERROR(IF(ISTEXT(JR$5)=FALSE,(INDEX(OSIT!$1:$1048576,MATCH(Ositran!$B53,OSIT!$A:$A,0),MATCH(Ositran!JR$5,OSIT!$1:$1,0))),AVERAGE(JF53:JQ53)),"")</f>
        <v>0.97879285714285735</v>
      </c>
      <c r="JS53" s="145">
        <f>+IFERROR(IF(ISTEXT(JS$5)=FALSE,(INDEX(OSIT!$1:$1048576,MATCH(Ositran!$B53,OSIT!$A:$A,0),MATCH(Ositran!JS$5,OSIT!$1:$1,0))),AVERAGE(JG53:JR53)),"")</f>
        <v>0.9829</v>
      </c>
      <c r="JT53" s="145">
        <f>+IFERROR(IF(ISTEXT(JT$5)=FALSE,(INDEX(OSIT!$1:$1048576,MATCH(Ositran!$B53,OSIT!$A:$A,0),MATCH(Ositran!JT$5,OSIT!$1:$1,0))),AVERAGE(JH53:JS53)),"")</f>
        <v>0.98077999999999999</v>
      </c>
      <c r="JU53" s="145">
        <f>+IFERROR(IF(ISTEXT(JU$5)=FALSE,(INDEX(OSIT!$1:$1048576,MATCH(Ositran!$B53,OSIT!$A:$A,0),MATCH(Ositran!JU$5,OSIT!$1:$1,0))),AVERAGE(JI53:JT53)),"")</f>
        <v>0.9875225806451613</v>
      </c>
      <c r="JV53" s="145">
        <f>+IFERROR(IF(ISTEXT(JV$5)=FALSE,(INDEX(OSIT!$1:$1048576,MATCH(Ositran!$B53,OSIT!$A:$A,0),MATCH(Ositran!JV$5,OSIT!$1:$1,0))),AVERAGE(JJ53:JU53)),"")</f>
        <v>0.98864999999999992</v>
      </c>
      <c r="JW53" s="145">
        <f>+IFERROR(IF(ISTEXT(JW$5)=FALSE,(INDEX(OSIT!$1:$1048576,MATCH(Ositran!$B53,OSIT!$A:$A,0),MATCH(Ositran!JW$5,OSIT!$1:$1,0))),AVERAGE(JK53:JV53)),"")</f>
        <v>0.99999354838709675</v>
      </c>
      <c r="JX53" s="145">
        <f>+IFERROR(IF(ISTEXT(JX$5)=FALSE,(INDEX(OSIT!$1:$1048576,MATCH(Ositran!$B53,OSIT!$A:$A,0),MATCH(Ositran!JX$5,OSIT!$1:$1,0))),AVERAGE(JL53:JW53)),"")</f>
        <v>0.99488709677419351</v>
      </c>
      <c r="JY53" s="145">
        <f>+IFERROR(IF(ISTEXT(JY$5)=FALSE,(INDEX(OSIT!$1:$1048576,MATCH(Ositran!$B53,OSIT!$A:$A,0),MATCH(Ositran!JY$5,OSIT!$1:$1,0))),AVERAGE(JM53:JX53)),"")</f>
        <v>0.99979000000000007</v>
      </c>
      <c r="JZ53" s="145">
        <f>+IFERROR(IF(ISTEXT(JZ$5)=FALSE,(INDEX(OSIT!$1:$1048576,MATCH(Ositran!$B53,OSIT!$A:$A,0),MATCH(Ositran!JZ$5,OSIT!$1:$1,0))),AVERAGE(JN53:JY53)),"")</f>
        <v>0.99979032258064526</v>
      </c>
      <c r="KA53" s="145">
        <f>+IFERROR(IF(ISTEXT(KA$5)=FALSE,(INDEX(OSIT!$1:$1048576,MATCH(Ositran!$B53,OSIT!$A:$A,0),MATCH(Ositran!KA$5,OSIT!$1:$1,0))),AVERAGE(JO53:JZ53)),"")</f>
        <v>0.99946333333333337</v>
      </c>
      <c r="KB53" s="145">
        <f>+IFERROR(IF(ISTEXT(KB$5)=FALSE,(INDEX(OSIT!$1:$1048576,MATCH(Ositran!$B53,OSIT!$A:$A,0),MATCH(Ositran!KB$5,OSIT!$1:$1,0))),AVERAGE(JP53:KA53)),"")</f>
        <v>0.99543548387096781</v>
      </c>
      <c r="KC53" s="143">
        <f>+IFERROR(IF(ISTEXT(KC$5)=FALSE,(INDEX(OSIT!$1:$1048576,MATCH(Ositran!$B53,OSIT!$A:$A,0),MATCH(Ositran!KC$5,OSIT!$1:$1,0))),AVERAGE(JQ53:KB53)),"")</f>
        <v>0.99227866103430618</v>
      </c>
      <c r="KD53" s="145">
        <f>+IFERROR(IF(ISTEXT(KD$5)=FALSE,(INDEX(OSIT!$1:$1048576,MATCH(Ositran!$B53,OSIT!$A:$A,0),MATCH(Ositran!KD$5,OSIT!$1:$1,0))),AVERAGE(JR53:KC53)),"")</f>
        <v>0.999925806451613</v>
      </c>
      <c r="KE53" s="145">
        <f>+IFERROR(IF(ISTEXT(KE$5)=FALSE,(INDEX(OSIT!$1:$1048576,MATCH(Ositran!$B53,OSIT!$A:$A,0),MATCH(Ositran!KE$5,OSIT!$1:$1,0))),AVERAGE(JS53:KD53)),"")</f>
        <v>0.99880000000000002</v>
      </c>
      <c r="KF53" s="145">
        <f>+IFERROR(IF(ISTEXT(KF$5)=FALSE,(INDEX(OSIT!$1:$1048576,MATCH(Ositran!$B53,OSIT!$A:$A,0),MATCH(Ositran!KF$5,OSIT!$1:$1,0))),AVERAGE(JT53:KE53)),"")</f>
        <v>0.99875806451612892</v>
      </c>
      <c r="KG53" s="145">
        <f>+IFERROR(IF(ISTEXT(KG$5)=FALSE,(INDEX(OSIT!$1:$1048576,MATCH(Ositran!$B53,OSIT!$A:$A,0),MATCH(Ositran!KG$5,OSIT!$1:$1,0))),AVERAGE(JU53:KF53)),"")</f>
        <v>0.99936333333333338</v>
      </c>
      <c r="KH53" s="145">
        <f>+IFERROR(IF(ISTEXT(KH$5)=FALSE,(INDEX(OSIT!$1:$1048576,MATCH(Ositran!$B53,OSIT!$A:$A,0),MATCH(Ositran!KH$5,OSIT!$1:$1,0))),AVERAGE(JV53:KG53)),"")</f>
        <v>0.99212258064516123</v>
      </c>
      <c r="KI53" s="145">
        <f>+IFERROR(IF(ISTEXT(KI$5)=FALSE,(INDEX(OSIT!$1:$1048576,MATCH(Ositran!$B53,OSIT!$A:$A,0),MATCH(Ositran!KI$5,OSIT!$1:$1,0))),AVERAGE(JW53:KH53)),"")</f>
        <v>0.99826333333333339</v>
      </c>
      <c r="KJ53" s="145">
        <f>+IFERROR(IF(ISTEXT(KJ$5)=FALSE,(INDEX(OSIT!$1:$1048576,MATCH(Ositran!$B53,OSIT!$A:$A,0),MATCH(Ositran!KJ$5,OSIT!$1:$1,0))),AVERAGE(JX53:KI53)),"")</f>
        <v>0.99939999999999996</v>
      </c>
      <c r="KK53" s="145">
        <f>+IFERROR(IF(ISTEXT(KK$5)=FALSE,(INDEX(OSIT!$1:$1048576,MATCH(Ositran!$B53,OSIT!$A:$A,0),MATCH(Ositran!KK$5,OSIT!$1:$1,0))),AVERAGE(JY53:KJ53)),"")</f>
        <v>0.99950000000000006</v>
      </c>
      <c r="KL53" s="145">
        <f>+IFERROR(IF(ISTEXT(KL$5)=FALSE,(INDEX(OSIT!$1:$1048576,MATCH(Ositran!$B53,OSIT!$A:$A,0),MATCH(Ositran!KL$5,OSIT!$1:$1,0))),AVERAGE(JZ53:KK53)),"")</f>
        <v>0.99980666666666673</v>
      </c>
      <c r="KM53" s="145">
        <f>+IFERROR(IF(ISTEXT(KM$5)=FALSE,(INDEX(OSIT!$1:$1048576,MATCH(Ositran!$B53,OSIT!$A:$A,0),MATCH(Ositran!KM$5,OSIT!$1:$1,0))),AVERAGE(KA53:KL53)),"")</f>
        <v>0.99829999999999997</v>
      </c>
      <c r="KN53" s="145">
        <f>+IFERROR(IF(ISTEXT(KN$5)=FALSE,(INDEX(OSIT!$1:$1048576,MATCH(Ositran!$B53,OSIT!$A:$A,0),MATCH(Ositran!KN$5,OSIT!$1:$1,0))),AVERAGE(KB53:KM53)),"")</f>
        <v>0.99950000000000006</v>
      </c>
      <c r="KO53" s="145">
        <f>+IFERROR(IF(ISTEXT(KO$5)=FALSE,(INDEX(OSIT!$1:$1048576,MATCH(Ositran!$B53,OSIT!$A:$A,0),MATCH(Ositran!KO$5,OSIT!$1:$1,0))),AVERAGE(KC53:KN53)),"")</f>
        <v>0.99399999999999999</v>
      </c>
      <c r="KP53" s="143">
        <f>+IFERROR(IF(ISTEXT(KP$5)=FALSE,(INDEX(OSIT!$1:$1048576,MATCH(Ositran!$B53,OSIT!$A:$A,0),MATCH(Ositran!KP$5,OSIT!$1:$1,0))),AVERAGE(KD53:KO53)),"")</f>
        <v>0.99814498207885294</v>
      </c>
      <c r="KQ53" s="145">
        <f>+IFERROR(IF(ISTEXT(KQ$5)=FALSE,(INDEX(OSIT!$1:$1048576,MATCH(Ositran!$B53,OSIT!$A:$A,0),MATCH(Ositran!KQ$5,OSIT!$1:$1,0))),AVERAGE(KE53:KP53)),"")</f>
        <v>0.99790000000000001</v>
      </c>
      <c r="KR53" s="145">
        <f>+IFERROR(IF(ISTEXT(KR$5)=FALSE,(INDEX(OSIT!$1:$1048576,MATCH(Ositran!$B53,OSIT!$A:$A,0),MATCH(Ositran!KR$5,OSIT!$1:$1,0))),AVERAGE(KF53:KQ53)),"")</f>
        <v>0.98399999999999999</v>
      </c>
      <c r="KS53" s="145">
        <f>+IFERROR(IF(ISTEXT(KS$5)=FALSE,(INDEX(OSIT!$1:$1048576,MATCH(Ositran!$B53,OSIT!$A:$A,0),MATCH(Ositran!KS$5,OSIT!$1:$1,0))),AVERAGE(KG53:KR53)),"")</f>
        <v>0.99939999999999996</v>
      </c>
      <c r="KT53" s="145">
        <f>+IFERROR(IF(ISTEXT(KT$5)=FALSE,(INDEX(OSIT!$1:$1048576,MATCH(Ositran!$B53,OSIT!$A:$A,0),MATCH(Ositran!KT$5,OSIT!$1:$1,0))),AVERAGE(KH53:KS53)),"")</f>
        <v>0.99980000000000002</v>
      </c>
      <c r="KU53" s="145">
        <f>+IFERROR(IF(ISTEXT(KU$5)=FALSE,(INDEX(OSIT!$1:$1048576,MATCH(Ositran!$B53,OSIT!$A:$A,0),MATCH(Ositran!KU$5,OSIT!$1:$1,0))),AVERAGE(KI53:KT53)),"")</f>
        <v>0.99750000000000005</v>
      </c>
      <c r="KV53" s="145">
        <f>+IFERROR(IF(ISTEXT(KV$5)=FALSE,(INDEX(OSIT!$1:$1048576,MATCH(Ositran!$B53,OSIT!$A:$A,0),MATCH(Ositran!KV$5,OSIT!$1:$1,0))),AVERAGE(KJ53:KU53)),"")</f>
        <v>0.99980000000000002</v>
      </c>
      <c r="KW53" s="145">
        <f>+IFERROR(IF(ISTEXT(KW$5)=FALSE,(INDEX(OSIT!$1:$1048576,MATCH(Ositran!$B53,OSIT!$A:$A,0),MATCH(Ositran!KW$5,OSIT!$1:$1,0))),AVERAGE(KK53:KV53)),"")</f>
        <v>0.99929999999999997</v>
      </c>
      <c r="KX53" s="145">
        <f>+IFERROR(IF(ISTEXT(KX$5)=FALSE,(INDEX(OSIT!$1:$1048576,MATCH(Ositran!$B53,OSIT!$A:$A,0),MATCH(Ositran!KX$5,OSIT!$1:$1,0))),AVERAGE(KL53:KW53)),"")</f>
        <v>0.99950000000000006</v>
      </c>
      <c r="KY53" s="145">
        <f>+IFERROR(IF(ISTEXT(KY$5)=FALSE,(INDEX(OSIT!$1:$1048576,MATCH(Ositran!$B53,OSIT!$A:$A,0),MATCH(Ositran!KY$5,OSIT!$1:$1,0))),AVERAGE(KM53:KX53)),"")</f>
        <v>0.99160000000000004</v>
      </c>
      <c r="KZ53" s="145">
        <f>+IFERROR(IF(ISTEXT(KZ$5)=FALSE,(INDEX(OSIT!$1:$1048576,MATCH(Ositran!$B53,OSIT!$A:$A,0),MATCH(Ositran!KZ$5,OSIT!$1:$1,0))),AVERAGE(KN53:KY53)),"")</f>
        <v>0.99939999999999996</v>
      </c>
      <c r="LA53" s="145">
        <f>+IFERROR(IF(ISTEXT(LA$5)=FALSE,(INDEX(OSIT!$1:$1048576,MATCH(Ositran!$B53,OSIT!$A:$A,0),MATCH(Ositran!LA$5,OSIT!$1:$1,0))),AVERAGE(KO53:KZ53)),"")</f>
        <v>0.99829999999999997</v>
      </c>
      <c r="LB53" s="145">
        <f>+IFERROR(IF(ISTEXT(LB$5)=FALSE,(INDEX(OSIT!$1:$1048576,MATCH(Ositran!$B53,OSIT!$A:$A,0),MATCH(Ositran!LB$5,OSIT!$1:$1,0))),AVERAGE(KP53:LA53)),"")</f>
        <v>0.99650000000000005</v>
      </c>
      <c r="LC53" s="143">
        <f>+IFERROR(IF(ISTEXT(LC$5)=FALSE,(INDEX(OSIT!$1:$1048576,MATCH(Ositran!$B53,OSIT!$A:$A,0),MATCH(Ositran!LC$5,OSIT!$1:$1,0))),AVERAGE(KQ53:LB53)),"")</f>
        <v>0.99691666666666678</v>
      </c>
      <c r="LD53" s="145">
        <f>+IFERROR(IF(ISTEXT(LD$5)=FALSE,(INDEX(OSIT!$1:$1048576,MATCH(Ositran!$B53,OSIT!$A:$A,0),MATCH(Ositran!LD$5,OSIT!$1:$1,0))),AVERAGE(KR53:LC53)),"")</f>
        <v>0.98919999999999997</v>
      </c>
      <c r="LE53" s="145">
        <f>+IFERROR(IF(ISTEXT(LE$5)=FALSE,(INDEX(OSIT!$1:$1048576,MATCH(Ositran!$B53,OSIT!$A:$A,0),MATCH(Ositran!LE$5,OSIT!$1:$1,0))),AVERAGE(KS53:LD53)),"")</f>
        <v>0.99809999999999999</v>
      </c>
      <c r="LF53" s="145">
        <f>+IFERROR(IF(ISTEXT(LF$5)=FALSE,(INDEX(OSIT!$1:$1048576,MATCH(Ositran!$B53,OSIT!$A:$A,0),MATCH(Ositran!LF$5,OSIT!$1:$1,0))),AVERAGE(KT53:LE53)),"")</f>
        <v>0.99270000000000003</v>
      </c>
      <c r="LG53" s="145">
        <f>+IFERROR(IF(ISTEXT(LG$5)=FALSE,(INDEX(OSIT!$1:$1048576,MATCH(Ositran!$B53,OSIT!$A:$A,0),MATCH(Ositran!LG$5,OSIT!$1:$1,0))),AVERAGE(KU53:LF53)),"")</f>
        <v>0.99867000000000006</v>
      </c>
      <c r="LH53" s="145">
        <f>+IFERROR(IF(ISTEXT(LH$5)=FALSE,(INDEX(OSIT!$1:$1048576,MATCH(Ositran!$B53,OSIT!$A:$A,0),MATCH(Ositran!LH$5,OSIT!$1:$1,0))),AVERAGE(KV53:LG53)),"")</f>
        <v>0.99970000000000003</v>
      </c>
      <c r="LI53" s="145">
        <f>+IFERROR(IF(ISTEXT(LI$5)=FALSE,(INDEX(OSIT!$1:$1048576,MATCH(Ositran!$B53,OSIT!$A:$A,0),MATCH(Ositran!LI$5,OSIT!$1:$1,0))),AVERAGE(KW53:LH53)),"")</f>
        <v>0.99980000000000002</v>
      </c>
      <c r="LJ53" s="145">
        <f>+IFERROR(IF(ISTEXT(LJ$5)=FALSE,(INDEX(OSIT!$1:$1048576,MATCH(Ositran!$B53,OSIT!$A:$A,0),MATCH(Ositran!LJ$5,OSIT!$1:$1,0))),AVERAGE(KX53:LI53)),"")</f>
        <v>0.99920322580645138</v>
      </c>
      <c r="LK53" s="145">
        <f>+IFERROR(IF(ISTEXT(LK$5)=FALSE,(INDEX(OSIT!$1:$1048576,MATCH(Ositran!$B53,OSIT!$A:$A,0),MATCH(Ositran!LK$5,OSIT!$1:$1,0))),AVERAGE(KY53:LJ53)),"")</f>
        <v>0.99591935483870964</v>
      </c>
      <c r="LL53" s="145">
        <f>+IFERROR(IF(ISTEXT(LL$5)=FALSE,(INDEX(OSIT!$1:$1048576,MATCH(Ositran!$B53,OSIT!$A:$A,0),MATCH(Ositran!LL$5,OSIT!$1:$1,0))),AVERAGE(KZ53:LK53)),"")</f>
        <v>0.99958333333333338</v>
      </c>
      <c r="LM53" s="145">
        <f>+IFERROR(IF(ISTEXT(LM$5)=FALSE,(INDEX(OSIT!$1:$1048576,MATCH(Ositran!$B53,OSIT!$A:$A,0),MATCH(Ositran!LM$5,OSIT!$1:$1,0))),AVERAGE(LA53:LL53)),"")</f>
        <v>0.99302258064516136</v>
      </c>
      <c r="LN53" s="145">
        <f>+IFERROR(IF(ISTEXT(LN$5)=FALSE,(INDEX(OSIT!$1:$1048576,MATCH(Ositran!$B53,OSIT!$A:$A,0),MATCH(Ositran!LN$5,OSIT!$1:$1,0))),AVERAGE(LB53:LM53)),"")</f>
        <v>0.99979333333333331</v>
      </c>
      <c r="LO53" s="145">
        <f>+IFERROR(IF(ISTEXT(LO$5)=FALSE,(INDEX(OSIT!$1:$1048576,MATCH(Ositran!$B53,OSIT!$A:$A,0),MATCH(Ositran!LO$5,OSIT!$1:$1,0))),AVERAGE(LC53:LN53)),"")</f>
        <v>0.99908709677419349</v>
      </c>
      <c r="LP53" s="143">
        <f>+IFERROR(IF(ISTEXT(LP$5)=FALSE,(INDEX(OSIT!$1:$1048576,MATCH(Ositran!$B53,OSIT!$A:$A,0),MATCH(Ositran!LP$5,OSIT!$1:$1,0))),AVERAGE(LD53:LO53)),"")</f>
        <v>0.99706491039426526</v>
      </c>
      <c r="LQ53" s="145">
        <f>+IFERROR(IF(ISTEXT(LQ$5)=FALSE,(INDEX(OSIT!$1:$1048576,MATCH(Ositran!$B53,OSIT!$A:$A,0),MATCH(Ositran!LQ$5,OSIT!$1:$1,0))),AVERAGE(LE53:LP53)),"")</f>
        <v>0.99913870967741958</v>
      </c>
      <c r="LR53" s="145">
        <f>+IFERROR(IF(ISTEXT(LR$5)=FALSE,(INDEX(OSIT!$1:$1048576,MATCH(Ositran!$B53,OSIT!$A:$A,0),MATCH(Ositran!LR$5,OSIT!$1:$1,0))),AVERAGE(LF53:LQ53)),"")</f>
        <v>0.99497857142857149</v>
      </c>
      <c r="LS53" s="145">
        <f>+IFERROR(IF(ISTEXT(LS$5)=FALSE,(INDEX(OSIT!$1:$1048576,MATCH(Ositran!$B53,OSIT!$A:$A,0),MATCH(Ositran!LS$5,OSIT!$1:$1,0))),AVERAGE(LG53:LR53)),"")</f>
        <v>0.99890000000000012</v>
      </c>
      <c r="LT53" s="145">
        <f>+IFERROR(IF(ISTEXT(LT$5)=FALSE,(INDEX(OSIT!$1:$1048576,MATCH(Ositran!$B53,OSIT!$A:$A,0),MATCH(Ositran!LT$5,OSIT!$1:$1,0))),AVERAGE(LH53:LS53)),"")</f>
        <v>0.99547666666666679</v>
      </c>
      <c r="LU53" s="145">
        <f>+IFERROR(IF(ISTEXT(LU$5)=FALSE,(INDEX(OSIT!$1:$1048576,MATCH(Ositran!$B53,OSIT!$A:$A,0),MATCH(Ositran!LU$5,OSIT!$1:$1,0))),AVERAGE(LI53:LT53)),"")</f>
        <v>0.99929354838709672</v>
      </c>
      <c r="LV53" s="145">
        <f>+IFERROR(IF(ISTEXT(LV$5)=FALSE,(INDEX(OSIT!$1:$1048576,MATCH(Ositran!$B53,OSIT!$A:$A,0),MATCH(Ositran!LV$5,OSIT!$1:$1,0))),AVERAGE(LJ53:LU53)),"")</f>
        <v>0.97925666666666666</v>
      </c>
      <c r="LW53" s="145">
        <f>+IFERROR(IF(ISTEXT(LW$5)=FALSE,(INDEX(OSIT!$1:$1048576,MATCH(Ositran!$B53,OSIT!$A:$A,0),MATCH(Ositran!LW$5,OSIT!$1:$1,0))),AVERAGE(LK53:LV53)),"")</f>
        <v>0.99654516129032278</v>
      </c>
      <c r="LX53" s="145">
        <f>+IFERROR(IF(ISTEXT(LX$5)=FALSE,(INDEX(OSIT!$1:$1048576,MATCH(Ositran!$B53,OSIT!$A:$A,0),MATCH(Ositran!LX$5,OSIT!$1:$1,0))),AVERAGE(LL53:LW53)),"")</f>
        <v>0.99950322580645168</v>
      </c>
      <c r="LY53" s="145">
        <f>+IFERROR(IF(ISTEXT(LY$5)=FALSE,(INDEX(OSIT!$1:$1048576,MATCH(Ositran!$B53,OSIT!$A:$A,0),MATCH(Ositran!LY$5,OSIT!$1:$1,0))),AVERAGE(LM53:LX53)),"")</f>
        <v>0.99339999999999995</v>
      </c>
      <c r="LZ53" s="145">
        <f>+IFERROR(IF(ISTEXT(LZ$5)=FALSE,(INDEX(OSIT!$1:$1048576,MATCH(Ositran!$B53,OSIT!$A:$A,0),MATCH(Ositran!LZ$5,OSIT!$1:$1,0))),AVERAGE(LN53:LY53)),"")</f>
        <v>0.99959032258064517</v>
      </c>
      <c r="MA53" s="145">
        <f>+IFERROR(IF(ISTEXT(MA$5)=FALSE,(INDEX(OSIT!$1:$1048576,MATCH(Ositran!$B53,OSIT!$A:$A,0),MATCH(Ositran!MA$5,OSIT!$1:$1,0))),AVERAGE(LO53:LZ53)),"")</f>
        <v>0</v>
      </c>
      <c r="MB53" s="145">
        <f>+IFERROR(IF(ISTEXT(MB$5)=FALSE,(INDEX(OSIT!$1:$1048576,MATCH(Ositran!$B53,OSIT!$A:$A,0),MATCH(Ositran!MB$5,OSIT!$1:$1,0))),AVERAGE(LP53:MA53)),"")</f>
        <v>0</v>
      </c>
      <c r="MC53" s="143">
        <f>+IFERROR(IF(ISTEXT(MC$5)=FALSE,(INDEX(OSIT!$1:$1048576,MATCH(Ositran!$B53,OSIT!$A:$A,0),MATCH(Ositran!MC$5,OSIT!$1:$1,0))),AVERAGE(LQ53:MB53)),"")</f>
        <v>0.82967357270865316</v>
      </c>
      <c r="MD53" s="145" t="str">
        <f>+IFERROR(IF(ISTEXT(MD$5)=FALSE,(INDEX(OSIT!$1:$1048576,MATCH(Ositran!$B53,OSIT!$A:$A,0),MATCH(Ositran!MD$5,OSIT!$1:$1,0))),AVERAGE(LR53:MC53)),"")</f>
        <v/>
      </c>
      <c r="ME53" s="145" t="str">
        <f>+IFERROR(IF(ISTEXT(ME$5)=FALSE,(INDEX(OSIT!$1:$1048576,MATCH(Ositran!$B53,OSIT!$A:$A,0),MATCH(Ositran!ME$5,OSIT!$1:$1,0))),AVERAGE(LS53:MD53)),"")</f>
        <v/>
      </c>
      <c r="MF53" s="145" t="str">
        <f>+IFERROR(IF(ISTEXT(MF$5)=FALSE,(INDEX(OSIT!$1:$1048576,MATCH(Ositran!$B53,OSIT!$A:$A,0),MATCH(Ositran!MF$5,OSIT!$1:$1,0))),AVERAGE(LT53:ME53)),"")</f>
        <v/>
      </c>
      <c r="MG53" s="145" t="str">
        <f>+IFERROR(IF(ISTEXT(MG$5)=FALSE,(INDEX(OSIT!$1:$1048576,MATCH(Ositran!$B53,OSIT!$A:$A,0),MATCH(Ositran!MG$5,OSIT!$1:$1,0))),AVERAGE(LU53:MF53)),"")</f>
        <v/>
      </c>
      <c r="MH53" s="145" t="str">
        <f>+IFERROR(IF(ISTEXT(MH$5)=FALSE,(INDEX(OSIT!$1:$1048576,MATCH(Ositran!$B53,OSIT!$A:$A,0),MATCH(Ositran!MH$5,OSIT!$1:$1,0))),AVERAGE(LV53:MG53)),"")</f>
        <v/>
      </c>
      <c r="MI53" s="145" t="str">
        <f>+IFERROR(IF(ISTEXT(MI$5)=FALSE,(INDEX(OSIT!$1:$1048576,MATCH(Ositran!$B53,OSIT!$A:$A,0),MATCH(Ositran!MI$5,OSIT!$1:$1,0))),AVERAGE(LW53:MH53)),"")</f>
        <v/>
      </c>
      <c r="MJ53" s="145" t="str">
        <f>+IFERROR(IF(ISTEXT(MJ$5)=FALSE,(INDEX(OSIT!$1:$1048576,MATCH(Ositran!$B53,OSIT!$A:$A,0),MATCH(Ositran!MJ$5,OSIT!$1:$1,0))),AVERAGE(LX53:MI53)),"")</f>
        <v/>
      </c>
      <c r="MK53" s="145" t="str">
        <f>+IFERROR(IF(ISTEXT(MK$5)=FALSE,(INDEX(OSIT!$1:$1048576,MATCH(Ositran!$B53,OSIT!$A:$A,0),MATCH(Ositran!MK$5,OSIT!$1:$1,0))),AVERAGE(LY53:MJ53)),"")</f>
        <v/>
      </c>
      <c r="ML53" s="145" t="str">
        <f>+IFERROR(IF(ISTEXT(ML$5)=FALSE,(INDEX(OSIT!$1:$1048576,MATCH(Ositran!$B53,OSIT!$A:$A,0),MATCH(Ositran!ML$5,OSIT!$1:$1,0))),AVERAGE(LZ53:MK53)),"")</f>
        <v/>
      </c>
      <c r="MM53" s="145" t="str">
        <f>+IFERROR(IF(ISTEXT(MM$5)=FALSE,(INDEX(OSIT!$1:$1048576,MATCH(Ositran!$B53,OSIT!$A:$A,0),MATCH(Ositran!MM$5,OSIT!$1:$1,0))),AVERAGE(MA53:ML53)),"")</f>
        <v/>
      </c>
      <c r="MN53" s="145" t="str">
        <f>+IFERROR(IF(ISTEXT(MN$5)=FALSE,(INDEX(OSIT!$1:$1048576,MATCH(Ositran!$B53,OSIT!$A:$A,0),MATCH(Ositran!MN$5,OSIT!$1:$1,0))),AVERAGE(MB53:MM53)),"")</f>
        <v/>
      </c>
      <c r="MO53" s="145" t="str">
        <f>+IFERROR(IF(ISTEXT(MO$5)=FALSE,(INDEX(OSIT!$1:$1048576,MATCH(Ositran!$B53,OSIT!$A:$A,0),MATCH(Ositran!MO$5,OSIT!$1:$1,0))),AVERAGE(MC53:MN53)),"")</f>
        <v/>
      </c>
      <c r="MP53" s="143" t="str">
        <f>+IFERROR(IF(ISTEXT(MP$5)=FALSE,(INDEX(OSIT!$1:$1048576,MATCH(Ositran!$B53,OSIT!$A:$A,0),MATCH(Ositran!MP$5,OSIT!$1:$1,0))),AVERAGE(MD53:MO53)),"")</f>
        <v/>
      </c>
    </row>
    <row r="54" spans="2:354">
      <c r="B54" s="9" t="s">
        <v>101</v>
      </c>
      <c r="C54" s="62" t="s">
        <v>102</v>
      </c>
      <c r="D54" s="145"/>
      <c r="E54" s="145"/>
      <c r="F54" s="145"/>
      <c r="G54" s="145"/>
      <c r="H54" s="145"/>
      <c r="I54" s="145"/>
      <c r="J54" s="145"/>
      <c r="K54" s="145"/>
      <c r="L54" s="145"/>
      <c r="M54" s="145"/>
      <c r="N54" s="145"/>
      <c r="O54" s="145"/>
      <c r="P54" s="143"/>
      <c r="Q54" s="145"/>
      <c r="R54" s="145"/>
      <c r="S54" s="145"/>
      <c r="T54" s="145"/>
      <c r="U54" s="145"/>
      <c r="V54" s="145"/>
      <c r="W54" s="145"/>
      <c r="X54" s="145"/>
      <c r="Y54" s="145"/>
      <c r="Z54" s="145"/>
      <c r="AA54" s="145"/>
      <c r="AB54" s="145"/>
      <c r="AC54" s="143"/>
      <c r="AD54" s="145"/>
      <c r="AE54" s="145"/>
      <c r="AF54" s="145"/>
      <c r="AG54" s="145"/>
      <c r="AH54" s="145"/>
      <c r="AI54" s="145"/>
      <c r="AJ54" s="145"/>
      <c r="AK54" s="145"/>
      <c r="AL54" s="145"/>
      <c r="AM54" s="145"/>
      <c r="AN54" s="145"/>
      <c r="AO54" s="145"/>
      <c r="AP54" s="143"/>
      <c r="AQ54" s="145"/>
      <c r="AR54" s="145"/>
      <c r="AS54" s="145"/>
      <c r="AT54" s="145"/>
      <c r="AU54" s="145"/>
      <c r="AV54" s="145"/>
      <c r="AW54" s="145"/>
      <c r="AX54" s="145"/>
      <c r="AY54" s="145"/>
      <c r="AZ54" s="145"/>
      <c r="BA54" s="145"/>
      <c r="BB54" s="145"/>
      <c r="BC54" s="143"/>
      <c r="BD54" s="145"/>
      <c r="BE54" s="145"/>
      <c r="BF54" s="145"/>
      <c r="BG54" s="145"/>
      <c r="BH54" s="145"/>
      <c r="BI54" s="145"/>
      <c r="BJ54" s="145"/>
      <c r="BK54" s="145"/>
      <c r="BL54" s="145"/>
      <c r="BM54" s="145"/>
      <c r="BN54" s="145"/>
      <c r="BO54" s="145"/>
      <c r="BP54" s="143"/>
      <c r="BQ54" s="145"/>
      <c r="BR54" s="145"/>
      <c r="BS54" s="145"/>
      <c r="BT54" s="145"/>
      <c r="BU54" s="145"/>
      <c r="BV54" s="145"/>
      <c r="BW54" s="145"/>
      <c r="BX54" s="145"/>
      <c r="BY54" s="145"/>
      <c r="BZ54" s="145"/>
      <c r="CA54" s="145"/>
      <c r="CB54" s="145"/>
      <c r="CC54" s="143"/>
      <c r="CD54" s="145"/>
      <c r="CE54" s="145"/>
      <c r="CF54" s="145"/>
      <c r="CG54" s="145"/>
      <c r="CH54" s="145"/>
      <c r="CI54" s="145"/>
      <c r="CJ54" s="145"/>
      <c r="CK54" s="145"/>
      <c r="CL54" s="145"/>
      <c r="CM54" s="145"/>
      <c r="CN54" s="145"/>
      <c r="CO54" s="145"/>
      <c r="CP54" s="143"/>
      <c r="CQ54" s="145"/>
      <c r="CR54" s="145"/>
      <c r="CS54" s="145"/>
      <c r="CT54" s="145"/>
      <c r="CU54" s="145"/>
      <c r="CV54" s="145"/>
      <c r="CW54" s="145"/>
      <c r="CX54" s="145"/>
      <c r="CY54" s="145"/>
      <c r="CZ54" s="145"/>
      <c r="DA54" s="145"/>
      <c r="DB54" s="145"/>
      <c r="DC54" s="143"/>
      <c r="DD54" s="145"/>
      <c r="DE54" s="145"/>
      <c r="DF54" s="145"/>
      <c r="DG54" s="145"/>
      <c r="DH54" s="145"/>
      <c r="DI54" s="145"/>
      <c r="DJ54" s="145"/>
      <c r="DK54" s="145"/>
      <c r="DL54" s="145"/>
      <c r="DM54" s="145"/>
      <c r="DN54" s="145"/>
      <c r="DO54" s="145"/>
      <c r="DP54" s="143"/>
      <c r="DQ54" s="145"/>
      <c r="DR54" s="145"/>
      <c r="DS54" s="145"/>
      <c r="DT54" s="145"/>
      <c r="DU54" s="145"/>
      <c r="DV54" s="145"/>
      <c r="DW54" s="145"/>
      <c r="DX54" s="145"/>
      <c r="DY54" s="145"/>
      <c r="DZ54" s="145"/>
      <c r="EA54" s="145"/>
      <c r="EB54" s="145"/>
      <c r="EC54" s="143"/>
      <c r="ED54" s="145"/>
      <c r="EE54" s="145"/>
      <c r="EF54" s="145"/>
      <c r="EG54" s="145"/>
      <c r="EH54" s="145"/>
      <c r="EI54" s="145"/>
      <c r="EJ54" s="145"/>
      <c r="EK54" s="145"/>
      <c r="EL54" s="145"/>
      <c r="EM54" s="145"/>
      <c r="EN54" s="145"/>
      <c r="EO54" s="145"/>
      <c r="EP54" s="143"/>
      <c r="EQ54" s="145"/>
      <c r="ER54" s="145"/>
      <c r="ES54" s="145"/>
      <c r="ET54" s="145"/>
      <c r="EU54" s="145"/>
      <c r="EV54" s="145"/>
      <c r="EW54" s="145"/>
      <c r="EX54" s="145"/>
      <c r="EY54" s="145"/>
      <c r="EZ54" s="145"/>
      <c r="FA54" s="145"/>
      <c r="FB54" s="145"/>
      <c r="FC54" s="143"/>
      <c r="FD54" s="145"/>
      <c r="FE54" s="145"/>
      <c r="FF54" s="145"/>
      <c r="FG54" s="145"/>
      <c r="FH54" s="145"/>
      <c r="FI54" s="145"/>
      <c r="FJ54" s="145"/>
      <c r="FK54" s="145"/>
      <c r="FL54" s="145"/>
      <c r="FM54" s="145"/>
      <c r="FN54" s="145"/>
      <c r="FO54" s="145"/>
      <c r="FP54" s="143"/>
      <c r="FQ54" s="145"/>
      <c r="FR54" s="145"/>
      <c r="FS54" s="145"/>
      <c r="FT54" s="145"/>
      <c r="FU54" s="145"/>
      <c r="FV54" s="145"/>
      <c r="FW54" s="145"/>
      <c r="FX54" s="145"/>
      <c r="FY54" s="145"/>
      <c r="FZ54" s="145">
        <v>0.99860000000000004</v>
      </c>
      <c r="GA54" s="145">
        <v>0.997</v>
      </c>
      <c r="GB54" s="145">
        <v>0.99339999999999995</v>
      </c>
      <c r="GC54" s="143"/>
      <c r="GD54" s="145">
        <v>0.99339999999999995</v>
      </c>
      <c r="GE54" s="145">
        <v>0.99339999999999995</v>
      </c>
      <c r="GF54" s="145">
        <v>0.99339999999999995</v>
      </c>
      <c r="GG54" s="145">
        <v>0.99339999999999995</v>
      </c>
      <c r="GH54" s="145">
        <v>0.99529999999999996</v>
      </c>
      <c r="GI54" s="145">
        <v>0.99209999999999998</v>
      </c>
      <c r="GJ54" s="145">
        <v>0.98370000000000002</v>
      </c>
      <c r="GK54" s="145">
        <v>0.97899999999999998</v>
      </c>
      <c r="GL54" s="145">
        <v>0.9718</v>
      </c>
      <c r="GM54" s="145">
        <v>0.97030000000000005</v>
      </c>
      <c r="GN54" s="145">
        <v>0.96840000000000004</v>
      </c>
      <c r="GO54" s="145">
        <v>0.97299999999999998</v>
      </c>
      <c r="GP54" s="143"/>
      <c r="GQ54" s="145">
        <v>0.97519999999999996</v>
      </c>
      <c r="GR54" s="145">
        <v>0.97560000000000002</v>
      </c>
      <c r="GS54" s="145">
        <v>0.97309999999999997</v>
      </c>
      <c r="GT54" s="145">
        <v>0.97489999999999999</v>
      </c>
      <c r="GU54" s="145">
        <v>0.98099999999999998</v>
      </c>
      <c r="GV54" s="145">
        <v>0.98019999999999996</v>
      </c>
      <c r="GW54" s="145">
        <v>0.98260000000000003</v>
      </c>
      <c r="GX54" s="145">
        <v>0.98480000000000001</v>
      </c>
      <c r="GY54" s="145">
        <v>0.98480000000000001</v>
      </c>
      <c r="GZ54" s="145">
        <v>0.98529999999999995</v>
      </c>
      <c r="HA54" s="145">
        <v>0.98229999999999995</v>
      </c>
      <c r="HB54" s="145">
        <v>0.98150000000000004</v>
      </c>
      <c r="HC54" s="143"/>
      <c r="HD54" s="145">
        <v>0.98619999999999997</v>
      </c>
      <c r="HE54" s="145">
        <v>0.97330000000000005</v>
      </c>
      <c r="HF54" s="145">
        <v>0.98050000000000004</v>
      </c>
      <c r="HG54" s="145">
        <v>0.98499999999999999</v>
      </c>
      <c r="HH54" s="145">
        <v>0.98080000000000001</v>
      </c>
      <c r="HI54" s="145">
        <v>0.97389999999999999</v>
      </c>
      <c r="HJ54" s="145">
        <v>0.97619999999999996</v>
      </c>
      <c r="HK54" s="145">
        <v>0.97719999999999996</v>
      </c>
      <c r="HL54" s="145">
        <v>0.9738</v>
      </c>
      <c r="HM54" s="145">
        <v>0.97470000000000001</v>
      </c>
      <c r="HN54" s="145">
        <v>0.97389999999999999</v>
      </c>
      <c r="HO54" s="145">
        <v>0.97489999999999999</v>
      </c>
      <c r="HP54" s="143"/>
      <c r="HQ54" s="145">
        <v>0.97889999999999999</v>
      </c>
      <c r="HR54" s="145">
        <v>0.97230000000000005</v>
      </c>
      <c r="HS54" s="145">
        <v>0.97160000000000002</v>
      </c>
      <c r="HT54" s="145">
        <v>0.97099999999999997</v>
      </c>
      <c r="HU54" s="145">
        <v>0.9728</v>
      </c>
      <c r="HV54" s="145">
        <v>0.97629999999999995</v>
      </c>
      <c r="HW54" s="145">
        <v>0.97289999999999999</v>
      </c>
      <c r="HX54" s="145">
        <v>0.97340000000000004</v>
      </c>
      <c r="HY54" s="145">
        <v>0.97240000000000004</v>
      </c>
      <c r="HZ54" s="145">
        <v>0.96989999999999998</v>
      </c>
      <c r="IA54" s="145">
        <v>0.97240000000000004</v>
      </c>
      <c r="IB54" s="145">
        <v>0.96909999999999996</v>
      </c>
      <c r="IC54" s="143"/>
      <c r="ID54" s="145">
        <v>0.96460000000000001</v>
      </c>
      <c r="IE54" s="145">
        <v>0.97289999999999999</v>
      </c>
      <c r="IF54" s="145">
        <v>0.97324193548387095</v>
      </c>
      <c r="IG54" s="145">
        <v>0.96679999999999999</v>
      </c>
      <c r="IH54" s="145">
        <v>0.96826881720430136</v>
      </c>
      <c r="II54" s="145">
        <v>0.96497666666666682</v>
      </c>
      <c r="IJ54" s="145">
        <v>0.9526</v>
      </c>
      <c r="IK54" s="145">
        <v>0.94</v>
      </c>
      <c r="IL54" s="145">
        <v>0.88260000000000005</v>
      </c>
      <c r="IM54" s="145">
        <v>0.79330000000000001</v>
      </c>
      <c r="IN54" s="145">
        <v>0.90039999999999998</v>
      </c>
      <c r="IO54" s="145">
        <v>0.87990000000000002</v>
      </c>
      <c r="IP54" s="143"/>
      <c r="IQ54" s="145">
        <f>+IFERROR(IF(ISTEXT(IQ$5)=FALSE,(INDEX(OSIT!$1:$1048576,MATCH(Ositran!$B54,OSIT!$A:$A,0),MATCH(Ositran!IQ$5,OSIT!$1:$1,0))),AVERAGE(IJ54:IP54)),"")</f>
        <v>0.85319999999999996</v>
      </c>
      <c r="IR54" s="145">
        <f>+IFERROR(IF(ISTEXT(IR$5)=FALSE,(INDEX(OSIT!$1:$1048576,MATCH(Ositran!$B54,OSIT!$A:$A,0),MATCH(Ositran!IR$5,OSIT!$1:$1,0))),AVERAGE(IK54:IQ54)),"")</f>
        <v>0.82768928571428579</v>
      </c>
      <c r="IS54" s="145">
        <f>+IFERROR(IF(ISTEXT(IS$5)=FALSE,(INDEX(OSIT!$1:$1048576,MATCH(Ositran!$B54,OSIT!$A:$A,0),MATCH(Ositran!IS$5,OSIT!$1:$1,0))),AVERAGE(IL54:IR54)),"")</f>
        <v>0.9350354838709678</v>
      </c>
      <c r="IT54" s="145">
        <f>+IFERROR(IF(ISTEXT(IT$5)=FALSE,(INDEX(OSIT!$1:$1048576,MATCH(Ositran!$B54,OSIT!$A:$A,0),MATCH(Ositran!IT$5,OSIT!$1:$1,0))),AVERAGE(IM54:IS54)),"")</f>
        <v>0.92620000000000002</v>
      </c>
      <c r="IU54" s="145">
        <f>+IFERROR(IF(ISTEXT(IU$5)=FALSE,(INDEX(OSIT!$1:$1048576,MATCH(Ositran!$B54,OSIT!$A:$A,0),MATCH(Ositran!IU$5,OSIT!$1:$1,0))),AVERAGE(IN54:IT54)),"")</f>
        <v>0.91690000000000005</v>
      </c>
      <c r="IV54" s="145">
        <f>+IFERROR(IF(ISTEXT(IV$5)=FALSE,(INDEX(OSIT!$1:$1048576,MATCH(Ositran!$B54,OSIT!$A:$A,0),MATCH(Ositran!IV$5,OSIT!$1:$1,0))),AVERAGE(IO54:IU54)),"")</f>
        <v>0.91989370370370394</v>
      </c>
      <c r="IW54" s="145">
        <f>+IFERROR(IF(ISTEXT(IW$5)=FALSE,(INDEX(OSIT!$1:$1048576,MATCH(Ositran!$B54,OSIT!$A:$A,0),MATCH(Ositran!IW$5,OSIT!$1:$1,0))),AVERAGE(IP54:IV54)),"")</f>
        <v>0.94137419354838703</v>
      </c>
      <c r="IX54" s="145">
        <f>+IFERROR(IF(ISTEXT(IX$5)=FALSE,(INDEX(OSIT!$1:$1048576,MATCH(Ositran!$B54,OSIT!$A:$A,0),MATCH(Ositran!IX$5,OSIT!$1:$1,0))),AVERAGE(IP54:IW54)),"")</f>
        <v>0.9748</v>
      </c>
      <c r="IY54" s="145">
        <f>+IFERROR(IF(ISTEXT(IY$5)=FALSE,(INDEX(OSIT!$1:$1048576,MATCH(Ositran!$B54,OSIT!$A:$A,0),MATCH(Ositran!IY$5,OSIT!$1:$1,0))),AVERAGE(IP54:IX54)),"")</f>
        <v>0.9709633333333334</v>
      </c>
      <c r="IZ54" s="145">
        <f>+IFERROR(IF(ISTEXT(IZ$5)=FALSE,(INDEX(OSIT!$1:$1048576,MATCH(Ositran!$B54,OSIT!$A:$A,0),MATCH(Ositran!IZ$5,OSIT!$1:$1,0))),AVERAGE(IP54:IY54)),"")</f>
        <v>0.96955388291517319</v>
      </c>
      <c r="JA54" s="145">
        <f>+IFERROR(IF(ISTEXT(JA$5)=FALSE,(INDEX(OSIT!$1:$1048576,MATCH(Ositran!$B54,OSIT!$A:$A,0),MATCH(Ositran!JA$5,OSIT!$1:$1,0))),AVERAGE(IP54:IZ54)),"")</f>
        <v>0.97139666666666669</v>
      </c>
      <c r="JB54" s="145">
        <f>+IFERROR(IF(ISTEXT(JB$5)=FALSE,(INDEX(OSIT!$1:$1048576,MATCH(Ositran!$B54,OSIT!$A:$A,0),MATCH(Ositran!JB$5,OSIT!$1:$1,0))),AVERAGE(IP54:JA54)),"")</f>
        <v>0.97139666666666669</v>
      </c>
      <c r="JC54" s="143">
        <f>+IFERROR(IF(ISTEXT(JC$5)=FALSE,(INDEX(OSIT!$1:$1048576,MATCH(Ositran!$B54,OSIT!$A:$A,0),MATCH(Ositran!JC$5,OSIT!$1:$1,0))),AVERAGE(IQ54:JB54)),"")</f>
        <v>0.93153360136826546</v>
      </c>
      <c r="JD54" s="145">
        <f>+IFERROR(IF(ISTEXT(JD$5)=FALSE,(INDEX(OSIT!$1:$1048576,MATCH(Ositran!$B54,OSIT!$A:$A,0),MATCH(Ositran!JD$5,OSIT!$1:$1,0))),AVERAGE(IR54:JC54)),"")</f>
        <v>0.9765096774193549</v>
      </c>
      <c r="JE54" s="145">
        <f>+IFERROR(IF(ISTEXT(JE$5)=FALSE,(INDEX(OSIT!$1:$1048576,MATCH(Ositran!$B54,OSIT!$A:$A,0),MATCH(Ositran!JE$5,OSIT!$1:$1,0))),AVERAGE(IS54:JD54)),"")</f>
        <v>0.97060000000000002</v>
      </c>
      <c r="JF54" s="145">
        <f>+IFERROR(IF(ISTEXT(JF$5)=FALSE,(INDEX(OSIT!$1:$1048576,MATCH(Ositran!$B54,OSIT!$A:$A,0),MATCH(Ositran!JF$5,OSIT!$1:$1,0))),AVERAGE(IT54:JE54)),"")</f>
        <v>0.97750000000000004</v>
      </c>
      <c r="JG54" s="145">
        <f>+IFERROR(IF(ISTEXT(JG$5)=FALSE,(INDEX(OSIT!$1:$1048576,MATCH(Ositran!$B54,OSIT!$A:$A,0),MATCH(Ositran!JG$5,OSIT!$1:$1,0))),AVERAGE(IU54:JF54)),"")</f>
        <v>0.98780000000000001</v>
      </c>
      <c r="JH54" s="145">
        <f>+IFERROR(IF(ISTEXT(JH$5)=FALSE,(INDEX(OSIT!$1:$1048576,MATCH(Ositran!$B54,OSIT!$A:$A,0),MATCH(Ositran!JH$5,OSIT!$1:$1,0))),AVERAGE(IV54:JG54)),"")</f>
        <v>0.9839</v>
      </c>
      <c r="JI54" s="145">
        <f>+IFERROR(IF(ISTEXT(JI$5)=FALSE,(INDEX(OSIT!$1:$1048576,MATCH(Ositran!$B54,OSIT!$A:$A,0),MATCH(Ositran!JI$5,OSIT!$1:$1,0))),AVERAGE(IW54:JH54)),"")</f>
        <v>0.94330000000000003</v>
      </c>
      <c r="JJ54" s="145">
        <f>+IFERROR(IF(ISTEXT(JJ$5)=FALSE,(INDEX(OSIT!$1:$1048576,MATCH(Ositran!$B54,OSIT!$A:$A,0),MATCH(Ositran!JJ$5,OSIT!$1:$1,0))),AVERAGE(IX54:JI54)),"")</f>
        <v>0.98570000000000002</v>
      </c>
      <c r="JK54" s="145">
        <f>+IFERROR(IF(ISTEXT(JK$5)=FALSE,(INDEX(OSIT!$1:$1048576,MATCH(Ositran!$B54,OSIT!$A:$A,0),MATCH(Ositran!JK$5,OSIT!$1:$1,0))),AVERAGE(IY54:JJ54)),"")</f>
        <v>0.98450000000000004</v>
      </c>
      <c r="JL54" s="145">
        <f>+IFERROR(IF(ISTEXT(JL$5)=FALSE,(INDEX(OSIT!$1:$1048576,MATCH(Ositran!$B54,OSIT!$A:$A,0),MATCH(Ositran!JL$5,OSIT!$1:$1,0))),AVERAGE(IZ54:JK54)),"")</f>
        <v>0.98140000000000005</v>
      </c>
      <c r="JM54" s="145">
        <f>+IFERROR(IF(ISTEXT(JM$5)=FALSE,(INDEX(OSIT!$1:$1048576,MATCH(Ositran!$B54,OSIT!$A:$A,0),MATCH(Ositran!JM$5,OSIT!$1:$1,0))),AVERAGE(JA54:JL54)),"")</f>
        <v>0.97282580645161298</v>
      </c>
      <c r="JN54" s="145">
        <f>+IFERROR(IF(ISTEXT(JN$5)=FALSE,(INDEX(OSIT!$1:$1048576,MATCH(Ositran!$B54,OSIT!$A:$A,0),MATCH(Ositran!JN$5,OSIT!$1:$1,0))),AVERAGE(JB54:JM54)),"")</f>
        <v>0.98203333333333376</v>
      </c>
      <c r="JO54" s="145">
        <f>+IFERROR(IF(ISTEXT(JO$5)=FALSE,(INDEX(OSIT!$1:$1048576,MATCH(Ositran!$B54,OSIT!$A:$A,0),MATCH(Ositran!JO$5,OSIT!$1:$1,0))),AVERAGE(JC54:JN54)),"")</f>
        <v>0.95966774193548376</v>
      </c>
      <c r="JP54" s="143">
        <f>+IFERROR(IF(ISTEXT(JP$5)=FALSE,(INDEX(OSIT!$1:$1048576,MATCH(Ositran!$B54,OSIT!$A:$A,0),MATCH(Ositran!JP$5,OSIT!$1:$1,0))),AVERAGE(JD54:JO54)),"")</f>
        <v>0.97547804659498205</v>
      </c>
      <c r="JQ54" s="145">
        <f>+IFERROR(IF(ISTEXT(JQ$5)=FALSE,(INDEX(OSIT!$1:$1048576,MATCH(Ositran!$B54,OSIT!$A:$A,0),MATCH(Ositran!JQ$5,OSIT!$1:$1,0))),AVERAGE(JE54:JP54)),"")</f>
        <v>0.96625483870967732</v>
      </c>
      <c r="JR54" s="145">
        <f>+IFERROR(IF(ISTEXT(JR$5)=FALSE,(INDEX(OSIT!$1:$1048576,MATCH(Ositran!$B54,OSIT!$A:$A,0),MATCH(Ositran!JR$5,OSIT!$1:$1,0))),AVERAGE(JF54:JQ54)),"")</f>
        <v>0.87199285714285735</v>
      </c>
      <c r="JS54" s="145">
        <f>+IFERROR(IF(ISTEXT(JS$5)=FALSE,(INDEX(OSIT!$1:$1048576,MATCH(Ositran!$B54,OSIT!$A:$A,0),MATCH(Ositran!JS$5,OSIT!$1:$1,0))),AVERAGE(JG54:JR54)),"")</f>
        <v>0.89090000000000003</v>
      </c>
      <c r="JT54" s="145">
        <f>+IFERROR(IF(ISTEXT(JT$5)=FALSE,(INDEX(OSIT!$1:$1048576,MATCH(Ositran!$B54,OSIT!$A:$A,0),MATCH(Ositran!JT$5,OSIT!$1:$1,0))),AVERAGE(JH54:JS54)),"")</f>
        <v>0.95088333333333319</v>
      </c>
      <c r="JU54" s="145">
        <f>+IFERROR(IF(ISTEXT(JU$5)=FALSE,(INDEX(OSIT!$1:$1048576,MATCH(Ositran!$B54,OSIT!$A:$A,0),MATCH(Ositran!JU$5,OSIT!$1:$1,0))),AVERAGE(JI54:JT54)),"")</f>
        <v>0.94848064516129049</v>
      </c>
      <c r="JV54" s="145">
        <f>+IFERROR(IF(ISTEXT(JV$5)=FALSE,(INDEX(OSIT!$1:$1048576,MATCH(Ositran!$B54,OSIT!$A:$A,0),MATCH(Ositran!JV$5,OSIT!$1:$1,0))),AVERAGE(JJ54:JU54)),"")</f>
        <v>0.95984666666666696</v>
      </c>
      <c r="JW54" s="145">
        <f>+IFERROR(IF(ISTEXT(JW$5)=FALSE,(INDEX(OSIT!$1:$1048576,MATCH(Ositran!$B54,OSIT!$A:$A,0),MATCH(Ositran!JW$5,OSIT!$1:$1,0))),AVERAGE(JK54:JV54)),"")</f>
        <v>0.97754516129032243</v>
      </c>
      <c r="JX54" s="145">
        <f>+IFERROR(IF(ISTEXT(JX$5)=FALSE,(INDEX(OSIT!$1:$1048576,MATCH(Ositran!$B54,OSIT!$A:$A,0),MATCH(Ositran!JX$5,OSIT!$1:$1,0))),AVERAGE(JL54:JW54)),"")</f>
        <v>0.95806774193548394</v>
      </c>
      <c r="JY54" s="145">
        <f>+IFERROR(IF(ISTEXT(JY$5)=FALSE,(INDEX(OSIT!$1:$1048576,MATCH(Ositran!$B54,OSIT!$A:$A,0),MATCH(Ositran!JY$5,OSIT!$1:$1,0))),AVERAGE(JM54:JX54)),"")</f>
        <v>0.97537333333333331</v>
      </c>
      <c r="JZ54" s="145">
        <f>+IFERROR(IF(ISTEXT(JZ$5)=FALSE,(INDEX(OSIT!$1:$1048576,MATCH(Ositran!$B54,OSIT!$A:$A,0),MATCH(Ositran!JZ$5,OSIT!$1:$1,0))),AVERAGE(JN54:JY54)),"")</f>
        <v>0.97847419354838705</v>
      </c>
      <c r="KA54" s="145">
        <f>+IFERROR(IF(ISTEXT(KA$5)=FALSE,(INDEX(OSIT!$1:$1048576,MATCH(Ositran!$B54,OSIT!$A:$A,0),MATCH(Ositran!KA$5,OSIT!$1:$1,0))),AVERAGE(JO54:JZ54)),"")</f>
        <v>0.97361666666666669</v>
      </c>
      <c r="KB54" s="145">
        <f>+IFERROR(IF(ISTEXT(KB$5)=FALSE,(INDEX(OSIT!$1:$1048576,MATCH(Ositran!$B54,OSIT!$A:$A,0),MATCH(Ositran!KB$5,OSIT!$1:$1,0))),AVERAGE(JP54:KA54)),"")</f>
        <v>0.95311612903225784</v>
      </c>
      <c r="KC54" s="143">
        <f>+IFERROR(IF(ISTEXT(KC$5)=FALSE,(INDEX(OSIT!$1:$1048576,MATCH(Ositran!$B54,OSIT!$A:$A,0),MATCH(Ositran!KC$5,OSIT!$1:$1,0))),AVERAGE(JQ54:KB54)),"")</f>
        <v>0.95037929723502301</v>
      </c>
      <c r="KD54" s="145">
        <f>+IFERROR(IF(ISTEXT(KD$5)=FALSE,(INDEX(OSIT!$1:$1048576,MATCH(Ositran!$B54,OSIT!$A:$A,0),MATCH(Ositran!KD$5,OSIT!$1:$1,0))),AVERAGE(JR54:KC54)),"")</f>
        <v>0.98060967741935501</v>
      </c>
      <c r="KE54" s="145">
        <f>+IFERROR(IF(ISTEXT(KE$5)=FALSE,(INDEX(OSIT!$1:$1048576,MATCH(Ositran!$B54,OSIT!$A:$A,0),MATCH(Ositran!KE$5,OSIT!$1:$1,0))),AVERAGE(JS54:KD54)),"")</f>
        <v>0.97219999999999995</v>
      </c>
      <c r="KF54" s="145">
        <f>+IFERROR(IF(ISTEXT(KF$5)=FALSE,(INDEX(OSIT!$1:$1048576,MATCH(Ositran!$B54,OSIT!$A:$A,0),MATCH(Ositran!KF$5,OSIT!$1:$1,0))),AVERAGE(JT54:KE54)),"")</f>
        <v>0.96258064516129049</v>
      </c>
      <c r="KG54" s="145">
        <f>+IFERROR(IF(ISTEXT(KG$5)=FALSE,(INDEX(OSIT!$1:$1048576,MATCH(Ositran!$B54,OSIT!$A:$A,0),MATCH(Ositran!KG$5,OSIT!$1:$1,0))),AVERAGE(JU54:KF54)),"")</f>
        <v>0.96232333333333342</v>
      </c>
      <c r="KH54" s="145">
        <f>+IFERROR(IF(ISTEXT(KH$5)=FALSE,(INDEX(OSIT!$1:$1048576,MATCH(Ositran!$B54,OSIT!$A:$A,0),MATCH(Ositran!KH$5,OSIT!$1:$1,0))),AVERAGE(JV54:KG54)),"")</f>
        <v>0.95664193548387078</v>
      </c>
      <c r="KI54" s="145">
        <f>+IFERROR(IF(ISTEXT(KI$5)=FALSE,(INDEX(OSIT!$1:$1048576,MATCH(Ositran!$B54,OSIT!$A:$A,0),MATCH(Ositran!KI$5,OSIT!$1:$1,0))),AVERAGE(JW54:KH54)),"")</f>
        <v>0.9614166666666667</v>
      </c>
      <c r="KJ54" s="145">
        <f>+IFERROR(IF(ISTEXT(KJ$5)=FALSE,(INDEX(OSIT!$1:$1048576,MATCH(Ositran!$B54,OSIT!$A:$A,0),MATCH(Ositran!KJ$5,OSIT!$1:$1,0))),AVERAGE(JX54:KI54)),"")</f>
        <v>0.96740000000000004</v>
      </c>
      <c r="KK54" s="145">
        <f>+IFERROR(IF(ISTEXT(KK$5)=FALSE,(INDEX(OSIT!$1:$1048576,MATCH(Ositran!$B54,OSIT!$A:$A,0),MATCH(Ositran!KK$5,OSIT!$1:$1,0))),AVERAGE(JY54:KJ54)),"")</f>
        <v>0.9587</v>
      </c>
      <c r="KL54" s="145">
        <f>+IFERROR(IF(ISTEXT(KL$5)=FALSE,(INDEX(OSIT!$1:$1048576,MATCH(Ositran!$B54,OSIT!$A:$A,0),MATCH(Ositran!KL$5,OSIT!$1:$1,0))),AVERAGE(JZ54:KK54)),"")</f>
        <v>0.95470666666666659</v>
      </c>
      <c r="KM54" s="145">
        <f>+IFERROR(IF(ISTEXT(KM$5)=FALSE,(INDEX(OSIT!$1:$1048576,MATCH(Ositran!$B54,OSIT!$A:$A,0),MATCH(Ositran!KM$5,OSIT!$1:$1,0))),AVERAGE(KA54:KL54)),"")</f>
        <v>0.93240000000000001</v>
      </c>
      <c r="KN54" s="145">
        <f>+IFERROR(IF(ISTEXT(KN$5)=FALSE,(INDEX(OSIT!$1:$1048576,MATCH(Ositran!$B54,OSIT!$A:$A,0),MATCH(Ositran!KN$5,OSIT!$1:$1,0))),AVERAGE(KB54:KM54)),"")</f>
        <v>0.91249999999999998</v>
      </c>
      <c r="KO54" s="145">
        <f>+IFERROR(IF(ISTEXT(KO$5)=FALSE,(INDEX(OSIT!$1:$1048576,MATCH(Ositran!$B54,OSIT!$A:$A,0),MATCH(Ositran!KO$5,OSIT!$1:$1,0))),AVERAGE(KC54:KN54)),"")</f>
        <v>0.90890000000000004</v>
      </c>
      <c r="KP54" s="143">
        <f>+IFERROR(IF(ISTEXT(KP$5)=FALSE,(INDEX(OSIT!$1:$1048576,MATCH(Ositran!$B54,OSIT!$A:$A,0),MATCH(Ositran!KP$5,OSIT!$1:$1,0))),AVERAGE(KD54:KO54)),"")</f>
        <v>0.95253157706093194</v>
      </c>
      <c r="KQ54" s="145">
        <f>+IFERROR(IF(ISTEXT(KQ$5)=FALSE,(INDEX(OSIT!$1:$1048576,MATCH(Ositran!$B54,OSIT!$A:$A,0),MATCH(Ositran!KQ$5,OSIT!$1:$1,0))),AVERAGE(KE54:KP54)),"")</f>
        <v>0.93859999999999999</v>
      </c>
      <c r="KR54" s="145">
        <f>+IFERROR(IF(ISTEXT(KR$5)=FALSE,(INDEX(OSIT!$1:$1048576,MATCH(Ositran!$B54,OSIT!$A:$A,0),MATCH(Ositran!KR$5,OSIT!$1:$1,0))),AVERAGE(KF54:KQ54)),"")</f>
        <v>0.90600000000000003</v>
      </c>
      <c r="KS54" s="145">
        <f>+IFERROR(IF(ISTEXT(KS$5)=FALSE,(INDEX(OSIT!$1:$1048576,MATCH(Ositran!$B54,OSIT!$A:$A,0),MATCH(Ositran!KS$5,OSIT!$1:$1,0))),AVERAGE(KG54:KR54)),"")</f>
        <v>0.92310000000000003</v>
      </c>
      <c r="KT54" s="145">
        <f>+IFERROR(IF(ISTEXT(KT$5)=FALSE,(INDEX(OSIT!$1:$1048576,MATCH(Ositran!$B54,OSIT!$A:$A,0),MATCH(Ositran!KT$5,OSIT!$1:$1,0))),AVERAGE(KH54:KS54)),"")</f>
        <v>0.95069999999999999</v>
      </c>
      <c r="KU54" s="145">
        <f>+IFERROR(IF(ISTEXT(KU$5)=FALSE,(INDEX(OSIT!$1:$1048576,MATCH(Ositran!$B54,OSIT!$A:$A,0),MATCH(Ositran!KU$5,OSIT!$1:$1,0))),AVERAGE(KI54:KT54)),"")</f>
        <v>0.93830000000000002</v>
      </c>
      <c r="KV54" s="145">
        <f>+IFERROR(IF(ISTEXT(KV$5)=FALSE,(INDEX(OSIT!$1:$1048576,MATCH(Ositran!$B54,OSIT!$A:$A,0),MATCH(Ositran!KV$5,OSIT!$1:$1,0))),AVERAGE(KJ54:KU54)),"")</f>
        <v>0.91959999999999997</v>
      </c>
      <c r="KW54" s="145">
        <f>+IFERROR(IF(ISTEXT(KW$5)=FALSE,(INDEX(OSIT!$1:$1048576,MATCH(Ositran!$B54,OSIT!$A:$A,0),MATCH(Ositran!KW$5,OSIT!$1:$1,0))),AVERAGE(KK54:KV54)),"")</f>
        <v>0.92330000000000001</v>
      </c>
      <c r="KX54" s="145">
        <f>+IFERROR(IF(ISTEXT(KX$5)=FALSE,(INDEX(OSIT!$1:$1048576,MATCH(Ositran!$B54,OSIT!$A:$A,0),MATCH(Ositran!KX$5,OSIT!$1:$1,0))),AVERAGE(KL54:KW54)),"")</f>
        <v>0.9375</v>
      </c>
      <c r="KY54" s="145">
        <f>+IFERROR(IF(ISTEXT(KY$5)=FALSE,(INDEX(OSIT!$1:$1048576,MATCH(Ositran!$B54,OSIT!$A:$A,0),MATCH(Ositran!KY$5,OSIT!$1:$1,0))),AVERAGE(KM54:KX54)),"")</f>
        <v>0.90600000000000003</v>
      </c>
      <c r="KZ54" s="145">
        <f>+IFERROR(IF(ISTEXT(KZ$5)=FALSE,(INDEX(OSIT!$1:$1048576,MATCH(Ositran!$B54,OSIT!$A:$A,0),MATCH(Ositran!KZ$5,OSIT!$1:$1,0))),AVERAGE(KN54:KY54)),"")</f>
        <v>0.93189999999999995</v>
      </c>
      <c r="LA54" s="145">
        <f>+IFERROR(IF(ISTEXT(LA$5)=FALSE,(INDEX(OSIT!$1:$1048576,MATCH(Ositran!$B54,OSIT!$A:$A,0),MATCH(Ositran!LA$5,OSIT!$1:$1,0))),AVERAGE(KO54:KZ54)),"")</f>
        <v>0.92789999999999995</v>
      </c>
      <c r="LB54" s="145">
        <f>+IFERROR(IF(ISTEXT(LB$5)=FALSE,(INDEX(OSIT!$1:$1048576,MATCH(Ositran!$B54,OSIT!$A:$A,0),MATCH(Ositran!LB$5,OSIT!$1:$1,0))),AVERAGE(KP54:LA54)),"")</f>
        <v>0.94820000000000004</v>
      </c>
      <c r="LC54" s="143">
        <f>+IFERROR(IF(ISTEXT(LC$5)=FALSE,(INDEX(OSIT!$1:$1048576,MATCH(Ositran!$B54,OSIT!$A:$A,0),MATCH(Ositran!LC$5,OSIT!$1:$1,0))),AVERAGE(KQ54:LB54)),"")</f>
        <v>0.9292583333333333</v>
      </c>
      <c r="LD54" s="145">
        <f>+IFERROR(IF(ISTEXT(LD$5)=FALSE,(INDEX(OSIT!$1:$1048576,MATCH(Ositran!$B54,OSIT!$A:$A,0),MATCH(Ositran!LD$5,OSIT!$1:$1,0))),AVERAGE(KR54:LC54)),"")</f>
        <v>0.94350000000000001</v>
      </c>
      <c r="LE54" s="145">
        <f>+IFERROR(IF(ISTEXT(LE$5)=FALSE,(INDEX(OSIT!$1:$1048576,MATCH(Ositran!$B54,OSIT!$A:$A,0),MATCH(Ositran!LE$5,OSIT!$1:$1,0))),AVERAGE(KS54:LD54)),"")</f>
        <v>0.93710000000000004</v>
      </c>
      <c r="LF54" s="145">
        <f>+IFERROR(IF(ISTEXT(LF$5)=FALSE,(INDEX(OSIT!$1:$1048576,MATCH(Ositran!$B54,OSIT!$A:$A,0),MATCH(Ositran!LF$5,OSIT!$1:$1,0))),AVERAGE(KT54:LE54)),"")</f>
        <v>0.93840000000000001</v>
      </c>
      <c r="LG54" s="145">
        <f>+IFERROR(IF(ISTEXT(LG$5)=FALSE,(INDEX(OSIT!$1:$1048576,MATCH(Ositran!$B54,OSIT!$A:$A,0),MATCH(Ositran!LG$5,OSIT!$1:$1,0))),AVERAGE(KU54:LF54)),"")</f>
        <v>0.92640333333333325</v>
      </c>
      <c r="LH54" s="145">
        <f>+IFERROR(IF(ISTEXT(LH$5)=FALSE,(INDEX(OSIT!$1:$1048576,MATCH(Ositran!$B54,OSIT!$A:$A,0),MATCH(Ositran!LH$5,OSIT!$1:$1,0))),AVERAGE(KV54:LG54)),"")</f>
        <v>0.94179999999999997</v>
      </c>
      <c r="LI54" s="145">
        <f>+IFERROR(IF(ISTEXT(LI$5)=FALSE,(INDEX(OSIT!$1:$1048576,MATCH(Ositran!$B54,OSIT!$A:$A,0),MATCH(Ositran!LI$5,OSIT!$1:$1,0))),AVERAGE(KW54:LH54)),"")</f>
        <v>0.94410000000000005</v>
      </c>
      <c r="LJ54" s="145">
        <f>+IFERROR(IF(ISTEXT(LJ$5)=FALSE,(INDEX(OSIT!$1:$1048576,MATCH(Ositran!$B54,OSIT!$A:$A,0),MATCH(Ositran!LJ$5,OSIT!$1:$1,0))),AVERAGE(KX54:LI54)),"")</f>
        <v>0.92742735961768186</v>
      </c>
      <c r="LK54" s="145">
        <f>+IFERROR(IF(ISTEXT(LK$5)=FALSE,(INDEX(OSIT!$1:$1048576,MATCH(Ositran!$B54,OSIT!$A:$A,0),MATCH(Ositran!LK$5,OSIT!$1:$1,0))),AVERAGE(KY54:LJ54)),"")</f>
        <v>0.91484516129032256</v>
      </c>
      <c r="LL54" s="145">
        <f>+IFERROR(IF(ISTEXT(LL$5)=FALSE,(INDEX(OSIT!$1:$1048576,MATCH(Ositran!$B54,OSIT!$A:$A,0),MATCH(Ositran!LL$5,OSIT!$1:$1,0))),AVERAGE(KZ54:LK54)),"")</f>
        <v>0.91154333333333326</v>
      </c>
      <c r="LM54" s="145">
        <f>+IFERROR(IF(ISTEXT(LM$5)=FALSE,(INDEX(OSIT!$1:$1048576,MATCH(Ositran!$B54,OSIT!$A:$A,0),MATCH(Ositran!LM$5,OSIT!$1:$1,0))),AVERAGE(LA54:LL54)),"")</f>
        <v>0.93551290322580638</v>
      </c>
      <c r="LN54" s="145">
        <f>+IFERROR(IF(ISTEXT(LN$5)=FALSE,(INDEX(OSIT!$1:$1048576,MATCH(Ositran!$B54,OSIT!$A:$A,0),MATCH(Ositran!LN$5,OSIT!$1:$1,0))),AVERAGE(LB54:LM54)),"")</f>
        <v>0.94373333333333309</v>
      </c>
      <c r="LO54" s="145">
        <f>+IFERROR(IF(ISTEXT(LO$5)=FALSE,(INDEX(OSIT!$1:$1048576,MATCH(Ositran!$B54,OSIT!$A:$A,0),MATCH(Ositran!LO$5,OSIT!$1:$1,0))),AVERAGE(LC54:LN54)),"")</f>
        <v>0.93420000000000014</v>
      </c>
      <c r="LP54" s="143">
        <f>+IFERROR(IF(ISTEXT(LP$5)=FALSE,(INDEX(OSIT!$1:$1048576,MATCH(Ositran!$B54,OSIT!$A:$A,0),MATCH(Ositran!LP$5,OSIT!$1:$1,0))),AVERAGE(LD54:LO54)),"")</f>
        <v>0.93321378534448407</v>
      </c>
      <c r="LQ54" s="145">
        <f>+IFERROR(IF(ISTEXT(LQ$5)=FALSE,(INDEX(OSIT!$1:$1048576,MATCH(Ositran!$B54,OSIT!$A:$A,0),MATCH(Ositran!LQ$5,OSIT!$1:$1,0))),AVERAGE(LE54:LP54)),"")</f>
        <v>0.93994838709677431</v>
      </c>
      <c r="LR54" s="145">
        <f>+IFERROR(IF(ISTEXT(LR$5)=FALSE,(INDEX(OSIT!$1:$1048576,MATCH(Ositran!$B54,OSIT!$A:$A,0),MATCH(Ositran!LR$5,OSIT!$1:$1,0))),AVERAGE(LF54:LQ54)),"")</f>
        <v>0.91587142857142878</v>
      </c>
      <c r="LS54" s="145">
        <f>+IFERROR(IF(ISTEXT(LS$5)=FALSE,(INDEX(OSIT!$1:$1048576,MATCH(Ositran!$B54,OSIT!$A:$A,0),MATCH(Ositran!LS$5,OSIT!$1:$1,0))),AVERAGE(LG54:LR54)),"")</f>
        <v>0.94126774193548379</v>
      </c>
      <c r="LT54" s="145">
        <f>+IFERROR(IF(ISTEXT(LT$5)=FALSE,(INDEX(OSIT!$1:$1048576,MATCH(Ositran!$B54,OSIT!$A:$A,0),MATCH(Ositran!LT$5,OSIT!$1:$1,0))),AVERAGE(LH54:LS54)),"")</f>
        <v>0.9493033333333335</v>
      </c>
      <c r="LU54" s="145">
        <f>+IFERROR(IF(ISTEXT(LU$5)=FALSE,(INDEX(OSIT!$1:$1048576,MATCH(Ositran!$B54,OSIT!$A:$A,0),MATCH(Ositran!LU$5,OSIT!$1:$1,0))),AVERAGE(LI54:LT54)),"")</f>
        <v>0.95310645161290319</v>
      </c>
      <c r="LV54" s="145">
        <f>+IFERROR(IF(ISTEXT(LV$5)=FALSE,(INDEX(OSIT!$1:$1048576,MATCH(Ositran!$B54,OSIT!$A:$A,0),MATCH(Ositran!LV$5,OSIT!$1:$1,0))),AVERAGE(LJ54:LU54)),"")</f>
        <v>0.93313827160493845</v>
      </c>
      <c r="LW54" s="145">
        <f>+IFERROR(IF(ISTEXT(LW$5)=FALSE,(INDEX(OSIT!$1:$1048576,MATCH(Ositran!$B54,OSIT!$A:$A,0),MATCH(Ositran!LW$5,OSIT!$1:$1,0))),AVERAGE(LK54:LV54)),"")</f>
        <v>0.92870322580645182</v>
      </c>
      <c r="LX54" s="145">
        <f>+IFERROR(IF(ISTEXT(LX$5)=FALSE,(INDEX(OSIT!$1:$1048576,MATCH(Ositran!$B54,OSIT!$A:$A,0),MATCH(Ositran!LX$5,OSIT!$1:$1,0))),AVERAGE(LL54:LW54)),"")</f>
        <v>0.94388387096774207</v>
      </c>
      <c r="LY54" s="145">
        <f>+IFERROR(IF(ISTEXT(LY$5)=FALSE,(INDEX(OSIT!$1:$1048576,MATCH(Ositran!$B54,OSIT!$A:$A,0),MATCH(Ositran!LY$5,OSIT!$1:$1,0))),AVERAGE(LM54:LX54)),"")</f>
        <v>0.91339999999999999</v>
      </c>
      <c r="LZ54" s="145">
        <f>+IFERROR(IF(ISTEXT(LZ$5)=FALSE,(INDEX(OSIT!$1:$1048576,MATCH(Ositran!$B54,OSIT!$A:$A,0),MATCH(Ositran!LZ$5,OSIT!$1:$1,0))),AVERAGE(LN54:LY54)),"")</f>
        <v>0.94834516129032254</v>
      </c>
      <c r="MA54" s="145">
        <f>+IFERROR(IF(ISTEXT(MA$5)=FALSE,(INDEX(OSIT!$1:$1048576,MATCH(Ositran!$B54,OSIT!$A:$A,0),MATCH(Ositran!MA$5,OSIT!$1:$1,0))),AVERAGE(LO54:LZ54)),"")</f>
        <v>0</v>
      </c>
      <c r="MB54" s="145">
        <f>+IFERROR(IF(ISTEXT(MB$5)=FALSE,(INDEX(OSIT!$1:$1048576,MATCH(Ositran!$B54,OSIT!$A:$A,0),MATCH(Ositran!MB$5,OSIT!$1:$1,0))),AVERAGE(LP54:MA54)),"")</f>
        <v>0</v>
      </c>
      <c r="MC54" s="143">
        <f>+IFERROR(IF(ISTEXT(MC$5)=FALSE,(INDEX(OSIT!$1:$1048576,MATCH(Ositran!$B54,OSIT!$A:$A,0),MATCH(Ositran!MC$5,OSIT!$1:$1,0))),AVERAGE(LQ54:MB54)),"")</f>
        <v>0.78058065601828153</v>
      </c>
      <c r="MD54" s="145" t="str">
        <f>+IFERROR(IF(ISTEXT(MD$5)=FALSE,(INDEX(OSIT!$1:$1048576,MATCH(Ositran!$B54,OSIT!$A:$A,0),MATCH(Ositran!MD$5,OSIT!$1:$1,0))),AVERAGE(LR54:MC54)),"")</f>
        <v/>
      </c>
      <c r="ME54" s="145" t="str">
        <f>+IFERROR(IF(ISTEXT(ME$5)=FALSE,(INDEX(OSIT!$1:$1048576,MATCH(Ositran!$B54,OSIT!$A:$A,0),MATCH(Ositran!ME$5,OSIT!$1:$1,0))),AVERAGE(LS54:MD54)),"")</f>
        <v/>
      </c>
      <c r="MF54" s="145" t="str">
        <f>+IFERROR(IF(ISTEXT(MF$5)=FALSE,(INDEX(OSIT!$1:$1048576,MATCH(Ositran!$B54,OSIT!$A:$A,0),MATCH(Ositran!MF$5,OSIT!$1:$1,0))),AVERAGE(LT54:ME54)),"")</f>
        <v/>
      </c>
      <c r="MG54" s="145" t="str">
        <f>+IFERROR(IF(ISTEXT(MG$5)=FALSE,(INDEX(OSIT!$1:$1048576,MATCH(Ositran!$B54,OSIT!$A:$A,0),MATCH(Ositran!MG$5,OSIT!$1:$1,0))),AVERAGE(LU54:MF54)),"")</f>
        <v/>
      </c>
      <c r="MH54" s="145" t="str">
        <f>+IFERROR(IF(ISTEXT(MH$5)=FALSE,(INDEX(OSIT!$1:$1048576,MATCH(Ositran!$B54,OSIT!$A:$A,0),MATCH(Ositran!MH$5,OSIT!$1:$1,0))),AVERAGE(LV54:MG54)),"")</f>
        <v/>
      </c>
      <c r="MI54" s="145" t="str">
        <f>+IFERROR(IF(ISTEXT(MI$5)=FALSE,(INDEX(OSIT!$1:$1048576,MATCH(Ositran!$B54,OSIT!$A:$A,0),MATCH(Ositran!MI$5,OSIT!$1:$1,0))),AVERAGE(LW54:MH54)),"")</f>
        <v/>
      </c>
      <c r="MJ54" s="145" t="str">
        <f>+IFERROR(IF(ISTEXT(MJ$5)=FALSE,(INDEX(OSIT!$1:$1048576,MATCH(Ositran!$B54,OSIT!$A:$A,0),MATCH(Ositran!MJ$5,OSIT!$1:$1,0))),AVERAGE(LX54:MI54)),"")</f>
        <v/>
      </c>
      <c r="MK54" s="145" t="str">
        <f>+IFERROR(IF(ISTEXT(MK$5)=FALSE,(INDEX(OSIT!$1:$1048576,MATCH(Ositran!$B54,OSIT!$A:$A,0),MATCH(Ositran!MK$5,OSIT!$1:$1,0))),AVERAGE(LY54:MJ54)),"")</f>
        <v/>
      </c>
      <c r="ML54" s="145" t="str">
        <f>+IFERROR(IF(ISTEXT(ML$5)=FALSE,(INDEX(OSIT!$1:$1048576,MATCH(Ositran!$B54,OSIT!$A:$A,0),MATCH(Ositran!ML$5,OSIT!$1:$1,0))),AVERAGE(LZ54:MK54)),"")</f>
        <v/>
      </c>
      <c r="MM54" s="145" t="str">
        <f>+IFERROR(IF(ISTEXT(MM$5)=FALSE,(INDEX(OSIT!$1:$1048576,MATCH(Ositran!$B54,OSIT!$A:$A,0),MATCH(Ositran!MM$5,OSIT!$1:$1,0))),AVERAGE(MA54:ML54)),"")</f>
        <v/>
      </c>
      <c r="MN54" s="145" t="str">
        <f>+IFERROR(IF(ISTEXT(MN$5)=FALSE,(INDEX(OSIT!$1:$1048576,MATCH(Ositran!$B54,OSIT!$A:$A,0),MATCH(Ositran!MN$5,OSIT!$1:$1,0))),AVERAGE(MB54:MM54)),"")</f>
        <v/>
      </c>
      <c r="MO54" s="145" t="str">
        <f>+IFERROR(IF(ISTEXT(MO$5)=FALSE,(INDEX(OSIT!$1:$1048576,MATCH(Ositran!$B54,OSIT!$A:$A,0),MATCH(Ositran!MO$5,OSIT!$1:$1,0))),AVERAGE(MC54:MN54)),"")</f>
        <v/>
      </c>
      <c r="MP54" s="143" t="str">
        <f>+IFERROR(IF(ISTEXT(MP$5)=FALSE,(INDEX(OSIT!$1:$1048576,MATCH(Ositran!$B54,OSIT!$A:$A,0),MATCH(Ositran!MP$5,OSIT!$1:$1,0))),AVERAGE(MD54:MO54)),"")</f>
        <v/>
      </c>
    </row>
    <row r="55" spans="2:354">
      <c r="B55" s="9" t="s">
        <v>103</v>
      </c>
      <c r="C55" s="62" t="s">
        <v>104</v>
      </c>
      <c r="D55" s="145"/>
      <c r="E55" s="145"/>
      <c r="F55" s="145"/>
      <c r="G55" s="145"/>
      <c r="H55" s="145"/>
      <c r="I55" s="145"/>
      <c r="J55" s="145"/>
      <c r="K55" s="145"/>
      <c r="L55" s="145"/>
      <c r="M55" s="145"/>
      <c r="N55" s="145"/>
      <c r="O55" s="145"/>
      <c r="P55" s="143"/>
      <c r="Q55" s="145"/>
      <c r="R55" s="145"/>
      <c r="S55" s="145"/>
      <c r="T55" s="145"/>
      <c r="U55" s="145"/>
      <c r="V55" s="145"/>
      <c r="W55" s="145"/>
      <c r="X55" s="145"/>
      <c r="Y55" s="145"/>
      <c r="Z55" s="145"/>
      <c r="AA55" s="145"/>
      <c r="AB55" s="145"/>
      <c r="AC55" s="143"/>
      <c r="AD55" s="145"/>
      <c r="AE55" s="145"/>
      <c r="AF55" s="145"/>
      <c r="AG55" s="145"/>
      <c r="AH55" s="145"/>
      <c r="AI55" s="145"/>
      <c r="AJ55" s="145"/>
      <c r="AK55" s="145"/>
      <c r="AL55" s="145"/>
      <c r="AM55" s="145"/>
      <c r="AN55" s="145"/>
      <c r="AO55" s="145"/>
      <c r="AP55" s="143"/>
      <c r="AQ55" s="145"/>
      <c r="AR55" s="145"/>
      <c r="AS55" s="145"/>
      <c r="AT55" s="145"/>
      <c r="AU55" s="145"/>
      <c r="AV55" s="145"/>
      <c r="AW55" s="145"/>
      <c r="AX55" s="145"/>
      <c r="AY55" s="145"/>
      <c r="AZ55" s="145"/>
      <c r="BA55" s="145"/>
      <c r="BB55" s="145"/>
      <c r="BC55" s="143"/>
      <c r="BD55" s="145"/>
      <c r="BE55" s="145"/>
      <c r="BF55" s="145"/>
      <c r="BG55" s="145"/>
      <c r="BH55" s="145"/>
      <c r="BI55" s="145"/>
      <c r="BJ55" s="145"/>
      <c r="BK55" s="145"/>
      <c r="BL55" s="145"/>
      <c r="BM55" s="145"/>
      <c r="BN55" s="145"/>
      <c r="BO55" s="145"/>
      <c r="BP55" s="143"/>
      <c r="BQ55" s="145"/>
      <c r="BR55" s="145"/>
      <c r="BS55" s="145"/>
      <c r="BT55" s="145"/>
      <c r="BU55" s="145"/>
      <c r="BV55" s="145"/>
      <c r="BW55" s="145"/>
      <c r="BX55" s="145"/>
      <c r="BY55" s="145"/>
      <c r="BZ55" s="145"/>
      <c r="CA55" s="145"/>
      <c r="CB55" s="145"/>
      <c r="CC55" s="143"/>
      <c r="CD55" s="145"/>
      <c r="CE55" s="145"/>
      <c r="CF55" s="145"/>
      <c r="CG55" s="145"/>
      <c r="CH55" s="145"/>
      <c r="CI55" s="145"/>
      <c r="CJ55" s="145"/>
      <c r="CK55" s="145"/>
      <c r="CL55" s="145"/>
      <c r="CM55" s="145"/>
      <c r="CN55" s="145"/>
      <c r="CO55" s="145"/>
      <c r="CP55" s="143"/>
      <c r="CQ55" s="145"/>
      <c r="CR55" s="145"/>
      <c r="CS55" s="145"/>
      <c r="CT55" s="145"/>
      <c r="CU55" s="145"/>
      <c r="CV55" s="145"/>
      <c r="CW55" s="145"/>
      <c r="CX55" s="145"/>
      <c r="CY55" s="145"/>
      <c r="CZ55" s="145"/>
      <c r="DA55" s="145"/>
      <c r="DB55" s="145"/>
      <c r="DC55" s="143"/>
      <c r="DD55" s="145"/>
      <c r="DE55" s="145"/>
      <c r="DF55" s="145"/>
      <c r="DG55" s="145"/>
      <c r="DH55" s="145"/>
      <c r="DI55" s="145"/>
      <c r="DJ55" s="145"/>
      <c r="DK55" s="145"/>
      <c r="DL55" s="145"/>
      <c r="DM55" s="145"/>
      <c r="DN55" s="145"/>
      <c r="DO55" s="145"/>
      <c r="DP55" s="143"/>
      <c r="DQ55" s="145"/>
      <c r="DR55" s="145"/>
      <c r="DS55" s="145"/>
      <c r="DT55" s="145"/>
      <c r="DU55" s="145"/>
      <c r="DV55" s="145"/>
      <c r="DW55" s="145"/>
      <c r="DX55" s="145"/>
      <c r="DY55" s="145"/>
      <c r="DZ55" s="145"/>
      <c r="EA55" s="145"/>
      <c r="EB55" s="145"/>
      <c r="EC55" s="143"/>
      <c r="ED55" s="145"/>
      <c r="EE55" s="145"/>
      <c r="EF55" s="145"/>
      <c r="EG55" s="145"/>
      <c r="EH55" s="145"/>
      <c r="EI55" s="145"/>
      <c r="EJ55" s="145"/>
      <c r="EK55" s="145"/>
      <c r="EL55" s="145"/>
      <c r="EM55" s="145"/>
      <c r="EN55" s="145"/>
      <c r="EO55" s="145"/>
      <c r="EP55" s="143"/>
      <c r="EQ55" s="145"/>
      <c r="ER55" s="145"/>
      <c r="ES55" s="145"/>
      <c r="ET55" s="145"/>
      <c r="EU55" s="145"/>
      <c r="EV55" s="145"/>
      <c r="EW55" s="145"/>
      <c r="EX55" s="145"/>
      <c r="EY55" s="145"/>
      <c r="EZ55" s="145"/>
      <c r="FA55" s="145"/>
      <c r="FB55" s="145"/>
      <c r="FC55" s="143"/>
      <c r="FD55" s="145"/>
      <c r="FE55" s="145"/>
      <c r="FF55" s="145"/>
      <c r="FG55" s="145"/>
      <c r="FH55" s="145"/>
      <c r="FI55" s="145"/>
      <c r="FJ55" s="145"/>
      <c r="FK55" s="145"/>
      <c r="FL55" s="145"/>
      <c r="FM55" s="145"/>
      <c r="FN55" s="145"/>
      <c r="FO55" s="145"/>
      <c r="FP55" s="143"/>
      <c r="FQ55" s="145"/>
      <c r="FR55" s="145"/>
      <c r="FS55" s="145"/>
      <c r="FT55" s="145"/>
      <c r="FU55" s="145"/>
      <c r="FV55" s="145"/>
      <c r="FW55" s="145"/>
      <c r="FX55" s="145"/>
      <c r="FY55" s="145"/>
      <c r="FZ55" s="145">
        <v>0.90790499999999996</v>
      </c>
      <c r="GA55" s="145">
        <v>0.89731499999999997</v>
      </c>
      <c r="GB55" s="145">
        <v>0.88600000000000001</v>
      </c>
      <c r="GC55" s="143"/>
      <c r="GD55" s="145">
        <v>0.88600000000000001</v>
      </c>
      <c r="GE55" s="145">
        <v>0.88600000000000001</v>
      </c>
      <c r="GF55" s="145">
        <v>0.88600000000000001</v>
      </c>
      <c r="GG55" s="145">
        <v>0.88600000000000001</v>
      </c>
      <c r="GH55" s="145">
        <v>0.90734999999999999</v>
      </c>
      <c r="GI55" s="145">
        <v>0.9113</v>
      </c>
      <c r="GJ55" s="145">
        <v>0.9113</v>
      </c>
      <c r="GK55" s="145">
        <v>0.92459999999999998</v>
      </c>
      <c r="GL55" s="145">
        <v>0.92249999999999999</v>
      </c>
      <c r="GM55" s="145">
        <v>0.92225000000000001</v>
      </c>
      <c r="GN55" s="145">
        <v>0.92210000000000003</v>
      </c>
      <c r="GO55" s="145">
        <v>0.92419999999999991</v>
      </c>
      <c r="GP55" s="143"/>
      <c r="GQ55" s="145">
        <v>0.92080000000000006</v>
      </c>
      <c r="GR55" s="145">
        <v>0.91959999999999997</v>
      </c>
      <c r="GS55" s="145">
        <v>0.92120000000000002</v>
      </c>
      <c r="GT55" s="145">
        <v>0.96030000000000004</v>
      </c>
      <c r="GU55" s="145">
        <v>0.96065</v>
      </c>
      <c r="GV55" s="145">
        <v>0.96074999999999999</v>
      </c>
      <c r="GW55" s="145">
        <v>0.95730000000000004</v>
      </c>
      <c r="GX55" s="145">
        <v>0.95655000000000001</v>
      </c>
      <c r="GY55" s="145">
        <v>0.95740000000000003</v>
      </c>
      <c r="GZ55" s="145">
        <v>0.95830000000000004</v>
      </c>
      <c r="HA55" s="145">
        <v>0.95815000000000006</v>
      </c>
      <c r="HB55" s="145">
        <v>0.96219999999999994</v>
      </c>
      <c r="HC55" s="143"/>
      <c r="HD55" s="145">
        <v>0.95930000000000004</v>
      </c>
      <c r="HE55" s="145">
        <v>0.95920000000000005</v>
      </c>
      <c r="HF55" s="145">
        <v>0.96045000000000003</v>
      </c>
      <c r="HG55" s="145">
        <v>0.95920000000000005</v>
      </c>
      <c r="HH55" s="145">
        <v>0.95394999999999996</v>
      </c>
      <c r="HI55" s="145">
        <v>0.95055000000000001</v>
      </c>
      <c r="HJ55" s="145">
        <v>0.94555</v>
      </c>
      <c r="HK55" s="145">
        <v>0.94664999999999999</v>
      </c>
      <c r="HL55" s="145">
        <v>0.94429999999999992</v>
      </c>
      <c r="HM55" s="145">
        <v>0.93964999999999999</v>
      </c>
      <c r="HN55" s="145">
        <v>0.93880000000000008</v>
      </c>
      <c r="HO55" s="145">
        <v>0.93974999999999997</v>
      </c>
      <c r="HP55" s="143"/>
      <c r="HQ55" s="145">
        <v>0.94080000000000008</v>
      </c>
      <c r="HR55" s="145">
        <v>0.93864999999999998</v>
      </c>
      <c r="HS55" s="145">
        <v>0.93890000000000007</v>
      </c>
      <c r="HT55" s="145">
        <v>0.93789999999999996</v>
      </c>
      <c r="HU55" s="145">
        <v>0.94350000000000001</v>
      </c>
      <c r="HV55" s="145">
        <v>0.93540000000000001</v>
      </c>
      <c r="HW55" s="145">
        <v>0.93145</v>
      </c>
      <c r="HX55" s="145">
        <v>0.92694999999999994</v>
      </c>
      <c r="HY55" s="145">
        <v>0.93714999999999993</v>
      </c>
      <c r="HZ55" s="145">
        <v>0.94155</v>
      </c>
      <c r="IA55" s="145">
        <v>0.94540000000000002</v>
      </c>
      <c r="IB55" s="145">
        <v>0.94169999999999998</v>
      </c>
      <c r="IC55" s="143"/>
      <c r="ID55" s="145">
        <v>0.94569999999999999</v>
      </c>
      <c r="IE55" s="145">
        <v>0.94369999999999998</v>
      </c>
      <c r="IF55" s="145">
        <v>0.94567499999999982</v>
      </c>
      <c r="IG55" s="145">
        <v>0.94136908539377295</v>
      </c>
      <c r="IH55" s="145">
        <v>0.94684011946386937</v>
      </c>
      <c r="II55" s="145">
        <v>0.96101307764064281</v>
      </c>
      <c r="IJ55" s="145">
        <v>0.9617</v>
      </c>
      <c r="IK55" s="145">
        <v>0.95894999999999997</v>
      </c>
      <c r="IL55" s="145">
        <v>0.9657</v>
      </c>
      <c r="IM55" s="145">
        <v>0.97089999999999999</v>
      </c>
      <c r="IN55" s="145">
        <v>0.96850000000000003</v>
      </c>
      <c r="IO55" s="145">
        <v>0.96860000000000002</v>
      </c>
      <c r="IP55" s="143"/>
      <c r="IQ55" s="145">
        <f>+IFERROR(IF(ISTEXT(IQ$5)=FALSE,(INDEX(OSIT!$1:$1048576,MATCH(Ositran!$B55,OSIT!$A:$A,0),MATCH(Ositran!IQ$5,OSIT!$1:$1,0))),AVERAGE(IJ55:IP55)),"")</f>
        <v>0.96160000000000001</v>
      </c>
      <c r="IR55" s="145">
        <f>+IFERROR(IF(ISTEXT(IR$5)=FALSE,(INDEX(OSIT!$1:$1048576,MATCH(Ositran!$B55,OSIT!$A:$A,0),MATCH(Ositran!IR$5,OSIT!$1:$1,0))),AVERAGE(IK55:IQ55)),"")</f>
        <v>0.95780419973544983</v>
      </c>
      <c r="IS55" s="145">
        <f>+IFERROR(IF(ISTEXT(IS$5)=FALSE,(INDEX(OSIT!$1:$1048576,MATCH(Ositran!$B55,OSIT!$A:$A,0),MATCH(Ositran!IS$5,OSIT!$1:$1,0))),AVERAGE(IL55:IR55)),"")</f>
        <v>0.95204600852272703</v>
      </c>
      <c r="IT55" s="145">
        <f>+IFERROR(IF(ISTEXT(IT$5)=FALSE,(INDEX(OSIT!$1:$1048576,MATCH(Ositran!$B55,OSIT!$A:$A,0),MATCH(Ositran!IT$5,OSIT!$1:$1,0))),AVERAGE(IM55:IS55)),"")</f>
        <v>0.95265</v>
      </c>
      <c r="IU55" s="145">
        <f>+IFERROR(IF(ISTEXT(IU$5)=FALSE,(INDEX(OSIT!$1:$1048576,MATCH(Ositran!$B55,OSIT!$A:$A,0),MATCH(Ositran!IU$5,OSIT!$1:$1,0))),AVERAGE(IN55:IT55)),"")</f>
        <v>0.95635000000000003</v>
      </c>
      <c r="IV55" s="145">
        <f>+IFERROR(IF(ISTEXT(IV$5)=FALSE,(INDEX(OSIT!$1:$1048576,MATCH(Ositran!$B55,OSIT!$A:$A,0),MATCH(Ositran!IV$5,OSIT!$1:$1,0))),AVERAGE(IO55:IU55)),"")</f>
        <v>0.94695902616279071</v>
      </c>
      <c r="IW55" s="145">
        <f>+IFERROR(IF(ISTEXT(IW$5)=FALSE,(INDEX(OSIT!$1:$1048576,MATCH(Ositran!$B55,OSIT!$A:$A,0),MATCH(Ositran!IW$5,OSIT!$1:$1,0))),AVERAGE(IP55:IV55)),"")</f>
        <v>0.93424052971576232</v>
      </c>
      <c r="IX55" s="145">
        <f>+IFERROR(IF(ISTEXT(IX$5)=FALSE,(INDEX(OSIT!$1:$1048576,MATCH(Ositran!$B55,OSIT!$A:$A,0),MATCH(Ositran!IX$5,OSIT!$1:$1,0))),AVERAGE(IP55:IW55)),"")</f>
        <v>0.9304</v>
      </c>
      <c r="IY55" s="145">
        <f>+IFERROR(IF(ISTEXT(IY$5)=FALSE,(INDEX(OSIT!$1:$1048576,MATCH(Ositran!$B55,OSIT!$A:$A,0),MATCH(Ositran!IY$5,OSIT!$1:$1,0))),AVERAGE(IP55:IX55)),"")</f>
        <v>0.93508665426356585</v>
      </c>
      <c r="IZ55" s="145">
        <f>+IFERROR(IF(ISTEXT(IZ$5)=FALSE,(INDEX(OSIT!$1:$1048576,MATCH(Ositran!$B55,OSIT!$A:$A,0),MATCH(Ositran!IZ$5,OSIT!$1:$1,0))),AVERAGE(IP55:IY55)),"")</f>
        <v>0.93759999999999999</v>
      </c>
      <c r="JA55" s="145">
        <f>+IFERROR(IF(ISTEXT(JA$5)=FALSE,(INDEX(OSIT!$1:$1048576,MATCH(Ositran!$B55,OSIT!$A:$A,0),MATCH(Ositran!JA$5,OSIT!$1:$1,0))),AVERAGE(IP55:IZ55)),"")</f>
        <v>0.92264415051679582</v>
      </c>
      <c r="JB55" s="145">
        <f>+IFERROR(IF(ISTEXT(JB$5)=FALSE,(INDEX(OSIT!$1:$1048576,MATCH(Ositran!$B55,OSIT!$A:$A,0),MATCH(Ositran!JB$5,OSIT!$1:$1,0))),AVERAGE(IP55:JA55)),"")</f>
        <v>0.92264415051679582</v>
      </c>
      <c r="JC55" s="143">
        <f>+IFERROR(IF(ISTEXT(JC$5)=FALSE,(INDEX(OSIT!$1:$1048576,MATCH(Ositran!$B55,OSIT!$A:$A,0),MATCH(Ositran!JC$5,OSIT!$1:$1,0))),AVERAGE(IQ55:JB55)),"")</f>
        <v>0.94250205995282377</v>
      </c>
      <c r="JD55" s="145">
        <f>+IFERROR(IF(ISTEXT(JD$5)=FALSE,(INDEX(OSIT!$1:$1048576,MATCH(Ositran!$B55,OSIT!$A:$A,0),MATCH(Ositran!JD$5,OSIT!$1:$1,0))),AVERAGE(IR55:JC55)),"")</f>
        <v>0.94418864468864494</v>
      </c>
      <c r="JE55" s="145">
        <f>+IFERROR(IF(ISTEXT(JE$5)=FALSE,(INDEX(OSIT!$1:$1048576,MATCH(Ositran!$B55,OSIT!$A:$A,0),MATCH(Ositran!JE$5,OSIT!$1:$1,0))),AVERAGE(IS55:JD55)),"")</f>
        <v>0.94804355540293073</v>
      </c>
      <c r="JF55" s="145">
        <f>+IFERROR(IF(ISTEXT(JF$5)=FALSE,(INDEX(OSIT!$1:$1048576,MATCH(Ositran!$B55,OSIT!$A:$A,0),MATCH(Ositran!JF$5,OSIT!$1:$1,0))),AVERAGE(IT55:JE55)),"")</f>
        <v>0.95425000000000004</v>
      </c>
      <c r="JG55" s="145">
        <f>+IFERROR(IF(ISTEXT(JG$5)=FALSE,(INDEX(OSIT!$1:$1048576,MATCH(Ositran!$B55,OSIT!$A:$A,0),MATCH(Ositran!JG$5,OSIT!$1:$1,0))),AVERAGE(IU55:JF55)),"")</f>
        <v>0.94935000000000003</v>
      </c>
      <c r="JH55" s="145">
        <f>+IFERROR(IF(ISTEXT(JH$5)=FALSE,(INDEX(OSIT!$1:$1048576,MATCH(Ositran!$B55,OSIT!$A:$A,0),MATCH(Ositran!JH$5,OSIT!$1:$1,0))),AVERAGE(IV55:JG55)),"")</f>
        <v>0.9515034792510122</v>
      </c>
      <c r="JI55" s="145">
        <f>+IFERROR(IF(ISTEXT(JI$5)=FALSE,(INDEX(OSIT!$1:$1048576,MATCH(Ositran!$B55,OSIT!$A:$A,0),MATCH(Ositran!JI$5,OSIT!$1:$1,0))),AVERAGE(IW55:JH55)),"")</f>
        <v>0.94471418269230756</v>
      </c>
      <c r="JJ55" s="145">
        <f>+IFERROR(IF(ISTEXT(JJ$5)=FALSE,(INDEX(OSIT!$1:$1048576,MATCH(Ositran!$B55,OSIT!$A:$A,0),MATCH(Ositran!JJ$5,OSIT!$1:$1,0))),AVERAGE(IX55:JI55)),"")</f>
        <v>0.93300000000000005</v>
      </c>
      <c r="JK55" s="145">
        <f>+IFERROR(IF(ISTEXT(JK$5)=FALSE,(INDEX(OSIT!$1:$1048576,MATCH(Ositran!$B55,OSIT!$A:$A,0),MATCH(Ositran!JK$5,OSIT!$1:$1,0))),AVERAGE(IY55:JJ55)),"")</f>
        <v>0.94064999999999999</v>
      </c>
      <c r="JL55" s="145">
        <f>+IFERROR(IF(ISTEXT(JL$5)=FALSE,(INDEX(OSIT!$1:$1048576,MATCH(Ositran!$B55,OSIT!$A:$A,0),MATCH(Ositran!JL$5,OSIT!$1:$1,0))),AVERAGE(IZ55:JK55)),"")</f>
        <v>0.90405000000000002</v>
      </c>
      <c r="JM55" s="145">
        <f>+IFERROR(IF(ISTEXT(JM$5)=FALSE,(INDEX(OSIT!$1:$1048576,MATCH(Ositran!$B55,OSIT!$A:$A,0),MATCH(Ositran!JM$5,OSIT!$1:$1,0))),AVERAGE(JA55:JL55)),"")</f>
        <v>0.90172999074942695</v>
      </c>
      <c r="JN55" s="145">
        <f>+IFERROR(IF(ISTEXT(JN$5)=FALSE,(INDEX(OSIT!$1:$1048576,MATCH(Ositran!$B55,OSIT!$A:$A,0),MATCH(Ositran!JN$5,OSIT!$1:$1,0))),AVERAGE(JB55:JM55)),"")</f>
        <v>0.90407276404151404</v>
      </c>
      <c r="JO55" s="145">
        <f>+IFERROR(IF(ISTEXT(JO$5)=FALSE,(INDEX(OSIT!$1:$1048576,MATCH(Ositran!$B55,OSIT!$A:$A,0),MATCH(Ositran!JO$5,OSIT!$1:$1,0))),AVERAGE(JC55:JN55)),"")</f>
        <v>0.89591258190883205</v>
      </c>
      <c r="JP55" s="143">
        <f>+IFERROR(IF(ISTEXT(JP$5)=FALSE,(INDEX(OSIT!$1:$1048576,MATCH(Ositran!$B55,OSIT!$A:$A,0),MATCH(Ositran!JP$5,OSIT!$1:$1,0))),AVERAGE(JD55:JO55)),"")</f>
        <v>0.93095543322788898</v>
      </c>
      <c r="JQ55" s="145">
        <f>+IFERROR(IF(ISTEXT(JQ$5)=FALSE,(INDEX(OSIT!$1:$1048576,MATCH(Ositran!$B55,OSIT!$A:$A,0),MATCH(Ositran!JQ$5,OSIT!$1:$1,0))),AVERAGE(JE55:JP55)),"")</f>
        <v>0.8870937825724412</v>
      </c>
      <c r="JR55" s="145">
        <f>+IFERROR(IF(ISTEXT(JR$5)=FALSE,(INDEX(OSIT!$1:$1048576,MATCH(Ositran!$B55,OSIT!$A:$A,0),MATCH(Ositran!JR$5,OSIT!$1:$1,0))),AVERAGE(JF55:JQ55)),"")</f>
        <v>0.8829215762764282</v>
      </c>
      <c r="JS55" s="145">
        <f>+IFERROR(IF(ISTEXT(JS$5)=FALSE,(INDEX(OSIT!$1:$1048576,MATCH(Ositran!$B55,OSIT!$A:$A,0),MATCH(Ositran!JS$5,OSIT!$1:$1,0))),AVERAGE(JG55:JR55)),"")</f>
        <v>0.88569999999999993</v>
      </c>
      <c r="JT55" s="145">
        <f>+IFERROR(IF(ISTEXT(JT$5)=FALSE,(INDEX(OSIT!$1:$1048576,MATCH(Ositran!$B55,OSIT!$A:$A,0),MATCH(Ositran!JT$5,OSIT!$1:$1,0))),AVERAGE(JH55:JS55)),"")</f>
        <v>0.88746469684829066</v>
      </c>
      <c r="JU55" s="145">
        <f>+IFERROR(IF(ISTEXT(JU$5)=FALSE,(INDEX(OSIT!$1:$1048576,MATCH(Ositran!$B55,OSIT!$A:$A,0),MATCH(Ositran!JU$5,OSIT!$1:$1,0))),AVERAGE(JI55:JT55)),"")</f>
        <v>0.88878550070356488</v>
      </c>
      <c r="JV55" s="145">
        <f>+IFERROR(IF(ISTEXT(JV$5)=FALSE,(INDEX(OSIT!$1:$1048576,MATCH(Ositran!$B55,OSIT!$A:$A,0),MATCH(Ositran!JV$5,OSIT!$1:$1,0))),AVERAGE(JJ55:JU55)),"")</f>
        <v>0.88105618094642479</v>
      </c>
      <c r="JW55" s="145">
        <f>+IFERROR(IF(ISTEXT(JW$5)=FALSE,(INDEX(OSIT!$1:$1048576,MATCH(Ositran!$B55,OSIT!$A:$A,0),MATCH(Ositran!JW$5,OSIT!$1:$1,0))),AVERAGE(JK55:JV55)),"")</f>
        <v>0.88130826923076933</v>
      </c>
      <c r="JX55" s="145">
        <f>+IFERROR(IF(ISTEXT(JX$5)=FALSE,(INDEX(OSIT!$1:$1048576,MATCH(Ositran!$B55,OSIT!$A:$A,0),MATCH(Ositran!JX$5,OSIT!$1:$1,0))),AVERAGE(JL55:JW55)),"")</f>
        <v>0.88133798287786791</v>
      </c>
      <c r="JY55" s="145">
        <f>+IFERROR(IF(ISTEXT(JY$5)=FALSE,(INDEX(OSIT!$1:$1048576,MATCH(Ositran!$B55,OSIT!$A:$A,0),MATCH(Ositran!JY$5,OSIT!$1:$1,0))),AVERAGE(JM55:JX55)),"")</f>
        <v>0.88639496690639996</v>
      </c>
      <c r="JZ55" s="145">
        <f>+IFERROR(IF(ISTEXT(JZ$5)=FALSE,(INDEX(OSIT!$1:$1048576,MATCH(Ositran!$B55,OSIT!$A:$A,0),MATCH(Ositran!JZ$5,OSIT!$1:$1,0))),AVERAGE(JN55:JY55)),"")</f>
        <v>0.93321189458689457</v>
      </c>
      <c r="KA55" s="145">
        <f>+IFERROR(IF(ISTEXT(KA$5)=FALSE,(INDEX(OSIT!$1:$1048576,MATCH(Ositran!$B55,OSIT!$A:$A,0),MATCH(Ositran!KA$5,OSIT!$1:$1,0))),AVERAGE(JO55:JZ55)),"")</f>
        <v>0.92608606753261369</v>
      </c>
      <c r="KB55" s="145">
        <f>+IFERROR(IF(ISTEXT(KB$5)=FALSE,(INDEX(OSIT!$1:$1048576,MATCH(Ositran!$B55,OSIT!$A:$A,0),MATCH(Ositran!KB$5,OSIT!$1:$1,0))),AVERAGE(JP55:KA55)),"")</f>
        <v>0.92576036039057841</v>
      </c>
      <c r="KC55" s="143">
        <f>+IFERROR(IF(ISTEXT(KC$5)=FALSE,(INDEX(OSIT!$1:$1048576,MATCH(Ositran!$B55,OSIT!$A:$A,0),MATCH(Ositran!KC$5,OSIT!$1:$1,0))),AVERAGE(JQ55:KB55)),"")</f>
        <v>0.89559343990602291</v>
      </c>
      <c r="KD55" s="145">
        <f>+IFERROR(IF(ISTEXT(KD$5)=FALSE,(INDEX(OSIT!$1:$1048576,MATCH(Ositran!$B55,OSIT!$A:$A,0),MATCH(Ositran!KD$5,OSIT!$1:$1,0))),AVERAGE(JR55:KC55)),"")</f>
        <v>0.93706766494684179</v>
      </c>
      <c r="KE55" s="145">
        <f>+IFERROR(IF(ISTEXT(KE$5)=FALSE,(INDEX(OSIT!$1:$1048576,MATCH(Ositran!$B55,OSIT!$A:$A,0),MATCH(Ositran!KE$5,OSIT!$1:$1,0))),AVERAGE(JS55:KD55)),"")</f>
        <v>0.94431830102767589</v>
      </c>
      <c r="KF55" s="145">
        <f>+IFERROR(IF(ISTEXT(KF$5)=FALSE,(INDEX(OSIT!$1:$1048576,MATCH(Ositran!$B55,OSIT!$A:$A,0),MATCH(Ositran!KF$5,OSIT!$1:$1,0))),AVERAGE(JT55:KE55)),"")</f>
        <v>0.93955377161598075</v>
      </c>
      <c r="KG55" s="145">
        <f>+IFERROR(IF(ISTEXT(KG$5)=FALSE,(INDEX(OSIT!$1:$1048576,MATCH(Ositran!$B55,OSIT!$A:$A,0),MATCH(Ositran!KG$5,OSIT!$1:$1,0))),AVERAGE(JU55:KF55)),"")</f>
        <v>0.92768856837606828</v>
      </c>
      <c r="KH55" s="145">
        <f>+IFERROR(IF(ISTEXT(KH$5)=FALSE,(INDEX(OSIT!$1:$1048576,MATCH(Ositran!$B55,OSIT!$A:$A,0),MATCH(Ositran!KH$5,OSIT!$1:$1,0))),AVERAGE(JV55:KG55)),"")</f>
        <v>0.91887784009971507</v>
      </c>
      <c r="KI55" s="145">
        <f>+IFERROR(IF(ISTEXT(KI$5)=FALSE,(INDEX(OSIT!$1:$1048576,MATCH(Ositran!$B55,OSIT!$A:$A,0),MATCH(Ositran!KI$5,OSIT!$1:$1,0))),AVERAGE(JW55:KH55)),"")</f>
        <v>0.91484044774669759</v>
      </c>
      <c r="KJ55" s="145">
        <f>+IFERROR(IF(ISTEXT(KJ$5)=FALSE,(INDEX(OSIT!$1:$1048576,MATCH(Ositran!$B55,OSIT!$A:$A,0),MATCH(Ositran!KJ$5,OSIT!$1:$1,0))),AVERAGE(JX55:KI55)),"")</f>
        <v>0.93450000000000011</v>
      </c>
      <c r="KK55" s="145">
        <f>+IFERROR(IF(ISTEXT(KK$5)=FALSE,(INDEX(OSIT!$1:$1048576,MATCH(Ositran!$B55,OSIT!$A:$A,0),MATCH(Ositran!KK$5,OSIT!$1:$1,0))),AVERAGE(JY55:KJ55)),"")</f>
        <v>0.93609999999999993</v>
      </c>
      <c r="KL55" s="145">
        <f>+IFERROR(IF(ISTEXT(KL$5)=FALSE,(INDEX(OSIT!$1:$1048576,MATCH(Ositran!$B55,OSIT!$A:$A,0),MATCH(Ositran!KL$5,OSIT!$1:$1,0))),AVERAGE(JZ55:KK55)),"")</f>
        <v>0.62393521283173969</v>
      </c>
      <c r="KM55" s="145">
        <f>+IFERROR(IF(ISTEXT(KM$5)=FALSE,(INDEX(OSIT!$1:$1048576,MATCH(Ositran!$B55,OSIT!$A:$A,0),MATCH(Ositran!KM$5,OSIT!$1:$1,0))),AVERAGE(KA55:KL55)),"")</f>
        <v>0.6213333333333334</v>
      </c>
      <c r="KN55" s="145">
        <f>+IFERROR(IF(ISTEXT(KN$5)=FALSE,(INDEX(OSIT!$1:$1048576,MATCH(Ositran!$B55,OSIT!$A:$A,0),MATCH(Ositran!KN$5,OSIT!$1:$1,0))),AVERAGE(KB55:KM55)),"")</f>
        <v>0.93130000000000002</v>
      </c>
      <c r="KO55" s="145">
        <f>+IFERROR(IF(ISTEXT(KO$5)=FALSE,(INDEX(OSIT!$1:$1048576,MATCH(Ositran!$B55,OSIT!$A:$A,0),MATCH(Ositran!KO$5,OSIT!$1:$1,0))),AVERAGE(KC55:KN55)),"")</f>
        <v>0.62139999999999995</v>
      </c>
      <c r="KP55" s="143">
        <f>+IFERROR(IF(ISTEXT(KP$5)=FALSE,(INDEX(OSIT!$1:$1048576,MATCH(Ositran!$B55,OSIT!$A:$A,0),MATCH(Ositran!KP$5,OSIT!$1:$1,0))),AVERAGE(KD55:KO55)),"")</f>
        <v>0.85424292833150428</v>
      </c>
      <c r="KQ55" s="145">
        <f>+IFERROR(IF(ISTEXT(KQ$5)=FALSE,(INDEX(OSIT!$1:$1048576,MATCH(Ositran!$B55,OSIT!$A:$A,0),MATCH(Ositran!KQ$5,OSIT!$1:$1,0))),AVERAGE(KE55:KP55)),"")</f>
        <v>0.92805000000000004</v>
      </c>
      <c r="KR55" s="145">
        <f>+IFERROR(IF(ISTEXT(KR$5)=FALSE,(INDEX(OSIT!$1:$1048576,MATCH(Ositran!$B55,OSIT!$A:$A,0),MATCH(Ositran!KR$5,OSIT!$1:$1,0))),AVERAGE(KF55:KQ55)),"")</f>
        <v>0.92389999999999994</v>
      </c>
      <c r="KS55" s="145">
        <f>+IFERROR(IF(ISTEXT(KS$5)=FALSE,(INDEX(OSIT!$1:$1048576,MATCH(Ositran!$B55,OSIT!$A:$A,0),MATCH(Ositran!KS$5,OSIT!$1:$1,0))),AVERAGE(KG55:KR55)),"")</f>
        <v>0.92114999999999991</v>
      </c>
      <c r="KT55" s="145">
        <f>+IFERROR(IF(ISTEXT(KT$5)=FALSE,(INDEX(OSIT!$1:$1048576,MATCH(Ositran!$B55,OSIT!$A:$A,0),MATCH(Ositran!KT$5,OSIT!$1:$1,0))),AVERAGE(KH55:KS55)),"")</f>
        <v>0.92254999999999998</v>
      </c>
      <c r="KU55" s="145">
        <f>+IFERROR(IF(ISTEXT(KU$5)=FALSE,(INDEX(OSIT!$1:$1048576,MATCH(Ositran!$B55,OSIT!$A:$A,0),MATCH(Ositran!KU$5,OSIT!$1:$1,0))),AVERAGE(KI55:KT55)),"")</f>
        <v>0.91695000000000004</v>
      </c>
      <c r="KV55" s="145">
        <f>+IFERROR(IF(ISTEXT(KV$5)=FALSE,(INDEX(OSIT!$1:$1048576,MATCH(Ositran!$B55,OSIT!$A:$A,0),MATCH(Ositran!KV$5,OSIT!$1:$1,0))),AVERAGE(KJ55:KU55)),"")</f>
        <v>0.91435</v>
      </c>
      <c r="KW55" s="145">
        <f>+IFERROR(IF(ISTEXT(KW$5)=FALSE,(INDEX(OSIT!$1:$1048576,MATCH(Ositran!$B55,OSIT!$A:$A,0),MATCH(Ositran!KW$5,OSIT!$1:$1,0))),AVERAGE(KK55:KV55)),"")</f>
        <v>0.91579999999999995</v>
      </c>
      <c r="KX55" s="145">
        <f>+IFERROR(IF(ISTEXT(KX$5)=FALSE,(INDEX(OSIT!$1:$1048576,MATCH(Ositran!$B55,OSIT!$A:$A,0),MATCH(Ositran!KX$5,OSIT!$1:$1,0))),AVERAGE(KL55:KW55)),"")</f>
        <v>0.92220000000000002</v>
      </c>
      <c r="KY55" s="145">
        <f>+IFERROR(IF(ISTEXT(KY$5)=FALSE,(INDEX(OSIT!$1:$1048576,MATCH(Ositran!$B55,OSIT!$A:$A,0),MATCH(Ositran!KY$5,OSIT!$1:$1,0))),AVERAGE(KM55:KX55)),"")</f>
        <v>0.92864999999999998</v>
      </c>
      <c r="KZ55" s="145">
        <f>+IFERROR(IF(ISTEXT(KZ$5)=FALSE,(INDEX(OSIT!$1:$1048576,MATCH(Ositran!$B55,OSIT!$A:$A,0),MATCH(Ositran!KZ$5,OSIT!$1:$1,0))),AVERAGE(KN55:KY55)),"")</f>
        <v>0.93210000000000004</v>
      </c>
      <c r="LA55" s="145">
        <f>+IFERROR(IF(ISTEXT(LA$5)=FALSE,(INDEX(OSIT!$1:$1048576,MATCH(Ositran!$B55,OSIT!$A:$A,0),MATCH(Ositran!LA$5,OSIT!$1:$1,0))),AVERAGE(KO55:KZ55)),"")</f>
        <v>0.93769999999999998</v>
      </c>
      <c r="LB55" s="145">
        <f>+IFERROR(IF(ISTEXT(LB$5)=FALSE,(INDEX(OSIT!$1:$1048576,MATCH(Ositran!$B55,OSIT!$A:$A,0),MATCH(Ositran!LB$5,OSIT!$1:$1,0))),AVERAGE(KP55:LA55)),"")</f>
        <v>0.94935000000000003</v>
      </c>
      <c r="LC55" s="143">
        <f>+IFERROR(IF(ISTEXT(LC$5)=FALSE,(INDEX(OSIT!$1:$1048576,MATCH(Ositran!$B55,OSIT!$A:$A,0),MATCH(Ositran!LC$5,OSIT!$1:$1,0))),AVERAGE(KQ55:LB55)),"")</f>
        <v>0.92606250000000001</v>
      </c>
      <c r="LD55" s="145">
        <f>+IFERROR(IF(ISTEXT(LD$5)=FALSE,(INDEX(OSIT!$1:$1048576,MATCH(Ositran!$B55,OSIT!$A:$A,0),MATCH(Ositran!LD$5,OSIT!$1:$1,0))),AVERAGE(KR55:LC55)),"")</f>
        <v>0.93730000000000002</v>
      </c>
      <c r="LE55" s="145">
        <f>+IFERROR(IF(ISTEXT(LE$5)=FALSE,(INDEX(OSIT!$1:$1048576,MATCH(Ositran!$B55,OSIT!$A:$A,0),MATCH(Ositran!LE$5,OSIT!$1:$1,0))),AVERAGE(KS55:LD55)),"")</f>
        <v>0.92854196382428944</v>
      </c>
      <c r="LF55" s="145">
        <f>+IFERROR(IF(ISTEXT(LF$5)=FALSE,(INDEX(OSIT!$1:$1048576,MATCH(Ositran!$B55,OSIT!$A:$A,0),MATCH(Ositran!LF$5,OSIT!$1:$1,0))),AVERAGE(KT55:LE55)),"")</f>
        <v>0.92820000000000003</v>
      </c>
      <c r="LG55" s="145">
        <f>+IFERROR(IF(ISTEXT(LG$5)=FALSE,(INDEX(OSIT!$1:$1048576,MATCH(Ositran!$B55,OSIT!$A:$A,0),MATCH(Ositran!LG$5,OSIT!$1:$1,0))),AVERAGE(KU55:LF55)),"")</f>
        <v>0.93894436177248664</v>
      </c>
      <c r="LH55" s="145">
        <f>+IFERROR(IF(ISTEXT(LH$5)=FALSE,(INDEX(OSIT!$1:$1048576,MATCH(Ositran!$B55,OSIT!$A:$A,0),MATCH(Ositran!LH$5,OSIT!$1:$1,0))),AVERAGE(KV55:LG55)),"")</f>
        <v>0.92949999999999999</v>
      </c>
      <c r="LI55" s="145">
        <f>+IFERROR(IF(ISTEXT(LI$5)=FALSE,(INDEX(OSIT!$1:$1048576,MATCH(Ositran!$B55,OSIT!$A:$A,0),MATCH(Ositran!LI$5,OSIT!$1:$1,0))),AVERAGE(KW55:LH55)),"")</f>
        <v>0.90629999999999999</v>
      </c>
      <c r="LJ55" s="145">
        <f>+IFERROR(IF(ISTEXT(LJ$5)=FALSE,(INDEX(OSIT!$1:$1048576,MATCH(Ositran!$B55,OSIT!$A:$A,0),MATCH(Ositran!LJ$5,OSIT!$1:$1,0))),AVERAGE(KX55:LI55)),"")</f>
        <v>0.90593952618763662</v>
      </c>
      <c r="LK55" s="145">
        <f>+IFERROR(IF(ISTEXT(LK$5)=FALSE,(INDEX(OSIT!$1:$1048576,MATCH(Ositran!$B55,OSIT!$A:$A,0),MATCH(Ositran!LK$5,OSIT!$1:$1,0))),AVERAGE(KY55:LJ55)),"")</f>
        <v>0.9105608360042734</v>
      </c>
      <c r="LL55" s="145">
        <f>+IFERROR(IF(ISTEXT(LL$5)=FALSE,(INDEX(OSIT!$1:$1048576,MATCH(Ositran!$B55,OSIT!$A:$A,0),MATCH(Ositran!LL$5,OSIT!$1:$1,0))),AVERAGE(KZ55:LK55)),"")</f>
        <v>0.91546425067987558</v>
      </c>
      <c r="LM55" s="145">
        <f>+IFERROR(IF(ISTEXT(LM$5)=FALSE,(INDEX(OSIT!$1:$1048576,MATCH(Ositran!$B55,OSIT!$A:$A,0),MATCH(Ositran!LM$5,OSIT!$1:$1,0))),AVERAGE(LA55:LL55)),"")</f>
        <v>0.92642570661896251</v>
      </c>
      <c r="LN55" s="145">
        <f>+IFERROR(IF(ISTEXT(LN$5)=FALSE,(INDEX(OSIT!$1:$1048576,MATCH(Ositran!$B55,OSIT!$A:$A,0),MATCH(Ositran!LN$5,OSIT!$1:$1,0))),AVERAGE(LB55:LM55)),"")</f>
        <v>0.92251486560314688</v>
      </c>
      <c r="LO55" s="145">
        <f>+IFERROR(IF(ISTEXT(LO$5)=FALSE,(INDEX(OSIT!$1:$1048576,MATCH(Ositran!$B55,OSIT!$A:$A,0),MATCH(Ositran!LO$5,OSIT!$1:$1,0))),AVERAGE(LC55:LN55)),"")</f>
        <v>0.92008253812160079</v>
      </c>
      <c r="LP55" s="143">
        <f>+IFERROR(IF(ISTEXT(LP$5)=FALSE,(INDEX(OSIT!$1:$1048576,MATCH(Ositran!$B55,OSIT!$A:$A,0),MATCH(Ositran!LP$5,OSIT!$1:$1,0))),AVERAGE(LD55:LO55)),"")</f>
        <v>0.92248117073435587</v>
      </c>
      <c r="LQ55" s="145">
        <f>+IFERROR(IF(ISTEXT(LQ$5)=FALSE,(INDEX(OSIT!$1:$1048576,MATCH(Ositran!$B55,OSIT!$A:$A,0),MATCH(Ositran!LQ$5,OSIT!$1:$1,0))),AVERAGE(LE55:LP55)),"")</f>
        <v>0.91578033945221449</v>
      </c>
      <c r="LR55" s="145">
        <f>+IFERROR(IF(ISTEXT(LR$5)=FALSE,(INDEX(OSIT!$1:$1048576,MATCH(Ositran!$B55,OSIT!$A:$A,0),MATCH(Ositran!LR$5,OSIT!$1:$1,0))),AVERAGE(LF55:LQ55)),"")</f>
        <v>0.9215295296717172</v>
      </c>
      <c r="LS55" s="145">
        <f>+IFERROR(IF(ISTEXT(LS$5)=FALSE,(INDEX(OSIT!$1:$1048576,MATCH(Ositran!$B55,OSIT!$A:$A,0),MATCH(Ositran!LS$5,OSIT!$1:$1,0))),AVERAGE(LG55:LR55)),"")</f>
        <v>0.9172847197376266</v>
      </c>
      <c r="LT55" s="145">
        <f>+IFERROR(IF(ISTEXT(LT$5)=FALSE,(INDEX(OSIT!$1:$1048576,MATCH(Ositran!$B55,OSIT!$A:$A,0),MATCH(Ositran!LT$5,OSIT!$1:$1,0))),AVERAGE(LH55:LS55)),"")</f>
        <v>0.94773395371989111</v>
      </c>
      <c r="LU55" s="145">
        <f>+IFERROR(IF(ISTEXT(LU$5)=FALSE,(INDEX(OSIT!$1:$1048576,MATCH(Ositran!$B55,OSIT!$A:$A,0),MATCH(Ositran!LU$5,OSIT!$1:$1,0))),AVERAGE(LI55:LT55)),"")</f>
        <v>0.95868510758298553</v>
      </c>
      <c r="LV55" s="145">
        <f>+IFERROR(IF(ISTEXT(LV$5)=FALSE,(INDEX(OSIT!$1:$1048576,MATCH(Ositran!$B55,OSIT!$A:$A,0),MATCH(Ositran!LV$5,OSIT!$1:$1,0))),AVERAGE(LJ55:LU55)),"")</f>
        <v>0.95430196593619576</v>
      </c>
      <c r="LW55" s="145">
        <f>+IFERROR(IF(ISTEXT(LW$5)=FALSE,(INDEX(OSIT!$1:$1048576,MATCH(Ositran!$B55,OSIT!$A:$A,0),MATCH(Ositran!LW$5,OSIT!$1:$1,0))),AVERAGE(LK55:LV55)),"")</f>
        <v>0.94942595424223453</v>
      </c>
      <c r="LX55" s="145">
        <f>+IFERROR(IF(ISTEXT(LX$5)=FALSE,(INDEX(OSIT!$1:$1048576,MATCH(Ositran!$B55,OSIT!$A:$A,0),MATCH(Ositran!LX$5,OSIT!$1:$1,0))),AVERAGE(LL55:LW55)),"")</f>
        <v>0.94362726058663571</v>
      </c>
      <c r="LY55" s="145">
        <f>+IFERROR(IF(ISTEXT(LY$5)=FALSE,(INDEX(OSIT!$1:$1048576,MATCH(Ositran!$B55,OSIT!$A:$A,0),MATCH(Ositran!LY$5,OSIT!$1:$1,0))),AVERAGE(LM55:LX55)),"")</f>
        <v>0.94740000000000002</v>
      </c>
      <c r="LZ55" s="145">
        <f>+IFERROR(IF(ISTEXT(LZ$5)=FALSE,(INDEX(OSIT!$1:$1048576,MATCH(Ositran!$B55,OSIT!$A:$A,0),MATCH(Ositran!LZ$5,OSIT!$1:$1,0))),AVERAGE(LN55:LY55)),"")</f>
        <v>0.94599999999999995</v>
      </c>
      <c r="MA55" s="145">
        <f>+IFERROR(IF(ISTEXT(MA$5)=FALSE,(INDEX(OSIT!$1:$1048576,MATCH(Ositran!$B55,OSIT!$A:$A,0),MATCH(Ositran!MA$5,OSIT!$1:$1,0))),AVERAGE(LO55:LZ55)),"")</f>
        <v>0</v>
      </c>
      <c r="MB55" s="145">
        <f>+IFERROR(IF(ISTEXT(MB$5)=FALSE,(INDEX(OSIT!$1:$1048576,MATCH(Ositran!$B55,OSIT!$A:$A,0),MATCH(Ositran!MB$5,OSIT!$1:$1,0))),AVERAGE(LP55:MA55)),"")</f>
        <v>0</v>
      </c>
      <c r="MC55" s="143">
        <f>+IFERROR(IF(ISTEXT(MC$5)=FALSE,(INDEX(OSIT!$1:$1048576,MATCH(Ositran!$B55,OSIT!$A:$A,0),MATCH(Ositran!MC$5,OSIT!$1:$1,0))),AVERAGE(LQ55:MB55)),"")</f>
        <v>0.7834807359107917</v>
      </c>
      <c r="MD55" s="145" t="str">
        <f>+IFERROR(IF(ISTEXT(MD$5)=FALSE,(INDEX(OSIT!$1:$1048576,MATCH(Ositran!$B55,OSIT!$A:$A,0),MATCH(Ositran!MD$5,OSIT!$1:$1,0))),AVERAGE(LR55:MC55)),"")</f>
        <v/>
      </c>
      <c r="ME55" s="145" t="str">
        <f>+IFERROR(IF(ISTEXT(ME$5)=FALSE,(INDEX(OSIT!$1:$1048576,MATCH(Ositran!$B55,OSIT!$A:$A,0),MATCH(Ositran!ME$5,OSIT!$1:$1,0))),AVERAGE(LS55:MD55)),"")</f>
        <v/>
      </c>
      <c r="MF55" s="145" t="str">
        <f>+IFERROR(IF(ISTEXT(MF$5)=FALSE,(INDEX(OSIT!$1:$1048576,MATCH(Ositran!$B55,OSIT!$A:$A,0),MATCH(Ositran!MF$5,OSIT!$1:$1,0))),AVERAGE(LT55:ME55)),"")</f>
        <v/>
      </c>
      <c r="MG55" s="145" t="str">
        <f>+IFERROR(IF(ISTEXT(MG$5)=FALSE,(INDEX(OSIT!$1:$1048576,MATCH(Ositran!$B55,OSIT!$A:$A,0),MATCH(Ositran!MG$5,OSIT!$1:$1,0))),AVERAGE(LU55:MF55)),"")</f>
        <v/>
      </c>
      <c r="MH55" s="145" t="str">
        <f>+IFERROR(IF(ISTEXT(MH$5)=FALSE,(INDEX(OSIT!$1:$1048576,MATCH(Ositran!$B55,OSIT!$A:$A,0),MATCH(Ositran!MH$5,OSIT!$1:$1,0))),AVERAGE(LV55:MG55)),"")</f>
        <v/>
      </c>
      <c r="MI55" s="145" t="str">
        <f>+IFERROR(IF(ISTEXT(MI$5)=FALSE,(INDEX(OSIT!$1:$1048576,MATCH(Ositran!$B55,OSIT!$A:$A,0),MATCH(Ositran!MI$5,OSIT!$1:$1,0))),AVERAGE(LW55:MH55)),"")</f>
        <v/>
      </c>
      <c r="MJ55" s="145" t="str">
        <f>+IFERROR(IF(ISTEXT(MJ$5)=FALSE,(INDEX(OSIT!$1:$1048576,MATCH(Ositran!$B55,OSIT!$A:$A,0),MATCH(Ositran!MJ$5,OSIT!$1:$1,0))),AVERAGE(LX55:MI55)),"")</f>
        <v/>
      </c>
      <c r="MK55" s="145" t="str">
        <f>+IFERROR(IF(ISTEXT(MK$5)=FALSE,(INDEX(OSIT!$1:$1048576,MATCH(Ositran!$B55,OSIT!$A:$A,0),MATCH(Ositran!MK$5,OSIT!$1:$1,0))),AVERAGE(LY55:MJ55)),"")</f>
        <v/>
      </c>
      <c r="ML55" s="145" t="str">
        <f>+IFERROR(IF(ISTEXT(ML$5)=FALSE,(INDEX(OSIT!$1:$1048576,MATCH(Ositran!$B55,OSIT!$A:$A,0),MATCH(Ositran!ML$5,OSIT!$1:$1,0))),AVERAGE(LZ55:MK55)),"")</f>
        <v/>
      </c>
      <c r="MM55" s="145" t="str">
        <f>+IFERROR(IF(ISTEXT(MM$5)=FALSE,(INDEX(OSIT!$1:$1048576,MATCH(Ositran!$B55,OSIT!$A:$A,0),MATCH(Ositran!MM$5,OSIT!$1:$1,0))),AVERAGE(MA55:ML55)),"")</f>
        <v/>
      </c>
      <c r="MN55" s="145" t="str">
        <f>+IFERROR(IF(ISTEXT(MN$5)=FALSE,(INDEX(OSIT!$1:$1048576,MATCH(Ositran!$B55,OSIT!$A:$A,0),MATCH(Ositran!MN$5,OSIT!$1:$1,0))),AVERAGE(MB55:MM55)),"")</f>
        <v/>
      </c>
      <c r="MO55" s="145" t="str">
        <f>+IFERROR(IF(ISTEXT(MO$5)=FALSE,(INDEX(OSIT!$1:$1048576,MATCH(Ositran!$B55,OSIT!$A:$A,0),MATCH(Ositran!MO$5,OSIT!$1:$1,0))),AVERAGE(MC55:MN55)),"")</f>
        <v/>
      </c>
      <c r="MP55" s="143" t="str">
        <f>+IFERROR(IF(ISTEXT(MP$5)=FALSE,(INDEX(OSIT!$1:$1048576,MATCH(Ositran!$B55,OSIT!$A:$A,0),MATCH(Ositran!MP$5,OSIT!$1:$1,0))),AVERAGE(MD55:MO55)),"")</f>
        <v/>
      </c>
    </row>
    <row r="56" spans="2:354">
      <c r="B56" s="9" t="s">
        <v>105</v>
      </c>
      <c r="C56" s="62" t="s">
        <v>106</v>
      </c>
      <c r="D56" s="145"/>
      <c r="E56" s="145"/>
      <c r="F56" s="145"/>
      <c r="G56" s="145"/>
      <c r="H56" s="145"/>
      <c r="I56" s="145"/>
      <c r="J56" s="145"/>
      <c r="K56" s="145"/>
      <c r="L56" s="145"/>
      <c r="M56" s="145"/>
      <c r="N56" s="145"/>
      <c r="O56" s="145"/>
      <c r="P56" s="143"/>
      <c r="Q56" s="145"/>
      <c r="R56" s="145"/>
      <c r="S56" s="145"/>
      <c r="T56" s="145"/>
      <c r="U56" s="145"/>
      <c r="V56" s="145"/>
      <c r="W56" s="145"/>
      <c r="X56" s="145"/>
      <c r="Y56" s="145"/>
      <c r="Z56" s="145"/>
      <c r="AA56" s="145"/>
      <c r="AB56" s="145"/>
      <c r="AC56" s="143"/>
      <c r="AD56" s="145"/>
      <c r="AE56" s="145"/>
      <c r="AF56" s="145"/>
      <c r="AG56" s="145"/>
      <c r="AH56" s="145"/>
      <c r="AI56" s="145"/>
      <c r="AJ56" s="145"/>
      <c r="AK56" s="145"/>
      <c r="AL56" s="145"/>
      <c r="AM56" s="145"/>
      <c r="AN56" s="145"/>
      <c r="AO56" s="145"/>
      <c r="AP56" s="143"/>
      <c r="AQ56" s="145"/>
      <c r="AR56" s="145"/>
      <c r="AS56" s="145"/>
      <c r="AT56" s="145"/>
      <c r="AU56" s="145"/>
      <c r="AV56" s="145"/>
      <c r="AW56" s="145"/>
      <c r="AX56" s="145"/>
      <c r="AY56" s="145"/>
      <c r="AZ56" s="145"/>
      <c r="BA56" s="145"/>
      <c r="BB56" s="145"/>
      <c r="BC56" s="143"/>
      <c r="BD56" s="145"/>
      <c r="BE56" s="145"/>
      <c r="BF56" s="145"/>
      <c r="BG56" s="145"/>
      <c r="BH56" s="145"/>
      <c r="BI56" s="145"/>
      <c r="BJ56" s="145"/>
      <c r="BK56" s="145"/>
      <c r="BL56" s="145"/>
      <c r="BM56" s="145"/>
      <c r="BN56" s="145"/>
      <c r="BO56" s="145"/>
      <c r="BP56" s="143"/>
      <c r="BQ56" s="145"/>
      <c r="BR56" s="145"/>
      <c r="BS56" s="145"/>
      <c r="BT56" s="145"/>
      <c r="BU56" s="145"/>
      <c r="BV56" s="145"/>
      <c r="BW56" s="145"/>
      <c r="BX56" s="145"/>
      <c r="BY56" s="145"/>
      <c r="BZ56" s="145"/>
      <c r="CA56" s="145"/>
      <c r="CB56" s="145"/>
      <c r="CC56" s="143"/>
      <c r="CD56" s="145"/>
      <c r="CE56" s="145"/>
      <c r="CF56" s="145"/>
      <c r="CG56" s="145"/>
      <c r="CH56" s="145"/>
      <c r="CI56" s="145"/>
      <c r="CJ56" s="145"/>
      <c r="CK56" s="145"/>
      <c r="CL56" s="145"/>
      <c r="CM56" s="145"/>
      <c r="CN56" s="145"/>
      <c r="CO56" s="145"/>
      <c r="CP56" s="143"/>
      <c r="CQ56" s="145"/>
      <c r="CR56" s="145"/>
      <c r="CS56" s="145"/>
      <c r="CT56" s="145"/>
      <c r="CU56" s="145"/>
      <c r="CV56" s="145"/>
      <c r="CW56" s="145"/>
      <c r="CX56" s="145"/>
      <c r="CY56" s="145"/>
      <c r="CZ56" s="145"/>
      <c r="DA56" s="145"/>
      <c r="DB56" s="145"/>
      <c r="DC56" s="143"/>
      <c r="DD56" s="145"/>
      <c r="DE56" s="145"/>
      <c r="DF56" s="145"/>
      <c r="DG56" s="145"/>
      <c r="DH56" s="145"/>
      <c r="DI56" s="145"/>
      <c r="DJ56" s="145"/>
      <c r="DK56" s="145"/>
      <c r="DL56" s="145"/>
      <c r="DM56" s="145"/>
      <c r="DN56" s="145"/>
      <c r="DO56" s="145"/>
      <c r="DP56" s="143"/>
      <c r="DQ56" s="145"/>
      <c r="DR56" s="145"/>
      <c r="DS56" s="145"/>
      <c r="DT56" s="145"/>
      <c r="DU56" s="145"/>
      <c r="DV56" s="145"/>
      <c r="DW56" s="145"/>
      <c r="DX56" s="145"/>
      <c r="DY56" s="145"/>
      <c r="DZ56" s="145"/>
      <c r="EA56" s="145"/>
      <c r="EB56" s="145"/>
      <c r="EC56" s="143"/>
      <c r="ED56" s="145"/>
      <c r="EE56" s="145"/>
      <c r="EF56" s="145"/>
      <c r="EG56" s="145"/>
      <c r="EH56" s="145"/>
      <c r="EI56" s="145"/>
      <c r="EJ56" s="145"/>
      <c r="EK56" s="145"/>
      <c r="EL56" s="145"/>
      <c r="EM56" s="145"/>
      <c r="EN56" s="145"/>
      <c r="EO56" s="145"/>
      <c r="EP56" s="143"/>
      <c r="EQ56" s="145"/>
      <c r="ER56" s="145"/>
      <c r="ES56" s="145"/>
      <c r="ET56" s="145"/>
      <c r="EU56" s="145"/>
      <c r="EV56" s="145"/>
      <c r="EW56" s="145"/>
      <c r="EX56" s="145"/>
      <c r="EY56" s="145"/>
      <c r="EZ56" s="145"/>
      <c r="FA56" s="145"/>
      <c r="FB56" s="145"/>
      <c r="FC56" s="143"/>
      <c r="FD56" s="145"/>
      <c r="FE56" s="145"/>
      <c r="FF56" s="145"/>
      <c r="FG56" s="145"/>
      <c r="FH56" s="145"/>
      <c r="FI56" s="145"/>
      <c r="FJ56" s="145"/>
      <c r="FK56" s="145"/>
      <c r="FL56" s="145"/>
      <c r="FM56" s="145"/>
      <c r="FN56" s="145"/>
      <c r="FO56" s="145"/>
      <c r="FP56" s="143"/>
      <c r="FQ56" s="145"/>
      <c r="FR56" s="145"/>
      <c r="FS56" s="145"/>
      <c r="FT56" s="145"/>
      <c r="FU56" s="145"/>
      <c r="FV56" s="145"/>
      <c r="FW56" s="145"/>
      <c r="FX56" s="145"/>
      <c r="FY56" s="145"/>
      <c r="FZ56" s="145">
        <v>0.89710000000000001</v>
      </c>
      <c r="GA56" s="145">
        <v>0.89097999999999999</v>
      </c>
      <c r="GB56" s="145">
        <v>0.87409999999999999</v>
      </c>
      <c r="GC56" s="143"/>
      <c r="GD56" s="145">
        <v>0.87409999999999999</v>
      </c>
      <c r="GE56" s="145">
        <v>0.87409999999999999</v>
      </c>
      <c r="GF56" s="145">
        <v>0.87409999999999999</v>
      </c>
      <c r="GG56" s="145">
        <v>0.87409999999999999</v>
      </c>
      <c r="GH56" s="145">
        <v>0.90190000000000003</v>
      </c>
      <c r="GI56" s="145">
        <v>0.90669999999999995</v>
      </c>
      <c r="GJ56" s="145">
        <v>0.91139999999999999</v>
      </c>
      <c r="GK56" s="145">
        <v>0.9335</v>
      </c>
      <c r="GL56" s="145">
        <v>0.92979999999999996</v>
      </c>
      <c r="GM56" s="145">
        <v>0.9284</v>
      </c>
      <c r="GN56" s="145">
        <v>0.92700000000000005</v>
      </c>
      <c r="GO56" s="145">
        <v>0.92979999999999996</v>
      </c>
      <c r="GP56" s="143"/>
      <c r="GQ56" s="145">
        <v>0.92349999999999999</v>
      </c>
      <c r="GR56" s="145">
        <v>0.92269999999999996</v>
      </c>
      <c r="GS56" s="145">
        <v>0.92420000000000002</v>
      </c>
      <c r="GT56" s="145">
        <v>0.96120000000000005</v>
      </c>
      <c r="GU56" s="145">
        <v>0.96189999999999998</v>
      </c>
      <c r="GV56" s="145">
        <v>0.96199999999999997</v>
      </c>
      <c r="GW56" s="145">
        <v>0.95499999999999996</v>
      </c>
      <c r="GX56" s="145">
        <v>0.9536</v>
      </c>
      <c r="GY56" s="145">
        <v>0.95530000000000004</v>
      </c>
      <c r="GZ56" s="145">
        <v>0.95640000000000003</v>
      </c>
      <c r="HA56" s="145">
        <v>0.95660000000000001</v>
      </c>
      <c r="HB56" s="145">
        <v>0.96179999999999999</v>
      </c>
      <c r="HC56" s="143"/>
      <c r="HD56" s="145">
        <v>0.96140000000000003</v>
      </c>
      <c r="HE56" s="145">
        <v>0.9607</v>
      </c>
      <c r="HF56" s="145">
        <v>0.96130000000000004</v>
      </c>
      <c r="HG56" s="145">
        <v>0.95940000000000003</v>
      </c>
      <c r="HH56" s="145">
        <v>0.95179999999999998</v>
      </c>
      <c r="HI56" s="145">
        <v>0.94889999999999997</v>
      </c>
      <c r="HJ56" s="145">
        <v>0.9425</v>
      </c>
      <c r="HK56" s="145">
        <v>0.94489999999999996</v>
      </c>
      <c r="HL56" s="145">
        <v>0.94299999999999995</v>
      </c>
      <c r="HM56" s="145">
        <v>0.9395</v>
      </c>
      <c r="HN56" s="145">
        <v>0.93930000000000002</v>
      </c>
      <c r="HO56" s="145">
        <v>0.9395</v>
      </c>
      <c r="HP56" s="143"/>
      <c r="HQ56" s="145">
        <v>0.94140000000000001</v>
      </c>
      <c r="HR56" s="145">
        <v>0.93820000000000003</v>
      </c>
      <c r="HS56" s="145">
        <v>0.93769999999999998</v>
      </c>
      <c r="HT56" s="145">
        <v>0.93540000000000001</v>
      </c>
      <c r="HU56" s="145">
        <v>0.94720000000000004</v>
      </c>
      <c r="HV56" s="145">
        <v>0.93120000000000003</v>
      </c>
      <c r="HW56" s="145">
        <v>0.92669999999999997</v>
      </c>
      <c r="HX56" s="145">
        <v>0.91949999999999998</v>
      </c>
      <c r="HY56" s="145">
        <v>0.93240000000000001</v>
      </c>
      <c r="HZ56" s="145">
        <v>0.94220000000000004</v>
      </c>
      <c r="IA56" s="145">
        <v>0.94869999999999999</v>
      </c>
      <c r="IB56" s="145">
        <v>0.94220000000000004</v>
      </c>
      <c r="IC56" s="143"/>
      <c r="ID56" s="145">
        <v>0.94820000000000004</v>
      </c>
      <c r="IE56" s="145">
        <v>0.94630000000000003</v>
      </c>
      <c r="IF56" s="145">
        <v>0.94637499999999997</v>
      </c>
      <c r="IG56" s="145">
        <v>0.93950480769230782</v>
      </c>
      <c r="IH56" s="145">
        <v>0.94404576923076911</v>
      </c>
      <c r="II56" s="145">
        <v>0.96776682692307692</v>
      </c>
      <c r="IJ56" s="145">
        <v>0.96440000000000003</v>
      </c>
      <c r="IK56" s="145">
        <v>0.96419999999999995</v>
      </c>
      <c r="IL56" s="145">
        <v>0.96499999999999997</v>
      </c>
      <c r="IM56" s="145">
        <v>0.97189999999999999</v>
      </c>
      <c r="IN56" s="145">
        <v>0.9677</v>
      </c>
      <c r="IO56" s="145">
        <v>0.96730000000000005</v>
      </c>
      <c r="IP56" s="143"/>
      <c r="IQ56" s="145">
        <f>+IFERROR(IF(ISTEXT(IQ$5)=FALSE,(INDEX(OSIT!$1:$1048576,MATCH(Ositran!$B56,OSIT!$A:$A,0),MATCH(Ositran!IQ$5,OSIT!$1:$1,0))),AVERAGE(IJ56:IP56)),"")</f>
        <v>0.96379999999999999</v>
      </c>
      <c r="IR56" s="145">
        <f>+IFERROR(IF(ISTEXT(IR$5)=FALSE,(INDEX(OSIT!$1:$1048576,MATCH(Ositran!$B56,OSIT!$A:$A,0),MATCH(Ositran!IR$5,OSIT!$1:$1,0))),AVERAGE(IK56:IQ56)),"")</f>
        <v>0.96282500000000004</v>
      </c>
      <c r="IS56" s="145">
        <f>+IFERROR(IF(ISTEXT(IS$5)=FALSE,(INDEX(OSIT!$1:$1048576,MATCH(Ositran!$B56,OSIT!$A:$A,0),MATCH(Ositran!IS$5,OSIT!$1:$1,0))),AVERAGE(IL56:IR56)),"")</f>
        <v>0.96023250000000004</v>
      </c>
      <c r="IT56" s="145">
        <f>+IFERROR(IF(ISTEXT(IT$5)=FALSE,(INDEX(OSIT!$1:$1048576,MATCH(Ositran!$B56,OSIT!$A:$A,0),MATCH(Ositran!IT$5,OSIT!$1:$1,0))),AVERAGE(IM56:IS56)),"")</f>
        <v>0.95830000000000004</v>
      </c>
      <c r="IU56" s="145">
        <f>+IFERROR(IF(ISTEXT(IU$5)=FALSE,(INDEX(OSIT!$1:$1048576,MATCH(Ositran!$B56,OSIT!$A:$A,0),MATCH(Ositran!IU$5,OSIT!$1:$1,0))),AVERAGE(IN56:IT56)),"")</f>
        <v>0.96150000000000002</v>
      </c>
      <c r="IV56" s="145">
        <f>+IFERROR(IF(ISTEXT(IV$5)=FALSE,(INDEX(OSIT!$1:$1048576,MATCH(Ositran!$B56,OSIT!$A:$A,0),MATCH(Ositran!IV$5,OSIT!$1:$1,0))),AVERAGE(IO56:IU56)),"")</f>
        <v>0.95621500000000015</v>
      </c>
      <c r="IW56" s="145">
        <f>+IFERROR(IF(ISTEXT(IW$5)=FALSE,(INDEX(OSIT!$1:$1048576,MATCH(Ositran!$B56,OSIT!$A:$A,0),MATCH(Ositran!IW$5,OSIT!$1:$1,0))),AVERAGE(IP56:IV56)),"")</f>
        <v>0.94759749999999965</v>
      </c>
      <c r="IX56" s="145">
        <f>+IFERROR(IF(ISTEXT(IX$5)=FALSE,(INDEX(OSIT!$1:$1048576,MATCH(Ositran!$B56,OSIT!$A:$A,0),MATCH(Ositran!IX$5,OSIT!$1:$1,0))),AVERAGE(IP56:IW56)),"")</f>
        <v>0.94120000000000004</v>
      </c>
      <c r="IY56" s="145">
        <f>+IFERROR(IF(ISTEXT(IY$5)=FALSE,(INDEX(OSIT!$1:$1048576,MATCH(Ositran!$B56,OSIT!$A:$A,0),MATCH(Ositran!IY$5,OSIT!$1:$1,0))),AVERAGE(IP56:IX56)),"")</f>
        <v>0.95180170000000019</v>
      </c>
      <c r="IZ56" s="145">
        <f>+IFERROR(IF(ISTEXT(IZ$5)=FALSE,(INDEX(OSIT!$1:$1048576,MATCH(Ositran!$B56,OSIT!$A:$A,0),MATCH(Ositran!IZ$5,OSIT!$1:$1,0))),AVERAGE(IP56:IY56)),"")</f>
        <v>0.94159999999999999</v>
      </c>
      <c r="JA56" s="145">
        <f>+IFERROR(IF(ISTEXT(JA$5)=FALSE,(INDEX(OSIT!$1:$1048576,MATCH(Ositran!$B56,OSIT!$A:$A,0),MATCH(Ositran!JA$5,OSIT!$1:$1,0))),AVERAGE(IP56:IZ56)),"")</f>
        <v>0.93247999999999998</v>
      </c>
      <c r="JB56" s="145">
        <f>+IFERROR(IF(ISTEXT(JB$5)=FALSE,(INDEX(OSIT!$1:$1048576,MATCH(Ositran!$B56,OSIT!$A:$A,0),MATCH(Ositran!JB$5,OSIT!$1:$1,0))),AVERAGE(IP56:JA56)),"")</f>
        <v>0.93247999999999998</v>
      </c>
      <c r="JC56" s="143">
        <f>+IFERROR(IF(ISTEXT(JC$5)=FALSE,(INDEX(OSIT!$1:$1048576,MATCH(Ositran!$B56,OSIT!$A:$A,0),MATCH(Ositran!JC$5,OSIT!$1:$1,0))),AVERAGE(IQ56:JB56)),"")</f>
        <v>0.95083597499999994</v>
      </c>
      <c r="JD56" s="145">
        <f>+IFERROR(IF(ISTEXT(JD$5)=FALSE,(INDEX(OSIT!$1:$1048576,MATCH(Ositran!$B56,OSIT!$A:$A,0),MATCH(Ositran!JD$5,OSIT!$1:$1,0))),AVERAGE(IR56:JC56)),"")</f>
        <v>0.97595913461538486</v>
      </c>
      <c r="JE56" s="145">
        <f>+IFERROR(IF(ISTEXT(JE$5)=FALSE,(INDEX(OSIT!$1:$1048576,MATCH(Ositran!$B56,OSIT!$A:$A,0),MATCH(Ositran!JE$5,OSIT!$1:$1,0))),AVERAGE(IS56:JD56)),"")</f>
        <v>0.94714663461538495</v>
      </c>
      <c r="JF56" s="145">
        <f>+IFERROR(IF(ISTEXT(JF$5)=FALSE,(INDEX(OSIT!$1:$1048576,MATCH(Ositran!$B56,OSIT!$A:$A,0),MATCH(Ositran!JF$5,OSIT!$1:$1,0))),AVERAGE(IT56:JE56)),"")</f>
        <v>0.94679999999999997</v>
      </c>
      <c r="JG56" s="145">
        <f>+IFERROR(IF(ISTEXT(JG$5)=FALSE,(INDEX(OSIT!$1:$1048576,MATCH(Ositran!$B56,OSIT!$A:$A,0),MATCH(Ositran!JG$5,OSIT!$1:$1,0))),AVERAGE(IU56:JF56)),"")</f>
        <v>0.94820000000000004</v>
      </c>
      <c r="JH56" s="145">
        <f>+IFERROR(IF(ISTEXT(JH$5)=FALSE,(INDEX(OSIT!$1:$1048576,MATCH(Ositran!$B56,OSIT!$A:$A,0),MATCH(Ositran!JH$5,OSIT!$1:$1,0))),AVERAGE(IV56:JG56)),"")</f>
        <v>0.9536730769230769</v>
      </c>
      <c r="JI56" s="145">
        <f>+IFERROR(IF(ISTEXT(JI$5)=FALSE,(INDEX(OSIT!$1:$1048576,MATCH(Ositran!$B56,OSIT!$A:$A,0),MATCH(Ositran!JI$5,OSIT!$1:$1,0))),AVERAGE(IW56:JH56)),"")</f>
        <v>0.94161586538461539</v>
      </c>
      <c r="JJ56" s="145">
        <f>+IFERROR(IF(ISTEXT(JJ$5)=FALSE,(INDEX(OSIT!$1:$1048576,MATCH(Ositran!$B56,OSIT!$A:$A,0),MATCH(Ositran!JJ$5,OSIT!$1:$1,0))),AVERAGE(IX56:JI56)),"")</f>
        <v>0.93759999999999999</v>
      </c>
      <c r="JK56" s="145">
        <f>+IFERROR(IF(ISTEXT(JK$5)=FALSE,(INDEX(OSIT!$1:$1048576,MATCH(Ositran!$B56,OSIT!$A:$A,0),MATCH(Ositran!JK$5,OSIT!$1:$1,0))),AVERAGE(IY56:JJ56)),"")</f>
        <v>0.94930000000000003</v>
      </c>
      <c r="JL56" s="145">
        <f>+IFERROR(IF(ISTEXT(JL$5)=FALSE,(INDEX(OSIT!$1:$1048576,MATCH(Ositran!$B56,OSIT!$A:$A,0),MATCH(Ositran!JL$5,OSIT!$1:$1,0))),AVERAGE(IZ56:JK56)),"")</f>
        <v>0.91490000000000005</v>
      </c>
      <c r="JM56" s="145">
        <f>+IFERROR(IF(ISTEXT(JM$5)=FALSE,(INDEX(OSIT!$1:$1048576,MATCH(Ositran!$B56,OSIT!$A:$A,0),MATCH(Ositran!JM$5,OSIT!$1:$1,0))),AVERAGE(JA56:JL56)),"")</f>
        <v>0.90411538461538499</v>
      </c>
      <c r="JN56" s="145">
        <f>+IFERROR(IF(ISTEXT(JN$5)=FALSE,(INDEX(OSIT!$1:$1048576,MATCH(Ositran!$B56,OSIT!$A:$A,0),MATCH(Ositran!JN$5,OSIT!$1:$1,0))),AVERAGE(JB56:JM56)),"")</f>
        <v>0.90772836538461543</v>
      </c>
      <c r="JO56" s="145">
        <f>+IFERROR(IF(ISTEXT(JO$5)=FALSE,(INDEX(OSIT!$1:$1048576,MATCH(Ositran!$B56,OSIT!$A:$A,0),MATCH(Ositran!JO$5,OSIT!$1:$1,0))),AVERAGE(JC56:JN56)),"")</f>
        <v>0.90204692307692325</v>
      </c>
      <c r="JP56" s="143">
        <f>+IFERROR(IF(ISTEXT(JP$5)=FALSE,(INDEX(OSIT!$1:$1048576,MATCH(Ositran!$B56,OSIT!$A:$A,0),MATCH(Ositran!JP$5,OSIT!$1:$1,0))),AVERAGE(JD56:JO56)),"")</f>
        <v>0.93575711538461548</v>
      </c>
      <c r="JQ56" s="145">
        <f>+IFERROR(IF(ISTEXT(JQ$5)=FALSE,(INDEX(OSIT!$1:$1048576,MATCH(Ositran!$B56,OSIT!$A:$A,0),MATCH(Ositran!JQ$5,OSIT!$1:$1,0))),AVERAGE(JE56:JP56)),"")</f>
        <v>0.90062980769230783</v>
      </c>
      <c r="JR56" s="145">
        <f>+IFERROR(IF(ISTEXT(JR$5)=FALSE,(INDEX(OSIT!$1:$1048576,MATCH(Ositran!$B56,OSIT!$A:$A,0),MATCH(Ositran!JR$5,OSIT!$1:$1,0))),AVERAGE(JF56:JQ56)),"")</f>
        <v>0.89976923076923065</v>
      </c>
      <c r="JS56" s="145">
        <f>+IFERROR(IF(ISTEXT(JS$5)=FALSE,(INDEX(OSIT!$1:$1048576,MATCH(Ositran!$B56,OSIT!$A:$A,0),MATCH(Ositran!JS$5,OSIT!$1:$1,0))),AVERAGE(JG56:JR56)),"")</f>
        <v>0.89949999999999997</v>
      </c>
      <c r="JT56" s="145">
        <f>+IFERROR(IF(ISTEXT(JT$5)=FALSE,(INDEX(OSIT!$1:$1048576,MATCH(Ositran!$B56,OSIT!$A:$A,0),MATCH(Ositran!JT$5,OSIT!$1:$1,0))),AVERAGE(JH56:JS56)),"")</f>
        <v>0.89712019230769247</v>
      </c>
      <c r="JU56" s="145">
        <f>+IFERROR(IF(ISTEXT(JU$5)=FALSE,(INDEX(OSIT!$1:$1048576,MATCH(Ositran!$B56,OSIT!$A:$A,0),MATCH(Ositran!JU$5,OSIT!$1:$1,0))),AVERAGE(JI56:JT56)),"")</f>
        <v>0.89693990384615419</v>
      </c>
      <c r="JV56" s="145">
        <f>+IFERROR(IF(ISTEXT(JV$5)=FALSE,(INDEX(OSIT!$1:$1048576,MATCH(Ositran!$B56,OSIT!$A:$A,0),MATCH(Ositran!JV$5,OSIT!$1:$1,0))),AVERAGE(JJ56:JU56)),"")</f>
        <v>0.89219230769230795</v>
      </c>
      <c r="JW56" s="145">
        <f>+IFERROR(IF(ISTEXT(JW$5)=FALSE,(INDEX(OSIT!$1:$1048576,MATCH(Ositran!$B56,OSIT!$A:$A,0),MATCH(Ositran!JW$5,OSIT!$1:$1,0))),AVERAGE(JK56:JV56)),"")</f>
        <v>0.89639903846153868</v>
      </c>
      <c r="JX56" s="145">
        <f>+IFERROR(IF(ISTEXT(JX$5)=FALSE,(INDEX(OSIT!$1:$1048576,MATCH(Ositran!$B56,OSIT!$A:$A,0),MATCH(Ositran!JX$5,OSIT!$1:$1,0))),AVERAGE(JL56:JW56)),"")</f>
        <v>0.89361538461538481</v>
      </c>
      <c r="JY56" s="145">
        <f>+IFERROR(IF(ISTEXT(JY$5)=FALSE,(INDEX(OSIT!$1:$1048576,MATCH(Ositran!$B56,OSIT!$A:$A,0),MATCH(Ositran!JY$5,OSIT!$1:$1,0))),AVERAGE(JM56:JX56)),"")</f>
        <v>0.89423461538461568</v>
      </c>
      <c r="JZ56" s="145">
        <f>+IFERROR(IF(ISTEXT(JZ$5)=FALSE,(INDEX(OSIT!$1:$1048576,MATCH(Ositran!$B56,OSIT!$A:$A,0),MATCH(Ositran!JZ$5,OSIT!$1:$1,0))),AVERAGE(JN56:JY56)),"")</f>
        <v>0.93590144230769234</v>
      </c>
      <c r="KA56" s="145">
        <f>+IFERROR(IF(ISTEXT(KA$5)=FALSE,(INDEX(OSIT!$1:$1048576,MATCH(Ositran!$B56,OSIT!$A:$A,0),MATCH(Ositran!KA$5,OSIT!$1:$1,0))),AVERAGE(JO56:JZ56)),"")</f>
        <v>0.93248317307692308</v>
      </c>
      <c r="KB56" s="145">
        <f>+IFERROR(IF(ISTEXT(KB$5)=FALSE,(INDEX(OSIT!$1:$1048576,MATCH(Ositran!$B56,OSIT!$A:$A,0),MATCH(Ositran!KB$5,OSIT!$1:$1,0))),AVERAGE(JP56:KA56)),"")</f>
        <v>0.92917076923076936</v>
      </c>
      <c r="KC56" s="143">
        <f>+IFERROR(IF(ISTEXT(KC$5)=FALSE,(INDEX(OSIT!$1:$1048576,MATCH(Ositran!$B56,OSIT!$A:$A,0),MATCH(Ositran!KC$5,OSIT!$1:$1,0))),AVERAGE(JQ56:KB56)),"")</f>
        <v>0.90566298878205131</v>
      </c>
      <c r="KD56" s="145">
        <f>+IFERROR(IF(ISTEXT(KD$5)=FALSE,(INDEX(OSIT!$1:$1048576,MATCH(Ositran!$B56,OSIT!$A:$A,0),MATCH(Ositran!KD$5,OSIT!$1:$1,0))),AVERAGE(JR56:KC56)),"")</f>
        <v>0.94117801282051283</v>
      </c>
      <c r="KE56" s="145">
        <f>+IFERROR(IF(ISTEXT(KE$5)=FALSE,(INDEX(OSIT!$1:$1048576,MATCH(Ositran!$B56,OSIT!$A:$A,0),MATCH(Ositran!KE$5,OSIT!$1:$1,0))),AVERAGE(JS56:KD56)),"")</f>
        <v>0.94431682692307661</v>
      </c>
      <c r="KF56" s="145">
        <f>+IFERROR(IF(ISTEXT(KF$5)=FALSE,(INDEX(OSIT!$1:$1048576,MATCH(Ositran!$B56,OSIT!$A:$A,0),MATCH(Ositran!KF$5,OSIT!$1:$1,0))),AVERAGE(JT56:KE56)),"")</f>
        <v>0.93906442307692295</v>
      </c>
      <c r="KG56" s="145">
        <f>+IFERROR(IF(ISTEXT(KG$5)=FALSE,(INDEX(OSIT!$1:$1048576,MATCH(Ositran!$B56,OSIT!$A:$A,0),MATCH(Ositran!KG$5,OSIT!$1:$1,0))),AVERAGE(JU56:KF56)),"")</f>
        <v>0.92664519230769216</v>
      </c>
      <c r="KH56" s="145">
        <f>+IFERROR(IF(ISTEXT(KH$5)=FALSE,(INDEX(OSIT!$1:$1048576,MATCH(Ositran!$B56,OSIT!$A:$A,0),MATCH(Ositran!KH$5,OSIT!$1:$1,0))),AVERAGE(JV56:KG56)),"")</f>
        <v>0.91746009615384616</v>
      </c>
      <c r="KI56" s="145">
        <f>+IFERROR(IF(ISTEXT(KI$5)=FALSE,(INDEX(OSIT!$1:$1048576,MATCH(Ositran!$B56,OSIT!$A:$A,0),MATCH(Ositran!KI$5,OSIT!$1:$1,0))),AVERAGE(JW56:KH56)),"")</f>
        <v>0.91060576923076952</v>
      </c>
      <c r="KJ56" s="145">
        <f>+IFERROR(IF(ISTEXT(KJ$5)=FALSE,(INDEX(OSIT!$1:$1048576,MATCH(Ositran!$B56,OSIT!$A:$A,0),MATCH(Ositran!KJ$5,OSIT!$1:$1,0))),AVERAGE(JX56:KI56)),"")</f>
        <v>0.93200000000000005</v>
      </c>
      <c r="KK56" s="145">
        <f>+IFERROR(IF(ISTEXT(KK$5)=FALSE,(INDEX(OSIT!$1:$1048576,MATCH(Ositran!$B56,OSIT!$A:$A,0),MATCH(Ositran!KK$5,OSIT!$1:$1,0))),AVERAGE(JY56:KJ56)),"")</f>
        <v>0.93259999999999998</v>
      </c>
      <c r="KL56" s="145">
        <f>+IFERROR(IF(ISTEXT(KL$5)=FALSE,(INDEX(OSIT!$1:$1048576,MATCH(Ositran!$B56,OSIT!$A:$A,0),MATCH(Ositran!KL$5,OSIT!$1:$1,0))),AVERAGE(JZ56:KK56)),"")</f>
        <v>0.93353153846153858</v>
      </c>
      <c r="KM56" s="145">
        <f>+IFERROR(IF(ISTEXT(KM$5)=FALSE,(INDEX(OSIT!$1:$1048576,MATCH(Ositran!$B56,OSIT!$A:$A,0),MATCH(Ositran!KM$5,OSIT!$1:$1,0))),AVERAGE(KA56:KL56)),"")</f>
        <v>0.92869999999999997</v>
      </c>
      <c r="KN56" s="145">
        <f>+IFERROR(IF(ISTEXT(KN$5)=FALSE,(INDEX(OSIT!$1:$1048576,MATCH(Ositran!$B56,OSIT!$A:$A,0),MATCH(Ositran!KN$5,OSIT!$1:$1,0))),AVERAGE(KB56:KM56)),"")</f>
        <v>0.93030000000000002</v>
      </c>
      <c r="KO56" s="145">
        <f>+IFERROR(IF(ISTEXT(KO$5)=FALSE,(INDEX(OSIT!$1:$1048576,MATCH(Ositran!$B56,OSIT!$A:$A,0),MATCH(Ositran!KO$5,OSIT!$1:$1,0))),AVERAGE(KC56:KN56)),"")</f>
        <v>0.93069999999999997</v>
      </c>
      <c r="KP56" s="143">
        <f>+IFERROR(IF(ISTEXT(KP$5)=FALSE,(INDEX(OSIT!$1:$1048576,MATCH(Ositran!$B56,OSIT!$A:$A,0),MATCH(Ositran!KP$5,OSIT!$1:$1,0))),AVERAGE(KD56:KO56)),"")</f>
        <v>0.93059182158119658</v>
      </c>
      <c r="KQ56" s="145">
        <f>+IFERROR(IF(ISTEXT(KQ$5)=FALSE,(INDEX(OSIT!$1:$1048576,MATCH(Ositran!$B56,OSIT!$A:$A,0),MATCH(Ositran!KQ$5,OSIT!$1:$1,0))),AVERAGE(KE56:KP56)),"")</f>
        <v>0.92610000000000003</v>
      </c>
      <c r="KR56" s="145">
        <f>+IFERROR(IF(ISTEXT(KR$5)=FALSE,(INDEX(OSIT!$1:$1048576,MATCH(Ositran!$B56,OSIT!$A:$A,0),MATCH(Ositran!KR$5,OSIT!$1:$1,0))),AVERAGE(KF56:KQ56)),"")</f>
        <v>0.9204</v>
      </c>
      <c r="KS56" s="145">
        <f>+IFERROR(IF(ISTEXT(KS$5)=FALSE,(INDEX(OSIT!$1:$1048576,MATCH(Ositran!$B56,OSIT!$A:$A,0),MATCH(Ositran!KS$5,OSIT!$1:$1,0))),AVERAGE(KG56:KR56)),"")</f>
        <v>0.91639999999999999</v>
      </c>
      <c r="KT56" s="145">
        <f>+IFERROR(IF(ISTEXT(KT$5)=FALSE,(INDEX(OSIT!$1:$1048576,MATCH(Ositran!$B56,OSIT!$A:$A,0),MATCH(Ositran!KT$5,OSIT!$1:$1,0))),AVERAGE(KH56:KS56)),"")</f>
        <v>0.91910000000000003</v>
      </c>
      <c r="KU56" s="145">
        <f>+IFERROR(IF(ISTEXT(KU$5)=FALSE,(INDEX(OSIT!$1:$1048576,MATCH(Ositran!$B56,OSIT!$A:$A,0),MATCH(Ositran!KU$5,OSIT!$1:$1,0))),AVERAGE(KI56:KT56)),"")</f>
        <v>0.91800000000000004</v>
      </c>
      <c r="KV56" s="145">
        <f>+IFERROR(IF(ISTEXT(KV$5)=FALSE,(INDEX(OSIT!$1:$1048576,MATCH(Ositran!$B56,OSIT!$A:$A,0),MATCH(Ositran!KV$5,OSIT!$1:$1,0))),AVERAGE(KJ56:KU56)),"")</f>
        <v>0.91690000000000005</v>
      </c>
      <c r="KW56" s="145">
        <f>+IFERROR(IF(ISTEXT(KW$5)=FALSE,(INDEX(OSIT!$1:$1048576,MATCH(Ositran!$B56,OSIT!$A:$A,0),MATCH(Ositran!KW$5,OSIT!$1:$1,0))),AVERAGE(KK56:KV56)),"")</f>
        <v>0.92259999999999998</v>
      </c>
      <c r="KX56" s="145">
        <f>+IFERROR(IF(ISTEXT(KX$5)=FALSE,(INDEX(OSIT!$1:$1048576,MATCH(Ositran!$B56,OSIT!$A:$A,0),MATCH(Ositran!KX$5,OSIT!$1:$1,0))),AVERAGE(KL56:KW56)),"")</f>
        <v>0.93430000000000002</v>
      </c>
      <c r="KY56" s="145">
        <f>+IFERROR(IF(ISTEXT(KY$5)=FALSE,(INDEX(OSIT!$1:$1048576,MATCH(Ositran!$B56,OSIT!$A:$A,0),MATCH(Ositran!KY$5,OSIT!$1:$1,0))),AVERAGE(KM56:KX56)),"")</f>
        <v>0.9375</v>
      </c>
      <c r="KZ56" s="145">
        <f>+IFERROR(IF(ISTEXT(KZ$5)=FALSE,(INDEX(OSIT!$1:$1048576,MATCH(Ositran!$B56,OSIT!$A:$A,0),MATCH(Ositran!KZ$5,OSIT!$1:$1,0))),AVERAGE(KN56:KY56)),"")</f>
        <v>0.93920000000000003</v>
      </c>
      <c r="LA56" s="145">
        <f>+IFERROR(IF(ISTEXT(LA$5)=FALSE,(INDEX(OSIT!$1:$1048576,MATCH(Ositran!$B56,OSIT!$A:$A,0),MATCH(Ositran!LA$5,OSIT!$1:$1,0))),AVERAGE(KO56:KZ56)),"")</f>
        <v>0.94489999999999996</v>
      </c>
      <c r="LB56" s="145">
        <f>+IFERROR(IF(ISTEXT(LB$5)=FALSE,(INDEX(OSIT!$1:$1048576,MATCH(Ositran!$B56,OSIT!$A:$A,0),MATCH(Ositran!LB$5,OSIT!$1:$1,0))),AVERAGE(KP56:LA56)),"")</f>
        <v>0.95240000000000002</v>
      </c>
      <c r="LC56" s="143">
        <f>+IFERROR(IF(ISTEXT(LC$5)=FALSE,(INDEX(OSIT!$1:$1048576,MATCH(Ositran!$B56,OSIT!$A:$A,0),MATCH(Ositran!LC$5,OSIT!$1:$1,0))),AVERAGE(KQ56:LB56)),"")</f>
        <v>0.92898333333333349</v>
      </c>
      <c r="LD56" s="145">
        <f>+IFERROR(IF(ISTEXT(LD$5)=FALSE,(INDEX(OSIT!$1:$1048576,MATCH(Ositran!$B56,OSIT!$A:$A,0),MATCH(Ositran!LD$5,OSIT!$1:$1,0))),AVERAGE(KR56:LC56)),"")</f>
        <v>0.93779999999999997</v>
      </c>
      <c r="LE56" s="145">
        <f>+IFERROR(IF(ISTEXT(LE$5)=FALSE,(INDEX(OSIT!$1:$1048576,MATCH(Ositran!$B56,OSIT!$A:$A,0),MATCH(Ositran!LE$5,OSIT!$1:$1,0))),AVERAGE(KS56:LD56)),"")</f>
        <v>0.93031500000000011</v>
      </c>
      <c r="LF56" s="145">
        <f>+IFERROR(IF(ISTEXT(LF$5)=FALSE,(INDEX(OSIT!$1:$1048576,MATCH(Ositran!$B56,OSIT!$A:$A,0),MATCH(Ositran!LF$5,OSIT!$1:$1,0))),AVERAGE(KT56:LE56)),"")</f>
        <v>0.93420000000000003</v>
      </c>
      <c r="LG56" s="145">
        <f>+IFERROR(IF(ISTEXT(LG$5)=FALSE,(INDEX(OSIT!$1:$1048576,MATCH(Ositran!$B56,OSIT!$A:$A,0),MATCH(Ositran!LG$5,OSIT!$1:$1,0))),AVERAGE(KU56:LF56)),"")</f>
        <v>0.93971874999999983</v>
      </c>
      <c r="LH56" s="145">
        <f>+IFERROR(IF(ISTEXT(LH$5)=FALSE,(INDEX(OSIT!$1:$1048576,MATCH(Ositran!$B56,OSIT!$A:$A,0),MATCH(Ositran!LH$5,OSIT!$1:$1,0))),AVERAGE(KV56:LG56)),"")</f>
        <v>0.93420000000000003</v>
      </c>
      <c r="LI56" s="145">
        <f>+IFERROR(IF(ISTEXT(LI$5)=FALSE,(INDEX(OSIT!$1:$1048576,MATCH(Ositran!$B56,OSIT!$A:$A,0),MATCH(Ositran!LI$5,OSIT!$1:$1,0))),AVERAGE(KW56:LH56)),"")</f>
        <v>0.89439999999999997</v>
      </c>
      <c r="LJ56" s="145">
        <f>+IFERROR(IF(ISTEXT(LJ$5)=FALSE,(INDEX(OSIT!$1:$1048576,MATCH(Ositran!$B56,OSIT!$A:$A,0),MATCH(Ositran!LJ$5,OSIT!$1:$1,0))),AVERAGE(KX56:LI56)),"")</f>
        <v>0.901373076923077</v>
      </c>
      <c r="LK56" s="145">
        <f>+IFERROR(IF(ISTEXT(LK$5)=FALSE,(INDEX(OSIT!$1:$1048576,MATCH(Ositran!$B56,OSIT!$A:$A,0),MATCH(Ositran!LK$5,OSIT!$1:$1,0))),AVERAGE(KY56:LJ56)),"")</f>
        <v>0.91056576923076926</v>
      </c>
      <c r="LL56" s="145">
        <f>+IFERROR(IF(ISTEXT(LL$5)=FALSE,(INDEX(OSIT!$1:$1048576,MATCH(Ositran!$B56,OSIT!$A:$A,0),MATCH(Ositran!LL$5,OSIT!$1:$1,0))),AVERAGE(KZ56:LK56)),"")</f>
        <v>0.91639567307692316</v>
      </c>
      <c r="LM56" s="145">
        <f>+IFERROR(IF(ISTEXT(LM$5)=FALSE,(INDEX(OSIT!$1:$1048576,MATCH(Ositran!$B56,OSIT!$A:$A,0),MATCH(Ositran!LM$5,OSIT!$1:$1,0))),AVERAGE(LA56:LL56)),"")</f>
        <v>0.92339269230769239</v>
      </c>
      <c r="LN56" s="145">
        <f>+IFERROR(IF(ISTEXT(LN$5)=FALSE,(INDEX(OSIT!$1:$1048576,MATCH(Ositran!$B56,OSIT!$A:$A,0),MATCH(Ositran!LN$5,OSIT!$1:$1,0))),AVERAGE(LB56:LM56)),"")</f>
        <v>0.91929038461538481</v>
      </c>
      <c r="LO56" s="145">
        <f>+IFERROR(IF(ISTEXT(LO$5)=FALSE,(INDEX(OSIT!$1:$1048576,MATCH(Ositran!$B56,OSIT!$A:$A,0),MATCH(Ositran!LO$5,OSIT!$1:$1,0))),AVERAGE(LC56:LN56)),"")</f>
        <v>0.9170408653846156</v>
      </c>
      <c r="LP56" s="143">
        <f>+IFERROR(IF(ISTEXT(LP$5)=FALSE,(INDEX(OSIT!$1:$1048576,MATCH(Ositran!$B56,OSIT!$A:$A,0),MATCH(Ositran!LP$5,OSIT!$1:$1,0))),AVERAGE(LD56:LO56)),"")</f>
        <v>0.92155768429487184</v>
      </c>
      <c r="LQ56" s="145">
        <f>+IFERROR(IF(ISTEXT(LQ$5)=FALSE,(INDEX(OSIT!$1:$1048576,MATCH(Ositran!$B56,OSIT!$A:$A,0),MATCH(Ositran!LQ$5,OSIT!$1:$1,0))),AVERAGE(LE56:LP56)),"")</f>
        <v>0.91171730769230785</v>
      </c>
      <c r="LR56" s="145">
        <f>+IFERROR(IF(ISTEXT(LR$5)=FALSE,(INDEX(OSIT!$1:$1048576,MATCH(Ositran!$B56,OSIT!$A:$A,0),MATCH(Ositran!LR$5,OSIT!$1:$1,0))),AVERAGE(LF56:LQ56)),"")</f>
        <v>0.91629375000000013</v>
      </c>
      <c r="LS56" s="145">
        <f>+IFERROR(IF(ISTEXT(LS$5)=FALSE,(INDEX(OSIT!$1:$1048576,MATCH(Ositran!$B56,OSIT!$A:$A,0),MATCH(Ositran!LS$5,OSIT!$1:$1,0))),AVERAGE(LG56:LR56)),"")</f>
        <v>0.91126105769230759</v>
      </c>
      <c r="LT56" s="145">
        <f>+IFERROR(IF(ISTEXT(LT$5)=FALSE,(INDEX(OSIT!$1:$1048576,MATCH(Ositran!$B56,OSIT!$A:$A,0),MATCH(Ositran!LT$5,OSIT!$1:$1,0))),AVERAGE(LH56:LS56)),"")</f>
        <v>0.94686105769230788</v>
      </c>
      <c r="LU56" s="145">
        <f>+IFERROR(IF(ISTEXT(LU$5)=FALSE,(INDEX(OSIT!$1:$1048576,MATCH(Ositran!$B56,OSIT!$A:$A,0),MATCH(Ositran!LU$5,OSIT!$1:$1,0))),AVERAGE(LI56:LT56)),"")</f>
        <v>0.95828807692307671</v>
      </c>
      <c r="LV56" s="145">
        <f>+IFERROR(IF(ISTEXT(LV$5)=FALSE,(INDEX(OSIT!$1:$1048576,MATCH(Ositran!$B56,OSIT!$A:$A,0),MATCH(Ositran!LV$5,OSIT!$1:$1,0))),AVERAGE(LJ56:LU56)),"")</f>
        <v>0.95134278846153864</v>
      </c>
      <c r="LW56" s="145">
        <f>+IFERROR(IF(ISTEXT(LW$5)=FALSE,(INDEX(OSIT!$1:$1048576,MATCH(Ositran!$B56,OSIT!$A:$A,0),MATCH(Ositran!LW$5,OSIT!$1:$1,0))),AVERAGE(LK56:LV56)),"")</f>
        <v>0.9485188461538463</v>
      </c>
      <c r="LX56" s="145">
        <f>+IFERROR(IF(ISTEXT(LX$5)=FALSE,(INDEX(OSIT!$1:$1048576,MATCH(Ositran!$B56,OSIT!$A:$A,0),MATCH(Ositran!LX$5,OSIT!$1:$1,0))),AVERAGE(LL56:LW56)),"")</f>
        <v>0.94003798076923084</v>
      </c>
      <c r="LY56" s="145">
        <f>+IFERROR(IF(ISTEXT(LY$5)=FALSE,(INDEX(OSIT!$1:$1048576,MATCH(Ositran!$B56,OSIT!$A:$A,0),MATCH(Ositran!LY$5,OSIT!$1:$1,0))),AVERAGE(LM56:LX56)),"")</f>
        <v>0.94520000000000004</v>
      </c>
      <c r="LZ56" s="145">
        <f>+IFERROR(IF(ISTEXT(LZ$5)=FALSE,(INDEX(OSIT!$1:$1048576,MATCH(Ositran!$B56,OSIT!$A:$A,0),MATCH(Ositran!LZ$5,OSIT!$1:$1,0))),AVERAGE(LN56:LY56)),"")</f>
        <v>0.94149115384615378</v>
      </c>
      <c r="MA56" s="145">
        <f>+IFERROR(IF(ISTEXT(MA$5)=FALSE,(INDEX(OSIT!$1:$1048576,MATCH(Ositran!$B56,OSIT!$A:$A,0),MATCH(Ositran!MA$5,OSIT!$1:$1,0))),AVERAGE(LO56:LZ56)),"")</f>
        <v>0</v>
      </c>
      <c r="MB56" s="145">
        <f>+IFERROR(IF(ISTEXT(MB$5)=FALSE,(INDEX(OSIT!$1:$1048576,MATCH(Ositran!$B56,OSIT!$A:$A,0),MATCH(Ositran!MB$5,OSIT!$1:$1,0))),AVERAGE(LP56:MA56)),"")</f>
        <v>0</v>
      </c>
      <c r="MC56" s="143">
        <f>+IFERROR(IF(ISTEXT(MC$5)=FALSE,(INDEX(OSIT!$1:$1048576,MATCH(Ositran!$B56,OSIT!$A:$A,0),MATCH(Ositran!MC$5,OSIT!$1:$1,0))),AVERAGE(LQ56:MB56)),"")</f>
        <v>0.78091766826923081</v>
      </c>
      <c r="MD56" s="145" t="str">
        <f>+IFERROR(IF(ISTEXT(MD$5)=FALSE,(INDEX(OSIT!$1:$1048576,MATCH(Ositran!$B56,OSIT!$A:$A,0),MATCH(Ositran!MD$5,OSIT!$1:$1,0))),AVERAGE(LR56:MC56)),"")</f>
        <v/>
      </c>
      <c r="ME56" s="145" t="str">
        <f>+IFERROR(IF(ISTEXT(ME$5)=FALSE,(INDEX(OSIT!$1:$1048576,MATCH(Ositran!$B56,OSIT!$A:$A,0),MATCH(Ositran!ME$5,OSIT!$1:$1,0))),AVERAGE(LS56:MD56)),"")</f>
        <v/>
      </c>
      <c r="MF56" s="145" t="str">
        <f>+IFERROR(IF(ISTEXT(MF$5)=FALSE,(INDEX(OSIT!$1:$1048576,MATCH(Ositran!$B56,OSIT!$A:$A,0),MATCH(Ositran!MF$5,OSIT!$1:$1,0))),AVERAGE(LT56:ME56)),"")</f>
        <v/>
      </c>
      <c r="MG56" s="145" t="str">
        <f>+IFERROR(IF(ISTEXT(MG$5)=FALSE,(INDEX(OSIT!$1:$1048576,MATCH(Ositran!$B56,OSIT!$A:$A,0),MATCH(Ositran!MG$5,OSIT!$1:$1,0))),AVERAGE(LU56:MF56)),"")</f>
        <v/>
      </c>
      <c r="MH56" s="145" t="str">
        <f>+IFERROR(IF(ISTEXT(MH$5)=FALSE,(INDEX(OSIT!$1:$1048576,MATCH(Ositran!$B56,OSIT!$A:$A,0),MATCH(Ositran!MH$5,OSIT!$1:$1,0))),AVERAGE(LV56:MG56)),"")</f>
        <v/>
      </c>
      <c r="MI56" s="145" t="str">
        <f>+IFERROR(IF(ISTEXT(MI$5)=FALSE,(INDEX(OSIT!$1:$1048576,MATCH(Ositran!$B56,OSIT!$A:$A,0),MATCH(Ositran!MI$5,OSIT!$1:$1,0))),AVERAGE(LW56:MH56)),"")</f>
        <v/>
      </c>
      <c r="MJ56" s="145" t="str">
        <f>+IFERROR(IF(ISTEXT(MJ$5)=FALSE,(INDEX(OSIT!$1:$1048576,MATCH(Ositran!$B56,OSIT!$A:$A,0),MATCH(Ositran!MJ$5,OSIT!$1:$1,0))),AVERAGE(LX56:MI56)),"")</f>
        <v/>
      </c>
      <c r="MK56" s="145" t="str">
        <f>+IFERROR(IF(ISTEXT(MK$5)=FALSE,(INDEX(OSIT!$1:$1048576,MATCH(Ositran!$B56,OSIT!$A:$A,0),MATCH(Ositran!MK$5,OSIT!$1:$1,0))),AVERAGE(LY56:MJ56)),"")</f>
        <v/>
      </c>
      <c r="ML56" s="145" t="str">
        <f>+IFERROR(IF(ISTEXT(ML$5)=FALSE,(INDEX(OSIT!$1:$1048576,MATCH(Ositran!$B56,OSIT!$A:$A,0),MATCH(Ositran!ML$5,OSIT!$1:$1,0))),AVERAGE(LZ56:MK56)),"")</f>
        <v/>
      </c>
      <c r="MM56" s="145" t="str">
        <f>+IFERROR(IF(ISTEXT(MM$5)=FALSE,(INDEX(OSIT!$1:$1048576,MATCH(Ositran!$B56,OSIT!$A:$A,0),MATCH(Ositran!MM$5,OSIT!$1:$1,0))),AVERAGE(MA56:ML56)),"")</f>
        <v/>
      </c>
      <c r="MN56" s="145" t="str">
        <f>+IFERROR(IF(ISTEXT(MN$5)=FALSE,(INDEX(OSIT!$1:$1048576,MATCH(Ositran!$B56,OSIT!$A:$A,0),MATCH(Ositran!MN$5,OSIT!$1:$1,0))),AVERAGE(MB56:MM56)),"")</f>
        <v/>
      </c>
      <c r="MO56" s="145" t="str">
        <f>+IFERROR(IF(ISTEXT(MO$5)=FALSE,(INDEX(OSIT!$1:$1048576,MATCH(Ositran!$B56,OSIT!$A:$A,0),MATCH(Ositran!MO$5,OSIT!$1:$1,0))),AVERAGE(MC56:MN56)),"")</f>
        <v/>
      </c>
      <c r="MP56" s="143" t="str">
        <f>+IFERROR(IF(ISTEXT(MP$5)=FALSE,(INDEX(OSIT!$1:$1048576,MATCH(Ositran!$B56,OSIT!$A:$A,0),MATCH(Ositran!MP$5,OSIT!$1:$1,0))),AVERAGE(MD56:MO56)),"")</f>
        <v/>
      </c>
    </row>
    <row r="57" spans="2:354">
      <c r="B57" s="9" t="s">
        <v>107</v>
      </c>
      <c r="C57" s="62" t="s">
        <v>108</v>
      </c>
      <c r="D57" s="145"/>
      <c r="E57" s="145"/>
      <c r="F57" s="145"/>
      <c r="G57" s="145"/>
      <c r="H57" s="145"/>
      <c r="I57" s="145"/>
      <c r="J57" s="145"/>
      <c r="K57" s="145"/>
      <c r="L57" s="145"/>
      <c r="M57" s="145"/>
      <c r="N57" s="145"/>
      <c r="O57" s="145"/>
      <c r="P57" s="143"/>
      <c r="Q57" s="145"/>
      <c r="R57" s="145"/>
      <c r="S57" s="145"/>
      <c r="T57" s="145"/>
      <c r="U57" s="145"/>
      <c r="V57" s="145"/>
      <c r="W57" s="145"/>
      <c r="X57" s="145"/>
      <c r="Y57" s="145"/>
      <c r="Z57" s="145"/>
      <c r="AA57" s="145"/>
      <c r="AB57" s="145"/>
      <c r="AC57" s="143"/>
      <c r="AD57" s="145"/>
      <c r="AE57" s="145"/>
      <c r="AF57" s="145"/>
      <c r="AG57" s="145"/>
      <c r="AH57" s="145"/>
      <c r="AI57" s="145"/>
      <c r="AJ57" s="145"/>
      <c r="AK57" s="145"/>
      <c r="AL57" s="145"/>
      <c r="AM57" s="145"/>
      <c r="AN57" s="145"/>
      <c r="AO57" s="145"/>
      <c r="AP57" s="143"/>
      <c r="AQ57" s="145"/>
      <c r="AR57" s="145"/>
      <c r="AS57" s="145"/>
      <c r="AT57" s="145"/>
      <c r="AU57" s="145"/>
      <c r="AV57" s="145"/>
      <c r="AW57" s="145"/>
      <c r="AX57" s="145"/>
      <c r="AY57" s="145"/>
      <c r="AZ57" s="145"/>
      <c r="BA57" s="145"/>
      <c r="BB57" s="145"/>
      <c r="BC57" s="143"/>
      <c r="BD57" s="145"/>
      <c r="BE57" s="145"/>
      <c r="BF57" s="145"/>
      <c r="BG57" s="145"/>
      <c r="BH57" s="145"/>
      <c r="BI57" s="145"/>
      <c r="BJ57" s="145"/>
      <c r="BK57" s="145"/>
      <c r="BL57" s="145"/>
      <c r="BM57" s="145"/>
      <c r="BN57" s="145"/>
      <c r="BO57" s="145"/>
      <c r="BP57" s="143"/>
      <c r="BQ57" s="145"/>
      <c r="BR57" s="145"/>
      <c r="BS57" s="145"/>
      <c r="BT57" s="145"/>
      <c r="BU57" s="145"/>
      <c r="BV57" s="145"/>
      <c r="BW57" s="145"/>
      <c r="BX57" s="145"/>
      <c r="BY57" s="145"/>
      <c r="BZ57" s="145"/>
      <c r="CA57" s="145"/>
      <c r="CB57" s="145"/>
      <c r="CC57" s="143"/>
      <c r="CD57" s="145"/>
      <c r="CE57" s="145"/>
      <c r="CF57" s="145"/>
      <c r="CG57" s="145"/>
      <c r="CH57" s="145"/>
      <c r="CI57" s="145"/>
      <c r="CJ57" s="145"/>
      <c r="CK57" s="145"/>
      <c r="CL57" s="145"/>
      <c r="CM57" s="145"/>
      <c r="CN57" s="145"/>
      <c r="CO57" s="145"/>
      <c r="CP57" s="143"/>
      <c r="CQ57" s="145"/>
      <c r="CR57" s="145"/>
      <c r="CS57" s="145"/>
      <c r="CT57" s="145"/>
      <c r="CU57" s="145"/>
      <c r="CV57" s="145"/>
      <c r="CW57" s="145"/>
      <c r="CX57" s="145"/>
      <c r="CY57" s="145"/>
      <c r="CZ57" s="145"/>
      <c r="DA57" s="145"/>
      <c r="DB57" s="145"/>
      <c r="DC57" s="143"/>
      <c r="DD57" s="145"/>
      <c r="DE57" s="145"/>
      <c r="DF57" s="145"/>
      <c r="DG57" s="145"/>
      <c r="DH57" s="145"/>
      <c r="DI57" s="145"/>
      <c r="DJ57" s="145"/>
      <c r="DK57" s="145"/>
      <c r="DL57" s="145"/>
      <c r="DM57" s="145"/>
      <c r="DN57" s="145"/>
      <c r="DO57" s="145"/>
      <c r="DP57" s="143"/>
      <c r="DQ57" s="145"/>
      <c r="DR57" s="145"/>
      <c r="DS57" s="145"/>
      <c r="DT57" s="145"/>
      <c r="DU57" s="145"/>
      <c r="DV57" s="145"/>
      <c r="DW57" s="145"/>
      <c r="DX57" s="145"/>
      <c r="DY57" s="145"/>
      <c r="DZ57" s="145"/>
      <c r="EA57" s="145"/>
      <c r="EB57" s="145"/>
      <c r="EC57" s="143"/>
      <c r="ED57" s="145"/>
      <c r="EE57" s="145"/>
      <c r="EF57" s="145"/>
      <c r="EG57" s="145"/>
      <c r="EH57" s="145"/>
      <c r="EI57" s="145"/>
      <c r="EJ57" s="145"/>
      <c r="EK57" s="145"/>
      <c r="EL57" s="145"/>
      <c r="EM57" s="145"/>
      <c r="EN57" s="145"/>
      <c r="EO57" s="145"/>
      <c r="EP57" s="143"/>
      <c r="EQ57" s="145"/>
      <c r="ER57" s="145"/>
      <c r="ES57" s="145"/>
      <c r="ET57" s="145"/>
      <c r="EU57" s="145"/>
      <c r="EV57" s="145"/>
      <c r="EW57" s="145"/>
      <c r="EX57" s="145"/>
      <c r="EY57" s="145"/>
      <c r="EZ57" s="145"/>
      <c r="FA57" s="145"/>
      <c r="FB57" s="145"/>
      <c r="FC57" s="143"/>
      <c r="FD57" s="145"/>
      <c r="FE57" s="145"/>
      <c r="FF57" s="145"/>
      <c r="FG57" s="145"/>
      <c r="FH57" s="145"/>
      <c r="FI57" s="145"/>
      <c r="FJ57" s="145"/>
      <c r="FK57" s="145"/>
      <c r="FL57" s="145"/>
      <c r="FM57" s="145"/>
      <c r="FN57" s="145"/>
      <c r="FO57" s="145"/>
      <c r="FP57" s="143"/>
      <c r="FQ57" s="145"/>
      <c r="FR57" s="145"/>
      <c r="FS57" s="145"/>
      <c r="FT57" s="145"/>
      <c r="FU57" s="145"/>
      <c r="FV57" s="145"/>
      <c r="FW57" s="145"/>
      <c r="FX57" s="145"/>
      <c r="FY57" s="145"/>
      <c r="FZ57" s="145">
        <v>0.91871000000000003</v>
      </c>
      <c r="GA57" s="145">
        <v>0.90364999999999995</v>
      </c>
      <c r="GB57" s="145">
        <v>0.89790000000000003</v>
      </c>
      <c r="GC57" s="143"/>
      <c r="GD57" s="145">
        <v>0.89790000000000003</v>
      </c>
      <c r="GE57" s="145">
        <v>0.89790000000000003</v>
      </c>
      <c r="GF57" s="145">
        <v>0.89790000000000003</v>
      </c>
      <c r="GG57" s="145">
        <v>0.89790000000000003</v>
      </c>
      <c r="GH57" s="145">
        <v>0.91279999999999994</v>
      </c>
      <c r="GI57" s="145">
        <v>0.91590000000000005</v>
      </c>
      <c r="GJ57" s="145">
        <v>0.91679999999999995</v>
      </c>
      <c r="GK57" s="145">
        <v>0.91559999999999997</v>
      </c>
      <c r="GL57" s="145">
        <v>0.91520000000000001</v>
      </c>
      <c r="GM57" s="145">
        <v>0.91610000000000003</v>
      </c>
      <c r="GN57" s="145">
        <v>0.91720000000000002</v>
      </c>
      <c r="GO57" s="145">
        <v>0.91859999999999997</v>
      </c>
      <c r="GP57" s="143"/>
      <c r="GQ57" s="145">
        <v>0.91810000000000003</v>
      </c>
      <c r="GR57" s="145">
        <v>0.91649999999999998</v>
      </c>
      <c r="GS57" s="145">
        <v>0.91820000000000002</v>
      </c>
      <c r="GT57" s="145">
        <v>0.95940000000000003</v>
      </c>
      <c r="GU57" s="145">
        <v>0.95940000000000003</v>
      </c>
      <c r="GV57" s="145">
        <v>0.95950000000000002</v>
      </c>
      <c r="GW57" s="145">
        <v>0.95960000000000001</v>
      </c>
      <c r="GX57" s="145">
        <v>0.95950000000000002</v>
      </c>
      <c r="GY57" s="145">
        <v>0.95950000000000002</v>
      </c>
      <c r="GZ57" s="145">
        <v>0.96020000000000005</v>
      </c>
      <c r="HA57" s="145">
        <v>0.9597</v>
      </c>
      <c r="HB57" s="145">
        <v>0.96260000000000001</v>
      </c>
      <c r="HC57" s="143"/>
      <c r="HD57" s="145">
        <v>0.95720000000000005</v>
      </c>
      <c r="HE57" s="145">
        <v>0.9577</v>
      </c>
      <c r="HF57" s="145">
        <v>0.95960000000000001</v>
      </c>
      <c r="HG57" s="145">
        <v>0.95899999999999996</v>
      </c>
      <c r="HH57" s="145">
        <v>0.95609999999999995</v>
      </c>
      <c r="HI57" s="145">
        <v>0.95220000000000005</v>
      </c>
      <c r="HJ57" s="145">
        <v>0.9486</v>
      </c>
      <c r="HK57" s="145">
        <v>0.94840000000000002</v>
      </c>
      <c r="HL57" s="145">
        <v>0.9456</v>
      </c>
      <c r="HM57" s="145">
        <v>0.93979999999999997</v>
      </c>
      <c r="HN57" s="145">
        <v>0.93830000000000002</v>
      </c>
      <c r="HO57" s="145">
        <v>0.94</v>
      </c>
      <c r="HP57" s="143"/>
      <c r="HQ57" s="145">
        <v>0.94020000000000004</v>
      </c>
      <c r="HR57" s="145">
        <v>0.93910000000000005</v>
      </c>
      <c r="HS57" s="145">
        <v>0.94010000000000005</v>
      </c>
      <c r="HT57" s="145">
        <v>0.94040000000000001</v>
      </c>
      <c r="HU57" s="145">
        <v>0.93979999999999997</v>
      </c>
      <c r="HV57" s="145">
        <v>0.9395</v>
      </c>
      <c r="HW57" s="145">
        <v>0.93620000000000003</v>
      </c>
      <c r="HX57" s="145">
        <v>0.93440000000000001</v>
      </c>
      <c r="HY57" s="145">
        <v>0.94189999999999996</v>
      </c>
      <c r="HZ57" s="145">
        <v>0.94089999999999996</v>
      </c>
      <c r="IA57" s="145">
        <v>0.94210000000000005</v>
      </c>
      <c r="IB57" s="145">
        <v>0.94120000000000004</v>
      </c>
      <c r="IC57" s="143"/>
      <c r="ID57" s="145">
        <v>0.94320000000000004</v>
      </c>
      <c r="IE57" s="145">
        <v>0.94110000000000005</v>
      </c>
      <c r="IF57" s="145">
        <v>0.94497499999999979</v>
      </c>
      <c r="IG57" s="145">
        <v>0.94323336309523809</v>
      </c>
      <c r="IH57" s="145">
        <v>0.94963446969696963</v>
      </c>
      <c r="II57" s="145">
        <v>0.9542593283582087</v>
      </c>
      <c r="IJ57" s="145">
        <v>0.95899999999999996</v>
      </c>
      <c r="IK57" s="145">
        <v>0.95369999999999999</v>
      </c>
      <c r="IL57" s="145">
        <v>0.96640000000000004</v>
      </c>
      <c r="IM57" s="145">
        <v>0.96989999999999998</v>
      </c>
      <c r="IN57" s="145">
        <v>0.96930000000000005</v>
      </c>
      <c r="IO57" s="145">
        <v>0.96989999999999998</v>
      </c>
      <c r="IP57" s="143"/>
      <c r="IQ57" s="145">
        <f>+IFERROR(IF(ISTEXT(IQ$5)=FALSE,(INDEX(OSIT!$1:$1048576,MATCH(Ositran!$B57,OSIT!$A:$A,0),MATCH(Ositran!IQ$5,OSIT!$1:$1,0))),AVERAGE(IJ57:IP57)),"")</f>
        <v>0.95940000000000003</v>
      </c>
      <c r="IR57" s="145">
        <f>+IFERROR(IF(ISTEXT(IR$5)=FALSE,(INDEX(OSIT!$1:$1048576,MATCH(Ositran!$B57,OSIT!$A:$A,0),MATCH(Ositran!IR$5,OSIT!$1:$1,0))),AVERAGE(IK57:IQ57)),"")</f>
        <v>0.95278339947089952</v>
      </c>
      <c r="IS57" s="145">
        <f>+IFERROR(IF(ISTEXT(IS$5)=FALSE,(INDEX(OSIT!$1:$1048576,MATCH(Ositran!$B57,OSIT!$A:$A,0),MATCH(Ositran!IS$5,OSIT!$1:$1,0))),AVERAGE(IL57:IR57)),"")</f>
        <v>0.94385951704545401</v>
      </c>
      <c r="IT57" s="145">
        <f>+IFERROR(IF(ISTEXT(IT$5)=FALSE,(INDEX(OSIT!$1:$1048576,MATCH(Ositran!$B57,OSIT!$A:$A,0),MATCH(Ositran!IT$5,OSIT!$1:$1,0))),AVERAGE(IM57:IS57)),"")</f>
        <v>0.94699999999999995</v>
      </c>
      <c r="IU57" s="145">
        <f>+IFERROR(IF(ISTEXT(IU$5)=FALSE,(INDEX(OSIT!$1:$1048576,MATCH(Ositran!$B57,OSIT!$A:$A,0),MATCH(Ositran!IU$5,OSIT!$1:$1,0))),AVERAGE(IN57:IT57)),"")</f>
        <v>0.95120000000000005</v>
      </c>
      <c r="IV57" s="145">
        <f>+IFERROR(IF(ISTEXT(IV$5)=FALSE,(INDEX(OSIT!$1:$1048576,MATCH(Ositran!$B57,OSIT!$A:$A,0),MATCH(Ositran!IV$5,OSIT!$1:$1,0))),AVERAGE(IO57:IU57)),"")</f>
        <v>0.93770305232558115</v>
      </c>
      <c r="IW57" s="145">
        <f>+IFERROR(IF(ISTEXT(IW$5)=FALSE,(INDEX(OSIT!$1:$1048576,MATCH(Ositran!$B57,OSIT!$A:$A,0),MATCH(Ositran!IW$5,OSIT!$1:$1,0))),AVERAGE(IP57:IV57)),"")</f>
        <v>0.92088355943152489</v>
      </c>
      <c r="IX57" s="145">
        <f>+IFERROR(IF(ISTEXT(IX$5)=FALSE,(INDEX(OSIT!$1:$1048576,MATCH(Ositran!$B57,OSIT!$A:$A,0),MATCH(Ositran!IX$5,OSIT!$1:$1,0))),AVERAGE(IP57:IW57)),"")</f>
        <v>0.91959999999999997</v>
      </c>
      <c r="IY57" s="145">
        <f>+IFERROR(IF(ISTEXT(IY$5)=FALSE,(INDEX(OSIT!$1:$1048576,MATCH(Ositran!$B57,OSIT!$A:$A,0),MATCH(Ositran!IY$5,OSIT!$1:$1,0))),AVERAGE(IP57:IX57)),"")</f>
        <v>0.91837160852713151</v>
      </c>
      <c r="IZ57" s="145">
        <f>+IFERROR(IF(ISTEXT(IZ$5)=FALSE,(INDEX(OSIT!$1:$1048576,MATCH(Ositran!$B57,OSIT!$A:$A,0),MATCH(Ositran!IZ$5,OSIT!$1:$1,0))),AVERAGE(IP57:IY57)),"")</f>
        <v>0.93359999999999999</v>
      </c>
      <c r="JA57" s="145">
        <f>+IFERROR(IF(ISTEXT(JA$5)=FALSE,(INDEX(OSIT!$1:$1048576,MATCH(Ositran!$B57,OSIT!$A:$A,0),MATCH(Ositran!JA$5,OSIT!$1:$1,0))),AVERAGE(IP57:IZ57)),"")</f>
        <v>0.91280830103359167</v>
      </c>
      <c r="JB57" s="145">
        <f>+IFERROR(IF(ISTEXT(JB$5)=FALSE,(INDEX(OSIT!$1:$1048576,MATCH(Ositran!$B57,OSIT!$A:$A,0),MATCH(Ositran!JB$5,OSIT!$1:$1,0))),AVERAGE(IP57:JA57)),"")</f>
        <v>0.91280830103359167</v>
      </c>
      <c r="JC57" s="143">
        <f>+IFERROR(IF(ISTEXT(JC$5)=FALSE,(INDEX(OSIT!$1:$1048576,MATCH(Ositran!$B57,OSIT!$A:$A,0),MATCH(Ositran!JC$5,OSIT!$1:$1,0))),AVERAGE(IQ57:JB57)),"")</f>
        <v>0.93416814490564792</v>
      </c>
      <c r="JD57" s="145">
        <f>+IFERROR(IF(ISTEXT(JD$5)=FALSE,(INDEX(OSIT!$1:$1048576,MATCH(Ositran!$B57,OSIT!$A:$A,0),MATCH(Ositran!JD$5,OSIT!$1:$1,0))),AVERAGE(IR57:JC57)),"")</f>
        <v>0.91241815476190491</v>
      </c>
      <c r="JE57" s="145">
        <f>+IFERROR(IF(ISTEXT(JE$5)=FALSE,(INDEX(OSIT!$1:$1048576,MATCH(Ositran!$B57,OSIT!$A:$A,0),MATCH(Ositran!JE$5,OSIT!$1:$1,0))),AVERAGE(IS57:JD57)),"")</f>
        <v>0.94894047619047639</v>
      </c>
      <c r="JF57" s="145">
        <f>+IFERROR(IF(ISTEXT(JF$5)=FALSE,(INDEX(OSIT!$1:$1048576,MATCH(Ositran!$B57,OSIT!$A:$A,0),MATCH(Ositran!JF$5,OSIT!$1:$1,0))),AVERAGE(IT57:JE57)),"")</f>
        <v>0.9617</v>
      </c>
      <c r="JG57" s="145">
        <f>+IFERROR(IF(ISTEXT(JG$5)=FALSE,(INDEX(OSIT!$1:$1048576,MATCH(Ositran!$B57,OSIT!$A:$A,0),MATCH(Ositran!JG$5,OSIT!$1:$1,0))),AVERAGE(IU57:JF57)),"")</f>
        <v>0.95050000000000001</v>
      </c>
      <c r="JH57" s="145">
        <f>+IFERROR(IF(ISTEXT(JH$5)=FALSE,(INDEX(OSIT!$1:$1048576,MATCH(Ositran!$B57,OSIT!$A:$A,0),MATCH(Ositran!JH$5,OSIT!$1:$1,0))),AVERAGE(IV57:JG57)),"")</f>
        <v>0.94933388157894749</v>
      </c>
      <c r="JI57" s="145">
        <f>+IFERROR(IF(ISTEXT(JI$5)=FALSE,(INDEX(OSIT!$1:$1048576,MATCH(Ositran!$B57,OSIT!$A:$A,0),MATCH(Ositran!JI$5,OSIT!$1:$1,0))),AVERAGE(IW57:JH57)),"")</f>
        <v>0.94781249999999972</v>
      </c>
      <c r="JJ57" s="145">
        <f>+IFERROR(IF(ISTEXT(JJ$5)=FALSE,(INDEX(OSIT!$1:$1048576,MATCH(Ositran!$B57,OSIT!$A:$A,0),MATCH(Ositran!JJ$5,OSIT!$1:$1,0))),AVERAGE(IX57:JI57)),"")</f>
        <v>0.9284</v>
      </c>
      <c r="JK57" s="145">
        <f>+IFERROR(IF(ISTEXT(JK$5)=FALSE,(INDEX(OSIT!$1:$1048576,MATCH(Ositran!$B57,OSIT!$A:$A,0),MATCH(Ositran!JK$5,OSIT!$1:$1,0))),AVERAGE(IY57:JJ57)),"")</f>
        <v>0.93200000000000005</v>
      </c>
      <c r="JL57" s="145">
        <f>+IFERROR(IF(ISTEXT(JL$5)=FALSE,(INDEX(OSIT!$1:$1048576,MATCH(Ositran!$B57,OSIT!$A:$A,0),MATCH(Ositran!JL$5,OSIT!$1:$1,0))),AVERAGE(IZ57:JK57)),"")</f>
        <v>0.89319999999999999</v>
      </c>
      <c r="JM57" s="145">
        <f>+IFERROR(IF(ISTEXT(JM$5)=FALSE,(INDEX(OSIT!$1:$1048576,MATCH(Ositran!$B57,OSIT!$A:$A,0),MATCH(Ositran!JM$5,OSIT!$1:$1,0))),AVERAGE(JA57:JL57)),"")</f>
        <v>0.89934459688346891</v>
      </c>
      <c r="JN57" s="145">
        <f>+IFERROR(IF(ISTEXT(JN$5)=FALSE,(INDEX(OSIT!$1:$1048576,MATCH(Ositran!$B57,OSIT!$A:$A,0),MATCH(Ositran!JN$5,OSIT!$1:$1,0))),AVERAGE(JB57:JM57)),"")</f>
        <v>0.90041716269841265</v>
      </c>
      <c r="JO57" s="145">
        <f>+IFERROR(IF(ISTEXT(JO$5)=FALSE,(INDEX(OSIT!$1:$1048576,MATCH(Ositran!$B57,OSIT!$A:$A,0),MATCH(Ositran!JO$5,OSIT!$1:$1,0))),AVERAGE(JC57:JN57)),"")</f>
        <v>0.88977824074074097</v>
      </c>
      <c r="JP57" s="143">
        <f>+IFERROR(IF(ISTEXT(JP$5)=FALSE,(INDEX(OSIT!$1:$1048576,MATCH(Ositran!$B57,OSIT!$A:$A,0),MATCH(Ositran!JP$5,OSIT!$1:$1,0))),AVERAGE(JD57:JO57)),"")</f>
        <v>0.92615375107116249</v>
      </c>
      <c r="JQ57" s="145">
        <f>+IFERROR(IF(ISTEXT(JQ$5)=FALSE,(INDEX(OSIT!$1:$1048576,MATCH(Ositran!$B57,OSIT!$A:$A,0),MATCH(Ositran!JQ$5,OSIT!$1:$1,0))),AVERAGE(JE57:JP57)),"")</f>
        <v>0.87355775745257469</v>
      </c>
      <c r="JR57" s="145">
        <f>+IFERROR(IF(ISTEXT(JR$5)=FALSE,(INDEX(OSIT!$1:$1048576,MATCH(Ositran!$B57,OSIT!$A:$A,0),MATCH(Ositran!JR$5,OSIT!$1:$1,0))),AVERAGE(JF57:JQ57)),"")</f>
        <v>0.86607392178362563</v>
      </c>
      <c r="JS57" s="145">
        <f>+IFERROR(IF(ISTEXT(JS$5)=FALSE,(INDEX(OSIT!$1:$1048576,MATCH(Ositran!$B57,OSIT!$A:$A,0),MATCH(Ositran!JS$5,OSIT!$1:$1,0))),AVERAGE(JG57:JR57)),"")</f>
        <v>0.87190000000000001</v>
      </c>
      <c r="JT57" s="145">
        <f>+IFERROR(IF(ISTEXT(JT$5)=FALSE,(INDEX(OSIT!$1:$1048576,MATCH(Ositran!$B57,OSIT!$A:$A,0),MATCH(Ositran!JT$5,OSIT!$1:$1,0))),AVERAGE(JH57:JS57)),"")</f>
        <v>0.87780920138888896</v>
      </c>
      <c r="JU57" s="145">
        <f>+IFERROR(IF(ISTEXT(JU$5)=FALSE,(INDEX(OSIT!$1:$1048576,MATCH(Ositran!$B57,OSIT!$A:$A,0),MATCH(Ositran!JU$5,OSIT!$1:$1,0))),AVERAGE(JI57:JT57)),"")</f>
        <v>0.88063109756097557</v>
      </c>
      <c r="JV57" s="145">
        <f>+IFERROR(IF(ISTEXT(JV$5)=FALSE,(INDEX(OSIT!$1:$1048576,MATCH(Ositran!$B57,OSIT!$A:$A,0),MATCH(Ositran!JV$5,OSIT!$1:$1,0))),AVERAGE(JJ57:JU57)),"")</f>
        <v>0.86992005420054175</v>
      </c>
      <c r="JW57" s="145">
        <f>+IFERROR(IF(ISTEXT(JW$5)=FALSE,(INDEX(OSIT!$1:$1048576,MATCH(Ositran!$B57,OSIT!$A:$A,0),MATCH(Ositran!JW$5,OSIT!$1:$1,0))),AVERAGE(JK57:JV57)),"")</f>
        <v>0.86621749999999997</v>
      </c>
      <c r="JX57" s="145">
        <f>+IFERROR(IF(ISTEXT(JX$5)=FALSE,(INDEX(OSIT!$1:$1048576,MATCH(Ositran!$B57,OSIT!$A:$A,0),MATCH(Ositran!JX$5,OSIT!$1:$1,0))),AVERAGE(JL57:JW57)),"")</f>
        <v>0.86906058114035101</v>
      </c>
      <c r="JY57" s="145">
        <f>+IFERROR(IF(ISTEXT(JY$5)=FALSE,(INDEX(OSIT!$1:$1048576,MATCH(Ositran!$B57,OSIT!$A:$A,0),MATCH(Ositran!JY$5,OSIT!$1:$1,0))),AVERAGE(JM57:JX57)),"")</f>
        <v>0.87855531842818435</v>
      </c>
      <c r="JZ57" s="145">
        <f>+IFERROR(IF(ISTEXT(JZ$5)=FALSE,(INDEX(OSIT!$1:$1048576,MATCH(Ositran!$B57,OSIT!$A:$A,0),MATCH(Ositran!JZ$5,OSIT!$1:$1,0))),AVERAGE(JN57:JY57)),"")</f>
        <v>0.93052234686609692</v>
      </c>
      <c r="KA57" s="145">
        <f>+IFERROR(IF(ISTEXT(KA$5)=FALSE,(INDEX(OSIT!$1:$1048576,MATCH(Ositran!$B57,OSIT!$A:$A,0),MATCH(Ositran!KA$5,OSIT!$1:$1,0))),AVERAGE(JO57:JZ57)),"")</f>
        <v>0.91968896198830419</v>
      </c>
      <c r="KB57" s="145">
        <f>+IFERROR(IF(ISTEXT(KB$5)=FALSE,(INDEX(OSIT!$1:$1048576,MATCH(Ositran!$B57,OSIT!$A:$A,0),MATCH(Ositran!KB$5,OSIT!$1:$1,0))),AVERAGE(JP57:KA57)),"")</f>
        <v>0.92234995155038735</v>
      </c>
      <c r="KC57" s="143">
        <f>+IFERROR(IF(ISTEXT(KC$5)=FALSE,(INDEX(OSIT!$1:$1048576,MATCH(Ositran!$B57,OSIT!$A:$A,0),MATCH(Ositran!KC$5,OSIT!$1:$1,0))),AVERAGE(JQ57:KB57)),"")</f>
        <v>0.88552389102999429</v>
      </c>
      <c r="KD57" s="145">
        <f>+IFERROR(IF(ISTEXT(KD$5)=FALSE,(INDEX(OSIT!$1:$1048576,MATCH(Ositran!$B57,OSIT!$A:$A,0),MATCH(Ositran!KD$5,OSIT!$1:$1,0))),AVERAGE(JR57:KC57)),"")</f>
        <v>0.93295731707317076</v>
      </c>
      <c r="KE57" s="145">
        <f>+IFERROR(IF(ISTEXT(KE$5)=FALSE,(INDEX(OSIT!$1:$1048576,MATCH(Ositran!$B57,OSIT!$A:$A,0),MATCH(Ositran!KE$5,OSIT!$1:$1,0))),AVERAGE(JS57:KD57)),"")</f>
        <v>0.94431977513227527</v>
      </c>
      <c r="KF57" s="145">
        <f>+IFERROR(IF(ISTEXT(KF$5)=FALSE,(INDEX(OSIT!$1:$1048576,MATCH(Ositran!$B57,OSIT!$A:$A,0),MATCH(Ositran!KF$5,OSIT!$1:$1,0))),AVERAGE(JT57:KE57)),"")</f>
        <v>0.94004312015503855</v>
      </c>
      <c r="KG57" s="145">
        <f>+IFERROR(IF(ISTEXT(KG$5)=FALSE,(INDEX(OSIT!$1:$1048576,MATCH(Ositran!$B57,OSIT!$A:$A,0),MATCH(Ositran!KG$5,OSIT!$1:$1,0))),AVERAGE(JU57:KF57)),"")</f>
        <v>0.9287319444444444</v>
      </c>
      <c r="KH57" s="145">
        <f>+IFERROR(IF(ISTEXT(KH$5)=FALSE,(INDEX(OSIT!$1:$1048576,MATCH(Ositran!$B57,OSIT!$A:$A,0),MATCH(Ositran!KH$5,OSIT!$1:$1,0))),AVERAGE(JV57:KG57)),"")</f>
        <v>0.92029558404558409</v>
      </c>
      <c r="KI57" s="145">
        <f>+IFERROR(IF(ISTEXT(KI$5)=FALSE,(INDEX(OSIT!$1:$1048576,MATCH(Ositran!$B57,OSIT!$A:$A,0),MATCH(Ositran!KI$5,OSIT!$1:$1,0))),AVERAGE(JW57:KH57)),"")</f>
        <v>0.91907512626262577</v>
      </c>
      <c r="KJ57" s="145">
        <f>+IFERROR(IF(ISTEXT(KJ$5)=FALSE,(INDEX(OSIT!$1:$1048576,MATCH(Ositran!$B57,OSIT!$A:$A,0),MATCH(Ositran!KJ$5,OSIT!$1:$1,0))),AVERAGE(JX57:KI57)),"")</f>
        <v>0.93700000000000006</v>
      </c>
      <c r="KK57" s="145">
        <f>+IFERROR(IF(ISTEXT(KK$5)=FALSE,(INDEX(OSIT!$1:$1048576,MATCH(Ositran!$B57,OSIT!$A:$A,0),MATCH(Ositran!KK$5,OSIT!$1:$1,0))),AVERAGE(JY57:KJ57)),"")</f>
        <v>0.93959999999999999</v>
      </c>
      <c r="KL57" s="145">
        <f>+IFERROR(IF(ISTEXT(KL$5)=FALSE,(INDEX(OSIT!$1:$1048576,MATCH(Ositran!$B57,OSIT!$A:$A,0),MATCH(Ositran!KL$5,OSIT!$1:$1,0))),AVERAGE(JZ57:KK57)),"")</f>
        <v>0.93720123106060593</v>
      </c>
      <c r="KM57" s="145">
        <f>+IFERROR(IF(ISTEXT(KM$5)=FALSE,(INDEX(OSIT!$1:$1048576,MATCH(Ositran!$B57,OSIT!$A:$A,0),MATCH(Ositran!KM$5,OSIT!$1:$1,0))),AVERAGE(KA57:KL57)),"")</f>
        <v>0.93410000000000004</v>
      </c>
      <c r="KN57" s="145">
        <f>+IFERROR(IF(ISTEXT(KN$5)=FALSE,(INDEX(OSIT!$1:$1048576,MATCH(Ositran!$B57,OSIT!$A:$A,0),MATCH(Ositran!KN$5,OSIT!$1:$1,0))),AVERAGE(KB57:KM57)),"")</f>
        <v>0.93230000000000002</v>
      </c>
      <c r="KO57" s="145">
        <f>+IFERROR(IF(ISTEXT(KO$5)=FALSE,(INDEX(OSIT!$1:$1048576,MATCH(Ositran!$B57,OSIT!$A:$A,0),MATCH(Ositran!KO$5,OSIT!$1:$1,0))),AVERAGE(KC57:KN57)),"")</f>
        <v>0.9325</v>
      </c>
      <c r="KP57" s="143">
        <f>+IFERROR(IF(ISTEXT(KP$5)=FALSE,(INDEX(OSIT!$1:$1048576,MATCH(Ositran!$B57,OSIT!$A:$A,0),MATCH(Ositran!KP$5,OSIT!$1:$1,0))),AVERAGE(KD57:KO57)),"")</f>
        <v>0.93317700818114524</v>
      </c>
      <c r="KQ57" s="145">
        <f>+IFERROR(IF(ISTEXT(KQ$5)=FALSE,(INDEX(OSIT!$1:$1048576,MATCH(Ositran!$B57,OSIT!$A:$A,0),MATCH(Ositran!KQ$5,OSIT!$1:$1,0))),AVERAGE(KE57:KP57)),"")</f>
        <v>0.93</v>
      </c>
      <c r="KR57" s="145">
        <f>+IFERROR(IF(ISTEXT(KR$5)=FALSE,(INDEX(OSIT!$1:$1048576,MATCH(Ositran!$B57,OSIT!$A:$A,0),MATCH(Ositran!KR$5,OSIT!$1:$1,0))),AVERAGE(KF57:KQ57)),"")</f>
        <v>0.9274</v>
      </c>
      <c r="KS57" s="145">
        <f>+IFERROR(IF(ISTEXT(KS$5)=FALSE,(INDEX(OSIT!$1:$1048576,MATCH(Ositran!$B57,OSIT!$A:$A,0),MATCH(Ositran!KS$5,OSIT!$1:$1,0))),AVERAGE(KG57:KR57)),"")</f>
        <v>0.92589999999999995</v>
      </c>
      <c r="KT57" s="145">
        <f>+IFERROR(IF(ISTEXT(KT$5)=FALSE,(INDEX(OSIT!$1:$1048576,MATCH(Ositran!$B57,OSIT!$A:$A,0),MATCH(Ositran!KT$5,OSIT!$1:$1,0))),AVERAGE(KH57:KS57)),"")</f>
        <v>0.92600000000000005</v>
      </c>
      <c r="KU57" s="145">
        <f>+IFERROR(IF(ISTEXT(KU$5)=FALSE,(INDEX(OSIT!$1:$1048576,MATCH(Ositran!$B57,OSIT!$A:$A,0),MATCH(Ositran!KU$5,OSIT!$1:$1,0))),AVERAGE(KI57:KT57)),"")</f>
        <v>0.91590000000000005</v>
      </c>
      <c r="KV57" s="145">
        <f>+IFERROR(IF(ISTEXT(KV$5)=FALSE,(INDEX(OSIT!$1:$1048576,MATCH(Ositran!$B57,OSIT!$A:$A,0),MATCH(Ositran!KV$5,OSIT!$1:$1,0))),AVERAGE(KJ57:KU57)),"")</f>
        <v>0.91180000000000005</v>
      </c>
      <c r="KW57" s="145">
        <f>+IFERROR(IF(ISTEXT(KW$5)=FALSE,(INDEX(OSIT!$1:$1048576,MATCH(Ositran!$B57,OSIT!$A:$A,0),MATCH(Ositran!KW$5,OSIT!$1:$1,0))),AVERAGE(KK57:KV57)),"")</f>
        <v>0.90900000000000003</v>
      </c>
      <c r="KX57" s="145">
        <f>+IFERROR(IF(ISTEXT(KX$5)=FALSE,(INDEX(OSIT!$1:$1048576,MATCH(Ositran!$B57,OSIT!$A:$A,0),MATCH(Ositran!KX$5,OSIT!$1:$1,0))),AVERAGE(KL57:KW57)),"")</f>
        <v>0.91010000000000002</v>
      </c>
      <c r="KY57" s="145">
        <f>+IFERROR(IF(ISTEXT(KY$5)=FALSE,(INDEX(OSIT!$1:$1048576,MATCH(Ositran!$B57,OSIT!$A:$A,0),MATCH(Ositran!KY$5,OSIT!$1:$1,0))),AVERAGE(KM57:KX57)),"")</f>
        <v>0.91979999999999995</v>
      </c>
      <c r="KZ57" s="145">
        <f>+IFERROR(IF(ISTEXT(KZ$5)=FALSE,(INDEX(OSIT!$1:$1048576,MATCH(Ositran!$B57,OSIT!$A:$A,0),MATCH(Ositran!KZ$5,OSIT!$1:$1,0))),AVERAGE(KN57:KY57)),"")</f>
        <v>0.92500000000000004</v>
      </c>
      <c r="LA57" s="145">
        <f>+IFERROR(IF(ISTEXT(LA$5)=FALSE,(INDEX(OSIT!$1:$1048576,MATCH(Ositran!$B57,OSIT!$A:$A,0),MATCH(Ositran!LA$5,OSIT!$1:$1,0))),AVERAGE(KO57:KZ57)),"")</f>
        <v>0.93049999999999999</v>
      </c>
      <c r="LB57" s="145">
        <f>+IFERROR(IF(ISTEXT(LB$5)=FALSE,(INDEX(OSIT!$1:$1048576,MATCH(Ositran!$B57,OSIT!$A:$A,0),MATCH(Ositran!LB$5,OSIT!$1:$1,0))),AVERAGE(KP57:LA57)),"")</f>
        <v>0.94630000000000003</v>
      </c>
      <c r="LC57" s="143">
        <f>+IFERROR(IF(ISTEXT(LC$5)=FALSE,(INDEX(OSIT!$1:$1048576,MATCH(Ositran!$B57,OSIT!$A:$A,0),MATCH(Ositran!LC$5,OSIT!$1:$1,0))),AVERAGE(KQ57:LB57)),"")</f>
        <v>0.92314166666666686</v>
      </c>
      <c r="LD57" s="145">
        <f>+IFERROR(IF(ISTEXT(LD$5)=FALSE,(INDEX(OSIT!$1:$1048576,MATCH(Ositran!$B57,OSIT!$A:$A,0),MATCH(Ositran!LD$5,OSIT!$1:$1,0))),AVERAGE(KR57:LC57)),"")</f>
        <v>0.93679999999999997</v>
      </c>
      <c r="LE57" s="145">
        <f>+IFERROR(IF(ISTEXT(LE$5)=FALSE,(INDEX(OSIT!$1:$1048576,MATCH(Ositran!$B57,OSIT!$A:$A,0),MATCH(Ositran!LE$5,OSIT!$1:$1,0))),AVERAGE(KS57:LD57)),"")</f>
        <v>0.92676892764857877</v>
      </c>
      <c r="LF57" s="145">
        <f>+IFERROR(IF(ISTEXT(LF$5)=FALSE,(INDEX(OSIT!$1:$1048576,MATCH(Ositran!$B57,OSIT!$A:$A,0),MATCH(Ositran!LF$5,OSIT!$1:$1,0))),AVERAGE(KT57:LE57)),"")</f>
        <v>0.92210000000000003</v>
      </c>
      <c r="LG57" s="145">
        <f>+IFERROR(IF(ISTEXT(LG$5)=FALSE,(INDEX(OSIT!$1:$1048576,MATCH(Ositran!$B57,OSIT!$A:$A,0),MATCH(Ositran!LG$5,OSIT!$1:$1,0))),AVERAGE(KU57:LF57)),"")</f>
        <v>0.93816997354497345</v>
      </c>
      <c r="LH57" s="145">
        <f>+IFERROR(IF(ISTEXT(LH$5)=FALSE,(INDEX(OSIT!$1:$1048576,MATCH(Ositran!$B57,OSIT!$A:$A,0),MATCH(Ositran!LH$5,OSIT!$1:$1,0))),AVERAGE(KV57:LG57)),"")</f>
        <v>0.92479999999999996</v>
      </c>
      <c r="LI57" s="145">
        <f>+IFERROR(IF(ISTEXT(LI$5)=FALSE,(INDEX(OSIT!$1:$1048576,MATCH(Ositran!$B57,OSIT!$A:$A,0),MATCH(Ositran!LI$5,OSIT!$1:$1,0))),AVERAGE(KW57:LH57)),"")</f>
        <v>0.91830000000000001</v>
      </c>
      <c r="LJ57" s="145">
        <f>+IFERROR(IF(ISTEXT(LJ$5)=FALSE,(INDEX(OSIT!$1:$1048576,MATCH(Ositran!$B57,OSIT!$A:$A,0),MATCH(Ositran!LJ$5,OSIT!$1:$1,0))),AVERAGE(KX57:LI57)),"")</f>
        <v>0.91050597545219614</v>
      </c>
      <c r="LK57" s="145">
        <f>+IFERROR(IF(ISTEXT(LK$5)=FALSE,(INDEX(OSIT!$1:$1048576,MATCH(Ositran!$B57,OSIT!$A:$A,0),MATCH(Ositran!LK$5,OSIT!$1:$1,0))),AVERAGE(KY57:LJ57)),"")</f>
        <v>0.91055590277777765</v>
      </c>
      <c r="LL57" s="145">
        <f>+IFERROR(IF(ISTEXT(LL$5)=FALSE,(INDEX(OSIT!$1:$1048576,MATCH(Ositran!$B57,OSIT!$A:$A,0),MATCH(Ositran!LL$5,OSIT!$1:$1,0))),AVERAGE(KZ57:LK57)),"")</f>
        <v>0.91453282828282811</v>
      </c>
      <c r="LM57" s="145">
        <f>+IFERROR(IF(ISTEXT(LM$5)=FALSE,(INDEX(OSIT!$1:$1048576,MATCH(Ositran!$B57,OSIT!$A:$A,0),MATCH(Ositran!LM$5,OSIT!$1:$1,0))),AVERAGE(LA57:LL57)),"")</f>
        <v>0.92945872093023252</v>
      </c>
      <c r="LN57" s="145">
        <f>+IFERROR(IF(ISTEXT(LN$5)=FALSE,(INDEX(OSIT!$1:$1048576,MATCH(Ositran!$B57,OSIT!$A:$A,0),MATCH(Ositran!LN$5,OSIT!$1:$1,0))),AVERAGE(LB57:LM57)),"")</f>
        <v>0.92573934659090895</v>
      </c>
      <c r="LO57" s="145">
        <f>+IFERROR(IF(ISTEXT(LO$5)=FALSE,(INDEX(OSIT!$1:$1048576,MATCH(Ositran!$B57,OSIT!$A:$A,0),MATCH(Ositran!LO$5,OSIT!$1:$1,0))),AVERAGE(LC57:LN57)),"")</f>
        <v>0.92312421085858598</v>
      </c>
      <c r="LP57" s="143">
        <f>+IFERROR(IF(ISTEXT(LP$5)=FALSE,(INDEX(OSIT!$1:$1048576,MATCH(Ositran!$B57,OSIT!$A:$A,0),MATCH(Ositran!LP$5,OSIT!$1:$1,0))),AVERAGE(LD57:LO57)),"")</f>
        <v>0.92340465717384002</v>
      </c>
      <c r="LQ57" s="145">
        <f>+IFERROR(IF(ISTEXT(LQ$5)=FALSE,(INDEX(OSIT!$1:$1048576,MATCH(Ositran!$B57,OSIT!$A:$A,0),MATCH(Ositran!LQ$5,OSIT!$1:$1,0))),AVERAGE(LE57:LP57)),"")</f>
        <v>0.91984337121212112</v>
      </c>
      <c r="LR57" s="145">
        <f>+IFERROR(IF(ISTEXT(LR$5)=FALSE,(INDEX(OSIT!$1:$1048576,MATCH(Ositran!$B57,OSIT!$A:$A,0),MATCH(Ositran!LR$5,OSIT!$1:$1,0))),AVERAGE(LF57:LQ57)),"")</f>
        <v>0.92676530934343415</v>
      </c>
      <c r="LS57" s="145">
        <f>+IFERROR(IF(ISTEXT(LS$5)=FALSE,(INDEX(OSIT!$1:$1048576,MATCH(Ositran!$B57,OSIT!$A:$A,0),MATCH(Ositran!LS$5,OSIT!$1:$1,0))),AVERAGE(LG57:LR57)),"")</f>
        <v>0.92330838178294561</v>
      </c>
      <c r="LT57" s="145">
        <f>+IFERROR(IF(ISTEXT(LT$5)=FALSE,(INDEX(OSIT!$1:$1048576,MATCH(Ositran!$B57,OSIT!$A:$A,0),MATCH(Ositran!LT$5,OSIT!$1:$1,0))),AVERAGE(LH57:LS57)),"")</f>
        <v>0.94860684974747433</v>
      </c>
      <c r="LU57" s="145">
        <f>+IFERROR(IF(ISTEXT(LU$5)=FALSE,(INDEX(OSIT!$1:$1048576,MATCH(Ositran!$B57,OSIT!$A:$A,0),MATCH(Ositran!LU$5,OSIT!$1:$1,0))),AVERAGE(LI57:LT57)),"")</f>
        <v>0.95908213824289434</v>
      </c>
      <c r="LV57" s="145">
        <f>+IFERROR(IF(ISTEXT(LV$5)=FALSE,(INDEX(OSIT!$1:$1048576,MATCH(Ositran!$B57,OSIT!$A:$A,0),MATCH(Ositran!LV$5,OSIT!$1:$1,0))),AVERAGE(LJ57:LU57)),"")</f>
        <v>0.95726114341085278</v>
      </c>
      <c r="LW57" s="145">
        <f>+IFERROR(IF(ISTEXT(LW$5)=FALSE,(INDEX(OSIT!$1:$1048576,MATCH(Ositran!$B57,OSIT!$A:$A,0),MATCH(Ositran!LW$5,OSIT!$1:$1,0))),AVERAGE(LK57:LV57)),"")</f>
        <v>0.95033306233062276</v>
      </c>
      <c r="LX57" s="145">
        <f>+IFERROR(IF(ISTEXT(LX$5)=FALSE,(INDEX(OSIT!$1:$1048576,MATCH(Ositran!$B57,OSIT!$A:$A,0),MATCH(Ositran!LX$5,OSIT!$1:$1,0))),AVERAGE(LL57:LW57)),"")</f>
        <v>0.94721654040404057</v>
      </c>
      <c r="LY57" s="145">
        <f>+IFERROR(IF(ISTEXT(LY$5)=FALSE,(INDEX(OSIT!$1:$1048576,MATCH(Ositran!$B57,OSIT!$A:$A,0),MATCH(Ositran!LY$5,OSIT!$1:$1,0))),AVERAGE(LM57:LX57)),"")</f>
        <v>0.9496</v>
      </c>
      <c r="LZ57" s="145">
        <f>+IFERROR(IF(ISTEXT(LZ$5)=FALSE,(INDEX(OSIT!$1:$1048576,MATCH(Ositran!$B57,OSIT!$A:$A,0),MATCH(Ositran!LZ$5,OSIT!$1:$1,0))),AVERAGE(LN57:LY57)),"")</f>
        <v>0.95053772095959588</v>
      </c>
      <c r="MA57" s="145">
        <f>+IFERROR(IF(ISTEXT(MA$5)=FALSE,(INDEX(OSIT!$1:$1048576,MATCH(Ositran!$B57,OSIT!$A:$A,0),MATCH(Ositran!MA$5,OSIT!$1:$1,0))),AVERAGE(LO57:LZ57)),"")</f>
        <v>0</v>
      </c>
      <c r="MB57" s="145">
        <f>+IFERROR(IF(ISTEXT(MB$5)=FALSE,(INDEX(OSIT!$1:$1048576,MATCH(Ositran!$B57,OSIT!$A:$A,0),MATCH(Ositran!MB$5,OSIT!$1:$1,0))),AVERAGE(LP57:MA57)),"")</f>
        <v>0</v>
      </c>
      <c r="MC57" s="143">
        <f>+IFERROR(IF(ISTEXT(MC$5)=FALSE,(INDEX(OSIT!$1:$1048576,MATCH(Ositran!$B57,OSIT!$A:$A,0),MATCH(Ositran!MC$5,OSIT!$1:$1,0))),AVERAGE(LQ57:MB57)),"")</f>
        <v>0.78604620978616524</v>
      </c>
      <c r="MD57" s="145" t="str">
        <f>+IFERROR(IF(ISTEXT(MD$5)=FALSE,(INDEX(OSIT!$1:$1048576,MATCH(Ositran!$B57,OSIT!$A:$A,0),MATCH(Ositran!MD$5,OSIT!$1:$1,0))),AVERAGE(LR57:MC57)),"")</f>
        <v/>
      </c>
      <c r="ME57" s="145" t="str">
        <f>+IFERROR(IF(ISTEXT(ME$5)=FALSE,(INDEX(OSIT!$1:$1048576,MATCH(Ositran!$B57,OSIT!$A:$A,0),MATCH(Ositran!ME$5,OSIT!$1:$1,0))),AVERAGE(LS57:MD57)),"")</f>
        <v/>
      </c>
      <c r="MF57" s="145" t="str">
        <f>+IFERROR(IF(ISTEXT(MF$5)=FALSE,(INDEX(OSIT!$1:$1048576,MATCH(Ositran!$B57,OSIT!$A:$A,0),MATCH(Ositran!MF$5,OSIT!$1:$1,0))),AVERAGE(LT57:ME57)),"")</f>
        <v/>
      </c>
      <c r="MG57" s="145" t="str">
        <f>+IFERROR(IF(ISTEXT(MG$5)=FALSE,(INDEX(OSIT!$1:$1048576,MATCH(Ositran!$B57,OSIT!$A:$A,0),MATCH(Ositran!MG$5,OSIT!$1:$1,0))),AVERAGE(LU57:MF57)),"")</f>
        <v/>
      </c>
      <c r="MH57" s="145" t="str">
        <f>+IFERROR(IF(ISTEXT(MH$5)=FALSE,(INDEX(OSIT!$1:$1048576,MATCH(Ositran!$B57,OSIT!$A:$A,0),MATCH(Ositran!MH$5,OSIT!$1:$1,0))),AVERAGE(LV57:MG57)),"")</f>
        <v/>
      </c>
      <c r="MI57" s="145" t="str">
        <f>+IFERROR(IF(ISTEXT(MI$5)=FALSE,(INDEX(OSIT!$1:$1048576,MATCH(Ositran!$B57,OSIT!$A:$A,0),MATCH(Ositran!MI$5,OSIT!$1:$1,0))),AVERAGE(LW57:MH57)),"")</f>
        <v/>
      </c>
      <c r="MJ57" s="145" t="str">
        <f>+IFERROR(IF(ISTEXT(MJ$5)=FALSE,(INDEX(OSIT!$1:$1048576,MATCH(Ositran!$B57,OSIT!$A:$A,0),MATCH(Ositran!MJ$5,OSIT!$1:$1,0))),AVERAGE(LX57:MI57)),"")</f>
        <v/>
      </c>
      <c r="MK57" s="145" t="str">
        <f>+IFERROR(IF(ISTEXT(MK$5)=FALSE,(INDEX(OSIT!$1:$1048576,MATCH(Ositran!$B57,OSIT!$A:$A,0),MATCH(Ositran!MK$5,OSIT!$1:$1,0))),AVERAGE(LY57:MJ57)),"")</f>
        <v/>
      </c>
      <c r="ML57" s="145" t="str">
        <f>+IFERROR(IF(ISTEXT(ML$5)=FALSE,(INDEX(OSIT!$1:$1048576,MATCH(Ositran!$B57,OSIT!$A:$A,0),MATCH(Ositran!ML$5,OSIT!$1:$1,0))),AVERAGE(LZ57:MK57)),"")</f>
        <v/>
      </c>
      <c r="MM57" s="145" t="str">
        <f>+IFERROR(IF(ISTEXT(MM$5)=FALSE,(INDEX(OSIT!$1:$1048576,MATCH(Ositran!$B57,OSIT!$A:$A,0),MATCH(Ositran!MM$5,OSIT!$1:$1,0))),AVERAGE(MA57:ML57)),"")</f>
        <v/>
      </c>
      <c r="MN57" s="145" t="str">
        <f>+IFERROR(IF(ISTEXT(MN$5)=FALSE,(INDEX(OSIT!$1:$1048576,MATCH(Ositran!$B57,OSIT!$A:$A,0),MATCH(Ositran!MN$5,OSIT!$1:$1,0))),AVERAGE(MB57:MM57)),"")</f>
        <v/>
      </c>
      <c r="MO57" s="145" t="str">
        <f>+IFERROR(IF(ISTEXT(MO$5)=FALSE,(INDEX(OSIT!$1:$1048576,MATCH(Ositran!$B57,OSIT!$A:$A,0),MATCH(Ositran!MO$5,OSIT!$1:$1,0))),AVERAGE(MC57:MN57)),"")</f>
        <v/>
      </c>
      <c r="MP57" s="143" t="str">
        <f>+IFERROR(IF(ISTEXT(MP$5)=FALSE,(INDEX(OSIT!$1:$1048576,MATCH(Ositran!$B57,OSIT!$A:$A,0),MATCH(Ositran!MP$5,OSIT!$1:$1,0))),AVERAGE(MD57:MO57)),"")</f>
        <v/>
      </c>
    </row>
    <row r="58" spans="2:354">
      <c r="B58" s="9" t="s">
        <v>109</v>
      </c>
      <c r="C58" s="62" t="s">
        <v>110</v>
      </c>
      <c r="D58" s="145"/>
      <c r="E58" s="145"/>
      <c r="F58" s="145"/>
      <c r="G58" s="145"/>
      <c r="H58" s="145"/>
      <c r="I58" s="145"/>
      <c r="J58" s="145"/>
      <c r="K58" s="145"/>
      <c r="L58" s="145"/>
      <c r="M58" s="145"/>
      <c r="N58" s="145"/>
      <c r="O58" s="145"/>
      <c r="P58" s="143"/>
      <c r="Q58" s="145"/>
      <c r="R58" s="145"/>
      <c r="S58" s="145"/>
      <c r="T58" s="145"/>
      <c r="U58" s="145"/>
      <c r="V58" s="145"/>
      <c r="W58" s="145"/>
      <c r="X58" s="145"/>
      <c r="Y58" s="145"/>
      <c r="Z58" s="145"/>
      <c r="AA58" s="145"/>
      <c r="AB58" s="145"/>
      <c r="AC58" s="143"/>
      <c r="AD58" s="145"/>
      <c r="AE58" s="145"/>
      <c r="AF58" s="145"/>
      <c r="AG58" s="145"/>
      <c r="AH58" s="145"/>
      <c r="AI58" s="145"/>
      <c r="AJ58" s="145"/>
      <c r="AK58" s="145"/>
      <c r="AL58" s="145"/>
      <c r="AM58" s="145"/>
      <c r="AN58" s="145"/>
      <c r="AO58" s="145"/>
      <c r="AP58" s="143"/>
      <c r="AQ58" s="145"/>
      <c r="AR58" s="145"/>
      <c r="AS58" s="145"/>
      <c r="AT58" s="145"/>
      <c r="AU58" s="145"/>
      <c r="AV58" s="145"/>
      <c r="AW58" s="145"/>
      <c r="AX58" s="145"/>
      <c r="AY58" s="145"/>
      <c r="AZ58" s="145"/>
      <c r="BA58" s="145"/>
      <c r="BB58" s="145"/>
      <c r="BC58" s="143"/>
      <c r="BD58" s="145"/>
      <c r="BE58" s="145"/>
      <c r="BF58" s="145"/>
      <c r="BG58" s="145"/>
      <c r="BH58" s="145"/>
      <c r="BI58" s="145"/>
      <c r="BJ58" s="145"/>
      <c r="BK58" s="145"/>
      <c r="BL58" s="145"/>
      <c r="BM58" s="145"/>
      <c r="BN58" s="145"/>
      <c r="BO58" s="145"/>
      <c r="BP58" s="143"/>
      <c r="BQ58" s="145"/>
      <c r="BR58" s="145"/>
      <c r="BS58" s="145"/>
      <c r="BT58" s="145"/>
      <c r="BU58" s="145"/>
      <c r="BV58" s="145"/>
      <c r="BW58" s="145"/>
      <c r="BX58" s="145"/>
      <c r="BY58" s="145"/>
      <c r="BZ58" s="145"/>
      <c r="CA58" s="145"/>
      <c r="CB58" s="145"/>
      <c r="CC58" s="143"/>
      <c r="CD58" s="145"/>
      <c r="CE58" s="145"/>
      <c r="CF58" s="145"/>
      <c r="CG58" s="145"/>
      <c r="CH58" s="145"/>
      <c r="CI58" s="145"/>
      <c r="CJ58" s="145"/>
      <c r="CK58" s="145"/>
      <c r="CL58" s="145"/>
      <c r="CM58" s="145"/>
      <c r="CN58" s="145"/>
      <c r="CO58" s="145"/>
      <c r="CP58" s="143"/>
      <c r="CQ58" s="145"/>
      <c r="CR58" s="145"/>
      <c r="CS58" s="145"/>
      <c r="CT58" s="145"/>
      <c r="CU58" s="145"/>
      <c r="CV58" s="145"/>
      <c r="CW58" s="145"/>
      <c r="CX58" s="145"/>
      <c r="CY58" s="145"/>
      <c r="CZ58" s="145"/>
      <c r="DA58" s="145"/>
      <c r="DB58" s="145"/>
      <c r="DC58" s="143"/>
      <c r="DD58" s="145"/>
      <c r="DE58" s="145"/>
      <c r="DF58" s="145"/>
      <c r="DG58" s="145"/>
      <c r="DH58" s="145"/>
      <c r="DI58" s="145"/>
      <c r="DJ58" s="145"/>
      <c r="DK58" s="145"/>
      <c r="DL58" s="145"/>
      <c r="DM58" s="145"/>
      <c r="DN58" s="145"/>
      <c r="DO58" s="145"/>
      <c r="DP58" s="143"/>
      <c r="DQ58" s="145"/>
      <c r="DR58" s="145"/>
      <c r="DS58" s="145"/>
      <c r="DT58" s="145"/>
      <c r="DU58" s="145"/>
      <c r="DV58" s="145"/>
      <c r="DW58" s="145"/>
      <c r="DX58" s="145"/>
      <c r="DY58" s="145"/>
      <c r="DZ58" s="145"/>
      <c r="EA58" s="145"/>
      <c r="EB58" s="145"/>
      <c r="EC58" s="143"/>
      <c r="ED58" s="145"/>
      <c r="EE58" s="145"/>
      <c r="EF58" s="145"/>
      <c r="EG58" s="145"/>
      <c r="EH58" s="145"/>
      <c r="EI58" s="145"/>
      <c r="EJ58" s="145"/>
      <c r="EK58" s="145"/>
      <c r="EL58" s="145"/>
      <c r="EM58" s="145"/>
      <c r="EN58" s="145"/>
      <c r="EO58" s="145"/>
      <c r="EP58" s="143"/>
      <c r="EQ58" s="145"/>
      <c r="ER58" s="145"/>
      <c r="ES58" s="145"/>
      <c r="ET58" s="145"/>
      <c r="EU58" s="145"/>
      <c r="EV58" s="145"/>
      <c r="EW58" s="145"/>
      <c r="EX58" s="145"/>
      <c r="EY58" s="145"/>
      <c r="EZ58" s="145"/>
      <c r="FA58" s="145"/>
      <c r="FB58" s="145"/>
      <c r="FC58" s="143"/>
      <c r="FD58" s="145"/>
      <c r="FE58" s="145"/>
      <c r="FF58" s="145"/>
      <c r="FG58" s="145"/>
      <c r="FH58" s="145"/>
      <c r="FI58" s="145"/>
      <c r="FJ58" s="145"/>
      <c r="FK58" s="145"/>
      <c r="FL58" s="145"/>
      <c r="FM58" s="145"/>
      <c r="FN58" s="145"/>
      <c r="FO58" s="145"/>
      <c r="FP58" s="143"/>
      <c r="FQ58" s="145"/>
      <c r="FR58" s="145"/>
      <c r="FS58" s="145"/>
      <c r="FT58" s="145"/>
      <c r="FU58" s="145"/>
      <c r="FV58" s="145"/>
      <c r="FW58" s="145"/>
      <c r="FX58" s="145"/>
      <c r="FY58" s="145"/>
      <c r="FZ58" s="145">
        <v>2.9499999999999999E-3</v>
      </c>
      <c r="GA58" s="145">
        <v>5.3200000000000001E-3</v>
      </c>
      <c r="GB58" s="145">
        <v>2.31E-3</v>
      </c>
      <c r="GC58" s="143"/>
      <c r="GD58" s="145">
        <v>2.31E-3</v>
      </c>
      <c r="GE58" s="145">
        <v>2.31E-3</v>
      </c>
      <c r="GF58" s="145">
        <v>2.31E-3</v>
      </c>
      <c r="GG58" s="145">
        <v>2.31E-3</v>
      </c>
      <c r="GH58" s="145">
        <v>3.7000000000000002E-3</v>
      </c>
      <c r="GI58" s="145">
        <v>4.6100000000000004E-3</v>
      </c>
      <c r="GJ58" s="145">
        <v>1.34E-3</v>
      </c>
      <c r="GK58" s="145">
        <v>5.0299999999999997E-3</v>
      </c>
      <c r="GL58" s="145">
        <v>6.0899999999999999E-3</v>
      </c>
      <c r="GM58" s="145">
        <v>3.0000000000000001E-3</v>
      </c>
      <c r="GN58" s="145">
        <v>9.9900000000000006E-3</v>
      </c>
      <c r="GO58" s="145">
        <v>9.3200000000000002E-3</v>
      </c>
      <c r="GP58" s="143"/>
      <c r="GQ58" s="145">
        <v>2.3700000000000001E-3</v>
      </c>
      <c r="GR58" s="145">
        <v>3.4199999999999999E-3</v>
      </c>
      <c r="GS58" s="145">
        <v>3.65E-3</v>
      </c>
      <c r="GT58" s="145">
        <v>2.7399999999999998E-3</v>
      </c>
      <c r="GU58" s="145">
        <v>2.7299999999999998E-3</v>
      </c>
      <c r="GV58" s="145">
        <v>2.4299999999999999E-3</v>
      </c>
      <c r="GW58" s="145">
        <v>1.64E-3</v>
      </c>
      <c r="GX58" s="145">
        <v>2.0899999999999998E-3</v>
      </c>
      <c r="GY58" s="145">
        <v>2E-3</v>
      </c>
      <c r="GZ58" s="145">
        <v>2.2399999999999998E-3</v>
      </c>
      <c r="HA58" s="145">
        <v>2.16E-3</v>
      </c>
      <c r="HB58" s="145">
        <v>2E-3</v>
      </c>
      <c r="HC58" s="143"/>
      <c r="HD58" s="145">
        <v>2.0899999999999998E-3</v>
      </c>
      <c r="HE58" s="145">
        <v>2.0899999999999998E-3</v>
      </c>
      <c r="HF58" s="145">
        <v>1.9E-3</v>
      </c>
      <c r="HG58" s="145">
        <v>1.3799999999999999E-3</v>
      </c>
      <c r="HH58" s="145">
        <v>1.92E-3</v>
      </c>
      <c r="HI58" s="145">
        <v>1.58E-3</v>
      </c>
      <c r="HJ58" s="145">
        <v>1.42E-3</v>
      </c>
      <c r="HK58" s="145">
        <v>1.39E-3</v>
      </c>
      <c r="HL58" s="145">
        <v>1.3600000000000001E-3</v>
      </c>
      <c r="HM58" s="145">
        <v>1.83E-3</v>
      </c>
      <c r="HN58" s="145">
        <v>1.67E-3</v>
      </c>
      <c r="HO58" s="145">
        <v>1.6800000000000001E-3</v>
      </c>
      <c r="HP58" s="143"/>
      <c r="HQ58" s="145">
        <v>2E-3</v>
      </c>
      <c r="HR58" s="145">
        <v>2.0899999999999998E-3</v>
      </c>
      <c r="HS58" s="145">
        <v>1.82E-3</v>
      </c>
      <c r="HT58" s="145">
        <v>1.67E-3</v>
      </c>
      <c r="HU58" s="145">
        <v>4.0099999999999997E-3</v>
      </c>
      <c r="HV58" s="145">
        <v>1.34E-3</v>
      </c>
      <c r="HW58" s="145">
        <v>1.7700000000000001E-3</v>
      </c>
      <c r="HX58" s="145">
        <v>1.74E-3</v>
      </c>
      <c r="HY58" s="145">
        <v>1.2600000000000001E-3</v>
      </c>
      <c r="HZ58" s="145">
        <v>1.15E-3</v>
      </c>
      <c r="IA58" s="145">
        <v>1.2999999999999999E-3</v>
      </c>
      <c r="IB58" s="145">
        <v>1.3500000000000001E-3</v>
      </c>
      <c r="IC58" s="143"/>
      <c r="ID58" s="145">
        <v>1.3158855504096973E-3</v>
      </c>
      <c r="IE58" s="145">
        <v>1.5862412350525702E-3</v>
      </c>
      <c r="IF58" s="145">
        <v>1.2742395721235908E-3</v>
      </c>
      <c r="IG58" s="145">
        <v>8.4950938600172454E-4</v>
      </c>
      <c r="IH58" s="145">
        <v>7.3256422850037509E-4</v>
      </c>
      <c r="II58" s="145">
        <v>6.6096055924123203E-4</v>
      </c>
      <c r="IJ58" s="145">
        <v>9.3999999999999997E-4</v>
      </c>
      <c r="IK58" s="145">
        <v>6.4000000000000005E-4</v>
      </c>
      <c r="IL58" s="145">
        <v>8.4999999999999995E-4</v>
      </c>
      <c r="IM58" s="145">
        <v>8.8000000000000003E-4</v>
      </c>
      <c r="IN58" s="145">
        <v>6.7000000000000002E-4</v>
      </c>
      <c r="IO58" s="145">
        <v>7.5000000000000002E-4</v>
      </c>
      <c r="IP58" s="143"/>
      <c r="IQ58" s="145">
        <f>+IFERROR(IF(ISTEXT(IQ$5)=FALSE,(INDEX(OSIT!$1:$1048576,MATCH(Ositran!$B58,OSIT!$A:$A,0),MATCH(Ositran!IQ$5,OSIT!$1:$1,0))),AVERAGE(IJ58:IP58)),"")</f>
        <v>1.08E-3</v>
      </c>
      <c r="IR58" s="145">
        <f>+IFERROR(IF(ISTEXT(IR$5)=FALSE,(INDEX(OSIT!$1:$1048576,MATCH(Ositran!$B58,OSIT!$A:$A,0),MATCH(Ositran!IR$5,OSIT!$1:$1,0))),AVERAGE(IK58:IQ58)),"")</f>
        <v>8.2533295160487033E-4</v>
      </c>
      <c r="IS58" s="145">
        <f>+IFERROR(IF(ISTEXT(IS$5)=FALSE,(INDEX(OSIT!$1:$1048576,MATCH(Ositran!$B58,OSIT!$A:$A,0),MATCH(Ositran!IS$5,OSIT!$1:$1,0))),AVERAGE(IL58:IR58)),"")</f>
        <v>1.226474470267064E-3</v>
      </c>
      <c r="IT58" s="145">
        <f>+IFERROR(IF(ISTEXT(IT$5)=FALSE,(INDEX(OSIT!$1:$1048576,MATCH(Ositran!$B58,OSIT!$A:$A,0),MATCH(Ositran!IT$5,OSIT!$1:$1,0))),AVERAGE(IM58:IS58)),"")</f>
        <v>9.7000000000000005E-4</v>
      </c>
      <c r="IU58" s="145">
        <f>+IFERROR(IF(ISTEXT(IU$5)=FALSE,(INDEX(OSIT!$1:$1048576,MATCH(Ositran!$B58,OSIT!$A:$A,0),MATCH(Ositran!IU$5,OSIT!$1:$1,0))),AVERAGE(IN58:IT58)),"")</f>
        <v>8.8999999999999995E-4</v>
      </c>
      <c r="IV58" s="145">
        <f>+IFERROR(IF(ISTEXT(IV$5)=FALSE,(INDEX(OSIT!$1:$1048576,MATCH(Ositran!$B58,OSIT!$A:$A,0),MATCH(Ositran!IV$5,OSIT!$1:$1,0))),AVERAGE(IO58:IU58)),"")</f>
        <v>9.0335553210304663E-4</v>
      </c>
      <c r="IW58" s="145">
        <f>+IFERROR(IF(ISTEXT(IW$5)=FALSE,(INDEX(OSIT!$1:$1048576,MATCH(Ositran!$B58,OSIT!$A:$A,0),MATCH(Ositran!IW$5,OSIT!$1:$1,0))),AVERAGE(IP58:IV58)),"")</f>
        <v>7.9546782105288595E-4</v>
      </c>
      <c r="IX58" s="145">
        <f>+IFERROR(IF(ISTEXT(IX$5)=FALSE,(INDEX(OSIT!$1:$1048576,MATCH(Ositran!$B58,OSIT!$A:$A,0),MATCH(Ositran!IX$5,OSIT!$1:$1,0))),AVERAGE(IP58:IW58)),"")</f>
        <v>6.3000000000000003E-4</v>
      </c>
      <c r="IY58" s="145">
        <f>+IFERROR(IF(ISTEXT(IY$5)=FALSE,(INDEX(OSIT!$1:$1048576,MATCH(Ositran!$B58,OSIT!$A:$A,0),MATCH(Ositran!IY$5,OSIT!$1:$1,0))),AVERAGE(IP58:IX58)),"")</f>
        <v>5.2581676352142319E-4</v>
      </c>
      <c r="IZ58" s="145">
        <f>+IFERROR(IF(ISTEXT(IZ$5)=FALSE,(INDEX(OSIT!$1:$1048576,MATCH(Ositran!$B58,OSIT!$A:$A,0),MATCH(Ositran!IZ$5,OSIT!$1:$1,0))),AVERAGE(IP58:IY58)),"")</f>
        <v>9.7751453662793639E-4</v>
      </c>
      <c r="JA58" s="145">
        <f>+IFERROR(IF(ISTEXT(JA$5)=FALSE,(INDEX(OSIT!$1:$1048576,MATCH(Ositran!$B58,OSIT!$A:$A,0),MATCH(Ositran!JA$5,OSIT!$1:$1,0))),AVERAGE(IP58:IZ58)),"")</f>
        <v>9.5115436667580068E-4</v>
      </c>
      <c r="JB58" s="145">
        <f>+IFERROR(IF(ISTEXT(JB$5)=FALSE,(INDEX(OSIT!$1:$1048576,MATCH(Ositran!$B58,OSIT!$A:$A,0),MATCH(Ositran!JB$5,OSIT!$1:$1,0))),AVERAGE(IP58:JA58)),"")</f>
        <v>9.5115436667580068E-4</v>
      </c>
      <c r="JC58" s="143">
        <f>+IFERROR(IF(ISTEXT(JC$5)=FALSE,(INDEX(OSIT!$1:$1048576,MATCH(Ositran!$B58,OSIT!$A:$A,0),MATCH(Ositran!JC$5,OSIT!$1:$1,0))),AVERAGE(IQ58:JB58)),"")</f>
        <v>8.9385590071073553E-4</v>
      </c>
      <c r="JD58" s="145">
        <f>+IFERROR(IF(ISTEXT(JD$5)=FALSE,(INDEX(OSIT!$1:$1048576,MATCH(Ositran!$B58,OSIT!$A:$A,0),MATCH(Ositran!JD$5,OSIT!$1:$1,0))),AVERAGE(IR58:JC58)),"")</f>
        <v>1.3149065648267969E-3</v>
      </c>
      <c r="JE58" s="145">
        <f>+IFERROR(IF(ISTEXT(JE$5)=FALSE,(INDEX(OSIT!$1:$1048576,MATCH(Ositran!$B58,OSIT!$A:$A,0),MATCH(Ositran!JE$5,OSIT!$1:$1,0))),AVERAGE(IS58:JD58)),"")</f>
        <v>1.14E-3</v>
      </c>
      <c r="JF58" s="145" t="str">
        <f>+IFERROR(IF(ISTEXT(JF$5)=FALSE,(INDEX(OSIT!$1:$1048576,MATCH(Ositran!$B58,OSIT!$A:$A,0),MATCH(Ositran!JF$5,OSIT!$1:$1,0))),AVERAGE(IT58:JE58)),"")</f>
        <v>(*)</v>
      </c>
      <c r="JG58" s="145" t="str">
        <f>+IFERROR(IF(ISTEXT(JG$5)=FALSE,(INDEX(OSIT!$1:$1048576,MATCH(Ositran!$B58,OSIT!$A:$A,0),MATCH(Ositran!JG$5,OSIT!$1:$1,0))),AVERAGE(IU58:JF58)),"")</f>
        <v>(*)</v>
      </c>
      <c r="JH58" s="145">
        <f>+IFERROR(IF(ISTEXT(JH$5)=FALSE,(INDEX(OSIT!$1:$1048576,MATCH(Ositran!$B58,OSIT!$A:$A,0),MATCH(Ositran!JH$5,OSIT!$1:$1,0))),AVERAGE(IV58:JG58)),"")</f>
        <v>3.6007792086207452E-4</v>
      </c>
      <c r="JI58" s="145">
        <f>+IFERROR(IF(ISTEXT(JI$5)=FALSE,(INDEX(OSIT!$1:$1048576,MATCH(Ositran!$B58,OSIT!$A:$A,0),MATCH(Ositran!JI$5,OSIT!$1:$1,0))),AVERAGE(IW58:JH58)),"")</f>
        <v>2.6066338225152498E-4</v>
      </c>
      <c r="JJ58" s="145">
        <f>+IFERROR(IF(ISTEXT(JJ$5)=FALSE,(INDEX(OSIT!$1:$1048576,MATCH(Ositran!$B58,OSIT!$A:$A,0),MATCH(Ositran!JJ$5,OSIT!$1:$1,0))),AVERAGE(IX58:JI58)),"")</f>
        <v>5.7996842278736592E-4</v>
      </c>
      <c r="JK58" s="145">
        <f>+IFERROR(IF(ISTEXT(JK$5)=FALSE,(INDEX(OSIT!$1:$1048576,MATCH(Ositran!$B58,OSIT!$A:$A,0),MATCH(Ositran!JK$5,OSIT!$1:$1,0))),AVERAGE(IY58:JJ58)),"")</f>
        <v>3.8999999999999999E-4</v>
      </c>
      <c r="JL58" s="145">
        <f>+IFERROR(IF(ISTEXT(JL$5)=FALSE,(INDEX(OSIT!$1:$1048576,MATCH(Ositran!$B58,OSIT!$A:$A,0),MATCH(Ositran!JL$5,OSIT!$1:$1,0))),AVERAGE(IZ58:JK58)),"")</f>
        <v>6.0000000000000002E-5</v>
      </c>
      <c r="JM58" s="145">
        <f>+IFERROR(IF(ISTEXT(JM$5)=FALSE,(INDEX(OSIT!$1:$1048576,MATCH(Ositran!$B58,OSIT!$A:$A,0),MATCH(Ositran!JM$5,OSIT!$1:$1,0))),AVERAGE(JA58:JL58)),"")</f>
        <v>4.2999999999999999E-4</v>
      </c>
      <c r="JN58" s="145">
        <f>+IFERROR(IF(ISTEXT(JN$5)=FALSE,(INDEX(OSIT!$1:$1048576,MATCH(Ositran!$B58,OSIT!$A:$A,0),MATCH(Ositran!JN$5,OSIT!$1:$1,0))),AVERAGE(JB58:JM58)),"")</f>
        <v>6.887730435423776E-5</v>
      </c>
      <c r="JO58" s="145">
        <f>+IFERROR(IF(ISTEXT(JO$5)=FALSE,(INDEX(OSIT!$1:$1048576,MATCH(Ositran!$B58,OSIT!$A:$A,0),MATCH(Ositran!JO$5,OSIT!$1:$1,0))),AVERAGE(JC58:JN58)),"")</f>
        <v>7.0689907962984025E-4</v>
      </c>
      <c r="JP58" s="143">
        <f>+IFERROR(IF(ISTEXT(JP$5)=FALSE,(INDEX(OSIT!$1:$1048576,MATCH(Ositran!$B58,OSIT!$A:$A,0),MATCH(Ositran!JP$5,OSIT!$1:$1,0))),AVERAGE(JD58:JO58)),"")</f>
        <v>5.3113926747118412E-4</v>
      </c>
      <c r="JQ58" s="145">
        <f>+IFERROR(IF(ISTEXT(JQ$5)=FALSE,(INDEX(OSIT!$1:$1048576,MATCH(Ositran!$B58,OSIT!$A:$A,0),MATCH(Ositran!JQ$5,OSIT!$1:$1,0))),AVERAGE(JE58:JP58)),"")</f>
        <v>6.1236893023518518E-4</v>
      </c>
      <c r="JR58" s="145">
        <f>+IFERROR(IF(ISTEXT(JR$5)=FALSE,(INDEX(OSIT!$1:$1048576,MATCH(Ositran!$B58,OSIT!$A:$A,0),MATCH(Ositran!JR$5,OSIT!$1:$1,0))),AVERAGE(JF58:JQ58)),"")</f>
        <v>3.9718322983251278E-4</v>
      </c>
      <c r="JS58" s="145">
        <f>+IFERROR(IF(ISTEXT(JS$5)=FALSE,(INDEX(OSIT!$1:$1048576,MATCH(Ositran!$B58,OSIT!$A:$A,0),MATCH(Ositran!JS$5,OSIT!$1:$1,0))),AVERAGE(JG58:JR58)),"")</f>
        <v>5.2999999999999998E-4</v>
      </c>
      <c r="JT58" s="145">
        <f>+IFERROR(IF(ISTEXT(JT$5)=FALSE,(INDEX(OSIT!$1:$1048576,MATCH(Ositran!$B58,OSIT!$A:$A,0),MATCH(Ositran!JT$5,OSIT!$1:$1,0))),AVERAGE(JH58:JS58)),"")</f>
        <v>5.9112756881959906E-4</v>
      </c>
      <c r="JU58" s="145">
        <f>+IFERROR(IF(ISTEXT(JU$5)=FALSE,(INDEX(OSIT!$1:$1048576,MATCH(Ositran!$B58,OSIT!$A:$A,0),MATCH(Ositran!JU$5,OSIT!$1:$1,0))),AVERAGE(JI58:JT58)),"")</f>
        <v>5.173842714652965E-4</v>
      </c>
      <c r="JV58" s="145">
        <f>+IFERROR(IF(ISTEXT(JV$5)=FALSE,(INDEX(OSIT!$1:$1048576,MATCH(Ositran!$B58,OSIT!$A:$A,0),MATCH(Ositran!JV$5,OSIT!$1:$1,0))),AVERAGE(JJ58:JU58)),"")</f>
        <v>1.1730276148375319E-3</v>
      </c>
      <c r="JW58" s="145">
        <f>+IFERROR(IF(ISTEXT(JW$5)=FALSE,(INDEX(OSIT!$1:$1048576,MATCH(Ositran!$B58,OSIT!$A:$A,0),MATCH(Ositran!JW$5,OSIT!$1:$1,0))),AVERAGE(JK58:JV58)),"")</f>
        <v>1.0287192014074209E-3</v>
      </c>
      <c r="JX58" s="145">
        <f>+IFERROR(IF(ISTEXT(JX$5)=FALSE,(INDEX(OSIT!$1:$1048576,MATCH(Ositran!$B58,OSIT!$A:$A,0),MATCH(Ositran!JX$5,OSIT!$1:$1,0))),AVERAGE(JL58:JW58)),"")</f>
        <v>7.9705225445823847E-4</v>
      </c>
      <c r="JY58" s="145">
        <f>+IFERROR(IF(ISTEXT(JY$5)=FALSE,(INDEX(OSIT!$1:$1048576,MATCH(Ositran!$B58,OSIT!$A:$A,0),MATCH(Ositran!JY$5,OSIT!$1:$1,0))),AVERAGE(JM58:JX58)),"")</f>
        <v>1.0540477578841749E-3</v>
      </c>
      <c r="JZ58" s="145">
        <f>+IFERROR(IF(ISTEXT(JZ$5)=FALSE,(INDEX(OSIT!$1:$1048576,MATCH(Ositran!$B58,OSIT!$A:$A,0),MATCH(Ositran!JZ$5,OSIT!$1:$1,0))),AVERAGE(JN58:JY58)),"")</f>
        <v>1.19244130521508E-3</v>
      </c>
      <c r="KA58" s="145">
        <f>+IFERROR(IF(ISTEXT(KA$5)=FALSE,(INDEX(OSIT!$1:$1048576,MATCH(Ositran!$B58,OSIT!$A:$A,0),MATCH(Ositran!KA$5,OSIT!$1:$1,0))),AVERAGE(JO58:JZ58)),"")</f>
        <v>9.0142805987154654E-4</v>
      </c>
      <c r="KB58" s="145">
        <f>+IFERROR(IF(ISTEXT(KB$5)=FALSE,(INDEX(OSIT!$1:$1048576,MATCH(Ositran!$B58,OSIT!$A:$A,0),MATCH(Ositran!KB$5,OSIT!$1:$1,0))),AVERAGE(JP58:KA58)),"")</f>
        <v>1.455896920317597E-3</v>
      </c>
      <c r="KC58" s="143">
        <f>+IFERROR(IF(ISTEXT(KC$5)=FALSE,(INDEX(OSIT!$1:$1048576,MATCH(Ositran!$B58,OSIT!$A:$A,0),MATCH(Ositran!KC$5,OSIT!$1:$1,0))),AVERAGE(JQ58:KB58)),"")</f>
        <v>8.5422309286201515E-4</v>
      </c>
      <c r="KD58" s="145">
        <f>+IFERROR(IF(ISTEXT(KD$5)=FALSE,(INDEX(OSIT!$1:$1048576,MATCH(Ositran!$B58,OSIT!$A:$A,0),MATCH(Ositran!KD$5,OSIT!$1:$1,0))),AVERAGE(JR58:KC58)),"")</f>
        <v>0</v>
      </c>
      <c r="KE58" s="145">
        <f>+IFERROR(IF(ISTEXT(KE$5)=FALSE,(INDEX(OSIT!$1:$1048576,MATCH(Ositran!$B58,OSIT!$A:$A,0),MATCH(Ositran!KE$5,OSIT!$1:$1,0))),AVERAGE(JS58:KD58)),"")</f>
        <v>0</v>
      </c>
      <c r="KF58" s="145">
        <f>+IFERROR(IF(ISTEXT(KF$5)=FALSE,(INDEX(OSIT!$1:$1048576,MATCH(Ositran!$B58,OSIT!$A:$A,0),MATCH(Ositran!KF$5,OSIT!$1:$1,0))),AVERAGE(JT58:KE58)),"")</f>
        <v>3.5000000000000001E-3</v>
      </c>
      <c r="KG58" s="145">
        <f>+IFERROR(IF(ISTEXT(KG$5)=FALSE,(INDEX(OSIT!$1:$1048576,MATCH(Ositran!$B58,OSIT!$A:$A,0),MATCH(Ositran!KG$5,OSIT!$1:$1,0))),AVERAGE(JU58:KF58)),"")</f>
        <v>2.2361890479742621E-3</v>
      </c>
      <c r="KH58" s="145">
        <f>+IFERROR(IF(ISTEXT(KH$5)=FALSE,(INDEX(OSIT!$1:$1048576,MATCH(Ositran!$B58,OSIT!$A:$A,0),MATCH(Ositran!KH$5,OSIT!$1:$1,0))),AVERAGE(JV58:KG58)),"")</f>
        <v>1.32317821526515E-3</v>
      </c>
      <c r="KI58" s="145">
        <f>+IFERROR(IF(ISTEXT(KI$5)=FALSE,(INDEX(OSIT!$1:$1048576,MATCH(Ositran!$B58,OSIT!$A:$A,0),MATCH(Ositran!KI$5,OSIT!$1:$1,0))),AVERAGE(JW58:KH58)),"")</f>
        <v>3.1534725725946991E-3</v>
      </c>
      <c r="KJ58" s="145">
        <f>+IFERROR(IF(ISTEXT(KJ$5)=FALSE,(INDEX(OSIT!$1:$1048576,MATCH(Ositran!$B58,OSIT!$A:$A,0),MATCH(Ositran!KJ$5,OSIT!$1:$1,0))),AVERAGE(JX58:KI58)),"")</f>
        <v>1.1877943125417E-3</v>
      </c>
      <c r="KK58" s="145">
        <f>+IFERROR(IF(ISTEXT(KK$5)=FALSE,(INDEX(OSIT!$1:$1048576,MATCH(Ositran!$B58,OSIT!$A:$A,0),MATCH(Ositran!KK$5,OSIT!$1:$1,0))),AVERAGE(JY58:KJ58)),"")</f>
        <v>1.5166642448004759E-3</v>
      </c>
      <c r="KL58" s="145">
        <f>+IFERROR(IF(ISTEXT(KL$5)=FALSE,(INDEX(OSIT!$1:$1048576,MATCH(Ositran!$B58,OSIT!$A:$A,0),MATCH(Ositran!KL$5,OSIT!$1:$1,0))),AVERAGE(JZ58:KK58)),"")</f>
        <v>1.07286897307448E-3</v>
      </c>
      <c r="KM58" s="145">
        <f>+IFERROR(IF(ISTEXT(KM$5)=FALSE,(INDEX(OSIT!$1:$1048576,MATCH(Ositran!$B58,OSIT!$A:$A,0),MATCH(Ositran!KM$5,OSIT!$1:$1,0))),AVERAGE(KA58:KL58)),"")</f>
        <v>1.1999999999999999E-3</v>
      </c>
      <c r="KN58" s="145">
        <f>+IFERROR(IF(ISTEXT(KN$5)=FALSE,(INDEX(OSIT!$1:$1048576,MATCH(Ositran!$B58,OSIT!$A:$A,0),MATCH(Ositran!KN$5,OSIT!$1:$1,0))),AVERAGE(KB58:KM58)),"")</f>
        <v>8.0000000000000004E-4</v>
      </c>
      <c r="KO58" s="145">
        <f>+IFERROR(IF(ISTEXT(KO$5)=FALSE,(INDEX(OSIT!$1:$1048576,MATCH(Ositran!$B58,OSIT!$A:$A,0),MATCH(Ositran!KO$5,OSIT!$1:$1,0))),AVERAGE(KC58:KN58)),"")</f>
        <v>1E-3</v>
      </c>
      <c r="KP58" s="143">
        <f>+IFERROR(IF(ISTEXT(KP$5)=FALSE,(INDEX(OSIT!$1:$1048576,MATCH(Ositran!$B58,OSIT!$A:$A,0),MATCH(Ositran!KP$5,OSIT!$1:$1,0))),AVERAGE(KD58:KO58)),"")</f>
        <v>1.4158472805208971E-3</v>
      </c>
      <c r="KQ58" s="145">
        <f>+IFERROR(IF(ISTEXT(KQ$5)=FALSE,(INDEX(OSIT!$1:$1048576,MATCH(Ositran!$B58,OSIT!$A:$A,0),MATCH(Ositran!KQ$5,OSIT!$1:$1,0))),AVERAGE(KE58:KP58)),"")</f>
        <v>5.9999999999999995E-4</v>
      </c>
      <c r="KR58" s="145">
        <f>+IFERROR(IF(ISTEXT(KR$5)=FALSE,(INDEX(OSIT!$1:$1048576,MATCH(Ositran!$B58,OSIT!$A:$A,0),MATCH(Ositran!KR$5,OSIT!$1:$1,0))),AVERAGE(KF58:KQ58)),"")</f>
        <v>8.0000000000000004E-4</v>
      </c>
      <c r="KS58" s="145">
        <f>+IFERROR(IF(ISTEXT(KS$5)=FALSE,(INDEX(OSIT!$1:$1048576,MATCH(Ositran!$B58,OSIT!$A:$A,0),MATCH(Ositran!KS$5,OSIT!$1:$1,0))),AVERAGE(KG58:KR58)),"")</f>
        <v>8.0000000000000004E-4</v>
      </c>
      <c r="KT58" s="145">
        <f>+IFERROR(IF(ISTEXT(KT$5)=FALSE,(INDEX(OSIT!$1:$1048576,MATCH(Ositran!$B58,OSIT!$A:$A,0),MATCH(Ositran!KT$5,OSIT!$1:$1,0))),AVERAGE(KH58:KS58)),"")</f>
        <v>5.0000000000000001E-4</v>
      </c>
      <c r="KU58" s="145">
        <f>+IFERROR(IF(ISTEXT(KU$5)=FALSE,(INDEX(OSIT!$1:$1048576,MATCH(Ositran!$B58,OSIT!$A:$A,0),MATCH(Ositran!KU$5,OSIT!$1:$1,0))),AVERAGE(KI58:KT58)),"")</f>
        <v>7.0566733760002312E-4</v>
      </c>
      <c r="KV58" s="145">
        <f>+IFERROR(IF(ISTEXT(KV$5)=FALSE,(INDEX(OSIT!$1:$1048576,MATCH(Ositran!$B58,OSIT!$A:$A,0),MATCH(Ositran!KV$5,OSIT!$1:$1,0))),AVERAGE(KJ58:KU58)),"")</f>
        <v>5.0000000000000001E-4</v>
      </c>
      <c r="KW58" s="145">
        <f>+IFERROR(IF(ISTEXT(KW$5)=FALSE,(INDEX(OSIT!$1:$1048576,MATCH(Ositran!$B58,OSIT!$A:$A,0),MATCH(Ositran!KW$5,OSIT!$1:$1,0))),AVERAGE(KK58:KV58)),"")</f>
        <v>5.9999999999999995E-4</v>
      </c>
      <c r="KX58" s="145">
        <f>+IFERROR(IF(ISTEXT(KX$5)=FALSE,(INDEX(OSIT!$1:$1048576,MATCH(Ositran!$B58,OSIT!$A:$A,0),MATCH(Ositran!KX$5,OSIT!$1:$1,0))),AVERAGE(KL58:KW58)),"")</f>
        <v>6.9999999999999999E-4</v>
      </c>
      <c r="KY58" s="145">
        <f>+IFERROR(IF(ISTEXT(KY$5)=FALSE,(INDEX(OSIT!$1:$1048576,MATCH(Ositran!$B58,OSIT!$A:$A,0),MATCH(Ositran!KY$5,OSIT!$1:$1,0))),AVERAGE(KM58:KX58)),"")</f>
        <v>5.0000000000000001E-4</v>
      </c>
      <c r="KZ58" s="145">
        <f>+IFERROR(IF(ISTEXT(KZ$5)=FALSE,(INDEX(OSIT!$1:$1048576,MATCH(Ositran!$B58,OSIT!$A:$A,0),MATCH(Ositran!KZ$5,OSIT!$1:$1,0))),AVERAGE(KN58:KY58)),"")</f>
        <v>5.9999999999999995E-4</v>
      </c>
      <c r="LA58" s="145">
        <f>+IFERROR(IF(ISTEXT(LA$5)=FALSE,(INDEX(OSIT!$1:$1048576,MATCH(Ositran!$B58,OSIT!$A:$A,0),MATCH(Ositran!LA$5,OSIT!$1:$1,0))),AVERAGE(KO58:KZ58)),"")</f>
        <v>5.0000000000000001E-4</v>
      </c>
      <c r="LB58" s="145">
        <f>+IFERROR(IF(ISTEXT(LB$5)=FALSE,(INDEX(OSIT!$1:$1048576,MATCH(Ositran!$B58,OSIT!$A:$A,0),MATCH(Ositran!LB$5,OSIT!$1:$1,0))),AVERAGE(KP58:LA58)),"")</f>
        <v>5.8354327663669896E-4</v>
      </c>
      <c r="LC58" s="143">
        <f>+IFERROR(IF(ISTEXT(LC$5)=FALSE,(INDEX(OSIT!$1:$1048576,MATCH(Ositran!$B58,OSIT!$A:$A,0),MATCH(Ositran!LC$5,OSIT!$1:$1,0))),AVERAGE(KQ58:LB58)),"")</f>
        <v>6.1576755118639354E-4</v>
      </c>
      <c r="LD58" s="145">
        <f>+IFERROR(IF(ISTEXT(LD$5)=FALSE,(INDEX(OSIT!$1:$1048576,MATCH(Ositran!$B58,OSIT!$A:$A,0),MATCH(Ositran!LD$5,OSIT!$1:$1,0))),AVERAGE(KR58:LC58)),"")</f>
        <v>5.0000000000000001E-4</v>
      </c>
      <c r="LE58" s="145">
        <f>+IFERROR(IF(ISTEXT(LE$5)=FALSE,(INDEX(OSIT!$1:$1048576,MATCH(Ositran!$B58,OSIT!$A:$A,0),MATCH(Ositran!LE$5,OSIT!$1:$1,0))),AVERAGE(KS58:LD58)),"")</f>
        <v>7.3388170656066905E-4</v>
      </c>
      <c r="LF58" s="145">
        <f>+IFERROR(IF(ISTEXT(LF$5)=FALSE,(INDEX(OSIT!$1:$1048576,MATCH(Ositran!$B58,OSIT!$A:$A,0),MATCH(Ositran!LF$5,OSIT!$1:$1,0))),AVERAGE(KT58:LE58)),"")</f>
        <v>4.0000000000000002E-4</v>
      </c>
      <c r="LG58" s="145">
        <f>+IFERROR(IF(ISTEXT(LG$5)=FALSE,(INDEX(OSIT!$1:$1048576,MATCH(Ositran!$B58,OSIT!$A:$A,0),MATCH(Ositran!LG$5,OSIT!$1:$1,0))),AVERAGE(KU58:LF58)),"")</f>
        <v>6.0413276306974298E-4</v>
      </c>
      <c r="LH58" s="145">
        <f>+IFERROR(IF(ISTEXT(LH$5)=FALSE,(INDEX(OSIT!$1:$1048576,MATCH(Ositran!$B58,OSIT!$A:$A,0),MATCH(Ositran!LH$5,OSIT!$1:$1,0))),AVERAGE(KV58:LG58)),"")</f>
        <v>5.9999999999999995E-4</v>
      </c>
      <c r="LI58" s="145">
        <f>+IFERROR(IF(ISTEXT(LI$5)=FALSE,(INDEX(OSIT!$1:$1048576,MATCH(Ositran!$B58,OSIT!$A:$A,0),MATCH(Ositran!LI$5,OSIT!$1:$1,0))),AVERAGE(KW58:LH58)),"")</f>
        <v>8.9999999999999998E-4</v>
      </c>
      <c r="LJ58" s="145">
        <f>+IFERROR(IF(ISTEXT(LJ$5)=FALSE,(INDEX(OSIT!$1:$1048576,MATCH(Ositran!$B58,OSIT!$A:$A,0),MATCH(Ositran!LJ$5,OSIT!$1:$1,0))),AVERAGE(KX58:LI58)),"")</f>
        <v>6.2955769613708698E-4</v>
      </c>
      <c r="LK58" s="145">
        <f>+IFERROR(IF(ISTEXT(LK$5)=FALSE,(INDEX(OSIT!$1:$1048576,MATCH(Ositran!$B58,OSIT!$A:$A,0),MATCH(Ositran!LK$5,OSIT!$1:$1,0))),AVERAGE(KY58:LJ58)),"")</f>
        <v>8.6445046623789595E-4</v>
      </c>
      <c r="LL58" s="145">
        <f>+IFERROR(IF(ISTEXT(LL$5)=FALSE,(INDEX(OSIT!$1:$1048576,MATCH(Ositran!$B58,OSIT!$A:$A,0),MATCH(Ositran!LL$5,OSIT!$1:$1,0))),AVERAGE(KZ58:LK58)),"")</f>
        <v>5.8541937601612102E-4</v>
      </c>
      <c r="LM58" s="145">
        <f>+IFERROR(IF(ISTEXT(LM$5)=FALSE,(INDEX(OSIT!$1:$1048576,MATCH(Ositran!$B58,OSIT!$A:$A,0),MATCH(Ositran!LM$5,OSIT!$1:$1,0))),AVERAGE(LA58:LL58)),"")</f>
        <v>1.06315224311564E-3</v>
      </c>
      <c r="LN58" s="145">
        <f>+IFERROR(IF(ISTEXT(LN$5)=FALSE,(INDEX(OSIT!$1:$1048576,MATCH(Ositran!$B58,OSIT!$A:$A,0),MATCH(Ositran!LN$5,OSIT!$1:$1,0))),AVERAGE(LB58:LM58)),"")</f>
        <v>7.6016211978648096E-4</v>
      </c>
      <c r="LO58" s="145">
        <f>+IFERROR(IF(ISTEXT(LO$5)=FALSE,(INDEX(OSIT!$1:$1048576,MATCH(Ositran!$B58,OSIT!$A:$A,0),MATCH(Ositran!LO$5,OSIT!$1:$1,0))),AVERAGE(LC58:LN58)),"")</f>
        <v>7.4731257483698105E-4</v>
      </c>
      <c r="LP58" s="143">
        <f>+IFERROR(IF(ISTEXT(LP$5)=FALSE,(INDEX(OSIT!$1:$1048576,MATCH(Ositran!$B58,OSIT!$A:$A,0),MATCH(Ositran!LP$5,OSIT!$1:$1,0))),AVERAGE(LD58:LO58)),"")</f>
        <v>6.9900574548005143E-4</v>
      </c>
      <c r="LQ58" s="145">
        <f>+IFERROR(IF(ISTEXT(LQ$5)=FALSE,(INDEX(OSIT!$1:$1048576,MATCH(Ositran!$B58,OSIT!$A:$A,0),MATCH(Ositran!LQ$5,OSIT!$1:$1,0))),AVERAGE(LE58:LP58)),"")</f>
        <v>1.08176201705749E-3</v>
      </c>
      <c r="LR58" s="145">
        <f>+IFERROR(IF(ISTEXT(LR$5)=FALSE,(INDEX(OSIT!$1:$1048576,MATCH(Ositran!$B58,OSIT!$A:$A,0),MATCH(Ositran!LR$5,OSIT!$1:$1,0))),AVERAGE(LF58:LQ58)),"")</f>
        <v>8.9999999999999998E-4</v>
      </c>
      <c r="LS58" s="145">
        <f>+IFERROR(IF(ISTEXT(LS$5)=FALSE,(INDEX(OSIT!$1:$1048576,MATCH(Ositran!$B58,OSIT!$A:$A,0),MATCH(Ositran!LS$5,OSIT!$1:$1,0))),AVERAGE(LG58:LR58)),"")</f>
        <v>7.9976391147794802E-4</v>
      </c>
      <c r="LT58" s="145">
        <f>+IFERROR(IF(ISTEXT(LT$5)=FALSE,(INDEX(OSIT!$1:$1048576,MATCH(Ositran!$B58,OSIT!$A:$A,0),MATCH(Ositran!LT$5,OSIT!$1:$1,0))),AVERAGE(LH58:LS58)),"")</f>
        <v>7.9029764782811301E-4</v>
      </c>
      <c r="LU58" s="145">
        <f>+IFERROR(IF(ISTEXT(LU$5)=FALSE,(INDEX(OSIT!$1:$1048576,MATCH(Ositran!$B58,OSIT!$A:$A,0),MATCH(Ositran!LU$5,OSIT!$1:$1,0))),AVERAGE(LI58:LT58)),"")</f>
        <v>1.08952622170457E-3</v>
      </c>
      <c r="LV58" s="145">
        <f>+IFERROR(IF(ISTEXT(LV$5)=FALSE,(INDEX(OSIT!$1:$1048576,MATCH(Ositran!$B58,OSIT!$A:$A,0),MATCH(Ositran!LV$5,OSIT!$1:$1,0))),AVERAGE(LJ58:LU58)),"")</f>
        <v>1.0586719745117499E-3</v>
      </c>
      <c r="LW58" s="145">
        <f>+IFERROR(IF(ISTEXT(LW$5)=FALSE,(INDEX(OSIT!$1:$1048576,MATCH(Ositran!$B58,OSIT!$A:$A,0),MATCH(Ositran!LW$5,OSIT!$1:$1,0))),AVERAGE(LK58:LV58)),"")</f>
        <v>9.48810058692025E-4</v>
      </c>
      <c r="LX58" s="145">
        <f>+IFERROR(IF(ISTEXT(LX$5)=FALSE,(INDEX(OSIT!$1:$1048576,MATCH(Ositran!$B58,OSIT!$A:$A,0),MATCH(Ositran!LX$5,OSIT!$1:$1,0))),AVERAGE(LL58:LW58)),"")</f>
        <v>1.13458419834793E-3</v>
      </c>
      <c r="LY58" s="145">
        <f>+IFERROR(IF(ISTEXT(LY$5)=FALSE,(INDEX(OSIT!$1:$1048576,MATCH(Ositran!$B58,OSIT!$A:$A,0),MATCH(Ositran!LY$5,OSIT!$1:$1,0))),AVERAGE(LM58:LX58)),"")</f>
        <v>8.9999999999999998E-4</v>
      </c>
      <c r="LZ58" s="145">
        <f>+IFERROR(IF(ISTEXT(LZ$5)=FALSE,(INDEX(OSIT!$1:$1048576,MATCH(Ositran!$B58,OSIT!$A:$A,0),MATCH(Ositran!LZ$5,OSIT!$1:$1,0))),AVERAGE(LN58:LY58)),"")</f>
        <v>1.5209159091009901E-3</v>
      </c>
      <c r="MA58" s="145">
        <f>+IFERROR(IF(ISTEXT(MA$5)=FALSE,(INDEX(OSIT!$1:$1048576,MATCH(Ositran!$B58,OSIT!$A:$A,0),MATCH(Ositran!MA$5,OSIT!$1:$1,0))),AVERAGE(LO58:LZ58)),"")</f>
        <v>0</v>
      </c>
      <c r="MB58" s="145">
        <f>+IFERROR(IF(ISTEXT(MB$5)=FALSE,(INDEX(OSIT!$1:$1048576,MATCH(Ositran!$B58,OSIT!$A:$A,0),MATCH(Ositran!MB$5,OSIT!$1:$1,0))),AVERAGE(LP58:MA58)),"")</f>
        <v>0</v>
      </c>
      <c r="MC58" s="143">
        <f>+IFERROR(IF(ISTEXT(MC$5)=FALSE,(INDEX(OSIT!$1:$1048576,MATCH(Ositran!$B58,OSIT!$A:$A,0),MATCH(Ositran!MC$5,OSIT!$1:$1,0))),AVERAGE(LQ58:MB58)),"")</f>
        <v>8.52027661560068E-4</v>
      </c>
      <c r="MD58" s="145" t="str">
        <f>+IFERROR(IF(ISTEXT(MD$5)=FALSE,(INDEX(OSIT!$1:$1048576,MATCH(Ositran!$B58,OSIT!$A:$A,0),MATCH(Ositran!MD$5,OSIT!$1:$1,0))),AVERAGE(LR58:MC58)),"")</f>
        <v/>
      </c>
      <c r="ME58" s="145" t="str">
        <f>+IFERROR(IF(ISTEXT(ME$5)=FALSE,(INDEX(OSIT!$1:$1048576,MATCH(Ositran!$B58,OSIT!$A:$A,0),MATCH(Ositran!ME$5,OSIT!$1:$1,0))),AVERAGE(LS58:MD58)),"")</f>
        <v/>
      </c>
      <c r="MF58" s="145" t="str">
        <f>+IFERROR(IF(ISTEXT(MF$5)=FALSE,(INDEX(OSIT!$1:$1048576,MATCH(Ositran!$B58,OSIT!$A:$A,0),MATCH(Ositran!MF$5,OSIT!$1:$1,0))),AVERAGE(LT58:ME58)),"")</f>
        <v/>
      </c>
      <c r="MG58" s="145" t="str">
        <f>+IFERROR(IF(ISTEXT(MG$5)=FALSE,(INDEX(OSIT!$1:$1048576,MATCH(Ositran!$B58,OSIT!$A:$A,0),MATCH(Ositran!MG$5,OSIT!$1:$1,0))),AVERAGE(LU58:MF58)),"")</f>
        <v/>
      </c>
      <c r="MH58" s="145" t="str">
        <f>+IFERROR(IF(ISTEXT(MH$5)=FALSE,(INDEX(OSIT!$1:$1048576,MATCH(Ositran!$B58,OSIT!$A:$A,0),MATCH(Ositran!MH$5,OSIT!$1:$1,0))),AVERAGE(LV58:MG58)),"")</f>
        <v/>
      </c>
      <c r="MI58" s="145" t="str">
        <f>+IFERROR(IF(ISTEXT(MI$5)=FALSE,(INDEX(OSIT!$1:$1048576,MATCH(Ositran!$B58,OSIT!$A:$A,0),MATCH(Ositran!MI$5,OSIT!$1:$1,0))),AVERAGE(LW58:MH58)),"")</f>
        <v/>
      </c>
      <c r="MJ58" s="145" t="str">
        <f>+IFERROR(IF(ISTEXT(MJ$5)=FALSE,(INDEX(OSIT!$1:$1048576,MATCH(Ositran!$B58,OSIT!$A:$A,0),MATCH(Ositran!MJ$5,OSIT!$1:$1,0))),AVERAGE(LX58:MI58)),"")</f>
        <v/>
      </c>
      <c r="MK58" s="145" t="str">
        <f>+IFERROR(IF(ISTEXT(MK$5)=FALSE,(INDEX(OSIT!$1:$1048576,MATCH(Ositran!$B58,OSIT!$A:$A,0),MATCH(Ositran!MK$5,OSIT!$1:$1,0))),AVERAGE(LY58:MJ58)),"")</f>
        <v/>
      </c>
      <c r="ML58" s="145" t="str">
        <f>+IFERROR(IF(ISTEXT(ML$5)=FALSE,(INDEX(OSIT!$1:$1048576,MATCH(Ositran!$B58,OSIT!$A:$A,0),MATCH(Ositran!ML$5,OSIT!$1:$1,0))),AVERAGE(LZ58:MK58)),"")</f>
        <v/>
      </c>
      <c r="MM58" s="145" t="str">
        <f>+IFERROR(IF(ISTEXT(MM$5)=FALSE,(INDEX(OSIT!$1:$1048576,MATCH(Ositran!$B58,OSIT!$A:$A,0),MATCH(Ositran!MM$5,OSIT!$1:$1,0))),AVERAGE(MA58:ML58)),"")</f>
        <v/>
      </c>
      <c r="MN58" s="145" t="str">
        <f>+IFERROR(IF(ISTEXT(MN$5)=FALSE,(INDEX(OSIT!$1:$1048576,MATCH(Ositran!$B58,OSIT!$A:$A,0),MATCH(Ositran!MN$5,OSIT!$1:$1,0))),AVERAGE(MB58:MM58)),"")</f>
        <v/>
      </c>
      <c r="MO58" s="145" t="str">
        <f>+IFERROR(IF(ISTEXT(MO$5)=FALSE,(INDEX(OSIT!$1:$1048576,MATCH(Ositran!$B58,OSIT!$A:$A,0),MATCH(Ositran!MO$5,OSIT!$1:$1,0))),AVERAGE(MC58:MN58)),"")</f>
        <v/>
      </c>
      <c r="MP58" s="143" t="str">
        <f>+IFERROR(IF(ISTEXT(MP$5)=FALSE,(INDEX(OSIT!$1:$1048576,MATCH(Ositran!$B58,OSIT!$A:$A,0),MATCH(Ositran!MP$5,OSIT!$1:$1,0))),AVERAGE(MD58:MO58)),"")</f>
        <v/>
      </c>
    </row>
  </sheetData>
  <hyperlinks>
    <hyperlink ref="A2" r:id="rId1" xr:uid="{0C59D08D-8FF4-4D81-BF06-08DC67EF31CD}"/>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6ABF-93DB-4401-A152-F6D719354BA6}">
  <sheetPr codeName="Sheet9"/>
  <dimension ref="A1:LP197"/>
  <sheetViews>
    <sheetView showGridLines="0" zoomScale="74" zoomScaleNormal="85" workbookViewId="0">
      <pane xSplit="3" ySplit="1" topLeftCell="KC2" activePane="bottomRight" state="frozen"/>
      <selection pane="topRight" activeCell="D1" sqref="D1"/>
      <selection pane="bottomLeft" activeCell="A2" sqref="A2"/>
      <selection pane="bottomRight" activeCell="LJ33" sqref="LJ33"/>
    </sheetView>
  </sheetViews>
  <sheetFormatPr defaultColWidth="15.7109375" defaultRowHeight="15" outlineLevelRow="1" outlineLevelCol="1"/>
  <cols>
    <col min="1" max="1" width="4.5703125" style="9" customWidth="1"/>
    <col min="2" max="2" width="4.7109375" style="63" hidden="1" customWidth="1" outlineLevel="1"/>
    <col min="3" max="3" width="55.5703125" style="5" customWidth="1" collapsed="1"/>
    <col min="4" max="15" width="13" style="55" customWidth="1" outlineLevel="1"/>
    <col min="16" max="16" width="15.7109375" style="55"/>
    <col min="17" max="28" width="15.7109375" style="55" hidden="1" customWidth="1" outlineLevel="1"/>
    <col min="29" max="29" width="15.7109375" style="55" collapsed="1"/>
    <col min="30" max="41" width="15.7109375" style="55" hidden="1" customWidth="1" outlineLevel="1"/>
    <col min="42" max="42" width="15.7109375" style="55" collapsed="1"/>
    <col min="43" max="54" width="15.7109375" style="55" hidden="1" customWidth="1" outlineLevel="1"/>
    <col min="55" max="55" width="15.7109375" style="55" collapsed="1"/>
    <col min="56" max="67" width="15.7109375" style="55" hidden="1" customWidth="1" outlineLevel="1"/>
    <col min="68" max="68" width="15.7109375" style="55" collapsed="1"/>
    <col min="69" max="80" width="15.7109375" style="55" hidden="1" customWidth="1" outlineLevel="1"/>
    <col min="81" max="81" width="15.7109375" style="55" collapsed="1"/>
    <col min="82" max="93" width="15.7109375" style="55" hidden="1" customWidth="1" outlineLevel="1"/>
    <col min="94" max="94" width="15.7109375" style="55" collapsed="1"/>
    <col min="95" max="106" width="15.7109375" style="55" hidden="1" customWidth="1" outlineLevel="1"/>
    <col min="107" max="107" width="15.7109375" style="55" collapsed="1"/>
    <col min="108" max="119" width="15.7109375" style="55" hidden="1" customWidth="1" outlineLevel="1"/>
    <col min="120" max="120" width="15.7109375" style="55" collapsed="1"/>
    <col min="121" max="132" width="15.7109375" style="55" hidden="1" customWidth="1" outlineLevel="1"/>
    <col min="133" max="133" width="15.7109375" style="55" collapsed="1"/>
    <col min="134" max="145" width="15.7109375" style="55" hidden="1" customWidth="1" outlineLevel="1"/>
    <col min="146" max="146" width="15.7109375" style="55" collapsed="1"/>
    <col min="147" max="158" width="15.7109375" style="55" hidden="1" customWidth="1" outlineLevel="1"/>
    <col min="159" max="159" width="15.7109375" style="55" collapsed="1"/>
    <col min="160" max="171" width="15.7109375" style="55" hidden="1" customWidth="1" outlineLevel="1"/>
    <col min="172" max="172" width="15.7109375" style="55" collapsed="1"/>
    <col min="173" max="184" width="15.7109375" style="55" hidden="1" customWidth="1" outlineLevel="1"/>
    <col min="185" max="185" width="15.7109375" style="55" collapsed="1"/>
    <col min="186" max="197" width="15.7109375" style="55" hidden="1" customWidth="1" outlineLevel="1"/>
    <col min="198" max="198" width="15.7109375" style="55" collapsed="1"/>
    <col min="199" max="210" width="15.7109375" style="55" hidden="1" customWidth="1" outlineLevel="1"/>
    <col min="211" max="211" width="15.7109375" style="55" collapsed="1"/>
    <col min="212" max="223" width="15.7109375" style="55" hidden="1" customWidth="1" outlineLevel="1"/>
    <col min="224" max="224" width="15.7109375" style="55" collapsed="1"/>
    <col min="225" max="236" width="15.7109375" style="55" hidden="1" customWidth="1" outlineLevel="1"/>
    <col min="237" max="237" width="15.7109375" style="55" collapsed="1"/>
    <col min="238" max="249" width="15.7109375" style="55" hidden="1" customWidth="1" outlineLevel="1"/>
    <col min="250" max="250" width="15.7109375" style="55" collapsed="1"/>
    <col min="251" max="262" width="15.7109375" style="55" hidden="1" customWidth="1" outlineLevel="1"/>
    <col min="263" max="263" width="15.7109375" style="55" collapsed="1"/>
    <col min="264" max="275" width="15.7109375" style="55" hidden="1" customWidth="1" outlineLevel="1"/>
    <col min="276" max="276" width="15.7109375" style="55" collapsed="1"/>
    <col min="277" max="288" width="15.7109375" style="55" hidden="1" customWidth="1" outlineLevel="1"/>
    <col min="289" max="289" width="15.7109375" style="55" collapsed="1"/>
    <col min="290" max="301" width="15.7109375" style="55" hidden="1" customWidth="1" outlineLevel="1"/>
    <col min="302" max="302" width="15.7109375" style="55" collapsed="1"/>
    <col min="303" max="314" width="15.7109375" style="55" hidden="1" customWidth="1" outlineLevel="1"/>
    <col min="315" max="315" width="15.7109375" style="55" collapsed="1"/>
    <col min="316" max="327" width="15.7109375" style="55" customWidth="1" outlineLevel="1"/>
    <col min="328" max="16384" width="15.7109375" style="55"/>
  </cols>
  <sheetData>
    <row r="1" spans="1:328" customFormat="1" ht="26.25">
      <c r="A1" s="2" t="s">
        <v>870</v>
      </c>
      <c r="B1" s="7"/>
      <c r="C1" s="8"/>
      <c r="D1" s="239"/>
      <c r="E1" s="239"/>
      <c r="F1" s="239"/>
      <c r="G1" s="239"/>
      <c r="H1" s="239"/>
      <c r="I1" s="239"/>
      <c r="J1" s="239"/>
      <c r="K1" s="239"/>
      <c r="L1" s="239"/>
      <c r="M1" s="239"/>
      <c r="N1" s="239"/>
      <c r="O1" s="239"/>
      <c r="P1" s="240"/>
      <c r="Q1" s="239"/>
      <c r="R1" s="239"/>
      <c r="S1" s="239"/>
      <c r="T1" s="239"/>
      <c r="U1" s="239"/>
      <c r="V1" s="239"/>
      <c r="W1" s="239"/>
      <c r="X1" s="239"/>
      <c r="Y1" s="239"/>
      <c r="Z1" s="239"/>
      <c r="AA1" s="239"/>
      <c r="AB1" s="239"/>
      <c r="AC1" s="240"/>
      <c r="AD1" s="239"/>
      <c r="AE1" s="239"/>
      <c r="AF1" s="239"/>
      <c r="AG1" s="239"/>
      <c r="AH1" s="239"/>
      <c r="AI1" s="239"/>
      <c r="AJ1" s="239"/>
      <c r="AK1" s="239"/>
      <c r="AL1" s="239"/>
      <c r="AM1" s="239"/>
      <c r="AN1" s="239"/>
      <c r="AO1" s="239"/>
      <c r="AP1" s="240"/>
      <c r="AQ1" s="239"/>
      <c r="AR1" s="239"/>
      <c r="AS1" s="239"/>
      <c r="AT1" s="239"/>
      <c r="AU1" s="239"/>
      <c r="AV1" s="239"/>
      <c r="AW1" s="239"/>
      <c r="AX1" s="239"/>
      <c r="AY1" s="239"/>
      <c r="AZ1" s="239"/>
      <c r="BA1" s="239"/>
      <c r="BB1" s="239"/>
      <c r="BC1" s="240"/>
      <c r="BD1" s="239"/>
      <c r="BE1" s="239"/>
      <c r="BF1" s="239"/>
      <c r="BG1" s="239"/>
      <c r="BH1" s="239"/>
      <c r="BI1" s="239"/>
      <c r="BJ1" s="239"/>
      <c r="BK1" s="239"/>
      <c r="BL1" s="239"/>
      <c r="BM1" s="239"/>
      <c r="BN1" s="239"/>
      <c r="BO1" s="239"/>
      <c r="BP1" s="240"/>
      <c r="BQ1" s="239"/>
      <c r="BR1" s="239"/>
      <c r="BS1" s="239"/>
      <c r="BT1" s="239"/>
      <c r="BU1" s="239"/>
      <c r="BV1" s="239"/>
      <c r="BW1" s="239"/>
      <c r="BX1" s="239"/>
      <c r="BY1" s="239"/>
      <c r="BZ1" s="239"/>
      <c r="CA1" s="239"/>
      <c r="CB1" s="239"/>
      <c r="CC1" s="240"/>
      <c r="CD1" s="239"/>
      <c r="CE1" s="239"/>
      <c r="CF1" s="239"/>
      <c r="CG1" s="239"/>
      <c r="CH1" s="239"/>
      <c r="CI1" s="239"/>
      <c r="CJ1" s="239"/>
      <c r="CK1" s="239"/>
      <c r="CL1" s="239"/>
      <c r="CM1" s="239"/>
      <c r="CN1" s="239"/>
      <c r="CO1" s="239"/>
      <c r="CP1" s="240"/>
      <c r="CQ1" s="239"/>
      <c r="CR1" s="239"/>
      <c r="CS1" s="239"/>
      <c r="CT1" s="239"/>
      <c r="CU1" s="239"/>
      <c r="CV1" s="239"/>
      <c r="CW1" s="239"/>
      <c r="CX1" s="239"/>
      <c r="CY1" s="239"/>
      <c r="CZ1" s="239"/>
      <c r="DA1" s="239"/>
      <c r="DB1" s="239"/>
      <c r="DC1" s="240"/>
      <c r="DD1" s="239"/>
      <c r="DE1" s="239"/>
      <c r="DF1" s="239"/>
      <c r="DG1" s="239"/>
      <c r="DH1" s="239"/>
      <c r="DI1" s="239"/>
      <c r="DJ1" s="239"/>
      <c r="DK1" s="239"/>
      <c r="DL1" s="239"/>
      <c r="DM1" s="239"/>
      <c r="DN1" s="239"/>
      <c r="DO1" s="239"/>
      <c r="DP1" s="240"/>
      <c r="DQ1" s="239"/>
      <c r="DR1" s="239"/>
      <c r="DS1" s="239"/>
      <c r="DT1" s="239"/>
      <c r="DU1" s="239"/>
      <c r="DV1" s="239"/>
      <c r="DW1" s="239"/>
      <c r="DX1" s="239"/>
      <c r="DY1" s="239"/>
      <c r="DZ1" s="239"/>
      <c r="EA1" s="239"/>
      <c r="EB1" s="239"/>
      <c r="EC1" s="240"/>
      <c r="ED1" s="239"/>
      <c r="EE1" s="239"/>
      <c r="EF1" s="239"/>
      <c r="EG1" s="239"/>
      <c r="EH1" s="239"/>
      <c r="EI1" s="239"/>
      <c r="EJ1" s="239"/>
      <c r="EK1" s="239"/>
      <c r="EL1" s="239"/>
      <c r="EM1" s="239"/>
      <c r="EN1" s="239"/>
      <c r="EO1" s="239"/>
      <c r="EP1" s="240"/>
      <c r="EQ1" s="239"/>
      <c r="ER1" s="239"/>
      <c r="ES1" s="239"/>
      <c r="ET1" s="239"/>
      <c r="EU1" s="239"/>
      <c r="EV1" s="239"/>
      <c r="EW1" s="239"/>
      <c r="EX1" s="239"/>
      <c r="EY1" s="239"/>
      <c r="EZ1" s="239"/>
      <c r="FA1" s="239"/>
      <c r="FB1" s="239"/>
      <c r="FC1" s="240"/>
      <c r="FD1" s="239"/>
      <c r="FE1" s="239"/>
      <c r="FF1" s="239"/>
      <c r="FG1" s="239"/>
      <c r="FH1" s="239"/>
      <c r="FI1" s="239"/>
      <c r="FJ1" s="239"/>
      <c r="FK1" s="239"/>
      <c r="FL1" s="239"/>
      <c r="FM1" s="239"/>
      <c r="FN1" s="239"/>
      <c r="FO1" s="239"/>
      <c r="FP1" s="240"/>
      <c r="FQ1" s="239"/>
      <c r="FR1" s="239"/>
      <c r="FS1" s="239"/>
      <c r="FT1" s="239"/>
      <c r="FU1" s="239"/>
      <c r="FV1" s="239"/>
      <c r="FW1" s="239"/>
      <c r="FX1" s="239"/>
      <c r="FY1" s="239"/>
      <c r="FZ1" s="239"/>
      <c r="GA1" s="239"/>
      <c r="GB1" s="239"/>
      <c r="GC1" s="240"/>
      <c r="GD1" s="239"/>
      <c r="GE1" s="239"/>
      <c r="GF1" s="239"/>
      <c r="GG1" s="239"/>
      <c r="GH1" s="239"/>
      <c r="GI1" s="239"/>
      <c r="GJ1" s="239"/>
      <c r="GK1" s="239"/>
      <c r="GL1" s="239"/>
      <c r="GM1" s="239"/>
      <c r="GN1" s="239"/>
      <c r="GO1" s="239"/>
      <c r="GP1" s="240"/>
      <c r="GQ1" s="239"/>
      <c r="GR1" s="239"/>
      <c r="GS1" s="239"/>
      <c r="GT1" s="239"/>
      <c r="GU1" s="239"/>
      <c r="GV1" s="239"/>
      <c r="GW1" s="239"/>
      <c r="GX1" s="239"/>
      <c r="GY1" s="239"/>
      <c r="GZ1" s="239"/>
      <c r="HA1" s="239"/>
      <c r="HB1" s="239"/>
      <c r="HC1" s="240"/>
      <c r="HD1" s="239"/>
      <c r="HE1" s="239"/>
      <c r="HF1" s="239"/>
      <c r="HG1" s="239"/>
      <c r="HH1" s="239"/>
      <c r="HI1" s="239"/>
      <c r="HJ1" s="239"/>
      <c r="HK1" s="239"/>
      <c r="HL1" s="239"/>
      <c r="HM1" s="239"/>
      <c r="HN1" s="239"/>
      <c r="HO1" s="239"/>
      <c r="HP1" s="240"/>
      <c r="HQ1" s="239"/>
      <c r="HR1" s="239"/>
      <c r="HS1" s="239"/>
      <c r="HT1" s="239"/>
      <c r="HU1" s="239"/>
      <c r="HV1" s="239"/>
      <c r="HW1" s="239"/>
      <c r="HX1" s="239"/>
      <c r="HY1" s="239"/>
      <c r="HZ1" s="239"/>
      <c r="IA1" s="239"/>
      <c r="IB1" s="239"/>
      <c r="IC1" s="240"/>
      <c r="ID1" s="239"/>
      <c r="IE1" s="239"/>
      <c r="IF1" s="239"/>
      <c r="IG1" s="239"/>
      <c r="IH1" s="239"/>
      <c r="II1" s="239"/>
      <c r="IJ1" s="239"/>
      <c r="IK1" s="239"/>
      <c r="IL1" s="239"/>
      <c r="IM1" s="239"/>
      <c r="IN1" s="239"/>
      <c r="IO1" s="239"/>
      <c r="IP1" s="240"/>
      <c r="IQ1" s="239"/>
      <c r="IR1" s="239"/>
      <c r="IS1" s="239"/>
      <c r="IT1" s="239"/>
      <c r="IU1" s="239"/>
      <c r="IV1" s="239"/>
      <c r="IW1" s="239"/>
      <c r="IX1" s="239"/>
      <c r="IY1" s="239"/>
      <c r="IZ1" s="239"/>
      <c r="JA1" s="239"/>
      <c r="JB1" s="239"/>
      <c r="JC1" s="240"/>
      <c r="JD1" s="239"/>
      <c r="JE1" s="239"/>
      <c r="JF1" s="239"/>
      <c r="JG1" s="239"/>
      <c r="JH1" s="239"/>
      <c r="JI1" s="239"/>
      <c r="JJ1" s="239"/>
      <c r="JK1" s="239"/>
      <c r="JL1" s="239"/>
      <c r="JM1" s="239"/>
      <c r="JN1" s="239"/>
      <c r="JO1" s="239"/>
      <c r="JP1" s="240"/>
      <c r="JQ1" s="239"/>
      <c r="JR1" s="239"/>
      <c r="JS1" s="239"/>
      <c r="JT1" s="239"/>
      <c r="JU1" s="239"/>
      <c r="JV1" s="239"/>
      <c r="JW1" s="239"/>
      <c r="JX1" s="239"/>
      <c r="JY1" s="239"/>
      <c r="JZ1" s="239"/>
      <c r="KA1" s="239"/>
      <c r="KB1" s="239"/>
      <c r="KC1" s="240"/>
      <c r="KD1" s="239"/>
      <c r="KE1" s="239"/>
      <c r="KF1" s="239"/>
      <c r="KG1" s="239"/>
      <c r="KH1" s="239"/>
      <c r="KI1" s="239"/>
      <c r="KJ1" s="239"/>
      <c r="KK1" s="239"/>
      <c r="KL1" s="239"/>
      <c r="KM1" s="239"/>
      <c r="KN1" s="239"/>
      <c r="KO1" s="239"/>
      <c r="KP1" s="240"/>
      <c r="KQ1" s="239"/>
      <c r="KR1" s="239"/>
      <c r="KS1" s="239"/>
      <c r="KT1" s="239"/>
      <c r="KU1" s="239"/>
      <c r="KV1" s="239"/>
      <c r="KW1" s="239"/>
      <c r="KX1" s="239"/>
      <c r="KY1" s="239"/>
      <c r="KZ1" s="239"/>
      <c r="LA1" s="239"/>
      <c r="LB1" s="239"/>
      <c r="LC1" s="240"/>
      <c r="LD1" s="239"/>
      <c r="LE1" s="239"/>
      <c r="LF1" s="239"/>
      <c r="LG1" s="239"/>
      <c r="LH1" s="239"/>
      <c r="LI1" s="239"/>
      <c r="LJ1" s="239"/>
      <c r="LK1" s="239"/>
      <c r="LL1" s="239"/>
      <c r="LM1" s="239"/>
      <c r="LN1" s="239"/>
      <c r="LO1" s="239"/>
      <c r="LP1" s="240"/>
    </row>
    <row r="3" spans="1:328" s="66" customFormat="1" ht="18">
      <c r="A3" s="64"/>
      <c r="B3" s="64"/>
      <c r="C3" s="65" t="s">
        <v>368</v>
      </c>
      <c r="D3" s="64"/>
      <c r="Q3" s="64"/>
      <c r="AD3" s="64"/>
      <c r="AQ3" s="64"/>
      <c r="BD3" s="64"/>
      <c r="BQ3" s="64"/>
      <c r="CD3" s="64"/>
      <c r="CQ3" s="64"/>
      <c r="DD3" s="64"/>
      <c r="DQ3" s="64"/>
      <c r="ED3" s="64"/>
      <c r="EQ3" s="64"/>
      <c r="FD3" s="64"/>
      <c r="FQ3" s="64"/>
      <c r="GD3" s="64"/>
      <c r="GQ3" s="64"/>
      <c r="HD3" s="64"/>
      <c r="HQ3" s="64"/>
      <c r="ID3" s="64"/>
      <c r="IQ3" s="64"/>
      <c r="JD3" s="64"/>
      <c r="JQ3" s="64"/>
      <c r="KD3" s="64"/>
      <c r="KQ3" s="64"/>
      <c r="LD3" s="64"/>
    </row>
    <row r="4" spans="1:328">
      <c r="A4" s="67"/>
      <c r="B4" s="67"/>
      <c r="C4" s="120" t="s">
        <v>369</v>
      </c>
      <c r="D4" s="67"/>
      <c r="Q4" s="67"/>
      <c r="AD4" s="67"/>
      <c r="AQ4" s="67"/>
      <c r="BD4" s="67"/>
      <c r="BQ4" s="67"/>
      <c r="CD4" s="67"/>
      <c r="CQ4" s="67"/>
      <c r="DD4" s="67"/>
      <c r="DQ4" s="67"/>
      <c r="ED4" s="67"/>
      <c r="EQ4" s="67"/>
      <c r="FD4" s="67"/>
      <c r="FQ4" s="67"/>
      <c r="GD4" s="67"/>
      <c r="GQ4" s="67"/>
      <c r="HD4" s="67"/>
      <c r="HQ4" s="67"/>
      <c r="ID4" s="67"/>
      <c r="IQ4" s="67"/>
      <c r="JD4" s="67"/>
      <c r="JQ4" s="67"/>
      <c r="KD4" s="67"/>
      <c r="KQ4" s="67"/>
      <c r="LD4" s="67"/>
    </row>
    <row r="5" spans="1:328">
      <c r="B5"/>
      <c r="D5" s="68" t="str">
        <f>+IF(ISNUMBER(SUM(D7:D172))=TRUE,"Ok","Revisar")</f>
        <v>Ok</v>
      </c>
      <c r="E5" s="68" t="str">
        <f t="shared" ref="E5:BP5" si="0">+IF(ISNUMBER(SUM(E7:E172))=TRUE,"Ok","Revisar")</f>
        <v>Ok</v>
      </c>
      <c r="F5" s="68" t="str">
        <f t="shared" si="0"/>
        <v>Ok</v>
      </c>
      <c r="G5" s="68" t="str">
        <f t="shared" si="0"/>
        <v>Ok</v>
      </c>
      <c r="H5" s="68" t="str">
        <f t="shared" si="0"/>
        <v>Ok</v>
      </c>
      <c r="I5" s="68" t="str">
        <f t="shared" si="0"/>
        <v>Ok</v>
      </c>
      <c r="J5" s="68" t="str">
        <f t="shared" si="0"/>
        <v>Ok</v>
      </c>
      <c r="K5" s="68" t="str">
        <f t="shared" si="0"/>
        <v>Ok</v>
      </c>
      <c r="L5" s="68" t="str">
        <f t="shared" si="0"/>
        <v>Ok</v>
      </c>
      <c r="M5" s="68" t="str">
        <f t="shared" si="0"/>
        <v>Ok</v>
      </c>
      <c r="N5" s="68" t="str">
        <f t="shared" si="0"/>
        <v>Ok</v>
      </c>
      <c r="O5" s="68" t="str">
        <f t="shared" si="0"/>
        <v>Ok</v>
      </c>
      <c r="P5" s="68" t="str">
        <f t="shared" si="0"/>
        <v>Ok</v>
      </c>
      <c r="Q5" s="68" t="str">
        <f t="shared" si="0"/>
        <v>Ok</v>
      </c>
      <c r="R5" s="68" t="str">
        <f t="shared" si="0"/>
        <v>Ok</v>
      </c>
      <c r="S5" s="68" t="str">
        <f t="shared" si="0"/>
        <v>Ok</v>
      </c>
      <c r="T5" s="68" t="str">
        <f t="shared" si="0"/>
        <v>Ok</v>
      </c>
      <c r="U5" s="68" t="str">
        <f t="shared" si="0"/>
        <v>Ok</v>
      </c>
      <c r="V5" s="68" t="str">
        <f t="shared" si="0"/>
        <v>Ok</v>
      </c>
      <c r="W5" s="68" t="str">
        <f t="shared" si="0"/>
        <v>Ok</v>
      </c>
      <c r="X5" s="68" t="str">
        <f t="shared" si="0"/>
        <v>Ok</v>
      </c>
      <c r="Y5" s="68" t="str">
        <f t="shared" si="0"/>
        <v>Ok</v>
      </c>
      <c r="Z5" s="68" t="str">
        <f t="shared" si="0"/>
        <v>Ok</v>
      </c>
      <c r="AA5" s="68" t="str">
        <f t="shared" si="0"/>
        <v>Ok</v>
      </c>
      <c r="AB5" s="68" t="str">
        <f t="shared" si="0"/>
        <v>Ok</v>
      </c>
      <c r="AC5" s="68" t="str">
        <f t="shared" si="0"/>
        <v>Ok</v>
      </c>
      <c r="AD5" s="68" t="str">
        <f t="shared" si="0"/>
        <v>Ok</v>
      </c>
      <c r="AE5" s="68" t="str">
        <f t="shared" si="0"/>
        <v>Ok</v>
      </c>
      <c r="AF5" s="68" t="str">
        <f t="shared" si="0"/>
        <v>Ok</v>
      </c>
      <c r="AG5" s="68" t="str">
        <f t="shared" si="0"/>
        <v>Ok</v>
      </c>
      <c r="AH5" s="68" t="str">
        <f t="shared" si="0"/>
        <v>Ok</v>
      </c>
      <c r="AI5" s="68" t="str">
        <f t="shared" si="0"/>
        <v>Ok</v>
      </c>
      <c r="AJ5" s="68" t="str">
        <f t="shared" si="0"/>
        <v>Ok</v>
      </c>
      <c r="AK5" s="68" t="str">
        <f t="shared" si="0"/>
        <v>Ok</v>
      </c>
      <c r="AL5" s="68" t="str">
        <f t="shared" si="0"/>
        <v>Ok</v>
      </c>
      <c r="AM5" s="68" t="str">
        <f t="shared" si="0"/>
        <v>Ok</v>
      </c>
      <c r="AN5" s="68" t="str">
        <f t="shared" si="0"/>
        <v>Ok</v>
      </c>
      <c r="AO5" s="68" t="str">
        <f t="shared" si="0"/>
        <v>Ok</v>
      </c>
      <c r="AP5" s="68" t="str">
        <f t="shared" si="0"/>
        <v>Ok</v>
      </c>
      <c r="AQ5" s="68" t="str">
        <f t="shared" si="0"/>
        <v>Ok</v>
      </c>
      <c r="AR5" s="68" t="str">
        <f t="shared" si="0"/>
        <v>Ok</v>
      </c>
      <c r="AS5" s="68" t="str">
        <f t="shared" si="0"/>
        <v>Ok</v>
      </c>
      <c r="AT5" s="68" t="str">
        <f t="shared" si="0"/>
        <v>Ok</v>
      </c>
      <c r="AU5" s="68" t="str">
        <f t="shared" si="0"/>
        <v>Ok</v>
      </c>
      <c r="AV5" s="68" t="str">
        <f t="shared" si="0"/>
        <v>Ok</v>
      </c>
      <c r="AW5" s="68" t="str">
        <f t="shared" si="0"/>
        <v>Ok</v>
      </c>
      <c r="AX5" s="68" t="str">
        <f t="shared" si="0"/>
        <v>Ok</v>
      </c>
      <c r="AY5" s="68" t="str">
        <f t="shared" si="0"/>
        <v>Ok</v>
      </c>
      <c r="AZ5" s="68" t="str">
        <f t="shared" si="0"/>
        <v>Ok</v>
      </c>
      <c r="BA5" s="68" t="str">
        <f t="shared" si="0"/>
        <v>Ok</v>
      </c>
      <c r="BB5" s="68" t="str">
        <f t="shared" si="0"/>
        <v>Ok</v>
      </c>
      <c r="BC5" s="68" t="str">
        <f t="shared" si="0"/>
        <v>Ok</v>
      </c>
      <c r="BD5" s="68" t="str">
        <f t="shared" si="0"/>
        <v>Ok</v>
      </c>
      <c r="BE5" s="68" t="str">
        <f t="shared" si="0"/>
        <v>Ok</v>
      </c>
      <c r="BF5" s="68" t="str">
        <f t="shared" si="0"/>
        <v>Ok</v>
      </c>
      <c r="BG5" s="68" t="str">
        <f t="shared" si="0"/>
        <v>Ok</v>
      </c>
      <c r="BH5" s="68" t="str">
        <f t="shared" si="0"/>
        <v>Ok</v>
      </c>
      <c r="BI5" s="68" t="str">
        <f t="shared" si="0"/>
        <v>Ok</v>
      </c>
      <c r="BJ5" s="68" t="str">
        <f t="shared" si="0"/>
        <v>Ok</v>
      </c>
      <c r="BK5" s="68" t="str">
        <f t="shared" si="0"/>
        <v>Ok</v>
      </c>
      <c r="BL5" s="68" t="str">
        <f t="shared" si="0"/>
        <v>Ok</v>
      </c>
      <c r="BM5" s="68" t="str">
        <f t="shared" si="0"/>
        <v>Ok</v>
      </c>
      <c r="BN5" s="68" t="str">
        <f t="shared" si="0"/>
        <v>Ok</v>
      </c>
      <c r="BO5" s="68" t="str">
        <f t="shared" si="0"/>
        <v>Ok</v>
      </c>
      <c r="BP5" s="68" t="str">
        <f t="shared" si="0"/>
        <v>Ok</v>
      </c>
      <c r="BQ5" s="68" t="str">
        <f t="shared" ref="BQ5:EB5" si="1">+IF(ISNUMBER(SUM(BQ7:BQ172))=TRUE,"Ok","Revisar")</f>
        <v>Ok</v>
      </c>
      <c r="BR5" s="68" t="str">
        <f t="shared" si="1"/>
        <v>Ok</v>
      </c>
      <c r="BS5" s="68" t="str">
        <f t="shared" si="1"/>
        <v>Ok</v>
      </c>
      <c r="BT5" s="68" t="str">
        <f t="shared" si="1"/>
        <v>Ok</v>
      </c>
      <c r="BU5" s="68" t="str">
        <f t="shared" si="1"/>
        <v>Ok</v>
      </c>
      <c r="BV5" s="68" t="str">
        <f t="shared" si="1"/>
        <v>Ok</v>
      </c>
      <c r="BW5" s="68" t="str">
        <f t="shared" si="1"/>
        <v>Ok</v>
      </c>
      <c r="BX5" s="68" t="str">
        <f t="shared" si="1"/>
        <v>Ok</v>
      </c>
      <c r="BY5" s="68" t="str">
        <f t="shared" si="1"/>
        <v>Ok</v>
      </c>
      <c r="BZ5" s="68" t="str">
        <f t="shared" si="1"/>
        <v>Ok</v>
      </c>
      <c r="CA5" s="68" t="str">
        <f t="shared" si="1"/>
        <v>Ok</v>
      </c>
      <c r="CB5" s="68" t="str">
        <f t="shared" si="1"/>
        <v>Ok</v>
      </c>
      <c r="CC5" s="68" t="str">
        <f t="shared" si="1"/>
        <v>Ok</v>
      </c>
      <c r="CD5" s="68" t="str">
        <f t="shared" si="1"/>
        <v>Ok</v>
      </c>
      <c r="CE5" s="68" t="str">
        <f t="shared" si="1"/>
        <v>Ok</v>
      </c>
      <c r="CF5" s="68" t="str">
        <f t="shared" si="1"/>
        <v>Ok</v>
      </c>
      <c r="CG5" s="68" t="str">
        <f t="shared" si="1"/>
        <v>Ok</v>
      </c>
      <c r="CH5" s="68" t="str">
        <f t="shared" si="1"/>
        <v>Ok</v>
      </c>
      <c r="CI5" s="68" t="str">
        <f t="shared" si="1"/>
        <v>Ok</v>
      </c>
      <c r="CJ5" s="68" t="str">
        <f t="shared" si="1"/>
        <v>Ok</v>
      </c>
      <c r="CK5" s="68" t="str">
        <f t="shared" si="1"/>
        <v>Ok</v>
      </c>
      <c r="CL5" s="68" t="str">
        <f t="shared" si="1"/>
        <v>Ok</v>
      </c>
      <c r="CM5" s="68" t="str">
        <f t="shared" si="1"/>
        <v>Ok</v>
      </c>
      <c r="CN5" s="68" t="str">
        <f t="shared" si="1"/>
        <v>Ok</v>
      </c>
      <c r="CO5" s="68" t="str">
        <f t="shared" si="1"/>
        <v>Ok</v>
      </c>
      <c r="CP5" s="68" t="str">
        <f t="shared" si="1"/>
        <v>Ok</v>
      </c>
      <c r="CQ5" s="68" t="str">
        <f t="shared" si="1"/>
        <v>Ok</v>
      </c>
      <c r="CR5" s="68" t="str">
        <f t="shared" si="1"/>
        <v>Ok</v>
      </c>
      <c r="CS5" s="68" t="str">
        <f t="shared" si="1"/>
        <v>Ok</v>
      </c>
      <c r="CT5" s="68" t="str">
        <f t="shared" si="1"/>
        <v>Ok</v>
      </c>
      <c r="CU5" s="68" t="str">
        <f t="shared" si="1"/>
        <v>Ok</v>
      </c>
      <c r="CV5" s="68" t="str">
        <f t="shared" si="1"/>
        <v>Ok</v>
      </c>
      <c r="CW5" s="68" t="str">
        <f t="shared" si="1"/>
        <v>Ok</v>
      </c>
      <c r="CX5" s="68" t="str">
        <f t="shared" si="1"/>
        <v>Ok</v>
      </c>
      <c r="CY5" s="68" t="str">
        <f t="shared" si="1"/>
        <v>Ok</v>
      </c>
      <c r="CZ5" s="68" t="str">
        <f t="shared" si="1"/>
        <v>Ok</v>
      </c>
      <c r="DA5" s="68" t="str">
        <f t="shared" si="1"/>
        <v>Ok</v>
      </c>
      <c r="DB5" s="68" t="str">
        <f t="shared" si="1"/>
        <v>Ok</v>
      </c>
      <c r="DC5" s="68" t="str">
        <f t="shared" si="1"/>
        <v>Ok</v>
      </c>
      <c r="DD5" s="68" t="str">
        <f t="shared" si="1"/>
        <v>Ok</v>
      </c>
      <c r="DE5" s="68" t="str">
        <f t="shared" si="1"/>
        <v>Ok</v>
      </c>
      <c r="DF5" s="68" t="str">
        <f t="shared" si="1"/>
        <v>Ok</v>
      </c>
      <c r="DG5" s="68" t="str">
        <f t="shared" si="1"/>
        <v>Ok</v>
      </c>
      <c r="DH5" s="68" t="str">
        <f t="shared" si="1"/>
        <v>Ok</v>
      </c>
      <c r="DI5" s="68" t="str">
        <f t="shared" si="1"/>
        <v>Ok</v>
      </c>
      <c r="DJ5" s="68" t="str">
        <f t="shared" si="1"/>
        <v>Ok</v>
      </c>
      <c r="DK5" s="68" t="str">
        <f t="shared" si="1"/>
        <v>Ok</v>
      </c>
      <c r="DL5" s="68" t="str">
        <f t="shared" si="1"/>
        <v>Ok</v>
      </c>
      <c r="DM5" s="68" t="str">
        <f t="shared" si="1"/>
        <v>Ok</v>
      </c>
      <c r="DN5" s="68" t="str">
        <f t="shared" si="1"/>
        <v>Ok</v>
      </c>
      <c r="DO5" s="68" t="str">
        <f t="shared" si="1"/>
        <v>Ok</v>
      </c>
      <c r="DP5" s="68" t="str">
        <f t="shared" si="1"/>
        <v>Ok</v>
      </c>
      <c r="DQ5" s="68" t="str">
        <f t="shared" si="1"/>
        <v>Ok</v>
      </c>
      <c r="DR5" s="68" t="str">
        <f t="shared" si="1"/>
        <v>Ok</v>
      </c>
      <c r="DS5" s="68" t="str">
        <f t="shared" si="1"/>
        <v>Ok</v>
      </c>
      <c r="DT5" s="68" t="str">
        <f t="shared" si="1"/>
        <v>Ok</v>
      </c>
      <c r="DU5" s="68" t="str">
        <f t="shared" si="1"/>
        <v>Ok</v>
      </c>
      <c r="DV5" s="68" t="str">
        <f t="shared" si="1"/>
        <v>Ok</v>
      </c>
      <c r="DW5" s="68" t="str">
        <f t="shared" si="1"/>
        <v>Ok</v>
      </c>
      <c r="DX5" s="68" t="str">
        <f t="shared" si="1"/>
        <v>Ok</v>
      </c>
      <c r="DY5" s="68" t="str">
        <f t="shared" si="1"/>
        <v>Ok</v>
      </c>
      <c r="DZ5" s="68" t="str">
        <f t="shared" si="1"/>
        <v>Ok</v>
      </c>
      <c r="EA5" s="68" t="str">
        <f t="shared" si="1"/>
        <v>Ok</v>
      </c>
      <c r="EB5" s="68" t="str">
        <f t="shared" si="1"/>
        <v>Ok</v>
      </c>
      <c r="EC5" s="68" t="str">
        <f t="shared" ref="EC5:GN5" si="2">+IF(ISNUMBER(SUM(EC7:EC172))=TRUE,"Ok","Revisar")</f>
        <v>Ok</v>
      </c>
      <c r="ED5" s="68" t="str">
        <f t="shared" si="2"/>
        <v>Ok</v>
      </c>
      <c r="EE5" s="68" t="str">
        <f t="shared" si="2"/>
        <v>Ok</v>
      </c>
      <c r="EF5" s="68" t="str">
        <f t="shared" si="2"/>
        <v>Ok</v>
      </c>
      <c r="EG5" s="68" t="str">
        <f t="shared" si="2"/>
        <v>Ok</v>
      </c>
      <c r="EH5" s="68" t="str">
        <f t="shared" si="2"/>
        <v>Ok</v>
      </c>
      <c r="EI5" s="68" t="str">
        <f t="shared" si="2"/>
        <v>Ok</v>
      </c>
      <c r="EJ5" s="68" t="str">
        <f t="shared" si="2"/>
        <v>Ok</v>
      </c>
      <c r="EK5" s="68" t="str">
        <f t="shared" si="2"/>
        <v>Ok</v>
      </c>
      <c r="EL5" s="68" t="str">
        <f t="shared" si="2"/>
        <v>Ok</v>
      </c>
      <c r="EM5" s="68" t="str">
        <f t="shared" si="2"/>
        <v>Ok</v>
      </c>
      <c r="EN5" s="68" t="str">
        <f t="shared" si="2"/>
        <v>Ok</v>
      </c>
      <c r="EO5" s="68" t="str">
        <f t="shared" si="2"/>
        <v>Ok</v>
      </c>
      <c r="EP5" s="68" t="str">
        <f t="shared" si="2"/>
        <v>Ok</v>
      </c>
      <c r="EQ5" s="68" t="str">
        <f t="shared" si="2"/>
        <v>Ok</v>
      </c>
      <c r="ER5" s="68" t="str">
        <f t="shared" si="2"/>
        <v>Ok</v>
      </c>
      <c r="ES5" s="68" t="str">
        <f t="shared" si="2"/>
        <v>Ok</v>
      </c>
      <c r="ET5" s="68" t="str">
        <f t="shared" si="2"/>
        <v>Ok</v>
      </c>
      <c r="EU5" s="68" t="str">
        <f t="shared" si="2"/>
        <v>Ok</v>
      </c>
      <c r="EV5" s="68" t="str">
        <f t="shared" si="2"/>
        <v>Ok</v>
      </c>
      <c r="EW5" s="68" t="str">
        <f t="shared" si="2"/>
        <v>Ok</v>
      </c>
      <c r="EX5" s="68" t="str">
        <f t="shared" si="2"/>
        <v>Ok</v>
      </c>
      <c r="EY5" s="68" t="str">
        <f t="shared" si="2"/>
        <v>Ok</v>
      </c>
      <c r="EZ5" s="68" t="str">
        <f t="shared" si="2"/>
        <v>Ok</v>
      </c>
      <c r="FA5" s="68" t="str">
        <f t="shared" si="2"/>
        <v>Ok</v>
      </c>
      <c r="FB5" s="68" t="str">
        <f t="shared" si="2"/>
        <v>Ok</v>
      </c>
      <c r="FC5" s="68" t="str">
        <f t="shared" si="2"/>
        <v>Ok</v>
      </c>
      <c r="FD5" s="68" t="str">
        <f t="shared" si="2"/>
        <v>Ok</v>
      </c>
      <c r="FE5" s="68" t="str">
        <f t="shared" si="2"/>
        <v>Ok</v>
      </c>
      <c r="FF5" s="68" t="str">
        <f t="shared" si="2"/>
        <v>Ok</v>
      </c>
      <c r="FG5" s="68" t="str">
        <f t="shared" si="2"/>
        <v>Ok</v>
      </c>
      <c r="FH5" s="68" t="str">
        <f t="shared" si="2"/>
        <v>Ok</v>
      </c>
      <c r="FI5" s="68" t="str">
        <f t="shared" si="2"/>
        <v>Ok</v>
      </c>
      <c r="FJ5" s="68" t="str">
        <f t="shared" si="2"/>
        <v>Ok</v>
      </c>
      <c r="FK5" s="68" t="str">
        <f t="shared" si="2"/>
        <v>Ok</v>
      </c>
      <c r="FL5" s="68" t="str">
        <f t="shared" si="2"/>
        <v>Ok</v>
      </c>
      <c r="FM5" s="68" t="str">
        <f t="shared" si="2"/>
        <v>Ok</v>
      </c>
      <c r="FN5" s="68" t="str">
        <f t="shared" si="2"/>
        <v>Ok</v>
      </c>
      <c r="FO5" s="68" t="str">
        <f t="shared" si="2"/>
        <v>Ok</v>
      </c>
      <c r="FP5" s="68" t="str">
        <f t="shared" si="2"/>
        <v>Ok</v>
      </c>
      <c r="FQ5" s="68" t="str">
        <f t="shared" si="2"/>
        <v>Ok</v>
      </c>
      <c r="FR5" s="68" t="str">
        <f t="shared" si="2"/>
        <v>Ok</v>
      </c>
      <c r="FS5" s="68" t="str">
        <f t="shared" si="2"/>
        <v>Ok</v>
      </c>
      <c r="FT5" s="68" t="str">
        <f t="shared" si="2"/>
        <v>Ok</v>
      </c>
      <c r="FU5" s="68" t="str">
        <f t="shared" si="2"/>
        <v>Ok</v>
      </c>
      <c r="FV5" s="68" t="str">
        <f t="shared" si="2"/>
        <v>Ok</v>
      </c>
      <c r="FW5" s="68" t="str">
        <f t="shared" si="2"/>
        <v>Ok</v>
      </c>
      <c r="FX5" s="68" t="str">
        <f t="shared" si="2"/>
        <v>Ok</v>
      </c>
      <c r="FY5" s="68" t="str">
        <f t="shared" si="2"/>
        <v>Ok</v>
      </c>
      <c r="FZ5" s="68" t="str">
        <f t="shared" si="2"/>
        <v>Ok</v>
      </c>
      <c r="GA5" s="68" t="str">
        <f t="shared" si="2"/>
        <v>Ok</v>
      </c>
      <c r="GB5" s="68" t="str">
        <f t="shared" si="2"/>
        <v>Ok</v>
      </c>
      <c r="GC5" s="68" t="str">
        <f t="shared" si="2"/>
        <v>Ok</v>
      </c>
      <c r="GD5" s="68" t="str">
        <f t="shared" si="2"/>
        <v>Ok</v>
      </c>
      <c r="GE5" s="68" t="str">
        <f t="shared" si="2"/>
        <v>Ok</v>
      </c>
      <c r="GF5" s="68" t="str">
        <f t="shared" si="2"/>
        <v>Ok</v>
      </c>
      <c r="GG5" s="68" t="str">
        <f t="shared" si="2"/>
        <v>Ok</v>
      </c>
      <c r="GH5" s="68" t="str">
        <f t="shared" si="2"/>
        <v>Ok</v>
      </c>
      <c r="GI5" s="68" t="str">
        <f t="shared" si="2"/>
        <v>Ok</v>
      </c>
      <c r="GJ5" s="68" t="str">
        <f t="shared" si="2"/>
        <v>Ok</v>
      </c>
      <c r="GK5" s="68" t="str">
        <f t="shared" si="2"/>
        <v>Ok</v>
      </c>
      <c r="GL5" s="68" t="str">
        <f t="shared" si="2"/>
        <v>Ok</v>
      </c>
      <c r="GM5" s="68" t="str">
        <f t="shared" si="2"/>
        <v>Ok</v>
      </c>
      <c r="GN5" s="68" t="str">
        <f t="shared" si="2"/>
        <v>Ok</v>
      </c>
      <c r="GO5" s="68" t="str">
        <f t="shared" ref="GO5:IZ5" si="3">+IF(ISNUMBER(SUM(GO7:GO172))=TRUE,"Ok","Revisar")</f>
        <v>Ok</v>
      </c>
      <c r="GP5" s="68" t="str">
        <f t="shared" si="3"/>
        <v>Ok</v>
      </c>
      <c r="GQ5" s="68" t="str">
        <f t="shared" si="3"/>
        <v>Ok</v>
      </c>
      <c r="GR5" s="68" t="str">
        <f t="shared" si="3"/>
        <v>Ok</v>
      </c>
      <c r="GS5" s="68" t="str">
        <f t="shared" si="3"/>
        <v>Ok</v>
      </c>
      <c r="GT5" s="68" t="str">
        <f t="shared" si="3"/>
        <v>Ok</v>
      </c>
      <c r="GU5" s="68" t="str">
        <f t="shared" si="3"/>
        <v>Ok</v>
      </c>
      <c r="GV5" s="68" t="str">
        <f t="shared" si="3"/>
        <v>Ok</v>
      </c>
      <c r="GW5" s="68" t="str">
        <f t="shared" si="3"/>
        <v>Ok</v>
      </c>
      <c r="GX5" s="68" t="str">
        <f t="shared" si="3"/>
        <v>Ok</v>
      </c>
      <c r="GY5" s="68" t="str">
        <f t="shared" si="3"/>
        <v>Ok</v>
      </c>
      <c r="GZ5" s="68" t="str">
        <f t="shared" si="3"/>
        <v>Ok</v>
      </c>
      <c r="HA5" s="68" t="str">
        <f t="shared" si="3"/>
        <v>Ok</v>
      </c>
      <c r="HB5" s="68" t="str">
        <f t="shared" si="3"/>
        <v>Ok</v>
      </c>
      <c r="HC5" s="68" t="str">
        <f t="shared" si="3"/>
        <v>Ok</v>
      </c>
      <c r="HD5" s="68" t="str">
        <f t="shared" si="3"/>
        <v>Ok</v>
      </c>
      <c r="HE5" s="68" t="str">
        <f t="shared" si="3"/>
        <v>Ok</v>
      </c>
      <c r="HF5" s="68" t="str">
        <f t="shared" si="3"/>
        <v>Ok</v>
      </c>
      <c r="HG5" s="68" t="str">
        <f t="shared" si="3"/>
        <v>Ok</v>
      </c>
      <c r="HH5" s="68" t="str">
        <f t="shared" si="3"/>
        <v>Ok</v>
      </c>
      <c r="HI5" s="68" t="str">
        <f t="shared" si="3"/>
        <v>Ok</v>
      </c>
      <c r="HJ5" s="68" t="str">
        <f t="shared" si="3"/>
        <v>Ok</v>
      </c>
      <c r="HK5" s="68" t="str">
        <f t="shared" si="3"/>
        <v>Ok</v>
      </c>
      <c r="HL5" s="68" t="str">
        <f t="shared" si="3"/>
        <v>Ok</v>
      </c>
      <c r="HM5" s="68" t="str">
        <f t="shared" si="3"/>
        <v>Ok</v>
      </c>
      <c r="HN5" s="68" t="str">
        <f t="shared" si="3"/>
        <v>Ok</v>
      </c>
      <c r="HO5" s="68" t="str">
        <f t="shared" si="3"/>
        <v>Ok</v>
      </c>
      <c r="HP5" s="68" t="str">
        <f t="shared" si="3"/>
        <v>Ok</v>
      </c>
      <c r="HQ5" s="68" t="str">
        <f t="shared" si="3"/>
        <v>Ok</v>
      </c>
      <c r="HR5" s="68" t="str">
        <f t="shared" si="3"/>
        <v>Ok</v>
      </c>
      <c r="HS5" s="68" t="str">
        <f t="shared" si="3"/>
        <v>Ok</v>
      </c>
      <c r="HT5" s="68" t="str">
        <f t="shared" si="3"/>
        <v>Ok</v>
      </c>
      <c r="HU5" s="68" t="str">
        <f t="shared" si="3"/>
        <v>Ok</v>
      </c>
      <c r="HV5" s="68" t="str">
        <f t="shared" si="3"/>
        <v>Ok</v>
      </c>
      <c r="HW5" s="68" t="str">
        <f t="shared" si="3"/>
        <v>Ok</v>
      </c>
      <c r="HX5" s="68" t="str">
        <f t="shared" si="3"/>
        <v>Ok</v>
      </c>
      <c r="HY5" s="68" t="str">
        <f t="shared" si="3"/>
        <v>Ok</v>
      </c>
      <c r="HZ5" s="68" t="str">
        <f t="shared" si="3"/>
        <v>Ok</v>
      </c>
      <c r="IA5" s="68" t="str">
        <f t="shared" si="3"/>
        <v>Ok</v>
      </c>
      <c r="IB5" s="68" t="str">
        <f t="shared" si="3"/>
        <v>Ok</v>
      </c>
      <c r="IC5" s="68" t="str">
        <f t="shared" si="3"/>
        <v>Ok</v>
      </c>
      <c r="ID5" s="68" t="str">
        <f t="shared" si="3"/>
        <v>Ok</v>
      </c>
      <c r="IE5" s="68" t="str">
        <f t="shared" si="3"/>
        <v>Ok</v>
      </c>
      <c r="IF5" s="68" t="str">
        <f t="shared" si="3"/>
        <v>Ok</v>
      </c>
      <c r="IG5" s="68" t="str">
        <f t="shared" si="3"/>
        <v>Ok</v>
      </c>
      <c r="IH5" s="68" t="str">
        <f t="shared" si="3"/>
        <v>Ok</v>
      </c>
      <c r="II5" s="68" t="str">
        <f t="shared" si="3"/>
        <v>Ok</v>
      </c>
      <c r="IJ5" s="68" t="str">
        <f t="shared" si="3"/>
        <v>Ok</v>
      </c>
      <c r="IK5" s="68" t="str">
        <f t="shared" si="3"/>
        <v>Ok</v>
      </c>
      <c r="IL5" s="68" t="str">
        <f t="shared" si="3"/>
        <v>Ok</v>
      </c>
      <c r="IM5" s="68" t="str">
        <f t="shared" si="3"/>
        <v>Ok</v>
      </c>
      <c r="IN5" s="68" t="str">
        <f t="shared" si="3"/>
        <v>Ok</v>
      </c>
      <c r="IO5" s="68" t="str">
        <f t="shared" si="3"/>
        <v>Ok</v>
      </c>
      <c r="IP5" s="68" t="str">
        <f t="shared" si="3"/>
        <v>Ok</v>
      </c>
      <c r="IQ5" s="68" t="str">
        <f t="shared" si="3"/>
        <v>Ok</v>
      </c>
      <c r="IR5" s="68" t="str">
        <f t="shared" si="3"/>
        <v>Ok</v>
      </c>
      <c r="IS5" s="68" t="str">
        <f t="shared" si="3"/>
        <v>Ok</v>
      </c>
      <c r="IT5" s="68" t="str">
        <f t="shared" si="3"/>
        <v>Ok</v>
      </c>
      <c r="IU5" s="68" t="str">
        <f t="shared" si="3"/>
        <v>Ok</v>
      </c>
      <c r="IV5" s="68" t="str">
        <f t="shared" si="3"/>
        <v>Ok</v>
      </c>
      <c r="IW5" s="68" t="str">
        <f t="shared" si="3"/>
        <v>Ok</v>
      </c>
      <c r="IX5" s="68" t="str">
        <f t="shared" si="3"/>
        <v>Ok</v>
      </c>
      <c r="IY5" s="68" t="str">
        <f t="shared" si="3"/>
        <v>Ok</v>
      </c>
      <c r="IZ5" s="68" t="str">
        <f t="shared" si="3"/>
        <v>Ok</v>
      </c>
      <c r="JA5" s="68" t="str">
        <f t="shared" ref="JA5:LL5" si="4">+IF(ISNUMBER(SUM(JA7:JA172))=TRUE,"Ok","Revisar")</f>
        <v>Ok</v>
      </c>
      <c r="JB5" s="68" t="str">
        <f t="shared" si="4"/>
        <v>Ok</v>
      </c>
      <c r="JC5" s="68" t="str">
        <f t="shared" si="4"/>
        <v>Ok</v>
      </c>
      <c r="JD5" s="68" t="str">
        <f t="shared" si="4"/>
        <v>Ok</v>
      </c>
      <c r="JE5" s="68" t="str">
        <f t="shared" si="4"/>
        <v>Ok</v>
      </c>
      <c r="JF5" s="68" t="str">
        <f t="shared" si="4"/>
        <v>Ok</v>
      </c>
      <c r="JG5" s="68" t="str">
        <f t="shared" si="4"/>
        <v>Ok</v>
      </c>
      <c r="JH5" s="68" t="str">
        <f t="shared" si="4"/>
        <v>Ok</v>
      </c>
      <c r="JI5" s="68" t="str">
        <f t="shared" si="4"/>
        <v>Ok</v>
      </c>
      <c r="JJ5" s="68" t="str">
        <f t="shared" si="4"/>
        <v>Ok</v>
      </c>
      <c r="JK5" s="68" t="str">
        <f t="shared" si="4"/>
        <v>Ok</v>
      </c>
      <c r="JL5" s="68" t="str">
        <f t="shared" si="4"/>
        <v>Ok</v>
      </c>
      <c r="JM5" s="68" t="str">
        <f t="shared" si="4"/>
        <v>Ok</v>
      </c>
      <c r="JN5" s="68" t="str">
        <f t="shared" si="4"/>
        <v>Ok</v>
      </c>
      <c r="JO5" s="68" t="str">
        <f t="shared" si="4"/>
        <v>Ok</v>
      </c>
      <c r="JP5" s="68" t="str">
        <f t="shared" si="4"/>
        <v>Ok</v>
      </c>
      <c r="JQ5" s="68" t="str">
        <f t="shared" si="4"/>
        <v>Ok</v>
      </c>
      <c r="JR5" s="68" t="str">
        <f t="shared" si="4"/>
        <v>Ok</v>
      </c>
      <c r="JS5" s="68" t="str">
        <f t="shared" si="4"/>
        <v>Ok</v>
      </c>
      <c r="JT5" s="68" t="str">
        <f t="shared" si="4"/>
        <v>Ok</v>
      </c>
      <c r="JU5" s="68" t="str">
        <f t="shared" si="4"/>
        <v>Ok</v>
      </c>
      <c r="JV5" s="68" t="str">
        <f t="shared" si="4"/>
        <v>Ok</v>
      </c>
      <c r="JW5" s="68" t="str">
        <f t="shared" si="4"/>
        <v>Ok</v>
      </c>
      <c r="JX5" s="68" t="str">
        <f t="shared" si="4"/>
        <v>Ok</v>
      </c>
      <c r="JY5" s="68" t="str">
        <f t="shared" si="4"/>
        <v>Ok</v>
      </c>
      <c r="JZ5" s="68" t="str">
        <f t="shared" si="4"/>
        <v>Ok</v>
      </c>
      <c r="KA5" s="68" t="str">
        <f t="shared" si="4"/>
        <v>Ok</v>
      </c>
      <c r="KB5" s="68" t="str">
        <f t="shared" si="4"/>
        <v>Ok</v>
      </c>
      <c r="KC5" s="68" t="str">
        <f t="shared" si="4"/>
        <v>Ok</v>
      </c>
      <c r="KD5" s="68" t="str">
        <f t="shared" si="4"/>
        <v>Ok</v>
      </c>
      <c r="KE5" s="68" t="str">
        <f t="shared" si="4"/>
        <v>Ok</v>
      </c>
      <c r="KF5" s="68" t="str">
        <f t="shared" si="4"/>
        <v>Ok</v>
      </c>
      <c r="KG5" s="68" t="str">
        <f t="shared" si="4"/>
        <v>Ok</v>
      </c>
      <c r="KH5" s="68" t="str">
        <f t="shared" si="4"/>
        <v>Ok</v>
      </c>
      <c r="KI5" s="68" t="str">
        <f t="shared" si="4"/>
        <v>Ok</v>
      </c>
      <c r="KJ5" s="68" t="str">
        <f t="shared" si="4"/>
        <v>Ok</v>
      </c>
      <c r="KK5" s="68" t="str">
        <f t="shared" si="4"/>
        <v>Ok</v>
      </c>
      <c r="KL5" s="68" t="str">
        <f t="shared" si="4"/>
        <v>Ok</v>
      </c>
      <c r="KM5" s="68" t="str">
        <f t="shared" si="4"/>
        <v>Ok</v>
      </c>
      <c r="KN5" s="68" t="str">
        <f t="shared" si="4"/>
        <v>Ok</v>
      </c>
      <c r="KO5" s="68" t="str">
        <f t="shared" si="4"/>
        <v>Ok</v>
      </c>
      <c r="KP5" s="68" t="str">
        <f t="shared" si="4"/>
        <v>Ok</v>
      </c>
      <c r="KQ5" s="68" t="str">
        <f t="shared" si="4"/>
        <v>Ok</v>
      </c>
      <c r="KR5" s="68" t="str">
        <f t="shared" si="4"/>
        <v>Ok</v>
      </c>
      <c r="KS5" s="68" t="str">
        <f t="shared" si="4"/>
        <v>Ok</v>
      </c>
      <c r="KT5" s="68" t="str">
        <f t="shared" si="4"/>
        <v>Ok</v>
      </c>
      <c r="KU5" s="68" t="str">
        <f t="shared" si="4"/>
        <v>Ok</v>
      </c>
      <c r="KV5" s="68" t="str">
        <f t="shared" si="4"/>
        <v>Ok</v>
      </c>
      <c r="KW5" s="68" t="str">
        <f t="shared" si="4"/>
        <v>Ok</v>
      </c>
      <c r="KX5" s="68" t="str">
        <f t="shared" si="4"/>
        <v>Ok</v>
      </c>
      <c r="KY5" s="68" t="str">
        <f t="shared" si="4"/>
        <v>Ok</v>
      </c>
      <c r="KZ5" s="68" t="str">
        <f t="shared" si="4"/>
        <v>Ok</v>
      </c>
      <c r="LA5" s="68" t="str">
        <f t="shared" si="4"/>
        <v>Ok</v>
      </c>
      <c r="LB5" s="68" t="str">
        <f t="shared" si="4"/>
        <v>Ok</v>
      </c>
      <c r="LC5" s="68" t="str">
        <f t="shared" si="4"/>
        <v>Ok</v>
      </c>
      <c r="LD5" s="68" t="str">
        <f t="shared" si="4"/>
        <v>Ok</v>
      </c>
      <c r="LE5" s="68" t="str">
        <f t="shared" si="4"/>
        <v>Ok</v>
      </c>
      <c r="LF5" s="68" t="str">
        <f t="shared" si="4"/>
        <v>Ok</v>
      </c>
      <c r="LG5" s="68" t="str">
        <f t="shared" si="4"/>
        <v>Ok</v>
      </c>
      <c r="LH5" s="68" t="str">
        <f t="shared" si="4"/>
        <v>Ok</v>
      </c>
      <c r="LI5" s="68" t="str">
        <f t="shared" si="4"/>
        <v>Ok</v>
      </c>
      <c r="LJ5" s="68" t="str">
        <f t="shared" si="4"/>
        <v>Revisar</v>
      </c>
      <c r="LK5" s="68" t="str">
        <f>+IF(ISNUMBER(SUM(LK8:LK172))=TRUE,"Ok","Revisar")</f>
        <v>Ok</v>
      </c>
      <c r="LL5" s="68" t="str">
        <f t="shared" si="4"/>
        <v>Ok</v>
      </c>
      <c r="LM5" s="68" t="str">
        <f>+IF(ISNUMBER(SUM(LM7:LM172))=TRUE,"Ok","Revisar")</f>
        <v>Ok</v>
      </c>
      <c r="LN5" s="68" t="str">
        <f>+IF(ISNUMBER(SUM(LN7:LN172))=TRUE,"Ok","Revisar")</f>
        <v>Ok</v>
      </c>
      <c r="LO5" s="68" t="str">
        <f>+IF(ISNUMBER(SUM(LO7:LO172))=TRUE,"Ok","Revisar")</f>
        <v>Ok</v>
      </c>
      <c r="LP5" s="68" t="str">
        <f>+IF(ISNUMBER(SUM(LP7:LP172))=TRUE,"Ok","Revisar")</f>
        <v>Revisar</v>
      </c>
    </row>
    <row r="6" spans="1:328">
      <c r="B6" s="69" t="s">
        <v>370</v>
      </c>
      <c r="C6" s="70" t="s">
        <v>371</v>
      </c>
      <c r="D6" s="71">
        <v>36526</v>
      </c>
      <c r="E6" s="72">
        <v>36557</v>
      </c>
      <c r="F6" s="72">
        <v>36586</v>
      </c>
      <c r="G6" s="72">
        <v>36617</v>
      </c>
      <c r="H6" s="72">
        <v>36647</v>
      </c>
      <c r="I6" s="72">
        <v>36678</v>
      </c>
      <c r="J6" s="72">
        <v>36708</v>
      </c>
      <c r="K6" s="72">
        <v>36739</v>
      </c>
      <c r="L6" s="72">
        <v>36770</v>
      </c>
      <c r="M6" s="72">
        <v>36800</v>
      </c>
      <c r="N6" s="72">
        <v>36831</v>
      </c>
      <c r="O6" s="72">
        <v>36861</v>
      </c>
      <c r="P6" s="73" t="s">
        <v>372</v>
      </c>
      <c r="Q6" s="71">
        <v>36892</v>
      </c>
      <c r="R6" s="72">
        <v>36923</v>
      </c>
      <c r="S6" s="72">
        <v>36951</v>
      </c>
      <c r="T6" s="72">
        <v>36982</v>
      </c>
      <c r="U6" s="72">
        <v>37012</v>
      </c>
      <c r="V6" s="72">
        <v>37043</v>
      </c>
      <c r="W6" s="72">
        <v>37073</v>
      </c>
      <c r="X6" s="72">
        <v>37104</v>
      </c>
      <c r="Y6" s="72">
        <v>37135</v>
      </c>
      <c r="Z6" s="72">
        <v>37165</v>
      </c>
      <c r="AA6" s="72">
        <v>37196</v>
      </c>
      <c r="AB6" s="72">
        <v>37226</v>
      </c>
      <c r="AC6" s="73" t="s">
        <v>373</v>
      </c>
      <c r="AD6" s="71">
        <v>37257</v>
      </c>
      <c r="AE6" s="72">
        <v>37288</v>
      </c>
      <c r="AF6" s="72">
        <v>37316</v>
      </c>
      <c r="AG6" s="72">
        <v>37347</v>
      </c>
      <c r="AH6" s="72">
        <v>37377</v>
      </c>
      <c r="AI6" s="72">
        <v>37408</v>
      </c>
      <c r="AJ6" s="72">
        <v>37438</v>
      </c>
      <c r="AK6" s="72">
        <v>37469</v>
      </c>
      <c r="AL6" s="72">
        <v>37500</v>
      </c>
      <c r="AM6" s="72">
        <v>37530</v>
      </c>
      <c r="AN6" s="72">
        <v>37561</v>
      </c>
      <c r="AO6" s="72">
        <v>37591</v>
      </c>
      <c r="AP6" s="73" t="s">
        <v>374</v>
      </c>
      <c r="AQ6" s="71">
        <v>37622</v>
      </c>
      <c r="AR6" s="72">
        <v>37653</v>
      </c>
      <c r="AS6" s="72">
        <v>37681</v>
      </c>
      <c r="AT6" s="72">
        <v>37712</v>
      </c>
      <c r="AU6" s="72">
        <v>37742</v>
      </c>
      <c r="AV6" s="72">
        <v>37773</v>
      </c>
      <c r="AW6" s="72">
        <v>37803</v>
      </c>
      <c r="AX6" s="72">
        <v>37834</v>
      </c>
      <c r="AY6" s="72">
        <v>37865</v>
      </c>
      <c r="AZ6" s="72">
        <v>37895</v>
      </c>
      <c r="BA6" s="72">
        <v>37926</v>
      </c>
      <c r="BB6" s="72">
        <v>37956</v>
      </c>
      <c r="BC6" s="73" t="s">
        <v>375</v>
      </c>
      <c r="BD6" s="71">
        <v>37987</v>
      </c>
      <c r="BE6" s="72">
        <v>38018</v>
      </c>
      <c r="BF6" s="72">
        <v>38047</v>
      </c>
      <c r="BG6" s="72">
        <v>38078</v>
      </c>
      <c r="BH6" s="72">
        <v>38108</v>
      </c>
      <c r="BI6" s="72">
        <v>38139</v>
      </c>
      <c r="BJ6" s="72">
        <v>38169</v>
      </c>
      <c r="BK6" s="72">
        <v>38200</v>
      </c>
      <c r="BL6" s="72">
        <v>38231</v>
      </c>
      <c r="BM6" s="72">
        <v>38261</v>
      </c>
      <c r="BN6" s="72">
        <v>38292</v>
      </c>
      <c r="BO6" s="72">
        <v>38322</v>
      </c>
      <c r="BP6" s="73" t="s">
        <v>376</v>
      </c>
      <c r="BQ6" s="71">
        <v>38353</v>
      </c>
      <c r="BR6" s="72">
        <v>38384</v>
      </c>
      <c r="BS6" s="72">
        <v>38412</v>
      </c>
      <c r="BT6" s="72">
        <v>38443</v>
      </c>
      <c r="BU6" s="72">
        <v>38473</v>
      </c>
      <c r="BV6" s="72">
        <v>38504</v>
      </c>
      <c r="BW6" s="72">
        <v>38534</v>
      </c>
      <c r="BX6" s="72">
        <v>38565</v>
      </c>
      <c r="BY6" s="72">
        <v>38596</v>
      </c>
      <c r="BZ6" s="72">
        <v>38626</v>
      </c>
      <c r="CA6" s="72">
        <v>38657</v>
      </c>
      <c r="CB6" s="72">
        <v>38687</v>
      </c>
      <c r="CC6" s="73" t="s">
        <v>377</v>
      </c>
      <c r="CD6" s="71">
        <v>38718</v>
      </c>
      <c r="CE6" s="72">
        <v>38749</v>
      </c>
      <c r="CF6" s="72">
        <v>38777</v>
      </c>
      <c r="CG6" s="72">
        <v>38808</v>
      </c>
      <c r="CH6" s="72">
        <v>38838</v>
      </c>
      <c r="CI6" s="72">
        <v>38869</v>
      </c>
      <c r="CJ6" s="72">
        <v>38899</v>
      </c>
      <c r="CK6" s="72">
        <v>38930</v>
      </c>
      <c r="CL6" s="72">
        <v>38961</v>
      </c>
      <c r="CM6" s="72">
        <v>38991</v>
      </c>
      <c r="CN6" s="72">
        <v>39022</v>
      </c>
      <c r="CO6" s="72">
        <v>39052</v>
      </c>
      <c r="CP6" s="73" t="s">
        <v>378</v>
      </c>
      <c r="CQ6" s="71">
        <v>39083</v>
      </c>
      <c r="CR6" s="72">
        <v>39114</v>
      </c>
      <c r="CS6" s="72">
        <v>39142</v>
      </c>
      <c r="CT6" s="72">
        <v>39173</v>
      </c>
      <c r="CU6" s="72">
        <v>39203</v>
      </c>
      <c r="CV6" s="72">
        <v>39234</v>
      </c>
      <c r="CW6" s="72">
        <v>39264</v>
      </c>
      <c r="CX6" s="72">
        <v>39295</v>
      </c>
      <c r="CY6" s="72">
        <v>39326</v>
      </c>
      <c r="CZ6" s="72">
        <v>39356</v>
      </c>
      <c r="DA6" s="72">
        <v>39387</v>
      </c>
      <c r="DB6" s="72">
        <v>39417</v>
      </c>
      <c r="DC6" s="73" t="s">
        <v>379</v>
      </c>
      <c r="DD6" s="71">
        <v>39448</v>
      </c>
      <c r="DE6" s="72">
        <v>39479</v>
      </c>
      <c r="DF6" s="72">
        <v>39508</v>
      </c>
      <c r="DG6" s="72">
        <v>39539</v>
      </c>
      <c r="DH6" s="72">
        <v>39569</v>
      </c>
      <c r="DI6" s="72">
        <v>39600</v>
      </c>
      <c r="DJ6" s="72">
        <v>39630</v>
      </c>
      <c r="DK6" s="72">
        <v>39661</v>
      </c>
      <c r="DL6" s="72">
        <v>39692</v>
      </c>
      <c r="DM6" s="72">
        <v>39722</v>
      </c>
      <c r="DN6" s="72">
        <v>39753</v>
      </c>
      <c r="DO6" s="72">
        <v>39783</v>
      </c>
      <c r="DP6" s="73" t="s">
        <v>380</v>
      </c>
      <c r="DQ6" s="71">
        <v>39814</v>
      </c>
      <c r="DR6" s="72">
        <v>39845</v>
      </c>
      <c r="DS6" s="72">
        <v>39873</v>
      </c>
      <c r="DT6" s="72">
        <v>39904</v>
      </c>
      <c r="DU6" s="72">
        <v>39934</v>
      </c>
      <c r="DV6" s="72">
        <v>39965</v>
      </c>
      <c r="DW6" s="72">
        <v>39995</v>
      </c>
      <c r="DX6" s="72">
        <v>40026</v>
      </c>
      <c r="DY6" s="72">
        <v>40057</v>
      </c>
      <c r="DZ6" s="72">
        <v>40087</v>
      </c>
      <c r="EA6" s="72">
        <v>40118</v>
      </c>
      <c r="EB6" s="72">
        <v>40148</v>
      </c>
      <c r="EC6" s="73" t="s">
        <v>381</v>
      </c>
      <c r="ED6" s="71">
        <v>40179</v>
      </c>
      <c r="EE6" s="72">
        <v>40210</v>
      </c>
      <c r="EF6" s="72">
        <v>40238</v>
      </c>
      <c r="EG6" s="72">
        <v>40269</v>
      </c>
      <c r="EH6" s="72">
        <v>40299</v>
      </c>
      <c r="EI6" s="72">
        <v>40330</v>
      </c>
      <c r="EJ6" s="72">
        <v>40360</v>
      </c>
      <c r="EK6" s="72">
        <v>40391</v>
      </c>
      <c r="EL6" s="72">
        <v>40422</v>
      </c>
      <c r="EM6" s="72">
        <v>40452</v>
      </c>
      <c r="EN6" s="72">
        <v>40483</v>
      </c>
      <c r="EO6" s="72">
        <v>40513</v>
      </c>
      <c r="EP6" s="73" t="s">
        <v>382</v>
      </c>
      <c r="EQ6" s="71">
        <v>40544</v>
      </c>
      <c r="ER6" s="72">
        <v>40575</v>
      </c>
      <c r="ES6" s="72">
        <v>40603</v>
      </c>
      <c r="ET6" s="72">
        <v>40634</v>
      </c>
      <c r="EU6" s="72">
        <v>40664</v>
      </c>
      <c r="EV6" s="72">
        <v>40695</v>
      </c>
      <c r="EW6" s="72">
        <v>40725</v>
      </c>
      <c r="EX6" s="72">
        <v>40756</v>
      </c>
      <c r="EY6" s="72">
        <v>40787</v>
      </c>
      <c r="EZ6" s="72">
        <v>40817</v>
      </c>
      <c r="FA6" s="72">
        <v>40848</v>
      </c>
      <c r="FB6" s="72">
        <v>40878</v>
      </c>
      <c r="FC6" s="73" t="s">
        <v>383</v>
      </c>
      <c r="FD6" s="71">
        <v>40909</v>
      </c>
      <c r="FE6" s="72">
        <v>40940</v>
      </c>
      <c r="FF6" s="72">
        <v>40969</v>
      </c>
      <c r="FG6" s="72">
        <v>41000</v>
      </c>
      <c r="FH6" s="72">
        <v>41030</v>
      </c>
      <c r="FI6" s="72">
        <v>41061</v>
      </c>
      <c r="FJ6" s="72">
        <v>41091</v>
      </c>
      <c r="FK6" s="72">
        <v>41122</v>
      </c>
      <c r="FL6" s="72">
        <v>41153</v>
      </c>
      <c r="FM6" s="72">
        <v>41183</v>
      </c>
      <c r="FN6" s="72">
        <v>41214</v>
      </c>
      <c r="FO6" s="72">
        <v>41244</v>
      </c>
      <c r="FP6" s="73" t="s">
        <v>384</v>
      </c>
      <c r="FQ6" s="71">
        <v>41275</v>
      </c>
      <c r="FR6" s="72">
        <v>41306</v>
      </c>
      <c r="FS6" s="72">
        <v>41334</v>
      </c>
      <c r="FT6" s="72">
        <v>41365</v>
      </c>
      <c r="FU6" s="72">
        <v>41395</v>
      </c>
      <c r="FV6" s="72">
        <v>41426</v>
      </c>
      <c r="FW6" s="72">
        <v>41456</v>
      </c>
      <c r="FX6" s="72">
        <v>41487</v>
      </c>
      <c r="FY6" s="72">
        <v>41518</v>
      </c>
      <c r="FZ6" s="72">
        <v>41548</v>
      </c>
      <c r="GA6" s="72">
        <v>41579</v>
      </c>
      <c r="GB6" s="72">
        <v>41609</v>
      </c>
      <c r="GC6" s="73" t="s">
        <v>385</v>
      </c>
      <c r="GD6" s="71">
        <v>41640</v>
      </c>
      <c r="GE6" s="72">
        <v>41671</v>
      </c>
      <c r="GF6" s="72">
        <v>41699</v>
      </c>
      <c r="GG6" s="72">
        <v>41730</v>
      </c>
      <c r="GH6" s="72">
        <v>41760</v>
      </c>
      <c r="GI6" s="72">
        <v>41791</v>
      </c>
      <c r="GJ6" s="72">
        <v>41821</v>
      </c>
      <c r="GK6" s="72">
        <v>41852</v>
      </c>
      <c r="GL6" s="72">
        <v>41883</v>
      </c>
      <c r="GM6" s="72">
        <v>41913</v>
      </c>
      <c r="GN6" s="72">
        <v>41944</v>
      </c>
      <c r="GO6" s="72">
        <v>41974</v>
      </c>
      <c r="GP6" s="73" t="s">
        <v>386</v>
      </c>
      <c r="GQ6" s="71">
        <v>42005</v>
      </c>
      <c r="GR6" s="72">
        <v>42036</v>
      </c>
      <c r="GS6" s="72">
        <v>42064</v>
      </c>
      <c r="GT6" s="72">
        <v>42095</v>
      </c>
      <c r="GU6" s="72">
        <v>42125</v>
      </c>
      <c r="GV6" s="72">
        <v>42156</v>
      </c>
      <c r="GW6" s="72">
        <v>42186</v>
      </c>
      <c r="GX6" s="72">
        <v>42217</v>
      </c>
      <c r="GY6" s="72">
        <v>42248</v>
      </c>
      <c r="GZ6" s="72">
        <v>42278</v>
      </c>
      <c r="HA6" s="72">
        <v>42309</v>
      </c>
      <c r="HB6" s="72">
        <v>42339</v>
      </c>
      <c r="HC6" s="73" t="s">
        <v>387</v>
      </c>
      <c r="HD6" s="71">
        <v>42370</v>
      </c>
      <c r="HE6" s="72">
        <v>42401</v>
      </c>
      <c r="HF6" s="72">
        <v>42430</v>
      </c>
      <c r="HG6" s="72">
        <v>42461</v>
      </c>
      <c r="HH6" s="72">
        <v>42491</v>
      </c>
      <c r="HI6" s="72">
        <v>42522</v>
      </c>
      <c r="HJ6" s="72">
        <v>42552</v>
      </c>
      <c r="HK6" s="72">
        <v>42583</v>
      </c>
      <c r="HL6" s="72">
        <v>42614</v>
      </c>
      <c r="HM6" s="72">
        <v>42644</v>
      </c>
      <c r="HN6" s="72">
        <v>42675</v>
      </c>
      <c r="HO6" s="72">
        <v>42705</v>
      </c>
      <c r="HP6" s="73" t="s">
        <v>388</v>
      </c>
      <c r="HQ6" s="71">
        <v>42736</v>
      </c>
      <c r="HR6" s="72">
        <v>42767</v>
      </c>
      <c r="HS6" s="72">
        <v>42795</v>
      </c>
      <c r="HT6" s="72">
        <v>42826</v>
      </c>
      <c r="HU6" s="72">
        <v>42856</v>
      </c>
      <c r="HV6" s="72">
        <v>42887</v>
      </c>
      <c r="HW6" s="72">
        <v>42917</v>
      </c>
      <c r="HX6" s="72">
        <v>42948</v>
      </c>
      <c r="HY6" s="72">
        <v>42979</v>
      </c>
      <c r="HZ6" s="72">
        <v>43009</v>
      </c>
      <c r="IA6" s="72">
        <v>43040</v>
      </c>
      <c r="IB6" s="72">
        <v>43070</v>
      </c>
      <c r="IC6" s="73" t="s">
        <v>389</v>
      </c>
      <c r="ID6" s="71">
        <v>43101</v>
      </c>
      <c r="IE6" s="72">
        <v>43132</v>
      </c>
      <c r="IF6" s="72">
        <v>43160</v>
      </c>
      <c r="IG6" s="72">
        <v>43191</v>
      </c>
      <c r="IH6" s="72">
        <v>43221</v>
      </c>
      <c r="II6" s="72">
        <v>43252</v>
      </c>
      <c r="IJ6" s="72">
        <v>43282</v>
      </c>
      <c r="IK6" s="72">
        <v>43313</v>
      </c>
      <c r="IL6" s="72">
        <v>43344</v>
      </c>
      <c r="IM6" s="72">
        <v>43374</v>
      </c>
      <c r="IN6" s="72">
        <v>43405</v>
      </c>
      <c r="IO6" s="72">
        <v>43435</v>
      </c>
      <c r="IP6" s="73" t="s">
        <v>390</v>
      </c>
      <c r="IQ6" s="71">
        <v>43466</v>
      </c>
      <c r="IR6" s="72">
        <v>43497</v>
      </c>
      <c r="IS6" s="72">
        <v>43525</v>
      </c>
      <c r="IT6" s="72">
        <v>43556</v>
      </c>
      <c r="IU6" s="72">
        <v>43586</v>
      </c>
      <c r="IV6" s="72">
        <v>43617</v>
      </c>
      <c r="IW6" s="72">
        <v>43647</v>
      </c>
      <c r="IX6" s="72">
        <v>43678</v>
      </c>
      <c r="IY6" s="72">
        <v>43709</v>
      </c>
      <c r="IZ6" s="72">
        <v>43739</v>
      </c>
      <c r="JA6" s="72">
        <v>43770</v>
      </c>
      <c r="JB6" s="72">
        <v>43800</v>
      </c>
      <c r="JC6" s="73" t="s">
        <v>391</v>
      </c>
      <c r="JD6" s="71">
        <v>43831</v>
      </c>
      <c r="JE6" s="72">
        <v>43862</v>
      </c>
      <c r="JF6" s="72">
        <v>43891</v>
      </c>
      <c r="JG6" s="72">
        <v>43922</v>
      </c>
      <c r="JH6" s="72">
        <v>43952</v>
      </c>
      <c r="JI6" s="72">
        <v>43983</v>
      </c>
      <c r="JJ6" s="72">
        <v>44013</v>
      </c>
      <c r="JK6" s="72">
        <v>44044</v>
      </c>
      <c r="JL6" s="72">
        <v>44075</v>
      </c>
      <c r="JM6" s="72">
        <v>44105</v>
      </c>
      <c r="JN6" s="72">
        <v>44136</v>
      </c>
      <c r="JO6" s="72">
        <v>44166</v>
      </c>
      <c r="JP6" s="73" t="s">
        <v>392</v>
      </c>
      <c r="JQ6" s="71">
        <v>44197</v>
      </c>
      <c r="JR6" s="72">
        <v>44228</v>
      </c>
      <c r="JS6" s="72">
        <v>44256</v>
      </c>
      <c r="JT6" s="72">
        <v>44287</v>
      </c>
      <c r="JU6" s="72">
        <v>44317</v>
      </c>
      <c r="JV6" s="72">
        <v>44348</v>
      </c>
      <c r="JW6" s="72">
        <v>44378</v>
      </c>
      <c r="JX6" s="72">
        <v>44409</v>
      </c>
      <c r="JY6" s="72">
        <v>44440</v>
      </c>
      <c r="JZ6" s="72">
        <v>44470</v>
      </c>
      <c r="KA6" s="72">
        <v>44501</v>
      </c>
      <c r="KB6" s="72">
        <v>44531</v>
      </c>
      <c r="KC6" s="73" t="s">
        <v>393</v>
      </c>
      <c r="KD6" s="71">
        <v>44562</v>
      </c>
      <c r="KE6" s="72">
        <v>44593</v>
      </c>
      <c r="KF6" s="72">
        <v>44621</v>
      </c>
      <c r="KG6" s="72">
        <v>44652</v>
      </c>
      <c r="KH6" s="72">
        <v>44682</v>
      </c>
      <c r="KI6" s="72">
        <v>44713</v>
      </c>
      <c r="KJ6" s="72">
        <v>44743</v>
      </c>
      <c r="KK6" s="72">
        <v>44774</v>
      </c>
      <c r="KL6" s="72">
        <v>44805</v>
      </c>
      <c r="KM6" s="72">
        <v>44835</v>
      </c>
      <c r="KN6" s="72">
        <v>44866</v>
      </c>
      <c r="KO6" s="72">
        <v>44896</v>
      </c>
      <c r="KP6" s="73" t="s">
        <v>394</v>
      </c>
      <c r="KQ6" s="71">
        <v>44927</v>
      </c>
      <c r="KR6" s="72">
        <v>44958</v>
      </c>
      <c r="KS6" s="72">
        <v>44986</v>
      </c>
      <c r="KT6" s="72">
        <v>45017</v>
      </c>
      <c r="KU6" s="72">
        <v>45047</v>
      </c>
      <c r="KV6" s="72">
        <v>45078</v>
      </c>
      <c r="KW6" s="72">
        <v>45108</v>
      </c>
      <c r="KX6" s="72">
        <v>45139</v>
      </c>
      <c r="KY6" s="72">
        <v>45170</v>
      </c>
      <c r="KZ6" s="72">
        <v>45200</v>
      </c>
      <c r="LA6" s="72">
        <v>45231</v>
      </c>
      <c r="LB6" s="72">
        <v>45261</v>
      </c>
      <c r="LC6" s="73" t="s">
        <v>395</v>
      </c>
      <c r="LD6" s="71">
        <v>45292</v>
      </c>
      <c r="LE6" s="72">
        <f>+EDATE(LD6,1)</f>
        <v>45323</v>
      </c>
      <c r="LF6" s="72">
        <f t="shared" ref="LF6:LN6" si="5">+EDATE(LE6,1)</f>
        <v>45352</v>
      </c>
      <c r="LG6" s="72">
        <f t="shared" si="5"/>
        <v>45383</v>
      </c>
      <c r="LH6" s="72">
        <f t="shared" si="5"/>
        <v>45413</v>
      </c>
      <c r="LI6" s="72">
        <f t="shared" si="5"/>
        <v>45444</v>
      </c>
      <c r="LJ6" s="72">
        <f t="shared" si="5"/>
        <v>45474</v>
      </c>
      <c r="LK6" s="72">
        <f t="shared" si="5"/>
        <v>45505</v>
      </c>
      <c r="LL6" s="72">
        <f t="shared" si="5"/>
        <v>45536</v>
      </c>
      <c r="LM6" s="72">
        <f t="shared" si="5"/>
        <v>45566</v>
      </c>
      <c r="LN6" s="72">
        <f t="shared" si="5"/>
        <v>45597</v>
      </c>
      <c r="LO6" s="72">
        <f>+EDATE(LN6,1)</f>
        <v>45627</v>
      </c>
      <c r="LP6" s="73" t="s">
        <v>396</v>
      </c>
    </row>
    <row r="7" spans="1:328">
      <c r="B7" t="str">
        <f>+C7</f>
        <v>DESARROLLO Y PREPARACIÓN</v>
      </c>
      <c r="C7" s="74" t="s">
        <v>397</v>
      </c>
      <c r="D7" s="75">
        <f>+SUM(D8:D32)</f>
        <v>6297721.3399999999</v>
      </c>
      <c r="E7" s="75">
        <f t="shared" ref="E7:BP7" si="6">+SUM(E8:E32)</f>
        <v>6297721.3399999999</v>
      </c>
      <c r="F7" s="75">
        <f t="shared" si="6"/>
        <v>6297721.3399999999</v>
      </c>
      <c r="G7" s="75">
        <f t="shared" si="6"/>
        <v>6522746</v>
      </c>
      <c r="H7" s="75">
        <f t="shared" si="6"/>
        <v>6522746</v>
      </c>
      <c r="I7" s="75">
        <f t="shared" si="6"/>
        <v>6522746</v>
      </c>
      <c r="J7" s="75">
        <f t="shared" si="6"/>
        <v>868792.67</v>
      </c>
      <c r="K7" s="75">
        <f t="shared" si="6"/>
        <v>868792.67</v>
      </c>
      <c r="L7" s="75">
        <f t="shared" si="6"/>
        <v>868792.67</v>
      </c>
      <c r="M7" s="75">
        <f t="shared" si="6"/>
        <v>2055173.9999999998</v>
      </c>
      <c r="N7" s="75">
        <f t="shared" si="6"/>
        <v>2055173.9999999998</v>
      </c>
      <c r="O7" s="75">
        <f t="shared" si="6"/>
        <v>2055173.9999999998</v>
      </c>
      <c r="P7" s="76">
        <f t="shared" si="6"/>
        <v>47233302.029999994</v>
      </c>
      <c r="Q7" s="75">
        <f t="shared" si="6"/>
        <v>5776481.8899999997</v>
      </c>
      <c r="R7" s="75">
        <f t="shared" si="6"/>
        <v>5776481.8899999997</v>
      </c>
      <c r="S7" s="75">
        <f t="shared" si="6"/>
        <v>5776481.8899999997</v>
      </c>
      <c r="T7" s="75">
        <f t="shared" si="6"/>
        <v>9873471.4900000002</v>
      </c>
      <c r="U7" s="75">
        <f t="shared" si="6"/>
        <v>9873471.4900000002</v>
      </c>
      <c r="V7" s="75">
        <f t="shared" si="6"/>
        <v>9873471.4900000002</v>
      </c>
      <c r="W7" s="75">
        <f t="shared" si="6"/>
        <v>12765236.449999999</v>
      </c>
      <c r="X7" s="75">
        <f t="shared" si="6"/>
        <v>12765236.449999999</v>
      </c>
      <c r="Y7" s="75">
        <f t="shared" si="6"/>
        <v>12765236.449999999</v>
      </c>
      <c r="Z7" s="75">
        <f t="shared" si="6"/>
        <v>14101057.869999999</v>
      </c>
      <c r="AA7" s="75">
        <f t="shared" si="6"/>
        <v>14101057.869999999</v>
      </c>
      <c r="AB7" s="75">
        <f t="shared" si="6"/>
        <v>14101057.869999999</v>
      </c>
      <c r="AC7" s="76">
        <f t="shared" si="6"/>
        <v>127548743.09999999</v>
      </c>
      <c r="AD7" s="75">
        <f t="shared" si="6"/>
        <v>3972360.2600000007</v>
      </c>
      <c r="AE7" s="75">
        <f t="shared" si="6"/>
        <v>3972360.2600000007</v>
      </c>
      <c r="AF7" s="75">
        <f t="shared" si="6"/>
        <v>3972360.2600000007</v>
      </c>
      <c r="AG7" s="75">
        <f t="shared" si="6"/>
        <v>2798998.3200000003</v>
      </c>
      <c r="AH7" s="75">
        <f t="shared" si="6"/>
        <v>2798998.3200000003</v>
      </c>
      <c r="AI7" s="75">
        <f t="shared" si="6"/>
        <v>2798998.3200000003</v>
      </c>
      <c r="AJ7" s="75">
        <f t="shared" si="6"/>
        <v>1620822.6</v>
      </c>
      <c r="AK7" s="75">
        <f t="shared" si="6"/>
        <v>1620822.6</v>
      </c>
      <c r="AL7" s="75">
        <f t="shared" si="6"/>
        <v>1620822.6</v>
      </c>
      <c r="AM7" s="75">
        <f t="shared" si="6"/>
        <v>1389550.36</v>
      </c>
      <c r="AN7" s="75">
        <f t="shared" si="6"/>
        <v>1389550.36</v>
      </c>
      <c r="AO7" s="75">
        <f t="shared" si="6"/>
        <v>1389550.36</v>
      </c>
      <c r="AP7" s="76">
        <f t="shared" si="6"/>
        <v>29345194.620000005</v>
      </c>
      <c r="AQ7" s="75">
        <f t="shared" si="6"/>
        <v>1538130.6199999999</v>
      </c>
      <c r="AR7" s="75">
        <f t="shared" si="6"/>
        <v>1538130.6199999999</v>
      </c>
      <c r="AS7" s="75">
        <f t="shared" si="6"/>
        <v>1538130.6199999999</v>
      </c>
      <c r="AT7" s="75">
        <f t="shared" si="6"/>
        <v>1809088.95</v>
      </c>
      <c r="AU7" s="75">
        <f t="shared" si="6"/>
        <v>1809088.95</v>
      </c>
      <c r="AV7" s="75">
        <f t="shared" si="6"/>
        <v>1809088.95</v>
      </c>
      <c r="AW7" s="75">
        <f t="shared" si="6"/>
        <v>2102663.65</v>
      </c>
      <c r="AX7" s="75">
        <f t="shared" si="6"/>
        <v>2102663.65</v>
      </c>
      <c r="AY7" s="75">
        <f t="shared" si="6"/>
        <v>2102663.65</v>
      </c>
      <c r="AZ7" s="75">
        <f t="shared" si="6"/>
        <v>694540.82</v>
      </c>
      <c r="BA7" s="75">
        <f t="shared" si="6"/>
        <v>694540.82</v>
      </c>
      <c r="BB7" s="75">
        <f t="shared" si="6"/>
        <v>694540.82</v>
      </c>
      <c r="BC7" s="76">
        <f t="shared" si="6"/>
        <v>18433272.119999997</v>
      </c>
      <c r="BD7" s="75">
        <f t="shared" si="6"/>
        <v>786665.34000000008</v>
      </c>
      <c r="BE7" s="75">
        <f t="shared" si="6"/>
        <v>786665.34000000008</v>
      </c>
      <c r="BF7" s="75">
        <f t="shared" si="6"/>
        <v>786665.34000000008</v>
      </c>
      <c r="BG7" s="75">
        <f t="shared" si="6"/>
        <v>541998.34000000008</v>
      </c>
      <c r="BH7" s="75">
        <f t="shared" si="6"/>
        <v>541998.34000000008</v>
      </c>
      <c r="BI7" s="75">
        <f t="shared" si="6"/>
        <v>541998.34000000008</v>
      </c>
      <c r="BJ7" s="75">
        <f t="shared" si="6"/>
        <v>1533898.31</v>
      </c>
      <c r="BK7" s="75">
        <f t="shared" si="6"/>
        <v>1533898.31</v>
      </c>
      <c r="BL7" s="75">
        <f t="shared" si="6"/>
        <v>1533898.31</v>
      </c>
      <c r="BM7" s="75">
        <f t="shared" si="6"/>
        <v>1328891.1099999999</v>
      </c>
      <c r="BN7" s="75">
        <f t="shared" si="6"/>
        <v>1328891.1099999999</v>
      </c>
      <c r="BO7" s="75">
        <f t="shared" si="6"/>
        <v>1328891.1099999999</v>
      </c>
      <c r="BP7" s="76">
        <f t="shared" si="6"/>
        <v>12574359.300000001</v>
      </c>
      <c r="BQ7" s="75">
        <f t="shared" ref="BQ7:EB7" si="7">+SUM(BQ8:BQ32)</f>
        <v>2578218.8099999996</v>
      </c>
      <c r="BR7" s="75">
        <f t="shared" si="7"/>
        <v>2578218.8099999996</v>
      </c>
      <c r="BS7" s="75">
        <f t="shared" si="7"/>
        <v>2578218.8099999996</v>
      </c>
      <c r="BT7" s="75">
        <f t="shared" si="7"/>
        <v>2360773.4699999997</v>
      </c>
      <c r="BU7" s="75">
        <f t="shared" si="7"/>
        <v>2360773.4699999997</v>
      </c>
      <c r="BV7" s="75">
        <f t="shared" si="7"/>
        <v>2360773.4699999997</v>
      </c>
      <c r="BW7" s="75">
        <f t="shared" si="7"/>
        <v>2723105.6899999995</v>
      </c>
      <c r="BX7" s="75">
        <f t="shared" si="7"/>
        <v>2723105.6899999995</v>
      </c>
      <c r="BY7" s="75">
        <f t="shared" si="7"/>
        <v>2723105.6899999995</v>
      </c>
      <c r="BZ7" s="75">
        <f t="shared" si="7"/>
        <v>2186112.7000000002</v>
      </c>
      <c r="CA7" s="75">
        <f t="shared" si="7"/>
        <v>2186112.7000000002</v>
      </c>
      <c r="CB7" s="75">
        <f t="shared" si="7"/>
        <v>2186112.7000000002</v>
      </c>
      <c r="CC7" s="76">
        <f t="shared" si="7"/>
        <v>29544632.009999998</v>
      </c>
      <c r="CD7" s="75">
        <f t="shared" si="7"/>
        <v>4754858.24</v>
      </c>
      <c r="CE7" s="75">
        <f t="shared" si="7"/>
        <v>4754858.24</v>
      </c>
      <c r="CF7" s="75">
        <f t="shared" si="7"/>
        <v>4754858.24</v>
      </c>
      <c r="CG7" s="75">
        <f t="shared" si="7"/>
        <v>5532416.7599999998</v>
      </c>
      <c r="CH7" s="75">
        <f t="shared" si="7"/>
        <v>5532416.7599999998</v>
      </c>
      <c r="CI7" s="75">
        <f t="shared" si="7"/>
        <v>5532416.7599999998</v>
      </c>
      <c r="CJ7" s="75">
        <f t="shared" si="7"/>
        <v>5559551.46</v>
      </c>
      <c r="CK7" s="75">
        <f t="shared" si="7"/>
        <v>5559551.46</v>
      </c>
      <c r="CL7" s="75">
        <f t="shared" si="7"/>
        <v>5559551.46</v>
      </c>
      <c r="CM7" s="75">
        <f t="shared" si="7"/>
        <v>5765548.5600000005</v>
      </c>
      <c r="CN7" s="75">
        <f t="shared" si="7"/>
        <v>5765548.5600000005</v>
      </c>
      <c r="CO7" s="75">
        <f t="shared" si="7"/>
        <v>5765548.5600000005</v>
      </c>
      <c r="CP7" s="76">
        <f t="shared" si="7"/>
        <v>64837125.060000002</v>
      </c>
      <c r="CQ7" s="75">
        <f t="shared" si="7"/>
        <v>5265246.6899999995</v>
      </c>
      <c r="CR7" s="75">
        <f t="shared" si="7"/>
        <v>5265246.6899999995</v>
      </c>
      <c r="CS7" s="75">
        <f t="shared" si="7"/>
        <v>5265246.6899999995</v>
      </c>
      <c r="CT7" s="75">
        <f t="shared" si="7"/>
        <v>2872503.4999999995</v>
      </c>
      <c r="CU7" s="75">
        <f t="shared" si="7"/>
        <v>2872503.4999999995</v>
      </c>
      <c r="CV7" s="75">
        <f t="shared" si="7"/>
        <v>2872503.4999999995</v>
      </c>
      <c r="CW7" s="75">
        <f t="shared" si="7"/>
        <v>4042657.17</v>
      </c>
      <c r="CX7" s="75">
        <f t="shared" si="7"/>
        <v>4043357.17</v>
      </c>
      <c r="CY7" s="75">
        <f t="shared" si="7"/>
        <v>4043457.17</v>
      </c>
      <c r="CZ7" s="75">
        <f t="shared" si="7"/>
        <v>4545750.17</v>
      </c>
      <c r="DA7" s="75">
        <f t="shared" si="7"/>
        <v>4545750.17</v>
      </c>
      <c r="DB7" s="75">
        <f t="shared" si="7"/>
        <v>4545750.17</v>
      </c>
      <c r="DC7" s="76">
        <f t="shared" si="7"/>
        <v>50179972.589999996</v>
      </c>
      <c r="DD7" s="75">
        <f t="shared" si="7"/>
        <v>9941985.4399999995</v>
      </c>
      <c r="DE7" s="75">
        <f t="shared" si="7"/>
        <v>9941985.4399999995</v>
      </c>
      <c r="DF7" s="75">
        <f t="shared" si="7"/>
        <v>9941985.4399999995</v>
      </c>
      <c r="DG7" s="75">
        <f t="shared" si="7"/>
        <v>8455333.5800000001</v>
      </c>
      <c r="DH7" s="75">
        <f t="shared" si="7"/>
        <v>8455333.5800000001</v>
      </c>
      <c r="DI7" s="75">
        <f t="shared" si="7"/>
        <v>8455333.5800000001</v>
      </c>
      <c r="DJ7" s="75">
        <f t="shared" si="7"/>
        <v>8339916.7400000002</v>
      </c>
      <c r="DK7" s="75">
        <f t="shared" si="7"/>
        <v>8339916.7400000002</v>
      </c>
      <c r="DL7" s="75">
        <f t="shared" si="7"/>
        <v>8339916.7400000002</v>
      </c>
      <c r="DM7" s="75">
        <f t="shared" si="7"/>
        <v>17256173.530000001</v>
      </c>
      <c r="DN7" s="75">
        <f t="shared" si="7"/>
        <v>17256173.530000001</v>
      </c>
      <c r="DO7" s="75">
        <f t="shared" si="7"/>
        <v>17256173.530000001</v>
      </c>
      <c r="DP7" s="76">
        <f t="shared" si="7"/>
        <v>131980227.87000002</v>
      </c>
      <c r="DQ7" s="75">
        <f t="shared" si="7"/>
        <v>9547321.879999999</v>
      </c>
      <c r="DR7" s="75">
        <f t="shared" si="7"/>
        <v>9547321.879999999</v>
      </c>
      <c r="DS7" s="75">
        <f t="shared" si="7"/>
        <v>9563684.879999999</v>
      </c>
      <c r="DT7" s="75">
        <f t="shared" si="7"/>
        <v>13272266.029999999</v>
      </c>
      <c r="DU7" s="75">
        <f t="shared" si="7"/>
        <v>14186097.379999999</v>
      </c>
      <c r="DV7" s="75">
        <f t="shared" si="7"/>
        <v>14907347.089999998</v>
      </c>
      <c r="DW7" s="75">
        <f t="shared" si="7"/>
        <v>17821960.960000001</v>
      </c>
      <c r="DX7" s="75">
        <f t="shared" si="7"/>
        <v>16930513.969999999</v>
      </c>
      <c r="DY7" s="75">
        <f t="shared" si="7"/>
        <v>18436254.720000003</v>
      </c>
      <c r="DZ7" s="75">
        <f t="shared" si="7"/>
        <v>22734113.77</v>
      </c>
      <c r="EA7" s="75">
        <f t="shared" si="7"/>
        <v>22801553.089999996</v>
      </c>
      <c r="EB7" s="75">
        <f t="shared" si="7"/>
        <v>26312385.739999995</v>
      </c>
      <c r="EC7" s="76">
        <f t="shared" ref="EC7:GN7" si="8">+SUM(EC8:EC32)</f>
        <v>196060821.39000002</v>
      </c>
      <c r="ED7" s="75">
        <f t="shared" si="8"/>
        <v>22645597.969999999</v>
      </c>
      <c r="EE7" s="75">
        <f t="shared" si="8"/>
        <v>24162167.649999999</v>
      </c>
      <c r="EF7" s="75">
        <f t="shared" si="8"/>
        <v>19444725.07</v>
      </c>
      <c r="EG7" s="75">
        <f t="shared" si="8"/>
        <v>18490788.98</v>
      </c>
      <c r="EH7" s="75">
        <f t="shared" si="8"/>
        <v>23880916.73</v>
      </c>
      <c r="EI7" s="75">
        <f t="shared" si="8"/>
        <v>34210908.189999998</v>
      </c>
      <c r="EJ7" s="75">
        <f t="shared" si="8"/>
        <v>33186403.59</v>
      </c>
      <c r="EK7" s="75">
        <f t="shared" si="8"/>
        <v>36719434.029999994</v>
      </c>
      <c r="EL7" s="75">
        <f t="shared" si="8"/>
        <v>92836007.579999998</v>
      </c>
      <c r="EM7" s="75">
        <f t="shared" si="8"/>
        <v>42365405.390000001</v>
      </c>
      <c r="EN7" s="75">
        <f t="shared" si="8"/>
        <v>59316128.869999997</v>
      </c>
      <c r="EO7" s="75">
        <f t="shared" si="8"/>
        <v>103017523.11999999</v>
      </c>
      <c r="EP7" s="76">
        <f t="shared" si="8"/>
        <v>510276007.16999996</v>
      </c>
      <c r="EQ7" s="75">
        <f t="shared" si="8"/>
        <v>61701704.120000005</v>
      </c>
      <c r="ER7" s="75">
        <f t="shared" si="8"/>
        <v>46430264.93</v>
      </c>
      <c r="ES7" s="75">
        <f t="shared" si="8"/>
        <v>111409807.30999999</v>
      </c>
      <c r="ET7" s="75">
        <f t="shared" si="8"/>
        <v>57608495.329999983</v>
      </c>
      <c r="EU7" s="75">
        <f t="shared" si="8"/>
        <v>145425601.62</v>
      </c>
      <c r="EV7" s="75">
        <f t="shared" si="8"/>
        <v>43744129.109999999</v>
      </c>
      <c r="EW7" s="75">
        <f t="shared" si="8"/>
        <v>43178435.539999999</v>
      </c>
      <c r="EX7" s="75">
        <f t="shared" si="8"/>
        <v>48357270.980000004</v>
      </c>
      <c r="EY7" s="75">
        <f t="shared" si="8"/>
        <v>45495017.609999992</v>
      </c>
      <c r="EZ7" s="75">
        <f t="shared" si="8"/>
        <v>51954521.990000002</v>
      </c>
      <c r="FA7" s="75">
        <f t="shared" si="8"/>
        <v>54696226.489999995</v>
      </c>
      <c r="FB7" s="75">
        <f t="shared" si="8"/>
        <v>78186273.390000001</v>
      </c>
      <c r="FC7" s="76">
        <f t="shared" si="8"/>
        <v>788187748.41999996</v>
      </c>
      <c r="FD7" s="75">
        <f t="shared" si="8"/>
        <v>30778130.73</v>
      </c>
      <c r="FE7" s="75">
        <f t="shared" si="8"/>
        <v>42090746.480000004</v>
      </c>
      <c r="FF7" s="75">
        <f t="shared" si="8"/>
        <v>55154893.140000008</v>
      </c>
      <c r="FG7" s="75">
        <f t="shared" si="8"/>
        <v>49414946.109999999</v>
      </c>
      <c r="FH7" s="75">
        <f t="shared" si="8"/>
        <v>61012197.890000001</v>
      </c>
      <c r="FI7" s="75">
        <f t="shared" si="8"/>
        <v>62345569.68999999</v>
      </c>
      <c r="FJ7" s="75">
        <f t="shared" si="8"/>
        <v>60328946.039999999</v>
      </c>
      <c r="FK7" s="75">
        <f t="shared" si="8"/>
        <v>61889274.300000004</v>
      </c>
      <c r="FL7" s="75">
        <f t="shared" si="8"/>
        <v>57438967.769999988</v>
      </c>
      <c r="FM7" s="75">
        <f t="shared" si="8"/>
        <v>61733826.390000001</v>
      </c>
      <c r="FN7" s="75">
        <f t="shared" si="8"/>
        <v>44702757.24000001</v>
      </c>
      <c r="FO7" s="75">
        <f t="shared" si="8"/>
        <v>51850351.230000004</v>
      </c>
      <c r="FP7" s="76">
        <f t="shared" si="8"/>
        <v>638740607.00999999</v>
      </c>
      <c r="FQ7" s="75">
        <f t="shared" si="8"/>
        <v>25500906.129999999</v>
      </c>
      <c r="FR7" s="75">
        <f t="shared" si="8"/>
        <v>38274433.020000003</v>
      </c>
      <c r="FS7" s="75">
        <f t="shared" si="8"/>
        <v>35352952.480000004</v>
      </c>
      <c r="FT7" s="75">
        <f t="shared" si="8"/>
        <v>38554564.059999995</v>
      </c>
      <c r="FU7" s="75">
        <f t="shared" si="8"/>
        <v>35563511.980000004</v>
      </c>
      <c r="FV7" s="75">
        <f t="shared" si="8"/>
        <v>33869695.25</v>
      </c>
      <c r="FW7" s="75">
        <f t="shared" si="8"/>
        <v>33416100.500000004</v>
      </c>
      <c r="FX7" s="75">
        <f t="shared" si="8"/>
        <v>35774858.390000001</v>
      </c>
      <c r="FY7" s="75">
        <f t="shared" si="8"/>
        <v>26744869.650000002</v>
      </c>
      <c r="FZ7" s="75">
        <f t="shared" si="8"/>
        <v>24916485.760000005</v>
      </c>
      <c r="GA7" s="75">
        <f t="shared" si="8"/>
        <v>27742325.969999999</v>
      </c>
      <c r="GB7" s="75">
        <f t="shared" si="8"/>
        <v>48837461.750000007</v>
      </c>
      <c r="GC7" s="76">
        <f t="shared" si="8"/>
        <v>404548164.94</v>
      </c>
      <c r="GD7" s="75">
        <f t="shared" si="8"/>
        <v>16771099.469999999</v>
      </c>
      <c r="GE7" s="75">
        <f t="shared" si="8"/>
        <v>27997497.840000007</v>
      </c>
      <c r="GF7" s="75">
        <f t="shared" si="8"/>
        <v>37494842.660000004</v>
      </c>
      <c r="GG7" s="75">
        <f t="shared" si="8"/>
        <v>27067113.349999998</v>
      </c>
      <c r="GH7" s="75">
        <f t="shared" si="8"/>
        <v>49564003.579999991</v>
      </c>
      <c r="GI7" s="75">
        <f t="shared" si="8"/>
        <v>46225460.789999999</v>
      </c>
      <c r="GJ7" s="75">
        <f t="shared" si="8"/>
        <v>34377791.439999998</v>
      </c>
      <c r="GK7" s="75">
        <f t="shared" si="8"/>
        <v>37593426.550000004</v>
      </c>
      <c r="GL7" s="75">
        <f t="shared" si="8"/>
        <v>31872199.75</v>
      </c>
      <c r="GM7" s="75">
        <f t="shared" si="8"/>
        <v>41686618.610000007</v>
      </c>
      <c r="GN7" s="75">
        <f t="shared" si="8"/>
        <v>29901340.82</v>
      </c>
      <c r="GO7" s="75">
        <f t="shared" ref="GO7:IZ7" si="9">+SUM(GO8:GO32)</f>
        <v>39534699.980000004</v>
      </c>
      <c r="GP7" s="76">
        <f t="shared" si="9"/>
        <v>420086094.84000003</v>
      </c>
      <c r="GQ7" s="75">
        <f t="shared" si="9"/>
        <v>15920987.950000003</v>
      </c>
      <c r="GR7" s="75">
        <f t="shared" si="9"/>
        <v>20964816.59</v>
      </c>
      <c r="GS7" s="75">
        <f t="shared" si="9"/>
        <v>51465542.539999992</v>
      </c>
      <c r="GT7" s="75">
        <f t="shared" si="9"/>
        <v>20861484.349999998</v>
      </c>
      <c r="GU7" s="75">
        <f t="shared" si="9"/>
        <v>30098966.759999998</v>
      </c>
      <c r="GV7" s="75">
        <f t="shared" si="9"/>
        <v>31253003.739999998</v>
      </c>
      <c r="GW7" s="75">
        <f t="shared" si="9"/>
        <v>28756072.890000001</v>
      </c>
      <c r="GX7" s="75">
        <f t="shared" si="9"/>
        <v>41325016.939999998</v>
      </c>
      <c r="GY7" s="75">
        <f t="shared" si="9"/>
        <v>36917410.149999999</v>
      </c>
      <c r="GZ7" s="75">
        <f t="shared" si="9"/>
        <v>29338023.289999999</v>
      </c>
      <c r="HA7" s="75">
        <f t="shared" si="9"/>
        <v>36664962.620000005</v>
      </c>
      <c r="HB7" s="75">
        <f t="shared" si="9"/>
        <v>39406085.350000001</v>
      </c>
      <c r="HC7" s="76">
        <f t="shared" si="9"/>
        <v>382972373.17000002</v>
      </c>
      <c r="HD7" s="75">
        <f t="shared" si="9"/>
        <v>18443036.100000001</v>
      </c>
      <c r="HE7" s="75">
        <f t="shared" si="9"/>
        <v>37781596.590000004</v>
      </c>
      <c r="HF7" s="75">
        <f t="shared" si="9"/>
        <v>26527173.759999998</v>
      </c>
      <c r="HG7" s="75">
        <f t="shared" si="9"/>
        <v>29367189.609999996</v>
      </c>
      <c r="HH7" s="75">
        <f t="shared" si="9"/>
        <v>31041963.270000003</v>
      </c>
      <c r="HI7" s="75">
        <f t="shared" si="9"/>
        <v>30466850.780000001</v>
      </c>
      <c r="HJ7" s="75">
        <f t="shared" si="9"/>
        <v>29859684.379999999</v>
      </c>
      <c r="HK7" s="75">
        <f t="shared" si="9"/>
        <v>33363214.730000004</v>
      </c>
      <c r="HL7" s="75">
        <f t="shared" si="9"/>
        <v>31316018.489999998</v>
      </c>
      <c r="HM7" s="75">
        <f t="shared" si="9"/>
        <v>23949740.43</v>
      </c>
      <c r="HN7" s="75">
        <f t="shared" si="9"/>
        <v>33263277.270000003</v>
      </c>
      <c r="HO7" s="75">
        <f t="shared" si="9"/>
        <v>24273041.739999998</v>
      </c>
      <c r="HP7" s="76">
        <f t="shared" si="9"/>
        <v>349652787.14999998</v>
      </c>
      <c r="HQ7" s="75">
        <f t="shared" si="9"/>
        <v>19756317.740000002</v>
      </c>
      <c r="HR7" s="75">
        <f t="shared" si="9"/>
        <v>29865078.899999999</v>
      </c>
      <c r="HS7" s="75">
        <f t="shared" si="9"/>
        <v>42875464.520000003</v>
      </c>
      <c r="HT7" s="75">
        <f t="shared" si="9"/>
        <v>39076910.439999998</v>
      </c>
      <c r="HU7" s="75">
        <f t="shared" si="9"/>
        <v>54481105.530000009</v>
      </c>
      <c r="HV7" s="75">
        <f t="shared" si="9"/>
        <v>44723768.68</v>
      </c>
      <c r="HW7" s="75">
        <f t="shared" si="9"/>
        <v>22153552.890000001</v>
      </c>
      <c r="HX7" s="75">
        <f t="shared" si="9"/>
        <v>40355039.780000001</v>
      </c>
      <c r="HY7" s="75">
        <f t="shared" si="9"/>
        <v>41808649.990000002</v>
      </c>
      <c r="HZ7" s="75">
        <f t="shared" si="9"/>
        <v>36856944.170000002</v>
      </c>
      <c r="IA7" s="75">
        <f t="shared" si="9"/>
        <v>40805117.280000001</v>
      </c>
      <c r="IB7" s="75">
        <f t="shared" si="9"/>
        <v>-23056697.149999999</v>
      </c>
      <c r="IC7" s="76">
        <f t="shared" si="9"/>
        <v>389701252.76999998</v>
      </c>
      <c r="ID7" s="75">
        <f t="shared" si="9"/>
        <v>34030667</v>
      </c>
      <c r="IE7" s="75">
        <f t="shared" si="9"/>
        <v>46444128.719999999</v>
      </c>
      <c r="IF7" s="75">
        <f t="shared" si="9"/>
        <v>57664628.949999996</v>
      </c>
      <c r="IG7" s="75">
        <f t="shared" si="9"/>
        <v>52665106.160000004</v>
      </c>
      <c r="IH7" s="75">
        <f t="shared" si="9"/>
        <v>52909876.209999993</v>
      </c>
      <c r="II7" s="75">
        <f t="shared" si="9"/>
        <v>55061827.899999999</v>
      </c>
      <c r="IJ7" s="75">
        <f t="shared" si="9"/>
        <v>54572609.270000003</v>
      </c>
      <c r="IK7" s="75">
        <f t="shared" si="9"/>
        <v>63475633</v>
      </c>
      <c r="IL7" s="75">
        <f t="shared" si="9"/>
        <v>88533083</v>
      </c>
      <c r="IM7" s="75">
        <f t="shared" si="9"/>
        <v>74312679</v>
      </c>
      <c r="IN7" s="75">
        <f t="shared" si="9"/>
        <v>65960592</v>
      </c>
      <c r="IO7" s="75">
        <f t="shared" si="9"/>
        <v>109554280</v>
      </c>
      <c r="IP7" s="76">
        <f t="shared" si="9"/>
        <v>755185111.20999992</v>
      </c>
      <c r="IQ7" s="75">
        <f t="shared" si="9"/>
        <v>60263777</v>
      </c>
      <c r="IR7" s="75">
        <f t="shared" si="9"/>
        <v>92294567</v>
      </c>
      <c r="IS7" s="75">
        <f t="shared" si="9"/>
        <v>102536757</v>
      </c>
      <c r="IT7" s="75">
        <f t="shared" si="9"/>
        <v>102156345</v>
      </c>
      <c r="IU7" s="75">
        <f t="shared" si="9"/>
        <v>105833957</v>
      </c>
      <c r="IV7" s="75">
        <f t="shared" si="9"/>
        <v>92375288</v>
      </c>
      <c r="IW7" s="75">
        <f t="shared" si="9"/>
        <v>107500894</v>
      </c>
      <c r="IX7" s="75">
        <f t="shared" si="9"/>
        <v>99480760</v>
      </c>
      <c r="IY7" s="75">
        <f t="shared" si="9"/>
        <v>101189024</v>
      </c>
      <c r="IZ7" s="75">
        <f t="shared" si="9"/>
        <v>98389693</v>
      </c>
      <c r="JA7" s="75">
        <f t="shared" ref="JA7:LJ7" si="10">+SUM(JA8:JA32)</f>
        <v>60553091</v>
      </c>
      <c r="JB7" s="75">
        <f t="shared" si="10"/>
        <v>95307841</v>
      </c>
      <c r="JC7" s="76">
        <f t="shared" si="10"/>
        <v>1117881994</v>
      </c>
      <c r="JD7" s="75">
        <f t="shared" si="10"/>
        <v>30622422</v>
      </c>
      <c r="JE7" s="75">
        <f t="shared" si="10"/>
        <v>45735276</v>
      </c>
      <c r="JF7" s="75">
        <f t="shared" si="10"/>
        <v>39482681</v>
      </c>
      <c r="JG7" s="75">
        <f t="shared" si="10"/>
        <v>17821798</v>
      </c>
      <c r="JH7" s="75">
        <f t="shared" si="10"/>
        <v>15041047</v>
      </c>
      <c r="JI7" s="75">
        <f t="shared" si="10"/>
        <v>20778795</v>
      </c>
      <c r="JJ7" s="75">
        <f t="shared" si="10"/>
        <v>25872354</v>
      </c>
      <c r="JK7" s="75">
        <f t="shared" si="10"/>
        <v>25980731</v>
      </c>
      <c r="JL7" s="75">
        <f t="shared" si="10"/>
        <v>32068064</v>
      </c>
      <c r="JM7" s="75">
        <f t="shared" si="10"/>
        <v>40942957</v>
      </c>
      <c r="JN7" s="75">
        <f t="shared" si="10"/>
        <v>44569871</v>
      </c>
      <c r="JO7" s="75">
        <f t="shared" si="10"/>
        <v>50675508</v>
      </c>
      <c r="JP7" s="76">
        <f t="shared" si="10"/>
        <v>389591504</v>
      </c>
      <c r="JQ7" s="75">
        <f t="shared" si="10"/>
        <v>28795080</v>
      </c>
      <c r="JR7" s="75">
        <f t="shared" si="10"/>
        <v>42831882</v>
      </c>
      <c r="JS7" s="75">
        <f t="shared" si="10"/>
        <v>33908337</v>
      </c>
      <c r="JT7" s="75">
        <f t="shared" si="10"/>
        <v>46854694</v>
      </c>
      <c r="JU7" s="75">
        <f t="shared" si="10"/>
        <v>46340967</v>
      </c>
      <c r="JV7" s="75">
        <f t="shared" si="10"/>
        <v>40351647</v>
      </c>
      <c r="JW7" s="75">
        <f t="shared" si="10"/>
        <v>54744736</v>
      </c>
      <c r="JX7" s="75">
        <f t="shared" si="10"/>
        <v>49866371</v>
      </c>
      <c r="JY7" s="75">
        <f t="shared" si="10"/>
        <v>54924544</v>
      </c>
      <c r="JZ7" s="75">
        <f t="shared" si="10"/>
        <v>68799534</v>
      </c>
      <c r="KA7" s="75">
        <f t="shared" si="10"/>
        <v>52592816</v>
      </c>
      <c r="KB7" s="75">
        <f t="shared" si="10"/>
        <v>77136356</v>
      </c>
      <c r="KC7" s="76">
        <f t="shared" si="10"/>
        <v>597146964</v>
      </c>
      <c r="KD7" s="75">
        <f t="shared" si="10"/>
        <v>36394292</v>
      </c>
      <c r="KE7" s="75">
        <f t="shared" si="10"/>
        <v>50671125</v>
      </c>
      <c r="KF7" s="75">
        <f t="shared" si="10"/>
        <v>68363209</v>
      </c>
      <c r="KG7" s="75">
        <f t="shared" si="10"/>
        <v>68594351</v>
      </c>
      <c r="KH7" s="75">
        <f t="shared" si="10"/>
        <v>65098344</v>
      </c>
      <c r="KI7" s="75">
        <f t="shared" si="10"/>
        <v>76175076</v>
      </c>
      <c r="KJ7" s="75">
        <f t="shared" si="10"/>
        <v>74604706</v>
      </c>
      <c r="KK7" s="75">
        <f t="shared" si="10"/>
        <v>83431374</v>
      </c>
      <c r="KL7" s="75">
        <f t="shared" si="10"/>
        <v>70119527</v>
      </c>
      <c r="KM7" s="75">
        <f t="shared" si="10"/>
        <v>79183118</v>
      </c>
      <c r="KN7" s="75">
        <f t="shared" si="10"/>
        <v>105974906</v>
      </c>
      <c r="KO7" s="75">
        <f t="shared" si="10"/>
        <v>152537912</v>
      </c>
      <c r="KP7" s="76">
        <f t="shared" si="10"/>
        <v>931147940</v>
      </c>
      <c r="KQ7" s="75">
        <f t="shared" si="10"/>
        <v>46285472</v>
      </c>
      <c r="KR7" s="75">
        <f t="shared" si="10"/>
        <v>36181801</v>
      </c>
      <c r="KS7" s="75">
        <f t="shared" si="10"/>
        <v>71515103</v>
      </c>
      <c r="KT7" s="75">
        <f t="shared" si="10"/>
        <v>63938134</v>
      </c>
      <c r="KU7" s="75">
        <f t="shared" si="10"/>
        <v>69912901</v>
      </c>
      <c r="KV7" s="75">
        <f t="shared" si="10"/>
        <v>76061099</v>
      </c>
      <c r="KW7" s="75">
        <f t="shared" si="10"/>
        <v>70997740</v>
      </c>
      <c r="KX7" s="75">
        <f t="shared" si="10"/>
        <v>86710247</v>
      </c>
      <c r="KY7" s="75">
        <f t="shared" si="10"/>
        <v>87597170</v>
      </c>
      <c r="KZ7" s="75">
        <f t="shared" si="10"/>
        <v>88474932</v>
      </c>
      <c r="LA7" s="75">
        <f t="shared" si="10"/>
        <v>91690374</v>
      </c>
      <c r="LB7" s="75">
        <f t="shared" si="10"/>
        <v>138940656</v>
      </c>
      <c r="LC7" s="76">
        <f>+SUM(LC8:LC32)</f>
        <v>928305629</v>
      </c>
      <c r="LD7" s="75">
        <f t="shared" si="10"/>
        <v>43542525</v>
      </c>
      <c r="LE7" s="75">
        <f t="shared" si="10"/>
        <v>50310910</v>
      </c>
      <c r="LF7" s="75">
        <f t="shared" si="10"/>
        <v>66353759</v>
      </c>
      <c r="LG7" s="75">
        <f t="shared" si="10"/>
        <v>45021649</v>
      </c>
      <c r="LH7" s="75">
        <f t="shared" si="10"/>
        <v>52235113</v>
      </c>
      <c r="LI7" s="75">
        <f t="shared" si="10"/>
        <v>67174626</v>
      </c>
      <c r="LJ7" s="75" t="e">
        <f t="shared" si="10"/>
        <v>#REF!</v>
      </c>
      <c r="LK7" s="77">
        <v>64424130</v>
      </c>
      <c r="LL7" s="75"/>
      <c r="LM7" s="75"/>
      <c r="LN7" s="75"/>
      <c r="LO7" s="75"/>
      <c r="LP7" s="76" t="e">
        <f>+SUM(LP8:LP32)</f>
        <v>#REF!</v>
      </c>
    </row>
    <row r="8" spans="1:328" hidden="1" outlineLevel="1">
      <c r="B8" t="str">
        <f>+B$7&amp;C8</f>
        <v>DESARROLLO Y PREPARACIÓNAMAZONAS</v>
      </c>
      <c r="C8" s="78" t="s">
        <v>398</v>
      </c>
      <c r="D8" s="79">
        <v>0</v>
      </c>
      <c r="E8" s="79">
        <v>0</v>
      </c>
      <c r="F8" s="79">
        <v>0</v>
      </c>
      <c r="G8" s="79">
        <v>0</v>
      </c>
      <c r="H8" s="79">
        <v>0</v>
      </c>
      <c r="I8" s="79">
        <v>0</v>
      </c>
      <c r="J8" s="79">
        <v>0</v>
      </c>
      <c r="K8" s="79">
        <v>0</v>
      </c>
      <c r="L8" s="79">
        <v>0</v>
      </c>
      <c r="M8" s="79">
        <v>0</v>
      </c>
      <c r="N8" s="79">
        <v>0</v>
      </c>
      <c r="O8" s="79">
        <v>0</v>
      </c>
      <c r="P8" s="80">
        <v>0</v>
      </c>
      <c r="Q8" s="79">
        <v>0</v>
      </c>
      <c r="R8" s="79">
        <v>0</v>
      </c>
      <c r="S8" s="79">
        <v>0</v>
      </c>
      <c r="T8" s="79">
        <v>0</v>
      </c>
      <c r="U8" s="79">
        <v>0</v>
      </c>
      <c r="V8" s="79">
        <v>0</v>
      </c>
      <c r="W8" s="79">
        <v>0</v>
      </c>
      <c r="X8" s="79">
        <v>0</v>
      </c>
      <c r="Y8" s="79">
        <v>0</v>
      </c>
      <c r="Z8" s="79">
        <v>0</v>
      </c>
      <c r="AA8" s="79">
        <v>0</v>
      </c>
      <c r="AB8" s="79">
        <v>0</v>
      </c>
      <c r="AC8" s="80">
        <v>0</v>
      </c>
      <c r="AD8" s="79">
        <v>0</v>
      </c>
      <c r="AE8" s="79">
        <v>0</v>
      </c>
      <c r="AF8" s="79">
        <v>0</v>
      </c>
      <c r="AG8" s="79">
        <v>0</v>
      </c>
      <c r="AH8" s="79">
        <v>0</v>
      </c>
      <c r="AI8" s="79">
        <v>0</v>
      </c>
      <c r="AJ8" s="79">
        <v>0</v>
      </c>
      <c r="AK8" s="79">
        <v>0</v>
      </c>
      <c r="AL8" s="79">
        <v>0</v>
      </c>
      <c r="AM8" s="79">
        <v>0</v>
      </c>
      <c r="AN8" s="79">
        <v>0</v>
      </c>
      <c r="AO8" s="79">
        <v>0</v>
      </c>
      <c r="AP8" s="80">
        <v>0</v>
      </c>
      <c r="AQ8" s="79">
        <v>0</v>
      </c>
      <c r="AR8" s="79">
        <v>0</v>
      </c>
      <c r="AS8" s="79">
        <v>0</v>
      </c>
      <c r="AT8" s="79">
        <v>0</v>
      </c>
      <c r="AU8" s="79">
        <v>0</v>
      </c>
      <c r="AV8" s="79">
        <v>0</v>
      </c>
      <c r="AW8" s="79">
        <v>0</v>
      </c>
      <c r="AX8" s="79">
        <v>0</v>
      </c>
      <c r="AY8" s="79">
        <v>0</v>
      </c>
      <c r="AZ8" s="79">
        <v>0</v>
      </c>
      <c r="BA8" s="79">
        <v>0</v>
      </c>
      <c r="BB8" s="79">
        <v>0</v>
      </c>
      <c r="BC8" s="80">
        <v>0</v>
      </c>
      <c r="BD8" s="79">
        <v>0</v>
      </c>
      <c r="BE8" s="79">
        <v>0</v>
      </c>
      <c r="BF8" s="79">
        <v>0</v>
      </c>
      <c r="BG8" s="79">
        <v>0</v>
      </c>
      <c r="BH8" s="79">
        <v>0</v>
      </c>
      <c r="BI8" s="79">
        <v>0</v>
      </c>
      <c r="BJ8" s="79">
        <v>0</v>
      </c>
      <c r="BK8" s="79">
        <v>0</v>
      </c>
      <c r="BL8" s="79">
        <v>0</v>
      </c>
      <c r="BM8" s="79">
        <v>0</v>
      </c>
      <c r="BN8" s="79">
        <v>0</v>
      </c>
      <c r="BO8" s="79">
        <v>0</v>
      </c>
      <c r="BP8" s="80">
        <v>0</v>
      </c>
      <c r="BQ8" s="79">
        <v>0</v>
      </c>
      <c r="BR8" s="79">
        <v>0</v>
      </c>
      <c r="BS8" s="79">
        <v>0</v>
      </c>
      <c r="BT8" s="79">
        <v>0</v>
      </c>
      <c r="BU8" s="79">
        <v>0</v>
      </c>
      <c r="BV8" s="79">
        <v>0</v>
      </c>
      <c r="BW8" s="79">
        <v>0</v>
      </c>
      <c r="BX8" s="79">
        <v>0</v>
      </c>
      <c r="BY8" s="79">
        <v>0</v>
      </c>
      <c r="BZ8" s="79">
        <v>96810.03</v>
      </c>
      <c r="CA8" s="79">
        <v>96810.03</v>
      </c>
      <c r="CB8" s="79">
        <v>96810.03</v>
      </c>
      <c r="CC8" s="80">
        <v>290430.08999999997</v>
      </c>
      <c r="CD8" s="79">
        <v>103873.3</v>
      </c>
      <c r="CE8" s="79">
        <v>103873.3</v>
      </c>
      <c r="CF8" s="79">
        <v>103873.3</v>
      </c>
      <c r="CG8" s="79">
        <v>170256.64000000001</v>
      </c>
      <c r="CH8" s="79">
        <v>170256.64000000001</v>
      </c>
      <c r="CI8" s="79">
        <v>170256.64000000001</v>
      </c>
      <c r="CJ8" s="79">
        <v>184340.97000000003</v>
      </c>
      <c r="CK8" s="79">
        <v>184340.97000000003</v>
      </c>
      <c r="CL8" s="79">
        <v>184340.97000000003</v>
      </c>
      <c r="CM8" s="79">
        <v>252495</v>
      </c>
      <c r="CN8" s="79">
        <v>252495</v>
      </c>
      <c r="CO8" s="79">
        <v>252495</v>
      </c>
      <c r="CP8" s="80">
        <v>2132897.73</v>
      </c>
      <c r="CQ8" s="79">
        <v>61323.029999999992</v>
      </c>
      <c r="CR8" s="79">
        <v>61323.029999999992</v>
      </c>
      <c r="CS8" s="79">
        <v>61323.029999999992</v>
      </c>
      <c r="CT8" s="79">
        <v>20976.699999999997</v>
      </c>
      <c r="CU8" s="79">
        <v>20976.699999999997</v>
      </c>
      <c r="CV8" s="79">
        <v>20976.699999999997</v>
      </c>
      <c r="CW8" s="79">
        <v>16175</v>
      </c>
      <c r="CX8" s="79">
        <v>16175</v>
      </c>
      <c r="CY8" s="79">
        <v>16175</v>
      </c>
      <c r="CZ8" s="79">
        <v>76731.999999999985</v>
      </c>
      <c r="DA8" s="79">
        <v>76731.999999999985</v>
      </c>
      <c r="DB8" s="79">
        <v>76731.999999999985</v>
      </c>
      <c r="DC8" s="80">
        <v>525620.18999999994</v>
      </c>
      <c r="DD8" s="79">
        <v>0</v>
      </c>
      <c r="DE8" s="79">
        <v>0</v>
      </c>
      <c r="DF8" s="79">
        <v>0</v>
      </c>
      <c r="DG8" s="79">
        <v>0</v>
      </c>
      <c r="DH8" s="79">
        <v>0</v>
      </c>
      <c r="DI8" s="79">
        <v>0</v>
      </c>
      <c r="DJ8" s="79">
        <v>0</v>
      </c>
      <c r="DK8" s="79">
        <v>0</v>
      </c>
      <c r="DL8" s="79">
        <v>0</v>
      </c>
      <c r="DM8" s="79">
        <v>0</v>
      </c>
      <c r="DN8" s="79">
        <v>0</v>
      </c>
      <c r="DO8" s="79">
        <v>0</v>
      </c>
      <c r="DP8" s="80">
        <v>0</v>
      </c>
      <c r="DQ8" s="79">
        <v>0</v>
      </c>
      <c r="DR8" s="79">
        <v>0</v>
      </c>
      <c r="DS8" s="79">
        <v>0</v>
      </c>
      <c r="DT8" s="79">
        <v>0</v>
      </c>
      <c r="DU8" s="79">
        <v>0</v>
      </c>
      <c r="DV8" s="79">
        <v>0</v>
      </c>
      <c r="DW8" s="79">
        <v>0</v>
      </c>
      <c r="DX8" s="79">
        <v>0</v>
      </c>
      <c r="DY8" s="79">
        <v>0</v>
      </c>
      <c r="DZ8" s="79">
        <v>0</v>
      </c>
      <c r="EA8" s="79">
        <v>0</v>
      </c>
      <c r="EB8" s="79">
        <v>0</v>
      </c>
      <c r="EC8" s="80">
        <v>0</v>
      </c>
      <c r="ED8" s="79">
        <v>0</v>
      </c>
      <c r="EE8" s="79">
        <v>0</v>
      </c>
      <c r="EF8" s="79">
        <v>0</v>
      </c>
      <c r="EG8" s="79">
        <v>0</v>
      </c>
      <c r="EH8" s="79">
        <v>0</v>
      </c>
      <c r="EI8" s="79">
        <v>0</v>
      </c>
      <c r="EJ8" s="79">
        <v>0</v>
      </c>
      <c r="EK8" s="79">
        <v>0</v>
      </c>
      <c r="EL8" s="79">
        <v>0</v>
      </c>
      <c r="EM8" s="79">
        <v>0</v>
      </c>
      <c r="EN8" s="79">
        <v>0</v>
      </c>
      <c r="EO8" s="79">
        <v>0</v>
      </c>
      <c r="EP8" s="80">
        <v>0</v>
      </c>
      <c r="EQ8" s="79">
        <v>0</v>
      </c>
      <c r="ER8" s="79">
        <v>0</v>
      </c>
      <c r="ES8" s="79">
        <v>0</v>
      </c>
      <c r="ET8" s="79">
        <v>0</v>
      </c>
      <c r="EU8" s="79">
        <v>0</v>
      </c>
      <c r="EV8" s="79">
        <v>0</v>
      </c>
      <c r="EW8" s="79">
        <v>0</v>
      </c>
      <c r="EX8" s="79">
        <v>0</v>
      </c>
      <c r="EY8" s="79">
        <v>0</v>
      </c>
      <c r="EZ8" s="79">
        <v>0</v>
      </c>
      <c r="FA8" s="79">
        <v>0</v>
      </c>
      <c r="FB8" s="79">
        <v>0</v>
      </c>
      <c r="FC8" s="80">
        <v>0</v>
      </c>
      <c r="FD8" s="79">
        <v>0</v>
      </c>
      <c r="FE8" s="79">
        <v>0</v>
      </c>
      <c r="FF8" s="79">
        <v>0</v>
      </c>
      <c r="FG8" s="79">
        <v>0</v>
      </c>
      <c r="FH8" s="79">
        <v>0</v>
      </c>
      <c r="FI8" s="79">
        <v>0</v>
      </c>
      <c r="FJ8" s="79">
        <v>0</v>
      </c>
      <c r="FK8" s="79">
        <v>0</v>
      </c>
      <c r="FL8" s="79">
        <v>0</v>
      </c>
      <c r="FM8" s="79">
        <v>0</v>
      </c>
      <c r="FN8" s="79">
        <v>0</v>
      </c>
      <c r="FO8" s="79">
        <v>0</v>
      </c>
      <c r="FP8" s="80">
        <v>0</v>
      </c>
      <c r="FQ8" s="79">
        <v>0</v>
      </c>
      <c r="FR8" s="79">
        <v>0</v>
      </c>
      <c r="FS8" s="79">
        <v>0</v>
      </c>
      <c r="FT8" s="79">
        <v>0</v>
      </c>
      <c r="FU8" s="79">
        <v>0</v>
      </c>
      <c r="FV8" s="79">
        <v>0</v>
      </c>
      <c r="FW8" s="79">
        <v>0</v>
      </c>
      <c r="FX8" s="79">
        <v>0</v>
      </c>
      <c r="FY8" s="79">
        <v>0</v>
      </c>
      <c r="FZ8" s="79">
        <v>0</v>
      </c>
      <c r="GA8" s="79">
        <v>0</v>
      </c>
      <c r="GB8" s="79">
        <v>0</v>
      </c>
      <c r="GC8" s="80">
        <v>0</v>
      </c>
      <c r="GD8" s="79">
        <v>0</v>
      </c>
      <c r="GE8" s="79">
        <v>0</v>
      </c>
      <c r="GF8" s="79">
        <v>0</v>
      </c>
      <c r="GG8" s="79">
        <v>0</v>
      </c>
      <c r="GH8" s="79">
        <v>0</v>
      </c>
      <c r="GI8" s="79">
        <v>0</v>
      </c>
      <c r="GJ8" s="79">
        <v>0</v>
      </c>
      <c r="GK8" s="79">
        <v>0</v>
      </c>
      <c r="GL8" s="79">
        <v>0</v>
      </c>
      <c r="GM8" s="79">
        <v>0</v>
      </c>
      <c r="GN8" s="79">
        <v>35</v>
      </c>
      <c r="GO8" s="79">
        <v>0</v>
      </c>
      <c r="GP8" s="80">
        <f>SUM(GD8:GO8)</f>
        <v>35</v>
      </c>
      <c r="GQ8" s="79">
        <v>1</v>
      </c>
      <c r="GR8" s="79">
        <v>1</v>
      </c>
      <c r="GS8" s="79">
        <v>18589</v>
      </c>
      <c r="GT8" s="79">
        <v>0</v>
      </c>
      <c r="GU8" s="79">
        <v>10519</v>
      </c>
      <c r="GV8" s="79">
        <v>12957</v>
      </c>
      <c r="GW8" s="79">
        <v>29098</v>
      </c>
      <c r="GX8" s="79">
        <v>16999</v>
      </c>
      <c r="GY8" s="79">
        <v>31920</v>
      </c>
      <c r="GZ8" s="79">
        <v>28983</v>
      </c>
      <c r="HA8" s="79">
        <v>30411</v>
      </c>
      <c r="HB8" s="79">
        <v>44579</v>
      </c>
      <c r="HC8" s="80">
        <f>SUM(GQ8:HB8)</f>
        <v>224057</v>
      </c>
      <c r="HD8" s="79">
        <v>29075</v>
      </c>
      <c r="HE8" s="79">
        <v>70413</v>
      </c>
      <c r="HF8" s="79">
        <v>64375</v>
      </c>
      <c r="HG8" s="79">
        <v>50</v>
      </c>
      <c r="HH8" s="79">
        <v>57159</v>
      </c>
      <c r="HI8" s="79">
        <v>500</v>
      </c>
      <c r="HJ8" s="79">
        <v>3500</v>
      </c>
      <c r="HK8" s="79">
        <v>4000</v>
      </c>
      <c r="HL8" s="79">
        <v>270</v>
      </c>
      <c r="HM8" s="79">
        <v>20</v>
      </c>
      <c r="HN8" s="79">
        <v>2500</v>
      </c>
      <c r="HO8" s="79">
        <v>8104</v>
      </c>
      <c r="HP8" s="80">
        <f>SUM(HD8:HO8)</f>
        <v>239966</v>
      </c>
      <c r="HQ8" s="79">
        <v>0</v>
      </c>
      <c r="HR8" s="79">
        <v>6051</v>
      </c>
      <c r="HS8" s="79">
        <v>6000</v>
      </c>
      <c r="HT8" s="79">
        <v>3500</v>
      </c>
      <c r="HU8" s="79">
        <v>3000</v>
      </c>
      <c r="HV8" s="79">
        <v>567</v>
      </c>
      <c r="HW8" s="79">
        <v>0</v>
      </c>
      <c r="HX8" s="79">
        <v>5800</v>
      </c>
      <c r="HY8" s="79">
        <v>7100</v>
      </c>
      <c r="HZ8" s="79">
        <v>6500</v>
      </c>
      <c r="IA8" s="79">
        <v>7500</v>
      </c>
      <c r="IB8" s="79">
        <v>0</v>
      </c>
      <c r="IC8" s="80">
        <f>SUM(HQ8:IB8)</f>
        <v>46018</v>
      </c>
      <c r="ID8" s="79">
        <v>6700</v>
      </c>
      <c r="IE8" s="79">
        <v>0</v>
      </c>
      <c r="IF8" s="79">
        <v>0</v>
      </c>
      <c r="IG8" s="79">
        <v>0</v>
      </c>
      <c r="IH8" s="79">
        <v>8000</v>
      </c>
      <c r="II8" s="79">
        <v>7200</v>
      </c>
      <c r="IJ8" s="79">
        <v>5000</v>
      </c>
      <c r="IK8" s="79">
        <v>5000</v>
      </c>
      <c r="IL8" s="79">
        <v>5000</v>
      </c>
      <c r="IM8" s="79">
        <v>6000</v>
      </c>
      <c r="IN8" s="79">
        <v>6000</v>
      </c>
      <c r="IO8" s="79">
        <v>6000</v>
      </c>
      <c r="IP8" s="80">
        <f>SUM(ID8:IO8)</f>
        <v>54900</v>
      </c>
      <c r="IQ8" s="79">
        <v>6000</v>
      </c>
      <c r="IR8" s="79">
        <v>6500</v>
      </c>
      <c r="IS8" s="79">
        <v>6000</v>
      </c>
      <c r="IT8" s="79">
        <v>6000</v>
      </c>
      <c r="IU8" s="79">
        <v>5500</v>
      </c>
      <c r="IV8" s="79">
        <v>0</v>
      </c>
      <c r="IW8" s="79">
        <v>0</v>
      </c>
      <c r="IX8" s="79">
        <v>0</v>
      </c>
      <c r="IY8" s="79">
        <v>0</v>
      </c>
      <c r="IZ8" s="79">
        <v>0</v>
      </c>
      <c r="JA8" s="79">
        <v>0</v>
      </c>
      <c r="JB8" s="79">
        <v>0</v>
      </c>
      <c r="JC8" s="80">
        <f>SUM(IQ8:JB8)</f>
        <v>30000</v>
      </c>
      <c r="JD8" s="79">
        <v>0</v>
      </c>
      <c r="JE8" s="79">
        <v>0</v>
      </c>
      <c r="JF8" s="79">
        <v>0</v>
      </c>
      <c r="JG8" s="79">
        <v>0</v>
      </c>
      <c r="JH8" s="79">
        <v>0</v>
      </c>
      <c r="JI8" s="79">
        <v>0</v>
      </c>
      <c r="JJ8" s="79">
        <v>0</v>
      </c>
      <c r="JK8" s="79">
        <v>0</v>
      </c>
      <c r="JL8" s="79">
        <v>0</v>
      </c>
      <c r="JM8" s="79">
        <v>0</v>
      </c>
      <c r="JN8" s="79">
        <v>0</v>
      </c>
      <c r="JO8" s="79">
        <v>0</v>
      </c>
      <c r="JP8" s="80">
        <f>SUM(JD8:JO8)</f>
        <v>0</v>
      </c>
      <c r="JQ8" s="79">
        <v>0</v>
      </c>
      <c r="JR8" s="79">
        <v>0</v>
      </c>
      <c r="JS8" s="79">
        <v>0</v>
      </c>
      <c r="JT8" s="79">
        <v>0</v>
      </c>
      <c r="JU8" s="79">
        <v>0</v>
      </c>
      <c r="JV8" s="79">
        <v>0</v>
      </c>
      <c r="JW8" s="79">
        <v>0</v>
      </c>
      <c r="JX8" s="79">
        <v>0</v>
      </c>
      <c r="JY8" s="79">
        <v>0</v>
      </c>
      <c r="JZ8" s="79">
        <v>0</v>
      </c>
      <c r="KA8" s="79">
        <v>0</v>
      </c>
      <c r="KB8" s="79">
        <v>0</v>
      </c>
      <c r="KC8" s="80">
        <f>SUM(JQ8:KB8)</f>
        <v>0</v>
      </c>
      <c r="KD8" s="79">
        <v>0</v>
      </c>
      <c r="KE8" s="79">
        <v>0</v>
      </c>
      <c r="KF8" s="79">
        <v>0</v>
      </c>
      <c r="KG8" s="79">
        <v>0</v>
      </c>
      <c r="KH8" s="79">
        <v>0</v>
      </c>
      <c r="KI8" s="79">
        <v>0</v>
      </c>
      <c r="KJ8" s="79">
        <v>0</v>
      </c>
      <c r="KK8" s="79">
        <v>0</v>
      </c>
      <c r="KL8" s="79">
        <v>0</v>
      </c>
      <c r="KM8" s="79">
        <v>0</v>
      </c>
      <c r="KN8" s="79">
        <v>0</v>
      </c>
      <c r="KO8" s="79">
        <v>0</v>
      </c>
      <c r="KP8" s="80">
        <f>SUM(KD8:KO8)</f>
        <v>0</v>
      </c>
      <c r="KQ8" s="79">
        <v>0</v>
      </c>
      <c r="KR8" s="79">
        <v>0</v>
      </c>
      <c r="KS8" s="79">
        <v>0</v>
      </c>
      <c r="KT8" s="79">
        <v>0</v>
      </c>
      <c r="KU8" s="79">
        <v>0</v>
      </c>
      <c r="KV8" s="79">
        <v>0</v>
      </c>
      <c r="KW8" s="79">
        <v>0</v>
      </c>
      <c r="KX8" s="79">
        <v>0</v>
      </c>
      <c r="KY8" s="79">
        <v>0</v>
      </c>
      <c r="KZ8" s="79">
        <v>0</v>
      </c>
      <c r="LA8" s="79">
        <v>0</v>
      </c>
      <c r="LB8" s="79">
        <v>0</v>
      </c>
      <c r="LC8" s="80">
        <f>SUM(KQ8:LB8)</f>
        <v>0</v>
      </c>
      <c r="LD8" s="79">
        <v>0</v>
      </c>
      <c r="LE8" s="79">
        <v>0</v>
      </c>
      <c r="LF8" s="79">
        <v>0</v>
      </c>
      <c r="LG8" s="79">
        <v>0</v>
      </c>
      <c r="LH8" s="79">
        <v>0</v>
      </c>
      <c r="LI8" s="79">
        <v>0</v>
      </c>
      <c r="LJ8" s="81" t="e">
        <f>+INDEX(#REF!,MATCH($B8,#REF!,0),MATCH(LJ$6,#REF!,0))</f>
        <v>#REF!</v>
      </c>
      <c r="LK8" s="82"/>
      <c r="LL8" s="81"/>
      <c r="LM8" s="81"/>
      <c r="LN8" s="81"/>
      <c r="LO8" s="81"/>
      <c r="LP8" s="80" t="e">
        <f>SUM(LD8:LO8)</f>
        <v>#REF!</v>
      </c>
    </row>
    <row r="9" spans="1:328" hidden="1" outlineLevel="1">
      <c r="B9" t="str">
        <f t="shared" ref="B9:B32" si="11">+B$7&amp;C9</f>
        <v>DESARROLLO Y PREPARACIÓNÁNCASH</v>
      </c>
      <c r="C9" s="78" t="s">
        <v>399</v>
      </c>
      <c r="D9" s="79">
        <v>5764915</v>
      </c>
      <c r="E9" s="79">
        <v>5764915</v>
      </c>
      <c r="F9" s="79">
        <v>5764915</v>
      </c>
      <c r="G9" s="79">
        <v>5839325.6699999999</v>
      </c>
      <c r="H9" s="79">
        <v>5839325.6699999999</v>
      </c>
      <c r="I9" s="79">
        <v>5839325.6699999999</v>
      </c>
      <c r="J9" s="79">
        <v>15745</v>
      </c>
      <c r="K9" s="79">
        <v>15745</v>
      </c>
      <c r="L9" s="79">
        <v>15745</v>
      </c>
      <c r="M9" s="79">
        <v>25800.33</v>
      </c>
      <c r="N9" s="79">
        <v>25800.33</v>
      </c>
      <c r="O9" s="79">
        <v>25800.33</v>
      </c>
      <c r="P9" s="80">
        <v>34937358</v>
      </c>
      <c r="Q9" s="79">
        <v>64334.5</v>
      </c>
      <c r="R9" s="79">
        <v>64334.5</v>
      </c>
      <c r="S9" s="79">
        <v>64334.5</v>
      </c>
      <c r="T9" s="79">
        <v>57807.83</v>
      </c>
      <c r="U9" s="79">
        <v>57807.83</v>
      </c>
      <c r="V9" s="79">
        <v>57807.83</v>
      </c>
      <c r="W9" s="79">
        <v>32736.160000000003</v>
      </c>
      <c r="X9" s="79">
        <v>32736.160000000003</v>
      </c>
      <c r="Y9" s="79">
        <v>32736.160000000003</v>
      </c>
      <c r="Z9" s="79">
        <v>13098.5</v>
      </c>
      <c r="AA9" s="79">
        <v>13098.5</v>
      </c>
      <c r="AB9" s="79">
        <v>13098.5</v>
      </c>
      <c r="AC9" s="80">
        <v>503930.97000000009</v>
      </c>
      <c r="AD9" s="79">
        <v>29212.15</v>
      </c>
      <c r="AE9" s="79">
        <v>29212.15</v>
      </c>
      <c r="AF9" s="79">
        <v>29212.15</v>
      </c>
      <c r="AG9" s="79">
        <v>13442.119999999999</v>
      </c>
      <c r="AH9" s="79">
        <v>13442.119999999999</v>
      </c>
      <c r="AI9" s="79">
        <v>13442.119999999999</v>
      </c>
      <c r="AJ9" s="79">
        <v>31185.660000000003</v>
      </c>
      <c r="AK9" s="79">
        <v>31185.660000000003</v>
      </c>
      <c r="AL9" s="79">
        <v>31185.660000000003</v>
      </c>
      <c r="AM9" s="79">
        <v>13050</v>
      </c>
      <c r="AN9" s="79">
        <v>13050</v>
      </c>
      <c r="AO9" s="79">
        <v>13050</v>
      </c>
      <c r="AP9" s="80">
        <v>260669.79</v>
      </c>
      <c r="AQ9" s="79">
        <v>38039</v>
      </c>
      <c r="AR9" s="79">
        <v>38039</v>
      </c>
      <c r="AS9" s="79">
        <v>38039</v>
      </c>
      <c r="AT9" s="79">
        <v>71467</v>
      </c>
      <c r="AU9" s="79">
        <v>71467</v>
      </c>
      <c r="AV9" s="79">
        <v>71467</v>
      </c>
      <c r="AW9" s="79">
        <v>61235.67</v>
      </c>
      <c r="AX9" s="79">
        <v>61235.67</v>
      </c>
      <c r="AY9" s="79">
        <v>61235.67</v>
      </c>
      <c r="AZ9" s="79">
        <v>53278.33</v>
      </c>
      <c r="BA9" s="79">
        <v>53278.33</v>
      </c>
      <c r="BB9" s="79">
        <v>53278.33</v>
      </c>
      <c r="BC9" s="80">
        <v>672059.99999999988</v>
      </c>
      <c r="BD9" s="79">
        <v>71168.67</v>
      </c>
      <c r="BE9" s="79">
        <v>71168.67</v>
      </c>
      <c r="BF9" s="79">
        <v>71168.67</v>
      </c>
      <c r="BG9" s="79">
        <v>74220.33</v>
      </c>
      <c r="BH9" s="79">
        <v>74220.33</v>
      </c>
      <c r="BI9" s="79">
        <v>74220.33</v>
      </c>
      <c r="BJ9" s="79">
        <v>49073.33</v>
      </c>
      <c r="BK9" s="79">
        <v>49073.33</v>
      </c>
      <c r="BL9" s="79">
        <v>49073.33</v>
      </c>
      <c r="BM9" s="79">
        <v>46815.34</v>
      </c>
      <c r="BN9" s="79">
        <v>46815.34</v>
      </c>
      <c r="BO9" s="79">
        <v>46815.34</v>
      </c>
      <c r="BP9" s="80">
        <v>723833.00999999989</v>
      </c>
      <c r="BQ9" s="79">
        <v>50335</v>
      </c>
      <c r="BR9" s="79">
        <v>50335</v>
      </c>
      <c r="BS9" s="79">
        <v>50335</v>
      </c>
      <c r="BT9" s="79">
        <v>12857.66</v>
      </c>
      <c r="BU9" s="79">
        <v>12857.66</v>
      </c>
      <c r="BV9" s="79">
        <v>12857.66</v>
      </c>
      <c r="BW9" s="79">
        <v>9747.34</v>
      </c>
      <c r="BX9" s="79">
        <v>9747.34</v>
      </c>
      <c r="BY9" s="79">
        <v>9747.34</v>
      </c>
      <c r="BZ9" s="79">
        <v>12604.67</v>
      </c>
      <c r="CA9" s="79">
        <v>12604.67</v>
      </c>
      <c r="CB9" s="79">
        <v>12604.67</v>
      </c>
      <c r="CC9" s="80">
        <v>256634.01000000004</v>
      </c>
      <c r="CD9" s="79">
        <v>15880.34</v>
      </c>
      <c r="CE9" s="79">
        <v>15880.34</v>
      </c>
      <c r="CF9" s="79">
        <v>15880.34</v>
      </c>
      <c r="CG9" s="79">
        <v>19362.330000000002</v>
      </c>
      <c r="CH9" s="79">
        <v>19362.330000000002</v>
      </c>
      <c r="CI9" s="79">
        <v>19362.330000000002</v>
      </c>
      <c r="CJ9" s="79">
        <v>14651.33</v>
      </c>
      <c r="CK9" s="79">
        <v>14651.33</v>
      </c>
      <c r="CL9" s="79">
        <v>14651.33</v>
      </c>
      <c r="CM9" s="79">
        <v>916.67</v>
      </c>
      <c r="CN9" s="79">
        <v>916.67</v>
      </c>
      <c r="CO9" s="79">
        <v>916.67</v>
      </c>
      <c r="CP9" s="80">
        <v>152432.01000000004</v>
      </c>
      <c r="CQ9" s="79">
        <v>4627</v>
      </c>
      <c r="CR9" s="79">
        <v>4627</v>
      </c>
      <c r="CS9" s="79">
        <v>4627</v>
      </c>
      <c r="CT9" s="79">
        <v>8816.33</v>
      </c>
      <c r="CU9" s="79">
        <v>8816.33</v>
      </c>
      <c r="CV9" s="79">
        <v>8816.33</v>
      </c>
      <c r="CW9" s="79">
        <v>22525</v>
      </c>
      <c r="CX9" s="79">
        <v>22525</v>
      </c>
      <c r="CY9" s="79">
        <v>22525</v>
      </c>
      <c r="CZ9" s="79">
        <v>23996.67</v>
      </c>
      <c r="DA9" s="79">
        <v>23996.67</v>
      </c>
      <c r="DB9" s="79">
        <v>23996.67</v>
      </c>
      <c r="DC9" s="80">
        <v>179895</v>
      </c>
      <c r="DD9" s="79">
        <v>27548.67</v>
      </c>
      <c r="DE9" s="79">
        <v>27548.67</v>
      </c>
      <c r="DF9" s="79">
        <v>27548.67</v>
      </c>
      <c r="DG9" s="79">
        <v>41934.67</v>
      </c>
      <c r="DH9" s="79">
        <v>41934.67</v>
      </c>
      <c r="DI9" s="79">
        <v>41934.67</v>
      </c>
      <c r="DJ9" s="79">
        <v>32216.67</v>
      </c>
      <c r="DK9" s="79">
        <v>32216.67</v>
      </c>
      <c r="DL9" s="79">
        <v>32216.67</v>
      </c>
      <c r="DM9" s="79">
        <v>15745.67</v>
      </c>
      <c r="DN9" s="79">
        <v>15745.67</v>
      </c>
      <c r="DO9" s="79">
        <v>15745.67</v>
      </c>
      <c r="DP9" s="80">
        <v>352337.03999999986</v>
      </c>
      <c r="DQ9" s="79">
        <v>25886.33</v>
      </c>
      <c r="DR9" s="79">
        <v>25886.33</v>
      </c>
      <c r="DS9" s="79">
        <v>25886.33</v>
      </c>
      <c r="DT9" s="79">
        <v>63118.25</v>
      </c>
      <c r="DU9" s="79">
        <v>29422</v>
      </c>
      <c r="DV9" s="79">
        <v>37050</v>
      </c>
      <c r="DW9" s="79">
        <v>38303</v>
      </c>
      <c r="DX9" s="79">
        <v>77784</v>
      </c>
      <c r="DY9" s="79">
        <v>176638</v>
      </c>
      <c r="DZ9" s="79">
        <v>374726</v>
      </c>
      <c r="EA9" s="79">
        <v>183180</v>
      </c>
      <c r="EB9" s="79">
        <v>178827.5</v>
      </c>
      <c r="EC9" s="80">
        <v>1236707.74</v>
      </c>
      <c r="ED9" s="79">
        <v>239407</v>
      </c>
      <c r="EE9" s="79">
        <v>606553</v>
      </c>
      <c r="EF9" s="79">
        <v>219328</v>
      </c>
      <c r="EG9" s="79">
        <v>239721</v>
      </c>
      <c r="EH9" s="79">
        <v>325238</v>
      </c>
      <c r="EI9" s="79">
        <v>375610</v>
      </c>
      <c r="EJ9" s="79">
        <v>354090</v>
      </c>
      <c r="EK9" s="79">
        <v>392618.98</v>
      </c>
      <c r="EL9" s="79">
        <v>278748</v>
      </c>
      <c r="EM9" s="79">
        <v>297400</v>
      </c>
      <c r="EN9" s="79">
        <v>283494</v>
      </c>
      <c r="EO9" s="79">
        <v>318021</v>
      </c>
      <c r="EP9" s="80">
        <v>3930228.98</v>
      </c>
      <c r="EQ9" s="79">
        <v>350489</v>
      </c>
      <c r="ER9" s="79">
        <v>347138</v>
      </c>
      <c r="ES9" s="79">
        <v>305743</v>
      </c>
      <c r="ET9" s="79">
        <v>445660.7</v>
      </c>
      <c r="EU9" s="79">
        <v>573454</v>
      </c>
      <c r="EV9" s="79">
        <v>333253.3</v>
      </c>
      <c r="EW9" s="79">
        <v>555714</v>
      </c>
      <c r="EX9" s="79">
        <v>656523.79</v>
      </c>
      <c r="EY9" s="79">
        <v>676212</v>
      </c>
      <c r="EZ9" s="79">
        <v>819896.42</v>
      </c>
      <c r="FA9" s="79">
        <v>827771.72</v>
      </c>
      <c r="FB9" s="79">
        <v>1484908.0899999999</v>
      </c>
      <c r="FC9" s="80">
        <v>7376764.0199999996</v>
      </c>
      <c r="FD9" s="79">
        <v>813618.99</v>
      </c>
      <c r="FE9" s="79">
        <v>892386.16000000015</v>
      </c>
      <c r="FF9" s="79">
        <v>671495.33000000007</v>
      </c>
      <c r="FG9" s="79">
        <v>751767.48</v>
      </c>
      <c r="FH9" s="79">
        <v>960362.31</v>
      </c>
      <c r="FI9" s="79">
        <v>789719.34</v>
      </c>
      <c r="FJ9" s="79">
        <v>726925.59000000008</v>
      </c>
      <c r="FK9" s="79">
        <v>704255.6399999999</v>
      </c>
      <c r="FL9" s="79">
        <v>875322.09</v>
      </c>
      <c r="FM9" s="79">
        <v>777149.54</v>
      </c>
      <c r="FN9" s="79">
        <v>1029217.04</v>
      </c>
      <c r="FO9" s="79">
        <v>750094.86</v>
      </c>
      <c r="FP9" s="80">
        <v>9742314.3699999992</v>
      </c>
      <c r="FQ9" s="79">
        <v>704044.99</v>
      </c>
      <c r="FR9" s="79">
        <v>1226362.42</v>
      </c>
      <c r="FS9" s="79">
        <v>1222932.8500000001</v>
      </c>
      <c r="FT9" s="79">
        <v>1025080.72</v>
      </c>
      <c r="FU9" s="79">
        <v>990188.48</v>
      </c>
      <c r="FV9" s="79">
        <v>1005386</v>
      </c>
      <c r="FW9" s="79">
        <v>1103604.95</v>
      </c>
      <c r="FX9" s="79">
        <v>788062</v>
      </c>
      <c r="FY9" s="79">
        <v>476978</v>
      </c>
      <c r="FZ9" s="79">
        <v>512997.65</v>
      </c>
      <c r="GA9" s="79">
        <v>554224.66</v>
      </c>
      <c r="GB9" s="79">
        <v>563421.49</v>
      </c>
      <c r="GC9" s="80">
        <v>10173284.210000001</v>
      </c>
      <c r="GD9" s="79">
        <v>704858.26</v>
      </c>
      <c r="GE9" s="79">
        <v>850226.3</v>
      </c>
      <c r="GF9" s="79">
        <v>693267.01</v>
      </c>
      <c r="GG9" s="79">
        <v>699468.58000000007</v>
      </c>
      <c r="GH9" s="79">
        <v>770063.3600000001</v>
      </c>
      <c r="GI9" s="79">
        <v>844897.00999999989</v>
      </c>
      <c r="GJ9" s="79">
        <v>1040342.22</v>
      </c>
      <c r="GK9" s="79">
        <v>1062071.51</v>
      </c>
      <c r="GL9" s="79">
        <v>1185764.81</v>
      </c>
      <c r="GM9" s="79">
        <v>1369682.24</v>
      </c>
      <c r="GN9" s="79">
        <v>1484846.66</v>
      </c>
      <c r="GO9" s="79">
        <v>3073027.58</v>
      </c>
      <c r="GP9" s="80">
        <f t="shared" ref="GP9:GP72" si="12">SUM(GD9:GO9)</f>
        <v>13778515.540000001</v>
      </c>
      <c r="GQ9" s="79">
        <v>853946.23</v>
      </c>
      <c r="GR9" s="79">
        <v>850193</v>
      </c>
      <c r="GS9" s="79">
        <v>25360341.219999999</v>
      </c>
      <c r="GT9" s="79">
        <v>599857.16</v>
      </c>
      <c r="GU9" s="79">
        <v>744018.53</v>
      </c>
      <c r="GV9" s="79">
        <v>802364.22</v>
      </c>
      <c r="GW9" s="79">
        <v>816807</v>
      </c>
      <c r="GX9" s="79">
        <v>832836.27</v>
      </c>
      <c r="GY9" s="79">
        <v>821730.58000000007</v>
      </c>
      <c r="GZ9" s="79">
        <v>801064.41</v>
      </c>
      <c r="HA9" s="79">
        <v>1028948.09</v>
      </c>
      <c r="HB9" s="79">
        <v>831313.12</v>
      </c>
      <c r="HC9" s="80">
        <f t="shared" ref="HC9:HC72" si="13">SUM(GQ9:HB9)</f>
        <v>34343419.829999998</v>
      </c>
      <c r="HD9" s="79">
        <v>739115.69</v>
      </c>
      <c r="HE9" s="79">
        <v>653032.76</v>
      </c>
      <c r="HF9" s="79">
        <v>659355.91999999993</v>
      </c>
      <c r="HG9" s="79">
        <v>773662.21</v>
      </c>
      <c r="HH9" s="79">
        <v>615716.94999999995</v>
      </c>
      <c r="HI9" s="79">
        <v>647879.62</v>
      </c>
      <c r="HJ9" s="79">
        <v>729778.3</v>
      </c>
      <c r="HK9" s="79">
        <v>929457.34</v>
      </c>
      <c r="HL9" s="79">
        <v>835398.22</v>
      </c>
      <c r="HM9" s="79">
        <v>722782.23</v>
      </c>
      <c r="HN9" s="79">
        <v>507246.73</v>
      </c>
      <c r="HO9" s="79">
        <v>1109321</v>
      </c>
      <c r="HP9" s="80">
        <f t="shared" ref="HP9:HP72" si="14">SUM(HD9:HO9)</f>
        <v>8922746.9700000007</v>
      </c>
      <c r="HQ9" s="79">
        <v>526566</v>
      </c>
      <c r="HR9" s="79">
        <v>355243</v>
      </c>
      <c r="HS9" s="79">
        <v>406858</v>
      </c>
      <c r="HT9" s="79">
        <v>308835</v>
      </c>
      <c r="HU9" s="79">
        <v>458781</v>
      </c>
      <c r="HV9" s="79">
        <v>487430</v>
      </c>
      <c r="HW9" s="79">
        <v>392877</v>
      </c>
      <c r="HX9" s="79">
        <v>465520</v>
      </c>
      <c r="HY9" s="79">
        <v>433038</v>
      </c>
      <c r="HZ9" s="79">
        <v>451164</v>
      </c>
      <c r="IA9" s="79">
        <v>406408.07</v>
      </c>
      <c r="IB9" s="79">
        <v>385750</v>
      </c>
      <c r="IC9" s="80">
        <f t="shared" ref="IC9:IC72" si="15">SUM(HQ9:IB9)</f>
        <v>5078470.07</v>
      </c>
      <c r="ID9" s="79">
        <v>500444</v>
      </c>
      <c r="IE9" s="79">
        <v>817094</v>
      </c>
      <c r="IF9" s="79">
        <v>1047120.83</v>
      </c>
      <c r="IG9" s="79">
        <v>645792.06000000006</v>
      </c>
      <c r="IH9" s="79">
        <v>894211.23</v>
      </c>
      <c r="II9" s="79">
        <v>1112216.1600000001</v>
      </c>
      <c r="IJ9" s="79">
        <v>1055064.23</v>
      </c>
      <c r="IK9" s="79">
        <v>1180748</v>
      </c>
      <c r="IL9" s="79">
        <v>1147798</v>
      </c>
      <c r="IM9" s="79">
        <v>1108130</v>
      </c>
      <c r="IN9" s="79">
        <v>1232431</v>
      </c>
      <c r="IO9" s="79">
        <v>1009316</v>
      </c>
      <c r="IP9" s="80">
        <f t="shared" ref="IP9:IP72" si="16">SUM(ID9:IO9)</f>
        <v>11750365.51</v>
      </c>
      <c r="IQ9" s="79">
        <v>644381</v>
      </c>
      <c r="IR9" s="79">
        <v>1258927</v>
      </c>
      <c r="IS9" s="79">
        <v>1222900</v>
      </c>
      <c r="IT9" s="79">
        <v>1192722</v>
      </c>
      <c r="IU9" s="79">
        <v>1424709</v>
      </c>
      <c r="IV9" s="79">
        <v>1377920</v>
      </c>
      <c r="IW9" s="79">
        <v>804505</v>
      </c>
      <c r="IX9" s="79">
        <v>1495318</v>
      </c>
      <c r="IY9" s="79">
        <v>1231828</v>
      </c>
      <c r="IZ9" s="79">
        <v>1181349</v>
      </c>
      <c r="JA9" s="79">
        <v>947338</v>
      </c>
      <c r="JB9" s="79">
        <v>729908</v>
      </c>
      <c r="JC9" s="80">
        <f t="shared" ref="JC9:JC72" si="17">SUM(IQ9:JB9)</f>
        <v>13511805</v>
      </c>
      <c r="JD9" s="79">
        <v>767384</v>
      </c>
      <c r="JE9" s="79">
        <v>718469</v>
      </c>
      <c r="JF9" s="79">
        <v>417830</v>
      </c>
      <c r="JG9" s="79">
        <v>270575</v>
      </c>
      <c r="JH9" s="79">
        <v>178169</v>
      </c>
      <c r="JI9" s="79">
        <v>272951</v>
      </c>
      <c r="JJ9" s="79">
        <v>442398</v>
      </c>
      <c r="JK9" s="79">
        <v>325047</v>
      </c>
      <c r="JL9" s="79">
        <v>329087</v>
      </c>
      <c r="JM9" s="79">
        <v>437141</v>
      </c>
      <c r="JN9" s="79">
        <v>432127</v>
      </c>
      <c r="JO9" s="79">
        <v>490422</v>
      </c>
      <c r="JP9" s="80">
        <f t="shared" ref="JP9:JP72" si="18">SUM(JD9:JO9)</f>
        <v>5081600</v>
      </c>
      <c r="JQ9" s="79">
        <v>414586</v>
      </c>
      <c r="JR9" s="79">
        <v>419263</v>
      </c>
      <c r="JS9" s="79">
        <v>422769</v>
      </c>
      <c r="JT9" s="79">
        <v>599074</v>
      </c>
      <c r="JU9" s="79">
        <v>498947</v>
      </c>
      <c r="JV9" s="79">
        <v>559112</v>
      </c>
      <c r="JW9" s="79">
        <v>556447</v>
      </c>
      <c r="JX9" s="79">
        <v>616213</v>
      </c>
      <c r="JY9" s="79">
        <v>754454</v>
      </c>
      <c r="JZ9" s="79">
        <v>986997</v>
      </c>
      <c r="KA9" s="79">
        <v>846080</v>
      </c>
      <c r="KB9" s="79">
        <v>704889</v>
      </c>
      <c r="KC9" s="80">
        <f t="shared" ref="KC9:KC72" si="19">SUM(JQ9:KB9)</f>
        <v>7378831</v>
      </c>
      <c r="KD9" s="79">
        <v>678756</v>
      </c>
      <c r="KE9" s="79">
        <v>478048</v>
      </c>
      <c r="KF9" s="79">
        <v>538399</v>
      </c>
      <c r="KG9" s="79">
        <v>545233</v>
      </c>
      <c r="KH9" s="79">
        <v>675558</v>
      </c>
      <c r="KI9" s="79">
        <v>603423</v>
      </c>
      <c r="KJ9" s="79">
        <v>824513</v>
      </c>
      <c r="KK9" s="79">
        <v>1050495</v>
      </c>
      <c r="KL9" s="79">
        <v>835863</v>
      </c>
      <c r="KM9" s="79">
        <v>973432</v>
      </c>
      <c r="KN9" s="79">
        <v>881243</v>
      </c>
      <c r="KO9" s="79">
        <v>1014861</v>
      </c>
      <c r="KP9" s="80">
        <f t="shared" ref="KP9:KP72" si="20">SUM(KD9:KO9)</f>
        <v>9099824</v>
      </c>
      <c r="KQ9" s="79">
        <v>1019169</v>
      </c>
      <c r="KR9" s="79">
        <v>1042392</v>
      </c>
      <c r="KS9" s="79">
        <v>1456465</v>
      </c>
      <c r="KT9" s="79">
        <v>3195508</v>
      </c>
      <c r="KU9" s="79">
        <v>1257680</v>
      </c>
      <c r="KV9" s="79">
        <v>1251717</v>
      </c>
      <c r="KW9" s="79">
        <v>1282351</v>
      </c>
      <c r="KX9" s="79">
        <v>1268139</v>
      </c>
      <c r="KY9" s="79">
        <v>1534434</v>
      </c>
      <c r="KZ9" s="79">
        <v>1546849</v>
      </c>
      <c r="LA9" s="79">
        <v>1615487</v>
      </c>
      <c r="LB9" s="79">
        <v>1240134</v>
      </c>
      <c r="LC9" s="80">
        <f t="shared" ref="LC9:LC72" si="21">SUM(KQ9:LB9)</f>
        <v>17710325</v>
      </c>
      <c r="LD9" s="79">
        <v>1628139</v>
      </c>
      <c r="LE9" s="79">
        <v>1518038</v>
      </c>
      <c r="LF9" s="79">
        <v>1552323</v>
      </c>
      <c r="LG9" s="79">
        <v>1463499</v>
      </c>
      <c r="LH9" s="79">
        <v>1380163</v>
      </c>
      <c r="LI9" s="79">
        <v>804619</v>
      </c>
      <c r="LJ9" s="81" t="e">
        <f>+INDEX(#REF!,MATCH($B9,#REF!,0),MATCH(LJ$6,#REF!,0))</f>
        <v>#REF!</v>
      </c>
      <c r="LK9" s="82"/>
      <c r="LL9" s="81"/>
      <c r="LM9" s="81"/>
      <c r="LN9" s="81"/>
      <c r="LO9" s="81"/>
      <c r="LP9" s="80" t="e">
        <f t="shared" ref="LP9:LP72" si="22">SUM(LD9:LO9)</f>
        <v>#REF!</v>
      </c>
    </row>
    <row r="10" spans="1:328" hidden="1" outlineLevel="1">
      <c r="B10" t="str">
        <f t="shared" si="11"/>
        <v>DESARROLLO Y PREPARACIÓNAPURÍMAC</v>
      </c>
      <c r="C10" s="78" t="s">
        <v>400</v>
      </c>
      <c r="D10" s="79">
        <v>155972.67000000001</v>
      </c>
      <c r="E10" s="79">
        <v>155972.67000000001</v>
      </c>
      <c r="F10" s="79">
        <v>155972.67000000001</v>
      </c>
      <c r="G10" s="79">
        <v>334638</v>
      </c>
      <c r="H10" s="79">
        <v>334638</v>
      </c>
      <c r="I10" s="79">
        <v>334638</v>
      </c>
      <c r="J10" s="79">
        <v>486312</v>
      </c>
      <c r="K10" s="79">
        <v>486312</v>
      </c>
      <c r="L10" s="79">
        <v>486312</v>
      </c>
      <c r="M10" s="79">
        <v>235749.67</v>
      </c>
      <c r="N10" s="79">
        <v>235749.67</v>
      </c>
      <c r="O10" s="79">
        <v>235749.67</v>
      </c>
      <c r="P10" s="80">
        <v>3638017.0199999996</v>
      </c>
      <c r="Q10" s="79">
        <v>159603.67000000001</v>
      </c>
      <c r="R10" s="79">
        <v>159603.67000000001</v>
      </c>
      <c r="S10" s="79">
        <v>159603.67000000001</v>
      </c>
      <c r="T10" s="79">
        <v>0</v>
      </c>
      <c r="U10" s="79">
        <v>0</v>
      </c>
      <c r="V10" s="79">
        <v>0</v>
      </c>
      <c r="W10" s="79">
        <v>83260.33</v>
      </c>
      <c r="X10" s="79">
        <v>83260.33</v>
      </c>
      <c r="Y10" s="79">
        <v>83260.33</v>
      </c>
      <c r="Z10" s="79">
        <v>0</v>
      </c>
      <c r="AA10" s="79">
        <v>0</v>
      </c>
      <c r="AB10" s="79">
        <v>0</v>
      </c>
      <c r="AC10" s="80">
        <v>728591.99999999988</v>
      </c>
      <c r="AD10" s="79">
        <v>0</v>
      </c>
      <c r="AE10" s="79">
        <v>0</v>
      </c>
      <c r="AF10" s="79">
        <v>0</v>
      </c>
      <c r="AG10" s="79">
        <v>0</v>
      </c>
      <c r="AH10" s="79">
        <v>0</v>
      </c>
      <c r="AI10" s="79">
        <v>0</v>
      </c>
      <c r="AJ10" s="79">
        <v>0</v>
      </c>
      <c r="AK10" s="79">
        <v>0</v>
      </c>
      <c r="AL10" s="79">
        <v>0</v>
      </c>
      <c r="AM10" s="79">
        <v>0</v>
      </c>
      <c r="AN10" s="79">
        <v>0</v>
      </c>
      <c r="AO10" s="79">
        <v>0</v>
      </c>
      <c r="AP10" s="80">
        <v>0</v>
      </c>
      <c r="AQ10" s="79">
        <v>450774.33</v>
      </c>
      <c r="AR10" s="79">
        <v>450774.33</v>
      </c>
      <c r="AS10" s="79">
        <v>450774.33</v>
      </c>
      <c r="AT10" s="79">
        <v>707476.67</v>
      </c>
      <c r="AU10" s="79">
        <v>707476.67</v>
      </c>
      <c r="AV10" s="79">
        <v>707476.67</v>
      </c>
      <c r="AW10" s="79">
        <v>1256508.33</v>
      </c>
      <c r="AX10" s="79">
        <v>1256508.33</v>
      </c>
      <c r="AY10" s="79">
        <v>1256508.33</v>
      </c>
      <c r="AZ10" s="79">
        <v>154194.32999999999</v>
      </c>
      <c r="BA10" s="79">
        <v>154194.32999999999</v>
      </c>
      <c r="BB10" s="79">
        <v>154194.32999999999</v>
      </c>
      <c r="BC10" s="80">
        <v>7706860.9800000004</v>
      </c>
      <c r="BD10" s="79">
        <v>0</v>
      </c>
      <c r="BE10" s="79">
        <v>0</v>
      </c>
      <c r="BF10" s="79">
        <v>0</v>
      </c>
      <c r="BG10" s="79">
        <v>0</v>
      </c>
      <c r="BH10" s="79">
        <v>0</v>
      </c>
      <c r="BI10" s="79">
        <v>0</v>
      </c>
      <c r="BJ10" s="79">
        <v>0</v>
      </c>
      <c r="BK10" s="79">
        <v>0</v>
      </c>
      <c r="BL10" s="79">
        <v>0</v>
      </c>
      <c r="BM10" s="79">
        <v>0</v>
      </c>
      <c r="BN10" s="79">
        <v>0</v>
      </c>
      <c r="BO10" s="79">
        <v>0</v>
      </c>
      <c r="BP10" s="80">
        <v>0</v>
      </c>
      <c r="BQ10" s="79">
        <v>0</v>
      </c>
      <c r="BR10" s="79">
        <v>0</v>
      </c>
      <c r="BS10" s="79">
        <v>0</v>
      </c>
      <c r="BT10" s="79">
        <v>25713</v>
      </c>
      <c r="BU10" s="79">
        <v>25713</v>
      </c>
      <c r="BV10" s="79">
        <v>25713</v>
      </c>
      <c r="BW10" s="79">
        <v>2145.67</v>
      </c>
      <c r="BX10" s="79">
        <v>2145.67</v>
      </c>
      <c r="BY10" s="79">
        <v>2145.67</v>
      </c>
      <c r="BZ10" s="79">
        <v>3330.33</v>
      </c>
      <c r="CA10" s="79">
        <v>3330.33</v>
      </c>
      <c r="CB10" s="79">
        <v>3330.33</v>
      </c>
      <c r="CC10" s="80">
        <v>93567</v>
      </c>
      <c r="CD10" s="79">
        <v>39063.33</v>
      </c>
      <c r="CE10" s="79">
        <v>39063.33</v>
      </c>
      <c r="CF10" s="79">
        <v>39063.33</v>
      </c>
      <c r="CG10" s="79">
        <v>3910.33</v>
      </c>
      <c r="CH10" s="79">
        <v>3910.33</v>
      </c>
      <c r="CI10" s="79">
        <v>3910.33</v>
      </c>
      <c r="CJ10" s="79">
        <v>50063.130000000005</v>
      </c>
      <c r="CK10" s="79">
        <v>50063.130000000005</v>
      </c>
      <c r="CL10" s="79">
        <v>50063.130000000005</v>
      </c>
      <c r="CM10" s="79">
        <v>1335</v>
      </c>
      <c r="CN10" s="79">
        <v>1335</v>
      </c>
      <c r="CO10" s="79">
        <v>1335</v>
      </c>
      <c r="CP10" s="80">
        <v>283115.37</v>
      </c>
      <c r="CQ10" s="79">
        <v>162282</v>
      </c>
      <c r="CR10" s="79">
        <v>162282</v>
      </c>
      <c r="CS10" s="79">
        <v>162282</v>
      </c>
      <c r="CT10" s="79">
        <v>468955</v>
      </c>
      <c r="CU10" s="79">
        <v>468955</v>
      </c>
      <c r="CV10" s="79">
        <v>468955</v>
      </c>
      <c r="CW10" s="79">
        <v>0</v>
      </c>
      <c r="CX10" s="79">
        <v>0</v>
      </c>
      <c r="CY10" s="79">
        <v>0</v>
      </c>
      <c r="CZ10" s="79">
        <v>0</v>
      </c>
      <c r="DA10" s="79">
        <v>0</v>
      </c>
      <c r="DB10" s="79">
        <v>0</v>
      </c>
      <c r="DC10" s="80">
        <v>1893711</v>
      </c>
      <c r="DD10" s="79">
        <v>0</v>
      </c>
      <c r="DE10" s="79">
        <v>0</v>
      </c>
      <c r="DF10" s="79">
        <v>0</v>
      </c>
      <c r="DG10" s="79">
        <v>0</v>
      </c>
      <c r="DH10" s="79">
        <v>0</v>
      </c>
      <c r="DI10" s="79">
        <v>0</v>
      </c>
      <c r="DJ10" s="79">
        <v>0</v>
      </c>
      <c r="DK10" s="79">
        <v>0</v>
      </c>
      <c r="DL10" s="79">
        <v>0</v>
      </c>
      <c r="DM10" s="79">
        <v>0</v>
      </c>
      <c r="DN10" s="79">
        <v>0</v>
      </c>
      <c r="DO10" s="79">
        <v>0</v>
      </c>
      <c r="DP10" s="80">
        <v>0</v>
      </c>
      <c r="DQ10" s="79">
        <v>0</v>
      </c>
      <c r="DR10" s="79">
        <v>0</v>
      </c>
      <c r="DS10" s="79">
        <v>0</v>
      </c>
      <c r="DT10" s="79">
        <v>148644</v>
      </c>
      <c r="DU10" s="79">
        <v>102100</v>
      </c>
      <c r="DV10" s="79">
        <v>0</v>
      </c>
      <c r="DW10" s="79">
        <v>0</v>
      </c>
      <c r="DX10" s="79">
        <v>0</v>
      </c>
      <c r="DY10" s="79">
        <v>0</v>
      </c>
      <c r="DZ10" s="79">
        <v>0</v>
      </c>
      <c r="EA10" s="79">
        <v>0</v>
      </c>
      <c r="EB10" s="79">
        <v>0</v>
      </c>
      <c r="EC10" s="80">
        <v>250744</v>
      </c>
      <c r="ED10" s="79">
        <v>0</v>
      </c>
      <c r="EE10" s="79">
        <v>0</v>
      </c>
      <c r="EF10" s="79">
        <v>0</v>
      </c>
      <c r="EG10" s="79">
        <v>0</v>
      </c>
      <c r="EH10" s="79">
        <v>0</v>
      </c>
      <c r="EI10" s="79">
        <v>11615.48</v>
      </c>
      <c r="EJ10" s="79">
        <v>0</v>
      </c>
      <c r="EK10" s="79">
        <v>0</v>
      </c>
      <c r="EL10" s="79">
        <v>0</v>
      </c>
      <c r="EM10" s="79">
        <v>0</v>
      </c>
      <c r="EN10" s="79">
        <v>0</v>
      </c>
      <c r="EO10" s="79">
        <v>0</v>
      </c>
      <c r="EP10" s="80">
        <v>11615.48</v>
      </c>
      <c r="EQ10" s="79">
        <v>0</v>
      </c>
      <c r="ER10" s="79">
        <v>0</v>
      </c>
      <c r="ES10" s="79">
        <v>0</v>
      </c>
      <c r="ET10" s="79">
        <v>0</v>
      </c>
      <c r="EU10" s="79">
        <v>0</v>
      </c>
      <c r="EV10" s="79">
        <v>0</v>
      </c>
      <c r="EW10" s="79">
        <v>0</v>
      </c>
      <c r="EX10" s="79">
        <v>0</v>
      </c>
      <c r="EY10" s="79">
        <v>0</v>
      </c>
      <c r="EZ10" s="79">
        <v>0</v>
      </c>
      <c r="FA10" s="79">
        <v>0</v>
      </c>
      <c r="FB10" s="79">
        <v>0</v>
      </c>
      <c r="FC10" s="80">
        <v>0</v>
      </c>
      <c r="FD10" s="79">
        <v>11400</v>
      </c>
      <c r="FE10" s="79">
        <v>0</v>
      </c>
      <c r="FF10" s="79">
        <v>0</v>
      </c>
      <c r="FG10" s="79">
        <v>0</v>
      </c>
      <c r="FH10" s="79">
        <v>0</v>
      </c>
      <c r="FI10" s="79">
        <v>0</v>
      </c>
      <c r="FJ10" s="79">
        <v>0</v>
      </c>
      <c r="FK10" s="79">
        <v>0</v>
      </c>
      <c r="FL10" s="79">
        <v>0</v>
      </c>
      <c r="FM10" s="79">
        <v>0</v>
      </c>
      <c r="FN10" s="79">
        <v>0</v>
      </c>
      <c r="FO10" s="79">
        <v>0</v>
      </c>
      <c r="FP10" s="80">
        <v>11400</v>
      </c>
      <c r="FQ10" s="79">
        <v>0</v>
      </c>
      <c r="FR10" s="79">
        <v>0</v>
      </c>
      <c r="FS10" s="79">
        <v>0</v>
      </c>
      <c r="FT10" s="79">
        <v>0</v>
      </c>
      <c r="FU10" s="79">
        <v>0</v>
      </c>
      <c r="FV10" s="79">
        <v>0</v>
      </c>
      <c r="FW10" s="79">
        <v>0</v>
      </c>
      <c r="FX10" s="79">
        <v>0</v>
      </c>
      <c r="FY10" s="79">
        <v>0</v>
      </c>
      <c r="FZ10" s="79">
        <v>0</v>
      </c>
      <c r="GA10" s="79">
        <v>0</v>
      </c>
      <c r="GB10" s="79">
        <v>0</v>
      </c>
      <c r="GC10" s="80">
        <v>0</v>
      </c>
      <c r="GD10" s="79">
        <v>0</v>
      </c>
      <c r="GE10" s="79">
        <v>0</v>
      </c>
      <c r="GF10" s="79">
        <v>0</v>
      </c>
      <c r="GG10" s="79">
        <v>0</v>
      </c>
      <c r="GH10" s="79">
        <v>0</v>
      </c>
      <c r="GI10" s="79">
        <v>0</v>
      </c>
      <c r="GJ10" s="79">
        <v>0</v>
      </c>
      <c r="GK10" s="79">
        <v>0</v>
      </c>
      <c r="GL10" s="79">
        <v>0</v>
      </c>
      <c r="GM10" s="79">
        <v>2000</v>
      </c>
      <c r="GN10" s="79">
        <v>24361</v>
      </c>
      <c r="GO10" s="79">
        <v>16000</v>
      </c>
      <c r="GP10" s="80">
        <f t="shared" si="12"/>
        <v>42361</v>
      </c>
      <c r="GQ10" s="79">
        <v>0</v>
      </c>
      <c r="GR10" s="79">
        <v>0</v>
      </c>
      <c r="GS10" s="79">
        <v>0</v>
      </c>
      <c r="GT10" s="79">
        <v>0</v>
      </c>
      <c r="GU10" s="79">
        <v>0</v>
      </c>
      <c r="GV10" s="79">
        <v>0</v>
      </c>
      <c r="GW10" s="79">
        <v>515482.31</v>
      </c>
      <c r="GX10" s="79">
        <v>0</v>
      </c>
      <c r="GY10" s="79">
        <v>148230.51999999999</v>
      </c>
      <c r="GZ10" s="79">
        <v>206950.59</v>
      </c>
      <c r="HA10" s="79">
        <v>263292.36</v>
      </c>
      <c r="HB10" s="79">
        <v>249596.82</v>
      </c>
      <c r="HC10" s="80">
        <f t="shared" si="13"/>
        <v>1383552.5999999999</v>
      </c>
      <c r="HD10" s="79">
        <v>0</v>
      </c>
      <c r="HE10" s="79">
        <v>87277.74</v>
      </c>
      <c r="HF10" s="79">
        <v>131909.03</v>
      </c>
      <c r="HG10" s="79">
        <v>0</v>
      </c>
      <c r="HH10" s="79">
        <v>0</v>
      </c>
      <c r="HI10" s="79">
        <v>0</v>
      </c>
      <c r="HJ10" s="79">
        <v>0</v>
      </c>
      <c r="HK10" s="79">
        <v>0</v>
      </c>
      <c r="HL10" s="79">
        <v>0</v>
      </c>
      <c r="HM10" s="79">
        <v>0</v>
      </c>
      <c r="HN10" s="79">
        <v>0</v>
      </c>
      <c r="HO10" s="79">
        <v>0</v>
      </c>
      <c r="HP10" s="80">
        <f t="shared" si="14"/>
        <v>219186.77000000002</v>
      </c>
      <c r="HQ10" s="79">
        <v>0</v>
      </c>
      <c r="HR10" s="79">
        <v>0</v>
      </c>
      <c r="HS10" s="79">
        <v>0</v>
      </c>
      <c r="HT10" s="79">
        <v>0</v>
      </c>
      <c r="HU10" s="79">
        <v>0</v>
      </c>
      <c r="HV10" s="79">
        <v>0</v>
      </c>
      <c r="HW10" s="79">
        <v>0</v>
      </c>
      <c r="HX10" s="79">
        <v>0</v>
      </c>
      <c r="HY10" s="79">
        <v>0</v>
      </c>
      <c r="HZ10" s="79">
        <v>0</v>
      </c>
      <c r="IA10" s="79">
        <v>0</v>
      </c>
      <c r="IB10" s="79">
        <v>0</v>
      </c>
      <c r="IC10" s="80">
        <f t="shared" si="15"/>
        <v>0</v>
      </c>
      <c r="ID10" s="79">
        <v>0</v>
      </c>
      <c r="IE10" s="79">
        <v>0</v>
      </c>
      <c r="IF10" s="79">
        <v>0</v>
      </c>
      <c r="IG10" s="79">
        <v>0</v>
      </c>
      <c r="IH10" s="79">
        <v>0</v>
      </c>
      <c r="II10" s="79">
        <v>0</v>
      </c>
      <c r="IJ10" s="79">
        <v>0</v>
      </c>
      <c r="IK10" s="79">
        <v>0</v>
      </c>
      <c r="IL10" s="79">
        <v>0</v>
      </c>
      <c r="IM10" s="79">
        <v>0</v>
      </c>
      <c r="IN10" s="79">
        <v>0</v>
      </c>
      <c r="IO10" s="79">
        <v>0</v>
      </c>
      <c r="IP10" s="80">
        <f t="shared" si="16"/>
        <v>0</v>
      </c>
      <c r="IQ10" s="79">
        <v>709464</v>
      </c>
      <c r="IR10" s="79">
        <v>279351</v>
      </c>
      <c r="IS10" s="79">
        <v>229725</v>
      </c>
      <c r="IT10" s="79">
        <v>665037</v>
      </c>
      <c r="IU10" s="79">
        <v>542112</v>
      </c>
      <c r="IV10" s="79">
        <v>1418951</v>
      </c>
      <c r="IW10" s="79">
        <v>2031553</v>
      </c>
      <c r="IX10" s="79">
        <v>1465958</v>
      </c>
      <c r="IY10" s="79">
        <v>829123</v>
      </c>
      <c r="IZ10" s="79">
        <v>2243078</v>
      </c>
      <c r="JA10" s="79">
        <v>1898353</v>
      </c>
      <c r="JB10" s="79">
        <v>1771494</v>
      </c>
      <c r="JC10" s="80">
        <f t="shared" si="17"/>
        <v>14084199</v>
      </c>
      <c r="JD10" s="79">
        <v>1078614</v>
      </c>
      <c r="JE10" s="79">
        <v>2190008</v>
      </c>
      <c r="JF10" s="79">
        <v>2081844</v>
      </c>
      <c r="JG10" s="79">
        <v>1334220</v>
      </c>
      <c r="JH10" s="79">
        <v>1643816</v>
      </c>
      <c r="JI10" s="79">
        <v>542850</v>
      </c>
      <c r="JJ10" s="79">
        <v>968868</v>
      </c>
      <c r="JK10" s="79">
        <v>716693</v>
      </c>
      <c r="JL10" s="79">
        <v>699376</v>
      </c>
      <c r="JM10" s="79">
        <v>808983</v>
      </c>
      <c r="JN10" s="79">
        <v>477531</v>
      </c>
      <c r="JO10" s="79">
        <v>495328</v>
      </c>
      <c r="JP10" s="80">
        <f t="shared" si="18"/>
        <v>13038131</v>
      </c>
      <c r="JQ10" s="79">
        <v>215885</v>
      </c>
      <c r="JR10" s="79">
        <v>552735</v>
      </c>
      <c r="JS10" s="79">
        <v>424099</v>
      </c>
      <c r="JT10" s="79">
        <v>546183</v>
      </c>
      <c r="JU10" s="79">
        <v>1002634</v>
      </c>
      <c r="JV10" s="79">
        <v>479264</v>
      </c>
      <c r="JW10" s="79">
        <v>926926</v>
      </c>
      <c r="JX10" s="79">
        <v>787113</v>
      </c>
      <c r="JY10" s="79">
        <v>714354</v>
      </c>
      <c r="JZ10" s="79">
        <v>503989</v>
      </c>
      <c r="KA10" s="79">
        <v>643384</v>
      </c>
      <c r="KB10" s="79">
        <v>249715</v>
      </c>
      <c r="KC10" s="80">
        <f t="shared" si="19"/>
        <v>7046281</v>
      </c>
      <c r="KD10" s="79">
        <v>398396</v>
      </c>
      <c r="KE10" s="79">
        <v>513447</v>
      </c>
      <c r="KF10" s="79">
        <v>1301580</v>
      </c>
      <c r="KG10" s="79">
        <v>721953</v>
      </c>
      <c r="KH10" s="79">
        <v>529482</v>
      </c>
      <c r="KI10" s="79">
        <v>533472</v>
      </c>
      <c r="KJ10" s="79">
        <v>1177632</v>
      </c>
      <c r="KK10" s="79">
        <v>636795</v>
      </c>
      <c r="KL10" s="79">
        <v>1358424</v>
      </c>
      <c r="KM10" s="79">
        <v>1176504</v>
      </c>
      <c r="KN10" s="79">
        <v>1931642</v>
      </c>
      <c r="KO10" s="79">
        <v>1827311</v>
      </c>
      <c r="KP10" s="80">
        <f t="shared" si="20"/>
        <v>12106638</v>
      </c>
      <c r="KQ10" s="79">
        <v>925184</v>
      </c>
      <c r="KR10" s="79">
        <v>1074607</v>
      </c>
      <c r="KS10" s="79">
        <v>1293793</v>
      </c>
      <c r="KT10" s="79">
        <v>1069707</v>
      </c>
      <c r="KU10" s="79">
        <v>1387174</v>
      </c>
      <c r="KV10" s="79">
        <v>1051839</v>
      </c>
      <c r="KW10" s="79">
        <v>1781305</v>
      </c>
      <c r="KX10" s="79">
        <v>1342144</v>
      </c>
      <c r="KY10" s="79">
        <v>1604163</v>
      </c>
      <c r="KZ10" s="79">
        <v>3310354</v>
      </c>
      <c r="LA10" s="79">
        <v>2261518</v>
      </c>
      <c r="LB10" s="79">
        <v>3186498</v>
      </c>
      <c r="LC10" s="80">
        <f t="shared" si="21"/>
        <v>20288286</v>
      </c>
      <c r="LD10" s="79">
        <v>509742</v>
      </c>
      <c r="LE10" s="79">
        <v>825800</v>
      </c>
      <c r="LF10" s="79">
        <v>1165632</v>
      </c>
      <c r="LG10" s="79">
        <v>1330984</v>
      </c>
      <c r="LH10" s="79">
        <v>1306917</v>
      </c>
      <c r="LI10" s="79">
        <v>2477511</v>
      </c>
      <c r="LJ10" s="81" t="e">
        <f>+INDEX(#REF!,MATCH($B10,#REF!,0),MATCH(LJ$6,#REF!,0))</f>
        <v>#REF!</v>
      </c>
      <c r="LK10" s="82"/>
      <c r="LL10" s="81"/>
      <c r="LM10" s="81"/>
      <c r="LN10" s="81"/>
      <c r="LO10" s="81"/>
      <c r="LP10" s="80" t="e">
        <f t="shared" si="22"/>
        <v>#REF!</v>
      </c>
    </row>
    <row r="11" spans="1:328" hidden="1" outlineLevel="1">
      <c r="B11" t="str">
        <f t="shared" si="11"/>
        <v>DESARROLLO Y PREPARACIÓNAREQUIPA</v>
      </c>
      <c r="C11" s="78" t="s">
        <v>401</v>
      </c>
      <c r="D11" s="79">
        <v>18087</v>
      </c>
      <c r="E11" s="79">
        <v>18087</v>
      </c>
      <c r="F11" s="79">
        <v>18087</v>
      </c>
      <c r="G11" s="79">
        <v>18750</v>
      </c>
      <c r="H11" s="79">
        <v>18750</v>
      </c>
      <c r="I11" s="79">
        <v>18750</v>
      </c>
      <c r="J11" s="79">
        <v>9087.33</v>
      </c>
      <c r="K11" s="79">
        <v>9087.33</v>
      </c>
      <c r="L11" s="79">
        <v>9087.33</v>
      </c>
      <c r="M11" s="79">
        <v>25311.66</v>
      </c>
      <c r="N11" s="79">
        <v>25311.66</v>
      </c>
      <c r="O11" s="79">
        <v>25311.66</v>
      </c>
      <c r="P11" s="80">
        <v>213707.97</v>
      </c>
      <c r="Q11" s="79">
        <v>238341.18999999997</v>
      </c>
      <c r="R11" s="79">
        <v>238341.18999999997</v>
      </c>
      <c r="S11" s="79">
        <v>238341.18999999997</v>
      </c>
      <c r="T11" s="79">
        <v>220895.54</v>
      </c>
      <c r="U11" s="79">
        <v>220895.54</v>
      </c>
      <c r="V11" s="79">
        <v>220895.54</v>
      </c>
      <c r="W11" s="79">
        <v>156714.86000000002</v>
      </c>
      <c r="X11" s="79">
        <v>156714.86000000002</v>
      </c>
      <c r="Y11" s="79">
        <v>156714.86000000002</v>
      </c>
      <c r="Z11" s="79">
        <v>252180.92999999996</v>
      </c>
      <c r="AA11" s="79">
        <v>252180.92999999996</v>
      </c>
      <c r="AB11" s="79">
        <v>252180.92999999996</v>
      </c>
      <c r="AC11" s="80">
        <v>2604397.5600000005</v>
      </c>
      <c r="AD11" s="79">
        <v>389042.85000000009</v>
      </c>
      <c r="AE11" s="79">
        <v>389042.85000000009</v>
      </c>
      <c r="AF11" s="79">
        <v>389042.85000000009</v>
      </c>
      <c r="AG11" s="79">
        <v>522251.88000000006</v>
      </c>
      <c r="AH11" s="79">
        <v>522251.88000000006</v>
      </c>
      <c r="AI11" s="79">
        <v>522251.88000000006</v>
      </c>
      <c r="AJ11" s="79">
        <v>510805.54</v>
      </c>
      <c r="AK11" s="79">
        <v>510805.54</v>
      </c>
      <c r="AL11" s="79">
        <v>510805.54</v>
      </c>
      <c r="AM11" s="79">
        <v>536425.39999999991</v>
      </c>
      <c r="AN11" s="79">
        <v>536425.39999999991</v>
      </c>
      <c r="AO11" s="79">
        <v>536425.39999999991</v>
      </c>
      <c r="AP11" s="80">
        <v>5875577.0100000016</v>
      </c>
      <c r="AQ11" s="79">
        <v>461224.33</v>
      </c>
      <c r="AR11" s="79">
        <v>461224.33</v>
      </c>
      <c r="AS11" s="79">
        <v>461224.33</v>
      </c>
      <c r="AT11" s="79">
        <v>425405.6399999999</v>
      </c>
      <c r="AU11" s="79">
        <v>425405.6399999999</v>
      </c>
      <c r="AV11" s="79">
        <v>425405.6399999999</v>
      </c>
      <c r="AW11" s="79">
        <v>315270.67</v>
      </c>
      <c r="AX11" s="79">
        <v>315270.67</v>
      </c>
      <c r="AY11" s="79">
        <v>315270.67</v>
      </c>
      <c r="AZ11" s="79">
        <v>141508.68000000002</v>
      </c>
      <c r="BA11" s="79">
        <v>141508.68000000002</v>
      </c>
      <c r="BB11" s="79">
        <v>141508.68000000002</v>
      </c>
      <c r="BC11" s="80">
        <v>4030227.9599999995</v>
      </c>
      <c r="BD11" s="79">
        <v>149978.34</v>
      </c>
      <c r="BE11" s="79">
        <v>149978.34</v>
      </c>
      <c r="BF11" s="79">
        <v>149978.34</v>
      </c>
      <c r="BG11" s="79">
        <v>110770.34</v>
      </c>
      <c r="BH11" s="79">
        <v>110770.34</v>
      </c>
      <c r="BI11" s="79">
        <v>110770.34</v>
      </c>
      <c r="BJ11" s="79">
        <v>874793.99</v>
      </c>
      <c r="BK11" s="79">
        <v>874793.99</v>
      </c>
      <c r="BL11" s="79">
        <v>874793.99</v>
      </c>
      <c r="BM11" s="79">
        <v>871443.09000000008</v>
      </c>
      <c r="BN11" s="79">
        <v>871443.09000000008</v>
      </c>
      <c r="BO11" s="79">
        <v>871443.09000000008</v>
      </c>
      <c r="BP11" s="80">
        <v>6020957.2799999993</v>
      </c>
      <c r="BQ11" s="79">
        <v>978648.16999999993</v>
      </c>
      <c r="BR11" s="79">
        <v>978648.16999999993</v>
      </c>
      <c r="BS11" s="79">
        <v>978648.16999999993</v>
      </c>
      <c r="BT11" s="79">
        <v>1073995.0799999998</v>
      </c>
      <c r="BU11" s="79">
        <v>1073995.0799999998</v>
      </c>
      <c r="BV11" s="79">
        <v>1073995.0799999998</v>
      </c>
      <c r="BW11" s="79">
        <v>1284211.77</v>
      </c>
      <c r="BX11" s="79">
        <v>1284211.77</v>
      </c>
      <c r="BY11" s="79">
        <v>1284211.77</v>
      </c>
      <c r="BZ11" s="79">
        <v>863672.65999999992</v>
      </c>
      <c r="CA11" s="79">
        <v>863672.65999999992</v>
      </c>
      <c r="CB11" s="79">
        <v>863672.65999999992</v>
      </c>
      <c r="CC11" s="80">
        <v>12601583.039999999</v>
      </c>
      <c r="CD11" s="79">
        <v>931796.64</v>
      </c>
      <c r="CE11" s="79">
        <v>931796.64</v>
      </c>
      <c r="CF11" s="79">
        <v>931796.64</v>
      </c>
      <c r="CG11" s="79">
        <v>1628559.75</v>
      </c>
      <c r="CH11" s="79">
        <v>1628559.75</v>
      </c>
      <c r="CI11" s="79">
        <v>1628559.75</v>
      </c>
      <c r="CJ11" s="79">
        <v>1871640.67</v>
      </c>
      <c r="CK11" s="79">
        <v>1871640.67</v>
      </c>
      <c r="CL11" s="79">
        <v>1871640.67</v>
      </c>
      <c r="CM11" s="79">
        <v>2000803.1800000002</v>
      </c>
      <c r="CN11" s="79">
        <v>2000803.1800000002</v>
      </c>
      <c r="CO11" s="79">
        <v>2000803.1800000002</v>
      </c>
      <c r="CP11" s="80">
        <v>19298400.719999999</v>
      </c>
      <c r="CQ11" s="79">
        <v>1181409.67</v>
      </c>
      <c r="CR11" s="79">
        <v>1181409.67</v>
      </c>
      <c r="CS11" s="79">
        <v>1181409.67</v>
      </c>
      <c r="CT11" s="79">
        <v>919765.33</v>
      </c>
      <c r="CU11" s="79">
        <v>919765.33</v>
      </c>
      <c r="CV11" s="79">
        <v>919765.33</v>
      </c>
      <c r="CW11" s="79">
        <v>259868.46</v>
      </c>
      <c r="CX11" s="79">
        <v>259868.46</v>
      </c>
      <c r="CY11" s="79">
        <v>259868.46</v>
      </c>
      <c r="CZ11" s="79">
        <v>805376.85999999987</v>
      </c>
      <c r="DA11" s="79">
        <v>805376.85999999987</v>
      </c>
      <c r="DB11" s="79">
        <v>805376.85999999987</v>
      </c>
      <c r="DC11" s="80">
        <v>9499260.959999999</v>
      </c>
      <c r="DD11" s="79">
        <v>663415.21</v>
      </c>
      <c r="DE11" s="79">
        <v>663415.21</v>
      </c>
      <c r="DF11" s="79">
        <v>663415.21</v>
      </c>
      <c r="DG11" s="79">
        <v>884949.07000000007</v>
      </c>
      <c r="DH11" s="79">
        <v>884949.07000000007</v>
      </c>
      <c r="DI11" s="79">
        <v>884949.07000000007</v>
      </c>
      <c r="DJ11" s="79">
        <v>750126.65999999992</v>
      </c>
      <c r="DK11" s="79">
        <v>750126.65999999992</v>
      </c>
      <c r="DL11" s="79">
        <v>750126.65999999992</v>
      </c>
      <c r="DM11" s="79">
        <v>983757.07</v>
      </c>
      <c r="DN11" s="79">
        <v>983757.07</v>
      </c>
      <c r="DO11" s="79">
        <v>983757.07</v>
      </c>
      <c r="DP11" s="80">
        <v>9846744.0300000012</v>
      </c>
      <c r="DQ11" s="79">
        <v>732894.54</v>
      </c>
      <c r="DR11" s="79">
        <v>732894.54</v>
      </c>
      <c r="DS11" s="79">
        <v>732894.54</v>
      </c>
      <c r="DT11" s="79">
        <v>1326369.6099999999</v>
      </c>
      <c r="DU11" s="79">
        <v>1753377.71</v>
      </c>
      <c r="DV11" s="79">
        <v>1895644.4499999997</v>
      </c>
      <c r="DW11" s="79">
        <v>2278016.02</v>
      </c>
      <c r="DX11" s="79">
        <v>3026241.99</v>
      </c>
      <c r="DY11" s="79">
        <v>3411297.5400000005</v>
      </c>
      <c r="DZ11" s="79">
        <v>2666724.7000000002</v>
      </c>
      <c r="EA11" s="79">
        <v>2969843.15</v>
      </c>
      <c r="EB11" s="79">
        <v>1455698.8</v>
      </c>
      <c r="EC11" s="80">
        <v>22981897.59</v>
      </c>
      <c r="ED11" s="79">
        <v>2568054.4599999995</v>
      </c>
      <c r="EE11" s="79">
        <v>2648516.6099999994</v>
      </c>
      <c r="EF11" s="79">
        <v>2637573.9499999997</v>
      </c>
      <c r="EG11" s="79">
        <v>2569669.66</v>
      </c>
      <c r="EH11" s="79">
        <v>2329849.5499999998</v>
      </c>
      <c r="EI11" s="79">
        <v>2553364.9</v>
      </c>
      <c r="EJ11" s="79">
        <v>1621105.79</v>
      </c>
      <c r="EK11" s="79">
        <v>786736.37</v>
      </c>
      <c r="EL11" s="79">
        <v>1088376.04</v>
      </c>
      <c r="EM11" s="79">
        <v>1912756.52</v>
      </c>
      <c r="EN11" s="79">
        <v>1885350.67</v>
      </c>
      <c r="EO11" s="79">
        <v>1999805.8699999999</v>
      </c>
      <c r="EP11" s="80">
        <v>24601160.389999997</v>
      </c>
      <c r="EQ11" s="79">
        <v>1782217.79</v>
      </c>
      <c r="ER11" s="79">
        <v>2741544.81</v>
      </c>
      <c r="ES11" s="79">
        <v>3831088.54</v>
      </c>
      <c r="ET11" s="79">
        <v>3449929.31</v>
      </c>
      <c r="EU11" s="79">
        <v>3797716.36</v>
      </c>
      <c r="EV11" s="79">
        <v>4293906.82</v>
      </c>
      <c r="EW11" s="79">
        <v>3914181.1799999997</v>
      </c>
      <c r="EX11" s="79">
        <v>3750073.78</v>
      </c>
      <c r="EY11" s="79">
        <v>4868828.9000000004</v>
      </c>
      <c r="EZ11" s="79">
        <v>5387094.0999999987</v>
      </c>
      <c r="FA11" s="79">
        <v>4925240.1099999994</v>
      </c>
      <c r="FB11" s="79">
        <v>4715960.1999999993</v>
      </c>
      <c r="FC11" s="80">
        <v>47457781.900000006</v>
      </c>
      <c r="FD11" s="79">
        <v>2756528.17</v>
      </c>
      <c r="FE11" s="79">
        <v>4426512.4399999995</v>
      </c>
      <c r="FF11" s="79">
        <v>4802172.62</v>
      </c>
      <c r="FG11" s="79">
        <v>4614017.63</v>
      </c>
      <c r="FH11" s="79">
        <v>4557101.8</v>
      </c>
      <c r="FI11" s="79">
        <v>3920826.12</v>
      </c>
      <c r="FJ11" s="79">
        <v>4580137.95</v>
      </c>
      <c r="FK11" s="79">
        <v>6462142.4900000002</v>
      </c>
      <c r="FL11" s="79">
        <v>3814076.4899999998</v>
      </c>
      <c r="FM11" s="79">
        <v>4230613.66</v>
      </c>
      <c r="FN11" s="79">
        <v>3873766.5300000003</v>
      </c>
      <c r="FO11" s="79">
        <v>5825683.9800000004</v>
      </c>
      <c r="FP11" s="80">
        <v>53863579.88000001</v>
      </c>
      <c r="FQ11" s="79">
        <v>3899024.58</v>
      </c>
      <c r="FR11" s="79">
        <v>6653141.4500000002</v>
      </c>
      <c r="FS11" s="79">
        <v>5111755.51</v>
      </c>
      <c r="FT11" s="79">
        <v>5491924.0399999991</v>
      </c>
      <c r="FU11" s="79">
        <v>5521741.3999999994</v>
      </c>
      <c r="FV11" s="79">
        <v>5049621.32</v>
      </c>
      <c r="FW11" s="79">
        <v>5697296.8300000001</v>
      </c>
      <c r="FX11" s="79">
        <v>4468544.0199999996</v>
      </c>
      <c r="FY11" s="79">
        <v>6651661.4099999992</v>
      </c>
      <c r="FZ11" s="79">
        <v>4793331.75</v>
      </c>
      <c r="GA11" s="79">
        <v>4272898.3100000005</v>
      </c>
      <c r="GB11" s="79">
        <v>3822501.68</v>
      </c>
      <c r="GC11" s="80">
        <v>61433442.29999999</v>
      </c>
      <c r="GD11" s="79">
        <v>3288667.99</v>
      </c>
      <c r="GE11" s="79">
        <v>3785893.2</v>
      </c>
      <c r="GF11" s="79">
        <v>3958680.98</v>
      </c>
      <c r="GG11" s="79">
        <v>4257484.1099999994</v>
      </c>
      <c r="GH11" s="79">
        <v>11949519.85</v>
      </c>
      <c r="GI11" s="79">
        <v>6700858.0300000003</v>
      </c>
      <c r="GJ11" s="79">
        <v>6241671.1299999999</v>
      </c>
      <c r="GK11" s="79">
        <v>5483252.0800000001</v>
      </c>
      <c r="GL11" s="79">
        <v>5936900.6000000006</v>
      </c>
      <c r="GM11" s="79">
        <v>5915199.2800000003</v>
      </c>
      <c r="GN11" s="79">
        <v>4525028.63</v>
      </c>
      <c r="GO11" s="79">
        <v>3753558.13</v>
      </c>
      <c r="GP11" s="80">
        <f t="shared" si="12"/>
        <v>65796714.010000005</v>
      </c>
      <c r="GQ11" s="79">
        <v>4346580.76</v>
      </c>
      <c r="GR11" s="79">
        <v>5673593.4100000001</v>
      </c>
      <c r="GS11" s="79">
        <v>5109386.95</v>
      </c>
      <c r="GT11" s="79">
        <v>5186600.49</v>
      </c>
      <c r="GU11" s="79">
        <v>4094931.6</v>
      </c>
      <c r="GV11" s="79">
        <v>4944901.8099999996</v>
      </c>
      <c r="GW11" s="79">
        <v>4168225.23</v>
      </c>
      <c r="GX11" s="79">
        <v>4804510.99</v>
      </c>
      <c r="GY11" s="79">
        <v>5911167.4199999999</v>
      </c>
      <c r="GZ11" s="79">
        <v>4307260.29</v>
      </c>
      <c r="HA11" s="79">
        <v>4863300.8199999994</v>
      </c>
      <c r="HB11" s="79">
        <v>5213480.45</v>
      </c>
      <c r="HC11" s="80">
        <f t="shared" si="13"/>
        <v>58623940.220000006</v>
      </c>
      <c r="HD11" s="79">
        <v>3949190.4600000004</v>
      </c>
      <c r="HE11" s="79">
        <v>4787931.7399999993</v>
      </c>
      <c r="HF11" s="79">
        <v>4494559.2700000005</v>
      </c>
      <c r="HG11" s="79">
        <v>6220525.3499999996</v>
      </c>
      <c r="HH11" s="79">
        <v>6002570.0999999996</v>
      </c>
      <c r="HI11" s="79">
        <v>6140217.3099999996</v>
      </c>
      <c r="HJ11" s="79">
        <v>2912250.7600000002</v>
      </c>
      <c r="HK11" s="79">
        <v>5989161.6299999999</v>
      </c>
      <c r="HL11" s="79">
        <v>8742589.0600000005</v>
      </c>
      <c r="HM11" s="79">
        <v>2903302.48</v>
      </c>
      <c r="HN11" s="79">
        <v>6384083.5800000001</v>
      </c>
      <c r="HO11" s="79">
        <v>5522129.0199999996</v>
      </c>
      <c r="HP11" s="80">
        <f t="shared" si="14"/>
        <v>64048510.760000005</v>
      </c>
      <c r="HQ11" s="79">
        <v>7751125.9899999993</v>
      </c>
      <c r="HR11" s="79">
        <v>8232619.75</v>
      </c>
      <c r="HS11" s="79">
        <v>21595540.769999996</v>
      </c>
      <c r="HT11" s="79">
        <v>16323892.35</v>
      </c>
      <c r="HU11" s="79">
        <v>16041094.109999999</v>
      </c>
      <c r="HV11" s="79">
        <v>8799932.4499999993</v>
      </c>
      <c r="HW11" s="79">
        <v>8589861.5199999996</v>
      </c>
      <c r="HX11" s="79">
        <v>4787434.49</v>
      </c>
      <c r="HY11" s="79">
        <v>4686132.0600000005</v>
      </c>
      <c r="HZ11" s="79">
        <v>4823201.99</v>
      </c>
      <c r="IA11" s="79">
        <v>4590667.4300000006</v>
      </c>
      <c r="IB11" s="79">
        <v>4187083.4299999997</v>
      </c>
      <c r="IC11" s="80">
        <f t="shared" si="15"/>
        <v>110408586.34</v>
      </c>
      <c r="ID11" s="79">
        <v>2427648.2800000003</v>
      </c>
      <c r="IE11" s="79">
        <v>3701736.0999999996</v>
      </c>
      <c r="IF11" s="79">
        <v>3375128.04</v>
      </c>
      <c r="IG11" s="79">
        <v>3463181.8</v>
      </c>
      <c r="IH11" s="79">
        <v>3047165.87</v>
      </c>
      <c r="II11" s="79">
        <v>2562038.02</v>
      </c>
      <c r="IJ11" s="79">
        <v>3077131.4099999997</v>
      </c>
      <c r="IK11" s="79">
        <v>2647751</v>
      </c>
      <c r="IL11" s="79">
        <v>3091491</v>
      </c>
      <c r="IM11" s="79">
        <v>2801881</v>
      </c>
      <c r="IN11" s="79">
        <v>3209424</v>
      </c>
      <c r="IO11" s="79">
        <v>2812036</v>
      </c>
      <c r="IP11" s="80">
        <f t="shared" si="16"/>
        <v>36216612.519999996</v>
      </c>
      <c r="IQ11" s="79">
        <v>2259025</v>
      </c>
      <c r="IR11" s="79">
        <v>3169862</v>
      </c>
      <c r="IS11" s="79">
        <v>3124624</v>
      </c>
      <c r="IT11" s="79">
        <v>3195742</v>
      </c>
      <c r="IU11" s="79">
        <v>2940283</v>
      </c>
      <c r="IV11" s="79">
        <v>3304309</v>
      </c>
      <c r="IW11" s="79">
        <v>3071190</v>
      </c>
      <c r="IX11" s="79">
        <v>3040571</v>
      </c>
      <c r="IY11" s="79">
        <v>2736805</v>
      </c>
      <c r="IZ11" s="79">
        <v>3056259</v>
      </c>
      <c r="JA11" s="79">
        <v>2522812</v>
      </c>
      <c r="JB11" s="79">
        <v>1328056</v>
      </c>
      <c r="JC11" s="80">
        <f t="shared" si="17"/>
        <v>33749538</v>
      </c>
      <c r="JD11" s="79">
        <v>1135026</v>
      </c>
      <c r="JE11" s="79">
        <v>1310036</v>
      </c>
      <c r="JF11" s="79">
        <v>1201516</v>
      </c>
      <c r="JG11" s="79">
        <v>1002203</v>
      </c>
      <c r="JH11" s="79">
        <v>1134758</v>
      </c>
      <c r="JI11" s="79">
        <v>1402516</v>
      </c>
      <c r="JJ11" s="79">
        <v>1282817</v>
      </c>
      <c r="JK11" s="79">
        <v>943255</v>
      </c>
      <c r="JL11" s="79">
        <v>856757</v>
      </c>
      <c r="JM11" s="79">
        <v>929516</v>
      </c>
      <c r="JN11" s="79">
        <v>842664</v>
      </c>
      <c r="JO11" s="79">
        <v>776124</v>
      </c>
      <c r="JP11" s="80">
        <f t="shared" si="18"/>
        <v>12817188</v>
      </c>
      <c r="JQ11" s="79">
        <v>1231610</v>
      </c>
      <c r="JR11" s="79">
        <v>831675</v>
      </c>
      <c r="JS11" s="79">
        <v>865838</v>
      </c>
      <c r="JT11" s="79">
        <v>905136</v>
      </c>
      <c r="JU11" s="79">
        <v>1053137</v>
      </c>
      <c r="JV11" s="79">
        <v>894591</v>
      </c>
      <c r="JW11" s="79">
        <v>1082053</v>
      </c>
      <c r="JX11" s="79">
        <v>1094709</v>
      </c>
      <c r="JY11" s="79">
        <v>1260180</v>
      </c>
      <c r="JZ11" s="79">
        <v>1086140</v>
      </c>
      <c r="KA11" s="79">
        <v>907859</v>
      </c>
      <c r="KB11" s="79">
        <v>859499</v>
      </c>
      <c r="KC11" s="80">
        <f t="shared" si="19"/>
        <v>12072427</v>
      </c>
      <c r="KD11" s="79">
        <v>907561</v>
      </c>
      <c r="KE11" s="79">
        <v>1388005</v>
      </c>
      <c r="KF11" s="79">
        <v>2044958</v>
      </c>
      <c r="KG11" s="79">
        <v>1666078</v>
      </c>
      <c r="KH11" s="79">
        <v>1902755</v>
      </c>
      <c r="KI11" s="79">
        <v>1759003</v>
      </c>
      <c r="KJ11" s="79">
        <v>2151858</v>
      </c>
      <c r="KK11" s="79">
        <v>1227682</v>
      </c>
      <c r="KL11" s="79">
        <v>1822580</v>
      </c>
      <c r="KM11" s="79">
        <v>1146826</v>
      </c>
      <c r="KN11" s="79">
        <v>10070927</v>
      </c>
      <c r="KO11" s="79">
        <v>1626484</v>
      </c>
      <c r="KP11" s="80">
        <f t="shared" si="20"/>
        <v>27714717</v>
      </c>
      <c r="KQ11" s="79">
        <v>1661859</v>
      </c>
      <c r="KR11" s="79">
        <v>1912870</v>
      </c>
      <c r="KS11" s="79">
        <v>1581081</v>
      </c>
      <c r="KT11" s="79">
        <v>1916813</v>
      </c>
      <c r="KU11" s="79">
        <v>1753752</v>
      </c>
      <c r="KV11" s="79">
        <v>1743398</v>
      </c>
      <c r="KW11" s="79">
        <v>1719315</v>
      </c>
      <c r="KX11" s="79">
        <v>2128919</v>
      </c>
      <c r="KY11" s="79">
        <v>1920192</v>
      </c>
      <c r="KZ11" s="79">
        <v>1632677</v>
      </c>
      <c r="LA11" s="79">
        <v>1896610</v>
      </c>
      <c r="LB11" s="79">
        <v>2160563</v>
      </c>
      <c r="LC11" s="80">
        <f t="shared" si="21"/>
        <v>22028049</v>
      </c>
      <c r="LD11" s="79">
        <v>1220706</v>
      </c>
      <c r="LE11" s="79">
        <v>1156590</v>
      </c>
      <c r="LF11" s="79">
        <v>780819</v>
      </c>
      <c r="LG11" s="79">
        <v>1851635</v>
      </c>
      <c r="LH11" s="79">
        <v>2646747</v>
      </c>
      <c r="LI11" s="79">
        <v>1264830</v>
      </c>
      <c r="LJ11" s="81" t="e">
        <f>+INDEX(#REF!,MATCH($B11,#REF!,0),MATCH(LJ$6,#REF!,0))</f>
        <v>#REF!</v>
      </c>
      <c r="LK11" s="82"/>
      <c r="LL11" s="81"/>
      <c r="LM11" s="81"/>
      <c r="LN11" s="81"/>
      <c r="LO11" s="81"/>
      <c r="LP11" s="80" t="e">
        <f t="shared" si="22"/>
        <v>#REF!</v>
      </c>
    </row>
    <row r="12" spans="1:328" hidden="1" outlineLevel="1">
      <c r="B12" t="str">
        <f t="shared" si="11"/>
        <v>DESARROLLO Y PREPARACIÓNAYACUCHO</v>
      </c>
      <c r="C12" s="78" t="s">
        <v>402</v>
      </c>
      <c r="D12" s="79">
        <v>0</v>
      </c>
      <c r="E12" s="79">
        <v>0</v>
      </c>
      <c r="F12" s="79">
        <v>0</v>
      </c>
      <c r="G12" s="79">
        <v>0</v>
      </c>
      <c r="H12" s="79">
        <v>0</v>
      </c>
      <c r="I12" s="79">
        <v>0</v>
      </c>
      <c r="J12" s="79">
        <v>0</v>
      </c>
      <c r="K12" s="79">
        <v>0</v>
      </c>
      <c r="L12" s="79">
        <v>0</v>
      </c>
      <c r="M12" s="79">
        <v>0</v>
      </c>
      <c r="N12" s="79">
        <v>0</v>
      </c>
      <c r="O12" s="79">
        <v>0</v>
      </c>
      <c r="P12" s="80">
        <v>0</v>
      </c>
      <c r="Q12" s="79">
        <v>55263.83</v>
      </c>
      <c r="R12" s="79">
        <v>55263.83</v>
      </c>
      <c r="S12" s="79">
        <v>55263.83</v>
      </c>
      <c r="T12" s="79">
        <v>54364.98</v>
      </c>
      <c r="U12" s="79">
        <v>54364.98</v>
      </c>
      <c r="V12" s="79">
        <v>54364.98</v>
      </c>
      <c r="W12" s="79">
        <v>74336.040000000008</v>
      </c>
      <c r="X12" s="79">
        <v>74336.040000000008</v>
      </c>
      <c r="Y12" s="79">
        <v>74336.040000000008</v>
      </c>
      <c r="Z12" s="79">
        <v>353263.84</v>
      </c>
      <c r="AA12" s="79">
        <v>353263.84</v>
      </c>
      <c r="AB12" s="79">
        <v>353263.84</v>
      </c>
      <c r="AC12" s="80">
        <v>1611686.0700000003</v>
      </c>
      <c r="AD12" s="79">
        <v>65475.35</v>
      </c>
      <c r="AE12" s="79">
        <v>65475.35</v>
      </c>
      <c r="AF12" s="79">
        <v>65475.35</v>
      </c>
      <c r="AG12" s="79">
        <v>41945.39</v>
      </c>
      <c r="AH12" s="79">
        <v>41945.39</v>
      </c>
      <c r="AI12" s="79">
        <v>41945.39</v>
      </c>
      <c r="AJ12" s="79">
        <v>35891.75</v>
      </c>
      <c r="AK12" s="79">
        <v>35891.75</v>
      </c>
      <c r="AL12" s="79">
        <v>35891.75</v>
      </c>
      <c r="AM12" s="79">
        <v>27976.3</v>
      </c>
      <c r="AN12" s="79">
        <v>27976.3</v>
      </c>
      <c r="AO12" s="79">
        <v>27976.3</v>
      </c>
      <c r="AP12" s="80">
        <v>513866.37</v>
      </c>
      <c r="AQ12" s="79">
        <v>20637.64</v>
      </c>
      <c r="AR12" s="79">
        <v>20637.64</v>
      </c>
      <c r="AS12" s="79">
        <v>20637.64</v>
      </c>
      <c r="AT12" s="79">
        <v>0</v>
      </c>
      <c r="AU12" s="79">
        <v>0</v>
      </c>
      <c r="AV12" s="79">
        <v>0</v>
      </c>
      <c r="AW12" s="79">
        <v>0</v>
      </c>
      <c r="AX12" s="79">
        <v>0</v>
      </c>
      <c r="AY12" s="79">
        <v>0</v>
      </c>
      <c r="AZ12" s="79">
        <v>0</v>
      </c>
      <c r="BA12" s="79">
        <v>0</v>
      </c>
      <c r="BB12" s="79">
        <v>0</v>
      </c>
      <c r="BC12" s="80">
        <v>61912.92</v>
      </c>
      <c r="BD12" s="79">
        <v>0</v>
      </c>
      <c r="BE12" s="79">
        <v>0</v>
      </c>
      <c r="BF12" s="79">
        <v>0</v>
      </c>
      <c r="BG12" s="79">
        <v>0</v>
      </c>
      <c r="BH12" s="79">
        <v>0</v>
      </c>
      <c r="BI12" s="79">
        <v>0</v>
      </c>
      <c r="BJ12" s="79">
        <v>0</v>
      </c>
      <c r="BK12" s="79">
        <v>0</v>
      </c>
      <c r="BL12" s="79">
        <v>0</v>
      </c>
      <c r="BM12" s="79">
        <v>0</v>
      </c>
      <c r="BN12" s="79">
        <v>0</v>
      </c>
      <c r="BO12" s="79">
        <v>0</v>
      </c>
      <c r="BP12" s="80">
        <v>0</v>
      </c>
      <c r="BQ12" s="79">
        <v>0</v>
      </c>
      <c r="BR12" s="79">
        <v>0</v>
      </c>
      <c r="BS12" s="79">
        <v>0</v>
      </c>
      <c r="BT12" s="79">
        <v>0</v>
      </c>
      <c r="BU12" s="79">
        <v>0</v>
      </c>
      <c r="BV12" s="79">
        <v>0</v>
      </c>
      <c r="BW12" s="79">
        <v>0</v>
      </c>
      <c r="BX12" s="79">
        <v>0</v>
      </c>
      <c r="BY12" s="79">
        <v>0</v>
      </c>
      <c r="BZ12" s="79">
        <v>10756.67</v>
      </c>
      <c r="CA12" s="79">
        <v>10756.67</v>
      </c>
      <c r="CB12" s="79">
        <v>10756.67</v>
      </c>
      <c r="CC12" s="80">
        <v>32270.010000000002</v>
      </c>
      <c r="CD12" s="79">
        <v>0</v>
      </c>
      <c r="CE12" s="79">
        <v>0</v>
      </c>
      <c r="CF12" s="79">
        <v>0</v>
      </c>
      <c r="CG12" s="79">
        <v>0</v>
      </c>
      <c r="CH12" s="79">
        <v>0</v>
      </c>
      <c r="CI12" s="79">
        <v>0</v>
      </c>
      <c r="CJ12" s="79">
        <v>20482.330000000002</v>
      </c>
      <c r="CK12" s="79">
        <v>20482.330000000002</v>
      </c>
      <c r="CL12" s="79">
        <v>20482.330000000002</v>
      </c>
      <c r="CM12" s="79">
        <v>28055</v>
      </c>
      <c r="CN12" s="79">
        <v>28055</v>
      </c>
      <c r="CO12" s="79">
        <v>28055</v>
      </c>
      <c r="CP12" s="80">
        <v>145611.99</v>
      </c>
      <c r="CQ12" s="79">
        <v>6813.67</v>
      </c>
      <c r="CR12" s="79">
        <v>6813.67</v>
      </c>
      <c r="CS12" s="79">
        <v>6813.67</v>
      </c>
      <c r="CT12" s="79">
        <v>500380.67</v>
      </c>
      <c r="CU12" s="79">
        <v>500380.67</v>
      </c>
      <c r="CV12" s="79">
        <v>500380.67</v>
      </c>
      <c r="CW12" s="79">
        <v>0</v>
      </c>
      <c r="CX12" s="79">
        <v>0</v>
      </c>
      <c r="CY12" s="79">
        <v>0</v>
      </c>
      <c r="CZ12" s="79">
        <v>0</v>
      </c>
      <c r="DA12" s="79">
        <v>0</v>
      </c>
      <c r="DB12" s="79">
        <v>0</v>
      </c>
      <c r="DC12" s="80">
        <v>1521583.02</v>
      </c>
      <c r="DD12" s="79">
        <v>0</v>
      </c>
      <c r="DE12" s="79">
        <v>0</v>
      </c>
      <c r="DF12" s="79">
        <v>0</v>
      </c>
      <c r="DG12" s="79">
        <v>0</v>
      </c>
      <c r="DH12" s="79">
        <v>0</v>
      </c>
      <c r="DI12" s="79">
        <v>0</v>
      </c>
      <c r="DJ12" s="79">
        <v>0</v>
      </c>
      <c r="DK12" s="79">
        <v>0</v>
      </c>
      <c r="DL12" s="79">
        <v>0</v>
      </c>
      <c r="DM12" s="79">
        <v>0</v>
      </c>
      <c r="DN12" s="79">
        <v>0</v>
      </c>
      <c r="DO12" s="79">
        <v>0</v>
      </c>
      <c r="DP12" s="80">
        <v>0</v>
      </c>
      <c r="DQ12" s="79">
        <v>0</v>
      </c>
      <c r="DR12" s="79">
        <v>0</v>
      </c>
      <c r="DS12" s="79">
        <v>0</v>
      </c>
      <c r="DT12" s="79">
        <v>1132259</v>
      </c>
      <c r="DU12" s="79">
        <v>1483831</v>
      </c>
      <c r="DV12" s="79">
        <v>1491869</v>
      </c>
      <c r="DW12" s="79">
        <v>1439120</v>
      </c>
      <c r="DX12" s="79">
        <v>756462</v>
      </c>
      <c r="DY12" s="79">
        <v>1232660</v>
      </c>
      <c r="DZ12" s="79">
        <v>1563295</v>
      </c>
      <c r="EA12" s="79">
        <v>1387877</v>
      </c>
      <c r="EB12" s="79">
        <v>1483743</v>
      </c>
      <c r="EC12" s="80">
        <v>11971116</v>
      </c>
      <c r="ED12" s="79">
        <v>980374</v>
      </c>
      <c r="EE12" s="79">
        <v>1060815</v>
      </c>
      <c r="EF12" s="79">
        <v>1176272</v>
      </c>
      <c r="EG12" s="79">
        <v>1072515</v>
      </c>
      <c r="EH12" s="79">
        <v>1116671</v>
      </c>
      <c r="EI12" s="79">
        <v>1587174</v>
      </c>
      <c r="EJ12" s="79">
        <v>1694616</v>
      </c>
      <c r="EK12" s="79">
        <v>2068237</v>
      </c>
      <c r="EL12" s="79">
        <v>1985154</v>
      </c>
      <c r="EM12" s="79">
        <v>2088299</v>
      </c>
      <c r="EN12" s="79">
        <v>2286406</v>
      </c>
      <c r="EO12" s="79">
        <v>2743115</v>
      </c>
      <c r="EP12" s="80">
        <v>19859648</v>
      </c>
      <c r="EQ12" s="79">
        <v>213513</v>
      </c>
      <c r="ER12" s="79">
        <v>1767110</v>
      </c>
      <c r="ES12" s="79">
        <v>1509422</v>
      </c>
      <c r="ET12" s="79">
        <v>1511340</v>
      </c>
      <c r="EU12" s="79">
        <v>2309110</v>
      </c>
      <c r="EV12" s="79">
        <v>2446034</v>
      </c>
      <c r="EW12" s="79">
        <v>2614986</v>
      </c>
      <c r="EX12" s="79">
        <v>2592787</v>
      </c>
      <c r="EY12" s="79">
        <v>2688948</v>
      </c>
      <c r="EZ12" s="79">
        <v>2619356</v>
      </c>
      <c r="FA12" s="79">
        <v>2396727</v>
      </c>
      <c r="FB12" s="79">
        <v>1408766</v>
      </c>
      <c r="FC12" s="80">
        <v>24078099</v>
      </c>
      <c r="FD12" s="79">
        <v>1852554</v>
      </c>
      <c r="FE12" s="79">
        <v>1860615</v>
      </c>
      <c r="FF12" s="79">
        <v>2260501</v>
      </c>
      <c r="FG12" s="79">
        <v>2525002.94</v>
      </c>
      <c r="FH12" s="79">
        <v>2100005</v>
      </c>
      <c r="FI12" s="79">
        <v>3409026.2</v>
      </c>
      <c r="FJ12" s="79">
        <v>4063959.58</v>
      </c>
      <c r="FK12" s="79">
        <v>4185393.75</v>
      </c>
      <c r="FL12" s="79">
        <v>5045043.6899999995</v>
      </c>
      <c r="FM12" s="79">
        <v>5488150.3700000001</v>
      </c>
      <c r="FN12" s="79">
        <v>2728292</v>
      </c>
      <c r="FO12" s="79">
        <v>2965480</v>
      </c>
      <c r="FP12" s="80">
        <v>38484023.530000001</v>
      </c>
      <c r="FQ12" s="79">
        <v>1756134</v>
      </c>
      <c r="FR12" s="79">
        <v>2642733</v>
      </c>
      <c r="FS12" s="79">
        <v>2915116</v>
      </c>
      <c r="FT12" s="79">
        <v>3018902</v>
      </c>
      <c r="FU12" s="79">
        <v>2997439.55</v>
      </c>
      <c r="FV12" s="79">
        <v>1689455.51</v>
      </c>
      <c r="FW12" s="79">
        <v>2717457</v>
      </c>
      <c r="FX12" s="79">
        <v>1557250</v>
      </c>
      <c r="FY12" s="79">
        <v>1425472</v>
      </c>
      <c r="FZ12" s="79">
        <v>1456350</v>
      </c>
      <c r="GA12" s="79">
        <v>1444641</v>
      </c>
      <c r="GB12" s="79">
        <v>1669112</v>
      </c>
      <c r="GC12" s="80">
        <v>25290062.060000002</v>
      </c>
      <c r="GD12" s="79">
        <v>1346319</v>
      </c>
      <c r="GE12" s="79">
        <v>2043866</v>
      </c>
      <c r="GF12" s="79">
        <v>1397916</v>
      </c>
      <c r="GG12" s="79">
        <v>1516888</v>
      </c>
      <c r="GH12" s="79">
        <v>1245633</v>
      </c>
      <c r="GI12" s="79">
        <v>1599513</v>
      </c>
      <c r="GJ12" s="79">
        <v>1620814</v>
      </c>
      <c r="GK12" s="79">
        <v>2664544</v>
      </c>
      <c r="GL12" s="79">
        <v>1826615</v>
      </c>
      <c r="GM12" s="79">
        <v>1748966</v>
      </c>
      <c r="GN12" s="79">
        <v>1670082</v>
      </c>
      <c r="GO12" s="79">
        <v>1704994.29</v>
      </c>
      <c r="GP12" s="80">
        <f t="shared" si="12"/>
        <v>20386150.289999999</v>
      </c>
      <c r="GQ12" s="79">
        <v>1088781</v>
      </c>
      <c r="GR12" s="79">
        <v>1299512</v>
      </c>
      <c r="GS12" s="79">
        <v>1195206</v>
      </c>
      <c r="GT12" s="79">
        <v>942142</v>
      </c>
      <c r="GU12" s="79">
        <v>1118435</v>
      </c>
      <c r="GV12" s="79">
        <v>323027.5</v>
      </c>
      <c r="GW12" s="79">
        <v>546524</v>
      </c>
      <c r="GX12" s="79">
        <v>657334</v>
      </c>
      <c r="GY12" s="79">
        <v>2973887</v>
      </c>
      <c r="GZ12" s="79">
        <v>1576437</v>
      </c>
      <c r="HA12" s="79">
        <v>2746281</v>
      </c>
      <c r="HB12" s="79">
        <v>3157807</v>
      </c>
      <c r="HC12" s="80">
        <f t="shared" si="13"/>
        <v>17625373.5</v>
      </c>
      <c r="HD12" s="79">
        <v>2235529</v>
      </c>
      <c r="HE12" s="79">
        <v>2491353</v>
      </c>
      <c r="HF12" s="79">
        <v>2638622</v>
      </c>
      <c r="HG12" s="79">
        <v>2674989</v>
      </c>
      <c r="HH12" s="79">
        <v>2619054.6</v>
      </c>
      <c r="HI12" s="79">
        <v>2687472</v>
      </c>
      <c r="HJ12" s="79">
        <v>2706396.35</v>
      </c>
      <c r="HK12" s="79">
        <v>2898480.72</v>
      </c>
      <c r="HL12" s="79">
        <v>3280726</v>
      </c>
      <c r="HM12" s="79">
        <v>3051363</v>
      </c>
      <c r="HN12" s="79">
        <v>2876495.9699999997</v>
      </c>
      <c r="HO12" s="79">
        <v>1708009</v>
      </c>
      <c r="HP12" s="80">
        <f t="shared" si="14"/>
        <v>31868490.639999997</v>
      </c>
      <c r="HQ12" s="79">
        <v>2002371.75</v>
      </c>
      <c r="HR12" s="79">
        <v>2319528.38</v>
      </c>
      <c r="HS12" s="79">
        <v>2394517.1</v>
      </c>
      <c r="HT12" s="79">
        <v>2255041.92</v>
      </c>
      <c r="HU12" s="79">
        <v>3335784.74</v>
      </c>
      <c r="HV12" s="79">
        <v>3236475.8600000003</v>
      </c>
      <c r="HW12" s="79">
        <v>3398270.45</v>
      </c>
      <c r="HX12" s="79">
        <v>3165169.33</v>
      </c>
      <c r="HY12" s="79">
        <v>3287351.12</v>
      </c>
      <c r="HZ12" s="79">
        <v>3505340.35</v>
      </c>
      <c r="IA12" s="79">
        <v>3559094.3699999996</v>
      </c>
      <c r="IB12" s="79">
        <v>3427867.49</v>
      </c>
      <c r="IC12" s="80">
        <f t="shared" si="15"/>
        <v>35886812.860000007</v>
      </c>
      <c r="ID12" s="79">
        <v>3674763.08</v>
      </c>
      <c r="IE12" s="79">
        <v>4029043.5</v>
      </c>
      <c r="IF12" s="79">
        <v>4270696</v>
      </c>
      <c r="IG12" s="79">
        <v>6541658</v>
      </c>
      <c r="IH12" s="79">
        <v>4597685.5500000007</v>
      </c>
      <c r="II12" s="79">
        <v>4271936.3</v>
      </c>
      <c r="IJ12" s="79">
        <v>5064881.5</v>
      </c>
      <c r="IK12" s="79">
        <v>5212326</v>
      </c>
      <c r="IL12" s="79">
        <v>5735257</v>
      </c>
      <c r="IM12" s="79">
        <v>5143210</v>
      </c>
      <c r="IN12" s="79">
        <v>5483763</v>
      </c>
      <c r="IO12" s="79">
        <v>7546879</v>
      </c>
      <c r="IP12" s="80">
        <f t="shared" si="16"/>
        <v>61572098.93</v>
      </c>
      <c r="IQ12" s="79">
        <v>5966284</v>
      </c>
      <c r="IR12" s="79">
        <v>5474741</v>
      </c>
      <c r="IS12" s="79">
        <v>5824193</v>
      </c>
      <c r="IT12" s="79">
        <v>5637030</v>
      </c>
      <c r="IU12" s="79">
        <v>4785287</v>
      </c>
      <c r="IV12" s="79">
        <v>5226769</v>
      </c>
      <c r="IW12" s="79">
        <v>5381205</v>
      </c>
      <c r="IX12" s="79">
        <v>4862771</v>
      </c>
      <c r="IY12" s="79">
        <v>4163116</v>
      </c>
      <c r="IZ12" s="79">
        <v>4563648</v>
      </c>
      <c r="JA12" s="79">
        <v>3908357</v>
      </c>
      <c r="JB12" s="79">
        <v>4702422</v>
      </c>
      <c r="JC12" s="80">
        <f t="shared" si="17"/>
        <v>60495823</v>
      </c>
      <c r="JD12" s="79">
        <v>4144597</v>
      </c>
      <c r="JE12" s="79">
        <v>4651299</v>
      </c>
      <c r="JF12" s="79">
        <v>2729131</v>
      </c>
      <c r="JG12" s="79">
        <v>3000</v>
      </c>
      <c r="JH12" s="79">
        <v>2500</v>
      </c>
      <c r="JI12" s="79">
        <v>2976011</v>
      </c>
      <c r="JJ12" s="79">
        <v>1241527</v>
      </c>
      <c r="JK12" s="79">
        <v>905924</v>
      </c>
      <c r="JL12" s="79">
        <v>3166488</v>
      </c>
      <c r="JM12" s="79">
        <v>3494083</v>
      </c>
      <c r="JN12" s="79">
        <v>2597550</v>
      </c>
      <c r="JO12" s="79">
        <v>3120964</v>
      </c>
      <c r="JP12" s="80">
        <f t="shared" si="18"/>
        <v>29033074</v>
      </c>
      <c r="JQ12" s="79">
        <v>3150477</v>
      </c>
      <c r="JR12" s="79">
        <v>3491808</v>
      </c>
      <c r="JS12" s="79">
        <v>3074549</v>
      </c>
      <c r="JT12" s="79">
        <v>3257864</v>
      </c>
      <c r="JU12" s="79">
        <v>3291849</v>
      </c>
      <c r="JV12" s="79">
        <v>3775261</v>
      </c>
      <c r="JW12" s="79">
        <v>4039956</v>
      </c>
      <c r="JX12" s="79">
        <v>4499700</v>
      </c>
      <c r="JY12" s="79">
        <v>4125818</v>
      </c>
      <c r="JZ12" s="79">
        <v>4334912</v>
      </c>
      <c r="KA12" s="79">
        <v>4251332</v>
      </c>
      <c r="KB12" s="79">
        <v>4238160</v>
      </c>
      <c r="KC12" s="80">
        <f t="shared" si="19"/>
        <v>45531686</v>
      </c>
      <c r="KD12" s="79">
        <v>3540650</v>
      </c>
      <c r="KE12" s="79">
        <v>3775656</v>
      </c>
      <c r="KF12" s="79">
        <v>4258422</v>
      </c>
      <c r="KG12" s="79">
        <v>4596675</v>
      </c>
      <c r="KH12" s="79">
        <v>6475320</v>
      </c>
      <c r="KI12" s="79">
        <v>5142905</v>
      </c>
      <c r="KJ12" s="79">
        <v>5361639</v>
      </c>
      <c r="KK12" s="79">
        <v>5466941</v>
      </c>
      <c r="KL12" s="79">
        <v>5696063</v>
      </c>
      <c r="KM12" s="79">
        <v>5418746</v>
      </c>
      <c r="KN12" s="79">
        <v>5972537</v>
      </c>
      <c r="KO12" s="79">
        <v>5008371</v>
      </c>
      <c r="KP12" s="80">
        <f t="shared" si="20"/>
        <v>60713925</v>
      </c>
      <c r="KQ12" s="79">
        <v>5867736</v>
      </c>
      <c r="KR12" s="79">
        <v>4843444</v>
      </c>
      <c r="KS12" s="79">
        <v>5908701</v>
      </c>
      <c r="KT12" s="79">
        <v>5669610</v>
      </c>
      <c r="KU12" s="79">
        <v>5590510</v>
      </c>
      <c r="KV12" s="79">
        <v>5554484</v>
      </c>
      <c r="KW12" s="79">
        <v>5729355</v>
      </c>
      <c r="KX12" s="79">
        <v>6240227</v>
      </c>
      <c r="KY12" s="79">
        <v>5605253</v>
      </c>
      <c r="KZ12" s="79">
        <v>5600667</v>
      </c>
      <c r="LA12" s="79">
        <v>6404392</v>
      </c>
      <c r="LB12" s="79">
        <v>6872629</v>
      </c>
      <c r="LC12" s="80">
        <f t="shared" si="21"/>
        <v>69887008</v>
      </c>
      <c r="LD12" s="79">
        <v>7013815</v>
      </c>
      <c r="LE12" s="79">
        <v>6622059</v>
      </c>
      <c r="LF12" s="79">
        <v>6686629</v>
      </c>
      <c r="LG12" s="79">
        <v>7376144</v>
      </c>
      <c r="LH12" s="79">
        <v>6747035</v>
      </c>
      <c r="LI12" s="79">
        <v>7317525</v>
      </c>
      <c r="LJ12" s="81" t="e">
        <f>+INDEX(#REF!,MATCH($B12,#REF!,0),MATCH(LJ$6,#REF!,0))</f>
        <v>#REF!</v>
      </c>
      <c r="LK12" s="82"/>
      <c r="LL12" s="81"/>
      <c r="LM12" s="81"/>
      <c r="LN12" s="81"/>
      <c r="LO12" s="81"/>
      <c r="LP12" s="80" t="e">
        <f t="shared" si="22"/>
        <v>#REF!</v>
      </c>
    </row>
    <row r="13" spans="1:328" hidden="1" outlineLevel="1">
      <c r="B13" t="str">
        <f t="shared" si="11"/>
        <v>DESARROLLO Y PREPARACIÓNCAJAMARCA</v>
      </c>
      <c r="C13" s="78" t="s">
        <v>403</v>
      </c>
      <c r="D13" s="79">
        <v>0</v>
      </c>
      <c r="E13" s="79">
        <v>0</v>
      </c>
      <c r="F13" s="79">
        <v>0</v>
      </c>
      <c r="G13" s="79">
        <v>0</v>
      </c>
      <c r="H13" s="79">
        <v>0</v>
      </c>
      <c r="I13" s="79">
        <v>0</v>
      </c>
      <c r="J13" s="79">
        <v>0</v>
      </c>
      <c r="K13" s="79">
        <v>0</v>
      </c>
      <c r="L13" s="79">
        <v>0</v>
      </c>
      <c r="M13" s="79">
        <v>0</v>
      </c>
      <c r="N13" s="79">
        <v>0</v>
      </c>
      <c r="O13" s="79">
        <v>0</v>
      </c>
      <c r="P13" s="80">
        <v>0</v>
      </c>
      <c r="Q13" s="79">
        <v>23723.67</v>
      </c>
      <c r="R13" s="79">
        <v>23723.67</v>
      </c>
      <c r="S13" s="79">
        <v>23723.67</v>
      </c>
      <c r="T13" s="79">
        <v>26537</v>
      </c>
      <c r="U13" s="79">
        <v>26537</v>
      </c>
      <c r="V13" s="79">
        <v>26537</v>
      </c>
      <c r="W13" s="79">
        <v>28893</v>
      </c>
      <c r="X13" s="79">
        <v>28893</v>
      </c>
      <c r="Y13" s="79">
        <v>28893</v>
      </c>
      <c r="Z13" s="79">
        <v>26938.33</v>
      </c>
      <c r="AA13" s="79">
        <v>26938.33</v>
      </c>
      <c r="AB13" s="79">
        <v>26938.33</v>
      </c>
      <c r="AC13" s="80">
        <v>318276.00000000006</v>
      </c>
      <c r="AD13" s="79">
        <v>1590499.67</v>
      </c>
      <c r="AE13" s="79">
        <v>1590499.67</v>
      </c>
      <c r="AF13" s="79">
        <v>1590499.67</v>
      </c>
      <c r="AG13" s="79">
        <v>1494996</v>
      </c>
      <c r="AH13" s="79">
        <v>1494996</v>
      </c>
      <c r="AI13" s="79">
        <v>1494996</v>
      </c>
      <c r="AJ13" s="79">
        <v>63747.66</v>
      </c>
      <c r="AK13" s="79">
        <v>63747.66</v>
      </c>
      <c r="AL13" s="79">
        <v>63747.66</v>
      </c>
      <c r="AM13" s="79">
        <v>115515.33</v>
      </c>
      <c r="AN13" s="79">
        <v>115515.33</v>
      </c>
      <c r="AO13" s="79">
        <v>115515.33</v>
      </c>
      <c r="AP13" s="80">
        <v>9794275.9800000004</v>
      </c>
      <c r="AQ13" s="79">
        <v>0</v>
      </c>
      <c r="AR13" s="79">
        <v>0</v>
      </c>
      <c r="AS13" s="79">
        <v>0</v>
      </c>
      <c r="AT13" s="79">
        <v>0</v>
      </c>
      <c r="AU13" s="79">
        <v>0</v>
      </c>
      <c r="AV13" s="79">
        <v>0</v>
      </c>
      <c r="AW13" s="79">
        <v>0</v>
      </c>
      <c r="AX13" s="79">
        <v>0</v>
      </c>
      <c r="AY13" s="79">
        <v>0</v>
      </c>
      <c r="AZ13" s="79">
        <v>0</v>
      </c>
      <c r="BA13" s="79">
        <v>0</v>
      </c>
      <c r="BB13" s="79">
        <v>0</v>
      </c>
      <c r="BC13" s="80">
        <v>0</v>
      </c>
      <c r="BD13" s="79">
        <v>0</v>
      </c>
      <c r="BE13" s="79">
        <v>0</v>
      </c>
      <c r="BF13" s="79">
        <v>0</v>
      </c>
      <c r="BG13" s="79">
        <v>0</v>
      </c>
      <c r="BH13" s="79">
        <v>0</v>
      </c>
      <c r="BI13" s="79">
        <v>0</v>
      </c>
      <c r="BJ13" s="79">
        <v>673301.66</v>
      </c>
      <c r="BK13" s="79">
        <v>673301.66</v>
      </c>
      <c r="BL13" s="79">
        <v>673301.66</v>
      </c>
      <c r="BM13" s="79">
        <v>0</v>
      </c>
      <c r="BN13" s="79">
        <v>0</v>
      </c>
      <c r="BO13" s="79">
        <v>0</v>
      </c>
      <c r="BP13" s="80">
        <v>2019904.98</v>
      </c>
      <c r="BQ13" s="79">
        <v>0</v>
      </c>
      <c r="BR13" s="79">
        <v>0</v>
      </c>
      <c r="BS13" s="79">
        <v>0</v>
      </c>
      <c r="BT13" s="79">
        <v>0</v>
      </c>
      <c r="BU13" s="79">
        <v>0</v>
      </c>
      <c r="BV13" s="79">
        <v>0</v>
      </c>
      <c r="BW13" s="79">
        <v>0</v>
      </c>
      <c r="BX13" s="79">
        <v>0</v>
      </c>
      <c r="BY13" s="79">
        <v>0</v>
      </c>
      <c r="BZ13" s="79">
        <v>0</v>
      </c>
      <c r="CA13" s="79">
        <v>0</v>
      </c>
      <c r="CB13" s="79">
        <v>0</v>
      </c>
      <c r="CC13" s="80">
        <v>0</v>
      </c>
      <c r="CD13" s="79">
        <v>2565391.7000000002</v>
      </c>
      <c r="CE13" s="79">
        <v>2565391.7000000002</v>
      </c>
      <c r="CF13" s="79">
        <v>2565391.7000000002</v>
      </c>
      <c r="CG13" s="79">
        <v>2565391.7000000002</v>
      </c>
      <c r="CH13" s="79">
        <v>2565391.7000000002</v>
      </c>
      <c r="CI13" s="79">
        <v>2565391.7000000002</v>
      </c>
      <c r="CJ13" s="79">
        <v>2395100.9699999997</v>
      </c>
      <c r="CK13" s="79">
        <v>2395100.9699999997</v>
      </c>
      <c r="CL13" s="79">
        <v>2395100.9699999997</v>
      </c>
      <c r="CM13" s="79">
        <v>1973503.05</v>
      </c>
      <c r="CN13" s="79">
        <v>1973503.05</v>
      </c>
      <c r="CO13" s="79">
        <v>1973503.05</v>
      </c>
      <c r="CP13" s="80">
        <v>28498162.259999998</v>
      </c>
      <c r="CQ13" s="79">
        <v>2455863.63</v>
      </c>
      <c r="CR13" s="79">
        <v>2455863.63</v>
      </c>
      <c r="CS13" s="79">
        <v>2455863.63</v>
      </c>
      <c r="CT13" s="79">
        <v>6564.13</v>
      </c>
      <c r="CU13" s="79">
        <v>6564.13</v>
      </c>
      <c r="CV13" s="79">
        <v>6564.13</v>
      </c>
      <c r="CW13" s="79">
        <v>2752915.38</v>
      </c>
      <c r="CX13" s="79">
        <v>2752915.38</v>
      </c>
      <c r="CY13" s="79">
        <v>2752915.38</v>
      </c>
      <c r="CZ13" s="79">
        <v>2619970.2999999998</v>
      </c>
      <c r="DA13" s="79">
        <v>2619970.2999999998</v>
      </c>
      <c r="DB13" s="79">
        <v>2619970.2999999998</v>
      </c>
      <c r="DC13" s="80">
        <v>23505940.32</v>
      </c>
      <c r="DD13" s="79">
        <v>6607834.6500000004</v>
      </c>
      <c r="DE13" s="79">
        <v>6607834.6500000004</v>
      </c>
      <c r="DF13" s="79">
        <v>6607834.6500000004</v>
      </c>
      <c r="DG13" s="79">
        <v>3933775.67</v>
      </c>
      <c r="DH13" s="79">
        <v>3933775.67</v>
      </c>
      <c r="DI13" s="79">
        <v>3933775.67</v>
      </c>
      <c r="DJ13" s="79">
        <v>4317461.75</v>
      </c>
      <c r="DK13" s="79">
        <v>4317461.75</v>
      </c>
      <c r="DL13" s="79">
        <v>4317461.75</v>
      </c>
      <c r="DM13" s="79">
        <v>12672456.67</v>
      </c>
      <c r="DN13" s="79">
        <v>12672456.67</v>
      </c>
      <c r="DO13" s="79">
        <v>12672456.67</v>
      </c>
      <c r="DP13" s="80">
        <v>82594586.220000014</v>
      </c>
      <c r="DQ13" s="79">
        <v>3846075.67</v>
      </c>
      <c r="DR13" s="79">
        <v>3846075.67</v>
      </c>
      <c r="DS13" s="79">
        <v>3846075.67</v>
      </c>
      <c r="DT13" s="79">
        <v>2710567</v>
      </c>
      <c r="DU13" s="79">
        <v>2911281</v>
      </c>
      <c r="DV13" s="79">
        <v>2465815</v>
      </c>
      <c r="DW13" s="79">
        <v>4719421</v>
      </c>
      <c r="DX13" s="79">
        <v>3671965</v>
      </c>
      <c r="DY13" s="79">
        <v>4518378</v>
      </c>
      <c r="DZ13" s="79">
        <v>8036515</v>
      </c>
      <c r="EA13" s="79">
        <v>8446140</v>
      </c>
      <c r="EB13" s="79">
        <v>11338414</v>
      </c>
      <c r="EC13" s="80">
        <v>60356723.009999998</v>
      </c>
      <c r="ED13" s="79">
        <v>8652770</v>
      </c>
      <c r="EE13" s="79">
        <v>7325245</v>
      </c>
      <c r="EF13" s="79">
        <v>4771643.37</v>
      </c>
      <c r="EG13" s="79">
        <v>2500605</v>
      </c>
      <c r="EH13" s="79">
        <v>7454380</v>
      </c>
      <c r="EI13" s="79">
        <v>5444588</v>
      </c>
      <c r="EJ13" s="79">
        <v>5601733.7400000002</v>
      </c>
      <c r="EK13" s="79">
        <v>7455067.7400000002</v>
      </c>
      <c r="EL13" s="79">
        <v>4914437</v>
      </c>
      <c r="EM13" s="79">
        <v>5089170</v>
      </c>
      <c r="EN13" s="79">
        <v>10242093</v>
      </c>
      <c r="EO13" s="79">
        <v>6566346</v>
      </c>
      <c r="EP13" s="80">
        <v>76018078.850000009</v>
      </c>
      <c r="EQ13" s="79">
        <v>5115255</v>
      </c>
      <c r="ER13" s="79">
        <v>1925546</v>
      </c>
      <c r="ES13" s="79">
        <v>15279682</v>
      </c>
      <c r="ET13" s="79">
        <v>12671781</v>
      </c>
      <c r="EU13" s="79">
        <v>70147112</v>
      </c>
      <c r="EV13" s="79">
        <v>20209654</v>
      </c>
      <c r="EW13" s="79">
        <v>17438856</v>
      </c>
      <c r="EX13" s="79">
        <v>22146941.59</v>
      </c>
      <c r="EY13" s="79">
        <v>17792732.25</v>
      </c>
      <c r="EZ13" s="79">
        <v>15084958.280000001</v>
      </c>
      <c r="FA13" s="79">
        <v>15734303.27</v>
      </c>
      <c r="FB13" s="79">
        <v>29742462.5</v>
      </c>
      <c r="FC13" s="80">
        <v>243289283.89000002</v>
      </c>
      <c r="FD13" s="79">
        <v>6487422.1900000004</v>
      </c>
      <c r="FE13" s="79">
        <v>13213981.52</v>
      </c>
      <c r="FF13" s="79">
        <v>20982068.66</v>
      </c>
      <c r="FG13" s="79">
        <v>20376866</v>
      </c>
      <c r="FH13" s="79">
        <v>24647938.100000001</v>
      </c>
      <c r="FI13" s="79">
        <v>23517064</v>
      </c>
      <c r="FJ13" s="79">
        <v>28336494.66</v>
      </c>
      <c r="FK13" s="79">
        <v>29642595.809999999</v>
      </c>
      <c r="FL13" s="79">
        <v>27593494</v>
      </c>
      <c r="FM13" s="79">
        <v>24694732</v>
      </c>
      <c r="FN13" s="79">
        <v>18340514</v>
      </c>
      <c r="FO13" s="79">
        <v>11761605</v>
      </c>
      <c r="FP13" s="80">
        <v>249594775.94</v>
      </c>
      <c r="FQ13" s="79">
        <v>3535169</v>
      </c>
      <c r="FR13" s="79">
        <v>5640784.4500000002</v>
      </c>
      <c r="FS13" s="79">
        <v>3213959.83</v>
      </c>
      <c r="FT13" s="79">
        <v>5353605.3600000003</v>
      </c>
      <c r="FU13" s="79">
        <v>2837201.54</v>
      </c>
      <c r="FV13" s="79">
        <v>1814336</v>
      </c>
      <c r="FW13" s="79">
        <v>2764763.18</v>
      </c>
      <c r="FX13" s="79">
        <v>914893</v>
      </c>
      <c r="FY13" s="79">
        <v>1003969</v>
      </c>
      <c r="FZ13" s="79">
        <v>2639367.59</v>
      </c>
      <c r="GA13" s="79">
        <v>52919</v>
      </c>
      <c r="GB13" s="79">
        <v>89500</v>
      </c>
      <c r="GC13" s="80">
        <v>29860467.949999999</v>
      </c>
      <c r="GD13" s="79">
        <v>518440.6</v>
      </c>
      <c r="GE13" s="79">
        <v>450213</v>
      </c>
      <c r="GF13" s="79">
        <v>482893</v>
      </c>
      <c r="GG13" s="79">
        <v>126559</v>
      </c>
      <c r="GH13" s="79">
        <v>376593</v>
      </c>
      <c r="GI13" s="79">
        <v>578681</v>
      </c>
      <c r="GJ13" s="79">
        <v>644319.98</v>
      </c>
      <c r="GK13" s="79">
        <v>732878.16999999993</v>
      </c>
      <c r="GL13" s="79">
        <v>573539.18999999994</v>
      </c>
      <c r="GM13" s="79">
        <v>140713</v>
      </c>
      <c r="GN13" s="79">
        <v>159061</v>
      </c>
      <c r="GO13" s="79">
        <v>1102053.69</v>
      </c>
      <c r="GP13" s="80">
        <f t="shared" si="12"/>
        <v>5885944.629999999</v>
      </c>
      <c r="GQ13" s="79">
        <v>383421.95</v>
      </c>
      <c r="GR13" s="79">
        <v>463777.39999999997</v>
      </c>
      <c r="GS13" s="79">
        <v>328643.8</v>
      </c>
      <c r="GT13" s="79">
        <v>1106582.24</v>
      </c>
      <c r="GU13" s="79">
        <v>2162152.52</v>
      </c>
      <c r="GV13" s="79">
        <v>2443756</v>
      </c>
      <c r="GW13" s="79">
        <v>2596871</v>
      </c>
      <c r="GX13" s="79">
        <v>12691856</v>
      </c>
      <c r="GY13" s="79">
        <v>3179692.46</v>
      </c>
      <c r="GZ13" s="79">
        <v>3150378.31</v>
      </c>
      <c r="HA13" s="79">
        <v>2564519.31</v>
      </c>
      <c r="HB13" s="79">
        <v>7390994.3099999996</v>
      </c>
      <c r="HC13" s="80">
        <f t="shared" si="13"/>
        <v>38462645.299999997</v>
      </c>
      <c r="HD13" s="79">
        <v>1810018.25</v>
      </c>
      <c r="HE13" s="79">
        <v>1113002.32</v>
      </c>
      <c r="HF13" s="79">
        <v>1714630.86</v>
      </c>
      <c r="HG13" s="79">
        <v>3537668.34</v>
      </c>
      <c r="HH13" s="79">
        <v>6377668.3799999999</v>
      </c>
      <c r="HI13" s="79">
        <v>3855834</v>
      </c>
      <c r="HJ13" s="79">
        <v>6054151.46</v>
      </c>
      <c r="HK13" s="79">
        <v>4653034</v>
      </c>
      <c r="HL13" s="79">
        <v>3241901</v>
      </c>
      <c r="HM13" s="79">
        <v>2395170</v>
      </c>
      <c r="HN13" s="79">
        <v>2713436</v>
      </c>
      <c r="HO13" s="79">
        <v>2656154</v>
      </c>
      <c r="HP13" s="80">
        <f t="shared" si="14"/>
        <v>40122668.609999999</v>
      </c>
      <c r="HQ13" s="79">
        <v>968987</v>
      </c>
      <c r="HR13" s="79">
        <v>1973497</v>
      </c>
      <c r="HS13" s="79">
        <v>2214939</v>
      </c>
      <c r="HT13" s="79">
        <v>1365938</v>
      </c>
      <c r="HU13" s="79">
        <v>892577</v>
      </c>
      <c r="HV13" s="79">
        <v>1543343</v>
      </c>
      <c r="HW13" s="79">
        <v>2382867</v>
      </c>
      <c r="HX13" s="79">
        <v>3698146</v>
      </c>
      <c r="HY13" s="79">
        <v>2440791</v>
      </c>
      <c r="HZ13" s="79">
        <v>2701586</v>
      </c>
      <c r="IA13" s="79">
        <v>3309544</v>
      </c>
      <c r="IB13" s="79">
        <v>5374155</v>
      </c>
      <c r="IC13" s="80">
        <f t="shared" si="15"/>
        <v>28866370</v>
      </c>
      <c r="ID13" s="79">
        <v>6922387</v>
      </c>
      <c r="IE13" s="79">
        <v>2811950.71</v>
      </c>
      <c r="IF13" s="79">
        <v>5199815.9400000004</v>
      </c>
      <c r="IG13" s="79">
        <v>5839541.5899999999</v>
      </c>
      <c r="IH13" s="79">
        <v>6844255.4299999997</v>
      </c>
      <c r="II13" s="79">
        <v>11027829.6</v>
      </c>
      <c r="IJ13" s="79">
        <v>10679138.609999999</v>
      </c>
      <c r="IK13" s="79">
        <v>11583261</v>
      </c>
      <c r="IL13" s="79">
        <v>17701684</v>
      </c>
      <c r="IM13" s="79">
        <v>11133274</v>
      </c>
      <c r="IN13" s="79">
        <v>8342459</v>
      </c>
      <c r="IO13" s="79">
        <v>16707759</v>
      </c>
      <c r="IP13" s="80">
        <f t="shared" si="16"/>
        <v>114793355.88</v>
      </c>
      <c r="IQ13" s="79">
        <v>9172588</v>
      </c>
      <c r="IR13" s="79">
        <v>10053999</v>
      </c>
      <c r="IS13" s="79">
        <v>11961601</v>
      </c>
      <c r="IT13" s="79">
        <v>8707032</v>
      </c>
      <c r="IU13" s="79">
        <v>12612223</v>
      </c>
      <c r="IV13" s="79">
        <v>12610915</v>
      </c>
      <c r="IW13" s="79">
        <v>13601645</v>
      </c>
      <c r="IX13" s="79">
        <v>10323814</v>
      </c>
      <c r="IY13" s="79">
        <v>13234410</v>
      </c>
      <c r="IZ13" s="79">
        <v>8774588</v>
      </c>
      <c r="JA13" s="79">
        <v>10221036</v>
      </c>
      <c r="JB13" s="79">
        <v>18075363</v>
      </c>
      <c r="JC13" s="80">
        <f t="shared" si="17"/>
        <v>139349214</v>
      </c>
      <c r="JD13" s="79">
        <v>2146700</v>
      </c>
      <c r="JE13" s="79">
        <v>6670511</v>
      </c>
      <c r="JF13" s="79">
        <v>5695838</v>
      </c>
      <c r="JG13" s="79">
        <v>4685870</v>
      </c>
      <c r="JH13" s="79">
        <v>5369918</v>
      </c>
      <c r="JI13" s="79">
        <v>5470822</v>
      </c>
      <c r="JJ13" s="79">
        <v>4454007</v>
      </c>
      <c r="JK13" s="79">
        <v>4916697</v>
      </c>
      <c r="JL13" s="79">
        <v>5987387</v>
      </c>
      <c r="JM13" s="79">
        <v>10622797</v>
      </c>
      <c r="JN13" s="79">
        <v>2484625</v>
      </c>
      <c r="JO13" s="79">
        <v>12872769</v>
      </c>
      <c r="JP13" s="80">
        <f t="shared" si="18"/>
        <v>71377941</v>
      </c>
      <c r="JQ13" s="79">
        <v>2373531</v>
      </c>
      <c r="JR13" s="79">
        <v>3916322</v>
      </c>
      <c r="JS13" s="79">
        <v>5281419</v>
      </c>
      <c r="JT13" s="79">
        <v>6898961</v>
      </c>
      <c r="JU13" s="79">
        <v>7150489</v>
      </c>
      <c r="JV13" s="79">
        <v>8271100</v>
      </c>
      <c r="JW13" s="79">
        <v>10520299</v>
      </c>
      <c r="JX13" s="79">
        <v>10093504</v>
      </c>
      <c r="JY13" s="79">
        <v>14285893</v>
      </c>
      <c r="JZ13" s="79">
        <v>26482067</v>
      </c>
      <c r="KA13" s="79">
        <v>15661123</v>
      </c>
      <c r="KB13" s="79">
        <v>36853838</v>
      </c>
      <c r="KC13" s="80">
        <f t="shared" si="19"/>
        <v>147788546</v>
      </c>
      <c r="KD13" s="79">
        <v>9964964</v>
      </c>
      <c r="KE13" s="79">
        <v>13960309</v>
      </c>
      <c r="KF13" s="79">
        <v>24749701</v>
      </c>
      <c r="KG13" s="79">
        <v>26700388</v>
      </c>
      <c r="KH13" s="79">
        <v>18425272</v>
      </c>
      <c r="KI13" s="79">
        <v>34254535</v>
      </c>
      <c r="KJ13" s="79">
        <v>30263478</v>
      </c>
      <c r="KK13" s="79">
        <v>40661892</v>
      </c>
      <c r="KL13" s="79">
        <v>30199708</v>
      </c>
      <c r="KM13" s="79">
        <v>36287603</v>
      </c>
      <c r="KN13" s="79">
        <v>46252521</v>
      </c>
      <c r="KO13" s="79">
        <v>88468642</v>
      </c>
      <c r="KP13" s="80">
        <f t="shared" si="20"/>
        <v>400189013</v>
      </c>
      <c r="KQ13" s="79">
        <v>15862608</v>
      </c>
      <c r="KR13" s="79">
        <v>0</v>
      </c>
      <c r="KS13" s="79">
        <v>19844445</v>
      </c>
      <c r="KT13" s="79">
        <v>17936857</v>
      </c>
      <c r="KU13" s="79">
        <v>21517231</v>
      </c>
      <c r="KV13" s="79">
        <v>22424533</v>
      </c>
      <c r="KW13" s="79">
        <v>17341909</v>
      </c>
      <c r="KX13" s="79">
        <v>30189712</v>
      </c>
      <c r="KY13" s="79">
        <v>29858661</v>
      </c>
      <c r="KZ13" s="79">
        <v>24436226</v>
      </c>
      <c r="LA13" s="79">
        <v>24442270</v>
      </c>
      <c r="LB13" s="79">
        <v>43579386</v>
      </c>
      <c r="LC13" s="80">
        <f t="shared" si="21"/>
        <v>267433838</v>
      </c>
      <c r="LD13" s="79">
        <v>5837684</v>
      </c>
      <c r="LE13" s="79">
        <v>4605702</v>
      </c>
      <c r="LF13" s="79">
        <v>9480635</v>
      </c>
      <c r="LG13" s="79">
        <v>60439</v>
      </c>
      <c r="LH13" s="79">
        <v>1653395</v>
      </c>
      <c r="LI13" s="79">
        <v>2819041</v>
      </c>
      <c r="LJ13" s="81" t="e">
        <f>+INDEX(#REF!,MATCH($B13,#REF!,0),MATCH(LJ$6,#REF!,0))</f>
        <v>#REF!</v>
      </c>
      <c r="LK13" s="82"/>
      <c r="LL13" s="81"/>
      <c r="LM13" s="81"/>
      <c r="LN13" s="81"/>
      <c r="LO13" s="81"/>
      <c r="LP13" s="80" t="e">
        <f t="shared" si="22"/>
        <v>#REF!</v>
      </c>
    </row>
    <row r="14" spans="1:328" hidden="1" outlineLevel="1">
      <c r="B14" t="str">
        <f t="shared" si="11"/>
        <v>DESARROLLO Y PREPARACIÓNCALLAO</v>
      </c>
      <c r="C14" s="78" t="s">
        <v>404</v>
      </c>
      <c r="D14" s="79">
        <v>0</v>
      </c>
      <c r="E14" s="79">
        <v>0</v>
      </c>
      <c r="F14" s="79">
        <v>0</v>
      </c>
      <c r="G14" s="79">
        <v>0</v>
      </c>
      <c r="H14" s="79">
        <v>0</v>
      </c>
      <c r="I14" s="79">
        <v>0</v>
      </c>
      <c r="J14" s="79">
        <v>0</v>
      </c>
      <c r="K14" s="79">
        <v>0</v>
      </c>
      <c r="L14" s="79">
        <v>0</v>
      </c>
      <c r="M14" s="79">
        <v>0</v>
      </c>
      <c r="N14" s="79">
        <v>0</v>
      </c>
      <c r="O14" s="79">
        <v>0</v>
      </c>
      <c r="P14" s="80">
        <v>0</v>
      </c>
      <c r="Q14" s="79">
        <v>0</v>
      </c>
      <c r="R14" s="79">
        <v>0</v>
      </c>
      <c r="S14" s="79">
        <v>0</v>
      </c>
      <c r="T14" s="79">
        <v>0</v>
      </c>
      <c r="U14" s="79">
        <v>0</v>
      </c>
      <c r="V14" s="79">
        <v>0</v>
      </c>
      <c r="W14" s="79">
        <v>0</v>
      </c>
      <c r="X14" s="79">
        <v>0</v>
      </c>
      <c r="Y14" s="79">
        <v>0</v>
      </c>
      <c r="Z14" s="79">
        <v>0</v>
      </c>
      <c r="AA14" s="79">
        <v>0</v>
      </c>
      <c r="AB14" s="79">
        <v>0</v>
      </c>
      <c r="AC14" s="80">
        <v>0</v>
      </c>
      <c r="AD14" s="79">
        <v>0</v>
      </c>
      <c r="AE14" s="79">
        <v>0</v>
      </c>
      <c r="AF14" s="79">
        <v>0</v>
      </c>
      <c r="AG14" s="79">
        <v>0</v>
      </c>
      <c r="AH14" s="79">
        <v>0</v>
      </c>
      <c r="AI14" s="79">
        <v>0</v>
      </c>
      <c r="AJ14" s="79">
        <v>0</v>
      </c>
      <c r="AK14" s="79">
        <v>0</v>
      </c>
      <c r="AL14" s="79">
        <v>0</v>
      </c>
      <c r="AM14" s="79">
        <v>0</v>
      </c>
      <c r="AN14" s="79">
        <v>0</v>
      </c>
      <c r="AO14" s="79">
        <v>0</v>
      </c>
      <c r="AP14" s="80">
        <v>0</v>
      </c>
      <c r="AQ14" s="79">
        <v>0</v>
      </c>
      <c r="AR14" s="79">
        <v>0</v>
      </c>
      <c r="AS14" s="79">
        <v>0</v>
      </c>
      <c r="AT14" s="79">
        <v>0</v>
      </c>
      <c r="AU14" s="79">
        <v>0</v>
      </c>
      <c r="AV14" s="79">
        <v>0</v>
      </c>
      <c r="AW14" s="79">
        <v>0</v>
      </c>
      <c r="AX14" s="79">
        <v>0</v>
      </c>
      <c r="AY14" s="79">
        <v>0</v>
      </c>
      <c r="AZ14" s="79">
        <v>0</v>
      </c>
      <c r="BA14" s="79">
        <v>0</v>
      </c>
      <c r="BB14" s="79">
        <v>0</v>
      </c>
      <c r="BC14" s="80">
        <v>0</v>
      </c>
      <c r="BD14" s="79">
        <v>0</v>
      </c>
      <c r="BE14" s="79">
        <v>0</v>
      </c>
      <c r="BF14" s="79">
        <v>0</v>
      </c>
      <c r="BG14" s="79">
        <v>0</v>
      </c>
      <c r="BH14" s="79">
        <v>0</v>
      </c>
      <c r="BI14" s="79">
        <v>0</v>
      </c>
      <c r="BJ14" s="79">
        <v>0</v>
      </c>
      <c r="BK14" s="79">
        <v>0</v>
      </c>
      <c r="BL14" s="79">
        <v>0</v>
      </c>
      <c r="BM14" s="79">
        <v>0</v>
      </c>
      <c r="BN14" s="79">
        <v>0</v>
      </c>
      <c r="BO14" s="79">
        <v>0</v>
      </c>
      <c r="BP14" s="80">
        <v>0</v>
      </c>
      <c r="BQ14" s="79">
        <v>0</v>
      </c>
      <c r="BR14" s="79">
        <v>0</v>
      </c>
      <c r="BS14" s="79">
        <v>0</v>
      </c>
      <c r="BT14" s="79">
        <v>0</v>
      </c>
      <c r="BU14" s="79">
        <v>0</v>
      </c>
      <c r="BV14" s="79">
        <v>0</v>
      </c>
      <c r="BW14" s="79">
        <v>0</v>
      </c>
      <c r="BX14" s="79">
        <v>0</v>
      </c>
      <c r="BY14" s="79">
        <v>0</v>
      </c>
      <c r="BZ14" s="79">
        <v>0</v>
      </c>
      <c r="CA14" s="79">
        <v>0</v>
      </c>
      <c r="CB14" s="79">
        <v>0</v>
      </c>
      <c r="CC14" s="80">
        <v>0</v>
      </c>
      <c r="CD14" s="79">
        <v>0</v>
      </c>
      <c r="CE14" s="79">
        <v>0</v>
      </c>
      <c r="CF14" s="79">
        <v>0</v>
      </c>
      <c r="CG14" s="79">
        <v>0</v>
      </c>
      <c r="CH14" s="79">
        <v>0</v>
      </c>
      <c r="CI14" s="79">
        <v>0</v>
      </c>
      <c r="CJ14" s="79">
        <v>0</v>
      </c>
      <c r="CK14" s="79">
        <v>0</v>
      </c>
      <c r="CL14" s="79">
        <v>0</v>
      </c>
      <c r="CM14" s="79">
        <v>0</v>
      </c>
      <c r="CN14" s="79">
        <v>0</v>
      </c>
      <c r="CO14" s="79">
        <v>0</v>
      </c>
      <c r="CP14" s="80">
        <v>0</v>
      </c>
      <c r="CQ14" s="79">
        <v>0</v>
      </c>
      <c r="CR14" s="79">
        <v>0</v>
      </c>
      <c r="CS14" s="79">
        <v>0</v>
      </c>
      <c r="CT14" s="79">
        <v>0</v>
      </c>
      <c r="CU14" s="79">
        <v>0</v>
      </c>
      <c r="CV14" s="79">
        <v>0</v>
      </c>
      <c r="CW14" s="79">
        <v>0</v>
      </c>
      <c r="CX14" s="79">
        <v>0</v>
      </c>
      <c r="CY14" s="79">
        <v>0</v>
      </c>
      <c r="CZ14" s="79">
        <v>0</v>
      </c>
      <c r="DA14" s="79">
        <v>0</v>
      </c>
      <c r="DB14" s="79">
        <v>0</v>
      </c>
      <c r="DC14" s="80">
        <v>0</v>
      </c>
      <c r="DD14" s="79">
        <v>0</v>
      </c>
      <c r="DE14" s="79">
        <v>0</v>
      </c>
      <c r="DF14" s="79">
        <v>0</v>
      </c>
      <c r="DG14" s="79">
        <v>0</v>
      </c>
      <c r="DH14" s="79">
        <v>0</v>
      </c>
      <c r="DI14" s="79">
        <v>0</v>
      </c>
      <c r="DJ14" s="79">
        <v>0</v>
      </c>
      <c r="DK14" s="79">
        <v>0</v>
      </c>
      <c r="DL14" s="79">
        <v>0</v>
      </c>
      <c r="DM14" s="79">
        <v>0</v>
      </c>
      <c r="DN14" s="79">
        <v>0</v>
      </c>
      <c r="DO14" s="79">
        <v>0</v>
      </c>
      <c r="DP14" s="80">
        <v>0</v>
      </c>
      <c r="DQ14" s="79">
        <v>0</v>
      </c>
      <c r="DR14" s="79">
        <v>0</v>
      </c>
      <c r="DS14" s="79">
        <v>0</v>
      </c>
      <c r="DT14" s="79">
        <v>0</v>
      </c>
      <c r="DU14" s="79">
        <v>0</v>
      </c>
      <c r="DV14" s="79">
        <v>0</v>
      </c>
      <c r="DW14" s="79">
        <v>0</v>
      </c>
      <c r="DX14" s="79">
        <v>0</v>
      </c>
      <c r="DY14" s="79">
        <v>0</v>
      </c>
      <c r="DZ14" s="79">
        <v>0</v>
      </c>
      <c r="EA14" s="79">
        <v>0</v>
      </c>
      <c r="EB14" s="79">
        <v>0</v>
      </c>
      <c r="EC14" s="80">
        <v>0</v>
      </c>
      <c r="ED14" s="79">
        <v>0</v>
      </c>
      <c r="EE14" s="79">
        <v>0</v>
      </c>
      <c r="EF14" s="79">
        <v>1000</v>
      </c>
      <c r="EG14" s="79">
        <v>0</v>
      </c>
      <c r="EH14" s="79">
        <v>0</v>
      </c>
      <c r="EI14" s="79">
        <v>0</v>
      </c>
      <c r="EJ14" s="79">
        <v>50</v>
      </c>
      <c r="EK14" s="79">
        <v>0</v>
      </c>
      <c r="EL14" s="79">
        <v>0</v>
      </c>
      <c r="EM14" s="79">
        <v>0</v>
      </c>
      <c r="EN14" s="79">
        <v>0</v>
      </c>
      <c r="EO14" s="79">
        <v>0</v>
      </c>
      <c r="EP14" s="80">
        <v>1050</v>
      </c>
      <c r="EQ14" s="79">
        <v>0</v>
      </c>
      <c r="ER14" s="79">
        <v>0</v>
      </c>
      <c r="ES14" s="79">
        <v>0</v>
      </c>
      <c r="ET14" s="79">
        <v>0</v>
      </c>
      <c r="EU14" s="79">
        <v>0</v>
      </c>
      <c r="EV14" s="79">
        <v>0</v>
      </c>
      <c r="EW14" s="79">
        <v>0</v>
      </c>
      <c r="EX14" s="79">
        <v>0</v>
      </c>
      <c r="EY14" s="79">
        <v>0</v>
      </c>
      <c r="EZ14" s="79">
        <v>0</v>
      </c>
      <c r="FA14" s="79">
        <v>0</v>
      </c>
      <c r="FB14" s="79">
        <v>0</v>
      </c>
      <c r="FC14" s="80">
        <v>0</v>
      </c>
      <c r="FD14" s="79">
        <v>0</v>
      </c>
      <c r="FE14" s="79">
        <v>0</v>
      </c>
      <c r="FF14" s="79">
        <v>5000</v>
      </c>
      <c r="FG14" s="79">
        <v>5000</v>
      </c>
      <c r="FH14" s="79">
        <v>0</v>
      </c>
      <c r="FI14" s="79">
        <v>0</v>
      </c>
      <c r="FJ14" s="79">
        <v>0</v>
      </c>
      <c r="FK14" s="79">
        <v>0</v>
      </c>
      <c r="FL14" s="79">
        <v>0</v>
      </c>
      <c r="FM14" s="79">
        <v>0</v>
      </c>
      <c r="FN14" s="79">
        <v>0</v>
      </c>
      <c r="FO14" s="79">
        <v>0</v>
      </c>
      <c r="FP14" s="80">
        <v>10000</v>
      </c>
      <c r="FQ14" s="79">
        <v>0</v>
      </c>
      <c r="FR14" s="79">
        <v>0</v>
      </c>
      <c r="FS14" s="79">
        <v>0</v>
      </c>
      <c r="FT14" s="79">
        <v>0</v>
      </c>
      <c r="FU14" s="79">
        <v>0</v>
      </c>
      <c r="FV14" s="79">
        <v>0</v>
      </c>
      <c r="FW14" s="79">
        <v>0</v>
      </c>
      <c r="FX14" s="79">
        <v>1000</v>
      </c>
      <c r="FY14" s="79">
        <v>1000</v>
      </c>
      <c r="FZ14" s="79">
        <v>0</v>
      </c>
      <c r="GA14" s="79">
        <v>0</v>
      </c>
      <c r="GB14" s="79">
        <v>0</v>
      </c>
      <c r="GC14" s="80">
        <v>2000</v>
      </c>
      <c r="GD14" s="79">
        <v>0</v>
      </c>
      <c r="GE14" s="79">
        <v>0</v>
      </c>
      <c r="GF14" s="79">
        <v>0</v>
      </c>
      <c r="GG14" s="79">
        <v>0</v>
      </c>
      <c r="GH14" s="79">
        <v>0</v>
      </c>
      <c r="GI14" s="79">
        <v>0</v>
      </c>
      <c r="GJ14" s="79">
        <v>0</v>
      </c>
      <c r="GK14" s="79">
        <v>0</v>
      </c>
      <c r="GL14" s="79">
        <v>0</v>
      </c>
      <c r="GM14" s="79">
        <v>0</v>
      </c>
      <c r="GN14" s="79">
        <v>0</v>
      </c>
      <c r="GO14" s="79">
        <v>0</v>
      </c>
      <c r="GP14" s="80">
        <f t="shared" si="12"/>
        <v>0</v>
      </c>
      <c r="GQ14" s="79">
        <v>0</v>
      </c>
      <c r="GR14" s="79">
        <v>0</v>
      </c>
      <c r="GS14" s="79">
        <v>0</v>
      </c>
      <c r="GT14" s="79">
        <v>0</v>
      </c>
      <c r="GU14" s="79">
        <v>0</v>
      </c>
      <c r="GV14" s="79">
        <v>0</v>
      </c>
      <c r="GW14" s="79">
        <v>0</v>
      </c>
      <c r="GX14" s="79">
        <v>0</v>
      </c>
      <c r="GY14" s="79">
        <v>0</v>
      </c>
      <c r="GZ14" s="79">
        <v>0</v>
      </c>
      <c r="HA14" s="79">
        <v>0</v>
      </c>
      <c r="HB14" s="79">
        <v>0</v>
      </c>
      <c r="HC14" s="80">
        <f t="shared" si="13"/>
        <v>0</v>
      </c>
      <c r="HD14" s="79">
        <v>0</v>
      </c>
      <c r="HE14" s="79">
        <v>0</v>
      </c>
      <c r="HF14" s="79">
        <v>0</v>
      </c>
      <c r="HG14" s="79">
        <v>0</v>
      </c>
      <c r="HH14" s="79">
        <v>0</v>
      </c>
      <c r="HI14" s="79">
        <v>0</v>
      </c>
      <c r="HJ14" s="79">
        <v>0</v>
      </c>
      <c r="HK14" s="79">
        <v>0</v>
      </c>
      <c r="HL14" s="79">
        <v>0</v>
      </c>
      <c r="HM14" s="79">
        <v>0</v>
      </c>
      <c r="HN14" s="79">
        <v>0</v>
      </c>
      <c r="HO14" s="79">
        <v>0</v>
      </c>
      <c r="HP14" s="80">
        <f t="shared" si="14"/>
        <v>0</v>
      </c>
      <c r="HQ14" s="79">
        <v>0</v>
      </c>
      <c r="HR14" s="79">
        <v>2000</v>
      </c>
      <c r="HS14" s="79">
        <v>2000</v>
      </c>
      <c r="HT14" s="79">
        <v>2000</v>
      </c>
      <c r="HU14" s="79">
        <v>2000</v>
      </c>
      <c r="HV14" s="79">
        <v>2000</v>
      </c>
      <c r="HW14" s="79">
        <v>1000</v>
      </c>
      <c r="HX14" s="79">
        <v>1000</v>
      </c>
      <c r="HY14" s="79">
        <v>1000</v>
      </c>
      <c r="HZ14" s="79">
        <v>1000</v>
      </c>
      <c r="IA14" s="79">
        <v>1000</v>
      </c>
      <c r="IB14" s="79">
        <v>500</v>
      </c>
      <c r="IC14" s="80">
        <f t="shared" si="15"/>
        <v>15500</v>
      </c>
      <c r="ID14" s="79">
        <v>1000</v>
      </c>
      <c r="IE14" s="79">
        <v>0</v>
      </c>
      <c r="IF14" s="79">
        <v>2000</v>
      </c>
      <c r="IG14" s="79">
        <v>0</v>
      </c>
      <c r="IH14" s="79">
        <v>0</v>
      </c>
      <c r="II14" s="79">
        <v>0</v>
      </c>
      <c r="IJ14" s="79">
        <v>0</v>
      </c>
      <c r="IK14" s="79">
        <v>0</v>
      </c>
      <c r="IL14" s="79">
        <v>0</v>
      </c>
      <c r="IM14" s="79">
        <v>0</v>
      </c>
      <c r="IN14" s="79">
        <v>0</v>
      </c>
      <c r="IO14" s="79">
        <v>0</v>
      </c>
      <c r="IP14" s="80">
        <f t="shared" si="16"/>
        <v>3000</v>
      </c>
      <c r="IQ14" s="79">
        <v>20000</v>
      </c>
      <c r="IR14" s="79">
        <v>20000</v>
      </c>
      <c r="IS14" s="79">
        <v>20000</v>
      </c>
      <c r="IT14" s="79">
        <v>20000</v>
      </c>
      <c r="IU14" s="79">
        <v>20000</v>
      </c>
      <c r="IV14" s="79">
        <v>20000</v>
      </c>
      <c r="IW14" s="79">
        <v>10000</v>
      </c>
      <c r="IX14" s="79">
        <v>10000</v>
      </c>
      <c r="IY14" s="79">
        <v>10000</v>
      </c>
      <c r="IZ14" s="79">
        <v>20000</v>
      </c>
      <c r="JA14" s="79">
        <v>20000</v>
      </c>
      <c r="JB14" s="79">
        <v>20000</v>
      </c>
      <c r="JC14" s="80">
        <f t="shared" si="17"/>
        <v>210000</v>
      </c>
      <c r="JD14" s="79">
        <v>0</v>
      </c>
      <c r="JE14" s="79">
        <v>0</v>
      </c>
      <c r="JF14" s="79">
        <v>0</v>
      </c>
      <c r="JG14" s="79">
        <v>0</v>
      </c>
      <c r="JH14" s="79">
        <v>0</v>
      </c>
      <c r="JI14" s="79">
        <v>0</v>
      </c>
      <c r="JJ14" s="79">
        <v>0</v>
      </c>
      <c r="JK14" s="79">
        <v>0</v>
      </c>
      <c r="JL14" s="79">
        <v>0</v>
      </c>
      <c r="JM14" s="79">
        <v>0</v>
      </c>
      <c r="JN14" s="79">
        <v>0</v>
      </c>
      <c r="JO14" s="79">
        <v>0</v>
      </c>
      <c r="JP14" s="80">
        <f t="shared" si="18"/>
        <v>0</v>
      </c>
      <c r="JQ14" s="79">
        <v>0</v>
      </c>
      <c r="JR14" s="79">
        <v>0</v>
      </c>
      <c r="JS14" s="79">
        <v>0</v>
      </c>
      <c r="JT14" s="79">
        <v>0</v>
      </c>
      <c r="JU14" s="79">
        <v>0</v>
      </c>
      <c r="JV14" s="79">
        <v>0</v>
      </c>
      <c r="JW14" s="79">
        <v>0</v>
      </c>
      <c r="JX14" s="79">
        <v>0</v>
      </c>
      <c r="JY14" s="79">
        <v>0</v>
      </c>
      <c r="JZ14" s="79">
        <v>0</v>
      </c>
      <c r="KA14" s="79">
        <v>0</v>
      </c>
      <c r="KB14" s="79">
        <v>0</v>
      </c>
      <c r="KC14" s="80">
        <f t="shared" si="19"/>
        <v>0</v>
      </c>
      <c r="KD14" s="79">
        <v>0</v>
      </c>
      <c r="KE14" s="79">
        <v>0</v>
      </c>
      <c r="KF14" s="79">
        <v>0</v>
      </c>
      <c r="KG14" s="79">
        <v>0</v>
      </c>
      <c r="KH14" s="79">
        <v>0</v>
      </c>
      <c r="KI14" s="79">
        <v>0</v>
      </c>
      <c r="KJ14" s="79">
        <v>0</v>
      </c>
      <c r="KK14" s="79">
        <v>0</v>
      </c>
      <c r="KL14" s="79">
        <v>0</v>
      </c>
      <c r="KM14" s="79">
        <v>0</v>
      </c>
      <c r="KN14" s="79">
        <v>0</v>
      </c>
      <c r="KO14" s="79">
        <v>0</v>
      </c>
      <c r="KP14" s="80">
        <f t="shared" si="20"/>
        <v>0</v>
      </c>
      <c r="KQ14" s="79">
        <v>0</v>
      </c>
      <c r="KR14" s="79">
        <v>0</v>
      </c>
      <c r="KS14" s="79">
        <v>0</v>
      </c>
      <c r="KT14" s="79">
        <v>0</v>
      </c>
      <c r="KU14" s="79">
        <v>0</v>
      </c>
      <c r="KV14" s="79">
        <v>0</v>
      </c>
      <c r="KW14" s="79">
        <v>0</v>
      </c>
      <c r="KX14" s="79">
        <v>0</v>
      </c>
      <c r="KY14" s="79">
        <v>0</v>
      </c>
      <c r="KZ14" s="79">
        <v>0</v>
      </c>
      <c r="LA14" s="79">
        <v>0</v>
      </c>
      <c r="LB14" s="79">
        <v>0</v>
      </c>
      <c r="LC14" s="80">
        <f t="shared" si="21"/>
        <v>0</v>
      </c>
      <c r="LD14" s="79">
        <v>0</v>
      </c>
      <c r="LE14" s="79">
        <v>0</v>
      </c>
      <c r="LF14" s="79">
        <v>0</v>
      </c>
      <c r="LG14" s="79">
        <v>0</v>
      </c>
      <c r="LH14" s="79">
        <v>0</v>
      </c>
      <c r="LI14" s="79">
        <v>0</v>
      </c>
      <c r="LJ14" s="81" t="e">
        <f>+INDEX(#REF!,MATCH($B14,#REF!,0),MATCH(LJ$6,#REF!,0))</f>
        <v>#REF!</v>
      </c>
      <c r="LK14" s="82"/>
      <c r="LL14" s="81"/>
      <c r="LM14" s="81"/>
      <c r="LN14" s="81"/>
      <c r="LO14" s="81"/>
      <c r="LP14" s="80" t="e">
        <f t="shared" si="22"/>
        <v>#REF!</v>
      </c>
    </row>
    <row r="15" spans="1:328" hidden="1" outlineLevel="1">
      <c r="B15" t="str">
        <f t="shared" si="11"/>
        <v>DESARROLLO Y PREPARACIÓNCUSCO</v>
      </c>
      <c r="C15" s="78" t="s">
        <v>405</v>
      </c>
      <c r="D15" s="79">
        <v>0</v>
      </c>
      <c r="E15" s="79">
        <v>0</v>
      </c>
      <c r="F15" s="79">
        <v>0</v>
      </c>
      <c r="G15" s="79">
        <v>0</v>
      </c>
      <c r="H15" s="79">
        <v>0</v>
      </c>
      <c r="I15" s="79">
        <v>0</v>
      </c>
      <c r="J15" s="79">
        <v>15496.67</v>
      </c>
      <c r="K15" s="79">
        <v>15496.67</v>
      </c>
      <c r="L15" s="79">
        <v>15496.67</v>
      </c>
      <c r="M15" s="79">
        <v>1321702</v>
      </c>
      <c r="N15" s="79">
        <v>1321702</v>
      </c>
      <c r="O15" s="79">
        <v>1321702</v>
      </c>
      <c r="P15" s="80">
        <v>4011596.01</v>
      </c>
      <c r="Q15" s="79">
        <v>2940651.33</v>
      </c>
      <c r="R15" s="79">
        <v>2940651.33</v>
      </c>
      <c r="S15" s="79">
        <v>2940651.33</v>
      </c>
      <c r="T15" s="79">
        <v>6987768.3300000001</v>
      </c>
      <c r="U15" s="79">
        <v>6987768.3300000001</v>
      </c>
      <c r="V15" s="79">
        <v>6987768.3300000001</v>
      </c>
      <c r="W15" s="79">
        <v>9708868</v>
      </c>
      <c r="X15" s="79">
        <v>9708868</v>
      </c>
      <c r="Y15" s="79">
        <v>9708868</v>
      </c>
      <c r="Z15" s="79">
        <v>10228568.67</v>
      </c>
      <c r="AA15" s="79">
        <v>10228568.67</v>
      </c>
      <c r="AB15" s="79">
        <v>10228568.67</v>
      </c>
      <c r="AC15" s="80">
        <v>89597568.989999995</v>
      </c>
      <c r="AD15" s="79">
        <v>0</v>
      </c>
      <c r="AE15" s="79">
        <v>0</v>
      </c>
      <c r="AF15" s="79">
        <v>0</v>
      </c>
      <c r="AG15" s="79">
        <v>0</v>
      </c>
      <c r="AH15" s="79">
        <v>0</v>
      </c>
      <c r="AI15" s="79">
        <v>0</v>
      </c>
      <c r="AJ15" s="79">
        <v>0</v>
      </c>
      <c r="AK15" s="79">
        <v>0</v>
      </c>
      <c r="AL15" s="79">
        <v>0</v>
      </c>
      <c r="AM15" s="79">
        <v>0</v>
      </c>
      <c r="AN15" s="79">
        <v>0</v>
      </c>
      <c r="AO15" s="79">
        <v>0</v>
      </c>
      <c r="AP15" s="80">
        <v>0</v>
      </c>
      <c r="AQ15" s="79">
        <v>0</v>
      </c>
      <c r="AR15" s="79">
        <v>0</v>
      </c>
      <c r="AS15" s="79">
        <v>0</v>
      </c>
      <c r="AT15" s="79">
        <v>0</v>
      </c>
      <c r="AU15" s="79">
        <v>0</v>
      </c>
      <c r="AV15" s="79">
        <v>0</v>
      </c>
      <c r="AW15" s="79">
        <v>0</v>
      </c>
      <c r="AX15" s="79">
        <v>0</v>
      </c>
      <c r="AY15" s="79">
        <v>0</v>
      </c>
      <c r="AZ15" s="79">
        <v>0</v>
      </c>
      <c r="BA15" s="79">
        <v>0</v>
      </c>
      <c r="BB15" s="79">
        <v>0</v>
      </c>
      <c r="BC15" s="80">
        <v>0</v>
      </c>
      <c r="BD15" s="79">
        <v>0</v>
      </c>
      <c r="BE15" s="79">
        <v>0</v>
      </c>
      <c r="BF15" s="79">
        <v>0</v>
      </c>
      <c r="BG15" s="79">
        <v>0</v>
      </c>
      <c r="BH15" s="79">
        <v>0</v>
      </c>
      <c r="BI15" s="79">
        <v>0</v>
      </c>
      <c r="BJ15" s="79">
        <v>0</v>
      </c>
      <c r="BK15" s="79">
        <v>0</v>
      </c>
      <c r="BL15" s="79">
        <v>0</v>
      </c>
      <c r="BM15" s="79">
        <v>0</v>
      </c>
      <c r="BN15" s="79">
        <v>0</v>
      </c>
      <c r="BO15" s="79">
        <v>0</v>
      </c>
      <c r="BP15" s="80">
        <v>0</v>
      </c>
      <c r="BQ15" s="79">
        <v>0</v>
      </c>
      <c r="BR15" s="79">
        <v>0</v>
      </c>
      <c r="BS15" s="79">
        <v>0</v>
      </c>
      <c r="BT15" s="79">
        <v>0</v>
      </c>
      <c r="BU15" s="79">
        <v>0</v>
      </c>
      <c r="BV15" s="79">
        <v>0</v>
      </c>
      <c r="BW15" s="79">
        <v>0</v>
      </c>
      <c r="BX15" s="79">
        <v>0</v>
      </c>
      <c r="BY15" s="79">
        <v>0</v>
      </c>
      <c r="BZ15" s="79">
        <v>0</v>
      </c>
      <c r="CA15" s="79">
        <v>0</v>
      </c>
      <c r="CB15" s="79">
        <v>0</v>
      </c>
      <c r="CC15" s="80">
        <v>0</v>
      </c>
      <c r="CD15" s="79">
        <v>0</v>
      </c>
      <c r="CE15" s="79">
        <v>0</v>
      </c>
      <c r="CF15" s="79">
        <v>0</v>
      </c>
      <c r="CG15" s="79">
        <v>0</v>
      </c>
      <c r="CH15" s="79">
        <v>0</v>
      </c>
      <c r="CI15" s="79">
        <v>0</v>
      </c>
      <c r="CJ15" s="79">
        <v>0</v>
      </c>
      <c r="CK15" s="79">
        <v>0</v>
      </c>
      <c r="CL15" s="79">
        <v>0</v>
      </c>
      <c r="CM15" s="79">
        <v>0</v>
      </c>
      <c r="CN15" s="79">
        <v>0</v>
      </c>
      <c r="CO15" s="79">
        <v>0</v>
      </c>
      <c r="CP15" s="80">
        <v>0</v>
      </c>
      <c r="CQ15" s="79">
        <v>0</v>
      </c>
      <c r="CR15" s="79">
        <v>0</v>
      </c>
      <c r="CS15" s="79">
        <v>0</v>
      </c>
      <c r="CT15" s="79">
        <v>0</v>
      </c>
      <c r="CU15" s="79">
        <v>0</v>
      </c>
      <c r="CV15" s="79">
        <v>0</v>
      </c>
      <c r="CW15" s="79">
        <v>0</v>
      </c>
      <c r="CX15" s="79">
        <v>0</v>
      </c>
      <c r="CY15" s="79">
        <v>0</v>
      </c>
      <c r="CZ15" s="79">
        <v>0</v>
      </c>
      <c r="DA15" s="79">
        <v>0</v>
      </c>
      <c r="DB15" s="79">
        <v>0</v>
      </c>
      <c r="DC15" s="80">
        <v>0</v>
      </c>
      <c r="DD15" s="79">
        <v>0</v>
      </c>
      <c r="DE15" s="79">
        <v>0</v>
      </c>
      <c r="DF15" s="79">
        <v>0</v>
      </c>
      <c r="DG15" s="79">
        <v>0</v>
      </c>
      <c r="DH15" s="79">
        <v>0</v>
      </c>
      <c r="DI15" s="79">
        <v>0</v>
      </c>
      <c r="DJ15" s="79">
        <v>0</v>
      </c>
      <c r="DK15" s="79">
        <v>0</v>
      </c>
      <c r="DL15" s="79">
        <v>0</v>
      </c>
      <c r="DM15" s="79">
        <v>0</v>
      </c>
      <c r="DN15" s="79">
        <v>0</v>
      </c>
      <c r="DO15" s="79">
        <v>0</v>
      </c>
      <c r="DP15" s="80">
        <v>0</v>
      </c>
      <c r="DQ15" s="79">
        <v>0</v>
      </c>
      <c r="DR15" s="79">
        <v>0</v>
      </c>
      <c r="DS15" s="79">
        <v>0</v>
      </c>
      <c r="DT15" s="79">
        <v>80000</v>
      </c>
      <c r="DU15" s="79">
        <v>0</v>
      </c>
      <c r="DV15" s="79">
        <v>0</v>
      </c>
      <c r="DW15" s="79">
        <v>0</v>
      </c>
      <c r="DX15" s="79">
        <v>0</v>
      </c>
      <c r="DY15" s="79">
        <v>0</v>
      </c>
      <c r="DZ15" s="79">
        <v>0</v>
      </c>
      <c r="EA15" s="79">
        <v>0</v>
      </c>
      <c r="EB15" s="79">
        <v>0</v>
      </c>
      <c r="EC15" s="80">
        <v>80000</v>
      </c>
      <c r="ED15" s="79">
        <v>0</v>
      </c>
      <c r="EE15" s="79">
        <v>0</v>
      </c>
      <c r="EF15" s="79">
        <v>0</v>
      </c>
      <c r="EG15" s="79">
        <v>0</v>
      </c>
      <c r="EH15" s="79">
        <v>0</v>
      </c>
      <c r="EI15" s="79">
        <v>10273441</v>
      </c>
      <c r="EJ15" s="79">
        <v>10681423</v>
      </c>
      <c r="EK15" s="79">
        <v>12007651.92</v>
      </c>
      <c r="EL15" s="79">
        <v>68423443.469999999</v>
      </c>
      <c r="EM15" s="79">
        <v>20194331</v>
      </c>
      <c r="EN15" s="79">
        <v>29025093.170000002</v>
      </c>
      <c r="EO15" s="79">
        <v>77228439.459999993</v>
      </c>
      <c r="EP15" s="80">
        <v>227833823.01999998</v>
      </c>
      <c r="EQ15" s="79">
        <v>40434957.369999997</v>
      </c>
      <c r="ER15" s="79">
        <v>24645472.370000001</v>
      </c>
      <c r="ES15" s="79">
        <v>76262499.420000002</v>
      </c>
      <c r="ET15" s="79">
        <v>24910507.57</v>
      </c>
      <c r="EU15" s="79">
        <v>46515920</v>
      </c>
      <c r="EV15" s="79">
        <v>45305</v>
      </c>
      <c r="EW15" s="79">
        <v>1109407</v>
      </c>
      <c r="EX15" s="79">
        <v>1113480</v>
      </c>
      <c r="EY15" s="79">
        <v>1487316</v>
      </c>
      <c r="EZ15" s="79">
        <v>2899565</v>
      </c>
      <c r="FA15" s="79">
        <v>9577671</v>
      </c>
      <c r="FB15" s="79">
        <v>14571463</v>
      </c>
      <c r="FC15" s="80">
        <v>243573563.72999999</v>
      </c>
      <c r="FD15" s="79">
        <v>2509386</v>
      </c>
      <c r="FE15" s="79">
        <v>4516308</v>
      </c>
      <c r="FF15" s="79">
        <v>5427003</v>
      </c>
      <c r="FG15" s="79">
        <v>3547901</v>
      </c>
      <c r="FH15" s="79">
        <v>7049440</v>
      </c>
      <c r="FI15" s="79">
        <v>10997601</v>
      </c>
      <c r="FJ15" s="79">
        <v>2504638</v>
      </c>
      <c r="FK15" s="79">
        <v>2741733</v>
      </c>
      <c r="FL15" s="79">
        <v>1050659</v>
      </c>
      <c r="FM15" s="79">
        <v>7140468</v>
      </c>
      <c r="FN15" s="79">
        <v>62937</v>
      </c>
      <c r="FO15" s="79">
        <v>60816</v>
      </c>
      <c r="FP15" s="80">
        <v>47608890</v>
      </c>
      <c r="FQ15" s="79">
        <v>0</v>
      </c>
      <c r="FR15" s="79">
        <v>0</v>
      </c>
      <c r="FS15" s="79">
        <v>0</v>
      </c>
      <c r="FT15" s="79">
        <v>0</v>
      </c>
      <c r="FU15" s="79">
        <v>0</v>
      </c>
      <c r="FV15" s="79">
        <v>7500</v>
      </c>
      <c r="FW15" s="79">
        <v>5000</v>
      </c>
      <c r="FX15" s="79">
        <v>7580</v>
      </c>
      <c r="FY15" s="79">
        <v>3000</v>
      </c>
      <c r="FZ15" s="79">
        <v>10000</v>
      </c>
      <c r="GA15" s="79">
        <v>3000</v>
      </c>
      <c r="GB15" s="79">
        <v>3000</v>
      </c>
      <c r="GC15" s="80">
        <v>39080</v>
      </c>
      <c r="GD15" s="79">
        <v>2736</v>
      </c>
      <c r="GE15" s="79">
        <v>3700</v>
      </c>
      <c r="GF15" s="79">
        <v>1140</v>
      </c>
      <c r="GG15" s="79">
        <v>4351</v>
      </c>
      <c r="GH15" s="79">
        <v>6706.19</v>
      </c>
      <c r="GI15" s="79">
        <v>3696</v>
      </c>
      <c r="GJ15" s="79">
        <v>5150</v>
      </c>
      <c r="GK15" s="79">
        <v>0</v>
      </c>
      <c r="GL15" s="79">
        <v>0</v>
      </c>
      <c r="GM15" s="79">
        <v>0</v>
      </c>
      <c r="GN15" s="79">
        <v>0</v>
      </c>
      <c r="GO15" s="79">
        <v>0</v>
      </c>
      <c r="GP15" s="80">
        <f t="shared" si="12"/>
        <v>27479.19</v>
      </c>
      <c r="GQ15" s="79">
        <v>1000</v>
      </c>
      <c r="GR15" s="79">
        <v>0</v>
      </c>
      <c r="GS15" s="79">
        <v>0</v>
      </c>
      <c r="GT15" s="79">
        <v>0</v>
      </c>
      <c r="GU15" s="79">
        <v>0</v>
      </c>
      <c r="GV15" s="79">
        <v>0</v>
      </c>
      <c r="GW15" s="79">
        <v>0</v>
      </c>
      <c r="GX15" s="79">
        <v>0</v>
      </c>
      <c r="GY15" s="79">
        <v>0</v>
      </c>
      <c r="GZ15" s="79">
        <v>0</v>
      </c>
      <c r="HA15" s="79">
        <v>0</v>
      </c>
      <c r="HB15" s="79">
        <v>0</v>
      </c>
      <c r="HC15" s="80">
        <f t="shared" si="13"/>
        <v>1000</v>
      </c>
      <c r="HD15" s="79">
        <v>0</v>
      </c>
      <c r="HE15" s="79">
        <v>0</v>
      </c>
      <c r="HF15" s="79">
        <v>0</v>
      </c>
      <c r="HG15" s="79">
        <v>0</v>
      </c>
      <c r="HH15" s="79">
        <v>0</v>
      </c>
      <c r="HI15" s="79">
        <v>0</v>
      </c>
      <c r="HJ15" s="79">
        <v>0</v>
      </c>
      <c r="HK15" s="79">
        <v>0</v>
      </c>
      <c r="HL15" s="79">
        <v>0</v>
      </c>
      <c r="HM15" s="79">
        <v>0</v>
      </c>
      <c r="HN15" s="79">
        <v>0</v>
      </c>
      <c r="HO15" s="79">
        <v>0</v>
      </c>
      <c r="HP15" s="80">
        <f t="shared" si="14"/>
        <v>0</v>
      </c>
      <c r="HQ15" s="79">
        <v>0</v>
      </c>
      <c r="HR15" s="79">
        <v>1080019</v>
      </c>
      <c r="HS15" s="79">
        <v>1242748.6100000001</v>
      </c>
      <c r="HT15" s="79">
        <v>2042613.4</v>
      </c>
      <c r="HU15" s="79">
        <v>982756.32</v>
      </c>
      <c r="HV15" s="79">
        <v>4129918.14</v>
      </c>
      <c r="HW15" s="79">
        <v>4044039.72</v>
      </c>
      <c r="HX15" s="79">
        <v>3267011.65</v>
      </c>
      <c r="HY15" s="79">
        <v>1654773.35</v>
      </c>
      <c r="HZ15" s="79">
        <v>1872769.95</v>
      </c>
      <c r="IA15" s="79">
        <v>1517602.99</v>
      </c>
      <c r="IB15" s="79">
        <v>0</v>
      </c>
      <c r="IC15" s="80">
        <f t="shared" si="15"/>
        <v>21834253.129999999</v>
      </c>
      <c r="ID15" s="79">
        <v>3473699.13</v>
      </c>
      <c r="IE15" s="79">
        <v>0</v>
      </c>
      <c r="IF15" s="79">
        <v>0</v>
      </c>
      <c r="IG15" s="79">
        <v>0</v>
      </c>
      <c r="IH15" s="79">
        <v>0</v>
      </c>
      <c r="II15" s="79">
        <v>0</v>
      </c>
      <c r="IJ15" s="79">
        <v>0</v>
      </c>
      <c r="IK15" s="79">
        <v>0</v>
      </c>
      <c r="IL15" s="79">
        <v>0</v>
      </c>
      <c r="IM15" s="79">
        <v>16100</v>
      </c>
      <c r="IN15" s="79">
        <v>97633</v>
      </c>
      <c r="IO15" s="79">
        <v>75800</v>
      </c>
      <c r="IP15" s="80">
        <f t="shared" si="16"/>
        <v>3663232.13</v>
      </c>
      <c r="IQ15" s="79">
        <v>4500</v>
      </c>
      <c r="IR15" s="79">
        <v>9000</v>
      </c>
      <c r="IS15" s="79">
        <v>4500</v>
      </c>
      <c r="IT15" s="79">
        <v>4500</v>
      </c>
      <c r="IU15" s="79">
        <v>9000</v>
      </c>
      <c r="IV15" s="79">
        <v>18706</v>
      </c>
      <c r="IW15" s="79">
        <v>9000</v>
      </c>
      <c r="IX15" s="79">
        <v>9000</v>
      </c>
      <c r="IY15" s="79">
        <v>9614</v>
      </c>
      <c r="IZ15" s="79">
        <v>9000</v>
      </c>
      <c r="JA15" s="79">
        <v>9000</v>
      </c>
      <c r="JB15" s="79">
        <v>9000</v>
      </c>
      <c r="JC15" s="80">
        <f t="shared" si="17"/>
        <v>104820</v>
      </c>
      <c r="JD15" s="79">
        <v>13000</v>
      </c>
      <c r="JE15" s="79">
        <v>13000</v>
      </c>
      <c r="JF15" s="79">
        <v>13000</v>
      </c>
      <c r="JG15" s="79">
        <v>0</v>
      </c>
      <c r="JH15" s="79">
        <v>0</v>
      </c>
      <c r="JI15" s="79">
        <v>0</v>
      </c>
      <c r="JJ15" s="79">
        <v>0</v>
      </c>
      <c r="JK15" s="79">
        <v>0</v>
      </c>
      <c r="JL15" s="79">
        <v>0</v>
      </c>
      <c r="JM15" s="79">
        <v>0</v>
      </c>
      <c r="JN15" s="79">
        <v>0</v>
      </c>
      <c r="JO15" s="79">
        <v>0</v>
      </c>
      <c r="JP15" s="80">
        <f t="shared" si="18"/>
        <v>39000</v>
      </c>
      <c r="JQ15" s="79">
        <v>0</v>
      </c>
      <c r="JR15" s="79">
        <v>25000</v>
      </c>
      <c r="JS15" s="79">
        <v>28488</v>
      </c>
      <c r="JT15" s="79">
        <v>0</v>
      </c>
      <c r="JU15" s="79">
        <v>0</v>
      </c>
      <c r="JV15" s="79">
        <v>0</v>
      </c>
      <c r="JW15" s="79">
        <v>0</v>
      </c>
      <c r="JX15" s="79">
        <v>0</v>
      </c>
      <c r="JY15" s="79">
        <v>0</v>
      </c>
      <c r="JZ15" s="79">
        <v>0</v>
      </c>
      <c r="KA15" s="79">
        <v>0</v>
      </c>
      <c r="KB15" s="79">
        <v>0</v>
      </c>
      <c r="KC15" s="80">
        <f t="shared" si="19"/>
        <v>53488</v>
      </c>
      <c r="KD15" s="79">
        <v>0</v>
      </c>
      <c r="KE15" s="79">
        <v>0</v>
      </c>
      <c r="KF15" s="79">
        <v>0</v>
      </c>
      <c r="KG15" s="79">
        <v>0</v>
      </c>
      <c r="KH15" s="79">
        <v>0</v>
      </c>
      <c r="KI15" s="79">
        <v>0</v>
      </c>
      <c r="KJ15" s="79">
        <v>0</v>
      </c>
      <c r="KK15" s="79">
        <v>0</v>
      </c>
      <c r="KL15" s="79">
        <v>0</v>
      </c>
      <c r="KM15" s="79">
        <v>0</v>
      </c>
      <c r="KN15" s="79">
        <v>20000</v>
      </c>
      <c r="KO15" s="79">
        <v>0</v>
      </c>
      <c r="KP15" s="80">
        <f t="shared" si="20"/>
        <v>20000</v>
      </c>
      <c r="KQ15" s="79">
        <v>691924</v>
      </c>
      <c r="KR15" s="79">
        <v>258220</v>
      </c>
      <c r="KS15" s="79">
        <v>1676790</v>
      </c>
      <c r="KT15" s="79">
        <v>-235982</v>
      </c>
      <c r="KU15" s="79">
        <v>517467</v>
      </c>
      <c r="KV15" s="79">
        <v>895667</v>
      </c>
      <c r="KW15" s="79">
        <v>1627488</v>
      </c>
      <c r="KX15" s="79">
        <v>1785366</v>
      </c>
      <c r="KY15" s="79">
        <v>1486949</v>
      </c>
      <c r="KZ15" s="79">
        <v>2615984</v>
      </c>
      <c r="LA15" s="79">
        <v>2566391</v>
      </c>
      <c r="LB15" s="79">
        <v>5879395</v>
      </c>
      <c r="LC15" s="80">
        <f t="shared" si="21"/>
        <v>19765659</v>
      </c>
      <c r="LD15" s="79">
        <v>43535</v>
      </c>
      <c r="LE15" s="79">
        <v>11845</v>
      </c>
      <c r="LF15" s="79">
        <v>12054</v>
      </c>
      <c r="LG15" s="79">
        <v>12586</v>
      </c>
      <c r="LH15" s="79">
        <v>28011</v>
      </c>
      <c r="LI15" s="79">
        <v>25347</v>
      </c>
      <c r="LJ15" s="81" t="e">
        <f>+INDEX(#REF!,MATCH($B15,#REF!,0),MATCH(LJ$6,#REF!,0))</f>
        <v>#REF!</v>
      </c>
      <c r="LK15" s="82"/>
      <c r="LL15" s="81"/>
      <c r="LM15" s="81"/>
      <c r="LN15" s="81"/>
      <c r="LO15" s="81"/>
      <c r="LP15" s="80" t="e">
        <f t="shared" si="22"/>
        <v>#REF!</v>
      </c>
    </row>
    <row r="16" spans="1:328" hidden="1" outlineLevel="1">
      <c r="B16" t="str">
        <f t="shared" si="11"/>
        <v>DESARROLLO Y PREPARACIÓNHUANCAVELICA</v>
      </c>
      <c r="C16" s="78" t="s">
        <v>406</v>
      </c>
      <c r="D16" s="79">
        <v>0</v>
      </c>
      <c r="E16" s="79">
        <v>0</v>
      </c>
      <c r="F16" s="79">
        <v>0</v>
      </c>
      <c r="G16" s="79">
        <v>0</v>
      </c>
      <c r="H16" s="79">
        <v>0</v>
      </c>
      <c r="I16" s="79">
        <v>0</v>
      </c>
      <c r="J16" s="79">
        <v>0</v>
      </c>
      <c r="K16" s="79">
        <v>0</v>
      </c>
      <c r="L16" s="79">
        <v>0</v>
      </c>
      <c r="M16" s="79">
        <v>0</v>
      </c>
      <c r="N16" s="79">
        <v>0</v>
      </c>
      <c r="O16" s="79">
        <v>0</v>
      </c>
      <c r="P16" s="80">
        <v>0</v>
      </c>
      <c r="Q16" s="79">
        <v>5437.67</v>
      </c>
      <c r="R16" s="79">
        <v>5437.67</v>
      </c>
      <c r="S16" s="79">
        <v>5437.67</v>
      </c>
      <c r="T16" s="79">
        <v>0</v>
      </c>
      <c r="U16" s="79">
        <v>0</v>
      </c>
      <c r="V16" s="79">
        <v>0</v>
      </c>
      <c r="W16" s="79">
        <v>39812</v>
      </c>
      <c r="X16" s="79">
        <v>39812</v>
      </c>
      <c r="Y16" s="79">
        <v>39812</v>
      </c>
      <c r="Z16" s="79">
        <v>47727.33</v>
      </c>
      <c r="AA16" s="79">
        <v>47727.33</v>
      </c>
      <c r="AB16" s="79">
        <v>47727.33</v>
      </c>
      <c r="AC16" s="80">
        <v>278931.00000000006</v>
      </c>
      <c r="AD16" s="79">
        <v>485.72</v>
      </c>
      <c r="AE16" s="79">
        <v>485.72</v>
      </c>
      <c r="AF16" s="79">
        <v>485.72</v>
      </c>
      <c r="AG16" s="79">
        <v>1674.09</v>
      </c>
      <c r="AH16" s="79">
        <v>1674.09</v>
      </c>
      <c r="AI16" s="79">
        <v>1674.09</v>
      </c>
      <c r="AJ16" s="79">
        <v>1458.15</v>
      </c>
      <c r="AK16" s="79">
        <v>1458.15</v>
      </c>
      <c r="AL16" s="79">
        <v>1458.15</v>
      </c>
      <c r="AM16" s="79">
        <v>8248.33</v>
      </c>
      <c r="AN16" s="79">
        <v>8248.33</v>
      </c>
      <c r="AO16" s="79">
        <v>8248.33</v>
      </c>
      <c r="AP16" s="80">
        <v>35598.870000000003</v>
      </c>
      <c r="AQ16" s="79">
        <v>3463.44</v>
      </c>
      <c r="AR16" s="79">
        <v>3463.44</v>
      </c>
      <c r="AS16" s="79">
        <v>3463.44</v>
      </c>
      <c r="AT16" s="79">
        <v>26071.37</v>
      </c>
      <c r="AU16" s="79">
        <v>26071.37</v>
      </c>
      <c r="AV16" s="79">
        <v>26071.37</v>
      </c>
      <c r="AW16" s="79">
        <v>35801.43</v>
      </c>
      <c r="AX16" s="79">
        <v>35801.43</v>
      </c>
      <c r="AY16" s="79">
        <v>35801.43</v>
      </c>
      <c r="AZ16" s="79">
        <v>22045.1</v>
      </c>
      <c r="BA16" s="79">
        <v>22045.1</v>
      </c>
      <c r="BB16" s="79">
        <v>22045.1</v>
      </c>
      <c r="BC16" s="80">
        <v>262144.01999999996</v>
      </c>
      <c r="BD16" s="79">
        <v>33514</v>
      </c>
      <c r="BE16" s="79">
        <v>33514</v>
      </c>
      <c r="BF16" s="79">
        <v>33514</v>
      </c>
      <c r="BG16" s="79">
        <v>37795.33</v>
      </c>
      <c r="BH16" s="79">
        <v>37795.33</v>
      </c>
      <c r="BI16" s="79">
        <v>37795.33</v>
      </c>
      <c r="BJ16" s="79">
        <v>89716.33</v>
      </c>
      <c r="BK16" s="79">
        <v>89716.33</v>
      </c>
      <c r="BL16" s="79">
        <v>89716.33</v>
      </c>
      <c r="BM16" s="79">
        <v>149941.66999999998</v>
      </c>
      <c r="BN16" s="79">
        <v>149941.66999999998</v>
      </c>
      <c r="BO16" s="79">
        <v>149941.66999999998</v>
      </c>
      <c r="BP16" s="80">
        <v>932901.99</v>
      </c>
      <c r="BQ16" s="79">
        <v>223528.38</v>
      </c>
      <c r="BR16" s="79">
        <v>223528.38</v>
      </c>
      <c r="BS16" s="79">
        <v>223528.38</v>
      </c>
      <c r="BT16" s="79">
        <v>149914</v>
      </c>
      <c r="BU16" s="79">
        <v>149914</v>
      </c>
      <c r="BV16" s="79">
        <v>149914</v>
      </c>
      <c r="BW16" s="79">
        <v>363309.32999999996</v>
      </c>
      <c r="BX16" s="79">
        <v>363309.32999999996</v>
      </c>
      <c r="BY16" s="79">
        <v>363309.32999999996</v>
      </c>
      <c r="BZ16" s="79">
        <v>137952</v>
      </c>
      <c r="CA16" s="79">
        <v>137952</v>
      </c>
      <c r="CB16" s="79">
        <v>137952</v>
      </c>
      <c r="CC16" s="80">
        <v>2624111.1300000004</v>
      </c>
      <c r="CD16" s="79">
        <v>573795.86</v>
      </c>
      <c r="CE16" s="79">
        <v>573795.86</v>
      </c>
      <c r="CF16" s="79">
        <v>573795.86</v>
      </c>
      <c r="CG16" s="79">
        <v>184853.33000000002</v>
      </c>
      <c r="CH16" s="79">
        <v>184853.33000000002</v>
      </c>
      <c r="CI16" s="79">
        <v>184853.33000000002</v>
      </c>
      <c r="CJ16" s="79">
        <v>208134.39</v>
      </c>
      <c r="CK16" s="79">
        <v>208134.39</v>
      </c>
      <c r="CL16" s="79">
        <v>208134.39</v>
      </c>
      <c r="CM16" s="79">
        <v>184970.33000000002</v>
      </c>
      <c r="CN16" s="79">
        <v>184970.33000000002</v>
      </c>
      <c r="CO16" s="79">
        <v>184970.33000000002</v>
      </c>
      <c r="CP16" s="80">
        <v>3455261.7300000009</v>
      </c>
      <c r="CQ16" s="79">
        <v>252406.00999999995</v>
      </c>
      <c r="CR16" s="79">
        <v>252406.00999999995</v>
      </c>
      <c r="CS16" s="79">
        <v>252406.00999999995</v>
      </c>
      <c r="CT16" s="79">
        <v>290667.33</v>
      </c>
      <c r="CU16" s="79">
        <v>290667.33</v>
      </c>
      <c r="CV16" s="79">
        <v>290667.33</v>
      </c>
      <c r="CW16" s="79">
        <v>216634.33000000002</v>
      </c>
      <c r="CX16" s="79">
        <v>216634.33000000002</v>
      </c>
      <c r="CY16" s="79">
        <v>216634.33000000002</v>
      </c>
      <c r="CZ16" s="79">
        <v>317083.67</v>
      </c>
      <c r="DA16" s="79">
        <v>317083.67</v>
      </c>
      <c r="DB16" s="79">
        <v>317083.67</v>
      </c>
      <c r="DC16" s="80">
        <v>3230374.02</v>
      </c>
      <c r="DD16" s="79">
        <v>292695</v>
      </c>
      <c r="DE16" s="79">
        <v>292695</v>
      </c>
      <c r="DF16" s="79">
        <v>292695</v>
      </c>
      <c r="DG16" s="79">
        <v>330904.33</v>
      </c>
      <c r="DH16" s="79">
        <v>330904.33</v>
      </c>
      <c r="DI16" s="79">
        <v>330904.33</v>
      </c>
      <c r="DJ16" s="79">
        <v>382738.32999999996</v>
      </c>
      <c r="DK16" s="79">
        <v>382738.32999999996</v>
      </c>
      <c r="DL16" s="79">
        <v>382738.32999999996</v>
      </c>
      <c r="DM16" s="79">
        <v>314241.66000000003</v>
      </c>
      <c r="DN16" s="79">
        <v>314241.66000000003</v>
      </c>
      <c r="DO16" s="79">
        <v>314241.66000000003</v>
      </c>
      <c r="DP16" s="80">
        <v>3961737.9600000009</v>
      </c>
      <c r="DQ16" s="79">
        <v>217014.66999999998</v>
      </c>
      <c r="DR16" s="79">
        <v>217014.66999999998</v>
      </c>
      <c r="DS16" s="79">
        <v>217014.66999999998</v>
      </c>
      <c r="DT16" s="79">
        <v>366454.01</v>
      </c>
      <c r="DU16" s="79">
        <v>440861.85</v>
      </c>
      <c r="DV16" s="79">
        <v>480460.18</v>
      </c>
      <c r="DW16" s="79">
        <v>492696.69</v>
      </c>
      <c r="DX16" s="79">
        <v>461211.08</v>
      </c>
      <c r="DY16" s="79">
        <v>630357.27</v>
      </c>
      <c r="DZ16" s="79">
        <v>783802.27</v>
      </c>
      <c r="EA16" s="79">
        <v>837203.64</v>
      </c>
      <c r="EB16" s="79">
        <v>807220.64</v>
      </c>
      <c r="EC16" s="80">
        <v>5951311.6399999997</v>
      </c>
      <c r="ED16" s="79">
        <v>798017.27999999991</v>
      </c>
      <c r="EE16" s="79">
        <v>794389.09</v>
      </c>
      <c r="EF16" s="79">
        <v>770926.09</v>
      </c>
      <c r="EG16" s="79">
        <v>752405.66999999993</v>
      </c>
      <c r="EH16" s="79">
        <v>731903.63</v>
      </c>
      <c r="EI16" s="79">
        <v>700904.45000000007</v>
      </c>
      <c r="EJ16" s="79">
        <v>476889</v>
      </c>
      <c r="EK16" s="79">
        <v>477269</v>
      </c>
      <c r="EL16" s="79">
        <v>477329</v>
      </c>
      <c r="EM16" s="79">
        <v>496800</v>
      </c>
      <c r="EN16" s="79">
        <v>496270</v>
      </c>
      <c r="EO16" s="79">
        <v>174345</v>
      </c>
      <c r="EP16" s="80">
        <v>7147448.21</v>
      </c>
      <c r="EQ16" s="79">
        <v>211571</v>
      </c>
      <c r="ER16" s="79">
        <v>803003.52</v>
      </c>
      <c r="ES16" s="79">
        <v>1004263.68</v>
      </c>
      <c r="ET16" s="79">
        <v>1127703.1200000001</v>
      </c>
      <c r="EU16" s="79">
        <v>1243503.6599999999</v>
      </c>
      <c r="EV16" s="79">
        <v>1219696.55</v>
      </c>
      <c r="EW16" s="79">
        <v>1179906</v>
      </c>
      <c r="EX16" s="79">
        <v>1695228.88</v>
      </c>
      <c r="EY16" s="79">
        <v>1798407.9</v>
      </c>
      <c r="EZ16" s="79">
        <v>2588118.2200000002</v>
      </c>
      <c r="FA16" s="79">
        <v>1616458.5</v>
      </c>
      <c r="FB16" s="79">
        <v>1788179.47</v>
      </c>
      <c r="FC16" s="80">
        <v>16276040.500000002</v>
      </c>
      <c r="FD16" s="79">
        <v>2049339.76</v>
      </c>
      <c r="FE16" s="79">
        <v>2131700.5299999998</v>
      </c>
      <c r="FF16" s="79">
        <v>2150677.85</v>
      </c>
      <c r="FG16" s="79">
        <v>2492327.3199999998</v>
      </c>
      <c r="FH16" s="79">
        <v>2072184.35</v>
      </c>
      <c r="FI16" s="79">
        <v>2080679.23</v>
      </c>
      <c r="FJ16" s="79">
        <v>2252818.9900000002</v>
      </c>
      <c r="FK16" s="79">
        <v>2263667.06</v>
      </c>
      <c r="FL16" s="79">
        <v>2319890.1100000003</v>
      </c>
      <c r="FM16" s="79">
        <v>2247700.5499999998</v>
      </c>
      <c r="FN16" s="79">
        <v>2538296.61</v>
      </c>
      <c r="FO16" s="79">
        <v>2847269.66</v>
      </c>
      <c r="FP16" s="80">
        <v>27446552.02</v>
      </c>
      <c r="FQ16" s="79">
        <v>2130456.4900000002</v>
      </c>
      <c r="FR16" s="79">
        <v>3041939.49</v>
      </c>
      <c r="FS16" s="79">
        <v>2317979.6100000003</v>
      </c>
      <c r="FT16" s="79">
        <v>2880065.85</v>
      </c>
      <c r="FU16" s="79">
        <v>2543193.85</v>
      </c>
      <c r="FV16" s="79">
        <v>2125826.37</v>
      </c>
      <c r="FW16" s="79">
        <v>1684001.96</v>
      </c>
      <c r="FX16" s="79">
        <v>1236170.44</v>
      </c>
      <c r="FY16" s="79">
        <v>1494742.1</v>
      </c>
      <c r="FZ16" s="79">
        <v>1050322.76</v>
      </c>
      <c r="GA16" s="79">
        <v>1153949.26</v>
      </c>
      <c r="GB16" s="79">
        <v>1260630.18</v>
      </c>
      <c r="GC16" s="80">
        <v>22919278.360000007</v>
      </c>
      <c r="GD16" s="79">
        <v>589116.87</v>
      </c>
      <c r="GE16" s="79">
        <v>956939.23</v>
      </c>
      <c r="GF16" s="79">
        <v>762505.28</v>
      </c>
      <c r="GG16" s="79">
        <v>613714.99</v>
      </c>
      <c r="GH16" s="79">
        <v>876953.5</v>
      </c>
      <c r="GI16" s="79">
        <v>1158255.93</v>
      </c>
      <c r="GJ16" s="79">
        <v>843817.49</v>
      </c>
      <c r="GK16" s="79">
        <v>1008815.56</v>
      </c>
      <c r="GL16" s="79">
        <v>813262.01</v>
      </c>
      <c r="GM16" s="79">
        <v>814452.22</v>
      </c>
      <c r="GN16" s="79">
        <v>712993.7</v>
      </c>
      <c r="GO16" s="79">
        <v>488981.57</v>
      </c>
      <c r="GP16" s="80">
        <f t="shared" si="12"/>
        <v>9639808.3499999996</v>
      </c>
      <c r="GQ16" s="79">
        <v>505634.81</v>
      </c>
      <c r="GR16" s="79">
        <v>338497.81</v>
      </c>
      <c r="GS16" s="79">
        <v>472298.70999999996</v>
      </c>
      <c r="GT16" s="79">
        <v>520899.41000000003</v>
      </c>
      <c r="GU16" s="79">
        <v>430379.43999999994</v>
      </c>
      <c r="GV16" s="79">
        <v>523217.12</v>
      </c>
      <c r="GW16" s="79">
        <v>472986.33999999997</v>
      </c>
      <c r="GX16" s="79">
        <v>482229.94</v>
      </c>
      <c r="GY16" s="79">
        <v>650932.14</v>
      </c>
      <c r="GZ16" s="79">
        <v>658901.74</v>
      </c>
      <c r="HA16" s="79">
        <v>395393.15</v>
      </c>
      <c r="HB16" s="79">
        <v>549122.12000000011</v>
      </c>
      <c r="HC16" s="80">
        <f t="shared" si="13"/>
        <v>6000492.7300000004</v>
      </c>
      <c r="HD16" s="79">
        <v>393116.35000000003</v>
      </c>
      <c r="HE16" s="79">
        <v>329048.61000000004</v>
      </c>
      <c r="HF16" s="79">
        <v>459663.99</v>
      </c>
      <c r="HG16" s="79">
        <v>469247.85000000003</v>
      </c>
      <c r="HH16" s="79">
        <v>381471.32</v>
      </c>
      <c r="HI16" s="79">
        <v>381593.13</v>
      </c>
      <c r="HJ16" s="79">
        <v>338857.79</v>
      </c>
      <c r="HK16" s="79">
        <v>395610.35</v>
      </c>
      <c r="HL16" s="79">
        <v>358729.62</v>
      </c>
      <c r="HM16" s="79">
        <v>338914.86</v>
      </c>
      <c r="HN16" s="79">
        <v>314943.02999999997</v>
      </c>
      <c r="HO16" s="79">
        <v>2356960.06</v>
      </c>
      <c r="HP16" s="80">
        <f t="shared" si="14"/>
        <v>6518156.9600000009</v>
      </c>
      <c r="HQ16" s="79">
        <v>401611.24</v>
      </c>
      <c r="HR16" s="79">
        <v>293412.08999999997</v>
      </c>
      <c r="HS16" s="79">
        <v>395686.88</v>
      </c>
      <c r="HT16" s="79">
        <v>384568.03</v>
      </c>
      <c r="HU16" s="79">
        <v>361040.15</v>
      </c>
      <c r="HV16" s="79">
        <v>559620.56999999995</v>
      </c>
      <c r="HW16" s="79">
        <v>506327.17</v>
      </c>
      <c r="HX16" s="79">
        <v>552170.82000000007</v>
      </c>
      <c r="HY16" s="79">
        <v>471849.25</v>
      </c>
      <c r="HZ16" s="79">
        <v>487272.27</v>
      </c>
      <c r="IA16" s="79">
        <v>653816.32000000007</v>
      </c>
      <c r="IB16" s="79">
        <v>754390.88</v>
      </c>
      <c r="IC16" s="80">
        <f t="shared" si="15"/>
        <v>5821765.6700000009</v>
      </c>
      <c r="ID16" s="79">
        <v>620484.88</v>
      </c>
      <c r="IE16" s="79">
        <v>233546</v>
      </c>
      <c r="IF16" s="79">
        <v>33873</v>
      </c>
      <c r="IG16" s="79">
        <v>429618</v>
      </c>
      <c r="IH16" s="79">
        <v>294493</v>
      </c>
      <c r="II16" s="79">
        <v>236406</v>
      </c>
      <c r="IJ16" s="79">
        <v>212400</v>
      </c>
      <c r="IK16" s="79">
        <v>191370</v>
      </c>
      <c r="IL16" s="79">
        <v>281538</v>
      </c>
      <c r="IM16" s="79">
        <v>209251</v>
      </c>
      <c r="IN16" s="79">
        <v>227414</v>
      </c>
      <c r="IO16" s="79">
        <v>230484</v>
      </c>
      <c r="IP16" s="80">
        <f t="shared" si="16"/>
        <v>3200877.88</v>
      </c>
      <c r="IQ16" s="79">
        <v>329738</v>
      </c>
      <c r="IR16" s="79">
        <v>458571</v>
      </c>
      <c r="IS16" s="79">
        <v>348655</v>
      </c>
      <c r="IT16" s="79">
        <v>297422</v>
      </c>
      <c r="IU16" s="79">
        <v>226563</v>
      </c>
      <c r="IV16" s="79">
        <v>282578</v>
      </c>
      <c r="IW16" s="79">
        <v>188945</v>
      </c>
      <c r="IX16" s="79">
        <v>165883</v>
      </c>
      <c r="IY16" s="79">
        <v>137288</v>
      </c>
      <c r="IZ16" s="79">
        <v>133258</v>
      </c>
      <c r="JA16" s="79">
        <v>98247</v>
      </c>
      <c r="JB16" s="79">
        <v>158279</v>
      </c>
      <c r="JC16" s="80">
        <f t="shared" si="17"/>
        <v>2825427</v>
      </c>
      <c r="JD16" s="79">
        <v>675021</v>
      </c>
      <c r="JE16" s="79">
        <v>126645</v>
      </c>
      <c r="JF16" s="79">
        <v>59659</v>
      </c>
      <c r="JG16" s="79">
        <v>133000</v>
      </c>
      <c r="JH16" s="79">
        <v>141000</v>
      </c>
      <c r="JI16" s="79">
        <v>191749</v>
      </c>
      <c r="JJ16" s="79">
        <v>162458</v>
      </c>
      <c r="JK16" s="79">
        <v>69151</v>
      </c>
      <c r="JL16" s="79">
        <v>155767</v>
      </c>
      <c r="JM16" s="79">
        <v>154593</v>
      </c>
      <c r="JN16" s="79">
        <v>168917</v>
      </c>
      <c r="JO16" s="79">
        <v>178315</v>
      </c>
      <c r="JP16" s="80">
        <f t="shared" si="18"/>
        <v>2216275</v>
      </c>
      <c r="JQ16" s="79">
        <v>57592</v>
      </c>
      <c r="JR16" s="79">
        <v>109663</v>
      </c>
      <c r="JS16" s="79">
        <v>17997</v>
      </c>
      <c r="JT16" s="79">
        <v>27553</v>
      </c>
      <c r="JU16" s="79">
        <v>16949</v>
      </c>
      <c r="JV16" s="79">
        <v>39797</v>
      </c>
      <c r="JW16" s="79">
        <v>70160</v>
      </c>
      <c r="JX16" s="79">
        <v>86202</v>
      </c>
      <c r="JY16" s="79">
        <v>72845</v>
      </c>
      <c r="JZ16" s="79">
        <v>112561</v>
      </c>
      <c r="KA16" s="79">
        <v>70030</v>
      </c>
      <c r="KB16" s="79">
        <v>154416</v>
      </c>
      <c r="KC16" s="80">
        <f t="shared" si="19"/>
        <v>835765</v>
      </c>
      <c r="KD16" s="79">
        <v>22775</v>
      </c>
      <c r="KE16" s="79">
        <v>101361</v>
      </c>
      <c r="KF16" s="79">
        <v>60667</v>
      </c>
      <c r="KG16" s="79">
        <v>59184</v>
      </c>
      <c r="KH16" s="79">
        <v>92210</v>
      </c>
      <c r="KI16" s="79">
        <v>243552</v>
      </c>
      <c r="KJ16" s="79">
        <v>107106</v>
      </c>
      <c r="KK16" s="79">
        <v>188152</v>
      </c>
      <c r="KL16" s="79">
        <v>276578</v>
      </c>
      <c r="KM16" s="79">
        <v>256654</v>
      </c>
      <c r="KN16" s="79">
        <v>209430</v>
      </c>
      <c r="KO16" s="79">
        <v>338971</v>
      </c>
      <c r="KP16" s="80">
        <f t="shared" si="20"/>
        <v>1956640</v>
      </c>
      <c r="KQ16" s="79">
        <v>76010</v>
      </c>
      <c r="KR16" s="79">
        <v>106027</v>
      </c>
      <c r="KS16" s="79">
        <v>105936</v>
      </c>
      <c r="KT16" s="79">
        <v>32844</v>
      </c>
      <c r="KU16" s="79">
        <v>101121</v>
      </c>
      <c r="KV16" s="79">
        <v>14896</v>
      </c>
      <c r="KW16" s="79">
        <v>176604</v>
      </c>
      <c r="KX16" s="79">
        <v>288919</v>
      </c>
      <c r="KY16" s="79">
        <v>363005</v>
      </c>
      <c r="KZ16" s="79">
        <v>408689</v>
      </c>
      <c r="LA16" s="79">
        <v>467950</v>
      </c>
      <c r="LB16" s="79">
        <v>457289</v>
      </c>
      <c r="LC16" s="80">
        <f t="shared" si="21"/>
        <v>2599290</v>
      </c>
      <c r="LD16" s="79">
        <v>654546</v>
      </c>
      <c r="LE16" s="79">
        <v>757514</v>
      </c>
      <c r="LF16" s="79">
        <v>982718</v>
      </c>
      <c r="LG16" s="79">
        <v>1084889</v>
      </c>
      <c r="LH16" s="79">
        <v>1167093</v>
      </c>
      <c r="LI16" s="79">
        <v>565363</v>
      </c>
      <c r="LJ16" s="81" t="e">
        <f>+INDEX(#REF!,MATCH($B16,#REF!,0),MATCH(LJ$6,#REF!,0))</f>
        <v>#REF!</v>
      </c>
      <c r="LK16" s="82"/>
      <c r="LL16" s="81"/>
      <c r="LM16" s="81"/>
      <c r="LN16" s="81"/>
      <c r="LO16" s="81"/>
      <c r="LP16" s="80" t="e">
        <f t="shared" si="22"/>
        <v>#REF!</v>
      </c>
    </row>
    <row r="17" spans="2:328" hidden="1" outlineLevel="1">
      <c r="B17" t="str">
        <f t="shared" si="11"/>
        <v>DESARROLLO Y PREPARACIÓNHUÁNUCO</v>
      </c>
      <c r="C17" s="78" t="s">
        <v>407</v>
      </c>
      <c r="D17" s="79">
        <v>0</v>
      </c>
      <c r="E17" s="79">
        <v>0</v>
      </c>
      <c r="F17" s="79">
        <v>0</v>
      </c>
      <c r="G17" s="79">
        <v>0</v>
      </c>
      <c r="H17" s="79">
        <v>0</v>
      </c>
      <c r="I17" s="79">
        <v>0</v>
      </c>
      <c r="J17" s="79">
        <v>0</v>
      </c>
      <c r="K17" s="79">
        <v>0</v>
      </c>
      <c r="L17" s="79">
        <v>0</v>
      </c>
      <c r="M17" s="79">
        <v>0</v>
      </c>
      <c r="N17" s="79">
        <v>0</v>
      </c>
      <c r="O17" s="79">
        <v>0</v>
      </c>
      <c r="P17" s="80">
        <v>0</v>
      </c>
      <c r="Q17" s="79">
        <v>0</v>
      </c>
      <c r="R17" s="79">
        <v>0</v>
      </c>
      <c r="S17" s="79">
        <v>0</v>
      </c>
      <c r="T17" s="79">
        <v>0</v>
      </c>
      <c r="U17" s="79">
        <v>0</v>
      </c>
      <c r="V17" s="79">
        <v>0</v>
      </c>
      <c r="W17" s="79">
        <v>0</v>
      </c>
      <c r="X17" s="79">
        <v>0</v>
      </c>
      <c r="Y17" s="79">
        <v>0</v>
      </c>
      <c r="Z17" s="79">
        <v>0</v>
      </c>
      <c r="AA17" s="79">
        <v>0</v>
      </c>
      <c r="AB17" s="79">
        <v>0</v>
      </c>
      <c r="AC17" s="80">
        <v>0</v>
      </c>
      <c r="AD17" s="79">
        <v>0</v>
      </c>
      <c r="AE17" s="79">
        <v>0</v>
      </c>
      <c r="AF17" s="79">
        <v>0</v>
      </c>
      <c r="AG17" s="79">
        <v>0</v>
      </c>
      <c r="AH17" s="79">
        <v>0</v>
      </c>
      <c r="AI17" s="79">
        <v>0</v>
      </c>
      <c r="AJ17" s="79">
        <v>0</v>
      </c>
      <c r="AK17" s="79">
        <v>0</v>
      </c>
      <c r="AL17" s="79">
        <v>0</v>
      </c>
      <c r="AM17" s="79">
        <v>0</v>
      </c>
      <c r="AN17" s="79">
        <v>0</v>
      </c>
      <c r="AO17" s="79">
        <v>0</v>
      </c>
      <c r="AP17" s="80">
        <v>0</v>
      </c>
      <c r="AQ17" s="79">
        <v>2115.54</v>
      </c>
      <c r="AR17" s="79">
        <v>2115.54</v>
      </c>
      <c r="AS17" s="79">
        <v>2115.54</v>
      </c>
      <c r="AT17" s="79">
        <v>2481.5500000000002</v>
      </c>
      <c r="AU17" s="79">
        <v>2481.5500000000002</v>
      </c>
      <c r="AV17" s="79">
        <v>2481.5500000000002</v>
      </c>
      <c r="AW17" s="79">
        <v>1913.27</v>
      </c>
      <c r="AX17" s="79">
        <v>1913.27</v>
      </c>
      <c r="AY17" s="79">
        <v>1913.27</v>
      </c>
      <c r="AZ17" s="79">
        <v>0</v>
      </c>
      <c r="BA17" s="79">
        <v>0</v>
      </c>
      <c r="BB17" s="79">
        <v>0</v>
      </c>
      <c r="BC17" s="80">
        <v>19531.080000000002</v>
      </c>
      <c r="BD17" s="79">
        <v>0</v>
      </c>
      <c r="BE17" s="79">
        <v>0</v>
      </c>
      <c r="BF17" s="79">
        <v>0</v>
      </c>
      <c r="BG17" s="79">
        <v>0</v>
      </c>
      <c r="BH17" s="79">
        <v>0</v>
      </c>
      <c r="BI17" s="79">
        <v>0</v>
      </c>
      <c r="BJ17" s="79">
        <v>0</v>
      </c>
      <c r="BK17" s="79">
        <v>0</v>
      </c>
      <c r="BL17" s="79">
        <v>0</v>
      </c>
      <c r="BM17" s="79">
        <v>0</v>
      </c>
      <c r="BN17" s="79">
        <v>0</v>
      </c>
      <c r="BO17" s="79">
        <v>0</v>
      </c>
      <c r="BP17" s="80">
        <v>0</v>
      </c>
      <c r="BQ17" s="79">
        <v>0</v>
      </c>
      <c r="BR17" s="79">
        <v>0</v>
      </c>
      <c r="BS17" s="79">
        <v>0</v>
      </c>
      <c r="BT17" s="79">
        <v>0</v>
      </c>
      <c r="BU17" s="79">
        <v>0</v>
      </c>
      <c r="BV17" s="79">
        <v>0</v>
      </c>
      <c r="BW17" s="79">
        <v>0</v>
      </c>
      <c r="BX17" s="79">
        <v>0</v>
      </c>
      <c r="BY17" s="79">
        <v>0</v>
      </c>
      <c r="BZ17" s="79">
        <v>0</v>
      </c>
      <c r="CA17" s="79">
        <v>0</v>
      </c>
      <c r="CB17" s="79">
        <v>0</v>
      </c>
      <c r="CC17" s="80">
        <v>0</v>
      </c>
      <c r="CD17" s="79">
        <v>0</v>
      </c>
      <c r="CE17" s="79">
        <v>0</v>
      </c>
      <c r="CF17" s="79">
        <v>0</v>
      </c>
      <c r="CG17" s="79">
        <v>0</v>
      </c>
      <c r="CH17" s="79">
        <v>0</v>
      </c>
      <c r="CI17" s="79">
        <v>0</v>
      </c>
      <c r="CJ17" s="79">
        <v>0</v>
      </c>
      <c r="CK17" s="79">
        <v>0</v>
      </c>
      <c r="CL17" s="79">
        <v>0</v>
      </c>
      <c r="CM17" s="79">
        <v>0</v>
      </c>
      <c r="CN17" s="79">
        <v>0</v>
      </c>
      <c r="CO17" s="79">
        <v>0</v>
      </c>
      <c r="CP17" s="80">
        <v>0</v>
      </c>
      <c r="CQ17" s="79">
        <v>0</v>
      </c>
      <c r="CR17" s="79">
        <v>0</v>
      </c>
      <c r="CS17" s="79">
        <v>0</v>
      </c>
      <c r="CT17" s="79">
        <v>0</v>
      </c>
      <c r="CU17" s="79">
        <v>0</v>
      </c>
      <c r="CV17" s="79">
        <v>0</v>
      </c>
      <c r="CW17" s="79">
        <v>0</v>
      </c>
      <c r="CX17" s="79">
        <v>0</v>
      </c>
      <c r="CY17" s="79">
        <v>0</v>
      </c>
      <c r="CZ17" s="79">
        <v>0</v>
      </c>
      <c r="DA17" s="79">
        <v>0</v>
      </c>
      <c r="DB17" s="79">
        <v>0</v>
      </c>
      <c r="DC17" s="80">
        <v>0</v>
      </c>
      <c r="DD17" s="79">
        <v>0</v>
      </c>
      <c r="DE17" s="79">
        <v>0</v>
      </c>
      <c r="DF17" s="79">
        <v>0</v>
      </c>
      <c r="DG17" s="79">
        <v>0</v>
      </c>
      <c r="DH17" s="79">
        <v>0</v>
      </c>
      <c r="DI17" s="79">
        <v>0</v>
      </c>
      <c r="DJ17" s="79">
        <v>0</v>
      </c>
      <c r="DK17" s="79">
        <v>0</v>
      </c>
      <c r="DL17" s="79">
        <v>0</v>
      </c>
      <c r="DM17" s="79">
        <v>0</v>
      </c>
      <c r="DN17" s="79">
        <v>0</v>
      </c>
      <c r="DO17" s="79">
        <v>0</v>
      </c>
      <c r="DP17" s="80">
        <v>0</v>
      </c>
      <c r="DQ17" s="79">
        <v>0</v>
      </c>
      <c r="DR17" s="79">
        <v>0</v>
      </c>
      <c r="DS17" s="79">
        <v>0</v>
      </c>
      <c r="DT17" s="79">
        <v>500</v>
      </c>
      <c r="DU17" s="79">
        <v>40</v>
      </c>
      <c r="DV17" s="79">
        <v>0</v>
      </c>
      <c r="DW17" s="79">
        <v>0</v>
      </c>
      <c r="DX17" s="79">
        <v>0</v>
      </c>
      <c r="DY17" s="79">
        <v>0</v>
      </c>
      <c r="DZ17" s="79">
        <v>0</v>
      </c>
      <c r="EA17" s="79">
        <v>0</v>
      </c>
      <c r="EB17" s="79">
        <v>12000</v>
      </c>
      <c r="EC17" s="80">
        <v>12540</v>
      </c>
      <c r="ED17" s="79">
        <v>0</v>
      </c>
      <c r="EE17" s="79">
        <v>0</v>
      </c>
      <c r="EF17" s="79">
        <v>0</v>
      </c>
      <c r="EG17" s="79">
        <v>0</v>
      </c>
      <c r="EH17" s="79">
        <v>0</v>
      </c>
      <c r="EI17" s="79">
        <v>0</v>
      </c>
      <c r="EJ17" s="79">
        <v>0</v>
      </c>
      <c r="EK17" s="79">
        <v>0</v>
      </c>
      <c r="EL17" s="79">
        <v>10000</v>
      </c>
      <c r="EM17" s="79">
        <v>0</v>
      </c>
      <c r="EN17" s="79">
        <v>0</v>
      </c>
      <c r="EO17" s="79">
        <v>9000</v>
      </c>
      <c r="EP17" s="80">
        <v>19000</v>
      </c>
      <c r="EQ17" s="79">
        <v>0</v>
      </c>
      <c r="ER17" s="79">
        <v>0</v>
      </c>
      <c r="ES17" s="79">
        <v>0</v>
      </c>
      <c r="ET17" s="79">
        <v>0</v>
      </c>
      <c r="EU17" s="79">
        <v>0</v>
      </c>
      <c r="EV17" s="79">
        <v>0</v>
      </c>
      <c r="EW17" s="79">
        <v>0</v>
      </c>
      <c r="EX17" s="79">
        <v>0</v>
      </c>
      <c r="EY17" s="79">
        <v>51000</v>
      </c>
      <c r="EZ17" s="79">
        <v>0</v>
      </c>
      <c r="FA17" s="79">
        <v>0</v>
      </c>
      <c r="FB17" s="79">
        <v>100</v>
      </c>
      <c r="FC17" s="80">
        <v>51100</v>
      </c>
      <c r="FD17" s="79">
        <v>218896.57</v>
      </c>
      <c r="FE17" s="79">
        <v>0</v>
      </c>
      <c r="FF17" s="79">
        <v>11771.17</v>
      </c>
      <c r="FG17" s="79">
        <v>0</v>
      </c>
      <c r="FH17" s="79">
        <v>10000</v>
      </c>
      <c r="FI17" s="79">
        <v>1000</v>
      </c>
      <c r="FJ17" s="79">
        <v>10000</v>
      </c>
      <c r="FK17" s="79">
        <v>0</v>
      </c>
      <c r="FL17" s="79">
        <v>10000</v>
      </c>
      <c r="FM17" s="79">
        <v>10500</v>
      </c>
      <c r="FN17" s="79">
        <v>10000</v>
      </c>
      <c r="FO17" s="79">
        <v>0</v>
      </c>
      <c r="FP17" s="80">
        <v>282167.74</v>
      </c>
      <c r="FQ17" s="79">
        <v>0</v>
      </c>
      <c r="FR17" s="79">
        <v>10000</v>
      </c>
      <c r="FS17" s="79">
        <v>10000</v>
      </c>
      <c r="FT17" s="79">
        <v>10000</v>
      </c>
      <c r="FU17" s="79">
        <v>10000</v>
      </c>
      <c r="FV17" s="79">
        <v>10000</v>
      </c>
      <c r="FW17" s="79">
        <v>0</v>
      </c>
      <c r="FX17" s="79">
        <v>0</v>
      </c>
      <c r="FY17" s="79">
        <v>0</v>
      </c>
      <c r="FZ17" s="79">
        <v>10000</v>
      </c>
      <c r="GA17" s="79">
        <v>0</v>
      </c>
      <c r="GB17" s="79">
        <v>334369.12</v>
      </c>
      <c r="GC17" s="80">
        <v>394369.12</v>
      </c>
      <c r="GD17" s="79">
        <v>0</v>
      </c>
      <c r="GE17" s="79">
        <v>0</v>
      </c>
      <c r="GF17" s="79">
        <v>0</v>
      </c>
      <c r="GG17" s="79">
        <v>0</v>
      </c>
      <c r="GH17" s="79">
        <v>0</v>
      </c>
      <c r="GI17" s="79">
        <v>0</v>
      </c>
      <c r="GJ17" s="79">
        <v>0</v>
      </c>
      <c r="GK17" s="79">
        <v>0</v>
      </c>
      <c r="GL17" s="79">
        <v>0</v>
      </c>
      <c r="GM17" s="79">
        <v>0</v>
      </c>
      <c r="GN17" s="79">
        <v>0</v>
      </c>
      <c r="GO17" s="79">
        <v>0</v>
      </c>
      <c r="GP17" s="80">
        <f t="shared" si="12"/>
        <v>0</v>
      </c>
      <c r="GQ17" s="79">
        <v>0</v>
      </c>
      <c r="GR17" s="79">
        <v>24.24</v>
      </c>
      <c r="GS17" s="79">
        <v>873.62</v>
      </c>
      <c r="GT17" s="79">
        <v>1143.93</v>
      </c>
      <c r="GU17" s="79">
        <v>539</v>
      </c>
      <c r="GV17" s="79">
        <v>821455.43</v>
      </c>
      <c r="GW17" s="79">
        <v>972049.03</v>
      </c>
      <c r="GX17" s="79">
        <v>1060253.99</v>
      </c>
      <c r="GY17" s="79">
        <v>645986.31000000006</v>
      </c>
      <c r="GZ17" s="79">
        <v>536.16</v>
      </c>
      <c r="HA17" s="79">
        <v>633608.18999999994</v>
      </c>
      <c r="HB17" s="79">
        <v>678124.87</v>
      </c>
      <c r="HC17" s="80">
        <f t="shared" si="13"/>
        <v>4814594.7700000005</v>
      </c>
      <c r="HD17" s="79">
        <v>687463.34</v>
      </c>
      <c r="HE17" s="79">
        <v>710.36</v>
      </c>
      <c r="HF17" s="79">
        <v>560886.6</v>
      </c>
      <c r="HG17" s="79">
        <v>750671.6</v>
      </c>
      <c r="HH17" s="79">
        <v>894211.19</v>
      </c>
      <c r="HI17" s="79">
        <v>707508.43</v>
      </c>
      <c r="HJ17" s="79">
        <v>800446</v>
      </c>
      <c r="HK17" s="79">
        <v>869435.11</v>
      </c>
      <c r="HL17" s="79">
        <v>801522.12</v>
      </c>
      <c r="HM17" s="79">
        <v>894199</v>
      </c>
      <c r="HN17" s="79">
        <v>765839.29</v>
      </c>
      <c r="HO17" s="79">
        <v>916726.99</v>
      </c>
      <c r="HP17" s="80">
        <f t="shared" si="14"/>
        <v>8649620.0299999993</v>
      </c>
      <c r="HQ17" s="79">
        <v>0</v>
      </c>
      <c r="HR17" s="79">
        <v>795929.77</v>
      </c>
      <c r="HS17" s="79">
        <v>738692.31</v>
      </c>
      <c r="HT17" s="79">
        <v>962695.93</v>
      </c>
      <c r="HU17" s="79">
        <v>696733.94</v>
      </c>
      <c r="HV17" s="79">
        <v>951529.79</v>
      </c>
      <c r="HW17" s="79">
        <v>907654</v>
      </c>
      <c r="HX17" s="79">
        <v>1252693.6399999999</v>
      </c>
      <c r="HY17" s="79">
        <v>960234.22</v>
      </c>
      <c r="HZ17" s="79">
        <v>992045.87</v>
      </c>
      <c r="IA17" s="79">
        <v>1114549.04</v>
      </c>
      <c r="IB17" s="79">
        <v>992066.26</v>
      </c>
      <c r="IC17" s="80">
        <f t="shared" si="15"/>
        <v>10364824.77</v>
      </c>
      <c r="ID17" s="79">
        <v>996258.23</v>
      </c>
      <c r="IE17" s="79">
        <v>48203</v>
      </c>
      <c r="IF17" s="79">
        <v>1886033.46</v>
      </c>
      <c r="IG17" s="79">
        <v>1162184.1499999999</v>
      </c>
      <c r="IH17" s="79">
        <v>1290309.8700000001</v>
      </c>
      <c r="II17" s="79">
        <v>1543208</v>
      </c>
      <c r="IJ17" s="79">
        <v>1580986.85</v>
      </c>
      <c r="IK17" s="79">
        <v>1441614</v>
      </c>
      <c r="IL17" s="79">
        <v>1817527</v>
      </c>
      <c r="IM17" s="79">
        <v>1616728</v>
      </c>
      <c r="IN17" s="79">
        <v>1515530</v>
      </c>
      <c r="IO17" s="79">
        <v>1580718</v>
      </c>
      <c r="IP17" s="80">
        <f t="shared" si="16"/>
        <v>16479300.560000001</v>
      </c>
      <c r="IQ17" s="79">
        <v>1303197</v>
      </c>
      <c r="IR17" s="79">
        <v>1821999</v>
      </c>
      <c r="IS17" s="79">
        <v>1744459</v>
      </c>
      <c r="IT17" s="79">
        <v>1649830</v>
      </c>
      <c r="IU17" s="79">
        <v>1601066</v>
      </c>
      <c r="IV17" s="79">
        <v>1823574</v>
      </c>
      <c r="IW17" s="79">
        <v>1704747</v>
      </c>
      <c r="IX17" s="79">
        <v>1687083</v>
      </c>
      <c r="IY17" s="79">
        <v>1827380</v>
      </c>
      <c r="IZ17" s="79">
        <v>1932206</v>
      </c>
      <c r="JA17" s="79">
        <v>1724533</v>
      </c>
      <c r="JB17" s="79">
        <v>1546371</v>
      </c>
      <c r="JC17" s="80">
        <f t="shared" si="17"/>
        <v>20366445</v>
      </c>
      <c r="JD17" s="79">
        <v>83814</v>
      </c>
      <c r="JE17" s="79">
        <v>6994</v>
      </c>
      <c r="JF17" s="79">
        <v>0</v>
      </c>
      <c r="JG17" s="79">
        <v>0</v>
      </c>
      <c r="JH17" s="79">
        <v>0</v>
      </c>
      <c r="JI17" s="79">
        <v>0</v>
      </c>
      <c r="JJ17" s="79">
        <v>0</v>
      </c>
      <c r="JK17" s="79">
        <v>0</v>
      </c>
      <c r="JL17" s="79">
        <v>0</v>
      </c>
      <c r="JM17" s="79">
        <v>0</v>
      </c>
      <c r="JN17" s="79">
        <v>1717</v>
      </c>
      <c r="JO17" s="79">
        <v>0</v>
      </c>
      <c r="JP17" s="80">
        <f t="shared" si="18"/>
        <v>92525</v>
      </c>
      <c r="JQ17" s="79">
        <v>1703</v>
      </c>
      <c r="JR17" s="79">
        <v>0</v>
      </c>
      <c r="JS17" s="79">
        <v>0</v>
      </c>
      <c r="JT17" s="79">
        <v>0</v>
      </c>
      <c r="JU17" s="79">
        <v>0</v>
      </c>
      <c r="JV17" s="79">
        <v>200</v>
      </c>
      <c r="JW17" s="79">
        <v>270</v>
      </c>
      <c r="JX17" s="79">
        <v>20</v>
      </c>
      <c r="JY17" s="79">
        <v>20</v>
      </c>
      <c r="JZ17" s="79">
        <v>20</v>
      </c>
      <c r="KA17" s="79">
        <v>20</v>
      </c>
      <c r="KB17" s="79">
        <v>100020</v>
      </c>
      <c r="KC17" s="80">
        <f t="shared" si="19"/>
        <v>102273</v>
      </c>
      <c r="KD17" s="79">
        <v>210020</v>
      </c>
      <c r="KE17" s="79">
        <v>160020</v>
      </c>
      <c r="KF17" s="79">
        <v>100020</v>
      </c>
      <c r="KG17" s="79">
        <v>160020</v>
      </c>
      <c r="KH17" s="79">
        <v>100020</v>
      </c>
      <c r="KI17" s="79">
        <v>20</v>
      </c>
      <c r="KJ17" s="79">
        <v>20</v>
      </c>
      <c r="KK17" s="79">
        <v>45020</v>
      </c>
      <c r="KL17" s="79">
        <v>30020</v>
      </c>
      <c r="KM17" s="79">
        <v>100020</v>
      </c>
      <c r="KN17" s="79">
        <v>32020</v>
      </c>
      <c r="KO17" s="79">
        <v>90020</v>
      </c>
      <c r="KP17" s="80">
        <f t="shared" si="20"/>
        <v>1027240</v>
      </c>
      <c r="KQ17" s="79">
        <v>40020</v>
      </c>
      <c r="KR17" s="79">
        <v>60020</v>
      </c>
      <c r="KS17" s="79">
        <v>20</v>
      </c>
      <c r="KT17" s="79">
        <v>40020</v>
      </c>
      <c r="KU17" s="79">
        <v>40020</v>
      </c>
      <c r="KV17" s="79">
        <v>60020</v>
      </c>
      <c r="KW17" s="79">
        <v>40020</v>
      </c>
      <c r="KX17" s="79">
        <v>20</v>
      </c>
      <c r="KY17" s="79">
        <v>20</v>
      </c>
      <c r="KZ17" s="79">
        <v>20</v>
      </c>
      <c r="LA17" s="79">
        <v>20</v>
      </c>
      <c r="LB17" s="79">
        <v>20</v>
      </c>
      <c r="LC17" s="80">
        <f t="shared" si="21"/>
        <v>280240</v>
      </c>
      <c r="LD17" s="79">
        <v>20</v>
      </c>
      <c r="LE17" s="79">
        <v>20</v>
      </c>
      <c r="LF17" s="79">
        <v>20</v>
      </c>
      <c r="LG17" s="79">
        <v>20</v>
      </c>
      <c r="LH17" s="79">
        <v>20</v>
      </c>
      <c r="LI17" s="79">
        <v>20</v>
      </c>
      <c r="LJ17" s="81" t="e">
        <f>+INDEX(#REF!,MATCH($B17,#REF!,0),MATCH(LJ$6,#REF!,0))</f>
        <v>#REF!</v>
      </c>
      <c r="LK17" s="82"/>
      <c r="LL17" s="81"/>
      <c r="LM17" s="81"/>
      <c r="LN17" s="81"/>
      <c r="LO17" s="81"/>
      <c r="LP17" s="80" t="e">
        <f t="shared" si="22"/>
        <v>#REF!</v>
      </c>
    </row>
    <row r="18" spans="2:328" hidden="1" outlineLevel="1">
      <c r="B18" t="str">
        <f t="shared" si="11"/>
        <v>DESARROLLO Y PREPARACIÓNICA</v>
      </c>
      <c r="C18" s="78" t="s">
        <v>408</v>
      </c>
      <c r="D18" s="79">
        <v>0</v>
      </c>
      <c r="E18" s="79">
        <v>0</v>
      </c>
      <c r="F18" s="79">
        <v>0</v>
      </c>
      <c r="G18" s="79">
        <v>0</v>
      </c>
      <c r="H18" s="79">
        <v>0</v>
      </c>
      <c r="I18" s="79">
        <v>0</v>
      </c>
      <c r="J18" s="79">
        <v>0</v>
      </c>
      <c r="K18" s="79">
        <v>0</v>
      </c>
      <c r="L18" s="79">
        <v>0</v>
      </c>
      <c r="M18" s="79">
        <v>0</v>
      </c>
      <c r="N18" s="79">
        <v>0</v>
      </c>
      <c r="O18" s="79">
        <v>0</v>
      </c>
      <c r="P18" s="80">
        <v>0</v>
      </c>
      <c r="Q18" s="79">
        <v>0</v>
      </c>
      <c r="R18" s="79">
        <v>0</v>
      </c>
      <c r="S18" s="79">
        <v>0</v>
      </c>
      <c r="T18" s="79">
        <v>0</v>
      </c>
      <c r="U18" s="79">
        <v>0</v>
      </c>
      <c r="V18" s="79">
        <v>0</v>
      </c>
      <c r="W18" s="79">
        <v>0</v>
      </c>
      <c r="X18" s="79">
        <v>0</v>
      </c>
      <c r="Y18" s="79">
        <v>0</v>
      </c>
      <c r="Z18" s="79">
        <v>0</v>
      </c>
      <c r="AA18" s="79">
        <v>0</v>
      </c>
      <c r="AB18" s="79">
        <v>0</v>
      </c>
      <c r="AC18" s="80">
        <v>0</v>
      </c>
      <c r="AD18" s="79">
        <v>51666.67</v>
      </c>
      <c r="AE18" s="79">
        <v>51666.67</v>
      </c>
      <c r="AF18" s="79">
        <v>51666.67</v>
      </c>
      <c r="AG18" s="79">
        <v>0</v>
      </c>
      <c r="AH18" s="79">
        <v>0</v>
      </c>
      <c r="AI18" s="79">
        <v>0</v>
      </c>
      <c r="AJ18" s="79">
        <v>0</v>
      </c>
      <c r="AK18" s="79">
        <v>0</v>
      </c>
      <c r="AL18" s="79">
        <v>0</v>
      </c>
      <c r="AM18" s="79">
        <v>0</v>
      </c>
      <c r="AN18" s="79">
        <v>0</v>
      </c>
      <c r="AO18" s="79">
        <v>0</v>
      </c>
      <c r="AP18" s="80">
        <v>155000.01</v>
      </c>
      <c r="AQ18" s="79">
        <v>0</v>
      </c>
      <c r="AR18" s="79">
        <v>0</v>
      </c>
      <c r="AS18" s="79">
        <v>0</v>
      </c>
      <c r="AT18" s="79">
        <v>0</v>
      </c>
      <c r="AU18" s="79">
        <v>0</v>
      </c>
      <c r="AV18" s="79">
        <v>0</v>
      </c>
      <c r="AW18" s="79">
        <v>0</v>
      </c>
      <c r="AX18" s="79">
        <v>0</v>
      </c>
      <c r="AY18" s="79">
        <v>0</v>
      </c>
      <c r="AZ18" s="79">
        <v>0</v>
      </c>
      <c r="BA18" s="79">
        <v>0</v>
      </c>
      <c r="BB18" s="79">
        <v>0</v>
      </c>
      <c r="BC18" s="80">
        <v>0</v>
      </c>
      <c r="BD18" s="79">
        <v>0</v>
      </c>
      <c r="BE18" s="79">
        <v>0</v>
      </c>
      <c r="BF18" s="79">
        <v>0</v>
      </c>
      <c r="BG18" s="79">
        <v>0</v>
      </c>
      <c r="BH18" s="79">
        <v>0</v>
      </c>
      <c r="BI18" s="79">
        <v>0</v>
      </c>
      <c r="BJ18" s="79">
        <v>0</v>
      </c>
      <c r="BK18" s="79">
        <v>0</v>
      </c>
      <c r="BL18" s="79">
        <v>0</v>
      </c>
      <c r="BM18" s="79">
        <v>0</v>
      </c>
      <c r="BN18" s="79">
        <v>0</v>
      </c>
      <c r="BO18" s="79">
        <v>0</v>
      </c>
      <c r="BP18" s="80">
        <v>0</v>
      </c>
      <c r="BQ18" s="79">
        <v>0</v>
      </c>
      <c r="BR18" s="79">
        <v>0</v>
      </c>
      <c r="BS18" s="79">
        <v>0</v>
      </c>
      <c r="BT18" s="79">
        <v>0</v>
      </c>
      <c r="BU18" s="79">
        <v>0</v>
      </c>
      <c r="BV18" s="79">
        <v>0</v>
      </c>
      <c r="BW18" s="79">
        <v>0</v>
      </c>
      <c r="BX18" s="79">
        <v>0</v>
      </c>
      <c r="BY18" s="79">
        <v>0</v>
      </c>
      <c r="BZ18" s="79">
        <v>0</v>
      </c>
      <c r="CA18" s="79">
        <v>0</v>
      </c>
      <c r="CB18" s="79">
        <v>0</v>
      </c>
      <c r="CC18" s="80">
        <v>0</v>
      </c>
      <c r="CD18" s="79">
        <v>0</v>
      </c>
      <c r="CE18" s="79">
        <v>0</v>
      </c>
      <c r="CF18" s="79">
        <v>0</v>
      </c>
      <c r="CG18" s="79">
        <v>0</v>
      </c>
      <c r="CH18" s="79">
        <v>0</v>
      </c>
      <c r="CI18" s="79">
        <v>0</v>
      </c>
      <c r="CJ18" s="79">
        <v>0</v>
      </c>
      <c r="CK18" s="79">
        <v>0</v>
      </c>
      <c r="CL18" s="79">
        <v>0</v>
      </c>
      <c r="CM18" s="79">
        <v>0</v>
      </c>
      <c r="CN18" s="79">
        <v>0</v>
      </c>
      <c r="CO18" s="79">
        <v>0</v>
      </c>
      <c r="CP18" s="80">
        <v>0</v>
      </c>
      <c r="CQ18" s="79">
        <v>0</v>
      </c>
      <c r="CR18" s="79">
        <v>0</v>
      </c>
      <c r="CS18" s="79">
        <v>0</v>
      </c>
      <c r="CT18" s="79">
        <v>0</v>
      </c>
      <c r="CU18" s="79">
        <v>0</v>
      </c>
      <c r="CV18" s="79">
        <v>0</v>
      </c>
      <c r="CW18" s="79">
        <v>0</v>
      </c>
      <c r="CX18" s="79">
        <v>0</v>
      </c>
      <c r="CY18" s="79">
        <v>0</v>
      </c>
      <c r="CZ18" s="79">
        <v>0</v>
      </c>
      <c r="DA18" s="79">
        <v>0</v>
      </c>
      <c r="DB18" s="79">
        <v>0</v>
      </c>
      <c r="DC18" s="80">
        <v>0</v>
      </c>
      <c r="DD18" s="79">
        <v>0</v>
      </c>
      <c r="DE18" s="79">
        <v>0</v>
      </c>
      <c r="DF18" s="79">
        <v>0</v>
      </c>
      <c r="DG18" s="79">
        <v>0</v>
      </c>
      <c r="DH18" s="79">
        <v>0</v>
      </c>
      <c r="DI18" s="79">
        <v>0</v>
      </c>
      <c r="DJ18" s="79">
        <v>0</v>
      </c>
      <c r="DK18" s="79">
        <v>0</v>
      </c>
      <c r="DL18" s="79">
        <v>0</v>
      </c>
      <c r="DM18" s="79">
        <v>0</v>
      </c>
      <c r="DN18" s="79">
        <v>0</v>
      </c>
      <c r="DO18" s="79">
        <v>0</v>
      </c>
      <c r="DP18" s="80">
        <v>0</v>
      </c>
      <c r="DQ18" s="79">
        <v>0</v>
      </c>
      <c r="DR18" s="79">
        <v>0</v>
      </c>
      <c r="DS18" s="79">
        <v>0</v>
      </c>
      <c r="DT18" s="79">
        <v>3200</v>
      </c>
      <c r="DU18" s="79">
        <v>0</v>
      </c>
      <c r="DV18" s="79">
        <v>100</v>
      </c>
      <c r="DW18" s="79">
        <v>2600</v>
      </c>
      <c r="DX18" s="79">
        <v>600</v>
      </c>
      <c r="DY18" s="79">
        <v>100</v>
      </c>
      <c r="DZ18" s="79">
        <v>355038</v>
      </c>
      <c r="EA18" s="79">
        <v>218000</v>
      </c>
      <c r="EB18" s="79">
        <v>184600</v>
      </c>
      <c r="EC18" s="80">
        <v>764238</v>
      </c>
      <c r="ED18" s="79">
        <v>221135</v>
      </c>
      <c r="EE18" s="79">
        <v>193303</v>
      </c>
      <c r="EF18" s="79">
        <v>234264</v>
      </c>
      <c r="EG18" s="79">
        <v>316411</v>
      </c>
      <c r="EH18" s="79">
        <v>209997.17</v>
      </c>
      <c r="EI18" s="79">
        <v>214526</v>
      </c>
      <c r="EJ18" s="79">
        <v>280359.78000000003</v>
      </c>
      <c r="EK18" s="79">
        <v>289643</v>
      </c>
      <c r="EL18" s="79">
        <v>174194</v>
      </c>
      <c r="EM18" s="79">
        <v>293505</v>
      </c>
      <c r="EN18" s="79">
        <v>414258</v>
      </c>
      <c r="EO18" s="79">
        <v>434612</v>
      </c>
      <c r="EP18" s="80">
        <v>3276207.95</v>
      </c>
      <c r="EQ18" s="79">
        <v>419289</v>
      </c>
      <c r="ER18" s="79">
        <v>557812</v>
      </c>
      <c r="ES18" s="79">
        <v>519141</v>
      </c>
      <c r="ET18" s="79">
        <v>521167</v>
      </c>
      <c r="EU18" s="79">
        <v>1366777</v>
      </c>
      <c r="EV18" s="79">
        <v>703377</v>
      </c>
      <c r="EW18" s="79">
        <v>947725</v>
      </c>
      <c r="EX18" s="79">
        <v>1221785.94</v>
      </c>
      <c r="EY18" s="79">
        <v>1354333.89</v>
      </c>
      <c r="EZ18" s="79">
        <v>1178664.94</v>
      </c>
      <c r="FA18" s="79">
        <v>1443430.81</v>
      </c>
      <c r="FB18" s="79">
        <v>1664037.63</v>
      </c>
      <c r="FC18" s="80">
        <v>11897541.210000001</v>
      </c>
      <c r="FD18" s="79">
        <v>15651.76</v>
      </c>
      <c r="FE18" s="79">
        <v>34432</v>
      </c>
      <c r="FF18" s="79">
        <v>16340</v>
      </c>
      <c r="FG18" s="79">
        <v>3100</v>
      </c>
      <c r="FH18" s="79">
        <v>68000</v>
      </c>
      <c r="FI18" s="79">
        <v>98180</v>
      </c>
      <c r="FJ18" s="79">
        <v>108150</v>
      </c>
      <c r="FK18" s="79">
        <v>93773</v>
      </c>
      <c r="FL18" s="79">
        <v>156830</v>
      </c>
      <c r="FM18" s="79">
        <v>138730</v>
      </c>
      <c r="FN18" s="79">
        <v>139106.35999999999</v>
      </c>
      <c r="FO18" s="79">
        <v>225835</v>
      </c>
      <c r="FP18" s="80">
        <v>1098128.1200000001</v>
      </c>
      <c r="FQ18" s="79">
        <v>1896300</v>
      </c>
      <c r="FR18" s="79">
        <v>3675032</v>
      </c>
      <c r="FS18" s="79">
        <v>3715744</v>
      </c>
      <c r="FT18" s="79">
        <v>3237623</v>
      </c>
      <c r="FU18" s="79">
        <v>3368625</v>
      </c>
      <c r="FV18" s="79">
        <v>2980200</v>
      </c>
      <c r="FW18" s="79">
        <v>2084150</v>
      </c>
      <c r="FX18" s="79">
        <v>289700</v>
      </c>
      <c r="FY18" s="79">
        <v>62670</v>
      </c>
      <c r="FZ18" s="79">
        <v>789400</v>
      </c>
      <c r="GA18" s="79">
        <v>5321552</v>
      </c>
      <c r="GB18" s="79">
        <v>25650100</v>
      </c>
      <c r="GC18" s="80">
        <v>53071096</v>
      </c>
      <c r="GD18" s="79">
        <v>1105183</v>
      </c>
      <c r="GE18" s="79">
        <v>8193083</v>
      </c>
      <c r="GF18" s="79">
        <v>7199260</v>
      </c>
      <c r="GG18" s="79">
        <v>4202184</v>
      </c>
      <c r="GH18" s="79">
        <v>13028252</v>
      </c>
      <c r="GI18" s="79">
        <v>18572250</v>
      </c>
      <c r="GJ18" s="79">
        <v>7410950</v>
      </c>
      <c r="GK18" s="79">
        <v>12707640</v>
      </c>
      <c r="GL18" s="79">
        <v>5157400</v>
      </c>
      <c r="GM18" s="79">
        <v>17373500</v>
      </c>
      <c r="GN18" s="79">
        <v>12895550</v>
      </c>
      <c r="GO18" s="79">
        <v>15830560</v>
      </c>
      <c r="GP18" s="80">
        <f t="shared" si="12"/>
        <v>123675812</v>
      </c>
      <c r="GQ18" s="79">
        <v>605040</v>
      </c>
      <c r="GR18" s="79">
        <v>493500</v>
      </c>
      <c r="GS18" s="79">
        <v>6885000</v>
      </c>
      <c r="GT18" s="79">
        <v>816900</v>
      </c>
      <c r="GU18" s="79">
        <v>4302200</v>
      </c>
      <c r="GV18" s="79">
        <v>7543500</v>
      </c>
      <c r="GW18" s="79">
        <v>4559000</v>
      </c>
      <c r="GX18" s="79">
        <v>8086900</v>
      </c>
      <c r="GY18" s="79">
        <v>8243000</v>
      </c>
      <c r="GZ18" s="79">
        <v>7691452</v>
      </c>
      <c r="HA18" s="79">
        <v>4298000</v>
      </c>
      <c r="HB18" s="79">
        <v>12595788</v>
      </c>
      <c r="HC18" s="80">
        <f t="shared" si="13"/>
        <v>66120280</v>
      </c>
      <c r="HD18" s="79">
        <v>795200</v>
      </c>
      <c r="HE18" s="79">
        <v>4035000</v>
      </c>
      <c r="HF18" s="79">
        <v>3690300</v>
      </c>
      <c r="HG18" s="79">
        <v>4225000</v>
      </c>
      <c r="HH18" s="79">
        <v>3707000</v>
      </c>
      <c r="HI18" s="79">
        <v>3705500</v>
      </c>
      <c r="HJ18" s="79">
        <v>3719000</v>
      </c>
      <c r="HK18" s="79">
        <v>3765500</v>
      </c>
      <c r="HL18" s="79">
        <v>318500</v>
      </c>
      <c r="HM18" s="79">
        <v>111000</v>
      </c>
      <c r="HN18" s="79">
        <v>2460550</v>
      </c>
      <c r="HO18" s="79">
        <v>-366673.94</v>
      </c>
      <c r="HP18" s="80">
        <f t="shared" si="14"/>
        <v>30165876.059999999</v>
      </c>
      <c r="HQ18" s="79">
        <v>255285.51</v>
      </c>
      <c r="HR18" s="79">
        <v>461903</v>
      </c>
      <c r="HS18" s="79">
        <v>635355</v>
      </c>
      <c r="HT18" s="79">
        <v>1555088</v>
      </c>
      <c r="HU18" s="79">
        <v>16218185</v>
      </c>
      <c r="HV18" s="79">
        <v>8902885</v>
      </c>
      <c r="HW18" s="79">
        <v>-14666609</v>
      </c>
      <c r="HX18" s="79">
        <v>7271690.0999999996</v>
      </c>
      <c r="HY18" s="79">
        <v>11981586</v>
      </c>
      <c r="HZ18" s="79">
        <v>8135730</v>
      </c>
      <c r="IA18" s="79">
        <v>11202467</v>
      </c>
      <c r="IB18" s="79">
        <v>-56433618</v>
      </c>
      <c r="IC18" s="80">
        <f t="shared" si="15"/>
        <v>-4480052.3900000006</v>
      </c>
      <c r="ID18" s="79">
        <v>493784</v>
      </c>
      <c r="IE18" s="79">
        <v>8021032</v>
      </c>
      <c r="IF18" s="79">
        <v>25477459</v>
      </c>
      <c r="IG18" s="79">
        <v>16477349.869999999</v>
      </c>
      <c r="IH18" s="79">
        <v>17400943.039999999</v>
      </c>
      <c r="II18" s="79">
        <v>14300392.539999999</v>
      </c>
      <c r="IJ18" s="79">
        <v>13740432.560000001</v>
      </c>
      <c r="IK18" s="79">
        <v>22183547</v>
      </c>
      <c r="IL18" s="79">
        <v>40030604</v>
      </c>
      <c r="IM18" s="79">
        <v>31172254</v>
      </c>
      <c r="IN18" s="79">
        <v>25053769</v>
      </c>
      <c r="IO18" s="79">
        <v>53694584</v>
      </c>
      <c r="IP18" s="80">
        <f t="shared" si="16"/>
        <v>268046151.00999999</v>
      </c>
      <c r="IQ18" s="79">
        <v>22401635</v>
      </c>
      <c r="IR18" s="79">
        <v>53210299</v>
      </c>
      <c r="IS18" s="79">
        <v>55754269</v>
      </c>
      <c r="IT18" s="79">
        <v>59203819</v>
      </c>
      <c r="IU18" s="79">
        <v>57247028</v>
      </c>
      <c r="IV18" s="79">
        <v>46022036</v>
      </c>
      <c r="IW18" s="79">
        <v>57487688</v>
      </c>
      <c r="IX18" s="79">
        <v>56377115</v>
      </c>
      <c r="IY18" s="79">
        <v>57721390</v>
      </c>
      <c r="IZ18" s="79">
        <v>46053394</v>
      </c>
      <c r="JA18" s="79">
        <v>17616293</v>
      </c>
      <c r="JB18" s="79">
        <v>39414662</v>
      </c>
      <c r="JC18" s="80">
        <f t="shared" si="17"/>
        <v>568509628</v>
      </c>
      <c r="JD18" s="79">
        <v>5511379</v>
      </c>
      <c r="JE18" s="79">
        <v>11202814</v>
      </c>
      <c r="JF18" s="79">
        <v>13277717</v>
      </c>
      <c r="JG18" s="79">
        <v>4751275</v>
      </c>
      <c r="JH18" s="79">
        <v>2582696</v>
      </c>
      <c r="JI18" s="79">
        <v>3784033</v>
      </c>
      <c r="JJ18" s="79">
        <v>9716203</v>
      </c>
      <c r="JK18" s="79">
        <v>7542083</v>
      </c>
      <c r="JL18" s="79">
        <v>7519996</v>
      </c>
      <c r="JM18" s="79">
        <v>9731369</v>
      </c>
      <c r="JN18" s="79">
        <v>17516914</v>
      </c>
      <c r="JO18" s="79">
        <v>15447349</v>
      </c>
      <c r="JP18" s="80">
        <f t="shared" si="18"/>
        <v>108583828</v>
      </c>
      <c r="JQ18" s="79">
        <v>6651738</v>
      </c>
      <c r="JR18" s="79">
        <v>18351183</v>
      </c>
      <c r="JS18" s="79">
        <v>8359034</v>
      </c>
      <c r="JT18" s="79">
        <v>15900285</v>
      </c>
      <c r="JU18" s="79">
        <v>13027291</v>
      </c>
      <c r="JV18" s="79">
        <v>6579261</v>
      </c>
      <c r="JW18" s="79">
        <v>18653542</v>
      </c>
      <c r="JX18" s="79">
        <v>12503045</v>
      </c>
      <c r="JY18" s="79">
        <v>15256647</v>
      </c>
      <c r="JZ18" s="79">
        <v>13634645</v>
      </c>
      <c r="KA18" s="79">
        <v>11932130</v>
      </c>
      <c r="KB18" s="79">
        <v>13037574</v>
      </c>
      <c r="KC18" s="80">
        <f t="shared" si="19"/>
        <v>153886375</v>
      </c>
      <c r="KD18" s="79">
        <v>2588047</v>
      </c>
      <c r="KE18" s="79">
        <v>10856617</v>
      </c>
      <c r="KF18" s="79">
        <v>13636069</v>
      </c>
      <c r="KG18" s="79">
        <v>11159999</v>
      </c>
      <c r="KH18" s="79">
        <v>14141695</v>
      </c>
      <c r="KI18" s="79">
        <v>10196566</v>
      </c>
      <c r="KJ18" s="79">
        <v>12325317</v>
      </c>
      <c r="KK18" s="79">
        <v>12265129</v>
      </c>
      <c r="KL18" s="79">
        <v>6751646</v>
      </c>
      <c r="KM18" s="79">
        <v>8506450</v>
      </c>
      <c r="KN18" s="79">
        <v>16884417</v>
      </c>
      <c r="KO18" s="79">
        <v>31654647</v>
      </c>
      <c r="KP18" s="80">
        <f t="shared" si="20"/>
        <v>150966599</v>
      </c>
      <c r="KQ18" s="79">
        <v>1237732</v>
      </c>
      <c r="KR18" s="79">
        <v>2933826</v>
      </c>
      <c r="KS18" s="79">
        <v>16735568</v>
      </c>
      <c r="KT18" s="79">
        <v>10859185</v>
      </c>
      <c r="KU18" s="79">
        <v>14782163</v>
      </c>
      <c r="KV18" s="79">
        <v>18571717</v>
      </c>
      <c r="KW18" s="79">
        <v>17168190</v>
      </c>
      <c r="KX18" s="79">
        <v>17864096</v>
      </c>
      <c r="KY18" s="79">
        <v>20560542</v>
      </c>
      <c r="KZ18" s="79">
        <v>20602341</v>
      </c>
      <c r="LA18" s="79">
        <v>22165978</v>
      </c>
      <c r="LB18" s="79">
        <v>41982070</v>
      </c>
      <c r="LC18" s="80">
        <f t="shared" si="21"/>
        <v>205463408</v>
      </c>
      <c r="LD18" s="79">
        <v>1539964</v>
      </c>
      <c r="LE18" s="79">
        <v>5732798</v>
      </c>
      <c r="LF18" s="79">
        <v>18512388</v>
      </c>
      <c r="LG18" s="79">
        <v>11114833</v>
      </c>
      <c r="LH18" s="79">
        <v>13236600</v>
      </c>
      <c r="LI18" s="79">
        <v>28997177</v>
      </c>
      <c r="LJ18" s="81" t="e">
        <f>+INDEX(#REF!,MATCH($B18,#REF!,0),MATCH(LJ$6,#REF!,0))</f>
        <v>#REF!</v>
      </c>
      <c r="LK18" s="82"/>
      <c r="LL18" s="81"/>
      <c r="LM18" s="81"/>
      <c r="LN18" s="81"/>
      <c r="LO18" s="81"/>
      <c r="LP18" s="80" t="e">
        <f t="shared" si="22"/>
        <v>#REF!</v>
      </c>
    </row>
    <row r="19" spans="2:328" hidden="1" outlineLevel="1">
      <c r="B19" t="str">
        <f t="shared" si="11"/>
        <v>DESARROLLO Y PREPARACIÓNJUNÍN</v>
      </c>
      <c r="C19" s="78" t="s">
        <v>409</v>
      </c>
      <c r="D19" s="79">
        <v>0</v>
      </c>
      <c r="E19" s="79">
        <v>0</v>
      </c>
      <c r="F19" s="79">
        <v>0</v>
      </c>
      <c r="G19" s="79">
        <v>0</v>
      </c>
      <c r="H19" s="79">
        <v>0</v>
      </c>
      <c r="I19" s="79">
        <v>0</v>
      </c>
      <c r="J19" s="79">
        <v>0</v>
      </c>
      <c r="K19" s="79">
        <v>0</v>
      </c>
      <c r="L19" s="79">
        <v>0</v>
      </c>
      <c r="M19" s="79">
        <v>0</v>
      </c>
      <c r="N19" s="79">
        <v>0</v>
      </c>
      <c r="O19" s="79">
        <v>0</v>
      </c>
      <c r="P19" s="80">
        <v>0</v>
      </c>
      <c r="Q19" s="79">
        <v>840723.45</v>
      </c>
      <c r="R19" s="79">
        <v>840723.45</v>
      </c>
      <c r="S19" s="79">
        <v>840723.45</v>
      </c>
      <c r="T19" s="79">
        <v>603921.16</v>
      </c>
      <c r="U19" s="79">
        <v>603921.16</v>
      </c>
      <c r="V19" s="79">
        <v>603921.16</v>
      </c>
      <c r="W19" s="79">
        <v>629341.12</v>
      </c>
      <c r="X19" s="79">
        <v>629341.12</v>
      </c>
      <c r="Y19" s="79">
        <v>629341.12</v>
      </c>
      <c r="Z19" s="79">
        <v>1040439.8600000001</v>
      </c>
      <c r="AA19" s="79">
        <v>1040439.8600000001</v>
      </c>
      <c r="AB19" s="79">
        <v>1040439.8600000001</v>
      </c>
      <c r="AC19" s="80">
        <v>9343276.7700000014</v>
      </c>
      <c r="AD19" s="79">
        <v>476112.14</v>
      </c>
      <c r="AE19" s="79">
        <v>476112.14</v>
      </c>
      <c r="AF19" s="79">
        <v>476112.14</v>
      </c>
      <c r="AG19" s="79">
        <v>140410.01</v>
      </c>
      <c r="AH19" s="79">
        <v>140410.01</v>
      </c>
      <c r="AI19" s="79">
        <v>140410.01</v>
      </c>
      <c r="AJ19" s="79">
        <v>70089.489999999991</v>
      </c>
      <c r="AK19" s="79">
        <v>70089.489999999991</v>
      </c>
      <c r="AL19" s="79">
        <v>70089.489999999991</v>
      </c>
      <c r="AM19" s="79">
        <v>88810.99</v>
      </c>
      <c r="AN19" s="79">
        <v>88810.99</v>
      </c>
      <c r="AO19" s="79">
        <v>88810.99</v>
      </c>
      <c r="AP19" s="80">
        <v>2326267.8900000006</v>
      </c>
      <c r="AQ19" s="79">
        <v>19968.330000000002</v>
      </c>
      <c r="AR19" s="79">
        <v>19968.330000000002</v>
      </c>
      <c r="AS19" s="79">
        <v>19968.330000000002</v>
      </c>
      <c r="AT19" s="79">
        <v>58935.7</v>
      </c>
      <c r="AU19" s="79">
        <v>58935.7</v>
      </c>
      <c r="AV19" s="79">
        <v>58935.7</v>
      </c>
      <c r="AW19" s="79">
        <v>19435.21</v>
      </c>
      <c r="AX19" s="79">
        <v>19435.21</v>
      </c>
      <c r="AY19" s="79">
        <v>19435.21</v>
      </c>
      <c r="AZ19" s="79">
        <v>425.34000000000003</v>
      </c>
      <c r="BA19" s="79">
        <v>425.34000000000003</v>
      </c>
      <c r="BB19" s="79">
        <v>425.34000000000003</v>
      </c>
      <c r="BC19" s="80">
        <v>296293.74000000011</v>
      </c>
      <c r="BD19" s="79">
        <v>2382.66</v>
      </c>
      <c r="BE19" s="79">
        <v>2382.66</v>
      </c>
      <c r="BF19" s="79">
        <v>2382.66</v>
      </c>
      <c r="BG19" s="79">
        <v>516.67000000000007</v>
      </c>
      <c r="BH19" s="79">
        <v>516.67000000000007</v>
      </c>
      <c r="BI19" s="79">
        <v>516.67000000000007</v>
      </c>
      <c r="BJ19" s="79">
        <v>303.33000000000004</v>
      </c>
      <c r="BK19" s="79">
        <v>303.33000000000004</v>
      </c>
      <c r="BL19" s="79">
        <v>303.33000000000004</v>
      </c>
      <c r="BM19" s="79">
        <v>628.66999999999996</v>
      </c>
      <c r="BN19" s="79">
        <v>628.66999999999996</v>
      </c>
      <c r="BO19" s="79">
        <v>628.66999999999996</v>
      </c>
      <c r="BP19" s="80">
        <v>11493.99</v>
      </c>
      <c r="BQ19" s="79">
        <v>259245.84</v>
      </c>
      <c r="BR19" s="79">
        <v>259245.84</v>
      </c>
      <c r="BS19" s="79">
        <v>259245.84</v>
      </c>
      <c r="BT19" s="79">
        <v>72452.400000000009</v>
      </c>
      <c r="BU19" s="79">
        <v>72452.400000000009</v>
      </c>
      <c r="BV19" s="79">
        <v>72452.400000000009</v>
      </c>
      <c r="BW19" s="79">
        <v>79762.899999999994</v>
      </c>
      <c r="BX19" s="79">
        <v>79762.899999999994</v>
      </c>
      <c r="BY19" s="79">
        <v>79762.899999999994</v>
      </c>
      <c r="BZ19" s="79">
        <v>215442.34000000003</v>
      </c>
      <c r="CA19" s="79">
        <v>215442.34000000003</v>
      </c>
      <c r="CB19" s="79">
        <v>215442.34000000003</v>
      </c>
      <c r="CC19" s="80">
        <v>1880710.4400000002</v>
      </c>
      <c r="CD19" s="79">
        <v>193539.67</v>
      </c>
      <c r="CE19" s="79">
        <v>193539.67</v>
      </c>
      <c r="CF19" s="79">
        <v>193539.67</v>
      </c>
      <c r="CG19" s="79">
        <v>236231.67</v>
      </c>
      <c r="CH19" s="79">
        <v>236231.67</v>
      </c>
      <c r="CI19" s="79">
        <v>236231.67</v>
      </c>
      <c r="CJ19" s="79">
        <v>170755.33</v>
      </c>
      <c r="CK19" s="79">
        <v>170755.33</v>
      </c>
      <c r="CL19" s="79">
        <v>170755.33</v>
      </c>
      <c r="CM19" s="79">
        <v>300293.33</v>
      </c>
      <c r="CN19" s="79">
        <v>300293.33</v>
      </c>
      <c r="CO19" s="79">
        <v>300293.33</v>
      </c>
      <c r="CP19" s="80">
        <v>2702460.0000000005</v>
      </c>
      <c r="CQ19" s="79">
        <v>244467</v>
      </c>
      <c r="CR19" s="79">
        <v>244467</v>
      </c>
      <c r="CS19" s="79">
        <v>244467</v>
      </c>
      <c r="CT19" s="79">
        <v>180362.67</v>
      </c>
      <c r="CU19" s="79">
        <v>180362.67</v>
      </c>
      <c r="CV19" s="79">
        <v>180362.67</v>
      </c>
      <c r="CW19" s="79">
        <v>280325.33</v>
      </c>
      <c r="CX19" s="79">
        <v>280325.33</v>
      </c>
      <c r="CY19" s="79">
        <v>280325.33</v>
      </c>
      <c r="CZ19" s="79">
        <v>148582.67000000001</v>
      </c>
      <c r="DA19" s="79">
        <v>148582.67000000001</v>
      </c>
      <c r="DB19" s="79">
        <v>148582.67000000001</v>
      </c>
      <c r="DC19" s="80">
        <v>2561213.0099999998</v>
      </c>
      <c r="DD19" s="79">
        <v>466170</v>
      </c>
      <c r="DE19" s="79">
        <v>466170</v>
      </c>
      <c r="DF19" s="79">
        <v>466170</v>
      </c>
      <c r="DG19" s="79">
        <v>844276.66999999993</v>
      </c>
      <c r="DH19" s="79">
        <v>844276.66999999993</v>
      </c>
      <c r="DI19" s="79">
        <v>844276.66999999993</v>
      </c>
      <c r="DJ19" s="79">
        <v>1201550.67</v>
      </c>
      <c r="DK19" s="79">
        <v>1201550.67</v>
      </c>
      <c r="DL19" s="79">
        <v>1201550.67</v>
      </c>
      <c r="DM19" s="79">
        <v>1400042.31</v>
      </c>
      <c r="DN19" s="79">
        <v>1400042.31</v>
      </c>
      <c r="DO19" s="79">
        <v>1400042.31</v>
      </c>
      <c r="DP19" s="80">
        <v>11736118.950000001</v>
      </c>
      <c r="DQ19" s="79">
        <v>1907556.67</v>
      </c>
      <c r="DR19" s="79">
        <v>1907556.67</v>
      </c>
      <c r="DS19" s="79">
        <v>1908556.67</v>
      </c>
      <c r="DT19" s="79">
        <v>1299813.46</v>
      </c>
      <c r="DU19" s="79">
        <v>1337091</v>
      </c>
      <c r="DV19" s="79">
        <v>1399592</v>
      </c>
      <c r="DW19" s="79">
        <v>1486642.03</v>
      </c>
      <c r="DX19" s="79">
        <v>1461383.9</v>
      </c>
      <c r="DY19" s="79">
        <v>1355202.97</v>
      </c>
      <c r="DZ19" s="79">
        <v>1808827.44</v>
      </c>
      <c r="EA19" s="79">
        <v>1846383.33</v>
      </c>
      <c r="EB19" s="79">
        <v>2942177.64</v>
      </c>
      <c r="EC19" s="80">
        <v>20660783.780000001</v>
      </c>
      <c r="ED19" s="79">
        <v>1865667.51</v>
      </c>
      <c r="EE19" s="79">
        <v>2013880.51</v>
      </c>
      <c r="EF19" s="79">
        <v>1895019.26</v>
      </c>
      <c r="EG19" s="79">
        <v>2570427.5799999996</v>
      </c>
      <c r="EH19" s="79">
        <v>3245324.43</v>
      </c>
      <c r="EI19" s="79">
        <v>3264604.42</v>
      </c>
      <c r="EJ19" s="79">
        <v>3335199.8899999997</v>
      </c>
      <c r="EK19" s="79">
        <v>3219432.4</v>
      </c>
      <c r="EL19" s="79">
        <v>4055054.7800000003</v>
      </c>
      <c r="EM19" s="79">
        <v>3322072.65</v>
      </c>
      <c r="EN19" s="79">
        <v>4140635.21</v>
      </c>
      <c r="EO19" s="79">
        <v>4641120.25</v>
      </c>
      <c r="EP19" s="80">
        <v>37568438.890000001</v>
      </c>
      <c r="EQ19" s="79">
        <v>2711245.88</v>
      </c>
      <c r="ER19" s="79">
        <v>3412862.6599999997</v>
      </c>
      <c r="ES19" s="79">
        <v>3077542.24</v>
      </c>
      <c r="ET19" s="79">
        <v>3148174.58</v>
      </c>
      <c r="EU19" s="79">
        <v>4205064.1399999987</v>
      </c>
      <c r="EV19" s="79">
        <v>3964034.9400000004</v>
      </c>
      <c r="EW19" s="79">
        <v>3481903.76</v>
      </c>
      <c r="EX19" s="79">
        <v>3490426</v>
      </c>
      <c r="EY19" s="79">
        <v>2880975.93</v>
      </c>
      <c r="EZ19" s="79">
        <v>3677054.4800000004</v>
      </c>
      <c r="FA19" s="79">
        <v>3602548.18</v>
      </c>
      <c r="FB19" s="79">
        <v>5043869.9999999991</v>
      </c>
      <c r="FC19" s="80">
        <v>42695702.789999999</v>
      </c>
      <c r="FD19" s="79">
        <v>2120159.71</v>
      </c>
      <c r="FE19" s="79">
        <v>1730039.2999999998</v>
      </c>
      <c r="FF19" s="79">
        <v>5074185.22</v>
      </c>
      <c r="FG19" s="79">
        <v>5152357.0699999994</v>
      </c>
      <c r="FH19" s="79">
        <v>5360572.58</v>
      </c>
      <c r="FI19" s="79">
        <v>5241667.09</v>
      </c>
      <c r="FJ19" s="79">
        <v>5258882.7200000007</v>
      </c>
      <c r="FK19" s="79">
        <v>5425951.6000000006</v>
      </c>
      <c r="FL19" s="79">
        <v>6371759.0499999989</v>
      </c>
      <c r="FM19" s="79">
        <v>6749062.3000000007</v>
      </c>
      <c r="FN19" s="79">
        <v>6272691.3000000007</v>
      </c>
      <c r="FO19" s="79">
        <v>15334877.460000001</v>
      </c>
      <c r="FP19" s="80">
        <v>70092205.400000006</v>
      </c>
      <c r="FQ19" s="79">
        <v>3149557.38</v>
      </c>
      <c r="FR19" s="79">
        <v>6771088.1099999994</v>
      </c>
      <c r="FS19" s="79">
        <v>5415110.3499999996</v>
      </c>
      <c r="FT19" s="79">
        <v>6266116.5</v>
      </c>
      <c r="FU19" s="79">
        <v>5490311.9100000001</v>
      </c>
      <c r="FV19" s="79">
        <v>6206072.4399999995</v>
      </c>
      <c r="FW19" s="79">
        <v>5952219.8499999996</v>
      </c>
      <c r="FX19" s="79">
        <v>14277749.710000001</v>
      </c>
      <c r="FY19" s="79">
        <v>3831415.26</v>
      </c>
      <c r="FZ19" s="79">
        <v>4948009.99</v>
      </c>
      <c r="GA19" s="79">
        <v>4705429.63</v>
      </c>
      <c r="GB19" s="79">
        <v>4985041.13</v>
      </c>
      <c r="GC19" s="80">
        <v>71998122.260000005</v>
      </c>
      <c r="GD19" s="79">
        <v>1137644.48</v>
      </c>
      <c r="GE19" s="79">
        <v>1474433.96</v>
      </c>
      <c r="GF19" s="79">
        <v>9596419.5800000001</v>
      </c>
      <c r="GG19" s="79">
        <v>5054731.1500000004</v>
      </c>
      <c r="GH19" s="79">
        <v>8411755.5800000001</v>
      </c>
      <c r="GI19" s="79">
        <v>5934843.96</v>
      </c>
      <c r="GJ19" s="79">
        <v>5282938.4399999995</v>
      </c>
      <c r="GK19" s="79">
        <v>5010618.12</v>
      </c>
      <c r="GL19" s="79">
        <v>5763229.9199999999</v>
      </c>
      <c r="GM19" s="79">
        <v>4839129.93</v>
      </c>
      <c r="GN19" s="79">
        <v>1698044.09</v>
      </c>
      <c r="GO19" s="79">
        <v>4814260.84</v>
      </c>
      <c r="GP19" s="80">
        <f t="shared" si="12"/>
        <v>59018050.049999997</v>
      </c>
      <c r="GQ19" s="79">
        <v>428846.19</v>
      </c>
      <c r="GR19" s="79">
        <v>3292290.84</v>
      </c>
      <c r="GS19" s="79">
        <v>3198880.49</v>
      </c>
      <c r="GT19" s="79">
        <v>2844573.7</v>
      </c>
      <c r="GU19" s="79">
        <v>6462044.3499999996</v>
      </c>
      <c r="GV19" s="79">
        <v>4192731.71</v>
      </c>
      <c r="GW19" s="79">
        <v>4569791.4400000004</v>
      </c>
      <c r="GX19" s="79">
        <v>3979075.48</v>
      </c>
      <c r="GY19" s="79">
        <v>4695032.12</v>
      </c>
      <c r="GZ19" s="79">
        <v>3939165.43</v>
      </c>
      <c r="HA19" s="79">
        <v>10842911.539999999</v>
      </c>
      <c r="HB19" s="79">
        <v>1594395.4700000002</v>
      </c>
      <c r="HC19" s="80">
        <f t="shared" si="13"/>
        <v>50039738.759999998</v>
      </c>
      <c r="HD19" s="79">
        <v>1239539.3999999999</v>
      </c>
      <c r="HE19" s="79">
        <v>726060.31</v>
      </c>
      <c r="HF19" s="79">
        <v>2570264.2199999997</v>
      </c>
      <c r="HG19" s="79">
        <v>2538871.79</v>
      </c>
      <c r="HH19" s="79">
        <v>2981543.15</v>
      </c>
      <c r="HI19" s="79">
        <v>3179767.27</v>
      </c>
      <c r="HJ19" s="79">
        <v>4091709.16</v>
      </c>
      <c r="HK19" s="79">
        <v>3541704.0300000003</v>
      </c>
      <c r="HL19" s="79">
        <v>3984393.67</v>
      </c>
      <c r="HM19" s="79">
        <v>4805410.1899999995</v>
      </c>
      <c r="HN19" s="79">
        <v>4583235.6900000004</v>
      </c>
      <c r="HO19" s="79">
        <v>804234.16999999993</v>
      </c>
      <c r="HP19" s="80">
        <f t="shared" si="14"/>
        <v>35046733.049999997</v>
      </c>
      <c r="HQ19" s="79">
        <v>1256850</v>
      </c>
      <c r="HR19" s="79">
        <v>4787168.8900000006</v>
      </c>
      <c r="HS19" s="79">
        <v>3840908.94</v>
      </c>
      <c r="HT19" s="79">
        <v>4075994.49</v>
      </c>
      <c r="HU19" s="79">
        <v>5080996.3</v>
      </c>
      <c r="HV19" s="79">
        <v>5440555.4100000001</v>
      </c>
      <c r="HW19" s="79">
        <v>5286536.7300000004</v>
      </c>
      <c r="HX19" s="79">
        <v>4961870.04</v>
      </c>
      <c r="HY19" s="79">
        <v>4540626.42</v>
      </c>
      <c r="HZ19" s="79">
        <v>4003243.59</v>
      </c>
      <c r="IA19" s="79">
        <v>2861848.1899999995</v>
      </c>
      <c r="IB19" s="79">
        <v>5600004.4299999997</v>
      </c>
      <c r="IC19" s="80">
        <f t="shared" si="15"/>
        <v>51736603.43</v>
      </c>
      <c r="ID19" s="79">
        <v>3515440.62</v>
      </c>
      <c r="IE19" s="79">
        <v>4943794.54</v>
      </c>
      <c r="IF19" s="79">
        <v>4261154.8</v>
      </c>
      <c r="IG19" s="79">
        <v>4535103.96</v>
      </c>
      <c r="IH19" s="79">
        <v>4935079.08</v>
      </c>
      <c r="II19" s="79">
        <v>6126795.0099999998</v>
      </c>
      <c r="IJ19" s="79">
        <v>5652555.7000000002</v>
      </c>
      <c r="IK19" s="79">
        <v>6409511</v>
      </c>
      <c r="IL19" s="79">
        <v>4417194</v>
      </c>
      <c r="IM19" s="79">
        <v>5942373</v>
      </c>
      <c r="IN19" s="79">
        <v>5688185</v>
      </c>
      <c r="IO19" s="79">
        <v>7775245</v>
      </c>
      <c r="IP19" s="80">
        <f t="shared" si="16"/>
        <v>64202431.710000001</v>
      </c>
      <c r="IQ19" s="79">
        <v>4577896</v>
      </c>
      <c r="IR19" s="79">
        <v>5253755</v>
      </c>
      <c r="IS19" s="79">
        <v>5267786</v>
      </c>
      <c r="IT19" s="79">
        <v>6114094</v>
      </c>
      <c r="IU19" s="79">
        <v>6894343</v>
      </c>
      <c r="IV19" s="79">
        <v>5319850</v>
      </c>
      <c r="IW19" s="79">
        <v>6398932</v>
      </c>
      <c r="IX19" s="79">
        <v>6705412</v>
      </c>
      <c r="IY19" s="79">
        <v>5721375</v>
      </c>
      <c r="IZ19" s="79">
        <v>6667054</v>
      </c>
      <c r="JA19" s="79">
        <v>6386174</v>
      </c>
      <c r="JB19" s="79">
        <v>6502243</v>
      </c>
      <c r="JC19" s="80">
        <f t="shared" si="17"/>
        <v>71808914</v>
      </c>
      <c r="JD19" s="79">
        <v>5991909</v>
      </c>
      <c r="JE19" s="79">
        <v>6665313</v>
      </c>
      <c r="JF19" s="79">
        <v>3339328</v>
      </c>
      <c r="JG19" s="79">
        <v>239236</v>
      </c>
      <c r="JH19" s="79">
        <v>212776</v>
      </c>
      <c r="JI19" s="79">
        <v>1086272</v>
      </c>
      <c r="JJ19" s="79">
        <v>2185409</v>
      </c>
      <c r="JK19" s="79">
        <v>2645753</v>
      </c>
      <c r="JL19" s="79">
        <v>4349657</v>
      </c>
      <c r="JM19" s="79">
        <v>5038974</v>
      </c>
      <c r="JN19" s="79">
        <v>10660631</v>
      </c>
      <c r="JO19" s="79">
        <v>6042383</v>
      </c>
      <c r="JP19" s="80">
        <f t="shared" si="18"/>
        <v>48457641</v>
      </c>
      <c r="JQ19" s="79">
        <v>5512627</v>
      </c>
      <c r="JR19" s="79">
        <v>2891021</v>
      </c>
      <c r="JS19" s="79">
        <v>2721779</v>
      </c>
      <c r="JT19" s="79">
        <v>5027842</v>
      </c>
      <c r="JU19" s="79">
        <v>5262367</v>
      </c>
      <c r="JV19" s="79">
        <v>5767826</v>
      </c>
      <c r="JW19" s="79">
        <v>5761249</v>
      </c>
      <c r="JX19" s="79">
        <v>6552286</v>
      </c>
      <c r="JY19" s="79">
        <v>6736603</v>
      </c>
      <c r="JZ19" s="79">
        <v>7048629</v>
      </c>
      <c r="KA19" s="79">
        <v>7700517</v>
      </c>
      <c r="KB19" s="79">
        <v>8268191</v>
      </c>
      <c r="KC19" s="80">
        <f t="shared" si="19"/>
        <v>69250937</v>
      </c>
      <c r="KD19" s="79">
        <v>5912487</v>
      </c>
      <c r="KE19" s="79">
        <v>6219338</v>
      </c>
      <c r="KF19" s="79">
        <v>7560682</v>
      </c>
      <c r="KG19" s="79">
        <v>8653793</v>
      </c>
      <c r="KH19" s="79">
        <v>8616026</v>
      </c>
      <c r="KI19" s="79">
        <v>9797032</v>
      </c>
      <c r="KJ19" s="79">
        <v>8572171</v>
      </c>
      <c r="KK19" s="79">
        <v>8648025</v>
      </c>
      <c r="KL19" s="79">
        <v>9896462</v>
      </c>
      <c r="KM19" s="79">
        <v>10941552</v>
      </c>
      <c r="KN19" s="79">
        <v>10444161</v>
      </c>
      <c r="KO19" s="79">
        <v>11818733</v>
      </c>
      <c r="KP19" s="80">
        <f t="shared" si="20"/>
        <v>107080462</v>
      </c>
      <c r="KQ19" s="79">
        <v>9564506</v>
      </c>
      <c r="KR19" s="79">
        <v>9713041</v>
      </c>
      <c r="KS19" s="79">
        <v>9515987</v>
      </c>
      <c r="KT19" s="79">
        <v>9634817</v>
      </c>
      <c r="KU19" s="79">
        <v>9388554</v>
      </c>
      <c r="KV19" s="79">
        <v>11161588</v>
      </c>
      <c r="KW19" s="79">
        <v>9731517</v>
      </c>
      <c r="KX19" s="79">
        <v>10800853</v>
      </c>
      <c r="KY19" s="79">
        <v>10263898</v>
      </c>
      <c r="KZ19" s="79">
        <v>9053559</v>
      </c>
      <c r="LA19" s="79">
        <v>9234461</v>
      </c>
      <c r="LB19" s="79">
        <v>9561710</v>
      </c>
      <c r="LC19" s="80">
        <f t="shared" si="21"/>
        <v>117624491</v>
      </c>
      <c r="LD19" s="79">
        <v>7709085</v>
      </c>
      <c r="LE19" s="79">
        <v>8416224</v>
      </c>
      <c r="LF19" s="79">
        <v>9101474</v>
      </c>
      <c r="LG19" s="79">
        <v>4629521</v>
      </c>
      <c r="LH19" s="79">
        <v>8038309</v>
      </c>
      <c r="LI19" s="79">
        <v>7667438</v>
      </c>
      <c r="LJ19" s="81" t="e">
        <f>+INDEX(#REF!,MATCH($B19,#REF!,0),MATCH(LJ$6,#REF!,0))</f>
        <v>#REF!</v>
      </c>
      <c r="LK19" s="82"/>
      <c r="LL19" s="81"/>
      <c r="LM19" s="81"/>
      <c r="LN19" s="81"/>
      <c r="LO19" s="81"/>
      <c r="LP19" s="80" t="e">
        <f t="shared" si="22"/>
        <v>#REF!</v>
      </c>
    </row>
    <row r="20" spans="2:328" hidden="1" outlineLevel="1">
      <c r="B20" t="str">
        <f t="shared" si="11"/>
        <v>DESARROLLO Y PREPARACIÓNLA LIBERTAD</v>
      </c>
      <c r="C20" s="78" t="s">
        <v>410</v>
      </c>
      <c r="D20" s="79">
        <v>152934.67000000001</v>
      </c>
      <c r="E20" s="79">
        <v>152934.67000000001</v>
      </c>
      <c r="F20" s="79">
        <v>152934.67000000001</v>
      </c>
      <c r="G20" s="79">
        <v>146563.32999999999</v>
      </c>
      <c r="H20" s="79">
        <v>146563.32999999999</v>
      </c>
      <c r="I20" s="79">
        <v>146563.32999999999</v>
      </c>
      <c r="J20" s="79">
        <v>173821.67</v>
      </c>
      <c r="K20" s="79">
        <v>173821.67</v>
      </c>
      <c r="L20" s="79">
        <v>173821.67</v>
      </c>
      <c r="M20" s="79">
        <v>143512.67000000001</v>
      </c>
      <c r="N20" s="79">
        <v>143512.67000000001</v>
      </c>
      <c r="O20" s="79">
        <v>143512.67000000001</v>
      </c>
      <c r="P20" s="80">
        <v>1850497.0199999996</v>
      </c>
      <c r="Q20" s="79">
        <v>205620.08000000002</v>
      </c>
      <c r="R20" s="79">
        <v>205620.08000000002</v>
      </c>
      <c r="S20" s="79">
        <v>205620.08000000002</v>
      </c>
      <c r="T20" s="79">
        <v>226086.41</v>
      </c>
      <c r="U20" s="79">
        <v>226086.41</v>
      </c>
      <c r="V20" s="79">
        <v>226086.41</v>
      </c>
      <c r="W20" s="79">
        <v>294477.08</v>
      </c>
      <c r="X20" s="79">
        <v>294477.08</v>
      </c>
      <c r="Y20" s="79">
        <v>294477.08</v>
      </c>
      <c r="Z20" s="79">
        <v>304337.41000000003</v>
      </c>
      <c r="AA20" s="79">
        <v>304337.41000000003</v>
      </c>
      <c r="AB20" s="79">
        <v>304337.41000000003</v>
      </c>
      <c r="AC20" s="80">
        <v>3091562.9400000004</v>
      </c>
      <c r="AD20" s="79">
        <v>224596.26</v>
      </c>
      <c r="AE20" s="79">
        <v>224596.26</v>
      </c>
      <c r="AF20" s="79">
        <v>224596.26</v>
      </c>
      <c r="AG20" s="79">
        <v>286286.54000000004</v>
      </c>
      <c r="AH20" s="79">
        <v>286286.54000000004</v>
      </c>
      <c r="AI20" s="79">
        <v>286286.54000000004</v>
      </c>
      <c r="AJ20" s="79">
        <v>658862.94999999995</v>
      </c>
      <c r="AK20" s="79">
        <v>658862.94999999995</v>
      </c>
      <c r="AL20" s="79">
        <v>658862.94999999995</v>
      </c>
      <c r="AM20" s="79">
        <v>297586.58999999997</v>
      </c>
      <c r="AN20" s="79">
        <v>297586.58999999997</v>
      </c>
      <c r="AO20" s="79">
        <v>297586.58999999997</v>
      </c>
      <c r="AP20" s="80">
        <v>4401997.0199999996</v>
      </c>
      <c r="AQ20" s="79">
        <v>274233.23</v>
      </c>
      <c r="AR20" s="79">
        <v>274233.23</v>
      </c>
      <c r="AS20" s="79">
        <v>274233.23</v>
      </c>
      <c r="AT20" s="79">
        <v>280836.92</v>
      </c>
      <c r="AU20" s="79">
        <v>280836.92</v>
      </c>
      <c r="AV20" s="79">
        <v>280836.92</v>
      </c>
      <c r="AW20" s="79">
        <v>257591.19</v>
      </c>
      <c r="AX20" s="79">
        <v>257591.19</v>
      </c>
      <c r="AY20" s="79">
        <v>257591.19</v>
      </c>
      <c r="AZ20" s="79">
        <v>0</v>
      </c>
      <c r="BA20" s="79">
        <v>0</v>
      </c>
      <c r="BB20" s="79">
        <v>0</v>
      </c>
      <c r="BC20" s="80">
        <v>2437984.0199999996</v>
      </c>
      <c r="BD20" s="79">
        <v>311538</v>
      </c>
      <c r="BE20" s="79">
        <v>311538</v>
      </c>
      <c r="BF20" s="79">
        <v>311538</v>
      </c>
      <c r="BG20" s="79">
        <v>279620</v>
      </c>
      <c r="BH20" s="79">
        <v>279620</v>
      </c>
      <c r="BI20" s="79">
        <v>279620</v>
      </c>
      <c r="BJ20" s="79">
        <v>-323139.33</v>
      </c>
      <c r="BK20" s="79">
        <v>-323139.33</v>
      </c>
      <c r="BL20" s="79">
        <v>-323139.33</v>
      </c>
      <c r="BM20" s="79">
        <v>79667.67</v>
      </c>
      <c r="BN20" s="79">
        <v>79667.67</v>
      </c>
      <c r="BO20" s="79">
        <v>79667.67</v>
      </c>
      <c r="BP20" s="80">
        <v>1043059.0199999999</v>
      </c>
      <c r="BQ20" s="79">
        <v>700975.33000000007</v>
      </c>
      <c r="BR20" s="79">
        <v>700975.33000000007</v>
      </c>
      <c r="BS20" s="79">
        <v>700975.33000000007</v>
      </c>
      <c r="BT20" s="79">
        <v>666501.32999999996</v>
      </c>
      <c r="BU20" s="79">
        <v>666501.32999999996</v>
      </c>
      <c r="BV20" s="79">
        <v>666501.32999999996</v>
      </c>
      <c r="BW20" s="79">
        <v>803070.01</v>
      </c>
      <c r="BX20" s="79">
        <v>803070.01</v>
      </c>
      <c r="BY20" s="79">
        <v>803070.01</v>
      </c>
      <c r="BZ20" s="79">
        <v>642605.34</v>
      </c>
      <c r="CA20" s="79">
        <v>642605.34</v>
      </c>
      <c r="CB20" s="79">
        <v>642605.34</v>
      </c>
      <c r="CC20" s="80">
        <v>8439456.0299999993</v>
      </c>
      <c r="CD20" s="79">
        <v>284744.34000000003</v>
      </c>
      <c r="CE20" s="79">
        <v>284744.34000000003</v>
      </c>
      <c r="CF20" s="79">
        <v>284744.34000000003</v>
      </c>
      <c r="CG20" s="79">
        <v>336855.34</v>
      </c>
      <c r="CH20" s="79">
        <v>336855.34</v>
      </c>
      <c r="CI20" s="79">
        <v>336855.34</v>
      </c>
      <c r="CJ20" s="79">
        <v>317983.34000000003</v>
      </c>
      <c r="CK20" s="79">
        <v>317983.34000000003</v>
      </c>
      <c r="CL20" s="79">
        <v>317983.34000000003</v>
      </c>
      <c r="CM20" s="79">
        <v>317844</v>
      </c>
      <c r="CN20" s="79">
        <v>317844</v>
      </c>
      <c r="CO20" s="79">
        <v>317844</v>
      </c>
      <c r="CP20" s="80">
        <v>3772281.06</v>
      </c>
      <c r="CQ20" s="79">
        <v>322791.67000000004</v>
      </c>
      <c r="CR20" s="79">
        <v>322791.67000000004</v>
      </c>
      <c r="CS20" s="79">
        <v>322791.67000000004</v>
      </c>
      <c r="CT20" s="79">
        <v>245607.66999999998</v>
      </c>
      <c r="CU20" s="79">
        <v>245607.66999999998</v>
      </c>
      <c r="CV20" s="79">
        <v>245607.66999999998</v>
      </c>
      <c r="CW20" s="79">
        <v>275623.67</v>
      </c>
      <c r="CX20" s="79">
        <v>275623.67</v>
      </c>
      <c r="CY20" s="79">
        <v>275623.67</v>
      </c>
      <c r="CZ20" s="79">
        <v>331540</v>
      </c>
      <c r="DA20" s="79">
        <v>331540</v>
      </c>
      <c r="DB20" s="79">
        <v>331540</v>
      </c>
      <c r="DC20" s="80">
        <v>3526689.03</v>
      </c>
      <c r="DD20" s="79">
        <v>789137.99</v>
      </c>
      <c r="DE20" s="79">
        <v>789137.99</v>
      </c>
      <c r="DF20" s="79">
        <v>789137.99</v>
      </c>
      <c r="DG20" s="79">
        <v>1424438.81</v>
      </c>
      <c r="DH20" s="79">
        <v>1424438.81</v>
      </c>
      <c r="DI20" s="79">
        <v>1424438.81</v>
      </c>
      <c r="DJ20" s="79">
        <v>499896.62</v>
      </c>
      <c r="DK20" s="79">
        <v>499896.62</v>
      </c>
      <c r="DL20" s="79">
        <v>499896.62</v>
      </c>
      <c r="DM20" s="79">
        <v>211139.43</v>
      </c>
      <c r="DN20" s="79">
        <v>211139.43</v>
      </c>
      <c r="DO20" s="79">
        <v>211139.43</v>
      </c>
      <c r="DP20" s="80">
        <v>8773838.5500000007</v>
      </c>
      <c r="DQ20" s="79">
        <v>539272.67000000004</v>
      </c>
      <c r="DR20" s="79">
        <v>539272.67000000004</v>
      </c>
      <c r="DS20" s="79">
        <v>539272.67000000004</v>
      </c>
      <c r="DT20" s="79">
        <v>1869515.26</v>
      </c>
      <c r="DU20" s="79">
        <v>1785963.84</v>
      </c>
      <c r="DV20" s="79">
        <v>2156482.5999999996</v>
      </c>
      <c r="DW20" s="79">
        <v>2390619.21</v>
      </c>
      <c r="DX20" s="79">
        <v>2140764.25</v>
      </c>
      <c r="DY20" s="79">
        <v>1402341.31</v>
      </c>
      <c r="DZ20" s="79">
        <v>1367743.47</v>
      </c>
      <c r="EA20" s="79">
        <v>1157515.17</v>
      </c>
      <c r="EB20" s="79">
        <v>1688093.67</v>
      </c>
      <c r="EC20" s="80">
        <v>17576856.789999999</v>
      </c>
      <c r="ED20" s="79">
        <v>1385027.31</v>
      </c>
      <c r="EE20" s="79">
        <v>1609978.12</v>
      </c>
      <c r="EF20" s="79">
        <v>1510795.4</v>
      </c>
      <c r="EG20" s="79">
        <v>1233746.76</v>
      </c>
      <c r="EH20" s="79">
        <v>1335458.81</v>
      </c>
      <c r="EI20" s="79">
        <v>1279636.8800000001</v>
      </c>
      <c r="EJ20" s="79">
        <v>1522255.81</v>
      </c>
      <c r="EK20" s="79">
        <v>1610747.3900000001</v>
      </c>
      <c r="EL20" s="79">
        <v>1327396.7</v>
      </c>
      <c r="EM20" s="79">
        <v>1306040.6299999999</v>
      </c>
      <c r="EN20" s="79">
        <v>1272063.5</v>
      </c>
      <c r="EO20" s="79">
        <v>1433119.79</v>
      </c>
      <c r="EP20" s="80">
        <v>16826267.099999998</v>
      </c>
      <c r="EQ20" s="79">
        <v>1660105.0199999998</v>
      </c>
      <c r="ER20" s="79">
        <v>1341592.81</v>
      </c>
      <c r="ES20" s="79">
        <v>1301731.3799999999</v>
      </c>
      <c r="ET20" s="79">
        <v>1512413.54</v>
      </c>
      <c r="EU20" s="79">
        <v>4708316.6899999995</v>
      </c>
      <c r="EV20" s="79">
        <v>1601171.35</v>
      </c>
      <c r="EW20" s="79">
        <v>2228001.44</v>
      </c>
      <c r="EX20" s="79">
        <v>2750307.55</v>
      </c>
      <c r="EY20" s="79">
        <v>1818499.1</v>
      </c>
      <c r="EZ20" s="79">
        <v>3565706.36</v>
      </c>
      <c r="FA20" s="79">
        <v>2943212.67</v>
      </c>
      <c r="FB20" s="79">
        <v>3292880.59</v>
      </c>
      <c r="FC20" s="80">
        <v>28723938.499999996</v>
      </c>
      <c r="FD20" s="79">
        <v>3431900.92</v>
      </c>
      <c r="FE20" s="79">
        <v>2703252.15</v>
      </c>
      <c r="FF20" s="79">
        <v>2956858.83</v>
      </c>
      <c r="FG20" s="79">
        <v>1519905.29</v>
      </c>
      <c r="FH20" s="79">
        <v>3317048.5700000003</v>
      </c>
      <c r="FI20" s="79">
        <v>3710730.74</v>
      </c>
      <c r="FJ20" s="79">
        <v>4973407.04</v>
      </c>
      <c r="FK20" s="79">
        <v>2007159.6400000001</v>
      </c>
      <c r="FL20" s="79">
        <v>1908228.9900000002</v>
      </c>
      <c r="FM20" s="79">
        <v>2426057.4400000004</v>
      </c>
      <c r="FN20" s="79">
        <v>2494659.27</v>
      </c>
      <c r="FO20" s="79">
        <v>2153786.9500000002</v>
      </c>
      <c r="FP20" s="80">
        <v>33602995.830000006</v>
      </c>
      <c r="FQ20" s="79">
        <v>2040091.9</v>
      </c>
      <c r="FR20" s="79">
        <v>2130151.5699999998</v>
      </c>
      <c r="FS20" s="79">
        <v>2167478.64</v>
      </c>
      <c r="FT20" s="79">
        <v>2098592.15</v>
      </c>
      <c r="FU20" s="79">
        <v>2906037.01</v>
      </c>
      <c r="FV20" s="79">
        <v>1966304.77</v>
      </c>
      <c r="FW20" s="79">
        <v>2132527.39</v>
      </c>
      <c r="FX20" s="79">
        <v>2306877.8600000003</v>
      </c>
      <c r="FY20" s="79">
        <v>1887437.3900000001</v>
      </c>
      <c r="FZ20" s="79">
        <v>1613103.84</v>
      </c>
      <c r="GA20" s="79">
        <v>1798931.9300000002</v>
      </c>
      <c r="GB20" s="79">
        <v>1998016.6099999999</v>
      </c>
      <c r="GC20" s="80">
        <v>25045551.059999999</v>
      </c>
      <c r="GD20" s="79">
        <v>1646655.82</v>
      </c>
      <c r="GE20" s="79">
        <v>1359402.01</v>
      </c>
      <c r="GF20" s="79">
        <v>2884078.95</v>
      </c>
      <c r="GG20" s="79">
        <v>1945991.75</v>
      </c>
      <c r="GH20" s="79">
        <v>1775727.88</v>
      </c>
      <c r="GI20" s="79">
        <v>2427596.02</v>
      </c>
      <c r="GJ20" s="79">
        <v>2865713.51</v>
      </c>
      <c r="GK20" s="79">
        <v>2168665.52</v>
      </c>
      <c r="GL20" s="79">
        <v>2987389.31</v>
      </c>
      <c r="GM20" s="79">
        <v>3652024.89</v>
      </c>
      <c r="GN20" s="79">
        <v>1987979.65</v>
      </c>
      <c r="GO20" s="79">
        <v>2150920.9</v>
      </c>
      <c r="GP20" s="80">
        <f t="shared" si="12"/>
        <v>27852146.209999997</v>
      </c>
      <c r="GQ20" s="79">
        <v>2106748.9500000002</v>
      </c>
      <c r="GR20" s="79">
        <v>3037318.51</v>
      </c>
      <c r="GS20" s="79">
        <v>2277509.35</v>
      </c>
      <c r="GT20" s="79">
        <v>2557213.67</v>
      </c>
      <c r="GU20" s="79">
        <v>2528334.4299999997</v>
      </c>
      <c r="GV20" s="79">
        <v>2574159.42</v>
      </c>
      <c r="GW20" s="79">
        <v>1967157.85</v>
      </c>
      <c r="GX20" s="79">
        <v>2167240.91</v>
      </c>
      <c r="GY20" s="79">
        <v>2368585.35</v>
      </c>
      <c r="GZ20" s="79">
        <v>2462617.71</v>
      </c>
      <c r="HA20" s="79">
        <v>4481118.21</v>
      </c>
      <c r="HB20" s="79">
        <v>2670176.36</v>
      </c>
      <c r="HC20" s="80">
        <f t="shared" si="13"/>
        <v>31198180.720000003</v>
      </c>
      <c r="HD20" s="79">
        <v>2430864.91</v>
      </c>
      <c r="HE20" s="79">
        <v>19642808.039999999</v>
      </c>
      <c r="HF20" s="79">
        <v>3047447.34</v>
      </c>
      <c r="HG20" s="79">
        <v>2706519.81</v>
      </c>
      <c r="HH20" s="79">
        <v>2240581.88</v>
      </c>
      <c r="HI20" s="79">
        <v>3638852.41</v>
      </c>
      <c r="HJ20" s="79">
        <v>3293916.7800000003</v>
      </c>
      <c r="HK20" s="79">
        <v>3638585.6</v>
      </c>
      <c r="HL20" s="79">
        <v>3283283.84</v>
      </c>
      <c r="HM20" s="79">
        <v>3221833.99</v>
      </c>
      <c r="HN20" s="79">
        <v>4777061.34</v>
      </c>
      <c r="HO20" s="79">
        <v>3367750.25</v>
      </c>
      <c r="HP20" s="80">
        <f t="shared" si="14"/>
        <v>55289506.189999998</v>
      </c>
      <c r="HQ20" s="79">
        <v>3229552.91</v>
      </c>
      <c r="HR20" s="79">
        <v>3230263.06</v>
      </c>
      <c r="HS20" s="79">
        <v>3389670.99</v>
      </c>
      <c r="HT20" s="79">
        <v>3243905.8200000003</v>
      </c>
      <c r="HU20" s="79">
        <v>3391071.17</v>
      </c>
      <c r="HV20" s="79">
        <v>3767168.87</v>
      </c>
      <c r="HW20" s="79">
        <v>3291315.2800000003</v>
      </c>
      <c r="HX20" s="79">
        <v>3501424.61</v>
      </c>
      <c r="HY20" s="79">
        <v>3653863.79</v>
      </c>
      <c r="HZ20" s="79">
        <v>2485080.8499999996</v>
      </c>
      <c r="IA20" s="79">
        <v>3421982.8</v>
      </c>
      <c r="IB20" s="79">
        <v>4291076.28</v>
      </c>
      <c r="IC20" s="80">
        <f t="shared" si="15"/>
        <v>40896376.43</v>
      </c>
      <c r="ID20" s="79">
        <v>3821790.34</v>
      </c>
      <c r="IE20" s="79">
        <v>5010527.29</v>
      </c>
      <c r="IF20" s="79">
        <v>4107770.97</v>
      </c>
      <c r="IG20" s="79">
        <v>3010401.45</v>
      </c>
      <c r="IH20" s="79">
        <v>2956337.22</v>
      </c>
      <c r="II20" s="79">
        <v>3673212.96</v>
      </c>
      <c r="IJ20" s="79">
        <v>3364097.22</v>
      </c>
      <c r="IK20" s="79">
        <v>4573149</v>
      </c>
      <c r="IL20" s="79">
        <v>4595149</v>
      </c>
      <c r="IM20" s="79">
        <v>4429391</v>
      </c>
      <c r="IN20" s="79">
        <v>4656893</v>
      </c>
      <c r="IO20" s="79">
        <v>4571085</v>
      </c>
      <c r="IP20" s="80">
        <f t="shared" si="16"/>
        <v>48769804.450000003</v>
      </c>
      <c r="IQ20" s="79">
        <v>5271045</v>
      </c>
      <c r="IR20" s="79">
        <v>4065627</v>
      </c>
      <c r="IS20" s="79">
        <v>4160603</v>
      </c>
      <c r="IT20" s="79">
        <v>5105516</v>
      </c>
      <c r="IU20" s="79">
        <v>4944091</v>
      </c>
      <c r="IV20" s="79">
        <v>4904963</v>
      </c>
      <c r="IW20" s="79">
        <v>5612826</v>
      </c>
      <c r="IX20" s="79">
        <v>4957973</v>
      </c>
      <c r="IY20" s="79">
        <v>4655742</v>
      </c>
      <c r="IZ20" s="79">
        <v>8470067</v>
      </c>
      <c r="JA20" s="79">
        <v>4557105</v>
      </c>
      <c r="JB20" s="79">
        <v>3996872</v>
      </c>
      <c r="JC20" s="80">
        <f t="shared" si="17"/>
        <v>60702430</v>
      </c>
      <c r="JD20" s="79">
        <v>4083310</v>
      </c>
      <c r="JE20" s="79">
        <v>3544674</v>
      </c>
      <c r="JF20" s="79">
        <v>3960542</v>
      </c>
      <c r="JG20" s="79">
        <v>3110108</v>
      </c>
      <c r="JH20" s="79">
        <v>2015125</v>
      </c>
      <c r="JI20" s="79">
        <v>1839743</v>
      </c>
      <c r="JJ20" s="79">
        <v>2052045</v>
      </c>
      <c r="JK20" s="79">
        <v>2942783</v>
      </c>
      <c r="JL20" s="79">
        <v>3172981</v>
      </c>
      <c r="JM20" s="79">
        <v>3132896</v>
      </c>
      <c r="JN20" s="79">
        <v>3609872</v>
      </c>
      <c r="JO20" s="79">
        <v>3808664</v>
      </c>
      <c r="JP20" s="80">
        <f t="shared" si="18"/>
        <v>37272743</v>
      </c>
      <c r="JQ20" s="79">
        <v>3414961</v>
      </c>
      <c r="JR20" s="79">
        <v>3625662</v>
      </c>
      <c r="JS20" s="79">
        <v>3761947</v>
      </c>
      <c r="JT20" s="79">
        <v>3692552</v>
      </c>
      <c r="JU20" s="79">
        <v>2634458</v>
      </c>
      <c r="JV20" s="79">
        <v>3604258</v>
      </c>
      <c r="JW20" s="79">
        <v>3373928</v>
      </c>
      <c r="JX20" s="79">
        <v>3825013</v>
      </c>
      <c r="JY20" s="79">
        <v>3179197</v>
      </c>
      <c r="JZ20" s="79">
        <v>4104643</v>
      </c>
      <c r="KA20" s="79">
        <v>3305698</v>
      </c>
      <c r="KB20" s="79">
        <v>3067467</v>
      </c>
      <c r="KC20" s="80">
        <f t="shared" si="19"/>
        <v>41589784</v>
      </c>
      <c r="KD20" s="79">
        <v>3511795</v>
      </c>
      <c r="KE20" s="79">
        <v>3151468</v>
      </c>
      <c r="KF20" s="79">
        <v>3621792</v>
      </c>
      <c r="KG20" s="79">
        <v>3812574</v>
      </c>
      <c r="KH20" s="79">
        <v>4170093</v>
      </c>
      <c r="KI20" s="79">
        <v>4504476</v>
      </c>
      <c r="KJ20" s="79">
        <v>4554751</v>
      </c>
      <c r="KK20" s="79">
        <v>3967159</v>
      </c>
      <c r="KL20" s="79">
        <v>4362133</v>
      </c>
      <c r="KM20" s="79">
        <v>4778714</v>
      </c>
      <c r="KN20" s="79">
        <v>4579896</v>
      </c>
      <c r="KO20" s="79">
        <v>4004030</v>
      </c>
      <c r="KP20" s="80">
        <f t="shared" si="20"/>
        <v>49018881</v>
      </c>
      <c r="KQ20" s="79">
        <v>4271004</v>
      </c>
      <c r="KR20" s="79">
        <v>4014140</v>
      </c>
      <c r="KS20" s="79">
        <v>3744026</v>
      </c>
      <c r="KT20" s="79">
        <v>4511048</v>
      </c>
      <c r="KU20" s="79">
        <v>3725612</v>
      </c>
      <c r="KV20" s="79">
        <v>5029417</v>
      </c>
      <c r="KW20" s="79">
        <v>4009693</v>
      </c>
      <c r="KX20" s="79">
        <v>4276234</v>
      </c>
      <c r="KY20" s="79">
        <v>5355297</v>
      </c>
      <c r="KZ20" s="79">
        <v>5281882</v>
      </c>
      <c r="LA20" s="79">
        <v>5450156</v>
      </c>
      <c r="LB20" s="79">
        <v>7120029</v>
      </c>
      <c r="LC20" s="80">
        <f t="shared" si="21"/>
        <v>56788538</v>
      </c>
      <c r="LD20" s="79">
        <v>6813271</v>
      </c>
      <c r="LE20" s="79">
        <v>6412353</v>
      </c>
      <c r="LF20" s="79">
        <v>5348902</v>
      </c>
      <c r="LG20" s="79">
        <v>5702915</v>
      </c>
      <c r="LH20" s="79">
        <v>6261916</v>
      </c>
      <c r="LI20" s="79">
        <v>6455671</v>
      </c>
      <c r="LJ20" s="81" t="e">
        <f>+INDEX(#REF!,MATCH($B20,#REF!,0),MATCH(LJ$6,#REF!,0))</f>
        <v>#REF!</v>
      </c>
      <c r="LK20" s="82"/>
      <c r="LL20" s="81"/>
      <c r="LM20" s="81"/>
      <c r="LN20" s="81"/>
      <c r="LO20" s="81"/>
      <c r="LP20" s="80" t="e">
        <f t="shared" si="22"/>
        <v>#REF!</v>
      </c>
    </row>
    <row r="21" spans="2:328" hidden="1" outlineLevel="1">
      <c r="B21" t="str">
        <f t="shared" si="11"/>
        <v>DESARROLLO Y PREPARACIÓNLAMBAYEQUE</v>
      </c>
      <c r="C21" s="78" t="s">
        <v>411</v>
      </c>
      <c r="D21" s="79">
        <v>0</v>
      </c>
      <c r="E21" s="79">
        <v>0</v>
      </c>
      <c r="F21" s="79">
        <v>0</v>
      </c>
      <c r="G21" s="79">
        <v>0</v>
      </c>
      <c r="H21" s="79">
        <v>0</v>
      </c>
      <c r="I21" s="79">
        <v>0</v>
      </c>
      <c r="J21" s="79">
        <v>0</v>
      </c>
      <c r="K21" s="79">
        <v>0</v>
      </c>
      <c r="L21" s="79">
        <v>0</v>
      </c>
      <c r="M21" s="79">
        <v>0</v>
      </c>
      <c r="N21" s="79">
        <v>0</v>
      </c>
      <c r="O21" s="79">
        <v>0</v>
      </c>
      <c r="P21" s="80">
        <v>0</v>
      </c>
      <c r="Q21" s="79">
        <v>0</v>
      </c>
      <c r="R21" s="79">
        <v>0</v>
      </c>
      <c r="S21" s="79">
        <v>0</v>
      </c>
      <c r="T21" s="79">
        <v>0</v>
      </c>
      <c r="U21" s="79">
        <v>0</v>
      </c>
      <c r="V21" s="79">
        <v>0</v>
      </c>
      <c r="W21" s="79">
        <v>0</v>
      </c>
      <c r="X21" s="79">
        <v>0</v>
      </c>
      <c r="Y21" s="79">
        <v>0</v>
      </c>
      <c r="Z21" s="79">
        <v>0</v>
      </c>
      <c r="AA21" s="79">
        <v>0</v>
      </c>
      <c r="AB21" s="79">
        <v>0</v>
      </c>
      <c r="AC21" s="80">
        <v>0</v>
      </c>
      <c r="AD21" s="79">
        <v>0</v>
      </c>
      <c r="AE21" s="79">
        <v>0</v>
      </c>
      <c r="AF21" s="79">
        <v>0</v>
      </c>
      <c r="AG21" s="79">
        <v>0</v>
      </c>
      <c r="AH21" s="79">
        <v>0</v>
      </c>
      <c r="AI21" s="79">
        <v>0</v>
      </c>
      <c r="AJ21" s="79">
        <v>0</v>
      </c>
      <c r="AK21" s="79">
        <v>0</v>
      </c>
      <c r="AL21" s="79">
        <v>0</v>
      </c>
      <c r="AM21" s="79">
        <v>0</v>
      </c>
      <c r="AN21" s="79">
        <v>0</v>
      </c>
      <c r="AO21" s="79">
        <v>0</v>
      </c>
      <c r="AP21" s="80">
        <v>0</v>
      </c>
      <c r="AQ21" s="79">
        <v>0</v>
      </c>
      <c r="AR21" s="79">
        <v>0</v>
      </c>
      <c r="AS21" s="79">
        <v>0</v>
      </c>
      <c r="AT21" s="79">
        <v>0</v>
      </c>
      <c r="AU21" s="79">
        <v>0</v>
      </c>
      <c r="AV21" s="79">
        <v>0</v>
      </c>
      <c r="AW21" s="79">
        <v>0</v>
      </c>
      <c r="AX21" s="79">
        <v>0</v>
      </c>
      <c r="AY21" s="79">
        <v>0</v>
      </c>
      <c r="AZ21" s="79">
        <v>0</v>
      </c>
      <c r="BA21" s="79">
        <v>0</v>
      </c>
      <c r="BB21" s="79">
        <v>0</v>
      </c>
      <c r="BC21" s="80">
        <v>0</v>
      </c>
      <c r="BD21" s="79">
        <v>0</v>
      </c>
      <c r="BE21" s="79">
        <v>0</v>
      </c>
      <c r="BF21" s="79">
        <v>0</v>
      </c>
      <c r="BG21" s="79">
        <v>0</v>
      </c>
      <c r="BH21" s="79">
        <v>0</v>
      </c>
      <c r="BI21" s="79">
        <v>0</v>
      </c>
      <c r="BJ21" s="79">
        <v>0</v>
      </c>
      <c r="BK21" s="79">
        <v>0</v>
      </c>
      <c r="BL21" s="79">
        <v>0</v>
      </c>
      <c r="BM21" s="79">
        <v>0</v>
      </c>
      <c r="BN21" s="79">
        <v>0</v>
      </c>
      <c r="BO21" s="79">
        <v>0</v>
      </c>
      <c r="BP21" s="80">
        <v>0</v>
      </c>
      <c r="BQ21" s="79">
        <v>0</v>
      </c>
      <c r="BR21" s="79">
        <v>0</v>
      </c>
      <c r="BS21" s="79">
        <v>0</v>
      </c>
      <c r="BT21" s="79">
        <v>0</v>
      </c>
      <c r="BU21" s="79">
        <v>0</v>
      </c>
      <c r="BV21" s="79">
        <v>0</v>
      </c>
      <c r="BW21" s="79">
        <v>0</v>
      </c>
      <c r="BX21" s="79">
        <v>0</v>
      </c>
      <c r="BY21" s="79">
        <v>0</v>
      </c>
      <c r="BZ21" s="79">
        <v>0</v>
      </c>
      <c r="CA21" s="79">
        <v>0</v>
      </c>
      <c r="CB21" s="79">
        <v>0</v>
      </c>
      <c r="CC21" s="80">
        <v>0</v>
      </c>
      <c r="CD21" s="79">
        <v>0</v>
      </c>
      <c r="CE21" s="79">
        <v>0</v>
      </c>
      <c r="CF21" s="79">
        <v>0</v>
      </c>
      <c r="CG21" s="79">
        <v>0</v>
      </c>
      <c r="CH21" s="79">
        <v>0</v>
      </c>
      <c r="CI21" s="79">
        <v>0</v>
      </c>
      <c r="CJ21" s="79">
        <v>0</v>
      </c>
      <c r="CK21" s="79">
        <v>0</v>
      </c>
      <c r="CL21" s="79">
        <v>0</v>
      </c>
      <c r="CM21" s="79">
        <v>0</v>
      </c>
      <c r="CN21" s="79">
        <v>0</v>
      </c>
      <c r="CO21" s="79">
        <v>0</v>
      </c>
      <c r="CP21" s="80">
        <v>0</v>
      </c>
      <c r="CQ21" s="79">
        <v>0</v>
      </c>
      <c r="CR21" s="79">
        <v>0</v>
      </c>
      <c r="CS21" s="79">
        <v>0</v>
      </c>
      <c r="CT21" s="79">
        <v>0</v>
      </c>
      <c r="CU21" s="79">
        <v>0</v>
      </c>
      <c r="CV21" s="79">
        <v>0</v>
      </c>
      <c r="CW21" s="79">
        <v>0</v>
      </c>
      <c r="CX21" s="79">
        <v>0</v>
      </c>
      <c r="CY21" s="79">
        <v>0</v>
      </c>
      <c r="CZ21" s="79">
        <v>0</v>
      </c>
      <c r="DA21" s="79">
        <v>0</v>
      </c>
      <c r="DB21" s="79">
        <v>0</v>
      </c>
      <c r="DC21" s="80">
        <v>0</v>
      </c>
      <c r="DD21" s="79">
        <v>0</v>
      </c>
      <c r="DE21" s="79">
        <v>0</v>
      </c>
      <c r="DF21" s="79">
        <v>0</v>
      </c>
      <c r="DG21" s="79">
        <v>0</v>
      </c>
      <c r="DH21" s="79">
        <v>0</v>
      </c>
      <c r="DI21" s="79">
        <v>0</v>
      </c>
      <c r="DJ21" s="79">
        <v>0</v>
      </c>
      <c r="DK21" s="79">
        <v>0</v>
      </c>
      <c r="DL21" s="79">
        <v>0</v>
      </c>
      <c r="DM21" s="79">
        <v>0</v>
      </c>
      <c r="DN21" s="79">
        <v>0</v>
      </c>
      <c r="DO21" s="79">
        <v>0</v>
      </c>
      <c r="DP21" s="80">
        <v>0</v>
      </c>
      <c r="DQ21" s="79">
        <v>0</v>
      </c>
      <c r="DR21" s="79">
        <v>0</v>
      </c>
      <c r="DS21" s="79">
        <v>0</v>
      </c>
      <c r="DT21" s="79">
        <v>0</v>
      </c>
      <c r="DU21" s="79">
        <v>0</v>
      </c>
      <c r="DV21" s="79">
        <v>0</v>
      </c>
      <c r="DW21" s="79">
        <v>0</v>
      </c>
      <c r="DX21" s="79">
        <v>0</v>
      </c>
      <c r="DY21" s="79">
        <v>0</v>
      </c>
      <c r="DZ21" s="79">
        <v>0</v>
      </c>
      <c r="EA21" s="79">
        <v>0</v>
      </c>
      <c r="EB21" s="79">
        <v>0</v>
      </c>
      <c r="EC21" s="80">
        <v>0</v>
      </c>
      <c r="ED21" s="79">
        <v>0</v>
      </c>
      <c r="EE21" s="79">
        <v>0</v>
      </c>
      <c r="EF21" s="79">
        <v>0</v>
      </c>
      <c r="EG21" s="79">
        <v>0</v>
      </c>
      <c r="EH21" s="79">
        <v>0</v>
      </c>
      <c r="EI21" s="79">
        <v>0</v>
      </c>
      <c r="EJ21" s="79">
        <v>0</v>
      </c>
      <c r="EK21" s="79">
        <v>0</v>
      </c>
      <c r="EL21" s="79">
        <v>0</v>
      </c>
      <c r="EM21" s="79">
        <v>0</v>
      </c>
      <c r="EN21" s="79">
        <v>0</v>
      </c>
      <c r="EO21" s="79">
        <v>0</v>
      </c>
      <c r="EP21" s="80">
        <v>0</v>
      </c>
      <c r="EQ21" s="79">
        <v>0</v>
      </c>
      <c r="ER21" s="79">
        <v>0</v>
      </c>
      <c r="ES21" s="79">
        <v>0</v>
      </c>
      <c r="ET21" s="79">
        <v>0</v>
      </c>
      <c r="EU21" s="79">
        <v>0</v>
      </c>
      <c r="EV21" s="79">
        <v>0</v>
      </c>
      <c r="EW21" s="79">
        <v>0</v>
      </c>
      <c r="EX21" s="79">
        <v>0</v>
      </c>
      <c r="EY21" s="79">
        <v>0</v>
      </c>
      <c r="EZ21" s="79">
        <v>0</v>
      </c>
      <c r="FA21" s="79">
        <v>0</v>
      </c>
      <c r="FB21" s="79">
        <v>0</v>
      </c>
      <c r="FC21" s="80">
        <v>0</v>
      </c>
      <c r="FD21" s="79">
        <v>0</v>
      </c>
      <c r="FE21" s="79">
        <v>0</v>
      </c>
      <c r="FF21" s="79">
        <v>0</v>
      </c>
      <c r="FG21" s="79">
        <v>0</v>
      </c>
      <c r="FH21" s="79">
        <v>0</v>
      </c>
      <c r="FI21" s="79">
        <v>0</v>
      </c>
      <c r="FJ21" s="79">
        <v>0</v>
      </c>
      <c r="FK21" s="79">
        <v>0</v>
      </c>
      <c r="FL21" s="79">
        <v>0</v>
      </c>
      <c r="FM21" s="79">
        <v>0</v>
      </c>
      <c r="FN21" s="79">
        <v>0</v>
      </c>
      <c r="FO21" s="79">
        <v>0</v>
      </c>
      <c r="FP21" s="80">
        <v>0</v>
      </c>
      <c r="FQ21" s="79">
        <v>0</v>
      </c>
      <c r="FR21" s="79">
        <v>0</v>
      </c>
      <c r="FS21" s="79">
        <v>0</v>
      </c>
      <c r="FT21" s="79">
        <v>0</v>
      </c>
      <c r="FU21" s="79">
        <v>0</v>
      </c>
      <c r="FV21" s="79">
        <v>0</v>
      </c>
      <c r="FW21" s="79">
        <v>0</v>
      </c>
      <c r="FX21" s="79">
        <v>0</v>
      </c>
      <c r="FY21" s="79">
        <v>0</v>
      </c>
      <c r="FZ21" s="79">
        <v>0</v>
      </c>
      <c r="GA21" s="79">
        <v>0</v>
      </c>
      <c r="GB21" s="79">
        <v>0</v>
      </c>
      <c r="GC21" s="80">
        <v>0</v>
      </c>
      <c r="GD21" s="79">
        <v>0</v>
      </c>
      <c r="GE21" s="79">
        <v>1500</v>
      </c>
      <c r="GF21" s="79">
        <v>500</v>
      </c>
      <c r="GG21" s="79">
        <v>0</v>
      </c>
      <c r="GH21" s="79">
        <v>0</v>
      </c>
      <c r="GI21" s="79">
        <v>0</v>
      </c>
      <c r="GJ21" s="79">
        <v>0</v>
      </c>
      <c r="GK21" s="79">
        <v>0</v>
      </c>
      <c r="GL21" s="79">
        <v>0</v>
      </c>
      <c r="GM21" s="79">
        <v>0</v>
      </c>
      <c r="GN21" s="79">
        <v>0</v>
      </c>
      <c r="GO21" s="79">
        <v>0</v>
      </c>
      <c r="GP21" s="80">
        <f t="shared" si="12"/>
        <v>2000</v>
      </c>
      <c r="GQ21" s="79">
        <v>0</v>
      </c>
      <c r="GR21" s="79">
        <v>0</v>
      </c>
      <c r="GS21" s="79">
        <v>0</v>
      </c>
      <c r="GT21" s="79">
        <v>0</v>
      </c>
      <c r="GU21" s="79">
        <v>0</v>
      </c>
      <c r="GV21" s="79">
        <v>0</v>
      </c>
      <c r="GW21" s="79">
        <v>2000</v>
      </c>
      <c r="GX21" s="79">
        <v>0</v>
      </c>
      <c r="GY21" s="79">
        <v>0</v>
      </c>
      <c r="GZ21" s="79">
        <v>0</v>
      </c>
      <c r="HA21" s="79">
        <v>0</v>
      </c>
      <c r="HB21" s="79">
        <v>0</v>
      </c>
      <c r="HC21" s="80">
        <f t="shared" si="13"/>
        <v>2000</v>
      </c>
      <c r="HD21" s="79">
        <v>0</v>
      </c>
      <c r="HE21" s="79">
        <v>0</v>
      </c>
      <c r="HF21" s="79">
        <v>1500</v>
      </c>
      <c r="HG21" s="79">
        <v>0</v>
      </c>
      <c r="HH21" s="79">
        <v>0</v>
      </c>
      <c r="HI21" s="79">
        <v>0</v>
      </c>
      <c r="HJ21" s="79">
        <v>0</v>
      </c>
      <c r="HK21" s="79">
        <v>14900</v>
      </c>
      <c r="HL21" s="79">
        <v>0</v>
      </c>
      <c r="HM21" s="79">
        <v>0</v>
      </c>
      <c r="HN21" s="79">
        <v>0</v>
      </c>
      <c r="HO21" s="79">
        <v>0</v>
      </c>
      <c r="HP21" s="80">
        <f t="shared" si="14"/>
        <v>16400</v>
      </c>
      <c r="HQ21" s="79">
        <v>0</v>
      </c>
      <c r="HR21" s="79">
        <v>0</v>
      </c>
      <c r="HS21" s="79">
        <v>0</v>
      </c>
      <c r="HT21" s="79">
        <v>0</v>
      </c>
      <c r="HU21" s="79">
        <v>0</v>
      </c>
      <c r="HV21" s="79">
        <v>0</v>
      </c>
      <c r="HW21" s="79">
        <v>0</v>
      </c>
      <c r="HX21" s="79">
        <v>0</v>
      </c>
      <c r="HY21" s="79">
        <v>0</v>
      </c>
      <c r="HZ21" s="79">
        <v>0</v>
      </c>
      <c r="IA21" s="79">
        <v>0</v>
      </c>
      <c r="IB21" s="79">
        <v>0</v>
      </c>
      <c r="IC21" s="80">
        <f t="shared" si="15"/>
        <v>0</v>
      </c>
      <c r="ID21" s="79">
        <v>0</v>
      </c>
      <c r="IE21" s="79">
        <v>0</v>
      </c>
      <c r="IF21" s="79">
        <v>0</v>
      </c>
      <c r="IG21" s="79">
        <v>0</v>
      </c>
      <c r="IH21" s="79">
        <v>0</v>
      </c>
      <c r="II21" s="79">
        <v>0</v>
      </c>
      <c r="IJ21" s="79">
        <v>0</v>
      </c>
      <c r="IK21" s="79">
        <v>0</v>
      </c>
      <c r="IL21" s="79">
        <v>0</v>
      </c>
      <c r="IM21" s="79">
        <v>0</v>
      </c>
      <c r="IN21" s="79">
        <v>0</v>
      </c>
      <c r="IO21" s="79">
        <v>0</v>
      </c>
      <c r="IP21" s="80">
        <f t="shared" si="16"/>
        <v>0</v>
      </c>
      <c r="IQ21" s="79">
        <v>0</v>
      </c>
      <c r="IR21" s="79">
        <v>0</v>
      </c>
      <c r="IS21" s="79">
        <v>0</v>
      </c>
      <c r="IT21" s="79">
        <v>0</v>
      </c>
      <c r="IU21" s="79">
        <v>0</v>
      </c>
      <c r="IV21" s="79">
        <v>0</v>
      </c>
      <c r="IW21" s="79">
        <v>0</v>
      </c>
      <c r="IX21" s="79">
        <v>0</v>
      </c>
      <c r="IY21" s="79">
        <v>0</v>
      </c>
      <c r="IZ21" s="79">
        <v>0</v>
      </c>
      <c r="JA21" s="79">
        <v>0</v>
      </c>
      <c r="JB21" s="79">
        <v>0</v>
      </c>
      <c r="JC21" s="80">
        <f t="shared" si="17"/>
        <v>0</v>
      </c>
      <c r="JD21" s="79">
        <v>0</v>
      </c>
      <c r="JE21" s="79">
        <v>0</v>
      </c>
      <c r="JF21" s="79">
        <v>0</v>
      </c>
      <c r="JG21" s="79">
        <v>0</v>
      </c>
      <c r="JH21" s="79">
        <v>0</v>
      </c>
      <c r="JI21" s="79">
        <v>0</v>
      </c>
      <c r="JJ21" s="79">
        <v>9724</v>
      </c>
      <c r="JK21" s="79">
        <v>9724</v>
      </c>
      <c r="JL21" s="79">
        <v>9724</v>
      </c>
      <c r="JM21" s="79">
        <v>9724</v>
      </c>
      <c r="JN21" s="79">
        <v>9620</v>
      </c>
      <c r="JO21" s="79">
        <v>8920</v>
      </c>
      <c r="JP21" s="80">
        <f t="shared" si="18"/>
        <v>57436</v>
      </c>
      <c r="JQ21" s="79">
        <v>8885</v>
      </c>
      <c r="JR21" s="79">
        <v>9000</v>
      </c>
      <c r="JS21" s="79">
        <v>17000</v>
      </c>
      <c r="JT21" s="79">
        <v>20966</v>
      </c>
      <c r="JU21" s="79">
        <v>20950</v>
      </c>
      <c r="JV21" s="79">
        <v>20150</v>
      </c>
      <c r="JW21" s="79">
        <v>20050</v>
      </c>
      <c r="JX21" s="79">
        <v>14637</v>
      </c>
      <c r="JY21" s="79">
        <v>16383</v>
      </c>
      <c r="JZ21" s="79">
        <v>27875</v>
      </c>
      <c r="KA21" s="79">
        <v>27027</v>
      </c>
      <c r="KB21" s="79">
        <v>21885</v>
      </c>
      <c r="KC21" s="80">
        <f t="shared" si="19"/>
        <v>224808</v>
      </c>
      <c r="KD21" s="79">
        <v>29673</v>
      </c>
      <c r="KE21" s="79">
        <v>27674</v>
      </c>
      <c r="KF21" s="79">
        <v>29528</v>
      </c>
      <c r="KG21" s="79">
        <v>29528</v>
      </c>
      <c r="KH21" s="79">
        <v>29528</v>
      </c>
      <c r="KI21" s="79">
        <v>27354</v>
      </c>
      <c r="KJ21" s="79">
        <v>25958</v>
      </c>
      <c r="KK21" s="79">
        <v>25410</v>
      </c>
      <c r="KL21" s="79">
        <v>18500</v>
      </c>
      <c r="KM21" s="79">
        <v>15600</v>
      </c>
      <c r="KN21" s="79">
        <v>14400</v>
      </c>
      <c r="KO21" s="79">
        <v>15200</v>
      </c>
      <c r="KP21" s="80">
        <f t="shared" si="20"/>
        <v>288353</v>
      </c>
      <c r="KQ21" s="79">
        <v>12500</v>
      </c>
      <c r="KR21" s="79">
        <v>9250</v>
      </c>
      <c r="KS21" s="79">
        <v>13200</v>
      </c>
      <c r="KT21" s="79">
        <v>13200</v>
      </c>
      <c r="KU21" s="79">
        <v>9100</v>
      </c>
      <c r="KV21" s="79">
        <v>10100</v>
      </c>
      <c r="KW21" s="79">
        <v>12500</v>
      </c>
      <c r="KX21" s="79">
        <v>12500</v>
      </c>
      <c r="KY21" s="79">
        <v>10900</v>
      </c>
      <c r="KZ21" s="79">
        <v>10750</v>
      </c>
      <c r="LA21" s="79">
        <v>9768</v>
      </c>
      <c r="LB21" s="79">
        <v>9500</v>
      </c>
      <c r="LC21" s="80">
        <f t="shared" si="21"/>
        <v>133268</v>
      </c>
      <c r="LD21" s="79">
        <v>8200</v>
      </c>
      <c r="LE21" s="79">
        <v>10500</v>
      </c>
      <c r="LF21" s="79">
        <v>9750</v>
      </c>
      <c r="LG21" s="79">
        <v>9650</v>
      </c>
      <c r="LH21" s="79">
        <v>11200</v>
      </c>
      <c r="LI21" s="79">
        <v>10650</v>
      </c>
      <c r="LJ21" s="81" t="e">
        <f>+INDEX(#REF!,MATCH($B21,#REF!,0),MATCH(LJ$6,#REF!,0))</f>
        <v>#REF!</v>
      </c>
      <c r="LK21" s="82"/>
      <c r="LL21" s="81"/>
      <c r="LM21" s="81"/>
      <c r="LN21" s="81"/>
      <c r="LO21" s="81"/>
      <c r="LP21" s="80" t="e">
        <f t="shared" si="22"/>
        <v>#REF!</v>
      </c>
    </row>
    <row r="22" spans="2:328" hidden="1" outlineLevel="1">
      <c r="B22" t="str">
        <f t="shared" si="11"/>
        <v>DESARROLLO Y PREPARACIÓNLIMA</v>
      </c>
      <c r="C22" s="78" t="s">
        <v>412</v>
      </c>
      <c r="D22" s="79">
        <v>0</v>
      </c>
      <c r="E22" s="79">
        <v>0</v>
      </c>
      <c r="F22" s="79">
        <v>0</v>
      </c>
      <c r="G22" s="79">
        <v>0</v>
      </c>
      <c r="H22" s="79">
        <v>0</v>
      </c>
      <c r="I22" s="79">
        <v>0</v>
      </c>
      <c r="J22" s="79">
        <v>0</v>
      </c>
      <c r="K22" s="79">
        <v>0</v>
      </c>
      <c r="L22" s="79">
        <v>0</v>
      </c>
      <c r="M22" s="79">
        <v>0</v>
      </c>
      <c r="N22" s="79">
        <v>0</v>
      </c>
      <c r="O22" s="79">
        <v>0</v>
      </c>
      <c r="P22" s="80">
        <v>0</v>
      </c>
      <c r="Q22" s="79">
        <v>79553.67</v>
      </c>
      <c r="R22" s="79">
        <v>79553.67</v>
      </c>
      <c r="S22" s="79">
        <v>79553.67</v>
      </c>
      <c r="T22" s="79">
        <v>92013.67</v>
      </c>
      <c r="U22" s="79">
        <v>92013.67</v>
      </c>
      <c r="V22" s="79">
        <v>92013.67</v>
      </c>
      <c r="W22" s="79">
        <v>73045.67</v>
      </c>
      <c r="X22" s="79">
        <v>73045.67</v>
      </c>
      <c r="Y22" s="79">
        <v>73045.67</v>
      </c>
      <c r="Z22" s="79">
        <v>80816.66</v>
      </c>
      <c r="AA22" s="79">
        <v>80816.66</v>
      </c>
      <c r="AB22" s="79">
        <v>80816.66</v>
      </c>
      <c r="AC22" s="80">
        <v>976289.01000000013</v>
      </c>
      <c r="AD22" s="79">
        <v>29769.37</v>
      </c>
      <c r="AE22" s="79">
        <v>29769.37</v>
      </c>
      <c r="AF22" s="79">
        <v>29769.37</v>
      </c>
      <c r="AG22" s="79">
        <v>41802.369999999995</v>
      </c>
      <c r="AH22" s="79">
        <v>41802.369999999995</v>
      </c>
      <c r="AI22" s="79">
        <v>41802.369999999995</v>
      </c>
      <c r="AJ22" s="79">
        <v>50244.03</v>
      </c>
      <c r="AK22" s="79">
        <v>50244.03</v>
      </c>
      <c r="AL22" s="79">
        <v>50244.03</v>
      </c>
      <c r="AM22" s="79">
        <v>68676.239999999991</v>
      </c>
      <c r="AN22" s="79">
        <v>68676.239999999991</v>
      </c>
      <c r="AO22" s="79">
        <v>68676.239999999991</v>
      </c>
      <c r="AP22" s="80">
        <v>571476.03</v>
      </c>
      <c r="AQ22" s="79">
        <v>74637.33</v>
      </c>
      <c r="AR22" s="79">
        <v>74637.33</v>
      </c>
      <c r="AS22" s="79">
        <v>74637.33</v>
      </c>
      <c r="AT22" s="79">
        <v>69704</v>
      </c>
      <c r="AU22" s="79">
        <v>69704</v>
      </c>
      <c r="AV22" s="79">
        <v>69704</v>
      </c>
      <c r="AW22" s="79">
        <v>0</v>
      </c>
      <c r="AX22" s="79">
        <v>0</v>
      </c>
      <c r="AY22" s="79">
        <v>0</v>
      </c>
      <c r="AZ22" s="79">
        <v>0</v>
      </c>
      <c r="BA22" s="79">
        <v>0</v>
      </c>
      <c r="BB22" s="79">
        <v>0</v>
      </c>
      <c r="BC22" s="80">
        <v>433023.99</v>
      </c>
      <c r="BD22" s="79">
        <v>2790.33</v>
      </c>
      <c r="BE22" s="79">
        <v>2790.33</v>
      </c>
      <c r="BF22" s="79">
        <v>2790.33</v>
      </c>
      <c r="BG22" s="79">
        <v>4211</v>
      </c>
      <c r="BH22" s="79">
        <v>4211</v>
      </c>
      <c r="BI22" s="79">
        <v>4211</v>
      </c>
      <c r="BJ22" s="79">
        <v>120136.33</v>
      </c>
      <c r="BK22" s="79">
        <v>120136.33</v>
      </c>
      <c r="BL22" s="79">
        <v>120136.33</v>
      </c>
      <c r="BM22" s="79">
        <v>4211</v>
      </c>
      <c r="BN22" s="79">
        <v>4211</v>
      </c>
      <c r="BO22" s="79">
        <v>4211</v>
      </c>
      <c r="BP22" s="80">
        <v>394045.98000000004</v>
      </c>
      <c r="BQ22" s="79">
        <v>167895.09000000003</v>
      </c>
      <c r="BR22" s="79">
        <v>167895.09000000003</v>
      </c>
      <c r="BS22" s="79">
        <v>167895.09000000003</v>
      </c>
      <c r="BT22" s="79">
        <v>157601</v>
      </c>
      <c r="BU22" s="79">
        <v>157601</v>
      </c>
      <c r="BV22" s="79">
        <v>157601</v>
      </c>
      <c r="BW22" s="79">
        <v>175449</v>
      </c>
      <c r="BX22" s="79">
        <v>175449</v>
      </c>
      <c r="BY22" s="79">
        <v>175449</v>
      </c>
      <c r="BZ22" s="79">
        <v>181181.65999999997</v>
      </c>
      <c r="CA22" s="79">
        <v>181181.65999999997</v>
      </c>
      <c r="CB22" s="79">
        <v>181181.65999999997</v>
      </c>
      <c r="CC22" s="80">
        <v>2046380.2499999998</v>
      </c>
      <c r="CD22" s="79">
        <v>46773.06</v>
      </c>
      <c r="CE22" s="79">
        <v>46773.06</v>
      </c>
      <c r="CF22" s="79">
        <v>46773.06</v>
      </c>
      <c r="CG22" s="79">
        <v>386995.67</v>
      </c>
      <c r="CH22" s="79">
        <v>386995.67</v>
      </c>
      <c r="CI22" s="79">
        <v>386995.67</v>
      </c>
      <c r="CJ22" s="79">
        <v>326399</v>
      </c>
      <c r="CK22" s="79">
        <v>326399</v>
      </c>
      <c r="CL22" s="79">
        <v>326399</v>
      </c>
      <c r="CM22" s="79">
        <v>705333</v>
      </c>
      <c r="CN22" s="79">
        <v>705333</v>
      </c>
      <c r="CO22" s="79">
        <v>705333</v>
      </c>
      <c r="CP22" s="80">
        <v>4396502.1899999995</v>
      </c>
      <c r="CQ22" s="79">
        <v>573263.01</v>
      </c>
      <c r="CR22" s="79">
        <v>573263.01</v>
      </c>
      <c r="CS22" s="79">
        <v>573263.01</v>
      </c>
      <c r="CT22" s="79">
        <v>230407.67</v>
      </c>
      <c r="CU22" s="79">
        <v>230407.67</v>
      </c>
      <c r="CV22" s="79">
        <v>230407.67</v>
      </c>
      <c r="CW22" s="79">
        <v>218590</v>
      </c>
      <c r="CX22" s="79">
        <v>219290</v>
      </c>
      <c r="CY22" s="79">
        <v>219390</v>
      </c>
      <c r="CZ22" s="79">
        <v>222468</v>
      </c>
      <c r="DA22" s="79">
        <v>222468</v>
      </c>
      <c r="DB22" s="79">
        <v>222468</v>
      </c>
      <c r="DC22" s="80">
        <v>3735686.04</v>
      </c>
      <c r="DD22" s="79">
        <v>550005.39</v>
      </c>
      <c r="DE22" s="79">
        <v>550005.39</v>
      </c>
      <c r="DF22" s="79">
        <v>550005.39</v>
      </c>
      <c r="DG22" s="79">
        <v>470131.66</v>
      </c>
      <c r="DH22" s="79">
        <v>470131.66</v>
      </c>
      <c r="DI22" s="79">
        <v>470131.66</v>
      </c>
      <c r="DJ22" s="79">
        <v>452749.67000000004</v>
      </c>
      <c r="DK22" s="79">
        <v>452749.67000000004</v>
      </c>
      <c r="DL22" s="79">
        <v>452749.67000000004</v>
      </c>
      <c r="DM22" s="79">
        <v>548895</v>
      </c>
      <c r="DN22" s="79">
        <v>548895</v>
      </c>
      <c r="DO22" s="79">
        <v>548895</v>
      </c>
      <c r="DP22" s="80">
        <v>6065345.1600000001</v>
      </c>
      <c r="DQ22" s="79">
        <v>220292.33</v>
      </c>
      <c r="DR22" s="79">
        <v>220292.33</v>
      </c>
      <c r="DS22" s="79">
        <v>235655.33</v>
      </c>
      <c r="DT22" s="79">
        <v>1583922</v>
      </c>
      <c r="DU22" s="79">
        <v>1622156.21</v>
      </c>
      <c r="DV22" s="79">
        <v>1690593</v>
      </c>
      <c r="DW22" s="79">
        <v>1624806.06</v>
      </c>
      <c r="DX22" s="79">
        <v>1196228.46</v>
      </c>
      <c r="DY22" s="79">
        <v>1668769.6400000001</v>
      </c>
      <c r="DZ22" s="79">
        <v>1567970.6400000001</v>
      </c>
      <c r="EA22" s="79">
        <v>1662809.58</v>
      </c>
      <c r="EB22" s="79">
        <v>1687510.58</v>
      </c>
      <c r="EC22" s="80">
        <v>14981006.16</v>
      </c>
      <c r="ED22" s="79">
        <v>1802224.25</v>
      </c>
      <c r="EE22" s="79">
        <v>2689403</v>
      </c>
      <c r="EF22" s="79">
        <v>2058661</v>
      </c>
      <c r="EG22" s="79">
        <v>2128181.77</v>
      </c>
      <c r="EH22" s="79">
        <v>2210188.94</v>
      </c>
      <c r="EI22" s="79">
        <v>3255241.64</v>
      </c>
      <c r="EJ22" s="79">
        <v>2284075.9699999997</v>
      </c>
      <c r="EK22" s="79">
        <v>2511282.58</v>
      </c>
      <c r="EL22" s="79">
        <v>3836526.52</v>
      </c>
      <c r="EM22" s="79">
        <v>2627912</v>
      </c>
      <c r="EN22" s="79">
        <v>2866151.83</v>
      </c>
      <c r="EO22" s="79">
        <v>2447675</v>
      </c>
      <c r="EP22" s="80">
        <v>30717524.5</v>
      </c>
      <c r="EQ22" s="79">
        <v>3880127.9899999998</v>
      </c>
      <c r="ER22" s="79">
        <v>3442358.33</v>
      </c>
      <c r="ES22" s="79">
        <v>3055952.96</v>
      </c>
      <c r="ET22" s="79">
        <v>3225144.41</v>
      </c>
      <c r="EU22" s="79">
        <v>4522761.51</v>
      </c>
      <c r="EV22" s="79">
        <v>3425600.68</v>
      </c>
      <c r="EW22" s="79">
        <v>3183938.73</v>
      </c>
      <c r="EX22" s="79">
        <v>3232407.02</v>
      </c>
      <c r="EY22" s="79">
        <v>4091184.44</v>
      </c>
      <c r="EZ22" s="79">
        <v>8423089</v>
      </c>
      <c r="FA22" s="79">
        <v>5338395.99</v>
      </c>
      <c r="FB22" s="79">
        <v>7700152.75</v>
      </c>
      <c r="FC22" s="80">
        <v>53521113.81000001</v>
      </c>
      <c r="FD22" s="79">
        <v>5912779.4700000007</v>
      </c>
      <c r="FE22" s="79">
        <v>6779363.6900000004</v>
      </c>
      <c r="FF22" s="79">
        <v>6532095.7699999996</v>
      </c>
      <c r="FG22" s="79">
        <v>4489858.7699999996</v>
      </c>
      <c r="FH22" s="79">
        <v>6467025.9400000004</v>
      </c>
      <c r="FI22" s="79">
        <v>4291844.55</v>
      </c>
      <c r="FJ22" s="79">
        <v>3826302.41</v>
      </c>
      <c r="FK22" s="79">
        <v>4103255.2</v>
      </c>
      <c r="FL22" s="79">
        <v>3750176.61</v>
      </c>
      <c r="FM22" s="79">
        <v>3233721.49</v>
      </c>
      <c r="FN22" s="79">
        <v>3346593.02</v>
      </c>
      <c r="FO22" s="79">
        <v>4361214.4800000004</v>
      </c>
      <c r="FP22" s="80">
        <v>57094231.400000006</v>
      </c>
      <c r="FQ22" s="79">
        <v>4271379.2</v>
      </c>
      <c r="FR22" s="79">
        <v>3999624.11</v>
      </c>
      <c r="FS22" s="79">
        <v>6274564.2699999996</v>
      </c>
      <c r="FT22" s="79">
        <v>6436015.25</v>
      </c>
      <c r="FU22" s="79">
        <v>5824114.7800000003</v>
      </c>
      <c r="FV22" s="79">
        <v>6376680.46</v>
      </c>
      <c r="FW22" s="79">
        <v>6114232.5</v>
      </c>
      <c r="FX22" s="79">
        <v>5883985.4600000009</v>
      </c>
      <c r="FY22" s="79">
        <v>7090426.7899999991</v>
      </c>
      <c r="FZ22" s="79">
        <v>4363078.7299999995</v>
      </c>
      <c r="GA22" s="79">
        <v>4914881.6400000006</v>
      </c>
      <c r="GB22" s="79">
        <v>4962974.32</v>
      </c>
      <c r="GC22" s="80">
        <v>66511957.509999998</v>
      </c>
      <c r="GD22" s="79">
        <v>5286446.6899999995</v>
      </c>
      <c r="GE22" s="79">
        <v>5855542.0999999996</v>
      </c>
      <c r="GF22" s="79">
        <v>6335953.0300000003</v>
      </c>
      <c r="GG22" s="79">
        <v>5185051.8100000005</v>
      </c>
      <c r="GH22" s="79">
        <v>6825541.0199999996</v>
      </c>
      <c r="GI22" s="79">
        <v>4735537.9399999995</v>
      </c>
      <c r="GJ22" s="79">
        <v>4608357.92</v>
      </c>
      <c r="GK22" s="79">
        <v>4404905.29</v>
      </c>
      <c r="GL22" s="79">
        <v>4393025.9000000004</v>
      </c>
      <c r="GM22" s="79">
        <v>4309305.8999999994</v>
      </c>
      <c r="GN22" s="79">
        <v>3258317.14</v>
      </c>
      <c r="GO22" s="79">
        <v>3945386.69</v>
      </c>
      <c r="GP22" s="80">
        <f t="shared" si="12"/>
        <v>59143371.43</v>
      </c>
      <c r="GQ22" s="79">
        <v>4325006.9000000004</v>
      </c>
      <c r="GR22" s="79">
        <v>4773563.3499999996</v>
      </c>
      <c r="GS22" s="79">
        <v>4363296.93</v>
      </c>
      <c r="GT22" s="79">
        <v>4238312.6899999995</v>
      </c>
      <c r="GU22" s="79">
        <v>3453429.6399999997</v>
      </c>
      <c r="GV22" s="79">
        <v>3981537.33</v>
      </c>
      <c r="GW22" s="79">
        <v>4417489.18</v>
      </c>
      <c r="GX22" s="79">
        <v>3898448.58</v>
      </c>
      <c r="GY22" s="79">
        <v>4622081.5999999996</v>
      </c>
      <c r="GZ22" s="79">
        <v>3134828.7</v>
      </c>
      <c r="HA22" s="79">
        <v>3340725.71</v>
      </c>
      <c r="HB22" s="79">
        <v>3381969.45</v>
      </c>
      <c r="HC22" s="80">
        <f t="shared" si="13"/>
        <v>47930690.060000002</v>
      </c>
      <c r="HD22" s="79">
        <v>3367558.71</v>
      </c>
      <c r="HE22" s="79">
        <v>3434752.2</v>
      </c>
      <c r="HF22" s="79">
        <v>3888723.29</v>
      </c>
      <c r="HG22" s="79">
        <v>3331044.9699999997</v>
      </c>
      <c r="HH22" s="79">
        <v>3138866.71</v>
      </c>
      <c r="HI22" s="79">
        <v>3469501.7800000003</v>
      </c>
      <c r="HJ22" s="79">
        <v>2958101.87</v>
      </c>
      <c r="HK22" s="79">
        <v>4108633.6399999997</v>
      </c>
      <c r="HL22" s="79">
        <v>3964115.41</v>
      </c>
      <c r="HM22" s="79">
        <v>4080723.36</v>
      </c>
      <c r="HN22" s="79">
        <v>4186647.1199999996</v>
      </c>
      <c r="HO22" s="79">
        <v>3129479.1799999997</v>
      </c>
      <c r="HP22" s="80">
        <f t="shared" si="14"/>
        <v>43058148.240000002</v>
      </c>
      <c r="HQ22" s="79">
        <v>2730404.14</v>
      </c>
      <c r="HR22" s="79">
        <v>4166365.14</v>
      </c>
      <c r="HS22" s="79">
        <v>4107443.2</v>
      </c>
      <c r="HT22" s="79">
        <v>4290284.2</v>
      </c>
      <c r="HU22" s="79">
        <v>4333974.2</v>
      </c>
      <c r="HV22" s="79">
        <v>4359124.16</v>
      </c>
      <c r="HW22" s="79">
        <v>4969729.16</v>
      </c>
      <c r="HX22" s="79">
        <v>4987266.8800000008</v>
      </c>
      <c r="HY22" s="79">
        <v>4625327.88</v>
      </c>
      <c r="HZ22" s="79">
        <v>4678740.07</v>
      </c>
      <c r="IA22" s="79">
        <v>5050321.88</v>
      </c>
      <c r="IB22" s="79">
        <v>5332610.82</v>
      </c>
      <c r="IC22" s="80">
        <f t="shared" si="15"/>
        <v>53631591.730000004</v>
      </c>
      <c r="ID22" s="79">
        <v>5232502.8800000008</v>
      </c>
      <c r="IE22" s="79">
        <v>3700708.46</v>
      </c>
      <c r="IF22" s="79">
        <v>3601104.3</v>
      </c>
      <c r="IG22" s="79">
        <v>3860628.64</v>
      </c>
      <c r="IH22" s="79">
        <v>4494485.1500000004</v>
      </c>
      <c r="II22" s="79">
        <v>4305281.8499999996</v>
      </c>
      <c r="IJ22" s="79">
        <v>6252299.5999999996</v>
      </c>
      <c r="IK22" s="79">
        <v>4467529</v>
      </c>
      <c r="IL22" s="79">
        <v>5380270</v>
      </c>
      <c r="IM22" s="79">
        <v>5373613</v>
      </c>
      <c r="IN22" s="79">
        <v>5858135</v>
      </c>
      <c r="IO22" s="79">
        <v>3974428</v>
      </c>
      <c r="IP22" s="80">
        <f t="shared" si="16"/>
        <v>56500985.880000003</v>
      </c>
      <c r="IQ22" s="79">
        <v>4953806</v>
      </c>
      <c r="IR22" s="79">
        <v>4624153</v>
      </c>
      <c r="IS22" s="79">
        <v>5096863</v>
      </c>
      <c r="IT22" s="79">
        <v>4912345</v>
      </c>
      <c r="IU22" s="79">
        <v>7984888</v>
      </c>
      <c r="IV22" s="79">
        <v>6783841</v>
      </c>
      <c r="IW22" s="79">
        <v>7265295</v>
      </c>
      <c r="IX22" s="79">
        <v>4302045</v>
      </c>
      <c r="IY22" s="79">
        <v>4595323</v>
      </c>
      <c r="IZ22" s="79">
        <v>12151455</v>
      </c>
      <c r="JA22" s="79">
        <v>5005290</v>
      </c>
      <c r="JB22" s="79">
        <v>6758039</v>
      </c>
      <c r="JC22" s="80">
        <f t="shared" si="17"/>
        <v>74433343</v>
      </c>
      <c r="JD22" s="79">
        <v>3056503</v>
      </c>
      <c r="JE22" s="79">
        <v>3785401</v>
      </c>
      <c r="JF22" s="79">
        <v>3277532</v>
      </c>
      <c r="JG22" s="79">
        <v>1022413</v>
      </c>
      <c r="JH22" s="79">
        <v>1273560</v>
      </c>
      <c r="JI22" s="79">
        <v>1841205</v>
      </c>
      <c r="JJ22" s="79">
        <v>542706</v>
      </c>
      <c r="JK22" s="79">
        <v>1940917</v>
      </c>
      <c r="JL22" s="79">
        <v>1992621</v>
      </c>
      <c r="JM22" s="79">
        <v>1963790</v>
      </c>
      <c r="JN22" s="79">
        <v>3054267</v>
      </c>
      <c r="JO22" s="79">
        <v>2529944</v>
      </c>
      <c r="JP22" s="80">
        <f t="shared" si="18"/>
        <v>26280859</v>
      </c>
      <c r="JQ22" s="79">
        <v>2017100</v>
      </c>
      <c r="JR22" s="79">
        <v>3418587</v>
      </c>
      <c r="JS22" s="79">
        <v>4631118</v>
      </c>
      <c r="JT22" s="79">
        <v>5404440</v>
      </c>
      <c r="JU22" s="79">
        <v>6036338</v>
      </c>
      <c r="JV22" s="79">
        <v>5993803</v>
      </c>
      <c r="JW22" s="79">
        <v>5083174</v>
      </c>
      <c r="JX22" s="79">
        <v>7197109</v>
      </c>
      <c r="JY22" s="79">
        <v>6075363</v>
      </c>
      <c r="JZ22" s="79">
        <v>5201625</v>
      </c>
      <c r="KA22" s="79">
        <v>4668415</v>
      </c>
      <c r="KB22" s="79">
        <v>4505261</v>
      </c>
      <c r="KC22" s="80">
        <f t="shared" si="19"/>
        <v>60232333</v>
      </c>
      <c r="KD22" s="79">
        <v>6074930</v>
      </c>
      <c r="KE22" s="79">
        <v>6542660</v>
      </c>
      <c r="KF22" s="79">
        <v>6532314</v>
      </c>
      <c r="KG22" s="79">
        <v>6550098</v>
      </c>
      <c r="KH22" s="79">
        <v>6015039</v>
      </c>
      <c r="KI22" s="79">
        <v>5086664</v>
      </c>
      <c r="KJ22" s="79">
        <v>5231164</v>
      </c>
      <c r="KK22" s="79">
        <v>5079770</v>
      </c>
      <c r="KL22" s="79">
        <v>4975846</v>
      </c>
      <c r="KM22" s="79">
        <v>5138558</v>
      </c>
      <c r="KN22" s="79">
        <v>5224179</v>
      </c>
      <c r="KO22" s="79">
        <v>4449474</v>
      </c>
      <c r="KP22" s="80">
        <f t="shared" si="20"/>
        <v>66900696</v>
      </c>
      <c r="KQ22" s="79">
        <v>3108075</v>
      </c>
      <c r="KR22" s="79">
        <v>3197504</v>
      </c>
      <c r="KS22" s="79">
        <v>3002109</v>
      </c>
      <c r="KT22" s="79">
        <v>3196073</v>
      </c>
      <c r="KU22" s="79">
        <v>3120919</v>
      </c>
      <c r="KV22" s="79">
        <v>2124024</v>
      </c>
      <c r="KW22" s="79">
        <v>2568666</v>
      </c>
      <c r="KX22" s="79">
        <v>3782094</v>
      </c>
      <c r="KY22" s="79">
        <v>2227936</v>
      </c>
      <c r="KZ22" s="79">
        <v>3992567</v>
      </c>
      <c r="LA22" s="79">
        <v>4568115</v>
      </c>
      <c r="LB22" s="79">
        <v>3710734</v>
      </c>
      <c r="LC22" s="80">
        <f t="shared" si="21"/>
        <v>38598816</v>
      </c>
      <c r="LD22" s="79">
        <v>1837461</v>
      </c>
      <c r="LE22" s="79">
        <v>2358684</v>
      </c>
      <c r="LF22" s="79">
        <v>3022445</v>
      </c>
      <c r="LG22" s="79">
        <v>2936217</v>
      </c>
      <c r="LH22" s="79">
        <v>2853494</v>
      </c>
      <c r="LI22" s="79">
        <v>2251797</v>
      </c>
      <c r="LJ22" s="81" t="e">
        <f>+INDEX(#REF!,MATCH($B22,#REF!,0),MATCH(LJ$6,#REF!,0))</f>
        <v>#REF!</v>
      </c>
      <c r="LK22" s="82"/>
      <c r="LL22" s="81"/>
      <c r="LM22" s="81"/>
      <c r="LN22" s="81"/>
      <c r="LO22" s="81"/>
      <c r="LP22" s="80" t="e">
        <f t="shared" si="22"/>
        <v>#REF!</v>
      </c>
    </row>
    <row r="23" spans="2:328" hidden="1" outlineLevel="1">
      <c r="B23" t="str">
        <f t="shared" si="11"/>
        <v>DESARROLLO Y PREPARACIÓNLORETO</v>
      </c>
      <c r="C23" s="78" t="s">
        <v>413</v>
      </c>
      <c r="D23" s="79">
        <v>0</v>
      </c>
      <c r="E23" s="79">
        <v>0</v>
      </c>
      <c r="F23" s="79">
        <v>0</v>
      </c>
      <c r="G23" s="79">
        <v>0</v>
      </c>
      <c r="H23" s="79">
        <v>0</v>
      </c>
      <c r="I23" s="79">
        <v>0</v>
      </c>
      <c r="J23" s="79">
        <v>0</v>
      </c>
      <c r="K23" s="79">
        <v>0</v>
      </c>
      <c r="L23" s="79">
        <v>0</v>
      </c>
      <c r="M23" s="79">
        <v>0</v>
      </c>
      <c r="N23" s="79">
        <v>0</v>
      </c>
      <c r="O23" s="79">
        <v>0</v>
      </c>
      <c r="P23" s="80">
        <v>0</v>
      </c>
      <c r="Q23" s="79">
        <v>0</v>
      </c>
      <c r="R23" s="79">
        <v>0</v>
      </c>
      <c r="S23" s="79">
        <v>0</v>
      </c>
      <c r="T23" s="79">
        <v>0</v>
      </c>
      <c r="U23" s="79">
        <v>0</v>
      </c>
      <c r="V23" s="79">
        <v>0</v>
      </c>
      <c r="W23" s="79">
        <v>0</v>
      </c>
      <c r="X23" s="79">
        <v>0</v>
      </c>
      <c r="Y23" s="79">
        <v>0</v>
      </c>
      <c r="Z23" s="79">
        <v>0</v>
      </c>
      <c r="AA23" s="79">
        <v>0</v>
      </c>
      <c r="AB23" s="79">
        <v>0</v>
      </c>
      <c r="AC23" s="80">
        <v>0</v>
      </c>
      <c r="AD23" s="79">
        <v>0</v>
      </c>
      <c r="AE23" s="79">
        <v>0</v>
      </c>
      <c r="AF23" s="79">
        <v>0</v>
      </c>
      <c r="AG23" s="79">
        <v>0</v>
      </c>
      <c r="AH23" s="79">
        <v>0</v>
      </c>
      <c r="AI23" s="79">
        <v>0</v>
      </c>
      <c r="AJ23" s="79">
        <v>0</v>
      </c>
      <c r="AK23" s="79">
        <v>0</v>
      </c>
      <c r="AL23" s="79">
        <v>0</v>
      </c>
      <c r="AM23" s="79">
        <v>0</v>
      </c>
      <c r="AN23" s="79">
        <v>0</v>
      </c>
      <c r="AO23" s="79">
        <v>0</v>
      </c>
      <c r="AP23" s="80">
        <v>0</v>
      </c>
      <c r="AQ23" s="79">
        <v>0</v>
      </c>
      <c r="AR23" s="79">
        <v>0</v>
      </c>
      <c r="AS23" s="79">
        <v>0</v>
      </c>
      <c r="AT23" s="79">
        <v>0</v>
      </c>
      <c r="AU23" s="79">
        <v>0</v>
      </c>
      <c r="AV23" s="79">
        <v>0</v>
      </c>
      <c r="AW23" s="79">
        <v>0</v>
      </c>
      <c r="AX23" s="79">
        <v>0</v>
      </c>
      <c r="AY23" s="79">
        <v>0</v>
      </c>
      <c r="AZ23" s="79">
        <v>0</v>
      </c>
      <c r="BA23" s="79">
        <v>0</v>
      </c>
      <c r="BB23" s="79">
        <v>0</v>
      </c>
      <c r="BC23" s="80">
        <v>0</v>
      </c>
      <c r="BD23" s="79">
        <v>0</v>
      </c>
      <c r="BE23" s="79">
        <v>0</v>
      </c>
      <c r="BF23" s="79">
        <v>0</v>
      </c>
      <c r="BG23" s="79">
        <v>0</v>
      </c>
      <c r="BH23" s="79">
        <v>0</v>
      </c>
      <c r="BI23" s="79">
        <v>0</v>
      </c>
      <c r="BJ23" s="79">
        <v>0</v>
      </c>
      <c r="BK23" s="79">
        <v>0</v>
      </c>
      <c r="BL23" s="79">
        <v>0</v>
      </c>
      <c r="BM23" s="79">
        <v>0</v>
      </c>
      <c r="BN23" s="79">
        <v>0</v>
      </c>
      <c r="BO23" s="79">
        <v>0</v>
      </c>
      <c r="BP23" s="80">
        <v>0</v>
      </c>
      <c r="BQ23" s="79">
        <v>0</v>
      </c>
      <c r="BR23" s="79">
        <v>0</v>
      </c>
      <c r="BS23" s="79">
        <v>0</v>
      </c>
      <c r="BT23" s="79">
        <v>0</v>
      </c>
      <c r="BU23" s="79">
        <v>0</v>
      </c>
      <c r="BV23" s="79">
        <v>0</v>
      </c>
      <c r="BW23" s="79">
        <v>0</v>
      </c>
      <c r="BX23" s="79">
        <v>0</v>
      </c>
      <c r="BY23" s="79">
        <v>0</v>
      </c>
      <c r="BZ23" s="79">
        <v>0</v>
      </c>
      <c r="CA23" s="79">
        <v>0</v>
      </c>
      <c r="CB23" s="79">
        <v>0</v>
      </c>
      <c r="CC23" s="80">
        <v>0</v>
      </c>
      <c r="CD23" s="79">
        <v>0</v>
      </c>
      <c r="CE23" s="79">
        <v>0</v>
      </c>
      <c r="CF23" s="79">
        <v>0</v>
      </c>
      <c r="CG23" s="79">
        <v>0</v>
      </c>
      <c r="CH23" s="79">
        <v>0</v>
      </c>
      <c r="CI23" s="79">
        <v>0</v>
      </c>
      <c r="CJ23" s="79">
        <v>0</v>
      </c>
      <c r="CK23" s="79">
        <v>0</v>
      </c>
      <c r="CL23" s="79">
        <v>0</v>
      </c>
      <c r="CM23" s="79">
        <v>0</v>
      </c>
      <c r="CN23" s="79">
        <v>0</v>
      </c>
      <c r="CO23" s="79">
        <v>0</v>
      </c>
      <c r="CP23" s="80">
        <v>0</v>
      </c>
      <c r="CQ23" s="79">
        <v>0</v>
      </c>
      <c r="CR23" s="79">
        <v>0</v>
      </c>
      <c r="CS23" s="79">
        <v>0</v>
      </c>
      <c r="CT23" s="79">
        <v>0</v>
      </c>
      <c r="CU23" s="79">
        <v>0</v>
      </c>
      <c r="CV23" s="79">
        <v>0</v>
      </c>
      <c r="CW23" s="79">
        <v>0</v>
      </c>
      <c r="CX23" s="79">
        <v>0</v>
      </c>
      <c r="CY23" s="79">
        <v>0</v>
      </c>
      <c r="CZ23" s="79">
        <v>0</v>
      </c>
      <c r="DA23" s="79">
        <v>0</v>
      </c>
      <c r="DB23" s="79">
        <v>0</v>
      </c>
      <c r="DC23" s="80">
        <v>0</v>
      </c>
      <c r="DD23" s="79">
        <v>0</v>
      </c>
      <c r="DE23" s="79">
        <v>0</v>
      </c>
      <c r="DF23" s="79">
        <v>0</v>
      </c>
      <c r="DG23" s="79">
        <v>0</v>
      </c>
      <c r="DH23" s="79">
        <v>0</v>
      </c>
      <c r="DI23" s="79">
        <v>0</v>
      </c>
      <c r="DJ23" s="79">
        <v>0</v>
      </c>
      <c r="DK23" s="79">
        <v>0</v>
      </c>
      <c r="DL23" s="79">
        <v>0</v>
      </c>
      <c r="DM23" s="79">
        <v>0</v>
      </c>
      <c r="DN23" s="79">
        <v>0</v>
      </c>
      <c r="DO23" s="79">
        <v>0</v>
      </c>
      <c r="DP23" s="80">
        <v>0</v>
      </c>
      <c r="DQ23" s="79">
        <v>0</v>
      </c>
      <c r="DR23" s="79">
        <v>0</v>
      </c>
      <c r="DS23" s="79">
        <v>0</v>
      </c>
      <c r="DT23" s="79">
        <v>0</v>
      </c>
      <c r="DU23" s="79">
        <v>0</v>
      </c>
      <c r="DV23" s="79">
        <v>0</v>
      </c>
      <c r="DW23" s="79">
        <v>0</v>
      </c>
      <c r="DX23" s="79">
        <v>0</v>
      </c>
      <c r="DY23" s="79">
        <v>0</v>
      </c>
      <c r="DZ23" s="79">
        <v>0</v>
      </c>
      <c r="EA23" s="79">
        <v>0</v>
      </c>
      <c r="EB23" s="79">
        <v>0</v>
      </c>
      <c r="EC23" s="80">
        <v>0</v>
      </c>
      <c r="ED23" s="79">
        <v>0</v>
      </c>
      <c r="EE23" s="79">
        <v>0</v>
      </c>
      <c r="EF23" s="79">
        <v>0</v>
      </c>
      <c r="EG23" s="79">
        <v>0</v>
      </c>
      <c r="EH23" s="79">
        <v>0</v>
      </c>
      <c r="EI23" s="79">
        <v>0</v>
      </c>
      <c r="EJ23" s="79">
        <v>0</v>
      </c>
      <c r="EK23" s="79">
        <v>0</v>
      </c>
      <c r="EL23" s="79">
        <v>0</v>
      </c>
      <c r="EM23" s="79">
        <v>0</v>
      </c>
      <c r="EN23" s="79">
        <v>0</v>
      </c>
      <c r="EO23" s="79">
        <v>0</v>
      </c>
      <c r="EP23" s="80">
        <v>0</v>
      </c>
      <c r="EQ23" s="79">
        <v>0</v>
      </c>
      <c r="ER23" s="79">
        <v>0</v>
      </c>
      <c r="ES23" s="79">
        <v>0</v>
      </c>
      <c r="ET23" s="79">
        <v>0</v>
      </c>
      <c r="EU23" s="79">
        <v>0</v>
      </c>
      <c r="EV23" s="79">
        <v>0</v>
      </c>
      <c r="EW23" s="79">
        <v>0</v>
      </c>
      <c r="EX23" s="79">
        <v>0</v>
      </c>
      <c r="EY23" s="79">
        <v>0</v>
      </c>
      <c r="EZ23" s="79">
        <v>0</v>
      </c>
      <c r="FA23" s="79">
        <v>0</v>
      </c>
      <c r="FB23" s="79">
        <v>0</v>
      </c>
      <c r="FC23" s="80">
        <v>0</v>
      </c>
      <c r="FD23" s="79">
        <v>0</v>
      </c>
      <c r="FE23" s="79">
        <v>0</v>
      </c>
      <c r="FF23" s="79">
        <v>0</v>
      </c>
      <c r="FG23" s="79">
        <v>0</v>
      </c>
      <c r="FH23" s="79">
        <v>0</v>
      </c>
      <c r="FI23" s="79">
        <v>0</v>
      </c>
      <c r="FJ23" s="79">
        <v>0</v>
      </c>
      <c r="FK23" s="79">
        <v>0</v>
      </c>
      <c r="FL23" s="79">
        <v>0</v>
      </c>
      <c r="FM23" s="79">
        <v>0</v>
      </c>
      <c r="FN23" s="79">
        <v>0</v>
      </c>
      <c r="FO23" s="79">
        <v>0</v>
      </c>
      <c r="FP23" s="80">
        <v>0</v>
      </c>
      <c r="FQ23" s="79">
        <v>0</v>
      </c>
      <c r="FR23" s="79">
        <v>0</v>
      </c>
      <c r="FS23" s="79">
        <v>0</v>
      </c>
      <c r="FT23" s="79">
        <v>0</v>
      </c>
      <c r="FU23" s="79">
        <v>0</v>
      </c>
      <c r="FV23" s="79">
        <v>0</v>
      </c>
      <c r="FW23" s="79">
        <v>0</v>
      </c>
      <c r="FX23" s="79">
        <v>0</v>
      </c>
      <c r="FY23" s="79">
        <v>0</v>
      </c>
      <c r="FZ23" s="79">
        <v>0</v>
      </c>
      <c r="GA23" s="79">
        <v>0</v>
      </c>
      <c r="GB23" s="79">
        <v>0</v>
      </c>
      <c r="GC23" s="80">
        <v>0</v>
      </c>
      <c r="GD23" s="79"/>
      <c r="GE23" s="79"/>
      <c r="GF23" s="79"/>
      <c r="GG23" s="79"/>
      <c r="GH23" s="79"/>
      <c r="GI23" s="79"/>
      <c r="GJ23" s="79"/>
      <c r="GK23" s="79"/>
      <c r="GL23" s="79">
        <v>0</v>
      </c>
      <c r="GM23" s="79">
        <v>0</v>
      </c>
      <c r="GN23" s="79">
        <v>0</v>
      </c>
      <c r="GO23" s="79">
        <v>0</v>
      </c>
      <c r="GP23" s="80">
        <f t="shared" si="12"/>
        <v>0</v>
      </c>
      <c r="GQ23" s="79">
        <v>0</v>
      </c>
      <c r="GR23" s="79">
        <v>4000</v>
      </c>
      <c r="GS23" s="79">
        <v>0</v>
      </c>
      <c r="GT23" s="79">
        <v>58000</v>
      </c>
      <c r="GU23" s="79">
        <v>0</v>
      </c>
      <c r="GV23" s="79">
        <v>0</v>
      </c>
      <c r="GW23" s="79">
        <v>0</v>
      </c>
      <c r="GX23" s="79">
        <v>0</v>
      </c>
      <c r="GY23" s="79">
        <v>0</v>
      </c>
      <c r="GZ23" s="79">
        <v>0</v>
      </c>
      <c r="HA23" s="79">
        <v>0</v>
      </c>
      <c r="HB23" s="79">
        <v>0</v>
      </c>
      <c r="HC23" s="80">
        <f t="shared" si="13"/>
        <v>62000</v>
      </c>
      <c r="HD23" s="79">
        <v>2000</v>
      </c>
      <c r="HE23" s="79">
        <v>2000</v>
      </c>
      <c r="HF23" s="79">
        <v>0</v>
      </c>
      <c r="HG23" s="79">
        <v>0</v>
      </c>
      <c r="HH23" s="79">
        <v>0</v>
      </c>
      <c r="HI23" s="79">
        <v>0</v>
      </c>
      <c r="HJ23" s="79">
        <v>0</v>
      </c>
      <c r="HK23" s="79">
        <v>0</v>
      </c>
      <c r="HL23" s="79">
        <v>0</v>
      </c>
      <c r="HM23" s="79">
        <v>0</v>
      </c>
      <c r="HN23" s="79">
        <v>0</v>
      </c>
      <c r="HO23" s="79">
        <v>0</v>
      </c>
      <c r="HP23" s="80">
        <f t="shared" si="14"/>
        <v>4000</v>
      </c>
      <c r="HQ23" s="79">
        <v>0</v>
      </c>
      <c r="HR23" s="79">
        <v>0</v>
      </c>
      <c r="HS23" s="79">
        <v>1000</v>
      </c>
      <c r="HT23" s="79">
        <v>0</v>
      </c>
      <c r="HU23" s="79">
        <v>0</v>
      </c>
      <c r="HV23" s="79">
        <v>0</v>
      </c>
      <c r="HW23" s="79">
        <v>0</v>
      </c>
      <c r="HX23" s="79">
        <v>0</v>
      </c>
      <c r="HY23" s="79">
        <v>0</v>
      </c>
      <c r="HZ23" s="79">
        <v>0</v>
      </c>
      <c r="IA23" s="79">
        <v>0</v>
      </c>
      <c r="IB23" s="79">
        <v>0</v>
      </c>
      <c r="IC23" s="80">
        <f t="shared" si="15"/>
        <v>1000</v>
      </c>
      <c r="ID23" s="79">
        <v>0</v>
      </c>
      <c r="IE23" s="79">
        <v>0</v>
      </c>
      <c r="IF23" s="79">
        <v>0</v>
      </c>
      <c r="IG23" s="79">
        <v>0</v>
      </c>
      <c r="IH23" s="79">
        <v>0</v>
      </c>
      <c r="II23" s="79">
        <v>0</v>
      </c>
      <c r="IJ23" s="79">
        <v>0</v>
      </c>
      <c r="IK23" s="79">
        <v>0</v>
      </c>
      <c r="IL23" s="79">
        <v>0</v>
      </c>
      <c r="IM23" s="79">
        <v>0</v>
      </c>
      <c r="IN23" s="79">
        <v>0</v>
      </c>
      <c r="IO23" s="79">
        <v>0</v>
      </c>
      <c r="IP23" s="80">
        <f t="shared" si="16"/>
        <v>0</v>
      </c>
      <c r="IQ23" s="79">
        <v>0</v>
      </c>
      <c r="IR23" s="79">
        <v>0</v>
      </c>
      <c r="IS23" s="79">
        <v>0</v>
      </c>
      <c r="IT23" s="79">
        <v>0</v>
      </c>
      <c r="IU23" s="79">
        <v>0</v>
      </c>
      <c r="IV23" s="79">
        <v>0</v>
      </c>
      <c r="IW23" s="79">
        <v>0</v>
      </c>
      <c r="IX23" s="79">
        <v>0</v>
      </c>
      <c r="IY23" s="79">
        <v>0</v>
      </c>
      <c r="IZ23" s="79">
        <v>0</v>
      </c>
      <c r="JA23" s="79">
        <v>0</v>
      </c>
      <c r="JB23" s="79">
        <v>0</v>
      </c>
      <c r="JC23" s="80">
        <f t="shared" si="17"/>
        <v>0</v>
      </c>
      <c r="JD23" s="79">
        <v>0</v>
      </c>
      <c r="JE23" s="79">
        <v>0</v>
      </c>
      <c r="JF23" s="79">
        <v>0</v>
      </c>
      <c r="JG23" s="79">
        <v>0</v>
      </c>
      <c r="JH23" s="79">
        <v>0</v>
      </c>
      <c r="JI23" s="79">
        <v>0</v>
      </c>
      <c r="JJ23" s="79">
        <v>0</v>
      </c>
      <c r="JK23" s="79">
        <v>0</v>
      </c>
      <c r="JL23" s="79">
        <v>0</v>
      </c>
      <c r="JM23" s="79">
        <v>0</v>
      </c>
      <c r="JN23" s="79">
        <v>0</v>
      </c>
      <c r="JO23" s="79">
        <v>0</v>
      </c>
      <c r="JP23" s="80">
        <f t="shared" si="18"/>
        <v>0</v>
      </c>
      <c r="JQ23" s="79">
        <v>0</v>
      </c>
      <c r="JR23" s="79">
        <v>0</v>
      </c>
      <c r="JS23" s="79">
        <v>0</v>
      </c>
      <c r="JT23" s="79">
        <v>0</v>
      </c>
      <c r="JU23" s="79">
        <v>0</v>
      </c>
      <c r="JV23" s="79">
        <v>0</v>
      </c>
      <c r="JW23" s="79">
        <v>0</v>
      </c>
      <c r="JX23" s="79">
        <v>0</v>
      </c>
      <c r="JY23" s="79">
        <v>0</v>
      </c>
      <c r="JZ23" s="79">
        <v>0</v>
      </c>
      <c r="KA23" s="79">
        <v>0</v>
      </c>
      <c r="KB23" s="79">
        <v>0</v>
      </c>
      <c r="KC23" s="80">
        <f t="shared" si="19"/>
        <v>0</v>
      </c>
      <c r="KD23" s="79">
        <v>0</v>
      </c>
      <c r="KE23" s="79">
        <v>0</v>
      </c>
      <c r="KF23" s="79">
        <v>0</v>
      </c>
      <c r="KG23" s="79">
        <v>0</v>
      </c>
      <c r="KH23" s="79">
        <v>0</v>
      </c>
      <c r="KI23" s="79">
        <v>0</v>
      </c>
      <c r="KJ23" s="79">
        <v>0</v>
      </c>
      <c r="KK23" s="79">
        <v>0</v>
      </c>
      <c r="KL23" s="79">
        <v>0</v>
      </c>
      <c r="KM23" s="79">
        <v>0</v>
      </c>
      <c r="KN23" s="79">
        <v>0</v>
      </c>
      <c r="KO23" s="79">
        <v>0</v>
      </c>
      <c r="KP23" s="80">
        <f t="shared" si="20"/>
        <v>0</v>
      </c>
      <c r="KQ23" s="79">
        <v>0</v>
      </c>
      <c r="KR23" s="79">
        <v>0</v>
      </c>
      <c r="KS23" s="79">
        <v>0</v>
      </c>
      <c r="KT23" s="79">
        <v>0</v>
      </c>
      <c r="KU23" s="79">
        <v>0</v>
      </c>
      <c r="KV23" s="79">
        <v>0</v>
      </c>
      <c r="KW23" s="79">
        <v>0</v>
      </c>
      <c r="KX23" s="79">
        <v>0</v>
      </c>
      <c r="KY23" s="79">
        <v>100</v>
      </c>
      <c r="KZ23" s="79">
        <v>1000</v>
      </c>
      <c r="LA23" s="79">
        <v>0</v>
      </c>
      <c r="LB23" s="79">
        <v>0</v>
      </c>
      <c r="LC23" s="80">
        <f t="shared" si="21"/>
        <v>1100</v>
      </c>
      <c r="LD23" s="79">
        <v>100</v>
      </c>
      <c r="LE23" s="79">
        <v>0</v>
      </c>
      <c r="LF23" s="79">
        <v>1000</v>
      </c>
      <c r="LG23" s="79">
        <v>0</v>
      </c>
      <c r="LH23" s="79">
        <v>0</v>
      </c>
      <c r="LI23" s="79">
        <v>1000</v>
      </c>
      <c r="LJ23" s="81" t="e">
        <f>+INDEX(#REF!,MATCH($B23,#REF!,0),MATCH(LJ$6,#REF!,0))</f>
        <v>#REF!</v>
      </c>
      <c r="LK23" s="82"/>
      <c r="LL23" s="81"/>
      <c r="LM23" s="81"/>
      <c r="LN23" s="81"/>
      <c r="LO23" s="81"/>
      <c r="LP23" s="80" t="e">
        <f t="shared" si="22"/>
        <v>#REF!</v>
      </c>
    </row>
    <row r="24" spans="2:328" hidden="1" outlineLevel="1">
      <c r="B24" t="str">
        <f t="shared" si="11"/>
        <v>DESARROLLO Y PREPARACIÓNMADRE DE DIOS</v>
      </c>
      <c r="C24" s="78" t="s">
        <v>414</v>
      </c>
      <c r="D24" s="79">
        <v>0</v>
      </c>
      <c r="E24" s="79">
        <v>0</v>
      </c>
      <c r="F24" s="79">
        <v>0</v>
      </c>
      <c r="G24" s="79">
        <v>0</v>
      </c>
      <c r="H24" s="79">
        <v>0</v>
      </c>
      <c r="I24" s="79">
        <v>0</v>
      </c>
      <c r="J24" s="79">
        <v>0</v>
      </c>
      <c r="K24" s="79">
        <v>0</v>
      </c>
      <c r="L24" s="79">
        <v>0</v>
      </c>
      <c r="M24" s="79">
        <v>0</v>
      </c>
      <c r="N24" s="79">
        <v>0</v>
      </c>
      <c r="O24" s="79">
        <v>0</v>
      </c>
      <c r="P24" s="80">
        <v>0</v>
      </c>
      <c r="Q24" s="79">
        <v>0</v>
      </c>
      <c r="R24" s="79">
        <v>0</v>
      </c>
      <c r="S24" s="79">
        <v>0</v>
      </c>
      <c r="T24" s="79">
        <v>0</v>
      </c>
      <c r="U24" s="79">
        <v>0</v>
      </c>
      <c r="V24" s="79">
        <v>0</v>
      </c>
      <c r="W24" s="79">
        <v>0</v>
      </c>
      <c r="X24" s="79">
        <v>0</v>
      </c>
      <c r="Y24" s="79">
        <v>0</v>
      </c>
      <c r="Z24" s="79">
        <v>0</v>
      </c>
      <c r="AA24" s="79">
        <v>0</v>
      </c>
      <c r="AB24" s="79">
        <v>0</v>
      </c>
      <c r="AC24" s="80">
        <v>0</v>
      </c>
      <c r="AD24" s="79">
        <v>0</v>
      </c>
      <c r="AE24" s="79">
        <v>0</v>
      </c>
      <c r="AF24" s="79">
        <v>0</v>
      </c>
      <c r="AG24" s="79">
        <v>0</v>
      </c>
      <c r="AH24" s="79">
        <v>0</v>
      </c>
      <c r="AI24" s="79">
        <v>0</v>
      </c>
      <c r="AJ24" s="79">
        <v>0</v>
      </c>
      <c r="AK24" s="79">
        <v>0</v>
      </c>
      <c r="AL24" s="79">
        <v>0</v>
      </c>
      <c r="AM24" s="79">
        <v>0</v>
      </c>
      <c r="AN24" s="79">
        <v>0</v>
      </c>
      <c r="AO24" s="79">
        <v>0</v>
      </c>
      <c r="AP24" s="80">
        <v>0</v>
      </c>
      <c r="AQ24" s="79">
        <v>0</v>
      </c>
      <c r="AR24" s="79">
        <v>0</v>
      </c>
      <c r="AS24" s="79">
        <v>0</v>
      </c>
      <c r="AT24" s="79">
        <v>0</v>
      </c>
      <c r="AU24" s="79">
        <v>0</v>
      </c>
      <c r="AV24" s="79">
        <v>0</v>
      </c>
      <c r="AW24" s="79">
        <v>0</v>
      </c>
      <c r="AX24" s="79">
        <v>0</v>
      </c>
      <c r="AY24" s="79">
        <v>0</v>
      </c>
      <c r="AZ24" s="79">
        <v>0</v>
      </c>
      <c r="BA24" s="79">
        <v>0</v>
      </c>
      <c r="BB24" s="79">
        <v>0</v>
      </c>
      <c r="BC24" s="80">
        <v>0</v>
      </c>
      <c r="BD24" s="79">
        <v>0</v>
      </c>
      <c r="BE24" s="79">
        <v>0</v>
      </c>
      <c r="BF24" s="79">
        <v>0</v>
      </c>
      <c r="BG24" s="79">
        <v>0</v>
      </c>
      <c r="BH24" s="79">
        <v>0</v>
      </c>
      <c r="BI24" s="79">
        <v>0</v>
      </c>
      <c r="BJ24" s="79">
        <v>0</v>
      </c>
      <c r="BK24" s="79">
        <v>0</v>
      </c>
      <c r="BL24" s="79">
        <v>0</v>
      </c>
      <c r="BM24" s="79">
        <v>0</v>
      </c>
      <c r="BN24" s="79">
        <v>0</v>
      </c>
      <c r="BO24" s="79">
        <v>0</v>
      </c>
      <c r="BP24" s="80">
        <v>0</v>
      </c>
      <c r="BQ24" s="79">
        <v>0</v>
      </c>
      <c r="BR24" s="79">
        <v>0</v>
      </c>
      <c r="BS24" s="79">
        <v>0</v>
      </c>
      <c r="BT24" s="79">
        <v>0</v>
      </c>
      <c r="BU24" s="79">
        <v>0</v>
      </c>
      <c r="BV24" s="79">
        <v>0</v>
      </c>
      <c r="BW24" s="79">
        <v>0</v>
      </c>
      <c r="BX24" s="79">
        <v>0</v>
      </c>
      <c r="BY24" s="79">
        <v>0</v>
      </c>
      <c r="BZ24" s="79">
        <v>0</v>
      </c>
      <c r="CA24" s="79">
        <v>0</v>
      </c>
      <c r="CB24" s="79">
        <v>0</v>
      </c>
      <c r="CC24" s="80">
        <v>0</v>
      </c>
      <c r="CD24" s="79">
        <v>0</v>
      </c>
      <c r="CE24" s="79">
        <v>0</v>
      </c>
      <c r="CF24" s="79">
        <v>0</v>
      </c>
      <c r="CG24" s="79">
        <v>0</v>
      </c>
      <c r="CH24" s="79">
        <v>0</v>
      </c>
      <c r="CI24" s="79">
        <v>0</v>
      </c>
      <c r="CJ24" s="79">
        <v>0</v>
      </c>
      <c r="CK24" s="79">
        <v>0</v>
      </c>
      <c r="CL24" s="79">
        <v>0</v>
      </c>
      <c r="CM24" s="79">
        <v>0</v>
      </c>
      <c r="CN24" s="79">
        <v>0</v>
      </c>
      <c r="CO24" s="79">
        <v>0</v>
      </c>
      <c r="CP24" s="80">
        <v>0</v>
      </c>
      <c r="CQ24" s="79">
        <v>0</v>
      </c>
      <c r="CR24" s="79">
        <v>0</v>
      </c>
      <c r="CS24" s="79">
        <v>0</v>
      </c>
      <c r="CT24" s="79">
        <v>0</v>
      </c>
      <c r="CU24" s="79">
        <v>0</v>
      </c>
      <c r="CV24" s="79">
        <v>0</v>
      </c>
      <c r="CW24" s="79">
        <v>0</v>
      </c>
      <c r="CX24" s="79">
        <v>0</v>
      </c>
      <c r="CY24" s="79">
        <v>0</v>
      </c>
      <c r="CZ24" s="79">
        <v>0</v>
      </c>
      <c r="DA24" s="79">
        <v>0</v>
      </c>
      <c r="DB24" s="79">
        <v>0</v>
      </c>
      <c r="DC24" s="80">
        <v>0</v>
      </c>
      <c r="DD24" s="79">
        <v>0</v>
      </c>
      <c r="DE24" s="79">
        <v>0</v>
      </c>
      <c r="DF24" s="79">
        <v>0</v>
      </c>
      <c r="DG24" s="79">
        <v>0</v>
      </c>
      <c r="DH24" s="79">
        <v>0</v>
      </c>
      <c r="DI24" s="79">
        <v>0</v>
      </c>
      <c r="DJ24" s="79">
        <v>0</v>
      </c>
      <c r="DK24" s="79">
        <v>0</v>
      </c>
      <c r="DL24" s="79">
        <v>0</v>
      </c>
      <c r="DM24" s="79">
        <v>0</v>
      </c>
      <c r="DN24" s="79">
        <v>0</v>
      </c>
      <c r="DO24" s="79">
        <v>0</v>
      </c>
      <c r="DP24" s="80">
        <v>0</v>
      </c>
      <c r="DQ24" s="79">
        <v>0</v>
      </c>
      <c r="DR24" s="79">
        <v>0</v>
      </c>
      <c r="DS24" s="79">
        <v>0</v>
      </c>
      <c r="DT24" s="79">
        <v>0</v>
      </c>
      <c r="DU24" s="79">
        <v>0</v>
      </c>
      <c r="DV24" s="79">
        <v>100</v>
      </c>
      <c r="DW24" s="79">
        <v>0</v>
      </c>
      <c r="DX24" s="79">
        <v>0</v>
      </c>
      <c r="DY24" s="79">
        <v>300</v>
      </c>
      <c r="DZ24" s="79">
        <v>0</v>
      </c>
      <c r="EA24" s="79">
        <v>0</v>
      </c>
      <c r="EB24" s="79">
        <v>0</v>
      </c>
      <c r="EC24" s="80">
        <v>400</v>
      </c>
      <c r="ED24" s="79">
        <v>0</v>
      </c>
      <c r="EE24" s="79">
        <v>0</v>
      </c>
      <c r="EF24" s="79">
        <v>0</v>
      </c>
      <c r="EG24" s="79">
        <v>0</v>
      </c>
      <c r="EH24" s="79">
        <v>50</v>
      </c>
      <c r="EI24" s="79">
        <v>0</v>
      </c>
      <c r="EJ24" s="79">
        <v>0</v>
      </c>
      <c r="EK24" s="79">
        <v>0</v>
      </c>
      <c r="EL24" s="79">
        <v>1000</v>
      </c>
      <c r="EM24" s="79">
        <v>0</v>
      </c>
      <c r="EN24" s="79">
        <v>0</v>
      </c>
      <c r="EO24" s="79">
        <v>0</v>
      </c>
      <c r="EP24" s="80">
        <v>1050</v>
      </c>
      <c r="EQ24" s="79">
        <v>0</v>
      </c>
      <c r="ER24" s="79">
        <v>0</v>
      </c>
      <c r="ES24" s="79">
        <v>1000</v>
      </c>
      <c r="ET24" s="79">
        <v>1100</v>
      </c>
      <c r="EU24" s="79">
        <v>0</v>
      </c>
      <c r="EV24" s="79">
        <v>0</v>
      </c>
      <c r="EW24" s="79">
        <v>0</v>
      </c>
      <c r="EX24" s="79">
        <v>0</v>
      </c>
      <c r="EY24" s="79">
        <v>0</v>
      </c>
      <c r="EZ24" s="79">
        <v>0</v>
      </c>
      <c r="FA24" s="79">
        <v>0</v>
      </c>
      <c r="FB24" s="79">
        <v>0</v>
      </c>
      <c r="FC24" s="80">
        <v>2100</v>
      </c>
      <c r="FD24" s="79">
        <v>1000</v>
      </c>
      <c r="FE24" s="79">
        <v>0</v>
      </c>
      <c r="FF24" s="79">
        <v>0</v>
      </c>
      <c r="FG24" s="79">
        <v>5000</v>
      </c>
      <c r="FH24" s="79">
        <v>0</v>
      </c>
      <c r="FI24" s="79">
        <v>1100</v>
      </c>
      <c r="FJ24" s="79">
        <v>0</v>
      </c>
      <c r="FK24" s="79">
        <v>0</v>
      </c>
      <c r="FL24" s="79">
        <v>3000</v>
      </c>
      <c r="FM24" s="79">
        <v>0</v>
      </c>
      <c r="FN24" s="79">
        <v>5000</v>
      </c>
      <c r="FO24" s="79">
        <v>5000</v>
      </c>
      <c r="FP24" s="80">
        <v>20100</v>
      </c>
      <c r="FQ24" s="79">
        <v>0</v>
      </c>
      <c r="FR24" s="79">
        <v>6000</v>
      </c>
      <c r="FS24" s="79">
        <v>0</v>
      </c>
      <c r="FT24" s="79">
        <v>0</v>
      </c>
      <c r="FU24" s="79">
        <v>1000</v>
      </c>
      <c r="FV24" s="79">
        <v>0</v>
      </c>
      <c r="FW24" s="79">
        <v>0</v>
      </c>
      <c r="FX24" s="79">
        <v>0</v>
      </c>
      <c r="FY24" s="79">
        <v>0</v>
      </c>
      <c r="FZ24" s="79">
        <v>0</v>
      </c>
      <c r="GA24" s="79">
        <v>0</v>
      </c>
      <c r="GB24" s="79">
        <v>0</v>
      </c>
      <c r="GC24" s="80">
        <v>7000</v>
      </c>
      <c r="GD24" s="79">
        <v>0</v>
      </c>
      <c r="GE24" s="79">
        <v>0</v>
      </c>
      <c r="GF24" s="79">
        <v>0</v>
      </c>
      <c r="GG24" s="79">
        <v>400</v>
      </c>
      <c r="GH24" s="79">
        <v>0</v>
      </c>
      <c r="GI24" s="79">
        <v>0</v>
      </c>
      <c r="GJ24" s="79">
        <v>0</v>
      </c>
      <c r="GK24" s="79">
        <v>0</v>
      </c>
      <c r="GL24" s="79">
        <v>0</v>
      </c>
      <c r="GM24" s="79">
        <v>0</v>
      </c>
      <c r="GN24" s="79">
        <v>0</v>
      </c>
      <c r="GO24" s="79">
        <v>0</v>
      </c>
      <c r="GP24" s="80">
        <f t="shared" si="12"/>
        <v>400</v>
      </c>
      <c r="GQ24" s="79">
        <v>0</v>
      </c>
      <c r="GR24" s="79">
        <v>0</v>
      </c>
      <c r="GS24" s="79">
        <v>0</v>
      </c>
      <c r="GT24" s="79">
        <v>0</v>
      </c>
      <c r="GU24" s="79">
        <v>0</v>
      </c>
      <c r="GV24" s="79">
        <v>0</v>
      </c>
      <c r="GW24" s="79">
        <v>0</v>
      </c>
      <c r="GX24" s="79">
        <v>0</v>
      </c>
      <c r="GY24" s="79">
        <v>5000</v>
      </c>
      <c r="GZ24" s="79">
        <v>2000</v>
      </c>
      <c r="HA24" s="79">
        <v>15194</v>
      </c>
      <c r="HB24" s="79">
        <v>0</v>
      </c>
      <c r="HC24" s="80">
        <f t="shared" si="13"/>
        <v>22194</v>
      </c>
      <c r="HD24" s="79">
        <v>1000</v>
      </c>
      <c r="HE24" s="79">
        <v>1000</v>
      </c>
      <c r="HF24" s="79">
        <v>3000</v>
      </c>
      <c r="HG24" s="79">
        <v>10000</v>
      </c>
      <c r="HH24" s="79">
        <v>0</v>
      </c>
      <c r="HI24" s="79">
        <v>0</v>
      </c>
      <c r="HJ24" s="79">
        <v>0</v>
      </c>
      <c r="HK24" s="79">
        <v>0</v>
      </c>
      <c r="HL24" s="79">
        <v>0</v>
      </c>
      <c r="HM24" s="79">
        <v>0</v>
      </c>
      <c r="HN24" s="79">
        <v>0</v>
      </c>
      <c r="HO24" s="79">
        <v>0</v>
      </c>
      <c r="HP24" s="80">
        <f t="shared" si="14"/>
        <v>15000</v>
      </c>
      <c r="HQ24" s="79">
        <v>0</v>
      </c>
      <c r="HR24" s="79">
        <v>0</v>
      </c>
      <c r="HS24" s="79">
        <v>0</v>
      </c>
      <c r="HT24" s="79">
        <v>0</v>
      </c>
      <c r="HU24" s="79">
        <v>0</v>
      </c>
      <c r="HV24" s="79">
        <v>0</v>
      </c>
      <c r="HW24" s="79">
        <v>0</v>
      </c>
      <c r="HX24" s="79">
        <v>0</v>
      </c>
      <c r="HY24" s="79">
        <v>0</v>
      </c>
      <c r="HZ24" s="79">
        <v>0</v>
      </c>
      <c r="IA24" s="79">
        <v>10000</v>
      </c>
      <c r="IB24" s="79">
        <v>10000</v>
      </c>
      <c r="IC24" s="80">
        <f t="shared" si="15"/>
        <v>20000</v>
      </c>
      <c r="ID24" s="79">
        <v>11500</v>
      </c>
      <c r="IE24" s="79">
        <v>8500</v>
      </c>
      <c r="IF24" s="79">
        <v>26500</v>
      </c>
      <c r="IG24" s="79">
        <v>20000</v>
      </c>
      <c r="IH24" s="79">
        <v>22000</v>
      </c>
      <c r="II24" s="79">
        <v>18500</v>
      </c>
      <c r="IJ24" s="79">
        <v>16500</v>
      </c>
      <c r="IK24" s="79">
        <v>9500</v>
      </c>
      <c r="IL24" s="79">
        <v>12000</v>
      </c>
      <c r="IM24" s="79">
        <v>8000</v>
      </c>
      <c r="IN24" s="79">
        <v>13000</v>
      </c>
      <c r="IO24" s="79">
        <v>8000</v>
      </c>
      <c r="IP24" s="80">
        <f t="shared" si="16"/>
        <v>174000</v>
      </c>
      <c r="IQ24" s="79">
        <v>13000</v>
      </c>
      <c r="IR24" s="79">
        <v>10300</v>
      </c>
      <c r="IS24" s="79">
        <v>9000</v>
      </c>
      <c r="IT24" s="79">
        <v>0</v>
      </c>
      <c r="IU24" s="79">
        <v>0</v>
      </c>
      <c r="IV24" s="79">
        <v>0</v>
      </c>
      <c r="IW24" s="79">
        <v>0</v>
      </c>
      <c r="IX24" s="79">
        <v>0</v>
      </c>
      <c r="IY24" s="79">
        <v>0</v>
      </c>
      <c r="IZ24" s="79">
        <v>0</v>
      </c>
      <c r="JA24" s="79">
        <v>0</v>
      </c>
      <c r="JB24" s="79">
        <v>0</v>
      </c>
      <c r="JC24" s="80">
        <f t="shared" si="17"/>
        <v>32300</v>
      </c>
      <c r="JD24" s="79">
        <v>0</v>
      </c>
      <c r="JE24" s="79">
        <v>0</v>
      </c>
      <c r="JF24" s="79">
        <v>0</v>
      </c>
      <c r="JG24" s="79">
        <v>3000</v>
      </c>
      <c r="JH24" s="79">
        <v>16467</v>
      </c>
      <c r="JI24" s="79">
        <v>0</v>
      </c>
      <c r="JJ24" s="79">
        <v>0</v>
      </c>
      <c r="JK24" s="79">
        <v>0</v>
      </c>
      <c r="JL24" s="79">
        <v>0</v>
      </c>
      <c r="JM24" s="79">
        <v>2000</v>
      </c>
      <c r="JN24" s="79">
        <v>0</v>
      </c>
      <c r="JO24" s="79">
        <v>0</v>
      </c>
      <c r="JP24" s="80">
        <f t="shared" si="18"/>
        <v>21467</v>
      </c>
      <c r="JQ24" s="79">
        <v>0</v>
      </c>
      <c r="JR24" s="79">
        <v>0</v>
      </c>
      <c r="JS24" s="79">
        <v>0</v>
      </c>
      <c r="JT24" s="79">
        <v>550</v>
      </c>
      <c r="JU24" s="79">
        <v>560</v>
      </c>
      <c r="JV24" s="79">
        <v>590</v>
      </c>
      <c r="JW24" s="79">
        <v>520</v>
      </c>
      <c r="JX24" s="79">
        <v>720</v>
      </c>
      <c r="JY24" s="79">
        <v>760</v>
      </c>
      <c r="JZ24" s="79">
        <v>805</v>
      </c>
      <c r="KA24" s="79">
        <v>200</v>
      </c>
      <c r="KB24" s="79">
        <v>0</v>
      </c>
      <c r="KC24" s="80">
        <f t="shared" si="19"/>
        <v>4705</v>
      </c>
      <c r="KD24" s="79">
        <v>1750</v>
      </c>
      <c r="KE24" s="79">
        <v>2530</v>
      </c>
      <c r="KF24" s="79">
        <v>850</v>
      </c>
      <c r="KG24" s="79">
        <v>3460</v>
      </c>
      <c r="KH24" s="79">
        <v>760</v>
      </c>
      <c r="KI24" s="79">
        <v>0</v>
      </c>
      <c r="KJ24" s="79">
        <v>0</v>
      </c>
      <c r="KK24" s="79">
        <v>0</v>
      </c>
      <c r="KL24" s="79">
        <v>0</v>
      </c>
      <c r="KM24" s="79">
        <v>0</v>
      </c>
      <c r="KN24" s="79">
        <v>0</v>
      </c>
      <c r="KO24" s="79">
        <v>0</v>
      </c>
      <c r="KP24" s="80">
        <f t="shared" si="20"/>
        <v>9350</v>
      </c>
      <c r="KQ24" s="79">
        <v>0</v>
      </c>
      <c r="KR24" s="79">
        <v>0</v>
      </c>
      <c r="KS24" s="79">
        <v>0</v>
      </c>
      <c r="KT24" s="79">
        <v>0</v>
      </c>
      <c r="KU24" s="79">
        <v>0</v>
      </c>
      <c r="KV24" s="79">
        <v>0</v>
      </c>
      <c r="KW24" s="79">
        <v>0</v>
      </c>
      <c r="KX24" s="79">
        <v>1920</v>
      </c>
      <c r="KY24" s="79">
        <v>0</v>
      </c>
      <c r="KZ24" s="79">
        <v>0</v>
      </c>
      <c r="LA24" s="79">
        <v>0</v>
      </c>
      <c r="LB24" s="79">
        <v>0</v>
      </c>
      <c r="LC24" s="80">
        <f t="shared" si="21"/>
        <v>1920</v>
      </c>
      <c r="LD24" s="79">
        <v>0</v>
      </c>
      <c r="LE24" s="79">
        <v>0</v>
      </c>
      <c r="LF24" s="79">
        <v>0</v>
      </c>
      <c r="LG24" s="79">
        <v>0</v>
      </c>
      <c r="LH24" s="79">
        <v>0</v>
      </c>
      <c r="LI24" s="79">
        <v>0</v>
      </c>
      <c r="LJ24" s="81" t="e">
        <f>+INDEX(#REF!,MATCH($B24,#REF!,0),MATCH(LJ$6,#REF!,0))</f>
        <v>#REF!</v>
      </c>
      <c r="LK24" s="82"/>
      <c r="LL24" s="81"/>
      <c r="LM24" s="81"/>
      <c r="LN24" s="81"/>
      <c r="LO24" s="81"/>
      <c r="LP24" s="80" t="e">
        <f t="shared" si="22"/>
        <v>#REF!</v>
      </c>
    </row>
    <row r="25" spans="2:328" hidden="1" outlineLevel="1">
      <c r="B25" t="str">
        <f t="shared" si="11"/>
        <v>DESARROLLO Y PREPARACIÓNMOQUEGUA</v>
      </c>
      <c r="C25" s="78" t="s">
        <v>415</v>
      </c>
      <c r="D25" s="79">
        <v>0</v>
      </c>
      <c r="E25" s="79">
        <v>0</v>
      </c>
      <c r="F25" s="79">
        <v>0</v>
      </c>
      <c r="G25" s="79">
        <v>0</v>
      </c>
      <c r="H25" s="79">
        <v>0</v>
      </c>
      <c r="I25" s="79">
        <v>0</v>
      </c>
      <c r="J25" s="79">
        <v>0</v>
      </c>
      <c r="K25" s="79">
        <v>0</v>
      </c>
      <c r="L25" s="79">
        <v>0</v>
      </c>
      <c r="M25" s="79">
        <v>0</v>
      </c>
      <c r="N25" s="79">
        <v>0</v>
      </c>
      <c r="O25" s="79">
        <v>0</v>
      </c>
      <c r="P25" s="80">
        <v>0</v>
      </c>
      <c r="Q25" s="79">
        <v>0</v>
      </c>
      <c r="R25" s="79">
        <v>0</v>
      </c>
      <c r="S25" s="79">
        <v>0</v>
      </c>
      <c r="T25" s="79">
        <v>0</v>
      </c>
      <c r="U25" s="79">
        <v>0</v>
      </c>
      <c r="V25" s="79">
        <v>0</v>
      </c>
      <c r="W25" s="79">
        <v>0</v>
      </c>
      <c r="X25" s="79">
        <v>0</v>
      </c>
      <c r="Y25" s="79">
        <v>0</v>
      </c>
      <c r="Z25" s="79">
        <v>0</v>
      </c>
      <c r="AA25" s="79">
        <v>0</v>
      </c>
      <c r="AB25" s="79">
        <v>0</v>
      </c>
      <c r="AC25" s="80">
        <v>0</v>
      </c>
      <c r="AD25" s="79">
        <v>0</v>
      </c>
      <c r="AE25" s="79">
        <v>0</v>
      </c>
      <c r="AF25" s="79">
        <v>0</v>
      </c>
      <c r="AG25" s="79">
        <v>0</v>
      </c>
      <c r="AH25" s="79">
        <v>0</v>
      </c>
      <c r="AI25" s="79">
        <v>0</v>
      </c>
      <c r="AJ25" s="79">
        <v>0</v>
      </c>
      <c r="AK25" s="79">
        <v>0</v>
      </c>
      <c r="AL25" s="79">
        <v>0</v>
      </c>
      <c r="AM25" s="79">
        <v>0</v>
      </c>
      <c r="AN25" s="79">
        <v>0</v>
      </c>
      <c r="AO25" s="79">
        <v>0</v>
      </c>
      <c r="AP25" s="80">
        <v>0</v>
      </c>
      <c r="AQ25" s="79">
        <v>0</v>
      </c>
      <c r="AR25" s="79">
        <v>0</v>
      </c>
      <c r="AS25" s="79">
        <v>0</v>
      </c>
      <c r="AT25" s="79">
        <v>0</v>
      </c>
      <c r="AU25" s="79">
        <v>0</v>
      </c>
      <c r="AV25" s="79">
        <v>0</v>
      </c>
      <c r="AW25" s="79">
        <v>0</v>
      </c>
      <c r="AX25" s="79">
        <v>0</v>
      </c>
      <c r="AY25" s="79">
        <v>0</v>
      </c>
      <c r="AZ25" s="79">
        <v>0</v>
      </c>
      <c r="BA25" s="79">
        <v>0</v>
      </c>
      <c r="BB25" s="79">
        <v>0</v>
      </c>
      <c r="BC25" s="80">
        <v>0</v>
      </c>
      <c r="BD25" s="79">
        <v>0</v>
      </c>
      <c r="BE25" s="79">
        <v>0</v>
      </c>
      <c r="BF25" s="79">
        <v>0</v>
      </c>
      <c r="BG25" s="79">
        <v>0</v>
      </c>
      <c r="BH25" s="79">
        <v>0</v>
      </c>
      <c r="BI25" s="79">
        <v>0</v>
      </c>
      <c r="BJ25" s="79">
        <v>0</v>
      </c>
      <c r="BK25" s="79">
        <v>0</v>
      </c>
      <c r="BL25" s="79">
        <v>0</v>
      </c>
      <c r="BM25" s="79">
        <v>0</v>
      </c>
      <c r="BN25" s="79">
        <v>0</v>
      </c>
      <c r="BO25" s="79">
        <v>0</v>
      </c>
      <c r="BP25" s="80">
        <v>0</v>
      </c>
      <c r="BQ25" s="79">
        <v>0</v>
      </c>
      <c r="BR25" s="79">
        <v>0</v>
      </c>
      <c r="BS25" s="79">
        <v>0</v>
      </c>
      <c r="BT25" s="79">
        <v>0</v>
      </c>
      <c r="BU25" s="79">
        <v>0</v>
      </c>
      <c r="BV25" s="79">
        <v>0</v>
      </c>
      <c r="BW25" s="79">
        <v>0</v>
      </c>
      <c r="BX25" s="79">
        <v>0</v>
      </c>
      <c r="BY25" s="79">
        <v>0</v>
      </c>
      <c r="BZ25" s="79">
        <v>0</v>
      </c>
      <c r="CA25" s="79">
        <v>0</v>
      </c>
      <c r="CB25" s="79">
        <v>0</v>
      </c>
      <c r="CC25" s="80">
        <v>0</v>
      </c>
      <c r="CD25" s="79">
        <v>0</v>
      </c>
      <c r="CE25" s="79">
        <v>0</v>
      </c>
      <c r="CF25" s="79">
        <v>0</v>
      </c>
      <c r="CG25" s="79">
        <v>0</v>
      </c>
      <c r="CH25" s="79">
        <v>0</v>
      </c>
      <c r="CI25" s="79">
        <v>0</v>
      </c>
      <c r="CJ25" s="79">
        <v>0</v>
      </c>
      <c r="CK25" s="79">
        <v>0</v>
      </c>
      <c r="CL25" s="79">
        <v>0</v>
      </c>
      <c r="CM25" s="79">
        <v>0</v>
      </c>
      <c r="CN25" s="79">
        <v>0</v>
      </c>
      <c r="CO25" s="79">
        <v>0</v>
      </c>
      <c r="CP25" s="80">
        <v>0</v>
      </c>
      <c r="CQ25" s="79">
        <v>0</v>
      </c>
      <c r="CR25" s="79">
        <v>0</v>
      </c>
      <c r="CS25" s="79">
        <v>0</v>
      </c>
      <c r="CT25" s="79">
        <v>0</v>
      </c>
      <c r="CU25" s="79">
        <v>0</v>
      </c>
      <c r="CV25" s="79">
        <v>0</v>
      </c>
      <c r="CW25" s="79">
        <v>0</v>
      </c>
      <c r="CX25" s="79">
        <v>0</v>
      </c>
      <c r="CY25" s="79">
        <v>0</v>
      </c>
      <c r="CZ25" s="79">
        <v>0</v>
      </c>
      <c r="DA25" s="79">
        <v>0</v>
      </c>
      <c r="DB25" s="79">
        <v>0</v>
      </c>
      <c r="DC25" s="80">
        <v>0</v>
      </c>
      <c r="DD25" s="79">
        <v>0</v>
      </c>
      <c r="DE25" s="79">
        <v>0</v>
      </c>
      <c r="DF25" s="79">
        <v>0</v>
      </c>
      <c r="DG25" s="79">
        <v>0</v>
      </c>
      <c r="DH25" s="79">
        <v>0</v>
      </c>
      <c r="DI25" s="79">
        <v>0</v>
      </c>
      <c r="DJ25" s="79">
        <v>0</v>
      </c>
      <c r="DK25" s="79">
        <v>0</v>
      </c>
      <c r="DL25" s="79">
        <v>0</v>
      </c>
      <c r="DM25" s="79">
        <v>0</v>
      </c>
      <c r="DN25" s="79">
        <v>0</v>
      </c>
      <c r="DO25" s="79">
        <v>0</v>
      </c>
      <c r="DP25" s="80">
        <v>0</v>
      </c>
      <c r="DQ25" s="79">
        <v>0</v>
      </c>
      <c r="DR25" s="79">
        <v>0</v>
      </c>
      <c r="DS25" s="79">
        <v>0</v>
      </c>
      <c r="DT25" s="79">
        <v>600</v>
      </c>
      <c r="DU25" s="79">
        <v>3500</v>
      </c>
      <c r="DV25" s="79">
        <v>3054</v>
      </c>
      <c r="DW25" s="79">
        <v>5026</v>
      </c>
      <c r="DX25" s="79">
        <v>15606</v>
      </c>
      <c r="DY25" s="79">
        <v>16655</v>
      </c>
      <c r="DZ25" s="79">
        <v>13177</v>
      </c>
      <c r="EA25" s="79">
        <v>12484</v>
      </c>
      <c r="EB25" s="79">
        <v>18117.900000000001</v>
      </c>
      <c r="EC25" s="80">
        <v>88219.9</v>
      </c>
      <c r="ED25" s="79">
        <v>21929.989999999998</v>
      </c>
      <c r="EE25" s="79">
        <v>26509.989999999998</v>
      </c>
      <c r="EF25" s="79">
        <v>34812.020000000004</v>
      </c>
      <c r="EG25" s="79">
        <v>11413.71</v>
      </c>
      <c r="EH25" s="79">
        <v>16467.740000000002</v>
      </c>
      <c r="EI25" s="79">
        <v>22279</v>
      </c>
      <c r="EJ25" s="79">
        <v>13619.27</v>
      </c>
      <c r="EK25" s="79">
        <v>26402.379999999997</v>
      </c>
      <c r="EL25" s="79">
        <v>20463.46</v>
      </c>
      <c r="EM25" s="79">
        <v>33164</v>
      </c>
      <c r="EN25" s="79">
        <v>22560.98</v>
      </c>
      <c r="EO25" s="79">
        <v>12773.960000000001</v>
      </c>
      <c r="EP25" s="80">
        <v>262396.5</v>
      </c>
      <c r="EQ25" s="79">
        <v>10521.42</v>
      </c>
      <c r="ER25" s="79">
        <v>9836.75</v>
      </c>
      <c r="ES25" s="79">
        <v>5479.74</v>
      </c>
      <c r="ET25" s="79">
        <v>10769.619999999999</v>
      </c>
      <c r="EU25" s="79">
        <v>11681.650000000001</v>
      </c>
      <c r="EV25" s="79">
        <v>17968</v>
      </c>
      <c r="EW25" s="79">
        <v>16174.8</v>
      </c>
      <c r="EX25" s="79">
        <v>9260.4</v>
      </c>
      <c r="EY25" s="79">
        <v>10648.33</v>
      </c>
      <c r="EZ25" s="79">
        <v>11722.130000000001</v>
      </c>
      <c r="FA25" s="79">
        <v>14609.539999999999</v>
      </c>
      <c r="FB25" s="79">
        <v>13016</v>
      </c>
      <c r="FC25" s="80">
        <v>141688.38</v>
      </c>
      <c r="FD25" s="79">
        <v>6722</v>
      </c>
      <c r="FE25" s="79">
        <v>10478</v>
      </c>
      <c r="FF25" s="79">
        <v>5101</v>
      </c>
      <c r="FG25" s="79">
        <v>15471</v>
      </c>
      <c r="FH25" s="79">
        <v>10398</v>
      </c>
      <c r="FI25" s="79">
        <v>11336</v>
      </c>
      <c r="FJ25" s="79">
        <v>18479</v>
      </c>
      <c r="FK25" s="79">
        <v>16966</v>
      </c>
      <c r="FL25" s="79">
        <v>16865.8</v>
      </c>
      <c r="FM25" s="79">
        <v>6161</v>
      </c>
      <c r="FN25" s="79">
        <v>13547</v>
      </c>
      <c r="FO25" s="79">
        <v>11421.1</v>
      </c>
      <c r="FP25" s="80">
        <v>142945.9</v>
      </c>
      <c r="FQ25" s="79">
        <v>13580</v>
      </c>
      <c r="FR25" s="79">
        <v>7764</v>
      </c>
      <c r="FS25" s="79">
        <v>12144</v>
      </c>
      <c r="FT25" s="79">
        <v>4640</v>
      </c>
      <c r="FU25" s="79">
        <v>6591</v>
      </c>
      <c r="FV25" s="79">
        <v>4570</v>
      </c>
      <c r="FW25" s="79">
        <v>10704</v>
      </c>
      <c r="FX25" s="79">
        <v>10067</v>
      </c>
      <c r="FY25" s="79">
        <v>14626</v>
      </c>
      <c r="FZ25" s="79">
        <v>21569.35</v>
      </c>
      <c r="GA25" s="79">
        <v>8061</v>
      </c>
      <c r="GB25" s="79">
        <v>19177</v>
      </c>
      <c r="GC25" s="80">
        <v>133493.35</v>
      </c>
      <c r="GD25" s="79">
        <v>9338</v>
      </c>
      <c r="GE25" s="79">
        <v>11424.37</v>
      </c>
      <c r="GF25" s="79">
        <v>6883.5</v>
      </c>
      <c r="GG25" s="79">
        <v>18804</v>
      </c>
      <c r="GH25" s="79">
        <v>7980</v>
      </c>
      <c r="GI25" s="79">
        <v>8018</v>
      </c>
      <c r="GJ25" s="79">
        <v>11742.060000000001</v>
      </c>
      <c r="GK25" s="79">
        <v>2674</v>
      </c>
      <c r="GL25" s="79">
        <v>3183.25</v>
      </c>
      <c r="GM25" s="79">
        <v>3066</v>
      </c>
      <c r="GN25" s="79">
        <v>2732</v>
      </c>
      <c r="GO25" s="79">
        <v>3934</v>
      </c>
      <c r="GP25" s="80">
        <f t="shared" si="12"/>
        <v>89779.180000000008</v>
      </c>
      <c r="GQ25" s="79">
        <v>1046</v>
      </c>
      <c r="GR25" s="79">
        <v>9388</v>
      </c>
      <c r="GS25" s="79">
        <v>1686</v>
      </c>
      <c r="GT25" s="79">
        <v>3448</v>
      </c>
      <c r="GU25" s="79">
        <v>7640</v>
      </c>
      <c r="GV25" s="79">
        <v>415</v>
      </c>
      <c r="GW25" s="79">
        <v>1200</v>
      </c>
      <c r="GX25" s="79">
        <v>2323</v>
      </c>
      <c r="GY25" s="79">
        <v>2987</v>
      </c>
      <c r="GZ25" s="79">
        <v>2194</v>
      </c>
      <c r="HA25" s="79">
        <v>5552</v>
      </c>
      <c r="HB25" s="79">
        <v>1912</v>
      </c>
      <c r="HC25" s="80">
        <f t="shared" si="13"/>
        <v>39791</v>
      </c>
      <c r="HD25" s="79">
        <v>1844</v>
      </c>
      <c r="HE25" s="79">
        <v>8396</v>
      </c>
      <c r="HF25" s="79">
        <v>604719.49</v>
      </c>
      <c r="HG25" s="79">
        <v>4341.54</v>
      </c>
      <c r="HH25" s="79">
        <v>2428</v>
      </c>
      <c r="HI25" s="79">
        <v>3119</v>
      </c>
      <c r="HJ25" s="79">
        <v>1911</v>
      </c>
      <c r="HK25" s="79">
        <v>3124</v>
      </c>
      <c r="HL25" s="79">
        <v>1999.8400000000001</v>
      </c>
      <c r="HM25" s="79">
        <v>8022</v>
      </c>
      <c r="HN25" s="79">
        <v>4032</v>
      </c>
      <c r="HO25" s="79">
        <v>2430</v>
      </c>
      <c r="HP25" s="80">
        <f t="shared" si="14"/>
        <v>646366.87</v>
      </c>
      <c r="HQ25" s="79">
        <v>1087</v>
      </c>
      <c r="HR25" s="79">
        <v>521</v>
      </c>
      <c r="HS25" s="79">
        <v>1312</v>
      </c>
      <c r="HT25" s="79">
        <v>2135</v>
      </c>
      <c r="HU25" s="79">
        <v>3664</v>
      </c>
      <c r="HV25" s="79">
        <v>1308</v>
      </c>
      <c r="HW25" s="79">
        <v>1216</v>
      </c>
      <c r="HX25" s="79">
        <v>1069</v>
      </c>
      <c r="HY25" s="79">
        <v>3280</v>
      </c>
      <c r="HZ25" s="79">
        <v>2411</v>
      </c>
      <c r="IA25" s="79">
        <v>4304.57</v>
      </c>
      <c r="IB25" s="79">
        <v>3384</v>
      </c>
      <c r="IC25" s="80">
        <f t="shared" si="15"/>
        <v>25691.57</v>
      </c>
      <c r="ID25" s="79">
        <v>1844</v>
      </c>
      <c r="IE25" s="79">
        <v>733</v>
      </c>
      <c r="IF25" s="79">
        <v>1456</v>
      </c>
      <c r="IG25" s="79">
        <v>940</v>
      </c>
      <c r="IH25" s="79">
        <v>1463</v>
      </c>
      <c r="II25" s="79">
        <v>960</v>
      </c>
      <c r="IJ25" s="79">
        <v>1986</v>
      </c>
      <c r="IK25" s="79">
        <v>1746</v>
      </c>
      <c r="IL25" s="79">
        <v>2530</v>
      </c>
      <c r="IM25" s="79">
        <v>2656</v>
      </c>
      <c r="IN25" s="79">
        <v>3940</v>
      </c>
      <c r="IO25" s="79">
        <v>1940</v>
      </c>
      <c r="IP25" s="80">
        <f t="shared" si="16"/>
        <v>22194</v>
      </c>
      <c r="IQ25" s="79">
        <v>3230</v>
      </c>
      <c r="IR25" s="79">
        <v>1060</v>
      </c>
      <c r="IS25" s="79">
        <v>300</v>
      </c>
      <c r="IT25" s="79">
        <v>700</v>
      </c>
      <c r="IU25" s="79">
        <v>300</v>
      </c>
      <c r="IV25" s="79">
        <v>140</v>
      </c>
      <c r="IW25" s="79">
        <v>1000</v>
      </c>
      <c r="IX25" s="79">
        <v>237182</v>
      </c>
      <c r="IY25" s="79">
        <v>407736</v>
      </c>
      <c r="IZ25" s="79">
        <v>690</v>
      </c>
      <c r="JA25" s="79">
        <v>1995678</v>
      </c>
      <c r="JB25" s="79">
        <v>450575</v>
      </c>
      <c r="JC25" s="80">
        <f t="shared" si="17"/>
        <v>3098591</v>
      </c>
      <c r="JD25" s="79">
        <v>3000</v>
      </c>
      <c r="JE25" s="79">
        <v>158466</v>
      </c>
      <c r="JF25" s="79">
        <v>3384</v>
      </c>
      <c r="JG25" s="79">
        <v>330614</v>
      </c>
      <c r="JH25" s="79">
        <v>9039</v>
      </c>
      <c r="JI25" s="79">
        <v>200</v>
      </c>
      <c r="JJ25" s="79">
        <v>27534</v>
      </c>
      <c r="JK25" s="79">
        <v>1300</v>
      </c>
      <c r="JL25" s="79">
        <v>800</v>
      </c>
      <c r="JM25" s="79">
        <v>500</v>
      </c>
      <c r="JN25" s="79">
        <v>8345</v>
      </c>
      <c r="JO25" s="79">
        <v>8102</v>
      </c>
      <c r="JP25" s="80">
        <f t="shared" si="18"/>
        <v>551284</v>
      </c>
      <c r="JQ25" s="79">
        <v>7872</v>
      </c>
      <c r="JR25" s="79">
        <v>8062</v>
      </c>
      <c r="JS25" s="79">
        <v>5530</v>
      </c>
      <c r="JT25" s="79">
        <v>3327</v>
      </c>
      <c r="JU25" s="79">
        <v>5460</v>
      </c>
      <c r="JV25" s="79">
        <v>850</v>
      </c>
      <c r="JW25" s="79">
        <v>320</v>
      </c>
      <c r="JX25" s="79">
        <v>45</v>
      </c>
      <c r="JY25" s="79">
        <v>1230</v>
      </c>
      <c r="JZ25" s="79">
        <v>150</v>
      </c>
      <c r="KA25" s="79">
        <v>430</v>
      </c>
      <c r="KB25" s="79">
        <v>28788</v>
      </c>
      <c r="KC25" s="80">
        <f t="shared" si="19"/>
        <v>62064</v>
      </c>
      <c r="KD25" s="79">
        <v>280</v>
      </c>
      <c r="KE25" s="79">
        <v>260</v>
      </c>
      <c r="KF25" s="79">
        <v>160</v>
      </c>
      <c r="KG25" s="79">
        <v>160</v>
      </c>
      <c r="KH25" s="79">
        <v>140</v>
      </c>
      <c r="KI25" s="79">
        <v>12705</v>
      </c>
      <c r="KJ25" s="79">
        <v>440</v>
      </c>
      <c r="KK25" s="79">
        <v>15351</v>
      </c>
      <c r="KL25" s="79">
        <v>90</v>
      </c>
      <c r="KM25" s="79">
        <v>780</v>
      </c>
      <c r="KN25" s="79">
        <v>690</v>
      </c>
      <c r="KO25" s="79">
        <v>6850</v>
      </c>
      <c r="KP25" s="80">
        <f t="shared" si="20"/>
        <v>37906</v>
      </c>
      <c r="KQ25" s="79">
        <v>30</v>
      </c>
      <c r="KR25" s="79">
        <v>765</v>
      </c>
      <c r="KS25" s="79">
        <v>162143</v>
      </c>
      <c r="KT25" s="79">
        <v>478</v>
      </c>
      <c r="KU25" s="79">
        <v>1540515</v>
      </c>
      <c r="KV25" s="79">
        <v>70</v>
      </c>
      <c r="KW25" s="79">
        <v>186424</v>
      </c>
      <c r="KX25" s="79">
        <v>675424</v>
      </c>
      <c r="KY25" s="79">
        <v>2692124</v>
      </c>
      <c r="KZ25" s="79">
        <v>931679</v>
      </c>
      <c r="LA25" s="79">
        <v>2329136</v>
      </c>
      <c r="LB25" s="79">
        <v>594722</v>
      </c>
      <c r="LC25" s="80">
        <f t="shared" si="21"/>
        <v>9113510</v>
      </c>
      <c r="LD25" s="79">
        <v>981375</v>
      </c>
      <c r="LE25" s="79">
        <v>4064936</v>
      </c>
      <c r="LF25" s="79">
        <v>1819045</v>
      </c>
      <c r="LG25" s="79">
        <v>1269438</v>
      </c>
      <c r="LH25" s="79">
        <v>476421</v>
      </c>
      <c r="LI25" s="79">
        <v>754693</v>
      </c>
      <c r="LJ25" s="81" t="e">
        <f>+INDEX(#REF!,MATCH($B25,#REF!,0),MATCH(LJ$6,#REF!,0))</f>
        <v>#REF!</v>
      </c>
      <c r="LK25" s="82"/>
      <c r="LL25" s="81"/>
      <c r="LM25" s="81"/>
      <c r="LN25" s="81"/>
      <c r="LO25" s="81"/>
      <c r="LP25" s="80" t="e">
        <f t="shared" si="22"/>
        <v>#REF!</v>
      </c>
    </row>
    <row r="26" spans="2:328" hidden="1" outlineLevel="1">
      <c r="B26" t="str">
        <f t="shared" si="11"/>
        <v>DESARROLLO Y PREPARACIÓNPASCO</v>
      </c>
      <c r="C26" s="78" t="s">
        <v>416</v>
      </c>
      <c r="D26" s="79">
        <v>205812</v>
      </c>
      <c r="E26" s="79">
        <v>205812</v>
      </c>
      <c r="F26" s="79">
        <v>205812</v>
      </c>
      <c r="G26" s="79">
        <v>183469</v>
      </c>
      <c r="H26" s="79">
        <v>183469</v>
      </c>
      <c r="I26" s="79">
        <v>183469</v>
      </c>
      <c r="J26" s="79">
        <v>168330</v>
      </c>
      <c r="K26" s="79">
        <v>168330</v>
      </c>
      <c r="L26" s="79">
        <v>168330</v>
      </c>
      <c r="M26" s="79">
        <v>303097.67</v>
      </c>
      <c r="N26" s="79">
        <v>303097.67</v>
      </c>
      <c r="O26" s="79">
        <v>303097.67</v>
      </c>
      <c r="P26" s="80">
        <v>2582126.0099999998</v>
      </c>
      <c r="Q26" s="79">
        <v>1158754.9100000001</v>
      </c>
      <c r="R26" s="79">
        <v>1158754.9100000001</v>
      </c>
      <c r="S26" s="79">
        <v>1158754.9100000001</v>
      </c>
      <c r="T26" s="79">
        <v>1599602.65</v>
      </c>
      <c r="U26" s="79">
        <v>1599602.65</v>
      </c>
      <c r="V26" s="79">
        <v>1599602.65</v>
      </c>
      <c r="W26" s="79">
        <v>1639278.27</v>
      </c>
      <c r="X26" s="79">
        <v>1639278.27</v>
      </c>
      <c r="Y26" s="79">
        <v>1639278.27</v>
      </c>
      <c r="Z26" s="79">
        <v>1713235.42</v>
      </c>
      <c r="AA26" s="79">
        <v>1713235.42</v>
      </c>
      <c r="AB26" s="79">
        <v>1713235.42</v>
      </c>
      <c r="AC26" s="80">
        <v>18332613.75</v>
      </c>
      <c r="AD26" s="79">
        <v>1101779.2</v>
      </c>
      <c r="AE26" s="79">
        <v>1101779.2</v>
      </c>
      <c r="AF26" s="79">
        <v>1101779.2</v>
      </c>
      <c r="AG26" s="79">
        <v>230932</v>
      </c>
      <c r="AH26" s="79">
        <v>230932</v>
      </c>
      <c r="AI26" s="79">
        <v>230932</v>
      </c>
      <c r="AJ26" s="79">
        <v>191581.34</v>
      </c>
      <c r="AK26" s="79">
        <v>191581.34</v>
      </c>
      <c r="AL26" s="79">
        <v>191581.34</v>
      </c>
      <c r="AM26" s="79">
        <v>224464.33000000002</v>
      </c>
      <c r="AN26" s="79">
        <v>224464.33000000002</v>
      </c>
      <c r="AO26" s="79">
        <v>224464.33000000002</v>
      </c>
      <c r="AP26" s="80">
        <v>5246270.6099999994</v>
      </c>
      <c r="AQ26" s="79">
        <v>157213.67000000001</v>
      </c>
      <c r="AR26" s="79">
        <v>157213.67000000001</v>
      </c>
      <c r="AS26" s="79">
        <v>157213.67000000001</v>
      </c>
      <c r="AT26" s="79">
        <v>158101</v>
      </c>
      <c r="AU26" s="79">
        <v>158101</v>
      </c>
      <c r="AV26" s="79">
        <v>158101</v>
      </c>
      <c r="AW26" s="79">
        <v>140979.32999999999</v>
      </c>
      <c r="AX26" s="79">
        <v>140979.32999999999</v>
      </c>
      <c r="AY26" s="79">
        <v>140979.32999999999</v>
      </c>
      <c r="AZ26" s="79">
        <v>319608.67</v>
      </c>
      <c r="BA26" s="79">
        <v>319608.67</v>
      </c>
      <c r="BB26" s="79">
        <v>319608.67</v>
      </c>
      <c r="BC26" s="80">
        <v>2327708.0100000002</v>
      </c>
      <c r="BD26" s="79">
        <v>215293.34000000003</v>
      </c>
      <c r="BE26" s="79">
        <v>215293.34000000003</v>
      </c>
      <c r="BF26" s="79">
        <v>215293.34000000003</v>
      </c>
      <c r="BG26" s="79">
        <v>34864.67</v>
      </c>
      <c r="BH26" s="79">
        <v>34864.67</v>
      </c>
      <c r="BI26" s="79">
        <v>34864.67</v>
      </c>
      <c r="BJ26" s="79">
        <v>49712.67</v>
      </c>
      <c r="BK26" s="79">
        <v>49712.67</v>
      </c>
      <c r="BL26" s="79">
        <v>49712.67</v>
      </c>
      <c r="BM26" s="79">
        <v>176183.67</v>
      </c>
      <c r="BN26" s="79">
        <v>176183.67</v>
      </c>
      <c r="BO26" s="79">
        <v>176183.67</v>
      </c>
      <c r="BP26" s="80">
        <v>1428163.05</v>
      </c>
      <c r="BQ26" s="79">
        <v>197591</v>
      </c>
      <c r="BR26" s="79">
        <v>197591</v>
      </c>
      <c r="BS26" s="79">
        <v>197591</v>
      </c>
      <c r="BT26" s="79">
        <v>201739</v>
      </c>
      <c r="BU26" s="79">
        <v>201739</v>
      </c>
      <c r="BV26" s="79">
        <v>201739</v>
      </c>
      <c r="BW26" s="79">
        <v>5409.67</v>
      </c>
      <c r="BX26" s="79">
        <v>5409.67</v>
      </c>
      <c r="BY26" s="79">
        <v>5409.67</v>
      </c>
      <c r="BZ26" s="79">
        <v>21757</v>
      </c>
      <c r="CA26" s="79">
        <v>21757</v>
      </c>
      <c r="CB26" s="79">
        <v>21757</v>
      </c>
      <c r="CC26" s="80">
        <v>1279490.0099999998</v>
      </c>
      <c r="CD26" s="79">
        <v>0</v>
      </c>
      <c r="CE26" s="79">
        <v>0</v>
      </c>
      <c r="CF26" s="79">
        <v>0</v>
      </c>
      <c r="CG26" s="79">
        <v>0</v>
      </c>
      <c r="CH26" s="79">
        <v>0</v>
      </c>
      <c r="CI26" s="79">
        <v>0</v>
      </c>
      <c r="CJ26" s="79">
        <v>0</v>
      </c>
      <c r="CK26" s="79">
        <v>0</v>
      </c>
      <c r="CL26" s="79">
        <v>0</v>
      </c>
      <c r="CM26" s="79">
        <v>0</v>
      </c>
      <c r="CN26" s="79">
        <v>0</v>
      </c>
      <c r="CO26" s="79">
        <v>0</v>
      </c>
      <c r="CP26" s="80">
        <v>0</v>
      </c>
      <c r="CQ26" s="79">
        <v>0</v>
      </c>
      <c r="CR26" s="79">
        <v>0</v>
      </c>
      <c r="CS26" s="79">
        <v>0</v>
      </c>
      <c r="CT26" s="79">
        <v>0</v>
      </c>
      <c r="CU26" s="79">
        <v>0</v>
      </c>
      <c r="CV26" s="79">
        <v>0</v>
      </c>
      <c r="CW26" s="79">
        <v>0</v>
      </c>
      <c r="CX26" s="79">
        <v>0</v>
      </c>
      <c r="CY26" s="79">
        <v>0</v>
      </c>
      <c r="CZ26" s="79">
        <v>0</v>
      </c>
      <c r="DA26" s="79">
        <v>0</v>
      </c>
      <c r="DB26" s="79">
        <v>0</v>
      </c>
      <c r="DC26" s="80">
        <v>0</v>
      </c>
      <c r="DD26" s="79">
        <v>496595.54</v>
      </c>
      <c r="DE26" s="79">
        <v>496595.54</v>
      </c>
      <c r="DF26" s="79">
        <v>496595.54</v>
      </c>
      <c r="DG26" s="79">
        <v>524922.69999999995</v>
      </c>
      <c r="DH26" s="79">
        <v>524922.69999999995</v>
      </c>
      <c r="DI26" s="79">
        <v>524922.69999999995</v>
      </c>
      <c r="DJ26" s="79">
        <v>703176.37</v>
      </c>
      <c r="DK26" s="79">
        <v>703176.37</v>
      </c>
      <c r="DL26" s="79">
        <v>703176.37</v>
      </c>
      <c r="DM26" s="79">
        <v>1109895.72</v>
      </c>
      <c r="DN26" s="79">
        <v>1109895.72</v>
      </c>
      <c r="DO26" s="79">
        <v>1109895.72</v>
      </c>
      <c r="DP26" s="80">
        <v>8503770.9900000002</v>
      </c>
      <c r="DQ26" s="79">
        <v>2058329</v>
      </c>
      <c r="DR26" s="79">
        <v>2058329</v>
      </c>
      <c r="DS26" s="79">
        <v>2058329</v>
      </c>
      <c r="DT26" s="79">
        <v>2625783.44</v>
      </c>
      <c r="DU26" s="79">
        <v>2664246.77</v>
      </c>
      <c r="DV26" s="79">
        <v>3233266.37</v>
      </c>
      <c r="DW26" s="79">
        <v>3275005.95</v>
      </c>
      <c r="DX26" s="79">
        <v>4040490.15</v>
      </c>
      <c r="DY26" s="79">
        <v>3832990.2800000003</v>
      </c>
      <c r="DZ26" s="79">
        <v>4121717.21</v>
      </c>
      <c r="EA26" s="79">
        <v>4005082.2199999997</v>
      </c>
      <c r="EB26" s="79">
        <v>4406620.01</v>
      </c>
      <c r="EC26" s="80">
        <v>38380189.399999999</v>
      </c>
      <c r="ED26" s="79">
        <v>3764711.17</v>
      </c>
      <c r="EE26" s="79">
        <v>5091930.33</v>
      </c>
      <c r="EF26" s="79">
        <v>4011681.98</v>
      </c>
      <c r="EG26" s="79">
        <v>4935802.83</v>
      </c>
      <c r="EH26" s="79">
        <v>4780926.46</v>
      </c>
      <c r="EI26" s="79">
        <v>5084202.42</v>
      </c>
      <c r="EJ26" s="79">
        <v>5152998.34</v>
      </c>
      <c r="EK26" s="79">
        <v>5703270.2699999996</v>
      </c>
      <c r="EL26" s="79">
        <v>6034642.6099999994</v>
      </c>
      <c r="EM26" s="79">
        <v>4498383.59</v>
      </c>
      <c r="EN26" s="79">
        <v>6019315.959999999</v>
      </c>
      <c r="EO26" s="79">
        <v>4898968.99</v>
      </c>
      <c r="EP26" s="80">
        <v>59976834.950000003</v>
      </c>
      <c r="EQ26" s="79">
        <v>3937211.65</v>
      </c>
      <c r="ER26" s="79">
        <v>4720787.68</v>
      </c>
      <c r="ES26" s="79">
        <v>4311161.3499999996</v>
      </c>
      <c r="ET26" s="79">
        <v>4328694.4800000004</v>
      </c>
      <c r="EU26" s="79">
        <v>5186530.55</v>
      </c>
      <c r="EV26" s="79">
        <v>4572601.4700000007</v>
      </c>
      <c r="EW26" s="79">
        <v>5575050.6299999999</v>
      </c>
      <c r="EX26" s="79">
        <v>4664203.0299999993</v>
      </c>
      <c r="EY26" s="79">
        <v>4543120.87</v>
      </c>
      <c r="EZ26" s="79">
        <v>4508192.0600000005</v>
      </c>
      <c r="FA26" s="79">
        <v>4810870.6999999993</v>
      </c>
      <c r="FB26" s="79">
        <v>5141206.1599999992</v>
      </c>
      <c r="FC26" s="80">
        <v>56299630.629999995</v>
      </c>
      <c r="FD26" s="79">
        <v>1831837.19</v>
      </c>
      <c r="FE26" s="79">
        <v>2748329.35</v>
      </c>
      <c r="FF26" s="79">
        <v>3152818.63</v>
      </c>
      <c r="FG26" s="79">
        <v>2651653.9500000002</v>
      </c>
      <c r="FH26" s="79">
        <v>3217857.15</v>
      </c>
      <c r="FI26" s="79">
        <v>3086172.21</v>
      </c>
      <c r="FJ26" s="79">
        <v>2607043.17</v>
      </c>
      <c r="FK26" s="79">
        <v>2289948.62</v>
      </c>
      <c r="FL26" s="79">
        <v>3218754.51</v>
      </c>
      <c r="FM26" s="79">
        <v>3234485.04</v>
      </c>
      <c r="FN26" s="79">
        <v>2877296.4000000004</v>
      </c>
      <c r="FO26" s="79">
        <v>4436890.74</v>
      </c>
      <c r="FP26" s="80">
        <v>35353086.960000001</v>
      </c>
      <c r="FQ26" s="79">
        <v>952888.7</v>
      </c>
      <c r="FR26" s="79">
        <v>2146992.02</v>
      </c>
      <c r="FS26" s="79">
        <v>2135651.9699999997</v>
      </c>
      <c r="FT26" s="79">
        <v>1796189.58</v>
      </c>
      <c r="FU26" s="79">
        <v>2038578.49</v>
      </c>
      <c r="FV26" s="79">
        <v>3326527.88</v>
      </c>
      <c r="FW26" s="79">
        <v>2038637.86</v>
      </c>
      <c r="FX26" s="79">
        <v>2876901.0500000003</v>
      </c>
      <c r="FY26" s="79">
        <v>1718861.03</v>
      </c>
      <c r="FZ26" s="79">
        <v>1688539.38</v>
      </c>
      <c r="GA26" s="79">
        <v>1311236.29</v>
      </c>
      <c r="GB26" s="79">
        <v>1764446.07</v>
      </c>
      <c r="GC26" s="80">
        <v>23795450.32</v>
      </c>
      <c r="GD26" s="79">
        <v>505051.86</v>
      </c>
      <c r="GE26" s="79">
        <v>1257895.1099999999</v>
      </c>
      <c r="GF26" s="79">
        <v>2151607.86</v>
      </c>
      <c r="GG26" s="79">
        <v>1999061.24</v>
      </c>
      <c r="GH26" s="79">
        <v>2945877.48</v>
      </c>
      <c r="GI26" s="79">
        <v>2003695.82</v>
      </c>
      <c r="GJ26" s="79">
        <v>1876255.55</v>
      </c>
      <c r="GK26" s="79">
        <v>1516176.88</v>
      </c>
      <c r="GL26" s="79">
        <v>1938479.75</v>
      </c>
      <c r="GM26" s="79">
        <v>801774.66999999993</v>
      </c>
      <c r="GN26" s="79">
        <v>800304.34000000008</v>
      </c>
      <c r="GO26" s="79">
        <v>1949442.27</v>
      </c>
      <c r="GP26" s="80">
        <f t="shared" si="12"/>
        <v>19745622.829999998</v>
      </c>
      <c r="GQ26" s="79">
        <v>388623.71</v>
      </c>
      <c r="GR26" s="79">
        <v>333178.25</v>
      </c>
      <c r="GS26" s="79">
        <v>1630856.16</v>
      </c>
      <c r="GT26" s="79">
        <v>1545775.72</v>
      </c>
      <c r="GU26" s="79">
        <v>4074792.76</v>
      </c>
      <c r="GV26" s="79">
        <v>2310118.33</v>
      </c>
      <c r="GW26" s="79">
        <v>2531131.12</v>
      </c>
      <c r="GX26" s="79">
        <v>1805292.24</v>
      </c>
      <c r="GY26" s="79">
        <v>1601002.93</v>
      </c>
      <c r="GZ26" s="79">
        <v>529005.97</v>
      </c>
      <c r="HA26" s="79">
        <v>115672.92</v>
      </c>
      <c r="HB26" s="79">
        <v>252968.25</v>
      </c>
      <c r="HC26" s="80">
        <f t="shared" si="13"/>
        <v>17118418.360000003</v>
      </c>
      <c r="HD26" s="79">
        <v>548856.43999999994</v>
      </c>
      <c r="HE26" s="79">
        <v>134992.67000000001</v>
      </c>
      <c r="HF26" s="79">
        <v>1649971</v>
      </c>
      <c r="HG26" s="79">
        <v>1602524</v>
      </c>
      <c r="HH26" s="79">
        <v>1496556</v>
      </c>
      <c r="HI26" s="79">
        <v>1513317</v>
      </c>
      <c r="HJ26" s="79">
        <v>1548920.99</v>
      </c>
      <c r="HK26" s="79">
        <v>1801766.8499999999</v>
      </c>
      <c r="HL26" s="79">
        <v>1778589.98</v>
      </c>
      <c r="HM26" s="79">
        <v>602126.53</v>
      </c>
      <c r="HN26" s="79">
        <v>1894121.07</v>
      </c>
      <c r="HO26" s="79">
        <v>2004256.37</v>
      </c>
      <c r="HP26" s="80">
        <f t="shared" si="14"/>
        <v>16575998.899999999</v>
      </c>
      <c r="HQ26" s="79">
        <v>375232.66</v>
      </c>
      <c r="HR26" s="79">
        <v>1551641</v>
      </c>
      <c r="HS26" s="79">
        <v>1011530.34</v>
      </c>
      <c r="HT26" s="79">
        <v>1688026.8</v>
      </c>
      <c r="HU26" s="79">
        <v>1643649.58</v>
      </c>
      <c r="HV26" s="79">
        <v>1679899</v>
      </c>
      <c r="HW26" s="79">
        <v>1935879</v>
      </c>
      <c r="HX26" s="79">
        <v>1489549.38</v>
      </c>
      <c r="HY26" s="79">
        <v>2129044.7799999998</v>
      </c>
      <c r="HZ26" s="79">
        <v>1632261.7</v>
      </c>
      <c r="IA26" s="79">
        <v>1955436.94</v>
      </c>
      <c r="IB26" s="79">
        <v>1978213.04</v>
      </c>
      <c r="IC26" s="80">
        <f t="shared" si="15"/>
        <v>19070364.219999995</v>
      </c>
      <c r="ID26" s="79">
        <v>1932837.56</v>
      </c>
      <c r="IE26" s="79">
        <v>4097526.2300000004</v>
      </c>
      <c r="IF26" s="79">
        <v>3198813.92</v>
      </c>
      <c r="IG26" s="79">
        <v>6052187</v>
      </c>
      <c r="IH26" s="79">
        <v>5809760.2400000002</v>
      </c>
      <c r="II26" s="79">
        <v>5660951.4000000004</v>
      </c>
      <c r="IJ26" s="79">
        <v>3627781.94</v>
      </c>
      <c r="IK26" s="79">
        <v>3211224</v>
      </c>
      <c r="IL26" s="79">
        <v>4047870</v>
      </c>
      <c r="IM26" s="79">
        <v>4933303</v>
      </c>
      <c r="IN26" s="79">
        <v>3983006</v>
      </c>
      <c r="IO26" s="79">
        <v>7455870</v>
      </c>
      <c r="IP26" s="80">
        <f t="shared" si="16"/>
        <v>54011131.290000007</v>
      </c>
      <c r="IQ26" s="79">
        <v>2219023</v>
      </c>
      <c r="IR26" s="79">
        <v>2109496</v>
      </c>
      <c r="IS26" s="79">
        <v>7145365</v>
      </c>
      <c r="IT26" s="79">
        <v>3391082</v>
      </c>
      <c r="IU26" s="79">
        <v>4105672</v>
      </c>
      <c r="IV26" s="79">
        <v>2434879</v>
      </c>
      <c r="IW26" s="79">
        <v>2996137</v>
      </c>
      <c r="IX26" s="79">
        <v>3036598</v>
      </c>
      <c r="IY26" s="79">
        <v>2767338</v>
      </c>
      <c r="IZ26" s="79">
        <v>2165326</v>
      </c>
      <c r="JA26" s="79">
        <v>2840199</v>
      </c>
      <c r="JB26" s="79">
        <v>8874246</v>
      </c>
      <c r="JC26" s="80">
        <f t="shared" si="17"/>
        <v>44085361</v>
      </c>
      <c r="JD26" s="79">
        <v>1291744</v>
      </c>
      <c r="JE26" s="79">
        <v>4084668</v>
      </c>
      <c r="JF26" s="79">
        <v>3061113</v>
      </c>
      <c r="JG26" s="79">
        <v>635111</v>
      </c>
      <c r="JH26" s="79">
        <v>110496</v>
      </c>
      <c r="JI26" s="79">
        <v>1067550</v>
      </c>
      <c r="JJ26" s="79">
        <v>2446565</v>
      </c>
      <c r="JK26" s="79">
        <v>2617022</v>
      </c>
      <c r="JL26" s="79">
        <v>3344973</v>
      </c>
      <c r="JM26" s="79">
        <v>4039586</v>
      </c>
      <c r="JN26" s="79">
        <v>2330441</v>
      </c>
      <c r="JO26" s="79">
        <v>3310909</v>
      </c>
      <c r="JP26" s="80">
        <f t="shared" si="18"/>
        <v>28340178</v>
      </c>
      <c r="JQ26" s="79">
        <v>2653615</v>
      </c>
      <c r="JR26" s="79">
        <v>3897474</v>
      </c>
      <c r="JS26" s="79">
        <v>3316295</v>
      </c>
      <c r="JT26" s="79">
        <v>3120195</v>
      </c>
      <c r="JU26" s="79">
        <v>4329599</v>
      </c>
      <c r="JV26" s="79">
        <v>3496877</v>
      </c>
      <c r="JW26" s="79">
        <v>3538686</v>
      </c>
      <c r="JX26" s="79">
        <v>1526873</v>
      </c>
      <c r="JY26" s="79">
        <v>1460141</v>
      </c>
      <c r="JZ26" s="79">
        <v>4297828</v>
      </c>
      <c r="KA26" s="79">
        <v>1569880</v>
      </c>
      <c r="KB26" s="79">
        <v>4080983</v>
      </c>
      <c r="KC26" s="80">
        <f t="shared" si="19"/>
        <v>37288446</v>
      </c>
      <c r="KD26" s="79">
        <v>1828817</v>
      </c>
      <c r="KE26" s="79">
        <v>2748385</v>
      </c>
      <c r="KF26" s="79">
        <v>2833784</v>
      </c>
      <c r="KG26" s="79">
        <v>3155524</v>
      </c>
      <c r="KH26" s="79">
        <v>3363127</v>
      </c>
      <c r="KI26" s="79">
        <v>3290333</v>
      </c>
      <c r="KJ26" s="79">
        <v>3266673</v>
      </c>
      <c r="KK26" s="79">
        <v>3554378</v>
      </c>
      <c r="KL26" s="79">
        <v>3417041</v>
      </c>
      <c r="KM26" s="79">
        <v>3692703</v>
      </c>
      <c r="KN26" s="79">
        <v>2714071</v>
      </c>
      <c r="KO26" s="79">
        <v>1299301</v>
      </c>
      <c r="KP26" s="80">
        <f t="shared" si="20"/>
        <v>35164137</v>
      </c>
      <c r="KQ26" s="79">
        <v>1600442</v>
      </c>
      <c r="KR26" s="79">
        <v>6666892</v>
      </c>
      <c r="KS26" s="79">
        <v>6018298</v>
      </c>
      <c r="KT26" s="79">
        <v>5485741</v>
      </c>
      <c r="KU26" s="79">
        <v>4494350</v>
      </c>
      <c r="KV26" s="79">
        <v>5469060</v>
      </c>
      <c r="KW26" s="79">
        <v>6622629</v>
      </c>
      <c r="KX26" s="79">
        <v>5313662</v>
      </c>
      <c r="KY26" s="79">
        <v>3631684</v>
      </c>
      <c r="KZ26" s="79">
        <v>8238143</v>
      </c>
      <c r="LA26" s="79">
        <v>6965463</v>
      </c>
      <c r="LB26" s="79">
        <v>11344777</v>
      </c>
      <c r="LC26" s="80">
        <f t="shared" si="21"/>
        <v>71851141</v>
      </c>
      <c r="LD26" s="79">
        <v>6818656</v>
      </c>
      <c r="LE26" s="79">
        <v>7480154</v>
      </c>
      <c r="LF26" s="79">
        <v>7137000</v>
      </c>
      <c r="LG26" s="79">
        <v>5698170</v>
      </c>
      <c r="LH26" s="79">
        <v>5901126</v>
      </c>
      <c r="LI26" s="79">
        <v>5648512</v>
      </c>
      <c r="LJ26" s="81" t="e">
        <f>+INDEX(#REF!,MATCH($B26,#REF!,0),MATCH(LJ$6,#REF!,0))</f>
        <v>#REF!</v>
      </c>
      <c r="LK26" s="82"/>
      <c r="LL26" s="81"/>
      <c r="LM26" s="81"/>
      <c r="LN26" s="81"/>
      <c r="LO26" s="81"/>
      <c r="LP26" s="80" t="e">
        <f t="shared" si="22"/>
        <v>#REF!</v>
      </c>
    </row>
    <row r="27" spans="2:328" hidden="1" outlineLevel="1">
      <c r="B27" t="str">
        <f t="shared" si="11"/>
        <v>DESARROLLO Y PREPARACIÓNPIURA</v>
      </c>
      <c r="C27" s="78" t="s">
        <v>417</v>
      </c>
      <c r="D27" s="79">
        <v>0</v>
      </c>
      <c r="E27" s="79">
        <v>0</v>
      </c>
      <c r="F27" s="79">
        <v>0</v>
      </c>
      <c r="G27" s="79">
        <v>0</v>
      </c>
      <c r="H27" s="79">
        <v>0</v>
      </c>
      <c r="I27" s="79">
        <v>0</v>
      </c>
      <c r="J27" s="79">
        <v>0</v>
      </c>
      <c r="K27" s="79">
        <v>0</v>
      </c>
      <c r="L27" s="79">
        <v>0</v>
      </c>
      <c r="M27" s="79">
        <v>0</v>
      </c>
      <c r="N27" s="79">
        <v>0</v>
      </c>
      <c r="O27" s="79">
        <v>0</v>
      </c>
      <c r="P27" s="80">
        <v>0</v>
      </c>
      <c r="Q27" s="79">
        <v>0</v>
      </c>
      <c r="R27" s="79">
        <v>0</v>
      </c>
      <c r="S27" s="79">
        <v>0</v>
      </c>
      <c r="T27" s="79">
        <v>0</v>
      </c>
      <c r="U27" s="79">
        <v>0</v>
      </c>
      <c r="V27" s="79">
        <v>0</v>
      </c>
      <c r="W27" s="79">
        <v>0</v>
      </c>
      <c r="X27" s="79">
        <v>0</v>
      </c>
      <c r="Y27" s="79">
        <v>0</v>
      </c>
      <c r="Z27" s="79">
        <v>0</v>
      </c>
      <c r="AA27" s="79">
        <v>0</v>
      </c>
      <c r="AB27" s="79">
        <v>0</v>
      </c>
      <c r="AC27" s="80">
        <v>0</v>
      </c>
      <c r="AD27" s="79">
        <v>0</v>
      </c>
      <c r="AE27" s="79">
        <v>0</v>
      </c>
      <c r="AF27" s="79">
        <v>0</v>
      </c>
      <c r="AG27" s="79">
        <v>0</v>
      </c>
      <c r="AH27" s="79">
        <v>0</v>
      </c>
      <c r="AI27" s="79">
        <v>0</v>
      </c>
      <c r="AJ27" s="79">
        <v>0</v>
      </c>
      <c r="AK27" s="79">
        <v>0</v>
      </c>
      <c r="AL27" s="79">
        <v>0</v>
      </c>
      <c r="AM27" s="79">
        <v>0</v>
      </c>
      <c r="AN27" s="79">
        <v>0</v>
      </c>
      <c r="AO27" s="79">
        <v>0</v>
      </c>
      <c r="AP27" s="80">
        <v>0</v>
      </c>
      <c r="AQ27" s="79">
        <v>0</v>
      </c>
      <c r="AR27" s="79">
        <v>0</v>
      </c>
      <c r="AS27" s="79">
        <v>0</v>
      </c>
      <c r="AT27" s="79">
        <v>0</v>
      </c>
      <c r="AU27" s="79">
        <v>0</v>
      </c>
      <c r="AV27" s="79">
        <v>0</v>
      </c>
      <c r="AW27" s="79">
        <v>0</v>
      </c>
      <c r="AX27" s="79">
        <v>0</v>
      </c>
      <c r="AY27" s="79">
        <v>0</v>
      </c>
      <c r="AZ27" s="79">
        <v>0</v>
      </c>
      <c r="BA27" s="79">
        <v>0</v>
      </c>
      <c r="BB27" s="79">
        <v>0</v>
      </c>
      <c r="BC27" s="80">
        <v>0</v>
      </c>
      <c r="BD27" s="79">
        <v>0</v>
      </c>
      <c r="BE27" s="79">
        <v>0</v>
      </c>
      <c r="BF27" s="79">
        <v>0</v>
      </c>
      <c r="BG27" s="79">
        <v>0</v>
      </c>
      <c r="BH27" s="79">
        <v>0</v>
      </c>
      <c r="BI27" s="79">
        <v>0</v>
      </c>
      <c r="BJ27" s="79">
        <v>0</v>
      </c>
      <c r="BK27" s="79">
        <v>0</v>
      </c>
      <c r="BL27" s="79">
        <v>0</v>
      </c>
      <c r="BM27" s="79">
        <v>0</v>
      </c>
      <c r="BN27" s="79">
        <v>0</v>
      </c>
      <c r="BO27" s="79">
        <v>0</v>
      </c>
      <c r="BP27" s="80">
        <v>0</v>
      </c>
      <c r="BQ27" s="79">
        <v>0</v>
      </c>
      <c r="BR27" s="79">
        <v>0</v>
      </c>
      <c r="BS27" s="79">
        <v>0</v>
      </c>
      <c r="BT27" s="79">
        <v>0</v>
      </c>
      <c r="BU27" s="79">
        <v>0</v>
      </c>
      <c r="BV27" s="79">
        <v>0</v>
      </c>
      <c r="BW27" s="79">
        <v>0</v>
      </c>
      <c r="BX27" s="79">
        <v>0</v>
      </c>
      <c r="BY27" s="79">
        <v>0</v>
      </c>
      <c r="BZ27" s="79">
        <v>0</v>
      </c>
      <c r="CA27" s="79">
        <v>0</v>
      </c>
      <c r="CB27" s="79">
        <v>0</v>
      </c>
      <c r="CC27" s="80">
        <v>0</v>
      </c>
      <c r="CD27" s="79">
        <v>0</v>
      </c>
      <c r="CE27" s="79">
        <v>0</v>
      </c>
      <c r="CF27" s="79">
        <v>0</v>
      </c>
      <c r="CG27" s="79">
        <v>0</v>
      </c>
      <c r="CH27" s="79">
        <v>0</v>
      </c>
      <c r="CI27" s="79">
        <v>0</v>
      </c>
      <c r="CJ27" s="79">
        <v>0</v>
      </c>
      <c r="CK27" s="79">
        <v>0</v>
      </c>
      <c r="CL27" s="79">
        <v>0</v>
      </c>
      <c r="CM27" s="79">
        <v>0</v>
      </c>
      <c r="CN27" s="79">
        <v>0</v>
      </c>
      <c r="CO27" s="79">
        <v>0</v>
      </c>
      <c r="CP27" s="80">
        <v>0</v>
      </c>
      <c r="CQ27" s="79">
        <v>0</v>
      </c>
      <c r="CR27" s="79">
        <v>0</v>
      </c>
      <c r="CS27" s="79">
        <v>0</v>
      </c>
      <c r="CT27" s="79">
        <v>0</v>
      </c>
      <c r="CU27" s="79">
        <v>0</v>
      </c>
      <c r="CV27" s="79">
        <v>0</v>
      </c>
      <c r="CW27" s="79">
        <v>0</v>
      </c>
      <c r="CX27" s="79">
        <v>0</v>
      </c>
      <c r="CY27" s="79">
        <v>0</v>
      </c>
      <c r="CZ27" s="79">
        <v>0</v>
      </c>
      <c r="DA27" s="79">
        <v>0</v>
      </c>
      <c r="DB27" s="79">
        <v>0</v>
      </c>
      <c r="DC27" s="80">
        <v>0</v>
      </c>
      <c r="DD27" s="79">
        <v>0</v>
      </c>
      <c r="DE27" s="79">
        <v>0</v>
      </c>
      <c r="DF27" s="79">
        <v>0</v>
      </c>
      <c r="DG27" s="79">
        <v>0</v>
      </c>
      <c r="DH27" s="79">
        <v>0</v>
      </c>
      <c r="DI27" s="79">
        <v>0</v>
      </c>
      <c r="DJ27" s="79">
        <v>0</v>
      </c>
      <c r="DK27" s="79">
        <v>0</v>
      </c>
      <c r="DL27" s="79">
        <v>0</v>
      </c>
      <c r="DM27" s="79">
        <v>0</v>
      </c>
      <c r="DN27" s="79">
        <v>0</v>
      </c>
      <c r="DO27" s="79">
        <v>0</v>
      </c>
      <c r="DP27" s="80">
        <v>0</v>
      </c>
      <c r="DQ27" s="79">
        <v>0</v>
      </c>
      <c r="DR27" s="79">
        <v>0</v>
      </c>
      <c r="DS27" s="79">
        <v>0</v>
      </c>
      <c r="DT27" s="79">
        <v>0</v>
      </c>
      <c r="DU27" s="79">
        <v>0</v>
      </c>
      <c r="DV27" s="79">
        <v>0</v>
      </c>
      <c r="DW27" s="79">
        <v>0</v>
      </c>
      <c r="DX27" s="79">
        <v>0</v>
      </c>
      <c r="DY27" s="79">
        <v>139389.25</v>
      </c>
      <c r="DZ27" s="79">
        <v>0</v>
      </c>
      <c r="EA27" s="79">
        <v>0</v>
      </c>
      <c r="EB27" s="79">
        <v>0</v>
      </c>
      <c r="EC27" s="80">
        <v>139389.25</v>
      </c>
      <c r="ED27" s="79">
        <v>0</v>
      </c>
      <c r="EE27" s="79">
        <v>0</v>
      </c>
      <c r="EF27" s="79">
        <v>0</v>
      </c>
      <c r="EG27" s="79">
        <v>0</v>
      </c>
      <c r="EH27" s="79">
        <v>0</v>
      </c>
      <c r="EI27" s="79">
        <v>0</v>
      </c>
      <c r="EJ27" s="79">
        <v>0</v>
      </c>
      <c r="EK27" s="79">
        <v>0</v>
      </c>
      <c r="EL27" s="79">
        <v>0</v>
      </c>
      <c r="EM27" s="79">
        <v>0</v>
      </c>
      <c r="EN27" s="79">
        <v>0</v>
      </c>
      <c r="EO27" s="79">
        <v>0</v>
      </c>
      <c r="EP27" s="80">
        <v>0</v>
      </c>
      <c r="EQ27" s="79">
        <v>0</v>
      </c>
      <c r="ER27" s="79">
        <v>0</v>
      </c>
      <c r="ES27" s="79">
        <v>0</v>
      </c>
      <c r="ET27" s="79">
        <v>0</v>
      </c>
      <c r="EU27" s="79">
        <v>21424.06</v>
      </c>
      <c r="EV27" s="79">
        <v>0</v>
      </c>
      <c r="EW27" s="79">
        <v>0</v>
      </c>
      <c r="EX27" s="79">
        <v>0</v>
      </c>
      <c r="EY27" s="79">
        <v>0</v>
      </c>
      <c r="EZ27" s="79">
        <v>0</v>
      </c>
      <c r="FA27" s="79">
        <v>27500</v>
      </c>
      <c r="FB27" s="79">
        <v>0</v>
      </c>
      <c r="FC27" s="80">
        <v>48924.06</v>
      </c>
      <c r="FD27" s="79">
        <v>0</v>
      </c>
      <c r="FE27" s="79">
        <v>0</v>
      </c>
      <c r="FF27" s="79">
        <v>0</v>
      </c>
      <c r="FG27" s="79">
        <v>0</v>
      </c>
      <c r="FH27" s="79">
        <v>0</v>
      </c>
      <c r="FI27" s="79">
        <v>0</v>
      </c>
      <c r="FJ27" s="79">
        <v>0</v>
      </c>
      <c r="FK27" s="79">
        <v>0</v>
      </c>
      <c r="FL27" s="79">
        <v>0</v>
      </c>
      <c r="FM27" s="79">
        <v>0</v>
      </c>
      <c r="FN27" s="79">
        <v>0</v>
      </c>
      <c r="FO27" s="79">
        <v>0</v>
      </c>
      <c r="FP27" s="80">
        <v>0</v>
      </c>
      <c r="FQ27" s="79">
        <v>0</v>
      </c>
      <c r="FR27" s="79">
        <v>0</v>
      </c>
      <c r="FS27" s="79">
        <v>0</v>
      </c>
      <c r="FT27" s="79">
        <v>0</v>
      </c>
      <c r="FU27" s="79">
        <v>0</v>
      </c>
      <c r="FV27" s="79">
        <v>16008</v>
      </c>
      <c r="FW27" s="79">
        <v>15908.53</v>
      </c>
      <c r="FX27" s="79">
        <v>11283</v>
      </c>
      <c r="FY27" s="79">
        <v>17565.12</v>
      </c>
      <c r="FZ27" s="79">
        <v>10569.28</v>
      </c>
      <c r="GA27" s="79">
        <v>29724.01</v>
      </c>
      <c r="GB27" s="79">
        <v>23307.34</v>
      </c>
      <c r="GC27" s="80">
        <v>124365.27999999998</v>
      </c>
      <c r="GD27" s="79">
        <v>23822.36</v>
      </c>
      <c r="GE27" s="79">
        <v>20589.62</v>
      </c>
      <c r="GF27" s="79">
        <v>26941.3</v>
      </c>
      <c r="GG27" s="79">
        <v>31815.72</v>
      </c>
      <c r="GH27" s="79">
        <v>27751.32</v>
      </c>
      <c r="GI27" s="79">
        <v>27556.080000000002</v>
      </c>
      <c r="GJ27" s="79">
        <v>30657.14</v>
      </c>
      <c r="GK27" s="79">
        <v>24566.639999999999</v>
      </c>
      <c r="GL27" s="79">
        <v>25441.06</v>
      </c>
      <c r="GM27" s="79">
        <v>26290.880000000001</v>
      </c>
      <c r="GN27" s="79">
        <v>26235.8</v>
      </c>
      <c r="GO27" s="79">
        <v>31343.32</v>
      </c>
      <c r="GP27" s="80">
        <f t="shared" si="12"/>
        <v>323011.24000000005</v>
      </c>
      <c r="GQ27" s="79">
        <v>32750.080000000002</v>
      </c>
      <c r="GR27" s="79">
        <v>29578.58</v>
      </c>
      <c r="GS27" s="79">
        <v>32626.400000000001</v>
      </c>
      <c r="GT27" s="79">
        <v>28792.799999999999</v>
      </c>
      <c r="GU27" s="79">
        <v>58430.28</v>
      </c>
      <c r="GV27" s="79">
        <v>5150</v>
      </c>
      <c r="GW27" s="79">
        <v>32278.37</v>
      </c>
      <c r="GX27" s="79">
        <v>30781.67</v>
      </c>
      <c r="GY27" s="79">
        <v>45293.490000000005</v>
      </c>
      <c r="GZ27" s="79">
        <v>30627.72</v>
      </c>
      <c r="HA27" s="79">
        <v>24467.7</v>
      </c>
      <c r="HB27" s="79">
        <v>19473.690000000002</v>
      </c>
      <c r="HC27" s="80">
        <f t="shared" si="13"/>
        <v>370250.78</v>
      </c>
      <c r="HD27" s="79">
        <v>26678.55</v>
      </c>
      <c r="HE27" s="79">
        <v>23394.84</v>
      </c>
      <c r="HF27" s="79">
        <v>25261.34</v>
      </c>
      <c r="HG27" s="79">
        <v>33402.550000000003</v>
      </c>
      <c r="HH27" s="79">
        <v>36411.39</v>
      </c>
      <c r="HI27" s="79">
        <v>49349.61</v>
      </c>
      <c r="HJ27" s="79">
        <v>48010.080000000002</v>
      </c>
      <c r="HK27" s="79">
        <v>42027.44</v>
      </c>
      <c r="HL27" s="79">
        <v>41143.35</v>
      </c>
      <c r="HM27" s="79">
        <v>36782.839999999997</v>
      </c>
      <c r="HN27" s="79">
        <v>39333.699999999997</v>
      </c>
      <c r="HO27" s="79">
        <v>33940.58</v>
      </c>
      <c r="HP27" s="80">
        <f t="shared" si="14"/>
        <v>435736.27</v>
      </c>
      <c r="HQ27" s="79">
        <v>16191.62</v>
      </c>
      <c r="HR27" s="79">
        <v>37380.39</v>
      </c>
      <c r="HS27" s="79">
        <v>16947.599999999999</v>
      </c>
      <c r="HT27" s="79">
        <v>33917.339999999997</v>
      </c>
      <c r="HU27" s="79">
        <v>37390.35</v>
      </c>
      <c r="HV27" s="79">
        <v>31085.7</v>
      </c>
      <c r="HW27" s="79">
        <v>35835.130000000005</v>
      </c>
      <c r="HX27" s="79">
        <v>42634.69</v>
      </c>
      <c r="HY27" s="79">
        <v>39025.19</v>
      </c>
      <c r="HZ27" s="79">
        <v>55680.84</v>
      </c>
      <c r="IA27" s="79">
        <v>43233.99</v>
      </c>
      <c r="IB27" s="79">
        <v>46377.52</v>
      </c>
      <c r="IC27" s="80">
        <f t="shared" si="15"/>
        <v>435700.36</v>
      </c>
      <c r="ID27" s="79">
        <v>45507.21</v>
      </c>
      <c r="IE27" s="79">
        <v>1942998.96</v>
      </c>
      <c r="IF27" s="79">
        <v>666256.68000000005</v>
      </c>
      <c r="IG27" s="79">
        <v>54693.64</v>
      </c>
      <c r="IH27" s="79">
        <v>29825.7</v>
      </c>
      <c r="II27" s="79">
        <v>24994.06</v>
      </c>
      <c r="IJ27" s="79">
        <v>37217.65</v>
      </c>
      <c r="IK27" s="79">
        <v>8461</v>
      </c>
      <c r="IL27" s="79">
        <v>17510</v>
      </c>
      <c r="IM27" s="79">
        <v>31065</v>
      </c>
      <c r="IN27" s="79">
        <v>42312</v>
      </c>
      <c r="IO27" s="79">
        <v>64223</v>
      </c>
      <c r="IP27" s="80">
        <f t="shared" si="16"/>
        <v>2965064.9000000004</v>
      </c>
      <c r="IQ27" s="79">
        <v>55315</v>
      </c>
      <c r="IR27" s="79">
        <v>64297</v>
      </c>
      <c r="IS27" s="79">
        <v>57620</v>
      </c>
      <c r="IT27" s="79">
        <v>58957</v>
      </c>
      <c r="IU27" s="79">
        <v>42594</v>
      </c>
      <c r="IV27" s="79">
        <v>69552</v>
      </c>
      <c r="IW27" s="79">
        <v>79453</v>
      </c>
      <c r="IX27" s="79">
        <v>82163</v>
      </c>
      <c r="IY27" s="79">
        <v>44054</v>
      </c>
      <c r="IZ27" s="79">
        <v>88273</v>
      </c>
      <c r="JA27" s="79">
        <v>48424</v>
      </c>
      <c r="JB27" s="79">
        <v>67640</v>
      </c>
      <c r="JC27" s="80">
        <f t="shared" si="17"/>
        <v>758342</v>
      </c>
      <c r="JD27" s="79">
        <v>58806</v>
      </c>
      <c r="JE27" s="79">
        <v>70585</v>
      </c>
      <c r="JF27" s="79">
        <v>36056</v>
      </c>
      <c r="JG27" s="79">
        <v>7237</v>
      </c>
      <c r="JH27" s="79">
        <v>45154</v>
      </c>
      <c r="JI27" s="79">
        <v>89552</v>
      </c>
      <c r="JJ27" s="79">
        <v>79537</v>
      </c>
      <c r="JK27" s="79">
        <v>70719</v>
      </c>
      <c r="JL27" s="79">
        <v>79795</v>
      </c>
      <c r="JM27" s="79">
        <v>87053</v>
      </c>
      <c r="JN27" s="79">
        <v>72469</v>
      </c>
      <c r="JO27" s="79">
        <v>102987</v>
      </c>
      <c r="JP27" s="80">
        <f t="shared" si="18"/>
        <v>799950</v>
      </c>
      <c r="JQ27" s="79">
        <v>99457</v>
      </c>
      <c r="JR27" s="79">
        <v>81299</v>
      </c>
      <c r="JS27" s="79">
        <v>69526</v>
      </c>
      <c r="JT27" s="79">
        <v>59548</v>
      </c>
      <c r="JU27" s="79">
        <v>89531</v>
      </c>
      <c r="JV27" s="79">
        <v>78197</v>
      </c>
      <c r="JW27" s="79">
        <v>89755</v>
      </c>
      <c r="JX27" s="79">
        <v>88938</v>
      </c>
      <c r="JY27" s="79">
        <v>81665</v>
      </c>
      <c r="JZ27" s="79">
        <v>87556</v>
      </c>
      <c r="KA27" s="79">
        <v>83012</v>
      </c>
      <c r="KB27" s="79">
        <v>95422</v>
      </c>
      <c r="KC27" s="80">
        <f t="shared" si="19"/>
        <v>1003906</v>
      </c>
      <c r="KD27" s="79">
        <v>88399</v>
      </c>
      <c r="KE27" s="79">
        <v>73477</v>
      </c>
      <c r="KF27" s="79">
        <v>71980</v>
      </c>
      <c r="KG27" s="79">
        <v>83048</v>
      </c>
      <c r="KH27" s="79">
        <v>79977</v>
      </c>
      <c r="KI27" s="79">
        <v>90716</v>
      </c>
      <c r="KJ27" s="79">
        <v>91111</v>
      </c>
      <c r="KK27" s="79">
        <v>96461</v>
      </c>
      <c r="KL27" s="79">
        <v>83835</v>
      </c>
      <c r="KM27" s="79">
        <v>77323</v>
      </c>
      <c r="KN27" s="79">
        <v>88088</v>
      </c>
      <c r="KO27" s="79">
        <v>77712</v>
      </c>
      <c r="KP27" s="80">
        <f t="shared" si="20"/>
        <v>1002127</v>
      </c>
      <c r="KQ27" s="79">
        <v>77952</v>
      </c>
      <c r="KR27" s="79">
        <v>69970</v>
      </c>
      <c r="KS27" s="79">
        <v>77464</v>
      </c>
      <c r="KT27" s="79">
        <v>71137</v>
      </c>
      <c r="KU27" s="79">
        <v>75623</v>
      </c>
      <c r="KV27" s="79">
        <v>77196</v>
      </c>
      <c r="KW27" s="79">
        <v>81747</v>
      </c>
      <c r="KX27" s="79">
        <v>85970</v>
      </c>
      <c r="KY27" s="79">
        <v>64260</v>
      </c>
      <c r="KZ27" s="79">
        <v>35180</v>
      </c>
      <c r="LA27" s="79">
        <v>50946</v>
      </c>
      <c r="LB27" s="79">
        <v>30334</v>
      </c>
      <c r="LC27" s="80">
        <f t="shared" si="21"/>
        <v>797779</v>
      </c>
      <c r="LD27" s="79">
        <v>31849</v>
      </c>
      <c r="LE27" s="79">
        <v>24374</v>
      </c>
      <c r="LF27" s="79">
        <v>29999</v>
      </c>
      <c r="LG27" s="79">
        <v>19060</v>
      </c>
      <c r="LH27" s="79">
        <v>31493</v>
      </c>
      <c r="LI27" s="79">
        <v>14270</v>
      </c>
      <c r="LJ27" s="81" t="e">
        <f>+INDEX(#REF!,MATCH($B27,#REF!,0),MATCH(LJ$6,#REF!,0))</f>
        <v>#REF!</v>
      </c>
      <c r="LK27" s="82"/>
      <c r="LL27" s="81"/>
      <c r="LM27" s="81"/>
      <c r="LN27" s="81"/>
      <c r="LO27" s="81"/>
      <c r="LP27" s="80" t="e">
        <f t="shared" si="22"/>
        <v>#REF!</v>
      </c>
    </row>
    <row r="28" spans="2:328" hidden="1" outlineLevel="1">
      <c r="B28" t="str">
        <f t="shared" si="11"/>
        <v>DESARROLLO Y PREPARACIÓNPUNO</v>
      </c>
      <c r="C28" s="78" t="s">
        <v>418</v>
      </c>
      <c r="D28" s="79">
        <v>0</v>
      </c>
      <c r="E28" s="79">
        <v>0</v>
      </c>
      <c r="F28" s="79">
        <v>0</v>
      </c>
      <c r="G28" s="79">
        <v>0</v>
      </c>
      <c r="H28" s="79">
        <v>0</v>
      </c>
      <c r="I28" s="79">
        <v>0</v>
      </c>
      <c r="J28" s="79">
        <v>0</v>
      </c>
      <c r="K28" s="79">
        <v>0</v>
      </c>
      <c r="L28" s="79">
        <v>0</v>
      </c>
      <c r="M28" s="79">
        <v>0</v>
      </c>
      <c r="N28" s="79">
        <v>0</v>
      </c>
      <c r="O28" s="79">
        <v>0</v>
      </c>
      <c r="P28" s="80">
        <v>0</v>
      </c>
      <c r="Q28" s="79">
        <v>0</v>
      </c>
      <c r="R28" s="79">
        <v>0</v>
      </c>
      <c r="S28" s="79">
        <v>0</v>
      </c>
      <c r="T28" s="79">
        <v>0</v>
      </c>
      <c r="U28" s="79">
        <v>0</v>
      </c>
      <c r="V28" s="79">
        <v>0</v>
      </c>
      <c r="W28" s="79">
        <v>0</v>
      </c>
      <c r="X28" s="79">
        <v>0</v>
      </c>
      <c r="Y28" s="79">
        <v>0</v>
      </c>
      <c r="Z28" s="79">
        <v>35977</v>
      </c>
      <c r="AA28" s="79">
        <v>35977</v>
      </c>
      <c r="AB28" s="79">
        <v>35977</v>
      </c>
      <c r="AC28" s="80">
        <v>107931</v>
      </c>
      <c r="AD28" s="79">
        <v>9601.4599999999991</v>
      </c>
      <c r="AE28" s="79">
        <v>9601.4599999999991</v>
      </c>
      <c r="AF28" s="79">
        <v>9601.4599999999991</v>
      </c>
      <c r="AG28" s="79">
        <v>15041.76</v>
      </c>
      <c r="AH28" s="79">
        <v>15041.76</v>
      </c>
      <c r="AI28" s="79">
        <v>15041.76</v>
      </c>
      <c r="AJ28" s="79">
        <v>4388.78</v>
      </c>
      <c r="AK28" s="79">
        <v>4388.78</v>
      </c>
      <c r="AL28" s="79">
        <v>4388.78</v>
      </c>
      <c r="AM28" s="79">
        <v>6548.23</v>
      </c>
      <c r="AN28" s="79">
        <v>6548.23</v>
      </c>
      <c r="AO28" s="79">
        <v>6548.23</v>
      </c>
      <c r="AP28" s="80">
        <v>106740.68999999999</v>
      </c>
      <c r="AQ28" s="79">
        <v>30852.269999999997</v>
      </c>
      <c r="AR28" s="79">
        <v>30852.269999999997</v>
      </c>
      <c r="AS28" s="79">
        <v>30852.269999999997</v>
      </c>
      <c r="AT28" s="79">
        <v>2777.45</v>
      </c>
      <c r="AU28" s="79">
        <v>2777.45</v>
      </c>
      <c r="AV28" s="79">
        <v>2777.45</v>
      </c>
      <c r="AW28" s="79">
        <v>9432.3700000000008</v>
      </c>
      <c r="AX28" s="79">
        <v>9432.3700000000008</v>
      </c>
      <c r="AY28" s="79">
        <v>9432.3700000000008</v>
      </c>
      <c r="AZ28" s="79">
        <v>3480.37</v>
      </c>
      <c r="BA28" s="79">
        <v>3480.37</v>
      </c>
      <c r="BB28" s="79">
        <v>3480.37</v>
      </c>
      <c r="BC28" s="80">
        <v>139627.37999999998</v>
      </c>
      <c r="BD28" s="79">
        <v>0</v>
      </c>
      <c r="BE28" s="79">
        <v>0</v>
      </c>
      <c r="BF28" s="79">
        <v>0</v>
      </c>
      <c r="BG28" s="79">
        <v>0</v>
      </c>
      <c r="BH28" s="79">
        <v>0</v>
      </c>
      <c r="BI28" s="79">
        <v>0</v>
      </c>
      <c r="BJ28" s="79">
        <v>0</v>
      </c>
      <c r="BK28" s="79">
        <v>0</v>
      </c>
      <c r="BL28" s="79">
        <v>0</v>
      </c>
      <c r="BM28" s="79">
        <v>0</v>
      </c>
      <c r="BN28" s="79">
        <v>0</v>
      </c>
      <c r="BO28" s="79">
        <v>0</v>
      </c>
      <c r="BP28" s="80">
        <v>0</v>
      </c>
      <c r="BQ28" s="79">
        <v>0</v>
      </c>
      <c r="BR28" s="79">
        <v>0</v>
      </c>
      <c r="BS28" s="79">
        <v>0</v>
      </c>
      <c r="BT28" s="79">
        <v>0</v>
      </c>
      <c r="BU28" s="79">
        <v>0</v>
      </c>
      <c r="BV28" s="79">
        <v>0</v>
      </c>
      <c r="BW28" s="79">
        <v>0</v>
      </c>
      <c r="BX28" s="79">
        <v>0</v>
      </c>
      <c r="BY28" s="79">
        <v>0</v>
      </c>
      <c r="BZ28" s="79">
        <v>0</v>
      </c>
      <c r="CA28" s="79">
        <v>0</v>
      </c>
      <c r="CB28" s="79">
        <v>0</v>
      </c>
      <c r="CC28" s="80">
        <v>0</v>
      </c>
      <c r="CD28" s="79">
        <v>0</v>
      </c>
      <c r="CE28" s="79">
        <v>0</v>
      </c>
      <c r="CF28" s="79">
        <v>0</v>
      </c>
      <c r="CG28" s="79">
        <v>0</v>
      </c>
      <c r="CH28" s="79">
        <v>0</v>
      </c>
      <c r="CI28" s="79">
        <v>0</v>
      </c>
      <c r="CJ28" s="79">
        <v>0</v>
      </c>
      <c r="CK28" s="79">
        <v>0</v>
      </c>
      <c r="CL28" s="79">
        <v>0</v>
      </c>
      <c r="CM28" s="79">
        <v>0</v>
      </c>
      <c r="CN28" s="79">
        <v>0</v>
      </c>
      <c r="CO28" s="79">
        <v>0</v>
      </c>
      <c r="CP28" s="80">
        <v>0</v>
      </c>
      <c r="CQ28" s="79">
        <v>0</v>
      </c>
      <c r="CR28" s="79">
        <v>0</v>
      </c>
      <c r="CS28" s="79">
        <v>0</v>
      </c>
      <c r="CT28" s="79">
        <v>0</v>
      </c>
      <c r="CU28" s="79">
        <v>0</v>
      </c>
      <c r="CV28" s="79">
        <v>0</v>
      </c>
      <c r="CW28" s="79">
        <v>0</v>
      </c>
      <c r="CX28" s="79">
        <v>0</v>
      </c>
      <c r="CY28" s="79">
        <v>0</v>
      </c>
      <c r="CZ28" s="79">
        <v>0</v>
      </c>
      <c r="DA28" s="79">
        <v>0</v>
      </c>
      <c r="DB28" s="79">
        <v>0</v>
      </c>
      <c r="DC28" s="80">
        <v>0</v>
      </c>
      <c r="DD28" s="79">
        <v>48582.99</v>
      </c>
      <c r="DE28" s="79">
        <v>48582.99</v>
      </c>
      <c r="DF28" s="79">
        <v>48582.99</v>
      </c>
      <c r="DG28" s="79">
        <v>0</v>
      </c>
      <c r="DH28" s="79">
        <v>0</v>
      </c>
      <c r="DI28" s="79">
        <v>0</v>
      </c>
      <c r="DJ28" s="79">
        <v>0</v>
      </c>
      <c r="DK28" s="79">
        <v>0</v>
      </c>
      <c r="DL28" s="79">
        <v>0</v>
      </c>
      <c r="DM28" s="79">
        <v>0</v>
      </c>
      <c r="DN28" s="79">
        <v>0</v>
      </c>
      <c r="DO28" s="79">
        <v>0</v>
      </c>
      <c r="DP28" s="80">
        <v>145748.97</v>
      </c>
      <c r="DQ28" s="79">
        <v>0</v>
      </c>
      <c r="DR28" s="79">
        <v>0</v>
      </c>
      <c r="DS28" s="79">
        <v>0</v>
      </c>
      <c r="DT28" s="79">
        <v>61520</v>
      </c>
      <c r="DU28" s="79">
        <v>50000</v>
      </c>
      <c r="DV28" s="79">
        <v>51049</v>
      </c>
      <c r="DW28" s="79">
        <v>68254</v>
      </c>
      <c r="DX28" s="79">
        <v>80520</v>
      </c>
      <c r="DY28" s="79">
        <v>46793</v>
      </c>
      <c r="DZ28" s="79">
        <v>72542</v>
      </c>
      <c r="EA28" s="79">
        <v>75035</v>
      </c>
      <c r="EB28" s="79">
        <v>109362</v>
      </c>
      <c r="EC28" s="80">
        <v>615075</v>
      </c>
      <c r="ED28" s="79">
        <v>175240</v>
      </c>
      <c r="EE28" s="79">
        <v>101644</v>
      </c>
      <c r="EF28" s="79">
        <v>122548</v>
      </c>
      <c r="EG28" s="79">
        <v>104889</v>
      </c>
      <c r="EH28" s="79">
        <v>120597</v>
      </c>
      <c r="EI28" s="79">
        <v>138720</v>
      </c>
      <c r="EJ28" s="79">
        <v>148787</v>
      </c>
      <c r="EK28" s="79">
        <v>151075</v>
      </c>
      <c r="EL28" s="79">
        <v>150716</v>
      </c>
      <c r="EM28" s="79">
        <v>165852</v>
      </c>
      <c r="EN28" s="79">
        <v>335287.55</v>
      </c>
      <c r="EO28" s="79">
        <v>91180.800000000003</v>
      </c>
      <c r="EP28" s="80">
        <v>1806536.35</v>
      </c>
      <c r="EQ28" s="79">
        <v>956200</v>
      </c>
      <c r="ER28" s="79">
        <v>685200</v>
      </c>
      <c r="ES28" s="79">
        <v>925100</v>
      </c>
      <c r="ET28" s="79">
        <v>724110</v>
      </c>
      <c r="EU28" s="79">
        <v>691230</v>
      </c>
      <c r="EV28" s="79">
        <v>811026</v>
      </c>
      <c r="EW28" s="79">
        <v>880591</v>
      </c>
      <c r="EX28" s="79">
        <v>1032546</v>
      </c>
      <c r="EY28" s="79">
        <v>1428210</v>
      </c>
      <c r="EZ28" s="79">
        <v>1168605</v>
      </c>
      <c r="FA28" s="79">
        <v>1376487</v>
      </c>
      <c r="FB28" s="79">
        <v>1516771</v>
      </c>
      <c r="FC28" s="80">
        <v>12196076</v>
      </c>
      <c r="FD28" s="79">
        <v>718934</v>
      </c>
      <c r="FE28" s="79">
        <v>1000958.3400000001</v>
      </c>
      <c r="FF28" s="79">
        <v>1066304.06</v>
      </c>
      <c r="FG28" s="79">
        <v>1209717.6600000001</v>
      </c>
      <c r="FH28" s="79">
        <v>1110564.0899999999</v>
      </c>
      <c r="FI28" s="79">
        <v>1133823.21</v>
      </c>
      <c r="FJ28" s="79">
        <v>1003706.9299999999</v>
      </c>
      <c r="FK28" s="79">
        <v>1773044.49</v>
      </c>
      <c r="FL28" s="79">
        <v>1239467.43</v>
      </c>
      <c r="FM28" s="79">
        <v>1295095</v>
      </c>
      <c r="FN28" s="79">
        <v>913840.71</v>
      </c>
      <c r="FO28" s="79">
        <v>1055376</v>
      </c>
      <c r="FP28" s="80">
        <v>13520831.919999998</v>
      </c>
      <c r="FQ28" s="79">
        <v>1097279.8900000001</v>
      </c>
      <c r="FR28" s="79">
        <v>263820.40000000002</v>
      </c>
      <c r="FS28" s="79">
        <v>781515.45</v>
      </c>
      <c r="FT28" s="79">
        <v>875809.61</v>
      </c>
      <c r="FU28" s="79">
        <v>998488.97</v>
      </c>
      <c r="FV28" s="79">
        <v>1247206.5</v>
      </c>
      <c r="FW28" s="79">
        <v>1050596.45</v>
      </c>
      <c r="FX28" s="79">
        <v>1099794.8500000001</v>
      </c>
      <c r="FY28" s="79">
        <v>1020045.55</v>
      </c>
      <c r="FZ28" s="79">
        <v>965845.44</v>
      </c>
      <c r="GA28" s="79">
        <v>2125877.2400000002</v>
      </c>
      <c r="GB28" s="79">
        <v>1647364.81</v>
      </c>
      <c r="GC28" s="80">
        <v>13173645.160000002</v>
      </c>
      <c r="GD28" s="79">
        <v>556818.54</v>
      </c>
      <c r="GE28" s="79">
        <v>1510153.94</v>
      </c>
      <c r="GF28" s="79">
        <v>1885358.17</v>
      </c>
      <c r="GG28" s="79">
        <v>1299290</v>
      </c>
      <c r="GH28" s="79">
        <v>1208184</v>
      </c>
      <c r="GI28" s="79">
        <v>1520029</v>
      </c>
      <c r="GJ28" s="79">
        <v>1824955</v>
      </c>
      <c r="GK28" s="79">
        <v>769903.08000000007</v>
      </c>
      <c r="GL28" s="79">
        <v>1231635.95</v>
      </c>
      <c r="GM28" s="79">
        <v>690513.6</v>
      </c>
      <c r="GN28" s="79">
        <v>655769.81000000006</v>
      </c>
      <c r="GO28" s="79">
        <v>670236.69999999995</v>
      </c>
      <c r="GP28" s="80">
        <f t="shared" si="12"/>
        <v>13822847.789999999</v>
      </c>
      <c r="GQ28" s="79">
        <v>308674.39</v>
      </c>
      <c r="GR28" s="79">
        <v>347660.19999999995</v>
      </c>
      <c r="GS28" s="79">
        <v>551428.58000000007</v>
      </c>
      <c r="GT28" s="79">
        <v>411142.54000000004</v>
      </c>
      <c r="GU28" s="79">
        <v>616920.21</v>
      </c>
      <c r="GV28" s="79">
        <v>745949.87</v>
      </c>
      <c r="GW28" s="79">
        <v>548498.87</v>
      </c>
      <c r="GX28" s="79">
        <v>808834.87</v>
      </c>
      <c r="GY28" s="79">
        <v>759826</v>
      </c>
      <c r="GZ28" s="79">
        <v>815520.26</v>
      </c>
      <c r="HA28" s="79">
        <v>1015516.62</v>
      </c>
      <c r="HB28" s="79">
        <v>774284.44</v>
      </c>
      <c r="HC28" s="80">
        <f t="shared" si="13"/>
        <v>7704256.8499999996</v>
      </c>
      <c r="HD28" s="79">
        <v>185886</v>
      </c>
      <c r="HE28" s="79">
        <v>240323</v>
      </c>
      <c r="HF28" s="79">
        <v>321884.41000000003</v>
      </c>
      <c r="HG28" s="79">
        <v>488570.6</v>
      </c>
      <c r="HH28" s="79">
        <v>490624.6</v>
      </c>
      <c r="HI28" s="79">
        <v>486339.22</v>
      </c>
      <c r="HJ28" s="79">
        <v>652633.84</v>
      </c>
      <c r="HK28" s="79">
        <v>707694.02</v>
      </c>
      <c r="HL28" s="79">
        <v>680113.38</v>
      </c>
      <c r="HM28" s="79">
        <v>777989.95</v>
      </c>
      <c r="HN28" s="79">
        <v>1753751.75</v>
      </c>
      <c r="HO28" s="79">
        <v>1020221.06</v>
      </c>
      <c r="HP28" s="80">
        <f t="shared" si="14"/>
        <v>7806031.8300000001</v>
      </c>
      <c r="HQ28" s="79">
        <v>241051.91999999998</v>
      </c>
      <c r="HR28" s="79">
        <v>571536.42999999993</v>
      </c>
      <c r="HS28" s="79">
        <v>874313.78</v>
      </c>
      <c r="HT28" s="79">
        <v>538474.16</v>
      </c>
      <c r="HU28" s="79">
        <v>998407.67</v>
      </c>
      <c r="HV28" s="79">
        <v>830925.73</v>
      </c>
      <c r="HW28" s="79">
        <v>1076753.73</v>
      </c>
      <c r="HX28" s="79">
        <v>904589.15</v>
      </c>
      <c r="HY28" s="79">
        <v>893626.92999999993</v>
      </c>
      <c r="HZ28" s="79">
        <v>1022915.69</v>
      </c>
      <c r="IA28" s="79">
        <v>1095339.69</v>
      </c>
      <c r="IB28" s="79">
        <v>993441.7</v>
      </c>
      <c r="IC28" s="80">
        <f t="shared" si="15"/>
        <v>10041376.579999998</v>
      </c>
      <c r="ID28" s="79">
        <v>352075.79000000004</v>
      </c>
      <c r="IE28" s="79">
        <v>7076734.9299999997</v>
      </c>
      <c r="IF28" s="79">
        <v>509446.01</v>
      </c>
      <c r="IG28" s="79">
        <v>571826</v>
      </c>
      <c r="IH28" s="79">
        <v>283861.83</v>
      </c>
      <c r="II28" s="79">
        <v>189906</v>
      </c>
      <c r="IJ28" s="79">
        <v>205136</v>
      </c>
      <c r="IK28" s="79">
        <v>348896</v>
      </c>
      <c r="IL28" s="79">
        <v>249661</v>
      </c>
      <c r="IM28" s="79">
        <v>385450</v>
      </c>
      <c r="IN28" s="79">
        <v>545574</v>
      </c>
      <c r="IO28" s="79">
        <v>2039913</v>
      </c>
      <c r="IP28" s="80">
        <f t="shared" si="16"/>
        <v>12758480.560000001</v>
      </c>
      <c r="IQ28" s="79">
        <v>353442</v>
      </c>
      <c r="IR28" s="79">
        <v>402503</v>
      </c>
      <c r="IS28" s="79">
        <v>557740</v>
      </c>
      <c r="IT28" s="79">
        <v>1994178</v>
      </c>
      <c r="IU28" s="79">
        <v>448298</v>
      </c>
      <c r="IV28" s="79">
        <v>756305</v>
      </c>
      <c r="IW28" s="79">
        <v>856773</v>
      </c>
      <c r="IX28" s="79">
        <v>721874</v>
      </c>
      <c r="IY28" s="79">
        <v>1096502</v>
      </c>
      <c r="IZ28" s="79">
        <v>880048</v>
      </c>
      <c r="JA28" s="79">
        <v>754252</v>
      </c>
      <c r="JB28" s="79">
        <v>902671</v>
      </c>
      <c r="JC28" s="80">
        <f t="shared" si="17"/>
        <v>9724586</v>
      </c>
      <c r="JD28" s="79">
        <v>581615</v>
      </c>
      <c r="JE28" s="79">
        <v>536393</v>
      </c>
      <c r="JF28" s="79">
        <v>328191</v>
      </c>
      <c r="JG28" s="79">
        <v>293936</v>
      </c>
      <c r="JH28" s="79">
        <v>305573</v>
      </c>
      <c r="JI28" s="79">
        <v>213341</v>
      </c>
      <c r="JJ28" s="79">
        <v>260232</v>
      </c>
      <c r="JK28" s="79">
        <v>333663</v>
      </c>
      <c r="JL28" s="79">
        <v>402655</v>
      </c>
      <c r="JM28" s="79">
        <v>489952</v>
      </c>
      <c r="JN28" s="79">
        <v>301881</v>
      </c>
      <c r="JO28" s="79">
        <v>1482328</v>
      </c>
      <c r="JP28" s="80">
        <f t="shared" si="18"/>
        <v>5529760</v>
      </c>
      <c r="JQ28" s="79">
        <v>607441</v>
      </c>
      <c r="JR28" s="79">
        <v>848128</v>
      </c>
      <c r="JS28" s="79">
        <v>885096</v>
      </c>
      <c r="JT28" s="79">
        <v>1048118</v>
      </c>
      <c r="JU28" s="79">
        <v>1612327</v>
      </c>
      <c r="JV28" s="79">
        <v>448521</v>
      </c>
      <c r="JW28" s="79">
        <v>693370</v>
      </c>
      <c r="JX28" s="79">
        <v>635349</v>
      </c>
      <c r="JY28" s="79">
        <v>559502</v>
      </c>
      <c r="JZ28" s="79">
        <v>543347</v>
      </c>
      <c r="KA28" s="79">
        <v>581783</v>
      </c>
      <c r="KB28" s="79">
        <v>526352</v>
      </c>
      <c r="KC28" s="80">
        <f t="shared" si="19"/>
        <v>8989334</v>
      </c>
      <c r="KD28" s="79">
        <v>258441</v>
      </c>
      <c r="KE28" s="79">
        <v>326575</v>
      </c>
      <c r="KF28" s="79">
        <v>691747</v>
      </c>
      <c r="KG28" s="79">
        <v>471311</v>
      </c>
      <c r="KH28" s="79">
        <v>481342</v>
      </c>
      <c r="KI28" s="79">
        <v>570105</v>
      </c>
      <c r="KJ28" s="79">
        <v>589355</v>
      </c>
      <c r="KK28" s="79">
        <v>492714</v>
      </c>
      <c r="KL28" s="79">
        <v>384738</v>
      </c>
      <c r="KM28" s="79">
        <v>656653</v>
      </c>
      <c r="KN28" s="79">
        <v>644684</v>
      </c>
      <c r="KO28" s="79">
        <v>782105</v>
      </c>
      <c r="KP28" s="80">
        <f t="shared" si="20"/>
        <v>6349770</v>
      </c>
      <c r="KQ28" s="79">
        <v>187156</v>
      </c>
      <c r="KR28" s="79">
        <v>243798</v>
      </c>
      <c r="KS28" s="79">
        <v>240277</v>
      </c>
      <c r="KT28" s="79">
        <v>525678</v>
      </c>
      <c r="KU28" s="79">
        <v>552090</v>
      </c>
      <c r="KV28" s="79">
        <v>617308</v>
      </c>
      <c r="KW28" s="79">
        <v>916175</v>
      </c>
      <c r="KX28" s="79">
        <v>652548</v>
      </c>
      <c r="KY28" s="79">
        <v>414289</v>
      </c>
      <c r="KZ28" s="79">
        <v>772557</v>
      </c>
      <c r="LA28" s="79">
        <v>1260593</v>
      </c>
      <c r="LB28" s="79">
        <v>1208191</v>
      </c>
      <c r="LC28" s="80">
        <f t="shared" si="21"/>
        <v>7590660</v>
      </c>
      <c r="LD28" s="79">
        <v>889377</v>
      </c>
      <c r="LE28" s="79">
        <v>312669</v>
      </c>
      <c r="LF28" s="79">
        <v>708867</v>
      </c>
      <c r="LG28" s="79">
        <v>461549</v>
      </c>
      <c r="LH28" s="79">
        <v>473456</v>
      </c>
      <c r="LI28" s="79">
        <v>84162</v>
      </c>
      <c r="LJ28" s="81" t="e">
        <f>+INDEX(#REF!,MATCH($B28,#REF!,0),MATCH(LJ$6,#REF!,0))</f>
        <v>#REF!</v>
      </c>
      <c r="LK28" s="82"/>
      <c r="LL28" s="81"/>
      <c r="LM28" s="81"/>
      <c r="LN28" s="81"/>
      <c r="LO28" s="81"/>
      <c r="LP28" s="80" t="e">
        <f t="shared" si="22"/>
        <v>#REF!</v>
      </c>
    </row>
    <row r="29" spans="2:328" hidden="1" outlineLevel="1">
      <c r="B29" t="str">
        <f t="shared" si="11"/>
        <v>DESARROLLO Y PREPARACIÓNSAN MARTÍN</v>
      </c>
      <c r="C29" s="78" t="s">
        <v>419</v>
      </c>
      <c r="D29" s="79">
        <v>0</v>
      </c>
      <c r="E29" s="79">
        <v>0</v>
      </c>
      <c r="F29" s="79">
        <v>0</v>
      </c>
      <c r="G29" s="79">
        <v>0</v>
      </c>
      <c r="H29" s="79">
        <v>0</v>
      </c>
      <c r="I29" s="79">
        <v>0</v>
      </c>
      <c r="J29" s="79">
        <v>0</v>
      </c>
      <c r="K29" s="79">
        <v>0</v>
      </c>
      <c r="L29" s="79">
        <v>0</v>
      </c>
      <c r="M29" s="79">
        <v>0</v>
      </c>
      <c r="N29" s="79">
        <v>0</v>
      </c>
      <c r="O29" s="79">
        <v>0</v>
      </c>
      <c r="P29" s="80">
        <v>0</v>
      </c>
      <c r="Q29" s="79">
        <v>4473.92</v>
      </c>
      <c r="R29" s="79">
        <v>4473.92</v>
      </c>
      <c r="S29" s="79">
        <v>4473.92</v>
      </c>
      <c r="T29" s="79">
        <v>4473.92</v>
      </c>
      <c r="U29" s="79">
        <v>4473.92</v>
      </c>
      <c r="V29" s="79">
        <v>4473.92</v>
      </c>
      <c r="W29" s="79">
        <v>4473.92</v>
      </c>
      <c r="X29" s="79">
        <v>4473.92</v>
      </c>
      <c r="Y29" s="79">
        <v>4473.92</v>
      </c>
      <c r="Z29" s="79">
        <v>4473.92</v>
      </c>
      <c r="AA29" s="79">
        <v>4473.92</v>
      </c>
      <c r="AB29" s="79">
        <v>4473.92</v>
      </c>
      <c r="AC29" s="80">
        <v>53687.039999999986</v>
      </c>
      <c r="AD29" s="79">
        <v>4119.42</v>
      </c>
      <c r="AE29" s="79">
        <v>4119.42</v>
      </c>
      <c r="AF29" s="79">
        <v>4119.42</v>
      </c>
      <c r="AG29" s="79">
        <v>10216.16</v>
      </c>
      <c r="AH29" s="79">
        <v>10216.16</v>
      </c>
      <c r="AI29" s="79">
        <v>10216.16</v>
      </c>
      <c r="AJ29" s="79">
        <v>2567.25</v>
      </c>
      <c r="AK29" s="79">
        <v>2567.25</v>
      </c>
      <c r="AL29" s="79">
        <v>2567.25</v>
      </c>
      <c r="AM29" s="79">
        <v>2248.62</v>
      </c>
      <c r="AN29" s="79">
        <v>2248.62</v>
      </c>
      <c r="AO29" s="79">
        <v>2248.62</v>
      </c>
      <c r="AP29" s="80">
        <v>57454.350000000013</v>
      </c>
      <c r="AQ29" s="79">
        <v>4971.51</v>
      </c>
      <c r="AR29" s="79">
        <v>4971.51</v>
      </c>
      <c r="AS29" s="79">
        <v>4971.51</v>
      </c>
      <c r="AT29" s="79">
        <v>5831.65</v>
      </c>
      <c r="AU29" s="79">
        <v>5831.65</v>
      </c>
      <c r="AV29" s="79">
        <v>5831.65</v>
      </c>
      <c r="AW29" s="79">
        <v>4496.18</v>
      </c>
      <c r="AX29" s="79">
        <v>4496.18</v>
      </c>
      <c r="AY29" s="79">
        <v>4496.18</v>
      </c>
      <c r="AZ29" s="79">
        <v>0</v>
      </c>
      <c r="BA29" s="79">
        <v>0</v>
      </c>
      <c r="BB29" s="79">
        <v>0</v>
      </c>
      <c r="BC29" s="80">
        <v>45898.020000000004</v>
      </c>
      <c r="BD29" s="79">
        <v>0</v>
      </c>
      <c r="BE29" s="79">
        <v>0</v>
      </c>
      <c r="BF29" s="79">
        <v>0</v>
      </c>
      <c r="BG29" s="79">
        <v>0</v>
      </c>
      <c r="BH29" s="79">
        <v>0</v>
      </c>
      <c r="BI29" s="79">
        <v>0</v>
      </c>
      <c r="BJ29" s="79">
        <v>0</v>
      </c>
      <c r="BK29" s="79">
        <v>0</v>
      </c>
      <c r="BL29" s="79">
        <v>0</v>
      </c>
      <c r="BM29" s="79">
        <v>0</v>
      </c>
      <c r="BN29" s="79">
        <v>0</v>
      </c>
      <c r="BO29" s="79">
        <v>0</v>
      </c>
      <c r="BP29" s="80">
        <v>0</v>
      </c>
      <c r="BQ29" s="79">
        <v>0</v>
      </c>
      <c r="BR29" s="79">
        <v>0</v>
      </c>
      <c r="BS29" s="79">
        <v>0</v>
      </c>
      <c r="BT29" s="79">
        <v>0</v>
      </c>
      <c r="BU29" s="79">
        <v>0</v>
      </c>
      <c r="BV29" s="79">
        <v>0</v>
      </c>
      <c r="BW29" s="79">
        <v>0</v>
      </c>
      <c r="BX29" s="79">
        <v>0</v>
      </c>
      <c r="BY29" s="79">
        <v>0</v>
      </c>
      <c r="BZ29" s="79">
        <v>0</v>
      </c>
      <c r="CA29" s="79">
        <v>0</v>
      </c>
      <c r="CB29" s="79">
        <v>0</v>
      </c>
      <c r="CC29" s="80">
        <v>0</v>
      </c>
      <c r="CD29" s="79">
        <v>0</v>
      </c>
      <c r="CE29" s="79">
        <v>0</v>
      </c>
      <c r="CF29" s="79">
        <v>0</v>
      </c>
      <c r="CG29" s="79">
        <v>0</v>
      </c>
      <c r="CH29" s="79">
        <v>0</v>
      </c>
      <c r="CI29" s="79">
        <v>0</v>
      </c>
      <c r="CJ29" s="79">
        <v>0</v>
      </c>
      <c r="CK29" s="79">
        <v>0</v>
      </c>
      <c r="CL29" s="79">
        <v>0</v>
      </c>
      <c r="CM29" s="79">
        <v>0</v>
      </c>
      <c r="CN29" s="79">
        <v>0</v>
      </c>
      <c r="CO29" s="79">
        <v>0</v>
      </c>
      <c r="CP29" s="80">
        <v>0</v>
      </c>
      <c r="CQ29" s="79">
        <v>0</v>
      </c>
      <c r="CR29" s="79">
        <v>0</v>
      </c>
      <c r="CS29" s="79">
        <v>0</v>
      </c>
      <c r="CT29" s="79">
        <v>0</v>
      </c>
      <c r="CU29" s="79">
        <v>0</v>
      </c>
      <c r="CV29" s="79">
        <v>0</v>
      </c>
      <c r="CW29" s="79">
        <v>0</v>
      </c>
      <c r="CX29" s="79">
        <v>0</v>
      </c>
      <c r="CY29" s="79">
        <v>0</v>
      </c>
      <c r="CZ29" s="79">
        <v>0</v>
      </c>
      <c r="DA29" s="79">
        <v>0</v>
      </c>
      <c r="DB29" s="79">
        <v>0</v>
      </c>
      <c r="DC29" s="80">
        <v>0</v>
      </c>
      <c r="DD29" s="79">
        <v>0</v>
      </c>
      <c r="DE29" s="79">
        <v>0</v>
      </c>
      <c r="DF29" s="79">
        <v>0</v>
      </c>
      <c r="DG29" s="79">
        <v>0</v>
      </c>
      <c r="DH29" s="79">
        <v>0</v>
      </c>
      <c r="DI29" s="79">
        <v>0</v>
      </c>
      <c r="DJ29" s="79">
        <v>0</v>
      </c>
      <c r="DK29" s="79">
        <v>0</v>
      </c>
      <c r="DL29" s="79">
        <v>0</v>
      </c>
      <c r="DM29" s="79">
        <v>0</v>
      </c>
      <c r="DN29" s="79">
        <v>0</v>
      </c>
      <c r="DO29" s="79">
        <v>0</v>
      </c>
      <c r="DP29" s="80">
        <v>0</v>
      </c>
      <c r="DQ29" s="79">
        <v>0</v>
      </c>
      <c r="DR29" s="79">
        <v>0</v>
      </c>
      <c r="DS29" s="79">
        <v>0</v>
      </c>
      <c r="DT29" s="79">
        <v>0</v>
      </c>
      <c r="DU29" s="79">
        <v>0</v>
      </c>
      <c r="DV29" s="79">
        <v>0</v>
      </c>
      <c r="DW29" s="79">
        <v>0</v>
      </c>
      <c r="DX29" s="79">
        <v>0</v>
      </c>
      <c r="DY29" s="79">
        <v>150</v>
      </c>
      <c r="DZ29" s="79">
        <v>300</v>
      </c>
      <c r="EA29" s="79">
        <v>0</v>
      </c>
      <c r="EB29" s="79">
        <v>0</v>
      </c>
      <c r="EC29" s="80">
        <v>450</v>
      </c>
      <c r="ED29" s="79">
        <v>200</v>
      </c>
      <c r="EE29" s="79">
        <v>0</v>
      </c>
      <c r="EF29" s="79">
        <v>200</v>
      </c>
      <c r="EG29" s="79">
        <v>0</v>
      </c>
      <c r="EH29" s="79">
        <v>0</v>
      </c>
      <c r="EI29" s="79">
        <v>0</v>
      </c>
      <c r="EJ29" s="79">
        <v>200</v>
      </c>
      <c r="EK29" s="79">
        <v>0</v>
      </c>
      <c r="EL29" s="79">
        <v>0</v>
      </c>
      <c r="EM29" s="79">
        <v>0</v>
      </c>
      <c r="EN29" s="79">
        <v>0</v>
      </c>
      <c r="EO29" s="79">
        <v>0</v>
      </c>
      <c r="EP29" s="80">
        <v>600</v>
      </c>
      <c r="EQ29" s="79">
        <v>0</v>
      </c>
      <c r="ER29" s="79">
        <v>0</v>
      </c>
      <c r="ES29" s="79">
        <v>0</v>
      </c>
      <c r="ET29" s="79">
        <v>0</v>
      </c>
      <c r="EU29" s="79">
        <v>0</v>
      </c>
      <c r="EV29" s="79">
        <v>500</v>
      </c>
      <c r="EW29" s="79">
        <v>0</v>
      </c>
      <c r="EX29" s="79">
        <v>1200</v>
      </c>
      <c r="EY29" s="79">
        <v>4600</v>
      </c>
      <c r="EZ29" s="79">
        <v>2500</v>
      </c>
      <c r="FA29" s="79">
        <v>1000</v>
      </c>
      <c r="FB29" s="79">
        <v>2500</v>
      </c>
      <c r="FC29" s="80">
        <v>12300</v>
      </c>
      <c r="FD29" s="79">
        <v>0</v>
      </c>
      <c r="FE29" s="79">
        <v>1390</v>
      </c>
      <c r="FF29" s="79">
        <v>500</v>
      </c>
      <c r="FG29" s="79">
        <v>0</v>
      </c>
      <c r="FH29" s="79">
        <v>7700</v>
      </c>
      <c r="FI29" s="79">
        <v>1800</v>
      </c>
      <c r="FJ29" s="79">
        <v>1000</v>
      </c>
      <c r="FK29" s="79">
        <v>300</v>
      </c>
      <c r="FL29" s="79">
        <v>5400</v>
      </c>
      <c r="FM29" s="79">
        <v>1200</v>
      </c>
      <c r="FN29" s="79">
        <v>0</v>
      </c>
      <c r="FO29" s="79">
        <v>0</v>
      </c>
      <c r="FP29" s="80">
        <v>19290</v>
      </c>
      <c r="FQ29" s="79">
        <v>0</v>
      </c>
      <c r="FR29" s="79">
        <v>0</v>
      </c>
      <c r="FS29" s="79">
        <v>0</v>
      </c>
      <c r="FT29" s="79">
        <v>0</v>
      </c>
      <c r="FU29" s="79">
        <v>0</v>
      </c>
      <c r="FV29" s="79">
        <v>0</v>
      </c>
      <c r="FW29" s="79">
        <v>0</v>
      </c>
      <c r="FX29" s="79">
        <v>0</v>
      </c>
      <c r="FY29" s="79">
        <v>0</v>
      </c>
      <c r="FZ29" s="79">
        <v>0</v>
      </c>
      <c r="GA29" s="79">
        <v>0</v>
      </c>
      <c r="GB29" s="79">
        <v>0</v>
      </c>
      <c r="GC29" s="80">
        <v>0</v>
      </c>
      <c r="GD29" s="79">
        <v>0</v>
      </c>
      <c r="GE29" s="79">
        <v>0</v>
      </c>
      <c r="GF29" s="79">
        <v>120</v>
      </c>
      <c r="GG29" s="79">
        <v>0</v>
      </c>
      <c r="GH29" s="79">
        <v>0</v>
      </c>
      <c r="GI29" s="79">
        <v>0</v>
      </c>
      <c r="GJ29" s="79">
        <v>0</v>
      </c>
      <c r="GK29" s="79">
        <v>500</v>
      </c>
      <c r="GL29" s="79">
        <v>120</v>
      </c>
      <c r="GM29" s="79">
        <v>0</v>
      </c>
      <c r="GN29" s="79">
        <v>0</v>
      </c>
      <c r="GO29" s="79">
        <v>0</v>
      </c>
      <c r="GP29" s="80">
        <f t="shared" si="12"/>
        <v>740</v>
      </c>
      <c r="GQ29" s="79">
        <v>100</v>
      </c>
      <c r="GR29" s="79">
        <v>100</v>
      </c>
      <c r="GS29" s="79">
        <v>100</v>
      </c>
      <c r="GT29" s="79">
        <v>100</v>
      </c>
      <c r="GU29" s="79">
        <v>100</v>
      </c>
      <c r="GV29" s="79">
        <v>0</v>
      </c>
      <c r="GW29" s="79">
        <v>100</v>
      </c>
      <c r="GX29" s="79">
        <v>100</v>
      </c>
      <c r="GY29" s="79">
        <v>100</v>
      </c>
      <c r="GZ29" s="79">
        <v>100</v>
      </c>
      <c r="HA29" s="79">
        <v>50</v>
      </c>
      <c r="HB29" s="79">
        <v>100</v>
      </c>
      <c r="HC29" s="80">
        <f t="shared" si="13"/>
        <v>1050</v>
      </c>
      <c r="HD29" s="79">
        <v>100</v>
      </c>
      <c r="HE29" s="79">
        <v>100</v>
      </c>
      <c r="HF29" s="79">
        <v>100</v>
      </c>
      <c r="HG29" s="79">
        <v>100</v>
      </c>
      <c r="HH29" s="79">
        <v>100</v>
      </c>
      <c r="HI29" s="79">
        <v>100</v>
      </c>
      <c r="HJ29" s="79">
        <v>100</v>
      </c>
      <c r="HK29" s="79">
        <v>100</v>
      </c>
      <c r="HL29" s="79">
        <v>50</v>
      </c>
      <c r="HM29" s="79">
        <v>100</v>
      </c>
      <c r="HN29" s="79">
        <v>0</v>
      </c>
      <c r="HO29" s="79">
        <v>0</v>
      </c>
      <c r="HP29" s="80">
        <f t="shared" si="14"/>
        <v>950</v>
      </c>
      <c r="HQ29" s="79">
        <v>0</v>
      </c>
      <c r="HR29" s="79">
        <v>0</v>
      </c>
      <c r="HS29" s="79">
        <v>0</v>
      </c>
      <c r="HT29" s="79">
        <v>0</v>
      </c>
      <c r="HU29" s="79">
        <v>0</v>
      </c>
      <c r="HV29" s="79">
        <v>0</v>
      </c>
      <c r="HW29" s="79">
        <v>0</v>
      </c>
      <c r="HX29" s="79">
        <v>0</v>
      </c>
      <c r="HY29" s="79">
        <v>0</v>
      </c>
      <c r="HZ29" s="79">
        <v>0</v>
      </c>
      <c r="IA29" s="79">
        <v>0</v>
      </c>
      <c r="IB29" s="79">
        <v>0</v>
      </c>
      <c r="IC29" s="80">
        <f t="shared" si="15"/>
        <v>0</v>
      </c>
      <c r="ID29" s="79">
        <v>0</v>
      </c>
      <c r="IE29" s="79">
        <v>0</v>
      </c>
      <c r="IF29" s="79">
        <v>0</v>
      </c>
      <c r="IG29" s="79">
        <v>0</v>
      </c>
      <c r="IH29" s="79">
        <v>0</v>
      </c>
      <c r="II29" s="79">
        <v>0</v>
      </c>
      <c r="IJ29" s="79">
        <v>0</v>
      </c>
      <c r="IK29" s="79">
        <v>0</v>
      </c>
      <c r="IL29" s="79">
        <v>0</v>
      </c>
      <c r="IM29" s="79">
        <v>0</v>
      </c>
      <c r="IN29" s="79">
        <v>1124</v>
      </c>
      <c r="IO29" s="79">
        <v>0</v>
      </c>
      <c r="IP29" s="80">
        <f t="shared" si="16"/>
        <v>1124</v>
      </c>
      <c r="IQ29" s="79">
        <v>208</v>
      </c>
      <c r="IR29" s="79">
        <v>127</v>
      </c>
      <c r="IS29" s="79">
        <v>554</v>
      </c>
      <c r="IT29" s="79">
        <v>339</v>
      </c>
      <c r="IU29" s="79">
        <v>0</v>
      </c>
      <c r="IV29" s="79">
        <v>0</v>
      </c>
      <c r="IW29" s="79">
        <v>0</v>
      </c>
      <c r="IX29" s="79">
        <v>0</v>
      </c>
      <c r="IY29" s="79">
        <v>0</v>
      </c>
      <c r="IZ29" s="79">
        <v>0</v>
      </c>
      <c r="JA29" s="79">
        <v>0</v>
      </c>
      <c r="JB29" s="79">
        <v>0</v>
      </c>
      <c r="JC29" s="80">
        <f t="shared" si="17"/>
        <v>1228</v>
      </c>
      <c r="JD29" s="79">
        <v>0</v>
      </c>
      <c r="JE29" s="79">
        <v>0</v>
      </c>
      <c r="JF29" s="79">
        <v>0</v>
      </c>
      <c r="JG29" s="79">
        <v>0</v>
      </c>
      <c r="JH29" s="79">
        <v>0</v>
      </c>
      <c r="JI29" s="79">
        <v>0</v>
      </c>
      <c r="JJ29" s="79">
        <v>324</v>
      </c>
      <c r="JK29" s="79">
        <v>0</v>
      </c>
      <c r="JL29" s="79">
        <v>0</v>
      </c>
      <c r="JM29" s="79">
        <v>0</v>
      </c>
      <c r="JN29" s="79">
        <v>300</v>
      </c>
      <c r="JO29" s="79">
        <v>0</v>
      </c>
      <c r="JP29" s="80">
        <f t="shared" si="18"/>
        <v>624</v>
      </c>
      <c r="JQ29" s="79">
        <v>0</v>
      </c>
      <c r="JR29" s="79">
        <v>0</v>
      </c>
      <c r="JS29" s="79">
        <v>0</v>
      </c>
      <c r="JT29" s="79">
        <v>0</v>
      </c>
      <c r="JU29" s="79">
        <v>0</v>
      </c>
      <c r="JV29" s="79">
        <v>0</v>
      </c>
      <c r="JW29" s="79">
        <v>0</v>
      </c>
      <c r="JX29" s="79">
        <v>0</v>
      </c>
      <c r="JY29" s="79">
        <v>0</v>
      </c>
      <c r="JZ29" s="79">
        <v>0</v>
      </c>
      <c r="KA29" s="79">
        <v>0</v>
      </c>
      <c r="KB29" s="79">
        <v>0</v>
      </c>
      <c r="KC29" s="80">
        <f t="shared" si="19"/>
        <v>0</v>
      </c>
      <c r="KD29" s="79">
        <v>0</v>
      </c>
      <c r="KE29" s="79">
        <v>0</v>
      </c>
      <c r="KF29" s="79">
        <v>0</v>
      </c>
      <c r="KG29" s="79">
        <v>0</v>
      </c>
      <c r="KH29" s="79">
        <v>0</v>
      </c>
      <c r="KI29" s="79">
        <v>0</v>
      </c>
      <c r="KJ29" s="79">
        <v>0</v>
      </c>
      <c r="KK29" s="79">
        <v>0</v>
      </c>
      <c r="KL29" s="79">
        <v>0</v>
      </c>
      <c r="KM29" s="79">
        <v>5000</v>
      </c>
      <c r="KN29" s="79">
        <v>0</v>
      </c>
      <c r="KO29" s="79">
        <v>0</v>
      </c>
      <c r="KP29" s="80">
        <f t="shared" si="20"/>
        <v>5000</v>
      </c>
      <c r="KQ29" s="79">
        <v>0</v>
      </c>
      <c r="KR29" s="79">
        <v>0</v>
      </c>
      <c r="KS29" s="79">
        <v>0</v>
      </c>
      <c r="KT29" s="79">
        <v>0</v>
      </c>
      <c r="KU29" s="79">
        <v>0</v>
      </c>
      <c r="KV29" s="79">
        <v>4065</v>
      </c>
      <c r="KW29" s="79">
        <v>1852</v>
      </c>
      <c r="KX29" s="79">
        <v>1500</v>
      </c>
      <c r="KY29" s="79">
        <v>3463</v>
      </c>
      <c r="KZ29" s="79">
        <v>3808</v>
      </c>
      <c r="LA29" s="79">
        <v>1120</v>
      </c>
      <c r="LB29" s="79">
        <v>2675</v>
      </c>
      <c r="LC29" s="80">
        <f t="shared" si="21"/>
        <v>18483</v>
      </c>
      <c r="LD29" s="79">
        <v>5000</v>
      </c>
      <c r="LE29" s="79">
        <v>650</v>
      </c>
      <c r="LF29" s="79">
        <v>2059</v>
      </c>
      <c r="LG29" s="79">
        <v>100</v>
      </c>
      <c r="LH29" s="79">
        <v>4877</v>
      </c>
      <c r="LI29" s="79">
        <v>0</v>
      </c>
      <c r="LJ29" s="81" t="e">
        <f>+INDEX(#REF!,MATCH($B29,#REF!,0),MATCH(LJ$6,#REF!,0))</f>
        <v>#REF!</v>
      </c>
      <c r="LK29" s="82"/>
      <c r="LL29" s="81"/>
      <c r="LM29" s="81"/>
      <c r="LN29" s="81"/>
      <c r="LO29" s="81"/>
      <c r="LP29" s="80" t="e">
        <f t="shared" si="22"/>
        <v>#REF!</v>
      </c>
    </row>
    <row r="30" spans="2:328" hidden="1" outlineLevel="1">
      <c r="B30" t="str">
        <f t="shared" si="11"/>
        <v>DESARROLLO Y PREPARACIÓNTACNA</v>
      </c>
      <c r="C30" s="78" t="s">
        <v>420</v>
      </c>
      <c r="D30" s="79">
        <v>0</v>
      </c>
      <c r="E30" s="79">
        <v>0</v>
      </c>
      <c r="F30" s="79">
        <v>0</v>
      </c>
      <c r="G30" s="79">
        <v>0</v>
      </c>
      <c r="H30" s="79">
        <v>0</v>
      </c>
      <c r="I30" s="79">
        <v>0</v>
      </c>
      <c r="J30" s="79">
        <v>0</v>
      </c>
      <c r="K30" s="79">
        <v>0</v>
      </c>
      <c r="L30" s="79">
        <v>0</v>
      </c>
      <c r="M30" s="79">
        <v>0</v>
      </c>
      <c r="N30" s="79">
        <v>0</v>
      </c>
      <c r="O30" s="79">
        <v>0</v>
      </c>
      <c r="P30" s="80">
        <v>0</v>
      </c>
      <c r="Q30" s="79">
        <v>0</v>
      </c>
      <c r="R30" s="79">
        <v>0</v>
      </c>
      <c r="S30" s="79">
        <v>0</v>
      </c>
      <c r="T30" s="79">
        <v>0</v>
      </c>
      <c r="U30" s="79">
        <v>0</v>
      </c>
      <c r="V30" s="79">
        <v>0</v>
      </c>
      <c r="W30" s="79">
        <v>0</v>
      </c>
      <c r="X30" s="79">
        <v>0</v>
      </c>
      <c r="Y30" s="79">
        <v>0</v>
      </c>
      <c r="Z30" s="79">
        <v>0</v>
      </c>
      <c r="AA30" s="79">
        <v>0</v>
      </c>
      <c r="AB30" s="79">
        <v>0</v>
      </c>
      <c r="AC30" s="80">
        <v>0</v>
      </c>
      <c r="AD30" s="79">
        <v>0</v>
      </c>
      <c r="AE30" s="79">
        <v>0</v>
      </c>
      <c r="AF30" s="79">
        <v>0</v>
      </c>
      <c r="AG30" s="79">
        <v>0</v>
      </c>
      <c r="AH30" s="79">
        <v>0</v>
      </c>
      <c r="AI30" s="79">
        <v>0</v>
      </c>
      <c r="AJ30" s="79">
        <v>0</v>
      </c>
      <c r="AK30" s="79">
        <v>0</v>
      </c>
      <c r="AL30" s="79">
        <v>0</v>
      </c>
      <c r="AM30" s="79">
        <v>0</v>
      </c>
      <c r="AN30" s="79">
        <v>0</v>
      </c>
      <c r="AO30" s="79">
        <v>0</v>
      </c>
      <c r="AP30" s="80">
        <v>0</v>
      </c>
      <c r="AQ30" s="79">
        <v>0</v>
      </c>
      <c r="AR30" s="79">
        <v>0</v>
      </c>
      <c r="AS30" s="79">
        <v>0</v>
      </c>
      <c r="AT30" s="79">
        <v>0</v>
      </c>
      <c r="AU30" s="79">
        <v>0</v>
      </c>
      <c r="AV30" s="79">
        <v>0</v>
      </c>
      <c r="AW30" s="79">
        <v>0</v>
      </c>
      <c r="AX30" s="79">
        <v>0</v>
      </c>
      <c r="AY30" s="79">
        <v>0</v>
      </c>
      <c r="AZ30" s="79">
        <v>0</v>
      </c>
      <c r="BA30" s="79">
        <v>0</v>
      </c>
      <c r="BB30" s="79">
        <v>0</v>
      </c>
      <c r="BC30" s="80">
        <v>0</v>
      </c>
      <c r="BD30" s="79">
        <v>0</v>
      </c>
      <c r="BE30" s="79">
        <v>0</v>
      </c>
      <c r="BF30" s="79">
        <v>0</v>
      </c>
      <c r="BG30" s="79">
        <v>0</v>
      </c>
      <c r="BH30" s="79">
        <v>0</v>
      </c>
      <c r="BI30" s="79">
        <v>0</v>
      </c>
      <c r="BJ30" s="79">
        <v>0</v>
      </c>
      <c r="BK30" s="79">
        <v>0</v>
      </c>
      <c r="BL30" s="79">
        <v>0</v>
      </c>
      <c r="BM30" s="79">
        <v>0</v>
      </c>
      <c r="BN30" s="79">
        <v>0</v>
      </c>
      <c r="BO30" s="79">
        <v>0</v>
      </c>
      <c r="BP30" s="80">
        <v>0</v>
      </c>
      <c r="BQ30" s="79">
        <v>0</v>
      </c>
      <c r="BR30" s="79">
        <v>0</v>
      </c>
      <c r="BS30" s="79">
        <v>0</v>
      </c>
      <c r="BT30" s="79">
        <v>0</v>
      </c>
      <c r="BU30" s="79">
        <v>0</v>
      </c>
      <c r="BV30" s="79">
        <v>0</v>
      </c>
      <c r="BW30" s="79">
        <v>0</v>
      </c>
      <c r="BX30" s="79">
        <v>0</v>
      </c>
      <c r="BY30" s="79">
        <v>0</v>
      </c>
      <c r="BZ30" s="79">
        <v>0</v>
      </c>
      <c r="CA30" s="79">
        <v>0</v>
      </c>
      <c r="CB30" s="79">
        <v>0</v>
      </c>
      <c r="CC30" s="80">
        <v>0</v>
      </c>
      <c r="CD30" s="79">
        <v>0</v>
      </c>
      <c r="CE30" s="79">
        <v>0</v>
      </c>
      <c r="CF30" s="79">
        <v>0</v>
      </c>
      <c r="CG30" s="79">
        <v>0</v>
      </c>
      <c r="CH30" s="79">
        <v>0</v>
      </c>
      <c r="CI30" s="79">
        <v>0</v>
      </c>
      <c r="CJ30" s="79">
        <v>0</v>
      </c>
      <c r="CK30" s="79">
        <v>0</v>
      </c>
      <c r="CL30" s="79">
        <v>0</v>
      </c>
      <c r="CM30" s="79">
        <v>0</v>
      </c>
      <c r="CN30" s="79">
        <v>0</v>
      </c>
      <c r="CO30" s="79">
        <v>0</v>
      </c>
      <c r="CP30" s="80">
        <v>0</v>
      </c>
      <c r="CQ30" s="79">
        <v>0</v>
      </c>
      <c r="CR30" s="79">
        <v>0</v>
      </c>
      <c r="CS30" s="79">
        <v>0</v>
      </c>
      <c r="CT30" s="79">
        <v>0</v>
      </c>
      <c r="CU30" s="79">
        <v>0</v>
      </c>
      <c r="CV30" s="79">
        <v>0</v>
      </c>
      <c r="CW30" s="79">
        <v>0</v>
      </c>
      <c r="CX30" s="79">
        <v>0</v>
      </c>
      <c r="CY30" s="79">
        <v>0</v>
      </c>
      <c r="CZ30" s="79">
        <v>0</v>
      </c>
      <c r="DA30" s="79">
        <v>0</v>
      </c>
      <c r="DB30" s="79">
        <v>0</v>
      </c>
      <c r="DC30" s="80">
        <v>0</v>
      </c>
      <c r="DD30" s="79">
        <v>0</v>
      </c>
      <c r="DE30" s="79">
        <v>0</v>
      </c>
      <c r="DF30" s="79">
        <v>0</v>
      </c>
      <c r="DG30" s="79">
        <v>0</v>
      </c>
      <c r="DH30" s="79">
        <v>0</v>
      </c>
      <c r="DI30" s="79">
        <v>0</v>
      </c>
      <c r="DJ30" s="79">
        <v>0</v>
      </c>
      <c r="DK30" s="79">
        <v>0</v>
      </c>
      <c r="DL30" s="79">
        <v>0</v>
      </c>
      <c r="DM30" s="79">
        <v>0</v>
      </c>
      <c r="DN30" s="79">
        <v>0</v>
      </c>
      <c r="DO30" s="79">
        <v>0</v>
      </c>
      <c r="DP30" s="80">
        <v>0</v>
      </c>
      <c r="DQ30" s="79">
        <v>0</v>
      </c>
      <c r="DR30" s="79">
        <v>0</v>
      </c>
      <c r="DS30" s="79">
        <v>0</v>
      </c>
      <c r="DT30" s="79">
        <v>0</v>
      </c>
      <c r="DU30" s="79">
        <v>2226</v>
      </c>
      <c r="DV30" s="79">
        <v>2271.4899999999998</v>
      </c>
      <c r="DW30" s="79">
        <v>1451</v>
      </c>
      <c r="DX30" s="79">
        <v>1257.1400000000001</v>
      </c>
      <c r="DY30" s="79">
        <v>4232.46</v>
      </c>
      <c r="DZ30" s="79">
        <v>1735.04</v>
      </c>
      <c r="EA30" s="79">
        <v>0</v>
      </c>
      <c r="EB30" s="79">
        <v>0</v>
      </c>
      <c r="EC30" s="80">
        <v>13173.130000000001</v>
      </c>
      <c r="ED30" s="79">
        <v>170840</v>
      </c>
      <c r="EE30" s="79">
        <v>0</v>
      </c>
      <c r="EF30" s="79">
        <v>0</v>
      </c>
      <c r="EG30" s="79">
        <v>55000</v>
      </c>
      <c r="EH30" s="79">
        <v>3864</v>
      </c>
      <c r="EI30" s="79">
        <v>5000</v>
      </c>
      <c r="EJ30" s="79">
        <v>19000</v>
      </c>
      <c r="EK30" s="79">
        <v>20000</v>
      </c>
      <c r="EL30" s="79">
        <v>58526</v>
      </c>
      <c r="EM30" s="79">
        <v>39719</v>
      </c>
      <c r="EN30" s="79">
        <v>27149</v>
      </c>
      <c r="EO30" s="79">
        <v>19000</v>
      </c>
      <c r="EP30" s="80">
        <v>418098</v>
      </c>
      <c r="EQ30" s="79">
        <v>19000</v>
      </c>
      <c r="ER30" s="79">
        <v>30000</v>
      </c>
      <c r="ES30" s="79">
        <v>20000</v>
      </c>
      <c r="ET30" s="79">
        <v>20000</v>
      </c>
      <c r="EU30" s="79">
        <v>125000</v>
      </c>
      <c r="EV30" s="79">
        <v>100000</v>
      </c>
      <c r="EW30" s="79">
        <v>52000</v>
      </c>
      <c r="EX30" s="79">
        <v>100</v>
      </c>
      <c r="EY30" s="79">
        <v>0</v>
      </c>
      <c r="EZ30" s="79">
        <v>20000</v>
      </c>
      <c r="FA30" s="79">
        <v>60000</v>
      </c>
      <c r="FB30" s="79">
        <v>100000</v>
      </c>
      <c r="FC30" s="80">
        <v>546100</v>
      </c>
      <c r="FD30" s="79">
        <v>40000</v>
      </c>
      <c r="FE30" s="79">
        <v>41000</v>
      </c>
      <c r="FF30" s="79">
        <v>40000</v>
      </c>
      <c r="FG30" s="79">
        <v>55000</v>
      </c>
      <c r="FH30" s="79">
        <v>56000</v>
      </c>
      <c r="FI30" s="79">
        <v>53000</v>
      </c>
      <c r="FJ30" s="79">
        <v>57000</v>
      </c>
      <c r="FK30" s="79">
        <v>179088</v>
      </c>
      <c r="FL30" s="79">
        <v>60000</v>
      </c>
      <c r="FM30" s="79">
        <v>60000</v>
      </c>
      <c r="FN30" s="79">
        <v>57000</v>
      </c>
      <c r="FO30" s="79">
        <v>55000</v>
      </c>
      <c r="FP30" s="80">
        <v>753088</v>
      </c>
      <c r="FQ30" s="79">
        <v>55000</v>
      </c>
      <c r="FR30" s="79">
        <v>59000</v>
      </c>
      <c r="FS30" s="79">
        <v>59000</v>
      </c>
      <c r="FT30" s="79">
        <v>60000</v>
      </c>
      <c r="FU30" s="79">
        <v>30000</v>
      </c>
      <c r="FV30" s="79">
        <v>44000</v>
      </c>
      <c r="FW30" s="79">
        <v>45000</v>
      </c>
      <c r="FX30" s="79">
        <v>45000</v>
      </c>
      <c r="FY30" s="79">
        <v>45000</v>
      </c>
      <c r="FZ30" s="79">
        <v>44000</v>
      </c>
      <c r="GA30" s="79">
        <v>45000</v>
      </c>
      <c r="GB30" s="79">
        <v>44500</v>
      </c>
      <c r="GC30" s="80">
        <v>575500</v>
      </c>
      <c r="GD30" s="79">
        <v>50000</v>
      </c>
      <c r="GE30" s="79">
        <v>222636</v>
      </c>
      <c r="GF30" s="79">
        <v>111318</v>
      </c>
      <c r="GG30" s="79">
        <v>111318</v>
      </c>
      <c r="GH30" s="79">
        <v>107465.40000000001</v>
      </c>
      <c r="GI30" s="79">
        <v>110033</v>
      </c>
      <c r="GJ30" s="79">
        <v>70107</v>
      </c>
      <c r="GK30" s="79">
        <v>36215.699999999997</v>
      </c>
      <c r="GL30" s="79">
        <v>36213</v>
      </c>
      <c r="GM30" s="79">
        <v>0</v>
      </c>
      <c r="GN30" s="79">
        <v>0</v>
      </c>
      <c r="GO30" s="79">
        <v>0</v>
      </c>
      <c r="GP30" s="80">
        <f t="shared" si="12"/>
        <v>855306.1</v>
      </c>
      <c r="GQ30" s="79">
        <v>544785.98</v>
      </c>
      <c r="GR30" s="79">
        <v>18640</v>
      </c>
      <c r="GS30" s="79">
        <v>38819.33</v>
      </c>
      <c r="GT30" s="79">
        <v>0</v>
      </c>
      <c r="GU30" s="79">
        <v>34100</v>
      </c>
      <c r="GV30" s="79">
        <v>27763</v>
      </c>
      <c r="GW30" s="79">
        <v>9383.15</v>
      </c>
      <c r="GX30" s="79">
        <v>0</v>
      </c>
      <c r="GY30" s="79">
        <v>210955.23</v>
      </c>
      <c r="GZ30" s="79">
        <v>0</v>
      </c>
      <c r="HA30" s="79">
        <v>0</v>
      </c>
      <c r="HB30" s="79">
        <v>0</v>
      </c>
      <c r="HC30" s="80">
        <f t="shared" si="13"/>
        <v>884446.69</v>
      </c>
      <c r="HD30" s="79">
        <v>0</v>
      </c>
      <c r="HE30" s="79">
        <v>0</v>
      </c>
      <c r="HF30" s="79">
        <v>0</v>
      </c>
      <c r="HG30" s="79">
        <v>0</v>
      </c>
      <c r="HH30" s="79">
        <v>0</v>
      </c>
      <c r="HI30" s="79">
        <v>0</v>
      </c>
      <c r="HJ30" s="79">
        <v>0</v>
      </c>
      <c r="HK30" s="79">
        <v>0</v>
      </c>
      <c r="HL30" s="79">
        <v>2693</v>
      </c>
      <c r="HM30" s="79">
        <v>0</v>
      </c>
      <c r="HN30" s="79">
        <v>0</v>
      </c>
      <c r="HO30" s="79">
        <v>0</v>
      </c>
      <c r="HP30" s="80">
        <f t="shared" si="14"/>
        <v>2693</v>
      </c>
      <c r="HQ30" s="79">
        <v>0</v>
      </c>
      <c r="HR30" s="79">
        <v>0</v>
      </c>
      <c r="HS30" s="79">
        <v>0</v>
      </c>
      <c r="HT30" s="79">
        <v>0</v>
      </c>
      <c r="HU30" s="79">
        <v>0</v>
      </c>
      <c r="HV30" s="79">
        <v>0</v>
      </c>
      <c r="HW30" s="79">
        <v>0</v>
      </c>
      <c r="HX30" s="79">
        <v>0</v>
      </c>
      <c r="HY30" s="79">
        <v>0</v>
      </c>
      <c r="HZ30" s="79">
        <v>0</v>
      </c>
      <c r="IA30" s="79">
        <v>0</v>
      </c>
      <c r="IB30" s="79">
        <v>0</v>
      </c>
      <c r="IC30" s="80">
        <f t="shared" si="15"/>
        <v>0</v>
      </c>
      <c r="ID30" s="79">
        <v>0</v>
      </c>
      <c r="IE30" s="79">
        <v>0</v>
      </c>
      <c r="IF30" s="79">
        <v>0</v>
      </c>
      <c r="IG30" s="79">
        <v>0</v>
      </c>
      <c r="IH30" s="79">
        <v>0</v>
      </c>
      <c r="II30" s="79">
        <v>0</v>
      </c>
      <c r="IJ30" s="79">
        <v>0</v>
      </c>
      <c r="IK30" s="79">
        <v>0</v>
      </c>
      <c r="IL30" s="79">
        <v>0</v>
      </c>
      <c r="IM30" s="79">
        <v>0</v>
      </c>
      <c r="IN30" s="79">
        <v>0</v>
      </c>
      <c r="IO30" s="79">
        <v>0</v>
      </c>
      <c r="IP30" s="80">
        <f t="shared" si="16"/>
        <v>0</v>
      </c>
      <c r="IQ30" s="79">
        <v>0</v>
      </c>
      <c r="IR30" s="79">
        <v>0</v>
      </c>
      <c r="IS30" s="79">
        <v>0</v>
      </c>
      <c r="IT30" s="79">
        <v>0</v>
      </c>
      <c r="IU30" s="79">
        <v>0</v>
      </c>
      <c r="IV30" s="79">
        <v>0</v>
      </c>
      <c r="IW30" s="79">
        <v>0</v>
      </c>
      <c r="IX30" s="79">
        <v>0</v>
      </c>
      <c r="IY30" s="79">
        <v>0</v>
      </c>
      <c r="IZ30" s="79">
        <v>0</v>
      </c>
      <c r="JA30" s="79">
        <v>0</v>
      </c>
      <c r="JB30" s="79">
        <v>0</v>
      </c>
      <c r="JC30" s="80">
        <f t="shared" si="17"/>
        <v>0</v>
      </c>
      <c r="JD30" s="79">
        <v>0</v>
      </c>
      <c r="JE30" s="79">
        <v>0</v>
      </c>
      <c r="JF30" s="79">
        <v>0</v>
      </c>
      <c r="JG30" s="79">
        <v>0</v>
      </c>
      <c r="JH30" s="79">
        <v>0</v>
      </c>
      <c r="JI30" s="79">
        <v>0</v>
      </c>
      <c r="JJ30" s="79">
        <v>0</v>
      </c>
      <c r="JK30" s="79">
        <v>0</v>
      </c>
      <c r="JL30" s="79">
        <v>0</v>
      </c>
      <c r="JM30" s="79">
        <v>0</v>
      </c>
      <c r="JN30" s="79">
        <v>0</v>
      </c>
      <c r="JO30" s="79">
        <v>0</v>
      </c>
      <c r="JP30" s="80">
        <f t="shared" si="18"/>
        <v>0</v>
      </c>
      <c r="JQ30" s="79">
        <v>376000</v>
      </c>
      <c r="JR30" s="79">
        <v>355000</v>
      </c>
      <c r="JS30" s="79">
        <v>25853</v>
      </c>
      <c r="JT30" s="79">
        <v>342100</v>
      </c>
      <c r="JU30" s="79">
        <v>308081</v>
      </c>
      <c r="JV30" s="79">
        <v>341989</v>
      </c>
      <c r="JW30" s="79">
        <v>334031</v>
      </c>
      <c r="JX30" s="79">
        <v>343895</v>
      </c>
      <c r="JY30" s="79">
        <v>342989</v>
      </c>
      <c r="JZ30" s="79">
        <v>345295</v>
      </c>
      <c r="KA30" s="79">
        <v>343896</v>
      </c>
      <c r="KB30" s="79">
        <v>343896</v>
      </c>
      <c r="KC30" s="80">
        <f t="shared" si="19"/>
        <v>3803025</v>
      </c>
      <c r="KD30" s="79">
        <v>376551</v>
      </c>
      <c r="KE30" s="79">
        <v>345295</v>
      </c>
      <c r="KF30" s="79">
        <v>330556</v>
      </c>
      <c r="KG30" s="79">
        <v>225325</v>
      </c>
      <c r="KH30" s="79">
        <v>0</v>
      </c>
      <c r="KI30" s="79">
        <v>62215</v>
      </c>
      <c r="KJ30" s="79">
        <v>61520</v>
      </c>
      <c r="KK30" s="79">
        <v>10000</v>
      </c>
      <c r="KL30" s="79">
        <v>10000</v>
      </c>
      <c r="KM30" s="79">
        <v>10000</v>
      </c>
      <c r="KN30" s="79">
        <v>10000</v>
      </c>
      <c r="KO30" s="79">
        <v>55200</v>
      </c>
      <c r="KP30" s="80">
        <f t="shared" si="20"/>
        <v>1496662</v>
      </c>
      <c r="KQ30" s="79">
        <v>81565</v>
      </c>
      <c r="KR30" s="79">
        <v>35035</v>
      </c>
      <c r="KS30" s="79">
        <v>138800</v>
      </c>
      <c r="KT30" s="79">
        <v>15400</v>
      </c>
      <c r="KU30" s="79">
        <v>59020</v>
      </c>
      <c r="KV30" s="79">
        <v>0</v>
      </c>
      <c r="KW30" s="79">
        <v>0</v>
      </c>
      <c r="KX30" s="79">
        <v>0</v>
      </c>
      <c r="KY30" s="79">
        <v>0</v>
      </c>
      <c r="KZ30" s="79">
        <v>0</v>
      </c>
      <c r="LA30" s="79">
        <v>0</v>
      </c>
      <c r="LB30" s="79">
        <v>0</v>
      </c>
      <c r="LC30" s="80">
        <f t="shared" si="21"/>
        <v>329820</v>
      </c>
      <c r="LD30" s="79">
        <v>0</v>
      </c>
      <c r="LE30" s="79">
        <v>0</v>
      </c>
      <c r="LF30" s="79">
        <v>0</v>
      </c>
      <c r="LG30" s="79">
        <v>0</v>
      </c>
      <c r="LH30" s="79">
        <v>16840</v>
      </c>
      <c r="LI30" s="79">
        <v>15000</v>
      </c>
      <c r="LJ30" s="81" t="e">
        <f>+INDEX(#REF!,MATCH($B30,#REF!,0),MATCH(LJ$6,#REF!,0))</f>
        <v>#REF!</v>
      </c>
      <c r="LK30" s="82"/>
      <c r="LL30" s="81"/>
      <c r="LM30" s="81"/>
      <c r="LN30" s="81"/>
      <c r="LO30" s="81"/>
      <c r="LP30" s="80" t="e">
        <f t="shared" si="22"/>
        <v>#REF!</v>
      </c>
    </row>
    <row r="31" spans="2:328" hidden="1" outlineLevel="1">
      <c r="B31" t="str">
        <f t="shared" si="11"/>
        <v>DESARROLLO Y PREPARACIÓNTUMBES</v>
      </c>
      <c r="C31" s="78" t="s">
        <v>421</v>
      </c>
      <c r="D31" s="79">
        <v>0</v>
      </c>
      <c r="E31" s="79">
        <v>0</v>
      </c>
      <c r="F31" s="79">
        <v>0</v>
      </c>
      <c r="G31" s="79">
        <v>0</v>
      </c>
      <c r="H31" s="79">
        <v>0</v>
      </c>
      <c r="I31" s="79">
        <v>0</v>
      </c>
      <c r="J31" s="79">
        <v>0</v>
      </c>
      <c r="K31" s="79">
        <v>0</v>
      </c>
      <c r="L31" s="79">
        <v>0</v>
      </c>
      <c r="M31" s="79">
        <v>0</v>
      </c>
      <c r="N31" s="79">
        <v>0</v>
      </c>
      <c r="O31" s="79">
        <v>0</v>
      </c>
      <c r="P31" s="80">
        <v>0</v>
      </c>
      <c r="Q31" s="79">
        <v>0</v>
      </c>
      <c r="R31" s="79">
        <v>0</v>
      </c>
      <c r="S31" s="79">
        <v>0</v>
      </c>
      <c r="T31" s="79">
        <v>0</v>
      </c>
      <c r="U31" s="79">
        <v>0</v>
      </c>
      <c r="V31" s="79">
        <v>0</v>
      </c>
      <c r="W31" s="79">
        <v>0</v>
      </c>
      <c r="X31" s="79">
        <v>0</v>
      </c>
      <c r="Y31" s="79">
        <v>0</v>
      </c>
      <c r="Z31" s="79">
        <v>0</v>
      </c>
      <c r="AA31" s="79">
        <v>0</v>
      </c>
      <c r="AB31" s="79">
        <v>0</v>
      </c>
      <c r="AC31" s="80">
        <v>0</v>
      </c>
      <c r="AD31" s="79">
        <v>0</v>
      </c>
      <c r="AE31" s="79">
        <v>0</v>
      </c>
      <c r="AF31" s="79">
        <v>0</v>
      </c>
      <c r="AG31" s="79">
        <v>0</v>
      </c>
      <c r="AH31" s="79">
        <v>0</v>
      </c>
      <c r="AI31" s="79">
        <v>0</v>
      </c>
      <c r="AJ31" s="79">
        <v>0</v>
      </c>
      <c r="AK31" s="79">
        <v>0</v>
      </c>
      <c r="AL31" s="79">
        <v>0</v>
      </c>
      <c r="AM31" s="79">
        <v>0</v>
      </c>
      <c r="AN31" s="79">
        <v>0</v>
      </c>
      <c r="AO31" s="79">
        <v>0</v>
      </c>
      <c r="AP31" s="80">
        <v>0</v>
      </c>
      <c r="AQ31" s="79">
        <v>0</v>
      </c>
      <c r="AR31" s="79">
        <v>0</v>
      </c>
      <c r="AS31" s="79">
        <v>0</v>
      </c>
      <c r="AT31" s="79">
        <v>0</v>
      </c>
      <c r="AU31" s="79">
        <v>0</v>
      </c>
      <c r="AV31" s="79">
        <v>0</v>
      </c>
      <c r="AW31" s="79">
        <v>0</v>
      </c>
      <c r="AX31" s="79">
        <v>0</v>
      </c>
      <c r="AY31" s="79">
        <v>0</v>
      </c>
      <c r="AZ31" s="79">
        <v>0</v>
      </c>
      <c r="BA31" s="79">
        <v>0</v>
      </c>
      <c r="BB31" s="79">
        <v>0</v>
      </c>
      <c r="BC31" s="80">
        <v>0</v>
      </c>
      <c r="BD31" s="79">
        <v>0</v>
      </c>
      <c r="BE31" s="79">
        <v>0</v>
      </c>
      <c r="BF31" s="79">
        <v>0</v>
      </c>
      <c r="BG31" s="79">
        <v>0</v>
      </c>
      <c r="BH31" s="79">
        <v>0</v>
      </c>
      <c r="BI31" s="79">
        <v>0</v>
      </c>
      <c r="BJ31" s="79">
        <v>0</v>
      </c>
      <c r="BK31" s="79">
        <v>0</v>
      </c>
      <c r="BL31" s="79">
        <v>0</v>
      </c>
      <c r="BM31" s="79">
        <v>0</v>
      </c>
      <c r="BN31" s="79">
        <v>0</v>
      </c>
      <c r="BO31" s="79">
        <v>0</v>
      </c>
      <c r="BP31" s="80">
        <v>0</v>
      </c>
      <c r="BQ31" s="79">
        <v>0</v>
      </c>
      <c r="BR31" s="79">
        <v>0</v>
      </c>
      <c r="BS31" s="79">
        <v>0</v>
      </c>
      <c r="BT31" s="79">
        <v>0</v>
      </c>
      <c r="BU31" s="79">
        <v>0</v>
      </c>
      <c r="BV31" s="79">
        <v>0</v>
      </c>
      <c r="BW31" s="79">
        <v>0</v>
      </c>
      <c r="BX31" s="79">
        <v>0</v>
      </c>
      <c r="BY31" s="79">
        <v>0</v>
      </c>
      <c r="BZ31" s="79">
        <v>0</v>
      </c>
      <c r="CA31" s="79">
        <v>0</v>
      </c>
      <c r="CB31" s="79">
        <v>0</v>
      </c>
      <c r="CC31" s="80">
        <v>0</v>
      </c>
      <c r="CD31" s="79">
        <v>0</v>
      </c>
      <c r="CE31" s="79">
        <v>0</v>
      </c>
      <c r="CF31" s="79">
        <v>0</v>
      </c>
      <c r="CG31" s="79">
        <v>0</v>
      </c>
      <c r="CH31" s="79">
        <v>0</v>
      </c>
      <c r="CI31" s="79">
        <v>0</v>
      </c>
      <c r="CJ31" s="79">
        <v>0</v>
      </c>
      <c r="CK31" s="79">
        <v>0</v>
      </c>
      <c r="CL31" s="79">
        <v>0</v>
      </c>
      <c r="CM31" s="79">
        <v>0</v>
      </c>
      <c r="CN31" s="79">
        <v>0</v>
      </c>
      <c r="CO31" s="79">
        <v>0</v>
      </c>
      <c r="CP31" s="80">
        <v>0</v>
      </c>
      <c r="CQ31" s="79">
        <v>0</v>
      </c>
      <c r="CR31" s="79">
        <v>0</v>
      </c>
      <c r="CS31" s="79">
        <v>0</v>
      </c>
      <c r="CT31" s="79">
        <v>0</v>
      </c>
      <c r="CU31" s="79">
        <v>0</v>
      </c>
      <c r="CV31" s="79">
        <v>0</v>
      </c>
      <c r="CW31" s="79">
        <v>0</v>
      </c>
      <c r="CX31" s="79">
        <v>0</v>
      </c>
      <c r="CY31" s="79">
        <v>0</v>
      </c>
      <c r="CZ31" s="79">
        <v>0</v>
      </c>
      <c r="DA31" s="79">
        <v>0</v>
      </c>
      <c r="DB31" s="79">
        <v>0</v>
      </c>
      <c r="DC31" s="80">
        <v>0</v>
      </c>
      <c r="DD31" s="79">
        <v>0</v>
      </c>
      <c r="DE31" s="79">
        <v>0</v>
      </c>
      <c r="DF31" s="79">
        <v>0</v>
      </c>
      <c r="DG31" s="79">
        <v>0</v>
      </c>
      <c r="DH31" s="79">
        <v>0</v>
      </c>
      <c r="DI31" s="79">
        <v>0</v>
      </c>
      <c r="DJ31" s="79">
        <v>0</v>
      </c>
      <c r="DK31" s="79">
        <v>0</v>
      </c>
      <c r="DL31" s="79">
        <v>0</v>
      </c>
      <c r="DM31" s="79">
        <v>0</v>
      </c>
      <c r="DN31" s="79">
        <v>0</v>
      </c>
      <c r="DO31" s="79">
        <v>0</v>
      </c>
      <c r="DP31" s="80">
        <v>0</v>
      </c>
      <c r="DQ31" s="79">
        <v>0</v>
      </c>
      <c r="DR31" s="79">
        <v>0</v>
      </c>
      <c r="DS31" s="79">
        <v>0</v>
      </c>
      <c r="DT31" s="79">
        <v>0</v>
      </c>
      <c r="DU31" s="79">
        <v>0</v>
      </c>
      <c r="DV31" s="79">
        <v>0</v>
      </c>
      <c r="DW31" s="79">
        <v>0</v>
      </c>
      <c r="DX31" s="79">
        <v>0</v>
      </c>
      <c r="DY31" s="79">
        <v>0</v>
      </c>
      <c r="DZ31" s="79">
        <v>0</v>
      </c>
      <c r="EA31" s="79">
        <v>0</v>
      </c>
      <c r="EB31" s="79">
        <v>0</v>
      </c>
      <c r="EC31" s="80">
        <v>0</v>
      </c>
      <c r="ED31" s="79">
        <v>0</v>
      </c>
      <c r="EE31" s="79">
        <v>0</v>
      </c>
      <c r="EF31" s="79">
        <v>0</v>
      </c>
      <c r="EG31" s="79">
        <v>0</v>
      </c>
      <c r="EH31" s="79">
        <v>0</v>
      </c>
      <c r="EI31" s="79">
        <v>0</v>
      </c>
      <c r="EJ31" s="79">
        <v>0</v>
      </c>
      <c r="EK31" s="79">
        <v>0</v>
      </c>
      <c r="EL31" s="79">
        <v>0</v>
      </c>
      <c r="EM31" s="79">
        <v>0</v>
      </c>
      <c r="EN31" s="79">
        <v>0</v>
      </c>
      <c r="EO31" s="79">
        <v>0</v>
      </c>
      <c r="EP31" s="80">
        <v>0</v>
      </c>
      <c r="EQ31" s="79">
        <v>0</v>
      </c>
      <c r="ER31" s="79">
        <v>0</v>
      </c>
      <c r="ES31" s="79">
        <v>0</v>
      </c>
      <c r="ET31" s="79">
        <v>0</v>
      </c>
      <c r="EU31" s="79">
        <v>0</v>
      </c>
      <c r="EV31" s="79">
        <v>0</v>
      </c>
      <c r="EW31" s="79">
        <v>0</v>
      </c>
      <c r="EX31" s="79">
        <v>0</v>
      </c>
      <c r="EY31" s="79">
        <v>0</v>
      </c>
      <c r="EZ31" s="79">
        <v>0</v>
      </c>
      <c r="FA31" s="79">
        <v>0</v>
      </c>
      <c r="FB31" s="79">
        <v>0</v>
      </c>
      <c r="FC31" s="80">
        <v>0</v>
      </c>
      <c r="FD31" s="79">
        <v>0</v>
      </c>
      <c r="FE31" s="79">
        <v>0</v>
      </c>
      <c r="FF31" s="79">
        <v>0</v>
      </c>
      <c r="FG31" s="79">
        <v>0</v>
      </c>
      <c r="FH31" s="79">
        <v>0</v>
      </c>
      <c r="FI31" s="79">
        <v>0</v>
      </c>
      <c r="FJ31" s="79">
        <v>0</v>
      </c>
      <c r="FK31" s="79">
        <v>0</v>
      </c>
      <c r="FL31" s="79">
        <v>0</v>
      </c>
      <c r="FM31" s="79">
        <v>0</v>
      </c>
      <c r="FN31" s="79">
        <v>0</v>
      </c>
      <c r="FO31" s="79">
        <v>0</v>
      </c>
      <c r="FP31" s="80">
        <v>0</v>
      </c>
      <c r="FQ31" s="79">
        <v>0</v>
      </c>
      <c r="FR31" s="79">
        <v>0</v>
      </c>
      <c r="FS31" s="79">
        <v>0</v>
      </c>
      <c r="FT31" s="79">
        <v>0</v>
      </c>
      <c r="FU31" s="79">
        <v>0</v>
      </c>
      <c r="FV31" s="79">
        <v>0</v>
      </c>
      <c r="FW31" s="79">
        <v>0</v>
      </c>
      <c r="FX31" s="79">
        <v>0</v>
      </c>
      <c r="FY31" s="79">
        <v>0</v>
      </c>
      <c r="FZ31" s="79">
        <v>0</v>
      </c>
      <c r="GA31" s="79">
        <v>0</v>
      </c>
      <c r="GB31" s="79">
        <v>0</v>
      </c>
      <c r="GC31" s="80">
        <v>0</v>
      </c>
      <c r="GD31" s="79"/>
      <c r="GE31" s="79"/>
      <c r="GF31" s="79"/>
      <c r="GG31" s="79"/>
      <c r="GH31" s="79"/>
      <c r="GI31" s="79"/>
      <c r="GJ31" s="79"/>
      <c r="GK31" s="79">
        <v>0</v>
      </c>
      <c r="GL31" s="79">
        <v>0</v>
      </c>
      <c r="GM31" s="79">
        <v>0</v>
      </c>
      <c r="GN31" s="79">
        <v>0</v>
      </c>
      <c r="GO31" s="79">
        <v>0</v>
      </c>
      <c r="GP31" s="80">
        <f t="shared" si="12"/>
        <v>0</v>
      </c>
      <c r="GQ31" s="79">
        <v>0</v>
      </c>
      <c r="GR31" s="79">
        <v>0</v>
      </c>
      <c r="GS31" s="79">
        <v>0</v>
      </c>
      <c r="GT31" s="79">
        <v>0</v>
      </c>
      <c r="GU31" s="79">
        <v>0</v>
      </c>
      <c r="GV31" s="79">
        <v>0</v>
      </c>
      <c r="GW31" s="79">
        <v>0</v>
      </c>
      <c r="GX31" s="79">
        <v>0</v>
      </c>
      <c r="GY31" s="79">
        <v>0</v>
      </c>
      <c r="GZ31" s="79">
        <v>0</v>
      </c>
      <c r="HA31" s="79">
        <v>0</v>
      </c>
      <c r="HB31" s="79">
        <v>0</v>
      </c>
      <c r="HC31" s="80">
        <f t="shared" si="13"/>
        <v>0</v>
      </c>
      <c r="HD31" s="79">
        <v>0</v>
      </c>
      <c r="HE31" s="79">
        <v>0</v>
      </c>
      <c r="HF31" s="79">
        <v>0</v>
      </c>
      <c r="HG31" s="79">
        <v>0</v>
      </c>
      <c r="HH31" s="79">
        <v>0</v>
      </c>
      <c r="HI31" s="79">
        <v>0</v>
      </c>
      <c r="HJ31" s="79">
        <v>0</v>
      </c>
      <c r="HK31" s="79">
        <v>0</v>
      </c>
      <c r="HL31" s="79">
        <v>0</v>
      </c>
      <c r="HM31" s="79">
        <v>0</v>
      </c>
      <c r="HN31" s="79">
        <v>0</v>
      </c>
      <c r="HO31" s="79">
        <v>0</v>
      </c>
      <c r="HP31" s="80">
        <f t="shared" si="14"/>
        <v>0</v>
      </c>
      <c r="HQ31" s="79">
        <v>0</v>
      </c>
      <c r="HR31" s="79">
        <v>0</v>
      </c>
      <c r="HS31" s="79">
        <v>0</v>
      </c>
      <c r="HT31" s="79">
        <v>0</v>
      </c>
      <c r="HU31" s="79">
        <v>0</v>
      </c>
      <c r="HV31" s="79">
        <v>0</v>
      </c>
      <c r="HW31" s="79">
        <v>0</v>
      </c>
      <c r="HX31" s="79">
        <v>0</v>
      </c>
      <c r="HY31" s="79">
        <v>0</v>
      </c>
      <c r="HZ31" s="79">
        <v>0</v>
      </c>
      <c r="IA31" s="79">
        <v>0</v>
      </c>
      <c r="IB31" s="79">
        <v>0</v>
      </c>
      <c r="IC31" s="80">
        <f t="shared" si="15"/>
        <v>0</v>
      </c>
      <c r="ID31" s="79">
        <v>0</v>
      </c>
      <c r="IE31" s="79">
        <v>0</v>
      </c>
      <c r="IF31" s="79">
        <v>0</v>
      </c>
      <c r="IG31" s="79">
        <v>0</v>
      </c>
      <c r="IH31" s="79">
        <v>0</v>
      </c>
      <c r="II31" s="79">
        <v>0</v>
      </c>
      <c r="IJ31" s="79">
        <v>0</v>
      </c>
      <c r="IK31" s="79">
        <v>0</v>
      </c>
      <c r="IL31" s="79">
        <v>0</v>
      </c>
      <c r="IM31" s="79">
        <v>0</v>
      </c>
      <c r="IN31" s="79">
        <v>0</v>
      </c>
      <c r="IO31" s="79">
        <v>0</v>
      </c>
      <c r="IP31" s="80">
        <f t="shared" si="16"/>
        <v>0</v>
      </c>
      <c r="IQ31" s="79">
        <v>0</v>
      </c>
      <c r="IR31" s="79">
        <v>0</v>
      </c>
      <c r="IS31" s="79">
        <v>0</v>
      </c>
      <c r="IT31" s="79">
        <v>0</v>
      </c>
      <c r="IU31" s="79">
        <v>0</v>
      </c>
      <c r="IV31" s="79">
        <v>0</v>
      </c>
      <c r="IW31" s="79">
        <v>0</v>
      </c>
      <c r="IX31" s="79">
        <v>0</v>
      </c>
      <c r="IY31" s="79">
        <v>0</v>
      </c>
      <c r="IZ31" s="79">
        <v>0</v>
      </c>
      <c r="JA31" s="79">
        <v>0</v>
      </c>
      <c r="JB31" s="79">
        <v>0</v>
      </c>
      <c r="JC31" s="80">
        <f t="shared" si="17"/>
        <v>0</v>
      </c>
      <c r="JD31" s="79">
        <v>0</v>
      </c>
      <c r="JE31" s="79">
        <v>0</v>
      </c>
      <c r="JF31" s="79">
        <v>0</v>
      </c>
      <c r="JG31" s="79">
        <v>0</v>
      </c>
      <c r="JH31" s="79">
        <v>0</v>
      </c>
      <c r="JI31" s="79">
        <v>0</v>
      </c>
      <c r="JJ31" s="79">
        <v>0</v>
      </c>
      <c r="JK31" s="79">
        <v>0</v>
      </c>
      <c r="JL31" s="79">
        <v>0</v>
      </c>
      <c r="JM31" s="79">
        <v>0</v>
      </c>
      <c r="JN31" s="79">
        <v>0</v>
      </c>
      <c r="JO31" s="79">
        <v>0</v>
      </c>
      <c r="JP31" s="80">
        <f t="shared" si="18"/>
        <v>0</v>
      </c>
      <c r="JQ31" s="79">
        <v>0</v>
      </c>
      <c r="JR31" s="79">
        <v>0</v>
      </c>
      <c r="JS31" s="79">
        <v>0</v>
      </c>
      <c r="JT31" s="79">
        <v>0</v>
      </c>
      <c r="JU31" s="79">
        <v>0</v>
      </c>
      <c r="JV31" s="79">
        <v>0</v>
      </c>
      <c r="JW31" s="79">
        <v>0</v>
      </c>
      <c r="JX31" s="79">
        <v>0</v>
      </c>
      <c r="JY31" s="79">
        <v>0</v>
      </c>
      <c r="JZ31" s="79">
        <v>0</v>
      </c>
      <c r="KA31" s="79">
        <v>0</v>
      </c>
      <c r="KB31" s="79">
        <v>0</v>
      </c>
      <c r="KC31" s="80">
        <f t="shared" si="19"/>
        <v>0</v>
      </c>
      <c r="KD31" s="79">
        <v>0</v>
      </c>
      <c r="KE31" s="79">
        <v>0</v>
      </c>
      <c r="KF31" s="79">
        <v>0</v>
      </c>
      <c r="KG31" s="79">
        <v>0</v>
      </c>
      <c r="KH31" s="79">
        <v>0</v>
      </c>
      <c r="KI31" s="79">
        <v>0</v>
      </c>
      <c r="KJ31" s="79">
        <v>0</v>
      </c>
      <c r="KK31" s="79">
        <v>0</v>
      </c>
      <c r="KL31" s="79">
        <v>0</v>
      </c>
      <c r="KM31" s="79">
        <v>0</v>
      </c>
      <c r="KN31" s="79">
        <v>0</v>
      </c>
      <c r="KO31" s="79">
        <v>0</v>
      </c>
      <c r="KP31" s="80">
        <f t="shared" si="20"/>
        <v>0</v>
      </c>
      <c r="KQ31" s="79">
        <v>0</v>
      </c>
      <c r="KR31" s="79">
        <v>0</v>
      </c>
      <c r="KS31" s="79">
        <v>0</v>
      </c>
      <c r="KT31" s="79">
        <v>0</v>
      </c>
      <c r="KU31" s="79">
        <v>0</v>
      </c>
      <c r="KV31" s="79">
        <v>0</v>
      </c>
      <c r="KW31" s="79">
        <v>0</v>
      </c>
      <c r="KX31" s="79">
        <v>0</v>
      </c>
      <c r="KY31" s="79">
        <v>0</v>
      </c>
      <c r="KZ31" s="79">
        <v>0</v>
      </c>
      <c r="LA31" s="79">
        <v>0</v>
      </c>
      <c r="LB31" s="79">
        <v>0</v>
      </c>
      <c r="LC31" s="80">
        <f t="shared" si="21"/>
        <v>0</v>
      </c>
      <c r="LD31" s="79">
        <v>0</v>
      </c>
      <c r="LE31" s="79">
        <v>0</v>
      </c>
      <c r="LF31" s="79">
        <v>0</v>
      </c>
      <c r="LG31" s="79">
        <v>0</v>
      </c>
      <c r="LH31" s="79">
        <v>0</v>
      </c>
      <c r="LI31" s="79">
        <v>0</v>
      </c>
      <c r="LJ31" s="81" t="e">
        <f>+INDEX(#REF!,MATCH($B31,#REF!,0),MATCH(LJ$6,#REF!,0))</f>
        <v>#REF!</v>
      </c>
      <c r="LK31" s="82"/>
      <c r="LL31" s="81"/>
      <c r="LM31" s="81"/>
      <c r="LN31" s="81"/>
      <c r="LO31" s="81"/>
      <c r="LP31" s="80" t="e">
        <f t="shared" si="22"/>
        <v>#REF!</v>
      </c>
    </row>
    <row r="32" spans="2:328" hidden="1" outlineLevel="1">
      <c r="B32" t="str">
        <f t="shared" si="11"/>
        <v>DESARROLLO Y PREPARACIÓNUCAYALI</v>
      </c>
      <c r="C32" s="78" t="s">
        <v>422</v>
      </c>
      <c r="D32" s="79">
        <v>0</v>
      </c>
      <c r="E32" s="79">
        <v>0</v>
      </c>
      <c r="F32" s="79">
        <v>0</v>
      </c>
      <c r="G32" s="79">
        <v>0</v>
      </c>
      <c r="H32" s="79">
        <v>0</v>
      </c>
      <c r="I32" s="79">
        <v>0</v>
      </c>
      <c r="J32" s="79">
        <v>0</v>
      </c>
      <c r="K32" s="79">
        <v>0</v>
      </c>
      <c r="L32" s="79">
        <v>0</v>
      </c>
      <c r="M32" s="79">
        <v>0</v>
      </c>
      <c r="N32" s="79">
        <v>0</v>
      </c>
      <c r="O32" s="79">
        <v>0</v>
      </c>
      <c r="P32" s="80">
        <v>0</v>
      </c>
      <c r="Q32" s="79">
        <v>0</v>
      </c>
      <c r="R32" s="79">
        <v>0</v>
      </c>
      <c r="S32" s="79">
        <v>0</v>
      </c>
      <c r="T32" s="79">
        <v>0</v>
      </c>
      <c r="U32" s="79">
        <v>0</v>
      </c>
      <c r="V32" s="79">
        <v>0</v>
      </c>
      <c r="W32" s="79">
        <v>0</v>
      </c>
      <c r="X32" s="79">
        <v>0</v>
      </c>
      <c r="Y32" s="79">
        <v>0</v>
      </c>
      <c r="Z32" s="79">
        <v>0</v>
      </c>
      <c r="AA32" s="79">
        <v>0</v>
      </c>
      <c r="AB32" s="79">
        <v>0</v>
      </c>
      <c r="AC32" s="80">
        <v>0</v>
      </c>
      <c r="AD32" s="79">
        <v>0</v>
      </c>
      <c r="AE32" s="79">
        <v>0</v>
      </c>
      <c r="AF32" s="79">
        <v>0</v>
      </c>
      <c r="AG32" s="79">
        <v>0</v>
      </c>
      <c r="AH32" s="79">
        <v>0</v>
      </c>
      <c r="AI32" s="79">
        <v>0</v>
      </c>
      <c r="AJ32" s="79">
        <v>0</v>
      </c>
      <c r="AK32" s="79">
        <v>0</v>
      </c>
      <c r="AL32" s="79">
        <v>0</v>
      </c>
      <c r="AM32" s="79">
        <v>0</v>
      </c>
      <c r="AN32" s="79">
        <v>0</v>
      </c>
      <c r="AO32" s="79">
        <v>0</v>
      </c>
      <c r="AP32" s="80">
        <v>0</v>
      </c>
      <c r="AQ32" s="79">
        <v>0</v>
      </c>
      <c r="AR32" s="79">
        <v>0</v>
      </c>
      <c r="AS32" s="79">
        <v>0</v>
      </c>
      <c r="AT32" s="79">
        <v>0</v>
      </c>
      <c r="AU32" s="79">
        <v>0</v>
      </c>
      <c r="AV32" s="79">
        <v>0</v>
      </c>
      <c r="AW32" s="79">
        <v>0</v>
      </c>
      <c r="AX32" s="79">
        <v>0</v>
      </c>
      <c r="AY32" s="79">
        <v>0</v>
      </c>
      <c r="AZ32" s="79">
        <v>0</v>
      </c>
      <c r="BA32" s="79">
        <v>0</v>
      </c>
      <c r="BB32" s="79">
        <v>0</v>
      </c>
      <c r="BC32" s="80">
        <v>0</v>
      </c>
      <c r="BD32" s="79">
        <v>0</v>
      </c>
      <c r="BE32" s="79">
        <v>0</v>
      </c>
      <c r="BF32" s="79">
        <v>0</v>
      </c>
      <c r="BG32" s="79">
        <v>0</v>
      </c>
      <c r="BH32" s="79">
        <v>0</v>
      </c>
      <c r="BI32" s="79">
        <v>0</v>
      </c>
      <c r="BJ32" s="79">
        <v>0</v>
      </c>
      <c r="BK32" s="79">
        <v>0</v>
      </c>
      <c r="BL32" s="79">
        <v>0</v>
      </c>
      <c r="BM32" s="79">
        <v>0</v>
      </c>
      <c r="BN32" s="79">
        <v>0</v>
      </c>
      <c r="BO32" s="79">
        <v>0</v>
      </c>
      <c r="BP32" s="80">
        <v>0</v>
      </c>
      <c r="BQ32" s="79">
        <v>0</v>
      </c>
      <c r="BR32" s="79">
        <v>0</v>
      </c>
      <c r="BS32" s="79">
        <v>0</v>
      </c>
      <c r="BT32" s="79">
        <v>0</v>
      </c>
      <c r="BU32" s="79">
        <v>0</v>
      </c>
      <c r="BV32" s="79">
        <v>0</v>
      </c>
      <c r="BW32" s="79">
        <v>0</v>
      </c>
      <c r="BX32" s="79">
        <v>0</v>
      </c>
      <c r="BY32" s="79">
        <v>0</v>
      </c>
      <c r="BZ32" s="79">
        <v>0</v>
      </c>
      <c r="CA32" s="79">
        <v>0</v>
      </c>
      <c r="CB32" s="79">
        <v>0</v>
      </c>
      <c r="CC32" s="80">
        <v>0</v>
      </c>
      <c r="CD32" s="79">
        <v>0</v>
      </c>
      <c r="CE32" s="79">
        <v>0</v>
      </c>
      <c r="CF32" s="79">
        <v>0</v>
      </c>
      <c r="CG32" s="79">
        <v>0</v>
      </c>
      <c r="CH32" s="79">
        <v>0</v>
      </c>
      <c r="CI32" s="79">
        <v>0</v>
      </c>
      <c r="CJ32" s="79">
        <v>0</v>
      </c>
      <c r="CK32" s="79">
        <v>0</v>
      </c>
      <c r="CL32" s="79">
        <v>0</v>
      </c>
      <c r="CM32" s="79">
        <v>0</v>
      </c>
      <c r="CN32" s="79">
        <v>0</v>
      </c>
      <c r="CO32" s="79">
        <v>0</v>
      </c>
      <c r="CP32" s="80">
        <v>0</v>
      </c>
      <c r="CQ32" s="79">
        <v>0</v>
      </c>
      <c r="CR32" s="79">
        <v>0</v>
      </c>
      <c r="CS32" s="79">
        <v>0</v>
      </c>
      <c r="CT32" s="79">
        <v>0</v>
      </c>
      <c r="CU32" s="79">
        <v>0</v>
      </c>
      <c r="CV32" s="79">
        <v>0</v>
      </c>
      <c r="CW32" s="79">
        <v>0</v>
      </c>
      <c r="CX32" s="79">
        <v>0</v>
      </c>
      <c r="CY32" s="79">
        <v>0</v>
      </c>
      <c r="CZ32" s="79">
        <v>0</v>
      </c>
      <c r="DA32" s="79">
        <v>0</v>
      </c>
      <c r="DB32" s="79">
        <v>0</v>
      </c>
      <c r="DC32" s="80">
        <v>0</v>
      </c>
      <c r="DD32" s="79">
        <v>0</v>
      </c>
      <c r="DE32" s="79">
        <v>0</v>
      </c>
      <c r="DF32" s="79">
        <v>0</v>
      </c>
      <c r="DG32" s="79">
        <v>0</v>
      </c>
      <c r="DH32" s="79">
        <v>0</v>
      </c>
      <c r="DI32" s="79">
        <v>0</v>
      </c>
      <c r="DJ32" s="79">
        <v>0</v>
      </c>
      <c r="DK32" s="79">
        <v>0</v>
      </c>
      <c r="DL32" s="79">
        <v>0</v>
      </c>
      <c r="DM32" s="79">
        <v>0</v>
      </c>
      <c r="DN32" s="79">
        <v>0</v>
      </c>
      <c r="DO32" s="79">
        <v>0</v>
      </c>
      <c r="DP32" s="80">
        <v>0</v>
      </c>
      <c r="DQ32" s="79">
        <v>0</v>
      </c>
      <c r="DR32" s="79">
        <v>0</v>
      </c>
      <c r="DS32" s="79">
        <v>0</v>
      </c>
      <c r="DT32" s="79">
        <v>0</v>
      </c>
      <c r="DU32" s="79">
        <v>0</v>
      </c>
      <c r="DV32" s="79">
        <v>0</v>
      </c>
      <c r="DW32" s="79">
        <v>0</v>
      </c>
      <c r="DX32" s="79">
        <v>0</v>
      </c>
      <c r="DY32" s="79">
        <v>0</v>
      </c>
      <c r="DZ32" s="79">
        <v>0</v>
      </c>
      <c r="EA32" s="79">
        <v>0</v>
      </c>
      <c r="EB32" s="79">
        <v>0</v>
      </c>
      <c r="EC32" s="80">
        <v>0</v>
      </c>
      <c r="ED32" s="79">
        <v>0</v>
      </c>
      <c r="EE32" s="79">
        <v>0</v>
      </c>
      <c r="EF32" s="79">
        <v>0</v>
      </c>
      <c r="EG32" s="79">
        <v>0</v>
      </c>
      <c r="EH32" s="79">
        <v>0</v>
      </c>
      <c r="EI32" s="79">
        <v>0</v>
      </c>
      <c r="EJ32" s="79">
        <v>0</v>
      </c>
      <c r="EK32" s="79">
        <v>0</v>
      </c>
      <c r="EL32" s="79">
        <v>0</v>
      </c>
      <c r="EM32" s="79">
        <v>0</v>
      </c>
      <c r="EN32" s="79">
        <v>0</v>
      </c>
      <c r="EO32" s="79">
        <v>0</v>
      </c>
      <c r="EP32" s="80">
        <v>0</v>
      </c>
      <c r="EQ32" s="79">
        <v>0</v>
      </c>
      <c r="ER32" s="79">
        <v>0</v>
      </c>
      <c r="ES32" s="79">
        <v>0</v>
      </c>
      <c r="ET32" s="79">
        <v>0</v>
      </c>
      <c r="EU32" s="79">
        <v>0</v>
      </c>
      <c r="EV32" s="79">
        <v>0</v>
      </c>
      <c r="EW32" s="79">
        <v>0</v>
      </c>
      <c r="EX32" s="79">
        <v>0</v>
      </c>
      <c r="EY32" s="79">
        <v>0</v>
      </c>
      <c r="EZ32" s="79">
        <v>0</v>
      </c>
      <c r="FA32" s="79">
        <v>0</v>
      </c>
      <c r="FB32" s="79">
        <v>0</v>
      </c>
      <c r="FC32" s="80">
        <v>0</v>
      </c>
      <c r="FD32" s="79">
        <v>0</v>
      </c>
      <c r="FE32" s="79">
        <v>0</v>
      </c>
      <c r="FF32" s="79">
        <v>0</v>
      </c>
      <c r="FG32" s="79">
        <v>0</v>
      </c>
      <c r="FH32" s="79">
        <v>0</v>
      </c>
      <c r="FI32" s="79">
        <v>0</v>
      </c>
      <c r="FJ32" s="79">
        <v>0</v>
      </c>
      <c r="FK32" s="79">
        <v>0</v>
      </c>
      <c r="FL32" s="79">
        <v>0</v>
      </c>
      <c r="FM32" s="79">
        <v>0</v>
      </c>
      <c r="FN32" s="79">
        <v>0</v>
      </c>
      <c r="FO32" s="79">
        <v>0</v>
      </c>
      <c r="FP32" s="80">
        <v>0</v>
      </c>
      <c r="FQ32" s="79">
        <v>0</v>
      </c>
      <c r="FR32" s="79">
        <v>0</v>
      </c>
      <c r="FS32" s="79">
        <v>0</v>
      </c>
      <c r="FT32" s="79">
        <v>0</v>
      </c>
      <c r="FU32" s="79">
        <v>0</v>
      </c>
      <c r="FV32" s="79">
        <v>0</v>
      </c>
      <c r="FW32" s="79">
        <v>0</v>
      </c>
      <c r="FX32" s="79">
        <v>0</v>
      </c>
      <c r="FY32" s="79">
        <v>0</v>
      </c>
      <c r="FZ32" s="79">
        <v>0</v>
      </c>
      <c r="GA32" s="79">
        <v>0</v>
      </c>
      <c r="GB32" s="79">
        <v>0</v>
      </c>
      <c r="GC32" s="80">
        <v>0</v>
      </c>
      <c r="GD32" s="79"/>
      <c r="GE32" s="79"/>
      <c r="GF32" s="79"/>
      <c r="GG32" s="79"/>
      <c r="GH32" s="79"/>
      <c r="GI32" s="79"/>
      <c r="GJ32" s="79"/>
      <c r="GK32" s="79"/>
      <c r="GL32" s="79"/>
      <c r="GM32" s="79"/>
      <c r="GN32" s="79"/>
      <c r="GO32" s="79"/>
      <c r="GP32" s="80">
        <f t="shared" si="12"/>
        <v>0</v>
      </c>
      <c r="GQ32" s="79">
        <v>0</v>
      </c>
      <c r="GR32" s="79">
        <v>0</v>
      </c>
      <c r="GS32" s="79">
        <v>0</v>
      </c>
      <c r="GT32" s="79">
        <v>0</v>
      </c>
      <c r="GU32" s="79">
        <v>0</v>
      </c>
      <c r="GV32" s="79">
        <v>0</v>
      </c>
      <c r="GW32" s="79">
        <v>0</v>
      </c>
      <c r="GX32" s="79">
        <v>0</v>
      </c>
      <c r="GY32" s="79">
        <v>0</v>
      </c>
      <c r="GZ32" s="79">
        <v>0</v>
      </c>
      <c r="HA32" s="79">
        <v>0</v>
      </c>
      <c r="HB32" s="79">
        <v>0</v>
      </c>
      <c r="HC32" s="80">
        <f t="shared" si="13"/>
        <v>0</v>
      </c>
      <c r="HD32" s="79">
        <v>0</v>
      </c>
      <c r="HE32" s="79">
        <v>0</v>
      </c>
      <c r="HF32" s="79">
        <v>0</v>
      </c>
      <c r="HG32" s="79">
        <v>0</v>
      </c>
      <c r="HH32" s="79">
        <v>0</v>
      </c>
      <c r="HI32" s="79">
        <v>0</v>
      </c>
      <c r="HJ32" s="79">
        <v>0</v>
      </c>
      <c r="HK32" s="79">
        <v>0</v>
      </c>
      <c r="HL32" s="79">
        <v>0</v>
      </c>
      <c r="HM32" s="79">
        <v>0</v>
      </c>
      <c r="HN32" s="79">
        <v>0</v>
      </c>
      <c r="HO32" s="79">
        <v>0</v>
      </c>
      <c r="HP32" s="80">
        <f t="shared" si="14"/>
        <v>0</v>
      </c>
      <c r="HQ32" s="79">
        <v>0</v>
      </c>
      <c r="HR32" s="79">
        <v>0</v>
      </c>
      <c r="HS32" s="79">
        <v>0</v>
      </c>
      <c r="HT32" s="79">
        <v>0</v>
      </c>
      <c r="HU32" s="79">
        <v>0</v>
      </c>
      <c r="HV32" s="79">
        <v>0</v>
      </c>
      <c r="HW32" s="79">
        <v>0</v>
      </c>
      <c r="HX32" s="79">
        <v>0</v>
      </c>
      <c r="HY32" s="79">
        <v>0</v>
      </c>
      <c r="HZ32" s="79">
        <v>0</v>
      </c>
      <c r="IA32" s="79">
        <v>0</v>
      </c>
      <c r="IB32" s="79">
        <v>0</v>
      </c>
      <c r="IC32" s="80">
        <f t="shared" si="15"/>
        <v>0</v>
      </c>
      <c r="ID32" s="79">
        <v>0</v>
      </c>
      <c r="IE32" s="79">
        <v>0</v>
      </c>
      <c r="IF32" s="79">
        <v>0</v>
      </c>
      <c r="IG32" s="79">
        <v>0</v>
      </c>
      <c r="IH32" s="79">
        <v>0</v>
      </c>
      <c r="II32" s="79">
        <v>0</v>
      </c>
      <c r="IJ32" s="79">
        <v>0</v>
      </c>
      <c r="IK32" s="79">
        <v>0</v>
      </c>
      <c r="IL32" s="79">
        <v>0</v>
      </c>
      <c r="IM32" s="79">
        <v>0</v>
      </c>
      <c r="IN32" s="79">
        <v>0</v>
      </c>
      <c r="IO32" s="79">
        <v>0</v>
      </c>
      <c r="IP32" s="80">
        <f t="shared" si="16"/>
        <v>0</v>
      </c>
      <c r="IQ32" s="79">
        <v>0</v>
      </c>
      <c r="IR32" s="79">
        <v>0</v>
      </c>
      <c r="IS32" s="79">
        <v>0</v>
      </c>
      <c r="IT32" s="79">
        <v>0</v>
      </c>
      <c r="IU32" s="79">
        <v>0</v>
      </c>
      <c r="IV32" s="79">
        <v>0</v>
      </c>
      <c r="IW32" s="79">
        <v>0</v>
      </c>
      <c r="IX32" s="79">
        <v>0</v>
      </c>
      <c r="IY32" s="79">
        <v>0</v>
      </c>
      <c r="IZ32" s="79">
        <v>0</v>
      </c>
      <c r="JA32" s="79">
        <v>0</v>
      </c>
      <c r="JB32" s="79">
        <v>0</v>
      </c>
      <c r="JC32" s="80">
        <f t="shared" si="17"/>
        <v>0</v>
      </c>
      <c r="JD32" s="79">
        <v>0</v>
      </c>
      <c r="JE32" s="79">
        <v>0</v>
      </c>
      <c r="JF32" s="79">
        <v>0</v>
      </c>
      <c r="JG32" s="79">
        <v>0</v>
      </c>
      <c r="JH32" s="79">
        <v>0</v>
      </c>
      <c r="JI32" s="79">
        <v>0</v>
      </c>
      <c r="JJ32" s="79">
        <v>0</v>
      </c>
      <c r="JK32" s="79">
        <v>0</v>
      </c>
      <c r="JL32" s="79">
        <v>0</v>
      </c>
      <c r="JM32" s="79">
        <v>0</v>
      </c>
      <c r="JN32" s="79">
        <v>0</v>
      </c>
      <c r="JO32" s="79">
        <v>0</v>
      </c>
      <c r="JP32" s="80">
        <f t="shared" si="18"/>
        <v>0</v>
      </c>
      <c r="JQ32" s="79">
        <v>0</v>
      </c>
      <c r="JR32" s="79">
        <v>0</v>
      </c>
      <c r="JS32" s="79">
        <v>0</v>
      </c>
      <c r="JT32" s="79">
        <v>0</v>
      </c>
      <c r="JU32" s="79">
        <v>0</v>
      </c>
      <c r="JV32" s="79">
        <v>0</v>
      </c>
      <c r="JW32" s="79">
        <v>0</v>
      </c>
      <c r="JX32" s="79">
        <v>1000</v>
      </c>
      <c r="JY32" s="79">
        <v>500</v>
      </c>
      <c r="JZ32" s="79">
        <v>450</v>
      </c>
      <c r="KA32" s="79">
        <v>0</v>
      </c>
      <c r="KB32" s="79">
        <v>0</v>
      </c>
      <c r="KC32" s="80">
        <f t="shared" si="19"/>
        <v>1950</v>
      </c>
      <c r="KD32" s="79">
        <v>0</v>
      </c>
      <c r="KE32" s="79">
        <v>0</v>
      </c>
      <c r="KF32" s="79">
        <v>0</v>
      </c>
      <c r="KG32" s="79">
        <v>0</v>
      </c>
      <c r="KH32" s="79">
        <v>0</v>
      </c>
      <c r="KI32" s="79">
        <v>0</v>
      </c>
      <c r="KJ32" s="79">
        <v>0</v>
      </c>
      <c r="KK32" s="79">
        <v>0</v>
      </c>
      <c r="KL32" s="79">
        <v>0</v>
      </c>
      <c r="KM32" s="79">
        <v>0</v>
      </c>
      <c r="KN32" s="79">
        <v>0</v>
      </c>
      <c r="KO32" s="79">
        <v>0</v>
      </c>
      <c r="KP32" s="80">
        <f t="shared" si="20"/>
        <v>0</v>
      </c>
      <c r="KQ32" s="79">
        <v>0</v>
      </c>
      <c r="KR32" s="79">
        <v>0</v>
      </c>
      <c r="KS32" s="79">
        <v>0</v>
      </c>
      <c r="KT32" s="79">
        <v>0</v>
      </c>
      <c r="KU32" s="79">
        <v>0</v>
      </c>
      <c r="KV32" s="79">
        <v>0</v>
      </c>
      <c r="KW32" s="79">
        <v>0</v>
      </c>
      <c r="KX32" s="79">
        <v>0</v>
      </c>
      <c r="KY32" s="79">
        <v>0</v>
      </c>
      <c r="KZ32" s="79">
        <v>0</v>
      </c>
      <c r="LA32" s="79">
        <v>0</v>
      </c>
      <c r="LB32" s="79">
        <v>0</v>
      </c>
      <c r="LC32" s="80">
        <f t="shared" si="21"/>
        <v>0</v>
      </c>
      <c r="LD32" s="79">
        <v>0</v>
      </c>
      <c r="LE32" s="79">
        <v>0</v>
      </c>
      <c r="LF32" s="79">
        <v>0</v>
      </c>
      <c r="LG32" s="79">
        <v>0</v>
      </c>
      <c r="LH32" s="79">
        <v>0</v>
      </c>
      <c r="LI32" s="79">
        <v>0</v>
      </c>
      <c r="LJ32" s="81" t="e">
        <f>+INDEX(#REF!,MATCH($B32,#REF!,0),MATCH(LJ$6,#REF!,0))</f>
        <v>#REF!</v>
      </c>
      <c r="LK32" s="82"/>
      <c r="LL32" s="81"/>
      <c r="LM32" s="81"/>
      <c r="LN32" s="81"/>
      <c r="LO32" s="81"/>
      <c r="LP32" s="80" t="e">
        <f t="shared" si="22"/>
        <v>#REF!</v>
      </c>
    </row>
    <row r="33" spans="1:328" s="86" customFormat="1" collapsed="1">
      <c r="A33" s="53"/>
      <c r="B33" t="str">
        <f>+C33</f>
        <v>EQUIPAMIENTO MINERO</v>
      </c>
      <c r="C33" s="83" t="s">
        <v>423</v>
      </c>
      <c r="D33" s="84">
        <f>+SUM(D34:D58)</f>
        <v>4212980.9499999993</v>
      </c>
      <c r="E33" s="84">
        <f>+SUM(E34:E58)</f>
        <v>4212980.9499999993</v>
      </c>
      <c r="F33" s="84">
        <f t="shared" ref="F33:BQ33" si="23">+SUM(F34:F58)</f>
        <v>4212980.9499999993</v>
      </c>
      <c r="G33" s="84">
        <f t="shared" si="23"/>
        <v>2584336.5300000003</v>
      </c>
      <c r="H33" s="84">
        <f t="shared" si="23"/>
        <v>2584336.5300000003</v>
      </c>
      <c r="I33" s="84">
        <f t="shared" si="23"/>
        <v>2584336.5300000003</v>
      </c>
      <c r="J33" s="84">
        <f t="shared" si="23"/>
        <v>2805586.67</v>
      </c>
      <c r="K33" s="84">
        <f t="shared" si="23"/>
        <v>2805586.67</v>
      </c>
      <c r="L33" s="84">
        <f t="shared" si="23"/>
        <v>2805586.67</v>
      </c>
      <c r="M33" s="84">
        <f t="shared" si="23"/>
        <v>35066045.489999995</v>
      </c>
      <c r="N33" s="84">
        <f t="shared" si="23"/>
        <v>35066045.489999995</v>
      </c>
      <c r="O33" s="84">
        <f t="shared" si="23"/>
        <v>35066045.489999995</v>
      </c>
      <c r="P33" s="289">
        <f t="shared" si="23"/>
        <v>134006848.91999999</v>
      </c>
      <c r="Q33" s="84">
        <f t="shared" si="23"/>
        <v>29998706.190000005</v>
      </c>
      <c r="R33" s="84">
        <f t="shared" si="23"/>
        <v>29998706.190000005</v>
      </c>
      <c r="S33" s="84">
        <f t="shared" si="23"/>
        <v>29998706.190000005</v>
      </c>
      <c r="T33" s="84">
        <f t="shared" si="23"/>
        <v>23435554.199999996</v>
      </c>
      <c r="U33" s="84">
        <f t="shared" si="23"/>
        <v>23435554.199999996</v>
      </c>
      <c r="V33" s="84">
        <f t="shared" si="23"/>
        <v>23435554.199999996</v>
      </c>
      <c r="W33" s="84">
        <f t="shared" si="23"/>
        <v>77146004.100000009</v>
      </c>
      <c r="X33" s="84">
        <f t="shared" si="23"/>
        <v>77146004.100000009</v>
      </c>
      <c r="Y33" s="84">
        <f t="shared" si="23"/>
        <v>77146004.100000009</v>
      </c>
      <c r="Z33" s="84">
        <f t="shared" si="23"/>
        <v>15766984.620000001</v>
      </c>
      <c r="AA33" s="84">
        <f t="shared" si="23"/>
        <v>15766984.620000001</v>
      </c>
      <c r="AB33" s="84">
        <f t="shared" si="23"/>
        <v>15766984.620000001</v>
      </c>
      <c r="AC33" s="289">
        <f t="shared" si="23"/>
        <v>439041747.32999992</v>
      </c>
      <c r="AD33" s="84">
        <f t="shared" si="23"/>
        <v>7566770.7899999991</v>
      </c>
      <c r="AE33" s="84">
        <f t="shared" si="23"/>
        <v>7566770.7899999991</v>
      </c>
      <c r="AF33" s="84">
        <f t="shared" si="23"/>
        <v>7566770.7899999991</v>
      </c>
      <c r="AG33" s="84">
        <f t="shared" si="23"/>
        <v>11692149.109999999</v>
      </c>
      <c r="AH33" s="84">
        <f t="shared" si="23"/>
        <v>11692149.109999999</v>
      </c>
      <c r="AI33" s="84">
        <f t="shared" si="23"/>
        <v>11692149.109999999</v>
      </c>
      <c r="AJ33" s="84">
        <f t="shared" si="23"/>
        <v>6433402.4299999997</v>
      </c>
      <c r="AK33" s="84">
        <f t="shared" si="23"/>
        <v>6433402.4299999997</v>
      </c>
      <c r="AL33" s="84">
        <f t="shared" si="23"/>
        <v>6433402.4299999997</v>
      </c>
      <c r="AM33" s="84">
        <f t="shared" si="23"/>
        <v>6492415.5899999999</v>
      </c>
      <c r="AN33" s="84">
        <f t="shared" si="23"/>
        <v>6492415.5899999999</v>
      </c>
      <c r="AO33" s="84">
        <f t="shared" si="23"/>
        <v>6492415.5899999999</v>
      </c>
      <c r="AP33" s="289">
        <f t="shared" si="23"/>
        <v>96554213.75999999</v>
      </c>
      <c r="AQ33" s="84">
        <f t="shared" si="23"/>
        <v>4363791.0599999996</v>
      </c>
      <c r="AR33" s="84">
        <f t="shared" si="23"/>
        <v>4363791.0599999996</v>
      </c>
      <c r="AS33" s="84">
        <f t="shared" si="23"/>
        <v>4363791.0599999996</v>
      </c>
      <c r="AT33" s="84">
        <f t="shared" si="23"/>
        <v>2885566.6000000006</v>
      </c>
      <c r="AU33" s="84">
        <f t="shared" si="23"/>
        <v>2885566.6000000006</v>
      </c>
      <c r="AV33" s="84">
        <f t="shared" si="23"/>
        <v>2885566.6000000006</v>
      </c>
      <c r="AW33" s="84">
        <f t="shared" si="23"/>
        <v>1529983.4700000002</v>
      </c>
      <c r="AX33" s="84">
        <f t="shared" si="23"/>
        <v>1529983.4700000002</v>
      </c>
      <c r="AY33" s="84">
        <f t="shared" si="23"/>
        <v>1529983.4700000002</v>
      </c>
      <c r="AZ33" s="84">
        <f t="shared" si="23"/>
        <v>7670945.9699999997</v>
      </c>
      <c r="BA33" s="84">
        <f t="shared" si="23"/>
        <v>7670945.9699999997</v>
      </c>
      <c r="BB33" s="84">
        <f t="shared" si="23"/>
        <v>7670945.9699999997</v>
      </c>
      <c r="BC33" s="289">
        <f t="shared" si="23"/>
        <v>49350861.299999997</v>
      </c>
      <c r="BD33" s="84">
        <f t="shared" si="23"/>
        <v>2691524.99</v>
      </c>
      <c r="BE33" s="84">
        <f t="shared" si="23"/>
        <v>2691524.99</v>
      </c>
      <c r="BF33" s="84">
        <f t="shared" si="23"/>
        <v>2691524.99</v>
      </c>
      <c r="BG33" s="84">
        <f t="shared" si="23"/>
        <v>5476602.0099999998</v>
      </c>
      <c r="BH33" s="84">
        <f t="shared" si="23"/>
        <v>5476602.0099999998</v>
      </c>
      <c r="BI33" s="84">
        <f t="shared" si="23"/>
        <v>5476602.0099999998</v>
      </c>
      <c r="BJ33" s="84">
        <f t="shared" si="23"/>
        <v>7606107.4900000002</v>
      </c>
      <c r="BK33" s="84">
        <f t="shared" si="23"/>
        <v>7606107.4900000002</v>
      </c>
      <c r="BL33" s="84">
        <f t="shared" si="23"/>
        <v>7606107.4900000002</v>
      </c>
      <c r="BM33" s="84">
        <f t="shared" si="23"/>
        <v>3133183.28</v>
      </c>
      <c r="BN33" s="84">
        <f t="shared" si="23"/>
        <v>3133183.28</v>
      </c>
      <c r="BO33" s="84">
        <f t="shared" si="23"/>
        <v>3133183.28</v>
      </c>
      <c r="BP33" s="289">
        <f t="shared" si="23"/>
        <v>56722253.310000002</v>
      </c>
      <c r="BQ33" s="84">
        <f t="shared" si="23"/>
        <v>926417.89000000013</v>
      </c>
      <c r="BR33" s="84">
        <f t="shared" ref="BR33:EC33" si="24">+SUM(BR34:BR58)</f>
        <v>926417.89000000013</v>
      </c>
      <c r="BS33" s="84">
        <f t="shared" si="24"/>
        <v>926417.89000000013</v>
      </c>
      <c r="BT33" s="84">
        <f t="shared" si="24"/>
        <v>10489061.259999998</v>
      </c>
      <c r="BU33" s="84">
        <f t="shared" si="24"/>
        <v>10489061.259999998</v>
      </c>
      <c r="BV33" s="84">
        <f t="shared" si="24"/>
        <v>10489061.259999998</v>
      </c>
      <c r="BW33" s="84">
        <f t="shared" si="24"/>
        <v>14788446.65</v>
      </c>
      <c r="BX33" s="84">
        <f t="shared" si="24"/>
        <v>14788446.65</v>
      </c>
      <c r="BY33" s="84">
        <f t="shared" si="24"/>
        <v>14788446.65</v>
      </c>
      <c r="BZ33" s="84">
        <f t="shared" si="24"/>
        <v>27533024.419999998</v>
      </c>
      <c r="CA33" s="84">
        <f t="shared" si="24"/>
        <v>27533024.419999998</v>
      </c>
      <c r="CB33" s="84">
        <f t="shared" si="24"/>
        <v>27533024.419999998</v>
      </c>
      <c r="CC33" s="289">
        <f t="shared" si="24"/>
        <v>161210850.65999997</v>
      </c>
      <c r="CD33" s="84">
        <f t="shared" si="24"/>
        <v>4678522.2300000004</v>
      </c>
      <c r="CE33" s="84">
        <f t="shared" si="24"/>
        <v>4678522.2300000004</v>
      </c>
      <c r="CF33" s="84">
        <f t="shared" si="24"/>
        <v>4678522.2300000004</v>
      </c>
      <c r="CG33" s="84">
        <f t="shared" si="24"/>
        <v>8514850.1500000004</v>
      </c>
      <c r="CH33" s="84">
        <f t="shared" si="24"/>
        <v>8514850.1500000004</v>
      </c>
      <c r="CI33" s="84">
        <f t="shared" si="24"/>
        <v>8514850.1500000004</v>
      </c>
      <c r="CJ33" s="84">
        <f t="shared" si="24"/>
        <v>10803641.26</v>
      </c>
      <c r="CK33" s="84">
        <f t="shared" si="24"/>
        <v>10803641.26</v>
      </c>
      <c r="CL33" s="84">
        <f t="shared" si="24"/>
        <v>10803641.26</v>
      </c>
      <c r="CM33" s="84">
        <f t="shared" si="24"/>
        <v>17367178.879999999</v>
      </c>
      <c r="CN33" s="84">
        <f t="shared" si="24"/>
        <v>17367178.879999999</v>
      </c>
      <c r="CO33" s="84">
        <f t="shared" si="24"/>
        <v>17367178.879999999</v>
      </c>
      <c r="CP33" s="289">
        <f t="shared" si="24"/>
        <v>124092577.56</v>
      </c>
      <c r="CQ33" s="84">
        <f t="shared" si="24"/>
        <v>11266446.6</v>
      </c>
      <c r="CR33" s="84">
        <f t="shared" si="24"/>
        <v>11266446.6</v>
      </c>
      <c r="CS33" s="84">
        <f t="shared" si="24"/>
        <v>11266446.6</v>
      </c>
      <c r="CT33" s="84">
        <f t="shared" si="24"/>
        <v>7707634.54</v>
      </c>
      <c r="CU33" s="84">
        <f t="shared" si="24"/>
        <v>7708134.54</v>
      </c>
      <c r="CV33" s="84">
        <f t="shared" si="24"/>
        <v>7708034.54</v>
      </c>
      <c r="CW33" s="84">
        <f t="shared" si="24"/>
        <v>9890486.0500000007</v>
      </c>
      <c r="CX33" s="84">
        <f t="shared" si="24"/>
        <v>9890786.0500000007</v>
      </c>
      <c r="CY33" s="84">
        <f t="shared" si="24"/>
        <v>9890486.0500000007</v>
      </c>
      <c r="CZ33" s="84">
        <f t="shared" si="24"/>
        <v>12985053.310000001</v>
      </c>
      <c r="DA33" s="84">
        <f t="shared" si="24"/>
        <v>12985653.310000001</v>
      </c>
      <c r="DB33" s="84">
        <f t="shared" si="24"/>
        <v>12985653.310000001</v>
      </c>
      <c r="DC33" s="289">
        <f t="shared" si="24"/>
        <v>125551261.50000001</v>
      </c>
      <c r="DD33" s="84">
        <f t="shared" si="24"/>
        <v>14320259.93</v>
      </c>
      <c r="DE33" s="84">
        <f t="shared" si="24"/>
        <v>14320259.93</v>
      </c>
      <c r="DF33" s="84">
        <f t="shared" si="24"/>
        <v>14320259.93</v>
      </c>
      <c r="DG33" s="84">
        <f t="shared" si="24"/>
        <v>20104865.689999998</v>
      </c>
      <c r="DH33" s="84">
        <f t="shared" si="24"/>
        <v>20104865.689999998</v>
      </c>
      <c r="DI33" s="84">
        <f t="shared" si="24"/>
        <v>20104865.689999998</v>
      </c>
      <c r="DJ33" s="84">
        <f t="shared" si="24"/>
        <v>8210838.3700000001</v>
      </c>
      <c r="DK33" s="84">
        <f t="shared" si="24"/>
        <v>8210838.3700000001</v>
      </c>
      <c r="DL33" s="84">
        <f t="shared" si="24"/>
        <v>8210838.3700000001</v>
      </c>
      <c r="DM33" s="84">
        <f t="shared" si="24"/>
        <v>16260704.790000001</v>
      </c>
      <c r="DN33" s="84">
        <f t="shared" si="24"/>
        <v>16258710.09</v>
      </c>
      <c r="DO33" s="84">
        <f t="shared" si="24"/>
        <v>16260704.790000001</v>
      </c>
      <c r="DP33" s="289">
        <f t="shared" si="24"/>
        <v>176688011.64000002</v>
      </c>
      <c r="DQ33" s="84">
        <f t="shared" si="24"/>
        <v>13487386.710000001</v>
      </c>
      <c r="DR33" s="84">
        <f t="shared" si="24"/>
        <v>13487386.710000001</v>
      </c>
      <c r="DS33" s="84">
        <f t="shared" si="24"/>
        <v>13502090.710000001</v>
      </c>
      <c r="DT33" s="84">
        <f t="shared" si="24"/>
        <v>45824972.68</v>
      </c>
      <c r="DU33" s="84">
        <f t="shared" si="24"/>
        <v>15654768.689999999</v>
      </c>
      <c r="DV33" s="84">
        <f t="shared" si="24"/>
        <v>193431988.96999997</v>
      </c>
      <c r="DW33" s="84">
        <f t="shared" si="24"/>
        <v>59175689.259999998</v>
      </c>
      <c r="DX33" s="84">
        <f t="shared" si="24"/>
        <v>12737183.59</v>
      </c>
      <c r="DY33" s="84">
        <f t="shared" si="24"/>
        <v>40501159.980000004</v>
      </c>
      <c r="DZ33" s="84">
        <f t="shared" si="24"/>
        <v>26561918.100000001</v>
      </c>
      <c r="EA33" s="84">
        <f t="shared" si="24"/>
        <v>17895742.16</v>
      </c>
      <c r="EB33" s="84">
        <f t="shared" si="24"/>
        <v>47399038.999999993</v>
      </c>
      <c r="EC33" s="289">
        <f t="shared" si="24"/>
        <v>499659326.55999994</v>
      </c>
      <c r="ED33" s="84">
        <f t="shared" ref="ED33:GO33" si="25">+SUM(ED34:ED58)</f>
        <v>26334293.949999999</v>
      </c>
      <c r="EE33" s="84">
        <f t="shared" si="25"/>
        <v>50782536.049999997</v>
      </c>
      <c r="EF33" s="84">
        <f t="shared" si="25"/>
        <v>41312724.190000005</v>
      </c>
      <c r="EG33" s="84">
        <f t="shared" si="25"/>
        <v>26360276.429999992</v>
      </c>
      <c r="EH33" s="84">
        <f t="shared" si="25"/>
        <v>68890153.099999994</v>
      </c>
      <c r="EI33" s="84">
        <f t="shared" si="25"/>
        <v>29615208.329999998</v>
      </c>
      <c r="EJ33" s="84">
        <f t="shared" si="25"/>
        <v>25521710.800000001</v>
      </c>
      <c r="EK33" s="84">
        <f t="shared" si="25"/>
        <v>56502775.500000007</v>
      </c>
      <c r="EL33" s="84">
        <f t="shared" si="25"/>
        <v>22080659.249999996</v>
      </c>
      <c r="EM33" s="84">
        <f t="shared" si="25"/>
        <v>17153921.689999998</v>
      </c>
      <c r="EN33" s="84">
        <f t="shared" si="25"/>
        <v>77860760.590000004</v>
      </c>
      <c r="EO33" s="84">
        <f t="shared" si="25"/>
        <v>75663927.519999996</v>
      </c>
      <c r="EP33" s="289">
        <f t="shared" si="25"/>
        <v>518078947.39999992</v>
      </c>
      <c r="EQ33" s="84">
        <f t="shared" si="25"/>
        <v>31034255.099999998</v>
      </c>
      <c r="ER33" s="84">
        <f t="shared" si="25"/>
        <v>18523407.060000002</v>
      </c>
      <c r="ES33" s="84">
        <f t="shared" si="25"/>
        <v>18902485.020000003</v>
      </c>
      <c r="ET33" s="84">
        <f t="shared" si="25"/>
        <v>25946484.170000002</v>
      </c>
      <c r="EU33" s="84">
        <f t="shared" si="25"/>
        <v>302010481.96999997</v>
      </c>
      <c r="EV33" s="84">
        <f t="shared" si="25"/>
        <v>38055958.130000003</v>
      </c>
      <c r="EW33" s="84">
        <f t="shared" si="25"/>
        <v>103086870.14</v>
      </c>
      <c r="EX33" s="84">
        <f t="shared" si="25"/>
        <v>70084213.099999994</v>
      </c>
      <c r="EY33" s="84">
        <f t="shared" si="25"/>
        <v>15855881.550000001</v>
      </c>
      <c r="EZ33" s="84">
        <f t="shared" si="25"/>
        <v>52206853.590000004</v>
      </c>
      <c r="FA33" s="84">
        <f t="shared" si="25"/>
        <v>43709715.119999997</v>
      </c>
      <c r="FB33" s="84">
        <f t="shared" si="25"/>
        <v>56734663.460000001</v>
      </c>
      <c r="FC33" s="289">
        <f t="shared" si="25"/>
        <v>776151268.40999997</v>
      </c>
      <c r="FD33" s="84">
        <f t="shared" si="25"/>
        <v>24853682.48</v>
      </c>
      <c r="FE33" s="84">
        <f t="shared" si="25"/>
        <v>-4207043.7700000014</v>
      </c>
      <c r="FF33" s="84">
        <f t="shared" si="25"/>
        <v>57896356.689999998</v>
      </c>
      <c r="FG33" s="84">
        <f t="shared" si="25"/>
        <v>36598791.109999999</v>
      </c>
      <c r="FH33" s="84">
        <f t="shared" si="25"/>
        <v>69397848.319999993</v>
      </c>
      <c r="FI33" s="84">
        <f t="shared" si="25"/>
        <v>-29902938.680000022</v>
      </c>
      <c r="FJ33" s="84">
        <f t="shared" si="25"/>
        <v>42608104.659999996</v>
      </c>
      <c r="FK33" s="84">
        <f t="shared" si="25"/>
        <v>71235917.200000003</v>
      </c>
      <c r="FL33" s="84">
        <f t="shared" si="25"/>
        <v>107825483.22</v>
      </c>
      <c r="FM33" s="84">
        <f t="shared" si="25"/>
        <v>45412763.950000003</v>
      </c>
      <c r="FN33" s="84">
        <f t="shared" si="25"/>
        <v>55500139.030000001</v>
      </c>
      <c r="FO33" s="84">
        <f t="shared" si="25"/>
        <v>48038745.5</v>
      </c>
      <c r="FP33" s="289">
        <f t="shared" si="25"/>
        <v>525257849.70999998</v>
      </c>
      <c r="FQ33" s="84">
        <f t="shared" si="25"/>
        <v>73496030.930000007</v>
      </c>
      <c r="FR33" s="84">
        <f t="shared" si="25"/>
        <v>44799787.43</v>
      </c>
      <c r="FS33" s="84">
        <f t="shared" si="25"/>
        <v>32538644.519999996</v>
      </c>
      <c r="FT33" s="84">
        <f t="shared" si="25"/>
        <v>53262024.009999998</v>
      </c>
      <c r="FU33" s="84">
        <f t="shared" si="25"/>
        <v>84839070.120000005</v>
      </c>
      <c r="FV33" s="84">
        <f t="shared" si="25"/>
        <v>66787654.68</v>
      </c>
      <c r="FW33" s="84">
        <f t="shared" si="25"/>
        <v>66221773.310000002</v>
      </c>
      <c r="FX33" s="84">
        <f t="shared" si="25"/>
        <v>64849519.920000002</v>
      </c>
      <c r="FY33" s="84">
        <f t="shared" si="25"/>
        <v>55334659.57</v>
      </c>
      <c r="FZ33" s="84">
        <f t="shared" si="25"/>
        <v>61984674.650000006</v>
      </c>
      <c r="GA33" s="84">
        <f t="shared" si="25"/>
        <v>113301841.52</v>
      </c>
      <c r="GB33" s="84">
        <f t="shared" si="25"/>
        <v>71942462.840000004</v>
      </c>
      <c r="GC33" s="289">
        <f t="shared" si="25"/>
        <v>789358143.50000012</v>
      </c>
      <c r="GD33" s="84">
        <f t="shared" si="25"/>
        <v>35057766.880000003</v>
      </c>
      <c r="GE33" s="84">
        <f t="shared" si="25"/>
        <v>36499699.050000004</v>
      </c>
      <c r="GF33" s="84">
        <f t="shared" si="25"/>
        <v>47814326.490000002</v>
      </c>
      <c r="GG33" s="84">
        <f t="shared" si="25"/>
        <v>34039914.890000001</v>
      </c>
      <c r="GH33" s="84">
        <f t="shared" si="25"/>
        <v>56410767.57</v>
      </c>
      <c r="GI33" s="84">
        <f t="shared" si="25"/>
        <v>33932100.589999996</v>
      </c>
      <c r="GJ33" s="84">
        <f t="shared" si="25"/>
        <v>38306011.74000001</v>
      </c>
      <c r="GK33" s="84">
        <f t="shared" si="25"/>
        <v>29228180.759999994</v>
      </c>
      <c r="GL33" s="84">
        <f t="shared" si="25"/>
        <v>48671748.63000001</v>
      </c>
      <c r="GM33" s="84">
        <f t="shared" si="25"/>
        <v>38343970.510000005</v>
      </c>
      <c r="GN33" s="84">
        <f t="shared" si="25"/>
        <v>35992966.090000004</v>
      </c>
      <c r="GO33" s="84">
        <f t="shared" si="25"/>
        <v>123310163.06999999</v>
      </c>
      <c r="GP33" s="289">
        <f t="shared" ref="GP33:JA33" si="26">+SUM(GP34:GP58)</f>
        <v>557607616.26999998</v>
      </c>
      <c r="GQ33" s="84">
        <f t="shared" si="26"/>
        <v>44724789.24000001</v>
      </c>
      <c r="GR33" s="84">
        <f t="shared" si="26"/>
        <v>72580239.899999991</v>
      </c>
      <c r="GS33" s="84">
        <f t="shared" si="26"/>
        <v>53843070.329999998</v>
      </c>
      <c r="GT33" s="84">
        <f t="shared" si="26"/>
        <v>20227249.369999997</v>
      </c>
      <c r="GU33" s="84">
        <f t="shared" si="26"/>
        <v>30851297.279999994</v>
      </c>
      <c r="GV33" s="84">
        <f t="shared" si="26"/>
        <v>69741624.99000001</v>
      </c>
      <c r="GW33" s="84">
        <f t="shared" si="26"/>
        <v>57962110.56000001</v>
      </c>
      <c r="GX33" s="84">
        <f t="shared" si="26"/>
        <v>62590114.829999998</v>
      </c>
      <c r="GY33" s="84">
        <f t="shared" si="26"/>
        <v>49905784.000000007</v>
      </c>
      <c r="GZ33" s="84">
        <f t="shared" si="26"/>
        <v>84006336.430000007</v>
      </c>
      <c r="HA33" s="84">
        <f t="shared" si="26"/>
        <v>46188890.779999994</v>
      </c>
      <c r="HB33" s="84">
        <f t="shared" si="26"/>
        <v>76612227.069999993</v>
      </c>
      <c r="HC33" s="289">
        <f t="shared" si="26"/>
        <v>669233734.77999997</v>
      </c>
      <c r="HD33" s="84">
        <f t="shared" si="26"/>
        <v>31190519.290000007</v>
      </c>
      <c r="HE33" s="84">
        <f t="shared" si="26"/>
        <v>25638177.040000003</v>
      </c>
      <c r="HF33" s="84">
        <f t="shared" si="26"/>
        <v>26457789.290000003</v>
      </c>
      <c r="HG33" s="84">
        <f t="shared" si="26"/>
        <v>35438153.210000008</v>
      </c>
      <c r="HH33" s="84">
        <f t="shared" si="26"/>
        <v>29228310.280000001</v>
      </c>
      <c r="HI33" s="84">
        <f t="shared" si="26"/>
        <v>25889785.790000003</v>
      </c>
      <c r="HJ33" s="84">
        <f t="shared" si="26"/>
        <v>15784773.200000001</v>
      </c>
      <c r="HK33" s="84">
        <f t="shared" si="26"/>
        <v>26486512.160000004</v>
      </c>
      <c r="HL33" s="84">
        <f t="shared" si="26"/>
        <v>38455340.790000007</v>
      </c>
      <c r="HM33" s="84">
        <f t="shared" si="26"/>
        <v>29887485.940000001</v>
      </c>
      <c r="HN33" s="84">
        <f t="shared" si="26"/>
        <v>26955338.759999998</v>
      </c>
      <c r="HO33" s="84">
        <f t="shared" si="26"/>
        <v>75731247.769999996</v>
      </c>
      <c r="HP33" s="289">
        <f t="shared" si="26"/>
        <v>387143433.51999998</v>
      </c>
      <c r="HQ33" s="84">
        <f t="shared" si="26"/>
        <v>32660839.329999998</v>
      </c>
      <c r="HR33" s="84">
        <f t="shared" si="26"/>
        <v>22554737.210000005</v>
      </c>
      <c r="HS33" s="84">
        <f t="shared" si="26"/>
        <v>19260715.699999999</v>
      </c>
      <c r="HT33" s="84">
        <f t="shared" si="26"/>
        <v>24656920.170000002</v>
      </c>
      <c r="HU33" s="84">
        <f t="shared" si="26"/>
        <v>31792517.309999999</v>
      </c>
      <c r="HV33" s="84">
        <f t="shared" si="26"/>
        <v>60822789.590000004</v>
      </c>
      <c r="HW33" s="84">
        <f t="shared" si="26"/>
        <v>44371099</v>
      </c>
      <c r="HX33" s="84">
        <f t="shared" si="26"/>
        <v>47285763.120000005</v>
      </c>
      <c r="HY33" s="84">
        <f t="shared" si="26"/>
        <v>38014734.079999998</v>
      </c>
      <c r="HZ33" s="84">
        <f t="shared" si="26"/>
        <v>34906097.07</v>
      </c>
      <c r="IA33" s="84">
        <f t="shared" si="26"/>
        <v>70823656.569999993</v>
      </c>
      <c r="IB33" s="84">
        <f t="shared" si="26"/>
        <v>64308213.420000002</v>
      </c>
      <c r="IC33" s="289">
        <f t="shared" si="26"/>
        <v>491458082.56999999</v>
      </c>
      <c r="ID33" s="84">
        <f t="shared" si="26"/>
        <v>45768731.189999998</v>
      </c>
      <c r="IE33" s="84">
        <f t="shared" si="26"/>
        <v>28200331.060000002</v>
      </c>
      <c r="IF33" s="84">
        <f t="shared" si="26"/>
        <v>40102604.370000005</v>
      </c>
      <c r="IG33" s="84">
        <f t="shared" si="26"/>
        <v>37551144.199999996</v>
      </c>
      <c r="IH33" s="84">
        <f t="shared" si="26"/>
        <v>54810943.73999998</v>
      </c>
      <c r="II33" s="84">
        <f t="shared" si="26"/>
        <v>28243752.830000002</v>
      </c>
      <c r="IJ33" s="84">
        <f t="shared" si="26"/>
        <v>60906193.400000013</v>
      </c>
      <c r="IK33" s="84">
        <f t="shared" si="26"/>
        <v>56415266</v>
      </c>
      <c r="IL33" s="84">
        <f t="shared" si="26"/>
        <v>52566946</v>
      </c>
      <c r="IM33" s="84">
        <f t="shared" si="26"/>
        <v>76952408</v>
      </c>
      <c r="IN33" s="84">
        <f t="shared" si="26"/>
        <v>44243432</v>
      </c>
      <c r="IO33" s="84">
        <f t="shared" si="26"/>
        <v>130425776</v>
      </c>
      <c r="IP33" s="289">
        <f t="shared" si="26"/>
        <v>656187528.78999996</v>
      </c>
      <c r="IQ33" s="84">
        <f t="shared" si="26"/>
        <v>65177855</v>
      </c>
      <c r="IR33" s="84">
        <f t="shared" si="26"/>
        <v>101016249</v>
      </c>
      <c r="IS33" s="84">
        <f t="shared" si="26"/>
        <v>60793726</v>
      </c>
      <c r="IT33" s="84">
        <f t="shared" si="26"/>
        <v>78152860</v>
      </c>
      <c r="IU33" s="84">
        <f t="shared" si="26"/>
        <v>82586135</v>
      </c>
      <c r="IV33" s="84">
        <f t="shared" si="26"/>
        <v>77401031</v>
      </c>
      <c r="IW33" s="84">
        <f t="shared" si="26"/>
        <v>82315367</v>
      </c>
      <c r="IX33" s="84">
        <f t="shared" si="26"/>
        <v>70300858</v>
      </c>
      <c r="IY33" s="84">
        <f t="shared" si="26"/>
        <v>87965820</v>
      </c>
      <c r="IZ33" s="84">
        <f t="shared" si="26"/>
        <v>98472621</v>
      </c>
      <c r="JA33" s="84">
        <f t="shared" si="26"/>
        <v>102601116</v>
      </c>
      <c r="JB33" s="84">
        <f t="shared" ref="JB33:LI33" si="27">+SUM(JB34:JB58)</f>
        <v>132827551</v>
      </c>
      <c r="JC33" s="289">
        <f t="shared" si="27"/>
        <v>1039611189</v>
      </c>
      <c r="JD33" s="84">
        <f t="shared" si="27"/>
        <v>64702370</v>
      </c>
      <c r="JE33" s="84">
        <f t="shared" si="27"/>
        <v>55972468</v>
      </c>
      <c r="JF33" s="84">
        <f t="shared" si="27"/>
        <v>51757150</v>
      </c>
      <c r="JG33" s="84">
        <f t="shared" si="27"/>
        <v>23194481</v>
      </c>
      <c r="JH33" s="84">
        <f t="shared" si="27"/>
        <v>37975772</v>
      </c>
      <c r="JI33" s="84">
        <f t="shared" si="27"/>
        <v>128892497</v>
      </c>
      <c r="JJ33" s="84">
        <f t="shared" si="27"/>
        <v>141238762</v>
      </c>
      <c r="JK33" s="84">
        <f t="shared" si="27"/>
        <v>38054438</v>
      </c>
      <c r="JL33" s="84">
        <f t="shared" si="27"/>
        <v>32792206</v>
      </c>
      <c r="JM33" s="84">
        <f t="shared" si="27"/>
        <v>41605990</v>
      </c>
      <c r="JN33" s="84">
        <f t="shared" si="27"/>
        <v>46470407</v>
      </c>
      <c r="JO33" s="84">
        <f t="shared" si="27"/>
        <v>78870087</v>
      </c>
      <c r="JP33" s="289">
        <f t="shared" si="27"/>
        <v>741526628</v>
      </c>
      <c r="JQ33" s="84">
        <f t="shared" si="27"/>
        <v>23428278</v>
      </c>
      <c r="JR33" s="84">
        <f t="shared" si="27"/>
        <v>25368818</v>
      </c>
      <c r="JS33" s="84">
        <f t="shared" si="27"/>
        <v>43929808</v>
      </c>
      <c r="JT33" s="84">
        <f t="shared" si="27"/>
        <v>35773538</v>
      </c>
      <c r="JU33" s="84">
        <f t="shared" si="27"/>
        <v>41192132</v>
      </c>
      <c r="JV33" s="84">
        <f t="shared" si="27"/>
        <v>66671437</v>
      </c>
      <c r="JW33" s="84">
        <f t="shared" si="27"/>
        <v>46326177</v>
      </c>
      <c r="JX33" s="84">
        <f t="shared" si="27"/>
        <v>88391674</v>
      </c>
      <c r="JY33" s="84">
        <f t="shared" si="27"/>
        <v>101120359</v>
      </c>
      <c r="JZ33" s="84">
        <f t="shared" si="27"/>
        <v>63088249</v>
      </c>
      <c r="KA33" s="84">
        <f t="shared" si="27"/>
        <v>70474279</v>
      </c>
      <c r="KB33" s="84">
        <f t="shared" si="27"/>
        <v>132023083</v>
      </c>
      <c r="KC33" s="289">
        <f t="shared" si="27"/>
        <v>737787832</v>
      </c>
      <c r="KD33" s="84">
        <f t="shared" si="27"/>
        <v>29091347</v>
      </c>
      <c r="KE33" s="84">
        <f t="shared" si="27"/>
        <v>39493963</v>
      </c>
      <c r="KF33" s="84">
        <f t="shared" si="27"/>
        <v>33566922</v>
      </c>
      <c r="KG33" s="84">
        <f t="shared" si="27"/>
        <v>32448030</v>
      </c>
      <c r="KH33" s="84">
        <f t="shared" si="27"/>
        <v>59234142</v>
      </c>
      <c r="KI33" s="84">
        <f t="shared" si="27"/>
        <v>80204898</v>
      </c>
      <c r="KJ33" s="84">
        <f t="shared" si="27"/>
        <v>67891699</v>
      </c>
      <c r="KK33" s="84">
        <f t="shared" si="27"/>
        <v>43137945</v>
      </c>
      <c r="KL33" s="84">
        <f t="shared" si="27"/>
        <v>44373489</v>
      </c>
      <c r="KM33" s="84">
        <f t="shared" si="27"/>
        <v>49659110</v>
      </c>
      <c r="KN33" s="84">
        <f t="shared" si="27"/>
        <v>53295489</v>
      </c>
      <c r="KO33" s="84">
        <f t="shared" si="27"/>
        <v>151094778</v>
      </c>
      <c r="KP33" s="289">
        <f t="shared" si="27"/>
        <v>683491812</v>
      </c>
      <c r="KQ33" s="84">
        <f t="shared" si="27"/>
        <v>42429347</v>
      </c>
      <c r="KR33" s="84">
        <f t="shared" si="27"/>
        <v>53035658</v>
      </c>
      <c r="KS33" s="84">
        <f t="shared" si="27"/>
        <v>31002308</v>
      </c>
      <c r="KT33" s="84">
        <f t="shared" si="27"/>
        <v>52152537</v>
      </c>
      <c r="KU33" s="84">
        <f t="shared" si="27"/>
        <v>47301622</v>
      </c>
      <c r="KV33" s="84">
        <f t="shared" si="27"/>
        <v>61685123</v>
      </c>
      <c r="KW33" s="84">
        <f t="shared" si="27"/>
        <v>47143478</v>
      </c>
      <c r="KX33" s="84">
        <f t="shared" si="27"/>
        <v>74635250</v>
      </c>
      <c r="KY33" s="84">
        <f t="shared" si="27"/>
        <v>68597954</v>
      </c>
      <c r="KZ33" s="84">
        <f t="shared" si="27"/>
        <v>86924646</v>
      </c>
      <c r="LA33" s="84">
        <f t="shared" si="27"/>
        <v>104479395</v>
      </c>
      <c r="LB33" s="84">
        <f t="shared" si="27"/>
        <v>185443179</v>
      </c>
      <c r="LC33" s="289">
        <f t="shared" si="27"/>
        <v>854830497</v>
      </c>
      <c r="LD33" s="84">
        <f t="shared" si="27"/>
        <v>48181698</v>
      </c>
      <c r="LE33" s="84">
        <f t="shared" si="27"/>
        <v>64732843</v>
      </c>
      <c r="LF33" s="84">
        <f t="shared" si="27"/>
        <v>66046189</v>
      </c>
      <c r="LG33" s="84">
        <f t="shared" si="27"/>
        <v>59186409</v>
      </c>
      <c r="LH33" s="84">
        <f t="shared" si="27"/>
        <v>103931689</v>
      </c>
      <c r="LI33" s="84">
        <f t="shared" si="27"/>
        <v>52802997</v>
      </c>
      <c r="LJ33" s="84" t="e">
        <f>+SUM(LJ34:LJ58)</f>
        <v>#REF!</v>
      </c>
      <c r="LK33" s="85">
        <v>59974391</v>
      </c>
      <c r="LL33" s="84"/>
      <c r="LM33" s="84"/>
      <c r="LN33" s="84"/>
      <c r="LO33" s="84"/>
      <c r="LP33" s="289" t="e">
        <f>+SUM(LP34:LP58)</f>
        <v>#REF!</v>
      </c>
    </row>
    <row r="34" spans="1:328" hidden="1" outlineLevel="1">
      <c r="B34" t="str">
        <f>+B$33&amp;C34</f>
        <v>EQUIPAMIENTO MINEROAMAZONAS</v>
      </c>
      <c r="C34" s="78" t="s">
        <v>398</v>
      </c>
      <c r="D34" s="79">
        <v>0</v>
      </c>
      <c r="E34" s="79">
        <v>0</v>
      </c>
      <c r="F34" s="79">
        <v>0</v>
      </c>
      <c r="G34" s="79">
        <v>0</v>
      </c>
      <c r="H34" s="79">
        <v>0</v>
      </c>
      <c r="I34" s="79">
        <v>0</v>
      </c>
      <c r="J34" s="79">
        <v>0</v>
      </c>
      <c r="K34" s="79">
        <v>0</v>
      </c>
      <c r="L34" s="79">
        <v>0</v>
      </c>
      <c r="M34" s="79">
        <v>0</v>
      </c>
      <c r="N34" s="79">
        <v>0</v>
      </c>
      <c r="O34" s="79">
        <v>0</v>
      </c>
      <c r="P34" s="80">
        <v>0</v>
      </c>
      <c r="Q34" s="79">
        <v>0</v>
      </c>
      <c r="R34" s="79">
        <v>0</v>
      </c>
      <c r="S34" s="79">
        <v>0</v>
      </c>
      <c r="T34" s="79">
        <v>0</v>
      </c>
      <c r="U34" s="79">
        <v>0</v>
      </c>
      <c r="V34" s="79">
        <v>0</v>
      </c>
      <c r="W34" s="79">
        <v>0</v>
      </c>
      <c r="X34" s="79">
        <v>0</v>
      </c>
      <c r="Y34" s="79">
        <v>0</v>
      </c>
      <c r="Z34" s="79">
        <v>0</v>
      </c>
      <c r="AA34" s="79">
        <v>0</v>
      </c>
      <c r="AB34" s="79">
        <v>0</v>
      </c>
      <c r="AC34" s="80">
        <v>0</v>
      </c>
      <c r="AD34" s="79">
        <v>0</v>
      </c>
      <c r="AE34" s="79">
        <v>0</v>
      </c>
      <c r="AF34" s="79">
        <v>0</v>
      </c>
      <c r="AG34" s="79">
        <v>0</v>
      </c>
      <c r="AH34" s="79">
        <v>0</v>
      </c>
      <c r="AI34" s="79">
        <v>0</v>
      </c>
      <c r="AJ34" s="79">
        <v>0</v>
      </c>
      <c r="AK34" s="79">
        <v>0</v>
      </c>
      <c r="AL34" s="79">
        <v>0</v>
      </c>
      <c r="AM34" s="79">
        <v>0</v>
      </c>
      <c r="AN34" s="79">
        <v>0</v>
      </c>
      <c r="AO34" s="79">
        <v>0</v>
      </c>
      <c r="AP34" s="80">
        <v>0</v>
      </c>
      <c r="AQ34" s="79">
        <v>0</v>
      </c>
      <c r="AR34" s="79">
        <v>0</v>
      </c>
      <c r="AS34" s="79">
        <v>0</v>
      </c>
      <c r="AT34" s="79">
        <v>0</v>
      </c>
      <c r="AU34" s="79">
        <v>0</v>
      </c>
      <c r="AV34" s="79">
        <v>0</v>
      </c>
      <c r="AW34" s="79">
        <v>0</v>
      </c>
      <c r="AX34" s="79">
        <v>0</v>
      </c>
      <c r="AY34" s="79">
        <v>0</v>
      </c>
      <c r="AZ34" s="79">
        <v>0</v>
      </c>
      <c r="BA34" s="79">
        <v>0</v>
      </c>
      <c r="BB34" s="79">
        <v>0</v>
      </c>
      <c r="BC34" s="80">
        <v>0</v>
      </c>
      <c r="BD34" s="79">
        <v>0</v>
      </c>
      <c r="BE34" s="79">
        <v>0</v>
      </c>
      <c r="BF34" s="79">
        <v>0</v>
      </c>
      <c r="BG34" s="79">
        <v>0</v>
      </c>
      <c r="BH34" s="79">
        <v>0</v>
      </c>
      <c r="BI34" s="79">
        <v>0</v>
      </c>
      <c r="BJ34" s="79">
        <v>0</v>
      </c>
      <c r="BK34" s="79">
        <v>0</v>
      </c>
      <c r="BL34" s="79">
        <v>0</v>
      </c>
      <c r="BM34" s="79">
        <v>0</v>
      </c>
      <c r="BN34" s="79">
        <v>0</v>
      </c>
      <c r="BO34" s="79">
        <v>0</v>
      </c>
      <c r="BP34" s="80">
        <v>0</v>
      </c>
      <c r="BQ34" s="79">
        <v>0</v>
      </c>
      <c r="BR34" s="79">
        <v>0</v>
      </c>
      <c r="BS34" s="79">
        <v>0</v>
      </c>
      <c r="BT34" s="79">
        <v>101003.3</v>
      </c>
      <c r="BU34" s="79">
        <v>101003.3</v>
      </c>
      <c r="BV34" s="79">
        <v>101003.3</v>
      </c>
      <c r="BW34" s="79">
        <v>26803.300000000003</v>
      </c>
      <c r="BX34" s="79">
        <v>26803.300000000003</v>
      </c>
      <c r="BY34" s="79">
        <v>26803.300000000003</v>
      </c>
      <c r="BZ34" s="79">
        <v>0</v>
      </c>
      <c r="CA34" s="79">
        <v>0</v>
      </c>
      <c r="CB34" s="79">
        <v>0</v>
      </c>
      <c r="CC34" s="80">
        <v>383419.8</v>
      </c>
      <c r="CD34" s="79">
        <v>650</v>
      </c>
      <c r="CE34" s="79">
        <v>650</v>
      </c>
      <c r="CF34" s="79">
        <v>650</v>
      </c>
      <c r="CG34" s="79">
        <v>0</v>
      </c>
      <c r="CH34" s="79">
        <v>0</v>
      </c>
      <c r="CI34" s="79">
        <v>0</v>
      </c>
      <c r="CJ34" s="79">
        <v>7350.03</v>
      </c>
      <c r="CK34" s="79">
        <v>7350.03</v>
      </c>
      <c r="CL34" s="79">
        <v>7350.03</v>
      </c>
      <c r="CM34" s="79">
        <v>4428</v>
      </c>
      <c r="CN34" s="79">
        <v>4428</v>
      </c>
      <c r="CO34" s="79">
        <v>4428</v>
      </c>
      <c r="CP34" s="80">
        <v>37284.089999999997</v>
      </c>
      <c r="CQ34" s="79">
        <v>2490.0300000000002</v>
      </c>
      <c r="CR34" s="79">
        <v>2490.0300000000002</v>
      </c>
      <c r="CS34" s="79">
        <v>2490.0300000000002</v>
      </c>
      <c r="CT34" s="79">
        <v>572946.69999999995</v>
      </c>
      <c r="CU34" s="79">
        <v>572946.69999999995</v>
      </c>
      <c r="CV34" s="79">
        <v>572946.69999999995</v>
      </c>
      <c r="CW34" s="79">
        <v>517412.69999999995</v>
      </c>
      <c r="CX34" s="79">
        <v>517412.69999999995</v>
      </c>
      <c r="CY34" s="79">
        <v>517412.69999999995</v>
      </c>
      <c r="CZ34" s="79">
        <v>180837.00000000003</v>
      </c>
      <c r="DA34" s="79">
        <v>180837.00000000003</v>
      </c>
      <c r="DB34" s="79">
        <v>180837.00000000003</v>
      </c>
      <c r="DC34" s="80">
        <v>3821059.29</v>
      </c>
      <c r="DD34" s="79">
        <v>33718.30000000001</v>
      </c>
      <c r="DE34" s="79">
        <v>33718.30000000001</v>
      </c>
      <c r="DF34" s="79">
        <v>33718.30000000001</v>
      </c>
      <c r="DG34" s="79">
        <v>23599.3</v>
      </c>
      <c r="DH34" s="79">
        <v>23599.3</v>
      </c>
      <c r="DI34" s="79">
        <v>23599.3</v>
      </c>
      <c r="DJ34" s="79">
        <v>2601.9999999999995</v>
      </c>
      <c r="DK34" s="79">
        <v>2601.9999999999995</v>
      </c>
      <c r="DL34" s="79">
        <v>2601.9999999999995</v>
      </c>
      <c r="DM34" s="79">
        <v>0</v>
      </c>
      <c r="DN34" s="79">
        <v>0</v>
      </c>
      <c r="DO34" s="79">
        <v>0</v>
      </c>
      <c r="DP34" s="80">
        <v>179758.80000000002</v>
      </c>
      <c r="DQ34" s="79">
        <v>0</v>
      </c>
      <c r="DR34" s="79">
        <v>0</v>
      </c>
      <c r="DS34" s="79">
        <v>0</v>
      </c>
      <c r="DT34" s="79">
        <v>0</v>
      </c>
      <c r="DU34" s="79">
        <v>0</v>
      </c>
      <c r="DV34" s="79">
        <v>0</v>
      </c>
      <c r="DW34" s="79">
        <v>0</v>
      </c>
      <c r="DX34" s="79">
        <v>0</v>
      </c>
      <c r="DY34" s="79">
        <v>0</v>
      </c>
      <c r="DZ34" s="79">
        <v>0</v>
      </c>
      <c r="EA34" s="79">
        <v>0</v>
      </c>
      <c r="EB34" s="79">
        <v>0</v>
      </c>
      <c r="EC34" s="80">
        <v>0</v>
      </c>
      <c r="ED34" s="79">
        <v>0</v>
      </c>
      <c r="EE34" s="79">
        <v>0</v>
      </c>
      <c r="EF34" s="79">
        <v>0</v>
      </c>
      <c r="EG34" s="79">
        <v>0</v>
      </c>
      <c r="EH34" s="79">
        <v>0</v>
      </c>
      <c r="EI34" s="79">
        <v>0</v>
      </c>
      <c r="EJ34" s="79">
        <v>0</v>
      </c>
      <c r="EK34" s="79">
        <v>28800.12</v>
      </c>
      <c r="EL34" s="79">
        <v>0</v>
      </c>
      <c r="EM34" s="79">
        <v>0</v>
      </c>
      <c r="EN34" s="79">
        <v>0</v>
      </c>
      <c r="EO34" s="79">
        <v>0</v>
      </c>
      <c r="EP34" s="80">
        <v>28800.12</v>
      </c>
      <c r="EQ34" s="79">
        <v>0</v>
      </c>
      <c r="ER34" s="79">
        <v>0</v>
      </c>
      <c r="ES34" s="79">
        <v>0</v>
      </c>
      <c r="ET34" s="79">
        <v>0</v>
      </c>
      <c r="EU34" s="79">
        <v>0</v>
      </c>
      <c r="EV34" s="79">
        <v>0</v>
      </c>
      <c r="EW34" s="79">
        <v>0</v>
      </c>
      <c r="EX34" s="79">
        <v>0</v>
      </c>
      <c r="EY34" s="79">
        <v>0</v>
      </c>
      <c r="EZ34" s="79">
        <v>0</v>
      </c>
      <c r="FA34" s="79">
        <v>0</v>
      </c>
      <c r="FB34" s="79">
        <v>0</v>
      </c>
      <c r="FC34" s="80">
        <v>0</v>
      </c>
      <c r="FD34" s="79">
        <v>0</v>
      </c>
      <c r="FE34" s="79">
        <v>0</v>
      </c>
      <c r="FF34" s="79">
        <v>0</v>
      </c>
      <c r="FG34" s="79">
        <v>0</v>
      </c>
      <c r="FH34" s="79">
        <v>0</v>
      </c>
      <c r="FI34" s="79">
        <v>0</v>
      </c>
      <c r="FJ34" s="79">
        <v>0</v>
      </c>
      <c r="FK34" s="79">
        <v>0</v>
      </c>
      <c r="FL34" s="79">
        <v>0</v>
      </c>
      <c r="FM34" s="79">
        <v>0</v>
      </c>
      <c r="FN34" s="79">
        <v>0</v>
      </c>
      <c r="FO34" s="79">
        <v>0</v>
      </c>
      <c r="FP34" s="80">
        <v>0</v>
      </c>
      <c r="FQ34" s="79">
        <v>0</v>
      </c>
      <c r="FR34" s="79">
        <v>0</v>
      </c>
      <c r="FS34" s="79">
        <v>0</v>
      </c>
      <c r="FT34" s="79">
        <v>0</v>
      </c>
      <c r="FU34" s="79">
        <v>0</v>
      </c>
      <c r="FV34" s="79">
        <v>0</v>
      </c>
      <c r="FW34" s="79">
        <v>0</v>
      </c>
      <c r="FX34" s="79">
        <v>0</v>
      </c>
      <c r="FY34" s="79">
        <v>0</v>
      </c>
      <c r="FZ34" s="79">
        <v>0</v>
      </c>
      <c r="GA34" s="79">
        <v>0</v>
      </c>
      <c r="GB34" s="79">
        <v>0</v>
      </c>
      <c r="GC34" s="80">
        <v>0</v>
      </c>
      <c r="GD34" s="79">
        <v>0</v>
      </c>
      <c r="GE34" s="79">
        <v>0</v>
      </c>
      <c r="GF34" s="79">
        <v>0</v>
      </c>
      <c r="GG34" s="79">
        <v>0</v>
      </c>
      <c r="GH34" s="79">
        <v>0</v>
      </c>
      <c r="GI34" s="79">
        <v>0</v>
      </c>
      <c r="GJ34" s="79">
        <v>0</v>
      </c>
      <c r="GK34" s="79">
        <v>0</v>
      </c>
      <c r="GL34" s="79">
        <v>0</v>
      </c>
      <c r="GM34" s="79">
        <v>0</v>
      </c>
      <c r="GN34" s="79">
        <v>0</v>
      </c>
      <c r="GO34" s="79">
        <v>0</v>
      </c>
      <c r="GP34" s="80">
        <f t="shared" si="12"/>
        <v>0</v>
      </c>
      <c r="GQ34" s="79">
        <v>0</v>
      </c>
      <c r="GR34" s="79">
        <v>0</v>
      </c>
      <c r="GS34" s="79">
        <v>0</v>
      </c>
      <c r="GT34" s="79">
        <v>0</v>
      </c>
      <c r="GU34" s="79">
        <v>0</v>
      </c>
      <c r="GV34" s="79">
        <v>0</v>
      </c>
      <c r="GW34" s="79">
        <v>0</v>
      </c>
      <c r="GX34" s="79">
        <v>0</v>
      </c>
      <c r="GY34" s="79">
        <v>30</v>
      </c>
      <c r="GZ34" s="79">
        <v>0</v>
      </c>
      <c r="HA34" s="79">
        <v>0</v>
      </c>
      <c r="HB34" s="79">
        <v>25</v>
      </c>
      <c r="HC34" s="80">
        <f t="shared" si="13"/>
        <v>55</v>
      </c>
      <c r="HD34" s="79">
        <v>0</v>
      </c>
      <c r="HE34" s="79">
        <v>0</v>
      </c>
      <c r="HF34" s="79">
        <v>19</v>
      </c>
      <c r="HG34" s="79">
        <v>12</v>
      </c>
      <c r="HH34" s="79">
        <v>20</v>
      </c>
      <c r="HI34" s="79">
        <v>6</v>
      </c>
      <c r="HJ34" s="79">
        <v>0</v>
      </c>
      <c r="HK34" s="79">
        <v>0</v>
      </c>
      <c r="HL34" s="79">
        <v>0</v>
      </c>
      <c r="HM34" s="79">
        <v>0</v>
      </c>
      <c r="HN34" s="79">
        <v>0</v>
      </c>
      <c r="HO34" s="79">
        <v>0</v>
      </c>
      <c r="HP34" s="80">
        <f t="shared" si="14"/>
        <v>57</v>
      </c>
      <c r="HQ34" s="79">
        <v>0</v>
      </c>
      <c r="HR34" s="79">
        <v>0</v>
      </c>
      <c r="HS34" s="79">
        <v>0</v>
      </c>
      <c r="HT34" s="79">
        <v>0</v>
      </c>
      <c r="HU34" s="79">
        <v>0</v>
      </c>
      <c r="HV34" s="79">
        <v>0</v>
      </c>
      <c r="HW34" s="79">
        <v>0</v>
      </c>
      <c r="HX34" s="79">
        <v>0</v>
      </c>
      <c r="HY34" s="79">
        <v>0</v>
      </c>
      <c r="HZ34" s="79">
        <v>0</v>
      </c>
      <c r="IA34" s="79">
        <v>0</v>
      </c>
      <c r="IB34" s="79">
        <v>0</v>
      </c>
      <c r="IC34" s="80">
        <f t="shared" si="15"/>
        <v>0</v>
      </c>
      <c r="ID34" s="79">
        <v>0</v>
      </c>
      <c r="IE34" s="79">
        <v>0</v>
      </c>
      <c r="IF34" s="79">
        <v>0</v>
      </c>
      <c r="IG34" s="79">
        <v>0</v>
      </c>
      <c r="IH34" s="79">
        <v>0</v>
      </c>
      <c r="II34" s="79">
        <v>413</v>
      </c>
      <c r="IJ34" s="79">
        <v>180</v>
      </c>
      <c r="IK34" s="79">
        <v>0</v>
      </c>
      <c r="IL34" s="79">
        <v>0</v>
      </c>
      <c r="IM34" s="79">
        <v>0</v>
      </c>
      <c r="IN34" s="79">
        <v>0</v>
      </c>
      <c r="IO34" s="79">
        <v>0</v>
      </c>
      <c r="IP34" s="80">
        <f t="shared" si="16"/>
        <v>593</v>
      </c>
      <c r="IQ34" s="79">
        <v>0</v>
      </c>
      <c r="IR34" s="79">
        <v>0</v>
      </c>
      <c r="IS34" s="79">
        <v>0</v>
      </c>
      <c r="IT34" s="79">
        <v>0</v>
      </c>
      <c r="IU34" s="79">
        <v>0</v>
      </c>
      <c r="IV34" s="79">
        <v>0</v>
      </c>
      <c r="IW34" s="79">
        <v>0</v>
      </c>
      <c r="IX34" s="79">
        <v>0</v>
      </c>
      <c r="IY34" s="79">
        <v>0</v>
      </c>
      <c r="IZ34" s="79">
        <v>0</v>
      </c>
      <c r="JA34" s="79">
        <v>0</v>
      </c>
      <c r="JB34" s="79">
        <v>0</v>
      </c>
      <c r="JC34" s="80">
        <f t="shared" si="17"/>
        <v>0</v>
      </c>
      <c r="JD34" s="79">
        <v>0</v>
      </c>
      <c r="JE34" s="79">
        <v>0</v>
      </c>
      <c r="JF34" s="79">
        <v>0</v>
      </c>
      <c r="JG34" s="79">
        <v>0</v>
      </c>
      <c r="JH34" s="79">
        <v>0</v>
      </c>
      <c r="JI34" s="79">
        <v>0</v>
      </c>
      <c r="JJ34" s="79">
        <v>0</v>
      </c>
      <c r="JK34" s="79">
        <v>0</v>
      </c>
      <c r="JL34" s="79">
        <v>0</v>
      </c>
      <c r="JM34" s="79">
        <v>0</v>
      </c>
      <c r="JN34" s="79">
        <v>0</v>
      </c>
      <c r="JO34" s="79">
        <v>0</v>
      </c>
      <c r="JP34" s="80">
        <f t="shared" si="18"/>
        <v>0</v>
      </c>
      <c r="JQ34" s="79">
        <v>0</v>
      </c>
      <c r="JR34" s="79">
        <v>0</v>
      </c>
      <c r="JS34" s="79">
        <v>0</v>
      </c>
      <c r="JT34" s="79">
        <v>0</v>
      </c>
      <c r="JU34" s="79">
        <v>0</v>
      </c>
      <c r="JV34" s="79">
        <v>0</v>
      </c>
      <c r="JW34" s="79">
        <v>0</v>
      </c>
      <c r="JX34" s="79">
        <v>0</v>
      </c>
      <c r="JY34" s="79">
        <v>0</v>
      </c>
      <c r="JZ34" s="79">
        <v>0</v>
      </c>
      <c r="KA34" s="79">
        <v>0</v>
      </c>
      <c r="KB34" s="79">
        <v>0</v>
      </c>
      <c r="KC34" s="80">
        <f t="shared" si="19"/>
        <v>0</v>
      </c>
      <c r="KD34" s="79">
        <v>0</v>
      </c>
      <c r="KE34" s="79">
        <v>0</v>
      </c>
      <c r="KF34" s="79">
        <v>0</v>
      </c>
      <c r="KG34" s="79">
        <v>0</v>
      </c>
      <c r="KH34" s="79">
        <v>0</v>
      </c>
      <c r="KI34" s="79">
        <v>0</v>
      </c>
      <c r="KJ34" s="79">
        <v>0</v>
      </c>
      <c r="KK34" s="79">
        <v>0</v>
      </c>
      <c r="KL34" s="79">
        <v>0</v>
      </c>
      <c r="KM34" s="79">
        <v>0</v>
      </c>
      <c r="KN34" s="79">
        <v>0</v>
      </c>
      <c r="KO34" s="79">
        <v>0</v>
      </c>
      <c r="KP34" s="80">
        <f t="shared" si="20"/>
        <v>0</v>
      </c>
      <c r="KQ34" s="79">
        <v>0</v>
      </c>
      <c r="KR34" s="79">
        <v>0</v>
      </c>
      <c r="KS34" s="79">
        <v>0</v>
      </c>
      <c r="KT34" s="79">
        <v>0</v>
      </c>
      <c r="KU34" s="79">
        <v>0</v>
      </c>
      <c r="KV34" s="79">
        <v>0</v>
      </c>
      <c r="KW34" s="79">
        <v>0</v>
      </c>
      <c r="KX34" s="79">
        <v>0</v>
      </c>
      <c r="KY34" s="79">
        <v>0</v>
      </c>
      <c r="KZ34" s="79">
        <v>0</v>
      </c>
      <c r="LA34" s="79">
        <v>0</v>
      </c>
      <c r="LB34" s="79">
        <v>0</v>
      </c>
      <c r="LC34" s="80">
        <f t="shared" si="21"/>
        <v>0</v>
      </c>
      <c r="LD34" s="79">
        <v>0</v>
      </c>
      <c r="LE34" s="79">
        <v>0</v>
      </c>
      <c r="LF34" s="79">
        <v>0</v>
      </c>
      <c r="LG34" s="79">
        <v>0</v>
      </c>
      <c r="LH34" s="79">
        <v>0</v>
      </c>
      <c r="LI34" s="79">
        <v>0</v>
      </c>
      <c r="LJ34" s="81" t="e">
        <f>+INDEX(#REF!,MATCH($B34,#REF!,0),MATCH(LJ$6,#REF!,0))</f>
        <v>#REF!</v>
      </c>
      <c r="LK34" s="82"/>
      <c r="LL34" s="81"/>
      <c r="LM34" s="81"/>
      <c r="LN34" s="81"/>
      <c r="LO34" s="81"/>
      <c r="LP34" s="80" t="e">
        <f t="shared" si="22"/>
        <v>#REF!</v>
      </c>
    </row>
    <row r="35" spans="1:328" hidden="1" outlineLevel="1">
      <c r="B35" t="str">
        <f t="shared" ref="B35:B58" si="28">+B$33&amp;C35</f>
        <v>EQUIPAMIENTO MINEROÁNCASH</v>
      </c>
      <c r="C35" s="78" t="s">
        <v>399</v>
      </c>
      <c r="D35" s="79">
        <v>403648.67</v>
      </c>
      <c r="E35" s="79">
        <v>403648.67</v>
      </c>
      <c r="F35" s="79">
        <v>403648.67</v>
      </c>
      <c r="G35" s="79">
        <v>666790.32999999996</v>
      </c>
      <c r="H35" s="79">
        <v>666790.32999999996</v>
      </c>
      <c r="I35" s="79">
        <v>666790.32999999996</v>
      </c>
      <c r="J35" s="79">
        <v>136311.32999999999</v>
      </c>
      <c r="K35" s="79">
        <v>136311.32999999999</v>
      </c>
      <c r="L35" s="79">
        <v>136311.32999999999</v>
      </c>
      <c r="M35" s="79">
        <v>33333333.329999998</v>
      </c>
      <c r="N35" s="79">
        <v>33333333.329999998</v>
      </c>
      <c r="O35" s="79">
        <v>33333333.329999998</v>
      </c>
      <c r="P35" s="80">
        <v>103620250.98</v>
      </c>
      <c r="Q35" s="79">
        <v>15846590</v>
      </c>
      <c r="R35" s="79">
        <v>15846590</v>
      </c>
      <c r="S35" s="79">
        <v>15846590</v>
      </c>
      <c r="T35" s="79">
        <v>0</v>
      </c>
      <c r="U35" s="79">
        <v>0</v>
      </c>
      <c r="V35" s="79">
        <v>0</v>
      </c>
      <c r="W35" s="79">
        <v>55748499.670000002</v>
      </c>
      <c r="X35" s="79">
        <v>55748499.670000002</v>
      </c>
      <c r="Y35" s="79">
        <v>55748499.670000002</v>
      </c>
      <c r="Z35" s="79">
        <v>1996021</v>
      </c>
      <c r="AA35" s="79">
        <v>1996021</v>
      </c>
      <c r="AB35" s="79">
        <v>1996021</v>
      </c>
      <c r="AC35" s="80">
        <v>220773332.00999999</v>
      </c>
      <c r="AD35" s="79">
        <v>424174.33</v>
      </c>
      <c r="AE35" s="79">
        <v>424174.33</v>
      </c>
      <c r="AF35" s="79">
        <v>424174.33</v>
      </c>
      <c r="AG35" s="79">
        <v>2905</v>
      </c>
      <c r="AH35" s="79">
        <v>2905</v>
      </c>
      <c r="AI35" s="79">
        <v>2905</v>
      </c>
      <c r="AJ35" s="79">
        <v>587779</v>
      </c>
      <c r="AK35" s="79">
        <v>587779</v>
      </c>
      <c r="AL35" s="79">
        <v>587779</v>
      </c>
      <c r="AM35" s="79">
        <v>906538.34000000008</v>
      </c>
      <c r="AN35" s="79">
        <v>906538.34000000008</v>
      </c>
      <c r="AO35" s="79">
        <v>906538.34000000008</v>
      </c>
      <c r="AP35" s="80">
        <v>5764190.0099999998</v>
      </c>
      <c r="AQ35" s="79">
        <v>1817274.67</v>
      </c>
      <c r="AR35" s="79">
        <v>1817274.67</v>
      </c>
      <c r="AS35" s="79">
        <v>1817274.67</v>
      </c>
      <c r="AT35" s="79">
        <v>1475439</v>
      </c>
      <c r="AU35" s="79">
        <v>1475439</v>
      </c>
      <c r="AV35" s="79">
        <v>1475439</v>
      </c>
      <c r="AW35" s="79">
        <v>542934.66</v>
      </c>
      <c r="AX35" s="79">
        <v>542934.66</v>
      </c>
      <c r="AY35" s="79">
        <v>542934.66</v>
      </c>
      <c r="AZ35" s="79">
        <v>1048010.9899999999</v>
      </c>
      <c r="BA35" s="79">
        <v>1048010.9899999999</v>
      </c>
      <c r="BB35" s="79">
        <v>1048010.9899999999</v>
      </c>
      <c r="BC35" s="80">
        <v>14650977.960000001</v>
      </c>
      <c r="BD35" s="79">
        <v>136033.34000000003</v>
      </c>
      <c r="BE35" s="79">
        <v>136033.34000000003</v>
      </c>
      <c r="BF35" s="79">
        <v>136033.34000000003</v>
      </c>
      <c r="BG35" s="79">
        <v>178443.01000000004</v>
      </c>
      <c r="BH35" s="79">
        <v>178443.01000000004</v>
      </c>
      <c r="BI35" s="79">
        <v>178443.01000000004</v>
      </c>
      <c r="BJ35" s="79">
        <v>1973.67</v>
      </c>
      <c r="BK35" s="79">
        <v>1973.67</v>
      </c>
      <c r="BL35" s="79">
        <v>1973.67</v>
      </c>
      <c r="BM35" s="79">
        <v>1299.67</v>
      </c>
      <c r="BN35" s="79">
        <v>1299.67</v>
      </c>
      <c r="BO35" s="79">
        <v>1299.67</v>
      </c>
      <c r="BP35" s="80">
        <v>953249.07000000041</v>
      </c>
      <c r="BQ35" s="79">
        <v>102800</v>
      </c>
      <c r="BR35" s="79">
        <v>102800</v>
      </c>
      <c r="BS35" s="79">
        <v>102800</v>
      </c>
      <c r="BT35" s="79">
        <v>494433.66000000003</v>
      </c>
      <c r="BU35" s="79">
        <v>494433.66000000003</v>
      </c>
      <c r="BV35" s="79">
        <v>494433.66000000003</v>
      </c>
      <c r="BW35" s="79">
        <v>3472228.67</v>
      </c>
      <c r="BX35" s="79">
        <v>3472228.67</v>
      </c>
      <c r="BY35" s="79">
        <v>3472228.67</v>
      </c>
      <c r="BZ35" s="79">
        <v>15999.41</v>
      </c>
      <c r="CA35" s="79">
        <v>15999.41</v>
      </c>
      <c r="CB35" s="79">
        <v>15999.41</v>
      </c>
      <c r="CC35" s="80">
        <v>12256385.220000001</v>
      </c>
      <c r="CD35" s="79">
        <v>2129.5</v>
      </c>
      <c r="CE35" s="79">
        <v>2129.5</v>
      </c>
      <c r="CF35" s="79">
        <v>2129.5</v>
      </c>
      <c r="CG35" s="79">
        <v>102360</v>
      </c>
      <c r="CH35" s="79">
        <v>102360</v>
      </c>
      <c r="CI35" s="79">
        <v>102360</v>
      </c>
      <c r="CJ35" s="79">
        <v>81200</v>
      </c>
      <c r="CK35" s="79">
        <v>81200</v>
      </c>
      <c r="CL35" s="79">
        <v>81200</v>
      </c>
      <c r="CM35" s="79">
        <v>1291603.33</v>
      </c>
      <c r="CN35" s="79">
        <v>1291603.33</v>
      </c>
      <c r="CO35" s="79">
        <v>1291603.33</v>
      </c>
      <c r="CP35" s="80">
        <v>4431878.49</v>
      </c>
      <c r="CQ35" s="79">
        <v>614686.67000000004</v>
      </c>
      <c r="CR35" s="79">
        <v>614686.67000000004</v>
      </c>
      <c r="CS35" s="79">
        <v>614686.67000000004</v>
      </c>
      <c r="CT35" s="79">
        <v>1458.33</v>
      </c>
      <c r="CU35" s="79">
        <v>1458.33</v>
      </c>
      <c r="CV35" s="79">
        <v>1458.33</v>
      </c>
      <c r="CW35" s="79">
        <v>201271.34000000003</v>
      </c>
      <c r="CX35" s="79">
        <v>201271.34000000003</v>
      </c>
      <c r="CY35" s="79">
        <v>201271.34000000003</v>
      </c>
      <c r="CZ35" s="79">
        <v>10395</v>
      </c>
      <c r="DA35" s="79">
        <v>10395</v>
      </c>
      <c r="DB35" s="79">
        <v>10395</v>
      </c>
      <c r="DC35" s="80">
        <v>2483434.0200000005</v>
      </c>
      <c r="DD35" s="79">
        <v>17438.16</v>
      </c>
      <c r="DE35" s="79">
        <v>17438.16</v>
      </c>
      <c r="DF35" s="79">
        <v>17438.16</v>
      </c>
      <c r="DG35" s="79">
        <v>14951.720000000001</v>
      </c>
      <c r="DH35" s="79">
        <v>14951.720000000001</v>
      </c>
      <c r="DI35" s="79">
        <v>14951.720000000001</v>
      </c>
      <c r="DJ35" s="79">
        <v>478160</v>
      </c>
      <c r="DK35" s="79">
        <v>478160</v>
      </c>
      <c r="DL35" s="79">
        <v>478160</v>
      </c>
      <c r="DM35" s="79">
        <v>4374.7</v>
      </c>
      <c r="DN35" s="79">
        <v>2380</v>
      </c>
      <c r="DO35" s="79">
        <v>4374.7</v>
      </c>
      <c r="DP35" s="80">
        <v>1542779.04</v>
      </c>
      <c r="DQ35" s="79">
        <v>133.97999999999999</v>
      </c>
      <c r="DR35" s="79">
        <v>133.97999999999999</v>
      </c>
      <c r="DS35" s="79">
        <v>133.97999999999999</v>
      </c>
      <c r="DT35" s="79">
        <v>10435.17</v>
      </c>
      <c r="DU35" s="79">
        <v>27263.57</v>
      </c>
      <c r="DV35" s="79">
        <v>147917.6</v>
      </c>
      <c r="DW35" s="79">
        <v>556509.88</v>
      </c>
      <c r="DX35" s="79">
        <v>408055.29</v>
      </c>
      <c r="DY35" s="79">
        <v>125706.17</v>
      </c>
      <c r="DZ35" s="79">
        <v>816052</v>
      </c>
      <c r="EA35" s="79">
        <v>331944.33</v>
      </c>
      <c r="EB35" s="79">
        <v>3243111.9899999998</v>
      </c>
      <c r="EC35" s="80">
        <v>5667397.9399999995</v>
      </c>
      <c r="ED35" s="79">
        <v>2825275.99</v>
      </c>
      <c r="EE35" s="79">
        <v>621285.68999999994</v>
      </c>
      <c r="EF35" s="79">
        <v>487739.2</v>
      </c>
      <c r="EG35" s="79">
        <v>12786319.76</v>
      </c>
      <c r="EH35" s="79">
        <v>3583323.64</v>
      </c>
      <c r="EI35" s="79">
        <v>4589927.04</v>
      </c>
      <c r="EJ35" s="79">
        <v>5921174.7399999993</v>
      </c>
      <c r="EK35" s="79">
        <v>23257085.460000001</v>
      </c>
      <c r="EL35" s="79">
        <v>1376392.03</v>
      </c>
      <c r="EM35" s="79">
        <v>3367197.65</v>
      </c>
      <c r="EN35" s="79">
        <v>49318656.560000002</v>
      </c>
      <c r="EO35" s="79">
        <v>6668680.1500000004</v>
      </c>
      <c r="EP35" s="80">
        <v>114803057.91</v>
      </c>
      <c r="EQ35" s="79">
        <v>5651089.54</v>
      </c>
      <c r="ER35" s="79">
        <v>5693285.54</v>
      </c>
      <c r="ES35" s="79">
        <v>2667312</v>
      </c>
      <c r="ET35" s="79">
        <v>3065458.58</v>
      </c>
      <c r="EU35" s="79">
        <v>26927193</v>
      </c>
      <c r="EV35" s="79">
        <v>3919797</v>
      </c>
      <c r="EW35" s="79">
        <v>23176733</v>
      </c>
      <c r="EX35" s="79">
        <v>31817831</v>
      </c>
      <c r="EY35" s="79">
        <v>6401347</v>
      </c>
      <c r="EZ35" s="79">
        <v>14170025</v>
      </c>
      <c r="FA35" s="79">
        <v>2625510</v>
      </c>
      <c r="FB35" s="79">
        <v>21594796</v>
      </c>
      <c r="FC35" s="80">
        <v>147710377.66</v>
      </c>
      <c r="FD35" s="79">
        <v>4037028.25</v>
      </c>
      <c r="FE35" s="79">
        <v>5072317.33</v>
      </c>
      <c r="FF35" s="79">
        <v>24858810.48</v>
      </c>
      <c r="FG35" s="79">
        <v>6785713.7599999998</v>
      </c>
      <c r="FH35" s="79">
        <v>40220259</v>
      </c>
      <c r="FI35" s="79">
        <v>18658969</v>
      </c>
      <c r="FJ35" s="79">
        <v>19381671.489999998</v>
      </c>
      <c r="FK35" s="79">
        <v>39821560</v>
      </c>
      <c r="FL35" s="79">
        <v>13550760.77</v>
      </c>
      <c r="FM35" s="79">
        <v>6354400.3099999996</v>
      </c>
      <c r="FN35" s="79">
        <v>21141927.25</v>
      </c>
      <c r="FO35" s="79">
        <v>36637677.189999998</v>
      </c>
      <c r="FP35" s="80">
        <v>236521094.83000001</v>
      </c>
      <c r="FQ35" s="79">
        <v>20779496</v>
      </c>
      <c r="FR35" s="79">
        <v>20009833</v>
      </c>
      <c r="FS35" s="79">
        <v>16548939.560000001</v>
      </c>
      <c r="FT35" s="79">
        <v>21815125</v>
      </c>
      <c r="FU35" s="79">
        <v>18837698.530000001</v>
      </c>
      <c r="FV35" s="79">
        <v>23330879</v>
      </c>
      <c r="FW35" s="79">
        <v>14441234.77</v>
      </c>
      <c r="FX35" s="79">
        <v>22386111</v>
      </c>
      <c r="FY35" s="79">
        <v>6208514</v>
      </c>
      <c r="FZ35" s="79">
        <v>4391368</v>
      </c>
      <c r="GA35" s="79">
        <v>79668238</v>
      </c>
      <c r="GB35" s="79">
        <v>21956281</v>
      </c>
      <c r="GC35" s="80">
        <v>270373717.86000001</v>
      </c>
      <c r="GD35" s="79">
        <v>9536521.459999999</v>
      </c>
      <c r="GE35" s="79">
        <v>7817743</v>
      </c>
      <c r="GF35" s="79">
        <v>19298015.640000001</v>
      </c>
      <c r="GG35" s="79">
        <v>13918370.869999999</v>
      </c>
      <c r="GH35" s="79">
        <v>23924763</v>
      </c>
      <c r="GI35" s="79">
        <v>13260042.529999999</v>
      </c>
      <c r="GJ35" s="79">
        <v>19722345.699999999</v>
      </c>
      <c r="GK35" s="79">
        <v>7713241.6200000001</v>
      </c>
      <c r="GL35" s="79">
        <v>9486642</v>
      </c>
      <c r="GM35" s="79">
        <v>6706889</v>
      </c>
      <c r="GN35" s="79">
        <v>3208107</v>
      </c>
      <c r="GO35" s="79">
        <v>42734997.420000002</v>
      </c>
      <c r="GP35" s="80">
        <f t="shared" si="12"/>
        <v>177327679.24000001</v>
      </c>
      <c r="GQ35" s="79">
        <v>352609.69</v>
      </c>
      <c r="GR35" s="79">
        <v>353782.13</v>
      </c>
      <c r="GS35" s="79">
        <v>579455</v>
      </c>
      <c r="GT35" s="79">
        <v>387963.79000000004</v>
      </c>
      <c r="GU35" s="79">
        <v>380178</v>
      </c>
      <c r="GV35" s="79">
        <v>497087</v>
      </c>
      <c r="GW35" s="79">
        <v>2417645.2400000002</v>
      </c>
      <c r="GX35" s="79">
        <v>4731549.2</v>
      </c>
      <c r="GY35" s="79">
        <v>1193074.3899999999</v>
      </c>
      <c r="GZ35" s="79">
        <v>14342977</v>
      </c>
      <c r="HA35" s="79">
        <v>414450.94</v>
      </c>
      <c r="HB35" s="79">
        <v>38965876</v>
      </c>
      <c r="HC35" s="80">
        <f t="shared" si="13"/>
        <v>64616648.380000003</v>
      </c>
      <c r="HD35" s="79">
        <v>350204</v>
      </c>
      <c r="HE35" s="79">
        <v>667883.99</v>
      </c>
      <c r="HF35" s="79">
        <v>373974.98</v>
      </c>
      <c r="HG35" s="79">
        <v>10657938</v>
      </c>
      <c r="HH35" s="79">
        <v>8101832</v>
      </c>
      <c r="HI35" s="79">
        <v>5704150</v>
      </c>
      <c r="HJ35" s="79">
        <v>3029315</v>
      </c>
      <c r="HK35" s="79">
        <v>1727168.2599999998</v>
      </c>
      <c r="HL35" s="79">
        <v>3853684</v>
      </c>
      <c r="HM35" s="79">
        <v>4342180</v>
      </c>
      <c r="HN35" s="79">
        <v>2535614</v>
      </c>
      <c r="HO35" s="79">
        <v>13030714.460000001</v>
      </c>
      <c r="HP35" s="80">
        <f t="shared" si="14"/>
        <v>54374658.689999998</v>
      </c>
      <c r="HQ35" s="79">
        <v>215536</v>
      </c>
      <c r="HR35" s="79">
        <v>381530</v>
      </c>
      <c r="HS35" s="79">
        <v>535301</v>
      </c>
      <c r="HT35" s="79">
        <v>130845</v>
      </c>
      <c r="HU35" s="79">
        <v>854981</v>
      </c>
      <c r="HV35" s="79">
        <v>1489070</v>
      </c>
      <c r="HW35" s="79">
        <v>2911882</v>
      </c>
      <c r="HX35" s="79">
        <v>2799162</v>
      </c>
      <c r="HY35" s="79">
        <v>4887515.17</v>
      </c>
      <c r="HZ35" s="79">
        <v>3274598</v>
      </c>
      <c r="IA35" s="79">
        <v>14398883.76</v>
      </c>
      <c r="IB35" s="79">
        <v>13859094.76</v>
      </c>
      <c r="IC35" s="80">
        <f t="shared" si="15"/>
        <v>45738398.689999998</v>
      </c>
      <c r="ID35" s="79">
        <v>1554894</v>
      </c>
      <c r="IE35" s="79">
        <v>1487091</v>
      </c>
      <c r="IF35" s="79">
        <v>2500928.63</v>
      </c>
      <c r="IG35" s="79">
        <v>4042871.8</v>
      </c>
      <c r="IH35" s="79">
        <v>13214499.15</v>
      </c>
      <c r="II35" s="79">
        <v>1243621.07</v>
      </c>
      <c r="IJ35" s="79">
        <v>6865245.6500000013</v>
      </c>
      <c r="IK35" s="79">
        <v>3465065</v>
      </c>
      <c r="IL35" s="79">
        <v>4097895</v>
      </c>
      <c r="IM35" s="79">
        <v>11210351</v>
      </c>
      <c r="IN35" s="79">
        <v>9393230</v>
      </c>
      <c r="IO35" s="79">
        <v>39606441</v>
      </c>
      <c r="IP35" s="80">
        <f t="shared" si="16"/>
        <v>98682133.299999997</v>
      </c>
      <c r="IQ35" s="79">
        <v>2288398</v>
      </c>
      <c r="IR35" s="79">
        <v>5504960</v>
      </c>
      <c r="IS35" s="79">
        <v>2034094</v>
      </c>
      <c r="IT35" s="79">
        <v>1419139</v>
      </c>
      <c r="IU35" s="79">
        <v>3738325</v>
      </c>
      <c r="IV35" s="79">
        <v>6312941</v>
      </c>
      <c r="IW35" s="79">
        <v>5336127</v>
      </c>
      <c r="IX35" s="79">
        <v>3938149</v>
      </c>
      <c r="IY35" s="79">
        <v>5165457</v>
      </c>
      <c r="IZ35" s="79">
        <v>13573268</v>
      </c>
      <c r="JA35" s="79">
        <v>15099482</v>
      </c>
      <c r="JB35" s="79">
        <v>21994029</v>
      </c>
      <c r="JC35" s="80">
        <f t="shared" si="17"/>
        <v>86404369</v>
      </c>
      <c r="JD35" s="79">
        <v>2626931</v>
      </c>
      <c r="JE35" s="79">
        <v>3400430</v>
      </c>
      <c r="JF35" s="79">
        <v>1313012</v>
      </c>
      <c r="JG35" s="79">
        <v>1611628</v>
      </c>
      <c r="JH35" s="79">
        <v>1656898</v>
      </c>
      <c r="JI35" s="79">
        <v>3892352</v>
      </c>
      <c r="JJ35" s="79">
        <v>4339154</v>
      </c>
      <c r="JK35" s="79">
        <v>2130243</v>
      </c>
      <c r="JL35" s="79">
        <v>2762527</v>
      </c>
      <c r="JM35" s="79">
        <v>5713328</v>
      </c>
      <c r="JN35" s="79">
        <v>2490997</v>
      </c>
      <c r="JO35" s="79">
        <v>12617512</v>
      </c>
      <c r="JP35" s="80">
        <f t="shared" si="18"/>
        <v>44555012</v>
      </c>
      <c r="JQ35" s="79">
        <v>2769737</v>
      </c>
      <c r="JR35" s="79">
        <v>1111507</v>
      </c>
      <c r="JS35" s="79">
        <v>2599550</v>
      </c>
      <c r="JT35" s="79">
        <v>4747198</v>
      </c>
      <c r="JU35" s="79">
        <v>2850925</v>
      </c>
      <c r="JV35" s="79">
        <v>1504965</v>
      </c>
      <c r="JW35" s="79">
        <v>1212649</v>
      </c>
      <c r="JX35" s="79">
        <v>3201785</v>
      </c>
      <c r="JY35" s="79">
        <v>5732567</v>
      </c>
      <c r="JZ35" s="79">
        <v>1958108</v>
      </c>
      <c r="KA35" s="79">
        <v>12961665</v>
      </c>
      <c r="KB35" s="79">
        <v>26758368</v>
      </c>
      <c r="KC35" s="80">
        <f t="shared" si="19"/>
        <v>67409024</v>
      </c>
      <c r="KD35" s="79">
        <v>1053720</v>
      </c>
      <c r="KE35" s="79">
        <v>1086205</v>
      </c>
      <c r="KF35" s="79">
        <v>3326893</v>
      </c>
      <c r="KG35" s="79">
        <v>4682382</v>
      </c>
      <c r="KH35" s="79">
        <v>5004873</v>
      </c>
      <c r="KI35" s="79">
        <v>19904813</v>
      </c>
      <c r="KJ35" s="79">
        <v>12604112</v>
      </c>
      <c r="KK35" s="79">
        <v>2492353</v>
      </c>
      <c r="KL35" s="79">
        <v>2035762</v>
      </c>
      <c r="KM35" s="79">
        <v>3901687</v>
      </c>
      <c r="KN35" s="79">
        <v>8432661</v>
      </c>
      <c r="KO35" s="79">
        <v>11152478</v>
      </c>
      <c r="KP35" s="80">
        <f t="shared" si="20"/>
        <v>75677939</v>
      </c>
      <c r="KQ35" s="79">
        <v>4208160</v>
      </c>
      <c r="KR35" s="79">
        <v>5260289</v>
      </c>
      <c r="KS35" s="79">
        <v>3184367</v>
      </c>
      <c r="KT35" s="79">
        <v>5518277</v>
      </c>
      <c r="KU35" s="79">
        <v>4211699</v>
      </c>
      <c r="KV35" s="79">
        <v>15507081</v>
      </c>
      <c r="KW35" s="79">
        <v>5606235</v>
      </c>
      <c r="KX35" s="79">
        <v>5391645</v>
      </c>
      <c r="KY35" s="79">
        <v>21731084</v>
      </c>
      <c r="KZ35" s="79">
        <v>17154232</v>
      </c>
      <c r="LA35" s="79">
        <v>9323825</v>
      </c>
      <c r="LB35" s="79">
        <v>76199192</v>
      </c>
      <c r="LC35" s="80">
        <f t="shared" si="21"/>
        <v>173296086</v>
      </c>
      <c r="LD35" s="79">
        <v>3419832</v>
      </c>
      <c r="LE35" s="79">
        <v>4060110</v>
      </c>
      <c r="LF35" s="79">
        <v>21499240</v>
      </c>
      <c r="LG35" s="79">
        <v>23465157</v>
      </c>
      <c r="LH35" s="79">
        <v>30724371</v>
      </c>
      <c r="LI35" s="79">
        <v>11698918</v>
      </c>
      <c r="LJ35" s="81" t="e">
        <f>+INDEX(#REF!,MATCH($B35,#REF!,0),MATCH(LJ$6,#REF!,0))</f>
        <v>#REF!</v>
      </c>
      <c r="LK35" s="82"/>
      <c r="LL35" s="81"/>
      <c r="LM35" s="81"/>
      <c r="LN35" s="81"/>
      <c r="LO35" s="81"/>
      <c r="LP35" s="80" t="e">
        <f t="shared" si="22"/>
        <v>#REF!</v>
      </c>
    </row>
    <row r="36" spans="1:328" hidden="1" outlineLevel="1">
      <c r="B36" t="str">
        <f t="shared" si="28"/>
        <v>EQUIPAMIENTO MINEROAPURÍMAC</v>
      </c>
      <c r="C36" s="78" t="s">
        <v>400</v>
      </c>
      <c r="D36" s="79">
        <v>0</v>
      </c>
      <c r="E36" s="79">
        <v>0</v>
      </c>
      <c r="F36" s="79">
        <v>0</v>
      </c>
      <c r="G36" s="79">
        <v>0</v>
      </c>
      <c r="H36" s="79">
        <v>0</v>
      </c>
      <c r="I36" s="79">
        <v>0</v>
      </c>
      <c r="J36" s="79">
        <v>0</v>
      </c>
      <c r="K36" s="79">
        <v>0</v>
      </c>
      <c r="L36" s="79">
        <v>0</v>
      </c>
      <c r="M36" s="79">
        <v>0</v>
      </c>
      <c r="N36" s="79">
        <v>0</v>
      </c>
      <c r="O36" s="79">
        <v>0</v>
      </c>
      <c r="P36" s="80">
        <v>0</v>
      </c>
      <c r="Q36" s="79">
        <v>0</v>
      </c>
      <c r="R36" s="79">
        <v>0</v>
      </c>
      <c r="S36" s="79">
        <v>0</v>
      </c>
      <c r="T36" s="79">
        <v>0</v>
      </c>
      <c r="U36" s="79">
        <v>0</v>
      </c>
      <c r="V36" s="79">
        <v>0</v>
      </c>
      <c r="W36" s="79">
        <v>0</v>
      </c>
      <c r="X36" s="79">
        <v>0</v>
      </c>
      <c r="Y36" s="79">
        <v>0</v>
      </c>
      <c r="Z36" s="79">
        <v>0</v>
      </c>
      <c r="AA36" s="79">
        <v>0</v>
      </c>
      <c r="AB36" s="79">
        <v>0</v>
      </c>
      <c r="AC36" s="80">
        <v>0</v>
      </c>
      <c r="AD36" s="79">
        <v>0</v>
      </c>
      <c r="AE36" s="79">
        <v>0</v>
      </c>
      <c r="AF36" s="79">
        <v>0</v>
      </c>
      <c r="AG36" s="79">
        <v>0</v>
      </c>
      <c r="AH36" s="79">
        <v>0</v>
      </c>
      <c r="AI36" s="79">
        <v>0</v>
      </c>
      <c r="AJ36" s="79">
        <v>0</v>
      </c>
      <c r="AK36" s="79">
        <v>0</v>
      </c>
      <c r="AL36" s="79">
        <v>0</v>
      </c>
      <c r="AM36" s="79">
        <v>0</v>
      </c>
      <c r="AN36" s="79">
        <v>0</v>
      </c>
      <c r="AO36" s="79">
        <v>0</v>
      </c>
      <c r="AP36" s="80">
        <v>0</v>
      </c>
      <c r="AQ36" s="79">
        <v>67493.67</v>
      </c>
      <c r="AR36" s="79">
        <v>67493.67</v>
      </c>
      <c r="AS36" s="79">
        <v>67493.67</v>
      </c>
      <c r="AT36" s="79">
        <v>241633</v>
      </c>
      <c r="AU36" s="79">
        <v>241633</v>
      </c>
      <c r="AV36" s="79">
        <v>241633</v>
      </c>
      <c r="AW36" s="79">
        <v>0</v>
      </c>
      <c r="AX36" s="79">
        <v>0</v>
      </c>
      <c r="AY36" s="79">
        <v>0</v>
      </c>
      <c r="AZ36" s="79">
        <v>58666.33</v>
      </c>
      <c r="BA36" s="79">
        <v>58666.33</v>
      </c>
      <c r="BB36" s="79">
        <v>58666.33</v>
      </c>
      <c r="BC36" s="80">
        <v>1103379</v>
      </c>
      <c r="BD36" s="79">
        <v>0</v>
      </c>
      <c r="BE36" s="79">
        <v>0</v>
      </c>
      <c r="BF36" s="79">
        <v>0</v>
      </c>
      <c r="BG36" s="79">
        <v>0</v>
      </c>
      <c r="BH36" s="79">
        <v>0</v>
      </c>
      <c r="BI36" s="79">
        <v>0</v>
      </c>
      <c r="BJ36" s="79">
        <v>18113.669999999998</v>
      </c>
      <c r="BK36" s="79">
        <v>18113.669999999998</v>
      </c>
      <c r="BL36" s="79">
        <v>18113.669999999998</v>
      </c>
      <c r="BM36" s="79">
        <v>0</v>
      </c>
      <c r="BN36" s="79">
        <v>0</v>
      </c>
      <c r="BO36" s="79">
        <v>0</v>
      </c>
      <c r="BP36" s="80">
        <v>54341.009999999995</v>
      </c>
      <c r="BQ36" s="79">
        <v>113</v>
      </c>
      <c r="BR36" s="79">
        <v>113</v>
      </c>
      <c r="BS36" s="79">
        <v>113</v>
      </c>
      <c r="BT36" s="79">
        <v>11104.33</v>
      </c>
      <c r="BU36" s="79">
        <v>11104.33</v>
      </c>
      <c r="BV36" s="79">
        <v>11104.33</v>
      </c>
      <c r="BW36" s="79">
        <v>25624.33</v>
      </c>
      <c r="BX36" s="79">
        <v>25624.33</v>
      </c>
      <c r="BY36" s="79">
        <v>25624.33</v>
      </c>
      <c r="BZ36" s="79">
        <v>7126.67</v>
      </c>
      <c r="CA36" s="79">
        <v>7126.67</v>
      </c>
      <c r="CB36" s="79">
        <v>7126.67</v>
      </c>
      <c r="CC36" s="80">
        <v>131904.99</v>
      </c>
      <c r="CD36" s="79">
        <v>12872</v>
      </c>
      <c r="CE36" s="79">
        <v>12872</v>
      </c>
      <c r="CF36" s="79">
        <v>12872</v>
      </c>
      <c r="CG36" s="79">
        <v>17159.669999999998</v>
      </c>
      <c r="CH36" s="79">
        <v>17159.669999999998</v>
      </c>
      <c r="CI36" s="79">
        <v>17159.669999999998</v>
      </c>
      <c r="CJ36" s="79">
        <v>25780.33</v>
      </c>
      <c r="CK36" s="79">
        <v>25780.33</v>
      </c>
      <c r="CL36" s="79">
        <v>25780.33</v>
      </c>
      <c r="CM36" s="79">
        <v>10365.67</v>
      </c>
      <c r="CN36" s="79">
        <v>10365.67</v>
      </c>
      <c r="CO36" s="79">
        <v>10365.67</v>
      </c>
      <c r="CP36" s="80">
        <v>198533.01000000004</v>
      </c>
      <c r="CQ36" s="79">
        <v>18467.330000000002</v>
      </c>
      <c r="CR36" s="79">
        <v>18467.330000000002</v>
      </c>
      <c r="CS36" s="79">
        <v>18467.330000000002</v>
      </c>
      <c r="CT36" s="79">
        <v>473577</v>
      </c>
      <c r="CU36" s="79">
        <v>473577</v>
      </c>
      <c r="CV36" s="79">
        <v>473577</v>
      </c>
      <c r="CW36" s="79">
        <v>491.33</v>
      </c>
      <c r="CX36" s="79">
        <v>491.33</v>
      </c>
      <c r="CY36" s="79">
        <v>491.33</v>
      </c>
      <c r="CZ36" s="79">
        <v>0</v>
      </c>
      <c r="DA36" s="79">
        <v>0</v>
      </c>
      <c r="DB36" s="79">
        <v>0</v>
      </c>
      <c r="DC36" s="80">
        <v>1477606.9800000002</v>
      </c>
      <c r="DD36" s="79">
        <v>0</v>
      </c>
      <c r="DE36" s="79">
        <v>0</v>
      </c>
      <c r="DF36" s="79">
        <v>0</v>
      </c>
      <c r="DG36" s="79">
        <v>833.33</v>
      </c>
      <c r="DH36" s="79">
        <v>833.33</v>
      </c>
      <c r="DI36" s="79">
        <v>833.33</v>
      </c>
      <c r="DJ36" s="79">
        <v>0</v>
      </c>
      <c r="DK36" s="79">
        <v>0</v>
      </c>
      <c r="DL36" s="79">
        <v>0</v>
      </c>
      <c r="DM36" s="79">
        <v>0</v>
      </c>
      <c r="DN36" s="79">
        <v>0</v>
      </c>
      <c r="DO36" s="79">
        <v>0</v>
      </c>
      <c r="DP36" s="80">
        <v>2499.9900000000002</v>
      </c>
      <c r="DQ36" s="79">
        <v>1320</v>
      </c>
      <c r="DR36" s="79">
        <v>1320</v>
      </c>
      <c r="DS36" s="79">
        <v>1320</v>
      </c>
      <c r="DT36" s="79">
        <v>805</v>
      </c>
      <c r="DU36" s="79">
        <v>1300</v>
      </c>
      <c r="DV36" s="79">
        <v>0</v>
      </c>
      <c r="DW36" s="79">
        <v>0</v>
      </c>
      <c r="DX36" s="79">
        <v>0</v>
      </c>
      <c r="DY36" s="79">
        <v>0</v>
      </c>
      <c r="DZ36" s="79">
        <v>0</v>
      </c>
      <c r="EA36" s="79">
        <v>0</v>
      </c>
      <c r="EB36" s="79">
        <v>0</v>
      </c>
      <c r="EC36" s="80">
        <v>6065</v>
      </c>
      <c r="ED36" s="79">
        <v>0</v>
      </c>
      <c r="EE36" s="79">
        <v>0</v>
      </c>
      <c r="EF36" s="79">
        <v>0</v>
      </c>
      <c r="EG36" s="79">
        <v>0</v>
      </c>
      <c r="EH36" s="79">
        <v>0</v>
      </c>
      <c r="EI36" s="79">
        <v>0</v>
      </c>
      <c r="EJ36" s="79">
        <v>0</v>
      </c>
      <c r="EK36" s="79">
        <v>0</v>
      </c>
      <c r="EL36" s="79">
        <v>0</v>
      </c>
      <c r="EM36" s="79">
        <v>0</v>
      </c>
      <c r="EN36" s="79">
        <v>0</v>
      </c>
      <c r="EO36" s="79">
        <v>19500</v>
      </c>
      <c r="EP36" s="80">
        <v>19500</v>
      </c>
      <c r="EQ36" s="79">
        <v>0</v>
      </c>
      <c r="ER36" s="79">
        <v>0</v>
      </c>
      <c r="ES36" s="79">
        <v>0</v>
      </c>
      <c r="ET36" s="79">
        <v>0</v>
      </c>
      <c r="EU36" s="79">
        <v>251987710</v>
      </c>
      <c r="EV36" s="79">
        <v>778956</v>
      </c>
      <c r="EW36" s="79">
        <v>53924845</v>
      </c>
      <c r="EX36" s="79">
        <v>18735</v>
      </c>
      <c r="EY36" s="79">
        <v>9880</v>
      </c>
      <c r="EZ36" s="79">
        <v>0</v>
      </c>
      <c r="FA36" s="79">
        <v>0</v>
      </c>
      <c r="FB36" s="79">
        <v>0</v>
      </c>
      <c r="FC36" s="80">
        <v>306720126</v>
      </c>
      <c r="FD36" s="79">
        <v>0</v>
      </c>
      <c r="FE36" s="79">
        <v>547345</v>
      </c>
      <c r="FF36" s="79">
        <v>0</v>
      </c>
      <c r="FG36" s="79">
        <v>599601</v>
      </c>
      <c r="FH36" s="79">
        <v>0</v>
      </c>
      <c r="FI36" s="79">
        <v>0</v>
      </c>
      <c r="FJ36" s="79">
        <v>29300</v>
      </c>
      <c r="FK36" s="79">
        <v>0</v>
      </c>
      <c r="FL36" s="79">
        <v>0</v>
      </c>
      <c r="FM36" s="79">
        <v>0</v>
      </c>
      <c r="FN36" s="79">
        <v>0</v>
      </c>
      <c r="FO36" s="79">
        <v>0</v>
      </c>
      <c r="FP36" s="80">
        <v>1176246</v>
      </c>
      <c r="FQ36" s="79">
        <v>10523.72</v>
      </c>
      <c r="FR36" s="79">
        <v>0</v>
      </c>
      <c r="FS36" s="79">
        <v>0</v>
      </c>
      <c r="FT36" s="79">
        <v>0</v>
      </c>
      <c r="FU36" s="79">
        <v>0</v>
      </c>
      <c r="FV36" s="79">
        <v>0</v>
      </c>
      <c r="FW36" s="79">
        <v>0</v>
      </c>
      <c r="FX36" s="79">
        <v>136919</v>
      </c>
      <c r="FY36" s="79">
        <v>0</v>
      </c>
      <c r="FZ36" s="79">
        <v>0</v>
      </c>
      <c r="GA36" s="79">
        <v>0</v>
      </c>
      <c r="GB36" s="79">
        <v>0</v>
      </c>
      <c r="GC36" s="80">
        <v>147442.72</v>
      </c>
      <c r="GD36" s="79">
        <v>0</v>
      </c>
      <c r="GE36" s="79">
        <v>0</v>
      </c>
      <c r="GF36" s="79">
        <v>0</v>
      </c>
      <c r="GG36" s="79">
        <v>0</v>
      </c>
      <c r="GH36" s="79">
        <v>0</v>
      </c>
      <c r="GI36" s="79">
        <v>0</v>
      </c>
      <c r="GJ36" s="79">
        <v>1000</v>
      </c>
      <c r="GK36" s="79">
        <v>0</v>
      </c>
      <c r="GL36" s="79">
        <v>0</v>
      </c>
      <c r="GM36" s="79">
        <v>500</v>
      </c>
      <c r="GN36" s="79">
        <v>0</v>
      </c>
      <c r="GO36" s="79">
        <v>0</v>
      </c>
      <c r="GP36" s="80">
        <f t="shared" si="12"/>
        <v>1500</v>
      </c>
      <c r="GQ36" s="79">
        <v>0</v>
      </c>
      <c r="GR36" s="79">
        <v>190054</v>
      </c>
      <c r="GS36" s="79">
        <v>0</v>
      </c>
      <c r="GT36" s="79">
        <v>0</v>
      </c>
      <c r="GU36" s="79">
        <v>0</v>
      </c>
      <c r="GV36" s="79">
        <v>174981.6</v>
      </c>
      <c r="GW36" s="79">
        <v>0</v>
      </c>
      <c r="GX36" s="79">
        <v>104466.16</v>
      </c>
      <c r="GY36" s="79">
        <v>97431.09</v>
      </c>
      <c r="GZ36" s="79">
        <v>0</v>
      </c>
      <c r="HA36" s="79">
        <v>0</v>
      </c>
      <c r="HB36" s="79">
        <v>0</v>
      </c>
      <c r="HC36" s="80">
        <f t="shared" si="13"/>
        <v>566932.85</v>
      </c>
      <c r="HD36" s="79">
        <v>0</v>
      </c>
      <c r="HE36" s="79">
        <v>2560.38</v>
      </c>
      <c r="HF36" s="79">
        <v>0</v>
      </c>
      <c r="HG36" s="79">
        <v>0</v>
      </c>
      <c r="HH36" s="79">
        <v>0</v>
      </c>
      <c r="HI36" s="79">
        <v>0</v>
      </c>
      <c r="HJ36" s="79">
        <v>6150</v>
      </c>
      <c r="HK36" s="79">
        <v>0</v>
      </c>
      <c r="HL36" s="79">
        <v>29542.68</v>
      </c>
      <c r="HM36" s="79">
        <v>0</v>
      </c>
      <c r="HN36" s="79">
        <v>0</v>
      </c>
      <c r="HO36" s="79">
        <v>0</v>
      </c>
      <c r="HP36" s="80">
        <f t="shared" si="14"/>
        <v>38253.06</v>
      </c>
      <c r="HQ36" s="79">
        <v>0</v>
      </c>
      <c r="HR36" s="79">
        <v>21962.57</v>
      </c>
      <c r="HS36" s="79">
        <v>102897.28</v>
      </c>
      <c r="HT36" s="79">
        <v>30803.18</v>
      </c>
      <c r="HU36" s="79">
        <v>97916.14</v>
      </c>
      <c r="HV36" s="79">
        <v>68294.47</v>
      </c>
      <c r="HW36" s="79">
        <v>1084.27</v>
      </c>
      <c r="HX36" s="79">
        <v>111840</v>
      </c>
      <c r="HY36" s="79">
        <v>7256.14</v>
      </c>
      <c r="HZ36" s="79">
        <v>73576.03</v>
      </c>
      <c r="IA36" s="79">
        <v>18435.560000000001</v>
      </c>
      <c r="IB36" s="79">
        <v>0</v>
      </c>
      <c r="IC36" s="80">
        <f t="shared" si="15"/>
        <v>534065.64000000013</v>
      </c>
      <c r="ID36" s="79">
        <v>0</v>
      </c>
      <c r="IE36" s="79">
        <v>340129</v>
      </c>
      <c r="IF36" s="79">
        <v>280881</v>
      </c>
      <c r="IG36" s="79">
        <v>156467</v>
      </c>
      <c r="IH36" s="79">
        <v>8175035</v>
      </c>
      <c r="II36" s="79">
        <v>2288161</v>
      </c>
      <c r="IJ36" s="79">
        <v>3145481</v>
      </c>
      <c r="IK36" s="79">
        <v>873133</v>
      </c>
      <c r="IL36" s="79">
        <v>15210792</v>
      </c>
      <c r="IM36" s="79">
        <v>19521352</v>
      </c>
      <c r="IN36" s="79">
        <v>1883844</v>
      </c>
      <c r="IO36" s="79">
        <v>4917107</v>
      </c>
      <c r="IP36" s="80">
        <f t="shared" si="16"/>
        <v>56792382</v>
      </c>
      <c r="IQ36" s="79">
        <v>481593</v>
      </c>
      <c r="IR36" s="79">
        <v>2763656</v>
      </c>
      <c r="IS36" s="79">
        <v>1486064</v>
      </c>
      <c r="IT36" s="79">
        <v>11701011</v>
      </c>
      <c r="IU36" s="79">
        <v>0</v>
      </c>
      <c r="IV36" s="79">
        <v>4285730</v>
      </c>
      <c r="IW36" s="79">
        <v>22006140</v>
      </c>
      <c r="IX36" s="79">
        <v>4265897</v>
      </c>
      <c r="IY36" s="79">
        <v>866589</v>
      </c>
      <c r="IZ36" s="79">
        <v>11372832</v>
      </c>
      <c r="JA36" s="79">
        <v>3078122</v>
      </c>
      <c r="JB36" s="79">
        <v>31136497</v>
      </c>
      <c r="JC36" s="80">
        <f t="shared" si="17"/>
        <v>93444131</v>
      </c>
      <c r="JD36" s="79">
        <v>4519361</v>
      </c>
      <c r="JE36" s="79">
        <v>8716317</v>
      </c>
      <c r="JF36" s="79">
        <v>20560836</v>
      </c>
      <c r="JG36" s="79">
        <v>244509</v>
      </c>
      <c r="JH36" s="79">
        <v>7935892</v>
      </c>
      <c r="JI36" s="79">
        <v>2362188</v>
      </c>
      <c r="JJ36" s="79">
        <v>11011709</v>
      </c>
      <c r="JK36" s="79">
        <v>3694868</v>
      </c>
      <c r="JL36" s="79">
        <v>1940201</v>
      </c>
      <c r="JM36" s="79">
        <v>6684902</v>
      </c>
      <c r="JN36" s="79">
        <v>4724673</v>
      </c>
      <c r="JO36" s="79">
        <v>13715881</v>
      </c>
      <c r="JP36" s="80">
        <f t="shared" si="18"/>
        <v>86111337</v>
      </c>
      <c r="JQ36" s="79">
        <v>379423</v>
      </c>
      <c r="JR36" s="79">
        <v>3402578</v>
      </c>
      <c r="JS36" s="79">
        <v>17130759</v>
      </c>
      <c r="JT36" s="79">
        <v>3158763</v>
      </c>
      <c r="JU36" s="79">
        <v>4622565</v>
      </c>
      <c r="JV36" s="79">
        <v>1952836</v>
      </c>
      <c r="JW36" s="79">
        <v>1430163</v>
      </c>
      <c r="JX36" s="79">
        <v>3721449</v>
      </c>
      <c r="JY36" s="79">
        <v>5509324</v>
      </c>
      <c r="JZ36" s="79">
        <v>981201</v>
      </c>
      <c r="KA36" s="79">
        <v>1675569</v>
      </c>
      <c r="KB36" s="79">
        <v>5128123</v>
      </c>
      <c r="KC36" s="80">
        <f t="shared" si="19"/>
        <v>49092753</v>
      </c>
      <c r="KD36" s="79">
        <v>1142505</v>
      </c>
      <c r="KE36" s="79">
        <v>2239122</v>
      </c>
      <c r="KF36" s="79">
        <v>1899616</v>
      </c>
      <c r="KG36" s="79">
        <v>1570284</v>
      </c>
      <c r="KH36" s="79">
        <v>1577085</v>
      </c>
      <c r="KI36" s="79">
        <v>2077622</v>
      </c>
      <c r="KJ36" s="79">
        <v>1935755</v>
      </c>
      <c r="KK36" s="79">
        <v>4049982</v>
      </c>
      <c r="KL36" s="79">
        <v>2723527</v>
      </c>
      <c r="KM36" s="79">
        <v>5150234</v>
      </c>
      <c r="KN36" s="79">
        <v>3064015</v>
      </c>
      <c r="KO36" s="79">
        <v>6023163</v>
      </c>
      <c r="KP36" s="80">
        <f t="shared" si="20"/>
        <v>33452910</v>
      </c>
      <c r="KQ36" s="79">
        <v>619584</v>
      </c>
      <c r="KR36" s="79">
        <v>1188081</v>
      </c>
      <c r="KS36" s="79">
        <v>1296206</v>
      </c>
      <c r="KT36" s="79">
        <v>3207652</v>
      </c>
      <c r="KU36" s="79">
        <v>2509969</v>
      </c>
      <c r="KV36" s="79">
        <v>4489002</v>
      </c>
      <c r="KW36" s="79">
        <v>3919292</v>
      </c>
      <c r="KX36" s="79">
        <v>5728721</v>
      </c>
      <c r="KY36" s="79">
        <v>5810618</v>
      </c>
      <c r="KZ36" s="79">
        <v>6698553</v>
      </c>
      <c r="LA36" s="79">
        <v>5203174</v>
      </c>
      <c r="LB36" s="79">
        <v>16648530</v>
      </c>
      <c r="LC36" s="80">
        <f t="shared" si="21"/>
        <v>57319382</v>
      </c>
      <c r="LD36" s="79">
        <v>452927</v>
      </c>
      <c r="LE36" s="79">
        <v>1495899</v>
      </c>
      <c r="LF36" s="79">
        <v>626394</v>
      </c>
      <c r="LG36" s="79">
        <v>1554872</v>
      </c>
      <c r="LH36" s="79">
        <v>1040677</v>
      </c>
      <c r="LI36" s="79">
        <v>425505</v>
      </c>
      <c r="LJ36" s="81" t="e">
        <f>+INDEX(#REF!,MATCH($B36,#REF!,0),MATCH(LJ$6,#REF!,0))</f>
        <v>#REF!</v>
      </c>
      <c r="LK36" s="82"/>
      <c r="LL36" s="81"/>
      <c r="LM36" s="81"/>
      <c r="LN36" s="81"/>
      <c r="LO36" s="81"/>
      <c r="LP36" s="80" t="e">
        <f t="shared" si="22"/>
        <v>#REF!</v>
      </c>
    </row>
    <row r="37" spans="1:328" hidden="1" outlineLevel="1">
      <c r="B37" t="str">
        <f t="shared" si="28"/>
        <v>EQUIPAMIENTO MINEROAREQUIPA</v>
      </c>
      <c r="C37" s="78" t="s">
        <v>401</v>
      </c>
      <c r="D37" s="79">
        <v>1120457.99</v>
      </c>
      <c r="E37" s="79">
        <v>1120457.99</v>
      </c>
      <c r="F37" s="79">
        <v>1120457.99</v>
      </c>
      <c r="G37" s="79">
        <v>1472819</v>
      </c>
      <c r="H37" s="79">
        <v>1472819</v>
      </c>
      <c r="I37" s="79">
        <v>1472819</v>
      </c>
      <c r="J37" s="79">
        <v>224499</v>
      </c>
      <c r="K37" s="79">
        <v>224499</v>
      </c>
      <c r="L37" s="79">
        <v>224499</v>
      </c>
      <c r="M37" s="79">
        <v>37280.829999999994</v>
      </c>
      <c r="N37" s="79">
        <v>37280.829999999994</v>
      </c>
      <c r="O37" s="79">
        <v>37280.829999999994</v>
      </c>
      <c r="P37" s="80">
        <v>8565170.459999999</v>
      </c>
      <c r="Q37" s="79">
        <v>165918.99999999997</v>
      </c>
      <c r="R37" s="79">
        <v>165918.99999999997</v>
      </c>
      <c r="S37" s="79">
        <v>165918.99999999997</v>
      </c>
      <c r="T37" s="79">
        <v>517428.29</v>
      </c>
      <c r="U37" s="79">
        <v>517428.29</v>
      </c>
      <c r="V37" s="79">
        <v>517428.29</v>
      </c>
      <c r="W37" s="79">
        <v>694385.22000000009</v>
      </c>
      <c r="X37" s="79">
        <v>694385.22000000009</v>
      </c>
      <c r="Y37" s="79">
        <v>694385.22000000009</v>
      </c>
      <c r="Z37" s="79">
        <v>755085.54999999993</v>
      </c>
      <c r="AA37" s="79">
        <v>755085.54999999993</v>
      </c>
      <c r="AB37" s="79">
        <v>755085.54999999993</v>
      </c>
      <c r="AC37" s="80">
        <v>6398454.1799999997</v>
      </c>
      <c r="AD37" s="79">
        <v>216914.64</v>
      </c>
      <c r="AE37" s="79">
        <v>216914.64</v>
      </c>
      <c r="AF37" s="79">
        <v>216914.64</v>
      </c>
      <c r="AG37" s="79">
        <v>213466.43</v>
      </c>
      <c r="AH37" s="79">
        <v>213466.43</v>
      </c>
      <c r="AI37" s="79">
        <v>213466.43</v>
      </c>
      <c r="AJ37" s="79">
        <v>194145.16999999998</v>
      </c>
      <c r="AK37" s="79">
        <v>194145.16999999998</v>
      </c>
      <c r="AL37" s="79">
        <v>194145.16999999998</v>
      </c>
      <c r="AM37" s="79">
        <v>242842.22000000003</v>
      </c>
      <c r="AN37" s="79">
        <v>242842.22000000003</v>
      </c>
      <c r="AO37" s="79">
        <v>242842.22000000003</v>
      </c>
      <c r="AP37" s="80">
        <v>2602105.3800000004</v>
      </c>
      <c r="AQ37" s="79">
        <v>95024.91</v>
      </c>
      <c r="AR37" s="79">
        <v>95024.91</v>
      </c>
      <c r="AS37" s="79">
        <v>95024.91</v>
      </c>
      <c r="AT37" s="79">
        <v>236984.84</v>
      </c>
      <c r="AU37" s="79">
        <v>236984.84</v>
      </c>
      <c r="AV37" s="79">
        <v>236984.84</v>
      </c>
      <c r="AW37" s="79">
        <v>90029.49</v>
      </c>
      <c r="AX37" s="79">
        <v>90029.49</v>
      </c>
      <c r="AY37" s="79">
        <v>90029.49</v>
      </c>
      <c r="AZ37" s="79">
        <v>184287.00000000003</v>
      </c>
      <c r="BA37" s="79">
        <v>184287.00000000003</v>
      </c>
      <c r="BB37" s="79">
        <v>184287.00000000003</v>
      </c>
      <c r="BC37" s="80">
        <v>1818978.72</v>
      </c>
      <c r="BD37" s="79">
        <v>61641.979999999996</v>
      </c>
      <c r="BE37" s="79">
        <v>61641.979999999996</v>
      </c>
      <c r="BF37" s="79">
        <v>61641.979999999996</v>
      </c>
      <c r="BG37" s="79">
        <v>107915.67</v>
      </c>
      <c r="BH37" s="79">
        <v>107915.67</v>
      </c>
      <c r="BI37" s="79">
        <v>107915.67</v>
      </c>
      <c r="BJ37" s="79">
        <v>705693.17</v>
      </c>
      <c r="BK37" s="79">
        <v>705693.17</v>
      </c>
      <c r="BL37" s="79">
        <v>705693.17</v>
      </c>
      <c r="BM37" s="79">
        <v>1135662.94</v>
      </c>
      <c r="BN37" s="79">
        <v>1135662.94</v>
      </c>
      <c r="BO37" s="79">
        <v>1135662.94</v>
      </c>
      <c r="BP37" s="80">
        <v>6032741.2799999993</v>
      </c>
      <c r="BQ37" s="79">
        <v>430660.71000000008</v>
      </c>
      <c r="BR37" s="79">
        <v>430660.71000000008</v>
      </c>
      <c r="BS37" s="79">
        <v>430660.71000000008</v>
      </c>
      <c r="BT37" s="79">
        <v>8490903.0199999996</v>
      </c>
      <c r="BU37" s="79">
        <v>8490903.0199999996</v>
      </c>
      <c r="BV37" s="79">
        <v>8490903.0199999996</v>
      </c>
      <c r="BW37" s="79">
        <v>9329708.3600000013</v>
      </c>
      <c r="BX37" s="79">
        <v>9329708.3600000013</v>
      </c>
      <c r="BY37" s="79">
        <v>9329708.3600000013</v>
      </c>
      <c r="BZ37" s="79">
        <v>22179579.440000001</v>
      </c>
      <c r="CA37" s="79">
        <v>22179579.440000001</v>
      </c>
      <c r="CB37" s="79">
        <v>22179579.440000001</v>
      </c>
      <c r="CC37" s="80">
        <v>121292554.59</v>
      </c>
      <c r="CD37" s="79">
        <v>397738.72000000003</v>
      </c>
      <c r="CE37" s="79">
        <v>397738.72000000003</v>
      </c>
      <c r="CF37" s="79">
        <v>397738.72000000003</v>
      </c>
      <c r="CG37" s="79">
        <v>3766922.93</v>
      </c>
      <c r="CH37" s="79">
        <v>3766922.93</v>
      </c>
      <c r="CI37" s="79">
        <v>3766922.93</v>
      </c>
      <c r="CJ37" s="79">
        <v>2278044.3200000003</v>
      </c>
      <c r="CK37" s="79">
        <v>2278044.3200000003</v>
      </c>
      <c r="CL37" s="79">
        <v>2278044.3200000003</v>
      </c>
      <c r="CM37" s="79">
        <v>8572571.9199999999</v>
      </c>
      <c r="CN37" s="79">
        <v>8572571.9199999999</v>
      </c>
      <c r="CO37" s="79">
        <v>8572571.9199999999</v>
      </c>
      <c r="CP37" s="80">
        <v>45045833.670000002</v>
      </c>
      <c r="CQ37" s="79">
        <v>1403434.32</v>
      </c>
      <c r="CR37" s="79">
        <v>1403434.32</v>
      </c>
      <c r="CS37" s="79">
        <v>1403434.32</v>
      </c>
      <c r="CT37" s="79">
        <v>1506890.52</v>
      </c>
      <c r="CU37" s="79">
        <v>1506890.52</v>
      </c>
      <c r="CV37" s="79">
        <v>1506890.52</v>
      </c>
      <c r="CW37" s="79">
        <v>699945.49</v>
      </c>
      <c r="CX37" s="79">
        <v>699945.49</v>
      </c>
      <c r="CY37" s="79">
        <v>699945.49</v>
      </c>
      <c r="CZ37" s="79">
        <v>6808631.4800000004</v>
      </c>
      <c r="DA37" s="79">
        <v>6808631.4800000004</v>
      </c>
      <c r="DB37" s="79">
        <v>6808631.4800000004</v>
      </c>
      <c r="DC37" s="80">
        <v>31256705.43</v>
      </c>
      <c r="DD37" s="79">
        <v>4797691.88</v>
      </c>
      <c r="DE37" s="79">
        <v>4797691.88</v>
      </c>
      <c r="DF37" s="79">
        <v>4797691.88</v>
      </c>
      <c r="DG37" s="79">
        <v>11372065.26</v>
      </c>
      <c r="DH37" s="79">
        <v>11372065.26</v>
      </c>
      <c r="DI37" s="79">
        <v>11372065.26</v>
      </c>
      <c r="DJ37" s="79">
        <v>215961.99999999997</v>
      </c>
      <c r="DK37" s="79">
        <v>215961.99999999997</v>
      </c>
      <c r="DL37" s="79">
        <v>215961.99999999997</v>
      </c>
      <c r="DM37" s="79">
        <v>153631.20000000001</v>
      </c>
      <c r="DN37" s="79">
        <v>153631.20000000001</v>
      </c>
      <c r="DO37" s="79">
        <v>153631.20000000001</v>
      </c>
      <c r="DP37" s="80">
        <v>49618051.020000003</v>
      </c>
      <c r="DQ37" s="79">
        <v>7801096.7199999997</v>
      </c>
      <c r="DR37" s="79">
        <v>7801096.7199999997</v>
      </c>
      <c r="DS37" s="79">
        <v>7801096.7199999997</v>
      </c>
      <c r="DT37" s="79">
        <v>28933494.68</v>
      </c>
      <c r="DU37" s="79">
        <v>631587.35</v>
      </c>
      <c r="DV37" s="79">
        <v>141132232.63</v>
      </c>
      <c r="DW37" s="79">
        <v>34180188.710000001</v>
      </c>
      <c r="DX37" s="79">
        <v>3871836.44</v>
      </c>
      <c r="DY37" s="79">
        <v>29695327.059999999</v>
      </c>
      <c r="DZ37" s="79">
        <v>5474243.75</v>
      </c>
      <c r="EA37" s="79">
        <v>8705093.7400000002</v>
      </c>
      <c r="EB37" s="79">
        <v>19967403.899999999</v>
      </c>
      <c r="EC37" s="80">
        <v>295994698.41999996</v>
      </c>
      <c r="ED37" s="79">
        <v>2201366.7000000002</v>
      </c>
      <c r="EE37" s="79">
        <v>12469094.140000001</v>
      </c>
      <c r="EF37" s="79">
        <v>24235240.149999999</v>
      </c>
      <c r="EG37" s="79">
        <v>3540904.05</v>
      </c>
      <c r="EH37" s="79">
        <v>46295736.269999996</v>
      </c>
      <c r="EI37" s="79">
        <v>19730380.77</v>
      </c>
      <c r="EJ37" s="79">
        <v>12573392.300000001</v>
      </c>
      <c r="EK37" s="79">
        <v>21332437.350000001</v>
      </c>
      <c r="EL37" s="79">
        <v>-370125.58000000007</v>
      </c>
      <c r="EM37" s="79">
        <v>-24603.030000000028</v>
      </c>
      <c r="EN37" s="79">
        <v>8850003.8000000007</v>
      </c>
      <c r="EO37" s="79">
        <v>34951132.980000004</v>
      </c>
      <c r="EP37" s="80">
        <v>185784959.89999998</v>
      </c>
      <c r="EQ37" s="79">
        <v>847758.52</v>
      </c>
      <c r="ER37" s="79">
        <v>2350232.9699999997</v>
      </c>
      <c r="ES37" s="79">
        <v>2453506.2999999998</v>
      </c>
      <c r="ET37" s="79">
        <v>3246990.62</v>
      </c>
      <c r="EU37" s="79">
        <v>3740149.4</v>
      </c>
      <c r="EV37" s="79">
        <v>3411712.0700000003</v>
      </c>
      <c r="EW37" s="79">
        <v>5646393.04</v>
      </c>
      <c r="EX37" s="79">
        <v>14417237.08</v>
      </c>
      <c r="EY37" s="79">
        <v>-10313842.49</v>
      </c>
      <c r="EZ37" s="79">
        <v>14609494.210000001</v>
      </c>
      <c r="FA37" s="79">
        <v>4631707.0599999996</v>
      </c>
      <c r="FB37" s="79">
        <v>-4890609.96</v>
      </c>
      <c r="FC37" s="80">
        <v>40150728.82</v>
      </c>
      <c r="FD37" s="79">
        <v>1652707.71</v>
      </c>
      <c r="FE37" s="79">
        <v>-32279738.469999999</v>
      </c>
      <c r="FF37" s="79">
        <v>4985496.37</v>
      </c>
      <c r="FG37" s="79">
        <v>3294982.09</v>
      </c>
      <c r="FH37" s="79">
        <v>2435858.33</v>
      </c>
      <c r="FI37" s="79">
        <v>-72126205.49000001</v>
      </c>
      <c r="FJ37" s="79">
        <v>1678028.52</v>
      </c>
      <c r="FK37" s="79">
        <v>2856931.74</v>
      </c>
      <c r="FL37" s="79">
        <v>2551321.0299999998</v>
      </c>
      <c r="FM37" s="79">
        <v>2915705.94</v>
      </c>
      <c r="FN37" s="79">
        <v>2809180.7</v>
      </c>
      <c r="FO37" s="79">
        <v>-81680103.659999996</v>
      </c>
      <c r="FP37" s="80">
        <v>-160905835.19</v>
      </c>
      <c r="FQ37" s="79">
        <v>2803792.42</v>
      </c>
      <c r="FR37" s="79">
        <v>5080618.12</v>
      </c>
      <c r="FS37" s="79">
        <v>-15238253.68</v>
      </c>
      <c r="FT37" s="79">
        <v>-7814434.3899999997</v>
      </c>
      <c r="FU37" s="79">
        <v>6257392.5499999998</v>
      </c>
      <c r="FV37" s="79">
        <v>3650755</v>
      </c>
      <c r="FW37" s="79">
        <v>3970708.13</v>
      </c>
      <c r="FX37" s="79">
        <v>21284732.52</v>
      </c>
      <c r="FY37" s="79">
        <v>5465379.79</v>
      </c>
      <c r="FZ37" s="79">
        <v>28338965.41</v>
      </c>
      <c r="GA37" s="79">
        <v>1867648.38</v>
      </c>
      <c r="GB37" s="79">
        <v>5747950.7400000002</v>
      </c>
      <c r="GC37" s="80">
        <v>61415254.990000002</v>
      </c>
      <c r="GD37" s="79">
        <v>1487754.2000000002</v>
      </c>
      <c r="GE37" s="79">
        <v>2304300.4700000002</v>
      </c>
      <c r="GF37" s="79">
        <v>3588552.9</v>
      </c>
      <c r="GG37" s="79">
        <v>1257577.52</v>
      </c>
      <c r="GH37" s="79">
        <v>2506597.1800000002</v>
      </c>
      <c r="GI37" s="79">
        <v>2759569.07</v>
      </c>
      <c r="GJ37" s="79">
        <v>7146925.5499999998</v>
      </c>
      <c r="GK37" s="79">
        <v>1765083.04</v>
      </c>
      <c r="GL37" s="79">
        <v>2139897.09</v>
      </c>
      <c r="GM37" s="79">
        <v>2265787.4500000002</v>
      </c>
      <c r="GN37" s="79">
        <v>2329400.58</v>
      </c>
      <c r="GO37" s="79">
        <v>14132870.77</v>
      </c>
      <c r="GP37" s="80">
        <f t="shared" si="12"/>
        <v>43684315.819999993</v>
      </c>
      <c r="GQ37" s="79">
        <v>31381115.539999999</v>
      </c>
      <c r="GR37" s="79">
        <v>4761185.5999999996</v>
      </c>
      <c r="GS37" s="79">
        <v>9867671.4299999997</v>
      </c>
      <c r="GT37" s="79">
        <v>4220409.46</v>
      </c>
      <c r="GU37" s="79">
        <v>9611864.1600000001</v>
      </c>
      <c r="GV37" s="79">
        <v>31986705.300000001</v>
      </c>
      <c r="GW37" s="79">
        <v>5759122.7699999996</v>
      </c>
      <c r="GX37" s="79">
        <v>3099528.73</v>
      </c>
      <c r="GY37" s="79">
        <v>3381464.4299999997</v>
      </c>
      <c r="GZ37" s="79">
        <v>3521901.15</v>
      </c>
      <c r="HA37" s="79">
        <v>4521337.97</v>
      </c>
      <c r="HB37" s="79">
        <v>1257551.77</v>
      </c>
      <c r="HC37" s="80">
        <f t="shared" si="13"/>
        <v>113369858.30999999</v>
      </c>
      <c r="HD37" s="79">
        <v>855564.1</v>
      </c>
      <c r="HE37" s="79">
        <v>1213914.77</v>
      </c>
      <c r="HF37" s="79">
        <v>6485298.5</v>
      </c>
      <c r="HG37" s="79">
        <v>6914186.9500000002</v>
      </c>
      <c r="HH37" s="79">
        <v>2817376.86</v>
      </c>
      <c r="HI37" s="79">
        <v>1953122.41</v>
      </c>
      <c r="HJ37" s="79">
        <v>1438099.8900000001</v>
      </c>
      <c r="HK37" s="79">
        <v>3410292.92</v>
      </c>
      <c r="HL37" s="79">
        <v>4381722.37</v>
      </c>
      <c r="HM37" s="79">
        <v>6237031.8899999997</v>
      </c>
      <c r="HN37" s="79">
        <v>6397481.2000000002</v>
      </c>
      <c r="HO37" s="79">
        <v>26889981</v>
      </c>
      <c r="HP37" s="80">
        <f t="shared" si="14"/>
        <v>68994072.859999999</v>
      </c>
      <c r="HQ37" s="79">
        <v>17623853.100000001</v>
      </c>
      <c r="HR37" s="79">
        <v>5905718.4100000001</v>
      </c>
      <c r="HS37" s="79">
        <v>7010690.04</v>
      </c>
      <c r="HT37" s="79">
        <v>10361206.039999999</v>
      </c>
      <c r="HU37" s="79">
        <v>17546868.57</v>
      </c>
      <c r="HV37" s="79">
        <v>7407777.4400000004</v>
      </c>
      <c r="HW37" s="79">
        <v>11085452.210000001</v>
      </c>
      <c r="HX37" s="79">
        <v>18820320.920000002</v>
      </c>
      <c r="HY37" s="79">
        <v>-15987187.08</v>
      </c>
      <c r="HZ37" s="79">
        <v>4059390.62</v>
      </c>
      <c r="IA37" s="79">
        <v>12310367.27</v>
      </c>
      <c r="IB37" s="79">
        <v>2417820.46</v>
      </c>
      <c r="IC37" s="80">
        <f t="shared" si="15"/>
        <v>98562278</v>
      </c>
      <c r="ID37" s="79">
        <v>15613292.68</v>
      </c>
      <c r="IE37" s="79">
        <v>8307212.8699999992</v>
      </c>
      <c r="IF37" s="79">
        <v>21961991.150000006</v>
      </c>
      <c r="IG37" s="79">
        <v>15420602.280000003</v>
      </c>
      <c r="IH37" s="79">
        <v>19238535.319999978</v>
      </c>
      <c r="II37" s="79">
        <v>8733358.5</v>
      </c>
      <c r="IJ37" s="79">
        <v>13840792.070000013</v>
      </c>
      <c r="IK37" s="79">
        <v>12943928</v>
      </c>
      <c r="IL37" s="79">
        <v>8973515</v>
      </c>
      <c r="IM37" s="79">
        <v>11240863</v>
      </c>
      <c r="IN37" s="79">
        <v>6623859</v>
      </c>
      <c r="IO37" s="79">
        <v>16004141</v>
      </c>
      <c r="IP37" s="80">
        <f t="shared" si="16"/>
        <v>158902090.87</v>
      </c>
      <c r="IQ37" s="79">
        <v>8595767</v>
      </c>
      <c r="IR37" s="79">
        <v>7447856</v>
      </c>
      <c r="IS37" s="79">
        <v>5671653</v>
      </c>
      <c r="IT37" s="79">
        <v>8468896</v>
      </c>
      <c r="IU37" s="79">
        <v>8004023</v>
      </c>
      <c r="IV37" s="79">
        <v>5362015</v>
      </c>
      <c r="IW37" s="79">
        <v>7100072</v>
      </c>
      <c r="IX37" s="79">
        <v>4057258</v>
      </c>
      <c r="IY37" s="79">
        <v>11851842</v>
      </c>
      <c r="IZ37" s="79">
        <v>10385661</v>
      </c>
      <c r="JA37" s="79">
        <v>10612995</v>
      </c>
      <c r="JB37" s="79">
        <v>15300832</v>
      </c>
      <c r="JC37" s="80">
        <f t="shared" si="17"/>
        <v>102858870</v>
      </c>
      <c r="JD37" s="79">
        <v>18898286</v>
      </c>
      <c r="JE37" s="79">
        <v>5615844</v>
      </c>
      <c r="JF37" s="79">
        <v>11295010</v>
      </c>
      <c r="JG37" s="79">
        <v>628498</v>
      </c>
      <c r="JH37" s="79">
        <v>695652</v>
      </c>
      <c r="JI37" s="79">
        <v>9682262</v>
      </c>
      <c r="JJ37" s="79">
        <v>4166547</v>
      </c>
      <c r="JK37" s="79">
        <v>3619660</v>
      </c>
      <c r="JL37" s="79">
        <v>3846653</v>
      </c>
      <c r="JM37" s="79">
        <v>3806110</v>
      </c>
      <c r="JN37" s="79">
        <v>1374961</v>
      </c>
      <c r="JO37" s="79">
        <v>4129556</v>
      </c>
      <c r="JP37" s="80">
        <f t="shared" si="18"/>
        <v>67759039</v>
      </c>
      <c r="JQ37" s="79">
        <v>3891922</v>
      </c>
      <c r="JR37" s="79">
        <v>3476935</v>
      </c>
      <c r="JS37" s="79">
        <v>3479775</v>
      </c>
      <c r="JT37" s="79">
        <v>4492009</v>
      </c>
      <c r="JU37" s="79">
        <v>4899624</v>
      </c>
      <c r="JV37" s="79">
        <v>4130215</v>
      </c>
      <c r="JW37" s="79">
        <v>8911180</v>
      </c>
      <c r="JX37" s="79">
        <v>8046067</v>
      </c>
      <c r="JY37" s="79">
        <v>6173076</v>
      </c>
      <c r="JZ37" s="79">
        <v>5573975</v>
      </c>
      <c r="KA37" s="79">
        <v>4808048</v>
      </c>
      <c r="KB37" s="79">
        <v>4390784</v>
      </c>
      <c r="KC37" s="80">
        <f t="shared" si="19"/>
        <v>62273610</v>
      </c>
      <c r="KD37" s="79">
        <v>3058627</v>
      </c>
      <c r="KE37" s="79">
        <v>4279466</v>
      </c>
      <c r="KF37" s="79">
        <v>3034347</v>
      </c>
      <c r="KG37" s="79">
        <v>2588059</v>
      </c>
      <c r="KH37" s="79">
        <v>6942521</v>
      </c>
      <c r="KI37" s="79">
        <v>5560957</v>
      </c>
      <c r="KJ37" s="79">
        <v>5221870</v>
      </c>
      <c r="KK37" s="79">
        <v>5765851</v>
      </c>
      <c r="KL37" s="79">
        <v>7310555</v>
      </c>
      <c r="KM37" s="79">
        <v>6259331</v>
      </c>
      <c r="KN37" s="79">
        <v>612065</v>
      </c>
      <c r="KO37" s="79">
        <v>23263588</v>
      </c>
      <c r="KP37" s="80">
        <f t="shared" si="20"/>
        <v>73897237</v>
      </c>
      <c r="KQ37" s="79">
        <v>3766611</v>
      </c>
      <c r="KR37" s="79">
        <v>5558141</v>
      </c>
      <c r="KS37" s="79">
        <v>4853299</v>
      </c>
      <c r="KT37" s="79">
        <v>12836387</v>
      </c>
      <c r="KU37" s="79">
        <v>8788470</v>
      </c>
      <c r="KV37" s="79">
        <v>11957267</v>
      </c>
      <c r="KW37" s="79">
        <v>5237131</v>
      </c>
      <c r="KX37" s="79">
        <v>13798972</v>
      </c>
      <c r="KY37" s="79">
        <v>10691988</v>
      </c>
      <c r="KZ37" s="79">
        <v>14687979</v>
      </c>
      <c r="LA37" s="79">
        <v>27898863</v>
      </c>
      <c r="LB37" s="79">
        <v>19786867</v>
      </c>
      <c r="LC37" s="80">
        <f t="shared" si="21"/>
        <v>139861975</v>
      </c>
      <c r="LD37" s="79">
        <v>7737050</v>
      </c>
      <c r="LE37" s="79">
        <v>6935992</v>
      </c>
      <c r="LF37" s="79">
        <v>7714424</v>
      </c>
      <c r="LG37" s="79">
        <v>9095700</v>
      </c>
      <c r="LH37" s="79">
        <v>29455414</v>
      </c>
      <c r="LI37" s="79">
        <v>15721013</v>
      </c>
      <c r="LJ37" s="81" t="e">
        <f>+INDEX(#REF!,MATCH($B37,#REF!,0),MATCH(LJ$6,#REF!,0))</f>
        <v>#REF!</v>
      </c>
      <c r="LK37" s="82"/>
      <c r="LL37" s="81"/>
      <c r="LM37" s="81"/>
      <c r="LN37" s="81"/>
      <c r="LO37" s="81"/>
      <c r="LP37" s="80" t="e">
        <f t="shared" si="22"/>
        <v>#REF!</v>
      </c>
    </row>
    <row r="38" spans="1:328" hidden="1" outlineLevel="1">
      <c r="B38" t="str">
        <f t="shared" si="28"/>
        <v>EQUIPAMIENTO MINEROAYACUCHO</v>
      </c>
      <c r="C38" s="78" t="s">
        <v>402</v>
      </c>
      <c r="D38" s="79">
        <v>0</v>
      </c>
      <c r="E38" s="79">
        <v>0</v>
      </c>
      <c r="F38" s="79">
        <v>0</v>
      </c>
      <c r="G38" s="79">
        <v>0</v>
      </c>
      <c r="H38" s="79">
        <v>0</v>
      </c>
      <c r="I38" s="79">
        <v>0</v>
      </c>
      <c r="J38" s="79">
        <v>0</v>
      </c>
      <c r="K38" s="79">
        <v>0</v>
      </c>
      <c r="L38" s="79">
        <v>0</v>
      </c>
      <c r="M38" s="79">
        <v>0</v>
      </c>
      <c r="N38" s="79">
        <v>0</v>
      </c>
      <c r="O38" s="79">
        <v>0</v>
      </c>
      <c r="P38" s="80">
        <v>0</v>
      </c>
      <c r="Q38" s="79">
        <v>0</v>
      </c>
      <c r="R38" s="79">
        <v>0</v>
      </c>
      <c r="S38" s="79">
        <v>0</v>
      </c>
      <c r="T38" s="79">
        <v>0</v>
      </c>
      <c r="U38" s="79">
        <v>0</v>
      </c>
      <c r="V38" s="79">
        <v>0</v>
      </c>
      <c r="W38" s="79">
        <v>300</v>
      </c>
      <c r="X38" s="79">
        <v>300</v>
      </c>
      <c r="Y38" s="79">
        <v>300</v>
      </c>
      <c r="Z38" s="79">
        <v>16227.34</v>
      </c>
      <c r="AA38" s="79">
        <v>16227.34</v>
      </c>
      <c r="AB38" s="79">
        <v>16227.34</v>
      </c>
      <c r="AC38" s="80">
        <v>49582.020000000004</v>
      </c>
      <c r="AD38" s="79">
        <v>33.33</v>
      </c>
      <c r="AE38" s="79">
        <v>33.33</v>
      </c>
      <c r="AF38" s="79">
        <v>33.33</v>
      </c>
      <c r="AG38" s="79">
        <v>33.33</v>
      </c>
      <c r="AH38" s="79">
        <v>33.33</v>
      </c>
      <c r="AI38" s="79">
        <v>33.33</v>
      </c>
      <c r="AJ38" s="79">
        <v>1500</v>
      </c>
      <c r="AK38" s="79">
        <v>1500</v>
      </c>
      <c r="AL38" s="79">
        <v>1500</v>
      </c>
      <c r="AM38" s="79">
        <v>16237.67</v>
      </c>
      <c r="AN38" s="79">
        <v>16237.67</v>
      </c>
      <c r="AO38" s="79">
        <v>16237.67</v>
      </c>
      <c r="AP38" s="80">
        <v>53412.99</v>
      </c>
      <c r="AQ38" s="79">
        <v>1438</v>
      </c>
      <c r="AR38" s="79">
        <v>1438</v>
      </c>
      <c r="AS38" s="79">
        <v>1438</v>
      </c>
      <c r="AT38" s="79">
        <v>7683.33</v>
      </c>
      <c r="AU38" s="79">
        <v>7683.33</v>
      </c>
      <c r="AV38" s="79">
        <v>7683.33</v>
      </c>
      <c r="AW38" s="79">
        <v>2084.67</v>
      </c>
      <c r="AX38" s="79">
        <v>2084.67</v>
      </c>
      <c r="AY38" s="79">
        <v>2084.67</v>
      </c>
      <c r="AZ38" s="79">
        <v>0</v>
      </c>
      <c r="BA38" s="79">
        <v>0</v>
      </c>
      <c r="BB38" s="79">
        <v>0</v>
      </c>
      <c r="BC38" s="80">
        <v>33617.999999999993</v>
      </c>
      <c r="BD38" s="79">
        <v>0</v>
      </c>
      <c r="BE38" s="79">
        <v>0</v>
      </c>
      <c r="BF38" s="79">
        <v>0</v>
      </c>
      <c r="BG38" s="79">
        <v>0</v>
      </c>
      <c r="BH38" s="79">
        <v>0</v>
      </c>
      <c r="BI38" s="79">
        <v>0</v>
      </c>
      <c r="BJ38" s="79">
        <v>0</v>
      </c>
      <c r="BK38" s="79">
        <v>0</v>
      </c>
      <c r="BL38" s="79">
        <v>0</v>
      </c>
      <c r="BM38" s="79">
        <v>0</v>
      </c>
      <c r="BN38" s="79">
        <v>0</v>
      </c>
      <c r="BO38" s="79">
        <v>0</v>
      </c>
      <c r="BP38" s="80">
        <v>0</v>
      </c>
      <c r="BQ38" s="79">
        <v>0</v>
      </c>
      <c r="BR38" s="79">
        <v>0</v>
      </c>
      <c r="BS38" s="79">
        <v>0</v>
      </c>
      <c r="BT38" s="79">
        <v>0</v>
      </c>
      <c r="BU38" s="79">
        <v>0</v>
      </c>
      <c r="BV38" s="79">
        <v>0</v>
      </c>
      <c r="BW38" s="79">
        <v>0</v>
      </c>
      <c r="BX38" s="79">
        <v>0</v>
      </c>
      <c r="BY38" s="79">
        <v>0</v>
      </c>
      <c r="BZ38" s="79">
        <v>0</v>
      </c>
      <c r="CA38" s="79">
        <v>0</v>
      </c>
      <c r="CB38" s="79">
        <v>0</v>
      </c>
      <c r="CC38" s="80">
        <v>0</v>
      </c>
      <c r="CD38" s="79">
        <v>0</v>
      </c>
      <c r="CE38" s="79">
        <v>0</v>
      </c>
      <c r="CF38" s="79">
        <v>0</v>
      </c>
      <c r="CG38" s="79">
        <v>0</v>
      </c>
      <c r="CH38" s="79">
        <v>0</v>
      </c>
      <c r="CI38" s="79">
        <v>0</v>
      </c>
      <c r="CJ38" s="79">
        <v>816.67</v>
      </c>
      <c r="CK38" s="79">
        <v>816.67</v>
      </c>
      <c r="CL38" s="79">
        <v>816.67</v>
      </c>
      <c r="CM38" s="79">
        <v>492</v>
      </c>
      <c r="CN38" s="79">
        <v>492</v>
      </c>
      <c r="CO38" s="79">
        <v>492</v>
      </c>
      <c r="CP38" s="80">
        <v>3926.0099999999998</v>
      </c>
      <c r="CQ38" s="79">
        <v>5538</v>
      </c>
      <c r="CR38" s="79">
        <v>5538</v>
      </c>
      <c r="CS38" s="79">
        <v>5538</v>
      </c>
      <c r="CT38" s="79">
        <v>0</v>
      </c>
      <c r="CU38" s="79">
        <v>0</v>
      </c>
      <c r="CV38" s="79">
        <v>0</v>
      </c>
      <c r="CW38" s="79">
        <v>30814.33</v>
      </c>
      <c r="CX38" s="79">
        <v>30814.33</v>
      </c>
      <c r="CY38" s="79">
        <v>30814.33</v>
      </c>
      <c r="CZ38" s="79">
        <v>0</v>
      </c>
      <c r="DA38" s="79">
        <v>0</v>
      </c>
      <c r="DB38" s="79">
        <v>0</v>
      </c>
      <c r="DC38" s="80">
        <v>109056.99</v>
      </c>
      <c r="DD38" s="79">
        <v>0</v>
      </c>
      <c r="DE38" s="79">
        <v>0</v>
      </c>
      <c r="DF38" s="79">
        <v>0</v>
      </c>
      <c r="DG38" s="79">
        <v>0</v>
      </c>
      <c r="DH38" s="79">
        <v>0</v>
      </c>
      <c r="DI38" s="79">
        <v>0</v>
      </c>
      <c r="DJ38" s="79">
        <v>0</v>
      </c>
      <c r="DK38" s="79">
        <v>0</v>
      </c>
      <c r="DL38" s="79">
        <v>0</v>
      </c>
      <c r="DM38" s="79">
        <v>0</v>
      </c>
      <c r="DN38" s="79">
        <v>0</v>
      </c>
      <c r="DO38" s="79">
        <v>0</v>
      </c>
      <c r="DP38" s="80">
        <v>0</v>
      </c>
      <c r="DQ38" s="79">
        <v>0</v>
      </c>
      <c r="DR38" s="79">
        <v>0</v>
      </c>
      <c r="DS38" s="79">
        <v>0</v>
      </c>
      <c r="DT38" s="79">
        <v>615016</v>
      </c>
      <c r="DU38" s="79">
        <v>21391</v>
      </c>
      <c r="DV38" s="79">
        <v>13036</v>
      </c>
      <c r="DW38" s="79">
        <v>3865</v>
      </c>
      <c r="DX38" s="79">
        <v>62665</v>
      </c>
      <c r="DY38" s="79">
        <v>6185</v>
      </c>
      <c r="DZ38" s="79">
        <v>290455</v>
      </c>
      <c r="EA38" s="79">
        <v>1440</v>
      </c>
      <c r="EB38" s="79">
        <v>93215</v>
      </c>
      <c r="EC38" s="80">
        <v>1107268</v>
      </c>
      <c r="ED38" s="79">
        <v>40881</v>
      </c>
      <c r="EE38" s="79">
        <v>42061</v>
      </c>
      <c r="EF38" s="79">
        <v>228003</v>
      </c>
      <c r="EG38" s="79">
        <v>50906</v>
      </c>
      <c r="EH38" s="79">
        <v>40349</v>
      </c>
      <c r="EI38" s="79">
        <v>56890</v>
      </c>
      <c r="EJ38" s="79">
        <v>127765.5</v>
      </c>
      <c r="EK38" s="79">
        <v>77187</v>
      </c>
      <c r="EL38" s="79">
        <v>76539</v>
      </c>
      <c r="EM38" s="79">
        <v>488849.64</v>
      </c>
      <c r="EN38" s="79">
        <v>70930</v>
      </c>
      <c r="EO38" s="79">
        <v>69037</v>
      </c>
      <c r="EP38" s="80">
        <v>1369398.1400000001</v>
      </c>
      <c r="EQ38" s="79">
        <v>467224.38</v>
      </c>
      <c r="ER38" s="79">
        <v>12480</v>
      </c>
      <c r="ES38" s="79">
        <v>3600</v>
      </c>
      <c r="ET38" s="79">
        <v>2700</v>
      </c>
      <c r="EU38" s="79">
        <v>217926</v>
      </c>
      <c r="EV38" s="79">
        <v>889558</v>
      </c>
      <c r="EW38" s="79">
        <v>1090550</v>
      </c>
      <c r="EX38" s="79">
        <v>136205</v>
      </c>
      <c r="EY38" s="79">
        <v>111882</v>
      </c>
      <c r="EZ38" s="79">
        <v>178123</v>
      </c>
      <c r="FA38" s="79">
        <v>1173337</v>
      </c>
      <c r="FB38" s="79">
        <v>437314</v>
      </c>
      <c r="FC38" s="80">
        <v>4720899.38</v>
      </c>
      <c r="FD38" s="79">
        <v>14370</v>
      </c>
      <c r="FE38" s="79">
        <v>195009</v>
      </c>
      <c r="FF38" s="79">
        <v>443525</v>
      </c>
      <c r="FG38" s="79">
        <v>1061091</v>
      </c>
      <c r="FH38" s="79">
        <v>1013939</v>
      </c>
      <c r="FI38" s="79">
        <v>212750</v>
      </c>
      <c r="FJ38" s="79">
        <v>88600</v>
      </c>
      <c r="FK38" s="79">
        <v>147034.39000000001</v>
      </c>
      <c r="FL38" s="79">
        <v>220338</v>
      </c>
      <c r="FM38" s="79">
        <v>417097</v>
      </c>
      <c r="FN38" s="79">
        <v>854596.18</v>
      </c>
      <c r="FO38" s="79">
        <v>432224</v>
      </c>
      <c r="FP38" s="80">
        <v>5100573.57</v>
      </c>
      <c r="FQ38" s="79">
        <v>2254622</v>
      </c>
      <c r="FR38" s="79">
        <v>938489</v>
      </c>
      <c r="FS38" s="79">
        <v>4583394.5199999996</v>
      </c>
      <c r="FT38" s="79">
        <v>3265156.08</v>
      </c>
      <c r="FU38" s="79">
        <v>390476</v>
      </c>
      <c r="FV38" s="79">
        <v>1866794.83</v>
      </c>
      <c r="FW38" s="79">
        <v>718629.29</v>
      </c>
      <c r="FX38" s="79">
        <v>1069491.81</v>
      </c>
      <c r="FY38" s="79">
        <v>975648</v>
      </c>
      <c r="FZ38" s="79">
        <v>1054291.56</v>
      </c>
      <c r="GA38" s="79">
        <v>1036856.39</v>
      </c>
      <c r="GB38" s="79">
        <v>865540</v>
      </c>
      <c r="GC38" s="80">
        <v>19019389.48</v>
      </c>
      <c r="GD38" s="79">
        <v>999458.42</v>
      </c>
      <c r="GE38" s="79">
        <v>674645.40999999992</v>
      </c>
      <c r="GF38" s="79">
        <v>770954.9</v>
      </c>
      <c r="GG38" s="79">
        <v>490444.79999999999</v>
      </c>
      <c r="GH38" s="79">
        <v>464337</v>
      </c>
      <c r="GI38" s="79">
        <v>588489</v>
      </c>
      <c r="GJ38" s="79">
        <v>620321.53</v>
      </c>
      <c r="GK38" s="79">
        <v>582389.6</v>
      </c>
      <c r="GL38" s="79">
        <v>1297675.76</v>
      </c>
      <c r="GM38" s="79">
        <v>411808.37</v>
      </c>
      <c r="GN38" s="79">
        <v>478459.24999999994</v>
      </c>
      <c r="GO38" s="79">
        <v>526072.07000000007</v>
      </c>
      <c r="GP38" s="80">
        <f t="shared" si="12"/>
        <v>7905056.1099999994</v>
      </c>
      <c r="GQ38" s="79">
        <v>184590.94</v>
      </c>
      <c r="GR38" s="79">
        <v>241065.06</v>
      </c>
      <c r="GS38" s="79">
        <v>374539.68</v>
      </c>
      <c r="GT38" s="79">
        <v>94909</v>
      </c>
      <c r="GU38" s="79">
        <v>249813.44</v>
      </c>
      <c r="GV38" s="79">
        <v>296324.99</v>
      </c>
      <c r="GW38" s="79">
        <v>341373.55</v>
      </c>
      <c r="GX38" s="79">
        <v>315117.08</v>
      </c>
      <c r="GY38" s="79">
        <v>246188</v>
      </c>
      <c r="GZ38" s="79">
        <v>911867.48</v>
      </c>
      <c r="HA38" s="79">
        <v>380162</v>
      </c>
      <c r="HB38" s="79">
        <v>199429.48</v>
      </c>
      <c r="HC38" s="80">
        <f t="shared" si="13"/>
        <v>3835380.6999999997</v>
      </c>
      <c r="HD38" s="79">
        <v>49302</v>
      </c>
      <c r="HE38" s="79">
        <v>189479.5</v>
      </c>
      <c r="HF38" s="79">
        <v>161558</v>
      </c>
      <c r="HG38" s="79">
        <v>105220</v>
      </c>
      <c r="HH38" s="79">
        <v>226453.63</v>
      </c>
      <c r="HI38" s="79">
        <v>92517</v>
      </c>
      <c r="HJ38" s="79">
        <v>164828.96000000002</v>
      </c>
      <c r="HK38" s="79">
        <v>396641</v>
      </c>
      <c r="HL38" s="79">
        <v>244795</v>
      </c>
      <c r="HM38" s="79">
        <v>93751</v>
      </c>
      <c r="HN38" s="79">
        <v>250043.68</v>
      </c>
      <c r="HO38" s="79">
        <v>830930</v>
      </c>
      <c r="HP38" s="80">
        <f t="shared" si="14"/>
        <v>2805519.77</v>
      </c>
      <c r="HQ38" s="79">
        <v>556847.67000000004</v>
      </c>
      <c r="HR38" s="79">
        <v>991948.57</v>
      </c>
      <c r="HS38" s="79">
        <v>622356.80000000005</v>
      </c>
      <c r="HT38" s="79">
        <v>1086926.1300000001</v>
      </c>
      <c r="HU38" s="79">
        <v>330967.24</v>
      </c>
      <c r="HV38" s="79">
        <v>675496</v>
      </c>
      <c r="HW38" s="79">
        <v>823766.3</v>
      </c>
      <c r="HX38" s="79">
        <v>1352279.8299999998</v>
      </c>
      <c r="HY38" s="79">
        <v>2443192.6199999996</v>
      </c>
      <c r="HZ38" s="79">
        <v>3367857.17</v>
      </c>
      <c r="IA38" s="79">
        <v>4208569.59</v>
      </c>
      <c r="IB38" s="79">
        <v>5144832.2300000004</v>
      </c>
      <c r="IC38" s="80">
        <f t="shared" si="15"/>
        <v>21605040.149999999</v>
      </c>
      <c r="ID38" s="79">
        <v>2664154</v>
      </c>
      <c r="IE38" s="79">
        <v>2165534.7000000002</v>
      </c>
      <c r="IF38" s="79">
        <v>2197968.69</v>
      </c>
      <c r="IG38" s="79">
        <v>937892.3</v>
      </c>
      <c r="IH38" s="79">
        <v>492254</v>
      </c>
      <c r="II38" s="79">
        <v>1593981.6</v>
      </c>
      <c r="IJ38" s="79">
        <v>379718</v>
      </c>
      <c r="IK38" s="79">
        <v>1391403</v>
      </c>
      <c r="IL38" s="79">
        <v>2857192</v>
      </c>
      <c r="IM38" s="79">
        <v>1394330</v>
      </c>
      <c r="IN38" s="79">
        <v>945720</v>
      </c>
      <c r="IO38" s="79">
        <v>1262473</v>
      </c>
      <c r="IP38" s="80">
        <f t="shared" si="16"/>
        <v>18282621.289999999</v>
      </c>
      <c r="IQ38" s="79">
        <v>4306466</v>
      </c>
      <c r="IR38" s="79">
        <v>391635</v>
      </c>
      <c r="IS38" s="79">
        <v>1779618</v>
      </c>
      <c r="IT38" s="79">
        <v>225052</v>
      </c>
      <c r="IU38" s="79">
        <v>565012</v>
      </c>
      <c r="IV38" s="79">
        <v>1118093</v>
      </c>
      <c r="IW38" s="79">
        <v>184131</v>
      </c>
      <c r="IX38" s="79">
        <v>463510</v>
      </c>
      <c r="IY38" s="79">
        <v>881731</v>
      </c>
      <c r="IZ38" s="79">
        <v>595563</v>
      </c>
      <c r="JA38" s="79">
        <v>331002</v>
      </c>
      <c r="JB38" s="79">
        <v>2336925</v>
      </c>
      <c r="JC38" s="80">
        <f t="shared" si="17"/>
        <v>13178738</v>
      </c>
      <c r="JD38" s="79">
        <v>354889</v>
      </c>
      <c r="JE38" s="79">
        <v>347254</v>
      </c>
      <c r="JF38" s="79">
        <v>87187</v>
      </c>
      <c r="JG38" s="79">
        <v>19911</v>
      </c>
      <c r="JH38" s="79">
        <v>78840</v>
      </c>
      <c r="JI38" s="79">
        <v>649640</v>
      </c>
      <c r="JJ38" s="79">
        <v>286859</v>
      </c>
      <c r="JK38" s="79">
        <v>120188</v>
      </c>
      <c r="JL38" s="79">
        <v>1114739</v>
      </c>
      <c r="JM38" s="79">
        <v>44442</v>
      </c>
      <c r="JN38" s="79">
        <v>1270869</v>
      </c>
      <c r="JO38" s="79">
        <v>616655</v>
      </c>
      <c r="JP38" s="80">
        <f t="shared" si="18"/>
        <v>4991473</v>
      </c>
      <c r="JQ38" s="79">
        <v>25891</v>
      </c>
      <c r="JR38" s="79">
        <v>163403</v>
      </c>
      <c r="JS38" s="79">
        <v>194942</v>
      </c>
      <c r="JT38" s="79">
        <v>268053</v>
      </c>
      <c r="JU38" s="79">
        <v>1055295</v>
      </c>
      <c r="JV38" s="79">
        <v>119829</v>
      </c>
      <c r="JW38" s="79">
        <v>82749</v>
      </c>
      <c r="JX38" s="79">
        <v>231943</v>
      </c>
      <c r="JY38" s="79">
        <v>966254</v>
      </c>
      <c r="JZ38" s="79">
        <v>741987</v>
      </c>
      <c r="KA38" s="79">
        <v>712208</v>
      </c>
      <c r="KB38" s="79">
        <v>1390812</v>
      </c>
      <c r="KC38" s="80">
        <f t="shared" si="19"/>
        <v>5953366</v>
      </c>
      <c r="KD38" s="79">
        <v>499125</v>
      </c>
      <c r="KE38" s="79">
        <v>901578</v>
      </c>
      <c r="KF38" s="79">
        <v>794115</v>
      </c>
      <c r="KG38" s="79">
        <v>130071</v>
      </c>
      <c r="KH38" s="79">
        <v>222973</v>
      </c>
      <c r="KI38" s="79">
        <v>2415481</v>
      </c>
      <c r="KJ38" s="79">
        <v>785811</v>
      </c>
      <c r="KK38" s="79">
        <v>1549781</v>
      </c>
      <c r="KL38" s="79">
        <v>569007</v>
      </c>
      <c r="KM38" s="79">
        <v>1261291</v>
      </c>
      <c r="KN38" s="79">
        <v>75837</v>
      </c>
      <c r="KO38" s="79">
        <v>3331069</v>
      </c>
      <c r="KP38" s="80">
        <f t="shared" si="20"/>
        <v>12536139</v>
      </c>
      <c r="KQ38" s="79">
        <v>443100</v>
      </c>
      <c r="KR38" s="79">
        <v>3500</v>
      </c>
      <c r="KS38" s="79">
        <v>491535</v>
      </c>
      <c r="KT38" s="79">
        <v>158642</v>
      </c>
      <c r="KU38" s="79">
        <v>829388</v>
      </c>
      <c r="KV38" s="79">
        <v>213189</v>
      </c>
      <c r="KW38" s="79">
        <v>822372</v>
      </c>
      <c r="KX38" s="79">
        <v>208226</v>
      </c>
      <c r="KY38" s="79">
        <v>190204</v>
      </c>
      <c r="KZ38" s="79">
        <v>16496</v>
      </c>
      <c r="LA38" s="79">
        <v>310373</v>
      </c>
      <c r="LB38" s="79">
        <v>623353</v>
      </c>
      <c r="LC38" s="80">
        <f t="shared" si="21"/>
        <v>4310378</v>
      </c>
      <c r="LD38" s="79">
        <v>16677</v>
      </c>
      <c r="LE38" s="79">
        <v>147402</v>
      </c>
      <c r="LF38" s="79">
        <v>77864</v>
      </c>
      <c r="LG38" s="79">
        <v>332621</v>
      </c>
      <c r="LH38" s="79">
        <v>575320</v>
      </c>
      <c r="LI38" s="79">
        <v>588130</v>
      </c>
      <c r="LJ38" s="81" t="e">
        <f>+INDEX(#REF!,MATCH($B38,#REF!,0),MATCH(LJ$6,#REF!,0))</f>
        <v>#REF!</v>
      </c>
      <c r="LK38" s="82"/>
      <c r="LL38" s="81"/>
      <c r="LM38" s="81"/>
      <c r="LN38" s="81"/>
      <c r="LO38" s="81"/>
      <c r="LP38" s="80" t="e">
        <f t="shared" si="22"/>
        <v>#REF!</v>
      </c>
    </row>
    <row r="39" spans="1:328" hidden="1" outlineLevel="1">
      <c r="B39" t="str">
        <f t="shared" si="28"/>
        <v>EQUIPAMIENTO MINEROCAJAMARCA</v>
      </c>
      <c r="C39" s="78" t="s">
        <v>403</v>
      </c>
      <c r="D39" s="79">
        <v>0</v>
      </c>
      <c r="E39" s="79">
        <v>0</v>
      </c>
      <c r="F39" s="79">
        <v>0</v>
      </c>
      <c r="G39" s="79">
        <v>0</v>
      </c>
      <c r="H39" s="79">
        <v>0</v>
      </c>
      <c r="I39" s="79">
        <v>0</v>
      </c>
      <c r="J39" s="79">
        <v>0</v>
      </c>
      <c r="K39" s="79">
        <v>0</v>
      </c>
      <c r="L39" s="79">
        <v>0</v>
      </c>
      <c r="M39" s="79">
        <v>15379</v>
      </c>
      <c r="N39" s="79">
        <v>15379</v>
      </c>
      <c r="O39" s="79">
        <v>15379</v>
      </c>
      <c r="P39" s="80">
        <v>46137</v>
      </c>
      <c r="Q39" s="79">
        <v>12679320</v>
      </c>
      <c r="R39" s="79">
        <v>12679320</v>
      </c>
      <c r="S39" s="79">
        <v>12679320</v>
      </c>
      <c r="T39" s="79">
        <v>18512464</v>
      </c>
      <c r="U39" s="79">
        <v>18512464</v>
      </c>
      <c r="V39" s="79">
        <v>18512464</v>
      </c>
      <c r="W39" s="79">
        <v>17975162.66</v>
      </c>
      <c r="X39" s="79">
        <v>17975162.66</v>
      </c>
      <c r="Y39" s="79">
        <v>17975162.66</v>
      </c>
      <c r="Z39" s="79">
        <v>8624987</v>
      </c>
      <c r="AA39" s="79">
        <v>8624987</v>
      </c>
      <c r="AB39" s="79">
        <v>8624987</v>
      </c>
      <c r="AC39" s="80">
        <v>173375800.97999999</v>
      </c>
      <c r="AD39" s="79">
        <v>5484395.3399999999</v>
      </c>
      <c r="AE39" s="79">
        <v>5484395.3399999999</v>
      </c>
      <c r="AF39" s="79">
        <v>5484395.3399999999</v>
      </c>
      <c r="AG39" s="79">
        <v>10181221.34</v>
      </c>
      <c r="AH39" s="79">
        <v>10181221.34</v>
      </c>
      <c r="AI39" s="79">
        <v>10181221.34</v>
      </c>
      <c r="AJ39" s="79">
        <v>74472</v>
      </c>
      <c r="AK39" s="79">
        <v>74472</v>
      </c>
      <c r="AL39" s="79">
        <v>74472</v>
      </c>
      <c r="AM39" s="79">
        <v>477</v>
      </c>
      <c r="AN39" s="79">
        <v>477</v>
      </c>
      <c r="AO39" s="79">
        <v>477</v>
      </c>
      <c r="AP39" s="80">
        <v>47221697.040000007</v>
      </c>
      <c r="AQ39" s="79">
        <v>1148</v>
      </c>
      <c r="AR39" s="79">
        <v>1148</v>
      </c>
      <c r="AS39" s="79">
        <v>1148</v>
      </c>
      <c r="AT39" s="79">
        <v>0</v>
      </c>
      <c r="AU39" s="79">
        <v>0</v>
      </c>
      <c r="AV39" s="79">
        <v>0</v>
      </c>
      <c r="AW39" s="79">
        <v>7824.67</v>
      </c>
      <c r="AX39" s="79">
        <v>7824.67</v>
      </c>
      <c r="AY39" s="79">
        <v>7824.67</v>
      </c>
      <c r="AZ39" s="79">
        <v>1649</v>
      </c>
      <c r="BA39" s="79">
        <v>1649</v>
      </c>
      <c r="BB39" s="79">
        <v>1649</v>
      </c>
      <c r="BC39" s="80">
        <v>31865.010000000002</v>
      </c>
      <c r="BD39" s="79">
        <v>0</v>
      </c>
      <c r="BE39" s="79">
        <v>0</v>
      </c>
      <c r="BF39" s="79">
        <v>0</v>
      </c>
      <c r="BG39" s="79">
        <v>0</v>
      </c>
      <c r="BH39" s="79">
        <v>0</v>
      </c>
      <c r="BI39" s="79">
        <v>0</v>
      </c>
      <c r="BJ39" s="79">
        <v>33696</v>
      </c>
      <c r="BK39" s="79">
        <v>33696</v>
      </c>
      <c r="BL39" s="79">
        <v>33696</v>
      </c>
      <c r="BM39" s="79">
        <v>0</v>
      </c>
      <c r="BN39" s="79">
        <v>0</v>
      </c>
      <c r="BO39" s="79">
        <v>0</v>
      </c>
      <c r="BP39" s="80">
        <v>101088</v>
      </c>
      <c r="BQ39" s="79">
        <v>0</v>
      </c>
      <c r="BR39" s="79">
        <v>0</v>
      </c>
      <c r="BS39" s="79">
        <v>0</v>
      </c>
      <c r="BT39" s="79">
        <v>1656</v>
      </c>
      <c r="BU39" s="79">
        <v>1656</v>
      </c>
      <c r="BV39" s="79">
        <v>1656</v>
      </c>
      <c r="BW39" s="79">
        <v>121151.33</v>
      </c>
      <c r="BX39" s="79">
        <v>121151.33</v>
      </c>
      <c r="BY39" s="79">
        <v>121151.33</v>
      </c>
      <c r="BZ39" s="79">
        <v>8077.67</v>
      </c>
      <c r="CA39" s="79">
        <v>8077.67</v>
      </c>
      <c r="CB39" s="79">
        <v>8077.67</v>
      </c>
      <c r="CC39" s="80">
        <v>392654.99999999994</v>
      </c>
      <c r="CD39" s="79">
        <v>448203.27</v>
      </c>
      <c r="CE39" s="79">
        <v>448203.27</v>
      </c>
      <c r="CF39" s="79">
        <v>448203.27</v>
      </c>
      <c r="CG39" s="79">
        <v>493624.55</v>
      </c>
      <c r="CH39" s="79">
        <v>493624.55</v>
      </c>
      <c r="CI39" s="79">
        <v>493624.55</v>
      </c>
      <c r="CJ39" s="79">
        <v>2614055.67</v>
      </c>
      <c r="CK39" s="79">
        <v>2614055.67</v>
      </c>
      <c r="CL39" s="79">
        <v>2614055.67</v>
      </c>
      <c r="CM39" s="79">
        <v>3194407.62</v>
      </c>
      <c r="CN39" s="79">
        <v>3194407.62</v>
      </c>
      <c r="CO39" s="79">
        <v>3194407.62</v>
      </c>
      <c r="CP39" s="80">
        <v>20250873.330000002</v>
      </c>
      <c r="CQ39" s="79">
        <v>1524675.22</v>
      </c>
      <c r="CR39" s="79">
        <v>1524675.22</v>
      </c>
      <c r="CS39" s="79">
        <v>1524675.22</v>
      </c>
      <c r="CT39" s="79">
        <v>889241.99</v>
      </c>
      <c r="CU39" s="79">
        <v>889241.99</v>
      </c>
      <c r="CV39" s="79">
        <v>889241.99</v>
      </c>
      <c r="CW39" s="79">
        <v>620573.80999999994</v>
      </c>
      <c r="CX39" s="79">
        <v>620573.80999999994</v>
      </c>
      <c r="CY39" s="79">
        <v>620573.80999999994</v>
      </c>
      <c r="CZ39" s="79">
        <v>1738256.5</v>
      </c>
      <c r="DA39" s="79">
        <v>1738256.5</v>
      </c>
      <c r="DB39" s="79">
        <v>1738256.5</v>
      </c>
      <c r="DC39" s="80">
        <v>14318242.560000001</v>
      </c>
      <c r="DD39" s="79">
        <v>4341064.9000000004</v>
      </c>
      <c r="DE39" s="79">
        <v>4341064.9000000004</v>
      </c>
      <c r="DF39" s="79">
        <v>4341064.9000000004</v>
      </c>
      <c r="DG39" s="79">
        <v>940305.66999999993</v>
      </c>
      <c r="DH39" s="79">
        <v>940305.66999999993</v>
      </c>
      <c r="DI39" s="79">
        <v>940305.66999999993</v>
      </c>
      <c r="DJ39" s="79">
        <v>1282673.17</v>
      </c>
      <c r="DK39" s="79">
        <v>1282673.17</v>
      </c>
      <c r="DL39" s="79">
        <v>1282673.17</v>
      </c>
      <c r="DM39" s="79">
        <v>3126096</v>
      </c>
      <c r="DN39" s="79">
        <v>3126096</v>
      </c>
      <c r="DO39" s="79">
        <v>3126096</v>
      </c>
      <c r="DP39" s="80">
        <v>29070419.220000006</v>
      </c>
      <c r="DQ39" s="79">
        <v>-390714.66000000003</v>
      </c>
      <c r="DR39" s="79">
        <v>-390714.66000000003</v>
      </c>
      <c r="DS39" s="79">
        <v>-390714.66000000003</v>
      </c>
      <c r="DT39" s="79">
        <v>130435</v>
      </c>
      <c r="DU39" s="79">
        <v>70019.44</v>
      </c>
      <c r="DV39" s="79">
        <v>97052</v>
      </c>
      <c r="DW39" s="79">
        <v>420490</v>
      </c>
      <c r="DX39" s="79">
        <v>999478</v>
      </c>
      <c r="DY39" s="79">
        <v>50241</v>
      </c>
      <c r="DZ39" s="79">
        <v>99306</v>
      </c>
      <c r="EA39" s="79">
        <v>18513</v>
      </c>
      <c r="EB39" s="79">
        <v>4229488</v>
      </c>
      <c r="EC39" s="80">
        <v>4942878.46</v>
      </c>
      <c r="ED39" s="79">
        <v>11166817</v>
      </c>
      <c r="EE39" s="79">
        <v>10282686</v>
      </c>
      <c r="EF39" s="79">
        <v>1662924</v>
      </c>
      <c r="EG39" s="79">
        <v>875462</v>
      </c>
      <c r="EH39" s="79">
        <v>162649</v>
      </c>
      <c r="EI39" s="79">
        <v>476611</v>
      </c>
      <c r="EJ39" s="79">
        <v>168379</v>
      </c>
      <c r="EK39" s="79">
        <v>63535</v>
      </c>
      <c r="EL39" s="79">
        <v>146733</v>
      </c>
      <c r="EM39" s="79">
        <v>4024806</v>
      </c>
      <c r="EN39" s="79">
        <v>1030374</v>
      </c>
      <c r="EO39" s="79">
        <v>10547880</v>
      </c>
      <c r="EP39" s="80">
        <v>40608856</v>
      </c>
      <c r="EQ39" s="79">
        <v>983827</v>
      </c>
      <c r="ER39" s="79">
        <v>1812599</v>
      </c>
      <c r="ES39" s="79">
        <v>3271108</v>
      </c>
      <c r="ET39" s="79">
        <v>9106356</v>
      </c>
      <c r="EU39" s="79">
        <v>5585114</v>
      </c>
      <c r="EV39" s="79">
        <v>6002656</v>
      </c>
      <c r="EW39" s="79">
        <v>2963346</v>
      </c>
      <c r="EX39" s="79">
        <v>2951244</v>
      </c>
      <c r="EY39" s="79">
        <v>5479311</v>
      </c>
      <c r="EZ39" s="79">
        <v>3611836</v>
      </c>
      <c r="FA39" s="79">
        <v>3080351</v>
      </c>
      <c r="FB39" s="79">
        <v>9942248</v>
      </c>
      <c r="FC39" s="80">
        <v>54789996</v>
      </c>
      <c r="FD39" s="79">
        <v>5859473</v>
      </c>
      <c r="FE39" s="79">
        <v>926097</v>
      </c>
      <c r="FF39" s="79">
        <v>6014035</v>
      </c>
      <c r="FG39" s="79">
        <v>7070315</v>
      </c>
      <c r="FH39" s="79">
        <v>4047930</v>
      </c>
      <c r="FI39" s="79">
        <v>8598</v>
      </c>
      <c r="FJ39" s="79">
        <v>1569258</v>
      </c>
      <c r="FK39" s="79">
        <v>1959376</v>
      </c>
      <c r="FL39" s="79">
        <v>4304884.1900000004</v>
      </c>
      <c r="FM39" s="79">
        <v>1026647.48</v>
      </c>
      <c r="FN39" s="79">
        <v>1061763.18</v>
      </c>
      <c r="FO39" s="79">
        <v>6418273</v>
      </c>
      <c r="FP39" s="80">
        <v>40266649.850000001</v>
      </c>
      <c r="FQ39" s="79">
        <v>3613648</v>
      </c>
      <c r="FR39" s="79">
        <v>1423882.94</v>
      </c>
      <c r="FS39" s="79">
        <v>2424462</v>
      </c>
      <c r="FT39" s="79">
        <v>1880970</v>
      </c>
      <c r="FU39" s="79">
        <v>2058928.09</v>
      </c>
      <c r="FV39" s="79">
        <v>1993879.17</v>
      </c>
      <c r="FW39" s="79">
        <v>2071292.96</v>
      </c>
      <c r="FX39" s="79">
        <v>2380032.38</v>
      </c>
      <c r="FY39" s="79">
        <v>1564473</v>
      </c>
      <c r="FZ39" s="79">
        <v>3421256.87</v>
      </c>
      <c r="GA39" s="79">
        <v>4136896.27</v>
      </c>
      <c r="GB39" s="79">
        <v>2730980.99</v>
      </c>
      <c r="GC39" s="80">
        <v>29700702.670000002</v>
      </c>
      <c r="GD39" s="79">
        <v>3065154.2800000003</v>
      </c>
      <c r="GE39" s="79">
        <v>2213126.2000000002</v>
      </c>
      <c r="GF39" s="79">
        <v>4574853.7</v>
      </c>
      <c r="GG39" s="79">
        <v>3742320.6100000003</v>
      </c>
      <c r="GH39" s="79">
        <v>4801876.96</v>
      </c>
      <c r="GI39" s="79">
        <v>3587342.85</v>
      </c>
      <c r="GJ39" s="79">
        <v>3670921.85</v>
      </c>
      <c r="GK39" s="79">
        <v>2973548.2199999997</v>
      </c>
      <c r="GL39" s="79">
        <v>3604377.1100000003</v>
      </c>
      <c r="GM39" s="79">
        <v>3479493.8</v>
      </c>
      <c r="GN39" s="79">
        <v>2810872.44</v>
      </c>
      <c r="GO39" s="79">
        <v>5463423.5700000003</v>
      </c>
      <c r="GP39" s="80">
        <f t="shared" si="12"/>
        <v>43987311.589999996</v>
      </c>
      <c r="GQ39" s="79">
        <v>2637371.96</v>
      </c>
      <c r="GR39" s="79">
        <v>3003228.15</v>
      </c>
      <c r="GS39" s="79">
        <v>2734919.59</v>
      </c>
      <c r="GT39" s="79">
        <v>3812112.63</v>
      </c>
      <c r="GU39" s="79">
        <v>3149554.8</v>
      </c>
      <c r="GV39" s="79">
        <v>1473055.04</v>
      </c>
      <c r="GW39" s="79">
        <v>2581203.54</v>
      </c>
      <c r="GX39" s="79">
        <v>11840421.529999999</v>
      </c>
      <c r="GY39" s="79">
        <v>2265795.92</v>
      </c>
      <c r="GZ39" s="79">
        <v>2577747.62</v>
      </c>
      <c r="HA39" s="79">
        <v>1366976.0899999999</v>
      </c>
      <c r="HB39" s="79">
        <v>1240886.9300000002</v>
      </c>
      <c r="HC39" s="80">
        <f t="shared" si="13"/>
        <v>38683273.79999999</v>
      </c>
      <c r="HD39" s="79">
        <v>1311942.1000000001</v>
      </c>
      <c r="HE39" s="79">
        <v>2334840.41</v>
      </c>
      <c r="HF39" s="79">
        <v>3072464.5</v>
      </c>
      <c r="HG39" s="79">
        <v>1922954.37</v>
      </c>
      <c r="HH39" s="79">
        <v>614064.62</v>
      </c>
      <c r="HI39" s="79">
        <v>1848351.81</v>
      </c>
      <c r="HJ39" s="79">
        <v>1091126.3900000001</v>
      </c>
      <c r="HK39" s="79">
        <v>4000515.33</v>
      </c>
      <c r="HL39" s="79">
        <v>7617652.3300000001</v>
      </c>
      <c r="HM39" s="79">
        <v>1229315.3399999999</v>
      </c>
      <c r="HN39" s="79">
        <v>2526985.1799999997</v>
      </c>
      <c r="HO39" s="79">
        <v>1734117.73</v>
      </c>
      <c r="HP39" s="80">
        <f t="shared" si="14"/>
        <v>29304330.109999999</v>
      </c>
      <c r="HQ39" s="79">
        <v>2355835.73</v>
      </c>
      <c r="HR39" s="79">
        <v>414513.69</v>
      </c>
      <c r="HS39" s="79">
        <v>790673.69</v>
      </c>
      <c r="HT39" s="79">
        <v>711091.17</v>
      </c>
      <c r="HU39" s="79">
        <v>911316.69</v>
      </c>
      <c r="HV39" s="79">
        <v>1546421.74</v>
      </c>
      <c r="HW39" s="79">
        <v>2066743.1500000001</v>
      </c>
      <c r="HX39" s="79">
        <v>841079.76</v>
      </c>
      <c r="HY39" s="79">
        <v>1073944.1800000002</v>
      </c>
      <c r="HZ39" s="79">
        <v>2005783.18</v>
      </c>
      <c r="IA39" s="79">
        <v>15231.18</v>
      </c>
      <c r="IB39" s="79">
        <v>17288.18</v>
      </c>
      <c r="IC39" s="80">
        <f t="shared" si="15"/>
        <v>12749922.34</v>
      </c>
      <c r="ID39" s="79">
        <v>191435</v>
      </c>
      <c r="IE39" s="79">
        <v>1041967</v>
      </c>
      <c r="IF39" s="79">
        <v>1626941</v>
      </c>
      <c r="IG39" s="79">
        <v>730845</v>
      </c>
      <c r="IH39" s="79">
        <v>1023757</v>
      </c>
      <c r="II39" s="79">
        <v>7716.5</v>
      </c>
      <c r="IJ39" s="79">
        <v>1297205</v>
      </c>
      <c r="IK39" s="79">
        <v>2280302</v>
      </c>
      <c r="IL39" s="79">
        <v>983120</v>
      </c>
      <c r="IM39" s="79">
        <v>1845843</v>
      </c>
      <c r="IN39" s="79">
        <v>533292</v>
      </c>
      <c r="IO39" s="79">
        <v>392843</v>
      </c>
      <c r="IP39" s="80">
        <f t="shared" si="16"/>
        <v>11955266.5</v>
      </c>
      <c r="IQ39" s="79">
        <v>1354148</v>
      </c>
      <c r="IR39" s="79">
        <v>420681</v>
      </c>
      <c r="IS39" s="79">
        <v>1437118</v>
      </c>
      <c r="IT39" s="79">
        <v>818837</v>
      </c>
      <c r="IU39" s="79">
        <v>1014292</v>
      </c>
      <c r="IV39" s="79">
        <v>2028808</v>
      </c>
      <c r="IW39" s="79">
        <v>1327815</v>
      </c>
      <c r="IX39" s="79">
        <v>677257</v>
      </c>
      <c r="IY39" s="79">
        <v>694584</v>
      </c>
      <c r="IZ39" s="79">
        <v>1237103</v>
      </c>
      <c r="JA39" s="79">
        <v>508559</v>
      </c>
      <c r="JB39" s="79">
        <v>1143795</v>
      </c>
      <c r="JC39" s="80">
        <f t="shared" si="17"/>
        <v>12662997</v>
      </c>
      <c r="JD39" s="79">
        <v>1075703</v>
      </c>
      <c r="JE39" s="79">
        <v>1340704</v>
      </c>
      <c r="JF39" s="79">
        <v>110409</v>
      </c>
      <c r="JG39" s="79">
        <v>0</v>
      </c>
      <c r="JH39" s="79">
        <v>833690</v>
      </c>
      <c r="JI39" s="79">
        <v>1083823</v>
      </c>
      <c r="JJ39" s="79">
        <v>1131365</v>
      </c>
      <c r="JK39" s="79">
        <v>1332475</v>
      </c>
      <c r="JL39" s="79">
        <v>2405395</v>
      </c>
      <c r="JM39" s="79">
        <v>1937062</v>
      </c>
      <c r="JN39" s="79">
        <v>2140898</v>
      </c>
      <c r="JO39" s="79">
        <v>10688633</v>
      </c>
      <c r="JP39" s="80">
        <f t="shared" si="18"/>
        <v>24080157</v>
      </c>
      <c r="JQ39" s="79">
        <v>564287</v>
      </c>
      <c r="JR39" s="79">
        <v>389961</v>
      </c>
      <c r="JS39" s="79">
        <v>21840</v>
      </c>
      <c r="JT39" s="79">
        <v>1058468</v>
      </c>
      <c r="JU39" s="79">
        <v>2077331</v>
      </c>
      <c r="JV39" s="79">
        <v>1101285</v>
      </c>
      <c r="JW39" s="79">
        <v>719655</v>
      </c>
      <c r="JX39" s="79">
        <v>1018764</v>
      </c>
      <c r="JY39" s="79">
        <v>1302364</v>
      </c>
      <c r="JZ39" s="79">
        <v>1653304</v>
      </c>
      <c r="KA39" s="79">
        <v>2238792</v>
      </c>
      <c r="KB39" s="79">
        <v>2075641</v>
      </c>
      <c r="KC39" s="80">
        <f t="shared" si="19"/>
        <v>14221692</v>
      </c>
      <c r="KD39" s="79">
        <v>898349</v>
      </c>
      <c r="KE39" s="79">
        <v>1403257</v>
      </c>
      <c r="KF39" s="79">
        <v>1089641</v>
      </c>
      <c r="KG39" s="79">
        <v>858018</v>
      </c>
      <c r="KH39" s="79">
        <v>2925905</v>
      </c>
      <c r="KI39" s="79">
        <v>1234047</v>
      </c>
      <c r="KJ39" s="79">
        <v>2118112</v>
      </c>
      <c r="KK39" s="79">
        <v>949139</v>
      </c>
      <c r="KL39" s="79">
        <v>1569559</v>
      </c>
      <c r="KM39" s="79">
        <v>1089697</v>
      </c>
      <c r="KN39" s="79">
        <v>273419</v>
      </c>
      <c r="KO39" s="79">
        <v>529225</v>
      </c>
      <c r="KP39" s="80">
        <f t="shared" si="20"/>
        <v>14938368</v>
      </c>
      <c r="KQ39" s="79">
        <v>869648</v>
      </c>
      <c r="KR39" s="79">
        <v>19201162</v>
      </c>
      <c r="KS39" s="79">
        <v>82110</v>
      </c>
      <c r="KT39" s="79">
        <v>1333646</v>
      </c>
      <c r="KU39" s="79">
        <v>390239</v>
      </c>
      <c r="KV39" s="79">
        <v>328226</v>
      </c>
      <c r="KW39" s="79">
        <v>547075</v>
      </c>
      <c r="KX39" s="79">
        <v>587829</v>
      </c>
      <c r="KY39" s="79">
        <v>1247390</v>
      </c>
      <c r="KZ39" s="79">
        <v>1951086</v>
      </c>
      <c r="LA39" s="79">
        <v>520303</v>
      </c>
      <c r="LB39" s="79">
        <v>1586409</v>
      </c>
      <c r="LC39" s="80">
        <f t="shared" si="21"/>
        <v>28645123</v>
      </c>
      <c r="LD39" s="79">
        <v>430669</v>
      </c>
      <c r="LE39" s="79">
        <v>337669</v>
      </c>
      <c r="LF39" s="79">
        <v>289614</v>
      </c>
      <c r="LG39" s="79">
        <v>1065320</v>
      </c>
      <c r="LH39" s="79">
        <v>686346</v>
      </c>
      <c r="LI39" s="79">
        <v>703081</v>
      </c>
      <c r="LJ39" s="81" t="e">
        <f>+INDEX(#REF!,MATCH($B39,#REF!,0),MATCH(LJ$6,#REF!,0))</f>
        <v>#REF!</v>
      </c>
      <c r="LK39" s="82"/>
      <c r="LL39" s="81"/>
      <c r="LM39" s="81"/>
      <c r="LN39" s="81"/>
      <c r="LO39" s="81"/>
      <c r="LP39" s="80" t="e">
        <f t="shared" si="22"/>
        <v>#REF!</v>
      </c>
    </row>
    <row r="40" spans="1:328" hidden="1" outlineLevel="1">
      <c r="B40" t="str">
        <f t="shared" si="28"/>
        <v>EQUIPAMIENTO MINEROCALLAO</v>
      </c>
      <c r="C40" s="78" t="s">
        <v>404</v>
      </c>
      <c r="D40" s="79">
        <v>0</v>
      </c>
      <c r="E40" s="79">
        <v>0</v>
      </c>
      <c r="F40" s="79">
        <v>0</v>
      </c>
      <c r="G40" s="79">
        <v>0</v>
      </c>
      <c r="H40" s="79">
        <v>0</v>
      </c>
      <c r="I40" s="79">
        <v>0</v>
      </c>
      <c r="J40" s="79">
        <v>0</v>
      </c>
      <c r="K40" s="79">
        <v>0</v>
      </c>
      <c r="L40" s="79">
        <v>0</v>
      </c>
      <c r="M40" s="79">
        <v>0</v>
      </c>
      <c r="N40" s="79">
        <v>0</v>
      </c>
      <c r="O40" s="79">
        <v>0</v>
      </c>
      <c r="P40" s="80">
        <v>0</v>
      </c>
      <c r="Q40" s="79">
        <v>0</v>
      </c>
      <c r="R40" s="79">
        <v>0</v>
      </c>
      <c r="S40" s="79">
        <v>0</v>
      </c>
      <c r="T40" s="79">
        <v>0</v>
      </c>
      <c r="U40" s="79">
        <v>0</v>
      </c>
      <c r="V40" s="79">
        <v>0</v>
      </c>
      <c r="W40" s="79">
        <v>0</v>
      </c>
      <c r="X40" s="79">
        <v>0</v>
      </c>
      <c r="Y40" s="79">
        <v>0</v>
      </c>
      <c r="Z40" s="79">
        <v>0</v>
      </c>
      <c r="AA40" s="79">
        <v>0</v>
      </c>
      <c r="AB40" s="79">
        <v>0</v>
      </c>
      <c r="AC40" s="80">
        <v>0</v>
      </c>
      <c r="AD40" s="79">
        <v>0</v>
      </c>
      <c r="AE40" s="79">
        <v>0</v>
      </c>
      <c r="AF40" s="79">
        <v>0</v>
      </c>
      <c r="AG40" s="79">
        <v>0</v>
      </c>
      <c r="AH40" s="79">
        <v>0</v>
      </c>
      <c r="AI40" s="79">
        <v>0</v>
      </c>
      <c r="AJ40" s="79">
        <v>0</v>
      </c>
      <c r="AK40" s="79">
        <v>0</v>
      </c>
      <c r="AL40" s="79">
        <v>0</v>
      </c>
      <c r="AM40" s="79">
        <v>0</v>
      </c>
      <c r="AN40" s="79">
        <v>0</v>
      </c>
      <c r="AO40" s="79">
        <v>0</v>
      </c>
      <c r="AP40" s="80">
        <v>0</v>
      </c>
      <c r="AQ40" s="79">
        <v>0</v>
      </c>
      <c r="AR40" s="79">
        <v>0</v>
      </c>
      <c r="AS40" s="79">
        <v>0</v>
      </c>
      <c r="AT40" s="79">
        <v>0</v>
      </c>
      <c r="AU40" s="79">
        <v>0</v>
      </c>
      <c r="AV40" s="79">
        <v>0</v>
      </c>
      <c r="AW40" s="79">
        <v>0</v>
      </c>
      <c r="AX40" s="79">
        <v>0</v>
      </c>
      <c r="AY40" s="79">
        <v>0</v>
      </c>
      <c r="AZ40" s="79">
        <v>0</v>
      </c>
      <c r="BA40" s="79">
        <v>0</v>
      </c>
      <c r="BB40" s="79">
        <v>0</v>
      </c>
      <c r="BC40" s="80">
        <v>0</v>
      </c>
      <c r="BD40" s="79">
        <v>0</v>
      </c>
      <c r="BE40" s="79">
        <v>0</v>
      </c>
      <c r="BF40" s="79">
        <v>0</v>
      </c>
      <c r="BG40" s="79">
        <v>0</v>
      </c>
      <c r="BH40" s="79">
        <v>0</v>
      </c>
      <c r="BI40" s="79">
        <v>0</v>
      </c>
      <c r="BJ40" s="79">
        <v>0</v>
      </c>
      <c r="BK40" s="79">
        <v>0</v>
      </c>
      <c r="BL40" s="79">
        <v>0</v>
      </c>
      <c r="BM40" s="79">
        <v>0</v>
      </c>
      <c r="BN40" s="79">
        <v>0</v>
      </c>
      <c r="BO40" s="79">
        <v>0</v>
      </c>
      <c r="BP40" s="80">
        <v>0</v>
      </c>
      <c r="BQ40" s="79">
        <v>0</v>
      </c>
      <c r="BR40" s="79">
        <v>0</v>
      </c>
      <c r="BS40" s="79">
        <v>0</v>
      </c>
      <c r="BT40" s="79">
        <v>0</v>
      </c>
      <c r="BU40" s="79">
        <v>0</v>
      </c>
      <c r="BV40" s="79">
        <v>0</v>
      </c>
      <c r="BW40" s="79">
        <v>0</v>
      </c>
      <c r="BX40" s="79">
        <v>0</v>
      </c>
      <c r="BY40" s="79">
        <v>0</v>
      </c>
      <c r="BZ40" s="79">
        <v>0</v>
      </c>
      <c r="CA40" s="79">
        <v>0</v>
      </c>
      <c r="CB40" s="79">
        <v>0</v>
      </c>
      <c r="CC40" s="80">
        <v>0</v>
      </c>
      <c r="CD40" s="79">
        <v>0</v>
      </c>
      <c r="CE40" s="79">
        <v>0</v>
      </c>
      <c r="CF40" s="79">
        <v>0</v>
      </c>
      <c r="CG40" s="79">
        <v>0</v>
      </c>
      <c r="CH40" s="79">
        <v>0</v>
      </c>
      <c r="CI40" s="79">
        <v>0</v>
      </c>
      <c r="CJ40" s="79">
        <v>0</v>
      </c>
      <c r="CK40" s="79">
        <v>0</v>
      </c>
      <c r="CL40" s="79">
        <v>0</v>
      </c>
      <c r="CM40" s="79">
        <v>0</v>
      </c>
      <c r="CN40" s="79">
        <v>0</v>
      </c>
      <c r="CO40" s="79">
        <v>0</v>
      </c>
      <c r="CP40" s="80">
        <v>0</v>
      </c>
      <c r="CQ40" s="79">
        <v>0</v>
      </c>
      <c r="CR40" s="79">
        <v>0</v>
      </c>
      <c r="CS40" s="79">
        <v>0</v>
      </c>
      <c r="CT40" s="79">
        <v>0</v>
      </c>
      <c r="CU40" s="79">
        <v>0</v>
      </c>
      <c r="CV40" s="79">
        <v>0</v>
      </c>
      <c r="CW40" s="79">
        <v>0</v>
      </c>
      <c r="CX40" s="79">
        <v>0</v>
      </c>
      <c r="CY40" s="79">
        <v>0</v>
      </c>
      <c r="CZ40" s="79">
        <v>0</v>
      </c>
      <c r="DA40" s="79">
        <v>0</v>
      </c>
      <c r="DB40" s="79">
        <v>0</v>
      </c>
      <c r="DC40" s="80">
        <v>0</v>
      </c>
      <c r="DD40" s="79">
        <v>0</v>
      </c>
      <c r="DE40" s="79">
        <v>0</v>
      </c>
      <c r="DF40" s="79">
        <v>0</v>
      </c>
      <c r="DG40" s="79">
        <v>0</v>
      </c>
      <c r="DH40" s="79">
        <v>0</v>
      </c>
      <c r="DI40" s="79">
        <v>0</v>
      </c>
      <c r="DJ40" s="79">
        <v>0</v>
      </c>
      <c r="DK40" s="79">
        <v>0</v>
      </c>
      <c r="DL40" s="79">
        <v>0</v>
      </c>
      <c r="DM40" s="79">
        <v>0</v>
      </c>
      <c r="DN40" s="79">
        <v>0</v>
      </c>
      <c r="DO40" s="79">
        <v>0</v>
      </c>
      <c r="DP40" s="80">
        <v>0</v>
      </c>
      <c r="DQ40" s="79">
        <v>0</v>
      </c>
      <c r="DR40" s="79">
        <v>0</v>
      </c>
      <c r="DS40" s="79">
        <v>0</v>
      </c>
      <c r="DT40" s="79">
        <v>40</v>
      </c>
      <c r="DU40" s="79">
        <v>0</v>
      </c>
      <c r="DV40" s="79">
        <v>0</v>
      </c>
      <c r="DW40" s="79">
        <v>0</v>
      </c>
      <c r="DX40" s="79">
        <v>1000</v>
      </c>
      <c r="DY40" s="79">
        <v>1000</v>
      </c>
      <c r="DZ40" s="79">
        <v>1000</v>
      </c>
      <c r="EA40" s="79">
        <v>1000</v>
      </c>
      <c r="EB40" s="79">
        <v>2000</v>
      </c>
      <c r="EC40" s="80">
        <v>6040</v>
      </c>
      <c r="ED40" s="79">
        <v>500</v>
      </c>
      <c r="EE40" s="79">
        <v>1000</v>
      </c>
      <c r="EF40" s="79">
        <v>1000</v>
      </c>
      <c r="EG40" s="79">
        <v>570</v>
      </c>
      <c r="EH40" s="79">
        <v>2000</v>
      </c>
      <c r="EI40" s="79">
        <v>15000</v>
      </c>
      <c r="EJ40" s="79">
        <v>500</v>
      </c>
      <c r="EK40" s="79">
        <v>1000</v>
      </c>
      <c r="EL40" s="79">
        <v>1000</v>
      </c>
      <c r="EM40" s="79">
        <v>2000</v>
      </c>
      <c r="EN40" s="79">
        <v>5000</v>
      </c>
      <c r="EO40" s="79">
        <v>1000</v>
      </c>
      <c r="EP40" s="80">
        <v>30570</v>
      </c>
      <c r="EQ40" s="79">
        <v>2000</v>
      </c>
      <c r="ER40" s="79">
        <v>1000</v>
      </c>
      <c r="ES40" s="79">
        <v>500</v>
      </c>
      <c r="ET40" s="79">
        <v>2000</v>
      </c>
      <c r="EU40" s="79">
        <v>3000</v>
      </c>
      <c r="EV40" s="79">
        <v>50</v>
      </c>
      <c r="EW40" s="79">
        <v>0</v>
      </c>
      <c r="EX40" s="79">
        <v>0</v>
      </c>
      <c r="EY40" s="79">
        <v>600</v>
      </c>
      <c r="EZ40" s="79">
        <v>500</v>
      </c>
      <c r="FA40" s="79">
        <v>2000</v>
      </c>
      <c r="FB40" s="79">
        <v>2000</v>
      </c>
      <c r="FC40" s="80">
        <v>13650</v>
      </c>
      <c r="FD40" s="79">
        <v>1000</v>
      </c>
      <c r="FE40" s="79">
        <v>1000</v>
      </c>
      <c r="FF40" s="79">
        <v>2000</v>
      </c>
      <c r="FG40" s="79">
        <v>2000</v>
      </c>
      <c r="FH40" s="79">
        <v>5000</v>
      </c>
      <c r="FI40" s="79">
        <v>1000</v>
      </c>
      <c r="FJ40" s="79">
        <v>3000</v>
      </c>
      <c r="FK40" s="79">
        <v>1000</v>
      </c>
      <c r="FL40" s="79">
        <v>1000</v>
      </c>
      <c r="FM40" s="79">
        <v>1000</v>
      </c>
      <c r="FN40" s="79">
        <v>2000</v>
      </c>
      <c r="FO40" s="79">
        <v>1000</v>
      </c>
      <c r="FP40" s="80">
        <v>21000</v>
      </c>
      <c r="FQ40" s="79">
        <v>2000</v>
      </c>
      <c r="FR40" s="79">
        <v>2000</v>
      </c>
      <c r="FS40" s="79">
        <v>2000</v>
      </c>
      <c r="FT40" s="79">
        <v>1000</v>
      </c>
      <c r="FU40" s="79">
        <v>2000</v>
      </c>
      <c r="FV40" s="79">
        <v>3000</v>
      </c>
      <c r="FW40" s="79">
        <v>0</v>
      </c>
      <c r="FX40" s="79">
        <v>1000</v>
      </c>
      <c r="FY40" s="79">
        <v>1000</v>
      </c>
      <c r="FZ40" s="79">
        <v>1000</v>
      </c>
      <c r="GA40" s="79">
        <v>0</v>
      </c>
      <c r="GB40" s="79">
        <v>0</v>
      </c>
      <c r="GC40" s="80">
        <v>15000</v>
      </c>
      <c r="GD40" s="79">
        <v>0</v>
      </c>
      <c r="GE40" s="79">
        <v>2000</v>
      </c>
      <c r="GF40" s="79">
        <v>2000</v>
      </c>
      <c r="GG40" s="79">
        <v>2000</v>
      </c>
      <c r="GH40" s="79">
        <v>1000</v>
      </c>
      <c r="GI40" s="79">
        <v>0</v>
      </c>
      <c r="GJ40" s="79">
        <v>2000</v>
      </c>
      <c r="GK40" s="79">
        <v>2000</v>
      </c>
      <c r="GL40" s="79">
        <v>2000</v>
      </c>
      <c r="GM40" s="79">
        <v>2000</v>
      </c>
      <c r="GN40" s="79">
        <v>2000</v>
      </c>
      <c r="GO40" s="79">
        <v>1000</v>
      </c>
      <c r="GP40" s="80">
        <f t="shared" si="12"/>
        <v>18000</v>
      </c>
      <c r="GQ40" s="79">
        <v>0</v>
      </c>
      <c r="GR40" s="79">
        <v>2000</v>
      </c>
      <c r="GS40" s="79">
        <v>0</v>
      </c>
      <c r="GT40" s="79">
        <v>0</v>
      </c>
      <c r="GU40" s="79">
        <v>2000</v>
      </c>
      <c r="GV40" s="79">
        <v>0</v>
      </c>
      <c r="GW40" s="79">
        <v>0</v>
      </c>
      <c r="GX40" s="79">
        <v>0</v>
      </c>
      <c r="GY40" s="79">
        <v>0</v>
      </c>
      <c r="GZ40" s="79">
        <v>0</v>
      </c>
      <c r="HA40" s="79">
        <v>0</v>
      </c>
      <c r="HB40" s="79">
        <v>0</v>
      </c>
      <c r="HC40" s="80">
        <f t="shared" si="13"/>
        <v>4000</v>
      </c>
      <c r="HD40" s="79">
        <v>0</v>
      </c>
      <c r="HE40" s="79">
        <v>0</v>
      </c>
      <c r="HF40" s="79">
        <v>0</v>
      </c>
      <c r="HG40" s="79">
        <v>2000</v>
      </c>
      <c r="HH40" s="79">
        <v>1000</v>
      </c>
      <c r="HI40" s="79">
        <v>5000</v>
      </c>
      <c r="HJ40" s="79">
        <v>0</v>
      </c>
      <c r="HK40" s="79">
        <v>5000</v>
      </c>
      <c r="HL40" s="79">
        <v>0</v>
      </c>
      <c r="HM40" s="79">
        <v>0</v>
      </c>
      <c r="HN40" s="79">
        <v>200</v>
      </c>
      <c r="HO40" s="79">
        <v>0</v>
      </c>
      <c r="HP40" s="80">
        <f t="shared" si="14"/>
        <v>13200</v>
      </c>
      <c r="HQ40" s="79">
        <v>0</v>
      </c>
      <c r="HR40" s="79">
        <v>0</v>
      </c>
      <c r="HS40" s="79">
        <v>0</v>
      </c>
      <c r="HT40" s="79">
        <v>0</v>
      </c>
      <c r="HU40" s="79">
        <v>0</v>
      </c>
      <c r="HV40" s="79">
        <v>0</v>
      </c>
      <c r="HW40" s="79">
        <v>0</v>
      </c>
      <c r="HX40" s="79">
        <v>0</v>
      </c>
      <c r="HY40" s="79">
        <v>0</v>
      </c>
      <c r="HZ40" s="79">
        <v>0</v>
      </c>
      <c r="IA40" s="79">
        <v>0</v>
      </c>
      <c r="IB40" s="79">
        <v>0</v>
      </c>
      <c r="IC40" s="80">
        <f t="shared" si="15"/>
        <v>0</v>
      </c>
      <c r="ID40" s="79">
        <v>0</v>
      </c>
      <c r="IE40" s="79">
        <v>50000</v>
      </c>
      <c r="IF40" s="79">
        <v>50000</v>
      </c>
      <c r="IG40" s="79">
        <v>50000</v>
      </c>
      <c r="IH40" s="79">
        <v>50000</v>
      </c>
      <c r="II40" s="79">
        <v>0</v>
      </c>
      <c r="IJ40" s="79">
        <v>25000</v>
      </c>
      <c r="IK40" s="79">
        <v>0</v>
      </c>
      <c r="IL40" s="79">
        <v>0</v>
      </c>
      <c r="IM40" s="79">
        <v>0</v>
      </c>
      <c r="IN40" s="79">
        <v>0</v>
      </c>
      <c r="IO40" s="79">
        <v>30000</v>
      </c>
      <c r="IP40" s="80">
        <f t="shared" si="16"/>
        <v>255000</v>
      </c>
      <c r="IQ40" s="79">
        <v>0</v>
      </c>
      <c r="IR40" s="79">
        <v>20000</v>
      </c>
      <c r="IS40" s="79">
        <v>20000</v>
      </c>
      <c r="IT40" s="79">
        <v>20000</v>
      </c>
      <c r="IU40" s="79">
        <v>20000</v>
      </c>
      <c r="IV40" s="79">
        <v>20000</v>
      </c>
      <c r="IW40" s="79">
        <v>20000</v>
      </c>
      <c r="IX40" s="79">
        <v>0</v>
      </c>
      <c r="IY40" s="79">
        <v>0</v>
      </c>
      <c r="IZ40" s="79">
        <v>60000</v>
      </c>
      <c r="JA40" s="79">
        <v>40000</v>
      </c>
      <c r="JB40" s="79">
        <v>40000</v>
      </c>
      <c r="JC40" s="80">
        <f t="shared" si="17"/>
        <v>260000</v>
      </c>
      <c r="JD40" s="79">
        <v>0</v>
      </c>
      <c r="JE40" s="79">
        <v>0</v>
      </c>
      <c r="JF40" s="79">
        <v>0</v>
      </c>
      <c r="JG40" s="79">
        <v>0</v>
      </c>
      <c r="JH40" s="79">
        <v>0</v>
      </c>
      <c r="JI40" s="79">
        <v>0</v>
      </c>
      <c r="JJ40" s="79">
        <v>0</v>
      </c>
      <c r="JK40" s="79">
        <v>0</v>
      </c>
      <c r="JL40" s="79">
        <v>0</v>
      </c>
      <c r="JM40" s="79">
        <v>0</v>
      </c>
      <c r="JN40" s="79">
        <v>0</v>
      </c>
      <c r="JO40" s="79">
        <v>0</v>
      </c>
      <c r="JP40" s="80">
        <f t="shared" si="18"/>
        <v>0</v>
      </c>
      <c r="JQ40" s="79">
        <v>0</v>
      </c>
      <c r="JR40" s="79">
        <v>0</v>
      </c>
      <c r="JS40" s="79">
        <v>0</v>
      </c>
      <c r="JT40" s="79">
        <v>0</v>
      </c>
      <c r="JU40" s="79">
        <v>0</v>
      </c>
      <c r="JV40" s="79">
        <v>0</v>
      </c>
      <c r="JW40" s="79">
        <v>0</v>
      </c>
      <c r="JX40" s="79">
        <v>0</v>
      </c>
      <c r="JY40" s="79">
        <v>0</v>
      </c>
      <c r="JZ40" s="79">
        <v>0</v>
      </c>
      <c r="KA40" s="79">
        <v>0</v>
      </c>
      <c r="KB40" s="79">
        <v>0</v>
      </c>
      <c r="KC40" s="80">
        <f t="shared" si="19"/>
        <v>0</v>
      </c>
      <c r="KD40" s="79">
        <v>0</v>
      </c>
      <c r="KE40" s="79">
        <v>0</v>
      </c>
      <c r="KF40" s="79">
        <v>0</v>
      </c>
      <c r="KG40" s="79">
        <v>0</v>
      </c>
      <c r="KH40" s="79">
        <v>0</v>
      </c>
      <c r="KI40" s="79">
        <v>0</v>
      </c>
      <c r="KJ40" s="79">
        <v>0</v>
      </c>
      <c r="KK40" s="79">
        <v>0</v>
      </c>
      <c r="KL40" s="79">
        <v>0</v>
      </c>
      <c r="KM40" s="79">
        <v>0</v>
      </c>
      <c r="KN40" s="79">
        <v>0</v>
      </c>
      <c r="KO40" s="79">
        <v>0</v>
      </c>
      <c r="KP40" s="80">
        <f t="shared" si="20"/>
        <v>0</v>
      </c>
      <c r="KQ40" s="79">
        <v>0</v>
      </c>
      <c r="KR40" s="79">
        <v>0</v>
      </c>
      <c r="KS40" s="79">
        <v>0</v>
      </c>
      <c r="KT40" s="79">
        <v>0</v>
      </c>
      <c r="KU40" s="79">
        <v>0</v>
      </c>
      <c r="KV40" s="79">
        <v>0</v>
      </c>
      <c r="KW40" s="79">
        <v>0</v>
      </c>
      <c r="KX40" s="79">
        <v>0</v>
      </c>
      <c r="KY40" s="79">
        <v>0</v>
      </c>
      <c r="KZ40" s="79">
        <v>0</v>
      </c>
      <c r="LA40" s="79">
        <v>0</v>
      </c>
      <c r="LB40" s="79">
        <v>0</v>
      </c>
      <c r="LC40" s="80">
        <f t="shared" si="21"/>
        <v>0</v>
      </c>
      <c r="LD40" s="79">
        <v>0</v>
      </c>
      <c r="LE40" s="79">
        <v>0</v>
      </c>
      <c r="LF40" s="79">
        <v>0</v>
      </c>
      <c r="LG40" s="79">
        <v>0</v>
      </c>
      <c r="LH40" s="79">
        <v>0</v>
      </c>
      <c r="LI40" s="79">
        <v>0</v>
      </c>
      <c r="LJ40" s="81" t="e">
        <f>+INDEX(#REF!,MATCH($B40,#REF!,0),MATCH(LJ$6,#REF!,0))</f>
        <v>#REF!</v>
      </c>
      <c r="LK40" s="82"/>
      <c r="LL40" s="81"/>
      <c r="LM40" s="81"/>
      <c r="LN40" s="81"/>
      <c r="LO40" s="81"/>
      <c r="LP40" s="80" t="e">
        <f t="shared" si="22"/>
        <v>#REF!</v>
      </c>
    </row>
    <row r="41" spans="1:328" hidden="1" outlineLevel="1">
      <c r="B41" t="str">
        <f t="shared" si="28"/>
        <v>EQUIPAMIENTO MINEROCUSCO</v>
      </c>
      <c r="C41" s="78" t="s">
        <v>405</v>
      </c>
      <c r="D41" s="79">
        <v>0</v>
      </c>
      <c r="E41" s="79">
        <v>0</v>
      </c>
      <c r="F41" s="79">
        <v>0</v>
      </c>
      <c r="G41" s="79">
        <v>0</v>
      </c>
      <c r="H41" s="79">
        <v>0</v>
      </c>
      <c r="I41" s="79">
        <v>0</v>
      </c>
      <c r="J41" s="79">
        <v>53496</v>
      </c>
      <c r="K41" s="79">
        <v>53496</v>
      </c>
      <c r="L41" s="79">
        <v>53496</v>
      </c>
      <c r="M41" s="79">
        <v>526167.32999999996</v>
      </c>
      <c r="N41" s="79">
        <v>526167.32999999996</v>
      </c>
      <c r="O41" s="79">
        <v>526167.32999999996</v>
      </c>
      <c r="P41" s="80">
        <v>1738989.9899999998</v>
      </c>
      <c r="Q41" s="79">
        <v>342944.67</v>
      </c>
      <c r="R41" s="79">
        <v>342944.67</v>
      </c>
      <c r="S41" s="79">
        <v>342944.67</v>
      </c>
      <c r="T41" s="79">
        <v>216778.33</v>
      </c>
      <c r="U41" s="79">
        <v>216778.33</v>
      </c>
      <c r="V41" s="79">
        <v>216778.33</v>
      </c>
      <c r="W41" s="79">
        <v>2505</v>
      </c>
      <c r="X41" s="79">
        <v>2505</v>
      </c>
      <c r="Y41" s="79">
        <v>2505</v>
      </c>
      <c r="Z41" s="79">
        <v>323489</v>
      </c>
      <c r="AA41" s="79">
        <v>323489</v>
      </c>
      <c r="AB41" s="79">
        <v>323489</v>
      </c>
      <c r="AC41" s="80">
        <v>2657151</v>
      </c>
      <c r="AD41" s="79">
        <v>19387.669999999998</v>
      </c>
      <c r="AE41" s="79">
        <v>19387.669999999998</v>
      </c>
      <c r="AF41" s="79">
        <v>19387.669999999998</v>
      </c>
      <c r="AG41" s="79">
        <v>17848.330000000002</v>
      </c>
      <c r="AH41" s="79">
        <v>17848.330000000002</v>
      </c>
      <c r="AI41" s="79">
        <v>17848.330000000002</v>
      </c>
      <c r="AJ41" s="79">
        <v>4473361.67</v>
      </c>
      <c r="AK41" s="79">
        <v>4473361.67</v>
      </c>
      <c r="AL41" s="79">
        <v>4473361.67</v>
      </c>
      <c r="AM41" s="79">
        <v>4564189</v>
      </c>
      <c r="AN41" s="79">
        <v>4564189</v>
      </c>
      <c r="AO41" s="79">
        <v>4564189</v>
      </c>
      <c r="AP41" s="80">
        <v>27224360.009999998</v>
      </c>
      <c r="AQ41" s="79">
        <v>1661821</v>
      </c>
      <c r="AR41" s="79">
        <v>1661821</v>
      </c>
      <c r="AS41" s="79">
        <v>1661821</v>
      </c>
      <c r="AT41" s="79">
        <v>219286.67</v>
      </c>
      <c r="AU41" s="79">
        <v>219286.67</v>
      </c>
      <c r="AV41" s="79">
        <v>219286.67</v>
      </c>
      <c r="AW41" s="79">
        <v>0</v>
      </c>
      <c r="AX41" s="79">
        <v>0</v>
      </c>
      <c r="AY41" s="79">
        <v>0</v>
      </c>
      <c r="AZ41" s="79">
        <v>0</v>
      </c>
      <c r="BA41" s="79">
        <v>0</v>
      </c>
      <c r="BB41" s="79">
        <v>0</v>
      </c>
      <c r="BC41" s="80">
        <v>5643323.0099999998</v>
      </c>
      <c r="BD41" s="79">
        <v>0</v>
      </c>
      <c r="BE41" s="79">
        <v>0</v>
      </c>
      <c r="BF41" s="79">
        <v>0</v>
      </c>
      <c r="BG41" s="79">
        <v>0</v>
      </c>
      <c r="BH41" s="79">
        <v>0</v>
      </c>
      <c r="BI41" s="79">
        <v>0</v>
      </c>
      <c r="BJ41" s="79">
        <v>0</v>
      </c>
      <c r="BK41" s="79">
        <v>0</v>
      </c>
      <c r="BL41" s="79">
        <v>0</v>
      </c>
      <c r="BM41" s="79">
        <v>0</v>
      </c>
      <c r="BN41" s="79">
        <v>0</v>
      </c>
      <c r="BO41" s="79">
        <v>0</v>
      </c>
      <c r="BP41" s="80">
        <v>0</v>
      </c>
      <c r="BQ41" s="79">
        <v>306817.67</v>
      </c>
      <c r="BR41" s="79">
        <v>306817.67</v>
      </c>
      <c r="BS41" s="79">
        <v>306817.67</v>
      </c>
      <c r="BT41" s="79">
        <v>654292.67000000004</v>
      </c>
      <c r="BU41" s="79">
        <v>654292.67000000004</v>
      </c>
      <c r="BV41" s="79">
        <v>654292.67000000004</v>
      </c>
      <c r="BW41" s="79">
        <v>60702.33</v>
      </c>
      <c r="BX41" s="79">
        <v>60702.33</v>
      </c>
      <c r="BY41" s="79">
        <v>60702.33</v>
      </c>
      <c r="BZ41" s="79">
        <v>2043760</v>
      </c>
      <c r="CA41" s="79">
        <v>2043760</v>
      </c>
      <c r="CB41" s="79">
        <v>2043760</v>
      </c>
      <c r="CC41" s="80">
        <v>9196718.0099999998</v>
      </c>
      <c r="CD41" s="79">
        <v>214409</v>
      </c>
      <c r="CE41" s="79">
        <v>214409</v>
      </c>
      <c r="CF41" s="79">
        <v>214409</v>
      </c>
      <c r="CG41" s="79">
        <v>961774.33</v>
      </c>
      <c r="CH41" s="79">
        <v>961774.33</v>
      </c>
      <c r="CI41" s="79">
        <v>961774.33</v>
      </c>
      <c r="CJ41" s="79">
        <v>193886.67</v>
      </c>
      <c r="CK41" s="79">
        <v>193886.67</v>
      </c>
      <c r="CL41" s="79">
        <v>193886.67</v>
      </c>
      <c r="CM41" s="79">
        <v>575626.32999999996</v>
      </c>
      <c r="CN41" s="79">
        <v>575626.32999999996</v>
      </c>
      <c r="CO41" s="79">
        <v>575626.32999999996</v>
      </c>
      <c r="CP41" s="80">
        <v>5837088.9900000002</v>
      </c>
      <c r="CQ41" s="79">
        <v>5563315.3300000001</v>
      </c>
      <c r="CR41" s="79">
        <v>5563315.3300000001</v>
      </c>
      <c r="CS41" s="79">
        <v>5563315.3300000001</v>
      </c>
      <c r="CT41" s="79">
        <v>2141326.67</v>
      </c>
      <c r="CU41" s="79">
        <v>2141326.67</v>
      </c>
      <c r="CV41" s="79">
        <v>2141326.67</v>
      </c>
      <c r="CW41" s="79">
        <v>555731.32999999996</v>
      </c>
      <c r="CX41" s="79">
        <v>555731.32999999996</v>
      </c>
      <c r="CY41" s="79">
        <v>555731.32999999996</v>
      </c>
      <c r="CZ41" s="79">
        <v>1827016.67</v>
      </c>
      <c r="DA41" s="79">
        <v>1827016.67</v>
      </c>
      <c r="DB41" s="79">
        <v>1827016.67</v>
      </c>
      <c r="DC41" s="80">
        <v>30262170</v>
      </c>
      <c r="DD41" s="79">
        <v>1072519</v>
      </c>
      <c r="DE41" s="79">
        <v>1072519</v>
      </c>
      <c r="DF41" s="79">
        <v>1072519</v>
      </c>
      <c r="DG41" s="79">
        <v>2160718.67</v>
      </c>
      <c r="DH41" s="79">
        <v>2160718.67</v>
      </c>
      <c r="DI41" s="79">
        <v>2160718.67</v>
      </c>
      <c r="DJ41" s="79">
        <v>878443</v>
      </c>
      <c r="DK41" s="79">
        <v>878443</v>
      </c>
      <c r="DL41" s="79">
        <v>878443</v>
      </c>
      <c r="DM41" s="79">
        <v>3036279.67</v>
      </c>
      <c r="DN41" s="79">
        <v>3036279.67</v>
      </c>
      <c r="DO41" s="79">
        <v>3036279.67</v>
      </c>
      <c r="DP41" s="80">
        <v>21443881.020000003</v>
      </c>
      <c r="DQ41" s="79">
        <v>3637130.33</v>
      </c>
      <c r="DR41" s="79">
        <v>3637130.33</v>
      </c>
      <c r="DS41" s="79">
        <v>3637130.33</v>
      </c>
      <c r="DT41" s="79">
        <v>1791205</v>
      </c>
      <c r="DU41" s="79">
        <v>2475261.6</v>
      </c>
      <c r="DV41" s="79">
        <v>1785651</v>
      </c>
      <c r="DW41" s="79">
        <v>3082273.29</v>
      </c>
      <c r="DX41" s="79">
        <v>618489.18999999994</v>
      </c>
      <c r="DY41" s="79">
        <v>1202452.03</v>
      </c>
      <c r="DZ41" s="79">
        <v>482883.24</v>
      </c>
      <c r="EA41" s="79">
        <v>519316.07</v>
      </c>
      <c r="EB41" s="79">
        <v>5139120.74</v>
      </c>
      <c r="EC41" s="80">
        <v>28008043.149999999</v>
      </c>
      <c r="ED41" s="79">
        <v>299708.43</v>
      </c>
      <c r="EE41" s="79">
        <v>435407.18</v>
      </c>
      <c r="EF41" s="79">
        <v>7251305.0700000003</v>
      </c>
      <c r="EG41" s="79">
        <v>330974.5</v>
      </c>
      <c r="EH41" s="79">
        <v>592133.03</v>
      </c>
      <c r="EI41" s="79">
        <v>1045364</v>
      </c>
      <c r="EJ41" s="79">
        <v>551652.9</v>
      </c>
      <c r="EK41" s="79">
        <v>5402629.3600000003</v>
      </c>
      <c r="EL41" s="79">
        <v>14480460.640000001</v>
      </c>
      <c r="EM41" s="79">
        <v>2739501.35</v>
      </c>
      <c r="EN41" s="79">
        <v>10528885.1</v>
      </c>
      <c r="EO41" s="79">
        <v>9164841.6799999997</v>
      </c>
      <c r="EP41" s="80">
        <v>52822863.240000002</v>
      </c>
      <c r="EQ41" s="79">
        <v>9446282.7799999993</v>
      </c>
      <c r="ER41" s="79">
        <v>787383.04</v>
      </c>
      <c r="ES41" s="79">
        <v>1860438.55</v>
      </c>
      <c r="ET41" s="79">
        <v>576355.08000000007</v>
      </c>
      <c r="EU41" s="79">
        <v>2145749</v>
      </c>
      <c r="EV41" s="79">
        <v>2678051</v>
      </c>
      <c r="EW41" s="79">
        <v>2294535</v>
      </c>
      <c r="EX41" s="79">
        <v>4179992</v>
      </c>
      <c r="EY41" s="79">
        <v>1552223.12</v>
      </c>
      <c r="EZ41" s="79">
        <v>4065586.89</v>
      </c>
      <c r="FA41" s="79">
        <v>688891.03</v>
      </c>
      <c r="FB41" s="79">
        <v>5090392.38</v>
      </c>
      <c r="FC41" s="80">
        <v>35365879.870000005</v>
      </c>
      <c r="FD41" s="79">
        <v>434019</v>
      </c>
      <c r="FE41" s="79">
        <v>733391</v>
      </c>
      <c r="FF41" s="79">
        <v>2093634</v>
      </c>
      <c r="FG41" s="79">
        <v>109930</v>
      </c>
      <c r="FH41" s="79">
        <v>795998</v>
      </c>
      <c r="FI41" s="79">
        <v>270969</v>
      </c>
      <c r="FJ41" s="79">
        <v>416528</v>
      </c>
      <c r="FK41" s="79">
        <v>84744</v>
      </c>
      <c r="FL41" s="79">
        <v>47329</v>
      </c>
      <c r="FM41" s="79">
        <v>226432</v>
      </c>
      <c r="FN41" s="79">
        <v>727682</v>
      </c>
      <c r="FO41" s="79">
        <v>16800088</v>
      </c>
      <c r="FP41" s="80">
        <v>22740744</v>
      </c>
      <c r="FQ41" s="79">
        <v>-286109</v>
      </c>
      <c r="FR41" s="79">
        <v>0</v>
      </c>
      <c r="FS41" s="79">
        <v>1426547</v>
      </c>
      <c r="FT41" s="79">
        <v>3934961</v>
      </c>
      <c r="FU41" s="79">
        <v>29864445.52</v>
      </c>
      <c r="FV41" s="79">
        <v>16211328</v>
      </c>
      <c r="FW41" s="79">
        <v>2956938.35</v>
      </c>
      <c r="FX41" s="79">
        <v>850864.96</v>
      </c>
      <c r="FY41" s="79">
        <v>19225238.5</v>
      </c>
      <c r="FZ41" s="79">
        <v>4286418.6400000006</v>
      </c>
      <c r="GA41" s="79">
        <v>15314105.699999999</v>
      </c>
      <c r="GB41" s="79">
        <v>10471106.120000001</v>
      </c>
      <c r="GC41" s="80">
        <v>104255844.79000001</v>
      </c>
      <c r="GD41" s="79">
        <v>2907561.75</v>
      </c>
      <c r="GE41" s="79">
        <v>3081892.87</v>
      </c>
      <c r="GF41" s="79">
        <v>3654217.62</v>
      </c>
      <c r="GG41" s="79">
        <v>3262611.19</v>
      </c>
      <c r="GH41" s="79">
        <v>2234542</v>
      </c>
      <c r="GI41" s="79">
        <v>2608232</v>
      </c>
      <c r="GJ41" s="79">
        <v>941471.03</v>
      </c>
      <c r="GK41" s="79">
        <v>4820489.1100000003</v>
      </c>
      <c r="GL41" s="79">
        <v>6887184.5999999996</v>
      </c>
      <c r="GM41" s="79">
        <v>6970134.6900000004</v>
      </c>
      <c r="GN41" s="79">
        <v>11517731.67</v>
      </c>
      <c r="GO41" s="79">
        <v>41465338</v>
      </c>
      <c r="GP41" s="80">
        <f t="shared" si="12"/>
        <v>90351406.530000001</v>
      </c>
      <c r="GQ41" s="79">
        <v>2173010</v>
      </c>
      <c r="GR41" s="79">
        <v>46541852</v>
      </c>
      <c r="GS41" s="79">
        <v>1459274</v>
      </c>
      <c r="GT41" s="79">
        <v>959110</v>
      </c>
      <c r="GU41" s="79">
        <v>1851420</v>
      </c>
      <c r="GV41" s="79">
        <v>7825505</v>
      </c>
      <c r="GW41" s="79">
        <v>2585350</v>
      </c>
      <c r="GX41" s="79">
        <v>5859705</v>
      </c>
      <c r="GY41" s="79">
        <v>80112</v>
      </c>
      <c r="GZ41" s="79">
        <v>1128024</v>
      </c>
      <c r="HA41" s="79">
        <v>-130319</v>
      </c>
      <c r="HB41" s="79">
        <v>13836825</v>
      </c>
      <c r="HC41" s="80">
        <f t="shared" si="13"/>
        <v>84169868</v>
      </c>
      <c r="HD41" s="79">
        <v>16425569</v>
      </c>
      <c r="HE41" s="79">
        <v>6442380.5800000001</v>
      </c>
      <c r="HF41" s="79">
        <v>9580211.2599999998</v>
      </c>
      <c r="HG41" s="79">
        <v>2730874.04</v>
      </c>
      <c r="HH41" s="79">
        <v>1490888.8</v>
      </c>
      <c r="HI41" s="79">
        <v>3042887.32</v>
      </c>
      <c r="HJ41" s="79">
        <v>1475804.74</v>
      </c>
      <c r="HK41" s="79">
        <v>2138695.6</v>
      </c>
      <c r="HL41" s="79">
        <v>6016730.5499999998</v>
      </c>
      <c r="HM41" s="79">
        <v>3476961.44</v>
      </c>
      <c r="HN41" s="79">
        <v>5272760.7300000004</v>
      </c>
      <c r="HO41" s="79">
        <v>16634018.449999999</v>
      </c>
      <c r="HP41" s="80">
        <f t="shared" si="14"/>
        <v>74727782.50999999</v>
      </c>
      <c r="HQ41" s="79">
        <v>5892036.4500000002</v>
      </c>
      <c r="HR41" s="79">
        <v>5724170.4900000002</v>
      </c>
      <c r="HS41" s="79">
        <v>1021695.8500000001</v>
      </c>
      <c r="HT41" s="79">
        <v>4855156.5</v>
      </c>
      <c r="HU41" s="79">
        <v>3327433.51</v>
      </c>
      <c r="HV41" s="79">
        <v>19692361.300000001</v>
      </c>
      <c r="HW41" s="79">
        <v>7940560.2999999998</v>
      </c>
      <c r="HX41" s="79">
        <v>7644659.4100000001</v>
      </c>
      <c r="HY41" s="79">
        <v>6064162.1899999995</v>
      </c>
      <c r="HZ41" s="79">
        <v>9738448.8900000006</v>
      </c>
      <c r="IA41" s="79">
        <v>17753242.559999999</v>
      </c>
      <c r="IB41" s="79">
        <v>18732672.559999999</v>
      </c>
      <c r="IC41" s="80">
        <f t="shared" si="15"/>
        <v>108386600.00999999</v>
      </c>
      <c r="ID41" s="79">
        <v>570605.15</v>
      </c>
      <c r="IE41" s="79">
        <v>1058505.6000000001</v>
      </c>
      <c r="IF41" s="79">
        <v>3690613.05</v>
      </c>
      <c r="IG41" s="79">
        <v>3516873.6500000004</v>
      </c>
      <c r="IH41" s="79">
        <v>2540865.6</v>
      </c>
      <c r="II41" s="79">
        <v>629222.93999999994</v>
      </c>
      <c r="IJ41" s="79">
        <v>3391357.08</v>
      </c>
      <c r="IK41" s="79">
        <v>12733558</v>
      </c>
      <c r="IL41" s="79">
        <v>5478874</v>
      </c>
      <c r="IM41" s="79">
        <v>5682963</v>
      </c>
      <c r="IN41" s="79">
        <v>3113049</v>
      </c>
      <c r="IO41" s="79">
        <v>27504932</v>
      </c>
      <c r="IP41" s="80">
        <f t="shared" si="16"/>
        <v>69911419.069999993</v>
      </c>
      <c r="IQ41" s="79">
        <v>17844075</v>
      </c>
      <c r="IR41" s="79">
        <v>3489941</v>
      </c>
      <c r="IS41" s="79">
        <v>604159</v>
      </c>
      <c r="IT41" s="79">
        <v>1870637</v>
      </c>
      <c r="IU41" s="79">
        <v>1104748</v>
      </c>
      <c r="IV41" s="79">
        <v>614300</v>
      </c>
      <c r="IW41" s="79">
        <v>732533</v>
      </c>
      <c r="IX41" s="79">
        <v>4112223</v>
      </c>
      <c r="IY41" s="79">
        <v>1636399</v>
      </c>
      <c r="IZ41" s="79">
        <v>9542139</v>
      </c>
      <c r="JA41" s="79">
        <v>3071831</v>
      </c>
      <c r="JB41" s="79">
        <v>7516007</v>
      </c>
      <c r="JC41" s="80">
        <f t="shared" si="17"/>
        <v>52138992</v>
      </c>
      <c r="JD41" s="79">
        <v>509870</v>
      </c>
      <c r="JE41" s="79">
        <v>1496086</v>
      </c>
      <c r="JF41" s="79">
        <v>1293777</v>
      </c>
      <c r="JG41" s="79">
        <v>145417</v>
      </c>
      <c r="JH41" s="79">
        <v>233404</v>
      </c>
      <c r="JI41" s="79">
        <v>1418825</v>
      </c>
      <c r="JJ41" s="79">
        <v>861063</v>
      </c>
      <c r="JK41" s="79">
        <v>987195</v>
      </c>
      <c r="JL41" s="79">
        <v>5383461</v>
      </c>
      <c r="JM41" s="79">
        <v>2611704</v>
      </c>
      <c r="JN41" s="79">
        <v>3123614</v>
      </c>
      <c r="JO41" s="79">
        <v>5232340</v>
      </c>
      <c r="JP41" s="80">
        <f t="shared" si="18"/>
        <v>23296756</v>
      </c>
      <c r="JQ41" s="79">
        <v>376540</v>
      </c>
      <c r="JR41" s="79">
        <v>2304535</v>
      </c>
      <c r="JS41" s="79">
        <v>6661303</v>
      </c>
      <c r="JT41" s="79">
        <v>1813857</v>
      </c>
      <c r="JU41" s="79">
        <v>1996999</v>
      </c>
      <c r="JV41" s="79">
        <v>31140406</v>
      </c>
      <c r="JW41" s="79">
        <v>12730807</v>
      </c>
      <c r="JX41" s="79">
        <v>20755614</v>
      </c>
      <c r="JY41" s="79">
        <v>36920669</v>
      </c>
      <c r="JZ41" s="79">
        <v>24736102</v>
      </c>
      <c r="KA41" s="79">
        <v>24280288</v>
      </c>
      <c r="KB41" s="79">
        <v>44866153</v>
      </c>
      <c r="KC41" s="80">
        <f t="shared" si="19"/>
        <v>208583273</v>
      </c>
      <c r="KD41" s="79">
        <v>1668099</v>
      </c>
      <c r="KE41" s="79">
        <v>3840294</v>
      </c>
      <c r="KF41" s="79">
        <v>1736650</v>
      </c>
      <c r="KG41" s="79">
        <v>2107236</v>
      </c>
      <c r="KH41" s="79">
        <v>2260353</v>
      </c>
      <c r="KI41" s="79">
        <v>8447604</v>
      </c>
      <c r="KJ41" s="79">
        <v>6845666</v>
      </c>
      <c r="KK41" s="79">
        <v>1611733</v>
      </c>
      <c r="KL41" s="79">
        <v>-49962</v>
      </c>
      <c r="KM41" s="79">
        <v>2512511</v>
      </c>
      <c r="KN41" s="79">
        <v>4479094</v>
      </c>
      <c r="KO41" s="79">
        <v>14879312</v>
      </c>
      <c r="KP41" s="80">
        <f t="shared" si="20"/>
        <v>50338590</v>
      </c>
      <c r="KQ41" s="79">
        <v>4482418</v>
      </c>
      <c r="KR41" s="79">
        <v>2203870</v>
      </c>
      <c r="KS41" s="79">
        <v>7210661</v>
      </c>
      <c r="KT41" s="79">
        <v>3278515</v>
      </c>
      <c r="KU41" s="79">
        <v>4920046</v>
      </c>
      <c r="KV41" s="79">
        <v>6087109</v>
      </c>
      <c r="KW41" s="79">
        <v>13231248</v>
      </c>
      <c r="KX41" s="79">
        <v>16460354</v>
      </c>
      <c r="KY41" s="79">
        <v>5926718</v>
      </c>
      <c r="KZ41" s="79">
        <v>13776367</v>
      </c>
      <c r="LA41" s="79">
        <v>10442394</v>
      </c>
      <c r="LB41" s="79">
        <v>33804315</v>
      </c>
      <c r="LC41" s="80">
        <f t="shared" si="21"/>
        <v>121824015</v>
      </c>
      <c r="LD41" s="79">
        <v>3970085</v>
      </c>
      <c r="LE41" s="79">
        <v>5665319</v>
      </c>
      <c r="LF41" s="79">
        <v>7148666</v>
      </c>
      <c r="LG41" s="79">
        <v>4624842</v>
      </c>
      <c r="LH41" s="79">
        <v>4558334</v>
      </c>
      <c r="LI41" s="79">
        <v>3020853</v>
      </c>
      <c r="LJ41" s="81" t="e">
        <f>+INDEX(#REF!,MATCH($B41,#REF!,0),MATCH(LJ$6,#REF!,0))</f>
        <v>#REF!</v>
      </c>
      <c r="LK41" s="82"/>
      <c r="LL41" s="81"/>
      <c r="LM41" s="81"/>
      <c r="LN41" s="81"/>
      <c r="LO41" s="81"/>
      <c r="LP41" s="80" t="e">
        <f t="shared" si="22"/>
        <v>#REF!</v>
      </c>
    </row>
    <row r="42" spans="1:328" hidden="1" outlineLevel="1">
      <c r="B42" t="str">
        <f t="shared" si="28"/>
        <v>EQUIPAMIENTO MINEROHUANCAVELICA</v>
      </c>
      <c r="C42" s="78" t="s">
        <v>406</v>
      </c>
      <c r="D42" s="79">
        <v>0</v>
      </c>
      <c r="E42" s="79">
        <v>0</v>
      </c>
      <c r="F42" s="79">
        <v>0</v>
      </c>
      <c r="G42" s="79">
        <v>0</v>
      </c>
      <c r="H42" s="79">
        <v>0</v>
      </c>
      <c r="I42" s="79">
        <v>0</v>
      </c>
      <c r="J42" s="79">
        <v>0</v>
      </c>
      <c r="K42" s="79">
        <v>0</v>
      </c>
      <c r="L42" s="79">
        <v>0</v>
      </c>
      <c r="M42" s="79">
        <v>0</v>
      </c>
      <c r="N42" s="79">
        <v>0</v>
      </c>
      <c r="O42" s="79">
        <v>0</v>
      </c>
      <c r="P42" s="80">
        <v>0</v>
      </c>
      <c r="Q42" s="79">
        <v>64447.92</v>
      </c>
      <c r="R42" s="79">
        <v>64447.92</v>
      </c>
      <c r="S42" s="79">
        <v>64447.92</v>
      </c>
      <c r="T42" s="79">
        <v>52980.92</v>
      </c>
      <c r="U42" s="79">
        <v>52980.92</v>
      </c>
      <c r="V42" s="79">
        <v>52980.92</v>
      </c>
      <c r="W42" s="79">
        <v>8837.92</v>
      </c>
      <c r="X42" s="79">
        <v>8837.92</v>
      </c>
      <c r="Y42" s="79">
        <v>8837.92</v>
      </c>
      <c r="Z42" s="79">
        <v>39605.25</v>
      </c>
      <c r="AA42" s="79">
        <v>39605.25</v>
      </c>
      <c r="AB42" s="79">
        <v>39605.25</v>
      </c>
      <c r="AC42" s="80">
        <v>497616.02999999991</v>
      </c>
      <c r="AD42" s="79">
        <v>495087.67</v>
      </c>
      <c r="AE42" s="79">
        <v>495087.67</v>
      </c>
      <c r="AF42" s="79">
        <v>495087.67</v>
      </c>
      <c r="AG42" s="79">
        <v>0</v>
      </c>
      <c r="AH42" s="79">
        <v>0</v>
      </c>
      <c r="AI42" s="79">
        <v>0</v>
      </c>
      <c r="AJ42" s="79">
        <v>0</v>
      </c>
      <c r="AK42" s="79">
        <v>0</v>
      </c>
      <c r="AL42" s="79">
        <v>0</v>
      </c>
      <c r="AM42" s="79">
        <v>0</v>
      </c>
      <c r="AN42" s="79">
        <v>0</v>
      </c>
      <c r="AO42" s="79">
        <v>0</v>
      </c>
      <c r="AP42" s="80">
        <v>1485263.01</v>
      </c>
      <c r="AQ42" s="79">
        <v>0</v>
      </c>
      <c r="AR42" s="79">
        <v>0</v>
      </c>
      <c r="AS42" s="79">
        <v>0</v>
      </c>
      <c r="AT42" s="79">
        <v>0</v>
      </c>
      <c r="AU42" s="79">
        <v>0</v>
      </c>
      <c r="AV42" s="79">
        <v>0</v>
      </c>
      <c r="AW42" s="79">
        <v>0</v>
      </c>
      <c r="AX42" s="79">
        <v>0</v>
      </c>
      <c r="AY42" s="79">
        <v>0</v>
      </c>
      <c r="AZ42" s="79">
        <v>0</v>
      </c>
      <c r="BA42" s="79">
        <v>0</v>
      </c>
      <c r="BB42" s="79">
        <v>0</v>
      </c>
      <c r="BC42" s="80">
        <v>0</v>
      </c>
      <c r="BD42" s="79">
        <v>0</v>
      </c>
      <c r="BE42" s="79">
        <v>0</v>
      </c>
      <c r="BF42" s="79">
        <v>0</v>
      </c>
      <c r="BG42" s="79">
        <v>0</v>
      </c>
      <c r="BH42" s="79">
        <v>0</v>
      </c>
      <c r="BI42" s="79">
        <v>0</v>
      </c>
      <c r="BJ42" s="79">
        <v>0</v>
      </c>
      <c r="BK42" s="79">
        <v>0</v>
      </c>
      <c r="BL42" s="79">
        <v>0</v>
      </c>
      <c r="BM42" s="79">
        <v>18726.669999999998</v>
      </c>
      <c r="BN42" s="79">
        <v>18726.669999999998</v>
      </c>
      <c r="BO42" s="79">
        <v>18726.669999999998</v>
      </c>
      <c r="BP42" s="80">
        <v>56180.009999999995</v>
      </c>
      <c r="BQ42" s="79">
        <v>16063.62</v>
      </c>
      <c r="BR42" s="79">
        <v>16063.62</v>
      </c>
      <c r="BS42" s="79">
        <v>16063.62</v>
      </c>
      <c r="BT42" s="79">
        <v>16371.69</v>
      </c>
      <c r="BU42" s="79">
        <v>16371.69</v>
      </c>
      <c r="BV42" s="79">
        <v>16371.69</v>
      </c>
      <c r="BW42" s="79">
        <v>63216.33</v>
      </c>
      <c r="BX42" s="79">
        <v>63216.33</v>
      </c>
      <c r="BY42" s="79">
        <v>63216.33</v>
      </c>
      <c r="BZ42" s="79">
        <v>30100</v>
      </c>
      <c r="CA42" s="79">
        <v>30100</v>
      </c>
      <c r="CB42" s="79">
        <v>30100</v>
      </c>
      <c r="CC42" s="80">
        <v>377254.92000000004</v>
      </c>
      <c r="CD42" s="79">
        <v>124897.11</v>
      </c>
      <c r="CE42" s="79">
        <v>124897.11</v>
      </c>
      <c r="CF42" s="79">
        <v>124897.11</v>
      </c>
      <c r="CG42" s="79">
        <v>134317.66999999998</v>
      </c>
      <c r="CH42" s="79">
        <v>134317.66999999998</v>
      </c>
      <c r="CI42" s="79">
        <v>134317.66999999998</v>
      </c>
      <c r="CJ42" s="79">
        <v>209018.14</v>
      </c>
      <c r="CK42" s="79">
        <v>209018.14</v>
      </c>
      <c r="CL42" s="79">
        <v>209018.14</v>
      </c>
      <c r="CM42" s="79">
        <v>132537.34</v>
      </c>
      <c r="CN42" s="79">
        <v>132537.34</v>
      </c>
      <c r="CO42" s="79">
        <v>132537.34</v>
      </c>
      <c r="CP42" s="80">
        <v>1802310.78</v>
      </c>
      <c r="CQ42" s="79">
        <v>31078.67</v>
      </c>
      <c r="CR42" s="79">
        <v>31078.67</v>
      </c>
      <c r="CS42" s="79">
        <v>31078.67</v>
      </c>
      <c r="CT42" s="79">
        <v>37973.33</v>
      </c>
      <c r="CU42" s="79">
        <v>37973.33</v>
      </c>
      <c r="CV42" s="79">
        <v>37973.33</v>
      </c>
      <c r="CW42" s="79">
        <v>46555</v>
      </c>
      <c r="CX42" s="79">
        <v>46555</v>
      </c>
      <c r="CY42" s="79">
        <v>46555</v>
      </c>
      <c r="CZ42" s="79">
        <v>9666.67</v>
      </c>
      <c r="DA42" s="79">
        <v>9666.67</v>
      </c>
      <c r="DB42" s="79">
        <v>9666.67</v>
      </c>
      <c r="DC42" s="80">
        <v>375821.00999999995</v>
      </c>
      <c r="DD42" s="79">
        <v>716558.66999999993</v>
      </c>
      <c r="DE42" s="79">
        <v>716558.66999999993</v>
      </c>
      <c r="DF42" s="79">
        <v>716558.66999999993</v>
      </c>
      <c r="DG42" s="79">
        <v>300447.67</v>
      </c>
      <c r="DH42" s="79">
        <v>300447.67</v>
      </c>
      <c r="DI42" s="79">
        <v>300447.67</v>
      </c>
      <c r="DJ42" s="79">
        <v>0</v>
      </c>
      <c r="DK42" s="79">
        <v>0</v>
      </c>
      <c r="DL42" s="79">
        <v>0</v>
      </c>
      <c r="DM42" s="79">
        <v>0</v>
      </c>
      <c r="DN42" s="79">
        <v>0</v>
      </c>
      <c r="DO42" s="79">
        <v>0</v>
      </c>
      <c r="DP42" s="80">
        <v>3051019.0199999996</v>
      </c>
      <c r="DQ42" s="79">
        <v>0</v>
      </c>
      <c r="DR42" s="79">
        <v>0</v>
      </c>
      <c r="DS42" s="79">
        <v>0</v>
      </c>
      <c r="DT42" s="79">
        <v>9531</v>
      </c>
      <c r="DU42" s="79">
        <v>8060</v>
      </c>
      <c r="DV42" s="79">
        <v>16095</v>
      </c>
      <c r="DW42" s="79">
        <v>17963</v>
      </c>
      <c r="DX42" s="79">
        <v>19010.54</v>
      </c>
      <c r="DY42" s="79">
        <v>8079</v>
      </c>
      <c r="DZ42" s="79">
        <v>7544</v>
      </c>
      <c r="EA42" s="79">
        <v>11575</v>
      </c>
      <c r="EB42" s="79">
        <v>13534</v>
      </c>
      <c r="EC42" s="80">
        <v>111391.54000000001</v>
      </c>
      <c r="ED42" s="79">
        <v>9555</v>
      </c>
      <c r="EE42" s="79">
        <v>17752.46</v>
      </c>
      <c r="EF42" s="79">
        <v>17882.46</v>
      </c>
      <c r="EG42" s="79">
        <v>37833.380000000005</v>
      </c>
      <c r="EH42" s="79">
        <v>387215.70999999996</v>
      </c>
      <c r="EI42" s="79">
        <v>12376</v>
      </c>
      <c r="EJ42" s="79">
        <v>10884</v>
      </c>
      <c r="EK42" s="79">
        <v>12880</v>
      </c>
      <c r="EL42" s="79">
        <v>12882</v>
      </c>
      <c r="EM42" s="79">
        <v>22553</v>
      </c>
      <c r="EN42" s="79">
        <v>39343</v>
      </c>
      <c r="EO42" s="79">
        <v>38424</v>
      </c>
      <c r="EP42" s="80">
        <v>619581.01</v>
      </c>
      <c r="EQ42" s="79">
        <v>20793</v>
      </c>
      <c r="ER42" s="79">
        <v>342286.85</v>
      </c>
      <c r="ES42" s="79">
        <v>368101.41</v>
      </c>
      <c r="ET42" s="79">
        <v>395759.13999999996</v>
      </c>
      <c r="EU42" s="79">
        <v>485101.75</v>
      </c>
      <c r="EV42" s="79">
        <v>379948.35000000003</v>
      </c>
      <c r="EW42" s="79">
        <v>246719</v>
      </c>
      <c r="EX42" s="79">
        <v>337222.32999999996</v>
      </c>
      <c r="EY42" s="79">
        <v>586953.49</v>
      </c>
      <c r="EZ42" s="79">
        <v>234438.64000000004</v>
      </c>
      <c r="FA42" s="79">
        <v>300304.7</v>
      </c>
      <c r="FB42" s="79">
        <v>266768.77</v>
      </c>
      <c r="FC42" s="80">
        <v>3964397.4300000006</v>
      </c>
      <c r="FD42" s="79">
        <v>326471.86</v>
      </c>
      <c r="FE42" s="79">
        <v>278801.45</v>
      </c>
      <c r="FF42" s="79">
        <v>222174.51</v>
      </c>
      <c r="FG42" s="79">
        <v>229119.35999999999</v>
      </c>
      <c r="FH42" s="79">
        <v>215259.24</v>
      </c>
      <c r="FI42" s="79">
        <v>220837.94</v>
      </c>
      <c r="FJ42" s="79">
        <v>180433.02000000002</v>
      </c>
      <c r="FK42" s="79">
        <v>284883.96999999997</v>
      </c>
      <c r="FL42" s="79">
        <v>199999.43999999997</v>
      </c>
      <c r="FM42" s="79">
        <v>159809.07</v>
      </c>
      <c r="FN42" s="79">
        <v>95148.34</v>
      </c>
      <c r="FO42" s="79">
        <v>186602.31</v>
      </c>
      <c r="FP42" s="80">
        <v>2599540.5099999998</v>
      </c>
      <c r="FQ42" s="79">
        <v>388942.35</v>
      </c>
      <c r="FR42" s="79">
        <v>173231.21</v>
      </c>
      <c r="FS42" s="79">
        <v>234743.58999999997</v>
      </c>
      <c r="FT42" s="79">
        <v>276387.5</v>
      </c>
      <c r="FU42" s="79">
        <v>281779.32999999996</v>
      </c>
      <c r="FV42" s="79">
        <v>178458.39</v>
      </c>
      <c r="FW42" s="79">
        <v>131888.12</v>
      </c>
      <c r="FX42" s="79">
        <v>143371.57</v>
      </c>
      <c r="FY42" s="79">
        <v>215143.66</v>
      </c>
      <c r="FZ42" s="79">
        <v>395469.38</v>
      </c>
      <c r="GA42" s="79">
        <v>232157.21000000002</v>
      </c>
      <c r="GB42" s="79">
        <v>225292.54000000004</v>
      </c>
      <c r="GC42" s="80">
        <v>2876864.85</v>
      </c>
      <c r="GD42" s="79">
        <v>224227.63</v>
      </c>
      <c r="GE42" s="79">
        <v>482789.83000000007</v>
      </c>
      <c r="GF42" s="79">
        <v>260421.52999999997</v>
      </c>
      <c r="GG42" s="79">
        <v>428396.95</v>
      </c>
      <c r="GH42" s="79">
        <v>124967.31999999999</v>
      </c>
      <c r="GI42" s="79">
        <v>155197.43</v>
      </c>
      <c r="GJ42" s="79">
        <v>232480.71</v>
      </c>
      <c r="GK42" s="79">
        <v>724686.27</v>
      </c>
      <c r="GL42" s="79">
        <v>137976.22999999998</v>
      </c>
      <c r="GM42" s="79">
        <v>179086.28</v>
      </c>
      <c r="GN42" s="79">
        <v>47819.519999999997</v>
      </c>
      <c r="GO42" s="79">
        <v>15453.67</v>
      </c>
      <c r="GP42" s="80">
        <f t="shared" si="12"/>
        <v>3013503.3699999996</v>
      </c>
      <c r="GQ42" s="79">
        <v>217150.79</v>
      </c>
      <c r="GR42" s="79">
        <v>107609.94</v>
      </c>
      <c r="GS42" s="79">
        <v>44101.72</v>
      </c>
      <c r="GT42" s="79">
        <v>67672.53</v>
      </c>
      <c r="GU42" s="79">
        <v>110037.08</v>
      </c>
      <c r="GV42" s="79">
        <v>125518.26000000001</v>
      </c>
      <c r="GW42" s="79">
        <v>37529.839999999997</v>
      </c>
      <c r="GX42" s="79">
        <v>200705.86000000002</v>
      </c>
      <c r="GY42" s="79">
        <v>190543.06</v>
      </c>
      <c r="GZ42" s="79">
        <v>47497.32</v>
      </c>
      <c r="HA42" s="79">
        <v>61991.23</v>
      </c>
      <c r="HB42" s="79">
        <v>35833.94</v>
      </c>
      <c r="HC42" s="80">
        <f t="shared" si="13"/>
        <v>1246191.5699999998</v>
      </c>
      <c r="HD42" s="79">
        <v>35282.6</v>
      </c>
      <c r="HE42" s="79">
        <v>60536.859999999993</v>
      </c>
      <c r="HF42" s="79">
        <v>35155.200000000004</v>
      </c>
      <c r="HG42" s="79">
        <v>162085.86000000002</v>
      </c>
      <c r="HH42" s="79">
        <v>56608.259999999995</v>
      </c>
      <c r="HI42" s="79">
        <v>53502.63</v>
      </c>
      <c r="HJ42" s="79">
        <v>89556.53</v>
      </c>
      <c r="HK42" s="79">
        <v>97322.58</v>
      </c>
      <c r="HL42" s="79">
        <v>158027.62</v>
      </c>
      <c r="HM42" s="79">
        <v>398228.56</v>
      </c>
      <c r="HN42" s="79">
        <v>59357.91</v>
      </c>
      <c r="HO42" s="79">
        <v>273900.84999999998</v>
      </c>
      <c r="HP42" s="80">
        <f t="shared" si="14"/>
        <v>1479565.46</v>
      </c>
      <c r="HQ42" s="79">
        <v>68007.070000000007</v>
      </c>
      <c r="HR42" s="79">
        <v>118261.14</v>
      </c>
      <c r="HS42" s="79">
        <v>72259.509999999995</v>
      </c>
      <c r="HT42" s="79">
        <v>53165.16</v>
      </c>
      <c r="HU42" s="79">
        <v>63018.229999999996</v>
      </c>
      <c r="HV42" s="79">
        <v>746016.74</v>
      </c>
      <c r="HW42" s="79">
        <v>206544.59</v>
      </c>
      <c r="HX42" s="79">
        <v>547363.6</v>
      </c>
      <c r="HY42" s="79">
        <v>1235747.26</v>
      </c>
      <c r="HZ42" s="79">
        <v>1235135.26</v>
      </c>
      <c r="IA42" s="79">
        <v>165804.33000000002</v>
      </c>
      <c r="IB42" s="79">
        <v>349246.93999999994</v>
      </c>
      <c r="IC42" s="80">
        <f t="shared" si="15"/>
        <v>4860569.83</v>
      </c>
      <c r="ID42" s="79">
        <v>2632293.13</v>
      </c>
      <c r="IE42" s="79">
        <v>100707.31</v>
      </c>
      <c r="IF42" s="79">
        <v>46888.18</v>
      </c>
      <c r="IG42" s="79">
        <v>157913</v>
      </c>
      <c r="IH42" s="79">
        <v>237897.35</v>
      </c>
      <c r="II42" s="79">
        <v>122826.71</v>
      </c>
      <c r="IJ42" s="79">
        <v>211950.37</v>
      </c>
      <c r="IK42" s="79">
        <v>901837</v>
      </c>
      <c r="IL42" s="79">
        <v>793881</v>
      </c>
      <c r="IM42" s="79">
        <v>1093993</v>
      </c>
      <c r="IN42" s="79">
        <v>680500</v>
      </c>
      <c r="IO42" s="79">
        <v>1456391</v>
      </c>
      <c r="IP42" s="80">
        <f t="shared" si="16"/>
        <v>8437078.0500000007</v>
      </c>
      <c r="IQ42" s="79">
        <v>20337</v>
      </c>
      <c r="IR42" s="79">
        <v>24841</v>
      </c>
      <c r="IS42" s="79">
        <v>111630</v>
      </c>
      <c r="IT42" s="79">
        <v>637</v>
      </c>
      <c r="IU42" s="79">
        <v>8890</v>
      </c>
      <c r="IV42" s="79">
        <v>53918</v>
      </c>
      <c r="IW42" s="79">
        <v>4950</v>
      </c>
      <c r="IX42" s="79">
        <v>585471</v>
      </c>
      <c r="IY42" s="79">
        <v>1626970</v>
      </c>
      <c r="IZ42" s="79">
        <v>165792</v>
      </c>
      <c r="JA42" s="79">
        <v>1101935</v>
      </c>
      <c r="JB42" s="79">
        <v>967284</v>
      </c>
      <c r="JC42" s="80">
        <f t="shared" si="17"/>
        <v>4672655</v>
      </c>
      <c r="JD42" s="79">
        <v>22773</v>
      </c>
      <c r="JE42" s="79">
        <v>741617</v>
      </c>
      <c r="JF42" s="79">
        <v>86258</v>
      </c>
      <c r="JG42" s="79">
        <v>621786</v>
      </c>
      <c r="JH42" s="79">
        <v>9000</v>
      </c>
      <c r="JI42" s="79">
        <v>15027</v>
      </c>
      <c r="JJ42" s="79">
        <v>45146</v>
      </c>
      <c r="JK42" s="79">
        <v>5201</v>
      </c>
      <c r="JL42" s="79">
        <v>924074</v>
      </c>
      <c r="JM42" s="79">
        <v>219858</v>
      </c>
      <c r="JN42" s="79">
        <v>423441</v>
      </c>
      <c r="JO42" s="79">
        <v>73900</v>
      </c>
      <c r="JP42" s="80">
        <f t="shared" si="18"/>
        <v>3188081</v>
      </c>
      <c r="JQ42" s="79">
        <v>835</v>
      </c>
      <c r="JR42" s="79">
        <v>250</v>
      </c>
      <c r="JS42" s="79">
        <v>19250</v>
      </c>
      <c r="JT42" s="79">
        <v>56373</v>
      </c>
      <c r="JU42" s="79">
        <v>329875</v>
      </c>
      <c r="JV42" s="79">
        <v>98260</v>
      </c>
      <c r="JW42" s="79">
        <v>79595</v>
      </c>
      <c r="JX42" s="79">
        <v>638641</v>
      </c>
      <c r="JY42" s="79">
        <v>851247</v>
      </c>
      <c r="JZ42" s="79">
        <v>746035</v>
      </c>
      <c r="KA42" s="79">
        <v>77771</v>
      </c>
      <c r="KB42" s="79">
        <v>318537</v>
      </c>
      <c r="KC42" s="80">
        <f t="shared" si="19"/>
        <v>3216669</v>
      </c>
      <c r="KD42" s="79">
        <v>80807</v>
      </c>
      <c r="KE42" s="79">
        <v>751020</v>
      </c>
      <c r="KF42" s="79">
        <v>203819</v>
      </c>
      <c r="KG42" s="79">
        <v>34573</v>
      </c>
      <c r="KH42" s="79">
        <v>250</v>
      </c>
      <c r="KI42" s="79">
        <v>171293</v>
      </c>
      <c r="KJ42" s="79">
        <v>960421</v>
      </c>
      <c r="KK42" s="79">
        <v>669843</v>
      </c>
      <c r="KL42" s="79">
        <v>133075</v>
      </c>
      <c r="KM42" s="79">
        <v>318171</v>
      </c>
      <c r="KN42" s="79">
        <v>1172089</v>
      </c>
      <c r="KO42" s="79">
        <v>230429</v>
      </c>
      <c r="KP42" s="80">
        <f t="shared" si="20"/>
        <v>4725790</v>
      </c>
      <c r="KQ42" s="79">
        <v>505993</v>
      </c>
      <c r="KR42" s="79">
        <v>61444</v>
      </c>
      <c r="KS42" s="79">
        <v>250</v>
      </c>
      <c r="KT42" s="79">
        <v>10562</v>
      </c>
      <c r="KU42" s="79">
        <v>296570</v>
      </c>
      <c r="KV42" s="79">
        <v>210075</v>
      </c>
      <c r="KW42" s="79">
        <v>86137</v>
      </c>
      <c r="KX42" s="79">
        <v>290266</v>
      </c>
      <c r="KY42" s="79">
        <v>263778</v>
      </c>
      <c r="KZ42" s="79">
        <v>581113</v>
      </c>
      <c r="LA42" s="79">
        <v>621273</v>
      </c>
      <c r="LB42" s="79">
        <v>2467695</v>
      </c>
      <c r="LC42" s="80">
        <f t="shared" si="21"/>
        <v>5395156</v>
      </c>
      <c r="LD42" s="79">
        <v>474230</v>
      </c>
      <c r="LE42" s="79">
        <v>264299</v>
      </c>
      <c r="LF42" s="79">
        <v>276093</v>
      </c>
      <c r="LG42" s="79">
        <v>450206</v>
      </c>
      <c r="LH42" s="79">
        <v>401750</v>
      </c>
      <c r="LI42" s="79">
        <v>1037899</v>
      </c>
      <c r="LJ42" s="81" t="e">
        <f>+INDEX(#REF!,MATCH($B42,#REF!,0),MATCH(LJ$6,#REF!,0))</f>
        <v>#REF!</v>
      </c>
      <c r="LK42" s="82"/>
      <c r="LL42" s="81"/>
      <c r="LM42" s="81"/>
      <c r="LN42" s="81"/>
      <c r="LO42" s="81"/>
      <c r="LP42" s="80" t="e">
        <f t="shared" si="22"/>
        <v>#REF!</v>
      </c>
    </row>
    <row r="43" spans="1:328" hidden="1" outlineLevel="1">
      <c r="B43" t="str">
        <f t="shared" si="28"/>
        <v>EQUIPAMIENTO MINEROHUÁNUCO</v>
      </c>
      <c r="C43" s="78" t="s">
        <v>407</v>
      </c>
      <c r="D43" s="79">
        <v>0</v>
      </c>
      <c r="E43" s="79">
        <v>0</v>
      </c>
      <c r="F43" s="79">
        <v>0</v>
      </c>
      <c r="G43" s="79">
        <v>0</v>
      </c>
      <c r="H43" s="79">
        <v>0</v>
      </c>
      <c r="I43" s="79">
        <v>0</v>
      </c>
      <c r="J43" s="79">
        <v>0</v>
      </c>
      <c r="K43" s="79">
        <v>0</v>
      </c>
      <c r="L43" s="79">
        <v>0</v>
      </c>
      <c r="M43" s="79">
        <v>0</v>
      </c>
      <c r="N43" s="79">
        <v>0</v>
      </c>
      <c r="O43" s="79">
        <v>0</v>
      </c>
      <c r="P43" s="80">
        <v>0</v>
      </c>
      <c r="Q43" s="79">
        <v>0</v>
      </c>
      <c r="R43" s="79">
        <v>0</v>
      </c>
      <c r="S43" s="79">
        <v>0</v>
      </c>
      <c r="T43" s="79">
        <v>71131.67</v>
      </c>
      <c r="U43" s="79">
        <v>71131.67</v>
      </c>
      <c r="V43" s="79">
        <v>71131.67</v>
      </c>
      <c r="W43" s="79">
        <v>9234.67</v>
      </c>
      <c r="X43" s="79">
        <v>9234.67</v>
      </c>
      <c r="Y43" s="79">
        <v>9234.67</v>
      </c>
      <c r="Z43" s="79">
        <v>0</v>
      </c>
      <c r="AA43" s="79">
        <v>0</v>
      </c>
      <c r="AB43" s="79">
        <v>0</v>
      </c>
      <c r="AC43" s="80">
        <v>241099.02000000005</v>
      </c>
      <c r="AD43" s="79">
        <v>0</v>
      </c>
      <c r="AE43" s="79">
        <v>0</v>
      </c>
      <c r="AF43" s="79">
        <v>0</v>
      </c>
      <c r="AG43" s="79">
        <v>0</v>
      </c>
      <c r="AH43" s="79">
        <v>0</v>
      </c>
      <c r="AI43" s="79">
        <v>0</v>
      </c>
      <c r="AJ43" s="79">
        <v>0</v>
      </c>
      <c r="AK43" s="79">
        <v>0</v>
      </c>
      <c r="AL43" s="79">
        <v>0</v>
      </c>
      <c r="AM43" s="79">
        <v>0</v>
      </c>
      <c r="AN43" s="79">
        <v>0</v>
      </c>
      <c r="AO43" s="79">
        <v>0</v>
      </c>
      <c r="AP43" s="80">
        <v>0</v>
      </c>
      <c r="AQ43" s="79">
        <v>0</v>
      </c>
      <c r="AR43" s="79">
        <v>0</v>
      </c>
      <c r="AS43" s="79">
        <v>0</v>
      </c>
      <c r="AT43" s="79">
        <v>0</v>
      </c>
      <c r="AU43" s="79">
        <v>0</v>
      </c>
      <c r="AV43" s="79">
        <v>0</v>
      </c>
      <c r="AW43" s="79">
        <v>0</v>
      </c>
      <c r="AX43" s="79">
        <v>0</v>
      </c>
      <c r="AY43" s="79">
        <v>0</v>
      </c>
      <c r="AZ43" s="79">
        <v>0</v>
      </c>
      <c r="BA43" s="79">
        <v>0</v>
      </c>
      <c r="BB43" s="79">
        <v>0</v>
      </c>
      <c r="BC43" s="80">
        <v>0</v>
      </c>
      <c r="BD43" s="79">
        <v>0</v>
      </c>
      <c r="BE43" s="79">
        <v>0</v>
      </c>
      <c r="BF43" s="79">
        <v>0</v>
      </c>
      <c r="BG43" s="79">
        <v>0</v>
      </c>
      <c r="BH43" s="79">
        <v>0</v>
      </c>
      <c r="BI43" s="79">
        <v>0</v>
      </c>
      <c r="BJ43" s="79">
        <v>0</v>
      </c>
      <c r="BK43" s="79">
        <v>0</v>
      </c>
      <c r="BL43" s="79">
        <v>0</v>
      </c>
      <c r="BM43" s="79">
        <v>0</v>
      </c>
      <c r="BN43" s="79">
        <v>0</v>
      </c>
      <c r="BO43" s="79">
        <v>0</v>
      </c>
      <c r="BP43" s="80">
        <v>0</v>
      </c>
      <c r="BQ43" s="79">
        <v>0</v>
      </c>
      <c r="BR43" s="79">
        <v>0</v>
      </c>
      <c r="BS43" s="79">
        <v>0</v>
      </c>
      <c r="BT43" s="79">
        <v>0</v>
      </c>
      <c r="BU43" s="79">
        <v>0</v>
      </c>
      <c r="BV43" s="79">
        <v>0</v>
      </c>
      <c r="BW43" s="79">
        <v>0</v>
      </c>
      <c r="BX43" s="79">
        <v>0</v>
      </c>
      <c r="BY43" s="79">
        <v>0</v>
      </c>
      <c r="BZ43" s="79">
        <v>0</v>
      </c>
      <c r="CA43" s="79">
        <v>0</v>
      </c>
      <c r="CB43" s="79">
        <v>0</v>
      </c>
      <c r="CC43" s="80">
        <v>0</v>
      </c>
      <c r="CD43" s="79">
        <v>0</v>
      </c>
      <c r="CE43" s="79">
        <v>0</v>
      </c>
      <c r="CF43" s="79">
        <v>0</v>
      </c>
      <c r="CG43" s="79">
        <v>0</v>
      </c>
      <c r="CH43" s="79">
        <v>0</v>
      </c>
      <c r="CI43" s="79">
        <v>0</v>
      </c>
      <c r="CJ43" s="79">
        <v>0</v>
      </c>
      <c r="CK43" s="79">
        <v>0</v>
      </c>
      <c r="CL43" s="79">
        <v>0</v>
      </c>
      <c r="CM43" s="79">
        <v>0</v>
      </c>
      <c r="CN43" s="79">
        <v>0</v>
      </c>
      <c r="CO43" s="79">
        <v>0</v>
      </c>
      <c r="CP43" s="80">
        <v>0</v>
      </c>
      <c r="CQ43" s="79">
        <v>0</v>
      </c>
      <c r="CR43" s="79">
        <v>0</v>
      </c>
      <c r="CS43" s="79">
        <v>0</v>
      </c>
      <c r="CT43" s="79">
        <v>0</v>
      </c>
      <c r="CU43" s="79">
        <v>0</v>
      </c>
      <c r="CV43" s="79">
        <v>0</v>
      </c>
      <c r="CW43" s="79">
        <v>0</v>
      </c>
      <c r="CX43" s="79">
        <v>0</v>
      </c>
      <c r="CY43" s="79">
        <v>0</v>
      </c>
      <c r="CZ43" s="79">
        <v>0</v>
      </c>
      <c r="DA43" s="79">
        <v>0</v>
      </c>
      <c r="DB43" s="79">
        <v>0</v>
      </c>
      <c r="DC43" s="80">
        <v>0</v>
      </c>
      <c r="DD43" s="79">
        <v>0</v>
      </c>
      <c r="DE43" s="79">
        <v>0</v>
      </c>
      <c r="DF43" s="79">
        <v>0</v>
      </c>
      <c r="DG43" s="79">
        <v>0</v>
      </c>
      <c r="DH43" s="79">
        <v>0</v>
      </c>
      <c r="DI43" s="79">
        <v>0</v>
      </c>
      <c r="DJ43" s="79">
        <v>0</v>
      </c>
      <c r="DK43" s="79">
        <v>0</v>
      </c>
      <c r="DL43" s="79">
        <v>0</v>
      </c>
      <c r="DM43" s="79">
        <v>0</v>
      </c>
      <c r="DN43" s="79">
        <v>0</v>
      </c>
      <c r="DO43" s="79">
        <v>0</v>
      </c>
      <c r="DP43" s="80">
        <v>0</v>
      </c>
      <c r="DQ43" s="79">
        <v>0</v>
      </c>
      <c r="DR43" s="79">
        <v>0</v>
      </c>
      <c r="DS43" s="79">
        <v>0</v>
      </c>
      <c r="DT43" s="79">
        <v>200486</v>
      </c>
      <c r="DU43" s="79">
        <v>39040.75</v>
      </c>
      <c r="DV43" s="79">
        <v>1963.91</v>
      </c>
      <c r="DW43" s="79">
        <v>3952.48</v>
      </c>
      <c r="DX43" s="79">
        <v>2816</v>
      </c>
      <c r="DY43" s="79">
        <v>7567</v>
      </c>
      <c r="DZ43" s="79">
        <v>14191.61</v>
      </c>
      <c r="EA43" s="79">
        <v>24321.99</v>
      </c>
      <c r="EB43" s="79">
        <v>13.19</v>
      </c>
      <c r="EC43" s="80">
        <v>294352.93</v>
      </c>
      <c r="ED43" s="79">
        <v>303.64999999999998</v>
      </c>
      <c r="EE43" s="79">
        <v>0</v>
      </c>
      <c r="EF43" s="79">
        <v>0</v>
      </c>
      <c r="EG43" s="79">
        <v>0</v>
      </c>
      <c r="EH43" s="79">
        <v>0</v>
      </c>
      <c r="EI43" s="79">
        <v>0</v>
      </c>
      <c r="EJ43" s="79">
        <v>0</v>
      </c>
      <c r="EK43" s="79">
        <v>0</v>
      </c>
      <c r="EL43" s="79">
        <v>0</v>
      </c>
      <c r="EM43" s="79">
        <v>0</v>
      </c>
      <c r="EN43" s="79">
        <v>18000</v>
      </c>
      <c r="EO43" s="79">
        <v>0</v>
      </c>
      <c r="EP43" s="80">
        <v>18303.650000000001</v>
      </c>
      <c r="EQ43" s="79">
        <v>0</v>
      </c>
      <c r="ER43" s="79">
        <v>0</v>
      </c>
      <c r="ES43" s="79">
        <v>16000</v>
      </c>
      <c r="ET43" s="79">
        <v>16000</v>
      </c>
      <c r="EU43" s="79">
        <v>60643</v>
      </c>
      <c r="EV43" s="79">
        <v>0</v>
      </c>
      <c r="EW43" s="79">
        <v>4750</v>
      </c>
      <c r="EX43" s="79">
        <v>600</v>
      </c>
      <c r="EY43" s="79">
        <v>0</v>
      </c>
      <c r="EZ43" s="79">
        <v>0</v>
      </c>
      <c r="FA43" s="79">
        <v>0</v>
      </c>
      <c r="FB43" s="79">
        <v>0</v>
      </c>
      <c r="FC43" s="80">
        <v>97993</v>
      </c>
      <c r="FD43" s="79">
        <v>0</v>
      </c>
      <c r="FE43" s="79">
        <v>0</v>
      </c>
      <c r="FF43" s="79">
        <v>0</v>
      </c>
      <c r="FG43" s="79">
        <v>0</v>
      </c>
      <c r="FH43" s="79">
        <v>5000</v>
      </c>
      <c r="FI43" s="79">
        <v>0</v>
      </c>
      <c r="FJ43" s="79">
        <v>5000</v>
      </c>
      <c r="FK43" s="79">
        <v>0</v>
      </c>
      <c r="FL43" s="79">
        <v>5000</v>
      </c>
      <c r="FM43" s="79">
        <v>5000</v>
      </c>
      <c r="FN43" s="79">
        <v>5000</v>
      </c>
      <c r="FO43" s="79">
        <v>0</v>
      </c>
      <c r="FP43" s="80">
        <v>25000</v>
      </c>
      <c r="FQ43" s="79">
        <v>5000</v>
      </c>
      <c r="FR43" s="79">
        <v>5000</v>
      </c>
      <c r="FS43" s="79">
        <v>5000</v>
      </c>
      <c r="FT43" s="79">
        <v>5000</v>
      </c>
      <c r="FU43" s="79">
        <v>5000</v>
      </c>
      <c r="FV43" s="79">
        <v>5000</v>
      </c>
      <c r="FW43" s="79">
        <v>0</v>
      </c>
      <c r="FX43" s="79">
        <v>0</v>
      </c>
      <c r="FY43" s="79">
        <v>0</v>
      </c>
      <c r="FZ43" s="79">
        <v>5000</v>
      </c>
      <c r="GA43" s="79">
        <v>0</v>
      </c>
      <c r="GB43" s="79">
        <v>0</v>
      </c>
      <c r="GC43" s="80">
        <v>35000</v>
      </c>
      <c r="GD43" s="79">
        <v>0</v>
      </c>
      <c r="GE43" s="79">
        <v>17580.900000000001</v>
      </c>
      <c r="GF43" s="79">
        <v>0</v>
      </c>
      <c r="GG43" s="79">
        <v>47880</v>
      </c>
      <c r="GH43" s="79">
        <v>532971.43999999994</v>
      </c>
      <c r="GI43" s="79">
        <v>0</v>
      </c>
      <c r="GJ43" s="79">
        <v>0</v>
      </c>
      <c r="GK43" s="79">
        <v>41000</v>
      </c>
      <c r="GL43" s="79">
        <v>0</v>
      </c>
      <c r="GM43" s="79">
        <v>0</v>
      </c>
      <c r="GN43" s="79">
        <v>9109.25</v>
      </c>
      <c r="GO43" s="79">
        <v>0</v>
      </c>
      <c r="GP43" s="80">
        <f t="shared" si="12"/>
        <v>648541.59</v>
      </c>
      <c r="GQ43" s="79">
        <v>0</v>
      </c>
      <c r="GR43" s="79">
        <v>0</v>
      </c>
      <c r="GS43" s="79">
        <v>0</v>
      </c>
      <c r="GT43" s="79">
        <v>0</v>
      </c>
      <c r="GU43" s="79">
        <v>0</v>
      </c>
      <c r="GV43" s="79">
        <v>0</v>
      </c>
      <c r="GW43" s="79">
        <v>0</v>
      </c>
      <c r="GX43" s="79">
        <v>0</v>
      </c>
      <c r="GY43" s="79">
        <v>0</v>
      </c>
      <c r="GZ43" s="79">
        <v>0</v>
      </c>
      <c r="HA43" s="79">
        <v>0</v>
      </c>
      <c r="HB43" s="79">
        <v>0</v>
      </c>
      <c r="HC43" s="80">
        <f t="shared" si="13"/>
        <v>0</v>
      </c>
      <c r="HD43" s="79">
        <v>0</v>
      </c>
      <c r="HE43" s="79">
        <v>0</v>
      </c>
      <c r="HF43" s="79">
        <v>0</v>
      </c>
      <c r="HG43" s="79">
        <v>0</v>
      </c>
      <c r="HH43" s="79">
        <v>0</v>
      </c>
      <c r="HI43" s="79">
        <v>0</v>
      </c>
      <c r="HJ43" s="79">
        <v>0</v>
      </c>
      <c r="HK43" s="79">
        <v>0</v>
      </c>
      <c r="HL43" s="79">
        <v>0</v>
      </c>
      <c r="HM43" s="79">
        <v>0</v>
      </c>
      <c r="HN43" s="79">
        <v>0</v>
      </c>
      <c r="HO43" s="79">
        <v>0</v>
      </c>
      <c r="HP43" s="80">
        <f t="shared" si="14"/>
        <v>0</v>
      </c>
      <c r="HQ43" s="79">
        <v>0</v>
      </c>
      <c r="HR43" s="79">
        <v>0</v>
      </c>
      <c r="HS43" s="79">
        <v>0</v>
      </c>
      <c r="HT43" s="79">
        <v>0</v>
      </c>
      <c r="HU43" s="79">
        <v>0</v>
      </c>
      <c r="HV43" s="79">
        <v>0</v>
      </c>
      <c r="HW43" s="79">
        <v>0</v>
      </c>
      <c r="HX43" s="79">
        <v>2000</v>
      </c>
      <c r="HY43" s="79">
        <v>3000</v>
      </c>
      <c r="HZ43" s="79">
        <v>1000</v>
      </c>
      <c r="IA43" s="79">
        <v>2500</v>
      </c>
      <c r="IB43" s="79">
        <v>1000</v>
      </c>
      <c r="IC43" s="80">
        <f t="shared" si="15"/>
        <v>9500</v>
      </c>
      <c r="ID43" s="79">
        <v>49200</v>
      </c>
      <c r="IE43" s="79">
        <v>14050</v>
      </c>
      <c r="IF43" s="79">
        <v>2000</v>
      </c>
      <c r="IG43" s="79">
        <v>0</v>
      </c>
      <c r="IH43" s="79">
        <v>0</v>
      </c>
      <c r="II43" s="79">
        <v>2000</v>
      </c>
      <c r="IJ43" s="79">
        <v>2000</v>
      </c>
      <c r="IK43" s="79">
        <v>4000</v>
      </c>
      <c r="IL43" s="79">
        <v>60000</v>
      </c>
      <c r="IM43" s="79">
        <v>4000</v>
      </c>
      <c r="IN43" s="79">
        <v>2200</v>
      </c>
      <c r="IO43" s="79">
        <v>4200</v>
      </c>
      <c r="IP43" s="80">
        <f t="shared" si="16"/>
        <v>143650</v>
      </c>
      <c r="IQ43" s="79">
        <v>1416</v>
      </c>
      <c r="IR43" s="79">
        <v>1416</v>
      </c>
      <c r="IS43" s="79">
        <v>0</v>
      </c>
      <c r="IT43" s="79">
        <v>0</v>
      </c>
      <c r="IU43" s="79">
        <v>0</v>
      </c>
      <c r="IV43" s="79">
        <v>20</v>
      </c>
      <c r="IW43" s="79">
        <v>100</v>
      </c>
      <c r="IX43" s="79">
        <v>0</v>
      </c>
      <c r="IY43" s="79">
        <v>10</v>
      </c>
      <c r="IZ43" s="79">
        <v>1000</v>
      </c>
      <c r="JA43" s="79">
        <v>1500</v>
      </c>
      <c r="JB43" s="79">
        <v>0</v>
      </c>
      <c r="JC43" s="80">
        <f t="shared" si="17"/>
        <v>5462</v>
      </c>
      <c r="JD43" s="79">
        <v>245133</v>
      </c>
      <c r="JE43" s="79">
        <v>701244</v>
      </c>
      <c r="JF43" s="79">
        <v>14742</v>
      </c>
      <c r="JG43" s="79">
        <v>1274</v>
      </c>
      <c r="JH43" s="79">
        <v>53429</v>
      </c>
      <c r="JI43" s="79">
        <v>3354</v>
      </c>
      <c r="JJ43" s="79">
        <v>0</v>
      </c>
      <c r="JK43" s="79">
        <v>0</v>
      </c>
      <c r="JL43" s="79">
        <v>46222</v>
      </c>
      <c r="JM43" s="79">
        <v>116019</v>
      </c>
      <c r="JN43" s="79">
        <v>0</v>
      </c>
      <c r="JO43" s="79">
        <v>421317</v>
      </c>
      <c r="JP43" s="80">
        <f t="shared" si="18"/>
        <v>1602734</v>
      </c>
      <c r="JQ43" s="79">
        <v>150</v>
      </c>
      <c r="JR43" s="79">
        <v>4955</v>
      </c>
      <c r="JS43" s="79">
        <v>7294</v>
      </c>
      <c r="JT43" s="79">
        <v>0</v>
      </c>
      <c r="JU43" s="79">
        <v>2101</v>
      </c>
      <c r="JV43" s="79">
        <v>9000</v>
      </c>
      <c r="JW43" s="79">
        <v>15438</v>
      </c>
      <c r="JX43" s="79">
        <v>15</v>
      </c>
      <c r="JY43" s="79">
        <v>15</v>
      </c>
      <c r="JZ43" s="79">
        <v>10442</v>
      </c>
      <c r="KA43" s="79">
        <v>29411</v>
      </c>
      <c r="KB43" s="79">
        <v>82690</v>
      </c>
      <c r="KC43" s="80">
        <f t="shared" si="19"/>
        <v>161511</v>
      </c>
      <c r="KD43" s="79">
        <v>70113</v>
      </c>
      <c r="KE43" s="79">
        <v>12143</v>
      </c>
      <c r="KF43" s="79">
        <v>123254</v>
      </c>
      <c r="KG43" s="79">
        <v>149830</v>
      </c>
      <c r="KH43" s="79">
        <v>358325</v>
      </c>
      <c r="KI43" s="79">
        <v>496655</v>
      </c>
      <c r="KJ43" s="79">
        <v>115187</v>
      </c>
      <c r="KK43" s="79">
        <v>602812</v>
      </c>
      <c r="KL43" s="79">
        <v>286622</v>
      </c>
      <c r="KM43" s="79">
        <v>449127</v>
      </c>
      <c r="KN43" s="79">
        <v>95909</v>
      </c>
      <c r="KO43" s="79">
        <v>350424</v>
      </c>
      <c r="KP43" s="80">
        <f t="shared" si="20"/>
        <v>3110401</v>
      </c>
      <c r="KQ43" s="79">
        <v>82141</v>
      </c>
      <c r="KR43" s="79">
        <v>79460</v>
      </c>
      <c r="KS43" s="79">
        <v>59768</v>
      </c>
      <c r="KT43" s="79">
        <v>415522</v>
      </c>
      <c r="KU43" s="79">
        <v>879201</v>
      </c>
      <c r="KV43" s="79">
        <v>346784</v>
      </c>
      <c r="KW43" s="79">
        <v>285694</v>
      </c>
      <c r="KX43" s="79">
        <v>408604</v>
      </c>
      <c r="KY43" s="79">
        <v>107249</v>
      </c>
      <c r="KZ43" s="79">
        <v>87042</v>
      </c>
      <c r="LA43" s="79">
        <v>171497</v>
      </c>
      <c r="LB43" s="79">
        <v>871238</v>
      </c>
      <c r="LC43" s="80">
        <f t="shared" si="21"/>
        <v>3794200</v>
      </c>
      <c r="LD43" s="79">
        <v>597</v>
      </c>
      <c r="LE43" s="79">
        <v>106614</v>
      </c>
      <c r="LF43" s="79">
        <v>600</v>
      </c>
      <c r="LG43" s="79">
        <v>10108</v>
      </c>
      <c r="LH43" s="79">
        <v>101172</v>
      </c>
      <c r="LI43" s="79">
        <v>229605</v>
      </c>
      <c r="LJ43" s="81" t="e">
        <f>+INDEX(#REF!,MATCH($B43,#REF!,0),MATCH(LJ$6,#REF!,0))</f>
        <v>#REF!</v>
      </c>
      <c r="LK43" s="82"/>
      <c r="LL43" s="81"/>
      <c r="LM43" s="81"/>
      <c r="LN43" s="81"/>
      <c r="LO43" s="81"/>
      <c r="LP43" s="80" t="e">
        <f t="shared" si="22"/>
        <v>#REF!</v>
      </c>
    </row>
    <row r="44" spans="1:328" hidden="1" outlineLevel="1">
      <c r="B44" t="str">
        <f t="shared" si="28"/>
        <v>EQUIPAMIENTO MINEROICA</v>
      </c>
      <c r="C44" s="78" t="s">
        <v>408</v>
      </c>
      <c r="D44" s="79">
        <v>0</v>
      </c>
      <c r="E44" s="79">
        <v>0</v>
      </c>
      <c r="F44" s="79">
        <v>0</v>
      </c>
      <c r="G44" s="79">
        <v>0</v>
      </c>
      <c r="H44" s="79">
        <v>0</v>
      </c>
      <c r="I44" s="79">
        <v>0</v>
      </c>
      <c r="J44" s="79">
        <v>0</v>
      </c>
      <c r="K44" s="79">
        <v>0</v>
      </c>
      <c r="L44" s="79">
        <v>0</v>
      </c>
      <c r="M44" s="79">
        <v>0</v>
      </c>
      <c r="N44" s="79">
        <v>0</v>
      </c>
      <c r="O44" s="79">
        <v>0</v>
      </c>
      <c r="P44" s="80">
        <v>0</v>
      </c>
      <c r="Q44" s="79">
        <v>0</v>
      </c>
      <c r="R44" s="79">
        <v>0</v>
      </c>
      <c r="S44" s="79">
        <v>0</v>
      </c>
      <c r="T44" s="79">
        <v>0</v>
      </c>
      <c r="U44" s="79">
        <v>0</v>
      </c>
      <c r="V44" s="79">
        <v>0</v>
      </c>
      <c r="W44" s="79">
        <v>0</v>
      </c>
      <c r="X44" s="79">
        <v>0</v>
      </c>
      <c r="Y44" s="79">
        <v>0</v>
      </c>
      <c r="Z44" s="79">
        <v>0</v>
      </c>
      <c r="AA44" s="79">
        <v>0</v>
      </c>
      <c r="AB44" s="79">
        <v>0</v>
      </c>
      <c r="AC44" s="80">
        <v>0</v>
      </c>
      <c r="AD44" s="79">
        <v>0</v>
      </c>
      <c r="AE44" s="79">
        <v>0</v>
      </c>
      <c r="AF44" s="79">
        <v>0</v>
      </c>
      <c r="AG44" s="79">
        <v>0</v>
      </c>
      <c r="AH44" s="79">
        <v>0</v>
      </c>
      <c r="AI44" s="79">
        <v>0</v>
      </c>
      <c r="AJ44" s="79">
        <v>0</v>
      </c>
      <c r="AK44" s="79">
        <v>0</v>
      </c>
      <c r="AL44" s="79">
        <v>0</v>
      </c>
      <c r="AM44" s="79">
        <v>0</v>
      </c>
      <c r="AN44" s="79">
        <v>0</v>
      </c>
      <c r="AO44" s="79">
        <v>0</v>
      </c>
      <c r="AP44" s="80">
        <v>0</v>
      </c>
      <c r="AQ44" s="79">
        <v>0</v>
      </c>
      <c r="AR44" s="79">
        <v>0</v>
      </c>
      <c r="AS44" s="79">
        <v>0</v>
      </c>
      <c r="AT44" s="79">
        <v>0</v>
      </c>
      <c r="AU44" s="79">
        <v>0</v>
      </c>
      <c r="AV44" s="79">
        <v>0</v>
      </c>
      <c r="AW44" s="79">
        <v>0</v>
      </c>
      <c r="AX44" s="79">
        <v>0</v>
      </c>
      <c r="AY44" s="79">
        <v>0</v>
      </c>
      <c r="AZ44" s="79">
        <v>0</v>
      </c>
      <c r="BA44" s="79">
        <v>0</v>
      </c>
      <c r="BB44" s="79">
        <v>0</v>
      </c>
      <c r="BC44" s="80">
        <v>0</v>
      </c>
      <c r="BD44" s="79">
        <v>0</v>
      </c>
      <c r="BE44" s="79">
        <v>0</v>
      </c>
      <c r="BF44" s="79">
        <v>0</v>
      </c>
      <c r="BG44" s="79">
        <v>0</v>
      </c>
      <c r="BH44" s="79">
        <v>0</v>
      </c>
      <c r="BI44" s="79">
        <v>0</v>
      </c>
      <c r="BJ44" s="79">
        <v>0</v>
      </c>
      <c r="BK44" s="79">
        <v>0</v>
      </c>
      <c r="BL44" s="79">
        <v>0</v>
      </c>
      <c r="BM44" s="79">
        <v>0</v>
      </c>
      <c r="BN44" s="79">
        <v>0</v>
      </c>
      <c r="BO44" s="79">
        <v>0</v>
      </c>
      <c r="BP44" s="80">
        <v>0</v>
      </c>
      <c r="BQ44" s="79">
        <v>0</v>
      </c>
      <c r="BR44" s="79">
        <v>0</v>
      </c>
      <c r="BS44" s="79">
        <v>0</v>
      </c>
      <c r="BT44" s="79">
        <v>0</v>
      </c>
      <c r="BU44" s="79">
        <v>0</v>
      </c>
      <c r="BV44" s="79">
        <v>0</v>
      </c>
      <c r="BW44" s="79">
        <v>0</v>
      </c>
      <c r="BX44" s="79">
        <v>0</v>
      </c>
      <c r="BY44" s="79">
        <v>0</v>
      </c>
      <c r="BZ44" s="79">
        <v>0</v>
      </c>
      <c r="CA44" s="79">
        <v>0</v>
      </c>
      <c r="CB44" s="79">
        <v>0</v>
      </c>
      <c r="CC44" s="80">
        <v>0</v>
      </c>
      <c r="CD44" s="79">
        <v>0</v>
      </c>
      <c r="CE44" s="79">
        <v>0</v>
      </c>
      <c r="CF44" s="79">
        <v>0</v>
      </c>
      <c r="CG44" s="79">
        <v>0</v>
      </c>
      <c r="CH44" s="79">
        <v>0</v>
      </c>
      <c r="CI44" s="79">
        <v>0</v>
      </c>
      <c r="CJ44" s="79">
        <v>0</v>
      </c>
      <c r="CK44" s="79">
        <v>0</v>
      </c>
      <c r="CL44" s="79">
        <v>0</v>
      </c>
      <c r="CM44" s="79">
        <v>0</v>
      </c>
      <c r="CN44" s="79">
        <v>0</v>
      </c>
      <c r="CO44" s="79">
        <v>0</v>
      </c>
      <c r="CP44" s="80">
        <v>0</v>
      </c>
      <c r="CQ44" s="79">
        <v>0</v>
      </c>
      <c r="CR44" s="79">
        <v>0</v>
      </c>
      <c r="CS44" s="79">
        <v>0</v>
      </c>
      <c r="CT44" s="79">
        <v>0</v>
      </c>
      <c r="CU44" s="79">
        <v>0</v>
      </c>
      <c r="CV44" s="79">
        <v>0</v>
      </c>
      <c r="CW44" s="79">
        <v>0</v>
      </c>
      <c r="CX44" s="79">
        <v>0</v>
      </c>
      <c r="CY44" s="79">
        <v>0</v>
      </c>
      <c r="CZ44" s="79">
        <v>0</v>
      </c>
      <c r="DA44" s="79">
        <v>0</v>
      </c>
      <c r="DB44" s="79">
        <v>0</v>
      </c>
      <c r="DC44" s="80">
        <v>0</v>
      </c>
      <c r="DD44" s="79">
        <v>119563.66</v>
      </c>
      <c r="DE44" s="79">
        <v>119563.66</v>
      </c>
      <c r="DF44" s="79">
        <v>119563.66</v>
      </c>
      <c r="DG44" s="79">
        <v>417099.67000000004</v>
      </c>
      <c r="DH44" s="79">
        <v>417099.67000000004</v>
      </c>
      <c r="DI44" s="79">
        <v>417099.67000000004</v>
      </c>
      <c r="DJ44" s="79">
        <v>180000</v>
      </c>
      <c r="DK44" s="79">
        <v>180000</v>
      </c>
      <c r="DL44" s="79">
        <v>180000</v>
      </c>
      <c r="DM44" s="79">
        <v>3041</v>
      </c>
      <c r="DN44" s="79">
        <v>3041</v>
      </c>
      <c r="DO44" s="79">
        <v>3041</v>
      </c>
      <c r="DP44" s="80">
        <v>2159112.9900000002</v>
      </c>
      <c r="DQ44" s="79">
        <v>119.33</v>
      </c>
      <c r="DR44" s="79">
        <v>119.33</v>
      </c>
      <c r="DS44" s="79">
        <v>119.33</v>
      </c>
      <c r="DT44" s="79">
        <v>124603</v>
      </c>
      <c r="DU44" s="79">
        <v>374668</v>
      </c>
      <c r="DV44" s="79">
        <v>11502</v>
      </c>
      <c r="DW44" s="79">
        <v>369081</v>
      </c>
      <c r="DX44" s="79">
        <v>188275</v>
      </c>
      <c r="DY44" s="79">
        <v>1310066.6000000001</v>
      </c>
      <c r="DZ44" s="79">
        <v>280206.3</v>
      </c>
      <c r="EA44" s="79">
        <v>18266.599999999999</v>
      </c>
      <c r="EB44" s="79">
        <v>407549</v>
      </c>
      <c r="EC44" s="80">
        <v>3084575.4899999998</v>
      </c>
      <c r="ED44" s="79">
        <v>25396.7</v>
      </c>
      <c r="EE44" s="79">
        <v>1806232</v>
      </c>
      <c r="EF44" s="79">
        <v>53642.5</v>
      </c>
      <c r="EG44" s="79">
        <v>218589</v>
      </c>
      <c r="EH44" s="79">
        <v>44534</v>
      </c>
      <c r="EI44" s="79">
        <v>135949</v>
      </c>
      <c r="EJ44" s="79">
        <v>6812.87</v>
      </c>
      <c r="EK44" s="79">
        <v>52206</v>
      </c>
      <c r="EL44" s="79">
        <v>60961</v>
      </c>
      <c r="EM44" s="79">
        <v>284</v>
      </c>
      <c r="EN44" s="79">
        <v>7</v>
      </c>
      <c r="EO44" s="79">
        <v>-3657</v>
      </c>
      <c r="EP44" s="80">
        <v>2400957.0700000003</v>
      </c>
      <c r="EQ44" s="79">
        <v>2061002</v>
      </c>
      <c r="ER44" s="79">
        <v>442541</v>
      </c>
      <c r="ES44" s="79">
        <v>279419</v>
      </c>
      <c r="ET44" s="79">
        <v>170686</v>
      </c>
      <c r="EU44" s="79">
        <v>434921.75</v>
      </c>
      <c r="EV44" s="79">
        <v>574910.17000000004</v>
      </c>
      <c r="EW44" s="79">
        <v>31962.35</v>
      </c>
      <c r="EX44" s="79">
        <v>589077</v>
      </c>
      <c r="EY44" s="79">
        <v>482028.31</v>
      </c>
      <c r="EZ44" s="79">
        <v>79079.22</v>
      </c>
      <c r="FA44" s="79">
        <v>99012.9</v>
      </c>
      <c r="FB44" s="79">
        <v>202025</v>
      </c>
      <c r="FC44" s="80">
        <v>5446664.6999999993</v>
      </c>
      <c r="FD44" s="79">
        <v>795706</v>
      </c>
      <c r="FE44" s="79">
        <v>1615357</v>
      </c>
      <c r="FF44" s="79">
        <v>423068</v>
      </c>
      <c r="FG44" s="79">
        <v>306800</v>
      </c>
      <c r="FH44" s="79">
        <v>1013610.33</v>
      </c>
      <c r="FI44" s="79">
        <v>5535372.7699999996</v>
      </c>
      <c r="FJ44" s="79">
        <v>609940.31000000006</v>
      </c>
      <c r="FK44" s="79">
        <v>698215</v>
      </c>
      <c r="FL44" s="79">
        <v>1828960.83</v>
      </c>
      <c r="FM44" s="79">
        <v>1211159.1000000001</v>
      </c>
      <c r="FN44" s="79">
        <v>1275568</v>
      </c>
      <c r="FO44" s="79">
        <v>2657975</v>
      </c>
      <c r="FP44" s="80">
        <v>17971732.34</v>
      </c>
      <c r="FQ44" s="79">
        <v>401261.61</v>
      </c>
      <c r="FR44" s="79">
        <v>403574</v>
      </c>
      <c r="FS44" s="79">
        <v>355025</v>
      </c>
      <c r="FT44" s="79">
        <v>3321745</v>
      </c>
      <c r="FU44" s="79">
        <v>4757806</v>
      </c>
      <c r="FV44" s="79">
        <v>2738374</v>
      </c>
      <c r="FW44" s="79">
        <v>2729674</v>
      </c>
      <c r="FX44" s="79">
        <v>515770</v>
      </c>
      <c r="FY44" s="79">
        <v>1851920</v>
      </c>
      <c r="FZ44" s="79">
        <v>223150</v>
      </c>
      <c r="GA44" s="79">
        <v>76750</v>
      </c>
      <c r="GB44" s="79">
        <v>4372200</v>
      </c>
      <c r="GC44" s="80">
        <v>21747249.609999999</v>
      </c>
      <c r="GD44" s="79">
        <v>225000</v>
      </c>
      <c r="GE44" s="79">
        <v>4163789</v>
      </c>
      <c r="GF44" s="79">
        <v>330605</v>
      </c>
      <c r="GG44" s="79">
        <v>290551</v>
      </c>
      <c r="GH44" s="79">
        <v>353268.79</v>
      </c>
      <c r="GI44" s="79">
        <v>278052</v>
      </c>
      <c r="GJ44" s="79">
        <v>79000</v>
      </c>
      <c r="GK44" s="79">
        <v>154399</v>
      </c>
      <c r="GL44" s="79">
        <v>1485773</v>
      </c>
      <c r="GM44" s="79">
        <v>1630340</v>
      </c>
      <c r="GN44" s="79">
        <v>3019465</v>
      </c>
      <c r="GO44" s="79">
        <v>5335300</v>
      </c>
      <c r="GP44" s="80">
        <f t="shared" si="12"/>
        <v>17345542.789999999</v>
      </c>
      <c r="GQ44" s="79">
        <v>185414</v>
      </c>
      <c r="GR44" s="79">
        <v>1718028.97</v>
      </c>
      <c r="GS44" s="79">
        <v>187564.66999999998</v>
      </c>
      <c r="GT44" s="79">
        <v>393275.89</v>
      </c>
      <c r="GU44" s="79">
        <v>226376.59</v>
      </c>
      <c r="GV44" s="79">
        <v>253727.77</v>
      </c>
      <c r="GW44" s="79">
        <v>91215.94</v>
      </c>
      <c r="GX44" s="79">
        <v>1543730.99</v>
      </c>
      <c r="GY44" s="79">
        <v>420304.86</v>
      </c>
      <c r="GZ44" s="79">
        <v>118345.24</v>
      </c>
      <c r="HA44" s="79">
        <v>1262799</v>
      </c>
      <c r="HB44" s="79">
        <v>954890.23999999999</v>
      </c>
      <c r="HC44" s="80">
        <f t="shared" si="13"/>
        <v>7355674.1600000001</v>
      </c>
      <c r="HD44" s="79">
        <v>308491.73</v>
      </c>
      <c r="HE44" s="79">
        <v>396792.88</v>
      </c>
      <c r="HF44" s="79">
        <v>684823.29</v>
      </c>
      <c r="HG44" s="79">
        <v>1006767.69</v>
      </c>
      <c r="HH44" s="79">
        <v>200277.28</v>
      </c>
      <c r="HI44" s="79">
        <v>131590.03999999998</v>
      </c>
      <c r="HJ44" s="79">
        <v>183831.56</v>
      </c>
      <c r="HK44" s="79">
        <v>965745.55</v>
      </c>
      <c r="HL44" s="79">
        <v>88751.38</v>
      </c>
      <c r="HM44" s="79">
        <v>1355380.96</v>
      </c>
      <c r="HN44" s="79">
        <v>896720.47</v>
      </c>
      <c r="HO44" s="79">
        <v>945942.97000000009</v>
      </c>
      <c r="HP44" s="80">
        <f t="shared" si="14"/>
        <v>7165115.7999999989</v>
      </c>
      <c r="HQ44" s="79">
        <v>185100.2</v>
      </c>
      <c r="HR44" s="79">
        <v>177782.06</v>
      </c>
      <c r="HS44" s="79">
        <v>59943</v>
      </c>
      <c r="HT44" s="79">
        <v>517750</v>
      </c>
      <c r="HU44" s="79">
        <v>377589</v>
      </c>
      <c r="HV44" s="79">
        <v>437060</v>
      </c>
      <c r="HW44" s="79">
        <v>732258.67999999993</v>
      </c>
      <c r="HX44" s="79">
        <v>692326.56</v>
      </c>
      <c r="HY44" s="79">
        <v>1863110.28</v>
      </c>
      <c r="HZ44" s="79">
        <v>962059.4</v>
      </c>
      <c r="IA44" s="79">
        <v>1673101.3599999999</v>
      </c>
      <c r="IB44" s="79">
        <v>1466485.97</v>
      </c>
      <c r="IC44" s="80">
        <f t="shared" si="15"/>
        <v>9144566.5100000016</v>
      </c>
      <c r="ID44" s="79">
        <v>59491.28</v>
      </c>
      <c r="IE44" s="79">
        <v>284917.39</v>
      </c>
      <c r="IF44" s="79">
        <v>970943.18</v>
      </c>
      <c r="IG44" s="79">
        <v>716124.17</v>
      </c>
      <c r="IH44" s="79">
        <v>197178.41</v>
      </c>
      <c r="II44" s="79">
        <v>1482118.35</v>
      </c>
      <c r="IJ44" s="79">
        <v>1655408.6399999999</v>
      </c>
      <c r="IK44" s="79">
        <v>4519551</v>
      </c>
      <c r="IL44" s="79">
        <v>1640855</v>
      </c>
      <c r="IM44" s="79">
        <v>15140433</v>
      </c>
      <c r="IN44" s="79">
        <v>11419641</v>
      </c>
      <c r="IO44" s="79">
        <v>17491962</v>
      </c>
      <c r="IP44" s="80">
        <f t="shared" si="16"/>
        <v>55578623.420000002</v>
      </c>
      <c r="IQ44" s="79">
        <v>18555518</v>
      </c>
      <c r="IR44" s="79">
        <v>15992554</v>
      </c>
      <c r="IS44" s="79">
        <v>16804239</v>
      </c>
      <c r="IT44" s="79">
        <v>17719980</v>
      </c>
      <c r="IU44" s="79">
        <v>17566921</v>
      </c>
      <c r="IV44" s="79">
        <v>27971175</v>
      </c>
      <c r="IW44" s="79">
        <v>25105040</v>
      </c>
      <c r="IX44" s="79">
        <v>25041009</v>
      </c>
      <c r="IY44" s="79">
        <v>35392031</v>
      </c>
      <c r="IZ44" s="79">
        <v>14839410</v>
      </c>
      <c r="JA44" s="79">
        <v>24680917</v>
      </c>
      <c r="JB44" s="79">
        <v>25536938</v>
      </c>
      <c r="JC44" s="80">
        <f t="shared" si="17"/>
        <v>265205732</v>
      </c>
      <c r="JD44" s="79">
        <v>8939571</v>
      </c>
      <c r="JE44" s="79">
        <v>5718103</v>
      </c>
      <c r="JF44" s="79">
        <v>629032</v>
      </c>
      <c r="JG44" s="79">
        <v>4551777</v>
      </c>
      <c r="JH44" s="79">
        <v>-2736101</v>
      </c>
      <c r="JI44" s="79">
        <v>1361328</v>
      </c>
      <c r="JJ44" s="79">
        <v>4206348</v>
      </c>
      <c r="JK44" s="79">
        <v>12376624</v>
      </c>
      <c r="JL44" s="79">
        <v>317307</v>
      </c>
      <c r="JM44" s="79">
        <v>2486023</v>
      </c>
      <c r="JN44" s="79">
        <v>397887</v>
      </c>
      <c r="JO44" s="79">
        <v>5484453</v>
      </c>
      <c r="JP44" s="80">
        <f t="shared" si="18"/>
        <v>43732352</v>
      </c>
      <c r="JQ44" s="79">
        <v>132603</v>
      </c>
      <c r="JR44" s="79">
        <v>944515</v>
      </c>
      <c r="JS44" s="79">
        <v>2038507</v>
      </c>
      <c r="JT44" s="79">
        <v>1193601</v>
      </c>
      <c r="JU44" s="79">
        <v>993771</v>
      </c>
      <c r="JV44" s="79">
        <v>3241689</v>
      </c>
      <c r="JW44" s="79">
        <v>2424816</v>
      </c>
      <c r="JX44" s="79">
        <v>2645611</v>
      </c>
      <c r="JY44" s="79">
        <v>3209596</v>
      </c>
      <c r="JZ44" s="79">
        <v>2073822</v>
      </c>
      <c r="KA44" s="79">
        <v>3910313</v>
      </c>
      <c r="KB44" s="79">
        <v>9851171</v>
      </c>
      <c r="KC44" s="80">
        <f t="shared" si="19"/>
        <v>32660015</v>
      </c>
      <c r="KD44" s="79">
        <v>1211127</v>
      </c>
      <c r="KE44" s="79">
        <v>1680025</v>
      </c>
      <c r="KF44" s="79">
        <v>2942087</v>
      </c>
      <c r="KG44" s="79">
        <v>5425189</v>
      </c>
      <c r="KH44" s="79">
        <v>1722666</v>
      </c>
      <c r="KI44" s="79">
        <v>9493115</v>
      </c>
      <c r="KJ44" s="79">
        <v>3561058</v>
      </c>
      <c r="KK44" s="79">
        <v>2674830</v>
      </c>
      <c r="KL44" s="79">
        <v>3115381</v>
      </c>
      <c r="KM44" s="79">
        <v>2766788</v>
      </c>
      <c r="KN44" s="79">
        <v>6898386</v>
      </c>
      <c r="KO44" s="79">
        <v>11545234</v>
      </c>
      <c r="KP44" s="80">
        <f t="shared" si="20"/>
        <v>53035886</v>
      </c>
      <c r="KQ44" s="79">
        <v>2914704</v>
      </c>
      <c r="KR44" s="79">
        <v>1483943</v>
      </c>
      <c r="KS44" s="79">
        <v>1125595</v>
      </c>
      <c r="KT44" s="79">
        <v>2375152</v>
      </c>
      <c r="KU44" s="79">
        <v>4390206</v>
      </c>
      <c r="KV44" s="79">
        <v>2419219</v>
      </c>
      <c r="KW44" s="79">
        <v>3706839</v>
      </c>
      <c r="KX44" s="79">
        <v>11491023</v>
      </c>
      <c r="KY44" s="79">
        <v>1701973</v>
      </c>
      <c r="KZ44" s="79">
        <v>2309589</v>
      </c>
      <c r="LA44" s="79">
        <v>2918405</v>
      </c>
      <c r="LB44" s="79">
        <v>8619016</v>
      </c>
      <c r="LC44" s="80">
        <f t="shared" si="21"/>
        <v>45455664</v>
      </c>
      <c r="LD44" s="79">
        <v>3504875</v>
      </c>
      <c r="LE44" s="79">
        <v>563955</v>
      </c>
      <c r="LF44" s="79">
        <v>1411737</v>
      </c>
      <c r="LG44" s="79">
        <v>418367</v>
      </c>
      <c r="LH44" s="79">
        <v>4957349</v>
      </c>
      <c r="LI44" s="79">
        <v>3869776</v>
      </c>
      <c r="LJ44" s="81" t="e">
        <f>+INDEX(#REF!,MATCH($B44,#REF!,0),MATCH(LJ$6,#REF!,0))</f>
        <v>#REF!</v>
      </c>
      <c r="LK44" s="82"/>
      <c r="LL44" s="81"/>
      <c r="LM44" s="81"/>
      <c r="LN44" s="81"/>
      <c r="LO44" s="81"/>
      <c r="LP44" s="80" t="e">
        <f t="shared" si="22"/>
        <v>#REF!</v>
      </c>
    </row>
    <row r="45" spans="1:328" hidden="1" outlineLevel="1">
      <c r="B45" t="str">
        <f t="shared" si="28"/>
        <v>EQUIPAMIENTO MINEROJUNÍN</v>
      </c>
      <c r="C45" s="78" t="s">
        <v>409</v>
      </c>
      <c r="D45" s="79">
        <v>119985.96</v>
      </c>
      <c r="E45" s="79">
        <v>119985.96</v>
      </c>
      <c r="F45" s="79">
        <v>119985.96</v>
      </c>
      <c r="G45" s="79">
        <v>82560.2</v>
      </c>
      <c r="H45" s="79">
        <v>82560.2</v>
      </c>
      <c r="I45" s="79">
        <v>82560.2</v>
      </c>
      <c r="J45" s="79">
        <v>66579.67</v>
      </c>
      <c r="K45" s="79">
        <v>66579.67</v>
      </c>
      <c r="L45" s="79">
        <v>66579.67</v>
      </c>
      <c r="M45" s="79">
        <v>108731.33</v>
      </c>
      <c r="N45" s="79">
        <v>108731.33</v>
      </c>
      <c r="O45" s="79">
        <v>108731.33</v>
      </c>
      <c r="P45" s="80">
        <v>1133571.48</v>
      </c>
      <c r="Q45" s="79">
        <v>152182.97</v>
      </c>
      <c r="R45" s="79">
        <v>152182.97</v>
      </c>
      <c r="S45" s="79">
        <v>152182.97</v>
      </c>
      <c r="T45" s="79">
        <v>136350.52000000002</v>
      </c>
      <c r="U45" s="79">
        <v>136350.52000000002</v>
      </c>
      <c r="V45" s="79">
        <v>136350.52000000002</v>
      </c>
      <c r="W45" s="79">
        <v>175343.4</v>
      </c>
      <c r="X45" s="79">
        <v>175343.4</v>
      </c>
      <c r="Y45" s="79">
        <v>175343.4</v>
      </c>
      <c r="Z45" s="79">
        <v>433154.97</v>
      </c>
      <c r="AA45" s="79">
        <v>433154.97</v>
      </c>
      <c r="AB45" s="79">
        <v>433154.97</v>
      </c>
      <c r="AC45" s="80">
        <v>2691095.58</v>
      </c>
      <c r="AD45" s="79">
        <v>72732.820000000007</v>
      </c>
      <c r="AE45" s="79">
        <v>72732.820000000007</v>
      </c>
      <c r="AF45" s="79">
        <v>72732.820000000007</v>
      </c>
      <c r="AG45" s="79">
        <v>118634.74</v>
      </c>
      <c r="AH45" s="79">
        <v>118634.74</v>
      </c>
      <c r="AI45" s="79">
        <v>118634.74</v>
      </c>
      <c r="AJ45" s="79">
        <v>156324.07</v>
      </c>
      <c r="AK45" s="79">
        <v>156324.07</v>
      </c>
      <c r="AL45" s="79">
        <v>156324.07</v>
      </c>
      <c r="AM45" s="79">
        <v>183333</v>
      </c>
      <c r="AN45" s="79">
        <v>183333</v>
      </c>
      <c r="AO45" s="79">
        <v>183333</v>
      </c>
      <c r="AP45" s="80">
        <v>1593073.8900000001</v>
      </c>
      <c r="AQ45" s="79">
        <v>106975</v>
      </c>
      <c r="AR45" s="79">
        <v>106975</v>
      </c>
      <c r="AS45" s="79">
        <v>106975</v>
      </c>
      <c r="AT45" s="79">
        <v>61121.43</v>
      </c>
      <c r="AU45" s="79">
        <v>61121.43</v>
      </c>
      <c r="AV45" s="79">
        <v>61121.43</v>
      </c>
      <c r="AW45" s="79">
        <v>86753.32</v>
      </c>
      <c r="AX45" s="79">
        <v>86753.32</v>
      </c>
      <c r="AY45" s="79">
        <v>86753.32</v>
      </c>
      <c r="AZ45" s="79">
        <v>39867.990000000005</v>
      </c>
      <c r="BA45" s="79">
        <v>39867.990000000005</v>
      </c>
      <c r="BB45" s="79">
        <v>39867.990000000005</v>
      </c>
      <c r="BC45" s="80">
        <v>884153.22</v>
      </c>
      <c r="BD45" s="79">
        <v>33574.33</v>
      </c>
      <c r="BE45" s="79">
        <v>33574.33</v>
      </c>
      <c r="BF45" s="79">
        <v>33574.33</v>
      </c>
      <c r="BG45" s="79">
        <v>429700.67</v>
      </c>
      <c r="BH45" s="79">
        <v>429700.67</v>
      </c>
      <c r="BI45" s="79">
        <v>429700.67</v>
      </c>
      <c r="BJ45" s="79">
        <v>135901.99</v>
      </c>
      <c r="BK45" s="79">
        <v>135901.99</v>
      </c>
      <c r="BL45" s="79">
        <v>135901.99</v>
      </c>
      <c r="BM45" s="79">
        <v>126575</v>
      </c>
      <c r="BN45" s="79">
        <v>126575</v>
      </c>
      <c r="BO45" s="79">
        <v>126575</v>
      </c>
      <c r="BP45" s="80">
        <v>2177255.9699999997</v>
      </c>
      <c r="BQ45" s="79">
        <v>80011.89</v>
      </c>
      <c r="BR45" s="79">
        <v>80011.89</v>
      </c>
      <c r="BS45" s="79">
        <v>80011.89</v>
      </c>
      <c r="BT45" s="79">
        <v>341777.92000000004</v>
      </c>
      <c r="BU45" s="79">
        <v>341777.92000000004</v>
      </c>
      <c r="BV45" s="79">
        <v>341777.92000000004</v>
      </c>
      <c r="BW45" s="79">
        <v>310662.33</v>
      </c>
      <c r="BX45" s="79">
        <v>310662.33</v>
      </c>
      <c r="BY45" s="79">
        <v>310662.33</v>
      </c>
      <c r="BZ45" s="79">
        <v>305415.33</v>
      </c>
      <c r="CA45" s="79">
        <v>305415.33</v>
      </c>
      <c r="CB45" s="79">
        <v>305415.33</v>
      </c>
      <c r="CC45" s="80">
        <v>3113602.4100000006</v>
      </c>
      <c r="CD45" s="79">
        <v>345680.33</v>
      </c>
      <c r="CE45" s="79">
        <v>345680.33</v>
      </c>
      <c r="CF45" s="79">
        <v>345680.33</v>
      </c>
      <c r="CG45" s="79">
        <v>444267</v>
      </c>
      <c r="CH45" s="79">
        <v>444267</v>
      </c>
      <c r="CI45" s="79">
        <v>444267</v>
      </c>
      <c r="CJ45" s="79">
        <v>1049977.33</v>
      </c>
      <c r="CK45" s="79">
        <v>1049977.33</v>
      </c>
      <c r="CL45" s="79">
        <v>1049977.33</v>
      </c>
      <c r="CM45" s="79">
        <v>160303.67000000001</v>
      </c>
      <c r="CN45" s="79">
        <v>160303.67000000001</v>
      </c>
      <c r="CO45" s="79">
        <v>160303.67000000001</v>
      </c>
      <c r="CP45" s="80">
        <v>6000684.9900000002</v>
      </c>
      <c r="CQ45" s="79">
        <v>524651.32999999996</v>
      </c>
      <c r="CR45" s="79">
        <v>524651.32999999996</v>
      </c>
      <c r="CS45" s="79">
        <v>524651.32999999996</v>
      </c>
      <c r="CT45" s="79">
        <v>333153</v>
      </c>
      <c r="CU45" s="79">
        <v>333153</v>
      </c>
      <c r="CV45" s="79">
        <v>333153</v>
      </c>
      <c r="CW45" s="79">
        <v>1305931.33</v>
      </c>
      <c r="CX45" s="79">
        <v>1305931.33</v>
      </c>
      <c r="CY45" s="79">
        <v>1305931.33</v>
      </c>
      <c r="CZ45" s="79">
        <v>515104.33</v>
      </c>
      <c r="DA45" s="79">
        <v>515104.33</v>
      </c>
      <c r="DB45" s="79">
        <v>515104.33</v>
      </c>
      <c r="DC45" s="80">
        <v>8036519.9700000007</v>
      </c>
      <c r="DD45" s="79">
        <v>571953</v>
      </c>
      <c r="DE45" s="79">
        <v>571953</v>
      </c>
      <c r="DF45" s="79">
        <v>571953</v>
      </c>
      <c r="DG45" s="79">
        <v>1691463.33</v>
      </c>
      <c r="DH45" s="79">
        <v>1691463.33</v>
      </c>
      <c r="DI45" s="79">
        <v>1691463.33</v>
      </c>
      <c r="DJ45" s="79">
        <v>1860077.33</v>
      </c>
      <c r="DK45" s="79">
        <v>1860077.33</v>
      </c>
      <c r="DL45" s="79">
        <v>1860077.33</v>
      </c>
      <c r="DM45" s="79">
        <v>1565742.32</v>
      </c>
      <c r="DN45" s="79">
        <v>1565742.32</v>
      </c>
      <c r="DO45" s="79">
        <v>1565742.32</v>
      </c>
      <c r="DP45" s="80">
        <v>17067707.940000001</v>
      </c>
      <c r="DQ45" s="79">
        <v>519140.00999999995</v>
      </c>
      <c r="DR45" s="79">
        <v>519140.00999999995</v>
      </c>
      <c r="DS45" s="79">
        <v>519640.00999999995</v>
      </c>
      <c r="DT45" s="79">
        <v>446119.87</v>
      </c>
      <c r="DU45" s="79">
        <v>403241</v>
      </c>
      <c r="DV45" s="79">
        <v>429245</v>
      </c>
      <c r="DW45" s="79">
        <v>773145.77</v>
      </c>
      <c r="DX45" s="79">
        <v>330867.41000000003</v>
      </c>
      <c r="DY45" s="79">
        <v>875658.55</v>
      </c>
      <c r="DZ45" s="79">
        <v>1029928.59</v>
      </c>
      <c r="EA45" s="79">
        <v>1089343.67</v>
      </c>
      <c r="EB45" s="79">
        <v>1395886.88</v>
      </c>
      <c r="EC45" s="80">
        <v>8331356.7699999996</v>
      </c>
      <c r="ED45" s="79">
        <v>813636</v>
      </c>
      <c r="EE45" s="79">
        <v>616072</v>
      </c>
      <c r="EF45" s="79">
        <v>731723</v>
      </c>
      <c r="EG45" s="79">
        <v>771392.36</v>
      </c>
      <c r="EH45" s="79">
        <v>895686.03999999992</v>
      </c>
      <c r="EI45" s="79">
        <v>425048.07999999996</v>
      </c>
      <c r="EJ45" s="79">
        <v>1583210.94</v>
      </c>
      <c r="EK45" s="79">
        <v>1360260.2099999995</v>
      </c>
      <c r="EL45" s="79">
        <v>1489771.5699999998</v>
      </c>
      <c r="EM45" s="79">
        <v>904690.74</v>
      </c>
      <c r="EN45" s="79">
        <v>381019.64999999997</v>
      </c>
      <c r="EO45" s="79">
        <v>1836695.42</v>
      </c>
      <c r="EP45" s="80">
        <v>11809206.01</v>
      </c>
      <c r="EQ45" s="79">
        <v>2508035.9299999997</v>
      </c>
      <c r="ER45" s="79">
        <v>1349808.4600000002</v>
      </c>
      <c r="ES45" s="79">
        <v>625997.82999999996</v>
      </c>
      <c r="ET45" s="79">
        <v>1693406.35</v>
      </c>
      <c r="EU45" s="79">
        <v>2523591.71</v>
      </c>
      <c r="EV45" s="79">
        <v>3854228.91</v>
      </c>
      <c r="EW45" s="79">
        <v>2324059.4499999997</v>
      </c>
      <c r="EX45" s="79">
        <v>4346750.25</v>
      </c>
      <c r="EY45" s="79">
        <v>3555134.73</v>
      </c>
      <c r="EZ45" s="79">
        <v>8779103.0099999998</v>
      </c>
      <c r="FA45" s="79">
        <v>20275099.77</v>
      </c>
      <c r="FB45" s="79">
        <v>7190616.8799999999</v>
      </c>
      <c r="FC45" s="80">
        <v>59025833.280000009</v>
      </c>
      <c r="FD45" s="79">
        <v>3392392.12</v>
      </c>
      <c r="FE45" s="79">
        <v>11781578.359999999</v>
      </c>
      <c r="FF45" s="79">
        <v>9660468.7199999988</v>
      </c>
      <c r="FG45" s="79">
        <v>9904918.6100000013</v>
      </c>
      <c r="FH45" s="79">
        <v>4864508.7199999988</v>
      </c>
      <c r="FI45" s="79">
        <v>6200636.4200000009</v>
      </c>
      <c r="FJ45" s="79">
        <v>7518169.580000001</v>
      </c>
      <c r="FK45" s="79">
        <v>5511119.4900000002</v>
      </c>
      <c r="FL45" s="79">
        <v>67079735.639999993</v>
      </c>
      <c r="FM45" s="79">
        <v>7739402.71</v>
      </c>
      <c r="FN45" s="79">
        <v>16717735.930000002</v>
      </c>
      <c r="FO45" s="79">
        <v>28488275.879999999</v>
      </c>
      <c r="FP45" s="80">
        <v>178858942.17999998</v>
      </c>
      <c r="FQ45" s="79">
        <v>10065986.939999999</v>
      </c>
      <c r="FR45" s="79">
        <v>16287455.73</v>
      </c>
      <c r="FS45" s="79">
        <v>8156079.4399999995</v>
      </c>
      <c r="FT45" s="79">
        <v>-3908732.5</v>
      </c>
      <c r="FU45" s="79">
        <v>5060787.4000000004</v>
      </c>
      <c r="FV45" s="79">
        <v>3232522.82</v>
      </c>
      <c r="FW45" s="79">
        <v>7629523.8099999996</v>
      </c>
      <c r="FX45" s="79">
        <v>4491752.1499999994</v>
      </c>
      <c r="FY45" s="79">
        <v>2742124.97</v>
      </c>
      <c r="FZ45" s="79">
        <v>1562911.52</v>
      </c>
      <c r="GA45" s="79">
        <v>2997131.79</v>
      </c>
      <c r="GB45" s="79">
        <v>9387560.5800000001</v>
      </c>
      <c r="GC45" s="80">
        <v>67705104.650000006</v>
      </c>
      <c r="GD45" s="79">
        <v>2492571.4000000004</v>
      </c>
      <c r="GE45" s="79">
        <v>2723181.38</v>
      </c>
      <c r="GF45" s="79">
        <v>2129495.8600000003</v>
      </c>
      <c r="GG45" s="79">
        <v>6273534.3600000003</v>
      </c>
      <c r="GH45" s="79">
        <v>3110257.6</v>
      </c>
      <c r="GI45" s="79">
        <v>2872226.0599999996</v>
      </c>
      <c r="GJ45" s="79">
        <v>2150883.36</v>
      </c>
      <c r="GK45" s="79">
        <v>1268904.27</v>
      </c>
      <c r="GL45" s="79">
        <v>4644218.3</v>
      </c>
      <c r="GM45" s="79">
        <v>3229017.28</v>
      </c>
      <c r="GN45" s="79">
        <v>3876198.96</v>
      </c>
      <c r="GO45" s="79">
        <v>2087005.05</v>
      </c>
      <c r="GP45" s="80">
        <f t="shared" si="12"/>
        <v>36857493.879999995</v>
      </c>
      <c r="GQ45" s="79">
        <v>2559715.17</v>
      </c>
      <c r="GR45" s="79">
        <v>2658010.21</v>
      </c>
      <c r="GS45" s="79">
        <v>15574844.690000001</v>
      </c>
      <c r="GT45" s="79">
        <v>3110468.99</v>
      </c>
      <c r="GU45" s="79">
        <v>5971130.4400000004</v>
      </c>
      <c r="GV45" s="79">
        <v>3948543.5</v>
      </c>
      <c r="GW45" s="79">
        <v>30362283.420000002</v>
      </c>
      <c r="GX45" s="79">
        <v>9149596.1199999992</v>
      </c>
      <c r="GY45" s="79">
        <v>19870136.739999998</v>
      </c>
      <c r="GZ45" s="79">
        <v>52608408.840000004</v>
      </c>
      <c r="HA45" s="79">
        <v>19867914.300000001</v>
      </c>
      <c r="HB45" s="79">
        <v>3393333.88</v>
      </c>
      <c r="HC45" s="80">
        <f t="shared" si="13"/>
        <v>169074386.30000001</v>
      </c>
      <c r="HD45" s="79">
        <v>6590586.3500000006</v>
      </c>
      <c r="HE45" s="79">
        <v>2079501.78</v>
      </c>
      <c r="HF45" s="79">
        <v>-558664.66999999993</v>
      </c>
      <c r="HG45" s="79">
        <v>2136497.8200000003</v>
      </c>
      <c r="HH45" s="79">
        <v>1273063.33</v>
      </c>
      <c r="HI45" s="79">
        <v>1082699.45</v>
      </c>
      <c r="HJ45" s="79">
        <v>558136.75</v>
      </c>
      <c r="HK45" s="79">
        <v>610577.24</v>
      </c>
      <c r="HL45" s="79">
        <v>799806.3</v>
      </c>
      <c r="HM45" s="79">
        <v>1249069.53</v>
      </c>
      <c r="HN45" s="79">
        <v>729339.67</v>
      </c>
      <c r="HO45" s="79">
        <v>4019993.15</v>
      </c>
      <c r="HP45" s="80">
        <f t="shared" si="14"/>
        <v>20570606.699999999</v>
      </c>
      <c r="HQ45" s="79">
        <v>547157.19999999995</v>
      </c>
      <c r="HR45" s="79">
        <v>918297.88</v>
      </c>
      <c r="HS45" s="79">
        <v>823865.13</v>
      </c>
      <c r="HT45" s="79">
        <v>849653.09</v>
      </c>
      <c r="HU45" s="79">
        <v>1166506</v>
      </c>
      <c r="HV45" s="79">
        <v>1757280.22</v>
      </c>
      <c r="HW45" s="79">
        <v>921933.35</v>
      </c>
      <c r="HX45" s="79">
        <v>4139554.14</v>
      </c>
      <c r="HY45" s="79">
        <v>846102.35</v>
      </c>
      <c r="HZ45" s="79">
        <v>3014554.05</v>
      </c>
      <c r="IA45" s="79">
        <v>3782086.4</v>
      </c>
      <c r="IB45" s="79">
        <v>6401678.9100000011</v>
      </c>
      <c r="IC45" s="80">
        <f t="shared" si="15"/>
        <v>25168668.719999999</v>
      </c>
      <c r="ID45" s="79">
        <v>887906.5</v>
      </c>
      <c r="IE45" s="79">
        <v>4266588.29</v>
      </c>
      <c r="IF45" s="79">
        <v>1647185.17</v>
      </c>
      <c r="IG45" s="79">
        <v>1286555.3999999999</v>
      </c>
      <c r="IH45" s="79">
        <v>2555677</v>
      </c>
      <c r="II45" s="79">
        <v>1053429</v>
      </c>
      <c r="IJ45" s="79">
        <v>1646242.73</v>
      </c>
      <c r="IK45" s="79">
        <v>8598851</v>
      </c>
      <c r="IL45" s="79">
        <v>1065381</v>
      </c>
      <c r="IM45" s="79">
        <v>2512851</v>
      </c>
      <c r="IN45" s="79">
        <v>619120</v>
      </c>
      <c r="IO45" s="79">
        <v>2565006</v>
      </c>
      <c r="IP45" s="80">
        <f t="shared" si="16"/>
        <v>28704793.09</v>
      </c>
      <c r="IQ45" s="79">
        <v>6262729</v>
      </c>
      <c r="IR45" s="79">
        <v>2854277</v>
      </c>
      <c r="IS45" s="79">
        <v>1206173</v>
      </c>
      <c r="IT45" s="79">
        <v>7171935</v>
      </c>
      <c r="IU45" s="79">
        <v>1764727</v>
      </c>
      <c r="IV45" s="79">
        <v>5788419</v>
      </c>
      <c r="IW45" s="79">
        <v>1261271</v>
      </c>
      <c r="IX45" s="79">
        <v>3129993</v>
      </c>
      <c r="IY45" s="79">
        <v>2985541</v>
      </c>
      <c r="IZ45" s="79">
        <v>8675374</v>
      </c>
      <c r="JA45" s="79">
        <v>2835880</v>
      </c>
      <c r="JB45" s="79">
        <v>4012432</v>
      </c>
      <c r="JC45" s="80">
        <f t="shared" si="17"/>
        <v>47948751</v>
      </c>
      <c r="JD45" s="79">
        <v>8661966</v>
      </c>
      <c r="JE45" s="79">
        <v>2132651</v>
      </c>
      <c r="JF45" s="79">
        <v>3610126</v>
      </c>
      <c r="JG45" s="79">
        <v>478839</v>
      </c>
      <c r="JH45" s="79">
        <v>2681874</v>
      </c>
      <c r="JI45" s="79">
        <v>720485</v>
      </c>
      <c r="JJ45" s="79">
        <v>2339306</v>
      </c>
      <c r="JK45" s="79">
        <v>1101725</v>
      </c>
      <c r="JL45" s="79">
        <v>1629732</v>
      </c>
      <c r="JM45" s="79">
        <v>2583207</v>
      </c>
      <c r="JN45" s="79">
        <v>2684098</v>
      </c>
      <c r="JO45" s="79">
        <v>6945745</v>
      </c>
      <c r="JP45" s="80">
        <f t="shared" si="18"/>
        <v>35569754</v>
      </c>
      <c r="JQ45" s="79">
        <v>1987144</v>
      </c>
      <c r="JR45" s="79">
        <v>4343934</v>
      </c>
      <c r="JS45" s="79">
        <v>2533912</v>
      </c>
      <c r="JT45" s="79">
        <v>4555939</v>
      </c>
      <c r="JU45" s="79">
        <v>3847100</v>
      </c>
      <c r="JV45" s="79">
        <v>8632395</v>
      </c>
      <c r="JW45" s="79">
        <v>3605171</v>
      </c>
      <c r="JX45" s="79">
        <v>25926397</v>
      </c>
      <c r="JY45" s="79">
        <v>15944342</v>
      </c>
      <c r="JZ45" s="79">
        <v>4468665</v>
      </c>
      <c r="KA45" s="79">
        <v>3951525</v>
      </c>
      <c r="KB45" s="79">
        <v>7067912</v>
      </c>
      <c r="KC45" s="80">
        <f t="shared" si="19"/>
        <v>86864436</v>
      </c>
      <c r="KD45" s="79">
        <v>4141589</v>
      </c>
      <c r="KE45" s="79">
        <v>1521284</v>
      </c>
      <c r="KF45" s="79">
        <v>2370562</v>
      </c>
      <c r="KG45" s="79">
        <v>4360089</v>
      </c>
      <c r="KH45" s="79">
        <v>2969721</v>
      </c>
      <c r="KI45" s="79">
        <v>5037609</v>
      </c>
      <c r="KJ45" s="79">
        <v>6870902</v>
      </c>
      <c r="KK45" s="79">
        <v>4102162</v>
      </c>
      <c r="KL45" s="79">
        <v>11374280</v>
      </c>
      <c r="KM45" s="79">
        <v>2479110</v>
      </c>
      <c r="KN45" s="79">
        <v>4134292</v>
      </c>
      <c r="KO45" s="79">
        <v>7392067</v>
      </c>
      <c r="KP45" s="80">
        <f t="shared" si="20"/>
        <v>56753667</v>
      </c>
      <c r="KQ45" s="79">
        <v>586466</v>
      </c>
      <c r="KR45" s="79">
        <v>1718254</v>
      </c>
      <c r="KS45" s="79">
        <v>3656752</v>
      </c>
      <c r="KT45" s="79">
        <v>3122948</v>
      </c>
      <c r="KU45" s="79">
        <v>2722606</v>
      </c>
      <c r="KV45" s="79">
        <v>6444378</v>
      </c>
      <c r="KW45" s="79">
        <v>1700026</v>
      </c>
      <c r="KX45" s="79">
        <v>1371064</v>
      </c>
      <c r="KY45" s="79">
        <v>2208205</v>
      </c>
      <c r="KZ45" s="79">
        <v>2048167</v>
      </c>
      <c r="LA45" s="79">
        <v>738834</v>
      </c>
      <c r="LB45" s="79">
        <v>2922902</v>
      </c>
      <c r="LC45" s="80">
        <f t="shared" si="21"/>
        <v>29240602</v>
      </c>
      <c r="LD45" s="79">
        <v>13281845</v>
      </c>
      <c r="LE45" s="79">
        <v>21288633</v>
      </c>
      <c r="LF45" s="79">
        <v>659488</v>
      </c>
      <c r="LG45" s="79">
        <v>1406218</v>
      </c>
      <c r="LH45" s="79">
        <v>2102778</v>
      </c>
      <c r="LI45" s="79">
        <v>923498</v>
      </c>
      <c r="LJ45" s="81" t="e">
        <f>+INDEX(#REF!,MATCH($B45,#REF!,0),MATCH(LJ$6,#REF!,0))</f>
        <v>#REF!</v>
      </c>
      <c r="LK45" s="82"/>
      <c r="LL45" s="81"/>
      <c r="LM45" s="81"/>
      <c r="LN45" s="81"/>
      <c r="LO45" s="81"/>
      <c r="LP45" s="80" t="e">
        <f t="shared" si="22"/>
        <v>#REF!</v>
      </c>
    </row>
    <row r="46" spans="1:328" hidden="1" outlineLevel="1">
      <c r="B46" t="str">
        <f t="shared" si="28"/>
        <v>EQUIPAMIENTO MINEROLA LIBERTAD</v>
      </c>
      <c r="C46" s="78" t="s">
        <v>410</v>
      </c>
      <c r="D46" s="79">
        <v>410384.66000000003</v>
      </c>
      <c r="E46" s="79">
        <v>410384.66000000003</v>
      </c>
      <c r="F46" s="79">
        <v>410384.66000000003</v>
      </c>
      <c r="G46" s="79">
        <v>107523</v>
      </c>
      <c r="H46" s="79">
        <v>107523</v>
      </c>
      <c r="I46" s="79">
        <v>107523</v>
      </c>
      <c r="J46" s="79">
        <v>40869</v>
      </c>
      <c r="K46" s="79">
        <v>40869</v>
      </c>
      <c r="L46" s="79">
        <v>40869</v>
      </c>
      <c r="M46" s="79">
        <v>90340.33</v>
      </c>
      <c r="N46" s="79">
        <v>90340.33</v>
      </c>
      <c r="O46" s="79">
        <v>90340.33</v>
      </c>
      <c r="P46" s="80">
        <v>1947350.9700000002</v>
      </c>
      <c r="Q46" s="79">
        <v>158883.35</v>
      </c>
      <c r="R46" s="79">
        <v>158883.35</v>
      </c>
      <c r="S46" s="79">
        <v>158883.35</v>
      </c>
      <c r="T46" s="79">
        <v>128899.58</v>
      </c>
      <c r="U46" s="79">
        <v>128899.58</v>
      </c>
      <c r="V46" s="79">
        <v>128899.58</v>
      </c>
      <c r="W46" s="79">
        <v>157087.44</v>
      </c>
      <c r="X46" s="79">
        <v>157087.44</v>
      </c>
      <c r="Y46" s="79">
        <v>157087.44</v>
      </c>
      <c r="Z46" s="79">
        <v>354126.09</v>
      </c>
      <c r="AA46" s="79">
        <v>354126.09</v>
      </c>
      <c r="AB46" s="79">
        <v>354126.09</v>
      </c>
      <c r="AC46" s="80">
        <v>2396989.38</v>
      </c>
      <c r="AD46" s="79">
        <v>63399.22</v>
      </c>
      <c r="AE46" s="79">
        <v>63399.22</v>
      </c>
      <c r="AF46" s="79">
        <v>63399.22</v>
      </c>
      <c r="AG46" s="79">
        <v>251559</v>
      </c>
      <c r="AH46" s="79">
        <v>251559</v>
      </c>
      <c r="AI46" s="79">
        <v>251559</v>
      </c>
      <c r="AJ46" s="79">
        <v>238994</v>
      </c>
      <c r="AK46" s="79">
        <v>238994</v>
      </c>
      <c r="AL46" s="79">
        <v>238994</v>
      </c>
      <c r="AM46" s="79">
        <v>122347.92</v>
      </c>
      <c r="AN46" s="79">
        <v>122347.92</v>
      </c>
      <c r="AO46" s="79">
        <v>122347.92</v>
      </c>
      <c r="AP46" s="80">
        <v>2028900.42</v>
      </c>
      <c r="AQ46" s="79">
        <v>227733.33999999997</v>
      </c>
      <c r="AR46" s="79">
        <v>227733.33999999997</v>
      </c>
      <c r="AS46" s="79">
        <v>227733.33999999997</v>
      </c>
      <c r="AT46" s="79">
        <v>106535.66</v>
      </c>
      <c r="AU46" s="79">
        <v>106535.66</v>
      </c>
      <c r="AV46" s="79">
        <v>106535.66</v>
      </c>
      <c r="AW46" s="79">
        <v>101175.67</v>
      </c>
      <c r="AX46" s="79">
        <v>101175.67</v>
      </c>
      <c r="AY46" s="79">
        <v>101175.67</v>
      </c>
      <c r="AZ46" s="79">
        <v>209474.67</v>
      </c>
      <c r="BA46" s="79">
        <v>209474.67</v>
      </c>
      <c r="BB46" s="79">
        <v>209474.67</v>
      </c>
      <c r="BC46" s="80">
        <v>1934758.0199999996</v>
      </c>
      <c r="BD46" s="79">
        <v>134976.67000000001</v>
      </c>
      <c r="BE46" s="79">
        <v>134976.67000000001</v>
      </c>
      <c r="BF46" s="79">
        <v>134976.67000000001</v>
      </c>
      <c r="BG46" s="79">
        <v>38915.33</v>
      </c>
      <c r="BH46" s="79">
        <v>38915.33</v>
      </c>
      <c r="BI46" s="79">
        <v>38915.33</v>
      </c>
      <c r="BJ46" s="79">
        <v>676806.67</v>
      </c>
      <c r="BK46" s="79">
        <v>676806.67</v>
      </c>
      <c r="BL46" s="79">
        <v>676806.67</v>
      </c>
      <c r="BM46" s="79">
        <v>131876</v>
      </c>
      <c r="BN46" s="79">
        <v>131876</v>
      </c>
      <c r="BO46" s="79">
        <v>131876</v>
      </c>
      <c r="BP46" s="80">
        <v>2947724.0100000002</v>
      </c>
      <c r="BQ46" s="79">
        <v>188359.33000000002</v>
      </c>
      <c r="BR46" s="79">
        <v>188359.33000000002</v>
      </c>
      <c r="BS46" s="79">
        <v>188359.33000000002</v>
      </c>
      <c r="BT46" s="79">
        <v>244793</v>
      </c>
      <c r="BU46" s="79">
        <v>244793</v>
      </c>
      <c r="BV46" s="79">
        <v>244793</v>
      </c>
      <c r="BW46" s="79">
        <v>181958.33</v>
      </c>
      <c r="BX46" s="79">
        <v>181958.33</v>
      </c>
      <c r="BY46" s="79">
        <v>181958.33</v>
      </c>
      <c r="BZ46" s="79">
        <v>290498.34000000003</v>
      </c>
      <c r="CA46" s="79">
        <v>290498.34000000003</v>
      </c>
      <c r="CB46" s="79">
        <v>290498.34000000003</v>
      </c>
      <c r="CC46" s="80">
        <v>2716827</v>
      </c>
      <c r="CD46" s="79">
        <v>243239.33</v>
      </c>
      <c r="CE46" s="79">
        <v>243239.33</v>
      </c>
      <c r="CF46" s="79">
        <v>243239.33</v>
      </c>
      <c r="CG46" s="79">
        <v>520988.67</v>
      </c>
      <c r="CH46" s="79">
        <v>520988.67</v>
      </c>
      <c r="CI46" s="79">
        <v>520988.67</v>
      </c>
      <c r="CJ46" s="79">
        <v>649087.32999999996</v>
      </c>
      <c r="CK46" s="79">
        <v>649087.32999999996</v>
      </c>
      <c r="CL46" s="79">
        <v>649087.32999999996</v>
      </c>
      <c r="CM46" s="79">
        <v>384142.32999999996</v>
      </c>
      <c r="CN46" s="79">
        <v>384142.32999999996</v>
      </c>
      <c r="CO46" s="79">
        <v>384142.32999999996</v>
      </c>
      <c r="CP46" s="80">
        <v>5392372.9800000004</v>
      </c>
      <c r="CQ46" s="79">
        <v>335530.67000000004</v>
      </c>
      <c r="CR46" s="79">
        <v>335530.67000000004</v>
      </c>
      <c r="CS46" s="79">
        <v>335530.67000000004</v>
      </c>
      <c r="CT46" s="79">
        <v>190318</v>
      </c>
      <c r="CU46" s="79">
        <v>190318</v>
      </c>
      <c r="CV46" s="79">
        <v>190318</v>
      </c>
      <c r="CW46" s="79">
        <v>221035.66</v>
      </c>
      <c r="CX46" s="79">
        <v>221035.66</v>
      </c>
      <c r="CY46" s="79">
        <v>221035.66</v>
      </c>
      <c r="CZ46" s="79">
        <v>772001</v>
      </c>
      <c r="DA46" s="79">
        <v>772001</v>
      </c>
      <c r="DB46" s="79">
        <v>772001</v>
      </c>
      <c r="DC46" s="80">
        <v>4556655.99</v>
      </c>
      <c r="DD46" s="79">
        <v>345852.91</v>
      </c>
      <c r="DE46" s="79">
        <v>345852.91</v>
      </c>
      <c r="DF46" s="79">
        <v>345852.91</v>
      </c>
      <c r="DG46" s="79">
        <v>699438.02</v>
      </c>
      <c r="DH46" s="79">
        <v>699438.02</v>
      </c>
      <c r="DI46" s="79">
        <v>699438.02</v>
      </c>
      <c r="DJ46" s="79">
        <v>394687.59</v>
      </c>
      <c r="DK46" s="79">
        <v>394687.59</v>
      </c>
      <c r="DL46" s="79">
        <v>394687.59</v>
      </c>
      <c r="DM46" s="79">
        <v>1301039.07</v>
      </c>
      <c r="DN46" s="79">
        <v>1301039.07</v>
      </c>
      <c r="DO46" s="79">
        <v>1301039.07</v>
      </c>
      <c r="DP46" s="80">
        <v>8223052.7700000005</v>
      </c>
      <c r="DQ46" s="79">
        <v>397161.67</v>
      </c>
      <c r="DR46" s="79">
        <v>397161.67</v>
      </c>
      <c r="DS46" s="79">
        <v>397161.67</v>
      </c>
      <c r="DT46" s="79">
        <v>2399877.4499999997</v>
      </c>
      <c r="DU46" s="79">
        <v>834426.91</v>
      </c>
      <c r="DV46" s="79">
        <v>1750690.27</v>
      </c>
      <c r="DW46" s="79">
        <v>1018219.3699999999</v>
      </c>
      <c r="DX46" s="79">
        <v>1215550.31</v>
      </c>
      <c r="DY46" s="79">
        <v>2905651.34</v>
      </c>
      <c r="DZ46" s="79">
        <v>1418366.92</v>
      </c>
      <c r="EA46" s="79">
        <v>912629.1</v>
      </c>
      <c r="EB46" s="79">
        <v>2291097.44</v>
      </c>
      <c r="EC46" s="80">
        <v>15937994.119999999</v>
      </c>
      <c r="ED46" s="79">
        <v>460972.49</v>
      </c>
      <c r="EE46" s="79">
        <v>1206220.1099999999</v>
      </c>
      <c r="EF46" s="79">
        <v>1454037.38</v>
      </c>
      <c r="EG46" s="79">
        <v>729113.08000000007</v>
      </c>
      <c r="EH46" s="79">
        <v>4570511.91</v>
      </c>
      <c r="EI46" s="79">
        <v>579645.91</v>
      </c>
      <c r="EJ46" s="79">
        <v>464707.37</v>
      </c>
      <c r="EK46" s="79">
        <v>2128298.08</v>
      </c>
      <c r="EL46" s="79">
        <v>1163815.71</v>
      </c>
      <c r="EM46" s="79">
        <v>1783722.51</v>
      </c>
      <c r="EN46" s="79">
        <v>1961367.56</v>
      </c>
      <c r="EO46" s="79">
        <v>1668505.04</v>
      </c>
      <c r="EP46" s="80">
        <v>18170917.149999999</v>
      </c>
      <c r="EQ46" s="79">
        <v>1026833.8</v>
      </c>
      <c r="ER46" s="79">
        <v>1020308.37</v>
      </c>
      <c r="ES46" s="79">
        <v>960832.48</v>
      </c>
      <c r="ET46" s="79">
        <v>1468768.6600000001</v>
      </c>
      <c r="EU46" s="79">
        <v>1074694.01</v>
      </c>
      <c r="EV46" s="79">
        <v>1453144.1600000001</v>
      </c>
      <c r="EW46" s="79">
        <v>1484192.0899999999</v>
      </c>
      <c r="EX46" s="79">
        <v>1344615.4</v>
      </c>
      <c r="EY46" s="79">
        <v>1114491.8999999999</v>
      </c>
      <c r="EZ46" s="79">
        <v>1017143.64</v>
      </c>
      <c r="FA46" s="79">
        <v>1318154.27</v>
      </c>
      <c r="FB46" s="79">
        <v>809055.57</v>
      </c>
      <c r="FC46" s="80">
        <v>14092234.350000001</v>
      </c>
      <c r="FD46" s="79">
        <v>338078.29</v>
      </c>
      <c r="FE46" s="79">
        <v>374796</v>
      </c>
      <c r="FF46" s="79">
        <v>432599</v>
      </c>
      <c r="FG46" s="79">
        <v>1145758</v>
      </c>
      <c r="FH46" s="79">
        <v>5297554.21</v>
      </c>
      <c r="FI46" s="79">
        <v>1087163</v>
      </c>
      <c r="FJ46" s="79">
        <v>962301.12</v>
      </c>
      <c r="FK46" s="79">
        <v>1677841.53</v>
      </c>
      <c r="FL46" s="79">
        <v>707004.42</v>
      </c>
      <c r="FM46" s="79">
        <v>1182334.46</v>
      </c>
      <c r="FN46" s="79">
        <v>1362555.49</v>
      </c>
      <c r="FO46" s="79">
        <v>1451958.06</v>
      </c>
      <c r="FP46" s="80">
        <v>16019943.579999998</v>
      </c>
      <c r="FQ46" s="79">
        <v>3128549.75</v>
      </c>
      <c r="FR46" s="79">
        <v>651473.74</v>
      </c>
      <c r="FS46" s="79">
        <v>649928.86</v>
      </c>
      <c r="FT46" s="79">
        <v>2586354.7400000002</v>
      </c>
      <c r="FU46" s="79">
        <v>629015.91999999993</v>
      </c>
      <c r="FV46" s="79">
        <v>2479773.4900000002</v>
      </c>
      <c r="FW46" s="79">
        <v>2447457.4500000002</v>
      </c>
      <c r="FX46" s="79">
        <v>1046650.52</v>
      </c>
      <c r="FY46" s="79">
        <v>1507893.38</v>
      </c>
      <c r="FZ46" s="79">
        <v>2200977.54</v>
      </c>
      <c r="GA46" s="79">
        <v>302741.93</v>
      </c>
      <c r="GB46" s="79">
        <v>669015.17000000004</v>
      </c>
      <c r="GC46" s="80">
        <v>18299832.489999998</v>
      </c>
      <c r="GD46" s="79">
        <v>1559887.1400000001</v>
      </c>
      <c r="GE46" s="79">
        <v>906720.05</v>
      </c>
      <c r="GF46" s="79">
        <v>2441286</v>
      </c>
      <c r="GG46" s="79">
        <v>1060502.23</v>
      </c>
      <c r="GH46" s="79">
        <v>1088857</v>
      </c>
      <c r="GI46" s="79">
        <v>1136325</v>
      </c>
      <c r="GJ46" s="79">
        <v>935004.39</v>
      </c>
      <c r="GK46" s="79">
        <v>524782.16999999993</v>
      </c>
      <c r="GL46" s="79">
        <v>420662.17</v>
      </c>
      <c r="GM46" s="79">
        <v>912778.94</v>
      </c>
      <c r="GN46" s="79">
        <v>711358.71</v>
      </c>
      <c r="GO46" s="79">
        <v>777815.78</v>
      </c>
      <c r="GP46" s="80">
        <f t="shared" si="12"/>
        <v>12475979.58</v>
      </c>
      <c r="GQ46" s="79">
        <v>879489.95</v>
      </c>
      <c r="GR46" s="79">
        <v>1211852.9099999999</v>
      </c>
      <c r="GS46" s="79">
        <v>2036294.1099999999</v>
      </c>
      <c r="GT46" s="79">
        <v>524089.17</v>
      </c>
      <c r="GU46" s="79">
        <v>1694116.24</v>
      </c>
      <c r="GV46" s="79">
        <v>775695.85</v>
      </c>
      <c r="GW46" s="79">
        <v>1131482.31</v>
      </c>
      <c r="GX46" s="79">
        <v>724260.11</v>
      </c>
      <c r="GY46" s="79">
        <v>737563.08000000007</v>
      </c>
      <c r="GZ46" s="79">
        <v>700566.66999999993</v>
      </c>
      <c r="HA46" s="79">
        <v>598901.22</v>
      </c>
      <c r="HB46" s="79">
        <v>910600.3</v>
      </c>
      <c r="HC46" s="80">
        <f t="shared" si="13"/>
        <v>11924911.92</v>
      </c>
      <c r="HD46" s="79">
        <v>832127.79999999993</v>
      </c>
      <c r="HE46" s="79">
        <v>413167.15</v>
      </c>
      <c r="HF46" s="79">
        <v>1119705.6099999999</v>
      </c>
      <c r="HG46" s="79">
        <v>2126273.98</v>
      </c>
      <c r="HH46" s="79">
        <v>688590.34</v>
      </c>
      <c r="HI46" s="79">
        <v>688464.44</v>
      </c>
      <c r="HJ46" s="79">
        <v>635722.28</v>
      </c>
      <c r="HK46" s="79">
        <v>2929618.56</v>
      </c>
      <c r="HL46" s="79">
        <v>1524636.32</v>
      </c>
      <c r="HM46" s="79">
        <v>662592.86</v>
      </c>
      <c r="HN46" s="79">
        <v>1106431.3700000001</v>
      </c>
      <c r="HO46" s="79">
        <v>778309.57000000007</v>
      </c>
      <c r="HP46" s="80">
        <f t="shared" si="14"/>
        <v>13505640.279999997</v>
      </c>
      <c r="HQ46" s="79">
        <v>552687.24</v>
      </c>
      <c r="HR46" s="79">
        <v>351930.82</v>
      </c>
      <c r="HS46" s="79">
        <v>817603.45</v>
      </c>
      <c r="HT46" s="79">
        <v>1406531.9300000002</v>
      </c>
      <c r="HU46" s="79">
        <v>1753945.82</v>
      </c>
      <c r="HV46" s="79">
        <v>922049.37</v>
      </c>
      <c r="HW46" s="79">
        <v>665301.21</v>
      </c>
      <c r="HX46" s="79">
        <v>518689.85</v>
      </c>
      <c r="HY46" s="79">
        <v>1136843.6399999999</v>
      </c>
      <c r="HZ46" s="79">
        <v>527082.04</v>
      </c>
      <c r="IA46" s="79">
        <v>1576822.19</v>
      </c>
      <c r="IB46" s="79">
        <v>1182776.49</v>
      </c>
      <c r="IC46" s="80">
        <f t="shared" si="15"/>
        <v>11412264.050000001</v>
      </c>
      <c r="ID46" s="79">
        <v>1097930.9700000002</v>
      </c>
      <c r="IE46" s="79">
        <v>742625.58</v>
      </c>
      <c r="IF46" s="79">
        <v>996274.58</v>
      </c>
      <c r="IG46" s="79">
        <v>1526802.6700000002</v>
      </c>
      <c r="IH46" s="79">
        <v>918795.97</v>
      </c>
      <c r="II46" s="79">
        <v>522429.67</v>
      </c>
      <c r="IJ46" s="79">
        <v>1213256.43</v>
      </c>
      <c r="IK46" s="79">
        <v>837694</v>
      </c>
      <c r="IL46" s="79">
        <v>2425217</v>
      </c>
      <c r="IM46" s="79">
        <v>1906862</v>
      </c>
      <c r="IN46" s="79">
        <v>765216</v>
      </c>
      <c r="IO46" s="79">
        <v>1416387</v>
      </c>
      <c r="IP46" s="80">
        <f t="shared" si="16"/>
        <v>14369491.870000001</v>
      </c>
      <c r="IQ46" s="79">
        <v>1126130</v>
      </c>
      <c r="IR46" s="79">
        <v>919848</v>
      </c>
      <c r="IS46" s="79">
        <v>1225362</v>
      </c>
      <c r="IT46" s="79">
        <v>722058</v>
      </c>
      <c r="IU46" s="79">
        <v>735986</v>
      </c>
      <c r="IV46" s="79">
        <v>780894</v>
      </c>
      <c r="IW46" s="79">
        <v>1088575</v>
      </c>
      <c r="IX46" s="79">
        <v>407864</v>
      </c>
      <c r="IY46" s="79">
        <v>448006</v>
      </c>
      <c r="IZ46" s="79">
        <v>1017824</v>
      </c>
      <c r="JA46" s="79">
        <v>536267</v>
      </c>
      <c r="JB46" s="79">
        <v>1125488</v>
      </c>
      <c r="JC46" s="80">
        <f t="shared" si="17"/>
        <v>10134302</v>
      </c>
      <c r="JD46" s="79">
        <v>1188203</v>
      </c>
      <c r="JE46" s="79">
        <v>440446</v>
      </c>
      <c r="JF46" s="79">
        <v>821934</v>
      </c>
      <c r="JG46" s="79">
        <v>138596</v>
      </c>
      <c r="JH46" s="79">
        <v>42327</v>
      </c>
      <c r="JI46" s="79">
        <v>958411</v>
      </c>
      <c r="JJ46" s="79">
        <v>1800540</v>
      </c>
      <c r="JK46" s="79">
        <v>1535048</v>
      </c>
      <c r="JL46" s="79">
        <v>1876796</v>
      </c>
      <c r="JM46" s="79">
        <v>1309437</v>
      </c>
      <c r="JN46" s="79">
        <v>1032263</v>
      </c>
      <c r="JO46" s="79">
        <v>1462672</v>
      </c>
      <c r="JP46" s="80">
        <f t="shared" si="18"/>
        <v>12606673</v>
      </c>
      <c r="JQ46" s="79">
        <v>786618</v>
      </c>
      <c r="JR46" s="79">
        <v>826478</v>
      </c>
      <c r="JS46" s="79">
        <v>1373721</v>
      </c>
      <c r="JT46" s="79">
        <v>1078209</v>
      </c>
      <c r="JU46" s="79">
        <v>1450802</v>
      </c>
      <c r="JV46" s="79">
        <v>842689</v>
      </c>
      <c r="JW46" s="79">
        <v>924317</v>
      </c>
      <c r="JX46" s="79">
        <v>1525761</v>
      </c>
      <c r="JY46" s="79">
        <v>1406791</v>
      </c>
      <c r="JZ46" s="79">
        <v>1527970</v>
      </c>
      <c r="KA46" s="79">
        <v>2285625</v>
      </c>
      <c r="KB46" s="79">
        <v>1922856</v>
      </c>
      <c r="KC46" s="80">
        <f t="shared" si="19"/>
        <v>15951837</v>
      </c>
      <c r="KD46" s="79">
        <v>2213659</v>
      </c>
      <c r="KE46" s="79">
        <v>1785039</v>
      </c>
      <c r="KF46" s="79">
        <v>2573244</v>
      </c>
      <c r="KG46" s="79">
        <v>2690220</v>
      </c>
      <c r="KH46" s="79">
        <v>620391</v>
      </c>
      <c r="KI46" s="79">
        <v>2494366</v>
      </c>
      <c r="KJ46" s="79">
        <v>988946</v>
      </c>
      <c r="KK46" s="79">
        <v>1762199</v>
      </c>
      <c r="KL46" s="79">
        <v>1014032</v>
      </c>
      <c r="KM46" s="79">
        <v>1829114</v>
      </c>
      <c r="KN46" s="79">
        <v>803626</v>
      </c>
      <c r="KO46" s="79">
        <v>1321698</v>
      </c>
      <c r="KP46" s="80">
        <f t="shared" si="20"/>
        <v>20096534</v>
      </c>
      <c r="KQ46" s="79">
        <v>1044319</v>
      </c>
      <c r="KR46" s="79">
        <v>2241695</v>
      </c>
      <c r="KS46" s="79">
        <v>932280</v>
      </c>
      <c r="KT46" s="79">
        <v>642452</v>
      </c>
      <c r="KU46" s="79">
        <v>2486404</v>
      </c>
      <c r="KV46" s="79">
        <v>1025056</v>
      </c>
      <c r="KW46" s="79">
        <v>1614116</v>
      </c>
      <c r="KX46" s="79">
        <v>921648</v>
      </c>
      <c r="KY46" s="79">
        <v>1816941</v>
      </c>
      <c r="KZ46" s="79">
        <v>1263987</v>
      </c>
      <c r="LA46" s="79">
        <v>1885013</v>
      </c>
      <c r="LB46" s="79">
        <v>1346998</v>
      </c>
      <c r="LC46" s="80">
        <f t="shared" si="21"/>
        <v>17220909</v>
      </c>
      <c r="LD46" s="79">
        <v>1824459</v>
      </c>
      <c r="LE46" s="79">
        <v>947160</v>
      </c>
      <c r="LF46" s="79">
        <v>725898</v>
      </c>
      <c r="LG46" s="79">
        <v>792082</v>
      </c>
      <c r="LH46" s="79">
        <v>1294456</v>
      </c>
      <c r="LI46" s="79">
        <v>1768172</v>
      </c>
      <c r="LJ46" s="81" t="e">
        <f>+INDEX(#REF!,MATCH($B46,#REF!,0),MATCH(LJ$6,#REF!,0))</f>
        <v>#REF!</v>
      </c>
      <c r="LK46" s="82"/>
      <c r="LL46" s="81"/>
      <c r="LM46" s="81"/>
      <c r="LN46" s="81"/>
      <c r="LO46" s="81"/>
      <c r="LP46" s="80" t="e">
        <f t="shared" si="22"/>
        <v>#REF!</v>
      </c>
    </row>
    <row r="47" spans="1:328" hidden="1" outlineLevel="1">
      <c r="B47" t="str">
        <f t="shared" si="28"/>
        <v>EQUIPAMIENTO MINEROLAMBAYEQUE</v>
      </c>
      <c r="C47" s="78" t="s">
        <v>411</v>
      </c>
      <c r="D47" s="79">
        <v>0</v>
      </c>
      <c r="E47" s="79">
        <v>0</v>
      </c>
      <c r="F47" s="79">
        <v>0</v>
      </c>
      <c r="G47" s="79">
        <v>0</v>
      </c>
      <c r="H47" s="79">
        <v>0</v>
      </c>
      <c r="I47" s="79">
        <v>0</v>
      </c>
      <c r="J47" s="79">
        <v>0</v>
      </c>
      <c r="K47" s="79">
        <v>0</v>
      </c>
      <c r="L47" s="79">
        <v>0</v>
      </c>
      <c r="M47" s="79">
        <v>0</v>
      </c>
      <c r="N47" s="79">
        <v>0</v>
      </c>
      <c r="O47" s="79">
        <v>0</v>
      </c>
      <c r="P47" s="80">
        <v>0</v>
      </c>
      <c r="Q47" s="79">
        <v>0</v>
      </c>
      <c r="R47" s="79">
        <v>0</v>
      </c>
      <c r="S47" s="79">
        <v>0</v>
      </c>
      <c r="T47" s="79">
        <v>0</v>
      </c>
      <c r="U47" s="79">
        <v>0</v>
      </c>
      <c r="V47" s="79">
        <v>0</v>
      </c>
      <c r="W47" s="79">
        <v>0</v>
      </c>
      <c r="X47" s="79">
        <v>0</v>
      </c>
      <c r="Y47" s="79">
        <v>0</v>
      </c>
      <c r="Z47" s="79">
        <v>0</v>
      </c>
      <c r="AA47" s="79">
        <v>0</v>
      </c>
      <c r="AB47" s="79">
        <v>0</v>
      </c>
      <c r="AC47" s="80">
        <v>0</v>
      </c>
      <c r="AD47" s="79">
        <v>0</v>
      </c>
      <c r="AE47" s="79">
        <v>0</v>
      </c>
      <c r="AF47" s="79">
        <v>0</v>
      </c>
      <c r="AG47" s="79">
        <v>0</v>
      </c>
      <c r="AH47" s="79">
        <v>0</v>
      </c>
      <c r="AI47" s="79">
        <v>0</v>
      </c>
      <c r="AJ47" s="79">
        <v>0</v>
      </c>
      <c r="AK47" s="79">
        <v>0</v>
      </c>
      <c r="AL47" s="79">
        <v>0</v>
      </c>
      <c r="AM47" s="79">
        <v>0</v>
      </c>
      <c r="AN47" s="79">
        <v>0</v>
      </c>
      <c r="AO47" s="79">
        <v>0</v>
      </c>
      <c r="AP47" s="80">
        <v>0</v>
      </c>
      <c r="AQ47" s="79">
        <v>0</v>
      </c>
      <c r="AR47" s="79">
        <v>0</v>
      </c>
      <c r="AS47" s="79">
        <v>0</v>
      </c>
      <c r="AT47" s="79">
        <v>0</v>
      </c>
      <c r="AU47" s="79">
        <v>0</v>
      </c>
      <c r="AV47" s="79">
        <v>0</v>
      </c>
      <c r="AW47" s="79">
        <v>0</v>
      </c>
      <c r="AX47" s="79">
        <v>0</v>
      </c>
      <c r="AY47" s="79">
        <v>0</v>
      </c>
      <c r="AZ47" s="79">
        <v>0</v>
      </c>
      <c r="BA47" s="79">
        <v>0</v>
      </c>
      <c r="BB47" s="79">
        <v>0</v>
      </c>
      <c r="BC47" s="80">
        <v>0</v>
      </c>
      <c r="BD47" s="79">
        <v>0</v>
      </c>
      <c r="BE47" s="79">
        <v>0</v>
      </c>
      <c r="BF47" s="79">
        <v>0</v>
      </c>
      <c r="BG47" s="79">
        <v>0</v>
      </c>
      <c r="BH47" s="79">
        <v>0</v>
      </c>
      <c r="BI47" s="79">
        <v>0</v>
      </c>
      <c r="BJ47" s="79">
        <v>0</v>
      </c>
      <c r="BK47" s="79">
        <v>0</v>
      </c>
      <c r="BL47" s="79">
        <v>0</v>
      </c>
      <c r="BM47" s="79">
        <v>0</v>
      </c>
      <c r="BN47" s="79">
        <v>0</v>
      </c>
      <c r="BO47" s="79">
        <v>0</v>
      </c>
      <c r="BP47" s="80">
        <v>0</v>
      </c>
      <c r="BQ47" s="79">
        <v>0</v>
      </c>
      <c r="BR47" s="79">
        <v>0</v>
      </c>
      <c r="BS47" s="79">
        <v>0</v>
      </c>
      <c r="BT47" s="79">
        <v>0</v>
      </c>
      <c r="BU47" s="79">
        <v>0</v>
      </c>
      <c r="BV47" s="79">
        <v>0</v>
      </c>
      <c r="BW47" s="79">
        <v>0</v>
      </c>
      <c r="BX47" s="79">
        <v>0</v>
      </c>
      <c r="BY47" s="79">
        <v>0</v>
      </c>
      <c r="BZ47" s="79">
        <v>0</v>
      </c>
      <c r="CA47" s="79">
        <v>0</v>
      </c>
      <c r="CB47" s="79">
        <v>0</v>
      </c>
      <c r="CC47" s="80">
        <v>0</v>
      </c>
      <c r="CD47" s="79">
        <v>0</v>
      </c>
      <c r="CE47" s="79">
        <v>0</v>
      </c>
      <c r="CF47" s="79">
        <v>0</v>
      </c>
      <c r="CG47" s="79">
        <v>0</v>
      </c>
      <c r="CH47" s="79">
        <v>0</v>
      </c>
      <c r="CI47" s="79">
        <v>0</v>
      </c>
      <c r="CJ47" s="79">
        <v>0</v>
      </c>
      <c r="CK47" s="79">
        <v>0</v>
      </c>
      <c r="CL47" s="79">
        <v>0</v>
      </c>
      <c r="CM47" s="79">
        <v>0</v>
      </c>
      <c r="CN47" s="79">
        <v>0</v>
      </c>
      <c r="CO47" s="79">
        <v>0</v>
      </c>
      <c r="CP47" s="80">
        <v>0</v>
      </c>
      <c r="CQ47" s="79">
        <v>0</v>
      </c>
      <c r="CR47" s="79">
        <v>0</v>
      </c>
      <c r="CS47" s="79">
        <v>0</v>
      </c>
      <c r="CT47" s="79">
        <v>0</v>
      </c>
      <c r="CU47" s="79">
        <v>0</v>
      </c>
      <c r="CV47" s="79">
        <v>0</v>
      </c>
      <c r="CW47" s="79">
        <v>0</v>
      </c>
      <c r="CX47" s="79">
        <v>0</v>
      </c>
      <c r="CY47" s="79">
        <v>0</v>
      </c>
      <c r="CZ47" s="79">
        <v>0</v>
      </c>
      <c r="DA47" s="79">
        <v>0</v>
      </c>
      <c r="DB47" s="79">
        <v>0</v>
      </c>
      <c r="DC47" s="80">
        <v>0</v>
      </c>
      <c r="DD47" s="79">
        <v>0</v>
      </c>
      <c r="DE47" s="79">
        <v>0</v>
      </c>
      <c r="DF47" s="79">
        <v>0</v>
      </c>
      <c r="DG47" s="79">
        <v>0</v>
      </c>
      <c r="DH47" s="79">
        <v>0</v>
      </c>
      <c r="DI47" s="79">
        <v>0</v>
      </c>
      <c r="DJ47" s="79">
        <v>0</v>
      </c>
      <c r="DK47" s="79">
        <v>0</v>
      </c>
      <c r="DL47" s="79">
        <v>0</v>
      </c>
      <c r="DM47" s="79">
        <v>0</v>
      </c>
      <c r="DN47" s="79">
        <v>0</v>
      </c>
      <c r="DO47" s="79">
        <v>0</v>
      </c>
      <c r="DP47" s="80">
        <v>0</v>
      </c>
      <c r="DQ47" s="79">
        <v>0</v>
      </c>
      <c r="DR47" s="79">
        <v>0</v>
      </c>
      <c r="DS47" s="79">
        <v>0</v>
      </c>
      <c r="DT47" s="79">
        <v>0</v>
      </c>
      <c r="DU47" s="79">
        <v>15000</v>
      </c>
      <c r="DV47" s="79">
        <v>8000</v>
      </c>
      <c r="DW47" s="79">
        <v>0</v>
      </c>
      <c r="DX47" s="79">
        <v>0</v>
      </c>
      <c r="DY47" s="79">
        <v>0</v>
      </c>
      <c r="DZ47" s="79">
        <v>0</v>
      </c>
      <c r="EA47" s="79">
        <v>0</v>
      </c>
      <c r="EB47" s="79">
        <v>0</v>
      </c>
      <c r="EC47" s="80">
        <v>23000</v>
      </c>
      <c r="ED47" s="79">
        <v>0</v>
      </c>
      <c r="EE47" s="79">
        <v>0</v>
      </c>
      <c r="EF47" s="79">
        <v>0</v>
      </c>
      <c r="EG47" s="79">
        <v>0</v>
      </c>
      <c r="EH47" s="79">
        <v>0</v>
      </c>
      <c r="EI47" s="79">
        <v>0</v>
      </c>
      <c r="EJ47" s="79">
        <v>0</v>
      </c>
      <c r="EK47" s="79">
        <v>0</v>
      </c>
      <c r="EL47" s="79">
        <v>0</v>
      </c>
      <c r="EM47" s="79">
        <v>0</v>
      </c>
      <c r="EN47" s="79">
        <v>0</v>
      </c>
      <c r="EO47" s="79">
        <v>0</v>
      </c>
      <c r="EP47" s="80">
        <v>0</v>
      </c>
      <c r="EQ47" s="79">
        <v>0</v>
      </c>
      <c r="ER47" s="79">
        <v>0</v>
      </c>
      <c r="ES47" s="79">
        <v>0</v>
      </c>
      <c r="ET47" s="79">
        <v>0</v>
      </c>
      <c r="EU47" s="79">
        <v>0</v>
      </c>
      <c r="EV47" s="79">
        <v>0</v>
      </c>
      <c r="EW47" s="79">
        <v>0</v>
      </c>
      <c r="EX47" s="79">
        <v>0</v>
      </c>
      <c r="EY47" s="79">
        <v>0</v>
      </c>
      <c r="EZ47" s="79">
        <v>0</v>
      </c>
      <c r="FA47" s="79">
        <v>0</v>
      </c>
      <c r="FB47" s="79">
        <v>0</v>
      </c>
      <c r="FC47" s="80">
        <v>0</v>
      </c>
      <c r="FD47" s="79">
        <v>0</v>
      </c>
      <c r="FE47" s="79">
        <v>0</v>
      </c>
      <c r="FF47" s="79">
        <v>0</v>
      </c>
      <c r="FG47" s="79">
        <v>1000</v>
      </c>
      <c r="FH47" s="79">
        <v>1000</v>
      </c>
      <c r="FI47" s="79">
        <v>0</v>
      </c>
      <c r="FJ47" s="79">
        <v>0</v>
      </c>
      <c r="FK47" s="79">
        <v>0</v>
      </c>
      <c r="FL47" s="79">
        <v>0</v>
      </c>
      <c r="FM47" s="79">
        <v>0</v>
      </c>
      <c r="FN47" s="79">
        <v>0</v>
      </c>
      <c r="FO47" s="79">
        <v>200</v>
      </c>
      <c r="FP47" s="80">
        <v>2200</v>
      </c>
      <c r="FQ47" s="79">
        <v>100</v>
      </c>
      <c r="FR47" s="79">
        <v>0</v>
      </c>
      <c r="FS47" s="79">
        <v>10000</v>
      </c>
      <c r="FT47" s="79">
        <v>0</v>
      </c>
      <c r="FU47" s="79">
        <v>0</v>
      </c>
      <c r="FV47" s="79">
        <v>0</v>
      </c>
      <c r="FW47" s="79">
        <v>300</v>
      </c>
      <c r="FX47" s="79">
        <v>0</v>
      </c>
      <c r="FY47" s="79">
        <v>0</v>
      </c>
      <c r="FZ47" s="79">
        <v>0</v>
      </c>
      <c r="GA47" s="79">
        <v>0</v>
      </c>
      <c r="GB47" s="79">
        <v>0</v>
      </c>
      <c r="GC47" s="80">
        <v>10400</v>
      </c>
      <c r="GD47" s="79">
        <v>3400</v>
      </c>
      <c r="GE47" s="79">
        <v>1318.7</v>
      </c>
      <c r="GF47" s="79">
        <v>54325</v>
      </c>
      <c r="GG47" s="79">
        <v>0</v>
      </c>
      <c r="GH47" s="79">
        <v>0</v>
      </c>
      <c r="GI47" s="79">
        <v>0</v>
      </c>
      <c r="GJ47" s="79">
        <v>0</v>
      </c>
      <c r="GK47" s="79">
        <v>0</v>
      </c>
      <c r="GL47" s="79">
        <v>0</v>
      </c>
      <c r="GM47" s="79">
        <v>500</v>
      </c>
      <c r="GN47" s="79">
        <v>0</v>
      </c>
      <c r="GO47" s="79">
        <v>0</v>
      </c>
      <c r="GP47" s="80">
        <f t="shared" si="12"/>
        <v>59543.7</v>
      </c>
      <c r="GQ47" s="79">
        <v>923.78</v>
      </c>
      <c r="GR47" s="79">
        <v>1603.61</v>
      </c>
      <c r="GS47" s="79">
        <v>1678.78</v>
      </c>
      <c r="GT47" s="79">
        <v>2952.5</v>
      </c>
      <c r="GU47" s="79">
        <v>2080.8199999999997</v>
      </c>
      <c r="GV47" s="79">
        <v>2531.66</v>
      </c>
      <c r="GW47" s="79">
        <v>12000</v>
      </c>
      <c r="GX47" s="79">
        <v>0</v>
      </c>
      <c r="GY47" s="79">
        <v>2644.68</v>
      </c>
      <c r="GZ47" s="79">
        <v>1850.15</v>
      </c>
      <c r="HA47" s="79">
        <v>599.70000000000005</v>
      </c>
      <c r="HB47" s="79">
        <v>1775.7</v>
      </c>
      <c r="HC47" s="80">
        <f t="shared" si="13"/>
        <v>30641.380000000005</v>
      </c>
      <c r="HD47" s="79">
        <v>0</v>
      </c>
      <c r="HE47" s="79">
        <v>0</v>
      </c>
      <c r="HF47" s="79">
        <v>5900</v>
      </c>
      <c r="HG47" s="79">
        <v>0</v>
      </c>
      <c r="HH47" s="79">
        <v>0</v>
      </c>
      <c r="HI47" s="79">
        <v>0</v>
      </c>
      <c r="HJ47" s="79">
        <v>0</v>
      </c>
      <c r="HK47" s="79">
        <v>0</v>
      </c>
      <c r="HL47" s="79">
        <v>0</v>
      </c>
      <c r="HM47" s="79">
        <v>0</v>
      </c>
      <c r="HN47" s="79">
        <v>0</v>
      </c>
      <c r="HO47" s="79">
        <v>0</v>
      </c>
      <c r="HP47" s="80">
        <f t="shared" si="14"/>
        <v>5900</v>
      </c>
      <c r="HQ47" s="79">
        <v>0</v>
      </c>
      <c r="HR47" s="79">
        <v>0</v>
      </c>
      <c r="HS47" s="79">
        <v>20000</v>
      </c>
      <c r="HT47" s="79">
        <v>0</v>
      </c>
      <c r="HU47" s="79">
        <v>39512</v>
      </c>
      <c r="HV47" s="79">
        <v>0</v>
      </c>
      <c r="HW47" s="79">
        <v>0</v>
      </c>
      <c r="HX47" s="79">
        <v>0</v>
      </c>
      <c r="HY47" s="79">
        <v>0</v>
      </c>
      <c r="HZ47" s="79">
        <v>0</v>
      </c>
      <c r="IA47" s="79">
        <v>0</v>
      </c>
      <c r="IB47" s="79">
        <v>0</v>
      </c>
      <c r="IC47" s="80">
        <f t="shared" si="15"/>
        <v>59512</v>
      </c>
      <c r="ID47" s="79">
        <v>0</v>
      </c>
      <c r="IE47" s="79">
        <v>0</v>
      </c>
      <c r="IF47" s="79">
        <v>18</v>
      </c>
      <c r="IG47" s="79">
        <v>715</v>
      </c>
      <c r="IH47" s="79">
        <v>423</v>
      </c>
      <c r="II47" s="79">
        <v>103</v>
      </c>
      <c r="IJ47" s="79">
        <v>0</v>
      </c>
      <c r="IK47" s="79">
        <v>0</v>
      </c>
      <c r="IL47" s="79">
        <v>0</v>
      </c>
      <c r="IM47" s="79">
        <v>0</v>
      </c>
      <c r="IN47" s="79">
        <v>177</v>
      </c>
      <c r="IO47" s="79">
        <v>0</v>
      </c>
      <c r="IP47" s="80">
        <f t="shared" si="16"/>
        <v>1436</v>
      </c>
      <c r="IQ47" s="79">
        <v>0</v>
      </c>
      <c r="IR47" s="79">
        <v>0</v>
      </c>
      <c r="IS47" s="79">
        <v>0</v>
      </c>
      <c r="IT47" s="79">
        <v>0</v>
      </c>
      <c r="IU47" s="79">
        <v>0</v>
      </c>
      <c r="IV47" s="79">
        <v>0</v>
      </c>
      <c r="IW47" s="79">
        <v>0</v>
      </c>
      <c r="IX47" s="79">
        <v>0</v>
      </c>
      <c r="IY47" s="79">
        <v>0</v>
      </c>
      <c r="IZ47" s="79">
        <v>0</v>
      </c>
      <c r="JA47" s="79">
        <v>0</v>
      </c>
      <c r="JB47" s="79">
        <v>0</v>
      </c>
      <c r="JC47" s="80">
        <f t="shared" si="17"/>
        <v>0</v>
      </c>
      <c r="JD47" s="79">
        <v>0</v>
      </c>
      <c r="JE47" s="79">
        <v>0</v>
      </c>
      <c r="JF47" s="79">
        <v>0</v>
      </c>
      <c r="JG47" s="79">
        <v>0</v>
      </c>
      <c r="JH47" s="79">
        <v>0</v>
      </c>
      <c r="JI47" s="79">
        <v>0</v>
      </c>
      <c r="JJ47" s="79">
        <v>1483</v>
      </c>
      <c r="JK47" s="79">
        <v>1483</v>
      </c>
      <c r="JL47" s="79">
        <v>1483</v>
      </c>
      <c r="JM47" s="79">
        <v>1483</v>
      </c>
      <c r="JN47" s="79">
        <v>1450</v>
      </c>
      <c r="JO47" s="79">
        <v>1400</v>
      </c>
      <c r="JP47" s="80">
        <f t="shared" si="18"/>
        <v>8782</v>
      </c>
      <c r="JQ47" s="79">
        <v>1370</v>
      </c>
      <c r="JR47" s="79">
        <v>1500</v>
      </c>
      <c r="JS47" s="79">
        <v>17500</v>
      </c>
      <c r="JT47" s="79">
        <v>8617</v>
      </c>
      <c r="JU47" s="79">
        <v>8600</v>
      </c>
      <c r="JV47" s="79">
        <v>0</v>
      </c>
      <c r="JW47" s="79">
        <v>0</v>
      </c>
      <c r="JX47" s="79">
        <v>0</v>
      </c>
      <c r="JY47" s="79">
        <v>0</v>
      </c>
      <c r="JZ47" s="79">
        <v>0</v>
      </c>
      <c r="KA47" s="79">
        <v>0</v>
      </c>
      <c r="KB47" s="79">
        <v>0</v>
      </c>
      <c r="KC47" s="80">
        <f t="shared" si="19"/>
        <v>37587</v>
      </c>
      <c r="KD47" s="79">
        <v>0</v>
      </c>
      <c r="KE47" s="79">
        <v>0</v>
      </c>
      <c r="KF47" s="79">
        <v>0</v>
      </c>
      <c r="KG47" s="79">
        <v>3120</v>
      </c>
      <c r="KH47" s="79">
        <v>3120</v>
      </c>
      <c r="KI47" s="79">
        <v>2950</v>
      </c>
      <c r="KJ47" s="79">
        <v>3120</v>
      </c>
      <c r="KK47" s="79">
        <v>2560</v>
      </c>
      <c r="KL47" s="79">
        <v>2350</v>
      </c>
      <c r="KM47" s="79">
        <v>2700</v>
      </c>
      <c r="KN47" s="79">
        <v>2300</v>
      </c>
      <c r="KO47" s="79">
        <v>4200</v>
      </c>
      <c r="KP47" s="80">
        <f t="shared" si="20"/>
        <v>26420</v>
      </c>
      <c r="KQ47" s="79">
        <v>2100</v>
      </c>
      <c r="KR47" s="79">
        <v>1750</v>
      </c>
      <c r="KS47" s="79">
        <v>2400</v>
      </c>
      <c r="KT47" s="79">
        <v>4500</v>
      </c>
      <c r="KU47" s="79">
        <v>5850</v>
      </c>
      <c r="KV47" s="79">
        <v>5980</v>
      </c>
      <c r="KW47" s="79">
        <v>6200</v>
      </c>
      <c r="KX47" s="79">
        <v>4956</v>
      </c>
      <c r="KY47" s="79">
        <v>4809</v>
      </c>
      <c r="KZ47" s="79">
        <v>4300</v>
      </c>
      <c r="LA47" s="79">
        <v>3057</v>
      </c>
      <c r="LB47" s="79">
        <v>2860</v>
      </c>
      <c r="LC47" s="80">
        <f t="shared" si="21"/>
        <v>48762</v>
      </c>
      <c r="LD47" s="79">
        <v>2050</v>
      </c>
      <c r="LE47" s="79">
        <v>3500</v>
      </c>
      <c r="LF47" s="79">
        <v>4200</v>
      </c>
      <c r="LG47" s="79">
        <v>3900</v>
      </c>
      <c r="LH47" s="79">
        <v>4500</v>
      </c>
      <c r="LI47" s="79">
        <v>4320</v>
      </c>
      <c r="LJ47" s="81" t="e">
        <f>+INDEX(#REF!,MATCH($B47,#REF!,0),MATCH(LJ$6,#REF!,0))</f>
        <v>#REF!</v>
      </c>
      <c r="LK47" s="82"/>
      <c r="LL47" s="81"/>
      <c r="LM47" s="81"/>
      <c r="LN47" s="81"/>
      <c r="LO47" s="81"/>
      <c r="LP47" s="80" t="e">
        <f t="shared" si="22"/>
        <v>#REF!</v>
      </c>
    </row>
    <row r="48" spans="1:328" hidden="1" outlineLevel="1">
      <c r="B48" t="str">
        <f t="shared" si="28"/>
        <v>EQUIPAMIENTO MINEROLIMA</v>
      </c>
      <c r="C48" s="78" t="s">
        <v>412</v>
      </c>
      <c r="D48" s="79">
        <v>0</v>
      </c>
      <c r="E48" s="79">
        <v>0</v>
      </c>
      <c r="F48" s="79">
        <v>0</v>
      </c>
      <c r="G48" s="79">
        <v>0</v>
      </c>
      <c r="H48" s="79">
        <v>0</v>
      </c>
      <c r="I48" s="79">
        <v>0</v>
      </c>
      <c r="J48" s="79">
        <v>0</v>
      </c>
      <c r="K48" s="79">
        <v>0</v>
      </c>
      <c r="L48" s="79">
        <v>0</v>
      </c>
      <c r="M48" s="79">
        <v>0</v>
      </c>
      <c r="N48" s="79">
        <v>0</v>
      </c>
      <c r="O48" s="79">
        <v>0</v>
      </c>
      <c r="P48" s="80">
        <v>0</v>
      </c>
      <c r="Q48" s="79">
        <v>44428.78</v>
      </c>
      <c r="R48" s="79">
        <v>44428.78</v>
      </c>
      <c r="S48" s="79">
        <v>44428.78</v>
      </c>
      <c r="T48" s="79">
        <v>58194.490000000005</v>
      </c>
      <c r="U48" s="79">
        <v>58194.490000000005</v>
      </c>
      <c r="V48" s="79">
        <v>58194.490000000005</v>
      </c>
      <c r="W48" s="79">
        <v>55065.33</v>
      </c>
      <c r="X48" s="79">
        <v>55065.33</v>
      </c>
      <c r="Y48" s="79">
        <v>55065.33</v>
      </c>
      <c r="Z48" s="79">
        <v>60468.22</v>
      </c>
      <c r="AA48" s="79">
        <v>60468.22</v>
      </c>
      <c r="AB48" s="79">
        <v>60468.22</v>
      </c>
      <c r="AC48" s="80">
        <v>654470.46</v>
      </c>
      <c r="AD48" s="79">
        <v>74629.56</v>
      </c>
      <c r="AE48" s="79">
        <v>74629.56</v>
      </c>
      <c r="AF48" s="79">
        <v>74629.56</v>
      </c>
      <c r="AG48" s="79">
        <v>153955.20000000001</v>
      </c>
      <c r="AH48" s="79">
        <v>153955.20000000001</v>
      </c>
      <c r="AI48" s="79">
        <v>153955.20000000001</v>
      </c>
      <c r="AJ48" s="79">
        <v>211136.21999999997</v>
      </c>
      <c r="AK48" s="79">
        <v>211136.21999999997</v>
      </c>
      <c r="AL48" s="79">
        <v>211136.21999999997</v>
      </c>
      <c r="AM48" s="79">
        <v>149861.85</v>
      </c>
      <c r="AN48" s="79">
        <v>149861.85</v>
      </c>
      <c r="AO48" s="79">
        <v>149861.85</v>
      </c>
      <c r="AP48" s="80">
        <v>1768748.4900000002</v>
      </c>
      <c r="AQ48" s="79">
        <v>29380.67</v>
      </c>
      <c r="AR48" s="79">
        <v>29380.67</v>
      </c>
      <c r="AS48" s="79">
        <v>29380.67</v>
      </c>
      <c r="AT48" s="79">
        <v>232975</v>
      </c>
      <c r="AU48" s="79">
        <v>232975</v>
      </c>
      <c r="AV48" s="79">
        <v>232975</v>
      </c>
      <c r="AW48" s="79">
        <v>73619.989999999991</v>
      </c>
      <c r="AX48" s="79">
        <v>73619.989999999991</v>
      </c>
      <c r="AY48" s="79">
        <v>73619.989999999991</v>
      </c>
      <c r="AZ48" s="79">
        <v>437668.99</v>
      </c>
      <c r="BA48" s="79">
        <v>437668.99</v>
      </c>
      <c r="BB48" s="79">
        <v>437668.99</v>
      </c>
      <c r="BC48" s="80">
        <v>2320933.9500000002</v>
      </c>
      <c r="BD48" s="79">
        <v>9127.67</v>
      </c>
      <c r="BE48" s="79">
        <v>9127.67</v>
      </c>
      <c r="BF48" s="79">
        <v>9127.67</v>
      </c>
      <c r="BG48" s="79">
        <v>15995</v>
      </c>
      <c r="BH48" s="79">
        <v>15995</v>
      </c>
      <c r="BI48" s="79">
        <v>15995</v>
      </c>
      <c r="BJ48" s="79">
        <v>364970.66000000003</v>
      </c>
      <c r="BK48" s="79">
        <v>364970.66000000003</v>
      </c>
      <c r="BL48" s="79">
        <v>364970.66000000003</v>
      </c>
      <c r="BM48" s="79">
        <v>10818.33</v>
      </c>
      <c r="BN48" s="79">
        <v>10818.33</v>
      </c>
      <c r="BO48" s="79">
        <v>10818.33</v>
      </c>
      <c r="BP48" s="80">
        <v>1202734.9800000004</v>
      </c>
      <c r="BQ48" s="79">
        <v>15122.67</v>
      </c>
      <c r="BR48" s="79">
        <v>15122.67</v>
      </c>
      <c r="BS48" s="79">
        <v>15122.67</v>
      </c>
      <c r="BT48" s="79">
        <v>18602</v>
      </c>
      <c r="BU48" s="79">
        <v>18602</v>
      </c>
      <c r="BV48" s="79">
        <v>18602</v>
      </c>
      <c r="BW48" s="79">
        <v>108732.34</v>
      </c>
      <c r="BX48" s="79">
        <v>108732.34</v>
      </c>
      <c r="BY48" s="79">
        <v>108732.34</v>
      </c>
      <c r="BZ48" s="79">
        <v>194774.22000000003</v>
      </c>
      <c r="CA48" s="79">
        <v>194774.22000000003</v>
      </c>
      <c r="CB48" s="79">
        <v>194774.22000000003</v>
      </c>
      <c r="CC48" s="80">
        <v>1011693.69</v>
      </c>
      <c r="CD48" s="79">
        <v>230594.63</v>
      </c>
      <c r="CE48" s="79">
        <v>230594.63</v>
      </c>
      <c r="CF48" s="79">
        <v>230594.63</v>
      </c>
      <c r="CG48" s="79">
        <v>945665.33000000007</v>
      </c>
      <c r="CH48" s="79">
        <v>945665.33000000007</v>
      </c>
      <c r="CI48" s="79">
        <v>945665.33000000007</v>
      </c>
      <c r="CJ48" s="79">
        <v>302436.77</v>
      </c>
      <c r="CK48" s="79">
        <v>302436.77</v>
      </c>
      <c r="CL48" s="79">
        <v>302436.77</v>
      </c>
      <c r="CM48" s="79">
        <v>571916</v>
      </c>
      <c r="CN48" s="79">
        <v>571916</v>
      </c>
      <c r="CO48" s="79">
        <v>571916</v>
      </c>
      <c r="CP48" s="80">
        <v>6151838.1900000004</v>
      </c>
      <c r="CQ48" s="79">
        <v>483232.00000000006</v>
      </c>
      <c r="CR48" s="79">
        <v>483232.00000000006</v>
      </c>
      <c r="CS48" s="79">
        <v>483232.00000000006</v>
      </c>
      <c r="CT48" s="79">
        <v>157305.33000000002</v>
      </c>
      <c r="CU48" s="79">
        <v>157805.33000000002</v>
      </c>
      <c r="CV48" s="79">
        <v>157705.33000000002</v>
      </c>
      <c r="CW48" s="79">
        <v>1110247.73</v>
      </c>
      <c r="CX48" s="79">
        <v>1110547.73</v>
      </c>
      <c r="CY48" s="79">
        <v>1110247.73</v>
      </c>
      <c r="CZ48" s="79">
        <v>768023.99999999988</v>
      </c>
      <c r="DA48" s="79">
        <v>768623.99999999988</v>
      </c>
      <c r="DB48" s="79">
        <v>768623.99999999988</v>
      </c>
      <c r="DC48" s="80">
        <v>7558827.1800000006</v>
      </c>
      <c r="DD48" s="79">
        <v>960860.33</v>
      </c>
      <c r="DE48" s="79">
        <v>960860.33</v>
      </c>
      <c r="DF48" s="79">
        <v>960860.33</v>
      </c>
      <c r="DG48" s="79">
        <v>235926.99</v>
      </c>
      <c r="DH48" s="79">
        <v>235926.99</v>
      </c>
      <c r="DI48" s="79">
        <v>235926.99</v>
      </c>
      <c r="DJ48" s="79">
        <v>393421</v>
      </c>
      <c r="DK48" s="79">
        <v>393421</v>
      </c>
      <c r="DL48" s="79">
        <v>393421</v>
      </c>
      <c r="DM48" s="79">
        <v>171628.67</v>
      </c>
      <c r="DN48" s="79">
        <v>171628.67</v>
      </c>
      <c r="DO48" s="79">
        <v>171628.67</v>
      </c>
      <c r="DP48" s="80">
        <v>5285510.97</v>
      </c>
      <c r="DQ48" s="79">
        <v>460990.33</v>
      </c>
      <c r="DR48" s="79">
        <v>460990.33</v>
      </c>
      <c r="DS48" s="79">
        <v>475194.33</v>
      </c>
      <c r="DT48" s="79">
        <v>919340</v>
      </c>
      <c r="DU48" s="79">
        <v>738391.6</v>
      </c>
      <c r="DV48" s="79">
        <v>912069.89</v>
      </c>
      <c r="DW48" s="79">
        <v>303431</v>
      </c>
      <c r="DX48" s="79">
        <v>349970</v>
      </c>
      <c r="DY48" s="79">
        <v>610508</v>
      </c>
      <c r="DZ48" s="79">
        <v>339167</v>
      </c>
      <c r="EA48" s="79">
        <v>574440</v>
      </c>
      <c r="EB48" s="79">
        <v>1451167.1800000002</v>
      </c>
      <c r="EC48" s="80">
        <v>7595659.6600000001</v>
      </c>
      <c r="ED48" s="79">
        <v>1362720</v>
      </c>
      <c r="EE48" s="79">
        <v>443047</v>
      </c>
      <c r="EF48" s="79">
        <v>665325.5</v>
      </c>
      <c r="EG48" s="79">
        <v>427106.14</v>
      </c>
      <c r="EH48" s="79">
        <v>2953436.81</v>
      </c>
      <c r="EI48" s="79">
        <v>1244273</v>
      </c>
      <c r="EJ48" s="79">
        <v>768821</v>
      </c>
      <c r="EK48" s="79">
        <v>1154995.58</v>
      </c>
      <c r="EL48" s="79">
        <v>647573.24</v>
      </c>
      <c r="EM48" s="79">
        <v>1098585.83</v>
      </c>
      <c r="EN48" s="79">
        <v>902414.51</v>
      </c>
      <c r="EO48" s="79">
        <v>3987523.56</v>
      </c>
      <c r="EP48" s="80">
        <v>15655822.170000002</v>
      </c>
      <c r="EQ48" s="79">
        <v>990946</v>
      </c>
      <c r="ER48" s="79">
        <v>1292783.98</v>
      </c>
      <c r="ES48" s="79">
        <v>1341886.6499999999</v>
      </c>
      <c r="ET48" s="79">
        <v>1418257</v>
      </c>
      <c r="EU48" s="79">
        <v>2395429.1599999997</v>
      </c>
      <c r="EV48" s="79">
        <v>2283253.89</v>
      </c>
      <c r="EW48" s="79">
        <v>761520</v>
      </c>
      <c r="EX48" s="79">
        <v>1714612.71</v>
      </c>
      <c r="EY48" s="79">
        <v>993896.46000000008</v>
      </c>
      <c r="EZ48" s="79">
        <v>1865279.4200000002</v>
      </c>
      <c r="FA48" s="79">
        <v>959400.63</v>
      </c>
      <c r="FB48" s="79">
        <v>1730284.58</v>
      </c>
      <c r="FC48" s="80">
        <v>17747550.480000004</v>
      </c>
      <c r="FD48" s="79">
        <v>1467167.88</v>
      </c>
      <c r="FE48" s="79">
        <v>1945817.22</v>
      </c>
      <c r="FF48" s="79">
        <v>5067908.4000000004</v>
      </c>
      <c r="FG48" s="79">
        <v>1392929.35</v>
      </c>
      <c r="FH48" s="79">
        <v>2158598.92</v>
      </c>
      <c r="FI48" s="79">
        <v>1268006.73</v>
      </c>
      <c r="FJ48" s="79">
        <v>2441836.83</v>
      </c>
      <c r="FK48" s="79">
        <v>1503182.06</v>
      </c>
      <c r="FL48" s="79">
        <v>1105780.73</v>
      </c>
      <c r="FM48" s="79">
        <v>1094909.0699999998</v>
      </c>
      <c r="FN48" s="79">
        <v>1216085.6400000001</v>
      </c>
      <c r="FO48" s="79">
        <v>1644108.72</v>
      </c>
      <c r="FP48" s="80">
        <v>22306331.550000001</v>
      </c>
      <c r="FQ48" s="79">
        <v>1100272.7</v>
      </c>
      <c r="FR48" s="79">
        <v>3251110.34</v>
      </c>
      <c r="FS48" s="79">
        <v>2050121.5699999998</v>
      </c>
      <c r="FT48" s="79">
        <v>1544984.13</v>
      </c>
      <c r="FU48" s="79">
        <v>2011277.25</v>
      </c>
      <c r="FV48" s="79">
        <v>1208363.94</v>
      </c>
      <c r="FW48" s="79">
        <v>1570302.9</v>
      </c>
      <c r="FX48" s="79">
        <v>1240854.04</v>
      </c>
      <c r="FY48" s="79">
        <v>2560988.89</v>
      </c>
      <c r="FZ48" s="79">
        <v>1747576.35</v>
      </c>
      <c r="GA48" s="79">
        <v>1867238.15</v>
      </c>
      <c r="GB48" s="79">
        <v>2926309.6399999997</v>
      </c>
      <c r="GC48" s="80">
        <v>23079399.899999999</v>
      </c>
      <c r="GD48" s="79">
        <v>3332589.96</v>
      </c>
      <c r="GE48" s="79">
        <v>5658243.1699999999</v>
      </c>
      <c r="GF48" s="79">
        <v>1640408.2699999998</v>
      </c>
      <c r="GG48" s="79">
        <v>725154.89999999991</v>
      </c>
      <c r="GH48" s="79">
        <v>3073037.99</v>
      </c>
      <c r="GI48" s="79">
        <v>1291015.8500000001</v>
      </c>
      <c r="GJ48" s="79">
        <v>1111442.32</v>
      </c>
      <c r="GK48" s="79">
        <v>1685303.15</v>
      </c>
      <c r="GL48" s="79">
        <v>1489798.26</v>
      </c>
      <c r="GM48" s="79">
        <v>1797274.4100000001</v>
      </c>
      <c r="GN48" s="79">
        <v>801190.46</v>
      </c>
      <c r="GO48" s="79">
        <v>3140032.75</v>
      </c>
      <c r="GP48" s="80">
        <f t="shared" si="12"/>
        <v>25745491.489999998</v>
      </c>
      <c r="GQ48" s="79">
        <v>1230453.1000000001</v>
      </c>
      <c r="GR48" s="79">
        <v>976407.12</v>
      </c>
      <c r="GS48" s="79">
        <v>1625878.73</v>
      </c>
      <c r="GT48" s="79">
        <v>1928662.9700000002</v>
      </c>
      <c r="GU48" s="79">
        <v>1088463</v>
      </c>
      <c r="GV48" s="79">
        <v>1040437.53</v>
      </c>
      <c r="GW48" s="79">
        <v>1181968.95</v>
      </c>
      <c r="GX48" s="79">
        <v>1708177.6600000001</v>
      </c>
      <c r="GY48" s="79">
        <v>1908115.25</v>
      </c>
      <c r="GZ48" s="79">
        <v>1874769.25</v>
      </c>
      <c r="HA48" s="79">
        <v>793960.57000000007</v>
      </c>
      <c r="HB48" s="79">
        <v>1621161.1</v>
      </c>
      <c r="HC48" s="80">
        <f t="shared" si="13"/>
        <v>16978455.23</v>
      </c>
      <c r="HD48" s="79">
        <v>921207.03</v>
      </c>
      <c r="HE48" s="79">
        <v>795268.51000000013</v>
      </c>
      <c r="HF48" s="79">
        <v>1474613.67</v>
      </c>
      <c r="HG48" s="79">
        <v>1033698.64</v>
      </c>
      <c r="HH48" s="79">
        <v>1396988.95</v>
      </c>
      <c r="HI48" s="79">
        <v>830790.5</v>
      </c>
      <c r="HJ48" s="79">
        <v>607620.25</v>
      </c>
      <c r="HK48" s="79">
        <v>970035.77</v>
      </c>
      <c r="HL48" s="79">
        <v>1945146.97</v>
      </c>
      <c r="HM48" s="79">
        <v>1113057.7999999998</v>
      </c>
      <c r="HN48" s="79">
        <v>1359462.33</v>
      </c>
      <c r="HO48" s="79">
        <v>913309.21</v>
      </c>
      <c r="HP48" s="80">
        <f t="shared" si="14"/>
        <v>13361199.629999999</v>
      </c>
      <c r="HQ48" s="79">
        <v>928867.7699999999</v>
      </c>
      <c r="HR48" s="79">
        <v>2022461.05</v>
      </c>
      <c r="HS48" s="79">
        <v>610943.05000000005</v>
      </c>
      <c r="HT48" s="79">
        <v>1326219.05</v>
      </c>
      <c r="HU48" s="79">
        <v>987699.05</v>
      </c>
      <c r="HV48" s="79">
        <v>1086781.93</v>
      </c>
      <c r="HW48" s="79">
        <v>2201428.92</v>
      </c>
      <c r="HX48" s="79">
        <v>2522256.41</v>
      </c>
      <c r="HY48" s="79">
        <v>2452429.64</v>
      </c>
      <c r="HZ48" s="79">
        <v>1199748.6400000001</v>
      </c>
      <c r="IA48" s="79">
        <v>1233355.26</v>
      </c>
      <c r="IB48" s="79">
        <v>1661868.6</v>
      </c>
      <c r="IC48" s="80">
        <f t="shared" si="15"/>
        <v>18234059.370000001</v>
      </c>
      <c r="ID48" s="79">
        <v>1255496.6000000001</v>
      </c>
      <c r="IE48" s="79">
        <v>1789525.8</v>
      </c>
      <c r="IF48" s="79">
        <v>1023435.54</v>
      </c>
      <c r="IG48" s="79">
        <v>3356872</v>
      </c>
      <c r="IH48" s="79">
        <v>1534008.77</v>
      </c>
      <c r="II48" s="79">
        <v>2847818</v>
      </c>
      <c r="IJ48" s="79">
        <v>1333780.53</v>
      </c>
      <c r="IK48" s="79">
        <v>766529</v>
      </c>
      <c r="IL48" s="79">
        <v>1603426</v>
      </c>
      <c r="IM48" s="79">
        <v>447357</v>
      </c>
      <c r="IN48" s="79">
        <v>1338997</v>
      </c>
      <c r="IO48" s="79">
        <v>1182174</v>
      </c>
      <c r="IP48" s="80">
        <f t="shared" si="16"/>
        <v>18479420.240000002</v>
      </c>
      <c r="IQ48" s="79">
        <v>3890655</v>
      </c>
      <c r="IR48" s="79">
        <v>647879</v>
      </c>
      <c r="IS48" s="79">
        <v>695424</v>
      </c>
      <c r="IT48" s="79">
        <v>2119502</v>
      </c>
      <c r="IU48" s="79">
        <v>1316730</v>
      </c>
      <c r="IV48" s="79">
        <v>4204980</v>
      </c>
      <c r="IW48" s="79">
        <v>1859648</v>
      </c>
      <c r="IX48" s="79">
        <v>1274931</v>
      </c>
      <c r="IY48" s="79">
        <v>1007072</v>
      </c>
      <c r="IZ48" s="79">
        <v>1609907</v>
      </c>
      <c r="JA48" s="79">
        <v>1449140</v>
      </c>
      <c r="JB48" s="79">
        <v>1586155</v>
      </c>
      <c r="JC48" s="80">
        <f t="shared" si="17"/>
        <v>21662023</v>
      </c>
      <c r="JD48" s="79">
        <v>29031</v>
      </c>
      <c r="JE48" s="79">
        <v>1250171</v>
      </c>
      <c r="JF48" s="79">
        <v>1051687</v>
      </c>
      <c r="JG48" s="79">
        <v>852385</v>
      </c>
      <c r="JH48" s="79">
        <v>389718</v>
      </c>
      <c r="JI48" s="79">
        <v>30876</v>
      </c>
      <c r="JJ48" s="79">
        <v>1231127</v>
      </c>
      <c r="JK48" s="79">
        <v>2679598</v>
      </c>
      <c r="JL48" s="79">
        <v>1572766</v>
      </c>
      <c r="JM48" s="79">
        <v>1677225</v>
      </c>
      <c r="JN48" s="79">
        <v>1963251</v>
      </c>
      <c r="JO48" s="79">
        <v>3842071</v>
      </c>
      <c r="JP48" s="80">
        <f t="shared" si="18"/>
        <v>16569906</v>
      </c>
      <c r="JQ48" s="79">
        <v>1235976</v>
      </c>
      <c r="JR48" s="79">
        <v>606824</v>
      </c>
      <c r="JS48" s="79">
        <v>370518</v>
      </c>
      <c r="JT48" s="79">
        <v>1704954</v>
      </c>
      <c r="JU48" s="79">
        <v>969288</v>
      </c>
      <c r="JV48" s="79">
        <v>1292085</v>
      </c>
      <c r="JW48" s="79">
        <v>2736855</v>
      </c>
      <c r="JX48" s="79">
        <v>936733</v>
      </c>
      <c r="JY48" s="79">
        <v>5915850</v>
      </c>
      <c r="JZ48" s="79">
        <v>895389</v>
      </c>
      <c r="KA48" s="79">
        <v>890979</v>
      </c>
      <c r="KB48" s="79">
        <v>1390448</v>
      </c>
      <c r="KC48" s="80">
        <f t="shared" si="19"/>
        <v>18945899</v>
      </c>
      <c r="KD48" s="79">
        <v>1193586</v>
      </c>
      <c r="KE48" s="79">
        <v>332673</v>
      </c>
      <c r="KF48" s="79">
        <v>1375907</v>
      </c>
      <c r="KG48" s="79">
        <v>1408656</v>
      </c>
      <c r="KH48" s="79">
        <v>755830</v>
      </c>
      <c r="KI48" s="79">
        <v>351119</v>
      </c>
      <c r="KJ48" s="79">
        <v>419114</v>
      </c>
      <c r="KK48" s="79">
        <v>690512</v>
      </c>
      <c r="KL48" s="79">
        <v>494252</v>
      </c>
      <c r="KM48" s="79">
        <v>512264</v>
      </c>
      <c r="KN48" s="79">
        <v>587284</v>
      </c>
      <c r="KO48" s="79">
        <v>673879</v>
      </c>
      <c r="KP48" s="80">
        <f t="shared" si="20"/>
        <v>8795076</v>
      </c>
      <c r="KQ48" s="79">
        <v>741875</v>
      </c>
      <c r="KR48" s="79">
        <v>2401153</v>
      </c>
      <c r="KS48" s="79">
        <v>950551</v>
      </c>
      <c r="KT48" s="79">
        <v>364792</v>
      </c>
      <c r="KU48" s="79">
        <v>266757</v>
      </c>
      <c r="KV48" s="79">
        <v>350183</v>
      </c>
      <c r="KW48" s="79">
        <v>1210966</v>
      </c>
      <c r="KX48" s="79">
        <v>738570</v>
      </c>
      <c r="KY48" s="79">
        <v>594876</v>
      </c>
      <c r="KZ48" s="79">
        <v>425204</v>
      </c>
      <c r="LA48" s="79">
        <v>231508</v>
      </c>
      <c r="LB48" s="79">
        <v>916028</v>
      </c>
      <c r="LC48" s="80">
        <f t="shared" si="21"/>
        <v>9192463</v>
      </c>
      <c r="LD48" s="79">
        <v>550953</v>
      </c>
      <c r="LE48" s="79">
        <v>319927</v>
      </c>
      <c r="LF48" s="79">
        <v>3179662</v>
      </c>
      <c r="LG48" s="79">
        <v>883487</v>
      </c>
      <c r="LH48" s="79">
        <v>444743</v>
      </c>
      <c r="LI48" s="79">
        <v>517777</v>
      </c>
      <c r="LJ48" s="81" t="e">
        <f>+INDEX(#REF!,MATCH($B48,#REF!,0),MATCH(LJ$6,#REF!,0))</f>
        <v>#REF!</v>
      </c>
      <c r="LK48" s="82"/>
      <c r="LL48" s="81"/>
      <c r="LM48" s="81"/>
      <c r="LN48" s="81"/>
      <c r="LO48" s="81"/>
      <c r="LP48" s="80" t="e">
        <f t="shared" si="22"/>
        <v>#REF!</v>
      </c>
    </row>
    <row r="49" spans="1:328" hidden="1" outlineLevel="1">
      <c r="B49" t="str">
        <f t="shared" si="28"/>
        <v>EQUIPAMIENTO MINEROLORETO</v>
      </c>
      <c r="C49" s="78" t="s">
        <v>413</v>
      </c>
      <c r="D49" s="79">
        <v>0</v>
      </c>
      <c r="E49" s="79">
        <v>0</v>
      </c>
      <c r="F49" s="79">
        <v>0</v>
      </c>
      <c r="G49" s="79">
        <v>0</v>
      </c>
      <c r="H49" s="79">
        <v>0</v>
      </c>
      <c r="I49" s="79">
        <v>0</v>
      </c>
      <c r="J49" s="79">
        <v>0</v>
      </c>
      <c r="K49" s="79">
        <v>0</v>
      </c>
      <c r="L49" s="79">
        <v>0</v>
      </c>
      <c r="M49" s="79">
        <v>0</v>
      </c>
      <c r="N49" s="79">
        <v>0</v>
      </c>
      <c r="O49" s="79">
        <v>0</v>
      </c>
      <c r="P49" s="80">
        <v>0</v>
      </c>
      <c r="Q49" s="79">
        <v>0</v>
      </c>
      <c r="R49" s="79">
        <v>0</v>
      </c>
      <c r="S49" s="79">
        <v>0</v>
      </c>
      <c r="T49" s="79">
        <v>0</v>
      </c>
      <c r="U49" s="79">
        <v>0</v>
      </c>
      <c r="V49" s="79">
        <v>0</v>
      </c>
      <c r="W49" s="79">
        <v>0</v>
      </c>
      <c r="X49" s="79">
        <v>0</v>
      </c>
      <c r="Y49" s="79">
        <v>0</v>
      </c>
      <c r="Z49" s="79">
        <v>0</v>
      </c>
      <c r="AA49" s="79">
        <v>0</v>
      </c>
      <c r="AB49" s="79">
        <v>0</v>
      </c>
      <c r="AC49" s="80">
        <v>0</v>
      </c>
      <c r="AD49" s="79">
        <v>0</v>
      </c>
      <c r="AE49" s="79">
        <v>0</v>
      </c>
      <c r="AF49" s="79">
        <v>0</v>
      </c>
      <c r="AG49" s="79">
        <v>0</v>
      </c>
      <c r="AH49" s="79">
        <v>0</v>
      </c>
      <c r="AI49" s="79">
        <v>0</v>
      </c>
      <c r="AJ49" s="79">
        <v>0</v>
      </c>
      <c r="AK49" s="79">
        <v>0</v>
      </c>
      <c r="AL49" s="79">
        <v>0</v>
      </c>
      <c r="AM49" s="79">
        <v>0</v>
      </c>
      <c r="AN49" s="79">
        <v>0</v>
      </c>
      <c r="AO49" s="79">
        <v>0</v>
      </c>
      <c r="AP49" s="80">
        <v>0</v>
      </c>
      <c r="AQ49" s="79">
        <v>0</v>
      </c>
      <c r="AR49" s="79">
        <v>0</v>
      </c>
      <c r="AS49" s="79">
        <v>0</v>
      </c>
      <c r="AT49" s="79">
        <v>0</v>
      </c>
      <c r="AU49" s="79">
        <v>0</v>
      </c>
      <c r="AV49" s="79">
        <v>0</v>
      </c>
      <c r="AW49" s="79">
        <v>0</v>
      </c>
      <c r="AX49" s="79">
        <v>0</v>
      </c>
      <c r="AY49" s="79">
        <v>0</v>
      </c>
      <c r="AZ49" s="79">
        <v>0</v>
      </c>
      <c r="BA49" s="79">
        <v>0</v>
      </c>
      <c r="BB49" s="79">
        <v>0</v>
      </c>
      <c r="BC49" s="80">
        <v>0</v>
      </c>
      <c r="BD49" s="79">
        <v>0</v>
      </c>
      <c r="BE49" s="79">
        <v>0</v>
      </c>
      <c r="BF49" s="79">
        <v>0</v>
      </c>
      <c r="BG49" s="79">
        <v>0</v>
      </c>
      <c r="BH49" s="79">
        <v>0</v>
      </c>
      <c r="BI49" s="79">
        <v>0</v>
      </c>
      <c r="BJ49" s="79">
        <v>0</v>
      </c>
      <c r="BK49" s="79">
        <v>0</v>
      </c>
      <c r="BL49" s="79">
        <v>0</v>
      </c>
      <c r="BM49" s="79">
        <v>0</v>
      </c>
      <c r="BN49" s="79">
        <v>0</v>
      </c>
      <c r="BO49" s="79">
        <v>0</v>
      </c>
      <c r="BP49" s="80">
        <v>0</v>
      </c>
      <c r="BQ49" s="79">
        <v>0</v>
      </c>
      <c r="BR49" s="79">
        <v>0</v>
      </c>
      <c r="BS49" s="79">
        <v>0</v>
      </c>
      <c r="BT49" s="79">
        <v>0</v>
      </c>
      <c r="BU49" s="79">
        <v>0</v>
      </c>
      <c r="BV49" s="79">
        <v>0</v>
      </c>
      <c r="BW49" s="79">
        <v>0</v>
      </c>
      <c r="BX49" s="79">
        <v>0</v>
      </c>
      <c r="BY49" s="79">
        <v>0</v>
      </c>
      <c r="BZ49" s="79">
        <v>0</v>
      </c>
      <c r="CA49" s="79">
        <v>0</v>
      </c>
      <c r="CB49" s="79">
        <v>0</v>
      </c>
      <c r="CC49" s="80">
        <v>0</v>
      </c>
      <c r="CD49" s="79">
        <v>0</v>
      </c>
      <c r="CE49" s="79">
        <v>0</v>
      </c>
      <c r="CF49" s="79">
        <v>0</v>
      </c>
      <c r="CG49" s="79">
        <v>0</v>
      </c>
      <c r="CH49" s="79">
        <v>0</v>
      </c>
      <c r="CI49" s="79">
        <v>0</v>
      </c>
      <c r="CJ49" s="79">
        <v>0</v>
      </c>
      <c r="CK49" s="79">
        <v>0</v>
      </c>
      <c r="CL49" s="79">
        <v>0</v>
      </c>
      <c r="CM49" s="79">
        <v>0</v>
      </c>
      <c r="CN49" s="79">
        <v>0</v>
      </c>
      <c r="CO49" s="79">
        <v>0</v>
      </c>
      <c r="CP49" s="80">
        <v>0</v>
      </c>
      <c r="CQ49" s="79">
        <v>0</v>
      </c>
      <c r="CR49" s="79">
        <v>0</v>
      </c>
      <c r="CS49" s="79">
        <v>0</v>
      </c>
      <c r="CT49" s="79">
        <v>0</v>
      </c>
      <c r="CU49" s="79">
        <v>0</v>
      </c>
      <c r="CV49" s="79">
        <v>0</v>
      </c>
      <c r="CW49" s="79">
        <v>0</v>
      </c>
      <c r="CX49" s="79">
        <v>0</v>
      </c>
      <c r="CY49" s="79">
        <v>0</v>
      </c>
      <c r="CZ49" s="79">
        <v>0</v>
      </c>
      <c r="DA49" s="79">
        <v>0</v>
      </c>
      <c r="DB49" s="79">
        <v>0</v>
      </c>
      <c r="DC49" s="80">
        <v>0</v>
      </c>
      <c r="DD49" s="79">
        <v>0</v>
      </c>
      <c r="DE49" s="79">
        <v>0</v>
      </c>
      <c r="DF49" s="79">
        <v>0</v>
      </c>
      <c r="DG49" s="79">
        <v>0</v>
      </c>
      <c r="DH49" s="79">
        <v>0</v>
      </c>
      <c r="DI49" s="79">
        <v>0</v>
      </c>
      <c r="DJ49" s="79">
        <v>0</v>
      </c>
      <c r="DK49" s="79">
        <v>0</v>
      </c>
      <c r="DL49" s="79">
        <v>0</v>
      </c>
      <c r="DM49" s="79">
        <v>0</v>
      </c>
      <c r="DN49" s="79">
        <v>0</v>
      </c>
      <c r="DO49" s="79">
        <v>0</v>
      </c>
      <c r="DP49" s="80">
        <v>0</v>
      </c>
      <c r="DQ49" s="79">
        <v>0</v>
      </c>
      <c r="DR49" s="79">
        <v>0</v>
      </c>
      <c r="DS49" s="79">
        <v>0</v>
      </c>
      <c r="DT49" s="79">
        <v>0</v>
      </c>
      <c r="DU49" s="79">
        <v>0</v>
      </c>
      <c r="DV49" s="79">
        <v>0</v>
      </c>
      <c r="DW49" s="79">
        <v>0</v>
      </c>
      <c r="DX49" s="79">
        <v>0</v>
      </c>
      <c r="DY49" s="79">
        <v>0</v>
      </c>
      <c r="DZ49" s="79">
        <v>0</v>
      </c>
      <c r="EA49" s="79">
        <v>0</v>
      </c>
      <c r="EB49" s="79">
        <v>0</v>
      </c>
      <c r="EC49" s="80">
        <v>0</v>
      </c>
      <c r="ED49" s="79">
        <v>0</v>
      </c>
      <c r="EE49" s="79">
        <v>0</v>
      </c>
      <c r="EF49" s="79">
        <v>0</v>
      </c>
      <c r="EG49" s="79">
        <v>0</v>
      </c>
      <c r="EH49" s="79">
        <v>0</v>
      </c>
      <c r="EI49" s="79">
        <v>0</v>
      </c>
      <c r="EJ49" s="79">
        <v>0</v>
      </c>
      <c r="EK49" s="79">
        <v>0</v>
      </c>
      <c r="EL49" s="79">
        <v>0</v>
      </c>
      <c r="EM49" s="79">
        <v>0</v>
      </c>
      <c r="EN49" s="79">
        <v>0</v>
      </c>
      <c r="EO49" s="79">
        <v>0</v>
      </c>
      <c r="EP49" s="80">
        <v>0</v>
      </c>
      <c r="EQ49" s="79">
        <v>0</v>
      </c>
      <c r="ER49" s="79">
        <v>0</v>
      </c>
      <c r="ES49" s="79">
        <v>0</v>
      </c>
      <c r="ET49" s="79">
        <v>0</v>
      </c>
      <c r="EU49" s="79">
        <v>0</v>
      </c>
      <c r="EV49" s="79">
        <v>0</v>
      </c>
      <c r="EW49" s="79">
        <v>0</v>
      </c>
      <c r="EX49" s="79">
        <v>0</v>
      </c>
      <c r="EY49" s="79">
        <v>0</v>
      </c>
      <c r="EZ49" s="79">
        <v>0</v>
      </c>
      <c r="FA49" s="79">
        <v>0</v>
      </c>
      <c r="FB49" s="79">
        <v>0</v>
      </c>
      <c r="FC49" s="80">
        <v>0</v>
      </c>
      <c r="FD49" s="79">
        <v>0</v>
      </c>
      <c r="FE49" s="79">
        <v>0</v>
      </c>
      <c r="FF49" s="79">
        <v>0</v>
      </c>
      <c r="FG49" s="79">
        <v>0</v>
      </c>
      <c r="FH49" s="79">
        <v>0</v>
      </c>
      <c r="FI49" s="79">
        <v>0</v>
      </c>
      <c r="FJ49" s="79">
        <v>0</v>
      </c>
      <c r="FK49" s="79">
        <v>0</v>
      </c>
      <c r="FL49" s="79">
        <v>0</v>
      </c>
      <c r="FM49" s="79">
        <v>0</v>
      </c>
      <c r="FN49" s="79">
        <v>0</v>
      </c>
      <c r="FO49" s="79">
        <v>0</v>
      </c>
      <c r="FP49" s="80">
        <v>0</v>
      </c>
      <c r="FQ49" s="79">
        <v>0</v>
      </c>
      <c r="FR49" s="79">
        <v>0</v>
      </c>
      <c r="FS49" s="79">
        <v>0</v>
      </c>
      <c r="FT49" s="79">
        <v>0</v>
      </c>
      <c r="FU49" s="79">
        <v>0</v>
      </c>
      <c r="FV49" s="79">
        <v>0</v>
      </c>
      <c r="FW49" s="79">
        <v>0</v>
      </c>
      <c r="FX49" s="79">
        <v>0</v>
      </c>
      <c r="FY49" s="79">
        <v>0</v>
      </c>
      <c r="FZ49" s="79">
        <v>0</v>
      </c>
      <c r="GA49" s="79">
        <v>0</v>
      </c>
      <c r="GB49" s="79">
        <v>0</v>
      </c>
      <c r="GC49" s="80">
        <v>0</v>
      </c>
      <c r="GD49" s="79"/>
      <c r="GE49" s="79"/>
      <c r="GF49" s="79"/>
      <c r="GG49" s="79"/>
      <c r="GH49" s="79"/>
      <c r="GI49" s="79"/>
      <c r="GJ49" s="79"/>
      <c r="GK49" s="79"/>
      <c r="GL49" s="79">
        <v>0</v>
      </c>
      <c r="GM49" s="79">
        <v>0</v>
      </c>
      <c r="GN49" s="79">
        <v>0</v>
      </c>
      <c r="GO49" s="79">
        <v>60000</v>
      </c>
      <c r="GP49" s="80">
        <f t="shared" si="12"/>
        <v>60000</v>
      </c>
      <c r="GQ49" s="79">
        <v>0</v>
      </c>
      <c r="GR49" s="79">
        <v>0</v>
      </c>
      <c r="GS49" s="79">
        <v>0</v>
      </c>
      <c r="GT49" s="79">
        <v>0</v>
      </c>
      <c r="GU49" s="79">
        <v>0</v>
      </c>
      <c r="GV49" s="79">
        <v>0</v>
      </c>
      <c r="GW49" s="79">
        <v>0</v>
      </c>
      <c r="GX49" s="79">
        <v>0</v>
      </c>
      <c r="GY49" s="79">
        <v>0</v>
      </c>
      <c r="GZ49" s="79">
        <v>0</v>
      </c>
      <c r="HA49" s="79">
        <v>0</v>
      </c>
      <c r="HB49" s="79">
        <v>0</v>
      </c>
      <c r="HC49" s="80">
        <f t="shared" si="13"/>
        <v>0</v>
      </c>
      <c r="HD49" s="79">
        <v>0</v>
      </c>
      <c r="HE49" s="79">
        <v>0</v>
      </c>
      <c r="HF49" s="79">
        <v>0</v>
      </c>
      <c r="HG49" s="79">
        <v>0</v>
      </c>
      <c r="HH49" s="79">
        <v>0</v>
      </c>
      <c r="HI49" s="79">
        <v>0</v>
      </c>
      <c r="HJ49" s="79">
        <v>0</v>
      </c>
      <c r="HK49" s="79">
        <v>0</v>
      </c>
      <c r="HL49" s="79">
        <v>0</v>
      </c>
      <c r="HM49" s="79">
        <v>0</v>
      </c>
      <c r="HN49" s="79">
        <v>0</v>
      </c>
      <c r="HO49" s="79">
        <v>0</v>
      </c>
      <c r="HP49" s="80">
        <f t="shared" si="14"/>
        <v>0</v>
      </c>
      <c r="HQ49" s="79">
        <v>0</v>
      </c>
      <c r="HR49" s="79">
        <v>0</v>
      </c>
      <c r="HS49" s="79">
        <v>0</v>
      </c>
      <c r="HT49" s="79">
        <v>0</v>
      </c>
      <c r="HU49" s="79">
        <v>0</v>
      </c>
      <c r="HV49" s="79">
        <v>0</v>
      </c>
      <c r="HW49" s="79">
        <v>0</v>
      </c>
      <c r="HX49" s="79">
        <v>0</v>
      </c>
      <c r="HY49" s="79">
        <v>0</v>
      </c>
      <c r="HZ49" s="79">
        <v>0</v>
      </c>
      <c r="IA49" s="79">
        <v>0</v>
      </c>
      <c r="IB49" s="79">
        <v>0</v>
      </c>
      <c r="IC49" s="80">
        <f t="shared" si="15"/>
        <v>0</v>
      </c>
      <c r="ID49" s="79">
        <v>0</v>
      </c>
      <c r="IE49" s="79">
        <v>0</v>
      </c>
      <c r="IF49" s="79">
        <v>0</v>
      </c>
      <c r="IG49" s="79">
        <v>0</v>
      </c>
      <c r="IH49" s="79">
        <v>0</v>
      </c>
      <c r="II49" s="79">
        <v>0</v>
      </c>
      <c r="IJ49" s="79">
        <v>0</v>
      </c>
      <c r="IK49" s="79">
        <v>0</v>
      </c>
      <c r="IL49" s="79">
        <v>0</v>
      </c>
      <c r="IM49" s="79">
        <v>0</v>
      </c>
      <c r="IN49" s="79">
        <v>0</v>
      </c>
      <c r="IO49" s="79">
        <v>0</v>
      </c>
      <c r="IP49" s="80">
        <f t="shared" si="16"/>
        <v>0</v>
      </c>
      <c r="IQ49" s="79">
        <v>0</v>
      </c>
      <c r="IR49" s="79">
        <v>0</v>
      </c>
      <c r="IS49" s="79">
        <v>0</v>
      </c>
      <c r="IT49" s="79">
        <v>0</v>
      </c>
      <c r="IU49" s="79">
        <v>0</v>
      </c>
      <c r="IV49" s="79">
        <v>0</v>
      </c>
      <c r="IW49" s="79">
        <v>0</v>
      </c>
      <c r="IX49" s="79">
        <v>0</v>
      </c>
      <c r="IY49" s="79">
        <v>0</v>
      </c>
      <c r="IZ49" s="79">
        <v>0</v>
      </c>
      <c r="JA49" s="79">
        <v>0</v>
      </c>
      <c r="JB49" s="79">
        <v>0</v>
      </c>
      <c r="JC49" s="80">
        <f t="shared" si="17"/>
        <v>0</v>
      </c>
      <c r="JD49" s="79">
        <v>0</v>
      </c>
      <c r="JE49" s="79">
        <v>0</v>
      </c>
      <c r="JF49" s="79">
        <v>0</v>
      </c>
      <c r="JG49" s="79">
        <v>0</v>
      </c>
      <c r="JH49" s="79">
        <v>0</v>
      </c>
      <c r="JI49" s="79">
        <v>0</v>
      </c>
      <c r="JJ49" s="79">
        <v>0</v>
      </c>
      <c r="JK49" s="79">
        <v>0</v>
      </c>
      <c r="JL49" s="79">
        <v>0</v>
      </c>
      <c r="JM49" s="79">
        <v>0</v>
      </c>
      <c r="JN49" s="79">
        <v>0</v>
      </c>
      <c r="JO49" s="79">
        <v>0</v>
      </c>
      <c r="JP49" s="80">
        <f t="shared" si="18"/>
        <v>0</v>
      </c>
      <c r="JQ49" s="79">
        <v>0</v>
      </c>
      <c r="JR49" s="79">
        <v>0</v>
      </c>
      <c r="JS49" s="79">
        <v>0</v>
      </c>
      <c r="JT49" s="79">
        <v>0</v>
      </c>
      <c r="JU49" s="79">
        <v>0</v>
      </c>
      <c r="JV49" s="79">
        <v>0</v>
      </c>
      <c r="JW49" s="79">
        <v>0</v>
      </c>
      <c r="JX49" s="79">
        <v>0</v>
      </c>
      <c r="JY49" s="79">
        <v>0</v>
      </c>
      <c r="JZ49" s="79">
        <v>0</v>
      </c>
      <c r="KA49" s="79">
        <v>0</v>
      </c>
      <c r="KB49" s="79">
        <v>0</v>
      </c>
      <c r="KC49" s="80">
        <f t="shared" si="19"/>
        <v>0</v>
      </c>
      <c r="KD49" s="79">
        <v>0</v>
      </c>
      <c r="KE49" s="79">
        <v>0</v>
      </c>
      <c r="KF49" s="79">
        <v>0</v>
      </c>
      <c r="KG49" s="79">
        <v>0</v>
      </c>
      <c r="KH49" s="79">
        <v>0</v>
      </c>
      <c r="KI49" s="79">
        <v>0</v>
      </c>
      <c r="KJ49" s="79">
        <v>0</v>
      </c>
      <c r="KK49" s="79">
        <v>0</v>
      </c>
      <c r="KL49" s="79">
        <v>0</v>
      </c>
      <c r="KM49" s="79">
        <v>0</v>
      </c>
      <c r="KN49" s="79">
        <v>0</v>
      </c>
      <c r="KO49" s="79">
        <v>0</v>
      </c>
      <c r="KP49" s="80">
        <f t="shared" si="20"/>
        <v>0</v>
      </c>
      <c r="KQ49" s="79">
        <v>0</v>
      </c>
      <c r="KR49" s="79">
        <v>0</v>
      </c>
      <c r="KS49" s="79">
        <v>0</v>
      </c>
      <c r="KT49" s="79">
        <v>0</v>
      </c>
      <c r="KU49" s="79">
        <v>0</v>
      </c>
      <c r="KV49" s="79">
        <v>0</v>
      </c>
      <c r="KW49" s="79">
        <v>0</v>
      </c>
      <c r="KX49" s="79">
        <v>0</v>
      </c>
      <c r="KY49" s="79">
        <v>100</v>
      </c>
      <c r="KZ49" s="79">
        <v>0</v>
      </c>
      <c r="LA49" s="79">
        <v>0</v>
      </c>
      <c r="LB49" s="79">
        <v>0</v>
      </c>
      <c r="LC49" s="80">
        <f t="shared" si="21"/>
        <v>100</v>
      </c>
      <c r="LD49" s="79">
        <v>100</v>
      </c>
      <c r="LE49" s="79">
        <v>0</v>
      </c>
      <c r="LF49" s="79">
        <v>500</v>
      </c>
      <c r="LG49" s="79">
        <v>0</v>
      </c>
      <c r="LH49" s="79">
        <v>0</v>
      </c>
      <c r="LI49" s="79">
        <v>1000</v>
      </c>
      <c r="LJ49" s="81" t="e">
        <f>+INDEX(#REF!,MATCH($B49,#REF!,0),MATCH(LJ$6,#REF!,0))</f>
        <v>#REF!</v>
      </c>
      <c r="LK49" s="82"/>
      <c r="LL49" s="81"/>
      <c r="LM49" s="81"/>
      <c r="LN49" s="81"/>
      <c r="LO49" s="81"/>
      <c r="LP49" s="80" t="e">
        <f t="shared" si="22"/>
        <v>#REF!</v>
      </c>
    </row>
    <row r="50" spans="1:328" hidden="1" outlineLevel="1">
      <c r="B50" t="str">
        <f t="shared" si="28"/>
        <v>EQUIPAMIENTO MINEROMADRE DE DIOS</v>
      </c>
      <c r="C50" s="78" t="s">
        <v>414</v>
      </c>
      <c r="D50" s="79">
        <v>0</v>
      </c>
      <c r="E50" s="79">
        <v>0</v>
      </c>
      <c r="F50" s="79">
        <v>0</v>
      </c>
      <c r="G50" s="79">
        <v>0</v>
      </c>
      <c r="H50" s="79">
        <v>0</v>
      </c>
      <c r="I50" s="79">
        <v>0</v>
      </c>
      <c r="J50" s="79">
        <v>0</v>
      </c>
      <c r="K50" s="79">
        <v>0</v>
      </c>
      <c r="L50" s="79">
        <v>0</v>
      </c>
      <c r="M50" s="79">
        <v>0</v>
      </c>
      <c r="N50" s="79">
        <v>0</v>
      </c>
      <c r="O50" s="79">
        <v>0</v>
      </c>
      <c r="P50" s="80">
        <v>0</v>
      </c>
      <c r="Q50" s="79">
        <v>0</v>
      </c>
      <c r="R50" s="79">
        <v>0</v>
      </c>
      <c r="S50" s="79">
        <v>0</v>
      </c>
      <c r="T50" s="79">
        <v>0</v>
      </c>
      <c r="U50" s="79">
        <v>0</v>
      </c>
      <c r="V50" s="79">
        <v>0</v>
      </c>
      <c r="W50" s="79">
        <v>0</v>
      </c>
      <c r="X50" s="79">
        <v>0</v>
      </c>
      <c r="Y50" s="79">
        <v>0</v>
      </c>
      <c r="Z50" s="79">
        <v>0</v>
      </c>
      <c r="AA50" s="79">
        <v>0</v>
      </c>
      <c r="AB50" s="79">
        <v>0</v>
      </c>
      <c r="AC50" s="80">
        <v>0</v>
      </c>
      <c r="AD50" s="79">
        <v>0</v>
      </c>
      <c r="AE50" s="79">
        <v>0</v>
      </c>
      <c r="AF50" s="79">
        <v>0</v>
      </c>
      <c r="AG50" s="79">
        <v>0</v>
      </c>
      <c r="AH50" s="79">
        <v>0</v>
      </c>
      <c r="AI50" s="79">
        <v>0</v>
      </c>
      <c r="AJ50" s="79">
        <v>0</v>
      </c>
      <c r="AK50" s="79">
        <v>0</v>
      </c>
      <c r="AL50" s="79">
        <v>0</v>
      </c>
      <c r="AM50" s="79">
        <v>0</v>
      </c>
      <c r="AN50" s="79">
        <v>0</v>
      </c>
      <c r="AO50" s="79">
        <v>0</v>
      </c>
      <c r="AP50" s="80">
        <v>0</v>
      </c>
      <c r="AQ50" s="79">
        <v>0</v>
      </c>
      <c r="AR50" s="79">
        <v>0</v>
      </c>
      <c r="AS50" s="79">
        <v>0</v>
      </c>
      <c r="AT50" s="79">
        <v>0</v>
      </c>
      <c r="AU50" s="79">
        <v>0</v>
      </c>
      <c r="AV50" s="79">
        <v>0</v>
      </c>
      <c r="AW50" s="79">
        <v>0</v>
      </c>
      <c r="AX50" s="79">
        <v>0</v>
      </c>
      <c r="AY50" s="79">
        <v>0</v>
      </c>
      <c r="AZ50" s="79">
        <v>0</v>
      </c>
      <c r="BA50" s="79">
        <v>0</v>
      </c>
      <c r="BB50" s="79">
        <v>0</v>
      </c>
      <c r="BC50" s="80">
        <v>0</v>
      </c>
      <c r="BD50" s="79">
        <v>0</v>
      </c>
      <c r="BE50" s="79">
        <v>0</v>
      </c>
      <c r="BF50" s="79">
        <v>0</v>
      </c>
      <c r="BG50" s="79">
        <v>0</v>
      </c>
      <c r="BH50" s="79">
        <v>0</v>
      </c>
      <c r="BI50" s="79">
        <v>0</v>
      </c>
      <c r="BJ50" s="79">
        <v>0</v>
      </c>
      <c r="BK50" s="79">
        <v>0</v>
      </c>
      <c r="BL50" s="79">
        <v>0</v>
      </c>
      <c r="BM50" s="79">
        <v>0</v>
      </c>
      <c r="BN50" s="79">
        <v>0</v>
      </c>
      <c r="BO50" s="79">
        <v>0</v>
      </c>
      <c r="BP50" s="80">
        <v>0</v>
      </c>
      <c r="BQ50" s="79">
        <v>0</v>
      </c>
      <c r="BR50" s="79">
        <v>0</v>
      </c>
      <c r="BS50" s="79">
        <v>0</v>
      </c>
      <c r="BT50" s="79">
        <v>0</v>
      </c>
      <c r="BU50" s="79">
        <v>0</v>
      </c>
      <c r="BV50" s="79">
        <v>0</v>
      </c>
      <c r="BW50" s="79">
        <v>0</v>
      </c>
      <c r="BX50" s="79">
        <v>0</v>
      </c>
      <c r="BY50" s="79">
        <v>0</v>
      </c>
      <c r="BZ50" s="79">
        <v>0</v>
      </c>
      <c r="CA50" s="79">
        <v>0</v>
      </c>
      <c r="CB50" s="79">
        <v>0</v>
      </c>
      <c r="CC50" s="80">
        <v>0</v>
      </c>
      <c r="CD50" s="79">
        <v>0</v>
      </c>
      <c r="CE50" s="79">
        <v>0</v>
      </c>
      <c r="CF50" s="79">
        <v>0</v>
      </c>
      <c r="CG50" s="79">
        <v>0</v>
      </c>
      <c r="CH50" s="79">
        <v>0</v>
      </c>
      <c r="CI50" s="79">
        <v>0</v>
      </c>
      <c r="CJ50" s="79">
        <v>0</v>
      </c>
      <c r="CK50" s="79">
        <v>0</v>
      </c>
      <c r="CL50" s="79">
        <v>0</v>
      </c>
      <c r="CM50" s="79">
        <v>0</v>
      </c>
      <c r="CN50" s="79">
        <v>0</v>
      </c>
      <c r="CO50" s="79">
        <v>0</v>
      </c>
      <c r="CP50" s="80">
        <v>0</v>
      </c>
      <c r="CQ50" s="79">
        <v>0</v>
      </c>
      <c r="CR50" s="79">
        <v>0</v>
      </c>
      <c r="CS50" s="79">
        <v>0</v>
      </c>
      <c r="CT50" s="79">
        <v>0</v>
      </c>
      <c r="CU50" s="79">
        <v>0</v>
      </c>
      <c r="CV50" s="79">
        <v>0</v>
      </c>
      <c r="CW50" s="79">
        <v>0</v>
      </c>
      <c r="CX50" s="79">
        <v>0</v>
      </c>
      <c r="CY50" s="79">
        <v>0</v>
      </c>
      <c r="CZ50" s="79">
        <v>0</v>
      </c>
      <c r="DA50" s="79">
        <v>0</v>
      </c>
      <c r="DB50" s="79">
        <v>0</v>
      </c>
      <c r="DC50" s="80">
        <v>0</v>
      </c>
      <c r="DD50" s="79">
        <v>0</v>
      </c>
      <c r="DE50" s="79">
        <v>0</v>
      </c>
      <c r="DF50" s="79">
        <v>0</v>
      </c>
      <c r="DG50" s="79">
        <v>0</v>
      </c>
      <c r="DH50" s="79">
        <v>0</v>
      </c>
      <c r="DI50" s="79">
        <v>0</v>
      </c>
      <c r="DJ50" s="79">
        <v>0</v>
      </c>
      <c r="DK50" s="79">
        <v>0</v>
      </c>
      <c r="DL50" s="79">
        <v>0</v>
      </c>
      <c r="DM50" s="79">
        <v>0</v>
      </c>
      <c r="DN50" s="79">
        <v>0</v>
      </c>
      <c r="DO50" s="79">
        <v>0</v>
      </c>
      <c r="DP50" s="80">
        <v>0</v>
      </c>
      <c r="DQ50" s="79">
        <v>0</v>
      </c>
      <c r="DR50" s="79">
        <v>0</v>
      </c>
      <c r="DS50" s="79">
        <v>0</v>
      </c>
      <c r="DT50" s="79">
        <v>380</v>
      </c>
      <c r="DU50" s="79">
        <v>520</v>
      </c>
      <c r="DV50" s="79">
        <v>503</v>
      </c>
      <c r="DW50" s="79">
        <v>280</v>
      </c>
      <c r="DX50" s="79">
        <v>170</v>
      </c>
      <c r="DY50" s="79">
        <v>70</v>
      </c>
      <c r="DZ50" s="79">
        <v>0</v>
      </c>
      <c r="EA50" s="79">
        <v>250</v>
      </c>
      <c r="EB50" s="79">
        <v>0</v>
      </c>
      <c r="EC50" s="80">
        <v>2173</v>
      </c>
      <c r="ED50" s="79">
        <v>0</v>
      </c>
      <c r="EE50" s="79">
        <v>0</v>
      </c>
      <c r="EF50" s="79">
        <v>500</v>
      </c>
      <c r="EG50" s="79">
        <v>0</v>
      </c>
      <c r="EH50" s="79">
        <v>50</v>
      </c>
      <c r="EI50" s="79">
        <v>0</v>
      </c>
      <c r="EJ50" s="79">
        <v>300</v>
      </c>
      <c r="EK50" s="79">
        <v>0</v>
      </c>
      <c r="EL50" s="79">
        <v>0</v>
      </c>
      <c r="EM50" s="79">
        <v>0</v>
      </c>
      <c r="EN50" s="79">
        <v>33026</v>
      </c>
      <c r="EO50" s="79">
        <v>0</v>
      </c>
      <c r="EP50" s="80">
        <v>33876</v>
      </c>
      <c r="EQ50" s="79">
        <v>0</v>
      </c>
      <c r="ER50" s="79">
        <v>0</v>
      </c>
      <c r="ES50" s="79">
        <v>0</v>
      </c>
      <c r="ET50" s="79">
        <v>0</v>
      </c>
      <c r="EU50" s="79">
        <v>0</v>
      </c>
      <c r="EV50" s="79">
        <v>1000</v>
      </c>
      <c r="EW50" s="79">
        <v>0</v>
      </c>
      <c r="EX50" s="79">
        <v>0</v>
      </c>
      <c r="EY50" s="79">
        <v>0</v>
      </c>
      <c r="EZ50" s="79">
        <v>500</v>
      </c>
      <c r="FA50" s="79">
        <v>870</v>
      </c>
      <c r="FB50" s="79">
        <v>150</v>
      </c>
      <c r="FC50" s="80">
        <v>2520</v>
      </c>
      <c r="FD50" s="79">
        <v>0</v>
      </c>
      <c r="FE50" s="79">
        <v>2000</v>
      </c>
      <c r="FF50" s="79">
        <v>2000</v>
      </c>
      <c r="FG50" s="79">
        <v>0</v>
      </c>
      <c r="FH50" s="79">
        <v>0</v>
      </c>
      <c r="FI50" s="79">
        <v>2</v>
      </c>
      <c r="FJ50" s="79">
        <v>40000</v>
      </c>
      <c r="FK50" s="79">
        <v>2000</v>
      </c>
      <c r="FL50" s="79">
        <v>1000</v>
      </c>
      <c r="FM50" s="79">
        <v>1100</v>
      </c>
      <c r="FN50" s="79">
        <v>5000</v>
      </c>
      <c r="FO50" s="79">
        <v>32000</v>
      </c>
      <c r="FP50" s="80">
        <v>85102</v>
      </c>
      <c r="FQ50" s="79">
        <v>0</v>
      </c>
      <c r="FR50" s="79">
        <v>45000</v>
      </c>
      <c r="FS50" s="79">
        <v>0</v>
      </c>
      <c r="FT50" s="79">
        <v>0</v>
      </c>
      <c r="FU50" s="79">
        <v>5000</v>
      </c>
      <c r="FV50" s="79">
        <v>1000</v>
      </c>
      <c r="FW50" s="79">
        <v>0</v>
      </c>
      <c r="FX50" s="79">
        <v>0</v>
      </c>
      <c r="FY50" s="79">
        <v>0</v>
      </c>
      <c r="FZ50" s="79">
        <v>400</v>
      </c>
      <c r="GA50" s="79">
        <v>0</v>
      </c>
      <c r="GB50" s="79">
        <v>0</v>
      </c>
      <c r="GC50" s="80">
        <v>51400</v>
      </c>
      <c r="GD50" s="79">
        <v>0</v>
      </c>
      <c r="GE50" s="79">
        <v>0</v>
      </c>
      <c r="GF50" s="79">
        <v>0</v>
      </c>
      <c r="GG50" s="79">
        <v>0</v>
      </c>
      <c r="GH50" s="79">
        <v>0</v>
      </c>
      <c r="GI50" s="79">
        <v>0</v>
      </c>
      <c r="GJ50" s="79">
        <v>0</v>
      </c>
      <c r="GK50" s="79">
        <v>0</v>
      </c>
      <c r="GL50" s="79">
        <v>0</v>
      </c>
      <c r="GM50" s="79">
        <v>0</v>
      </c>
      <c r="GN50" s="79">
        <v>0</v>
      </c>
      <c r="GO50" s="79">
        <v>0</v>
      </c>
      <c r="GP50" s="80">
        <f t="shared" si="12"/>
        <v>0</v>
      </c>
      <c r="GQ50" s="79">
        <v>500</v>
      </c>
      <c r="GR50" s="79">
        <v>0</v>
      </c>
      <c r="GS50" s="79">
        <v>0</v>
      </c>
      <c r="GT50" s="79">
        <v>0</v>
      </c>
      <c r="GU50" s="79">
        <v>4500</v>
      </c>
      <c r="GV50" s="79">
        <v>0</v>
      </c>
      <c r="GW50" s="79">
        <v>66000</v>
      </c>
      <c r="GX50" s="79">
        <v>9000</v>
      </c>
      <c r="GY50" s="79">
        <v>35019</v>
      </c>
      <c r="GZ50" s="79">
        <v>2000</v>
      </c>
      <c r="HA50" s="79">
        <v>15500</v>
      </c>
      <c r="HB50" s="79">
        <v>3500</v>
      </c>
      <c r="HC50" s="80">
        <f t="shared" si="13"/>
        <v>136019</v>
      </c>
      <c r="HD50" s="79">
        <v>3000</v>
      </c>
      <c r="HE50" s="79">
        <v>6000</v>
      </c>
      <c r="HF50" s="79">
        <v>41392</v>
      </c>
      <c r="HG50" s="79">
        <v>1500</v>
      </c>
      <c r="HH50" s="79">
        <v>626</v>
      </c>
      <c r="HI50" s="79">
        <v>500</v>
      </c>
      <c r="HJ50" s="79">
        <v>17056</v>
      </c>
      <c r="HK50" s="79">
        <v>11008</v>
      </c>
      <c r="HL50" s="79">
        <v>1000</v>
      </c>
      <c r="HM50" s="79">
        <v>1000</v>
      </c>
      <c r="HN50" s="79">
        <v>2000</v>
      </c>
      <c r="HO50" s="79">
        <v>16125</v>
      </c>
      <c r="HP50" s="80">
        <f t="shared" si="14"/>
        <v>101207</v>
      </c>
      <c r="HQ50" s="79">
        <v>1500</v>
      </c>
      <c r="HR50" s="79">
        <v>1000</v>
      </c>
      <c r="HS50" s="79">
        <v>1000</v>
      </c>
      <c r="HT50" s="79">
        <v>1000</v>
      </c>
      <c r="HU50" s="79">
        <v>1000</v>
      </c>
      <c r="HV50" s="79">
        <v>1000</v>
      </c>
      <c r="HW50" s="79">
        <v>20189</v>
      </c>
      <c r="HX50" s="79">
        <v>56000</v>
      </c>
      <c r="HY50" s="79">
        <v>55689</v>
      </c>
      <c r="HZ50" s="79">
        <v>111254</v>
      </c>
      <c r="IA50" s="79">
        <v>30963</v>
      </c>
      <c r="IB50" s="79">
        <v>0</v>
      </c>
      <c r="IC50" s="80">
        <f t="shared" si="15"/>
        <v>280595</v>
      </c>
      <c r="ID50" s="79">
        <v>438463</v>
      </c>
      <c r="IE50" s="79">
        <v>117500</v>
      </c>
      <c r="IF50" s="79">
        <v>34000</v>
      </c>
      <c r="IG50" s="79">
        <v>21100</v>
      </c>
      <c r="IH50" s="79">
        <v>64395</v>
      </c>
      <c r="II50" s="79">
        <v>9000</v>
      </c>
      <c r="IJ50" s="79">
        <v>5000</v>
      </c>
      <c r="IK50" s="79">
        <v>7500</v>
      </c>
      <c r="IL50" s="79">
        <v>7500</v>
      </c>
      <c r="IM50" s="79">
        <v>9000</v>
      </c>
      <c r="IN50" s="79">
        <v>9000</v>
      </c>
      <c r="IO50" s="79">
        <v>5500</v>
      </c>
      <c r="IP50" s="80">
        <f t="shared" si="16"/>
        <v>727958</v>
      </c>
      <c r="IQ50" s="79">
        <v>11500</v>
      </c>
      <c r="IR50" s="79">
        <v>9500</v>
      </c>
      <c r="IS50" s="79">
        <v>6500</v>
      </c>
      <c r="IT50" s="79">
        <v>0</v>
      </c>
      <c r="IU50" s="79">
        <v>0</v>
      </c>
      <c r="IV50" s="79">
        <v>0</v>
      </c>
      <c r="IW50" s="79">
        <v>0</v>
      </c>
      <c r="IX50" s="79">
        <v>0</v>
      </c>
      <c r="IY50" s="79">
        <v>0</v>
      </c>
      <c r="IZ50" s="79">
        <v>0</v>
      </c>
      <c r="JA50" s="79">
        <v>0</v>
      </c>
      <c r="JB50" s="79">
        <v>0</v>
      </c>
      <c r="JC50" s="80">
        <f t="shared" si="17"/>
        <v>27500</v>
      </c>
      <c r="JD50" s="79">
        <v>0</v>
      </c>
      <c r="JE50" s="79">
        <v>0</v>
      </c>
      <c r="JF50" s="79">
        <v>0</v>
      </c>
      <c r="JG50" s="79">
        <v>0</v>
      </c>
      <c r="JH50" s="79">
        <v>0</v>
      </c>
      <c r="JI50" s="79">
        <v>0</v>
      </c>
      <c r="JJ50" s="79">
        <v>0</v>
      </c>
      <c r="JK50" s="79">
        <v>0</v>
      </c>
      <c r="JL50" s="79">
        <v>0</v>
      </c>
      <c r="JM50" s="79">
        <v>30000</v>
      </c>
      <c r="JN50" s="79">
        <v>0</v>
      </c>
      <c r="JO50" s="79">
        <v>0</v>
      </c>
      <c r="JP50" s="80">
        <f t="shared" si="18"/>
        <v>30000</v>
      </c>
      <c r="JQ50" s="79">
        <v>2000</v>
      </c>
      <c r="JR50" s="79">
        <v>500</v>
      </c>
      <c r="JS50" s="79">
        <v>22172</v>
      </c>
      <c r="JT50" s="79">
        <v>9449</v>
      </c>
      <c r="JU50" s="79">
        <v>6500</v>
      </c>
      <c r="JV50" s="79">
        <v>6800</v>
      </c>
      <c r="JW50" s="79">
        <v>4800</v>
      </c>
      <c r="JX50" s="79">
        <v>6120</v>
      </c>
      <c r="JY50" s="79">
        <v>7120</v>
      </c>
      <c r="JZ50" s="79">
        <v>7130</v>
      </c>
      <c r="KA50" s="79">
        <v>7600</v>
      </c>
      <c r="KB50" s="79">
        <v>1060</v>
      </c>
      <c r="KC50" s="80">
        <f t="shared" si="19"/>
        <v>81251</v>
      </c>
      <c r="KD50" s="79">
        <v>9805</v>
      </c>
      <c r="KE50" s="79">
        <v>7870</v>
      </c>
      <c r="KF50" s="79">
        <v>6620</v>
      </c>
      <c r="KG50" s="79">
        <v>5390</v>
      </c>
      <c r="KH50" s="79">
        <v>5371</v>
      </c>
      <c r="KI50" s="79">
        <v>0</v>
      </c>
      <c r="KJ50" s="79">
        <v>0</v>
      </c>
      <c r="KK50" s="79">
        <v>0</v>
      </c>
      <c r="KL50" s="79">
        <v>0</v>
      </c>
      <c r="KM50" s="79">
        <v>0</v>
      </c>
      <c r="KN50" s="79">
        <v>0</v>
      </c>
      <c r="KO50" s="79">
        <v>0</v>
      </c>
      <c r="KP50" s="80">
        <f t="shared" si="20"/>
        <v>35056</v>
      </c>
      <c r="KQ50" s="79">
        <v>0</v>
      </c>
      <c r="KR50" s="79">
        <v>0</v>
      </c>
      <c r="KS50" s="79">
        <v>0</v>
      </c>
      <c r="KT50" s="79">
        <v>0</v>
      </c>
      <c r="KU50" s="79">
        <v>0</v>
      </c>
      <c r="KV50" s="79">
        <v>0</v>
      </c>
      <c r="KW50" s="79">
        <v>0</v>
      </c>
      <c r="KX50" s="79">
        <v>810</v>
      </c>
      <c r="KY50" s="79">
        <v>0</v>
      </c>
      <c r="KZ50" s="79">
        <v>0</v>
      </c>
      <c r="LA50" s="79">
        <v>0</v>
      </c>
      <c r="LB50" s="79">
        <v>0</v>
      </c>
      <c r="LC50" s="80">
        <f t="shared" si="21"/>
        <v>810</v>
      </c>
      <c r="LD50" s="79">
        <v>0</v>
      </c>
      <c r="LE50" s="79">
        <v>0</v>
      </c>
      <c r="LF50" s="79">
        <v>0</v>
      </c>
      <c r="LG50" s="79">
        <v>0</v>
      </c>
      <c r="LH50" s="79">
        <v>0</v>
      </c>
      <c r="LI50" s="79">
        <v>0</v>
      </c>
      <c r="LJ50" s="81" t="e">
        <f>+INDEX(#REF!,MATCH($B50,#REF!,0),MATCH(LJ$6,#REF!,0))</f>
        <v>#REF!</v>
      </c>
      <c r="LK50" s="82"/>
      <c r="LL50" s="81"/>
      <c r="LM50" s="81"/>
      <c r="LN50" s="81"/>
      <c r="LO50" s="81"/>
      <c r="LP50" s="80" t="e">
        <f t="shared" si="22"/>
        <v>#REF!</v>
      </c>
    </row>
    <row r="51" spans="1:328" hidden="1" outlineLevel="1">
      <c r="B51" t="str">
        <f t="shared" si="28"/>
        <v>EQUIPAMIENTO MINEROMOQUEGUA</v>
      </c>
      <c r="C51" s="78" t="s">
        <v>415</v>
      </c>
      <c r="D51" s="79">
        <v>2133639.67</v>
      </c>
      <c r="E51" s="79">
        <v>2133639.67</v>
      </c>
      <c r="F51" s="79">
        <v>2133639.67</v>
      </c>
      <c r="G51" s="79">
        <v>236885.67</v>
      </c>
      <c r="H51" s="79">
        <v>236885.67</v>
      </c>
      <c r="I51" s="79">
        <v>236885.67</v>
      </c>
      <c r="J51" s="79">
        <v>2278762.67</v>
      </c>
      <c r="K51" s="79">
        <v>2278762.67</v>
      </c>
      <c r="L51" s="79">
        <v>2278762.67</v>
      </c>
      <c r="M51" s="79">
        <v>672342.67</v>
      </c>
      <c r="N51" s="79">
        <v>672342.67</v>
      </c>
      <c r="O51" s="79">
        <v>672342.67</v>
      </c>
      <c r="P51" s="80">
        <v>15964892.039999999</v>
      </c>
      <c r="Q51" s="79">
        <v>106441.33</v>
      </c>
      <c r="R51" s="79">
        <v>106441.33</v>
      </c>
      <c r="S51" s="79">
        <v>106441.33</v>
      </c>
      <c r="T51" s="79">
        <v>3276662.33</v>
      </c>
      <c r="U51" s="79">
        <v>3276662.33</v>
      </c>
      <c r="V51" s="79">
        <v>3276662.33</v>
      </c>
      <c r="W51" s="79">
        <v>1790148</v>
      </c>
      <c r="X51" s="79">
        <v>1790148</v>
      </c>
      <c r="Y51" s="79">
        <v>1790148</v>
      </c>
      <c r="Z51" s="79">
        <v>2447826.67</v>
      </c>
      <c r="AA51" s="79">
        <v>2447826.67</v>
      </c>
      <c r="AB51" s="79">
        <v>2447826.67</v>
      </c>
      <c r="AC51" s="80">
        <v>22863234.990000002</v>
      </c>
      <c r="AD51" s="79">
        <v>449119.67</v>
      </c>
      <c r="AE51" s="79">
        <v>449119.67</v>
      </c>
      <c r="AF51" s="79">
        <v>449119.67</v>
      </c>
      <c r="AG51" s="79">
        <v>549502.67000000004</v>
      </c>
      <c r="AH51" s="79">
        <v>549502.67000000004</v>
      </c>
      <c r="AI51" s="79">
        <v>549502.67000000004</v>
      </c>
      <c r="AJ51" s="79">
        <v>0</v>
      </c>
      <c r="AK51" s="79">
        <v>0</v>
      </c>
      <c r="AL51" s="79">
        <v>0</v>
      </c>
      <c r="AM51" s="79">
        <v>0</v>
      </c>
      <c r="AN51" s="79">
        <v>0</v>
      </c>
      <c r="AO51" s="79">
        <v>0</v>
      </c>
      <c r="AP51" s="80">
        <v>2995867.02</v>
      </c>
      <c r="AQ51" s="79">
        <v>0</v>
      </c>
      <c r="AR51" s="79">
        <v>0</v>
      </c>
      <c r="AS51" s="79">
        <v>0</v>
      </c>
      <c r="AT51" s="79">
        <v>54421.67</v>
      </c>
      <c r="AU51" s="79">
        <v>54421.67</v>
      </c>
      <c r="AV51" s="79">
        <v>54421.67</v>
      </c>
      <c r="AW51" s="79">
        <v>563256.67000000004</v>
      </c>
      <c r="AX51" s="79">
        <v>563256.67000000004</v>
      </c>
      <c r="AY51" s="79">
        <v>563256.67000000004</v>
      </c>
      <c r="AZ51" s="79">
        <v>271937.33</v>
      </c>
      <c r="BA51" s="79">
        <v>271937.33</v>
      </c>
      <c r="BB51" s="79">
        <v>271937.33</v>
      </c>
      <c r="BC51" s="80">
        <v>2668847.0100000002</v>
      </c>
      <c r="BD51" s="79">
        <v>2300781</v>
      </c>
      <c r="BE51" s="79">
        <v>2300781</v>
      </c>
      <c r="BF51" s="79">
        <v>2300781</v>
      </c>
      <c r="BG51" s="79">
        <v>4705632.33</v>
      </c>
      <c r="BH51" s="79">
        <v>4705632.33</v>
      </c>
      <c r="BI51" s="79">
        <v>4705632.33</v>
      </c>
      <c r="BJ51" s="79">
        <v>5668951.6600000001</v>
      </c>
      <c r="BK51" s="79">
        <v>5668951.6600000001</v>
      </c>
      <c r="BL51" s="79">
        <v>5668951.6600000001</v>
      </c>
      <c r="BM51" s="79">
        <v>1708224.67</v>
      </c>
      <c r="BN51" s="79">
        <v>1708224.67</v>
      </c>
      <c r="BO51" s="79">
        <v>1708224.67</v>
      </c>
      <c r="BP51" s="80">
        <v>43150768.980000004</v>
      </c>
      <c r="BQ51" s="79">
        <v>-213531</v>
      </c>
      <c r="BR51" s="79">
        <v>-213531</v>
      </c>
      <c r="BS51" s="79">
        <v>-213531</v>
      </c>
      <c r="BT51" s="79">
        <v>100637</v>
      </c>
      <c r="BU51" s="79">
        <v>100637</v>
      </c>
      <c r="BV51" s="79">
        <v>100637</v>
      </c>
      <c r="BW51" s="79">
        <v>1087659</v>
      </c>
      <c r="BX51" s="79">
        <v>1087659</v>
      </c>
      <c r="BY51" s="79">
        <v>1087659</v>
      </c>
      <c r="BZ51" s="79">
        <v>2457693.34</v>
      </c>
      <c r="CA51" s="79">
        <v>2457693.34</v>
      </c>
      <c r="CB51" s="79">
        <v>2457693.34</v>
      </c>
      <c r="CC51" s="80">
        <v>10297375.02</v>
      </c>
      <c r="CD51" s="79">
        <v>2576701.34</v>
      </c>
      <c r="CE51" s="79">
        <v>2576701.34</v>
      </c>
      <c r="CF51" s="79">
        <v>2576701.34</v>
      </c>
      <c r="CG51" s="79">
        <v>1127770</v>
      </c>
      <c r="CH51" s="79">
        <v>1127770</v>
      </c>
      <c r="CI51" s="79">
        <v>1127770</v>
      </c>
      <c r="CJ51" s="79">
        <v>3382462.67</v>
      </c>
      <c r="CK51" s="79">
        <v>3382462.67</v>
      </c>
      <c r="CL51" s="79">
        <v>3382462.67</v>
      </c>
      <c r="CM51" s="79">
        <v>2468784.67</v>
      </c>
      <c r="CN51" s="79">
        <v>2468784.67</v>
      </c>
      <c r="CO51" s="79">
        <v>2468784.67</v>
      </c>
      <c r="CP51" s="80">
        <v>28667156.040000007</v>
      </c>
      <c r="CQ51" s="79">
        <v>722440.36</v>
      </c>
      <c r="CR51" s="79">
        <v>722440.36</v>
      </c>
      <c r="CS51" s="79">
        <v>722440.36</v>
      </c>
      <c r="CT51" s="79">
        <v>1364263.34</v>
      </c>
      <c r="CU51" s="79">
        <v>1364263.34</v>
      </c>
      <c r="CV51" s="79">
        <v>1364263.34</v>
      </c>
      <c r="CW51" s="79">
        <v>4422941</v>
      </c>
      <c r="CX51" s="79">
        <v>4422941</v>
      </c>
      <c r="CY51" s="79">
        <v>4422941</v>
      </c>
      <c r="CZ51" s="79">
        <v>283853.33</v>
      </c>
      <c r="DA51" s="79">
        <v>283853.33</v>
      </c>
      <c r="DB51" s="79">
        <v>283853.33</v>
      </c>
      <c r="DC51" s="80">
        <v>20380494.089999996</v>
      </c>
      <c r="DD51" s="79">
        <v>47729.67</v>
      </c>
      <c r="DE51" s="79">
        <v>47729.67</v>
      </c>
      <c r="DF51" s="79">
        <v>47729.67</v>
      </c>
      <c r="DG51" s="79">
        <v>186690.65999999997</v>
      </c>
      <c r="DH51" s="79">
        <v>186690.65999999997</v>
      </c>
      <c r="DI51" s="79">
        <v>186690.65999999997</v>
      </c>
      <c r="DJ51" s="79">
        <v>1632974</v>
      </c>
      <c r="DK51" s="79">
        <v>1632974</v>
      </c>
      <c r="DL51" s="79">
        <v>1632974</v>
      </c>
      <c r="DM51" s="79">
        <v>6177008.6600000001</v>
      </c>
      <c r="DN51" s="79">
        <v>6177008.6600000001</v>
      </c>
      <c r="DO51" s="79">
        <v>6177008.6600000001</v>
      </c>
      <c r="DP51" s="80">
        <v>24133208.970000003</v>
      </c>
      <c r="DQ51" s="79">
        <v>336411.34</v>
      </c>
      <c r="DR51" s="79">
        <v>336411.34</v>
      </c>
      <c r="DS51" s="79">
        <v>336411.34</v>
      </c>
      <c r="DT51" s="79">
        <v>5063713</v>
      </c>
      <c r="DU51" s="79">
        <v>538705</v>
      </c>
      <c r="DV51" s="79">
        <v>37962417</v>
      </c>
      <c r="DW51" s="79">
        <v>2229945</v>
      </c>
      <c r="DX51" s="79">
        <v>1035010</v>
      </c>
      <c r="DY51" s="79">
        <v>2548149</v>
      </c>
      <c r="DZ51" s="79">
        <v>756349</v>
      </c>
      <c r="EA51" s="79">
        <v>166625</v>
      </c>
      <c r="EB51" s="79">
        <v>205509.06</v>
      </c>
      <c r="EC51" s="80">
        <v>51515656.079999998</v>
      </c>
      <c r="ED51" s="79">
        <v>791171.25</v>
      </c>
      <c r="EE51" s="79">
        <v>14337368.300000001</v>
      </c>
      <c r="EF51" s="79">
        <v>2391425.08</v>
      </c>
      <c r="EG51" s="79">
        <v>841468.7</v>
      </c>
      <c r="EH51" s="79">
        <v>2223101.2199999997</v>
      </c>
      <c r="EI51" s="79">
        <v>119764</v>
      </c>
      <c r="EJ51" s="79">
        <v>940511.69</v>
      </c>
      <c r="EK51" s="79">
        <v>141766.14000000001</v>
      </c>
      <c r="EL51" s="79">
        <v>423869.24</v>
      </c>
      <c r="EM51" s="79">
        <v>722524</v>
      </c>
      <c r="EN51" s="79">
        <v>770022.02</v>
      </c>
      <c r="EO51" s="79">
        <v>2632335.64</v>
      </c>
      <c r="EP51" s="80">
        <v>26335327.280000001</v>
      </c>
      <c r="EQ51" s="79">
        <v>2008400.4</v>
      </c>
      <c r="ER51" s="79">
        <v>2299337</v>
      </c>
      <c r="ES51" s="79">
        <v>3487612.09</v>
      </c>
      <c r="ET51" s="79">
        <v>2944481.7800000003</v>
      </c>
      <c r="EU51" s="79">
        <v>1139844.75</v>
      </c>
      <c r="EV51" s="79">
        <v>4931514</v>
      </c>
      <c r="EW51" s="79">
        <v>3091124.69</v>
      </c>
      <c r="EX51" s="79">
        <v>3292067.65</v>
      </c>
      <c r="EY51" s="79">
        <v>1884744.71</v>
      </c>
      <c r="EZ51" s="79">
        <v>-901296</v>
      </c>
      <c r="FA51" s="79">
        <v>3102051.76</v>
      </c>
      <c r="FB51" s="79">
        <v>9525631</v>
      </c>
      <c r="FC51" s="80">
        <v>36805513.829999998</v>
      </c>
      <c r="FD51" s="79">
        <v>3384603</v>
      </c>
      <c r="FE51" s="79">
        <v>2561529</v>
      </c>
      <c r="FF51" s="79">
        <v>453194</v>
      </c>
      <c r="FG51" s="79">
        <v>1365533</v>
      </c>
      <c r="FH51" s="79">
        <v>2392609</v>
      </c>
      <c r="FI51" s="79">
        <v>2264946.7999999998</v>
      </c>
      <c r="FJ51" s="79">
        <v>4133864</v>
      </c>
      <c r="FK51" s="79">
        <v>11015585</v>
      </c>
      <c r="FL51" s="79">
        <v>11357273.800000001</v>
      </c>
      <c r="FM51" s="79">
        <v>20265605</v>
      </c>
      <c r="FN51" s="79">
        <v>5281530</v>
      </c>
      <c r="FO51" s="79">
        <v>28971754.399999999</v>
      </c>
      <c r="FP51" s="80">
        <v>93448027</v>
      </c>
      <c r="FQ51" s="79">
        <v>27555802</v>
      </c>
      <c r="FR51" s="79">
        <v>-9819114</v>
      </c>
      <c r="FS51" s="79">
        <v>7029424.8399999999</v>
      </c>
      <c r="FT51" s="79">
        <v>21153235.690000001</v>
      </c>
      <c r="FU51" s="79">
        <v>3885339</v>
      </c>
      <c r="FV51" s="79">
        <v>4121193</v>
      </c>
      <c r="FW51" s="79">
        <v>23175998</v>
      </c>
      <c r="FX51" s="79">
        <v>4098871</v>
      </c>
      <c r="FY51" s="79">
        <v>9900094</v>
      </c>
      <c r="FZ51" s="79">
        <v>11923938.25</v>
      </c>
      <c r="GA51" s="79">
        <v>4004191.3</v>
      </c>
      <c r="GB51" s="79">
        <v>10236166</v>
      </c>
      <c r="GC51" s="80">
        <v>117265139.08</v>
      </c>
      <c r="GD51" s="79">
        <v>-793446</v>
      </c>
      <c r="GE51" s="79">
        <v>5731841</v>
      </c>
      <c r="GF51" s="79">
        <v>3082792.62</v>
      </c>
      <c r="GG51" s="79">
        <v>1586738.8</v>
      </c>
      <c r="GH51" s="79">
        <v>9702817</v>
      </c>
      <c r="GI51" s="79">
        <v>2025409</v>
      </c>
      <c r="GJ51" s="79">
        <v>-1338532.46</v>
      </c>
      <c r="GK51" s="79">
        <v>4138442</v>
      </c>
      <c r="GL51" s="79">
        <v>12399062</v>
      </c>
      <c r="GM51" s="79">
        <v>7498595.4000000004</v>
      </c>
      <c r="GN51" s="79">
        <v>4134840</v>
      </c>
      <c r="GO51" s="79">
        <v>747189</v>
      </c>
      <c r="GP51" s="80">
        <f t="shared" si="12"/>
        <v>48915748.359999999</v>
      </c>
      <c r="GQ51" s="79">
        <v>339980</v>
      </c>
      <c r="GR51" s="79">
        <v>8911591</v>
      </c>
      <c r="GS51" s="79">
        <v>6661159</v>
      </c>
      <c r="GT51" s="79">
        <v>1716561</v>
      </c>
      <c r="GU51" s="79">
        <v>2962985</v>
      </c>
      <c r="GV51" s="79">
        <v>10427924.65</v>
      </c>
      <c r="GW51" s="79">
        <v>642024</v>
      </c>
      <c r="GX51" s="79">
        <v>10569880</v>
      </c>
      <c r="GY51" s="79">
        <v>7867900</v>
      </c>
      <c r="GZ51" s="79">
        <v>1397466.49</v>
      </c>
      <c r="HA51" s="79">
        <v>7836953</v>
      </c>
      <c r="HB51" s="79">
        <v>7434644</v>
      </c>
      <c r="HC51" s="80">
        <f t="shared" si="13"/>
        <v>66769068.140000001</v>
      </c>
      <c r="HD51" s="79">
        <v>1080542</v>
      </c>
      <c r="HE51" s="79">
        <v>7082061</v>
      </c>
      <c r="HF51" s="79">
        <v>238051.25</v>
      </c>
      <c r="HG51" s="79">
        <v>4374918</v>
      </c>
      <c r="HH51" s="79">
        <v>11431751</v>
      </c>
      <c r="HI51" s="79">
        <v>7332201</v>
      </c>
      <c r="HJ51" s="79">
        <v>2615755</v>
      </c>
      <c r="HK51" s="79">
        <v>1539649</v>
      </c>
      <c r="HL51" s="79">
        <v>2024735.08</v>
      </c>
      <c r="HM51" s="79">
        <v>1358050</v>
      </c>
      <c r="HN51" s="79">
        <v>662977</v>
      </c>
      <c r="HO51" s="79">
        <v>2675638</v>
      </c>
      <c r="HP51" s="80">
        <f t="shared" si="14"/>
        <v>42416328.329999998</v>
      </c>
      <c r="HQ51" s="79">
        <v>115373</v>
      </c>
      <c r="HR51" s="79">
        <v>1183016</v>
      </c>
      <c r="HS51" s="79">
        <v>2156615</v>
      </c>
      <c r="HT51" s="79">
        <v>-134538</v>
      </c>
      <c r="HU51" s="79">
        <v>372725</v>
      </c>
      <c r="HV51" s="79">
        <v>-201647</v>
      </c>
      <c r="HW51" s="79">
        <v>6105587</v>
      </c>
      <c r="HX51" s="79">
        <v>2670941</v>
      </c>
      <c r="HY51" s="79">
        <v>27686433</v>
      </c>
      <c r="HZ51" s="79">
        <v>2645072</v>
      </c>
      <c r="IA51" s="79">
        <v>1982599</v>
      </c>
      <c r="IB51" s="79">
        <v>1426883</v>
      </c>
      <c r="IC51" s="80">
        <f t="shared" si="15"/>
        <v>46009059</v>
      </c>
      <c r="ID51" s="79">
        <v>2254903</v>
      </c>
      <c r="IE51" s="79">
        <v>1282031.8799999999</v>
      </c>
      <c r="IF51" s="79">
        <v>1530675.59</v>
      </c>
      <c r="IG51" s="79">
        <v>330843.83</v>
      </c>
      <c r="IH51" s="79">
        <v>1002641.11</v>
      </c>
      <c r="II51" s="79">
        <v>2575824.23</v>
      </c>
      <c r="IJ51" s="79">
        <v>18861915.940000001</v>
      </c>
      <c r="IK51" s="79">
        <v>784468</v>
      </c>
      <c r="IL51" s="79">
        <v>3494575</v>
      </c>
      <c r="IM51" s="79">
        <v>2037814</v>
      </c>
      <c r="IN51" s="79">
        <v>4048036</v>
      </c>
      <c r="IO51" s="79">
        <v>1926078</v>
      </c>
      <c r="IP51" s="80">
        <f t="shared" si="16"/>
        <v>40129806.579999998</v>
      </c>
      <c r="IQ51" s="79">
        <v>850</v>
      </c>
      <c r="IR51" s="79">
        <v>38908284</v>
      </c>
      <c r="IS51" s="79">
        <v>22113072</v>
      </c>
      <c r="IT51" s="79">
        <v>22685587</v>
      </c>
      <c r="IU51" s="79">
        <v>39484657</v>
      </c>
      <c r="IV51" s="79">
        <v>13370488</v>
      </c>
      <c r="IW51" s="79">
        <v>7824735</v>
      </c>
      <c r="IX51" s="79">
        <v>9047544</v>
      </c>
      <c r="IY51" s="79">
        <v>2326695</v>
      </c>
      <c r="IZ51" s="79">
        <v>8062167</v>
      </c>
      <c r="JA51" s="79">
        <v>29351638</v>
      </c>
      <c r="JB51" s="79">
        <v>8914039</v>
      </c>
      <c r="JC51" s="80">
        <f t="shared" si="17"/>
        <v>202089756</v>
      </c>
      <c r="JD51" s="79">
        <v>15137278</v>
      </c>
      <c r="JE51" s="79">
        <v>17810031</v>
      </c>
      <c r="JF51" s="79">
        <v>9326539</v>
      </c>
      <c r="JG51" s="79">
        <v>15266514</v>
      </c>
      <c r="JH51" s="79">
        <v>25657325</v>
      </c>
      <c r="JI51" s="79">
        <v>104054941</v>
      </c>
      <c r="JJ51" s="79">
        <v>105191851</v>
      </c>
      <c r="JK51" s="79">
        <v>7101216</v>
      </c>
      <c r="JL51" s="79">
        <v>4607576</v>
      </c>
      <c r="JM51" s="79">
        <v>5596923</v>
      </c>
      <c r="JN51" s="79">
        <v>1346835</v>
      </c>
      <c r="JO51" s="79">
        <v>6963269</v>
      </c>
      <c r="JP51" s="80">
        <f t="shared" si="18"/>
        <v>318060298</v>
      </c>
      <c r="JQ51" s="79">
        <v>4703961</v>
      </c>
      <c r="JR51" s="79">
        <v>2441657</v>
      </c>
      <c r="JS51" s="79">
        <v>4294181</v>
      </c>
      <c r="JT51" s="79">
        <v>7100008</v>
      </c>
      <c r="JU51" s="79">
        <v>9282440</v>
      </c>
      <c r="JV51" s="79">
        <v>8158841</v>
      </c>
      <c r="JW51" s="79">
        <v>7208906</v>
      </c>
      <c r="JX51" s="79">
        <v>9335124</v>
      </c>
      <c r="JY51" s="79">
        <v>12215509</v>
      </c>
      <c r="JZ51" s="79">
        <v>10333479</v>
      </c>
      <c r="KA51" s="79">
        <v>8554082</v>
      </c>
      <c r="KB51" s="79">
        <v>16705053</v>
      </c>
      <c r="KC51" s="80">
        <f t="shared" si="19"/>
        <v>100333241</v>
      </c>
      <c r="KD51" s="79">
        <v>10017180</v>
      </c>
      <c r="KE51" s="79">
        <v>12246880</v>
      </c>
      <c r="KF51" s="79">
        <v>7286839</v>
      </c>
      <c r="KG51" s="79">
        <v>4072469</v>
      </c>
      <c r="KH51" s="79">
        <v>30050909</v>
      </c>
      <c r="KI51" s="79">
        <v>19138219</v>
      </c>
      <c r="KJ51" s="79">
        <v>21214037</v>
      </c>
      <c r="KK51" s="79">
        <v>4572584</v>
      </c>
      <c r="KL51" s="79">
        <v>9903880</v>
      </c>
      <c r="KM51" s="79">
        <v>13482970</v>
      </c>
      <c r="KN51" s="79">
        <v>8814633</v>
      </c>
      <c r="KO51" s="79">
        <v>37164036</v>
      </c>
      <c r="KP51" s="80">
        <f t="shared" si="20"/>
        <v>177964636</v>
      </c>
      <c r="KQ51" s="79">
        <v>16994623</v>
      </c>
      <c r="KR51" s="79">
        <v>6870341</v>
      </c>
      <c r="KS51" s="79">
        <v>2420978</v>
      </c>
      <c r="KT51" s="79">
        <v>4013590</v>
      </c>
      <c r="KU51" s="79">
        <v>3861953</v>
      </c>
      <c r="KV51" s="79">
        <v>6024744</v>
      </c>
      <c r="KW51" s="79">
        <v>4509130</v>
      </c>
      <c r="KX51" s="79">
        <v>4005865</v>
      </c>
      <c r="KY51" s="79">
        <v>8493420</v>
      </c>
      <c r="KZ51" s="79">
        <v>12450921</v>
      </c>
      <c r="LA51" s="79">
        <v>30822144</v>
      </c>
      <c r="LB51" s="79">
        <v>6806014</v>
      </c>
      <c r="LC51" s="80">
        <f t="shared" si="21"/>
        <v>107273723</v>
      </c>
      <c r="LD51" s="79">
        <v>2597991</v>
      </c>
      <c r="LE51" s="79">
        <v>4864402</v>
      </c>
      <c r="LF51" s="79">
        <v>11412304</v>
      </c>
      <c r="LG51" s="79">
        <v>10860166</v>
      </c>
      <c r="LH51" s="79">
        <v>18191619</v>
      </c>
      <c r="LI51" s="79">
        <v>8179513</v>
      </c>
      <c r="LJ51" s="81" t="e">
        <f>+INDEX(#REF!,MATCH($B51,#REF!,0),MATCH(LJ$6,#REF!,0))</f>
        <v>#REF!</v>
      </c>
      <c r="LK51" s="82"/>
      <c r="LL51" s="81"/>
      <c r="LM51" s="81"/>
      <c r="LN51" s="81"/>
      <c r="LO51" s="81"/>
      <c r="LP51" s="80" t="e">
        <f t="shared" si="22"/>
        <v>#REF!</v>
      </c>
    </row>
    <row r="52" spans="1:328" hidden="1" outlineLevel="1">
      <c r="B52" t="str">
        <f t="shared" si="28"/>
        <v>EQUIPAMIENTO MINEROPASCO</v>
      </c>
      <c r="C52" s="78" t="s">
        <v>416</v>
      </c>
      <c r="D52" s="79">
        <v>24864</v>
      </c>
      <c r="E52" s="79">
        <v>24864</v>
      </c>
      <c r="F52" s="79">
        <v>24864</v>
      </c>
      <c r="G52" s="79">
        <v>17758.330000000002</v>
      </c>
      <c r="H52" s="79">
        <v>17758.330000000002</v>
      </c>
      <c r="I52" s="79">
        <v>17758.330000000002</v>
      </c>
      <c r="J52" s="79">
        <v>5069</v>
      </c>
      <c r="K52" s="79">
        <v>5069</v>
      </c>
      <c r="L52" s="79">
        <v>5069</v>
      </c>
      <c r="M52" s="79">
        <v>282470.67</v>
      </c>
      <c r="N52" s="79">
        <v>282470.67</v>
      </c>
      <c r="O52" s="79">
        <v>282470.67</v>
      </c>
      <c r="P52" s="80">
        <v>990486</v>
      </c>
      <c r="Q52" s="79">
        <v>437548.17</v>
      </c>
      <c r="R52" s="79">
        <v>437548.17</v>
      </c>
      <c r="S52" s="79">
        <v>437548.17</v>
      </c>
      <c r="T52" s="79">
        <v>463336.07000000007</v>
      </c>
      <c r="U52" s="79">
        <v>463336.07000000007</v>
      </c>
      <c r="V52" s="79">
        <v>463336.07000000007</v>
      </c>
      <c r="W52" s="79">
        <v>505794.79000000004</v>
      </c>
      <c r="X52" s="79">
        <v>505794.79000000004</v>
      </c>
      <c r="Y52" s="79">
        <v>505794.79000000004</v>
      </c>
      <c r="Z52" s="79">
        <v>549569.19999999995</v>
      </c>
      <c r="AA52" s="79">
        <v>549569.19999999995</v>
      </c>
      <c r="AB52" s="79">
        <v>549569.19999999995</v>
      </c>
      <c r="AC52" s="80">
        <v>5868744.6900000013</v>
      </c>
      <c r="AD52" s="79">
        <v>239206.8</v>
      </c>
      <c r="AE52" s="79">
        <v>239206.8</v>
      </c>
      <c r="AF52" s="79">
        <v>239206.8</v>
      </c>
      <c r="AG52" s="79">
        <v>155853.33000000002</v>
      </c>
      <c r="AH52" s="79">
        <v>155853.33000000002</v>
      </c>
      <c r="AI52" s="79">
        <v>155853.33000000002</v>
      </c>
      <c r="AJ52" s="79">
        <v>359859.33999999997</v>
      </c>
      <c r="AK52" s="79">
        <v>359859.33999999997</v>
      </c>
      <c r="AL52" s="79">
        <v>359859.33999999997</v>
      </c>
      <c r="AM52" s="79">
        <v>259683</v>
      </c>
      <c r="AN52" s="79">
        <v>259683</v>
      </c>
      <c r="AO52" s="79">
        <v>259683</v>
      </c>
      <c r="AP52" s="80">
        <v>3043807.4099999997</v>
      </c>
      <c r="AQ52" s="79">
        <v>66714.67</v>
      </c>
      <c r="AR52" s="79">
        <v>66714.67</v>
      </c>
      <c r="AS52" s="79">
        <v>66714.67</v>
      </c>
      <c r="AT52" s="79">
        <v>28369.67</v>
      </c>
      <c r="AU52" s="79">
        <v>28369.67</v>
      </c>
      <c r="AV52" s="79">
        <v>28369.67</v>
      </c>
      <c r="AW52" s="79">
        <v>17600.330000000002</v>
      </c>
      <c r="AX52" s="79">
        <v>17600.330000000002</v>
      </c>
      <c r="AY52" s="79">
        <v>17600.330000000002</v>
      </c>
      <c r="AZ52" s="79">
        <v>86398.67</v>
      </c>
      <c r="BA52" s="79">
        <v>86398.67</v>
      </c>
      <c r="BB52" s="79">
        <v>86398.67</v>
      </c>
      <c r="BC52" s="80">
        <v>597250.02</v>
      </c>
      <c r="BD52" s="79">
        <v>15390</v>
      </c>
      <c r="BE52" s="79">
        <v>15390</v>
      </c>
      <c r="BF52" s="79">
        <v>15390</v>
      </c>
      <c r="BG52" s="79">
        <v>0</v>
      </c>
      <c r="BH52" s="79">
        <v>0</v>
      </c>
      <c r="BI52" s="79">
        <v>0</v>
      </c>
      <c r="BJ52" s="79">
        <v>0</v>
      </c>
      <c r="BK52" s="79">
        <v>0</v>
      </c>
      <c r="BL52" s="79">
        <v>0</v>
      </c>
      <c r="BM52" s="79">
        <v>0</v>
      </c>
      <c r="BN52" s="79">
        <v>0</v>
      </c>
      <c r="BO52" s="79">
        <v>0</v>
      </c>
      <c r="BP52" s="80">
        <v>46170</v>
      </c>
      <c r="BQ52" s="79">
        <v>0</v>
      </c>
      <c r="BR52" s="79">
        <v>0</v>
      </c>
      <c r="BS52" s="79">
        <v>0</v>
      </c>
      <c r="BT52" s="79">
        <v>13486.67</v>
      </c>
      <c r="BU52" s="79">
        <v>13486.67</v>
      </c>
      <c r="BV52" s="79">
        <v>13486.67</v>
      </c>
      <c r="BW52" s="79">
        <v>0</v>
      </c>
      <c r="BX52" s="79">
        <v>0</v>
      </c>
      <c r="BY52" s="79">
        <v>0</v>
      </c>
      <c r="BZ52" s="79">
        <v>0</v>
      </c>
      <c r="CA52" s="79">
        <v>0</v>
      </c>
      <c r="CB52" s="79">
        <v>0</v>
      </c>
      <c r="CC52" s="80">
        <v>40460.01</v>
      </c>
      <c r="CD52" s="79">
        <v>81407</v>
      </c>
      <c r="CE52" s="79">
        <v>81407</v>
      </c>
      <c r="CF52" s="79">
        <v>81407</v>
      </c>
      <c r="CG52" s="79">
        <v>0</v>
      </c>
      <c r="CH52" s="79">
        <v>0</v>
      </c>
      <c r="CI52" s="79">
        <v>0</v>
      </c>
      <c r="CJ52" s="79">
        <v>0</v>
      </c>
      <c r="CK52" s="79">
        <v>0</v>
      </c>
      <c r="CL52" s="79">
        <v>0</v>
      </c>
      <c r="CM52" s="79">
        <v>0</v>
      </c>
      <c r="CN52" s="79">
        <v>0</v>
      </c>
      <c r="CO52" s="79">
        <v>0</v>
      </c>
      <c r="CP52" s="80">
        <v>244221</v>
      </c>
      <c r="CQ52" s="79">
        <v>0</v>
      </c>
      <c r="CR52" s="79">
        <v>0</v>
      </c>
      <c r="CS52" s="79">
        <v>0</v>
      </c>
      <c r="CT52" s="79">
        <v>0</v>
      </c>
      <c r="CU52" s="79">
        <v>0</v>
      </c>
      <c r="CV52" s="79">
        <v>0</v>
      </c>
      <c r="CW52" s="79">
        <v>140940.32999999999</v>
      </c>
      <c r="CX52" s="79">
        <v>140940.32999999999</v>
      </c>
      <c r="CY52" s="79">
        <v>140940.32999999999</v>
      </c>
      <c r="CZ52" s="79">
        <v>0</v>
      </c>
      <c r="DA52" s="79">
        <v>0</v>
      </c>
      <c r="DB52" s="79">
        <v>0</v>
      </c>
      <c r="DC52" s="80">
        <v>422820.99</v>
      </c>
      <c r="DD52" s="79">
        <v>816005.78</v>
      </c>
      <c r="DE52" s="79">
        <v>816005.78</v>
      </c>
      <c r="DF52" s="79">
        <v>816005.78</v>
      </c>
      <c r="DG52" s="79">
        <v>1706595.06</v>
      </c>
      <c r="DH52" s="79">
        <v>1706595.06</v>
      </c>
      <c r="DI52" s="79">
        <v>1706595.06</v>
      </c>
      <c r="DJ52" s="79">
        <v>639824.28</v>
      </c>
      <c r="DK52" s="79">
        <v>639824.28</v>
      </c>
      <c r="DL52" s="79">
        <v>639824.28</v>
      </c>
      <c r="DM52" s="79">
        <v>603524.16999999993</v>
      </c>
      <c r="DN52" s="79">
        <v>603524.16999999993</v>
      </c>
      <c r="DO52" s="79">
        <v>603524.16999999993</v>
      </c>
      <c r="DP52" s="80">
        <v>11297847.869999999</v>
      </c>
      <c r="DQ52" s="79">
        <v>373853</v>
      </c>
      <c r="DR52" s="79">
        <v>373853</v>
      </c>
      <c r="DS52" s="79">
        <v>373853</v>
      </c>
      <c r="DT52" s="79">
        <v>1909601.51</v>
      </c>
      <c r="DU52" s="79">
        <v>685172.66</v>
      </c>
      <c r="DV52" s="79">
        <v>493672.67</v>
      </c>
      <c r="DW52" s="79">
        <v>423856.68</v>
      </c>
      <c r="DX52" s="79">
        <v>646037.6</v>
      </c>
      <c r="DY52" s="79">
        <v>687084.13</v>
      </c>
      <c r="DZ52" s="79">
        <v>1074242.21</v>
      </c>
      <c r="EA52" s="79">
        <v>1461436.2</v>
      </c>
      <c r="EB52" s="79">
        <v>3340123.79</v>
      </c>
      <c r="EC52" s="80">
        <v>11842786.449999999</v>
      </c>
      <c r="ED52" s="79">
        <v>773262.85</v>
      </c>
      <c r="EE52" s="79">
        <v>576815.16999999993</v>
      </c>
      <c r="EF52" s="79">
        <v>600844.41999999993</v>
      </c>
      <c r="EG52" s="79">
        <v>883725.95</v>
      </c>
      <c r="EH52" s="79">
        <v>1704830.1400000001</v>
      </c>
      <c r="EI52" s="79">
        <v>1056840.53</v>
      </c>
      <c r="EJ52" s="79">
        <v>2057635.49</v>
      </c>
      <c r="EK52" s="79">
        <v>518644.2</v>
      </c>
      <c r="EL52" s="79">
        <v>1225791.06</v>
      </c>
      <c r="EM52" s="79">
        <v>891801</v>
      </c>
      <c r="EN52" s="79">
        <v>1779848.17</v>
      </c>
      <c r="EO52" s="79">
        <v>3168780.8400000003</v>
      </c>
      <c r="EP52" s="80">
        <v>15238819.82</v>
      </c>
      <c r="EQ52" s="79">
        <v>4213429.75</v>
      </c>
      <c r="ER52" s="79">
        <v>149741.85</v>
      </c>
      <c r="ES52" s="79">
        <v>973457.71</v>
      </c>
      <c r="ET52" s="79">
        <v>571423.96</v>
      </c>
      <c r="EU52" s="79">
        <v>1913566.44</v>
      </c>
      <c r="EV52" s="79">
        <v>4906192.58</v>
      </c>
      <c r="EW52" s="79">
        <v>3777243.52</v>
      </c>
      <c r="EX52" s="79">
        <v>2545870.6800000002</v>
      </c>
      <c r="EY52" s="79">
        <v>3474333.22</v>
      </c>
      <c r="EZ52" s="79">
        <v>2288568.56</v>
      </c>
      <c r="FA52" s="79">
        <v>3014538</v>
      </c>
      <c r="FB52" s="79">
        <v>3049517.2399999998</v>
      </c>
      <c r="FC52" s="80">
        <v>30877883.509999994</v>
      </c>
      <c r="FD52" s="79">
        <v>1805010.37</v>
      </c>
      <c r="FE52" s="79">
        <v>1237891.67</v>
      </c>
      <c r="FF52" s="79">
        <v>2289955.04</v>
      </c>
      <c r="FG52" s="79">
        <v>1488399.4</v>
      </c>
      <c r="FH52" s="79">
        <v>3512561.22</v>
      </c>
      <c r="FI52" s="79">
        <v>4065235.65</v>
      </c>
      <c r="FJ52" s="79">
        <v>2309277.67</v>
      </c>
      <c r="FK52" s="79">
        <v>4492176.45</v>
      </c>
      <c r="FL52" s="79">
        <v>3369765</v>
      </c>
      <c r="FM52" s="79">
        <v>1399307.3399999999</v>
      </c>
      <c r="FN52" s="79">
        <v>1905863.31</v>
      </c>
      <c r="FO52" s="79">
        <v>4748424.5600000005</v>
      </c>
      <c r="FP52" s="80">
        <v>32623867.68</v>
      </c>
      <c r="FQ52" s="79">
        <v>438623.97</v>
      </c>
      <c r="FR52" s="79">
        <v>5342274.1099999994</v>
      </c>
      <c r="FS52" s="79">
        <v>268345.49</v>
      </c>
      <c r="FT52" s="79">
        <v>1223151.21</v>
      </c>
      <c r="FU52" s="79">
        <v>9305614.1899999995</v>
      </c>
      <c r="FV52" s="79">
        <v>4259088.5</v>
      </c>
      <c r="FW52" s="79">
        <v>3414832.9699999997</v>
      </c>
      <c r="FX52" s="79">
        <v>4594389.3000000007</v>
      </c>
      <c r="FY52" s="79">
        <v>2282365.67</v>
      </c>
      <c r="FZ52" s="79">
        <v>1652666.78</v>
      </c>
      <c r="GA52" s="79">
        <v>690912.13</v>
      </c>
      <c r="GB52" s="79">
        <v>1277138.7</v>
      </c>
      <c r="GC52" s="80">
        <v>34749403.019999996</v>
      </c>
      <c r="GD52" s="79">
        <v>9423969.9299999997</v>
      </c>
      <c r="GE52" s="79">
        <v>263588.78000000003</v>
      </c>
      <c r="GF52" s="79">
        <v>5411994.3600000003</v>
      </c>
      <c r="GG52" s="79">
        <v>269765.5</v>
      </c>
      <c r="GH52" s="79">
        <v>4029448.24</v>
      </c>
      <c r="GI52" s="79">
        <v>2564414.4700000002</v>
      </c>
      <c r="GJ52" s="79">
        <v>2491007.06</v>
      </c>
      <c r="GK52" s="79">
        <v>2394420.25</v>
      </c>
      <c r="GL52" s="79">
        <v>3488277</v>
      </c>
      <c r="GM52" s="79">
        <v>2684732.19</v>
      </c>
      <c r="GN52" s="79">
        <v>2640851.25</v>
      </c>
      <c r="GO52" s="79">
        <v>3640550.08</v>
      </c>
      <c r="GP52" s="80">
        <f t="shared" si="12"/>
        <v>39303019.109999999</v>
      </c>
      <c r="GQ52" s="79">
        <v>173686.75</v>
      </c>
      <c r="GR52" s="79">
        <v>1636757.55</v>
      </c>
      <c r="GS52" s="79">
        <v>8731052.3499999996</v>
      </c>
      <c r="GT52" s="79">
        <v>2575666.0799999996</v>
      </c>
      <c r="GU52" s="79">
        <v>2480126.2200000002</v>
      </c>
      <c r="GV52" s="79">
        <v>5079604.7399999993</v>
      </c>
      <c r="GW52" s="79">
        <v>2053880.56</v>
      </c>
      <c r="GX52" s="79">
        <v>5438608</v>
      </c>
      <c r="GY52" s="79">
        <v>2275441.67</v>
      </c>
      <c r="GZ52" s="79">
        <v>2830603.91</v>
      </c>
      <c r="HA52" s="79">
        <v>2351392</v>
      </c>
      <c r="HB52" s="79">
        <v>3748748.96</v>
      </c>
      <c r="HC52" s="80">
        <f t="shared" si="13"/>
        <v>39375568.789999999</v>
      </c>
      <c r="HD52" s="79">
        <v>1693937.46</v>
      </c>
      <c r="HE52" s="79">
        <v>2091211</v>
      </c>
      <c r="HF52" s="79">
        <v>3074667.77</v>
      </c>
      <c r="HG52" s="79">
        <v>1080239.56</v>
      </c>
      <c r="HH52" s="79">
        <v>498062.85</v>
      </c>
      <c r="HI52" s="79">
        <v>1272270</v>
      </c>
      <c r="HJ52" s="79">
        <v>795800.97</v>
      </c>
      <c r="HK52" s="79">
        <v>858886.98</v>
      </c>
      <c r="HL52" s="79">
        <v>1893180.6600000001</v>
      </c>
      <c r="HM52" s="79">
        <v>1298826.5699999998</v>
      </c>
      <c r="HN52" s="79">
        <v>544101.16</v>
      </c>
      <c r="HO52" s="79">
        <v>3095319.4699999997</v>
      </c>
      <c r="HP52" s="80">
        <f t="shared" si="14"/>
        <v>18196504.450000003</v>
      </c>
      <c r="HQ52" s="79">
        <v>412857.24</v>
      </c>
      <c r="HR52" s="79">
        <v>744164.94</v>
      </c>
      <c r="HS52" s="79">
        <v>1447073.44</v>
      </c>
      <c r="HT52" s="79">
        <v>1017717.39</v>
      </c>
      <c r="HU52" s="79">
        <v>2340117.4</v>
      </c>
      <c r="HV52" s="79">
        <v>1214645.77</v>
      </c>
      <c r="HW52" s="79">
        <v>845605.44</v>
      </c>
      <c r="HX52" s="79">
        <v>1360996</v>
      </c>
      <c r="HY52" s="79">
        <v>1390987</v>
      </c>
      <c r="HZ52" s="79">
        <v>632198.17000000004</v>
      </c>
      <c r="IA52" s="79">
        <v>711424.1100000001</v>
      </c>
      <c r="IB52" s="79">
        <v>5653643.3200000003</v>
      </c>
      <c r="IC52" s="80">
        <f t="shared" si="15"/>
        <v>17771430.219999999</v>
      </c>
      <c r="ID52" s="79">
        <v>1138373.8799999999</v>
      </c>
      <c r="IE52" s="79">
        <v>493362.6</v>
      </c>
      <c r="IF52" s="79">
        <v>540837.42999999993</v>
      </c>
      <c r="IG52" s="79">
        <v>1366209.41</v>
      </c>
      <c r="IH52" s="79">
        <v>1641446.24</v>
      </c>
      <c r="II52" s="79">
        <v>375577.2</v>
      </c>
      <c r="IJ52" s="79">
        <v>3009566.92</v>
      </c>
      <c r="IK52" s="79">
        <v>2092957</v>
      </c>
      <c r="IL52" s="79">
        <v>1690191</v>
      </c>
      <c r="IM52" s="79">
        <v>884262</v>
      </c>
      <c r="IN52" s="79">
        <v>1201657</v>
      </c>
      <c r="IO52" s="79">
        <v>3835934</v>
      </c>
      <c r="IP52" s="80">
        <f t="shared" si="16"/>
        <v>18270374.68</v>
      </c>
      <c r="IQ52" s="79">
        <v>329091</v>
      </c>
      <c r="IR52" s="79">
        <v>1467327</v>
      </c>
      <c r="IS52" s="79">
        <v>2185326</v>
      </c>
      <c r="IT52" s="79">
        <v>1010059</v>
      </c>
      <c r="IU52" s="79">
        <v>2057788</v>
      </c>
      <c r="IV52" s="79">
        <v>496722</v>
      </c>
      <c r="IW52" s="79">
        <v>1272403</v>
      </c>
      <c r="IX52" s="79">
        <v>2451166</v>
      </c>
      <c r="IY52" s="79">
        <v>1561864</v>
      </c>
      <c r="IZ52" s="79">
        <v>1140079</v>
      </c>
      <c r="JA52" s="79">
        <v>2402239</v>
      </c>
      <c r="JB52" s="79">
        <v>4430682</v>
      </c>
      <c r="JC52" s="80">
        <f t="shared" si="17"/>
        <v>20804746</v>
      </c>
      <c r="JD52" s="79">
        <v>253053</v>
      </c>
      <c r="JE52" s="79">
        <v>1853124</v>
      </c>
      <c r="JF52" s="79">
        <v>175439</v>
      </c>
      <c r="JG52" s="79">
        <v>2000</v>
      </c>
      <c r="JH52" s="79">
        <v>1178</v>
      </c>
      <c r="JI52" s="79">
        <v>364805</v>
      </c>
      <c r="JJ52" s="79">
        <v>652887</v>
      </c>
      <c r="JK52" s="79">
        <v>29606</v>
      </c>
      <c r="JL52" s="79">
        <v>589961</v>
      </c>
      <c r="JM52" s="79">
        <v>153867</v>
      </c>
      <c r="JN52" s="79">
        <v>662538</v>
      </c>
      <c r="JO52" s="79">
        <v>2868974</v>
      </c>
      <c r="JP52" s="80">
        <f t="shared" si="18"/>
        <v>7607432</v>
      </c>
      <c r="JQ52" s="79">
        <v>1715422</v>
      </c>
      <c r="JR52" s="79">
        <v>313047</v>
      </c>
      <c r="JS52" s="79">
        <v>164835</v>
      </c>
      <c r="JT52" s="79">
        <v>309996</v>
      </c>
      <c r="JU52" s="79">
        <v>1033637</v>
      </c>
      <c r="JV52" s="79">
        <v>2254854</v>
      </c>
      <c r="JW52" s="79">
        <v>1053089</v>
      </c>
      <c r="JX52" s="79">
        <v>3349207</v>
      </c>
      <c r="JY52" s="79">
        <v>1383124</v>
      </c>
      <c r="JZ52" s="79">
        <v>2161051</v>
      </c>
      <c r="KA52" s="79">
        <v>1409059</v>
      </c>
      <c r="KB52" s="79">
        <v>4386157</v>
      </c>
      <c r="KC52" s="80">
        <f t="shared" si="19"/>
        <v>19533478</v>
      </c>
      <c r="KD52" s="79">
        <v>1047920</v>
      </c>
      <c r="KE52" s="79">
        <v>1777317</v>
      </c>
      <c r="KF52" s="79">
        <v>1681007</v>
      </c>
      <c r="KG52" s="79">
        <v>848693</v>
      </c>
      <c r="KH52" s="79">
        <v>692125</v>
      </c>
      <c r="KI52" s="79">
        <v>385400</v>
      </c>
      <c r="KJ52" s="79">
        <v>876205</v>
      </c>
      <c r="KK52" s="79">
        <v>1333058</v>
      </c>
      <c r="KL52" s="79">
        <v>642282</v>
      </c>
      <c r="KM52" s="79">
        <v>681902</v>
      </c>
      <c r="KN52" s="79">
        <v>1434446</v>
      </c>
      <c r="KO52" s="79">
        <v>10296061</v>
      </c>
      <c r="KP52" s="80">
        <f t="shared" si="20"/>
        <v>21696416</v>
      </c>
      <c r="KQ52" s="79">
        <v>106273</v>
      </c>
      <c r="KR52" s="79">
        <v>436914</v>
      </c>
      <c r="KS52" s="79">
        <v>719951</v>
      </c>
      <c r="KT52" s="79">
        <v>433935</v>
      </c>
      <c r="KU52" s="79">
        <v>671257</v>
      </c>
      <c r="KV52" s="79">
        <v>621810</v>
      </c>
      <c r="KW52" s="79">
        <v>1122079</v>
      </c>
      <c r="KX52" s="79">
        <v>4935741</v>
      </c>
      <c r="KY52" s="79">
        <v>795506</v>
      </c>
      <c r="KZ52" s="79">
        <v>4625768</v>
      </c>
      <c r="LA52" s="79">
        <v>3191183</v>
      </c>
      <c r="LB52" s="79">
        <v>3968544</v>
      </c>
      <c r="LC52" s="80">
        <f t="shared" si="21"/>
        <v>21628961</v>
      </c>
      <c r="LD52" s="79">
        <v>5296551</v>
      </c>
      <c r="LE52" s="79">
        <v>4299435</v>
      </c>
      <c r="LF52" s="79">
        <v>4931123</v>
      </c>
      <c r="LG52" s="79">
        <v>528907</v>
      </c>
      <c r="LH52" s="79">
        <v>182942</v>
      </c>
      <c r="LI52" s="79">
        <v>1213116</v>
      </c>
      <c r="LJ52" s="81" t="e">
        <f>+INDEX(#REF!,MATCH($B52,#REF!,0),MATCH(LJ$6,#REF!,0))</f>
        <v>#REF!</v>
      </c>
      <c r="LK52" s="82"/>
      <c r="LL52" s="81"/>
      <c r="LM52" s="81"/>
      <c r="LN52" s="81"/>
      <c r="LO52" s="81"/>
      <c r="LP52" s="80" t="e">
        <f t="shared" si="22"/>
        <v>#REF!</v>
      </c>
    </row>
    <row r="53" spans="1:328" hidden="1" outlineLevel="1">
      <c r="B53" t="str">
        <f t="shared" si="28"/>
        <v>EQUIPAMIENTO MINEROPIURA</v>
      </c>
      <c r="C53" s="78" t="s">
        <v>417</v>
      </c>
      <c r="D53" s="79">
        <v>0</v>
      </c>
      <c r="E53" s="79">
        <v>0</v>
      </c>
      <c r="F53" s="79">
        <v>0</v>
      </c>
      <c r="G53" s="79">
        <v>0</v>
      </c>
      <c r="H53" s="79">
        <v>0</v>
      </c>
      <c r="I53" s="79">
        <v>0</v>
      </c>
      <c r="J53" s="79">
        <v>0</v>
      </c>
      <c r="K53" s="79">
        <v>0</v>
      </c>
      <c r="L53" s="79">
        <v>0</v>
      </c>
      <c r="M53" s="79">
        <v>0</v>
      </c>
      <c r="N53" s="79">
        <v>0</v>
      </c>
      <c r="O53" s="79">
        <v>0</v>
      </c>
      <c r="P53" s="80">
        <v>0</v>
      </c>
      <c r="Q53" s="79">
        <v>0</v>
      </c>
      <c r="R53" s="79">
        <v>0</v>
      </c>
      <c r="S53" s="79">
        <v>0</v>
      </c>
      <c r="T53" s="79">
        <v>0</v>
      </c>
      <c r="U53" s="79">
        <v>0</v>
      </c>
      <c r="V53" s="79">
        <v>0</v>
      </c>
      <c r="W53" s="79">
        <v>0</v>
      </c>
      <c r="X53" s="79">
        <v>0</v>
      </c>
      <c r="Y53" s="79">
        <v>0</v>
      </c>
      <c r="Z53" s="79">
        <v>0</v>
      </c>
      <c r="AA53" s="79">
        <v>0</v>
      </c>
      <c r="AB53" s="79">
        <v>0</v>
      </c>
      <c r="AC53" s="80">
        <v>0</v>
      </c>
      <c r="AD53" s="79">
        <v>0</v>
      </c>
      <c r="AE53" s="79">
        <v>0</v>
      </c>
      <c r="AF53" s="79">
        <v>0</v>
      </c>
      <c r="AG53" s="79">
        <v>0</v>
      </c>
      <c r="AH53" s="79">
        <v>0</v>
      </c>
      <c r="AI53" s="79">
        <v>0</v>
      </c>
      <c r="AJ53" s="79">
        <v>0</v>
      </c>
      <c r="AK53" s="79">
        <v>0</v>
      </c>
      <c r="AL53" s="79">
        <v>0</v>
      </c>
      <c r="AM53" s="79">
        <v>0</v>
      </c>
      <c r="AN53" s="79">
        <v>0</v>
      </c>
      <c r="AO53" s="79">
        <v>0</v>
      </c>
      <c r="AP53" s="80">
        <v>0</v>
      </c>
      <c r="AQ53" s="79">
        <v>0</v>
      </c>
      <c r="AR53" s="79">
        <v>0</v>
      </c>
      <c r="AS53" s="79">
        <v>0</v>
      </c>
      <c r="AT53" s="79">
        <v>0</v>
      </c>
      <c r="AU53" s="79">
        <v>0</v>
      </c>
      <c r="AV53" s="79">
        <v>0</v>
      </c>
      <c r="AW53" s="79">
        <v>0</v>
      </c>
      <c r="AX53" s="79">
        <v>0</v>
      </c>
      <c r="AY53" s="79">
        <v>0</v>
      </c>
      <c r="AZ53" s="79">
        <v>0</v>
      </c>
      <c r="BA53" s="79">
        <v>0</v>
      </c>
      <c r="BB53" s="79">
        <v>0</v>
      </c>
      <c r="BC53" s="80">
        <v>0</v>
      </c>
      <c r="BD53" s="79">
        <v>0</v>
      </c>
      <c r="BE53" s="79">
        <v>0</v>
      </c>
      <c r="BF53" s="79">
        <v>0</v>
      </c>
      <c r="BG53" s="79">
        <v>0</v>
      </c>
      <c r="BH53" s="79">
        <v>0</v>
      </c>
      <c r="BI53" s="79">
        <v>0</v>
      </c>
      <c r="BJ53" s="79">
        <v>0</v>
      </c>
      <c r="BK53" s="79">
        <v>0</v>
      </c>
      <c r="BL53" s="79">
        <v>0</v>
      </c>
      <c r="BM53" s="79">
        <v>0</v>
      </c>
      <c r="BN53" s="79">
        <v>0</v>
      </c>
      <c r="BO53" s="79">
        <v>0</v>
      </c>
      <c r="BP53" s="80">
        <v>0</v>
      </c>
      <c r="BQ53" s="79">
        <v>0</v>
      </c>
      <c r="BR53" s="79">
        <v>0</v>
      </c>
      <c r="BS53" s="79">
        <v>0</v>
      </c>
      <c r="BT53" s="79">
        <v>0</v>
      </c>
      <c r="BU53" s="79">
        <v>0</v>
      </c>
      <c r="BV53" s="79">
        <v>0</v>
      </c>
      <c r="BW53" s="79">
        <v>0</v>
      </c>
      <c r="BX53" s="79">
        <v>0</v>
      </c>
      <c r="BY53" s="79">
        <v>0</v>
      </c>
      <c r="BZ53" s="79">
        <v>0</v>
      </c>
      <c r="CA53" s="79">
        <v>0</v>
      </c>
      <c r="CB53" s="79">
        <v>0</v>
      </c>
      <c r="CC53" s="80">
        <v>0</v>
      </c>
      <c r="CD53" s="79">
        <v>0</v>
      </c>
      <c r="CE53" s="79">
        <v>0</v>
      </c>
      <c r="CF53" s="79">
        <v>0</v>
      </c>
      <c r="CG53" s="79">
        <v>0</v>
      </c>
      <c r="CH53" s="79">
        <v>0</v>
      </c>
      <c r="CI53" s="79">
        <v>0</v>
      </c>
      <c r="CJ53" s="79">
        <v>0</v>
      </c>
      <c r="CK53" s="79">
        <v>0</v>
      </c>
      <c r="CL53" s="79">
        <v>0</v>
      </c>
      <c r="CM53" s="79">
        <v>0</v>
      </c>
      <c r="CN53" s="79">
        <v>0</v>
      </c>
      <c r="CO53" s="79">
        <v>0</v>
      </c>
      <c r="CP53" s="80">
        <v>0</v>
      </c>
      <c r="CQ53" s="79">
        <v>0</v>
      </c>
      <c r="CR53" s="79">
        <v>0</v>
      </c>
      <c r="CS53" s="79">
        <v>0</v>
      </c>
      <c r="CT53" s="79">
        <v>0</v>
      </c>
      <c r="CU53" s="79">
        <v>0</v>
      </c>
      <c r="CV53" s="79">
        <v>0</v>
      </c>
      <c r="CW53" s="79">
        <v>0</v>
      </c>
      <c r="CX53" s="79">
        <v>0</v>
      </c>
      <c r="CY53" s="79">
        <v>0</v>
      </c>
      <c r="CZ53" s="79">
        <v>0</v>
      </c>
      <c r="DA53" s="79">
        <v>0</v>
      </c>
      <c r="DB53" s="79">
        <v>0</v>
      </c>
      <c r="DC53" s="80">
        <v>0</v>
      </c>
      <c r="DD53" s="79">
        <v>0</v>
      </c>
      <c r="DE53" s="79">
        <v>0</v>
      </c>
      <c r="DF53" s="79">
        <v>0</v>
      </c>
      <c r="DG53" s="79">
        <v>0</v>
      </c>
      <c r="DH53" s="79">
        <v>0</v>
      </c>
      <c r="DI53" s="79">
        <v>0</v>
      </c>
      <c r="DJ53" s="79">
        <v>0</v>
      </c>
      <c r="DK53" s="79">
        <v>0</v>
      </c>
      <c r="DL53" s="79">
        <v>0</v>
      </c>
      <c r="DM53" s="79">
        <v>0</v>
      </c>
      <c r="DN53" s="79">
        <v>0</v>
      </c>
      <c r="DO53" s="79">
        <v>0</v>
      </c>
      <c r="DP53" s="80">
        <v>0</v>
      </c>
      <c r="DQ53" s="79">
        <v>0</v>
      </c>
      <c r="DR53" s="79">
        <v>0</v>
      </c>
      <c r="DS53" s="79">
        <v>0</v>
      </c>
      <c r="DT53" s="79">
        <v>2504386</v>
      </c>
      <c r="DU53" s="79">
        <v>8018100.8099999996</v>
      </c>
      <c r="DV53" s="79">
        <v>8078249</v>
      </c>
      <c r="DW53" s="79">
        <v>14037842.08</v>
      </c>
      <c r="DX53" s="79">
        <v>2166926.81</v>
      </c>
      <c r="DY53" s="79">
        <v>305052.09999999998</v>
      </c>
      <c r="DZ53" s="79">
        <v>13477275.48</v>
      </c>
      <c r="EA53" s="79">
        <v>3886623.52</v>
      </c>
      <c r="EB53" s="79">
        <v>5309647.83</v>
      </c>
      <c r="EC53" s="80">
        <v>57784103.630000003</v>
      </c>
      <c r="ED53" s="79">
        <v>5363410.8899999997</v>
      </c>
      <c r="EE53" s="79">
        <v>7884903</v>
      </c>
      <c r="EF53" s="79">
        <v>1450167.43</v>
      </c>
      <c r="EG53" s="79">
        <v>4604091.51</v>
      </c>
      <c r="EH53" s="79">
        <v>5248266.33</v>
      </c>
      <c r="EI53" s="79">
        <v>0</v>
      </c>
      <c r="EJ53" s="79">
        <v>0</v>
      </c>
      <c r="EK53" s="79">
        <v>0</v>
      </c>
      <c r="EL53" s="79">
        <v>0</v>
      </c>
      <c r="EM53" s="79">
        <v>0</v>
      </c>
      <c r="EN53" s="79">
        <v>0</v>
      </c>
      <c r="EO53" s="79">
        <v>0</v>
      </c>
      <c r="EP53" s="80">
        <v>24550839.159999996</v>
      </c>
      <c r="EQ53" s="79">
        <v>0</v>
      </c>
      <c r="ER53" s="79">
        <v>0</v>
      </c>
      <c r="ES53" s="79">
        <v>0</v>
      </c>
      <c r="ET53" s="79">
        <v>0</v>
      </c>
      <c r="EU53" s="79">
        <v>0</v>
      </c>
      <c r="EV53" s="79">
        <v>0</v>
      </c>
      <c r="EW53" s="79">
        <v>0</v>
      </c>
      <c r="EX53" s="79">
        <v>0</v>
      </c>
      <c r="EY53" s="79">
        <v>0</v>
      </c>
      <c r="EZ53" s="79">
        <v>0</v>
      </c>
      <c r="FA53" s="79">
        <v>0</v>
      </c>
      <c r="FB53" s="79">
        <v>0</v>
      </c>
      <c r="FC53" s="80">
        <v>0</v>
      </c>
      <c r="FD53" s="79">
        <v>0</v>
      </c>
      <c r="FE53" s="79">
        <v>11166.67</v>
      </c>
      <c r="FF53" s="79">
        <v>918.17</v>
      </c>
      <c r="FG53" s="79">
        <v>1141.54</v>
      </c>
      <c r="FH53" s="79">
        <v>1210.3499999999999</v>
      </c>
      <c r="FI53" s="79">
        <v>2339.5</v>
      </c>
      <c r="FJ53" s="79">
        <v>1752.12</v>
      </c>
      <c r="FK53" s="79">
        <v>1820.57</v>
      </c>
      <c r="FL53" s="79">
        <v>6703.37</v>
      </c>
      <c r="FM53" s="79">
        <v>769.47</v>
      </c>
      <c r="FN53" s="79">
        <v>3173.01</v>
      </c>
      <c r="FO53" s="79">
        <v>673.04</v>
      </c>
      <c r="FP53" s="80">
        <v>31667.810000000005</v>
      </c>
      <c r="FQ53" s="79">
        <v>2625.47</v>
      </c>
      <c r="FR53" s="79">
        <v>1660.24</v>
      </c>
      <c r="FS53" s="79">
        <v>1229.33</v>
      </c>
      <c r="FT53" s="79">
        <v>1528.55</v>
      </c>
      <c r="FU53" s="79">
        <v>2147.34</v>
      </c>
      <c r="FV53" s="79">
        <v>1731.54</v>
      </c>
      <c r="FW53" s="79">
        <v>1292.25</v>
      </c>
      <c r="FX53" s="79">
        <v>1295.53</v>
      </c>
      <c r="FY53" s="79">
        <v>1634.71</v>
      </c>
      <c r="FZ53" s="79">
        <v>2693.35</v>
      </c>
      <c r="GA53" s="79">
        <v>7898.27</v>
      </c>
      <c r="GB53" s="79">
        <v>5287.16</v>
      </c>
      <c r="GC53" s="80">
        <v>31023.74</v>
      </c>
      <c r="GD53" s="79">
        <v>9676.7099999999991</v>
      </c>
      <c r="GE53" s="79">
        <v>4852.29</v>
      </c>
      <c r="GF53" s="79">
        <v>6874.21</v>
      </c>
      <c r="GG53" s="79">
        <v>5885.16</v>
      </c>
      <c r="GH53" s="79">
        <v>7689.05</v>
      </c>
      <c r="GI53" s="79">
        <v>5418.33</v>
      </c>
      <c r="GJ53" s="79">
        <v>3374.7</v>
      </c>
      <c r="GK53" s="79">
        <v>3417.86</v>
      </c>
      <c r="GL53" s="79">
        <v>5033.1100000000006</v>
      </c>
      <c r="GM53" s="79">
        <v>5619.7</v>
      </c>
      <c r="GN53" s="79">
        <v>5914</v>
      </c>
      <c r="GO53" s="79">
        <v>10079.91</v>
      </c>
      <c r="GP53" s="80">
        <f t="shared" si="12"/>
        <v>73835.03</v>
      </c>
      <c r="GQ53" s="79">
        <v>5980.3</v>
      </c>
      <c r="GR53" s="79">
        <v>13106.65</v>
      </c>
      <c r="GS53" s="79">
        <v>9365.58</v>
      </c>
      <c r="GT53" s="79">
        <v>8701.36</v>
      </c>
      <c r="GU53" s="79">
        <v>8949.66</v>
      </c>
      <c r="GV53" s="79">
        <v>4464.1000000000004</v>
      </c>
      <c r="GW53" s="79">
        <v>6629.4400000000005</v>
      </c>
      <c r="GX53" s="79">
        <v>5900.99</v>
      </c>
      <c r="GY53" s="79">
        <v>4652.45</v>
      </c>
      <c r="GZ53" s="79">
        <v>6428.41</v>
      </c>
      <c r="HA53" s="79">
        <v>6853.76</v>
      </c>
      <c r="HB53" s="79">
        <v>5887.77</v>
      </c>
      <c r="HC53" s="80">
        <f t="shared" si="13"/>
        <v>86920.47</v>
      </c>
      <c r="HD53" s="79">
        <v>19618.120000000003</v>
      </c>
      <c r="HE53" s="79">
        <v>5642.23</v>
      </c>
      <c r="HF53" s="79">
        <v>5887.91</v>
      </c>
      <c r="HG53" s="79">
        <v>6608.42</v>
      </c>
      <c r="HH53" s="79">
        <v>8169.36</v>
      </c>
      <c r="HI53" s="79">
        <v>7174.1900000000005</v>
      </c>
      <c r="HJ53" s="79">
        <v>7699.88</v>
      </c>
      <c r="HK53" s="79">
        <v>7116.37</v>
      </c>
      <c r="HL53" s="79">
        <v>6777.5300000000007</v>
      </c>
      <c r="HM53" s="79">
        <v>10656.99</v>
      </c>
      <c r="HN53" s="79">
        <v>8014.41</v>
      </c>
      <c r="HO53" s="79">
        <v>5400</v>
      </c>
      <c r="HP53" s="80">
        <f t="shared" si="14"/>
        <v>98765.41</v>
      </c>
      <c r="HQ53" s="79">
        <v>5850</v>
      </c>
      <c r="HR53" s="79">
        <v>7500</v>
      </c>
      <c r="HS53" s="79">
        <v>5900</v>
      </c>
      <c r="HT53" s="79">
        <v>5400</v>
      </c>
      <c r="HU53" s="79">
        <v>40237.29</v>
      </c>
      <c r="HV53" s="79">
        <v>6300</v>
      </c>
      <c r="HW53" s="79">
        <v>6500</v>
      </c>
      <c r="HX53" s="79">
        <v>4500</v>
      </c>
      <c r="HY53" s="79">
        <v>8000</v>
      </c>
      <c r="HZ53" s="79">
        <v>6800</v>
      </c>
      <c r="IA53" s="79">
        <v>5000</v>
      </c>
      <c r="IB53" s="79">
        <v>6500</v>
      </c>
      <c r="IC53" s="80">
        <f t="shared" si="15"/>
        <v>108487.29000000001</v>
      </c>
      <c r="ID53" s="79">
        <v>7400</v>
      </c>
      <c r="IE53" s="79">
        <v>67231.67</v>
      </c>
      <c r="IF53" s="79">
        <v>0</v>
      </c>
      <c r="IG53" s="79">
        <v>0</v>
      </c>
      <c r="IH53" s="79">
        <v>0</v>
      </c>
      <c r="II53" s="79">
        <v>0</v>
      </c>
      <c r="IJ53" s="79">
        <v>0</v>
      </c>
      <c r="IK53" s="79">
        <v>0</v>
      </c>
      <c r="IL53" s="79">
        <v>0</v>
      </c>
      <c r="IM53" s="79">
        <v>0</v>
      </c>
      <c r="IN53" s="79">
        <v>0</v>
      </c>
      <c r="IO53" s="79">
        <v>1000</v>
      </c>
      <c r="IP53" s="80">
        <f t="shared" si="16"/>
        <v>75631.67</v>
      </c>
      <c r="IQ53" s="79">
        <v>12500</v>
      </c>
      <c r="IR53" s="79">
        <v>5602193</v>
      </c>
      <c r="IS53" s="79">
        <v>352680</v>
      </c>
      <c r="IT53" s="79">
        <v>62841</v>
      </c>
      <c r="IU53" s="79">
        <v>27585</v>
      </c>
      <c r="IV53" s="79">
        <v>51414</v>
      </c>
      <c r="IW53" s="79">
        <v>4700</v>
      </c>
      <c r="IX53" s="79">
        <v>10000</v>
      </c>
      <c r="IY53" s="79">
        <v>0</v>
      </c>
      <c r="IZ53" s="79">
        <v>9200</v>
      </c>
      <c r="JA53" s="79">
        <v>4000</v>
      </c>
      <c r="JB53" s="79">
        <v>2500</v>
      </c>
      <c r="JC53" s="80">
        <f t="shared" si="17"/>
        <v>6139613</v>
      </c>
      <c r="JD53" s="79">
        <v>2200</v>
      </c>
      <c r="JE53" s="79">
        <v>1500</v>
      </c>
      <c r="JF53" s="79">
        <v>1200</v>
      </c>
      <c r="JG53" s="79">
        <v>2400</v>
      </c>
      <c r="JH53" s="79">
        <v>3000</v>
      </c>
      <c r="JI53" s="79">
        <v>2500</v>
      </c>
      <c r="JJ53" s="79">
        <v>2200</v>
      </c>
      <c r="JK53" s="79">
        <v>2400</v>
      </c>
      <c r="JL53" s="79">
        <v>7966</v>
      </c>
      <c r="JM53" s="79">
        <v>3600</v>
      </c>
      <c r="JN53" s="79">
        <v>18921</v>
      </c>
      <c r="JO53" s="79">
        <v>13128</v>
      </c>
      <c r="JP53" s="80">
        <f t="shared" si="18"/>
        <v>61015</v>
      </c>
      <c r="JQ53" s="79">
        <v>24885</v>
      </c>
      <c r="JR53" s="79">
        <v>12440</v>
      </c>
      <c r="JS53" s="79">
        <v>9580</v>
      </c>
      <c r="JT53" s="79">
        <v>6738</v>
      </c>
      <c r="JU53" s="79">
        <v>3136</v>
      </c>
      <c r="JV53" s="79">
        <v>0</v>
      </c>
      <c r="JW53" s="79">
        <v>84323</v>
      </c>
      <c r="JX53" s="79">
        <v>0</v>
      </c>
      <c r="JY53" s="79">
        <v>0</v>
      </c>
      <c r="JZ53" s="79">
        <v>0</v>
      </c>
      <c r="KA53" s="79">
        <v>0</v>
      </c>
      <c r="KB53" s="79">
        <v>0</v>
      </c>
      <c r="KC53" s="80">
        <f t="shared" si="19"/>
        <v>141102</v>
      </c>
      <c r="KD53" s="79">
        <v>71400</v>
      </c>
      <c r="KE53" s="79">
        <v>260000</v>
      </c>
      <c r="KF53" s="79">
        <v>0</v>
      </c>
      <c r="KG53" s="79">
        <v>0</v>
      </c>
      <c r="KH53" s="79">
        <v>0</v>
      </c>
      <c r="KI53" s="79">
        <v>0</v>
      </c>
      <c r="KJ53" s="79">
        <v>0</v>
      </c>
      <c r="KK53" s="79">
        <v>0</v>
      </c>
      <c r="KL53" s="79">
        <v>0</v>
      </c>
      <c r="KM53" s="79">
        <v>58475</v>
      </c>
      <c r="KN53" s="79">
        <v>0</v>
      </c>
      <c r="KO53" s="79">
        <v>0</v>
      </c>
      <c r="KP53" s="80">
        <f t="shared" si="20"/>
        <v>389875</v>
      </c>
      <c r="KQ53" s="79">
        <v>0</v>
      </c>
      <c r="KR53" s="79">
        <v>0</v>
      </c>
      <c r="KS53" s="79">
        <v>0</v>
      </c>
      <c r="KT53" s="79">
        <v>300</v>
      </c>
      <c r="KU53" s="79">
        <v>0</v>
      </c>
      <c r="KV53" s="79">
        <v>120</v>
      </c>
      <c r="KW53" s="79">
        <v>0</v>
      </c>
      <c r="KX53" s="79">
        <v>0</v>
      </c>
      <c r="KY53" s="79">
        <v>285000</v>
      </c>
      <c r="KZ53" s="79">
        <v>0</v>
      </c>
      <c r="LA53" s="79">
        <v>0</v>
      </c>
      <c r="LB53" s="79">
        <v>0</v>
      </c>
      <c r="LC53" s="80">
        <f t="shared" si="21"/>
        <v>285420</v>
      </c>
      <c r="LD53" s="79">
        <v>0</v>
      </c>
      <c r="LE53" s="79">
        <v>0</v>
      </c>
      <c r="LF53" s="79">
        <v>0</v>
      </c>
      <c r="LG53" s="79">
        <v>0</v>
      </c>
      <c r="LH53" s="79">
        <v>0</v>
      </c>
      <c r="LI53" s="79">
        <v>0</v>
      </c>
      <c r="LJ53" s="81" t="e">
        <f>+INDEX(#REF!,MATCH($B53,#REF!,0),MATCH(LJ$6,#REF!,0))</f>
        <v>#REF!</v>
      </c>
      <c r="LK53" s="82"/>
      <c r="LL53" s="81"/>
      <c r="LM53" s="81"/>
      <c r="LN53" s="81"/>
      <c r="LO53" s="81"/>
      <c r="LP53" s="80" t="e">
        <f t="shared" si="22"/>
        <v>#REF!</v>
      </c>
    </row>
    <row r="54" spans="1:328" hidden="1" outlineLevel="1">
      <c r="B54" t="str">
        <f t="shared" si="28"/>
        <v>EQUIPAMIENTO MINEROPUNO</v>
      </c>
      <c r="C54" s="78" t="s">
        <v>418</v>
      </c>
      <c r="D54" s="79">
        <v>0</v>
      </c>
      <c r="E54" s="79">
        <v>0</v>
      </c>
      <c r="F54" s="79">
        <v>0</v>
      </c>
      <c r="G54" s="79">
        <v>0</v>
      </c>
      <c r="H54" s="79">
        <v>0</v>
      </c>
      <c r="I54" s="79">
        <v>0</v>
      </c>
      <c r="J54" s="79">
        <v>0</v>
      </c>
      <c r="K54" s="79">
        <v>0</v>
      </c>
      <c r="L54" s="79">
        <v>0</v>
      </c>
      <c r="M54" s="79">
        <v>0</v>
      </c>
      <c r="N54" s="79">
        <v>0</v>
      </c>
      <c r="O54" s="79">
        <v>0</v>
      </c>
      <c r="P54" s="80">
        <v>0</v>
      </c>
      <c r="Q54" s="79">
        <v>0</v>
      </c>
      <c r="R54" s="79">
        <v>0</v>
      </c>
      <c r="S54" s="79">
        <v>0</v>
      </c>
      <c r="T54" s="79">
        <v>0</v>
      </c>
      <c r="U54" s="79">
        <v>0</v>
      </c>
      <c r="V54" s="79">
        <v>0</v>
      </c>
      <c r="W54" s="79">
        <v>0</v>
      </c>
      <c r="X54" s="79">
        <v>0</v>
      </c>
      <c r="Y54" s="79">
        <v>0</v>
      </c>
      <c r="Z54" s="79">
        <v>26580</v>
      </c>
      <c r="AA54" s="79">
        <v>26580</v>
      </c>
      <c r="AB54" s="79">
        <v>26580</v>
      </c>
      <c r="AC54" s="80">
        <v>79740</v>
      </c>
      <c r="AD54" s="79">
        <v>27689.74</v>
      </c>
      <c r="AE54" s="79">
        <v>27689.74</v>
      </c>
      <c r="AF54" s="79">
        <v>27689.74</v>
      </c>
      <c r="AG54" s="79">
        <v>27689.74</v>
      </c>
      <c r="AH54" s="79">
        <v>27689.74</v>
      </c>
      <c r="AI54" s="79">
        <v>27689.74</v>
      </c>
      <c r="AJ54" s="79">
        <v>64023.63</v>
      </c>
      <c r="AK54" s="79">
        <v>64023.63</v>
      </c>
      <c r="AL54" s="79">
        <v>64023.63</v>
      </c>
      <c r="AM54" s="79">
        <v>46905.59</v>
      </c>
      <c r="AN54" s="79">
        <v>46905.59</v>
      </c>
      <c r="AO54" s="79">
        <v>46905.59</v>
      </c>
      <c r="AP54" s="80">
        <v>498926.1</v>
      </c>
      <c r="AQ54" s="79">
        <v>78240.800000000003</v>
      </c>
      <c r="AR54" s="79">
        <v>78240.800000000003</v>
      </c>
      <c r="AS54" s="79">
        <v>78240.800000000003</v>
      </c>
      <c r="AT54" s="79">
        <v>0</v>
      </c>
      <c r="AU54" s="79">
        <v>0</v>
      </c>
      <c r="AV54" s="79">
        <v>0</v>
      </c>
      <c r="AW54" s="79">
        <v>0</v>
      </c>
      <c r="AX54" s="79">
        <v>0</v>
      </c>
      <c r="AY54" s="79">
        <v>0</v>
      </c>
      <c r="AZ54" s="79">
        <v>0</v>
      </c>
      <c r="BA54" s="79">
        <v>0</v>
      </c>
      <c r="BB54" s="79">
        <v>0</v>
      </c>
      <c r="BC54" s="80">
        <v>234722.40000000002</v>
      </c>
      <c r="BD54" s="79">
        <v>0</v>
      </c>
      <c r="BE54" s="79">
        <v>0</v>
      </c>
      <c r="BF54" s="79">
        <v>0</v>
      </c>
      <c r="BG54" s="79">
        <v>0</v>
      </c>
      <c r="BH54" s="79">
        <v>0</v>
      </c>
      <c r="BI54" s="79">
        <v>0</v>
      </c>
      <c r="BJ54" s="79">
        <v>0</v>
      </c>
      <c r="BK54" s="79">
        <v>0</v>
      </c>
      <c r="BL54" s="79">
        <v>0</v>
      </c>
      <c r="BM54" s="79">
        <v>0</v>
      </c>
      <c r="BN54" s="79">
        <v>0</v>
      </c>
      <c r="BO54" s="79">
        <v>0</v>
      </c>
      <c r="BP54" s="80">
        <v>0</v>
      </c>
      <c r="BQ54" s="79">
        <v>0</v>
      </c>
      <c r="BR54" s="79">
        <v>0</v>
      </c>
      <c r="BS54" s="79">
        <v>0</v>
      </c>
      <c r="BT54" s="79">
        <v>0</v>
      </c>
      <c r="BU54" s="79">
        <v>0</v>
      </c>
      <c r="BV54" s="79">
        <v>0</v>
      </c>
      <c r="BW54" s="79">
        <v>0</v>
      </c>
      <c r="BX54" s="79">
        <v>0</v>
      </c>
      <c r="BY54" s="79">
        <v>0</v>
      </c>
      <c r="BZ54" s="79">
        <v>0</v>
      </c>
      <c r="CA54" s="79">
        <v>0</v>
      </c>
      <c r="CB54" s="79">
        <v>0</v>
      </c>
      <c r="CC54" s="80">
        <v>0</v>
      </c>
      <c r="CD54" s="79">
        <v>0</v>
      </c>
      <c r="CE54" s="79">
        <v>0</v>
      </c>
      <c r="CF54" s="79">
        <v>0</v>
      </c>
      <c r="CG54" s="79">
        <v>0</v>
      </c>
      <c r="CH54" s="79">
        <v>0</v>
      </c>
      <c r="CI54" s="79">
        <v>0</v>
      </c>
      <c r="CJ54" s="79">
        <v>0</v>
      </c>
      <c r="CK54" s="79">
        <v>0</v>
      </c>
      <c r="CL54" s="79">
        <v>0</v>
      </c>
      <c r="CM54" s="79">
        <v>0</v>
      </c>
      <c r="CN54" s="79">
        <v>0</v>
      </c>
      <c r="CO54" s="79">
        <v>0</v>
      </c>
      <c r="CP54" s="80">
        <v>0</v>
      </c>
      <c r="CQ54" s="79">
        <v>36906.67</v>
      </c>
      <c r="CR54" s="79">
        <v>36906.67</v>
      </c>
      <c r="CS54" s="79">
        <v>36906.67</v>
      </c>
      <c r="CT54" s="79">
        <v>23116</v>
      </c>
      <c r="CU54" s="79">
        <v>23116</v>
      </c>
      <c r="CV54" s="79">
        <v>23116</v>
      </c>
      <c r="CW54" s="79">
        <v>16594.669999999998</v>
      </c>
      <c r="CX54" s="79">
        <v>16594.669999999998</v>
      </c>
      <c r="CY54" s="79">
        <v>16594.669999999998</v>
      </c>
      <c r="CZ54" s="79">
        <v>28117.33</v>
      </c>
      <c r="DA54" s="79">
        <v>28117.33</v>
      </c>
      <c r="DB54" s="79">
        <v>28117.33</v>
      </c>
      <c r="DC54" s="80">
        <v>314204.01</v>
      </c>
      <c r="DD54" s="79">
        <v>479303.67</v>
      </c>
      <c r="DE54" s="79">
        <v>479303.67</v>
      </c>
      <c r="DF54" s="79">
        <v>479303.67</v>
      </c>
      <c r="DG54" s="79">
        <v>354381.67</v>
      </c>
      <c r="DH54" s="79">
        <v>354381.67</v>
      </c>
      <c r="DI54" s="79">
        <v>354381.67</v>
      </c>
      <c r="DJ54" s="79">
        <v>249474.67</v>
      </c>
      <c r="DK54" s="79">
        <v>249474.67</v>
      </c>
      <c r="DL54" s="79">
        <v>249474.67</v>
      </c>
      <c r="DM54" s="79">
        <v>118339.33</v>
      </c>
      <c r="DN54" s="79">
        <v>118339.33</v>
      </c>
      <c r="DO54" s="79">
        <v>118339.33</v>
      </c>
      <c r="DP54" s="80">
        <v>3604498.02</v>
      </c>
      <c r="DQ54" s="79">
        <v>289559.33</v>
      </c>
      <c r="DR54" s="79">
        <v>289559.33</v>
      </c>
      <c r="DS54" s="79">
        <v>289559.33</v>
      </c>
      <c r="DT54" s="79">
        <v>477504</v>
      </c>
      <c r="DU54" s="79">
        <v>412253</v>
      </c>
      <c r="DV54" s="79">
        <v>159692</v>
      </c>
      <c r="DW54" s="79">
        <v>1250613</v>
      </c>
      <c r="DX54" s="79">
        <v>237207</v>
      </c>
      <c r="DY54" s="79">
        <v>161363</v>
      </c>
      <c r="DZ54" s="79">
        <v>999507</v>
      </c>
      <c r="EA54" s="79">
        <v>171923.94</v>
      </c>
      <c r="EB54" s="79">
        <v>309671</v>
      </c>
      <c r="EC54" s="80">
        <v>5048411.9300000006</v>
      </c>
      <c r="ED54" s="79">
        <v>145492</v>
      </c>
      <c r="EE54" s="79">
        <v>41492</v>
      </c>
      <c r="EF54" s="79">
        <v>80150</v>
      </c>
      <c r="EG54" s="79">
        <v>193320</v>
      </c>
      <c r="EH54" s="79">
        <v>146030</v>
      </c>
      <c r="EI54" s="79">
        <v>106039</v>
      </c>
      <c r="EJ54" s="79">
        <v>307411</v>
      </c>
      <c r="EK54" s="79">
        <v>928334</v>
      </c>
      <c r="EL54" s="79">
        <v>1319304.04</v>
      </c>
      <c r="EM54" s="79">
        <v>1088371</v>
      </c>
      <c r="EN54" s="79">
        <v>2152825.2199999997</v>
      </c>
      <c r="EO54" s="79">
        <v>834986.21</v>
      </c>
      <c r="EP54" s="80">
        <v>7343754.4699999997</v>
      </c>
      <c r="EQ54" s="79">
        <v>607466</v>
      </c>
      <c r="ER54" s="79">
        <v>957119</v>
      </c>
      <c r="ES54" s="79">
        <v>587613</v>
      </c>
      <c r="ET54" s="79">
        <v>1261641</v>
      </c>
      <c r="EU54" s="79">
        <v>1274648</v>
      </c>
      <c r="EV54" s="79">
        <v>1839889</v>
      </c>
      <c r="EW54" s="79">
        <v>2054450</v>
      </c>
      <c r="EX54" s="79">
        <v>2391453</v>
      </c>
      <c r="EY54" s="79">
        <v>520948.1</v>
      </c>
      <c r="EZ54" s="79">
        <v>2008110</v>
      </c>
      <c r="FA54" s="79">
        <v>2035887</v>
      </c>
      <c r="FB54" s="79">
        <v>1694474</v>
      </c>
      <c r="FC54" s="80">
        <v>17233698.100000001</v>
      </c>
      <c r="FD54" s="79">
        <v>1019655</v>
      </c>
      <c r="FE54" s="79">
        <v>456268</v>
      </c>
      <c r="FF54" s="79">
        <v>636670</v>
      </c>
      <c r="FG54" s="79">
        <v>1435959</v>
      </c>
      <c r="FH54" s="79">
        <v>1007788</v>
      </c>
      <c r="FI54" s="79">
        <v>1990440</v>
      </c>
      <c r="FJ54" s="79">
        <v>819844</v>
      </c>
      <c r="FK54" s="79">
        <v>1082747</v>
      </c>
      <c r="FL54" s="79">
        <v>1050127</v>
      </c>
      <c r="FM54" s="79">
        <v>970885</v>
      </c>
      <c r="FN54" s="79">
        <v>603164</v>
      </c>
      <c r="FO54" s="79">
        <v>824191</v>
      </c>
      <c r="FP54" s="80">
        <v>11897738</v>
      </c>
      <c r="FQ54" s="79">
        <v>810353</v>
      </c>
      <c r="FR54" s="79">
        <v>572379</v>
      </c>
      <c r="FS54" s="79">
        <v>3600557</v>
      </c>
      <c r="FT54" s="79">
        <v>3534442</v>
      </c>
      <c r="FU54" s="79">
        <v>1154313</v>
      </c>
      <c r="FV54" s="79">
        <v>1174513</v>
      </c>
      <c r="FW54" s="79">
        <v>651700.31000000006</v>
      </c>
      <c r="FX54" s="79">
        <v>273224.14</v>
      </c>
      <c r="FY54" s="79">
        <v>511891</v>
      </c>
      <c r="FZ54" s="79">
        <v>419246</v>
      </c>
      <c r="GA54" s="79">
        <v>742076</v>
      </c>
      <c r="GB54" s="79">
        <v>811984.2</v>
      </c>
      <c r="GC54" s="80">
        <v>14256678.65</v>
      </c>
      <c r="GD54" s="79">
        <v>68740</v>
      </c>
      <c r="GE54" s="79">
        <v>441692</v>
      </c>
      <c r="GF54" s="79">
        <v>544436.88</v>
      </c>
      <c r="GG54" s="79">
        <v>499721</v>
      </c>
      <c r="GH54" s="79">
        <v>454157</v>
      </c>
      <c r="GI54" s="79">
        <v>800087</v>
      </c>
      <c r="GJ54" s="79">
        <v>536366</v>
      </c>
      <c r="GK54" s="79">
        <v>422347</v>
      </c>
      <c r="GL54" s="79">
        <v>1169742</v>
      </c>
      <c r="GM54" s="79">
        <v>568290</v>
      </c>
      <c r="GN54" s="79">
        <v>398443</v>
      </c>
      <c r="GO54" s="79">
        <v>364101</v>
      </c>
      <c r="GP54" s="80">
        <f t="shared" si="12"/>
        <v>6268122.8799999999</v>
      </c>
      <c r="GQ54" s="79">
        <v>313985.27</v>
      </c>
      <c r="GR54" s="79">
        <v>242216</v>
      </c>
      <c r="GS54" s="79">
        <v>350322</v>
      </c>
      <c r="GT54" s="79">
        <v>194954</v>
      </c>
      <c r="GU54" s="79">
        <v>269586.83</v>
      </c>
      <c r="GV54" s="79">
        <v>401952</v>
      </c>
      <c r="GW54" s="79">
        <v>5080111</v>
      </c>
      <c r="GX54" s="79">
        <v>589983.4</v>
      </c>
      <c r="GY54" s="79">
        <v>851586.38</v>
      </c>
      <c r="GZ54" s="79">
        <v>562133</v>
      </c>
      <c r="HA54" s="79">
        <v>591505</v>
      </c>
      <c r="HB54" s="79">
        <v>1924603</v>
      </c>
      <c r="HC54" s="80">
        <f t="shared" si="13"/>
        <v>11372937.879999999</v>
      </c>
      <c r="HD54" s="79">
        <v>171573</v>
      </c>
      <c r="HE54" s="79">
        <v>186717</v>
      </c>
      <c r="HF54" s="79">
        <v>565718.02</v>
      </c>
      <c r="HG54" s="79">
        <v>636834.88</v>
      </c>
      <c r="HH54" s="79">
        <v>348803</v>
      </c>
      <c r="HI54" s="79">
        <v>830345</v>
      </c>
      <c r="HJ54" s="79">
        <v>803982</v>
      </c>
      <c r="HK54" s="79">
        <v>1154932</v>
      </c>
      <c r="HL54" s="79">
        <v>872099</v>
      </c>
      <c r="HM54" s="79">
        <v>1009285</v>
      </c>
      <c r="HN54" s="79">
        <v>701542.65</v>
      </c>
      <c r="HO54" s="79">
        <v>858654.91</v>
      </c>
      <c r="HP54" s="80">
        <f t="shared" si="14"/>
        <v>8140486.4600000009</v>
      </c>
      <c r="HQ54" s="79">
        <v>96882.66</v>
      </c>
      <c r="HR54" s="79">
        <v>1405630.59</v>
      </c>
      <c r="HS54" s="79">
        <v>388243.45999999996</v>
      </c>
      <c r="HT54" s="79">
        <v>440736.53</v>
      </c>
      <c r="HU54" s="79">
        <v>447847.37</v>
      </c>
      <c r="HV54" s="79">
        <v>2120776.61</v>
      </c>
      <c r="HW54" s="79">
        <v>1065588.58</v>
      </c>
      <c r="HX54" s="79">
        <v>853601.64</v>
      </c>
      <c r="HY54" s="79">
        <v>937904.69</v>
      </c>
      <c r="HZ54" s="79">
        <v>1559538.62</v>
      </c>
      <c r="IA54" s="79">
        <v>1491565</v>
      </c>
      <c r="IB54" s="79">
        <v>3136634</v>
      </c>
      <c r="IC54" s="80">
        <f t="shared" si="15"/>
        <v>13944949.75</v>
      </c>
      <c r="ID54" s="79">
        <v>386663</v>
      </c>
      <c r="IE54" s="79">
        <v>2160153</v>
      </c>
      <c r="IF54" s="79">
        <v>437602.77</v>
      </c>
      <c r="IG54" s="79">
        <v>613154.97</v>
      </c>
      <c r="IH54" s="79">
        <v>617356.42000000004</v>
      </c>
      <c r="II54" s="79">
        <v>3281145.31</v>
      </c>
      <c r="IJ54" s="79">
        <v>2767312</v>
      </c>
      <c r="IK54" s="79">
        <v>228843</v>
      </c>
      <c r="IL54" s="79">
        <v>27844</v>
      </c>
      <c r="IM54" s="79">
        <v>272749</v>
      </c>
      <c r="IN54" s="79">
        <v>301139</v>
      </c>
      <c r="IO54" s="79">
        <v>2314060</v>
      </c>
      <c r="IP54" s="80">
        <f t="shared" si="16"/>
        <v>13408022.470000001</v>
      </c>
      <c r="IQ54" s="79">
        <v>79447</v>
      </c>
      <c r="IR54" s="79">
        <v>223549</v>
      </c>
      <c r="IS54" s="79">
        <v>971198</v>
      </c>
      <c r="IT54" s="79">
        <v>616363</v>
      </c>
      <c r="IU54" s="79">
        <v>924721</v>
      </c>
      <c r="IV54" s="79">
        <v>2217696</v>
      </c>
      <c r="IW54" s="79">
        <v>5334641</v>
      </c>
      <c r="IX54" s="79">
        <v>408381</v>
      </c>
      <c r="IY54" s="79">
        <v>3607947</v>
      </c>
      <c r="IZ54" s="79">
        <v>4279352</v>
      </c>
      <c r="JA54" s="79">
        <v>4657923</v>
      </c>
      <c r="JB54" s="79">
        <v>1395429</v>
      </c>
      <c r="JC54" s="80">
        <f t="shared" si="17"/>
        <v>24716647</v>
      </c>
      <c r="JD54" s="79">
        <v>584511</v>
      </c>
      <c r="JE54" s="79">
        <v>39369</v>
      </c>
      <c r="JF54" s="79">
        <v>6858</v>
      </c>
      <c r="JG54" s="79">
        <v>4470</v>
      </c>
      <c r="JH54" s="79">
        <v>476002</v>
      </c>
      <c r="JI54" s="79">
        <v>267290</v>
      </c>
      <c r="JJ54" s="79">
        <v>26165</v>
      </c>
      <c r="JK54" s="79">
        <v>27678</v>
      </c>
      <c r="JL54" s="79">
        <v>350439</v>
      </c>
      <c r="JM54" s="79">
        <v>1065553</v>
      </c>
      <c r="JN54" s="79">
        <v>4039222</v>
      </c>
      <c r="JO54" s="79">
        <v>1169055</v>
      </c>
      <c r="JP54" s="80">
        <f t="shared" si="18"/>
        <v>8056612</v>
      </c>
      <c r="JQ54" s="79">
        <v>22657</v>
      </c>
      <c r="JR54" s="79">
        <v>62609</v>
      </c>
      <c r="JS54" s="79">
        <v>1735438</v>
      </c>
      <c r="JT54" s="79">
        <v>618571</v>
      </c>
      <c r="JU54" s="79">
        <v>1646300</v>
      </c>
      <c r="JV54" s="79">
        <v>450328</v>
      </c>
      <c r="JW54" s="79">
        <v>1169070</v>
      </c>
      <c r="JX54" s="79">
        <v>646398</v>
      </c>
      <c r="JY54" s="79">
        <v>189419</v>
      </c>
      <c r="JZ54" s="79">
        <v>105851</v>
      </c>
      <c r="KA54" s="79">
        <v>300998</v>
      </c>
      <c r="KB54" s="79">
        <v>2216875</v>
      </c>
      <c r="KC54" s="80">
        <f t="shared" si="19"/>
        <v>9164514</v>
      </c>
      <c r="KD54" s="79">
        <v>66507</v>
      </c>
      <c r="KE54" s="79">
        <v>216197</v>
      </c>
      <c r="KF54" s="79">
        <v>95627</v>
      </c>
      <c r="KG54" s="79">
        <v>346687</v>
      </c>
      <c r="KH54" s="79">
        <v>493625</v>
      </c>
      <c r="KI54" s="79">
        <v>800611</v>
      </c>
      <c r="KJ54" s="79">
        <v>1833758</v>
      </c>
      <c r="KK54" s="79">
        <v>1501035</v>
      </c>
      <c r="KL54" s="79">
        <v>1722655</v>
      </c>
      <c r="KM54" s="79">
        <v>3507451</v>
      </c>
      <c r="KN54" s="79">
        <v>4140379</v>
      </c>
      <c r="KO54" s="79">
        <v>8191983</v>
      </c>
      <c r="KP54" s="80">
        <f t="shared" si="20"/>
        <v>22916515</v>
      </c>
      <c r="KQ54" s="79">
        <v>1785012</v>
      </c>
      <c r="KR54" s="79">
        <v>231938</v>
      </c>
      <c r="KS54" s="79">
        <v>2205701</v>
      </c>
      <c r="KT54" s="79">
        <v>2188031</v>
      </c>
      <c r="KU54" s="79">
        <v>6810265</v>
      </c>
      <c r="KV54" s="79">
        <v>3941049</v>
      </c>
      <c r="KW54" s="79">
        <v>961340</v>
      </c>
      <c r="KX54" s="79">
        <v>5118512</v>
      </c>
      <c r="KY54" s="79">
        <v>2237580</v>
      </c>
      <c r="KZ54" s="79">
        <v>4705569</v>
      </c>
      <c r="LA54" s="79">
        <v>6619556</v>
      </c>
      <c r="LB54" s="79">
        <v>4813219</v>
      </c>
      <c r="LC54" s="80">
        <f t="shared" si="21"/>
        <v>41617772</v>
      </c>
      <c r="LD54" s="79">
        <v>1251658</v>
      </c>
      <c r="LE54" s="79">
        <v>1947738</v>
      </c>
      <c r="LF54" s="79">
        <v>136534</v>
      </c>
      <c r="LG54" s="79">
        <v>1071258</v>
      </c>
      <c r="LH54" s="79">
        <v>781526</v>
      </c>
      <c r="LI54" s="79">
        <v>472434</v>
      </c>
      <c r="LJ54" s="81" t="e">
        <f>+INDEX(#REF!,MATCH($B54,#REF!,0),MATCH(LJ$6,#REF!,0))</f>
        <v>#REF!</v>
      </c>
      <c r="LK54" s="82"/>
      <c r="LL54" s="81"/>
      <c r="LM54" s="81"/>
      <c r="LN54" s="81"/>
      <c r="LO54" s="81"/>
      <c r="LP54" s="80" t="e">
        <f t="shared" si="22"/>
        <v>#REF!</v>
      </c>
    </row>
    <row r="55" spans="1:328" hidden="1" outlineLevel="1">
      <c r="B55" t="str">
        <f t="shared" si="28"/>
        <v>EQUIPAMIENTO MINEROSAN MARTÍN</v>
      </c>
      <c r="C55" s="78" t="s">
        <v>419</v>
      </c>
      <c r="D55" s="79">
        <v>0</v>
      </c>
      <c r="E55" s="79">
        <v>0</v>
      </c>
      <c r="F55" s="79">
        <v>0</v>
      </c>
      <c r="G55" s="79">
        <v>0</v>
      </c>
      <c r="H55" s="79">
        <v>0</v>
      </c>
      <c r="I55" s="79">
        <v>0</v>
      </c>
      <c r="J55" s="79">
        <v>0</v>
      </c>
      <c r="K55" s="79">
        <v>0</v>
      </c>
      <c r="L55" s="79">
        <v>0</v>
      </c>
      <c r="M55" s="79">
        <v>0</v>
      </c>
      <c r="N55" s="79">
        <v>0</v>
      </c>
      <c r="O55" s="79">
        <v>0</v>
      </c>
      <c r="P55" s="80">
        <v>0</v>
      </c>
      <c r="Q55" s="79">
        <v>0</v>
      </c>
      <c r="R55" s="79">
        <v>0</v>
      </c>
      <c r="S55" s="79">
        <v>0</v>
      </c>
      <c r="T55" s="79">
        <v>1328</v>
      </c>
      <c r="U55" s="79">
        <v>1328</v>
      </c>
      <c r="V55" s="79">
        <v>1328</v>
      </c>
      <c r="W55" s="79">
        <v>23640</v>
      </c>
      <c r="X55" s="79">
        <v>23640</v>
      </c>
      <c r="Y55" s="79">
        <v>23640</v>
      </c>
      <c r="Z55" s="79">
        <v>139844.32999999999</v>
      </c>
      <c r="AA55" s="79">
        <v>139844.32999999999</v>
      </c>
      <c r="AB55" s="79">
        <v>139844.32999999999</v>
      </c>
      <c r="AC55" s="80">
        <v>494436.99</v>
      </c>
      <c r="AD55" s="79">
        <v>0</v>
      </c>
      <c r="AE55" s="79">
        <v>0</v>
      </c>
      <c r="AF55" s="79">
        <v>0</v>
      </c>
      <c r="AG55" s="79">
        <v>19480</v>
      </c>
      <c r="AH55" s="79">
        <v>19480</v>
      </c>
      <c r="AI55" s="79">
        <v>19480</v>
      </c>
      <c r="AJ55" s="79">
        <v>0</v>
      </c>
      <c r="AK55" s="79">
        <v>0</v>
      </c>
      <c r="AL55" s="79">
        <v>0</v>
      </c>
      <c r="AM55" s="79">
        <v>0</v>
      </c>
      <c r="AN55" s="79">
        <v>0</v>
      </c>
      <c r="AO55" s="79">
        <v>0</v>
      </c>
      <c r="AP55" s="80">
        <v>58440</v>
      </c>
      <c r="AQ55" s="79">
        <v>0</v>
      </c>
      <c r="AR55" s="79">
        <v>0</v>
      </c>
      <c r="AS55" s="79">
        <v>0</v>
      </c>
      <c r="AT55" s="79">
        <v>0</v>
      </c>
      <c r="AU55" s="79">
        <v>0</v>
      </c>
      <c r="AV55" s="79">
        <v>0</v>
      </c>
      <c r="AW55" s="79">
        <v>0</v>
      </c>
      <c r="AX55" s="79">
        <v>0</v>
      </c>
      <c r="AY55" s="79">
        <v>0</v>
      </c>
      <c r="AZ55" s="79">
        <v>0</v>
      </c>
      <c r="BA55" s="79">
        <v>0</v>
      </c>
      <c r="BB55" s="79">
        <v>0</v>
      </c>
      <c r="BC55" s="80">
        <v>0</v>
      </c>
      <c r="BD55" s="79">
        <v>0</v>
      </c>
      <c r="BE55" s="79">
        <v>0</v>
      </c>
      <c r="BF55" s="79">
        <v>0</v>
      </c>
      <c r="BG55" s="79">
        <v>0</v>
      </c>
      <c r="BH55" s="79">
        <v>0</v>
      </c>
      <c r="BI55" s="79">
        <v>0</v>
      </c>
      <c r="BJ55" s="79">
        <v>0</v>
      </c>
      <c r="BK55" s="79">
        <v>0</v>
      </c>
      <c r="BL55" s="79">
        <v>0</v>
      </c>
      <c r="BM55" s="79">
        <v>0</v>
      </c>
      <c r="BN55" s="79">
        <v>0</v>
      </c>
      <c r="BO55" s="79">
        <v>0</v>
      </c>
      <c r="BP55" s="80">
        <v>0</v>
      </c>
      <c r="BQ55" s="79">
        <v>0</v>
      </c>
      <c r="BR55" s="79">
        <v>0</v>
      </c>
      <c r="BS55" s="79">
        <v>0</v>
      </c>
      <c r="BT55" s="79">
        <v>0</v>
      </c>
      <c r="BU55" s="79">
        <v>0</v>
      </c>
      <c r="BV55" s="79">
        <v>0</v>
      </c>
      <c r="BW55" s="79">
        <v>0</v>
      </c>
      <c r="BX55" s="79">
        <v>0</v>
      </c>
      <c r="BY55" s="79">
        <v>0</v>
      </c>
      <c r="BZ55" s="79">
        <v>0</v>
      </c>
      <c r="CA55" s="79">
        <v>0</v>
      </c>
      <c r="CB55" s="79">
        <v>0</v>
      </c>
      <c r="CC55" s="80">
        <v>0</v>
      </c>
      <c r="CD55" s="79">
        <v>0</v>
      </c>
      <c r="CE55" s="79">
        <v>0</v>
      </c>
      <c r="CF55" s="79">
        <v>0</v>
      </c>
      <c r="CG55" s="79">
        <v>0</v>
      </c>
      <c r="CH55" s="79">
        <v>0</v>
      </c>
      <c r="CI55" s="79">
        <v>0</v>
      </c>
      <c r="CJ55" s="79">
        <v>9525.33</v>
      </c>
      <c r="CK55" s="79">
        <v>9525.33</v>
      </c>
      <c r="CL55" s="79">
        <v>9525.33</v>
      </c>
      <c r="CM55" s="79">
        <v>0</v>
      </c>
      <c r="CN55" s="79">
        <v>0</v>
      </c>
      <c r="CO55" s="79">
        <v>0</v>
      </c>
      <c r="CP55" s="80">
        <v>28575.989999999998</v>
      </c>
      <c r="CQ55" s="79">
        <v>0</v>
      </c>
      <c r="CR55" s="79">
        <v>0</v>
      </c>
      <c r="CS55" s="79">
        <v>0</v>
      </c>
      <c r="CT55" s="79">
        <v>16064.33</v>
      </c>
      <c r="CU55" s="79">
        <v>16064.33</v>
      </c>
      <c r="CV55" s="79">
        <v>16064.33</v>
      </c>
      <c r="CW55" s="79">
        <v>0</v>
      </c>
      <c r="CX55" s="79">
        <v>0</v>
      </c>
      <c r="CY55" s="79">
        <v>0</v>
      </c>
      <c r="CZ55" s="79">
        <v>43150</v>
      </c>
      <c r="DA55" s="79">
        <v>43150</v>
      </c>
      <c r="DB55" s="79">
        <v>43150</v>
      </c>
      <c r="DC55" s="80">
        <v>177642.99</v>
      </c>
      <c r="DD55" s="79">
        <v>0</v>
      </c>
      <c r="DE55" s="79">
        <v>0</v>
      </c>
      <c r="DF55" s="79">
        <v>0</v>
      </c>
      <c r="DG55" s="79">
        <v>0</v>
      </c>
      <c r="DH55" s="79">
        <v>0</v>
      </c>
      <c r="DI55" s="79">
        <v>0</v>
      </c>
      <c r="DJ55" s="79">
        <v>2539.33</v>
      </c>
      <c r="DK55" s="79">
        <v>2539.33</v>
      </c>
      <c r="DL55" s="79">
        <v>2539.33</v>
      </c>
      <c r="DM55" s="79">
        <v>0</v>
      </c>
      <c r="DN55" s="79">
        <v>0</v>
      </c>
      <c r="DO55" s="79">
        <v>0</v>
      </c>
      <c r="DP55" s="80">
        <v>7617.99</v>
      </c>
      <c r="DQ55" s="79">
        <v>0</v>
      </c>
      <c r="DR55" s="79">
        <v>0</v>
      </c>
      <c r="DS55" s="79">
        <v>0</v>
      </c>
      <c r="DT55" s="79">
        <v>0</v>
      </c>
      <c r="DU55" s="79">
        <v>366</v>
      </c>
      <c r="DV55" s="79">
        <v>0</v>
      </c>
      <c r="DW55" s="79">
        <v>0</v>
      </c>
      <c r="DX55" s="79">
        <v>0</v>
      </c>
      <c r="DY55" s="79">
        <v>0</v>
      </c>
      <c r="DZ55" s="79">
        <v>200</v>
      </c>
      <c r="EA55" s="79">
        <v>0</v>
      </c>
      <c r="EB55" s="79">
        <v>0</v>
      </c>
      <c r="EC55" s="80">
        <v>566</v>
      </c>
      <c r="ED55" s="79">
        <v>262</v>
      </c>
      <c r="EE55" s="79">
        <v>100</v>
      </c>
      <c r="EF55" s="79">
        <v>215</v>
      </c>
      <c r="EG55" s="79">
        <v>0</v>
      </c>
      <c r="EH55" s="79">
        <v>100</v>
      </c>
      <c r="EI55" s="79">
        <v>100</v>
      </c>
      <c r="EJ55" s="79">
        <v>5000</v>
      </c>
      <c r="EK55" s="79">
        <v>185</v>
      </c>
      <c r="EL55" s="79">
        <v>105.3</v>
      </c>
      <c r="EM55" s="79">
        <v>350</v>
      </c>
      <c r="EN55" s="79">
        <v>40</v>
      </c>
      <c r="EO55" s="79">
        <v>50</v>
      </c>
      <c r="EP55" s="80">
        <v>6507.3</v>
      </c>
      <c r="EQ55" s="79">
        <v>135</v>
      </c>
      <c r="ER55" s="79">
        <v>500</v>
      </c>
      <c r="ES55" s="79">
        <v>0</v>
      </c>
      <c r="ET55" s="79">
        <v>0</v>
      </c>
      <c r="EU55" s="79">
        <v>300</v>
      </c>
      <c r="EV55" s="79">
        <v>100</v>
      </c>
      <c r="EW55" s="79">
        <v>450</v>
      </c>
      <c r="EX55" s="79">
        <v>500</v>
      </c>
      <c r="EY55" s="79">
        <v>950</v>
      </c>
      <c r="EZ55" s="79">
        <v>4500</v>
      </c>
      <c r="FA55" s="79">
        <v>500</v>
      </c>
      <c r="FB55" s="79">
        <v>4000</v>
      </c>
      <c r="FC55" s="80">
        <v>11935</v>
      </c>
      <c r="FD55" s="79">
        <v>0</v>
      </c>
      <c r="FE55" s="79">
        <v>310</v>
      </c>
      <c r="FF55" s="79">
        <v>1320</v>
      </c>
      <c r="FG55" s="79">
        <v>1600</v>
      </c>
      <c r="FH55" s="79">
        <v>164</v>
      </c>
      <c r="FI55" s="79">
        <v>500</v>
      </c>
      <c r="FJ55" s="79">
        <v>6300</v>
      </c>
      <c r="FK55" s="79">
        <v>6700</v>
      </c>
      <c r="FL55" s="79">
        <v>1500</v>
      </c>
      <c r="FM55" s="79">
        <v>1200</v>
      </c>
      <c r="FN55" s="79">
        <v>530</v>
      </c>
      <c r="FO55" s="79">
        <v>1035</v>
      </c>
      <c r="FP55" s="80">
        <v>21159</v>
      </c>
      <c r="FQ55" s="79">
        <v>540</v>
      </c>
      <c r="FR55" s="79">
        <v>920</v>
      </c>
      <c r="FS55" s="79">
        <v>1100</v>
      </c>
      <c r="FT55" s="79">
        <v>1150</v>
      </c>
      <c r="FU55" s="79">
        <v>50</v>
      </c>
      <c r="FV55" s="79">
        <v>0</v>
      </c>
      <c r="FW55" s="79">
        <v>0</v>
      </c>
      <c r="FX55" s="79">
        <v>0</v>
      </c>
      <c r="FY55" s="79">
        <v>350</v>
      </c>
      <c r="FZ55" s="79">
        <v>500</v>
      </c>
      <c r="GA55" s="79">
        <v>0</v>
      </c>
      <c r="GB55" s="79">
        <v>650</v>
      </c>
      <c r="GC55" s="80">
        <v>5260</v>
      </c>
      <c r="GD55" s="79">
        <v>800</v>
      </c>
      <c r="GE55" s="79">
        <v>530</v>
      </c>
      <c r="GF55" s="79">
        <v>100</v>
      </c>
      <c r="GG55" s="79">
        <v>500</v>
      </c>
      <c r="GH55" s="79">
        <v>180</v>
      </c>
      <c r="GI55" s="79">
        <v>280</v>
      </c>
      <c r="GJ55" s="79">
        <v>0</v>
      </c>
      <c r="GK55" s="79">
        <v>400</v>
      </c>
      <c r="GL55" s="79">
        <v>230</v>
      </c>
      <c r="GM55" s="79">
        <v>1123</v>
      </c>
      <c r="GN55" s="79">
        <v>1205</v>
      </c>
      <c r="GO55" s="79">
        <v>500</v>
      </c>
      <c r="GP55" s="80">
        <f t="shared" si="12"/>
        <v>5848</v>
      </c>
      <c r="GQ55" s="79">
        <v>580</v>
      </c>
      <c r="GR55" s="79">
        <v>330</v>
      </c>
      <c r="GS55" s="79">
        <v>30</v>
      </c>
      <c r="GT55" s="79">
        <v>404</v>
      </c>
      <c r="GU55" s="79">
        <v>280</v>
      </c>
      <c r="GV55" s="79">
        <v>250</v>
      </c>
      <c r="GW55" s="79">
        <v>120</v>
      </c>
      <c r="GX55" s="79">
        <v>120</v>
      </c>
      <c r="GY55" s="79">
        <v>310</v>
      </c>
      <c r="GZ55" s="79">
        <v>30</v>
      </c>
      <c r="HA55" s="79">
        <v>350</v>
      </c>
      <c r="HB55" s="79">
        <v>30</v>
      </c>
      <c r="HC55" s="80">
        <f t="shared" si="13"/>
        <v>2834</v>
      </c>
      <c r="HD55" s="79">
        <v>380</v>
      </c>
      <c r="HE55" s="79">
        <v>280</v>
      </c>
      <c r="HF55" s="79">
        <v>280</v>
      </c>
      <c r="HG55" s="79">
        <v>280</v>
      </c>
      <c r="HH55" s="79">
        <v>30</v>
      </c>
      <c r="HI55" s="79">
        <v>30</v>
      </c>
      <c r="HJ55" s="79">
        <v>30</v>
      </c>
      <c r="HK55" s="79">
        <v>530</v>
      </c>
      <c r="HL55" s="79">
        <v>1030</v>
      </c>
      <c r="HM55" s="79">
        <v>430</v>
      </c>
      <c r="HN55" s="79">
        <v>0</v>
      </c>
      <c r="HO55" s="79">
        <v>290</v>
      </c>
      <c r="HP55" s="80">
        <f t="shared" si="14"/>
        <v>3590</v>
      </c>
      <c r="HQ55" s="79">
        <v>250</v>
      </c>
      <c r="HR55" s="79">
        <v>250</v>
      </c>
      <c r="HS55" s="79">
        <v>0</v>
      </c>
      <c r="HT55" s="79">
        <v>0</v>
      </c>
      <c r="HU55" s="79">
        <v>0</v>
      </c>
      <c r="HV55" s="79">
        <v>30</v>
      </c>
      <c r="HW55" s="79">
        <v>0</v>
      </c>
      <c r="HX55" s="79">
        <v>30</v>
      </c>
      <c r="HY55" s="79">
        <v>250</v>
      </c>
      <c r="HZ55" s="79">
        <v>0</v>
      </c>
      <c r="IA55" s="79">
        <v>0</v>
      </c>
      <c r="IB55" s="79">
        <v>250</v>
      </c>
      <c r="IC55" s="80">
        <f t="shared" si="15"/>
        <v>1060</v>
      </c>
      <c r="ID55" s="79">
        <v>0</v>
      </c>
      <c r="IE55" s="79">
        <v>100</v>
      </c>
      <c r="IF55" s="79">
        <v>150</v>
      </c>
      <c r="IG55" s="79">
        <v>100</v>
      </c>
      <c r="IH55" s="79">
        <v>120</v>
      </c>
      <c r="II55" s="79">
        <v>50</v>
      </c>
      <c r="IJ55" s="79">
        <v>70</v>
      </c>
      <c r="IK55" s="79">
        <v>0</v>
      </c>
      <c r="IL55" s="79">
        <v>0</v>
      </c>
      <c r="IM55" s="79">
        <v>0</v>
      </c>
      <c r="IN55" s="79">
        <v>0</v>
      </c>
      <c r="IO55" s="79">
        <v>0</v>
      </c>
      <c r="IP55" s="80">
        <f t="shared" si="16"/>
        <v>590</v>
      </c>
      <c r="IQ55" s="79">
        <v>0</v>
      </c>
      <c r="IR55" s="79">
        <v>200</v>
      </c>
      <c r="IS55" s="79">
        <v>0</v>
      </c>
      <c r="IT55" s="79">
        <v>0</v>
      </c>
      <c r="IU55" s="79">
        <v>0</v>
      </c>
      <c r="IV55" s="79">
        <v>0</v>
      </c>
      <c r="IW55" s="79">
        <v>0</v>
      </c>
      <c r="IX55" s="79">
        <v>0</v>
      </c>
      <c r="IY55" s="79">
        <v>0</v>
      </c>
      <c r="IZ55" s="79">
        <v>0</v>
      </c>
      <c r="JA55" s="79">
        <v>150</v>
      </c>
      <c r="JB55" s="79">
        <v>0</v>
      </c>
      <c r="JC55" s="80">
        <f t="shared" si="17"/>
        <v>350</v>
      </c>
      <c r="JD55" s="79">
        <v>1500</v>
      </c>
      <c r="JE55" s="79">
        <v>0</v>
      </c>
      <c r="JF55" s="79">
        <v>0</v>
      </c>
      <c r="JG55" s="79">
        <v>0</v>
      </c>
      <c r="JH55" s="79">
        <v>0</v>
      </c>
      <c r="JI55" s="79">
        <v>250</v>
      </c>
      <c r="JJ55" s="79">
        <v>0</v>
      </c>
      <c r="JK55" s="79">
        <v>0</v>
      </c>
      <c r="JL55" s="79">
        <v>0</v>
      </c>
      <c r="JM55" s="79">
        <v>0</v>
      </c>
      <c r="JN55" s="79">
        <v>55</v>
      </c>
      <c r="JO55" s="79">
        <v>0</v>
      </c>
      <c r="JP55" s="80">
        <f t="shared" si="18"/>
        <v>1805</v>
      </c>
      <c r="JQ55" s="79">
        <v>0</v>
      </c>
      <c r="JR55" s="79">
        <v>0</v>
      </c>
      <c r="JS55" s="79">
        <v>0</v>
      </c>
      <c r="JT55" s="79">
        <v>0</v>
      </c>
      <c r="JU55" s="79">
        <v>0</v>
      </c>
      <c r="JV55" s="79">
        <v>0</v>
      </c>
      <c r="JW55" s="79">
        <v>0</v>
      </c>
      <c r="JX55" s="79">
        <v>0</v>
      </c>
      <c r="JY55" s="79">
        <v>0</v>
      </c>
      <c r="JZ55" s="79">
        <v>0</v>
      </c>
      <c r="KA55" s="79">
        <v>0</v>
      </c>
      <c r="KB55" s="79">
        <v>0</v>
      </c>
      <c r="KC55" s="80">
        <f t="shared" si="19"/>
        <v>0</v>
      </c>
      <c r="KD55" s="79">
        <v>0</v>
      </c>
      <c r="KE55" s="79">
        <v>0</v>
      </c>
      <c r="KF55" s="79">
        <v>0</v>
      </c>
      <c r="KG55" s="79">
        <v>0</v>
      </c>
      <c r="KH55" s="79">
        <v>0</v>
      </c>
      <c r="KI55" s="79">
        <v>0</v>
      </c>
      <c r="KJ55" s="79">
        <v>0</v>
      </c>
      <c r="KK55" s="79">
        <v>0</v>
      </c>
      <c r="KL55" s="79">
        <v>0</v>
      </c>
      <c r="KM55" s="79">
        <v>20000</v>
      </c>
      <c r="KN55" s="79">
        <v>5000</v>
      </c>
      <c r="KO55" s="79">
        <v>0</v>
      </c>
      <c r="KP55" s="80">
        <f t="shared" si="20"/>
        <v>25000</v>
      </c>
      <c r="KQ55" s="79">
        <v>0</v>
      </c>
      <c r="KR55" s="79">
        <v>0</v>
      </c>
      <c r="KS55" s="79">
        <v>0</v>
      </c>
      <c r="KT55" s="79">
        <v>80000</v>
      </c>
      <c r="KU55" s="79">
        <v>0</v>
      </c>
      <c r="KV55" s="79">
        <v>622</v>
      </c>
      <c r="KW55" s="79">
        <v>1135</v>
      </c>
      <c r="KX55" s="79">
        <v>860</v>
      </c>
      <c r="KY55" s="79">
        <v>535</v>
      </c>
      <c r="KZ55" s="79">
        <v>1020</v>
      </c>
      <c r="LA55" s="79">
        <v>690</v>
      </c>
      <c r="LB55" s="79">
        <v>5457</v>
      </c>
      <c r="LC55" s="80">
        <f t="shared" si="21"/>
        <v>90319</v>
      </c>
      <c r="LD55" s="79">
        <v>0</v>
      </c>
      <c r="LE55" s="79">
        <v>860</v>
      </c>
      <c r="LF55" s="79">
        <v>100</v>
      </c>
      <c r="LG55" s="79">
        <v>100</v>
      </c>
      <c r="LH55" s="79">
        <v>0</v>
      </c>
      <c r="LI55" s="79">
        <v>0</v>
      </c>
      <c r="LJ55" s="81" t="e">
        <f>+INDEX(#REF!,MATCH($B55,#REF!,0),MATCH(LJ$6,#REF!,0))</f>
        <v>#REF!</v>
      </c>
      <c r="LK55" s="82"/>
      <c r="LL55" s="81"/>
      <c r="LM55" s="81"/>
      <c r="LN55" s="81"/>
      <c r="LO55" s="81"/>
      <c r="LP55" s="80" t="e">
        <f t="shared" si="22"/>
        <v>#REF!</v>
      </c>
    </row>
    <row r="56" spans="1:328" hidden="1" outlineLevel="1">
      <c r="B56" t="str">
        <f t="shared" si="28"/>
        <v>EQUIPAMIENTO MINEROTACNA</v>
      </c>
      <c r="C56" s="78" t="s">
        <v>420</v>
      </c>
      <c r="D56" s="79">
        <v>0</v>
      </c>
      <c r="E56" s="79">
        <v>0</v>
      </c>
      <c r="F56" s="79">
        <v>0</v>
      </c>
      <c r="G56" s="79">
        <v>0</v>
      </c>
      <c r="H56" s="79">
        <v>0</v>
      </c>
      <c r="I56" s="79">
        <v>0</v>
      </c>
      <c r="J56" s="79">
        <v>0</v>
      </c>
      <c r="K56" s="79">
        <v>0</v>
      </c>
      <c r="L56" s="79">
        <v>0</v>
      </c>
      <c r="M56" s="79">
        <v>0</v>
      </c>
      <c r="N56" s="79">
        <v>0</v>
      </c>
      <c r="O56" s="79">
        <v>0</v>
      </c>
      <c r="P56" s="80">
        <v>0</v>
      </c>
      <c r="Q56" s="79">
        <v>0</v>
      </c>
      <c r="R56" s="79">
        <v>0</v>
      </c>
      <c r="S56" s="79">
        <v>0</v>
      </c>
      <c r="T56" s="79">
        <v>0</v>
      </c>
      <c r="U56" s="79">
        <v>0</v>
      </c>
      <c r="V56" s="79">
        <v>0</v>
      </c>
      <c r="W56" s="79">
        <v>0</v>
      </c>
      <c r="X56" s="79">
        <v>0</v>
      </c>
      <c r="Y56" s="79">
        <v>0</v>
      </c>
      <c r="Z56" s="79">
        <v>0</v>
      </c>
      <c r="AA56" s="79">
        <v>0</v>
      </c>
      <c r="AB56" s="79">
        <v>0</v>
      </c>
      <c r="AC56" s="80">
        <v>0</v>
      </c>
      <c r="AD56" s="79">
        <v>0</v>
      </c>
      <c r="AE56" s="79">
        <v>0</v>
      </c>
      <c r="AF56" s="79">
        <v>0</v>
      </c>
      <c r="AG56" s="79">
        <v>0</v>
      </c>
      <c r="AH56" s="79">
        <v>0</v>
      </c>
      <c r="AI56" s="79">
        <v>0</v>
      </c>
      <c r="AJ56" s="79">
        <v>71807.33</v>
      </c>
      <c r="AK56" s="79">
        <v>71807.33</v>
      </c>
      <c r="AL56" s="79">
        <v>71807.33</v>
      </c>
      <c r="AM56" s="79">
        <v>0</v>
      </c>
      <c r="AN56" s="79">
        <v>0</v>
      </c>
      <c r="AO56" s="79">
        <v>0</v>
      </c>
      <c r="AP56" s="80">
        <v>215421.99</v>
      </c>
      <c r="AQ56" s="79">
        <v>210546.33</v>
      </c>
      <c r="AR56" s="79">
        <v>210546.33</v>
      </c>
      <c r="AS56" s="79">
        <v>210546.33</v>
      </c>
      <c r="AT56" s="79">
        <v>221116.33</v>
      </c>
      <c r="AU56" s="79">
        <v>221116.33</v>
      </c>
      <c r="AV56" s="79">
        <v>221116.33</v>
      </c>
      <c r="AW56" s="79">
        <v>44704</v>
      </c>
      <c r="AX56" s="79">
        <v>44704</v>
      </c>
      <c r="AY56" s="79">
        <v>44704</v>
      </c>
      <c r="AZ56" s="79">
        <v>5332985</v>
      </c>
      <c r="BA56" s="79">
        <v>5332985</v>
      </c>
      <c r="BB56" s="79">
        <v>5332985</v>
      </c>
      <c r="BC56" s="80">
        <v>17428054.98</v>
      </c>
      <c r="BD56" s="79">
        <v>0</v>
      </c>
      <c r="BE56" s="79">
        <v>0</v>
      </c>
      <c r="BF56" s="79">
        <v>0</v>
      </c>
      <c r="BG56" s="79">
        <v>0</v>
      </c>
      <c r="BH56" s="79">
        <v>0</v>
      </c>
      <c r="BI56" s="79">
        <v>0</v>
      </c>
      <c r="BJ56" s="79">
        <v>0</v>
      </c>
      <c r="BK56" s="79">
        <v>0</v>
      </c>
      <c r="BL56" s="79">
        <v>0</v>
      </c>
      <c r="BM56" s="79">
        <v>0</v>
      </c>
      <c r="BN56" s="79">
        <v>0</v>
      </c>
      <c r="BO56" s="79">
        <v>0</v>
      </c>
      <c r="BP56" s="80">
        <v>0</v>
      </c>
      <c r="BQ56" s="79">
        <v>0</v>
      </c>
      <c r="BR56" s="79">
        <v>0</v>
      </c>
      <c r="BS56" s="79">
        <v>0</v>
      </c>
      <c r="BT56" s="79">
        <v>0</v>
      </c>
      <c r="BU56" s="79">
        <v>0</v>
      </c>
      <c r="BV56" s="79">
        <v>0</v>
      </c>
      <c r="BW56" s="79">
        <v>0</v>
      </c>
      <c r="BX56" s="79">
        <v>0</v>
      </c>
      <c r="BY56" s="79">
        <v>0</v>
      </c>
      <c r="BZ56" s="79">
        <v>0</v>
      </c>
      <c r="CA56" s="79">
        <v>0</v>
      </c>
      <c r="CB56" s="79">
        <v>0</v>
      </c>
      <c r="CC56" s="80">
        <v>0</v>
      </c>
      <c r="CD56" s="79">
        <v>0</v>
      </c>
      <c r="CE56" s="79">
        <v>0</v>
      </c>
      <c r="CF56" s="79">
        <v>0</v>
      </c>
      <c r="CG56" s="79">
        <v>0</v>
      </c>
      <c r="CH56" s="79">
        <v>0</v>
      </c>
      <c r="CI56" s="79">
        <v>0</v>
      </c>
      <c r="CJ56" s="79">
        <v>0</v>
      </c>
      <c r="CK56" s="79">
        <v>0</v>
      </c>
      <c r="CL56" s="79">
        <v>0</v>
      </c>
      <c r="CM56" s="79">
        <v>0</v>
      </c>
      <c r="CN56" s="79">
        <v>0</v>
      </c>
      <c r="CO56" s="79">
        <v>0</v>
      </c>
      <c r="CP56" s="80">
        <v>0</v>
      </c>
      <c r="CQ56" s="79">
        <v>0</v>
      </c>
      <c r="CR56" s="79">
        <v>0</v>
      </c>
      <c r="CS56" s="79">
        <v>0</v>
      </c>
      <c r="CT56" s="79">
        <v>0</v>
      </c>
      <c r="CU56" s="79">
        <v>0</v>
      </c>
      <c r="CV56" s="79">
        <v>0</v>
      </c>
      <c r="CW56" s="79">
        <v>0</v>
      </c>
      <c r="CX56" s="79">
        <v>0</v>
      </c>
      <c r="CY56" s="79">
        <v>0</v>
      </c>
      <c r="CZ56" s="79">
        <v>0</v>
      </c>
      <c r="DA56" s="79">
        <v>0</v>
      </c>
      <c r="DB56" s="79">
        <v>0</v>
      </c>
      <c r="DC56" s="80">
        <v>0</v>
      </c>
      <c r="DD56" s="79">
        <v>0</v>
      </c>
      <c r="DE56" s="79">
        <v>0</v>
      </c>
      <c r="DF56" s="79">
        <v>0</v>
      </c>
      <c r="DG56" s="79">
        <v>348.67</v>
      </c>
      <c r="DH56" s="79">
        <v>348.67</v>
      </c>
      <c r="DI56" s="79">
        <v>348.67</v>
      </c>
      <c r="DJ56" s="79">
        <v>0</v>
      </c>
      <c r="DK56" s="79">
        <v>0</v>
      </c>
      <c r="DL56" s="79">
        <v>0</v>
      </c>
      <c r="DM56" s="79">
        <v>0</v>
      </c>
      <c r="DN56" s="79">
        <v>0</v>
      </c>
      <c r="DO56" s="79">
        <v>0</v>
      </c>
      <c r="DP56" s="80">
        <v>1046.01</v>
      </c>
      <c r="DQ56" s="79">
        <v>61185.33</v>
      </c>
      <c r="DR56" s="79">
        <v>61185.33</v>
      </c>
      <c r="DS56" s="79">
        <v>61185.33</v>
      </c>
      <c r="DT56" s="79">
        <v>288000</v>
      </c>
      <c r="DU56" s="79">
        <v>360000</v>
      </c>
      <c r="DV56" s="79">
        <v>432000</v>
      </c>
      <c r="DW56" s="79">
        <v>504033</v>
      </c>
      <c r="DX56" s="79">
        <v>583819</v>
      </c>
      <c r="DY56" s="79">
        <v>1000</v>
      </c>
      <c r="DZ56" s="79">
        <v>1000</v>
      </c>
      <c r="EA56" s="79">
        <v>1000</v>
      </c>
      <c r="EB56" s="79">
        <v>500</v>
      </c>
      <c r="EC56" s="80">
        <v>2354907.9900000002</v>
      </c>
      <c r="ED56" s="79">
        <v>53562</v>
      </c>
      <c r="EE56" s="79">
        <v>1000</v>
      </c>
      <c r="EF56" s="79">
        <v>600</v>
      </c>
      <c r="EG56" s="79">
        <v>68500</v>
      </c>
      <c r="EH56" s="79">
        <v>40200</v>
      </c>
      <c r="EI56" s="79">
        <v>21000</v>
      </c>
      <c r="EJ56" s="79">
        <v>33552</v>
      </c>
      <c r="EK56" s="79">
        <v>42532</v>
      </c>
      <c r="EL56" s="79">
        <v>25587</v>
      </c>
      <c r="EM56" s="79">
        <v>43288</v>
      </c>
      <c r="EN56" s="79">
        <v>18998</v>
      </c>
      <c r="EO56" s="79">
        <v>78212</v>
      </c>
      <c r="EP56" s="80">
        <v>427031</v>
      </c>
      <c r="EQ56" s="79">
        <v>199031</v>
      </c>
      <c r="ER56" s="79">
        <v>12000</v>
      </c>
      <c r="ES56" s="79">
        <v>5100</v>
      </c>
      <c r="ET56" s="79">
        <v>6200</v>
      </c>
      <c r="EU56" s="79">
        <v>100900</v>
      </c>
      <c r="EV56" s="79">
        <v>150997</v>
      </c>
      <c r="EW56" s="79">
        <v>213997</v>
      </c>
      <c r="EX56" s="79">
        <v>200</v>
      </c>
      <c r="EY56" s="79">
        <v>1000</v>
      </c>
      <c r="EZ56" s="79">
        <v>195862</v>
      </c>
      <c r="FA56" s="79">
        <v>402100</v>
      </c>
      <c r="FB56" s="79">
        <v>86000</v>
      </c>
      <c r="FC56" s="80">
        <v>1373387</v>
      </c>
      <c r="FD56" s="79">
        <v>326000</v>
      </c>
      <c r="FE56" s="79">
        <v>332020</v>
      </c>
      <c r="FF56" s="79">
        <v>308580</v>
      </c>
      <c r="FG56" s="79">
        <v>402000</v>
      </c>
      <c r="FH56" s="79">
        <v>409000</v>
      </c>
      <c r="FI56" s="79">
        <v>435500</v>
      </c>
      <c r="FJ56" s="79">
        <v>413000</v>
      </c>
      <c r="FK56" s="79">
        <v>89000</v>
      </c>
      <c r="FL56" s="79">
        <v>437000</v>
      </c>
      <c r="FM56" s="79">
        <v>440000</v>
      </c>
      <c r="FN56" s="79">
        <v>431636</v>
      </c>
      <c r="FO56" s="79">
        <v>422389</v>
      </c>
      <c r="FP56" s="80">
        <v>4446125</v>
      </c>
      <c r="FQ56" s="79">
        <v>420000</v>
      </c>
      <c r="FR56" s="79">
        <v>430000</v>
      </c>
      <c r="FS56" s="79">
        <v>430000</v>
      </c>
      <c r="FT56" s="79">
        <v>440000</v>
      </c>
      <c r="FU56" s="79">
        <v>330000</v>
      </c>
      <c r="FV56" s="79">
        <v>331000</v>
      </c>
      <c r="FW56" s="79">
        <v>310000</v>
      </c>
      <c r="FX56" s="79">
        <v>334190</v>
      </c>
      <c r="FY56" s="79">
        <v>320000</v>
      </c>
      <c r="FZ56" s="79">
        <v>356845</v>
      </c>
      <c r="GA56" s="79">
        <v>357000</v>
      </c>
      <c r="GB56" s="79">
        <v>259000</v>
      </c>
      <c r="GC56" s="80">
        <v>4318035</v>
      </c>
      <c r="GD56" s="79">
        <v>513900</v>
      </c>
      <c r="GE56" s="79">
        <v>9864</v>
      </c>
      <c r="GF56" s="79">
        <v>22992</v>
      </c>
      <c r="GG56" s="79">
        <v>177960</v>
      </c>
      <c r="GH56" s="79">
        <v>0</v>
      </c>
      <c r="GI56" s="79">
        <v>0</v>
      </c>
      <c r="GJ56" s="79">
        <v>0</v>
      </c>
      <c r="GK56" s="79">
        <v>13327.199999999999</v>
      </c>
      <c r="GL56" s="79">
        <v>13200</v>
      </c>
      <c r="GM56" s="79">
        <v>0</v>
      </c>
      <c r="GN56" s="79">
        <v>0</v>
      </c>
      <c r="GO56" s="79">
        <v>2808434</v>
      </c>
      <c r="GP56" s="80">
        <f t="shared" si="12"/>
        <v>3559677.2</v>
      </c>
      <c r="GQ56" s="79">
        <v>2088232</v>
      </c>
      <c r="GR56" s="79">
        <v>9559</v>
      </c>
      <c r="GS56" s="79">
        <v>3604919</v>
      </c>
      <c r="GT56" s="79">
        <v>229336</v>
      </c>
      <c r="GU56" s="79">
        <v>787835</v>
      </c>
      <c r="GV56" s="79">
        <v>5427316</v>
      </c>
      <c r="GW56" s="79">
        <v>3612170</v>
      </c>
      <c r="GX56" s="79">
        <v>6699364</v>
      </c>
      <c r="GY56" s="79">
        <v>8477471</v>
      </c>
      <c r="GZ56" s="79">
        <v>1373719.9</v>
      </c>
      <c r="HA56" s="79">
        <v>6247563</v>
      </c>
      <c r="HB56" s="79">
        <v>1076624</v>
      </c>
      <c r="HC56" s="80">
        <f t="shared" si="13"/>
        <v>39634108.899999999</v>
      </c>
      <c r="HD56" s="79">
        <v>541192</v>
      </c>
      <c r="HE56" s="79">
        <v>1669939</v>
      </c>
      <c r="HF56" s="79">
        <v>96733</v>
      </c>
      <c r="HG56" s="79">
        <v>539263</v>
      </c>
      <c r="HH56" s="79">
        <v>73704</v>
      </c>
      <c r="HI56" s="79">
        <v>1014184</v>
      </c>
      <c r="HJ56" s="79">
        <v>2264257</v>
      </c>
      <c r="HK56" s="79">
        <v>5662777</v>
      </c>
      <c r="HL56" s="79">
        <v>6995828</v>
      </c>
      <c r="HM56" s="79">
        <v>6051568</v>
      </c>
      <c r="HN56" s="79">
        <v>3899307</v>
      </c>
      <c r="HO56" s="79">
        <v>3026603</v>
      </c>
      <c r="HP56" s="80">
        <f t="shared" si="14"/>
        <v>31835355</v>
      </c>
      <c r="HQ56" s="79">
        <v>3099198</v>
      </c>
      <c r="HR56" s="79">
        <v>2184599</v>
      </c>
      <c r="HS56" s="79">
        <v>2773655</v>
      </c>
      <c r="HT56" s="79">
        <v>1997257</v>
      </c>
      <c r="HU56" s="79">
        <v>1132837</v>
      </c>
      <c r="HV56" s="79">
        <v>21853075</v>
      </c>
      <c r="HW56" s="79">
        <v>6770674</v>
      </c>
      <c r="HX56" s="79">
        <v>2348162</v>
      </c>
      <c r="HY56" s="79">
        <v>1909354</v>
      </c>
      <c r="HZ56" s="79">
        <v>492001</v>
      </c>
      <c r="IA56" s="79">
        <v>9463706</v>
      </c>
      <c r="IB56" s="79">
        <v>2848738</v>
      </c>
      <c r="IC56" s="80">
        <f t="shared" si="15"/>
        <v>56873256</v>
      </c>
      <c r="ID56" s="79">
        <v>14966229</v>
      </c>
      <c r="IE56" s="79">
        <v>2431097.37</v>
      </c>
      <c r="IF56" s="79">
        <v>563270.40999999992</v>
      </c>
      <c r="IG56" s="79">
        <v>3319201.72</v>
      </c>
      <c r="IH56" s="79">
        <v>1306058.3999999999</v>
      </c>
      <c r="II56" s="79">
        <v>1474956.75</v>
      </c>
      <c r="IJ56" s="79">
        <v>1254711.04</v>
      </c>
      <c r="IK56" s="79">
        <v>3985647</v>
      </c>
      <c r="IL56" s="79">
        <v>2156688</v>
      </c>
      <c r="IM56" s="79">
        <v>1747385</v>
      </c>
      <c r="IN56" s="79">
        <v>1364755</v>
      </c>
      <c r="IO56" s="79">
        <v>8509147</v>
      </c>
      <c r="IP56" s="80">
        <f t="shared" si="16"/>
        <v>43079146.689999998</v>
      </c>
      <c r="IQ56" s="79">
        <v>17235</v>
      </c>
      <c r="IR56" s="79">
        <v>14325652</v>
      </c>
      <c r="IS56" s="79">
        <v>2089416</v>
      </c>
      <c r="IT56" s="79">
        <v>1520326</v>
      </c>
      <c r="IU56" s="79">
        <v>4251730</v>
      </c>
      <c r="IV56" s="79">
        <v>2723418</v>
      </c>
      <c r="IW56" s="79">
        <v>1852486</v>
      </c>
      <c r="IX56" s="79">
        <v>10430205</v>
      </c>
      <c r="IY56" s="79">
        <v>17913082</v>
      </c>
      <c r="IZ56" s="79">
        <v>11905950</v>
      </c>
      <c r="JA56" s="79">
        <v>2837536</v>
      </c>
      <c r="JB56" s="79">
        <v>5388519</v>
      </c>
      <c r="JC56" s="80">
        <f t="shared" si="17"/>
        <v>75255555</v>
      </c>
      <c r="JD56" s="79">
        <v>1652111</v>
      </c>
      <c r="JE56" s="79">
        <v>4367577</v>
      </c>
      <c r="JF56" s="79">
        <v>1373104</v>
      </c>
      <c r="JG56" s="79">
        <v>-1375523</v>
      </c>
      <c r="JH56" s="79">
        <v>-36356</v>
      </c>
      <c r="JI56" s="79">
        <v>2024140</v>
      </c>
      <c r="JJ56" s="79">
        <v>3945012</v>
      </c>
      <c r="JK56" s="79">
        <v>1309230</v>
      </c>
      <c r="JL56" s="79">
        <v>3414908</v>
      </c>
      <c r="JM56" s="79">
        <v>5565247</v>
      </c>
      <c r="JN56" s="79">
        <v>18774434</v>
      </c>
      <c r="JO56" s="79">
        <v>2623526</v>
      </c>
      <c r="JP56" s="80">
        <f t="shared" si="18"/>
        <v>43637410</v>
      </c>
      <c r="JQ56" s="79">
        <v>4806857</v>
      </c>
      <c r="JR56" s="79">
        <v>4961190</v>
      </c>
      <c r="JS56" s="79">
        <v>1254731</v>
      </c>
      <c r="JT56" s="79">
        <v>3592735</v>
      </c>
      <c r="JU56" s="79">
        <v>4115793</v>
      </c>
      <c r="JV56" s="79">
        <v>1734960</v>
      </c>
      <c r="JW56" s="79">
        <v>1932594</v>
      </c>
      <c r="JX56" s="79">
        <v>6406045</v>
      </c>
      <c r="JY56" s="79">
        <v>3393092</v>
      </c>
      <c r="JZ56" s="79">
        <v>5113738</v>
      </c>
      <c r="KA56" s="79">
        <v>2380346</v>
      </c>
      <c r="KB56" s="79">
        <v>3470443</v>
      </c>
      <c r="KC56" s="80">
        <f t="shared" si="19"/>
        <v>43162524</v>
      </c>
      <c r="KD56" s="79">
        <v>647229</v>
      </c>
      <c r="KE56" s="79">
        <v>5153593</v>
      </c>
      <c r="KF56" s="79">
        <v>3026694</v>
      </c>
      <c r="KG56" s="79">
        <v>1167064</v>
      </c>
      <c r="KH56" s="79">
        <v>2628099</v>
      </c>
      <c r="KI56" s="79">
        <v>2193037</v>
      </c>
      <c r="KJ56" s="79">
        <v>1537625</v>
      </c>
      <c r="KK56" s="79">
        <v>8807511</v>
      </c>
      <c r="KL56" s="79">
        <v>1526232</v>
      </c>
      <c r="KM56" s="79">
        <v>3376287</v>
      </c>
      <c r="KN56" s="79">
        <v>8270054</v>
      </c>
      <c r="KO56" s="79">
        <v>14745932</v>
      </c>
      <c r="KP56" s="80">
        <f t="shared" si="20"/>
        <v>53079357</v>
      </c>
      <c r="KQ56" s="79">
        <v>3276320</v>
      </c>
      <c r="KR56" s="79">
        <v>4093723</v>
      </c>
      <c r="KS56" s="79">
        <v>1809904</v>
      </c>
      <c r="KT56" s="79">
        <v>12167634</v>
      </c>
      <c r="KU56" s="79">
        <v>3260742</v>
      </c>
      <c r="KV56" s="79">
        <v>1713229</v>
      </c>
      <c r="KW56" s="79">
        <v>2576463</v>
      </c>
      <c r="KX56" s="79">
        <v>3171584</v>
      </c>
      <c r="KY56" s="79">
        <v>4489980</v>
      </c>
      <c r="KZ56" s="79">
        <v>4137253</v>
      </c>
      <c r="LA56" s="79">
        <v>3577303</v>
      </c>
      <c r="LB56" s="79">
        <v>4054542</v>
      </c>
      <c r="LC56" s="80">
        <f t="shared" si="21"/>
        <v>48328677</v>
      </c>
      <c r="LD56" s="79">
        <v>3369149</v>
      </c>
      <c r="LE56" s="79">
        <v>11483929</v>
      </c>
      <c r="LF56" s="79">
        <v>5951748</v>
      </c>
      <c r="LG56" s="79">
        <v>2623098</v>
      </c>
      <c r="LH56" s="79">
        <v>8428392</v>
      </c>
      <c r="LI56" s="79">
        <v>2428387</v>
      </c>
      <c r="LJ56" s="81" t="e">
        <f>+INDEX(#REF!,MATCH($B56,#REF!,0),MATCH(LJ$6,#REF!,0))</f>
        <v>#REF!</v>
      </c>
      <c r="LK56" s="82"/>
      <c r="LL56" s="81"/>
      <c r="LM56" s="81"/>
      <c r="LN56" s="81"/>
      <c r="LO56" s="81"/>
      <c r="LP56" s="80" t="e">
        <f t="shared" si="22"/>
        <v>#REF!</v>
      </c>
    </row>
    <row r="57" spans="1:328" hidden="1" outlineLevel="1">
      <c r="B57" t="str">
        <f t="shared" si="28"/>
        <v>EQUIPAMIENTO MINEROTUMBES</v>
      </c>
      <c r="C57" s="78" t="s">
        <v>421</v>
      </c>
      <c r="D57" s="79">
        <v>0</v>
      </c>
      <c r="E57" s="79">
        <v>0</v>
      </c>
      <c r="F57" s="79">
        <v>0</v>
      </c>
      <c r="G57" s="79">
        <v>0</v>
      </c>
      <c r="H57" s="79">
        <v>0</v>
      </c>
      <c r="I57" s="79">
        <v>0</v>
      </c>
      <c r="J57" s="79">
        <v>0</v>
      </c>
      <c r="K57" s="79">
        <v>0</v>
      </c>
      <c r="L57" s="79">
        <v>0</v>
      </c>
      <c r="M57" s="79">
        <v>0</v>
      </c>
      <c r="N57" s="79">
        <v>0</v>
      </c>
      <c r="O57" s="79">
        <v>0</v>
      </c>
      <c r="P57" s="80">
        <v>0</v>
      </c>
      <c r="Q57" s="79">
        <v>0</v>
      </c>
      <c r="R57" s="79">
        <v>0</v>
      </c>
      <c r="S57" s="79">
        <v>0</v>
      </c>
      <c r="T57" s="79">
        <v>0</v>
      </c>
      <c r="U57" s="79">
        <v>0</v>
      </c>
      <c r="V57" s="79">
        <v>0</v>
      </c>
      <c r="W57" s="79">
        <v>0</v>
      </c>
      <c r="X57" s="79">
        <v>0</v>
      </c>
      <c r="Y57" s="79">
        <v>0</v>
      </c>
      <c r="Z57" s="79">
        <v>0</v>
      </c>
      <c r="AA57" s="79">
        <v>0</v>
      </c>
      <c r="AB57" s="79">
        <v>0</v>
      </c>
      <c r="AC57" s="80">
        <v>0</v>
      </c>
      <c r="AD57" s="79">
        <v>0</v>
      </c>
      <c r="AE57" s="79">
        <v>0</v>
      </c>
      <c r="AF57" s="79">
        <v>0</v>
      </c>
      <c r="AG57" s="79">
        <v>0</v>
      </c>
      <c r="AH57" s="79">
        <v>0</v>
      </c>
      <c r="AI57" s="79">
        <v>0</v>
      </c>
      <c r="AJ57" s="79">
        <v>0</v>
      </c>
      <c r="AK57" s="79">
        <v>0</v>
      </c>
      <c r="AL57" s="79">
        <v>0</v>
      </c>
      <c r="AM57" s="79">
        <v>0</v>
      </c>
      <c r="AN57" s="79">
        <v>0</v>
      </c>
      <c r="AO57" s="79">
        <v>0</v>
      </c>
      <c r="AP57" s="80">
        <v>0</v>
      </c>
      <c r="AQ57" s="79">
        <v>0</v>
      </c>
      <c r="AR57" s="79">
        <v>0</v>
      </c>
      <c r="AS57" s="79">
        <v>0</v>
      </c>
      <c r="AT57" s="79">
        <v>0</v>
      </c>
      <c r="AU57" s="79">
        <v>0</v>
      </c>
      <c r="AV57" s="79">
        <v>0</v>
      </c>
      <c r="AW57" s="79">
        <v>0</v>
      </c>
      <c r="AX57" s="79">
        <v>0</v>
      </c>
      <c r="AY57" s="79">
        <v>0</v>
      </c>
      <c r="AZ57" s="79">
        <v>0</v>
      </c>
      <c r="BA57" s="79">
        <v>0</v>
      </c>
      <c r="BB57" s="79">
        <v>0</v>
      </c>
      <c r="BC57" s="80">
        <v>0</v>
      </c>
      <c r="BD57" s="79">
        <v>0</v>
      </c>
      <c r="BE57" s="79">
        <v>0</v>
      </c>
      <c r="BF57" s="79">
        <v>0</v>
      </c>
      <c r="BG57" s="79">
        <v>0</v>
      </c>
      <c r="BH57" s="79">
        <v>0</v>
      </c>
      <c r="BI57" s="79">
        <v>0</v>
      </c>
      <c r="BJ57" s="79">
        <v>0</v>
      </c>
      <c r="BK57" s="79">
        <v>0</v>
      </c>
      <c r="BL57" s="79">
        <v>0</v>
      </c>
      <c r="BM57" s="79">
        <v>0</v>
      </c>
      <c r="BN57" s="79">
        <v>0</v>
      </c>
      <c r="BO57" s="79">
        <v>0</v>
      </c>
      <c r="BP57" s="80">
        <v>0</v>
      </c>
      <c r="BQ57" s="79">
        <v>0</v>
      </c>
      <c r="BR57" s="79">
        <v>0</v>
      </c>
      <c r="BS57" s="79">
        <v>0</v>
      </c>
      <c r="BT57" s="79">
        <v>0</v>
      </c>
      <c r="BU57" s="79">
        <v>0</v>
      </c>
      <c r="BV57" s="79">
        <v>0</v>
      </c>
      <c r="BW57" s="79">
        <v>0</v>
      </c>
      <c r="BX57" s="79">
        <v>0</v>
      </c>
      <c r="BY57" s="79">
        <v>0</v>
      </c>
      <c r="BZ57" s="79">
        <v>0</v>
      </c>
      <c r="CA57" s="79">
        <v>0</v>
      </c>
      <c r="CB57" s="79">
        <v>0</v>
      </c>
      <c r="CC57" s="80">
        <v>0</v>
      </c>
      <c r="CD57" s="79">
        <v>0</v>
      </c>
      <c r="CE57" s="79">
        <v>0</v>
      </c>
      <c r="CF57" s="79">
        <v>0</v>
      </c>
      <c r="CG57" s="79">
        <v>0</v>
      </c>
      <c r="CH57" s="79">
        <v>0</v>
      </c>
      <c r="CI57" s="79">
        <v>0</v>
      </c>
      <c r="CJ57" s="79">
        <v>0</v>
      </c>
      <c r="CK57" s="79">
        <v>0</v>
      </c>
      <c r="CL57" s="79">
        <v>0</v>
      </c>
      <c r="CM57" s="79">
        <v>0</v>
      </c>
      <c r="CN57" s="79">
        <v>0</v>
      </c>
      <c r="CO57" s="79">
        <v>0</v>
      </c>
      <c r="CP57" s="80">
        <v>0</v>
      </c>
      <c r="CQ57" s="79">
        <v>0</v>
      </c>
      <c r="CR57" s="79">
        <v>0</v>
      </c>
      <c r="CS57" s="79">
        <v>0</v>
      </c>
      <c r="CT57" s="79">
        <v>0</v>
      </c>
      <c r="CU57" s="79">
        <v>0</v>
      </c>
      <c r="CV57" s="79">
        <v>0</v>
      </c>
      <c r="CW57" s="79">
        <v>0</v>
      </c>
      <c r="CX57" s="79">
        <v>0</v>
      </c>
      <c r="CY57" s="79">
        <v>0</v>
      </c>
      <c r="CZ57" s="79">
        <v>0</v>
      </c>
      <c r="DA57" s="79">
        <v>0</v>
      </c>
      <c r="DB57" s="79">
        <v>0</v>
      </c>
      <c r="DC57" s="80">
        <v>0</v>
      </c>
      <c r="DD57" s="79">
        <v>0</v>
      </c>
      <c r="DE57" s="79">
        <v>0</v>
      </c>
      <c r="DF57" s="79">
        <v>0</v>
      </c>
      <c r="DG57" s="79">
        <v>0</v>
      </c>
      <c r="DH57" s="79">
        <v>0</v>
      </c>
      <c r="DI57" s="79">
        <v>0</v>
      </c>
      <c r="DJ57" s="79">
        <v>0</v>
      </c>
      <c r="DK57" s="79">
        <v>0</v>
      </c>
      <c r="DL57" s="79">
        <v>0</v>
      </c>
      <c r="DM57" s="79">
        <v>0</v>
      </c>
      <c r="DN57" s="79">
        <v>0</v>
      </c>
      <c r="DO57" s="79">
        <v>0</v>
      </c>
      <c r="DP57" s="80">
        <v>0</v>
      </c>
      <c r="DQ57" s="79">
        <v>0</v>
      </c>
      <c r="DR57" s="79">
        <v>0</v>
      </c>
      <c r="DS57" s="79">
        <v>0</v>
      </c>
      <c r="DT57" s="79">
        <v>0</v>
      </c>
      <c r="DU57" s="79">
        <v>0</v>
      </c>
      <c r="DV57" s="79">
        <v>0</v>
      </c>
      <c r="DW57" s="79">
        <v>0</v>
      </c>
      <c r="DX57" s="79">
        <v>0</v>
      </c>
      <c r="DY57" s="79">
        <v>0</v>
      </c>
      <c r="DZ57" s="79">
        <v>0</v>
      </c>
      <c r="EA57" s="79">
        <v>0</v>
      </c>
      <c r="EB57" s="79">
        <v>0</v>
      </c>
      <c r="EC57" s="80">
        <v>0</v>
      </c>
      <c r="ED57" s="79">
        <v>0</v>
      </c>
      <c r="EE57" s="79">
        <v>0</v>
      </c>
      <c r="EF57" s="79">
        <v>0</v>
      </c>
      <c r="EG57" s="79">
        <v>0</v>
      </c>
      <c r="EH57" s="79">
        <v>0</v>
      </c>
      <c r="EI57" s="79">
        <v>0</v>
      </c>
      <c r="EJ57" s="79">
        <v>0</v>
      </c>
      <c r="EK57" s="79">
        <v>0</v>
      </c>
      <c r="EL57" s="79">
        <v>0</v>
      </c>
      <c r="EM57" s="79">
        <v>0</v>
      </c>
      <c r="EN57" s="79">
        <v>0</v>
      </c>
      <c r="EO57" s="79">
        <v>0</v>
      </c>
      <c r="EP57" s="80">
        <v>0</v>
      </c>
      <c r="EQ57" s="79">
        <v>0</v>
      </c>
      <c r="ER57" s="79">
        <v>0</v>
      </c>
      <c r="ES57" s="79">
        <v>0</v>
      </c>
      <c r="ET57" s="79">
        <v>0</v>
      </c>
      <c r="EU57" s="79">
        <v>0</v>
      </c>
      <c r="EV57" s="79">
        <v>0</v>
      </c>
      <c r="EW57" s="79">
        <v>0</v>
      </c>
      <c r="EX57" s="79">
        <v>0</v>
      </c>
      <c r="EY57" s="79">
        <v>0</v>
      </c>
      <c r="EZ57" s="79">
        <v>0</v>
      </c>
      <c r="FA57" s="79">
        <v>0</v>
      </c>
      <c r="FB57" s="79">
        <v>0</v>
      </c>
      <c r="FC57" s="80">
        <v>0</v>
      </c>
      <c r="FD57" s="79">
        <v>0</v>
      </c>
      <c r="FE57" s="79">
        <v>0</v>
      </c>
      <c r="FF57" s="79">
        <v>0</v>
      </c>
      <c r="FG57" s="79">
        <v>0</v>
      </c>
      <c r="FH57" s="79">
        <v>0</v>
      </c>
      <c r="FI57" s="79">
        <v>0</v>
      </c>
      <c r="FJ57" s="79">
        <v>0</v>
      </c>
      <c r="FK57" s="79">
        <v>0</v>
      </c>
      <c r="FL57" s="79">
        <v>0</v>
      </c>
      <c r="FM57" s="79">
        <v>0</v>
      </c>
      <c r="FN57" s="79">
        <v>0</v>
      </c>
      <c r="FO57" s="79">
        <v>0</v>
      </c>
      <c r="FP57" s="80">
        <v>0</v>
      </c>
      <c r="FQ57" s="79">
        <v>0</v>
      </c>
      <c r="FR57" s="79">
        <v>0</v>
      </c>
      <c r="FS57" s="79">
        <v>0</v>
      </c>
      <c r="FT57" s="79">
        <v>0</v>
      </c>
      <c r="FU57" s="79">
        <v>0</v>
      </c>
      <c r="FV57" s="79">
        <v>0</v>
      </c>
      <c r="FW57" s="79">
        <v>0</v>
      </c>
      <c r="FX57" s="79">
        <v>0</v>
      </c>
      <c r="FY57" s="79">
        <v>0</v>
      </c>
      <c r="FZ57" s="79">
        <v>0</v>
      </c>
      <c r="GA57" s="79">
        <v>0</v>
      </c>
      <c r="GB57" s="79">
        <v>0</v>
      </c>
      <c r="GC57" s="80">
        <v>0</v>
      </c>
      <c r="GD57" s="79"/>
      <c r="GE57" s="79"/>
      <c r="GF57" s="79"/>
      <c r="GG57" s="79"/>
      <c r="GH57" s="79"/>
      <c r="GI57" s="79"/>
      <c r="GJ57" s="79"/>
      <c r="GK57" s="79">
        <v>0</v>
      </c>
      <c r="GL57" s="79">
        <v>0</v>
      </c>
      <c r="GM57" s="79">
        <v>0</v>
      </c>
      <c r="GN57" s="79">
        <v>0</v>
      </c>
      <c r="GO57" s="79">
        <v>0</v>
      </c>
      <c r="GP57" s="80">
        <f t="shared" si="12"/>
        <v>0</v>
      </c>
      <c r="GQ57" s="79">
        <v>0</v>
      </c>
      <c r="GR57" s="79">
        <v>0</v>
      </c>
      <c r="GS57" s="79">
        <v>0</v>
      </c>
      <c r="GT57" s="79">
        <v>0</v>
      </c>
      <c r="GU57" s="79">
        <v>0</v>
      </c>
      <c r="GV57" s="79">
        <v>0</v>
      </c>
      <c r="GW57" s="79">
        <v>0</v>
      </c>
      <c r="GX57" s="79">
        <v>0</v>
      </c>
      <c r="GY57" s="79">
        <v>0</v>
      </c>
      <c r="GZ57" s="79">
        <v>0</v>
      </c>
      <c r="HA57" s="79">
        <v>0</v>
      </c>
      <c r="HB57" s="79">
        <v>0</v>
      </c>
      <c r="HC57" s="80">
        <f t="shared" si="13"/>
        <v>0</v>
      </c>
      <c r="HD57" s="79">
        <v>0</v>
      </c>
      <c r="HE57" s="79">
        <v>0</v>
      </c>
      <c r="HF57" s="79">
        <v>0</v>
      </c>
      <c r="HG57" s="79">
        <v>0</v>
      </c>
      <c r="HH57" s="79">
        <v>0</v>
      </c>
      <c r="HI57" s="79">
        <v>0</v>
      </c>
      <c r="HJ57" s="79">
        <v>0</v>
      </c>
      <c r="HK57" s="79">
        <v>0</v>
      </c>
      <c r="HL57" s="79">
        <v>195</v>
      </c>
      <c r="HM57" s="79">
        <v>100</v>
      </c>
      <c r="HN57" s="79">
        <v>3000</v>
      </c>
      <c r="HO57" s="79">
        <v>2000</v>
      </c>
      <c r="HP57" s="80">
        <f t="shared" si="14"/>
        <v>5295</v>
      </c>
      <c r="HQ57" s="79">
        <v>3000</v>
      </c>
      <c r="HR57" s="79">
        <v>0</v>
      </c>
      <c r="HS57" s="79">
        <v>0</v>
      </c>
      <c r="HT57" s="79">
        <v>0</v>
      </c>
      <c r="HU57" s="79">
        <v>0</v>
      </c>
      <c r="HV57" s="79">
        <v>0</v>
      </c>
      <c r="HW57" s="79">
        <v>0</v>
      </c>
      <c r="HX57" s="79">
        <v>0</v>
      </c>
      <c r="HY57" s="79">
        <v>0</v>
      </c>
      <c r="HZ57" s="79">
        <v>0</v>
      </c>
      <c r="IA57" s="79">
        <v>0</v>
      </c>
      <c r="IB57" s="79">
        <v>800</v>
      </c>
      <c r="IC57" s="80">
        <f t="shared" si="15"/>
        <v>3800</v>
      </c>
      <c r="ID57" s="79">
        <v>0</v>
      </c>
      <c r="IE57" s="79">
        <v>0</v>
      </c>
      <c r="IF57" s="79">
        <v>0</v>
      </c>
      <c r="IG57" s="79">
        <v>0</v>
      </c>
      <c r="IH57" s="79">
        <v>0</v>
      </c>
      <c r="II57" s="79">
        <v>0</v>
      </c>
      <c r="IJ57" s="79">
        <v>0</v>
      </c>
      <c r="IK57" s="79">
        <v>0</v>
      </c>
      <c r="IL57" s="79">
        <v>0</v>
      </c>
      <c r="IM57" s="79">
        <v>0</v>
      </c>
      <c r="IN57" s="79">
        <v>0</v>
      </c>
      <c r="IO57" s="79">
        <v>0</v>
      </c>
      <c r="IP57" s="80">
        <f t="shared" si="16"/>
        <v>0</v>
      </c>
      <c r="IQ57" s="79">
        <v>0</v>
      </c>
      <c r="IR57" s="79">
        <v>0</v>
      </c>
      <c r="IS57" s="79">
        <v>0</v>
      </c>
      <c r="IT57" s="79">
        <v>0</v>
      </c>
      <c r="IU57" s="79">
        <v>0</v>
      </c>
      <c r="IV57" s="79">
        <v>0</v>
      </c>
      <c r="IW57" s="79">
        <v>0</v>
      </c>
      <c r="IX57" s="79">
        <v>0</v>
      </c>
      <c r="IY57" s="79">
        <v>0</v>
      </c>
      <c r="IZ57" s="79">
        <v>0</v>
      </c>
      <c r="JA57" s="79">
        <v>0</v>
      </c>
      <c r="JB57" s="79">
        <v>0</v>
      </c>
      <c r="JC57" s="80">
        <f t="shared" si="17"/>
        <v>0</v>
      </c>
      <c r="JD57" s="79">
        <v>0</v>
      </c>
      <c r="JE57" s="79">
        <v>0</v>
      </c>
      <c r="JF57" s="79">
        <v>0</v>
      </c>
      <c r="JG57" s="79">
        <v>0</v>
      </c>
      <c r="JH57" s="79">
        <v>0</v>
      </c>
      <c r="JI57" s="79">
        <v>0</v>
      </c>
      <c r="JJ57" s="79">
        <v>0</v>
      </c>
      <c r="JK57" s="79">
        <v>0</v>
      </c>
      <c r="JL57" s="79">
        <v>0</v>
      </c>
      <c r="JM57" s="79">
        <v>0</v>
      </c>
      <c r="JN57" s="79">
        <v>0</v>
      </c>
      <c r="JO57" s="79">
        <v>0</v>
      </c>
      <c r="JP57" s="80">
        <f t="shared" si="18"/>
        <v>0</v>
      </c>
      <c r="JQ57" s="79">
        <v>0</v>
      </c>
      <c r="JR57" s="79">
        <v>0</v>
      </c>
      <c r="JS57" s="79">
        <v>0</v>
      </c>
      <c r="JT57" s="79">
        <v>0</v>
      </c>
      <c r="JU57" s="79">
        <v>50</v>
      </c>
      <c r="JV57" s="79">
        <v>0</v>
      </c>
      <c r="JW57" s="79">
        <v>0</v>
      </c>
      <c r="JX57" s="79">
        <v>0</v>
      </c>
      <c r="JY57" s="79">
        <v>0</v>
      </c>
      <c r="JZ57" s="79">
        <v>0</v>
      </c>
      <c r="KA57" s="79">
        <v>0</v>
      </c>
      <c r="KB57" s="79">
        <v>0</v>
      </c>
      <c r="KC57" s="80">
        <f t="shared" si="19"/>
        <v>50</v>
      </c>
      <c r="KD57" s="79">
        <v>0</v>
      </c>
      <c r="KE57" s="79">
        <v>0</v>
      </c>
      <c r="KF57" s="79">
        <v>0</v>
      </c>
      <c r="KG57" s="79">
        <v>0</v>
      </c>
      <c r="KH57" s="79">
        <v>0</v>
      </c>
      <c r="KI57" s="79">
        <v>0</v>
      </c>
      <c r="KJ57" s="79">
        <v>0</v>
      </c>
      <c r="KK57" s="79">
        <v>0</v>
      </c>
      <c r="KL57" s="79">
        <v>0</v>
      </c>
      <c r="KM57" s="79">
        <v>0</v>
      </c>
      <c r="KN57" s="79">
        <v>0</v>
      </c>
      <c r="KO57" s="79">
        <v>0</v>
      </c>
      <c r="KP57" s="80">
        <f t="shared" si="20"/>
        <v>0</v>
      </c>
      <c r="KQ57" s="79">
        <v>0</v>
      </c>
      <c r="KR57" s="79">
        <v>0</v>
      </c>
      <c r="KS57" s="79">
        <v>0</v>
      </c>
      <c r="KT57" s="79">
        <v>0</v>
      </c>
      <c r="KU57" s="79">
        <v>0</v>
      </c>
      <c r="KV57" s="79">
        <v>0</v>
      </c>
      <c r="KW57" s="79">
        <v>0</v>
      </c>
      <c r="KX57" s="79">
        <v>0</v>
      </c>
      <c r="KY57" s="79">
        <v>0</v>
      </c>
      <c r="KZ57" s="79">
        <v>0</v>
      </c>
      <c r="LA57" s="79">
        <v>0</v>
      </c>
      <c r="LB57" s="79">
        <v>0</v>
      </c>
      <c r="LC57" s="80">
        <f t="shared" si="21"/>
        <v>0</v>
      </c>
      <c r="LD57" s="79">
        <v>0</v>
      </c>
      <c r="LE57" s="79">
        <v>0</v>
      </c>
      <c r="LF57" s="79">
        <v>0</v>
      </c>
      <c r="LG57" s="79">
        <v>0</v>
      </c>
      <c r="LH57" s="79">
        <v>0</v>
      </c>
      <c r="LI57" s="79">
        <v>0</v>
      </c>
      <c r="LJ57" s="81" t="e">
        <f>+INDEX(#REF!,MATCH($B57,#REF!,0),MATCH(LJ$6,#REF!,0))</f>
        <v>#REF!</v>
      </c>
      <c r="LK57" s="82"/>
      <c r="LL57" s="81"/>
      <c r="LM57" s="81"/>
      <c r="LN57" s="81"/>
      <c r="LO57" s="81"/>
      <c r="LP57" s="80" t="e">
        <f t="shared" si="22"/>
        <v>#REF!</v>
      </c>
    </row>
    <row r="58" spans="1:328" hidden="1" outlineLevel="1">
      <c r="B58" t="str">
        <f t="shared" si="28"/>
        <v>EQUIPAMIENTO MINEROUCAYALI</v>
      </c>
      <c r="C58" s="78" t="s">
        <v>422</v>
      </c>
      <c r="D58" s="79">
        <v>0</v>
      </c>
      <c r="E58" s="79">
        <v>0</v>
      </c>
      <c r="F58" s="79">
        <v>0</v>
      </c>
      <c r="G58" s="79">
        <v>0</v>
      </c>
      <c r="H58" s="79">
        <v>0</v>
      </c>
      <c r="I58" s="79">
        <v>0</v>
      </c>
      <c r="J58" s="79">
        <v>0</v>
      </c>
      <c r="K58" s="79">
        <v>0</v>
      </c>
      <c r="L58" s="79">
        <v>0</v>
      </c>
      <c r="M58" s="79">
        <v>0</v>
      </c>
      <c r="N58" s="79">
        <v>0</v>
      </c>
      <c r="O58" s="79">
        <v>0</v>
      </c>
      <c r="P58" s="80">
        <v>0</v>
      </c>
      <c r="Q58" s="79">
        <v>0</v>
      </c>
      <c r="R58" s="79">
        <v>0</v>
      </c>
      <c r="S58" s="79">
        <v>0</v>
      </c>
      <c r="T58" s="79">
        <v>0</v>
      </c>
      <c r="U58" s="79">
        <v>0</v>
      </c>
      <c r="V58" s="79">
        <v>0</v>
      </c>
      <c r="W58" s="79">
        <v>0</v>
      </c>
      <c r="X58" s="79">
        <v>0</v>
      </c>
      <c r="Y58" s="79">
        <v>0</v>
      </c>
      <c r="Z58" s="79">
        <v>0</v>
      </c>
      <c r="AA58" s="79">
        <v>0</v>
      </c>
      <c r="AB58" s="79">
        <v>0</v>
      </c>
      <c r="AC58" s="80">
        <v>0</v>
      </c>
      <c r="AD58" s="79">
        <v>0</v>
      </c>
      <c r="AE58" s="79">
        <v>0</v>
      </c>
      <c r="AF58" s="79">
        <v>0</v>
      </c>
      <c r="AG58" s="79">
        <v>0</v>
      </c>
      <c r="AH58" s="79">
        <v>0</v>
      </c>
      <c r="AI58" s="79">
        <v>0</v>
      </c>
      <c r="AJ58" s="79">
        <v>0</v>
      </c>
      <c r="AK58" s="79">
        <v>0</v>
      </c>
      <c r="AL58" s="79">
        <v>0</v>
      </c>
      <c r="AM58" s="79">
        <v>0</v>
      </c>
      <c r="AN58" s="79">
        <v>0</v>
      </c>
      <c r="AO58" s="79">
        <v>0</v>
      </c>
      <c r="AP58" s="80">
        <v>0</v>
      </c>
      <c r="AQ58" s="79">
        <v>0</v>
      </c>
      <c r="AR58" s="79">
        <v>0</v>
      </c>
      <c r="AS58" s="79">
        <v>0</v>
      </c>
      <c r="AT58" s="79">
        <v>0</v>
      </c>
      <c r="AU58" s="79">
        <v>0</v>
      </c>
      <c r="AV58" s="79">
        <v>0</v>
      </c>
      <c r="AW58" s="79">
        <v>0</v>
      </c>
      <c r="AX58" s="79">
        <v>0</v>
      </c>
      <c r="AY58" s="79">
        <v>0</v>
      </c>
      <c r="AZ58" s="79">
        <v>0</v>
      </c>
      <c r="BA58" s="79">
        <v>0</v>
      </c>
      <c r="BB58" s="79">
        <v>0</v>
      </c>
      <c r="BC58" s="80">
        <v>0</v>
      </c>
      <c r="BD58" s="79">
        <v>0</v>
      </c>
      <c r="BE58" s="79">
        <v>0</v>
      </c>
      <c r="BF58" s="79">
        <v>0</v>
      </c>
      <c r="BG58" s="79">
        <v>0</v>
      </c>
      <c r="BH58" s="79">
        <v>0</v>
      </c>
      <c r="BI58" s="79">
        <v>0</v>
      </c>
      <c r="BJ58" s="79">
        <v>0</v>
      </c>
      <c r="BK58" s="79">
        <v>0</v>
      </c>
      <c r="BL58" s="79">
        <v>0</v>
      </c>
      <c r="BM58" s="79">
        <v>0</v>
      </c>
      <c r="BN58" s="79">
        <v>0</v>
      </c>
      <c r="BO58" s="79">
        <v>0</v>
      </c>
      <c r="BP58" s="80">
        <v>0</v>
      </c>
      <c r="BQ58" s="79">
        <v>0</v>
      </c>
      <c r="BR58" s="79">
        <v>0</v>
      </c>
      <c r="BS58" s="79">
        <v>0</v>
      </c>
      <c r="BT58" s="79">
        <v>0</v>
      </c>
      <c r="BU58" s="79">
        <v>0</v>
      </c>
      <c r="BV58" s="79">
        <v>0</v>
      </c>
      <c r="BW58" s="79">
        <v>0</v>
      </c>
      <c r="BX58" s="79">
        <v>0</v>
      </c>
      <c r="BY58" s="79">
        <v>0</v>
      </c>
      <c r="BZ58" s="79">
        <v>0</v>
      </c>
      <c r="CA58" s="79">
        <v>0</v>
      </c>
      <c r="CB58" s="79">
        <v>0</v>
      </c>
      <c r="CC58" s="80">
        <v>0</v>
      </c>
      <c r="CD58" s="79">
        <v>0</v>
      </c>
      <c r="CE58" s="79">
        <v>0</v>
      </c>
      <c r="CF58" s="79">
        <v>0</v>
      </c>
      <c r="CG58" s="79">
        <v>0</v>
      </c>
      <c r="CH58" s="79">
        <v>0</v>
      </c>
      <c r="CI58" s="79">
        <v>0</v>
      </c>
      <c r="CJ58" s="79">
        <v>0</v>
      </c>
      <c r="CK58" s="79">
        <v>0</v>
      </c>
      <c r="CL58" s="79">
        <v>0</v>
      </c>
      <c r="CM58" s="79">
        <v>0</v>
      </c>
      <c r="CN58" s="79">
        <v>0</v>
      </c>
      <c r="CO58" s="79">
        <v>0</v>
      </c>
      <c r="CP58" s="80">
        <v>0</v>
      </c>
      <c r="CQ58" s="79">
        <v>0</v>
      </c>
      <c r="CR58" s="79">
        <v>0</v>
      </c>
      <c r="CS58" s="79">
        <v>0</v>
      </c>
      <c r="CT58" s="79">
        <v>0</v>
      </c>
      <c r="CU58" s="79">
        <v>0</v>
      </c>
      <c r="CV58" s="79">
        <v>0</v>
      </c>
      <c r="CW58" s="79">
        <v>0</v>
      </c>
      <c r="CX58" s="79">
        <v>0</v>
      </c>
      <c r="CY58" s="79">
        <v>0</v>
      </c>
      <c r="CZ58" s="79">
        <v>0</v>
      </c>
      <c r="DA58" s="79">
        <v>0</v>
      </c>
      <c r="DB58" s="79">
        <v>0</v>
      </c>
      <c r="DC58" s="80">
        <v>0</v>
      </c>
      <c r="DD58" s="79">
        <v>0</v>
      </c>
      <c r="DE58" s="79">
        <v>0</v>
      </c>
      <c r="DF58" s="79">
        <v>0</v>
      </c>
      <c r="DG58" s="79">
        <v>0</v>
      </c>
      <c r="DH58" s="79">
        <v>0</v>
      </c>
      <c r="DI58" s="79">
        <v>0</v>
      </c>
      <c r="DJ58" s="79">
        <v>0</v>
      </c>
      <c r="DK58" s="79">
        <v>0</v>
      </c>
      <c r="DL58" s="79">
        <v>0</v>
      </c>
      <c r="DM58" s="79">
        <v>0</v>
      </c>
      <c r="DN58" s="79">
        <v>0</v>
      </c>
      <c r="DO58" s="79">
        <v>0</v>
      </c>
      <c r="DP58" s="80">
        <v>0</v>
      </c>
      <c r="DQ58" s="79">
        <v>0</v>
      </c>
      <c r="DR58" s="79">
        <v>0</v>
      </c>
      <c r="DS58" s="79">
        <v>0</v>
      </c>
      <c r="DT58" s="79">
        <v>0</v>
      </c>
      <c r="DU58" s="79">
        <v>0</v>
      </c>
      <c r="DV58" s="79">
        <v>0</v>
      </c>
      <c r="DW58" s="79">
        <v>0</v>
      </c>
      <c r="DX58" s="79">
        <v>0</v>
      </c>
      <c r="DY58" s="79">
        <v>0</v>
      </c>
      <c r="DZ58" s="79">
        <v>0</v>
      </c>
      <c r="EA58" s="79">
        <v>0</v>
      </c>
      <c r="EB58" s="79">
        <v>0</v>
      </c>
      <c r="EC58" s="80">
        <v>0</v>
      </c>
      <c r="ED58" s="79">
        <v>0</v>
      </c>
      <c r="EE58" s="79">
        <v>0</v>
      </c>
      <c r="EF58" s="79">
        <v>0</v>
      </c>
      <c r="EG58" s="79">
        <v>0</v>
      </c>
      <c r="EH58" s="79">
        <v>0</v>
      </c>
      <c r="EI58" s="79">
        <v>0</v>
      </c>
      <c r="EJ58" s="79">
        <v>0</v>
      </c>
      <c r="EK58" s="79">
        <v>0</v>
      </c>
      <c r="EL58" s="79">
        <v>0</v>
      </c>
      <c r="EM58" s="79">
        <v>0</v>
      </c>
      <c r="EN58" s="79">
        <v>0</v>
      </c>
      <c r="EO58" s="79">
        <v>0</v>
      </c>
      <c r="EP58" s="80">
        <v>0</v>
      </c>
      <c r="EQ58" s="79">
        <v>0</v>
      </c>
      <c r="ER58" s="79">
        <v>0</v>
      </c>
      <c r="ES58" s="79">
        <v>0</v>
      </c>
      <c r="ET58" s="79">
        <v>0</v>
      </c>
      <c r="EU58" s="79">
        <v>0</v>
      </c>
      <c r="EV58" s="79">
        <v>0</v>
      </c>
      <c r="EW58" s="79">
        <v>0</v>
      </c>
      <c r="EX58" s="79">
        <v>0</v>
      </c>
      <c r="EY58" s="79">
        <v>0</v>
      </c>
      <c r="EZ58" s="79">
        <v>0</v>
      </c>
      <c r="FA58" s="79">
        <v>0</v>
      </c>
      <c r="FB58" s="79">
        <v>0</v>
      </c>
      <c r="FC58" s="80">
        <v>0</v>
      </c>
      <c r="FD58" s="79">
        <v>0</v>
      </c>
      <c r="FE58" s="79">
        <v>0</v>
      </c>
      <c r="FF58" s="79">
        <v>0</v>
      </c>
      <c r="FG58" s="79">
        <v>0</v>
      </c>
      <c r="FH58" s="79">
        <v>0</v>
      </c>
      <c r="FI58" s="79">
        <v>0</v>
      </c>
      <c r="FJ58" s="79">
        <v>0</v>
      </c>
      <c r="FK58" s="79">
        <v>0</v>
      </c>
      <c r="FL58" s="79">
        <v>0</v>
      </c>
      <c r="FM58" s="79">
        <v>0</v>
      </c>
      <c r="FN58" s="79">
        <v>0</v>
      </c>
      <c r="FO58" s="79">
        <v>0</v>
      </c>
      <c r="FP58" s="80">
        <v>0</v>
      </c>
      <c r="FQ58" s="79">
        <v>0</v>
      </c>
      <c r="FR58" s="79">
        <v>0</v>
      </c>
      <c r="FS58" s="79">
        <v>0</v>
      </c>
      <c r="FT58" s="79">
        <v>0</v>
      </c>
      <c r="FU58" s="79">
        <v>0</v>
      </c>
      <c r="FV58" s="79">
        <v>0</v>
      </c>
      <c r="FW58" s="79">
        <v>0</v>
      </c>
      <c r="FX58" s="79">
        <v>0</v>
      </c>
      <c r="FY58" s="79">
        <v>0</v>
      </c>
      <c r="FZ58" s="79">
        <v>0</v>
      </c>
      <c r="GA58" s="79">
        <v>0</v>
      </c>
      <c r="GB58" s="79">
        <v>0</v>
      </c>
      <c r="GC58" s="80">
        <v>0</v>
      </c>
      <c r="GD58" s="79"/>
      <c r="GE58" s="79"/>
      <c r="GF58" s="79"/>
      <c r="GG58" s="79"/>
      <c r="GH58" s="79"/>
      <c r="GI58" s="79"/>
      <c r="GJ58" s="79"/>
      <c r="GK58" s="79"/>
      <c r="GL58" s="79"/>
      <c r="GM58" s="79"/>
      <c r="GN58" s="79"/>
      <c r="GO58" s="79"/>
      <c r="GP58" s="80">
        <f t="shared" si="12"/>
        <v>0</v>
      </c>
      <c r="GQ58" s="79">
        <v>0</v>
      </c>
      <c r="GR58" s="79">
        <v>0</v>
      </c>
      <c r="GS58" s="79">
        <v>0</v>
      </c>
      <c r="GT58" s="79">
        <v>0</v>
      </c>
      <c r="GU58" s="79">
        <v>0</v>
      </c>
      <c r="GV58" s="79">
        <v>0</v>
      </c>
      <c r="GW58" s="79">
        <v>0</v>
      </c>
      <c r="GX58" s="79">
        <v>0</v>
      </c>
      <c r="GY58" s="79">
        <v>0</v>
      </c>
      <c r="GZ58" s="79">
        <v>0</v>
      </c>
      <c r="HA58" s="79">
        <v>0</v>
      </c>
      <c r="HB58" s="79">
        <v>0</v>
      </c>
      <c r="HC58" s="80">
        <f t="shared" si="13"/>
        <v>0</v>
      </c>
      <c r="HD58" s="79">
        <v>0</v>
      </c>
      <c r="HE58" s="79">
        <v>0</v>
      </c>
      <c r="HF58" s="79">
        <v>0</v>
      </c>
      <c r="HG58" s="79">
        <v>0</v>
      </c>
      <c r="HH58" s="79">
        <v>0</v>
      </c>
      <c r="HI58" s="79">
        <v>0</v>
      </c>
      <c r="HJ58" s="79">
        <v>0</v>
      </c>
      <c r="HK58" s="79">
        <v>0</v>
      </c>
      <c r="HL58" s="79">
        <v>0</v>
      </c>
      <c r="HM58" s="79">
        <v>0</v>
      </c>
      <c r="HN58" s="79">
        <v>0</v>
      </c>
      <c r="HO58" s="79">
        <v>0</v>
      </c>
      <c r="HP58" s="80">
        <f t="shared" si="14"/>
        <v>0</v>
      </c>
      <c r="HQ58" s="79">
        <v>0</v>
      </c>
      <c r="HR58" s="79">
        <v>0</v>
      </c>
      <c r="HS58" s="79">
        <v>0</v>
      </c>
      <c r="HT58" s="79">
        <v>0</v>
      </c>
      <c r="HU58" s="79">
        <v>0</v>
      </c>
      <c r="HV58" s="79">
        <v>0</v>
      </c>
      <c r="HW58" s="79">
        <v>0</v>
      </c>
      <c r="HX58" s="79">
        <v>0</v>
      </c>
      <c r="HY58" s="79">
        <v>0</v>
      </c>
      <c r="HZ58" s="79">
        <v>0</v>
      </c>
      <c r="IA58" s="79">
        <v>0</v>
      </c>
      <c r="IB58" s="79">
        <v>0</v>
      </c>
      <c r="IC58" s="80">
        <f t="shared" si="15"/>
        <v>0</v>
      </c>
      <c r="ID58" s="79">
        <v>0</v>
      </c>
      <c r="IE58" s="79">
        <v>0</v>
      </c>
      <c r="IF58" s="79">
        <v>0</v>
      </c>
      <c r="IG58" s="79">
        <v>0</v>
      </c>
      <c r="IH58" s="79">
        <v>0</v>
      </c>
      <c r="II58" s="79">
        <v>0</v>
      </c>
      <c r="IJ58" s="79">
        <v>0</v>
      </c>
      <c r="IK58" s="79">
        <v>0</v>
      </c>
      <c r="IL58" s="79">
        <v>0</v>
      </c>
      <c r="IM58" s="79">
        <v>0</v>
      </c>
      <c r="IN58" s="79">
        <v>0</v>
      </c>
      <c r="IO58" s="79">
        <v>0</v>
      </c>
      <c r="IP58" s="80">
        <f t="shared" si="16"/>
        <v>0</v>
      </c>
      <c r="IQ58" s="79">
        <v>0</v>
      </c>
      <c r="IR58" s="79">
        <v>0</v>
      </c>
      <c r="IS58" s="79">
        <v>0</v>
      </c>
      <c r="IT58" s="79">
        <v>0</v>
      </c>
      <c r="IU58" s="79">
        <v>0</v>
      </c>
      <c r="IV58" s="79">
        <v>0</v>
      </c>
      <c r="IW58" s="79">
        <v>0</v>
      </c>
      <c r="IX58" s="79">
        <v>0</v>
      </c>
      <c r="IY58" s="79">
        <v>0</v>
      </c>
      <c r="IZ58" s="79">
        <v>0</v>
      </c>
      <c r="JA58" s="79">
        <v>0</v>
      </c>
      <c r="JB58" s="79">
        <v>0</v>
      </c>
      <c r="JC58" s="80">
        <f t="shared" si="17"/>
        <v>0</v>
      </c>
      <c r="JD58" s="79">
        <v>0</v>
      </c>
      <c r="JE58" s="79">
        <v>0</v>
      </c>
      <c r="JF58" s="79">
        <v>0</v>
      </c>
      <c r="JG58" s="79">
        <v>0</v>
      </c>
      <c r="JH58" s="79">
        <v>0</v>
      </c>
      <c r="JI58" s="79">
        <v>0</v>
      </c>
      <c r="JJ58" s="79">
        <v>0</v>
      </c>
      <c r="JK58" s="79">
        <v>0</v>
      </c>
      <c r="JL58" s="79">
        <v>0</v>
      </c>
      <c r="JM58" s="79">
        <v>0</v>
      </c>
      <c r="JN58" s="79">
        <v>0</v>
      </c>
      <c r="JO58" s="79">
        <v>0</v>
      </c>
      <c r="JP58" s="80">
        <f t="shared" si="18"/>
        <v>0</v>
      </c>
      <c r="JQ58" s="79">
        <v>0</v>
      </c>
      <c r="JR58" s="79">
        <v>0</v>
      </c>
      <c r="JS58" s="79">
        <v>0</v>
      </c>
      <c r="JT58" s="79">
        <v>0</v>
      </c>
      <c r="JU58" s="79">
        <v>0</v>
      </c>
      <c r="JV58" s="79">
        <v>0</v>
      </c>
      <c r="JW58" s="79">
        <v>0</v>
      </c>
      <c r="JX58" s="79">
        <v>0</v>
      </c>
      <c r="JY58" s="79">
        <v>0</v>
      </c>
      <c r="JZ58" s="79">
        <v>0</v>
      </c>
      <c r="KA58" s="79">
        <v>0</v>
      </c>
      <c r="KB58" s="79">
        <v>0</v>
      </c>
      <c r="KC58" s="80">
        <f t="shared" si="19"/>
        <v>0</v>
      </c>
      <c r="KD58" s="79">
        <v>0</v>
      </c>
      <c r="KE58" s="79">
        <v>0</v>
      </c>
      <c r="KF58" s="79">
        <v>0</v>
      </c>
      <c r="KG58" s="79">
        <v>0</v>
      </c>
      <c r="KH58" s="79">
        <v>0</v>
      </c>
      <c r="KI58" s="79">
        <v>0</v>
      </c>
      <c r="KJ58" s="79">
        <v>0</v>
      </c>
      <c r="KK58" s="79">
        <v>0</v>
      </c>
      <c r="KL58" s="79">
        <v>0</v>
      </c>
      <c r="KM58" s="79">
        <v>0</v>
      </c>
      <c r="KN58" s="79">
        <v>0</v>
      </c>
      <c r="KO58" s="79">
        <v>0</v>
      </c>
      <c r="KP58" s="80">
        <f t="shared" si="20"/>
        <v>0</v>
      </c>
      <c r="KQ58" s="79">
        <v>0</v>
      </c>
      <c r="KR58" s="79">
        <v>0</v>
      </c>
      <c r="KS58" s="79">
        <v>0</v>
      </c>
      <c r="KT58" s="79">
        <v>0</v>
      </c>
      <c r="KU58" s="79">
        <v>0</v>
      </c>
      <c r="KV58" s="79">
        <v>0</v>
      </c>
      <c r="KW58" s="79">
        <v>0</v>
      </c>
      <c r="KX58" s="79">
        <v>0</v>
      </c>
      <c r="KY58" s="79">
        <v>0</v>
      </c>
      <c r="KZ58" s="79">
        <v>0</v>
      </c>
      <c r="LA58" s="79">
        <v>0</v>
      </c>
      <c r="LB58" s="79">
        <v>0</v>
      </c>
      <c r="LC58" s="80">
        <f t="shared" si="21"/>
        <v>0</v>
      </c>
      <c r="LD58" s="79">
        <v>0</v>
      </c>
      <c r="LE58" s="79">
        <v>0</v>
      </c>
      <c r="LF58" s="79">
        <v>0</v>
      </c>
      <c r="LG58" s="79">
        <v>0</v>
      </c>
      <c r="LH58" s="79">
        <v>0</v>
      </c>
      <c r="LI58" s="79">
        <v>0</v>
      </c>
      <c r="LJ58" s="81" t="e">
        <f>+INDEX(#REF!,MATCH($B58,#REF!,0),MATCH(LJ$6,#REF!,0))</f>
        <v>#REF!</v>
      </c>
      <c r="LK58" s="82"/>
      <c r="LL58" s="81"/>
      <c r="LM58" s="81"/>
      <c r="LN58" s="81"/>
      <c r="LO58" s="81"/>
      <c r="LP58" s="80" t="e">
        <f t="shared" si="22"/>
        <v>#REF!</v>
      </c>
    </row>
    <row r="59" spans="1:328" s="86" customFormat="1" collapsed="1">
      <c r="A59" s="53"/>
      <c r="B59" t="str">
        <f>+C59</f>
        <v>EXPLORACIÓN</v>
      </c>
      <c r="C59" s="87" t="s">
        <v>424</v>
      </c>
      <c r="D59" s="84">
        <f>+SUM(D60:D84)</f>
        <v>1303430.6600000001</v>
      </c>
      <c r="E59" s="84">
        <f>+SUM(E60:E84)</f>
        <v>1303430.6600000001</v>
      </c>
      <c r="F59" s="84">
        <f t="shared" ref="F59:BQ59" si="29">+SUM(F60:F84)</f>
        <v>1303430.6600000001</v>
      </c>
      <c r="G59" s="84">
        <f t="shared" si="29"/>
        <v>1986257.5699999998</v>
      </c>
      <c r="H59" s="84">
        <f t="shared" si="29"/>
        <v>1986257.5699999998</v>
      </c>
      <c r="I59" s="84">
        <f t="shared" si="29"/>
        <v>1986257.5699999998</v>
      </c>
      <c r="J59" s="84">
        <f t="shared" si="29"/>
        <v>2971539.67</v>
      </c>
      <c r="K59" s="84">
        <f t="shared" si="29"/>
        <v>2971539.67</v>
      </c>
      <c r="L59" s="84">
        <f t="shared" si="29"/>
        <v>2971539.67</v>
      </c>
      <c r="M59" s="84">
        <f t="shared" si="29"/>
        <v>11679523.33</v>
      </c>
      <c r="N59" s="84">
        <f t="shared" si="29"/>
        <v>11679523.33</v>
      </c>
      <c r="O59" s="84">
        <f t="shared" si="29"/>
        <v>11679523.33</v>
      </c>
      <c r="P59" s="289">
        <f t="shared" si="29"/>
        <v>53822253.690000005</v>
      </c>
      <c r="Q59" s="84">
        <f t="shared" si="29"/>
        <v>4740044.63</v>
      </c>
      <c r="R59" s="84">
        <f t="shared" si="29"/>
        <v>4740044.63</v>
      </c>
      <c r="S59" s="84">
        <f t="shared" si="29"/>
        <v>4740044.63</v>
      </c>
      <c r="T59" s="84">
        <f t="shared" si="29"/>
        <v>6307993.5999999996</v>
      </c>
      <c r="U59" s="84">
        <f t="shared" si="29"/>
        <v>6307993.5999999996</v>
      </c>
      <c r="V59" s="84">
        <f t="shared" si="29"/>
        <v>6307993.5999999996</v>
      </c>
      <c r="W59" s="84">
        <f t="shared" si="29"/>
        <v>5537550.2999999998</v>
      </c>
      <c r="X59" s="84">
        <f t="shared" si="29"/>
        <v>5537550.2999999998</v>
      </c>
      <c r="Y59" s="84">
        <f t="shared" si="29"/>
        <v>5537550.2999999998</v>
      </c>
      <c r="Z59" s="84">
        <f t="shared" si="29"/>
        <v>8498508.9100000001</v>
      </c>
      <c r="AA59" s="84">
        <f t="shared" si="29"/>
        <v>8498508.9100000001</v>
      </c>
      <c r="AB59" s="84">
        <f t="shared" si="29"/>
        <v>8498508.9100000001</v>
      </c>
      <c r="AC59" s="289">
        <f t="shared" si="29"/>
        <v>75252292.319999993</v>
      </c>
      <c r="AD59" s="84">
        <f t="shared" si="29"/>
        <v>5096371.3499999996</v>
      </c>
      <c r="AE59" s="84">
        <f t="shared" si="29"/>
        <v>5096371.3499999996</v>
      </c>
      <c r="AF59" s="84">
        <f t="shared" si="29"/>
        <v>5096371.3499999996</v>
      </c>
      <c r="AG59" s="84">
        <f t="shared" si="29"/>
        <v>3174245.88</v>
      </c>
      <c r="AH59" s="84">
        <f t="shared" si="29"/>
        <v>3174245.88</v>
      </c>
      <c r="AI59" s="84">
        <f t="shared" si="29"/>
        <v>3174245.88</v>
      </c>
      <c r="AJ59" s="84">
        <f t="shared" si="29"/>
        <v>5447557.79</v>
      </c>
      <c r="AK59" s="84">
        <f t="shared" si="29"/>
        <v>5447557.79</v>
      </c>
      <c r="AL59" s="84">
        <f t="shared" si="29"/>
        <v>5447557.79</v>
      </c>
      <c r="AM59" s="84">
        <f t="shared" si="29"/>
        <v>2475117.1</v>
      </c>
      <c r="AN59" s="84">
        <f t="shared" si="29"/>
        <v>2475117.1</v>
      </c>
      <c r="AO59" s="84">
        <f t="shared" si="29"/>
        <v>2475117.1</v>
      </c>
      <c r="AP59" s="289">
        <f t="shared" si="29"/>
        <v>48579876.360000007</v>
      </c>
      <c r="AQ59" s="84">
        <f t="shared" si="29"/>
        <v>2804074.1799999997</v>
      </c>
      <c r="AR59" s="84">
        <f t="shared" si="29"/>
        <v>2804074.1799999997</v>
      </c>
      <c r="AS59" s="84">
        <f t="shared" si="29"/>
        <v>2804074.1799999997</v>
      </c>
      <c r="AT59" s="84">
        <f t="shared" si="29"/>
        <v>3207803.07</v>
      </c>
      <c r="AU59" s="84">
        <f t="shared" si="29"/>
        <v>3207803.07</v>
      </c>
      <c r="AV59" s="84">
        <f t="shared" si="29"/>
        <v>3207803.07</v>
      </c>
      <c r="AW59" s="84">
        <f t="shared" si="29"/>
        <v>2575549.02</v>
      </c>
      <c r="AX59" s="84">
        <f t="shared" si="29"/>
        <v>2575549.02</v>
      </c>
      <c r="AY59" s="84">
        <f t="shared" si="29"/>
        <v>2575549.02</v>
      </c>
      <c r="AZ59" s="84">
        <f t="shared" si="29"/>
        <v>1356950.1199999999</v>
      </c>
      <c r="BA59" s="84">
        <f t="shared" si="29"/>
        <v>1356950.1199999999</v>
      </c>
      <c r="BB59" s="84">
        <f t="shared" si="29"/>
        <v>1356950.1199999999</v>
      </c>
      <c r="BC59" s="289">
        <f t="shared" si="29"/>
        <v>29833129.169999998</v>
      </c>
      <c r="BD59" s="84">
        <f t="shared" si="29"/>
        <v>1657688.0300000003</v>
      </c>
      <c r="BE59" s="84">
        <f t="shared" si="29"/>
        <v>1657688.0300000003</v>
      </c>
      <c r="BF59" s="84">
        <f t="shared" si="29"/>
        <v>1657688.0300000003</v>
      </c>
      <c r="BG59" s="84">
        <f t="shared" si="29"/>
        <v>3242213.78</v>
      </c>
      <c r="BH59" s="84">
        <f t="shared" si="29"/>
        <v>3242213.78</v>
      </c>
      <c r="BI59" s="84">
        <f t="shared" si="29"/>
        <v>3242213.78</v>
      </c>
      <c r="BJ59" s="84">
        <f t="shared" si="29"/>
        <v>6208032.3499999996</v>
      </c>
      <c r="BK59" s="84">
        <f t="shared" si="29"/>
        <v>6208032.3499999996</v>
      </c>
      <c r="BL59" s="84">
        <f t="shared" si="29"/>
        <v>6208032.3499999996</v>
      </c>
      <c r="BM59" s="84">
        <f t="shared" si="29"/>
        <v>4569462.0299999993</v>
      </c>
      <c r="BN59" s="84">
        <f t="shared" si="29"/>
        <v>4569462.0299999993</v>
      </c>
      <c r="BO59" s="84">
        <f t="shared" si="29"/>
        <v>4569462.0299999993</v>
      </c>
      <c r="BP59" s="289">
        <f t="shared" si="29"/>
        <v>47032188.57</v>
      </c>
      <c r="BQ59" s="84">
        <f t="shared" si="29"/>
        <v>4151882.0700000003</v>
      </c>
      <c r="BR59" s="84">
        <f t="shared" ref="BR59:EC59" si="30">+SUM(BR60:BR84)</f>
        <v>4151882.0700000003</v>
      </c>
      <c r="BS59" s="84">
        <f t="shared" si="30"/>
        <v>4151882.0700000003</v>
      </c>
      <c r="BT59" s="84">
        <f t="shared" si="30"/>
        <v>8795879.4799999986</v>
      </c>
      <c r="BU59" s="84">
        <f t="shared" si="30"/>
        <v>8795879.4799999986</v>
      </c>
      <c r="BV59" s="84">
        <f t="shared" si="30"/>
        <v>8795879.4799999986</v>
      </c>
      <c r="BW59" s="84">
        <f t="shared" si="30"/>
        <v>8844800.5300000012</v>
      </c>
      <c r="BX59" s="84">
        <f t="shared" si="30"/>
        <v>8844800.5300000012</v>
      </c>
      <c r="BY59" s="84">
        <f t="shared" si="30"/>
        <v>8844800.5300000012</v>
      </c>
      <c r="BZ59" s="84">
        <f t="shared" si="30"/>
        <v>6110662.6999999993</v>
      </c>
      <c r="CA59" s="84">
        <f t="shared" si="30"/>
        <v>6110662.6999999993</v>
      </c>
      <c r="CB59" s="84">
        <f t="shared" si="30"/>
        <v>6110662.6999999993</v>
      </c>
      <c r="CC59" s="289">
        <f t="shared" si="30"/>
        <v>83709674.339999989</v>
      </c>
      <c r="CD59" s="84">
        <f t="shared" si="30"/>
        <v>7724385.6399999997</v>
      </c>
      <c r="CE59" s="84">
        <f t="shared" si="30"/>
        <v>7724385.6399999997</v>
      </c>
      <c r="CF59" s="84">
        <f t="shared" si="30"/>
        <v>7724385.6399999997</v>
      </c>
      <c r="CG59" s="84">
        <f t="shared" si="30"/>
        <v>6034487.3199999994</v>
      </c>
      <c r="CH59" s="84">
        <f t="shared" si="30"/>
        <v>6034487.3199999994</v>
      </c>
      <c r="CI59" s="84">
        <f t="shared" si="30"/>
        <v>6034487.3199999994</v>
      </c>
      <c r="CJ59" s="84">
        <f t="shared" si="30"/>
        <v>9941208.2200000007</v>
      </c>
      <c r="CK59" s="84">
        <f t="shared" si="30"/>
        <v>9941208.2200000007</v>
      </c>
      <c r="CL59" s="84">
        <f t="shared" si="30"/>
        <v>9941208.2200000007</v>
      </c>
      <c r="CM59" s="84">
        <f t="shared" si="30"/>
        <v>10429085.129999999</v>
      </c>
      <c r="CN59" s="84">
        <f t="shared" si="30"/>
        <v>10429085.129999999</v>
      </c>
      <c r="CO59" s="84">
        <f t="shared" si="30"/>
        <v>10429085.129999999</v>
      </c>
      <c r="CP59" s="289">
        <f t="shared" si="30"/>
        <v>102387498.92999999</v>
      </c>
      <c r="CQ59" s="84">
        <f t="shared" si="30"/>
        <v>8755621.5399999991</v>
      </c>
      <c r="CR59" s="84">
        <f t="shared" si="30"/>
        <v>8755621.5399999991</v>
      </c>
      <c r="CS59" s="84">
        <f t="shared" si="30"/>
        <v>8755621.5399999991</v>
      </c>
      <c r="CT59" s="84">
        <f t="shared" si="30"/>
        <v>11972604.859999999</v>
      </c>
      <c r="CU59" s="84">
        <f t="shared" si="30"/>
        <v>11973604.859999999</v>
      </c>
      <c r="CV59" s="84">
        <f t="shared" si="30"/>
        <v>11973404.859999999</v>
      </c>
      <c r="CW59" s="84">
        <f t="shared" si="30"/>
        <v>10863999.59</v>
      </c>
      <c r="CX59" s="84">
        <f t="shared" si="30"/>
        <v>10863399.59</v>
      </c>
      <c r="CY59" s="84">
        <f t="shared" si="30"/>
        <v>10863399.59</v>
      </c>
      <c r="CZ59" s="84">
        <f t="shared" si="30"/>
        <v>13938272.460000001</v>
      </c>
      <c r="DA59" s="84">
        <f t="shared" si="30"/>
        <v>13938272.460000001</v>
      </c>
      <c r="DB59" s="84">
        <f t="shared" si="30"/>
        <v>13938272.460000001</v>
      </c>
      <c r="DC59" s="289">
        <f t="shared" si="30"/>
        <v>136592095.34999996</v>
      </c>
      <c r="DD59" s="84">
        <f t="shared" si="30"/>
        <v>11710679.459999999</v>
      </c>
      <c r="DE59" s="84">
        <f t="shared" si="30"/>
        <v>11710679.459999999</v>
      </c>
      <c r="DF59" s="84">
        <f t="shared" si="30"/>
        <v>11710679.459999999</v>
      </c>
      <c r="DG59" s="84">
        <f t="shared" si="30"/>
        <v>14900025.639999999</v>
      </c>
      <c r="DH59" s="84">
        <f t="shared" si="30"/>
        <v>15045833.899999999</v>
      </c>
      <c r="DI59" s="84">
        <f t="shared" si="30"/>
        <v>15045833.899999999</v>
      </c>
      <c r="DJ59" s="84">
        <f t="shared" si="30"/>
        <v>17180401.199999996</v>
      </c>
      <c r="DK59" s="84">
        <f t="shared" si="30"/>
        <v>17180401.199999996</v>
      </c>
      <c r="DL59" s="84">
        <f t="shared" si="30"/>
        <v>17180401.199999996</v>
      </c>
      <c r="DM59" s="84">
        <f t="shared" si="30"/>
        <v>12058388.16</v>
      </c>
      <c r="DN59" s="84">
        <f t="shared" si="30"/>
        <v>12057639.42</v>
      </c>
      <c r="DO59" s="84">
        <f t="shared" si="30"/>
        <v>12058388.16</v>
      </c>
      <c r="DP59" s="289">
        <f t="shared" si="30"/>
        <v>167839351.15999997</v>
      </c>
      <c r="DQ59" s="84">
        <f t="shared" si="30"/>
        <v>9883814.7699999996</v>
      </c>
      <c r="DR59" s="84">
        <f t="shared" si="30"/>
        <v>9881394.7699999996</v>
      </c>
      <c r="DS59" s="84">
        <f t="shared" si="30"/>
        <v>9950272.7699999996</v>
      </c>
      <c r="DT59" s="84">
        <f t="shared" si="30"/>
        <v>31730613.73</v>
      </c>
      <c r="DU59" s="84">
        <f t="shared" si="30"/>
        <v>32554348.370000001</v>
      </c>
      <c r="DV59" s="84">
        <f t="shared" si="30"/>
        <v>37779067.110000007</v>
      </c>
      <c r="DW59" s="84">
        <f t="shared" si="30"/>
        <v>41372063.600000001</v>
      </c>
      <c r="DX59" s="84">
        <f t="shared" si="30"/>
        <v>37578280.780000001</v>
      </c>
      <c r="DY59" s="84">
        <f t="shared" si="30"/>
        <v>37637061.629999995</v>
      </c>
      <c r="DZ59" s="84">
        <f t="shared" si="30"/>
        <v>40905547.45000001</v>
      </c>
      <c r="EA59" s="84">
        <f t="shared" si="30"/>
        <v>40525425.119999997</v>
      </c>
      <c r="EB59" s="84">
        <f t="shared" si="30"/>
        <v>63802183.759999998</v>
      </c>
      <c r="EC59" s="289">
        <f t="shared" si="30"/>
        <v>393600073.85999995</v>
      </c>
      <c r="ED59" s="84">
        <f t="shared" ref="ED59:GO59" si="31">+SUM(ED60:ED84)</f>
        <v>32657986.41</v>
      </c>
      <c r="EE59" s="84">
        <f t="shared" si="31"/>
        <v>41947290.559999995</v>
      </c>
      <c r="EF59" s="84">
        <f t="shared" si="31"/>
        <v>46243216.030000009</v>
      </c>
      <c r="EG59" s="84">
        <f t="shared" si="31"/>
        <v>49128724.36999999</v>
      </c>
      <c r="EH59" s="84">
        <f t="shared" si="31"/>
        <v>57599626.659999989</v>
      </c>
      <c r="EI59" s="84">
        <f t="shared" si="31"/>
        <v>52089744.700000003</v>
      </c>
      <c r="EJ59" s="84">
        <f t="shared" si="31"/>
        <v>55252750.720000006</v>
      </c>
      <c r="EK59" s="84">
        <f t="shared" si="31"/>
        <v>46797453.769999996</v>
      </c>
      <c r="EL59" s="84">
        <f t="shared" si="31"/>
        <v>53436592.149999991</v>
      </c>
      <c r="EM59" s="84">
        <f t="shared" si="31"/>
        <v>50798471.57</v>
      </c>
      <c r="EN59" s="84">
        <f t="shared" si="31"/>
        <v>57366547.990000002</v>
      </c>
      <c r="EO59" s="84">
        <f t="shared" si="31"/>
        <v>72496821.61999999</v>
      </c>
      <c r="EP59" s="289">
        <f t="shared" si="31"/>
        <v>615815226.54999995</v>
      </c>
      <c r="EQ59" s="84">
        <f t="shared" si="31"/>
        <v>52365275.789999999</v>
      </c>
      <c r="ER59" s="84">
        <f t="shared" si="31"/>
        <v>61496961.36999999</v>
      </c>
      <c r="ES59" s="84">
        <f t="shared" si="31"/>
        <v>78585552.049999997</v>
      </c>
      <c r="ET59" s="84">
        <f t="shared" si="31"/>
        <v>60402469.290000007</v>
      </c>
      <c r="EU59" s="84">
        <f t="shared" si="31"/>
        <v>68650699.939999998</v>
      </c>
      <c r="EV59" s="84">
        <f t="shared" si="31"/>
        <v>71105186.049999997</v>
      </c>
      <c r="EW59" s="84">
        <f t="shared" si="31"/>
        <v>66092065.109999999</v>
      </c>
      <c r="EX59" s="84">
        <f t="shared" si="31"/>
        <v>73612264.430000007</v>
      </c>
      <c r="EY59" s="84">
        <f t="shared" si="31"/>
        <v>68155186.809999987</v>
      </c>
      <c r="EZ59" s="84">
        <f t="shared" si="31"/>
        <v>81667131.250000015</v>
      </c>
      <c r="FA59" s="84">
        <f t="shared" si="31"/>
        <v>86294733.060000002</v>
      </c>
      <c r="FB59" s="84">
        <f t="shared" si="31"/>
        <v>100939218.58000001</v>
      </c>
      <c r="FC59" s="289">
        <f t="shared" si="31"/>
        <v>869366743.7299999</v>
      </c>
      <c r="FD59" s="84">
        <f t="shared" si="31"/>
        <v>46384242.940000013</v>
      </c>
      <c r="FE59" s="84">
        <f t="shared" si="31"/>
        <v>50588524.579999998</v>
      </c>
      <c r="FF59" s="84">
        <f t="shared" si="31"/>
        <v>57165314.530000001</v>
      </c>
      <c r="FG59" s="84">
        <f t="shared" si="31"/>
        <v>64481217.430000007</v>
      </c>
      <c r="FH59" s="84">
        <f t="shared" si="31"/>
        <v>65063955.819999993</v>
      </c>
      <c r="FI59" s="84">
        <f t="shared" si="31"/>
        <v>72498986.050000012</v>
      </c>
      <c r="FJ59" s="84">
        <f t="shared" si="31"/>
        <v>87414953.019999996</v>
      </c>
      <c r="FK59" s="84">
        <f t="shared" si="31"/>
        <v>90815779.120000005</v>
      </c>
      <c r="FL59" s="84">
        <f t="shared" si="31"/>
        <v>91329429.580000013</v>
      </c>
      <c r="FM59" s="84">
        <f t="shared" si="31"/>
        <v>85585093.760000005</v>
      </c>
      <c r="FN59" s="84">
        <f t="shared" si="31"/>
        <v>81141905.789999977</v>
      </c>
      <c r="FO59" s="84">
        <f t="shared" si="31"/>
        <v>112932242.67999999</v>
      </c>
      <c r="FP59" s="289">
        <f t="shared" si="31"/>
        <v>905401645.29999995</v>
      </c>
      <c r="FQ59" s="84">
        <f t="shared" si="31"/>
        <v>71351843.74999997</v>
      </c>
      <c r="FR59" s="84">
        <f t="shared" si="31"/>
        <v>50986885.470000006</v>
      </c>
      <c r="FS59" s="84">
        <f t="shared" si="31"/>
        <v>61602069.359999999</v>
      </c>
      <c r="FT59" s="84">
        <f t="shared" si="31"/>
        <v>62983608.730000004</v>
      </c>
      <c r="FU59" s="84">
        <f t="shared" si="31"/>
        <v>70909185.689999998</v>
      </c>
      <c r="FV59" s="84">
        <f t="shared" si="31"/>
        <v>71273792.299999997</v>
      </c>
      <c r="FW59" s="84">
        <f t="shared" si="31"/>
        <v>59218443.229999982</v>
      </c>
      <c r="FX59" s="84">
        <f t="shared" si="31"/>
        <v>66743496.240000002</v>
      </c>
      <c r="FY59" s="84">
        <f t="shared" si="31"/>
        <v>59929872.520000003</v>
      </c>
      <c r="FZ59" s="84">
        <f t="shared" si="31"/>
        <v>63945111.820000008</v>
      </c>
      <c r="GA59" s="84">
        <f t="shared" si="31"/>
        <v>59515925.809999995</v>
      </c>
      <c r="GB59" s="84">
        <f t="shared" si="31"/>
        <v>77958139.749999985</v>
      </c>
      <c r="GC59" s="289">
        <f t="shared" si="31"/>
        <v>776418374.66999984</v>
      </c>
      <c r="GD59" s="84">
        <f t="shared" si="31"/>
        <v>39822158.889999993</v>
      </c>
      <c r="GE59" s="84">
        <f t="shared" si="31"/>
        <v>43347465.509999998</v>
      </c>
      <c r="GF59" s="84">
        <f t="shared" si="31"/>
        <v>63089990.940000013</v>
      </c>
      <c r="GG59" s="84">
        <f t="shared" si="31"/>
        <v>52907078.560000002</v>
      </c>
      <c r="GH59" s="84">
        <f t="shared" si="31"/>
        <v>66191197.780000001</v>
      </c>
      <c r="GI59" s="84">
        <f t="shared" si="31"/>
        <v>58643624.099999994</v>
      </c>
      <c r="GJ59" s="84">
        <f t="shared" si="31"/>
        <v>56203757.819999993</v>
      </c>
      <c r="GK59" s="84">
        <f t="shared" si="31"/>
        <v>49647847.450000003</v>
      </c>
      <c r="GL59" s="84">
        <f t="shared" si="31"/>
        <v>42932074.640000001</v>
      </c>
      <c r="GM59" s="84">
        <f t="shared" si="31"/>
        <v>43939494.289999999</v>
      </c>
      <c r="GN59" s="84">
        <f t="shared" si="31"/>
        <v>45999439.269999996</v>
      </c>
      <c r="GO59" s="84">
        <f t="shared" si="31"/>
        <v>62734778.24000001</v>
      </c>
      <c r="GP59" s="289">
        <f t="shared" ref="GP59:JA59" si="32">+SUM(GP60:GP84)</f>
        <v>625458907.48999989</v>
      </c>
      <c r="GQ59" s="84">
        <f t="shared" si="32"/>
        <v>35900884.130000003</v>
      </c>
      <c r="GR59" s="84">
        <f t="shared" si="32"/>
        <v>30887999.390000001</v>
      </c>
      <c r="GS59" s="84">
        <f t="shared" si="32"/>
        <v>54350130.710000001</v>
      </c>
      <c r="GT59" s="84">
        <f t="shared" si="32"/>
        <v>35120277.429999992</v>
      </c>
      <c r="GU59" s="84">
        <f t="shared" si="32"/>
        <v>33193850.840000004</v>
      </c>
      <c r="GV59" s="84">
        <f t="shared" si="32"/>
        <v>44502252.919999994</v>
      </c>
      <c r="GW59" s="84">
        <f t="shared" si="32"/>
        <v>36471305.129999995</v>
      </c>
      <c r="GX59" s="84">
        <f t="shared" si="32"/>
        <v>35068745.869999997</v>
      </c>
      <c r="GY59" s="84">
        <f t="shared" si="32"/>
        <v>36023569.710000001</v>
      </c>
      <c r="GZ59" s="84">
        <f t="shared" si="32"/>
        <v>114116630.58999999</v>
      </c>
      <c r="HA59" s="84">
        <f t="shared" si="32"/>
        <v>43548536.690000005</v>
      </c>
      <c r="HB59" s="84">
        <f t="shared" si="32"/>
        <v>35512914.07</v>
      </c>
      <c r="HC59" s="289">
        <f t="shared" si="32"/>
        <v>534697097.48000014</v>
      </c>
      <c r="HD59" s="84">
        <f t="shared" si="32"/>
        <v>19421730.740000002</v>
      </c>
      <c r="HE59" s="84">
        <f t="shared" si="32"/>
        <v>22269029.900000002</v>
      </c>
      <c r="HF59" s="84">
        <f t="shared" si="32"/>
        <v>27764286.34</v>
      </c>
      <c r="HG59" s="84">
        <f t="shared" si="32"/>
        <v>30916310.77</v>
      </c>
      <c r="HH59" s="84">
        <f t="shared" si="32"/>
        <v>25584144.539999999</v>
      </c>
      <c r="HI59" s="84">
        <f t="shared" si="32"/>
        <v>28853924.459999993</v>
      </c>
      <c r="HJ59" s="84">
        <f t="shared" si="32"/>
        <v>34560678.150000006</v>
      </c>
      <c r="HK59" s="84">
        <f t="shared" si="32"/>
        <v>31728730.049999997</v>
      </c>
      <c r="HL59" s="84">
        <f t="shared" si="32"/>
        <v>31817317.209999997</v>
      </c>
      <c r="HM59" s="84">
        <f t="shared" si="32"/>
        <v>36570834.330000006</v>
      </c>
      <c r="HN59" s="84">
        <f t="shared" si="32"/>
        <v>43827793.030000001</v>
      </c>
      <c r="HO59" s="84">
        <f t="shared" si="32"/>
        <v>44236596.769999996</v>
      </c>
      <c r="HP59" s="289">
        <f t="shared" si="32"/>
        <v>377551376.2899999</v>
      </c>
      <c r="HQ59" s="84">
        <f t="shared" si="32"/>
        <v>25498809.379999999</v>
      </c>
      <c r="HR59" s="84">
        <f t="shared" si="32"/>
        <v>25791424.850000005</v>
      </c>
      <c r="HS59" s="84">
        <f t="shared" si="32"/>
        <v>31256081.449999999</v>
      </c>
      <c r="HT59" s="84">
        <f t="shared" si="32"/>
        <v>32579182.82</v>
      </c>
      <c r="HU59" s="84">
        <f t="shared" si="32"/>
        <v>40396372.159999989</v>
      </c>
      <c r="HV59" s="84">
        <f t="shared" si="32"/>
        <v>43440189.640000001</v>
      </c>
      <c r="HW59" s="84">
        <f t="shared" si="32"/>
        <v>47296060.640000015</v>
      </c>
      <c r="HX59" s="84">
        <f t="shared" si="32"/>
        <v>45656204.890000001</v>
      </c>
      <c r="HY59" s="84">
        <f t="shared" si="32"/>
        <v>44936110.890000001</v>
      </c>
      <c r="HZ59" s="84">
        <f t="shared" si="32"/>
        <v>47465172.299999997</v>
      </c>
      <c r="IA59" s="84">
        <f t="shared" si="32"/>
        <v>46355362.57</v>
      </c>
      <c r="IB59" s="84">
        <f t="shared" si="32"/>
        <v>65015458.589999996</v>
      </c>
      <c r="IC59" s="289">
        <f t="shared" si="32"/>
        <v>495686430.18000001</v>
      </c>
      <c r="ID59" s="84">
        <f t="shared" si="32"/>
        <v>32314231.119999997</v>
      </c>
      <c r="IE59" s="84">
        <f t="shared" si="32"/>
        <v>37078913.129999995</v>
      </c>
      <c r="IF59" s="84">
        <f t="shared" si="32"/>
        <v>31107417.370000005</v>
      </c>
      <c r="IG59" s="84">
        <f t="shared" si="32"/>
        <v>30579908.239999995</v>
      </c>
      <c r="IH59" s="84">
        <f t="shared" si="32"/>
        <v>31089952.749999996</v>
      </c>
      <c r="II59" s="84">
        <f t="shared" si="32"/>
        <v>34839217.509999998</v>
      </c>
      <c r="IJ59" s="84">
        <f t="shared" si="32"/>
        <v>34192948.349999994</v>
      </c>
      <c r="IK59" s="84">
        <f t="shared" si="32"/>
        <v>43795031.909999996</v>
      </c>
      <c r="IL59" s="84">
        <f t="shared" si="32"/>
        <v>34802680.049999997</v>
      </c>
      <c r="IM59" s="84">
        <f t="shared" si="32"/>
        <v>31702162</v>
      </c>
      <c r="IN59" s="84">
        <f t="shared" si="32"/>
        <v>40014579</v>
      </c>
      <c r="IO59" s="84">
        <f t="shared" si="32"/>
        <v>49474558.93</v>
      </c>
      <c r="IP59" s="289">
        <f t="shared" si="32"/>
        <v>430991600.36000001</v>
      </c>
      <c r="IQ59" s="84">
        <f t="shared" si="32"/>
        <v>20970568</v>
      </c>
      <c r="IR59" s="84">
        <f t="shared" si="32"/>
        <v>24918124.600000001</v>
      </c>
      <c r="IS59" s="84">
        <f t="shared" si="32"/>
        <v>26622084.759999998</v>
      </c>
      <c r="IT59" s="84">
        <f t="shared" si="32"/>
        <v>27565489</v>
      </c>
      <c r="IU59" s="84">
        <f t="shared" si="32"/>
        <v>32074784</v>
      </c>
      <c r="IV59" s="84">
        <f t="shared" si="32"/>
        <v>34980045.509999998</v>
      </c>
      <c r="IW59" s="84">
        <f t="shared" si="32"/>
        <v>31600405.280000001</v>
      </c>
      <c r="IX59" s="84">
        <f t="shared" si="32"/>
        <v>30209965.66</v>
      </c>
      <c r="IY59" s="84">
        <f t="shared" si="32"/>
        <v>27297808.09</v>
      </c>
      <c r="IZ59" s="84">
        <f t="shared" si="32"/>
        <v>30699020</v>
      </c>
      <c r="JA59" s="84">
        <f t="shared" si="32"/>
        <v>31567295</v>
      </c>
      <c r="JB59" s="84">
        <f t="shared" ref="JB59:LJ59" si="33">+SUM(JB60:JB84)</f>
        <v>36888990</v>
      </c>
      <c r="JC59" s="289">
        <f t="shared" si="33"/>
        <v>355394579.89999998</v>
      </c>
      <c r="JD59" s="84">
        <f t="shared" si="33"/>
        <v>19862708</v>
      </c>
      <c r="JE59" s="84">
        <f t="shared" si="33"/>
        <v>23739901</v>
      </c>
      <c r="JF59" s="84">
        <f t="shared" si="33"/>
        <v>20137056</v>
      </c>
      <c r="JG59" s="84">
        <f t="shared" si="33"/>
        <v>12803549</v>
      </c>
      <c r="JH59" s="84">
        <f t="shared" si="33"/>
        <v>13453608</v>
      </c>
      <c r="JI59" s="84">
        <f t="shared" si="33"/>
        <v>13239121</v>
      </c>
      <c r="JJ59" s="84">
        <f t="shared" si="33"/>
        <v>14418362</v>
      </c>
      <c r="JK59" s="84">
        <f t="shared" si="33"/>
        <v>12664634</v>
      </c>
      <c r="JL59" s="84">
        <f t="shared" si="33"/>
        <v>16489935</v>
      </c>
      <c r="JM59" s="84">
        <f t="shared" si="33"/>
        <v>20306293</v>
      </c>
      <c r="JN59" s="84">
        <f t="shared" si="33"/>
        <v>21056883</v>
      </c>
      <c r="JO59" s="84">
        <f t="shared" si="33"/>
        <v>27114086</v>
      </c>
      <c r="JP59" s="289">
        <f t="shared" si="33"/>
        <v>215286136</v>
      </c>
      <c r="JQ59" s="84">
        <f t="shared" si="33"/>
        <v>16290082</v>
      </c>
      <c r="JR59" s="84">
        <f t="shared" si="33"/>
        <v>20674778</v>
      </c>
      <c r="JS59" s="84">
        <f t="shared" si="33"/>
        <v>25547010</v>
      </c>
      <c r="JT59" s="84">
        <f t="shared" si="33"/>
        <v>23356798</v>
      </c>
      <c r="JU59" s="84">
        <f t="shared" si="33"/>
        <v>24236532</v>
      </c>
      <c r="JV59" s="84">
        <f t="shared" si="33"/>
        <v>25652942</v>
      </c>
      <c r="JW59" s="84">
        <f t="shared" si="33"/>
        <v>25556715</v>
      </c>
      <c r="JX59" s="84">
        <f t="shared" si="33"/>
        <v>28236997</v>
      </c>
      <c r="JY59" s="84">
        <f t="shared" si="33"/>
        <v>28749936</v>
      </c>
      <c r="JZ59" s="84">
        <f t="shared" si="33"/>
        <v>29307112</v>
      </c>
      <c r="KA59" s="84">
        <f t="shared" si="33"/>
        <v>31861501</v>
      </c>
      <c r="KB59" s="84">
        <f t="shared" si="33"/>
        <v>49511017</v>
      </c>
      <c r="KC59" s="289">
        <f t="shared" si="33"/>
        <v>328981420</v>
      </c>
      <c r="KD59" s="84">
        <f t="shared" si="33"/>
        <v>18693724</v>
      </c>
      <c r="KE59" s="84">
        <f t="shared" si="33"/>
        <v>25896408</v>
      </c>
      <c r="KF59" s="84">
        <f t="shared" si="33"/>
        <v>28931430</v>
      </c>
      <c r="KG59" s="84">
        <f t="shared" si="33"/>
        <v>36825933</v>
      </c>
      <c r="KH59" s="84">
        <f t="shared" si="33"/>
        <v>34495351</v>
      </c>
      <c r="KI59" s="84">
        <f t="shared" si="33"/>
        <v>39032601</v>
      </c>
      <c r="KJ59" s="84">
        <f t="shared" si="33"/>
        <v>37765455</v>
      </c>
      <c r="KK59" s="84">
        <f t="shared" si="33"/>
        <v>40759239</v>
      </c>
      <c r="KL59" s="84">
        <f t="shared" si="33"/>
        <v>34567089</v>
      </c>
      <c r="KM59" s="84">
        <f t="shared" si="33"/>
        <v>36493623</v>
      </c>
      <c r="KN59" s="84">
        <f t="shared" si="33"/>
        <v>42162836</v>
      </c>
      <c r="KO59" s="84">
        <f t="shared" si="33"/>
        <v>47198236</v>
      </c>
      <c r="KP59" s="289">
        <f t="shared" si="33"/>
        <v>422821925</v>
      </c>
      <c r="KQ59" s="84">
        <f t="shared" si="33"/>
        <v>25527227</v>
      </c>
      <c r="KR59" s="84">
        <f t="shared" si="33"/>
        <v>26923424</v>
      </c>
      <c r="KS59" s="84">
        <f t="shared" si="33"/>
        <v>34839355</v>
      </c>
      <c r="KT59" s="84">
        <f t="shared" si="33"/>
        <v>35920365</v>
      </c>
      <c r="KU59" s="84">
        <f t="shared" si="33"/>
        <v>37162142</v>
      </c>
      <c r="KV59" s="84">
        <f t="shared" si="33"/>
        <v>33278295</v>
      </c>
      <c r="KW59" s="84">
        <f t="shared" si="33"/>
        <v>38587356</v>
      </c>
      <c r="KX59" s="84">
        <f t="shared" si="33"/>
        <v>39052761</v>
      </c>
      <c r="KY59" s="84">
        <f t="shared" si="33"/>
        <v>37147288</v>
      </c>
      <c r="KZ59" s="84">
        <f t="shared" si="33"/>
        <v>38819155</v>
      </c>
      <c r="LA59" s="84">
        <f t="shared" si="33"/>
        <v>47209719</v>
      </c>
      <c r="LB59" s="84">
        <f t="shared" si="33"/>
        <v>47185048</v>
      </c>
      <c r="LC59" s="289">
        <f t="shared" si="33"/>
        <v>441652135</v>
      </c>
      <c r="LD59" s="84">
        <f t="shared" si="33"/>
        <v>31102777</v>
      </c>
      <c r="LE59" s="84">
        <f t="shared" si="33"/>
        <v>32068446</v>
      </c>
      <c r="LF59" s="84">
        <f t="shared" si="33"/>
        <v>41773753</v>
      </c>
      <c r="LG59" s="84">
        <f t="shared" si="33"/>
        <v>41453337</v>
      </c>
      <c r="LH59" s="84">
        <f t="shared" si="33"/>
        <v>44865770</v>
      </c>
      <c r="LI59" s="84">
        <f t="shared" si="33"/>
        <v>50394389</v>
      </c>
      <c r="LJ59" s="84" t="e">
        <f t="shared" si="33"/>
        <v>#REF!</v>
      </c>
      <c r="LK59" s="85">
        <v>52761375</v>
      </c>
      <c r="LL59" s="84"/>
      <c r="LM59" s="84"/>
      <c r="LN59" s="84"/>
      <c r="LO59" s="84"/>
      <c r="LP59" s="289" t="e">
        <f>+SUM(LP60:LP84)</f>
        <v>#REF!</v>
      </c>
    </row>
    <row r="60" spans="1:328" hidden="1" outlineLevel="1">
      <c r="B60" t="str">
        <f>+B$59&amp;C60</f>
        <v>EXPLORACIÓNAMAZONAS</v>
      </c>
      <c r="C60" s="78" t="s">
        <v>398</v>
      </c>
      <c r="D60" s="79">
        <v>0</v>
      </c>
      <c r="E60" s="79">
        <v>0</v>
      </c>
      <c r="F60" s="79">
        <v>0</v>
      </c>
      <c r="G60" s="79">
        <v>0</v>
      </c>
      <c r="H60" s="79">
        <v>0</v>
      </c>
      <c r="I60" s="79">
        <v>0</v>
      </c>
      <c r="J60" s="79">
        <v>0</v>
      </c>
      <c r="K60" s="79">
        <v>0</v>
      </c>
      <c r="L60" s="79">
        <v>0</v>
      </c>
      <c r="M60" s="79">
        <v>2768.33</v>
      </c>
      <c r="N60" s="79">
        <v>2768.33</v>
      </c>
      <c r="O60" s="79">
        <v>2768.33</v>
      </c>
      <c r="P60" s="80">
        <v>8304.99</v>
      </c>
      <c r="Q60" s="79">
        <v>541.33000000000004</v>
      </c>
      <c r="R60" s="79">
        <v>541.33000000000004</v>
      </c>
      <c r="S60" s="79">
        <v>541.33000000000004</v>
      </c>
      <c r="T60" s="79">
        <v>0</v>
      </c>
      <c r="U60" s="79">
        <v>0</v>
      </c>
      <c r="V60" s="79">
        <v>0</v>
      </c>
      <c r="W60" s="79">
        <v>0</v>
      </c>
      <c r="X60" s="79">
        <v>0</v>
      </c>
      <c r="Y60" s="79">
        <v>0</v>
      </c>
      <c r="Z60" s="79">
        <v>0</v>
      </c>
      <c r="AA60" s="79">
        <v>0</v>
      </c>
      <c r="AB60" s="79">
        <v>0</v>
      </c>
      <c r="AC60" s="80">
        <v>1623.9900000000002</v>
      </c>
      <c r="AD60" s="79">
        <v>0</v>
      </c>
      <c r="AE60" s="79">
        <v>0</v>
      </c>
      <c r="AF60" s="79">
        <v>0</v>
      </c>
      <c r="AG60" s="79">
        <v>0</v>
      </c>
      <c r="AH60" s="79">
        <v>0</v>
      </c>
      <c r="AI60" s="79">
        <v>0</v>
      </c>
      <c r="AJ60" s="79">
        <v>0</v>
      </c>
      <c r="AK60" s="79">
        <v>0</v>
      </c>
      <c r="AL60" s="79">
        <v>0</v>
      </c>
      <c r="AM60" s="79">
        <v>0</v>
      </c>
      <c r="AN60" s="79">
        <v>0</v>
      </c>
      <c r="AO60" s="79">
        <v>0</v>
      </c>
      <c r="AP60" s="80">
        <v>0</v>
      </c>
      <c r="AQ60" s="79">
        <v>0</v>
      </c>
      <c r="AR60" s="79">
        <v>0</v>
      </c>
      <c r="AS60" s="79">
        <v>0</v>
      </c>
      <c r="AT60" s="79">
        <v>0</v>
      </c>
      <c r="AU60" s="79">
        <v>0</v>
      </c>
      <c r="AV60" s="79">
        <v>0</v>
      </c>
      <c r="AW60" s="79">
        <v>0</v>
      </c>
      <c r="AX60" s="79">
        <v>0</v>
      </c>
      <c r="AY60" s="79">
        <v>0</v>
      </c>
      <c r="AZ60" s="79">
        <v>0</v>
      </c>
      <c r="BA60" s="79">
        <v>0</v>
      </c>
      <c r="BB60" s="79">
        <v>0</v>
      </c>
      <c r="BC60" s="80">
        <v>0</v>
      </c>
      <c r="BD60" s="79">
        <v>0</v>
      </c>
      <c r="BE60" s="79">
        <v>0</v>
      </c>
      <c r="BF60" s="79">
        <v>0</v>
      </c>
      <c r="BG60" s="79">
        <v>0</v>
      </c>
      <c r="BH60" s="79">
        <v>0</v>
      </c>
      <c r="BI60" s="79">
        <v>0</v>
      </c>
      <c r="BJ60" s="79">
        <v>0</v>
      </c>
      <c r="BK60" s="79">
        <v>0</v>
      </c>
      <c r="BL60" s="79">
        <v>0</v>
      </c>
      <c r="BM60" s="79">
        <v>0</v>
      </c>
      <c r="BN60" s="79">
        <v>0</v>
      </c>
      <c r="BO60" s="79">
        <v>0</v>
      </c>
      <c r="BP60" s="80">
        <v>0</v>
      </c>
      <c r="BQ60" s="79">
        <v>0</v>
      </c>
      <c r="BR60" s="79">
        <v>0</v>
      </c>
      <c r="BS60" s="79">
        <v>0</v>
      </c>
      <c r="BT60" s="79">
        <v>25533.300000000003</v>
      </c>
      <c r="BU60" s="79">
        <v>25533.300000000003</v>
      </c>
      <c r="BV60" s="79">
        <v>25533.300000000003</v>
      </c>
      <c r="BW60" s="79">
        <v>32263.300000000003</v>
      </c>
      <c r="BX60" s="79">
        <v>32263.300000000003</v>
      </c>
      <c r="BY60" s="79">
        <v>32263.300000000003</v>
      </c>
      <c r="BZ60" s="79">
        <v>0</v>
      </c>
      <c r="CA60" s="79">
        <v>0</v>
      </c>
      <c r="CB60" s="79">
        <v>0</v>
      </c>
      <c r="CC60" s="80">
        <v>173389.8</v>
      </c>
      <c r="CD60" s="79">
        <v>0</v>
      </c>
      <c r="CE60" s="79">
        <v>0</v>
      </c>
      <c r="CF60" s="79">
        <v>0</v>
      </c>
      <c r="CG60" s="79">
        <v>0</v>
      </c>
      <c r="CH60" s="79">
        <v>0</v>
      </c>
      <c r="CI60" s="79">
        <v>0</v>
      </c>
      <c r="CJ60" s="79">
        <v>0</v>
      </c>
      <c r="CK60" s="79">
        <v>0</v>
      </c>
      <c r="CL60" s="79">
        <v>0</v>
      </c>
      <c r="CM60" s="79">
        <v>0</v>
      </c>
      <c r="CN60" s="79">
        <v>0</v>
      </c>
      <c r="CO60" s="79">
        <v>0</v>
      </c>
      <c r="CP60" s="80">
        <v>0</v>
      </c>
      <c r="CQ60" s="79">
        <v>0</v>
      </c>
      <c r="CR60" s="79">
        <v>0</v>
      </c>
      <c r="CS60" s="79">
        <v>0</v>
      </c>
      <c r="CT60" s="79">
        <v>0</v>
      </c>
      <c r="CU60" s="79">
        <v>0</v>
      </c>
      <c r="CV60" s="79">
        <v>0</v>
      </c>
      <c r="CW60" s="79">
        <v>57490.3</v>
      </c>
      <c r="CX60" s="79">
        <v>57490.3</v>
      </c>
      <c r="CY60" s="79">
        <v>57490.3</v>
      </c>
      <c r="CZ60" s="79">
        <v>530551.29999999993</v>
      </c>
      <c r="DA60" s="79">
        <v>530551.29999999993</v>
      </c>
      <c r="DB60" s="79">
        <v>530551.29999999993</v>
      </c>
      <c r="DC60" s="80">
        <v>1764124.7999999998</v>
      </c>
      <c r="DD60" s="79">
        <v>51281.999999999993</v>
      </c>
      <c r="DE60" s="79">
        <v>51281.999999999993</v>
      </c>
      <c r="DF60" s="79">
        <v>51281.999999999993</v>
      </c>
      <c r="DG60" s="79">
        <v>0</v>
      </c>
      <c r="DH60" s="79">
        <v>145808.26</v>
      </c>
      <c r="DI60" s="79">
        <v>145808.26</v>
      </c>
      <c r="DJ60" s="79">
        <v>0</v>
      </c>
      <c r="DK60" s="79">
        <v>0</v>
      </c>
      <c r="DL60" s="79">
        <v>0</v>
      </c>
      <c r="DM60" s="79">
        <v>0</v>
      </c>
      <c r="DN60" s="79">
        <v>0</v>
      </c>
      <c r="DO60" s="79">
        <v>0</v>
      </c>
      <c r="DP60" s="80">
        <v>445462.52</v>
      </c>
      <c r="DQ60" s="79">
        <v>0</v>
      </c>
      <c r="DR60" s="79">
        <v>0</v>
      </c>
      <c r="DS60" s="79">
        <v>0</v>
      </c>
      <c r="DT60" s="79">
        <v>65900</v>
      </c>
      <c r="DU60" s="79">
        <v>339000</v>
      </c>
      <c r="DV60" s="79">
        <v>611828</v>
      </c>
      <c r="DW60" s="79">
        <v>425282.99</v>
      </c>
      <c r="DX60" s="79">
        <v>0</v>
      </c>
      <c r="DY60" s="79">
        <v>0</v>
      </c>
      <c r="DZ60" s="79">
        <v>0</v>
      </c>
      <c r="EA60" s="79">
        <v>0</v>
      </c>
      <c r="EB60" s="79">
        <v>592015</v>
      </c>
      <c r="EC60" s="80">
        <v>2034025.99</v>
      </c>
      <c r="ED60" s="79">
        <v>403119.32999999996</v>
      </c>
      <c r="EE60" s="79">
        <v>268686</v>
      </c>
      <c r="EF60" s="79">
        <v>108001.54</v>
      </c>
      <c r="EG60" s="79">
        <v>171638.03999999998</v>
      </c>
      <c r="EH60" s="79">
        <v>184439.16999999998</v>
      </c>
      <c r="EI60" s="79">
        <v>63538.77</v>
      </c>
      <c r="EJ60" s="79">
        <v>48882</v>
      </c>
      <c r="EK60" s="79">
        <v>334467.45</v>
      </c>
      <c r="EL60" s="79">
        <v>238839.4</v>
      </c>
      <c r="EM60" s="79">
        <v>1582300.48</v>
      </c>
      <c r="EN60" s="79">
        <v>1891773.48</v>
      </c>
      <c r="EO60" s="79">
        <v>2140948.79</v>
      </c>
      <c r="EP60" s="80">
        <v>7436634.4500000002</v>
      </c>
      <c r="EQ60" s="79">
        <v>455316.64</v>
      </c>
      <c r="ER60" s="79">
        <v>670881.39</v>
      </c>
      <c r="ES60" s="79">
        <v>1224143.3600000001</v>
      </c>
      <c r="ET60" s="79">
        <v>12416.36</v>
      </c>
      <c r="EU60" s="79">
        <v>1433471.29</v>
      </c>
      <c r="EV60" s="79">
        <v>601416.05000000005</v>
      </c>
      <c r="EW60" s="79">
        <v>638939.32999999996</v>
      </c>
      <c r="EX60" s="79">
        <v>1287248.2</v>
      </c>
      <c r="EY60" s="79">
        <v>935410</v>
      </c>
      <c r="EZ60" s="79">
        <v>818032</v>
      </c>
      <c r="FA60" s="79">
        <v>1612865</v>
      </c>
      <c r="FB60" s="79">
        <v>2549617</v>
      </c>
      <c r="FC60" s="80">
        <v>12239756.620000001</v>
      </c>
      <c r="FD60" s="79">
        <v>0</v>
      </c>
      <c r="FE60" s="79">
        <v>1029017.25</v>
      </c>
      <c r="FF60" s="79">
        <v>694998.15</v>
      </c>
      <c r="FG60" s="79">
        <v>795892</v>
      </c>
      <c r="FH60" s="79">
        <v>621598.41</v>
      </c>
      <c r="FI60" s="79">
        <v>850000</v>
      </c>
      <c r="FJ60" s="79">
        <v>322204</v>
      </c>
      <c r="FK60" s="79">
        <v>760561</v>
      </c>
      <c r="FL60" s="79">
        <v>0</v>
      </c>
      <c r="FM60" s="79">
        <v>0</v>
      </c>
      <c r="FN60" s="79">
        <v>0</v>
      </c>
      <c r="FO60" s="79">
        <v>0</v>
      </c>
      <c r="FP60" s="80">
        <v>5074270.8100000005</v>
      </c>
      <c r="FQ60" s="79">
        <v>0</v>
      </c>
      <c r="FR60" s="79">
        <v>0</v>
      </c>
      <c r="FS60" s="79">
        <v>707804</v>
      </c>
      <c r="FT60" s="79">
        <v>989061</v>
      </c>
      <c r="FU60" s="79">
        <v>1291212</v>
      </c>
      <c r="FV60" s="79">
        <v>972317.98</v>
      </c>
      <c r="FW60" s="79">
        <v>977386.16</v>
      </c>
      <c r="FX60" s="79">
        <v>969624</v>
      </c>
      <c r="FY60" s="79">
        <v>347025</v>
      </c>
      <c r="FZ60" s="79">
        <v>341715</v>
      </c>
      <c r="GA60" s="79">
        <v>756411</v>
      </c>
      <c r="GB60" s="79">
        <v>8140</v>
      </c>
      <c r="GC60" s="80">
        <v>7360696.1399999997</v>
      </c>
      <c r="GD60" s="79">
        <v>30547</v>
      </c>
      <c r="GE60" s="79">
        <v>138685</v>
      </c>
      <c r="GF60" s="79">
        <v>404781</v>
      </c>
      <c r="GG60" s="79">
        <v>448398</v>
      </c>
      <c r="GH60" s="79">
        <v>237072</v>
      </c>
      <c r="GI60" s="79">
        <v>120667</v>
      </c>
      <c r="GJ60" s="79">
        <v>274895</v>
      </c>
      <c r="GK60" s="79">
        <v>86971</v>
      </c>
      <c r="GL60" s="79">
        <v>125081</v>
      </c>
      <c r="GM60" s="79">
        <v>43458</v>
      </c>
      <c r="GN60" s="79">
        <v>42247</v>
      </c>
      <c r="GO60" s="79">
        <v>0</v>
      </c>
      <c r="GP60" s="80">
        <f t="shared" si="12"/>
        <v>1952802</v>
      </c>
      <c r="GQ60" s="79">
        <v>4</v>
      </c>
      <c r="GR60" s="79">
        <v>4</v>
      </c>
      <c r="GS60" s="79">
        <v>10</v>
      </c>
      <c r="GT60" s="79">
        <v>0</v>
      </c>
      <c r="GU60" s="79">
        <v>0</v>
      </c>
      <c r="GV60" s="79">
        <v>0</v>
      </c>
      <c r="GW60" s="79">
        <v>0</v>
      </c>
      <c r="GX60" s="79">
        <v>0</v>
      </c>
      <c r="GY60" s="79">
        <v>0</v>
      </c>
      <c r="GZ60" s="79">
        <v>0</v>
      </c>
      <c r="HA60" s="79">
        <v>0</v>
      </c>
      <c r="HB60" s="79">
        <v>0</v>
      </c>
      <c r="HC60" s="80">
        <f t="shared" si="13"/>
        <v>18</v>
      </c>
      <c r="HD60" s="79">
        <v>0</v>
      </c>
      <c r="HE60" s="79">
        <v>0</v>
      </c>
      <c r="HF60" s="79">
        <v>0</v>
      </c>
      <c r="HG60" s="79">
        <v>0</v>
      </c>
      <c r="HH60" s="79">
        <v>0</v>
      </c>
      <c r="HI60" s="79">
        <v>0</v>
      </c>
      <c r="HJ60" s="79">
        <v>0</v>
      </c>
      <c r="HK60" s="79">
        <v>0</v>
      </c>
      <c r="HL60" s="79">
        <v>0</v>
      </c>
      <c r="HM60" s="79">
        <v>0</v>
      </c>
      <c r="HN60" s="79">
        <v>0</v>
      </c>
      <c r="HO60" s="79">
        <v>0</v>
      </c>
      <c r="HP60" s="80">
        <f t="shared" si="14"/>
        <v>0</v>
      </c>
      <c r="HQ60" s="79">
        <v>0</v>
      </c>
      <c r="HR60" s="79">
        <v>0</v>
      </c>
      <c r="HS60" s="79">
        <v>0</v>
      </c>
      <c r="HT60" s="79">
        <v>0</v>
      </c>
      <c r="HU60" s="79">
        <v>0</v>
      </c>
      <c r="HV60" s="79">
        <v>0</v>
      </c>
      <c r="HW60" s="79">
        <v>0</v>
      </c>
      <c r="HX60" s="79">
        <v>0</v>
      </c>
      <c r="HY60" s="79">
        <v>0</v>
      </c>
      <c r="HZ60" s="79">
        <v>0</v>
      </c>
      <c r="IA60" s="79">
        <v>0</v>
      </c>
      <c r="IB60" s="79">
        <v>0</v>
      </c>
      <c r="IC60" s="80">
        <f t="shared" si="15"/>
        <v>0</v>
      </c>
      <c r="ID60" s="79">
        <v>58500</v>
      </c>
      <c r="IE60" s="79">
        <v>165000</v>
      </c>
      <c r="IF60" s="79">
        <v>0</v>
      </c>
      <c r="IG60" s="79">
        <v>273420</v>
      </c>
      <c r="IH60" s="79">
        <v>178678</v>
      </c>
      <c r="II60" s="79">
        <v>162243</v>
      </c>
      <c r="IJ60" s="79">
        <v>105846</v>
      </c>
      <c r="IK60" s="79">
        <v>63280</v>
      </c>
      <c r="IL60" s="79">
        <v>60335</v>
      </c>
      <c r="IM60" s="79">
        <v>29082</v>
      </c>
      <c r="IN60" s="79">
        <v>404606</v>
      </c>
      <c r="IO60" s="79">
        <v>895335</v>
      </c>
      <c r="IP60" s="80">
        <f t="shared" si="16"/>
        <v>2396325</v>
      </c>
      <c r="IQ60" s="79">
        <v>37000</v>
      </c>
      <c r="IR60" s="79">
        <v>299334</v>
      </c>
      <c r="IS60" s="79">
        <v>519796</v>
      </c>
      <c r="IT60" s="79">
        <v>12000</v>
      </c>
      <c r="IU60" s="79">
        <v>924128</v>
      </c>
      <c r="IV60" s="79">
        <v>1100219</v>
      </c>
      <c r="IW60" s="79">
        <v>1061563</v>
      </c>
      <c r="IX60" s="79">
        <v>790316</v>
      </c>
      <c r="IY60" s="79">
        <v>0</v>
      </c>
      <c r="IZ60" s="79">
        <v>0</v>
      </c>
      <c r="JA60" s="79">
        <v>0</v>
      </c>
      <c r="JB60" s="79">
        <v>28497</v>
      </c>
      <c r="JC60" s="80">
        <f t="shared" si="17"/>
        <v>4772853</v>
      </c>
      <c r="JD60" s="79">
        <v>56684</v>
      </c>
      <c r="JE60" s="79">
        <v>0</v>
      </c>
      <c r="JF60" s="79">
        <v>0</v>
      </c>
      <c r="JG60" s="79">
        <v>36818</v>
      </c>
      <c r="JH60" s="79">
        <v>0</v>
      </c>
      <c r="JI60" s="79">
        <v>0</v>
      </c>
      <c r="JJ60" s="79">
        <v>0</v>
      </c>
      <c r="JK60" s="79">
        <v>0</v>
      </c>
      <c r="JL60" s="79">
        <v>0</v>
      </c>
      <c r="JM60" s="79">
        <v>301407</v>
      </c>
      <c r="JN60" s="79">
        <v>0</v>
      </c>
      <c r="JO60" s="79">
        <v>228059</v>
      </c>
      <c r="JP60" s="80">
        <f t="shared" si="18"/>
        <v>622968</v>
      </c>
      <c r="JQ60" s="79">
        <v>0</v>
      </c>
      <c r="JR60" s="79">
        <v>82640</v>
      </c>
      <c r="JS60" s="79">
        <v>189304</v>
      </c>
      <c r="JT60" s="79">
        <v>344225</v>
      </c>
      <c r="JU60" s="79">
        <v>215213</v>
      </c>
      <c r="JV60" s="79">
        <v>134946</v>
      </c>
      <c r="JW60" s="79">
        <v>110361</v>
      </c>
      <c r="JX60" s="79">
        <v>144979</v>
      </c>
      <c r="JY60" s="79">
        <v>337834</v>
      </c>
      <c r="JZ60" s="79">
        <v>198690</v>
      </c>
      <c r="KA60" s="79">
        <v>152601</v>
      </c>
      <c r="KB60" s="79">
        <v>80139</v>
      </c>
      <c r="KC60" s="80">
        <f t="shared" si="19"/>
        <v>1990932</v>
      </c>
      <c r="KD60" s="79">
        <v>36147</v>
      </c>
      <c r="KE60" s="79">
        <v>262362</v>
      </c>
      <c r="KF60" s="79">
        <v>615482</v>
      </c>
      <c r="KG60" s="79">
        <v>473855</v>
      </c>
      <c r="KH60" s="79">
        <v>514784</v>
      </c>
      <c r="KI60" s="79">
        <v>347897</v>
      </c>
      <c r="KJ60" s="79">
        <v>494000</v>
      </c>
      <c r="KK60" s="79">
        <v>309970</v>
      </c>
      <c r="KL60" s="79">
        <v>485795</v>
      </c>
      <c r="KM60" s="79">
        <v>129144</v>
      </c>
      <c r="KN60" s="79">
        <v>55929</v>
      </c>
      <c r="KO60" s="79">
        <v>151709</v>
      </c>
      <c r="KP60" s="80">
        <f t="shared" si="20"/>
        <v>3877074</v>
      </c>
      <c r="KQ60" s="79">
        <v>62845</v>
      </c>
      <c r="KR60" s="79">
        <v>46255</v>
      </c>
      <c r="KS60" s="79">
        <v>52690</v>
      </c>
      <c r="KT60" s="79">
        <v>35987</v>
      </c>
      <c r="KU60" s="79">
        <v>44399</v>
      </c>
      <c r="KV60" s="79">
        <v>41036</v>
      </c>
      <c r="KW60" s="79">
        <v>101899</v>
      </c>
      <c r="KX60" s="79">
        <v>598386</v>
      </c>
      <c r="KY60" s="79">
        <v>644366</v>
      </c>
      <c r="KZ60" s="79">
        <v>889499</v>
      </c>
      <c r="LA60" s="79">
        <v>556033</v>
      </c>
      <c r="LB60" s="79">
        <v>528517</v>
      </c>
      <c r="LC60" s="80">
        <f t="shared" si="21"/>
        <v>3601912</v>
      </c>
      <c r="LD60" s="79">
        <v>0</v>
      </c>
      <c r="LE60" s="79">
        <v>238012</v>
      </c>
      <c r="LF60" s="79">
        <v>54851</v>
      </c>
      <c r="LG60" s="79">
        <v>67840</v>
      </c>
      <c r="LH60" s="79">
        <v>99332</v>
      </c>
      <c r="LI60" s="79">
        <v>110674</v>
      </c>
      <c r="LJ60" s="81" t="e">
        <f>+INDEX(#REF!,MATCH($B60,#REF!,0),MATCH(LJ$6,#REF!,0))</f>
        <v>#REF!</v>
      </c>
      <c r="LK60" s="82"/>
      <c r="LL60" s="81"/>
      <c r="LM60" s="81"/>
      <c r="LN60" s="81"/>
      <c r="LO60" s="81"/>
      <c r="LP60" s="80" t="e">
        <f t="shared" si="22"/>
        <v>#REF!</v>
      </c>
    </row>
    <row r="61" spans="1:328" hidden="1" outlineLevel="1">
      <c r="B61" t="str">
        <f t="shared" ref="B61:B84" si="34">+B$59&amp;C61</f>
        <v>EXPLORACIÓNÁNCASH</v>
      </c>
      <c r="C61" s="78" t="s">
        <v>399</v>
      </c>
      <c r="D61" s="79">
        <v>134020</v>
      </c>
      <c r="E61" s="79">
        <v>134020</v>
      </c>
      <c r="F61" s="79">
        <v>134020</v>
      </c>
      <c r="G61" s="79">
        <v>231568</v>
      </c>
      <c r="H61" s="79">
        <v>231568</v>
      </c>
      <c r="I61" s="79">
        <v>231568</v>
      </c>
      <c r="J61" s="79">
        <v>86427</v>
      </c>
      <c r="K61" s="79">
        <v>86427</v>
      </c>
      <c r="L61" s="79">
        <v>86427</v>
      </c>
      <c r="M61" s="79">
        <v>50012</v>
      </c>
      <c r="N61" s="79">
        <v>50012</v>
      </c>
      <c r="O61" s="79">
        <v>50012</v>
      </c>
      <c r="P61" s="80">
        <v>1506081</v>
      </c>
      <c r="Q61" s="79">
        <v>341313.91000000003</v>
      </c>
      <c r="R61" s="79">
        <v>341313.91000000003</v>
      </c>
      <c r="S61" s="79">
        <v>341313.91000000003</v>
      </c>
      <c r="T61" s="79">
        <v>61833.25</v>
      </c>
      <c r="U61" s="79">
        <v>61833.25</v>
      </c>
      <c r="V61" s="79">
        <v>61833.25</v>
      </c>
      <c r="W61" s="79">
        <v>58082.92</v>
      </c>
      <c r="X61" s="79">
        <v>58082.92</v>
      </c>
      <c r="Y61" s="79">
        <v>58082.92</v>
      </c>
      <c r="Z61" s="79">
        <v>140710.25</v>
      </c>
      <c r="AA61" s="79">
        <v>140710.25</v>
      </c>
      <c r="AB61" s="79">
        <v>140710.25</v>
      </c>
      <c r="AC61" s="80">
        <v>1805820.9899999998</v>
      </c>
      <c r="AD61" s="79">
        <v>122993.94</v>
      </c>
      <c r="AE61" s="79">
        <v>122993.94</v>
      </c>
      <c r="AF61" s="79">
        <v>122993.94</v>
      </c>
      <c r="AG61" s="79">
        <v>509089.38</v>
      </c>
      <c r="AH61" s="79">
        <v>509089.38</v>
      </c>
      <c r="AI61" s="79">
        <v>509089.38</v>
      </c>
      <c r="AJ61" s="79">
        <v>279367.12000000005</v>
      </c>
      <c r="AK61" s="79">
        <v>279367.12000000005</v>
      </c>
      <c r="AL61" s="79">
        <v>279367.12000000005</v>
      </c>
      <c r="AM61" s="79">
        <v>90074.18</v>
      </c>
      <c r="AN61" s="79">
        <v>90074.18</v>
      </c>
      <c r="AO61" s="79">
        <v>90074.18</v>
      </c>
      <c r="AP61" s="80">
        <v>3004573.8600000008</v>
      </c>
      <c r="AQ61" s="79">
        <v>381983.54999999981</v>
      </c>
      <c r="AR61" s="79">
        <v>381983.54999999981</v>
      </c>
      <c r="AS61" s="79">
        <v>381983.54999999981</v>
      </c>
      <c r="AT61" s="79">
        <v>336902.93000000023</v>
      </c>
      <c r="AU61" s="79">
        <v>336902.93000000023</v>
      </c>
      <c r="AV61" s="79">
        <v>336902.93000000023</v>
      </c>
      <c r="AW61" s="79">
        <v>242918.3300000001</v>
      </c>
      <c r="AX61" s="79">
        <v>242918.3300000001</v>
      </c>
      <c r="AY61" s="79">
        <v>242918.3300000001</v>
      </c>
      <c r="AZ61" s="79">
        <v>265239.32999999996</v>
      </c>
      <c r="BA61" s="79">
        <v>265239.32999999996</v>
      </c>
      <c r="BB61" s="79">
        <v>265239.32999999996</v>
      </c>
      <c r="BC61" s="80">
        <v>3681132.4200000004</v>
      </c>
      <c r="BD61" s="79">
        <v>354705.70000000013</v>
      </c>
      <c r="BE61" s="79">
        <v>354705.70000000013</v>
      </c>
      <c r="BF61" s="79">
        <v>354705.70000000013</v>
      </c>
      <c r="BG61" s="79">
        <v>264941.43999999994</v>
      </c>
      <c r="BH61" s="79">
        <v>264941.43999999994</v>
      </c>
      <c r="BI61" s="79">
        <v>264941.43999999994</v>
      </c>
      <c r="BJ61" s="79">
        <v>591681.6599999998</v>
      </c>
      <c r="BK61" s="79">
        <v>591681.6599999998</v>
      </c>
      <c r="BL61" s="79">
        <v>591681.6599999998</v>
      </c>
      <c r="BM61" s="79">
        <v>65790.91</v>
      </c>
      <c r="BN61" s="79">
        <v>65790.91</v>
      </c>
      <c r="BO61" s="79">
        <v>65790.91</v>
      </c>
      <c r="BP61" s="80">
        <v>3831359.13</v>
      </c>
      <c r="BQ61" s="79">
        <v>163707.34</v>
      </c>
      <c r="BR61" s="79">
        <v>163707.34</v>
      </c>
      <c r="BS61" s="79">
        <v>163707.34</v>
      </c>
      <c r="BT61" s="79">
        <v>229068.31999999998</v>
      </c>
      <c r="BU61" s="79">
        <v>229068.31999999998</v>
      </c>
      <c r="BV61" s="79">
        <v>229068.31999999998</v>
      </c>
      <c r="BW61" s="79">
        <v>288649.30999999988</v>
      </c>
      <c r="BX61" s="79">
        <v>288649.30999999988</v>
      </c>
      <c r="BY61" s="79">
        <v>288649.30999999988</v>
      </c>
      <c r="BZ61" s="79">
        <v>30912.67</v>
      </c>
      <c r="CA61" s="79">
        <v>30912.67</v>
      </c>
      <c r="CB61" s="79">
        <v>30912.67</v>
      </c>
      <c r="CC61" s="80">
        <v>2137012.9199999995</v>
      </c>
      <c r="CD61" s="79">
        <v>113366.33</v>
      </c>
      <c r="CE61" s="79">
        <v>113366.33</v>
      </c>
      <c r="CF61" s="79">
        <v>113366.33</v>
      </c>
      <c r="CG61" s="79">
        <v>226391.35000000003</v>
      </c>
      <c r="CH61" s="79">
        <v>226391.35000000003</v>
      </c>
      <c r="CI61" s="79">
        <v>226391.35000000003</v>
      </c>
      <c r="CJ61" s="79">
        <v>292008.36</v>
      </c>
      <c r="CK61" s="79">
        <v>292008.36</v>
      </c>
      <c r="CL61" s="79">
        <v>292008.36</v>
      </c>
      <c r="CM61" s="79">
        <v>15886</v>
      </c>
      <c r="CN61" s="79">
        <v>15886</v>
      </c>
      <c r="CO61" s="79">
        <v>15886</v>
      </c>
      <c r="CP61" s="80">
        <v>1942956.12</v>
      </c>
      <c r="CQ61" s="79">
        <v>266509.99</v>
      </c>
      <c r="CR61" s="79">
        <v>266509.99</v>
      </c>
      <c r="CS61" s="79">
        <v>266509.99</v>
      </c>
      <c r="CT61" s="79">
        <v>269187.27999999974</v>
      </c>
      <c r="CU61" s="79">
        <v>269187.27999999974</v>
      </c>
      <c r="CV61" s="79">
        <v>269187.27999999974</v>
      </c>
      <c r="CW61" s="79">
        <v>2048952.1499999997</v>
      </c>
      <c r="CX61" s="79">
        <v>2048952.1499999997</v>
      </c>
      <c r="CY61" s="79">
        <v>2048952.1499999997</v>
      </c>
      <c r="CZ61" s="79">
        <v>11313.22</v>
      </c>
      <c r="DA61" s="79">
        <v>11313.22</v>
      </c>
      <c r="DB61" s="79">
        <v>11313.22</v>
      </c>
      <c r="DC61" s="80">
        <v>7787887.9199999971</v>
      </c>
      <c r="DD61" s="79">
        <v>1201591.2400000002</v>
      </c>
      <c r="DE61" s="79">
        <v>1201591.2400000002</v>
      </c>
      <c r="DF61" s="79">
        <v>1201591.2400000002</v>
      </c>
      <c r="DG61" s="79">
        <v>1535263.3199999998</v>
      </c>
      <c r="DH61" s="79">
        <v>1535263.3199999998</v>
      </c>
      <c r="DI61" s="79">
        <v>1535263.3199999998</v>
      </c>
      <c r="DJ61" s="79">
        <v>4341247.3100000005</v>
      </c>
      <c r="DK61" s="79">
        <v>4341247.3100000005</v>
      </c>
      <c r="DL61" s="79">
        <v>4341247.3100000005</v>
      </c>
      <c r="DM61" s="79">
        <v>432976.08</v>
      </c>
      <c r="DN61" s="79">
        <v>432227.34</v>
      </c>
      <c r="DO61" s="79">
        <v>432976.08</v>
      </c>
      <c r="DP61" s="80">
        <v>22532485.110000003</v>
      </c>
      <c r="DQ61" s="79">
        <v>144370.62</v>
      </c>
      <c r="DR61" s="79">
        <v>144370.62</v>
      </c>
      <c r="DS61" s="79">
        <v>144370.62</v>
      </c>
      <c r="DT61" s="79">
        <v>814974.29</v>
      </c>
      <c r="DU61" s="79">
        <v>821604.57</v>
      </c>
      <c r="DV61" s="79">
        <v>1627917.84</v>
      </c>
      <c r="DW61" s="79">
        <v>1451389.52</v>
      </c>
      <c r="DX61" s="79">
        <v>1871700.63</v>
      </c>
      <c r="DY61" s="79">
        <v>2027860.8900000008</v>
      </c>
      <c r="DZ61" s="79">
        <v>3259342.9900000007</v>
      </c>
      <c r="EA61" s="79">
        <v>2482771.4</v>
      </c>
      <c r="EB61" s="79">
        <v>2731142.26</v>
      </c>
      <c r="EC61" s="80">
        <v>17521816.25</v>
      </c>
      <c r="ED61" s="79">
        <v>1382364.0699999998</v>
      </c>
      <c r="EE61" s="79">
        <v>1596489.0300000003</v>
      </c>
      <c r="EF61" s="79">
        <v>1648636.8199999998</v>
      </c>
      <c r="EG61" s="79">
        <v>1617967.06</v>
      </c>
      <c r="EH61" s="79">
        <v>1470723.3400000003</v>
      </c>
      <c r="EI61" s="79">
        <v>2055746.7099999997</v>
      </c>
      <c r="EJ61" s="79">
        <v>1379989.6100000003</v>
      </c>
      <c r="EK61" s="79">
        <v>1736935.67</v>
      </c>
      <c r="EL61" s="79">
        <v>1647033.5000000002</v>
      </c>
      <c r="EM61" s="79">
        <v>1949843.6400000001</v>
      </c>
      <c r="EN61" s="79">
        <v>2368849.5900000003</v>
      </c>
      <c r="EO61" s="79">
        <v>2077092.0200000003</v>
      </c>
      <c r="EP61" s="80">
        <v>20931671.060000002</v>
      </c>
      <c r="EQ61" s="79">
        <v>1840573.4799999995</v>
      </c>
      <c r="ER61" s="79">
        <v>1780187.69</v>
      </c>
      <c r="ES61" s="79">
        <v>2197669.4900000002</v>
      </c>
      <c r="ET61" s="79">
        <v>1943960.9800000002</v>
      </c>
      <c r="EU61" s="79">
        <v>3449828.4800000004</v>
      </c>
      <c r="EV61" s="79">
        <v>2812827.2600000002</v>
      </c>
      <c r="EW61" s="79">
        <v>3005313.3499999996</v>
      </c>
      <c r="EX61" s="79">
        <v>4697992.9499999993</v>
      </c>
      <c r="EY61" s="79">
        <v>4875708.1999999993</v>
      </c>
      <c r="EZ61" s="79">
        <v>6132119.669999999</v>
      </c>
      <c r="FA61" s="79">
        <v>5636660.4600000018</v>
      </c>
      <c r="FB61" s="79">
        <v>4682169.9000000004</v>
      </c>
      <c r="FC61" s="80">
        <v>43055011.909999996</v>
      </c>
      <c r="FD61" s="79">
        <v>2702086.5700000003</v>
      </c>
      <c r="FE61" s="79">
        <v>4203053.09</v>
      </c>
      <c r="FF61" s="79">
        <v>5106277.3999999994</v>
      </c>
      <c r="FG61" s="79">
        <v>5687271.1100000013</v>
      </c>
      <c r="FH61" s="79">
        <v>7047601.7200000007</v>
      </c>
      <c r="FI61" s="79">
        <v>9607713.8300000001</v>
      </c>
      <c r="FJ61" s="79">
        <v>9068590.6699999999</v>
      </c>
      <c r="FK61" s="79">
        <v>8578295.7999999989</v>
      </c>
      <c r="FL61" s="79">
        <v>7626021.8100000005</v>
      </c>
      <c r="FM61" s="79">
        <v>7371576.4500000002</v>
      </c>
      <c r="FN61" s="79">
        <v>6718578.1199999982</v>
      </c>
      <c r="FO61" s="79">
        <v>11089576.619999997</v>
      </c>
      <c r="FP61" s="80">
        <v>84806643.189999998</v>
      </c>
      <c r="FQ61" s="79">
        <v>22822425.039999977</v>
      </c>
      <c r="FR61" s="79">
        <v>3552544.6299999994</v>
      </c>
      <c r="FS61" s="79">
        <v>3525743.39</v>
      </c>
      <c r="FT61" s="79">
        <v>4880977.79</v>
      </c>
      <c r="FU61" s="79">
        <v>4328245.62</v>
      </c>
      <c r="FV61" s="79">
        <v>9435997.6999999974</v>
      </c>
      <c r="FW61" s="79">
        <v>4287494.9699999988</v>
      </c>
      <c r="FX61" s="79">
        <v>4972414.3699999992</v>
      </c>
      <c r="FY61" s="79">
        <v>6818752.6199999973</v>
      </c>
      <c r="FZ61" s="79">
        <v>13106327.050000001</v>
      </c>
      <c r="GA61" s="79">
        <v>6024161.7799999993</v>
      </c>
      <c r="GB61" s="79">
        <v>7263494.4600000009</v>
      </c>
      <c r="GC61" s="80">
        <v>91018579.419999957</v>
      </c>
      <c r="GD61" s="79">
        <v>4032705.4199999995</v>
      </c>
      <c r="GE61" s="79">
        <v>4585506.2200000007</v>
      </c>
      <c r="GF61" s="79">
        <v>3903976.6599999992</v>
      </c>
      <c r="GG61" s="79">
        <v>3897366.9700000007</v>
      </c>
      <c r="GH61" s="79">
        <v>3885743.5700000008</v>
      </c>
      <c r="GI61" s="79">
        <v>5207409.3600000013</v>
      </c>
      <c r="GJ61" s="79">
        <v>5552003.549999998</v>
      </c>
      <c r="GK61" s="79">
        <v>5840341.2699999996</v>
      </c>
      <c r="GL61" s="79">
        <v>4593090.5999999996</v>
      </c>
      <c r="GM61" s="79">
        <v>5911404.9299999997</v>
      </c>
      <c r="GN61" s="79">
        <v>5549638.0800000001</v>
      </c>
      <c r="GO61" s="79">
        <v>15922098.530000001</v>
      </c>
      <c r="GP61" s="80">
        <f t="shared" si="12"/>
        <v>68881285.159999996</v>
      </c>
      <c r="GQ61" s="79">
        <v>4242723.84</v>
      </c>
      <c r="GR61" s="79">
        <v>3033938.4499999997</v>
      </c>
      <c r="GS61" s="79">
        <v>20933728.879999999</v>
      </c>
      <c r="GT61" s="79">
        <v>2883286.94</v>
      </c>
      <c r="GU61" s="79">
        <v>2758777.02</v>
      </c>
      <c r="GV61" s="79">
        <v>2904019.57</v>
      </c>
      <c r="GW61" s="79">
        <v>3164904.9400000004</v>
      </c>
      <c r="GX61" s="79">
        <v>3124635.18</v>
      </c>
      <c r="GY61" s="79">
        <v>3867635.27</v>
      </c>
      <c r="GZ61" s="79">
        <v>2692745.4499999997</v>
      </c>
      <c r="HA61" s="79">
        <v>3291076.9</v>
      </c>
      <c r="HB61" s="79">
        <v>3848355.15</v>
      </c>
      <c r="HC61" s="80">
        <f t="shared" si="13"/>
        <v>56745827.590000004</v>
      </c>
      <c r="HD61" s="79">
        <v>1537430.08</v>
      </c>
      <c r="HE61" s="79">
        <v>3356716.8400000003</v>
      </c>
      <c r="HF61" s="79">
        <v>2951670.69</v>
      </c>
      <c r="HG61" s="79">
        <v>3034598.2199999997</v>
      </c>
      <c r="HH61" s="79">
        <v>2689844.19</v>
      </c>
      <c r="HI61" s="79">
        <v>1994379.6600000001</v>
      </c>
      <c r="HJ61" s="79">
        <v>2882020.7800000003</v>
      </c>
      <c r="HK61" s="79">
        <v>1731636.3299999998</v>
      </c>
      <c r="HL61" s="79">
        <v>1330926.0800000001</v>
      </c>
      <c r="HM61" s="79">
        <v>1401396.7600000002</v>
      </c>
      <c r="HN61" s="79">
        <v>1250804.7999999998</v>
      </c>
      <c r="HO61" s="79">
        <v>4409620.22</v>
      </c>
      <c r="HP61" s="80">
        <f t="shared" si="14"/>
        <v>28571044.649999999</v>
      </c>
      <c r="HQ61" s="79">
        <v>1644966.2200000002</v>
      </c>
      <c r="HR61" s="79">
        <v>1342019.03</v>
      </c>
      <c r="HS61" s="79">
        <v>1714422.69</v>
      </c>
      <c r="HT61" s="79">
        <v>1495518.5100000002</v>
      </c>
      <c r="HU61" s="79">
        <v>2006504.5799999998</v>
      </c>
      <c r="HV61" s="79">
        <v>1942422.39</v>
      </c>
      <c r="HW61" s="79">
        <v>2298485.0900000003</v>
      </c>
      <c r="HX61" s="79">
        <v>2958185.27</v>
      </c>
      <c r="HY61" s="79">
        <v>2179209.6799999992</v>
      </c>
      <c r="HZ61" s="79">
        <v>2976587.8499999992</v>
      </c>
      <c r="IA61" s="79">
        <v>2468172.3199999994</v>
      </c>
      <c r="IB61" s="79">
        <v>1692689.8599999999</v>
      </c>
      <c r="IC61" s="80">
        <f t="shared" si="15"/>
        <v>24719183.489999995</v>
      </c>
      <c r="ID61" s="79">
        <v>1420587.23</v>
      </c>
      <c r="IE61" s="79">
        <v>2412060.35</v>
      </c>
      <c r="IF61" s="79">
        <v>2443107.2199999997</v>
      </c>
      <c r="IG61" s="79">
        <v>2381575.29</v>
      </c>
      <c r="IH61" s="79">
        <v>2384633.1100000003</v>
      </c>
      <c r="II61" s="79">
        <v>2012778.92</v>
      </c>
      <c r="IJ61" s="79">
        <v>3517963.87</v>
      </c>
      <c r="IK61" s="79">
        <v>2159412</v>
      </c>
      <c r="IL61" s="79">
        <v>3059152</v>
      </c>
      <c r="IM61" s="79">
        <v>1839238</v>
      </c>
      <c r="IN61" s="79">
        <v>3780542</v>
      </c>
      <c r="IO61" s="79">
        <v>3226671</v>
      </c>
      <c r="IP61" s="80">
        <f t="shared" si="16"/>
        <v>30637720.989999998</v>
      </c>
      <c r="IQ61" s="79">
        <v>1057963</v>
      </c>
      <c r="IR61" s="79">
        <v>2608184</v>
      </c>
      <c r="IS61" s="79">
        <v>2543761</v>
      </c>
      <c r="IT61" s="79">
        <v>1890819</v>
      </c>
      <c r="IU61" s="79">
        <v>3659296</v>
      </c>
      <c r="IV61" s="79">
        <v>6355439</v>
      </c>
      <c r="IW61" s="79">
        <v>3404521</v>
      </c>
      <c r="IX61" s="79">
        <v>2906880</v>
      </c>
      <c r="IY61" s="79">
        <v>3925228</v>
      </c>
      <c r="IZ61" s="79">
        <v>3738492</v>
      </c>
      <c r="JA61" s="79">
        <v>3591067</v>
      </c>
      <c r="JB61" s="79">
        <v>2532583</v>
      </c>
      <c r="JC61" s="80">
        <f t="shared" si="17"/>
        <v>38214233</v>
      </c>
      <c r="JD61" s="79">
        <v>1615351</v>
      </c>
      <c r="JE61" s="79">
        <v>3567224</v>
      </c>
      <c r="JF61" s="79">
        <v>3263977</v>
      </c>
      <c r="JG61" s="79">
        <v>1989978</v>
      </c>
      <c r="JH61" s="79">
        <v>1303102</v>
      </c>
      <c r="JI61" s="79">
        <v>1522153</v>
      </c>
      <c r="JJ61" s="79">
        <v>1403870</v>
      </c>
      <c r="JK61" s="79">
        <v>1946076</v>
      </c>
      <c r="JL61" s="79">
        <v>2791247</v>
      </c>
      <c r="JM61" s="79">
        <v>2749741</v>
      </c>
      <c r="JN61" s="79">
        <v>3389181</v>
      </c>
      <c r="JO61" s="79">
        <v>3954899</v>
      </c>
      <c r="JP61" s="80">
        <f t="shared" si="18"/>
        <v>29496799</v>
      </c>
      <c r="JQ61" s="79">
        <v>2144384</v>
      </c>
      <c r="JR61" s="79">
        <v>2706244</v>
      </c>
      <c r="JS61" s="79">
        <v>3827918</v>
      </c>
      <c r="JT61" s="79">
        <v>4149110</v>
      </c>
      <c r="JU61" s="79">
        <v>3815955</v>
      </c>
      <c r="JV61" s="79">
        <v>3737192</v>
      </c>
      <c r="JW61" s="79">
        <v>4036867</v>
      </c>
      <c r="JX61" s="79">
        <v>4495823</v>
      </c>
      <c r="JY61" s="79">
        <v>4249270</v>
      </c>
      <c r="JZ61" s="79">
        <v>4092978</v>
      </c>
      <c r="KA61" s="79">
        <v>3990960</v>
      </c>
      <c r="KB61" s="79">
        <v>4519229</v>
      </c>
      <c r="KC61" s="80">
        <f t="shared" si="19"/>
        <v>45765930</v>
      </c>
      <c r="KD61" s="79">
        <v>1503713</v>
      </c>
      <c r="KE61" s="79">
        <v>1978590</v>
      </c>
      <c r="KF61" s="79">
        <v>2149754</v>
      </c>
      <c r="KG61" s="79">
        <v>2663086</v>
      </c>
      <c r="KH61" s="79">
        <v>2561830</v>
      </c>
      <c r="KI61" s="79">
        <v>3446237</v>
      </c>
      <c r="KJ61" s="79">
        <v>3301991</v>
      </c>
      <c r="KK61" s="79">
        <v>3297291</v>
      </c>
      <c r="KL61" s="79">
        <v>3660210</v>
      </c>
      <c r="KM61" s="79">
        <v>3411824</v>
      </c>
      <c r="KN61" s="79">
        <v>4687730</v>
      </c>
      <c r="KO61" s="79">
        <v>4583249</v>
      </c>
      <c r="KP61" s="80">
        <f t="shared" si="20"/>
        <v>37245505</v>
      </c>
      <c r="KQ61" s="79">
        <v>2707725</v>
      </c>
      <c r="KR61" s="79">
        <v>1428644</v>
      </c>
      <c r="KS61" s="79">
        <v>5540382</v>
      </c>
      <c r="KT61" s="79">
        <v>2665264</v>
      </c>
      <c r="KU61" s="79">
        <v>3818469</v>
      </c>
      <c r="KV61" s="79">
        <v>3750266</v>
      </c>
      <c r="KW61" s="79">
        <v>3923620</v>
      </c>
      <c r="KX61" s="79">
        <v>5573189</v>
      </c>
      <c r="KY61" s="79">
        <v>4679235</v>
      </c>
      <c r="KZ61" s="79">
        <v>4293175</v>
      </c>
      <c r="LA61" s="79">
        <v>6450495</v>
      </c>
      <c r="LB61" s="79">
        <v>4719913</v>
      </c>
      <c r="LC61" s="80">
        <f t="shared" si="21"/>
        <v>49550377</v>
      </c>
      <c r="LD61" s="79">
        <v>3314152</v>
      </c>
      <c r="LE61" s="79">
        <v>3909609</v>
      </c>
      <c r="LF61" s="79">
        <v>4222323</v>
      </c>
      <c r="LG61" s="79">
        <v>5193648</v>
      </c>
      <c r="LH61" s="79">
        <v>5145343</v>
      </c>
      <c r="LI61" s="79">
        <v>5553650</v>
      </c>
      <c r="LJ61" s="81" t="e">
        <f>+INDEX(#REF!,MATCH($B61,#REF!,0),MATCH(LJ$6,#REF!,0))</f>
        <v>#REF!</v>
      </c>
      <c r="LK61" s="82"/>
      <c r="LL61" s="81"/>
      <c r="LM61" s="81"/>
      <c r="LN61" s="81"/>
      <c r="LO61" s="81"/>
      <c r="LP61" s="80" t="e">
        <f t="shared" si="22"/>
        <v>#REF!</v>
      </c>
    </row>
    <row r="62" spans="1:328" hidden="1" outlineLevel="1">
      <c r="B62" t="str">
        <f t="shared" si="34"/>
        <v>EXPLORACIÓNAPURÍMAC</v>
      </c>
      <c r="C62" s="78" t="s">
        <v>400</v>
      </c>
      <c r="D62" s="79">
        <v>3827.33</v>
      </c>
      <c r="E62" s="79">
        <v>3827.33</v>
      </c>
      <c r="F62" s="79">
        <v>3827.33</v>
      </c>
      <c r="G62" s="79">
        <v>24915.33</v>
      </c>
      <c r="H62" s="79">
        <v>24915.33</v>
      </c>
      <c r="I62" s="79">
        <v>24915.33</v>
      </c>
      <c r="J62" s="79">
        <v>0</v>
      </c>
      <c r="K62" s="79">
        <v>0</v>
      </c>
      <c r="L62" s="79">
        <v>0</v>
      </c>
      <c r="M62" s="79">
        <v>0</v>
      </c>
      <c r="N62" s="79">
        <v>0</v>
      </c>
      <c r="O62" s="79">
        <v>0</v>
      </c>
      <c r="P62" s="80">
        <v>86227.98000000001</v>
      </c>
      <c r="Q62" s="79">
        <v>0</v>
      </c>
      <c r="R62" s="79">
        <v>0</v>
      </c>
      <c r="S62" s="79">
        <v>0</v>
      </c>
      <c r="T62" s="79">
        <v>78506</v>
      </c>
      <c r="U62" s="79">
        <v>78506</v>
      </c>
      <c r="V62" s="79">
        <v>78506</v>
      </c>
      <c r="W62" s="79">
        <v>0</v>
      </c>
      <c r="X62" s="79">
        <v>0</v>
      </c>
      <c r="Y62" s="79">
        <v>0</v>
      </c>
      <c r="Z62" s="79">
        <v>0</v>
      </c>
      <c r="AA62" s="79">
        <v>0</v>
      </c>
      <c r="AB62" s="79">
        <v>0</v>
      </c>
      <c r="AC62" s="80">
        <v>235518</v>
      </c>
      <c r="AD62" s="79">
        <v>0</v>
      </c>
      <c r="AE62" s="79">
        <v>0</v>
      </c>
      <c r="AF62" s="79">
        <v>0</v>
      </c>
      <c r="AG62" s="79">
        <v>0</v>
      </c>
      <c r="AH62" s="79">
        <v>0</v>
      </c>
      <c r="AI62" s="79">
        <v>0</v>
      </c>
      <c r="AJ62" s="79">
        <v>0</v>
      </c>
      <c r="AK62" s="79">
        <v>0</v>
      </c>
      <c r="AL62" s="79">
        <v>0</v>
      </c>
      <c r="AM62" s="79">
        <v>0</v>
      </c>
      <c r="AN62" s="79">
        <v>0</v>
      </c>
      <c r="AO62" s="79">
        <v>0</v>
      </c>
      <c r="AP62" s="80">
        <v>0</v>
      </c>
      <c r="AQ62" s="79">
        <v>70312</v>
      </c>
      <c r="AR62" s="79">
        <v>70312</v>
      </c>
      <c r="AS62" s="79">
        <v>70312</v>
      </c>
      <c r="AT62" s="79">
        <v>103367.67</v>
      </c>
      <c r="AU62" s="79">
        <v>103367.67</v>
      </c>
      <c r="AV62" s="79">
        <v>103367.67</v>
      </c>
      <c r="AW62" s="79">
        <v>28252</v>
      </c>
      <c r="AX62" s="79">
        <v>28252</v>
      </c>
      <c r="AY62" s="79">
        <v>28252</v>
      </c>
      <c r="AZ62" s="79">
        <v>1301.33</v>
      </c>
      <c r="BA62" s="79">
        <v>1301.33</v>
      </c>
      <c r="BB62" s="79">
        <v>1301.33</v>
      </c>
      <c r="BC62" s="80">
        <v>609698.99999999988</v>
      </c>
      <c r="BD62" s="79">
        <v>168.67</v>
      </c>
      <c r="BE62" s="79">
        <v>168.67</v>
      </c>
      <c r="BF62" s="79">
        <v>168.67</v>
      </c>
      <c r="BG62" s="79">
        <v>199966.67</v>
      </c>
      <c r="BH62" s="79">
        <v>199966.67</v>
      </c>
      <c r="BI62" s="79">
        <v>199966.67</v>
      </c>
      <c r="BJ62" s="79">
        <v>92895</v>
      </c>
      <c r="BK62" s="79">
        <v>92895</v>
      </c>
      <c r="BL62" s="79">
        <v>92895</v>
      </c>
      <c r="BM62" s="79">
        <v>130855</v>
      </c>
      <c r="BN62" s="79">
        <v>130855</v>
      </c>
      <c r="BO62" s="79">
        <v>130855</v>
      </c>
      <c r="BP62" s="80">
        <v>1271656.02</v>
      </c>
      <c r="BQ62" s="79">
        <v>354933.67</v>
      </c>
      <c r="BR62" s="79">
        <v>354933.67</v>
      </c>
      <c r="BS62" s="79">
        <v>354933.67</v>
      </c>
      <c r="BT62" s="79">
        <v>1210899.0899999999</v>
      </c>
      <c r="BU62" s="79">
        <v>1210899.0899999999</v>
      </c>
      <c r="BV62" s="79">
        <v>1210899.0899999999</v>
      </c>
      <c r="BW62" s="79">
        <v>1335474.6300000001</v>
      </c>
      <c r="BX62" s="79">
        <v>1335474.6300000001</v>
      </c>
      <c r="BY62" s="79">
        <v>1335474.6300000001</v>
      </c>
      <c r="BZ62" s="79">
        <v>929871.87</v>
      </c>
      <c r="CA62" s="79">
        <v>929871.87</v>
      </c>
      <c r="CB62" s="79">
        <v>929871.87</v>
      </c>
      <c r="CC62" s="80">
        <v>11493537.779999997</v>
      </c>
      <c r="CD62" s="79">
        <v>819724.7699999999</v>
      </c>
      <c r="CE62" s="79">
        <v>819724.7699999999</v>
      </c>
      <c r="CF62" s="79">
        <v>819724.7699999999</v>
      </c>
      <c r="CG62" s="79">
        <v>2035457.6199999999</v>
      </c>
      <c r="CH62" s="79">
        <v>2035457.6199999999</v>
      </c>
      <c r="CI62" s="79">
        <v>2035457.6199999999</v>
      </c>
      <c r="CJ62" s="79">
        <v>2547260.3300000005</v>
      </c>
      <c r="CK62" s="79">
        <v>2547260.3300000005</v>
      </c>
      <c r="CL62" s="79">
        <v>2547260.3300000005</v>
      </c>
      <c r="CM62" s="79">
        <v>2505282.5</v>
      </c>
      <c r="CN62" s="79">
        <v>2505282.5</v>
      </c>
      <c r="CO62" s="79">
        <v>2505282.5</v>
      </c>
      <c r="CP62" s="80">
        <v>23723175.66</v>
      </c>
      <c r="CQ62" s="79">
        <v>1927385.2100000002</v>
      </c>
      <c r="CR62" s="79">
        <v>1927385.2100000002</v>
      </c>
      <c r="CS62" s="79">
        <v>1927385.2100000002</v>
      </c>
      <c r="CT62" s="79">
        <v>2921571.07</v>
      </c>
      <c r="CU62" s="79">
        <v>2921571.07</v>
      </c>
      <c r="CV62" s="79">
        <v>2921571.07</v>
      </c>
      <c r="CW62" s="79">
        <v>1249679.8299999998</v>
      </c>
      <c r="CX62" s="79">
        <v>1249679.8299999998</v>
      </c>
      <c r="CY62" s="79">
        <v>1249679.8299999998</v>
      </c>
      <c r="CZ62" s="79">
        <v>3401401.63</v>
      </c>
      <c r="DA62" s="79">
        <v>3401401.63</v>
      </c>
      <c r="DB62" s="79">
        <v>3401401.63</v>
      </c>
      <c r="DC62" s="80">
        <v>28500113.219999995</v>
      </c>
      <c r="DD62" s="79">
        <v>364953.55</v>
      </c>
      <c r="DE62" s="79">
        <v>364953.55</v>
      </c>
      <c r="DF62" s="79">
        <v>364953.55</v>
      </c>
      <c r="DG62" s="79">
        <v>762569.32000000007</v>
      </c>
      <c r="DH62" s="79">
        <v>762569.32000000007</v>
      </c>
      <c r="DI62" s="79">
        <v>762569.32000000007</v>
      </c>
      <c r="DJ62" s="79">
        <v>440834.33</v>
      </c>
      <c r="DK62" s="79">
        <v>440834.33</v>
      </c>
      <c r="DL62" s="79">
        <v>440834.33</v>
      </c>
      <c r="DM62" s="79">
        <v>1148721.3399999999</v>
      </c>
      <c r="DN62" s="79">
        <v>1148721.3399999999</v>
      </c>
      <c r="DO62" s="79">
        <v>1148721.3399999999</v>
      </c>
      <c r="DP62" s="80">
        <v>8151235.6200000001</v>
      </c>
      <c r="DQ62" s="79">
        <v>914057</v>
      </c>
      <c r="DR62" s="79">
        <v>911637</v>
      </c>
      <c r="DS62" s="79">
        <v>919337</v>
      </c>
      <c r="DT62" s="79">
        <v>1281576.7</v>
      </c>
      <c r="DU62" s="79">
        <v>1193843.6400000001</v>
      </c>
      <c r="DV62" s="79">
        <v>1283118.6200000001</v>
      </c>
      <c r="DW62" s="79">
        <v>1221223.72</v>
      </c>
      <c r="DX62" s="79">
        <v>1555945.71</v>
      </c>
      <c r="DY62" s="79">
        <v>1303397.77</v>
      </c>
      <c r="DZ62" s="79">
        <v>2087622.13</v>
      </c>
      <c r="EA62" s="79">
        <v>1444391.7400000002</v>
      </c>
      <c r="EB62" s="79">
        <v>1879857.88</v>
      </c>
      <c r="EC62" s="80">
        <v>15996008.91</v>
      </c>
      <c r="ED62" s="79">
        <v>402068.5</v>
      </c>
      <c r="EE62" s="79">
        <v>624178.65</v>
      </c>
      <c r="EF62" s="79">
        <v>637537.26</v>
      </c>
      <c r="EG62" s="79">
        <v>672797.11</v>
      </c>
      <c r="EH62" s="79">
        <v>648700.68999999994</v>
      </c>
      <c r="EI62" s="79">
        <v>1022080.05</v>
      </c>
      <c r="EJ62" s="79">
        <v>1139629.93</v>
      </c>
      <c r="EK62" s="79">
        <v>1208393.04</v>
      </c>
      <c r="EL62" s="79">
        <v>1597370.4</v>
      </c>
      <c r="EM62" s="79">
        <v>1133168.4099999999</v>
      </c>
      <c r="EN62" s="79">
        <v>1069974.6600000001</v>
      </c>
      <c r="EO62" s="79">
        <v>1311583.55</v>
      </c>
      <c r="EP62" s="80">
        <v>11467482.25</v>
      </c>
      <c r="EQ62" s="79">
        <v>573877.78</v>
      </c>
      <c r="ER62" s="79">
        <v>767548.09</v>
      </c>
      <c r="ES62" s="79">
        <v>1347854.78</v>
      </c>
      <c r="ET62" s="79">
        <v>1483333.44</v>
      </c>
      <c r="EU62" s="79">
        <v>1598920.37</v>
      </c>
      <c r="EV62" s="79">
        <v>2250412.58</v>
      </c>
      <c r="EW62" s="79">
        <v>1182274.0900000001</v>
      </c>
      <c r="EX62" s="79">
        <v>1566365.0499999998</v>
      </c>
      <c r="EY62" s="79">
        <v>1721595.3900000001</v>
      </c>
      <c r="EZ62" s="79">
        <v>1785699.71</v>
      </c>
      <c r="FA62" s="79">
        <v>2279263.0299999998</v>
      </c>
      <c r="FB62" s="79">
        <v>2337766.35</v>
      </c>
      <c r="FC62" s="80">
        <v>18894910.66</v>
      </c>
      <c r="FD62" s="79">
        <v>810071.73</v>
      </c>
      <c r="FE62" s="79">
        <v>1488434.73</v>
      </c>
      <c r="FF62" s="79">
        <v>992769.7</v>
      </c>
      <c r="FG62" s="79">
        <v>931888.7</v>
      </c>
      <c r="FH62" s="79">
        <v>1448370.7</v>
      </c>
      <c r="FI62" s="79">
        <v>3069883.67</v>
      </c>
      <c r="FJ62" s="79">
        <v>2444486.54</v>
      </c>
      <c r="FK62" s="79">
        <v>3298963.21</v>
      </c>
      <c r="FL62" s="79">
        <v>2946466.85</v>
      </c>
      <c r="FM62" s="79">
        <v>2871807.34</v>
      </c>
      <c r="FN62" s="79">
        <v>1959264.29</v>
      </c>
      <c r="FO62" s="79">
        <v>5121817.5600000005</v>
      </c>
      <c r="FP62" s="80">
        <v>27384225.020000003</v>
      </c>
      <c r="FQ62" s="79">
        <v>1608982.19</v>
      </c>
      <c r="FR62" s="79">
        <v>2360912.83</v>
      </c>
      <c r="FS62" s="79">
        <v>3010699.58</v>
      </c>
      <c r="FT62" s="79">
        <v>2648761.41</v>
      </c>
      <c r="FU62" s="79">
        <v>3124139.46</v>
      </c>
      <c r="FV62" s="79">
        <v>3036660.7800000003</v>
      </c>
      <c r="FW62" s="79">
        <v>3664672.7199999997</v>
      </c>
      <c r="FX62" s="79">
        <v>1590503.4200000002</v>
      </c>
      <c r="FY62" s="79">
        <v>3288239.94</v>
      </c>
      <c r="FZ62" s="79">
        <v>3291005.8</v>
      </c>
      <c r="GA62" s="79">
        <v>3224744.57</v>
      </c>
      <c r="GB62" s="79">
        <v>3764475.0999999996</v>
      </c>
      <c r="GC62" s="80">
        <v>34613797.800000004</v>
      </c>
      <c r="GD62" s="79">
        <v>985943.95</v>
      </c>
      <c r="GE62" s="79">
        <v>2131321.0999999996</v>
      </c>
      <c r="GF62" s="79">
        <v>1709044.19</v>
      </c>
      <c r="GG62" s="79">
        <v>1663285.66</v>
      </c>
      <c r="GH62" s="79">
        <v>3924756.94</v>
      </c>
      <c r="GI62" s="79">
        <v>2094732.5</v>
      </c>
      <c r="GJ62" s="79">
        <v>2356837.41</v>
      </c>
      <c r="GK62" s="79">
        <v>-221686.81000000006</v>
      </c>
      <c r="GL62" s="79">
        <v>1266118.8700000001</v>
      </c>
      <c r="GM62" s="79">
        <v>1208004.78</v>
      </c>
      <c r="GN62" s="79">
        <v>2484158.61</v>
      </c>
      <c r="GO62" s="79">
        <v>3058922.46</v>
      </c>
      <c r="GP62" s="80">
        <f t="shared" si="12"/>
        <v>22661439.66</v>
      </c>
      <c r="GQ62" s="79">
        <v>2596650.4500000002</v>
      </c>
      <c r="GR62" s="79">
        <v>792399.21</v>
      </c>
      <c r="GS62" s="79">
        <v>1370682.3599999999</v>
      </c>
      <c r="GT62" s="79">
        <v>928303.42999999993</v>
      </c>
      <c r="GU62" s="79">
        <v>1087174.2</v>
      </c>
      <c r="GV62" s="79">
        <v>1631356.6600000001</v>
      </c>
      <c r="GW62" s="79">
        <v>1570990.46</v>
      </c>
      <c r="GX62" s="79">
        <v>1630781.23</v>
      </c>
      <c r="GY62" s="79">
        <v>823805.38</v>
      </c>
      <c r="GZ62" s="79">
        <v>788496.79</v>
      </c>
      <c r="HA62" s="79">
        <v>774990.98</v>
      </c>
      <c r="HB62" s="79">
        <v>878772.82000000007</v>
      </c>
      <c r="HC62" s="80">
        <f t="shared" si="13"/>
        <v>14874403.970000003</v>
      </c>
      <c r="HD62" s="79">
        <v>537028.03</v>
      </c>
      <c r="HE62" s="79">
        <v>491821.47000000003</v>
      </c>
      <c r="HF62" s="79">
        <v>413522.31</v>
      </c>
      <c r="HG62" s="79">
        <v>481981.08999999997</v>
      </c>
      <c r="HH62" s="79">
        <v>461335.95</v>
      </c>
      <c r="HI62" s="79">
        <v>843125.03</v>
      </c>
      <c r="HJ62" s="79">
        <v>746571.91</v>
      </c>
      <c r="HK62" s="79">
        <v>446933.91</v>
      </c>
      <c r="HL62" s="79">
        <v>460454.6</v>
      </c>
      <c r="HM62" s="79">
        <v>489166.08999999997</v>
      </c>
      <c r="HN62" s="79">
        <v>589982.74</v>
      </c>
      <c r="HO62" s="79">
        <v>491340.73</v>
      </c>
      <c r="HP62" s="80">
        <f t="shared" si="14"/>
        <v>6453263.8599999994</v>
      </c>
      <c r="HQ62" s="79">
        <v>526536.81000000006</v>
      </c>
      <c r="HR62" s="79">
        <v>513531.16000000003</v>
      </c>
      <c r="HS62" s="79">
        <v>732380.86</v>
      </c>
      <c r="HT62" s="79">
        <v>310130.21999999997</v>
      </c>
      <c r="HU62" s="79">
        <v>473991.03</v>
      </c>
      <c r="HV62" s="79">
        <v>2834802</v>
      </c>
      <c r="HW62" s="79">
        <v>507095.33</v>
      </c>
      <c r="HX62" s="79">
        <v>740069</v>
      </c>
      <c r="HY62" s="79">
        <v>471590.18</v>
      </c>
      <c r="HZ62" s="79">
        <v>454510.95</v>
      </c>
      <c r="IA62" s="79">
        <v>393765.39</v>
      </c>
      <c r="IB62" s="79">
        <v>318085.82999999996</v>
      </c>
      <c r="IC62" s="80">
        <f t="shared" si="15"/>
        <v>8276488.7599999998</v>
      </c>
      <c r="ID62" s="79">
        <v>9121</v>
      </c>
      <c r="IE62" s="79">
        <v>211457.06</v>
      </c>
      <c r="IF62" s="79">
        <v>306192.01999999996</v>
      </c>
      <c r="IG62" s="79">
        <v>445744.42</v>
      </c>
      <c r="IH62" s="79">
        <v>287393.8</v>
      </c>
      <c r="II62" s="79">
        <v>858560.73</v>
      </c>
      <c r="IJ62" s="79">
        <v>387397.85</v>
      </c>
      <c r="IK62" s="79">
        <v>6932500</v>
      </c>
      <c r="IL62" s="79">
        <v>528978</v>
      </c>
      <c r="IM62" s="79">
        <v>639550</v>
      </c>
      <c r="IN62" s="79">
        <v>381100</v>
      </c>
      <c r="IO62" s="79">
        <v>3008855</v>
      </c>
      <c r="IP62" s="80">
        <f t="shared" si="16"/>
        <v>13996849.880000001</v>
      </c>
      <c r="IQ62" s="79">
        <v>340297</v>
      </c>
      <c r="IR62" s="79">
        <v>603287</v>
      </c>
      <c r="IS62" s="79">
        <v>572139</v>
      </c>
      <c r="IT62" s="79">
        <v>507479</v>
      </c>
      <c r="IU62" s="79">
        <v>530937</v>
      </c>
      <c r="IV62" s="79">
        <v>1247403</v>
      </c>
      <c r="IW62" s="79">
        <v>934568</v>
      </c>
      <c r="IX62" s="79">
        <v>156124</v>
      </c>
      <c r="IY62" s="79">
        <v>515749</v>
      </c>
      <c r="IZ62" s="79">
        <v>231417</v>
      </c>
      <c r="JA62" s="79">
        <v>293702</v>
      </c>
      <c r="JB62" s="79">
        <v>613546</v>
      </c>
      <c r="JC62" s="80">
        <f t="shared" si="17"/>
        <v>6546648</v>
      </c>
      <c r="JD62" s="79">
        <v>73185</v>
      </c>
      <c r="JE62" s="79">
        <v>151006</v>
      </c>
      <c r="JF62" s="79">
        <v>337394</v>
      </c>
      <c r="JG62" s="79">
        <v>0</v>
      </c>
      <c r="JH62" s="79">
        <v>506814</v>
      </c>
      <c r="JI62" s="79">
        <v>390018</v>
      </c>
      <c r="JJ62" s="79">
        <v>128356</v>
      </c>
      <c r="JK62" s="79">
        <v>104395</v>
      </c>
      <c r="JL62" s="79">
        <v>247489</v>
      </c>
      <c r="JM62" s="79">
        <v>136223</v>
      </c>
      <c r="JN62" s="79">
        <v>76906</v>
      </c>
      <c r="JO62" s="79">
        <v>568157</v>
      </c>
      <c r="JP62" s="80">
        <f t="shared" si="18"/>
        <v>2719943</v>
      </c>
      <c r="JQ62" s="79">
        <v>26717</v>
      </c>
      <c r="JR62" s="79">
        <v>168155</v>
      </c>
      <c r="JS62" s="79">
        <v>96671</v>
      </c>
      <c r="JT62" s="79">
        <v>99529</v>
      </c>
      <c r="JU62" s="79">
        <v>124102</v>
      </c>
      <c r="JV62" s="79">
        <v>531356</v>
      </c>
      <c r="JW62" s="79">
        <v>153632</v>
      </c>
      <c r="JX62" s="79">
        <v>134716</v>
      </c>
      <c r="JY62" s="79">
        <v>89133</v>
      </c>
      <c r="JZ62" s="79">
        <v>149480</v>
      </c>
      <c r="KA62" s="79">
        <v>150992</v>
      </c>
      <c r="KB62" s="79">
        <v>374765</v>
      </c>
      <c r="KC62" s="80">
        <f t="shared" si="19"/>
        <v>2099248</v>
      </c>
      <c r="KD62" s="79">
        <v>137977</v>
      </c>
      <c r="KE62" s="79">
        <v>247427</v>
      </c>
      <c r="KF62" s="79">
        <v>256358</v>
      </c>
      <c r="KG62" s="79">
        <v>395916</v>
      </c>
      <c r="KH62" s="79">
        <v>677458</v>
      </c>
      <c r="KI62" s="79">
        <v>1381934</v>
      </c>
      <c r="KJ62" s="79">
        <v>539068</v>
      </c>
      <c r="KK62" s="79">
        <v>1140282</v>
      </c>
      <c r="KL62" s="79">
        <v>1006225</v>
      </c>
      <c r="KM62" s="79">
        <v>942282</v>
      </c>
      <c r="KN62" s="79">
        <v>1327149</v>
      </c>
      <c r="KO62" s="79">
        <v>1924838</v>
      </c>
      <c r="KP62" s="80">
        <f t="shared" si="20"/>
        <v>9976914</v>
      </c>
      <c r="KQ62" s="79">
        <v>464128</v>
      </c>
      <c r="KR62" s="79">
        <v>644202</v>
      </c>
      <c r="KS62" s="79">
        <v>743905</v>
      </c>
      <c r="KT62" s="79">
        <v>1265710</v>
      </c>
      <c r="KU62" s="79">
        <v>1239197</v>
      </c>
      <c r="KV62" s="79">
        <v>2280486</v>
      </c>
      <c r="KW62" s="79">
        <v>1138712</v>
      </c>
      <c r="KX62" s="79">
        <v>772514</v>
      </c>
      <c r="KY62" s="79">
        <v>610639</v>
      </c>
      <c r="KZ62" s="79">
        <v>951072</v>
      </c>
      <c r="LA62" s="79">
        <v>1910047</v>
      </c>
      <c r="LB62" s="79">
        <v>2260956</v>
      </c>
      <c r="LC62" s="80">
        <f t="shared" si="21"/>
        <v>14281568</v>
      </c>
      <c r="LD62" s="79">
        <v>633499</v>
      </c>
      <c r="LE62" s="79">
        <v>995880</v>
      </c>
      <c r="LF62" s="79">
        <v>1105541</v>
      </c>
      <c r="LG62" s="79">
        <v>1190808</v>
      </c>
      <c r="LH62" s="79">
        <v>1285869</v>
      </c>
      <c r="LI62" s="79">
        <v>3152547</v>
      </c>
      <c r="LJ62" s="81" t="e">
        <f>+INDEX(#REF!,MATCH($B62,#REF!,0),MATCH(LJ$6,#REF!,0))</f>
        <v>#REF!</v>
      </c>
      <c r="LK62" s="82"/>
      <c r="LL62" s="81"/>
      <c r="LM62" s="81"/>
      <c r="LN62" s="81"/>
      <c r="LO62" s="81"/>
      <c r="LP62" s="80" t="e">
        <f t="shared" si="22"/>
        <v>#REF!</v>
      </c>
    </row>
    <row r="63" spans="1:328" hidden="1" outlineLevel="1">
      <c r="B63" t="str">
        <f t="shared" si="34"/>
        <v>EXPLORACIÓNAREQUIPA</v>
      </c>
      <c r="C63" s="78" t="s">
        <v>401</v>
      </c>
      <c r="D63" s="79">
        <v>197558.33999999997</v>
      </c>
      <c r="E63" s="79">
        <v>197558.33999999997</v>
      </c>
      <c r="F63" s="79">
        <v>197558.33999999997</v>
      </c>
      <c r="G63" s="79">
        <v>419450.58</v>
      </c>
      <c r="H63" s="79">
        <v>419450.58</v>
      </c>
      <c r="I63" s="79">
        <v>419450.58</v>
      </c>
      <c r="J63" s="79">
        <v>161437.33000000002</v>
      </c>
      <c r="K63" s="79">
        <v>161437.33000000002</v>
      </c>
      <c r="L63" s="79">
        <v>161437.33000000002</v>
      </c>
      <c r="M63" s="79">
        <v>2846516</v>
      </c>
      <c r="N63" s="79">
        <v>2846516</v>
      </c>
      <c r="O63" s="79">
        <v>2846516</v>
      </c>
      <c r="P63" s="80">
        <v>10874886.75</v>
      </c>
      <c r="Q63" s="79">
        <v>607452.16000000003</v>
      </c>
      <c r="R63" s="79">
        <v>607452.16000000003</v>
      </c>
      <c r="S63" s="79">
        <v>607452.16000000003</v>
      </c>
      <c r="T63" s="79">
        <v>1851598.2699999998</v>
      </c>
      <c r="U63" s="79">
        <v>1851598.2699999998</v>
      </c>
      <c r="V63" s="79">
        <v>1851598.2699999998</v>
      </c>
      <c r="W63" s="79">
        <v>1134490.8999999999</v>
      </c>
      <c r="X63" s="79">
        <v>1134490.8999999999</v>
      </c>
      <c r="Y63" s="79">
        <v>1134490.8999999999</v>
      </c>
      <c r="Z63" s="79">
        <v>968594.2100000002</v>
      </c>
      <c r="AA63" s="79">
        <v>968594.2100000002</v>
      </c>
      <c r="AB63" s="79">
        <v>968594.2100000002</v>
      </c>
      <c r="AC63" s="80">
        <v>13686406.620000003</v>
      </c>
      <c r="AD63" s="79">
        <v>263646.05</v>
      </c>
      <c r="AE63" s="79">
        <v>263646.05</v>
      </c>
      <c r="AF63" s="79">
        <v>263646.05</v>
      </c>
      <c r="AG63" s="79">
        <v>373704.82</v>
      </c>
      <c r="AH63" s="79">
        <v>373704.82</v>
      </c>
      <c r="AI63" s="79">
        <v>373704.82</v>
      </c>
      <c r="AJ63" s="79">
        <v>408781.04</v>
      </c>
      <c r="AK63" s="79">
        <v>408781.04</v>
      </c>
      <c r="AL63" s="79">
        <v>408781.04</v>
      </c>
      <c r="AM63" s="79">
        <v>388645.32</v>
      </c>
      <c r="AN63" s="79">
        <v>388645.32</v>
      </c>
      <c r="AO63" s="79">
        <v>388645.32</v>
      </c>
      <c r="AP63" s="80">
        <v>4304331.6899999995</v>
      </c>
      <c r="AQ63" s="79">
        <v>672132.34000000008</v>
      </c>
      <c r="AR63" s="79">
        <v>672132.34000000008</v>
      </c>
      <c r="AS63" s="79">
        <v>672132.34000000008</v>
      </c>
      <c r="AT63" s="79">
        <v>840634.6</v>
      </c>
      <c r="AU63" s="79">
        <v>840634.6</v>
      </c>
      <c r="AV63" s="79">
        <v>840634.6</v>
      </c>
      <c r="AW63" s="79">
        <v>649964.44999999995</v>
      </c>
      <c r="AX63" s="79">
        <v>649964.44999999995</v>
      </c>
      <c r="AY63" s="79">
        <v>649964.44999999995</v>
      </c>
      <c r="AZ63" s="79">
        <v>129531</v>
      </c>
      <c r="BA63" s="79">
        <v>129531</v>
      </c>
      <c r="BB63" s="79">
        <v>129531</v>
      </c>
      <c r="BC63" s="80">
        <v>6876787.1700000009</v>
      </c>
      <c r="BD63" s="79">
        <v>75706.33</v>
      </c>
      <c r="BE63" s="79">
        <v>75706.33</v>
      </c>
      <c r="BF63" s="79">
        <v>75706.33</v>
      </c>
      <c r="BG63" s="79">
        <v>849502.33000000007</v>
      </c>
      <c r="BH63" s="79">
        <v>849502.33000000007</v>
      </c>
      <c r="BI63" s="79">
        <v>849502.33000000007</v>
      </c>
      <c r="BJ63" s="79">
        <v>1387779.6400000001</v>
      </c>
      <c r="BK63" s="79">
        <v>1387779.6400000001</v>
      </c>
      <c r="BL63" s="79">
        <v>1387779.6400000001</v>
      </c>
      <c r="BM63" s="79">
        <v>993724.09</v>
      </c>
      <c r="BN63" s="79">
        <v>993724.09</v>
      </c>
      <c r="BO63" s="79">
        <v>993724.09</v>
      </c>
      <c r="BP63" s="80">
        <v>9920137.1699999999</v>
      </c>
      <c r="BQ63" s="79">
        <v>818979.71</v>
      </c>
      <c r="BR63" s="79">
        <v>818979.71</v>
      </c>
      <c r="BS63" s="79">
        <v>818979.71</v>
      </c>
      <c r="BT63" s="79">
        <v>2291419.9099999997</v>
      </c>
      <c r="BU63" s="79">
        <v>2291419.9099999997</v>
      </c>
      <c r="BV63" s="79">
        <v>2291419.9099999997</v>
      </c>
      <c r="BW63" s="79">
        <v>2089375.79</v>
      </c>
      <c r="BX63" s="79">
        <v>2089375.79</v>
      </c>
      <c r="BY63" s="79">
        <v>2089375.79</v>
      </c>
      <c r="BZ63" s="79">
        <v>1587399.1</v>
      </c>
      <c r="CA63" s="79">
        <v>1587399.1</v>
      </c>
      <c r="CB63" s="79">
        <v>1587399.1</v>
      </c>
      <c r="CC63" s="80">
        <v>20361523.530000001</v>
      </c>
      <c r="CD63" s="79">
        <v>2076563.18</v>
      </c>
      <c r="CE63" s="79">
        <v>2076563.18</v>
      </c>
      <c r="CF63" s="79">
        <v>2076563.18</v>
      </c>
      <c r="CG63" s="79">
        <v>1383709.1199999999</v>
      </c>
      <c r="CH63" s="79">
        <v>1383709.1199999999</v>
      </c>
      <c r="CI63" s="79">
        <v>1383709.1199999999</v>
      </c>
      <c r="CJ63" s="79">
        <v>3007779.11</v>
      </c>
      <c r="CK63" s="79">
        <v>3007779.11</v>
      </c>
      <c r="CL63" s="79">
        <v>3007779.11</v>
      </c>
      <c r="CM63" s="79">
        <v>3688626.8800000004</v>
      </c>
      <c r="CN63" s="79">
        <v>3688626.8800000004</v>
      </c>
      <c r="CO63" s="79">
        <v>3688626.8800000004</v>
      </c>
      <c r="CP63" s="80">
        <v>30470034.869999994</v>
      </c>
      <c r="CQ63" s="79">
        <v>2909264.67</v>
      </c>
      <c r="CR63" s="79">
        <v>2909264.67</v>
      </c>
      <c r="CS63" s="79">
        <v>2909264.67</v>
      </c>
      <c r="CT63" s="79">
        <v>4012607.18</v>
      </c>
      <c r="CU63" s="79">
        <v>4012607.18</v>
      </c>
      <c r="CV63" s="79">
        <v>4012607.18</v>
      </c>
      <c r="CW63" s="79">
        <v>2567583.9400000004</v>
      </c>
      <c r="CX63" s="79">
        <v>2567583.9400000004</v>
      </c>
      <c r="CY63" s="79">
        <v>2567583.9400000004</v>
      </c>
      <c r="CZ63" s="79">
        <v>4270265</v>
      </c>
      <c r="DA63" s="79">
        <v>4270265</v>
      </c>
      <c r="DB63" s="79">
        <v>4270265</v>
      </c>
      <c r="DC63" s="80">
        <v>41279162.370000005</v>
      </c>
      <c r="DD63" s="79">
        <v>2080920.06</v>
      </c>
      <c r="DE63" s="79">
        <v>2080920.06</v>
      </c>
      <c r="DF63" s="79">
        <v>2080920.06</v>
      </c>
      <c r="DG63" s="79">
        <v>2560319.6799999997</v>
      </c>
      <c r="DH63" s="79">
        <v>2560319.6799999997</v>
      </c>
      <c r="DI63" s="79">
        <v>2560319.6799999997</v>
      </c>
      <c r="DJ63" s="79">
        <v>2219167.0099999998</v>
      </c>
      <c r="DK63" s="79">
        <v>2219167.0099999998</v>
      </c>
      <c r="DL63" s="79">
        <v>2219167.0099999998</v>
      </c>
      <c r="DM63" s="79">
        <v>2533827.1199999996</v>
      </c>
      <c r="DN63" s="79">
        <v>2533827.1199999996</v>
      </c>
      <c r="DO63" s="79">
        <v>2533827.1199999996</v>
      </c>
      <c r="DP63" s="80">
        <v>28182701.610000003</v>
      </c>
      <c r="DQ63" s="79">
        <v>1776361.5299999998</v>
      </c>
      <c r="DR63" s="79">
        <v>1776361.5299999998</v>
      </c>
      <c r="DS63" s="79">
        <v>1776361.5299999998</v>
      </c>
      <c r="DT63" s="79">
        <v>3506759.5</v>
      </c>
      <c r="DU63" s="79">
        <v>3906816.76</v>
      </c>
      <c r="DV63" s="79">
        <v>3284368.95</v>
      </c>
      <c r="DW63" s="79">
        <v>3766829.5100000002</v>
      </c>
      <c r="DX63" s="79">
        <v>3952221.13</v>
      </c>
      <c r="DY63" s="79">
        <v>5016524.05</v>
      </c>
      <c r="DZ63" s="79">
        <v>5010292.1800000006</v>
      </c>
      <c r="EA63" s="79">
        <v>4878176.7299999995</v>
      </c>
      <c r="EB63" s="79">
        <v>5251737.2899999991</v>
      </c>
      <c r="EC63" s="80">
        <v>43902810.689999998</v>
      </c>
      <c r="ED63" s="79">
        <v>4168228.55</v>
      </c>
      <c r="EE63" s="79">
        <v>4787984.6899999995</v>
      </c>
      <c r="EF63" s="79">
        <v>5587129.9900000002</v>
      </c>
      <c r="EG63" s="79">
        <v>6287030.4800000004</v>
      </c>
      <c r="EH63" s="79">
        <v>8474484.8299999982</v>
      </c>
      <c r="EI63" s="79">
        <v>7103921.3799999999</v>
      </c>
      <c r="EJ63" s="79">
        <v>4857988.66</v>
      </c>
      <c r="EK63" s="79">
        <v>4939822.7200000007</v>
      </c>
      <c r="EL63" s="79">
        <v>5417788.1900000004</v>
      </c>
      <c r="EM63" s="79">
        <v>5229340.97</v>
      </c>
      <c r="EN63" s="79">
        <v>4525771.59</v>
      </c>
      <c r="EO63" s="79">
        <v>4670322.4600000009</v>
      </c>
      <c r="EP63" s="80">
        <v>66049814.509999998</v>
      </c>
      <c r="EQ63" s="79">
        <v>7481374.5700000003</v>
      </c>
      <c r="ER63" s="79">
        <v>5955367.2299999995</v>
      </c>
      <c r="ES63" s="79">
        <v>7372852.8400000026</v>
      </c>
      <c r="ET63" s="79">
        <v>7153381.6200000001</v>
      </c>
      <c r="EU63" s="79">
        <v>8094188.8899999997</v>
      </c>
      <c r="EV63" s="79">
        <v>8611299.5999999978</v>
      </c>
      <c r="EW63" s="79">
        <v>9839823.3999999985</v>
      </c>
      <c r="EX63" s="79">
        <v>12456027.000000002</v>
      </c>
      <c r="EY63" s="79">
        <v>10863829.040000001</v>
      </c>
      <c r="EZ63" s="79">
        <v>9743829.4199999999</v>
      </c>
      <c r="FA63" s="79">
        <v>10222808.379999999</v>
      </c>
      <c r="FB63" s="79">
        <v>16380420.850000001</v>
      </c>
      <c r="FC63" s="80">
        <v>114175202.84</v>
      </c>
      <c r="FD63" s="79">
        <v>7073275.5099999998</v>
      </c>
      <c r="FE63" s="79">
        <v>10225227.849999998</v>
      </c>
      <c r="FF63" s="79">
        <v>11365588.770000001</v>
      </c>
      <c r="FG63" s="79">
        <v>13644958.65</v>
      </c>
      <c r="FH63" s="79">
        <v>10374944.66</v>
      </c>
      <c r="FI63" s="79">
        <v>12823830.949999999</v>
      </c>
      <c r="FJ63" s="79">
        <v>20178540.710000001</v>
      </c>
      <c r="FK63" s="79">
        <v>15771606.239999998</v>
      </c>
      <c r="FL63" s="79">
        <v>18280500.449999996</v>
      </c>
      <c r="FM63" s="79">
        <v>11221802.360000001</v>
      </c>
      <c r="FN63" s="79">
        <v>10265003.960000003</v>
      </c>
      <c r="FO63" s="79">
        <v>12240542.970000001</v>
      </c>
      <c r="FP63" s="80">
        <v>153465823.07999998</v>
      </c>
      <c r="FQ63" s="79">
        <v>6715023.2700000005</v>
      </c>
      <c r="FR63" s="79">
        <v>9346537.1999999993</v>
      </c>
      <c r="FS63" s="79">
        <v>11639815.540000001</v>
      </c>
      <c r="FT63" s="79">
        <v>13314097.910000002</v>
      </c>
      <c r="FU63" s="79">
        <v>13763982.049999999</v>
      </c>
      <c r="FV63" s="79">
        <v>11839446.93</v>
      </c>
      <c r="FW63" s="79">
        <v>9719852.5</v>
      </c>
      <c r="FX63" s="79">
        <v>9837392.7899999991</v>
      </c>
      <c r="FY63" s="79">
        <v>8903804.5099999998</v>
      </c>
      <c r="FZ63" s="79">
        <v>10206115.200000001</v>
      </c>
      <c r="GA63" s="79">
        <v>10388982.290000001</v>
      </c>
      <c r="GB63" s="79">
        <v>10335589.149999995</v>
      </c>
      <c r="GC63" s="80">
        <v>126010639.34</v>
      </c>
      <c r="GD63" s="79">
        <v>6241227.370000001</v>
      </c>
      <c r="GE63" s="79">
        <v>9834842.4500000011</v>
      </c>
      <c r="GF63" s="79">
        <v>9972490.6100000013</v>
      </c>
      <c r="GG63" s="79">
        <v>10024229.260000002</v>
      </c>
      <c r="GH63" s="79">
        <v>16461477.699999999</v>
      </c>
      <c r="GI63" s="79">
        <v>7031020.4700000007</v>
      </c>
      <c r="GJ63" s="79">
        <v>6112656.6399999987</v>
      </c>
      <c r="GK63" s="79">
        <v>8236562.75</v>
      </c>
      <c r="GL63" s="79">
        <v>7332693.71</v>
      </c>
      <c r="GM63" s="79">
        <v>6006416.2399999993</v>
      </c>
      <c r="GN63" s="79">
        <v>7268040.8599999985</v>
      </c>
      <c r="GO63" s="79">
        <v>7991302.450000002</v>
      </c>
      <c r="GP63" s="80">
        <f t="shared" si="12"/>
        <v>102512960.50999999</v>
      </c>
      <c r="GQ63" s="79">
        <v>4751429.1400000006</v>
      </c>
      <c r="GR63" s="79">
        <v>5284513.42</v>
      </c>
      <c r="GS63" s="79">
        <v>5845634.3600000003</v>
      </c>
      <c r="GT63" s="79">
        <v>6999229.4099999983</v>
      </c>
      <c r="GU63" s="79">
        <v>6558888.4699999997</v>
      </c>
      <c r="GV63" s="79">
        <v>9166881.9299999997</v>
      </c>
      <c r="GW63" s="79">
        <v>6195639.0199999977</v>
      </c>
      <c r="GX63" s="79">
        <v>6656859.1700000018</v>
      </c>
      <c r="GY63" s="79">
        <v>6620146.6900000004</v>
      </c>
      <c r="GZ63" s="79">
        <v>6258995.9899999993</v>
      </c>
      <c r="HA63" s="79">
        <v>6544718.0600000005</v>
      </c>
      <c r="HB63" s="79">
        <v>7285843.8099999996</v>
      </c>
      <c r="HC63" s="80">
        <f t="shared" si="13"/>
        <v>78168779.469999999</v>
      </c>
      <c r="HD63" s="79">
        <v>3877156.8500000006</v>
      </c>
      <c r="HE63" s="79">
        <v>4706443.41</v>
      </c>
      <c r="HF63" s="79">
        <v>5197917.870000001</v>
      </c>
      <c r="HG63" s="79">
        <v>5613947.5700000003</v>
      </c>
      <c r="HH63" s="79">
        <v>4654125.95</v>
      </c>
      <c r="HI63" s="79">
        <v>5945340.9299999988</v>
      </c>
      <c r="HJ63" s="79">
        <v>9638285.0299999975</v>
      </c>
      <c r="HK63" s="79">
        <v>5469179.79</v>
      </c>
      <c r="HL63" s="79">
        <v>6412511.8299999982</v>
      </c>
      <c r="HM63" s="79">
        <v>9897286.0699999984</v>
      </c>
      <c r="HN63" s="79">
        <v>6965931.8100000015</v>
      </c>
      <c r="HO63" s="79">
        <v>6372665.8499999996</v>
      </c>
      <c r="HP63" s="80">
        <f t="shared" si="14"/>
        <v>74750792.959999993</v>
      </c>
      <c r="HQ63" s="79">
        <v>4475685.51</v>
      </c>
      <c r="HR63" s="79">
        <v>4637936.43</v>
      </c>
      <c r="HS63" s="79">
        <v>4506534.6400000006</v>
      </c>
      <c r="HT63" s="79">
        <v>5292050.6000000015</v>
      </c>
      <c r="HU63" s="79">
        <v>7018833.7000000002</v>
      </c>
      <c r="HV63" s="79">
        <v>7531823.25</v>
      </c>
      <c r="HW63" s="79">
        <v>6424006.4800000014</v>
      </c>
      <c r="HX63" s="79">
        <v>8203163.3900000006</v>
      </c>
      <c r="HY63" s="79">
        <v>7884907.3299999991</v>
      </c>
      <c r="HZ63" s="79">
        <v>8421265.2899999991</v>
      </c>
      <c r="IA63" s="79">
        <v>9215258.5299999993</v>
      </c>
      <c r="IB63" s="79">
        <v>8291198.5900000008</v>
      </c>
      <c r="IC63" s="80">
        <f t="shared" si="15"/>
        <v>81902663.739999995</v>
      </c>
      <c r="ID63" s="79">
        <v>3623528.4799999995</v>
      </c>
      <c r="IE63" s="79">
        <v>3369139.6199999996</v>
      </c>
      <c r="IF63" s="79">
        <v>4014773.2</v>
      </c>
      <c r="IG63" s="79">
        <v>4698961.3499999996</v>
      </c>
      <c r="IH63" s="79">
        <v>5001391.6100000003</v>
      </c>
      <c r="II63" s="79">
        <v>5617971.9600000009</v>
      </c>
      <c r="IJ63" s="79">
        <v>4825090.1100000003</v>
      </c>
      <c r="IK63" s="79">
        <v>5243636</v>
      </c>
      <c r="IL63" s="79">
        <v>4093627</v>
      </c>
      <c r="IM63" s="79">
        <v>5376256</v>
      </c>
      <c r="IN63" s="79">
        <v>5190679</v>
      </c>
      <c r="IO63" s="79">
        <v>10546288</v>
      </c>
      <c r="IP63" s="80">
        <f t="shared" si="16"/>
        <v>61601342.329999998</v>
      </c>
      <c r="IQ63" s="79">
        <v>3686145</v>
      </c>
      <c r="IR63" s="79">
        <v>3464966.6</v>
      </c>
      <c r="IS63" s="79">
        <v>3482921.76</v>
      </c>
      <c r="IT63" s="79">
        <v>3978091</v>
      </c>
      <c r="IU63" s="79">
        <v>4777206</v>
      </c>
      <c r="IV63" s="79">
        <v>4371952.51</v>
      </c>
      <c r="IW63" s="79">
        <v>3892119.28</v>
      </c>
      <c r="IX63" s="79">
        <v>3636445</v>
      </c>
      <c r="IY63" s="79">
        <v>3941043</v>
      </c>
      <c r="IZ63" s="79">
        <v>2823191</v>
      </c>
      <c r="JA63" s="79">
        <v>3246064</v>
      </c>
      <c r="JB63" s="79">
        <v>4877396</v>
      </c>
      <c r="JC63" s="80">
        <f t="shared" si="17"/>
        <v>46177541.149999999</v>
      </c>
      <c r="JD63" s="79">
        <v>2335323</v>
      </c>
      <c r="JE63" s="79">
        <v>3111305</v>
      </c>
      <c r="JF63" s="79">
        <v>1927002</v>
      </c>
      <c r="JG63" s="79">
        <v>1551193</v>
      </c>
      <c r="JH63" s="79">
        <v>2709883</v>
      </c>
      <c r="JI63" s="79">
        <v>1791472</v>
      </c>
      <c r="JJ63" s="79">
        <v>1827264</v>
      </c>
      <c r="JK63" s="79">
        <v>1465877</v>
      </c>
      <c r="JL63" s="79">
        <v>3282691</v>
      </c>
      <c r="JM63" s="79">
        <v>2461926</v>
      </c>
      <c r="JN63" s="79">
        <v>2587518</v>
      </c>
      <c r="JO63" s="79">
        <v>3262205</v>
      </c>
      <c r="JP63" s="80">
        <f t="shared" si="18"/>
        <v>28313659</v>
      </c>
      <c r="JQ63" s="79">
        <v>1859226</v>
      </c>
      <c r="JR63" s="79">
        <v>2179855</v>
      </c>
      <c r="JS63" s="79">
        <v>3186929</v>
      </c>
      <c r="JT63" s="79">
        <v>2759463</v>
      </c>
      <c r="JU63" s="79">
        <v>2910681</v>
      </c>
      <c r="JV63" s="79">
        <v>2205965</v>
      </c>
      <c r="JW63" s="79">
        <v>2358555</v>
      </c>
      <c r="JX63" s="79">
        <v>2284265</v>
      </c>
      <c r="JY63" s="79">
        <v>2304077</v>
      </c>
      <c r="JZ63" s="79">
        <v>2222920</v>
      </c>
      <c r="KA63" s="79">
        <v>3208446</v>
      </c>
      <c r="KB63" s="79">
        <v>5173008</v>
      </c>
      <c r="KC63" s="80">
        <f t="shared" si="19"/>
        <v>32653390</v>
      </c>
      <c r="KD63" s="79">
        <v>3389798</v>
      </c>
      <c r="KE63" s="79">
        <v>5879532</v>
      </c>
      <c r="KF63" s="79">
        <v>6758755</v>
      </c>
      <c r="KG63" s="79">
        <v>5936965</v>
      </c>
      <c r="KH63" s="79">
        <v>6111802</v>
      </c>
      <c r="KI63" s="79">
        <v>4966842</v>
      </c>
      <c r="KJ63" s="79">
        <v>7490802</v>
      </c>
      <c r="KK63" s="79">
        <v>7264937</v>
      </c>
      <c r="KL63" s="79">
        <v>5142114</v>
      </c>
      <c r="KM63" s="79">
        <v>6005091</v>
      </c>
      <c r="KN63" s="79">
        <v>5674778</v>
      </c>
      <c r="KO63" s="79">
        <v>5188208</v>
      </c>
      <c r="KP63" s="80">
        <f t="shared" si="20"/>
        <v>69809624</v>
      </c>
      <c r="KQ63" s="79">
        <v>2821498</v>
      </c>
      <c r="KR63" s="79">
        <v>4437638</v>
      </c>
      <c r="KS63" s="79">
        <v>4633682</v>
      </c>
      <c r="KT63" s="79">
        <v>5165244</v>
      </c>
      <c r="KU63" s="79">
        <v>7508391</v>
      </c>
      <c r="KV63" s="79">
        <v>3712866</v>
      </c>
      <c r="KW63" s="79">
        <v>2070532</v>
      </c>
      <c r="KX63" s="79">
        <v>5663085</v>
      </c>
      <c r="KY63" s="79">
        <v>5625665</v>
      </c>
      <c r="KZ63" s="79">
        <v>6982699</v>
      </c>
      <c r="LA63" s="79">
        <v>8575388</v>
      </c>
      <c r="LB63" s="79">
        <v>7179450</v>
      </c>
      <c r="LC63" s="80">
        <f t="shared" si="21"/>
        <v>64376138</v>
      </c>
      <c r="LD63" s="79">
        <v>4482471</v>
      </c>
      <c r="LE63" s="79">
        <v>5679369</v>
      </c>
      <c r="LF63" s="79">
        <v>6346671</v>
      </c>
      <c r="LG63" s="79">
        <v>8024829</v>
      </c>
      <c r="LH63" s="79">
        <v>8404270</v>
      </c>
      <c r="LI63" s="79">
        <v>5157151</v>
      </c>
      <c r="LJ63" s="81" t="e">
        <f>+INDEX(#REF!,MATCH($B63,#REF!,0),MATCH(LJ$6,#REF!,0))</f>
        <v>#REF!</v>
      </c>
      <c r="LK63" s="82"/>
      <c r="LL63" s="81"/>
      <c r="LM63" s="81"/>
      <c r="LN63" s="81"/>
      <c r="LO63" s="81"/>
      <c r="LP63" s="80" t="e">
        <f t="shared" si="22"/>
        <v>#REF!</v>
      </c>
    </row>
    <row r="64" spans="1:328" hidden="1" outlineLevel="1">
      <c r="B64" t="str">
        <f t="shared" si="34"/>
        <v>EXPLORACIÓNAYACUCHO</v>
      </c>
      <c r="C64" s="78" t="s">
        <v>402</v>
      </c>
      <c r="D64" s="79">
        <v>36195.33</v>
      </c>
      <c r="E64" s="79">
        <v>36195.33</v>
      </c>
      <c r="F64" s="79">
        <v>36195.33</v>
      </c>
      <c r="G64" s="79">
        <v>47740</v>
      </c>
      <c r="H64" s="79">
        <v>47740</v>
      </c>
      <c r="I64" s="79">
        <v>47740</v>
      </c>
      <c r="J64" s="79">
        <v>119479</v>
      </c>
      <c r="K64" s="79">
        <v>119479</v>
      </c>
      <c r="L64" s="79">
        <v>119479</v>
      </c>
      <c r="M64" s="79">
        <v>71551.67</v>
      </c>
      <c r="N64" s="79">
        <v>71551.67</v>
      </c>
      <c r="O64" s="79">
        <v>71551.67</v>
      </c>
      <c r="P64" s="80">
        <v>824898.00000000012</v>
      </c>
      <c r="Q64" s="79">
        <v>12651.07</v>
      </c>
      <c r="R64" s="79">
        <v>12651.07</v>
      </c>
      <c r="S64" s="79">
        <v>12651.07</v>
      </c>
      <c r="T64" s="79">
        <v>6528.24</v>
      </c>
      <c r="U64" s="79">
        <v>6528.24</v>
      </c>
      <c r="V64" s="79">
        <v>6528.24</v>
      </c>
      <c r="W64" s="79">
        <v>20257.43</v>
      </c>
      <c r="X64" s="79">
        <v>20257.43</v>
      </c>
      <c r="Y64" s="79">
        <v>20257.43</v>
      </c>
      <c r="Z64" s="79">
        <v>273172.15999999997</v>
      </c>
      <c r="AA64" s="79">
        <v>273172.15999999997</v>
      </c>
      <c r="AB64" s="79">
        <v>273172.15999999997</v>
      </c>
      <c r="AC64" s="80">
        <v>937826.7</v>
      </c>
      <c r="AD64" s="79">
        <v>76527.31</v>
      </c>
      <c r="AE64" s="79">
        <v>76527.31</v>
      </c>
      <c r="AF64" s="79">
        <v>76527.31</v>
      </c>
      <c r="AG64" s="79">
        <v>129916.94</v>
      </c>
      <c r="AH64" s="79">
        <v>129916.94</v>
      </c>
      <c r="AI64" s="79">
        <v>129916.94</v>
      </c>
      <c r="AJ64" s="79">
        <v>70417.320000000007</v>
      </c>
      <c r="AK64" s="79">
        <v>70417.320000000007</v>
      </c>
      <c r="AL64" s="79">
        <v>70417.320000000007</v>
      </c>
      <c r="AM64" s="79">
        <v>144905.82</v>
      </c>
      <c r="AN64" s="79">
        <v>144905.82</v>
      </c>
      <c r="AO64" s="79">
        <v>144905.82</v>
      </c>
      <c r="AP64" s="80">
        <v>1265302.1700000004</v>
      </c>
      <c r="AQ64" s="79">
        <v>129647.29</v>
      </c>
      <c r="AR64" s="79">
        <v>129647.29</v>
      </c>
      <c r="AS64" s="79">
        <v>129647.29</v>
      </c>
      <c r="AT64" s="79">
        <v>102382</v>
      </c>
      <c r="AU64" s="79">
        <v>102382</v>
      </c>
      <c r="AV64" s="79">
        <v>102382</v>
      </c>
      <c r="AW64" s="79">
        <v>215726.33</v>
      </c>
      <c r="AX64" s="79">
        <v>215726.33</v>
      </c>
      <c r="AY64" s="79">
        <v>215726.33</v>
      </c>
      <c r="AZ64" s="79">
        <v>0</v>
      </c>
      <c r="BA64" s="79">
        <v>0</v>
      </c>
      <c r="BB64" s="79">
        <v>0</v>
      </c>
      <c r="BC64" s="80">
        <v>1343266.86</v>
      </c>
      <c r="BD64" s="79">
        <v>0</v>
      </c>
      <c r="BE64" s="79">
        <v>0</v>
      </c>
      <c r="BF64" s="79">
        <v>0</v>
      </c>
      <c r="BG64" s="79">
        <v>0</v>
      </c>
      <c r="BH64" s="79">
        <v>0</v>
      </c>
      <c r="BI64" s="79">
        <v>0</v>
      </c>
      <c r="BJ64" s="79">
        <v>0</v>
      </c>
      <c r="BK64" s="79">
        <v>0</v>
      </c>
      <c r="BL64" s="79">
        <v>0</v>
      </c>
      <c r="BM64" s="79">
        <v>0</v>
      </c>
      <c r="BN64" s="79">
        <v>0</v>
      </c>
      <c r="BO64" s="79">
        <v>0</v>
      </c>
      <c r="BP64" s="80">
        <v>0</v>
      </c>
      <c r="BQ64" s="79">
        <v>0</v>
      </c>
      <c r="BR64" s="79">
        <v>0</v>
      </c>
      <c r="BS64" s="79">
        <v>0</v>
      </c>
      <c r="BT64" s="79">
        <v>0</v>
      </c>
      <c r="BU64" s="79">
        <v>0</v>
      </c>
      <c r="BV64" s="79">
        <v>0</v>
      </c>
      <c r="BW64" s="79">
        <v>0</v>
      </c>
      <c r="BX64" s="79">
        <v>0</v>
      </c>
      <c r="BY64" s="79">
        <v>0</v>
      </c>
      <c r="BZ64" s="79">
        <v>51461</v>
      </c>
      <c r="CA64" s="79">
        <v>51461</v>
      </c>
      <c r="CB64" s="79">
        <v>51461</v>
      </c>
      <c r="CC64" s="80">
        <v>154383</v>
      </c>
      <c r="CD64" s="79">
        <v>4128.75</v>
      </c>
      <c r="CE64" s="79">
        <v>4128.75</v>
      </c>
      <c r="CF64" s="79">
        <v>4128.75</v>
      </c>
      <c r="CG64" s="79">
        <v>100627.71</v>
      </c>
      <c r="CH64" s="79">
        <v>100627.71</v>
      </c>
      <c r="CI64" s="79">
        <v>100627.71</v>
      </c>
      <c r="CJ64" s="79">
        <v>5545.97</v>
      </c>
      <c r="CK64" s="79">
        <v>5545.97</v>
      </c>
      <c r="CL64" s="79">
        <v>5545.97</v>
      </c>
      <c r="CM64" s="79">
        <v>373327.53</v>
      </c>
      <c r="CN64" s="79">
        <v>373327.53</v>
      </c>
      <c r="CO64" s="79">
        <v>373327.53</v>
      </c>
      <c r="CP64" s="80">
        <v>1450889.8800000001</v>
      </c>
      <c r="CQ64" s="79">
        <v>279254.67</v>
      </c>
      <c r="CR64" s="79">
        <v>279254.67</v>
      </c>
      <c r="CS64" s="79">
        <v>279254.67</v>
      </c>
      <c r="CT64" s="79">
        <v>551305</v>
      </c>
      <c r="CU64" s="79">
        <v>551305</v>
      </c>
      <c r="CV64" s="79">
        <v>551305</v>
      </c>
      <c r="CW64" s="79">
        <v>521305.00999999995</v>
      </c>
      <c r="CX64" s="79">
        <v>521305.00999999995</v>
      </c>
      <c r="CY64" s="79">
        <v>521305.00999999995</v>
      </c>
      <c r="CZ64" s="79">
        <v>1100916.3000000003</v>
      </c>
      <c r="DA64" s="79">
        <v>1100916.3000000003</v>
      </c>
      <c r="DB64" s="79">
        <v>1100916.3000000003</v>
      </c>
      <c r="DC64" s="80">
        <v>7358342.9400000013</v>
      </c>
      <c r="DD64" s="79">
        <v>766183.72999999986</v>
      </c>
      <c r="DE64" s="79">
        <v>766183.72999999986</v>
      </c>
      <c r="DF64" s="79">
        <v>766183.72999999986</v>
      </c>
      <c r="DG64" s="79">
        <v>838428</v>
      </c>
      <c r="DH64" s="79">
        <v>838428</v>
      </c>
      <c r="DI64" s="79">
        <v>838428</v>
      </c>
      <c r="DJ64" s="79">
        <v>664589.68000000017</v>
      </c>
      <c r="DK64" s="79">
        <v>664589.68000000017</v>
      </c>
      <c r="DL64" s="79">
        <v>664589.68000000017</v>
      </c>
      <c r="DM64" s="79">
        <v>467260.33999999997</v>
      </c>
      <c r="DN64" s="79">
        <v>467260.33999999997</v>
      </c>
      <c r="DO64" s="79">
        <v>467260.33999999997</v>
      </c>
      <c r="DP64" s="80">
        <v>8209385.2499999981</v>
      </c>
      <c r="DQ64" s="79">
        <v>410729.33999999997</v>
      </c>
      <c r="DR64" s="79">
        <v>410729.33999999997</v>
      </c>
      <c r="DS64" s="79">
        <v>410729.33999999997</v>
      </c>
      <c r="DT64" s="79">
        <v>713258.32000000007</v>
      </c>
      <c r="DU64" s="79">
        <v>999414.01</v>
      </c>
      <c r="DV64" s="79">
        <v>1342779.6</v>
      </c>
      <c r="DW64" s="79">
        <v>2912762.09</v>
      </c>
      <c r="DX64" s="79">
        <v>2438072.7800000003</v>
      </c>
      <c r="DY64" s="79">
        <v>1383899.94</v>
      </c>
      <c r="DZ64" s="79">
        <v>1626111.02</v>
      </c>
      <c r="EA64" s="79">
        <v>1226118.8999999999</v>
      </c>
      <c r="EB64" s="79">
        <v>1679283.32</v>
      </c>
      <c r="EC64" s="80">
        <v>15553888</v>
      </c>
      <c r="ED64" s="79">
        <v>870618.84000000008</v>
      </c>
      <c r="EE64" s="79">
        <v>956068.44</v>
      </c>
      <c r="EF64" s="79">
        <v>1086938.21</v>
      </c>
      <c r="EG64" s="79">
        <v>1312783.6600000001</v>
      </c>
      <c r="EH64" s="79">
        <v>1371020.63</v>
      </c>
      <c r="EI64" s="79">
        <v>2205030.2999999998</v>
      </c>
      <c r="EJ64" s="79">
        <v>1959623.01</v>
      </c>
      <c r="EK64" s="79">
        <v>1690405.27</v>
      </c>
      <c r="EL64" s="79">
        <v>1811975.95</v>
      </c>
      <c r="EM64" s="79">
        <v>2317922.54</v>
      </c>
      <c r="EN64" s="79">
        <v>2062251.38</v>
      </c>
      <c r="EO64" s="79">
        <v>7701712.2300000004</v>
      </c>
      <c r="EP64" s="80">
        <v>25346350.459999997</v>
      </c>
      <c r="EQ64" s="79">
        <v>1762921.6600000001</v>
      </c>
      <c r="ER64" s="79">
        <v>675907.50000000023</v>
      </c>
      <c r="ES64" s="79">
        <v>1132881.7599999998</v>
      </c>
      <c r="ET64" s="79">
        <v>1989523.2499999998</v>
      </c>
      <c r="EU64" s="79">
        <v>1295577.3599999999</v>
      </c>
      <c r="EV64" s="79">
        <v>2329569.1300000004</v>
      </c>
      <c r="EW64" s="79">
        <v>2409622.6900000004</v>
      </c>
      <c r="EX64" s="79">
        <v>2291889.7199999997</v>
      </c>
      <c r="EY64" s="79">
        <v>1670729.72</v>
      </c>
      <c r="EZ64" s="79">
        <v>2035852.2899999996</v>
      </c>
      <c r="FA64" s="79">
        <v>2545770.9400000009</v>
      </c>
      <c r="FB64" s="79">
        <v>6242734.7400000012</v>
      </c>
      <c r="FC64" s="80">
        <v>26382980.760000005</v>
      </c>
      <c r="FD64" s="79">
        <v>672894.04999999993</v>
      </c>
      <c r="FE64" s="79">
        <v>1173931.17</v>
      </c>
      <c r="FF64" s="79">
        <v>1448717.55</v>
      </c>
      <c r="FG64" s="79">
        <v>1178224.8400000001</v>
      </c>
      <c r="FH64" s="79">
        <v>2238047.84</v>
      </c>
      <c r="FI64" s="79">
        <v>1660523.74</v>
      </c>
      <c r="FJ64" s="79">
        <v>1580929.9999999998</v>
      </c>
      <c r="FK64" s="79">
        <v>2214087.9700000002</v>
      </c>
      <c r="FL64" s="79">
        <v>2251679.17</v>
      </c>
      <c r="FM64" s="79">
        <v>2704857.0600000005</v>
      </c>
      <c r="FN64" s="79">
        <v>2226868.2199999997</v>
      </c>
      <c r="FO64" s="79">
        <v>1834601.77</v>
      </c>
      <c r="FP64" s="80">
        <v>21185363.379999999</v>
      </c>
      <c r="FQ64" s="79">
        <v>146921</v>
      </c>
      <c r="FR64" s="79">
        <v>287272.46000000002</v>
      </c>
      <c r="FS64" s="79">
        <v>495938.18</v>
      </c>
      <c r="FT64" s="79">
        <v>563526.57000000007</v>
      </c>
      <c r="FU64" s="79">
        <v>781041.44000000006</v>
      </c>
      <c r="FV64" s="79">
        <v>811850.45000000007</v>
      </c>
      <c r="FW64" s="79">
        <v>723687.7</v>
      </c>
      <c r="FX64" s="79">
        <v>355169.15</v>
      </c>
      <c r="FY64" s="79">
        <v>690827.92999999993</v>
      </c>
      <c r="FZ64" s="79">
        <v>1529811.5399999998</v>
      </c>
      <c r="GA64" s="79">
        <v>804542.8899999999</v>
      </c>
      <c r="GB64" s="79">
        <v>897493.0199999999</v>
      </c>
      <c r="GC64" s="80">
        <v>8088082.3299999991</v>
      </c>
      <c r="GD64" s="79">
        <v>466232.92000000004</v>
      </c>
      <c r="GE64" s="79">
        <v>344735.99</v>
      </c>
      <c r="GF64" s="79">
        <v>219045.64</v>
      </c>
      <c r="GG64" s="79">
        <v>492365.27999999991</v>
      </c>
      <c r="GH64" s="79">
        <v>237468.81</v>
      </c>
      <c r="GI64" s="79">
        <v>439653.85</v>
      </c>
      <c r="GJ64" s="79">
        <v>963074.69</v>
      </c>
      <c r="GK64" s="79">
        <v>1692068.67</v>
      </c>
      <c r="GL64" s="79">
        <v>577571.79</v>
      </c>
      <c r="GM64" s="79">
        <v>899040.54999999993</v>
      </c>
      <c r="GN64" s="79">
        <v>924216.83</v>
      </c>
      <c r="GO64" s="79">
        <v>623788.85</v>
      </c>
      <c r="GP64" s="80">
        <f t="shared" si="12"/>
        <v>7879263.8699999992</v>
      </c>
      <c r="GQ64" s="79">
        <v>279316.53000000003</v>
      </c>
      <c r="GR64" s="79">
        <v>758946.6</v>
      </c>
      <c r="GS64" s="79">
        <v>307373.46999999997</v>
      </c>
      <c r="GT64" s="79">
        <v>239128.13999999998</v>
      </c>
      <c r="GU64" s="79">
        <v>950139.46</v>
      </c>
      <c r="GV64" s="79">
        <v>336342.72</v>
      </c>
      <c r="GW64" s="79">
        <v>697532.69</v>
      </c>
      <c r="GX64" s="79">
        <v>1423941.1500000001</v>
      </c>
      <c r="GY64" s="79">
        <v>303578.25</v>
      </c>
      <c r="GZ64" s="79">
        <v>83315257.510000005</v>
      </c>
      <c r="HA64" s="79">
        <v>942156.25</v>
      </c>
      <c r="HB64" s="79">
        <v>713805.36</v>
      </c>
      <c r="HC64" s="80">
        <f t="shared" si="13"/>
        <v>90267518.13000001</v>
      </c>
      <c r="HD64" s="79">
        <v>576168.53</v>
      </c>
      <c r="HE64" s="79">
        <v>684589.23</v>
      </c>
      <c r="HF64" s="79">
        <v>583528.63</v>
      </c>
      <c r="HG64" s="79">
        <v>543993.71</v>
      </c>
      <c r="HH64" s="79">
        <v>932206.20000000007</v>
      </c>
      <c r="HI64" s="79">
        <v>758300.11</v>
      </c>
      <c r="HJ64" s="79">
        <v>769240.47</v>
      </c>
      <c r="HK64" s="79">
        <v>1003913.06</v>
      </c>
      <c r="HL64" s="79">
        <v>897928.61</v>
      </c>
      <c r="HM64" s="79">
        <v>857987.42</v>
      </c>
      <c r="HN64" s="79">
        <v>335764.38</v>
      </c>
      <c r="HO64" s="79">
        <v>800828.34000000008</v>
      </c>
      <c r="HP64" s="80">
        <f t="shared" si="14"/>
        <v>8744448.6899999995</v>
      </c>
      <c r="HQ64" s="79">
        <v>128025.78</v>
      </c>
      <c r="HR64" s="79">
        <v>313708.81000000006</v>
      </c>
      <c r="HS64" s="79">
        <v>477333.25</v>
      </c>
      <c r="HT64" s="79">
        <v>497655.11</v>
      </c>
      <c r="HU64" s="79">
        <v>359012.52</v>
      </c>
      <c r="HV64" s="79">
        <v>488660.67</v>
      </c>
      <c r="HW64" s="79">
        <v>217226.19</v>
      </c>
      <c r="HX64" s="79">
        <v>677330.21</v>
      </c>
      <c r="HY64" s="79">
        <v>627580.98</v>
      </c>
      <c r="HZ64" s="79">
        <v>604019.00999999989</v>
      </c>
      <c r="IA64" s="79">
        <v>732517.96</v>
      </c>
      <c r="IB64" s="79">
        <v>966644.17999999982</v>
      </c>
      <c r="IC64" s="80">
        <f t="shared" si="15"/>
        <v>6089714.6699999999</v>
      </c>
      <c r="ID64" s="79">
        <v>286019.87999999995</v>
      </c>
      <c r="IE64" s="79">
        <v>576264.87</v>
      </c>
      <c r="IF64" s="79">
        <v>405226.49</v>
      </c>
      <c r="IG64" s="79">
        <v>1230413.77</v>
      </c>
      <c r="IH64" s="79">
        <v>309866.60000000003</v>
      </c>
      <c r="II64" s="79">
        <v>413772.14</v>
      </c>
      <c r="IJ64" s="79">
        <v>609858.01</v>
      </c>
      <c r="IK64" s="79">
        <v>855189</v>
      </c>
      <c r="IL64" s="79">
        <v>332182</v>
      </c>
      <c r="IM64" s="79">
        <v>380580</v>
      </c>
      <c r="IN64" s="79">
        <v>438377</v>
      </c>
      <c r="IO64" s="79">
        <v>1907223</v>
      </c>
      <c r="IP64" s="80">
        <f t="shared" si="16"/>
        <v>7744972.7599999998</v>
      </c>
      <c r="IQ64" s="79">
        <v>939023</v>
      </c>
      <c r="IR64" s="79">
        <v>285609</v>
      </c>
      <c r="IS64" s="79">
        <v>479069</v>
      </c>
      <c r="IT64" s="79">
        <v>532029</v>
      </c>
      <c r="IU64" s="79">
        <v>584748</v>
      </c>
      <c r="IV64" s="79">
        <v>880083</v>
      </c>
      <c r="IW64" s="79">
        <v>744716</v>
      </c>
      <c r="IX64" s="79">
        <v>942244</v>
      </c>
      <c r="IY64" s="79">
        <v>1787563</v>
      </c>
      <c r="IZ64" s="79">
        <v>1438267</v>
      </c>
      <c r="JA64" s="79">
        <v>505418</v>
      </c>
      <c r="JB64" s="79">
        <v>1104869</v>
      </c>
      <c r="JC64" s="80">
        <f t="shared" si="17"/>
        <v>10223638</v>
      </c>
      <c r="JD64" s="79">
        <v>49618</v>
      </c>
      <c r="JE64" s="79">
        <v>326049</v>
      </c>
      <c r="JF64" s="79">
        <v>402651</v>
      </c>
      <c r="JG64" s="79">
        <v>33572</v>
      </c>
      <c r="JH64" s="79">
        <v>123177</v>
      </c>
      <c r="JI64" s="79">
        <v>460085</v>
      </c>
      <c r="JJ64" s="79">
        <v>479365</v>
      </c>
      <c r="JK64" s="79">
        <v>887011</v>
      </c>
      <c r="JL64" s="79">
        <v>819792</v>
      </c>
      <c r="JM64" s="79">
        <v>1072382</v>
      </c>
      <c r="JN64" s="79">
        <v>1189745</v>
      </c>
      <c r="JO64" s="79">
        <v>1295625</v>
      </c>
      <c r="JP64" s="80">
        <f t="shared" si="18"/>
        <v>7139072</v>
      </c>
      <c r="JQ64" s="79">
        <v>925784</v>
      </c>
      <c r="JR64" s="79">
        <v>1054551</v>
      </c>
      <c r="JS64" s="79">
        <v>425552</v>
      </c>
      <c r="JT64" s="79">
        <v>366024</v>
      </c>
      <c r="JU64" s="79">
        <v>607147</v>
      </c>
      <c r="JV64" s="79">
        <v>861741</v>
      </c>
      <c r="JW64" s="79">
        <v>655840</v>
      </c>
      <c r="JX64" s="79">
        <v>886836</v>
      </c>
      <c r="JY64" s="79">
        <v>861584</v>
      </c>
      <c r="JZ64" s="79">
        <v>1237428</v>
      </c>
      <c r="KA64" s="79">
        <v>1606218</v>
      </c>
      <c r="KB64" s="79">
        <v>1662149</v>
      </c>
      <c r="KC64" s="80">
        <f t="shared" si="19"/>
        <v>11150854</v>
      </c>
      <c r="KD64" s="79">
        <v>537532</v>
      </c>
      <c r="KE64" s="79">
        <v>723262</v>
      </c>
      <c r="KF64" s="79">
        <v>1077442</v>
      </c>
      <c r="KG64" s="79">
        <v>1096209</v>
      </c>
      <c r="KH64" s="79">
        <v>1226713</v>
      </c>
      <c r="KI64" s="79">
        <v>1541173</v>
      </c>
      <c r="KJ64" s="79">
        <v>688444</v>
      </c>
      <c r="KK64" s="79">
        <v>1313092</v>
      </c>
      <c r="KL64" s="79">
        <v>984972</v>
      </c>
      <c r="KM64" s="79">
        <v>1012259</v>
      </c>
      <c r="KN64" s="79">
        <v>965432</v>
      </c>
      <c r="KO64" s="79">
        <v>899867</v>
      </c>
      <c r="KP64" s="80">
        <f t="shared" si="20"/>
        <v>12066397</v>
      </c>
      <c r="KQ64" s="79">
        <v>360290</v>
      </c>
      <c r="KR64" s="79">
        <v>74383</v>
      </c>
      <c r="KS64" s="79">
        <v>200775</v>
      </c>
      <c r="KT64" s="79">
        <v>331830</v>
      </c>
      <c r="KU64" s="79">
        <v>594802</v>
      </c>
      <c r="KV64" s="79">
        <v>575854</v>
      </c>
      <c r="KW64" s="79">
        <v>823296</v>
      </c>
      <c r="KX64" s="79">
        <v>812243</v>
      </c>
      <c r="KY64" s="79">
        <v>845608</v>
      </c>
      <c r="KZ64" s="79">
        <v>660991</v>
      </c>
      <c r="LA64" s="79">
        <v>359755</v>
      </c>
      <c r="LB64" s="79">
        <v>333182</v>
      </c>
      <c r="LC64" s="80">
        <f t="shared" si="21"/>
        <v>5973009</v>
      </c>
      <c r="LD64" s="79">
        <v>114963</v>
      </c>
      <c r="LE64" s="79">
        <v>161191</v>
      </c>
      <c r="LF64" s="79">
        <v>192945</v>
      </c>
      <c r="LG64" s="79">
        <v>253763</v>
      </c>
      <c r="LH64" s="79">
        <v>519959</v>
      </c>
      <c r="LI64" s="79">
        <v>1035035</v>
      </c>
      <c r="LJ64" s="81" t="e">
        <f>+INDEX(#REF!,MATCH($B64,#REF!,0),MATCH(LJ$6,#REF!,0))</f>
        <v>#REF!</v>
      </c>
      <c r="LK64" s="82"/>
      <c r="LL64" s="81"/>
      <c r="LM64" s="81"/>
      <c r="LN64" s="81"/>
      <c r="LO64" s="81"/>
      <c r="LP64" s="80" t="e">
        <f t="shared" si="22"/>
        <v>#REF!</v>
      </c>
    </row>
    <row r="65" spans="2:328" hidden="1" outlineLevel="1">
      <c r="B65" t="str">
        <f t="shared" si="34"/>
        <v>EXPLORACIÓNCAJAMARCA</v>
      </c>
      <c r="C65" s="78" t="s">
        <v>403</v>
      </c>
      <c r="D65" s="79">
        <v>186154.33000000002</v>
      </c>
      <c r="E65" s="79">
        <v>186154.33000000002</v>
      </c>
      <c r="F65" s="79">
        <v>186154.33000000002</v>
      </c>
      <c r="G65" s="79">
        <v>622828.99</v>
      </c>
      <c r="H65" s="79">
        <v>622828.99</v>
      </c>
      <c r="I65" s="79">
        <v>622828.99</v>
      </c>
      <c r="J65" s="79">
        <v>690935.66</v>
      </c>
      <c r="K65" s="79">
        <v>690935.66</v>
      </c>
      <c r="L65" s="79">
        <v>690935.66</v>
      </c>
      <c r="M65" s="79">
        <v>6794070</v>
      </c>
      <c r="N65" s="79">
        <v>6794070</v>
      </c>
      <c r="O65" s="79">
        <v>6794070</v>
      </c>
      <c r="P65" s="80">
        <v>24881966.940000001</v>
      </c>
      <c r="Q65" s="79">
        <v>96694</v>
      </c>
      <c r="R65" s="79">
        <v>96694</v>
      </c>
      <c r="S65" s="79">
        <v>96694</v>
      </c>
      <c r="T65" s="79">
        <v>264931.99</v>
      </c>
      <c r="U65" s="79">
        <v>264931.99</v>
      </c>
      <c r="V65" s="79">
        <v>264931.99</v>
      </c>
      <c r="W65" s="79">
        <v>102748.34</v>
      </c>
      <c r="X65" s="79">
        <v>102748.34</v>
      </c>
      <c r="Y65" s="79">
        <v>102748.34</v>
      </c>
      <c r="Z65" s="79">
        <v>1908025.3299999998</v>
      </c>
      <c r="AA65" s="79">
        <v>1908025.3299999998</v>
      </c>
      <c r="AB65" s="79">
        <v>1908025.3299999998</v>
      </c>
      <c r="AC65" s="80">
        <v>7117198.9800000004</v>
      </c>
      <c r="AD65" s="79">
        <v>128760</v>
      </c>
      <c r="AE65" s="79">
        <v>128760</v>
      </c>
      <c r="AF65" s="79">
        <v>128760</v>
      </c>
      <c r="AG65" s="79">
        <v>147694.33000000002</v>
      </c>
      <c r="AH65" s="79">
        <v>147694.33000000002</v>
      </c>
      <c r="AI65" s="79">
        <v>147694.33000000002</v>
      </c>
      <c r="AJ65" s="79">
        <v>400745.66000000003</v>
      </c>
      <c r="AK65" s="79">
        <v>400745.66000000003</v>
      </c>
      <c r="AL65" s="79">
        <v>400745.66000000003</v>
      </c>
      <c r="AM65" s="79">
        <v>225539.33</v>
      </c>
      <c r="AN65" s="79">
        <v>225539.33</v>
      </c>
      <c r="AO65" s="79">
        <v>225539.33</v>
      </c>
      <c r="AP65" s="80">
        <v>2708217.9600000009</v>
      </c>
      <c r="AQ65" s="79">
        <v>101378.67</v>
      </c>
      <c r="AR65" s="79">
        <v>101378.67</v>
      </c>
      <c r="AS65" s="79">
        <v>101378.67</v>
      </c>
      <c r="AT65" s="79">
        <v>38282.660000000003</v>
      </c>
      <c r="AU65" s="79">
        <v>38282.660000000003</v>
      </c>
      <c r="AV65" s="79">
        <v>38282.660000000003</v>
      </c>
      <c r="AW65" s="79">
        <v>137614.32999999999</v>
      </c>
      <c r="AX65" s="79">
        <v>137614.32999999999</v>
      </c>
      <c r="AY65" s="79">
        <v>137614.32999999999</v>
      </c>
      <c r="AZ65" s="79">
        <v>88317.33</v>
      </c>
      <c r="BA65" s="79">
        <v>88317.33</v>
      </c>
      <c r="BB65" s="79">
        <v>88317.33</v>
      </c>
      <c r="BC65" s="80">
        <v>1096778.97</v>
      </c>
      <c r="BD65" s="79">
        <v>36692.33</v>
      </c>
      <c r="BE65" s="79">
        <v>36692.33</v>
      </c>
      <c r="BF65" s="79">
        <v>36692.33</v>
      </c>
      <c r="BG65" s="79">
        <v>202431.66999999998</v>
      </c>
      <c r="BH65" s="79">
        <v>202431.66999999998</v>
      </c>
      <c r="BI65" s="79">
        <v>202431.66999999998</v>
      </c>
      <c r="BJ65" s="79">
        <v>843571.67</v>
      </c>
      <c r="BK65" s="79">
        <v>843571.67</v>
      </c>
      <c r="BL65" s="79">
        <v>843571.67</v>
      </c>
      <c r="BM65" s="79">
        <v>445361</v>
      </c>
      <c r="BN65" s="79">
        <v>445361</v>
      </c>
      <c r="BO65" s="79">
        <v>445361</v>
      </c>
      <c r="BP65" s="80">
        <v>4584170.01</v>
      </c>
      <c r="BQ65" s="79">
        <v>170388.07</v>
      </c>
      <c r="BR65" s="79">
        <v>170388.07</v>
      </c>
      <c r="BS65" s="79">
        <v>170388.07</v>
      </c>
      <c r="BT65" s="79">
        <v>217907.63999999998</v>
      </c>
      <c r="BU65" s="79">
        <v>217907.63999999998</v>
      </c>
      <c r="BV65" s="79">
        <v>217907.63999999998</v>
      </c>
      <c r="BW65" s="79">
        <v>300761.33</v>
      </c>
      <c r="BX65" s="79">
        <v>300761.33</v>
      </c>
      <c r="BY65" s="79">
        <v>300761.33</v>
      </c>
      <c r="BZ65" s="79">
        <v>225266.67</v>
      </c>
      <c r="CA65" s="79">
        <v>225266.67</v>
      </c>
      <c r="CB65" s="79">
        <v>225266.67</v>
      </c>
      <c r="CC65" s="80">
        <v>2742971.13</v>
      </c>
      <c r="CD65" s="79">
        <v>561705.18999999994</v>
      </c>
      <c r="CE65" s="79">
        <v>561705.18999999994</v>
      </c>
      <c r="CF65" s="79">
        <v>561705.18999999994</v>
      </c>
      <c r="CG65" s="79">
        <v>0</v>
      </c>
      <c r="CH65" s="79">
        <v>0</v>
      </c>
      <c r="CI65" s="79">
        <v>0</v>
      </c>
      <c r="CJ65" s="79">
        <v>1933667.3599999999</v>
      </c>
      <c r="CK65" s="79">
        <v>1933667.3599999999</v>
      </c>
      <c r="CL65" s="79">
        <v>1933667.3599999999</v>
      </c>
      <c r="CM65" s="79">
        <v>1123597.74</v>
      </c>
      <c r="CN65" s="79">
        <v>1123597.74</v>
      </c>
      <c r="CO65" s="79">
        <v>1123597.74</v>
      </c>
      <c r="CP65" s="80">
        <v>10856910.869999999</v>
      </c>
      <c r="CQ65" s="79">
        <v>596897.66999999993</v>
      </c>
      <c r="CR65" s="79">
        <v>596897.66999999993</v>
      </c>
      <c r="CS65" s="79">
        <v>596897.66999999993</v>
      </c>
      <c r="CT65" s="79">
        <v>874421.33000000007</v>
      </c>
      <c r="CU65" s="79">
        <v>874421.33000000007</v>
      </c>
      <c r="CV65" s="79">
        <v>874421.33000000007</v>
      </c>
      <c r="CW65" s="79">
        <v>645478.99</v>
      </c>
      <c r="CX65" s="79">
        <v>645478.99</v>
      </c>
      <c r="CY65" s="79">
        <v>645478.99</v>
      </c>
      <c r="CZ65" s="79">
        <v>1255518.3400000001</v>
      </c>
      <c r="DA65" s="79">
        <v>1255518.3400000001</v>
      </c>
      <c r="DB65" s="79">
        <v>1255518.3400000001</v>
      </c>
      <c r="DC65" s="80">
        <v>10116948.99</v>
      </c>
      <c r="DD65" s="79">
        <v>978399.67</v>
      </c>
      <c r="DE65" s="79">
        <v>978399.67</v>
      </c>
      <c r="DF65" s="79">
        <v>978399.67</v>
      </c>
      <c r="DG65" s="79">
        <v>1168687.99</v>
      </c>
      <c r="DH65" s="79">
        <v>1168687.99</v>
      </c>
      <c r="DI65" s="79">
        <v>1168687.99</v>
      </c>
      <c r="DJ65" s="79">
        <v>1165834.3399999999</v>
      </c>
      <c r="DK65" s="79">
        <v>1165834.3399999999</v>
      </c>
      <c r="DL65" s="79">
        <v>1165834.3399999999</v>
      </c>
      <c r="DM65" s="79">
        <v>1125770.8399999999</v>
      </c>
      <c r="DN65" s="79">
        <v>1125770.8399999999</v>
      </c>
      <c r="DO65" s="79">
        <v>1125770.8399999999</v>
      </c>
      <c r="DP65" s="80">
        <v>13316078.52</v>
      </c>
      <c r="DQ65" s="79">
        <v>844813.67</v>
      </c>
      <c r="DR65" s="79">
        <v>844813.67</v>
      </c>
      <c r="DS65" s="79">
        <v>844813.67</v>
      </c>
      <c r="DT65" s="79">
        <v>5645391</v>
      </c>
      <c r="DU65" s="79">
        <v>6743651</v>
      </c>
      <c r="DV65" s="79">
        <v>7335038</v>
      </c>
      <c r="DW65" s="79">
        <v>9276409.879999999</v>
      </c>
      <c r="DX65" s="79">
        <v>8378765.5999999996</v>
      </c>
      <c r="DY65" s="79">
        <v>8134968.6799999997</v>
      </c>
      <c r="DZ65" s="79">
        <v>10039652</v>
      </c>
      <c r="EA65" s="79">
        <v>9450618.5000000037</v>
      </c>
      <c r="EB65" s="79">
        <v>15852110</v>
      </c>
      <c r="EC65" s="80">
        <v>83391045.670000002</v>
      </c>
      <c r="ED65" s="79">
        <v>7272027</v>
      </c>
      <c r="EE65" s="79">
        <v>6849069</v>
      </c>
      <c r="EF65" s="79">
        <v>10155232</v>
      </c>
      <c r="EG65" s="79">
        <v>9148921.2500000037</v>
      </c>
      <c r="EH65" s="79">
        <v>9679637.040000001</v>
      </c>
      <c r="EI65" s="79">
        <v>12220708</v>
      </c>
      <c r="EJ65" s="79">
        <v>12065266.760000004</v>
      </c>
      <c r="EK65" s="79">
        <v>11455027.960000001</v>
      </c>
      <c r="EL65" s="79">
        <v>13409380.16</v>
      </c>
      <c r="EM65" s="79">
        <v>12969672.050000001</v>
      </c>
      <c r="EN65" s="79">
        <v>16722445.34</v>
      </c>
      <c r="EO65" s="79">
        <v>19465443.439999998</v>
      </c>
      <c r="EP65" s="80">
        <v>141412830</v>
      </c>
      <c r="EQ65" s="79">
        <v>17177025.619999997</v>
      </c>
      <c r="ER65" s="79">
        <v>21452809.050000001</v>
      </c>
      <c r="ES65" s="79">
        <v>29964582.75</v>
      </c>
      <c r="ET65" s="79">
        <v>15387129.58</v>
      </c>
      <c r="EU65" s="79">
        <v>12013799</v>
      </c>
      <c r="EV65" s="79">
        <v>14980279.33</v>
      </c>
      <c r="EW65" s="79">
        <v>14249435.99</v>
      </c>
      <c r="EX65" s="79">
        <v>12872294.359999999</v>
      </c>
      <c r="EY65" s="79">
        <v>11330852.08</v>
      </c>
      <c r="EZ65" s="79">
        <v>13938391.390000001</v>
      </c>
      <c r="FA65" s="79">
        <v>14220306.300000001</v>
      </c>
      <c r="FB65" s="79">
        <v>25156902.039999999</v>
      </c>
      <c r="FC65" s="80">
        <v>202743807.49000004</v>
      </c>
      <c r="FD65" s="79">
        <v>4326156.74</v>
      </c>
      <c r="FE65" s="79">
        <v>4423967.3</v>
      </c>
      <c r="FF65" s="79">
        <v>5684479.3900000006</v>
      </c>
      <c r="FG65" s="79">
        <v>5966088.7300000004</v>
      </c>
      <c r="FH65" s="79">
        <v>6191864.0399999991</v>
      </c>
      <c r="FI65" s="79">
        <v>5854786.6600000001</v>
      </c>
      <c r="FJ65" s="79">
        <v>17257743.850000001</v>
      </c>
      <c r="FK65" s="79">
        <v>17064813.559999999</v>
      </c>
      <c r="FL65" s="79">
        <v>17316159.460000001</v>
      </c>
      <c r="FM65" s="79">
        <v>17490756.140000001</v>
      </c>
      <c r="FN65" s="79">
        <v>18832012.879999999</v>
      </c>
      <c r="FO65" s="79">
        <v>27802103.210000001</v>
      </c>
      <c r="FP65" s="80">
        <v>148210931.95999998</v>
      </c>
      <c r="FQ65" s="79">
        <v>15552727.609999999</v>
      </c>
      <c r="FR65" s="79">
        <v>11754107.310000001</v>
      </c>
      <c r="FS65" s="79">
        <v>14426583.640000001</v>
      </c>
      <c r="FT65" s="79">
        <v>13441641.040000001</v>
      </c>
      <c r="FU65" s="79">
        <v>14503414.739999998</v>
      </c>
      <c r="FV65" s="79">
        <v>14207249</v>
      </c>
      <c r="FW65" s="79">
        <v>14760736.16</v>
      </c>
      <c r="FX65" s="79">
        <v>21273435.080000002</v>
      </c>
      <c r="FY65" s="79">
        <v>12677049.939999999</v>
      </c>
      <c r="FZ65" s="79">
        <v>12212012.23</v>
      </c>
      <c r="GA65" s="79">
        <v>10206030.859999999</v>
      </c>
      <c r="GB65" s="79">
        <v>19971086.059999999</v>
      </c>
      <c r="GC65" s="80">
        <v>174986073.67000002</v>
      </c>
      <c r="GD65" s="79">
        <v>10200413.310000001</v>
      </c>
      <c r="GE65" s="79">
        <v>7647296.2599999998</v>
      </c>
      <c r="GF65" s="79">
        <v>10805996.540000001</v>
      </c>
      <c r="GG65" s="79">
        <v>14185541.469999999</v>
      </c>
      <c r="GH65" s="79">
        <v>13203638.67</v>
      </c>
      <c r="GI65" s="79">
        <v>16588894.68</v>
      </c>
      <c r="GJ65" s="79">
        <v>18746612.859999999</v>
      </c>
      <c r="GK65" s="79">
        <v>11002054.51</v>
      </c>
      <c r="GL65" s="79">
        <v>8004389.2199999997</v>
      </c>
      <c r="GM65" s="79">
        <v>8910631.3499999996</v>
      </c>
      <c r="GN65" s="79">
        <v>8831106.0399999991</v>
      </c>
      <c r="GO65" s="79">
        <v>8851846.5999999996</v>
      </c>
      <c r="GP65" s="80">
        <f t="shared" si="12"/>
        <v>136978421.50999999</v>
      </c>
      <c r="GQ65" s="79">
        <v>10615466.51</v>
      </c>
      <c r="GR65" s="79">
        <v>5261358.8</v>
      </c>
      <c r="GS65" s="79">
        <v>6577687.5700000003</v>
      </c>
      <c r="GT65" s="79">
        <v>7260735</v>
      </c>
      <c r="GU65" s="79">
        <v>5691101.7699999996</v>
      </c>
      <c r="GV65" s="79">
        <v>6857479.9900000002</v>
      </c>
      <c r="GW65" s="79">
        <v>4098073.88</v>
      </c>
      <c r="GX65" s="79">
        <v>4151755.7800000003</v>
      </c>
      <c r="GY65" s="79">
        <v>3830246.35</v>
      </c>
      <c r="GZ65" s="79">
        <v>720622.38</v>
      </c>
      <c r="HA65" s="79">
        <v>3745083.83</v>
      </c>
      <c r="HB65" s="79">
        <v>742730.32000000007</v>
      </c>
      <c r="HC65" s="80">
        <f t="shared" si="13"/>
        <v>59552342.180000007</v>
      </c>
      <c r="HD65" s="79">
        <v>1233232.8900000001</v>
      </c>
      <c r="HE65" s="79">
        <v>863259.3</v>
      </c>
      <c r="HF65" s="79">
        <v>1076468</v>
      </c>
      <c r="HG65" s="79">
        <v>1123531.0299999998</v>
      </c>
      <c r="HH65" s="79">
        <v>1016617.5800000001</v>
      </c>
      <c r="HI65" s="79">
        <v>1407134.6</v>
      </c>
      <c r="HJ65" s="79">
        <v>1082304.81</v>
      </c>
      <c r="HK65" s="79">
        <v>1136598.4100000001</v>
      </c>
      <c r="HL65" s="79">
        <v>1095841.71</v>
      </c>
      <c r="HM65" s="79">
        <v>1222129.56</v>
      </c>
      <c r="HN65" s="79">
        <v>1288593.57</v>
      </c>
      <c r="HO65" s="79">
        <v>742855.86</v>
      </c>
      <c r="HP65" s="80">
        <f t="shared" si="14"/>
        <v>13288567.320000002</v>
      </c>
      <c r="HQ65" s="79">
        <v>921839</v>
      </c>
      <c r="HR65" s="79">
        <v>1174524.06</v>
      </c>
      <c r="HS65" s="79">
        <v>1163751.8500000001</v>
      </c>
      <c r="HT65" s="79">
        <v>975801.58000000007</v>
      </c>
      <c r="HU65" s="79">
        <v>4353760.96</v>
      </c>
      <c r="HV65" s="79">
        <v>2983177.3000000003</v>
      </c>
      <c r="HW65" s="79">
        <v>4404573.4800000004</v>
      </c>
      <c r="HX65" s="79">
        <v>4187896.35</v>
      </c>
      <c r="HY65" s="79">
        <v>4054405.18</v>
      </c>
      <c r="HZ65" s="79">
        <v>4098838.26</v>
      </c>
      <c r="IA65" s="79">
        <v>4150105.82</v>
      </c>
      <c r="IB65" s="79">
        <v>4125365.88</v>
      </c>
      <c r="IC65" s="80">
        <f t="shared" si="15"/>
        <v>36594039.720000006</v>
      </c>
      <c r="ID65" s="79">
        <v>4640607.34</v>
      </c>
      <c r="IE65" s="79">
        <v>4293095.46</v>
      </c>
      <c r="IF65" s="79">
        <v>4380561.08</v>
      </c>
      <c r="IG65" s="79">
        <v>840820</v>
      </c>
      <c r="IH65" s="79">
        <v>962937.83</v>
      </c>
      <c r="II65" s="79">
        <v>1848520.8699999999</v>
      </c>
      <c r="IJ65" s="79">
        <v>1217379.55</v>
      </c>
      <c r="IK65" s="79">
        <v>7144045</v>
      </c>
      <c r="IL65" s="79">
        <v>1932123</v>
      </c>
      <c r="IM65" s="79">
        <v>3499554</v>
      </c>
      <c r="IN65" s="79">
        <v>4647303</v>
      </c>
      <c r="IO65" s="79">
        <v>1113904</v>
      </c>
      <c r="IP65" s="80">
        <f t="shared" si="16"/>
        <v>36520851.130000003</v>
      </c>
      <c r="IQ65" s="79">
        <v>855451</v>
      </c>
      <c r="IR65" s="79">
        <v>1321441</v>
      </c>
      <c r="IS65" s="79">
        <v>1002612</v>
      </c>
      <c r="IT65" s="79">
        <v>1106727</v>
      </c>
      <c r="IU65" s="79">
        <v>803245</v>
      </c>
      <c r="IV65" s="79">
        <v>1164684</v>
      </c>
      <c r="IW65" s="79">
        <v>543088</v>
      </c>
      <c r="IX65" s="79">
        <v>1099151</v>
      </c>
      <c r="IY65" s="79">
        <v>1256586</v>
      </c>
      <c r="IZ65" s="79">
        <v>1067978</v>
      </c>
      <c r="JA65" s="79">
        <v>1353953</v>
      </c>
      <c r="JB65" s="79">
        <v>2702039</v>
      </c>
      <c r="JC65" s="80">
        <f t="shared" si="17"/>
        <v>14276955</v>
      </c>
      <c r="JD65" s="79">
        <v>813158</v>
      </c>
      <c r="JE65" s="79">
        <v>852841</v>
      </c>
      <c r="JF65" s="79">
        <v>1489698</v>
      </c>
      <c r="JG65" s="79">
        <v>374612</v>
      </c>
      <c r="JH65" s="79">
        <v>791977</v>
      </c>
      <c r="JI65" s="79">
        <v>1040210</v>
      </c>
      <c r="JJ65" s="79">
        <v>502743</v>
      </c>
      <c r="JK65" s="79">
        <v>773336</v>
      </c>
      <c r="JL65" s="79">
        <v>700508</v>
      </c>
      <c r="JM65" s="79">
        <v>825364</v>
      </c>
      <c r="JN65" s="79">
        <v>1500072</v>
      </c>
      <c r="JO65" s="79">
        <v>1999288</v>
      </c>
      <c r="JP65" s="80">
        <f t="shared" si="18"/>
        <v>11663807</v>
      </c>
      <c r="JQ65" s="79">
        <v>685115</v>
      </c>
      <c r="JR65" s="79">
        <v>1201578</v>
      </c>
      <c r="JS65" s="79">
        <v>684944</v>
      </c>
      <c r="JT65" s="79">
        <v>890258</v>
      </c>
      <c r="JU65" s="79">
        <v>1028904</v>
      </c>
      <c r="JV65" s="79">
        <v>1244381</v>
      </c>
      <c r="JW65" s="79">
        <v>1381093</v>
      </c>
      <c r="JX65" s="79">
        <v>1308295</v>
      </c>
      <c r="JY65" s="79">
        <v>2105121</v>
      </c>
      <c r="JZ65" s="79">
        <v>2180662</v>
      </c>
      <c r="KA65" s="79">
        <v>3124435</v>
      </c>
      <c r="KB65" s="79">
        <v>4455348</v>
      </c>
      <c r="KC65" s="80">
        <f t="shared" si="19"/>
        <v>20290134</v>
      </c>
      <c r="KD65" s="79">
        <v>1445699</v>
      </c>
      <c r="KE65" s="79">
        <v>1595638</v>
      </c>
      <c r="KF65" s="79">
        <v>2060079</v>
      </c>
      <c r="KG65" s="79">
        <v>1731291</v>
      </c>
      <c r="KH65" s="79">
        <v>2003940</v>
      </c>
      <c r="KI65" s="79">
        <v>1297539</v>
      </c>
      <c r="KJ65" s="79">
        <v>2238721</v>
      </c>
      <c r="KK65" s="79">
        <v>1931332</v>
      </c>
      <c r="KL65" s="79">
        <v>1738225</v>
      </c>
      <c r="KM65" s="79">
        <v>1747906</v>
      </c>
      <c r="KN65" s="79">
        <v>2866136</v>
      </c>
      <c r="KO65" s="79">
        <v>4030481</v>
      </c>
      <c r="KP65" s="80">
        <f t="shared" si="20"/>
        <v>24686987</v>
      </c>
      <c r="KQ65" s="79">
        <v>1961086</v>
      </c>
      <c r="KR65" s="79">
        <v>2350115</v>
      </c>
      <c r="KS65" s="79">
        <v>4003815</v>
      </c>
      <c r="KT65" s="79">
        <v>2658383</v>
      </c>
      <c r="KU65" s="79">
        <v>2894642</v>
      </c>
      <c r="KV65" s="79">
        <v>2743461</v>
      </c>
      <c r="KW65" s="79">
        <v>6895664</v>
      </c>
      <c r="KX65" s="79">
        <v>3279031</v>
      </c>
      <c r="KY65" s="79">
        <v>3172950</v>
      </c>
      <c r="KZ65" s="79">
        <v>3595785</v>
      </c>
      <c r="LA65" s="79">
        <v>3868848</v>
      </c>
      <c r="LB65" s="79">
        <v>5841527</v>
      </c>
      <c r="LC65" s="80">
        <f t="shared" si="21"/>
        <v>43265307</v>
      </c>
      <c r="LD65" s="79">
        <v>2681800</v>
      </c>
      <c r="LE65" s="79">
        <v>2984251</v>
      </c>
      <c r="LF65" s="79">
        <v>3446629</v>
      </c>
      <c r="LG65" s="79">
        <v>4300731</v>
      </c>
      <c r="LH65" s="79">
        <v>5517958</v>
      </c>
      <c r="LI65" s="79">
        <v>7894789</v>
      </c>
      <c r="LJ65" s="81" t="e">
        <f>+INDEX(#REF!,MATCH($B65,#REF!,0),MATCH(LJ$6,#REF!,0))</f>
        <v>#REF!</v>
      </c>
      <c r="LK65" s="82"/>
      <c r="LL65" s="81"/>
      <c r="LM65" s="81"/>
      <c r="LN65" s="81"/>
      <c r="LO65" s="81"/>
      <c r="LP65" s="80" t="e">
        <f t="shared" si="22"/>
        <v>#REF!</v>
      </c>
    </row>
    <row r="66" spans="2:328" hidden="1" outlineLevel="1">
      <c r="B66" t="str">
        <f t="shared" si="34"/>
        <v>EXPLORACIÓNCALLAO</v>
      </c>
      <c r="C66" s="78" t="s">
        <v>404</v>
      </c>
      <c r="D66" s="79">
        <v>0</v>
      </c>
      <c r="E66" s="79">
        <v>0</v>
      </c>
      <c r="F66" s="79">
        <v>0</v>
      </c>
      <c r="G66" s="79">
        <v>0</v>
      </c>
      <c r="H66" s="79">
        <v>0</v>
      </c>
      <c r="I66" s="79">
        <v>0</v>
      </c>
      <c r="J66" s="79">
        <v>0</v>
      </c>
      <c r="K66" s="79">
        <v>0</v>
      </c>
      <c r="L66" s="79">
        <v>0</v>
      </c>
      <c r="M66" s="79">
        <v>0</v>
      </c>
      <c r="N66" s="79">
        <v>0</v>
      </c>
      <c r="O66" s="79">
        <v>0</v>
      </c>
      <c r="P66" s="80">
        <v>0</v>
      </c>
      <c r="Q66" s="79">
        <v>0</v>
      </c>
      <c r="R66" s="79">
        <v>0</v>
      </c>
      <c r="S66" s="79">
        <v>0</v>
      </c>
      <c r="T66" s="79">
        <v>0</v>
      </c>
      <c r="U66" s="79">
        <v>0</v>
      </c>
      <c r="V66" s="79">
        <v>0</v>
      </c>
      <c r="W66" s="79">
        <v>0</v>
      </c>
      <c r="X66" s="79">
        <v>0</v>
      </c>
      <c r="Y66" s="79">
        <v>0</v>
      </c>
      <c r="Z66" s="79">
        <v>0</v>
      </c>
      <c r="AA66" s="79">
        <v>0</v>
      </c>
      <c r="AB66" s="79">
        <v>0</v>
      </c>
      <c r="AC66" s="80">
        <v>0</v>
      </c>
      <c r="AD66" s="79">
        <v>0</v>
      </c>
      <c r="AE66" s="79">
        <v>0</v>
      </c>
      <c r="AF66" s="79">
        <v>0</v>
      </c>
      <c r="AG66" s="79">
        <v>0</v>
      </c>
      <c r="AH66" s="79">
        <v>0</v>
      </c>
      <c r="AI66" s="79">
        <v>0</v>
      </c>
      <c r="AJ66" s="79">
        <v>0</v>
      </c>
      <c r="AK66" s="79">
        <v>0</v>
      </c>
      <c r="AL66" s="79">
        <v>0</v>
      </c>
      <c r="AM66" s="79">
        <v>0</v>
      </c>
      <c r="AN66" s="79">
        <v>0</v>
      </c>
      <c r="AO66" s="79">
        <v>0</v>
      </c>
      <c r="AP66" s="80">
        <v>0</v>
      </c>
      <c r="AQ66" s="79">
        <v>0</v>
      </c>
      <c r="AR66" s="79">
        <v>0</v>
      </c>
      <c r="AS66" s="79">
        <v>0</v>
      </c>
      <c r="AT66" s="79">
        <v>0</v>
      </c>
      <c r="AU66" s="79">
        <v>0</v>
      </c>
      <c r="AV66" s="79">
        <v>0</v>
      </c>
      <c r="AW66" s="79">
        <v>0</v>
      </c>
      <c r="AX66" s="79">
        <v>0</v>
      </c>
      <c r="AY66" s="79">
        <v>0</v>
      </c>
      <c r="AZ66" s="79">
        <v>0</v>
      </c>
      <c r="BA66" s="79">
        <v>0</v>
      </c>
      <c r="BB66" s="79">
        <v>0</v>
      </c>
      <c r="BC66" s="80">
        <v>0</v>
      </c>
      <c r="BD66" s="79">
        <v>0</v>
      </c>
      <c r="BE66" s="79">
        <v>0</v>
      </c>
      <c r="BF66" s="79">
        <v>0</v>
      </c>
      <c r="BG66" s="79">
        <v>0</v>
      </c>
      <c r="BH66" s="79">
        <v>0</v>
      </c>
      <c r="BI66" s="79">
        <v>0</v>
      </c>
      <c r="BJ66" s="79">
        <v>0</v>
      </c>
      <c r="BK66" s="79">
        <v>0</v>
      </c>
      <c r="BL66" s="79">
        <v>0</v>
      </c>
      <c r="BM66" s="79">
        <v>0</v>
      </c>
      <c r="BN66" s="79">
        <v>0</v>
      </c>
      <c r="BO66" s="79">
        <v>0</v>
      </c>
      <c r="BP66" s="80">
        <v>0</v>
      </c>
      <c r="BQ66" s="79">
        <v>0</v>
      </c>
      <c r="BR66" s="79">
        <v>0</v>
      </c>
      <c r="BS66" s="79">
        <v>0</v>
      </c>
      <c r="BT66" s="79">
        <v>0</v>
      </c>
      <c r="BU66" s="79">
        <v>0</v>
      </c>
      <c r="BV66" s="79">
        <v>0</v>
      </c>
      <c r="BW66" s="79">
        <v>0</v>
      </c>
      <c r="BX66" s="79">
        <v>0</v>
      </c>
      <c r="BY66" s="79">
        <v>0</v>
      </c>
      <c r="BZ66" s="79">
        <v>0</v>
      </c>
      <c r="CA66" s="79">
        <v>0</v>
      </c>
      <c r="CB66" s="79">
        <v>0</v>
      </c>
      <c r="CC66" s="80">
        <v>0</v>
      </c>
      <c r="CD66" s="79">
        <v>0</v>
      </c>
      <c r="CE66" s="79">
        <v>0</v>
      </c>
      <c r="CF66" s="79">
        <v>0</v>
      </c>
      <c r="CG66" s="79">
        <v>0</v>
      </c>
      <c r="CH66" s="79">
        <v>0</v>
      </c>
      <c r="CI66" s="79">
        <v>0</v>
      </c>
      <c r="CJ66" s="79">
        <v>0</v>
      </c>
      <c r="CK66" s="79">
        <v>0</v>
      </c>
      <c r="CL66" s="79">
        <v>0</v>
      </c>
      <c r="CM66" s="79">
        <v>0</v>
      </c>
      <c r="CN66" s="79">
        <v>0</v>
      </c>
      <c r="CO66" s="79">
        <v>0</v>
      </c>
      <c r="CP66" s="80">
        <v>0</v>
      </c>
      <c r="CQ66" s="79">
        <v>0</v>
      </c>
      <c r="CR66" s="79">
        <v>0</v>
      </c>
      <c r="CS66" s="79">
        <v>0</v>
      </c>
      <c r="CT66" s="79">
        <v>0</v>
      </c>
      <c r="CU66" s="79">
        <v>0</v>
      </c>
      <c r="CV66" s="79">
        <v>0</v>
      </c>
      <c r="CW66" s="79">
        <v>0</v>
      </c>
      <c r="CX66" s="79">
        <v>0</v>
      </c>
      <c r="CY66" s="79">
        <v>0</v>
      </c>
      <c r="CZ66" s="79">
        <v>0</v>
      </c>
      <c r="DA66" s="79">
        <v>0</v>
      </c>
      <c r="DB66" s="79">
        <v>0</v>
      </c>
      <c r="DC66" s="80">
        <v>0</v>
      </c>
      <c r="DD66" s="79">
        <v>0</v>
      </c>
      <c r="DE66" s="79">
        <v>0</v>
      </c>
      <c r="DF66" s="79">
        <v>0</v>
      </c>
      <c r="DG66" s="79">
        <v>0</v>
      </c>
      <c r="DH66" s="79">
        <v>0</v>
      </c>
      <c r="DI66" s="79">
        <v>0</v>
      </c>
      <c r="DJ66" s="79">
        <v>0</v>
      </c>
      <c r="DK66" s="79">
        <v>0</v>
      </c>
      <c r="DL66" s="79">
        <v>0</v>
      </c>
      <c r="DM66" s="79">
        <v>0</v>
      </c>
      <c r="DN66" s="79">
        <v>0</v>
      </c>
      <c r="DO66" s="79">
        <v>0</v>
      </c>
      <c r="DP66" s="80">
        <v>0</v>
      </c>
      <c r="DQ66" s="79">
        <v>0</v>
      </c>
      <c r="DR66" s="79">
        <v>0</v>
      </c>
      <c r="DS66" s="79">
        <v>0</v>
      </c>
      <c r="DT66" s="79">
        <v>0</v>
      </c>
      <c r="DU66" s="79">
        <v>0</v>
      </c>
      <c r="DV66" s="79">
        <v>0</v>
      </c>
      <c r="DW66" s="79">
        <v>0</v>
      </c>
      <c r="DX66" s="79">
        <v>0</v>
      </c>
      <c r="DY66" s="79">
        <v>0</v>
      </c>
      <c r="DZ66" s="79">
        <v>0</v>
      </c>
      <c r="EA66" s="79">
        <v>0</v>
      </c>
      <c r="EB66" s="79">
        <v>0</v>
      </c>
      <c r="EC66" s="80">
        <v>0</v>
      </c>
      <c r="ED66" s="79">
        <v>0</v>
      </c>
      <c r="EE66" s="79">
        <v>0</v>
      </c>
      <c r="EF66" s="79">
        <v>0</v>
      </c>
      <c r="EG66" s="79">
        <v>0</v>
      </c>
      <c r="EH66" s="79">
        <v>0</v>
      </c>
      <c r="EI66" s="79">
        <v>0</v>
      </c>
      <c r="EJ66" s="79">
        <v>0</v>
      </c>
      <c r="EK66" s="79">
        <v>0</v>
      </c>
      <c r="EL66" s="79">
        <v>0</v>
      </c>
      <c r="EM66" s="79">
        <v>0</v>
      </c>
      <c r="EN66" s="79">
        <v>0</v>
      </c>
      <c r="EO66" s="79">
        <v>0</v>
      </c>
      <c r="EP66" s="80">
        <v>0</v>
      </c>
      <c r="EQ66" s="79">
        <v>0</v>
      </c>
      <c r="ER66" s="79">
        <v>0</v>
      </c>
      <c r="ES66" s="79">
        <v>0</v>
      </c>
      <c r="ET66" s="79">
        <v>0</v>
      </c>
      <c r="EU66" s="79">
        <v>0</v>
      </c>
      <c r="EV66" s="79">
        <v>0</v>
      </c>
      <c r="EW66" s="79">
        <v>0</v>
      </c>
      <c r="EX66" s="79">
        <v>0</v>
      </c>
      <c r="EY66" s="79">
        <v>0</v>
      </c>
      <c r="EZ66" s="79">
        <v>0</v>
      </c>
      <c r="FA66" s="79">
        <v>0</v>
      </c>
      <c r="FB66" s="79">
        <v>0</v>
      </c>
      <c r="FC66" s="80">
        <v>0</v>
      </c>
      <c r="FD66" s="79">
        <v>0</v>
      </c>
      <c r="FE66" s="79">
        <v>0</v>
      </c>
      <c r="FF66" s="79">
        <v>0</v>
      </c>
      <c r="FG66" s="79">
        <v>0</v>
      </c>
      <c r="FH66" s="79">
        <v>0</v>
      </c>
      <c r="FI66" s="79">
        <v>0</v>
      </c>
      <c r="FJ66" s="79">
        <v>0</v>
      </c>
      <c r="FK66" s="79">
        <v>0</v>
      </c>
      <c r="FL66" s="79">
        <v>0</v>
      </c>
      <c r="FM66" s="79">
        <v>0</v>
      </c>
      <c r="FN66" s="79">
        <v>0</v>
      </c>
      <c r="FO66" s="79">
        <v>0</v>
      </c>
      <c r="FP66" s="80">
        <v>0</v>
      </c>
      <c r="FQ66" s="79">
        <v>0</v>
      </c>
      <c r="FR66" s="79">
        <v>0</v>
      </c>
      <c r="FS66" s="79">
        <v>0</v>
      </c>
      <c r="FT66" s="79">
        <v>0</v>
      </c>
      <c r="FU66" s="79">
        <v>0</v>
      </c>
      <c r="FV66" s="79">
        <v>0</v>
      </c>
      <c r="FW66" s="79">
        <v>0</v>
      </c>
      <c r="FX66" s="79">
        <v>0</v>
      </c>
      <c r="FY66" s="79">
        <v>0</v>
      </c>
      <c r="FZ66" s="79">
        <v>0</v>
      </c>
      <c r="GA66" s="79">
        <v>0</v>
      </c>
      <c r="GB66" s="79">
        <v>0</v>
      </c>
      <c r="GC66" s="80">
        <v>0</v>
      </c>
      <c r="GD66" s="79">
        <v>0</v>
      </c>
      <c r="GE66" s="79">
        <v>0</v>
      </c>
      <c r="GF66" s="79">
        <v>0</v>
      </c>
      <c r="GG66" s="79">
        <v>0</v>
      </c>
      <c r="GH66" s="79">
        <v>0</v>
      </c>
      <c r="GI66" s="79">
        <v>0</v>
      </c>
      <c r="GJ66" s="79">
        <v>4009.64</v>
      </c>
      <c r="GK66" s="79">
        <v>0</v>
      </c>
      <c r="GL66" s="79">
        <v>0</v>
      </c>
      <c r="GM66" s="79">
        <v>0</v>
      </c>
      <c r="GN66" s="79">
        <v>0</v>
      </c>
      <c r="GO66" s="79">
        <v>0</v>
      </c>
      <c r="GP66" s="80">
        <f t="shared" si="12"/>
        <v>4009.64</v>
      </c>
      <c r="GQ66" s="79">
        <v>0</v>
      </c>
      <c r="GR66" s="79">
        <v>0</v>
      </c>
      <c r="GS66" s="79">
        <v>0</v>
      </c>
      <c r="GT66" s="79">
        <v>0</v>
      </c>
      <c r="GU66" s="79">
        <v>0</v>
      </c>
      <c r="GV66" s="79">
        <v>0</v>
      </c>
      <c r="GW66" s="79">
        <v>0</v>
      </c>
      <c r="GX66" s="79">
        <v>0</v>
      </c>
      <c r="GY66" s="79">
        <v>0</v>
      </c>
      <c r="GZ66" s="79">
        <v>0</v>
      </c>
      <c r="HA66" s="79">
        <v>0</v>
      </c>
      <c r="HB66" s="79">
        <v>0</v>
      </c>
      <c r="HC66" s="80">
        <f t="shared" si="13"/>
        <v>0</v>
      </c>
      <c r="HD66" s="79">
        <v>0</v>
      </c>
      <c r="HE66" s="79">
        <v>0</v>
      </c>
      <c r="HF66" s="79">
        <v>0</v>
      </c>
      <c r="HG66" s="79">
        <v>0</v>
      </c>
      <c r="HH66" s="79">
        <v>0</v>
      </c>
      <c r="HI66" s="79">
        <v>0</v>
      </c>
      <c r="HJ66" s="79">
        <v>0</v>
      </c>
      <c r="HK66" s="79">
        <v>0</v>
      </c>
      <c r="HL66" s="79">
        <v>0</v>
      </c>
      <c r="HM66" s="79">
        <v>0</v>
      </c>
      <c r="HN66" s="79">
        <v>0</v>
      </c>
      <c r="HO66" s="79">
        <v>1000</v>
      </c>
      <c r="HP66" s="80">
        <f t="shared" si="14"/>
        <v>1000</v>
      </c>
      <c r="HQ66" s="79">
        <v>1000</v>
      </c>
      <c r="HR66" s="79">
        <v>1000</v>
      </c>
      <c r="HS66" s="79">
        <v>1000</v>
      </c>
      <c r="HT66" s="79">
        <v>1000</v>
      </c>
      <c r="HU66" s="79">
        <v>1000</v>
      </c>
      <c r="HV66" s="79">
        <v>1000</v>
      </c>
      <c r="HW66" s="79">
        <v>1000</v>
      </c>
      <c r="HX66" s="79">
        <v>1000</v>
      </c>
      <c r="HY66" s="79">
        <v>1000</v>
      </c>
      <c r="HZ66" s="79">
        <v>1000</v>
      </c>
      <c r="IA66" s="79">
        <v>1000</v>
      </c>
      <c r="IB66" s="79">
        <v>1000</v>
      </c>
      <c r="IC66" s="80">
        <f t="shared" si="15"/>
        <v>12000</v>
      </c>
      <c r="ID66" s="79">
        <v>1000</v>
      </c>
      <c r="IE66" s="79">
        <v>0</v>
      </c>
      <c r="IF66" s="79">
        <v>6100</v>
      </c>
      <c r="IG66" s="79">
        <v>10000</v>
      </c>
      <c r="IH66" s="79">
        <v>12000</v>
      </c>
      <c r="II66" s="79">
        <v>12000</v>
      </c>
      <c r="IJ66" s="79">
        <v>12000</v>
      </c>
      <c r="IK66" s="79">
        <v>12000</v>
      </c>
      <c r="IL66" s="79">
        <v>12000</v>
      </c>
      <c r="IM66" s="79">
        <v>15000</v>
      </c>
      <c r="IN66" s="79">
        <v>18000</v>
      </c>
      <c r="IO66" s="79">
        <v>10000</v>
      </c>
      <c r="IP66" s="80">
        <f t="shared" si="16"/>
        <v>120100</v>
      </c>
      <c r="IQ66" s="79">
        <v>10000</v>
      </c>
      <c r="IR66" s="79">
        <v>20000</v>
      </c>
      <c r="IS66" s="79">
        <v>20000</v>
      </c>
      <c r="IT66" s="79">
        <v>20000</v>
      </c>
      <c r="IU66" s="79">
        <v>30000</v>
      </c>
      <c r="IV66" s="79">
        <v>30000</v>
      </c>
      <c r="IW66" s="79">
        <v>30000</v>
      </c>
      <c r="IX66" s="79">
        <v>20000</v>
      </c>
      <c r="IY66" s="79">
        <v>20000</v>
      </c>
      <c r="IZ66" s="79">
        <v>20000</v>
      </c>
      <c r="JA66" s="79">
        <v>10000</v>
      </c>
      <c r="JB66" s="79">
        <v>10000</v>
      </c>
      <c r="JC66" s="80">
        <f t="shared" si="17"/>
        <v>240000</v>
      </c>
      <c r="JD66" s="79">
        <v>0</v>
      </c>
      <c r="JE66" s="79">
        <v>0</v>
      </c>
      <c r="JF66" s="79">
        <v>0</v>
      </c>
      <c r="JG66" s="79">
        <v>0</v>
      </c>
      <c r="JH66" s="79">
        <v>0</v>
      </c>
      <c r="JI66" s="79">
        <v>0</v>
      </c>
      <c r="JJ66" s="79">
        <v>0</v>
      </c>
      <c r="JK66" s="79">
        <v>0</v>
      </c>
      <c r="JL66" s="79">
        <v>0</v>
      </c>
      <c r="JM66" s="79">
        <v>0</v>
      </c>
      <c r="JN66" s="79">
        <v>0</v>
      </c>
      <c r="JO66" s="79">
        <v>0</v>
      </c>
      <c r="JP66" s="80">
        <f t="shared" si="18"/>
        <v>0</v>
      </c>
      <c r="JQ66" s="79">
        <v>0</v>
      </c>
      <c r="JR66" s="79">
        <v>0</v>
      </c>
      <c r="JS66" s="79">
        <v>0</v>
      </c>
      <c r="JT66" s="79">
        <v>0</v>
      </c>
      <c r="JU66" s="79">
        <v>0</v>
      </c>
      <c r="JV66" s="79">
        <v>0</v>
      </c>
      <c r="JW66" s="79">
        <v>0</v>
      </c>
      <c r="JX66" s="79">
        <v>0</v>
      </c>
      <c r="JY66" s="79">
        <v>0</v>
      </c>
      <c r="JZ66" s="79">
        <v>0</v>
      </c>
      <c r="KA66" s="79">
        <v>0</v>
      </c>
      <c r="KB66" s="79">
        <v>0</v>
      </c>
      <c r="KC66" s="80">
        <f t="shared" si="19"/>
        <v>0</v>
      </c>
      <c r="KD66" s="79">
        <v>0</v>
      </c>
      <c r="KE66" s="79">
        <v>0</v>
      </c>
      <c r="KF66" s="79">
        <v>0</v>
      </c>
      <c r="KG66" s="79">
        <v>0</v>
      </c>
      <c r="KH66" s="79">
        <v>0</v>
      </c>
      <c r="KI66" s="79">
        <v>0</v>
      </c>
      <c r="KJ66" s="79">
        <v>0</v>
      </c>
      <c r="KK66" s="79">
        <v>0</v>
      </c>
      <c r="KL66" s="79">
        <v>0</v>
      </c>
      <c r="KM66" s="79">
        <v>0</v>
      </c>
      <c r="KN66" s="79">
        <v>0</v>
      </c>
      <c r="KO66" s="79">
        <v>0</v>
      </c>
      <c r="KP66" s="80">
        <f t="shared" si="20"/>
        <v>0</v>
      </c>
      <c r="KQ66" s="79">
        <v>0</v>
      </c>
      <c r="KR66" s="79">
        <v>0</v>
      </c>
      <c r="KS66" s="79">
        <v>0</v>
      </c>
      <c r="KT66" s="79">
        <v>0</v>
      </c>
      <c r="KU66" s="79">
        <v>0</v>
      </c>
      <c r="KV66" s="79">
        <v>0</v>
      </c>
      <c r="KW66" s="79">
        <v>0</v>
      </c>
      <c r="KX66" s="79">
        <v>0</v>
      </c>
      <c r="KY66" s="79">
        <v>0</v>
      </c>
      <c r="KZ66" s="79">
        <v>2850</v>
      </c>
      <c r="LA66" s="79">
        <v>0</v>
      </c>
      <c r="LB66" s="79">
        <v>0</v>
      </c>
      <c r="LC66" s="80">
        <f t="shared" si="21"/>
        <v>2850</v>
      </c>
      <c r="LD66" s="79">
        <v>0</v>
      </c>
      <c r="LE66" s="79">
        <v>0</v>
      </c>
      <c r="LF66" s="79">
        <v>0</v>
      </c>
      <c r="LG66" s="79">
        <v>0</v>
      </c>
      <c r="LH66" s="79">
        <v>0</v>
      </c>
      <c r="LI66" s="79">
        <v>0</v>
      </c>
      <c r="LJ66" s="81" t="e">
        <f>+INDEX(#REF!,MATCH($B66,#REF!,0),MATCH(LJ$6,#REF!,0))</f>
        <v>#REF!</v>
      </c>
      <c r="LK66" s="82"/>
      <c r="LL66" s="81"/>
      <c r="LM66" s="81"/>
      <c r="LN66" s="81"/>
      <c r="LO66" s="81"/>
      <c r="LP66" s="80" t="e">
        <f t="shared" si="22"/>
        <v>#REF!</v>
      </c>
    </row>
    <row r="67" spans="2:328" hidden="1" outlineLevel="1">
      <c r="B67" t="str">
        <f t="shared" si="34"/>
        <v>EXPLORACIÓNCUSCO</v>
      </c>
      <c r="C67" s="78" t="s">
        <v>405</v>
      </c>
      <c r="D67" s="79">
        <v>0</v>
      </c>
      <c r="E67" s="79">
        <v>0</v>
      </c>
      <c r="F67" s="79">
        <v>0</v>
      </c>
      <c r="G67" s="79">
        <v>0</v>
      </c>
      <c r="H67" s="79">
        <v>0</v>
      </c>
      <c r="I67" s="79">
        <v>0</v>
      </c>
      <c r="J67" s="79">
        <v>830261.67</v>
      </c>
      <c r="K67" s="79">
        <v>830261.67</v>
      </c>
      <c r="L67" s="79">
        <v>830261.67</v>
      </c>
      <c r="M67" s="79">
        <v>351830.67</v>
      </c>
      <c r="N67" s="79">
        <v>351830.67</v>
      </c>
      <c r="O67" s="79">
        <v>351830.67</v>
      </c>
      <c r="P67" s="80">
        <v>3546277.02</v>
      </c>
      <c r="Q67" s="79">
        <v>274046.67</v>
      </c>
      <c r="R67" s="79">
        <v>274046.67</v>
      </c>
      <c r="S67" s="79">
        <v>274046.67</v>
      </c>
      <c r="T67" s="79">
        <v>1261115</v>
      </c>
      <c r="U67" s="79">
        <v>1261115</v>
      </c>
      <c r="V67" s="79">
        <v>1261115</v>
      </c>
      <c r="W67" s="79">
        <v>1092419.67</v>
      </c>
      <c r="X67" s="79">
        <v>1092419.67</v>
      </c>
      <c r="Y67" s="79">
        <v>1092419.67</v>
      </c>
      <c r="Z67" s="79">
        <v>1141012</v>
      </c>
      <c r="AA67" s="79">
        <v>1141012</v>
      </c>
      <c r="AB67" s="79">
        <v>1141012</v>
      </c>
      <c r="AC67" s="80">
        <v>11305780.02</v>
      </c>
      <c r="AD67" s="79">
        <v>0</v>
      </c>
      <c r="AE67" s="79">
        <v>0</v>
      </c>
      <c r="AF67" s="79">
        <v>0</v>
      </c>
      <c r="AG67" s="79">
        <v>0</v>
      </c>
      <c r="AH67" s="79">
        <v>0</v>
      </c>
      <c r="AI67" s="79">
        <v>0</v>
      </c>
      <c r="AJ67" s="79">
        <v>26462</v>
      </c>
      <c r="AK67" s="79">
        <v>26462</v>
      </c>
      <c r="AL67" s="79">
        <v>26462</v>
      </c>
      <c r="AM67" s="79">
        <v>11000</v>
      </c>
      <c r="AN67" s="79">
        <v>11000</v>
      </c>
      <c r="AO67" s="79">
        <v>11000</v>
      </c>
      <c r="AP67" s="80">
        <v>112386</v>
      </c>
      <c r="AQ67" s="79">
        <v>14416.67</v>
      </c>
      <c r="AR67" s="79">
        <v>14416.67</v>
      </c>
      <c r="AS67" s="79">
        <v>14416.67</v>
      </c>
      <c r="AT67" s="79">
        <v>21699</v>
      </c>
      <c r="AU67" s="79">
        <v>21699</v>
      </c>
      <c r="AV67" s="79">
        <v>21699</v>
      </c>
      <c r="AW67" s="79">
        <v>0</v>
      </c>
      <c r="AX67" s="79">
        <v>0</v>
      </c>
      <c r="AY67" s="79">
        <v>0</v>
      </c>
      <c r="AZ67" s="79">
        <v>0</v>
      </c>
      <c r="BA67" s="79">
        <v>0</v>
      </c>
      <c r="BB67" s="79">
        <v>0</v>
      </c>
      <c r="BC67" s="80">
        <v>108347.01000000001</v>
      </c>
      <c r="BD67" s="79">
        <v>0</v>
      </c>
      <c r="BE67" s="79">
        <v>0</v>
      </c>
      <c r="BF67" s="79">
        <v>0</v>
      </c>
      <c r="BG67" s="79">
        <v>266471.67</v>
      </c>
      <c r="BH67" s="79">
        <v>266471.67</v>
      </c>
      <c r="BI67" s="79">
        <v>266471.67</v>
      </c>
      <c r="BJ67" s="79">
        <v>0</v>
      </c>
      <c r="BK67" s="79">
        <v>0</v>
      </c>
      <c r="BL67" s="79">
        <v>0</v>
      </c>
      <c r="BM67" s="79">
        <v>0</v>
      </c>
      <c r="BN67" s="79">
        <v>0</v>
      </c>
      <c r="BO67" s="79">
        <v>0</v>
      </c>
      <c r="BP67" s="80">
        <v>799415.01</v>
      </c>
      <c r="BQ67" s="79">
        <v>468913</v>
      </c>
      <c r="BR67" s="79">
        <v>468913</v>
      </c>
      <c r="BS67" s="79">
        <v>468913</v>
      </c>
      <c r="BT67" s="79">
        <v>745931</v>
      </c>
      <c r="BU67" s="79">
        <v>745931</v>
      </c>
      <c r="BV67" s="79">
        <v>745931</v>
      </c>
      <c r="BW67" s="79">
        <v>810766.33</v>
      </c>
      <c r="BX67" s="79">
        <v>810766.33</v>
      </c>
      <c r="BY67" s="79">
        <v>810766.33</v>
      </c>
      <c r="BZ67" s="79">
        <v>698332.33</v>
      </c>
      <c r="CA67" s="79">
        <v>698332.33</v>
      </c>
      <c r="CB67" s="79">
        <v>698332.33</v>
      </c>
      <c r="CC67" s="80">
        <v>8171827.9800000004</v>
      </c>
      <c r="CD67" s="79">
        <v>475330.78</v>
      </c>
      <c r="CE67" s="79">
        <v>475330.78</v>
      </c>
      <c r="CF67" s="79">
        <v>475330.78</v>
      </c>
      <c r="CG67" s="79">
        <v>587998.67000000004</v>
      </c>
      <c r="CH67" s="79">
        <v>587998.67000000004</v>
      </c>
      <c r="CI67" s="79">
        <v>587998.67000000004</v>
      </c>
      <c r="CJ67" s="79">
        <v>67109.67</v>
      </c>
      <c r="CK67" s="79">
        <v>67109.67</v>
      </c>
      <c r="CL67" s="79">
        <v>67109.67</v>
      </c>
      <c r="CM67" s="79">
        <v>345931.33</v>
      </c>
      <c r="CN67" s="79">
        <v>345931.33</v>
      </c>
      <c r="CO67" s="79">
        <v>345931.33</v>
      </c>
      <c r="CP67" s="80">
        <v>4429111.3499999996</v>
      </c>
      <c r="CQ67" s="79">
        <v>0</v>
      </c>
      <c r="CR67" s="79">
        <v>0</v>
      </c>
      <c r="CS67" s="79">
        <v>0</v>
      </c>
      <c r="CT67" s="79">
        <v>0</v>
      </c>
      <c r="CU67" s="79">
        <v>0</v>
      </c>
      <c r="CV67" s="79">
        <v>0</v>
      </c>
      <c r="CW67" s="79">
        <v>0</v>
      </c>
      <c r="CX67" s="79">
        <v>0</v>
      </c>
      <c r="CY67" s="79">
        <v>0</v>
      </c>
      <c r="CZ67" s="79">
        <v>0</v>
      </c>
      <c r="DA67" s="79">
        <v>0</v>
      </c>
      <c r="DB67" s="79">
        <v>0</v>
      </c>
      <c r="DC67" s="80">
        <v>0</v>
      </c>
      <c r="DD67" s="79">
        <v>556297.11</v>
      </c>
      <c r="DE67" s="79">
        <v>556297.11</v>
      </c>
      <c r="DF67" s="79">
        <v>556297.11</v>
      </c>
      <c r="DG67" s="79">
        <v>636462.62</v>
      </c>
      <c r="DH67" s="79">
        <v>636462.62</v>
      </c>
      <c r="DI67" s="79">
        <v>636462.62</v>
      </c>
      <c r="DJ67" s="79">
        <v>804851.85</v>
      </c>
      <c r="DK67" s="79">
        <v>804851.85</v>
      </c>
      <c r="DL67" s="79">
        <v>804851.85</v>
      </c>
      <c r="DM67" s="79">
        <v>134021.62</v>
      </c>
      <c r="DN67" s="79">
        <v>134021.62</v>
      </c>
      <c r="DO67" s="79">
        <v>134021.62</v>
      </c>
      <c r="DP67" s="80">
        <v>6394899.5999999996</v>
      </c>
      <c r="DQ67" s="79">
        <v>0</v>
      </c>
      <c r="DR67" s="79">
        <v>0</v>
      </c>
      <c r="DS67" s="79">
        <v>0</v>
      </c>
      <c r="DT67" s="79">
        <v>6469927.8600000003</v>
      </c>
      <c r="DU67" s="79">
        <v>5857181.5600000005</v>
      </c>
      <c r="DV67" s="79">
        <v>5385186.5</v>
      </c>
      <c r="DW67" s="79">
        <v>6476375.25</v>
      </c>
      <c r="DX67" s="79">
        <v>5389337.3399999999</v>
      </c>
      <c r="DY67" s="79">
        <v>6246284.96</v>
      </c>
      <c r="DZ67" s="79">
        <v>5542713.96</v>
      </c>
      <c r="EA67" s="79">
        <v>6084878.7200000007</v>
      </c>
      <c r="EB67" s="79">
        <v>15337173.640000001</v>
      </c>
      <c r="EC67" s="80">
        <v>62789059.789999999</v>
      </c>
      <c r="ED67" s="79">
        <v>2603186.87</v>
      </c>
      <c r="EE67" s="79">
        <v>10568409.310000001</v>
      </c>
      <c r="EF67" s="79">
        <v>6931889.5599999987</v>
      </c>
      <c r="EG67" s="79">
        <v>10107768.200000001</v>
      </c>
      <c r="EH67" s="79">
        <v>14106713.159999998</v>
      </c>
      <c r="EI67" s="79">
        <v>5255403.96</v>
      </c>
      <c r="EJ67" s="79">
        <v>3590888.0400000005</v>
      </c>
      <c r="EK67" s="79">
        <v>3905890.5799999996</v>
      </c>
      <c r="EL67" s="79">
        <v>5934172.3600000003</v>
      </c>
      <c r="EM67" s="79">
        <v>3750778.9800000004</v>
      </c>
      <c r="EN67" s="79">
        <v>4933552.1100000003</v>
      </c>
      <c r="EO67" s="79">
        <v>6519942.7800000003</v>
      </c>
      <c r="EP67" s="80">
        <v>78208595.909999996</v>
      </c>
      <c r="EQ67" s="79">
        <v>2380294.44</v>
      </c>
      <c r="ER67" s="79">
        <v>4201186.9399999995</v>
      </c>
      <c r="ES67" s="79">
        <v>5052985.25</v>
      </c>
      <c r="ET67" s="79">
        <v>4621414.6399999997</v>
      </c>
      <c r="EU67" s="79">
        <v>7546907.7500000009</v>
      </c>
      <c r="EV67" s="79">
        <v>5245023.3</v>
      </c>
      <c r="EW67" s="79">
        <v>2564688.96</v>
      </c>
      <c r="EX67" s="79">
        <v>4530361.54</v>
      </c>
      <c r="EY67" s="79">
        <v>1785814.25</v>
      </c>
      <c r="EZ67" s="79">
        <v>3115683.8599999994</v>
      </c>
      <c r="FA67" s="79">
        <v>13189663.6</v>
      </c>
      <c r="FB67" s="79">
        <v>1147340</v>
      </c>
      <c r="FC67" s="80">
        <v>55381364.530000001</v>
      </c>
      <c r="FD67" s="79">
        <v>9867098</v>
      </c>
      <c r="FE67" s="79">
        <v>2572424.38</v>
      </c>
      <c r="FF67" s="79">
        <v>2201340.81</v>
      </c>
      <c r="FG67" s="79">
        <v>3717237.75</v>
      </c>
      <c r="FH67" s="79">
        <v>4574782.2500000009</v>
      </c>
      <c r="FI67" s="79">
        <v>5531297.5000000009</v>
      </c>
      <c r="FJ67" s="79">
        <v>-5749272.5</v>
      </c>
      <c r="FK67" s="79">
        <v>3177423.83</v>
      </c>
      <c r="FL67" s="79">
        <v>2862698.24</v>
      </c>
      <c r="FM67" s="79">
        <v>8050419.6600000001</v>
      </c>
      <c r="FN67" s="79">
        <v>4985944.45</v>
      </c>
      <c r="FO67" s="79">
        <v>7401971</v>
      </c>
      <c r="FP67" s="80">
        <v>49193365.370000005</v>
      </c>
      <c r="FQ67" s="79">
        <v>1317641.76</v>
      </c>
      <c r="FR67" s="79">
        <v>1448236.09</v>
      </c>
      <c r="FS67" s="79">
        <v>1027566.9199999999</v>
      </c>
      <c r="FT67" s="79">
        <v>1728331.46</v>
      </c>
      <c r="FU67" s="79">
        <v>1966904.9699999997</v>
      </c>
      <c r="FV67" s="79">
        <v>1800247.58</v>
      </c>
      <c r="FW67" s="79">
        <v>1000695.46</v>
      </c>
      <c r="FX67" s="79">
        <v>896051.61</v>
      </c>
      <c r="FY67" s="79">
        <v>1139273.02</v>
      </c>
      <c r="FZ67" s="79">
        <v>1225430.67</v>
      </c>
      <c r="GA67" s="79">
        <v>3357149.23</v>
      </c>
      <c r="GB67" s="79">
        <v>3556191.19</v>
      </c>
      <c r="GC67" s="80">
        <v>20463719.960000001</v>
      </c>
      <c r="GD67" s="79">
        <v>517501.2</v>
      </c>
      <c r="GE67" s="79">
        <v>1413457.9300000002</v>
      </c>
      <c r="GF67" s="79">
        <v>903033.62000000011</v>
      </c>
      <c r="GG67" s="79">
        <v>1204504.8899999999</v>
      </c>
      <c r="GH67" s="79">
        <v>1631540.8</v>
      </c>
      <c r="GI67" s="79">
        <v>1210718</v>
      </c>
      <c r="GJ67" s="79">
        <v>3718136.2199999997</v>
      </c>
      <c r="GK67" s="79">
        <v>4070666.68</v>
      </c>
      <c r="GL67" s="79">
        <v>1554348.78</v>
      </c>
      <c r="GM67" s="79">
        <v>767567.8</v>
      </c>
      <c r="GN67" s="79">
        <v>1284447.58</v>
      </c>
      <c r="GO67" s="79">
        <v>413786.63</v>
      </c>
      <c r="GP67" s="80">
        <f t="shared" si="12"/>
        <v>18689710.129999999</v>
      </c>
      <c r="GQ67" s="79">
        <v>888001.03</v>
      </c>
      <c r="GR67" s="79">
        <v>318438.57999999996</v>
      </c>
      <c r="GS67" s="79">
        <v>290782.09999999998</v>
      </c>
      <c r="GT67" s="79">
        <v>294491.78999999998</v>
      </c>
      <c r="GU67" s="79">
        <v>284971.98</v>
      </c>
      <c r="GV67" s="79">
        <v>224317.93</v>
      </c>
      <c r="GW67" s="79">
        <v>370385.83999999997</v>
      </c>
      <c r="GX67" s="79">
        <v>269069.27</v>
      </c>
      <c r="GY67" s="79">
        <v>176080.61</v>
      </c>
      <c r="GZ67" s="79">
        <v>436575.78</v>
      </c>
      <c r="HA67" s="79">
        <v>1794415.13</v>
      </c>
      <c r="HB67" s="79">
        <v>1005921.3200000001</v>
      </c>
      <c r="HC67" s="80">
        <f t="shared" si="13"/>
        <v>6353451.3600000003</v>
      </c>
      <c r="HD67" s="79">
        <v>328051.40000000002</v>
      </c>
      <c r="HE67" s="79">
        <v>428408.67</v>
      </c>
      <c r="HF67" s="79">
        <v>364221.94</v>
      </c>
      <c r="HG67" s="79">
        <v>521252.98</v>
      </c>
      <c r="HH67" s="79">
        <v>440959.57</v>
      </c>
      <c r="HI67" s="79">
        <v>787583.2699999999</v>
      </c>
      <c r="HJ67" s="79">
        <v>859085.97000000009</v>
      </c>
      <c r="HK67" s="79">
        <v>952549.48</v>
      </c>
      <c r="HL67" s="79">
        <v>1409076.9100000001</v>
      </c>
      <c r="HM67" s="79">
        <v>1958419.97</v>
      </c>
      <c r="HN67" s="79">
        <v>1742139.44</v>
      </c>
      <c r="HO67" s="79">
        <v>5295483.96</v>
      </c>
      <c r="HP67" s="80">
        <f t="shared" si="14"/>
        <v>15087233.559999999</v>
      </c>
      <c r="HQ67" s="79">
        <v>1785435.56</v>
      </c>
      <c r="HR67" s="79">
        <v>2726893.53</v>
      </c>
      <c r="HS67" s="79">
        <v>3466757.3099999996</v>
      </c>
      <c r="HT67" s="79">
        <v>2945975.04</v>
      </c>
      <c r="HU67" s="79">
        <v>3198164.82</v>
      </c>
      <c r="HV67" s="79">
        <v>953246.95</v>
      </c>
      <c r="HW67" s="79">
        <v>1215302.21</v>
      </c>
      <c r="HX67" s="79">
        <v>1344592.89</v>
      </c>
      <c r="HY67" s="79">
        <v>1508921.1700000002</v>
      </c>
      <c r="HZ67" s="79">
        <v>2264455.7799999998</v>
      </c>
      <c r="IA67" s="79">
        <v>1771634.35</v>
      </c>
      <c r="IB67" s="79">
        <v>14960401.359999999</v>
      </c>
      <c r="IC67" s="80">
        <f t="shared" si="15"/>
        <v>38141780.969999999</v>
      </c>
      <c r="ID67" s="79">
        <v>568892.44999999995</v>
      </c>
      <c r="IE67" s="79">
        <v>5226562.74</v>
      </c>
      <c r="IF67" s="79">
        <v>2447579.41</v>
      </c>
      <c r="IG67" s="79">
        <v>1079022.96</v>
      </c>
      <c r="IH67" s="79">
        <v>782948.72</v>
      </c>
      <c r="II67" s="79">
        <v>2214422.83</v>
      </c>
      <c r="IJ67" s="79">
        <v>1595742.42</v>
      </c>
      <c r="IK67" s="79">
        <v>1654917</v>
      </c>
      <c r="IL67" s="79">
        <v>1802353</v>
      </c>
      <c r="IM67" s="79">
        <v>1362117</v>
      </c>
      <c r="IN67" s="79">
        <v>1386515</v>
      </c>
      <c r="IO67" s="79">
        <v>3007844</v>
      </c>
      <c r="IP67" s="80">
        <f t="shared" si="16"/>
        <v>23128917.530000001</v>
      </c>
      <c r="IQ67" s="79">
        <v>488684</v>
      </c>
      <c r="IR67" s="79">
        <v>255750</v>
      </c>
      <c r="IS67" s="79">
        <v>571978</v>
      </c>
      <c r="IT67" s="79">
        <v>530021</v>
      </c>
      <c r="IU67" s="79">
        <v>303104</v>
      </c>
      <c r="IV67" s="79">
        <v>743019</v>
      </c>
      <c r="IW67" s="79">
        <v>308009</v>
      </c>
      <c r="IX67" s="79">
        <v>288262</v>
      </c>
      <c r="IY67" s="79">
        <v>672728</v>
      </c>
      <c r="IZ67" s="79">
        <v>549330</v>
      </c>
      <c r="JA67" s="79">
        <v>684103</v>
      </c>
      <c r="JB67" s="79">
        <v>1287396</v>
      </c>
      <c r="JC67" s="80">
        <f t="shared" si="17"/>
        <v>6682384</v>
      </c>
      <c r="JD67" s="79">
        <v>173218</v>
      </c>
      <c r="JE67" s="79">
        <v>176037</v>
      </c>
      <c r="JF67" s="79">
        <v>304664</v>
      </c>
      <c r="JG67" s="79">
        <v>127544</v>
      </c>
      <c r="JH67" s="79">
        <v>109386</v>
      </c>
      <c r="JI67" s="79">
        <v>168622</v>
      </c>
      <c r="JJ67" s="79">
        <v>169913</v>
      </c>
      <c r="JK67" s="79">
        <v>330838</v>
      </c>
      <c r="JL67" s="79">
        <v>280807</v>
      </c>
      <c r="JM67" s="79">
        <v>293485</v>
      </c>
      <c r="JN67" s="79">
        <v>236257</v>
      </c>
      <c r="JO67" s="79">
        <v>308106</v>
      </c>
      <c r="JP67" s="80">
        <f t="shared" si="18"/>
        <v>2678877</v>
      </c>
      <c r="JQ67" s="79">
        <v>332100</v>
      </c>
      <c r="JR67" s="79">
        <v>368024</v>
      </c>
      <c r="JS67" s="79">
        <v>555694</v>
      </c>
      <c r="JT67" s="79">
        <v>546950</v>
      </c>
      <c r="JU67" s="79">
        <v>666347</v>
      </c>
      <c r="JV67" s="79">
        <v>643974</v>
      </c>
      <c r="JW67" s="79">
        <v>673556</v>
      </c>
      <c r="JX67" s="79">
        <v>371032</v>
      </c>
      <c r="JY67" s="79">
        <v>626781</v>
      </c>
      <c r="JZ67" s="79">
        <v>2123988</v>
      </c>
      <c r="KA67" s="79">
        <v>659567</v>
      </c>
      <c r="KB67" s="79">
        <v>8572651</v>
      </c>
      <c r="KC67" s="80">
        <f t="shared" si="19"/>
        <v>16140664</v>
      </c>
      <c r="KD67" s="79">
        <v>521177</v>
      </c>
      <c r="KE67" s="79">
        <v>660681</v>
      </c>
      <c r="KF67" s="79">
        <v>623743</v>
      </c>
      <c r="KG67" s="79">
        <v>642752</v>
      </c>
      <c r="KH67" s="79">
        <v>798644</v>
      </c>
      <c r="KI67" s="79">
        <v>1286307</v>
      </c>
      <c r="KJ67" s="79">
        <v>1058129</v>
      </c>
      <c r="KK67" s="79">
        <v>1155348</v>
      </c>
      <c r="KL67" s="79">
        <v>678060</v>
      </c>
      <c r="KM67" s="79">
        <v>644879</v>
      </c>
      <c r="KN67" s="79">
        <v>581048</v>
      </c>
      <c r="KO67" s="79">
        <v>719738</v>
      </c>
      <c r="KP67" s="80">
        <f t="shared" si="20"/>
        <v>9370506</v>
      </c>
      <c r="KQ67" s="79">
        <v>285274</v>
      </c>
      <c r="KR67" s="79">
        <v>241110</v>
      </c>
      <c r="KS67" s="79">
        <v>295084</v>
      </c>
      <c r="KT67" s="79">
        <v>534537</v>
      </c>
      <c r="KU67" s="79">
        <v>341244</v>
      </c>
      <c r="KV67" s="79">
        <v>354713</v>
      </c>
      <c r="KW67" s="79">
        <v>227864</v>
      </c>
      <c r="KX67" s="79">
        <v>471782</v>
      </c>
      <c r="KY67" s="79">
        <v>264216</v>
      </c>
      <c r="KZ67" s="79">
        <v>273923</v>
      </c>
      <c r="LA67" s="79">
        <v>257885</v>
      </c>
      <c r="LB67" s="79">
        <v>319392</v>
      </c>
      <c r="LC67" s="80">
        <f t="shared" si="21"/>
        <v>3867024</v>
      </c>
      <c r="LD67" s="79">
        <v>271040</v>
      </c>
      <c r="LE67" s="79">
        <v>358418</v>
      </c>
      <c r="LF67" s="79">
        <v>128665</v>
      </c>
      <c r="LG67" s="79">
        <v>212019</v>
      </c>
      <c r="LH67" s="79">
        <v>248223</v>
      </c>
      <c r="LI67" s="79">
        <v>244986</v>
      </c>
      <c r="LJ67" s="81" t="e">
        <f>+INDEX(#REF!,MATCH($B67,#REF!,0),MATCH(LJ$6,#REF!,0))</f>
        <v>#REF!</v>
      </c>
      <c r="LK67" s="82"/>
      <c r="LL67" s="81"/>
      <c r="LM67" s="81"/>
      <c r="LN67" s="81"/>
      <c r="LO67" s="81"/>
      <c r="LP67" s="80" t="e">
        <f t="shared" si="22"/>
        <v>#REF!</v>
      </c>
    </row>
    <row r="68" spans="2:328" hidden="1" outlineLevel="1">
      <c r="B68" t="str">
        <f t="shared" si="34"/>
        <v>EXPLORACIÓNHUANCAVELICA</v>
      </c>
      <c r="C68" s="78" t="s">
        <v>406</v>
      </c>
      <c r="D68" s="79">
        <v>77321.67</v>
      </c>
      <c r="E68" s="79">
        <v>77321.67</v>
      </c>
      <c r="F68" s="79">
        <v>77321.67</v>
      </c>
      <c r="G68" s="79">
        <v>94043.67</v>
      </c>
      <c r="H68" s="79">
        <v>94043.67</v>
      </c>
      <c r="I68" s="79">
        <v>94043.67</v>
      </c>
      <c r="J68" s="79">
        <v>97675.67</v>
      </c>
      <c r="K68" s="79">
        <v>97675.67</v>
      </c>
      <c r="L68" s="79">
        <v>97675.67</v>
      </c>
      <c r="M68" s="79">
        <v>110697.67</v>
      </c>
      <c r="N68" s="79">
        <v>110697.67</v>
      </c>
      <c r="O68" s="79">
        <v>110697.67</v>
      </c>
      <c r="P68" s="80">
        <v>1139216.04</v>
      </c>
      <c r="Q68" s="79">
        <v>819925.07</v>
      </c>
      <c r="R68" s="79">
        <v>819925.07</v>
      </c>
      <c r="S68" s="79">
        <v>819925.07</v>
      </c>
      <c r="T68" s="79">
        <v>791204.74</v>
      </c>
      <c r="U68" s="79">
        <v>791204.74</v>
      </c>
      <c r="V68" s="79">
        <v>791204.74</v>
      </c>
      <c r="W68" s="79">
        <v>562498.74</v>
      </c>
      <c r="X68" s="79">
        <v>562498.74</v>
      </c>
      <c r="Y68" s="79">
        <v>562498.74</v>
      </c>
      <c r="Z68" s="79">
        <v>680607.07</v>
      </c>
      <c r="AA68" s="79">
        <v>680607.07</v>
      </c>
      <c r="AB68" s="79">
        <v>680607.07</v>
      </c>
      <c r="AC68" s="80">
        <v>8562706.8600000013</v>
      </c>
      <c r="AD68" s="79">
        <v>115800.64</v>
      </c>
      <c r="AE68" s="79">
        <v>115800.64</v>
      </c>
      <c r="AF68" s="79">
        <v>115800.64</v>
      </c>
      <c r="AG68" s="79">
        <v>58982.84</v>
      </c>
      <c r="AH68" s="79">
        <v>58982.84</v>
      </c>
      <c r="AI68" s="79">
        <v>58982.84</v>
      </c>
      <c r="AJ68" s="79">
        <v>63977.03</v>
      </c>
      <c r="AK68" s="79">
        <v>63977.03</v>
      </c>
      <c r="AL68" s="79">
        <v>63977.03</v>
      </c>
      <c r="AM68" s="79">
        <v>59803.72</v>
      </c>
      <c r="AN68" s="79">
        <v>59803.72</v>
      </c>
      <c r="AO68" s="79">
        <v>59803.72</v>
      </c>
      <c r="AP68" s="80">
        <v>895692.69</v>
      </c>
      <c r="AQ68" s="79">
        <v>5783.71</v>
      </c>
      <c r="AR68" s="79">
        <v>5783.71</v>
      </c>
      <c r="AS68" s="79">
        <v>5783.71</v>
      </c>
      <c r="AT68" s="79">
        <v>13671.470000000001</v>
      </c>
      <c r="AU68" s="79">
        <v>13671.470000000001</v>
      </c>
      <c r="AV68" s="79">
        <v>13671.470000000001</v>
      </c>
      <c r="AW68" s="79">
        <v>31448.949999999997</v>
      </c>
      <c r="AX68" s="79">
        <v>31448.949999999997</v>
      </c>
      <c r="AY68" s="79">
        <v>31448.949999999997</v>
      </c>
      <c r="AZ68" s="79">
        <v>30852.33</v>
      </c>
      <c r="BA68" s="79">
        <v>30852.33</v>
      </c>
      <c r="BB68" s="79">
        <v>30852.33</v>
      </c>
      <c r="BC68" s="80">
        <v>245269.38000000006</v>
      </c>
      <c r="BD68" s="79">
        <v>60571</v>
      </c>
      <c r="BE68" s="79">
        <v>60571</v>
      </c>
      <c r="BF68" s="79">
        <v>60571</v>
      </c>
      <c r="BG68" s="79">
        <v>64511</v>
      </c>
      <c r="BH68" s="79">
        <v>64511</v>
      </c>
      <c r="BI68" s="79">
        <v>64511</v>
      </c>
      <c r="BJ68" s="79">
        <v>583399.68999999994</v>
      </c>
      <c r="BK68" s="79">
        <v>583399.68999999994</v>
      </c>
      <c r="BL68" s="79">
        <v>583399.68999999994</v>
      </c>
      <c r="BM68" s="79">
        <v>677986</v>
      </c>
      <c r="BN68" s="79">
        <v>677986</v>
      </c>
      <c r="BO68" s="79">
        <v>677986</v>
      </c>
      <c r="BP68" s="80">
        <v>4159403.07</v>
      </c>
      <c r="BQ68" s="79">
        <v>517551.35</v>
      </c>
      <c r="BR68" s="79">
        <v>517551.35</v>
      </c>
      <c r="BS68" s="79">
        <v>517551.35</v>
      </c>
      <c r="BT68" s="79">
        <v>618346.34</v>
      </c>
      <c r="BU68" s="79">
        <v>618346.34</v>
      </c>
      <c r="BV68" s="79">
        <v>618346.34</v>
      </c>
      <c r="BW68" s="79">
        <v>1405207.99</v>
      </c>
      <c r="BX68" s="79">
        <v>1405207.99</v>
      </c>
      <c r="BY68" s="79">
        <v>1405207.99</v>
      </c>
      <c r="BZ68" s="79">
        <v>253686.33</v>
      </c>
      <c r="CA68" s="79">
        <v>253686.33</v>
      </c>
      <c r="CB68" s="79">
        <v>253686.33</v>
      </c>
      <c r="CC68" s="80">
        <v>8384376.0300000003</v>
      </c>
      <c r="CD68" s="79">
        <v>1406636.53</v>
      </c>
      <c r="CE68" s="79">
        <v>1406636.53</v>
      </c>
      <c r="CF68" s="79">
        <v>1406636.53</v>
      </c>
      <c r="CG68" s="79">
        <v>229881.20000000004</v>
      </c>
      <c r="CH68" s="79">
        <v>229881.20000000004</v>
      </c>
      <c r="CI68" s="79">
        <v>229881.20000000004</v>
      </c>
      <c r="CJ68" s="79">
        <v>225782.81</v>
      </c>
      <c r="CK68" s="79">
        <v>225782.81</v>
      </c>
      <c r="CL68" s="79">
        <v>225782.81</v>
      </c>
      <c r="CM68" s="79">
        <v>342174.39</v>
      </c>
      <c r="CN68" s="79">
        <v>342174.39</v>
      </c>
      <c r="CO68" s="79">
        <v>342174.39</v>
      </c>
      <c r="CP68" s="80">
        <v>6613424.7899999982</v>
      </c>
      <c r="CQ68" s="79">
        <v>703164.67</v>
      </c>
      <c r="CR68" s="79">
        <v>703164.67</v>
      </c>
      <c r="CS68" s="79">
        <v>703164.67</v>
      </c>
      <c r="CT68" s="79">
        <v>760189.34000000008</v>
      </c>
      <c r="CU68" s="79">
        <v>760189.34000000008</v>
      </c>
      <c r="CV68" s="79">
        <v>760189.34000000008</v>
      </c>
      <c r="CW68" s="79">
        <v>489854.33</v>
      </c>
      <c r="CX68" s="79">
        <v>489854.33</v>
      </c>
      <c r="CY68" s="79">
        <v>489854.33</v>
      </c>
      <c r="CZ68" s="79">
        <v>820991.66999999993</v>
      </c>
      <c r="DA68" s="79">
        <v>820991.66999999993</v>
      </c>
      <c r="DB68" s="79">
        <v>820991.66999999993</v>
      </c>
      <c r="DC68" s="80">
        <v>8322600.0300000003</v>
      </c>
      <c r="DD68" s="79">
        <v>901980.66999999993</v>
      </c>
      <c r="DE68" s="79">
        <v>901980.66999999993</v>
      </c>
      <c r="DF68" s="79">
        <v>901980.66999999993</v>
      </c>
      <c r="DG68" s="79">
        <v>1654110.66</v>
      </c>
      <c r="DH68" s="79">
        <v>1654110.66</v>
      </c>
      <c r="DI68" s="79">
        <v>1654110.66</v>
      </c>
      <c r="DJ68" s="79">
        <v>1159879.67</v>
      </c>
      <c r="DK68" s="79">
        <v>1159879.67</v>
      </c>
      <c r="DL68" s="79">
        <v>1159879.67</v>
      </c>
      <c r="DM68" s="79">
        <v>815128.34</v>
      </c>
      <c r="DN68" s="79">
        <v>815128.34</v>
      </c>
      <c r="DO68" s="79">
        <v>815128.34</v>
      </c>
      <c r="DP68" s="80">
        <v>13593298.02</v>
      </c>
      <c r="DQ68" s="79">
        <v>568183.66999999993</v>
      </c>
      <c r="DR68" s="79">
        <v>568183.66999999993</v>
      </c>
      <c r="DS68" s="79">
        <v>568183.66999999993</v>
      </c>
      <c r="DT68" s="79">
        <v>963618.6399999999</v>
      </c>
      <c r="DU68" s="79">
        <v>1079713.8500000001</v>
      </c>
      <c r="DV68" s="79">
        <v>1742969.88</v>
      </c>
      <c r="DW68" s="79">
        <v>1570341.0299999998</v>
      </c>
      <c r="DX68" s="79">
        <v>1753857.77</v>
      </c>
      <c r="DY68" s="79">
        <v>1732765.3900000001</v>
      </c>
      <c r="DZ68" s="79">
        <v>1905867.0000000002</v>
      </c>
      <c r="EA68" s="79">
        <v>2021985.66</v>
      </c>
      <c r="EB68" s="79">
        <v>1743035.54</v>
      </c>
      <c r="EC68" s="80">
        <v>16218705.77</v>
      </c>
      <c r="ED68" s="79">
        <v>1952418.8699999999</v>
      </c>
      <c r="EE68" s="79">
        <v>2411238</v>
      </c>
      <c r="EF68" s="79">
        <v>2273846.4400000004</v>
      </c>
      <c r="EG68" s="79">
        <v>2121536.41</v>
      </c>
      <c r="EH68" s="79">
        <v>2233350.9299999997</v>
      </c>
      <c r="EI68" s="79">
        <v>2218337.15</v>
      </c>
      <c r="EJ68" s="79">
        <v>1036361.22</v>
      </c>
      <c r="EK68" s="79">
        <v>868791</v>
      </c>
      <c r="EL68" s="79">
        <v>1267940</v>
      </c>
      <c r="EM68" s="79">
        <v>963211</v>
      </c>
      <c r="EN68" s="79">
        <v>1044587.9299999999</v>
      </c>
      <c r="EO68" s="79">
        <v>1063173.2</v>
      </c>
      <c r="EP68" s="80">
        <v>19454792.150000002</v>
      </c>
      <c r="EQ68" s="79">
        <v>1412729.9900000002</v>
      </c>
      <c r="ER68" s="79">
        <v>3185122.37</v>
      </c>
      <c r="ES68" s="79">
        <v>3262405.5199999996</v>
      </c>
      <c r="ET68" s="79">
        <v>2872718.34</v>
      </c>
      <c r="EU68" s="79">
        <v>3672544.5299999993</v>
      </c>
      <c r="EV68" s="79">
        <v>4478091.47</v>
      </c>
      <c r="EW68" s="79">
        <v>4728909.7</v>
      </c>
      <c r="EX68" s="79">
        <v>3448468.39</v>
      </c>
      <c r="EY68" s="79">
        <v>3711979.02</v>
      </c>
      <c r="EZ68" s="79">
        <v>6160309.9199999999</v>
      </c>
      <c r="FA68" s="79">
        <v>3827258.04</v>
      </c>
      <c r="FB68" s="79">
        <v>4507096.78</v>
      </c>
      <c r="FC68" s="80">
        <v>45267634.07</v>
      </c>
      <c r="FD68" s="79">
        <v>2016839.4200000002</v>
      </c>
      <c r="FE68" s="79">
        <v>3863953.83</v>
      </c>
      <c r="FF68" s="79">
        <v>4807795</v>
      </c>
      <c r="FG68" s="79">
        <v>5043475.63</v>
      </c>
      <c r="FH68" s="79">
        <v>3257407.06</v>
      </c>
      <c r="FI68" s="79">
        <v>3483426.1599999997</v>
      </c>
      <c r="FJ68" s="79">
        <v>7319784.8799999999</v>
      </c>
      <c r="FK68" s="79">
        <v>8028758.1699999999</v>
      </c>
      <c r="FL68" s="79">
        <v>4141831.8800000004</v>
      </c>
      <c r="FM68" s="79">
        <v>4314867.7200000007</v>
      </c>
      <c r="FN68" s="79">
        <v>1889766.91</v>
      </c>
      <c r="FO68" s="79">
        <v>4722094.16</v>
      </c>
      <c r="FP68" s="80">
        <v>52890000.819999993</v>
      </c>
      <c r="FQ68" s="79">
        <v>1178268.32</v>
      </c>
      <c r="FR68" s="79">
        <v>2427310.7899999996</v>
      </c>
      <c r="FS68" s="79">
        <v>2417145.5299999998</v>
      </c>
      <c r="FT68" s="79">
        <v>2651402.54</v>
      </c>
      <c r="FU68" s="79">
        <v>2258127.27</v>
      </c>
      <c r="FV68" s="79">
        <v>6469746.8899999997</v>
      </c>
      <c r="FW68" s="79">
        <v>2805255.13</v>
      </c>
      <c r="FX68" s="79">
        <v>2247395.71</v>
      </c>
      <c r="FY68" s="79">
        <v>2657506.0699999998</v>
      </c>
      <c r="FZ68" s="79">
        <v>3161078.06</v>
      </c>
      <c r="GA68" s="79">
        <v>2457205.5</v>
      </c>
      <c r="GB68" s="79">
        <v>2225349.81</v>
      </c>
      <c r="GC68" s="80">
        <v>32955791.619999997</v>
      </c>
      <c r="GD68" s="79">
        <v>1230715</v>
      </c>
      <c r="GE68" s="79">
        <v>2544131.09</v>
      </c>
      <c r="GF68" s="79">
        <v>1425888.6400000001</v>
      </c>
      <c r="GG68" s="79">
        <v>1639848.8900000001</v>
      </c>
      <c r="GH68" s="79">
        <v>2983953.14</v>
      </c>
      <c r="GI68" s="79">
        <v>1788319.2000000002</v>
      </c>
      <c r="GJ68" s="79">
        <v>2509005.4000000004</v>
      </c>
      <c r="GK68" s="79">
        <v>1762552.13</v>
      </c>
      <c r="GL68" s="79">
        <v>2171613.83</v>
      </c>
      <c r="GM68" s="79">
        <v>2255948.3200000003</v>
      </c>
      <c r="GN68" s="79">
        <v>1527615.25</v>
      </c>
      <c r="GO68" s="79">
        <v>1446237.9</v>
      </c>
      <c r="GP68" s="80">
        <f t="shared" si="12"/>
        <v>23285828.789999999</v>
      </c>
      <c r="GQ68" s="79">
        <v>1066155.71</v>
      </c>
      <c r="GR68" s="79">
        <v>1586412.03</v>
      </c>
      <c r="GS68" s="79">
        <v>1420840.76</v>
      </c>
      <c r="GT68" s="79">
        <v>1408940</v>
      </c>
      <c r="GU68" s="79">
        <v>1306916.23</v>
      </c>
      <c r="GV68" s="79">
        <v>1355752.4000000001</v>
      </c>
      <c r="GW68" s="79">
        <v>1561546.25</v>
      </c>
      <c r="GX68" s="79">
        <v>1437580.64</v>
      </c>
      <c r="GY68" s="79">
        <v>1422122.92</v>
      </c>
      <c r="GZ68" s="79">
        <v>1518592.7999999998</v>
      </c>
      <c r="HA68" s="79">
        <v>1064378.8700000001</v>
      </c>
      <c r="HB68" s="79">
        <v>814006.26</v>
      </c>
      <c r="HC68" s="80">
        <f t="shared" si="13"/>
        <v>15963244.870000003</v>
      </c>
      <c r="HD68" s="79">
        <v>774621.25</v>
      </c>
      <c r="HE68" s="79">
        <v>896804.88</v>
      </c>
      <c r="HF68" s="79">
        <v>1342821.0299999998</v>
      </c>
      <c r="HG68" s="79">
        <v>865047.33</v>
      </c>
      <c r="HH68" s="79">
        <v>812066.96</v>
      </c>
      <c r="HI68" s="79">
        <v>779747.43</v>
      </c>
      <c r="HJ68" s="79">
        <v>763796.05999999994</v>
      </c>
      <c r="HK68" s="79">
        <v>872257.64</v>
      </c>
      <c r="HL68" s="79">
        <v>879627.24</v>
      </c>
      <c r="HM68" s="79">
        <v>953882.04</v>
      </c>
      <c r="HN68" s="79">
        <v>1500686.5</v>
      </c>
      <c r="HO68" s="79">
        <v>2914710.99</v>
      </c>
      <c r="HP68" s="80">
        <f t="shared" si="14"/>
        <v>13356069.35</v>
      </c>
      <c r="HQ68" s="79">
        <v>898977.72</v>
      </c>
      <c r="HR68" s="79">
        <v>904083</v>
      </c>
      <c r="HS68" s="79">
        <v>917044.15</v>
      </c>
      <c r="HT68" s="79">
        <v>1024319.02</v>
      </c>
      <c r="HU68" s="79">
        <v>1075240.8899999999</v>
      </c>
      <c r="HV68" s="79">
        <v>1423349.92</v>
      </c>
      <c r="HW68" s="79">
        <v>1367339.24</v>
      </c>
      <c r="HX68" s="79">
        <v>2055134.54</v>
      </c>
      <c r="HY68" s="79">
        <v>2268706.7199999997</v>
      </c>
      <c r="HZ68" s="79">
        <v>1969965.4299999997</v>
      </c>
      <c r="IA68" s="79">
        <v>2036135.54</v>
      </c>
      <c r="IB68" s="79">
        <v>2383140.5499999998</v>
      </c>
      <c r="IC68" s="80">
        <f t="shared" si="15"/>
        <v>18323436.719999999</v>
      </c>
      <c r="ID68" s="79">
        <v>1585597.29</v>
      </c>
      <c r="IE68" s="79">
        <v>558338.94999999995</v>
      </c>
      <c r="IF68" s="79">
        <v>591942</v>
      </c>
      <c r="IG68" s="79">
        <v>516986.29999999993</v>
      </c>
      <c r="IH68" s="79">
        <v>808542.95</v>
      </c>
      <c r="II68" s="79">
        <v>866506</v>
      </c>
      <c r="IJ68" s="79">
        <v>858785.37</v>
      </c>
      <c r="IK68" s="79">
        <v>514250</v>
      </c>
      <c r="IL68" s="79">
        <v>672747</v>
      </c>
      <c r="IM68" s="79">
        <v>1560074</v>
      </c>
      <c r="IN68" s="79">
        <v>1092061</v>
      </c>
      <c r="IO68" s="79">
        <v>1376565</v>
      </c>
      <c r="IP68" s="80">
        <f t="shared" si="16"/>
        <v>11002395.859999999</v>
      </c>
      <c r="IQ68" s="79">
        <v>1226969</v>
      </c>
      <c r="IR68" s="79">
        <v>1239687</v>
      </c>
      <c r="IS68" s="79">
        <v>926612</v>
      </c>
      <c r="IT68" s="79">
        <v>958486</v>
      </c>
      <c r="IU68" s="79">
        <v>1374921</v>
      </c>
      <c r="IV68" s="79">
        <v>1260055</v>
      </c>
      <c r="IW68" s="79">
        <v>1214071</v>
      </c>
      <c r="IX68" s="79">
        <v>594479</v>
      </c>
      <c r="IY68" s="79">
        <v>422467</v>
      </c>
      <c r="IZ68" s="79">
        <v>1638135</v>
      </c>
      <c r="JA68" s="79">
        <v>1116021</v>
      </c>
      <c r="JB68" s="79">
        <v>1980398</v>
      </c>
      <c r="JC68" s="80">
        <f t="shared" si="17"/>
        <v>13952301</v>
      </c>
      <c r="JD68" s="79">
        <v>849050</v>
      </c>
      <c r="JE68" s="79">
        <v>974445</v>
      </c>
      <c r="JF68" s="79">
        <v>626914</v>
      </c>
      <c r="JG68" s="79">
        <v>134537</v>
      </c>
      <c r="JH68" s="79">
        <v>114995</v>
      </c>
      <c r="JI68" s="79">
        <v>122356</v>
      </c>
      <c r="JJ68" s="79">
        <v>124113</v>
      </c>
      <c r="JK68" s="79">
        <v>329927</v>
      </c>
      <c r="JL68" s="79">
        <v>236727</v>
      </c>
      <c r="JM68" s="79">
        <v>313731</v>
      </c>
      <c r="JN68" s="79">
        <v>560157</v>
      </c>
      <c r="JO68" s="79">
        <v>935095</v>
      </c>
      <c r="JP68" s="80">
        <f t="shared" si="18"/>
        <v>5322047</v>
      </c>
      <c r="JQ68" s="79">
        <v>474569</v>
      </c>
      <c r="JR68" s="79">
        <v>326811</v>
      </c>
      <c r="JS68" s="79">
        <v>608562</v>
      </c>
      <c r="JT68" s="79">
        <v>348646</v>
      </c>
      <c r="JU68" s="79">
        <v>962427</v>
      </c>
      <c r="JV68" s="79">
        <v>1129934</v>
      </c>
      <c r="JW68" s="79">
        <v>615241</v>
      </c>
      <c r="JX68" s="79">
        <v>808111</v>
      </c>
      <c r="JY68" s="79">
        <v>810768</v>
      </c>
      <c r="JZ68" s="79">
        <v>577700</v>
      </c>
      <c r="KA68" s="79">
        <v>848217</v>
      </c>
      <c r="KB68" s="79">
        <v>651127</v>
      </c>
      <c r="KC68" s="80">
        <f t="shared" si="19"/>
        <v>8162113</v>
      </c>
      <c r="KD68" s="79">
        <v>151621</v>
      </c>
      <c r="KE68" s="79">
        <v>471464</v>
      </c>
      <c r="KF68" s="79">
        <v>446589</v>
      </c>
      <c r="KG68" s="79">
        <v>305261</v>
      </c>
      <c r="KH68" s="79">
        <v>67044</v>
      </c>
      <c r="KI68" s="79">
        <v>637663</v>
      </c>
      <c r="KJ68" s="79">
        <v>892604</v>
      </c>
      <c r="KK68" s="79">
        <v>683624</v>
      </c>
      <c r="KL68" s="79">
        <v>485123</v>
      </c>
      <c r="KM68" s="79">
        <v>470193</v>
      </c>
      <c r="KN68" s="79">
        <v>378720</v>
      </c>
      <c r="KO68" s="79">
        <v>345283</v>
      </c>
      <c r="KP68" s="80">
        <f t="shared" si="20"/>
        <v>5335189</v>
      </c>
      <c r="KQ68" s="79">
        <v>292658</v>
      </c>
      <c r="KR68" s="79">
        <v>242381</v>
      </c>
      <c r="KS68" s="79">
        <v>283208</v>
      </c>
      <c r="KT68" s="79">
        <v>576851</v>
      </c>
      <c r="KU68" s="79">
        <v>401303</v>
      </c>
      <c r="KV68" s="79">
        <v>535563</v>
      </c>
      <c r="KW68" s="79">
        <v>767855</v>
      </c>
      <c r="KX68" s="79">
        <v>971626</v>
      </c>
      <c r="KY68" s="79">
        <v>936888</v>
      </c>
      <c r="KZ68" s="79">
        <v>981279</v>
      </c>
      <c r="LA68" s="79">
        <v>457778</v>
      </c>
      <c r="LB68" s="79">
        <v>444437</v>
      </c>
      <c r="LC68" s="80">
        <f t="shared" si="21"/>
        <v>6891827</v>
      </c>
      <c r="LD68" s="79">
        <v>259806</v>
      </c>
      <c r="LE68" s="79">
        <v>426680</v>
      </c>
      <c r="LF68" s="79">
        <v>605734</v>
      </c>
      <c r="LG68" s="79">
        <v>369497</v>
      </c>
      <c r="LH68" s="79">
        <v>548302</v>
      </c>
      <c r="LI68" s="79">
        <v>965568</v>
      </c>
      <c r="LJ68" s="81" t="e">
        <f>+INDEX(#REF!,MATCH($B68,#REF!,0),MATCH(LJ$6,#REF!,0))</f>
        <v>#REF!</v>
      </c>
      <c r="LK68" s="82"/>
      <c r="LL68" s="81"/>
      <c r="LM68" s="81"/>
      <c r="LN68" s="81"/>
      <c r="LO68" s="81"/>
      <c r="LP68" s="80" t="e">
        <f t="shared" si="22"/>
        <v>#REF!</v>
      </c>
    </row>
    <row r="69" spans="2:328" hidden="1" outlineLevel="1">
      <c r="B69" t="str">
        <f t="shared" si="34"/>
        <v>EXPLORACIÓNHUÁNUCO</v>
      </c>
      <c r="C69" s="78" t="s">
        <v>407</v>
      </c>
      <c r="D69" s="79">
        <v>0</v>
      </c>
      <c r="E69" s="79">
        <v>0</v>
      </c>
      <c r="F69" s="79">
        <v>0</v>
      </c>
      <c r="G69" s="79">
        <v>0</v>
      </c>
      <c r="H69" s="79">
        <v>0</v>
      </c>
      <c r="I69" s="79">
        <v>0</v>
      </c>
      <c r="J69" s="79">
        <v>0</v>
      </c>
      <c r="K69" s="79">
        <v>0</v>
      </c>
      <c r="L69" s="79">
        <v>0</v>
      </c>
      <c r="M69" s="79">
        <v>0</v>
      </c>
      <c r="N69" s="79">
        <v>0</v>
      </c>
      <c r="O69" s="79">
        <v>0</v>
      </c>
      <c r="P69" s="80">
        <v>0</v>
      </c>
      <c r="Q69" s="79">
        <v>41649</v>
      </c>
      <c r="R69" s="79">
        <v>41649</v>
      </c>
      <c r="S69" s="79">
        <v>41649</v>
      </c>
      <c r="T69" s="79">
        <v>28749.67</v>
      </c>
      <c r="U69" s="79">
        <v>28749.67</v>
      </c>
      <c r="V69" s="79">
        <v>28749.67</v>
      </c>
      <c r="W69" s="79">
        <v>2582.67</v>
      </c>
      <c r="X69" s="79">
        <v>2582.67</v>
      </c>
      <c r="Y69" s="79">
        <v>2582.67</v>
      </c>
      <c r="Z69" s="79">
        <v>0</v>
      </c>
      <c r="AA69" s="79">
        <v>0</v>
      </c>
      <c r="AB69" s="79">
        <v>0</v>
      </c>
      <c r="AC69" s="80">
        <v>218944.02</v>
      </c>
      <c r="AD69" s="79">
        <v>0</v>
      </c>
      <c r="AE69" s="79">
        <v>0</v>
      </c>
      <c r="AF69" s="79">
        <v>0</v>
      </c>
      <c r="AG69" s="79">
        <v>0</v>
      </c>
      <c r="AH69" s="79">
        <v>0</v>
      </c>
      <c r="AI69" s="79">
        <v>0</v>
      </c>
      <c r="AJ69" s="79">
        <v>0</v>
      </c>
      <c r="AK69" s="79">
        <v>0</v>
      </c>
      <c r="AL69" s="79">
        <v>0</v>
      </c>
      <c r="AM69" s="79">
        <v>0</v>
      </c>
      <c r="AN69" s="79">
        <v>0</v>
      </c>
      <c r="AO69" s="79">
        <v>0</v>
      </c>
      <c r="AP69" s="80">
        <v>0</v>
      </c>
      <c r="AQ69" s="79">
        <v>8084.74</v>
      </c>
      <c r="AR69" s="79">
        <v>8084.74</v>
      </c>
      <c r="AS69" s="79">
        <v>8084.74</v>
      </c>
      <c r="AT69" s="79">
        <v>9483.51</v>
      </c>
      <c r="AU69" s="79">
        <v>9483.51</v>
      </c>
      <c r="AV69" s="79">
        <v>9483.51</v>
      </c>
      <c r="AW69" s="79">
        <v>7311.74</v>
      </c>
      <c r="AX69" s="79">
        <v>7311.74</v>
      </c>
      <c r="AY69" s="79">
        <v>7311.74</v>
      </c>
      <c r="AZ69" s="79">
        <v>0</v>
      </c>
      <c r="BA69" s="79">
        <v>0</v>
      </c>
      <c r="BB69" s="79">
        <v>0</v>
      </c>
      <c r="BC69" s="80">
        <v>74639.970000000016</v>
      </c>
      <c r="BD69" s="79">
        <v>0</v>
      </c>
      <c r="BE69" s="79">
        <v>0</v>
      </c>
      <c r="BF69" s="79">
        <v>0</v>
      </c>
      <c r="BG69" s="79">
        <v>0</v>
      </c>
      <c r="BH69" s="79">
        <v>0</v>
      </c>
      <c r="BI69" s="79">
        <v>0</v>
      </c>
      <c r="BJ69" s="79">
        <v>33013.75</v>
      </c>
      <c r="BK69" s="79">
        <v>33013.75</v>
      </c>
      <c r="BL69" s="79">
        <v>33013.75</v>
      </c>
      <c r="BM69" s="79">
        <v>2512.42</v>
      </c>
      <c r="BN69" s="79">
        <v>2512.42</v>
      </c>
      <c r="BO69" s="79">
        <v>2512.42</v>
      </c>
      <c r="BP69" s="80">
        <v>106578.51</v>
      </c>
      <c r="BQ69" s="79">
        <v>0</v>
      </c>
      <c r="BR69" s="79">
        <v>0</v>
      </c>
      <c r="BS69" s="79">
        <v>0</v>
      </c>
      <c r="BT69" s="79">
        <v>0</v>
      </c>
      <c r="BU69" s="79">
        <v>0</v>
      </c>
      <c r="BV69" s="79">
        <v>0</v>
      </c>
      <c r="BW69" s="79">
        <v>0</v>
      </c>
      <c r="BX69" s="79">
        <v>0</v>
      </c>
      <c r="BY69" s="79">
        <v>0</v>
      </c>
      <c r="BZ69" s="79">
        <v>0</v>
      </c>
      <c r="CA69" s="79">
        <v>0</v>
      </c>
      <c r="CB69" s="79">
        <v>0</v>
      </c>
      <c r="CC69" s="80">
        <v>0</v>
      </c>
      <c r="CD69" s="79">
        <v>0</v>
      </c>
      <c r="CE69" s="79">
        <v>0</v>
      </c>
      <c r="CF69" s="79">
        <v>0</v>
      </c>
      <c r="CG69" s="79">
        <v>0</v>
      </c>
      <c r="CH69" s="79">
        <v>0</v>
      </c>
      <c r="CI69" s="79">
        <v>0</v>
      </c>
      <c r="CJ69" s="79">
        <v>0</v>
      </c>
      <c r="CK69" s="79">
        <v>0</v>
      </c>
      <c r="CL69" s="79">
        <v>0</v>
      </c>
      <c r="CM69" s="79">
        <v>0</v>
      </c>
      <c r="CN69" s="79">
        <v>0</v>
      </c>
      <c r="CO69" s="79">
        <v>0</v>
      </c>
      <c r="CP69" s="80">
        <v>0</v>
      </c>
      <c r="CQ69" s="79">
        <v>0</v>
      </c>
      <c r="CR69" s="79">
        <v>0</v>
      </c>
      <c r="CS69" s="79">
        <v>0</v>
      </c>
      <c r="CT69" s="79">
        <v>0</v>
      </c>
      <c r="CU69" s="79">
        <v>0</v>
      </c>
      <c r="CV69" s="79">
        <v>0</v>
      </c>
      <c r="CW69" s="79">
        <v>0</v>
      </c>
      <c r="CX69" s="79">
        <v>0</v>
      </c>
      <c r="CY69" s="79">
        <v>0</v>
      </c>
      <c r="CZ69" s="79">
        <v>0</v>
      </c>
      <c r="DA69" s="79">
        <v>0</v>
      </c>
      <c r="DB69" s="79">
        <v>0</v>
      </c>
      <c r="DC69" s="80">
        <v>0</v>
      </c>
      <c r="DD69" s="79">
        <v>0</v>
      </c>
      <c r="DE69" s="79">
        <v>0</v>
      </c>
      <c r="DF69" s="79">
        <v>0</v>
      </c>
      <c r="DG69" s="79">
        <v>0</v>
      </c>
      <c r="DH69" s="79">
        <v>0</v>
      </c>
      <c r="DI69" s="79">
        <v>0</v>
      </c>
      <c r="DJ69" s="79">
        <v>0</v>
      </c>
      <c r="DK69" s="79">
        <v>0</v>
      </c>
      <c r="DL69" s="79">
        <v>0</v>
      </c>
      <c r="DM69" s="79">
        <v>0</v>
      </c>
      <c r="DN69" s="79">
        <v>0</v>
      </c>
      <c r="DO69" s="79">
        <v>0</v>
      </c>
      <c r="DP69" s="80">
        <v>0</v>
      </c>
      <c r="DQ69" s="79">
        <v>131564</v>
      </c>
      <c r="DR69" s="79">
        <v>131564</v>
      </c>
      <c r="DS69" s="79">
        <v>131564</v>
      </c>
      <c r="DT69" s="79">
        <v>263443.07</v>
      </c>
      <c r="DU69" s="79">
        <v>289487.43</v>
      </c>
      <c r="DV69" s="79">
        <v>376804.43999999994</v>
      </c>
      <c r="DW69" s="79">
        <v>389552.24</v>
      </c>
      <c r="DX69" s="79">
        <v>310211.81</v>
      </c>
      <c r="DY69" s="79">
        <v>186569.82</v>
      </c>
      <c r="DZ69" s="79">
        <v>72397.38</v>
      </c>
      <c r="EA69" s="79">
        <v>84251.99</v>
      </c>
      <c r="EB69" s="79">
        <v>1543595.1</v>
      </c>
      <c r="EC69" s="80">
        <v>3911005.2800000003</v>
      </c>
      <c r="ED69" s="79">
        <v>304065.38</v>
      </c>
      <c r="EE69" s="79">
        <v>292326</v>
      </c>
      <c r="EF69" s="79">
        <v>781614</v>
      </c>
      <c r="EG69" s="79">
        <v>521294.63</v>
      </c>
      <c r="EH69" s="79">
        <v>527126.12</v>
      </c>
      <c r="EI69" s="79">
        <v>634770</v>
      </c>
      <c r="EJ69" s="79">
        <v>519817.07999999996</v>
      </c>
      <c r="EK69" s="79">
        <v>577758.14</v>
      </c>
      <c r="EL69" s="79">
        <v>586585.41999999993</v>
      </c>
      <c r="EM69" s="79">
        <v>607655</v>
      </c>
      <c r="EN69" s="79">
        <v>925755.35999999987</v>
      </c>
      <c r="EO69" s="79">
        <v>1066960.2599999998</v>
      </c>
      <c r="EP69" s="80">
        <v>7345727.3899999987</v>
      </c>
      <c r="EQ69" s="79">
        <v>692903.07000000007</v>
      </c>
      <c r="ER69" s="79">
        <v>1106945.98</v>
      </c>
      <c r="ES69" s="79">
        <v>2492623.65</v>
      </c>
      <c r="ET69" s="79">
        <v>1244102.05</v>
      </c>
      <c r="EU69" s="79">
        <v>1338086.8400000001</v>
      </c>
      <c r="EV69" s="79">
        <v>1942969.69</v>
      </c>
      <c r="EW69" s="79">
        <v>1748194.48</v>
      </c>
      <c r="EX69" s="79">
        <v>1859799.52</v>
      </c>
      <c r="EY69" s="79">
        <v>2038430.65</v>
      </c>
      <c r="EZ69" s="79">
        <v>1659817.97</v>
      </c>
      <c r="FA69" s="79">
        <v>1513232.84</v>
      </c>
      <c r="FB69" s="79">
        <v>1272715.8</v>
      </c>
      <c r="FC69" s="80">
        <v>18909822.540000003</v>
      </c>
      <c r="FD69" s="79">
        <v>1062769.06</v>
      </c>
      <c r="FE69" s="79">
        <v>728649.26</v>
      </c>
      <c r="FF69" s="79">
        <v>815634.03</v>
      </c>
      <c r="FG69" s="79">
        <v>1717354.75</v>
      </c>
      <c r="FH69" s="79">
        <v>1562278.9300000002</v>
      </c>
      <c r="FI69" s="79">
        <v>1351432.96</v>
      </c>
      <c r="FJ69" s="79">
        <v>1777178.4500000002</v>
      </c>
      <c r="FK69" s="79">
        <v>2046903.46</v>
      </c>
      <c r="FL69" s="79">
        <v>1497184.26</v>
      </c>
      <c r="FM69" s="79">
        <v>1802018.22</v>
      </c>
      <c r="FN69" s="79">
        <v>1619750.92</v>
      </c>
      <c r="FO69" s="79">
        <v>2670972.48</v>
      </c>
      <c r="FP69" s="80">
        <v>18652126.779999997</v>
      </c>
      <c r="FQ69" s="79">
        <v>1167155.51</v>
      </c>
      <c r="FR69" s="79">
        <v>842661.27</v>
      </c>
      <c r="FS69" s="79">
        <v>1574218.73</v>
      </c>
      <c r="FT69" s="79">
        <v>1293736.24</v>
      </c>
      <c r="FU69" s="79">
        <v>1694191.25</v>
      </c>
      <c r="FV69" s="79">
        <v>1184858.3699999999</v>
      </c>
      <c r="FW69" s="79">
        <v>2677300.64</v>
      </c>
      <c r="FX69" s="79">
        <v>1522780.5499999998</v>
      </c>
      <c r="FY69" s="79">
        <v>1971451.1</v>
      </c>
      <c r="FZ69" s="79">
        <v>1092319.6600000001</v>
      </c>
      <c r="GA69" s="79">
        <v>546739</v>
      </c>
      <c r="GB69" s="79">
        <v>938102.25</v>
      </c>
      <c r="GC69" s="80">
        <v>16505514.569999998</v>
      </c>
      <c r="GD69" s="79">
        <v>636639.25</v>
      </c>
      <c r="GE69" s="79">
        <v>151136</v>
      </c>
      <c r="GF69" s="79">
        <v>1217956</v>
      </c>
      <c r="GG69" s="79">
        <v>508270.18</v>
      </c>
      <c r="GH69" s="79">
        <v>1289950.92</v>
      </c>
      <c r="GI69" s="79">
        <v>1730792.33</v>
      </c>
      <c r="GJ69" s="79">
        <v>513978.87</v>
      </c>
      <c r="GK69" s="79">
        <v>323214.92</v>
      </c>
      <c r="GL69" s="79">
        <v>174309.64</v>
      </c>
      <c r="GM69" s="79">
        <v>307276.39</v>
      </c>
      <c r="GN69" s="79">
        <v>188972.77</v>
      </c>
      <c r="GO69" s="79">
        <v>6106</v>
      </c>
      <c r="GP69" s="80">
        <f t="shared" si="12"/>
        <v>7048603.2699999986</v>
      </c>
      <c r="GQ69" s="79">
        <v>5669</v>
      </c>
      <c r="GR69" s="79">
        <v>86252.96</v>
      </c>
      <c r="GS69" s="79">
        <v>1188.44</v>
      </c>
      <c r="GT69" s="79">
        <v>2128.02</v>
      </c>
      <c r="GU69" s="79">
        <v>75737</v>
      </c>
      <c r="GV69" s="79">
        <v>615468.91999999993</v>
      </c>
      <c r="GW69" s="79">
        <v>380259.68</v>
      </c>
      <c r="GX69" s="79">
        <v>400531.33</v>
      </c>
      <c r="GY69" s="79">
        <v>766479.48</v>
      </c>
      <c r="GZ69" s="79">
        <v>47785.760000000002</v>
      </c>
      <c r="HA69" s="79">
        <v>374956.89</v>
      </c>
      <c r="HB69" s="79">
        <v>356361.45</v>
      </c>
      <c r="HC69" s="80">
        <f t="shared" si="13"/>
        <v>3112818.93</v>
      </c>
      <c r="HD69" s="79">
        <v>235998.93</v>
      </c>
      <c r="HE69" s="79">
        <v>137588.35</v>
      </c>
      <c r="HF69" s="79">
        <v>1254482.08</v>
      </c>
      <c r="HG69" s="79">
        <v>834201.99</v>
      </c>
      <c r="HH69" s="79">
        <v>813934.87</v>
      </c>
      <c r="HI69" s="79">
        <v>281084.68</v>
      </c>
      <c r="HJ69" s="79">
        <v>890209.51</v>
      </c>
      <c r="HK69" s="79">
        <v>1271243.69</v>
      </c>
      <c r="HL69" s="79">
        <v>776739.27999999991</v>
      </c>
      <c r="HM69" s="79">
        <v>942216.11</v>
      </c>
      <c r="HN69" s="79">
        <v>908850.10999999987</v>
      </c>
      <c r="HO69" s="79">
        <v>725202.97</v>
      </c>
      <c r="HP69" s="80">
        <f t="shared" si="14"/>
        <v>9071752.5700000003</v>
      </c>
      <c r="HQ69" s="79">
        <v>1796.79</v>
      </c>
      <c r="HR69" s="79">
        <v>214036.35</v>
      </c>
      <c r="HS69" s="79">
        <v>455017.77999999997</v>
      </c>
      <c r="HT69" s="79">
        <v>410983.04</v>
      </c>
      <c r="HU69" s="79">
        <v>737931.79</v>
      </c>
      <c r="HV69" s="79">
        <v>476194.37</v>
      </c>
      <c r="HW69" s="79">
        <v>143597</v>
      </c>
      <c r="HX69" s="79">
        <v>654370.15</v>
      </c>
      <c r="HY69" s="79">
        <v>613698.99</v>
      </c>
      <c r="HZ69" s="79">
        <v>583961.1</v>
      </c>
      <c r="IA69" s="79">
        <v>187269.11</v>
      </c>
      <c r="IB69" s="79">
        <v>829087.27</v>
      </c>
      <c r="IC69" s="80">
        <f t="shared" si="15"/>
        <v>5307943.74</v>
      </c>
      <c r="ID69" s="79">
        <v>741063.07</v>
      </c>
      <c r="IE69" s="79">
        <v>66175.09</v>
      </c>
      <c r="IF69" s="79">
        <v>541260.23</v>
      </c>
      <c r="IG69" s="79">
        <v>992290.77</v>
      </c>
      <c r="IH69" s="79">
        <v>932068</v>
      </c>
      <c r="II69" s="79">
        <v>1247369</v>
      </c>
      <c r="IJ69" s="79">
        <v>633593</v>
      </c>
      <c r="IK69" s="79">
        <v>996513</v>
      </c>
      <c r="IL69" s="79">
        <v>730684</v>
      </c>
      <c r="IM69" s="79">
        <v>695200</v>
      </c>
      <c r="IN69" s="79">
        <v>826447</v>
      </c>
      <c r="IO69" s="79">
        <v>497461</v>
      </c>
      <c r="IP69" s="80">
        <f t="shared" si="16"/>
        <v>8900124.1600000001</v>
      </c>
      <c r="IQ69" s="79">
        <v>249364</v>
      </c>
      <c r="IR69" s="79">
        <v>224615</v>
      </c>
      <c r="IS69" s="79">
        <v>398728</v>
      </c>
      <c r="IT69" s="79">
        <v>398194</v>
      </c>
      <c r="IU69" s="79">
        <v>469271</v>
      </c>
      <c r="IV69" s="79">
        <v>463415</v>
      </c>
      <c r="IW69" s="79">
        <v>2100647</v>
      </c>
      <c r="IX69" s="79">
        <v>618266.66</v>
      </c>
      <c r="IY69" s="79">
        <v>638004</v>
      </c>
      <c r="IZ69" s="79">
        <v>940117</v>
      </c>
      <c r="JA69" s="79">
        <v>809627</v>
      </c>
      <c r="JB69" s="79">
        <v>349998</v>
      </c>
      <c r="JC69" s="80">
        <f t="shared" si="17"/>
        <v>7660246.6600000001</v>
      </c>
      <c r="JD69" s="79">
        <v>23683</v>
      </c>
      <c r="JE69" s="79">
        <v>4406</v>
      </c>
      <c r="JF69" s="79">
        <v>1420</v>
      </c>
      <c r="JG69" s="79">
        <v>2682</v>
      </c>
      <c r="JH69" s="79">
        <v>2455</v>
      </c>
      <c r="JI69" s="79">
        <v>1258</v>
      </c>
      <c r="JJ69" s="79">
        <v>1688</v>
      </c>
      <c r="JK69" s="79">
        <v>1202</v>
      </c>
      <c r="JL69" s="79">
        <v>1845</v>
      </c>
      <c r="JM69" s="79">
        <v>53941</v>
      </c>
      <c r="JN69" s="79">
        <v>49753</v>
      </c>
      <c r="JO69" s="79">
        <v>22502</v>
      </c>
      <c r="JP69" s="80">
        <f t="shared" si="18"/>
        <v>166835</v>
      </c>
      <c r="JQ69" s="79">
        <v>1355</v>
      </c>
      <c r="JR69" s="79">
        <v>4308</v>
      </c>
      <c r="JS69" s="79">
        <v>1664</v>
      </c>
      <c r="JT69" s="79">
        <v>2520</v>
      </c>
      <c r="JU69" s="79">
        <v>1253</v>
      </c>
      <c r="JV69" s="79">
        <v>1771</v>
      </c>
      <c r="JW69" s="79">
        <v>1844</v>
      </c>
      <c r="JX69" s="79">
        <v>3841</v>
      </c>
      <c r="JY69" s="79">
        <v>1091</v>
      </c>
      <c r="JZ69" s="79">
        <v>2255</v>
      </c>
      <c r="KA69" s="79">
        <v>20241</v>
      </c>
      <c r="KB69" s="79">
        <v>79075</v>
      </c>
      <c r="KC69" s="80">
        <f t="shared" si="19"/>
        <v>121218</v>
      </c>
      <c r="KD69" s="79">
        <v>13497</v>
      </c>
      <c r="KE69" s="79">
        <v>15322</v>
      </c>
      <c r="KF69" s="79">
        <v>11120</v>
      </c>
      <c r="KG69" s="79">
        <v>13954</v>
      </c>
      <c r="KH69" s="79">
        <v>13143</v>
      </c>
      <c r="KI69" s="79">
        <v>26665</v>
      </c>
      <c r="KJ69" s="79">
        <v>19120</v>
      </c>
      <c r="KK69" s="79">
        <v>35171</v>
      </c>
      <c r="KL69" s="79">
        <v>16739</v>
      </c>
      <c r="KM69" s="79">
        <v>22120</v>
      </c>
      <c r="KN69" s="79">
        <v>22857</v>
      </c>
      <c r="KO69" s="79">
        <v>31930</v>
      </c>
      <c r="KP69" s="80">
        <f t="shared" si="20"/>
        <v>241638</v>
      </c>
      <c r="KQ69" s="79">
        <v>19310</v>
      </c>
      <c r="KR69" s="79">
        <v>157125</v>
      </c>
      <c r="KS69" s="79">
        <v>14632</v>
      </c>
      <c r="KT69" s="79">
        <v>34498</v>
      </c>
      <c r="KU69" s="79">
        <v>69271</v>
      </c>
      <c r="KV69" s="79">
        <v>33390</v>
      </c>
      <c r="KW69" s="79">
        <v>24580</v>
      </c>
      <c r="KX69" s="79">
        <v>22532</v>
      </c>
      <c r="KY69" s="79">
        <v>25896</v>
      </c>
      <c r="KZ69" s="79">
        <v>25384</v>
      </c>
      <c r="LA69" s="79">
        <v>29419</v>
      </c>
      <c r="LB69" s="79">
        <v>37611</v>
      </c>
      <c r="LC69" s="80">
        <f t="shared" si="21"/>
        <v>493648</v>
      </c>
      <c r="LD69" s="79">
        <v>20940</v>
      </c>
      <c r="LE69" s="79">
        <v>19613</v>
      </c>
      <c r="LF69" s="79">
        <v>15830</v>
      </c>
      <c r="LG69" s="79">
        <v>21065</v>
      </c>
      <c r="LH69" s="79">
        <v>23868</v>
      </c>
      <c r="LI69" s="79">
        <v>54475</v>
      </c>
      <c r="LJ69" s="81" t="e">
        <f>+INDEX(#REF!,MATCH($B69,#REF!,0),MATCH(LJ$6,#REF!,0))</f>
        <v>#REF!</v>
      </c>
      <c r="LK69" s="82"/>
      <c r="LL69" s="81"/>
      <c r="LM69" s="81"/>
      <c r="LN69" s="81"/>
      <c r="LO69" s="81"/>
      <c r="LP69" s="80" t="e">
        <f t="shared" si="22"/>
        <v>#REF!</v>
      </c>
    </row>
    <row r="70" spans="2:328" hidden="1" outlineLevel="1">
      <c r="B70" t="str">
        <f t="shared" si="34"/>
        <v>EXPLORACIÓNICA</v>
      </c>
      <c r="C70" s="78" t="s">
        <v>408</v>
      </c>
      <c r="D70" s="79">
        <v>0</v>
      </c>
      <c r="E70" s="79">
        <v>0</v>
      </c>
      <c r="F70" s="79">
        <v>0</v>
      </c>
      <c r="G70" s="79">
        <v>0</v>
      </c>
      <c r="H70" s="79">
        <v>0</v>
      </c>
      <c r="I70" s="79">
        <v>0</v>
      </c>
      <c r="J70" s="79">
        <v>0</v>
      </c>
      <c r="K70" s="79">
        <v>0</v>
      </c>
      <c r="L70" s="79">
        <v>0</v>
      </c>
      <c r="M70" s="79">
        <v>0</v>
      </c>
      <c r="N70" s="79">
        <v>0</v>
      </c>
      <c r="O70" s="79">
        <v>0</v>
      </c>
      <c r="P70" s="80">
        <v>0</v>
      </c>
      <c r="Q70" s="79">
        <v>0</v>
      </c>
      <c r="R70" s="79">
        <v>0</v>
      </c>
      <c r="S70" s="79">
        <v>0</v>
      </c>
      <c r="T70" s="79">
        <v>0</v>
      </c>
      <c r="U70" s="79">
        <v>0</v>
      </c>
      <c r="V70" s="79">
        <v>0</v>
      </c>
      <c r="W70" s="79">
        <v>0</v>
      </c>
      <c r="X70" s="79">
        <v>0</v>
      </c>
      <c r="Y70" s="79">
        <v>0</v>
      </c>
      <c r="Z70" s="79">
        <v>0</v>
      </c>
      <c r="AA70" s="79">
        <v>0</v>
      </c>
      <c r="AB70" s="79">
        <v>0</v>
      </c>
      <c r="AC70" s="80">
        <v>0</v>
      </c>
      <c r="AD70" s="79">
        <v>32321.67</v>
      </c>
      <c r="AE70" s="79">
        <v>32321.67</v>
      </c>
      <c r="AF70" s="79">
        <v>32321.67</v>
      </c>
      <c r="AG70" s="79">
        <v>27847.67</v>
      </c>
      <c r="AH70" s="79">
        <v>27847.67</v>
      </c>
      <c r="AI70" s="79">
        <v>27847.67</v>
      </c>
      <c r="AJ70" s="79">
        <v>9032.67</v>
      </c>
      <c r="AK70" s="79">
        <v>9032.67</v>
      </c>
      <c r="AL70" s="79">
        <v>9032.67</v>
      </c>
      <c r="AM70" s="79">
        <v>7437.67</v>
      </c>
      <c r="AN70" s="79">
        <v>7437.67</v>
      </c>
      <c r="AO70" s="79">
        <v>7437.67</v>
      </c>
      <c r="AP70" s="80">
        <v>229919.04000000004</v>
      </c>
      <c r="AQ70" s="79">
        <v>0</v>
      </c>
      <c r="AR70" s="79">
        <v>0</v>
      </c>
      <c r="AS70" s="79">
        <v>0</v>
      </c>
      <c r="AT70" s="79">
        <v>0</v>
      </c>
      <c r="AU70" s="79">
        <v>0</v>
      </c>
      <c r="AV70" s="79">
        <v>0</v>
      </c>
      <c r="AW70" s="79">
        <v>0</v>
      </c>
      <c r="AX70" s="79">
        <v>0</v>
      </c>
      <c r="AY70" s="79">
        <v>0</v>
      </c>
      <c r="AZ70" s="79">
        <v>0</v>
      </c>
      <c r="BA70" s="79">
        <v>0</v>
      </c>
      <c r="BB70" s="79">
        <v>0</v>
      </c>
      <c r="BC70" s="80">
        <v>0</v>
      </c>
      <c r="BD70" s="79">
        <v>0</v>
      </c>
      <c r="BE70" s="79">
        <v>0</v>
      </c>
      <c r="BF70" s="79">
        <v>0</v>
      </c>
      <c r="BG70" s="79">
        <v>0</v>
      </c>
      <c r="BH70" s="79">
        <v>0</v>
      </c>
      <c r="BI70" s="79">
        <v>0</v>
      </c>
      <c r="BJ70" s="79">
        <v>209338.67</v>
      </c>
      <c r="BK70" s="79">
        <v>209338.67</v>
      </c>
      <c r="BL70" s="79">
        <v>209338.67</v>
      </c>
      <c r="BM70" s="79">
        <v>0</v>
      </c>
      <c r="BN70" s="79">
        <v>0</v>
      </c>
      <c r="BO70" s="79">
        <v>0</v>
      </c>
      <c r="BP70" s="80">
        <v>628016.01</v>
      </c>
      <c r="BQ70" s="79">
        <v>81071</v>
      </c>
      <c r="BR70" s="79">
        <v>81071</v>
      </c>
      <c r="BS70" s="79">
        <v>81071</v>
      </c>
      <c r="BT70" s="79">
        <v>1283206.6599999999</v>
      </c>
      <c r="BU70" s="79">
        <v>1283206.6599999999</v>
      </c>
      <c r="BV70" s="79">
        <v>1283206.6599999999</v>
      </c>
      <c r="BW70" s="79">
        <v>0</v>
      </c>
      <c r="BX70" s="79">
        <v>0</v>
      </c>
      <c r="BY70" s="79">
        <v>0</v>
      </c>
      <c r="BZ70" s="79">
        <v>1233.6300000000001</v>
      </c>
      <c r="CA70" s="79">
        <v>1233.6300000000001</v>
      </c>
      <c r="CB70" s="79">
        <v>1233.6300000000001</v>
      </c>
      <c r="CC70" s="80">
        <v>4096533.8699999992</v>
      </c>
      <c r="CD70" s="79">
        <v>143494.67000000001</v>
      </c>
      <c r="CE70" s="79">
        <v>143494.67000000001</v>
      </c>
      <c r="CF70" s="79">
        <v>143494.67000000001</v>
      </c>
      <c r="CG70" s="79">
        <v>0</v>
      </c>
      <c r="CH70" s="79">
        <v>0</v>
      </c>
      <c r="CI70" s="79">
        <v>0</v>
      </c>
      <c r="CJ70" s="79">
        <v>75606.67</v>
      </c>
      <c r="CK70" s="79">
        <v>75606.67</v>
      </c>
      <c r="CL70" s="79">
        <v>75606.67</v>
      </c>
      <c r="CM70" s="79">
        <v>65786.78</v>
      </c>
      <c r="CN70" s="79">
        <v>65786.78</v>
      </c>
      <c r="CO70" s="79">
        <v>65786.78</v>
      </c>
      <c r="CP70" s="80">
        <v>854664.3600000001</v>
      </c>
      <c r="CQ70" s="79">
        <v>90517.33</v>
      </c>
      <c r="CR70" s="79">
        <v>90517.33</v>
      </c>
      <c r="CS70" s="79">
        <v>90517.33</v>
      </c>
      <c r="CT70" s="79">
        <v>26034.33</v>
      </c>
      <c r="CU70" s="79">
        <v>26034.33</v>
      </c>
      <c r="CV70" s="79">
        <v>26034.33</v>
      </c>
      <c r="CW70" s="79">
        <v>19139</v>
      </c>
      <c r="CX70" s="79">
        <v>19139</v>
      </c>
      <c r="CY70" s="79">
        <v>19139</v>
      </c>
      <c r="CZ70" s="79">
        <v>22190.67</v>
      </c>
      <c r="DA70" s="79">
        <v>22190.67</v>
      </c>
      <c r="DB70" s="79">
        <v>22190.67</v>
      </c>
      <c r="DC70" s="80">
        <v>473643.99</v>
      </c>
      <c r="DD70" s="79">
        <v>418591.06</v>
      </c>
      <c r="DE70" s="79">
        <v>418591.06</v>
      </c>
      <c r="DF70" s="79">
        <v>418591.06</v>
      </c>
      <c r="DG70" s="79">
        <v>163487.66999999998</v>
      </c>
      <c r="DH70" s="79">
        <v>163487.66999999998</v>
      </c>
      <c r="DI70" s="79">
        <v>163487.66999999998</v>
      </c>
      <c r="DJ70" s="79">
        <v>132751.33000000002</v>
      </c>
      <c r="DK70" s="79">
        <v>132751.33000000002</v>
      </c>
      <c r="DL70" s="79">
        <v>132751.33000000002</v>
      </c>
      <c r="DM70" s="79">
        <v>18113</v>
      </c>
      <c r="DN70" s="79">
        <v>18113</v>
      </c>
      <c r="DO70" s="79">
        <v>18113</v>
      </c>
      <c r="DP70" s="80">
        <v>2198829.1799999997</v>
      </c>
      <c r="DQ70" s="79">
        <v>788.67</v>
      </c>
      <c r="DR70" s="79">
        <v>788.67</v>
      </c>
      <c r="DS70" s="79">
        <v>788.67</v>
      </c>
      <c r="DT70" s="79">
        <v>319568.27</v>
      </c>
      <c r="DU70" s="79">
        <v>194851</v>
      </c>
      <c r="DV70" s="79">
        <v>272817.92000000004</v>
      </c>
      <c r="DW70" s="79">
        <v>205281.92000000001</v>
      </c>
      <c r="DX70" s="79">
        <v>241120</v>
      </c>
      <c r="DY70" s="79">
        <v>247778.9</v>
      </c>
      <c r="DZ70" s="79">
        <v>267365.09000000003</v>
      </c>
      <c r="EA70" s="79">
        <v>309518.3</v>
      </c>
      <c r="EB70" s="79">
        <v>377063.23</v>
      </c>
      <c r="EC70" s="80">
        <v>2437730.64</v>
      </c>
      <c r="ED70" s="79">
        <v>225311.17</v>
      </c>
      <c r="EE70" s="79">
        <v>174421.88</v>
      </c>
      <c r="EF70" s="79">
        <v>285024.31</v>
      </c>
      <c r="EG70" s="79">
        <v>330833.11</v>
      </c>
      <c r="EH70" s="79">
        <v>348044.91000000003</v>
      </c>
      <c r="EI70" s="79">
        <v>363662</v>
      </c>
      <c r="EJ70" s="79">
        <v>517250.74</v>
      </c>
      <c r="EK70" s="79">
        <v>698593.03</v>
      </c>
      <c r="EL70" s="79">
        <v>1047285</v>
      </c>
      <c r="EM70" s="79">
        <v>621297.48</v>
      </c>
      <c r="EN70" s="79">
        <v>322966.25</v>
      </c>
      <c r="EO70" s="79">
        <v>376620.37</v>
      </c>
      <c r="EP70" s="80">
        <v>5311310.2500000009</v>
      </c>
      <c r="EQ70" s="79">
        <v>250693.28</v>
      </c>
      <c r="ER70" s="79">
        <v>333825.96999999997</v>
      </c>
      <c r="ES70" s="79">
        <v>513910.42000000004</v>
      </c>
      <c r="ET70" s="79">
        <v>488002.85</v>
      </c>
      <c r="EU70" s="79">
        <v>292047.25</v>
      </c>
      <c r="EV70" s="79">
        <v>623161.74</v>
      </c>
      <c r="EW70" s="79">
        <v>307561.34999999998</v>
      </c>
      <c r="EX70" s="79">
        <v>522319.49</v>
      </c>
      <c r="EY70" s="79">
        <v>550882.14999999991</v>
      </c>
      <c r="EZ70" s="79">
        <v>729567.53</v>
      </c>
      <c r="FA70" s="79">
        <v>929404.67999999993</v>
      </c>
      <c r="FB70" s="79">
        <v>939136.19</v>
      </c>
      <c r="FC70" s="80">
        <v>6480512.8999999985</v>
      </c>
      <c r="FD70" s="79">
        <v>479585.42</v>
      </c>
      <c r="FE70" s="79">
        <v>346840.14</v>
      </c>
      <c r="FF70" s="79">
        <v>418418.23</v>
      </c>
      <c r="FG70" s="79">
        <v>574047.94999999995</v>
      </c>
      <c r="FH70" s="79">
        <v>491624.16000000003</v>
      </c>
      <c r="FI70" s="79">
        <v>434055.74</v>
      </c>
      <c r="FJ70" s="79">
        <v>648450.75</v>
      </c>
      <c r="FK70" s="79">
        <v>843796.39</v>
      </c>
      <c r="FL70" s="79">
        <v>679269.89</v>
      </c>
      <c r="FM70" s="79">
        <v>855648.57000000007</v>
      </c>
      <c r="FN70" s="79">
        <v>1459968.73</v>
      </c>
      <c r="FO70" s="79">
        <v>3017850.89</v>
      </c>
      <c r="FP70" s="80">
        <v>10249556.859999999</v>
      </c>
      <c r="FQ70" s="79">
        <v>1965399.58</v>
      </c>
      <c r="FR70" s="79">
        <v>924453.11</v>
      </c>
      <c r="FS70" s="79">
        <v>1155093.0799999998</v>
      </c>
      <c r="FT70" s="79">
        <v>663083.14</v>
      </c>
      <c r="FU70" s="79">
        <v>6043306.71</v>
      </c>
      <c r="FV70" s="79">
        <v>1857970.4400000002</v>
      </c>
      <c r="FW70" s="79">
        <v>1594844.55</v>
      </c>
      <c r="FX70" s="79">
        <v>1274832.82</v>
      </c>
      <c r="FY70" s="79">
        <v>3472103</v>
      </c>
      <c r="FZ70" s="79">
        <v>1035882</v>
      </c>
      <c r="GA70" s="79">
        <v>4692758.18</v>
      </c>
      <c r="GB70" s="79">
        <v>7625646</v>
      </c>
      <c r="GC70" s="80">
        <v>32305372.609999999</v>
      </c>
      <c r="GD70" s="79">
        <v>1746078</v>
      </c>
      <c r="GE70" s="79">
        <v>2197288</v>
      </c>
      <c r="GF70" s="79">
        <v>5911052</v>
      </c>
      <c r="GG70" s="79">
        <v>2006349.02</v>
      </c>
      <c r="GH70" s="79">
        <v>2002623</v>
      </c>
      <c r="GI70" s="79">
        <v>2658974</v>
      </c>
      <c r="GJ70" s="79">
        <v>1807092</v>
      </c>
      <c r="GK70" s="79">
        <v>1955545</v>
      </c>
      <c r="GL70" s="79">
        <v>2199592</v>
      </c>
      <c r="GM70" s="79">
        <v>1731840</v>
      </c>
      <c r="GN70" s="79">
        <v>2210744</v>
      </c>
      <c r="GO70" s="79">
        <v>3472630.4</v>
      </c>
      <c r="GP70" s="80">
        <f t="shared" si="12"/>
        <v>29899807.419999998</v>
      </c>
      <c r="GQ70" s="79">
        <v>1740736</v>
      </c>
      <c r="GR70" s="79">
        <v>1821689</v>
      </c>
      <c r="GS70" s="79">
        <v>2311493.3199999998</v>
      </c>
      <c r="GT70" s="79">
        <v>1863772</v>
      </c>
      <c r="GU70" s="79">
        <v>855676.63</v>
      </c>
      <c r="GV70" s="79">
        <v>1777815.51</v>
      </c>
      <c r="GW70" s="79">
        <v>1934342.05</v>
      </c>
      <c r="GX70" s="79">
        <v>1674684.3</v>
      </c>
      <c r="GY70" s="79">
        <v>1450802.42</v>
      </c>
      <c r="GZ70" s="79">
        <v>1929017</v>
      </c>
      <c r="HA70" s="79">
        <v>1399803</v>
      </c>
      <c r="HB70" s="79">
        <v>1399565</v>
      </c>
      <c r="HC70" s="80">
        <f t="shared" si="13"/>
        <v>20159396.230000004</v>
      </c>
      <c r="HD70" s="79">
        <v>722009</v>
      </c>
      <c r="HE70" s="79">
        <v>1082492</v>
      </c>
      <c r="HF70" s="79">
        <v>1460792</v>
      </c>
      <c r="HG70" s="79">
        <v>1080318</v>
      </c>
      <c r="HH70" s="79">
        <v>1343727.76</v>
      </c>
      <c r="HI70" s="79">
        <v>1600953.98</v>
      </c>
      <c r="HJ70" s="79">
        <v>1277049.69</v>
      </c>
      <c r="HK70" s="79">
        <v>1811031.49</v>
      </c>
      <c r="HL70" s="79">
        <v>2403084.79</v>
      </c>
      <c r="HM70" s="79">
        <v>2630391.25</v>
      </c>
      <c r="HN70" s="79">
        <v>2340430.02</v>
      </c>
      <c r="HO70" s="79">
        <v>2522286.21</v>
      </c>
      <c r="HP70" s="80">
        <f t="shared" si="14"/>
        <v>20274566.190000001</v>
      </c>
      <c r="HQ70" s="79">
        <v>1763289.4</v>
      </c>
      <c r="HR70" s="79">
        <v>1595311.4</v>
      </c>
      <c r="HS70" s="79">
        <v>3798832.71</v>
      </c>
      <c r="HT70" s="79">
        <v>3209346.5500000003</v>
      </c>
      <c r="HU70" s="79">
        <v>4242640.25</v>
      </c>
      <c r="HV70" s="79">
        <v>3963855.95</v>
      </c>
      <c r="HW70" s="79">
        <v>3811249.68</v>
      </c>
      <c r="HX70" s="79">
        <v>3404796.2800000003</v>
      </c>
      <c r="HY70" s="79">
        <v>4345508.3099999996</v>
      </c>
      <c r="HZ70" s="79">
        <v>5094698.3100000005</v>
      </c>
      <c r="IA70" s="79">
        <v>4283080.9800000004</v>
      </c>
      <c r="IB70" s="79">
        <v>5478910.9800000004</v>
      </c>
      <c r="IC70" s="80">
        <f t="shared" si="15"/>
        <v>44991520.800000012</v>
      </c>
      <c r="ID70" s="79">
        <v>1075213.44</v>
      </c>
      <c r="IE70" s="79">
        <v>1080432.3500000001</v>
      </c>
      <c r="IF70" s="79">
        <v>802940.77</v>
      </c>
      <c r="IG70" s="79">
        <v>1057373.2299999997</v>
      </c>
      <c r="IH70" s="79">
        <v>1497221.03</v>
      </c>
      <c r="II70" s="79">
        <v>280038.56</v>
      </c>
      <c r="IJ70" s="79">
        <v>473208.69999999995</v>
      </c>
      <c r="IK70" s="79">
        <v>425398</v>
      </c>
      <c r="IL70" s="79">
        <v>399284</v>
      </c>
      <c r="IM70" s="79">
        <v>112535</v>
      </c>
      <c r="IN70" s="79">
        <v>457448</v>
      </c>
      <c r="IO70" s="79">
        <v>445629</v>
      </c>
      <c r="IP70" s="80">
        <f t="shared" si="16"/>
        <v>8106722.0800000001</v>
      </c>
      <c r="IQ70" s="79">
        <v>65733</v>
      </c>
      <c r="IR70" s="79">
        <v>72384</v>
      </c>
      <c r="IS70" s="79">
        <v>70770</v>
      </c>
      <c r="IT70" s="79">
        <v>315787</v>
      </c>
      <c r="IU70" s="79">
        <v>122106</v>
      </c>
      <c r="IV70" s="79">
        <v>603291</v>
      </c>
      <c r="IW70" s="79">
        <v>103977</v>
      </c>
      <c r="IX70" s="79">
        <v>391633</v>
      </c>
      <c r="IY70" s="79">
        <v>520275</v>
      </c>
      <c r="IZ70" s="79">
        <v>542193</v>
      </c>
      <c r="JA70" s="79">
        <v>224760</v>
      </c>
      <c r="JB70" s="79">
        <v>2454529</v>
      </c>
      <c r="JC70" s="80">
        <f t="shared" si="17"/>
        <v>5487438</v>
      </c>
      <c r="JD70" s="79">
        <v>906862</v>
      </c>
      <c r="JE70" s="79">
        <v>1478430</v>
      </c>
      <c r="JF70" s="79">
        <v>765244</v>
      </c>
      <c r="JG70" s="79">
        <v>193325</v>
      </c>
      <c r="JH70" s="79">
        <v>662508</v>
      </c>
      <c r="JI70" s="79">
        <v>156423</v>
      </c>
      <c r="JJ70" s="79">
        <v>1048712</v>
      </c>
      <c r="JK70" s="79">
        <v>150721</v>
      </c>
      <c r="JL70" s="79">
        <v>185470</v>
      </c>
      <c r="JM70" s="79">
        <v>2209368</v>
      </c>
      <c r="JN70" s="79">
        <v>99276</v>
      </c>
      <c r="JO70" s="79">
        <v>1124647</v>
      </c>
      <c r="JP70" s="80">
        <f t="shared" si="18"/>
        <v>8980986</v>
      </c>
      <c r="JQ70" s="79">
        <v>417894</v>
      </c>
      <c r="JR70" s="79">
        <v>318920</v>
      </c>
      <c r="JS70" s="79">
        <v>31005</v>
      </c>
      <c r="JT70" s="79">
        <v>351587</v>
      </c>
      <c r="JU70" s="79">
        <v>159838</v>
      </c>
      <c r="JV70" s="79">
        <v>941985</v>
      </c>
      <c r="JW70" s="79">
        <v>873524</v>
      </c>
      <c r="JX70" s="79">
        <v>828253</v>
      </c>
      <c r="JY70" s="79">
        <v>2481952</v>
      </c>
      <c r="JZ70" s="79">
        <v>1836026</v>
      </c>
      <c r="KA70" s="79">
        <v>2008436</v>
      </c>
      <c r="KB70" s="79">
        <v>3921068</v>
      </c>
      <c r="KC70" s="80">
        <f t="shared" si="19"/>
        <v>14170488</v>
      </c>
      <c r="KD70" s="79">
        <v>207366</v>
      </c>
      <c r="KE70" s="79">
        <v>2177146</v>
      </c>
      <c r="KF70" s="79">
        <v>1753525</v>
      </c>
      <c r="KG70" s="79">
        <v>1509954</v>
      </c>
      <c r="KH70" s="79">
        <v>1633087</v>
      </c>
      <c r="KI70" s="79">
        <v>1878624</v>
      </c>
      <c r="KJ70" s="79">
        <v>1379672</v>
      </c>
      <c r="KK70" s="79">
        <v>1944423</v>
      </c>
      <c r="KL70" s="79">
        <v>1508497</v>
      </c>
      <c r="KM70" s="79">
        <v>1659719</v>
      </c>
      <c r="KN70" s="79">
        <v>4388859</v>
      </c>
      <c r="KO70" s="79">
        <v>5342495</v>
      </c>
      <c r="KP70" s="80">
        <f t="shared" si="20"/>
        <v>25383367</v>
      </c>
      <c r="KQ70" s="79">
        <v>2005108</v>
      </c>
      <c r="KR70" s="79">
        <v>4462999</v>
      </c>
      <c r="KS70" s="79">
        <v>4592110</v>
      </c>
      <c r="KT70" s="79">
        <v>4872683</v>
      </c>
      <c r="KU70" s="79">
        <v>3750785</v>
      </c>
      <c r="KV70" s="79">
        <v>2760530</v>
      </c>
      <c r="KW70" s="79">
        <v>5538474</v>
      </c>
      <c r="KX70" s="79">
        <v>4146793</v>
      </c>
      <c r="KY70" s="79">
        <v>4504797</v>
      </c>
      <c r="KZ70" s="79">
        <v>4233776</v>
      </c>
      <c r="LA70" s="79">
        <v>8314490</v>
      </c>
      <c r="LB70" s="79">
        <v>10656025</v>
      </c>
      <c r="LC70" s="80">
        <f t="shared" si="21"/>
        <v>59838570</v>
      </c>
      <c r="LD70" s="79">
        <v>4738262</v>
      </c>
      <c r="LE70" s="79">
        <v>3335335</v>
      </c>
      <c r="LF70" s="79">
        <v>7450788</v>
      </c>
      <c r="LG70" s="79">
        <v>4901510</v>
      </c>
      <c r="LH70" s="79">
        <v>5058368</v>
      </c>
      <c r="LI70" s="79">
        <v>4956540</v>
      </c>
      <c r="LJ70" s="81" t="e">
        <f>+INDEX(#REF!,MATCH($B70,#REF!,0),MATCH(LJ$6,#REF!,0))</f>
        <v>#REF!</v>
      </c>
      <c r="LK70" s="82"/>
      <c r="LL70" s="81"/>
      <c r="LM70" s="81"/>
      <c r="LN70" s="81"/>
      <c r="LO70" s="81"/>
      <c r="LP70" s="80" t="e">
        <f t="shared" si="22"/>
        <v>#REF!</v>
      </c>
    </row>
    <row r="71" spans="2:328" hidden="1" outlineLevel="1">
      <c r="B71" t="str">
        <f t="shared" si="34"/>
        <v>EXPLORACIÓNJUNÍN</v>
      </c>
      <c r="C71" s="78" t="s">
        <v>409</v>
      </c>
      <c r="D71" s="79">
        <v>0</v>
      </c>
      <c r="E71" s="79">
        <v>0</v>
      </c>
      <c r="F71" s="79">
        <v>0</v>
      </c>
      <c r="G71" s="79">
        <v>0</v>
      </c>
      <c r="H71" s="79">
        <v>0</v>
      </c>
      <c r="I71" s="79">
        <v>0</v>
      </c>
      <c r="J71" s="79">
        <v>0</v>
      </c>
      <c r="K71" s="79">
        <v>0</v>
      </c>
      <c r="L71" s="79">
        <v>0</v>
      </c>
      <c r="M71" s="79">
        <v>0</v>
      </c>
      <c r="N71" s="79">
        <v>0</v>
      </c>
      <c r="O71" s="79">
        <v>0</v>
      </c>
      <c r="P71" s="80">
        <v>0</v>
      </c>
      <c r="Q71" s="79">
        <v>357362.50000000006</v>
      </c>
      <c r="R71" s="79">
        <v>357362.50000000006</v>
      </c>
      <c r="S71" s="79">
        <v>357362.50000000006</v>
      </c>
      <c r="T71" s="79">
        <v>287046.18000000005</v>
      </c>
      <c r="U71" s="79">
        <v>287046.18000000005</v>
      </c>
      <c r="V71" s="79">
        <v>287046.18000000005</v>
      </c>
      <c r="W71" s="79">
        <v>237393.62</v>
      </c>
      <c r="X71" s="79">
        <v>237393.62</v>
      </c>
      <c r="Y71" s="79">
        <v>237393.62</v>
      </c>
      <c r="Z71" s="79">
        <v>266399.93</v>
      </c>
      <c r="AA71" s="79">
        <v>266399.93</v>
      </c>
      <c r="AB71" s="79">
        <v>266399.93</v>
      </c>
      <c r="AC71" s="80">
        <v>3444606.6900000013</v>
      </c>
      <c r="AD71" s="79">
        <v>243799.97</v>
      </c>
      <c r="AE71" s="79">
        <v>243799.97</v>
      </c>
      <c r="AF71" s="79">
        <v>243799.97</v>
      </c>
      <c r="AG71" s="79">
        <v>284313.90999999997</v>
      </c>
      <c r="AH71" s="79">
        <v>284313.90999999997</v>
      </c>
      <c r="AI71" s="79">
        <v>284313.90999999997</v>
      </c>
      <c r="AJ71" s="79">
        <v>244207.28</v>
      </c>
      <c r="AK71" s="79">
        <v>244207.28</v>
      </c>
      <c r="AL71" s="79">
        <v>244207.28</v>
      </c>
      <c r="AM71" s="79">
        <v>215457.99</v>
      </c>
      <c r="AN71" s="79">
        <v>215457.99</v>
      </c>
      <c r="AO71" s="79">
        <v>215457.99</v>
      </c>
      <c r="AP71" s="80">
        <v>2963337.45</v>
      </c>
      <c r="AQ71" s="79">
        <v>5560.67</v>
      </c>
      <c r="AR71" s="79">
        <v>5560.67</v>
      </c>
      <c r="AS71" s="79">
        <v>5560.67</v>
      </c>
      <c r="AT71" s="79">
        <v>336268.76</v>
      </c>
      <c r="AU71" s="79">
        <v>336268.76</v>
      </c>
      <c r="AV71" s="79">
        <v>336268.76</v>
      </c>
      <c r="AW71" s="79">
        <v>73953.429999999993</v>
      </c>
      <c r="AX71" s="79">
        <v>73953.429999999993</v>
      </c>
      <c r="AY71" s="79">
        <v>73953.429999999993</v>
      </c>
      <c r="AZ71" s="79">
        <v>96393.67</v>
      </c>
      <c r="BA71" s="79">
        <v>96393.67</v>
      </c>
      <c r="BB71" s="79">
        <v>96393.67</v>
      </c>
      <c r="BC71" s="80">
        <v>1536529.5899999996</v>
      </c>
      <c r="BD71" s="79">
        <v>179715.34000000003</v>
      </c>
      <c r="BE71" s="79">
        <v>179715.34000000003</v>
      </c>
      <c r="BF71" s="79">
        <v>179715.34000000003</v>
      </c>
      <c r="BG71" s="79">
        <v>174217.33</v>
      </c>
      <c r="BH71" s="79">
        <v>174217.33</v>
      </c>
      <c r="BI71" s="79">
        <v>174217.33</v>
      </c>
      <c r="BJ71" s="79">
        <v>198912</v>
      </c>
      <c r="BK71" s="79">
        <v>198912</v>
      </c>
      <c r="BL71" s="79">
        <v>198912</v>
      </c>
      <c r="BM71" s="79">
        <v>298823.67</v>
      </c>
      <c r="BN71" s="79">
        <v>298823.67</v>
      </c>
      <c r="BO71" s="79">
        <v>298823.67</v>
      </c>
      <c r="BP71" s="80">
        <v>2555005.02</v>
      </c>
      <c r="BQ71" s="79">
        <v>177753.00999999998</v>
      </c>
      <c r="BR71" s="79">
        <v>177753.00999999998</v>
      </c>
      <c r="BS71" s="79">
        <v>177753.00999999998</v>
      </c>
      <c r="BT71" s="79">
        <v>199527.47000000003</v>
      </c>
      <c r="BU71" s="79">
        <v>199527.47000000003</v>
      </c>
      <c r="BV71" s="79">
        <v>199527.47000000003</v>
      </c>
      <c r="BW71" s="79">
        <v>220627.02000000002</v>
      </c>
      <c r="BX71" s="79">
        <v>220627.02000000002</v>
      </c>
      <c r="BY71" s="79">
        <v>220627.02000000002</v>
      </c>
      <c r="BZ71" s="79">
        <v>204983.67</v>
      </c>
      <c r="CA71" s="79">
        <v>204983.67</v>
      </c>
      <c r="CB71" s="79">
        <v>204983.67</v>
      </c>
      <c r="CC71" s="80">
        <v>2408673.5099999998</v>
      </c>
      <c r="CD71" s="79">
        <v>199718.67</v>
      </c>
      <c r="CE71" s="79">
        <v>199718.67</v>
      </c>
      <c r="CF71" s="79">
        <v>199718.67</v>
      </c>
      <c r="CG71" s="79">
        <v>206355.33</v>
      </c>
      <c r="CH71" s="79">
        <v>206355.33</v>
      </c>
      <c r="CI71" s="79">
        <v>206355.33</v>
      </c>
      <c r="CJ71" s="79">
        <v>265702.33</v>
      </c>
      <c r="CK71" s="79">
        <v>265702.33</v>
      </c>
      <c r="CL71" s="79">
        <v>265702.33</v>
      </c>
      <c r="CM71" s="79">
        <v>275815.67</v>
      </c>
      <c r="CN71" s="79">
        <v>275815.67</v>
      </c>
      <c r="CO71" s="79">
        <v>275815.67</v>
      </c>
      <c r="CP71" s="80">
        <v>2842776</v>
      </c>
      <c r="CQ71" s="79">
        <v>223326</v>
      </c>
      <c r="CR71" s="79">
        <v>223326</v>
      </c>
      <c r="CS71" s="79">
        <v>223326</v>
      </c>
      <c r="CT71" s="79">
        <v>80904.67</v>
      </c>
      <c r="CU71" s="79">
        <v>80904.67</v>
      </c>
      <c r="CV71" s="79">
        <v>80904.67</v>
      </c>
      <c r="CW71" s="79">
        <v>240964</v>
      </c>
      <c r="CX71" s="79">
        <v>240964</v>
      </c>
      <c r="CY71" s="79">
        <v>240964</v>
      </c>
      <c r="CZ71" s="79">
        <v>193977.67</v>
      </c>
      <c r="DA71" s="79">
        <v>193977.67</v>
      </c>
      <c r="DB71" s="79">
        <v>193977.67</v>
      </c>
      <c r="DC71" s="80">
        <v>2217517.02</v>
      </c>
      <c r="DD71" s="79">
        <v>468066</v>
      </c>
      <c r="DE71" s="79">
        <v>468066</v>
      </c>
      <c r="DF71" s="79">
        <v>468066</v>
      </c>
      <c r="DG71" s="79">
        <v>483696</v>
      </c>
      <c r="DH71" s="79">
        <v>483696</v>
      </c>
      <c r="DI71" s="79">
        <v>483696</v>
      </c>
      <c r="DJ71" s="79">
        <v>559235.67000000004</v>
      </c>
      <c r="DK71" s="79">
        <v>559235.67000000004</v>
      </c>
      <c r="DL71" s="79">
        <v>559235.67000000004</v>
      </c>
      <c r="DM71" s="79">
        <v>375126.96</v>
      </c>
      <c r="DN71" s="79">
        <v>375126.96</v>
      </c>
      <c r="DO71" s="79">
        <v>375126.96</v>
      </c>
      <c r="DP71" s="80">
        <v>5658373.8899999997</v>
      </c>
      <c r="DQ71" s="79">
        <v>882019.01000000013</v>
      </c>
      <c r="DR71" s="79">
        <v>882019.01000000013</v>
      </c>
      <c r="DS71" s="79">
        <v>884519.01000000013</v>
      </c>
      <c r="DT71" s="79">
        <v>1513631.78</v>
      </c>
      <c r="DU71" s="79">
        <v>1732235.56</v>
      </c>
      <c r="DV71" s="79">
        <v>1387713.05</v>
      </c>
      <c r="DW71" s="79">
        <v>1193636.78</v>
      </c>
      <c r="DX71" s="79">
        <v>965387.26</v>
      </c>
      <c r="DY71" s="79">
        <v>984392.83000000007</v>
      </c>
      <c r="DZ71" s="79">
        <v>1200362.51</v>
      </c>
      <c r="EA71" s="79">
        <v>1299040.3599999999</v>
      </c>
      <c r="EB71" s="79">
        <v>2016439.82</v>
      </c>
      <c r="EC71" s="80">
        <v>14941396.98</v>
      </c>
      <c r="ED71" s="79">
        <v>1280710.3999999999</v>
      </c>
      <c r="EE71" s="79">
        <v>1613048.74</v>
      </c>
      <c r="EF71" s="79">
        <v>2844889</v>
      </c>
      <c r="EG71" s="79">
        <v>1834580.2300000002</v>
      </c>
      <c r="EH71" s="79">
        <v>1945607.0699999998</v>
      </c>
      <c r="EI71" s="79">
        <v>2077771.83</v>
      </c>
      <c r="EJ71" s="79">
        <v>2072638.68</v>
      </c>
      <c r="EK71" s="79">
        <v>1906750.8399999999</v>
      </c>
      <c r="EL71" s="79">
        <v>2291619.0499999998</v>
      </c>
      <c r="EM71" s="79">
        <v>2269967.89</v>
      </c>
      <c r="EN71" s="79">
        <v>2700015.33</v>
      </c>
      <c r="EO71" s="79">
        <v>7655942.5900000008</v>
      </c>
      <c r="EP71" s="80">
        <v>30493541.650000002</v>
      </c>
      <c r="EQ71" s="79">
        <v>2487076.27</v>
      </c>
      <c r="ER71" s="79">
        <v>3013238.1200000006</v>
      </c>
      <c r="ES71" s="79">
        <v>3309701.5</v>
      </c>
      <c r="ET71" s="79">
        <v>3430027.82</v>
      </c>
      <c r="EU71" s="79">
        <v>2640570.2400000002</v>
      </c>
      <c r="EV71" s="79">
        <v>3272807.9000000004</v>
      </c>
      <c r="EW71" s="79">
        <v>3197605.3099999996</v>
      </c>
      <c r="EX71" s="79">
        <v>3115548.5000000005</v>
      </c>
      <c r="EY71" s="79">
        <v>3454022.0500000003</v>
      </c>
      <c r="EZ71" s="79">
        <v>7485241.0600000005</v>
      </c>
      <c r="FA71" s="79">
        <v>4461168.28</v>
      </c>
      <c r="FB71" s="79">
        <v>6768580.1799999997</v>
      </c>
      <c r="FC71" s="80">
        <v>46635587.230000004</v>
      </c>
      <c r="FD71" s="79">
        <v>1515897.55</v>
      </c>
      <c r="FE71" s="79">
        <v>3106451.9899999998</v>
      </c>
      <c r="FF71" s="79">
        <v>4165404.7</v>
      </c>
      <c r="FG71" s="79">
        <v>4829368.38</v>
      </c>
      <c r="FH71" s="79">
        <v>4140013.4499999993</v>
      </c>
      <c r="FI71" s="79">
        <v>4668863.2600000007</v>
      </c>
      <c r="FJ71" s="79">
        <v>4302755.3</v>
      </c>
      <c r="FK71" s="79">
        <v>3756894.9299999988</v>
      </c>
      <c r="FL71" s="79">
        <v>7519731.21</v>
      </c>
      <c r="FM71" s="79">
        <v>4007631.05</v>
      </c>
      <c r="FN71" s="79">
        <v>3872151.7299999991</v>
      </c>
      <c r="FO71" s="79">
        <v>9607711.6999999993</v>
      </c>
      <c r="FP71" s="80">
        <v>55492875.25</v>
      </c>
      <c r="FQ71" s="79">
        <v>1954975.5899999999</v>
      </c>
      <c r="FR71" s="79">
        <v>2240379.7700000005</v>
      </c>
      <c r="FS71" s="79">
        <v>4037408.23</v>
      </c>
      <c r="FT71" s="79">
        <v>3417192.0100000002</v>
      </c>
      <c r="FU71" s="79">
        <v>4845696.5</v>
      </c>
      <c r="FV71" s="79">
        <v>2393929.4600000004</v>
      </c>
      <c r="FW71" s="79">
        <v>2911627.7699999996</v>
      </c>
      <c r="FX71" s="79">
        <v>4060945.7499999995</v>
      </c>
      <c r="FY71" s="79">
        <v>2736131.6800000006</v>
      </c>
      <c r="FZ71" s="79">
        <v>2311928.1700000004</v>
      </c>
      <c r="GA71" s="79">
        <v>2000755.1600000001</v>
      </c>
      <c r="GB71" s="79">
        <v>2108652.46</v>
      </c>
      <c r="GC71" s="80">
        <v>35019622.549999997</v>
      </c>
      <c r="GD71" s="79">
        <v>673311.69</v>
      </c>
      <c r="GE71" s="79">
        <v>719674.12000000011</v>
      </c>
      <c r="GF71" s="79">
        <v>8085845.5899999999</v>
      </c>
      <c r="GG71" s="79">
        <v>1251541.54</v>
      </c>
      <c r="GH71" s="79">
        <v>1967698.68</v>
      </c>
      <c r="GI71" s="79">
        <v>4310888.3499999996</v>
      </c>
      <c r="GJ71" s="79">
        <v>-838417.87000000011</v>
      </c>
      <c r="GK71" s="79">
        <v>1150319.01</v>
      </c>
      <c r="GL71" s="79">
        <v>1514140.08</v>
      </c>
      <c r="GM71" s="79">
        <v>1337930.3399999999</v>
      </c>
      <c r="GN71" s="79">
        <v>1906216.24</v>
      </c>
      <c r="GO71" s="79">
        <v>5628522.9399999995</v>
      </c>
      <c r="GP71" s="80">
        <f t="shared" si="12"/>
        <v>27707670.709999993</v>
      </c>
      <c r="GQ71" s="79">
        <v>746244.38</v>
      </c>
      <c r="GR71" s="79">
        <v>1564582.04</v>
      </c>
      <c r="GS71" s="79">
        <v>2185669.79</v>
      </c>
      <c r="GT71" s="79">
        <v>1129157.69</v>
      </c>
      <c r="GU71" s="79">
        <v>2662770.2800000007</v>
      </c>
      <c r="GV71" s="79">
        <v>3604878.16</v>
      </c>
      <c r="GW71" s="79">
        <v>3695012.03</v>
      </c>
      <c r="GX71" s="79">
        <v>3496666.4000000004</v>
      </c>
      <c r="GY71" s="79">
        <v>4890226.709999999</v>
      </c>
      <c r="GZ71" s="79">
        <v>4348518.08</v>
      </c>
      <c r="HA71" s="79">
        <v>11472502.32</v>
      </c>
      <c r="HB71" s="79">
        <v>7141126.8699999992</v>
      </c>
      <c r="HC71" s="80">
        <f t="shared" si="13"/>
        <v>46937354.75</v>
      </c>
      <c r="HD71" s="79">
        <v>411287.47000000003</v>
      </c>
      <c r="HE71" s="79">
        <v>635664.66999999993</v>
      </c>
      <c r="HF71" s="79">
        <v>1323235.2</v>
      </c>
      <c r="HG71" s="79">
        <v>990775.37</v>
      </c>
      <c r="HH71" s="79">
        <v>1543280.8800000001</v>
      </c>
      <c r="HI71" s="79">
        <v>1768701.15</v>
      </c>
      <c r="HJ71" s="79">
        <v>1730928.2499999998</v>
      </c>
      <c r="HK71" s="79">
        <v>2541587.0599999996</v>
      </c>
      <c r="HL71" s="79">
        <v>1938435.65</v>
      </c>
      <c r="HM71" s="79">
        <v>1827847.6400000001</v>
      </c>
      <c r="HN71" s="79">
        <v>10602833.27</v>
      </c>
      <c r="HO71" s="79">
        <v>2029516.17</v>
      </c>
      <c r="HP71" s="80">
        <f t="shared" si="14"/>
        <v>27344092.780000001</v>
      </c>
      <c r="HQ71" s="79">
        <v>1742534.3900000001</v>
      </c>
      <c r="HR71" s="79">
        <v>2048673.0099999998</v>
      </c>
      <c r="HS71" s="79">
        <v>1342469.69</v>
      </c>
      <c r="HT71" s="79">
        <v>2068693.1300000001</v>
      </c>
      <c r="HU71" s="79">
        <v>2423813.16</v>
      </c>
      <c r="HV71" s="79">
        <v>3247966.0700000003</v>
      </c>
      <c r="HW71" s="79">
        <v>1743580.2799999998</v>
      </c>
      <c r="HX71" s="79">
        <v>4297697.21</v>
      </c>
      <c r="HY71" s="79">
        <v>3273973.5700000003</v>
      </c>
      <c r="HZ71" s="79">
        <v>3479989.5</v>
      </c>
      <c r="IA71" s="79">
        <v>3333242.8000000007</v>
      </c>
      <c r="IB71" s="79">
        <v>7338516.040000001</v>
      </c>
      <c r="IC71" s="80">
        <f t="shared" si="15"/>
        <v>36341148.850000001</v>
      </c>
      <c r="ID71" s="79">
        <v>1845717.23</v>
      </c>
      <c r="IE71" s="79">
        <v>1768551.91</v>
      </c>
      <c r="IF71" s="79">
        <v>1742481.59</v>
      </c>
      <c r="IG71" s="79">
        <v>2403927.61</v>
      </c>
      <c r="IH71" s="79">
        <v>2224295.16</v>
      </c>
      <c r="II71" s="79">
        <v>2661728.96</v>
      </c>
      <c r="IJ71" s="79">
        <v>2765887.91</v>
      </c>
      <c r="IK71" s="79">
        <v>2961658</v>
      </c>
      <c r="IL71" s="79">
        <v>2629955</v>
      </c>
      <c r="IM71" s="79">
        <v>2510982</v>
      </c>
      <c r="IN71" s="79">
        <v>5181774</v>
      </c>
      <c r="IO71" s="79">
        <v>2662140</v>
      </c>
      <c r="IP71" s="80">
        <f t="shared" si="16"/>
        <v>31359099.370000001</v>
      </c>
      <c r="IQ71" s="79">
        <v>1770890</v>
      </c>
      <c r="IR71" s="79">
        <v>2452917</v>
      </c>
      <c r="IS71" s="79">
        <v>2316307</v>
      </c>
      <c r="IT71" s="79">
        <v>3400042</v>
      </c>
      <c r="IU71" s="79">
        <v>3493792</v>
      </c>
      <c r="IV71" s="79">
        <v>3650447</v>
      </c>
      <c r="IW71" s="79">
        <v>2622842</v>
      </c>
      <c r="IX71" s="79">
        <v>3451189</v>
      </c>
      <c r="IY71" s="79">
        <v>2376815.09</v>
      </c>
      <c r="IZ71" s="79">
        <v>3221752</v>
      </c>
      <c r="JA71" s="79">
        <v>3066861</v>
      </c>
      <c r="JB71" s="79">
        <v>2721948</v>
      </c>
      <c r="JC71" s="80">
        <f t="shared" si="17"/>
        <v>34545802.090000004</v>
      </c>
      <c r="JD71" s="79">
        <v>1286922</v>
      </c>
      <c r="JE71" s="79">
        <v>2217027</v>
      </c>
      <c r="JF71" s="79">
        <v>1281761</v>
      </c>
      <c r="JG71" s="79">
        <v>112794</v>
      </c>
      <c r="JH71" s="79">
        <v>208325</v>
      </c>
      <c r="JI71" s="79">
        <v>638627</v>
      </c>
      <c r="JJ71" s="79">
        <v>837805</v>
      </c>
      <c r="JK71" s="79">
        <v>1014038</v>
      </c>
      <c r="JL71" s="79">
        <v>660349</v>
      </c>
      <c r="JM71" s="79">
        <v>789057</v>
      </c>
      <c r="JN71" s="79">
        <v>1193678</v>
      </c>
      <c r="JO71" s="79">
        <v>1462690</v>
      </c>
      <c r="JP71" s="80">
        <f t="shared" si="18"/>
        <v>11703073</v>
      </c>
      <c r="JQ71" s="79">
        <v>832441</v>
      </c>
      <c r="JR71" s="79">
        <v>2797978</v>
      </c>
      <c r="JS71" s="79">
        <v>3526708</v>
      </c>
      <c r="JT71" s="79">
        <v>2034365</v>
      </c>
      <c r="JU71" s="79">
        <v>2317765</v>
      </c>
      <c r="JV71" s="79">
        <v>2131377</v>
      </c>
      <c r="JW71" s="79">
        <v>1827488</v>
      </c>
      <c r="JX71" s="79">
        <v>2784995</v>
      </c>
      <c r="JY71" s="79">
        <v>1948668</v>
      </c>
      <c r="JZ71" s="79">
        <v>1999476</v>
      </c>
      <c r="KA71" s="79">
        <v>2634663</v>
      </c>
      <c r="KB71" s="79">
        <v>3518118</v>
      </c>
      <c r="KC71" s="80">
        <f t="shared" si="19"/>
        <v>28354042</v>
      </c>
      <c r="KD71" s="79">
        <v>912869</v>
      </c>
      <c r="KE71" s="79">
        <v>934026</v>
      </c>
      <c r="KF71" s="79">
        <v>1225207</v>
      </c>
      <c r="KG71" s="79">
        <v>818765</v>
      </c>
      <c r="KH71" s="79">
        <v>1418577</v>
      </c>
      <c r="KI71" s="79">
        <v>1663933</v>
      </c>
      <c r="KJ71" s="79">
        <v>2217268</v>
      </c>
      <c r="KK71" s="79">
        <v>2792865</v>
      </c>
      <c r="KL71" s="79">
        <v>1071983</v>
      </c>
      <c r="KM71" s="79">
        <v>3285777</v>
      </c>
      <c r="KN71" s="79">
        <v>2203205</v>
      </c>
      <c r="KO71" s="79">
        <v>3244812</v>
      </c>
      <c r="KP71" s="80">
        <f t="shared" si="20"/>
        <v>21789287</v>
      </c>
      <c r="KQ71" s="79">
        <v>1032359</v>
      </c>
      <c r="KR71" s="79">
        <v>1477738</v>
      </c>
      <c r="KS71" s="79">
        <v>1703100</v>
      </c>
      <c r="KT71" s="79">
        <v>2004062</v>
      </c>
      <c r="KU71" s="79">
        <v>1929851</v>
      </c>
      <c r="KV71" s="79">
        <v>1671184</v>
      </c>
      <c r="KW71" s="79">
        <v>1842223</v>
      </c>
      <c r="KX71" s="79">
        <v>1990913</v>
      </c>
      <c r="KY71" s="79">
        <v>1348021</v>
      </c>
      <c r="KZ71" s="79">
        <v>1970674</v>
      </c>
      <c r="LA71" s="79">
        <v>1698543</v>
      </c>
      <c r="LB71" s="79">
        <v>1499101</v>
      </c>
      <c r="LC71" s="80">
        <f t="shared" si="21"/>
        <v>20167769</v>
      </c>
      <c r="LD71" s="79">
        <v>1034386</v>
      </c>
      <c r="LE71" s="79">
        <v>1699551</v>
      </c>
      <c r="LF71" s="79">
        <v>1059710</v>
      </c>
      <c r="LG71" s="79">
        <v>985986</v>
      </c>
      <c r="LH71" s="79">
        <v>1513916</v>
      </c>
      <c r="LI71" s="79">
        <v>1248161</v>
      </c>
      <c r="LJ71" s="81" t="e">
        <f>+INDEX(#REF!,MATCH($B71,#REF!,0),MATCH(LJ$6,#REF!,0))</f>
        <v>#REF!</v>
      </c>
      <c r="LK71" s="82"/>
      <c r="LL71" s="81"/>
      <c r="LM71" s="81"/>
      <c r="LN71" s="81"/>
      <c r="LO71" s="81"/>
      <c r="LP71" s="80" t="e">
        <f t="shared" si="22"/>
        <v>#REF!</v>
      </c>
    </row>
    <row r="72" spans="2:328" hidden="1" outlineLevel="1">
      <c r="B72" t="str">
        <f t="shared" si="34"/>
        <v>EXPLORACIÓNLA LIBERTAD</v>
      </c>
      <c r="C72" s="78" t="s">
        <v>410</v>
      </c>
      <c r="D72" s="79">
        <v>543058.33000000007</v>
      </c>
      <c r="E72" s="79">
        <v>543058.33000000007</v>
      </c>
      <c r="F72" s="79">
        <v>543058.33000000007</v>
      </c>
      <c r="G72" s="79">
        <v>445564</v>
      </c>
      <c r="H72" s="79">
        <v>445564</v>
      </c>
      <c r="I72" s="79">
        <v>445564</v>
      </c>
      <c r="J72" s="79">
        <v>895360.66999999993</v>
      </c>
      <c r="K72" s="79">
        <v>895360.66999999993</v>
      </c>
      <c r="L72" s="79">
        <v>895360.66999999993</v>
      </c>
      <c r="M72" s="79">
        <v>694380.66</v>
      </c>
      <c r="N72" s="79">
        <v>694380.66</v>
      </c>
      <c r="O72" s="79">
        <v>694380.66</v>
      </c>
      <c r="P72" s="80">
        <v>7735090.9800000004</v>
      </c>
      <c r="Q72" s="79">
        <v>818012.01</v>
      </c>
      <c r="R72" s="79">
        <v>818012.01</v>
      </c>
      <c r="S72" s="79">
        <v>818012.01</v>
      </c>
      <c r="T72" s="79">
        <v>808697.67999999993</v>
      </c>
      <c r="U72" s="79">
        <v>808697.67999999993</v>
      </c>
      <c r="V72" s="79">
        <v>808697.67999999993</v>
      </c>
      <c r="W72" s="79">
        <v>959705.83000000007</v>
      </c>
      <c r="X72" s="79">
        <v>959705.83000000007</v>
      </c>
      <c r="Y72" s="79">
        <v>959705.83000000007</v>
      </c>
      <c r="Z72" s="79">
        <v>1586534.34</v>
      </c>
      <c r="AA72" s="79">
        <v>1586534.34</v>
      </c>
      <c r="AB72" s="79">
        <v>1586534.34</v>
      </c>
      <c r="AC72" s="80">
        <v>12518849.58</v>
      </c>
      <c r="AD72" s="79">
        <v>3482077.09</v>
      </c>
      <c r="AE72" s="79">
        <v>3482077.09</v>
      </c>
      <c r="AF72" s="79">
        <v>3482077.09</v>
      </c>
      <c r="AG72" s="79">
        <v>955935.19000000006</v>
      </c>
      <c r="AH72" s="79">
        <v>955935.19000000006</v>
      </c>
      <c r="AI72" s="79">
        <v>955935.19000000006</v>
      </c>
      <c r="AJ72" s="79">
        <v>3199334.94</v>
      </c>
      <c r="AK72" s="79">
        <v>3199334.94</v>
      </c>
      <c r="AL72" s="79">
        <v>3199334.94</v>
      </c>
      <c r="AM72" s="79">
        <v>760623.01</v>
      </c>
      <c r="AN72" s="79">
        <v>760623.01</v>
      </c>
      <c r="AO72" s="79">
        <v>760623.01</v>
      </c>
      <c r="AP72" s="80">
        <v>25193910.690000005</v>
      </c>
      <c r="AQ72" s="79">
        <v>1011145.23</v>
      </c>
      <c r="AR72" s="79">
        <v>1011145.23</v>
      </c>
      <c r="AS72" s="79">
        <v>1011145.23</v>
      </c>
      <c r="AT72" s="79">
        <v>904667.57000000007</v>
      </c>
      <c r="AU72" s="79">
        <v>904667.57000000007</v>
      </c>
      <c r="AV72" s="79">
        <v>904667.57000000007</v>
      </c>
      <c r="AW72" s="79">
        <v>797511.15</v>
      </c>
      <c r="AX72" s="79">
        <v>797511.15</v>
      </c>
      <c r="AY72" s="79">
        <v>797511.15</v>
      </c>
      <c r="AZ72" s="79">
        <v>271824</v>
      </c>
      <c r="BA72" s="79">
        <v>271824</v>
      </c>
      <c r="BB72" s="79">
        <v>271824</v>
      </c>
      <c r="BC72" s="80">
        <v>8955443.8500000015</v>
      </c>
      <c r="BD72" s="79">
        <v>745526.33000000007</v>
      </c>
      <c r="BE72" s="79">
        <v>745526.33000000007</v>
      </c>
      <c r="BF72" s="79">
        <v>745526.33000000007</v>
      </c>
      <c r="BG72" s="79">
        <v>1032810.6699999999</v>
      </c>
      <c r="BH72" s="79">
        <v>1032810.6699999999</v>
      </c>
      <c r="BI72" s="79">
        <v>1032810.6699999999</v>
      </c>
      <c r="BJ72" s="79">
        <v>1321309.6599999999</v>
      </c>
      <c r="BK72" s="79">
        <v>1321309.6599999999</v>
      </c>
      <c r="BL72" s="79">
        <v>1321309.6599999999</v>
      </c>
      <c r="BM72" s="79">
        <v>1191806</v>
      </c>
      <c r="BN72" s="79">
        <v>1191806</v>
      </c>
      <c r="BO72" s="79">
        <v>1191806</v>
      </c>
      <c r="BP72" s="80">
        <v>12874357.98</v>
      </c>
      <c r="BQ72" s="79">
        <v>775353.67999999993</v>
      </c>
      <c r="BR72" s="79">
        <v>775353.67999999993</v>
      </c>
      <c r="BS72" s="79">
        <v>775353.67999999993</v>
      </c>
      <c r="BT72" s="79">
        <v>980604.33</v>
      </c>
      <c r="BU72" s="79">
        <v>980604.33</v>
      </c>
      <c r="BV72" s="79">
        <v>980604.33</v>
      </c>
      <c r="BW72" s="79">
        <v>811592.67</v>
      </c>
      <c r="BX72" s="79">
        <v>811592.67</v>
      </c>
      <c r="BY72" s="79">
        <v>811592.67</v>
      </c>
      <c r="BZ72" s="79">
        <v>843416.33</v>
      </c>
      <c r="CA72" s="79">
        <v>843416.33</v>
      </c>
      <c r="CB72" s="79">
        <v>843416.33</v>
      </c>
      <c r="CC72" s="80">
        <v>10232901.029999999</v>
      </c>
      <c r="CD72" s="79">
        <v>1029380.89</v>
      </c>
      <c r="CE72" s="79">
        <v>1029380.89</v>
      </c>
      <c r="CF72" s="79">
        <v>1029380.89</v>
      </c>
      <c r="CG72" s="79">
        <v>844864.30999999994</v>
      </c>
      <c r="CH72" s="79">
        <v>844864.30999999994</v>
      </c>
      <c r="CI72" s="79">
        <v>844864.30999999994</v>
      </c>
      <c r="CJ72" s="79">
        <v>823604.69000000006</v>
      </c>
      <c r="CK72" s="79">
        <v>823604.69000000006</v>
      </c>
      <c r="CL72" s="79">
        <v>823604.69000000006</v>
      </c>
      <c r="CM72" s="79">
        <v>918277.62</v>
      </c>
      <c r="CN72" s="79">
        <v>918277.62</v>
      </c>
      <c r="CO72" s="79">
        <v>918277.62</v>
      </c>
      <c r="CP72" s="80">
        <v>10848382.529999999</v>
      </c>
      <c r="CQ72" s="79">
        <v>1113344</v>
      </c>
      <c r="CR72" s="79">
        <v>1113344</v>
      </c>
      <c r="CS72" s="79">
        <v>1113344</v>
      </c>
      <c r="CT72" s="79">
        <v>1168898</v>
      </c>
      <c r="CU72" s="79">
        <v>1168898</v>
      </c>
      <c r="CV72" s="79">
        <v>1168898</v>
      </c>
      <c r="CW72" s="79">
        <v>1148806</v>
      </c>
      <c r="CX72" s="79">
        <v>1148806</v>
      </c>
      <c r="CY72" s="79">
        <v>1148806</v>
      </c>
      <c r="CZ72" s="79">
        <v>971082.33000000007</v>
      </c>
      <c r="DA72" s="79">
        <v>971082.33000000007</v>
      </c>
      <c r="DB72" s="79">
        <v>971082.33000000007</v>
      </c>
      <c r="DC72" s="80">
        <v>13206390.99</v>
      </c>
      <c r="DD72" s="79">
        <v>1824192.49</v>
      </c>
      <c r="DE72" s="79">
        <v>1824192.49</v>
      </c>
      <c r="DF72" s="79">
        <v>1824192.49</v>
      </c>
      <c r="DG72" s="79">
        <v>1539514.77</v>
      </c>
      <c r="DH72" s="79">
        <v>1539514.77</v>
      </c>
      <c r="DI72" s="79">
        <v>1539514.77</v>
      </c>
      <c r="DJ72" s="79">
        <v>1591253.98</v>
      </c>
      <c r="DK72" s="79">
        <v>1591253.98</v>
      </c>
      <c r="DL72" s="79">
        <v>1591253.98</v>
      </c>
      <c r="DM72" s="79">
        <v>1014611.94</v>
      </c>
      <c r="DN72" s="79">
        <v>1014611.94</v>
      </c>
      <c r="DO72" s="79">
        <v>1014611.94</v>
      </c>
      <c r="DP72" s="80">
        <v>17908719.540000003</v>
      </c>
      <c r="DQ72" s="79">
        <v>1153941.33</v>
      </c>
      <c r="DR72" s="79">
        <v>1153941.33</v>
      </c>
      <c r="DS72" s="79">
        <v>1205226.33</v>
      </c>
      <c r="DT72" s="79">
        <v>4165550.53</v>
      </c>
      <c r="DU72" s="79">
        <v>4390126.83</v>
      </c>
      <c r="DV72" s="79">
        <v>6092918.0599999996</v>
      </c>
      <c r="DW72" s="79">
        <v>3948335.3600000003</v>
      </c>
      <c r="DX72" s="79">
        <v>4597744.88</v>
      </c>
      <c r="DY72" s="79">
        <v>3502184.149999999</v>
      </c>
      <c r="DZ72" s="79">
        <v>3401348.1800000011</v>
      </c>
      <c r="EA72" s="79">
        <v>3506503.1799999997</v>
      </c>
      <c r="EB72" s="79">
        <v>3418743.56</v>
      </c>
      <c r="EC72" s="80">
        <v>40536563.719999999</v>
      </c>
      <c r="ED72" s="79">
        <v>2180311.79</v>
      </c>
      <c r="EE72" s="79">
        <v>2901094.32</v>
      </c>
      <c r="EF72" s="79">
        <v>3154492.04</v>
      </c>
      <c r="EG72" s="79">
        <v>3837818.9899999998</v>
      </c>
      <c r="EH72" s="79">
        <v>3410642.6799999997</v>
      </c>
      <c r="EI72" s="79">
        <v>3495138.85</v>
      </c>
      <c r="EJ72" s="79">
        <v>4314033.54</v>
      </c>
      <c r="EK72" s="79">
        <v>4361917.7300000004</v>
      </c>
      <c r="EL72" s="79">
        <v>4142036.43</v>
      </c>
      <c r="EM72" s="79">
        <v>4267480.43</v>
      </c>
      <c r="EN72" s="79">
        <v>4560631.45</v>
      </c>
      <c r="EO72" s="79">
        <v>4897379.5600000005</v>
      </c>
      <c r="EP72" s="80">
        <v>45522977.810000002</v>
      </c>
      <c r="EQ72" s="79">
        <v>3985597.9</v>
      </c>
      <c r="ER72" s="79">
        <v>2758729.95</v>
      </c>
      <c r="ES72" s="79">
        <v>4198176.33</v>
      </c>
      <c r="ET72" s="79">
        <v>4343119.78</v>
      </c>
      <c r="EU72" s="79">
        <v>6091842.3600000003</v>
      </c>
      <c r="EV72" s="79">
        <v>6409863.3299999991</v>
      </c>
      <c r="EW72" s="79">
        <v>5395006.1099999994</v>
      </c>
      <c r="EX72" s="79">
        <v>5844457.2100000009</v>
      </c>
      <c r="EY72" s="79">
        <v>6409286.6700000009</v>
      </c>
      <c r="EZ72" s="79">
        <v>6363698.3899999997</v>
      </c>
      <c r="FA72" s="79">
        <v>6376921.3599999994</v>
      </c>
      <c r="FB72" s="79">
        <v>6691806.6399999997</v>
      </c>
      <c r="FC72" s="80">
        <v>64868506.030000001</v>
      </c>
      <c r="FD72" s="79">
        <v>5750885.6100000003</v>
      </c>
      <c r="FE72" s="79">
        <v>6166129.9300000006</v>
      </c>
      <c r="FF72" s="79">
        <v>5973738.2000000002</v>
      </c>
      <c r="FG72" s="79">
        <v>8622399.6500000004</v>
      </c>
      <c r="FH72" s="79">
        <v>9563480.6500000004</v>
      </c>
      <c r="FI72" s="79">
        <v>8019378.2700000005</v>
      </c>
      <c r="FJ72" s="79">
        <v>12828425.52</v>
      </c>
      <c r="FK72" s="79">
        <v>8357670.0700000003</v>
      </c>
      <c r="FL72" s="79">
        <v>11001587.18</v>
      </c>
      <c r="FM72" s="79">
        <v>11812398.9</v>
      </c>
      <c r="FN72" s="79">
        <v>11453482.140000002</v>
      </c>
      <c r="FO72" s="79">
        <v>11078066.77</v>
      </c>
      <c r="FP72" s="80">
        <v>110627642.89</v>
      </c>
      <c r="FQ72" s="79">
        <v>7302944.8600000003</v>
      </c>
      <c r="FR72" s="79">
        <v>4336627.82</v>
      </c>
      <c r="FS72" s="79">
        <v>6589990.870000001</v>
      </c>
      <c r="FT72" s="79">
        <v>5908149.6800000006</v>
      </c>
      <c r="FU72" s="79">
        <v>6130152</v>
      </c>
      <c r="FV72" s="79">
        <v>8350741.8499999996</v>
      </c>
      <c r="FW72" s="79">
        <v>6774467.04</v>
      </c>
      <c r="FX72" s="79">
        <v>9243527.6999999993</v>
      </c>
      <c r="FY72" s="79">
        <v>6959870</v>
      </c>
      <c r="FZ72" s="79">
        <v>7205382</v>
      </c>
      <c r="GA72" s="79">
        <v>6917726.75</v>
      </c>
      <c r="GB72" s="79">
        <v>9361939.4900000002</v>
      </c>
      <c r="GC72" s="80">
        <v>85081520.059999987</v>
      </c>
      <c r="GD72" s="79">
        <v>5874540.7699999996</v>
      </c>
      <c r="GE72" s="79">
        <v>4680084.1700000009</v>
      </c>
      <c r="GF72" s="79">
        <v>7609947.9500000002</v>
      </c>
      <c r="GG72" s="79">
        <v>5503337.4799999995</v>
      </c>
      <c r="GH72" s="79">
        <v>5128464.129999999</v>
      </c>
      <c r="GI72" s="79">
        <v>5799330.8200000003</v>
      </c>
      <c r="GJ72" s="79">
        <v>5587676.71</v>
      </c>
      <c r="GK72" s="79">
        <v>6473801.1799999997</v>
      </c>
      <c r="GL72" s="79">
        <v>6125082.7800000003</v>
      </c>
      <c r="GM72" s="79">
        <v>6447512.5899999999</v>
      </c>
      <c r="GN72" s="79">
        <v>6143924.9800000004</v>
      </c>
      <c r="GO72" s="79">
        <v>6253000.5599999996</v>
      </c>
      <c r="GP72" s="80">
        <f t="shared" si="12"/>
        <v>71626704.120000005</v>
      </c>
      <c r="GQ72" s="79">
        <v>4918833.71</v>
      </c>
      <c r="GR72" s="79">
        <v>4615588.9100000011</v>
      </c>
      <c r="GS72" s="79">
        <v>4685212.29</v>
      </c>
      <c r="GT72" s="79">
        <v>5632335.79</v>
      </c>
      <c r="GU72" s="79">
        <v>5455394.0500000007</v>
      </c>
      <c r="GV72" s="79">
        <v>6797580</v>
      </c>
      <c r="GW72" s="79">
        <v>6416683.4500000002</v>
      </c>
      <c r="GX72" s="79">
        <v>5299497</v>
      </c>
      <c r="GY72" s="79">
        <v>5809957</v>
      </c>
      <c r="GZ72" s="79">
        <v>5792450</v>
      </c>
      <c r="HA72" s="79">
        <v>5271277</v>
      </c>
      <c r="HB72" s="79">
        <v>4678223</v>
      </c>
      <c r="HC72" s="80">
        <f t="shared" si="13"/>
        <v>65373032.200000003</v>
      </c>
      <c r="HD72" s="79">
        <v>4771346</v>
      </c>
      <c r="HE72" s="79">
        <v>4429000</v>
      </c>
      <c r="HF72" s="79">
        <v>6842424</v>
      </c>
      <c r="HG72" s="79">
        <v>6669232</v>
      </c>
      <c r="HH72" s="79">
        <v>5598643</v>
      </c>
      <c r="HI72" s="79">
        <v>6369149</v>
      </c>
      <c r="HJ72" s="79">
        <v>6717553</v>
      </c>
      <c r="HK72" s="79">
        <v>6474199</v>
      </c>
      <c r="HL72" s="79">
        <v>6026492</v>
      </c>
      <c r="HM72" s="79">
        <v>6386999</v>
      </c>
      <c r="HN72" s="79">
        <v>6572554</v>
      </c>
      <c r="HO72" s="79">
        <v>5986632</v>
      </c>
      <c r="HP72" s="80">
        <f t="shared" si="14"/>
        <v>72844223</v>
      </c>
      <c r="HQ72" s="79">
        <v>7015053</v>
      </c>
      <c r="HR72" s="79">
        <v>5634837</v>
      </c>
      <c r="HS72" s="79">
        <v>6476404</v>
      </c>
      <c r="HT72" s="79">
        <v>7030455</v>
      </c>
      <c r="HU72" s="79">
        <v>6733149</v>
      </c>
      <c r="HV72" s="79">
        <v>7331448.1399999997</v>
      </c>
      <c r="HW72" s="79">
        <v>7745720.2400000002</v>
      </c>
      <c r="HX72" s="79">
        <v>7910627</v>
      </c>
      <c r="HY72" s="79">
        <v>7538648.29</v>
      </c>
      <c r="HZ72" s="79">
        <v>6384846.1500000004</v>
      </c>
      <c r="IA72" s="79">
        <v>6043363.3900000006</v>
      </c>
      <c r="IB72" s="79">
        <v>6519181.3500000006</v>
      </c>
      <c r="IC72" s="80">
        <f t="shared" si="15"/>
        <v>82363732.560000002</v>
      </c>
      <c r="ID72" s="79">
        <v>6880411</v>
      </c>
      <c r="IE72" s="79">
        <v>10467111.619999999</v>
      </c>
      <c r="IF72" s="79">
        <v>7485609.3900000006</v>
      </c>
      <c r="IG72" s="79">
        <v>8306516.9900000002</v>
      </c>
      <c r="IH72" s="79">
        <v>7064116.1299999999</v>
      </c>
      <c r="II72" s="79">
        <v>8567236.2599999979</v>
      </c>
      <c r="IJ72" s="79">
        <v>7275596.0499999998</v>
      </c>
      <c r="IK72" s="79">
        <v>7278684</v>
      </c>
      <c r="IL72" s="79">
        <v>9404299</v>
      </c>
      <c r="IM72" s="79">
        <v>6479021</v>
      </c>
      <c r="IN72" s="79">
        <v>6748905</v>
      </c>
      <c r="IO72" s="79">
        <v>7046307</v>
      </c>
      <c r="IP72" s="80">
        <f t="shared" si="16"/>
        <v>93003813.439999998</v>
      </c>
      <c r="IQ72" s="79">
        <v>6334733</v>
      </c>
      <c r="IR72" s="79">
        <v>6502217</v>
      </c>
      <c r="IS72" s="79">
        <v>7947892</v>
      </c>
      <c r="IT72" s="79">
        <v>7553477</v>
      </c>
      <c r="IU72" s="79">
        <v>7584351</v>
      </c>
      <c r="IV72" s="79">
        <v>6143186</v>
      </c>
      <c r="IW72" s="79">
        <v>6508412</v>
      </c>
      <c r="IX72" s="79">
        <v>7353573</v>
      </c>
      <c r="IY72" s="79">
        <v>5267863</v>
      </c>
      <c r="IZ72" s="79">
        <v>7283330</v>
      </c>
      <c r="JA72" s="79">
        <v>7701543</v>
      </c>
      <c r="JB72" s="79">
        <v>7441954</v>
      </c>
      <c r="JC72" s="80">
        <f t="shared" si="17"/>
        <v>83622531</v>
      </c>
      <c r="JD72" s="79">
        <v>7658111</v>
      </c>
      <c r="JE72" s="79">
        <v>5986141</v>
      </c>
      <c r="JF72" s="79">
        <v>5815902</v>
      </c>
      <c r="JG72" s="79">
        <v>6255275</v>
      </c>
      <c r="JH72" s="79">
        <v>4589572</v>
      </c>
      <c r="JI72" s="79">
        <v>4581328</v>
      </c>
      <c r="JJ72" s="79">
        <v>3643364</v>
      </c>
      <c r="JK72" s="79">
        <v>2986456</v>
      </c>
      <c r="JL72" s="79">
        <v>4421441</v>
      </c>
      <c r="JM72" s="79">
        <v>4795142</v>
      </c>
      <c r="JN72" s="79">
        <v>4710190</v>
      </c>
      <c r="JO72" s="79">
        <v>4595727</v>
      </c>
      <c r="JP72" s="80">
        <f t="shared" si="18"/>
        <v>60038649</v>
      </c>
      <c r="JQ72" s="79">
        <v>5493795</v>
      </c>
      <c r="JR72" s="79">
        <v>4357509</v>
      </c>
      <c r="JS72" s="79">
        <v>5707834</v>
      </c>
      <c r="JT72" s="79">
        <v>4378476</v>
      </c>
      <c r="JU72" s="79">
        <v>5273625</v>
      </c>
      <c r="JV72" s="79">
        <v>4647701</v>
      </c>
      <c r="JW72" s="79">
        <v>4758692</v>
      </c>
      <c r="JX72" s="79">
        <v>4713476</v>
      </c>
      <c r="JY72" s="79">
        <v>5311887</v>
      </c>
      <c r="JZ72" s="79">
        <v>4798718</v>
      </c>
      <c r="KA72" s="79">
        <v>4308532</v>
      </c>
      <c r="KB72" s="79">
        <v>5352514</v>
      </c>
      <c r="KC72" s="80">
        <f t="shared" si="19"/>
        <v>59102759</v>
      </c>
      <c r="KD72" s="79">
        <v>4796912</v>
      </c>
      <c r="KE72" s="79">
        <v>4392180</v>
      </c>
      <c r="KF72" s="79">
        <v>4601787</v>
      </c>
      <c r="KG72" s="79">
        <v>5328666</v>
      </c>
      <c r="KH72" s="79">
        <v>6229274</v>
      </c>
      <c r="KI72" s="79">
        <v>6941413</v>
      </c>
      <c r="KJ72" s="79">
        <v>6254275</v>
      </c>
      <c r="KK72" s="79">
        <v>6929658</v>
      </c>
      <c r="KL72" s="79">
        <v>6378441</v>
      </c>
      <c r="KM72" s="79">
        <v>6229659</v>
      </c>
      <c r="KN72" s="79">
        <v>7212966</v>
      </c>
      <c r="KO72" s="79">
        <v>7465966</v>
      </c>
      <c r="KP72" s="80">
        <f t="shared" si="20"/>
        <v>72761197</v>
      </c>
      <c r="KQ72" s="79">
        <v>7058170</v>
      </c>
      <c r="KR72" s="79">
        <v>5591082</v>
      </c>
      <c r="KS72" s="79">
        <v>6011601</v>
      </c>
      <c r="KT72" s="79">
        <v>7581867</v>
      </c>
      <c r="KU72" s="79">
        <v>6746017</v>
      </c>
      <c r="KV72" s="79">
        <v>7121314</v>
      </c>
      <c r="KW72" s="79">
        <v>6965496</v>
      </c>
      <c r="KX72" s="79">
        <v>6674355</v>
      </c>
      <c r="KY72" s="79">
        <v>5476115</v>
      </c>
      <c r="KZ72" s="79">
        <v>7407982</v>
      </c>
      <c r="LA72" s="79">
        <v>6855084</v>
      </c>
      <c r="LB72" s="79">
        <v>6594915</v>
      </c>
      <c r="LC72" s="80">
        <f t="shared" si="21"/>
        <v>80083998</v>
      </c>
      <c r="LD72" s="79">
        <v>6401051</v>
      </c>
      <c r="LE72" s="79">
        <v>5963587</v>
      </c>
      <c r="LF72" s="79">
        <v>6956396</v>
      </c>
      <c r="LG72" s="79">
        <v>7058046</v>
      </c>
      <c r="LH72" s="79">
        <v>6990468</v>
      </c>
      <c r="LI72" s="79">
        <v>7151016</v>
      </c>
      <c r="LJ72" s="81" t="e">
        <f>+INDEX(#REF!,MATCH($B72,#REF!,0),MATCH(LJ$6,#REF!,0))</f>
        <v>#REF!</v>
      </c>
      <c r="LK72" s="82"/>
      <c r="LL72" s="81"/>
      <c r="LM72" s="81"/>
      <c r="LN72" s="81"/>
      <c r="LO72" s="81"/>
      <c r="LP72" s="80" t="e">
        <f t="shared" si="22"/>
        <v>#REF!</v>
      </c>
    </row>
    <row r="73" spans="2:328" hidden="1" outlineLevel="1">
      <c r="B73" t="str">
        <f t="shared" si="34"/>
        <v>EXPLORACIÓNLAMBAYEQUE</v>
      </c>
      <c r="C73" s="78" t="s">
        <v>411</v>
      </c>
      <c r="D73" s="79">
        <v>0</v>
      </c>
      <c r="E73" s="79">
        <v>0</v>
      </c>
      <c r="F73" s="79">
        <v>0</v>
      </c>
      <c r="G73" s="79">
        <v>0</v>
      </c>
      <c r="H73" s="79">
        <v>0</v>
      </c>
      <c r="I73" s="79">
        <v>0</v>
      </c>
      <c r="J73" s="79">
        <v>0</v>
      </c>
      <c r="K73" s="79">
        <v>0</v>
      </c>
      <c r="L73" s="79">
        <v>0</v>
      </c>
      <c r="M73" s="79">
        <v>0</v>
      </c>
      <c r="N73" s="79">
        <v>0</v>
      </c>
      <c r="O73" s="79">
        <v>0</v>
      </c>
      <c r="P73" s="80">
        <v>0</v>
      </c>
      <c r="Q73" s="79">
        <v>0</v>
      </c>
      <c r="R73" s="79">
        <v>0</v>
      </c>
      <c r="S73" s="79">
        <v>0</v>
      </c>
      <c r="T73" s="79">
        <v>0</v>
      </c>
      <c r="U73" s="79">
        <v>0</v>
      </c>
      <c r="V73" s="79">
        <v>0</v>
      </c>
      <c r="W73" s="79">
        <v>0</v>
      </c>
      <c r="X73" s="79">
        <v>0</v>
      </c>
      <c r="Y73" s="79">
        <v>0</v>
      </c>
      <c r="Z73" s="79">
        <v>0</v>
      </c>
      <c r="AA73" s="79">
        <v>0</v>
      </c>
      <c r="AB73" s="79">
        <v>0</v>
      </c>
      <c r="AC73" s="80">
        <v>0</v>
      </c>
      <c r="AD73" s="79">
        <v>0</v>
      </c>
      <c r="AE73" s="79">
        <v>0</v>
      </c>
      <c r="AF73" s="79">
        <v>0</v>
      </c>
      <c r="AG73" s="79">
        <v>0</v>
      </c>
      <c r="AH73" s="79">
        <v>0</v>
      </c>
      <c r="AI73" s="79">
        <v>0</v>
      </c>
      <c r="AJ73" s="79">
        <v>0</v>
      </c>
      <c r="AK73" s="79">
        <v>0</v>
      </c>
      <c r="AL73" s="79">
        <v>0</v>
      </c>
      <c r="AM73" s="79">
        <v>0</v>
      </c>
      <c r="AN73" s="79">
        <v>0</v>
      </c>
      <c r="AO73" s="79">
        <v>0</v>
      </c>
      <c r="AP73" s="80">
        <v>0</v>
      </c>
      <c r="AQ73" s="79">
        <v>0</v>
      </c>
      <c r="AR73" s="79">
        <v>0</v>
      </c>
      <c r="AS73" s="79">
        <v>0</v>
      </c>
      <c r="AT73" s="79">
        <v>0</v>
      </c>
      <c r="AU73" s="79">
        <v>0</v>
      </c>
      <c r="AV73" s="79">
        <v>0</v>
      </c>
      <c r="AW73" s="79">
        <v>0</v>
      </c>
      <c r="AX73" s="79">
        <v>0</v>
      </c>
      <c r="AY73" s="79">
        <v>0</v>
      </c>
      <c r="AZ73" s="79">
        <v>0</v>
      </c>
      <c r="BA73" s="79">
        <v>0</v>
      </c>
      <c r="BB73" s="79">
        <v>0</v>
      </c>
      <c r="BC73" s="80">
        <v>0</v>
      </c>
      <c r="BD73" s="79">
        <v>0</v>
      </c>
      <c r="BE73" s="79">
        <v>0</v>
      </c>
      <c r="BF73" s="79">
        <v>0</v>
      </c>
      <c r="BG73" s="79">
        <v>0</v>
      </c>
      <c r="BH73" s="79">
        <v>0</v>
      </c>
      <c r="BI73" s="79">
        <v>0</v>
      </c>
      <c r="BJ73" s="79">
        <v>0</v>
      </c>
      <c r="BK73" s="79">
        <v>0</v>
      </c>
      <c r="BL73" s="79">
        <v>0</v>
      </c>
      <c r="BM73" s="79">
        <v>0</v>
      </c>
      <c r="BN73" s="79">
        <v>0</v>
      </c>
      <c r="BO73" s="79">
        <v>0</v>
      </c>
      <c r="BP73" s="80">
        <v>0</v>
      </c>
      <c r="BQ73" s="79">
        <v>0</v>
      </c>
      <c r="BR73" s="79">
        <v>0</v>
      </c>
      <c r="BS73" s="79">
        <v>0</v>
      </c>
      <c r="BT73" s="79">
        <v>0</v>
      </c>
      <c r="BU73" s="79">
        <v>0</v>
      </c>
      <c r="BV73" s="79">
        <v>0</v>
      </c>
      <c r="BW73" s="79">
        <v>0</v>
      </c>
      <c r="BX73" s="79">
        <v>0</v>
      </c>
      <c r="BY73" s="79">
        <v>0</v>
      </c>
      <c r="BZ73" s="79">
        <v>0</v>
      </c>
      <c r="CA73" s="79">
        <v>0</v>
      </c>
      <c r="CB73" s="79">
        <v>0</v>
      </c>
      <c r="CC73" s="80">
        <v>0</v>
      </c>
      <c r="CD73" s="79">
        <v>0</v>
      </c>
      <c r="CE73" s="79">
        <v>0</v>
      </c>
      <c r="CF73" s="79">
        <v>0</v>
      </c>
      <c r="CG73" s="79">
        <v>0</v>
      </c>
      <c r="CH73" s="79">
        <v>0</v>
      </c>
      <c r="CI73" s="79">
        <v>0</v>
      </c>
      <c r="CJ73" s="79">
        <v>0</v>
      </c>
      <c r="CK73" s="79">
        <v>0</v>
      </c>
      <c r="CL73" s="79">
        <v>0</v>
      </c>
      <c r="CM73" s="79">
        <v>0</v>
      </c>
      <c r="CN73" s="79">
        <v>0</v>
      </c>
      <c r="CO73" s="79">
        <v>0</v>
      </c>
      <c r="CP73" s="80">
        <v>0</v>
      </c>
      <c r="CQ73" s="79">
        <v>0</v>
      </c>
      <c r="CR73" s="79">
        <v>0</v>
      </c>
      <c r="CS73" s="79">
        <v>0</v>
      </c>
      <c r="CT73" s="79">
        <v>0</v>
      </c>
      <c r="CU73" s="79">
        <v>0</v>
      </c>
      <c r="CV73" s="79">
        <v>0</v>
      </c>
      <c r="CW73" s="79">
        <v>0</v>
      </c>
      <c r="CX73" s="79">
        <v>0</v>
      </c>
      <c r="CY73" s="79">
        <v>0</v>
      </c>
      <c r="CZ73" s="79">
        <v>0</v>
      </c>
      <c r="DA73" s="79">
        <v>0</v>
      </c>
      <c r="DB73" s="79">
        <v>0</v>
      </c>
      <c r="DC73" s="80">
        <v>0</v>
      </c>
      <c r="DD73" s="79">
        <v>0</v>
      </c>
      <c r="DE73" s="79">
        <v>0</v>
      </c>
      <c r="DF73" s="79">
        <v>0</v>
      </c>
      <c r="DG73" s="79">
        <v>0</v>
      </c>
      <c r="DH73" s="79">
        <v>0</v>
      </c>
      <c r="DI73" s="79">
        <v>0</v>
      </c>
      <c r="DJ73" s="79">
        <v>0</v>
      </c>
      <c r="DK73" s="79">
        <v>0</v>
      </c>
      <c r="DL73" s="79">
        <v>0</v>
      </c>
      <c r="DM73" s="79">
        <v>73136.33</v>
      </c>
      <c r="DN73" s="79">
        <v>73136.33</v>
      </c>
      <c r="DO73" s="79">
        <v>73136.33</v>
      </c>
      <c r="DP73" s="80">
        <v>219408.99</v>
      </c>
      <c r="DQ73" s="79">
        <v>0</v>
      </c>
      <c r="DR73" s="79">
        <v>0</v>
      </c>
      <c r="DS73" s="79">
        <v>0</v>
      </c>
      <c r="DT73" s="79">
        <v>2390</v>
      </c>
      <c r="DU73" s="79">
        <v>56309</v>
      </c>
      <c r="DV73" s="79">
        <v>9000</v>
      </c>
      <c r="DW73" s="79">
        <v>20000</v>
      </c>
      <c r="DX73" s="79">
        <v>15000</v>
      </c>
      <c r="DY73" s="79">
        <v>0</v>
      </c>
      <c r="DZ73" s="79">
        <v>0</v>
      </c>
      <c r="EA73" s="79">
        <v>30330.299999999996</v>
      </c>
      <c r="EB73" s="79">
        <v>0</v>
      </c>
      <c r="EC73" s="80">
        <v>133029.29999999999</v>
      </c>
      <c r="ED73" s="79">
        <v>0</v>
      </c>
      <c r="EE73" s="79">
        <v>0</v>
      </c>
      <c r="EF73" s="79">
        <v>0</v>
      </c>
      <c r="EG73" s="79">
        <v>16701.05</v>
      </c>
      <c r="EH73" s="79">
        <v>105214.10000000002</v>
      </c>
      <c r="EI73" s="79">
        <v>0</v>
      </c>
      <c r="EJ73" s="79">
        <v>0</v>
      </c>
      <c r="EK73" s="79">
        <v>0</v>
      </c>
      <c r="EL73" s="79">
        <v>0</v>
      </c>
      <c r="EM73" s="79">
        <v>0</v>
      </c>
      <c r="EN73" s="79">
        <v>0</v>
      </c>
      <c r="EO73" s="79">
        <v>0</v>
      </c>
      <c r="EP73" s="80">
        <v>121915.15000000002</v>
      </c>
      <c r="EQ73" s="79">
        <v>5056</v>
      </c>
      <c r="ER73" s="79">
        <v>0</v>
      </c>
      <c r="ES73" s="79">
        <v>1619</v>
      </c>
      <c r="ET73" s="79">
        <v>3401</v>
      </c>
      <c r="EU73" s="79">
        <v>48501.42</v>
      </c>
      <c r="EV73" s="79">
        <v>28462</v>
      </c>
      <c r="EW73" s="79">
        <v>0</v>
      </c>
      <c r="EX73" s="79">
        <v>0</v>
      </c>
      <c r="EY73" s="79">
        <v>0</v>
      </c>
      <c r="EZ73" s="79">
        <v>0</v>
      </c>
      <c r="FA73" s="79">
        <v>1728</v>
      </c>
      <c r="FB73" s="79">
        <v>0</v>
      </c>
      <c r="FC73" s="80">
        <v>88767.42</v>
      </c>
      <c r="FD73" s="79">
        <v>0</v>
      </c>
      <c r="FE73" s="79">
        <v>0</v>
      </c>
      <c r="FF73" s="79">
        <v>0</v>
      </c>
      <c r="FG73" s="79">
        <v>30000</v>
      </c>
      <c r="FH73" s="79">
        <v>25000</v>
      </c>
      <c r="FI73" s="79">
        <v>0</v>
      </c>
      <c r="FJ73" s="79">
        <v>0</v>
      </c>
      <c r="FK73" s="79">
        <v>0</v>
      </c>
      <c r="FL73" s="79">
        <v>0</v>
      </c>
      <c r="FM73" s="79">
        <v>0</v>
      </c>
      <c r="FN73" s="79">
        <v>0</v>
      </c>
      <c r="FO73" s="79">
        <v>262564.81</v>
      </c>
      <c r="FP73" s="80">
        <v>317564.81</v>
      </c>
      <c r="FQ73" s="79">
        <v>595912</v>
      </c>
      <c r="FR73" s="79">
        <v>468912</v>
      </c>
      <c r="FS73" s="79">
        <v>309128</v>
      </c>
      <c r="FT73" s="79">
        <v>311958</v>
      </c>
      <c r="FU73" s="79">
        <v>515835</v>
      </c>
      <c r="FV73" s="79">
        <v>25000</v>
      </c>
      <c r="FW73" s="79">
        <v>7000</v>
      </c>
      <c r="FX73" s="79">
        <v>0</v>
      </c>
      <c r="FY73" s="79">
        <v>0</v>
      </c>
      <c r="FZ73" s="79">
        <v>0</v>
      </c>
      <c r="GA73" s="79">
        <v>0</v>
      </c>
      <c r="GB73" s="79">
        <v>0</v>
      </c>
      <c r="GC73" s="80">
        <v>2233745</v>
      </c>
      <c r="GD73" s="79">
        <v>17000</v>
      </c>
      <c r="GE73" s="79">
        <v>0</v>
      </c>
      <c r="GF73" s="79">
        <v>0</v>
      </c>
      <c r="GG73" s="79">
        <v>0</v>
      </c>
      <c r="GH73" s="79">
        <v>0</v>
      </c>
      <c r="GI73" s="79">
        <v>0</v>
      </c>
      <c r="GJ73" s="79">
        <v>0</v>
      </c>
      <c r="GK73" s="79">
        <v>0</v>
      </c>
      <c r="GL73" s="79">
        <v>0</v>
      </c>
      <c r="GM73" s="79">
        <v>0</v>
      </c>
      <c r="GN73" s="79">
        <v>0</v>
      </c>
      <c r="GO73" s="79">
        <v>0</v>
      </c>
      <c r="GP73" s="80">
        <f t="shared" ref="GP73:GP139" si="35">SUM(GD73:GO73)</f>
        <v>17000</v>
      </c>
      <c r="GQ73" s="79">
        <v>0</v>
      </c>
      <c r="GR73" s="79">
        <v>0</v>
      </c>
      <c r="GS73" s="79">
        <v>0</v>
      </c>
      <c r="GT73" s="79">
        <v>0</v>
      </c>
      <c r="GU73" s="79">
        <v>0</v>
      </c>
      <c r="GV73" s="79">
        <v>0</v>
      </c>
      <c r="GW73" s="79">
        <v>500</v>
      </c>
      <c r="GX73" s="79">
        <v>0</v>
      </c>
      <c r="GY73" s="79">
        <v>0</v>
      </c>
      <c r="GZ73" s="79">
        <v>0</v>
      </c>
      <c r="HA73" s="79">
        <v>0</v>
      </c>
      <c r="HB73" s="79">
        <v>0</v>
      </c>
      <c r="HC73" s="80">
        <f t="shared" ref="HC73:HC139" si="36">SUM(GQ73:HB73)</f>
        <v>500</v>
      </c>
      <c r="HD73" s="79">
        <v>0</v>
      </c>
      <c r="HE73" s="79">
        <v>0</v>
      </c>
      <c r="HF73" s="79">
        <v>500</v>
      </c>
      <c r="HG73" s="79">
        <v>0</v>
      </c>
      <c r="HH73" s="79">
        <v>5400</v>
      </c>
      <c r="HI73" s="79">
        <v>1000</v>
      </c>
      <c r="HJ73" s="79">
        <v>0</v>
      </c>
      <c r="HK73" s="79">
        <v>0</v>
      </c>
      <c r="HL73" s="79">
        <v>0</v>
      </c>
      <c r="HM73" s="79">
        <v>0</v>
      </c>
      <c r="HN73" s="79">
        <v>0</v>
      </c>
      <c r="HO73" s="79">
        <v>0</v>
      </c>
      <c r="HP73" s="80">
        <f t="shared" ref="HP73:HP139" si="37">SUM(HD73:HO73)</f>
        <v>6900</v>
      </c>
      <c r="HQ73" s="79">
        <v>0</v>
      </c>
      <c r="HR73" s="79">
        <v>0</v>
      </c>
      <c r="HS73" s="79">
        <v>69541.489999999991</v>
      </c>
      <c r="HT73" s="79">
        <v>137836.54999999999</v>
      </c>
      <c r="HU73" s="79">
        <v>281905.53999999998</v>
      </c>
      <c r="HV73" s="79">
        <v>187155.46</v>
      </c>
      <c r="HW73" s="79">
        <v>173953.19</v>
      </c>
      <c r="HX73" s="79">
        <v>167988.38</v>
      </c>
      <c r="HY73" s="79">
        <v>264657.32999999996</v>
      </c>
      <c r="HZ73" s="79">
        <v>284420.21999999997</v>
      </c>
      <c r="IA73" s="79">
        <v>8800</v>
      </c>
      <c r="IB73" s="79">
        <v>8800</v>
      </c>
      <c r="IC73" s="80">
        <f t="shared" ref="IC73:IC139" si="38">SUM(HQ73:IB73)</f>
        <v>1585058.16</v>
      </c>
      <c r="ID73" s="79">
        <v>8800</v>
      </c>
      <c r="IE73" s="79">
        <v>0</v>
      </c>
      <c r="IF73" s="79">
        <v>0</v>
      </c>
      <c r="IG73" s="79">
        <v>0</v>
      </c>
      <c r="IH73" s="79">
        <v>0</v>
      </c>
      <c r="II73" s="79">
        <v>0</v>
      </c>
      <c r="IJ73" s="79">
        <v>0</v>
      </c>
      <c r="IK73" s="79">
        <v>0</v>
      </c>
      <c r="IL73" s="79">
        <v>0</v>
      </c>
      <c r="IM73" s="79">
        <v>0</v>
      </c>
      <c r="IN73" s="79">
        <v>0</v>
      </c>
      <c r="IO73" s="79">
        <v>0</v>
      </c>
      <c r="IP73" s="80">
        <f t="shared" ref="IP73:IP139" si="39">SUM(ID73:IO73)</f>
        <v>8800</v>
      </c>
      <c r="IQ73" s="79">
        <v>0</v>
      </c>
      <c r="IR73" s="79">
        <v>0</v>
      </c>
      <c r="IS73" s="79">
        <v>0</v>
      </c>
      <c r="IT73" s="79">
        <v>0</v>
      </c>
      <c r="IU73" s="79">
        <v>0</v>
      </c>
      <c r="IV73" s="79">
        <v>0</v>
      </c>
      <c r="IW73" s="79">
        <v>0</v>
      </c>
      <c r="IX73" s="79">
        <v>0</v>
      </c>
      <c r="IY73" s="79">
        <v>0</v>
      </c>
      <c r="IZ73" s="79">
        <v>0</v>
      </c>
      <c r="JA73" s="79">
        <v>0</v>
      </c>
      <c r="JB73" s="79">
        <v>0</v>
      </c>
      <c r="JC73" s="80">
        <f t="shared" ref="JC73:JC139" si="40">SUM(IQ73:JB73)</f>
        <v>0</v>
      </c>
      <c r="JD73" s="79">
        <v>0</v>
      </c>
      <c r="JE73" s="79">
        <v>0</v>
      </c>
      <c r="JF73" s="79">
        <v>0</v>
      </c>
      <c r="JG73" s="79">
        <v>0</v>
      </c>
      <c r="JH73" s="79">
        <v>0</v>
      </c>
      <c r="JI73" s="79">
        <v>0</v>
      </c>
      <c r="JJ73" s="79">
        <v>3500</v>
      </c>
      <c r="JK73" s="79">
        <v>499</v>
      </c>
      <c r="JL73" s="79">
        <v>499</v>
      </c>
      <c r="JM73" s="79">
        <v>499</v>
      </c>
      <c r="JN73" s="79">
        <v>505</v>
      </c>
      <c r="JO73" s="79">
        <v>505</v>
      </c>
      <c r="JP73" s="80">
        <f t="shared" ref="JP73:JP139" si="41">SUM(JD73:JO73)</f>
        <v>6007</v>
      </c>
      <c r="JQ73" s="79">
        <v>502</v>
      </c>
      <c r="JR73" s="79">
        <v>502</v>
      </c>
      <c r="JS73" s="79">
        <v>457</v>
      </c>
      <c r="JT73" s="79">
        <v>602</v>
      </c>
      <c r="JU73" s="79">
        <v>609</v>
      </c>
      <c r="JV73" s="79">
        <v>673</v>
      </c>
      <c r="JW73" s="79">
        <v>2</v>
      </c>
      <c r="JX73" s="79">
        <v>2</v>
      </c>
      <c r="JY73" s="79">
        <v>2</v>
      </c>
      <c r="JZ73" s="79">
        <v>2</v>
      </c>
      <c r="KA73" s="79">
        <v>2</v>
      </c>
      <c r="KB73" s="79">
        <v>2</v>
      </c>
      <c r="KC73" s="80">
        <f t="shared" ref="KC73:KC139" si="42">SUM(JQ73:KB73)</f>
        <v>3357</v>
      </c>
      <c r="KD73" s="79">
        <v>2</v>
      </c>
      <c r="KE73" s="79">
        <v>3</v>
      </c>
      <c r="KF73" s="79">
        <v>2</v>
      </c>
      <c r="KG73" s="79">
        <v>2</v>
      </c>
      <c r="KH73" s="79">
        <v>0</v>
      </c>
      <c r="KI73" s="79">
        <v>0</v>
      </c>
      <c r="KJ73" s="79">
        <v>0</v>
      </c>
      <c r="KK73" s="79">
        <v>0</v>
      </c>
      <c r="KL73" s="79">
        <v>0</v>
      </c>
      <c r="KM73" s="79">
        <v>0</v>
      </c>
      <c r="KN73" s="79">
        <v>0</v>
      </c>
      <c r="KO73" s="79">
        <v>0</v>
      </c>
      <c r="KP73" s="80">
        <f t="shared" ref="KP73:KP139" si="43">SUM(KD73:KO73)</f>
        <v>9</v>
      </c>
      <c r="KQ73" s="79">
        <v>0</v>
      </c>
      <c r="KR73" s="79">
        <v>0</v>
      </c>
      <c r="KS73" s="79">
        <v>0</v>
      </c>
      <c r="KT73" s="79">
        <v>0</v>
      </c>
      <c r="KU73" s="79">
        <v>0</v>
      </c>
      <c r="KV73" s="79">
        <v>0</v>
      </c>
      <c r="KW73" s="79">
        <v>0</v>
      </c>
      <c r="KX73" s="79">
        <v>5300</v>
      </c>
      <c r="KY73" s="79">
        <v>4200</v>
      </c>
      <c r="KZ73" s="79">
        <v>0</v>
      </c>
      <c r="LA73" s="79">
        <v>0</v>
      </c>
      <c r="LB73" s="79">
        <v>0</v>
      </c>
      <c r="LC73" s="80">
        <f t="shared" ref="LC73:LC139" si="44">SUM(KQ73:LB73)</f>
        <v>9500</v>
      </c>
      <c r="LD73" s="79">
        <v>0</v>
      </c>
      <c r="LE73" s="79">
        <v>0</v>
      </c>
      <c r="LF73" s="79">
        <v>0</v>
      </c>
      <c r="LG73" s="79">
        <v>0</v>
      </c>
      <c r="LH73" s="79">
        <v>0</v>
      </c>
      <c r="LI73" s="79">
        <v>17053</v>
      </c>
      <c r="LJ73" s="81" t="e">
        <f>+INDEX(#REF!,MATCH($B73,#REF!,0),MATCH(LJ$6,#REF!,0))</f>
        <v>#REF!</v>
      </c>
      <c r="LK73" s="82"/>
      <c r="LL73" s="81"/>
      <c r="LM73" s="81"/>
      <c r="LN73" s="81"/>
      <c r="LO73" s="81"/>
      <c r="LP73" s="80" t="e">
        <f t="shared" ref="LP73:LP139" si="45">SUM(LD73:LO73)</f>
        <v>#REF!</v>
      </c>
    </row>
    <row r="74" spans="2:328" hidden="1" outlineLevel="1">
      <c r="B74" t="str">
        <f t="shared" si="34"/>
        <v>EXPLORACIÓNLIMA</v>
      </c>
      <c r="C74" s="78" t="s">
        <v>412</v>
      </c>
      <c r="D74" s="79">
        <v>26546</v>
      </c>
      <c r="E74" s="79">
        <v>26546</v>
      </c>
      <c r="F74" s="79">
        <v>26546</v>
      </c>
      <c r="G74" s="79">
        <v>35587.67</v>
      </c>
      <c r="H74" s="79">
        <v>35587.67</v>
      </c>
      <c r="I74" s="79">
        <v>35587.67</v>
      </c>
      <c r="J74" s="79">
        <v>0</v>
      </c>
      <c r="K74" s="79">
        <v>0</v>
      </c>
      <c r="L74" s="79">
        <v>0</v>
      </c>
      <c r="M74" s="79">
        <v>0</v>
      </c>
      <c r="N74" s="79">
        <v>0</v>
      </c>
      <c r="O74" s="79">
        <v>0</v>
      </c>
      <c r="P74" s="80">
        <v>186401.01</v>
      </c>
      <c r="Q74" s="79">
        <v>367965.12000000005</v>
      </c>
      <c r="R74" s="79">
        <v>367965.12000000005</v>
      </c>
      <c r="S74" s="79">
        <v>367965.12000000005</v>
      </c>
      <c r="T74" s="79">
        <v>420598.54000000004</v>
      </c>
      <c r="U74" s="79">
        <v>420598.54000000004</v>
      </c>
      <c r="V74" s="79">
        <v>420598.54000000004</v>
      </c>
      <c r="W74" s="79">
        <v>487577.5</v>
      </c>
      <c r="X74" s="79">
        <v>487577.5</v>
      </c>
      <c r="Y74" s="79">
        <v>487577.5</v>
      </c>
      <c r="Z74" s="79">
        <v>780708.75999999989</v>
      </c>
      <c r="AA74" s="79">
        <v>780708.75999999989</v>
      </c>
      <c r="AB74" s="79">
        <v>780708.75999999989</v>
      </c>
      <c r="AC74" s="80">
        <v>6170549.7599999998</v>
      </c>
      <c r="AD74" s="79">
        <v>212025.87000000002</v>
      </c>
      <c r="AE74" s="79">
        <v>212025.87000000002</v>
      </c>
      <c r="AF74" s="79">
        <v>212025.87000000002</v>
      </c>
      <c r="AG74" s="79">
        <v>359714.23</v>
      </c>
      <c r="AH74" s="79">
        <v>359714.23</v>
      </c>
      <c r="AI74" s="79">
        <v>359714.23</v>
      </c>
      <c r="AJ74" s="79">
        <v>428533.25</v>
      </c>
      <c r="AK74" s="79">
        <v>428533.25</v>
      </c>
      <c r="AL74" s="79">
        <v>428533.25</v>
      </c>
      <c r="AM74" s="79">
        <v>397866.41000000003</v>
      </c>
      <c r="AN74" s="79">
        <v>397866.41000000003</v>
      </c>
      <c r="AO74" s="79">
        <v>397866.41000000003</v>
      </c>
      <c r="AP74" s="80">
        <v>4194419.28</v>
      </c>
      <c r="AQ74" s="79">
        <v>238122.84999999998</v>
      </c>
      <c r="AR74" s="79">
        <v>238122.84999999998</v>
      </c>
      <c r="AS74" s="79">
        <v>238122.84999999998</v>
      </c>
      <c r="AT74" s="79">
        <v>260455.2</v>
      </c>
      <c r="AU74" s="79">
        <v>260455.2</v>
      </c>
      <c r="AV74" s="79">
        <v>260455.2</v>
      </c>
      <c r="AW74" s="79">
        <v>135904.14000000001</v>
      </c>
      <c r="AX74" s="79">
        <v>135904.14000000001</v>
      </c>
      <c r="AY74" s="79">
        <v>135904.14000000001</v>
      </c>
      <c r="AZ74" s="79">
        <v>185815.49999999997</v>
      </c>
      <c r="BA74" s="79">
        <v>185815.49999999997</v>
      </c>
      <c r="BB74" s="79">
        <v>185815.49999999997</v>
      </c>
      <c r="BC74" s="80">
        <v>2460893.0700000003</v>
      </c>
      <c r="BD74" s="79">
        <v>103930.66</v>
      </c>
      <c r="BE74" s="79">
        <v>103930.66</v>
      </c>
      <c r="BF74" s="79">
        <v>103930.66</v>
      </c>
      <c r="BG74" s="79">
        <v>127105.67</v>
      </c>
      <c r="BH74" s="79">
        <v>127105.67</v>
      </c>
      <c r="BI74" s="79">
        <v>127105.67</v>
      </c>
      <c r="BJ74" s="79">
        <v>433087.99</v>
      </c>
      <c r="BK74" s="79">
        <v>433087.99</v>
      </c>
      <c r="BL74" s="79">
        <v>433087.99</v>
      </c>
      <c r="BM74" s="79">
        <v>356149.58999999997</v>
      </c>
      <c r="BN74" s="79">
        <v>356149.58999999997</v>
      </c>
      <c r="BO74" s="79">
        <v>356149.58999999997</v>
      </c>
      <c r="BP74" s="80">
        <v>3060821.7299999995</v>
      </c>
      <c r="BQ74" s="79">
        <v>355826.66000000003</v>
      </c>
      <c r="BR74" s="79">
        <v>355826.66000000003</v>
      </c>
      <c r="BS74" s="79">
        <v>355826.66000000003</v>
      </c>
      <c r="BT74" s="79">
        <v>560435.32999999996</v>
      </c>
      <c r="BU74" s="79">
        <v>560435.32999999996</v>
      </c>
      <c r="BV74" s="79">
        <v>560435.32999999996</v>
      </c>
      <c r="BW74" s="79">
        <v>526570.32999999996</v>
      </c>
      <c r="BX74" s="79">
        <v>526570.32999999996</v>
      </c>
      <c r="BY74" s="79">
        <v>526570.32999999996</v>
      </c>
      <c r="BZ74" s="79">
        <v>388503.39</v>
      </c>
      <c r="CA74" s="79">
        <v>388503.39</v>
      </c>
      <c r="CB74" s="79">
        <v>388503.39</v>
      </c>
      <c r="CC74" s="80">
        <v>5494007.129999999</v>
      </c>
      <c r="CD74" s="79">
        <v>234066.8</v>
      </c>
      <c r="CE74" s="79">
        <v>234066.8</v>
      </c>
      <c r="CF74" s="79">
        <v>234066.8</v>
      </c>
      <c r="CG74" s="79">
        <v>413659.33999999997</v>
      </c>
      <c r="CH74" s="79">
        <v>413659.33999999997</v>
      </c>
      <c r="CI74" s="79">
        <v>413659.33999999997</v>
      </c>
      <c r="CJ74" s="79">
        <v>423196.71</v>
      </c>
      <c r="CK74" s="79">
        <v>423196.71</v>
      </c>
      <c r="CL74" s="79">
        <v>423196.71</v>
      </c>
      <c r="CM74" s="79">
        <v>569556.52</v>
      </c>
      <c r="CN74" s="79">
        <v>569556.52</v>
      </c>
      <c r="CO74" s="79">
        <v>569556.52</v>
      </c>
      <c r="CP74" s="80">
        <v>4921438.1099999994</v>
      </c>
      <c r="CQ74" s="79">
        <v>626131.99999999988</v>
      </c>
      <c r="CR74" s="79">
        <v>626131.99999999988</v>
      </c>
      <c r="CS74" s="79">
        <v>626131.99999999988</v>
      </c>
      <c r="CT74" s="79">
        <v>1217666.33</v>
      </c>
      <c r="CU74" s="79">
        <v>1218666.33</v>
      </c>
      <c r="CV74" s="79">
        <v>1218466.33</v>
      </c>
      <c r="CW74" s="79">
        <v>1439965.35</v>
      </c>
      <c r="CX74" s="79">
        <v>1439365.35</v>
      </c>
      <c r="CY74" s="79">
        <v>1439365.35</v>
      </c>
      <c r="CZ74" s="79">
        <v>1234784</v>
      </c>
      <c r="DA74" s="79">
        <v>1234784</v>
      </c>
      <c r="DB74" s="79">
        <v>1234784</v>
      </c>
      <c r="DC74" s="80">
        <v>13556243.039999999</v>
      </c>
      <c r="DD74" s="79">
        <v>1225606</v>
      </c>
      <c r="DE74" s="79">
        <v>1225606</v>
      </c>
      <c r="DF74" s="79">
        <v>1225606</v>
      </c>
      <c r="DG74" s="79">
        <v>1527119.33</v>
      </c>
      <c r="DH74" s="79">
        <v>1527119.33</v>
      </c>
      <c r="DI74" s="79">
        <v>1527119.33</v>
      </c>
      <c r="DJ74" s="79">
        <v>1822843</v>
      </c>
      <c r="DK74" s="79">
        <v>1822843</v>
      </c>
      <c r="DL74" s="79">
        <v>1822843</v>
      </c>
      <c r="DM74" s="79">
        <v>1517658</v>
      </c>
      <c r="DN74" s="79">
        <v>1517658</v>
      </c>
      <c r="DO74" s="79">
        <v>1517658</v>
      </c>
      <c r="DP74" s="80">
        <v>18279678.990000002</v>
      </c>
      <c r="DQ74" s="79">
        <v>1502490</v>
      </c>
      <c r="DR74" s="79">
        <v>1502490</v>
      </c>
      <c r="DS74" s="79">
        <v>1509883</v>
      </c>
      <c r="DT74" s="79">
        <v>2382928.42</v>
      </c>
      <c r="DU74" s="79">
        <v>2419686.83</v>
      </c>
      <c r="DV74" s="79">
        <v>2897856.45</v>
      </c>
      <c r="DW74" s="79">
        <v>4627541.8899999997</v>
      </c>
      <c r="DX74" s="79">
        <v>2607146.8000000007</v>
      </c>
      <c r="DY74" s="79">
        <v>2619420.42</v>
      </c>
      <c r="DZ74" s="79">
        <v>2617567.42</v>
      </c>
      <c r="EA74" s="79">
        <v>2633016.65</v>
      </c>
      <c r="EB74" s="79">
        <v>3921674.5100000002</v>
      </c>
      <c r="EC74" s="80">
        <v>31241702.390000004</v>
      </c>
      <c r="ED74" s="79">
        <v>3402089.68</v>
      </c>
      <c r="EE74" s="79">
        <v>3695412.6799999997</v>
      </c>
      <c r="EF74" s="79">
        <v>3594317.52</v>
      </c>
      <c r="EG74" s="79">
        <v>3473531.649999999</v>
      </c>
      <c r="EH74" s="79">
        <v>3161680.65</v>
      </c>
      <c r="EI74" s="79">
        <v>2977541.1799999997</v>
      </c>
      <c r="EJ74" s="79">
        <v>9169886.3700000029</v>
      </c>
      <c r="EK74" s="79">
        <v>3994668.14</v>
      </c>
      <c r="EL74" s="79">
        <v>3272125.6199999996</v>
      </c>
      <c r="EM74" s="79">
        <v>2933467.75</v>
      </c>
      <c r="EN74" s="79">
        <v>2361662.6800000002</v>
      </c>
      <c r="EO74" s="79">
        <v>3618601.26</v>
      </c>
      <c r="EP74" s="80">
        <v>45654985.179999992</v>
      </c>
      <c r="EQ74" s="79">
        <v>2669052.33</v>
      </c>
      <c r="ER74" s="79">
        <v>3865655.83</v>
      </c>
      <c r="ES74" s="79">
        <v>4338391.0000000009</v>
      </c>
      <c r="ET74" s="79">
        <v>3371649.1899999995</v>
      </c>
      <c r="EU74" s="79">
        <v>3595020.12</v>
      </c>
      <c r="EV74" s="79">
        <v>4982014.7700000005</v>
      </c>
      <c r="EW74" s="79">
        <v>3785869.07</v>
      </c>
      <c r="EX74" s="79">
        <v>4845262.6100000003</v>
      </c>
      <c r="EY74" s="79">
        <v>5913602.6200000001</v>
      </c>
      <c r="EZ74" s="79">
        <v>5719399.8899999997</v>
      </c>
      <c r="FA74" s="79">
        <v>4841404.5599999996</v>
      </c>
      <c r="FB74" s="79">
        <v>6081660.1199999992</v>
      </c>
      <c r="FC74" s="80">
        <v>54008982.109999999</v>
      </c>
      <c r="FD74" s="79">
        <v>3076271.92</v>
      </c>
      <c r="FE74" s="79">
        <v>3599727.02</v>
      </c>
      <c r="FF74" s="79">
        <v>3737495.1399999997</v>
      </c>
      <c r="FG74" s="79">
        <v>3527448.51</v>
      </c>
      <c r="FH74" s="79">
        <v>3084233.1</v>
      </c>
      <c r="FI74" s="79">
        <v>3159733.95</v>
      </c>
      <c r="FJ74" s="79">
        <v>4195046.93</v>
      </c>
      <c r="FK74" s="79">
        <v>4990213.1700000009</v>
      </c>
      <c r="FL74" s="79">
        <v>5493247.6899999995</v>
      </c>
      <c r="FM74" s="79">
        <v>4777766.0299999993</v>
      </c>
      <c r="FN74" s="79">
        <v>6185011.8699999992</v>
      </c>
      <c r="FO74" s="79">
        <v>8401905.1600000001</v>
      </c>
      <c r="FP74" s="80">
        <v>54228100.489999995</v>
      </c>
      <c r="FQ74" s="79">
        <v>3445735.63</v>
      </c>
      <c r="FR74" s="79">
        <v>5467439.6400000006</v>
      </c>
      <c r="FS74" s="79">
        <v>4169564.6799999997</v>
      </c>
      <c r="FT74" s="79">
        <v>4547735.7399999993</v>
      </c>
      <c r="FU74" s="79">
        <v>3577972.01</v>
      </c>
      <c r="FV74" s="79">
        <v>3634471.13</v>
      </c>
      <c r="FW74" s="79">
        <v>3241153.3</v>
      </c>
      <c r="FX74" s="79">
        <v>3598919.5199999996</v>
      </c>
      <c r="FY74" s="79">
        <v>4056295.12</v>
      </c>
      <c r="FZ74" s="79">
        <v>3110879.37</v>
      </c>
      <c r="GA74" s="79">
        <v>3593961.76</v>
      </c>
      <c r="GB74" s="79">
        <v>3573707.5799999996</v>
      </c>
      <c r="GC74" s="80">
        <v>46017835.479999989</v>
      </c>
      <c r="GD74" s="79">
        <v>3203482.03</v>
      </c>
      <c r="GE74" s="79">
        <v>3256768.37</v>
      </c>
      <c r="GF74" s="79">
        <v>5179595.12</v>
      </c>
      <c r="GG74" s="79">
        <v>5794965.25</v>
      </c>
      <c r="GH74" s="79">
        <v>8055110.2599999998</v>
      </c>
      <c r="GI74" s="79">
        <v>4745385.66</v>
      </c>
      <c r="GJ74" s="79">
        <v>4082575.4800000004</v>
      </c>
      <c r="GK74" s="79">
        <v>3729278.66</v>
      </c>
      <c r="GL74" s="79">
        <v>3362785.09</v>
      </c>
      <c r="GM74" s="79">
        <v>4068939.66</v>
      </c>
      <c r="GN74" s="79">
        <v>3722169.9599999995</v>
      </c>
      <c r="GO74" s="79">
        <v>4789168.2300000004</v>
      </c>
      <c r="GP74" s="80">
        <f t="shared" si="35"/>
        <v>53990223.769999996</v>
      </c>
      <c r="GQ74" s="79">
        <v>2399436.64</v>
      </c>
      <c r="GR74" s="79">
        <v>3339603.27</v>
      </c>
      <c r="GS74" s="79">
        <v>5268101.9700000007</v>
      </c>
      <c r="GT74" s="79">
        <v>3910777.8</v>
      </c>
      <c r="GU74" s="79">
        <v>3112492.6</v>
      </c>
      <c r="GV74" s="79">
        <v>3761357.1799999997</v>
      </c>
      <c r="GW74" s="79">
        <v>3840769.3299999991</v>
      </c>
      <c r="GX74" s="79">
        <v>3062492.2300000009</v>
      </c>
      <c r="GY74" s="79">
        <v>3217343.6199999996</v>
      </c>
      <c r="GZ74" s="79">
        <v>3094804.71</v>
      </c>
      <c r="HA74" s="79">
        <v>4076241.86</v>
      </c>
      <c r="HB74" s="79">
        <v>3494886.35</v>
      </c>
      <c r="HC74" s="80">
        <f t="shared" si="36"/>
        <v>42578307.560000002</v>
      </c>
      <c r="HD74" s="79">
        <v>2191510.39</v>
      </c>
      <c r="HE74" s="79">
        <v>2557491.17</v>
      </c>
      <c r="HF74" s="79">
        <v>2675559.63</v>
      </c>
      <c r="HG74" s="79">
        <v>3039650.81</v>
      </c>
      <c r="HH74" s="79">
        <v>2523005.98</v>
      </c>
      <c r="HI74" s="79">
        <v>2270199.6500000004</v>
      </c>
      <c r="HJ74" s="79">
        <v>2378530.96</v>
      </c>
      <c r="HK74" s="79">
        <v>2852579.47</v>
      </c>
      <c r="HL74" s="79">
        <v>2724200.49</v>
      </c>
      <c r="HM74" s="79">
        <v>2178391.73</v>
      </c>
      <c r="HN74" s="79">
        <v>2961404.84</v>
      </c>
      <c r="HO74" s="79">
        <v>3161610.53</v>
      </c>
      <c r="HP74" s="80">
        <f t="shared" si="37"/>
        <v>31514135.649999999</v>
      </c>
      <c r="HQ74" s="79">
        <v>2639014.14</v>
      </c>
      <c r="HR74" s="79">
        <v>2724381.21</v>
      </c>
      <c r="HS74" s="79">
        <v>2953795.46</v>
      </c>
      <c r="HT74" s="79">
        <v>3414547.46</v>
      </c>
      <c r="HU74" s="79">
        <v>3389709.46</v>
      </c>
      <c r="HV74" s="79">
        <v>4188905.22</v>
      </c>
      <c r="HW74" s="79">
        <v>4608559.62</v>
      </c>
      <c r="HX74" s="79">
        <v>4179029.63</v>
      </c>
      <c r="HY74" s="79">
        <v>5448179.96</v>
      </c>
      <c r="HZ74" s="79">
        <v>4771435.1400000006</v>
      </c>
      <c r="IA74" s="79">
        <v>5220955.46</v>
      </c>
      <c r="IB74" s="79">
        <v>6271616.0099999998</v>
      </c>
      <c r="IC74" s="80">
        <f t="shared" si="38"/>
        <v>49810128.769999996</v>
      </c>
      <c r="ID74" s="79">
        <v>3930581.8</v>
      </c>
      <c r="IE74" s="79">
        <v>2525456.52</v>
      </c>
      <c r="IF74" s="79">
        <v>1057224.21</v>
      </c>
      <c r="IG74" s="79">
        <v>2185072.8999999994</v>
      </c>
      <c r="IH74" s="79">
        <v>2005194.3099999998</v>
      </c>
      <c r="II74" s="79">
        <v>1852446.2800000003</v>
      </c>
      <c r="IJ74" s="79">
        <v>2937239.48</v>
      </c>
      <c r="IK74" s="79">
        <v>1848410</v>
      </c>
      <c r="IL74" s="79">
        <v>2339887</v>
      </c>
      <c r="IM74" s="79">
        <v>3221264</v>
      </c>
      <c r="IN74" s="79">
        <v>4313161</v>
      </c>
      <c r="IO74" s="79">
        <v>5876360.9299999997</v>
      </c>
      <c r="IP74" s="80">
        <f t="shared" si="39"/>
        <v>34092298.43</v>
      </c>
      <c r="IQ74" s="79">
        <v>1621811</v>
      </c>
      <c r="IR74" s="79">
        <v>1483432</v>
      </c>
      <c r="IS74" s="79">
        <v>1483763</v>
      </c>
      <c r="IT74" s="79">
        <v>1846254</v>
      </c>
      <c r="IU74" s="79">
        <v>2399522</v>
      </c>
      <c r="IV74" s="79">
        <v>2873486</v>
      </c>
      <c r="IW74" s="79">
        <v>2979600</v>
      </c>
      <c r="IX74" s="79">
        <v>4408730</v>
      </c>
      <c r="IY74" s="79">
        <v>2657373</v>
      </c>
      <c r="IZ74" s="79">
        <v>2996418</v>
      </c>
      <c r="JA74" s="79">
        <v>4468776</v>
      </c>
      <c r="JB74" s="79">
        <v>4118351</v>
      </c>
      <c r="JC74" s="80">
        <f t="shared" si="40"/>
        <v>33337516</v>
      </c>
      <c r="JD74" s="79">
        <v>1974983</v>
      </c>
      <c r="JE74" s="79">
        <v>1970310</v>
      </c>
      <c r="JF74" s="79">
        <v>1946490</v>
      </c>
      <c r="JG74" s="79">
        <v>472268</v>
      </c>
      <c r="JH74" s="79">
        <v>548894</v>
      </c>
      <c r="JI74" s="79">
        <v>722607</v>
      </c>
      <c r="JJ74" s="79">
        <v>1792449</v>
      </c>
      <c r="JK74" s="79">
        <v>867681</v>
      </c>
      <c r="JL74" s="79">
        <v>649353</v>
      </c>
      <c r="JM74" s="79">
        <v>846284</v>
      </c>
      <c r="JN74" s="79">
        <v>2307369</v>
      </c>
      <c r="JO74" s="79">
        <v>3612555</v>
      </c>
      <c r="JP74" s="80">
        <f t="shared" si="41"/>
        <v>17711243</v>
      </c>
      <c r="JQ74" s="79">
        <v>860095</v>
      </c>
      <c r="JR74" s="79">
        <v>2475395</v>
      </c>
      <c r="JS74" s="79">
        <v>3124602</v>
      </c>
      <c r="JT74" s="79">
        <v>3507626</v>
      </c>
      <c r="JU74" s="79">
        <v>3562986</v>
      </c>
      <c r="JV74" s="79">
        <v>3880065</v>
      </c>
      <c r="JW74" s="79">
        <v>4427398</v>
      </c>
      <c r="JX74" s="79">
        <v>4609354</v>
      </c>
      <c r="JY74" s="79">
        <v>2897166</v>
      </c>
      <c r="JZ74" s="79">
        <v>2824965</v>
      </c>
      <c r="KA74" s="79">
        <v>2388766</v>
      </c>
      <c r="KB74" s="79">
        <v>3433261</v>
      </c>
      <c r="KC74" s="80">
        <f t="shared" si="42"/>
        <v>37991679</v>
      </c>
      <c r="KD74" s="79">
        <v>2562559</v>
      </c>
      <c r="KE74" s="79">
        <v>3429034</v>
      </c>
      <c r="KF74" s="79">
        <v>3248416</v>
      </c>
      <c r="KG74" s="79">
        <v>4273657</v>
      </c>
      <c r="KH74" s="79">
        <v>3731099</v>
      </c>
      <c r="KI74" s="79">
        <v>7020049</v>
      </c>
      <c r="KJ74" s="79">
        <v>6462663</v>
      </c>
      <c r="KK74" s="79">
        <v>6839196</v>
      </c>
      <c r="KL74" s="79">
        <v>6554264</v>
      </c>
      <c r="KM74" s="79">
        <v>6718816</v>
      </c>
      <c r="KN74" s="79">
        <v>6988146</v>
      </c>
      <c r="KO74" s="79">
        <v>6882739</v>
      </c>
      <c r="KP74" s="80">
        <f t="shared" si="43"/>
        <v>64710638</v>
      </c>
      <c r="KQ74" s="79">
        <v>3087451</v>
      </c>
      <c r="KR74" s="79">
        <v>3227642</v>
      </c>
      <c r="KS74" s="79">
        <v>3512334</v>
      </c>
      <c r="KT74" s="79">
        <v>3954109</v>
      </c>
      <c r="KU74" s="79">
        <v>3418838</v>
      </c>
      <c r="KV74" s="79">
        <v>3143297</v>
      </c>
      <c r="KW74" s="79">
        <v>3644672</v>
      </c>
      <c r="KX74" s="79">
        <v>2788103</v>
      </c>
      <c r="KY74" s="79">
        <v>2899129</v>
      </c>
      <c r="KZ74" s="79">
        <v>2068236</v>
      </c>
      <c r="LA74" s="79">
        <v>2281012</v>
      </c>
      <c r="LB74" s="79">
        <v>1634837</v>
      </c>
      <c r="LC74" s="80">
        <f t="shared" si="44"/>
        <v>35659660</v>
      </c>
      <c r="LD74" s="79">
        <v>1421672</v>
      </c>
      <c r="LE74" s="79">
        <v>1091310</v>
      </c>
      <c r="LF74" s="79">
        <v>1500686</v>
      </c>
      <c r="LG74" s="79">
        <v>1875614</v>
      </c>
      <c r="LH74" s="79">
        <v>1653922</v>
      </c>
      <c r="LI74" s="79">
        <v>1751844</v>
      </c>
      <c r="LJ74" s="81" t="e">
        <f>+INDEX(#REF!,MATCH($B74,#REF!,0),MATCH(LJ$6,#REF!,0))</f>
        <v>#REF!</v>
      </c>
      <c r="LK74" s="82"/>
      <c r="LL74" s="81"/>
      <c r="LM74" s="81"/>
      <c r="LN74" s="81"/>
      <c r="LO74" s="81"/>
      <c r="LP74" s="80" t="e">
        <f t="shared" si="45"/>
        <v>#REF!</v>
      </c>
    </row>
    <row r="75" spans="2:328" hidden="1" outlineLevel="1">
      <c r="B75" t="str">
        <f t="shared" si="34"/>
        <v>EXPLORACIÓNLORETO</v>
      </c>
      <c r="C75" s="78" t="s">
        <v>413</v>
      </c>
      <c r="D75" s="79">
        <v>0</v>
      </c>
      <c r="E75" s="79">
        <v>0</v>
      </c>
      <c r="F75" s="79">
        <v>0</v>
      </c>
      <c r="G75" s="79">
        <v>0</v>
      </c>
      <c r="H75" s="79">
        <v>0</v>
      </c>
      <c r="I75" s="79">
        <v>0</v>
      </c>
      <c r="J75" s="79">
        <v>0</v>
      </c>
      <c r="K75" s="79">
        <v>0</v>
      </c>
      <c r="L75" s="79">
        <v>0</v>
      </c>
      <c r="M75" s="79">
        <v>0</v>
      </c>
      <c r="N75" s="79">
        <v>0</v>
      </c>
      <c r="O75" s="79">
        <v>0</v>
      </c>
      <c r="P75" s="80">
        <v>0</v>
      </c>
      <c r="Q75" s="79">
        <v>0</v>
      </c>
      <c r="R75" s="79">
        <v>0</v>
      </c>
      <c r="S75" s="79">
        <v>0</v>
      </c>
      <c r="T75" s="79">
        <v>0</v>
      </c>
      <c r="U75" s="79">
        <v>0</v>
      </c>
      <c r="V75" s="79">
        <v>0</v>
      </c>
      <c r="W75" s="79">
        <v>0</v>
      </c>
      <c r="X75" s="79">
        <v>0</v>
      </c>
      <c r="Y75" s="79">
        <v>0</v>
      </c>
      <c r="Z75" s="79">
        <v>0</v>
      </c>
      <c r="AA75" s="79">
        <v>0</v>
      </c>
      <c r="AB75" s="79">
        <v>0</v>
      </c>
      <c r="AC75" s="80">
        <v>0</v>
      </c>
      <c r="AD75" s="79">
        <v>0</v>
      </c>
      <c r="AE75" s="79">
        <v>0</v>
      </c>
      <c r="AF75" s="79">
        <v>0</v>
      </c>
      <c r="AG75" s="79">
        <v>0</v>
      </c>
      <c r="AH75" s="79">
        <v>0</v>
      </c>
      <c r="AI75" s="79">
        <v>0</v>
      </c>
      <c r="AJ75" s="79">
        <v>0</v>
      </c>
      <c r="AK75" s="79">
        <v>0</v>
      </c>
      <c r="AL75" s="79">
        <v>0</v>
      </c>
      <c r="AM75" s="79">
        <v>0</v>
      </c>
      <c r="AN75" s="79">
        <v>0</v>
      </c>
      <c r="AO75" s="79">
        <v>0</v>
      </c>
      <c r="AP75" s="80">
        <v>0</v>
      </c>
      <c r="AQ75" s="79">
        <v>0</v>
      </c>
      <c r="AR75" s="79">
        <v>0</v>
      </c>
      <c r="AS75" s="79">
        <v>0</v>
      </c>
      <c r="AT75" s="79">
        <v>0</v>
      </c>
      <c r="AU75" s="79">
        <v>0</v>
      </c>
      <c r="AV75" s="79">
        <v>0</v>
      </c>
      <c r="AW75" s="79">
        <v>0</v>
      </c>
      <c r="AX75" s="79">
        <v>0</v>
      </c>
      <c r="AY75" s="79">
        <v>0</v>
      </c>
      <c r="AZ75" s="79">
        <v>0</v>
      </c>
      <c r="BA75" s="79">
        <v>0</v>
      </c>
      <c r="BB75" s="79">
        <v>0</v>
      </c>
      <c r="BC75" s="80">
        <v>0</v>
      </c>
      <c r="BD75" s="79">
        <v>0</v>
      </c>
      <c r="BE75" s="79">
        <v>0</v>
      </c>
      <c r="BF75" s="79">
        <v>0</v>
      </c>
      <c r="BG75" s="79">
        <v>0</v>
      </c>
      <c r="BH75" s="79">
        <v>0</v>
      </c>
      <c r="BI75" s="79">
        <v>0</v>
      </c>
      <c r="BJ75" s="79">
        <v>0</v>
      </c>
      <c r="BK75" s="79">
        <v>0</v>
      </c>
      <c r="BL75" s="79">
        <v>0</v>
      </c>
      <c r="BM75" s="79">
        <v>0</v>
      </c>
      <c r="BN75" s="79">
        <v>0</v>
      </c>
      <c r="BO75" s="79">
        <v>0</v>
      </c>
      <c r="BP75" s="80">
        <v>0</v>
      </c>
      <c r="BQ75" s="79">
        <v>0</v>
      </c>
      <c r="BR75" s="79">
        <v>0</v>
      </c>
      <c r="BS75" s="79">
        <v>0</v>
      </c>
      <c r="BT75" s="79">
        <v>0</v>
      </c>
      <c r="BU75" s="79">
        <v>0</v>
      </c>
      <c r="BV75" s="79">
        <v>0</v>
      </c>
      <c r="BW75" s="79">
        <v>0</v>
      </c>
      <c r="BX75" s="79">
        <v>0</v>
      </c>
      <c r="BY75" s="79">
        <v>0</v>
      </c>
      <c r="BZ75" s="79">
        <v>0</v>
      </c>
      <c r="CA75" s="79">
        <v>0</v>
      </c>
      <c r="CB75" s="79">
        <v>0</v>
      </c>
      <c r="CC75" s="80">
        <v>0</v>
      </c>
      <c r="CD75" s="79">
        <v>0</v>
      </c>
      <c r="CE75" s="79">
        <v>0</v>
      </c>
      <c r="CF75" s="79">
        <v>0</v>
      </c>
      <c r="CG75" s="79">
        <v>0</v>
      </c>
      <c r="CH75" s="79">
        <v>0</v>
      </c>
      <c r="CI75" s="79">
        <v>0</v>
      </c>
      <c r="CJ75" s="79">
        <v>0</v>
      </c>
      <c r="CK75" s="79">
        <v>0</v>
      </c>
      <c r="CL75" s="79">
        <v>0</v>
      </c>
      <c r="CM75" s="79">
        <v>0</v>
      </c>
      <c r="CN75" s="79">
        <v>0</v>
      </c>
      <c r="CO75" s="79">
        <v>0</v>
      </c>
      <c r="CP75" s="80">
        <v>0</v>
      </c>
      <c r="CQ75" s="79">
        <v>0</v>
      </c>
      <c r="CR75" s="79">
        <v>0</v>
      </c>
      <c r="CS75" s="79">
        <v>0</v>
      </c>
      <c r="CT75" s="79">
        <v>0</v>
      </c>
      <c r="CU75" s="79">
        <v>0</v>
      </c>
      <c r="CV75" s="79">
        <v>0</v>
      </c>
      <c r="CW75" s="79">
        <v>0</v>
      </c>
      <c r="CX75" s="79">
        <v>0</v>
      </c>
      <c r="CY75" s="79">
        <v>0</v>
      </c>
      <c r="CZ75" s="79">
        <v>0</v>
      </c>
      <c r="DA75" s="79">
        <v>0</v>
      </c>
      <c r="DB75" s="79">
        <v>0</v>
      </c>
      <c r="DC75" s="80">
        <v>0</v>
      </c>
      <c r="DD75" s="79">
        <v>0</v>
      </c>
      <c r="DE75" s="79">
        <v>0</v>
      </c>
      <c r="DF75" s="79">
        <v>0</v>
      </c>
      <c r="DG75" s="79">
        <v>0</v>
      </c>
      <c r="DH75" s="79">
        <v>0</v>
      </c>
      <c r="DI75" s="79">
        <v>0</v>
      </c>
      <c r="DJ75" s="79">
        <v>0</v>
      </c>
      <c r="DK75" s="79">
        <v>0</v>
      </c>
      <c r="DL75" s="79">
        <v>0</v>
      </c>
      <c r="DM75" s="79">
        <v>0</v>
      </c>
      <c r="DN75" s="79">
        <v>0</v>
      </c>
      <c r="DO75" s="79">
        <v>0</v>
      </c>
      <c r="DP75" s="80">
        <v>0</v>
      </c>
      <c r="DQ75" s="79">
        <v>0</v>
      </c>
      <c r="DR75" s="79">
        <v>0</v>
      </c>
      <c r="DS75" s="79">
        <v>0</v>
      </c>
      <c r="DT75" s="79">
        <v>0</v>
      </c>
      <c r="DU75" s="79">
        <v>0</v>
      </c>
      <c r="DV75" s="79">
        <v>0</v>
      </c>
      <c r="DW75" s="79">
        <v>0</v>
      </c>
      <c r="DX75" s="79">
        <v>0</v>
      </c>
      <c r="DY75" s="79">
        <v>0</v>
      </c>
      <c r="DZ75" s="79">
        <v>0</v>
      </c>
      <c r="EA75" s="79">
        <v>0</v>
      </c>
      <c r="EB75" s="79">
        <v>0</v>
      </c>
      <c r="EC75" s="80">
        <v>0</v>
      </c>
      <c r="ED75" s="79">
        <v>0</v>
      </c>
      <c r="EE75" s="79">
        <v>0</v>
      </c>
      <c r="EF75" s="79">
        <v>0</v>
      </c>
      <c r="EG75" s="79">
        <v>0</v>
      </c>
      <c r="EH75" s="79">
        <v>0</v>
      </c>
      <c r="EI75" s="79">
        <v>0</v>
      </c>
      <c r="EJ75" s="79">
        <v>0</v>
      </c>
      <c r="EK75" s="79">
        <v>0</v>
      </c>
      <c r="EL75" s="79">
        <v>0</v>
      </c>
      <c r="EM75" s="79">
        <v>0</v>
      </c>
      <c r="EN75" s="79">
        <v>0</v>
      </c>
      <c r="EO75" s="79">
        <v>0</v>
      </c>
      <c r="EP75" s="80">
        <v>0</v>
      </c>
      <c r="EQ75" s="79">
        <v>0</v>
      </c>
      <c r="ER75" s="79">
        <v>0</v>
      </c>
      <c r="ES75" s="79">
        <v>0</v>
      </c>
      <c r="ET75" s="79">
        <v>0</v>
      </c>
      <c r="EU75" s="79">
        <v>0</v>
      </c>
      <c r="EV75" s="79">
        <v>0</v>
      </c>
      <c r="EW75" s="79">
        <v>0</v>
      </c>
      <c r="EX75" s="79">
        <v>0</v>
      </c>
      <c r="EY75" s="79">
        <v>0</v>
      </c>
      <c r="EZ75" s="79">
        <v>0</v>
      </c>
      <c r="FA75" s="79">
        <v>0</v>
      </c>
      <c r="FB75" s="79">
        <v>0</v>
      </c>
      <c r="FC75" s="80">
        <v>0</v>
      </c>
      <c r="FD75" s="79">
        <v>0</v>
      </c>
      <c r="FE75" s="79">
        <v>0</v>
      </c>
      <c r="FF75" s="79">
        <v>0</v>
      </c>
      <c r="FG75" s="79">
        <v>0</v>
      </c>
      <c r="FH75" s="79">
        <v>0</v>
      </c>
      <c r="FI75" s="79">
        <v>0</v>
      </c>
      <c r="FJ75" s="79">
        <v>0</v>
      </c>
      <c r="FK75" s="79">
        <v>0</v>
      </c>
      <c r="FL75" s="79">
        <v>0</v>
      </c>
      <c r="FM75" s="79">
        <v>0</v>
      </c>
      <c r="FN75" s="79">
        <v>0</v>
      </c>
      <c r="FO75" s="79">
        <v>0</v>
      </c>
      <c r="FP75" s="80">
        <v>0</v>
      </c>
      <c r="FQ75" s="79">
        <v>0</v>
      </c>
      <c r="FR75" s="79">
        <v>0</v>
      </c>
      <c r="FS75" s="79">
        <v>0</v>
      </c>
      <c r="FT75" s="79">
        <v>0</v>
      </c>
      <c r="FU75" s="79">
        <v>0</v>
      </c>
      <c r="FV75" s="79">
        <v>0</v>
      </c>
      <c r="FW75" s="79">
        <v>0</v>
      </c>
      <c r="FX75" s="79">
        <v>0</v>
      </c>
      <c r="FY75" s="79">
        <v>0</v>
      </c>
      <c r="FZ75" s="79">
        <v>0</v>
      </c>
      <c r="GA75" s="79">
        <v>0</v>
      </c>
      <c r="GB75" s="79">
        <v>0</v>
      </c>
      <c r="GC75" s="80">
        <v>0</v>
      </c>
      <c r="GD75" s="79"/>
      <c r="GE75" s="79"/>
      <c r="GF75" s="79"/>
      <c r="GG75" s="79"/>
      <c r="GH75" s="79"/>
      <c r="GI75" s="79"/>
      <c r="GJ75" s="79"/>
      <c r="GK75" s="79"/>
      <c r="GL75" s="79">
        <v>16000</v>
      </c>
      <c r="GM75" s="79">
        <v>16000</v>
      </c>
      <c r="GN75" s="79">
        <v>13000</v>
      </c>
      <c r="GO75" s="79">
        <v>16000</v>
      </c>
      <c r="GP75" s="80">
        <f t="shared" si="35"/>
        <v>61000</v>
      </c>
      <c r="GQ75" s="79">
        <v>0</v>
      </c>
      <c r="GR75" s="79">
        <v>1100</v>
      </c>
      <c r="GS75" s="79">
        <v>0</v>
      </c>
      <c r="GT75" s="79">
        <v>0</v>
      </c>
      <c r="GU75" s="79">
        <v>0</v>
      </c>
      <c r="GV75" s="79">
        <v>46000</v>
      </c>
      <c r="GW75" s="79">
        <v>59000</v>
      </c>
      <c r="GX75" s="79">
        <v>59000</v>
      </c>
      <c r="GY75" s="79">
        <v>40500</v>
      </c>
      <c r="GZ75" s="79">
        <v>51000</v>
      </c>
      <c r="HA75" s="79">
        <v>25000</v>
      </c>
      <c r="HB75" s="79">
        <v>29000</v>
      </c>
      <c r="HC75" s="80">
        <f t="shared" si="36"/>
        <v>310600</v>
      </c>
      <c r="HD75" s="79">
        <v>27000</v>
      </c>
      <c r="HE75" s="79">
        <v>28000</v>
      </c>
      <c r="HF75" s="79">
        <v>0</v>
      </c>
      <c r="HG75" s="79">
        <v>30000</v>
      </c>
      <c r="HH75" s="79">
        <v>34000</v>
      </c>
      <c r="HI75" s="79">
        <v>34000</v>
      </c>
      <c r="HJ75" s="79">
        <v>40000</v>
      </c>
      <c r="HK75" s="79">
        <v>0</v>
      </c>
      <c r="HL75" s="79">
        <v>0</v>
      </c>
      <c r="HM75" s="79">
        <v>0</v>
      </c>
      <c r="HN75" s="79">
        <v>15000</v>
      </c>
      <c r="HO75" s="79">
        <v>13500</v>
      </c>
      <c r="HP75" s="80">
        <f t="shared" si="37"/>
        <v>221500</v>
      </c>
      <c r="HQ75" s="79">
        <v>26000</v>
      </c>
      <c r="HR75" s="79">
        <v>32000</v>
      </c>
      <c r="HS75" s="79">
        <v>9000</v>
      </c>
      <c r="HT75" s="79">
        <v>2000</v>
      </c>
      <c r="HU75" s="79">
        <v>0</v>
      </c>
      <c r="HV75" s="79">
        <v>0</v>
      </c>
      <c r="HW75" s="79">
        <v>0</v>
      </c>
      <c r="HX75" s="79">
        <v>0</v>
      </c>
      <c r="HY75" s="79">
        <v>0</v>
      </c>
      <c r="HZ75" s="79">
        <v>0</v>
      </c>
      <c r="IA75" s="79">
        <v>0</v>
      </c>
      <c r="IB75" s="79">
        <v>0</v>
      </c>
      <c r="IC75" s="80">
        <f t="shared" si="38"/>
        <v>69000</v>
      </c>
      <c r="ID75" s="79">
        <v>0</v>
      </c>
      <c r="IE75" s="79">
        <v>0</v>
      </c>
      <c r="IF75" s="79">
        <v>0</v>
      </c>
      <c r="IG75" s="79">
        <v>0</v>
      </c>
      <c r="IH75" s="79">
        <v>0</v>
      </c>
      <c r="II75" s="79">
        <v>0</v>
      </c>
      <c r="IJ75" s="79">
        <v>0</v>
      </c>
      <c r="IK75" s="79">
        <v>0</v>
      </c>
      <c r="IL75" s="79">
        <v>0</v>
      </c>
      <c r="IM75" s="79">
        <v>0</v>
      </c>
      <c r="IN75" s="79">
        <v>0</v>
      </c>
      <c r="IO75" s="79">
        <v>0</v>
      </c>
      <c r="IP75" s="80">
        <f t="shared" si="39"/>
        <v>0</v>
      </c>
      <c r="IQ75" s="79">
        <v>0</v>
      </c>
      <c r="IR75" s="79">
        <v>0</v>
      </c>
      <c r="IS75" s="79">
        <v>0</v>
      </c>
      <c r="IT75" s="79">
        <v>0</v>
      </c>
      <c r="IU75" s="79">
        <v>0</v>
      </c>
      <c r="IV75" s="79">
        <v>0</v>
      </c>
      <c r="IW75" s="79">
        <v>0</v>
      </c>
      <c r="IX75" s="79">
        <v>0</v>
      </c>
      <c r="IY75" s="79">
        <v>0</v>
      </c>
      <c r="IZ75" s="79">
        <v>0</v>
      </c>
      <c r="JA75" s="79">
        <v>0</v>
      </c>
      <c r="JB75" s="79">
        <v>0</v>
      </c>
      <c r="JC75" s="80">
        <f t="shared" si="40"/>
        <v>0</v>
      </c>
      <c r="JD75" s="79">
        <v>0</v>
      </c>
      <c r="JE75" s="79">
        <v>0</v>
      </c>
      <c r="JF75" s="79">
        <v>0</v>
      </c>
      <c r="JG75" s="79">
        <v>0</v>
      </c>
      <c r="JH75" s="79">
        <v>0</v>
      </c>
      <c r="JI75" s="79">
        <v>0</v>
      </c>
      <c r="JJ75" s="79">
        <v>0</v>
      </c>
      <c r="JK75" s="79">
        <v>0</v>
      </c>
      <c r="JL75" s="79">
        <v>0</v>
      </c>
      <c r="JM75" s="79">
        <v>0</v>
      </c>
      <c r="JN75" s="79">
        <v>0</v>
      </c>
      <c r="JO75" s="79">
        <v>0</v>
      </c>
      <c r="JP75" s="80">
        <f t="shared" si="41"/>
        <v>0</v>
      </c>
      <c r="JQ75" s="79">
        <v>0</v>
      </c>
      <c r="JR75" s="79">
        <v>0</v>
      </c>
      <c r="JS75" s="79">
        <v>0</v>
      </c>
      <c r="JT75" s="79">
        <v>0</v>
      </c>
      <c r="JU75" s="79">
        <v>0</v>
      </c>
      <c r="JV75" s="79">
        <v>0</v>
      </c>
      <c r="JW75" s="79">
        <v>0</v>
      </c>
      <c r="JX75" s="79">
        <v>0</v>
      </c>
      <c r="JY75" s="79">
        <v>0</v>
      </c>
      <c r="JZ75" s="79">
        <v>0</v>
      </c>
      <c r="KA75" s="79">
        <v>0</v>
      </c>
      <c r="KB75" s="79">
        <v>0</v>
      </c>
      <c r="KC75" s="80">
        <f t="shared" si="42"/>
        <v>0</v>
      </c>
      <c r="KD75" s="79">
        <v>0</v>
      </c>
      <c r="KE75" s="79">
        <v>0</v>
      </c>
      <c r="KF75" s="79">
        <v>0</v>
      </c>
      <c r="KG75" s="79">
        <v>0</v>
      </c>
      <c r="KH75" s="79">
        <v>0</v>
      </c>
      <c r="KI75" s="79">
        <v>0</v>
      </c>
      <c r="KJ75" s="79">
        <v>0</v>
      </c>
      <c r="KK75" s="79">
        <v>0</v>
      </c>
      <c r="KL75" s="79">
        <v>0</v>
      </c>
      <c r="KM75" s="79">
        <v>0</v>
      </c>
      <c r="KN75" s="79">
        <v>0</v>
      </c>
      <c r="KO75" s="79">
        <v>0</v>
      </c>
      <c r="KP75" s="80">
        <f t="shared" si="43"/>
        <v>0</v>
      </c>
      <c r="KQ75" s="79">
        <v>0</v>
      </c>
      <c r="KR75" s="79">
        <v>0</v>
      </c>
      <c r="KS75" s="79">
        <v>0</v>
      </c>
      <c r="KT75" s="79">
        <v>0</v>
      </c>
      <c r="KU75" s="79">
        <v>0</v>
      </c>
      <c r="KV75" s="79">
        <v>0</v>
      </c>
      <c r="KW75" s="79">
        <v>0</v>
      </c>
      <c r="KX75" s="79">
        <v>0</v>
      </c>
      <c r="KY75" s="79">
        <v>100</v>
      </c>
      <c r="KZ75" s="79">
        <v>1000</v>
      </c>
      <c r="LA75" s="79">
        <v>0</v>
      </c>
      <c r="LB75" s="79">
        <v>0</v>
      </c>
      <c r="LC75" s="80">
        <f t="shared" si="44"/>
        <v>1100</v>
      </c>
      <c r="LD75" s="79">
        <v>100</v>
      </c>
      <c r="LE75" s="79">
        <v>0</v>
      </c>
      <c r="LF75" s="79">
        <v>500</v>
      </c>
      <c r="LG75" s="79">
        <v>0</v>
      </c>
      <c r="LH75" s="79">
        <v>0</v>
      </c>
      <c r="LI75" s="79">
        <v>1000</v>
      </c>
      <c r="LJ75" s="81" t="e">
        <f>+INDEX(#REF!,MATCH($B75,#REF!,0),MATCH(LJ$6,#REF!,0))</f>
        <v>#REF!</v>
      </c>
      <c r="LK75" s="82"/>
      <c r="LL75" s="81"/>
      <c r="LM75" s="81"/>
      <c r="LN75" s="81"/>
      <c r="LO75" s="81"/>
      <c r="LP75" s="80" t="e">
        <f t="shared" si="45"/>
        <v>#REF!</v>
      </c>
    </row>
    <row r="76" spans="2:328" hidden="1" outlineLevel="1">
      <c r="B76" t="str">
        <f t="shared" si="34"/>
        <v>EXPLORACIÓNMADRE DE DIOS</v>
      </c>
      <c r="C76" s="78" t="s">
        <v>414</v>
      </c>
      <c r="D76" s="79">
        <v>0</v>
      </c>
      <c r="E76" s="79">
        <v>0</v>
      </c>
      <c r="F76" s="79">
        <v>0</v>
      </c>
      <c r="G76" s="79">
        <v>0</v>
      </c>
      <c r="H76" s="79">
        <v>0</v>
      </c>
      <c r="I76" s="79">
        <v>0</v>
      </c>
      <c r="J76" s="79">
        <v>0</v>
      </c>
      <c r="K76" s="79">
        <v>0</v>
      </c>
      <c r="L76" s="79">
        <v>0</v>
      </c>
      <c r="M76" s="79">
        <v>0</v>
      </c>
      <c r="N76" s="79">
        <v>0</v>
      </c>
      <c r="O76" s="79">
        <v>0</v>
      </c>
      <c r="P76" s="80">
        <v>0</v>
      </c>
      <c r="Q76" s="79">
        <v>0</v>
      </c>
      <c r="R76" s="79">
        <v>0</v>
      </c>
      <c r="S76" s="79">
        <v>0</v>
      </c>
      <c r="T76" s="79">
        <v>0</v>
      </c>
      <c r="U76" s="79">
        <v>0</v>
      </c>
      <c r="V76" s="79">
        <v>0</v>
      </c>
      <c r="W76" s="79">
        <v>0</v>
      </c>
      <c r="X76" s="79">
        <v>0</v>
      </c>
      <c r="Y76" s="79">
        <v>0</v>
      </c>
      <c r="Z76" s="79">
        <v>0</v>
      </c>
      <c r="AA76" s="79">
        <v>0</v>
      </c>
      <c r="AB76" s="79">
        <v>0</v>
      </c>
      <c r="AC76" s="80">
        <v>0</v>
      </c>
      <c r="AD76" s="79">
        <v>0</v>
      </c>
      <c r="AE76" s="79">
        <v>0</v>
      </c>
      <c r="AF76" s="79">
        <v>0</v>
      </c>
      <c r="AG76" s="79">
        <v>0</v>
      </c>
      <c r="AH76" s="79">
        <v>0</v>
      </c>
      <c r="AI76" s="79">
        <v>0</v>
      </c>
      <c r="AJ76" s="79">
        <v>0</v>
      </c>
      <c r="AK76" s="79">
        <v>0</v>
      </c>
      <c r="AL76" s="79">
        <v>0</v>
      </c>
      <c r="AM76" s="79">
        <v>0</v>
      </c>
      <c r="AN76" s="79">
        <v>0</v>
      </c>
      <c r="AO76" s="79">
        <v>0</v>
      </c>
      <c r="AP76" s="80">
        <v>0</v>
      </c>
      <c r="AQ76" s="79">
        <v>0</v>
      </c>
      <c r="AR76" s="79">
        <v>0</v>
      </c>
      <c r="AS76" s="79">
        <v>0</v>
      </c>
      <c r="AT76" s="79">
        <v>0</v>
      </c>
      <c r="AU76" s="79">
        <v>0</v>
      </c>
      <c r="AV76" s="79">
        <v>0</v>
      </c>
      <c r="AW76" s="79">
        <v>0</v>
      </c>
      <c r="AX76" s="79">
        <v>0</v>
      </c>
      <c r="AY76" s="79">
        <v>0</v>
      </c>
      <c r="AZ76" s="79">
        <v>0</v>
      </c>
      <c r="BA76" s="79">
        <v>0</v>
      </c>
      <c r="BB76" s="79">
        <v>0</v>
      </c>
      <c r="BC76" s="80">
        <v>0</v>
      </c>
      <c r="BD76" s="79">
        <v>0</v>
      </c>
      <c r="BE76" s="79">
        <v>0</v>
      </c>
      <c r="BF76" s="79">
        <v>0</v>
      </c>
      <c r="BG76" s="79">
        <v>0</v>
      </c>
      <c r="BH76" s="79">
        <v>0</v>
      </c>
      <c r="BI76" s="79">
        <v>0</v>
      </c>
      <c r="BJ76" s="79">
        <v>0</v>
      </c>
      <c r="BK76" s="79">
        <v>0</v>
      </c>
      <c r="BL76" s="79">
        <v>0</v>
      </c>
      <c r="BM76" s="79">
        <v>0</v>
      </c>
      <c r="BN76" s="79">
        <v>0</v>
      </c>
      <c r="BO76" s="79">
        <v>0</v>
      </c>
      <c r="BP76" s="80">
        <v>0</v>
      </c>
      <c r="BQ76" s="79">
        <v>0</v>
      </c>
      <c r="BR76" s="79">
        <v>0</v>
      </c>
      <c r="BS76" s="79">
        <v>0</v>
      </c>
      <c r="BT76" s="79">
        <v>0</v>
      </c>
      <c r="BU76" s="79">
        <v>0</v>
      </c>
      <c r="BV76" s="79">
        <v>0</v>
      </c>
      <c r="BW76" s="79">
        <v>0</v>
      </c>
      <c r="BX76" s="79">
        <v>0</v>
      </c>
      <c r="BY76" s="79">
        <v>0</v>
      </c>
      <c r="BZ76" s="79">
        <v>0</v>
      </c>
      <c r="CA76" s="79">
        <v>0</v>
      </c>
      <c r="CB76" s="79">
        <v>0</v>
      </c>
      <c r="CC76" s="80">
        <v>0</v>
      </c>
      <c r="CD76" s="79">
        <v>0</v>
      </c>
      <c r="CE76" s="79">
        <v>0</v>
      </c>
      <c r="CF76" s="79">
        <v>0</v>
      </c>
      <c r="CG76" s="79">
        <v>0</v>
      </c>
      <c r="CH76" s="79">
        <v>0</v>
      </c>
      <c r="CI76" s="79">
        <v>0</v>
      </c>
      <c r="CJ76" s="79">
        <v>0</v>
      </c>
      <c r="CK76" s="79">
        <v>0</v>
      </c>
      <c r="CL76" s="79">
        <v>0</v>
      </c>
      <c r="CM76" s="79">
        <v>0</v>
      </c>
      <c r="CN76" s="79">
        <v>0</v>
      </c>
      <c r="CO76" s="79">
        <v>0</v>
      </c>
      <c r="CP76" s="80">
        <v>0</v>
      </c>
      <c r="CQ76" s="79">
        <v>0</v>
      </c>
      <c r="CR76" s="79">
        <v>0</v>
      </c>
      <c r="CS76" s="79">
        <v>0</v>
      </c>
      <c r="CT76" s="79">
        <v>0</v>
      </c>
      <c r="CU76" s="79">
        <v>0</v>
      </c>
      <c r="CV76" s="79">
        <v>0</v>
      </c>
      <c r="CW76" s="79">
        <v>0</v>
      </c>
      <c r="CX76" s="79">
        <v>0</v>
      </c>
      <c r="CY76" s="79">
        <v>0</v>
      </c>
      <c r="CZ76" s="79">
        <v>0</v>
      </c>
      <c r="DA76" s="79">
        <v>0</v>
      </c>
      <c r="DB76" s="79">
        <v>0</v>
      </c>
      <c r="DC76" s="80">
        <v>0</v>
      </c>
      <c r="DD76" s="79">
        <v>0</v>
      </c>
      <c r="DE76" s="79">
        <v>0</v>
      </c>
      <c r="DF76" s="79">
        <v>0</v>
      </c>
      <c r="DG76" s="79">
        <v>0</v>
      </c>
      <c r="DH76" s="79">
        <v>0</v>
      </c>
      <c r="DI76" s="79">
        <v>0</v>
      </c>
      <c r="DJ76" s="79">
        <v>0</v>
      </c>
      <c r="DK76" s="79">
        <v>0</v>
      </c>
      <c r="DL76" s="79">
        <v>0</v>
      </c>
      <c r="DM76" s="79">
        <v>0</v>
      </c>
      <c r="DN76" s="79">
        <v>0</v>
      </c>
      <c r="DO76" s="79">
        <v>0</v>
      </c>
      <c r="DP76" s="80">
        <v>0</v>
      </c>
      <c r="DQ76" s="79">
        <v>0</v>
      </c>
      <c r="DR76" s="79">
        <v>0</v>
      </c>
      <c r="DS76" s="79">
        <v>0</v>
      </c>
      <c r="DT76" s="79">
        <v>16150</v>
      </c>
      <c r="DU76" s="79">
        <v>450</v>
      </c>
      <c r="DV76" s="79">
        <v>350</v>
      </c>
      <c r="DW76" s="79">
        <v>430</v>
      </c>
      <c r="DX76" s="79">
        <v>100</v>
      </c>
      <c r="DY76" s="79">
        <v>450</v>
      </c>
      <c r="DZ76" s="79">
        <v>0</v>
      </c>
      <c r="EA76" s="79">
        <v>500</v>
      </c>
      <c r="EB76" s="79">
        <v>0</v>
      </c>
      <c r="EC76" s="80">
        <v>18430</v>
      </c>
      <c r="ED76" s="79">
        <v>0</v>
      </c>
      <c r="EE76" s="79">
        <v>0</v>
      </c>
      <c r="EF76" s="79">
        <v>0</v>
      </c>
      <c r="EG76" s="79">
        <v>0</v>
      </c>
      <c r="EH76" s="79">
        <v>200</v>
      </c>
      <c r="EI76" s="79">
        <v>0</v>
      </c>
      <c r="EJ76" s="79">
        <v>0</v>
      </c>
      <c r="EK76" s="79">
        <v>0</v>
      </c>
      <c r="EL76" s="79">
        <v>0</v>
      </c>
      <c r="EM76" s="79">
        <v>0</v>
      </c>
      <c r="EN76" s="79">
        <v>0</v>
      </c>
      <c r="EO76" s="79">
        <v>0</v>
      </c>
      <c r="EP76" s="80">
        <v>200</v>
      </c>
      <c r="EQ76" s="79">
        <v>0</v>
      </c>
      <c r="ER76" s="79">
        <v>0</v>
      </c>
      <c r="ES76" s="79">
        <v>0</v>
      </c>
      <c r="ET76" s="79">
        <v>0</v>
      </c>
      <c r="EU76" s="79">
        <v>0</v>
      </c>
      <c r="EV76" s="79">
        <v>1000</v>
      </c>
      <c r="EW76" s="79">
        <v>0</v>
      </c>
      <c r="EX76" s="79">
        <v>0</v>
      </c>
      <c r="EY76" s="79">
        <v>0</v>
      </c>
      <c r="EZ76" s="79">
        <v>0</v>
      </c>
      <c r="FA76" s="79">
        <v>100</v>
      </c>
      <c r="FB76" s="79">
        <v>500</v>
      </c>
      <c r="FC76" s="80">
        <v>1600</v>
      </c>
      <c r="FD76" s="79">
        <v>4500</v>
      </c>
      <c r="FE76" s="79">
        <v>0</v>
      </c>
      <c r="FF76" s="79">
        <v>0</v>
      </c>
      <c r="FG76" s="79">
        <v>15000</v>
      </c>
      <c r="FH76" s="79">
        <v>0</v>
      </c>
      <c r="FI76" s="79">
        <v>0</v>
      </c>
      <c r="FJ76" s="79">
        <v>2250</v>
      </c>
      <c r="FK76" s="79">
        <v>1000</v>
      </c>
      <c r="FL76" s="79">
        <v>16500</v>
      </c>
      <c r="FM76" s="79">
        <v>9000</v>
      </c>
      <c r="FN76" s="79">
        <v>25000</v>
      </c>
      <c r="FO76" s="79">
        <v>1000</v>
      </c>
      <c r="FP76" s="80">
        <v>74250</v>
      </c>
      <c r="FQ76" s="79">
        <v>7000</v>
      </c>
      <c r="FR76" s="79">
        <v>6000</v>
      </c>
      <c r="FS76" s="79">
        <v>3000</v>
      </c>
      <c r="FT76" s="79">
        <v>0</v>
      </c>
      <c r="FU76" s="79">
        <v>3000</v>
      </c>
      <c r="FV76" s="79">
        <v>1000</v>
      </c>
      <c r="FW76" s="79">
        <v>1000</v>
      </c>
      <c r="FX76" s="79">
        <v>0</v>
      </c>
      <c r="FY76" s="79">
        <v>0</v>
      </c>
      <c r="FZ76" s="79">
        <v>0</v>
      </c>
      <c r="GA76" s="79">
        <v>0</v>
      </c>
      <c r="GB76" s="79">
        <v>0</v>
      </c>
      <c r="GC76" s="80">
        <v>21000</v>
      </c>
      <c r="GD76" s="79">
        <v>0</v>
      </c>
      <c r="GE76" s="79">
        <v>0</v>
      </c>
      <c r="GF76" s="79">
        <v>0</v>
      </c>
      <c r="GG76" s="79">
        <v>0</v>
      </c>
      <c r="GH76" s="79">
        <v>0</v>
      </c>
      <c r="GI76" s="79">
        <v>300</v>
      </c>
      <c r="GJ76" s="79">
        <v>0</v>
      </c>
      <c r="GK76" s="79">
        <v>0</v>
      </c>
      <c r="GL76" s="79">
        <v>0</v>
      </c>
      <c r="GM76" s="79">
        <v>0</v>
      </c>
      <c r="GN76" s="79">
        <v>0</v>
      </c>
      <c r="GO76" s="79">
        <v>0</v>
      </c>
      <c r="GP76" s="80">
        <f t="shared" si="35"/>
        <v>300</v>
      </c>
      <c r="GQ76" s="79">
        <v>1000</v>
      </c>
      <c r="GR76" s="79">
        <v>15000</v>
      </c>
      <c r="GS76" s="79">
        <v>0</v>
      </c>
      <c r="GT76" s="79">
        <v>1000</v>
      </c>
      <c r="GU76" s="79">
        <v>8500</v>
      </c>
      <c r="GV76" s="79">
        <v>15000</v>
      </c>
      <c r="GW76" s="79">
        <v>12000</v>
      </c>
      <c r="GX76" s="79">
        <v>8000</v>
      </c>
      <c r="GY76" s="79">
        <v>17000</v>
      </c>
      <c r="GZ76" s="79">
        <v>15000</v>
      </c>
      <c r="HA76" s="79">
        <v>19000</v>
      </c>
      <c r="HB76" s="79">
        <v>14000</v>
      </c>
      <c r="HC76" s="80">
        <f t="shared" si="36"/>
        <v>125500</v>
      </c>
      <c r="HD76" s="79">
        <v>28000</v>
      </c>
      <c r="HE76" s="79">
        <v>32000</v>
      </c>
      <c r="HF76" s="79">
        <v>41000</v>
      </c>
      <c r="HG76" s="79">
        <v>49000</v>
      </c>
      <c r="HH76" s="79">
        <v>25200</v>
      </c>
      <c r="HI76" s="79">
        <v>24500</v>
      </c>
      <c r="HJ76" s="79">
        <v>37000</v>
      </c>
      <c r="HK76" s="79">
        <v>83611</v>
      </c>
      <c r="HL76" s="79">
        <v>32073</v>
      </c>
      <c r="HM76" s="79">
        <v>27000</v>
      </c>
      <c r="HN76" s="79">
        <v>27000</v>
      </c>
      <c r="HO76" s="79">
        <v>34000</v>
      </c>
      <c r="HP76" s="80">
        <f t="shared" si="37"/>
        <v>440384</v>
      </c>
      <c r="HQ76" s="79">
        <v>33500</v>
      </c>
      <c r="HR76" s="79">
        <v>39000</v>
      </c>
      <c r="HS76" s="79">
        <v>42000</v>
      </c>
      <c r="HT76" s="79">
        <v>47000</v>
      </c>
      <c r="HU76" s="79">
        <v>36800</v>
      </c>
      <c r="HV76" s="79">
        <v>24200</v>
      </c>
      <c r="HW76" s="79">
        <v>15353</v>
      </c>
      <c r="HX76" s="79">
        <v>22000</v>
      </c>
      <c r="HY76" s="79">
        <v>27000</v>
      </c>
      <c r="HZ76" s="79">
        <v>27000</v>
      </c>
      <c r="IA76" s="79">
        <v>8000</v>
      </c>
      <c r="IB76" s="79">
        <v>14000</v>
      </c>
      <c r="IC76" s="80">
        <f t="shared" si="38"/>
        <v>335853</v>
      </c>
      <c r="ID76" s="79">
        <v>38000</v>
      </c>
      <c r="IE76" s="79">
        <v>16339.27</v>
      </c>
      <c r="IF76" s="79">
        <v>12650</v>
      </c>
      <c r="IG76" s="79">
        <v>28100</v>
      </c>
      <c r="IH76" s="79">
        <v>41200</v>
      </c>
      <c r="II76" s="79">
        <v>20500</v>
      </c>
      <c r="IJ76" s="79">
        <v>14400</v>
      </c>
      <c r="IK76" s="79">
        <v>28000</v>
      </c>
      <c r="IL76" s="79">
        <v>15500</v>
      </c>
      <c r="IM76" s="79">
        <v>13000</v>
      </c>
      <c r="IN76" s="79">
        <v>12300</v>
      </c>
      <c r="IO76" s="79">
        <v>9800</v>
      </c>
      <c r="IP76" s="80">
        <f t="shared" si="39"/>
        <v>249789.27000000002</v>
      </c>
      <c r="IQ76" s="79">
        <v>16000</v>
      </c>
      <c r="IR76" s="79">
        <v>13000</v>
      </c>
      <c r="IS76" s="79">
        <v>11000</v>
      </c>
      <c r="IT76" s="79">
        <v>0</v>
      </c>
      <c r="IU76" s="79">
        <v>0</v>
      </c>
      <c r="IV76" s="79">
        <v>0</v>
      </c>
      <c r="IW76" s="79">
        <v>0</v>
      </c>
      <c r="IX76" s="79">
        <v>0</v>
      </c>
      <c r="IY76" s="79">
        <v>0</v>
      </c>
      <c r="IZ76" s="79">
        <v>20</v>
      </c>
      <c r="JA76" s="79">
        <v>0</v>
      </c>
      <c r="JB76" s="79">
        <v>0</v>
      </c>
      <c r="JC76" s="80">
        <f t="shared" si="40"/>
        <v>40020</v>
      </c>
      <c r="JD76" s="79">
        <v>0</v>
      </c>
      <c r="JE76" s="79">
        <v>0</v>
      </c>
      <c r="JF76" s="79">
        <v>0</v>
      </c>
      <c r="JG76" s="79">
        <v>0</v>
      </c>
      <c r="JH76" s="79">
        <v>0</v>
      </c>
      <c r="JI76" s="79">
        <v>0</v>
      </c>
      <c r="JJ76" s="79">
        <v>0</v>
      </c>
      <c r="JK76" s="79">
        <v>0</v>
      </c>
      <c r="JL76" s="79">
        <v>0</v>
      </c>
      <c r="JM76" s="79">
        <v>2000</v>
      </c>
      <c r="JN76" s="79">
        <v>0</v>
      </c>
      <c r="JO76" s="79">
        <v>0</v>
      </c>
      <c r="JP76" s="80">
        <f t="shared" si="41"/>
        <v>2000</v>
      </c>
      <c r="JQ76" s="79">
        <v>5000</v>
      </c>
      <c r="JR76" s="79">
        <v>10000</v>
      </c>
      <c r="JS76" s="79">
        <v>0</v>
      </c>
      <c r="JT76" s="79">
        <v>0</v>
      </c>
      <c r="JU76" s="79">
        <v>0</v>
      </c>
      <c r="JV76" s="79">
        <v>0</v>
      </c>
      <c r="JW76" s="79">
        <v>0</v>
      </c>
      <c r="JX76" s="79">
        <v>0</v>
      </c>
      <c r="JY76" s="79">
        <v>0</v>
      </c>
      <c r="JZ76" s="79">
        <v>0</v>
      </c>
      <c r="KA76" s="79">
        <v>0</v>
      </c>
      <c r="KB76" s="79">
        <v>0</v>
      </c>
      <c r="KC76" s="80">
        <f t="shared" si="42"/>
        <v>15000</v>
      </c>
      <c r="KD76" s="79">
        <v>0</v>
      </c>
      <c r="KE76" s="79">
        <v>0</v>
      </c>
      <c r="KF76" s="79">
        <v>0</v>
      </c>
      <c r="KG76" s="79">
        <v>0</v>
      </c>
      <c r="KH76" s="79">
        <v>0</v>
      </c>
      <c r="KI76" s="79">
        <v>0</v>
      </c>
      <c r="KJ76" s="79">
        <v>0</v>
      </c>
      <c r="KK76" s="79">
        <v>0</v>
      </c>
      <c r="KL76" s="79">
        <v>0</v>
      </c>
      <c r="KM76" s="79">
        <v>0</v>
      </c>
      <c r="KN76" s="79">
        <v>0</v>
      </c>
      <c r="KO76" s="79">
        <v>0</v>
      </c>
      <c r="KP76" s="80">
        <f t="shared" si="43"/>
        <v>0</v>
      </c>
      <c r="KQ76" s="79">
        <v>0</v>
      </c>
      <c r="KR76" s="79">
        <v>0</v>
      </c>
      <c r="KS76" s="79">
        <v>0</v>
      </c>
      <c r="KT76" s="79">
        <v>0</v>
      </c>
      <c r="KU76" s="79">
        <v>0</v>
      </c>
      <c r="KV76" s="79">
        <v>0</v>
      </c>
      <c r="KW76" s="79">
        <v>0</v>
      </c>
      <c r="KX76" s="79">
        <v>0</v>
      </c>
      <c r="KY76" s="79">
        <v>0</v>
      </c>
      <c r="KZ76" s="79">
        <v>0</v>
      </c>
      <c r="LA76" s="79">
        <v>0</v>
      </c>
      <c r="LB76" s="79">
        <v>0</v>
      </c>
      <c r="LC76" s="80">
        <f t="shared" si="44"/>
        <v>0</v>
      </c>
      <c r="LD76" s="79">
        <v>0</v>
      </c>
      <c r="LE76" s="79">
        <v>0</v>
      </c>
      <c r="LF76" s="79">
        <v>0</v>
      </c>
      <c r="LG76" s="79">
        <v>0</v>
      </c>
      <c r="LH76" s="79">
        <v>0</v>
      </c>
      <c r="LI76" s="79">
        <v>0</v>
      </c>
      <c r="LJ76" s="81" t="e">
        <f>+INDEX(#REF!,MATCH($B76,#REF!,0),MATCH(LJ$6,#REF!,0))</f>
        <v>#REF!</v>
      </c>
      <c r="LK76" s="82"/>
      <c r="LL76" s="81"/>
      <c r="LM76" s="81"/>
      <c r="LN76" s="81"/>
      <c r="LO76" s="81"/>
      <c r="LP76" s="80" t="e">
        <f t="shared" si="45"/>
        <v>#REF!</v>
      </c>
    </row>
    <row r="77" spans="2:328" hidden="1" outlineLevel="1">
      <c r="B77" t="str">
        <f t="shared" si="34"/>
        <v>EXPLORACIÓNMOQUEGUA</v>
      </c>
      <c r="C77" s="78" t="s">
        <v>415</v>
      </c>
      <c r="D77" s="79">
        <v>0</v>
      </c>
      <c r="E77" s="79">
        <v>0</v>
      </c>
      <c r="F77" s="79">
        <v>0</v>
      </c>
      <c r="G77" s="79">
        <v>0</v>
      </c>
      <c r="H77" s="79">
        <v>0</v>
      </c>
      <c r="I77" s="79">
        <v>0</v>
      </c>
      <c r="J77" s="79">
        <v>0</v>
      </c>
      <c r="K77" s="79">
        <v>0</v>
      </c>
      <c r="L77" s="79">
        <v>0</v>
      </c>
      <c r="M77" s="79">
        <v>625742.32999999996</v>
      </c>
      <c r="N77" s="79">
        <v>625742.32999999996</v>
      </c>
      <c r="O77" s="79">
        <v>625742.32999999996</v>
      </c>
      <c r="P77" s="80">
        <v>1877226.9899999998</v>
      </c>
      <c r="Q77" s="79">
        <v>653595.67000000004</v>
      </c>
      <c r="R77" s="79">
        <v>653595.67000000004</v>
      </c>
      <c r="S77" s="79">
        <v>653595.67000000004</v>
      </c>
      <c r="T77" s="79">
        <v>0</v>
      </c>
      <c r="U77" s="79">
        <v>0</v>
      </c>
      <c r="V77" s="79">
        <v>0</v>
      </c>
      <c r="W77" s="79">
        <v>356063.67</v>
      </c>
      <c r="X77" s="79">
        <v>356063.67</v>
      </c>
      <c r="Y77" s="79">
        <v>356063.67</v>
      </c>
      <c r="Z77" s="79">
        <v>57493.33</v>
      </c>
      <c r="AA77" s="79">
        <v>57493.33</v>
      </c>
      <c r="AB77" s="79">
        <v>57493.33</v>
      </c>
      <c r="AC77" s="80">
        <v>3201458.0100000002</v>
      </c>
      <c r="AD77" s="79">
        <v>134766.67000000001</v>
      </c>
      <c r="AE77" s="79">
        <v>134766.67000000001</v>
      </c>
      <c r="AF77" s="79">
        <v>134766.67000000001</v>
      </c>
      <c r="AG77" s="79">
        <v>127283.33</v>
      </c>
      <c r="AH77" s="79">
        <v>127283.33</v>
      </c>
      <c r="AI77" s="79">
        <v>127283.33</v>
      </c>
      <c r="AJ77" s="79">
        <v>0</v>
      </c>
      <c r="AK77" s="79">
        <v>0</v>
      </c>
      <c r="AL77" s="79">
        <v>0</v>
      </c>
      <c r="AM77" s="79">
        <v>0</v>
      </c>
      <c r="AN77" s="79">
        <v>0</v>
      </c>
      <c r="AO77" s="79">
        <v>0</v>
      </c>
      <c r="AP77" s="80">
        <v>786149.99999999988</v>
      </c>
      <c r="AQ77" s="79">
        <v>14647</v>
      </c>
      <c r="AR77" s="79">
        <v>14647</v>
      </c>
      <c r="AS77" s="79">
        <v>14647</v>
      </c>
      <c r="AT77" s="79">
        <v>48160.67</v>
      </c>
      <c r="AU77" s="79">
        <v>48160.67</v>
      </c>
      <c r="AV77" s="79">
        <v>48160.67</v>
      </c>
      <c r="AW77" s="79">
        <v>27208</v>
      </c>
      <c r="AX77" s="79">
        <v>27208</v>
      </c>
      <c r="AY77" s="79">
        <v>27208</v>
      </c>
      <c r="AZ77" s="79">
        <v>18425.669999999998</v>
      </c>
      <c r="BA77" s="79">
        <v>18425.669999999998</v>
      </c>
      <c r="BB77" s="79">
        <v>18425.669999999998</v>
      </c>
      <c r="BC77" s="80">
        <v>325324.01999999996</v>
      </c>
      <c r="BD77" s="79">
        <v>13121.33</v>
      </c>
      <c r="BE77" s="79">
        <v>13121.33</v>
      </c>
      <c r="BF77" s="79">
        <v>13121.33</v>
      </c>
      <c r="BG77" s="79">
        <v>21069</v>
      </c>
      <c r="BH77" s="79">
        <v>21069</v>
      </c>
      <c r="BI77" s="79">
        <v>21069</v>
      </c>
      <c r="BJ77" s="79">
        <v>8929.67</v>
      </c>
      <c r="BK77" s="79">
        <v>8929.67</v>
      </c>
      <c r="BL77" s="79">
        <v>8929.67</v>
      </c>
      <c r="BM77" s="79">
        <v>161624.67000000001</v>
      </c>
      <c r="BN77" s="79">
        <v>161624.67000000001</v>
      </c>
      <c r="BO77" s="79">
        <v>161624.67000000001</v>
      </c>
      <c r="BP77" s="80">
        <v>614234.01</v>
      </c>
      <c r="BQ77" s="79">
        <v>11300.67</v>
      </c>
      <c r="BR77" s="79">
        <v>11300.67</v>
      </c>
      <c r="BS77" s="79">
        <v>11300.67</v>
      </c>
      <c r="BT77" s="79">
        <v>153553.32999999999</v>
      </c>
      <c r="BU77" s="79">
        <v>153553.32999999999</v>
      </c>
      <c r="BV77" s="79">
        <v>153553.32999999999</v>
      </c>
      <c r="BW77" s="79">
        <v>-50.33</v>
      </c>
      <c r="BX77" s="79">
        <v>-50.33</v>
      </c>
      <c r="BY77" s="79">
        <v>-50.33</v>
      </c>
      <c r="BZ77" s="79">
        <v>85</v>
      </c>
      <c r="CA77" s="79">
        <v>85</v>
      </c>
      <c r="CB77" s="79">
        <v>85</v>
      </c>
      <c r="CC77" s="80">
        <v>494666.00999999995</v>
      </c>
      <c r="CD77" s="79">
        <v>2433</v>
      </c>
      <c r="CE77" s="79">
        <v>2433</v>
      </c>
      <c r="CF77" s="79">
        <v>2433</v>
      </c>
      <c r="CG77" s="79">
        <v>5542.67</v>
      </c>
      <c r="CH77" s="79">
        <v>5542.67</v>
      </c>
      <c r="CI77" s="79">
        <v>5542.67</v>
      </c>
      <c r="CJ77" s="79">
        <v>0</v>
      </c>
      <c r="CK77" s="79">
        <v>0</v>
      </c>
      <c r="CL77" s="79">
        <v>0</v>
      </c>
      <c r="CM77" s="79">
        <v>0</v>
      </c>
      <c r="CN77" s="79">
        <v>0</v>
      </c>
      <c r="CO77" s="79">
        <v>0</v>
      </c>
      <c r="CP77" s="80">
        <v>23927.010000000002</v>
      </c>
      <c r="CQ77" s="79">
        <v>0</v>
      </c>
      <c r="CR77" s="79">
        <v>0</v>
      </c>
      <c r="CS77" s="79">
        <v>0</v>
      </c>
      <c r="CT77" s="79">
        <v>0</v>
      </c>
      <c r="CU77" s="79">
        <v>0</v>
      </c>
      <c r="CV77" s="79">
        <v>0</v>
      </c>
      <c r="CW77" s="79">
        <v>39056.67</v>
      </c>
      <c r="CX77" s="79">
        <v>39056.67</v>
      </c>
      <c r="CY77" s="79">
        <v>39056.67</v>
      </c>
      <c r="CZ77" s="79">
        <v>6829</v>
      </c>
      <c r="DA77" s="79">
        <v>6829</v>
      </c>
      <c r="DB77" s="79">
        <v>6829</v>
      </c>
      <c r="DC77" s="80">
        <v>137657.01</v>
      </c>
      <c r="DD77" s="79">
        <v>374340.33999999997</v>
      </c>
      <c r="DE77" s="79">
        <v>374340.33999999997</v>
      </c>
      <c r="DF77" s="79">
        <v>374340.33999999997</v>
      </c>
      <c r="DG77" s="79">
        <v>1001265</v>
      </c>
      <c r="DH77" s="79">
        <v>1001265</v>
      </c>
      <c r="DI77" s="79">
        <v>1001265</v>
      </c>
      <c r="DJ77" s="79">
        <v>1088473.33</v>
      </c>
      <c r="DK77" s="79">
        <v>1088473.33</v>
      </c>
      <c r="DL77" s="79">
        <v>1088473.33</v>
      </c>
      <c r="DM77" s="79">
        <v>916474.34</v>
      </c>
      <c r="DN77" s="79">
        <v>916474.34</v>
      </c>
      <c r="DO77" s="79">
        <v>916474.34</v>
      </c>
      <c r="DP77" s="80">
        <v>10141659.029999999</v>
      </c>
      <c r="DQ77" s="79">
        <v>245426.33000000002</v>
      </c>
      <c r="DR77" s="79">
        <v>245426.33000000002</v>
      </c>
      <c r="DS77" s="79">
        <v>245426.33000000002</v>
      </c>
      <c r="DT77" s="79">
        <v>340832.95</v>
      </c>
      <c r="DU77" s="79">
        <v>483081.1</v>
      </c>
      <c r="DV77" s="79">
        <v>1145198.43</v>
      </c>
      <c r="DW77" s="79">
        <v>877944.37000000011</v>
      </c>
      <c r="DX77" s="79">
        <v>229300.29</v>
      </c>
      <c r="DY77" s="79">
        <v>272793.05</v>
      </c>
      <c r="DZ77" s="79">
        <v>290009.34999999998</v>
      </c>
      <c r="EA77" s="79">
        <v>548654.54</v>
      </c>
      <c r="EB77" s="79">
        <v>726016.09000000008</v>
      </c>
      <c r="EC77" s="80">
        <v>5650109.1599999992</v>
      </c>
      <c r="ED77" s="79">
        <v>898850.41</v>
      </c>
      <c r="EE77" s="79">
        <v>830973.11999999988</v>
      </c>
      <c r="EF77" s="79">
        <v>1389384.1300000001</v>
      </c>
      <c r="EG77" s="79">
        <v>2716683.97</v>
      </c>
      <c r="EH77" s="79">
        <v>3409023.07</v>
      </c>
      <c r="EI77" s="79">
        <v>5237455.4800000004</v>
      </c>
      <c r="EJ77" s="79">
        <v>3987330.06</v>
      </c>
      <c r="EK77" s="79">
        <v>4186188.8600000003</v>
      </c>
      <c r="EL77" s="79">
        <v>5490755.9399999995</v>
      </c>
      <c r="EM77" s="79">
        <v>5284590.75</v>
      </c>
      <c r="EN77" s="79">
        <v>6605609.9999999991</v>
      </c>
      <c r="EO77" s="79">
        <v>6788832.2799999993</v>
      </c>
      <c r="EP77" s="80">
        <v>46825678.07</v>
      </c>
      <c r="EQ77" s="79">
        <v>5380520.6600000001</v>
      </c>
      <c r="ER77" s="79">
        <v>7777568.2400000002</v>
      </c>
      <c r="ES77" s="79">
        <v>6942103.5899999999</v>
      </c>
      <c r="ET77" s="79">
        <v>7074810.0999999996</v>
      </c>
      <c r="EU77" s="79">
        <v>7209920.75</v>
      </c>
      <c r="EV77" s="79">
        <v>6940245.9399999995</v>
      </c>
      <c r="EW77" s="79">
        <v>7329618.4800000004</v>
      </c>
      <c r="EX77" s="79">
        <v>9911427.3800000008</v>
      </c>
      <c r="EY77" s="79">
        <v>8588174.5899999999</v>
      </c>
      <c r="EZ77" s="79">
        <v>9761663.4100000001</v>
      </c>
      <c r="FA77" s="79">
        <v>8465161.6100000013</v>
      </c>
      <c r="FB77" s="79">
        <v>10062493.08</v>
      </c>
      <c r="FC77" s="80">
        <v>95443707.829999998</v>
      </c>
      <c r="FD77" s="79">
        <v>3493006.16</v>
      </c>
      <c r="FE77" s="79">
        <v>3202011.1799999997</v>
      </c>
      <c r="FF77" s="79">
        <v>5391986.5199999996</v>
      </c>
      <c r="FG77" s="79">
        <v>3914026.64</v>
      </c>
      <c r="FH77" s="79">
        <v>5932083.25</v>
      </c>
      <c r="FI77" s="79">
        <v>6095483.7000000002</v>
      </c>
      <c r="FJ77" s="79">
        <v>5103394.7799999993</v>
      </c>
      <c r="FK77" s="79">
        <v>4675554.92</v>
      </c>
      <c r="FL77" s="79">
        <v>3205174.43</v>
      </c>
      <c r="FM77" s="79">
        <v>2796192.11</v>
      </c>
      <c r="FN77" s="79">
        <v>2933751.8200000003</v>
      </c>
      <c r="FO77" s="79">
        <v>2389393.94</v>
      </c>
      <c r="FP77" s="80">
        <v>49132059.449999996</v>
      </c>
      <c r="FQ77" s="79">
        <v>1228609.53</v>
      </c>
      <c r="FR77" s="79">
        <v>1069164.28</v>
      </c>
      <c r="FS77" s="79">
        <v>2281826.2400000002</v>
      </c>
      <c r="FT77" s="79">
        <v>2109192.21</v>
      </c>
      <c r="FU77" s="79">
        <v>1278020.3599999999</v>
      </c>
      <c r="FV77" s="79">
        <v>1339175.6600000001</v>
      </c>
      <c r="FW77" s="79">
        <v>991911.66</v>
      </c>
      <c r="FX77" s="79">
        <v>866004.64</v>
      </c>
      <c r="FY77" s="79">
        <v>444517.38</v>
      </c>
      <c r="FZ77" s="79">
        <v>529746.59000000008</v>
      </c>
      <c r="GA77" s="79">
        <v>356881.27</v>
      </c>
      <c r="GB77" s="79">
        <v>1129255.4100000001</v>
      </c>
      <c r="GC77" s="80">
        <v>13624305.230000002</v>
      </c>
      <c r="GD77" s="79">
        <v>414304.19000000006</v>
      </c>
      <c r="GE77" s="79">
        <v>541064.37</v>
      </c>
      <c r="GF77" s="79">
        <v>441011.20000000001</v>
      </c>
      <c r="GG77" s="79">
        <v>455750.76</v>
      </c>
      <c r="GH77" s="79">
        <v>698246.82000000007</v>
      </c>
      <c r="GI77" s="79">
        <v>797692.26</v>
      </c>
      <c r="GJ77" s="79">
        <v>469776.22000000003</v>
      </c>
      <c r="GK77" s="79">
        <v>404166.6</v>
      </c>
      <c r="GL77" s="79">
        <v>994911.16999999993</v>
      </c>
      <c r="GM77" s="79">
        <v>1285364.3700000001</v>
      </c>
      <c r="GN77" s="79">
        <v>1561449.06</v>
      </c>
      <c r="GO77" s="79">
        <v>1297582.9300000002</v>
      </c>
      <c r="GP77" s="80">
        <f t="shared" si="35"/>
        <v>9361319.9499999993</v>
      </c>
      <c r="GQ77" s="79">
        <v>558243.65</v>
      </c>
      <c r="GR77" s="79">
        <v>583885.05000000005</v>
      </c>
      <c r="GS77" s="79">
        <v>863673.17</v>
      </c>
      <c r="GT77" s="79">
        <v>497887.69</v>
      </c>
      <c r="GU77" s="79">
        <v>535558</v>
      </c>
      <c r="GV77" s="79">
        <v>2417014</v>
      </c>
      <c r="GW77" s="79">
        <v>246317.58000000002</v>
      </c>
      <c r="GX77" s="79">
        <v>147365</v>
      </c>
      <c r="GY77" s="79">
        <v>239728.18</v>
      </c>
      <c r="GZ77" s="79">
        <v>241978.41</v>
      </c>
      <c r="HA77" s="79">
        <v>386089.47</v>
      </c>
      <c r="HB77" s="79">
        <v>205343.46000000002</v>
      </c>
      <c r="HC77" s="80">
        <f t="shared" si="36"/>
        <v>6923083.6600000001</v>
      </c>
      <c r="HD77" s="79">
        <v>853571.86</v>
      </c>
      <c r="HE77" s="79">
        <v>108856.07</v>
      </c>
      <c r="HF77" s="79">
        <v>577729.58000000007</v>
      </c>
      <c r="HG77" s="79">
        <v>1993148.73</v>
      </c>
      <c r="HH77" s="79">
        <v>447110.6</v>
      </c>
      <c r="HI77" s="79">
        <v>1773332.92</v>
      </c>
      <c r="HJ77" s="79">
        <v>2024790.19</v>
      </c>
      <c r="HK77" s="79">
        <v>2517062.1100000003</v>
      </c>
      <c r="HL77" s="79">
        <v>2194238.62</v>
      </c>
      <c r="HM77" s="79">
        <v>2481006.2800000003</v>
      </c>
      <c r="HN77" s="79">
        <v>2859339.35</v>
      </c>
      <c r="HO77" s="79">
        <v>2765809.4599999995</v>
      </c>
      <c r="HP77" s="80">
        <f t="shared" si="37"/>
        <v>20595995.770000003</v>
      </c>
      <c r="HQ77" s="79">
        <v>117890.12</v>
      </c>
      <c r="HR77" s="79">
        <v>135511.59</v>
      </c>
      <c r="HS77" s="79">
        <v>550507.29</v>
      </c>
      <c r="HT77" s="79">
        <v>726383.48999999976</v>
      </c>
      <c r="HU77" s="79">
        <v>1096582.2900000005</v>
      </c>
      <c r="HV77" s="79">
        <v>1438292.9699999997</v>
      </c>
      <c r="HW77" s="79">
        <v>1415982.9500000002</v>
      </c>
      <c r="HX77" s="79">
        <v>1521765.62</v>
      </c>
      <c r="HY77" s="79">
        <v>1378057.88</v>
      </c>
      <c r="HZ77" s="79">
        <v>2664046.7799999998</v>
      </c>
      <c r="IA77" s="79">
        <v>1716407.2099999997</v>
      </c>
      <c r="IB77" s="79">
        <v>1740026.4400000002</v>
      </c>
      <c r="IC77" s="80">
        <f t="shared" si="38"/>
        <v>14501454.629999999</v>
      </c>
      <c r="ID77" s="79">
        <v>1706567.4399999997</v>
      </c>
      <c r="IE77" s="79">
        <v>2328234.5499999998</v>
      </c>
      <c r="IF77" s="79">
        <v>2574507.66</v>
      </c>
      <c r="IG77" s="79">
        <v>1379885.37</v>
      </c>
      <c r="IH77" s="79">
        <v>2190031.34</v>
      </c>
      <c r="II77" s="79">
        <v>1761818.0299999998</v>
      </c>
      <c r="IJ77" s="79">
        <v>1796294.31</v>
      </c>
      <c r="IK77" s="79">
        <v>939498</v>
      </c>
      <c r="IL77" s="79">
        <v>938839</v>
      </c>
      <c r="IM77" s="79">
        <v>688040</v>
      </c>
      <c r="IN77" s="79">
        <v>910953</v>
      </c>
      <c r="IO77" s="79">
        <v>654108</v>
      </c>
      <c r="IP77" s="80">
        <f t="shared" si="39"/>
        <v>17868776.699999999</v>
      </c>
      <c r="IQ77" s="79">
        <v>441854</v>
      </c>
      <c r="IR77" s="79">
        <v>670987</v>
      </c>
      <c r="IS77" s="79">
        <v>450716</v>
      </c>
      <c r="IT77" s="79">
        <v>818204</v>
      </c>
      <c r="IU77" s="79">
        <v>802924</v>
      </c>
      <c r="IV77" s="79">
        <v>1178450</v>
      </c>
      <c r="IW77" s="79">
        <v>1667841</v>
      </c>
      <c r="IX77" s="79">
        <v>1072821</v>
      </c>
      <c r="IY77" s="79">
        <v>924394</v>
      </c>
      <c r="IZ77" s="79">
        <v>1790954</v>
      </c>
      <c r="JA77" s="79">
        <v>2426361</v>
      </c>
      <c r="JB77" s="79">
        <v>2234017</v>
      </c>
      <c r="JC77" s="80">
        <f t="shared" si="40"/>
        <v>14479523</v>
      </c>
      <c r="JD77" s="79">
        <v>907317</v>
      </c>
      <c r="JE77" s="79">
        <v>1072989</v>
      </c>
      <c r="JF77" s="79">
        <v>570103</v>
      </c>
      <c r="JG77" s="79">
        <v>1043686</v>
      </c>
      <c r="JH77" s="79">
        <v>1402182</v>
      </c>
      <c r="JI77" s="79">
        <v>1196183</v>
      </c>
      <c r="JJ77" s="79">
        <v>1886178</v>
      </c>
      <c r="JK77" s="79">
        <v>1333312</v>
      </c>
      <c r="JL77" s="79">
        <v>1161047</v>
      </c>
      <c r="JM77" s="79">
        <v>2320812</v>
      </c>
      <c r="JN77" s="79">
        <v>1956789</v>
      </c>
      <c r="JO77" s="79">
        <v>1344015</v>
      </c>
      <c r="JP77" s="80">
        <f t="shared" si="41"/>
        <v>16194613</v>
      </c>
      <c r="JQ77" s="79">
        <v>452344</v>
      </c>
      <c r="JR77" s="79">
        <v>736496</v>
      </c>
      <c r="JS77" s="79">
        <v>1597666</v>
      </c>
      <c r="JT77" s="79">
        <v>1584878</v>
      </c>
      <c r="JU77" s="79">
        <v>1170025</v>
      </c>
      <c r="JV77" s="79">
        <v>1186843</v>
      </c>
      <c r="JW77" s="79">
        <v>1464624</v>
      </c>
      <c r="JX77" s="79">
        <v>1340742</v>
      </c>
      <c r="JY77" s="79">
        <v>1340706</v>
      </c>
      <c r="JZ77" s="79">
        <v>1727205</v>
      </c>
      <c r="KA77" s="79">
        <v>2906405</v>
      </c>
      <c r="KB77" s="79">
        <v>2808032</v>
      </c>
      <c r="KC77" s="80">
        <f t="shared" si="42"/>
        <v>18315966</v>
      </c>
      <c r="KD77" s="79">
        <v>696282</v>
      </c>
      <c r="KE77" s="79">
        <v>1359540</v>
      </c>
      <c r="KF77" s="79">
        <v>1839734</v>
      </c>
      <c r="KG77" s="79">
        <v>6946418</v>
      </c>
      <c r="KH77" s="79">
        <v>2609324</v>
      </c>
      <c r="KI77" s="79">
        <v>2473657</v>
      </c>
      <c r="KJ77" s="79">
        <v>995804</v>
      </c>
      <c r="KK77" s="79">
        <v>2072361</v>
      </c>
      <c r="KL77" s="79">
        <v>839410</v>
      </c>
      <c r="KM77" s="79">
        <v>600448</v>
      </c>
      <c r="KN77" s="79">
        <v>1331330</v>
      </c>
      <c r="KO77" s="79">
        <v>1611700</v>
      </c>
      <c r="KP77" s="80">
        <f t="shared" si="43"/>
        <v>23376008</v>
      </c>
      <c r="KQ77" s="79">
        <v>909717</v>
      </c>
      <c r="KR77" s="79">
        <v>1054662</v>
      </c>
      <c r="KS77" s="79">
        <v>1253523</v>
      </c>
      <c r="KT77" s="79">
        <v>2193217</v>
      </c>
      <c r="KU77" s="79">
        <v>1466472</v>
      </c>
      <c r="KV77" s="79">
        <v>1627471</v>
      </c>
      <c r="KW77" s="79">
        <v>1519276</v>
      </c>
      <c r="KX77" s="79">
        <v>1954522</v>
      </c>
      <c r="KY77" s="79">
        <v>2253828</v>
      </c>
      <c r="KZ77" s="79">
        <v>1104696</v>
      </c>
      <c r="LA77" s="79">
        <v>1097570</v>
      </c>
      <c r="LB77" s="79">
        <v>1631844</v>
      </c>
      <c r="LC77" s="80">
        <f t="shared" si="44"/>
        <v>18066798</v>
      </c>
      <c r="LD77" s="79">
        <v>3221332</v>
      </c>
      <c r="LE77" s="79">
        <v>2984596</v>
      </c>
      <c r="LF77" s="79">
        <v>5375721</v>
      </c>
      <c r="LG77" s="79">
        <v>3507158</v>
      </c>
      <c r="LH77" s="79">
        <v>3665939</v>
      </c>
      <c r="LI77" s="79">
        <v>7165408</v>
      </c>
      <c r="LJ77" s="81" t="e">
        <f>+INDEX(#REF!,MATCH($B77,#REF!,0),MATCH(LJ$6,#REF!,0))</f>
        <v>#REF!</v>
      </c>
      <c r="LK77" s="82"/>
      <c r="LL77" s="81"/>
      <c r="LM77" s="81"/>
      <c r="LN77" s="81"/>
      <c r="LO77" s="81"/>
      <c r="LP77" s="80" t="e">
        <f t="shared" si="45"/>
        <v>#REF!</v>
      </c>
    </row>
    <row r="78" spans="2:328" hidden="1" outlineLevel="1">
      <c r="B78" t="str">
        <f t="shared" si="34"/>
        <v>EXPLORACIÓNPASCO</v>
      </c>
      <c r="C78" s="78" t="s">
        <v>416</v>
      </c>
      <c r="D78" s="79">
        <v>98749.33</v>
      </c>
      <c r="E78" s="79">
        <v>98749.33</v>
      </c>
      <c r="F78" s="79">
        <v>98749.33</v>
      </c>
      <c r="G78" s="79">
        <v>64559.33</v>
      </c>
      <c r="H78" s="79">
        <v>64559.33</v>
      </c>
      <c r="I78" s="79">
        <v>64559.33</v>
      </c>
      <c r="J78" s="79">
        <v>89962.67</v>
      </c>
      <c r="K78" s="79">
        <v>89962.67</v>
      </c>
      <c r="L78" s="79">
        <v>89962.67</v>
      </c>
      <c r="M78" s="79">
        <v>131954</v>
      </c>
      <c r="N78" s="79">
        <v>131954</v>
      </c>
      <c r="O78" s="79">
        <v>131954</v>
      </c>
      <c r="P78" s="80">
        <v>1155675.9900000002</v>
      </c>
      <c r="Q78" s="79">
        <v>328249.04000000004</v>
      </c>
      <c r="R78" s="79">
        <v>328249.04000000004</v>
      </c>
      <c r="S78" s="79">
        <v>328249.04000000004</v>
      </c>
      <c r="T78" s="79">
        <v>428092.29</v>
      </c>
      <c r="U78" s="79">
        <v>428092.29</v>
      </c>
      <c r="V78" s="79">
        <v>428092.29</v>
      </c>
      <c r="W78" s="79">
        <v>504636.60000000003</v>
      </c>
      <c r="X78" s="79">
        <v>504636.60000000003</v>
      </c>
      <c r="Y78" s="79">
        <v>504636.60000000003</v>
      </c>
      <c r="Z78" s="79">
        <v>591710.78</v>
      </c>
      <c r="AA78" s="79">
        <v>591710.78</v>
      </c>
      <c r="AB78" s="79">
        <v>591710.78</v>
      </c>
      <c r="AC78" s="80">
        <v>5558066.1300000008</v>
      </c>
      <c r="AD78" s="79">
        <v>239058.59999999998</v>
      </c>
      <c r="AE78" s="79">
        <v>239058.59999999998</v>
      </c>
      <c r="AF78" s="79">
        <v>239058.59999999998</v>
      </c>
      <c r="AG78" s="79">
        <v>113173</v>
      </c>
      <c r="AH78" s="79">
        <v>113173</v>
      </c>
      <c r="AI78" s="79">
        <v>113173</v>
      </c>
      <c r="AJ78" s="79">
        <v>226817.33000000002</v>
      </c>
      <c r="AK78" s="79">
        <v>226817.33000000002</v>
      </c>
      <c r="AL78" s="79">
        <v>226817.33000000002</v>
      </c>
      <c r="AM78" s="79">
        <v>139039.34</v>
      </c>
      <c r="AN78" s="79">
        <v>139039.34</v>
      </c>
      <c r="AO78" s="79">
        <v>139039.34</v>
      </c>
      <c r="AP78" s="80">
        <v>2154264.81</v>
      </c>
      <c r="AQ78" s="79">
        <v>110554.33</v>
      </c>
      <c r="AR78" s="79">
        <v>110554.33</v>
      </c>
      <c r="AS78" s="79">
        <v>110554.33</v>
      </c>
      <c r="AT78" s="79">
        <v>158131.66999999998</v>
      </c>
      <c r="AU78" s="79">
        <v>158131.66999999998</v>
      </c>
      <c r="AV78" s="79">
        <v>158131.66999999998</v>
      </c>
      <c r="AW78" s="79">
        <v>137233</v>
      </c>
      <c r="AX78" s="79">
        <v>137233</v>
      </c>
      <c r="AY78" s="79">
        <v>137233</v>
      </c>
      <c r="AZ78" s="79">
        <v>169862.67</v>
      </c>
      <c r="BA78" s="79">
        <v>169862.67</v>
      </c>
      <c r="BB78" s="79">
        <v>169862.67</v>
      </c>
      <c r="BC78" s="80">
        <v>1727345.0099999998</v>
      </c>
      <c r="BD78" s="79">
        <v>87550.34</v>
      </c>
      <c r="BE78" s="79">
        <v>87550.34</v>
      </c>
      <c r="BF78" s="79">
        <v>87550.34</v>
      </c>
      <c r="BG78" s="79">
        <v>39186.33</v>
      </c>
      <c r="BH78" s="79">
        <v>39186.33</v>
      </c>
      <c r="BI78" s="79">
        <v>39186.33</v>
      </c>
      <c r="BJ78" s="79">
        <v>504112.95</v>
      </c>
      <c r="BK78" s="79">
        <v>504112.95</v>
      </c>
      <c r="BL78" s="79">
        <v>504112.95</v>
      </c>
      <c r="BM78" s="79">
        <v>244828.68000000002</v>
      </c>
      <c r="BN78" s="79">
        <v>244828.68000000002</v>
      </c>
      <c r="BO78" s="79">
        <v>244828.68000000002</v>
      </c>
      <c r="BP78" s="80">
        <v>2627034.9000000004</v>
      </c>
      <c r="BQ78" s="79">
        <v>163354.32999999999</v>
      </c>
      <c r="BR78" s="79">
        <v>163354.32999999999</v>
      </c>
      <c r="BS78" s="79">
        <v>163354.32999999999</v>
      </c>
      <c r="BT78" s="79">
        <v>150194</v>
      </c>
      <c r="BU78" s="79">
        <v>150194</v>
      </c>
      <c r="BV78" s="79">
        <v>150194</v>
      </c>
      <c r="BW78" s="79">
        <v>625777.67000000004</v>
      </c>
      <c r="BX78" s="79">
        <v>625777.67000000004</v>
      </c>
      <c r="BY78" s="79">
        <v>625777.67000000004</v>
      </c>
      <c r="BZ78" s="79">
        <v>455732.26</v>
      </c>
      <c r="CA78" s="79">
        <v>455732.26</v>
      </c>
      <c r="CB78" s="79">
        <v>455732.26</v>
      </c>
      <c r="CC78" s="80">
        <v>4185174.7799999993</v>
      </c>
      <c r="CD78" s="79">
        <v>524669.40999999992</v>
      </c>
      <c r="CE78" s="79">
        <v>524669.40999999992</v>
      </c>
      <c r="CF78" s="79">
        <v>524669.40999999992</v>
      </c>
      <c r="CG78" s="79">
        <v>0</v>
      </c>
      <c r="CH78" s="79">
        <v>0</v>
      </c>
      <c r="CI78" s="79">
        <v>0</v>
      </c>
      <c r="CJ78" s="79">
        <v>270289.21000000002</v>
      </c>
      <c r="CK78" s="79">
        <v>270289.21000000002</v>
      </c>
      <c r="CL78" s="79">
        <v>270289.21000000002</v>
      </c>
      <c r="CM78" s="79">
        <v>204822.17</v>
      </c>
      <c r="CN78" s="79">
        <v>204822.17</v>
      </c>
      <c r="CO78" s="79">
        <v>204822.17</v>
      </c>
      <c r="CP78" s="80">
        <v>2999342.3699999996</v>
      </c>
      <c r="CQ78" s="79">
        <v>19825.330000000002</v>
      </c>
      <c r="CR78" s="79">
        <v>19825.330000000002</v>
      </c>
      <c r="CS78" s="79">
        <v>19825.330000000002</v>
      </c>
      <c r="CT78" s="79">
        <v>80195.33</v>
      </c>
      <c r="CU78" s="79">
        <v>80195.33</v>
      </c>
      <c r="CV78" s="79">
        <v>80195.33</v>
      </c>
      <c r="CW78" s="79">
        <v>120228.67</v>
      </c>
      <c r="CX78" s="79">
        <v>120228.67</v>
      </c>
      <c r="CY78" s="79">
        <v>120228.67</v>
      </c>
      <c r="CZ78" s="79">
        <v>96792.33</v>
      </c>
      <c r="DA78" s="79">
        <v>96792.33</v>
      </c>
      <c r="DB78" s="79">
        <v>96792.33</v>
      </c>
      <c r="DC78" s="80">
        <v>951124.98</v>
      </c>
      <c r="DD78" s="79">
        <v>253360.35000000003</v>
      </c>
      <c r="DE78" s="79">
        <v>253360.35000000003</v>
      </c>
      <c r="DF78" s="79">
        <v>253360.35000000003</v>
      </c>
      <c r="DG78" s="79">
        <v>880051.6</v>
      </c>
      <c r="DH78" s="79">
        <v>880051.6</v>
      </c>
      <c r="DI78" s="79">
        <v>880051.6</v>
      </c>
      <c r="DJ78" s="79">
        <v>1164352.1499999999</v>
      </c>
      <c r="DK78" s="79">
        <v>1164352.1499999999</v>
      </c>
      <c r="DL78" s="79">
        <v>1164352.1499999999</v>
      </c>
      <c r="DM78" s="79">
        <v>1404683.42</v>
      </c>
      <c r="DN78" s="79">
        <v>1404683.42</v>
      </c>
      <c r="DO78" s="79">
        <v>1404683.42</v>
      </c>
      <c r="DP78" s="80">
        <v>11107342.560000001</v>
      </c>
      <c r="DQ78" s="79">
        <v>1288803.6500000001</v>
      </c>
      <c r="DR78" s="79">
        <v>1288803.6500000001</v>
      </c>
      <c r="DS78" s="79">
        <v>1288803.6500000001</v>
      </c>
      <c r="DT78" s="79">
        <v>2466169.09</v>
      </c>
      <c r="DU78" s="79">
        <v>1621313</v>
      </c>
      <c r="DV78" s="79">
        <v>2321572.1</v>
      </c>
      <c r="DW78" s="79">
        <v>1946642.5899999999</v>
      </c>
      <c r="DX78" s="79">
        <v>1921519.79</v>
      </c>
      <c r="DY78" s="79">
        <v>2270351.56</v>
      </c>
      <c r="DZ78" s="79">
        <v>2123776.56</v>
      </c>
      <c r="EA78" s="79">
        <v>2836961.4699999997</v>
      </c>
      <c r="EB78" s="79">
        <v>5046657.47</v>
      </c>
      <c r="EC78" s="80">
        <v>26421374.579999998</v>
      </c>
      <c r="ED78" s="79">
        <v>4555485.7</v>
      </c>
      <c r="EE78" s="79">
        <v>3878801.7</v>
      </c>
      <c r="EF78" s="79">
        <v>4264707.0999999996</v>
      </c>
      <c r="EG78" s="79">
        <v>3601238.83</v>
      </c>
      <c r="EH78" s="79">
        <v>4284455.67</v>
      </c>
      <c r="EI78" s="79">
        <v>2641288.34</v>
      </c>
      <c r="EJ78" s="79">
        <v>6085198.29</v>
      </c>
      <c r="EK78" s="79">
        <v>3489055.18</v>
      </c>
      <c r="EL78" s="79">
        <v>2841605.02</v>
      </c>
      <c r="EM78" s="79">
        <v>2678736.08</v>
      </c>
      <c r="EN78" s="79">
        <v>3593984.35</v>
      </c>
      <c r="EO78" s="79">
        <v>1818175.75</v>
      </c>
      <c r="EP78" s="80">
        <v>43732732.009999998</v>
      </c>
      <c r="EQ78" s="79">
        <v>2424607</v>
      </c>
      <c r="ER78" s="79">
        <v>2657663.54</v>
      </c>
      <c r="ES78" s="79">
        <v>3446864.81</v>
      </c>
      <c r="ET78" s="79">
        <v>2696995.45</v>
      </c>
      <c r="EU78" s="79">
        <v>2611516.48</v>
      </c>
      <c r="EV78" s="79">
        <v>3015196.2699999996</v>
      </c>
      <c r="EW78" s="79">
        <v>4200473.22</v>
      </c>
      <c r="EX78" s="79">
        <v>3535932.5900000003</v>
      </c>
      <c r="EY78" s="79">
        <v>3110304.96</v>
      </c>
      <c r="EZ78" s="79">
        <v>4027283.0100000002</v>
      </c>
      <c r="FA78" s="79">
        <v>3870162.48</v>
      </c>
      <c r="FB78" s="79">
        <v>3040489</v>
      </c>
      <c r="FC78" s="80">
        <v>38637488.810000002</v>
      </c>
      <c r="FD78" s="79">
        <v>1818755.6</v>
      </c>
      <c r="FE78" s="79">
        <v>3288212.86</v>
      </c>
      <c r="FF78" s="79">
        <v>2594823.04</v>
      </c>
      <c r="FG78" s="79">
        <v>2654738.69</v>
      </c>
      <c r="FH78" s="79">
        <v>2731430.8</v>
      </c>
      <c r="FI78" s="79">
        <v>2914315.58</v>
      </c>
      <c r="FJ78" s="79">
        <v>3340872.95</v>
      </c>
      <c r="FK78" s="79">
        <v>3549786.4</v>
      </c>
      <c r="FL78" s="79">
        <v>3551504.59</v>
      </c>
      <c r="FM78" s="79">
        <v>3050099.7000000007</v>
      </c>
      <c r="FN78" s="79">
        <v>3536608.27</v>
      </c>
      <c r="FO78" s="79">
        <v>2969534.0399999996</v>
      </c>
      <c r="FP78" s="80">
        <v>36000682.519999996</v>
      </c>
      <c r="FQ78" s="79">
        <v>2349654.64</v>
      </c>
      <c r="FR78" s="79">
        <v>2841987.27</v>
      </c>
      <c r="FS78" s="79">
        <v>3069660.01</v>
      </c>
      <c r="FT78" s="79">
        <v>3299365.42</v>
      </c>
      <c r="FU78" s="79">
        <v>2630848.31</v>
      </c>
      <c r="FV78" s="79">
        <v>2794899.59</v>
      </c>
      <c r="FW78" s="79">
        <v>2234451.96</v>
      </c>
      <c r="FX78" s="79">
        <v>3271894.84</v>
      </c>
      <c r="FY78" s="79">
        <v>3080050.68</v>
      </c>
      <c r="FZ78" s="79">
        <v>3062474.68</v>
      </c>
      <c r="GA78" s="79">
        <v>3306932.61</v>
      </c>
      <c r="GB78" s="79">
        <v>3558187.2800000003</v>
      </c>
      <c r="GC78" s="80">
        <v>35500407.289999999</v>
      </c>
      <c r="GD78" s="79">
        <v>1826114.42</v>
      </c>
      <c r="GE78" s="79">
        <v>2281975.44</v>
      </c>
      <c r="GF78" s="79">
        <v>4077232.3</v>
      </c>
      <c r="GG78" s="79">
        <v>2959665.95</v>
      </c>
      <c r="GH78" s="79">
        <v>3395260.26</v>
      </c>
      <c r="GI78" s="79">
        <v>2987061.62</v>
      </c>
      <c r="GJ78" s="79">
        <v>3318015.0000000005</v>
      </c>
      <c r="GK78" s="79">
        <v>2622432.88</v>
      </c>
      <c r="GL78" s="79">
        <v>2294332.08</v>
      </c>
      <c r="GM78" s="79">
        <v>2058113.9700000002</v>
      </c>
      <c r="GN78" s="79">
        <v>1445723.86</v>
      </c>
      <c r="GO78" s="79">
        <v>1731794.76</v>
      </c>
      <c r="GP78" s="80">
        <f t="shared" si="35"/>
        <v>30997722.539999995</v>
      </c>
      <c r="GQ78" s="79">
        <v>740067.49</v>
      </c>
      <c r="GR78" s="79">
        <v>1476409.81</v>
      </c>
      <c r="GS78" s="79">
        <v>1691027.21</v>
      </c>
      <c r="GT78" s="79">
        <v>1352956.67</v>
      </c>
      <c r="GU78" s="79">
        <v>1299639.6200000001</v>
      </c>
      <c r="GV78" s="79">
        <v>2357237.65</v>
      </c>
      <c r="GW78" s="79">
        <v>1582025.25</v>
      </c>
      <c r="GX78" s="79">
        <v>1497534.8900000001</v>
      </c>
      <c r="GY78" s="79">
        <v>1721919.32</v>
      </c>
      <c r="GZ78" s="79">
        <v>1719056.57</v>
      </c>
      <c r="HA78" s="79">
        <v>1432299.2</v>
      </c>
      <c r="HB78" s="79">
        <v>1097704.8799999999</v>
      </c>
      <c r="HC78" s="80">
        <f t="shared" si="36"/>
        <v>17967878.559999999</v>
      </c>
      <c r="HD78" s="79">
        <v>710218.67999999993</v>
      </c>
      <c r="HE78" s="79">
        <v>915260.59</v>
      </c>
      <c r="HF78" s="79">
        <v>870466.83000000007</v>
      </c>
      <c r="HG78" s="79">
        <v>1381155.48</v>
      </c>
      <c r="HH78" s="79">
        <v>1329425.17</v>
      </c>
      <c r="HI78" s="79">
        <v>1619742.47</v>
      </c>
      <c r="HJ78" s="79">
        <v>1915125.8900000001</v>
      </c>
      <c r="HK78" s="79">
        <v>1901541.63</v>
      </c>
      <c r="HL78" s="79">
        <v>2179512.7000000002</v>
      </c>
      <c r="HM78" s="79">
        <v>2243217.0300000003</v>
      </c>
      <c r="HN78" s="79">
        <v>2592708.83</v>
      </c>
      <c r="HO78" s="79">
        <v>4426676.32</v>
      </c>
      <c r="HP78" s="80">
        <f t="shared" si="37"/>
        <v>22085051.619999997</v>
      </c>
      <c r="HQ78" s="79">
        <v>1037984.13</v>
      </c>
      <c r="HR78" s="79">
        <v>958994.01</v>
      </c>
      <c r="HS78" s="79">
        <v>1765285.83</v>
      </c>
      <c r="HT78" s="79">
        <v>1973173.52</v>
      </c>
      <c r="HU78" s="79">
        <v>2061825.3699999996</v>
      </c>
      <c r="HV78" s="79">
        <v>2454732.25</v>
      </c>
      <c r="HW78" s="79">
        <v>9730877.0999999996</v>
      </c>
      <c r="HX78" s="79">
        <v>1838153.33</v>
      </c>
      <c r="HY78" s="79">
        <v>1839732.98</v>
      </c>
      <c r="HZ78" s="79">
        <v>1827143.0099999998</v>
      </c>
      <c r="IA78" s="79">
        <v>2778027.54</v>
      </c>
      <c r="IB78" s="79">
        <v>2160333.0099999998</v>
      </c>
      <c r="IC78" s="80">
        <f t="shared" si="38"/>
        <v>30426262.079999998</v>
      </c>
      <c r="ID78" s="79">
        <v>2980548.9699999997</v>
      </c>
      <c r="IE78" s="79">
        <v>1361771.75</v>
      </c>
      <c r="IF78" s="79">
        <v>1779471.3600000001</v>
      </c>
      <c r="IG78" s="79">
        <v>2006798.42</v>
      </c>
      <c r="IH78" s="79">
        <v>3495975.330000001</v>
      </c>
      <c r="II78" s="79">
        <v>3314252.9299999997</v>
      </c>
      <c r="IJ78" s="79">
        <v>4559299.75</v>
      </c>
      <c r="IK78" s="79">
        <v>3812488.9099999997</v>
      </c>
      <c r="IL78" s="79">
        <v>4990876.05</v>
      </c>
      <c r="IM78" s="79">
        <v>2539454</v>
      </c>
      <c r="IN78" s="79">
        <v>3426505</v>
      </c>
      <c r="IO78" s="79">
        <v>6549379</v>
      </c>
      <c r="IP78" s="80">
        <f t="shared" si="39"/>
        <v>40816821.469999999</v>
      </c>
      <c r="IQ78" s="79">
        <v>1305329</v>
      </c>
      <c r="IR78" s="79">
        <v>2444230</v>
      </c>
      <c r="IS78" s="79">
        <v>1969951</v>
      </c>
      <c r="IT78" s="79">
        <v>2981267</v>
      </c>
      <c r="IU78" s="79">
        <v>3265872</v>
      </c>
      <c r="IV78" s="79">
        <v>1935132</v>
      </c>
      <c r="IW78" s="79">
        <v>1496326</v>
      </c>
      <c r="IX78" s="79">
        <v>1273640</v>
      </c>
      <c r="IY78" s="79">
        <v>1685725</v>
      </c>
      <c r="IZ78" s="79">
        <v>1783022</v>
      </c>
      <c r="JA78" s="79">
        <v>1284168</v>
      </c>
      <c r="JB78" s="79">
        <v>1466693</v>
      </c>
      <c r="JC78" s="80">
        <f t="shared" si="40"/>
        <v>22891355</v>
      </c>
      <c r="JD78" s="79">
        <v>465687</v>
      </c>
      <c r="JE78" s="79">
        <v>948896</v>
      </c>
      <c r="JF78" s="79">
        <v>684810</v>
      </c>
      <c r="JG78" s="79">
        <v>114952</v>
      </c>
      <c r="JH78" s="79">
        <v>62836</v>
      </c>
      <c r="JI78" s="79">
        <v>28405</v>
      </c>
      <c r="JJ78" s="79">
        <v>79117</v>
      </c>
      <c r="JK78" s="79">
        <v>87141</v>
      </c>
      <c r="JL78" s="79">
        <v>72790</v>
      </c>
      <c r="JM78" s="79">
        <v>438666</v>
      </c>
      <c r="JN78" s="79">
        <v>584180</v>
      </c>
      <c r="JO78" s="79">
        <v>1493285</v>
      </c>
      <c r="JP78" s="80">
        <f t="shared" si="41"/>
        <v>5060765</v>
      </c>
      <c r="JQ78" s="79">
        <v>944498</v>
      </c>
      <c r="JR78" s="79">
        <v>1035971</v>
      </c>
      <c r="JS78" s="79">
        <v>1100619</v>
      </c>
      <c r="JT78" s="79">
        <v>1281191</v>
      </c>
      <c r="JU78" s="79">
        <v>792912</v>
      </c>
      <c r="JV78" s="79">
        <v>1555179</v>
      </c>
      <c r="JW78" s="79">
        <v>1295059</v>
      </c>
      <c r="JX78" s="79">
        <v>1798948</v>
      </c>
      <c r="JY78" s="79">
        <v>2152533</v>
      </c>
      <c r="JZ78" s="79">
        <v>1453010</v>
      </c>
      <c r="KA78" s="79">
        <v>1564988</v>
      </c>
      <c r="KB78" s="79">
        <v>2306298</v>
      </c>
      <c r="KC78" s="80">
        <f t="shared" si="42"/>
        <v>17281206</v>
      </c>
      <c r="KD78" s="79">
        <v>664324</v>
      </c>
      <c r="KE78" s="79">
        <v>750951</v>
      </c>
      <c r="KF78" s="79">
        <v>1153941</v>
      </c>
      <c r="KG78" s="79">
        <v>3431776</v>
      </c>
      <c r="KH78" s="79">
        <v>3731658</v>
      </c>
      <c r="KI78" s="79">
        <v>2714753</v>
      </c>
      <c r="KJ78" s="79">
        <v>2760749</v>
      </c>
      <c r="KK78" s="79">
        <v>1870915</v>
      </c>
      <c r="KL78" s="79">
        <v>2730875</v>
      </c>
      <c r="KM78" s="79">
        <v>2411922</v>
      </c>
      <c r="KN78" s="79">
        <v>2123754</v>
      </c>
      <c r="KO78" s="79">
        <v>3423293</v>
      </c>
      <c r="KP78" s="80">
        <f t="shared" si="43"/>
        <v>27768911</v>
      </c>
      <c r="KQ78" s="79">
        <v>1752460</v>
      </c>
      <c r="KR78" s="79">
        <v>1051860</v>
      </c>
      <c r="KS78" s="79">
        <v>1383608</v>
      </c>
      <c r="KT78" s="79">
        <v>1457595</v>
      </c>
      <c r="KU78" s="79">
        <v>2031583</v>
      </c>
      <c r="KV78" s="79">
        <v>1607240</v>
      </c>
      <c r="KW78" s="79">
        <v>1645345</v>
      </c>
      <c r="KX78" s="79">
        <v>1810633</v>
      </c>
      <c r="KY78" s="79">
        <v>2186531</v>
      </c>
      <c r="KZ78" s="79">
        <v>1974442</v>
      </c>
      <c r="LA78" s="79">
        <v>2508233</v>
      </c>
      <c r="LB78" s="79">
        <v>1681514</v>
      </c>
      <c r="LC78" s="80">
        <f t="shared" si="44"/>
        <v>21091044</v>
      </c>
      <c r="LD78" s="79">
        <v>1517071</v>
      </c>
      <c r="LE78" s="79">
        <v>1566013</v>
      </c>
      <c r="LF78" s="79">
        <v>2016096</v>
      </c>
      <c r="LG78" s="79">
        <v>1694448</v>
      </c>
      <c r="LH78" s="79">
        <v>1815332</v>
      </c>
      <c r="LI78" s="79">
        <v>1860879</v>
      </c>
      <c r="LJ78" s="81" t="e">
        <f>+INDEX(#REF!,MATCH($B78,#REF!,0),MATCH(LJ$6,#REF!,0))</f>
        <v>#REF!</v>
      </c>
      <c r="LK78" s="82"/>
      <c r="LL78" s="81"/>
      <c r="LM78" s="81"/>
      <c r="LN78" s="81"/>
      <c r="LO78" s="81"/>
      <c r="LP78" s="80" t="e">
        <f t="shared" si="45"/>
        <v>#REF!</v>
      </c>
    </row>
    <row r="79" spans="2:328" hidden="1" outlineLevel="1">
      <c r="B79" t="str">
        <f t="shared" si="34"/>
        <v>EXPLORACIÓNPIURA</v>
      </c>
      <c r="C79" s="78" t="s">
        <v>417</v>
      </c>
      <c r="D79" s="79">
        <v>0</v>
      </c>
      <c r="E79" s="79">
        <v>0</v>
      </c>
      <c r="F79" s="79">
        <v>0</v>
      </c>
      <c r="G79" s="79">
        <v>0</v>
      </c>
      <c r="H79" s="79">
        <v>0</v>
      </c>
      <c r="I79" s="79">
        <v>0</v>
      </c>
      <c r="J79" s="79">
        <v>0</v>
      </c>
      <c r="K79" s="79">
        <v>0</v>
      </c>
      <c r="L79" s="79">
        <v>0</v>
      </c>
      <c r="M79" s="79">
        <v>0</v>
      </c>
      <c r="N79" s="79">
        <v>0</v>
      </c>
      <c r="O79" s="79">
        <v>0</v>
      </c>
      <c r="P79" s="80">
        <v>0</v>
      </c>
      <c r="Q79" s="79">
        <v>0</v>
      </c>
      <c r="R79" s="79">
        <v>0</v>
      </c>
      <c r="S79" s="79">
        <v>0</v>
      </c>
      <c r="T79" s="79">
        <v>0</v>
      </c>
      <c r="U79" s="79">
        <v>0</v>
      </c>
      <c r="V79" s="79">
        <v>0</v>
      </c>
      <c r="W79" s="79">
        <v>0</v>
      </c>
      <c r="X79" s="79">
        <v>0</v>
      </c>
      <c r="Y79" s="79">
        <v>0</v>
      </c>
      <c r="Z79" s="79">
        <v>0</v>
      </c>
      <c r="AA79" s="79">
        <v>0</v>
      </c>
      <c r="AB79" s="79">
        <v>0</v>
      </c>
      <c r="AC79" s="80">
        <v>0</v>
      </c>
      <c r="AD79" s="79">
        <v>1785.33</v>
      </c>
      <c r="AE79" s="79">
        <v>1785.33</v>
      </c>
      <c r="AF79" s="79">
        <v>1785.33</v>
      </c>
      <c r="AG79" s="79">
        <v>17046</v>
      </c>
      <c r="AH79" s="79">
        <v>17046</v>
      </c>
      <c r="AI79" s="79">
        <v>17046</v>
      </c>
      <c r="AJ79" s="79">
        <v>4037.33</v>
      </c>
      <c r="AK79" s="79">
        <v>4037.33</v>
      </c>
      <c r="AL79" s="79">
        <v>4037.33</v>
      </c>
      <c r="AM79" s="79">
        <v>1357.67</v>
      </c>
      <c r="AN79" s="79">
        <v>1357.67</v>
      </c>
      <c r="AO79" s="79">
        <v>1357.67</v>
      </c>
      <c r="AP79" s="80">
        <v>72678.989999999991</v>
      </c>
      <c r="AQ79" s="79">
        <v>0</v>
      </c>
      <c r="AR79" s="79">
        <v>0</v>
      </c>
      <c r="AS79" s="79">
        <v>0</v>
      </c>
      <c r="AT79" s="79">
        <v>0</v>
      </c>
      <c r="AU79" s="79">
        <v>0</v>
      </c>
      <c r="AV79" s="79">
        <v>0</v>
      </c>
      <c r="AW79" s="79">
        <v>0</v>
      </c>
      <c r="AX79" s="79">
        <v>0</v>
      </c>
      <c r="AY79" s="79">
        <v>0</v>
      </c>
      <c r="AZ79" s="79">
        <v>0</v>
      </c>
      <c r="BA79" s="79">
        <v>0</v>
      </c>
      <c r="BB79" s="79">
        <v>0</v>
      </c>
      <c r="BC79" s="80">
        <v>0</v>
      </c>
      <c r="BD79" s="79">
        <v>0</v>
      </c>
      <c r="BE79" s="79">
        <v>0</v>
      </c>
      <c r="BF79" s="79">
        <v>0</v>
      </c>
      <c r="BG79" s="79">
        <v>0</v>
      </c>
      <c r="BH79" s="79">
        <v>0</v>
      </c>
      <c r="BI79" s="79">
        <v>0</v>
      </c>
      <c r="BJ79" s="79">
        <v>0</v>
      </c>
      <c r="BK79" s="79">
        <v>0</v>
      </c>
      <c r="BL79" s="79">
        <v>0</v>
      </c>
      <c r="BM79" s="79">
        <v>0</v>
      </c>
      <c r="BN79" s="79">
        <v>0</v>
      </c>
      <c r="BO79" s="79">
        <v>0</v>
      </c>
      <c r="BP79" s="80">
        <v>0</v>
      </c>
      <c r="BQ79" s="79">
        <v>0</v>
      </c>
      <c r="BR79" s="79">
        <v>0</v>
      </c>
      <c r="BS79" s="79">
        <v>0</v>
      </c>
      <c r="BT79" s="79">
        <v>0</v>
      </c>
      <c r="BU79" s="79">
        <v>0</v>
      </c>
      <c r="BV79" s="79">
        <v>0</v>
      </c>
      <c r="BW79" s="79">
        <v>0</v>
      </c>
      <c r="BX79" s="79">
        <v>0</v>
      </c>
      <c r="BY79" s="79">
        <v>0</v>
      </c>
      <c r="BZ79" s="79">
        <v>0</v>
      </c>
      <c r="CA79" s="79">
        <v>0</v>
      </c>
      <c r="CB79" s="79">
        <v>0</v>
      </c>
      <c r="CC79" s="80">
        <v>0</v>
      </c>
      <c r="CD79" s="79">
        <v>0</v>
      </c>
      <c r="CE79" s="79">
        <v>0</v>
      </c>
      <c r="CF79" s="79">
        <v>0</v>
      </c>
      <c r="CG79" s="79">
        <v>0</v>
      </c>
      <c r="CH79" s="79">
        <v>0</v>
      </c>
      <c r="CI79" s="79">
        <v>0</v>
      </c>
      <c r="CJ79" s="79">
        <v>0</v>
      </c>
      <c r="CK79" s="79">
        <v>0</v>
      </c>
      <c r="CL79" s="79">
        <v>0</v>
      </c>
      <c r="CM79" s="79">
        <v>0</v>
      </c>
      <c r="CN79" s="79">
        <v>0</v>
      </c>
      <c r="CO79" s="79">
        <v>0</v>
      </c>
      <c r="CP79" s="80">
        <v>0</v>
      </c>
      <c r="CQ79" s="79">
        <v>0</v>
      </c>
      <c r="CR79" s="79">
        <v>0</v>
      </c>
      <c r="CS79" s="79">
        <v>0</v>
      </c>
      <c r="CT79" s="79">
        <v>0</v>
      </c>
      <c r="CU79" s="79">
        <v>0</v>
      </c>
      <c r="CV79" s="79">
        <v>0</v>
      </c>
      <c r="CW79" s="79">
        <v>20923.330000000002</v>
      </c>
      <c r="CX79" s="79">
        <v>20923.330000000002</v>
      </c>
      <c r="CY79" s="79">
        <v>20923.330000000002</v>
      </c>
      <c r="CZ79" s="79">
        <v>21659</v>
      </c>
      <c r="DA79" s="79">
        <v>21659</v>
      </c>
      <c r="DB79" s="79">
        <v>21659</v>
      </c>
      <c r="DC79" s="80">
        <v>127746.99</v>
      </c>
      <c r="DD79" s="79">
        <v>8994.33</v>
      </c>
      <c r="DE79" s="79">
        <v>8994.33</v>
      </c>
      <c r="DF79" s="79">
        <v>8994.33</v>
      </c>
      <c r="DG79" s="79">
        <v>5888.33</v>
      </c>
      <c r="DH79" s="79">
        <v>5888.33</v>
      </c>
      <c r="DI79" s="79">
        <v>5888.33</v>
      </c>
      <c r="DJ79" s="79">
        <v>12194.33</v>
      </c>
      <c r="DK79" s="79">
        <v>12194.33</v>
      </c>
      <c r="DL79" s="79">
        <v>12194.33</v>
      </c>
      <c r="DM79" s="79">
        <v>7088</v>
      </c>
      <c r="DN79" s="79">
        <v>7088</v>
      </c>
      <c r="DO79" s="79">
        <v>7088</v>
      </c>
      <c r="DP79" s="80">
        <v>102494.97</v>
      </c>
      <c r="DQ79" s="79">
        <v>8059.33</v>
      </c>
      <c r="DR79" s="79">
        <v>8059.33</v>
      </c>
      <c r="DS79" s="79">
        <v>8059.33</v>
      </c>
      <c r="DT79" s="79">
        <v>14484</v>
      </c>
      <c r="DU79" s="79">
        <v>17905</v>
      </c>
      <c r="DV79" s="79">
        <v>34953</v>
      </c>
      <c r="DW79" s="79">
        <v>19296</v>
      </c>
      <c r="DX79" s="79">
        <v>30604</v>
      </c>
      <c r="DY79" s="79">
        <v>284995</v>
      </c>
      <c r="DZ79" s="79">
        <v>83283</v>
      </c>
      <c r="EA79" s="79">
        <v>220486</v>
      </c>
      <c r="EB79" s="79">
        <v>180587</v>
      </c>
      <c r="EC79" s="80">
        <v>910770.99</v>
      </c>
      <c r="ED79" s="79">
        <v>40798.85</v>
      </c>
      <c r="EE79" s="79">
        <v>8559</v>
      </c>
      <c r="EF79" s="79">
        <v>155604.21</v>
      </c>
      <c r="EG79" s="79">
        <v>62979.94</v>
      </c>
      <c r="EH79" s="79">
        <v>29422.5</v>
      </c>
      <c r="EI79" s="79">
        <v>47651</v>
      </c>
      <c r="EJ79" s="79">
        <v>56413.21</v>
      </c>
      <c r="EK79" s="79">
        <v>72334.039999999994</v>
      </c>
      <c r="EL79" s="79">
        <v>77181.23</v>
      </c>
      <c r="EM79" s="79">
        <v>75773.399999999994</v>
      </c>
      <c r="EN79" s="79">
        <v>35652.78</v>
      </c>
      <c r="EO79" s="79">
        <v>0</v>
      </c>
      <c r="EP79" s="80">
        <v>662370.16</v>
      </c>
      <c r="EQ79" s="79">
        <v>78744.649999999994</v>
      </c>
      <c r="ER79" s="79">
        <v>0</v>
      </c>
      <c r="ES79" s="79">
        <v>0</v>
      </c>
      <c r="ET79" s="79">
        <v>0</v>
      </c>
      <c r="EU79" s="79">
        <v>0</v>
      </c>
      <c r="EV79" s="79">
        <v>0</v>
      </c>
      <c r="EW79" s="79">
        <v>14894.48</v>
      </c>
      <c r="EX79" s="79">
        <v>0</v>
      </c>
      <c r="EY79" s="79">
        <v>0</v>
      </c>
      <c r="EZ79" s="79">
        <v>0</v>
      </c>
      <c r="FA79" s="79">
        <v>0</v>
      </c>
      <c r="FB79" s="79">
        <v>590097.29</v>
      </c>
      <c r="FC79" s="80">
        <v>683736.42</v>
      </c>
      <c r="FD79" s="79">
        <v>0</v>
      </c>
      <c r="FE79" s="79">
        <v>0</v>
      </c>
      <c r="FF79" s="79">
        <v>0</v>
      </c>
      <c r="FG79" s="79">
        <v>500</v>
      </c>
      <c r="FH79" s="79">
        <v>100</v>
      </c>
      <c r="FI79" s="79">
        <v>0</v>
      </c>
      <c r="FJ79" s="79">
        <v>0</v>
      </c>
      <c r="FK79" s="79">
        <v>135069</v>
      </c>
      <c r="FL79" s="79">
        <v>0</v>
      </c>
      <c r="FM79" s="79">
        <v>0</v>
      </c>
      <c r="FN79" s="79">
        <v>0</v>
      </c>
      <c r="FO79" s="79">
        <v>0</v>
      </c>
      <c r="FP79" s="80">
        <v>135669</v>
      </c>
      <c r="FQ79" s="79">
        <v>0</v>
      </c>
      <c r="FR79" s="79">
        <v>0</v>
      </c>
      <c r="FS79" s="79">
        <v>0</v>
      </c>
      <c r="FT79" s="79">
        <v>0</v>
      </c>
      <c r="FU79" s="79">
        <v>0</v>
      </c>
      <c r="FV79" s="79">
        <v>5100</v>
      </c>
      <c r="FW79" s="79">
        <v>10965</v>
      </c>
      <c r="FX79" s="79">
        <v>0</v>
      </c>
      <c r="FY79" s="79">
        <v>0</v>
      </c>
      <c r="FZ79" s="79">
        <v>6400</v>
      </c>
      <c r="GA79" s="79">
        <v>15400</v>
      </c>
      <c r="GB79" s="79">
        <v>314204</v>
      </c>
      <c r="GC79" s="80">
        <v>352069</v>
      </c>
      <c r="GD79" s="79">
        <v>511951.5</v>
      </c>
      <c r="GE79" s="79">
        <v>354113</v>
      </c>
      <c r="GF79" s="79">
        <v>637930</v>
      </c>
      <c r="GG79" s="79">
        <v>54413</v>
      </c>
      <c r="GH79" s="79">
        <v>151724.88</v>
      </c>
      <c r="GI79" s="79">
        <v>12500</v>
      </c>
      <c r="GJ79" s="79">
        <v>3000</v>
      </c>
      <c r="GK79" s="79">
        <v>11500</v>
      </c>
      <c r="GL79" s="79">
        <v>16500</v>
      </c>
      <c r="GM79" s="79">
        <v>19700</v>
      </c>
      <c r="GN79" s="79">
        <v>12200</v>
      </c>
      <c r="GO79" s="79">
        <v>10000</v>
      </c>
      <c r="GP79" s="80">
        <f t="shared" si="35"/>
        <v>1795532.38</v>
      </c>
      <c r="GQ79" s="79">
        <v>14956.92</v>
      </c>
      <c r="GR79" s="79">
        <v>10800</v>
      </c>
      <c r="GS79" s="79">
        <v>12050</v>
      </c>
      <c r="GT79" s="79">
        <v>11500</v>
      </c>
      <c r="GU79" s="79">
        <v>13300</v>
      </c>
      <c r="GV79" s="79">
        <v>10950</v>
      </c>
      <c r="GW79" s="79">
        <v>11300</v>
      </c>
      <c r="GX79" s="79">
        <v>11500</v>
      </c>
      <c r="GY79" s="79">
        <v>19365.27</v>
      </c>
      <c r="GZ79" s="79">
        <v>37596.9</v>
      </c>
      <c r="HA79" s="79">
        <v>14186.29</v>
      </c>
      <c r="HB79" s="79">
        <v>13422.18</v>
      </c>
      <c r="HC79" s="80">
        <f t="shared" si="36"/>
        <v>180927.56</v>
      </c>
      <c r="HD79" s="79">
        <v>11425.03</v>
      </c>
      <c r="HE79" s="79">
        <v>11869.95</v>
      </c>
      <c r="HF79" s="79">
        <v>9711.85</v>
      </c>
      <c r="HG79" s="79">
        <v>1920249.45</v>
      </c>
      <c r="HH79" s="79">
        <v>235793.12</v>
      </c>
      <c r="HI79" s="79">
        <v>31697.489999999998</v>
      </c>
      <c r="HJ79" s="79">
        <v>12500</v>
      </c>
      <c r="HK79" s="79">
        <v>32000</v>
      </c>
      <c r="HL79" s="79">
        <v>8750</v>
      </c>
      <c r="HM79" s="79">
        <v>10900</v>
      </c>
      <c r="HN79" s="79">
        <v>10200</v>
      </c>
      <c r="HO79" s="79">
        <v>9600</v>
      </c>
      <c r="HP79" s="80">
        <f t="shared" si="37"/>
        <v>2304696.89</v>
      </c>
      <c r="HQ79" s="79">
        <v>10200</v>
      </c>
      <c r="HR79" s="79">
        <v>50770</v>
      </c>
      <c r="HS79" s="79">
        <v>10400</v>
      </c>
      <c r="HT79" s="79">
        <v>67900</v>
      </c>
      <c r="HU79" s="79">
        <v>14000</v>
      </c>
      <c r="HV79" s="79">
        <v>12300</v>
      </c>
      <c r="HW79" s="79">
        <v>12400</v>
      </c>
      <c r="HX79" s="79">
        <v>11900</v>
      </c>
      <c r="HY79" s="79">
        <v>12000</v>
      </c>
      <c r="HZ79" s="79">
        <v>11800</v>
      </c>
      <c r="IA79" s="79">
        <v>10300</v>
      </c>
      <c r="IB79" s="79">
        <v>13000</v>
      </c>
      <c r="IC79" s="80">
        <f t="shared" si="38"/>
        <v>236970</v>
      </c>
      <c r="ID79" s="79">
        <v>12000</v>
      </c>
      <c r="IE79" s="79">
        <v>3000</v>
      </c>
      <c r="IF79" s="79">
        <v>0</v>
      </c>
      <c r="IG79" s="79">
        <v>132118</v>
      </c>
      <c r="IH79" s="79">
        <v>59601</v>
      </c>
      <c r="II79" s="79">
        <v>10559.99</v>
      </c>
      <c r="IJ79" s="79">
        <v>16637</v>
      </c>
      <c r="IK79" s="79">
        <v>29716</v>
      </c>
      <c r="IL79" s="79">
        <v>13948</v>
      </c>
      <c r="IM79" s="79">
        <v>17447</v>
      </c>
      <c r="IN79" s="79">
        <v>44913</v>
      </c>
      <c r="IO79" s="79">
        <v>40861</v>
      </c>
      <c r="IP79" s="80">
        <f t="shared" si="39"/>
        <v>380800.99</v>
      </c>
      <c r="IQ79" s="79">
        <v>40591</v>
      </c>
      <c r="IR79" s="79">
        <v>35622</v>
      </c>
      <c r="IS79" s="79">
        <v>23372</v>
      </c>
      <c r="IT79" s="79">
        <v>24019</v>
      </c>
      <c r="IU79" s="79">
        <v>22287</v>
      </c>
      <c r="IV79" s="79">
        <v>75151</v>
      </c>
      <c r="IW79" s="79">
        <v>100059</v>
      </c>
      <c r="IX79" s="79">
        <v>21984</v>
      </c>
      <c r="IY79" s="79">
        <v>92868</v>
      </c>
      <c r="IZ79" s="79">
        <v>162758</v>
      </c>
      <c r="JA79" s="79">
        <v>116822</v>
      </c>
      <c r="JB79" s="79">
        <v>289868</v>
      </c>
      <c r="JC79" s="80">
        <f t="shared" si="40"/>
        <v>1005401</v>
      </c>
      <c r="JD79" s="79">
        <v>82245</v>
      </c>
      <c r="JE79" s="79">
        <v>73899</v>
      </c>
      <c r="JF79" s="79">
        <v>142818</v>
      </c>
      <c r="JG79" s="79">
        <v>13576</v>
      </c>
      <c r="JH79" s="79">
        <v>12235</v>
      </c>
      <c r="JI79" s="79">
        <v>18183</v>
      </c>
      <c r="JJ79" s="79">
        <v>51121</v>
      </c>
      <c r="JK79" s="79">
        <v>52934</v>
      </c>
      <c r="JL79" s="79">
        <v>464626</v>
      </c>
      <c r="JM79" s="79">
        <v>137739</v>
      </c>
      <c r="JN79" s="79">
        <v>216206</v>
      </c>
      <c r="JO79" s="79">
        <v>343572</v>
      </c>
      <c r="JP79" s="80">
        <f t="shared" si="41"/>
        <v>1609154</v>
      </c>
      <c r="JQ79" s="79">
        <v>110193</v>
      </c>
      <c r="JR79" s="79">
        <v>51836</v>
      </c>
      <c r="JS79" s="79">
        <v>70898</v>
      </c>
      <c r="JT79" s="79">
        <v>124402</v>
      </c>
      <c r="JU79" s="79">
        <v>80766</v>
      </c>
      <c r="JV79" s="79">
        <v>90329</v>
      </c>
      <c r="JW79" s="79">
        <v>19010</v>
      </c>
      <c r="JX79" s="79">
        <v>73533</v>
      </c>
      <c r="JY79" s="79">
        <v>73026</v>
      </c>
      <c r="JZ79" s="79">
        <v>144015</v>
      </c>
      <c r="KA79" s="79">
        <v>179118</v>
      </c>
      <c r="KB79" s="79">
        <v>461848</v>
      </c>
      <c r="KC79" s="80">
        <f t="shared" si="42"/>
        <v>1478974</v>
      </c>
      <c r="KD79" s="79">
        <v>83702</v>
      </c>
      <c r="KE79" s="79">
        <v>28542</v>
      </c>
      <c r="KF79" s="79">
        <v>164961</v>
      </c>
      <c r="KG79" s="79">
        <v>238533</v>
      </c>
      <c r="KH79" s="79">
        <v>240211</v>
      </c>
      <c r="KI79" s="79">
        <v>369733</v>
      </c>
      <c r="KJ79" s="79">
        <v>219000</v>
      </c>
      <c r="KK79" s="79">
        <v>162468</v>
      </c>
      <c r="KL79" s="79">
        <v>85427</v>
      </c>
      <c r="KM79" s="79">
        <v>31225</v>
      </c>
      <c r="KN79" s="79">
        <v>285119</v>
      </c>
      <c r="KO79" s="79">
        <v>129540</v>
      </c>
      <c r="KP79" s="80">
        <f t="shared" si="43"/>
        <v>2038461</v>
      </c>
      <c r="KQ79" s="79">
        <v>13954</v>
      </c>
      <c r="KR79" s="79">
        <v>29737</v>
      </c>
      <c r="KS79" s="79">
        <v>53002</v>
      </c>
      <c r="KT79" s="79">
        <v>69775</v>
      </c>
      <c r="KU79" s="79">
        <v>109425</v>
      </c>
      <c r="KV79" s="79">
        <v>443943</v>
      </c>
      <c r="KW79" s="79">
        <v>214221</v>
      </c>
      <c r="KX79" s="79">
        <v>145969</v>
      </c>
      <c r="KY79" s="79">
        <v>143426</v>
      </c>
      <c r="KZ79" s="79">
        <v>241919</v>
      </c>
      <c r="LA79" s="79">
        <v>306355</v>
      </c>
      <c r="LB79" s="79">
        <v>462964</v>
      </c>
      <c r="LC79" s="80">
        <f t="shared" si="44"/>
        <v>2234690</v>
      </c>
      <c r="LD79" s="79">
        <v>51410</v>
      </c>
      <c r="LE79" s="79">
        <v>89528</v>
      </c>
      <c r="LF79" s="79">
        <v>121638</v>
      </c>
      <c r="LG79" s="79">
        <v>105683</v>
      </c>
      <c r="LH79" s="79">
        <v>260898</v>
      </c>
      <c r="LI79" s="79">
        <v>196973</v>
      </c>
      <c r="LJ79" s="81" t="e">
        <f>+INDEX(#REF!,MATCH($B79,#REF!,0),MATCH(LJ$6,#REF!,0))</f>
        <v>#REF!</v>
      </c>
      <c r="LK79" s="82"/>
      <c r="LL79" s="81"/>
      <c r="LM79" s="81"/>
      <c r="LN79" s="81"/>
      <c r="LO79" s="81"/>
      <c r="LP79" s="80" t="e">
        <f t="shared" si="45"/>
        <v>#REF!</v>
      </c>
    </row>
    <row r="80" spans="2:328" hidden="1" outlineLevel="1">
      <c r="B80" t="str">
        <f t="shared" si="34"/>
        <v>EXPLORACIÓNPUNO</v>
      </c>
      <c r="C80" s="78" t="s">
        <v>418</v>
      </c>
      <c r="D80" s="79">
        <v>0</v>
      </c>
      <c r="E80" s="79">
        <v>0</v>
      </c>
      <c r="F80" s="79">
        <v>0</v>
      </c>
      <c r="G80" s="79">
        <v>0</v>
      </c>
      <c r="H80" s="79">
        <v>0</v>
      </c>
      <c r="I80" s="79">
        <v>0</v>
      </c>
      <c r="J80" s="79">
        <v>0</v>
      </c>
      <c r="K80" s="79">
        <v>0</v>
      </c>
      <c r="L80" s="79">
        <v>0</v>
      </c>
      <c r="M80" s="79">
        <v>0</v>
      </c>
      <c r="N80" s="79">
        <v>0</v>
      </c>
      <c r="O80" s="79">
        <v>0</v>
      </c>
      <c r="P80" s="80">
        <v>0</v>
      </c>
      <c r="Q80" s="79">
        <v>3489.33</v>
      </c>
      <c r="R80" s="79">
        <v>3489.33</v>
      </c>
      <c r="S80" s="79">
        <v>3489.33</v>
      </c>
      <c r="T80" s="79">
        <v>1994</v>
      </c>
      <c r="U80" s="79">
        <v>1994</v>
      </c>
      <c r="V80" s="79">
        <v>1994</v>
      </c>
      <c r="W80" s="79">
        <v>1994.6599999999999</v>
      </c>
      <c r="X80" s="79">
        <v>1994.6599999999999</v>
      </c>
      <c r="Y80" s="79">
        <v>1994.6599999999999</v>
      </c>
      <c r="Z80" s="79">
        <v>86443</v>
      </c>
      <c r="AA80" s="79">
        <v>86443</v>
      </c>
      <c r="AB80" s="79">
        <v>86443</v>
      </c>
      <c r="AC80" s="80">
        <v>281762.96999999997</v>
      </c>
      <c r="AD80" s="79">
        <v>27065.439999999999</v>
      </c>
      <c r="AE80" s="79">
        <v>27065.439999999999</v>
      </c>
      <c r="AF80" s="79">
        <v>27065.439999999999</v>
      </c>
      <c r="AG80" s="79">
        <v>30502.15</v>
      </c>
      <c r="AH80" s="79">
        <v>30502.15</v>
      </c>
      <c r="AI80" s="79">
        <v>30502.15</v>
      </c>
      <c r="AJ80" s="79">
        <v>15964.14</v>
      </c>
      <c r="AK80" s="79">
        <v>15964.14</v>
      </c>
      <c r="AL80" s="79">
        <v>15964.14</v>
      </c>
      <c r="AM80" s="79">
        <v>17773.330000000002</v>
      </c>
      <c r="AN80" s="79">
        <v>17773.330000000002</v>
      </c>
      <c r="AO80" s="79">
        <v>17773.330000000002</v>
      </c>
      <c r="AP80" s="80">
        <v>273915.18000000005</v>
      </c>
      <c r="AQ80" s="79">
        <v>6427.67</v>
      </c>
      <c r="AR80" s="79">
        <v>6427.67</v>
      </c>
      <c r="AS80" s="79">
        <v>6427.67</v>
      </c>
      <c r="AT80" s="79">
        <v>11409.11</v>
      </c>
      <c r="AU80" s="79">
        <v>11409.11</v>
      </c>
      <c r="AV80" s="79">
        <v>11409.11</v>
      </c>
      <c r="AW80" s="79">
        <v>7263.26</v>
      </c>
      <c r="AX80" s="79">
        <v>7263.26</v>
      </c>
      <c r="AY80" s="79">
        <v>7263.26</v>
      </c>
      <c r="AZ80" s="79">
        <v>7038.29</v>
      </c>
      <c r="BA80" s="79">
        <v>7038.29</v>
      </c>
      <c r="BB80" s="79">
        <v>7038.29</v>
      </c>
      <c r="BC80" s="80">
        <v>96414.989999999976</v>
      </c>
      <c r="BD80" s="79">
        <v>0</v>
      </c>
      <c r="BE80" s="79">
        <v>0</v>
      </c>
      <c r="BF80" s="79">
        <v>0</v>
      </c>
      <c r="BG80" s="79">
        <v>0</v>
      </c>
      <c r="BH80" s="79">
        <v>0</v>
      </c>
      <c r="BI80" s="79">
        <v>0</v>
      </c>
      <c r="BJ80" s="79">
        <v>0</v>
      </c>
      <c r="BK80" s="79">
        <v>0</v>
      </c>
      <c r="BL80" s="79">
        <v>0</v>
      </c>
      <c r="BM80" s="79">
        <v>0</v>
      </c>
      <c r="BN80" s="79">
        <v>0</v>
      </c>
      <c r="BO80" s="79">
        <v>0</v>
      </c>
      <c r="BP80" s="80">
        <v>0</v>
      </c>
      <c r="BQ80" s="79">
        <v>92749.58</v>
      </c>
      <c r="BR80" s="79">
        <v>92749.58</v>
      </c>
      <c r="BS80" s="79">
        <v>92749.58</v>
      </c>
      <c r="BT80" s="79">
        <v>129204.43</v>
      </c>
      <c r="BU80" s="79">
        <v>129204.43</v>
      </c>
      <c r="BV80" s="79">
        <v>129204.43</v>
      </c>
      <c r="BW80" s="79">
        <v>397784.49</v>
      </c>
      <c r="BX80" s="79">
        <v>397784.49</v>
      </c>
      <c r="BY80" s="79">
        <v>397784.49</v>
      </c>
      <c r="BZ80" s="79">
        <v>439778.45</v>
      </c>
      <c r="CA80" s="79">
        <v>439778.45</v>
      </c>
      <c r="CB80" s="79">
        <v>439778.45</v>
      </c>
      <c r="CC80" s="80">
        <v>3178550.8500000006</v>
      </c>
      <c r="CD80" s="79">
        <v>133166.67000000001</v>
      </c>
      <c r="CE80" s="79">
        <v>133166.67000000001</v>
      </c>
      <c r="CF80" s="79">
        <v>133166.67000000001</v>
      </c>
      <c r="CG80" s="79">
        <v>0</v>
      </c>
      <c r="CH80" s="79">
        <v>0</v>
      </c>
      <c r="CI80" s="79">
        <v>0</v>
      </c>
      <c r="CJ80" s="79">
        <v>0</v>
      </c>
      <c r="CK80" s="79">
        <v>0</v>
      </c>
      <c r="CL80" s="79">
        <v>0</v>
      </c>
      <c r="CM80" s="79">
        <v>0</v>
      </c>
      <c r="CN80" s="79">
        <v>0</v>
      </c>
      <c r="CO80" s="79">
        <v>0</v>
      </c>
      <c r="CP80" s="80">
        <v>399500.01</v>
      </c>
      <c r="CQ80" s="79">
        <v>0</v>
      </c>
      <c r="CR80" s="79">
        <v>0</v>
      </c>
      <c r="CS80" s="79">
        <v>0</v>
      </c>
      <c r="CT80" s="79">
        <v>0</v>
      </c>
      <c r="CU80" s="79">
        <v>0</v>
      </c>
      <c r="CV80" s="79">
        <v>0</v>
      </c>
      <c r="CW80" s="79">
        <v>254572.02</v>
      </c>
      <c r="CX80" s="79">
        <v>254572.02</v>
      </c>
      <c r="CY80" s="79">
        <v>254572.02</v>
      </c>
      <c r="CZ80" s="79">
        <v>0</v>
      </c>
      <c r="DA80" s="79">
        <v>0</v>
      </c>
      <c r="DB80" s="79">
        <v>0</v>
      </c>
      <c r="DC80" s="80">
        <v>763716.05999999994</v>
      </c>
      <c r="DD80" s="79">
        <v>235920.86</v>
      </c>
      <c r="DE80" s="79">
        <v>235920.86</v>
      </c>
      <c r="DF80" s="79">
        <v>235920.86</v>
      </c>
      <c r="DG80" s="79">
        <v>143161.35</v>
      </c>
      <c r="DH80" s="79">
        <v>143161.35</v>
      </c>
      <c r="DI80" s="79">
        <v>143161.35</v>
      </c>
      <c r="DJ80" s="79">
        <v>12893.22</v>
      </c>
      <c r="DK80" s="79">
        <v>12893.22</v>
      </c>
      <c r="DL80" s="79">
        <v>12893.22</v>
      </c>
      <c r="DM80" s="79">
        <v>73790.490000000005</v>
      </c>
      <c r="DN80" s="79">
        <v>73790.490000000005</v>
      </c>
      <c r="DO80" s="79">
        <v>73790.490000000005</v>
      </c>
      <c r="DP80" s="80">
        <v>1397297.7599999998</v>
      </c>
      <c r="DQ80" s="79">
        <v>12206.62</v>
      </c>
      <c r="DR80" s="79">
        <v>12206.62</v>
      </c>
      <c r="DS80" s="79">
        <v>12206.62</v>
      </c>
      <c r="DT80" s="79">
        <v>751529.31</v>
      </c>
      <c r="DU80" s="79">
        <v>367657.23</v>
      </c>
      <c r="DV80" s="79">
        <v>578676.27</v>
      </c>
      <c r="DW80" s="79">
        <v>986788.46</v>
      </c>
      <c r="DX80" s="79">
        <v>1256244.9900000005</v>
      </c>
      <c r="DY80" s="79">
        <v>1422424.22</v>
      </c>
      <c r="DZ80" s="79">
        <v>1294539.6800000004</v>
      </c>
      <c r="EA80" s="79">
        <v>1426720.68</v>
      </c>
      <c r="EB80" s="79">
        <v>1505052.05</v>
      </c>
      <c r="EC80" s="80">
        <v>9626252.75</v>
      </c>
      <c r="ED80" s="79">
        <v>715831</v>
      </c>
      <c r="EE80" s="79">
        <v>490530</v>
      </c>
      <c r="EF80" s="79">
        <v>1343971.9</v>
      </c>
      <c r="EG80" s="79">
        <v>1287619.7599999998</v>
      </c>
      <c r="EH80" s="79">
        <v>2184186.0999999996</v>
      </c>
      <c r="EI80" s="79">
        <v>2257828.7000000007</v>
      </c>
      <c r="EJ80" s="79">
        <v>2441203.5200000005</v>
      </c>
      <c r="EK80" s="79">
        <v>1360954.12</v>
      </c>
      <c r="EL80" s="79">
        <v>2343898.4800000004</v>
      </c>
      <c r="EM80" s="79">
        <v>2144264.7200000007</v>
      </c>
      <c r="EN80" s="79">
        <v>1616063.7099999995</v>
      </c>
      <c r="EO80" s="79">
        <v>1302091.08</v>
      </c>
      <c r="EP80" s="80">
        <v>19488443.090000004</v>
      </c>
      <c r="EQ80" s="79">
        <v>1281910.4500000002</v>
      </c>
      <c r="ER80" s="79">
        <v>1274323.48</v>
      </c>
      <c r="ES80" s="79">
        <v>1762786</v>
      </c>
      <c r="ET80" s="79">
        <v>1972091</v>
      </c>
      <c r="EU80" s="79">
        <v>5377060.8100000005</v>
      </c>
      <c r="EV80" s="79">
        <v>2162973.61</v>
      </c>
      <c r="EW80" s="79">
        <v>1464644</v>
      </c>
      <c r="EX80" s="79">
        <v>819514</v>
      </c>
      <c r="EY80" s="79">
        <v>1112573.6499999999</v>
      </c>
      <c r="EZ80" s="79">
        <v>1931683.2799999998</v>
      </c>
      <c r="FA80" s="79">
        <v>2250180</v>
      </c>
      <c r="FB80" s="79">
        <v>2406722.2199999997</v>
      </c>
      <c r="FC80" s="80">
        <v>23816462.5</v>
      </c>
      <c r="FD80" s="79">
        <v>1713649.6000000003</v>
      </c>
      <c r="FE80" s="79">
        <v>1166792.6000000003</v>
      </c>
      <c r="FF80" s="79">
        <v>1758927.8999999997</v>
      </c>
      <c r="FG80" s="79">
        <v>1363971.45</v>
      </c>
      <c r="FH80" s="79">
        <v>1705391</v>
      </c>
      <c r="FI80" s="79">
        <v>2882302.68</v>
      </c>
      <c r="FJ80" s="79">
        <v>2783570.19</v>
      </c>
      <c r="FK80" s="79">
        <v>3534406</v>
      </c>
      <c r="FL80" s="79">
        <v>2934872.4699999997</v>
      </c>
      <c r="FM80" s="79">
        <v>2448052.4500000002</v>
      </c>
      <c r="FN80" s="79">
        <v>3178547.91</v>
      </c>
      <c r="FO80" s="79">
        <v>2320535.6</v>
      </c>
      <c r="FP80" s="80">
        <v>27791019.850000001</v>
      </c>
      <c r="FQ80" s="79">
        <v>1992467.22</v>
      </c>
      <c r="FR80" s="79">
        <v>1612339</v>
      </c>
      <c r="FS80" s="79">
        <v>1160882.74</v>
      </c>
      <c r="FT80" s="79">
        <v>1215396.57</v>
      </c>
      <c r="FU80" s="79">
        <v>2172596</v>
      </c>
      <c r="FV80" s="79">
        <v>1108628.49</v>
      </c>
      <c r="FW80" s="79">
        <v>824940.51</v>
      </c>
      <c r="FX80" s="79">
        <v>751217.29</v>
      </c>
      <c r="FY80" s="79">
        <v>677974.53</v>
      </c>
      <c r="FZ80" s="79">
        <v>507603.8</v>
      </c>
      <c r="GA80" s="79">
        <v>856542.96</v>
      </c>
      <c r="GB80" s="79">
        <v>1326626.49</v>
      </c>
      <c r="GC80" s="80">
        <v>14207215.6</v>
      </c>
      <c r="GD80" s="79">
        <v>1213450.8700000001</v>
      </c>
      <c r="GE80" s="79">
        <v>525386</v>
      </c>
      <c r="GF80" s="79">
        <v>585163.88</v>
      </c>
      <c r="GG80" s="79">
        <v>817244.96</v>
      </c>
      <c r="GH80" s="79">
        <v>935967.2</v>
      </c>
      <c r="GI80" s="79">
        <v>1119284</v>
      </c>
      <c r="GJ80" s="79">
        <v>1022830</v>
      </c>
      <c r="GK80" s="79">
        <v>508059</v>
      </c>
      <c r="GL80" s="79">
        <v>609514</v>
      </c>
      <c r="GM80" s="79">
        <v>647345</v>
      </c>
      <c r="GN80" s="79">
        <v>856568.15</v>
      </c>
      <c r="GO80" s="79">
        <v>1087702</v>
      </c>
      <c r="GP80" s="80">
        <f t="shared" si="35"/>
        <v>9928515.0600000005</v>
      </c>
      <c r="GQ80" s="79">
        <v>317949.13</v>
      </c>
      <c r="GR80" s="79">
        <v>329077.25999999995</v>
      </c>
      <c r="GS80" s="79">
        <v>584975.02</v>
      </c>
      <c r="GT80" s="79">
        <v>420434.62</v>
      </c>
      <c r="GU80" s="79">
        <v>536813.52999999991</v>
      </c>
      <c r="GV80" s="79">
        <v>622800.30000000005</v>
      </c>
      <c r="GW80" s="79">
        <v>634022.67999999993</v>
      </c>
      <c r="GX80" s="79">
        <v>716852.3</v>
      </c>
      <c r="GY80" s="79">
        <v>724988.24</v>
      </c>
      <c r="GZ80" s="79">
        <v>1036403.46</v>
      </c>
      <c r="HA80" s="79">
        <v>920360.64</v>
      </c>
      <c r="HB80" s="79">
        <v>1586805.9799999997</v>
      </c>
      <c r="HC80" s="80">
        <f t="shared" si="36"/>
        <v>8431483.1599999983</v>
      </c>
      <c r="HD80" s="79">
        <v>534530.35000000009</v>
      </c>
      <c r="HE80" s="79">
        <v>639601.30000000005</v>
      </c>
      <c r="HF80" s="79">
        <v>633435.69999999995</v>
      </c>
      <c r="HG80" s="79">
        <v>744227.01</v>
      </c>
      <c r="HH80" s="79">
        <v>541900.75999999989</v>
      </c>
      <c r="HI80" s="79">
        <v>563952.09000000008</v>
      </c>
      <c r="HJ80" s="79">
        <v>684216.62999999989</v>
      </c>
      <c r="HK80" s="79">
        <v>630805.98</v>
      </c>
      <c r="HL80" s="79">
        <v>1047423.7</v>
      </c>
      <c r="HM80" s="79">
        <v>1062597.3799999999</v>
      </c>
      <c r="HN80" s="79">
        <v>1263569.3700000001</v>
      </c>
      <c r="HO80" s="79">
        <v>1533257.1600000001</v>
      </c>
      <c r="HP80" s="80">
        <f t="shared" si="37"/>
        <v>9879517.4299999997</v>
      </c>
      <c r="HQ80" s="79">
        <v>329080.81000000006</v>
      </c>
      <c r="HR80" s="79">
        <v>494214.26000000007</v>
      </c>
      <c r="HS80" s="79">
        <v>603602.44999999995</v>
      </c>
      <c r="HT80" s="79">
        <v>796780</v>
      </c>
      <c r="HU80" s="79">
        <v>776436.48</v>
      </c>
      <c r="HV80" s="79">
        <v>1234983.73</v>
      </c>
      <c r="HW80" s="79">
        <v>785443.78</v>
      </c>
      <c r="HX80" s="79">
        <v>901182.09000000008</v>
      </c>
      <c r="HY80" s="79">
        <v>684826.34000000008</v>
      </c>
      <c r="HZ80" s="79">
        <v>972505.05999999994</v>
      </c>
      <c r="IA80" s="79">
        <v>736864.92</v>
      </c>
      <c r="IB80" s="79">
        <v>685677.14</v>
      </c>
      <c r="IC80" s="80">
        <f t="shared" si="38"/>
        <v>9001597.0600000005</v>
      </c>
      <c r="ID80" s="79">
        <v>180783.69</v>
      </c>
      <c r="IE80" s="79">
        <v>298740.21999999997</v>
      </c>
      <c r="IF80" s="79">
        <v>243448.98</v>
      </c>
      <c r="IG80" s="79">
        <v>222898.55</v>
      </c>
      <c r="IH80" s="79">
        <v>718026.08</v>
      </c>
      <c r="II80" s="79">
        <v>1086051</v>
      </c>
      <c r="IJ80" s="79">
        <v>410024.14</v>
      </c>
      <c r="IK80" s="79">
        <v>457531</v>
      </c>
      <c r="IL80" s="79">
        <v>568240</v>
      </c>
      <c r="IM80" s="79">
        <v>424263</v>
      </c>
      <c r="IN80" s="79">
        <v>435305</v>
      </c>
      <c r="IO80" s="79">
        <v>429805</v>
      </c>
      <c r="IP80" s="80">
        <f t="shared" si="39"/>
        <v>5475116.6600000001</v>
      </c>
      <c r="IQ80" s="79">
        <v>405205</v>
      </c>
      <c r="IR80" s="79">
        <v>915066</v>
      </c>
      <c r="IS80" s="79">
        <v>1800082</v>
      </c>
      <c r="IT80" s="79">
        <v>570528</v>
      </c>
      <c r="IU80" s="79">
        <v>839380</v>
      </c>
      <c r="IV80" s="79">
        <v>809546</v>
      </c>
      <c r="IW80" s="79">
        <v>1873801</v>
      </c>
      <c r="IX80" s="79">
        <v>1139024</v>
      </c>
      <c r="IY80" s="79">
        <v>576157</v>
      </c>
      <c r="IZ80" s="79">
        <v>453416</v>
      </c>
      <c r="JA80" s="79">
        <v>561566</v>
      </c>
      <c r="JB80" s="79">
        <v>487391</v>
      </c>
      <c r="JC80" s="80">
        <f t="shared" si="40"/>
        <v>10431162</v>
      </c>
      <c r="JD80" s="79">
        <v>591311</v>
      </c>
      <c r="JE80" s="79">
        <v>805076</v>
      </c>
      <c r="JF80" s="79">
        <v>559443</v>
      </c>
      <c r="JG80" s="79">
        <v>335250</v>
      </c>
      <c r="JH80" s="79">
        <v>294032</v>
      </c>
      <c r="JI80" s="79">
        <v>393239</v>
      </c>
      <c r="JJ80" s="79">
        <v>424013</v>
      </c>
      <c r="JK80" s="79">
        <v>321868</v>
      </c>
      <c r="JL80" s="79">
        <v>408982</v>
      </c>
      <c r="JM80" s="79">
        <v>547102</v>
      </c>
      <c r="JN80" s="79">
        <v>381938</v>
      </c>
      <c r="JO80" s="79">
        <v>524605</v>
      </c>
      <c r="JP80" s="80">
        <f t="shared" si="41"/>
        <v>5586859</v>
      </c>
      <c r="JQ80" s="79">
        <v>570494</v>
      </c>
      <c r="JR80" s="79">
        <v>506364</v>
      </c>
      <c r="JS80" s="79">
        <v>621477</v>
      </c>
      <c r="JT80" s="79">
        <v>522851</v>
      </c>
      <c r="JU80" s="79">
        <v>540567</v>
      </c>
      <c r="JV80" s="79">
        <v>642464</v>
      </c>
      <c r="JW80" s="79">
        <v>885694</v>
      </c>
      <c r="JX80" s="79">
        <v>966178</v>
      </c>
      <c r="JY80" s="79">
        <v>845595</v>
      </c>
      <c r="JZ80" s="79">
        <v>1111070</v>
      </c>
      <c r="KA80" s="79">
        <v>1008284</v>
      </c>
      <c r="KB80" s="79">
        <v>696467</v>
      </c>
      <c r="KC80" s="80">
        <f t="shared" si="42"/>
        <v>8917505</v>
      </c>
      <c r="KD80" s="79">
        <v>716687</v>
      </c>
      <c r="KE80" s="79">
        <v>737815</v>
      </c>
      <c r="KF80" s="79">
        <v>719067</v>
      </c>
      <c r="KG80" s="79">
        <v>892140</v>
      </c>
      <c r="KH80" s="79">
        <v>788291</v>
      </c>
      <c r="KI80" s="79">
        <v>602257</v>
      </c>
      <c r="KJ80" s="79">
        <v>541669</v>
      </c>
      <c r="KK80" s="79">
        <v>814428</v>
      </c>
      <c r="KL80" s="79">
        <v>929061</v>
      </c>
      <c r="KM80" s="79">
        <v>1015615</v>
      </c>
      <c r="KN80" s="79">
        <v>867795</v>
      </c>
      <c r="KO80" s="79">
        <v>1050764</v>
      </c>
      <c r="KP80" s="80">
        <f t="shared" si="43"/>
        <v>9675589</v>
      </c>
      <c r="KQ80" s="79">
        <v>502325</v>
      </c>
      <c r="KR80" s="79">
        <v>258266</v>
      </c>
      <c r="KS80" s="79">
        <v>416388</v>
      </c>
      <c r="KT80" s="79">
        <v>353450</v>
      </c>
      <c r="KU80" s="79">
        <v>729285</v>
      </c>
      <c r="KV80" s="79">
        <v>789981</v>
      </c>
      <c r="KW80" s="79">
        <v>1140023</v>
      </c>
      <c r="KX80" s="79">
        <v>1288485</v>
      </c>
      <c r="KY80" s="79">
        <v>1396331</v>
      </c>
      <c r="KZ80" s="79">
        <v>1117080</v>
      </c>
      <c r="LA80" s="79">
        <v>1370326</v>
      </c>
      <c r="LB80" s="79">
        <v>1193135</v>
      </c>
      <c r="LC80" s="80">
        <f t="shared" si="44"/>
        <v>10555075</v>
      </c>
      <c r="LD80" s="79">
        <v>923703</v>
      </c>
      <c r="LE80" s="79">
        <v>545096</v>
      </c>
      <c r="LF80" s="79">
        <v>1134293</v>
      </c>
      <c r="LG80" s="79">
        <v>1663892</v>
      </c>
      <c r="LH80" s="79">
        <v>2076757</v>
      </c>
      <c r="LI80" s="79">
        <v>1722892</v>
      </c>
      <c r="LJ80" s="81" t="e">
        <f>+INDEX(#REF!,MATCH($B80,#REF!,0),MATCH(LJ$6,#REF!,0))</f>
        <v>#REF!</v>
      </c>
      <c r="LK80" s="82"/>
      <c r="LL80" s="81"/>
      <c r="LM80" s="81"/>
      <c r="LN80" s="81"/>
      <c r="LO80" s="81"/>
      <c r="LP80" s="80" t="e">
        <f t="shared" si="45"/>
        <v>#REF!</v>
      </c>
    </row>
    <row r="81" spans="1:328" hidden="1" outlineLevel="1">
      <c r="B81" t="str">
        <f t="shared" si="34"/>
        <v>EXPLORACIÓNSAN MARTÍN</v>
      </c>
      <c r="C81" s="78" t="s">
        <v>419</v>
      </c>
      <c r="D81" s="79">
        <v>0</v>
      </c>
      <c r="E81" s="79">
        <v>0</v>
      </c>
      <c r="F81" s="79">
        <v>0</v>
      </c>
      <c r="G81" s="79">
        <v>0</v>
      </c>
      <c r="H81" s="79">
        <v>0</v>
      </c>
      <c r="I81" s="79">
        <v>0</v>
      </c>
      <c r="J81" s="79">
        <v>0</v>
      </c>
      <c r="K81" s="79">
        <v>0</v>
      </c>
      <c r="L81" s="79">
        <v>0</v>
      </c>
      <c r="M81" s="79">
        <v>0</v>
      </c>
      <c r="N81" s="79">
        <v>0</v>
      </c>
      <c r="O81" s="79">
        <v>0</v>
      </c>
      <c r="P81" s="80">
        <v>0</v>
      </c>
      <c r="Q81" s="79">
        <v>17097.75</v>
      </c>
      <c r="R81" s="79">
        <v>17097.75</v>
      </c>
      <c r="S81" s="79">
        <v>17097.75</v>
      </c>
      <c r="T81" s="79">
        <v>17097.75</v>
      </c>
      <c r="U81" s="79">
        <v>17097.75</v>
      </c>
      <c r="V81" s="79">
        <v>17097.75</v>
      </c>
      <c r="W81" s="79">
        <v>17097.75</v>
      </c>
      <c r="X81" s="79">
        <v>17097.75</v>
      </c>
      <c r="Y81" s="79">
        <v>17097.75</v>
      </c>
      <c r="Z81" s="79">
        <v>17097.75</v>
      </c>
      <c r="AA81" s="79">
        <v>17097.75</v>
      </c>
      <c r="AB81" s="79">
        <v>17097.75</v>
      </c>
      <c r="AC81" s="80">
        <v>205173</v>
      </c>
      <c r="AD81" s="79">
        <v>15742.77</v>
      </c>
      <c r="AE81" s="79">
        <v>15742.77</v>
      </c>
      <c r="AF81" s="79">
        <v>15742.77</v>
      </c>
      <c r="AG81" s="79">
        <v>39042.089999999997</v>
      </c>
      <c r="AH81" s="79">
        <v>39042.089999999997</v>
      </c>
      <c r="AI81" s="79">
        <v>39042.089999999997</v>
      </c>
      <c r="AJ81" s="79">
        <v>9811.02</v>
      </c>
      <c r="AK81" s="79">
        <v>9811.02</v>
      </c>
      <c r="AL81" s="79">
        <v>9811.02</v>
      </c>
      <c r="AM81" s="79">
        <v>8593.31</v>
      </c>
      <c r="AN81" s="79">
        <v>8593.31</v>
      </c>
      <c r="AO81" s="79">
        <v>8593.31</v>
      </c>
      <c r="AP81" s="80">
        <v>219567.56999999995</v>
      </c>
      <c r="AQ81" s="79">
        <v>18999.14</v>
      </c>
      <c r="AR81" s="79">
        <v>18999.14</v>
      </c>
      <c r="AS81" s="79">
        <v>18999.14</v>
      </c>
      <c r="AT81" s="79">
        <v>22286.25</v>
      </c>
      <c r="AU81" s="79">
        <v>22286.25</v>
      </c>
      <c r="AV81" s="79">
        <v>22286.25</v>
      </c>
      <c r="AW81" s="79">
        <v>17182.580000000002</v>
      </c>
      <c r="AX81" s="79">
        <v>17182.580000000002</v>
      </c>
      <c r="AY81" s="79">
        <v>17182.580000000002</v>
      </c>
      <c r="AZ81" s="79">
        <v>0</v>
      </c>
      <c r="BA81" s="79">
        <v>0</v>
      </c>
      <c r="BB81" s="79">
        <v>0</v>
      </c>
      <c r="BC81" s="80">
        <v>175403.91000000003</v>
      </c>
      <c r="BD81" s="79">
        <v>0</v>
      </c>
      <c r="BE81" s="79">
        <v>0</v>
      </c>
      <c r="BF81" s="79">
        <v>0</v>
      </c>
      <c r="BG81" s="79">
        <v>0</v>
      </c>
      <c r="BH81" s="79">
        <v>0</v>
      </c>
      <c r="BI81" s="79">
        <v>0</v>
      </c>
      <c r="BJ81" s="79">
        <v>0</v>
      </c>
      <c r="BK81" s="79">
        <v>0</v>
      </c>
      <c r="BL81" s="79">
        <v>0</v>
      </c>
      <c r="BM81" s="79">
        <v>0</v>
      </c>
      <c r="BN81" s="79">
        <v>0</v>
      </c>
      <c r="BO81" s="79">
        <v>0</v>
      </c>
      <c r="BP81" s="80">
        <v>0</v>
      </c>
      <c r="BQ81" s="79">
        <v>0</v>
      </c>
      <c r="BR81" s="79">
        <v>0</v>
      </c>
      <c r="BS81" s="79">
        <v>0</v>
      </c>
      <c r="BT81" s="79">
        <v>48.33</v>
      </c>
      <c r="BU81" s="79">
        <v>48.33</v>
      </c>
      <c r="BV81" s="79">
        <v>48.33</v>
      </c>
      <c r="BW81" s="79">
        <v>0</v>
      </c>
      <c r="BX81" s="79">
        <v>0</v>
      </c>
      <c r="BY81" s="79">
        <v>0</v>
      </c>
      <c r="BZ81" s="79">
        <v>0</v>
      </c>
      <c r="CA81" s="79">
        <v>0</v>
      </c>
      <c r="CB81" s="79">
        <v>0</v>
      </c>
      <c r="CC81" s="80">
        <v>144.99</v>
      </c>
      <c r="CD81" s="79">
        <v>0</v>
      </c>
      <c r="CE81" s="79">
        <v>0</v>
      </c>
      <c r="CF81" s="79">
        <v>0</v>
      </c>
      <c r="CG81" s="79">
        <v>0</v>
      </c>
      <c r="CH81" s="79">
        <v>0</v>
      </c>
      <c r="CI81" s="79">
        <v>0</v>
      </c>
      <c r="CJ81" s="79">
        <v>3655</v>
      </c>
      <c r="CK81" s="79">
        <v>3655</v>
      </c>
      <c r="CL81" s="79">
        <v>3655</v>
      </c>
      <c r="CM81" s="79">
        <v>0</v>
      </c>
      <c r="CN81" s="79">
        <v>0</v>
      </c>
      <c r="CO81" s="79">
        <v>0</v>
      </c>
      <c r="CP81" s="80">
        <v>10965</v>
      </c>
      <c r="CQ81" s="79">
        <v>0</v>
      </c>
      <c r="CR81" s="79">
        <v>0</v>
      </c>
      <c r="CS81" s="79">
        <v>0</v>
      </c>
      <c r="CT81" s="79">
        <v>0</v>
      </c>
      <c r="CU81" s="79">
        <v>0</v>
      </c>
      <c r="CV81" s="79">
        <v>0</v>
      </c>
      <c r="CW81" s="79">
        <v>0</v>
      </c>
      <c r="CX81" s="79">
        <v>0</v>
      </c>
      <c r="CY81" s="79">
        <v>0</v>
      </c>
      <c r="CZ81" s="79">
        <v>0</v>
      </c>
      <c r="DA81" s="79">
        <v>0</v>
      </c>
      <c r="DB81" s="79">
        <v>0</v>
      </c>
      <c r="DC81" s="80">
        <v>0</v>
      </c>
      <c r="DD81" s="79">
        <v>0</v>
      </c>
      <c r="DE81" s="79">
        <v>0</v>
      </c>
      <c r="DF81" s="79">
        <v>0</v>
      </c>
      <c r="DG81" s="79">
        <v>0</v>
      </c>
      <c r="DH81" s="79">
        <v>0</v>
      </c>
      <c r="DI81" s="79">
        <v>0</v>
      </c>
      <c r="DJ81" s="79">
        <v>0</v>
      </c>
      <c r="DK81" s="79">
        <v>0</v>
      </c>
      <c r="DL81" s="79">
        <v>0</v>
      </c>
      <c r="DM81" s="79">
        <v>0</v>
      </c>
      <c r="DN81" s="79">
        <v>0</v>
      </c>
      <c r="DO81" s="79">
        <v>0</v>
      </c>
      <c r="DP81" s="80">
        <v>0</v>
      </c>
      <c r="DQ81" s="79">
        <v>0</v>
      </c>
      <c r="DR81" s="79">
        <v>0</v>
      </c>
      <c r="DS81" s="79">
        <v>0</v>
      </c>
      <c r="DT81" s="79">
        <v>0</v>
      </c>
      <c r="DU81" s="79">
        <v>0</v>
      </c>
      <c r="DV81" s="79">
        <v>0</v>
      </c>
      <c r="DW81" s="79">
        <v>0</v>
      </c>
      <c r="DX81" s="79">
        <v>0</v>
      </c>
      <c r="DY81" s="79">
        <v>0</v>
      </c>
      <c r="DZ81" s="79">
        <v>0</v>
      </c>
      <c r="EA81" s="79">
        <v>0</v>
      </c>
      <c r="EB81" s="79">
        <v>0</v>
      </c>
      <c r="EC81" s="80">
        <v>0</v>
      </c>
      <c r="ED81" s="79">
        <v>500</v>
      </c>
      <c r="EE81" s="79">
        <v>0</v>
      </c>
      <c r="EF81" s="79">
        <v>0</v>
      </c>
      <c r="EG81" s="79">
        <v>0</v>
      </c>
      <c r="EH81" s="79">
        <v>0</v>
      </c>
      <c r="EI81" s="79">
        <v>0</v>
      </c>
      <c r="EJ81" s="79">
        <v>350</v>
      </c>
      <c r="EK81" s="79">
        <v>0</v>
      </c>
      <c r="EL81" s="79">
        <v>0</v>
      </c>
      <c r="EM81" s="79">
        <v>0</v>
      </c>
      <c r="EN81" s="79">
        <v>0</v>
      </c>
      <c r="EO81" s="79">
        <v>0</v>
      </c>
      <c r="EP81" s="80">
        <v>850</v>
      </c>
      <c r="EQ81" s="79">
        <v>0</v>
      </c>
      <c r="ER81" s="79">
        <v>0</v>
      </c>
      <c r="ES81" s="79">
        <v>0</v>
      </c>
      <c r="ET81" s="79">
        <v>0</v>
      </c>
      <c r="EU81" s="79">
        <v>0</v>
      </c>
      <c r="EV81" s="79">
        <v>0</v>
      </c>
      <c r="EW81" s="79">
        <v>0</v>
      </c>
      <c r="EX81" s="79">
        <v>0</v>
      </c>
      <c r="EY81" s="79">
        <v>8500</v>
      </c>
      <c r="EZ81" s="79">
        <v>1800</v>
      </c>
      <c r="FA81" s="79">
        <v>0</v>
      </c>
      <c r="FB81" s="79">
        <v>1800</v>
      </c>
      <c r="FC81" s="80">
        <v>12100</v>
      </c>
      <c r="FD81" s="79">
        <v>0</v>
      </c>
      <c r="FE81" s="79">
        <v>3700</v>
      </c>
      <c r="FF81" s="79">
        <v>0</v>
      </c>
      <c r="FG81" s="79">
        <v>0</v>
      </c>
      <c r="FH81" s="79">
        <v>0</v>
      </c>
      <c r="FI81" s="79">
        <v>1500</v>
      </c>
      <c r="FJ81" s="79">
        <v>0</v>
      </c>
      <c r="FK81" s="79">
        <v>1120</v>
      </c>
      <c r="FL81" s="79">
        <v>0</v>
      </c>
      <c r="FM81" s="79">
        <v>200</v>
      </c>
      <c r="FN81" s="79">
        <v>0</v>
      </c>
      <c r="FO81" s="79">
        <v>0</v>
      </c>
      <c r="FP81" s="80">
        <v>6520</v>
      </c>
      <c r="FQ81" s="79">
        <v>0</v>
      </c>
      <c r="FR81" s="79">
        <v>0</v>
      </c>
      <c r="FS81" s="79">
        <v>0</v>
      </c>
      <c r="FT81" s="79">
        <v>0</v>
      </c>
      <c r="FU81" s="79">
        <v>500</v>
      </c>
      <c r="FV81" s="79">
        <v>4500</v>
      </c>
      <c r="FW81" s="79">
        <v>9000</v>
      </c>
      <c r="FX81" s="79">
        <v>9000</v>
      </c>
      <c r="FY81" s="79">
        <v>9000</v>
      </c>
      <c r="FZ81" s="79">
        <v>9000</v>
      </c>
      <c r="GA81" s="79">
        <v>9000</v>
      </c>
      <c r="GB81" s="79">
        <v>0</v>
      </c>
      <c r="GC81" s="80">
        <v>50000</v>
      </c>
      <c r="GD81" s="79">
        <v>0</v>
      </c>
      <c r="GE81" s="79">
        <v>0</v>
      </c>
      <c r="GF81" s="79">
        <v>0</v>
      </c>
      <c r="GG81" s="79">
        <v>0</v>
      </c>
      <c r="GH81" s="79">
        <v>500</v>
      </c>
      <c r="GI81" s="79">
        <v>0</v>
      </c>
      <c r="GJ81" s="79">
        <v>0</v>
      </c>
      <c r="GK81" s="79">
        <v>0</v>
      </c>
      <c r="GL81" s="79">
        <v>0</v>
      </c>
      <c r="GM81" s="79">
        <v>0</v>
      </c>
      <c r="GN81" s="79">
        <v>0</v>
      </c>
      <c r="GO81" s="79">
        <v>0</v>
      </c>
      <c r="GP81" s="80">
        <f t="shared" si="35"/>
        <v>500</v>
      </c>
      <c r="GQ81" s="79">
        <v>0</v>
      </c>
      <c r="GR81" s="79">
        <v>0</v>
      </c>
      <c r="GS81" s="79">
        <v>0</v>
      </c>
      <c r="GT81" s="79">
        <v>0</v>
      </c>
      <c r="GU81" s="79">
        <v>0</v>
      </c>
      <c r="GV81" s="79">
        <v>0</v>
      </c>
      <c r="GW81" s="79">
        <v>0</v>
      </c>
      <c r="GX81" s="79">
        <v>0</v>
      </c>
      <c r="GY81" s="79">
        <v>0</v>
      </c>
      <c r="GZ81" s="79">
        <v>0</v>
      </c>
      <c r="HA81" s="79">
        <v>0</v>
      </c>
      <c r="HB81" s="79">
        <v>0</v>
      </c>
      <c r="HC81" s="80">
        <f t="shared" si="36"/>
        <v>0</v>
      </c>
      <c r="HD81" s="79">
        <v>0</v>
      </c>
      <c r="HE81" s="79">
        <v>0</v>
      </c>
      <c r="HF81" s="79">
        <v>0</v>
      </c>
      <c r="HG81" s="79">
        <v>0</v>
      </c>
      <c r="HH81" s="79">
        <v>0</v>
      </c>
      <c r="HI81" s="79">
        <v>0</v>
      </c>
      <c r="HJ81" s="79">
        <v>0</v>
      </c>
      <c r="HK81" s="79">
        <v>0</v>
      </c>
      <c r="HL81" s="79">
        <v>0</v>
      </c>
      <c r="HM81" s="79">
        <v>0</v>
      </c>
      <c r="HN81" s="79">
        <v>0</v>
      </c>
      <c r="HO81" s="79">
        <v>0</v>
      </c>
      <c r="HP81" s="80">
        <f t="shared" si="37"/>
        <v>0</v>
      </c>
      <c r="HQ81" s="79">
        <v>0</v>
      </c>
      <c r="HR81" s="79">
        <v>0</v>
      </c>
      <c r="HS81" s="79">
        <v>0</v>
      </c>
      <c r="HT81" s="79">
        <v>0</v>
      </c>
      <c r="HU81" s="79">
        <v>0</v>
      </c>
      <c r="HV81" s="79">
        <v>0</v>
      </c>
      <c r="HW81" s="79">
        <v>0</v>
      </c>
      <c r="HX81" s="79">
        <v>0</v>
      </c>
      <c r="HY81" s="79">
        <v>250</v>
      </c>
      <c r="HZ81" s="79">
        <v>0</v>
      </c>
      <c r="IA81" s="79">
        <v>0</v>
      </c>
      <c r="IB81" s="79">
        <v>0</v>
      </c>
      <c r="IC81" s="80">
        <f t="shared" si="38"/>
        <v>250</v>
      </c>
      <c r="ID81" s="79">
        <v>0</v>
      </c>
      <c r="IE81" s="79">
        <v>0</v>
      </c>
      <c r="IF81" s="79">
        <v>0</v>
      </c>
      <c r="IG81" s="79">
        <v>0</v>
      </c>
      <c r="IH81" s="79">
        <v>0</v>
      </c>
      <c r="II81" s="79">
        <v>0</v>
      </c>
      <c r="IJ81" s="79">
        <v>0</v>
      </c>
      <c r="IK81" s="79">
        <v>0</v>
      </c>
      <c r="IL81" s="79">
        <v>0</v>
      </c>
      <c r="IM81" s="79">
        <v>0</v>
      </c>
      <c r="IN81" s="79">
        <v>0</v>
      </c>
      <c r="IO81" s="79">
        <v>0</v>
      </c>
      <c r="IP81" s="80">
        <f t="shared" si="39"/>
        <v>0</v>
      </c>
      <c r="IQ81" s="79">
        <v>0</v>
      </c>
      <c r="IR81" s="79">
        <v>0</v>
      </c>
      <c r="IS81" s="79">
        <v>0</v>
      </c>
      <c r="IT81" s="79">
        <v>0</v>
      </c>
      <c r="IU81" s="79">
        <v>0</v>
      </c>
      <c r="IV81" s="79">
        <v>0</v>
      </c>
      <c r="IW81" s="79">
        <v>0</v>
      </c>
      <c r="IX81" s="79">
        <v>0</v>
      </c>
      <c r="IY81" s="79">
        <v>0</v>
      </c>
      <c r="IZ81" s="79">
        <v>0</v>
      </c>
      <c r="JA81" s="79">
        <v>0</v>
      </c>
      <c r="JB81" s="79">
        <v>5100</v>
      </c>
      <c r="JC81" s="80">
        <f t="shared" si="40"/>
        <v>5100</v>
      </c>
      <c r="JD81" s="79">
        <v>0</v>
      </c>
      <c r="JE81" s="79">
        <v>0</v>
      </c>
      <c r="JF81" s="79">
        <v>0</v>
      </c>
      <c r="JG81" s="79">
        <v>0</v>
      </c>
      <c r="JH81" s="79">
        <v>0</v>
      </c>
      <c r="JI81" s="79">
        <v>0</v>
      </c>
      <c r="JJ81" s="79">
        <v>0</v>
      </c>
      <c r="JK81" s="79">
        <v>0</v>
      </c>
      <c r="JL81" s="79">
        <v>0</v>
      </c>
      <c r="JM81" s="79">
        <v>0</v>
      </c>
      <c r="JN81" s="79">
        <v>139</v>
      </c>
      <c r="JO81" s="79">
        <v>0</v>
      </c>
      <c r="JP81" s="80">
        <f t="shared" si="41"/>
        <v>139</v>
      </c>
      <c r="JQ81" s="79">
        <v>0</v>
      </c>
      <c r="JR81" s="79">
        <v>0</v>
      </c>
      <c r="JS81" s="79">
        <v>0</v>
      </c>
      <c r="JT81" s="79">
        <v>0</v>
      </c>
      <c r="JU81" s="79">
        <v>0</v>
      </c>
      <c r="JV81" s="79">
        <v>0</v>
      </c>
      <c r="JW81" s="79">
        <v>0</v>
      </c>
      <c r="JX81" s="79">
        <v>0</v>
      </c>
      <c r="JY81" s="79">
        <v>0</v>
      </c>
      <c r="JZ81" s="79">
        <v>0</v>
      </c>
      <c r="KA81" s="79">
        <v>0</v>
      </c>
      <c r="KB81" s="79">
        <v>0</v>
      </c>
      <c r="KC81" s="80">
        <f t="shared" si="42"/>
        <v>0</v>
      </c>
      <c r="KD81" s="79">
        <v>0</v>
      </c>
      <c r="KE81" s="79">
        <v>0</v>
      </c>
      <c r="KF81" s="79">
        <v>17751</v>
      </c>
      <c r="KG81" s="79">
        <v>3450</v>
      </c>
      <c r="KH81" s="79">
        <v>0</v>
      </c>
      <c r="KI81" s="79">
        <v>2885</v>
      </c>
      <c r="KJ81" s="79">
        <v>0</v>
      </c>
      <c r="KK81" s="79">
        <v>0</v>
      </c>
      <c r="KL81" s="79">
        <v>2269</v>
      </c>
      <c r="KM81" s="79">
        <v>19027</v>
      </c>
      <c r="KN81" s="79">
        <v>15019</v>
      </c>
      <c r="KO81" s="79">
        <v>0</v>
      </c>
      <c r="KP81" s="80">
        <f t="shared" si="43"/>
        <v>60401</v>
      </c>
      <c r="KQ81" s="79">
        <v>0</v>
      </c>
      <c r="KR81" s="79">
        <v>0</v>
      </c>
      <c r="KS81" s="79">
        <v>0</v>
      </c>
      <c r="KT81" s="79">
        <v>0</v>
      </c>
      <c r="KU81" s="79">
        <v>0</v>
      </c>
      <c r="KV81" s="79">
        <v>0</v>
      </c>
      <c r="KW81" s="79">
        <v>0</v>
      </c>
      <c r="KX81" s="79">
        <v>0</v>
      </c>
      <c r="KY81" s="79">
        <v>0</v>
      </c>
      <c r="KZ81" s="79">
        <v>0</v>
      </c>
      <c r="LA81" s="79">
        <v>0</v>
      </c>
      <c r="LB81" s="79">
        <v>106301</v>
      </c>
      <c r="LC81" s="80">
        <f t="shared" si="44"/>
        <v>106301</v>
      </c>
      <c r="LD81" s="79">
        <v>0</v>
      </c>
      <c r="LE81" s="79">
        <v>0</v>
      </c>
      <c r="LF81" s="79">
        <v>0</v>
      </c>
      <c r="LG81" s="79">
        <v>0</v>
      </c>
      <c r="LH81" s="79">
        <v>0</v>
      </c>
      <c r="LI81" s="79">
        <v>0</v>
      </c>
      <c r="LJ81" s="81" t="e">
        <f>+INDEX(#REF!,MATCH($B81,#REF!,0),MATCH(LJ$6,#REF!,0))</f>
        <v>#REF!</v>
      </c>
      <c r="LK81" s="82"/>
      <c r="LL81" s="81"/>
      <c r="LM81" s="81"/>
      <c r="LN81" s="81"/>
      <c r="LO81" s="81"/>
      <c r="LP81" s="80" t="e">
        <f t="shared" si="45"/>
        <v>#REF!</v>
      </c>
    </row>
    <row r="82" spans="1:328" hidden="1" outlineLevel="1">
      <c r="B82" t="str">
        <f t="shared" si="34"/>
        <v>EXPLORACIÓNTACNA</v>
      </c>
      <c r="C82" s="78" t="s">
        <v>420</v>
      </c>
      <c r="D82" s="79">
        <v>0</v>
      </c>
      <c r="E82" s="79">
        <v>0</v>
      </c>
      <c r="F82" s="79">
        <v>0</v>
      </c>
      <c r="G82" s="79">
        <v>0</v>
      </c>
      <c r="H82" s="79">
        <v>0</v>
      </c>
      <c r="I82" s="79">
        <v>0</v>
      </c>
      <c r="J82" s="79">
        <v>0</v>
      </c>
      <c r="K82" s="79">
        <v>0</v>
      </c>
      <c r="L82" s="79">
        <v>0</v>
      </c>
      <c r="M82" s="79">
        <v>0</v>
      </c>
      <c r="N82" s="79">
        <v>0</v>
      </c>
      <c r="O82" s="79">
        <v>0</v>
      </c>
      <c r="P82" s="80">
        <v>0</v>
      </c>
      <c r="Q82" s="79">
        <v>0</v>
      </c>
      <c r="R82" s="79">
        <v>0</v>
      </c>
      <c r="S82" s="79">
        <v>0</v>
      </c>
      <c r="T82" s="79">
        <v>0</v>
      </c>
      <c r="U82" s="79">
        <v>0</v>
      </c>
      <c r="V82" s="79">
        <v>0</v>
      </c>
      <c r="W82" s="79">
        <v>0</v>
      </c>
      <c r="X82" s="79">
        <v>0</v>
      </c>
      <c r="Y82" s="79">
        <v>0</v>
      </c>
      <c r="Z82" s="79">
        <v>0</v>
      </c>
      <c r="AA82" s="79">
        <v>0</v>
      </c>
      <c r="AB82" s="79">
        <v>0</v>
      </c>
      <c r="AC82" s="80">
        <v>0</v>
      </c>
      <c r="AD82" s="79">
        <v>0</v>
      </c>
      <c r="AE82" s="79">
        <v>0</v>
      </c>
      <c r="AF82" s="79">
        <v>0</v>
      </c>
      <c r="AG82" s="79">
        <v>0</v>
      </c>
      <c r="AH82" s="79">
        <v>0</v>
      </c>
      <c r="AI82" s="79">
        <v>0</v>
      </c>
      <c r="AJ82" s="79">
        <v>60069.66</v>
      </c>
      <c r="AK82" s="79">
        <v>60069.66</v>
      </c>
      <c r="AL82" s="79">
        <v>60069.66</v>
      </c>
      <c r="AM82" s="79">
        <v>7000</v>
      </c>
      <c r="AN82" s="79">
        <v>7000</v>
      </c>
      <c r="AO82" s="79">
        <v>7000</v>
      </c>
      <c r="AP82" s="80">
        <v>201208.98</v>
      </c>
      <c r="AQ82" s="79">
        <v>14878.320000000002</v>
      </c>
      <c r="AR82" s="79">
        <v>14878.320000000002</v>
      </c>
      <c r="AS82" s="79">
        <v>14878.320000000002</v>
      </c>
      <c r="AT82" s="79">
        <v>0</v>
      </c>
      <c r="AU82" s="79">
        <v>0</v>
      </c>
      <c r="AV82" s="79">
        <v>0</v>
      </c>
      <c r="AW82" s="79">
        <v>66057.33</v>
      </c>
      <c r="AX82" s="79">
        <v>66057.33</v>
      </c>
      <c r="AY82" s="79">
        <v>66057.33</v>
      </c>
      <c r="AZ82" s="79">
        <v>92349</v>
      </c>
      <c r="BA82" s="79">
        <v>92349</v>
      </c>
      <c r="BB82" s="79">
        <v>92349</v>
      </c>
      <c r="BC82" s="80">
        <v>519853.95</v>
      </c>
      <c r="BD82" s="79">
        <v>0</v>
      </c>
      <c r="BE82" s="79">
        <v>0</v>
      </c>
      <c r="BF82" s="79">
        <v>0</v>
      </c>
      <c r="BG82" s="79">
        <v>0</v>
      </c>
      <c r="BH82" s="79">
        <v>0</v>
      </c>
      <c r="BI82" s="79">
        <v>0</v>
      </c>
      <c r="BJ82" s="79">
        <v>0</v>
      </c>
      <c r="BK82" s="79">
        <v>0</v>
      </c>
      <c r="BL82" s="79">
        <v>0</v>
      </c>
      <c r="BM82" s="79">
        <v>0</v>
      </c>
      <c r="BN82" s="79">
        <v>0</v>
      </c>
      <c r="BO82" s="79">
        <v>0</v>
      </c>
      <c r="BP82" s="80">
        <v>0</v>
      </c>
      <c r="BQ82" s="79">
        <v>0</v>
      </c>
      <c r="BR82" s="79">
        <v>0</v>
      </c>
      <c r="BS82" s="79">
        <v>0</v>
      </c>
      <c r="BT82" s="79">
        <v>0</v>
      </c>
      <c r="BU82" s="79">
        <v>0</v>
      </c>
      <c r="BV82" s="79">
        <v>0</v>
      </c>
      <c r="BW82" s="79">
        <v>0</v>
      </c>
      <c r="BX82" s="79">
        <v>0</v>
      </c>
      <c r="BY82" s="79">
        <v>0</v>
      </c>
      <c r="BZ82" s="79">
        <v>0</v>
      </c>
      <c r="CA82" s="79">
        <v>0</v>
      </c>
      <c r="CB82" s="79">
        <v>0</v>
      </c>
      <c r="CC82" s="80">
        <v>0</v>
      </c>
      <c r="CD82" s="79">
        <v>0</v>
      </c>
      <c r="CE82" s="79">
        <v>0</v>
      </c>
      <c r="CF82" s="79">
        <v>0</v>
      </c>
      <c r="CG82" s="79">
        <v>0</v>
      </c>
      <c r="CH82" s="79">
        <v>0</v>
      </c>
      <c r="CI82" s="79">
        <v>0</v>
      </c>
      <c r="CJ82" s="79">
        <v>0</v>
      </c>
      <c r="CK82" s="79">
        <v>0</v>
      </c>
      <c r="CL82" s="79">
        <v>0</v>
      </c>
      <c r="CM82" s="79">
        <v>0</v>
      </c>
      <c r="CN82" s="79">
        <v>0</v>
      </c>
      <c r="CO82" s="79">
        <v>0</v>
      </c>
      <c r="CP82" s="80">
        <v>0</v>
      </c>
      <c r="CQ82" s="79">
        <v>0</v>
      </c>
      <c r="CR82" s="79">
        <v>0</v>
      </c>
      <c r="CS82" s="79">
        <v>0</v>
      </c>
      <c r="CT82" s="79">
        <v>9625</v>
      </c>
      <c r="CU82" s="79">
        <v>9625</v>
      </c>
      <c r="CV82" s="79">
        <v>9625</v>
      </c>
      <c r="CW82" s="79">
        <v>0</v>
      </c>
      <c r="CX82" s="79">
        <v>0</v>
      </c>
      <c r="CY82" s="79">
        <v>0</v>
      </c>
      <c r="CZ82" s="79">
        <v>0</v>
      </c>
      <c r="DA82" s="79">
        <v>0</v>
      </c>
      <c r="DB82" s="79">
        <v>0</v>
      </c>
      <c r="DC82" s="80">
        <v>28875</v>
      </c>
      <c r="DD82" s="79">
        <v>0</v>
      </c>
      <c r="DE82" s="79">
        <v>0</v>
      </c>
      <c r="DF82" s="79">
        <v>0</v>
      </c>
      <c r="DG82" s="79">
        <v>0</v>
      </c>
      <c r="DH82" s="79">
        <v>0</v>
      </c>
      <c r="DI82" s="79">
        <v>0</v>
      </c>
      <c r="DJ82" s="79">
        <v>0</v>
      </c>
      <c r="DK82" s="79">
        <v>0</v>
      </c>
      <c r="DL82" s="79">
        <v>0</v>
      </c>
      <c r="DM82" s="79">
        <v>0</v>
      </c>
      <c r="DN82" s="79">
        <v>0</v>
      </c>
      <c r="DO82" s="79">
        <v>0</v>
      </c>
      <c r="DP82" s="80">
        <v>0</v>
      </c>
      <c r="DQ82" s="79">
        <v>0</v>
      </c>
      <c r="DR82" s="79">
        <v>0</v>
      </c>
      <c r="DS82" s="79">
        <v>0</v>
      </c>
      <c r="DT82" s="79">
        <v>32530</v>
      </c>
      <c r="DU82" s="79">
        <v>40020</v>
      </c>
      <c r="DV82" s="79">
        <v>48000</v>
      </c>
      <c r="DW82" s="79">
        <v>56000</v>
      </c>
      <c r="DX82" s="79">
        <v>64000</v>
      </c>
      <c r="DY82" s="79">
        <v>0</v>
      </c>
      <c r="DZ82" s="79">
        <v>83297</v>
      </c>
      <c r="EA82" s="79">
        <v>40500</v>
      </c>
      <c r="EB82" s="79">
        <v>0</v>
      </c>
      <c r="EC82" s="80">
        <v>364347</v>
      </c>
      <c r="ED82" s="79">
        <v>0</v>
      </c>
      <c r="EE82" s="79">
        <v>0</v>
      </c>
      <c r="EF82" s="79">
        <v>0</v>
      </c>
      <c r="EG82" s="79">
        <v>5000</v>
      </c>
      <c r="EH82" s="79">
        <v>24954</v>
      </c>
      <c r="EI82" s="79">
        <v>211871</v>
      </c>
      <c r="EJ82" s="79">
        <v>10000</v>
      </c>
      <c r="EK82" s="79">
        <v>9500</v>
      </c>
      <c r="EL82" s="79">
        <v>19000</v>
      </c>
      <c r="EM82" s="79">
        <v>19000</v>
      </c>
      <c r="EN82" s="79">
        <v>25000</v>
      </c>
      <c r="EO82" s="79">
        <v>22000</v>
      </c>
      <c r="EP82" s="80">
        <v>346325</v>
      </c>
      <c r="EQ82" s="79">
        <v>25000</v>
      </c>
      <c r="ER82" s="79">
        <v>20000</v>
      </c>
      <c r="ES82" s="79">
        <v>24000</v>
      </c>
      <c r="ET82" s="79">
        <v>314391.84000000003</v>
      </c>
      <c r="EU82" s="79">
        <v>340896</v>
      </c>
      <c r="EV82" s="79">
        <v>417572.07999999996</v>
      </c>
      <c r="EW82" s="79">
        <v>29191.1</v>
      </c>
      <c r="EX82" s="79">
        <v>7355.92</v>
      </c>
      <c r="EY82" s="79">
        <v>73491.77</v>
      </c>
      <c r="EZ82" s="79">
        <v>257058.45</v>
      </c>
      <c r="FA82" s="79">
        <v>50673.5</v>
      </c>
      <c r="FB82" s="79">
        <v>79170.399999999994</v>
      </c>
      <c r="FC82" s="80">
        <v>1638801.0599999998</v>
      </c>
      <c r="FD82" s="79">
        <v>500</v>
      </c>
      <c r="FE82" s="79">
        <v>0</v>
      </c>
      <c r="FF82" s="79">
        <v>6920</v>
      </c>
      <c r="FG82" s="79">
        <v>267324</v>
      </c>
      <c r="FH82" s="79">
        <v>73703.8</v>
      </c>
      <c r="FI82" s="79">
        <v>90457.4</v>
      </c>
      <c r="FJ82" s="79">
        <v>10000</v>
      </c>
      <c r="FK82" s="79">
        <v>28855</v>
      </c>
      <c r="FL82" s="79">
        <v>5000</v>
      </c>
      <c r="FM82" s="79">
        <v>0</v>
      </c>
      <c r="FN82" s="79">
        <v>193.57</v>
      </c>
      <c r="FO82" s="79">
        <v>0</v>
      </c>
      <c r="FP82" s="80">
        <v>482953.76999999996</v>
      </c>
      <c r="FQ82" s="79">
        <v>0</v>
      </c>
      <c r="FR82" s="79">
        <v>0</v>
      </c>
      <c r="FS82" s="79">
        <v>0</v>
      </c>
      <c r="FT82" s="79">
        <v>0</v>
      </c>
      <c r="FU82" s="79">
        <v>0</v>
      </c>
      <c r="FV82" s="79">
        <v>0</v>
      </c>
      <c r="FW82" s="79">
        <v>0</v>
      </c>
      <c r="FX82" s="79">
        <v>2387</v>
      </c>
      <c r="FY82" s="79">
        <v>0</v>
      </c>
      <c r="FZ82" s="79">
        <v>0</v>
      </c>
      <c r="GA82" s="79">
        <v>0</v>
      </c>
      <c r="GB82" s="79">
        <v>0</v>
      </c>
      <c r="GC82" s="80">
        <v>2387</v>
      </c>
      <c r="GD82" s="79">
        <v>0</v>
      </c>
      <c r="GE82" s="79">
        <v>0</v>
      </c>
      <c r="GF82" s="79">
        <v>0</v>
      </c>
      <c r="GG82" s="79">
        <v>0</v>
      </c>
      <c r="GH82" s="79">
        <v>0</v>
      </c>
      <c r="GI82" s="79">
        <v>0</v>
      </c>
      <c r="GJ82" s="79">
        <v>0</v>
      </c>
      <c r="GK82" s="79">
        <v>0</v>
      </c>
      <c r="GL82" s="79">
        <v>0</v>
      </c>
      <c r="GM82" s="79">
        <v>17000</v>
      </c>
      <c r="GN82" s="79">
        <v>27000</v>
      </c>
      <c r="GO82" s="79">
        <v>134287</v>
      </c>
      <c r="GP82" s="80">
        <f t="shared" si="35"/>
        <v>178287</v>
      </c>
      <c r="GQ82" s="79">
        <v>18000</v>
      </c>
      <c r="GR82" s="79">
        <v>8000</v>
      </c>
      <c r="GS82" s="79">
        <v>0</v>
      </c>
      <c r="GT82" s="79">
        <v>284212.44</v>
      </c>
      <c r="GU82" s="79">
        <v>0</v>
      </c>
      <c r="GV82" s="79">
        <v>0</v>
      </c>
      <c r="GW82" s="79">
        <v>0</v>
      </c>
      <c r="GX82" s="79">
        <v>0</v>
      </c>
      <c r="GY82" s="79">
        <v>81644</v>
      </c>
      <c r="GZ82" s="79">
        <v>71733</v>
      </c>
      <c r="HA82" s="79">
        <v>0</v>
      </c>
      <c r="HB82" s="79">
        <v>207039.86</v>
      </c>
      <c r="HC82" s="80">
        <f t="shared" si="36"/>
        <v>670629.30000000005</v>
      </c>
      <c r="HD82" s="79">
        <v>61144</v>
      </c>
      <c r="HE82" s="79">
        <v>263162</v>
      </c>
      <c r="HF82" s="79">
        <v>144799</v>
      </c>
      <c r="HG82" s="79">
        <v>0</v>
      </c>
      <c r="HH82" s="79">
        <v>135566</v>
      </c>
      <c r="HI82" s="79">
        <v>0</v>
      </c>
      <c r="HJ82" s="79">
        <v>111469</v>
      </c>
      <c r="HK82" s="79">
        <v>0</v>
      </c>
      <c r="HL82" s="79">
        <v>0</v>
      </c>
      <c r="HM82" s="79">
        <v>0</v>
      </c>
      <c r="HN82" s="79">
        <v>0</v>
      </c>
      <c r="HO82" s="79">
        <v>0</v>
      </c>
      <c r="HP82" s="80">
        <f t="shared" si="37"/>
        <v>716140</v>
      </c>
      <c r="HQ82" s="79">
        <v>400000</v>
      </c>
      <c r="HR82" s="79">
        <v>250000</v>
      </c>
      <c r="HS82" s="79">
        <v>200000</v>
      </c>
      <c r="HT82" s="79">
        <v>151634</v>
      </c>
      <c r="HU82" s="79">
        <v>115070.32</v>
      </c>
      <c r="HV82" s="79">
        <v>721673</v>
      </c>
      <c r="HW82" s="79">
        <v>674315.78</v>
      </c>
      <c r="HX82" s="79">
        <v>579323.55000000005</v>
      </c>
      <c r="HY82" s="79">
        <v>513256</v>
      </c>
      <c r="HZ82" s="79">
        <v>572684.46</v>
      </c>
      <c r="IA82" s="79">
        <v>1260461.25</v>
      </c>
      <c r="IB82" s="79">
        <v>1217784.1000000001</v>
      </c>
      <c r="IC82" s="80">
        <f t="shared" si="38"/>
        <v>6656202.4600000009</v>
      </c>
      <c r="ID82" s="79">
        <v>720690.81</v>
      </c>
      <c r="IE82" s="79">
        <v>351180.80000000005</v>
      </c>
      <c r="IF82" s="79">
        <v>272341.76000000001</v>
      </c>
      <c r="IG82" s="79">
        <v>387982.31</v>
      </c>
      <c r="IH82" s="79">
        <v>133831.75</v>
      </c>
      <c r="II82" s="79">
        <v>30440.05</v>
      </c>
      <c r="IJ82" s="79">
        <v>180704.83</v>
      </c>
      <c r="IK82" s="79">
        <v>437906</v>
      </c>
      <c r="IL82" s="79">
        <v>277671</v>
      </c>
      <c r="IM82" s="79">
        <v>299505</v>
      </c>
      <c r="IN82" s="79">
        <v>317685</v>
      </c>
      <c r="IO82" s="79">
        <v>170023</v>
      </c>
      <c r="IP82" s="80">
        <f t="shared" si="39"/>
        <v>3579962.3100000005</v>
      </c>
      <c r="IQ82" s="79">
        <v>77526</v>
      </c>
      <c r="IR82" s="79">
        <v>5396</v>
      </c>
      <c r="IS82" s="79">
        <v>30615</v>
      </c>
      <c r="IT82" s="79">
        <v>122065</v>
      </c>
      <c r="IU82" s="79">
        <v>87694</v>
      </c>
      <c r="IV82" s="79">
        <v>95087</v>
      </c>
      <c r="IW82" s="79">
        <v>14245</v>
      </c>
      <c r="IX82" s="79">
        <v>45204</v>
      </c>
      <c r="IY82" s="79">
        <v>16970</v>
      </c>
      <c r="IZ82" s="79">
        <v>18230</v>
      </c>
      <c r="JA82" s="79">
        <v>106483</v>
      </c>
      <c r="JB82" s="79">
        <v>182417</v>
      </c>
      <c r="JC82" s="80">
        <f t="shared" si="40"/>
        <v>801932</v>
      </c>
      <c r="JD82" s="79">
        <v>0</v>
      </c>
      <c r="JE82" s="79">
        <v>23820</v>
      </c>
      <c r="JF82" s="79">
        <v>16765</v>
      </c>
      <c r="JG82" s="79">
        <v>11487</v>
      </c>
      <c r="JH82" s="79">
        <v>11235</v>
      </c>
      <c r="JI82" s="79">
        <v>7952</v>
      </c>
      <c r="JJ82" s="79">
        <v>14791</v>
      </c>
      <c r="JK82" s="79">
        <v>11322</v>
      </c>
      <c r="JL82" s="79">
        <v>104272</v>
      </c>
      <c r="JM82" s="79">
        <v>11424</v>
      </c>
      <c r="JN82" s="79">
        <v>17024</v>
      </c>
      <c r="JO82" s="79">
        <v>38549</v>
      </c>
      <c r="JP82" s="80">
        <f t="shared" si="41"/>
        <v>268641</v>
      </c>
      <c r="JQ82" s="79">
        <v>153576</v>
      </c>
      <c r="JR82" s="79">
        <v>291641</v>
      </c>
      <c r="JS82" s="79">
        <v>188506</v>
      </c>
      <c r="JT82" s="79">
        <v>64095</v>
      </c>
      <c r="JU82" s="79">
        <v>4060</v>
      </c>
      <c r="JV82" s="79">
        <v>85066</v>
      </c>
      <c r="JW82" s="79">
        <v>18235</v>
      </c>
      <c r="JX82" s="79">
        <v>683618</v>
      </c>
      <c r="JY82" s="79">
        <v>312742</v>
      </c>
      <c r="JZ82" s="79">
        <v>626524</v>
      </c>
      <c r="KA82" s="79">
        <v>1100630</v>
      </c>
      <c r="KB82" s="79">
        <v>1445918</v>
      </c>
      <c r="KC82" s="80">
        <f t="shared" si="42"/>
        <v>4974611</v>
      </c>
      <c r="KD82" s="79">
        <v>315860</v>
      </c>
      <c r="KE82" s="79">
        <v>252893</v>
      </c>
      <c r="KF82" s="79">
        <v>207717</v>
      </c>
      <c r="KG82" s="79">
        <v>123283</v>
      </c>
      <c r="KH82" s="79">
        <v>138472</v>
      </c>
      <c r="KI82" s="79">
        <v>433040</v>
      </c>
      <c r="KJ82" s="79">
        <v>211476</v>
      </c>
      <c r="KK82" s="79">
        <v>201878</v>
      </c>
      <c r="KL82" s="79">
        <v>269399</v>
      </c>
      <c r="KM82" s="79">
        <v>135717</v>
      </c>
      <c r="KN82" s="79">
        <v>186864</v>
      </c>
      <c r="KO82" s="79">
        <v>171624</v>
      </c>
      <c r="KP82" s="80">
        <f t="shared" si="43"/>
        <v>2648223</v>
      </c>
      <c r="KQ82" s="79">
        <v>190869</v>
      </c>
      <c r="KR82" s="79">
        <v>147585</v>
      </c>
      <c r="KS82" s="79">
        <v>145516</v>
      </c>
      <c r="KT82" s="79">
        <v>165303</v>
      </c>
      <c r="KU82" s="79">
        <v>68168</v>
      </c>
      <c r="KV82" s="79">
        <v>85700</v>
      </c>
      <c r="KW82" s="79">
        <v>103604</v>
      </c>
      <c r="KX82" s="79">
        <v>83300</v>
      </c>
      <c r="KY82" s="79">
        <v>129347</v>
      </c>
      <c r="KZ82" s="79">
        <v>42693</v>
      </c>
      <c r="LA82" s="79">
        <v>312458</v>
      </c>
      <c r="LB82" s="79">
        <v>59427</v>
      </c>
      <c r="LC82" s="80">
        <f t="shared" si="44"/>
        <v>1533970</v>
      </c>
      <c r="LD82" s="79">
        <v>15119</v>
      </c>
      <c r="LE82" s="79">
        <v>20407</v>
      </c>
      <c r="LF82" s="79">
        <v>38736</v>
      </c>
      <c r="LG82" s="79">
        <v>26800</v>
      </c>
      <c r="LH82" s="79">
        <v>37046</v>
      </c>
      <c r="LI82" s="79">
        <v>153748</v>
      </c>
      <c r="LJ82" s="81" t="e">
        <f>+INDEX(#REF!,MATCH($B82,#REF!,0),MATCH(LJ$6,#REF!,0))</f>
        <v>#REF!</v>
      </c>
      <c r="LK82" s="82"/>
      <c r="LL82" s="81"/>
      <c r="LM82" s="81"/>
      <c r="LN82" s="81"/>
      <c r="LO82" s="81"/>
      <c r="LP82" s="80" t="e">
        <f t="shared" si="45"/>
        <v>#REF!</v>
      </c>
    </row>
    <row r="83" spans="1:328" hidden="1" outlineLevel="1">
      <c r="B83" t="str">
        <f t="shared" si="34"/>
        <v>EXPLORACIÓNTUMBES</v>
      </c>
      <c r="C83" s="78" t="s">
        <v>421</v>
      </c>
      <c r="D83" s="79">
        <v>0</v>
      </c>
      <c r="E83" s="79">
        <v>0</v>
      </c>
      <c r="F83" s="79">
        <v>0</v>
      </c>
      <c r="G83" s="79">
        <v>0</v>
      </c>
      <c r="H83" s="79">
        <v>0</v>
      </c>
      <c r="I83" s="79">
        <v>0</v>
      </c>
      <c r="J83" s="79">
        <v>0</v>
      </c>
      <c r="K83" s="79">
        <v>0</v>
      </c>
      <c r="L83" s="79">
        <v>0</v>
      </c>
      <c r="M83" s="79">
        <v>0</v>
      </c>
      <c r="N83" s="79">
        <v>0</v>
      </c>
      <c r="O83" s="79">
        <v>0</v>
      </c>
      <c r="P83" s="80">
        <v>0</v>
      </c>
      <c r="Q83" s="79">
        <v>0</v>
      </c>
      <c r="R83" s="79">
        <v>0</v>
      </c>
      <c r="S83" s="79">
        <v>0</v>
      </c>
      <c r="T83" s="79">
        <v>0</v>
      </c>
      <c r="U83" s="79">
        <v>0</v>
      </c>
      <c r="V83" s="79">
        <v>0</v>
      </c>
      <c r="W83" s="79">
        <v>0</v>
      </c>
      <c r="X83" s="79">
        <v>0</v>
      </c>
      <c r="Y83" s="79">
        <v>0</v>
      </c>
      <c r="Z83" s="79">
        <v>0</v>
      </c>
      <c r="AA83" s="79">
        <v>0</v>
      </c>
      <c r="AB83" s="79">
        <v>0</v>
      </c>
      <c r="AC83" s="80">
        <v>0</v>
      </c>
      <c r="AD83" s="79">
        <v>0</v>
      </c>
      <c r="AE83" s="79">
        <v>0</v>
      </c>
      <c r="AF83" s="79">
        <v>0</v>
      </c>
      <c r="AG83" s="79">
        <v>0</v>
      </c>
      <c r="AH83" s="79">
        <v>0</v>
      </c>
      <c r="AI83" s="79">
        <v>0</v>
      </c>
      <c r="AJ83" s="79">
        <v>0</v>
      </c>
      <c r="AK83" s="79">
        <v>0</v>
      </c>
      <c r="AL83" s="79">
        <v>0</v>
      </c>
      <c r="AM83" s="79">
        <v>0</v>
      </c>
      <c r="AN83" s="79">
        <v>0</v>
      </c>
      <c r="AO83" s="79">
        <v>0</v>
      </c>
      <c r="AP83" s="80">
        <v>0</v>
      </c>
      <c r="AQ83" s="79">
        <v>0</v>
      </c>
      <c r="AR83" s="79">
        <v>0</v>
      </c>
      <c r="AS83" s="79">
        <v>0</v>
      </c>
      <c r="AT83" s="79">
        <v>0</v>
      </c>
      <c r="AU83" s="79">
        <v>0</v>
      </c>
      <c r="AV83" s="79">
        <v>0</v>
      </c>
      <c r="AW83" s="79">
        <v>0</v>
      </c>
      <c r="AX83" s="79">
        <v>0</v>
      </c>
      <c r="AY83" s="79">
        <v>0</v>
      </c>
      <c r="AZ83" s="79">
        <v>0</v>
      </c>
      <c r="BA83" s="79">
        <v>0</v>
      </c>
      <c r="BB83" s="79">
        <v>0</v>
      </c>
      <c r="BC83" s="80">
        <v>0</v>
      </c>
      <c r="BD83" s="79">
        <v>0</v>
      </c>
      <c r="BE83" s="79">
        <v>0</v>
      </c>
      <c r="BF83" s="79">
        <v>0</v>
      </c>
      <c r="BG83" s="79">
        <v>0</v>
      </c>
      <c r="BH83" s="79">
        <v>0</v>
      </c>
      <c r="BI83" s="79">
        <v>0</v>
      </c>
      <c r="BJ83" s="79">
        <v>0</v>
      </c>
      <c r="BK83" s="79">
        <v>0</v>
      </c>
      <c r="BL83" s="79">
        <v>0</v>
      </c>
      <c r="BM83" s="79">
        <v>0</v>
      </c>
      <c r="BN83" s="79">
        <v>0</v>
      </c>
      <c r="BO83" s="79">
        <v>0</v>
      </c>
      <c r="BP83" s="80">
        <v>0</v>
      </c>
      <c r="BQ83" s="79">
        <v>0</v>
      </c>
      <c r="BR83" s="79">
        <v>0</v>
      </c>
      <c r="BS83" s="79">
        <v>0</v>
      </c>
      <c r="BT83" s="79">
        <v>0</v>
      </c>
      <c r="BU83" s="79">
        <v>0</v>
      </c>
      <c r="BV83" s="79">
        <v>0</v>
      </c>
      <c r="BW83" s="79">
        <v>0</v>
      </c>
      <c r="BX83" s="79">
        <v>0</v>
      </c>
      <c r="BY83" s="79">
        <v>0</v>
      </c>
      <c r="BZ83" s="79">
        <v>0</v>
      </c>
      <c r="CA83" s="79">
        <v>0</v>
      </c>
      <c r="CB83" s="79">
        <v>0</v>
      </c>
      <c r="CC83" s="80">
        <v>0</v>
      </c>
      <c r="CD83" s="79">
        <v>0</v>
      </c>
      <c r="CE83" s="79">
        <v>0</v>
      </c>
      <c r="CF83" s="79">
        <v>0</v>
      </c>
      <c r="CG83" s="79">
        <v>0</v>
      </c>
      <c r="CH83" s="79">
        <v>0</v>
      </c>
      <c r="CI83" s="79">
        <v>0</v>
      </c>
      <c r="CJ83" s="79">
        <v>0</v>
      </c>
      <c r="CK83" s="79">
        <v>0</v>
      </c>
      <c r="CL83" s="79">
        <v>0</v>
      </c>
      <c r="CM83" s="79">
        <v>0</v>
      </c>
      <c r="CN83" s="79">
        <v>0</v>
      </c>
      <c r="CO83" s="79">
        <v>0</v>
      </c>
      <c r="CP83" s="80">
        <v>0</v>
      </c>
      <c r="CQ83" s="79">
        <v>0</v>
      </c>
      <c r="CR83" s="79">
        <v>0</v>
      </c>
      <c r="CS83" s="79">
        <v>0</v>
      </c>
      <c r="CT83" s="79">
        <v>0</v>
      </c>
      <c r="CU83" s="79">
        <v>0</v>
      </c>
      <c r="CV83" s="79">
        <v>0</v>
      </c>
      <c r="CW83" s="79">
        <v>0</v>
      </c>
      <c r="CX83" s="79">
        <v>0</v>
      </c>
      <c r="CY83" s="79">
        <v>0</v>
      </c>
      <c r="CZ83" s="79">
        <v>0</v>
      </c>
      <c r="DA83" s="79">
        <v>0</v>
      </c>
      <c r="DB83" s="79">
        <v>0</v>
      </c>
      <c r="DC83" s="80">
        <v>0</v>
      </c>
      <c r="DD83" s="79">
        <v>0</v>
      </c>
      <c r="DE83" s="79">
        <v>0</v>
      </c>
      <c r="DF83" s="79">
        <v>0</v>
      </c>
      <c r="DG83" s="79">
        <v>0</v>
      </c>
      <c r="DH83" s="79">
        <v>0</v>
      </c>
      <c r="DI83" s="79">
        <v>0</v>
      </c>
      <c r="DJ83" s="79">
        <v>0</v>
      </c>
      <c r="DK83" s="79">
        <v>0</v>
      </c>
      <c r="DL83" s="79">
        <v>0</v>
      </c>
      <c r="DM83" s="79">
        <v>0</v>
      </c>
      <c r="DN83" s="79">
        <v>0</v>
      </c>
      <c r="DO83" s="79">
        <v>0</v>
      </c>
      <c r="DP83" s="80">
        <v>0</v>
      </c>
      <c r="DQ83" s="79">
        <v>0</v>
      </c>
      <c r="DR83" s="79">
        <v>0</v>
      </c>
      <c r="DS83" s="79">
        <v>0</v>
      </c>
      <c r="DT83" s="79">
        <v>0</v>
      </c>
      <c r="DU83" s="79">
        <v>0</v>
      </c>
      <c r="DV83" s="79">
        <v>0</v>
      </c>
      <c r="DW83" s="79">
        <v>0</v>
      </c>
      <c r="DX83" s="79">
        <v>0</v>
      </c>
      <c r="DY83" s="79">
        <v>0</v>
      </c>
      <c r="DZ83" s="79">
        <v>0</v>
      </c>
      <c r="EA83" s="79">
        <v>0</v>
      </c>
      <c r="EB83" s="79">
        <v>0</v>
      </c>
      <c r="EC83" s="80">
        <v>0</v>
      </c>
      <c r="ED83" s="79">
        <v>0</v>
      </c>
      <c r="EE83" s="79">
        <v>0</v>
      </c>
      <c r="EF83" s="79">
        <v>0</v>
      </c>
      <c r="EG83" s="79">
        <v>0</v>
      </c>
      <c r="EH83" s="79">
        <v>0</v>
      </c>
      <c r="EI83" s="79">
        <v>0</v>
      </c>
      <c r="EJ83" s="79">
        <v>0</v>
      </c>
      <c r="EK83" s="79">
        <v>0</v>
      </c>
      <c r="EL83" s="79">
        <v>0</v>
      </c>
      <c r="EM83" s="79">
        <v>0</v>
      </c>
      <c r="EN83" s="79">
        <v>0</v>
      </c>
      <c r="EO83" s="79">
        <v>0</v>
      </c>
      <c r="EP83" s="80">
        <v>0</v>
      </c>
      <c r="EQ83" s="79">
        <v>0</v>
      </c>
      <c r="ER83" s="79">
        <v>0</v>
      </c>
      <c r="ES83" s="79">
        <v>0</v>
      </c>
      <c r="ET83" s="79">
        <v>0</v>
      </c>
      <c r="EU83" s="79">
        <v>0</v>
      </c>
      <c r="EV83" s="79">
        <v>0</v>
      </c>
      <c r="EW83" s="79">
        <v>0</v>
      </c>
      <c r="EX83" s="79">
        <v>0</v>
      </c>
      <c r="EY83" s="79">
        <v>0</v>
      </c>
      <c r="EZ83" s="79">
        <v>0</v>
      </c>
      <c r="FA83" s="79">
        <v>0</v>
      </c>
      <c r="FB83" s="79">
        <v>0</v>
      </c>
      <c r="FC83" s="80">
        <v>0</v>
      </c>
      <c r="FD83" s="79">
        <v>0</v>
      </c>
      <c r="FE83" s="79">
        <v>0</v>
      </c>
      <c r="FF83" s="79">
        <v>0</v>
      </c>
      <c r="FG83" s="79">
        <v>0</v>
      </c>
      <c r="FH83" s="79">
        <v>0</v>
      </c>
      <c r="FI83" s="79">
        <v>0</v>
      </c>
      <c r="FJ83" s="79">
        <v>0</v>
      </c>
      <c r="FK83" s="79">
        <v>0</v>
      </c>
      <c r="FL83" s="79">
        <v>0</v>
      </c>
      <c r="FM83" s="79">
        <v>0</v>
      </c>
      <c r="FN83" s="79">
        <v>0</v>
      </c>
      <c r="FO83" s="79">
        <v>0</v>
      </c>
      <c r="FP83" s="80">
        <v>0</v>
      </c>
      <c r="FQ83" s="79">
        <v>0</v>
      </c>
      <c r="FR83" s="79">
        <v>0</v>
      </c>
      <c r="FS83" s="79">
        <v>0</v>
      </c>
      <c r="FT83" s="79">
        <v>0</v>
      </c>
      <c r="FU83" s="79">
        <v>0</v>
      </c>
      <c r="FV83" s="79">
        <v>0</v>
      </c>
      <c r="FW83" s="79">
        <v>0</v>
      </c>
      <c r="FX83" s="79">
        <v>0</v>
      </c>
      <c r="FY83" s="79">
        <v>0</v>
      </c>
      <c r="FZ83" s="79">
        <v>0</v>
      </c>
      <c r="GA83" s="79">
        <v>0</v>
      </c>
      <c r="GB83" s="79">
        <v>0</v>
      </c>
      <c r="GC83" s="80">
        <v>0</v>
      </c>
      <c r="GD83" s="79"/>
      <c r="GE83" s="79"/>
      <c r="GF83" s="79"/>
      <c r="GG83" s="79"/>
      <c r="GH83" s="79"/>
      <c r="GI83" s="79"/>
      <c r="GJ83" s="79"/>
      <c r="GK83" s="79">
        <v>0</v>
      </c>
      <c r="GL83" s="79">
        <v>0</v>
      </c>
      <c r="GM83" s="79">
        <v>0</v>
      </c>
      <c r="GN83" s="79">
        <v>0</v>
      </c>
      <c r="GO83" s="79">
        <v>0</v>
      </c>
      <c r="GP83" s="80">
        <f t="shared" si="35"/>
        <v>0</v>
      </c>
      <c r="GQ83" s="79">
        <v>0</v>
      </c>
      <c r="GR83" s="79">
        <v>0</v>
      </c>
      <c r="GS83" s="79">
        <v>0</v>
      </c>
      <c r="GT83" s="79">
        <v>0</v>
      </c>
      <c r="GU83" s="79">
        <v>0</v>
      </c>
      <c r="GV83" s="79">
        <v>0</v>
      </c>
      <c r="GW83" s="79">
        <v>0</v>
      </c>
      <c r="GX83" s="79">
        <v>0</v>
      </c>
      <c r="GY83" s="79">
        <v>0</v>
      </c>
      <c r="GZ83" s="79">
        <v>0</v>
      </c>
      <c r="HA83" s="79">
        <v>0</v>
      </c>
      <c r="HB83" s="79">
        <v>0</v>
      </c>
      <c r="HC83" s="80">
        <f t="shared" si="36"/>
        <v>0</v>
      </c>
      <c r="HD83" s="79">
        <v>0</v>
      </c>
      <c r="HE83" s="79">
        <v>0</v>
      </c>
      <c r="HF83" s="79">
        <v>0</v>
      </c>
      <c r="HG83" s="79">
        <v>0</v>
      </c>
      <c r="HH83" s="79">
        <v>0</v>
      </c>
      <c r="HI83" s="79">
        <v>0</v>
      </c>
      <c r="HJ83" s="79">
        <v>0</v>
      </c>
      <c r="HK83" s="79">
        <v>0</v>
      </c>
      <c r="HL83" s="79">
        <v>0</v>
      </c>
      <c r="HM83" s="79">
        <v>0</v>
      </c>
      <c r="HN83" s="79">
        <v>0</v>
      </c>
      <c r="HO83" s="79">
        <v>0</v>
      </c>
      <c r="HP83" s="80">
        <f t="shared" si="37"/>
        <v>0</v>
      </c>
      <c r="HQ83" s="79">
        <v>0</v>
      </c>
      <c r="HR83" s="79">
        <v>0</v>
      </c>
      <c r="HS83" s="79">
        <v>0</v>
      </c>
      <c r="HT83" s="79">
        <v>0</v>
      </c>
      <c r="HU83" s="79">
        <v>0</v>
      </c>
      <c r="HV83" s="79">
        <v>0</v>
      </c>
      <c r="HW83" s="79">
        <v>0</v>
      </c>
      <c r="HX83" s="79">
        <v>0</v>
      </c>
      <c r="HY83" s="79">
        <v>0</v>
      </c>
      <c r="HZ83" s="79">
        <v>0</v>
      </c>
      <c r="IA83" s="79">
        <v>0</v>
      </c>
      <c r="IB83" s="79">
        <v>0</v>
      </c>
      <c r="IC83" s="80">
        <f t="shared" si="38"/>
        <v>0</v>
      </c>
      <c r="ID83" s="79">
        <v>0</v>
      </c>
      <c r="IE83" s="79">
        <v>0</v>
      </c>
      <c r="IF83" s="79">
        <v>0</v>
      </c>
      <c r="IG83" s="79">
        <v>0</v>
      </c>
      <c r="IH83" s="79">
        <v>0</v>
      </c>
      <c r="II83" s="79">
        <v>0</v>
      </c>
      <c r="IJ83" s="79">
        <v>0</v>
      </c>
      <c r="IK83" s="79">
        <v>0</v>
      </c>
      <c r="IL83" s="79">
        <v>0</v>
      </c>
      <c r="IM83" s="79">
        <v>0</v>
      </c>
      <c r="IN83" s="79">
        <v>0</v>
      </c>
      <c r="IO83" s="79">
        <v>0</v>
      </c>
      <c r="IP83" s="80">
        <f t="shared" si="39"/>
        <v>0</v>
      </c>
      <c r="IQ83" s="79">
        <v>0</v>
      </c>
      <c r="IR83" s="79">
        <v>0</v>
      </c>
      <c r="IS83" s="79">
        <v>0</v>
      </c>
      <c r="IT83" s="79">
        <v>0</v>
      </c>
      <c r="IU83" s="79">
        <v>0</v>
      </c>
      <c r="IV83" s="79">
        <v>0</v>
      </c>
      <c r="IW83" s="79">
        <v>0</v>
      </c>
      <c r="IX83" s="79">
        <v>0</v>
      </c>
      <c r="IY83" s="79">
        <v>0</v>
      </c>
      <c r="IZ83" s="79">
        <v>0</v>
      </c>
      <c r="JA83" s="79">
        <v>0</v>
      </c>
      <c r="JB83" s="79">
        <v>0</v>
      </c>
      <c r="JC83" s="80">
        <f t="shared" si="40"/>
        <v>0</v>
      </c>
      <c r="JD83" s="79">
        <v>0</v>
      </c>
      <c r="JE83" s="79">
        <v>0</v>
      </c>
      <c r="JF83" s="79">
        <v>0</v>
      </c>
      <c r="JG83" s="79">
        <v>0</v>
      </c>
      <c r="JH83" s="79">
        <v>0</v>
      </c>
      <c r="JI83" s="79">
        <v>0</v>
      </c>
      <c r="JJ83" s="79">
        <v>0</v>
      </c>
      <c r="JK83" s="79">
        <v>0</v>
      </c>
      <c r="JL83" s="79">
        <v>0</v>
      </c>
      <c r="JM83" s="79">
        <v>0</v>
      </c>
      <c r="JN83" s="79">
        <v>0</v>
      </c>
      <c r="JO83" s="79">
        <v>0</v>
      </c>
      <c r="JP83" s="80">
        <f t="shared" si="41"/>
        <v>0</v>
      </c>
      <c r="JQ83" s="79">
        <v>0</v>
      </c>
      <c r="JR83" s="79">
        <v>0</v>
      </c>
      <c r="JS83" s="79">
        <v>0</v>
      </c>
      <c r="JT83" s="79">
        <v>0</v>
      </c>
      <c r="JU83" s="79">
        <v>1350</v>
      </c>
      <c r="JV83" s="79">
        <v>0</v>
      </c>
      <c r="JW83" s="79">
        <v>0</v>
      </c>
      <c r="JX83" s="79">
        <v>0</v>
      </c>
      <c r="JY83" s="79">
        <v>0</v>
      </c>
      <c r="JZ83" s="79">
        <v>0</v>
      </c>
      <c r="KA83" s="79">
        <v>0</v>
      </c>
      <c r="KB83" s="79">
        <v>0</v>
      </c>
      <c r="KC83" s="80">
        <f t="shared" si="42"/>
        <v>1350</v>
      </c>
      <c r="KD83" s="79">
        <v>0</v>
      </c>
      <c r="KE83" s="79">
        <v>0</v>
      </c>
      <c r="KF83" s="79">
        <v>0</v>
      </c>
      <c r="KG83" s="79">
        <v>0</v>
      </c>
      <c r="KH83" s="79">
        <v>0</v>
      </c>
      <c r="KI83" s="79">
        <v>0</v>
      </c>
      <c r="KJ83" s="79">
        <v>0</v>
      </c>
      <c r="KK83" s="79">
        <v>0</v>
      </c>
      <c r="KL83" s="79">
        <v>0</v>
      </c>
      <c r="KM83" s="79">
        <v>0</v>
      </c>
      <c r="KN83" s="79">
        <v>0</v>
      </c>
      <c r="KO83" s="79">
        <v>0</v>
      </c>
      <c r="KP83" s="80">
        <f t="shared" si="43"/>
        <v>0</v>
      </c>
      <c r="KQ83" s="79">
        <v>0</v>
      </c>
      <c r="KR83" s="79">
        <v>0</v>
      </c>
      <c r="KS83" s="79">
        <v>0</v>
      </c>
      <c r="KT83" s="79">
        <v>0</v>
      </c>
      <c r="KU83" s="79">
        <v>0</v>
      </c>
      <c r="KV83" s="79">
        <v>0</v>
      </c>
      <c r="KW83" s="79">
        <v>0</v>
      </c>
      <c r="KX83" s="79">
        <v>0</v>
      </c>
      <c r="KY83" s="79">
        <v>0</v>
      </c>
      <c r="KZ83" s="79">
        <v>0</v>
      </c>
      <c r="LA83" s="79">
        <v>0</v>
      </c>
      <c r="LB83" s="79">
        <v>0</v>
      </c>
      <c r="LC83" s="80">
        <f t="shared" si="44"/>
        <v>0</v>
      </c>
      <c r="LD83" s="79">
        <v>0</v>
      </c>
      <c r="LE83" s="79">
        <v>0</v>
      </c>
      <c r="LF83" s="79">
        <v>0</v>
      </c>
      <c r="LG83" s="79">
        <v>0</v>
      </c>
      <c r="LH83" s="79">
        <v>0</v>
      </c>
      <c r="LI83" s="79">
        <v>0</v>
      </c>
      <c r="LJ83" s="81" t="e">
        <f>+INDEX(#REF!,MATCH($B83,#REF!,0),MATCH(LJ$6,#REF!,0))</f>
        <v>#REF!</v>
      </c>
      <c r="LK83" s="82"/>
      <c r="LL83" s="81"/>
      <c r="LM83" s="81"/>
      <c r="LN83" s="81"/>
      <c r="LO83" s="81"/>
      <c r="LP83" s="80" t="e">
        <f t="shared" si="45"/>
        <v>#REF!</v>
      </c>
    </row>
    <row r="84" spans="1:328" hidden="1" outlineLevel="1">
      <c r="B84" t="str">
        <f t="shared" si="34"/>
        <v>EXPLORACIÓNUCAYALI</v>
      </c>
      <c r="C84" s="78" t="s">
        <v>422</v>
      </c>
      <c r="D84" s="79">
        <v>0</v>
      </c>
      <c r="E84" s="79">
        <v>0</v>
      </c>
      <c r="F84" s="79">
        <v>0</v>
      </c>
      <c r="G84" s="79">
        <v>0</v>
      </c>
      <c r="H84" s="79">
        <v>0</v>
      </c>
      <c r="I84" s="79">
        <v>0</v>
      </c>
      <c r="J84" s="79">
        <v>0</v>
      </c>
      <c r="K84" s="79">
        <v>0</v>
      </c>
      <c r="L84" s="79">
        <v>0</v>
      </c>
      <c r="M84" s="79">
        <v>0</v>
      </c>
      <c r="N84" s="79">
        <v>0</v>
      </c>
      <c r="O84" s="79">
        <v>0</v>
      </c>
      <c r="P84" s="80">
        <v>0</v>
      </c>
      <c r="Q84" s="79">
        <v>0</v>
      </c>
      <c r="R84" s="79">
        <v>0</v>
      </c>
      <c r="S84" s="79">
        <v>0</v>
      </c>
      <c r="T84" s="79">
        <v>0</v>
      </c>
      <c r="U84" s="79">
        <v>0</v>
      </c>
      <c r="V84" s="79">
        <v>0</v>
      </c>
      <c r="W84" s="79">
        <v>0</v>
      </c>
      <c r="X84" s="79">
        <v>0</v>
      </c>
      <c r="Y84" s="79">
        <v>0</v>
      </c>
      <c r="Z84" s="79">
        <v>0</v>
      </c>
      <c r="AA84" s="79">
        <v>0</v>
      </c>
      <c r="AB84" s="79">
        <v>0</v>
      </c>
      <c r="AC84" s="80">
        <v>0</v>
      </c>
      <c r="AD84" s="79">
        <v>0</v>
      </c>
      <c r="AE84" s="79">
        <v>0</v>
      </c>
      <c r="AF84" s="79">
        <v>0</v>
      </c>
      <c r="AG84" s="79">
        <v>0</v>
      </c>
      <c r="AH84" s="79">
        <v>0</v>
      </c>
      <c r="AI84" s="79">
        <v>0</v>
      </c>
      <c r="AJ84" s="79">
        <v>0</v>
      </c>
      <c r="AK84" s="79">
        <v>0</v>
      </c>
      <c r="AL84" s="79">
        <v>0</v>
      </c>
      <c r="AM84" s="79">
        <v>0</v>
      </c>
      <c r="AN84" s="79">
        <v>0</v>
      </c>
      <c r="AO84" s="79">
        <v>0</v>
      </c>
      <c r="AP84" s="80">
        <v>0</v>
      </c>
      <c r="AQ84" s="79">
        <v>0</v>
      </c>
      <c r="AR84" s="79">
        <v>0</v>
      </c>
      <c r="AS84" s="79">
        <v>0</v>
      </c>
      <c r="AT84" s="79">
        <v>0</v>
      </c>
      <c r="AU84" s="79">
        <v>0</v>
      </c>
      <c r="AV84" s="79">
        <v>0</v>
      </c>
      <c r="AW84" s="79">
        <v>0</v>
      </c>
      <c r="AX84" s="79">
        <v>0</v>
      </c>
      <c r="AY84" s="79">
        <v>0</v>
      </c>
      <c r="AZ84" s="79">
        <v>0</v>
      </c>
      <c r="BA84" s="79">
        <v>0</v>
      </c>
      <c r="BB84" s="79">
        <v>0</v>
      </c>
      <c r="BC84" s="80">
        <v>0</v>
      </c>
      <c r="BD84" s="79">
        <v>0</v>
      </c>
      <c r="BE84" s="79">
        <v>0</v>
      </c>
      <c r="BF84" s="79">
        <v>0</v>
      </c>
      <c r="BG84" s="79">
        <v>0</v>
      </c>
      <c r="BH84" s="79">
        <v>0</v>
      </c>
      <c r="BI84" s="79">
        <v>0</v>
      </c>
      <c r="BJ84" s="79">
        <v>0</v>
      </c>
      <c r="BK84" s="79">
        <v>0</v>
      </c>
      <c r="BL84" s="79">
        <v>0</v>
      </c>
      <c r="BM84" s="79">
        <v>0</v>
      </c>
      <c r="BN84" s="79">
        <v>0</v>
      </c>
      <c r="BO84" s="79">
        <v>0</v>
      </c>
      <c r="BP84" s="80">
        <v>0</v>
      </c>
      <c r="BQ84" s="79">
        <v>0</v>
      </c>
      <c r="BR84" s="79">
        <v>0</v>
      </c>
      <c r="BS84" s="79">
        <v>0</v>
      </c>
      <c r="BT84" s="79">
        <v>0</v>
      </c>
      <c r="BU84" s="79">
        <v>0</v>
      </c>
      <c r="BV84" s="79">
        <v>0</v>
      </c>
      <c r="BW84" s="79">
        <v>0</v>
      </c>
      <c r="BX84" s="79">
        <v>0</v>
      </c>
      <c r="BY84" s="79">
        <v>0</v>
      </c>
      <c r="BZ84" s="79">
        <v>0</v>
      </c>
      <c r="CA84" s="79">
        <v>0</v>
      </c>
      <c r="CB84" s="79">
        <v>0</v>
      </c>
      <c r="CC84" s="80">
        <v>0</v>
      </c>
      <c r="CD84" s="79">
        <v>0</v>
      </c>
      <c r="CE84" s="79">
        <v>0</v>
      </c>
      <c r="CF84" s="79">
        <v>0</v>
      </c>
      <c r="CG84" s="79">
        <v>0</v>
      </c>
      <c r="CH84" s="79">
        <v>0</v>
      </c>
      <c r="CI84" s="79">
        <v>0</v>
      </c>
      <c r="CJ84" s="79">
        <v>0</v>
      </c>
      <c r="CK84" s="79">
        <v>0</v>
      </c>
      <c r="CL84" s="79">
        <v>0</v>
      </c>
      <c r="CM84" s="79">
        <v>0</v>
      </c>
      <c r="CN84" s="79">
        <v>0</v>
      </c>
      <c r="CO84" s="79">
        <v>0</v>
      </c>
      <c r="CP84" s="80">
        <v>0</v>
      </c>
      <c r="CQ84" s="79">
        <v>0</v>
      </c>
      <c r="CR84" s="79">
        <v>0</v>
      </c>
      <c r="CS84" s="79">
        <v>0</v>
      </c>
      <c r="CT84" s="79">
        <v>0</v>
      </c>
      <c r="CU84" s="79">
        <v>0</v>
      </c>
      <c r="CV84" s="79">
        <v>0</v>
      </c>
      <c r="CW84" s="79">
        <v>0</v>
      </c>
      <c r="CX84" s="79">
        <v>0</v>
      </c>
      <c r="CY84" s="79">
        <v>0</v>
      </c>
      <c r="CZ84" s="79">
        <v>0</v>
      </c>
      <c r="DA84" s="79">
        <v>0</v>
      </c>
      <c r="DB84" s="79">
        <v>0</v>
      </c>
      <c r="DC84" s="80">
        <v>0</v>
      </c>
      <c r="DD84" s="79">
        <v>0</v>
      </c>
      <c r="DE84" s="79">
        <v>0</v>
      </c>
      <c r="DF84" s="79">
        <v>0</v>
      </c>
      <c r="DG84" s="79">
        <v>0</v>
      </c>
      <c r="DH84" s="79">
        <v>0</v>
      </c>
      <c r="DI84" s="79">
        <v>0</v>
      </c>
      <c r="DJ84" s="79">
        <v>0</v>
      </c>
      <c r="DK84" s="79">
        <v>0</v>
      </c>
      <c r="DL84" s="79">
        <v>0</v>
      </c>
      <c r="DM84" s="79">
        <v>0</v>
      </c>
      <c r="DN84" s="79">
        <v>0</v>
      </c>
      <c r="DO84" s="79">
        <v>0</v>
      </c>
      <c r="DP84" s="80">
        <v>0</v>
      </c>
      <c r="DQ84" s="79">
        <v>0</v>
      </c>
      <c r="DR84" s="79">
        <v>0</v>
      </c>
      <c r="DS84" s="79">
        <v>0</v>
      </c>
      <c r="DT84" s="79">
        <v>0</v>
      </c>
      <c r="DU84" s="79">
        <v>0</v>
      </c>
      <c r="DV84" s="79">
        <v>0</v>
      </c>
      <c r="DW84" s="79">
        <v>0</v>
      </c>
      <c r="DX84" s="79">
        <v>0</v>
      </c>
      <c r="DY84" s="79">
        <v>0</v>
      </c>
      <c r="DZ84" s="79">
        <v>0</v>
      </c>
      <c r="EA84" s="79">
        <v>0</v>
      </c>
      <c r="EB84" s="79">
        <v>0</v>
      </c>
      <c r="EC84" s="80">
        <v>0</v>
      </c>
      <c r="ED84" s="79">
        <v>0</v>
      </c>
      <c r="EE84" s="79">
        <v>0</v>
      </c>
      <c r="EF84" s="79">
        <v>0</v>
      </c>
      <c r="EG84" s="79">
        <v>0</v>
      </c>
      <c r="EH84" s="79">
        <v>0</v>
      </c>
      <c r="EI84" s="79">
        <v>0</v>
      </c>
      <c r="EJ84" s="79">
        <v>0</v>
      </c>
      <c r="EK84" s="79">
        <v>0</v>
      </c>
      <c r="EL84" s="79">
        <v>0</v>
      </c>
      <c r="EM84" s="79">
        <v>0</v>
      </c>
      <c r="EN84" s="79">
        <v>0</v>
      </c>
      <c r="EO84" s="79">
        <v>0</v>
      </c>
      <c r="EP84" s="80">
        <v>0</v>
      </c>
      <c r="EQ84" s="79">
        <v>0</v>
      </c>
      <c r="ER84" s="79">
        <v>0</v>
      </c>
      <c r="ES84" s="79">
        <v>0</v>
      </c>
      <c r="ET84" s="79">
        <v>0</v>
      </c>
      <c r="EU84" s="79">
        <v>0</v>
      </c>
      <c r="EV84" s="79">
        <v>0</v>
      </c>
      <c r="EW84" s="79">
        <v>0</v>
      </c>
      <c r="EX84" s="79">
        <v>0</v>
      </c>
      <c r="EY84" s="79">
        <v>0</v>
      </c>
      <c r="EZ84" s="79">
        <v>0</v>
      </c>
      <c r="FA84" s="79">
        <v>0</v>
      </c>
      <c r="FB84" s="79">
        <v>0</v>
      </c>
      <c r="FC84" s="80">
        <v>0</v>
      </c>
      <c r="FD84" s="79">
        <v>0</v>
      </c>
      <c r="FE84" s="79">
        <v>0</v>
      </c>
      <c r="FF84" s="79">
        <v>0</v>
      </c>
      <c r="FG84" s="79">
        <v>0</v>
      </c>
      <c r="FH84" s="79">
        <v>0</v>
      </c>
      <c r="FI84" s="79">
        <v>0</v>
      </c>
      <c r="FJ84" s="79">
        <v>0</v>
      </c>
      <c r="FK84" s="79">
        <v>0</v>
      </c>
      <c r="FL84" s="79">
        <v>0</v>
      </c>
      <c r="FM84" s="79">
        <v>0</v>
      </c>
      <c r="FN84" s="79">
        <v>0</v>
      </c>
      <c r="FO84" s="79">
        <v>0</v>
      </c>
      <c r="FP84" s="80">
        <v>0</v>
      </c>
      <c r="FQ84" s="79">
        <v>0</v>
      </c>
      <c r="FR84" s="79">
        <v>0</v>
      </c>
      <c r="FS84" s="79">
        <v>0</v>
      </c>
      <c r="FT84" s="79">
        <v>0</v>
      </c>
      <c r="FU84" s="79">
        <v>0</v>
      </c>
      <c r="FV84" s="79">
        <v>0</v>
      </c>
      <c r="FW84" s="79">
        <v>0</v>
      </c>
      <c r="FX84" s="79">
        <v>0</v>
      </c>
      <c r="FY84" s="79">
        <v>0</v>
      </c>
      <c r="FZ84" s="79">
        <v>0</v>
      </c>
      <c r="GA84" s="79">
        <v>0</v>
      </c>
      <c r="GB84" s="79">
        <v>0</v>
      </c>
      <c r="GC84" s="80">
        <v>0</v>
      </c>
      <c r="GD84" s="79"/>
      <c r="GE84" s="79"/>
      <c r="GF84" s="79"/>
      <c r="GG84" s="79"/>
      <c r="GH84" s="79"/>
      <c r="GI84" s="79"/>
      <c r="GJ84" s="79"/>
      <c r="GK84" s="79"/>
      <c r="GL84" s="79"/>
      <c r="GM84" s="79"/>
      <c r="GN84" s="79"/>
      <c r="GO84" s="79"/>
      <c r="GP84" s="80">
        <f t="shared" si="35"/>
        <v>0</v>
      </c>
      <c r="GQ84" s="79">
        <v>0</v>
      </c>
      <c r="GR84" s="79">
        <v>0</v>
      </c>
      <c r="GS84" s="79">
        <v>0</v>
      </c>
      <c r="GT84" s="79">
        <v>0</v>
      </c>
      <c r="GU84" s="79">
        <v>0</v>
      </c>
      <c r="GV84" s="79">
        <v>0</v>
      </c>
      <c r="GW84" s="79">
        <v>0</v>
      </c>
      <c r="GX84" s="79">
        <v>0</v>
      </c>
      <c r="GY84" s="79">
        <v>0</v>
      </c>
      <c r="GZ84" s="79">
        <v>0</v>
      </c>
      <c r="HA84" s="79">
        <v>0</v>
      </c>
      <c r="HB84" s="79">
        <v>0</v>
      </c>
      <c r="HC84" s="80">
        <f t="shared" si="36"/>
        <v>0</v>
      </c>
      <c r="HD84" s="79">
        <v>0</v>
      </c>
      <c r="HE84" s="79">
        <v>0</v>
      </c>
      <c r="HF84" s="79">
        <v>0</v>
      </c>
      <c r="HG84" s="79">
        <v>0</v>
      </c>
      <c r="HH84" s="79">
        <v>0</v>
      </c>
      <c r="HI84" s="79">
        <v>0</v>
      </c>
      <c r="HJ84" s="79">
        <v>0</v>
      </c>
      <c r="HK84" s="79">
        <v>0</v>
      </c>
      <c r="HL84" s="79">
        <v>0</v>
      </c>
      <c r="HM84" s="79">
        <v>0</v>
      </c>
      <c r="HN84" s="79">
        <v>0</v>
      </c>
      <c r="HO84" s="79">
        <v>0</v>
      </c>
      <c r="HP84" s="80">
        <f t="shared" si="37"/>
        <v>0</v>
      </c>
      <c r="HQ84" s="79">
        <v>0</v>
      </c>
      <c r="HR84" s="79">
        <v>0</v>
      </c>
      <c r="HS84" s="79">
        <v>0</v>
      </c>
      <c r="HT84" s="79">
        <v>0</v>
      </c>
      <c r="HU84" s="79">
        <v>0</v>
      </c>
      <c r="HV84" s="79">
        <v>0</v>
      </c>
      <c r="HW84" s="79">
        <v>0</v>
      </c>
      <c r="HX84" s="79">
        <v>0</v>
      </c>
      <c r="HY84" s="79">
        <v>0</v>
      </c>
      <c r="HZ84" s="79">
        <v>0</v>
      </c>
      <c r="IA84" s="79">
        <v>0</v>
      </c>
      <c r="IB84" s="79">
        <v>0</v>
      </c>
      <c r="IC84" s="80">
        <f t="shared" si="38"/>
        <v>0</v>
      </c>
      <c r="ID84" s="79">
        <v>0</v>
      </c>
      <c r="IE84" s="79">
        <v>0</v>
      </c>
      <c r="IF84" s="79">
        <v>0</v>
      </c>
      <c r="IG84" s="79">
        <v>0</v>
      </c>
      <c r="IH84" s="79">
        <v>0</v>
      </c>
      <c r="II84" s="79">
        <v>0</v>
      </c>
      <c r="IJ84" s="79">
        <v>0</v>
      </c>
      <c r="IK84" s="79">
        <v>0</v>
      </c>
      <c r="IL84" s="79">
        <v>0</v>
      </c>
      <c r="IM84" s="79">
        <v>0</v>
      </c>
      <c r="IN84" s="79">
        <v>0</v>
      </c>
      <c r="IO84" s="79">
        <v>0</v>
      </c>
      <c r="IP84" s="80">
        <f t="shared" si="39"/>
        <v>0</v>
      </c>
      <c r="IQ84" s="79">
        <v>0</v>
      </c>
      <c r="IR84" s="79">
        <v>0</v>
      </c>
      <c r="IS84" s="79">
        <v>0</v>
      </c>
      <c r="IT84" s="79">
        <v>0</v>
      </c>
      <c r="IU84" s="79">
        <v>0</v>
      </c>
      <c r="IV84" s="79">
        <v>0</v>
      </c>
      <c r="IW84" s="79">
        <v>0</v>
      </c>
      <c r="IX84" s="79">
        <v>0</v>
      </c>
      <c r="IY84" s="79">
        <v>0</v>
      </c>
      <c r="IZ84" s="79">
        <v>0</v>
      </c>
      <c r="JA84" s="79">
        <v>0</v>
      </c>
      <c r="JB84" s="79">
        <v>0</v>
      </c>
      <c r="JC84" s="80">
        <f t="shared" si="40"/>
        <v>0</v>
      </c>
      <c r="JD84" s="79">
        <v>0</v>
      </c>
      <c r="JE84" s="79">
        <v>0</v>
      </c>
      <c r="JF84" s="79">
        <v>0</v>
      </c>
      <c r="JG84" s="79">
        <v>0</v>
      </c>
      <c r="JH84" s="79">
        <v>0</v>
      </c>
      <c r="JI84" s="79">
        <v>0</v>
      </c>
      <c r="JJ84" s="79">
        <v>0</v>
      </c>
      <c r="JK84" s="79">
        <v>0</v>
      </c>
      <c r="JL84" s="79">
        <v>0</v>
      </c>
      <c r="JM84" s="79">
        <v>0</v>
      </c>
      <c r="JN84" s="79">
        <v>0</v>
      </c>
      <c r="JO84" s="79">
        <v>0</v>
      </c>
      <c r="JP84" s="80">
        <f t="shared" si="41"/>
        <v>0</v>
      </c>
      <c r="JQ84" s="79">
        <v>0</v>
      </c>
      <c r="JR84" s="79">
        <v>0</v>
      </c>
      <c r="JS84" s="79">
        <v>0</v>
      </c>
      <c r="JT84" s="79">
        <v>0</v>
      </c>
      <c r="JU84" s="79">
        <v>0</v>
      </c>
      <c r="JV84" s="79">
        <v>0</v>
      </c>
      <c r="JW84" s="79">
        <v>0</v>
      </c>
      <c r="JX84" s="79">
        <v>0</v>
      </c>
      <c r="JY84" s="79">
        <v>0</v>
      </c>
      <c r="JZ84" s="79">
        <v>0</v>
      </c>
      <c r="KA84" s="79">
        <v>0</v>
      </c>
      <c r="KB84" s="79">
        <v>0</v>
      </c>
      <c r="KC84" s="80">
        <f t="shared" si="42"/>
        <v>0</v>
      </c>
      <c r="KD84" s="79">
        <v>0</v>
      </c>
      <c r="KE84" s="79">
        <v>0</v>
      </c>
      <c r="KF84" s="79">
        <v>0</v>
      </c>
      <c r="KG84" s="79">
        <v>0</v>
      </c>
      <c r="KH84" s="79">
        <v>0</v>
      </c>
      <c r="KI84" s="79">
        <v>0</v>
      </c>
      <c r="KJ84" s="79">
        <v>0</v>
      </c>
      <c r="KK84" s="79">
        <v>0</v>
      </c>
      <c r="KL84" s="79">
        <v>0</v>
      </c>
      <c r="KM84" s="79">
        <v>0</v>
      </c>
      <c r="KN84" s="79">
        <v>0</v>
      </c>
      <c r="KO84" s="79">
        <v>0</v>
      </c>
      <c r="KP84" s="80">
        <f t="shared" si="43"/>
        <v>0</v>
      </c>
      <c r="KQ84" s="79">
        <v>0</v>
      </c>
      <c r="KR84" s="79">
        <v>0</v>
      </c>
      <c r="KS84" s="79">
        <v>0</v>
      </c>
      <c r="KT84" s="79">
        <v>0</v>
      </c>
      <c r="KU84" s="79">
        <v>0</v>
      </c>
      <c r="KV84" s="79">
        <v>0</v>
      </c>
      <c r="KW84" s="79">
        <v>0</v>
      </c>
      <c r="KX84" s="79">
        <v>0</v>
      </c>
      <c r="KY84" s="79">
        <v>0</v>
      </c>
      <c r="KZ84" s="79">
        <v>0</v>
      </c>
      <c r="LA84" s="79">
        <v>0</v>
      </c>
      <c r="LB84" s="79">
        <v>0</v>
      </c>
      <c r="LC84" s="80">
        <f t="shared" si="44"/>
        <v>0</v>
      </c>
      <c r="LD84" s="79">
        <v>0</v>
      </c>
      <c r="LE84" s="79">
        <v>0</v>
      </c>
      <c r="LF84" s="79">
        <v>0</v>
      </c>
      <c r="LG84" s="79">
        <v>0</v>
      </c>
      <c r="LH84" s="79">
        <v>0</v>
      </c>
      <c r="LI84" s="79">
        <v>0</v>
      </c>
      <c r="LJ84" s="81" t="e">
        <f>+INDEX(#REF!,MATCH($B84,#REF!,0),MATCH(LJ$6,#REF!,0))</f>
        <v>#REF!</v>
      </c>
      <c r="LK84" s="82"/>
      <c r="LL84" s="81"/>
      <c r="LM84" s="81"/>
      <c r="LN84" s="81"/>
      <c r="LO84" s="81"/>
      <c r="LP84" s="80" t="e">
        <f t="shared" si="45"/>
        <v>#REF!</v>
      </c>
    </row>
    <row r="85" spans="1:328" s="86" customFormat="1" collapsed="1">
      <c r="A85" s="53"/>
      <c r="B85" t="str">
        <f>+C85</f>
        <v>INFRAESTRUCTURA</v>
      </c>
      <c r="C85" s="83" t="s">
        <v>425</v>
      </c>
      <c r="D85" s="84">
        <f>+SUM(D86:D110)</f>
        <v>6116284.0700000003</v>
      </c>
      <c r="E85" s="84">
        <f>+SUM(E86:E110)</f>
        <v>6116284.0700000003</v>
      </c>
      <c r="F85" s="84">
        <f t="shared" ref="F85:BQ85" si="46">+SUM(F86:F110)</f>
        <v>6116284.0700000003</v>
      </c>
      <c r="G85" s="84">
        <f t="shared" si="46"/>
        <v>1765375.3399999999</v>
      </c>
      <c r="H85" s="84">
        <f t="shared" si="46"/>
        <v>1765375.3399999999</v>
      </c>
      <c r="I85" s="84">
        <f t="shared" si="46"/>
        <v>1765375.3399999999</v>
      </c>
      <c r="J85" s="84">
        <f t="shared" si="46"/>
        <v>34244228.670000002</v>
      </c>
      <c r="K85" s="84">
        <f t="shared" si="46"/>
        <v>34244228.670000002</v>
      </c>
      <c r="L85" s="84">
        <f t="shared" si="46"/>
        <v>34244228.670000002</v>
      </c>
      <c r="M85" s="84">
        <f t="shared" si="46"/>
        <v>36358252.659999996</v>
      </c>
      <c r="N85" s="84">
        <f t="shared" si="46"/>
        <v>36358252.659999996</v>
      </c>
      <c r="O85" s="84">
        <f t="shared" si="46"/>
        <v>36358252.659999996</v>
      </c>
      <c r="P85" s="289">
        <f t="shared" si="46"/>
        <v>235452422.22</v>
      </c>
      <c r="Q85" s="84">
        <f t="shared" si="46"/>
        <v>63137922.059999995</v>
      </c>
      <c r="R85" s="84">
        <f t="shared" si="46"/>
        <v>63137922.059999995</v>
      </c>
      <c r="S85" s="84">
        <f t="shared" si="46"/>
        <v>63137922.059999995</v>
      </c>
      <c r="T85" s="84">
        <f t="shared" si="46"/>
        <v>14870265.639999999</v>
      </c>
      <c r="U85" s="84">
        <f t="shared" si="46"/>
        <v>14870265.639999999</v>
      </c>
      <c r="V85" s="84">
        <f t="shared" si="46"/>
        <v>14870265.639999999</v>
      </c>
      <c r="W85" s="84">
        <f t="shared" si="46"/>
        <v>16437553.01</v>
      </c>
      <c r="X85" s="84">
        <f t="shared" si="46"/>
        <v>16437553.01</v>
      </c>
      <c r="Y85" s="84">
        <f t="shared" si="46"/>
        <v>16437553.01</v>
      </c>
      <c r="Z85" s="84">
        <f t="shared" si="46"/>
        <v>21550761.260000005</v>
      </c>
      <c r="AA85" s="84">
        <f t="shared" si="46"/>
        <v>21550761.260000005</v>
      </c>
      <c r="AB85" s="84">
        <f t="shared" si="46"/>
        <v>21550761.260000005</v>
      </c>
      <c r="AC85" s="289">
        <f t="shared" si="46"/>
        <v>347989505.90999991</v>
      </c>
      <c r="AD85" s="84">
        <f t="shared" si="46"/>
        <v>10470487.109999999</v>
      </c>
      <c r="AE85" s="84">
        <f t="shared" si="46"/>
        <v>10470487.109999999</v>
      </c>
      <c r="AF85" s="84">
        <f t="shared" si="46"/>
        <v>10470487.109999999</v>
      </c>
      <c r="AG85" s="84">
        <f t="shared" si="46"/>
        <v>21916736.579999998</v>
      </c>
      <c r="AH85" s="84">
        <f t="shared" si="46"/>
        <v>21916736.579999998</v>
      </c>
      <c r="AI85" s="84">
        <f t="shared" si="46"/>
        <v>21916736.579999998</v>
      </c>
      <c r="AJ85" s="84">
        <f t="shared" si="46"/>
        <v>3924298.3599999994</v>
      </c>
      <c r="AK85" s="84">
        <f t="shared" si="46"/>
        <v>3924298.3599999994</v>
      </c>
      <c r="AL85" s="84">
        <f t="shared" si="46"/>
        <v>3924298.3599999994</v>
      </c>
      <c r="AM85" s="84">
        <f t="shared" si="46"/>
        <v>5073732.4400000004</v>
      </c>
      <c r="AN85" s="84">
        <f t="shared" si="46"/>
        <v>5073732.4400000004</v>
      </c>
      <c r="AO85" s="84">
        <f t="shared" si="46"/>
        <v>5073732.4400000004</v>
      </c>
      <c r="AP85" s="289">
        <f t="shared" si="46"/>
        <v>124155763.47000001</v>
      </c>
      <c r="AQ85" s="84">
        <f t="shared" si="46"/>
        <v>5335482.33</v>
      </c>
      <c r="AR85" s="84">
        <f t="shared" si="46"/>
        <v>5335482.33</v>
      </c>
      <c r="AS85" s="84">
        <f t="shared" si="46"/>
        <v>5335482.33</v>
      </c>
      <c r="AT85" s="84">
        <f t="shared" si="46"/>
        <v>5158510.5999999996</v>
      </c>
      <c r="AU85" s="84">
        <f t="shared" si="46"/>
        <v>5158510.5999999996</v>
      </c>
      <c r="AV85" s="84">
        <f t="shared" si="46"/>
        <v>5158510.5999999996</v>
      </c>
      <c r="AW85" s="84">
        <f t="shared" si="46"/>
        <v>2850898.77</v>
      </c>
      <c r="AX85" s="84">
        <f t="shared" si="46"/>
        <v>2850898.77</v>
      </c>
      <c r="AY85" s="84">
        <f t="shared" si="46"/>
        <v>2850898.77</v>
      </c>
      <c r="AZ85" s="84">
        <f t="shared" si="46"/>
        <v>4335365.8600000003</v>
      </c>
      <c r="BA85" s="84">
        <f t="shared" si="46"/>
        <v>4335365.8600000003</v>
      </c>
      <c r="BB85" s="84">
        <f t="shared" si="46"/>
        <v>4335365.8600000003</v>
      </c>
      <c r="BC85" s="289">
        <f t="shared" si="46"/>
        <v>53040772.680000007</v>
      </c>
      <c r="BD85" s="84">
        <f t="shared" si="46"/>
        <v>4765527.99</v>
      </c>
      <c r="BE85" s="84">
        <f t="shared" si="46"/>
        <v>4765527.99</v>
      </c>
      <c r="BF85" s="84">
        <f t="shared" si="46"/>
        <v>4765527.99</v>
      </c>
      <c r="BG85" s="84">
        <f t="shared" si="46"/>
        <v>2882718.7600000007</v>
      </c>
      <c r="BH85" s="84">
        <f t="shared" si="46"/>
        <v>2882718.7600000007</v>
      </c>
      <c r="BI85" s="84">
        <f t="shared" si="46"/>
        <v>2882718.7600000007</v>
      </c>
      <c r="BJ85" s="84">
        <f t="shared" si="46"/>
        <v>2852051.8299999996</v>
      </c>
      <c r="BK85" s="84">
        <f t="shared" si="46"/>
        <v>2852051.8299999996</v>
      </c>
      <c r="BL85" s="84">
        <f t="shared" si="46"/>
        <v>2852051.8299999996</v>
      </c>
      <c r="BM85" s="84">
        <f t="shared" si="46"/>
        <v>4835875.2399999993</v>
      </c>
      <c r="BN85" s="84">
        <f t="shared" si="46"/>
        <v>4835875.2399999993</v>
      </c>
      <c r="BO85" s="84">
        <f t="shared" si="46"/>
        <v>4835875.2399999993</v>
      </c>
      <c r="BP85" s="289">
        <f t="shared" si="46"/>
        <v>46008521.460000001</v>
      </c>
      <c r="BQ85" s="84">
        <f t="shared" si="46"/>
        <v>13808893.02</v>
      </c>
      <c r="BR85" s="84">
        <f t="shared" ref="BR85:EC85" si="47">+SUM(BR86:BR110)</f>
        <v>13808893.02</v>
      </c>
      <c r="BS85" s="84">
        <f t="shared" si="47"/>
        <v>13808893.02</v>
      </c>
      <c r="BT85" s="84">
        <f t="shared" si="47"/>
        <v>17472425.179999996</v>
      </c>
      <c r="BU85" s="84">
        <f t="shared" si="47"/>
        <v>17472425.179999996</v>
      </c>
      <c r="BV85" s="84">
        <f t="shared" si="47"/>
        <v>17472425.179999996</v>
      </c>
      <c r="BW85" s="84">
        <f t="shared" si="47"/>
        <v>25848457.93</v>
      </c>
      <c r="BX85" s="84">
        <f t="shared" si="47"/>
        <v>25848457.93</v>
      </c>
      <c r="BY85" s="84">
        <f t="shared" si="47"/>
        <v>25848457.93</v>
      </c>
      <c r="BZ85" s="84">
        <f t="shared" si="47"/>
        <v>27190617.699999996</v>
      </c>
      <c r="CA85" s="84">
        <f t="shared" si="47"/>
        <v>27190617.699999996</v>
      </c>
      <c r="CB85" s="84">
        <f t="shared" si="47"/>
        <v>27190617.699999996</v>
      </c>
      <c r="CC85" s="289">
        <f t="shared" si="47"/>
        <v>252961181.49000001</v>
      </c>
      <c r="CD85" s="84">
        <f t="shared" si="47"/>
        <v>60092024.120000005</v>
      </c>
      <c r="CE85" s="84">
        <f t="shared" si="47"/>
        <v>60092024.120000005</v>
      </c>
      <c r="CF85" s="84">
        <f t="shared" si="47"/>
        <v>60092024.120000005</v>
      </c>
      <c r="CG85" s="84">
        <f t="shared" si="47"/>
        <v>61188291.029999986</v>
      </c>
      <c r="CH85" s="84">
        <f t="shared" si="47"/>
        <v>61188291.029999986</v>
      </c>
      <c r="CI85" s="84">
        <f t="shared" si="47"/>
        <v>61188291.029999986</v>
      </c>
      <c r="CJ85" s="84">
        <f t="shared" si="47"/>
        <v>50366301.299999997</v>
      </c>
      <c r="CK85" s="84">
        <f t="shared" si="47"/>
        <v>50366301.299999997</v>
      </c>
      <c r="CL85" s="84">
        <f t="shared" si="47"/>
        <v>50366301.299999997</v>
      </c>
      <c r="CM85" s="84">
        <f t="shared" si="47"/>
        <v>41895593.670000009</v>
      </c>
      <c r="CN85" s="84">
        <f t="shared" si="47"/>
        <v>41895593.670000009</v>
      </c>
      <c r="CO85" s="84">
        <f t="shared" si="47"/>
        <v>41895593.670000009</v>
      </c>
      <c r="CP85" s="289">
        <f t="shared" si="47"/>
        <v>640626630.3599999</v>
      </c>
      <c r="CQ85" s="84">
        <f t="shared" si="47"/>
        <v>27879209.429999996</v>
      </c>
      <c r="CR85" s="84">
        <f t="shared" si="47"/>
        <v>27879209.429999996</v>
      </c>
      <c r="CS85" s="84">
        <f t="shared" si="47"/>
        <v>27879209.429999996</v>
      </c>
      <c r="CT85" s="84">
        <f t="shared" si="47"/>
        <v>26398117.580000006</v>
      </c>
      <c r="CU85" s="84">
        <f t="shared" si="47"/>
        <v>26398717.580000006</v>
      </c>
      <c r="CV85" s="84">
        <f t="shared" si="47"/>
        <v>26398617.580000006</v>
      </c>
      <c r="CW85" s="84">
        <f t="shared" si="47"/>
        <v>31060725.189999998</v>
      </c>
      <c r="CX85" s="84">
        <f t="shared" si="47"/>
        <v>31060625.189999998</v>
      </c>
      <c r="CY85" s="84">
        <f t="shared" si="47"/>
        <v>31060125.189999998</v>
      </c>
      <c r="CZ85" s="84">
        <f t="shared" si="47"/>
        <v>26926406.939999998</v>
      </c>
      <c r="DA85" s="84">
        <f t="shared" si="47"/>
        <v>26924006.939999998</v>
      </c>
      <c r="DB85" s="84">
        <f t="shared" si="47"/>
        <v>26923406.939999998</v>
      </c>
      <c r="DC85" s="289">
        <f t="shared" si="47"/>
        <v>336788377.42000002</v>
      </c>
      <c r="DD85" s="84">
        <f t="shared" si="47"/>
        <v>22899702.850000001</v>
      </c>
      <c r="DE85" s="84">
        <f t="shared" si="47"/>
        <v>22899702.850000001</v>
      </c>
      <c r="DF85" s="84">
        <f t="shared" si="47"/>
        <v>22934902.140000001</v>
      </c>
      <c r="DG85" s="84">
        <f t="shared" si="47"/>
        <v>22331681.25</v>
      </c>
      <c r="DH85" s="84">
        <f t="shared" si="47"/>
        <v>22296481.960000001</v>
      </c>
      <c r="DI85" s="84">
        <f t="shared" si="47"/>
        <v>22296481.960000001</v>
      </c>
      <c r="DJ85" s="84">
        <f t="shared" si="47"/>
        <v>36624897.060000002</v>
      </c>
      <c r="DK85" s="84">
        <f t="shared" si="47"/>
        <v>36624897.060000002</v>
      </c>
      <c r="DL85" s="84">
        <f t="shared" si="47"/>
        <v>36624897.060000002</v>
      </c>
      <c r="DM85" s="84">
        <f t="shared" si="47"/>
        <v>25320326.84</v>
      </c>
      <c r="DN85" s="84">
        <f t="shared" si="47"/>
        <v>25308143.199999999</v>
      </c>
      <c r="DO85" s="84">
        <f t="shared" si="47"/>
        <v>25320326.84</v>
      </c>
      <c r="DP85" s="289">
        <f t="shared" si="47"/>
        <v>321482441.06999993</v>
      </c>
      <c r="DQ85" s="84">
        <f t="shared" si="47"/>
        <v>12221130.430000002</v>
      </c>
      <c r="DR85" s="84">
        <f t="shared" si="47"/>
        <v>12221130.430000002</v>
      </c>
      <c r="DS85" s="84">
        <f t="shared" si="47"/>
        <v>12230739.430000002</v>
      </c>
      <c r="DT85" s="84">
        <f t="shared" si="47"/>
        <v>53770294.5</v>
      </c>
      <c r="DU85" s="84">
        <f t="shared" si="47"/>
        <v>27972063.289999999</v>
      </c>
      <c r="DV85" s="84">
        <f t="shared" si="47"/>
        <v>35640635.619999997</v>
      </c>
      <c r="DW85" s="84">
        <f t="shared" si="47"/>
        <v>35540115.350000001</v>
      </c>
      <c r="DX85" s="84">
        <f t="shared" si="47"/>
        <v>37259126.75</v>
      </c>
      <c r="DY85" s="84">
        <f t="shared" si="47"/>
        <v>35954695.68</v>
      </c>
      <c r="DZ85" s="84">
        <f t="shared" si="47"/>
        <v>32205668</v>
      </c>
      <c r="EA85" s="84">
        <f t="shared" si="47"/>
        <v>41374818.799999997</v>
      </c>
      <c r="EB85" s="84">
        <f t="shared" si="47"/>
        <v>39989911.059999995</v>
      </c>
      <c r="EC85" s="289">
        <f t="shared" si="47"/>
        <v>376380329.34000003</v>
      </c>
      <c r="ED85" s="84">
        <f t="shared" ref="ED85:GO85" si="48">+SUM(ED86:ED110)</f>
        <v>28820797.080000002</v>
      </c>
      <c r="EE85" s="84">
        <f t="shared" si="48"/>
        <v>34226783.150000006</v>
      </c>
      <c r="EF85" s="84">
        <f t="shared" si="48"/>
        <v>46798744.700000003</v>
      </c>
      <c r="EG85" s="84">
        <f t="shared" si="48"/>
        <v>65914854.689999998</v>
      </c>
      <c r="EH85" s="84">
        <f t="shared" si="48"/>
        <v>85875687.650000006</v>
      </c>
      <c r="EI85" s="84">
        <f t="shared" si="48"/>
        <v>64489221.729999997</v>
      </c>
      <c r="EJ85" s="84">
        <f t="shared" si="48"/>
        <v>66551263.500000007</v>
      </c>
      <c r="EK85" s="84">
        <f t="shared" si="48"/>
        <v>77181331.579999998</v>
      </c>
      <c r="EL85" s="84">
        <f t="shared" si="48"/>
        <v>101192120.09</v>
      </c>
      <c r="EM85" s="84">
        <f t="shared" si="48"/>
        <v>80305664.469999999</v>
      </c>
      <c r="EN85" s="84">
        <f t="shared" si="48"/>
        <v>82262608.539999992</v>
      </c>
      <c r="EO85" s="84">
        <f t="shared" si="48"/>
        <v>93972891.549999997</v>
      </c>
      <c r="EP85" s="289">
        <f t="shared" si="48"/>
        <v>827591968.73000002</v>
      </c>
      <c r="EQ85" s="84">
        <f t="shared" si="48"/>
        <v>48670566.830000006</v>
      </c>
      <c r="ER85" s="84">
        <f t="shared" si="48"/>
        <v>59941333.960000001</v>
      </c>
      <c r="ES85" s="84">
        <f t="shared" si="48"/>
        <v>65838475.88000001</v>
      </c>
      <c r="ET85" s="84">
        <f t="shared" si="48"/>
        <v>78024725.059999987</v>
      </c>
      <c r="EU85" s="84">
        <f t="shared" si="48"/>
        <v>59675272.029999994</v>
      </c>
      <c r="EV85" s="84">
        <f t="shared" si="48"/>
        <v>136412561.09999999</v>
      </c>
      <c r="EW85" s="84">
        <f t="shared" si="48"/>
        <v>112179404.11</v>
      </c>
      <c r="EX85" s="84">
        <f t="shared" si="48"/>
        <v>124317736.39999999</v>
      </c>
      <c r="EY85" s="84">
        <f t="shared" si="48"/>
        <v>166457257.26999995</v>
      </c>
      <c r="EZ85" s="84">
        <f t="shared" si="48"/>
        <v>158530323.89999998</v>
      </c>
      <c r="FA85" s="84">
        <f t="shared" si="48"/>
        <v>153389293.58999997</v>
      </c>
      <c r="FB85" s="84">
        <f t="shared" si="48"/>
        <v>243388831.21000001</v>
      </c>
      <c r="FC85" s="289">
        <f t="shared" si="48"/>
        <v>1406825781.3400002</v>
      </c>
      <c r="FD85" s="84">
        <f t="shared" si="48"/>
        <v>131200936.75999999</v>
      </c>
      <c r="FE85" s="84">
        <f t="shared" si="48"/>
        <v>176251972.10000002</v>
      </c>
      <c r="FF85" s="84">
        <f t="shared" si="48"/>
        <v>115869038.46000001</v>
      </c>
      <c r="FG85" s="84">
        <f t="shared" si="48"/>
        <v>125361698.71000001</v>
      </c>
      <c r="FH85" s="84">
        <f t="shared" si="48"/>
        <v>201441040.13</v>
      </c>
      <c r="FI85" s="84">
        <f t="shared" si="48"/>
        <v>162891413.21999997</v>
      </c>
      <c r="FJ85" s="84">
        <f t="shared" si="48"/>
        <v>165557855.96999997</v>
      </c>
      <c r="FK85" s="84">
        <f t="shared" si="48"/>
        <v>116208861.15999998</v>
      </c>
      <c r="FL85" s="84">
        <f t="shared" si="48"/>
        <v>145216740.98000002</v>
      </c>
      <c r="FM85" s="84">
        <f t="shared" si="48"/>
        <v>168412498.18000001</v>
      </c>
      <c r="FN85" s="84">
        <f t="shared" si="48"/>
        <v>123413419.82000001</v>
      </c>
      <c r="FO85" s="84">
        <f t="shared" si="48"/>
        <v>165408494.53</v>
      </c>
      <c r="FP85" s="289">
        <f t="shared" si="48"/>
        <v>1797233970.02</v>
      </c>
      <c r="FQ85" s="84">
        <f t="shared" si="48"/>
        <v>74353533.909999996</v>
      </c>
      <c r="FR85" s="84">
        <f t="shared" si="48"/>
        <v>100746778.56000002</v>
      </c>
      <c r="FS85" s="84">
        <f t="shared" si="48"/>
        <v>101630107.53</v>
      </c>
      <c r="FT85" s="84">
        <f t="shared" si="48"/>
        <v>146318859.78999999</v>
      </c>
      <c r="FU85" s="84">
        <f t="shared" si="48"/>
        <v>145733829.19999999</v>
      </c>
      <c r="FV85" s="84">
        <f t="shared" si="48"/>
        <v>180984186.85000002</v>
      </c>
      <c r="FW85" s="84">
        <f t="shared" si="48"/>
        <v>169171412.75000003</v>
      </c>
      <c r="FX85" s="84">
        <f t="shared" si="48"/>
        <v>188899098.09000003</v>
      </c>
      <c r="FY85" s="84">
        <f t="shared" si="48"/>
        <v>116211928.02999999</v>
      </c>
      <c r="FZ85" s="84">
        <f t="shared" si="48"/>
        <v>169829106.41</v>
      </c>
      <c r="GA85" s="84">
        <f t="shared" si="48"/>
        <v>135493154.92000002</v>
      </c>
      <c r="GB85" s="84">
        <f t="shared" si="48"/>
        <v>278372004.97000003</v>
      </c>
      <c r="GC85" s="289">
        <f t="shared" si="48"/>
        <v>1807744001.0099998</v>
      </c>
      <c r="GD85" s="84">
        <f t="shared" si="48"/>
        <v>82149097.729999989</v>
      </c>
      <c r="GE85" s="84">
        <f t="shared" si="48"/>
        <v>114399296.27</v>
      </c>
      <c r="GF85" s="84">
        <f t="shared" si="48"/>
        <v>116562166.08</v>
      </c>
      <c r="GG85" s="84">
        <f t="shared" si="48"/>
        <v>90790636.430000007</v>
      </c>
      <c r="GH85" s="84">
        <f t="shared" si="48"/>
        <v>128848966.77</v>
      </c>
      <c r="GI85" s="84">
        <f t="shared" si="48"/>
        <v>134407334.21000001</v>
      </c>
      <c r="GJ85" s="84">
        <f t="shared" si="48"/>
        <v>137646183.30000001</v>
      </c>
      <c r="GK85" s="84">
        <f t="shared" si="48"/>
        <v>100750752.01000001</v>
      </c>
      <c r="GL85" s="84">
        <f t="shared" si="48"/>
        <v>114101427.00000001</v>
      </c>
      <c r="GM85" s="84">
        <f t="shared" si="48"/>
        <v>149140717.78999999</v>
      </c>
      <c r="GN85" s="84">
        <f t="shared" si="48"/>
        <v>109860966.95</v>
      </c>
      <c r="GO85" s="84">
        <f t="shared" si="48"/>
        <v>184863679.57000002</v>
      </c>
      <c r="GP85" s="289">
        <f t="shared" ref="GP85:JA85" si="49">+SUM(GP86:GP110)</f>
        <v>1463521224.1100004</v>
      </c>
      <c r="GQ85" s="84">
        <f t="shared" si="49"/>
        <v>48421123.5</v>
      </c>
      <c r="GR85" s="84">
        <f t="shared" si="49"/>
        <v>51947129.820000008</v>
      </c>
      <c r="GS85" s="84">
        <f t="shared" si="49"/>
        <v>94466062.460000008</v>
      </c>
      <c r="GT85" s="84">
        <f t="shared" si="49"/>
        <v>123231218</v>
      </c>
      <c r="GU85" s="84">
        <f t="shared" si="49"/>
        <v>72773898.149999991</v>
      </c>
      <c r="GV85" s="84">
        <f t="shared" si="49"/>
        <v>106861138.44000001</v>
      </c>
      <c r="GW85" s="84">
        <f t="shared" si="49"/>
        <v>100708739.63000001</v>
      </c>
      <c r="GX85" s="84">
        <f t="shared" si="49"/>
        <v>126465387.35999998</v>
      </c>
      <c r="GY85" s="84">
        <f t="shared" si="49"/>
        <v>100301749.75999999</v>
      </c>
      <c r="GZ85" s="84">
        <f t="shared" si="49"/>
        <v>116001371.01999998</v>
      </c>
      <c r="HA85" s="84">
        <f t="shared" si="49"/>
        <v>139599670.26999998</v>
      </c>
      <c r="HB85" s="84">
        <f t="shared" si="49"/>
        <v>152038536.44</v>
      </c>
      <c r="HC85" s="289">
        <f t="shared" si="49"/>
        <v>1232816024.8499999</v>
      </c>
      <c r="HD85" s="84">
        <f t="shared" si="49"/>
        <v>49788524.189999998</v>
      </c>
      <c r="HE85" s="84">
        <f t="shared" si="49"/>
        <v>77915769.829999998</v>
      </c>
      <c r="HF85" s="84">
        <f t="shared" si="49"/>
        <v>64770701.909999996</v>
      </c>
      <c r="HG85" s="84">
        <f t="shared" si="49"/>
        <v>81207377.969999999</v>
      </c>
      <c r="HH85" s="84">
        <f t="shared" si="49"/>
        <v>71844088.620000005</v>
      </c>
      <c r="HI85" s="84">
        <f t="shared" si="49"/>
        <v>63852947.539999999</v>
      </c>
      <c r="HJ85" s="84">
        <f t="shared" si="49"/>
        <v>91580745.659999996</v>
      </c>
      <c r="HK85" s="84">
        <f t="shared" si="49"/>
        <v>91694561.510000005</v>
      </c>
      <c r="HL85" s="84">
        <f t="shared" si="49"/>
        <v>98493376.200000003</v>
      </c>
      <c r="HM85" s="84">
        <f t="shared" si="49"/>
        <v>92860645.289999992</v>
      </c>
      <c r="HN85" s="84">
        <f t="shared" si="49"/>
        <v>86984610.739999995</v>
      </c>
      <c r="HO85" s="84">
        <f t="shared" si="49"/>
        <v>208259309.03</v>
      </c>
      <c r="HP85" s="289">
        <f t="shared" si="49"/>
        <v>1079252658.4900002</v>
      </c>
      <c r="HQ85" s="84">
        <f t="shared" si="49"/>
        <v>53156631.049999997</v>
      </c>
      <c r="HR85" s="84">
        <f t="shared" si="49"/>
        <v>62440163.960000001</v>
      </c>
      <c r="HS85" s="84">
        <f t="shared" si="49"/>
        <v>70553519.519999981</v>
      </c>
      <c r="HT85" s="84">
        <f t="shared" si="49"/>
        <v>88344050.589999989</v>
      </c>
      <c r="HU85" s="84">
        <f t="shared" si="49"/>
        <v>98899887.370000005</v>
      </c>
      <c r="HV85" s="84">
        <f t="shared" si="49"/>
        <v>116629192.05000001</v>
      </c>
      <c r="HW85" s="84">
        <f t="shared" si="49"/>
        <v>121162295.66</v>
      </c>
      <c r="HX85" s="84">
        <f t="shared" si="49"/>
        <v>161944515.00999999</v>
      </c>
      <c r="HY85" s="84">
        <f t="shared" si="49"/>
        <v>150853907.56999999</v>
      </c>
      <c r="HZ85" s="84">
        <f t="shared" si="49"/>
        <v>157282152.69999999</v>
      </c>
      <c r="IA85" s="84">
        <f t="shared" si="49"/>
        <v>183776731.83000001</v>
      </c>
      <c r="IB85" s="84">
        <f t="shared" si="49"/>
        <v>322794330.95000005</v>
      </c>
      <c r="IC85" s="289">
        <f t="shared" si="49"/>
        <v>1587837378.2600002</v>
      </c>
      <c r="ID85" s="84">
        <f t="shared" si="49"/>
        <v>76499666.540000021</v>
      </c>
      <c r="IE85" s="84">
        <f t="shared" si="49"/>
        <v>112171420.22999999</v>
      </c>
      <c r="IF85" s="84">
        <f t="shared" si="49"/>
        <v>56758595.759999983</v>
      </c>
      <c r="IG85" s="84">
        <f t="shared" si="49"/>
        <v>82489683.999999985</v>
      </c>
      <c r="IH85" s="84">
        <f t="shared" si="49"/>
        <v>88632252.389999986</v>
      </c>
      <c r="II85" s="84">
        <f t="shared" si="49"/>
        <v>107953872.69999999</v>
      </c>
      <c r="IJ85" s="84">
        <f t="shared" si="49"/>
        <v>79613234.109999999</v>
      </c>
      <c r="IK85" s="84">
        <f t="shared" si="49"/>
        <v>80650140</v>
      </c>
      <c r="IL85" s="84">
        <f t="shared" si="49"/>
        <v>81268864</v>
      </c>
      <c r="IM85" s="84">
        <f t="shared" si="49"/>
        <v>84717207</v>
      </c>
      <c r="IN85" s="84">
        <f t="shared" si="49"/>
        <v>89696059</v>
      </c>
      <c r="IO85" s="84">
        <f t="shared" si="49"/>
        <v>139542179</v>
      </c>
      <c r="IP85" s="289">
        <f t="shared" si="49"/>
        <v>1079993174.73</v>
      </c>
      <c r="IQ85" s="84">
        <f t="shared" si="49"/>
        <v>63772909</v>
      </c>
      <c r="IR85" s="84">
        <f t="shared" si="49"/>
        <v>62134819</v>
      </c>
      <c r="IS85" s="84">
        <f t="shared" si="49"/>
        <v>78928288</v>
      </c>
      <c r="IT85" s="84">
        <f t="shared" si="49"/>
        <v>69968812</v>
      </c>
      <c r="IU85" s="84">
        <f t="shared" si="49"/>
        <v>69088140</v>
      </c>
      <c r="IV85" s="84">
        <f t="shared" si="49"/>
        <v>96313143</v>
      </c>
      <c r="IW85" s="84">
        <f t="shared" si="49"/>
        <v>119801465</v>
      </c>
      <c r="IX85" s="84">
        <f t="shared" si="49"/>
        <v>134241041</v>
      </c>
      <c r="IY85" s="84">
        <f t="shared" si="49"/>
        <v>113824241</v>
      </c>
      <c r="IZ85" s="84">
        <f t="shared" si="49"/>
        <v>125121480</v>
      </c>
      <c r="JA85" s="84">
        <f t="shared" si="49"/>
        <v>169538644</v>
      </c>
      <c r="JB85" s="84">
        <f t="shared" ref="JB85:LJ85" si="50">+SUM(JB86:JB110)</f>
        <v>229943926</v>
      </c>
      <c r="JC85" s="289">
        <f t="shared" si="50"/>
        <v>1332676908</v>
      </c>
      <c r="JD85" s="84">
        <f t="shared" si="50"/>
        <v>42670134</v>
      </c>
      <c r="JE85" s="84">
        <f t="shared" si="50"/>
        <v>53383422</v>
      </c>
      <c r="JF85" s="84">
        <f t="shared" si="50"/>
        <v>109166905</v>
      </c>
      <c r="JG85" s="84">
        <f t="shared" si="50"/>
        <v>48468264</v>
      </c>
      <c r="JH85" s="84">
        <f t="shared" si="50"/>
        <v>43155342</v>
      </c>
      <c r="JI85" s="84">
        <f t="shared" si="50"/>
        <v>36455204</v>
      </c>
      <c r="JJ85" s="84">
        <f t="shared" si="50"/>
        <v>40642983</v>
      </c>
      <c r="JK85" s="84">
        <f t="shared" si="50"/>
        <v>62166003</v>
      </c>
      <c r="JL85" s="84">
        <f t="shared" si="50"/>
        <v>73463195</v>
      </c>
      <c r="JM85" s="84">
        <f t="shared" si="50"/>
        <v>93256814</v>
      </c>
      <c r="JN85" s="84">
        <f t="shared" si="50"/>
        <v>84298814</v>
      </c>
      <c r="JO85" s="84">
        <f t="shared" si="50"/>
        <v>169464190</v>
      </c>
      <c r="JP85" s="289">
        <f t="shared" si="50"/>
        <v>856591270</v>
      </c>
      <c r="JQ85" s="84">
        <f t="shared" si="50"/>
        <v>53324926</v>
      </c>
      <c r="JR85" s="84">
        <f t="shared" si="50"/>
        <v>57919748</v>
      </c>
      <c r="JS85" s="84">
        <f t="shared" si="50"/>
        <v>81863183</v>
      </c>
      <c r="JT85" s="84">
        <f t="shared" si="50"/>
        <v>76398175</v>
      </c>
      <c r="JU85" s="84">
        <f t="shared" si="50"/>
        <v>95180954</v>
      </c>
      <c r="JV85" s="84">
        <f t="shared" si="50"/>
        <v>98710364</v>
      </c>
      <c r="JW85" s="84">
        <f t="shared" si="50"/>
        <v>145334474</v>
      </c>
      <c r="JX85" s="84">
        <f t="shared" si="50"/>
        <v>116111734</v>
      </c>
      <c r="JY85" s="84">
        <f t="shared" si="50"/>
        <v>151103604</v>
      </c>
      <c r="JZ85" s="84">
        <f t="shared" si="50"/>
        <v>115082997</v>
      </c>
      <c r="KA85" s="84">
        <f t="shared" si="50"/>
        <v>119913928</v>
      </c>
      <c r="KB85" s="84">
        <f t="shared" si="50"/>
        <v>228381661</v>
      </c>
      <c r="KC85" s="289">
        <f t="shared" si="50"/>
        <v>1339325748</v>
      </c>
      <c r="KD85" s="84">
        <f t="shared" si="50"/>
        <v>55068019</v>
      </c>
      <c r="KE85" s="84">
        <f t="shared" si="50"/>
        <v>75628400</v>
      </c>
      <c r="KF85" s="84">
        <f t="shared" si="50"/>
        <v>108464945</v>
      </c>
      <c r="KG85" s="84">
        <f t="shared" si="50"/>
        <v>86226383</v>
      </c>
      <c r="KH85" s="84">
        <f t="shared" si="50"/>
        <v>104861932</v>
      </c>
      <c r="KI85" s="84">
        <f t="shared" si="50"/>
        <v>111184037</v>
      </c>
      <c r="KJ85" s="84">
        <f t="shared" si="50"/>
        <v>110298710</v>
      </c>
      <c r="KK85" s="84">
        <f t="shared" si="50"/>
        <v>95163501</v>
      </c>
      <c r="KL85" s="84">
        <f t="shared" si="50"/>
        <v>139326547</v>
      </c>
      <c r="KM85" s="84">
        <f t="shared" si="50"/>
        <v>113664129</v>
      </c>
      <c r="KN85" s="84">
        <f t="shared" si="50"/>
        <v>97089560</v>
      </c>
      <c r="KO85" s="84">
        <f t="shared" si="50"/>
        <v>155455903</v>
      </c>
      <c r="KP85" s="289">
        <f t="shared" si="50"/>
        <v>1252432066</v>
      </c>
      <c r="KQ85" s="84">
        <f t="shared" si="50"/>
        <v>78565134</v>
      </c>
      <c r="KR85" s="84">
        <f t="shared" si="50"/>
        <v>58655399</v>
      </c>
      <c r="KS85" s="84">
        <f t="shared" si="50"/>
        <v>79581469</v>
      </c>
      <c r="KT85" s="84">
        <f t="shared" si="50"/>
        <v>86825654</v>
      </c>
      <c r="KU85" s="84">
        <f t="shared" si="50"/>
        <v>82879427</v>
      </c>
      <c r="KV85" s="84">
        <f t="shared" si="50"/>
        <v>91281465</v>
      </c>
      <c r="KW85" s="84">
        <f t="shared" si="50"/>
        <v>94003190</v>
      </c>
      <c r="KX85" s="84">
        <f t="shared" si="50"/>
        <v>106932081</v>
      </c>
      <c r="KY85" s="84">
        <f t="shared" si="50"/>
        <v>106272344</v>
      </c>
      <c r="KZ85" s="84">
        <f t="shared" si="50"/>
        <v>93030014</v>
      </c>
      <c r="LA85" s="84">
        <f t="shared" si="50"/>
        <v>102622108</v>
      </c>
      <c r="LB85" s="84">
        <f t="shared" si="50"/>
        <v>161336707</v>
      </c>
      <c r="LC85" s="289">
        <f t="shared" si="50"/>
        <v>1141984992</v>
      </c>
      <c r="LD85" s="84">
        <f t="shared" si="50"/>
        <v>60922214</v>
      </c>
      <c r="LE85" s="84">
        <f t="shared" si="50"/>
        <v>81067145</v>
      </c>
      <c r="LF85" s="84">
        <f t="shared" si="50"/>
        <v>77918468</v>
      </c>
      <c r="LG85" s="84">
        <f t="shared" si="50"/>
        <v>65040143</v>
      </c>
      <c r="LH85" s="84">
        <f t="shared" si="50"/>
        <v>85500535</v>
      </c>
      <c r="LI85" s="84">
        <f t="shared" si="50"/>
        <v>85424267</v>
      </c>
      <c r="LJ85" s="84" t="e">
        <f t="shared" si="50"/>
        <v>#REF!</v>
      </c>
      <c r="LK85" s="85">
        <v>94787704</v>
      </c>
      <c r="LL85" s="84"/>
      <c r="LM85" s="84"/>
      <c r="LN85" s="84"/>
      <c r="LO85" s="84"/>
      <c r="LP85" s="289" t="e">
        <f>+SUM(LP86:LP110)</f>
        <v>#REF!</v>
      </c>
    </row>
    <row r="86" spans="1:328" hidden="1" outlineLevel="1">
      <c r="B86" t="str">
        <f>+B$85&amp;C86</f>
        <v>INFRAESTRUCTURAAMAZONAS</v>
      </c>
      <c r="C86" s="78" t="s">
        <v>398</v>
      </c>
      <c r="D86" s="79">
        <v>0</v>
      </c>
      <c r="E86" s="79">
        <v>0</v>
      </c>
      <c r="F86" s="79">
        <v>0</v>
      </c>
      <c r="G86" s="79">
        <v>0</v>
      </c>
      <c r="H86" s="79">
        <v>0</v>
      </c>
      <c r="I86" s="79">
        <v>0</v>
      </c>
      <c r="J86" s="79">
        <v>0</v>
      </c>
      <c r="K86" s="79">
        <v>0</v>
      </c>
      <c r="L86" s="79">
        <v>0</v>
      </c>
      <c r="M86" s="79">
        <v>0</v>
      </c>
      <c r="N86" s="79">
        <v>0</v>
      </c>
      <c r="O86" s="79">
        <v>0</v>
      </c>
      <c r="P86" s="80">
        <v>0</v>
      </c>
      <c r="Q86" s="79">
        <v>0</v>
      </c>
      <c r="R86" s="79">
        <v>0</v>
      </c>
      <c r="S86" s="79">
        <v>0</v>
      </c>
      <c r="T86" s="79">
        <v>0</v>
      </c>
      <c r="U86" s="79">
        <v>0</v>
      </c>
      <c r="V86" s="79">
        <v>0</v>
      </c>
      <c r="W86" s="79">
        <v>0</v>
      </c>
      <c r="X86" s="79">
        <v>0</v>
      </c>
      <c r="Y86" s="79">
        <v>0</v>
      </c>
      <c r="Z86" s="79">
        <v>0</v>
      </c>
      <c r="AA86" s="79">
        <v>0</v>
      </c>
      <c r="AB86" s="79">
        <v>0</v>
      </c>
      <c r="AC86" s="80">
        <v>0</v>
      </c>
      <c r="AD86" s="79">
        <v>0</v>
      </c>
      <c r="AE86" s="79">
        <v>0</v>
      </c>
      <c r="AF86" s="79">
        <v>0</v>
      </c>
      <c r="AG86" s="79">
        <v>0</v>
      </c>
      <c r="AH86" s="79">
        <v>0</v>
      </c>
      <c r="AI86" s="79">
        <v>0</v>
      </c>
      <c r="AJ86" s="79">
        <v>0</v>
      </c>
      <c r="AK86" s="79">
        <v>0</v>
      </c>
      <c r="AL86" s="79">
        <v>0</v>
      </c>
      <c r="AM86" s="79">
        <v>0</v>
      </c>
      <c r="AN86" s="79">
        <v>0</v>
      </c>
      <c r="AO86" s="79">
        <v>0</v>
      </c>
      <c r="AP86" s="80">
        <v>0</v>
      </c>
      <c r="AQ86" s="79">
        <v>0</v>
      </c>
      <c r="AR86" s="79">
        <v>0</v>
      </c>
      <c r="AS86" s="79">
        <v>0</v>
      </c>
      <c r="AT86" s="79">
        <v>0</v>
      </c>
      <c r="AU86" s="79">
        <v>0</v>
      </c>
      <c r="AV86" s="79">
        <v>0</v>
      </c>
      <c r="AW86" s="79">
        <v>0</v>
      </c>
      <c r="AX86" s="79">
        <v>0</v>
      </c>
      <c r="AY86" s="79">
        <v>0</v>
      </c>
      <c r="AZ86" s="79">
        <v>0</v>
      </c>
      <c r="BA86" s="79">
        <v>0</v>
      </c>
      <c r="BB86" s="79">
        <v>0</v>
      </c>
      <c r="BC86" s="80">
        <v>0</v>
      </c>
      <c r="BD86" s="79">
        <v>0</v>
      </c>
      <c r="BE86" s="79">
        <v>0</v>
      </c>
      <c r="BF86" s="79">
        <v>0</v>
      </c>
      <c r="BG86" s="79">
        <v>0</v>
      </c>
      <c r="BH86" s="79">
        <v>0</v>
      </c>
      <c r="BI86" s="79">
        <v>0</v>
      </c>
      <c r="BJ86" s="79">
        <v>0</v>
      </c>
      <c r="BK86" s="79">
        <v>0</v>
      </c>
      <c r="BL86" s="79">
        <v>0</v>
      </c>
      <c r="BM86" s="79">
        <v>0</v>
      </c>
      <c r="BN86" s="79">
        <v>0</v>
      </c>
      <c r="BO86" s="79">
        <v>0</v>
      </c>
      <c r="BP86" s="80">
        <v>0</v>
      </c>
      <c r="BQ86" s="79">
        <v>0</v>
      </c>
      <c r="BR86" s="79">
        <v>0</v>
      </c>
      <c r="BS86" s="79">
        <v>0</v>
      </c>
      <c r="BT86" s="79">
        <v>3390</v>
      </c>
      <c r="BU86" s="79">
        <v>3390</v>
      </c>
      <c r="BV86" s="79">
        <v>3390</v>
      </c>
      <c r="BW86" s="79">
        <v>68550</v>
      </c>
      <c r="BX86" s="79">
        <v>68550</v>
      </c>
      <c r="BY86" s="79">
        <v>68550</v>
      </c>
      <c r="BZ86" s="79">
        <v>0</v>
      </c>
      <c r="CA86" s="79">
        <v>0</v>
      </c>
      <c r="CB86" s="79">
        <v>0</v>
      </c>
      <c r="CC86" s="80">
        <v>215820</v>
      </c>
      <c r="CD86" s="79">
        <v>0</v>
      </c>
      <c r="CE86" s="79">
        <v>0</v>
      </c>
      <c r="CF86" s="79">
        <v>0</v>
      </c>
      <c r="CG86" s="79">
        <v>92123.3</v>
      </c>
      <c r="CH86" s="79">
        <v>92123.3</v>
      </c>
      <c r="CI86" s="79">
        <v>92123.3</v>
      </c>
      <c r="CJ86" s="79">
        <v>107084.97</v>
      </c>
      <c r="CK86" s="79">
        <v>107084.97</v>
      </c>
      <c r="CL86" s="79">
        <v>107084.97</v>
      </c>
      <c r="CM86" s="79">
        <v>97224.03</v>
      </c>
      <c r="CN86" s="79">
        <v>97224.03</v>
      </c>
      <c r="CO86" s="79">
        <v>97224.03</v>
      </c>
      <c r="CP86" s="80">
        <v>889296.9</v>
      </c>
      <c r="CQ86" s="79">
        <v>885512.96999999986</v>
      </c>
      <c r="CR86" s="79">
        <v>885512.96999999986</v>
      </c>
      <c r="CS86" s="79">
        <v>885512.96999999986</v>
      </c>
      <c r="CT86" s="79">
        <v>629850</v>
      </c>
      <c r="CU86" s="79">
        <v>629850</v>
      </c>
      <c r="CV86" s="79">
        <v>629850</v>
      </c>
      <c r="CW86" s="79">
        <v>192631.00000000003</v>
      </c>
      <c r="CX86" s="79">
        <v>192631.00000000003</v>
      </c>
      <c r="CY86" s="79">
        <v>192631.00000000003</v>
      </c>
      <c r="CZ86" s="79">
        <v>34120.999999999993</v>
      </c>
      <c r="DA86" s="79">
        <v>34120.999999999993</v>
      </c>
      <c r="DB86" s="79">
        <v>34120.999999999993</v>
      </c>
      <c r="DC86" s="80">
        <v>5226344.91</v>
      </c>
      <c r="DD86" s="79">
        <v>25171.699999999997</v>
      </c>
      <c r="DE86" s="79">
        <v>25171.699999999997</v>
      </c>
      <c r="DF86" s="79">
        <v>60370.989999999983</v>
      </c>
      <c r="DG86" s="79">
        <v>43693.760000000017</v>
      </c>
      <c r="DH86" s="79">
        <v>8494.4700000000012</v>
      </c>
      <c r="DI86" s="79">
        <v>8494.4700000000012</v>
      </c>
      <c r="DJ86" s="79">
        <v>6648.0000000000009</v>
      </c>
      <c r="DK86" s="79">
        <v>6648.0000000000009</v>
      </c>
      <c r="DL86" s="79">
        <v>6648.0000000000009</v>
      </c>
      <c r="DM86" s="79">
        <v>0</v>
      </c>
      <c r="DN86" s="79">
        <v>0</v>
      </c>
      <c r="DO86" s="79">
        <v>0</v>
      </c>
      <c r="DP86" s="80">
        <v>191341.09</v>
      </c>
      <c r="DQ86" s="79">
        <v>0</v>
      </c>
      <c r="DR86" s="79">
        <v>0</v>
      </c>
      <c r="DS86" s="79">
        <v>0</v>
      </c>
      <c r="DT86" s="79">
        <v>0</v>
      </c>
      <c r="DU86" s="79">
        <v>0</v>
      </c>
      <c r="DV86" s="79">
        <v>0</v>
      </c>
      <c r="DW86" s="79">
        <v>0</v>
      </c>
      <c r="DX86" s="79">
        <v>0</v>
      </c>
      <c r="DY86" s="79">
        <v>0</v>
      </c>
      <c r="DZ86" s="79">
        <v>0</v>
      </c>
      <c r="EA86" s="79">
        <v>0</v>
      </c>
      <c r="EB86" s="79">
        <v>0</v>
      </c>
      <c r="EC86" s="80">
        <v>0</v>
      </c>
      <c r="ED86" s="79">
        <v>50000</v>
      </c>
      <c r="EE86" s="79">
        <v>18000</v>
      </c>
      <c r="EF86" s="79">
        <v>0</v>
      </c>
      <c r="EG86" s="79">
        <v>0</v>
      </c>
      <c r="EH86" s="79">
        <v>0</v>
      </c>
      <c r="EI86" s="79">
        <v>0</v>
      </c>
      <c r="EJ86" s="79">
        <v>0</v>
      </c>
      <c r="EK86" s="79">
        <v>0</v>
      </c>
      <c r="EL86" s="79">
        <v>54603.81</v>
      </c>
      <c r="EM86" s="79">
        <v>31634</v>
      </c>
      <c r="EN86" s="79">
        <v>0</v>
      </c>
      <c r="EO86" s="79">
        <v>1666.67</v>
      </c>
      <c r="EP86" s="80">
        <v>155904.48000000001</v>
      </c>
      <c r="EQ86" s="79">
        <v>19084</v>
      </c>
      <c r="ER86" s="79">
        <v>22076</v>
      </c>
      <c r="ES86" s="79">
        <v>10877</v>
      </c>
      <c r="ET86" s="79">
        <v>0</v>
      </c>
      <c r="EU86" s="79">
        <v>4370.76</v>
      </c>
      <c r="EV86" s="79">
        <v>0</v>
      </c>
      <c r="EW86" s="79">
        <v>17629.89</v>
      </c>
      <c r="EX86" s="79">
        <v>15190.65</v>
      </c>
      <c r="EY86" s="79">
        <v>266</v>
      </c>
      <c r="EZ86" s="79">
        <v>0</v>
      </c>
      <c r="FA86" s="79">
        <v>0</v>
      </c>
      <c r="FB86" s="79">
        <v>0</v>
      </c>
      <c r="FC86" s="80">
        <v>89494.299999999988</v>
      </c>
      <c r="FD86" s="79">
        <v>0</v>
      </c>
      <c r="FE86" s="79">
        <v>0</v>
      </c>
      <c r="FF86" s="79">
        <v>0</v>
      </c>
      <c r="FG86" s="79">
        <v>0</v>
      </c>
      <c r="FH86" s="79">
        <v>0</v>
      </c>
      <c r="FI86" s="79">
        <v>0</v>
      </c>
      <c r="FJ86" s="79">
        <v>0</v>
      </c>
      <c r="FK86" s="79">
        <v>0</v>
      </c>
      <c r="FL86" s="79">
        <v>0</v>
      </c>
      <c r="FM86" s="79">
        <v>0</v>
      </c>
      <c r="FN86" s="79">
        <v>0</v>
      </c>
      <c r="FO86" s="79">
        <v>0</v>
      </c>
      <c r="FP86" s="80">
        <v>0</v>
      </c>
      <c r="FQ86" s="79">
        <v>0</v>
      </c>
      <c r="FR86" s="79">
        <v>0</v>
      </c>
      <c r="FS86" s="79">
        <v>0</v>
      </c>
      <c r="FT86" s="79">
        <v>0</v>
      </c>
      <c r="FU86" s="79">
        <v>0</v>
      </c>
      <c r="FV86" s="79">
        <v>0</v>
      </c>
      <c r="FW86" s="79">
        <v>0</v>
      </c>
      <c r="FX86" s="79">
        <v>0</v>
      </c>
      <c r="FY86" s="79">
        <v>0</v>
      </c>
      <c r="FZ86" s="79">
        <v>0</v>
      </c>
      <c r="GA86" s="79">
        <v>0</v>
      </c>
      <c r="GB86" s="79">
        <v>0</v>
      </c>
      <c r="GC86" s="80">
        <v>0</v>
      </c>
      <c r="GD86" s="79">
        <v>0</v>
      </c>
      <c r="GE86" s="79">
        <v>0</v>
      </c>
      <c r="GF86" s="79">
        <v>0</v>
      </c>
      <c r="GG86" s="79">
        <v>0</v>
      </c>
      <c r="GH86" s="79">
        <v>0</v>
      </c>
      <c r="GI86" s="79">
        <v>0</v>
      </c>
      <c r="GJ86" s="79">
        <v>0</v>
      </c>
      <c r="GK86" s="79">
        <v>0</v>
      </c>
      <c r="GL86" s="79">
        <v>0</v>
      </c>
      <c r="GM86" s="79">
        <v>0</v>
      </c>
      <c r="GN86" s="79">
        <v>0</v>
      </c>
      <c r="GO86" s="79">
        <v>0</v>
      </c>
      <c r="GP86" s="80">
        <f t="shared" si="35"/>
        <v>0</v>
      </c>
      <c r="GQ86" s="79">
        <v>0</v>
      </c>
      <c r="GR86" s="79">
        <v>0</v>
      </c>
      <c r="GS86" s="79">
        <v>0</v>
      </c>
      <c r="GT86" s="79">
        <v>0</v>
      </c>
      <c r="GU86" s="79">
        <v>0</v>
      </c>
      <c r="GV86" s="79">
        <v>0</v>
      </c>
      <c r="GW86" s="79">
        <v>0</v>
      </c>
      <c r="GX86" s="79">
        <v>0</v>
      </c>
      <c r="GY86" s="79">
        <v>0</v>
      </c>
      <c r="GZ86" s="79">
        <v>0</v>
      </c>
      <c r="HA86" s="79">
        <v>0</v>
      </c>
      <c r="HB86" s="79">
        <v>0</v>
      </c>
      <c r="HC86" s="80">
        <f t="shared" si="36"/>
        <v>0</v>
      </c>
      <c r="HD86" s="79">
        <v>0</v>
      </c>
      <c r="HE86" s="79">
        <v>0</v>
      </c>
      <c r="HF86" s="79">
        <v>0</v>
      </c>
      <c r="HG86" s="79">
        <v>0</v>
      </c>
      <c r="HH86" s="79">
        <v>13202</v>
      </c>
      <c r="HI86" s="79">
        <v>0</v>
      </c>
      <c r="HJ86" s="79">
        <v>0</v>
      </c>
      <c r="HK86" s="79">
        <v>0</v>
      </c>
      <c r="HL86" s="79">
        <v>0</v>
      </c>
      <c r="HM86" s="79">
        <v>0</v>
      </c>
      <c r="HN86" s="79">
        <v>0</v>
      </c>
      <c r="HO86" s="79">
        <v>0</v>
      </c>
      <c r="HP86" s="80">
        <f t="shared" si="37"/>
        <v>13202</v>
      </c>
      <c r="HQ86" s="79">
        <v>0</v>
      </c>
      <c r="HR86" s="79">
        <v>0</v>
      </c>
      <c r="HS86" s="79">
        <v>0</v>
      </c>
      <c r="HT86" s="79">
        <v>0</v>
      </c>
      <c r="HU86" s="79">
        <v>0</v>
      </c>
      <c r="HV86" s="79">
        <v>0</v>
      </c>
      <c r="HW86" s="79">
        <v>0</v>
      </c>
      <c r="HX86" s="79">
        <v>0</v>
      </c>
      <c r="HY86" s="79">
        <v>0</v>
      </c>
      <c r="HZ86" s="79">
        <v>0</v>
      </c>
      <c r="IA86" s="79">
        <v>0</v>
      </c>
      <c r="IB86" s="79">
        <v>0</v>
      </c>
      <c r="IC86" s="80">
        <f t="shared" si="38"/>
        <v>0</v>
      </c>
      <c r="ID86" s="79">
        <v>0</v>
      </c>
      <c r="IE86" s="79">
        <v>0</v>
      </c>
      <c r="IF86" s="79">
        <v>0</v>
      </c>
      <c r="IG86" s="79">
        <v>0</v>
      </c>
      <c r="IH86" s="79">
        <v>300</v>
      </c>
      <c r="II86" s="79">
        <v>0</v>
      </c>
      <c r="IJ86" s="79">
        <v>0</v>
      </c>
      <c r="IK86" s="79">
        <v>0</v>
      </c>
      <c r="IL86" s="79">
        <v>0</v>
      </c>
      <c r="IM86" s="79">
        <v>0</v>
      </c>
      <c r="IN86" s="79">
        <v>0</v>
      </c>
      <c r="IO86" s="79">
        <v>0</v>
      </c>
      <c r="IP86" s="80">
        <f t="shared" si="39"/>
        <v>300</v>
      </c>
      <c r="IQ86" s="79">
        <v>0</v>
      </c>
      <c r="IR86" s="79">
        <v>0</v>
      </c>
      <c r="IS86" s="79">
        <v>0</v>
      </c>
      <c r="IT86" s="79">
        <v>0</v>
      </c>
      <c r="IU86" s="79">
        <v>0</v>
      </c>
      <c r="IV86" s="79">
        <v>0</v>
      </c>
      <c r="IW86" s="79">
        <v>0</v>
      </c>
      <c r="IX86" s="79">
        <v>0</v>
      </c>
      <c r="IY86" s="79">
        <v>0</v>
      </c>
      <c r="IZ86" s="79">
        <v>0</v>
      </c>
      <c r="JA86" s="79">
        <v>0</v>
      </c>
      <c r="JB86" s="79">
        <v>0</v>
      </c>
      <c r="JC86" s="80">
        <f t="shared" si="40"/>
        <v>0</v>
      </c>
      <c r="JD86" s="79">
        <v>0</v>
      </c>
      <c r="JE86" s="79">
        <v>110070</v>
      </c>
      <c r="JF86" s="79">
        <v>120385</v>
      </c>
      <c r="JG86" s="79">
        <v>0</v>
      </c>
      <c r="JH86" s="79">
        <v>0</v>
      </c>
      <c r="JI86" s="79">
        <v>0</v>
      </c>
      <c r="JJ86" s="79">
        <v>0</v>
      </c>
      <c r="JK86" s="79">
        <v>0</v>
      </c>
      <c r="JL86" s="79">
        <v>0</v>
      </c>
      <c r="JM86" s="79">
        <v>0</v>
      </c>
      <c r="JN86" s="79">
        <v>0</v>
      </c>
      <c r="JO86" s="79">
        <v>0</v>
      </c>
      <c r="JP86" s="80">
        <f t="shared" si="41"/>
        <v>230455</v>
      </c>
      <c r="JQ86" s="79">
        <v>0</v>
      </c>
      <c r="JR86" s="79">
        <v>0</v>
      </c>
      <c r="JS86" s="79">
        <v>0</v>
      </c>
      <c r="JT86" s="79">
        <v>0</v>
      </c>
      <c r="JU86" s="79">
        <v>0</v>
      </c>
      <c r="JV86" s="79">
        <v>0</v>
      </c>
      <c r="JW86" s="79">
        <v>0</v>
      </c>
      <c r="JX86" s="79">
        <v>0</v>
      </c>
      <c r="JY86" s="79">
        <v>0</v>
      </c>
      <c r="JZ86" s="79">
        <v>0</v>
      </c>
      <c r="KA86" s="79">
        <v>0</v>
      </c>
      <c r="KB86" s="79">
        <v>0</v>
      </c>
      <c r="KC86" s="80">
        <f t="shared" si="42"/>
        <v>0</v>
      </c>
      <c r="KD86" s="79">
        <v>0</v>
      </c>
      <c r="KE86" s="79">
        <v>0</v>
      </c>
      <c r="KF86" s="79">
        <v>0</v>
      </c>
      <c r="KG86" s="79">
        <v>0</v>
      </c>
      <c r="KH86" s="79">
        <v>0</v>
      </c>
      <c r="KI86" s="79">
        <v>0</v>
      </c>
      <c r="KJ86" s="79">
        <v>0</v>
      </c>
      <c r="KK86" s="79">
        <v>0</v>
      </c>
      <c r="KL86" s="79">
        <v>0</v>
      </c>
      <c r="KM86" s="79">
        <v>0</v>
      </c>
      <c r="KN86" s="79">
        <v>0</v>
      </c>
      <c r="KO86" s="79">
        <v>0</v>
      </c>
      <c r="KP86" s="80">
        <f t="shared" si="43"/>
        <v>0</v>
      </c>
      <c r="KQ86" s="79">
        <v>0</v>
      </c>
      <c r="KR86" s="79">
        <v>0</v>
      </c>
      <c r="KS86" s="79">
        <v>0</v>
      </c>
      <c r="KT86" s="79">
        <v>0</v>
      </c>
      <c r="KU86" s="79">
        <v>0</v>
      </c>
      <c r="KV86" s="79">
        <v>0</v>
      </c>
      <c r="KW86" s="79">
        <v>0</v>
      </c>
      <c r="KX86" s="79">
        <v>0</v>
      </c>
      <c r="KY86" s="79">
        <v>0</v>
      </c>
      <c r="KZ86" s="79">
        <v>290</v>
      </c>
      <c r="LA86" s="79">
        <v>0</v>
      </c>
      <c r="LB86" s="79">
        <v>0</v>
      </c>
      <c r="LC86" s="80">
        <f t="shared" si="44"/>
        <v>290</v>
      </c>
      <c r="LD86" s="79">
        <v>0</v>
      </c>
      <c r="LE86" s="79">
        <v>0</v>
      </c>
      <c r="LF86" s="79">
        <v>0</v>
      </c>
      <c r="LG86" s="79">
        <v>0</v>
      </c>
      <c r="LH86" s="79">
        <v>0</v>
      </c>
      <c r="LI86" s="79">
        <v>0</v>
      </c>
      <c r="LJ86" s="81" t="e">
        <f>+INDEX(#REF!,MATCH($B86,#REF!,0),MATCH(LJ$6,#REF!,0))</f>
        <v>#REF!</v>
      </c>
      <c r="LK86" s="82"/>
      <c r="LL86" s="81"/>
      <c r="LM86" s="81"/>
      <c r="LN86" s="81"/>
      <c r="LO86" s="81"/>
      <c r="LP86" s="80" t="e">
        <f t="shared" si="45"/>
        <v>#REF!</v>
      </c>
    </row>
    <row r="87" spans="1:328" hidden="1" outlineLevel="1">
      <c r="B87" t="str">
        <f t="shared" ref="B87:B110" si="51">+B$85&amp;C87</f>
        <v>INFRAESTRUCTURAÁNCASH</v>
      </c>
      <c r="C87" s="78" t="s">
        <v>399</v>
      </c>
      <c r="D87" s="79">
        <v>1851941</v>
      </c>
      <c r="E87" s="79">
        <v>1851941</v>
      </c>
      <c r="F87" s="79">
        <v>1851941</v>
      </c>
      <c r="G87" s="79">
        <v>1497059</v>
      </c>
      <c r="H87" s="79">
        <v>1497059</v>
      </c>
      <c r="I87" s="79">
        <v>1497059</v>
      </c>
      <c r="J87" s="79">
        <v>33368369.329999998</v>
      </c>
      <c r="K87" s="79">
        <v>33368369.329999998</v>
      </c>
      <c r="L87" s="79">
        <v>33368369.329999998</v>
      </c>
      <c r="M87" s="79">
        <v>33475774</v>
      </c>
      <c r="N87" s="79">
        <v>33475774</v>
      </c>
      <c r="O87" s="79">
        <v>33475774</v>
      </c>
      <c r="P87" s="80">
        <v>210579429.99000001</v>
      </c>
      <c r="Q87" s="79">
        <v>53305301.659999996</v>
      </c>
      <c r="R87" s="79">
        <v>53305301.659999996</v>
      </c>
      <c r="S87" s="79">
        <v>53305301.659999996</v>
      </c>
      <c r="T87" s="79">
        <v>699465.67</v>
      </c>
      <c r="U87" s="79">
        <v>699465.67</v>
      </c>
      <c r="V87" s="79">
        <v>699465.67</v>
      </c>
      <c r="W87" s="79">
        <v>581687.32999999996</v>
      </c>
      <c r="X87" s="79">
        <v>581687.32999999996</v>
      </c>
      <c r="Y87" s="79">
        <v>581687.32999999996</v>
      </c>
      <c r="Z87" s="79">
        <v>609823.98999999987</v>
      </c>
      <c r="AA87" s="79">
        <v>609823.98999999987</v>
      </c>
      <c r="AB87" s="79">
        <v>609823.98999999987</v>
      </c>
      <c r="AC87" s="80">
        <v>165588835.95000002</v>
      </c>
      <c r="AD87" s="79">
        <v>299993.33</v>
      </c>
      <c r="AE87" s="79">
        <v>299993.33</v>
      </c>
      <c r="AF87" s="79">
        <v>299993.33</v>
      </c>
      <c r="AG87" s="79">
        <v>766794.14000000013</v>
      </c>
      <c r="AH87" s="79">
        <v>766794.14000000013</v>
      </c>
      <c r="AI87" s="79">
        <v>766794.14000000013</v>
      </c>
      <c r="AJ87" s="79">
        <v>1169144</v>
      </c>
      <c r="AK87" s="79">
        <v>1169144</v>
      </c>
      <c r="AL87" s="79">
        <v>1169144</v>
      </c>
      <c r="AM87" s="79">
        <v>1325829.33</v>
      </c>
      <c r="AN87" s="79">
        <v>1325829.33</v>
      </c>
      <c r="AO87" s="79">
        <v>1325829.33</v>
      </c>
      <c r="AP87" s="80">
        <v>10685282.4</v>
      </c>
      <c r="AQ87" s="79">
        <v>2220964.34</v>
      </c>
      <c r="AR87" s="79">
        <v>2220964.34</v>
      </c>
      <c r="AS87" s="79">
        <v>2220964.34</v>
      </c>
      <c r="AT87" s="79">
        <v>1008440.01</v>
      </c>
      <c r="AU87" s="79">
        <v>1008440.01</v>
      </c>
      <c r="AV87" s="79">
        <v>1008440.01</v>
      </c>
      <c r="AW87" s="79">
        <v>627639</v>
      </c>
      <c r="AX87" s="79">
        <v>627639</v>
      </c>
      <c r="AY87" s="79">
        <v>627639</v>
      </c>
      <c r="AZ87" s="79">
        <v>1049673</v>
      </c>
      <c r="BA87" s="79">
        <v>1049673</v>
      </c>
      <c r="BB87" s="79">
        <v>1049673</v>
      </c>
      <c r="BC87" s="80">
        <v>14720149.049999999</v>
      </c>
      <c r="BD87" s="79">
        <v>1693135.3300000003</v>
      </c>
      <c r="BE87" s="79">
        <v>1693135.3300000003</v>
      </c>
      <c r="BF87" s="79">
        <v>1693135.3300000003</v>
      </c>
      <c r="BG87" s="79">
        <v>1832162.7500000002</v>
      </c>
      <c r="BH87" s="79">
        <v>1832162.7500000002</v>
      </c>
      <c r="BI87" s="79">
        <v>1832162.7500000002</v>
      </c>
      <c r="BJ87" s="79">
        <v>734401.77000000014</v>
      </c>
      <c r="BK87" s="79">
        <v>734401.77000000014</v>
      </c>
      <c r="BL87" s="79">
        <v>734401.77000000014</v>
      </c>
      <c r="BM87" s="79">
        <v>67970.67</v>
      </c>
      <c r="BN87" s="79">
        <v>67970.67</v>
      </c>
      <c r="BO87" s="79">
        <v>67970.67</v>
      </c>
      <c r="BP87" s="80">
        <v>12983011.560000001</v>
      </c>
      <c r="BQ87" s="79">
        <v>568747.32999999996</v>
      </c>
      <c r="BR87" s="79">
        <v>568747.32999999996</v>
      </c>
      <c r="BS87" s="79">
        <v>568747.32999999996</v>
      </c>
      <c r="BT87" s="79">
        <v>2979003.33</v>
      </c>
      <c r="BU87" s="79">
        <v>2979003.33</v>
      </c>
      <c r="BV87" s="79">
        <v>2979003.33</v>
      </c>
      <c r="BW87" s="79">
        <v>3027324</v>
      </c>
      <c r="BX87" s="79">
        <v>3027324</v>
      </c>
      <c r="BY87" s="79">
        <v>3027324</v>
      </c>
      <c r="BZ87" s="79">
        <v>3522.01</v>
      </c>
      <c r="CA87" s="79">
        <v>3522.01</v>
      </c>
      <c r="CB87" s="79">
        <v>3522.01</v>
      </c>
      <c r="CC87" s="80">
        <v>19735790.010000005</v>
      </c>
      <c r="CD87" s="79">
        <v>913763</v>
      </c>
      <c r="CE87" s="79">
        <v>913763</v>
      </c>
      <c r="CF87" s="79">
        <v>913763</v>
      </c>
      <c r="CG87" s="79">
        <v>2882394.33</v>
      </c>
      <c r="CH87" s="79">
        <v>2882394.33</v>
      </c>
      <c r="CI87" s="79">
        <v>2882394.33</v>
      </c>
      <c r="CJ87" s="79">
        <v>4105985.33</v>
      </c>
      <c r="CK87" s="79">
        <v>4105985.33</v>
      </c>
      <c r="CL87" s="79">
        <v>4105985.33</v>
      </c>
      <c r="CM87" s="79">
        <v>3050356.67</v>
      </c>
      <c r="CN87" s="79">
        <v>3050356.67</v>
      </c>
      <c r="CO87" s="79">
        <v>3050356.67</v>
      </c>
      <c r="CP87" s="80">
        <v>32857497.990000002</v>
      </c>
      <c r="CQ87" s="79">
        <v>2555622</v>
      </c>
      <c r="CR87" s="79">
        <v>2555622</v>
      </c>
      <c r="CS87" s="79">
        <v>2555622</v>
      </c>
      <c r="CT87" s="79">
        <v>1628210.33</v>
      </c>
      <c r="CU87" s="79">
        <v>1628210.33</v>
      </c>
      <c r="CV87" s="79">
        <v>1628210.33</v>
      </c>
      <c r="CW87" s="79">
        <v>5394888</v>
      </c>
      <c r="CX87" s="79">
        <v>5394888</v>
      </c>
      <c r="CY87" s="79">
        <v>5394888</v>
      </c>
      <c r="CZ87" s="79">
        <v>7043.95</v>
      </c>
      <c r="DA87" s="79">
        <v>7043.95</v>
      </c>
      <c r="DB87" s="79">
        <v>7043.95</v>
      </c>
      <c r="DC87" s="80">
        <v>28757292.84</v>
      </c>
      <c r="DD87" s="79">
        <v>777464.33999999985</v>
      </c>
      <c r="DE87" s="79">
        <v>777464.33999999985</v>
      </c>
      <c r="DF87" s="79">
        <v>777464.33999999985</v>
      </c>
      <c r="DG87" s="79">
        <v>1691672.4</v>
      </c>
      <c r="DH87" s="79">
        <v>1691672.4</v>
      </c>
      <c r="DI87" s="79">
        <v>1691672.4</v>
      </c>
      <c r="DJ87" s="79">
        <v>6255300.3000000007</v>
      </c>
      <c r="DK87" s="79">
        <v>6255300.3000000007</v>
      </c>
      <c r="DL87" s="79">
        <v>6255300.3000000007</v>
      </c>
      <c r="DM87" s="79">
        <v>12183.64</v>
      </c>
      <c r="DN87" s="79">
        <v>0</v>
      </c>
      <c r="DO87" s="79">
        <v>12183.64</v>
      </c>
      <c r="DP87" s="80">
        <v>26197678.400000002</v>
      </c>
      <c r="DQ87" s="79">
        <v>8318.86</v>
      </c>
      <c r="DR87" s="79">
        <v>8318.86</v>
      </c>
      <c r="DS87" s="79">
        <v>8318.86</v>
      </c>
      <c r="DT87" s="79">
        <v>5971360.7400000002</v>
      </c>
      <c r="DU87" s="79">
        <v>4037331.5</v>
      </c>
      <c r="DV87" s="79">
        <v>7399609.3300000001</v>
      </c>
      <c r="DW87" s="79">
        <v>9138308.6799999997</v>
      </c>
      <c r="DX87" s="79">
        <v>4956316.8199999994</v>
      </c>
      <c r="DY87" s="79">
        <v>5701924.7299999995</v>
      </c>
      <c r="DZ87" s="79">
        <v>4115615.8699999996</v>
      </c>
      <c r="EA87" s="79">
        <v>4299389.37</v>
      </c>
      <c r="EB87" s="79">
        <v>8906830.209999999</v>
      </c>
      <c r="EC87" s="80">
        <v>54551643.829999991</v>
      </c>
      <c r="ED87" s="79">
        <v>3653530.35</v>
      </c>
      <c r="EE87" s="79">
        <v>2446094.66</v>
      </c>
      <c r="EF87" s="79">
        <v>4442536.59</v>
      </c>
      <c r="EG87" s="79">
        <v>4955201.55</v>
      </c>
      <c r="EH87" s="79">
        <v>4765709.2799999993</v>
      </c>
      <c r="EI87" s="79">
        <v>4123070.35</v>
      </c>
      <c r="EJ87" s="79">
        <v>7792428</v>
      </c>
      <c r="EK87" s="79">
        <v>4908903</v>
      </c>
      <c r="EL87" s="79">
        <v>5517490.1799999997</v>
      </c>
      <c r="EM87" s="79">
        <v>7872939.3599999994</v>
      </c>
      <c r="EN87" s="79">
        <v>8699613.5599999987</v>
      </c>
      <c r="EO87" s="79">
        <v>15987162.75</v>
      </c>
      <c r="EP87" s="80">
        <v>75164679.629999995</v>
      </c>
      <c r="EQ87" s="79">
        <v>8206347.21</v>
      </c>
      <c r="ER87" s="79">
        <v>8797096</v>
      </c>
      <c r="ES87" s="79">
        <v>10283360</v>
      </c>
      <c r="ET87" s="79">
        <v>3402683.97</v>
      </c>
      <c r="EU87" s="79">
        <v>6499969</v>
      </c>
      <c r="EV87" s="79">
        <v>5232221.91</v>
      </c>
      <c r="EW87" s="79">
        <v>7867608.71</v>
      </c>
      <c r="EX87" s="79">
        <v>8074861</v>
      </c>
      <c r="EY87" s="79">
        <v>5946954</v>
      </c>
      <c r="EZ87" s="79">
        <v>7733990</v>
      </c>
      <c r="FA87" s="79">
        <v>6956241</v>
      </c>
      <c r="FB87" s="79">
        <v>14574291</v>
      </c>
      <c r="FC87" s="80">
        <v>93575623.800000012</v>
      </c>
      <c r="FD87" s="79">
        <v>33064992.079999998</v>
      </c>
      <c r="FE87" s="79">
        <v>33551622.890000001</v>
      </c>
      <c r="FF87" s="79">
        <v>32130924.59</v>
      </c>
      <c r="FG87" s="79">
        <v>28403689.540000003</v>
      </c>
      <c r="FH87" s="79">
        <v>35892137.060000002</v>
      </c>
      <c r="FI87" s="79">
        <v>31391624</v>
      </c>
      <c r="FJ87" s="79">
        <v>21510900.68</v>
      </c>
      <c r="FK87" s="79">
        <v>25081107.559999999</v>
      </c>
      <c r="FL87" s="79">
        <v>23862508</v>
      </c>
      <c r="FM87" s="79">
        <v>22962619.550000001</v>
      </c>
      <c r="FN87" s="79">
        <v>24967701.129999999</v>
      </c>
      <c r="FO87" s="79">
        <v>38919699.030000001</v>
      </c>
      <c r="FP87" s="80">
        <v>351739526.11000001</v>
      </c>
      <c r="FQ87" s="79">
        <v>9112980.5099999998</v>
      </c>
      <c r="FR87" s="79">
        <v>13410959.890000001</v>
      </c>
      <c r="FS87" s="79">
        <v>11754711.530000001</v>
      </c>
      <c r="FT87" s="79">
        <v>17021198.010000002</v>
      </c>
      <c r="FU87" s="79">
        <v>10375054.310000001</v>
      </c>
      <c r="FV87" s="79">
        <v>23275861.190000001</v>
      </c>
      <c r="FW87" s="79">
        <v>16087594.33</v>
      </c>
      <c r="FX87" s="79">
        <v>16645098.369999999</v>
      </c>
      <c r="FY87" s="79">
        <v>1098395</v>
      </c>
      <c r="FZ87" s="79">
        <v>7344749.25</v>
      </c>
      <c r="GA87" s="79">
        <v>10536676</v>
      </c>
      <c r="GB87" s="79">
        <v>14477156</v>
      </c>
      <c r="GC87" s="80">
        <v>151140434.38999999</v>
      </c>
      <c r="GD87" s="79">
        <v>6873533.3200000003</v>
      </c>
      <c r="GE87" s="79">
        <v>8669879</v>
      </c>
      <c r="GF87" s="79">
        <v>10203448.810000001</v>
      </c>
      <c r="GG87" s="79">
        <v>12393676.270000001</v>
      </c>
      <c r="GH87" s="79">
        <v>13172676</v>
      </c>
      <c r="GI87" s="79">
        <v>5909958.1399999997</v>
      </c>
      <c r="GJ87" s="79">
        <v>10590189.98</v>
      </c>
      <c r="GK87" s="79">
        <v>11953715.529999999</v>
      </c>
      <c r="GL87" s="79">
        <v>11527034</v>
      </c>
      <c r="GM87" s="79">
        <v>1787056.41</v>
      </c>
      <c r="GN87" s="79">
        <v>15372235</v>
      </c>
      <c r="GO87" s="79">
        <v>7590954</v>
      </c>
      <c r="GP87" s="80">
        <f t="shared" si="35"/>
        <v>116044356.46000001</v>
      </c>
      <c r="GQ87" s="79">
        <v>3925634.67</v>
      </c>
      <c r="GR87" s="79">
        <v>8178918</v>
      </c>
      <c r="GS87" s="79">
        <v>3918553</v>
      </c>
      <c r="GT87" s="79">
        <v>8441442</v>
      </c>
      <c r="GU87" s="79">
        <v>10074343.82</v>
      </c>
      <c r="GV87" s="79">
        <v>10454963</v>
      </c>
      <c r="GW87" s="79">
        <v>12636422</v>
      </c>
      <c r="GX87" s="79">
        <v>10215055</v>
      </c>
      <c r="GY87" s="79">
        <v>6849309</v>
      </c>
      <c r="GZ87" s="79">
        <v>8071998</v>
      </c>
      <c r="HA87" s="79">
        <v>15805017</v>
      </c>
      <c r="HB87" s="79">
        <v>15789513</v>
      </c>
      <c r="HC87" s="80">
        <f t="shared" si="36"/>
        <v>114361168.49000001</v>
      </c>
      <c r="HD87" s="79">
        <v>6598935</v>
      </c>
      <c r="HE87" s="79">
        <v>7269908</v>
      </c>
      <c r="HF87" s="79">
        <v>2475827</v>
      </c>
      <c r="HG87" s="79">
        <v>7360978</v>
      </c>
      <c r="HH87" s="79">
        <v>6901049</v>
      </c>
      <c r="HI87" s="79">
        <v>11882860</v>
      </c>
      <c r="HJ87" s="79">
        <v>14710677</v>
      </c>
      <c r="HK87" s="79">
        <v>11790199</v>
      </c>
      <c r="HL87" s="79">
        <v>16738053</v>
      </c>
      <c r="HM87" s="79">
        <v>15470664</v>
      </c>
      <c r="HN87" s="79">
        <v>21371338</v>
      </c>
      <c r="HO87" s="79">
        <v>31244286</v>
      </c>
      <c r="HP87" s="80">
        <f t="shared" si="37"/>
        <v>153814774</v>
      </c>
      <c r="HQ87" s="79">
        <v>8070607</v>
      </c>
      <c r="HR87" s="79">
        <v>9740817</v>
      </c>
      <c r="HS87" s="79">
        <v>9990769</v>
      </c>
      <c r="HT87" s="79">
        <v>9906402.2300000004</v>
      </c>
      <c r="HU87" s="79">
        <v>11142108</v>
      </c>
      <c r="HV87" s="79">
        <v>8936554</v>
      </c>
      <c r="HW87" s="79">
        <v>10170476</v>
      </c>
      <c r="HX87" s="79">
        <v>10528765</v>
      </c>
      <c r="HY87" s="79">
        <v>12799408</v>
      </c>
      <c r="HZ87" s="79">
        <v>13021725</v>
      </c>
      <c r="IA87" s="79">
        <v>19772348.890000001</v>
      </c>
      <c r="IB87" s="79">
        <v>24290602</v>
      </c>
      <c r="IC87" s="80">
        <f t="shared" si="38"/>
        <v>148370582.12</v>
      </c>
      <c r="ID87" s="79">
        <v>10337040.23</v>
      </c>
      <c r="IE87" s="79">
        <v>2176492.8899999997</v>
      </c>
      <c r="IF87" s="79">
        <v>3047900.9799999995</v>
      </c>
      <c r="IG87" s="79">
        <v>3625794.3899999997</v>
      </c>
      <c r="IH87" s="79">
        <v>2850908.44</v>
      </c>
      <c r="II87" s="79">
        <v>2587710.1599999997</v>
      </c>
      <c r="IJ87" s="79">
        <v>2759087.1</v>
      </c>
      <c r="IK87" s="79">
        <v>2092572</v>
      </c>
      <c r="IL87" s="79">
        <v>3503525</v>
      </c>
      <c r="IM87" s="79">
        <v>3595024</v>
      </c>
      <c r="IN87" s="79">
        <v>6020596</v>
      </c>
      <c r="IO87" s="79">
        <v>5123444</v>
      </c>
      <c r="IP87" s="80">
        <f t="shared" si="39"/>
        <v>47720095.190000005</v>
      </c>
      <c r="IQ87" s="79">
        <v>1942600</v>
      </c>
      <c r="IR87" s="79">
        <v>3473065</v>
      </c>
      <c r="IS87" s="79">
        <v>2798196</v>
      </c>
      <c r="IT87" s="79">
        <v>1947463</v>
      </c>
      <c r="IU87" s="79">
        <v>1918330</v>
      </c>
      <c r="IV87" s="79">
        <v>2545326</v>
      </c>
      <c r="IW87" s="79">
        <v>2078347</v>
      </c>
      <c r="IX87" s="79">
        <v>2767259</v>
      </c>
      <c r="IY87" s="79">
        <v>6454184</v>
      </c>
      <c r="IZ87" s="79">
        <v>3868835</v>
      </c>
      <c r="JA87" s="79">
        <v>22250202</v>
      </c>
      <c r="JB87" s="79">
        <v>6628287</v>
      </c>
      <c r="JC87" s="80">
        <f t="shared" si="40"/>
        <v>58672094</v>
      </c>
      <c r="JD87" s="79">
        <v>524546</v>
      </c>
      <c r="JE87" s="79">
        <v>2780265</v>
      </c>
      <c r="JF87" s="79">
        <v>3709724</v>
      </c>
      <c r="JG87" s="79">
        <v>1793739</v>
      </c>
      <c r="JH87" s="79">
        <v>2515673</v>
      </c>
      <c r="JI87" s="79">
        <v>2548772</v>
      </c>
      <c r="JJ87" s="79">
        <v>2479961</v>
      </c>
      <c r="JK87" s="79">
        <v>2660474</v>
      </c>
      <c r="JL87" s="79">
        <v>2581491</v>
      </c>
      <c r="JM87" s="79">
        <v>3765516</v>
      </c>
      <c r="JN87" s="79">
        <v>5953493</v>
      </c>
      <c r="JO87" s="79">
        <v>13704464</v>
      </c>
      <c r="JP87" s="80">
        <f t="shared" si="41"/>
        <v>45018118</v>
      </c>
      <c r="JQ87" s="79">
        <v>3381441</v>
      </c>
      <c r="JR87" s="79">
        <v>2595750</v>
      </c>
      <c r="JS87" s="79">
        <v>3009865</v>
      </c>
      <c r="JT87" s="79">
        <v>1729486</v>
      </c>
      <c r="JU87" s="79">
        <v>1258135</v>
      </c>
      <c r="JV87" s="79">
        <v>5607760</v>
      </c>
      <c r="JW87" s="79">
        <v>5268348</v>
      </c>
      <c r="JX87" s="79">
        <v>4169471</v>
      </c>
      <c r="JY87" s="79">
        <v>3351991</v>
      </c>
      <c r="JZ87" s="79">
        <v>3182232</v>
      </c>
      <c r="KA87" s="79">
        <v>4739103</v>
      </c>
      <c r="KB87" s="79">
        <v>6405224</v>
      </c>
      <c r="KC87" s="80">
        <f t="shared" si="42"/>
        <v>44698806</v>
      </c>
      <c r="KD87" s="79">
        <v>1196169</v>
      </c>
      <c r="KE87" s="79">
        <v>1841172</v>
      </c>
      <c r="KF87" s="79">
        <v>3507324</v>
      </c>
      <c r="KG87" s="79">
        <v>3284790</v>
      </c>
      <c r="KH87" s="79">
        <v>2793488</v>
      </c>
      <c r="KI87" s="79">
        <v>2761030</v>
      </c>
      <c r="KJ87" s="79">
        <v>2814867</v>
      </c>
      <c r="KK87" s="79">
        <v>2633638</v>
      </c>
      <c r="KL87" s="79">
        <v>15002559</v>
      </c>
      <c r="KM87" s="79">
        <v>6431756</v>
      </c>
      <c r="KN87" s="79">
        <v>14290370</v>
      </c>
      <c r="KO87" s="79">
        <v>14390769</v>
      </c>
      <c r="KP87" s="80">
        <f t="shared" si="43"/>
        <v>70947932</v>
      </c>
      <c r="KQ87" s="79">
        <v>23071392</v>
      </c>
      <c r="KR87" s="79">
        <v>6188644</v>
      </c>
      <c r="KS87" s="79">
        <v>8358647</v>
      </c>
      <c r="KT87" s="79">
        <v>15078232</v>
      </c>
      <c r="KU87" s="79">
        <v>8169846</v>
      </c>
      <c r="KV87" s="79">
        <v>12008564</v>
      </c>
      <c r="KW87" s="79">
        <v>7655493</v>
      </c>
      <c r="KX87" s="79">
        <v>24142873</v>
      </c>
      <c r="KY87" s="79">
        <v>29192168</v>
      </c>
      <c r="KZ87" s="79">
        <v>19456723</v>
      </c>
      <c r="LA87" s="79">
        <v>6863538</v>
      </c>
      <c r="LB87" s="79">
        <v>6925542</v>
      </c>
      <c r="LC87" s="80">
        <f t="shared" si="44"/>
        <v>167111662</v>
      </c>
      <c r="LD87" s="79">
        <v>7837079</v>
      </c>
      <c r="LE87" s="79">
        <v>8256803</v>
      </c>
      <c r="LF87" s="79">
        <v>5490150</v>
      </c>
      <c r="LG87" s="79">
        <v>5290975</v>
      </c>
      <c r="LH87" s="79">
        <v>5669279</v>
      </c>
      <c r="LI87" s="79">
        <v>8049853</v>
      </c>
      <c r="LJ87" s="81" t="e">
        <f>+INDEX(#REF!,MATCH($B87,#REF!,0),MATCH(LJ$6,#REF!,0))</f>
        <v>#REF!</v>
      </c>
      <c r="LK87" s="82"/>
      <c r="LL87" s="81"/>
      <c r="LM87" s="81"/>
      <c r="LN87" s="81"/>
      <c r="LO87" s="81"/>
      <c r="LP87" s="80" t="e">
        <f t="shared" si="45"/>
        <v>#REF!</v>
      </c>
    </row>
    <row r="88" spans="1:328" hidden="1" outlineLevel="1">
      <c r="B88" t="str">
        <f t="shared" si="51"/>
        <v>INFRAESTRUCTURAAPURÍMAC</v>
      </c>
      <c r="C88" s="78" t="s">
        <v>400</v>
      </c>
      <c r="D88" s="79">
        <v>0</v>
      </c>
      <c r="E88" s="79">
        <v>0</v>
      </c>
      <c r="F88" s="79">
        <v>0</v>
      </c>
      <c r="G88" s="79">
        <v>0</v>
      </c>
      <c r="H88" s="79">
        <v>0</v>
      </c>
      <c r="I88" s="79">
        <v>0</v>
      </c>
      <c r="J88" s="79">
        <v>0</v>
      </c>
      <c r="K88" s="79">
        <v>0</v>
      </c>
      <c r="L88" s="79">
        <v>0</v>
      </c>
      <c r="M88" s="79">
        <v>0</v>
      </c>
      <c r="N88" s="79">
        <v>0</v>
      </c>
      <c r="O88" s="79">
        <v>0</v>
      </c>
      <c r="P88" s="80">
        <v>0</v>
      </c>
      <c r="Q88" s="79">
        <v>0</v>
      </c>
      <c r="R88" s="79">
        <v>0</v>
      </c>
      <c r="S88" s="79">
        <v>0</v>
      </c>
      <c r="T88" s="79">
        <v>0</v>
      </c>
      <c r="U88" s="79">
        <v>0</v>
      </c>
      <c r="V88" s="79">
        <v>0</v>
      </c>
      <c r="W88" s="79">
        <v>0</v>
      </c>
      <c r="X88" s="79">
        <v>0</v>
      </c>
      <c r="Y88" s="79">
        <v>0</v>
      </c>
      <c r="Z88" s="79">
        <v>0</v>
      </c>
      <c r="AA88" s="79">
        <v>0</v>
      </c>
      <c r="AB88" s="79">
        <v>0</v>
      </c>
      <c r="AC88" s="80">
        <v>0</v>
      </c>
      <c r="AD88" s="79">
        <v>0</v>
      </c>
      <c r="AE88" s="79">
        <v>0</v>
      </c>
      <c r="AF88" s="79">
        <v>0</v>
      </c>
      <c r="AG88" s="79">
        <v>0</v>
      </c>
      <c r="AH88" s="79">
        <v>0</v>
      </c>
      <c r="AI88" s="79">
        <v>0</v>
      </c>
      <c r="AJ88" s="79">
        <v>0</v>
      </c>
      <c r="AK88" s="79">
        <v>0</v>
      </c>
      <c r="AL88" s="79">
        <v>0</v>
      </c>
      <c r="AM88" s="79">
        <v>0</v>
      </c>
      <c r="AN88" s="79">
        <v>0</v>
      </c>
      <c r="AO88" s="79">
        <v>0</v>
      </c>
      <c r="AP88" s="80">
        <v>0</v>
      </c>
      <c r="AQ88" s="79">
        <v>6397.33</v>
      </c>
      <c r="AR88" s="79">
        <v>6397.33</v>
      </c>
      <c r="AS88" s="79">
        <v>6397.33</v>
      </c>
      <c r="AT88" s="79">
        <v>499348.33</v>
      </c>
      <c r="AU88" s="79">
        <v>499348.33</v>
      </c>
      <c r="AV88" s="79">
        <v>499348.33</v>
      </c>
      <c r="AW88" s="79">
        <v>249350</v>
      </c>
      <c r="AX88" s="79">
        <v>249350</v>
      </c>
      <c r="AY88" s="79">
        <v>249350</v>
      </c>
      <c r="AZ88" s="79">
        <v>380522.67</v>
      </c>
      <c r="BA88" s="79">
        <v>380522.67</v>
      </c>
      <c r="BB88" s="79">
        <v>380522.67</v>
      </c>
      <c r="BC88" s="80">
        <v>3406854.9899999998</v>
      </c>
      <c r="BD88" s="79">
        <v>80.33</v>
      </c>
      <c r="BE88" s="79">
        <v>80.33</v>
      </c>
      <c r="BF88" s="79">
        <v>80.33</v>
      </c>
      <c r="BG88" s="79">
        <v>105638</v>
      </c>
      <c r="BH88" s="79">
        <v>105638</v>
      </c>
      <c r="BI88" s="79">
        <v>105638</v>
      </c>
      <c r="BJ88" s="79">
        <v>92070.67</v>
      </c>
      <c r="BK88" s="79">
        <v>92070.67</v>
      </c>
      <c r="BL88" s="79">
        <v>92070.67</v>
      </c>
      <c r="BM88" s="79">
        <v>72304.33</v>
      </c>
      <c r="BN88" s="79">
        <v>72304.33</v>
      </c>
      <c r="BO88" s="79">
        <v>72304.33</v>
      </c>
      <c r="BP88" s="80">
        <v>810279.98999999987</v>
      </c>
      <c r="BQ88" s="79">
        <v>88673.67</v>
      </c>
      <c r="BR88" s="79">
        <v>88673.67</v>
      </c>
      <c r="BS88" s="79">
        <v>88673.67</v>
      </c>
      <c r="BT88" s="79">
        <v>338342.13</v>
      </c>
      <c r="BU88" s="79">
        <v>338342.13</v>
      </c>
      <c r="BV88" s="79">
        <v>338342.13</v>
      </c>
      <c r="BW88" s="79">
        <v>236210.22999999998</v>
      </c>
      <c r="BX88" s="79">
        <v>236210.22999999998</v>
      </c>
      <c r="BY88" s="79">
        <v>236210.22999999998</v>
      </c>
      <c r="BZ88" s="79">
        <v>1473381.35</v>
      </c>
      <c r="CA88" s="79">
        <v>1473381.35</v>
      </c>
      <c r="CB88" s="79">
        <v>1473381.35</v>
      </c>
      <c r="CC88" s="80">
        <v>6409822.1400000006</v>
      </c>
      <c r="CD88" s="79">
        <v>336992.75</v>
      </c>
      <c r="CE88" s="79">
        <v>336992.75</v>
      </c>
      <c r="CF88" s="79">
        <v>336992.75</v>
      </c>
      <c r="CG88" s="79">
        <v>334800.96000000002</v>
      </c>
      <c r="CH88" s="79">
        <v>334800.96000000002</v>
      </c>
      <c r="CI88" s="79">
        <v>334800.96000000002</v>
      </c>
      <c r="CJ88" s="79">
        <v>181080.18999999997</v>
      </c>
      <c r="CK88" s="79">
        <v>181080.18999999997</v>
      </c>
      <c r="CL88" s="79">
        <v>181080.18999999997</v>
      </c>
      <c r="CM88" s="79">
        <v>235779.34999999998</v>
      </c>
      <c r="CN88" s="79">
        <v>235779.34999999998</v>
      </c>
      <c r="CO88" s="79">
        <v>235779.34999999998</v>
      </c>
      <c r="CP88" s="80">
        <v>3265959.75</v>
      </c>
      <c r="CQ88" s="79">
        <v>189997.99</v>
      </c>
      <c r="CR88" s="79">
        <v>189997.99</v>
      </c>
      <c r="CS88" s="79">
        <v>189997.99</v>
      </c>
      <c r="CT88" s="79">
        <v>178538.88</v>
      </c>
      <c r="CU88" s="79">
        <v>178538.88</v>
      </c>
      <c r="CV88" s="79">
        <v>178538.88</v>
      </c>
      <c r="CW88" s="79">
        <v>108507.21</v>
      </c>
      <c r="CX88" s="79">
        <v>108507.21</v>
      </c>
      <c r="CY88" s="79">
        <v>108507.21</v>
      </c>
      <c r="CZ88" s="79">
        <v>35513.21</v>
      </c>
      <c r="DA88" s="79">
        <v>35513.21</v>
      </c>
      <c r="DB88" s="79">
        <v>35513.21</v>
      </c>
      <c r="DC88" s="80">
        <v>1537671.8699999996</v>
      </c>
      <c r="DD88" s="79">
        <v>0</v>
      </c>
      <c r="DE88" s="79">
        <v>0</v>
      </c>
      <c r="DF88" s="79">
        <v>0</v>
      </c>
      <c r="DG88" s="79">
        <v>0</v>
      </c>
      <c r="DH88" s="79">
        <v>0</v>
      </c>
      <c r="DI88" s="79">
        <v>0</v>
      </c>
      <c r="DJ88" s="79">
        <v>0</v>
      </c>
      <c r="DK88" s="79">
        <v>0</v>
      </c>
      <c r="DL88" s="79">
        <v>0</v>
      </c>
      <c r="DM88" s="79">
        <v>0</v>
      </c>
      <c r="DN88" s="79">
        <v>0</v>
      </c>
      <c r="DO88" s="79">
        <v>0</v>
      </c>
      <c r="DP88" s="80">
        <v>0</v>
      </c>
      <c r="DQ88" s="79">
        <v>0</v>
      </c>
      <c r="DR88" s="79">
        <v>0</v>
      </c>
      <c r="DS88" s="79">
        <v>0</v>
      </c>
      <c r="DT88" s="79">
        <v>265920</v>
      </c>
      <c r="DU88" s="79">
        <v>478620</v>
      </c>
      <c r="DV88" s="79">
        <v>0</v>
      </c>
      <c r="DW88" s="79">
        <v>0</v>
      </c>
      <c r="DX88" s="79">
        <v>0</v>
      </c>
      <c r="DY88" s="79">
        <v>0</v>
      </c>
      <c r="DZ88" s="79">
        <v>0</v>
      </c>
      <c r="EA88" s="79">
        <v>0</v>
      </c>
      <c r="EB88" s="79">
        <v>0</v>
      </c>
      <c r="EC88" s="80">
        <v>744540</v>
      </c>
      <c r="ED88" s="79">
        <v>0</v>
      </c>
      <c r="EE88" s="79">
        <v>0</v>
      </c>
      <c r="EF88" s="79">
        <v>0</v>
      </c>
      <c r="EG88" s="79">
        <v>0</v>
      </c>
      <c r="EH88" s="79">
        <v>0</v>
      </c>
      <c r="EI88" s="79">
        <v>0</v>
      </c>
      <c r="EJ88" s="79">
        <v>0</v>
      </c>
      <c r="EK88" s="79">
        <v>0</v>
      </c>
      <c r="EL88" s="79">
        <v>0</v>
      </c>
      <c r="EM88" s="79">
        <v>0</v>
      </c>
      <c r="EN88" s="79">
        <v>0</v>
      </c>
      <c r="EO88" s="79">
        <v>0</v>
      </c>
      <c r="EP88" s="80">
        <v>0</v>
      </c>
      <c r="EQ88" s="79">
        <v>0</v>
      </c>
      <c r="ER88" s="79">
        <v>7941</v>
      </c>
      <c r="ES88" s="79">
        <v>0</v>
      </c>
      <c r="ET88" s="79">
        <v>0</v>
      </c>
      <c r="EU88" s="79">
        <v>158</v>
      </c>
      <c r="EV88" s="79">
        <v>54790</v>
      </c>
      <c r="EW88" s="79">
        <v>1916</v>
      </c>
      <c r="EX88" s="79">
        <v>185</v>
      </c>
      <c r="EY88" s="79">
        <v>47782</v>
      </c>
      <c r="EZ88" s="79">
        <v>47086</v>
      </c>
      <c r="FA88" s="79">
        <v>88607</v>
      </c>
      <c r="FB88" s="79">
        <v>134892</v>
      </c>
      <c r="FC88" s="80">
        <v>383357</v>
      </c>
      <c r="FD88" s="79">
        <v>0</v>
      </c>
      <c r="FE88" s="79">
        <v>139683</v>
      </c>
      <c r="FF88" s="79">
        <v>29243</v>
      </c>
      <c r="FG88" s="79">
        <v>27346</v>
      </c>
      <c r="FH88" s="79">
        <v>136528</v>
      </c>
      <c r="FI88" s="79">
        <v>126398</v>
      </c>
      <c r="FJ88" s="79">
        <v>118135</v>
      </c>
      <c r="FK88" s="79">
        <v>95158</v>
      </c>
      <c r="FL88" s="79">
        <v>155182</v>
      </c>
      <c r="FM88" s="79">
        <v>132253</v>
      </c>
      <c r="FN88" s="79">
        <v>0</v>
      </c>
      <c r="FO88" s="79">
        <v>82308</v>
      </c>
      <c r="FP88" s="80">
        <v>1042234</v>
      </c>
      <c r="FQ88" s="79">
        <v>130216</v>
      </c>
      <c r="FR88" s="79">
        <v>172776</v>
      </c>
      <c r="FS88" s="79">
        <v>129251</v>
      </c>
      <c r="FT88" s="79">
        <v>158781</v>
      </c>
      <c r="FU88" s="79">
        <v>210632</v>
      </c>
      <c r="FV88" s="79">
        <v>0</v>
      </c>
      <c r="FW88" s="79">
        <v>0</v>
      </c>
      <c r="FX88" s="79">
        <v>0</v>
      </c>
      <c r="FY88" s="79">
        <v>102</v>
      </c>
      <c r="FZ88" s="79">
        <v>0</v>
      </c>
      <c r="GA88" s="79">
        <v>0</v>
      </c>
      <c r="GB88" s="79">
        <v>0</v>
      </c>
      <c r="GC88" s="80">
        <v>801758</v>
      </c>
      <c r="GD88" s="79">
        <v>0</v>
      </c>
      <c r="GE88" s="79">
        <v>0</v>
      </c>
      <c r="GF88" s="79">
        <v>0</v>
      </c>
      <c r="GG88" s="79">
        <v>0</v>
      </c>
      <c r="GH88" s="79">
        <v>0</v>
      </c>
      <c r="GI88" s="79">
        <v>9593</v>
      </c>
      <c r="GJ88" s="79">
        <v>37469</v>
      </c>
      <c r="GK88" s="79">
        <v>77156</v>
      </c>
      <c r="GL88" s="79">
        <v>621918</v>
      </c>
      <c r="GM88" s="79">
        <v>218050</v>
      </c>
      <c r="GN88" s="79">
        <v>378317</v>
      </c>
      <c r="GO88" s="79">
        <v>363184</v>
      </c>
      <c r="GP88" s="80">
        <f t="shared" si="35"/>
        <v>1705687</v>
      </c>
      <c r="GQ88" s="79">
        <v>234414</v>
      </c>
      <c r="GR88" s="79">
        <v>0</v>
      </c>
      <c r="GS88" s="79">
        <v>128076</v>
      </c>
      <c r="GT88" s="79">
        <v>99234</v>
      </c>
      <c r="GU88" s="79">
        <v>210742</v>
      </c>
      <c r="GV88" s="79">
        <v>235029</v>
      </c>
      <c r="GW88" s="79">
        <v>83850</v>
      </c>
      <c r="GX88" s="79">
        <v>0</v>
      </c>
      <c r="GY88" s="79">
        <v>0</v>
      </c>
      <c r="GZ88" s="79">
        <v>0</v>
      </c>
      <c r="HA88" s="79">
        <v>0</v>
      </c>
      <c r="HB88" s="79">
        <v>0</v>
      </c>
      <c r="HC88" s="80">
        <f t="shared" si="36"/>
        <v>991345</v>
      </c>
      <c r="HD88" s="79">
        <v>0</v>
      </c>
      <c r="HE88" s="79">
        <v>0</v>
      </c>
      <c r="HF88" s="79">
        <v>0</v>
      </c>
      <c r="HG88" s="79">
        <v>0</v>
      </c>
      <c r="HH88" s="79">
        <v>0</v>
      </c>
      <c r="HI88" s="79">
        <v>0</v>
      </c>
      <c r="HJ88" s="79">
        <v>0</v>
      </c>
      <c r="HK88" s="79">
        <v>0</v>
      </c>
      <c r="HL88" s="79">
        <v>0</v>
      </c>
      <c r="HM88" s="79">
        <v>0</v>
      </c>
      <c r="HN88" s="79">
        <v>0</v>
      </c>
      <c r="HO88" s="79">
        <v>10808.32</v>
      </c>
      <c r="HP88" s="80">
        <f t="shared" si="37"/>
        <v>10808.32</v>
      </c>
      <c r="HQ88" s="79">
        <v>0</v>
      </c>
      <c r="HR88" s="79">
        <v>0</v>
      </c>
      <c r="HS88" s="79">
        <v>0</v>
      </c>
      <c r="HT88" s="79">
        <v>0</v>
      </c>
      <c r="HU88" s="79">
        <v>0</v>
      </c>
      <c r="HV88" s="79">
        <v>21116.84</v>
      </c>
      <c r="HW88" s="79">
        <v>0</v>
      </c>
      <c r="HX88" s="79">
        <v>0</v>
      </c>
      <c r="HY88" s="79">
        <v>0</v>
      </c>
      <c r="HZ88" s="79">
        <v>0</v>
      </c>
      <c r="IA88" s="79">
        <v>0</v>
      </c>
      <c r="IB88" s="79">
        <v>0</v>
      </c>
      <c r="IC88" s="80">
        <f t="shared" si="38"/>
        <v>21116.84</v>
      </c>
      <c r="ID88" s="79">
        <v>0</v>
      </c>
      <c r="IE88" s="79">
        <v>3107224</v>
      </c>
      <c r="IF88" s="79">
        <v>1069242</v>
      </c>
      <c r="IG88" s="79">
        <v>725359</v>
      </c>
      <c r="IH88" s="79">
        <v>942659</v>
      </c>
      <c r="II88" s="79">
        <v>1386803</v>
      </c>
      <c r="IJ88" s="79">
        <v>1037446</v>
      </c>
      <c r="IK88" s="79">
        <v>2664595</v>
      </c>
      <c r="IL88" s="79">
        <v>5099147</v>
      </c>
      <c r="IM88" s="79">
        <v>5577143</v>
      </c>
      <c r="IN88" s="79">
        <v>4753637</v>
      </c>
      <c r="IO88" s="79">
        <v>8547864</v>
      </c>
      <c r="IP88" s="80">
        <f t="shared" si="39"/>
        <v>34911119</v>
      </c>
      <c r="IQ88" s="79">
        <v>3266988</v>
      </c>
      <c r="IR88" s="79">
        <v>3027644</v>
      </c>
      <c r="IS88" s="79">
        <v>4855864</v>
      </c>
      <c r="IT88" s="79">
        <v>1122447</v>
      </c>
      <c r="IU88" s="79">
        <v>5756088</v>
      </c>
      <c r="IV88" s="79">
        <v>2214282</v>
      </c>
      <c r="IW88" s="79">
        <v>3936973</v>
      </c>
      <c r="IX88" s="79">
        <v>3931521</v>
      </c>
      <c r="IY88" s="79">
        <v>2194323</v>
      </c>
      <c r="IZ88" s="79">
        <v>1874505</v>
      </c>
      <c r="JA88" s="79">
        <v>1930175</v>
      </c>
      <c r="JB88" s="79">
        <v>5175452</v>
      </c>
      <c r="JC88" s="80">
        <f t="shared" si="40"/>
        <v>39286262</v>
      </c>
      <c r="JD88" s="79">
        <v>227550</v>
      </c>
      <c r="JE88" s="79">
        <v>875070</v>
      </c>
      <c r="JF88" s="79">
        <v>683980</v>
      </c>
      <c r="JG88" s="79">
        <v>476931</v>
      </c>
      <c r="JH88" s="79">
        <v>364834</v>
      </c>
      <c r="JI88" s="79">
        <v>428790</v>
      </c>
      <c r="JJ88" s="79">
        <v>426577</v>
      </c>
      <c r="JK88" s="79">
        <v>400414</v>
      </c>
      <c r="JL88" s="79">
        <v>510316</v>
      </c>
      <c r="JM88" s="79">
        <v>382007</v>
      </c>
      <c r="JN88" s="79">
        <v>2607371</v>
      </c>
      <c r="JO88" s="79">
        <v>1720646</v>
      </c>
      <c r="JP88" s="80">
        <f t="shared" si="41"/>
        <v>9104486</v>
      </c>
      <c r="JQ88" s="79">
        <v>618812</v>
      </c>
      <c r="JR88" s="79">
        <v>518421</v>
      </c>
      <c r="JS88" s="79">
        <v>2152949</v>
      </c>
      <c r="JT88" s="79">
        <v>757266</v>
      </c>
      <c r="JU88" s="79">
        <v>2298174</v>
      </c>
      <c r="JV88" s="79">
        <v>1205500</v>
      </c>
      <c r="JW88" s="79">
        <v>999930</v>
      </c>
      <c r="JX88" s="79">
        <v>3592947</v>
      </c>
      <c r="JY88" s="79">
        <v>2155250</v>
      </c>
      <c r="JZ88" s="79">
        <v>1868743</v>
      </c>
      <c r="KA88" s="79">
        <v>7025265</v>
      </c>
      <c r="KB88" s="79">
        <v>6362930</v>
      </c>
      <c r="KC88" s="80">
        <f t="shared" si="42"/>
        <v>29556187</v>
      </c>
      <c r="KD88" s="79">
        <v>2267116</v>
      </c>
      <c r="KE88" s="79">
        <v>2813676</v>
      </c>
      <c r="KF88" s="79">
        <v>3622818</v>
      </c>
      <c r="KG88" s="79">
        <v>2432693</v>
      </c>
      <c r="KH88" s="79">
        <v>4469515</v>
      </c>
      <c r="KI88" s="79">
        <v>2672237</v>
      </c>
      <c r="KJ88" s="79">
        <v>3737410</v>
      </c>
      <c r="KK88" s="79">
        <v>5262754</v>
      </c>
      <c r="KL88" s="79">
        <v>13584239</v>
      </c>
      <c r="KM88" s="79">
        <v>4883773</v>
      </c>
      <c r="KN88" s="79">
        <v>5985588</v>
      </c>
      <c r="KO88" s="79">
        <v>6355846</v>
      </c>
      <c r="KP88" s="80">
        <f t="shared" si="43"/>
        <v>58087665</v>
      </c>
      <c r="KQ88" s="79">
        <v>2688097</v>
      </c>
      <c r="KR88" s="79">
        <v>1830179</v>
      </c>
      <c r="KS88" s="79">
        <v>4173694</v>
      </c>
      <c r="KT88" s="79">
        <v>1457113</v>
      </c>
      <c r="KU88" s="79">
        <v>5075187</v>
      </c>
      <c r="KV88" s="79">
        <v>4868765</v>
      </c>
      <c r="KW88" s="79">
        <v>12110937</v>
      </c>
      <c r="KX88" s="79">
        <v>5906369</v>
      </c>
      <c r="KY88" s="79">
        <v>7034695</v>
      </c>
      <c r="KZ88" s="79">
        <v>7878474</v>
      </c>
      <c r="LA88" s="79">
        <v>7021259</v>
      </c>
      <c r="LB88" s="79">
        <v>10220504</v>
      </c>
      <c r="LC88" s="80">
        <f t="shared" si="44"/>
        <v>70265273</v>
      </c>
      <c r="LD88" s="79">
        <v>12423440</v>
      </c>
      <c r="LE88" s="79">
        <v>5081003</v>
      </c>
      <c r="LF88" s="79">
        <v>14941050</v>
      </c>
      <c r="LG88" s="79">
        <v>14009965</v>
      </c>
      <c r="LH88" s="79">
        <v>14861372</v>
      </c>
      <c r="LI88" s="79">
        <v>12863999</v>
      </c>
      <c r="LJ88" s="81" t="e">
        <f>+INDEX(#REF!,MATCH($B88,#REF!,0),MATCH(LJ$6,#REF!,0))</f>
        <v>#REF!</v>
      </c>
      <c r="LK88" s="82"/>
      <c r="LL88" s="81"/>
      <c r="LM88" s="81"/>
      <c r="LN88" s="81"/>
      <c r="LO88" s="81"/>
      <c r="LP88" s="80" t="e">
        <f t="shared" si="45"/>
        <v>#REF!</v>
      </c>
    </row>
    <row r="89" spans="1:328" hidden="1" outlineLevel="1">
      <c r="B89" t="str">
        <f t="shared" si="51"/>
        <v>INFRAESTRUCTURAAREQUIPA</v>
      </c>
      <c r="C89" s="78" t="s">
        <v>401</v>
      </c>
      <c r="D89" s="79">
        <v>111121.33</v>
      </c>
      <c r="E89" s="79">
        <v>111121.33</v>
      </c>
      <c r="F89" s="79">
        <v>111121.33</v>
      </c>
      <c r="G89" s="79">
        <v>74302.67</v>
      </c>
      <c r="H89" s="79">
        <v>74302.67</v>
      </c>
      <c r="I89" s="79">
        <v>74302.67</v>
      </c>
      <c r="J89" s="79">
        <v>16191.33</v>
      </c>
      <c r="K89" s="79">
        <v>16191.33</v>
      </c>
      <c r="L89" s="79">
        <v>16191.33</v>
      </c>
      <c r="M89" s="79">
        <v>110485.33</v>
      </c>
      <c r="N89" s="79">
        <v>110485.33</v>
      </c>
      <c r="O89" s="79">
        <v>110485.33</v>
      </c>
      <c r="P89" s="80">
        <v>936301.97999999975</v>
      </c>
      <c r="Q89" s="79">
        <v>138941.65999999997</v>
      </c>
      <c r="R89" s="79">
        <v>138941.65999999997</v>
      </c>
      <c r="S89" s="79">
        <v>138941.65999999997</v>
      </c>
      <c r="T89" s="79">
        <v>180539.66</v>
      </c>
      <c r="U89" s="79">
        <v>180539.66</v>
      </c>
      <c r="V89" s="79">
        <v>180539.66</v>
      </c>
      <c r="W89" s="79">
        <v>87785.33</v>
      </c>
      <c r="X89" s="79">
        <v>87785.33</v>
      </c>
      <c r="Y89" s="79">
        <v>87785.33</v>
      </c>
      <c r="Z89" s="79">
        <v>106518.66</v>
      </c>
      <c r="AA89" s="79">
        <v>106518.66</v>
      </c>
      <c r="AB89" s="79">
        <v>106518.66</v>
      </c>
      <c r="AC89" s="80">
        <v>1541355.9299999997</v>
      </c>
      <c r="AD89" s="79">
        <v>14049.59</v>
      </c>
      <c r="AE89" s="79">
        <v>14049.59</v>
      </c>
      <c r="AF89" s="79">
        <v>14049.59</v>
      </c>
      <c r="AG89" s="79">
        <v>56999.98</v>
      </c>
      <c r="AH89" s="79">
        <v>56999.98</v>
      </c>
      <c r="AI89" s="79">
        <v>56999.98</v>
      </c>
      <c r="AJ89" s="79">
        <v>18235.330000000002</v>
      </c>
      <c r="AK89" s="79">
        <v>18235.330000000002</v>
      </c>
      <c r="AL89" s="79">
        <v>18235.330000000002</v>
      </c>
      <c r="AM89" s="79">
        <v>28880.899999999998</v>
      </c>
      <c r="AN89" s="79">
        <v>28880.899999999998</v>
      </c>
      <c r="AO89" s="79">
        <v>28880.899999999998</v>
      </c>
      <c r="AP89" s="80">
        <v>354497.40000000014</v>
      </c>
      <c r="AQ89" s="79">
        <v>259029</v>
      </c>
      <c r="AR89" s="79">
        <v>259029</v>
      </c>
      <c r="AS89" s="79">
        <v>259029</v>
      </c>
      <c r="AT89" s="79">
        <v>30102.89</v>
      </c>
      <c r="AU89" s="79">
        <v>30102.89</v>
      </c>
      <c r="AV89" s="79">
        <v>30102.89</v>
      </c>
      <c r="AW89" s="79">
        <v>150442.67000000001</v>
      </c>
      <c r="AX89" s="79">
        <v>150442.67000000001</v>
      </c>
      <c r="AY89" s="79">
        <v>150442.67000000001</v>
      </c>
      <c r="AZ89" s="79">
        <v>84019.67</v>
      </c>
      <c r="BA89" s="79">
        <v>84019.67</v>
      </c>
      <c r="BB89" s="79">
        <v>84019.67</v>
      </c>
      <c r="BC89" s="80">
        <v>1570782.6899999997</v>
      </c>
      <c r="BD89" s="79">
        <v>20181.66</v>
      </c>
      <c r="BE89" s="79">
        <v>20181.66</v>
      </c>
      <c r="BF89" s="79">
        <v>20181.66</v>
      </c>
      <c r="BG89" s="79">
        <v>51098.34</v>
      </c>
      <c r="BH89" s="79">
        <v>51098.34</v>
      </c>
      <c r="BI89" s="79">
        <v>51098.34</v>
      </c>
      <c r="BJ89" s="79">
        <v>156446.38999999996</v>
      </c>
      <c r="BK89" s="79">
        <v>156446.38999999996</v>
      </c>
      <c r="BL89" s="79">
        <v>156446.38999999996</v>
      </c>
      <c r="BM89" s="79">
        <v>2950744.23</v>
      </c>
      <c r="BN89" s="79">
        <v>2950744.23</v>
      </c>
      <c r="BO89" s="79">
        <v>2950744.23</v>
      </c>
      <c r="BP89" s="80">
        <v>9535411.8599999994</v>
      </c>
      <c r="BQ89" s="79">
        <v>1053742.4000000001</v>
      </c>
      <c r="BR89" s="79">
        <v>1053742.4000000001</v>
      </c>
      <c r="BS89" s="79">
        <v>1053742.4000000001</v>
      </c>
      <c r="BT89" s="79">
        <v>10770016.58</v>
      </c>
      <c r="BU89" s="79">
        <v>10770016.58</v>
      </c>
      <c r="BV89" s="79">
        <v>10770016.58</v>
      </c>
      <c r="BW89" s="79">
        <v>20752489.830000002</v>
      </c>
      <c r="BX89" s="79">
        <v>20752489.830000002</v>
      </c>
      <c r="BY89" s="79">
        <v>20752489.830000002</v>
      </c>
      <c r="BZ89" s="79">
        <v>20998268.119999997</v>
      </c>
      <c r="CA89" s="79">
        <v>20998268.119999997</v>
      </c>
      <c r="CB89" s="79">
        <v>20998268.119999997</v>
      </c>
      <c r="CC89" s="80">
        <v>160723550.78999999</v>
      </c>
      <c r="CD89" s="79">
        <v>54070647.039999999</v>
      </c>
      <c r="CE89" s="79">
        <v>54070647.039999999</v>
      </c>
      <c r="CF89" s="79">
        <v>54070647.039999999</v>
      </c>
      <c r="CG89" s="79">
        <v>53853459.059999995</v>
      </c>
      <c r="CH89" s="79">
        <v>53853459.059999995</v>
      </c>
      <c r="CI89" s="79">
        <v>53853459.059999995</v>
      </c>
      <c r="CJ89" s="79">
        <v>35782148.670000002</v>
      </c>
      <c r="CK89" s="79">
        <v>35782148.670000002</v>
      </c>
      <c r="CL89" s="79">
        <v>35782148.670000002</v>
      </c>
      <c r="CM89" s="79">
        <v>27288266.390000001</v>
      </c>
      <c r="CN89" s="79">
        <v>27288266.390000001</v>
      </c>
      <c r="CO89" s="79">
        <v>27288266.390000001</v>
      </c>
      <c r="CP89" s="80">
        <v>512983563.48000002</v>
      </c>
      <c r="CQ89" s="79">
        <v>13054682.77</v>
      </c>
      <c r="CR89" s="79">
        <v>13054682.77</v>
      </c>
      <c r="CS89" s="79">
        <v>13054682.77</v>
      </c>
      <c r="CT89" s="79">
        <v>4279127.5199999996</v>
      </c>
      <c r="CU89" s="79">
        <v>4279127.5199999996</v>
      </c>
      <c r="CV89" s="79">
        <v>4279127.5199999996</v>
      </c>
      <c r="CW89" s="79">
        <v>2986930.55</v>
      </c>
      <c r="CX89" s="79">
        <v>2986930.55</v>
      </c>
      <c r="CY89" s="79">
        <v>2986930.55</v>
      </c>
      <c r="CZ89" s="79">
        <v>1005339.87</v>
      </c>
      <c r="DA89" s="79">
        <v>1005339.87</v>
      </c>
      <c r="DB89" s="79">
        <v>1005339.87</v>
      </c>
      <c r="DC89" s="80">
        <v>63978242.129999973</v>
      </c>
      <c r="DD89" s="79">
        <v>1990939.74</v>
      </c>
      <c r="DE89" s="79">
        <v>1990939.74</v>
      </c>
      <c r="DF89" s="79">
        <v>1990939.74</v>
      </c>
      <c r="DG89" s="79">
        <v>4357507.53</v>
      </c>
      <c r="DH89" s="79">
        <v>4357507.53</v>
      </c>
      <c r="DI89" s="79">
        <v>4357507.53</v>
      </c>
      <c r="DJ89" s="79">
        <v>87589.33</v>
      </c>
      <c r="DK89" s="79">
        <v>87589.33</v>
      </c>
      <c r="DL89" s="79">
        <v>87589.33</v>
      </c>
      <c r="DM89" s="79">
        <v>258332.16</v>
      </c>
      <c r="DN89" s="79">
        <v>258332.16</v>
      </c>
      <c r="DO89" s="79">
        <v>258332.16</v>
      </c>
      <c r="DP89" s="80">
        <v>20083106.279999997</v>
      </c>
      <c r="DQ89" s="79">
        <v>878984.29999999993</v>
      </c>
      <c r="DR89" s="79">
        <v>878984.29999999993</v>
      </c>
      <c r="DS89" s="79">
        <v>878984.29999999993</v>
      </c>
      <c r="DT89" s="79">
        <v>1151289.3500000001</v>
      </c>
      <c r="DU89" s="79">
        <v>629095.06000000006</v>
      </c>
      <c r="DV89" s="79">
        <v>835934.75</v>
      </c>
      <c r="DW89" s="79">
        <v>1149802.74</v>
      </c>
      <c r="DX89" s="79">
        <v>760879.14999999991</v>
      </c>
      <c r="DY89" s="79">
        <v>1018175.3099999999</v>
      </c>
      <c r="DZ89" s="79">
        <v>1411689.44</v>
      </c>
      <c r="EA89" s="79">
        <v>1703365.65</v>
      </c>
      <c r="EB89" s="79">
        <v>1159439.4100000001</v>
      </c>
      <c r="EC89" s="80">
        <v>12456623.760000002</v>
      </c>
      <c r="ED89" s="79">
        <v>504192.86</v>
      </c>
      <c r="EE89" s="79">
        <v>2934150.7800000003</v>
      </c>
      <c r="EF89" s="79">
        <v>4055943.59</v>
      </c>
      <c r="EG89" s="79">
        <v>6472741.3200000003</v>
      </c>
      <c r="EH89" s="79">
        <v>3564702.59</v>
      </c>
      <c r="EI89" s="79">
        <v>5537825.5300000003</v>
      </c>
      <c r="EJ89" s="79">
        <v>4056096.09</v>
      </c>
      <c r="EK89" s="79">
        <v>4290244.49</v>
      </c>
      <c r="EL89" s="79">
        <v>4875922.8600000003</v>
      </c>
      <c r="EM89" s="79">
        <v>6572046.0099999998</v>
      </c>
      <c r="EN89" s="79">
        <v>5470039.5300000003</v>
      </c>
      <c r="EO89" s="79">
        <v>4876094.6500000004</v>
      </c>
      <c r="EP89" s="80">
        <v>53210000.299999997</v>
      </c>
      <c r="EQ89" s="79">
        <v>1150550.48</v>
      </c>
      <c r="ER89" s="79">
        <v>2116247.8199999998</v>
      </c>
      <c r="ES89" s="79">
        <v>3693468.1</v>
      </c>
      <c r="ET89" s="79">
        <v>2852469.15</v>
      </c>
      <c r="EU89" s="79">
        <v>3273277.3</v>
      </c>
      <c r="EV89" s="79">
        <v>2184344.41</v>
      </c>
      <c r="EW89" s="79">
        <v>2163265.4300000002</v>
      </c>
      <c r="EX89" s="79">
        <v>2861715.51</v>
      </c>
      <c r="EY89" s="79">
        <v>2994791.26</v>
      </c>
      <c r="EZ89" s="79">
        <v>3681043.18</v>
      </c>
      <c r="FA89" s="79">
        <v>3391683.11</v>
      </c>
      <c r="FB89" s="79">
        <v>3089103.98</v>
      </c>
      <c r="FC89" s="80">
        <v>33451959.73</v>
      </c>
      <c r="FD89" s="79">
        <v>765571.89</v>
      </c>
      <c r="FE89" s="79">
        <v>468694.77999999997</v>
      </c>
      <c r="FF89" s="79">
        <v>1423004.75</v>
      </c>
      <c r="FG89" s="79">
        <v>2049692.46</v>
      </c>
      <c r="FH89" s="79">
        <v>1922072.33</v>
      </c>
      <c r="FI89" s="79">
        <v>1871279.66</v>
      </c>
      <c r="FJ89" s="79">
        <v>1923426.3800000001</v>
      </c>
      <c r="FK89" s="79">
        <v>1576369.45</v>
      </c>
      <c r="FL89" s="79">
        <v>1338052.72</v>
      </c>
      <c r="FM89" s="79">
        <v>2338277.5499999998</v>
      </c>
      <c r="FN89" s="79">
        <v>2227077.65</v>
      </c>
      <c r="FO89" s="79">
        <v>2449327.23</v>
      </c>
      <c r="FP89" s="80">
        <v>20352846.849999998</v>
      </c>
      <c r="FQ89" s="79">
        <v>2982171.1900000004</v>
      </c>
      <c r="FR89" s="79">
        <v>2618589.25</v>
      </c>
      <c r="FS89" s="79">
        <v>2341300.42</v>
      </c>
      <c r="FT89" s="79">
        <v>1358245.7399999998</v>
      </c>
      <c r="FU89" s="79">
        <v>2398661.4500000002</v>
      </c>
      <c r="FV89" s="79">
        <v>1957640.57</v>
      </c>
      <c r="FW89" s="79">
        <v>1604791.4300000002</v>
      </c>
      <c r="FX89" s="79">
        <v>1134182.2999999998</v>
      </c>
      <c r="FY89" s="79">
        <v>2100812.06</v>
      </c>
      <c r="FZ89" s="79">
        <v>1685979.8900000001</v>
      </c>
      <c r="GA89" s="79">
        <v>1985290.4200000002</v>
      </c>
      <c r="GB89" s="79">
        <v>2331799.5</v>
      </c>
      <c r="GC89" s="80">
        <v>24499464.220000003</v>
      </c>
      <c r="GD89" s="79">
        <v>878680.64</v>
      </c>
      <c r="GE89" s="79">
        <v>678737.8</v>
      </c>
      <c r="GF89" s="79">
        <v>879146.65999999992</v>
      </c>
      <c r="GG89" s="79">
        <v>786389.16</v>
      </c>
      <c r="GH89" s="79">
        <v>838071.28</v>
      </c>
      <c r="GI89" s="79">
        <v>2470257.62</v>
      </c>
      <c r="GJ89" s="79">
        <v>1136769.44</v>
      </c>
      <c r="GK89" s="79">
        <v>890369.67999999993</v>
      </c>
      <c r="GL89" s="79">
        <v>1721283.12</v>
      </c>
      <c r="GM89" s="79">
        <v>1795463.6400000001</v>
      </c>
      <c r="GN89" s="79">
        <v>2133592.7599999998</v>
      </c>
      <c r="GO89" s="79">
        <v>2437590.21</v>
      </c>
      <c r="GP89" s="80">
        <f t="shared" si="35"/>
        <v>16646352.009999998</v>
      </c>
      <c r="GQ89" s="79">
        <v>1996759.23</v>
      </c>
      <c r="GR89" s="79">
        <v>2235337.66</v>
      </c>
      <c r="GS89" s="79">
        <v>1847873.31</v>
      </c>
      <c r="GT89" s="79">
        <v>2045832.98</v>
      </c>
      <c r="GU89" s="79">
        <v>2032624.6300000001</v>
      </c>
      <c r="GV89" s="79">
        <v>1476642.32</v>
      </c>
      <c r="GW89" s="79">
        <v>1386851.49</v>
      </c>
      <c r="GX89" s="79">
        <v>787401.41</v>
      </c>
      <c r="GY89" s="79">
        <v>666711.32000000007</v>
      </c>
      <c r="GZ89" s="79">
        <v>1119351.25</v>
      </c>
      <c r="HA89" s="79">
        <v>693860.19</v>
      </c>
      <c r="HB89" s="79">
        <v>1830493.55</v>
      </c>
      <c r="HC89" s="80">
        <f t="shared" si="36"/>
        <v>18119739.340000004</v>
      </c>
      <c r="HD89" s="79">
        <v>1745839.85</v>
      </c>
      <c r="HE89" s="79">
        <v>1759963.76</v>
      </c>
      <c r="HF89" s="79">
        <v>2548535.52</v>
      </c>
      <c r="HG89" s="79">
        <v>1612768.4100000001</v>
      </c>
      <c r="HH89" s="79">
        <v>1482647.79</v>
      </c>
      <c r="HI89" s="79">
        <v>683496.13</v>
      </c>
      <c r="HJ89" s="79">
        <v>688041.73</v>
      </c>
      <c r="HK89" s="79">
        <v>765749.52</v>
      </c>
      <c r="HL89" s="79">
        <v>713178.47</v>
      </c>
      <c r="HM89" s="79">
        <v>911475.99</v>
      </c>
      <c r="HN89" s="79">
        <v>761015.79</v>
      </c>
      <c r="HO89" s="79">
        <v>1830814.62</v>
      </c>
      <c r="HP89" s="80">
        <f t="shared" si="37"/>
        <v>15503527.580000006</v>
      </c>
      <c r="HQ89" s="79">
        <v>2653409.56</v>
      </c>
      <c r="HR89" s="79">
        <v>4622640.21</v>
      </c>
      <c r="HS89" s="79">
        <v>4108677.94</v>
      </c>
      <c r="HT89" s="79">
        <v>7757304.3799999999</v>
      </c>
      <c r="HU89" s="79">
        <v>3913875.89</v>
      </c>
      <c r="HV89" s="79">
        <v>4801239.22</v>
      </c>
      <c r="HW89" s="79">
        <v>5315054.5199999996</v>
      </c>
      <c r="HX89" s="79">
        <v>5027912.33</v>
      </c>
      <c r="HY89" s="79">
        <v>4114221.92</v>
      </c>
      <c r="HZ89" s="79">
        <v>4972547.26</v>
      </c>
      <c r="IA89" s="79">
        <v>5949003.8399999999</v>
      </c>
      <c r="IB89" s="79">
        <v>5177760.16</v>
      </c>
      <c r="IC89" s="80">
        <f t="shared" si="38"/>
        <v>58413647.229999989</v>
      </c>
      <c r="ID89" s="79">
        <v>4915866.4800000004</v>
      </c>
      <c r="IE89" s="79">
        <v>9396486.2699999996</v>
      </c>
      <c r="IF89" s="79">
        <v>8105535.2699999996</v>
      </c>
      <c r="IG89" s="79">
        <v>8153531.7400000002</v>
      </c>
      <c r="IH89" s="79">
        <v>6889891.96</v>
      </c>
      <c r="II89" s="79">
        <v>6820528.2300000004</v>
      </c>
      <c r="IJ89" s="79">
        <v>6333745.7000000002</v>
      </c>
      <c r="IK89" s="79">
        <v>5668759</v>
      </c>
      <c r="IL89" s="79">
        <v>8131313</v>
      </c>
      <c r="IM89" s="79">
        <v>6727894</v>
      </c>
      <c r="IN89" s="79">
        <v>7387460</v>
      </c>
      <c r="IO89" s="79">
        <v>8450277</v>
      </c>
      <c r="IP89" s="80">
        <f t="shared" si="39"/>
        <v>86981288.650000006</v>
      </c>
      <c r="IQ89" s="79">
        <v>5227996</v>
      </c>
      <c r="IR89" s="79">
        <v>6834316</v>
      </c>
      <c r="IS89" s="79">
        <v>6029364</v>
      </c>
      <c r="IT89" s="79">
        <v>7467111</v>
      </c>
      <c r="IU89" s="79">
        <v>10572379</v>
      </c>
      <c r="IV89" s="79">
        <v>11442374</v>
      </c>
      <c r="IW89" s="79">
        <v>11515421</v>
      </c>
      <c r="IX89" s="79">
        <v>10219930</v>
      </c>
      <c r="IY89" s="79">
        <v>10940195</v>
      </c>
      <c r="IZ89" s="79">
        <v>7768713</v>
      </c>
      <c r="JA89" s="79">
        <v>8775433</v>
      </c>
      <c r="JB89" s="79">
        <v>7888334</v>
      </c>
      <c r="JC89" s="80">
        <f t="shared" si="40"/>
        <v>104681566</v>
      </c>
      <c r="JD89" s="79">
        <v>4243021</v>
      </c>
      <c r="JE89" s="79">
        <v>5797032</v>
      </c>
      <c r="JF89" s="79">
        <v>3704895</v>
      </c>
      <c r="JG89" s="79">
        <v>2088214</v>
      </c>
      <c r="JH89" s="79">
        <v>914517</v>
      </c>
      <c r="JI89" s="79">
        <v>1460531</v>
      </c>
      <c r="JJ89" s="79">
        <v>1180049</v>
      </c>
      <c r="JK89" s="79">
        <v>707253</v>
      </c>
      <c r="JL89" s="79">
        <v>933387</v>
      </c>
      <c r="JM89" s="79">
        <v>693092</v>
      </c>
      <c r="JN89" s="79">
        <v>925290</v>
      </c>
      <c r="JO89" s="79">
        <v>2062854</v>
      </c>
      <c r="JP89" s="80">
        <f t="shared" si="41"/>
        <v>24710135</v>
      </c>
      <c r="JQ89" s="79">
        <v>232952</v>
      </c>
      <c r="JR89" s="79">
        <v>615604</v>
      </c>
      <c r="JS89" s="79">
        <v>646595</v>
      </c>
      <c r="JT89" s="79">
        <v>911381</v>
      </c>
      <c r="JU89" s="79">
        <v>830592</v>
      </c>
      <c r="JV89" s="79">
        <v>1685801</v>
      </c>
      <c r="JW89" s="79">
        <v>2978733</v>
      </c>
      <c r="JX89" s="79">
        <v>3096439</v>
      </c>
      <c r="JY89" s="79">
        <v>4665741</v>
      </c>
      <c r="JZ89" s="79">
        <v>4213639</v>
      </c>
      <c r="KA89" s="79">
        <v>4732992</v>
      </c>
      <c r="KB89" s="79">
        <v>6871787</v>
      </c>
      <c r="KC89" s="80">
        <f t="shared" si="42"/>
        <v>31482256</v>
      </c>
      <c r="KD89" s="79">
        <v>1660994</v>
      </c>
      <c r="KE89" s="79">
        <v>3171350</v>
      </c>
      <c r="KF89" s="79">
        <v>2990052</v>
      </c>
      <c r="KG89" s="79">
        <v>4813081</v>
      </c>
      <c r="KH89" s="79">
        <v>3278225</v>
      </c>
      <c r="KI89" s="79">
        <v>2966557</v>
      </c>
      <c r="KJ89" s="79">
        <v>4249397</v>
      </c>
      <c r="KK89" s="79">
        <v>4901826</v>
      </c>
      <c r="KL89" s="79">
        <v>5967285</v>
      </c>
      <c r="KM89" s="79">
        <v>5177234</v>
      </c>
      <c r="KN89" s="79">
        <v>4580302</v>
      </c>
      <c r="KO89" s="79">
        <v>7979660</v>
      </c>
      <c r="KP89" s="80">
        <f t="shared" si="43"/>
        <v>51735963</v>
      </c>
      <c r="KQ89" s="79">
        <v>2697526</v>
      </c>
      <c r="KR89" s="79">
        <v>2931069</v>
      </c>
      <c r="KS89" s="79">
        <v>3309178</v>
      </c>
      <c r="KT89" s="79">
        <v>2792361</v>
      </c>
      <c r="KU89" s="79">
        <v>2499844</v>
      </c>
      <c r="KV89" s="79">
        <v>1128268</v>
      </c>
      <c r="KW89" s="79">
        <v>1667780</v>
      </c>
      <c r="KX89" s="79">
        <v>1602918</v>
      </c>
      <c r="KY89" s="79">
        <v>903883</v>
      </c>
      <c r="KZ89" s="79">
        <v>1099130</v>
      </c>
      <c r="LA89" s="79">
        <v>743840</v>
      </c>
      <c r="LB89" s="79">
        <v>808465</v>
      </c>
      <c r="LC89" s="80">
        <f t="shared" si="44"/>
        <v>22184262</v>
      </c>
      <c r="LD89" s="79">
        <v>870194</v>
      </c>
      <c r="LE89" s="79">
        <v>645473</v>
      </c>
      <c r="LF89" s="79">
        <v>411831</v>
      </c>
      <c r="LG89" s="79">
        <v>814398</v>
      </c>
      <c r="LH89" s="79">
        <v>1245839</v>
      </c>
      <c r="LI89" s="79">
        <v>765914</v>
      </c>
      <c r="LJ89" s="81" t="e">
        <f>+INDEX(#REF!,MATCH($B89,#REF!,0),MATCH(LJ$6,#REF!,0))</f>
        <v>#REF!</v>
      </c>
      <c r="LK89" s="82"/>
      <c r="LL89" s="81"/>
      <c r="LM89" s="81"/>
      <c r="LN89" s="81"/>
      <c r="LO89" s="81"/>
      <c r="LP89" s="80" t="e">
        <f t="shared" si="45"/>
        <v>#REF!</v>
      </c>
    </row>
    <row r="90" spans="1:328" hidden="1" outlineLevel="1">
      <c r="B90" t="str">
        <f t="shared" si="51"/>
        <v>INFRAESTRUCTURAAYACUCHO</v>
      </c>
      <c r="C90" s="78" t="s">
        <v>402</v>
      </c>
      <c r="D90" s="79">
        <v>0</v>
      </c>
      <c r="E90" s="79">
        <v>0</v>
      </c>
      <c r="F90" s="79">
        <v>0</v>
      </c>
      <c r="G90" s="79">
        <v>0</v>
      </c>
      <c r="H90" s="79">
        <v>0</v>
      </c>
      <c r="I90" s="79">
        <v>0</v>
      </c>
      <c r="J90" s="79">
        <v>0</v>
      </c>
      <c r="K90" s="79">
        <v>0</v>
      </c>
      <c r="L90" s="79">
        <v>0</v>
      </c>
      <c r="M90" s="79">
        <v>0</v>
      </c>
      <c r="N90" s="79">
        <v>0</v>
      </c>
      <c r="O90" s="79">
        <v>0</v>
      </c>
      <c r="P90" s="80">
        <v>0</v>
      </c>
      <c r="Q90" s="79">
        <v>1295.67</v>
      </c>
      <c r="R90" s="79">
        <v>1295.67</v>
      </c>
      <c r="S90" s="79">
        <v>1295.67</v>
      </c>
      <c r="T90" s="79">
        <v>542.66999999999996</v>
      </c>
      <c r="U90" s="79">
        <v>542.66999999999996</v>
      </c>
      <c r="V90" s="79">
        <v>542.66999999999996</v>
      </c>
      <c r="W90" s="79">
        <v>1433.33</v>
      </c>
      <c r="X90" s="79">
        <v>1433.33</v>
      </c>
      <c r="Y90" s="79">
        <v>1433.33</v>
      </c>
      <c r="Z90" s="79">
        <v>964.32999999999993</v>
      </c>
      <c r="AA90" s="79">
        <v>964.32999999999993</v>
      </c>
      <c r="AB90" s="79">
        <v>964.32999999999993</v>
      </c>
      <c r="AC90" s="80">
        <v>12708</v>
      </c>
      <c r="AD90" s="79">
        <v>1000</v>
      </c>
      <c r="AE90" s="79">
        <v>1000</v>
      </c>
      <c r="AF90" s="79">
        <v>1000</v>
      </c>
      <c r="AG90" s="79">
        <v>33.33</v>
      </c>
      <c r="AH90" s="79">
        <v>33.33</v>
      </c>
      <c r="AI90" s="79">
        <v>33.33</v>
      </c>
      <c r="AJ90" s="79">
        <v>0</v>
      </c>
      <c r="AK90" s="79">
        <v>0</v>
      </c>
      <c r="AL90" s="79">
        <v>0</v>
      </c>
      <c r="AM90" s="79">
        <v>0</v>
      </c>
      <c r="AN90" s="79">
        <v>0</v>
      </c>
      <c r="AO90" s="79">
        <v>0</v>
      </c>
      <c r="AP90" s="80">
        <v>3099.99</v>
      </c>
      <c r="AQ90" s="79">
        <v>0</v>
      </c>
      <c r="AR90" s="79">
        <v>0</v>
      </c>
      <c r="AS90" s="79">
        <v>0</v>
      </c>
      <c r="AT90" s="79">
        <v>0</v>
      </c>
      <c r="AU90" s="79">
        <v>0</v>
      </c>
      <c r="AV90" s="79">
        <v>0</v>
      </c>
      <c r="AW90" s="79">
        <v>0</v>
      </c>
      <c r="AX90" s="79">
        <v>0</v>
      </c>
      <c r="AY90" s="79">
        <v>0</v>
      </c>
      <c r="AZ90" s="79">
        <v>0</v>
      </c>
      <c r="BA90" s="79">
        <v>0</v>
      </c>
      <c r="BB90" s="79">
        <v>0</v>
      </c>
      <c r="BC90" s="80">
        <v>0</v>
      </c>
      <c r="BD90" s="79">
        <v>0</v>
      </c>
      <c r="BE90" s="79">
        <v>0</v>
      </c>
      <c r="BF90" s="79">
        <v>0</v>
      </c>
      <c r="BG90" s="79">
        <v>0</v>
      </c>
      <c r="BH90" s="79">
        <v>0</v>
      </c>
      <c r="BI90" s="79">
        <v>0</v>
      </c>
      <c r="BJ90" s="79">
        <v>0</v>
      </c>
      <c r="BK90" s="79">
        <v>0</v>
      </c>
      <c r="BL90" s="79">
        <v>0</v>
      </c>
      <c r="BM90" s="79">
        <v>0</v>
      </c>
      <c r="BN90" s="79">
        <v>0</v>
      </c>
      <c r="BO90" s="79">
        <v>0</v>
      </c>
      <c r="BP90" s="80">
        <v>0</v>
      </c>
      <c r="BQ90" s="79">
        <v>0</v>
      </c>
      <c r="BR90" s="79">
        <v>0</v>
      </c>
      <c r="BS90" s="79">
        <v>0</v>
      </c>
      <c r="BT90" s="79">
        <v>0</v>
      </c>
      <c r="BU90" s="79">
        <v>0</v>
      </c>
      <c r="BV90" s="79">
        <v>0</v>
      </c>
      <c r="BW90" s="79">
        <v>0</v>
      </c>
      <c r="BX90" s="79">
        <v>0</v>
      </c>
      <c r="BY90" s="79">
        <v>0</v>
      </c>
      <c r="BZ90" s="79">
        <v>0</v>
      </c>
      <c r="CA90" s="79">
        <v>0</v>
      </c>
      <c r="CB90" s="79">
        <v>0</v>
      </c>
      <c r="CC90" s="80">
        <v>0</v>
      </c>
      <c r="CD90" s="79">
        <v>0</v>
      </c>
      <c r="CE90" s="79">
        <v>0</v>
      </c>
      <c r="CF90" s="79">
        <v>0</v>
      </c>
      <c r="CG90" s="79">
        <v>0</v>
      </c>
      <c r="CH90" s="79">
        <v>0</v>
      </c>
      <c r="CI90" s="79">
        <v>0</v>
      </c>
      <c r="CJ90" s="79">
        <v>11898.33</v>
      </c>
      <c r="CK90" s="79">
        <v>11898.33</v>
      </c>
      <c r="CL90" s="79">
        <v>11898.33</v>
      </c>
      <c r="CM90" s="79">
        <v>10802.67</v>
      </c>
      <c r="CN90" s="79">
        <v>10802.67</v>
      </c>
      <c r="CO90" s="79">
        <v>10802.67</v>
      </c>
      <c r="CP90" s="80">
        <v>68103</v>
      </c>
      <c r="CQ90" s="79">
        <v>98390.33</v>
      </c>
      <c r="CR90" s="79">
        <v>98390.33</v>
      </c>
      <c r="CS90" s="79">
        <v>98390.33</v>
      </c>
      <c r="CT90" s="79">
        <v>0</v>
      </c>
      <c r="CU90" s="79">
        <v>0</v>
      </c>
      <c r="CV90" s="79">
        <v>0</v>
      </c>
      <c r="CW90" s="79">
        <v>0</v>
      </c>
      <c r="CX90" s="79">
        <v>0</v>
      </c>
      <c r="CY90" s="79">
        <v>0</v>
      </c>
      <c r="CZ90" s="79">
        <v>0</v>
      </c>
      <c r="DA90" s="79">
        <v>0</v>
      </c>
      <c r="DB90" s="79">
        <v>0</v>
      </c>
      <c r="DC90" s="80">
        <v>295170.99</v>
      </c>
      <c r="DD90" s="79">
        <v>0</v>
      </c>
      <c r="DE90" s="79">
        <v>0</v>
      </c>
      <c r="DF90" s="79">
        <v>0</v>
      </c>
      <c r="DG90" s="79">
        <v>0</v>
      </c>
      <c r="DH90" s="79">
        <v>0</v>
      </c>
      <c r="DI90" s="79">
        <v>0</v>
      </c>
      <c r="DJ90" s="79">
        <v>0</v>
      </c>
      <c r="DK90" s="79">
        <v>0</v>
      </c>
      <c r="DL90" s="79">
        <v>0</v>
      </c>
      <c r="DM90" s="79">
        <v>0</v>
      </c>
      <c r="DN90" s="79">
        <v>0</v>
      </c>
      <c r="DO90" s="79">
        <v>0</v>
      </c>
      <c r="DP90" s="80">
        <v>0</v>
      </c>
      <c r="DQ90" s="79">
        <v>0</v>
      </c>
      <c r="DR90" s="79">
        <v>0</v>
      </c>
      <c r="DS90" s="79">
        <v>0</v>
      </c>
      <c r="DT90" s="79">
        <v>203791</v>
      </c>
      <c r="DU90" s="79">
        <v>355054</v>
      </c>
      <c r="DV90" s="79">
        <v>492903</v>
      </c>
      <c r="DW90" s="79">
        <v>799999</v>
      </c>
      <c r="DX90" s="79">
        <v>571130</v>
      </c>
      <c r="DY90" s="79">
        <v>574801</v>
      </c>
      <c r="DZ90" s="79">
        <v>335083</v>
      </c>
      <c r="EA90" s="79">
        <v>1071720</v>
      </c>
      <c r="EB90" s="79">
        <v>1800685</v>
      </c>
      <c r="EC90" s="80">
        <v>6205166</v>
      </c>
      <c r="ED90" s="79">
        <v>339322</v>
      </c>
      <c r="EE90" s="79">
        <v>424995</v>
      </c>
      <c r="EF90" s="79">
        <v>459682</v>
      </c>
      <c r="EG90" s="79">
        <v>711711</v>
      </c>
      <c r="EH90" s="79">
        <v>771417</v>
      </c>
      <c r="EI90" s="79">
        <v>456534</v>
      </c>
      <c r="EJ90" s="79">
        <v>1492262.99</v>
      </c>
      <c r="EK90" s="79">
        <v>444683</v>
      </c>
      <c r="EL90" s="79">
        <v>485578.5</v>
      </c>
      <c r="EM90" s="79">
        <v>591179</v>
      </c>
      <c r="EN90" s="79">
        <v>791615.76</v>
      </c>
      <c r="EO90" s="79">
        <v>1859209.59</v>
      </c>
      <c r="EP90" s="80">
        <v>8828189.8399999999</v>
      </c>
      <c r="EQ90" s="79">
        <v>205656.12</v>
      </c>
      <c r="ER90" s="79">
        <v>288512.83</v>
      </c>
      <c r="ES90" s="79">
        <v>390644</v>
      </c>
      <c r="ET90" s="79">
        <v>394942.53</v>
      </c>
      <c r="EU90" s="79">
        <v>3658605.01</v>
      </c>
      <c r="EV90" s="79">
        <v>3191991</v>
      </c>
      <c r="EW90" s="79">
        <v>2527532</v>
      </c>
      <c r="EX90" s="79">
        <v>2056223</v>
      </c>
      <c r="EY90" s="79">
        <v>2217232.84</v>
      </c>
      <c r="EZ90" s="79">
        <v>2344987.36</v>
      </c>
      <c r="FA90" s="79">
        <v>2258457</v>
      </c>
      <c r="FB90" s="79">
        <v>1047177</v>
      </c>
      <c r="FC90" s="80">
        <v>20581960.690000001</v>
      </c>
      <c r="FD90" s="79">
        <v>2128531.0099999998</v>
      </c>
      <c r="FE90" s="79">
        <v>1479226.71</v>
      </c>
      <c r="FF90" s="79">
        <v>1161426.18</v>
      </c>
      <c r="FG90" s="79">
        <v>947370.28</v>
      </c>
      <c r="FH90" s="79">
        <v>793629.46</v>
      </c>
      <c r="FI90" s="79">
        <v>868904.7</v>
      </c>
      <c r="FJ90" s="79">
        <v>604228</v>
      </c>
      <c r="FK90" s="79">
        <v>852559.44</v>
      </c>
      <c r="FL90" s="79">
        <v>644497.56999999995</v>
      </c>
      <c r="FM90" s="79">
        <v>1571877.64</v>
      </c>
      <c r="FN90" s="79">
        <v>1325129.69</v>
      </c>
      <c r="FO90" s="79">
        <v>1060802.3900000001</v>
      </c>
      <c r="FP90" s="80">
        <v>13438183.07</v>
      </c>
      <c r="FQ90" s="79">
        <v>417240.70999999996</v>
      </c>
      <c r="FR90" s="79">
        <v>468087.17000000004</v>
      </c>
      <c r="FS90" s="79">
        <v>611213.16</v>
      </c>
      <c r="FT90" s="79">
        <v>1350878.05</v>
      </c>
      <c r="FU90" s="79">
        <v>232582.90000000002</v>
      </c>
      <c r="FV90" s="79">
        <v>349893.07000000007</v>
      </c>
      <c r="FW90" s="79">
        <v>311338.45</v>
      </c>
      <c r="FX90" s="79">
        <v>12849760.73</v>
      </c>
      <c r="FY90" s="79">
        <v>438992.17</v>
      </c>
      <c r="FZ90" s="79">
        <v>662432.83000000007</v>
      </c>
      <c r="GA90" s="79">
        <v>372824.79</v>
      </c>
      <c r="GB90" s="79">
        <v>1962212.61</v>
      </c>
      <c r="GC90" s="80">
        <v>20027456.640000001</v>
      </c>
      <c r="GD90" s="79">
        <v>246345.53</v>
      </c>
      <c r="GE90" s="79">
        <v>214430.51</v>
      </c>
      <c r="GF90" s="79">
        <v>355803.97</v>
      </c>
      <c r="GG90" s="79">
        <v>288374.78000000003</v>
      </c>
      <c r="GH90" s="79">
        <v>707098.97</v>
      </c>
      <c r="GI90" s="79">
        <v>1009586.91</v>
      </c>
      <c r="GJ90" s="79">
        <v>471603.24000000005</v>
      </c>
      <c r="GK90" s="79">
        <v>422383.77</v>
      </c>
      <c r="GL90" s="79">
        <v>244785.61000000002</v>
      </c>
      <c r="GM90" s="79">
        <v>451684.55</v>
      </c>
      <c r="GN90" s="79">
        <v>462900.58</v>
      </c>
      <c r="GO90" s="79">
        <v>1383957.63</v>
      </c>
      <c r="GP90" s="80">
        <f t="shared" si="35"/>
        <v>6258956.0499999998</v>
      </c>
      <c r="GQ90" s="79">
        <v>199956.99</v>
      </c>
      <c r="GR90" s="79">
        <v>441002.7</v>
      </c>
      <c r="GS90" s="79">
        <v>483373.05000000005</v>
      </c>
      <c r="GT90" s="79">
        <v>525680.1</v>
      </c>
      <c r="GU90" s="79">
        <v>1010523.1299999999</v>
      </c>
      <c r="GV90" s="79">
        <v>1147909.25</v>
      </c>
      <c r="GW90" s="79">
        <v>880668.31</v>
      </c>
      <c r="GX90" s="79">
        <v>1261907.76</v>
      </c>
      <c r="GY90" s="79">
        <v>1639777.35</v>
      </c>
      <c r="GZ90" s="79">
        <v>1010528.11</v>
      </c>
      <c r="HA90" s="79">
        <v>938443.85</v>
      </c>
      <c r="HB90" s="79">
        <v>851441.85</v>
      </c>
      <c r="HC90" s="80">
        <f t="shared" si="36"/>
        <v>10391212.449999997</v>
      </c>
      <c r="HD90" s="79">
        <v>524025.07</v>
      </c>
      <c r="HE90" s="79">
        <v>950453.63</v>
      </c>
      <c r="HF90" s="79">
        <v>1412680.21</v>
      </c>
      <c r="HG90" s="79">
        <v>1413741.6600000001</v>
      </c>
      <c r="HH90" s="79">
        <v>1780442.88</v>
      </c>
      <c r="HI90" s="79">
        <v>1705950.25</v>
      </c>
      <c r="HJ90" s="79">
        <v>1641469.9100000001</v>
      </c>
      <c r="HK90" s="79">
        <v>1734343.55</v>
      </c>
      <c r="HL90" s="79">
        <v>1687280.26</v>
      </c>
      <c r="HM90" s="79">
        <v>958956.24</v>
      </c>
      <c r="HN90" s="79">
        <v>1087456.0699999998</v>
      </c>
      <c r="HO90" s="79">
        <v>1170775</v>
      </c>
      <c r="HP90" s="80">
        <f t="shared" si="37"/>
        <v>16067574.73</v>
      </c>
      <c r="HQ90" s="79">
        <v>312754.34999999998</v>
      </c>
      <c r="HR90" s="79">
        <v>228089.03999999998</v>
      </c>
      <c r="HS90" s="79">
        <v>1559701.4500000002</v>
      </c>
      <c r="HT90" s="79">
        <v>516799.55000000005</v>
      </c>
      <c r="HU90" s="79">
        <v>1048925.73</v>
      </c>
      <c r="HV90" s="79">
        <v>1188898.76</v>
      </c>
      <c r="HW90" s="79">
        <v>681851.89</v>
      </c>
      <c r="HX90" s="79">
        <v>1321145.8400000001</v>
      </c>
      <c r="HY90" s="79">
        <v>735805.04</v>
      </c>
      <c r="HZ90" s="79">
        <v>535213.47</v>
      </c>
      <c r="IA90" s="79">
        <v>1177677.6200000001</v>
      </c>
      <c r="IB90" s="79">
        <v>1053233.52</v>
      </c>
      <c r="IC90" s="80">
        <f t="shared" si="38"/>
        <v>10360096.259999998</v>
      </c>
      <c r="ID90" s="79">
        <v>421774.73</v>
      </c>
      <c r="IE90" s="79">
        <v>765127.59</v>
      </c>
      <c r="IF90" s="79">
        <v>1184059.23</v>
      </c>
      <c r="IG90" s="79">
        <v>2278864.7400000002</v>
      </c>
      <c r="IH90" s="79">
        <v>1225544.1700000002</v>
      </c>
      <c r="II90" s="79">
        <v>1653183.1400000001</v>
      </c>
      <c r="IJ90" s="79">
        <v>1829516.1400000001</v>
      </c>
      <c r="IK90" s="79">
        <v>1238135</v>
      </c>
      <c r="IL90" s="79">
        <v>1008896</v>
      </c>
      <c r="IM90" s="79">
        <v>1304012</v>
      </c>
      <c r="IN90" s="79">
        <v>1541046</v>
      </c>
      <c r="IO90" s="79">
        <v>2639709</v>
      </c>
      <c r="IP90" s="80">
        <f t="shared" si="39"/>
        <v>17089867.740000002</v>
      </c>
      <c r="IQ90" s="79">
        <v>2807605</v>
      </c>
      <c r="IR90" s="79">
        <v>904032</v>
      </c>
      <c r="IS90" s="79">
        <v>1999433</v>
      </c>
      <c r="IT90" s="79">
        <v>1353062</v>
      </c>
      <c r="IU90" s="79">
        <v>1725680</v>
      </c>
      <c r="IV90" s="79">
        <v>1794747</v>
      </c>
      <c r="IW90" s="79">
        <v>1873795</v>
      </c>
      <c r="IX90" s="79">
        <v>1468320</v>
      </c>
      <c r="IY90" s="79">
        <v>1252173</v>
      </c>
      <c r="IZ90" s="79">
        <v>1486006</v>
      </c>
      <c r="JA90" s="79">
        <v>1355267</v>
      </c>
      <c r="JB90" s="79">
        <v>2377506</v>
      </c>
      <c r="JC90" s="80">
        <f t="shared" si="40"/>
        <v>20397626</v>
      </c>
      <c r="JD90" s="79">
        <v>1081779</v>
      </c>
      <c r="JE90" s="79">
        <v>1771114</v>
      </c>
      <c r="JF90" s="79">
        <v>1345875</v>
      </c>
      <c r="JG90" s="79">
        <v>241864</v>
      </c>
      <c r="JH90" s="79">
        <v>323541</v>
      </c>
      <c r="JI90" s="79">
        <v>1450609</v>
      </c>
      <c r="JJ90" s="79">
        <v>934484</v>
      </c>
      <c r="JK90" s="79">
        <v>1783203</v>
      </c>
      <c r="JL90" s="79">
        <v>1903583</v>
      </c>
      <c r="JM90" s="79">
        <v>2301700</v>
      </c>
      <c r="JN90" s="79">
        <v>2335813</v>
      </c>
      <c r="JO90" s="79">
        <v>4112051</v>
      </c>
      <c r="JP90" s="80">
        <f t="shared" si="41"/>
        <v>19585616</v>
      </c>
      <c r="JQ90" s="79">
        <v>444977</v>
      </c>
      <c r="JR90" s="79">
        <v>935294</v>
      </c>
      <c r="JS90" s="79">
        <v>1710083</v>
      </c>
      <c r="JT90" s="79">
        <v>2642904</v>
      </c>
      <c r="JU90" s="79">
        <v>1982316</v>
      </c>
      <c r="JV90" s="79">
        <v>1269155</v>
      </c>
      <c r="JW90" s="79">
        <v>1788976</v>
      </c>
      <c r="JX90" s="79">
        <v>1535163</v>
      </c>
      <c r="JY90" s="79">
        <v>1888276</v>
      </c>
      <c r="JZ90" s="79">
        <v>1632336</v>
      </c>
      <c r="KA90" s="79">
        <v>2311824</v>
      </c>
      <c r="KB90" s="79">
        <v>2498473</v>
      </c>
      <c r="KC90" s="80">
        <f t="shared" si="42"/>
        <v>20639777</v>
      </c>
      <c r="KD90" s="79">
        <v>2270676</v>
      </c>
      <c r="KE90" s="79">
        <v>2128044</v>
      </c>
      <c r="KF90" s="79">
        <v>1412328</v>
      </c>
      <c r="KG90" s="79">
        <v>2310177</v>
      </c>
      <c r="KH90" s="79">
        <v>2771048</v>
      </c>
      <c r="KI90" s="79">
        <v>2657933</v>
      </c>
      <c r="KJ90" s="79">
        <v>2499873</v>
      </c>
      <c r="KK90" s="79">
        <v>2308744</v>
      </c>
      <c r="KL90" s="79">
        <v>2347850</v>
      </c>
      <c r="KM90" s="79">
        <v>2368808</v>
      </c>
      <c r="KN90" s="79">
        <v>2212751</v>
      </c>
      <c r="KO90" s="79">
        <v>2974187</v>
      </c>
      <c r="KP90" s="80">
        <f t="shared" si="43"/>
        <v>28262419</v>
      </c>
      <c r="KQ90" s="79">
        <v>716959</v>
      </c>
      <c r="KR90" s="79">
        <v>888501</v>
      </c>
      <c r="KS90" s="79">
        <v>843905</v>
      </c>
      <c r="KT90" s="79">
        <v>1652809</v>
      </c>
      <c r="KU90" s="79">
        <v>1281640</v>
      </c>
      <c r="KV90" s="79">
        <v>1317827</v>
      </c>
      <c r="KW90" s="79">
        <v>1538740</v>
      </c>
      <c r="KX90" s="79">
        <v>1279950</v>
      </c>
      <c r="KY90" s="79">
        <v>1044959</v>
      </c>
      <c r="KZ90" s="79">
        <v>2382227</v>
      </c>
      <c r="LA90" s="79">
        <v>1922484</v>
      </c>
      <c r="LB90" s="79">
        <v>5326234</v>
      </c>
      <c r="LC90" s="80">
        <f t="shared" si="44"/>
        <v>20196235</v>
      </c>
      <c r="LD90" s="79">
        <v>673696</v>
      </c>
      <c r="LE90" s="79">
        <v>1211891</v>
      </c>
      <c r="LF90" s="79">
        <v>942212</v>
      </c>
      <c r="LG90" s="79">
        <v>1928226</v>
      </c>
      <c r="LH90" s="79">
        <v>1603019</v>
      </c>
      <c r="LI90" s="79">
        <v>733122</v>
      </c>
      <c r="LJ90" s="81" t="e">
        <f>+INDEX(#REF!,MATCH($B90,#REF!,0),MATCH(LJ$6,#REF!,0))</f>
        <v>#REF!</v>
      </c>
      <c r="LK90" s="82"/>
      <c r="LL90" s="81"/>
      <c r="LM90" s="81"/>
      <c r="LN90" s="81"/>
      <c r="LO90" s="81"/>
      <c r="LP90" s="80" t="e">
        <f t="shared" si="45"/>
        <v>#REF!</v>
      </c>
    </row>
    <row r="91" spans="1:328" hidden="1" outlineLevel="1">
      <c r="B91" t="str">
        <f t="shared" si="51"/>
        <v>INFRAESTRUCTURACAJAMARCA</v>
      </c>
      <c r="C91" s="78" t="s">
        <v>403</v>
      </c>
      <c r="D91" s="79">
        <v>0</v>
      </c>
      <c r="E91" s="79">
        <v>0</v>
      </c>
      <c r="F91" s="79">
        <v>0</v>
      </c>
      <c r="G91" s="79">
        <v>0</v>
      </c>
      <c r="H91" s="79">
        <v>0</v>
      </c>
      <c r="I91" s="79">
        <v>0</v>
      </c>
      <c r="J91" s="79">
        <v>88293.67</v>
      </c>
      <c r="K91" s="79">
        <v>88293.67</v>
      </c>
      <c r="L91" s="79">
        <v>88293.67</v>
      </c>
      <c r="M91" s="79">
        <v>109619.33</v>
      </c>
      <c r="N91" s="79">
        <v>109619.33</v>
      </c>
      <c r="O91" s="79">
        <v>109619.33</v>
      </c>
      <c r="P91" s="80">
        <v>593739</v>
      </c>
      <c r="Q91" s="79">
        <v>6532743.6699999999</v>
      </c>
      <c r="R91" s="79">
        <v>6532743.6699999999</v>
      </c>
      <c r="S91" s="79">
        <v>6532743.6699999999</v>
      </c>
      <c r="T91" s="79">
        <v>9543926</v>
      </c>
      <c r="U91" s="79">
        <v>9543926</v>
      </c>
      <c r="V91" s="79">
        <v>9543926</v>
      </c>
      <c r="W91" s="79">
        <v>9197053</v>
      </c>
      <c r="X91" s="79">
        <v>9197053</v>
      </c>
      <c r="Y91" s="79">
        <v>9197053</v>
      </c>
      <c r="Z91" s="79">
        <v>4473431.33</v>
      </c>
      <c r="AA91" s="79">
        <v>4473431.33</v>
      </c>
      <c r="AB91" s="79">
        <v>4473431.33</v>
      </c>
      <c r="AC91" s="80">
        <v>89241461.999999985</v>
      </c>
      <c r="AD91" s="79">
        <v>782041</v>
      </c>
      <c r="AE91" s="79">
        <v>782041</v>
      </c>
      <c r="AF91" s="79">
        <v>782041</v>
      </c>
      <c r="AG91" s="79">
        <v>55883.66</v>
      </c>
      <c r="AH91" s="79">
        <v>55883.66</v>
      </c>
      <c r="AI91" s="79">
        <v>55883.66</v>
      </c>
      <c r="AJ91" s="79">
        <v>36126.67</v>
      </c>
      <c r="AK91" s="79">
        <v>36126.67</v>
      </c>
      <c r="AL91" s="79">
        <v>36126.67</v>
      </c>
      <c r="AM91" s="79">
        <v>152589.67000000001</v>
      </c>
      <c r="AN91" s="79">
        <v>152589.67000000001</v>
      </c>
      <c r="AO91" s="79">
        <v>152589.67000000001</v>
      </c>
      <c r="AP91" s="80">
        <v>3079923</v>
      </c>
      <c r="AQ91" s="79">
        <v>0</v>
      </c>
      <c r="AR91" s="79">
        <v>0</v>
      </c>
      <c r="AS91" s="79">
        <v>0</v>
      </c>
      <c r="AT91" s="79">
        <v>0</v>
      </c>
      <c r="AU91" s="79">
        <v>0</v>
      </c>
      <c r="AV91" s="79">
        <v>0</v>
      </c>
      <c r="AW91" s="79">
        <v>0</v>
      </c>
      <c r="AX91" s="79">
        <v>0</v>
      </c>
      <c r="AY91" s="79">
        <v>0</v>
      </c>
      <c r="AZ91" s="79">
        <v>0</v>
      </c>
      <c r="BA91" s="79">
        <v>0</v>
      </c>
      <c r="BB91" s="79">
        <v>0</v>
      </c>
      <c r="BC91" s="80">
        <v>0</v>
      </c>
      <c r="BD91" s="79">
        <v>0</v>
      </c>
      <c r="BE91" s="79">
        <v>0</v>
      </c>
      <c r="BF91" s="79">
        <v>0</v>
      </c>
      <c r="BG91" s="79">
        <v>0</v>
      </c>
      <c r="BH91" s="79">
        <v>0</v>
      </c>
      <c r="BI91" s="79">
        <v>0</v>
      </c>
      <c r="BJ91" s="79">
        <v>2138.67</v>
      </c>
      <c r="BK91" s="79">
        <v>2138.67</v>
      </c>
      <c r="BL91" s="79">
        <v>2138.67</v>
      </c>
      <c r="BM91" s="79">
        <v>2785.32</v>
      </c>
      <c r="BN91" s="79">
        <v>2785.32</v>
      </c>
      <c r="BO91" s="79">
        <v>2785.32</v>
      </c>
      <c r="BP91" s="80">
        <v>14771.97</v>
      </c>
      <c r="BQ91" s="79">
        <v>13388.03</v>
      </c>
      <c r="BR91" s="79">
        <v>13388.03</v>
      </c>
      <c r="BS91" s="79">
        <v>13388.03</v>
      </c>
      <c r="BT91" s="79">
        <v>66697</v>
      </c>
      <c r="BU91" s="79">
        <v>66697</v>
      </c>
      <c r="BV91" s="79">
        <v>66697</v>
      </c>
      <c r="BW91" s="79">
        <v>25243</v>
      </c>
      <c r="BX91" s="79">
        <v>25243</v>
      </c>
      <c r="BY91" s="79">
        <v>25243</v>
      </c>
      <c r="BZ91" s="79">
        <v>5110</v>
      </c>
      <c r="CA91" s="79">
        <v>5110</v>
      </c>
      <c r="CB91" s="79">
        <v>5110</v>
      </c>
      <c r="CC91" s="80">
        <v>331314.08999999997</v>
      </c>
      <c r="CD91" s="79">
        <v>1534262.4</v>
      </c>
      <c r="CE91" s="79">
        <v>1534262.4</v>
      </c>
      <c r="CF91" s="79">
        <v>1534262.4</v>
      </c>
      <c r="CG91" s="79">
        <v>1872297.39</v>
      </c>
      <c r="CH91" s="79">
        <v>1872297.39</v>
      </c>
      <c r="CI91" s="79">
        <v>1872297.39</v>
      </c>
      <c r="CJ91" s="79">
        <v>7586251.1899999995</v>
      </c>
      <c r="CK91" s="79">
        <v>7586251.1899999995</v>
      </c>
      <c r="CL91" s="79">
        <v>7586251.1899999995</v>
      </c>
      <c r="CM91" s="79">
        <v>7389836.6200000001</v>
      </c>
      <c r="CN91" s="79">
        <v>7389836.6200000001</v>
      </c>
      <c r="CO91" s="79">
        <v>7389836.6200000001</v>
      </c>
      <c r="CP91" s="80">
        <v>55147942.79999999</v>
      </c>
      <c r="CQ91" s="79">
        <v>8591804.5299999993</v>
      </c>
      <c r="CR91" s="79">
        <v>8591804.5299999993</v>
      </c>
      <c r="CS91" s="79">
        <v>8591804.5299999993</v>
      </c>
      <c r="CT91" s="79">
        <v>17919885.989999998</v>
      </c>
      <c r="CU91" s="79">
        <v>17919885.989999998</v>
      </c>
      <c r="CV91" s="79">
        <v>17919885.989999998</v>
      </c>
      <c r="CW91" s="79">
        <v>19705370.75</v>
      </c>
      <c r="CX91" s="79">
        <v>19705370.75</v>
      </c>
      <c r="CY91" s="79">
        <v>19705370.75</v>
      </c>
      <c r="CZ91" s="79">
        <v>21375555.59</v>
      </c>
      <c r="DA91" s="79">
        <v>21375555.59</v>
      </c>
      <c r="DB91" s="79">
        <v>21375555.59</v>
      </c>
      <c r="DC91" s="80">
        <v>202777850.58000001</v>
      </c>
      <c r="DD91" s="79">
        <v>15335638.810000001</v>
      </c>
      <c r="DE91" s="79">
        <v>15335638.810000001</v>
      </c>
      <c r="DF91" s="79">
        <v>15335638.810000001</v>
      </c>
      <c r="DG91" s="79">
        <v>6228065.6699999999</v>
      </c>
      <c r="DH91" s="79">
        <v>6228065.6699999999</v>
      </c>
      <c r="DI91" s="79">
        <v>6228065.6699999999</v>
      </c>
      <c r="DJ91" s="79">
        <v>22792124.719999999</v>
      </c>
      <c r="DK91" s="79">
        <v>22792124.719999999</v>
      </c>
      <c r="DL91" s="79">
        <v>22792124.719999999</v>
      </c>
      <c r="DM91" s="79">
        <v>19694926</v>
      </c>
      <c r="DN91" s="79">
        <v>19694926</v>
      </c>
      <c r="DO91" s="79">
        <v>19694926</v>
      </c>
      <c r="DP91" s="80">
        <v>192152265.59999999</v>
      </c>
      <c r="DQ91" s="79">
        <v>7618129.3300000001</v>
      </c>
      <c r="DR91" s="79">
        <v>7618129.3300000001</v>
      </c>
      <c r="DS91" s="79">
        <v>7618129.3300000001</v>
      </c>
      <c r="DT91" s="79">
        <v>13031515</v>
      </c>
      <c r="DU91" s="79">
        <v>7331010.0199999996</v>
      </c>
      <c r="DV91" s="79">
        <v>9036680</v>
      </c>
      <c r="DW91" s="79">
        <v>9507535</v>
      </c>
      <c r="DX91" s="79">
        <v>15592725</v>
      </c>
      <c r="DY91" s="79">
        <v>8463045</v>
      </c>
      <c r="DZ91" s="79">
        <v>13338258.800000001</v>
      </c>
      <c r="EA91" s="79">
        <v>17199062</v>
      </c>
      <c r="EB91" s="79">
        <v>12198924</v>
      </c>
      <c r="EC91" s="80">
        <v>128553142.81</v>
      </c>
      <c r="ED91" s="79">
        <v>12727342</v>
      </c>
      <c r="EE91" s="79">
        <v>13039367</v>
      </c>
      <c r="EF91" s="79">
        <v>20167978.170000002</v>
      </c>
      <c r="EG91" s="79">
        <v>18456018</v>
      </c>
      <c r="EH91" s="79">
        <v>18890655</v>
      </c>
      <c r="EI91" s="79">
        <v>24383784</v>
      </c>
      <c r="EJ91" s="79">
        <v>20806716</v>
      </c>
      <c r="EK91" s="79">
        <v>34881578</v>
      </c>
      <c r="EL91" s="79">
        <v>26582294.5</v>
      </c>
      <c r="EM91" s="79">
        <v>29246259.5</v>
      </c>
      <c r="EN91" s="79">
        <v>24883709.5</v>
      </c>
      <c r="EO91" s="79">
        <v>31616637.5</v>
      </c>
      <c r="EP91" s="80">
        <v>275682339.17000002</v>
      </c>
      <c r="EQ91" s="79">
        <v>25059021.5</v>
      </c>
      <c r="ER91" s="79">
        <v>25764357.259999998</v>
      </c>
      <c r="ES91" s="79">
        <v>34599561</v>
      </c>
      <c r="ET91" s="79">
        <v>44512791.759999998</v>
      </c>
      <c r="EU91" s="79">
        <v>10811841.949999999</v>
      </c>
      <c r="EV91" s="79">
        <v>106967817.17</v>
      </c>
      <c r="EW91" s="79">
        <v>75665608.269999996</v>
      </c>
      <c r="EX91" s="79">
        <v>68155595.920000002</v>
      </c>
      <c r="EY91" s="79">
        <v>107762932.19</v>
      </c>
      <c r="EZ91" s="79">
        <v>102477769.78999999</v>
      </c>
      <c r="FA91" s="79">
        <v>89999103.439999998</v>
      </c>
      <c r="FB91" s="79">
        <v>110256722.56999999</v>
      </c>
      <c r="FC91" s="80">
        <v>802033122.81999993</v>
      </c>
      <c r="FD91" s="79">
        <v>67596466.439999998</v>
      </c>
      <c r="FE91" s="79">
        <v>89651560.359999999</v>
      </c>
      <c r="FF91" s="79">
        <v>40637747.460000001</v>
      </c>
      <c r="FG91" s="79">
        <v>60233064.640000001</v>
      </c>
      <c r="FH91" s="79">
        <v>112950969.53</v>
      </c>
      <c r="FI91" s="79">
        <v>79635506.950000003</v>
      </c>
      <c r="FJ91" s="79">
        <v>91278266.890000001</v>
      </c>
      <c r="FK91" s="79">
        <v>35080997.899999999</v>
      </c>
      <c r="FL91" s="79">
        <v>60497514.259999998</v>
      </c>
      <c r="FM91" s="79">
        <v>96224838.849999994</v>
      </c>
      <c r="FN91" s="79">
        <v>25692461.969999999</v>
      </c>
      <c r="FO91" s="79">
        <v>31154415.130000003</v>
      </c>
      <c r="FP91" s="80">
        <v>790633810.38000011</v>
      </c>
      <c r="FQ91" s="79">
        <v>25142623.329999998</v>
      </c>
      <c r="FR91" s="79">
        <v>30994581.490000002</v>
      </c>
      <c r="FS91" s="79">
        <v>17688193.649999999</v>
      </c>
      <c r="FT91" s="79">
        <v>36112630.620000005</v>
      </c>
      <c r="FU91" s="79">
        <v>43058467.689999998</v>
      </c>
      <c r="FV91" s="79">
        <v>23706242.84</v>
      </c>
      <c r="FW91" s="79">
        <v>24882451.899999999</v>
      </c>
      <c r="FX91" s="79">
        <v>21089289.329999998</v>
      </c>
      <c r="FY91" s="79">
        <v>13844589.550000001</v>
      </c>
      <c r="FZ91" s="79">
        <v>17784382.759999998</v>
      </c>
      <c r="GA91" s="79">
        <v>17062646</v>
      </c>
      <c r="GB91" s="79">
        <v>28920515.310000002</v>
      </c>
      <c r="GC91" s="80">
        <v>300286614.47000003</v>
      </c>
      <c r="GD91" s="79">
        <v>5266226.49</v>
      </c>
      <c r="GE91" s="79">
        <v>7321279.7699999996</v>
      </c>
      <c r="GF91" s="79">
        <v>4285968.3599999994</v>
      </c>
      <c r="GG91" s="79">
        <v>8758977</v>
      </c>
      <c r="GH91" s="79">
        <v>10406110.77</v>
      </c>
      <c r="GI91" s="79">
        <v>13929628.01</v>
      </c>
      <c r="GJ91" s="79">
        <v>6937985.8200000003</v>
      </c>
      <c r="GK91" s="79">
        <v>1980655.55</v>
      </c>
      <c r="GL91" s="79">
        <v>13462846.76</v>
      </c>
      <c r="GM91" s="79">
        <v>7950556.8399999999</v>
      </c>
      <c r="GN91" s="79">
        <v>9831579.3100000005</v>
      </c>
      <c r="GO91" s="79">
        <v>24573537.390000001</v>
      </c>
      <c r="GP91" s="80">
        <f t="shared" si="35"/>
        <v>114705352.07000001</v>
      </c>
      <c r="GQ91" s="79">
        <v>3106482.64</v>
      </c>
      <c r="GR91" s="79">
        <v>4641123.8499999996</v>
      </c>
      <c r="GS91" s="79">
        <v>5916076.4800000004</v>
      </c>
      <c r="GT91" s="79">
        <v>5435163.9900000002</v>
      </c>
      <c r="GU91" s="79">
        <v>7668879.1400000006</v>
      </c>
      <c r="GV91" s="79">
        <v>4760093.3100000005</v>
      </c>
      <c r="GW91" s="79">
        <v>5191212.6499999994</v>
      </c>
      <c r="GX91" s="79">
        <v>13882398.07</v>
      </c>
      <c r="GY91" s="79">
        <v>6134412.6900000004</v>
      </c>
      <c r="GZ91" s="79">
        <v>8808853.790000001</v>
      </c>
      <c r="HA91" s="79">
        <v>12832822.460000001</v>
      </c>
      <c r="HB91" s="79">
        <v>-11893075.039999999</v>
      </c>
      <c r="HC91" s="80">
        <f t="shared" si="36"/>
        <v>66484444.029999994</v>
      </c>
      <c r="HD91" s="79">
        <v>8028618.7699999996</v>
      </c>
      <c r="HE91" s="79">
        <v>5177552.07</v>
      </c>
      <c r="HF91" s="79">
        <v>5687200.3399999999</v>
      </c>
      <c r="HG91" s="79">
        <v>5247633.63</v>
      </c>
      <c r="HH91" s="79">
        <v>5642539.8899999997</v>
      </c>
      <c r="HI91" s="79">
        <v>-10835531.42</v>
      </c>
      <c r="HJ91" s="79">
        <v>8980714.6999999993</v>
      </c>
      <c r="HK91" s="79">
        <v>7151084.0999999996</v>
      </c>
      <c r="HL91" s="79">
        <v>6909321.8700000001</v>
      </c>
      <c r="HM91" s="79">
        <v>12555817.1</v>
      </c>
      <c r="HN91" s="79">
        <v>11629747.859999999</v>
      </c>
      <c r="HO91" s="79">
        <v>13573436.84</v>
      </c>
      <c r="HP91" s="80">
        <f t="shared" si="37"/>
        <v>79748135.75</v>
      </c>
      <c r="HQ91" s="79">
        <v>4049300.84</v>
      </c>
      <c r="HR91" s="79">
        <v>5386973</v>
      </c>
      <c r="HS91" s="79">
        <v>5163254</v>
      </c>
      <c r="HT91" s="79">
        <v>6173763.2199999997</v>
      </c>
      <c r="HU91" s="79">
        <v>6642345</v>
      </c>
      <c r="HV91" s="79">
        <v>10625430.49</v>
      </c>
      <c r="HW91" s="79">
        <v>12509836.310000001</v>
      </c>
      <c r="HX91" s="79">
        <v>11900322.859999999</v>
      </c>
      <c r="HY91" s="79">
        <v>10638958.859999999</v>
      </c>
      <c r="HZ91" s="79">
        <v>8075026.8599999994</v>
      </c>
      <c r="IA91" s="79">
        <v>11223854.859999999</v>
      </c>
      <c r="IB91" s="79">
        <v>12024535.859999999</v>
      </c>
      <c r="IC91" s="80">
        <f t="shared" si="38"/>
        <v>104413602.16</v>
      </c>
      <c r="ID91" s="79">
        <v>4088858.7800000003</v>
      </c>
      <c r="IE91" s="79">
        <v>5708408</v>
      </c>
      <c r="IF91" s="79">
        <v>8062738</v>
      </c>
      <c r="IG91" s="79">
        <v>6974897.4199999999</v>
      </c>
      <c r="IH91" s="79">
        <v>9829963</v>
      </c>
      <c r="II91" s="79">
        <v>8827893.6500000004</v>
      </c>
      <c r="IJ91" s="79">
        <v>13017540.789999999</v>
      </c>
      <c r="IK91" s="79">
        <v>7982556</v>
      </c>
      <c r="IL91" s="79">
        <v>9566717</v>
      </c>
      <c r="IM91" s="79">
        <v>9461201</v>
      </c>
      <c r="IN91" s="79">
        <v>11201370</v>
      </c>
      <c r="IO91" s="79">
        <v>11201648</v>
      </c>
      <c r="IP91" s="80">
        <f t="shared" si="39"/>
        <v>105923791.64</v>
      </c>
      <c r="IQ91" s="79">
        <v>5089835</v>
      </c>
      <c r="IR91" s="79">
        <v>5972387</v>
      </c>
      <c r="IS91" s="79">
        <v>4292559</v>
      </c>
      <c r="IT91" s="79">
        <v>5110810</v>
      </c>
      <c r="IU91" s="79">
        <v>2347042</v>
      </c>
      <c r="IV91" s="79">
        <v>8901505</v>
      </c>
      <c r="IW91" s="79">
        <v>7393694</v>
      </c>
      <c r="IX91" s="79">
        <v>10234609</v>
      </c>
      <c r="IY91" s="79">
        <v>8381265</v>
      </c>
      <c r="IZ91" s="79">
        <v>9571800</v>
      </c>
      <c r="JA91" s="79">
        <v>9617680</v>
      </c>
      <c r="JB91" s="79">
        <v>18720029</v>
      </c>
      <c r="JC91" s="80">
        <f t="shared" si="40"/>
        <v>95633215</v>
      </c>
      <c r="JD91" s="79">
        <v>4521059</v>
      </c>
      <c r="JE91" s="79">
        <v>4100400</v>
      </c>
      <c r="JF91" s="79">
        <v>6511144</v>
      </c>
      <c r="JG91" s="79">
        <v>3091581</v>
      </c>
      <c r="JH91" s="79">
        <v>2416911</v>
      </c>
      <c r="JI91" s="79">
        <v>6361142</v>
      </c>
      <c r="JJ91" s="79">
        <v>8063438</v>
      </c>
      <c r="JK91" s="79">
        <v>8528421</v>
      </c>
      <c r="JL91" s="79">
        <v>10735734</v>
      </c>
      <c r="JM91" s="79">
        <v>13351716</v>
      </c>
      <c r="JN91" s="79">
        <v>15086594</v>
      </c>
      <c r="JO91" s="79">
        <v>21524571</v>
      </c>
      <c r="JP91" s="80">
        <f t="shared" si="41"/>
        <v>104292711</v>
      </c>
      <c r="JQ91" s="79">
        <v>5084411</v>
      </c>
      <c r="JR91" s="79">
        <v>6036316</v>
      </c>
      <c r="JS91" s="79">
        <v>4469168</v>
      </c>
      <c r="JT91" s="79">
        <v>6059983</v>
      </c>
      <c r="JU91" s="79">
        <v>10448034</v>
      </c>
      <c r="JV91" s="79">
        <v>11234490</v>
      </c>
      <c r="JW91" s="79">
        <v>11266988</v>
      </c>
      <c r="JX91" s="79">
        <v>10018771</v>
      </c>
      <c r="JY91" s="79">
        <v>9459560</v>
      </c>
      <c r="JZ91" s="79">
        <v>7052534</v>
      </c>
      <c r="KA91" s="79">
        <v>8945111</v>
      </c>
      <c r="KB91" s="79">
        <v>10967485</v>
      </c>
      <c r="KC91" s="80">
        <f t="shared" si="42"/>
        <v>101042851</v>
      </c>
      <c r="KD91" s="79">
        <v>4285523</v>
      </c>
      <c r="KE91" s="79">
        <v>3889125</v>
      </c>
      <c r="KF91" s="79">
        <v>4518216</v>
      </c>
      <c r="KG91" s="79">
        <v>8959691</v>
      </c>
      <c r="KH91" s="79">
        <v>4594571</v>
      </c>
      <c r="KI91" s="79">
        <v>8336517</v>
      </c>
      <c r="KJ91" s="79">
        <v>9460207</v>
      </c>
      <c r="KK91" s="79">
        <v>8292565</v>
      </c>
      <c r="KL91" s="79">
        <v>11760189</v>
      </c>
      <c r="KM91" s="79">
        <v>8145401</v>
      </c>
      <c r="KN91" s="79">
        <v>11762819</v>
      </c>
      <c r="KO91" s="79">
        <v>10177390</v>
      </c>
      <c r="KP91" s="80">
        <f t="shared" si="43"/>
        <v>94182214</v>
      </c>
      <c r="KQ91" s="79">
        <v>5230796</v>
      </c>
      <c r="KR91" s="79">
        <v>6447598</v>
      </c>
      <c r="KS91" s="79">
        <v>9097303</v>
      </c>
      <c r="KT91" s="79">
        <v>6159484</v>
      </c>
      <c r="KU91" s="79">
        <v>7329517</v>
      </c>
      <c r="KV91" s="79">
        <v>14721697</v>
      </c>
      <c r="KW91" s="79">
        <v>9284480</v>
      </c>
      <c r="KX91" s="79">
        <v>8364817</v>
      </c>
      <c r="KY91" s="79">
        <v>9820433</v>
      </c>
      <c r="KZ91" s="79">
        <v>8487701</v>
      </c>
      <c r="LA91" s="79">
        <v>7098356</v>
      </c>
      <c r="LB91" s="79">
        <v>9826941</v>
      </c>
      <c r="LC91" s="80">
        <f t="shared" si="44"/>
        <v>101869123</v>
      </c>
      <c r="LD91" s="79">
        <v>5750556</v>
      </c>
      <c r="LE91" s="79">
        <v>3277035</v>
      </c>
      <c r="LF91" s="79">
        <v>3790801</v>
      </c>
      <c r="LG91" s="79">
        <v>5332008</v>
      </c>
      <c r="LH91" s="79">
        <v>4900893</v>
      </c>
      <c r="LI91" s="79">
        <v>9308871</v>
      </c>
      <c r="LJ91" s="81" t="e">
        <f>+INDEX(#REF!,MATCH($B91,#REF!,0),MATCH(LJ$6,#REF!,0))</f>
        <v>#REF!</v>
      </c>
      <c r="LK91" s="82"/>
      <c r="LL91" s="81"/>
      <c r="LM91" s="81"/>
      <c r="LN91" s="81"/>
      <c r="LO91" s="81"/>
      <c r="LP91" s="80" t="e">
        <f t="shared" si="45"/>
        <v>#REF!</v>
      </c>
    </row>
    <row r="92" spans="1:328" hidden="1" outlineLevel="1">
      <c r="B92" t="str">
        <f t="shared" si="51"/>
        <v>INFRAESTRUCTURACALLAO</v>
      </c>
      <c r="C92" s="78" t="s">
        <v>404</v>
      </c>
      <c r="D92" s="79">
        <v>0</v>
      </c>
      <c r="E92" s="79">
        <v>0</v>
      </c>
      <c r="F92" s="79">
        <v>0</v>
      </c>
      <c r="G92" s="79">
        <v>0</v>
      </c>
      <c r="H92" s="79">
        <v>0</v>
      </c>
      <c r="I92" s="79">
        <v>0</v>
      </c>
      <c r="J92" s="79">
        <v>0</v>
      </c>
      <c r="K92" s="79">
        <v>0</v>
      </c>
      <c r="L92" s="79">
        <v>0</v>
      </c>
      <c r="M92" s="79">
        <v>0</v>
      </c>
      <c r="N92" s="79">
        <v>0</v>
      </c>
      <c r="O92" s="79">
        <v>0</v>
      </c>
      <c r="P92" s="80">
        <v>0</v>
      </c>
      <c r="Q92" s="79">
        <v>0</v>
      </c>
      <c r="R92" s="79">
        <v>0</v>
      </c>
      <c r="S92" s="79">
        <v>0</v>
      </c>
      <c r="T92" s="79">
        <v>0</v>
      </c>
      <c r="U92" s="79">
        <v>0</v>
      </c>
      <c r="V92" s="79">
        <v>0</v>
      </c>
      <c r="W92" s="79">
        <v>0</v>
      </c>
      <c r="X92" s="79">
        <v>0</v>
      </c>
      <c r="Y92" s="79">
        <v>0</v>
      </c>
      <c r="Z92" s="79">
        <v>0</v>
      </c>
      <c r="AA92" s="79">
        <v>0</v>
      </c>
      <c r="AB92" s="79">
        <v>0</v>
      </c>
      <c r="AC92" s="80">
        <v>0</v>
      </c>
      <c r="AD92" s="79">
        <v>0</v>
      </c>
      <c r="AE92" s="79">
        <v>0</v>
      </c>
      <c r="AF92" s="79">
        <v>0</v>
      </c>
      <c r="AG92" s="79">
        <v>0</v>
      </c>
      <c r="AH92" s="79">
        <v>0</v>
      </c>
      <c r="AI92" s="79">
        <v>0</v>
      </c>
      <c r="AJ92" s="79">
        <v>0</v>
      </c>
      <c r="AK92" s="79">
        <v>0</v>
      </c>
      <c r="AL92" s="79">
        <v>0</v>
      </c>
      <c r="AM92" s="79">
        <v>0</v>
      </c>
      <c r="AN92" s="79">
        <v>0</v>
      </c>
      <c r="AO92" s="79">
        <v>0</v>
      </c>
      <c r="AP92" s="80">
        <v>0</v>
      </c>
      <c r="AQ92" s="79">
        <v>0</v>
      </c>
      <c r="AR92" s="79">
        <v>0</v>
      </c>
      <c r="AS92" s="79">
        <v>0</v>
      </c>
      <c r="AT92" s="79">
        <v>0</v>
      </c>
      <c r="AU92" s="79">
        <v>0</v>
      </c>
      <c r="AV92" s="79">
        <v>0</v>
      </c>
      <c r="AW92" s="79">
        <v>0</v>
      </c>
      <c r="AX92" s="79">
        <v>0</v>
      </c>
      <c r="AY92" s="79">
        <v>0</v>
      </c>
      <c r="AZ92" s="79">
        <v>0</v>
      </c>
      <c r="BA92" s="79">
        <v>0</v>
      </c>
      <c r="BB92" s="79">
        <v>0</v>
      </c>
      <c r="BC92" s="80">
        <v>0</v>
      </c>
      <c r="BD92" s="79">
        <v>0</v>
      </c>
      <c r="BE92" s="79">
        <v>0</v>
      </c>
      <c r="BF92" s="79">
        <v>0</v>
      </c>
      <c r="BG92" s="79">
        <v>0</v>
      </c>
      <c r="BH92" s="79">
        <v>0</v>
      </c>
      <c r="BI92" s="79">
        <v>0</v>
      </c>
      <c r="BJ92" s="79">
        <v>0</v>
      </c>
      <c r="BK92" s="79">
        <v>0</v>
      </c>
      <c r="BL92" s="79">
        <v>0</v>
      </c>
      <c r="BM92" s="79">
        <v>0</v>
      </c>
      <c r="BN92" s="79">
        <v>0</v>
      </c>
      <c r="BO92" s="79">
        <v>0</v>
      </c>
      <c r="BP92" s="80">
        <v>0</v>
      </c>
      <c r="BQ92" s="79">
        <v>0</v>
      </c>
      <c r="BR92" s="79">
        <v>0</v>
      </c>
      <c r="BS92" s="79">
        <v>0</v>
      </c>
      <c r="BT92" s="79">
        <v>0</v>
      </c>
      <c r="BU92" s="79">
        <v>0</v>
      </c>
      <c r="BV92" s="79">
        <v>0</v>
      </c>
      <c r="BW92" s="79">
        <v>0</v>
      </c>
      <c r="BX92" s="79">
        <v>0</v>
      </c>
      <c r="BY92" s="79">
        <v>0</v>
      </c>
      <c r="BZ92" s="79">
        <v>0</v>
      </c>
      <c r="CA92" s="79">
        <v>0</v>
      </c>
      <c r="CB92" s="79">
        <v>0</v>
      </c>
      <c r="CC92" s="80">
        <v>0</v>
      </c>
      <c r="CD92" s="79">
        <v>0</v>
      </c>
      <c r="CE92" s="79">
        <v>0</v>
      </c>
      <c r="CF92" s="79">
        <v>0</v>
      </c>
      <c r="CG92" s="79">
        <v>0</v>
      </c>
      <c r="CH92" s="79">
        <v>0</v>
      </c>
      <c r="CI92" s="79">
        <v>0</v>
      </c>
      <c r="CJ92" s="79">
        <v>0</v>
      </c>
      <c r="CK92" s="79">
        <v>0</v>
      </c>
      <c r="CL92" s="79">
        <v>0</v>
      </c>
      <c r="CM92" s="79">
        <v>0</v>
      </c>
      <c r="CN92" s="79">
        <v>0</v>
      </c>
      <c r="CO92" s="79">
        <v>0</v>
      </c>
      <c r="CP92" s="80">
        <v>0</v>
      </c>
      <c r="CQ92" s="79">
        <v>0</v>
      </c>
      <c r="CR92" s="79">
        <v>0</v>
      </c>
      <c r="CS92" s="79">
        <v>0</v>
      </c>
      <c r="CT92" s="79">
        <v>0</v>
      </c>
      <c r="CU92" s="79">
        <v>0</v>
      </c>
      <c r="CV92" s="79">
        <v>0</v>
      </c>
      <c r="CW92" s="79">
        <v>0</v>
      </c>
      <c r="CX92" s="79">
        <v>0</v>
      </c>
      <c r="CY92" s="79">
        <v>0</v>
      </c>
      <c r="CZ92" s="79">
        <v>0</v>
      </c>
      <c r="DA92" s="79">
        <v>0</v>
      </c>
      <c r="DB92" s="79">
        <v>0</v>
      </c>
      <c r="DC92" s="80">
        <v>0</v>
      </c>
      <c r="DD92" s="79">
        <v>0</v>
      </c>
      <c r="DE92" s="79">
        <v>0</v>
      </c>
      <c r="DF92" s="79">
        <v>0</v>
      </c>
      <c r="DG92" s="79">
        <v>0</v>
      </c>
      <c r="DH92" s="79">
        <v>0</v>
      </c>
      <c r="DI92" s="79">
        <v>0</v>
      </c>
      <c r="DJ92" s="79">
        <v>0</v>
      </c>
      <c r="DK92" s="79">
        <v>0</v>
      </c>
      <c r="DL92" s="79">
        <v>0</v>
      </c>
      <c r="DM92" s="79">
        <v>0</v>
      </c>
      <c r="DN92" s="79">
        <v>0</v>
      </c>
      <c r="DO92" s="79">
        <v>0</v>
      </c>
      <c r="DP92" s="80">
        <v>0</v>
      </c>
      <c r="DQ92" s="79">
        <v>0</v>
      </c>
      <c r="DR92" s="79">
        <v>0</v>
      </c>
      <c r="DS92" s="79">
        <v>0</v>
      </c>
      <c r="DT92" s="79">
        <v>0</v>
      </c>
      <c r="DU92" s="79">
        <v>0</v>
      </c>
      <c r="DV92" s="79">
        <v>0</v>
      </c>
      <c r="DW92" s="79">
        <v>0</v>
      </c>
      <c r="DX92" s="79">
        <v>2000</v>
      </c>
      <c r="DY92" s="79">
        <v>2000</v>
      </c>
      <c r="DZ92" s="79">
        <v>500</v>
      </c>
      <c r="EA92" s="79">
        <v>2000</v>
      </c>
      <c r="EB92" s="79">
        <v>3000</v>
      </c>
      <c r="EC92" s="80">
        <v>9500</v>
      </c>
      <c r="ED92" s="79">
        <v>500</v>
      </c>
      <c r="EE92" s="79">
        <v>5000</v>
      </c>
      <c r="EF92" s="79">
        <v>1000</v>
      </c>
      <c r="EG92" s="79">
        <v>1000</v>
      </c>
      <c r="EH92" s="79">
        <v>2000</v>
      </c>
      <c r="EI92" s="79">
        <v>5000</v>
      </c>
      <c r="EJ92" s="79">
        <v>1000</v>
      </c>
      <c r="EK92" s="79">
        <v>2000</v>
      </c>
      <c r="EL92" s="79">
        <v>2000</v>
      </c>
      <c r="EM92" s="79">
        <v>2000</v>
      </c>
      <c r="EN92" s="79">
        <v>0</v>
      </c>
      <c r="EO92" s="79">
        <v>0</v>
      </c>
      <c r="EP92" s="80">
        <v>21500</v>
      </c>
      <c r="EQ92" s="79">
        <v>0</v>
      </c>
      <c r="ER92" s="79">
        <v>1000</v>
      </c>
      <c r="ES92" s="79">
        <v>0</v>
      </c>
      <c r="ET92" s="79">
        <v>0</v>
      </c>
      <c r="EU92" s="79">
        <v>0</v>
      </c>
      <c r="EV92" s="79">
        <v>0</v>
      </c>
      <c r="EW92" s="79">
        <v>0</v>
      </c>
      <c r="EX92" s="79">
        <v>0</v>
      </c>
      <c r="EY92" s="79">
        <v>1000</v>
      </c>
      <c r="EZ92" s="79">
        <v>0</v>
      </c>
      <c r="FA92" s="79">
        <v>0</v>
      </c>
      <c r="FB92" s="79">
        <v>5000</v>
      </c>
      <c r="FC92" s="80">
        <v>7000</v>
      </c>
      <c r="FD92" s="79">
        <v>2000</v>
      </c>
      <c r="FE92" s="79">
        <v>2000</v>
      </c>
      <c r="FF92" s="79">
        <v>0</v>
      </c>
      <c r="FG92" s="79">
        <v>0</v>
      </c>
      <c r="FH92" s="79">
        <v>0</v>
      </c>
      <c r="FI92" s="79">
        <v>3000</v>
      </c>
      <c r="FJ92" s="79">
        <v>5000</v>
      </c>
      <c r="FK92" s="79">
        <v>3000</v>
      </c>
      <c r="FL92" s="79">
        <v>3500</v>
      </c>
      <c r="FM92" s="79">
        <v>4000</v>
      </c>
      <c r="FN92" s="79">
        <v>2500</v>
      </c>
      <c r="FO92" s="79">
        <v>1000</v>
      </c>
      <c r="FP92" s="80">
        <v>26000</v>
      </c>
      <c r="FQ92" s="79">
        <v>4000</v>
      </c>
      <c r="FR92" s="79">
        <v>5500</v>
      </c>
      <c r="FS92" s="79">
        <v>2500</v>
      </c>
      <c r="FT92" s="79">
        <v>2500</v>
      </c>
      <c r="FU92" s="79">
        <v>2500</v>
      </c>
      <c r="FV92" s="79">
        <v>1000</v>
      </c>
      <c r="FW92" s="79">
        <v>10000</v>
      </c>
      <c r="FX92" s="79">
        <v>4000</v>
      </c>
      <c r="FY92" s="79">
        <v>3500</v>
      </c>
      <c r="FZ92" s="79">
        <v>2000</v>
      </c>
      <c r="GA92" s="79">
        <v>0</v>
      </c>
      <c r="GB92" s="79">
        <v>0</v>
      </c>
      <c r="GC92" s="80">
        <v>37500</v>
      </c>
      <c r="GD92" s="79">
        <v>0</v>
      </c>
      <c r="GE92" s="79">
        <v>0</v>
      </c>
      <c r="GF92" s="79">
        <v>1000</v>
      </c>
      <c r="GG92" s="79">
        <v>0</v>
      </c>
      <c r="GH92" s="79">
        <v>2000</v>
      </c>
      <c r="GI92" s="79">
        <v>0</v>
      </c>
      <c r="GJ92" s="79">
        <v>3500</v>
      </c>
      <c r="GK92" s="79">
        <v>2000</v>
      </c>
      <c r="GL92" s="79">
        <v>6000</v>
      </c>
      <c r="GM92" s="79">
        <v>7500</v>
      </c>
      <c r="GN92" s="79">
        <v>6500</v>
      </c>
      <c r="GO92" s="79">
        <v>10000</v>
      </c>
      <c r="GP92" s="80">
        <f t="shared" si="35"/>
        <v>38500</v>
      </c>
      <c r="GQ92" s="79">
        <v>10000</v>
      </c>
      <c r="GR92" s="79">
        <v>9500</v>
      </c>
      <c r="GS92" s="79">
        <v>13000</v>
      </c>
      <c r="GT92" s="79">
        <v>17000</v>
      </c>
      <c r="GU92" s="79">
        <v>8000</v>
      </c>
      <c r="GV92" s="79">
        <v>6000</v>
      </c>
      <c r="GW92" s="79">
        <v>22000</v>
      </c>
      <c r="GX92" s="79">
        <v>23125</v>
      </c>
      <c r="GY92" s="79">
        <v>8000</v>
      </c>
      <c r="GZ92" s="79">
        <v>6000</v>
      </c>
      <c r="HA92" s="79">
        <v>7000</v>
      </c>
      <c r="HB92" s="79">
        <v>5000</v>
      </c>
      <c r="HC92" s="80">
        <f t="shared" si="36"/>
        <v>134625</v>
      </c>
      <c r="HD92" s="79">
        <v>30000</v>
      </c>
      <c r="HE92" s="79">
        <v>30000</v>
      </c>
      <c r="HF92" s="79">
        <v>51000</v>
      </c>
      <c r="HG92" s="79">
        <v>40000</v>
      </c>
      <c r="HH92" s="79">
        <v>25000</v>
      </c>
      <c r="HI92" s="79">
        <v>15000</v>
      </c>
      <c r="HJ92" s="79">
        <v>5000</v>
      </c>
      <c r="HK92" s="79">
        <v>5000</v>
      </c>
      <c r="HL92" s="79">
        <v>13788</v>
      </c>
      <c r="HM92" s="79">
        <v>14706</v>
      </c>
      <c r="HN92" s="79">
        <v>5000</v>
      </c>
      <c r="HO92" s="79">
        <v>12942</v>
      </c>
      <c r="HP92" s="80">
        <f t="shared" si="37"/>
        <v>247436</v>
      </c>
      <c r="HQ92" s="79">
        <v>20000</v>
      </c>
      <c r="HR92" s="79">
        <v>10000</v>
      </c>
      <c r="HS92" s="79">
        <v>10000</v>
      </c>
      <c r="HT92" s="79">
        <v>5000</v>
      </c>
      <c r="HU92" s="79">
        <v>3000</v>
      </c>
      <c r="HV92" s="79">
        <v>3000</v>
      </c>
      <c r="HW92" s="79">
        <v>3000</v>
      </c>
      <c r="HX92" s="79">
        <v>3000</v>
      </c>
      <c r="HY92" s="79">
        <v>3000</v>
      </c>
      <c r="HZ92" s="79">
        <v>3000</v>
      </c>
      <c r="IA92" s="79">
        <v>4000</v>
      </c>
      <c r="IB92" s="79">
        <v>5000</v>
      </c>
      <c r="IC92" s="80">
        <f t="shared" si="38"/>
        <v>72000</v>
      </c>
      <c r="ID92" s="79">
        <v>5000</v>
      </c>
      <c r="IE92" s="79">
        <v>110000</v>
      </c>
      <c r="IF92" s="79">
        <v>115000</v>
      </c>
      <c r="IG92" s="79">
        <v>115000</v>
      </c>
      <c r="IH92" s="79">
        <v>120000</v>
      </c>
      <c r="II92" s="79">
        <v>15000</v>
      </c>
      <c r="IJ92" s="79">
        <v>70000</v>
      </c>
      <c r="IK92" s="79">
        <v>15000</v>
      </c>
      <c r="IL92" s="79">
        <v>25000</v>
      </c>
      <c r="IM92" s="79">
        <v>80000</v>
      </c>
      <c r="IN92" s="79">
        <v>0</v>
      </c>
      <c r="IO92" s="79">
        <v>20000</v>
      </c>
      <c r="IP92" s="80">
        <f t="shared" si="39"/>
        <v>690000</v>
      </c>
      <c r="IQ92" s="79">
        <v>600000</v>
      </c>
      <c r="IR92" s="79">
        <v>20000</v>
      </c>
      <c r="IS92" s="79">
        <v>20000</v>
      </c>
      <c r="IT92" s="79">
        <v>30000</v>
      </c>
      <c r="IU92" s="79">
        <v>10000</v>
      </c>
      <c r="IV92" s="79">
        <v>10000</v>
      </c>
      <c r="IW92" s="79">
        <v>10000</v>
      </c>
      <c r="IX92" s="79">
        <v>0</v>
      </c>
      <c r="IY92" s="79">
        <v>0</v>
      </c>
      <c r="IZ92" s="79">
        <v>0</v>
      </c>
      <c r="JA92" s="79">
        <v>0</v>
      </c>
      <c r="JB92" s="79">
        <v>0</v>
      </c>
      <c r="JC92" s="80">
        <f t="shared" si="40"/>
        <v>700000</v>
      </c>
      <c r="JD92" s="79">
        <v>0</v>
      </c>
      <c r="JE92" s="79">
        <v>0</v>
      </c>
      <c r="JF92" s="79">
        <v>0</v>
      </c>
      <c r="JG92" s="79">
        <v>0</v>
      </c>
      <c r="JH92" s="79">
        <v>0</v>
      </c>
      <c r="JI92" s="79">
        <v>0</v>
      </c>
      <c r="JJ92" s="79">
        <v>10500</v>
      </c>
      <c r="JK92" s="79">
        <v>0</v>
      </c>
      <c r="JL92" s="79">
        <v>0</v>
      </c>
      <c r="JM92" s="79">
        <v>0</v>
      </c>
      <c r="JN92" s="79">
        <v>10000</v>
      </c>
      <c r="JO92" s="79">
        <v>0</v>
      </c>
      <c r="JP92" s="80">
        <f t="shared" si="41"/>
        <v>20500</v>
      </c>
      <c r="JQ92" s="79">
        <v>0</v>
      </c>
      <c r="JR92" s="79">
        <v>0</v>
      </c>
      <c r="JS92" s="79">
        <v>0</v>
      </c>
      <c r="JT92" s="79">
        <v>0</v>
      </c>
      <c r="JU92" s="79">
        <v>0</v>
      </c>
      <c r="JV92" s="79">
        <v>0</v>
      </c>
      <c r="JW92" s="79">
        <v>0</v>
      </c>
      <c r="JX92" s="79">
        <v>0</v>
      </c>
      <c r="JY92" s="79">
        <v>0</v>
      </c>
      <c r="JZ92" s="79">
        <v>0</v>
      </c>
      <c r="KA92" s="79">
        <v>0</v>
      </c>
      <c r="KB92" s="79">
        <v>0</v>
      </c>
      <c r="KC92" s="80">
        <f t="shared" si="42"/>
        <v>0</v>
      </c>
      <c r="KD92" s="79">
        <v>0</v>
      </c>
      <c r="KE92" s="79">
        <v>0</v>
      </c>
      <c r="KF92" s="79">
        <v>0</v>
      </c>
      <c r="KG92" s="79">
        <v>0</v>
      </c>
      <c r="KH92" s="79">
        <v>0</v>
      </c>
      <c r="KI92" s="79">
        <v>0</v>
      </c>
      <c r="KJ92" s="79">
        <v>0</v>
      </c>
      <c r="KK92" s="79">
        <v>0</v>
      </c>
      <c r="KL92" s="79">
        <v>0</v>
      </c>
      <c r="KM92" s="79">
        <v>0</v>
      </c>
      <c r="KN92" s="79">
        <v>0</v>
      </c>
      <c r="KO92" s="79">
        <v>0</v>
      </c>
      <c r="KP92" s="80">
        <f t="shared" si="43"/>
        <v>0</v>
      </c>
      <c r="KQ92" s="79">
        <v>0</v>
      </c>
      <c r="KR92" s="79">
        <v>0</v>
      </c>
      <c r="KS92" s="79">
        <v>0</v>
      </c>
      <c r="KT92" s="79">
        <v>0</v>
      </c>
      <c r="KU92" s="79">
        <v>0</v>
      </c>
      <c r="KV92" s="79">
        <v>0</v>
      </c>
      <c r="KW92" s="79">
        <v>0</v>
      </c>
      <c r="KX92" s="79">
        <v>0</v>
      </c>
      <c r="KY92" s="79">
        <v>0</v>
      </c>
      <c r="KZ92" s="79">
        <v>2500</v>
      </c>
      <c r="LA92" s="79">
        <v>0</v>
      </c>
      <c r="LB92" s="79">
        <v>0</v>
      </c>
      <c r="LC92" s="80">
        <f t="shared" si="44"/>
        <v>2500</v>
      </c>
      <c r="LD92" s="79">
        <v>0</v>
      </c>
      <c r="LE92" s="79">
        <v>0</v>
      </c>
      <c r="LF92" s="79">
        <v>0</v>
      </c>
      <c r="LG92" s="79">
        <v>0</v>
      </c>
      <c r="LH92" s="79">
        <v>0</v>
      </c>
      <c r="LI92" s="79">
        <v>0</v>
      </c>
      <c r="LJ92" s="81" t="e">
        <f>+INDEX(#REF!,MATCH($B92,#REF!,0),MATCH(LJ$6,#REF!,0))</f>
        <v>#REF!</v>
      </c>
      <c r="LK92" s="82"/>
      <c r="LL92" s="81"/>
      <c r="LM92" s="81"/>
      <c r="LN92" s="81"/>
      <c r="LO92" s="81"/>
      <c r="LP92" s="80" t="e">
        <f t="shared" si="45"/>
        <v>#REF!</v>
      </c>
    </row>
    <row r="93" spans="1:328" hidden="1" outlineLevel="1">
      <c r="B93" t="str">
        <f t="shared" si="51"/>
        <v>INFRAESTRUCTURACUSCO</v>
      </c>
      <c r="C93" s="78" t="s">
        <v>405</v>
      </c>
      <c r="D93" s="79">
        <v>0</v>
      </c>
      <c r="E93" s="79">
        <v>0</v>
      </c>
      <c r="F93" s="79">
        <v>0</v>
      </c>
      <c r="G93" s="79">
        <v>0</v>
      </c>
      <c r="H93" s="79">
        <v>0</v>
      </c>
      <c r="I93" s="79">
        <v>0</v>
      </c>
      <c r="J93" s="79">
        <v>46193</v>
      </c>
      <c r="K93" s="79">
        <v>46193</v>
      </c>
      <c r="L93" s="79">
        <v>46193</v>
      </c>
      <c r="M93" s="79">
        <v>287939.33</v>
      </c>
      <c r="N93" s="79">
        <v>287939.33</v>
      </c>
      <c r="O93" s="79">
        <v>287939.33</v>
      </c>
      <c r="P93" s="80">
        <v>1002396.99</v>
      </c>
      <c r="Q93" s="79">
        <v>337205.67</v>
      </c>
      <c r="R93" s="79">
        <v>337205.67</v>
      </c>
      <c r="S93" s="79">
        <v>337205.67</v>
      </c>
      <c r="T93" s="79">
        <v>1468244.67</v>
      </c>
      <c r="U93" s="79">
        <v>1468244.67</v>
      </c>
      <c r="V93" s="79">
        <v>1468244.67</v>
      </c>
      <c r="W93" s="79">
        <v>1359410.33</v>
      </c>
      <c r="X93" s="79">
        <v>1359410.33</v>
      </c>
      <c r="Y93" s="79">
        <v>1359410.33</v>
      </c>
      <c r="Z93" s="79">
        <v>3953312.33</v>
      </c>
      <c r="AA93" s="79">
        <v>3953312.33</v>
      </c>
      <c r="AB93" s="79">
        <v>3953312.33</v>
      </c>
      <c r="AC93" s="80">
        <v>21354519</v>
      </c>
      <c r="AD93" s="79">
        <v>6471621.3300000001</v>
      </c>
      <c r="AE93" s="79">
        <v>6471621.3300000001</v>
      </c>
      <c r="AF93" s="79">
        <v>6471621.3300000001</v>
      </c>
      <c r="AG93" s="79">
        <v>18917077.670000002</v>
      </c>
      <c r="AH93" s="79">
        <v>18917077.670000002</v>
      </c>
      <c r="AI93" s="79">
        <v>18917077.670000002</v>
      </c>
      <c r="AJ93" s="79">
        <v>-216548.67</v>
      </c>
      <c r="AK93" s="79">
        <v>-216548.67</v>
      </c>
      <c r="AL93" s="79">
        <v>-216548.67</v>
      </c>
      <c r="AM93" s="79">
        <v>1351388.67</v>
      </c>
      <c r="AN93" s="79">
        <v>1351388.67</v>
      </c>
      <c r="AO93" s="79">
        <v>1351388.67</v>
      </c>
      <c r="AP93" s="80">
        <v>79570617</v>
      </c>
      <c r="AQ93" s="79">
        <v>24659</v>
      </c>
      <c r="AR93" s="79">
        <v>24659</v>
      </c>
      <c r="AS93" s="79">
        <v>24659</v>
      </c>
      <c r="AT93" s="79">
        <v>93147.33</v>
      </c>
      <c r="AU93" s="79">
        <v>93147.33</v>
      </c>
      <c r="AV93" s="79">
        <v>93147.33</v>
      </c>
      <c r="AW93" s="79">
        <v>0</v>
      </c>
      <c r="AX93" s="79">
        <v>0</v>
      </c>
      <c r="AY93" s="79">
        <v>0</v>
      </c>
      <c r="AZ93" s="79">
        <v>0</v>
      </c>
      <c r="BA93" s="79">
        <v>0</v>
      </c>
      <c r="BB93" s="79">
        <v>0</v>
      </c>
      <c r="BC93" s="80">
        <v>353418.99000000005</v>
      </c>
      <c r="BD93" s="79">
        <v>0</v>
      </c>
      <c r="BE93" s="79">
        <v>0</v>
      </c>
      <c r="BF93" s="79">
        <v>0</v>
      </c>
      <c r="BG93" s="79">
        <v>0</v>
      </c>
      <c r="BH93" s="79">
        <v>0</v>
      </c>
      <c r="BI93" s="79">
        <v>0</v>
      </c>
      <c r="BJ93" s="79">
        <v>0</v>
      </c>
      <c r="BK93" s="79">
        <v>0</v>
      </c>
      <c r="BL93" s="79">
        <v>0</v>
      </c>
      <c r="BM93" s="79">
        <v>0</v>
      </c>
      <c r="BN93" s="79">
        <v>0</v>
      </c>
      <c r="BO93" s="79">
        <v>0</v>
      </c>
      <c r="BP93" s="80">
        <v>0</v>
      </c>
      <c r="BQ93" s="79">
        <v>19294.669999999998</v>
      </c>
      <c r="BR93" s="79">
        <v>19294.669999999998</v>
      </c>
      <c r="BS93" s="79">
        <v>19294.669999999998</v>
      </c>
      <c r="BT93" s="79">
        <v>340566.33</v>
      </c>
      <c r="BU93" s="79">
        <v>340566.33</v>
      </c>
      <c r="BV93" s="79">
        <v>340566.33</v>
      </c>
      <c r="BW93" s="79">
        <v>-1729</v>
      </c>
      <c r="BX93" s="79">
        <v>-1729</v>
      </c>
      <c r="BY93" s="79">
        <v>-1729</v>
      </c>
      <c r="BZ93" s="79">
        <v>-9812.9999999999982</v>
      </c>
      <c r="CA93" s="79">
        <v>-9812.9999999999982</v>
      </c>
      <c r="CB93" s="79">
        <v>-9812.9999999999982</v>
      </c>
      <c r="CC93" s="80">
        <v>1044957</v>
      </c>
      <c r="CD93" s="79">
        <v>73106</v>
      </c>
      <c r="CE93" s="79">
        <v>73106</v>
      </c>
      <c r="CF93" s="79">
        <v>73106</v>
      </c>
      <c r="CG93" s="79">
        <v>582552.32999999996</v>
      </c>
      <c r="CH93" s="79">
        <v>582552.32999999996</v>
      </c>
      <c r="CI93" s="79">
        <v>582552.32999999996</v>
      </c>
      <c r="CJ93" s="79">
        <v>318197.67</v>
      </c>
      <c r="CK93" s="79">
        <v>318197.67</v>
      </c>
      <c r="CL93" s="79">
        <v>318197.67</v>
      </c>
      <c r="CM93" s="79">
        <v>756313.67</v>
      </c>
      <c r="CN93" s="79">
        <v>756313.67</v>
      </c>
      <c r="CO93" s="79">
        <v>756313.67</v>
      </c>
      <c r="CP93" s="80">
        <v>5190509.01</v>
      </c>
      <c r="CQ93" s="79">
        <v>145445.67000000001</v>
      </c>
      <c r="CR93" s="79">
        <v>145445.67000000001</v>
      </c>
      <c r="CS93" s="79">
        <v>145445.67000000001</v>
      </c>
      <c r="CT93" s="79">
        <v>333084.33</v>
      </c>
      <c r="CU93" s="79">
        <v>333084.33</v>
      </c>
      <c r="CV93" s="79">
        <v>333084.33</v>
      </c>
      <c r="CW93" s="79">
        <v>261263</v>
      </c>
      <c r="CX93" s="79">
        <v>261263</v>
      </c>
      <c r="CY93" s="79">
        <v>261263</v>
      </c>
      <c r="CZ93" s="79">
        <v>709656</v>
      </c>
      <c r="DA93" s="79">
        <v>709656</v>
      </c>
      <c r="DB93" s="79">
        <v>709656</v>
      </c>
      <c r="DC93" s="80">
        <v>4348347</v>
      </c>
      <c r="DD93" s="79">
        <v>173902</v>
      </c>
      <c r="DE93" s="79">
        <v>173902</v>
      </c>
      <c r="DF93" s="79">
        <v>173902</v>
      </c>
      <c r="DG93" s="79">
        <v>209590.67</v>
      </c>
      <c r="DH93" s="79">
        <v>209590.67</v>
      </c>
      <c r="DI93" s="79">
        <v>209590.67</v>
      </c>
      <c r="DJ93" s="79">
        <v>159656</v>
      </c>
      <c r="DK93" s="79">
        <v>159656</v>
      </c>
      <c r="DL93" s="79">
        <v>159656</v>
      </c>
      <c r="DM93" s="79">
        <v>559719.67000000004</v>
      </c>
      <c r="DN93" s="79">
        <v>559719.67000000004</v>
      </c>
      <c r="DO93" s="79">
        <v>559719.67000000004</v>
      </c>
      <c r="DP93" s="80">
        <v>3308605.02</v>
      </c>
      <c r="DQ93" s="79">
        <v>4119.33</v>
      </c>
      <c r="DR93" s="79">
        <v>4119.33</v>
      </c>
      <c r="DS93" s="79">
        <v>4119.33</v>
      </c>
      <c r="DT93" s="79">
        <v>126069</v>
      </c>
      <c r="DU93" s="79">
        <v>46760.43</v>
      </c>
      <c r="DV93" s="79">
        <v>500000</v>
      </c>
      <c r="DW93" s="79">
        <v>63566.63</v>
      </c>
      <c r="DX93" s="79">
        <v>51735.46</v>
      </c>
      <c r="DY93" s="79">
        <v>54043.07</v>
      </c>
      <c r="DZ93" s="79">
        <v>137008.62</v>
      </c>
      <c r="EA93" s="79">
        <v>293562.32</v>
      </c>
      <c r="EB93" s="79">
        <v>818492.42</v>
      </c>
      <c r="EC93" s="80">
        <v>2103595.94</v>
      </c>
      <c r="ED93" s="79">
        <v>217991.25</v>
      </c>
      <c r="EE93" s="79">
        <v>113353.9</v>
      </c>
      <c r="EF93" s="79">
        <v>45264.94</v>
      </c>
      <c r="EG93" s="79">
        <v>298995.13</v>
      </c>
      <c r="EH93" s="79">
        <v>18730206.93</v>
      </c>
      <c r="EI93" s="79">
        <v>34572</v>
      </c>
      <c r="EJ93" s="79">
        <v>241449.5</v>
      </c>
      <c r="EK93" s="79">
        <v>362579.82</v>
      </c>
      <c r="EL93" s="79">
        <v>1349682.6400000001</v>
      </c>
      <c r="EM93" s="79">
        <v>467542.75</v>
      </c>
      <c r="EN93" s="79">
        <v>578642.73</v>
      </c>
      <c r="EO93" s="79">
        <v>814258.26</v>
      </c>
      <c r="EP93" s="80">
        <v>23254539.850000001</v>
      </c>
      <c r="EQ93" s="79">
        <v>125770.15</v>
      </c>
      <c r="ER93" s="79">
        <v>169804.89</v>
      </c>
      <c r="ES93" s="79">
        <v>323623.52</v>
      </c>
      <c r="ET93" s="79">
        <v>612208.65999999992</v>
      </c>
      <c r="EU93" s="79">
        <v>113085</v>
      </c>
      <c r="EV93" s="79">
        <v>-137141</v>
      </c>
      <c r="EW93" s="79">
        <v>616379</v>
      </c>
      <c r="EX93" s="79">
        <v>241547</v>
      </c>
      <c r="EY93" s="79">
        <v>563527</v>
      </c>
      <c r="EZ93" s="79">
        <v>1015233</v>
      </c>
      <c r="FA93" s="79">
        <v>372420</v>
      </c>
      <c r="FB93" s="79">
        <v>1201579</v>
      </c>
      <c r="FC93" s="80">
        <v>5218036.22</v>
      </c>
      <c r="FD93" s="79">
        <v>79782</v>
      </c>
      <c r="FE93" s="79">
        <v>494856</v>
      </c>
      <c r="FF93" s="79">
        <v>526542</v>
      </c>
      <c r="FG93" s="79">
        <v>380971.13</v>
      </c>
      <c r="FH93" s="79">
        <v>431891.32</v>
      </c>
      <c r="FI93" s="79">
        <v>218614.02</v>
      </c>
      <c r="FJ93" s="79">
        <v>335576</v>
      </c>
      <c r="FK93" s="79">
        <v>362947</v>
      </c>
      <c r="FL93" s="79">
        <v>30301</v>
      </c>
      <c r="FM93" s="79">
        <v>204946</v>
      </c>
      <c r="FN93" s="79">
        <v>2253715</v>
      </c>
      <c r="FO93" s="79">
        <v>4844084</v>
      </c>
      <c r="FP93" s="80">
        <v>10164225.469999999</v>
      </c>
      <c r="FQ93" s="79">
        <v>261633</v>
      </c>
      <c r="FR93" s="79">
        <v>3080087</v>
      </c>
      <c r="FS93" s="79">
        <v>1353154</v>
      </c>
      <c r="FT93" s="79">
        <v>4159317.37</v>
      </c>
      <c r="FU93" s="79">
        <v>6545966.8200000003</v>
      </c>
      <c r="FV93" s="79">
        <v>44944453</v>
      </c>
      <c r="FW93" s="79">
        <v>24823415.34</v>
      </c>
      <c r="FX93" s="79">
        <v>42364870.759999998</v>
      </c>
      <c r="FY93" s="79">
        <v>11577270.25</v>
      </c>
      <c r="FZ93" s="79">
        <v>49334378.740000002</v>
      </c>
      <c r="GA93" s="79">
        <v>33276453.23</v>
      </c>
      <c r="GB93" s="79">
        <v>71774668</v>
      </c>
      <c r="GC93" s="80">
        <v>293495667.50999999</v>
      </c>
      <c r="GD93" s="79">
        <v>27085337.960000001</v>
      </c>
      <c r="GE93" s="79">
        <v>38353039.090000004</v>
      </c>
      <c r="GF93" s="79">
        <v>35243585.82</v>
      </c>
      <c r="GG93" s="79">
        <v>35030935.370000005</v>
      </c>
      <c r="GH93" s="79">
        <v>32313610</v>
      </c>
      <c r="GI93" s="79">
        <v>52262401</v>
      </c>
      <c r="GJ93" s="79">
        <v>63206538.270000003</v>
      </c>
      <c r="GK93" s="79">
        <v>37124032.200000003</v>
      </c>
      <c r="GL93" s="79">
        <v>32647214.489999998</v>
      </c>
      <c r="GM93" s="79">
        <v>72468337.060000002</v>
      </c>
      <c r="GN93" s="79">
        <v>12751941.809999999</v>
      </c>
      <c r="GO93" s="79">
        <v>34652070.060000002</v>
      </c>
      <c r="GP93" s="80">
        <f t="shared" si="35"/>
        <v>473139043.13</v>
      </c>
      <c r="GQ93" s="79">
        <v>11764694.460000001</v>
      </c>
      <c r="GR93" s="79">
        <v>13965649.58</v>
      </c>
      <c r="GS93" s="79">
        <v>25842145.18</v>
      </c>
      <c r="GT93" s="79">
        <v>56934091.960000001</v>
      </c>
      <c r="GU93" s="79">
        <v>18451501.800000001</v>
      </c>
      <c r="GV93" s="79">
        <v>29449562.899999999</v>
      </c>
      <c r="GW93" s="79">
        <v>29459212</v>
      </c>
      <c r="GX93" s="79">
        <v>29473194.07</v>
      </c>
      <c r="GY93" s="79">
        <v>31578610.699999999</v>
      </c>
      <c r="GZ93" s="79">
        <v>27452260.02</v>
      </c>
      <c r="HA93" s="79">
        <v>30193485.25</v>
      </c>
      <c r="HB93" s="79">
        <v>30134036.990000002</v>
      </c>
      <c r="HC93" s="80">
        <f t="shared" si="36"/>
        <v>334698444.90999997</v>
      </c>
      <c r="HD93" s="79">
        <v>15325110.08</v>
      </c>
      <c r="HE93" s="79">
        <v>15456701.15</v>
      </c>
      <c r="HF93" s="79">
        <v>11980920.42</v>
      </c>
      <c r="HG93" s="79">
        <v>11642712.870000001</v>
      </c>
      <c r="HH93" s="79">
        <v>7260145.9199999999</v>
      </c>
      <c r="HI93" s="79">
        <v>11211675.48</v>
      </c>
      <c r="HJ93" s="79">
        <v>10349540.32</v>
      </c>
      <c r="HK93" s="79">
        <v>11161516.029999999</v>
      </c>
      <c r="HL93" s="79">
        <v>8600563.9100000001</v>
      </c>
      <c r="HM93" s="79">
        <v>4986247.6400000006</v>
      </c>
      <c r="HN93" s="79">
        <v>2039476.34</v>
      </c>
      <c r="HO93" s="79">
        <v>5264383.41</v>
      </c>
      <c r="HP93" s="80">
        <f t="shared" si="37"/>
        <v>115278993.57000001</v>
      </c>
      <c r="HQ93" s="79">
        <v>3658799.4099999997</v>
      </c>
      <c r="HR93" s="79">
        <v>3447001.88</v>
      </c>
      <c r="HS93" s="79">
        <v>5632312.9400000004</v>
      </c>
      <c r="HT93" s="79">
        <v>11884112</v>
      </c>
      <c r="HU93" s="79">
        <v>19055722.060000002</v>
      </c>
      <c r="HV93" s="79">
        <v>11463922.34</v>
      </c>
      <c r="HW93" s="79">
        <v>9517877.209999999</v>
      </c>
      <c r="HX93" s="79">
        <v>12557040.380000001</v>
      </c>
      <c r="HY93" s="79">
        <v>14682383.880000001</v>
      </c>
      <c r="HZ93" s="79">
        <v>7922125.5599999996</v>
      </c>
      <c r="IA93" s="79">
        <v>7848108.4900000002</v>
      </c>
      <c r="IB93" s="79">
        <v>6597255.1500000004</v>
      </c>
      <c r="IC93" s="80">
        <f t="shared" si="38"/>
        <v>114266661.30000001</v>
      </c>
      <c r="ID93" s="79">
        <v>10929783.300000001</v>
      </c>
      <c r="IE93" s="79">
        <v>2795158.32</v>
      </c>
      <c r="IF93" s="79">
        <v>2904007.4899999998</v>
      </c>
      <c r="IG93" s="79">
        <v>927452.89999999991</v>
      </c>
      <c r="IH93" s="79">
        <v>1009345.94</v>
      </c>
      <c r="II93" s="79">
        <v>1527884.67</v>
      </c>
      <c r="IJ93" s="79">
        <v>10072262.460000001</v>
      </c>
      <c r="IK93" s="79">
        <v>8082564</v>
      </c>
      <c r="IL93" s="79">
        <v>2323061</v>
      </c>
      <c r="IM93" s="79">
        <v>7276833</v>
      </c>
      <c r="IN93" s="79">
        <v>6069834</v>
      </c>
      <c r="IO93" s="79">
        <v>4844382</v>
      </c>
      <c r="IP93" s="80">
        <f t="shared" si="39"/>
        <v>58762569.080000006</v>
      </c>
      <c r="IQ93" s="79">
        <v>10727009</v>
      </c>
      <c r="IR93" s="79">
        <v>5822267</v>
      </c>
      <c r="IS93" s="79">
        <v>3069565</v>
      </c>
      <c r="IT93" s="79">
        <v>5073622</v>
      </c>
      <c r="IU93" s="79">
        <v>3112458</v>
      </c>
      <c r="IV93" s="79">
        <v>9053888</v>
      </c>
      <c r="IW93" s="79">
        <v>4438687</v>
      </c>
      <c r="IX93" s="79">
        <v>7522168</v>
      </c>
      <c r="IY93" s="79">
        <v>5954528</v>
      </c>
      <c r="IZ93" s="79">
        <v>10749067</v>
      </c>
      <c r="JA93" s="79">
        <v>8560539</v>
      </c>
      <c r="JB93" s="79">
        <v>22145020</v>
      </c>
      <c r="JC93" s="80">
        <f t="shared" si="40"/>
        <v>96228818</v>
      </c>
      <c r="JD93" s="79">
        <v>550384</v>
      </c>
      <c r="JE93" s="79">
        <v>895961</v>
      </c>
      <c r="JF93" s="79">
        <v>975698</v>
      </c>
      <c r="JG93" s="79">
        <v>427410</v>
      </c>
      <c r="JH93" s="79">
        <v>1444969</v>
      </c>
      <c r="JI93" s="79">
        <v>636457</v>
      </c>
      <c r="JJ93" s="79">
        <v>374347</v>
      </c>
      <c r="JK93" s="79">
        <v>8945756</v>
      </c>
      <c r="JL93" s="79">
        <v>9792151</v>
      </c>
      <c r="JM93" s="79">
        <v>3216717</v>
      </c>
      <c r="JN93" s="79">
        <v>5720440</v>
      </c>
      <c r="JO93" s="79">
        <v>19577228</v>
      </c>
      <c r="JP93" s="80">
        <f t="shared" si="41"/>
        <v>52557518</v>
      </c>
      <c r="JQ93" s="79">
        <v>1424710</v>
      </c>
      <c r="JR93" s="79">
        <v>178593</v>
      </c>
      <c r="JS93" s="79">
        <v>3181158</v>
      </c>
      <c r="JT93" s="79">
        <v>1277292</v>
      </c>
      <c r="JU93" s="79">
        <v>2648653</v>
      </c>
      <c r="JV93" s="79">
        <v>2450067</v>
      </c>
      <c r="JW93" s="79">
        <v>4398844</v>
      </c>
      <c r="JX93" s="79">
        <v>8634287</v>
      </c>
      <c r="JY93" s="79">
        <v>7808919</v>
      </c>
      <c r="JZ93" s="79">
        <v>7851344</v>
      </c>
      <c r="KA93" s="79">
        <v>9727696</v>
      </c>
      <c r="KB93" s="79">
        <v>17493882</v>
      </c>
      <c r="KC93" s="80">
        <f t="shared" si="42"/>
        <v>67075445</v>
      </c>
      <c r="KD93" s="79">
        <v>2537614</v>
      </c>
      <c r="KE93" s="79">
        <v>1471143</v>
      </c>
      <c r="KF93" s="79">
        <v>2791256</v>
      </c>
      <c r="KG93" s="79">
        <v>3139464</v>
      </c>
      <c r="KH93" s="79">
        <v>5450009</v>
      </c>
      <c r="KI93" s="79">
        <v>7013506</v>
      </c>
      <c r="KJ93" s="79">
        <v>12237959</v>
      </c>
      <c r="KK93" s="79">
        <v>6082655</v>
      </c>
      <c r="KL93" s="79">
        <v>14356100</v>
      </c>
      <c r="KM93" s="79">
        <v>9352692</v>
      </c>
      <c r="KN93" s="79">
        <v>8957554</v>
      </c>
      <c r="KO93" s="79">
        <v>20797547</v>
      </c>
      <c r="KP93" s="80">
        <f t="shared" si="43"/>
        <v>94187499</v>
      </c>
      <c r="KQ93" s="79">
        <v>1331598</v>
      </c>
      <c r="KR93" s="79">
        <v>371618</v>
      </c>
      <c r="KS93" s="79">
        <v>1123265</v>
      </c>
      <c r="KT93" s="79">
        <v>361546</v>
      </c>
      <c r="KU93" s="79">
        <v>599756</v>
      </c>
      <c r="KV93" s="79">
        <v>2089869</v>
      </c>
      <c r="KW93" s="79">
        <v>1951265</v>
      </c>
      <c r="KX93" s="79">
        <v>2898215</v>
      </c>
      <c r="KY93" s="79">
        <v>1680603</v>
      </c>
      <c r="KZ93" s="79">
        <v>3133233</v>
      </c>
      <c r="LA93" s="79">
        <v>2466708</v>
      </c>
      <c r="LB93" s="79">
        <v>9491978</v>
      </c>
      <c r="LC93" s="80">
        <f t="shared" si="44"/>
        <v>27499654</v>
      </c>
      <c r="LD93" s="79">
        <v>1936371</v>
      </c>
      <c r="LE93" s="79">
        <v>2707330</v>
      </c>
      <c r="LF93" s="79">
        <v>1706558</v>
      </c>
      <c r="LG93" s="79">
        <v>2084303</v>
      </c>
      <c r="LH93" s="79">
        <v>590812</v>
      </c>
      <c r="LI93" s="79">
        <v>4978806</v>
      </c>
      <c r="LJ93" s="81" t="e">
        <f>+INDEX(#REF!,MATCH($B93,#REF!,0),MATCH(LJ$6,#REF!,0))</f>
        <v>#REF!</v>
      </c>
      <c r="LK93" s="82"/>
      <c r="LL93" s="81"/>
      <c r="LM93" s="81"/>
      <c r="LN93" s="81"/>
      <c r="LO93" s="81"/>
      <c r="LP93" s="80" t="e">
        <f t="shared" si="45"/>
        <v>#REF!</v>
      </c>
    </row>
    <row r="94" spans="1:328" hidden="1" outlineLevel="1">
      <c r="B94" t="str">
        <f t="shared" si="51"/>
        <v>INFRAESTRUCTURAHUANCAVELICA</v>
      </c>
      <c r="C94" s="78" t="s">
        <v>406</v>
      </c>
      <c r="D94" s="79">
        <v>0</v>
      </c>
      <c r="E94" s="79">
        <v>0</v>
      </c>
      <c r="F94" s="79">
        <v>0</v>
      </c>
      <c r="G94" s="79">
        <v>0</v>
      </c>
      <c r="H94" s="79">
        <v>0</v>
      </c>
      <c r="I94" s="79">
        <v>0</v>
      </c>
      <c r="J94" s="79">
        <v>0</v>
      </c>
      <c r="K94" s="79">
        <v>0</v>
      </c>
      <c r="L94" s="79">
        <v>0</v>
      </c>
      <c r="M94" s="79">
        <v>0</v>
      </c>
      <c r="N94" s="79">
        <v>0</v>
      </c>
      <c r="O94" s="79">
        <v>0</v>
      </c>
      <c r="P94" s="80">
        <v>0</v>
      </c>
      <c r="Q94" s="79">
        <v>19615.169999999998</v>
      </c>
      <c r="R94" s="79">
        <v>19615.169999999998</v>
      </c>
      <c r="S94" s="79">
        <v>19615.169999999998</v>
      </c>
      <c r="T94" s="79">
        <v>82794.17</v>
      </c>
      <c r="U94" s="79">
        <v>82794.17</v>
      </c>
      <c r="V94" s="79">
        <v>82794.17</v>
      </c>
      <c r="W94" s="79">
        <v>30270.5</v>
      </c>
      <c r="X94" s="79">
        <v>30270.5</v>
      </c>
      <c r="Y94" s="79">
        <v>30270.5</v>
      </c>
      <c r="Z94" s="79">
        <v>113954.17</v>
      </c>
      <c r="AA94" s="79">
        <v>113954.17</v>
      </c>
      <c r="AB94" s="79">
        <v>113954.17</v>
      </c>
      <c r="AC94" s="80">
        <v>739902.03</v>
      </c>
      <c r="AD94" s="79">
        <v>29318</v>
      </c>
      <c r="AE94" s="79">
        <v>29318</v>
      </c>
      <c r="AF94" s="79">
        <v>29318</v>
      </c>
      <c r="AG94" s="79">
        <v>0</v>
      </c>
      <c r="AH94" s="79">
        <v>0</v>
      </c>
      <c r="AI94" s="79">
        <v>0</v>
      </c>
      <c r="AJ94" s="79">
        <v>0</v>
      </c>
      <c r="AK94" s="79">
        <v>0</v>
      </c>
      <c r="AL94" s="79">
        <v>0</v>
      </c>
      <c r="AM94" s="79">
        <v>0</v>
      </c>
      <c r="AN94" s="79">
        <v>0</v>
      </c>
      <c r="AO94" s="79">
        <v>0</v>
      </c>
      <c r="AP94" s="80">
        <v>87954</v>
      </c>
      <c r="AQ94" s="79">
        <v>2746.28</v>
      </c>
      <c r="AR94" s="79">
        <v>2746.28</v>
      </c>
      <c r="AS94" s="79">
        <v>2746.28</v>
      </c>
      <c r="AT94" s="79">
        <v>1830.85</v>
      </c>
      <c r="AU94" s="79">
        <v>1830.85</v>
      </c>
      <c r="AV94" s="79">
        <v>1830.85</v>
      </c>
      <c r="AW94" s="79">
        <v>915.43</v>
      </c>
      <c r="AX94" s="79">
        <v>915.43</v>
      </c>
      <c r="AY94" s="79">
        <v>915.43</v>
      </c>
      <c r="AZ94" s="79">
        <v>228.86</v>
      </c>
      <c r="BA94" s="79">
        <v>228.86</v>
      </c>
      <c r="BB94" s="79">
        <v>228.86</v>
      </c>
      <c r="BC94" s="80">
        <v>17164.260000000002</v>
      </c>
      <c r="BD94" s="79">
        <v>0</v>
      </c>
      <c r="BE94" s="79">
        <v>0</v>
      </c>
      <c r="BF94" s="79">
        <v>0</v>
      </c>
      <c r="BG94" s="79">
        <v>0</v>
      </c>
      <c r="BH94" s="79">
        <v>0</v>
      </c>
      <c r="BI94" s="79">
        <v>0</v>
      </c>
      <c r="BJ94" s="79">
        <v>0</v>
      </c>
      <c r="BK94" s="79">
        <v>0</v>
      </c>
      <c r="BL94" s="79">
        <v>0</v>
      </c>
      <c r="BM94" s="79">
        <v>430462.67</v>
      </c>
      <c r="BN94" s="79">
        <v>430462.67</v>
      </c>
      <c r="BO94" s="79">
        <v>430462.67</v>
      </c>
      <c r="BP94" s="80">
        <v>1291388.01</v>
      </c>
      <c r="BQ94" s="79">
        <v>230056.91</v>
      </c>
      <c r="BR94" s="79">
        <v>230056.91</v>
      </c>
      <c r="BS94" s="79">
        <v>230056.91</v>
      </c>
      <c r="BT94" s="79">
        <v>257646.28</v>
      </c>
      <c r="BU94" s="79">
        <v>257646.28</v>
      </c>
      <c r="BV94" s="79">
        <v>257646.28</v>
      </c>
      <c r="BW94" s="79">
        <v>1040643</v>
      </c>
      <c r="BX94" s="79">
        <v>1040643</v>
      </c>
      <c r="BY94" s="79">
        <v>1040643</v>
      </c>
      <c r="BZ94" s="79">
        <v>6621.14</v>
      </c>
      <c r="CA94" s="79">
        <v>6621.14</v>
      </c>
      <c r="CB94" s="79">
        <v>6621.14</v>
      </c>
      <c r="CC94" s="80">
        <v>4604901.9899999993</v>
      </c>
      <c r="CD94" s="79">
        <v>1285543.99</v>
      </c>
      <c r="CE94" s="79">
        <v>1285543.99</v>
      </c>
      <c r="CF94" s="79">
        <v>1285543.99</v>
      </c>
      <c r="CG94" s="79">
        <v>18422.66</v>
      </c>
      <c r="CH94" s="79">
        <v>18422.66</v>
      </c>
      <c r="CI94" s="79">
        <v>18422.66</v>
      </c>
      <c r="CJ94" s="79">
        <v>24996.879999999997</v>
      </c>
      <c r="CK94" s="79">
        <v>24996.879999999997</v>
      </c>
      <c r="CL94" s="79">
        <v>24996.879999999997</v>
      </c>
      <c r="CM94" s="79">
        <v>18332.559999999998</v>
      </c>
      <c r="CN94" s="79">
        <v>18332.559999999998</v>
      </c>
      <c r="CO94" s="79">
        <v>18332.559999999998</v>
      </c>
      <c r="CP94" s="80">
        <v>4041888.27</v>
      </c>
      <c r="CQ94" s="79">
        <v>130559.33</v>
      </c>
      <c r="CR94" s="79">
        <v>130559.33</v>
      </c>
      <c r="CS94" s="79">
        <v>130559.33</v>
      </c>
      <c r="CT94" s="79">
        <v>104095.33</v>
      </c>
      <c r="CU94" s="79">
        <v>104095.33</v>
      </c>
      <c r="CV94" s="79">
        <v>104095.33</v>
      </c>
      <c r="CW94" s="79">
        <v>21630</v>
      </c>
      <c r="CX94" s="79">
        <v>21630</v>
      </c>
      <c r="CY94" s="79">
        <v>21630</v>
      </c>
      <c r="CZ94" s="79">
        <v>97215.33</v>
      </c>
      <c r="DA94" s="79">
        <v>97215.33</v>
      </c>
      <c r="DB94" s="79">
        <v>97215.33</v>
      </c>
      <c r="DC94" s="80">
        <v>1060499.97</v>
      </c>
      <c r="DD94" s="79">
        <v>109155.67</v>
      </c>
      <c r="DE94" s="79">
        <v>109155.67</v>
      </c>
      <c r="DF94" s="79">
        <v>109155.67</v>
      </c>
      <c r="DG94" s="79">
        <v>82025.33</v>
      </c>
      <c r="DH94" s="79">
        <v>82025.33</v>
      </c>
      <c r="DI94" s="79">
        <v>82025.33</v>
      </c>
      <c r="DJ94" s="79">
        <v>86312.33</v>
      </c>
      <c r="DK94" s="79">
        <v>86312.33</v>
      </c>
      <c r="DL94" s="79">
        <v>86312.33</v>
      </c>
      <c r="DM94" s="79">
        <v>69869.34</v>
      </c>
      <c r="DN94" s="79">
        <v>69869.34</v>
      </c>
      <c r="DO94" s="79">
        <v>69869.34</v>
      </c>
      <c r="DP94" s="80">
        <v>1042088.0099999998</v>
      </c>
      <c r="DQ94" s="79">
        <v>157020.33000000002</v>
      </c>
      <c r="DR94" s="79">
        <v>157020.33000000002</v>
      </c>
      <c r="DS94" s="79">
        <v>157020.33000000002</v>
      </c>
      <c r="DT94" s="79">
        <v>286009.23</v>
      </c>
      <c r="DU94" s="79">
        <v>270631.27</v>
      </c>
      <c r="DV94" s="79">
        <v>281261.89</v>
      </c>
      <c r="DW94" s="79">
        <v>285841.44</v>
      </c>
      <c r="DX94" s="79">
        <v>83581.17</v>
      </c>
      <c r="DY94" s="79">
        <v>60822.47</v>
      </c>
      <c r="DZ94" s="79">
        <v>53576.47</v>
      </c>
      <c r="EA94" s="79">
        <v>74013.31</v>
      </c>
      <c r="EB94" s="79">
        <v>76033.31</v>
      </c>
      <c r="EC94" s="80">
        <v>1942831.5499999998</v>
      </c>
      <c r="ED94" s="79">
        <v>68604.849999999991</v>
      </c>
      <c r="EE94" s="79">
        <v>69394.760000000009</v>
      </c>
      <c r="EF94" s="79">
        <v>141246.76</v>
      </c>
      <c r="EG94" s="79">
        <v>154067.63</v>
      </c>
      <c r="EH94" s="79">
        <v>321246.93</v>
      </c>
      <c r="EI94" s="79">
        <v>1002744.48</v>
      </c>
      <c r="EJ94" s="79">
        <v>2788</v>
      </c>
      <c r="EK94" s="79">
        <v>41479</v>
      </c>
      <c r="EL94" s="79">
        <v>9196</v>
      </c>
      <c r="EM94" s="79">
        <v>40707</v>
      </c>
      <c r="EN94" s="79">
        <v>50119</v>
      </c>
      <c r="EO94" s="79">
        <v>18697</v>
      </c>
      <c r="EP94" s="80">
        <v>1920291.41</v>
      </c>
      <c r="EQ94" s="79">
        <v>9542</v>
      </c>
      <c r="ER94" s="79">
        <v>112513.89</v>
      </c>
      <c r="ES94" s="79">
        <v>132952.34000000003</v>
      </c>
      <c r="ET94" s="79">
        <v>333921.86</v>
      </c>
      <c r="EU94" s="79">
        <v>564881</v>
      </c>
      <c r="EV94" s="79">
        <v>132395.91</v>
      </c>
      <c r="EW94" s="79">
        <v>92587.98</v>
      </c>
      <c r="EX94" s="79">
        <v>84308.800000000003</v>
      </c>
      <c r="EY94" s="79">
        <v>192423.27</v>
      </c>
      <c r="EZ94" s="79">
        <v>674814.52</v>
      </c>
      <c r="FA94" s="79">
        <v>284846.42</v>
      </c>
      <c r="FB94" s="79">
        <v>236772.52</v>
      </c>
      <c r="FC94" s="80">
        <v>2851960.5100000002</v>
      </c>
      <c r="FD94" s="79">
        <v>94352.85</v>
      </c>
      <c r="FE94" s="79">
        <v>288470.42000000004</v>
      </c>
      <c r="FF94" s="79">
        <v>136526.49</v>
      </c>
      <c r="FG94" s="79">
        <v>318763.27</v>
      </c>
      <c r="FH94" s="79">
        <v>310004.61</v>
      </c>
      <c r="FI94" s="79">
        <v>486901.77</v>
      </c>
      <c r="FJ94" s="79">
        <v>455401.68</v>
      </c>
      <c r="FK94" s="79">
        <v>444702.56</v>
      </c>
      <c r="FL94" s="79">
        <v>148659.04</v>
      </c>
      <c r="FM94" s="79">
        <v>187502.55</v>
      </c>
      <c r="FN94" s="79">
        <v>186113.59</v>
      </c>
      <c r="FO94" s="79">
        <v>375720.52</v>
      </c>
      <c r="FP94" s="80">
        <v>3433119.3499999996</v>
      </c>
      <c r="FQ94" s="79">
        <v>1679475.77</v>
      </c>
      <c r="FR94" s="79">
        <v>118935.17000000001</v>
      </c>
      <c r="FS94" s="79">
        <v>302391.34000000003</v>
      </c>
      <c r="FT94" s="79">
        <v>214786.91</v>
      </c>
      <c r="FU94" s="79">
        <v>433081.04000000004</v>
      </c>
      <c r="FV94" s="79">
        <v>809275.24</v>
      </c>
      <c r="FW94" s="79">
        <v>575615.85</v>
      </c>
      <c r="FX94" s="79">
        <v>777182.14</v>
      </c>
      <c r="FY94" s="79">
        <v>790024.27</v>
      </c>
      <c r="FZ94" s="79">
        <v>980726.54</v>
      </c>
      <c r="GA94" s="79">
        <v>96800.12999999999</v>
      </c>
      <c r="GB94" s="79">
        <v>762124.53</v>
      </c>
      <c r="GC94" s="80">
        <v>7540418.9300000006</v>
      </c>
      <c r="GD94" s="79">
        <v>1251351.6200000001</v>
      </c>
      <c r="GE94" s="79">
        <v>825817.04</v>
      </c>
      <c r="GF94" s="79">
        <v>549034.14</v>
      </c>
      <c r="GG94" s="79">
        <v>948578.93</v>
      </c>
      <c r="GH94" s="79">
        <v>244599.88</v>
      </c>
      <c r="GI94" s="79">
        <v>305876.47000000003</v>
      </c>
      <c r="GJ94" s="79">
        <v>248081.64</v>
      </c>
      <c r="GK94" s="79">
        <v>278598.81</v>
      </c>
      <c r="GL94" s="79">
        <v>309803.98</v>
      </c>
      <c r="GM94" s="79">
        <v>404365</v>
      </c>
      <c r="GN94" s="79">
        <v>275333.63</v>
      </c>
      <c r="GO94" s="79">
        <v>340606.04</v>
      </c>
      <c r="GP94" s="80">
        <f t="shared" si="35"/>
        <v>5982047.1799999997</v>
      </c>
      <c r="GQ94" s="79">
        <v>654947.1</v>
      </c>
      <c r="GR94" s="79">
        <v>274633.94</v>
      </c>
      <c r="GS94" s="79">
        <v>198681.60000000001</v>
      </c>
      <c r="GT94" s="79">
        <v>614355.32000000007</v>
      </c>
      <c r="GU94" s="79">
        <v>489185.69</v>
      </c>
      <c r="GV94" s="79">
        <v>279139.61</v>
      </c>
      <c r="GW94" s="79">
        <v>209253.27</v>
      </c>
      <c r="GX94" s="79">
        <v>481760.81999999995</v>
      </c>
      <c r="GY94" s="79">
        <v>1161208.3</v>
      </c>
      <c r="GZ94" s="79">
        <v>1284074.1499999999</v>
      </c>
      <c r="HA94" s="79">
        <v>474646.87</v>
      </c>
      <c r="HB94" s="79">
        <v>760925.63</v>
      </c>
      <c r="HC94" s="80">
        <f t="shared" si="36"/>
        <v>6882812.3000000007</v>
      </c>
      <c r="HD94" s="79">
        <v>748391.84000000008</v>
      </c>
      <c r="HE94" s="79">
        <v>254821.03</v>
      </c>
      <c r="HF94" s="79">
        <v>443151.13999999996</v>
      </c>
      <c r="HG94" s="79">
        <v>576801.69999999995</v>
      </c>
      <c r="HH94" s="79">
        <v>495849.93</v>
      </c>
      <c r="HI94" s="79">
        <v>764379.71000000008</v>
      </c>
      <c r="HJ94" s="79">
        <v>886195.55</v>
      </c>
      <c r="HK94" s="79">
        <v>737303.79999999993</v>
      </c>
      <c r="HL94" s="79">
        <v>977752.44</v>
      </c>
      <c r="HM94" s="79">
        <v>636080.21</v>
      </c>
      <c r="HN94" s="79">
        <v>717373.98</v>
      </c>
      <c r="HO94" s="79">
        <v>478029.8</v>
      </c>
      <c r="HP94" s="80">
        <f t="shared" si="37"/>
        <v>7716131.1299999999</v>
      </c>
      <c r="HQ94" s="79">
        <v>405812.49</v>
      </c>
      <c r="HR94" s="79">
        <v>904000.45</v>
      </c>
      <c r="HS94" s="79">
        <v>751288.22</v>
      </c>
      <c r="HT94" s="79">
        <v>1327014.8</v>
      </c>
      <c r="HU94" s="79">
        <v>400294.04</v>
      </c>
      <c r="HV94" s="79">
        <v>585340.82000000007</v>
      </c>
      <c r="HW94" s="79">
        <v>934068.15</v>
      </c>
      <c r="HX94" s="79">
        <v>1118293.19</v>
      </c>
      <c r="HY94" s="79">
        <v>318378.64</v>
      </c>
      <c r="HZ94" s="79">
        <v>346651.01</v>
      </c>
      <c r="IA94" s="79">
        <v>1123795.76</v>
      </c>
      <c r="IB94" s="79">
        <v>2236537.88</v>
      </c>
      <c r="IC94" s="80">
        <f t="shared" si="38"/>
        <v>10451475.449999999</v>
      </c>
      <c r="ID94" s="79">
        <v>3265143.31</v>
      </c>
      <c r="IE94" s="79">
        <v>7631572.8799999999</v>
      </c>
      <c r="IF94" s="79">
        <v>5928594.21</v>
      </c>
      <c r="IG94" s="79">
        <v>3250853</v>
      </c>
      <c r="IH94" s="79">
        <v>3113894.21</v>
      </c>
      <c r="II94" s="79">
        <v>2314575.1</v>
      </c>
      <c r="IJ94" s="79">
        <v>2216090.7200000002</v>
      </c>
      <c r="IK94" s="79">
        <v>3514680</v>
      </c>
      <c r="IL94" s="79">
        <v>2218723</v>
      </c>
      <c r="IM94" s="79">
        <v>4518153</v>
      </c>
      <c r="IN94" s="79">
        <v>1315355</v>
      </c>
      <c r="IO94" s="79">
        <v>1428263</v>
      </c>
      <c r="IP94" s="80">
        <f t="shared" si="39"/>
        <v>40715897.43</v>
      </c>
      <c r="IQ94" s="79">
        <v>1252172</v>
      </c>
      <c r="IR94" s="79">
        <v>723721</v>
      </c>
      <c r="IS94" s="79">
        <v>1999339</v>
      </c>
      <c r="IT94" s="79">
        <v>1640472</v>
      </c>
      <c r="IU94" s="79">
        <v>67626</v>
      </c>
      <c r="IV94" s="79">
        <v>66220</v>
      </c>
      <c r="IW94" s="79">
        <v>184556</v>
      </c>
      <c r="IX94" s="79">
        <v>257582</v>
      </c>
      <c r="IY94" s="79">
        <v>878807</v>
      </c>
      <c r="IZ94" s="79">
        <v>317687</v>
      </c>
      <c r="JA94" s="79">
        <v>371128</v>
      </c>
      <c r="JB94" s="79">
        <v>425401</v>
      </c>
      <c r="JC94" s="80">
        <f t="shared" si="40"/>
        <v>8184711</v>
      </c>
      <c r="JD94" s="79">
        <v>235654</v>
      </c>
      <c r="JE94" s="79">
        <v>63087</v>
      </c>
      <c r="JF94" s="79">
        <v>45456</v>
      </c>
      <c r="JG94" s="79">
        <v>146665</v>
      </c>
      <c r="JH94" s="79">
        <v>3600</v>
      </c>
      <c r="JI94" s="79">
        <v>294341</v>
      </c>
      <c r="JJ94" s="79">
        <v>15420</v>
      </c>
      <c r="JK94" s="79">
        <v>458640</v>
      </c>
      <c r="JL94" s="79">
        <v>599326</v>
      </c>
      <c r="JM94" s="79">
        <v>1180724</v>
      </c>
      <c r="JN94" s="79">
        <v>1449690</v>
      </c>
      <c r="JO94" s="79">
        <v>1508012</v>
      </c>
      <c r="JP94" s="80">
        <f t="shared" si="41"/>
        <v>6000615</v>
      </c>
      <c r="JQ94" s="79">
        <v>398863</v>
      </c>
      <c r="JR94" s="79">
        <v>197771</v>
      </c>
      <c r="JS94" s="79">
        <v>429069</v>
      </c>
      <c r="JT94" s="79">
        <v>113843</v>
      </c>
      <c r="JU94" s="79">
        <v>189138</v>
      </c>
      <c r="JV94" s="79">
        <v>67951</v>
      </c>
      <c r="JW94" s="79">
        <v>101812</v>
      </c>
      <c r="JX94" s="79">
        <v>155412</v>
      </c>
      <c r="JY94" s="79">
        <v>191427</v>
      </c>
      <c r="JZ94" s="79">
        <v>187874</v>
      </c>
      <c r="KA94" s="79">
        <v>322623</v>
      </c>
      <c r="KB94" s="79">
        <v>140729</v>
      </c>
      <c r="KC94" s="80">
        <f t="shared" si="42"/>
        <v>2496512</v>
      </c>
      <c r="KD94" s="79">
        <v>434671</v>
      </c>
      <c r="KE94" s="79">
        <v>450879</v>
      </c>
      <c r="KF94" s="79">
        <v>391804</v>
      </c>
      <c r="KG94" s="79">
        <v>473512</v>
      </c>
      <c r="KH94" s="79">
        <v>351982</v>
      </c>
      <c r="KI94" s="79">
        <v>295023</v>
      </c>
      <c r="KJ94" s="79">
        <v>295041</v>
      </c>
      <c r="KK94" s="79">
        <v>622939</v>
      </c>
      <c r="KL94" s="79">
        <v>607257</v>
      </c>
      <c r="KM94" s="79">
        <v>667891</v>
      </c>
      <c r="KN94" s="79">
        <v>503397</v>
      </c>
      <c r="KO94" s="79">
        <v>755202</v>
      </c>
      <c r="KP94" s="80">
        <f t="shared" si="43"/>
        <v>5849598</v>
      </c>
      <c r="KQ94" s="79">
        <v>702581</v>
      </c>
      <c r="KR94" s="79">
        <v>676800</v>
      </c>
      <c r="KS94" s="79">
        <v>724118</v>
      </c>
      <c r="KT94" s="79">
        <v>641894</v>
      </c>
      <c r="KU94" s="79">
        <v>944616</v>
      </c>
      <c r="KV94" s="79">
        <v>521953</v>
      </c>
      <c r="KW94" s="79">
        <v>413420</v>
      </c>
      <c r="KX94" s="79">
        <v>519888</v>
      </c>
      <c r="KY94" s="79">
        <v>392565</v>
      </c>
      <c r="KZ94" s="79">
        <v>387862</v>
      </c>
      <c r="LA94" s="79">
        <v>739230</v>
      </c>
      <c r="LB94" s="79">
        <v>7781</v>
      </c>
      <c r="LC94" s="80">
        <f t="shared" si="44"/>
        <v>6672708</v>
      </c>
      <c r="LD94" s="79">
        <v>727345</v>
      </c>
      <c r="LE94" s="79">
        <v>432123</v>
      </c>
      <c r="LF94" s="79">
        <v>396596</v>
      </c>
      <c r="LG94" s="79">
        <v>409232</v>
      </c>
      <c r="LH94" s="79">
        <v>291301</v>
      </c>
      <c r="LI94" s="79">
        <v>1033913</v>
      </c>
      <c r="LJ94" s="81" t="e">
        <f>+INDEX(#REF!,MATCH($B94,#REF!,0),MATCH(LJ$6,#REF!,0))</f>
        <v>#REF!</v>
      </c>
      <c r="LK94" s="82"/>
      <c r="LL94" s="81"/>
      <c r="LM94" s="81"/>
      <c r="LN94" s="81"/>
      <c r="LO94" s="81"/>
      <c r="LP94" s="80" t="e">
        <f t="shared" si="45"/>
        <v>#REF!</v>
      </c>
    </row>
    <row r="95" spans="1:328" hidden="1" outlineLevel="1">
      <c r="B95" t="str">
        <f t="shared" si="51"/>
        <v>INFRAESTRUCTURAHUÁNUCO</v>
      </c>
      <c r="C95" s="78" t="s">
        <v>407</v>
      </c>
      <c r="D95" s="79">
        <v>0</v>
      </c>
      <c r="E95" s="79">
        <v>0</v>
      </c>
      <c r="F95" s="79">
        <v>0</v>
      </c>
      <c r="G95" s="79">
        <v>0</v>
      </c>
      <c r="H95" s="79">
        <v>0</v>
      </c>
      <c r="I95" s="79">
        <v>0</v>
      </c>
      <c r="J95" s="79">
        <v>0</v>
      </c>
      <c r="K95" s="79">
        <v>0</v>
      </c>
      <c r="L95" s="79">
        <v>0</v>
      </c>
      <c r="M95" s="79">
        <v>0</v>
      </c>
      <c r="N95" s="79">
        <v>0</v>
      </c>
      <c r="O95" s="79">
        <v>0</v>
      </c>
      <c r="P95" s="80">
        <v>0</v>
      </c>
      <c r="Q95" s="79">
        <v>0</v>
      </c>
      <c r="R95" s="79">
        <v>0</v>
      </c>
      <c r="S95" s="79">
        <v>0</v>
      </c>
      <c r="T95" s="79">
        <v>0</v>
      </c>
      <c r="U95" s="79">
        <v>0</v>
      </c>
      <c r="V95" s="79">
        <v>0</v>
      </c>
      <c r="W95" s="79">
        <v>0</v>
      </c>
      <c r="X95" s="79">
        <v>0</v>
      </c>
      <c r="Y95" s="79">
        <v>0</v>
      </c>
      <c r="Z95" s="79">
        <v>0</v>
      </c>
      <c r="AA95" s="79">
        <v>0</v>
      </c>
      <c r="AB95" s="79">
        <v>0</v>
      </c>
      <c r="AC95" s="80">
        <v>0</v>
      </c>
      <c r="AD95" s="79">
        <v>0</v>
      </c>
      <c r="AE95" s="79">
        <v>0</v>
      </c>
      <c r="AF95" s="79">
        <v>0</v>
      </c>
      <c r="AG95" s="79">
        <v>0</v>
      </c>
      <c r="AH95" s="79">
        <v>0</v>
      </c>
      <c r="AI95" s="79">
        <v>0</v>
      </c>
      <c r="AJ95" s="79">
        <v>0</v>
      </c>
      <c r="AK95" s="79">
        <v>0</v>
      </c>
      <c r="AL95" s="79">
        <v>0</v>
      </c>
      <c r="AM95" s="79">
        <v>0</v>
      </c>
      <c r="AN95" s="79">
        <v>0</v>
      </c>
      <c r="AO95" s="79">
        <v>0</v>
      </c>
      <c r="AP95" s="80">
        <v>0</v>
      </c>
      <c r="AQ95" s="79">
        <v>0</v>
      </c>
      <c r="AR95" s="79">
        <v>0</v>
      </c>
      <c r="AS95" s="79">
        <v>0</v>
      </c>
      <c r="AT95" s="79">
        <v>0</v>
      </c>
      <c r="AU95" s="79">
        <v>0</v>
      </c>
      <c r="AV95" s="79">
        <v>0</v>
      </c>
      <c r="AW95" s="79">
        <v>0</v>
      </c>
      <c r="AX95" s="79">
        <v>0</v>
      </c>
      <c r="AY95" s="79">
        <v>0</v>
      </c>
      <c r="AZ95" s="79">
        <v>0</v>
      </c>
      <c r="BA95" s="79">
        <v>0</v>
      </c>
      <c r="BB95" s="79">
        <v>0</v>
      </c>
      <c r="BC95" s="80">
        <v>0</v>
      </c>
      <c r="BD95" s="79">
        <v>0</v>
      </c>
      <c r="BE95" s="79">
        <v>0</v>
      </c>
      <c r="BF95" s="79">
        <v>0</v>
      </c>
      <c r="BG95" s="79">
        <v>0</v>
      </c>
      <c r="BH95" s="79">
        <v>0</v>
      </c>
      <c r="BI95" s="79">
        <v>0</v>
      </c>
      <c r="BJ95" s="79">
        <v>0</v>
      </c>
      <c r="BK95" s="79">
        <v>0</v>
      </c>
      <c r="BL95" s="79">
        <v>0</v>
      </c>
      <c r="BM95" s="79">
        <v>0</v>
      </c>
      <c r="BN95" s="79">
        <v>0</v>
      </c>
      <c r="BO95" s="79">
        <v>0</v>
      </c>
      <c r="BP95" s="80">
        <v>0</v>
      </c>
      <c r="BQ95" s="79">
        <v>0</v>
      </c>
      <c r="BR95" s="79">
        <v>0</v>
      </c>
      <c r="BS95" s="79">
        <v>0</v>
      </c>
      <c r="BT95" s="79">
        <v>0</v>
      </c>
      <c r="BU95" s="79">
        <v>0</v>
      </c>
      <c r="BV95" s="79">
        <v>0</v>
      </c>
      <c r="BW95" s="79">
        <v>0</v>
      </c>
      <c r="BX95" s="79">
        <v>0</v>
      </c>
      <c r="BY95" s="79">
        <v>0</v>
      </c>
      <c r="BZ95" s="79">
        <v>0</v>
      </c>
      <c r="CA95" s="79">
        <v>0</v>
      </c>
      <c r="CB95" s="79">
        <v>0</v>
      </c>
      <c r="CC95" s="80">
        <v>0</v>
      </c>
      <c r="CD95" s="79">
        <v>0</v>
      </c>
      <c r="CE95" s="79">
        <v>0</v>
      </c>
      <c r="CF95" s="79">
        <v>0</v>
      </c>
      <c r="CG95" s="79">
        <v>0</v>
      </c>
      <c r="CH95" s="79">
        <v>0</v>
      </c>
      <c r="CI95" s="79">
        <v>0</v>
      </c>
      <c r="CJ95" s="79">
        <v>0</v>
      </c>
      <c r="CK95" s="79">
        <v>0</v>
      </c>
      <c r="CL95" s="79">
        <v>0</v>
      </c>
      <c r="CM95" s="79">
        <v>0</v>
      </c>
      <c r="CN95" s="79">
        <v>0</v>
      </c>
      <c r="CO95" s="79">
        <v>0</v>
      </c>
      <c r="CP95" s="80">
        <v>0</v>
      </c>
      <c r="CQ95" s="79">
        <v>0</v>
      </c>
      <c r="CR95" s="79">
        <v>0</v>
      </c>
      <c r="CS95" s="79">
        <v>0</v>
      </c>
      <c r="CT95" s="79">
        <v>0</v>
      </c>
      <c r="CU95" s="79">
        <v>0</v>
      </c>
      <c r="CV95" s="79">
        <v>0</v>
      </c>
      <c r="CW95" s="79">
        <v>0</v>
      </c>
      <c r="CX95" s="79">
        <v>0</v>
      </c>
      <c r="CY95" s="79">
        <v>0</v>
      </c>
      <c r="CZ95" s="79">
        <v>0</v>
      </c>
      <c r="DA95" s="79">
        <v>0</v>
      </c>
      <c r="DB95" s="79">
        <v>0</v>
      </c>
      <c r="DC95" s="80">
        <v>0</v>
      </c>
      <c r="DD95" s="79">
        <v>0</v>
      </c>
      <c r="DE95" s="79">
        <v>0</v>
      </c>
      <c r="DF95" s="79">
        <v>0</v>
      </c>
      <c r="DG95" s="79">
        <v>0</v>
      </c>
      <c r="DH95" s="79">
        <v>0</v>
      </c>
      <c r="DI95" s="79">
        <v>0</v>
      </c>
      <c r="DJ95" s="79">
        <v>0</v>
      </c>
      <c r="DK95" s="79">
        <v>0</v>
      </c>
      <c r="DL95" s="79">
        <v>0</v>
      </c>
      <c r="DM95" s="79">
        <v>0</v>
      </c>
      <c r="DN95" s="79">
        <v>0</v>
      </c>
      <c r="DO95" s="79">
        <v>0</v>
      </c>
      <c r="DP95" s="80">
        <v>0</v>
      </c>
      <c r="DQ95" s="79">
        <v>0</v>
      </c>
      <c r="DR95" s="79">
        <v>0</v>
      </c>
      <c r="DS95" s="79">
        <v>0</v>
      </c>
      <c r="DT95" s="79">
        <v>564850</v>
      </c>
      <c r="DU95" s="79">
        <v>33312.22</v>
      </c>
      <c r="DV95" s="79">
        <v>21195.4</v>
      </c>
      <c r="DW95" s="79">
        <v>16156.82</v>
      </c>
      <c r="DX95" s="79">
        <v>61134</v>
      </c>
      <c r="DY95" s="79">
        <v>28648</v>
      </c>
      <c r="DZ95" s="79">
        <v>41516.78</v>
      </c>
      <c r="EA95" s="79">
        <v>65449.2</v>
      </c>
      <c r="EB95" s="79">
        <v>26932.68</v>
      </c>
      <c r="EC95" s="80">
        <v>859195.1</v>
      </c>
      <c r="ED95" s="79">
        <v>24776.48</v>
      </c>
      <c r="EE95" s="79">
        <v>161526</v>
      </c>
      <c r="EF95" s="79">
        <v>100858</v>
      </c>
      <c r="EG95" s="79">
        <v>55144</v>
      </c>
      <c r="EH95" s="79">
        <v>108350</v>
      </c>
      <c r="EI95" s="79">
        <v>49446</v>
      </c>
      <c r="EJ95" s="79">
        <v>309047.18</v>
      </c>
      <c r="EK95" s="79">
        <v>125552.08</v>
      </c>
      <c r="EL95" s="79">
        <v>62414.2</v>
      </c>
      <c r="EM95" s="79">
        <v>34.46</v>
      </c>
      <c r="EN95" s="79">
        <v>74062</v>
      </c>
      <c r="EO95" s="79">
        <v>162242.6</v>
      </c>
      <c r="EP95" s="80">
        <v>1233453</v>
      </c>
      <c r="EQ95" s="79">
        <v>61265.599999999999</v>
      </c>
      <c r="ER95" s="79">
        <v>77889.899999999994</v>
      </c>
      <c r="ES95" s="79">
        <v>140120.34</v>
      </c>
      <c r="ET95" s="79">
        <v>88837.6</v>
      </c>
      <c r="EU95" s="79">
        <v>226780</v>
      </c>
      <c r="EV95" s="79">
        <v>118378.05</v>
      </c>
      <c r="EW95" s="79">
        <v>0</v>
      </c>
      <c r="EX95" s="79">
        <v>0</v>
      </c>
      <c r="EY95" s="79">
        <v>130542</v>
      </c>
      <c r="EZ95" s="79">
        <v>25698</v>
      </c>
      <c r="FA95" s="79">
        <v>426388.69</v>
      </c>
      <c r="FB95" s="79">
        <v>835248.15</v>
      </c>
      <c r="FC95" s="80">
        <v>2131148.33</v>
      </c>
      <c r="FD95" s="79">
        <v>85422.55</v>
      </c>
      <c r="FE95" s="79">
        <v>380854.86</v>
      </c>
      <c r="FF95" s="79">
        <v>370973.93</v>
      </c>
      <c r="FG95" s="79">
        <v>419116.62</v>
      </c>
      <c r="FH95" s="79">
        <v>985607.84</v>
      </c>
      <c r="FI95" s="79">
        <v>186893.94</v>
      </c>
      <c r="FJ95" s="79">
        <v>308709.57</v>
      </c>
      <c r="FK95" s="79">
        <v>338941.41</v>
      </c>
      <c r="FL95" s="79">
        <v>504707.39</v>
      </c>
      <c r="FM95" s="79">
        <v>298612.36</v>
      </c>
      <c r="FN95" s="79">
        <v>201294.75</v>
      </c>
      <c r="FO95" s="79">
        <v>150840.78</v>
      </c>
      <c r="FP95" s="80">
        <v>4231976</v>
      </c>
      <c r="FQ95" s="79">
        <v>136043.1</v>
      </c>
      <c r="FR95" s="79">
        <v>61202.54</v>
      </c>
      <c r="FS95" s="79">
        <v>227307.56</v>
      </c>
      <c r="FT95" s="79">
        <v>496715.34</v>
      </c>
      <c r="FU95" s="79">
        <v>539521.39</v>
      </c>
      <c r="FV95" s="79">
        <v>418555.84</v>
      </c>
      <c r="FW95" s="79">
        <v>318305.95</v>
      </c>
      <c r="FX95" s="79">
        <v>333131.3</v>
      </c>
      <c r="FY95" s="79">
        <v>362485.22</v>
      </c>
      <c r="FZ95" s="79">
        <v>312477.5</v>
      </c>
      <c r="GA95" s="79">
        <v>514600</v>
      </c>
      <c r="GB95" s="79">
        <v>601473.84</v>
      </c>
      <c r="GC95" s="80">
        <v>4321819.58</v>
      </c>
      <c r="GD95" s="79">
        <v>766897.22</v>
      </c>
      <c r="GE95" s="79">
        <v>107573</v>
      </c>
      <c r="GF95" s="79">
        <v>520514.71</v>
      </c>
      <c r="GG95" s="79">
        <v>172929.6</v>
      </c>
      <c r="GH95" s="79">
        <v>10259.33</v>
      </c>
      <c r="GI95" s="79">
        <v>436400.31</v>
      </c>
      <c r="GJ95" s="79">
        <v>950750.77</v>
      </c>
      <c r="GK95" s="79">
        <v>1209164.1399999999</v>
      </c>
      <c r="GL95" s="79">
        <v>896471.65</v>
      </c>
      <c r="GM95" s="79">
        <v>856987.48</v>
      </c>
      <c r="GN95" s="79">
        <v>1958700.2</v>
      </c>
      <c r="GO95" s="79">
        <v>2787305.7</v>
      </c>
      <c r="GP95" s="80">
        <f t="shared" si="35"/>
        <v>10673954.110000001</v>
      </c>
      <c r="GQ95" s="79">
        <v>359320</v>
      </c>
      <c r="GR95" s="79">
        <v>773</v>
      </c>
      <c r="GS95" s="79">
        <v>1209.08</v>
      </c>
      <c r="GT95" s="79">
        <v>2262</v>
      </c>
      <c r="GU95" s="79">
        <v>1815</v>
      </c>
      <c r="GV95" s="79">
        <v>2111881.4700000002</v>
      </c>
      <c r="GW95" s="79">
        <v>1727406.23</v>
      </c>
      <c r="GX95" s="79">
        <v>217256.05</v>
      </c>
      <c r="GY95" s="79">
        <v>2346867.91</v>
      </c>
      <c r="GZ95" s="79">
        <v>4777.42</v>
      </c>
      <c r="HA95" s="79">
        <v>0</v>
      </c>
      <c r="HB95" s="79">
        <v>0</v>
      </c>
      <c r="HC95" s="80">
        <f t="shared" si="36"/>
        <v>6773568.1600000001</v>
      </c>
      <c r="HD95" s="79">
        <v>0</v>
      </c>
      <c r="HE95" s="79">
        <v>0</v>
      </c>
      <c r="HF95" s="79">
        <v>0</v>
      </c>
      <c r="HG95" s="79">
        <v>0</v>
      </c>
      <c r="HH95" s="79">
        <v>0</v>
      </c>
      <c r="HI95" s="79">
        <v>0</v>
      </c>
      <c r="HJ95" s="79">
        <v>0</v>
      </c>
      <c r="HK95" s="79">
        <v>0</v>
      </c>
      <c r="HL95" s="79">
        <v>0</v>
      </c>
      <c r="HM95" s="79">
        <v>0</v>
      </c>
      <c r="HN95" s="79">
        <v>0</v>
      </c>
      <c r="HO95" s="79">
        <v>0</v>
      </c>
      <c r="HP95" s="80">
        <f t="shared" si="37"/>
        <v>0</v>
      </c>
      <c r="HQ95" s="79">
        <v>0</v>
      </c>
      <c r="HR95" s="79">
        <v>0</v>
      </c>
      <c r="HS95" s="79">
        <v>0</v>
      </c>
      <c r="HT95" s="79">
        <v>0</v>
      </c>
      <c r="HU95" s="79">
        <v>0</v>
      </c>
      <c r="HV95" s="79">
        <v>0</v>
      </c>
      <c r="HW95" s="79">
        <v>0</v>
      </c>
      <c r="HX95" s="79">
        <v>2000</v>
      </c>
      <c r="HY95" s="79">
        <v>2000</v>
      </c>
      <c r="HZ95" s="79">
        <v>1000</v>
      </c>
      <c r="IA95" s="79">
        <v>500</v>
      </c>
      <c r="IB95" s="79">
        <v>500</v>
      </c>
      <c r="IC95" s="80">
        <f t="shared" si="38"/>
        <v>6000</v>
      </c>
      <c r="ID95" s="79">
        <v>2000</v>
      </c>
      <c r="IE95" s="79">
        <v>28000</v>
      </c>
      <c r="IF95" s="79">
        <v>11500</v>
      </c>
      <c r="IG95" s="79">
        <v>5500</v>
      </c>
      <c r="IH95" s="79">
        <v>11870</v>
      </c>
      <c r="II95" s="79">
        <v>8000</v>
      </c>
      <c r="IJ95" s="79">
        <v>14000</v>
      </c>
      <c r="IK95" s="79">
        <v>14160</v>
      </c>
      <c r="IL95" s="79">
        <v>8707</v>
      </c>
      <c r="IM95" s="79">
        <v>8200</v>
      </c>
      <c r="IN95" s="79">
        <v>15450</v>
      </c>
      <c r="IO95" s="79">
        <v>0</v>
      </c>
      <c r="IP95" s="80">
        <f t="shared" si="39"/>
        <v>127387</v>
      </c>
      <c r="IQ95" s="79">
        <v>0</v>
      </c>
      <c r="IR95" s="79">
        <v>0</v>
      </c>
      <c r="IS95" s="79">
        <v>500</v>
      </c>
      <c r="IT95" s="79">
        <v>350</v>
      </c>
      <c r="IU95" s="79">
        <v>997</v>
      </c>
      <c r="IV95" s="79">
        <v>500</v>
      </c>
      <c r="IW95" s="79">
        <v>500</v>
      </c>
      <c r="IX95" s="79">
        <v>0</v>
      </c>
      <c r="IY95" s="79">
        <v>100</v>
      </c>
      <c r="IZ95" s="79">
        <v>0</v>
      </c>
      <c r="JA95" s="79">
        <v>1000</v>
      </c>
      <c r="JB95" s="79">
        <v>0</v>
      </c>
      <c r="JC95" s="80">
        <f t="shared" si="40"/>
        <v>3947</v>
      </c>
      <c r="JD95" s="79">
        <v>587906</v>
      </c>
      <c r="JE95" s="79">
        <v>93739</v>
      </c>
      <c r="JF95" s="79">
        <v>67300</v>
      </c>
      <c r="JG95" s="79">
        <v>313964</v>
      </c>
      <c r="JH95" s="79">
        <v>200</v>
      </c>
      <c r="JI95" s="79">
        <v>99239</v>
      </c>
      <c r="JJ95" s="79">
        <v>437245</v>
      </c>
      <c r="JK95" s="79">
        <v>100</v>
      </c>
      <c r="JL95" s="79">
        <v>340</v>
      </c>
      <c r="JM95" s="79">
        <v>0</v>
      </c>
      <c r="JN95" s="79">
        <v>0</v>
      </c>
      <c r="JO95" s="79">
        <v>0</v>
      </c>
      <c r="JP95" s="80">
        <f t="shared" si="41"/>
        <v>1600033</v>
      </c>
      <c r="JQ95" s="79">
        <v>0</v>
      </c>
      <c r="JR95" s="79">
        <v>0</v>
      </c>
      <c r="JS95" s="79">
        <v>0</v>
      </c>
      <c r="JT95" s="79">
        <v>0</v>
      </c>
      <c r="JU95" s="79">
        <v>0</v>
      </c>
      <c r="JV95" s="79">
        <v>0</v>
      </c>
      <c r="JW95" s="79">
        <v>255086</v>
      </c>
      <c r="JX95" s="79">
        <v>82326</v>
      </c>
      <c r="JY95" s="79">
        <v>154286</v>
      </c>
      <c r="JZ95" s="79">
        <v>941435</v>
      </c>
      <c r="KA95" s="79">
        <v>1593703</v>
      </c>
      <c r="KB95" s="79">
        <v>1347333</v>
      </c>
      <c r="KC95" s="80">
        <f t="shared" si="42"/>
        <v>4374169</v>
      </c>
      <c r="KD95" s="79">
        <v>239582</v>
      </c>
      <c r="KE95" s="79">
        <v>679784</v>
      </c>
      <c r="KF95" s="79">
        <v>421300</v>
      </c>
      <c r="KG95" s="79">
        <v>695130</v>
      </c>
      <c r="KH95" s="79">
        <v>912351</v>
      </c>
      <c r="KI95" s="79">
        <v>749573</v>
      </c>
      <c r="KJ95" s="79">
        <v>468345</v>
      </c>
      <c r="KK95" s="79">
        <v>279037</v>
      </c>
      <c r="KL95" s="79">
        <v>125</v>
      </c>
      <c r="KM95" s="79">
        <v>628310</v>
      </c>
      <c r="KN95" s="79">
        <v>747089</v>
      </c>
      <c r="KO95" s="79">
        <v>531181</v>
      </c>
      <c r="KP95" s="80">
        <f t="shared" si="43"/>
        <v>6351807</v>
      </c>
      <c r="KQ95" s="79">
        <v>230874</v>
      </c>
      <c r="KR95" s="79">
        <v>206358</v>
      </c>
      <c r="KS95" s="79">
        <v>44193</v>
      </c>
      <c r="KT95" s="79">
        <v>89456</v>
      </c>
      <c r="KU95" s="79">
        <v>55280</v>
      </c>
      <c r="KV95" s="79">
        <v>130</v>
      </c>
      <c r="KW95" s="79">
        <v>12630</v>
      </c>
      <c r="KX95" s="79">
        <v>3930</v>
      </c>
      <c r="KY95" s="79">
        <v>3330</v>
      </c>
      <c r="KZ95" s="79">
        <v>2430</v>
      </c>
      <c r="LA95" s="79">
        <v>3330</v>
      </c>
      <c r="LB95" s="79">
        <v>12081179</v>
      </c>
      <c r="LC95" s="80">
        <f t="shared" si="44"/>
        <v>12733120</v>
      </c>
      <c r="LD95" s="79">
        <v>9680</v>
      </c>
      <c r="LE95" s="79">
        <v>2341612</v>
      </c>
      <c r="LF95" s="79">
        <v>1770956</v>
      </c>
      <c r="LG95" s="79">
        <v>2376414</v>
      </c>
      <c r="LH95" s="79">
        <v>3729466</v>
      </c>
      <c r="LI95" s="79">
        <v>2164558</v>
      </c>
      <c r="LJ95" s="81" t="e">
        <f>+INDEX(#REF!,MATCH($B95,#REF!,0),MATCH(LJ$6,#REF!,0))</f>
        <v>#REF!</v>
      </c>
      <c r="LK95" s="82"/>
      <c r="LL95" s="81"/>
      <c r="LM95" s="81"/>
      <c r="LN95" s="81"/>
      <c r="LO95" s="81"/>
      <c r="LP95" s="80" t="e">
        <f t="shared" si="45"/>
        <v>#REF!</v>
      </c>
    </row>
    <row r="96" spans="1:328" hidden="1" outlineLevel="1">
      <c r="B96" t="str">
        <f t="shared" si="51"/>
        <v>INFRAESTRUCTURAICA</v>
      </c>
      <c r="C96" s="78" t="s">
        <v>408</v>
      </c>
      <c r="D96" s="79">
        <v>0</v>
      </c>
      <c r="E96" s="79">
        <v>0</v>
      </c>
      <c r="F96" s="79">
        <v>0</v>
      </c>
      <c r="G96" s="79">
        <v>0</v>
      </c>
      <c r="H96" s="79">
        <v>0</v>
      </c>
      <c r="I96" s="79">
        <v>0</v>
      </c>
      <c r="J96" s="79">
        <v>0</v>
      </c>
      <c r="K96" s="79">
        <v>0</v>
      </c>
      <c r="L96" s="79">
        <v>0</v>
      </c>
      <c r="M96" s="79">
        <v>0</v>
      </c>
      <c r="N96" s="79">
        <v>0</v>
      </c>
      <c r="O96" s="79">
        <v>0</v>
      </c>
      <c r="P96" s="80">
        <v>0</v>
      </c>
      <c r="Q96" s="79">
        <v>0</v>
      </c>
      <c r="R96" s="79">
        <v>0</v>
      </c>
      <c r="S96" s="79">
        <v>0</v>
      </c>
      <c r="T96" s="79">
        <v>0</v>
      </c>
      <c r="U96" s="79">
        <v>0</v>
      </c>
      <c r="V96" s="79">
        <v>0</v>
      </c>
      <c r="W96" s="79">
        <v>0</v>
      </c>
      <c r="X96" s="79">
        <v>0</v>
      </c>
      <c r="Y96" s="79">
        <v>0</v>
      </c>
      <c r="Z96" s="79">
        <v>0</v>
      </c>
      <c r="AA96" s="79">
        <v>0</v>
      </c>
      <c r="AB96" s="79">
        <v>0</v>
      </c>
      <c r="AC96" s="80">
        <v>0</v>
      </c>
      <c r="AD96" s="79">
        <v>76933.23</v>
      </c>
      <c r="AE96" s="79">
        <v>76933.23</v>
      </c>
      <c r="AF96" s="79">
        <v>76933.23</v>
      </c>
      <c r="AG96" s="79">
        <v>76933.23</v>
      </c>
      <c r="AH96" s="79">
        <v>76933.23</v>
      </c>
      <c r="AI96" s="79">
        <v>76933.23</v>
      </c>
      <c r="AJ96" s="79">
        <v>85604.26</v>
      </c>
      <c r="AK96" s="79">
        <v>85604.26</v>
      </c>
      <c r="AL96" s="79">
        <v>85604.26</v>
      </c>
      <c r="AM96" s="79">
        <v>10828.11</v>
      </c>
      <c r="AN96" s="79">
        <v>10828.11</v>
      </c>
      <c r="AO96" s="79">
        <v>10828.11</v>
      </c>
      <c r="AP96" s="80">
        <v>750896.48999999987</v>
      </c>
      <c r="AQ96" s="79">
        <v>30848.959999999999</v>
      </c>
      <c r="AR96" s="79">
        <v>30848.959999999999</v>
      </c>
      <c r="AS96" s="79">
        <v>30848.959999999999</v>
      </c>
      <c r="AT96" s="79">
        <v>0</v>
      </c>
      <c r="AU96" s="79">
        <v>0</v>
      </c>
      <c r="AV96" s="79">
        <v>0</v>
      </c>
      <c r="AW96" s="79">
        <v>0</v>
      </c>
      <c r="AX96" s="79">
        <v>0</v>
      </c>
      <c r="AY96" s="79">
        <v>0</v>
      </c>
      <c r="AZ96" s="79">
        <v>0</v>
      </c>
      <c r="BA96" s="79">
        <v>0</v>
      </c>
      <c r="BB96" s="79">
        <v>0</v>
      </c>
      <c r="BC96" s="80">
        <v>92546.880000000005</v>
      </c>
      <c r="BD96" s="79">
        <v>0</v>
      </c>
      <c r="BE96" s="79">
        <v>0</v>
      </c>
      <c r="BF96" s="79">
        <v>0</v>
      </c>
      <c r="BG96" s="79">
        <v>0</v>
      </c>
      <c r="BH96" s="79">
        <v>0</v>
      </c>
      <c r="BI96" s="79">
        <v>0</v>
      </c>
      <c r="BJ96" s="79">
        <v>0</v>
      </c>
      <c r="BK96" s="79">
        <v>0</v>
      </c>
      <c r="BL96" s="79">
        <v>0</v>
      </c>
      <c r="BM96" s="79">
        <v>0</v>
      </c>
      <c r="BN96" s="79">
        <v>0</v>
      </c>
      <c r="BO96" s="79">
        <v>0</v>
      </c>
      <c r="BP96" s="80">
        <v>0</v>
      </c>
      <c r="BQ96" s="79">
        <v>0</v>
      </c>
      <c r="BR96" s="79">
        <v>0</v>
      </c>
      <c r="BS96" s="79">
        <v>0</v>
      </c>
      <c r="BT96" s="79">
        <v>0</v>
      </c>
      <c r="BU96" s="79">
        <v>0</v>
      </c>
      <c r="BV96" s="79">
        <v>0</v>
      </c>
      <c r="BW96" s="79">
        <v>0</v>
      </c>
      <c r="BX96" s="79">
        <v>0</v>
      </c>
      <c r="BY96" s="79">
        <v>0</v>
      </c>
      <c r="BZ96" s="79">
        <v>0</v>
      </c>
      <c r="CA96" s="79">
        <v>0</v>
      </c>
      <c r="CB96" s="79">
        <v>0</v>
      </c>
      <c r="CC96" s="80">
        <v>0</v>
      </c>
      <c r="CD96" s="79">
        <v>0</v>
      </c>
      <c r="CE96" s="79">
        <v>0</v>
      </c>
      <c r="CF96" s="79">
        <v>0</v>
      </c>
      <c r="CG96" s="79">
        <v>0</v>
      </c>
      <c r="CH96" s="79">
        <v>0</v>
      </c>
      <c r="CI96" s="79">
        <v>0</v>
      </c>
      <c r="CJ96" s="79">
        <v>0</v>
      </c>
      <c r="CK96" s="79">
        <v>0</v>
      </c>
      <c r="CL96" s="79">
        <v>0</v>
      </c>
      <c r="CM96" s="79">
        <v>0</v>
      </c>
      <c r="CN96" s="79">
        <v>0</v>
      </c>
      <c r="CO96" s="79">
        <v>0</v>
      </c>
      <c r="CP96" s="80">
        <v>0</v>
      </c>
      <c r="CQ96" s="79">
        <v>0</v>
      </c>
      <c r="CR96" s="79">
        <v>0</v>
      </c>
      <c r="CS96" s="79">
        <v>0</v>
      </c>
      <c r="CT96" s="79">
        <v>0</v>
      </c>
      <c r="CU96" s="79">
        <v>0</v>
      </c>
      <c r="CV96" s="79">
        <v>0</v>
      </c>
      <c r="CW96" s="79">
        <v>0</v>
      </c>
      <c r="CX96" s="79">
        <v>0</v>
      </c>
      <c r="CY96" s="79">
        <v>0</v>
      </c>
      <c r="CZ96" s="79">
        <v>0</v>
      </c>
      <c r="DA96" s="79">
        <v>0</v>
      </c>
      <c r="DB96" s="79">
        <v>0</v>
      </c>
      <c r="DC96" s="80">
        <v>0</v>
      </c>
      <c r="DD96" s="79">
        <v>912759.83</v>
      </c>
      <c r="DE96" s="79">
        <v>912759.83</v>
      </c>
      <c r="DF96" s="79">
        <v>912759.83</v>
      </c>
      <c r="DG96" s="79">
        <v>2243015.33</v>
      </c>
      <c r="DH96" s="79">
        <v>2243015.33</v>
      </c>
      <c r="DI96" s="79">
        <v>2243015.33</v>
      </c>
      <c r="DJ96" s="79">
        <v>1519333.33</v>
      </c>
      <c r="DK96" s="79">
        <v>1519333.33</v>
      </c>
      <c r="DL96" s="79">
        <v>1519333.33</v>
      </c>
      <c r="DM96" s="79">
        <v>4271.33</v>
      </c>
      <c r="DN96" s="79">
        <v>4271.33</v>
      </c>
      <c r="DO96" s="79">
        <v>4271.33</v>
      </c>
      <c r="DP96" s="80">
        <v>14038139.460000001</v>
      </c>
      <c r="DQ96" s="79">
        <v>542.66999999999996</v>
      </c>
      <c r="DR96" s="79">
        <v>542.66999999999996</v>
      </c>
      <c r="DS96" s="79">
        <v>542.66999999999996</v>
      </c>
      <c r="DT96" s="79">
        <v>2549</v>
      </c>
      <c r="DU96" s="79">
        <v>13307</v>
      </c>
      <c r="DV96" s="79">
        <v>127928</v>
      </c>
      <c r="DW96" s="79">
        <v>140509</v>
      </c>
      <c r="DX96" s="79">
        <v>182081</v>
      </c>
      <c r="DY96" s="79">
        <v>484817</v>
      </c>
      <c r="DZ96" s="79">
        <v>131864</v>
      </c>
      <c r="EA96" s="79">
        <v>4985</v>
      </c>
      <c r="EB96" s="79">
        <v>12042</v>
      </c>
      <c r="EC96" s="80">
        <v>1101710.01</v>
      </c>
      <c r="ED96" s="79">
        <v>5592</v>
      </c>
      <c r="EE96" s="79">
        <v>210052</v>
      </c>
      <c r="EF96" s="79">
        <v>208758</v>
      </c>
      <c r="EG96" s="79">
        <v>161012</v>
      </c>
      <c r="EH96" s="79">
        <v>39025</v>
      </c>
      <c r="EI96" s="79">
        <v>149809</v>
      </c>
      <c r="EJ96" s="79">
        <v>93675.35</v>
      </c>
      <c r="EK96" s="79">
        <v>86587</v>
      </c>
      <c r="EL96" s="79">
        <v>117899</v>
      </c>
      <c r="EM96" s="79">
        <v>138346</v>
      </c>
      <c r="EN96" s="79">
        <v>83111</v>
      </c>
      <c r="EO96" s="79">
        <v>1675341</v>
      </c>
      <c r="EP96" s="80">
        <v>2969207.35</v>
      </c>
      <c r="EQ96" s="79">
        <v>114700</v>
      </c>
      <c r="ER96" s="79">
        <v>14385</v>
      </c>
      <c r="ES96" s="79">
        <v>5239</v>
      </c>
      <c r="ET96" s="79">
        <v>3547</v>
      </c>
      <c r="EU96" s="79">
        <v>29675</v>
      </c>
      <c r="EV96" s="79">
        <v>1454.6100000000001</v>
      </c>
      <c r="EW96" s="79">
        <v>2286.88</v>
      </c>
      <c r="EX96" s="79">
        <v>905676</v>
      </c>
      <c r="EY96" s="79">
        <v>141991.72</v>
      </c>
      <c r="EZ96" s="79">
        <v>117945.26</v>
      </c>
      <c r="FA96" s="79">
        <v>172088.3</v>
      </c>
      <c r="FB96" s="79">
        <v>203535</v>
      </c>
      <c r="FC96" s="80">
        <v>1712523.77</v>
      </c>
      <c r="FD96" s="79">
        <v>25068</v>
      </c>
      <c r="FE96" s="79">
        <v>229737</v>
      </c>
      <c r="FF96" s="79">
        <v>34121</v>
      </c>
      <c r="FG96" s="79">
        <v>5038872</v>
      </c>
      <c r="FH96" s="79">
        <v>63669</v>
      </c>
      <c r="FI96" s="79">
        <v>73125</v>
      </c>
      <c r="FJ96" s="79">
        <v>90742.16</v>
      </c>
      <c r="FK96" s="79">
        <v>83839</v>
      </c>
      <c r="FL96" s="79">
        <v>90545</v>
      </c>
      <c r="FM96" s="79">
        <v>472435.69000000006</v>
      </c>
      <c r="FN96" s="79">
        <v>603158</v>
      </c>
      <c r="FO96" s="79">
        <v>804945</v>
      </c>
      <c r="FP96" s="80">
        <v>7610256.8500000006</v>
      </c>
      <c r="FQ96" s="79">
        <v>381141</v>
      </c>
      <c r="FR96" s="79">
        <v>607649</v>
      </c>
      <c r="FS96" s="79">
        <v>13946481</v>
      </c>
      <c r="FT96" s="79">
        <v>910435</v>
      </c>
      <c r="FU96" s="79">
        <v>6086946</v>
      </c>
      <c r="FV96" s="79">
        <v>677334</v>
      </c>
      <c r="FW96" s="79">
        <v>16683980</v>
      </c>
      <c r="FX96" s="79">
        <v>3398144</v>
      </c>
      <c r="FY96" s="79">
        <v>4465931</v>
      </c>
      <c r="FZ96" s="79">
        <v>15624287</v>
      </c>
      <c r="GA96" s="79">
        <v>2705703</v>
      </c>
      <c r="GB96" s="79">
        <v>39068607</v>
      </c>
      <c r="GC96" s="80">
        <v>104556638</v>
      </c>
      <c r="GD96" s="79">
        <v>504618</v>
      </c>
      <c r="GE96" s="79">
        <v>3065743</v>
      </c>
      <c r="GF96" s="79">
        <v>4770899</v>
      </c>
      <c r="GG96" s="79">
        <v>414867</v>
      </c>
      <c r="GH96" s="79">
        <v>11856720.779999999</v>
      </c>
      <c r="GI96" s="79">
        <v>9932500</v>
      </c>
      <c r="GJ96" s="79">
        <v>5275368</v>
      </c>
      <c r="GK96" s="79">
        <v>9950945</v>
      </c>
      <c r="GL96" s="79">
        <v>5043249</v>
      </c>
      <c r="GM96" s="79">
        <v>12414738</v>
      </c>
      <c r="GN96" s="79">
        <v>17933107</v>
      </c>
      <c r="GO96" s="79">
        <v>20241268.940000001</v>
      </c>
      <c r="GP96" s="80">
        <f t="shared" si="35"/>
        <v>101404023.72</v>
      </c>
      <c r="GQ96" s="79">
        <v>897574.09</v>
      </c>
      <c r="GR96" s="79">
        <v>2182502.6800000002</v>
      </c>
      <c r="GS96" s="79">
        <v>20841413</v>
      </c>
      <c r="GT96" s="79">
        <v>17273815.670000002</v>
      </c>
      <c r="GU96" s="79">
        <v>2597068.9300000002</v>
      </c>
      <c r="GV96" s="79">
        <v>18089837</v>
      </c>
      <c r="GW96" s="79">
        <v>8093569</v>
      </c>
      <c r="GX96" s="79">
        <v>24506277.670000002</v>
      </c>
      <c r="GY96" s="79">
        <v>4326341.8499999996</v>
      </c>
      <c r="GZ96" s="79">
        <v>12175414.59</v>
      </c>
      <c r="HA96" s="79">
        <v>21995431.719999999</v>
      </c>
      <c r="HB96" s="79">
        <v>31491365.73</v>
      </c>
      <c r="HC96" s="80">
        <f t="shared" si="36"/>
        <v>164470611.93000001</v>
      </c>
      <c r="HD96" s="79">
        <v>72318.09</v>
      </c>
      <c r="HE96" s="79">
        <v>12618944.07</v>
      </c>
      <c r="HF96" s="79">
        <v>5748283.3699999992</v>
      </c>
      <c r="HG96" s="79">
        <v>7795828.5499999998</v>
      </c>
      <c r="HH96" s="79">
        <v>12286787.439999999</v>
      </c>
      <c r="HI96" s="79">
        <v>5399863.4500000002</v>
      </c>
      <c r="HJ96" s="79">
        <v>18511353.359999999</v>
      </c>
      <c r="HK96" s="79">
        <v>2516470.35</v>
      </c>
      <c r="HL96" s="79">
        <v>4674590.4899999993</v>
      </c>
      <c r="HM96" s="79">
        <v>4140073.09</v>
      </c>
      <c r="HN96" s="79">
        <v>5859730.4100000001</v>
      </c>
      <c r="HO96" s="79">
        <v>11275196.899999999</v>
      </c>
      <c r="HP96" s="80">
        <f t="shared" si="37"/>
        <v>90899439.569999993</v>
      </c>
      <c r="HQ96" s="79">
        <v>511705.74000000005</v>
      </c>
      <c r="HR96" s="79">
        <v>3297905.6799999997</v>
      </c>
      <c r="HS96" s="79">
        <v>-1637766.37</v>
      </c>
      <c r="HT96" s="79">
        <v>623290.29</v>
      </c>
      <c r="HU96" s="79">
        <v>4554792.2</v>
      </c>
      <c r="HV96" s="79">
        <v>82562.319999999992</v>
      </c>
      <c r="HW96" s="79">
        <v>18476920.649999999</v>
      </c>
      <c r="HX96" s="79">
        <v>41141463.130000003</v>
      </c>
      <c r="HY96" s="79">
        <v>39792750.909999996</v>
      </c>
      <c r="HZ96" s="79">
        <v>32646724.02</v>
      </c>
      <c r="IA96" s="79">
        <v>50149915.5</v>
      </c>
      <c r="IB96" s="79">
        <v>49761200.5</v>
      </c>
      <c r="IC96" s="80">
        <f t="shared" si="38"/>
        <v>239401464.56999999</v>
      </c>
      <c r="ID96" s="79">
        <v>8323447.3200000003</v>
      </c>
      <c r="IE96" s="79">
        <v>63141701.850000001</v>
      </c>
      <c r="IF96" s="79">
        <v>3400190.34</v>
      </c>
      <c r="IG96" s="79">
        <v>23642945.609999999</v>
      </c>
      <c r="IH96" s="79">
        <v>16580823.289999999</v>
      </c>
      <c r="II96" s="79">
        <v>34994432.719999999</v>
      </c>
      <c r="IJ96" s="79">
        <v>10353272.25</v>
      </c>
      <c r="IK96" s="79">
        <v>11473291</v>
      </c>
      <c r="IL96" s="79">
        <v>13051200</v>
      </c>
      <c r="IM96" s="79">
        <v>16781767</v>
      </c>
      <c r="IN96" s="79">
        <v>7205996</v>
      </c>
      <c r="IO96" s="79">
        <v>22456909</v>
      </c>
      <c r="IP96" s="80">
        <f t="shared" si="39"/>
        <v>231405976.38</v>
      </c>
      <c r="IQ96" s="79">
        <v>6219946</v>
      </c>
      <c r="IR96" s="79">
        <v>12456708</v>
      </c>
      <c r="IS96" s="79">
        <v>6385891</v>
      </c>
      <c r="IT96" s="79">
        <v>5504185</v>
      </c>
      <c r="IU96" s="79">
        <v>7513600</v>
      </c>
      <c r="IV96" s="79">
        <v>6849608</v>
      </c>
      <c r="IW96" s="79">
        <v>9669708</v>
      </c>
      <c r="IX96" s="79">
        <v>5464865</v>
      </c>
      <c r="IY96" s="79">
        <v>13102895</v>
      </c>
      <c r="IZ96" s="79">
        <v>10882704</v>
      </c>
      <c r="JA96" s="79">
        <v>22947270</v>
      </c>
      <c r="JB96" s="79">
        <v>26740789</v>
      </c>
      <c r="JC96" s="80">
        <f t="shared" si="40"/>
        <v>133738169</v>
      </c>
      <c r="JD96" s="79">
        <v>1697900</v>
      </c>
      <c r="JE96" s="79">
        <v>622843</v>
      </c>
      <c r="JF96" s="79">
        <v>501427</v>
      </c>
      <c r="JG96" s="79">
        <v>166475</v>
      </c>
      <c r="JH96" s="79">
        <v>281725</v>
      </c>
      <c r="JI96" s="79">
        <v>1782142</v>
      </c>
      <c r="JJ96" s="79">
        <v>4439372</v>
      </c>
      <c r="JK96" s="79">
        <v>4796416</v>
      </c>
      <c r="JL96" s="79">
        <v>3773401</v>
      </c>
      <c r="JM96" s="79">
        <v>6689978</v>
      </c>
      <c r="JN96" s="79">
        <v>6521651</v>
      </c>
      <c r="JO96" s="79">
        <v>4769161</v>
      </c>
      <c r="JP96" s="80">
        <f t="shared" si="41"/>
        <v>36042491</v>
      </c>
      <c r="JQ96" s="79">
        <v>2750701</v>
      </c>
      <c r="JR96" s="79">
        <v>3214563</v>
      </c>
      <c r="JS96" s="79">
        <v>2330472</v>
      </c>
      <c r="JT96" s="79">
        <v>1233041</v>
      </c>
      <c r="JU96" s="79">
        <v>3190822</v>
      </c>
      <c r="JV96" s="79">
        <v>5029219</v>
      </c>
      <c r="JW96" s="79">
        <v>3910033</v>
      </c>
      <c r="JX96" s="79">
        <v>3862408</v>
      </c>
      <c r="JY96" s="79">
        <v>14896837</v>
      </c>
      <c r="JZ96" s="79">
        <v>5443322</v>
      </c>
      <c r="KA96" s="79">
        <v>5344989</v>
      </c>
      <c r="KB96" s="79">
        <v>22461445</v>
      </c>
      <c r="KC96" s="80">
        <f t="shared" si="42"/>
        <v>73667852</v>
      </c>
      <c r="KD96" s="79">
        <v>789809</v>
      </c>
      <c r="KE96" s="79">
        <v>2330714</v>
      </c>
      <c r="KF96" s="79">
        <v>3475241</v>
      </c>
      <c r="KG96" s="79">
        <v>2683226</v>
      </c>
      <c r="KH96" s="79">
        <v>3557564</v>
      </c>
      <c r="KI96" s="79">
        <v>4769195</v>
      </c>
      <c r="KJ96" s="79">
        <v>3352751</v>
      </c>
      <c r="KK96" s="79">
        <v>2885574</v>
      </c>
      <c r="KL96" s="79">
        <v>7844982</v>
      </c>
      <c r="KM96" s="79">
        <v>5489226</v>
      </c>
      <c r="KN96" s="79">
        <v>6506244</v>
      </c>
      <c r="KO96" s="79">
        <v>10227855</v>
      </c>
      <c r="KP96" s="80">
        <f t="shared" si="43"/>
        <v>53912381</v>
      </c>
      <c r="KQ96" s="79">
        <v>1023054</v>
      </c>
      <c r="KR96" s="79">
        <v>4051565</v>
      </c>
      <c r="KS96" s="79">
        <v>2811989</v>
      </c>
      <c r="KT96" s="79">
        <v>2359416</v>
      </c>
      <c r="KU96" s="79">
        <v>4612791</v>
      </c>
      <c r="KV96" s="79">
        <v>3513588</v>
      </c>
      <c r="KW96" s="79">
        <v>4243911</v>
      </c>
      <c r="KX96" s="79">
        <v>2079467</v>
      </c>
      <c r="KY96" s="79">
        <v>2788331</v>
      </c>
      <c r="KZ96" s="79">
        <v>8602310</v>
      </c>
      <c r="LA96" s="79">
        <v>1897168</v>
      </c>
      <c r="LB96" s="79">
        <v>9226519</v>
      </c>
      <c r="LC96" s="80">
        <f t="shared" si="44"/>
        <v>47210109</v>
      </c>
      <c r="LD96" s="79">
        <v>2227669</v>
      </c>
      <c r="LE96" s="79">
        <v>3157889</v>
      </c>
      <c r="LF96" s="79">
        <v>351494</v>
      </c>
      <c r="LG96" s="79">
        <v>1518446</v>
      </c>
      <c r="LH96" s="79">
        <v>2272485</v>
      </c>
      <c r="LI96" s="79">
        <v>7380368</v>
      </c>
      <c r="LJ96" s="81" t="e">
        <f>+INDEX(#REF!,MATCH($B96,#REF!,0),MATCH(LJ$6,#REF!,0))</f>
        <v>#REF!</v>
      </c>
      <c r="LK96" s="82"/>
      <c r="LL96" s="81"/>
      <c r="LM96" s="81"/>
      <c r="LN96" s="81"/>
      <c r="LO96" s="81"/>
      <c r="LP96" s="80" t="e">
        <f t="shared" si="45"/>
        <v>#REF!</v>
      </c>
    </row>
    <row r="97" spans="1:328" hidden="1" outlineLevel="1">
      <c r="B97" t="str">
        <f t="shared" si="51"/>
        <v>INFRAESTRUCTURAJUNÍN</v>
      </c>
      <c r="C97" s="78" t="s">
        <v>409</v>
      </c>
      <c r="D97" s="79">
        <v>10412.4</v>
      </c>
      <c r="E97" s="79">
        <v>10412.4</v>
      </c>
      <c r="F97" s="79">
        <v>10412.4</v>
      </c>
      <c r="G97" s="79">
        <v>16363.67</v>
      </c>
      <c r="H97" s="79">
        <v>16363.67</v>
      </c>
      <c r="I97" s="79">
        <v>16363.67</v>
      </c>
      <c r="J97" s="79">
        <v>24790.67</v>
      </c>
      <c r="K97" s="79">
        <v>24790.67</v>
      </c>
      <c r="L97" s="79">
        <v>24790.67</v>
      </c>
      <c r="M97" s="79">
        <v>87358.67</v>
      </c>
      <c r="N97" s="79">
        <v>87358.67</v>
      </c>
      <c r="O97" s="79">
        <v>87358.67</v>
      </c>
      <c r="P97" s="80">
        <v>416776.22999999992</v>
      </c>
      <c r="Q97" s="79">
        <v>793914.82000000007</v>
      </c>
      <c r="R97" s="79">
        <v>793914.82000000007</v>
      </c>
      <c r="S97" s="79">
        <v>793914.82000000007</v>
      </c>
      <c r="T97" s="79">
        <v>551725.12</v>
      </c>
      <c r="U97" s="79">
        <v>551725.12</v>
      </c>
      <c r="V97" s="79">
        <v>551725.12</v>
      </c>
      <c r="W97" s="79">
        <v>966964.7</v>
      </c>
      <c r="X97" s="79">
        <v>966964.7</v>
      </c>
      <c r="Y97" s="79">
        <v>966964.7</v>
      </c>
      <c r="Z97" s="79">
        <v>1015376.6799999999</v>
      </c>
      <c r="AA97" s="79">
        <v>1015376.6799999999</v>
      </c>
      <c r="AB97" s="79">
        <v>1015376.6799999999</v>
      </c>
      <c r="AC97" s="80">
        <v>9983943.9600000009</v>
      </c>
      <c r="AD97" s="79">
        <v>308286.01999999996</v>
      </c>
      <c r="AE97" s="79">
        <v>308286.01999999996</v>
      </c>
      <c r="AF97" s="79">
        <v>308286.01999999996</v>
      </c>
      <c r="AG97" s="79">
        <v>64050.320000000007</v>
      </c>
      <c r="AH97" s="79">
        <v>64050.320000000007</v>
      </c>
      <c r="AI97" s="79">
        <v>64050.320000000007</v>
      </c>
      <c r="AJ97" s="79">
        <v>55703.48</v>
      </c>
      <c r="AK97" s="79">
        <v>55703.48</v>
      </c>
      <c r="AL97" s="79">
        <v>55703.48</v>
      </c>
      <c r="AM97" s="79">
        <v>134167.99</v>
      </c>
      <c r="AN97" s="79">
        <v>134167.99</v>
      </c>
      <c r="AO97" s="79">
        <v>134167.99</v>
      </c>
      <c r="AP97" s="80">
        <v>1686623.43</v>
      </c>
      <c r="AQ97" s="79">
        <v>42364.66</v>
      </c>
      <c r="AR97" s="79">
        <v>42364.66</v>
      </c>
      <c r="AS97" s="79">
        <v>42364.66</v>
      </c>
      <c r="AT97" s="79">
        <v>29661.230000000003</v>
      </c>
      <c r="AU97" s="79">
        <v>29661.230000000003</v>
      </c>
      <c r="AV97" s="79">
        <v>29661.230000000003</v>
      </c>
      <c r="AW97" s="79">
        <v>28332.739999999998</v>
      </c>
      <c r="AX97" s="79">
        <v>28332.739999999998</v>
      </c>
      <c r="AY97" s="79">
        <v>28332.739999999998</v>
      </c>
      <c r="AZ97" s="79">
        <v>29749</v>
      </c>
      <c r="BA97" s="79">
        <v>29749</v>
      </c>
      <c r="BB97" s="79">
        <v>29749</v>
      </c>
      <c r="BC97" s="80">
        <v>390322.89</v>
      </c>
      <c r="BD97" s="79">
        <v>47487.67</v>
      </c>
      <c r="BE97" s="79">
        <v>47487.67</v>
      </c>
      <c r="BF97" s="79">
        <v>47487.67</v>
      </c>
      <c r="BG97" s="79">
        <v>171425</v>
      </c>
      <c r="BH97" s="79">
        <v>171425</v>
      </c>
      <c r="BI97" s="79">
        <v>171425</v>
      </c>
      <c r="BJ97" s="79">
        <v>110019</v>
      </c>
      <c r="BK97" s="79">
        <v>110019</v>
      </c>
      <c r="BL97" s="79">
        <v>110019</v>
      </c>
      <c r="BM97" s="79">
        <v>97058</v>
      </c>
      <c r="BN97" s="79">
        <v>97058</v>
      </c>
      <c r="BO97" s="79">
        <v>97058</v>
      </c>
      <c r="BP97" s="80">
        <v>1277969.01</v>
      </c>
      <c r="BQ97" s="79">
        <v>86275.069999999992</v>
      </c>
      <c r="BR97" s="79">
        <v>86275.069999999992</v>
      </c>
      <c r="BS97" s="79">
        <v>86275.069999999992</v>
      </c>
      <c r="BT97" s="79">
        <v>121455.52</v>
      </c>
      <c r="BU97" s="79">
        <v>121455.52</v>
      </c>
      <c r="BV97" s="79">
        <v>121455.52</v>
      </c>
      <c r="BW97" s="79">
        <v>43921.200000000004</v>
      </c>
      <c r="BX97" s="79">
        <v>43921.200000000004</v>
      </c>
      <c r="BY97" s="79">
        <v>43921.200000000004</v>
      </c>
      <c r="BZ97" s="79">
        <v>73022.990000000005</v>
      </c>
      <c r="CA97" s="79">
        <v>73022.990000000005</v>
      </c>
      <c r="CB97" s="79">
        <v>73022.990000000005</v>
      </c>
      <c r="CC97" s="80">
        <v>974024.33999999985</v>
      </c>
      <c r="CD97" s="79">
        <v>22326</v>
      </c>
      <c r="CE97" s="79">
        <v>22326</v>
      </c>
      <c r="CF97" s="79">
        <v>22326</v>
      </c>
      <c r="CG97" s="79">
        <v>122795</v>
      </c>
      <c r="CH97" s="79">
        <v>122795</v>
      </c>
      <c r="CI97" s="79">
        <v>122795</v>
      </c>
      <c r="CJ97" s="79">
        <v>76725.33</v>
      </c>
      <c r="CK97" s="79">
        <v>76725.33</v>
      </c>
      <c r="CL97" s="79">
        <v>76725.33</v>
      </c>
      <c r="CM97" s="79">
        <v>75844</v>
      </c>
      <c r="CN97" s="79">
        <v>75844</v>
      </c>
      <c r="CO97" s="79">
        <v>75844</v>
      </c>
      <c r="CP97" s="80">
        <v>893070.99</v>
      </c>
      <c r="CQ97" s="79">
        <v>57758</v>
      </c>
      <c r="CR97" s="79">
        <v>57758</v>
      </c>
      <c r="CS97" s="79">
        <v>57758</v>
      </c>
      <c r="CT97" s="79">
        <v>76200.67</v>
      </c>
      <c r="CU97" s="79">
        <v>76200.67</v>
      </c>
      <c r="CV97" s="79">
        <v>76200.67</v>
      </c>
      <c r="CW97" s="79">
        <v>40294.67</v>
      </c>
      <c r="CX97" s="79">
        <v>40294.67</v>
      </c>
      <c r="CY97" s="79">
        <v>40294.67</v>
      </c>
      <c r="CZ97" s="79">
        <v>90167.67</v>
      </c>
      <c r="DA97" s="79">
        <v>90167.67</v>
      </c>
      <c r="DB97" s="79">
        <v>90167.67</v>
      </c>
      <c r="DC97" s="80">
        <v>793263.03</v>
      </c>
      <c r="DD97" s="79">
        <v>203939</v>
      </c>
      <c r="DE97" s="79">
        <v>203939</v>
      </c>
      <c r="DF97" s="79">
        <v>203939</v>
      </c>
      <c r="DG97" s="79">
        <v>2348793.67</v>
      </c>
      <c r="DH97" s="79">
        <v>2348793.67</v>
      </c>
      <c r="DI97" s="79">
        <v>2348793.67</v>
      </c>
      <c r="DJ97" s="79">
        <v>1575764.33</v>
      </c>
      <c r="DK97" s="79">
        <v>1575764.33</v>
      </c>
      <c r="DL97" s="79">
        <v>1575764.33</v>
      </c>
      <c r="DM97" s="79">
        <v>1704964.32</v>
      </c>
      <c r="DN97" s="79">
        <v>1704964.32</v>
      </c>
      <c r="DO97" s="79">
        <v>1704964.32</v>
      </c>
      <c r="DP97" s="80">
        <v>17500383.960000001</v>
      </c>
      <c r="DQ97" s="79">
        <v>1002806.99</v>
      </c>
      <c r="DR97" s="79">
        <v>1002806.99</v>
      </c>
      <c r="DS97" s="79">
        <v>1003656.99</v>
      </c>
      <c r="DT97" s="79">
        <v>1958564.8900000001</v>
      </c>
      <c r="DU97" s="79">
        <v>1411887.1</v>
      </c>
      <c r="DV97" s="79">
        <v>1777122</v>
      </c>
      <c r="DW97" s="79">
        <v>1881305.13</v>
      </c>
      <c r="DX97" s="79">
        <v>1736447.74</v>
      </c>
      <c r="DY97" s="79">
        <v>1670640.4100000001</v>
      </c>
      <c r="DZ97" s="79">
        <v>1894760.49</v>
      </c>
      <c r="EA97" s="79">
        <v>1285163.71</v>
      </c>
      <c r="EB97" s="79">
        <v>1588311.51</v>
      </c>
      <c r="EC97" s="80">
        <v>18213473.950000003</v>
      </c>
      <c r="ED97" s="79">
        <v>1387492</v>
      </c>
      <c r="EE97" s="79">
        <v>1958892</v>
      </c>
      <c r="EF97" s="79">
        <v>2119730</v>
      </c>
      <c r="EG97" s="79">
        <v>2244622.36</v>
      </c>
      <c r="EH97" s="79">
        <v>2533713.48</v>
      </c>
      <c r="EI97" s="79">
        <v>2471682.5</v>
      </c>
      <c r="EJ97" s="79">
        <v>2744773.1799999997</v>
      </c>
      <c r="EK97" s="79">
        <v>3177324.25</v>
      </c>
      <c r="EL97" s="79">
        <v>9943125.7899999991</v>
      </c>
      <c r="EM97" s="79">
        <v>2757488.9</v>
      </c>
      <c r="EN97" s="79">
        <v>5481093.3300000001</v>
      </c>
      <c r="EO97" s="79">
        <v>2597379.8200000003</v>
      </c>
      <c r="EP97" s="80">
        <v>39417317.609999999</v>
      </c>
      <c r="EQ97" s="79">
        <v>3595484.88</v>
      </c>
      <c r="ER97" s="79">
        <v>6956184.4399999995</v>
      </c>
      <c r="ES97" s="79">
        <v>4894160.8599999994</v>
      </c>
      <c r="ET97" s="79">
        <v>6147421</v>
      </c>
      <c r="EU97" s="79">
        <v>5053959.8499999996</v>
      </c>
      <c r="EV97" s="79">
        <v>6122913.8399999989</v>
      </c>
      <c r="EW97" s="79">
        <v>6161552.6500000013</v>
      </c>
      <c r="EX97" s="79">
        <v>6806242.7299999995</v>
      </c>
      <c r="EY97" s="79">
        <v>7248354.8399999999</v>
      </c>
      <c r="EZ97" s="79">
        <v>9096527.6799999997</v>
      </c>
      <c r="FA97" s="79">
        <v>11354692.960000001</v>
      </c>
      <c r="FB97" s="79">
        <v>13151804.100000001</v>
      </c>
      <c r="FC97" s="80">
        <v>86589299.830000013</v>
      </c>
      <c r="FD97" s="79">
        <v>6034330.79</v>
      </c>
      <c r="FE97" s="79">
        <v>5785162.04</v>
      </c>
      <c r="FF97" s="79">
        <v>3872778.41</v>
      </c>
      <c r="FG97" s="79">
        <v>5932520.879999999</v>
      </c>
      <c r="FH97" s="79">
        <v>6751688.5499999998</v>
      </c>
      <c r="FI97" s="79">
        <v>9294199.5899999999</v>
      </c>
      <c r="FJ97" s="79">
        <v>9967368.1300000008</v>
      </c>
      <c r="FK97" s="79">
        <v>8385950.6000000006</v>
      </c>
      <c r="FL97" s="79">
        <v>10263195.85</v>
      </c>
      <c r="FM97" s="79">
        <v>10146896.660000002</v>
      </c>
      <c r="FN97" s="79">
        <v>7693453.5200000005</v>
      </c>
      <c r="FO97" s="79">
        <v>13890747.190000001</v>
      </c>
      <c r="FP97" s="80">
        <v>98018292.209999993</v>
      </c>
      <c r="FQ97" s="79">
        <v>3653016.5100000002</v>
      </c>
      <c r="FR97" s="79">
        <v>7699586.6499999994</v>
      </c>
      <c r="FS97" s="79">
        <v>6407980.6099999994</v>
      </c>
      <c r="FT97" s="79">
        <v>36879086.899999999</v>
      </c>
      <c r="FU97" s="79">
        <v>6405003.4900000002</v>
      </c>
      <c r="FV97" s="79">
        <v>13491654.539999999</v>
      </c>
      <c r="FW97" s="79">
        <v>17156848.560000002</v>
      </c>
      <c r="FX97" s="79">
        <v>21859878.139999997</v>
      </c>
      <c r="FY97" s="79">
        <v>17639052.359999999</v>
      </c>
      <c r="FZ97" s="79">
        <v>25029656.220000003</v>
      </c>
      <c r="GA97" s="79">
        <v>13403404.35</v>
      </c>
      <c r="GB97" s="79">
        <v>38538141.549999997</v>
      </c>
      <c r="GC97" s="80">
        <v>208163309.88</v>
      </c>
      <c r="GD97" s="79">
        <v>12350482.5</v>
      </c>
      <c r="GE97" s="79">
        <v>23183174.43</v>
      </c>
      <c r="GF97" s="79">
        <v>14225050.449999999</v>
      </c>
      <c r="GG97" s="79">
        <v>428478.04999999981</v>
      </c>
      <c r="GH97" s="79">
        <v>17956224.75</v>
      </c>
      <c r="GI97" s="79">
        <v>14009445.550000001</v>
      </c>
      <c r="GJ97" s="79">
        <v>9539820.6000000015</v>
      </c>
      <c r="GK97" s="79">
        <v>12232231.99</v>
      </c>
      <c r="GL97" s="79">
        <v>15109753.610000001</v>
      </c>
      <c r="GM97" s="79">
        <v>21768139.77</v>
      </c>
      <c r="GN97" s="79">
        <v>14099252.439999999</v>
      </c>
      <c r="GO97" s="79">
        <v>28054052.070000004</v>
      </c>
      <c r="GP97" s="80">
        <f t="shared" si="35"/>
        <v>182956106.20999998</v>
      </c>
      <c r="GQ97" s="79">
        <v>12579596.959999999</v>
      </c>
      <c r="GR97" s="79">
        <v>5510096.8700000001</v>
      </c>
      <c r="GS97" s="79">
        <v>7542194.9400000004</v>
      </c>
      <c r="GT97" s="79">
        <v>5083530.49</v>
      </c>
      <c r="GU97" s="79">
        <v>5021542.32</v>
      </c>
      <c r="GV97" s="79">
        <v>13932780.300000001</v>
      </c>
      <c r="GW97" s="79">
        <v>5257307.5999999996</v>
      </c>
      <c r="GX97" s="79">
        <v>12346898.850000001</v>
      </c>
      <c r="GY97" s="79">
        <v>8029298.5899999999</v>
      </c>
      <c r="GZ97" s="79">
        <v>25377558.639999997</v>
      </c>
      <c r="HA97" s="79">
        <v>17220721.350000001</v>
      </c>
      <c r="HB97" s="79">
        <v>18041502.539999999</v>
      </c>
      <c r="HC97" s="80">
        <f t="shared" si="36"/>
        <v>135943029.44999999</v>
      </c>
      <c r="HD97" s="79">
        <v>3871594.63</v>
      </c>
      <c r="HE97" s="79">
        <v>5963407.7800000003</v>
      </c>
      <c r="HF97" s="79">
        <v>4701246.79</v>
      </c>
      <c r="HG97" s="79">
        <v>3374727.2399999998</v>
      </c>
      <c r="HH97" s="79">
        <v>5662665.3299999991</v>
      </c>
      <c r="HI97" s="79">
        <v>8583845.3300000001</v>
      </c>
      <c r="HJ97" s="79">
        <v>7407932.0699999994</v>
      </c>
      <c r="HK97" s="79">
        <v>11317762.51</v>
      </c>
      <c r="HL97" s="79">
        <v>7611738.7300000004</v>
      </c>
      <c r="HM97" s="79">
        <v>7235281.5499999998</v>
      </c>
      <c r="HN97" s="79">
        <v>4834797.66</v>
      </c>
      <c r="HO97" s="79">
        <v>13008299.960000001</v>
      </c>
      <c r="HP97" s="80">
        <f t="shared" si="37"/>
        <v>83573299.579999983</v>
      </c>
      <c r="HQ97" s="79">
        <v>7374415.1799999997</v>
      </c>
      <c r="HR97" s="79">
        <v>6190026.6600000001</v>
      </c>
      <c r="HS97" s="79">
        <v>2324032.79</v>
      </c>
      <c r="HT97" s="79">
        <v>8955051.0700000003</v>
      </c>
      <c r="HU97" s="79">
        <v>4478225.01</v>
      </c>
      <c r="HV97" s="79">
        <v>3903258.67</v>
      </c>
      <c r="HW97" s="79">
        <v>4220086.22</v>
      </c>
      <c r="HX97" s="79">
        <v>5381498.9900000002</v>
      </c>
      <c r="HY97" s="79">
        <v>6669018.1899999995</v>
      </c>
      <c r="HZ97" s="79">
        <v>8994299.3300000001</v>
      </c>
      <c r="IA97" s="79">
        <v>9995594.3699999992</v>
      </c>
      <c r="IB97" s="79">
        <v>51368744.479999997</v>
      </c>
      <c r="IC97" s="80">
        <f t="shared" si="38"/>
        <v>119854250.96000001</v>
      </c>
      <c r="ID97" s="79">
        <v>1956977.29</v>
      </c>
      <c r="IE97" s="79">
        <v>1478904.57</v>
      </c>
      <c r="IF97" s="79">
        <v>1915744.98</v>
      </c>
      <c r="IG97" s="79">
        <v>3238402.08</v>
      </c>
      <c r="IH97" s="79">
        <v>721855</v>
      </c>
      <c r="II97" s="79">
        <v>2215987.67</v>
      </c>
      <c r="IJ97" s="79">
        <v>3875816.2</v>
      </c>
      <c r="IK97" s="79">
        <v>4366742</v>
      </c>
      <c r="IL97" s="79">
        <v>2608710</v>
      </c>
      <c r="IM97" s="79">
        <v>2761406</v>
      </c>
      <c r="IN97" s="79">
        <v>2202043</v>
      </c>
      <c r="IO97" s="79">
        <v>5202777</v>
      </c>
      <c r="IP97" s="80">
        <f t="shared" si="39"/>
        <v>32545365.789999999</v>
      </c>
      <c r="IQ97" s="79">
        <v>1832747</v>
      </c>
      <c r="IR97" s="79">
        <v>4855934</v>
      </c>
      <c r="IS97" s="79">
        <v>5755492</v>
      </c>
      <c r="IT97" s="79">
        <v>5799713</v>
      </c>
      <c r="IU97" s="79">
        <v>5934512</v>
      </c>
      <c r="IV97" s="79">
        <v>6070597</v>
      </c>
      <c r="IW97" s="79">
        <v>5661267</v>
      </c>
      <c r="IX97" s="79">
        <v>7278273</v>
      </c>
      <c r="IY97" s="79">
        <v>6610755</v>
      </c>
      <c r="IZ97" s="79">
        <v>8285693</v>
      </c>
      <c r="JA97" s="79">
        <v>8087572</v>
      </c>
      <c r="JB97" s="79">
        <v>11752901</v>
      </c>
      <c r="JC97" s="80">
        <f t="shared" si="40"/>
        <v>77925456</v>
      </c>
      <c r="JD97" s="79">
        <v>7602637</v>
      </c>
      <c r="JE97" s="79">
        <v>8096959</v>
      </c>
      <c r="JF97" s="79">
        <v>6272532</v>
      </c>
      <c r="JG97" s="79">
        <v>398502</v>
      </c>
      <c r="JH97" s="79">
        <v>858951</v>
      </c>
      <c r="JI97" s="79">
        <v>1383587</v>
      </c>
      <c r="JJ97" s="79">
        <v>2471009</v>
      </c>
      <c r="JK97" s="79">
        <v>6049441</v>
      </c>
      <c r="JL97" s="79">
        <v>6348091</v>
      </c>
      <c r="JM97" s="79">
        <v>5100147</v>
      </c>
      <c r="JN97" s="79">
        <v>8315253</v>
      </c>
      <c r="JO97" s="79">
        <v>19672607</v>
      </c>
      <c r="JP97" s="80">
        <f t="shared" si="41"/>
        <v>72569716</v>
      </c>
      <c r="JQ97" s="79">
        <v>3481132</v>
      </c>
      <c r="JR97" s="79">
        <v>5291343</v>
      </c>
      <c r="JS97" s="79">
        <v>9215695</v>
      </c>
      <c r="JT97" s="79">
        <v>7640921</v>
      </c>
      <c r="JU97" s="79">
        <v>8125844</v>
      </c>
      <c r="JV97" s="79">
        <v>7084706</v>
      </c>
      <c r="JW97" s="79">
        <v>7947052</v>
      </c>
      <c r="JX97" s="79">
        <v>8601901</v>
      </c>
      <c r="JY97" s="79">
        <v>5652234</v>
      </c>
      <c r="JZ97" s="79">
        <v>5673289</v>
      </c>
      <c r="KA97" s="79">
        <v>7443810</v>
      </c>
      <c r="KB97" s="79">
        <v>8375957</v>
      </c>
      <c r="KC97" s="80">
        <f t="shared" si="42"/>
        <v>84533884</v>
      </c>
      <c r="KD97" s="79">
        <v>4000126</v>
      </c>
      <c r="KE97" s="79">
        <v>3126342</v>
      </c>
      <c r="KF97" s="79">
        <v>5084182</v>
      </c>
      <c r="KG97" s="79">
        <v>5233809</v>
      </c>
      <c r="KH97" s="79">
        <v>2755796</v>
      </c>
      <c r="KI97" s="79">
        <v>4286653</v>
      </c>
      <c r="KJ97" s="79">
        <v>8828975</v>
      </c>
      <c r="KK97" s="79">
        <v>4788934</v>
      </c>
      <c r="KL97" s="79">
        <v>5005577</v>
      </c>
      <c r="KM97" s="79">
        <v>5276773</v>
      </c>
      <c r="KN97" s="79">
        <v>4816691</v>
      </c>
      <c r="KO97" s="79">
        <v>6433052</v>
      </c>
      <c r="KP97" s="80">
        <f t="shared" si="43"/>
        <v>59636910</v>
      </c>
      <c r="KQ97" s="79">
        <v>2444970</v>
      </c>
      <c r="KR97" s="79">
        <v>1709492</v>
      </c>
      <c r="KS97" s="79">
        <v>1964258</v>
      </c>
      <c r="KT97" s="79">
        <v>3261573</v>
      </c>
      <c r="KU97" s="79">
        <v>1668879</v>
      </c>
      <c r="KV97" s="79">
        <v>1755630</v>
      </c>
      <c r="KW97" s="79">
        <v>2023414</v>
      </c>
      <c r="KX97" s="79">
        <v>2533067</v>
      </c>
      <c r="KY97" s="79">
        <v>2821332</v>
      </c>
      <c r="KZ97" s="79">
        <v>2234487</v>
      </c>
      <c r="LA97" s="79">
        <v>5698048</v>
      </c>
      <c r="LB97" s="79">
        <v>5001466</v>
      </c>
      <c r="LC97" s="80">
        <f t="shared" si="44"/>
        <v>33116616</v>
      </c>
      <c r="LD97" s="79">
        <v>1590545</v>
      </c>
      <c r="LE97" s="79">
        <v>1500110</v>
      </c>
      <c r="LF97" s="79">
        <v>1459171</v>
      </c>
      <c r="LG97" s="79">
        <v>4206915</v>
      </c>
      <c r="LH97" s="79">
        <v>2190258</v>
      </c>
      <c r="LI97" s="79">
        <v>2082764</v>
      </c>
      <c r="LJ97" s="81" t="e">
        <f>+INDEX(#REF!,MATCH($B97,#REF!,0),MATCH(LJ$6,#REF!,0))</f>
        <v>#REF!</v>
      </c>
      <c r="LK97" s="82"/>
      <c r="LL97" s="81"/>
      <c r="LM97" s="81"/>
      <c r="LN97" s="81"/>
      <c r="LO97" s="81"/>
      <c r="LP97" s="80" t="e">
        <f t="shared" si="45"/>
        <v>#REF!</v>
      </c>
    </row>
    <row r="98" spans="1:328" hidden="1" outlineLevel="1">
      <c r="B98" t="str">
        <f t="shared" si="51"/>
        <v>INFRAESTRUCTURALA LIBERTAD</v>
      </c>
      <c r="C98" s="78" t="s">
        <v>410</v>
      </c>
      <c r="D98" s="79">
        <v>52602.67</v>
      </c>
      <c r="E98" s="79">
        <v>52602.67</v>
      </c>
      <c r="F98" s="79">
        <v>52602.67</v>
      </c>
      <c r="G98" s="79">
        <v>65383</v>
      </c>
      <c r="H98" s="79">
        <v>65383</v>
      </c>
      <c r="I98" s="79">
        <v>65383</v>
      </c>
      <c r="J98" s="79">
        <v>605058.32999999996</v>
      </c>
      <c r="K98" s="79">
        <v>605058.32999999996</v>
      </c>
      <c r="L98" s="79">
        <v>605058.32999999996</v>
      </c>
      <c r="M98" s="79">
        <v>1058723.33</v>
      </c>
      <c r="N98" s="79">
        <v>1058723.33</v>
      </c>
      <c r="O98" s="79">
        <v>1058723.33</v>
      </c>
      <c r="P98" s="80">
        <v>5345301.99</v>
      </c>
      <c r="Q98" s="79">
        <v>245896.58000000002</v>
      </c>
      <c r="R98" s="79">
        <v>245896.58000000002</v>
      </c>
      <c r="S98" s="79">
        <v>245896.58000000002</v>
      </c>
      <c r="T98" s="79">
        <v>158801.91</v>
      </c>
      <c r="U98" s="79">
        <v>158801.91</v>
      </c>
      <c r="V98" s="79">
        <v>158801.91</v>
      </c>
      <c r="W98" s="79">
        <v>664043.91</v>
      </c>
      <c r="X98" s="79">
        <v>664043.91</v>
      </c>
      <c r="Y98" s="79">
        <v>664043.91</v>
      </c>
      <c r="Z98" s="79">
        <v>442694.98000000004</v>
      </c>
      <c r="AA98" s="79">
        <v>442694.98000000004</v>
      </c>
      <c r="AB98" s="79">
        <v>442694.98000000004</v>
      </c>
      <c r="AC98" s="80">
        <v>4534312.1400000006</v>
      </c>
      <c r="AD98" s="79">
        <v>217070</v>
      </c>
      <c r="AE98" s="79">
        <v>217070</v>
      </c>
      <c r="AF98" s="79">
        <v>217070</v>
      </c>
      <c r="AG98" s="79">
        <v>114730.33</v>
      </c>
      <c r="AH98" s="79">
        <v>114730.33</v>
      </c>
      <c r="AI98" s="79">
        <v>114730.33</v>
      </c>
      <c r="AJ98" s="79">
        <v>295750</v>
      </c>
      <c r="AK98" s="79">
        <v>295750</v>
      </c>
      <c r="AL98" s="79">
        <v>295750</v>
      </c>
      <c r="AM98" s="79">
        <v>836746.5</v>
      </c>
      <c r="AN98" s="79">
        <v>836746.5</v>
      </c>
      <c r="AO98" s="79">
        <v>836746.5</v>
      </c>
      <c r="AP98" s="80">
        <v>4392890.49</v>
      </c>
      <c r="AQ98" s="79">
        <v>327216.67</v>
      </c>
      <c r="AR98" s="79">
        <v>327216.67</v>
      </c>
      <c r="AS98" s="79">
        <v>327216.67</v>
      </c>
      <c r="AT98" s="79">
        <v>44810.909999999996</v>
      </c>
      <c r="AU98" s="79">
        <v>44810.909999999996</v>
      </c>
      <c r="AV98" s="79">
        <v>44810.909999999996</v>
      </c>
      <c r="AW98" s="79">
        <v>209221</v>
      </c>
      <c r="AX98" s="79">
        <v>209221</v>
      </c>
      <c r="AY98" s="79">
        <v>209221</v>
      </c>
      <c r="AZ98" s="79">
        <v>115853.33</v>
      </c>
      <c r="BA98" s="79">
        <v>115853.33</v>
      </c>
      <c r="BB98" s="79">
        <v>115853.33</v>
      </c>
      <c r="BC98" s="80">
        <v>2091305.7300000002</v>
      </c>
      <c r="BD98" s="79">
        <v>196719</v>
      </c>
      <c r="BE98" s="79">
        <v>196719</v>
      </c>
      <c r="BF98" s="79">
        <v>196719</v>
      </c>
      <c r="BG98" s="79">
        <v>586865.34000000008</v>
      </c>
      <c r="BH98" s="79">
        <v>586865.34000000008</v>
      </c>
      <c r="BI98" s="79">
        <v>586865.34000000008</v>
      </c>
      <c r="BJ98" s="79">
        <v>937859.65999999992</v>
      </c>
      <c r="BK98" s="79">
        <v>937859.65999999992</v>
      </c>
      <c r="BL98" s="79">
        <v>937859.65999999992</v>
      </c>
      <c r="BM98" s="79">
        <v>64414.67</v>
      </c>
      <c r="BN98" s="79">
        <v>64414.67</v>
      </c>
      <c r="BO98" s="79">
        <v>64414.67</v>
      </c>
      <c r="BP98" s="80">
        <v>5357576.0100000007</v>
      </c>
      <c r="BQ98" s="79">
        <v>35248.67</v>
      </c>
      <c r="BR98" s="79">
        <v>35248.67</v>
      </c>
      <c r="BS98" s="79">
        <v>35248.67</v>
      </c>
      <c r="BT98" s="79">
        <v>1238349.3399999999</v>
      </c>
      <c r="BU98" s="79">
        <v>1238349.3399999999</v>
      </c>
      <c r="BV98" s="79">
        <v>1238349.3399999999</v>
      </c>
      <c r="BW98" s="79">
        <v>-629918.33000000007</v>
      </c>
      <c r="BX98" s="79">
        <v>-629918.33000000007</v>
      </c>
      <c r="BY98" s="79">
        <v>-629918.33000000007</v>
      </c>
      <c r="BZ98" s="79">
        <v>3169871</v>
      </c>
      <c r="CA98" s="79">
        <v>3169871</v>
      </c>
      <c r="CB98" s="79">
        <v>3169871</v>
      </c>
      <c r="CC98" s="80">
        <v>11440652.039999999</v>
      </c>
      <c r="CD98" s="79">
        <v>819965.34000000008</v>
      </c>
      <c r="CE98" s="79">
        <v>819965.34000000008</v>
      </c>
      <c r="CF98" s="79">
        <v>819965.34000000008</v>
      </c>
      <c r="CG98" s="79">
        <v>589423.67000000004</v>
      </c>
      <c r="CH98" s="79">
        <v>589423.67000000004</v>
      </c>
      <c r="CI98" s="79">
        <v>589423.67000000004</v>
      </c>
      <c r="CJ98" s="79">
        <v>898076</v>
      </c>
      <c r="CK98" s="79">
        <v>898076</v>
      </c>
      <c r="CL98" s="79">
        <v>898076</v>
      </c>
      <c r="CM98" s="79">
        <v>1478807</v>
      </c>
      <c r="CN98" s="79">
        <v>1478807</v>
      </c>
      <c r="CO98" s="79">
        <v>1478807</v>
      </c>
      <c r="CP98" s="80">
        <v>11358816.030000001</v>
      </c>
      <c r="CQ98" s="79">
        <v>267705</v>
      </c>
      <c r="CR98" s="79">
        <v>267705</v>
      </c>
      <c r="CS98" s="79">
        <v>267705</v>
      </c>
      <c r="CT98" s="79">
        <v>319360.67</v>
      </c>
      <c r="CU98" s="79">
        <v>319360.67</v>
      </c>
      <c r="CV98" s="79">
        <v>319360.67</v>
      </c>
      <c r="CW98" s="79">
        <v>478368.33999999997</v>
      </c>
      <c r="CX98" s="79">
        <v>478368.33999999997</v>
      </c>
      <c r="CY98" s="79">
        <v>478368.33999999997</v>
      </c>
      <c r="CZ98" s="79">
        <v>414439.66000000003</v>
      </c>
      <c r="DA98" s="79">
        <v>414439.66000000003</v>
      </c>
      <c r="DB98" s="79">
        <v>414439.66000000003</v>
      </c>
      <c r="DC98" s="80">
        <v>4439621.01</v>
      </c>
      <c r="DD98" s="79">
        <v>930976.01</v>
      </c>
      <c r="DE98" s="79">
        <v>930976.01</v>
      </c>
      <c r="DF98" s="79">
        <v>930976.01</v>
      </c>
      <c r="DG98" s="79">
        <v>2461077.98</v>
      </c>
      <c r="DH98" s="79">
        <v>2461077.98</v>
      </c>
      <c r="DI98" s="79">
        <v>2461077.98</v>
      </c>
      <c r="DJ98" s="79">
        <v>617897.68999999994</v>
      </c>
      <c r="DK98" s="79">
        <v>617897.68999999994</v>
      </c>
      <c r="DL98" s="79">
        <v>617897.68999999994</v>
      </c>
      <c r="DM98" s="79">
        <v>281213.37</v>
      </c>
      <c r="DN98" s="79">
        <v>281213.37</v>
      </c>
      <c r="DO98" s="79">
        <v>281213.37</v>
      </c>
      <c r="DP98" s="80">
        <v>12873495.149999997</v>
      </c>
      <c r="DQ98" s="79">
        <v>638119.34</v>
      </c>
      <c r="DR98" s="79">
        <v>638119.34</v>
      </c>
      <c r="DS98" s="79">
        <v>638119.34</v>
      </c>
      <c r="DT98" s="79">
        <v>4631787.05</v>
      </c>
      <c r="DU98" s="79">
        <v>4321032.99</v>
      </c>
      <c r="DV98" s="79">
        <v>4374682.66</v>
      </c>
      <c r="DW98" s="79">
        <v>5765569.7199999997</v>
      </c>
      <c r="DX98" s="79">
        <v>6070895.79</v>
      </c>
      <c r="DY98" s="79">
        <v>6282305.3599999994</v>
      </c>
      <c r="DZ98" s="79">
        <v>5705939.0700000003</v>
      </c>
      <c r="EA98" s="79">
        <v>7262003.5499999998</v>
      </c>
      <c r="EB98" s="79">
        <v>3779137.11</v>
      </c>
      <c r="EC98" s="80">
        <v>50107711.319999993</v>
      </c>
      <c r="ED98" s="79">
        <v>2049429.13</v>
      </c>
      <c r="EE98" s="79">
        <v>4380634.82</v>
      </c>
      <c r="EF98" s="79">
        <v>6018685.4399999995</v>
      </c>
      <c r="EG98" s="79">
        <v>5215586.16</v>
      </c>
      <c r="EH98" s="79">
        <v>11124791.890000001</v>
      </c>
      <c r="EI98" s="79">
        <v>4498142.16</v>
      </c>
      <c r="EJ98" s="79">
        <v>4734201.88</v>
      </c>
      <c r="EK98" s="79">
        <v>4780768.1899999995</v>
      </c>
      <c r="EL98" s="79">
        <v>8406125.3000000007</v>
      </c>
      <c r="EM98" s="79">
        <v>6262289.0700000003</v>
      </c>
      <c r="EN98" s="79">
        <v>8070966.4100000001</v>
      </c>
      <c r="EO98" s="79">
        <v>12176034.530000001</v>
      </c>
      <c r="EP98" s="80">
        <v>77717654.980000004</v>
      </c>
      <c r="EQ98" s="79">
        <v>5005396.3000000007</v>
      </c>
      <c r="ER98" s="79">
        <v>9428203.0999999996</v>
      </c>
      <c r="ES98" s="79">
        <v>5051371.22</v>
      </c>
      <c r="ET98" s="79">
        <v>11552348.68</v>
      </c>
      <c r="EU98" s="79">
        <v>9778172.1899999995</v>
      </c>
      <c r="EV98" s="79">
        <v>6178746.7999999998</v>
      </c>
      <c r="EW98" s="79">
        <v>5077401.1500000004</v>
      </c>
      <c r="EX98" s="79">
        <v>17335376.399999999</v>
      </c>
      <c r="EY98" s="79">
        <v>12770982.359999999</v>
      </c>
      <c r="EZ98" s="79">
        <v>9841869.4399999995</v>
      </c>
      <c r="FA98" s="79">
        <v>8473210.7300000004</v>
      </c>
      <c r="FB98" s="79">
        <v>17365572</v>
      </c>
      <c r="FC98" s="80">
        <v>117858650.37</v>
      </c>
      <c r="FD98" s="79">
        <v>13832402.140000001</v>
      </c>
      <c r="FE98" s="79">
        <v>15717510.6</v>
      </c>
      <c r="FF98" s="79">
        <v>20874775.560000002</v>
      </c>
      <c r="FG98" s="79">
        <v>8461244.1799999997</v>
      </c>
      <c r="FH98" s="79">
        <v>14459051.4</v>
      </c>
      <c r="FI98" s="79">
        <v>17045812.079999998</v>
      </c>
      <c r="FJ98" s="79">
        <v>19073547.740000002</v>
      </c>
      <c r="FK98" s="79">
        <v>22503457.850000001</v>
      </c>
      <c r="FL98" s="79">
        <v>24296505.879999999</v>
      </c>
      <c r="FM98" s="79">
        <v>11232653.640000001</v>
      </c>
      <c r="FN98" s="79">
        <v>23612238.310000002</v>
      </c>
      <c r="FO98" s="79">
        <v>22205633.18</v>
      </c>
      <c r="FP98" s="80">
        <v>213314832.56</v>
      </c>
      <c r="FQ98" s="79">
        <v>10600857.85</v>
      </c>
      <c r="FR98" s="79">
        <v>15618119.93</v>
      </c>
      <c r="FS98" s="79">
        <v>24788127.219999999</v>
      </c>
      <c r="FT98" s="79">
        <v>17001049.719999999</v>
      </c>
      <c r="FU98" s="79">
        <v>14760183.810000001</v>
      </c>
      <c r="FV98" s="79">
        <v>17734680.780000001</v>
      </c>
      <c r="FW98" s="79">
        <v>15256538.629999999</v>
      </c>
      <c r="FX98" s="79">
        <v>20801793.490000002</v>
      </c>
      <c r="FY98" s="79">
        <v>15455116.91</v>
      </c>
      <c r="FZ98" s="79">
        <v>6115473.3399999999</v>
      </c>
      <c r="GA98" s="79">
        <v>3393949.1</v>
      </c>
      <c r="GB98" s="79">
        <v>7315260.7699999996</v>
      </c>
      <c r="GC98" s="80">
        <v>168841151.55000001</v>
      </c>
      <c r="GD98" s="79">
        <v>2944517.98</v>
      </c>
      <c r="GE98" s="79">
        <v>2747120.01</v>
      </c>
      <c r="GF98" s="79">
        <v>5020932.7699999996</v>
      </c>
      <c r="GG98" s="79">
        <v>3516425.27</v>
      </c>
      <c r="GH98" s="79">
        <v>7862860.5800000001</v>
      </c>
      <c r="GI98" s="79">
        <v>5039736.9000000004</v>
      </c>
      <c r="GJ98" s="79">
        <v>6889696.2699999996</v>
      </c>
      <c r="GK98" s="79">
        <v>5595412.8300000001</v>
      </c>
      <c r="GL98" s="79">
        <v>7148762.79</v>
      </c>
      <c r="GM98" s="79">
        <v>6750454.0800000001</v>
      </c>
      <c r="GN98" s="79">
        <v>10692512.880000001</v>
      </c>
      <c r="GO98" s="79">
        <v>5977517.5700000003</v>
      </c>
      <c r="GP98" s="80">
        <f t="shared" si="35"/>
        <v>70185949.930000007</v>
      </c>
      <c r="GQ98" s="79">
        <v>7057716.6600000001</v>
      </c>
      <c r="GR98" s="79">
        <v>4632823.09</v>
      </c>
      <c r="GS98" s="79">
        <v>11646028.890000001</v>
      </c>
      <c r="GT98" s="79">
        <v>5779321.7599999998</v>
      </c>
      <c r="GU98" s="79">
        <v>9630739.1999999993</v>
      </c>
      <c r="GV98" s="79">
        <v>4210444.5600000005</v>
      </c>
      <c r="GW98" s="79">
        <v>6418041.8499999996</v>
      </c>
      <c r="GX98" s="79">
        <v>6174836.0499999998</v>
      </c>
      <c r="GY98" s="79">
        <v>6907918.71</v>
      </c>
      <c r="GZ98" s="79">
        <v>6009009.71</v>
      </c>
      <c r="HA98" s="79">
        <v>6290186.3599999994</v>
      </c>
      <c r="HB98" s="79">
        <v>4439701.49</v>
      </c>
      <c r="HC98" s="80">
        <f t="shared" si="36"/>
        <v>79196768.329999983</v>
      </c>
      <c r="HD98" s="79">
        <v>3956981.04</v>
      </c>
      <c r="HE98" s="79">
        <v>3067625.04</v>
      </c>
      <c r="HF98" s="79">
        <v>6724174.6699999999</v>
      </c>
      <c r="HG98" s="79">
        <v>4455116.78</v>
      </c>
      <c r="HH98" s="79">
        <v>5352863.17</v>
      </c>
      <c r="HI98" s="79">
        <v>7300888.8600000003</v>
      </c>
      <c r="HJ98" s="79">
        <v>5400073.7999999998</v>
      </c>
      <c r="HK98" s="79">
        <v>5654970.7800000003</v>
      </c>
      <c r="HL98" s="79">
        <v>6237135.96</v>
      </c>
      <c r="HM98" s="79">
        <v>5837042.0199999996</v>
      </c>
      <c r="HN98" s="79">
        <v>2384948.1399999997</v>
      </c>
      <c r="HO98" s="79">
        <v>3322179.5</v>
      </c>
      <c r="HP98" s="80">
        <f t="shared" si="37"/>
        <v>59693999.760000005</v>
      </c>
      <c r="HQ98" s="79">
        <v>5200557.84</v>
      </c>
      <c r="HR98" s="79">
        <v>951801.66999999993</v>
      </c>
      <c r="HS98" s="79">
        <v>2063752.36</v>
      </c>
      <c r="HT98" s="79">
        <v>2560808.33</v>
      </c>
      <c r="HU98" s="79">
        <v>2981871.2199999997</v>
      </c>
      <c r="HV98" s="79">
        <v>3644033.61</v>
      </c>
      <c r="HW98" s="79">
        <v>3927489.33</v>
      </c>
      <c r="HX98" s="79">
        <v>4425696.88</v>
      </c>
      <c r="HY98" s="79">
        <v>4025508.9899999998</v>
      </c>
      <c r="HZ98" s="79">
        <v>4614247.7</v>
      </c>
      <c r="IA98" s="79">
        <v>5063768.58</v>
      </c>
      <c r="IB98" s="79">
        <v>4762565.33</v>
      </c>
      <c r="IC98" s="80">
        <f t="shared" si="38"/>
        <v>44222101.839999996</v>
      </c>
      <c r="ID98" s="79">
        <v>5553443.6600000001</v>
      </c>
      <c r="IE98" s="79">
        <v>4268146.0100000007</v>
      </c>
      <c r="IF98" s="79">
        <v>3754611.3</v>
      </c>
      <c r="IG98" s="79">
        <v>3459976.8499999996</v>
      </c>
      <c r="IH98" s="79">
        <v>16503135.550000001</v>
      </c>
      <c r="II98" s="79">
        <v>3803327.07</v>
      </c>
      <c r="IJ98" s="79">
        <v>5046437.3600000003</v>
      </c>
      <c r="IK98" s="79">
        <v>4157657</v>
      </c>
      <c r="IL98" s="79">
        <v>4657419</v>
      </c>
      <c r="IM98" s="79">
        <v>5226882</v>
      </c>
      <c r="IN98" s="79">
        <v>5947705</v>
      </c>
      <c r="IO98" s="79">
        <v>11358485</v>
      </c>
      <c r="IP98" s="80">
        <f t="shared" si="39"/>
        <v>73737225.799999997</v>
      </c>
      <c r="IQ98" s="79">
        <v>5002130</v>
      </c>
      <c r="IR98" s="79">
        <v>2086974</v>
      </c>
      <c r="IS98" s="79">
        <v>2857728</v>
      </c>
      <c r="IT98" s="79">
        <v>4263250</v>
      </c>
      <c r="IU98" s="79">
        <v>3375583</v>
      </c>
      <c r="IV98" s="79">
        <v>3666030</v>
      </c>
      <c r="IW98" s="79">
        <v>3610579</v>
      </c>
      <c r="IX98" s="79">
        <v>3960043</v>
      </c>
      <c r="IY98" s="79">
        <v>4441002</v>
      </c>
      <c r="IZ98" s="79">
        <v>4217123</v>
      </c>
      <c r="JA98" s="79">
        <v>4025989</v>
      </c>
      <c r="JB98" s="79">
        <v>6653382</v>
      </c>
      <c r="JC98" s="80">
        <f t="shared" si="40"/>
        <v>48159813</v>
      </c>
      <c r="JD98" s="79">
        <v>7761232</v>
      </c>
      <c r="JE98" s="79">
        <v>3505268</v>
      </c>
      <c r="JF98" s="79">
        <v>4155903</v>
      </c>
      <c r="JG98" s="79">
        <v>1456831</v>
      </c>
      <c r="JH98" s="79">
        <v>1330855</v>
      </c>
      <c r="JI98" s="79">
        <v>2215857</v>
      </c>
      <c r="JJ98" s="79">
        <v>2560842</v>
      </c>
      <c r="JK98" s="79">
        <v>2219917</v>
      </c>
      <c r="JL98" s="79">
        <v>1848184</v>
      </c>
      <c r="JM98" s="79">
        <v>3195211</v>
      </c>
      <c r="JN98" s="79">
        <v>4092870</v>
      </c>
      <c r="JO98" s="79">
        <v>3890807</v>
      </c>
      <c r="JP98" s="80">
        <f t="shared" si="41"/>
        <v>38233777</v>
      </c>
      <c r="JQ98" s="79">
        <v>7147329</v>
      </c>
      <c r="JR98" s="79">
        <v>3237494</v>
      </c>
      <c r="JS98" s="79">
        <v>3446482</v>
      </c>
      <c r="JT98" s="79">
        <v>4592532</v>
      </c>
      <c r="JU98" s="79">
        <v>5070498</v>
      </c>
      <c r="JV98" s="79">
        <v>4632439</v>
      </c>
      <c r="JW98" s="79">
        <v>3450801</v>
      </c>
      <c r="JX98" s="79">
        <v>3183293</v>
      </c>
      <c r="JY98" s="79">
        <v>4023071</v>
      </c>
      <c r="JZ98" s="79">
        <v>4181888</v>
      </c>
      <c r="KA98" s="79">
        <v>4591692</v>
      </c>
      <c r="KB98" s="79">
        <v>6951052</v>
      </c>
      <c r="KC98" s="80">
        <f t="shared" si="42"/>
        <v>54508571</v>
      </c>
      <c r="KD98" s="79">
        <v>9082152</v>
      </c>
      <c r="KE98" s="79">
        <v>3960016</v>
      </c>
      <c r="KF98" s="79">
        <v>3197380</v>
      </c>
      <c r="KG98" s="79">
        <v>4902316</v>
      </c>
      <c r="KH98" s="79">
        <v>4699660</v>
      </c>
      <c r="KI98" s="79">
        <v>9246285</v>
      </c>
      <c r="KJ98" s="79">
        <v>6767780</v>
      </c>
      <c r="KK98" s="79">
        <v>4866907</v>
      </c>
      <c r="KL98" s="79">
        <v>6151117</v>
      </c>
      <c r="KM98" s="79">
        <v>8157455</v>
      </c>
      <c r="KN98" s="79">
        <v>6605758</v>
      </c>
      <c r="KO98" s="79">
        <v>8014966</v>
      </c>
      <c r="KP98" s="80">
        <f t="shared" si="43"/>
        <v>75651792</v>
      </c>
      <c r="KQ98" s="79">
        <v>11129884</v>
      </c>
      <c r="KR98" s="79">
        <v>4527124</v>
      </c>
      <c r="KS98" s="79">
        <v>4174215</v>
      </c>
      <c r="KT98" s="79">
        <v>7368713</v>
      </c>
      <c r="KU98" s="79">
        <v>7832342</v>
      </c>
      <c r="KV98" s="79">
        <v>7361231</v>
      </c>
      <c r="KW98" s="79">
        <v>8892315</v>
      </c>
      <c r="KX98" s="79">
        <v>6407031</v>
      </c>
      <c r="KY98" s="79">
        <v>5247448</v>
      </c>
      <c r="KZ98" s="79">
        <v>4950911</v>
      </c>
      <c r="LA98" s="79">
        <v>5808230</v>
      </c>
      <c r="LB98" s="79">
        <v>9908621</v>
      </c>
      <c r="LC98" s="80">
        <f t="shared" si="44"/>
        <v>83608065</v>
      </c>
      <c r="LD98" s="79">
        <v>8014564</v>
      </c>
      <c r="LE98" s="79">
        <v>4493911</v>
      </c>
      <c r="LF98" s="79">
        <v>5311155</v>
      </c>
      <c r="LG98" s="79">
        <v>4051874</v>
      </c>
      <c r="LH98" s="79">
        <v>4753888</v>
      </c>
      <c r="LI98" s="79">
        <v>6255048</v>
      </c>
      <c r="LJ98" s="81" t="e">
        <f>+INDEX(#REF!,MATCH($B98,#REF!,0),MATCH(LJ$6,#REF!,0))</f>
        <v>#REF!</v>
      </c>
      <c r="LK98" s="82"/>
      <c r="LL98" s="81"/>
      <c r="LM98" s="81"/>
      <c r="LN98" s="81"/>
      <c r="LO98" s="81"/>
      <c r="LP98" s="80" t="e">
        <f t="shared" si="45"/>
        <v>#REF!</v>
      </c>
    </row>
    <row r="99" spans="1:328" hidden="1" outlineLevel="1">
      <c r="B99" t="str">
        <f t="shared" si="51"/>
        <v>INFRAESTRUCTURALAMBAYEQUE</v>
      </c>
      <c r="C99" s="78" t="s">
        <v>411</v>
      </c>
      <c r="D99" s="79">
        <v>0</v>
      </c>
      <c r="E99" s="79">
        <v>0</v>
      </c>
      <c r="F99" s="79">
        <v>0</v>
      </c>
      <c r="G99" s="79">
        <v>0</v>
      </c>
      <c r="H99" s="79">
        <v>0</v>
      </c>
      <c r="I99" s="79">
        <v>0</v>
      </c>
      <c r="J99" s="79">
        <v>0</v>
      </c>
      <c r="K99" s="79">
        <v>0</v>
      </c>
      <c r="L99" s="79">
        <v>0</v>
      </c>
      <c r="M99" s="79">
        <v>0</v>
      </c>
      <c r="N99" s="79">
        <v>0</v>
      </c>
      <c r="O99" s="79">
        <v>0</v>
      </c>
      <c r="P99" s="80">
        <v>0</v>
      </c>
      <c r="Q99" s="79">
        <v>0</v>
      </c>
      <c r="R99" s="79">
        <v>0</v>
      </c>
      <c r="S99" s="79">
        <v>0</v>
      </c>
      <c r="T99" s="79">
        <v>0</v>
      </c>
      <c r="U99" s="79">
        <v>0</v>
      </c>
      <c r="V99" s="79">
        <v>0</v>
      </c>
      <c r="W99" s="79">
        <v>0</v>
      </c>
      <c r="X99" s="79">
        <v>0</v>
      </c>
      <c r="Y99" s="79">
        <v>0</v>
      </c>
      <c r="Z99" s="79">
        <v>0</v>
      </c>
      <c r="AA99" s="79">
        <v>0</v>
      </c>
      <c r="AB99" s="79">
        <v>0</v>
      </c>
      <c r="AC99" s="80">
        <v>0</v>
      </c>
      <c r="AD99" s="79">
        <v>0</v>
      </c>
      <c r="AE99" s="79">
        <v>0</v>
      </c>
      <c r="AF99" s="79">
        <v>0</v>
      </c>
      <c r="AG99" s="79">
        <v>0</v>
      </c>
      <c r="AH99" s="79">
        <v>0</v>
      </c>
      <c r="AI99" s="79">
        <v>0</v>
      </c>
      <c r="AJ99" s="79">
        <v>0</v>
      </c>
      <c r="AK99" s="79">
        <v>0</v>
      </c>
      <c r="AL99" s="79">
        <v>0</v>
      </c>
      <c r="AM99" s="79">
        <v>0</v>
      </c>
      <c r="AN99" s="79">
        <v>0</v>
      </c>
      <c r="AO99" s="79">
        <v>0</v>
      </c>
      <c r="AP99" s="80">
        <v>0</v>
      </c>
      <c r="AQ99" s="79">
        <v>0</v>
      </c>
      <c r="AR99" s="79">
        <v>0</v>
      </c>
      <c r="AS99" s="79">
        <v>0</v>
      </c>
      <c r="AT99" s="79">
        <v>0</v>
      </c>
      <c r="AU99" s="79">
        <v>0</v>
      </c>
      <c r="AV99" s="79">
        <v>0</v>
      </c>
      <c r="AW99" s="79">
        <v>0</v>
      </c>
      <c r="AX99" s="79">
        <v>0</v>
      </c>
      <c r="AY99" s="79">
        <v>0</v>
      </c>
      <c r="AZ99" s="79">
        <v>0</v>
      </c>
      <c r="BA99" s="79">
        <v>0</v>
      </c>
      <c r="BB99" s="79">
        <v>0</v>
      </c>
      <c r="BC99" s="80">
        <v>0</v>
      </c>
      <c r="BD99" s="79">
        <v>0</v>
      </c>
      <c r="BE99" s="79">
        <v>0</v>
      </c>
      <c r="BF99" s="79">
        <v>0</v>
      </c>
      <c r="BG99" s="79">
        <v>0</v>
      </c>
      <c r="BH99" s="79">
        <v>0</v>
      </c>
      <c r="BI99" s="79">
        <v>0</v>
      </c>
      <c r="BJ99" s="79">
        <v>0</v>
      </c>
      <c r="BK99" s="79">
        <v>0</v>
      </c>
      <c r="BL99" s="79">
        <v>0</v>
      </c>
      <c r="BM99" s="79">
        <v>0</v>
      </c>
      <c r="BN99" s="79">
        <v>0</v>
      </c>
      <c r="BO99" s="79">
        <v>0</v>
      </c>
      <c r="BP99" s="80">
        <v>0</v>
      </c>
      <c r="BQ99" s="79">
        <v>0</v>
      </c>
      <c r="BR99" s="79">
        <v>0</v>
      </c>
      <c r="BS99" s="79">
        <v>0</v>
      </c>
      <c r="BT99" s="79">
        <v>0</v>
      </c>
      <c r="BU99" s="79">
        <v>0</v>
      </c>
      <c r="BV99" s="79">
        <v>0</v>
      </c>
      <c r="BW99" s="79">
        <v>0</v>
      </c>
      <c r="BX99" s="79">
        <v>0</v>
      </c>
      <c r="BY99" s="79">
        <v>0</v>
      </c>
      <c r="BZ99" s="79">
        <v>0</v>
      </c>
      <c r="CA99" s="79">
        <v>0</v>
      </c>
      <c r="CB99" s="79">
        <v>0</v>
      </c>
      <c r="CC99" s="80">
        <v>0</v>
      </c>
      <c r="CD99" s="79">
        <v>0</v>
      </c>
      <c r="CE99" s="79">
        <v>0</v>
      </c>
      <c r="CF99" s="79">
        <v>0</v>
      </c>
      <c r="CG99" s="79">
        <v>0</v>
      </c>
      <c r="CH99" s="79">
        <v>0</v>
      </c>
      <c r="CI99" s="79">
        <v>0</v>
      </c>
      <c r="CJ99" s="79">
        <v>0</v>
      </c>
      <c r="CK99" s="79">
        <v>0</v>
      </c>
      <c r="CL99" s="79">
        <v>0</v>
      </c>
      <c r="CM99" s="79">
        <v>0</v>
      </c>
      <c r="CN99" s="79">
        <v>0</v>
      </c>
      <c r="CO99" s="79">
        <v>0</v>
      </c>
      <c r="CP99" s="80">
        <v>0</v>
      </c>
      <c r="CQ99" s="79">
        <v>0</v>
      </c>
      <c r="CR99" s="79">
        <v>0</v>
      </c>
      <c r="CS99" s="79">
        <v>0</v>
      </c>
      <c r="CT99" s="79">
        <v>0</v>
      </c>
      <c r="CU99" s="79">
        <v>0</v>
      </c>
      <c r="CV99" s="79">
        <v>0</v>
      </c>
      <c r="CW99" s="79">
        <v>0</v>
      </c>
      <c r="CX99" s="79">
        <v>0</v>
      </c>
      <c r="CY99" s="79">
        <v>0</v>
      </c>
      <c r="CZ99" s="79">
        <v>0</v>
      </c>
      <c r="DA99" s="79">
        <v>0</v>
      </c>
      <c r="DB99" s="79">
        <v>0</v>
      </c>
      <c r="DC99" s="80">
        <v>0</v>
      </c>
      <c r="DD99" s="79">
        <v>0</v>
      </c>
      <c r="DE99" s="79">
        <v>0</v>
      </c>
      <c r="DF99" s="79">
        <v>0</v>
      </c>
      <c r="DG99" s="79">
        <v>0</v>
      </c>
      <c r="DH99" s="79">
        <v>0</v>
      </c>
      <c r="DI99" s="79">
        <v>0</v>
      </c>
      <c r="DJ99" s="79">
        <v>0</v>
      </c>
      <c r="DK99" s="79">
        <v>0</v>
      </c>
      <c r="DL99" s="79">
        <v>0</v>
      </c>
      <c r="DM99" s="79">
        <v>0</v>
      </c>
      <c r="DN99" s="79">
        <v>0</v>
      </c>
      <c r="DO99" s="79">
        <v>0</v>
      </c>
      <c r="DP99" s="80">
        <v>0</v>
      </c>
      <c r="DQ99" s="79">
        <v>0</v>
      </c>
      <c r="DR99" s="79">
        <v>0</v>
      </c>
      <c r="DS99" s="79">
        <v>0</v>
      </c>
      <c r="DT99" s="79">
        <v>0</v>
      </c>
      <c r="DU99" s="79">
        <v>10000</v>
      </c>
      <c r="DV99" s="79">
        <v>5000</v>
      </c>
      <c r="DW99" s="79">
        <v>0</v>
      </c>
      <c r="DX99" s="79">
        <v>0</v>
      </c>
      <c r="DY99" s="79">
        <v>0</v>
      </c>
      <c r="DZ99" s="79">
        <v>0</v>
      </c>
      <c r="EA99" s="79">
        <v>0</v>
      </c>
      <c r="EB99" s="79">
        <v>0</v>
      </c>
      <c r="EC99" s="80">
        <v>15000</v>
      </c>
      <c r="ED99" s="79">
        <v>0</v>
      </c>
      <c r="EE99" s="79">
        <v>0</v>
      </c>
      <c r="EF99" s="79">
        <v>0</v>
      </c>
      <c r="EG99" s="79">
        <v>0</v>
      </c>
      <c r="EH99" s="79">
        <v>0</v>
      </c>
      <c r="EI99" s="79">
        <v>0</v>
      </c>
      <c r="EJ99" s="79">
        <v>0</v>
      </c>
      <c r="EK99" s="79">
        <v>0</v>
      </c>
      <c r="EL99" s="79">
        <v>0</v>
      </c>
      <c r="EM99" s="79">
        <v>0</v>
      </c>
      <c r="EN99" s="79">
        <v>0</v>
      </c>
      <c r="EO99" s="79">
        <v>0</v>
      </c>
      <c r="EP99" s="80">
        <v>0</v>
      </c>
      <c r="EQ99" s="79">
        <v>0</v>
      </c>
      <c r="ER99" s="79">
        <v>0</v>
      </c>
      <c r="ES99" s="79">
        <v>0</v>
      </c>
      <c r="ET99" s="79">
        <v>0</v>
      </c>
      <c r="EU99" s="79">
        <v>0</v>
      </c>
      <c r="EV99" s="79">
        <v>0</v>
      </c>
      <c r="EW99" s="79">
        <v>0</v>
      </c>
      <c r="EX99" s="79">
        <v>0</v>
      </c>
      <c r="EY99" s="79">
        <v>0</v>
      </c>
      <c r="EZ99" s="79">
        <v>0</v>
      </c>
      <c r="FA99" s="79">
        <v>0</v>
      </c>
      <c r="FB99" s="79">
        <v>0</v>
      </c>
      <c r="FC99" s="80">
        <v>0</v>
      </c>
      <c r="FD99" s="79">
        <v>0</v>
      </c>
      <c r="FE99" s="79">
        <v>0</v>
      </c>
      <c r="FF99" s="79">
        <v>0</v>
      </c>
      <c r="FG99" s="79">
        <v>0</v>
      </c>
      <c r="FH99" s="79">
        <v>0</v>
      </c>
      <c r="FI99" s="79">
        <v>0</v>
      </c>
      <c r="FJ99" s="79">
        <v>0</v>
      </c>
      <c r="FK99" s="79">
        <v>0</v>
      </c>
      <c r="FL99" s="79">
        <v>0</v>
      </c>
      <c r="FM99" s="79">
        <v>0</v>
      </c>
      <c r="FN99" s="79">
        <v>0</v>
      </c>
      <c r="FO99" s="79">
        <v>600</v>
      </c>
      <c r="FP99" s="80">
        <v>600</v>
      </c>
      <c r="FQ99" s="79">
        <v>0</v>
      </c>
      <c r="FR99" s="79">
        <v>0</v>
      </c>
      <c r="FS99" s="79">
        <v>0</v>
      </c>
      <c r="FT99" s="79">
        <v>0</v>
      </c>
      <c r="FU99" s="79">
        <v>0</v>
      </c>
      <c r="FV99" s="79">
        <v>0</v>
      </c>
      <c r="FW99" s="79">
        <v>0</v>
      </c>
      <c r="FX99" s="79">
        <v>0</v>
      </c>
      <c r="FY99" s="79">
        <v>0</v>
      </c>
      <c r="FZ99" s="79">
        <v>0</v>
      </c>
      <c r="GA99" s="79">
        <v>0</v>
      </c>
      <c r="GB99" s="79">
        <v>0</v>
      </c>
      <c r="GC99" s="80">
        <v>0</v>
      </c>
      <c r="GD99" s="79">
        <v>5271.14</v>
      </c>
      <c r="GE99" s="79">
        <v>1000</v>
      </c>
      <c r="GF99" s="79">
        <v>1000</v>
      </c>
      <c r="GG99" s="79">
        <v>0</v>
      </c>
      <c r="GH99" s="79">
        <v>0</v>
      </c>
      <c r="GI99" s="79">
        <v>0</v>
      </c>
      <c r="GJ99" s="79">
        <v>0</v>
      </c>
      <c r="GK99" s="79">
        <v>0</v>
      </c>
      <c r="GL99" s="79">
        <v>0</v>
      </c>
      <c r="GM99" s="79">
        <v>1600</v>
      </c>
      <c r="GN99" s="79">
        <v>0</v>
      </c>
      <c r="GO99" s="79">
        <v>0</v>
      </c>
      <c r="GP99" s="80">
        <f t="shared" si="35"/>
        <v>8871.14</v>
      </c>
      <c r="GQ99" s="79">
        <v>666.22</v>
      </c>
      <c r="GR99" s="79">
        <v>0</v>
      </c>
      <c r="GS99" s="79">
        <v>3494.01</v>
      </c>
      <c r="GT99" s="79">
        <v>9884.4699999999993</v>
      </c>
      <c r="GU99" s="79">
        <v>0</v>
      </c>
      <c r="GV99" s="79">
        <v>13291.14</v>
      </c>
      <c r="GW99" s="79">
        <v>4459.13</v>
      </c>
      <c r="GX99" s="79">
        <v>6648.1</v>
      </c>
      <c r="GY99" s="79">
        <v>0</v>
      </c>
      <c r="GZ99" s="79">
        <v>4317</v>
      </c>
      <c r="HA99" s="79">
        <v>2398.8000000000002</v>
      </c>
      <c r="HB99" s="79">
        <v>7398.6</v>
      </c>
      <c r="HC99" s="80">
        <f t="shared" si="36"/>
        <v>52557.47</v>
      </c>
      <c r="HD99" s="79">
        <v>6500</v>
      </c>
      <c r="HE99" s="79">
        <v>4800</v>
      </c>
      <c r="HF99" s="79">
        <v>7000</v>
      </c>
      <c r="HG99" s="79">
        <v>5300</v>
      </c>
      <c r="HH99" s="79">
        <v>2600</v>
      </c>
      <c r="HI99" s="79">
        <v>2000</v>
      </c>
      <c r="HJ99" s="79">
        <v>5500</v>
      </c>
      <c r="HK99" s="79">
        <v>4000</v>
      </c>
      <c r="HL99" s="79">
        <v>2821.07</v>
      </c>
      <c r="HM99" s="79">
        <v>1189</v>
      </c>
      <c r="HN99" s="79">
        <v>4000</v>
      </c>
      <c r="HO99" s="79">
        <v>4000</v>
      </c>
      <c r="HP99" s="80">
        <f t="shared" si="37"/>
        <v>49710.07</v>
      </c>
      <c r="HQ99" s="79">
        <v>2700</v>
      </c>
      <c r="HR99" s="79">
        <v>2600</v>
      </c>
      <c r="HS99" s="79">
        <v>5000</v>
      </c>
      <c r="HT99" s="79">
        <v>5000</v>
      </c>
      <c r="HU99" s="79">
        <v>3200</v>
      </c>
      <c r="HV99" s="79">
        <v>7147.98</v>
      </c>
      <c r="HW99" s="79">
        <v>2800</v>
      </c>
      <c r="HX99" s="79">
        <v>2800</v>
      </c>
      <c r="HY99" s="79">
        <v>2600</v>
      </c>
      <c r="HZ99" s="79">
        <v>2850</v>
      </c>
      <c r="IA99" s="79">
        <v>2000</v>
      </c>
      <c r="IB99" s="79">
        <v>1500</v>
      </c>
      <c r="IC99" s="80">
        <f t="shared" si="38"/>
        <v>40197.979999999996</v>
      </c>
      <c r="ID99" s="79">
        <v>1300</v>
      </c>
      <c r="IE99" s="79">
        <v>0</v>
      </c>
      <c r="IF99" s="79">
        <v>0</v>
      </c>
      <c r="IG99" s="79">
        <v>0</v>
      </c>
      <c r="IH99" s="79">
        <v>0</v>
      </c>
      <c r="II99" s="79">
        <v>0</v>
      </c>
      <c r="IJ99" s="79">
        <v>0</v>
      </c>
      <c r="IK99" s="79">
        <v>0</v>
      </c>
      <c r="IL99" s="79">
        <v>0</v>
      </c>
      <c r="IM99" s="79">
        <v>0</v>
      </c>
      <c r="IN99" s="79">
        <v>0</v>
      </c>
      <c r="IO99" s="79">
        <v>0</v>
      </c>
      <c r="IP99" s="80">
        <f t="shared" si="39"/>
        <v>1300</v>
      </c>
      <c r="IQ99" s="79">
        <v>0</v>
      </c>
      <c r="IR99" s="79">
        <v>0</v>
      </c>
      <c r="IS99" s="79">
        <v>0</v>
      </c>
      <c r="IT99" s="79">
        <v>0</v>
      </c>
      <c r="IU99" s="79">
        <v>0</v>
      </c>
      <c r="IV99" s="79">
        <v>0</v>
      </c>
      <c r="IW99" s="79">
        <v>0</v>
      </c>
      <c r="IX99" s="79">
        <v>0</v>
      </c>
      <c r="IY99" s="79">
        <v>0</v>
      </c>
      <c r="IZ99" s="79">
        <v>0</v>
      </c>
      <c r="JA99" s="79">
        <v>212</v>
      </c>
      <c r="JB99" s="79">
        <v>0</v>
      </c>
      <c r="JC99" s="80">
        <f t="shared" si="40"/>
        <v>212</v>
      </c>
      <c r="JD99" s="79">
        <v>0</v>
      </c>
      <c r="JE99" s="79">
        <v>0</v>
      </c>
      <c r="JF99" s="79">
        <v>0</v>
      </c>
      <c r="JG99" s="79">
        <v>0</v>
      </c>
      <c r="JH99" s="79">
        <v>0</v>
      </c>
      <c r="JI99" s="79">
        <v>0</v>
      </c>
      <c r="JJ99" s="79">
        <v>1960</v>
      </c>
      <c r="JK99" s="79">
        <v>1400</v>
      </c>
      <c r="JL99" s="79">
        <v>1400</v>
      </c>
      <c r="JM99" s="79">
        <v>1400</v>
      </c>
      <c r="JN99" s="79">
        <v>1500</v>
      </c>
      <c r="JO99" s="79">
        <v>1450</v>
      </c>
      <c r="JP99" s="80">
        <f t="shared" si="41"/>
        <v>9110</v>
      </c>
      <c r="JQ99" s="79">
        <v>2225</v>
      </c>
      <c r="JR99" s="79">
        <v>2061</v>
      </c>
      <c r="JS99" s="79">
        <v>1825</v>
      </c>
      <c r="JT99" s="79">
        <v>1444</v>
      </c>
      <c r="JU99" s="79">
        <v>1495</v>
      </c>
      <c r="JV99" s="79">
        <v>2760</v>
      </c>
      <c r="JW99" s="79">
        <v>2528</v>
      </c>
      <c r="JX99" s="79">
        <v>2061</v>
      </c>
      <c r="JY99" s="79">
        <v>3529</v>
      </c>
      <c r="JZ99" s="79">
        <v>3716</v>
      </c>
      <c r="KA99" s="79">
        <v>3583</v>
      </c>
      <c r="KB99" s="79">
        <v>3444</v>
      </c>
      <c r="KC99" s="80">
        <f t="shared" si="42"/>
        <v>30671</v>
      </c>
      <c r="KD99" s="79">
        <v>3550</v>
      </c>
      <c r="KE99" s="79">
        <v>3442</v>
      </c>
      <c r="KF99" s="79">
        <v>3788</v>
      </c>
      <c r="KG99" s="79">
        <v>688</v>
      </c>
      <c r="KH99" s="79">
        <v>0</v>
      </c>
      <c r="KI99" s="79">
        <v>0</v>
      </c>
      <c r="KJ99" s="79">
        <v>0</v>
      </c>
      <c r="KK99" s="79">
        <v>0</v>
      </c>
      <c r="KL99" s="79">
        <v>0</v>
      </c>
      <c r="KM99" s="79">
        <v>0</v>
      </c>
      <c r="KN99" s="79">
        <v>0</v>
      </c>
      <c r="KO99" s="79">
        <v>0</v>
      </c>
      <c r="KP99" s="80">
        <f t="shared" si="43"/>
        <v>11468</v>
      </c>
      <c r="KQ99" s="79">
        <v>0</v>
      </c>
      <c r="KR99" s="79">
        <v>0</v>
      </c>
      <c r="KS99" s="79">
        <v>0</v>
      </c>
      <c r="KT99" s="79">
        <v>0</v>
      </c>
      <c r="KU99" s="79">
        <v>0</v>
      </c>
      <c r="KV99" s="79">
        <v>0</v>
      </c>
      <c r="KW99" s="79">
        <v>0</v>
      </c>
      <c r="KX99" s="79">
        <v>8110</v>
      </c>
      <c r="KY99" s="79">
        <v>0</v>
      </c>
      <c r="KZ99" s="79">
        <v>0</v>
      </c>
      <c r="LA99" s="79">
        <v>0</v>
      </c>
      <c r="LB99" s="79">
        <v>0</v>
      </c>
      <c r="LC99" s="80">
        <f t="shared" si="44"/>
        <v>8110</v>
      </c>
      <c r="LD99" s="79">
        <v>0</v>
      </c>
      <c r="LE99" s="79">
        <v>0</v>
      </c>
      <c r="LF99" s="79">
        <v>0</v>
      </c>
      <c r="LG99" s="79">
        <v>0</v>
      </c>
      <c r="LH99" s="79">
        <v>0</v>
      </c>
      <c r="LI99" s="79">
        <v>0</v>
      </c>
      <c r="LJ99" s="81" t="e">
        <f>+INDEX(#REF!,MATCH($B99,#REF!,0),MATCH(LJ$6,#REF!,0))</f>
        <v>#REF!</v>
      </c>
      <c r="LK99" s="82"/>
      <c r="LL99" s="81"/>
      <c r="LM99" s="81"/>
      <c r="LN99" s="81"/>
      <c r="LO99" s="81"/>
      <c r="LP99" s="80" t="e">
        <f t="shared" si="45"/>
        <v>#REF!</v>
      </c>
    </row>
    <row r="100" spans="1:328" hidden="1" outlineLevel="1">
      <c r="B100" t="str">
        <f t="shared" si="51"/>
        <v>INFRAESTRUCTURALIMA</v>
      </c>
      <c r="C100" s="78" t="s">
        <v>412</v>
      </c>
      <c r="D100" s="79">
        <v>0</v>
      </c>
      <c r="E100" s="79">
        <v>0</v>
      </c>
      <c r="F100" s="79">
        <v>0</v>
      </c>
      <c r="G100" s="79">
        <v>0</v>
      </c>
      <c r="H100" s="79">
        <v>0</v>
      </c>
      <c r="I100" s="79">
        <v>0</v>
      </c>
      <c r="J100" s="79">
        <v>0</v>
      </c>
      <c r="K100" s="79">
        <v>0</v>
      </c>
      <c r="L100" s="79">
        <v>0</v>
      </c>
      <c r="M100" s="79">
        <v>0</v>
      </c>
      <c r="N100" s="79">
        <v>0</v>
      </c>
      <c r="O100" s="79">
        <v>0</v>
      </c>
      <c r="P100" s="80">
        <v>0</v>
      </c>
      <c r="Q100" s="79">
        <v>62272.450000000004</v>
      </c>
      <c r="R100" s="79">
        <v>62272.450000000004</v>
      </c>
      <c r="S100" s="79">
        <v>62272.450000000004</v>
      </c>
      <c r="T100" s="79">
        <v>65037.5</v>
      </c>
      <c r="U100" s="79">
        <v>65037.5</v>
      </c>
      <c r="V100" s="79">
        <v>65037.5</v>
      </c>
      <c r="W100" s="79">
        <v>69937.929999999993</v>
      </c>
      <c r="X100" s="79">
        <v>69937.929999999993</v>
      </c>
      <c r="Y100" s="79">
        <v>69937.929999999993</v>
      </c>
      <c r="Z100" s="79">
        <v>70052.209999999992</v>
      </c>
      <c r="AA100" s="79">
        <v>70052.209999999992</v>
      </c>
      <c r="AB100" s="79">
        <v>70052.209999999992</v>
      </c>
      <c r="AC100" s="80">
        <v>801900.26999999979</v>
      </c>
      <c r="AD100" s="79">
        <v>29984.28</v>
      </c>
      <c r="AE100" s="79">
        <v>29984.28</v>
      </c>
      <c r="AF100" s="79">
        <v>29984.28</v>
      </c>
      <c r="AG100" s="79">
        <v>34631.360000000001</v>
      </c>
      <c r="AH100" s="79">
        <v>34631.360000000001</v>
      </c>
      <c r="AI100" s="79">
        <v>34631.360000000001</v>
      </c>
      <c r="AJ100" s="79">
        <v>39206.14</v>
      </c>
      <c r="AK100" s="79">
        <v>39206.14</v>
      </c>
      <c r="AL100" s="79">
        <v>39206.14</v>
      </c>
      <c r="AM100" s="79">
        <v>36509.22</v>
      </c>
      <c r="AN100" s="79">
        <v>36509.22</v>
      </c>
      <c r="AO100" s="79">
        <v>36509.22</v>
      </c>
      <c r="AP100" s="80">
        <v>420993</v>
      </c>
      <c r="AQ100" s="79">
        <v>59972.35</v>
      </c>
      <c r="AR100" s="79">
        <v>59972.35</v>
      </c>
      <c r="AS100" s="79">
        <v>59972.35</v>
      </c>
      <c r="AT100" s="79">
        <v>23690.39</v>
      </c>
      <c r="AU100" s="79">
        <v>23690.39</v>
      </c>
      <c r="AV100" s="79">
        <v>23690.39</v>
      </c>
      <c r="AW100" s="79">
        <v>5818.34</v>
      </c>
      <c r="AX100" s="79">
        <v>5818.34</v>
      </c>
      <c r="AY100" s="79">
        <v>5818.34</v>
      </c>
      <c r="AZ100" s="79">
        <v>11156</v>
      </c>
      <c r="BA100" s="79">
        <v>11156</v>
      </c>
      <c r="BB100" s="79">
        <v>11156</v>
      </c>
      <c r="BC100" s="80">
        <v>301911.24000000005</v>
      </c>
      <c r="BD100" s="79">
        <v>23325</v>
      </c>
      <c r="BE100" s="79">
        <v>23325</v>
      </c>
      <c r="BF100" s="79">
        <v>23325</v>
      </c>
      <c r="BG100" s="79">
        <v>13113.33</v>
      </c>
      <c r="BH100" s="79">
        <v>13113.33</v>
      </c>
      <c r="BI100" s="79">
        <v>13113.33</v>
      </c>
      <c r="BJ100" s="79">
        <v>16012.67</v>
      </c>
      <c r="BK100" s="79">
        <v>16012.67</v>
      </c>
      <c r="BL100" s="79">
        <v>16012.67</v>
      </c>
      <c r="BM100" s="79">
        <v>44637.34</v>
      </c>
      <c r="BN100" s="79">
        <v>44637.34</v>
      </c>
      <c r="BO100" s="79">
        <v>44637.34</v>
      </c>
      <c r="BP100" s="80">
        <v>291265.02</v>
      </c>
      <c r="BQ100" s="79">
        <v>4387.93</v>
      </c>
      <c r="BR100" s="79">
        <v>4387.93</v>
      </c>
      <c r="BS100" s="79">
        <v>4387.93</v>
      </c>
      <c r="BT100" s="79">
        <v>45407.67</v>
      </c>
      <c r="BU100" s="79">
        <v>45407.67</v>
      </c>
      <c r="BV100" s="79">
        <v>45407.67</v>
      </c>
      <c r="BW100" s="79">
        <v>111549.67</v>
      </c>
      <c r="BX100" s="79">
        <v>111549.67</v>
      </c>
      <c r="BY100" s="79">
        <v>111549.67</v>
      </c>
      <c r="BZ100" s="79">
        <v>47190.42</v>
      </c>
      <c r="CA100" s="79">
        <v>47190.42</v>
      </c>
      <c r="CB100" s="79">
        <v>47190.42</v>
      </c>
      <c r="CC100" s="80">
        <v>625607.07000000007</v>
      </c>
      <c r="CD100" s="79">
        <v>84441.27</v>
      </c>
      <c r="CE100" s="79">
        <v>84441.27</v>
      </c>
      <c r="CF100" s="79">
        <v>84441.27</v>
      </c>
      <c r="CG100" s="79">
        <v>135069.33000000002</v>
      </c>
      <c r="CH100" s="79">
        <v>135069.33000000002</v>
      </c>
      <c r="CI100" s="79">
        <v>135069.33000000002</v>
      </c>
      <c r="CJ100" s="79">
        <v>146403.41</v>
      </c>
      <c r="CK100" s="79">
        <v>146403.41</v>
      </c>
      <c r="CL100" s="79">
        <v>146403.41</v>
      </c>
      <c r="CM100" s="79">
        <v>248821.04</v>
      </c>
      <c r="CN100" s="79">
        <v>248821.04</v>
      </c>
      <c r="CO100" s="79">
        <v>248821.04</v>
      </c>
      <c r="CP100" s="80">
        <v>1844205.1500000001</v>
      </c>
      <c r="CQ100" s="79">
        <v>310344</v>
      </c>
      <c r="CR100" s="79">
        <v>310344</v>
      </c>
      <c r="CS100" s="79">
        <v>310344</v>
      </c>
      <c r="CT100" s="79">
        <v>125065.84999999999</v>
      </c>
      <c r="CU100" s="79">
        <v>125665.84999999999</v>
      </c>
      <c r="CV100" s="79">
        <v>125565.84999999999</v>
      </c>
      <c r="CW100" s="79">
        <v>188666.33</v>
      </c>
      <c r="CX100" s="79">
        <v>188566.33</v>
      </c>
      <c r="CY100" s="79">
        <v>188066.33</v>
      </c>
      <c r="CZ100" s="79">
        <v>254307</v>
      </c>
      <c r="DA100" s="79">
        <v>251907</v>
      </c>
      <c r="DB100" s="79">
        <v>251307</v>
      </c>
      <c r="DC100" s="80">
        <v>2630149.5400000005</v>
      </c>
      <c r="DD100" s="79">
        <v>375959.55000000005</v>
      </c>
      <c r="DE100" s="79">
        <v>375959.55000000005</v>
      </c>
      <c r="DF100" s="79">
        <v>375959.55000000005</v>
      </c>
      <c r="DG100" s="79">
        <v>211038.00000000003</v>
      </c>
      <c r="DH100" s="79">
        <v>211038.00000000003</v>
      </c>
      <c r="DI100" s="79">
        <v>211038.00000000003</v>
      </c>
      <c r="DJ100" s="79">
        <v>521059.67</v>
      </c>
      <c r="DK100" s="79">
        <v>521059.67</v>
      </c>
      <c r="DL100" s="79">
        <v>521059.67</v>
      </c>
      <c r="DM100" s="79">
        <v>340329.66000000003</v>
      </c>
      <c r="DN100" s="79">
        <v>340329.66000000003</v>
      </c>
      <c r="DO100" s="79">
        <v>340329.66000000003</v>
      </c>
      <c r="DP100" s="80">
        <v>4345160.6400000006</v>
      </c>
      <c r="DQ100" s="79">
        <v>139493.33000000002</v>
      </c>
      <c r="DR100" s="79">
        <v>139493.33000000002</v>
      </c>
      <c r="DS100" s="79">
        <v>148252.33000000002</v>
      </c>
      <c r="DT100" s="79">
        <v>471899.5</v>
      </c>
      <c r="DU100" s="79">
        <v>513021.45999999996</v>
      </c>
      <c r="DV100" s="79">
        <v>838024.8</v>
      </c>
      <c r="DW100" s="79">
        <v>494178.62</v>
      </c>
      <c r="DX100" s="79">
        <v>372830.12</v>
      </c>
      <c r="DY100" s="79">
        <v>655518.34</v>
      </c>
      <c r="DZ100" s="79">
        <v>1047063.34</v>
      </c>
      <c r="EA100" s="79">
        <v>1748519.8399999999</v>
      </c>
      <c r="EB100" s="79">
        <v>2285402.84</v>
      </c>
      <c r="EC100" s="80">
        <v>8853697.8499999996</v>
      </c>
      <c r="ED100" s="79">
        <v>1222239.7</v>
      </c>
      <c r="EE100" s="79">
        <v>407607</v>
      </c>
      <c r="EF100" s="79">
        <v>1214298</v>
      </c>
      <c r="EG100" s="79">
        <v>1696694.53</v>
      </c>
      <c r="EH100" s="79">
        <v>896364.67999999993</v>
      </c>
      <c r="EI100" s="79">
        <v>3949607.59</v>
      </c>
      <c r="EJ100" s="79">
        <v>1623048.14</v>
      </c>
      <c r="EK100" s="79">
        <v>1297052.3400000001</v>
      </c>
      <c r="EL100" s="79">
        <v>2467265.9499999997</v>
      </c>
      <c r="EM100" s="79">
        <v>620578.5199999999</v>
      </c>
      <c r="EN100" s="79">
        <v>1155258.33</v>
      </c>
      <c r="EO100" s="79">
        <v>3020559.11</v>
      </c>
      <c r="EP100" s="80">
        <v>19570573.890000001</v>
      </c>
      <c r="EQ100" s="79">
        <v>543209.66999999993</v>
      </c>
      <c r="ER100" s="79">
        <v>1098180.02</v>
      </c>
      <c r="ES100" s="79">
        <v>1474682.21</v>
      </c>
      <c r="ET100" s="79">
        <v>1851745.47</v>
      </c>
      <c r="EU100" s="79">
        <v>5184102.6499999994</v>
      </c>
      <c r="EV100" s="79">
        <v>595792.15</v>
      </c>
      <c r="EW100" s="79">
        <v>4858068.38</v>
      </c>
      <c r="EX100" s="79">
        <v>5107669.9799999995</v>
      </c>
      <c r="EY100" s="79">
        <v>4934124.29</v>
      </c>
      <c r="EZ100" s="79">
        <v>2033159.54</v>
      </c>
      <c r="FA100" s="79">
        <v>3590817.3</v>
      </c>
      <c r="FB100" s="79">
        <v>4386326.9999999991</v>
      </c>
      <c r="FC100" s="80">
        <v>35657878.659999996</v>
      </c>
      <c r="FD100" s="79">
        <v>1432263.75</v>
      </c>
      <c r="FE100" s="79">
        <v>1533885.53</v>
      </c>
      <c r="FF100" s="79">
        <v>4038488.4699999997</v>
      </c>
      <c r="FG100" s="79">
        <v>3730334.59</v>
      </c>
      <c r="FH100" s="79">
        <v>2539949.4500000002</v>
      </c>
      <c r="FI100" s="79">
        <v>7979427.5999999996</v>
      </c>
      <c r="FJ100" s="79">
        <v>974257.76</v>
      </c>
      <c r="FK100" s="79">
        <v>1882560.56</v>
      </c>
      <c r="FL100" s="79">
        <v>1804765.95</v>
      </c>
      <c r="FM100" s="79">
        <v>1891801</v>
      </c>
      <c r="FN100" s="79">
        <v>2315852.06</v>
      </c>
      <c r="FO100" s="79">
        <v>3448537.24</v>
      </c>
      <c r="FP100" s="80">
        <v>33572123.960000001</v>
      </c>
      <c r="FQ100" s="79">
        <v>816391.87</v>
      </c>
      <c r="FR100" s="79">
        <v>1143719.5900000001</v>
      </c>
      <c r="FS100" s="79">
        <v>3148994.1</v>
      </c>
      <c r="FT100" s="79">
        <v>3371367.61</v>
      </c>
      <c r="FU100" s="79">
        <v>6826644.1100000003</v>
      </c>
      <c r="FV100" s="79">
        <v>7555486.0499999998</v>
      </c>
      <c r="FW100" s="79">
        <v>6721448.4199999999</v>
      </c>
      <c r="FX100" s="79">
        <v>5110682.96</v>
      </c>
      <c r="FY100" s="79">
        <v>4188601.55</v>
      </c>
      <c r="FZ100" s="79">
        <v>4212975.04</v>
      </c>
      <c r="GA100" s="79">
        <v>4633632.66</v>
      </c>
      <c r="GB100" s="79">
        <v>5739265.3200000003</v>
      </c>
      <c r="GC100" s="80">
        <v>53469209.279999994</v>
      </c>
      <c r="GD100" s="79">
        <v>2096081</v>
      </c>
      <c r="GE100" s="79">
        <v>1567793.88</v>
      </c>
      <c r="GF100" s="79">
        <v>1619663.1400000001</v>
      </c>
      <c r="GG100" s="79">
        <v>1226143.29</v>
      </c>
      <c r="GH100" s="79">
        <v>1913014.43</v>
      </c>
      <c r="GI100" s="79">
        <v>3063729.09</v>
      </c>
      <c r="GJ100" s="79">
        <v>1677189.4300000002</v>
      </c>
      <c r="GK100" s="79">
        <v>1757211.36</v>
      </c>
      <c r="GL100" s="79">
        <v>1648829.59</v>
      </c>
      <c r="GM100" s="79">
        <v>2295621.23</v>
      </c>
      <c r="GN100" s="79">
        <v>1586797.07</v>
      </c>
      <c r="GO100" s="79">
        <v>3261322.26</v>
      </c>
      <c r="GP100" s="80">
        <f t="shared" si="35"/>
        <v>23713395.769999996</v>
      </c>
      <c r="GQ100" s="79">
        <v>1098361.99</v>
      </c>
      <c r="GR100" s="79">
        <v>1006223.87</v>
      </c>
      <c r="GS100" s="79">
        <v>1684489.71</v>
      </c>
      <c r="GT100" s="79">
        <v>1414168.87</v>
      </c>
      <c r="GU100" s="79">
        <v>1616859.05</v>
      </c>
      <c r="GV100" s="79">
        <v>1087399.3400000001</v>
      </c>
      <c r="GW100" s="79">
        <v>1267801.94</v>
      </c>
      <c r="GX100" s="79">
        <v>1238882.94</v>
      </c>
      <c r="GY100" s="79">
        <v>1447271.72</v>
      </c>
      <c r="GZ100" s="79">
        <v>1488469.91</v>
      </c>
      <c r="HA100" s="79">
        <v>780972.06</v>
      </c>
      <c r="HB100" s="79">
        <v>1036770.06</v>
      </c>
      <c r="HC100" s="80">
        <f t="shared" si="36"/>
        <v>15167671.460000001</v>
      </c>
      <c r="HD100" s="79">
        <v>865301.98</v>
      </c>
      <c r="HE100" s="79">
        <v>619258.06000000006</v>
      </c>
      <c r="HF100" s="79">
        <v>697957.48</v>
      </c>
      <c r="HG100" s="79">
        <v>558962.01</v>
      </c>
      <c r="HH100" s="79">
        <v>598398.27</v>
      </c>
      <c r="HI100" s="79">
        <v>599404.73</v>
      </c>
      <c r="HJ100" s="79">
        <v>724710.48</v>
      </c>
      <c r="HK100" s="79">
        <v>965433.96</v>
      </c>
      <c r="HL100" s="79">
        <v>599372.35</v>
      </c>
      <c r="HM100" s="79">
        <v>961626.02</v>
      </c>
      <c r="HN100" s="79">
        <v>911600.58</v>
      </c>
      <c r="HO100" s="79">
        <v>1131658.43</v>
      </c>
      <c r="HP100" s="80">
        <f t="shared" si="37"/>
        <v>9233684.3499999996</v>
      </c>
      <c r="HQ100" s="79">
        <v>1463223.38</v>
      </c>
      <c r="HR100" s="79">
        <v>483208.45999999996</v>
      </c>
      <c r="HS100" s="79">
        <v>648378.30000000005</v>
      </c>
      <c r="HT100" s="79">
        <v>716330.05</v>
      </c>
      <c r="HU100" s="79">
        <v>703680.05</v>
      </c>
      <c r="HV100" s="79">
        <v>1076692.6299999999</v>
      </c>
      <c r="HW100" s="79">
        <v>1571885.63</v>
      </c>
      <c r="HX100" s="79">
        <v>1014415.6</v>
      </c>
      <c r="HY100" s="79">
        <v>1273857.6000000001</v>
      </c>
      <c r="HZ100" s="79">
        <v>1020321.6</v>
      </c>
      <c r="IA100" s="79">
        <v>1717339.54</v>
      </c>
      <c r="IB100" s="79">
        <v>1559892.56</v>
      </c>
      <c r="IC100" s="80">
        <f t="shared" si="38"/>
        <v>13249225.4</v>
      </c>
      <c r="ID100" s="79">
        <v>1026973.74</v>
      </c>
      <c r="IE100" s="79">
        <v>701620.32000000007</v>
      </c>
      <c r="IF100" s="79">
        <v>930025.66999999993</v>
      </c>
      <c r="IG100" s="79">
        <v>958808.9</v>
      </c>
      <c r="IH100" s="79">
        <v>1540131.9100000001</v>
      </c>
      <c r="II100" s="79">
        <v>1036240.34</v>
      </c>
      <c r="IJ100" s="79">
        <v>1545940.25</v>
      </c>
      <c r="IK100" s="79">
        <v>1874848</v>
      </c>
      <c r="IL100" s="79">
        <v>1790638</v>
      </c>
      <c r="IM100" s="79">
        <v>1906004</v>
      </c>
      <c r="IN100" s="79">
        <v>2669509</v>
      </c>
      <c r="IO100" s="79">
        <v>1986750</v>
      </c>
      <c r="IP100" s="80">
        <f t="shared" si="39"/>
        <v>17967490.129999999</v>
      </c>
      <c r="IQ100" s="79">
        <v>2230068</v>
      </c>
      <c r="IR100" s="79">
        <v>1991371</v>
      </c>
      <c r="IS100" s="79">
        <v>3031540</v>
      </c>
      <c r="IT100" s="79">
        <v>2183265</v>
      </c>
      <c r="IU100" s="79">
        <v>2653342</v>
      </c>
      <c r="IV100" s="79">
        <v>2712356</v>
      </c>
      <c r="IW100" s="79">
        <v>2869722</v>
      </c>
      <c r="IX100" s="79">
        <v>2170076</v>
      </c>
      <c r="IY100" s="79">
        <v>2674160</v>
      </c>
      <c r="IZ100" s="79">
        <v>4702948</v>
      </c>
      <c r="JA100" s="79">
        <v>6044952</v>
      </c>
      <c r="JB100" s="79">
        <v>3904437</v>
      </c>
      <c r="JC100" s="80">
        <f t="shared" si="40"/>
        <v>37168237</v>
      </c>
      <c r="JD100" s="79">
        <v>1465804</v>
      </c>
      <c r="JE100" s="79">
        <v>1185745</v>
      </c>
      <c r="JF100" s="79">
        <v>835751</v>
      </c>
      <c r="JG100" s="79">
        <v>185613</v>
      </c>
      <c r="JH100" s="79">
        <v>303543</v>
      </c>
      <c r="JI100" s="79">
        <v>814030</v>
      </c>
      <c r="JJ100" s="79">
        <v>808082</v>
      </c>
      <c r="JK100" s="79">
        <v>1155942</v>
      </c>
      <c r="JL100" s="79">
        <v>1226801</v>
      </c>
      <c r="JM100" s="79">
        <v>1659272</v>
      </c>
      <c r="JN100" s="79">
        <v>2143055</v>
      </c>
      <c r="JO100" s="79">
        <v>2136607</v>
      </c>
      <c r="JP100" s="80">
        <f t="shared" si="41"/>
        <v>13920245</v>
      </c>
      <c r="JQ100" s="79">
        <v>1370735</v>
      </c>
      <c r="JR100" s="79">
        <v>3009523</v>
      </c>
      <c r="JS100" s="79">
        <v>3177616</v>
      </c>
      <c r="JT100" s="79">
        <v>2521606</v>
      </c>
      <c r="JU100" s="79">
        <v>3634298</v>
      </c>
      <c r="JV100" s="79">
        <v>4118135</v>
      </c>
      <c r="JW100" s="79">
        <v>3944071</v>
      </c>
      <c r="JX100" s="79">
        <v>5049493</v>
      </c>
      <c r="JY100" s="79">
        <v>6159708</v>
      </c>
      <c r="JZ100" s="79">
        <v>3338223</v>
      </c>
      <c r="KA100" s="79">
        <v>4215297</v>
      </c>
      <c r="KB100" s="79">
        <v>4303475</v>
      </c>
      <c r="KC100" s="80">
        <f t="shared" si="42"/>
        <v>44842180</v>
      </c>
      <c r="KD100" s="79">
        <v>2442426</v>
      </c>
      <c r="KE100" s="79">
        <v>2774397</v>
      </c>
      <c r="KF100" s="79">
        <v>3568090</v>
      </c>
      <c r="KG100" s="79">
        <v>2103792</v>
      </c>
      <c r="KH100" s="79">
        <v>3222582</v>
      </c>
      <c r="KI100" s="79">
        <v>3102433</v>
      </c>
      <c r="KJ100" s="79">
        <v>2961555</v>
      </c>
      <c r="KK100" s="79">
        <v>3231089</v>
      </c>
      <c r="KL100" s="79">
        <v>2883171</v>
      </c>
      <c r="KM100" s="79">
        <v>3415659</v>
      </c>
      <c r="KN100" s="79">
        <v>3107216</v>
      </c>
      <c r="KO100" s="79">
        <v>3911219</v>
      </c>
      <c r="KP100" s="80">
        <f t="shared" si="43"/>
        <v>36723629</v>
      </c>
      <c r="KQ100" s="79">
        <v>1737036</v>
      </c>
      <c r="KR100" s="79">
        <v>1773710</v>
      </c>
      <c r="KS100" s="79">
        <v>2191088</v>
      </c>
      <c r="KT100" s="79">
        <v>2204884</v>
      </c>
      <c r="KU100" s="79">
        <v>7881145</v>
      </c>
      <c r="KV100" s="79">
        <v>1586534</v>
      </c>
      <c r="KW100" s="79">
        <v>852355</v>
      </c>
      <c r="KX100" s="79">
        <v>1444856</v>
      </c>
      <c r="KY100" s="79">
        <v>934695</v>
      </c>
      <c r="KZ100" s="79">
        <v>1073764</v>
      </c>
      <c r="LA100" s="79">
        <v>923710</v>
      </c>
      <c r="LB100" s="79">
        <v>1053915</v>
      </c>
      <c r="LC100" s="80">
        <f t="shared" si="44"/>
        <v>23657692</v>
      </c>
      <c r="LD100" s="79">
        <v>692097</v>
      </c>
      <c r="LE100" s="79">
        <v>1296263</v>
      </c>
      <c r="LF100" s="79">
        <v>1621674</v>
      </c>
      <c r="LG100" s="79">
        <v>1704417</v>
      </c>
      <c r="LH100" s="79">
        <v>1972682</v>
      </c>
      <c r="LI100" s="79">
        <v>1248481</v>
      </c>
      <c r="LJ100" s="81" t="e">
        <f>+INDEX(#REF!,MATCH($B100,#REF!,0),MATCH(LJ$6,#REF!,0))</f>
        <v>#REF!</v>
      </c>
      <c r="LK100" s="82"/>
      <c r="LL100" s="81"/>
      <c r="LM100" s="81"/>
      <c r="LN100" s="81"/>
      <c r="LO100" s="81"/>
      <c r="LP100" s="80" t="e">
        <f t="shared" si="45"/>
        <v>#REF!</v>
      </c>
    </row>
    <row r="101" spans="1:328" hidden="1" outlineLevel="1">
      <c r="B101" t="str">
        <f t="shared" si="51"/>
        <v>INFRAESTRUCTURALORETO</v>
      </c>
      <c r="C101" s="78" t="s">
        <v>413</v>
      </c>
      <c r="D101" s="79">
        <v>0</v>
      </c>
      <c r="E101" s="79">
        <v>0</v>
      </c>
      <c r="F101" s="79">
        <v>0</v>
      </c>
      <c r="G101" s="79">
        <v>0</v>
      </c>
      <c r="H101" s="79">
        <v>0</v>
      </c>
      <c r="I101" s="79">
        <v>0</v>
      </c>
      <c r="J101" s="79">
        <v>0</v>
      </c>
      <c r="K101" s="79">
        <v>0</v>
      </c>
      <c r="L101" s="79">
        <v>0</v>
      </c>
      <c r="M101" s="79">
        <v>0</v>
      </c>
      <c r="N101" s="79">
        <v>0</v>
      </c>
      <c r="O101" s="79">
        <v>0</v>
      </c>
      <c r="P101" s="80">
        <v>0</v>
      </c>
      <c r="Q101" s="79">
        <v>0</v>
      </c>
      <c r="R101" s="79">
        <v>0</v>
      </c>
      <c r="S101" s="79">
        <v>0</v>
      </c>
      <c r="T101" s="79">
        <v>0</v>
      </c>
      <c r="U101" s="79">
        <v>0</v>
      </c>
      <c r="V101" s="79">
        <v>0</v>
      </c>
      <c r="W101" s="79">
        <v>0</v>
      </c>
      <c r="X101" s="79">
        <v>0</v>
      </c>
      <c r="Y101" s="79">
        <v>0</v>
      </c>
      <c r="Z101" s="79">
        <v>0</v>
      </c>
      <c r="AA101" s="79">
        <v>0</v>
      </c>
      <c r="AB101" s="79">
        <v>0</v>
      </c>
      <c r="AC101" s="80">
        <v>0</v>
      </c>
      <c r="AD101" s="79">
        <v>0</v>
      </c>
      <c r="AE101" s="79">
        <v>0</v>
      </c>
      <c r="AF101" s="79">
        <v>0</v>
      </c>
      <c r="AG101" s="79">
        <v>0</v>
      </c>
      <c r="AH101" s="79">
        <v>0</v>
      </c>
      <c r="AI101" s="79">
        <v>0</v>
      </c>
      <c r="AJ101" s="79">
        <v>0</v>
      </c>
      <c r="AK101" s="79">
        <v>0</v>
      </c>
      <c r="AL101" s="79">
        <v>0</v>
      </c>
      <c r="AM101" s="79">
        <v>0</v>
      </c>
      <c r="AN101" s="79">
        <v>0</v>
      </c>
      <c r="AO101" s="79">
        <v>0</v>
      </c>
      <c r="AP101" s="80">
        <v>0</v>
      </c>
      <c r="AQ101" s="79">
        <v>0</v>
      </c>
      <c r="AR101" s="79">
        <v>0</v>
      </c>
      <c r="AS101" s="79">
        <v>0</v>
      </c>
      <c r="AT101" s="79">
        <v>0</v>
      </c>
      <c r="AU101" s="79">
        <v>0</v>
      </c>
      <c r="AV101" s="79">
        <v>0</v>
      </c>
      <c r="AW101" s="79">
        <v>0</v>
      </c>
      <c r="AX101" s="79">
        <v>0</v>
      </c>
      <c r="AY101" s="79">
        <v>0</v>
      </c>
      <c r="AZ101" s="79">
        <v>0</v>
      </c>
      <c r="BA101" s="79">
        <v>0</v>
      </c>
      <c r="BB101" s="79">
        <v>0</v>
      </c>
      <c r="BC101" s="80">
        <v>0</v>
      </c>
      <c r="BD101" s="79">
        <v>0</v>
      </c>
      <c r="BE101" s="79">
        <v>0</v>
      </c>
      <c r="BF101" s="79">
        <v>0</v>
      </c>
      <c r="BG101" s="79">
        <v>0</v>
      </c>
      <c r="BH101" s="79">
        <v>0</v>
      </c>
      <c r="BI101" s="79">
        <v>0</v>
      </c>
      <c r="BJ101" s="79">
        <v>0</v>
      </c>
      <c r="BK101" s="79">
        <v>0</v>
      </c>
      <c r="BL101" s="79">
        <v>0</v>
      </c>
      <c r="BM101" s="79">
        <v>0</v>
      </c>
      <c r="BN101" s="79">
        <v>0</v>
      </c>
      <c r="BO101" s="79">
        <v>0</v>
      </c>
      <c r="BP101" s="80">
        <v>0</v>
      </c>
      <c r="BQ101" s="79">
        <v>0</v>
      </c>
      <c r="BR101" s="79">
        <v>0</v>
      </c>
      <c r="BS101" s="79">
        <v>0</v>
      </c>
      <c r="BT101" s="79">
        <v>0</v>
      </c>
      <c r="BU101" s="79">
        <v>0</v>
      </c>
      <c r="BV101" s="79">
        <v>0</v>
      </c>
      <c r="BW101" s="79">
        <v>0</v>
      </c>
      <c r="BX101" s="79">
        <v>0</v>
      </c>
      <c r="BY101" s="79">
        <v>0</v>
      </c>
      <c r="BZ101" s="79">
        <v>0</v>
      </c>
      <c r="CA101" s="79">
        <v>0</v>
      </c>
      <c r="CB101" s="79">
        <v>0</v>
      </c>
      <c r="CC101" s="80">
        <v>0</v>
      </c>
      <c r="CD101" s="79">
        <v>0</v>
      </c>
      <c r="CE101" s="79">
        <v>0</v>
      </c>
      <c r="CF101" s="79">
        <v>0</v>
      </c>
      <c r="CG101" s="79">
        <v>0</v>
      </c>
      <c r="CH101" s="79">
        <v>0</v>
      </c>
      <c r="CI101" s="79">
        <v>0</v>
      </c>
      <c r="CJ101" s="79">
        <v>0</v>
      </c>
      <c r="CK101" s="79">
        <v>0</v>
      </c>
      <c r="CL101" s="79">
        <v>0</v>
      </c>
      <c r="CM101" s="79">
        <v>0</v>
      </c>
      <c r="CN101" s="79">
        <v>0</v>
      </c>
      <c r="CO101" s="79">
        <v>0</v>
      </c>
      <c r="CP101" s="80">
        <v>0</v>
      </c>
      <c r="CQ101" s="79">
        <v>0</v>
      </c>
      <c r="CR101" s="79">
        <v>0</v>
      </c>
      <c r="CS101" s="79">
        <v>0</v>
      </c>
      <c r="CT101" s="79">
        <v>0</v>
      </c>
      <c r="CU101" s="79">
        <v>0</v>
      </c>
      <c r="CV101" s="79">
        <v>0</v>
      </c>
      <c r="CW101" s="79">
        <v>0</v>
      </c>
      <c r="CX101" s="79">
        <v>0</v>
      </c>
      <c r="CY101" s="79">
        <v>0</v>
      </c>
      <c r="CZ101" s="79">
        <v>0</v>
      </c>
      <c r="DA101" s="79">
        <v>0</v>
      </c>
      <c r="DB101" s="79">
        <v>0</v>
      </c>
      <c r="DC101" s="80">
        <v>0</v>
      </c>
      <c r="DD101" s="79">
        <v>0</v>
      </c>
      <c r="DE101" s="79">
        <v>0</v>
      </c>
      <c r="DF101" s="79">
        <v>0</v>
      </c>
      <c r="DG101" s="79">
        <v>0</v>
      </c>
      <c r="DH101" s="79">
        <v>0</v>
      </c>
      <c r="DI101" s="79">
        <v>0</v>
      </c>
      <c r="DJ101" s="79">
        <v>0</v>
      </c>
      <c r="DK101" s="79">
        <v>0</v>
      </c>
      <c r="DL101" s="79">
        <v>0</v>
      </c>
      <c r="DM101" s="79">
        <v>0</v>
      </c>
      <c r="DN101" s="79">
        <v>0</v>
      </c>
      <c r="DO101" s="79">
        <v>0</v>
      </c>
      <c r="DP101" s="80">
        <v>0</v>
      </c>
      <c r="DQ101" s="79">
        <v>0</v>
      </c>
      <c r="DR101" s="79">
        <v>0</v>
      </c>
      <c r="DS101" s="79">
        <v>0</v>
      </c>
      <c r="DT101" s="79">
        <v>0</v>
      </c>
      <c r="DU101" s="79">
        <v>0</v>
      </c>
      <c r="DV101" s="79">
        <v>0</v>
      </c>
      <c r="DW101" s="79">
        <v>0</v>
      </c>
      <c r="DX101" s="79">
        <v>0</v>
      </c>
      <c r="DY101" s="79">
        <v>0</v>
      </c>
      <c r="DZ101" s="79">
        <v>0</v>
      </c>
      <c r="EA101" s="79">
        <v>0</v>
      </c>
      <c r="EB101" s="79">
        <v>0</v>
      </c>
      <c r="EC101" s="80">
        <v>0</v>
      </c>
      <c r="ED101" s="79">
        <v>0</v>
      </c>
      <c r="EE101" s="79">
        <v>0</v>
      </c>
      <c r="EF101" s="79">
        <v>0</v>
      </c>
      <c r="EG101" s="79">
        <v>0</v>
      </c>
      <c r="EH101" s="79">
        <v>0</v>
      </c>
      <c r="EI101" s="79">
        <v>0</v>
      </c>
      <c r="EJ101" s="79">
        <v>0</v>
      </c>
      <c r="EK101" s="79">
        <v>0</v>
      </c>
      <c r="EL101" s="79">
        <v>0</v>
      </c>
      <c r="EM101" s="79">
        <v>0</v>
      </c>
      <c r="EN101" s="79">
        <v>0</v>
      </c>
      <c r="EO101" s="79">
        <v>0</v>
      </c>
      <c r="EP101" s="80">
        <v>0</v>
      </c>
      <c r="EQ101" s="79">
        <v>0</v>
      </c>
      <c r="ER101" s="79">
        <v>0</v>
      </c>
      <c r="ES101" s="79">
        <v>0</v>
      </c>
      <c r="ET101" s="79">
        <v>0</v>
      </c>
      <c r="EU101" s="79">
        <v>0</v>
      </c>
      <c r="EV101" s="79">
        <v>0</v>
      </c>
      <c r="EW101" s="79">
        <v>0</v>
      </c>
      <c r="EX101" s="79">
        <v>0</v>
      </c>
      <c r="EY101" s="79">
        <v>0</v>
      </c>
      <c r="EZ101" s="79">
        <v>0</v>
      </c>
      <c r="FA101" s="79">
        <v>0</v>
      </c>
      <c r="FB101" s="79">
        <v>0</v>
      </c>
      <c r="FC101" s="80">
        <v>0</v>
      </c>
      <c r="FD101" s="79">
        <v>0</v>
      </c>
      <c r="FE101" s="79">
        <v>0</v>
      </c>
      <c r="FF101" s="79">
        <v>0</v>
      </c>
      <c r="FG101" s="79">
        <v>0</v>
      </c>
      <c r="FH101" s="79">
        <v>0</v>
      </c>
      <c r="FI101" s="79">
        <v>0</v>
      </c>
      <c r="FJ101" s="79">
        <v>0</v>
      </c>
      <c r="FK101" s="79">
        <v>0</v>
      </c>
      <c r="FL101" s="79">
        <v>0</v>
      </c>
      <c r="FM101" s="79">
        <v>0</v>
      </c>
      <c r="FN101" s="79">
        <v>0</v>
      </c>
      <c r="FO101" s="79">
        <v>0</v>
      </c>
      <c r="FP101" s="80">
        <v>0</v>
      </c>
      <c r="FQ101" s="79">
        <v>0</v>
      </c>
      <c r="FR101" s="79">
        <v>0</v>
      </c>
      <c r="FS101" s="79">
        <v>0</v>
      </c>
      <c r="FT101" s="79">
        <v>0</v>
      </c>
      <c r="FU101" s="79">
        <v>0</v>
      </c>
      <c r="FV101" s="79">
        <v>0</v>
      </c>
      <c r="FW101" s="79">
        <v>0</v>
      </c>
      <c r="FX101" s="79">
        <v>0</v>
      </c>
      <c r="FY101" s="79">
        <v>0</v>
      </c>
      <c r="FZ101" s="79">
        <v>0</v>
      </c>
      <c r="GA101" s="79">
        <v>0</v>
      </c>
      <c r="GB101" s="79">
        <v>0</v>
      </c>
      <c r="GC101" s="80">
        <v>0</v>
      </c>
      <c r="GD101" s="79"/>
      <c r="GE101" s="79"/>
      <c r="GF101" s="79"/>
      <c r="GG101" s="79"/>
      <c r="GH101" s="79"/>
      <c r="GI101" s="79"/>
      <c r="GJ101" s="79"/>
      <c r="GK101" s="79"/>
      <c r="GL101" s="79">
        <v>0</v>
      </c>
      <c r="GM101" s="79">
        <v>0</v>
      </c>
      <c r="GN101" s="79">
        <v>0</v>
      </c>
      <c r="GO101" s="79">
        <v>171300</v>
      </c>
      <c r="GP101" s="80">
        <f t="shared" si="35"/>
        <v>171300</v>
      </c>
      <c r="GQ101" s="79">
        <v>0</v>
      </c>
      <c r="GR101" s="79">
        <v>9300</v>
      </c>
      <c r="GS101" s="79">
        <v>50000</v>
      </c>
      <c r="GT101" s="79">
        <v>0</v>
      </c>
      <c r="GU101" s="79">
        <v>45500</v>
      </c>
      <c r="GV101" s="79">
        <v>0</v>
      </c>
      <c r="GW101" s="79">
        <v>8000</v>
      </c>
      <c r="GX101" s="79">
        <v>8000</v>
      </c>
      <c r="GY101" s="79">
        <v>0</v>
      </c>
      <c r="GZ101" s="79">
        <v>2000</v>
      </c>
      <c r="HA101" s="79">
        <v>2000</v>
      </c>
      <c r="HB101" s="79">
        <v>2000</v>
      </c>
      <c r="HC101" s="80">
        <f t="shared" si="36"/>
        <v>126800</v>
      </c>
      <c r="HD101" s="79">
        <v>2000</v>
      </c>
      <c r="HE101" s="79">
        <v>0</v>
      </c>
      <c r="HF101" s="79">
        <v>0</v>
      </c>
      <c r="HG101" s="79">
        <v>0</v>
      </c>
      <c r="HH101" s="79">
        <v>0</v>
      </c>
      <c r="HI101" s="79">
        <v>0</v>
      </c>
      <c r="HJ101" s="79">
        <v>0</v>
      </c>
      <c r="HK101" s="79">
        <v>42000</v>
      </c>
      <c r="HL101" s="79">
        <v>42000</v>
      </c>
      <c r="HM101" s="79">
        <v>42000</v>
      </c>
      <c r="HN101" s="79">
        <v>0</v>
      </c>
      <c r="HO101" s="79">
        <v>0</v>
      </c>
      <c r="HP101" s="80">
        <f t="shared" si="37"/>
        <v>128000</v>
      </c>
      <c r="HQ101" s="79">
        <v>0</v>
      </c>
      <c r="HR101" s="79">
        <v>0</v>
      </c>
      <c r="HS101" s="79">
        <v>9800</v>
      </c>
      <c r="HT101" s="79">
        <v>3000</v>
      </c>
      <c r="HU101" s="79">
        <v>0</v>
      </c>
      <c r="HV101" s="79">
        <v>0</v>
      </c>
      <c r="HW101" s="79">
        <v>0</v>
      </c>
      <c r="HX101" s="79">
        <v>0</v>
      </c>
      <c r="HY101" s="79">
        <v>0</v>
      </c>
      <c r="HZ101" s="79">
        <v>0</v>
      </c>
      <c r="IA101" s="79">
        <v>0</v>
      </c>
      <c r="IB101" s="79">
        <v>0</v>
      </c>
      <c r="IC101" s="80">
        <f t="shared" si="38"/>
        <v>12800</v>
      </c>
      <c r="ID101" s="79">
        <v>0</v>
      </c>
      <c r="IE101" s="79">
        <v>0</v>
      </c>
      <c r="IF101" s="79">
        <v>0</v>
      </c>
      <c r="IG101" s="79">
        <v>0</v>
      </c>
      <c r="IH101" s="79">
        <v>0</v>
      </c>
      <c r="II101" s="79">
        <v>0</v>
      </c>
      <c r="IJ101" s="79">
        <v>0</v>
      </c>
      <c r="IK101" s="79">
        <v>0</v>
      </c>
      <c r="IL101" s="79">
        <v>0</v>
      </c>
      <c r="IM101" s="79">
        <v>0</v>
      </c>
      <c r="IN101" s="79">
        <v>0</v>
      </c>
      <c r="IO101" s="79">
        <v>0</v>
      </c>
      <c r="IP101" s="80">
        <f t="shared" si="39"/>
        <v>0</v>
      </c>
      <c r="IQ101" s="79">
        <v>0</v>
      </c>
      <c r="IR101" s="79">
        <v>0</v>
      </c>
      <c r="IS101" s="79">
        <v>0</v>
      </c>
      <c r="IT101" s="79">
        <v>0</v>
      </c>
      <c r="IU101" s="79">
        <v>0</v>
      </c>
      <c r="IV101" s="79">
        <v>0</v>
      </c>
      <c r="IW101" s="79">
        <v>0</v>
      </c>
      <c r="IX101" s="79">
        <v>0</v>
      </c>
      <c r="IY101" s="79">
        <v>0</v>
      </c>
      <c r="IZ101" s="79">
        <v>0</v>
      </c>
      <c r="JA101" s="79">
        <v>0</v>
      </c>
      <c r="JB101" s="79">
        <v>0</v>
      </c>
      <c r="JC101" s="80">
        <f t="shared" si="40"/>
        <v>0</v>
      </c>
      <c r="JD101" s="79">
        <v>0</v>
      </c>
      <c r="JE101" s="79">
        <v>0</v>
      </c>
      <c r="JF101" s="79">
        <v>0</v>
      </c>
      <c r="JG101" s="79">
        <v>0</v>
      </c>
      <c r="JH101" s="79">
        <v>0</v>
      </c>
      <c r="JI101" s="79">
        <v>0</v>
      </c>
      <c r="JJ101" s="79">
        <v>0</v>
      </c>
      <c r="JK101" s="79">
        <v>0</v>
      </c>
      <c r="JL101" s="79">
        <v>0</v>
      </c>
      <c r="JM101" s="79">
        <v>0</v>
      </c>
      <c r="JN101" s="79">
        <v>0</v>
      </c>
      <c r="JO101" s="79">
        <v>0</v>
      </c>
      <c r="JP101" s="80">
        <f t="shared" si="41"/>
        <v>0</v>
      </c>
      <c r="JQ101" s="79">
        <v>0</v>
      </c>
      <c r="JR101" s="79">
        <v>0</v>
      </c>
      <c r="JS101" s="79">
        <v>0</v>
      </c>
      <c r="JT101" s="79">
        <v>0</v>
      </c>
      <c r="JU101" s="79">
        <v>0</v>
      </c>
      <c r="JV101" s="79">
        <v>0</v>
      </c>
      <c r="JW101" s="79">
        <v>0</v>
      </c>
      <c r="JX101" s="79">
        <v>0</v>
      </c>
      <c r="JY101" s="79">
        <v>0</v>
      </c>
      <c r="JZ101" s="79">
        <v>0</v>
      </c>
      <c r="KA101" s="79">
        <v>0</v>
      </c>
      <c r="KB101" s="79">
        <v>0</v>
      </c>
      <c r="KC101" s="80">
        <f t="shared" si="42"/>
        <v>0</v>
      </c>
      <c r="KD101" s="79">
        <v>0</v>
      </c>
      <c r="KE101" s="79">
        <v>0</v>
      </c>
      <c r="KF101" s="79">
        <v>0</v>
      </c>
      <c r="KG101" s="79">
        <v>0</v>
      </c>
      <c r="KH101" s="79">
        <v>0</v>
      </c>
      <c r="KI101" s="79">
        <v>0</v>
      </c>
      <c r="KJ101" s="79">
        <v>0</v>
      </c>
      <c r="KK101" s="79">
        <v>0</v>
      </c>
      <c r="KL101" s="79">
        <v>0</v>
      </c>
      <c r="KM101" s="79">
        <v>0</v>
      </c>
      <c r="KN101" s="79">
        <v>0</v>
      </c>
      <c r="KO101" s="79">
        <v>0</v>
      </c>
      <c r="KP101" s="80">
        <f t="shared" si="43"/>
        <v>0</v>
      </c>
      <c r="KQ101" s="79">
        <v>0</v>
      </c>
      <c r="KR101" s="79">
        <v>0</v>
      </c>
      <c r="KS101" s="79">
        <v>0</v>
      </c>
      <c r="KT101" s="79">
        <v>0</v>
      </c>
      <c r="KU101" s="79">
        <v>0</v>
      </c>
      <c r="KV101" s="79">
        <v>0</v>
      </c>
      <c r="KW101" s="79">
        <v>0</v>
      </c>
      <c r="KX101" s="79">
        <v>0</v>
      </c>
      <c r="KY101" s="79">
        <v>100</v>
      </c>
      <c r="KZ101" s="79">
        <v>5000</v>
      </c>
      <c r="LA101" s="79">
        <v>1000</v>
      </c>
      <c r="LB101" s="79">
        <v>1000</v>
      </c>
      <c r="LC101" s="80">
        <f t="shared" si="44"/>
        <v>7100</v>
      </c>
      <c r="LD101" s="79">
        <v>100</v>
      </c>
      <c r="LE101" s="79">
        <v>1000</v>
      </c>
      <c r="LF101" s="79">
        <v>1000</v>
      </c>
      <c r="LG101" s="79">
        <v>1000</v>
      </c>
      <c r="LH101" s="79">
        <v>1000</v>
      </c>
      <c r="LI101" s="79">
        <v>1000</v>
      </c>
      <c r="LJ101" s="81" t="e">
        <f>+INDEX(#REF!,MATCH($B101,#REF!,0),MATCH(LJ$6,#REF!,0))</f>
        <v>#REF!</v>
      </c>
      <c r="LK101" s="82"/>
      <c r="LL101" s="81"/>
      <c r="LM101" s="81"/>
      <c r="LN101" s="81"/>
      <c r="LO101" s="81"/>
      <c r="LP101" s="80" t="e">
        <f t="shared" si="45"/>
        <v>#REF!</v>
      </c>
    </row>
    <row r="102" spans="1:328" hidden="1" outlineLevel="1">
      <c r="B102" t="str">
        <f t="shared" si="51"/>
        <v>INFRAESTRUCTURAMADRE DE DIOS</v>
      </c>
      <c r="C102" s="78" t="s">
        <v>414</v>
      </c>
      <c r="D102" s="79">
        <v>0</v>
      </c>
      <c r="E102" s="79">
        <v>0</v>
      </c>
      <c r="F102" s="79">
        <v>0</v>
      </c>
      <c r="G102" s="79">
        <v>0</v>
      </c>
      <c r="H102" s="79">
        <v>0</v>
      </c>
      <c r="I102" s="79">
        <v>0</v>
      </c>
      <c r="J102" s="79">
        <v>0</v>
      </c>
      <c r="K102" s="79">
        <v>0</v>
      </c>
      <c r="L102" s="79">
        <v>0</v>
      </c>
      <c r="M102" s="79">
        <v>0</v>
      </c>
      <c r="N102" s="79">
        <v>0</v>
      </c>
      <c r="O102" s="79">
        <v>0</v>
      </c>
      <c r="P102" s="80">
        <v>0</v>
      </c>
      <c r="Q102" s="79">
        <v>0</v>
      </c>
      <c r="R102" s="79">
        <v>0</v>
      </c>
      <c r="S102" s="79">
        <v>0</v>
      </c>
      <c r="T102" s="79">
        <v>0</v>
      </c>
      <c r="U102" s="79">
        <v>0</v>
      </c>
      <c r="V102" s="79">
        <v>0</v>
      </c>
      <c r="W102" s="79">
        <v>0</v>
      </c>
      <c r="X102" s="79">
        <v>0</v>
      </c>
      <c r="Y102" s="79">
        <v>0</v>
      </c>
      <c r="Z102" s="79">
        <v>0</v>
      </c>
      <c r="AA102" s="79">
        <v>0</v>
      </c>
      <c r="AB102" s="79">
        <v>0</v>
      </c>
      <c r="AC102" s="80">
        <v>0</v>
      </c>
      <c r="AD102" s="79">
        <v>0</v>
      </c>
      <c r="AE102" s="79">
        <v>0</v>
      </c>
      <c r="AF102" s="79">
        <v>0</v>
      </c>
      <c r="AG102" s="79">
        <v>0</v>
      </c>
      <c r="AH102" s="79">
        <v>0</v>
      </c>
      <c r="AI102" s="79">
        <v>0</v>
      </c>
      <c r="AJ102" s="79">
        <v>0</v>
      </c>
      <c r="AK102" s="79">
        <v>0</v>
      </c>
      <c r="AL102" s="79">
        <v>0</v>
      </c>
      <c r="AM102" s="79">
        <v>0</v>
      </c>
      <c r="AN102" s="79">
        <v>0</v>
      </c>
      <c r="AO102" s="79">
        <v>0</v>
      </c>
      <c r="AP102" s="80">
        <v>0</v>
      </c>
      <c r="AQ102" s="79">
        <v>0</v>
      </c>
      <c r="AR102" s="79">
        <v>0</v>
      </c>
      <c r="AS102" s="79">
        <v>0</v>
      </c>
      <c r="AT102" s="79">
        <v>0</v>
      </c>
      <c r="AU102" s="79">
        <v>0</v>
      </c>
      <c r="AV102" s="79">
        <v>0</v>
      </c>
      <c r="AW102" s="79">
        <v>0</v>
      </c>
      <c r="AX102" s="79">
        <v>0</v>
      </c>
      <c r="AY102" s="79">
        <v>0</v>
      </c>
      <c r="AZ102" s="79">
        <v>0</v>
      </c>
      <c r="BA102" s="79">
        <v>0</v>
      </c>
      <c r="BB102" s="79">
        <v>0</v>
      </c>
      <c r="BC102" s="80">
        <v>0</v>
      </c>
      <c r="BD102" s="79">
        <v>0</v>
      </c>
      <c r="BE102" s="79">
        <v>0</v>
      </c>
      <c r="BF102" s="79">
        <v>0</v>
      </c>
      <c r="BG102" s="79">
        <v>0</v>
      </c>
      <c r="BH102" s="79">
        <v>0</v>
      </c>
      <c r="BI102" s="79">
        <v>0</v>
      </c>
      <c r="BJ102" s="79">
        <v>0</v>
      </c>
      <c r="BK102" s="79">
        <v>0</v>
      </c>
      <c r="BL102" s="79">
        <v>0</v>
      </c>
      <c r="BM102" s="79">
        <v>0</v>
      </c>
      <c r="BN102" s="79">
        <v>0</v>
      </c>
      <c r="BO102" s="79">
        <v>0</v>
      </c>
      <c r="BP102" s="80">
        <v>0</v>
      </c>
      <c r="BQ102" s="79">
        <v>0</v>
      </c>
      <c r="BR102" s="79">
        <v>0</v>
      </c>
      <c r="BS102" s="79">
        <v>0</v>
      </c>
      <c r="BT102" s="79">
        <v>0</v>
      </c>
      <c r="BU102" s="79">
        <v>0</v>
      </c>
      <c r="BV102" s="79">
        <v>0</v>
      </c>
      <c r="BW102" s="79">
        <v>0</v>
      </c>
      <c r="BX102" s="79">
        <v>0</v>
      </c>
      <c r="BY102" s="79">
        <v>0</v>
      </c>
      <c r="BZ102" s="79">
        <v>0</v>
      </c>
      <c r="CA102" s="79">
        <v>0</v>
      </c>
      <c r="CB102" s="79">
        <v>0</v>
      </c>
      <c r="CC102" s="80">
        <v>0</v>
      </c>
      <c r="CD102" s="79">
        <v>0</v>
      </c>
      <c r="CE102" s="79">
        <v>0</v>
      </c>
      <c r="CF102" s="79">
        <v>0</v>
      </c>
      <c r="CG102" s="79">
        <v>0</v>
      </c>
      <c r="CH102" s="79">
        <v>0</v>
      </c>
      <c r="CI102" s="79">
        <v>0</v>
      </c>
      <c r="CJ102" s="79">
        <v>0</v>
      </c>
      <c r="CK102" s="79">
        <v>0</v>
      </c>
      <c r="CL102" s="79">
        <v>0</v>
      </c>
      <c r="CM102" s="79">
        <v>0</v>
      </c>
      <c r="CN102" s="79">
        <v>0</v>
      </c>
      <c r="CO102" s="79">
        <v>0</v>
      </c>
      <c r="CP102" s="80">
        <v>0</v>
      </c>
      <c r="CQ102" s="79">
        <v>0</v>
      </c>
      <c r="CR102" s="79">
        <v>0</v>
      </c>
      <c r="CS102" s="79">
        <v>0</v>
      </c>
      <c r="CT102" s="79">
        <v>0</v>
      </c>
      <c r="CU102" s="79">
        <v>0</v>
      </c>
      <c r="CV102" s="79">
        <v>0</v>
      </c>
      <c r="CW102" s="79">
        <v>0</v>
      </c>
      <c r="CX102" s="79">
        <v>0</v>
      </c>
      <c r="CY102" s="79">
        <v>0</v>
      </c>
      <c r="CZ102" s="79">
        <v>0</v>
      </c>
      <c r="DA102" s="79">
        <v>0</v>
      </c>
      <c r="DB102" s="79">
        <v>0</v>
      </c>
      <c r="DC102" s="80">
        <v>0</v>
      </c>
      <c r="DD102" s="79">
        <v>0</v>
      </c>
      <c r="DE102" s="79">
        <v>0</v>
      </c>
      <c r="DF102" s="79">
        <v>0</v>
      </c>
      <c r="DG102" s="79">
        <v>0</v>
      </c>
      <c r="DH102" s="79">
        <v>0</v>
      </c>
      <c r="DI102" s="79">
        <v>0</v>
      </c>
      <c r="DJ102" s="79">
        <v>0</v>
      </c>
      <c r="DK102" s="79">
        <v>0</v>
      </c>
      <c r="DL102" s="79">
        <v>0</v>
      </c>
      <c r="DM102" s="79">
        <v>0</v>
      </c>
      <c r="DN102" s="79">
        <v>0</v>
      </c>
      <c r="DO102" s="79">
        <v>0</v>
      </c>
      <c r="DP102" s="80">
        <v>0</v>
      </c>
      <c r="DQ102" s="79">
        <v>0</v>
      </c>
      <c r="DR102" s="79">
        <v>0</v>
      </c>
      <c r="DS102" s="79">
        <v>0</v>
      </c>
      <c r="DT102" s="79">
        <v>850</v>
      </c>
      <c r="DU102" s="79">
        <v>1200</v>
      </c>
      <c r="DV102" s="79">
        <v>100</v>
      </c>
      <c r="DW102" s="79">
        <v>200</v>
      </c>
      <c r="DX102" s="79">
        <v>500</v>
      </c>
      <c r="DY102" s="79">
        <v>0</v>
      </c>
      <c r="DZ102" s="79">
        <v>0</v>
      </c>
      <c r="EA102" s="79">
        <v>500</v>
      </c>
      <c r="EB102" s="79">
        <v>0</v>
      </c>
      <c r="EC102" s="80">
        <v>3350</v>
      </c>
      <c r="ED102" s="79">
        <v>0</v>
      </c>
      <c r="EE102" s="79">
        <v>0</v>
      </c>
      <c r="EF102" s="79">
        <v>1500</v>
      </c>
      <c r="EG102" s="79">
        <v>0</v>
      </c>
      <c r="EH102" s="79">
        <v>0</v>
      </c>
      <c r="EI102" s="79">
        <v>200</v>
      </c>
      <c r="EJ102" s="79">
        <v>350</v>
      </c>
      <c r="EK102" s="79">
        <v>300</v>
      </c>
      <c r="EL102" s="79">
        <v>300</v>
      </c>
      <c r="EM102" s="79">
        <v>200</v>
      </c>
      <c r="EN102" s="79">
        <v>0</v>
      </c>
      <c r="EO102" s="79">
        <v>0</v>
      </c>
      <c r="EP102" s="80">
        <v>2850</v>
      </c>
      <c r="EQ102" s="79">
        <v>0</v>
      </c>
      <c r="ER102" s="79">
        <v>0</v>
      </c>
      <c r="ES102" s="79">
        <v>300</v>
      </c>
      <c r="ET102" s="79">
        <v>0</v>
      </c>
      <c r="EU102" s="79">
        <v>200</v>
      </c>
      <c r="EV102" s="79">
        <v>800</v>
      </c>
      <c r="EW102" s="79">
        <v>0</v>
      </c>
      <c r="EX102" s="79">
        <v>0</v>
      </c>
      <c r="EY102" s="79">
        <v>100</v>
      </c>
      <c r="EZ102" s="79">
        <v>0</v>
      </c>
      <c r="FA102" s="79">
        <v>1302</v>
      </c>
      <c r="FB102" s="79">
        <v>900</v>
      </c>
      <c r="FC102" s="80">
        <v>3602</v>
      </c>
      <c r="FD102" s="79">
        <v>100</v>
      </c>
      <c r="FE102" s="79">
        <v>10000</v>
      </c>
      <c r="FF102" s="79">
        <v>4000</v>
      </c>
      <c r="FG102" s="79">
        <v>5000</v>
      </c>
      <c r="FH102" s="79">
        <v>0</v>
      </c>
      <c r="FI102" s="79">
        <v>0</v>
      </c>
      <c r="FJ102" s="79">
        <v>0</v>
      </c>
      <c r="FK102" s="79">
        <v>0</v>
      </c>
      <c r="FL102" s="79">
        <v>16700</v>
      </c>
      <c r="FM102" s="79">
        <v>2050</v>
      </c>
      <c r="FN102" s="79">
        <v>10000</v>
      </c>
      <c r="FO102" s="79">
        <v>6000</v>
      </c>
      <c r="FP102" s="80">
        <v>53850</v>
      </c>
      <c r="FQ102" s="79">
        <v>7000</v>
      </c>
      <c r="FR102" s="79">
        <v>0</v>
      </c>
      <c r="FS102" s="79">
        <v>1000</v>
      </c>
      <c r="FT102" s="79">
        <v>0</v>
      </c>
      <c r="FU102" s="79">
        <v>2000</v>
      </c>
      <c r="FV102" s="79">
        <v>1200</v>
      </c>
      <c r="FW102" s="79">
        <v>0</v>
      </c>
      <c r="FX102" s="79">
        <v>0</v>
      </c>
      <c r="FY102" s="79">
        <v>0</v>
      </c>
      <c r="FZ102" s="79">
        <v>300</v>
      </c>
      <c r="GA102" s="79">
        <v>0</v>
      </c>
      <c r="GB102" s="79">
        <v>0</v>
      </c>
      <c r="GC102" s="80">
        <v>11500</v>
      </c>
      <c r="GD102" s="79">
        <v>0</v>
      </c>
      <c r="GE102" s="79">
        <v>0</v>
      </c>
      <c r="GF102" s="79">
        <v>0</v>
      </c>
      <c r="GG102" s="79">
        <v>0</v>
      </c>
      <c r="GH102" s="79">
        <v>0</v>
      </c>
      <c r="GI102" s="79">
        <v>0</v>
      </c>
      <c r="GJ102" s="79">
        <v>0</v>
      </c>
      <c r="GK102" s="79">
        <v>0</v>
      </c>
      <c r="GL102" s="79">
        <v>0</v>
      </c>
      <c r="GM102" s="79">
        <v>0</v>
      </c>
      <c r="GN102" s="79">
        <v>0</v>
      </c>
      <c r="GO102" s="79">
        <v>0</v>
      </c>
      <c r="GP102" s="80">
        <f t="shared" si="35"/>
        <v>0</v>
      </c>
      <c r="GQ102" s="79">
        <v>5000</v>
      </c>
      <c r="GR102" s="79">
        <v>2000</v>
      </c>
      <c r="GS102" s="79">
        <v>0</v>
      </c>
      <c r="GT102" s="79">
        <v>0</v>
      </c>
      <c r="GU102" s="79">
        <v>2500</v>
      </c>
      <c r="GV102" s="79">
        <v>6000</v>
      </c>
      <c r="GW102" s="79">
        <v>0</v>
      </c>
      <c r="GX102" s="79">
        <v>1741</v>
      </c>
      <c r="GY102" s="79">
        <v>8173</v>
      </c>
      <c r="GZ102" s="79">
        <v>2000</v>
      </c>
      <c r="HA102" s="79">
        <v>10000</v>
      </c>
      <c r="HB102" s="79">
        <v>6000</v>
      </c>
      <c r="HC102" s="80">
        <f t="shared" si="36"/>
        <v>43414</v>
      </c>
      <c r="HD102" s="79">
        <v>13526</v>
      </c>
      <c r="HE102" s="79">
        <v>8000</v>
      </c>
      <c r="HF102" s="79">
        <v>0</v>
      </c>
      <c r="HG102" s="79">
        <v>2000</v>
      </c>
      <c r="HH102" s="79">
        <v>0</v>
      </c>
      <c r="HI102" s="79">
        <v>5000</v>
      </c>
      <c r="HJ102" s="79">
        <v>5000</v>
      </c>
      <c r="HK102" s="79">
        <v>0</v>
      </c>
      <c r="HL102" s="79">
        <v>0</v>
      </c>
      <c r="HM102" s="79">
        <v>2000</v>
      </c>
      <c r="HN102" s="79">
        <v>1000</v>
      </c>
      <c r="HO102" s="79">
        <v>0</v>
      </c>
      <c r="HP102" s="80">
        <f t="shared" si="37"/>
        <v>36526</v>
      </c>
      <c r="HQ102" s="79">
        <v>0</v>
      </c>
      <c r="HR102" s="79">
        <v>5000</v>
      </c>
      <c r="HS102" s="79">
        <v>0</v>
      </c>
      <c r="HT102" s="79">
        <v>0</v>
      </c>
      <c r="HU102" s="79">
        <v>0</v>
      </c>
      <c r="HV102" s="79">
        <v>0</v>
      </c>
      <c r="HW102" s="79">
        <v>0</v>
      </c>
      <c r="HX102" s="79">
        <v>0</v>
      </c>
      <c r="HY102" s="79">
        <v>0</v>
      </c>
      <c r="HZ102" s="79">
        <v>11318</v>
      </c>
      <c r="IA102" s="79">
        <v>13865</v>
      </c>
      <c r="IB102" s="79">
        <v>0</v>
      </c>
      <c r="IC102" s="80">
        <f t="shared" si="38"/>
        <v>30183</v>
      </c>
      <c r="ID102" s="79">
        <v>4000</v>
      </c>
      <c r="IE102" s="79">
        <v>20800</v>
      </c>
      <c r="IF102" s="79">
        <v>32300</v>
      </c>
      <c r="IG102" s="79">
        <v>19800</v>
      </c>
      <c r="IH102" s="79">
        <v>24300</v>
      </c>
      <c r="II102" s="79">
        <v>14210</v>
      </c>
      <c r="IJ102" s="79">
        <v>9500</v>
      </c>
      <c r="IK102" s="79">
        <v>6500</v>
      </c>
      <c r="IL102" s="79">
        <v>6348</v>
      </c>
      <c r="IM102" s="79">
        <v>8000</v>
      </c>
      <c r="IN102" s="79">
        <v>7500</v>
      </c>
      <c r="IO102" s="79">
        <v>4000</v>
      </c>
      <c r="IP102" s="80">
        <f t="shared" si="39"/>
        <v>157258</v>
      </c>
      <c r="IQ102" s="79">
        <v>13000</v>
      </c>
      <c r="IR102" s="79">
        <v>8500</v>
      </c>
      <c r="IS102" s="79">
        <v>8500</v>
      </c>
      <c r="IT102" s="79">
        <v>0</v>
      </c>
      <c r="IU102" s="79">
        <v>0</v>
      </c>
      <c r="IV102" s="79">
        <v>0</v>
      </c>
      <c r="IW102" s="79">
        <v>0</v>
      </c>
      <c r="IX102" s="79">
        <v>0</v>
      </c>
      <c r="IY102" s="79">
        <v>0</v>
      </c>
      <c r="IZ102" s="79">
        <v>0</v>
      </c>
      <c r="JA102" s="79">
        <v>0</v>
      </c>
      <c r="JB102" s="79">
        <v>0</v>
      </c>
      <c r="JC102" s="80">
        <f t="shared" si="40"/>
        <v>30000</v>
      </c>
      <c r="JD102" s="79">
        <v>0</v>
      </c>
      <c r="JE102" s="79">
        <v>0</v>
      </c>
      <c r="JF102" s="79">
        <v>0</v>
      </c>
      <c r="JG102" s="79">
        <v>0</v>
      </c>
      <c r="JH102" s="79">
        <v>0</v>
      </c>
      <c r="JI102" s="79">
        <v>0</v>
      </c>
      <c r="JJ102" s="79">
        <v>0</v>
      </c>
      <c r="JK102" s="79">
        <v>0</v>
      </c>
      <c r="JL102" s="79">
        <v>0</v>
      </c>
      <c r="JM102" s="79">
        <v>303000</v>
      </c>
      <c r="JN102" s="79">
        <v>0</v>
      </c>
      <c r="JO102" s="79">
        <v>0</v>
      </c>
      <c r="JP102" s="80">
        <f t="shared" si="41"/>
        <v>303000</v>
      </c>
      <c r="JQ102" s="79">
        <v>500</v>
      </c>
      <c r="JR102" s="79">
        <v>1000</v>
      </c>
      <c r="JS102" s="79">
        <v>4996</v>
      </c>
      <c r="JT102" s="79">
        <v>6700</v>
      </c>
      <c r="JU102" s="79">
        <v>5410</v>
      </c>
      <c r="JV102" s="79">
        <v>6280</v>
      </c>
      <c r="JW102" s="79">
        <v>5410</v>
      </c>
      <c r="JX102" s="79">
        <v>8528</v>
      </c>
      <c r="JY102" s="79">
        <v>11180</v>
      </c>
      <c r="JZ102" s="79">
        <v>10200</v>
      </c>
      <c r="KA102" s="79">
        <v>7300</v>
      </c>
      <c r="KB102" s="79">
        <v>8480</v>
      </c>
      <c r="KC102" s="80">
        <f t="shared" si="42"/>
        <v>75984</v>
      </c>
      <c r="KD102" s="79">
        <v>7922</v>
      </c>
      <c r="KE102" s="79">
        <v>6353</v>
      </c>
      <c r="KF102" s="79">
        <v>4170</v>
      </c>
      <c r="KG102" s="79">
        <v>6540</v>
      </c>
      <c r="KH102" s="79">
        <v>9860</v>
      </c>
      <c r="KI102" s="79">
        <v>0</v>
      </c>
      <c r="KJ102" s="79">
        <v>0</v>
      </c>
      <c r="KK102" s="79">
        <v>0</v>
      </c>
      <c r="KL102" s="79">
        <v>0</v>
      </c>
      <c r="KM102" s="79">
        <v>0</v>
      </c>
      <c r="KN102" s="79">
        <v>0</v>
      </c>
      <c r="KO102" s="79">
        <v>0</v>
      </c>
      <c r="KP102" s="80">
        <f t="shared" si="43"/>
        <v>34845</v>
      </c>
      <c r="KQ102" s="79">
        <v>0</v>
      </c>
      <c r="KR102" s="79">
        <v>0</v>
      </c>
      <c r="KS102" s="79">
        <v>0</v>
      </c>
      <c r="KT102" s="79">
        <v>0</v>
      </c>
      <c r="KU102" s="79">
        <v>0</v>
      </c>
      <c r="KV102" s="79">
        <v>0</v>
      </c>
      <c r="KW102" s="79">
        <v>0</v>
      </c>
      <c r="KX102" s="79">
        <v>400</v>
      </c>
      <c r="KY102" s="79">
        <v>0</v>
      </c>
      <c r="KZ102" s="79">
        <v>0</v>
      </c>
      <c r="LA102" s="79">
        <v>0</v>
      </c>
      <c r="LB102" s="79">
        <v>0</v>
      </c>
      <c r="LC102" s="80">
        <f t="shared" si="44"/>
        <v>400</v>
      </c>
      <c r="LD102" s="79">
        <v>0</v>
      </c>
      <c r="LE102" s="79">
        <v>0</v>
      </c>
      <c r="LF102" s="79">
        <v>0</v>
      </c>
      <c r="LG102" s="79">
        <v>0</v>
      </c>
      <c r="LH102" s="79">
        <v>0</v>
      </c>
      <c r="LI102" s="79">
        <v>0</v>
      </c>
      <c r="LJ102" s="81" t="e">
        <f>+INDEX(#REF!,MATCH($B102,#REF!,0),MATCH(LJ$6,#REF!,0))</f>
        <v>#REF!</v>
      </c>
      <c r="LK102" s="82"/>
      <c r="LL102" s="81"/>
      <c r="LM102" s="81"/>
      <c r="LN102" s="81"/>
      <c r="LO102" s="81"/>
      <c r="LP102" s="80" t="e">
        <f t="shared" si="45"/>
        <v>#REF!</v>
      </c>
    </row>
    <row r="103" spans="1:328" hidden="1" outlineLevel="1">
      <c r="B103" t="str">
        <f t="shared" si="51"/>
        <v>INFRAESTRUCTURAMOQUEGUA</v>
      </c>
      <c r="C103" s="78" t="s">
        <v>415</v>
      </c>
      <c r="D103" s="79">
        <v>4062889.67</v>
      </c>
      <c r="E103" s="79">
        <v>4062889.67</v>
      </c>
      <c r="F103" s="79">
        <v>4062889.67</v>
      </c>
      <c r="G103" s="79">
        <v>89992.67</v>
      </c>
      <c r="H103" s="79">
        <v>89992.67</v>
      </c>
      <c r="I103" s="79">
        <v>89992.67</v>
      </c>
      <c r="J103" s="79">
        <v>49702.67</v>
      </c>
      <c r="K103" s="79">
        <v>49702.67</v>
      </c>
      <c r="L103" s="79">
        <v>49702.67</v>
      </c>
      <c r="M103" s="79">
        <v>1073884</v>
      </c>
      <c r="N103" s="79">
        <v>1073884</v>
      </c>
      <c r="O103" s="79">
        <v>1073884</v>
      </c>
      <c r="P103" s="80">
        <v>15829407.029999999</v>
      </c>
      <c r="Q103" s="79">
        <v>327503.33</v>
      </c>
      <c r="R103" s="79">
        <v>327503.33</v>
      </c>
      <c r="S103" s="79">
        <v>327503.33</v>
      </c>
      <c r="T103" s="79">
        <v>347326.67</v>
      </c>
      <c r="U103" s="79">
        <v>347326.67</v>
      </c>
      <c r="V103" s="79">
        <v>347326.67</v>
      </c>
      <c r="W103" s="79">
        <v>0</v>
      </c>
      <c r="X103" s="79">
        <v>0</v>
      </c>
      <c r="Y103" s="79">
        <v>0</v>
      </c>
      <c r="Z103" s="79">
        <v>8428483.6699999999</v>
      </c>
      <c r="AA103" s="79">
        <v>8428483.6699999999</v>
      </c>
      <c r="AB103" s="79">
        <v>8428483.6699999999</v>
      </c>
      <c r="AC103" s="80">
        <v>27309941.009999998</v>
      </c>
      <c r="AD103" s="79">
        <v>716784.33</v>
      </c>
      <c r="AE103" s="79">
        <v>716784.33</v>
      </c>
      <c r="AF103" s="79">
        <v>716784.33</v>
      </c>
      <c r="AG103" s="79">
        <v>962638.33</v>
      </c>
      <c r="AH103" s="79">
        <v>962638.33</v>
      </c>
      <c r="AI103" s="79">
        <v>962638.33</v>
      </c>
      <c r="AJ103" s="79">
        <v>0</v>
      </c>
      <c r="AK103" s="79">
        <v>0</v>
      </c>
      <c r="AL103" s="79">
        <v>0</v>
      </c>
      <c r="AM103" s="79">
        <v>0</v>
      </c>
      <c r="AN103" s="79">
        <v>0</v>
      </c>
      <c r="AO103" s="79">
        <v>0</v>
      </c>
      <c r="AP103" s="80">
        <v>5038267.9799999995</v>
      </c>
      <c r="AQ103" s="79">
        <v>183387</v>
      </c>
      <c r="AR103" s="79">
        <v>183387</v>
      </c>
      <c r="AS103" s="79">
        <v>183387</v>
      </c>
      <c r="AT103" s="79">
        <v>539496.33000000007</v>
      </c>
      <c r="AU103" s="79">
        <v>539496.33000000007</v>
      </c>
      <c r="AV103" s="79">
        <v>539496.33000000007</v>
      </c>
      <c r="AW103" s="79">
        <v>335976</v>
      </c>
      <c r="AX103" s="79">
        <v>335976</v>
      </c>
      <c r="AY103" s="79">
        <v>335976</v>
      </c>
      <c r="AZ103" s="79">
        <v>398074</v>
      </c>
      <c r="BA103" s="79">
        <v>398074</v>
      </c>
      <c r="BB103" s="79">
        <v>398074</v>
      </c>
      <c r="BC103" s="80">
        <v>4370799.99</v>
      </c>
      <c r="BD103" s="79">
        <v>1949753</v>
      </c>
      <c r="BE103" s="79">
        <v>1949753</v>
      </c>
      <c r="BF103" s="79">
        <v>1949753</v>
      </c>
      <c r="BG103" s="79">
        <v>-17796.330000000002</v>
      </c>
      <c r="BH103" s="79">
        <v>-17796.330000000002</v>
      </c>
      <c r="BI103" s="79">
        <v>-17796.330000000002</v>
      </c>
      <c r="BJ103" s="79">
        <v>752478.99</v>
      </c>
      <c r="BK103" s="79">
        <v>752478.99</v>
      </c>
      <c r="BL103" s="79">
        <v>752478.99</v>
      </c>
      <c r="BM103" s="79">
        <v>1060543.01</v>
      </c>
      <c r="BN103" s="79">
        <v>1060543.01</v>
      </c>
      <c r="BO103" s="79">
        <v>1060543.01</v>
      </c>
      <c r="BP103" s="80">
        <v>11234936.01</v>
      </c>
      <c r="BQ103" s="79">
        <v>11709078.34</v>
      </c>
      <c r="BR103" s="79">
        <v>11709078.34</v>
      </c>
      <c r="BS103" s="79">
        <v>11709078.34</v>
      </c>
      <c r="BT103" s="79">
        <v>1306567.67</v>
      </c>
      <c r="BU103" s="79">
        <v>1306567.67</v>
      </c>
      <c r="BV103" s="79">
        <v>1306567.67</v>
      </c>
      <c r="BW103" s="79">
        <v>1167482.33</v>
      </c>
      <c r="BX103" s="79">
        <v>1167482.33</v>
      </c>
      <c r="BY103" s="79">
        <v>1167482.33</v>
      </c>
      <c r="BZ103" s="79">
        <v>1423443.67</v>
      </c>
      <c r="CA103" s="79">
        <v>1423443.67</v>
      </c>
      <c r="CB103" s="79">
        <v>1423443.67</v>
      </c>
      <c r="CC103" s="80">
        <v>46819716.030000001</v>
      </c>
      <c r="CD103" s="79">
        <v>854926</v>
      </c>
      <c r="CE103" s="79">
        <v>854926</v>
      </c>
      <c r="CF103" s="79">
        <v>854926</v>
      </c>
      <c r="CG103" s="79">
        <v>702176.33000000007</v>
      </c>
      <c r="CH103" s="79">
        <v>702176.33000000007</v>
      </c>
      <c r="CI103" s="79">
        <v>702176.33000000007</v>
      </c>
      <c r="CJ103" s="79">
        <v>1126595</v>
      </c>
      <c r="CK103" s="79">
        <v>1126595</v>
      </c>
      <c r="CL103" s="79">
        <v>1126595</v>
      </c>
      <c r="CM103" s="79">
        <v>1224014.67</v>
      </c>
      <c r="CN103" s="79">
        <v>1224014.67</v>
      </c>
      <c r="CO103" s="79">
        <v>1224014.67</v>
      </c>
      <c r="CP103" s="80">
        <v>11723136</v>
      </c>
      <c r="CQ103" s="79">
        <v>1495448.65</v>
      </c>
      <c r="CR103" s="79">
        <v>1495448.65</v>
      </c>
      <c r="CS103" s="79">
        <v>1495448.65</v>
      </c>
      <c r="CT103" s="79">
        <v>698566.67</v>
      </c>
      <c r="CU103" s="79">
        <v>698566.67</v>
      </c>
      <c r="CV103" s="79">
        <v>698566.67</v>
      </c>
      <c r="CW103" s="79">
        <v>1501731.3399999999</v>
      </c>
      <c r="CX103" s="79">
        <v>1501731.3399999999</v>
      </c>
      <c r="CY103" s="79">
        <v>1501731.3399999999</v>
      </c>
      <c r="CZ103" s="79">
        <v>2811015.33</v>
      </c>
      <c r="DA103" s="79">
        <v>2811015.33</v>
      </c>
      <c r="DB103" s="79">
        <v>2811015.33</v>
      </c>
      <c r="DC103" s="80">
        <v>19520285.969999999</v>
      </c>
      <c r="DD103" s="79">
        <v>690322.33000000007</v>
      </c>
      <c r="DE103" s="79">
        <v>690322.33000000007</v>
      </c>
      <c r="DF103" s="79">
        <v>690322.33000000007</v>
      </c>
      <c r="DG103" s="79">
        <v>1173878.3399999999</v>
      </c>
      <c r="DH103" s="79">
        <v>1173878.3399999999</v>
      </c>
      <c r="DI103" s="79">
        <v>1173878.3399999999</v>
      </c>
      <c r="DJ103" s="79">
        <v>1184011.67</v>
      </c>
      <c r="DK103" s="79">
        <v>1184011.67</v>
      </c>
      <c r="DL103" s="79">
        <v>1184011.67</v>
      </c>
      <c r="DM103" s="79">
        <v>867424.33</v>
      </c>
      <c r="DN103" s="79">
        <v>867424.33</v>
      </c>
      <c r="DO103" s="79">
        <v>867424.33</v>
      </c>
      <c r="DP103" s="80">
        <v>11746910.01</v>
      </c>
      <c r="DQ103" s="79">
        <v>350168.32999999996</v>
      </c>
      <c r="DR103" s="79">
        <v>350168.32999999996</v>
      </c>
      <c r="DS103" s="79">
        <v>350168.32999999996</v>
      </c>
      <c r="DT103" s="79">
        <v>1289072</v>
      </c>
      <c r="DU103" s="79">
        <v>1123922</v>
      </c>
      <c r="DV103" s="79">
        <v>2138044</v>
      </c>
      <c r="DW103" s="79">
        <v>2009066</v>
      </c>
      <c r="DX103" s="79">
        <v>2255540</v>
      </c>
      <c r="DY103" s="79">
        <v>3431733</v>
      </c>
      <c r="DZ103" s="79">
        <v>1096114</v>
      </c>
      <c r="EA103" s="79">
        <v>1329477</v>
      </c>
      <c r="EB103" s="79">
        <v>1160026.75</v>
      </c>
      <c r="EC103" s="80">
        <v>16883499.740000002</v>
      </c>
      <c r="ED103" s="79">
        <v>487562.7</v>
      </c>
      <c r="EE103" s="79">
        <v>1226810.25</v>
      </c>
      <c r="EF103" s="79">
        <v>1667771.31</v>
      </c>
      <c r="EG103" s="79">
        <v>1649313.21</v>
      </c>
      <c r="EH103" s="79">
        <v>1543125.13</v>
      </c>
      <c r="EI103" s="79">
        <v>2972575</v>
      </c>
      <c r="EJ103" s="79">
        <v>4054783.27</v>
      </c>
      <c r="EK103" s="79">
        <v>8658418</v>
      </c>
      <c r="EL103" s="79">
        <v>21166201.73</v>
      </c>
      <c r="EM103" s="79">
        <v>7043189</v>
      </c>
      <c r="EN103" s="79">
        <v>1253105.51</v>
      </c>
      <c r="EO103" s="79">
        <v>2764279.05</v>
      </c>
      <c r="EP103" s="80">
        <v>54487134.159999989</v>
      </c>
      <c r="EQ103" s="79">
        <v>423141.01</v>
      </c>
      <c r="ER103" s="79">
        <v>2522632</v>
      </c>
      <c r="ES103" s="79">
        <v>1144683.18</v>
      </c>
      <c r="ET103" s="79">
        <v>3609413.48</v>
      </c>
      <c r="EU103" s="79">
        <v>10242534.42</v>
      </c>
      <c r="EV103" s="79">
        <v>754415</v>
      </c>
      <c r="EW103" s="79">
        <v>1232142.6000000001</v>
      </c>
      <c r="EX103" s="79">
        <v>2510186.27</v>
      </c>
      <c r="EY103" s="79">
        <v>14280655.26</v>
      </c>
      <c r="EZ103" s="79">
        <v>8616911</v>
      </c>
      <c r="FA103" s="79">
        <v>17687754.579999998</v>
      </c>
      <c r="FB103" s="79">
        <v>66217095</v>
      </c>
      <c r="FC103" s="80">
        <v>129241563.8</v>
      </c>
      <c r="FD103" s="79">
        <v>721929.75</v>
      </c>
      <c r="FE103" s="79">
        <v>21176750.600000001</v>
      </c>
      <c r="FF103" s="79">
        <v>4142292</v>
      </c>
      <c r="FG103" s="79">
        <v>1894981.7</v>
      </c>
      <c r="FH103" s="79">
        <v>15476529</v>
      </c>
      <c r="FI103" s="79">
        <v>6442035</v>
      </c>
      <c r="FJ103" s="79">
        <v>5459963</v>
      </c>
      <c r="FK103" s="79">
        <v>4252766</v>
      </c>
      <c r="FL103" s="79">
        <v>3983003.2</v>
      </c>
      <c r="FM103" s="79">
        <v>6054658</v>
      </c>
      <c r="FN103" s="79">
        <v>11833604</v>
      </c>
      <c r="FO103" s="79">
        <v>18417425</v>
      </c>
      <c r="FP103" s="80">
        <v>99855937.25</v>
      </c>
      <c r="FQ103" s="79">
        <v>2178968</v>
      </c>
      <c r="FR103" s="79">
        <v>4315772</v>
      </c>
      <c r="FS103" s="79">
        <v>5395792.4000000004</v>
      </c>
      <c r="FT103" s="79">
        <v>3136635</v>
      </c>
      <c r="FU103" s="79">
        <v>5338065</v>
      </c>
      <c r="FV103" s="79">
        <v>10371347</v>
      </c>
      <c r="FW103" s="79">
        <v>11572465</v>
      </c>
      <c r="FX103" s="79">
        <v>8310009.5300000003</v>
      </c>
      <c r="FY103" s="79">
        <v>8933411</v>
      </c>
      <c r="FZ103" s="79">
        <v>10958190.23</v>
      </c>
      <c r="GA103" s="79">
        <v>12928768</v>
      </c>
      <c r="GB103" s="79">
        <v>21798260</v>
      </c>
      <c r="GC103" s="80">
        <v>105237683.16</v>
      </c>
      <c r="GD103" s="79">
        <v>8579108</v>
      </c>
      <c r="GE103" s="79">
        <v>6733899</v>
      </c>
      <c r="GF103" s="79">
        <v>16862296.25</v>
      </c>
      <c r="GG103" s="79">
        <v>12944402</v>
      </c>
      <c r="GH103" s="79">
        <v>13685639</v>
      </c>
      <c r="GI103" s="79">
        <v>9892211</v>
      </c>
      <c r="GJ103" s="79">
        <v>12505746.51</v>
      </c>
      <c r="GK103" s="79">
        <v>7996781</v>
      </c>
      <c r="GL103" s="79">
        <v>13339583.4</v>
      </c>
      <c r="GM103" s="79">
        <v>10499577.280000001</v>
      </c>
      <c r="GN103" s="79">
        <v>13066097.82</v>
      </c>
      <c r="GO103" s="79">
        <v>17169277.119999997</v>
      </c>
      <c r="GP103" s="80">
        <f t="shared" si="35"/>
        <v>143274618.38000003</v>
      </c>
      <c r="GQ103" s="79">
        <v>2300202.08</v>
      </c>
      <c r="GR103" s="79">
        <v>4130361.49</v>
      </c>
      <c r="GS103" s="79">
        <v>5731349</v>
      </c>
      <c r="GT103" s="79">
        <v>5612905.71</v>
      </c>
      <c r="GU103" s="79">
        <v>5915689.8900000006</v>
      </c>
      <c r="GV103" s="79">
        <v>8651977.8200000003</v>
      </c>
      <c r="GW103" s="79">
        <v>18849364.870000001</v>
      </c>
      <c r="GX103" s="79">
        <v>8329146</v>
      </c>
      <c r="GY103" s="79">
        <v>9757318</v>
      </c>
      <c r="GZ103" s="79">
        <v>4563685.7200000007</v>
      </c>
      <c r="HA103" s="79">
        <v>13251531</v>
      </c>
      <c r="HB103" s="79">
        <v>28758027</v>
      </c>
      <c r="HC103" s="80">
        <f t="shared" si="36"/>
        <v>115851558.58</v>
      </c>
      <c r="HD103" s="79">
        <v>1874689</v>
      </c>
      <c r="HE103" s="79">
        <v>8955520</v>
      </c>
      <c r="HF103" s="79">
        <v>6847347.1899999995</v>
      </c>
      <c r="HG103" s="79">
        <v>9531592</v>
      </c>
      <c r="HH103" s="79">
        <v>11120161</v>
      </c>
      <c r="HI103" s="79">
        <v>13411439</v>
      </c>
      <c r="HJ103" s="79">
        <v>7252804</v>
      </c>
      <c r="HK103" s="79">
        <v>10994636</v>
      </c>
      <c r="HL103" s="79">
        <v>10311200.220000001</v>
      </c>
      <c r="HM103" s="79">
        <v>8365049</v>
      </c>
      <c r="HN103" s="79">
        <v>10804343.109999999</v>
      </c>
      <c r="HO103" s="79">
        <v>45310231</v>
      </c>
      <c r="HP103" s="80">
        <f t="shared" si="37"/>
        <v>144779011.51999998</v>
      </c>
      <c r="HQ103" s="79">
        <v>6882051</v>
      </c>
      <c r="HR103" s="79">
        <v>12283532</v>
      </c>
      <c r="HS103" s="79">
        <v>10523877</v>
      </c>
      <c r="HT103" s="79">
        <v>14598281.6</v>
      </c>
      <c r="HU103" s="79">
        <v>9955871</v>
      </c>
      <c r="HV103" s="79">
        <v>21192653</v>
      </c>
      <c r="HW103" s="79">
        <v>11510433</v>
      </c>
      <c r="HX103" s="79">
        <v>15202511</v>
      </c>
      <c r="HY103" s="79">
        <v>7945029</v>
      </c>
      <c r="HZ103" s="79">
        <v>11319386</v>
      </c>
      <c r="IA103" s="79">
        <v>24041814</v>
      </c>
      <c r="IB103" s="79">
        <v>48800122</v>
      </c>
      <c r="IC103" s="80">
        <f t="shared" si="38"/>
        <v>194255560.59999999</v>
      </c>
      <c r="ID103" s="79">
        <v>4752385.75</v>
      </c>
      <c r="IE103" s="79">
        <v>2094270.3</v>
      </c>
      <c r="IF103" s="79">
        <v>10724765.870000001</v>
      </c>
      <c r="IG103" s="79">
        <v>17752654.539999995</v>
      </c>
      <c r="IH103" s="79">
        <v>19378026.759999998</v>
      </c>
      <c r="II103" s="79">
        <v>29664298.669999994</v>
      </c>
      <c r="IJ103" s="79">
        <v>13729620.640000001</v>
      </c>
      <c r="IK103" s="79">
        <v>20420175</v>
      </c>
      <c r="IL103" s="79">
        <v>22167781</v>
      </c>
      <c r="IM103" s="79">
        <v>12683933</v>
      </c>
      <c r="IN103" s="79">
        <v>21793940</v>
      </c>
      <c r="IO103" s="79">
        <v>34797688</v>
      </c>
      <c r="IP103" s="80">
        <f t="shared" si="39"/>
        <v>209959539.52999997</v>
      </c>
      <c r="IQ103" s="79">
        <v>5105943</v>
      </c>
      <c r="IR103" s="79">
        <v>7889607</v>
      </c>
      <c r="IS103" s="79">
        <v>30784931</v>
      </c>
      <c r="IT103" s="79">
        <v>18579419</v>
      </c>
      <c r="IU103" s="79">
        <v>18777763</v>
      </c>
      <c r="IV103" s="79">
        <v>34914542</v>
      </c>
      <c r="IW103" s="79">
        <v>61162891</v>
      </c>
      <c r="IX103" s="79">
        <v>66568112</v>
      </c>
      <c r="IY103" s="79">
        <v>34418878</v>
      </c>
      <c r="IZ103" s="79">
        <v>53469930</v>
      </c>
      <c r="JA103" s="79">
        <v>65075748</v>
      </c>
      <c r="JB103" s="79">
        <v>93542397</v>
      </c>
      <c r="JC103" s="80">
        <f t="shared" si="40"/>
        <v>490290161</v>
      </c>
      <c r="JD103" s="79">
        <v>8836784</v>
      </c>
      <c r="JE103" s="79">
        <v>17480790</v>
      </c>
      <c r="JF103" s="79">
        <v>70687599</v>
      </c>
      <c r="JG103" s="79">
        <v>33518257</v>
      </c>
      <c r="JH103" s="79">
        <v>24266764</v>
      </c>
      <c r="JI103" s="79">
        <v>12284481</v>
      </c>
      <c r="JJ103" s="79">
        <v>11663751</v>
      </c>
      <c r="JK103" s="79">
        <v>17015152</v>
      </c>
      <c r="JL103" s="79">
        <v>20709889</v>
      </c>
      <c r="JM103" s="79">
        <v>37432910</v>
      </c>
      <c r="JN103" s="79">
        <v>12825942</v>
      </c>
      <c r="JO103" s="79">
        <v>37911509</v>
      </c>
      <c r="JP103" s="80">
        <f t="shared" si="41"/>
        <v>304633828</v>
      </c>
      <c r="JQ103" s="79">
        <v>17775341</v>
      </c>
      <c r="JR103" s="79">
        <v>19733848</v>
      </c>
      <c r="JS103" s="79">
        <v>26810777</v>
      </c>
      <c r="JT103" s="79">
        <v>28846701</v>
      </c>
      <c r="JU103" s="79">
        <v>35969608</v>
      </c>
      <c r="JV103" s="79">
        <v>35333213</v>
      </c>
      <c r="JW103" s="79">
        <v>68022643</v>
      </c>
      <c r="JX103" s="79">
        <v>33931126</v>
      </c>
      <c r="JY103" s="79">
        <v>58624188</v>
      </c>
      <c r="JZ103" s="79">
        <v>39729930</v>
      </c>
      <c r="KA103" s="79">
        <v>35464728</v>
      </c>
      <c r="KB103" s="79">
        <v>84754297</v>
      </c>
      <c r="KC103" s="80">
        <f t="shared" si="42"/>
        <v>484996400</v>
      </c>
      <c r="KD103" s="79">
        <v>14776772</v>
      </c>
      <c r="KE103" s="79">
        <v>29377246</v>
      </c>
      <c r="KF103" s="79">
        <v>55773233</v>
      </c>
      <c r="KG103" s="79">
        <v>28243230</v>
      </c>
      <c r="KH103" s="79">
        <v>30262917</v>
      </c>
      <c r="KI103" s="79">
        <v>29830521</v>
      </c>
      <c r="KJ103" s="79">
        <v>31044227</v>
      </c>
      <c r="KK103" s="79">
        <v>25763564</v>
      </c>
      <c r="KL103" s="79">
        <v>34622337</v>
      </c>
      <c r="KM103" s="79">
        <v>30051867</v>
      </c>
      <c r="KN103" s="79">
        <v>9105167</v>
      </c>
      <c r="KO103" s="79">
        <v>34252637</v>
      </c>
      <c r="KP103" s="80">
        <f t="shared" si="43"/>
        <v>353103718</v>
      </c>
      <c r="KQ103" s="79">
        <v>14963998</v>
      </c>
      <c r="KR103" s="79">
        <v>10063396</v>
      </c>
      <c r="KS103" s="79">
        <v>21703399</v>
      </c>
      <c r="KT103" s="79">
        <v>28830143</v>
      </c>
      <c r="KU103" s="79">
        <v>17220893</v>
      </c>
      <c r="KV103" s="79">
        <v>23806280</v>
      </c>
      <c r="KW103" s="79">
        <v>26656198</v>
      </c>
      <c r="KX103" s="79">
        <v>32807012</v>
      </c>
      <c r="KY103" s="79">
        <v>28717212</v>
      </c>
      <c r="KZ103" s="79">
        <v>26325285</v>
      </c>
      <c r="LA103" s="79">
        <v>41469786</v>
      </c>
      <c r="LB103" s="79">
        <v>47401935</v>
      </c>
      <c r="LC103" s="80">
        <f t="shared" si="44"/>
        <v>319965537</v>
      </c>
      <c r="LD103" s="79">
        <v>10986837</v>
      </c>
      <c r="LE103" s="79">
        <v>33204947</v>
      </c>
      <c r="LF103" s="79">
        <v>28734329</v>
      </c>
      <c r="LG103" s="79">
        <v>15046403</v>
      </c>
      <c r="LH103" s="79">
        <v>33393000</v>
      </c>
      <c r="LI103" s="79">
        <v>17038790</v>
      </c>
      <c r="LJ103" s="81" t="e">
        <f>+INDEX(#REF!,MATCH($B103,#REF!,0),MATCH(LJ$6,#REF!,0))</f>
        <v>#REF!</v>
      </c>
      <c r="LK103" s="82"/>
      <c r="LL103" s="81"/>
      <c r="LM103" s="81"/>
      <c r="LN103" s="81"/>
      <c r="LO103" s="81"/>
      <c r="LP103" s="80" t="e">
        <f t="shared" si="45"/>
        <v>#REF!</v>
      </c>
    </row>
    <row r="104" spans="1:328" hidden="1" outlineLevel="1">
      <c r="B104" t="str">
        <f t="shared" si="51"/>
        <v>INFRAESTRUCTURAPASCO</v>
      </c>
      <c r="C104" s="78" t="s">
        <v>416</v>
      </c>
      <c r="D104" s="79">
        <v>27317</v>
      </c>
      <c r="E104" s="79">
        <v>27317</v>
      </c>
      <c r="F104" s="79">
        <v>27317</v>
      </c>
      <c r="G104" s="79">
        <v>22274.33</v>
      </c>
      <c r="H104" s="79">
        <v>22274.33</v>
      </c>
      <c r="I104" s="79">
        <v>22274.33</v>
      </c>
      <c r="J104" s="79">
        <v>45629.67</v>
      </c>
      <c r="K104" s="79">
        <v>45629.67</v>
      </c>
      <c r="L104" s="79">
        <v>45629.67</v>
      </c>
      <c r="M104" s="79">
        <v>154468.67000000001</v>
      </c>
      <c r="N104" s="79">
        <v>154468.67000000001</v>
      </c>
      <c r="O104" s="79">
        <v>154468.67000000001</v>
      </c>
      <c r="P104" s="80">
        <v>749069.01</v>
      </c>
      <c r="Q104" s="79">
        <v>1363101.05</v>
      </c>
      <c r="R104" s="79">
        <v>1363101.05</v>
      </c>
      <c r="S104" s="79">
        <v>1363101.05</v>
      </c>
      <c r="T104" s="79">
        <v>1764917.27</v>
      </c>
      <c r="U104" s="79">
        <v>1764917.27</v>
      </c>
      <c r="V104" s="79">
        <v>1764917.27</v>
      </c>
      <c r="W104" s="79">
        <v>3478384.3200000003</v>
      </c>
      <c r="X104" s="79">
        <v>3478384.3200000003</v>
      </c>
      <c r="Y104" s="79">
        <v>3478384.3200000003</v>
      </c>
      <c r="Z104" s="79">
        <v>2334046.2400000002</v>
      </c>
      <c r="AA104" s="79">
        <v>2334046.2400000002</v>
      </c>
      <c r="AB104" s="79">
        <v>2334046.2400000002</v>
      </c>
      <c r="AC104" s="80">
        <v>26821346.640000008</v>
      </c>
      <c r="AD104" s="79">
        <v>1483509.77</v>
      </c>
      <c r="AE104" s="79">
        <v>1483509.77</v>
      </c>
      <c r="AF104" s="79">
        <v>1483509.77</v>
      </c>
      <c r="AG104" s="79">
        <v>825071</v>
      </c>
      <c r="AH104" s="79">
        <v>825071</v>
      </c>
      <c r="AI104" s="79">
        <v>825071</v>
      </c>
      <c r="AJ104" s="79">
        <v>1049008.01</v>
      </c>
      <c r="AK104" s="79">
        <v>1049008.01</v>
      </c>
      <c r="AL104" s="79">
        <v>1049008.01</v>
      </c>
      <c r="AM104" s="79">
        <v>909243</v>
      </c>
      <c r="AN104" s="79">
        <v>909243</v>
      </c>
      <c r="AO104" s="79">
        <v>909243</v>
      </c>
      <c r="AP104" s="80">
        <v>12800495.34</v>
      </c>
      <c r="AQ104" s="79">
        <v>878393.33</v>
      </c>
      <c r="AR104" s="79">
        <v>878393.33</v>
      </c>
      <c r="AS104" s="79">
        <v>878393.33</v>
      </c>
      <c r="AT104" s="79">
        <v>2323842.33</v>
      </c>
      <c r="AU104" s="79">
        <v>2323842.33</v>
      </c>
      <c r="AV104" s="79">
        <v>2323842.33</v>
      </c>
      <c r="AW104" s="79">
        <v>1008437.67</v>
      </c>
      <c r="AX104" s="79">
        <v>1008437.67</v>
      </c>
      <c r="AY104" s="79">
        <v>1008437.67</v>
      </c>
      <c r="AZ104" s="79">
        <v>1710656</v>
      </c>
      <c r="BA104" s="79">
        <v>1710656</v>
      </c>
      <c r="BB104" s="79">
        <v>1710656</v>
      </c>
      <c r="BC104" s="80">
        <v>17763987.990000002</v>
      </c>
      <c r="BD104" s="79">
        <v>624989.67000000004</v>
      </c>
      <c r="BE104" s="79">
        <v>624989.67000000004</v>
      </c>
      <c r="BF104" s="79">
        <v>624989.67000000004</v>
      </c>
      <c r="BG104" s="79">
        <v>4051.33</v>
      </c>
      <c r="BH104" s="79">
        <v>4051.33</v>
      </c>
      <c r="BI104" s="79">
        <v>4051.33</v>
      </c>
      <c r="BJ104" s="79">
        <v>2576.67</v>
      </c>
      <c r="BK104" s="79">
        <v>2576.67</v>
      </c>
      <c r="BL104" s="79">
        <v>2576.67</v>
      </c>
      <c r="BM104" s="79">
        <v>0</v>
      </c>
      <c r="BN104" s="79">
        <v>0</v>
      </c>
      <c r="BO104" s="79">
        <v>0</v>
      </c>
      <c r="BP104" s="80">
        <v>1894853.0100000002</v>
      </c>
      <c r="BQ104" s="79">
        <v>0</v>
      </c>
      <c r="BR104" s="79">
        <v>0</v>
      </c>
      <c r="BS104" s="79">
        <v>0</v>
      </c>
      <c r="BT104" s="79">
        <v>0</v>
      </c>
      <c r="BU104" s="79">
        <v>0</v>
      </c>
      <c r="BV104" s="79">
        <v>0</v>
      </c>
      <c r="BW104" s="79">
        <v>0</v>
      </c>
      <c r="BX104" s="79">
        <v>0</v>
      </c>
      <c r="BY104" s="79">
        <v>0</v>
      </c>
      <c r="BZ104" s="79">
        <v>0</v>
      </c>
      <c r="CA104" s="79">
        <v>0</v>
      </c>
      <c r="CB104" s="79">
        <v>0</v>
      </c>
      <c r="CC104" s="80">
        <v>0</v>
      </c>
      <c r="CD104" s="79">
        <v>96050.33</v>
      </c>
      <c r="CE104" s="79">
        <v>96050.33</v>
      </c>
      <c r="CF104" s="79">
        <v>96050.33</v>
      </c>
      <c r="CG104" s="79">
        <v>0</v>
      </c>
      <c r="CH104" s="79">
        <v>0</v>
      </c>
      <c r="CI104" s="79">
        <v>0</v>
      </c>
      <c r="CJ104" s="79">
        <v>0</v>
      </c>
      <c r="CK104" s="79">
        <v>0</v>
      </c>
      <c r="CL104" s="79">
        <v>0</v>
      </c>
      <c r="CM104" s="79">
        <v>0</v>
      </c>
      <c r="CN104" s="79">
        <v>0</v>
      </c>
      <c r="CO104" s="79">
        <v>0</v>
      </c>
      <c r="CP104" s="80">
        <v>288150.99</v>
      </c>
      <c r="CQ104" s="79">
        <v>0</v>
      </c>
      <c r="CR104" s="79">
        <v>0</v>
      </c>
      <c r="CS104" s="79">
        <v>0</v>
      </c>
      <c r="CT104" s="79">
        <v>0</v>
      </c>
      <c r="CU104" s="79">
        <v>0</v>
      </c>
      <c r="CV104" s="79">
        <v>0</v>
      </c>
      <c r="CW104" s="79">
        <v>0</v>
      </c>
      <c r="CX104" s="79">
        <v>0</v>
      </c>
      <c r="CY104" s="79">
        <v>0</v>
      </c>
      <c r="CZ104" s="79">
        <v>0</v>
      </c>
      <c r="DA104" s="79">
        <v>0</v>
      </c>
      <c r="DB104" s="79">
        <v>0</v>
      </c>
      <c r="DC104" s="80">
        <v>0</v>
      </c>
      <c r="DD104" s="79">
        <v>467971.84000000003</v>
      </c>
      <c r="DE104" s="79">
        <v>467971.84000000003</v>
      </c>
      <c r="DF104" s="79">
        <v>467971.84000000003</v>
      </c>
      <c r="DG104" s="79">
        <v>515251.43</v>
      </c>
      <c r="DH104" s="79">
        <v>515251.43</v>
      </c>
      <c r="DI104" s="79">
        <v>515251.43</v>
      </c>
      <c r="DJ104" s="79">
        <v>565448.74</v>
      </c>
      <c r="DK104" s="79">
        <v>565448.74</v>
      </c>
      <c r="DL104" s="79">
        <v>565448.74</v>
      </c>
      <c r="DM104" s="79">
        <v>1230629.06</v>
      </c>
      <c r="DN104" s="79">
        <v>1230629.06</v>
      </c>
      <c r="DO104" s="79">
        <v>1230629.06</v>
      </c>
      <c r="DP104" s="80">
        <v>8337903.2100000009</v>
      </c>
      <c r="DQ104" s="79">
        <v>1074894.32</v>
      </c>
      <c r="DR104" s="79">
        <v>1074894.32</v>
      </c>
      <c r="DS104" s="79">
        <v>1074894.32</v>
      </c>
      <c r="DT104" s="79">
        <v>1720199.27</v>
      </c>
      <c r="DU104" s="79">
        <v>2993381.77</v>
      </c>
      <c r="DV104" s="79">
        <v>2646336.79</v>
      </c>
      <c r="DW104" s="79">
        <v>2407995.4900000002</v>
      </c>
      <c r="DX104" s="79">
        <v>2765835.42</v>
      </c>
      <c r="DY104" s="79">
        <v>6816590.3900000006</v>
      </c>
      <c r="DZ104" s="79">
        <v>2327453.16</v>
      </c>
      <c r="EA104" s="79">
        <v>4970021.7699999996</v>
      </c>
      <c r="EB104" s="79">
        <v>5483635.8300000001</v>
      </c>
      <c r="EC104" s="80">
        <v>35356132.850000001</v>
      </c>
      <c r="ED104" s="79">
        <v>4640958</v>
      </c>
      <c r="EE104" s="79">
        <v>3009309</v>
      </c>
      <c r="EF104" s="79">
        <v>4585533</v>
      </c>
      <c r="EG104" s="79">
        <v>3471584.6900000004</v>
      </c>
      <c r="EH104" s="79">
        <v>3879978.04</v>
      </c>
      <c r="EI104" s="79">
        <v>4965326.12</v>
      </c>
      <c r="EJ104" s="79">
        <v>4426195.92</v>
      </c>
      <c r="EK104" s="79">
        <v>4922132.8600000003</v>
      </c>
      <c r="EL104" s="79">
        <v>7109991.2400000002</v>
      </c>
      <c r="EM104" s="79">
        <v>5759529.6600000001</v>
      </c>
      <c r="EN104" s="79">
        <v>7361119.4199999999</v>
      </c>
      <c r="EO104" s="79">
        <v>9100309.8300000001</v>
      </c>
      <c r="EP104" s="80">
        <v>63231967.780000001</v>
      </c>
      <c r="EQ104" s="79">
        <v>3745338.94</v>
      </c>
      <c r="ER104" s="79">
        <v>2230324.81</v>
      </c>
      <c r="ES104" s="79">
        <v>3384621.11</v>
      </c>
      <c r="ET104" s="79">
        <v>2120838.52</v>
      </c>
      <c r="EU104" s="79">
        <v>3558981.9</v>
      </c>
      <c r="EV104" s="79">
        <v>3948211.62</v>
      </c>
      <c r="EW104" s="79">
        <v>5221608.17</v>
      </c>
      <c r="EX104" s="79">
        <v>9220982.1400000006</v>
      </c>
      <c r="EY104" s="79">
        <v>6330939.9499999993</v>
      </c>
      <c r="EZ104" s="79">
        <v>9926005.129999999</v>
      </c>
      <c r="FA104" s="79">
        <v>7580467.0599999996</v>
      </c>
      <c r="FB104" s="79">
        <v>9335812.5600000005</v>
      </c>
      <c r="FC104" s="80">
        <v>66604131.909999996</v>
      </c>
      <c r="FD104" s="79">
        <v>3612157.51</v>
      </c>
      <c r="FE104" s="79">
        <v>4108542.73</v>
      </c>
      <c r="FF104" s="79">
        <v>5706307.0599999996</v>
      </c>
      <c r="FG104" s="79">
        <v>6920243.4799999995</v>
      </c>
      <c r="FH104" s="79">
        <v>7662433.9399999995</v>
      </c>
      <c r="FI104" s="79">
        <v>6293711.9400000004</v>
      </c>
      <c r="FJ104" s="79">
        <v>12266603.670000002</v>
      </c>
      <c r="FK104" s="79">
        <v>11619478.199999999</v>
      </c>
      <c r="FL104" s="79">
        <v>16611815.629999999</v>
      </c>
      <c r="FM104" s="79">
        <v>13646382.469999999</v>
      </c>
      <c r="FN104" s="79">
        <v>19259006.160000004</v>
      </c>
      <c r="FO104" s="79">
        <v>26350996.969999999</v>
      </c>
      <c r="FP104" s="80">
        <v>134057679.75999999</v>
      </c>
      <c r="FQ104" s="79">
        <v>16218715.539999999</v>
      </c>
      <c r="FR104" s="79">
        <v>17723846.98</v>
      </c>
      <c r="FS104" s="79">
        <v>11874540.539999999</v>
      </c>
      <c r="FT104" s="79">
        <v>22294720.52</v>
      </c>
      <c r="FU104" s="79">
        <v>39613568.079999998</v>
      </c>
      <c r="FV104" s="79">
        <v>34384042.799999997</v>
      </c>
      <c r="FW104" s="79">
        <v>30507925.489999998</v>
      </c>
      <c r="FX104" s="79">
        <v>30875322.140000004</v>
      </c>
      <c r="FY104" s="79">
        <v>34487285.689999998</v>
      </c>
      <c r="FZ104" s="79">
        <v>29128386.07</v>
      </c>
      <c r="GA104" s="79">
        <v>31698697.870000001</v>
      </c>
      <c r="GB104" s="79">
        <v>43754206.539999999</v>
      </c>
      <c r="GC104" s="80">
        <v>342561258.25999999</v>
      </c>
      <c r="GD104" s="79">
        <v>13004221.33</v>
      </c>
      <c r="GE104" s="79">
        <v>18435705.829999998</v>
      </c>
      <c r="GF104" s="79">
        <v>20828795.560000002</v>
      </c>
      <c r="GG104" s="79">
        <v>13100153.710000001</v>
      </c>
      <c r="GH104" s="79">
        <v>15091728.1</v>
      </c>
      <c r="GI104" s="79">
        <v>15761818.209999999</v>
      </c>
      <c r="GJ104" s="79">
        <v>17605335.329999998</v>
      </c>
      <c r="GK104" s="79">
        <v>7236971.2199999997</v>
      </c>
      <c r="GL104" s="79">
        <v>9328410</v>
      </c>
      <c r="GM104" s="79">
        <v>7607045.4500000002</v>
      </c>
      <c r="GN104" s="79">
        <v>8165687.6100000003</v>
      </c>
      <c r="GO104" s="79">
        <v>13560787.58</v>
      </c>
      <c r="GP104" s="80">
        <f t="shared" si="35"/>
        <v>159726659.93000001</v>
      </c>
      <c r="GQ104" s="79">
        <v>1311075.71</v>
      </c>
      <c r="GR104" s="79">
        <v>2915267.53</v>
      </c>
      <c r="GS104" s="79">
        <v>3621910.43</v>
      </c>
      <c r="GT104" s="79">
        <v>8739277.0599999987</v>
      </c>
      <c r="GU104" s="79">
        <v>2426003.5499999998</v>
      </c>
      <c r="GV104" s="79">
        <v>4612149.3100000005</v>
      </c>
      <c r="GW104" s="79">
        <v>4016578.0300000003</v>
      </c>
      <c r="GX104" s="79">
        <v>4856491.59</v>
      </c>
      <c r="GY104" s="79">
        <v>6839250</v>
      </c>
      <c r="GZ104" s="79">
        <v>11420217</v>
      </c>
      <c r="HA104" s="79">
        <v>7126705</v>
      </c>
      <c r="HB104" s="79">
        <v>6853142</v>
      </c>
      <c r="HC104" s="80">
        <f t="shared" si="36"/>
        <v>64738067.209999993</v>
      </c>
      <c r="HD104" s="79">
        <v>1681507.84</v>
      </c>
      <c r="HE104" s="79">
        <v>1742779</v>
      </c>
      <c r="HF104" s="79">
        <v>3414578</v>
      </c>
      <c r="HG104" s="79">
        <v>2406776.04</v>
      </c>
      <c r="HH104" s="79">
        <v>3871503</v>
      </c>
      <c r="HI104" s="79">
        <v>3922395.24</v>
      </c>
      <c r="HJ104" s="79">
        <v>2782745.7399999998</v>
      </c>
      <c r="HK104" s="79">
        <v>3511732.52</v>
      </c>
      <c r="HL104" s="79">
        <v>4922624.7799999993</v>
      </c>
      <c r="HM104" s="79">
        <v>2382946.96</v>
      </c>
      <c r="HN104" s="79">
        <v>3492541</v>
      </c>
      <c r="HO104" s="79">
        <v>13739666.470000001</v>
      </c>
      <c r="HP104" s="80">
        <f t="shared" si="37"/>
        <v>47871796.589999996</v>
      </c>
      <c r="HQ104" s="79">
        <v>2133100.41</v>
      </c>
      <c r="HR104" s="79">
        <v>2374184.46</v>
      </c>
      <c r="HS104" s="79">
        <v>4135401.3600000003</v>
      </c>
      <c r="HT104" s="79">
        <v>6806682.3799999999</v>
      </c>
      <c r="HU104" s="79">
        <v>5837401.3599999994</v>
      </c>
      <c r="HV104" s="79">
        <v>3770499.95</v>
      </c>
      <c r="HW104" s="79">
        <v>7244418.7899999991</v>
      </c>
      <c r="HX104" s="79">
        <v>4520706.5999999996</v>
      </c>
      <c r="HY104" s="79">
        <v>5646217.2599999998</v>
      </c>
      <c r="HZ104" s="79">
        <v>3798385.42</v>
      </c>
      <c r="IA104" s="79">
        <v>9070955.0600000005</v>
      </c>
      <c r="IB104" s="79">
        <v>12412348.57</v>
      </c>
      <c r="IC104" s="80">
        <f t="shared" si="38"/>
        <v>67750301.620000005</v>
      </c>
      <c r="ID104" s="79">
        <v>1633662.99</v>
      </c>
      <c r="IE104" s="79">
        <v>1165167.1399999999</v>
      </c>
      <c r="IF104" s="79">
        <v>832801.73</v>
      </c>
      <c r="IG104" s="79">
        <v>1860317.4</v>
      </c>
      <c r="IH104" s="79">
        <v>1964853.33</v>
      </c>
      <c r="II104" s="79">
        <v>3125019.37</v>
      </c>
      <c r="IJ104" s="79">
        <v>2667210.06</v>
      </c>
      <c r="IK104" s="79">
        <v>1031471</v>
      </c>
      <c r="IL104" s="79">
        <v>1645755</v>
      </c>
      <c r="IM104" s="79">
        <v>2024437</v>
      </c>
      <c r="IN104" s="79">
        <v>2492086</v>
      </c>
      <c r="IO104" s="79">
        <v>4122933</v>
      </c>
      <c r="IP104" s="80">
        <f t="shared" si="39"/>
        <v>24565714.020000003</v>
      </c>
      <c r="IQ104" s="79">
        <v>377012</v>
      </c>
      <c r="IR104" s="79">
        <v>2250910</v>
      </c>
      <c r="IS104" s="79">
        <v>2466659</v>
      </c>
      <c r="IT104" s="79">
        <v>2681381</v>
      </c>
      <c r="IU104" s="79">
        <v>3467162</v>
      </c>
      <c r="IV104" s="79">
        <v>3057886</v>
      </c>
      <c r="IW104" s="79">
        <v>941228</v>
      </c>
      <c r="IX104" s="79">
        <v>4280712</v>
      </c>
      <c r="IY104" s="79">
        <v>1334582</v>
      </c>
      <c r="IZ104" s="79">
        <v>3406602</v>
      </c>
      <c r="JA104" s="79">
        <v>4270211</v>
      </c>
      <c r="JB104" s="79">
        <v>8921273</v>
      </c>
      <c r="JC104" s="80">
        <f t="shared" si="40"/>
        <v>37455618</v>
      </c>
      <c r="JD104" s="79">
        <v>1711097</v>
      </c>
      <c r="JE104" s="79">
        <v>3283438</v>
      </c>
      <c r="JF104" s="79">
        <v>1553833</v>
      </c>
      <c r="JG104" s="79">
        <v>411739</v>
      </c>
      <c r="JH104" s="79">
        <v>900692</v>
      </c>
      <c r="JI104" s="79">
        <v>562014</v>
      </c>
      <c r="JJ104" s="79">
        <v>1639233</v>
      </c>
      <c r="JK104" s="79">
        <v>1444687</v>
      </c>
      <c r="JL104" s="79">
        <v>2106091</v>
      </c>
      <c r="JM104" s="79">
        <v>2139903</v>
      </c>
      <c r="JN104" s="79">
        <v>2006961</v>
      </c>
      <c r="JO104" s="79">
        <v>4190475</v>
      </c>
      <c r="JP104" s="80">
        <f t="shared" si="41"/>
        <v>21950163</v>
      </c>
      <c r="JQ104" s="79">
        <v>2177278</v>
      </c>
      <c r="JR104" s="79">
        <v>1758734</v>
      </c>
      <c r="JS104" s="79">
        <v>2377650</v>
      </c>
      <c r="JT104" s="79">
        <v>2610570</v>
      </c>
      <c r="JU104" s="79">
        <v>3108065</v>
      </c>
      <c r="JV104" s="79">
        <v>4238485</v>
      </c>
      <c r="JW104" s="79">
        <v>2133790</v>
      </c>
      <c r="JX104" s="79">
        <v>5437332</v>
      </c>
      <c r="JY104" s="79">
        <v>3890749</v>
      </c>
      <c r="JZ104" s="79">
        <v>3963513</v>
      </c>
      <c r="KA104" s="79">
        <v>4601278</v>
      </c>
      <c r="KB104" s="79">
        <v>5708736</v>
      </c>
      <c r="KC104" s="80">
        <f t="shared" si="42"/>
        <v>42006180</v>
      </c>
      <c r="KD104" s="79">
        <v>3463509</v>
      </c>
      <c r="KE104" s="79">
        <v>3094675</v>
      </c>
      <c r="KF104" s="79">
        <v>5268504</v>
      </c>
      <c r="KG104" s="79">
        <v>929592</v>
      </c>
      <c r="KH104" s="79">
        <v>2206182</v>
      </c>
      <c r="KI104" s="79">
        <v>4427712</v>
      </c>
      <c r="KJ104" s="79">
        <v>5716954</v>
      </c>
      <c r="KK104" s="79">
        <v>5744254</v>
      </c>
      <c r="KL104" s="79">
        <v>7442027</v>
      </c>
      <c r="KM104" s="79">
        <v>7555188</v>
      </c>
      <c r="KN104" s="79">
        <v>6681491</v>
      </c>
      <c r="KO104" s="79">
        <v>7454840</v>
      </c>
      <c r="KP104" s="80">
        <f t="shared" si="43"/>
        <v>59984928</v>
      </c>
      <c r="KQ104" s="79">
        <v>5417076</v>
      </c>
      <c r="KR104" s="79">
        <v>14847807</v>
      </c>
      <c r="KS104" s="79">
        <v>7393289</v>
      </c>
      <c r="KT104" s="79">
        <v>10756532</v>
      </c>
      <c r="KU104" s="79">
        <v>9721488</v>
      </c>
      <c r="KV104" s="79">
        <v>9275804</v>
      </c>
      <c r="KW104" s="79">
        <v>9481152</v>
      </c>
      <c r="KX104" s="79">
        <v>8660226</v>
      </c>
      <c r="KY104" s="79">
        <v>8569618</v>
      </c>
      <c r="KZ104" s="79">
        <v>4571915</v>
      </c>
      <c r="LA104" s="79">
        <v>10547296</v>
      </c>
      <c r="LB104" s="79">
        <v>13791936</v>
      </c>
      <c r="LC104" s="80">
        <f t="shared" si="44"/>
        <v>113034139</v>
      </c>
      <c r="LD104" s="79">
        <v>3217264</v>
      </c>
      <c r="LE104" s="79">
        <v>6590900</v>
      </c>
      <c r="LF104" s="79">
        <v>3204059</v>
      </c>
      <c r="LG104" s="79">
        <v>1449865</v>
      </c>
      <c r="LH104" s="79">
        <v>1918987</v>
      </c>
      <c r="LI104" s="79">
        <v>3238501</v>
      </c>
      <c r="LJ104" s="81" t="e">
        <f>+INDEX(#REF!,MATCH($B104,#REF!,0),MATCH(LJ$6,#REF!,0))</f>
        <v>#REF!</v>
      </c>
      <c r="LK104" s="82"/>
      <c r="LL104" s="81"/>
      <c r="LM104" s="81"/>
      <c r="LN104" s="81"/>
      <c r="LO104" s="81"/>
      <c r="LP104" s="80" t="e">
        <f t="shared" si="45"/>
        <v>#REF!</v>
      </c>
    </row>
    <row r="105" spans="1:328" hidden="1" outlineLevel="1">
      <c r="B105" t="str">
        <f t="shared" si="51"/>
        <v>INFRAESTRUCTURAPIURA</v>
      </c>
      <c r="C105" s="78" t="s">
        <v>417</v>
      </c>
      <c r="D105" s="79">
        <v>0</v>
      </c>
      <c r="E105" s="79">
        <v>0</v>
      </c>
      <c r="F105" s="79">
        <v>0</v>
      </c>
      <c r="G105" s="79">
        <v>0</v>
      </c>
      <c r="H105" s="79">
        <v>0</v>
      </c>
      <c r="I105" s="79">
        <v>0</v>
      </c>
      <c r="J105" s="79">
        <v>0</v>
      </c>
      <c r="K105" s="79">
        <v>0</v>
      </c>
      <c r="L105" s="79">
        <v>0</v>
      </c>
      <c r="M105" s="79">
        <v>0</v>
      </c>
      <c r="N105" s="79">
        <v>0</v>
      </c>
      <c r="O105" s="79">
        <v>0</v>
      </c>
      <c r="P105" s="80">
        <v>0</v>
      </c>
      <c r="Q105" s="79">
        <v>0</v>
      </c>
      <c r="R105" s="79">
        <v>0</v>
      </c>
      <c r="S105" s="79">
        <v>0</v>
      </c>
      <c r="T105" s="79">
        <v>0</v>
      </c>
      <c r="U105" s="79">
        <v>0</v>
      </c>
      <c r="V105" s="79">
        <v>0</v>
      </c>
      <c r="W105" s="79">
        <v>0</v>
      </c>
      <c r="X105" s="79">
        <v>0</v>
      </c>
      <c r="Y105" s="79">
        <v>0</v>
      </c>
      <c r="Z105" s="79">
        <v>0</v>
      </c>
      <c r="AA105" s="79">
        <v>0</v>
      </c>
      <c r="AB105" s="79">
        <v>0</v>
      </c>
      <c r="AC105" s="80">
        <v>0</v>
      </c>
      <c r="AD105" s="79">
        <v>0</v>
      </c>
      <c r="AE105" s="79">
        <v>0</v>
      </c>
      <c r="AF105" s="79">
        <v>0</v>
      </c>
      <c r="AG105" s="79">
        <v>0</v>
      </c>
      <c r="AH105" s="79">
        <v>0</v>
      </c>
      <c r="AI105" s="79">
        <v>0</v>
      </c>
      <c r="AJ105" s="79">
        <v>0</v>
      </c>
      <c r="AK105" s="79">
        <v>0</v>
      </c>
      <c r="AL105" s="79">
        <v>0</v>
      </c>
      <c r="AM105" s="79">
        <v>1118.33</v>
      </c>
      <c r="AN105" s="79">
        <v>1118.33</v>
      </c>
      <c r="AO105" s="79">
        <v>1118.33</v>
      </c>
      <c r="AP105" s="80">
        <v>3354.99</v>
      </c>
      <c r="AQ105" s="79">
        <v>0</v>
      </c>
      <c r="AR105" s="79">
        <v>0</v>
      </c>
      <c r="AS105" s="79">
        <v>0</v>
      </c>
      <c r="AT105" s="79">
        <v>0</v>
      </c>
      <c r="AU105" s="79">
        <v>0</v>
      </c>
      <c r="AV105" s="79">
        <v>0</v>
      </c>
      <c r="AW105" s="79">
        <v>0</v>
      </c>
      <c r="AX105" s="79">
        <v>0</v>
      </c>
      <c r="AY105" s="79">
        <v>0</v>
      </c>
      <c r="AZ105" s="79">
        <v>0</v>
      </c>
      <c r="BA105" s="79">
        <v>0</v>
      </c>
      <c r="BB105" s="79">
        <v>0</v>
      </c>
      <c r="BC105" s="80">
        <v>0</v>
      </c>
      <c r="BD105" s="79">
        <v>0</v>
      </c>
      <c r="BE105" s="79">
        <v>0</v>
      </c>
      <c r="BF105" s="79">
        <v>0</v>
      </c>
      <c r="BG105" s="79">
        <v>0</v>
      </c>
      <c r="BH105" s="79">
        <v>0</v>
      </c>
      <c r="BI105" s="79">
        <v>0</v>
      </c>
      <c r="BJ105" s="79">
        <v>0</v>
      </c>
      <c r="BK105" s="79">
        <v>0</v>
      </c>
      <c r="BL105" s="79">
        <v>0</v>
      </c>
      <c r="BM105" s="79">
        <v>0</v>
      </c>
      <c r="BN105" s="79">
        <v>0</v>
      </c>
      <c r="BO105" s="79">
        <v>0</v>
      </c>
      <c r="BP105" s="80">
        <v>0</v>
      </c>
      <c r="BQ105" s="79">
        <v>0</v>
      </c>
      <c r="BR105" s="79">
        <v>0</v>
      </c>
      <c r="BS105" s="79">
        <v>0</v>
      </c>
      <c r="BT105" s="79">
        <v>0</v>
      </c>
      <c r="BU105" s="79">
        <v>0</v>
      </c>
      <c r="BV105" s="79">
        <v>0</v>
      </c>
      <c r="BW105" s="79">
        <v>0</v>
      </c>
      <c r="BX105" s="79">
        <v>0</v>
      </c>
      <c r="BY105" s="79">
        <v>0</v>
      </c>
      <c r="BZ105" s="79">
        <v>0</v>
      </c>
      <c r="CA105" s="79">
        <v>0</v>
      </c>
      <c r="CB105" s="79">
        <v>0</v>
      </c>
      <c r="CC105" s="80">
        <v>0</v>
      </c>
      <c r="CD105" s="79">
        <v>0</v>
      </c>
      <c r="CE105" s="79">
        <v>0</v>
      </c>
      <c r="CF105" s="79">
        <v>0</v>
      </c>
      <c r="CG105" s="79">
        <v>0</v>
      </c>
      <c r="CH105" s="79">
        <v>0</v>
      </c>
      <c r="CI105" s="79">
        <v>0</v>
      </c>
      <c r="CJ105" s="79">
        <v>0</v>
      </c>
      <c r="CK105" s="79">
        <v>0</v>
      </c>
      <c r="CL105" s="79">
        <v>0</v>
      </c>
      <c r="CM105" s="79">
        <v>0</v>
      </c>
      <c r="CN105" s="79">
        <v>0</v>
      </c>
      <c r="CO105" s="79">
        <v>0</v>
      </c>
      <c r="CP105" s="80">
        <v>0</v>
      </c>
      <c r="CQ105" s="79">
        <v>0</v>
      </c>
      <c r="CR105" s="79">
        <v>0</v>
      </c>
      <c r="CS105" s="79">
        <v>0</v>
      </c>
      <c r="CT105" s="79">
        <v>0</v>
      </c>
      <c r="CU105" s="79">
        <v>0</v>
      </c>
      <c r="CV105" s="79">
        <v>0</v>
      </c>
      <c r="CW105" s="79">
        <v>0</v>
      </c>
      <c r="CX105" s="79">
        <v>0</v>
      </c>
      <c r="CY105" s="79">
        <v>0</v>
      </c>
      <c r="CZ105" s="79">
        <v>0</v>
      </c>
      <c r="DA105" s="79">
        <v>0</v>
      </c>
      <c r="DB105" s="79">
        <v>0</v>
      </c>
      <c r="DC105" s="80">
        <v>0</v>
      </c>
      <c r="DD105" s="79">
        <v>466087.32</v>
      </c>
      <c r="DE105" s="79">
        <v>466087.32</v>
      </c>
      <c r="DF105" s="79">
        <v>466087.32</v>
      </c>
      <c r="DG105" s="79">
        <v>0</v>
      </c>
      <c r="DH105" s="79">
        <v>0</v>
      </c>
      <c r="DI105" s="79">
        <v>0</v>
      </c>
      <c r="DJ105" s="79">
        <v>0</v>
      </c>
      <c r="DK105" s="79">
        <v>0</v>
      </c>
      <c r="DL105" s="79">
        <v>0</v>
      </c>
      <c r="DM105" s="79">
        <v>0</v>
      </c>
      <c r="DN105" s="79">
        <v>0</v>
      </c>
      <c r="DO105" s="79">
        <v>0</v>
      </c>
      <c r="DP105" s="80">
        <v>1398261.96</v>
      </c>
      <c r="DQ105" s="79">
        <v>0</v>
      </c>
      <c r="DR105" s="79">
        <v>0</v>
      </c>
      <c r="DS105" s="79">
        <v>0</v>
      </c>
      <c r="DT105" s="79">
        <v>21887914.329999998</v>
      </c>
      <c r="DU105" s="79">
        <v>3783810.4699999997</v>
      </c>
      <c r="DV105" s="79">
        <v>4257603</v>
      </c>
      <c r="DW105" s="79">
        <v>965422.05</v>
      </c>
      <c r="DX105" s="79">
        <v>1391452.08</v>
      </c>
      <c r="DY105" s="79">
        <v>390507.6</v>
      </c>
      <c r="DZ105" s="79">
        <v>477772.96</v>
      </c>
      <c r="EA105" s="79">
        <v>874</v>
      </c>
      <c r="EB105" s="79">
        <v>127911.99</v>
      </c>
      <c r="EC105" s="80">
        <v>33283268.48</v>
      </c>
      <c r="ED105" s="79">
        <v>90903.76</v>
      </c>
      <c r="EE105" s="79">
        <v>2677500.98</v>
      </c>
      <c r="EF105" s="79">
        <v>11130.9</v>
      </c>
      <c r="EG105" s="79">
        <v>18548556.109999999</v>
      </c>
      <c r="EH105" s="79">
        <v>16372821.699999999</v>
      </c>
      <c r="EI105" s="79">
        <v>8235275</v>
      </c>
      <c r="EJ105" s="79">
        <v>12087707</v>
      </c>
      <c r="EK105" s="79">
        <v>7024269.5499999998</v>
      </c>
      <c r="EL105" s="79">
        <v>10766882.390000001</v>
      </c>
      <c r="EM105" s="79">
        <v>11108875.24</v>
      </c>
      <c r="EN105" s="79">
        <v>16528346.300000001</v>
      </c>
      <c r="EO105" s="79">
        <v>5356886.59</v>
      </c>
      <c r="EP105" s="80">
        <v>108809155.52</v>
      </c>
      <c r="EQ105" s="79">
        <v>21193.97</v>
      </c>
      <c r="ER105" s="79">
        <v>0</v>
      </c>
      <c r="ES105" s="79">
        <v>0</v>
      </c>
      <c r="ET105" s="79">
        <v>20848.38</v>
      </c>
      <c r="EU105" s="79">
        <v>0</v>
      </c>
      <c r="EV105" s="79">
        <v>23975.63</v>
      </c>
      <c r="EW105" s="79">
        <v>0</v>
      </c>
      <c r="EX105" s="79">
        <v>0</v>
      </c>
      <c r="EY105" s="79">
        <v>21239.89</v>
      </c>
      <c r="EZ105" s="79">
        <v>0</v>
      </c>
      <c r="FA105" s="79">
        <v>21186</v>
      </c>
      <c r="FB105" s="79">
        <v>7267.33</v>
      </c>
      <c r="FC105" s="80">
        <v>115711.20000000001</v>
      </c>
      <c r="FD105" s="79">
        <v>0</v>
      </c>
      <c r="FE105" s="79">
        <v>282578.58</v>
      </c>
      <c r="FF105" s="79">
        <v>170940.56</v>
      </c>
      <c r="FG105" s="79">
        <v>171113.94</v>
      </c>
      <c r="FH105" s="79">
        <v>171095.64</v>
      </c>
      <c r="FI105" s="79">
        <v>171078.97</v>
      </c>
      <c r="FJ105" s="79">
        <v>175538.31</v>
      </c>
      <c r="FK105" s="79">
        <v>172165.63</v>
      </c>
      <c r="FL105" s="79">
        <v>171142.31</v>
      </c>
      <c r="FM105" s="79">
        <v>171804.96</v>
      </c>
      <c r="FN105" s="79">
        <v>171804.96</v>
      </c>
      <c r="FO105" s="79">
        <v>171754.87</v>
      </c>
      <c r="FP105" s="80">
        <v>2001018.73</v>
      </c>
      <c r="FQ105" s="79">
        <v>741</v>
      </c>
      <c r="FR105" s="79">
        <v>1422385.9</v>
      </c>
      <c r="FS105" s="79">
        <v>257</v>
      </c>
      <c r="FT105" s="79">
        <v>411</v>
      </c>
      <c r="FU105" s="79">
        <v>1422890.9</v>
      </c>
      <c r="FV105" s="79">
        <v>179</v>
      </c>
      <c r="FW105" s="79">
        <v>218</v>
      </c>
      <c r="FX105" s="79">
        <v>1423180.9</v>
      </c>
      <c r="FY105" s="79">
        <v>82</v>
      </c>
      <c r="FZ105" s="79">
        <v>54</v>
      </c>
      <c r="GA105" s="79">
        <v>1422239.37</v>
      </c>
      <c r="GB105" s="79">
        <v>90</v>
      </c>
      <c r="GC105" s="80">
        <v>5692729.0699999994</v>
      </c>
      <c r="GD105" s="79">
        <v>96</v>
      </c>
      <c r="GE105" s="79">
        <v>1422226.91</v>
      </c>
      <c r="GF105" s="79">
        <v>114</v>
      </c>
      <c r="GG105" s="79">
        <v>77</v>
      </c>
      <c r="GH105" s="79">
        <v>1425146.9</v>
      </c>
      <c r="GI105" s="79">
        <v>72</v>
      </c>
      <c r="GJ105" s="79">
        <v>0</v>
      </c>
      <c r="GK105" s="79">
        <v>1426304.93</v>
      </c>
      <c r="GL105" s="79">
        <v>3850</v>
      </c>
      <c r="GM105" s="79">
        <v>4000</v>
      </c>
      <c r="GN105" s="79">
        <v>4300</v>
      </c>
      <c r="GO105" s="79">
        <v>3300</v>
      </c>
      <c r="GP105" s="80">
        <f t="shared" si="35"/>
        <v>4289487.7399999993</v>
      </c>
      <c r="GQ105" s="79">
        <v>4300</v>
      </c>
      <c r="GR105" s="79">
        <v>4700</v>
      </c>
      <c r="GS105" s="79">
        <v>1084684.78</v>
      </c>
      <c r="GT105" s="79">
        <v>6400</v>
      </c>
      <c r="GU105" s="79">
        <v>7600</v>
      </c>
      <c r="GV105" s="79">
        <v>1083984.78</v>
      </c>
      <c r="GW105" s="79">
        <v>4850</v>
      </c>
      <c r="GX105" s="79">
        <v>6000</v>
      </c>
      <c r="GY105" s="79">
        <v>1092659.78</v>
      </c>
      <c r="GZ105" s="79">
        <v>5500</v>
      </c>
      <c r="HA105" s="79">
        <v>4000</v>
      </c>
      <c r="HB105" s="79">
        <v>1085284.78</v>
      </c>
      <c r="HC105" s="80">
        <f t="shared" si="36"/>
        <v>4389964.12</v>
      </c>
      <c r="HD105" s="79">
        <v>5800</v>
      </c>
      <c r="HE105" s="79">
        <v>5450</v>
      </c>
      <c r="HF105" s="79">
        <v>1085584.78</v>
      </c>
      <c r="HG105" s="79">
        <v>4500</v>
      </c>
      <c r="HH105" s="79">
        <v>7500</v>
      </c>
      <c r="HI105" s="79">
        <v>1085984.78</v>
      </c>
      <c r="HJ105" s="79">
        <v>6500</v>
      </c>
      <c r="HK105" s="79">
        <v>5500</v>
      </c>
      <c r="HL105" s="79">
        <v>1085584.78</v>
      </c>
      <c r="HM105" s="79">
        <v>5000</v>
      </c>
      <c r="HN105" s="79">
        <v>5100</v>
      </c>
      <c r="HO105" s="79">
        <v>1085184.78</v>
      </c>
      <c r="HP105" s="80">
        <f t="shared" si="37"/>
        <v>4387689.12</v>
      </c>
      <c r="HQ105" s="79">
        <v>34216.369999999995</v>
      </c>
      <c r="HR105" s="79">
        <v>35166.369999999995</v>
      </c>
      <c r="HS105" s="79">
        <v>1102493.8</v>
      </c>
      <c r="HT105" s="79">
        <v>34166.369999999995</v>
      </c>
      <c r="HU105" s="79">
        <v>38366.369999999995</v>
      </c>
      <c r="HV105" s="79">
        <v>35366.369999999995</v>
      </c>
      <c r="HW105" s="79">
        <v>34866.369999999995</v>
      </c>
      <c r="HX105" s="79">
        <v>33566.369999999995</v>
      </c>
      <c r="HY105" s="79">
        <v>1177631.03</v>
      </c>
      <c r="HZ105" s="79">
        <v>34266.369999999995</v>
      </c>
      <c r="IA105" s="79">
        <v>34366.369999999995</v>
      </c>
      <c r="IB105" s="79">
        <v>1100493.1100000001</v>
      </c>
      <c r="IC105" s="80">
        <f t="shared" si="38"/>
        <v>3694965.2700000014</v>
      </c>
      <c r="ID105" s="79">
        <v>34866.369999999995</v>
      </c>
      <c r="IE105" s="79">
        <v>0</v>
      </c>
      <c r="IF105" s="79">
        <v>0</v>
      </c>
      <c r="IG105" s="79">
        <v>346212</v>
      </c>
      <c r="IH105" s="79">
        <v>370965</v>
      </c>
      <c r="II105" s="79">
        <v>471461.08</v>
      </c>
      <c r="IJ105" s="79">
        <v>49437</v>
      </c>
      <c r="IK105" s="79">
        <v>252656</v>
      </c>
      <c r="IL105" s="79">
        <v>343812</v>
      </c>
      <c r="IM105" s="79">
        <v>355286</v>
      </c>
      <c r="IN105" s="79">
        <v>651270</v>
      </c>
      <c r="IO105" s="79">
        <v>616750</v>
      </c>
      <c r="IP105" s="80">
        <f t="shared" si="39"/>
        <v>3492715.45</v>
      </c>
      <c r="IQ105" s="79">
        <v>339789</v>
      </c>
      <c r="IR105" s="79">
        <v>282952</v>
      </c>
      <c r="IS105" s="79">
        <v>459311</v>
      </c>
      <c r="IT105" s="79">
        <v>69835</v>
      </c>
      <c r="IU105" s="79">
        <v>69393</v>
      </c>
      <c r="IV105" s="79">
        <v>18736</v>
      </c>
      <c r="IW105" s="79">
        <v>233327</v>
      </c>
      <c r="IX105" s="79">
        <v>367967</v>
      </c>
      <c r="IY105" s="79">
        <v>331569</v>
      </c>
      <c r="IZ105" s="79">
        <v>529823</v>
      </c>
      <c r="JA105" s="79">
        <v>487292</v>
      </c>
      <c r="JB105" s="79">
        <v>391660</v>
      </c>
      <c r="JC105" s="80">
        <f t="shared" si="40"/>
        <v>3581654</v>
      </c>
      <c r="JD105" s="79">
        <v>91133</v>
      </c>
      <c r="JE105" s="79">
        <v>96517</v>
      </c>
      <c r="JF105" s="79">
        <v>8944</v>
      </c>
      <c r="JG105" s="79">
        <v>43855</v>
      </c>
      <c r="JH105" s="79">
        <v>12083</v>
      </c>
      <c r="JI105" s="79">
        <v>9600</v>
      </c>
      <c r="JJ105" s="79">
        <v>4726</v>
      </c>
      <c r="JK105" s="79">
        <v>95534</v>
      </c>
      <c r="JL105" s="79">
        <v>263223</v>
      </c>
      <c r="JM105" s="79">
        <v>470445</v>
      </c>
      <c r="JN105" s="79">
        <v>719638</v>
      </c>
      <c r="JO105" s="79">
        <v>446143</v>
      </c>
      <c r="JP105" s="80">
        <f t="shared" si="41"/>
        <v>2261841</v>
      </c>
      <c r="JQ105" s="79">
        <v>79764</v>
      </c>
      <c r="JR105" s="79">
        <v>48177</v>
      </c>
      <c r="JS105" s="79">
        <v>491498</v>
      </c>
      <c r="JT105" s="79">
        <v>116979</v>
      </c>
      <c r="JU105" s="79">
        <v>401564</v>
      </c>
      <c r="JV105" s="79">
        <v>178699</v>
      </c>
      <c r="JW105" s="79">
        <v>184327</v>
      </c>
      <c r="JX105" s="79">
        <v>227402</v>
      </c>
      <c r="JY105" s="79">
        <v>252244</v>
      </c>
      <c r="JZ105" s="79">
        <v>803725</v>
      </c>
      <c r="KA105" s="79">
        <v>657642</v>
      </c>
      <c r="KB105" s="79">
        <v>559978</v>
      </c>
      <c r="KC105" s="80">
        <f t="shared" si="42"/>
        <v>4001999</v>
      </c>
      <c r="KD105" s="79">
        <v>119402</v>
      </c>
      <c r="KE105" s="79">
        <v>103365</v>
      </c>
      <c r="KF105" s="79">
        <v>81271</v>
      </c>
      <c r="KG105" s="79">
        <v>80633</v>
      </c>
      <c r="KH105" s="79">
        <v>188174</v>
      </c>
      <c r="KI105" s="79">
        <v>276230</v>
      </c>
      <c r="KJ105" s="79">
        <v>496944</v>
      </c>
      <c r="KK105" s="79">
        <v>122971</v>
      </c>
      <c r="KL105" s="79">
        <v>-56059</v>
      </c>
      <c r="KM105" s="79">
        <v>16984</v>
      </c>
      <c r="KN105" s="79">
        <v>19096</v>
      </c>
      <c r="KO105" s="79">
        <v>62456</v>
      </c>
      <c r="KP105" s="80">
        <f t="shared" si="43"/>
        <v>1511467</v>
      </c>
      <c r="KQ105" s="79">
        <v>17050</v>
      </c>
      <c r="KR105" s="79">
        <v>74334</v>
      </c>
      <c r="KS105" s="79">
        <v>-44273</v>
      </c>
      <c r="KT105" s="79">
        <v>101764</v>
      </c>
      <c r="KU105" s="79">
        <v>11351</v>
      </c>
      <c r="KV105" s="79">
        <v>55548</v>
      </c>
      <c r="KW105" s="79">
        <v>8231</v>
      </c>
      <c r="KX105" s="79">
        <v>5803</v>
      </c>
      <c r="KY105" s="79">
        <v>952</v>
      </c>
      <c r="KZ105" s="79">
        <v>56131</v>
      </c>
      <c r="LA105" s="79">
        <v>179598</v>
      </c>
      <c r="LB105" s="79">
        <v>139340</v>
      </c>
      <c r="LC105" s="80">
        <f t="shared" si="44"/>
        <v>605829</v>
      </c>
      <c r="LD105" s="79">
        <v>12750</v>
      </c>
      <c r="LE105" s="79">
        <v>25067</v>
      </c>
      <c r="LF105" s="79">
        <v>9829</v>
      </c>
      <c r="LG105" s="79">
        <v>44468</v>
      </c>
      <c r="LH105" s="79">
        <v>139244</v>
      </c>
      <c r="LI105" s="79">
        <v>524192</v>
      </c>
      <c r="LJ105" s="81" t="e">
        <f>+INDEX(#REF!,MATCH($B105,#REF!,0),MATCH(LJ$6,#REF!,0))</f>
        <v>#REF!</v>
      </c>
      <c r="LK105" s="82"/>
      <c r="LL105" s="81"/>
      <c r="LM105" s="81"/>
      <c r="LN105" s="81"/>
      <c r="LO105" s="81"/>
      <c r="LP105" s="80" t="e">
        <f t="shared" si="45"/>
        <v>#REF!</v>
      </c>
    </row>
    <row r="106" spans="1:328" hidden="1" outlineLevel="1">
      <c r="B106" t="str">
        <f t="shared" si="51"/>
        <v>INFRAESTRUCTURAPUNO</v>
      </c>
      <c r="C106" s="78" t="s">
        <v>418</v>
      </c>
      <c r="D106" s="79">
        <v>0</v>
      </c>
      <c r="E106" s="79">
        <v>0</v>
      </c>
      <c r="F106" s="79">
        <v>0</v>
      </c>
      <c r="G106" s="79">
        <v>0</v>
      </c>
      <c r="H106" s="79">
        <v>0</v>
      </c>
      <c r="I106" s="79">
        <v>0</v>
      </c>
      <c r="J106" s="79">
        <v>0</v>
      </c>
      <c r="K106" s="79">
        <v>0</v>
      </c>
      <c r="L106" s="79">
        <v>0</v>
      </c>
      <c r="M106" s="79">
        <v>0</v>
      </c>
      <c r="N106" s="79">
        <v>0</v>
      </c>
      <c r="O106" s="79">
        <v>0</v>
      </c>
      <c r="P106" s="80">
        <v>0</v>
      </c>
      <c r="Q106" s="79">
        <v>0</v>
      </c>
      <c r="R106" s="79">
        <v>0</v>
      </c>
      <c r="S106" s="79">
        <v>0</v>
      </c>
      <c r="T106" s="79">
        <v>0</v>
      </c>
      <c r="U106" s="79">
        <v>0</v>
      </c>
      <c r="V106" s="79">
        <v>0</v>
      </c>
      <c r="W106" s="79">
        <v>0</v>
      </c>
      <c r="X106" s="79">
        <v>0</v>
      </c>
      <c r="Y106" s="79">
        <v>0</v>
      </c>
      <c r="Z106" s="79">
        <v>2102.67</v>
      </c>
      <c r="AA106" s="79">
        <v>2102.67</v>
      </c>
      <c r="AB106" s="79">
        <v>2102.67</v>
      </c>
      <c r="AC106" s="80">
        <v>6308.01</v>
      </c>
      <c r="AD106" s="79">
        <v>39896.229999999996</v>
      </c>
      <c r="AE106" s="79">
        <v>39896.229999999996</v>
      </c>
      <c r="AF106" s="79">
        <v>39896.229999999996</v>
      </c>
      <c r="AG106" s="79">
        <v>38849.56</v>
      </c>
      <c r="AH106" s="79">
        <v>38849.56</v>
      </c>
      <c r="AI106" s="79">
        <v>38849.56</v>
      </c>
      <c r="AJ106" s="79">
        <v>208667.8</v>
      </c>
      <c r="AK106" s="79">
        <v>208667.8</v>
      </c>
      <c r="AL106" s="79">
        <v>208667.8</v>
      </c>
      <c r="AM106" s="79">
        <v>286430.71999999997</v>
      </c>
      <c r="AN106" s="79">
        <v>286430.71999999997</v>
      </c>
      <c r="AO106" s="79">
        <v>286430.71999999997</v>
      </c>
      <c r="AP106" s="80">
        <v>1721532.93</v>
      </c>
      <c r="AQ106" s="79">
        <v>203718.08</v>
      </c>
      <c r="AR106" s="79">
        <v>203718.08</v>
      </c>
      <c r="AS106" s="79">
        <v>203718.08</v>
      </c>
      <c r="AT106" s="79">
        <v>1670</v>
      </c>
      <c r="AU106" s="79">
        <v>1670</v>
      </c>
      <c r="AV106" s="79">
        <v>1670</v>
      </c>
      <c r="AW106" s="79">
        <v>125.25</v>
      </c>
      <c r="AX106" s="79">
        <v>125.25</v>
      </c>
      <c r="AY106" s="79">
        <v>125.25</v>
      </c>
      <c r="AZ106" s="79">
        <v>0</v>
      </c>
      <c r="BA106" s="79">
        <v>0</v>
      </c>
      <c r="BB106" s="79">
        <v>0</v>
      </c>
      <c r="BC106" s="80">
        <v>616539.99</v>
      </c>
      <c r="BD106" s="79">
        <v>0</v>
      </c>
      <c r="BE106" s="79">
        <v>0</v>
      </c>
      <c r="BF106" s="79">
        <v>0</v>
      </c>
      <c r="BG106" s="79">
        <v>0</v>
      </c>
      <c r="BH106" s="79">
        <v>0</v>
      </c>
      <c r="BI106" s="79">
        <v>0</v>
      </c>
      <c r="BJ106" s="79">
        <v>0</v>
      </c>
      <c r="BK106" s="79">
        <v>0</v>
      </c>
      <c r="BL106" s="79">
        <v>0</v>
      </c>
      <c r="BM106" s="79">
        <v>0</v>
      </c>
      <c r="BN106" s="79">
        <v>0</v>
      </c>
      <c r="BO106" s="79">
        <v>0</v>
      </c>
      <c r="BP106" s="80">
        <v>0</v>
      </c>
      <c r="BQ106" s="79">
        <v>0</v>
      </c>
      <c r="BR106" s="79">
        <v>0</v>
      </c>
      <c r="BS106" s="79">
        <v>0</v>
      </c>
      <c r="BT106" s="79">
        <v>0</v>
      </c>
      <c r="BU106" s="79">
        <v>0</v>
      </c>
      <c r="BV106" s="79">
        <v>0</v>
      </c>
      <c r="BW106" s="79">
        <v>0</v>
      </c>
      <c r="BX106" s="79">
        <v>0</v>
      </c>
      <c r="BY106" s="79">
        <v>0</v>
      </c>
      <c r="BZ106" s="79">
        <v>0</v>
      </c>
      <c r="CA106" s="79">
        <v>0</v>
      </c>
      <c r="CB106" s="79">
        <v>0</v>
      </c>
      <c r="CC106" s="80">
        <v>0</v>
      </c>
      <c r="CD106" s="79">
        <v>0</v>
      </c>
      <c r="CE106" s="79">
        <v>0</v>
      </c>
      <c r="CF106" s="79">
        <v>0</v>
      </c>
      <c r="CG106" s="79">
        <v>0</v>
      </c>
      <c r="CH106" s="79">
        <v>0</v>
      </c>
      <c r="CI106" s="79">
        <v>0</v>
      </c>
      <c r="CJ106" s="79">
        <v>0</v>
      </c>
      <c r="CK106" s="79">
        <v>0</v>
      </c>
      <c r="CL106" s="79">
        <v>0</v>
      </c>
      <c r="CM106" s="79">
        <v>0</v>
      </c>
      <c r="CN106" s="79">
        <v>0</v>
      </c>
      <c r="CO106" s="79">
        <v>0</v>
      </c>
      <c r="CP106" s="80">
        <v>0</v>
      </c>
      <c r="CQ106" s="79">
        <v>0</v>
      </c>
      <c r="CR106" s="79">
        <v>0</v>
      </c>
      <c r="CS106" s="79">
        <v>0</v>
      </c>
      <c r="CT106" s="79">
        <v>0</v>
      </c>
      <c r="CU106" s="79">
        <v>0</v>
      </c>
      <c r="CV106" s="79">
        <v>0</v>
      </c>
      <c r="CW106" s="79">
        <v>0</v>
      </c>
      <c r="CX106" s="79">
        <v>0</v>
      </c>
      <c r="CY106" s="79">
        <v>0</v>
      </c>
      <c r="CZ106" s="79">
        <v>0</v>
      </c>
      <c r="DA106" s="79">
        <v>0</v>
      </c>
      <c r="DB106" s="79">
        <v>0</v>
      </c>
      <c r="DC106" s="80">
        <v>0</v>
      </c>
      <c r="DD106" s="79">
        <v>60080.38</v>
      </c>
      <c r="DE106" s="79">
        <v>60080.38</v>
      </c>
      <c r="DF106" s="79">
        <v>60080.38</v>
      </c>
      <c r="DG106" s="79">
        <v>66429.14</v>
      </c>
      <c r="DH106" s="79">
        <v>66429.14</v>
      </c>
      <c r="DI106" s="79">
        <v>66429.14</v>
      </c>
      <c r="DJ106" s="79">
        <v>42948.950000000004</v>
      </c>
      <c r="DK106" s="79">
        <v>42948.950000000004</v>
      </c>
      <c r="DL106" s="79">
        <v>42948.950000000004</v>
      </c>
      <c r="DM106" s="79">
        <v>112254.96</v>
      </c>
      <c r="DN106" s="79">
        <v>112254.96</v>
      </c>
      <c r="DO106" s="79">
        <v>112254.96</v>
      </c>
      <c r="DP106" s="80">
        <v>845140.28999999992</v>
      </c>
      <c r="DQ106" s="79">
        <v>65433.3</v>
      </c>
      <c r="DR106" s="79">
        <v>65433.3</v>
      </c>
      <c r="DS106" s="79">
        <v>65433.3</v>
      </c>
      <c r="DT106" s="79">
        <v>88987</v>
      </c>
      <c r="DU106" s="79">
        <v>385087</v>
      </c>
      <c r="DV106" s="79">
        <v>449226</v>
      </c>
      <c r="DW106" s="79">
        <v>324006.03000000003</v>
      </c>
      <c r="DX106" s="79">
        <v>111846</v>
      </c>
      <c r="DY106" s="79">
        <v>181554</v>
      </c>
      <c r="DZ106" s="79">
        <v>6571</v>
      </c>
      <c r="EA106" s="79">
        <v>39155.08</v>
      </c>
      <c r="EB106" s="79">
        <v>157424</v>
      </c>
      <c r="EC106" s="80">
        <v>1940156.01</v>
      </c>
      <c r="ED106" s="79">
        <v>57819</v>
      </c>
      <c r="EE106" s="79">
        <v>51538</v>
      </c>
      <c r="EF106" s="79">
        <v>37858</v>
      </c>
      <c r="EG106" s="79">
        <v>78671</v>
      </c>
      <c r="EH106" s="79">
        <v>47760</v>
      </c>
      <c r="EI106" s="79">
        <v>19720</v>
      </c>
      <c r="EJ106" s="79">
        <v>10050</v>
      </c>
      <c r="EK106" s="79">
        <v>184199</v>
      </c>
      <c r="EL106" s="79">
        <v>451633</v>
      </c>
      <c r="EM106" s="79">
        <v>247660</v>
      </c>
      <c r="EN106" s="79">
        <v>182578.16</v>
      </c>
      <c r="EO106" s="79">
        <v>216072.6</v>
      </c>
      <c r="EP106" s="80">
        <v>1585558.76</v>
      </c>
      <c r="EQ106" s="79">
        <v>365346</v>
      </c>
      <c r="ER106" s="79">
        <v>284750</v>
      </c>
      <c r="ES106" s="79">
        <v>276109</v>
      </c>
      <c r="ET106" s="79">
        <v>279498</v>
      </c>
      <c r="EU106" s="79">
        <v>431735</v>
      </c>
      <c r="EV106" s="79">
        <v>295245</v>
      </c>
      <c r="EW106" s="79">
        <v>397127</v>
      </c>
      <c r="EX106" s="79">
        <v>275231</v>
      </c>
      <c r="EY106" s="79">
        <v>247028.4</v>
      </c>
      <c r="EZ106" s="79">
        <v>557907</v>
      </c>
      <c r="FA106" s="79">
        <v>411897</v>
      </c>
      <c r="FB106" s="79">
        <v>865548</v>
      </c>
      <c r="FC106" s="80">
        <v>4687421.4000000004</v>
      </c>
      <c r="FD106" s="79">
        <v>1590804</v>
      </c>
      <c r="FE106" s="79">
        <v>622750</v>
      </c>
      <c r="FF106" s="79">
        <v>305627</v>
      </c>
      <c r="FG106" s="79">
        <v>232151</v>
      </c>
      <c r="FH106" s="79">
        <v>612060</v>
      </c>
      <c r="FI106" s="79">
        <v>453510</v>
      </c>
      <c r="FJ106" s="79">
        <v>783660</v>
      </c>
      <c r="FK106" s="79">
        <v>3219405</v>
      </c>
      <c r="FL106" s="79">
        <v>489156.18</v>
      </c>
      <c r="FM106" s="79">
        <v>586247.26</v>
      </c>
      <c r="FN106" s="79">
        <v>778059.74</v>
      </c>
      <c r="FO106" s="79">
        <v>942067</v>
      </c>
      <c r="FP106" s="80">
        <v>10615497.18</v>
      </c>
      <c r="FQ106" s="79">
        <v>447372.53</v>
      </c>
      <c r="FR106" s="79">
        <v>245055</v>
      </c>
      <c r="FS106" s="79">
        <v>865786</v>
      </c>
      <c r="FT106" s="79">
        <v>979590</v>
      </c>
      <c r="FU106" s="79">
        <v>663851.21</v>
      </c>
      <c r="FV106" s="79">
        <v>635012.93000000005</v>
      </c>
      <c r="FW106" s="79">
        <v>1583653.4</v>
      </c>
      <c r="FX106" s="79">
        <v>1029314</v>
      </c>
      <c r="FY106" s="79">
        <v>856408</v>
      </c>
      <c r="FZ106" s="79">
        <v>787729</v>
      </c>
      <c r="GA106" s="79">
        <v>966048</v>
      </c>
      <c r="GB106" s="79">
        <v>792667</v>
      </c>
      <c r="GC106" s="80">
        <v>9852487.0700000003</v>
      </c>
      <c r="GD106" s="79">
        <v>704317</v>
      </c>
      <c r="GE106" s="79">
        <v>783012</v>
      </c>
      <c r="GF106" s="79">
        <v>973331.44</v>
      </c>
      <c r="GG106" s="79">
        <v>634693</v>
      </c>
      <c r="GH106" s="79">
        <v>928017</v>
      </c>
      <c r="GI106" s="79">
        <v>210490</v>
      </c>
      <c r="GJ106" s="79">
        <v>375233</v>
      </c>
      <c r="GK106" s="79">
        <v>198560</v>
      </c>
      <c r="GL106" s="79">
        <v>673000</v>
      </c>
      <c r="GM106" s="79">
        <v>1288580</v>
      </c>
      <c r="GN106" s="79">
        <v>974414.84</v>
      </c>
      <c r="GO106" s="79">
        <v>1163757</v>
      </c>
      <c r="GP106" s="80">
        <f t="shared" si="35"/>
        <v>8907405.2799999993</v>
      </c>
      <c r="GQ106" s="79">
        <v>189554.7</v>
      </c>
      <c r="GR106" s="79">
        <v>179661.56</v>
      </c>
      <c r="GS106" s="79">
        <v>311333</v>
      </c>
      <c r="GT106" s="79">
        <v>429113.62</v>
      </c>
      <c r="GU106" s="79">
        <v>206231</v>
      </c>
      <c r="GV106" s="79">
        <v>513290.33</v>
      </c>
      <c r="GW106" s="79">
        <v>1460822.26</v>
      </c>
      <c r="GX106" s="79">
        <v>2706288.98</v>
      </c>
      <c r="GY106" s="79">
        <v>2223485.84</v>
      </c>
      <c r="GZ106" s="79">
        <v>1791468.27</v>
      </c>
      <c r="HA106" s="79">
        <v>2353312.3600000003</v>
      </c>
      <c r="HB106" s="79">
        <v>2547024.2599999998</v>
      </c>
      <c r="HC106" s="80">
        <f t="shared" si="36"/>
        <v>14911586.179999998</v>
      </c>
      <c r="HD106" s="79">
        <v>1153636</v>
      </c>
      <c r="HE106" s="79">
        <v>6297396.2400000002</v>
      </c>
      <c r="HF106" s="79">
        <v>32481</v>
      </c>
      <c r="HG106" s="79">
        <v>1833070.08</v>
      </c>
      <c r="HH106" s="79">
        <v>1276013</v>
      </c>
      <c r="HI106" s="79">
        <v>621036</v>
      </c>
      <c r="HJ106" s="79">
        <v>1607207</v>
      </c>
      <c r="HK106" s="79">
        <v>-140032.60999999999</v>
      </c>
      <c r="HL106" s="79">
        <v>666073.87</v>
      </c>
      <c r="HM106" s="79">
        <v>1061219.47</v>
      </c>
      <c r="HN106" s="79">
        <v>568250.80000000005</v>
      </c>
      <c r="HO106" s="79">
        <v>1502188</v>
      </c>
      <c r="HP106" s="80">
        <f t="shared" si="37"/>
        <v>16478538.850000001</v>
      </c>
      <c r="HQ106" s="79">
        <v>120955.48</v>
      </c>
      <c r="HR106" s="79">
        <v>115978.08</v>
      </c>
      <c r="HS106" s="79">
        <v>105054.73</v>
      </c>
      <c r="HT106" s="79">
        <v>64438.32</v>
      </c>
      <c r="HU106" s="79">
        <v>57627.44</v>
      </c>
      <c r="HV106" s="79">
        <v>1149755.05</v>
      </c>
      <c r="HW106" s="79">
        <v>1384657.59</v>
      </c>
      <c r="HX106" s="79">
        <v>1987485.84</v>
      </c>
      <c r="HY106" s="79">
        <v>4087394.25</v>
      </c>
      <c r="HZ106" s="79">
        <v>5851608.0999999996</v>
      </c>
      <c r="IA106" s="79">
        <v>5786976.9500000002</v>
      </c>
      <c r="IB106" s="79">
        <v>6655835.8300000001</v>
      </c>
      <c r="IC106" s="80">
        <f t="shared" si="38"/>
        <v>27367767.660000004</v>
      </c>
      <c r="ID106" s="79">
        <v>1370001.59</v>
      </c>
      <c r="IE106" s="79">
        <v>6242846.7300000004</v>
      </c>
      <c r="IF106" s="79">
        <v>2738647.94</v>
      </c>
      <c r="IG106" s="79">
        <v>3488344.27</v>
      </c>
      <c r="IH106" s="79">
        <v>3150848.46</v>
      </c>
      <c r="II106" s="79">
        <v>3968846.5300000003</v>
      </c>
      <c r="IJ106" s="79">
        <v>770236.63</v>
      </c>
      <c r="IK106" s="79">
        <v>772058</v>
      </c>
      <c r="IL106" s="79">
        <v>583750</v>
      </c>
      <c r="IM106" s="79">
        <v>360996</v>
      </c>
      <c r="IN106" s="79">
        <v>4606495</v>
      </c>
      <c r="IO106" s="79">
        <v>12069100</v>
      </c>
      <c r="IP106" s="80">
        <f t="shared" si="39"/>
        <v>40122171.149999999</v>
      </c>
      <c r="IQ106" s="79">
        <v>175083</v>
      </c>
      <c r="IR106" s="79">
        <v>2561517</v>
      </c>
      <c r="IS106" s="79">
        <v>474386</v>
      </c>
      <c r="IT106" s="79">
        <v>5158686</v>
      </c>
      <c r="IU106" s="79">
        <v>406007</v>
      </c>
      <c r="IV106" s="79">
        <v>2874804</v>
      </c>
      <c r="IW106" s="79">
        <v>2096251</v>
      </c>
      <c r="IX106" s="79">
        <v>6644976</v>
      </c>
      <c r="IY106" s="79">
        <v>12041191</v>
      </c>
      <c r="IZ106" s="79">
        <v>1976231</v>
      </c>
      <c r="JA106" s="79">
        <v>1700887</v>
      </c>
      <c r="JB106" s="79">
        <v>852227</v>
      </c>
      <c r="JC106" s="80">
        <f t="shared" si="40"/>
        <v>36962246</v>
      </c>
      <c r="JD106" s="79">
        <v>83364</v>
      </c>
      <c r="JE106" s="79">
        <v>1272510</v>
      </c>
      <c r="JF106" s="79">
        <v>21419</v>
      </c>
      <c r="JG106" s="79">
        <v>164735</v>
      </c>
      <c r="JH106" s="79">
        <v>653918</v>
      </c>
      <c r="JI106" s="79">
        <v>784</v>
      </c>
      <c r="JJ106" s="79">
        <v>1514081</v>
      </c>
      <c r="JK106" s="79">
        <v>115092</v>
      </c>
      <c r="JL106" s="79">
        <v>3154384</v>
      </c>
      <c r="JM106" s="79">
        <v>1778801</v>
      </c>
      <c r="JN106" s="79">
        <v>1459408</v>
      </c>
      <c r="JO106" s="79">
        <v>1995074</v>
      </c>
      <c r="JP106" s="80">
        <f t="shared" si="41"/>
        <v>12213570</v>
      </c>
      <c r="JQ106" s="79">
        <v>88448</v>
      </c>
      <c r="JR106" s="79">
        <v>59421</v>
      </c>
      <c r="JS106" s="79">
        <v>7582890</v>
      </c>
      <c r="JT106" s="79">
        <v>119337</v>
      </c>
      <c r="JU106" s="79">
        <v>174344</v>
      </c>
      <c r="JV106" s="79">
        <v>4355828</v>
      </c>
      <c r="JW106" s="79">
        <v>5146928</v>
      </c>
      <c r="JX106" s="79">
        <v>6261784</v>
      </c>
      <c r="JY106" s="79">
        <v>5918009</v>
      </c>
      <c r="JZ106" s="79">
        <v>10455783</v>
      </c>
      <c r="KA106" s="79">
        <v>8459459</v>
      </c>
      <c r="KB106" s="79">
        <v>11577002</v>
      </c>
      <c r="KC106" s="80">
        <f t="shared" si="42"/>
        <v>60199233</v>
      </c>
      <c r="KD106" s="79">
        <v>2119101</v>
      </c>
      <c r="KE106" s="79">
        <v>5419862</v>
      </c>
      <c r="KF106" s="79">
        <v>3525556</v>
      </c>
      <c r="KG106" s="79">
        <v>6196782</v>
      </c>
      <c r="KH106" s="79">
        <v>21657642</v>
      </c>
      <c r="KI106" s="79">
        <v>6432364</v>
      </c>
      <c r="KJ106" s="79">
        <v>4957298</v>
      </c>
      <c r="KK106" s="79">
        <v>7866223</v>
      </c>
      <c r="KL106" s="79">
        <v>1529571</v>
      </c>
      <c r="KM106" s="79">
        <v>8507199</v>
      </c>
      <c r="KN106" s="79">
        <v>4702442</v>
      </c>
      <c r="KO106" s="79">
        <v>6960877</v>
      </c>
      <c r="KP106" s="80">
        <f t="shared" si="43"/>
        <v>79874917</v>
      </c>
      <c r="KQ106" s="79">
        <v>747140</v>
      </c>
      <c r="KR106" s="79">
        <v>468237</v>
      </c>
      <c r="KS106" s="79">
        <v>1766575</v>
      </c>
      <c r="KT106" s="79">
        <v>1554156</v>
      </c>
      <c r="KU106" s="79">
        <v>2576899</v>
      </c>
      <c r="KV106" s="79">
        <v>3997911</v>
      </c>
      <c r="KW106" s="79">
        <v>3180130</v>
      </c>
      <c r="KX106" s="79">
        <v>3573523</v>
      </c>
      <c r="KY106" s="79">
        <v>3791642</v>
      </c>
      <c r="KZ106" s="79">
        <v>436355</v>
      </c>
      <c r="LA106" s="79">
        <v>6464919</v>
      </c>
      <c r="LB106" s="79">
        <v>7928015</v>
      </c>
      <c r="LC106" s="80">
        <f t="shared" si="44"/>
        <v>36485502</v>
      </c>
      <c r="LD106" s="79">
        <v>2879840</v>
      </c>
      <c r="LE106" s="79">
        <v>5015010</v>
      </c>
      <c r="LF106" s="79">
        <v>6582709</v>
      </c>
      <c r="LG106" s="79">
        <v>2744676</v>
      </c>
      <c r="LH106" s="79">
        <v>2405917</v>
      </c>
      <c r="LI106" s="79">
        <v>4488062</v>
      </c>
      <c r="LJ106" s="81" t="e">
        <f>+INDEX(#REF!,MATCH($B106,#REF!,0),MATCH(LJ$6,#REF!,0))</f>
        <v>#REF!</v>
      </c>
      <c r="LK106" s="82"/>
      <c r="LL106" s="81"/>
      <c r="LM106" s="81"/>
      <c r="LN106" s="81"/>
      <c r="LO106" s="81"/>
      <c r="LP106" s="80" t="e">
        <f t="shared" si="45"/>
        <v>#REF!</v>
      </c>
    </row>
    <row r="107" spans="1:328" hidden="1" outlineLevel="1">
      <c r="B107" t="str">
        <f t="shared" si="51"/>
        <v>INFRAESTRUCTURASAN MARTÍN</v>
      </c>
      <c r="C107" s="78" t="s">
        <v>419</v>
      </c>
      <c r="D107" s="79">
        <v>0</v>
      </c>
      <c r="E107" s="79">
        <v>0</v>
      </c>
      <c r="F107" s="79">
        <v>0</v>
      </c>
      <c r="G107" s="79">
        <v>0</v>
      </c>
      <c r="H107" s="79">
        <v>0</v>
      </c>
      <c r="I107" s="79">
        <v>0</v>
      </c>
      <c r="J107" s="79">
        <v>0</v>
      </c>
      <c r="K107" s="79">
        <v>0</v>
      </c>
      <c r="L107" s="79">
        <v>0</v>
      </c>
      <c r="M107" s="79">
        <v>0</v>
      </c>
      <c r="N107" s="79">
        <v>0</v>
      </c>
      <c r="O107" s="79">
        <v>0</v>
      </c>
      <c r="P107" s="80">
        <v>0</v>
      </c>
      <c r="Q107" s="79">
        <v>10130.33</v>
      </c>
      <c r="R107" s="79">
        <v>10130.33</v>
      </c>
      <c r="S107" s="79">
        <v>10130.33</v>
      </c>
      <c r="T107" s="79">
        <v>6944.33</v>
      </c>
      <c r="U107" s="79">
        <v>6944.33</v>
      </c>
      <c r="V107" s="79">
        <v>6944.33</v>
      </c>
      <c r="W107" s="79">
        <v>582.33000000000004</v>
      </c>
      <c r="X107" s="79">
        <v>582.33000000000004</v>
      </c>
      <c r="Y107" s="79">
        <v>582.33000000000004</v>
      </c>
      <c r="Z107" s="79">
        <v>0</v>
      </c>
      <c r="AA107" s="79">
        <v>0</v>
      </c>
      <c r="AB107" s="79">
        <v>0</v>
      </c>
      <c r="AC107" s="80">
        <v>52970.970000000008</v>
      </c>
      <c r="AD107" s="79">
        <v>0</v>
      </c>
      <c r="AE107" s="79">
        <v>0</v>
      </c>
      <c r="AF107" s="79">
        <v>0</v>
      </c>
      <c r="AG107" s="79">
        <v>3043.67</v>
      </c>
      <c r="AH107" s="79">
        <v>3043.67</v>
      </c>
      <c r="AI107" s="79">
        <v>3043.67</v>
      </c>
      <c r="AJ107" s="79">
        <v>1976.67</v>
      </c>
      <c r="AK107" s="79">
        <v>1976.67</v>
      </c>
      <c r="AL107" s="79">
        <v>1976.67</v>
      </c>
      <c r="AM107" s="79">
        <v>0</v>
      </c>
      <c r="AN107" s="79">
        <v>0</v>
      </c>
      <c r="AO107" s="79">
        <v>0</v>
      </c>
      <c r="AP107" s="80">
        <v>15061.02</v>
      </c>
      <c r="AQ107" s="79">
        <v>0</v>
      </c>
      <c r="AR107" s="79">
        <v>0</v>
      </c>
      <c r="AS107" s="79">
        <v>0</v>
      </c>
      <c r="AT107" s="79">
        <v>0</v>
      </c>
      <c r="AU107" s="79">
        <v>0</v>
      </c>
      <c r="AV107" s="79">
        <v>0</v>
      </c>
      <c r="AW107" s="79">
        <v>0</v>
      </c>
      <c r="AX107" s="79">
        <v>0</v>
      </c>
      <c r="AY107" s="79">
        <v>0</v>
      </c>
      <c r="AZ107" s="79">
        <v>0</v>
      </c>
      <c r="BA107" s="79">
        <v>0</v>
      </c>
      <c r="BB107" s="79">
        <v>0</v>
      </c>
      <c r="BC107" s="80">
        <v>0</v>
      </c>
      <c r="BD107" s="79">
        <v>0</v>
      </c>
      <c r="BE107" s="79">
        <v>0</v>
      </c>
      <c r="BF107" s="79">
        <v>0</v>
      </c>
      <c r="BG107" s="79">
        <v>0</v>
      </c>
      <c r="BH107" s="79">
        <v>0</v>
      </c>
      <c r="BI107" s="79">
        <v>0</v>
      </c>
      <c r="BJ107" s="79">
        <v>0</v>
      </c>
      <c r="BK107" s="79">
        <v>0</v>
      </c>
      <c r="BL107" s="79">
        <v>0</v>
      </c>
      <c r="BM107" s="79">
        <v>0</v>
      </c>
      <c r="BN107" s="79">
        <v>0</v>
      </c>
      <c r="BO107" s="79">
        <v>0</v>
      </c>
      <c r="BP107" s="80">
        <v>0</v>
      </c>
      <c r="BQ107" s="79">
        <v>0</v>
      </c>
      <c r="BR107" s="79">
        <v>0</v>
      </c>
      <c r="BS107" s="79">
        <v>0</v>
      </c>
      <c r="BT107" s="79">
        <v>0</v>
      </c>
      <c r="BU107" s="79">
        <v>0</v>
      </c>
      <c r="BV107" s="79">
        <v>0</v>
      </c>
      <c r="BW107" s="79">
        <v>0</v>
      </c>
      <c r="BX107" s="79">
        <v>0</v>
      </c>
      <c r="BY107" s="79">
        <v>0</v>
      </c>
      <c r="BZ107" s="79">
        <v>0</v>
      </c>
      <c r="CA107" s="79">
        <v>0</v>
      </c>
      <c r="CB107" s="79">
        <v>0</v>
      </c>
      <c r="CC107" s="80">
        <v>0</v>
      </c>
      <c r="CD107" s="79">
        <v>0</v>
      </c>
      <c r="CE107" s="79">
        <v>0</v>
      </c>
      <c r="CF107" s="79">
        <v>0</v>
      </c>
      <c r="CG107" s="79">
        <v>2776.67</v>
      </c>
      <c r="CH107" s="79">
        <v>2776.67</v>
      </c>
      <c r="CI107" s="79">
        <v>2776.67</v>
      </c>
      <c r="CJ107" s="79">
        <v>858.33</v>
      </c>
      <c r="CK107" s="79">
        <v>858.33</v>
      </c>
      <c r="CL107" s="79">
        <v>858.33</v>
      </c>
      <c r="CM107" s="79">
        <v>21195</v>
      </c>
      <c r="CN107" s="79">
        <v>21195</v>
      </c>
      <c r="CO107" s="79">
        <v>21195</v>
      </c>
      <c r="CP107" s="80">
        <v>74490</v>
      </c>
      <c r="CQ107" s="79">
        <v>1611</v>
      </c>
      <c r="CR107" s="79">
        <v>1611</v>
      </c>
      <c r="CS107" s="79">
        <v>1611</v>
      </c>
      <c r="CT107" s="79">
        <v>1326.67</v>
      </c>
      <c r="CU107" s="79">
        <v>1326.67</v>
      </c>
      <c r="CV107" s="79">
        <v>1326.67</v>
      </c>
      <c r="CW107" s="79">
        <v>0</v>
      </c>
      <c r="CX107" s="79">
        <v>0</v>
      </c>
      <c r="CY107" s="79">
        <v>0</v>
      </c>
      <c r="CZ107" s="79">
        <v>0</v>
      </c>
      <c r="DA107" s="79">
        <v>0</v>
      </c>
      <c r="DB107" s="79">
        <v>0</v>
      </c>
      <c r="DC107" s="80">
        <v>8813.01</v>
      </c>
      <c r="DD107" s="79">
        <v>0</v>
      </c>
      <c r="DE107" s="79">
        <v>0</v>
      </c>
      <c r="DF107" s="79">
        <v>0</v>
      </c>
      <c r="DG107" s="79">
        <v>0</v>
      </c>
      <c r="DH107" s="79">
        <v>0</v>
      </c>
      <c r="DI107" s="79">
        <v>0</v>
      </c>
      <c r="DJ107" s="79">
        <v>652</v>
      </c>
      <c r="DK107" s="79">
        <v>652</v>
      </c>
      <c r="DL107" s="79">
        <v>652</v>
      </c>
      <c r="DM107" s="79">
        <v>0</v>
      </c>
      <c r="DN107" s="79">
        <v>0</v>
      </c>
      <c r="DO107" s="79">
        <v>0</v>
      </c>
      <c r="DP107" s="80">
        <v>1956</v>
      </c>
      <c r="DQ107" s="79">
        <v>0</v>
      </c>
      <c r="DR107" s="79">
        <v>0</v>
      </c>
      <c r="DS107" s="79">
        <v>0</v>
      </c>
      <c r="DT107" s="79">
        <v>0</v>
      </c>
      <c r="DU107" s="79">
        <v>0</v>
      </c>
      <c r="DV107" s="79">
        <v>0</v>
      </c>
      <c r="DW107" s="79">
        <v>0</v>
      </c>
      <c r="DX107" s="79">
        <v>0</v>
      </c>
      <c r="DY107" s="79">
        <v>0</v>
      </c>
      <c r="DZ107" s="79">
        <v>0</v>
      </c>
      <c r="EA107" s="79">
        <v>0</v>
      </c>
      <c r="EB107" s="79">
        <v>0</v>
      </c>
      <c r="EC107" s="80">
        <v>0</v>
      </c>
      <c r="ED107" s="79">
        <v>80</v>
      </c>
      <c r="EE107" s="79">
        <v>0</v>
      </c>
      <c r="EF107" s="79">
        <v>327</v>
      </c>
      <c r="EG107" s="79">
        <v>0</v>
      </c>
      <c r="EH107" s="79">
        <v>500</v>
      </c>
      <c r="EI107" s="79">
        <v>80</v>
      </c>
      <c r="EJ107" s="79">
        <v>7000</v>
      </c>
      <c r="EK107" s="79">
        <v>895</v>
      </c>
      <c r="EL107" s="79">
        <v>0</v>
      </c>
      <c r="EM107" s="79">
        <v>300</v>
      </c>
      <c r="EN107" s="79">
        <v>200</v>
      </c>
      <c r="EO107" s="79">
        <v>0</v>
      </c>
      <c r="EP107" s="80">
        <v>9382</v>
      </c>
      <c r="EQ107" s="79">
        <v>50</v>
      </c>
      <c r="ER107" s="79">
        <v>0</v>
      </c>
      <c r="ES107" s="79">
        <v>4000</v>
      </c>
      <c r="ET107" s="79">
        <v>1000</v>
      </c>
      <c r="EU107" s="79">
        <v>0</v>
      </c>
      <c r="EV107" s="79">
        <v>0</v>
      </c>
      <c r="EW107" s="79">
        <v>0</v>
      </c>
      <c r="EX107" s="79">
        <v>1000</v>
      </c>
      <c r="EY107" s="79">
        <v>0</v>
      </c>
      <c r="EZ107" s="79">
        <v>20500</v>
      </c>
      <c r="FA107" s="79">
        <v>5000</v>
      </c>
      <c r="FB107" s="79">
        <v>20000</v>
      </c>
      <c r="FC107" s="80">
        <v>51550</v>
      </c>
      <c r="FD107" s="79">
        <v>4500</v>
      </c>
      <c r="FE107" s="79">
        <v>2750</v>
      </c>
      <c r="FF107" s="79">
        <v>2100</v>
      </c>
      <c r="FG107" s="79">
        <v>4667</v>
      </c>
      <c r="FH107" s="79">
        <v>5704</v>
      </c>
      <c r="FI107" s="79">
        <v>2800</v>
      </c>
      <c r="FJ107" s="79">
        <v>35440</v>
      </c>
      <c r="FK107" s="79">
        <v>500</v>
      </c>
      <c r="FL107" s="79">
        <v>0</v>
      </c>
      <c r="FM107" s="79">
        <v>2000</v>
      </c>
      <c r="FN107" s="79">
        <v>18900</v>
      </c>
      <c r="FO107" s="79">
        <v>0</v>
      </c>
      <c r="FP107" s="80">
        <v>79361</v>
      </c>
      <c r="FQ107" s="79">
        <v>0</v>
      </c>
      <c r="FR107" s="79">
        <v>0</v>
      </c>
      <c r="FS107" s="79">
        <v>0</v>
      </c>
      <c r="FT107" s="79">
        <v>0</v>
      </c>
      <c r="FU107" s="79">
        <v>250</v>
      </c>
      <c r="FV107" s="79">
        <v>3000</v>
      </c>
      <c r="FW107" s="79">
        <v>6000</v>
      </c>
      <c r="FX107" s="79">
        <v>6000</v>
      </c>
      <c r="FY107" s="79">
        <v>11000</v>
      </c>
      <c r="FZ107" s="79">
        <v>9000</v>
      </c>
      <c r="GA107" s="79">
        <v>6250</v>
      </c>
      <c r="GB107" s="79">
        <v>3000</v>
      </c>
      <c r="GC107" s="80">
        <v>44500</v>
      </c>
      <c r="GD107" s="79">
        <v>0</v>
      </c>
      <c r="GE107" s="79">
        <v>0</v>
      </c>
      <c r="GF107" s="79">
        <v>1700</v>
      </c>
      <c r="GG107" s="79">
        <v>0</v>
      </c>
      <c r="GH107" s="79">
        <v>0</v>
      </c>
      <c r="GI107" s="79">
        <v>0</v>
      </c>
      <c r="GJ107" s="79">
        <v>0</v>
      </c>
      <c r="GK107" s="79">
        <v>230</v>
      </c>
      <c r="GL107" s="79">
        <v>1300</v>
      </c>
      <c r="GM107" s="79">
        <v>230</v>
      </c>
      <c r="GN107" s="79">
        <v>230</v>
      </c>
      <c r="GO107" s="79">
        <v>0</v>
      </c>
      <c r="GP107" s="80">
        <f t="shared" si="35"/>
        <v>3690</v>
      </c>
      <c r="GQ107" s="79">
        <v>0</v>
      </c>
      <c r="GR107" s="79">
        <v>0</v>
      </c>
      <c r="GS107" s="79">
        <v>0</v>
      </c>
      <c r="GT107" s="79">
        <v>0</v>
      </c>
      <c r="GU107" s="79">
        <v>0</v>
      </c>
      <c r="GV107" s="79">
        <v>0</v>
      </c>
      <c r="GW107" s="79">
        <v>0</v>
      </c>
      <c r="GX107" s="79">
        <v>0</v>
      </c>
      <c r="GY107" s="79">
        <v>0</v>
      </c>
      <c r="GZ107" s="79">
        <v>0</v>
      </c>
      <c r="HA107" s="79">
        <v>0</v>
      </c>
      <c r="HB107" s="79">
        <v>0</v>
      </c>
      <c r="HC107" s="80">
        <f t="shared" si="36"/>
        <v>0</v>
      </c>
      <c r="HD107" s="79">
        <v>0</v>
      </c>
      <c r="HE107" s="79">
        <v>0</v>
      </c>
      <c r="HF107" s="79">
        <v>0</v>
      </c>
      <c r="HG107" s="79">
        <v>0</v>
      </c>
      <c r="HH107" s="79">
        <v>0</v>
      </c>
      <c r="HI107" s="79">
        <v>0</v>
      </c>
      <c r="HJ107" s="79">
        <v>0</v>
      </c>
      <c r="HK107" s="79">
        <v>0</v>
      </c>
      <c r="HL107" s="79">
        <v>0</v>
      </c>
      <c r="HM107" s="79">
        <v>0</v>
      </c>
      <c r="HN107" s="79">
        <v>0</v>
      </c>
      <c r="HO107" s="79">
        <v>0</v>
      </c>
      <c r="HP107" s="80">
        <f t="shared" si="37"/>
        <v>0</v>
      </c>
      <c r="HQ107" s="79">
        <v>0</v>
      </c>
      <c r="HR107" s="79">
        <v>0</v>
      </c>
      <c r="HS107" s="79">
        <v>0</v>
      </c>
      <c r="HT107" s="79">
        <v>0</v>
      </c>
      <c r="HU107" s="79">
        <v>0</v>
      </c>
      <c r="HV107" s="79">
        <v>50</v>
      </c>
      <c r="HW107" s="79">
        <v>0</v>
      </c>
      <c r="HX107" s="79">
        <v>0</v>
      </c>
      <c r="HY107" s="79">
        <v>0</v>
      </c>
      <c r="HZ107" s="79">
        <v>0</v>
      </c>
      <c r="IA107" s="79">
        <v>0</v>
      </c>
      <c r="IB107" s="79">
        <v>0</v>
      </c>
      <c r="IC107" s="80">
        <f t="shared" si="38"/>
        <v>50</v>
      </c>
      <c r="ID107" s="79">
        <v>0</v>
      </c>
      <c r="IE107" s="79">
        <v>0</v>
      </c>
      <c r="IF107" s="79">
        <v>0</v>
      </c>
      <c r="IG107" s="79">
        <v>0</v>
      </c>
      <c r="IH107" s="79">
        <v>0</v>
      </c>
      <c r="II107" s="79">
        <v>0</v>
      </c>
      <c r="IJ107" s="79">
        <v>0</v>
      </c>
      <c r="IK107" s="79">
        <v>0</v>
      </c>
      <c r="IL107" s="79">
        <v>0</v>
      </c>
      <c r="IM107" s="79">
        <v>0</v>
      </c>
      <c r="IN107" s="79">
        <v>0</v>
      </c>
      <c r="IO107" s="79">
        <v>0</v>
      </c>
      <c r="IP107" s="80">
        <f t="shared" si="39"/>
        <v>0</v>
      </c>
      <c r="IQ107" s="79">
        <v>0</v>
      </c>
      <c r="IR107" s="79">
        <v>0</v>
      </c>
      <c r="IS107" s="79">
        <v>700</v>
      </c>
      <c r="IT107" s="79">
        <v>0</v>
      </c>
      <c r="IU107" s="79">
        <v>0</v>
      </c>
      <c r="IV107" s="79">
        <v>0</v>
      </c>
      <c r="IW107" s="79">
        <v>0</v>
      </c>
      <c r="IX107" s="79">
        <v>1000</v>
      </c>
      <c r="IY107" s="79">
        <v>0</v>
      </c>
      <c r="IZ107" s="79">
        <v>0</v>
      </c>
      <c r="JA107" s="79">
        <v>0</v>
      </c>
      <c r="JB107" s="79">
        <v>0</v>
      </c>
      <c r="JC107" s="80">
        <f t="shared" si="40"/>
        <v>1700</v>
      </c>
      <c r="JD107" s="79">
        <v>0</v>
      </c>
      <c r="JE107" s="79">
        <v>2500</v>
      </c>
      <c r="JF107" s="79">
        <v>0</v>
      </c>
      <c r="JG107" s="79">
        <v>0</v>
      </c>
      <c r="JH107" s="79">
        <v>0</v>
      </c>
      <c r="JI107" s="79">
        <v>1000</v>
      </c>
      <c r="JJ107" s="79">
        <v>0</v>
      </c>
      <c r="JK107" s="79">
        <v>1500</v>
      </c>
      <c r="JL107" s="79">
        <v>0</v>
      </c>
      <c r="JM107" s="79">
        <v>0</v>
      </c>
      <c r="JN107" s="79">
        <v>350</v>
      </c>
      <c r="JO107" s="79">
        <v>0</v>
      </c>
      <c r="JP107" s="80">
        <f t="shared" si="41"/>
        <v>5350</v>
      </c>
      <c r="JQ107" s="79">
        <v>0</v>
      </c>
      <c r="JR107" s="79">
        <v>0</v>
      </c>
      <c r="JS107" s="79">
        <v>0</v>
      </c>
      <c r="JT107" s="79">
        <v>0</v>
      </c>
      <c r="JU107" s="79">
        <v>0</v>
      </c>
      <c r="JV107" s="79">
        <v>0</v>
      </c>
      <c r="JW107" s="79">
        <v>0</v>
      </c>
      <c r="JX107" s="79">
        <v>0</v>
      </c>
      <c r="JY107" s="79">
        <v>0</v>
      </c>
      <c r="JZ107" s="79">
        <v>0</v>
      </c>
      <c r="KA107" s="79">
        <v>0</v>
      </c>
      <c r="KB107" s="79">
        <v>0</v>
      </c>
      <c r="KC107" s="80">
        <f t="shared" si="42"/>
        <v>0</v>
      </c>
      <c r="KD107" s="79">
        <v>500</v>
      </c>
      <c r="KE107" s="79">
        <v>0</v>
      </c>
      <c r="KF107" s="79">
        <v>0</v>
      </c>
      <c r="KG107" s="79">
        <v>0</v>
      </c>
      <c r="KH107" s="79">
        <v>0</v>
      </c>
      <c r="KI107" s="79">
        <v>0</v>
      </c>
      <c r="KJ107" s="79">
        <v>0</v>
      </c>
      <c r="KK107" s="79">
        <v>0</v>
      </c>
      <c r="KL107" s="79">
        <v>0</v>
      </c>
      <c r="KM107" s="79">
        <v>5000</v>
      </c>
      <c r="KN107" s="79">
        <v>1000</v>
      </c>
      <c r="KO107" s="79">
        <v>0</v>
      </c>
      <c r="KP107" s="80">
        <f t="shared" si="43"/>
        <v>6500</v>
      </c>
      <c r="KQ107" s="79">
        <v>0</v>
      </c>
      <c r="KR107" s="79">
        <v>0</v>
      </c>
      <c r="KS107" s="79">
        <v>0</v>
      </c>
      <c r="KT107" s="79">
        <v>10000</v>
      </c>
      <c r="KU107" s="79">
        <v>0</v>
      </c>
      <c r="KV107" s="79">
        <v>0</v>
      </c>
      <c r="KW107" s="79">
        <v>0</v>
      </c>
      <c r="KX107" s="79">
        <v>0</v>
      </c>
      <c r="KY107" s="79">
        <v>0</v>
      </c>
      <c r="KZ107" s="79">
        <v>0</v>
      </c>
      <c r="LA107" s="79">
        <v>0</v>
      </c>
      <c r="LB107" s="79">
        <v>0</v>
      </c>
      <c r="LC107" s="80">
        <f t="shared" si="44"/>
        <v>10000</v>
      </c>
      <c r="LD107" s="79">
        <v>0</v>
      </c>
      <c r="LE107" s="79">
        <v>0</v>
      </c>
      <c r="LF107" s="79">
        <v>0</v>
      </c>
      <c r="LG107" s="79">
        <v>0</v>
      </c>
      <c r="LH107" s="79">
        <v>0</v>
      </c>
      <c r="LI107" s="79">
        <v>0</v>
      </c>
      <c r="LJ107" s="81" t="e">
        <f>+INDEX(#REF!,MATCH($B107,#REF!,0),MATCH(LJ$6,#REF!,0))</f>
        <v>#REF!</v>
      </c>
      <c r="LK107" s="82"/>
      <c r="LL107" s="81"/>
      <c r="LM107" s="81"/>
      <c r="LN107" s="81"/>
      <c r="LO107" s="81"/>
      <c r="LP107" s="80" t="e">
        <f t="shared" si="45"/>
        <v>#REF!</v>
      </c>
    </row>
    <row r="108" spans="1:328" hidden="1" outlineLevel="1">
      <c r="B108" t="str">
        <f t="shared" si="51"/>
        <v>INFRAESTRUCTURATACNA</v>
      </c>
      <c r="C108" s="78" t="s">
        <v>420</v>
      </c>
      <c r="D108" s="79">
        <v>0</v>
      </c>
      <c r="E108" s="79">
        <v>0</v>
      </c>
      <c r="F108" s="79">
        <v>0</v>
      </c>
      <c r="G108" s="79">
        <v>0</v>
      </c>
      <c r="H108" s="79">
        <v>0</v>
      </c>
      <c r="I108" s="79">
        <v>0</v>
      </c>
      <c r="J108" s="79">
        <v>0</v>
      </c>
      <c r="K108" s="79">
        <v>0</v>
      </c>
      <c r="L108" s="79">
        <v>0</v>
      </c>
      <c r="M108" s="79">
        <v>0</v>
      </c>
      <c r="N108" s="79">
        <v>0</v>
      </c>
      <c r="O108" s="79">
        <v>0</v>
      </c>
      <c r="P108" s="80">
        <v>0</v>
      </c>
      <c r="Q108" s="79">
        <v>0</v>
      </c>
      <c r="R108" s="79">
        <v>0</v>
      </c>
      <c r="S108" s="79">
        <v>0</v>
      </c>
      <c r="T108" s="79">
        <v>0</v>
      </c>
      <c r="U108" s="79">
        <v>0</v>
      </c>
      <c r="V108" s="79">
        <v>0</v>
      </c>
      <c r="W108" s="79">
        <v>0</v>
      </c>
      <c r="X108" s="79">
        <v>0</v>
      </c>
      <c r="Y108" s="79">
        <v>0</v>
      </c>
      <c r="Z108" s="79">
        <v>0</v>
      </c>
      <c r="AA108" s="79">
        <v>0</v>
      </c>
      <c r="AB108" s="79">
        <v>0</v>
      </c>
      <c r="AC108" s="80">
        <v>0</v>
      </c>
      <c r="AD108" s="79">
        <v>0</v>
      </c>
      <c r="AE108" s="79">
        <v>0</v>
      </c>
      <c r="AF108" s="79">
        <v>0</v>
      </c>
      <c r="AG108" s="79">
        <v>0</v>
      </c>
      <c r="AH108" s="79">
        <v>0</v>
      </c>
      <c r="AI108" s="79">
        <v>0</v>
      </c>
      <c r="AJ108" s="79">
        <v>1181424.67</v>
      </c>
      <c r="AK108" s="79">
        <v>1181424.67</v>
      </c>
      <c r="AL108" s="79">
        <v>1181424.67</v>
      </c>
      <c r="AM108" s="79">
        <v>0</v>
      </c>
      <c r="AN108" s="79">
        <v>0</v>
      </c>
      <c r="AO108" s="79">
        <v>0</v>
      </c>
      <c r="AP108" s="80">
        <v>3544274.01</v>
      </c>
      <c r="AQ108" s="79">
        <v>1095785.33</v>
      </c>
      <c r="AR108" s="79">
        <v>1095785.33</v>
      </c>
      <c r="AS108" s="79">
        <v>1095785.33</v>
      </c>
      <c r="AT108" s="79">
        <v>562470</v>
      </c>
      <c r="AU108" s="79">
        <v>562470</v>
      </c>
      <c r="AV108" s="79">
        <v>562470</v>
      </c>
      <c r="AW108" s="79">
        <v>234640.67</v>
      </c>
      <c r="AX108" s="79">
        <v>234640.67</v>
      </c>
      <c r="AY108" s="79">
        <v>234640.67</v>
      </c>
      <c r="AZ108" s="79">
        <v>555433.32999999996</v>
      </c>
      <c r="BA108" s="79">
        <v>555433.32999999996</v>
      </c>
      <c r="BB108" s="79">
        <v>555433.32999999996</v>
      </c>
      <c r="BC108" s="80">
        <v>7344987.9900000002</v>
      </c>
      <c r="BD108" s="79">
        <v>209856.33000000002</v>
      </c>
      <c r="BE108" s="79">
        <v>209856.33000000002</v>
      </c>
      <c r="BF108" s="79">
        <v>209856.33000000002</v>
      </c>
      <c r="BG108" s="79">
        <v>136161</v>
      </c>
      <c r="BH108" s="79">
        <v>136161</v>
      </c>
      <c r="BI108" s="79">
        <v>136161</v>
      </c>
      <c r="BJ108" s="79">
        <v>48047.34</v>
      </c>
      <c r="BK108" s="79">
        <v>48047.34</v>
      </c>
      <c r="BL108" s="79">
        <v>48047.34</v>
      </c>
      <c r="BM108" s="79">
        <v>44955</v>
      </c>
      <c r="BN108" s="79">
        <v>44955</v>
      </c>
      <c r="BO108" s="79">
        <v>44955</v>
      </c>
      <c r="BP108" s="80">
        <v>1317059.0100000002</v>
      </c>
      <c r="BQ108" s="79">
        <v>0</v>
      </c>
      <c r="BR108" s="79">
        <v>0</v>
      </c>
      <c r="BS108" s="79">
        <v>0</v>
      </c>
      <c r="BT108" s="79">
        <v>4983.33</v>
      </c>
      <c r="BU108" s="79">
        <v>4983.33</v>
      </c>
      <c r="BV108" s="79">
        <v>4983.33</v>
      </c>
      <c r="BW108" s="79">
        <v>6692</v>
      </c>
      <c r="BX108" s="79">
        <v>6692</v>
      </c>
      <c r="BY108" s="79">
        <v>6692</v>
      </c>
      <c r="BZ108" s="79">
        <v>0</v>
      </c>
      <c r="CA108" s="79">
        <v>0</v>
      </c>
      <c r="CB108" s="79">
        <v>0</v>
      </c>
      <c r="CC108" s="80">
        <v>35025.99</v>
      </c>
      <c r="CD108" s="79">
        <v>0</v>
      </c>
      <c r="CE108" s="79">
        <v>0</v>
      </c>
      <c r="CF108" s="79">
        <v>0</v>
      </c>
      <c r="CG108" s="79">
        <v>0</v>
      </c>
      <c r="CH108" s="79">
        <v>0</v>
      </c>
      <c r="CI108" s="79">
        <v>0</v>
      </c>
      <c r="CJ108" s="79">
        <v>0</v>
      </c>
      <c r="CK108" s="79">
        <v>0</v>
      </c>
      <c r="CL108" s="79">
        <v>0</v>
      </c>
      <c r="CM108" s="79">
        <v>0</v>
      </c>
      <c r="CN108" s="79">
        <v>0</v>
      </c>
      <c r="CO108" s="79">
        <v>0</v>
      </c>
      <c r="CP108" s="80">
        <v>0</v>
      </c>
      <c r="CQ108" s="79">
        <v>94327.19</v>
      </c>
      <c r="CR108" s="79">
        <v>94327.19</v>
      </c>
      <c r="CS108" s="79">
        <v>94327.19</v>
      </c>
      <c r="CT108" s="79">
        <v>104804.67</v>
      </c>
      <c r="CU108" s="79">
        <v>104804.67</v>
      </c>
      <c r="CV108" s="79">
        <v>104804.67</v>
      </c>
      <c r="CW108" s="79">
        <v>180444</v>
      </c>
      <c r="CX108" s="79">
        <v>180444</v>
      </c>
      <c r="CY108" s="79">
        <v>180444</v>
      </c>
      <c r="CZ108" s="79">
        <v>92032.33</v>
      </c>
      <c r="DA108" s="79">
        <v>92032.33</v>
      </c>
      <c r="DB108" s="79">
        <v>92032.33</v>
      </c>
      <c r="DC108" s="80">
        <v>1414824.5700000003</v>
      </c>
      <c r="DD108" s="79">
        <v>379334.32999999996</v>
      </c>
      <c r="DE108" s="79">
        <v>379334.32999999996</v>
      </c>
      <c r="DF108" s="79">
        <v>379334.32999999996</v>
      </c>
      <c r="DG108" s="79">
        <v>699642</v>
      </c>
      <c r="DH108" s="79">
        <v>699642</v>
      </c>
      <c r="DI108" s="79">
        <v>699642</v>
      </c>
      <c r="DJ108" s="79">
        <v>1210150</v>
      </c>
      <c r="DK108" s="79">
        <v>1210150</v>
      </c>
      <c r="DL108" s="79">
        <v>1210150</v>
      </c>
      <c r="DM108" s="79">
        <v>184209</v>
      </c>
      <c r="DN108" s="79">
        <v>184209</v>
      </c>
      <c r="DO108" s="79">
        <v>184209</v>
      </c>
      <c r="DP108" s="80">
        <v>7420005.9900000002</v>
      </c>
      <c r="DQ108" s="79">
        <v>283100</v>
      </c>
      <c r="DR108" s="79">
        <v>283100</v>
      </c>
      <c r="DS108" s="79">
        <v>283100</v>
      </c>
      <c r="DT108" s="79">
        <v>117667.14</v>
      </c>
      <c r="DU108" s="79">
        <v>233599</v>
      </c>
      <c r="DV108" s="79">
        <v>458984</v>
      </c>
      <c r="DW108" s="79">
        <v>590653</v>
      </c>
      <c r="DX108" s="79">
        <v>292197</v>
      </c>
      <c r="DY108" s="79">
        <v>137570</v>
      </c>
      <c r="DZ108" s="79">
        <v>84881</v>
      </c>
      <c r="EA108" s="79">
        <v>25557</v>
      </c>
      <c r="EB108" s="79">
        <v>405682</v>
      </c>
      <c r="EC108" s="80">
        <v>3196090.14</v>
      </c>
      <c r="ED108" s="79">
        <v>1292461</v>
      </c>
      <c r="EE108" s="79">
        <v>1092557</v>
      </c>
      <c r="EF108" s="79">
        <v>1518643</v>
      </c>
      <c r="EG108" s="79">
        <v>1743936</v>
      </c>
      <c r="EH108" s="79">
        <v>2283320</v>
      </c>
      <c r="EI108" s="79">
        <v>1633828</v>
      </c>
      <c r="EJ108" s="79">
        <v>2067691</v>
      </c>
      <c r="EK108" s="79">
        <v>1992366</v>
      </c>
      <c r="EL108" s="79">
        <v>1823513</v>
      </c>
      <c r="EM108" s="79">
        <v>1542866</v>
      </c>
      <c r="EN108" s="79">
        <v>1599028</v>
      </c>
      <c r="EO108" s="79">
        <v>1730060</v>
      </c>
      <c r="EP108" s="80">
        <v>20320269</v>
      </c>
      <c r="EQ108" s="79">
        <v>19469</v>
      </c>
      <c r="ER108" s="79">
        <v>49235</v>
      </c>
      <c r="ES108" s="79">
        <v>28703</v>
      </c>
      <c r="ET108" s="79">
        <v>240209</v>
      </c>
      <c r="EU108" s="79">
        <v>242943</v>
      </c>
      <c r="EV108" s="79">
        <v>746209</v>
      </c>
      <c r="EW108" s="79">
        <v>276690</v>
      </c>
      <c r="EX108" s="79">
        <v>665745</v>
      </c>
      <c r="EY108" s="79">
        <v>624390</v>
      </c>
      <c r="EZ108" s="79">
        <v>318877</v>
      </c>
      <c r="FA108" s="79">
        <v>313131</v>
      </c>
      <c r="FB108" s="79">
        <v>454184</v>
      </c>
      <c r="FC108" s="80">
        <v>3979785</v>
      </c>
      <c r="FD108" s="79">
        <v>130262</v>
      </c>
      <c r="FE108" s="79">
        <v>325336</v>
      </c>
      <c r="FF108" s="79">
        <v>301220</v>
      </c>
      <c r="FG108" s="79">
        <v>190556</v>
      </c>
      <c r="FH108" s="79">
        <v>276019</v>
      </c>
      <c r="FI108" s="79">
        <v>346590</v>
      </c>
      <c r="FJ108" s="79">
        <v>191091</v>
      </c>
      <c r="FK108" s="79">
        <v>252955</v>
      </c>
      <c r="FL108" s="79">
        <v>304989</v>
      </c>
      <c r="FM108" s="79">
        <v>280641</v>
      </c>
      <c r="FN108" s="79">
        <v>261349.29</v>
      </c>
      <c r="FO108" s="79">
        <v>131591</v>
      </c>
      <c r="FP108" s="80">
        <v>2992599.29</v>
      </c>
      <c r="FQ108" s="79">
        <v>182946</v>
      </c>
      <c r="FR108" s="79">
        <v>1039925</v>
      </c>
      <c r="FS108" s="79">
        <v>791126</v>
      </c>
      <c r="FT108" s="79">
        <v>870511</v>
      </c>
      <c r="FU108" s="79">
        <v>817959</v>
      </c>
      <c r="FV108" s="79">
        <v>667328</v>
      </c>
      <c r="FW108" s="79">
        <v>1068822</v>
      </c>
      <c r="FX108" s="79">
        <v>887258</v>
      </c>
      <c r="FY108" s="79">
        <v>-41131</v>
      </c>
      <c r="FZ108" s="79">
        <v>-144072</v>
      </c>
      <c r="GA108" s="79">
        <v>489172</v>
      </c>
      <c r="GB108" s="79">
        <v>532557</v>
      </c>
      <c r="GC108" s="80">
        <v>7162401</v>
      </c>
      <c r="GD108" s="79">
        <v>-407988</v>
      </c>
      <c r="GE108" s="79">
        <v>288865</v>
      </c>
      <c r="GF108" s="79">
        <v>219881</v>
      </c>
      <c r="GG108" s="79">
        <v>145536</v>
      </c>
      <c r="GH108" s="79">
        <v>435189</v>
      </c>
      <c r="GI108" s="79">
        <v>163630</v>
      </c>
      <c r="GJ108" s="79">
        <v>194906</v>
      </c>
      <c r="GK108" s="79">
        <v>418028</v>
      </c>
      <c r="GL108" s="79">
        <v>367331</v>
      </c>
      <c r="GM108" s="79">
        <v>570731</v>
      </c>
      <c r="GN108" s="79">
        <v>167467</v>
      </c>
      <c r="GO108" s="79">
        <v>21121892</v>
      </c>
      <c r="GP108" s="80">
        <f t="shared" si="35"/>
        <v>23685468</v>
      </c>
      <c r="GQ108" s="79">
        <v>724866</v>
      </c>
      <c r="GR108" s="79">
        <v>1627254</v>
      </c>
      <c r="GS108" s="79">
        <v>3600177</v>
      </c>
      <c r="GT108" s="79">
        <v>4767738</v>
      </c>
      <c r="GU108" s="79">
        <v>5356549</v>
      </c>
      <c r="GV108" s="79">
        <v>4738763</v>
      </c>
      <c r="GW108" s="79">
        <v>3731069</v>
      </c>
      <c r="GX108" s="79">
        <v>9942078</v>
      </c>
      <c r="GY108" s="79">
        <v>9285135</v>
      </c>
      <c r="GZ108" s="79">
        <v>5403887.4400000004</v>
      </c>
      <c r="HA108" s="79">
        <v>9617136</v>
      </c>
      <c r="HB108" s="79">
        <v>20291984</v>
      </c>
      <c r="HC108" s="80">
        <f t="shared" si="36"/>
        <v>79086636.439999998</v>
      </c>
      <c r="HD108" s="79">
        <v>3283749</v>
      </c>
      <c r="HE108" s="79">
        <v>7733190</v>
      </c>
      <c r="HF108" s="79">
        <v>10912734</v>
      </c>
      <c r="HG108" s="79">
        <v>23344869</v>
      </c>
      <c r="HH108" s="79">
        <v>8064720</v>
      </c>
      <c r="HI108" s="79">
        <v>7493260</v>
      </c>
      <c r="HJ108" s="79">
        <v>10615280</v>
      </c>
      <c r="HK108" s="79">
        <v>23476892</v>
      </c>
      <c r="HL108" s="79">
        <v>26700176</v>
      </c>
      <c r="HM108" s="79">
        <v>27293226</v>
      </c>
      <c r="HN108" s="79">
        <v>20506846</v>
      </c>
      <c r="HO108" s="79">
        <v>64295163</v>
      </c>
      <c r="HP108" s="80">
        <f t="shared" si="37"/>
        <v>233720105</v>
      </c>
      <c r="HQ108" s="79">
        <v>10263022</v>
      </c>
      <c r="HR108" s="79">
        <v>12361239</v>
      </c>
      <c r="HS108" s="79">
        <v>24057492</v>
      </c>
      <c r="HT108" s="79">
        <v>16406606</v>
      </c>
      <c r="HU108" s="79">
        <v>28082582</v>
      </c>
      <c r="HV108" s="79">
        <v>44141670</v>
      </c>
      <c r="HW108" s="79">
        <v>33656574</v>
      </c>
      <c r="HX108" s="79">
        <v>45775891</v>
      </c>
      <c r="HY108" s="79">
        <v>36939744</v>
      </c>
      <c r="HZ108" s="79">
        <v>54111457</v>
      </c>
      <c r="IA108" s="79">
        <v>30800847</v>
      </c>
      <c r="IB108" s="79">
        <v>94985704</v>
      </c>
      <c r="IC108" s="80">
        <f t="shared" si="38"/>
        <v>431582828</v>
      </c>
      <c r="ID108" s="79">
        <v>17877141</v>
      </c>
      <c r="IE108" s="79">
        <v>1339493.3600000001</v>
      </c>
      <c r="IF108" s="79">
        <v>2000930.75</v>
      </c>
      <c r="IG108" s="79">
        <v>1664969.16</v>
      </c>
      <c r="IH108" s="79">
        <v>2402936.37</v>
      </c>
      <c r="II108" s="79">
        <v>3518471.3</v>
      </c>
      <c r="IJ108" s="79">
        <v>4216074.8100000005</v>
      </c>
      <c r="IK108" s="79">
        <v>5021721</v>
      </c>
      <c r="IL108" s="79">
        <v>2528362</v>
      </c>
      <c r="IM108" s="79">
        <v>4060036</v>
      </c>
      <c r="IN108" s="79">
        <v>3814767</v>
      </c>
      <c r="IO108" s="79">
        <v>4671200</v>
      </c>
      <c r="IP108" s="80">
        <f t="shared" si="39"/>
        <v>53116102.75</v>
      </c>
      <c r="IQ108" s="79">
        <v>11562986</v>
      </c>
      <c r="IR108" s="79">
        <v>972914</v>
      </c>
      <c r="IS108" s="79">
        <v>1638330</v>
      </c>
      <c r="IT108" s="79">
        <v>1983741</v>
      </c>
      <c r="IU108" s="79">
        <v>1380178</v>
      </c>
      <c r="IV108" s="79">
        <v>119742</v>
      </c>
      <c r="IW108" s="79">
        <v>2124519</v>
      </c>
      <c r="IX108" s="79">
        <v>1103628</v>
      </c>
      <c r="IY108" s="79">
        <v>2813634</v>
      </c>
      <c r="IZ108" s="79">
        <v>2013813</v>
      </c>
      <c r="JA108" s="79">
        <v>4037087</v>
      </c>
      <c r="JB108" s="79">
        <v>13824831</v>
      </c>
      <c r="JC108" s="80">
        <f t="shared" si="40"/>
        <v>43575403</v>
      </c>
      <c r="JD108" s="79">
        <v>1448284</v>
      </c>
      <c r="JE108" s="79">
        <v>1350114</v>
      </c>
      <c r="JF108" s="79">
        <v>7965040</v>
      </c>
      <c r="JG108" s="79">
        <v>3541889</v>
      </c>
      <c r="JH108" s="79">
        <v>6562566</v>
      </c>
      <c r="JI108" s="79">
        <v>4121828</v>
      </c>
      <c r="JJ108" s="79">
        <v>1617906</v>
      </c>
      <c r="JK108" s="79">
        <v>5786661</v>
      </c>
      <c r="JL108" s="79">
        <v>6975403</v>
      </c>
      <c r="JM108" s="79">
        <v>9594275</v>
      </c>
      <c r="JN108" s="79">
        <v>12123495</v>
      </c>
      <c r="JO108" s="79">
        <v>30240531</v>
      </c>
      <c r="JP108" s="80">
        <f t="shared" si="41"/>
        <v>91327992</v>
      </c>
      <c r="JQ108" s="79">
        <v>6865307</v>
      </c>
      <c r="JR108" s="79">
        <v>10485835</v>
      </c>
      <c r="JS108" s="79">
        <v>10824395</v>
      </c>
      <c r="JT108" s="79">
        <v>15216189</v>
      </c>
      <c r="JU108" s="79">
        <v>15843864</v>
      </c>
      <c r="JV108" s="79">
        <v>10209876</v>
      </c>
      <c r="JW108" s="79">
        <v>23528174</v>
      </c>
      <c r="JX108" s="79">
        <v>18261590</v>
      </c>
      <c r="JY108" s="79">
        <v>21995905</v>
      </c>
      <c r="JZ108" s="79">
        <v>14549271</v>
      </c>
      <c r="KA108" s="79">
        <v>9725833</v>
      </c>
      <c r="KB108" s="79">
        <v>31589952</v>
      </c>
      <c r="KC108" s="80">
        <f t="shared" si="42"/>
        <v>189096191</v>
      </c>
      <c r="KD108" s="79">
        <v>3370405</v>
      </c>
      <c r="KE108" s="79">
        <v>8986815</v>
      </c>
      <c r="KF108" s="79">
        <v>8828432</v>
      </c>
      <c r="KG108" s="79">
        <v>9737237</v>
      </c>
      <c r="KH108" s="79">
        <v>11680366</v>
      </c>
      <c r="KI108" s="79">
        <v>21360268</v>
      </c>
      <c r="KJ108" s="79">
        <v>10409127</v>
      </c>
      <c r="KK108" s="79">
        <v>9509827</v>
      </c>
      <c r="KL108" s="79">
        <v>10278220</v>
      </c>
      <c r="KM108" s="79">
        <v>7532913</v>
      </c>
      <c r="KN108" s="79">
        <v>6504585</v>
      </c>
      <c r="KO108" s="79">
        <v>14176219</v>
      </c>
      <c r="KP108" s="80">
        <f t="shared" si="43"/>
        <v>122374414</v>
      </c>
      <c r="KQ108" s="79">
        <v>4415103</v>
      </c>
      <c r="KR108" s="79">
        <v>1598967</v>
      </c>
      <c r="KS108" s="79">
        <v>9946626</v>
      </c>
      <c r="KT108" s="79">
        <v>2145578</v>
      </c>
      <c r="KU108" s="79">
        <v>5397953</v>
      </c>
      <c r="KV108" s="79">
        <v>3271866</v>
      </c>
      <c r="KW108" s="79">
        <v>4030739</v>
      </c>
      <c r="KX108" s="79">
        <v>4693626</v>
      </c>
      <c r="KY108" s="79">
        <v>3328378</v>
      </c>
      <c r="KZ108" s="79">
        <v>1943286</v>
      </c>
      <c r="LA108" s="79">
        <v>2773608</v>
      </c>
      <c r="LB108" s="79">
        <v>12195336</v>
      </c>
      <c r="LC108" s="80">
        <f t="shared" si="44"/>
        <v>55741066</v>
      </c>
      <c r="LD108" s="79">
        <v>1072187</v>
      </c>
      <c r="LE108" s="79">
        <v>1828778</v>
      </c>
      <c r="LF108" s="79">
        <v>1192894</v>
      </c>
      <c r="LG108" s="79">
        <v>2026558</v>
      </c>
      <c r="LH108" s="79">
        <v>3561093</v>
      </c>
      <c r="LI108" s="79">
        <v>3268025</v>
      </c>
      <c r="LJ108" s="81" t="e">
        <f>+INDEX(#REF!,MATCH($B108,#REF!,0),MATCH(LJ$6,#REF!,0))</f>
        <v>#REF!</v>
      </c>
      <c r="LK108" s="82"/>
      <c r="LL108" s="81"/>
      <c r="LM108" s="81"/>
      <c r="LN108" s="81"/>
      <c r="LO108" s="81"/>
      <c r="LP108" s="80" t="e">
        <f t="shared" si="45"/>
        <v>#REF!</v>
      </c>
    </row>
    <row r="109" spans="1:328" hidden="1" outlineLevel="1">
      <c r="B109" t="str">
        <f t="shared" si="51"/>
        <v>INFRAESTRUCTURATUMBES</v>
      </c>
      <c r="C109" s="78" t="s">
        <v>421</v>
      </c>
      <c r="D109" s="79">
        <v>0</v>
      </c>
      <c r="E109" s="79">
        <v>0</v>
      </c>
      <c r="F109" s="79">
        <v>0</v>
      </c>
      <c r="G109" s="79">
        <v>0</v>
      </c>
      <c r="H109" s="79">
        <v>0</v>
      </c>
      <c r="I109" s="79">
        <v>0</v>
      </c>
      <c r="J109" s="79">
        <v>0</v>
      </c>
      <c r="K109" s="79">
        <v>0</v>
      </c>
      <c r="L109" s="79">
        <v>0</v>
      </c>
      <c r="M109" s="79">
        <v>0</v>
      </c>
      <c r="N109" s="79">
        <v>0</v>
      </c>
      <c r="O109" s="79">
        <v>0</v>
      </c>
      <c r="P109" s="80">
        <v>0</v>
      </c>
      <c r="Q109" s="79">
        <v>0</v>
      </c>
      <c r="R109" s="79">
        <v>0</v>
      </c>
      <c r="S109" s="79">
        <v>0</v>
      </c>
      <c r="T109" s="79">
        <v>0</v>
      </c>
      <c r="U109" s="79">
        <v>0</v>
      </c>
      <c r="V109" s="79">
        <v>0</v>
      </c>
      <c r="W109" s="79">
        <v>0</v>
      </c>
      <c r="X109" s="79">
        <v>0</v>
      </c>
      <c r="Y109" s="79">
        <v>0</v>
      </c>
      <c r="Z109" s="79">
        <v>0</v>
      </c>
      <c r="AA109" s="79">
        <v>0</v>
      </c>
      <c r="AB109" s="79">
        <v>0</v>
      </c>
      <c r="AC109" s="80">
        <v>0</v>
      </c>
      <c r="AD109" s="79">
        <v>0</v>
      </c>
      <c r="AE109" s="79">
        <v>0</v>
      </c>
      <c r="AF109" s="79">
        <v>0</v>
      </c>
      <c r="AG109" s="79">
        <v>0</v>
      </c>
      <c r="AH109" s="79">
        <v>0</v>
      </c>
      <c r="AI109" s="79">
        <v>0</v>
      </c>
      <c r="AJ109" s="79">
        <v>0</v>
      </c>
      <c r="AK109" s="79">
        <v>0</v>
      </c>
      <c r="AL109" s="79">
        <v>0</v>
      </c>
      <c r="AM109" s="79">
        <v>0</v>
      </c>
      <c r="AN109" s="79">
        <v>0</v>
      </c>
      <c r="AO109" s="79">
        <v>0</v>
      </c>
      <c r="AP109" s="80">
        <v>0</v>
      </c>
      <c r="AQ109" s="79">
        <v>0</v>
      </c>
      <c r="AR109" s="79">
        <v>0</v>
      </c>
      <c r="AS109" s="79">
        <v>0</v>
      </c>
      <c r="AT109" s="79">
        <v>0</v>
      </c>
      <c r="AU109" s="79">
        <v>0</v>
      </c>
      <c r="AV109" s="79">
        <v>0</v>
      </c>
      <c r="AW109" s="79">
        <v>0</v>
      </c>
      <c r="AX109" s="79">
        <v>0</v>
      </c>
      <c r="AY109" s="79">
        <v>0</v>
      </c>
      <c r="AZ109" s="79">
        <v>0</v>
      </c>
      <c r="BA109" s="79">
        <v>0</v>
      </c>
      <c r="BB109" s="79">
        <v>0</v>
      </c>
      <c r="BC109" s="80">
        <v>0</v>
      </c>
      <c r="BD109" s="79">
        <v>0</v>
      </c>
      <c r="BE109" s="79">
        <v>0</v>
      </c>
      <c r="BF109" s="79">
        <v>0</v>
      </c>
      <c r="BG109" s="79">
        <v>0</v>
      </c>
      <c r="BH109" s="79">
        <v>0</v>
      </c>
      <c r="BI109" s="79">
        <v>0</v>
      </c>
      <c r="BJ109" s="79">
        <v>0</v>
      </c>
      <c r="BK109" s="79">
        <v>0</v>
      </c>
      <c r="BL109" s="79">
        <v>0</v>
      </c>
      <c r="BM109" s="79">
        <v>0</v>
      </c>
      <c r="BN109" s="79">
        <v>0</v>
      </c>
      <c r="BO109" s="79">
        <v>0</v>
      </c>
      <c r="BP109" s="80">
        <v>0</v>
      </c>
      <c r="BQ109" s="79">
        <v>0</v>
      </c>
      <c r="BR109" s="79">
        <v>0</v>
      </c>
      <c r="BS109" s="79">
        <v>0</v>
      </c>
      <c r="BT109" s="79">
        <v>0</v>
      </c>
      <c r="BU109" s="79">
        <v>0</v>
      </c>
      <c r="BV109" s="79">
        <v>0</v>
      </c>
      <c r="BW109" s="79">
        <v>0</v>
      </c>
      <c r="BX109" s="79">
        <v>0</v>
      </c>
      <c r="BY109" s="79">
        <v>0</v>
      </c>
      <c r="BZ109" s="79">
        <v>0</v>
      </c>
      <c r="CA109" s="79">
        <v>0</v>
      </c>
      <c r="CB109" s="79">
        <v>0</v>
      </c>
      <c r="CC109" s="80">
        <v>0</v>
      </c>
      <c r="CD109" s="79">
        <v>0</v>
      </c>
      <c r="CE109" s="79">
        <v>0</v>
      </c>
      <c r="CF109" s="79">
        <v>0</v>
      </c>
      <c r="CG109" s="79">
        <v>0</v>
      </c>
      <c r="CH109" s="79">
        <v>0</v>
      </c>
      <c r="CI109" s="79">
        <v>0</v>
      </c>
      <c r="CJ109" s="79">
        <v>0</v>
      </c>
      <c r="CK109" s="79">
        <v>0</v>
      </c>
      <c r="CL109" s="79">
        <v>0</v>
      </c>
      <c r="CM109" s="79">
        <v>0</v>
      </c>
      <c r="CN109" s="79">
        <v>0</v>
      </c>
      <c r="CO109" s="79">
        <v>0</v>
      </c>
      <c r="CP109" s="80">
        <v>0</v>
      </c>
      <c r="CQ109" s="79">
        <v>0</v>
      </c>
      <c r="CR109" s="79">
        <v>0</v>
      </c>
      <c r="CS109" s="79">
        <v>0</v>
      </c>
      <c r="CT109" s="79">
        <v>0</v>
      </c>
      <c r="CU109" s="79">
        <v>0</v>
      </c>
      <c r="CV109" s="79">
        <v>0</v>
      </c>
      <c r="CW109" s="79">
        <v>0</v>
      </c>
      <c r="CX109" s="79">
        <v>0</v>
      </c>
      <c r="CY109" s="79">
        <v>0</v>
      </c>
      <c r="CZ109" s="79">
        <v>0</v>
      </c>
      <c r="DA109" s="79">
        <v>0</v>
      </c>
      <c r="DB109" s="79">
        <v>0</v>
      </c>
      <c r="DC109" s="80">
        <v>0</v>
      </c>
      <c r="DD109" s="79">
        <v>0</v>
      </c>
      <c r="DE109" s="79">
        <v>0</v>
      </c>
      <c r="DF109" s="79">
        <v>0</v>
      </c>
      <c r="DG109" s="79">
        <v>0</v>
      </c>
      <c r="DH109" s="79">
        <v>0</v>
      </c>
      <c r="DI109" s="79">
        <v>0</v>
      </c>
      <c r="DJ109" s="79">
        <v>0</v>
      </c>
      <c r="DK109" s="79">
        <v>0</v>
      </c>
      <c r="DL109" s="79">
        <v>0</v>
      </c>
      <c r="DM109" s="79">
        <v>0</v>
      </c>
      <c r="DN109" s="79">
        <v>0</v>
      </c>
      <c r="DO109" s="79">
        <v>0</v>
      </c>
      <c r="DP109" s="80">
        <v>0</v>
      </c>
      <c r="DQ109" s="79">
        <v>0</v>
      </c>
      <c r="DR109" s="79">
        <v>0</v>
      </c>
      <c r="DS109" s="79">
        <v>0</v>
      </c>
      <c r="DT109" s="79">
        <v>0</v>
      </c>
      <c r="DU109" s="79">
        <v>0</v>
      </c>
      <c r="DV109" s="79">
        <v>0</v>
      </c>
      <c r="DW109" s="79">
        <v>0</v>
      </c>
      <c r="DX109" s="79">
        <v>0</v>
      </c>
      <c r="DY109" s="79">
        <v>0</v>
      </c>
      <c r="DZ109" s="79">
        <v>0</v>
      </c>
      <c r="EA109" s="79">
        <v>0</v>
      </c>
      <c r="EB109" s="79">
        <v>0</v>
      </c>
      <c r="EC109" s="80">
        <v>0</v>
      </c>
      <c r="ED109" s="79">
        <v>0</v>
      </c>
      <c r="EE109" s="79">
        <v>0</v>
      </c>
      <c r="EF109" s="79">
        <v>0</v>
      </c>
      <c r="EG109" s="79">
        <v>0</v>
      </c>
      <c r="EH109" s="79">
        <v>0</v>
      </c>
      <c r="EI109" s="79">
        <v>0</v>
      </c>
      <c r="EJ109" s="79">
        <v>0</v>
      </c>
      <c r="EK109" s="79">
        <v>0</v>
      </c>
      <c r="EL109" s="79">
        <v>0</v>
      </c>
      <c r="EM109" s="79">
        <v>0</v>
      </c>
      <c r="EN109" s="79">
        <v>0</v>
      </c>
      <c r="EO109" s="79">
        <v>0</v>
      </c>
      <c r="EP109" s="80">
        <v>0</v>
      </c>
      <c r="EQ109" s="79">
        <v>0</v>
      </c>
      <c r="ER109" s="79">
        <v>0</v>
      </c>
      <c r="ES109" s="79">
        <v>0</v>
      </c>
      <c r="ET109" s="79">
        <v>0</v>
      </c>
      <c r="EU109" s="79">
        <v>0</v>
      </c>
      <c r="EV109" s="79">
        <v>0</v>
      </c>
      <c r="EW109" s="79">
        <v>0</v>
      </c>
      <c r="EX109" s="79">
        <v>0</v>
      </c>
      <c r="EY109" s="79">
        <v>0</v>
      </c>
      <c r="EZ109" s="79">
        <v>0</v>
      </c>
      <c r="FA109" s="79">
        <v>0</v>
      </c>
      <c r="FB109" s="79">
        <v>0</v>
      </c>
      <c r="FC109" s="80">
        <v>0</v>
      </c>
      <c r="FD109" s="79">
        <v>0</v>
      </c>
      <c r="FE109" s="79">
        <v>0</v>
      </c>
      <c r="FF109" s="79">
        <v>0</v>
      </c>
      <c r="FG109" s="79">
        <v>0</v>
      </c>
      <c r="FH109" s="79">
        <v>0</v>
      </c>
      <c r="FI109" s="79">
        <v>0</v>
      </c>
      <c r="FJ109" s="79">
        <v>0</v>
      </c>
      <c r="FK109" s="79">
        <v>0</v>
      </c>
      <c r="FL109" s="79">
        <v>0</v>
      </c>
      <c r="FM109" s="79">
        <v>0</v>
      </c>
      <c r="FN109" s="79">
        <v>0</v>
      </c>
      <c r="FO109" s="79">
        <v>0</v>
      </c>
      <c r="FP109" s="80">
        <v>0</v>
      </c>
      <c r="FQ109" s="79">
        <v>0</v>
      </c>
      <c r="FR109" s="79">
        <v>0</v>
      </c>
      <c r="FS109" s="79">
        <v>0</v>
      </c>
      <c r="FT109" s="79">
        <v>0</v>
      </c>
      <c r="FU109" s="79">
        <v>0</v>
      </c>
      <c r="FV109" s="79">
        <v>0</v>
      </c>
      <c r="FW109" s="79">
        <v>0</v>
      </c>
      <c r="FX109" s="79">
        <v>0</v>
      </c>
      <c r="FY109" s="79">
        <v>0</v>
      </c>
      <c r="FZ109" s="79">
        <v>0</v>
      </c>
      <c r="GA109" s="79">
        <v>0</v>
      </c>
      <c r="GB109" s="79">
        <v>0</v>
      </c>
      <c r="GC109" s="80">
        <v>0</v>
      </c>
      <c r="GD109" s="79"/>
      <c r="GE109" s="79"/>
      <c r="GF109" s="79"/>
      <c r="GG109" s="79"/>
      <c r="GH109" s="79"/>
      <c r="GI109" s="79"/>
      <c r="GJ109" s="79"/>
      <c r="GK109" s="79">
        <v>0</v>
      </c>
      <c r="GL109" s="79">
        <v>0</v>
      </c>
      <c r="GM109" s="79">
        <v>0</v>
      </c>
      <c r="GN109" s="79">
        <v>0</v>
      </c>
      <c r="GO109" s="79">
        <v>0</v>
      </c>
      <c r="GP109" s="80">
        <f t="shared" si="35"/>
        <v>0</v>
      </c>
      <c r="GQ109" s="79">
        <v>0</v>
      </c>
      <c r="GR109" s="79">
        <v>0</v>
      </c>
      <c r="GS109" s="79">
        <v>0</v>
      </c>
      <c r="GT109" s="79">
        <v>0</v>
      </c>
      <c r="GU109" s="79">
        <v>0</v>
      </c>
      <c r="GV109" s="79">
        <v>0</v>
      </c>
      <c r="GW109" s="79">
        <v>0</v>
      </c>
      <c r="GX109" s="79">
        <v>0</v>
      </c>
      <c r="GY109" s="79">
        <v>0</v>
      </c>
      <c r="GZ109" s="79">
        <v>0</v>
      </c>
      <c r="HA109" s="79">
        <v>0</v>
      </c>
      <c r="HB109" s="79">
        <v>0</v>
      </c>
      <c r="HC109" s="80">
        <f t="shared" si="36"/>
        <v>0</v>
      </c>
      <c r="HD109" s="79">
        <v>0</v>
      </c>
      <c r="HE109" s="79">
        <v>0</v>
      </c>
      <c r="HF109" s="79">
        <v>0</v>
      </c>
      <c r="HG109" s="79">
        <v>0</v>
      </c>
      <c r="HH109" s="79">
        <v>0</v>
      </c>
      <c r="HI109" s="79">
        <v>0</v>
      </c>
      <c r="HJ109" s="79">
        <v>0</v>
      </c>
      <c r="HK109" s="79">
        <v>0</v>
      </c>
      <c r="HL109" s="79">
        <v>120</v>
      </c>
      <c r="HM109" s="79">
        <v>45</v>
      </c>
      <c r="HN109" s="79">
        <v>45</v>
      </c>
      <c r="HO109" s="79">
        <v>65</v>
      </c>
      <c r="HP109" s="80">
        <f t="shared" si="37"/>
        <v>275</v>
      </c>
      <c r="HQ109" s="79">
        <v>0</v>
      </c>
      <c r="HR109" s="79">
        <v>0</v>
      </c>
      <c r="HS109" s="79">
        <v>0</v>
      </c>
      <c r="HT109" s="79">
        <v>0</v>
      </c>
      <c r="HU109" s="79">
        <v>0</v>
      </c>
      <c r="HV109" s="79">
        <v>0</v>
      </c>
      <c r="HW109" s="79">
        <v>0</v>
      </c>
      <c r="HX109" s="79">
        <v>0</v>
      </c>
      <c r="HY109" s="79">
        <v>0</v>
      </c>
      <c r="HZ109" s="79">
        <v>0</v>
      </c>
      <c r="IA109" s="79">
        <v>0</v>
      </c>
      <c r="IB109" s="79">
        <v>500</v>
      </c>
      <c r="IC109" s="80">
        <f t="shared" si="38"/>
        <v>500</v>
      </c>
      <c r="ID109" s="79">
        <v>0</v>
      </c>
      <c r="IE109" s="79">
        <v>0</v>
      </c>
      <c r="IF109" s="79">
        <v>0</v>
      </c>
      <c r="IG109" s="79">
        <v>0</v>
      </c>
      <c r="IH109" s="79">
        <v>0</v>
      </c>
      <c r="II109" s="79">
        <v>0</v>
      </c>
      <c r="IJ109" s="79">
        <v>0</v>
      </c>
      <c r="IK109" s="79">
        <v>0</v>
      </c>
      <c r="IL109" s="79">
        <v>0</v>
      </c>
      <c r="IM109" s="79">
        <v>0</v>
      </c>
      <c r="IN109" s="79">
        <v>0</v>
      </c>
      <c r="IO109" s="79">
        <v>0</v>
      </c>
      <c r="IP109" s="80">
        <f t="shared" si="39"/>
        <v>0</v>
      </c>
      <c r="IQ109" s="79">
        <v>0</v>
      </c>
      <c r="IR109" s="79">
        <v>0</v>
      </c>
      <c r="IS109" s="79">
        <v>0</v>
      </c>
      <c r="IT109" s="79">
        <v>0</v>
      </c>
      <c r="IU109" s="79">
        <v>0</v>
      </c>
      <c r="IV109" s="79">
        <v>0</v>
      </c>
      <c r="IW109" s="79">
        <v>0</v>
      </c>
      <c r="IX109" s="79">
        <v>0</v>
      </c>
      <c r="IY109" s="79">
        <v>0</v>
      </c>
      <c r="IZ109" s="79">
        <v>0</v>
      </c>
      <c r="JA109" s="79">
        <v>0</v>
      </c>
      <c r="JB109" s="79">
        <v>0</v>
      </c>
      <c r="JC109" s="80">
        <f t="shared" si="40"/>
        <v>0</v>
      </c>
      <c r="JD109" s="79">
        <v>0</v>
      </c>
      <c r="JE109" s="79">
        <v>0</v>
      </c>
      <c r="JF109" s="79">
        <v>0</v>
      </c>
      <c r="JG109" s="79">
        <v>0</v>
      </c>
      <c r="JH109" s="79">
        <v>0</v>
      </c>
      <c r="JI109" s="79">
        <v>0</v>
      </c>
      <c r="JJ109" s="79">
        <v>0</v>
      </c>
      <c r="JK109" s="79">
        <v>0</v>
      </c>
      <c r="JL109" s="79">
        <v>0</v>
      </c>
      <c r="JM109" s="79">
        <v>0</v>
      </c>
      <c r="JN109" s="79">
        <v>0</v>
      </c>
      <c r="JO109" s="79">
        <v>0</v>
      </c>
      <c r="JP109" s="80">
        <f t="shared" si="41"/>
        <v>0</v>
      </c>
      <c r="JQ109" s="79">
        <v>0</v>
      </c>
      <c r="JR109" s="79">
        <v>0</v>
      </c>
      <c r="JS109" s="79">
        <v>0</v>
      </c>
      <c r="JT109" s="79">
        <v>0</v>
      </c>
      <c r="JU109" s="79">
        <v>100</v>
      </c>
      <c r="JV109" s="79">
        <v>0</v>
      </c>
      <c r="JW109" s="79">
        <v>0</v>
      </c>
      <c r="JX109" s="79">
        <v>0</v>
      </c>
      <c r="JY109" s="79">
        <v>0</v>
      </c>
      <c r="JZ109" s="79">
        <v>0</v>
      </c>
      <c r="KA109" s="79">
        <v>0</v>
      </c>
      <c r="KB109" s="79">
        <v>0</v>
      </c>
      <c r="KC109" s="80">
        <f t="shared" si="42"/>
        <v>100</v>
      </c>
      <c r="KD109" s="79">
        <v>0</v>
      </c>
      <c r="KE109" s="79">
        <v>0</v>
      </c>
      <c r="KF109" s="79">
        <v>0</v>
      </c>
      <c r="KG109" s="79">
        <v>0</v>
      </c>
      <c r="KH109" s="79">
        <v>0</v>
      </c>
      <c r="KI109" s="79">
        <v>0</v>
      </c>
      <c r="KJ109" s="79">
        <v>0</v>
      </c>
      <c r="KK109" s="79">
        <v>0</v>
      </c>
      <c r="KL109" s="79">
        <v>0</v>
      </c>
      <c r="KM109" s="79">
        <v>0</v>
      </c>
      <c r="KN109" s="79">
        <v>0</v>
      </c>
      <c r="KO109" s="79">
        <v>0</v>
      </c>
      <c r="KP109" s="80">
        <f t="shared" si="43"/>
        <v>0</v>
      </c>
      <c r="KQ109" s="79">
        <v>0</v>
      </c>
      <c r="KR109" s="79">
        <v>0</v>
      </c>
      <c r="KS109" s="79">
        <v>0</v>
      </c>
      <c r="KT109" s="79">
        <v>0</v>
      </c>
      <c r="KU109" s="79">
        <v>0</v>
      </c>
      <c r="KV109" s="79">
        <v>0</v>
      </c>
      <c r="KW109" s="79">
        <v>0</v>
      </c>
      <c r="KX109" s="79">
        <v>0</v>
      </c>
      <c r="KY109" s="79">
        <v>0</v>
      </c>
      <c r="KZ109" s="79">
        <v>0</v>
      </c>
      <c r="LA109" s="79">
        <v>0</v>
      </c>
      <c r="LB109" s="79">
        <v>0</v>
      </c>
      <c r="LC109" s="80">
        <f t="shared" si="44"/>
        <v>0</v>
      </c>
      <c r="LD109" s="79">
        <v>0</v>
      </c>
      <c r="LE109" s="79">
        <v>0</v>
      </c>
      <c r="LF109" s="79">
        <v>0</v>
      </c>
      <c r="LG109" s="79">
        <v>0</v>
      </c>
      <c r="LH109" s="79">
        <v>0</v>
      </c>
      <c r="LI109" s="79">
        <v>0</v>
      </c>
      <c r="LJ109" s="81" t="e">
        <f>+INDEX(#REF!,MATCH($B109,#REF!,0),MATCH(LJ$6,#REF!,0))</f>
        <v>#REF!</v>
      </c>
      <c r="LK109" s="82"/>
      <c r="LL109" s="81"/>
      <c r="LM109" s="81"/>
      <c r="LN109" s="81"/>
      <c r="LO109" s="81"/>
      <c r="LP109" s="80" t="e">
        <f t="shared" si="45"/>
        <v>#REF!</v>
      </c>
    </row>
    <row r="110" spans="1:328" hidden="1" outlineLevel="1">
      <c r="B110" t="str">
        <f t="shared" si="51"/>
        <v>INFRAESTRUCTURAUCAYALI</v>
      </c>
      <c r="C110" s="78" t="s">
        <v>422</v>
      </c>
      <c r="D110" s="79">
        <v>0</v>
      </c>
      <c r="E110" s="79">
        <v>0</v>
      </c>
      <c r="F110" s="79">
        <v>0</v>
      </c>
      <c r="G110" s="79">
        <v>0</v>
      </c>
      <c r="H110" s="79">
        <v>0</v>
      </c>
      <c r="I110" s="79">
        <v>0</v>
      </c>
      <c r="J110" s="79">
        <v>0</v>
      </c>
      <c r="K110" s="79">
        <v>0</v>
      </c>
      <c r="L110" s="79">
        <v>0</v>
      </c>
      <c r="M110" s="79">
        <v>0</v>
      </c>
      <c r="N110" s="79">
        <v>0</v>
      </c>
      <c r="O110" s="79">
        <v>0</v>
      </c>
      <c r="P110" s="80">
        <v>0</v>
      </c>
      <c r="Q110" s="79">
        <v>0</v>
      </c>
      <c r="R110" s="79">
        <v>0</v>
      </c>
      <c r="S110" s="79">
        <v>0</v>
      </c>
      <c r="T110" s="79">
        <v>0</v>
      </c>
      <c r="U110" s="79">
        <v>0</v>
      </c>
      <c r="V110" s="79">
        <v>0</v>
      </c>
      <c r="W110" s="79">
        <v>0</v>
      </c>
      <c r="X110" s="79">
        <v>0</v>
      </c>
      <c r="Y110" s="79">
        <v>0</v>
      </c>
      <c r="Z110" s="79">
        <v>0</v>
      </c>
      <c r="AA110" s="79">
        <v>0</v>
      </c>
      <c r="AB110" s="79">
        <v>0</v>
      </c>
      <c r="AC110" s="80">
        <v>0</v>
      </c>
      <c r="AD110" s="79">
        <v>0</v>
      </c>
      <c r="AE110" s="79">
        <v>0</v>
      </c>
      <c r="AF110" s="79">
        <v>0</v>
      </c>
      <c r="AG110" s="79">
        <v>0</v>
      </c>
      <c r="AH110" s="79">
        <v>0</v>
      </c>
      <c r="AI110" s="79">
        <v>0</v>
      </c>
      <c r="AJ110" s="79">
        <v>0</v>
      </c>
      <c r="AK110" s="79">
        <v>0</v>
      </c>
      <c r="AL110" s="79">
        <v>0</v>
      </c>
      <c r="AM110" s="79">
        <v>0</v>
      </c>
      <c r="AN110" s="79">
        <v>0</v>
      </c>
      <c r="AO110" s="79">
        <v>0</v>
      </c>
      <c r="AP110" s="80">
        <v>0</v>
      </c>
      <c r="AQ110" s="79">
        <v>0</v>
      </c>
      <c r="AR110" s="79">
        <v>0</v>
      </c>
      <c r="AS110" s="79">
        <v>0</v>
      </c>
      <c r="AT110" s="79">
        <v>0</v>
      </c>
      <c r="AU110" s="79">
        <v>0</v>
      </c>
      <c r="AV110" s="79">
        <v>0</v>
      </c>
      <c r="AW110" s="79">
        <v>0</v>
      </c>
      <c r="AX110" s="79">
        <v>0</v>
      </c>
      <c r="AY110" s="79">
        <v>0</v>
      </c>
      <c r="AZ110" s="79">
        <v>0</v>
      </c>
      <c r="BA110" s="79">
        <v>0</v>
      </c>
      <c r="BB110" s="79">
        <v>0</v>
      </c>
      <c r="BC110" s="80">
        <v>0</v>
      </c>
      <c r="BD110" s="79">
        <v>0</v>
      </c>
      <c r="BE110" s="79">
        <v>0</v>
      </c>
      <c r="BF110" s="79">
        <v>0</v>
      </c>
      <c r="BG110" s="79">
        <v>0</v>
      </c>
      <c r="BH110" s="79">
        <v>0</v>
      </c>
      <c r="BI110" s="79">
        <v>0</v>
      </c>
      <c r="BJ110" s="79">
        <v>0</v>
      </c>
      <c r="BK110" s="79">
        <v>0</v>
      </c>
      <c r="BL110" s="79">
        <v>0</v>
      </c>
      <c r="BM110" s="79">
        <v>0</v>
      </c>
      <c r="BN110" s="79">
        <v>0</v>
      </c>
      <c r="BO110" s="79">
        <v>0</v>
      </c>
      <c r="BP110" s="80">
        <v>0</v>
      </c>
      <c r="BQ110" s="79">
        <v>0</v>
      </c>
      <c r="BR110" s="79">
        <v>0</v>
      </c>
      <c r="BS110" s="79">
        <v>0</v>
      </c>
      <c r="BT110" s="79">
        <v>0</v>
      </c>
      <c r="BU110" s="79">
        <v>0</v>
      </c>
      <c r="BV110" s="79">
        <v>0</v>
      </c>
      <c r="BW110" s="79">
        <v>0</v>
      </c>
      <c r="BX110" s="79">
        <v>0</v>
      </c>
      <c r="BY110" s="79">
        <v>0</v>
      </c>
      <c r="BZ110" s="79">
        <v>0</v>
      </c>
      <c r="CA110" s="79">
        <v>0</v>
      </c>
      <c r="CB110" s="79">
        <v>0</v>
      </c>
      <c r="CC110" s="80">
        <v>0</v>
      </c>
      <c r="CD110" s="79">
        <v>0</v>
      </c>
      <c r="CE110" s="79">
        <v>0</v>
      </c>
      <c r="CF110" s="79">
        <v>0</v>
      </c>
      <c r="CG110" s="79">
        <v>0</v>
      </c>
      <c r="CH110" s="79">
        <v>0</v>
      </c>
      <c r="CI110" s="79">
        <v>0</v>
      </c>
      <c r="CJ110" s="79">
        <v>0</v>
      </c>
      <c r="CK110" s="79">
        <v>0</v>
      </c>
      <c r="CL110" s="79">
        <v>0</v>
      </c>
      <c r="CM110" s="79">
        <v>0</v>
      </c>
      <c r="CN110" s="79">
        <v>0</v>
      </c>
      <c r="CO110" s="79">
        <v>0</v>
      </c>
      <c r="CP110" s="80">
        <v>0</v>
      </c>
      <c r="CQ110" s="79">
        <v>0</v>
      </c>
      <c r="CR110" s="79">
        <v>0</v>
      </c>
      <c r="CS110" s="79">
        <v>0</v>
      </c>
      <c r="CT110" s="79">
        <v>0</v>
      </c>
      <c r="CU110" s="79">
        <v>0</v>
      </c>
      <c r="CV110" s="79">
        <v>0</v>
      </c>
      <c r="CW110" s="79">
        <v>0</v>
      </c>
      <c r="CX110" s="79">
        <v>0</v>
      </c>
      <c r="CY110" s="79">
        <v>0</v>
      </c>
      <c r="CZ110" s="79">
        <v>0</v>
      </c>
      <c r="DA110" s="79">
        <v>0</v>
      </c>
      <c r="DB110" s="79">
        <v>0</v>
      </c>
      <c r="DC110" s="80">
        <v>0</v>
      </c>
      <c r="DD110" s="79">
        <v>0</v>
      </c>
      <c r="DE110" s="79">
        <v>0</v>
      </c>
      <c r="DF110" s="79">
        <v>0</v>
      </c>
      <c r="DG110" s="79">
        <v>0</v>
      </c>
      <c r="DH110" s="79">
        <v>0</v>
      </c>
      <c r="DI110" s="79">
        <v>0</v>
      </c>
      <c r="DJ110" s="79">
        <v>0</v>
      </c>
      <c r="DK110" s="79">
        <v>0</v>
      </c>
      <c r="DL110" s="79">
        <v>0</v>
      </c>
      <c r="DM110" s="79">
        <v>0</v>
      </c>
      <c r="DN110" s="79">
        <v>0</v>
      </c>
      <c r="DO110" s="79">
        <v>0</v>
      </c>
      <c r="DP110" s="80">
        <v>0</v>
      </c>
      <c r="DQ110" s="79">
        <v>0</v>
      </c>
      <c r="DR110" s="79">
        <v>0</v>
      </c>
      <c r="DS110" s="79">
        <v>0</v>
      </c>
      <c r="DT110" s="79">
        <v>0</v>
      </c>
      <c r="DU110" s="79">
        <v>0</v>
      </c>
      <c r="DV110" s="79">
        <v>0</v>
      </c>
      <c r="DW110" s="79">
        <v>0</v>
      </c>
      <c r="DX110" s="79">
        <v>0</v>
      </c>
      <c r="DY110" s="79">
        <v>0</v>
      </c>
      <c r="DZ110" s="79">
        <v>0</v>
      </c>
      <c r="EA110" s="79">
        <v>0</v>
      </c>
      <c r="EB110" s="79">
        <v>0</v>
      </c>
      <c r="EC110" s="80">
        <v>0</v>
      </c>
      <c r="ED110" s="79">
        <v>0</v>
      </c>
      <c r="EE110" s="79">
        <v>0</v>
      </c>
      <c r="EF110" s="79">
        <v>0</v>
      </c>
      <c r="EG110" s="79">
        <v>0</v>
      </c>
      <c r="EH110" s="79">
        <v>0</v>
      </c>
      <c r="EI110" s="79">
        <v>0</v>
      </c>
      <c r="EJ110" s="79">
        <v>0</v>
      </c>
      <c r="EK110" s="79">
        <v>0</v>
      </c>
      <c r="EL110" s="79">
        <v>0</v>
      </c>
      <c r="EM110" s="79">
        <v>0</v>
      </c>
      <c r="EN110" s="79">
        <v>0</v>
      </c>
      <c r="EO110" s="79">
        <v>0</v>
      </c>
      <c r="EP110" s="80">
        <v>0</v>
      </c>
      <c r="EQ110" s="79">
        <v>0</v>
      </c>
      <c r="ER110" s="79">
        <v>0</v>
      </c>
      <c r="ES110" s="79">
        <v>0</v>
      </c>
      <c r="ET110" s="79">
        <v>0</v>
      </c>
      <c r="EU110" s="79">
        <v>0</v>
      </c>
      <c r="EV110" s="79">
        <v>0</v>
      </c>
      <c r="EW110" s="79">
        <v>0</v>
      </c>
      <c r="EX110" s="79">
        <v>0</v>
      </c>
      <c r="EY110" s="79">
        <v>0</v>
      </c>
      <c r="EZ110" s="79">
        <v>0</v>
      </c>
      <c r="FA110" s="79">
        <v>0</v>
      </c>
      <c r="FB110" s="79">
        <v>0</v>
      </c>
      <c r="FC110" s="80">
        <v>0</v>
      </c>
      <c r="FD110" s="79">
        <v>0</v>
      </c>
      <c r="FE110" s="79">
        <v>0</v>
      </c>
      <c r="FF110" s="79">
        <v>0</v>
      </c>
      <c r="FG110" s="79">
        <v>0</v>
      </c>
      <c r="FH110" s="79">
        <v>0</v>
      </c>
      <c r="FI110" s="79">
        <v>0</v>
      </c>
      <c r="FJ110" s="79">
        <v>0</v>
      </c>
      <c r="FK110" s="79">
        <v>0</v>
      </c>
      <c r="FL110" s="79">
        <v>0</v>
      </c>
      <c r="FM110" s="79">
        <v>0</v>
      </c>
      <c r="FN110" s="79">
        <v>0</v>
      </c>
      <c r="FO110" s="79">
        <v>0</v>
      </c>
      <c r="FP110" s="80">
        <v>0</v>
      </c>
      <c r="FQ110" s="79">
        <v>0</v>
      </c>
      <c r="FR110" s="79">
        <v>0</v>
      </c>
      <c r="FS110" s="79">
        <v>0</v>
      </c>
      <c r="FT110" s="79">
        <v>0</v>
      </c>
      <c r="FU110" s="79">
        <v>0</v>
      </c>
      <c r="FV110" s="79">
        <v>0</v>
      </c>
      <c r="FW110" s="79">
        <v>0</v>
      </c>
      <c r="FX110" s="79">
        <v>0</v>
      </c>
      <c r="FY110" s="79">
        <v>0</v>
      </c>
      <c r="FZ110" s="79">
        <v>0</v>
      </c>
      <c r="GA110" s="79">
        <v>0</v>
      </c>
      <c r="GB110" s="79">
        <v>0</v>
      </c>
      <c r="GC110" s="80">
        <v>0</v>
      </c>
      <c r="GD110" s="79"/>
      <c r="GE110" s="79"/>
      <c r="GF110" s="79"/>
      <c r="GG110" s="79"/>
      <c r="GH110" s="79"/>
      <c r="GI110" s="79"/>
      <c r="GJ110" s="79"/>
      <c r="GK110" s="79"/>
      <c r="GL110" s="79"/>
      <c r="GM110" s="79"/>
      <c r="GN110" s="79"/>
      <c r="GO110" s="79"/>
      <c r="GP110" s="80">
        <f t="shared" si="35"/>
        <v>0</v>
      </c>
      <c r="GQ110" s="79">
        <v>0</v>
      </c>
      <c r="GR110" s="79">
        <v>0</v>
      </c>
      <c r="GS110" s="79">
        <v>0</v>
      </c>
      <c r="GT110" s="79">
        <v>0</v>
      </c>
      <c r="GU110" s="79">
        <v>0</v>
      </c>
      <c r="GV110" s="79">
        <v>0</v>
      </c>
      <c r="GW110" s="79">
        <v>0</v>
      </c>
      <c r="GX110" s="79">
        <v>0</v>
      </c>
      <c r="GY110" s="79">
        <v>0</v>
      </c>
      <c r="GZ110" s="79">
        <v>0</v>
      </c>
      <c r="HA110" s="79">
        <v>0</v>
      </c>
      <c r="HB110" s="79">
        <v>0</v>
      </c>
      <c r="HC110" s="80">
        <f t="shared" si="36"/>
        <v>0</v>
      </c>
      <c r="HD110" s="79">
        <v>0</v>
      </c>
      <c r="HE110" s="79">
        <v>0</v>
      </c>
      <c r="HF110" s="79">
        <v>0</v>
      </c>
      <c r="HG110" s="79">
        <v>0</v>
      </c>
      <c r="HH110" s="79">
        <v>0</v>
      </c>
      <c r="HI110" s="79">
        <v>0</v>
      </c>
      <c r="HJ110" s="79">
        <v>0</v>
      </c>
      <c r="HK110" s="79">
        <v>0</v>
      </c>
      <c r="HL110" s="79">
        <v>0</v>
      </c>
      <c r="HM110" s="79">
        <v>0</v>
      </c>
      <c r="HN110" s="79">
        <v>0</v>
      </c>
      <c r="HO110" s="79">
        <v>0</v>
      </c>
      <c r="HP110" s="80">
        <f t="shared" si="37"/>
        <v>0</v>
      </c>
      <c r="HQ110" s="79">
        <v>0</v>
      </c>
      <c r="HR110" s="79">
        <v>0</v>
      </c>
      <c r="HS110" s="79">
        <v>0</v>
      </c>
      <c r="HT110" s="79">
        <v>0</v>
      </c>
      <c r="HU110" s="79">
        <v>0</v>
      </c>
      <c r="HV110" s="79">
        <v>0</v>
      </c>
      <c r="HW110" s="79">
        <v>0</v>
      </c>
      <c r="HX110" s="79">
        <v>0</v>
      </c>
      <c r="HY110" s="79">
        <v>0</v>
      </c>
      <c r="HZ110" s="79">
        <v>0</v>
      </c>
      <c r="IA110" s="79">
        <v>0</v>
      </c>
      <c r="IB110" s="79">
        <v>0</v>
      </c>
      <c r="IC110" s="80">
        <f t="shared" si="38"/>
        <v>0</v>
      </c>
      <c r="ID110" s="79">
        <v>0</v>
      </c>
      <c r="IE110" s="79">
        <v>0</v>
      </c>
      <c r="IF110" s="79">
        <v>0</v>
      </c>
      <c r="IG110" s="79">
        <v>0</v>
      </c>
      <c r="IH110" s="79">
        <v>0</v>
      </c>
      <c r="II110" s="79">
        <v>0</v>
      </c>
      <c r="IJ110" s="79">
        <v>0</v>
      </c>
      <c r="IK110" s="79">
        <v>0</v>
      </c>
      <c r="IL110" s="79">
        <v>0</v>
      </c>
      <c r="IM110" s="79">
        <v>0</v>
      </c>
      <c r="IN110" s="79">
        <v>0</v>
      </c>
      <c r="IO110" s="79">
        <v>0</v>
      </c>
      <c r="IP110" s="80">
        <f t="shared" si="39"/>
        <v>0</v>
      </c>
      <c r="IQ110" s="79">
        <v>0</v>
      </c>
      <c r="IR110" s="79">
        <v>0</v>
      </c>
      <c r="IS110" s="79">
        <v>0</v>
      </c>
      <c r="IT110" s="79">
        <v>0</v>
      </c>
      <c r="IU110" s="79">
        <v>0</v>
      </c>
      <c r="IV110" s="79">
        <v>0</v>
      </c>
      <c r="IW110" s="79">
        <v>0</v>
      </c>
      <c r="IX110" s="79">
        <v>0</v>
      </c>
      <c r="IY110" s="79">
        <v>0</v>
      </c>
      <c r="IZ110" s="79">
        <v>0</v>
      </c>
      <c r="JA110" s="79">
        <v>0</v>
      </c>
      <c r="JB110" s="79">
        <v>0</v>
      </c>
      <c r="JC110" s="80">
        <f t="shared" si="40"/>
        <v>0</v>
      </c>
      <c r="JD110" s="79">
        <v>0</v>
      </c>
      <c r="JE110" s="79">
        <v>0</v>
      </c>
      <c r="JF110" s="79">
        <v>0</v>
      </c>
      <c r="JG110" s="79">
        <v>0</v>
      </c>
      <c r="JH110" s="79">
        <v>0</v>
      </c>
      <c r="JI110" s="79">
        <v>0</v>
      </c>
      <c r="JJ110" s="79">
        <v>0</v>
      </c>
      <c r="JK110" s="79">
        <v>0</v>
      </c>
      <c r="JL110" s="79">
        <v>0</v>
      </c>
      <c r="JM110" s="79">
        <v>0</v>
      </c>
      <c r="JN110" s="79">
        <v>0</v>
      </c>
      <c r="JO110" s="79">
        <v>0</v>
      </c>
      <c r="JP110" s="80">
        <f t="shared" si="41"/>
        <v>0</v>
      </c>
      <c r="JQ110" s="79">
        <v>0</v>
      </c>
      <c r="JR110" s="79">
        <v>0</v>
      </c>
      <c r="JS110" s="79">
        <v>0</v>
      </c>
      <c r="JT110" s="79">
        <v>0</v>
      </c>
      <c r="JU110" s="79">
        <v>0</v>
      </c>
      <c r="JV110" s="79">
        <v>0</v>
      </c>
      <c r="JW110" s="79">
        <v>0</v>
      </c>
      <c r="JX110" s="79">
        <v>0</v>
      </c>
      <c r="JY110" s="79">
        <v>500</v>
      </c>
      <c r="JZ110" s="79">
        <v>0</v>
      </c>
      <c r="KA110" s="79">
        <v>0</v>
      </c>
      <c r="KB110" s="79">
        <v>0</v>
      </c>
      <c r="KC110" s="80">
        <f t="shared" si="42"/>
        <v>500</v>
      </c>
      <c r="KD110" s="79">
        <v>0</v>
      </c>
      <c r="KE110" s="79">
        <v>0</v>
      </c>
      <c r="KF110" s="79">
        <v>0</v>
      </c>
      <c r="KG110" s="79">
        <v>0</v>
      </c>
      <c r="KH110" s="79">
        <v>0</v>
      </c>
      <c r="KI110" s="79">
        <v>0</v>
      </c>
      <c r="KJ110" s="79">
        <v>0</v>
      </c>
      <c r="KK110" s="79">
        <v>0</v>
      </c>
      <c r="KL110" s="79">
        <v>0</v>
      </c>
      <c r="KM110" s="79">
        <v>0</v>
      </c>
      <c r="KN110" s="79">
        <v>0</v>
      </c>
      <c r="KO110" s="79">
        <v>0</v>
      </c>
      <c r="KP110" s="80">
        <f t="shared" si="43"/>
        <v>0</v>
      </c>
      <c r="KQ110" s="79">
        <v>0</v>
      </c>
      <c r="KR110" s="79">
        <v>0</v>
      </c>
      <c r="KS110" s="79">
        <v>0</v>
      </c>
      <c r="KT110" s="79">
        <v>0</v>
      </c>
      <c r="KU110" s="79">
        <v>0</v>
      </c>
      <c r="KV110" s="79">
        <v>0</v>
      </c>
      <c r="KW110" s="79">
        <v>0</v>
      </c>
      <c r="KX110" s="79">
        <v>0</v>
      </c>
      <c r="KY110" s="79">
        <v>0</v>
      </c>
      <c r="KZ110" s="79">
        <v>0</v>
      </c>
      <c r="LA110" s="79">
        <v>0</v>
      </c>
      <c r="LB110" s="79">
        <v>0</v>
      </c>
      <c r="LC110" s="80">
        <f t="shared" si="44"/>
        <v>0</v>
      </c>
      <c r="LD110" s="79">
        <v>0</v>
      </c>
      <c r="LE110" s="79">
        <v>0</v>
      </c>
      <c r="LF110" s="79">
        <v>0</v>
      </c>
      <c r="LG110" s="79">
        <v>0</v>
      </c>
      <c r="LH110" s="79">
        <v>0</v>
      </c>
      <c r="LI110" s="79">
        <v>0</v>
      </c>
      <c r="LJ110" s="81" t="e">
        <f>+INDEX(#REF!,MATCH($B110,#REF!,0),MATCH(LJ$6,#REF!,0))</f>
        <v>#REF!</v>
      </c>
      <c r="LK110" s="82"/>
      <c r="LL110" s="81"/>
      <c r="LM110" s="81"/>
      <c r="LN110" s="81"/>
      <c r="LO110" s="81"/>
      <c r="LP110" s="80" t="e">
        <f t="shared" si="45"/>
        <v>#REF!</v>
      </c>
    </row>
    <row r="111" spans="1:328" s="86" customFormat="1" collapsed="1">
      <c r="A111" s="53"/>
      <c r="B111" t="str">
        <f>+C111</f>
        <v>PLANTA DE BENEFICIO</v>
      </c>
      <c r="C111" s="87" t="s">
        <v>426</v>
      </c>
      <c r="D111" s="84">
        <f>+SUM(D112:D136)</f>
        <v>44397161.329999998</v>
      </c>
      <c r="E111" s="84">
        <f>+SUM(E112:E136)</f>
        <v>44397161.329999998</v>
      </c>
      <c r="F111" s="84">
        <f t="shared" ref="F111:BQ111" si="52">+SUM(F112:F136)</f>
        <v>44397161.329999998</v>
      </c>
      <c r="G111" s="84">
        <f t="shared" si="52"/>
        <v>67308655.370000005</v>
      </c>
      <c r="H111" s="84">
        <f t="shared" si="52"/>
        <v>67308655.370000005</v>
      </c>
      <c r="I111" s="84">
        <f t="shared" si="52"/>
        <v>67308655.370000005</v>
      </c>
      <c r="J111" s="84">
        <f t="shared" si="52"/>
        <v>5306468.67</v>
      </c>
      <c r="K111" s="84">
        <f t="shared" si="52"/>
        <v>5306468.67</v>
      </c>
      <c r="L111" s="84">
        <f t="shared" si="52"/>
        <v>5306468.67</v>
      </c>
      <c r="M111" s="84">
        <f t="shared" si="52"/>
        <v>4558556.67</v>
      </c>
      <c r="N111" s="84">
        <f t="shared" si="52"/>
        <v>4558556.67</v>
      </c>
      <c r="O111" s="84">
        <f t="shared" si="52"/>
        <v>4558556.67</v>
      </c>
      <c r="P111" s="289">
        <f t="shared" si="52"/>
        <v>364712526.12000006</v>
      </c>
      <c r="Q111" s="84">
        <f t="shared" si="52"/>
        <v>5908028.5899999999</v>
      </c>
      <c r="R111" s="84">
        <f t="shared" si="52"/>
        <v>5908028.5899999999</v>
      </c>
      <c r="S111" s="84">
        <f t="shared" si="52"/>
        <v>5908028.5899999999</v>
      </c>
      <c r="T111" s="84">
        <f t="shared" si="52"/>
        <v>41200849.579999998</v>
      </c>
      <c r="U111" s="84">
        <f t="shared" si="52"/>
        <v>41200849.579999998</v>
      </c>
      <c r="V111" s="84">
        <f t="shared" si="52"/>
        <v>41200849.579999998</v>
      </c>
      <c r="W111" s="84">
        <f t="shared" si="52"/>
        <v>14366108.57</v>
      </c>
      <c r="X111" s="84">
        <f t="shared" si="52"/>
        <v>14366108.57</v>
      </c>
      <c r="Y111" s="84">
        <f t="shared" si="52"/>
        <v>14366108.57</v>
      </c>
      <c r="Z111" s="84">
        <f t="shared" si="52"/>
        <v>6451702.669999999</v>
      </c>
      <c r="AA111" s="84">
        <f t="shared" si="52"/>
        <v>6451702.669999999</v>
      </c>
      <c r="AB111" s="84">
        <f t="shared" si="52"/>
        <v>6451702.669999999</v>
      </c>
      <c r="AC111" s="289">
        <f t="shared" si="52"/>
        <v>203780068.23000002</v>
      </c>
      <c r="AD111" s="84">
        <f t="shared" si="52"/>
        <v>11786527.850000001</v>
      </c>
      <c r="AE111" s="84">
        <f t="shared" si="52"/>
        <v>11786527.850000001</v>
      </c>
      <c r="AF111" s="84">
        <f t="shared" si="52"/>
        <v>11786527.850000001</v>
      </c>
      <c r="AG111" s="84">
        <f t="shared" si="52"/>
        <v>10584155.9</v>
      </c>
      <c r="AH111" s="84">
        <f t="shared" si="52"/>
        <v>10584155.9</v>
      </c>
      <c r="AI111" s="84">
        <f t="shared" si="52"/>
        <v>10584155.9</v>
      </c>
      <c r="AJ111" s="84">
        <f t="shared" si="52"/>
        <v>4817550.7</v>
      </c>
      <c r="AK111" s="84">
        <f t="shared" si="52"/>
        <v>4817550.7</v>
      </c>
      <c r="AL111" s="84">
        <f t="shared" si="52"/>
        <v>4817550.7</v>
      </c>
      <c r="AM111" s="84">
        <f t="shared" si="52"/>
        <v>2024670.1599999995</v>
      </c>
      <c r="AN111" s="84">
        <f t="shared" si="52"/>
        <v>2024670.1599999995</v>
      </c>
      <c r="AO111" s="84">
        <f t="shared" si="52"/>
        <v>2024670.1599999995</v>
      </c>
      <c r="AP111" s="289">
        <f t="shared" si="52"/>
        <v>87638713.829999983</v>
      </c>
      <c r="AQ111" s="84">
        <f t="shared" si="52"/>
        <v>2165414.08</v>
      </c>
      <c r="AR111" s="84">
        <f t="shared" si="52"/>
        <v>2165414.08</v>
      </c>
      <c r="AS111" s="84">
        <f t="shared" si="52"/>
        <v>2165414.08</v>
      </c>
      <c r="AT111" s="84">
        <f t="shared" si="52"/>
        <v>2662296.3599999994</v>
      </c>
      <c r="AU111" s="84">
        <f t="shared" si="52"/>
        <v>2662296.3599999994</v>
      </c>
      <c r="AV111" s="84">
        <f t="shared" si="52"/>
        <v>2662296.3599999994</v>
      </c>
      <c r="AW111" s="84">
        <f t="shared" si="52"/>
        <v>4574072.0200000005</v>
      </c>
      <c r="AX111" s="84">
        <f t="shared" si="52"/>
        <v>4574072.0200000005</v>
      </c>
      <c r="AY111" s="84">
        <f t="shared" si="52"/>
        <v>4574072.0200000005</v>
      </c>
      <c r="AZ111" s="84">
        <f t="shared" si="52"/>
        <v>5009759.1899999995</v>
      </c>
      <c r="BA111" s="84">
        <f t="shared" si="52"/>
        <v>5009759.1899999995</v>
      </c>
      <c r="BB111" s="84">
        <f t="shared" si="52"/>
        <v>5009759.1899999995</v>
      </c>
      <c r="BC111" s="289">
        <f t="shared" si="52"/>
        <v>43234624.950000003</v>
      </c>
      <c r="BD111" s="84">
        <f t="shared" si="52"/>
        <v>4344026.59</v>
      </c>
      <c r="BE111" s="84">
        <f t="shared" si="52"/>
        <v>4344026.59</v>
      </c>
      <c r="BF111" s="84">
        <f t="shared" si="52"/>
        <v>4344026.59</v>
      </c>
      <c r="BG111" s="84">
        <f t="shared" si="52"/>
        <v>3872714.6800000006</v>
      </c>
      <c r="BH111" s="84">
        <f t="shared" si="52"/>
        <v>3872714.6800000006</v>
      </c>
      <c r="BI111" s="84">
        <f t="shared" si="52"/>
        <v>3872714.6800000006</v>
      </c>
      <c r="BJ111" s="84">
        <f t="shared" si="52"/>
        <v>5715185.3399999999</v>
      </c>
      <c r="BK111" s="84">
        <f t="shared" si="52"/>
        <v>5715185.3399999999</v>
      </c>
      <c r="BL111" s="84">
        <f t="shared" si="52"/>
        <v>5715185.3399999999</v>
      </c>
      <c r="BM111" s="84">
        <f t="shared" si="52"/>
        <v>7504458.3300000001</v>
      </c>
      <c r="BN111" s="84">
        <f t="shared" si="52"/>
        <v>7504458.3300000001</v>
      </c>
      <c r="BO111" s="84">
        <f t="shared" si="52"/>
        <v>7504458.3300000001</v>
      </c>
      <c r="BP111" s="289">
        <f t="shared" si="52"/>
        <v>64309154.819999993</v>
      </c>
      <c r="BQ111" s="84">
        <f t="shared" si="52"/>
        <v>2169474.16</v>
      </c>
      <c r="BR111" s="84">
        <f t="shared" ref="BR111:EC111" si="53">+SUM(BR112:BR136)</f>
        <v>2169474.16</v>
      </c>
      <c r="BS111" s="84">
        <f t="shared" si="53"/>
        <v>2169474.16</v>
      </c>
      <c r="BT111" s="84">
        <f t="shared" si="53"/>
        <v>3233893.17</v>
      </c>
      <c r="BU111" s="84">
        <f t="shared" si="53"/>
        <v>3233893.17</v>
      </c>
      <c r="BV111" s="84">
        <f t="shared" si="53"/>
        <v>3233893.17</v>
      </c>
      <c r="BW111" s="84">
        <f t="shared" si="53"/>
        <v>2865327.46</v>
      </c>
      <c r="BX111" s="84">
        <f t="shared" si="53"/>
        <v>2865327.46</v>
      </c>
      <c r="BY111" s="84">
        <f t="shared" si="53"/>
        <v>2865327.46</v>
      </c>
      <c r="BZ111" s="84">
        <f t="shared" si="53"/>
        <v>1884073.94</v>
      </c>
      <c r="CA111" s="84">
        <f t="shared" si="53"/>
        <v>1884073.94</v>
      </c>
      <c r="CB111" s="84">
        <f t="shared" si="53"/>
        <v>1884073.94</v>
      </c>
      <c r="CC111" s="289">
        <f t="shared" si="53"/>
        <v>30458306.189999998</v>
      </c>
      <c r="CD111" s="84">
        <f t="shared" si="53"/>
        <v>3448791.1399999997</v>
      </c>
      <c r="CE111" s="84">
        <f t="shared" si="53"/>
        <v>3448791.1399999997</v>
      </c>
      <c r="CF111" s="84">
        <f t="shared" si="53"/>
        <v>3448791.1399999997</v>
      </c>
      <c r="CG111" s="84">
        <f t="shared" si="53"/>
        <v>5043140.9399999995</v>
      </c>
      <c r="CH111" s="84">
        <f t="shared" si="53"/>
        <v>5043140.9399999995</v>
      </c>
      <c r="CI111" s="84">
        <f t="shared" si="53"/>
        <v>5043140.9399999995</v>
      </c>
      <c r="CJ111" s="84">
        <f t="shared" si="53"/>
        <v>6506235.0700000003</v>
      </c>
      <c r="CK111" s="84">
        <f t="shared" si="53"/>
        <v>6506235.0700000003</v>
      </c>
      <c r="CL111" s="84">
        <f t="shared" si="53"/>
        <v>6506235.0700000003</v>
      </c>
      <c r="CM111" s="84">
        <f t="shared" si="53"/>
        <v>6181414.9500000002</v>
      </c>
      <c r="CN111" s="84">
        <f t="shared" si="53"/>
        <v>6181414.9500000002</v>
      </c>
      <c r="CO111" s="84">
        <f t="shared" si="53"/>
        <v>6181414.9500000002</v>
      </c>
      <c r="CP111" s="289">
        <f t="shared" si="53"/>
        <v>63538746.300000004</v>
      </c>
      <c r="CQ111" s="84">
        <f t="shared" si="53"/>
        <v>5651141.0599999996</v>
      </c>
      <c r="CR111" s="84">
        <f t="shared" si="53"/>
        <v>5651141.0599999996</v>
      </c>
      <c r="CS111" s="84">
        <f t="shared" si="53"/>
        <v>5651141.0599999996</v>
      </c>
      <c r="CT111" s="84">
        <f t="shared" si="53"/>
        <v>4213848.2700000005</v>
      </c>
      <c r="CU111" s="84">
        <f t="shared" si="53"/>
        <v>4213848.2700000005</v>
      </c>
      <c r="CV111" s="84">
        <f t="shared" si="53"/>
        <v>4213848.2700000005</v>
      </c>
      <c r="CW111" s="84">
        <f t="shared" si="53"/>
        <v>5881487.5300000003</v>
      </c>
      <c r="CX111" s="84">
        <f t="shared" si="53"/>
        <v>5881487.5300000003</v>
      </c>
      <c r="CY111" s="84">
        <f t="shared" si="53"/>
        <v>5881487.5300000003</v>
      </c>
      <c r="CZ111" s="84">
        <f t="shared" si="53"/>
        <v>5509854.4100000001</v>
      </c>
      <c r="DA111" s="84">
        <f t="shared" si="53"/>
        <v>5509854.4100000001</v>
      </c>
      <c r="DB111" s="84">
        <f t="shared" si="53"/>
        <v>5509854.4100000001</v>
      </c>
      <c r="DC111" s="289">
        <f t="shared" si="53"/>
        <v>63768993.810000002</v>
      </c>
      <c r="DD111" s="84">
        <f t="shared" si="53"/>
        <v>9408567.8300000001</v>
      </c>
      <c r="DE111" s="84">
        <f t="shared" si="53"/>
        <v>9408567.8300000001</v>
      </c>
      <c r="DF111" s="84">
        <f t="shared" si="53"/>
        <v>9408567.8300000001</v>
      </c>
      <c r="DG111" s="84">
        <f t="shared" si="53"/>
        <v>11824902.699999999</v>
      </c>
      <c r="DH111" s="84">
        <f t="shared" si="53"/>
        <v>11824902.699999999</v>
      </c>
      <c r="DI111" s="84">
        <f t="shared" si="53"/>
        <v>11824902.699999999</v>
      </c>
      <c r="DJ111" s="84">
        <f t="shared" si="53"/>
        <v>17647203.450000003</v>
      </c>
      <c r="DK111" s="84">
        <f t="shared" si="53"/>
        <v>17647203.450000003</v>
      </c>
      <c r="DL111" s="84">
        <f t="shared" si="53"/>
        <v>17647203.450000003</v>
      </c>
      <c r="DM111" s="84">
        <f t="shared" si="53"/>
        <v>8133838.5999999996</v>
      </c>
      <c r="DN111" s="84">
        <f t="shared" si="53"/>
        <v>8129244.7399999993</v>
      </c>
      <c r="DO111" s="84">
        <f t="shared" si="53"/>
        <v>8133838.5999999996</v>
      </c>
      <c r="DP111" s="289">
        <f t="shared" si="53"/>
        <v>141038943.88</v>
      </c>
      <c r="DQ111" s="84">
        <f t="shared" si="53"/>
        <v>2872958.6900000004</v>
      </c>
      <c r="DR111" s="84">
        <f t="shared" si="53"/>
        <v>2872958.6900000004</v>
      </c>
      <c r="DS111" s="84">
        <f t="shared" si="53"/>
        <v>2872958.6900000004</v>
      </c>
      <c r="DT111" s="84">
        <f t="shared" si="53"/>
        <v>47803471.209999993</v>
      </c>
      <c r="DU111" s="84">
        <f t="shared" si="53"/>
        <v>19337426.689999998</v>
      </c>
      <c r="DV111" s="84">
        <f t="shared" si="53"/>
        <v>17304280.509999998</v>
      </c>
      <c r="DW111" s="84">
        <f t="shared" si="53"/>
        <v>29595175.969999999</v>
      </c>
      <c r="DX111" s="84">
        <f t="shared" si="53"/>
        <v>34591052.210000001</v>
      </c>
      <c r="DY111" s="84">
        <f t="shared" si="53"/>
        <v>24331267.52</v>
      </c>
      <c r="DZ111" s="84">
        <f t="shared" si="53"/>
        <v>40562795.25</v>
      </c>
      <c r="EA111" s="84">
        <f t="shared" si="53"/>
        <v>31946683.899999999</v>
      </c>
      <c r="EB111" s="84">
        <f t="shared" si="53"/>
        <v>65734345.039999992</v>
      </c>
      <c r="EC111" s="289">
        <f t="shared" si="53"/>
        <v>319825374.37</v>
      </c>
      <c r="ED111" s="84">
        <f t="shared" ref="ED111:GO111" si="54">+SUM(ED112:ED136)</f>
        <v>27154575.84</v>
      </c>
      <c r="EE111" s="84">
        <f t="shared" si="54"/>
        <v>10545945.51</v>
      </c>
      <c r="EF111" s="84">
        <f t="shared" si="54"/>
        <v>45400108.399999999</v>
      </c>
      <c r="EG111" s="84">
        <f t="shared" si="54"/>
        <v>17112539.32</v>
      </c>
      <c r="EH111" s="84">
        <f t="shared" si="54"/>
        <v>79306416.640000001</v>
      </c>
      <c r="EI111" s="84">
        <f t="shared" si="54"/>
        <v>27335625.120000001</v>
      </c>
      <c r="EJ111" s="84">
        <f t="shared" si="54"/>
        <v>30516831.059999999</v>
      </c>
      <c r="EK111" s="84">
        <f t="shared" si="54"/>
        <v>30135268.269999996</v>
      </c>
      <c r="EL111" s="84">
        <f t="shared" si="54"/>
        <v>33292978.469999999</v>
      </c>
      <c r="EM111" s="84">
        <f t="shared" si="54"/>
        <v>30745041.100000001</v>
      </c>
      <c r="EN111" s="84">
        <f t="shared" si="54"/>
        <v>32460593.449999999</v>
      </c>
      <c r="EO111" s="84">
        <f t="shared" si="54"/>
        <v>52006069.500000007</v>
      </c>
      <c r="EP111" s="289">
        <f t="shared" si="54"/>
        <v>416011992.67999995</v>
      </c>
      <c r="EQ111" s="84">
        <f t="shared" si="54"/>
        <v>38063166.080000006</v>
      </c>
      <c r="ER111" s="84">
        <f t="shared" si="54"/>
        <v>51287158.150000006</v>
      </c>
      <c r="ES111" s="84">
        <f t="shared" si="54"/>
        <v>63668230.079999998</v>
      </c>
      <c r="ET111" s="84">
        <f t="shared" si="54"/>
        <v>66244516.069999993</v>
      </c>
      <c r="EU111" s="84">
        <f t="shared" si="54"/>
        <v>128780623.33999999</v>
      </c>
      <c r="EV111" s="84">
        <f t="shared" si="54"/>
        <v>70661480.099999994</v>
      </c>
      <c r="EW111" s="84">
        <f t="shared" si="54"/>
        <v>64266908.75</v>
      </c>
      <c r="EX111" s="84">
        <f t="shared" si="54"/>
        <v>73763565.420000017</v>
      </c>
      <c r="EY111" s="84">
        <f t="shared" si="54"/>
        <v>126352271.28000002</v>
      </c>
      <c r="EZ111" s="84">
        <f t="shared" si="54"/>
        <v>106016693.49000001</v>
      </c>
      <c r="FA111" s="84">
        <f t="shared" si="54"/>
        <v>172506705.87</v>
      </c>
      <c r="FB111" s="84">
        <f t="shared" si="54"/>
        <v>163216415.40000001</v>
      </c>
      <c r="FC111" s="289">
        <f t="shared" si="54"/>
        <v>1124827734.03</v>
      </c>
      <c r="FD111" s="84">
        <f t="shared" si="54"/>
        <v>38624457.039999999</v>
      </c>
      <c r="FE111" s="84">
        <f t="shared" si="54"/>
        <v>41860220.210000001</v>
      </c>
      <c r="FF111" s="84">
        <f t="shared" si="54"/>
        <v>51262946.290000007</v>
      </c>
      <c r="FG111" s="84">
        <f t="shared" si="54"/>
        <v>86927709.089999989</v>
      </c>
      <c r="FH111" s="84">
        <f t="shared" si="54"/>
        <v>91781036.110000014</v>
      </c>
      <c r="FI111" s="84">
        <f t="shared" si="54"/>
        <v>143676664.81000003</v>
      </c>
      <c r="FJ111" s="84">
        <f t="shared" si="54"/>
        <v>108051191.34000002</v>
      </c>
      <c r="FK111" s="84">
        <f t="shared" si="54"/>
        <v>101681812.89999999</v>
      </c>
      <c r="FL111" s="84">
        <f t="shared" si="54"/>
        <v>89330693.630000025</v>
      </c>
      <c r="FM111" s="84">
        <f t="shared" si="54"/>
        <v>80893236.179999992</v>
      </c>
      <c r="FN111" s="84">
        <f t="shared" si="54"/>
        <v>106761698.85999998</v>
      </c>
      <c r="FO111" s="84">
        <f t="shared" si="54"/>
        <v>199217088.20999998</v>
      </c>
      <c r="FP111" s="289">
        <f t="shared" si="54"/>
        <v>1140068754.6700001</v>
      </c>
      <c r="FQ111" s="84">
        <f t="shared" si="54"/>
        <v>39514835.5</v>
      </c>
      <c r="FR111" s="84">
        <f t="shared" si="54"/>
        <v>69908122.060000002</v>
      </c>
      <c r="FS111" s="84">
        <f t="shared" si="54"/>
        <v>137430273.16</v>
      </c>
      <c r="FT111" s="84">
        <f t="shared" si="54"/>
        <v>75766836.700000003</v>
      </c>
      <c r="FU111" s="84">
        <f t="shared" si="54"/>
        <v>71954922.070000008</v>
      </c>
      <c r="FV111" s="84">
        <f t="shared" si="54"/>
        <v>125251620.41999999</v>
      </c>
      <c r="FW111" s="84">
        <f t="shared" si="54"/>
        <v>87315994.680000007</v>
      </c>
      <c r="FX111" s="84">
        <f t="shared" si="54"/>
        <v>93202660.729999989</v>
      </c>
      <c r="FY111" s="84">
        <f t="shared" si="54"/>
        <v>109798729.33</v>
      </c>
      <c r="FZ111" s="84">
        <f t="shared" si="54"/>
        <v>147855743.17000002</v>
      </c>
      <c r="GA111" s="84">
        <f t="shared" si="54"/>
        <v>200947662.93000004</v>
      </c>
      <c r="GB111" s="84">
        <f t="shared" si="54"/>
        <v>260249807.09000003</v>
      </c>
      <c r="GC111" s="289">
        <f t="shared" si="54"/>
        <v>1419197207.8399999</v>
      </c>
      <c r="GD111" s="84">
        <f t="shared" si="54"/>
        <v>54279132.729999997</v>
      </c>
      <c r="GE111" s="84">
        <f t="shared" si="54"/>
        <v>62280666.789999999</v>
      </c>
      <c r="GF111" s="84">
        <f t="shared" si="54"/>
        <v>103116422.81</v>
      </c>
      <c r="GG111" s="84">
        <f t="shared" si="54"/>
        <v>59992045.540000007</v>
      </c>
      <c r="GH111" s="84">
        <f t="shared" si="54"/>
        <v>146671653.85999998</v>
      </c>
      <c r="GI111" s="84">
        <f t="shared" si="54"/>
        <v>49049451.760000005</v>
      </c>
      <c r="GJ111" s="84">
        <f t="shared" si="54"/>
        <v>61809820.009999998</v>
      </c>
      <c r="GK111" s="84">
        <f t="shared" si="54"/>
        <v>96716219.469999999</v>
      </c>
      <c r="GL111" s="84">
        <f t="shared" si="54"/>
        <v>86321005.109999999</v>
      </c>
      <c r="GM111" s="84">
        <f t="shared" si="54"/>
        <v>46640079.080000006</v>
      </c>
      <c r="GN111" s="84">
        <f t="shared" si="54"/>
        <v>57515662.050000004</v>
      </c>
      <c r="GO111" s="84">
        <f t="shared" si="54"/>
        <v>65290301.82</v>
      </c>
      <c r="GP111" s="289">
        <f t="shared" ref="GP111:JA111" si="55">+SUM(GP112:GP136)</f>
        <v>889682461.02999997</v>
      </c>
      <c r="GQ111" s="84">
        <f t="shared" si="55"/>
        <v>30148696.079999998</v>
      </c>
      <c r="GR111" s="84">
        <f t="shared" si="55"/>
        <v>48887459.560000002</v>
      </c>
      <c r="GS111" s="84">
        <f t="shared" si="55"/>
        <v>35410387.829999998</v>
      </c>
      <c r="GT111" s="84">
        <f t="shared" si="55"/>
        <v>38692616.729999997</v>
      </c>
      <c r="GU111" s="84">
        <f t="shared" si="55"/>
        <v>22283904.829999998</v>
      </c>
      <c r="GV111" s="84">
        <f t="shared" si="55"/>
        <v>31572278.149999999</v>
      </c>
      <c r="GW111" s="84">
        <f t="shared" si="55"/>
        <v>40097808.460000001</v>
      </c>
      <c r="GX111" s="84">
        <f t="shared" si="55"/>
        <v>35015615.839999996</v>
      </c>
      <c r="GY111" s="84">
        <f t="shared" si="55"/>
        <v>32188365.68</v>
      </c>
      <c r="GZ111" s="84">
        <f t="shared" si="55"/>
        <v>43495144.329999991</v>
      </c>
      <c r="HA111" s="84">
        <f t="shared" si="55"/>
        <v>46493873.340000004</v>
      </c>
      <c r="HB111" s="84">
        <f t="shared" si="55"/>
        <v>46434459.109999999</v>
      </c>
      <c r="HC111" s="289">
        <f t="shared" si="55"/>
        <v>450720609.94000006</v>
      </c>
      <c r="HD111" s="84">
        <f t="shared" si="55"/>
        <v>10611430.850000001</v>
      </c>
      <c r="HE111" s="84">
        <f t="shared" si="55"/>
        <v>30901880.179999996</v>
      </c>
      <c r="HF111" s="84">
        <f t="shared" si="55"/>
        <v>17854946.669999998</v>
      </c>
      <c r="HG111" s="84">
        <f t="shared" si="55"/>
        <v>25731703.039999995</v>
      </c>
      <c r="HH111" s="84">
        <f t="shared" si="55"/>
        <v>19374105.940000001</v>
      </c>
      <c r="HI111" s="84">
        <f t="shared" si="55"/>
        <v>16051922.610000001</v>
      </c>
      <c r="HJ111" s="84">
        <f t="shared" si="55"/>
        <v>13769118.920000002</v>
      </c>
      <c r="HK111" s="84">
        <f t="shared" si="55"/>
        <v>18398954.07</v>
      </c>
      <c r="HL111" s="84">
        <f t="shared" si="55"/>
        <v>15498328.719999999</v>
      </c>
      <c r="HM111" s="84">
        <f t="shared" si="55"/>
        <v>15221519.49</v>
      </c>
      <c r="HN111" s="84">
        <f t="shared" si="55"/>
        <v>18125663.489999998</v>
      </c>
      <c r="HO111" s="84">
        <f t="shared" si="55"/>
        <v>36163958.289999999</v>
      </c>
      <c r="HP111" s="289">
        <f t="shared" si="55"/>
        <v>237703532.27000001</v>
      </c>
      <c r="HQ111" s="84">
        <f t="shared" si="55"/>
        <v>70745337.739999995</v>
      </c>
      <c r="HR111" s="84">
        <f t="shared" si="55"/>
        <v>15256516.970000003</v>
      </c>
      <c r="HS111" s="84">
        <f t="shared" si="55"/>
        <v>11208748.51</v>
      </c>
      <c r="HT111" s="84">
        <f t="shared" si="55"/>
        <v>14113460.829999998</v>
      </c>
      <c r="HU111" s="84">
        <f t="shared" si="55"/>
        <v>12541668.779999999</v>
      </c>
      <c r="HV111" s="84">
        <f t="shared" si="55"/>
        <v>10459805.630000001</v>
      </c>
      <c r="HW111" s="84">
        <f t="shared" si="55"/>
        <v>15954391.719999997</v>
      </c>
      <c r="HX111" s="84">
        <f t="shared" si="55"/>
        <v>20600204.459999997</v>
      </c>
      <c r="HY111" s="84">
        <f t="shared" si="55"/>
        <v>19826031.949999999</v>
      </c>
      <c r="HZ111" s="84">
        <f t="shared" si="55"/>
        <v>24379180.759999998</v>
      </c>
      <c r="IA111" s="84">
        <f t="shared" si="55"/>
        <v>34428307.060000002</v>
      </c>
      <c r="IB111" s="84">
        <f t="shared" si="55"/>
        <v>38800875.030000001</v>
      </c>
      <c r="IC111" s="289">
        <f t="shared" si="55"/>
        <v>288314529.44</v>
      </c>
      <c r="ID111" s="84">
        <f t="shared" si="55"/>
        <v>12711605.559999999</v>
      </c>
      <c r="IE111" s="84">
        <f t="shared" si="55"/>
        <v>81366075.510000005</v>
      </c>
      <c r="IF111" s="84">
        <f t="shared" si="55"/>
        <v>98233705.290000007</v>
      </c>
      <c r="IG111" s="84">
        <f t="shared" si="55"/>
        <v>146366216.97000003</v>
      </c>
      <c r="IH111" s="84">
        <f t="shared" si="55"/>
        <v>117304694.51999998</v>
      </c>
      <c r="II111" s="84">
        <f t="shared" si="55"/>
        <v>122319366.63999999</v>
      </c>
      <c r="IJ111" s="84">
        <f t="shared" si="55"/>
        <v>141344923.97999999</v>
      </c>
      <c r="IK111" s="84">
        <f t="shared" si="55"/>
        <v>121543708</v>
      </c>
      <c r="IL111" s="84">
        <f t="shared" si="55"/>
        <v>139651627</v>
      </c>
      <c r="IM111" s="84">
        <f t="shared" si="55"/>
        <v>150343899</v>
      </c>
      <c r="IN111" s="84">
        <f t="shared" si="55"/>
        <v>107323827</v>
      </c>
      <c r="IO111" s="84">
        <f t="shared" si="55"/>
        <v>186541791</v>
      </c>
      <c r="IP111" s="289">
        <f t="shared" si="55"/>
        <v>1425051440.4700003</v>
      </c>
      <c r="IQ111" s="84">
        <f t="shared" si="55"/>
        <v>55939005</v>
      </c>
      <c r="IR111" s="84">
        <f t="shared" si="55"/>
        <v>82956540</v>
      </c>
      <c r="IS111" s="84">
        <f t="shared" si="55"/>
        <v>87747565</v>
      </c>
      <c r="IT111" s="84">
        <f t="shared" si="55"/>
        <v>84150224</v>
      </c>
      <c r="IU111" s="84">
        <f t="shared" si="55"/>
        <v>2189406</v>
      </c>
      <c r="IV111" s="84">
        <f t="shared" si="55"/>
        <v>75040082</v>
      </c>
      <c r="IW111" s="84">
        <f t="shared" si="55"/>
        <v>72579989</v>
      </c>
      <c r="IX111" s="84">
        <f t="shared" si="55"/>
        <v>140718203</v>
      </c>
      <c r="IY111" s="84">
        <f t="shared" si="55"/>
        <v>112041416</v>
      </c>
      <c r="IZ111" s="84">
        <f t="shared" si="55"/>
        <v>213181868</v>
      </c>
      <c r="JA111" s="84">
        <f t="shared" si="55"/>
        <v>180440368</v>
      </c>
      <c r="JB111" s="84">
        <f t="shared" ref="JB111:LJ111" si="56">+SUM(JB112:JB136)</f>
        <v>230065355</v>
      </c>
      <c r="JC111" s="289">
        <f t="shared" si="56"/>
        <v>1337050021</v>
      </c>
      <c r="JD111" s="84">
        <f t="shared" si="56"/>
        <v>107739677</v>
      </c>
      <c r="JE111" s="84">
        <f t="shared" si="56"/>
        <v>128777139</v>
      </c>
      <c r="JF111" s="84">
        <f t="shared" si="56"/>
        <v>152662240</v>
      </c>
      <c r="JG111" s="84">
        <f t="shared" si="56"/>
        <v>102690132</v>
      </c>
      <c r="JH111" s="84">
        <f t="shared" si="56"/>
        <v>87458732</v>
      </c>
      <c r="JI111" s="84">
        <f t="shared" si="56"/>
        <v>85237594</v>
      </c>
      <c r="JJ111" s="84">
        <f t="shared" si="56"/>
        <v>89752164</v>
      </c>
      <c r="JK111" s="84">
        <f t="shared" si="56"/>
        <v>112292337</v>
      </c>
      <c r="JL111" s="84">
        <f t="shared" si="56"/>
        <v>105377107</v>
      </c>
      <c r="JM111" s="84">
        <f t="shared" si="56"/>
        <v>123557960</v>
      </c>
      <c r="JN111" s="84">
        <f t="shared" si="56"/>
        <v>119912104</v>
      </c>
      <c r="JO111" s="84">
        <f t="shared" si="56"/>
        <v>216278335</v>
      </c>
      <c r="JP111" s="289">
        <f t="shared" si="56"/>
        <v>1431735521</v>
      </c>
      <c r="JQ111" s="84">
        <f t="shared" si="56"/>
        <v>88028577</v>
      </c>
      <c r="JR111" s="84">
        <f t="shared" si="56"/>
        <v>94168071</v>
      </c>
      <c r="JS111" s="84">
        <f t="shared" si="56"/>
        <v>84928361</v>
      </c>
      <c r="JT111" s="84">
        <f t="shared" si="56"/>
        <v>116703131</v>
      </c>
      <c r="JU111" s="84">
        <f t="shared" si="56"/>
        <v>123430759</v>
      </c>
      <c r="JV111" s="84">
        <f t="shared" si="56"/>
        <v>117014517</v>
      </c>
      <c r="JW111" s="84">
        <f t="shared" si="56"/>
        <v>120318234</v>
      </c>
      <c r="JX111" s="84">
        <f t="shared" si="56"/>
        <v>127583842</v>
      </c>
      <c r="JY111" s="84">
        <f t="shared" si="56"/>
        <v>97462177</v>
      </c>
      <c r="JZ111" s="84">
        <f t="shared" si="56"/>
        <v>113357869</v>
      </c>
      <c r="KA111" s="84">
        <f t="shared" si="56"/>
        <v>134644657</v>
      </c>
      <c r="KB111" s="84">
        <f t="shared" si="56"/>
        <v>177094827</v>
      </c>
      <c r="KC111" s="289">
        <f t="shared" si="56"/>
        <v>1394735022</v>
      </c>
      <c r="KD111" s="84">
        <f t="shared" si="56"/>
        <v>81245858</v>
      </c>
      <c r="KE111" s="84">
        <f t="shared" si="56"/>
        <v>83631748</v>
      </c>
      <c r="KF111" s="84">
        <f t="shared" si="56"/>
        <v>108272101</v>
      </c>
      <c r="KG111" s="84">
        <f t="shared" si="56"/>
        <v>102795841</v>
      </c>
      <c r="KH111" s="84">
        <f t="shared" si="56"/>
        <v>103469232</v>
      </c>
      <c r="KI111" s="84">
        <f t="shared" si="56"/>
        <v>100218291</v>
      </c>
      <c r="KJ111" s="84">
        <f t="shared" si="56"/>
        <v>106775543</v>
      </c>
      <c r="KK111" s="84">
        <f t="shared" si="56"/>
        <v>138150297</v>
      </c>
      <c r="KL111" s="84">
        <f t="shared" si="56"/>
        <v>120401673</v>
      </c>
      <c r="KM111" s="84">
        <f t="shared" si="56"/>
        <v>115021648</v>
      </c>
      <c r="KN111" s="84">
        <f t="shared" si="56"/>
        <v>120759247</v>
      </c>
      <c r="KO111" s="84">
        <f t="shared" si="56"/>
        <v>154253615</v>
      </c>
      <c r="KP111" s="289">
        <f t="shared" si="56"/>
        <v>1334995094</v>
      </c>
      <c r="KQ111" s="84">
        <f t="shared" si="56"/>
        <v>71141173</v>
      </c>
      <c r="KR111" s="84">
        <f t="shared" si="56"/>
        <v>67294565</v>
      </c>
      <c r="KS111" s="84">
        <f t="shared" si="56"/>
        <v>77513348</v>
      </c>
      <c r="KT111" s="84">
        <f t="shared" si="56"/>
        <v>72019048</v>
      </c>
      <c r="KU111" s="84">
        <f t="shared" si="56"/>
        <v>82961011</v>
      </c>
      <c r="KV111" s="84">
        <f t="shared" si="56"/>
        <v>90934648</v>
      </c>
      <c r="KW111" s="84">
        <f t="shared" si="56"/>
        <v>88182932</v>
      </c>
      <c r="KX111" s="84">
        <f t="shared" si="56"/>
        <v>88542830</v>
      </c>
      <c r="KY111" s="84">
        <f t="shared" si="56"/>
        <v>213592690</v>
      </c>
      <c r="KZ111" s="84">
        <f t="shared" si="56"/>
        <v>88810703</v>
      </c>
      <c r="LA111" s="84">
        <f t="shared" si="56"/>
        <v>133287748</v>
      </c>
      <c r="LB111" s="84">
        <f t="shared" si="56"/>
        <v>160894495</v>
      </c>
      <c r="LC111" s="289">
        <f t="shared" si="56"/>
        <v>1235175191</v>
      </c>
      <c r="LD111" s="84">
        <f t="shared" si="56"/>
        <v>65062257</v>
      </c>
      <c r="LE111" s="84">
        <f t="shared" si="56"/>
        <v>79746032</v>
      </c>
      <c r="LF111" s="84">
        <f t="shared" si="56"/>
        <v>68065537</v>
      </c>
      <c r="LG111" s="84">
        <f t="shared" si="56"/>
        <v>71450796</v>
      </c>
      <c r="LH111" s="84">
        <f t="shared" si="56"/>
        <v>93809650</v>
      </c>
      <c r="LI111" s="84">
        <f t="shared" si="56"/>
        <v>77570312</v>
      </c>
      <c r="LJ111" s="84" t="e">
        <f t="shared" si="56"/>
        <v>#REF!</v>
      </c>
      <c r="LK111" s="85">
        <v>98172407</v>
      </c>
      <c r="LL111" s="84"/>
      <c r="LM111" s="84"/>
      <c r="LN111" s="84"/>
      <c r="LO111" s="84"/>
      <c r="LP111" s="289" t="e">
        <f>+SUM(LP112:LP136)</f>
        <v>#REF!</v>
      </c>
    </row>
    <row r="112" spans="1:328" hidden="1" outlineLevel="1">
      <c r="B112" t="str">
        <f>+B$111&amp;C112</f>
        <v>PLANTA DE BENEFICIOAMAZONAS</v>
      </c>
      <c r="C112" s="78" t="s">
        <v>398</v>
      </c>
      <c r="D112" s="79">
        <v>0</v>
      </c>
      <c r="E112" s="79">
        <v>0</v>
      </c>
      <c r="F112" s="79">
        <v>0</v>
      </c>
      <c r="G112" s="79">
        <v>0</v>
      </c>
      <c r="H112" s="79">
        <v>0</v>
      </c>
      <c r="I112" s="79">
        <v>0</v>
      </c>
      <c r="J112" s="79">
        <v>0</v>
      </c>
      <c r="K112" s="79">
        <v>0</v>
      </c>
      <c r="L112" s="79">
        <v>0</v>
      </c>
      <c r="M112" s="79">
        <v>0</v>
      </c>
      <c r="N112" s="79">
        <v>0</v>
      </c>
      <c r="O112" s="79">
        <v>0</v>
      </c>
      <c r="P112" s="80">
        <v>0</v>
      </c>
      <c r="Q112" s="79">
        <v>0</v>
      </c>
      <c r="R112" s="79">
        <v>0</v>
      </c>
      <c r="S112" s="79">
        <v>0</v>
      </c>
      <c r="T112" s="79">
        <v>0</v>
      </c>
      <c r="U112" s="79">
        <v>0</v>
      </c>
      <c r="V112" s="79">
        <v>0</v>
      </c>
      <c r="W112" s="79">
        <v>0</v>
      </c>
      <c r="X112" s="79">
        <v>0</v>
      </c>
      <c r="Y112" s="79">
        <v>0</v>
      </c>
      <c r="Z112" s="79">
        <v>0</v>
      </c>
      <c r="AA112" s="79">
        <v>0</v>
      </c>
      <c r="AB112" s="79">
        <v>0</v>
      </c>
      <c r="AC112" s="80">
        <v>0</v>
      </c>
      <c r="AD112" s="79">
        <v>0</v>
      </c>
      <c r="AE112" s="79">
        <v>0</v>
      </c>
      <c r="AF112" s="79">
        <v>0</v>
      </c>
      <c r="AG112" s="79">
        <v>0</v>
      </c>
      <c r="AH112" s="79">
        <v>0</v>
      </c>
      <c r="AI112" s="79">
        <v>0</v>
      </c>
      <c r="AJ112" s="79">
        <v>0</v>
      </c>
      <c r="AK112" s="79">
        <v>0</v>
      </c>
      <c r="AL112" s="79">
        <v>0</v>
      </c>
      <c r="AM112" s="79">
        <v>0</v>
      </c>
      <c r="AN112" s="79">
        <v>0</v>
      </c>
      <c r="AO112" s="79">
        <v>0</v>
      </c>
      <c r="AP112" s="80">
        <v>0</v>
      </c>
      <c r="AQ112" s="79">
        <v>0</v>
      </c>
      <c r="AR112" s="79">
        <v>0</v>
      </c>
      <c r="AS112" s="79">
        <v>0</v>
      </c>
      <c r="AT112" s="79">
        <v>0</v>
      </c>
      <c r="AU112" s="79">
        <v>0</v>
      </c>
      <c r="AV112" s="79">
        <v>0</v>
      </c>
      <c r="AW112" s="79">
        <v>0</v>
      </c>
      <c r="AX112" s="79">
        <v>0</v>
      </c>
      <c r="AY112" s="79">
        <v>0</v>
      </c>
      <c r="AZ112" s="79">
        <v>0</v>
      </c>
      <c r="BA112" s="79">
        <v>0</v>
      </c>
      <c r="BB112" s="79">
        <v>0</v>
      </c>
      <c r="BC112" s="80">
        <v>0</v>
      </c>
      <c r="BD112" s="79">
        <v>0</v>
      </c>
      <c r="BE112" s="79">
        <v>0</v>
      </c>
      <c r="BF112" s="79">
        <v>0</v>
      </c>
      <c r="BG112" s="79">
        <v>0</v>
      </c>
      <c r="BH112" s="79">
        <v>0</v>
      </c>
      <c r="BI112" s="79">
        <v>0</v>
      </c>
      <c r="BJ112" s="79">
        <v>0</v>
      </c>
      <c r="BK112" s="79">
        <v>0</v>
      </c>
      <c r="BL112" s="79">
        <v>0</v>
      </c>
      <c r="BM112" s="79">
        <v>0</v>
      </c>
      <c r="BN112" s="79">
        <v>0</v>
      </c>
      <c r="BO112" s="79">
        <v>0</v>
      </c>
      <c r="BP112" s="80">
        <v>0</v>
      </c>
      <c r="BQ112" s="79">
        <v>0</v>
      </c>
      <c r="BR112" s="79">
        <v>0</v>
      </c>
      <c r="BS112" s="79">
        <v>0</v>
      </c>
      <c r="BT112" s="79">
        <v>0</v>
      </c>
      <c r="BU112" s="79">
        <v>0</v>
      </c>
      <c r="BV112" s="79">
        <v>0</v>
      </c>
      <c r="BW112" s="79">
        <v>0</v>
      </c>
      <c r="BX112" s="79">
        <v>0</v>
      </c>
      <c r="BY112" s="79">
        <v>0</v>
      </c>
      <c r="BZ112" s="79">
        <v>20787.03</v>
      </c>
      <c r="CA112" s="79">
        <v>20787.03</v>
      </c>
      <c r="CB112" s="79">
        <v>20787.03</v>
      </c>
      <c r="CC112" s="80">
        <v>62361.09</v>
      </c>
      <c r="CD112" s="79">
        <v>0</v>
      </c>
      <c r="CE112" s="79">
        <v>0</v>
      </c>
      <c r="CF112" s="79">
        <v>0</v>
      </c>
      <c r="CG112" s="79">
        <v>0</v>
      </c>
      <c r="CH112" s="79">
        <v>0</v>
      </c>
      <c r="CI112" s="79">
        <v>0</v>
      </c>
      <c r="CJ112" s="79">
        <v>0</v>
      </c>
      <c r="CK112" s="79">
        <v>0</v>
      </c>
      <c r="CL112" s="79">
        <v>0</v>
      </c>
      <c r="CM112" s="79">
        <v>0</v>
      </c>
      <c r="CN112" s="79">
        <v>0</v>
      </c>
      <c r="CO112" s="79">
        <v>0</v>
      </c>
      <c r="CP112" s="80">
        <v>0</v>
      </c>
      <c r="CQ112" s="79">
        <v>0</v>
      </c>
      <c r="CR112" s="79">
        <v>0</v>
      </c>
      <c r="CS112" s="79">
        <v>0</v>
      </c>
      <c r="CT112" s="79">
        <v>0</v>
      </c>
      <c r="CU112" s="79">
        <v>0</v>
      </c>
      <c r="CV112" s="79">
        <v>0</v>
      </c>
      <c r="CW112" s="79">
        <v>0</v>
      </c>
      <c r="CX112" s="79">
        <v>0</v>
      </c>
      <c r="CY112" s="79">
        <v>0</v>
      </c>
      <c r="CZ112" s="79">
        <v>0</v>
      </c>
      <c r="DA112" s="79">
        <v>0</v>
      </c>
      <c r="DB112" s="79">
        <v>0</v>
      </c>
      <c r="DC112" s="80">
        <v>0</v>
      </c>
      <c r="DD112" s="79">
        <v>0</v>
      </c>
      <c r="DE112" s="79">
        <v>0</v>
      </c>
      <c r="DF112" s="79">
        <v>0</v>
      </c>
      <c r="DG112" s="79">
        <v>0</v>
      </c>
      <c r="DH112" s="79">
        <v>0</v>
      </c>
      <c r="DI112" s="79">
        <v>0</v>
      </c>
      <c r="DJ112" s="79">
        <v>0</v>
      </c>
      <c r="DK112" s="79">
        <v>0</v>
      </c>
      <c r="DL112" s="79">
        <v>0</v>
      </c>
      <c r="DM112" s="79">
        <v>0</v>
      </c>
      <c r="DN112" s="79">
        <v>0</v>
      </c>
      <c r="DO112" s="79">
        <v>0</v>
      </c>
      <c r="DP112" s="80">
        <v>0</v>
      </c>
      <c r="DQ112" s="79">
        <v>0</v>
      </c>
      <c r="DR112" s="79">
        <v>0</v>
      </c>
      <c r="DS112" s="79">
        <v>0</v>
      </c>
      <c r="DT112" s="79">
        <v>0</v>
      </c>
      <c r="DU112" s="79">
        <v>0</v>
      </c>
      <c r="DV112" s="79">
        <v>0</v>
      </c>
      <c r="DW112" s="79">
        <v>0</v>
      </c>
      <c r="DX112" s="79">
        <v>0</v>
      </c>
      <c r="DY112" s="79">
        <v>0</v>
      </c>
      <c r="DZ112" s="79">
        <v>0</v>
      </c>
      <c r="EA112" s="79">
        <v>0</v>
      </c>
      <c r="EB112" s="79">
        <v>0</v>
      </c>
      <c r="EC112" s="80">
        <v>0</v>
      </c>
      <c r="ED112" s="79">
        <v>0</v>
      </c>
      <c r="EE112" s="79">
        <v>0</v>
      </c>
      <c r="EF112" s="79">
        <v>0</v>
      </c>
      <c r="EG112" s="79">
        <v>0</v>
      </c>
      <c r="EH112" s="79">
        <v>0</v>
      </c>
      <c r="EI112" s="79">
        <v>0</v>
      </c>
      <c r="EJ112" s="79">
        <v>0</v>
      </c>
      <c r="EK112" s="79">
        <v>0</v>
      </c>
      <c r="EL112" s="79">
        <v>0</v>
      </c>
      <c r="EM112" s="79">
        <v>0</v>
      </c>
      <c r="EN112" s="79">
        <v>0</v>
      </c>
      <c r="EO112" s="79">
        <v>0</v>
      </c>
      <c r="EP112" s="80">
        <v>0</v>
      </c>
      <c r="EQ112" s="79">
        <v>0</v>
      </c>
      <c r="ER112" s="79">
        <v>0</v>
      </c>
      <c r="ES112" s="79">
        <v>0</v>
      </c>
      <c r="ET112" s="79">
        <v>0</v>
      </c>
      <c r="EU112" s="79">
        <v>0</v>
      </c>
      <c r="EV112" s="79">
        <v>0</v>
      </c>
      <c r="EW112" s="79">
        <v>0</v>
      </c>
      <c r="EX112" s="79">
        <v>0</v>
      </c>
      <c r="EY112" s="79">
        <v>0</v>
      </c>
      <c r="EZ112" s="79">
        <v>0</v>
      </c>
      <c r="FA112" s="79">
        <v>0</v>
      </c>
      <c r="FB112" s="79">
        <v>0</v>
      </c>
      <c r="FC112" s="80">
        <v>0</v>
      </c>
      <c r="FD112" s="79">
        <v>0</v>
      </c>
      <c r="FE112" s="79">
        <v>0</v>
      </c>
      <c r="FF112" s="79">
        <v>0</v>
      </c>
      <c r="FG112" s="79">
        <v>0</v>
      </c>
      <c r="FH112" s="79">
        <v>0</v>
      </c>
      <c r="FI112" s="79">
        <v>0</v>
      </c>
      <c r="FJ112" s="79">
        <v>0</v>
      </c>
      <c r="FK112" s="79">
        <v>0</v>
      </c>
      <c r="FL112" s="79">
        <v>0</v>
      </c>
      <c r="FM112" s="79">
        <v>0</v>
      </c>
      <c r="FN112" s="79">
        <v>0</v>
      </c>
      <c r="FO112" s="79">
        <v>0</v>
      </c>
      <c r="FP112" s="80">
        <v>0</v>
      </c>
      <c r="FQ112" s="79">
        <v>0</v>
      </c>
      <c r="FR112" s="79">
        <v>0</v>
      </c>
      <c r="FS112" s="79">
        <v>0</v>
      </c>
      <c r="FT112" s="79">
        <v>0</v>
      </c>
      <c r="FU112" s="79">
        <v>0</v>
      </c>
      <c r="FV112" s="79">
        <v>0</v>
      </c>
      <c r="FW112" s="79">
        <v>0</v>
      </c>
      <c r="FX112" s="79">
        <v>0</v>
      </c>
      <c r="FY112" s="79">
        <v>0</v>
      </c>
      <c r="FZ112" s="79">
        <v>0</v>
      </c>
      <c r="GA112" s="79">
        <v>0</v>
      </c>
      <c r="GB112" s="79">
        <v>0</v>
      </c>
      <c r="GC112" s="80">
        <v>0</v>
      </c>
      <c r="GD112" s="79">
        <v>0</v>
      </c>
      <c r="GE112" s="79">
        <v>0</v>
      </c>
      <c r="GF112" s="79">
        <v>0</v>
      </c>
      <c r="GG112" s="79">
        <v>0</v>
      </c>
      <c r="GH112" s="79">
        <v>0</v>
      </c>
      <c r="GI112" s="79">
        <v>0</v>
      </c>
      <c r="GJ112" s="79">
        <v>0</v>
      </c>
      <c r="GK112" s="79">
        <v>0</v>
      </c>
      <c r="GL112" s="79">
        <v>0</v>
      </c>
      <c r="GM112" s="79">
        <v>0</v>
      </c>
      <c r="GN112" s="79">
        <v>0</v>
      </c>
      <c r="GO112" s="79">
        <v>0</v>
      </c>
      <c r="GP112" s="80">
        <f t="shared" si="35"/>
        <v>0</v>
      </c>
      <c r="GQ112" s="79">
        <v>0</v>
      </c>
      <c r="GR112" s="79">
        <v>0</v>
      </c>
      <c r="GS112" s="79">
        <v>0</v>
      </c>
      <c r="GT112" s="79">
        <v>0</v>
      </c>
      <c r="GU112" s="79">
        <v>0</v>
      </c>
      <c r="GV112" s="79">
        <v>0</v>
      </c>
      <c r="GW112" s="79">
        <v>0</v>
      </c>
      <c r="GX112" s="79">
        <v>0</v>
      </c>
      <c r="GY112" s="79">
        <v>0</v>
      </c>
      <c r="GZ112" s="79">
        <v>0</v>
      </c>
      <c r="HA112" s="79">
        <v>0</v>
      </c>
      <c r="HB112" s="79">
        <v>0</v>
      </c>
      <c r="HC112" s="80">
        <f t="shared" si="36"/>
        <v>0</v>
      </c>
      <c r="HD112" s="79">
        <v>0</v>
      </c>
      <c r="HE112" s="79">
        <v>0</v>
      </c>
      <c r="HF112" s="79">
        <v>0</v>
      </c>
      <c r="HG112" s="79">
        <v>0</v>
      </c>
      <c r="HH112" s="79">
        <v>0</v>
      </c>
      <c r="HI112" s="79">
        <v>0</v>
      </c>
      <c r="HJ112" s="79">
        <v>0</v>
      </c>
      <c r="HK112" s="79">
        <v>0</v>
      </c>
      <c r="HL112" s="79">
        <v>0</v>
      </c>
      <c r="HM112" s="79">
        <v>0</v>
      </c>
      <c r="HN112" s="79">
        <v>0</v>
      </c>
      <c r="HO112" s="79">
        <v>0</v>
      </c>
      <c r="HP112" s="80">
        <f t="shared" si="37"/>
        <v>0</v>
      </c>
      <c r="HQ112" s="79">
        <v>0</v>
      </c>
      <c r="HR112" s="79">
        <v>0</v>
      </c>
      <c r="HS112" s="79">
        <v>0</v>
      </c>
      <c r="HT112" s="79">
        <v>0</v>
      </c>
      <c r="HU112" s="79">
        <v>0</v>
      </c>
      <c r="HV112" s="79">
        <v>0</v>
      </c>
      <c r="HW112" s="79">
        <v>0</v>
      </c>
      <c r="HX112" s="79">
        <v>0</v>
      </c>
      <c r="HY112" s="79">
        <v>0</v>
      </c>
      <c r="HZ112" s="79">
        <v>0</v>
      </c>
      <c r="IA112" s="79">
        <v>0</v>
      </c>
      <c r="IB112" s="79">
        <v>0</v>
      </c>
      <c r="IC112" s="80">
        <f t="shared" si="38"/>
        <v>0</v>
      </c>
      <c r="ID112" s="79">
        <v>0</v>
      </c>
      <c r="IE112" s="79">
        <v>0</v>
      </c>
      <c r="IF112" s="79">
        <v>0</v>
      </c>
      <c r="IG112" s="79">
        <v>0</v>
      </c>
      <c r="IH112" s="79">
        <v>0</v>
      </c>
      <c r="II112" s="79">
        <v>0</v>
      </c>
      <c r="IJ112" s="79">
        <v>0</v>
      </c>
      <c r="IK112" s="79">
        <v>0</v>
      </c>
      <c r="IL112" s="79">
        <v>0</v>
      </c>
      <c r="IM112" s="79">
        <v>0</v>
      </c>
      <c r="IN112" s="79">
        <v>0</v>
      </c>
      <c r="IO112" s="79">
        <v>0</v>
      </c>
      <c r="IP112" s="80">
        <f t="shared" si="39"/>
        <v>0</v>
      </c>
      <c r="IQ112" s="79">
        <v>0</v>
      </c>
      <c r="IR112" s="79">
        <v>0</v>
      </c>
      <c r="IS112" s="79">
        <v>0</v>
      </c>
      <c r="IT112" s="79">
        <v>0</v>
      </c>
      <c r="IU112" s="79">
        <v>0</v>
      </c>
      <c r="IV112" s="79">
        <v>0</v>
      </c>
      <c r="IW112" s="79">
        <v>0</v>
      </c>
      <c r="IX112" s="79">
        <v>0</v>
      </c>
      <c r="IY112" s="79">
        <v>0</v>
      </c>
      <c r="IZ112" s="79">
        <v>0</v>
      </c>
      <c r="JA112" s="79">
        <v>0</v>
      </c>
      <c r="JB112" s="79">
        <v>0</v>
      </c>
      <c r="JC112" s="80">
        <f t="shared" si="40"/>
        <v>0</v>
      </c>
      <c r="JD112" s="79">
        <v>0</v>
      </c>
      <c r="JE112" s="79">
        <v>0</v>
      </c>
      <c r="JF112" s="79">
        <v>0</v>
      </c>
      <c r="JG112" s="79">
        <v>0</v>
      </c>
      <c r="JH112" s="79">
        <v>0</v>
      </c>
      <c r="JI112" s="79">
        <v>0</v>
      </c>
      <c r="JJ112" s="79">
        <v>0</v>
      </c>
      <c r="JK112" s="79">
        <v>0</v>
      </c>
      <c r="JL112" s="79">
        <v>0</v>
      </c>
      <c r="JM112" s="79">
        <v>0</v>
      </c>
      <c r="JN112" s="79">
        <v>0</v>
      </c>
      <c r="JO112" s="79">
        <v>0</v>
      </c>
      <c r="JP112" s="80">
        <f t="shared" si="41"/>
        <v>0</v>
      </c>
      <c r="JQ112" s="79">
        <v>0</v>
      </c>
      <c r="JR112" s="79">
        <v>0</v>
      </c>
      <c r="JS112" s="79">
        <v>0</v>
      </c>
      <c r="JT112" s="79">
        <v>0</v>
      </c>
      <c r="JU112" s="79">
        <v>0</v>
      </c>
      <c r="JV112" s="79">
        <v>0</v>
      </c>
      <c r="JW112" s="79">
        <v>0</v>
      </c>
      <c r="JX112" s="79">
        <v>0</v>
      </c>
      <c r="JY112" s="79">
        <v>0</v>
      </c>
      <c r="JZ112" s="79">
        <v>0</v>
      </c>
      <c r="KA112" s="79">
        <v>0</v>
      </c>
      <c r="KB112" s="79">
        <v>0</v>
      </c>
      <c r="KC112" s="80">
        <f t="shared" si="42"/>
        <v>0</v>
      </c>
      <c r="KD112" s="79">
        <v>0</v>
      </c>
      <c r="KE112" s="79">
        <v>0</v>
      </c>
      <c r="KF112" s="79">
        <v>0</v>
      </c>
      <c r="KG112" s="79">
        <v>0</v>
      </c>
      <c r="KH112" s="79">
        <v>0</v>
      </c>
      <c r="KI112" s="79">
        <v>0</v>
      </c>
      <c r="KJ112" s="79">
        <v>0</v>
      </c>
      <c r="KK112" s="79">
        <v>0</v>
      </c>
      <c r="KL112" s="79">
        <v>0</v>
      </c>
      <c r="KM112" s="79">
        <v>0</v>
      </c>
      <c r="KN112" s="79">
        <v>0</v>
      </c>
      <c r="KO112" s="79">
        <v>0</v>
      </c>
      <c r="KP112" s="80">
        <f t="shared" si="43"/>
        <v>0</v>
      </c>
      <c r="KQ112" s="79">
        <v>0</v>
      </c>
      <c r="KR112" s="79">
        <v>0</v>
      </c>
      <c r="KS112" s="79">
        <v>0</v>
      </c>
      <c r="KT112" s="79">
        <v>0</v>
      </c>
      <c r="KU112" s="79">
        <v>0</v>
      </c>
      <c r="KV112" s="79">
        <v>0</v>
      </c>
      <c r="KW112" s="79">
        <v>0</v>
      </c>
      <c r="KX112" s="79">
        <v>0</v>
      </c>
      <c r="KY112" s="79">
        <v>0</v>
      </c>
      <c r="KZ112" s="79">
        <v>640</v>
      </c>
      <c r="LA112" s="79">
        <v>0</v>
      </c>
      <c r="LB112" s="79">
        <v>0</v>
      </c>
      <c r="LC112" s="80">
        <f t="shared" si="44"/>
        <v>640</v>
      </c>
      <c r="LD112" s="79">
        <v>0</v>
      </c>
      <c r="LE112" s="79">
        <v>0</v>
      </c>
      <c r="LF112" s="79">
        <v>0</v>
      </c>
      <c r="LG112" s="79">
        <v>0</v>
      </c>
      <c r="LH112" s="79">
        <v>0</v>
      </c>
      <c r="LI112" s="79">
        <v>0</v>
      </c>
      <c r="LJ112" s="81" t="e">
        <f>+INDEX(#REF!,MATCH($B112,#REF!,0),MATCH(LJ$6,#REF!,0))</f>
        <v>#REF!</v>
      </c>
      <c r="LK112" s="82"/>
      <c r="LL112" s="81"/>
      <c r="LM112" s="81"/>
      <c r="LN112" s="81"/>
      <c r="LO112" s="81"/>
      <c r="LP112" s="80" t="e">
        <f t="shared" si="45"/>
        <v>#REF!</v>
      </c>
    </row>
    <row r="113" spans="2:328" hidden="1" outlineLevel="1">
      <c r="B113" t="str">
        <f t="shared" ref="B113:B136" si="57">+B$111&amp;C113</f>
        <v>PLANTA DE BENEFICIOÁNCASH</v>
      </c>
      <c r="C113" s="78" t="s">
        <v>399</v>
      </c>
      <c r="D113" s="79">
        <v>40662619.659999996</v>
      </c>
      <c r="E113" s="79">
        <v>40662619.659999996</v>
      </c>
      <c r="F113" s="79">
        <v>40662619.659999996</v>
      </c>
      <c r="G113" s="79">
        <v>59800282.329999998</v>
      </c>
      <c r="H113" s="79">
        <v>59800282.329999998</v>
      </c>
      <c r="I113" s="79">
        <v>59800282.329999998</v>
      </c>
      <c r="J113" s="79">
        <v>0</v>
      </c>
      <c r="K113" s="79">
        <v>0</v>
      </c>
      <c r="L113" s="79">
        <v>0</v>
      </c>
      <c r="M113" s="79">
        <v>53239.67</v>
      </c>
      <c r="N113" s="79">
        <v>53239.67</v>
      </c>
      <c r="O113" s="79">
        <v>53239.67</v>
      </c>
      <c r="P113" s="80">
        <v>301548424.98000002</v>
      </c>
      <c r="Q113" s="79">
        <v>292568.67000000004</v>
      </c>
      <c r="R113" s="79">
        <v>292568.67000000004</v>
      </c>
      <c r="S113" s="79">
        <v>292568.67000000004</v>
      </c>
      <c r="T113" s="79">
        <v>38739876.659999996</v>
      </c>
      <c r="U113" s="79">
        <v>38739876.659999996</v>
      </c>
      <c r="V113" s="79">
        <v>38739876.659999996</v>
      </c>
      <c r="W113" s="79">
        <v>6045706.9900000002</v>
      </c>
      <c r="X113" s="79">
        <v>6045706.9900000002</v>
      </c>
      <c r="Y113" s="79">
        <v>6045706.9900000002</v>
      </c>
      <c r="Z113" s="79">
        <v>3337462.33</v>
      </c>
      <c r="AA113" s="79">
        <v>3337462.33</v>
      </c>
      <c r="AB113" s="79">
        <v>3337462.33</v>
      </c>
      <c r="AC113" s="80">
        <v>145246843.95000002</v>
      </c>
      <c r="AD113" s="79">
        <v>1015161.52</v>
      </c>
      <c r="AE113" s="79">
        <v>1015161.52</v>
      </c>
      <c r="AF113" s="79">
        <v>1015161.52</v>
      </c>
      <c r="AG113" s="79">
        <v>345134.41000000003</v>
      </c>
      <c r="AH113" s="79">
        <v>345134.41000000003</v>
      </c>
      <c r="AI113" s="79">
        <v>345134.41000000003</v>
      </c>
      <c r="AJ113" s="79">
        <v>784709.33000000007</v>
      </c>
      <c r="AK113" s="79">
        <v>784709.33000000007</v>
      </c>
      <c r="AL113" s="79">
        <v>784709.33000000007</v>
      </c>
      <c r="AM113" s="79">
        <v>225825.65999999997</v>
      </c>
      <c r="AN113" s="79">
        <v>225825.65999999997</v>
      </c>
      <c r="AO113" s="79">
        <v>225825.65999999997</v>
      </c>
      <c r="AP113" s="80">
        <v>7112492.7600000016</v>
      </c>
      <c r="AQ113" s="79">
        <v>449558.34</v>
      </c>
      <c r="AR113" s="79">
        <v>449558.34</v>
      </c>
      <c r="AS113" s="79">
        <v>449558.34</v>
      </c>
      <c r="AT113" s="79">
        <v>1497527</v>
      </c>
      <c r="AU113" s="79">
        <v>1497527</v>
      </c>
      <c r="AV113" s="79">
        <v>1497527</v>
      </c>
      <c r="AW113" s="79">
        <v>3241761.33</v>
      </c>
      <c r="AX113" s="79">
        <v>3241761.33</v>
      </c>
      <c r="AY113" s="79">
        <v>3241761.33</v>
      </c>
      <c r="AZ113" s="79">
        <v>3314018.34</v>
      </c>
      <c r="BA113" s="79">
        <v>3314018.34</v>
      </c>
      <c r="BB113" s="79">
        <v>3314018.34</v>
      </c>
      <c r="BC113" s="80">
        <v>25508595.030000001</v>
      </c>
      <c r="BD113" s="79">
        <v>1970298.3399999999</v>
      </c>
      <c r="BE113" s="79">
        <v>1970298.3399999999</v>
      </c>
      <c r="BF113" s="79">
        <v>1970298.3399999999</v>
      </c>
      <c r="BG113" s="79">
        <v>1401680.6600000001</v>
      </c>
      <c r="BH113" s="79">
        <v>1401680.6600000001</v>
      </c>
      <c r="BI113" s="79">
        <v>1401680.6600000001</v>
      </c>
      <c r="BJ113" s="79">
        <v>194106.01</v>
      </c>
      <c r="BK113" s="79">
        <v>194106.01</v>
      </c>
      <c r="BL113" s="79">
        <v>194106.01</v>
      </c>
      <c r="BM113" s="79">
        <v>165</v>
      </c>
      <c r="BN113" s="79">
        <v>165</v>
      </c>
      <c r="BO113" s="79">
        <v>165</v>
      </c>
      <c r="BP113" s="80">
        <v>10698750.029999999</v>
      </c>
      <c r="BQ113" s="79">
        <v>227771.65999999997</v>
      </c>
      <c r="BR113" s="79">
        <v>227771.65999999997</v>
      </c>
      <c r="BS113" s="79">
        <v>227771.65999999997</v>
      </c>
      <c r="BT113" s="79">
        <v>236821.33000000002</v>
      </c>
      <c r="BU113" s="79">
        <v>236821.33000000002</v>
      </c>
      <c r="BV113" s="79">
        <v>236821.33000000002</v>
      </c>
      <c r="BW113" s="79">
        <v>1165352.0000000002</v>
      </c>
      <c r="BX113" s="79">
        <v>1165352.0000000002</v>
      </c>
      <c r="BY113" s="79">
        <v>1165352.0000000002</v>
      </c>
      <c r="BZ113" s="79">
        <v>607.66</v>
      </c>
      <c r="CA113" s="79">
        <v>607.66</v>
      </c>
      <c r="CB113" s="79">
        <v>607.66</v>
      </c>
      <c r="CC113" s="80">
        <v>4891657.9500000011</v>
      </c>
      <c r="CD113" s="79">
        <v>226838.18</v>
      </c>
      <c r="CE113" s="79">
        <v>226838.18</v>
      </c>
      <c r="CF113" s="79">
        <v>226838.18</v>
      </c>
      <c r="CG113" s="79">
        <v>310008</v>
      </c>
      <c r="CH113" s="79">
        <v>310008</v>
      </c>
      <c r="CI113" s="79">
        <v>310008</v>
      </c>
      <c r="CJ113" s="79">
        <v>493198.66000000003</v>
      </c>
      <c r="CK113" s="79">
        <v>493198.66000000003</v>
      </c>
      <c r="CL113" s="79">
        <v>493198.66000000003</v>
      </c>
      <c r="CM113" s="79">
        <v>257747</v>
      </c>
      <c r="CN113" s="79">
        <v>257747</v>
      </c>
      <c r="CO113" s="79">
        <v>257747</v>
      </c>
      <c r="CP113" s="80">
        <v>3863375.5200000005</v>
      </c>
      <c r="CQ113" s="79">
        <v>350677.67</v>
      </c>
      <c r="CR113" s="79">
        <v>350677.67</v>
      </c>
      <c r="CS113" s="79">
        <v>350677.67</v>
      </c>
      <c r="CT113" s="79">
        <v>311036.67</v>
      </c>
      <c r="CU113" s="79">
        <v>311036.67</v>
      </c>
      <c r="CV113" s="79">
        <v>311036.67</v>
      </c>
      <c r="CW113" s="79">
        <v>557477.99999999988</v>
      </c>
      <c r="CX113" s="79">
        <v>557477.99999999988</v>
      </c>
      <c r="CY113" s="79">
        <v>557477.99999999988</v>
      </c>
      <c r="CZ113" s="79">
        <v>12479.66</v>
      </c>
      <c r="DA113" s="79">
        <v>12479.66</v>
      </c>
      <c r="DB113" s="79">
        <v>12479.66</v>
      </c>
      <c r="DC113" s="80">
        <v>3695016</v>
      </c>
      <c r="DD113" s="79">
        <v>200187.9</v>
      </c>
      <c r="DE113" s="79">
        <v>200187.9</v>
      </c>
      <c r="DF113" s="79">
        <v>200187.9</v>
      </c>
      <c r="DG113" s="79">
        <v>387449.46</v>
      </c>
      <c r="DH113" s="79">
        <v>387449.46</v>
      </c>
      <c r="DI113" s="79">
        <v>387449.46</v>
      </c>
      <c r="DJ113" s="79">
        <v>7889006.6699999999</v>
      </c>
      <c r="DK113" s="79">
        <v>7889006.6699999999</v>
      </c>
      <c r="DL113" s="79">
        <v>7889006.6699999999</v>
      </c>
      <c r="DM113" s="79">
        <v>7352.53</v>
      </c>
      <c r="DN113" s="79">
        <v>2758.67</v>
      </c>
      <c r="DO113" s="79">
        <v>7352.53</v>
      </c>
      <c r="DP113" s="80">
        <v>25447395.820000008</v>
      </c>
      <c r="DQ113" s="79">
        <v>1036.33</v>
      </c>
      <c r="DR113" s="79">
        <v>1036.33</v>
      </c>
      <c r="DS113" s="79">
        <v>1036.33</v>
      </c>
      <c r="DT113" s="79">
        <v>2903014.02</v>
      </c>
      <c r="DU113" s="79">
        <v>728088.56</v>
      </c>
      <c r="DV113" s="79">
        <v>2275846.5299999998</v>
      </c>
      <c r="DW113" s="79">
        <v>2336861.62</v>
      </c>
      <c r="DX113" s="79">
        <v>3694701.12</v>
      </c>
      <c r="DY113" s="79">
        <v>4903343.1099999994</v>
      </c>
      <c r="DZ113" s="79">
        <v>7174714.0100000007</v>
      </c>
      <c r="EA113" s="79">
        <v>3983056.85</v>
      </c>
      <c r="EB113" s="79">
        <v>7696713.2299999995</v>
      </c>
      <c r="EC113" s="80">
        <v>35699448.039999999</v>
      </c>
      <c r="ED113" s="79">
        <v>6691045.25</v>
      </c>
      <c r="EE113" s="79">
        <v>755885.95</v>
      </c>
      <c r="EF113" s="79">
        <v>19985339.799999997</v>
      </c>
      <c r="EG113" s="79">
        <v>4011365.54</v>
      </c>
      <c r="EH113" s="79">
        <v>35347998.949999996</v>
      </c>
      <c r="EI113" s="79">
        <v>6656071.7300000014</v>
      </c>
      <c r="EJ113" s="79">
        <v>10352238.16</v>
      </c>
      <c r="EK113" s="79">
        <v>8505233.4800000004</v>
      </c>
      <c r="EL113" s="79">
        <v>13723460.83</v>
      </c>
      <c r="EM113" s="79">
        <v>14828683.84</v>
      </c>
      <c r="EN113" s="79">
        <v>11488162.959999999</v>
      </c>
      <c r="EO113" s="79">
        <v>25810091.5</v>
      </c>
      <c r="EP113" s="80">
        <v>158155577.99000001</v>
      </c>
      <c r="EQ113" s="79">
        <v>13943864.84</v>
      </c>
      <c r="ER113" s="79">
        <v>15087021.66</v>
      </c>
      <c r="ES113" s="79">
        <v>25917427.689999998</v>
      </c>
      <c r="ET113" s="79">
        <v>20522901.379999999</v>
      </c>
      <c r="EU113" s="79">
        <v>29116274</v>
      </c>
      <c r="EV113" s="79">
        <v>31511277</v>
      </c>
      <c r="EW113" s="79">
        <v>22463446</v>
      </c>
      <c r="EX113" s="79">
        <v>27833703</v>
      </c>
      <c r="EY113" s="79">
        <v>67210998</v>
      </c>
      <c r="EZ113" s="79">
        <v>35574500</v>
      </c>
      <c r="FA113" s="79">
        <v>35398061</v>
      </c>
      <c r="FB113" s="79">
        <v>46767948</v>
      </c>
      <c r="FC113" s="80">
        <v>371347422.56999999</v>
      </c>
      <c r="FD113" s="79">
        <v>2277519.81</v>
      </c>
      <c r="FE113" s="79">
        <v>1696591.83</v>
      </c>
      <c r="FF113" s="79">
        <v>2340215.54</v>
      </c>
      <c r="FG113" s="79">
        <v>1704429</v>
      </c>
      <c r="FH113" s="79">
        <v>4447986.45</v>
      </c>
      <c r="FI113" s="79">
        <v>2655145</v>
      </c>
      <c r="FJ113" s="79">
        <v>2864564</v>
      </c>
      <c r="FK113" s="79">
        <v>2598184</v>
      </c>
      <c r="FL113" s="79">
        <v>2413644</v>
      </c>
      <c r="FM113" s="79">
        <v>2188582</v>
      </c>
      <c r="FN113" s="79">
        <v>1976622</v>
      </c>
      <c r="FO113" s="79">
        <v>10529955.550000001</v>
      </c>
      <c r="FP113" s="80">
        <v>37693439.18</v>
      </c>
      <c r="FQ113" s="79">
        <v>2094052.08</v>
      </c>
      <c r="FR113" s="79">
        <v>3305546.87</v>
      </c>
      <c r="FS113" s="79">
        <v>4690581.01</v>
      </c>
      <c r="FT113" s="79">
        <v>2057743</v>
      </c>
      <c r="FU113" s="79">
        <v>1758688.32</v>
      </c>
      <c r="FV113" s="79">
        <v>2165807.5099999998</v>
      </c>
      <c r="FW113" s="79">
        <v>3869851.4</v>
      </c>
      <c r="FX113" s="79">
        <v>3490104</v>
      </c>
      <c r="FY113" s="79">
        <v>11223782.720000001</v>
      </c>
      <c r="FZ113" s="79">
        <v>17547508</v>
      </c>
      <c r="GA113" s="79">
        <v>1554745</v>
      </c>
      <c r="GB113" s="79">
        <v>12109255.75</v>
      </c>
      <c r="GC113" s="80">
        <v>65867665.660000004</v>
      </c>
      <c r="GD113" s="79">
        <v>1664240.9500000002</v>
      </c>
      <c r="GE113" s="79">
        <v>1892170</v>
      </c>
      <c r="GF113" s="79">
        <v>1169192</v>
      </c>
      <c r="GG113" s="79">
        <v>5977794.8700000001</v>
      </c>
      <c r="GH113" s="79">
        <v>2647790</v>
      </c>
      <c r="GI113" s="79">
        <v>2030523</v>
      </c>
      <c r="GJ113" s="79">
        <v>3367961.23</v>
      </c>
      <c r="GK113" s="79">
        <v>1074940</v>
      </c>
      <c r="GL113" s="79">
        <v>6480821</v>
      </c>
      <c r="GM113" s="79">
        <v>1236607</v>
      </c>
      <c r="GN113" s="79">
        <v>2811647.52</v>
      </c>
      <c r="GO113" s="79">
        <v>3646493.64</v>
      </c>
      <c r="GP113" s="80">
        <f t="shared" si="35"/>
        <v>34000181.210000001</v>
      </c>
      <c r="GQ113" s="79">
        <v>2743298.96</v>
      </c>
      <c r="GR113" s="79">
        <v>3634968</v>
      </c>
      <c r="GS113" s="79">
        <v>3350911</v>
      </c>
      <c r="GT113" s="79">
        <v>2187010</v>
      </c>
      <c r="GU113" s="79">
        <v>1322955</v>
      </c>
      <c r="GV113" s="79">
        <v>1364727</v>
      </c>
      <c r="GW113" s="79">
        <v>904972</v>
      </c>
      <c r="GX113" s="79">
        <v>1895750</v>
      </c>
      <c r="GY113" s="79">
        <v>693472</v>
      </c>
      <c r="GZ113" s="79">
        <v>856546</v>
      </c>
      <c r="HA113" s="79">
        <v>541057</v>
      </c>
      <c r="HB113" s="79">
        <v>1173347</v>
      </c>
      <c r="HC113" s="80">
        <f t="shared" si="36"/>
        <v>20669013.960000001</v>
      </c>
      <c r="HD113" s="79">
        <v>682092</v>
      </c>
      <c r="HE113" s="79">
        <v>476779</v>
      </c>
      <c r="HF113" s="79">
        <v>2450539</v>
      </c>
      <c r="HG113" s="79">
        <v>504263</v>
      </c>
      <c r="HH113" s="79">
        <v>364546</v>
      </c>
      <c r="HI113" s="79">
        <v>570520</v>
      </c>
      <c r="HJ113" s="79">
        <v>382194</v>
      </c>
      <c r="HK113" s="79">
        <v>382959</v>
      </c>
      <c r="HL113" s="79">
        <v>375591</v>
      </c>
      <c r="HM113" s="79">
        <v>450584.84</v>
      </c>
      <c r="HN113" s="79">
        <v>522127.03</v>
      </c>
      <c r="HO113" s="79">
        <v>587881.92999999993</v>
      </c>
      <c r="HP113" s="80">
        <f t="shared" si="37"/>
        <v>7750076.7999999998</v>
      </c>
      <c r="HQ113" s="79">
        <v>485225.75</v>
      </c>
      <c r="HR113" s="79">
        <v>439849.88</v>
      </c>
      <c r="HS113" s="79">
        <v>540140.23</v>
      </c>
      <c r="HT113" s="79">
        <v>443921.39</v>
      </c>
      <c r="HU113" s="79">
        <v>486291.65</v>
      </c>
      <c r="HV113" s="79">
        <v>652812.46</v>
      </c>
      <c r="HW113" s="79">
        <v>633299.41999999993</v>
      </c>
      <c r="HX113" s="79">
        <v>653593.91999999993</v>
      </c>
      <c r="HY113" s="79">
        <v>613413.43999999994</v>
      </c>
      <c r="HZ113" s="79">
        <v>685990.44</v>
      </c>
      <c r="IA113" s="79">
        <v>960940.21</v>
      </c>
      <c r="IB113" s="79">
        <v>749934.19</v>
      </c>
      <c r="IC113" s="80">
        <f t="shared" si="38"/>
        <v>7345412.9799999986</v>
      </c>
      <c r="ID113" s="79">
        <v>502891.13</v>
      </c>
      <c r="IE113" s="79">
        <v>10183137</v>
      </c>
      <c r="IF113" s="79">
        <v>8278678.8200000003</v>
      </c>
      <c r="IG113" s="79">
        <v>5495599</v>
      </c>
      <c r="IH113" s="79">
        <v>7600250</v>
      </c>
      <c r="II113" s="79">
        <v>10202922.449999999</v>
      </c>
      <c r="IJ113" s="79">
        <v>11011181.010000002</v>
      </c>
      <c r="IK113" s="79">
        <v>11428088</v>
      </c>
      <c r="IL113" s="79">
        <v>12958258</v>
      </c>
      <c r="IM113" s="79">
        <v>14162993</v>
      </c>
      <c r="IN113" s="79">
        <v>15032111</v>
      </c>
      <c r="IO113" s="79">
        <v>14429691</v>
      </c>
      <c r="IP113" s="80">
        <f t="shared" si="39"/>
        <v>121285800.41000001</v>
      </c>
      <c r="IQ113" s="79">
        <v>9103027</v>
      </c>
      <c r="IR113" s="79">
        <v>5950084</v>
      </c>
      <c r="IS113" s="79">
        <v>6565933</v>
      </c>
      <c r="IT113" s="79">
        <v>9453103</v>
      </c>
      <c r="IU113" s="79">
        <v>12220609</v>
      </c>
      <c r="IV113" s="79">
        <v>17246632</v>
      </c>
      <c r="IW113" s="79">
        <v>17199337</v>
      </c>
      <c r="IX113" s="79">
        <v>14955725</v>
      </c>
      <c r="IY113" s="79">
        <v>16221055</v>
      </c>
      <c r="IZ113" s="79">
        <v>18509331</v>
      </c>
      <c r="JA113" s="79">
        <v>9909013</v>
      </c>
      <c r="JB113" s="79">
        <v>29029915</v>
      </c>
      <c r="JC113" s="80">
        <f t="shared" si="40"/>
        <v>166363764</v>
      </c>
      <c r="JD113" s="79">
        <v>16043382</v>
      </c>
      <c r="JE113" s="79">
        <v>9589676</v>
      </c>
      <c r="JF113" s="79">
        <v>23231879</v>
      </c>
      <c r="JG113" s="79">
        <v>9292455</v>
      </c>
      <c r="JH113" s="79">
        <v>9470502</v>
      </c>
      <c r="JI113" s="79">
        <v>8233090</v>
      </c>
      <c r="JJ113" s="79">
        <v>11622365</v>
      </c>
      <c r="JK113" s="79">
        <v>15321407</v>
      </c>
      <c r="JL113" s="79">
        <v>14185285</v>
      </c>
      <c r="JM113" s="79">
        <v>24888635</v>
      </c>
      <c r="JN113" s="79">
        <v>22048409</v>
      </c>
      <c r="JO113" s="79">
        <v>40139128</v>
      </c>
      <c r="JP113" s="80">
        <f t="shared" si="41"/>
        <v>204066213</v>
      </c>
      <c r="JQ113" s="79">
        <v>15820922</v>
      </c>
      <c r="JR113" s="79">
        <v>20379695</v>
      </c>
      <c r="JS113" s="79">
        <v>23235510</v>
      </c>
      <c r="JT113" s="79">
        <v>29968945</v>
      </c>
      <c r="JU113" s="79">
        <v>27633422</v>
      </c>
      <c r="JV113" s="79">
        <v>24280183</v>
      </c>
      <c r="JW113" s="79">
        <v>26028501</v>
      </c>
      <c r="JX113" s="79">
        <v>35276428</v>
      </c>
      <c r="JY113" s="79">
        <v>29466492</v>
      </c>
      <c r="JZ113" s="79">
        <v>29491156</v>
      </c>
      <c r="KA113" s="79">
        <v>35416523</v>
      </c>
      <c r="KB113" s="79">
        <v>39568589</v>
      </c>
      <c r="KC113" s="80">
        <f t="shared" si="42"/>
        <v>336566366</v>
      </c>
      <c r="KD113" s="79">
        <v>15852225</v>
      </c>
      <c r="KE113" s="79">
        <v>18126166</v>
      </c>
      <c r="KF113" s="79">
        <v>19252470</v>
      </c>
      <c r="KG113" s="79">
        <v>20696739</v>
      </c>
      <c r="KH113" s="79">
        <v>20531437</v>
      </c>
      <c r="KI113" s="79">
        <v>21155050</v>
      </c>
      <c r="KJ113" s="79">
        <v>26949667</v>
      </c>
      <c r="KK113" s="79">
        <v>24900332</v>
      </c>
      <c r="KL113" s="79">
        <v>17458502</v>
      </c>
      <c r="KM113" s="79">
        <v>16834756</v>
      </c>
      <c r="KN113" s="79">
        <v>37301137</v>
      </c>
      <c r="KO113" s="79">
        <v>32039475</v>
      </c>
      <c r="KP113" s="80">
        <f t="shared" si="43"/>
        <v>271097956</v>
      </c>
      <c r="KQ113" s="79">
        <v>19823788</v>
      </c>
      <c r="KR113" s="79">
        <v>17087711</v>
      </c>
      <c r="KS113" s="79">
        <v>17609406</v>
      </c>
      <c r="KT113" s="79">
        <v>17117866</v>
      </c>
      <c r="KU113" s="79">
        <v>12649854</v>
      </c>
      <c r="KV113" s="79">
        <v>14554972</v>
      </c>
      <c r="KW113" s="79">
        <v>23444554</v>
      </c>
      <c r="KX113" s="79">
        <v>20440458</v>
      </c>
      <c r="KY113" s="79">
        <v>29545317</v>
      </c>
      <c r="KZ113" s="79">
        <v>20964972</v>
      </c>
      <c r="LA113" s="79">
        <v>49850345</v>
      </c>
      <c r="LB113" s="79">
        <v>21366011</v>
      </c>
      <c r="LC113" s="80">
        <f t="shared" si="44"/>
        <v>264455254</v>
      </c>
      <c r="LD113" s="79">
        <v>5510165</v>
      </c>
      <c r="LE113" s="79">
        <v>15933381</v>
      </c>
      <c r="LF113" s="79">
        <v>14095806</v>
      </c>
      <c r="LG113" s="79">
        <v>13101223</v>
      </c>
      <c r="LH113" s="79">
        <v>21084147</v>
      </c>
      <c r="LI113" s="79">
        <v>15298635</v>
      </c>
      <c r="LJ113" s="81" t="e">
        <f>+INDEX(#REF!,MATCH($B113,#REF!,0),MATCH(LJ$6,#REF!,0))</f>
        <v>#REF!</v>
      </c>
      <c r="LK113" s="82"/>
      <c r="LL113" s="81"/>
      <c r="LM113" s="81"/>
      <c r="LN113" s="81"/>
      <c r="LO113" s="81"/>
      <c r="LP113" s="80" t="e">
        <f t="shared" si="45"/>
        <v>#REF!</v>
      </c>
    </row>
    <row r="114" spans="2:328" hidden="1" outlineLevel="1">
      <c r="B114" t="str">
        <f t="shared" si="57"/>
        <v>PLANTA DE BENEFICIOAPURÍMAC</v>
      </c>
      <c r="C114" s="78" t="s">
        <v>400</v>
      </c>
      <c r="D114" s="79">
        <v>0</v>
      </c>
      <c r="E114" s="79">
        <v>0</v>
      </c>
      <c r="F114" s="79">
        <v>0</v>
      </c>
      <c r="G114" s="79">
        <v>0</v>
      </c>
      <c r="H114" s="79">
        <v>0</v>
      </c>
      <c r="I114" s="79">
        <v>0</v>
      </c>
      <c r="J114" s="79">
        <v>0</v>
      </c>
      <c r="K114" s="79">
        <v>0</v>
      </c>
      <c r="L114" s="79">
        <v>0</v>
      </c>
      <c r="M114" s="79">
        <v>0</v>
      </c>
      <c r="N114" s="79">
        <v>0</v>
      </c>
      <c r="O114" s="79">
        <v>0</v>
      </c>
      <c r="P114" s="80">
        <v>0</v>
      </c>
      <c r="Q114" s="79">
        <v>0</v>
      </c>
      <c r="R114" s="79">
        <v>0</v>
      </c>
      <c r="S114" s="79">
        <v>0</v>
      </c>
      <c r="T114" s="79">
        <v>0</v>
      </c>
      <c r="U114" s="79">
        <v>0</v>
      </c>
      <c r="V114" s="79">
        <v>0</v>
      </c>
      <c r="W114" s="79">
        <v>0</v>
      </c>
      <c r="X114" s="79">
        <v>0</v>
      </c>
      <c r="Y114" s="79">
        <v>0</v>
      </c>
      <c r="Z114" s="79">
        <v>0</v>
      </c>
      <c r="AA114" s="79">
        <v>0</v>
      </c>
      <c r="AB114" s="79">
        <v>0</v>
      </c>
      <c r="AC114" s="80">
        <v>0</v>
      </c>
      <c r="AD114" s="79">
        <v>0</v>
      </c>
      <c r="AE114" s="79">
        <v>0</v>
      </c>
      <c r="AF114" s="79">
        <v>0</v>
      </c>
      <c r="AG114" s="79">
        <v>0</v>
      </c>
      <c r="AH114" s="79">
        <v>0</v>
      </c>
      <c r="AI114" s="79">
        <v>0</v>
      </c>
      <c r="AJ114" s="79">
        <v>0</v>
      </c>
      <c r="AK114" s="79">
        <v>0</v>
      </c>
      <c r="AL114" s="79">
        <v>0</v>
      </c>
      <c r="AM114" s="79">
        <v>0</v>
      </c>
      <c r="AN114" s="79">
        <v>0</v>
      </c>
      <c r="AO114" s="79">
        <v>0</v>
      </c>
      <c r="AP114" s="80">
        <v>0</v>
      </c>
      <c r="AQ114" s="79">
        <v>0</v>
      </c>
      <c r="AR114" s="79">
        <v>0</v>
      </c>
      <c r="AS114" s="79">
        <v>0</v>
      </c>
      <c r="AT114" s="79">
        <v>0</v>
      </c>
      <c r="AU114" s="79">
        <v>0</v>
      </c>
      <c r="AV114" s="79">
        <v>0</v>
      </c>
      <c r="AW114" s="79">
        <v>437151</v>
      </c>
      <c r="AX114" s="79">
        <v>437151</v>
      </c>
      <c r="AY114" s="79">
        <v>437151</v>
      </c>
      <c r="AZ114" s="79">
        <v>187687.33</v>
      </c>
      <c r="BA114" s="79">
        <v>187687.33</v>
      </c>
      <c r="BB114" s="79">
        <v>187687.33</v>
      </c>
      <c r="BC114" s="80">
        <v>1874514.9900000002</v>
      </c>
      <c r="BD114" s="79">
        <v>0</v>
      </c>
      <c r="BE114" s="79">
        <v>0</v>
      </c>
      <c r="BF114" s="79">
        <v>0</v>
      </c>
      <c r="BG114" s="79">
        <v>1194.33</v>
      </c>
      <c r="BH114" s="79">
        <v>1194.33</v>
      </c>
      <c r="BI114" s="79">
        <v>1194.33</v>
      </c>
      <c r="BJ114" s="79">
        <v>0</v>
      </c>
      <c r="BK114" s="79">
        <v>0</v>
      </c>
      <c r="BL114" s="79">
        <v>0</v>
      </c>
      <c r="BM114" s="79">
        <v>1394.33</v>
      </c>
      <c r="BN114" s="79">
        <v>1394.33</v>
      </c>
      <c r="BO114" s="79">
        <v>1394.33</v>
      </c>
      <c r="BP114" s="80">
        <v>7765.98</v>
      </c>
      <c r="BQ114" s="79">
        <v>0</v>
      </c>
      <c r="BR114" s="79">
        <v>0</v>
      </c>
      <c r="BS114" s="79">
        <v>0</v>
      </c>
      <c r="BT114" s="79">
        <v>2711.33</v>
      </c>
      <c r="BU114" s="79">
        <v>2711.33</v>
      </c>
      <c r="BV114" s="79">
        <v>2711.33</v>
      </c>
      <c r="BW114" s="79">
        <v>3049</v>
      </c>
      <c r="BX114" s="79">
        <v>3049</v>
      </c>
      <c r="BY114" s="79">
        <v>3049</v>
      </c>
      <c r="BZ114" s="79">
        <v>38562.33</v>
      </c>
      <c r="CA114" s="79">
        <v>38562.33</v>
      </c>
      <c r="CB114" s="79">
        <v>38562.33</v>
      </c>
      <c r="CC114" s="80">
        <v>132967.97999999998</v>
      </c>
      <c r="CD114" s="79">
        <v>1994.33</v>
      </c>
      <c r="CE114" s="79">
        <v>1994.33</v>
      </c>
      <c r="CF114" s="79">
        <v>1994.33</v>
      </c>
      <c r="CG114" s="79">
        <v>18835.669999999998</v>
      </c>
      <c r="CH114" s="79">
        <v>18835.669999999998</v>
      </c>
      <c r="CI114" s="79">
        <v>18835.669999999998</v>
      </c>
      <c r="CJ114" s="79">
        <v>416554.33</v>
      </c>
      <c r="CK114" s="79">
        <v>416554.33</v>
      </c>
      <c r="CL114" s="79">
        <v>416554.33</v>
      </c>
      <c r="CM114" s="79">
        <v>119486.33</v>
      </c>
      <c r="CN114" s="79">
        <v>119486.33</v>
      </c>
      <c r="CO114" s="79">
        <v>119486.33</v>
      </c>
      <c r="CP114" s="80">
        <v>1670611.9800000002</v>
      </c>
      <c r="CQ114" s="79">
        <v>366.67</v>
      </c>
      <c r="CR114" s="79">
        <v>366.67</v>
      </c>
      <c r="CS114" s="79">
        <v>366.67</v>
      </c>
      <c r="CT114" s="79">
        <v>23638.33</v>
      </c>
      <c r="CU114" s="79">
        <v>23638.33</v>
      </c>
      <c r="CV114" s="79">
        <v>23638.33</v>
      </c>
      <c r="CW114" s="79">
        <v>0</v>
      </c>
      <c r="CX114" s="79">
        <v>0</v>
      </c>
      <c r="CY114" s="79">
        <v>0</v>
      </c>
      <c r="CZ114" s="79">
        <v>0</v>
      </c>
      <c r="DA114" s="79">
        <v>0</v>
      </c>
      <c r="DB114" s="79">
        <v>0</v>
      </c>
      <c r="DC114" s="80">
        <v>72015</v>
      </c>
      <c r="DD114" s="79">
        <v>0</v>
      </c>
      <c r="DE114" s="79">
        <v>0</v>
      </c>
      <c r="DF114" s="79">
        <v>0</v>
      </c>
      <c r="DG114" s="79">
        <v>0</v>
      </c>
      <c r="DH114" s="79">
        <v>0</v>
      </c>
      <c r="DI114" s="79">
        <v>0</v>
      </c>
      <c r="DJ114" s="79">
        <v>0</v>
      </c>
      <c r="DK114" s="79">
        <v>0</v>
      </c>
      <c r="DL114" s="79">
        <v>0</v>
      </c>
      <c r="DM114" s="79">
        <v>0</v>
      </c>
      <c r="DN114" s="79">
        <v>0</v>
      </c>
      <c r="DO114" s="79">
        <v>0</v>
      </c>
      <c r="DP114" s="80">
        <v>0</v>
      </c>
      <c r="DQ114" s="79">
        <v>0</v>
      </c>
      <c r="DR114" s="79">
        <v>0</v>
      </c>
      <c r="DS114" s="79">
        <v>0</v>
      </c>
      <c r="DT114" s="79">
        <v>340</v>
      </c>
      <c r="DU114" s="79">
        <v>0</v>
      </c>
      <c r="DV114" s="79">
        <v>1300</v>
      </c>
      <c r="DW114" s="79">
        <v>0</v>
      </c>
      <c r="DX114" s="79">
        <v>0</v>
      </c>
      <c r="DY114" s="79">
        <v>0</v>
      </c>
      <c r="DZ114" s="79">
        <v>0</v>
      </c>
      <c r="EA114" s="79">
        <v>0</v>
      </c>
      <c r="EB114" s="79">
        <v>0</v>
      </c>
      <c r="EC114" s="80">
        <v>1640</v>
      </c>
      <c r="ED114" s="79">
        <v>0</v>
      </c>
      <c r="EE114" s="79">
        <v>0</v>
      </c>
      <c r="EF114" s="79">
        <v>0</v>
      </c>
      <c r="EG114" s="79">
        <v>0</v>
      </c>
      <c r="EH114" s="79">
        <v>0</v>
      </c>
      <c r="EI114" s="79">
        <v>0</v>
      </c>
      <c r="EJ114" s="79">
        <v>0</v>
      </c>
      <c r="EK114" s="79">
        <v>0</v>
      </c>
      <c r="EL114" s="79">
        <v>0</v>
      </c>
      <c r="EM114" s="79">
        <v>0</v>
      </c>
      <c r="EN114" s="79">
        <v>0</v>
      </c>
      <c r="EO114" s="79">
        <v>0</v>
      </c>
      <c r="EP114" s="80">
        <v>0</v>
      </c>
      <c r="EQ114" s="79">
        <v>0</v>
      </c>
      <c r="ER114" s="79">
        <v>0</v>
      </c>
      <c r="ES114" s="79">
        <v>0</v>
      </c>
      <c r="ET114" s="79">
        <v>0</v>
      </c>
      <c r="EU114" s="79">
        <v>59116043</v>
      </c>
      <c r="EV114" s="79">
        <v>0</v>
      </c>
      <c r="EW114" s="79">
        <v>0</v>
      </c>
      <c r="EX114" s="79">
        <v>0</v>
      </c>
      <c r="EY114" s="79">
        <v>0</v>
      </c>
      <c r="EZ114" s="79">
        <v>0</v>
      </c>
      <c r="FA114" s="79">
        <v>0</v>
      </c>
      <c r="FB114" s="79">
        <v>0</v>
      </c>
      <c r="FC114" s="80">
        <v>59116043</v>
      </c>
      <c r="FD114" s="79">
        <v>0</v>
      </c>
      <c r="FE114" s="79">
        <v>0</v>
      </c>
      <c r="FF114" s="79">
        <v>0</v>
      </c>
      <c r="FG114" s="79">
        <v>0</v>
      </c>
      <c r="FH114" s="79">
        <v>0</v>
      </c>
      <c r="FI114" s="79">
        <v>0</v>
      </c>
      <c r="FJ114" s="79">
        <v>0</v>
      </c>
      <c r="FK114" s="79">
        <v>0</v>
      </c>
      <c r="FL114" s="79">
        <v>0</v>
      </c>
      <c r="FM114" s="79">
        <v>0</v>
      </c>
      <c r="FN114" s="79">
        <v>0</v>
      </c>
      <c r="FO114" s="79">
        <v>0</v>
      </c>
      <c r="FP114" s="80">
        <v>0</v>
      </c>
      <c r="FQ114" s="79">
        <v>0</v>
      </c>
      <c r="FR114" s="79">
        <v>0</v>
      </c>
      <c r="FS114" s="79">
        <v>0</v>
      </c>
      <c r="FT114" s="79">
        <v>0</v>
      </c>
      <c r="FU114" s="79">
        <v>0</v>
      </c>
      <c r="FV114" s="79">
        <v>0</v>
      </c>
      <c r="FW114" s="79">
        <v>0</v>
      </c>
      <c r="FX114" s="79">
        <v>0</v>
      </c>
      <c r="FY114" s="79">
        <v>0</v>
      </c>
      <c r="FZ114" s="79">
        <v>0</v>
      </c>
      <c r="GA114" s="79">
        <v>0</v>
      </c>
      <c r="GB114" s="79">
        <v>0</v>
      </c>
      <c r="GC114" s="80">
        <v>0</v>
      </c>
      <c r="GD114" s="79">
        <v>0</v>
      </c>
      <c r="GE114" s="79">
        <v>0</v>
      </c>
      <c r="GF114" s="79">
        <v>0</v>
      </c>
      <c r="GG114" s="79">
        <v>0</v>
      </c>
      <c r="GH114" s="79">
        <v>0</v>
      </c>
      <c r="GI114" s="79">
        <v>0</v>
      </c>
      <c r="GJ114" s="79">
        <v>1000</v>
      </c>
      <c r="GK114" s="79">
        <v>0</v>
      </c>
      <c r="GL114" s="79">
        <v>0</v>
      </c>
      <c r="GM114" s="79">
        <v>2000</v>
      </c>
      <c r="GN114" s="79">
        <v>0</v>
      </c>
      <c r="GO114" s="79">
        <v>0</v>
      </c>
      <c r="GP114" s="80">
        <f t="shared" si="35"/>
        <v>3000</v>
      </c>
      <c r="GQ114" s="79">
        <v>0</v>
      </c>
      <c r="GR114" s="79">
        <v>0</v>
      </c>
      <c r="GS114" s="79">
        <v>0</v>
      </c>
      <c r="GT114" s="79">
        <v>0</v>
      </c>
      <c r="GU114" s="79">
        <v>0</v>
      </c>
      <c r="GV114" s="79">
        <v>0</v>
      </c>
      <c r="GW114" s="79">
        <v>0</v>
      </c>
      <c r="GX114" s="79">
        <v>0</v>
      </c>
      <c r="GY114" s="79">
        <v>0</v>
      </c>
      <c r="GZ114" s="79">
        <v>0</v>
      </c>
      <c r="HA114" s="79">
        <v>0</v>
      </c>
      <c r="HB114" s="79">
        <v>0</v>
      </c>
      <c r="HC114" s="80">
        <f t="shared" si="36"/>
        <v>0</v>
      </c>
      <c r="HD114" s="79">
        <v>0</v>
      </c>
      <c r="HE114" s="79">
        <v>0</v>
      </c>
      <c r="HF114" s="79">
        <v>0</v>
      </c>
      <c r="HG114" s="79">
        <v>0</v>
      </c>
      <c r="HH114" s="79">
        <v>0</v>
      </c>
      <c r="HI114" s="79">
        <v>0</v>
      </c>
      <c r="HJ114" s="79">
        <v>0</v>
      </c>
      <c r="HK114" s="79">
        <v>0</v>
      </c>
      <c r="HL114" s="79">
        <v>0</v>
      </c>
      <c r="HM114" s="79">
        <v>0</v>
      </c>
      <c r="HN114" s="79">
        <v>0</v>
      </c>
      <c r="HO114" s="79">
        <v>0</v>
      </c>
      <c r="HP114" s="80">
        <f t="shared" si="37"/>
        <v>0</v>
      </c>
      <c r="HQ114" s="79">
        <v>0</v>
      </c>
      <c r="HR114" s="79">
        <v>0</v>
      </c>
      <c r="HS114" s="79">
        <v>0</v>
      </c>
      <c r="HT114" s="79">
        <v>0</v>
      </c>
      <c r="HU114" s="79">
        <v>0</v>
      </c>
      <c r="HV114" s="79">
        <v>0</v>
      </c>
      <c r="HW114" s="79">
        <v>0</v>
      </c>
      <c r="HX114" s="79">
        <v>0</v>
      </c>
      <c r="HY114" s="79">
        <v>0</v>
      </c>
      <c r="HZ114" s="79">
        <v>0</v>
      </c>
      <c r="IA114" s="79">
        <v>0</v>
      </c>
      <c r="IB114" s="79">
        <v>0</v>
      </c>
      <c r="IC114" s="80">
        <f t="shared" si="38"/>
        <v>0</v>
      </c>
      <c r="ID114" s="79">
        <v>0</v>
      </c>
      <c r="IE114" s="79">
        <v>4510001</v>
      </c>
      <c r="IF114" s="79">
        <v>4946214</v>
      </c>
      <c r="IG114" s="79">
        <v>6077883</v>
      </c>
      <c r="IH114" s="79">
        <v>5530928</v>
      </c>
      <c r="II114" s="79">
        <v>5685015</v>
      </c>
      <c r="IJ114" s="79">
        <v>8476654</v>
      </c>
      <c r="IK114" s="79">
        <v>10884318</v>
      </c>
      <c r="IL114" s="79">
        <v>8780963</v>
      </c>
      <c r="IM114" s="79">
        <v>8451786</v>
      </c>
      <c r="IN114" s="79">
        <v>11180942</v>
      </c>
      <c r="IO114" s="79">
        <v>17731931</v>
      </c>
      <c r="IP114" s="80">
        <f t="shared" si="39"/>
        <v>92256635</v>
      </c>
      <c r="IQ114" s="79">
        <v>9464381</v>
      </c>
      <c r="IR114" s="79">
        <v>8399456</v>
      </c>
      <c r="IS114" s="79">
        <v>8274763</v>
      </c>
      <c r="IT114" s="79">
        <v>6076676</v>
      </c>
      <c r="IU114" s="79">
        <v>8911431</v>
      </c>
      <c r="IV114" s="79">
        <v>7182511</v>
      </c>
      <c r="IW114" s="79">
        <v>7610194</v>
      </c>
      <c r="IX114" s="79">
        <v>5213418</v>
      </c>
      <c r="IY114" s="79">
        <v>10913763</v>
      </c>
      <c r="IZ114" s="79">
        <v>8147220</v>
      </c>
      <c r="JA114" s="79">
        <v>13325135</v>
      </c>
      <c r="JB114" s="79">
        <v>16102847</v>
      </c>
      <c r="JC114" s="80">
        <f t="shared" si="40"/>
        <v>109621795</v>
      </c>
      <c r="JD114" s="79">
        <v>4993661</v>
      </c>
      <c r="JE114" s="79">
        <v>9717122</v>
      </c>
      <c r="JF114" s="79">
        <v>2721191</v>
      </c>
      <c r="JG114" s="79">
        <v>4855824</v>
      </c>
      <c r="JH114" s="79">
        <v>5394874</v>
      </c>
      <c r="JI114" s="79">
        <v>3521061</v>
      </c>
      <c r="JJ114" s="79">
        <v>3694516</v>
      </c>
      <c r="JK114" s="79">
        <v>7626224</v>
      </c>
      <c r="JL114" s="79">
        <v>6358764</v>
      </c>
      <c r="JM114" s="79">
        <v>4098543</v>
      </c>
      <c r="JN114" s="79">
        <v>4435110</v>
      </c>
      <c r="JO114" s="79">
        <v>17685725</v>
      </c>
      <c r="JP114" s="80">
        <f t="shared" si="41"/>
        <v>75102615</v>
      </c>
      <c r="JQ114" s="79">
        <v>3108855</v>
      </c>
      <c r="JR114" s="79">
        <v>5469154</v>
      </c>
      <c r="JS114" s="79">
        <v>9134941</v>
      </c>
      <c r="JT114" s="79">
        <v>5829641</v>
      </c>
      <c r="JU114" s="79">
        <v>10977675</v>
      </c>
      <c r="JV114" s="79">
        <v>7384824</v>
      </c>
      <c r="JW114" s="79">
        <v>7140569</v>
      </c>
      <c r="JX114" s="79">
        <v>11691210</v>
      </c>
      <c r="JY114" s="79">
        <v>5415657</v>
      </c>
      <c r="JZ114" s="79">
        <v>7091585</v>
      </c>
      <c r="KA114" s="79">
        <v>6510989</v>
      </c>
      <c r="KB114" s="79">
        <v>11636468</v>
      </c>
      <c r="KC114" s="80">
        <f t="shared" si="42"/>
        <v>91391568</v>
      </c>
      <c r="KD114" s="79">
        <v>5946356</v>
      </c>
      <c r="KE114" s="79">
        <v>5275231</v>
      </c>
      <c r="KF114" s="79">
        <v>12585805</v>
      </c>
      <c r="KG114" s="79">
        <v>9141595</v>
      </c>
      <c r="KH114" s="79">
        <v>6102019</v>
      </c>
      <c r="KI114" s="79">
        <v>4866157</v>
      </c>
      <c r="KJ114" s="79">
        <v>4202044</v>
      </c>
      <c r="KK114" s="79">
        <v>14977849</v>
      </c>
      <c r="KL114" s="79">
        <v>13669573</v>
      </c>
      <c r="KM114" s="79">
        <v>13561372</v>
      </c>
      <c r="KN114" s="79">
        <v>8363010</v>
      </c>
      <c r="KO114" s="79">
        <v>10330266</v>
      </c>
      <c r="KP114" s="80">
        <f t="shared" si="43"/>
        <v>109021277</v>
      </c>
      <c r="KQ114" s="79">
        <v>3568971</v>
      </c>
      <c r="KR114" s="79">
        <v>1213948</v>
      </c>
      <c r="KS114" s="79">
        <v>1191948</v>
      </c>
      <c r="KT114" s="79">
        <v>3466038</v>
      </c>
      <c r="KU114" s="79">
        <v>8239849</v>
      </c>
      <c r="KV114" s="79">
        <v>10000786</v>
      </c>
      <c r="KW114" s="79">
        <v>6925986</v>
      </c>
      <c r="KX114" s="79">
        <v>11075536</v>
      </c>
      <c r="KY114" s="79">
        <v>16119226</v>
      </c>
      <c r="KZ114" s="79">
        <v>8341450</v>
      </c>
      <c r="LA114" s="79">
        <v>8270444</v>
      </c>
      <c r="LB114" s="79">
        <v>12265768</v>
      </c>
      <c r="LC114" s="80">
        <f t="shared" si="44"/>
        <v>90679950</v>
      </c>
      <c r="LD114" s="79">
        <v>6653837</v>
      </c>
      <c r="LE114" s="79">
        <v>10512418</v>
      </c>
      <c r="LF114" s="79">
        <v>4816056</v>
      </c>
      <c r="LG114" s="79">
        <v>3142939</v>
      </c>
      <c r="LH114" s="79">
        <v>4568607</v>
      </c>
      <c r="LI114" s="79">
        <v>4767569</v>
      </c>
      <c r="LJ114" s="81" t="e">
        <f>+INDEX(#REF!,MATCH($B114,#REF!,0),MATCH(LJ$6,#REF!,0))</f>
        <v>#REF!</v>
      </c>
      <c r="LK114" s="82"/>
      <c r="LL114" s="81"/>
      <c r="LM114" s="81"/>
      <c r="LN114" s="81"/>
      <c r="LO114" s="81"/>
      <c r="LP114" s="80" t="e">
        <f t="shared" si="45"/>
        <v>#REF!</v>
      </c>
    </row>
    <row r="115" spans="2:328" hidden="1" outlineLevel="1">
      <c r="B115" t="str">
        <f t="shared" si="57"/>
        <v>PLANTA DE BENEFICIOAREQUIPA</v>
      </c>
      <c r="C115" s="78" t="s">
        <v>401</v>
      </c>
      <c r="D115" s="79">
        <v>302036</v>
      </c>
      <c r="E115" s="79">
        <v>302036</v>
      </c>
      <c r="F115" s="79">
        <v>302036</v>
      </c>
      <c r="G115" s="79">
        <v>650186</v>
      </c>
      <c r="H115" s="79">
        <v>650186</v>
      </c>
      <c r="I115" s="79">
        <v>650186</v>
      </c>
      <c r="J115" s="79">
        <v>721896</v>
      </c>
      <c r="K115" s="79">
        <v>721896</v>
      </c>
      <c r="L115" s="79">
        <v>721896</v>
      </c>
      <c r="M115" s="79">
        <v>650558</v>
      </c>
      <c r="N115" s="79">
        <v>650558</v>
      </c>
      <c r="O115" s="79">
        <v>650558</v>
      </c>
      <c r="P115" s="80">
        <v>6974028</v>
      </c>
      <c r="Q115" s="79">
        <v>232523.26</v>
      </c>
      <c r="R115" s="79">
        <v>232523.26</v>
      </c>
      <c r="S115" s="79">
        <v>232523.26</v>
      </c>
      <c r="T115" s="79">
        <v>446895.26</v>
      </c>
      <c r="U115" s="79">
        <v>446895.26</v>
      </c>
      <c r="V115" s="79">
        <v>446895.26</v>
      </c>
      <c r="W115" s="79">
        <v>1153898.46</v>
      </c>
      <c r="X115" s="79">
        <v>1153898.46</v>
      </c>
      <c r="Y115" s="79">
        <v>1153898.46</v>
      </c>
      <c r="Z115" s="79">
        <v>850976.72</v>
      </c>
      <c r="AA115" s="79">
        <v>850976.72</v>
      </c>
      <c r="AB115" s="79">
        <v>850976.72</v>
      </c>
      <c r="AC115" s="80">
        <v>8052881.0999999996</v>
      </c>
      <c r="AD115" s="79">
        <v>755855.54</v>
      </c>
      <c r="AE115" s="79">
        <v>755855.54</v>
      </c>
      <c r="AF115" s="79">
        <v>755855.54</v>
      </c>
      <c r="AG115" s="79">
        <v>360161.82000000007</v>
      </c>
      <c r="AH115" s="79">
        <v>360161.82000000007</v>
      </c>
      <c r="AI115" s="79">
        <v>360161.82000000007</v>
      </c>
      <c r="AJ115" s="79">
        <v>251909.17999999996</v>
      </c>
      <c r="AK115" s="79">
        <v>251909.17999999996</v>
      </c>
      <c r="AL115" s="79">
        <v>251909.17999999996</v>
      </c>
      <c r="AM115" s="79">
        <v>824520.2</v>
      </c>
      <c r="AN115" s="79">
        <v>824520.2</v>
      </c>
      <c r="AO115" s="79">
        <v>824520.2</v>
      </c>
      <c r="AP115" s="80">
        <v>6577340.2200000016</v>
      </c>
      <c r="AQ115" s="79">
        <v>258115.67</v>
      </c>
      <c r="AR115" s="79">
        <v>258115.67</v>
      </c>
      <c r="AS115" s="79">
        <v>258115.67</v>
      </c>
      <c r="AT115" s="79">
        <v>229365.66999999998</v>
      </c>
      <c r="AU115" s="79">
        <v>229365.66999999998</v>
      </c>
      <c r="AV115" s="79">
        <v>229365.66999999998</v>
      </c>
      <c r="AW115" s="79">
        <v>371608</v>
      </c>
      <c r="AX115" s="79">
        <v>371608</v>
      </c>
      <c r="AY115" s="79">
        <v>371608</v>
      </c>
      <c r="AZ115" s="79">
        <v>509531.94</v>
      </c>
      <c r="BA115" s="79">
        <v>509531.94</v>
      </c>
      <c r="BB115" s="79">
        <v>509531.94</v>
      </c>
      <c r="BC115" s="80">
        <v>4105863.8399999994</v>
      </c>
      <c r="BD115" s="79">
        <v>221324.25</v>
      </c>
      <c r="BE115" s="79">
        <v>221324.25</v>
      </c>
      <c r="BF115" s="79">
        <v>221324.25</v>
      </c>
      <c r="BG115" s="79">
        <v>324235</v>
      </c>
      <c r="BH115" s="79">
        <v>324235</v>
      </c>
      <c r="BI115" s="79">
        <v>324235</v>
      </c>
      <c r="BJ115" s="79">
        <v>556959.33000000007</v>
      </c>
      <c r="BK115" s="79">
        <v>556959.33000000007</v>
      </c>
      <c r="BL115" s="79">
        <v>556959.33000000007</v>
      </c>
      <c r="BM115" s="79">
        <v>725268.66</v>
      </c>
      <c r="BN115" s="79">
        <v>725268.66</v>
      </c>
      <c r="BO115" s="79">
        <v>725268.66</v>
      </c>
      <c r="BP115" s="80">
        <v>5483361.7200000007</v>
      </c>
      <c r="BQ115" s="79">
        <v>293832.87000000005</v>
      </c>
      <c r="BR115" s="79">
        <v>293832.87000000005</v>
      </c>
      <c r="BS115" s="79">
        <v>293832.87000000005</v>
      </c>
      <c r="BT115" s="79">
        <v>501324.48</v>
      </c>
      <c r="BU115" s="79">
        <v>501324.48</v>
      </c>
      <c r="BV115" s="79">
        <v>501324.48</v>
      </c>
      <c r="BW115" s="79">
        <v>132185.12</v>
      </c>
      <c r="BX115" s="79">
        <v>132185.12</v>
      </c>
      <c r="BY115" s="79">
        <v>132185.12</v>
      </c>
      <c r="BZ115" s="79">
        <v>298012.57</v>
      </c>
      <c r="CA115" s="79">
        <v>298012.57</v>
      </c>
      <c r="CB115" s="79">
        <v>298012.57</v>
      </c>
      <c r="CC115" s="80">
        <v>3676065.1199999996</v>
      </c>
      <c r="CD115" s="79">
        <v>123290.18</v>
      </c>
      <c r="CE115" s="79">
        <v>123290.18</v>
      </c>
      <c r="CF115" s="79">
        <v>123290.18</v>
      </c>
      <c r="CG115" s="79">
        <v>720231.47999999986</v>
      </c>
      <c r="CH115" s="79">
        <v>720231.47999999986</v>
      </c>
      <c r="CI115" s="79">
        <v>720231.47999999986</v>
      </c>
      <c r="CJ115" s="79">
        <v>377304.5</v>
      </c>
      <c r="CK115" s="79">
        <v>377304.5</v>
      </c>
      <c r="CL115" s="79">
        <v>377304.5</v>
      </c>
      <c r="CM115" s="79">
        <v>1350615.1800000002</v>
      </c>
      <c r="CN115" s="79">
        <v>1350615.1800000002</v>
      </c>
      <c r="CO115" s="79">
        <v>1350615.1800000002</v>
      </c>
      <c r="CP115" s="80">
        <v>7714324.0199999996</v>
      </c>
      <c r="CQ115" s="79">
        <v>483392.58</v>
      </c>
      <c r="CR115" s="79">
        <v>483392.58</v>
      </c>
      <c r="CS115" s="79">
        <v>483392.58</v>
      </c>
      <c r="CT115" s="79">
        <v>372561.61</v>
      </c>
      <c r="CU115" s="79">
        <v>372561.61</v>
      </c>
      <c r="CV115" s="79">
        <v>372561.61</v>
      </c>
      <c r="CW115" s="79">
        <v>425255.17000000004</v>
      </c>
      <c r="CX115" s="79">
        <v>425255.17000000004</v>
      </c>
      <c r="CY115" s="79">
        <v>425255.17000000004</v>
      </c>
      <c r="CZ115" s="79">
        <v>1175806.29</v>
      </c>
      <c r="DA115" s="79">
        <v>1175806.29</v>
      </c>
      <c r="DB115" s="79">
        <v>1175806.29</v>
      </c>
      <c r="DC115" s="80">
        <v>7371046.9499999993</v>
      </c>
      <c r="DD115" s="79">
        <v>1330879.05</v>
      </c>
      <c r="DE115" s="79">
        <v>1330879.05</v>
      </c>
      <c r="DF115" s="79">
        <v>1330879.05</v>
      </c>
      <c r="DG115" s="79">
        <v>966610.69</v>
      </c>
      <c r="DH115" s="79">
        <v>966610.69</v>
      </c>
      <c r="DI115" s="79">
        <v>966610.69</v>
      </c>
      <c r="DJ115" s="79">
        <v>345967</v>
      </c>
      <c r="DK115" s="79">
        <v>345967</v>
      </c>
      <c r="DL115" s="79">
        <v>345967</v>
      </c>
      <c r="DM115" s="79">
        <v>331913.57</v>
      </c>
      <c r="DN115" s="79">
        <v>331913.57</v>
      </c>
      <c r="DO115" s="79">
        <v>331913.57</v>
      </c>
      <c r="DP115" s="80">
        <v>8926110.9299999997</v>
      </c>
      <c r="DQ115" s="79">
        <v>294447.37</v>
      </c>
      <c r="DR115" s="79">
        <v>294447.37</v>
      </c>
      <c r="DS115" s="79">
        <v>294447.37</v>
      </c>
      <c r="DT115" s="79">
        <v>2802210.33</v>
      </c>
      <c r="DU115" s="79">
        <v>809283.66</v>
      </c>
      <c r="DV115" s="79">
        <v>2218377.77</v>
      </c>
      <c r="DW115" s="79">
        <v>833718.9</v>
      </c>
      <c r="DX115" s="79">
        <v>1991364.51</v>
      </c>
      <c r="DY115" s="79">
        <v>967850.48</v>
      </c>
      <c r="DZ115" s="79">
        <v>1347753.51</v>
      </c>
      <c r="EA115" s="79">
        <v>1454705.4</v>
      </c>
      <c r="EB115" s="79">
        <v>1348924.5699999998</v>
      </c>
      <c r="EC115" s="80">
        <v>14657531.24</v>
      </c>
      <c r="ED115" s="79">
        <v>300501.48</v>
      </c>
      <c r="EE115" s="79">
        <v>523489.41</v>
      </c>
      <c r="EF115" s="79">
        <v>614834.41999999993</v>
      </c>
      <c r="EG115" s="79">
        <v>304766.88</v>
      </c>
      <c r="EH115" s="79">
        <v>2138104.0300000003</v>
      </c>
      <c r="EI115" s="79">
        <v>2274677.6799999997</v>
      </c>
      <c r="EJ115" s="79">
        <v>507891</v>
      </c>
      <c r="EK115" s="79">
        <v>685598.9</v>
      </c>
      <c r="EL115" s="79">
        <v>539858.72</v>
      </c>
      <c r="EM115" s="79">
        <v>565617</v>
      </c>
      <c r="EN115" s="79">
        <v>1053699</v>
      </c>
      <c r="EO115" s="79">
        <v>1173755.17</v>
      </c>
      <c r="EP115" s="80">
        <v>10682793.689999999</v>
      </c>
      <c r="EQ115" s="79">
        <v>800893.3</v>
      </c>
      <c r="ER115" s="79">
        <v>1590908.55</v>
      </c>
      <c r="ES115" s="79">
        <v>2157235.63</v>
      </c>
      <c r="ET115" s="79">
        <v>1694716.2199999997</v>
      </c>
      <c r="EU115" s="79">
        <v>1892990.21</v>
      </c>
      <c r="EV115" s="79">
        <v>1882692.3599999999</v>
      </c>
      <c r="EW115" s="79">
        <v>1859463.2</v>
      </c>
      <c r="EX115" s="79">
        <v>1775327</v>
      </c>
      <c r="EY115" s="79">
        <v>1989806.39</v>
      </c>
      <c r="EZ115" s="79">
        <v>2235655.15</v>
      </c>
      <c r="FA115" s="79">
        <v>2683897.09</v>
      </c>
      <c r="FB115" s="79">
        <v>2848595.74</v>
      </c>
      <c r="FC115" s="80">
        <v>23412180.839999996</v>
      </c>
      <c r="FD115" s="79">
        <v>2118740.9500000002</v>
      </c>
      <c r="FE115" s="79">
        <v>1979344.55</v>
      </c>
      <c r="FF115" s="79">
        <v>2354475.1300000004</v>
      </c>
      <c r="FG115" s="79">
        <v>936646.22000000009</v>
      </c>
      <c r="FH115" s="79">
        <v>1944556.18</v>
      </c>
      <c r="FI115" s="79">
        <v>1986690.7300000002</v>
      </c>
      <c r="FJ115" s="79">
        <v>2522847.5499999998</v>
      </c>
      <c r="FK115" s="79">
        <v>2176028.38</v>
      </c>
      <c r="FL115" s="79">
        <v>2411923.9900000002</v>
      </c>
      <c r="FM115" s="79">
        <v>2090038.19</v>
      </c>
      <c r="FN115" s="79">
        <v>2896408.8200000003</v>
      </c>
      <c r="FO115" s="79">
        <v>1701178.35</v>
      </c>
      <c r="FP115" s="80">
        <v>25118879.040000003</v>
      </c>
      <c r="FQ115" s="79">
        <v>3527985.91</v>
      </c>
      <c r="FR115" s="79">
        <v>4933094.9000000004</v>
      </c>
      <c r="FS115" s="79">
        <v>3117961.36</v>
      </c>
      <c r="FT115" s="79">
        <v>8499581.6300000008</v>
      </c>
      <c r="FU115" s="79">
        <v>5777220.3300000001</v>
      </c>
      <c r="FV115" s="79">
        <v>5187991.83</v>
      </c>
      <c r="FW115" s="79">
        <v>6323882.04</v>
      </c>
      <c r="FX115" s="79">
        <v>5499075.1200000001</v>
      </c>
      <c r="FY115" s="79">
        <v>5470349.1799999997</v>
      </c>
      <c r="FZ115" s="79">
        <v>4779267.82</v>
      </c>
      <c r="GA115" s="79">
        <v>6053254.4000000004</v>
      </c>
      <c r="GB115" s="79">
        <v>5029513.1100000003</v>
      </c>
      <c r="GC115" s="80">
        <v>64199177.629999995</v>
      </c>
      <c r="GD115" s="79">
        <v>1694718.3</v>
      </c>
      <c r="GE115" s="79">
        <v>1993119.79</v>
      </c>
      <c r="GF115" s="79">
        <v>1739395.72</v>
      </c>
      <c r="GG115" s="79">
        <v>4643154.1100000003</v>
      </c>
      <c r="GH115" s="79">
        <v>10619300.43</v>
      </c>
      <c r="GI115" s="79">
        <v>3967486.24</v>
      </c>
      <c r="GJ115" s="79">
        <v>3024644.88</v>
      </c>
      <c r="GK115" s="79">
        <v>5524392.1899999995</v>
      </c>
      <c r="GL115" s="79">
        <v>6214125.3700000001</v>
      </c>
      <c r="GM115" s="79">
        <v>7088723.8100000005</v>
      </c>
      <c r="GN115" s="79">
        <v>5380330.7000000002</v>
      </c>
      <c r="GO115" s="79">
        <v>5817516.0199999996</v>
      </c>
      <c r="GP115" s="80">
        <f t="shared" si="35"/>
        <v>57706907.560000002</v>
      </c>
      <c r="GQ115" s="79">
        <v>5480744.5199999996</v>
      </c>
      <c r="GR115" s="79">
        <v>5737887.3399999999</v>
      </c>
      <c r="GS115" s="79">
        <v>9442544.0600000005</v>
      </c>
      <c r="GT115" s="79">
        <v>5960180.6299999999</v>
      </c>
      <c r="GU115" s="79">
        <v>4850485.33</v>
      </c>
      <c r="GV115" s="79">
        <v>5587725.8200000003</v>
      </c>
      <c r="GW115" s="79">
        <v>4021110.31</v>
      </c>
      <c r="GX115" s="79">
        <v>5827224.6500000004</v>
      </c>
      <c r="GY115" s="79">
        <v>5305456.96</v>
      </c>
      <c r="GZ115" s="79">
        <v>11312196.779999999</v>
      </c>
      <c r="HA115" s="79">
        <v>5612906.1900000004</v>
      </c>
      <c r="HB115" s="79">
        <v>6600302.5899999999</v>
      </c>
      <c r="HC115" s="80">
        <f t="shared" si="36"/>
        <v>75738765.180000007</v>
      </c>
      <c r="HD115" s="79">
        <v>2439079.2800000003</v>
      </c>
      <c r="HE115" s="79">
        <v>2196369.77</v>
      </c>
      <c r="HF115" s="79">
        <v>3122152.23</v>
      </c>
      <c r="HG115" s="79">
        <v>7677447.1500000004</v>
      </c>
      <c r="HH115" s="79">
        <v>6241961.8399999999</v>
      </c>
      <c r="HI115" s="79">
        <v>3744950.09</v>
      </c>
      <c r="HJ115" s="79">
        <v>1475484.21</v>
      </c>
      <c r="HK115" s="79">
        <v>1519050.97</v>
      </c>
      <c r="HL115" s="79">
        <v>1916299.62</v>
      </c>
      <c r="HM115" s="79">
        <v>1742243.1</v>
      </c>
      <c r="HN115" s="79">
        <v>2523136.48</v>
      </c>
      <c r="HO115" s="79">
        <v>2321616.4500000002</v>
      </c>
      <c r="HP115" s="80">
        <f t="shared" si="37"/>
        <v>36919791.190000005</v>
      </c>
      <c r="HQ115" s="79">
        <v>8290023.9000000004</v>
      </c>
      <c r="HR115" s="79">
        <v>6623984.0700000003</v>
      </c>
      <c r="HS115" s="79">
        <v>3347018.76</v>
      </c>
      <c r="HT115" s="79">
        <v>4403428.63</v>
      </c>
      <c r="HU115" s="79">
        <v>3833346.61</v>
      </c>
      <c r="HV115" s="79">
        <v>4153593.18</v>
      </c>
      <c r="HW115" s="79">
        <v>4938393.71</v>
      </c>
      <c r="HX115" s="79">
        <v>8431942.5299999993</v>
      </c>
      <c r="HY115" s="79">
        <v>9591818.9299999997</v>
      </c>
      <c r="HZ115" s="79">
        <v>11382880.51</v>
      </c>
      <c r="IA115" s="79">
        <v>11930891.51</v>
      </c>
      <c r="IB115" s="79">
        <v>8905430.4299999997</v>
      </c>
      <c r="IC115" s="80">
        <f t="shared" si="38"/>
        <v>85832752.770000011</v>
      </c>
      <c r="ID115" s="79">
        <v>2460109.8199999998</v>
      </c>
      <c r="IE115" s="79">
        <v>3803463.23</v>
      </c>
      <c r="IF115" s="79">
        <v>5728683.3799999999</v>
      </c>
      <c r="IG115" s="79">
        <v>9973029.4600000009</v>
      </c>
      <c r="IH115" s="79">
        <v>4816758.8499999996</v>
      </c>
      <c r="II115" s="79">
        <v>8868396.0999999996</v>
      </c>
      <c r="IJ115" s="79">
        <v>6496423.96</v>
      </c>
      <c r="IK115" s="79">
        <v>5257206</v>
      </c>
      <c r="IL115" s="79">
        <v>6343909</v>
      </c>
      <c r="IM115" s="79">
        <v>6710087</v>
      </c>
      <c r="IN115" s="79">
        <v>7562678</v>
      </c>
      <c r="IO115" s="79">
        <v>13954599</v>
      </c>
      <c r="IP115" s="80">
        <f t="shared" si="39"/>
        <v>81975343.800000012</v>
      </c>
      <c r="IQ115" s="79">
        <v>7096530</v>
      </c>
      <c r="IR115" s="79">
        <v>6004321</v>
      </c>
      <c r="IS115" s="79">
        <v>4385535</v>
      </c>
      <c r="IT115" s="79">
        <v>6971617</v>
      </c>
      <c r="IU115" s="79">
        <v>6058745</v>
      </c>
      <c r="IV115" s="79">
        <v>4045962</v>
      </c>
      <c r="IW115" s="79">
        <v>7139575</v>
      </c>
      <c r="IX115" s="79">
        <v>9370459</v>
      </c>
      <c r="IY115" s="79">
        <v>9064152</v>
      </c>
      <c r="IZ115" s="79">
        <v>9592760</v>
      </c>
      <c r="JA115" s="79">
        <v>9078001</v>
      </c>
      <c r="JB115" s="79">
        <v>4842809</v>
      </c>
      <c r="JC115" s="80">
        <f t="shared" si="40"/>
        <v>83650466</v>
      </c>
      <c r="JD115" s="79">
        <v>6916018</v>
      </c>
      <c r="JE115" s="79">
        <v>5194863</v>
      </c>
      <c r="JF115" s="79">
        <v>3731528</v>
      </c>
      <c r="JG115" s="79">
        <v>2507935</v>
      </c>
      <c r="JH115" s="79">
        <v>513842</v>
      </c>
      <c r="JI115" s="79">
        <v>-2220635</v>
      </c>
      <c r="JJ115" s="79">
        <v>2444578</v>
      </c>
      <c r="JK115" s="79">
        <v>4090845</v>
      </c>
      <c r="JL115" s="79">
        <v>3596238</v>
      </c>
      <c r="JM115" s="79">
        <v>3611334</v>
      </c>
      <c r="JN115" s="79">
        <v>2036808</v>
      </c>
      <c r="JO115" s="79">
        <v>5158781</v>
      </c>
      <c r="JP115" s="80">
        <f t="shared" si="41"/>
        <v>37582135</v>
      </c>
      <c r="JQ115" s="79">
        <v>2606213</v>
      </c>
      <c r="JR115" s="79">
        <v>7045872</v>
      </c>
      <c r="JS115" s="79">
        <v>3429733</v>
      </c>
      <c r="JT115" s="79">
        <v>4141067</v>
      </c>
      <c r="JU115" s="79">
        <v>10129396</v>
      </c>
      <c r="JV115" s="79">
        <v>8108268</v>
      </c>
      <c r="JW115" s="79">
        <v>5226494</v>
      </c>
      <c r="JX115" s="79">
        <v>8184002</v>
      </c>
      <c r="JY115" s="79">
        <v>4980537</v>
      </c>
      <c r="JZ115" s="79">
        <v>6169687</v>
      </c>
      <c r="KA115" s="79">
        <v>7555987</v>
      </c>
      <c r="KB115" s="79">
        <v>8410451</v>
      </c>
      <c r="KC115" s="80">
        <f t="shared" si="42"/>
        <v>75987707</v>
      </c>
      <c r="KD115" s="79">
        <v>4555197</v>
      </c>
      <c r="KE115" s="79">
        <v>5322636</v>
      </c>
      <c r="KF115" s="79">
        <v>9868707</v>
      </c>
      <c r="KG115" s="79">
        <v>5465876</v>
      </c>
      <c r="KH115" s="79">
        <v>5151241</v>
      </c>
      <c r="KI115" s="79">
        <v>3277516</v>
      </c>
      <c r="KJ115" s="79">
        <v>5172861</v>
      </c>
      <c r="KK115" s="79">
        <v>13019755</v>
      </c>
      <c r="KL115" s="79">
        <v>11488512</v>
      </c>
      <c r="KM115" s="79">
        <v>8715051</v>
      </c>
      <c r="KN115" s="79">
        <v>10097029</v>
      </c>
      <c r="KO115" s="79">
        <v>12288601</v>
      </c>
      <c r="KP115" s="80">
        <f t="shared" si="43"/>
        <v>94422982</v>
      </c>
      <c r="KQ115" s="79">
        <v>8206284</v>
      </c>
      <c r="KR115" s="79">
        <v>6900579</v>
      </c>
      <c r="KS115" s="79">
        <v>13421694</v>
      </c>
      <c r="KT115" s="79">
        <v>7900163</v>
      </c>
      <c r="KU115" s="79">
        <v>11384458</v>
      </c>
      <c r="KV115" s="79">
        <v>16413669</v>
      </c>
      <c r="KW115" s="79">
        <v>12697244</v>
      </c>
      <c r="KX115" s="79">
        <v>10814299</v>
      </c>
      <c r="KY115" s="79">
        <v>13465130</v>
      </c>
      <c r="KZ115" s="79">
        <v>10431422</v>
      </c>
      <c r="LA115" s="79">
        <v>13512200</v>
      </c>
      <c r="LB115" s="79">
        <v>15625080</v>
      </c>
      <c r="LC115" s="80">
        <f t="shared" si="44"/>
        <v>140772222</v>
      </c>
      <c r="LD115" s="79">
        <v>14186454</v>
      </c>
      <c r="LE115" s="79">
        <v>10743164</v>
      </c>
      <c r="LF115" s="79">
        <v>12192067</v>
      </c>
      <c r="LG115" s="79">
        <v>12641247</v>
      </c>
      <c r="LH115" s="79">
        <v>14433898</v>
      </c>
      <c r="LI115" s="79">
        <v>15880105</v>
      </c>
      <c r="LJ115" s="81" t="e">
        <f>+INDEX(#REF!,MATCH($B115,#REF!,0),MATCH(LJ$6,#REF!,0))</f>
        <v>#REF!</v>
      </c>
      <c r="LK115" s="82"/>
      <c r="LL115" s="81"/>
      <c r="LM115" s="81"/>
      <c r="LN115" s="81"/>
      <c r="LO115" s="81"/>
      <c r="LP115" s="80" t="e">
        <f t="shared" si="45"/>
        <v>#REF!</v>
      </c>
    </row>
    <row r="116" spans="2:328" hidden="1" outlineLevel="1">
      <c r="B116" t="str">
        <f t="shared" si="57"/>
        <v>PLANTA DE BENEFICIOAYACUCHO</v>
      </c>
      <c r="C116" s="78" t="s">
        <v>402</v>
      </c>
      <c r="D116" s="79">
        <v>0</v>
      </c>
      <c r="E116" s="79">
        <v>0</v>
      </c>
      <c r="F116" s="79">
        <v>0</v>
      </c>
      <c r="G116" s="79">
        <v>0</v>
      </c>
      <c r="H116" s="79">
        <v>0</v>
      </c>
      <c r="I116" s="79">
        <v>0</v>
      </c>
      <c r="J116" s="79">
        <v>0</v>
      </c>
      <c r="K116" s="79">
        <v>0</v>
      </c>
      <c r="L116" s="79">
        <v>0</v>
      </c>
      <c r="M116" s="79">
        <v>0</v>
      </c>
      <c r="N116" s="79">
        <v>0</v>
      </c>
      <c r="O116" s="79">
        <v>0</v>
      </c>
      <c r="P116" s="80">
        <v>0</v>
      </c>
      <c r="Q116" s="79">
        <v>7456.67</v>
      </c>
      <c r="R116" s="79">
        <v>7456.67</v>
      </c>
      <c r="S116" s="79">
        <v>7456.67</v>
      </c>
      <c r="T116" s="79">
        <v>16102.33</v>
      </c>
      <c r="U116" s="79">
        <v>16102.33</v>
      </c>
      <c r="V116" s="79">
        <v>16102.33</v>
      </c>
      <c r="W116" s="79">
        <v>1444.67</v>
      </c>
      <c r="X116" s="79">
        <v>1444.67</v>
      </c>
      <c r="Y116" s="79">
        <v>1444.67</v>
      </c>
      <c r="Z116" s="79">
        <v>55213.33</v>
      </c>
      <c r="AA116" s="79">
        <v>55213.33</v>
      </c>
      <c r="AB116" s="79">
        <v>55213.33</v>
      </c>
      <c r="AC116" s="80">
        <v>240651</v>
      </c>
      <c r="AD116" s="79">
        <v>13968</v>
      </c>
      <c r="AE116" s="79">
        <v>13968</v>
      </c>
      <c r="AF116" s="79">
        <v>13968</v>
      </c>
      <c r="AG116" s="79">
        <v>0</v>
      </c>
      <c r="AH116" s="79">
        <v>0</v>
      </c>
      <c r="AI116" s="79">
        <v>0</v>
      </c>
      <c r="AJ116" s="79">
        <v>2666.67</v>
      </c>
      <c r="AK116" s="79">
        <v>2666.67</v>
      </c>
      <c r="AL116" s="79">
        <v>2666.67</v>
      </c>
      <c r="AM116" s="79">
        <v>2666.67</v>
      </c>
      <c r="AN116" s="79">
        <v>2666.67</v>
      </c>
      <c r="AO116" s="79">
        <v>2666.67</v>
      </c>
      <c r="AP116" s="80">
        <v>57904.01999999999</v>
      </c>
      <c r="AQ116" s="79">
        <v>2660</v>
      </c>
      <c r="AR116" s="79">
        <v>2660</v>
      </c>
      <c r="AS116" s="79">
        <v>2660</v>
      </c>
      <c r="AT116" s="79">
        <v>0</v>
      </c>
      <c r="AU116" s="79">
        <v>0</v>
      </c>
      <c r="AV116" s="79">
        <v>0</v>
      </c>
      <c r="AW116" s="79">
        <v>0</v>
      </c>
      <c r="AX116" s="79">
        <v>0</v>
      </c>
      <c r="AY116" s="79">
        <v>0</v>
      </c>
      <c r="AZ116" s="79">
        <v>0</v>
      </c>
      <c r="BA116" s="79">
        <v>0</v>
      </c>
      <c r="BB116" s="79">
        <v>0</v>
      </c>
      <c r="BC116" s="80">
        <v>7980</v>
      </c>
      <c r="BD116" s="79">
        <v>0</v>
      </c>
      <c r="BE116" s="79">
        <v>0</v>
      </c>
      <c r="BF116" s="79">
        <v>0</v>
      </c>
      <c r="BG116" s="79">
        <v>0</v>
      </c>
      <c r="BH116" s="79">
        <v>0</v>
      </c>
      <c r="BI116" s="79">
        <v>0</v>
      </c>
      <c r="BJ116" s="79">
        <v>0</v>
      </c>
      <c r="BK116" s="79">
        <v>0</v>
      </c>
      <c r="BL116" s="79">
        <v>0</v>
      </c>
      <c r="BM116" s="79">
        <v>0</v>
      </c>
      <c r="BN116" s="79">
        <v>0</v>
      </c>
      <c r="BO116" s="79">
        <v>0</v>
      </c>
      <c r="BP116" s="80">
        <v>0</v>
      </c>
      <c r="BQ116" s="79">
        <v>0</v>
      </c>
      <c r="BR116" s="79">
        <v>0</v>
      </c>
      <c r="BS116" s="79">
        <v>0</v>
      </c>
      <c r="BT116" s="79">
        <v>0</v>
      </c>
      <c r="BU116" s="79">
        <v>0</v>
      </c>
      <c r="BV116" s="79">
        <v>0</v>
      </c>
      <c r="BW116" s="79">
        <v>0</v>
      </c>
      <c r="BX116" s="79">
        <v>0</v>
      </c>
      <c r="BY116" s="79">
        <v>0</v>
      </c>
      <c r="BZ116" s="79">
        <v>2309.67</v>
      </c>
      <c r="CA116" s="79">
        <v>2309.67</v>
      </c>
      <c r="CB116" s="79">
        <v>2309.67</v>
      </c>
      <c r="CC116" s="80">
        <v>6929.01</v>
      </c>
      <c r="CD116" s="79">
        <v>0</v>
      </c>
      <c r="CE116" s="79">
        <v>0</v>
      </c>
      <c r="CF116" s="79">
        <v>0</v>
      </c>
      <c r="CG116" s="79">
        <v>0</v>
      </c>
      <c r="CH116" s="79">
        <v>0</v>
      </c>
      <c r="CI116" s="79">
        <v>0</v>
      </c>
      <c r="CJ116" s="79">
        <v>0</v>
      </c>
      <c r="CK116" s="79">
        <v>0</v>
      </c>
      <c r="CL116" s="79">
        <v>0</v>
      </c>
      <c r="CM116" s="79">
        <v>0</v>
      </c>
      <c r="CN116" s="79">
        <v>0</v>
      </c>
      <c r="CO116" s="79">
        <v>0</v>
      </c>
      <c r="CP116" s="80">
        <v>0</v>
      </c>
      <c r="CQ116" s="79">
        <v>0</v>
      </c>
      <c r="CR116" s="79">
        <v>0</v>
      </c>
      <c r="CS116" s="79">
        <v>0</v>
      </c>
      <c r="CT116" s="79">
        <v>0</v>
      </c>
      <c r="CU116" s="79">
        <v>0</v>
      </c>
      <c r="CV116" s="79">
        <v>0</v>
      </c>
      <c r="CW116" s="79">
        <v>0</v>
      </c>
      <c r="CX116" s="79">
        <v>0</v>
      </c>
      <c r="CY116" s="79">
        <v>0</v>
      </c>
      <c r="CZ116" s="79">
        <v>0</v>
      </c>
      <c r="DA116" s="79">
        <v>0</v>
      </c>
      <c r="DB116" s="79">
        <v>0</v>
      </c>
      <c r="DC116" s="80">
        <v>0</v>
      </c>
      <c r="DD116" s="79">
        <v>0</v>
      </c>
      <c r="DE116" s="79">
        <v>0</v>
      </c>
      <c r="DF116" s="79">
        <v>0</v>
      </c>
      <c r="DG116" s="79">
        <v>100082.56</v>
      </c>
      <c r="DH116" s="79">
        <v>100082.56</v>
      </c>
      <c r="DI116" s="79">
        <v>100082.56</v>
      </c>
      <c r="DJ116" s="79">
        <v>0</v>
      </c>
      <c r="DK116" s="79">
        <v>0</v>
      </c>
      <c r="DL116" s="79">
        <v>0</v>
      </c>
      <c r="DM116" s="79">
        <v>0</v>
      </c>
      <c r="DN116" s="79">
        <v>0</v>
      </c>
      <c r="DO116" s="79">
        <v>0</v>
      </c>
      <c r="DP116" s="80">
        <v>300247.67999999999</v>
      </c>
      <c r="DQ116" s="79">
        <v>0</v>
      </c>
      <c r="DR116" s="79">
        <v>0</v>
      </c>
      <c r="DS116" s="79">
        <v>0</v>
      </c>
      <c r="DT116" s="79">
        <v>23125</v>
      </c>
      <c r="DU116" s="79">
        <v>132502</v>
      </c>
      <c r="DV116" s="79">
        <v>40500</v>
      </c>
      <c r="DW116" s="79">
        <v>44850</v>
      </c>
      <c r="DX116" s="79">
        <v>88552</v>
      </c>
      <c r="DY116" s="79">
        <v>100170</v>
      </c>
      <c r="DZ116" s="79">
        <v>361653</v>
      </c>
      <c r="EA116" s="79">
        <v>369039</v>
      </c>
      <c r="EB116" s="79">
        <v>228204</v>
      </c>
      <c r="EC116" s="80">
        <v>1388595</v>
      </c>
      <c r="ED116" s="79">
        <v>212334</v>
      </c>
      <c r="EE116" s="79">
        <v>232414</v>
      </c>
      <c r="EF116" s="79">
        <v>207276</v>
      </c>
      <c r="EG116" s="79">
        <v>302847</v>
      </c>
      <c r="EH116" s="79">
        <v>161011</v>
      </c>
      <c r="EI116" s="79">
        <v>269332</v>
      </c>
      <c r="EJ116" s="79">
        <v>2262265.6799999997</v>
      </c>
      <c r="EK116" s="79">
        <v>874365.17</v>
      </c>
      <c r="EL116" s="79">
        <v>943471.02</v>
      </c>
      <c r="EM116" s="79">
        <v>663034.32999999996</v>
      </c>
      <c r="EN116" s="79">
        <v>1475209.86</v>
      </c>
      <c r="EO116" s="79">
        <v>1814520.45</v>
      </c>
      <c r="EP116" s="80">
        <v>9418080.5099999998</v>
      </c>
      <c r="EQ116" s="79">
        <v>696406.54</v>
      </c>
      <c r="ER116" s="79">
        <v>91202.33</v>
      </c>
      <c r="ES116" s="79">
        <v>350899</v>
      </c>
      <c r="ET116" s="79">
        <v>215234.52000000002</v>
      </c>
      <c r="EU116" s="79">
        <v>1001424.19</v>
      </c>
      <c r="EV116" s="79">
        <v>2134726</v>
      </c>
      <c r="EW116" s="79">
        <v>2118373</v>
      </c>
      <c r="EX116" s="79">
        <v>1259370</v>
      </c>
      <c r="EY116" s="79">
        <v>1765697.28</v>
      </c>
      <c r="EZ116" s="79">
        <v>1351146</v>
      </c>
      <c r="FA116" s="79">
        <v>1215177</v>
      </c>
      <c r="FB116" s="79">
        <v>456299.31</v>
      </c>
      <c r="FC116" s="80">
        <v>12655955.17</v>
      </c>
      <c r="FD116" s="79">
        <v>216585.2</v>
      </c>
      <c r="FE116" s="79">
        <v>726711.31</v>
      </c>
      <c r="FF116" s="79">
        <v>1772061.33</v>
      </c>
      <c r="FG116" s="79">
        <v>1688440.3599999999</v>
      </c>
      <c r="FH116" s="79">
        <v>926316.48</v>
      </c>
      <c r="FI116" s="79">
        <v>1320839.6299999999</v>
      </c>
      <c r="FJ116" s="79">
        <v>1840744</v>
      </c>
      <c r="FK116" s="79">
        <v>1773456</v>
      </c>
      <c r="FL116" s="79">
        <v>1679057.53</v>
      </c>
      <c r="FM116" s="79">
        <v>973724.02</v>
      </c>
      <c r="FN116" s="79">
        <v>786447.14</v>
      </c>
      <c r="FO116" s="79">
        <v>1859334.58</v>
      </c>
      <c r="FP116" s="80">
        <v>15563717.579999998</v>
      </c>
      <c r="FQ116" s="79">
        <v>194772.9</v>
      </c>
      <c r="FR116" s="79">
        <v>437801</v>
      </c>
      <c r="FS116" s="79">
        <v>116175.48999999999</v>
      </c>
      <c r="FT116" s="79">
        <v>129200.97</v>
      </c>
      <c r="FU116" s="79">
        <v>174261.84</v>
      </c>
      <c r="FV116" s="79">
        <v>328357.90000000002</v>
      </c>
      <c r="FW116" s="79">
        <v>304371.62</v>
      </c>
      <c r="FX116" s="79">
        <v>203367.13</v>
      </c>
      <c r="FY116" s="79">
        <v>214690.24</v>
      </c>
      <c r="FZ116" s="79">
        <v>234388.95</v>
      </c>
      <c r="GA116" s="79">
        <v>219173.19</v>
      </c>
      <c r="GB116" s="79">
        <v>125721.73000000001</v>
      </c>
      <c r="GC116" s="80">
        <v>2682282.96</v>
      </c>
      <c r="GD116" s="79">
        <v>284855.11</v>
      </c>
      <c r="GE116" s="79">
        <v>328598.14</v>
      </c>
      <c r="GF116" s="79">
        <v>552242.61</v>
      </c>
      <c r="GG116" s="79">
        <v>128443.58</v>
      </c>
      <c r="GH116" s="79">
        <v>321481.89</v>
      </c>
      <c r="GI116" s="79">
        <v>159161.34</v>
      </c>
      <c r="GJ116" s="79">
        <v>306942.25</v>
      </c>
      <c r="GK116" s="79">
        <v>227938.79</v>
      </c>
      <c r="GL116" s="79">
        <v>330249</v>
      </c>
      <c r="GM116" s="79">
        <v>86928</v>
      </c>
      <c r="GN116" s="79">
        <v>99253.85</v>
      </c>
      <c r="GO116" s="79">
        <v>143511.04000000001</v>
      </c>
      <c r="GP116" s="80">
        <f t="shared" si="35"/>
        <v>2969605.6</v>
      </c>
      <c r="GQ116" s="79">
        <v>226978</v>
      </c>
      <c r="GR116" s="79">
        <v>253593</v>
      </c>
      <c r="GS116" s="79">
        <v>242453.08</v>
      </c>
      <c r="GT116" s="79">
        <v>133999.48000000001</v>
      </c>
      <c r="GU116" s="79">
        <v>297969</v>
      </c>
      <c r="GV116" s="79">
        <v>870767.8</v>
      </c>
      <c r="GW116" s="79">
        <v>992531.5</v>
      </c>
      <c r="GX116" s="79">
        <v>218784</v>
      </c>
      <c r="GY116" s="79">
        <v>1349276.29</v>
      </c>
      <c r="GZ116" s="79">
        <v>379817.33999999997</v>
      </c>
      <c r="HA116" s="79">
        <v>200204.03</v>
      </c>
      <c r="HB116" s="79">
        <v>803621.11</v>
      </c>
      <c r="HC116" s="80">
        <f t="shared" si="36"/>
        <v>5969994.6300000008</v>
      </c>
      <c r="HD116" s="79">
        <v>211810.41999999998</v>
      </c>
      <c r="HE116" s="79">
        <v>161893.91</v>
      </c>
      <c r="HF116" s="79">
        <v>146112.47999999998</v>
      </c>
      <c r="HG116" s="79">
        <v>480052.69</v>
      </c>
      <c r="HH116" s="79">
        <v>281390.92</v>
      </c>
      <c r="HI116" s="79">
        <v>327757.62</v>
      </c>
      <c r="HJ116" s="79">
        <v>267710.09000000003</v>
      </c>
      <c r="HK116" s="79">
        <v>163439</v>
      </c>
      <c r="HL116" s="79">
        <v>94479</v>
      </c>
      <c r="HM116" s="79">
        <v>543777</v>
      </c>
      <c r="HN116" s="79">
        <v>151414.41999999998</v>
      </c>
      <c r="HO116" s="79">
        <v>601076</v>
      </c>
      <c r="HP116" s="80">
        <f t="shared" si="37"/>
        <v>3430913.55</v>
      </c>
      <c r="HQ116" s="79">
        <v>79100</v>
      </c>
      <c r="HR116" s="79">
        <v>382121.66</v>
      </c>
      <c r="HS116" s="79">
        <v>1040458.9099999999</v>
      </c>
      <c r="HT116" s="79">
        <v>467921.47</v>
      </c>
      <c r="HU116" s="79">
        <v>1071466.2</v>
      </c>
      <c r="HV116" s="79">
        <v>158315</v>
      </c>
      <c r="HW116" s="79">
        <v>434844.43</v>
      </c>
      <c r="HX116" s="79">
        <v>317467.48</v>
      </c>
      <c r="HY116" s="79">
        <v>452787.20000000001</v>
      </c>
      <c r="HZ116" s="79">
        <v>133402</v>
      </c>
      <c r="IA116" s="79">
        <v>110038</v>
      </c>
      <c r="IB116" s="79">
        <v>110583</v>
      </c>
      <c r="IC116" s="80">
        <f t="shared" si="38"/>
        <v>4758505.3499999996</v>
      </c>
      <c r="ID116" s="79">
        <v>319898</v>
      </c>
      <c r="IE116" s="79">
        <v>378571.5</v>
      </c>
      <c r="IF116" s="79">
        <v>1133724.58</v>
      </c>
      <c r="IG116" s="79">
        <v>1493885</v>
      </c>
      <c r="IH116" s="79">
        <v>1575951.5</v>
      </c>
      <c r="II116" s="79">
        <v>1174178</v>
      </c>
      <c r="IJ116" s="79">
        <v>1694422</v>
      </c>
      <c r="IK116" s="79">
        <v>1503455</v>
      </c>
      <c r="IL116" s="79">
        <v>1521583</v>
      </c>
      <c r="IM116" s="79">
        <v>522223</v>
      </c>
      <c r="IN116" s="79">
        <v>649429</v>
      </c>
      <c r="IO116" s="79">
        <v>2370631</v>
      </c>
      <c r="IP116" s="80">
        <f t="shared" si="39"/>
        <v>14337951.58</v>
      </c>
      <c r="IQ116" s="79">
        <v>3246050</v>
      </c>
      <c r="IR116" s="79">
        <v>426689</v>
      </c>
      <c r="IS116" s="79">
        <v>2841640</v>
      </c>
      <c r="IT116" s="79">
        <v>755101</v>
      </c>
      <c r="IU116" s="79">
        <v>1081113</v>
      </c>
      <c r="IV116" s="79">
        <v>971318</v>
      </c>
      <c r="IW116" s="79">
        <v>622405</v>
      </c>
      <c r="IX116" s="79">
        <v>910925</v>
      </c>
      <c r="IY116" s="79">
        <v>2282911</v>
      </c>
      <c r="IZ116" s="79">
        <v>548184</v>
      </c>
      <c r="JA116" s="79">
        <v>900771</v>
      </c>
      <c r="JB116" s="79">
        <v>385119</v>
      </c>
      <c r="JC116" s="80">
        <f t="shared" si="40"/>
        <v>14972226</v>
      </c>
      <c r="JD116" s="79">
        <v>587641</v>
      </c>
      <c r="JE116" s="79">
        <v>566114</v>
      </c>
      <c r="JF116" s="79">
        <v>257512</v>
      </c>
      <c r="JG116" s="79">
        <v>122</v>
      </c>
      <c r="JH116" s="79">
        <v>6201</v>
      </c>
      <c r="JI116" s="79">
        <v>544296</v>
      </c>
      <c r="JJ116" s="79">
        <v>60462</v>
      </c>
      <c r="JK116" s="79">
        <v>74234</v>
      </c>
      <c r="JL116" s="79">
        <v>322729</v>
      </c>
      <c r="JM116" s="79">
        <v>4470364</v>
      </c>
      <c r="JN116" s="79">
        <v>247999</v>
      </c>
      <c r="JO116" s="79">
        <v>738280</v>
      </c>
      <c r="JP116" s="80">
        <f t="shared" si="41"/>
        <v>7875954</v>
      </c>
      <c r="JQ116" s="79">
        <v>142417</v>
      </c>
      <c r="JR116" s="79">
        <v>103666</v>
      </c>
      <c r="JS116" s="79">
        <v>40320</v>
      </c>
      <c r="JT116" s="79">
        <v>258825</v>
      </c>
      <c r="JU116" s="79">
        <v>1277260</v>
      </c>
      <c r="JV116" s="79">
        <v>477133</v>
      </c>
      <c r="JW116" s="79">
        <v>418194</v>
      </c>
      <c r="JX116" s="79">
        <v>550036</v>
      </c>
      <c r="JY116" s="79">
        <v>974116</v>
      </c>
      <c r="JZ116" s="79">
        <v>511694</v>
      </c>
      <c r="KA116" s="79">
        <v>1525487</v>
      </c>
      <c r="KB116" s="79">
        <v>24327</v>
      </c>
      <c r="KC116" s="80">
        <f t="shared" si="42"/>
        <v>6303475</v>
      </c>
      <c r="KD116" s="79">
        <v>74083</v>
      </c>
      <c r="KE116" s="79">
        <v>498014</v>
      </c>
      <c r="KF116" s="79">
        <v>351990</v>
      </c>
      <c r="KG116" s="79">
        <v>63727</v>
      </c>
      <c r="KH116" s="79">
        <v>139507</v>
      </c>
      <c r="KI116" s="79">
        <v>145791</v>
      </c>
      <c r="KJ116" s="79">
        <v>138101</v>
      </c>
      <c r="KK116" s="79">
        <v>269410</v>
      </c>
      <c r="KL116" s="79">
        <v>367312</v>
      </c>
      <c r="KM116" s="79">
        <v>442625</v>
      </c>
      <c r="KN116" s="79">
        <v>223677</v>
      </c>
      <c r="KO116" s="79">
        <v>500439</v>
      </c>
      <c r="KP116" s="80">
        <f t="shared" si="43"/>
        <v>3214676</v>
      </c>
      <c r="KQ116" s="79">
        <v>40208</v>
      </c>
      <c r="KR116" s="79">
        <v>240333</v>
      </c>
      <c r="KS116" s="79">
        <v>160064</v>
      </c>
      <c r="KT116" s="79">
        <v>124350</v>
      </c>
      <c r="KU116" s="79">
        <v>1283277</v>
      </c>
      <c r="KV116" s="79">
        <v>1015950</v>
      </c>
      <c r="KW116" s="79">
        <v>463584</v>
      </c>
      <c r="KX116" s="79">
        <v>731553</v>
      </c>
      <c r="KY116" s="79">
        <v>1007250</v>
      </c>
      <c r="KZ116" s="79">
        <v>437193</v>
      </c>
      <c r="LA116" s="79">
        <v>796172</v>
      </c>
      <c r="LB116" s="79">
        <v>588084</v>
      </c>
      <c r="LC116" s="80">
        <f t="shared" si="44"/>
        <v>6888018</v>
      </c>
      <c r="LD116" s="79">
        <v>2839202</v>
      </c>
      <c r="LE116" s="79">
        <v>901018</v>
      </c>
      <c r="LF116" s="79">
        <v>2142802</v>
      </c>
      <c r="LG116" s="79">
        <v>1381658</v>
      </c>
      <c r="LH116" s="79">
        <v>1244946</v>
      </c>
      <c r="LI116" s="79">
        <v>1371530</v>
      </c>
      <c r="LJ116" s="81" t="e">
        <f>+INDEX(#REF!,MATCH($B116,#REF!,0),MATCH(LJ$6,#REF!,0))</f>
        <v>#REF!</v>
      </c>
      <c r="LK116" s="82"/>
      <c r="LL116" s="81"/>
      <c r="LM116" s="81"/>
      <c r="LN116" s="81"/>
      <c r="LO116" s="81"/>
      <c r="LP116" s="80" t="e">
        <f t="shared" si="45"/>
        <v>#REF!</v>
      </c>
    </row>
    <row r="117" spans="2:328" hidden="1" outlineLevel="1">
      <c r="B117" t="str">
        <f t="shared" si="57"/>
        <v>PLANTA DE BENEFICIOCAJAMARCA</v>
      </c>
      <c r="C117" s="78" t="s">
        <v>403</v>
      </c>
      <c r="D117" s="79">
        <v>0</v>
      </c>
      <c r="E117" s="79">
        <v>0</v>
      </c>
      <c r="F117" s="79">
        <v>0</v>
      </c>
      <c r="G117" s="79">
        <v>0</v>
      </c>
      <c r="H117" s="79">
        <v>0</v>
      </c>
      <c r="I117" s="79">
        <v>0</v>
      </c>
      <c r="J117" s="79">
        <v>0</v>
      </c>
      <c r="K117" s="79">
        <v>0</v>
      </c>
      <c r="L117" s="79">
        <v>0</v>
      </c>
      <c r="M117" s="79">
        <v>0</v>
      </c>
      <c r="N117" s="79">
        <v>0</v>
      </c>
      <c r="O117" s="79">
        <v>0</v>
      </c>
      <c r="P117" s="80">
        <v>0</v>
      </c>
      <c r="Q117" s="79">
        <v>1278</v>
      </c>
      <c r="R117" s="79">
        <v>1278</v>
      </c>
      <c r="S117" s="79">
        <v>1278</v>
      </c>
      <c r="T117" s="79">
        <v>544.66999999999996</v>
      </c>
      <c r="U117" s="79">
        <v>544.66999999999996</v>
      </c>
      <c r="V117" s="79">
        <v>544.66999999999996</v>
      </c>
      <c r="W117" s="79">
        <v>915.67</v>
      </c>
      <c r="X117" s="79">
        <v>915.67</v>
      </c>
      <c r="Y117" s="79">
        <v>915.67</v>
      </c>
      <c r="Z117" s="79">
        <v>0</v>
      </c>
      <c r="AA117" s="79">
        <v>0</v>
      </c>
      <c r="AB117" s="79">
        <v>0</v>
      </c>
      <c r="AC117" s="80">
        <v>8215.02</v>
      </c>
      <c r="AD117" s="79">
        <v>1041333.33</v>
      </c>
      <c r="AE117" s="79">
        <v>1041333.33</v>
      </c>
      <c r="AF117" s="79">
        <v>1041333.33</v>
      </c>
      <c r="AG117" s="79">
        <v>2827333.33</v>
      </c>
      <c r="AH117" s="79">
        <v>2827333.33</v>
      </c>
      <c r="AI117" s="79">
        <v>2827333.33</v>
      </c>
      <c r="AJ117" s="79">
        <v>0</v>
      </c>
      <c r="AK117" s="79">
        <v>0</v>
      </c>
      <c r="AL117" s="79">
        <v>0</v>
      </c>
      <c r="AM117" s="79">
        <v>657139</v>
      </c>
      <c r="AN117" s="79">
        <v>657139</v>
      </c>
      <c r="AO117" s="79">
        <v>657139</v>
      </c>
      <c r="AP117" s="80">
        <v>13577416.98</v>
      </c>
      <c r="AQ117" s="79">
        <v>0</v>
      </c>
      <c r="AR117" s="79">
        <v>0</v>
      </c>
      <c r="AS117" s="79">
        <v>0</v>
      </c>
      <c r="AT117" s="79">
        <v>0</v>
      </c>
      <c r="AU117" s="79">
        <v>0</v>
      </c>
      <c r="AV117" s="79">
        <v>0</v>
      </c>
      <c r="AW117" s="79">
        <v>0</v>
      </c>
      <c r="AX117" s="79">
        <v>0</v>
      </c>
      <c r="AY117" s="79">
        <v>0</v>
      </c>
      <c r="AZ117" s="79">
        <v>0</v>
      </c>
      <c r="BA117" s="79">
        <v>0</v>
      </c>
      <c r="BB117" s="79">
        <v>0</v>
      </c>
      <c r="BC117" s="80">
        <v>0</v>
      </c>
      <c r="BD117" s="79">
        <v>0</v>
      </c>
      <c r="BE117" s="79">
        <v>0</v>
      </c>
      <c r="BF117" s="79">
        <v>0</v>
      </c>
      <c r="BG117" s="79">
        <v>0</v>
      </c>
      <c r="BH117" s="79">
        <v>0</v>
      </c>
      <c r="BI117" s="79">
        <v>0</v>
      </c>
      <c r="BJ117" s="79">
        <v>0</v>
      </c>
      <c r="BK117" s="79">
        <v>0</v>
      </c>
      <c r="BL117" s="79">
        <v>0</v>
      </c>
      <c r="BM117" s="79">
        <v>0</v>
      </c>
      <c r="BN117" s="79">
        <v>0</v>
      </c>
      <c r="BO117" s="79">
        <v>0</v>
      </c>
      <c r="BP117" s="80">
        <v>0</v>
      </c>
      <c r="BQ117" s="79">
        <v>0</v>
      </c>
      <c r="BR117" s="79">
        <v>0</v>
      </c>
      <c r="BS117" s="79">
        <v>0</v>
      </c>
      <c r="BT117" s="79">
        <v>0</v>
      </c>
      <c r="BU117" s="79">
        <v>0</v>
      </c>
      <c r="BV117" s="79">
        <v>0</v>
      </c>
      <c r="BW117" s="79">
        <v>0</v>
      </c>
      <c r="BX117" s="79">
        <v>0</v>
      </c>
      <c r="BY117" s="79">
        <v>0</v>
      </c>
      <c r="BZ117" s="79">
        <v>0</v>
      </c>
      <c r="CA117" s="79">
        <v>0</v>
      </c>
      <c r="CB117" s="79">
        <v>0</v>
      </c>
      <c r="CC117" s="80">
        <v>0</v>
      </c>
      <c r="CD117" s="79">
        <v>1932904.82</v>
      </c>
      <c r="CE117" s="79">
        <v>1932904.82</v>
      </c>
      <c r="CF117" s="79">
        <v>1932904.82</v>
      </c>
      <c r="CG117" s="79">
        <v>2133826.46</v>
      </c>
      <c r="CH117" s="79">
        <v>2133826.46</v>
      </c>
      <c r="CI117" s="79">
        <v>2133826.46</v>
      </c>
      <c r="CJ117" s="79">
        <v>4469779.84</v>
      </c>
      <c r="CK117" s="79">
        <v>4469779.84</v>
      </c>
      <c r="CL117" s="79">
        <v>4469779.84</v>
      </c>
      <c r="CM117" s="79">
        <v>2046905.44</v>
      </c>
      <c r="CN117" s="79">
        <v>2046905.44</v>
      </c>
      <c r="CO117" s="79">
        <v>2046905.44</v>
      </c>
      <c r="CP117" s="80">
        <v>31750249.680000003</v>
      </c>
      <c r="CQ117" s="79">
        <v>2659211.5699999998</v>
      </c>
      <c r="CR117" s="79">
        <v>2659211.5699999998</v>
      </c>
      <c r="CS117" s="79">
        <v>2659211.5699999998</v>
      </c>
      <c r="CT117" s="79">
        <v>727713.98</v>
      </c>
      <c r="CU117" s="79">
        <v>727713.98</v>
      </c>
      <c r="CV117" s="79">
        <v>727713.98</v>
      </c>
      <c r="CW117" s="79">
        <v>2023631.98</v>
      </c>
      <c r="CX117" s="79">
        <v>2023631.98</v>
      </c>
      <c r="CY117" s="79">
        <v>2023631.98</v>
      </c>
      <c r="CZ117" s="79">
        <v>580352.44999999995</v>
      </c>
      <c r="DA117" s="79">
        <v>580352.44999999995</v>
      </c>
      <c r="DB117" s="79">
        <v>580352.44999999995</v>
      </c>
      <c r="DC117" s="80">
        <v>17972729.940000001</v>
      </c>
      <c r="DD117" s="79">
        <v>54606.5</v>
      </c>
      <c r="DE117" s="79">
        <v>54606.5</v>
      </c>
      <c r="DF117" s="79">
        <v>54606.5</v>
      </c>
      <c r="DG117" s="79">
        <v>4545721.67</v>
      </c>
      <c r="DH117" s="79">
        <v>4545721.67</v>
      </c>
      <c r="DI117" s="79">
        <v>4545721.67</v>
      </c>
      <c r="DJ117" s="79">
        <v>2264776.5099999998</v>
      </c>
      <c r="DK117" s="79">
        <v>2264776.5099999998</v>
      </c>
      <c r="DL117" s="79">
        <v>2264776.5099999998</v>
      </c>
      <c r="DM117" s="79">
        <v>877008.33</v>
      </c>
      <c r="DN117" s="79">
        <v>877008.33</v>
      </c>
      <c r="DO117" s="79">
        <v>877008.33</v>
      </c>
      <c r="DP117" s="80">
        <v>23226339.029999994</v>
      </c>
      <c r="DQ117" s="79">
        <v>15944</v>
      </c>
      <c r="DR117" s="79">
        <v>15944</v>
      </c>
      <c r="DS117" s="79">
        <v>15944</v>
      </c>
      <c r="DT117" s="79">
        <v>80318</v>
      </c>
      <c r="DU117" s="79">
        <v>111613.27</v>
      </c>
      <c r="DV117" s="79">
        <v>4561</v>
      </c>
      <c r="DW117" s="79">
        <v>427394</v>
      </c>
      <c r="DX117" s="79">
        <v>9700</v>
      </c>
      <c r="DY117" s="79">
        <v>232396</v>
      </c>
      <c r="DZ117" s="79">
        <v>3700</v>
      </c>
      <c r="EA117" s="79">
        <v>107293</v>
      </c>
      <c r="EB117" s="79">
        <v>1363536</v>
      </c>
      <c r="EC117" s="80">
        <v>2388343.27</v>
      </c>
      <c r="ED117" s="79">
        <v>678</v>
      </c>
      <c r="EE117" s="79">
        <v>17629</v>
      </c>
      <c r="EF117" s="79">
        <v>27794</v>
      </c>
      <c r="EG117" s="79">
        <v>17655</v>
      </c>
      <c r="EH117" s="79">
        <v>500</v>
      </c>
      <c r="EI117" s="79">
        <v>550</v>
      </c>
      <c r="EJ117" s="79">
        <v>1500</v>
      </c>
      <c r="EK117" s="79">
        <v>15858</v>
      </c>
      <c r="EL117" s="79">
        <v>500</v>
      </c>
      <c r="EM117" s="79">
        <v>600</v>
      </c>
      <c r="EN117" s="79">
        <v>500</v>
      </c>
      <c r="EO117" s="79">
        <v>2379</v>
      </c>
      <c r="EP117" s="80">
        <v>86143</v>
      </c>
      <c r="EQ117" s="79">
        <v>500</v>
      </c>
      <c r="ER117" s="79">
        <v>207018.68</v>
      </c>
      <c r="ES117" s="79">
        <v>228794</v>
      </c>
      <c r="ET117" s="79">
        <v>198125.69</v>
      </c>
      <c r="EU117" s="79">
        <v>253412</v>
      </c>
      <c r="EV117" s="79">
        <v>267493.46000000002</v>
      </c>
      <c r="EW117" s="79">
        <v>299781</v>
      </c>
      <c r="EX117" s="79">
        <v>299781.51</v>
      </c>
      <c r="EY117" s="79">
        <v>497122.29000000004</v>
      </c>
      <c r="EZ117" s="79">
        <v>345803.08</v>
      </c>
      <c r="FA117" s="79">
        <v>784672.74</v>
      </c>
      <c r="FB117" s="79">
        <v>37650.239999999998</v>
      </c>
      <c r="FC117" s="80">
        <v>3420154.6900000004</v>
      </c>
      <c r="FD117" s="79">
        <v>698998.27</v>
      </c>
      <c r="FE117" s="79">
        <v>904238.24</v>
      </c>
      <c r="FF117" s="79">
        <v>784411.52</v>
      </c>
      <c r="FG117" s="79">
        <v>629151.84000000008</v>
      </c>
      <c r="FH117" s="79">
        <v>57598.16</v>
      </c>
      <c r="FI117" s="79">
        <v>858876.87</v>
      </c>
      <c r="FJ117" s="79">
        <v>867682.14999999991</v>
      </c>
      <c r="FK117" s="79">
        <v>979702.69</v>
      </c>
      <c r="FL117" s="79">
        <v>52131.850000000006</v>
      </c>
      <c r="FM117" s="79">
        <v>102256.68000000001</v>
      </c>
      <c r="FN117" s="79">
        <v>62321.69</v>
      </c>
      <c r="FO117" s="79">
        <v>1341390.54</v>
      </c>
      <c r="FP117" s="80">
        <v>7338760.5</v>
      </c>
      <c r="FQ117" s="79">
        <v>902349.79</v>
      </c>
      <c r="FR117" s="79">
        <v>1555649.83</v>
      </c>
      <c r="FS117" s="79">
        <v>1516719.4</v>
      </c>
      <c r="FT117" s="79">
        <v>129558.25</v>
      </c>
      <c r="FU117" s="79">
        <v>1500</v>
      </c>
      <c r="FV117" s="79">
        <v>621142.06999999995</v>
      </c>
      <c r="FW117" s="79">
        <v>36675.980000000003</v>
      </c>
      <c r="FX117" s="79">
        <v>1500</v>
      </c>
      <c r="FY117" s="79">
        <v>579158.22</v>
      </c>
      <c r="FZ117" s="79">
        <v>2258.4</v>
      </c>
      <c r="GA117" s="79">
        <v>350</v>
      </c>
      <c r="GB117" s="79">
        <v>1800</v>
      </c>
      <c r="GC117" s="80">
        <v>5348661.9400000004</v>
      </c>
      <c r="GD117" s="79">
        <v>2258</v>
      </c>
      <c r="GE117" s="79">
        <v>1500</v>
      </c>
      <c r="GF117" s="79">
        <v>1500</v>
      </c>
      <c r="GG117" s="79">
        <v>1500</v>
      </c>
      <c r="GH117" s="79">
        <v>1500</v>
      </c>
      <c r="GI117" s="79">
        <v>1500</v>
      </c>
      <c r="GJ117" s="79">
        <v>1350</v>
      </c>
      <c r="GK117" s="79">
        <v>1500</v>
      </c>
      <c r="GL117" s="79">
        <v>1500</v>
      </c>
      <c r="GM117" s="79">
        <v>6500</v>
      </c>
      <c r="GN117" s="79">
        <v>1050</v>
      </c>
      <c r="GO117" s="79">
        <v>3500</v>
      </c>
      <c r="GP117" s="80">
        <f t="shared" si="35"/>
        <v>25158</v>
      </c>
      <c r="GQ117" s="79">
        <v>22300</v>
      </c>
      <c r="GR117" s="79">
        <v>1700</v>
      </c>
      <c r="GS117" s="79">
        <v>2500</v>
      </c>
      <c r="GT117" s="79">
        <v>8500</v>
      </c>
      <c r="GU117" s="79">
        <v>3000</v>
      </c>
      <c r="GV117" s="79">
        <v>2500</v>
      </c>
      <c r="GW117" s="79">
        <v>1500</v>
      </c>
      <c r="GX117" s="79">
        <v>1500</v>
      </c>
      <c r="GY117" s="79">
        <v>2500</v>
      </c>
      <c r="GZ117" s="79">
        <v>1500</v>
      </c>
      <c r="HA117" s="79">
        <v>1500</v>
      </c>
      <c r="HB117" s="79">
        <v>1500</v>
      </c>
      <c r="HC117" s="80">
        <f t="shared" si="36"/>
        <v>50500</v>
      </c>
      <c r="HD117" s="79">
        <v>1500</v>
      </c>
      <c r="HE117" s="79">
        <v>0</v>
      </c>
      <c r="HF117" s="79">
        <v>0</v>
      </c>
      <c r="HG117" s="79">
        <v>0</v>
      </c>
      <c r="HH117" s="79">
        <v>0</v>
      </c>
      <c r="HI117" s="79">
        <v>0</v>
      </c>
      <c r="HJ117" s="79">
        <v>5000</v>
      </c>
      <c r="HK117" s="79">
        <v>10000</v>
      </c>
      <c r="HL117" s="79">
        <v>0</v>
      </c>
      <c r="HM117" s="79">
        <v>0</v>
      </c>
      <c r="HN117" s="79">
        <v>5000</v>
      </c>
      <c r="HO117" s="79">
        <v>0</v>
      </c>
      <c r="HP117" s="80">
        <f t="shared" si="37"/>
        <v>21500</v>
      </c>
      <c r="HQ117" s="79">
        <v>0</v>
      </c>
      <c r="HR117" s="79">
        <v>0</v>
      </c>
      <c r="HS117" s="79">
        <v>0</v>
      </c>
      <c r="HT117" s="79">
        <v>0</v>
      </c>
      <c r="HU117" s="79">
        <v>0</v>
      </c>
      <c r="HV117" s="79">
        <v>0</v>
      </c>
      <c r="HW117" s="79">
        <v>0</v>
      </c>
      <c r="HX117" s="79">
        <v>1708387.03</v>
      </c>
      <c r="HY117" s="79">
        <v>1773081.03</v>
      </c>
      <c r="HZ117" s="79">
        <v>1708387.03</v>
      </c>
      <c r="IA117" s="79">
        <v>1708387.03</v>
      </c>
      <c r="IB117" s="79">
        <v>1708387.03</v>
      </c>
      <c r="IC117" s="80">
        <f t="shared" si="38"/>
        <v>8606629.1500000004</v>
      </c>
      <c r="ID117" s="79">
        <v>2052748.96</v>
      </c>
      <c r="IE117" s="79">
        <v>4086069.46</v>
      </c>
      <c r="IF117" s="79">
        <v>3386335.81</v>
      </c>
      <c r="IG117" s="79">
        <v>4874881.54</v>
      </c>
      <c r="IH117" s="79">
        <v>6973408.71</v>
      </c>
      <c r="II117" s="79">
        <v>10665078.23</v>
      </c>
      <c r="IJ117" s="79">
        <v>8360804.3300000001</v>
      </c>
      <c r="IK117" s="79">
        <v>4390861</v>
      </c>
      <c r="IL117" s="79">
        <v>2657269</v>
      </c>
      <c r="IM117" s="79">
        <v>5459195</v>
      </c>
      <c r="IN117" s="79">
        <v>1678156</v>
      </c>
      <c r="IO117" s="79">
        <v>6714110</v>
      </c>
      <c r="IP117" s="80">
        <f t="shared" si="39"/>
        <v>61298918.039999999</v>
      </c>
      <c r="IQ117" s="79">
        <v>0</v>
      </c>
      <c r="IR117" s="79">
        <v>1280960</v>
      </c>
      <c r="IS117" s="79">
        <v>1445194</v>
      </c>
      <c r="IT117" s="79">
        <v>5028904</v>
      </c>
      <c r="IU117" s="79">
        <v>4967546</v>
      </c>
      <c r="IV117" s="79">
        <v>6106746</v>
      </c>
      <c r="IW117" s="79">
        <v>5595224</v>
      </c>
      <c r="IX117" s="79">
        <v>6151580</v>
      </c>
      <c r="IY117" s="79">
        <v>5140630</v>
      </c>
      <c r="IZ117" s="79">
        <v>6996576</v>
      </c>
      <c r="JA117" s="79">
        <v>5487868</v>
      </c>
      <c r="JB117" s="79">
        <v>4271775</v>
      </c>
      <c r="JC117" s="80">
        <f t="shared" si="40"/>
        <v>52473003</v>
      </c>
      <c r="JD117" s="79">
        <v>96869</v>
      </c>
      <c r="JE117" s="79">
        <v>0</v>
      </c>
      <c r="JF117" s="79">
        <v>0</v>
      </c>
      <c r="JG117" s="79">
        <v>0</v>
      </c>
      <c r="JH117" s="79">
        <v>0</v>
      </c>
      <c r="JI117" s="79">
        <v>26789</v>
      </c>
      <c r="JJ117" s="79">
        <v>0</v>
      </c>
      <c r="JK117" s="79">
        <v>0</v>
      </c>
      <c r="JL117" s="79">
        <v>0</v>
      </c>
      <c r="JM117" s="79">
        <v>0</v>
      </c>
      <c r="JN117" s="79">
        <v>0</v>
      </c>
      <c r="JO117" s="79">
        <v>0</v>
      </c>
      <c r="JP117" s="80">
        <f t="shared" si="41"/>
        <v>123658</v>
      </c>
      <c r="JQ117" s="79">
        <v>20000</v>
      </c>
      <c r="JR117" s="79">
        <v>0</v>
      </c>
      <c r="JS117" s="79">
        <v>0</v>
      </c>
      <c r="JT117" s="79">
        <v>0</v>
      </c>
      <c r="JU117" s="79">
        <v>0</v>
      </c>
      <c r="JV117" s="79">
        <v>46001</v>
      </c>
      <c r="JW117" s="79">
        <v>0</v>
      </c>
      <c r="JX117" s="79">
        <v>0</v>
      </c>
      <c r="JY117" s="79">
        <v>0</v>
      </c>
      <c r="JZ117" s="79">
        <v>0</v>
      </c>
      <c r="KA117" s="79">
        <v>79881</v>
      </c>
      <c r="KB117" s="79">
        <v>0</v>
      </c>
      <c r="KC117" s="80">
        <f t="shared" si="42"/>
        <v>145882</v>
      </c>
      <c r="KD117" s="79">
        <v>63592</v>
      </c>
      <c r="KE117" s="79">
        <v>0</v>
      </c>
      <c r="KF117" s="79">
        <v>0</v>
      </c>
      <c r="KG117" s="79">
        <v>0</v>
      </c>
      <c r="KH117" s="79">
        <v>1119840</v>
      </c>
      <c r="KI117" s="79">
        <v>0</v>
      </c>
      <c r="KJ117" s="79">
        <v>0</v>
      </c>
      <c r="KK117" s="79">
        <v>0</v>
      </c>
      <c r="KL117" s="79">
        <v>0</v>
      </c>
      <c r="KM117" s="79">
        <v>14772</v>
      </c>
      <c r="KN117" s="79">
        <v>238127</v>
      </c>
      <c r="KO117" s="79">
        <v>292484</v>
      </c>
      <c r="KP117" s="80">
        <f t="shared" si="43"/>
        <v>1728815</v>
      </c>
      <c r="KQ117" s="79">
        <v>0</v>
      </c>
      <c r="KR117" s="79">
        <v>0</v>
      </c>
      <c r="KS117" s="79">
        <v>0</v>
      </c>
      <c r="KT117" s="79">
        <v>0</v>
      </c>
      <c r="KU117" s="79">
        <v>0</v>
      </c>
      <c r="KV117" s="79">
        <v>0</v>
      </c>
      <c r="KW117" s="79">
        <v>0</v>
      </c>
      <c r="KX117" s="79">
        <v>0</v>
      </c>
      <c r="KY117" s="79">
        <v>0</v>
      </c>
      <c r="KZ117" s="79">
        <v>0</v>
      </c>
      <c r="LA117" s="79">
        <v>0</v>
      </c>
      <c r="LB117" s="79">
        <v>0</v>
      </c>
      <c r="LC117" s="80">
        <f t="shared" si="44"/>
        <v>0</v>
      </c>
      <c r="LD117" s="79">
        <v>0</v>
      </c>
      <c r="LE117" s="79">
        <v>0</v>
      </c>
      <c r="LF117" s="79">
        <v>0</v>
      </c>
      <c r="LG117" s="79">
        <v>0</v>
      </c>
      <c r="LH117" s="79">
        <v>0</v>
      </c>
      <c r="LI117" s="79">
        <v>0</v>
      </c>
      <c r="LJ117" s="81" t="e">
        <f>+INDEX(#REF!,MATCH($B117,#REF!,0),MATCH(LJ$6,#REF!,0))</f>
        <v>#REF!</v>
      </c>
      <c r="LK117" s="82"/>
      <c r="LL117" s="81"/>
      <c r="LM117" s="81"/>
      <c r="LN117" s="81"/>
      <c r="LO117" s="81"/>
      <c r="LP117" s="80" t="e">
        <f t="shared" si="45"/>
        <v>#REF!</v>
      </c>
    </row>
    <row r="118" spans="2:328" hidden="1" outlineLevel="1">
      <c r="B118" t="str">
        <f t="shared" si="57"/>
        <v>PLANTA DE BENEFICIOCALLAO</v>
      </c>
      <c r="C118" s="78" t="s">
        <v>404</v>
      </c>
      <c r="D118" s="79">
        <v>0</v>
      </c>
      <c r="E118" s="79">
        <v>0</v>
      </c>
      <c r="F118" s="79">
        <v>0</v>
      </c>
      <c r="G118" s="79">
        <v>0</v>
      </c>
      <c r="H118" s="79">
        <v>0</v>
      </c>
      <c r="I118" s="79">
        <v>0</v>
      </c>
      <c r="J118" s="79">
        <v>0</v>
      </c>
      <c r="K118" s="79">
        <v>0</v>
      </c>
      <c r="L118" s="79">
        <v>0</v>
      </c>
      <c r="M118" s="79">
        <v>0</v>
      </c>
      <c r="N118" s="79">
        <v>0</v>
      </c>
      <c r="O118" s="79">
        <v>0</v>
      </c>
      <c r="P118" s="80">
        <v>0</v>
      </c>
      <c r="Q118" s="79">
        <v>0</v>
      </c>
      <c r="R118" s="79">
        <v>0</v>
      </c>
      <c r="S118" s="79">
        <v>0</v>
      </c>
      <c r="T118" s="79">
        <v>0</v>
      </c>
      <c r="U118" s="79">
        <v>0</v>
      </c>
      <c r="V118" s="79">
        <v>0</v>
      </c>
      <c r="W118" s="79">
        <v>0</v>
      </c>
      <c r="X118" s="79">
        <v>0</v>
      </c>
      <c r="Y118" s="79">
        <v>0</v>
      </c>
      <c r="Z118" s="79">
        <v>0</v>
      </c>
      <c r="AA118" s="79">
        <v>0</v>
      </c>
      <c r="AB118" s="79">
        <v>0</v>
      </c>
      <c r="AC118" s="80">
        <v>0</v>
      </c>
      <c r="AD118" s="79">
        <v>0</v>
      </c>
      <c r="AE118" s="79">
        <v>0</v>
      </c>
      <c r="AF118" s="79">
        <v>0</v>
      </c>
      <c r="AG118" s="79">
        <v>0</v>
      </c>
      <c r="AH118" s="79">
        <v>0</v>
      </c>
      <c r="AI118" s="79">
        <v>0</v>
      </c>
      <c r="AJ118" s="79">
        <v>0</v>
      </c>
      <c r="AK118" s="79">
        <v>0</v>
      </c>
      <c r="AL118" s="79">
        <v>0</v>
      </c>
      <c r="AM118" s="79">
        <v>0</v>
      </c>
      <c r="AN118" s="79">
        <v>0</v>
      </c>
      <c r="AO118" s="79">
        <v>0</v>
      </c>
      <c r="AP118" s="80">
        <v>0</v>
      </c>
      <c r="AQ118" s="79">
        <v>0</v>
      </c>
      <c r="AR118" s="79">
        <v>0</v>
      </c>
      <c r="AS118" s="79">
        <v>0</v>
      </c>
      <c r="AT118" s="79">
        <v>0</v>
      </c>
      <c r="AU118" s="79">
        <v>0</v>
      </c>
      <c r="AV118" s="79">
        <v>0</v>
      </c>
      <c r="AW118" s="79">
        <v>0</v>
      </c>
      <c r="AX118" s="79">
        <v>0</v>
      </c>
      <c r="AY118" s="79">
        <v>0</v>
      </c>
      <c r="AZ118" s="79">
        <v>0</v>
      </c>
      <c r="BA118" s="79">
        <v>0</v>
      </c>
      <c r="BB118" s="79">
        <v>0</v>
      </c>
      <c r="BC118" s="80">
        <v>0</v>
      </c>
      <c r="BD118" s="79">
        <v>0</v>
      </c>
      <c r="BE118" s="79">
        <v>0</v>
      </c>
      <c r="BF118" s="79">
        <v>0</v>
      </c>
      <c r="BG118" s="79">
        <v>0</v>
      </c>
      <c r="BH118" s="79">
        <v>0</v>
      </c>
      <c r="BI118" s="79">
        <v>0</v>
      </c>
      <c r="BJ118" s="79">
        <v>0</v>
      </c>
      <c r="BK118" s="79">
        <v>0</v>
      </c>
      <c r="BL118" s="79">
        <v>0</v>
      </c>
      <c r="BM118" s="79">
        <v>0</v>
      </c>
      <c r="BN118" s="79">
        <v>0</v>
      </c>
      <c r="BO118" s="79">
        <v>0</v>
      </c>
      <c r="BP118" s="80">
        <v>0</v>
      </c>
      <c r="BQ118" s="79">
        <v>0</v>
      </c>
      <c r="BR118" s="79">
        <v>0</v>
      </c>
      <c r="BS118" s="79">
        <v>0</v>
      </c>
      <c r="BT118" s="79">
        <v>0</v>
      </c>
      <c r="BU118" s="79">
        <v>0</v>
      </c>
      <c r="BV118" s="79">
        <v>0</v>
      </c>
      <c r="BW118" s="79">
        <v>0</v>
      </c>
      <c r="BX118" s="79">
        <v>0</v>
      </c>
      <c r="BY118" s="79">
        <v>0</v>
      </c>
      <c r="BZ118" s="79">
        <v>0</v>
      </c>
      <c r="CA118" s="79">
        <v>0</v>
      </c>
      <c r="CB118" s="79">
        <v>0</v>
      </c>
      <c r="CC118" s="80">
        <v>0</v>
      </c>
      <c r="CD118" s="79">
        <v>0</v>
      </c>
      <c r="CE118" s="79">
        <v>0</v>
      </c>
      <c r="CF118" s="79">
        <v>0</v>
      </c>
      <c r="CG118" s="79">
        <v>0</v>
      </c>
      <c r="CH118" s="79">
        <v>0</v>
      </c>
      <c r="CI118" s="79">
        <v>0</v>
      </c>
      <c r="CJ118" s="79">
        <v>0</v>
      </c>
      <c r="CK118" s="79">
        <v>0</v>
      </c>
      <c r="CL118" s="79">
        <v>0</v>
      </c>
      <c r="CM118" s="79">
        <v>0</v>
      </c>
      <c r="CN118" s="79">
        <v>0</v>
      </c>
      <c r="CO118" s="79">
        <v>0</v>
      </c>
      <c r="CP118" s="80">
        <v>0</v>
      </c>
      <c r="CQ118" s="79">
        <v>0</v>
      </c>
      <c r="CR118" s="79">
        <v>0</v>
      </c>
      <c r="CS118" s="79">
        <v>0</v>
      </c>
      <c r="CT118" s="79">
        <v>0</v>
      </c>
      <c r="CU118" s="79">
        <v>0</v>
      </c>
      <c r="CV118" s="79">
        <v>0</v>
      </c>
      <c r="CW118" s="79">
        <v>0</v>
      </c>
      <c r="CX118" s="79">
        <v>0</v>
      </c>
      <c r="CY118" s="79">
        <v>0</v>
      </c>
      <c r="CZ118" s="79">
        <v>0</v>
      </c>
      <c r="DA118" s="79">
        <v>0</v>
      </c>
      <c r="DB118" s="79">
        <v>0</v>
      </c>
      <c r="DC118" s="80">
        <v>0</v>
      </c>
      <c r="DD118" s="79">
        <v>0</v>
      </c>
      <c r="DE118" s="79">
        <v>0</v>
      </c>
      <c r="DF118" s="79">
        <v>0</v>
      </c>
      <c r="DG118" s="79">
        <v>0</v>
      </c>
      <c r="DH118" s="79">
        <v>0</v>
      </c>
      <c r="DI118" s="79">
        <v>0</v>
      </c>
      <c r="DJ118" s="79">
        <v>0</v>
      </c>
      <c r="DK118" s="79">
        <v>0</v>
      </c>
      <c r="DL118" s="79">
        <v>0</v>
      </c>
      <c r="DM118" s="79">
        <v>0</v>
      </c>
      <c r="DN118" s="79">
        <v>0</v>
      </c>
      <c r="DO118" s="79">
        <v>0</v>
      </c>
      <c r="DP118" s="80">
        <v>0</v>
      </c>
      <c r="DQ118" s="79">
        <v>0</v>
      </c>
      <c r="DR118" s="79">
        <v>0</v>
      </c>
      <c r="DS118" s="79">
        <v>0</v>
      </c>
      <c r="DT118" s="79">
        <v>0</v>
      </c>
      <c r="DU118" s="79">
        <v>0</v>
      </c>
      <c r="DV118" s="79">
        <v>0</v>
      </c>
      <c r="DW118" s="79">
        <v>0</v>
      </c>
      <c r="DX118" s="79">
        <v>0</v>
      </c>
      <c r="DY118" s="79">
        <v>0</v>
      </c>
      <c r="DZ118" s="79">
        <v>0</v>
      </c>
      <c r="EA118" s="79">
        <v>0</v>
      </c>
      <c r="EB118" s="79">
        <v>0</v>
      </c>
      <c r="EC118" s="80">
        <v>0</v>
      </c>
      <c r="ED118" s="79">
        <v>0</v>
      </c>
      <c r="EE118" s="79">
        <v>0</v>
      </c>
      <c r="EF118" s="79">
        <v>0</v>
      </c>
      <c r="EG118" s="79">
        <v>0</v>
      </c>
      <c r="EH118" s="79">
        <v>0</v>
      </c>
      <c r="EI118" s="79">
        <v>0</v>
      </c>
      <c r="EJ118" s="79">
        <v>0</v>
      </c>
      <c r="EK118" s="79">
        <v>0</v>
      </c>
      <c r="EL118" s="79">
        <v>0</v>
      </c>
      <c r="EM118" s="79">
        <v>0</v>
      </c>
      <c r="EN118" s="79">
        <v>0</v>
      </c>
      <c r="EO118" s="79">
        <v>0</v>
      </c>
      <c r="EP118" s="80">
        <v>0</v>
      </c>
      <c r="EQ118" s="79">
        <v>0</v>
      </c>
      <c r="ER118" s="79">
        <v>0</v>
      </c>
      <c r="ES118" s="79">
        <v>0</v>
      </c>
      <c r="ET118" s="79">
        <v>0</v>
      </c>
      <c r="EU118" s="79">
        <v>0</v>
      </c>
      <c r="EV118" s="79">
        <v>0</v>
      </c>
      <c r="EW118" s="79">
        <v>0</v>
      </c>
      <c r="EX118" s="79">
        <v>0</v>
      </c>
      <c r="EY118" s="79">
        <v>0</v>
      </c>
      <c r="EZ118" s="79">
        <v>0</v>
      </c>
      <c r="FA118" s="79">
        <v>0</v>
      </c>
      <c r="FB118" s="79">
        <v>0</v>
      </c>
      <c r="FC118" s="80">
        <v>0</v>
      </c>
      <c r="FD118" s="79">
        <v>0</v>
      </c>
      <c r="FE118" s="79">
        <v>0</v>
      </c>
      <c r="FF118" s="79">
        <v>0</v>
      </c>
      <c r="FG118" s="79">
        <v>0</v>
      </c>
      <c r="FH118" s="79">
        <v>0</v>
      </c>
      <c r="FI118" s="79">
        <v>0</v>
      </c>
      <c r="FJ118" s="79">
        <v>0</v>
      </c>
      <c r="FK118" s="79">
        <v>0</v>
      </c>
      <c r="FL118" s="79">
        <v>0</v>
      </c>
      <c r="FM118" s="79">
        <v>0</v>
      </c>
      <c r="FN118" s="79">
        <v>0</v>
      </c>
      <c r="FO118" s="79">
        <v>0</v>
      </c>
      <c r="FP118" s="80">
        <v>0</v>
      </c>
      <c r="FQ118" s="79">
        <v>0</v>
      </c>
      <c r="FR118" s="79">
        <v>0</v>
      </c>
      <c r="FS118" s="79">
        <v>0</v>
      </c>
      <c r="FT118" s="79">
        <v>0</v>
      </c>
      <c r="FU118" s="79">
        <v>0</v>
      </c>
      <c r="FV118" s="79">
        <v>0</v>
      </c>
      <c r="FW118" s="79">
        <v>0</v>
      </c>
      <c r="FX118" s="79">
        <v>0</v>
      </c>
      <c r="FY118" s="79">
        <v>0</v>
      </c>
      <c r="FZ118" s="79">
        <v>0</v>
      </c>
      <c r="GA118" s="79">
        <v>0</v>
      </c>
      <c r="GB118" s="79">
        <v>0</v>
      </c>
      <c r="GC118" s="80">
        <v>0</v>
      </c>
      <c r="GD118" s="79">
        <v>0</v>
      </c>
      <c r="GE118" s="79">
        <v>0</v>
      </c>
      <c r="GF118" s="79">
        <v>0</v>
      </c>
      <c r="GG118" s="79">
        <v>0</v>
      </c>
      <c r="GH118" s="79">
        <v>0</v>
      </c>
      <c r="GI118" s="79">
        <v>0</v>
      </c>
      <c r="GJ118" s="79">
        <v>0</v>
      </c>
      <c r="GK118" s="79">
        <v>0</v>
      </c>
      <c r="GL118" s="79">
        <v>0</v>
      </c>
      <c r="GM118" s="79">
        <v>0</v>
      </c>
      <c r="GN118" s="79">
        <v>0</v>
      </c>
      <c r="GO118" s="79">
        <v>0</v>
      </c>
      <c r="GP118" s="80">
        <f t="shared" si="35"/>
        <v>0</v>
      </c>
      <c r="GQ118" s="79">
        <v>0</v>
      </c>
      <c r="GR118" s="79">
        <v>0</v>
      </c>
      <c r="GS118" s="79">
        <v>0</v>
      </c>
      <c r="GT118" s="79">
        <v>0</v>
      </c>
      <c r="GU118" s="79">
        <v>0</v>
      </c>
      <c r="GV118" s="79">
        <v>0</v>
      </c>
      <c r="GW118" s="79">
        <v>0</v>
      </c>
      <c r="GX118" s="79">
        <v>0</v>
      </c>
      <c r="GY118" s="79">
        <v>0</v>
      </c>
      <c r="GZ118" s="79">
        <v>0</v>
      </c>
      <c r="HA118" s="79">
        <v>0</v>
      </c>
      <c r="HB118" s="79">
        <v>0</v>
      </c>
      <c r="HC118" s="80">
        <f t="shared" si="36"/>
        <v>0</v>
      </c>
      <c r="HD118" s="79">
        <v>0</v>
      </c>
      <c r="HE118" s="79">
        <v>0</v>
      </c>
      <c r="HF118" s="79">
        <v>0</v>
      </c>
      <c r="HG118" s="79">
        <v>0</v>
      </c>
      <c r="HH118" s="79">
        <v>0</v>
      </c>
      <c r="HI118" s="79">
        <v>0</v>
      </c>
      <c r="HJ118" s="79">
        <v>0</v>
      </c>
      <c r="HK118" s="79">
        <v>0</v>
      </c>
      <c r="HL118" s="79">
        <v>0</v>
      </c>
      <c r="HM118" s="79">
        <v>0</v>
      </c>
      <c r="HN118" s="79">
        <v>0</v>
      </c>
      <c r="HO118" s="79">
        <v>0</v>
      </c>
      <c r="HP118" s="80">
        <f t="shared" si="37"/>
        <v>0</v>
      </c>
      <c r="HQ118" s="79">
        <v>0</v>
      </c>
      <c r="HR118" s="79">
        <v>0</v>
      </c>
      <c r="HS118" s="79">
        <v>0</v>
      </c>
      <c r="HT118" s="79">
        <v>0</v>
      </c>
      <c r="HU118" s="79">
        <v>0</v>
      </c>
      <c r="HV118" s="79">
        <v>0</v>
      </c>
      <c r="HW118" s="79">
        <v>0</v>
      </c>
      <c r="HX118" s="79">
        <v>0</v>
      </c>
      <c r="HY118" s="79">
        <v>0</v>
      </c>
      <c r="HZ118" s="79">
        <v>0</v>
      </c>
      <c r="IA118" s="79">
        <v>0</v>
      </c>
      <c r="IB118" s="79">
        <v>0</v>
      </c>
      <c r="IC118" s="80">
        <f t="shared" si="38"/>
        <v>0</v>
      </c>
      <c r="ID118" s="79">
        <v>0</v>
      </c>
      <c r="IE118" s="79">
        <v>0</v>
      </c>
      <c r="IF118" s="79">
        <v>0</v>
      </c>
      <c r="IG118" s="79">
        <v>5000</v>
      </c>
      <c r="IH118" s="79">
        <v>0</v>
      </c>
      <c r="II118" s="79">
        <v>0</v>
      </c>
      <c r="IJ118" s="79">
        <v>0</v>
      </c>
      <c r="IK118" s="79">
        <v>0</v>
      </c>
      <c r="IL118" s="79">
        <v>0</v>
      </c>
      <c r="IM118" s="79">
        <v>0</v>
      </c>
      <c r="IN118" s="79">
        <v>0</v>
      </c>
      <c r="IO118" s="79">
        <v>0</v>
      </c>
      <c r="IP118" s="80">
        <f t="shared" si="39"/>
        <v>5000</v>
      </c>
      <c r="IQ118" s="79">
        <v>0</v>
      </c>
      <c r="IR118" s="79">
        <v>0</v>
      </c>
      <c r="IS118" s="79">
        <v>0</v>
      </c>
      <c r="IT118" s="79">
        <v>0</v>
      </c>
      <c r="IU118" s="79">
        <v>0</v>
      </c>
      <c r="IV118" s="79">
        <v>0</v>
      </c>
      <c r="IW118" s="79">
        <v>0</v>
      </c>
      <c r="IX118" s="79">
        <v>0</v>
      </c>
      <c r="IY118" s="79">
        <v>0</v>
      </c>
      <c r="IZ118" s="79">
        <v>0</v>
      </c>
      <c r="JA118" s="79">
        <v>0</v>
      </c>
      <c r="JB118" s="79">
        <v>0</v>
      </c>
      <c r="JC118" s="80">
        <f t="shared" si="40"/>
        <v>0</v>
      </c>
      <c r="JD118" s="79">
        <v>0</v>
      </c>
      <c r="JE118" s="79">
        <v>0</v>
      </c>
      <c r="JF118" s="79">
        <v>0</v>
      </c>
      <c r="JG118" s="79">
        <v>0</v>
      </c>
      <c r="JH118" s="79">
        <v>0</v>
      </c>
      <c r="JI118" s="79">
        <v>0</v>
      </c>
      <c r="JJ118" s="79">
        <v>0</v>
      </c>
      <c r="JK118" s="79">
        <v>0</v>
      </c>
      <c r="JL118" s="79">
        <v>0</v>
      </c>
      <c r="JM118" s="79">
        <v>0</v>
      </c>
      <c r="JN118" s="79">
        <v>0</v>
      </c>
      <c r="JO118" s="79">
        <v>0</v>
      </c>
      <c r="JP118" s="80">
        <f t="shared" si="41"/>
        <v>0</v>
      </c>
      <c r="JQ118" s="79">
        <v>0</v>
      </c>
      <c r="JR118" s="79">
        <v>0</v>
      </c>
      <c r="JS118" s="79">
        <v>0</v>
      </c>
      <c r="JT118" s="79">
        <v>0</v>
      </c>
      <c r="JU118" s="79">
        <v>0</v>
      </c>
      <c r="JV118" s="79">
        <v>0</v>
      </c>
      <c r="JW118" s="79">
        <v>0</v>
      </c>
      <c r="JX118" s="79">
        <v>0</v>
      </c>
      <c r="JY118" s="79">
        <v>0</v>
      </c>
      <c r="JZ118" s="79">
        <v>0</v>
      </c>
      <c r="KA118" s="79">
        <v>0</v>
      </c>
      <c r="KB118" s="79">
        <v>0</v>
      </c>
      <c r="KC118" s="80">
        <f t="shared" si="42"/>
        <v>0</v>
      </c>
      <c r="KD118" s="79">
        <v>0</v>
      </c>
      <c r="KE118" s="79">
        <v>0</v>
      </c>
      <c r="KF118" s="79">
        <v>0</v>
      </c>
      <c r="KG118" s="79">
        <v>0</v>
      </c>
      <c r="KH118" s="79">
        <v>0</v>
      </c>
      <c r="KI118" s="79">
        <v>0</v>
      </c>
      <c r="KJ118" s="79">
        <v>0</v>
      </c>
      <c r="KK118" s="79">
        <v>0</v>
      </c>
      <c r="KL118" s="79">
        <v>0</v>
      </c>
      <c r="KM118" s="79">
        <v>0</v>
      </c>
      <c r="KN118" s="79">
        <v>0</v>
      </c>
      <c r="KO118" s="79">
        <v>0</v>
      </c>
      <c r="KP118" s="80">
        <f t="shared" si="43"/>
        <v>0</v>
      </c>
      <c r="KQ118" s="79">
        <v>0</v>
      </c>
      <c r="KR118" s="79">
        <v>0</v>
      </c>
      <c r="KS118" s="79">
        <v>0</v>
      </c>
      <c r="KT118" s="79">
        <v>0</v>
      </c>
      <c r="KU118" s="79">
        <v>0</v>
      </c>
      <c r="KV118" s="79">
        <v>0</v>
      </c>
      <c r="KW118" s="79">
        <v>0</v>
      </c>
      <c r="KX118" s="79">
        <v>0</v>
      </c>
      <c r="KY118" s="79">
        <v>0</v>
      </c>
      <c r="KZ118" s="79">
        <v>0</v>
      </c>
      <c r="LA118" s="79">
        <v>0</v>
      </c>
      <c r="LB118" s="79">
        <v>0</v>
      </c>
      <c r="LC118" s="80">
        <f t="shared" si="44"/>
        <v>0</v>
      </c>
      <c r="LD118" s="79">
        <v>0</v>
      </c>
      <c r="LE118" s="79">
        <v>0</v>
      </c>
      <c r="LF118" s="79">
        <v>0</v>
      </c>
      <c r="LG118" s="79">
        <v>0</v>
      </c>
      <c r="LH118" s="79">
        <v>0</v>
      </c>
      <c r="LI118" s="79">
        <v>0</v>
      </c>
      <c r="LJ118" s="81" t="e">
        <f>+INDEX(#REF!,MATCH($B118,#REF!,0),MATCH(LJ$6,#REF!,0))</f>
        <v>#REF!</v>
      </c>
      <c r="LK118" s="82"/>
      <c r="LL118" s="81"/>
      <c r="LM118" s="81"/>
      <c r="LN118" s="81"/>
      <c r="LO118" s="81"/>
      <c r="LP118" s="80" t="e">
        <f t="shared" si="45"/>
        <v>#REF!</v>
      </c>
    </row>
    <row r="119" spans="2:328" hidden="1" outlineLevel="1">
      <c r="B119" t="str">
        <f t="shared" si="57"/>
        <v>PLANTA DE BENEFICIOCUSCO</v>
      </c>
      <c r="C119" s="78" t="s">
        <v>405</v>
      </c>
      <c r="D119" s="79">
        <v>0</v>
      </c>
      <c r="E119" s="79">
        <v>0</v>
      </c>
      <c r="F119" s="79">
        <v>0</v>
      </c>
      <c r="G119" s="79">
        <v>0</v>
      </c>
      <c r="H119" s="79">
        <v>0</v>
      </c>
      <c r="I119" s="79">
        <v>0</v>
      </c>
      <c r="J119" s="79">
        <v>63388.33</v>
      </c>
      <c r="K119" s="79">
        <v>63388.33</v>
      </c>
      <c r="L119" s="79">
        <v>63388.33</v>
      </c>
      <c r="M119" s="79">
        <v>0</v>
      </c>
      <c r="N119" s="79">
        <v>0</v>
      </c>
      <c r="O119" s="79">
        <v>0</v>
      </c>
      <c r="P119" s="80">
        <v>190164.99</v>
      </c>
      <c r="Q119" s="79">
        <v>33612.67</v>
      </c>
      <c r="R119" s="79">
        <v>33612.67</v>
      </c>
      <c r="S119" s="79">
        <v>33612.67</v>
      </c>
      <c r="T119" s="79">
        <v>443198.67</v>
      </c>
      <c r="U119" s="79">
        <v>443198.67</v>
      </c>
      <c r="V119" s="79">
        <v>443198.67</v>
      </c>
      <c r="W119" s="79">
        <v>87187.67</v>
      </c>
      <c r="X119" s="79">
        <v>87187.67</v>
      </c>
      <c r="Y119" s="79">
        <v>87187.67</v>
      </c>
      <c r="Z119" s="79">
        <v>157957.67000000001</v>
      </c>
      <c r="AA119" s="79">
        <v>157957.67000000001</v>
      </c>
      <c r="AB119" s="79">
        <v>157957.67000000001</v>
      </c>
      <c r="AC119" s="80">
        <v>2165870.0399999996</v>
      </c>
      <c r="AD119" s="79">
        <v>194786.67</v>
      </c>
      <c r="AE119" s="79">
        <v>194786.67</v>
      </c>
      <c r="AF119" s="79">
        <v>194786.67</v>
      </c>
      <c r="AG119" s="79">
        <v>24255</v>
      </c>
      <c r="AH119" s="79">
        <v>24255</v>
      </c>
      <c r="AI119" s="79">
        <v>24255</v>
      </c>
      <c r="AJ119" s="79">
        <v>356172</v>
      </c>
      <c r="AK119" s="79">
        <v>356172</v>
      </c>
      <c r="AL119" s="79">
        <v>356172</v>
      </c>
      <c r="AM119" s="79">
        <v>-542152.32999999996</v>
      </c>
      <c r="AN119" s="79">
        <v>-542152.32999999996</v>
      </c>
      <c r="AO119" s="79">
        <v>-542152.32999999996</v>
      </c>
      <c r="AP119" s="80">
        <v>99184.020000000251</v>
      </c>
      <c r="AQ119" s="79">
        <v>136523.32999999999</v>
      </c>
      <c r="AR119" s="79">
        <v>136523.32999999999</v>
      </c>
      <c r="AS119" s="79">
        <v>136523.32999999999</v>
      </c>
      <c r="AT119" s="79">
        <v>40946.67</v>
      </c>
      <c r="AU119" s="79">
        <v>40946.67</v>
      </c>
      <c r="AV119" s="79">
        <v>40946.67</v>
      </c>
      <c r="AW119" s="79">
        <v>0</v>
      </c>
      <c r="AX119" s="79">
        <v>0</v>
      </c>
      <c r="AY119" s="79">
        <v>0</v>
      </c>
      <c r="AZ119" s="79">
        <v>0</v>
      </c>
      <c r="BA119" s="79">
        <v>0</v>
      </c>
      <c r="BB119" s="79">
        <v>0</v>
      </c>
      <c r="BC119" s="80">
        <v>532410</v>
      </c>
      <c r="BD119" s="79">
        <v>0</v>
      </c>
      <c r="BE119" s="79">
        <v>0</v>
      </c>
      <c r="BF119" s="79">
        <v>0</v>
      </c>
      <c r="BG119" s="79">
        <v>0</v>
      </c>
      <c r="BH119" s="79">
        <v>0</v>
      </c>
      <c r="BI119" s="79">
        <v>0</v>
      </c>
      <c r="BJ119" s="79">
        <v>0</v>
      </c>
      <c r="BK119" s="79">
        <v>0</v>
      </c>
      <c r="BL119" s="79">
        <v>0</v>
      </c>
      <c r="BM119" s="79">
        <v>0</v>
      </c>
      <c r="BN119" s="79">
        <v>0</v>
      </c>
      <c r="BO119" s="79">
        <v>0</v>
      </c>
      <c r="BP119" s="80">
        <v>0</v>
      </c>
      <c r="BQ119" s="79">
        <v>256598</v>
      </c>
      <c r="BR119" s="79">
        <v>256598</v>
      </c>
      <c r="BS119" s="79">
        <v>256598</v>
      </c>
      <c r="BT119" s="79">
        <v>1354763.33</v>
      </c>
      <c r="BU119" s="79">
        <v>1354763.33</v>
      </c>
      <c r="BV119" s="79">
        <v>1354763.33</v>
      </c>
      <c r="BW119" s="79">
        <v>2956.67</v>
      </c>
      <c r="BX119" s="79">
        <v>2956.67</v>
      </c>
      <c r="BY119" s="79">
        <v>2956.67</v>
      </c>
      <c r="BZ119" s="79">
        <v>32715</v>
      </c>
      <c r="CA119" s="79">
        <v>32715</v>
      </c>
      <c r="CB119" s="79">
        <v>32715</v>
      </c>
      <c r="CC119" s="80">
        <v>4941099</v>
      </c>
      <c r="CD119" s="79">
        <v>273626.33</v>
      </c>
      <c r="CE119" s="79">
        <v>273626.33</v>
      </c>
      <c r="CF119" s="79">
        <v>273626.33</v>
      </c>
      <c r="CG119" s="79">
        <v>519750</v>
      </c>
      <c r="CH119" s="79">
        <v>519750</v>
      </c>
      <c r="CI119" s="79">
        <v>519750</v>
      </c>
      <c r="CJ119" s="79">
        <v>70493.67</v>
      </c>
      <c r="CK119" s="79">
        <v>70493.67</v>
      </c>
      <c r="CL119" s="79">
        <v>70493.67</v>
      </c>
      <c r="CM119" s="79">
        <v>184118.33</v>
      </c>
      <c r="CN119" s="79">
        <v>184118.33</v>
      </c>
      <c r="CO119" s="79">
        <v>184118.33</v>
      </c>
      <c r="CP119" s="80">
        <v>3143964.99</v>
      </c>
      <c r="CQ119" s="79">
        <v>418939.67</v>
      </c>
      <c r="CR119" s="79">
        <v>418939.67</v>
      </c>
      <c r="CS119" s="79">
        <v>418939.67</v>
      </c>
      <c r="CT119" s="79">
        <v>505900.67</v>
      </c>
      <c r="CU119" s="79">
        <v>505900.67</v>
      </c>
      <c r="CV119" s="79">
        <v>505900.67</v>
      </c>
      <c r="CW119" s="79">
        <v>2105743.67</v>
      </c>
      <c r="CX119" s="79">
        <v>2105743.67</v>
      </c>
      <c r="CY119" s="79">
        <v>2105743.67</v>
      </c>
      <c r="CZ119" s="79">
        <v>1505930.67</v>
      </c>
      <c r="DA119" s="79">
        <v>1505930.67</v>
      </c>
      <c r="DB119" s="79">
        <v>1505930.67</v>
      </c>
      <c r="DC119" s="80">
        <v>13609544.039999999</v>
      </c>
      <c r="DD119" s="79">
        <v>306300.67</v>
      </c>
      <c r="DE119" s="79">
        <v>306300.67</v>
      </c>
      <c r="DF119" s="79">
        <v>306300.67</v>
      </c>
      <c r="DG119" s="79">
        <v>229568</v>
      </c>
      <c r="DH119" s="79">
        <v>229568</v>
      </c>
      <c r="DI119" s="79">
        <v>229568</v>
      </c>
      <c r="DJ119" s="79">
        <v>335507.67</v>
      </c>
      <c r="DK119" s="79">
        <v>335507.67</v>
      </c>
      <c r="DL119" s="79">
        <v>335507.67</v>
      </c>
      <c r="DM119" s="79">
        <v>1198611</v>
      </c>
      <c r="DN119" s="79">
        <v>1198611</v>
      </c>
      <c r="DO119" s="79">
        <v>1198611</v>
      </c>
      <c r="DP119" s="80">
        <v>6209962.0199999996</v>
      </c>
      <c r="DQ119" s="79">
        <v>122590.67</v>
      </c>
      <c r="DR119" s="79">
        <v>122590.67</v>
      </c>
      <c r="DS119" s="79">
        <v>122590.67</v>
      </c>
      <c r="DT119" s="79">
        <v>0</v>
      </c>
      <c r="DU119" s="79">
        <v>2518.0499999999997</v>
      </c>
      <c r="DV119" s="79">
        <v>6041</v>
      </c>
      <c r="DW119" s="79">
        <v>573009.31000000006</v>
      </c>
      <c r="DX119" s="79">
        <v>147259.29999999999</v>
      </c>
      <c r="DY119" s="79">
        <v>1531501.51</v>
      </c>
      <c r="DZ119" s="79">
        <v>672884.11</v>
      </c>
      <c r="EA119" s="79">
        <v>178306.01</v>
      </c>
      <c r="EB119" s="79">
        <v>877716.9</v>
      </c>
      <c r="EC119" s="80">
        <v>4357008.2</v>
      </c>
      <c r="ED119" s="79">
        <v>3155.68</v>
      </c>
      <c r="EE119" s="79">
        <v>107426.35</v>
      </c>
      <c r="EF119" s="79">
        <v>206301.16</v>
      </c>
      <c r="EG119" s="79">
        <v>72360.37</v>
      </c>
      <c r="EH119" s="79">
        <v>825371.48</v>
      </c>
      <c r="EI119" s="79">
        <v>1525519</v>
      </c>
      <c r="EJ119" s="79">
        <v>182688.1</v>
      </c>
      <c r="EK119" s="79">
        <v>226393.63</v>
      </c>
      <c r="EL119" s="79">
        <v>2075806.72</v>
      </c>
      <c r="EM119" s="79">
        <v>324601.07</v>
      </c>
      <c r="EN119" s="79">
        <v>735235.74</v>
      </c>
      <c r="EO119" s="79">
        <v>2350010.96</v>
      </c>
      <c r="EP119" s="80">
        <v>8634870.2600000016</v>
      </c>
      <c r="EQ119" s="79">
        <v>114199.64</v>
      </c>
      <c r="ER119" s="79">
        <v>71170.760000000009</v>
      </c>
      <c r="ES119" s="79">
        <v>81636.539999999994</v>
      </c>
      <c r="ET119" s="79">
        <v>563050.40999999992</v>
      </c>
      <c r="EU119" s="79">
        <v>277134</v>
      </c>
      <c r="EV119" s="79">
        <v>415222</v>
      </c>
      <c r="EW119" s="79">
        <v>203229</v>
      </c>
      <c r="EX119" s="79">
        <v>299787</v>
      </c>
      <c r="EY119" s="79">
        <v>368651</v>
      </c>
      <c r="EZ119" s="79">
        <v>354856</v>
      </c>
      <c r="FA119" s="79">
        <v>152368</v>
      </c>
      <c r="FB119" s="79">
        <v>545267</v>
      </c>
      <c r="FC119" s="80">
        <v>3446571.3499999996</v>
      </c>
      <c r="FD119" s="79">
        <v>371717</v>
      </c>
      <c r="FE119" s="79">
        <v>124517</v>
      </c>
      <c r="FF119" s="79">
        <v>84152</v>
      </c>
      <c r="FG119" s="79">
        <v>77395.350000000006</v>
      </c>
      <c r="FH119" s="79">
        <v>8643</v>
      </c>
      <c r="FI119" s="79">
        <v>39919</v>
      </c>
      <c r="FJ119" s="79">
        <v>19305</v>
      </c>
      <c r="FK119" s="79">
        <v>36480</v>
      </c>
      <c r="FL119" s="79">
        <v>28029</v>
      </c>
      <c r="FM119" s="79">
        <v>541195</v>
      </c>
      <c r="FN119" s="79">
        <v>2880921</v>
      </c>
      <c r="FO119" s="79">
        <v>5564827</v>
      </c>
      <c r="FP119" s="80">
        <v>9777100.3499999996</v>
      </c>
      <c r="FQ119" s="79">
        <v>10753</v>
      </c>
      <c r="FR119" s="79">
        <v>1710678</v>
      </c>
      <c r="FS119" s="79">
        <v>12538973</v>
      </c>
      <c r="FT119" s="79">
        <v>14296010</v>
      </c>
      <c r="FU119" s="79">
        <v>14172817</v>
      </c>
      <c r="FV119" s="79">
        <v>44704277</v>
      </c>
      <c r="FW119" s="79">
        <v>19386765.990000002</v>
      </c>
      <c r="FX119" s="79">
        <v>14099199.07</v>
      </c>
      <c r="FY119" s="79">
        <v>35082280.359999999</v>
      </c>
      <c r="FZ119" s="79">
        <v>22827508.719999999</v>
      </c>
      <c r="GA119" s="79">
        <v>29216653.869999997</v>
      </c>
      <c r="GB119" s="79">
        <v>48437546.369999997</v>
      </c>
      <c r="GC119" s="80">
        <v>256483462.38000003</v>
      </c>
      <c r="GD119" s="79">
        <v>28598181.68</v>
      </c>
      <c r="GE119" s="79">
        <v>29598313.399999999</v>
      </c>
      <c r="GF119" s="79">
        <v>29140680.130000003</v>
      </c>
      <c r="GG119" s="79">
        <v>31464850.560000002</v>
      </c>
      <c r="GH119" s="79">
        <v>65182494</v>
      </c>
      <c r="GI119" s="79">
        <v>21583577</v>
      </c>
      <c r="GJ119" s="79">
        <v>25339860.879999999</v>
      </c>
      <c r="GK119" s="79">
        <v>42573606.57</v>
      </c>
      <c r="GL119" s="79">
        <v>36561247.450000003</v>
      </c>
      <c r="GM119" s="79">
        <v>14299253.34</v>
      </c>
      <c r="GN119" s="79">
        <v>25116307.09</v>
      </c>
      <c r="GO119" s="79">
        <v>33058143.670000002</v>
      </c>
      <c r="GP119" s="80">
        <f t="shared" si="35"/>
        <v>382516515.76999998</v>
      </c>
      <c r="GQ119" s="79">
        <v>13079217</v>
      </c>
      <c r="GR119" s="79">
        <v>21312928.189999998</v>
      </c>
      <c r="GS119" s="79">
        <v>11296489.800000001</v>
      </c>
      <c r="GT119" s="79">
        <v>17445618.210000001</v>
      </c>
      <c r="GU119" s="79">
        <v>8502386.2799999993</v>
      </c>
      <c r="GV119" s="79">
        <v>16631000.220000001</v>
      </c>
      <c r="GW119" s="79">
        <v>16928297.719999999</v>
      </c>
      <c r="GX119" s="79">
        <v>16137740</v>
      </c>
      <c r="GY119" s="79">
        <v>8971082</v>
      </c>
      <c r="GZ119" s="79">
        <v>15161601</v>
      </c>
      <c r="HA119" s="79">
        <v>18071808</v>
      </c>
      <c r="HB119" s="79">
        <v>16946887</v>
      </c>
      <c r="HC119" s="80">
        <f t="shared" si="36"/>
        <v>180485055.41999999</v>
      </c>
      <c r="HD119" s="79">
        <v>17500</v>
      </c>
      <c r="HE119" s="79">
        <v>13013839</v>
      </c>
      <c r="HF119" s="79">
        <v>1481069</v>
      </c>
      <c r="HG119" s="79">
        <v>2943215</v>
      </c>
      <c r="HH119" s="79">
        <v>4837558.45</v>
      </c>
      <c r="HI119" s="79">
        <v>4304925.43</v>
      </c>
      <c r="HJ119" s="79">
        <v>2192475</v>
      </c>
      <c r="HK119" s="79">
        <v>4325954</v>
      </c>
      <c r="HL119" s="79">
        <v>2900000.89</v>
      </c>
      <c r="HM119" s="79">
        <v>2387756</v>
      </c>
      <c r="HN119" s="79">
        <v>52360</v>
      </c>
      <c r="HO119" s="79">
        <v>7279304</v>
      </c>
      <c r="HP119" s="80">
        <f t="shared" si="37"/>
        <v>45735956.769999996</v>
      </c>
      <c r="HQ119" s="79">
        <v>55400903.329999998</v>
      </c>
      <c r="HR119" s="79">
        <v>875692</v>
      </c>
      <c r="HS119" s="79">
        <v>34069</v>
      </c>
      <c r="HT119" s="79">
        <v>454356</v>
      </c>
      <c r="HU119" s="79">
        <v>1633352.43</v>
      </c>
      <c r="HV119" s="79">
        <v>1754384.2</v>
      </c>
      <c r="HW119" s="79">
        <v>2359770.34</v>
      </c>
      <c r="HX119" s="79">
        <v>772592.78</v>
      </c>
      <c r="HY119" s="79">
        <v>3410301.08</v>
      </c>
      <c r="HZ119" s="79">
        <v>1613852.87</v>
      </c>
      <c r="IA119" s="79">
        <v>4857497.26</v>
      </c>
      <c r="IB119" s="79">
        <v>10430796.689999999</v>
      </c>
      <c r="IC119" s="80">
        <f t="shared" si="38"/>
        <v>83597567.980000004</v>
      </c>
      <c r="ID119" s="79">
        <v>-42465.630000000005</v>
      </c>
      <c r="IE119" s="79">
        <v>1552208.38</v>
      </c>
      <c r="IF119" s="79">
        <v>3307637.18</v>
      </c>
      <c r="IG119" s="79">
        <v>4443751.2300000004</v>
      </c>
      <c r="IH119" s="79">
        <v>3896365.63</v>
      </c>
      <c r="II119" s="79">
        <v>9038938.1600000001</v>
      </c>
      <c r="IJ119" s="79">
        <v>4458641.9499999993</v>
      </c>
      <c r="IK119" s="79">
        <v>6288699</v>
      </c>
      <c r="IL119" s="79">
        <v>9459105</v>
      </c>
      <c r="IM119" s="79">
        <v>6607936</v>
      </c>
      <c r="IN119" s="79">
        <v>5633935</v>
      </c>
      <c r="IO119" s="79">
        <v>12269854</v>
      </c>
      <c r="IP119" s="80">
        <f t="shared" si="39"/>
        <v>66914605.899999999</v>
      </c>
      <c r="IQ119" s="79">
        <v>3113060</v>
      </c>
      <c r="IR119" s="79">
        <v>2999351</v>
      </c>
      <c r="IS119" s="79">
        <v>2073235</v>
      </c>
      <c r="IT119" s="79">
        <v>2939648</v>
      </c>
      <c r="IU119" s="79">
        <v>5293644</v>
      </c>
      <c r="IV119" s="79">
        <v>4675885</v>
      </c>
      <c r="IW119" s="79">
        <v>4681054</v>
      </c>
      <c r="IX119" s="79">
        <v>7177318</v>
      </c>
      <c r="IY119" s="79">
        <v>4575730</v>
      </c>
      <c r="IZ119" s="79">
        <v>5222453</v>
      </c>
      <c r="JA119" s="79">
        <v>2627645</v>
      </c>
      <c r="JB119" s="79">
        <v>9158065</v>
      </c>
      <c r="JC119" s="80">
        <f t="shared" si="40"/>
        <v>54537088</v>
      </c>
      <c r="JD119" s="79">
        <v>2195388</v>
      </c>
      <c r="JE119" s="79">
        <v>2295410</v>
      </c>
      <c r="JF119" s="79">
        <v>1826858</v>
      </c>
      <c r="JG119" s="79">
        <v>502422</v>
      </c>
      <c r="JH119" s="79">
        <v>1280771</v>
      </c>
      <c r="JI119" s="79">
        <v>2386142</v>
      </c>
      <c r="JJ119" s="79">
        <v>4219530</v>
      </c>
      <c r="JK119" s="79">
        <v>4425778</v>
      </c>
      <c r="JL119" s="79">
        <v>9404584</v>
      </c>
      <c r="JM119" s="79">
        <v>5210207</v>
      </c>
      <c r="JN119" s="79">
        <v>4575863</v>
      </c>
      <c r="JO119" s="79">
        <v>12723503</v>
      </c>
      <c r="JP119" s="80">
        <f t="shared" si="41"/>
        <v>51046456</v>
      </c>
      <c r="JQ119" s="79">
        <v>3337855</v>
      </c>
      <c r="JR119" s="79">
        <v>2527055</v>
      </c>
      <c r="JS119" s="79">
        <v>4398572</v>
      </c>
      <c r="JT119" s="79">
        <v>6434215</v>
      </c>
      <c r="JU119" s="79">
        <v>6183993</v>
      </c>
      <c r="JV119" s="79">
        <v>8966531</v>
      </c>
      <c r="JW119" s="79">
        <v>7266364</v>
      </c>
      <c r="JX119" s="79">
        <v>9211598</v>
      </c>
      <c r="JY119" s="79">
        <v>10474551</v>
      </c>
      <c r="JZ119" s="79">
        <v>12203960</v>
      </c>
      <c r="KA119" s="79">
        <v>11660465</v>
      </c>
      <c r="KB119" s="79">
        <v>13079640</v>
      </c>
      <c r="KC119" s="80">
        <f t="shared" si="42"/>
        <v>95744799</v>
      </c>
      <c r="KD119" s="79">
        <v>2190939</v>
      </c>
      <c r="KE119" s="79">
        <v>3343292</v>
      </c>
      <c r="KF119" s="79">
        <v>3062970</v>
      </c>
      <c r="KG119" s="79">
        <v>3676705</v>
      </c>
      <c r="KH119" s="79">
        <v>3199855</v>
      </c>
      <c r="KI119" s="79">
        <v>4829748</v>
      </c>
      <c r="KJ119" s="79">
        <v>5647878</v>
      </c>
      <c r="KK119" s="79">
        <v>4461625</v>
      </c>
      <c r="KL119" s="79">
        <v>6832019</v>
      </c>
      <c r="KM119" s="79">
        <v>5641445</v>
      </c>
      <c r="KN119" s="79">
        <v>4298738</v>
      </c>
      <c r="KO119" s="79">
        <v>5415391</v>
      </c>
      <c r="KP119" s="80">
        <f t="shared" si="43"/>
        <v>52600605</v>
      </c>
      <c r="KQ119" s="79">
        <v>2386471</v>
      </c>
      <c r="KR119" s="79">
        <v>1577942</v>
      </c>
      <c r="KS119" s="79">
        <v>3440090</v>
      </c>
      <c r="KT119" s="79">
        <v>5147782</v>
      </c>
      <c r="KU119" s="79">
        <v>5362398</v>
      </c>
      <c r="KV119" s="79">
        <v>4533070</v>
      </c>
      <c r="KW119" s="79">
        <v>7071278</v>
      </c>
      <c r="KX119" s="79">
        <v>8609960</v>
      </c>
      <c r="KY119" s="79">
        <v>8231690</v>
      </c>
      <c r="KZ119" s="79">
        <v>7957783</v>
      </c>
      <c r="LA119" s="79">
        <v>10087215</v>
      </c>
      <c r="LB119" s="79">
        <v>20661165</v>
      </c>
      <c r="LC119" s="80">
        <f t="shared" si="44"/>
        <v>85066844</v>
      </c>
      <c r="LD119" s="79">
        <v>2003090</v>
      </c>
      <c r="LE119" s="79">
        <v>3631361</v>
      </c>
      <c r="LF119" s="79">
        <v>4312107</v>
      </c>
      <c r="LG119" s="79">
        <v>5796438</v>
      </c>
      <c r="LH119" s="79">
        <v>9177520</v>
      </c>
      <c r="LI119" s="79">
        <v>8620999</v>
      </c>
      <c r="LJ119" s="81" t="e">
        <f>+INDEX(#REF!,MATCH($B119,#REF!,0),MATCH(LJ$6,#REF!,0))</f>
        <v>#REF!</v>
      </c>
      <c r="LK119" s="82"/>
      <c r="LL119" s="81"/>
      <c r="LM119" s="81"/>
      <c r="LN119" s="81"/>
      <c r="LO119" s="81"/>
      <c r="LP119" s="80" t="e">
        <f t="shared" si="45"/>
        <v>#REF!</v>
      </c>
    </row>
    <row r="120" spans="2:328" hidden="1" outlineLevel="1">
      <c r="B120" t="str">
        <f t="shared" si="57"/>
        <v>PLANTA DE BENEFICIOHUANCAVELICA</v>
      </c>
      <c r="C120" s="78" t="s">
        <v>406</v>
      </c>
      <c r="D120" s="79">
        <v>0</v>
      </c>
      <c r="E120" s="79">
        <v>0</v>
      </c>
      <c r="F120" s="79">
        <v>0</v>
      </c>
      <c r="G120" s="79">
        <v>0</v>
      </c>
      <c r="H120" s="79">
        <v>0</v>
      </c>
      <c r="I120" s="79">
        <v>0</v>
      </c>
      <c r="J120" s="79">
        <v>0</v>
      </c>
      <c r="K120" s="79">
        <v>0</v>
      </c>
      <c r="L120" s="79">
        <v>0</v>
      </c>
      <c r="M120" s="79">
        <v>0</v>
      </c>
      <c r="N120" s="79">
        <v>0</v>
      </c>
      <c r="O120" s="79">
        <v>0</v>
      </c>
      <c r="P120" s="80">
        <v>0</v>
      </c>
      <c r="Q120" s="79">
        <v>1100</v>
      </c>
      <c r="R120" s="79">
        <v>1100</v>
      </c>
      <c r="S120" s="79">
        <v>1100</v>
      </c>
      <c r="T120" s="79">
        <v>1100</v>
      </c>
      <c r="U120" s="79">
        <v>1100</v>
      </c>
      <c r="V120" s="79">
        <v>1100</v>
      </c>
      <c r="W120" s="79">
        <v>1100</v>
      </c>
      <c r="X120" s="79">
        <v>1100</v>
      </c>
      <c r="Y120" s="79">
        <v>1100</v>
      </c>
      <c r="Z120" s="79">
        <v>7565</v>
      </c>
      <c r="AA120" s="79">
        <v>7565</v>
      </c>
      <c r="AB120" s="79">
        <v>7565</v>
      </c>
      <c r="AC120" s="80">
        <v>32595</v>
      </c>
      <c r="AD120" s="79">
        <v>0</v>
      </c>
      <c r="AE120" s="79">
        <v>0</v>
      </c>
      <c r="AF120" s="79">
        <v>0</v>
      </c>
      <c r="AG120" s="79">
        <v>3410.16</v>
      </c>
      <c r="AH120" s="79">
        <v>3410.16</v>
      </c>
      <c r="AI120" s="79">
        <v>3410.16</v>
      </c>
      <c r="AJ120" s="79">
        <v>721.27</v>
      </c>
      <c r="AK120" s="79">
        <v>721.27</v>
      </c>
      <c r="AL120" s="79">
        <v>721.27</v>
      </c>
      <c r="AM120" s="79">
        <v>2535.2800000000002</v>
      </c>
      <c r="AN120" s="79">
        <v>2535.2800000000002</v>
      </c>
      <c r="AO120" s="79">
        <v>2535.2800000000002</v>
      </c>
      <c r="AP120" s="80">
        <v>20000.13</v>
      </c>
      <c r="AQ120" s="79">
        <v>2657.41</v>
      </c>
      <c r="AR120" s="79">
        <v>2657.41</v>
      </c>
      <c r="AS120" s="79">
        <v>2657.41</v>
      </c>
      <c r="AT120" s="79">
        <v>1802.22</v>
      </c>
      <c r="AU120" s="79">
        <v>1802.22</v>
      </c>
      <c r="AV120" s="79">
        <v>1802.22</v>
      </c>
      <c r="AW120" s="79">
        <v>700.22</v>
      </c>
      <c r="AX120" s="79">
        <v>700.22</v>
      </c>
      <c r="AY120" s="79">
        <v>700.22</v>
      </c>
      <c r="AZ120" s="79">
        <v>579.69000000000005</v>
      </c>
      <c r="BA120" s="79">
        <v>579.69000000000005</v>
      </c>
      <c r="BB120" s="79">
        <v>579.69000000000005</v>
      </c>
      <c r="BC120" s="80">
        <v>17218.619999999995</v>
      </c>
      <c r="BD120" s="79">
        <v>0</v>
      </c>
      <c r="BE120" s="79">
        <v>0</v>
      </c>
      <c r="BF120" s="79">
        <v>0</v>
      </c>
      <c r="BG120" s="79">
        <v>0</v>
      </c>
      <c r="BH120" s="79">
        <v>0</v>
      </c>
      <c r="BI120" s="79">
        <v>0</v>
      </c>
      <c r="BJ120" s="79">
        <v>0</v>
      </c>
      <c r="BK120" s="79">
        <v>0</v>
      </c>
      <c r="BL120" s="79">
        <v>0</v>
      </c>
      <c r="BM120" s="79">
        <v>52046.34</v>
      </c>
      <c r="BN120" s="79">
        <v>52046.34</v>
      </c>
      <c r="BO120" s="79">
        <v>52046.34</v>
      </c>
      <c r="BP120" s="80">
        <v>156139.01999999999</v>
      </c>
      <c r="BQ120" s="79">
        <v>71102.040000000008</v>
      </c>
      <c r="BR120" s="79">
        <v>71102.040000000008</v>
      </c>
      <c r="BS120" s="79">
        <v>71102.040000000008</v>
      </c>
      <c r="BT120" s="79">
        <v>98601.69</v>
      </c>
      <c r="BU120" s="79">
        <v>98601.69</v>
      </c>
      <c r="BV120" s="79">
        <v>98601.69</v>
      </c>
      <c r="BW120" s="79">
        <v>335242.67</v>
      </c>
      <c r="BX120" s="79">
        <v>335242.67</v>
      </c>
      <c r="BY120" s="79">
        <v>335242.67</v>
      </c>
      <c r="BZ120" s="79">
        <v>18845</v>
      </c>
      <c r="CA120" s="79">
        <v>18845</v>
      </c>
      <c r="CB120" s="79">
        <v>18845</v>
      </c>
      <c r="CC120" s="80">
        <v>1571374.2</v>
      </c>
      <c r="CD120" s="79">
        <v>395531.95999999996</v>
      </c>
      <c r="CE120" s="79">
        <v>395531.95999999996</v>
      </c>
      <c r="CF120" s="79">
        <v>395531.95999999996</v>
      </c>
      <c r="CG120" s="79">
        <v>118463.33</v>
      </c>
      <c r="CH120" s="79">
        <v>118463.33</v>
      </c>
      <c r="CI120" s="79">
        <v>118463.33</v>
      </c>
      <c r="CJ120" s="79">
        <v>3006.21</v>
      </c>
      <c r="CK120" s="79">
        <v>3006.21</v>
      </c>
      <c r="CL120" s="79">
        <v>3006.21</v>
      </c>
      <c r="CM120" s="79">
        <v>197689</v>
      </c>
      <c r="CN120" s="79">
        <v>197689</v>
      </c>
      <c r="CO120" s="79">
        <v>197689</v>
      </c>
      <c r="CP120" s="80">
        <v>2144071.5</v>
      </c>
      <c r="CQ120" s="79">
        <v>19263</v>
      </c>
      <c r="CR120" s="79">
        <v>19263</v>
      </c>
      <c r="CS120" s="79">
        <v>19263</v>
      </c>
      <c r="CT120" s="79">
        <v>15989.33</v>
      </c>
      <c r="CU120" s="79">
        <v>15989.33</v>
      </c>
      <c r="CV120" s="79">
        <v>15989.33</v>
      </c>
      <c r="CW120" s="79">
        <v>20023.669999999998</v>
      </c>
      <c r="CX120" s="79">
        <v>20023.669999999998</v>
      </c>
      <c r="CY120" s="79">
        <v>20023.669999999998</v>
      </c>
      <c r="CZ120" s="79">
        <v>93532.33</v>
      </c>
      <c r="DA120" s="79">
        <v>93532.33</v>
      </c>
      <c r="DB120" s="79">
        <v>93532.33</v>
      </c>
      <c r="DC120" s="80">
        <v>446424.99000000005</v>
      </c>
      <c r="DD120" s="79">
        <v>3369227.66</v>
      </c>
      <c r="DE120" s="79">
        <v>3369227.66</v>
      </c>
      <c r="DF120" s="79">
        <v>3369227.66</v>
      </c>
      <c r="DG120" s="79">
        <v>45676.33</v>
      </c>
      <c r="DH120" s="79">
        <v>45676.33</v>
      </c>
      <c r="DI120" s="79">
        <v>45676.33</v>
      </c>
      <c r="DJ120" s="79">
        <v>199008</v>
      </c>
      <c r="DK120" s="79">
        <v>199008</v>
      </c>
      <c r="DL120" s="79">
        <v>199008</v>
      </c>
      <c r="DM120" s="79">
        <v>48145.33</v>
      </c>
      <c r="DN120" s="79">
        <v>48145.33</v>
      </c>
      <c r="DO120" s="79">
        <v>48145.33</v>
      </c>
      <c r="DP120" s="80">
        <v>10986171.960000001</v>
      </c>
      <c r="DQ120" s="79">
        <v>88337</v>
      </c>
      <c r="DR120" s="79">
        <v>88337</v>
      </c>
      <c r="DS120" s="79">
        <v>88337</v>
      </c>
      <c r="DT120" s="79">
        <v>237379</v>
      </c>
      <c r="DU120" s="79">
        <v>76600</v>
      </c>
      <c r="DV120" s="79">
        <v>356378</v>
      </c>
      <c r="DW120" s="79">
        <v>518344</v>
      </c>
      <c r="DX120" s="79">
        <v>342372</v>
      </c>
      <c r="DY120" s="79">
        <v>343322</v>
      </c>
      <c r="DZ120" s="79">
        <v>678305</v>
      </c>
      <c r="EA120" s="79">
        <v>843989</v>
      </c>
      <c r="EB120" s="79">
        <v>761122</v>
      </c>
      <c r="EC120" s="80">
        <v>4422822</v>
      </c>
      <c r="ED120" s="79">
        <v>802556</v>
      </c>
      <c r="EE120" s="79">
        <v>781839</v>
      </c>
      <c r="EF120" s="79">
        <v>792697</v>
      </c>
      <c r="EG120" s="79">
        <v>821808</v>
      </c>
      <c r="EH120" s="79">
        <v>1158183.69</v>
      </c>
      <c r="EI120" s="79">
        <v>1216284.02</v>
      </c>
      <c r="EJ120" s="79">
        <v>788961</v>
      </c>
      <c r="EK120" s="79">
        <v>788636</v>
      </c>
      <c r="EL120" s="79">
        <v>788799</v>
      </c>
      <c r="EM120" s="79">
        <v>788127</v>
      </c>
      <c r="EN120" s="79">
        <v>788127</v>
      </c>
      <c r="EO120" s="79">
        <v>246052</v>
      </c>
      <c r="EP120" s="80">
        <v>9762069.709999999</v>
      </c>
      <c r="EQ120" s="79">
        <v>556407</v>
      </c>
      <c r="ER120" s="79">
        <v>1596999.73</v>
      </c>
      <c r="ES120" s="79">
        <v>884937.59</v>
      </c>
      <c r="ET120" s="79">
        <v>619072</v>
      </c>
      <c r="EU120" s="79">
        <v>1100135</v>
      </c>
      <c r="EV120" s="79">
        <v>875137.57000000007</v>
      </c>
      <c r="EW120" s="79">
        <v>716836</v>
      </c>
      <c r="EX120" s="79">
        <v>797237.65</v>
      </c>
      <c r="EY120" s="79">
        <v>1878840.92</v>
      </c>
      <c r="EZ120" s="79">
        <v>1310904.8799999999</v>
      </c>
      <c r="FA120" s="79">
        <v>557180.62</v>
      </c>
      <c r="FB120" s="79">
        <v>515915.62</v>
      </c>
      <c r="FC120" s="80">
        <v>11409604.579999998</v>
      </c>
      <c r="FD120" s="79">
        <v>750037.01</v>
      </c>
      <c r="FE120" s="79">
        <v>2044777.4100000001</v>
      </c>
      <c r="FF120" s="79">
        <v>679476.15999999992</v>
      </c>
      <c r="FG120" s="79">
        <v>506951.61</v>
      </c>
      <c r="FH120" s="79">
        <v>561013.24</v>
      </c>
      <c r="FI120" s="79">
        <v>680701.16</v>
      </c>
      <c r="FJ120" s="79">
        <v>661921.73</v>
      </c>
      <c r="FK120" s="79">
        <v>726193.83</v>
      </c>
      <c r="FL120" s="79">
        <v>592122.86999999988</v>
      </c>
      <c r="FM120" s="79">
        <v>462636.19</v>
      </c>
      <c r="FN120" s="79">
        <v>795932.53</v>
      </c>
      <c r="FO120" s="79">
        <v>832018.8899999999</v>
      </c>
      <c r="FP120" s="80">
        <v>9293782.6300000008</v>
      </c>
      <c r="FQ120" s="79">
        <v>613820.46</v>
      </c>
      <c r="FR120" s="79">
        <v>970918.29</v>
      </c>
      <c r="FS120" s="79">
        <v>620252.02</v>
      </c>
      <c r="FT120" s="79">
        <v>540528.84000000008</v>
      </c>
      <c r="FU120" s="79">
        <v>440520.93</v>
      </c>
      <c r="FV120" s="79">
        <v>280777.01</v>
      </c>
      <c r="FW120" s="79">
        <v>332231.86</v>
      </c>
      <c r="FX120" s="79">
        <v>137726</v>
      </c>
      <c r="FY120" s="79">
        <v>181487</v>
      </c>
      <c r="FZ120" s="79">
        <v>271770</v>
      </c>
      <c r="GA120" s="79">
        <v>372174</v>
      </c>
      <c r="GB120" s="79">
        <v>367682</v>
      </c>
      <c r="GC120" s="80">
        <v>5129888.41</v>
      </c>
      <c r="GD120" s="79">
        <v>85750</v>
      </c>
      <c r="GE120" s="79">
        <v>44857</v>
      </c>
      <c r="GF120" s="79">
        <v>123843</v>
      </c>
      <c r="GG120" s="79">
        <v>138479</v>
      </c>
      <c r="GH120" s="79">
        <v>129426</v>
      </c>
      <c r="GI120" s="79">
        <v>99433</v>
      </c>
      <c r="GJ120" s="79">
        <v>141462</v>
      </c>
      <c r="GK120" s="79">
        <v>171388.55</v>
      </c>
      <c r="GL120" s="79">
        <v>152620</v>
      </c>
      <c r="GM120" s="79">
        <v>159349</v>
      </c>
      <c r="GN120" s="79">
        <v>29100</v>
      </c>
      <c r="GO120" s="79">
        <v>52076.51</v>
      </c>
      <c r="GP120" s="80">
        <f t="shared" si="35"/>
        <v>1327784.06</v>
      </c>
      <c r="GQ120" s="79">
        <v>327552.96999999997</v>
      </c>
      <c r="GR120" s="79">
        <v>38062.120000000003</v>
      </c>
      <c r="GS120" s="79">
        <v>74537.01999999999</v>
      </c>
      <c r="GT120" s="79">
        <v>32824</v>
      </c>
      <c r="GU120" s="79">
        <v>78152</v>
      </c>
      <c r="GV120" s="79">
        <v>14656</v>
      </c>
      <c r="GW120" s="79">
        <v>12552</v>
      </c>
      <c r="GX120" s="79">
        <v>9877</v>
      </c>
      <c r="GY120" s="79">
        <v>1617.64</v>
      </c>
      <c r="GZ120" s="79">
        <v>52075.33</v>
      </c>
      <c r="HA120" s="79">
        <v>83162.559999999998</v>
      </c>
      <c r="HB120" s="79">
        <v>120033.97</v>
      </c>
      <c r="HC120" s="80">
        <f t="shared" si="36"/>
        <v>845102.60999999987</v>
      </c>
      <c r="HD120" s="79">
        <v>201028.83</v>
      </c>
      <c r="HE120" s="79">
        <v>14767.31</v>
      </c>
      <c r="HF120" s="79">
        <v>8809.0400000000009</v>
      </c>
      <c r="HG120" s="79">
        <v>13188.18</v>
      </c>
      <c r="HH120" s="79">
        <v>7506</v>
      </c>
      <c r="HI120" s="79">
        <v>33758</v>
      </c>
      <c r="HJ120" s="79">
        <v>30751.48</v>
      </c>
      <c r="HK120" s="79">
        <v>68709</v>
      </c>
      <c r="HL120" s="79">
        <v>11248</v>
      </c>
      <c r="HM120" s="79">
        <v>181362.98</v>
      </c>
      <c r="HN120" s="79">
        <v>9848</v>
      </c>
      <c r="HO120" s="79">
        <v>208550.02</v>
      </c>
      <c r="HP120" s="80">
        <f t="shared" si="37"/>
        <v>789526.84</v>
      </c>
      <c r="HQ120" s="79">
        <v>267413.09999999998</v>
      </c>
      <c r="HR120" s="79">
        <v>2146.08</v>
      </c>
      <c r="HS120" s="79">
        <v>149795.23000000001</v>
      </c>
      <c r="HT120" s="79">
        <v>0</v>
      </c>
      <c r="HU120" s="79">
        <v>0</v>
      </c>
      <c r="HV120" s="79">
        <v>52499</v>
      </c>
      <c r="HW120" s="79">
        <v>48139</v>
      </c>
      <c r="HX120" s="79">
        <v>109671.84</v>
      </c>
      <c r="HY120" s="79">
        <v>73867.839999999997</v>
      </c>
      <c r="HZ120" s="79">
        <v>256015.84</v>
      </c>
      <c r="IA120" s="79">
        <v>193564.79999999999</v>
      </c>
      <c r="IB120" s="79">
        <v>94848.8</v>
      </c>
      <c r="IC120" s="80">
        <f t="shared" si="38"/>
        <v>1247961.53</v>
      </c>
      <c r="ID120" s="79">
        <v>31637.8</v>
      </c>
      <c r="IE120" s="79">
        <v>812767.12</v>
      </c>
      <c r="IF120" s="79">
        <v>1052107.6299999999</v>
      </c>
      <c r="IG120" s="79">
        <v>953874</v>
      </c>
      <c r="IH120" s="79">
        <v>245313.07</v>
      </c>
      <c r="II120" s="79">
        <v>1114892.56</v>
      </c>
      <c r="IJ120" s="79">
        <v>1232809.55</v>
      </c>
      <c r="IK120" s="79">
        <v>779817</v>
      </c>
      <c r="IL120" s="79">
        <v>683292</v>
      </c>
      <c r="IM120" s="79">
        <v>1455735</v>
      </c>
      <c r="IN120" s="79">
        <v>403211</v>
      </c>
      <c r="IO120" s="79">
        <v>363927</v>
      </c>
      <c r="IP120" s="80">
        <f t="shared" si="39"/>
        <v>9129383.7300000004</v>
      </c>
      <c r="IQ120" s="79">
        <v>1069079</v>
      </c>
      <c r="IR120" s="79">
        <v>1690193</v>
      </c>
      <c r="IS120" s="79">
        <v>2442395</v>
      </c>
      <c r="IT120" s="79">
        <v>1202829</v>
      </c>
      <c r="IU120" s="79">
        <v>1904047</v>
      </c>
      <c r="IV120" s="79">
        <v>2737841</v>
      </c>
      <c r="IW120" s="79">
        <v>2732904</v>
      </c>
      <c r="IX120" s="79">
        <v>2608370</v>
      </c>
      <c r="IY120" s="79">
        <v>33883</v>
      </c>
      <c r="IZ120" s="79">
        <v>2627582</v>
      </c>
      <c r="JA120" s="79">
        <v>5962374</v>
      </c>
      <c r="JB120" s="79">
        <v>3413062</v>
      </c>
      <c r="JC120" s="80">
        <f t="shared" si="40"/>
        <v>28424559</v>
      </c>
      <c r="JD120" s="79">
        <v>1995181</v>
      </c>
      <c r="JE120" s="79">
        <v>852108</v>
      </c>
      <c r="JF120" s="79">
        <v>1001296</v>
      </c>
      <c r="JG120" s="79">
        <v>1407083</v>
      </c>
      <c r="JH120" s="79">
        <v>980519</v>
      </c>
      <c r="JI120" s="79">
        <v>1045037</v>
      </c>
      <c r="JJ120" s="79">
        <v>1217851</v>
      </c>
      <c r="JK120" s="79">
        <v>2281079</v>
      </c>
      <c r="JL120" s="79">
        <v>983645</v>
      </c>
      <c r="JM120" s="79">
        <v>1684533</v>
      </c>
      <c r="JN120" s="79">
        <v>2669605</v>
      </c>
      <c r="JO120" s="79">
        <v>222009</v>
      </c>
      <c r="JP120" s="80">
        <f t="shared" si="41"/>
        <v>16339946</v>
      </c>
      <c r="JQ120" s="79">
        <v>2537598</v>
      </c>
      <c r="JR120" s="79">
        <v>1411642</v>
      </c>
      <c r="JS120" s="79">
        <v>1075577</v>
      </c>
      <c r="JT120" s="79">
        <v>1890167</v>
      </c>
      <c r="JU120" s="79">
        <v>1992453</v>
      </c>
      <c r="JV120" s="79">
        <v>2004342</v>
      </c>
      <c r="JW120" s="79">
        <v>1371080</v>
      </c>
      <c r="JX120" s="79">
        <v>1676392</v>
      </c>
      <c r="JY120" s="79">
        <v>1248932</v>
      </c>
      <c r="JZ120" s="79">
        <v>901158</v>
      </c>
      <c r="KA120" s="79">
        <v>879101</v>
      </c>
      <c r="KB120" s="79">
        <v>867165</v>
      </c>
      <c r="KC120" s="80">
        <f t="shared" si="42"/>
        <v>17855607</v>
      </c>
      <c r="KD120" s="79">
        <v>889925</v>
      </c>
      <c r="KE120" s="79">
        <v>624814</v>
      </c>
      <c r="KF120" s="79">
        <v>1167610</v>
      </c>
      <c r="KG120" s="79">
        <v>1377032</v>
      </c>
      <c r="KH120" s="79">
        <v>1552295</v>
      </c>
      <c r="KI120" s="79">
        <v>1764058</v>
      </c>
      <c r="KJ120" s="79">
        <v>1587415</v>
      </c>
      <c r="KK120" s="79">
        <v>2174127</v>
      </c>
      <c r="KL120" s="79">
        <v>2524698</v>
      </c>
      <c r="KM120" s="79">
        <v>1870807</v>
      </c>
      <c r="KN120" s="79">
        <v>1556578</v>
      </c>
      <c r="KO120" s="79">
        <v>857714</v>
      </c>
      <c r="KP120" s="80">
        <f t="shared" si="43"/>
        <v>17947073</v>
      </c>
      <c r="KQ120" s="79">
        <v>1829272</v>
      </c>
      <c r="KR120" s="79">
        <v>694212</v>
      </c>
      <c r="KS120" s="79">
        <v>769332</v>
      </c>
      <c r="KT120" s="79">
        <v>1172294</v>
      </c>
      <c r="KU120" s="79">
        <v>1019699</v>
      </c>
      <c r="KV120" s="79">
        <v>542198</v>
      </c>
      <c r="KW120" s="79">
        <v>335406</v>
      </c>
      <c r="KX120" s="79">
        <v>378429</v>
      </c>
      <c r="KY120" s="79">
        <v>516001</v>
      </c>
      <c r="KZ120" s="79">
        <v>715107</v>
      </c>
      <c r="LA120" s="79">
        <v>575024</v>
      </c>
      <c r="LB120" s="79">
        <v>475061</v>
      </c>
      <c r="LC120" s="80">
        <f t="shared" si="44"/>
        <v>9022035</v>
      </c>
      <c r="LD120" s="79">
        <v>512211</v>
      </c>
      <c r="LE120" s="79">
        <v>583471</v>
      </c>
      <c r="LF120" s="79">
        <v>497415</v>
      </c>
      <c r="LG120" s="79">
        <v>571822</v>
      </c>
      <c r="LH120" s="79">
        <v>1065006</v>
      </c>
      <c r="LI120" s="79">
        <v>883861</v>
      </c>
      <c r="LJ120" s="81" t="e">
        <f>+INDEX(#REF!,MATCH($B120,#REF!,0),MATCH(LJ$6,#REF!,0))</f>
        <v>#REF!</v>
      </c>
      <c r="LK120" s="82"/>
      <c r="LL120" s="81"/>
      <c r="LM120" s="81"/>
      <c r="LN120" s="81"/>
      <c r="LO120" s="81"/>
      <c r="LP120" s="80" t="e">
        <f t="shared" si="45"/>
        <v>#REF!</v>
      </c>
    </row>
    <row r="121" spans="2:328" hidden="1" outlineLevel="1">
      <c r="B121" t="str">
        <f t="shared" si="57"/>
        <v>PLANTA DE BENEFICIOHUÁNUCO</v>
      </c>
      <c r="C121" s="78" t="s">
        <v>407</v>
      </c>
      <c r="D121" s="79">
        <v>0</v>
      </c>
      <c r="E121" s="79">
        <v>0</v>
      </c>
      <c r="F121" s="79">
        <v>0</v>
      </c>
      <c r="G121" s="79">
        <v>0</v>
      </c>
      <c r="H121" s="79">
        <v>0</v>
      </c>
      <c r="I121" s="79">
        <v>0</v>
      </c>
      <c r="J121" s="79">
        <v>0</v>
      </c>
      <c r="K121" s="79">
        <v>0</v>
      </c>
      <c r="L121" s="79">
        <v>0</v>
      </c>
      <c r="M121" s="79">
        <v>0</v>
      </c>
      <c r="N121" s="79">
        <v>0</v>
      </c>
      <c r="O121" s="79">
        <v>0</v>
      </c>
      <c r="P121" s="80">
        <v>0</v>
      </c>
      <c r="Q121" s="79">
        <v>12307</v>
      </c>
      <c r="R121" s="79">
        <v>12307</v>
      </c>
      <c r="S121" s="79">
        <v>12307</v>
      </c>
      <c r="T121" s="79">
        <v>7392.67</v>
      </c>
      <c r="U121" s="79">
        <v>7392.67</v>
      </c>
      <c r="V121" s="79">
        <v>7392.67</v>
      </c>
      <c r="W121" s="79">
        <v>131742.67000000001</v>
      </c>
      <c r="X121" s="79">
        <v>131742.67000000001</v>
      </c>
      <c r="Y121" s="79">
        <v>131742.67000000001</v>
      </c>
      <c r="Z121" s="79">
        <v>94937</v>
      </c>
      <c r="AA121" s="79">
        <v>94937</v>
      </c>
      <c r="AB121" s="79">
        <v>94937</v>
      </c>
      <c r="AC121" s="80">
        <v>739138.02</v>
      </c>
      <c r="AD121" s="79">
        <v>157691</v>
      </c>
      <c r="AE121" s="79">
        <v>157691</v>
      </c>
      <c r="AF121" s="79">
        <v>157691</v>
      </c>
      <c r="AG121" s="79">
        <v>0</v>
      </c>
      <c r="AH121" s="79">
        <v>0</v>
      </c>
      <c r="AI121" s="79">
        <v>0</v>
      </c>
      <c r="AJ121" s="79">
        <v>0</v>
      </c>
      <c r="AK121" s="79">
        <v>0</v>
      </c>
      <c r="AL121" s="79">
        <v>0</v>
      </c>
      <c r="AM121" s="79">
        <v>0</v>
      </c>
      <c r="AN121" s="79">
        <v>0</v>
      </c>
      <c r="AO121" s="79">
        <v>0</v>
      </c>
      <c r="AP121" s="80">
        <v>473073</v>
      </c>
      <c r="AQ121" s="79">
        <v>0</v>
      </c>
      <c r="AR121" s="79">
        <v>0</v>
      </c>
      <c r="AS121" s="79">
        <v>0</v>
      </c>
      <c r="AT121" s="79">
        <v>0</v>
      </c>
      <c r="AU121" s="79">
        <v>0</v>
      </c>
      <c r="AV121" s="79">
        <v>0</v>
      </c>
      <c r="AW121" s="79">
        <v>0</v>
      </c>
      <c r="AX121" s="79">
        <v>0</v>
      </c>
      <c r="AY121" s="79">
        <v>0</v>
      </c>
      <c r="AZ121" s="79">
        <v>0</v>
      </c>
      <c r="BA121" s="79">
        <v>0</v>
      </c>
      <c r="BB121" s="79">
        <v>0</v>
      </c>
      <c r="BC121" s="80">
        <v>0</v>
      </c>
      <c r="BD121" s="79">
        <v>0</v>
      </c>
      <c r="BE121" s="79">
        <v>0</v>
      </c>
      <c r="BF121" s="79">
        <v>0</v>
      </c>
      <c r="BG121" s="79">
        <v>0</v>
      </c>
      <c r="BH121" s="79">
        <v>0</v>
      </c>
      <c r="BI121" s="79">
        <v>0</v>
      </c>
      <c r="BJ121" s="79">
        <v>0</v>
      </c>
      <c r="BK121" s="79">
        <v>0</v>
      </c>
      <c r="BL121" s="79">
        <v>0</v>
      </c>
      <c r="BM121" s="79">
        <v>0</v>
      </c>
      <c r="BN121" s="79">
        <v>0</v>
      </c>
      <c r="BO121" s="79">
        <v>0</v>
      </c>
      <c r="BP121" s="80">
        <v>0</v>
      </c>
      <c r="BQ121" s="79">
        <v>0</v>
      </c>
      <c r="BR121" s="79">
        <v>0</v>
      </c>
      <c r="BS121" s="79">
        <v>0</v>
      </c>
      <c r="BT121" s="79">
        <v>0</v>
      </c>
      <c r="BU121" s="79">
        <v>0</v>
      </c>
      <c r="BV121" s="79">
        <v>0</v>
      </c>
      <c r="BW121" s="79">
        <v>0</v>
      </c>
      <c r="BX121" s="79">
        <v>0</v>
      </c>
      <c r="BY121" s="79">
        <v>0</v>
      </c>
      <c r="BZ121" s="79">
        <v>0</v>
      </c>
      <c r="CA121" s="79">
        <v>0</v>
      </c>
      <c r="CB121" s="79">
        <v>0</v>
      </c>
      <c r="CC121" s="80">
        <v>0</v>
      </c>
      <c r="CD121" s="79">
        <v>0</v>
      </c>
      <c r="CE121" s="79">
        <v>0</v>
      </c>
      <c r="CF121" s="79">
        <v>0</v>
      </c>
      <c r="CG121" s="79">
        <v>0</v>
      </c>
      <c r="CH121" s="79">
        <v>0</v>
      </c>
      <c r="CI121" s="79">
        <v>0</v>
      </c>
      <c r="CJ121" s="79">
        <v>0</v>
      </c>
      <c r="CK121" s="79">
        <v>0</v>
      </c>
      <c r="CL121" s="79">
        <v>0</v>
      </c>
      <c r="CM121" s="79">
        <v>0</v>
      </c>
      <c r="CN121" s="79">
        <v>0</v>
      </c>
      <c r="CO121" s="79">
        <v>0</v>
      </c>
      <c r="CP121" s="80">
        <v>0</v>
      </c>
      <c r="CQ121" s="79">
        <v>0</v>
      </c>
      <c r="CR121" s="79">
        <v>0</v>
      </c>
      <c r="CS121" s="79">
        <v>0</v>
      </c>
      <c r="CT121" s="79">
        <v>0</v>
      </c>
      <c r="CU121" s="79">
        <v>0</v>
      </c>
      <c r="CV121" s="79">
        <v>0</v>
      </c>
      <c r="CW121" s="79">
        <v>0</v>
      </c>
      <c r="CX121" s="79">
        <v>0</v>
      </c>
      <c r="CY121" s="79">
        <v>0</v>
      </c>
      <c r="CZ121" s="79">
        <v>0</v>
      </c>
      <c r="DA121" s="79">
        <v>0</v>
      </c>
      <c r="DB121" s="79">
        <v>0</v>
      </c>
      <c r="DC121" s="80">
        <v>0</v>
      </c>
      <c r="DD121" s="79">
        <v>0</v>
      </c>
      <c r="DE121" s="79">
        <v>0</v>
      </c>
      <c r="DF121" s="79">
        <v>0</v>
      </c>
      <c r="DG121" s="79">
        <v>0</v>
      </c>
      <c r="DH121" s="79">
        <v>0</v>
      </c>
      <c r="DI121" s="79">
        <v>0</v>
      </c>
      <c r="DJ121" s="79">
        <v>0</v>
      </c>
      <c r="DK121" s="79">
        <v>0</v>
      </c>
      <c r="DL121" s="79">
        <v>0</v>
      </c>
      <c r="DM121" s="79">
        <v>0</v>
      </c>
      <c r="DN121" s="79">
        <v>0</v>
      </c>
      <c r="DO121" s="79">
        <v>0</v>
      </c>
      <c r="DP121" s="80">
        <v>0</v>
      </c>
      <c r="DQ121" s="79">
        <v>0</v>
      </c>
      <c r="DR121" s="79">
        <v>0</v>
      </c>
      <c r="DS121" s="79">
        <v>0</v>
      </c>
      <c r="DT121" s="79">
        <v>73231</v>
      </c>
      <c r="DU121" s="79">
        <v>40</v>
      </c>
      <c r="DV121" s="79">
        <v>0</v>
      </c>
      <c r="DW121" s="79">
        <v>0</v>
      </c>
      <c r="DX121" s="79">
        <v>0</v>
      </c>
      <c r="DY121" s="79">
        <v>0</v>
      </c>
      <c r="DZ121" s="79">
        <v>0</v>
      </c>
      <c r="EA121" s="79">
        <v>0</v>
      </c>
      <c r="EB121" s="79">
        <v>0</v>
      </c>
      <c r="EC121" s="80">
        <v>73271</v>
      </c>
      <c r="ED121" s="79">
        <v>0</v>
      </c>
      <c r="EE121" s="79">
        <v>0</v>
      </c>
      <c r="EF121" s="79">
        <v>0</v>
      </c>
      <c r="EG121" s="79">
        <v>0</v>
      </c>
      <c r="EH121" s="79">
        <v>0</v>
      </c>
      <c r="EI121" s="79">
        <v>0</v>
      </c>
      <c r="EJ121" s="79">
        <v>0</v>
      </c>
      <c r="EK121" s="79">
        <v>0</v>
      </c>
      <c r="EL121" s="79">
        <v>0</v>
      </c>
      <c r="EM121" s="79">
        <v>0</v>
      </c>
      <c r="EN121" s="79">
        <v>0</v>
      </c>
      <c r="EO121" s="79">
        <v>0</v>
      </c>
      <c r="EP121" s="80">
        <v>0</v>
      </c>
      <c r="EQ121" s="79">
        <v>0</v>
      </c>
      <c r="ER121" s="79">
        <v>0</v>
      </c>
      <c r="ES121" s="79">
        <v>0</v>
      </c>
      <c r="ET121" s="79">
        <v>0</v>
      </c>
      <c r="EU121" s="79">
        <v>0</v>
      </c>
      <c r="EV121" s="79">
        <v>0</v>
      </c>
      <c r="EW121" s="79">
        <v>0</v>
      </c>
      <c r="EX121" s="79">
        <v>0</v>
      </c>
      <c r="EY121" s="79">
        <v>0</v>
      </c>
      <c r="EZ121" s="79">
        <v>0</v>
      </c>
      <c r="FA121" s="79">
        <v>0</v>
      </c>
      <c r="FB121" s="79">
        <v>0</v>
      </c>
      <c r="FC121" s="80">
        <v>0</v>
      </c>
      <c r="FD121" s="79">
        <v>0</v>
      </c>
      <c r="FE121" s="79">
        <v>0</v>
      </c>
      <c r="FF121" s="79">
        <v>0</v>
      </c>
      <c r="FG121" s="79">
        <v>0</v>
      </c>
      <c r="FH121" s="79">
        <v>5000</v>
      </c>
      <c r="FI121" s="79">
        <v>0</v>
      </c>
      <c r="FJ121" s="79">
        <v>5000</v>
      </c>
      <c r="FK121" s="79">
        <v>0</v>
      </c>
      <c r="FL121" s="79">
        <v>5000</v>
      </c>
      <c r="FM121" s="79">
        <v>5000</v>
      </c>
      <c r="FN121" s="79">
        <v>5000</v>
      </c>
      <c r="FO121" s="79">
        <v>0</v>
      </c>
      <c r="FP121" s="80">
        <v>25000</v>
      </c>
      <c r="FQ121" s="79">
        <v>15000</v>
      </c>
      <c r="FR121" s="79">
        <v>5000</v>
      </c>
      <c r="FS121" s="79">
        <v>5000</v>
      </c>
      <c r="FT121" s="79">
        <v>5000</v>
      </c>
      <c r="FU121" s="79">
        <v>5000</v>
      </c>
      <c r="FV121" s="79">
        <v>5000</v>
      </c>
      <c r="FW121" s="79">
        <v>0</v>
      </c>
      <c r="FX121" s="79">
        <v>0</v>
      </c>
      <c r="FY121" s="79">
        <v>0</v>
      </c>
      <c r="FZ121" s="79">
        <v>5000</v>
      </c>
      <c r="GA121" s="79">
        <v>0</v>
      </c>
      <c r="GB121" s="79">
        <v>19147.71</v>
      </c>
      <c r="GC121" s="80">
        <v>64147.71</v>
      </c>
      <c r="GD121" s="79">
        <v>0</v>
      </c>
      <c r="GE121" s="79">
        <v>0</v>
      </c>
      <c r="GF121" s="79">
        <v>0</v>
      </c>
      <c r="GG121" s="79">
        <v>0</v>
      </c>
      <c r="GH121" s="79">
        <v>36600.839999999997</v>
      </c>
      <c r="GI121" s="79">
        <v>0</v>
      </c>
      <c r="GJ121" s="79">
        <v>0</v>
      </c>
      <c r="GK121" s="79">
        <v>15181.02</v>
      </c>
      <c r="GL121" s="79">
        <v>0</v>
      </c>
      <c r="GM121" s="79">
        <v>0</v>
      </c>
      <c r="GN121" s="79">
        <v>86655.33</v>
      </c>
      <c r="GO121" s="79">
        <v>0</v>
      </c>
      <c r="GP121" s="80">
        <f t="shared" si="35"/>
        <v>138437.19</v>
      </c>
      <c r="GQ121" s="79">
        <v>0</v>
      </c>
      <c r="GR121" s="79">
        <v>0</v>
      </c>
      <c r="GS121" s="79">
        <v>0</v>
      </c>
      <c r="GT121" s="79">
        <v>0</v>
      </c>
      <c r="GU121" s="79">
        <v>0</v>
      </c>
      <c r="GV121" s="79">
        <v>0</v>
      </c>
      <c r="GW121" s="79">
        <v>0</v>
      </c>
      <c r="GX121" s="79">
        <v>0</v>
      </c>
      <c r="GY121" s="79">
        <v>0</v>
      </c>
      <c r="GZ121" s="79">
        <v>0</v>
      </c>
      <c r="HA121" s="79">
        <v>0</v>
      </c>
      <c r="HB121" s="79">
        <v>0</v>
      </c>
      <c r="HC121" s="80">
        <f t="shared" si="36"/>
        <v>0</v>
      </c>
      <c r="HD121" s="79">
        <v>0</v>
      </c>
      <c r="HE121" s="79">
        <v>0</v>
      </c>
      <c r="HF121" s="79">
        <v>0</v>
      </c>
      <c r="HG121" s="79">
        <v>0</v>
      </c>
      <c r="HH121" s="79">
        <v>0</v>
      </c>
      <c r="HI121" s="79">
        <v>0</v>
      </c>
      <c r="HJ121" s="79">
        <v>0</v>
      </c>
      <c r="HK121" s="79">
        <v>0</v>
      </c>
      <c r="HL121" s="79">
        <v>0</v>
      </c>
      <c r="HM121" s="79">
        <v>0</v>
      </c>
      <c r="HN121" s="79">
        <v>0</v>
      </c>
      <c r="HO121" s="79">
        <v>0</v>
      </c>
      <c r="HP121" s="80">
        <f t="shared" si="37"/>
        <v>0</v>
      </c>
      <c r="HQ121" s="79">
        <v>483710.62</v>
      </c>
      <c r="HR121" s="79">
        <v>344526.92</v>
      </c>
      <c r="HS121" s="79">
        <v>70000</v>
      </c>
      <c r="HT121" s="79">
        <v>0</v>
      </c>
      <c r="HU121" s="79">
        <v>0</v>
      </c>
      <c r="HV121" s="79">
        <v>317286.09999999998</v>
      </c>
      <c r="HW121" s="79">
        <v>195568</v>
      </c>
      <c r="HX121" s="79">
        <v>0</v>
      </c>
      <c r="HY121" s="79">
        <v>0</v>
      </c>
      <c r="HZ121" s="79">
        <v>0</v>
      </c>
      <c r="IA121" s="79">
        <v>0</v>
      </c>
      <c r="IB121" s="79">
        <v>0</v>
      </c>
      <c r="IC121" s="80">
        <f t="shared" si="38"/>
        <v>1411091.6400000001</v>
      </c>
      <c r="ID121" s="79">
        <v>0</v>
      </c>
      <c r="IE121" s="79">
        <v>5400</v>
      </c>
      <c r="IF121" s="79">
        <v>0</v>
      </c>
      <c r="IG121" s="79">
        <v>0</v>
      </c>
      <c r="IH121" s="79">
        <v>0</v>
      </c>
      <c r="II121" s="79">
        <v>0</v>
      </c>
      <c r="IJ121" s="79">
        <v>0</v>
      </c>
      <c r="IK121" s="79">
        <v>0</v>
      </c>
      <c r="IL121" s="79">
        <v>0</v>
      </c>
      <c r="IM121" s="79">
        <v>0</v>
      </c>
      <c r="IN121" s="79">
        <v>0</v>
      </c>
      <c r="IO121" s="79">
        <v>0</v>
      </c>
      <c r="IP121" s="80">
        <f t="shared" si="39"/>
        <v>5400</v>
      </c>
      <c r="IQ121" s="79">
        <v>0</v>
      </c>
      <c r="IR121" s="79">
        <v>0</v>
      </c>
      <c r="IS121" s="79">
        <v>0</v>
      </c>
      <c r="IT121" s="79">
        <v>0</v>
      </c>
      <c r="IU121" s="79">
        <v>0</v>
      </c>
      <c r="IV121" s="79">
        <v>0</v>
      </c>
      <c r="IW121" s="79">
        <v>0</v>
      </c>
      <c r="IX121" s="79">
        <v>0</v>
      </c>
      <c r="IY121" s="79">
        <v>0</v>
      </c>
      <c r="IZ121" s="79">
        <v>0</v>
      </c>
      <c r="JA121" s="79">
        <v>0</v>
      </c>
      <c r="JB121" s="79">
        <v>0</v>
      </c>
      <c r="JC121" s="80">
        <f t="shared" si="40"/>
        <v>0</v>
      </c>
      <c r="JD121" s="79">
        <v>3412638</v>
      </c>
      <c r="JE121" s="79">
        <v>2809240</v>
      </c>
      <c r="JF121" s="79">
        <v>3265685</v>
      </c>
      <c r="JG121" s="79">
        <v>1422915</v>
      </c>
      <c r="JH121" s="79">
        <v>0</v>
      </c>
      <c r="JI121" s="79">
        <v>305935</v>
      </c>
      <c r="JJ121" s="79">
        <v>598812</v>
      </c>
      <c r="JK121" s="79">
        <v>0</v>
      </c>
      <c r="JL121" s="79">
        <v>233778</v>
      </c>
      <c r="JM121" s="79">
        <v>43936</v>
      </c>
      <c r="JN121" s="79">
        <v>15599</v>
      </c>
      <c r="JO121" s="79">
        <v>177497</v>
      </c>
      <c r="JP121" s="80">
        <f t="shared" si="41"/>
        <v>12286035</v>
      </c>
      <c r="JQ121" s="79">
        <v>0</v>
      </c>
      <c r="JR121" s="79">
        <v>105852</v>
      </c>
      <c r="JS121" s="79">
        <v>54008</v>
      </c>
      <c r="JT121" s="79">
        <v>68035</v>
      </c>
      <c r="JU121" s="79">
        <v>202766</v>
      </c>
      <c r="JV121" s="79">
        <v>112008</v>
      </c>
      <c r="JW121" s="79">
        <v>504432</v>
      </c>
      <c r="JX121" s="79">
        <v>205977</v>
      </c>
      <c r="JY121" s="79">
        <v>16150</v>
      </c>
      <c r="JZ121" s="79">
        <v>147663</v>
      </c>
      <c r="KA121" s="79">
        <v>294695</v>
      </c>
      <c r="KB121" s="79">
        <v>252282</v>
      </c>
      <c r="KC121" s="80">
        <f t="shared" si="42"/>
        <v>1963868</v>
      </c>
      <c r="KD121" s="79">
        <v>89240</v>
      </c>
      <c r="KE121" s="79">
        <v>369705</v>
      </c>
      <c r="KF121" s="79">
        <v>396548</v>
      </c>
      <c r="KG121" s="79">
        <v>1327483</v>
      </c>
      <c r="KH121" s="79">
        <v>1130465</v>
      </c>
      <c r="KI121" s="79">
        <v>2146045</v>
      </c>
      <c r="KJ121" s="79">
        <v>3807522</v>
      </c>
      <c r="KK121" s="79">
        <v>2672310</v>
      </c>
      <c r="KL121" s="79">
        <v>3793809</v>
      </c>
      <c r="KM121" s="79">
        <v>3639442</v>
      </c>
      <c r="KN121" s="79">
        <v>2709959</v>
      </c>
      <c r="KO121" s="79">
        <v>1224433</v>
      </c>
      <c r="KP121" s="80">
        <f t="shared" si="43"/>
        <v>23306961</v>
      </c>
      <c r="KQ121" s="79">
        <v>1494462</v>
      </c>
      <c r="KR121" s="79">
        <v>966958</v>
      </c>
      <c r="KS121" s="79">
        <v>812364</v>
      </c>
      <c r="KT121" s="79">
        <v>534075</v>
      </c>
      <c r="KU121" s="79">
        <v>1810139</v>
      </c>
      <c r="KV121" s="79">
        <v>2443111</v>
      </c>
      <c r="KW121" s="79">
        <v>1103787</v>
      </c>
      <c r="KX121" s="79">
        <v>524906</v>
      </c>
      <c r="KY121" s="79">
        <v>481510</v>
      </c>
      <c r="KZ121" s="79">
        <v>265127</v>
      </c>
      <c r="LA121" s="79">
        <v>343404</v>
      </c>
      <c r="LB121" s="79">
        <v>729959</v>
      </c>
      <c r="LC121" s="80">
        <f t="shared" si="44"/>
        <v>11509802</v>
      </c>
      <c r="LD121" s="79">
        <v>222907</v>
      </c>
      <c r="LE121" s="79">
        <v>458704</v>
      </c>
      <c r="LF121" s="79">
        <v>567282</v>
      </c>
      <c r="LG121" s="79">
        <v>530232</v>
      </c>
      <c r="LH121" s="79">
        <v>80231</v>
      </c>
      <c r="LI121" s="79">
        <v>787233</v>
      </c>
      <c r="LJ121" s="81" t="e">
        <f>+INDEX(#REF!,MATCH($B121,#REF!,0),MATCH(LJ$6,#REF!,0))</f>
        <v>#REF!</v>
      </c>
      <c r="LK121" s="82"/>
      <c r="LL121" s="81"/>
      <c r="LM121" s="81"/>
      <c r="LN121" s="81"/>
      <c r="LO121" s="81"/>
      <c r="LP121" s="80" t="e">
        <f t="shared" si="45"/>
        <v>#REF!</v>
      </c>
    </row>
    <row r="122" spans="2:328" hidden="1" outlineLevel="1">
      <c r="B122" t="str">
        <f t="shared" si="57"/>
        <v>PLANTA DE BENEFICIOICA</v>
      </c>
      <c r="C122" s="78" t="s">
        <v>408</v>
      </c>
      <c r="D122" s="79">
        <v>0</v>
      </c>
      <c r="E122" s="79">
        <v>0</v>
      </c>
      <c r="F122" s="79">
        <v>0</v>
      </c>
      <c r="G122" s="79">
        <v>0</v>
      </c>
      <c r="H122" s="79">
        <v>0</v>
      </c>
      <c r="I122" s="79">
        <v>0</v>
      </c>
      <c r="J122" s="79">
        <v>0</v>
      </c>
      <c r="K122" s="79">
        <v>0</v>
      </c>
      <c r="L122" s="79">
        <v>0</v>
      </c>
      <c r="M122" s="79">
        <v>0</v>
      </c>
      <c r="N122" s="79">
        <v>0</v>
      </c>
      <c r="O122" s="79">
        <v>0</v>
      </c>
      <c r="P122" s="80">
        <v>0</v>
      </c>
      <c r="Q122" s="79">
        <v>0</v>
      </c>
      <c r="R122" s="79">
        <v>0</v>
      </c>
      <c r="S122" s="79">
        <v>0</v>
      </c>
      <c r="T122" s="79">
        <v>0</v>
      </c>
      <c r="U122" s="79">
        <v>0</v>
      </c>
      <c r="V122" s="79">
        <v>0</v>
      </c>
      <c r="W122" s="79">
        <v>0</v>
      </c>
      <c r="X122" s="79">
        <v>0</v>
      </c>
      <c r="Y122" s="79">
        <v>0</v>
      </c>
      <c r="Z122" s="79">
        <v>148666.67000000001</v>
      </c>
      <c r="AA122" s="79">
        <v>148666.67000000001</v>
      </c>
      <c r="AB122" s="79">
        <v>148666.67000000001</v>
      </c>
      <c r="AC122" s="80">
        <v>446000.01</v>
      </c>
      <c r="AD122" s="79">
        <v>210417.2</v>
      </c>
      <c r="AE122" s="79">
        <v>210417.2</v>
      </c>
      <c r="AF122" s="79">
        <v>210417.2</v>
      </c>
      <c r="AG122" s="79">
        <v>210417.2</v>
      </c>
      <c r="AH122" s="79">
        <v>210417.2</v>
      </c>
      <c r="AI122" s="79">
        <v>210417.2</v>
      </c>
      <c r="AJ122" s="79">
        <v>156852.14000000001</v>
      </c>
      <c r="AK122" s="79">
        <v>156852.14000000001</v>
      </c>
      <c r="AL122" s="79">
        <v>156852.14000000001</v>
      </c>
      <c r="AM122" s="79">
        <v>87487.14</v>
      </c>
      <c r="AN122" s="79">
        <v>87487.14</v>
      </c>
      <c r="AO122" s="79">
        <v>87487.14</v>
      </c>
      <c r="AP122" s="80">
        <v>1995521.0399999998</v>
      </c>
      <c r="AQ122" s="79">
        <v>155876.16</v>
      </c>
      <c r="AR122" s="79">
        <v>155876.16</v>
      </c>
      <c r="AS122" s="79">
        <v>155876.16</v>
      </c>
      <c r="AT122" s="79">
        <v>0</v>
      </c>
      <c r="AU122" s="79">
        <v>0</v>
      </c>
      <c r="AV122" s="79">
        <v>0</v>
      </c>
      <c r="AW122" s="79">
        <v>0</v>
      </c>
      <c r="AX122" s="79">
        <v>0</v>
      </c>
      <c r="AY122" s="79">
        <v>0</v>
      </c>
      <c r="AZ122" s="79">
        <v>0</v>
      </c>
      <c r="BA122" s="79">
        <v>0</v>
      </c>
      <c r="BB122" s="79">
        <v>0</v>
      </c>
      <c r="BC122" s="80">
        <v>467628.48</v>
      </c>
      <c r="BD122" s="79">
        <v>0</v>
      </c>
      <c r="BE122" s="79">
        <v>0</v>
      </c>
      <c r="BF122" s="79">
        <v>0</v>
      </c>
      <c r="BG122" s="79">
        <v>0</v>
      </c>
      <c r="BH122" s="79">
        <v>0</v>
      </c>
      <c r="BI122" s="79">
        <v>0</v>
      </c>
      <c r="BJ122" s="79">
        <v>0</v>
      </c>
      <c r="BK122" s="79">
        <v>0</v>
      </c>
      <c r="BL122" s="79">
        <v>0</v>
      </c>
      <c r="BM122" s="79">
        <v>0</v>
      </c>
      <c r="BN122" s="79">
        <v>0</v>
      </c>
      <c r="BO122" s="79">
        <v>0</v>
      </c>
      <c r="BP122" s="80">
        <v>0</v>
      </c>
      <c r="BQ122" s="79">
        <v>0</v>
      </c>
      <c r="BR122" s="79">
        <v>0</v>
      </c>
      <c r="BS122" s="79">
        <v>0</v>
      </c>
      <c r="BT122" s="79">
        <v>0</v>
      </c>
      <c r="BU122" s="79">
        <v>0</v>
      </c>
      <c r="BV122" s="79">
        <v>0</v>
      </c>
      <c r="BW122" s="79">
        <v>0</v>
      </c>
      <c r="BX122" s="79">
        <v>0</v>
      </c>
      <c r="BY122" s="79">
        <v>0</v>
      </c>
      <c r="BZ122" s="79">
        <v>0</v>
      </c>
      <c r="CA122" s="79">
        <v>0</v>
      </c>
      <c r="CB122" s="79">
        <v>0</v>
      </c>
      <c r="CC122" s="80">
        <v>0</v>
      </c>
      <c r="CD122" s="79">
        <v>0</v>
      </c>
      <c r="CE122" s="79">
        <v>0</v>
      </c>
      <c r="CF122" s="79">
        <v>0</v>
      </c>
      <c r="CG122" s="79">
        <v>0</v>
      </c>
      <c r="CH122" s="79">
        <v>0</v>
      </c>
      <c r="CI122" s="79">
        <v>0</v>
      </c>
      <c r="CJ122" s="79">
        <v>0</v>
      </c>
      <c r="CK122" s="79">
        <v>0</v>
      </c>
      <c r="CL122" s="79">
        <v>0</v>
      </c>
      <c r="CM122" s="79">
        <v>0</v>
      </c>
      <c r="CN122" s="79">
        <v>0</v>
      </c>
      <c r="CO122" s="79">
        <v>0</v>
      </c>
      <c r="CP122" s="80">
        <v>0</v>
      </c>
      <c r="CQ122" s="79">
        <v>0</v>
      </c>
      <c r="CR122" s="79">
        <v>0</v>
      </c>
      <c r="CS122" s="79">
        <v>0</v>
      </c>
      <c r="CT122" s="79">
        <v>0</v>
      </c>
      <c r="CU122" s="79">
        <v>0</v>
      </c>
      <c r="CV122" s="79">
        <v>0</v>
      </c>
      <c r="CW122" s="79">
        <v>0</v>
      </c>
      <c r="CX122" s="79">
        <v>0</v>
      </c>
      <c r="CY122" s="79">
        <v>0</v>
      </c>
      <c r="CZ122" s="79">
        <v>0</v>
      </c>
      <c r="DA122" s="79">
        <v>0</v>
      </c>
      <c r="DB122" s="79">
        <v>0</v>
      </c>
      <c r="DC122" s="80">
        <v>0</v>
      </c>
      <c r="DD122" s="79">
        <v>1236642.98</v>
      </c>
      <c r="DE122" s="79">
        <v>1236642.98</v>
      </c>
      <c r="DF122" s="79">
        <v>1236642.98</v>
      </c>
      <c r="DG122" s="79">
        <v>375239.38</v>
      </c>
      <c r="DH122" s="79">
        <v>375239.38</v>
      </c>
      <c r="DI122" s="79">
        <v>375239.38</v>
      </c>
      <c r="DJ122" s="79">
        <v>1772869.3399999999</v>
      </c>
      <c r="DK122" s="79">
        <v>1772869.3399999999</v>
      </c>
      <c r="DL122" s="79">
        <v>1772869.3399999999</v>
      </c>
      <c r="DM122" s="79">
        <v>133905.70000000001</v>
      </c>
      <c r="DN122" s="79">
        <v>133905.70000000001</v>
      </c>
      <c r="DO122" s="79">
        <v>133905.70000000001</v>
      </c>
      <c r="DP122" s="80">
        <v>10555972.199999997</v>
      </c>
      <c r="DQ122" s="79">
        <v>0.67</v>
      </c>
      <c r="DR122" s="79">
        <v>0.67</v>
      </c>
      <c r="DS122" s="79">
        <v>0.67</v>
      </c>
      <c r="DT122" s="79">
        <v>233237.01</v>
      </c>
      <c r="DU122" s="79">
        <v>428388</v>
      </c>
      <c r="DV122" s="79">
        <v>442624.92</v>
      </c>
      <c r="DW122" s="79">
        <v>308836</v>
      </c>
      <c r="DX122" s="79">
        <v>2298093.5299999998</v>
      </c>
      <c r="DY122" s="79">
        <v>1990264.67</v>
      </c>
      <c r="DZ122" s="79">
        <v>361717.43</v>
      </c>
      <c r="EA122" s="79">
        <v>613221.67999999993</v>
      </c>
      <c r="EB122" s="79">
        <v>567064.51</v>
      </c>
      <c r="EC122" s="80">
        <v>7243449.7599999988</v>
      </c>
      <c r="ED122" s="79">
        <v>1278088.43</v>
      </c>
      <c r="EE122" s="79">
        <v>236336.26</v>
      </c>
      <c r="EF122" s="79">
        <v>107117.95</v>
      </c>
      <c r="EG122" s="79">
        <v>472300</v>
      </c>
      <c r="EH122" s="79">
        <v>1124674.94</v>
      </c>
      <c r="EI122" s="79">
        <v>1144430.31</v>
      </c>
      <c r="EJ122" s="79">
        <v>2072081.57</v>
      </c>
      <c r="EK122" s="79">
        <v>3126365.94</v>
      </c>
      <c r="EL122" s="79">
        <v>2282445.33</v>
      </c>
      <c r="EM122" s="79">
        <v>2717981.09</v>
      </c>
      <c r="EN122" s="79">
        <v>2657116.96</v>
      </c>
      <c r="EO122" s="79">
        <v>1629194.96</v>
      </c>
      <c r="EP122" s="80">
        <v>18848133.740000002</v>
      </c>
      <c r="EQ122" s="79">
        <v>3148719</v>
      </c>
      <c r="ER122" s="79">
        <v>2514095</v>
      </c>
      <c r="ES122" s="79">
        <v>3359105.19</v>
      </c>
      <c r="ET122" s="79">
        <v>3905412</v>
      </c>
      <c r="EU122" s="79">
        <v>1643468</v>
      </c>
      <c r="EV122" s="79">
        <v>4752445.08</v>
      </c>
      <c r="EW122" s="79">
        <v>8166174</v>
      </c>
      <c r="EX122" s="79">
        <v>9332409.7200000007</v>
      </c>
      <c r="EY122" s="79">
        <v>3973542</v>
      </c>
      <c r="EZ122" s="79">
        <v>5676391</v>
      </c>
      <c r="FA122" s="79">
        <v>9375679.3800000008</v>
      </c>
      <c r="FB122" s="79">
        <v>15985240.32</v>
      </c>
      <c r="FC122" s="80">
        <v>71832680.689999998</v>
      </c>
      <c r="FD122" s="79">
        <v>6634545</v>
      </c>
      <c r="FE122" s="79">
        <v>3326877</v>
      </c>
      <c r="FF122" s="79">
        <v>11784098</v>
      </c>
      <c r="FG122" s="79">
        <v>10164150</v>
      </c>
      <c r="FH122" s="79">
        <v>15843487.5</v>
      </c>
      <c r="FI122" s="79">
        <v>8012668.8399999999</v>
      </c>
      <c r="FJ122" s="79">
        <v>20343338</v>
      </c>
      <c r="FK122" s="79">
        <v>12404272</v>
      </c>
      <c r="FL122" s="79">
        <v>12307663</v>
      </c>
      <c r="FM122" s="79">
        <v>10629094.889999999</v>
      </c>
      <c r="FN122" s="79">
        <v>6350439</v>
      </c>
      <c r="FO122" s="79">
        <v>8445534</v>
      </c>
      <c r="FP122" s="80">
        <v>126246167.23</v>
      </c>
      <c r="FQ122" s="79">
        <v>4513439</v>
      </c>
      <c r="FR122" s="79">
        <v>2191199</v>
      </c>
      <c r="FS122" s="79">
        <v>2963385</v>
      </c>
      <c r="FT122" s="79">
        <v>1893136</v>
      </c>
      <c r="FU122" s="79">
        <v>2286598</v>
      </c>
      <c r="FV122" s="79">
        <v>1865579</v>
      </c>
      <c r="FW122" s="79">
        <v>3041953</v>
      </c>
      <c r="FX122" s="79">
        <v>2196194</v>
      </c>
      <c r="FY122" s="79">
        <v>2223004</v>
      </c>
      <c r="FZ122" s="79">
        <v>4247288</v>
      </c>
      <c r="GA122" s="79">
        <v>3710248</v>
      </c>
      <c r="GB122" s="79">
        <v>1542900</v>
      </c>
      <c r="GC122" s="80">
        <v>32674923</v>
      </c>
      <c r="GD122" s="79">
        <v>2093184</v>
      </c>
      <c r="GE122" s="79">
        <v>3947434</v>
      </c>
      <c r="GF122" s="79">
        <v>3112969</v>
      </c>
      <c r="GG122" s="79">
        <v>2695817</v>
      </c>
      <c r="GH122" s="79">
        <v>4416493.2699999996</v>
      </c>
      <c r="GI122" s="79">
        <v>3541698</v>
      </c>
      <c r="GJ122" s="79">
        <v>3792756</v>
      </c>
      <c r="GK122" s="79">
        <v>3121644</v>
      </c>
      <c r="GL122" s="79">
        <v>3234520</v>
      </c>
      <c r="GM122" s="79">
        <v>1286787</v>
      </c>
      <c r="GN122" s="79">
        <v>1514929.29</v>
      </c>
      <c r="GO122" s="79">
        <v>5543122.3700000001</v>
      </c>
      <c r="GP122" s="80">
        <f t="shared" si="35"/>
        <v>38301353.93</v>
      </c>
      <c r="GQ122" s="79">
        <v>1015046.75</v>
      </c>
      <c r="GR122" s="79">
        <v>1311607.02</v>
      </c>
      <c r="GS122" s="79">
        <v>576070.44999999995</v>
      </c>
      <c r="GT122" s="79">
        <v>319973.24</v>
      </c>
      <c r="GU122" s="79">
        <v>372830.21</v>
      </c>
      <c r="GV122" s="79">
        <v>157601.64000000001</v>
      </c>
      <c r="GW122" s="79">
        <v>735326.64</v>
      </c>
      <c r="GX122" s="79">
        <v>661426.16</v>
      </c>
      <c r="GY122" s="79">
        <v>671339.3</v>
      </c>
      <c r="GZ122" s="79">
        <v>301262.68</v>
      </c>
      <c r="HA122" s="79">
        <v>682837.40999999992</v>
      </c>
      <c r="HB122" s="79">
        <v>726742.98</v>
      </c>
      <c r="HC122" s="80">
        <f t="shared" si="36"/>
        <v>7532064.4800000004</v>
      </c>
      <c r="HD122" s="79">
        <v>160974.45000000001</v>
      </c>
      <c r="HE122" s="79">
        <v>411723.66</v>
      </c>
      <c r="HF122" s="79">
        <v>1059428.8400000001</v>
      </c>
      <c r="HG122" s="79">
        <v>1602523.31</v>
      </c>
      <c r="HH122" s="79">
        <v>133011.78</v>
      </c>
      <c r="HI122" s="79">
        <v>527593.27</v>
      </c>
      <c r="HJ122" s="79">
        <v>1019837.58</v>
      </c>
      <c r="HK122" s="79">
        <v>192587.8</v>
      </c>
      <c r="HL122" s="79">
        <v>461876.14</v>
      </c>
      <c r="HM122" s="79">
        <v>477558.94</v>
      </c>
      <c r="HN122" s="79">
        <v>160589.59000000003</v>
      </c>
      <c r="HO122" s="79">
        <v>1723993.77</v>
      </c>
      <c r="HP122" s="80">
        <f t="shared" si="37"/>
        <v>7931699.129999999</v>
      </c>
      <c r="HQ122" s="79">
        <v>12467.41</v>
      </c>
      <c r="HR122" s="79">
        <v>22290.26</v>
      </c>
      <c r="HS122" s="79">
        <v>167519.66</v>
      </c>
      <c r="HT122" s="79">
        <v>367000</v>
      </c>
      <c r="HU122" s="79">
        <v>145801.61000000002</v>
      </c>
      <c r="HV122" s="79">
        <v>511246.72</v>
      </c>
      <c r="HW122" s="79">
        <v>549201.67999999993</v>
      </c>
      <c r="HX122" s="79">
        <v>10382.18</v>
      </c>
      <c r="HY122" s="79">
        <v>229401.9</v>
      </c>
      <c r="HZ122" s="79">
        <v>100188.26000000001</v>
      </c>
      <c r="IA122" s="79">
        <v>240478.75</v>
      </c>
      <c r="IB122" s="79">
        <v>65000</v>
      </c>
      <c r="IC122" s="80">
        <f t="shared" si="38"/>
        <v>2420978.4299999997</v>
      </c>
      <c r="ID122" s="79">
        <v>107000</v>
      </c>
      <c r="IE122" s="79">
        <v>983100</v>
      </c>
      <c r="IF122" s="79">
        <v>15294259</v>
      </c>
      <c r="IG122" s="79">
        <v>49771325.890000001</v>
      </c>
      <c r="IH122" s="79">
        <v>34629505.869999997</v>
      </c>
      <c r="II122" s="79">
        <v>24273284.68</v>
      </c>
      <c r="IJ122" s="79">
        <v>35877442.119999997</v>
      </c>
      <c r="IK122" s="79">
        <v>11820991</v>
      </c>
      <c r="IL122" s="79">
        <v>23644335</v>
      </c>
      <c r="IM122" s="79">
        <v>6111136</v>
      </c>
      <c r="IN122" s="79">
        <v>8151260</v>
      </c>
      <c r="IO122" s="79">
        <v>26208593</v>
      </c>
      <c r="IP122" s="80">
        <f t="shared" si="39"/>
        <v>236872232.56</v>
      </c>
      <c r="IQ122" s="79">
        <v>2252514</v>
      </c>
      <c r="IR122" s="79">
        <v>8611939</v>
      </c>
      <c r="IS122" s="79">
        <v>9011681</v>
      </c>
      <c r="IT122" s="79">
        <v>8444118</v>
      </c>
      <c r="IU122" s="79">
        <v>-84534740</v>
      </c>
      <c r="IV122" s="79">
        <v>2914161</v>
      </c>
      <c r="IW122" s="79">
        <v>2284022</v>
      </c>
      <c r="IX122" s="79">
        <v>1673476</v>
      </c>
      <c r="IY122" s="79">
        <v>2921630</v>
      </c>
      <c r="IZ122" s="79">
        <v>15956973</v>
      </c>
      <c r="JA122" s="79">
        <v>4427573</v>
      </c>
      <c r="JB122" s="79">
        <v>10758464</v>
      </c>
      <c r="JC122" s="80">
        <f t="shared" si="40"/>
        <v>-15278189</v>
      </c>
      <c r="JD122" s="79">
        <v>23639453</v>
      </c>
      <c r="JE122" s="79">
        <v>24070723</v>
      </c>
      <c r="JF122" s="79">
        <v>30905857</v>
      </c>
      <c r="JG122" s="79">
        <v>7848482</v>
      </c>
      <c r="JH122" s="79">
        <v>13823618</v>
      </c>
      <c r="JI122" s="79">
        <v>20615804</v>
      </c>
      <c r="JJ122" s="79">
        <v>23559112</v>
      </c>
      <c r="JK122" s="79">
        <v>21949446</v>
      </c>
      <c r="JL122" s="79">
        <v>17420474</v>
      </c>
      <c r="JM122" s="79">
        <v>21485946</v>
      </c>
      <c r="JN122" s="79">
        <v>10640410</v>
      </c>
      <c r="JO122" s="79">
        <v>29143728</v>
      </c>
      <c r="JP122" s="80">
        <f t="shared" si="41"/>
        <v>245103053</v>
      </c>
      <c r="JQ122" s="79">
        <v>20081052</v>
      </c>
      <c r="JR122" s="79">
        <v>10692767</v>
      </c>
      <c r="JS122" s="79">
        <v>1676373</v>
      </c>
      <c r="JT122" s="79">
        <v>16814642</v>
      </c>
      <c r="JU122" s="79">
        <v>11730413</v>
      </c>
      <c r="JV122" s="79">
        <v>7307604</v>
      </c>
      <c r="JW122" s="79">
        <v>11211723</v>
      </c>
      <c r="JX122" s="79">
        <v>6748319</v>
      </c>
      <c r="JY122" s="79">
        <v>1699024</v>
      </c>
      <c r="JZ122" s="79">
        <v>2101140</v>
      </c>
      <c r="KA122" s="79">
        <v>5534891</v>
      </c>
      <c r="KB122" s="79">
        <v>10457184</v>
      </c>
      <c r="KC122" s="80">
        <f t="shared" si="42"/>
        <v>106055132</v>
      </c>
      <c r="KD122" s="79">
        <v>3556880</v>
      </c>
      <c r="KE122" s="79">
        <v>12478303</v>
      </c>
      <c r="KF122" s="79">
        <v>6776519</v>
      </c>
      <c r="KG122" s="79">
        <v>6556116</v>
      </c>
      <c r="KH122" s="79">
        <v>8635005</v>
      </c>
      <c r="KI122" s="79">
        <v>273435</v>
      </c>
      <c r="KJ122" s="79">
        <v>6517824</v>
      </c>
      <c r="KK122" s="79">
        <v>5731077</v>
      </c>
      <c r="KL122" s="79">
        <v>11900053</v>
      </c>
      <c r="KM122" s="79">
        <v>9107059</v>
      </c>
      <c r="KN122" s="79">
        <v>6578403</v>
      </c>
      <c r="KO122" s="79">
        <v>9335929</v>
      </c>
      <c r="KP122" s="80">
        <f t="shared" si="43"/>
        <v>87446603</v>
      </c>
      <c r="KQ122" s="79">
        <v>1446681</v>
      </c>
      <c r="KR122" s="79">
        <v>3186098</v>
      </c>
      <c r="KS122" s="79">
        <v>5480025</v>
      </c>
      <c r="KT122" s="79">
        <v>4089369</v>
      </c>
      <c r="KU122" s="79">
        <v>5888068</v>
      </c>
      <c r="KV122" s="79">
        <v>7400815</v>
      </c>
      <c r="KW122" s="79">
        <v>5550992</v>
      </c>
      <c r="KX122" s="79">
        <v>4618072</v>
      </c>
      <c r="KY122" s="79">
        <v>4817408</v>
      </c>
      <c r="KZ122" s="79">
        <v>5221840</v>
      </c>
      <c r="LA122" s="79">
        <v>5497897</v>
      </c>
      <c r="LB122" s="79">
        <v>13275657</v>
      </c>
      <c r="LC122" s="80">
        <f t="shared" si="44"/>
        <v>66472922</v>
      </c>
      <c r="LD122" s="79">
        <v>3512676</v>
      </c>
      <c r="LE122" s="79">
        <v>2651719</v>
      </c>
      <c r="LF122" s="79">
        <v>3886150</v>
      </c>
      <c r="LG122" s="79">
        <v>3274022</v>
      </c>
      <c r="LH122" s="79">
        <v>3163828</v>
      </c>
      <c r="LI122" s="79">
        <v>1461965</v>
      </c>
      <c r="LJ122" s="81" t="e">
        <f>+INDEX(#REF!,MATCH($B122,#REF!,0),MATCH(LJ$6,#REF!,0))</f>
        <v>#REF!</v>
      </c>
      <c r="LK122" s="82"/>
      <c r="LL122" s="81"/>
      <c r="LM122" s="81"/>
      <c r="LN122" s="81"/>
      <c r="LO122" s="81"/>
      <c r="LP122" s="80" t="e">
        <f t="shared" si="45"/>
        <v>#REF!</v>
      </c>
    </row>
    <row r="123" spans="2:328" hidden="1" outlineLevel="1">
      <c r="B123" t="str">
        <f t="shared" si="57"/>
        <v>PLANTA DE BENEFICIOJUNÍN</v>
      </c>
      <c r="C123" s="78" t="s">
        <v>409</v>
      </c>
      <c r="D123" s="79">
        <v>44847.67</v>
      </c>
      <c r="E123" s="79">
        <v>44847.67</v>
      </c>
      <c r="F123" s="79">
        <v>44847.67</v>
      </c>
      <c r="G123" s="79">
        <v>3452.37</v>
      </c>
      <c r="H123" s="79">
        <v>3452.37</v>
      </c>
      <c r="I123" s="79">
        <v>3452.37</v>
      </c>
      <c r="J123" s="79">
        <v>17890</v>
      </c>
      <c r="K123" s="79">
        <v>17890</v>
      </c>
      <c r="L123" s="79">
        <v>17890</v>
      </c>
      <c r="M123" s="79">
        <v>57813.33</v>
      </c>
      <c r="N123" s="79">
        <v>57813.33</v>
      </c>
      <c r="O123" s="79">
        <v>57813.33</v>
      </c>
      <c r="P123" s="80">
        <v>372010.11000000004</v>
      </c>
      <c r="Q123" s="79">
        <v>169132.4</v>
      </c>
      <c r="R123" s="79">
        <v>169132.4</v>
      </c>
      <c r="S123" s="79">
        <v>169132.4</v>
      </c>
      <c r="T123" s="79">
        <v>85236.4</v>
      </c>
      <c r="U123" s="79">
        <v>85236.4</v>
      </c>
      <c r="V123" s="79">
        <v>85236.4</v>
      </c>
      <c r="W123" s="79">
        <v>201945.13999999998</v>
      </c>
      <c r="X123" s="79">
        <v>201945.13999999998</v>
      </c>
      <c r="Y123" s="79">
        <v>201945.13999999998</v>
      </c>
      <c r="Z123" s="79">
        <v>345663.68</v>
      </c>
      <c r="AA123" s="79">
        <v>345663.68</v>
      </c>
      <c r="AB123" s="79">
        <v>345663.68</v>
      </c>
      <c r="AC123" s="80">
        <v>2405932.86</v>
      </c>
      <c r="AD123" s="79">
        <v>106315.89000000001</v>
      </c>
      <c r="AE123" s="79">
        <v>106315.89000000001</v>
      </c>
      <c r="AF123" s="79">
        <v>106315.89000000001</v>
      </c>
      <c r="AG123" s="79">
        <v>899932</v>
      </c>
      <c r="AH123" s="79">
        <v>899932</v>
      </c>
      <c r="AI123" s="79">
        <v>899932</v>
      </c>
      <c r="AJ123" s="79">
        <v>12919.029999999999</v>
      </c>
      <c r="AK123" s="79">
        <v>12919.029999999999</v>
      </c>
      <c r="AL123" s="79">
        <v>12919.029999999999</v>
      </c>
      <c r="AM123" s="79">
        <v>11191</v>
      </c>
      <c r="AN123" s="79">
        <v>11191</v>
      </c>
      <c r="AO123" s="79">
        <v>11191</v>
      </c>
      <c r="AP123" s="80">
        <v>3091073.7599999993</v>
      </c>
      <c r="AQ123" s="79">
        <v>20563</v>
      </c>
      <c r="AR123" s="79">
        <v>20563</v>
      </c>
      <c r="AS123" s="79">
        <v>20563</v>
      </c>
      <c r="AT123" s="79">
        <v>8971.33</v>
      </c>
      <c r="AU123" s="79">
        <v>8971.33</v>
      </c>
      <c r="AV123" s="79">
        <v>8971.33</v>
      </c>
      <c r="AW123" s="79">
        <v>9178.66</v>
      </c>
      <c r="AX123" s="79">
        <v>9178.66</v>
      </c>
      <c r="AY123" s="79">
        <v>9178.66</v>
      </c>
      <c r="AZ123" s="79">
        <v>8007.67</v>
      </c>
      <c r="BA123" s="79">
        <v>8007.67</v>
      </c>
      <c r="BB123" s="79">
        <v>8007.67</v>
      </c>
      <c r="BC123" s="80">
        <v>140161.98000000004</v>
      </c>
      <c r="BD123" s="79">
        <v>8358</v>
      </c>
      <c r="BE123" s="79">
        <v>8358</v>
      </c>
      <c r="BF123" s="79">
        <v>8358</v>
      </c>
      <c r="BG123" s="79">
        <v>108397.33</v>
      </c>
      <c r="BH123" s="79">
        <v>108397.33</v>
      </c>
      <c r="BI123" s="79">
        <v>108397.33</v>
      </c>
      <c r="BJ123" s="79">
        <v>216637.67</v>
      </c>
      <c r="BK123" s="79">
        <v>216637.67</v>
      </c>
      <c r="BL123" s="79">
        <v>216637.67</v>
      </c>
      <c r="BM123" s="79">
        <v>14281.67</v>
      </c>
      <c r="BN123" s="79">
        <v>14281.67</v>
      </c>
      <c r="BO123" s="79">
        <v>14281.67</v>
      </c>
      <c r="BP123" s="80">
        <v>1043024.0100000002</v>
      </c>
      <c r="BQ123" s="79">
        <v>6842.67</v>
      </c>
      <c r="BR123" s="79">
        <v>6842.67</v>
      </c>
      <c r="BS123" s="79">
        <v>6842.67</v>
      </c>
      <c r="BT123" s="79">
        <v>36795.67</v>
      </c>
      <c r="BU123" s="79">
        <v>36795.67</v>
      </c>
      <c r="BV123" s="79">
        <v>36795.67</v>
      </c>
      <c r="BW123" s="79">
        <v>98885.67</v>
      </c>
      <c r="BX123" s="79">
        <v>98885.67</v>
      </c>
      <c r="BY123" s="79">
        <v>98885.67</v>
      </c>
      <c r="BZ123" s="79">
        <v>10245.67</v>
      </c>
      <c r="CA123" s="79">
        <v>10245.67</v>
      </c>
      <c r="CB123" s="79">
        <v>10245.67</v>
      </c>
      <c r="CC123" s="80">
        <v>458309.03999999992</v>
      </c>
      <c r="CD123" s="79">
        <v>40087.33</v>
      </c>
      <c r="CE123" s="79">
        <v>40087.33</v>
      </c>
      <c r="CF123" s="79">
        <v>40087.33</v>
      </c>
      <c r="CG123" s="79">
        <v>149517</v>
      </c>
      <c r="CH123" s="79">
        <v>149517</v>
      </c>
      <c r="CI123" s="79">
        <v>149517</v>
      </c>
      <c r="CJ123" s="79">
        <v>37633.33</v>
      </c>
      <c r="CK123" s="79">
        <v>37633.33</v>
      </c>
      <c r="CL123" s="79">
        <v>37633.33</v>
      </c>
      <c r="CM123" s="79">
        <v>74414.33</v>
      </c>
      <c r="CN123" s="79">
        <v>74414.33</v>
      </c>
      <c r="CO123" s="79">
        <v>74414.33</v>
      </c>
      <c r="CP123" s="80">
        <v>904955.96999999974</v>
      </c>
      <c r="CQ123" s="79">
        <v>140081.32999999999</v>
      </c>
      <c r="CR123" s="79">
        <v>140081.32999999999</v>
      </c>
      <c r="CS123" s="79">
        <v>140081.32999999999</v>
      </c>
      <c r="CT123" s="79">
        <v>9258.33</v>
      </c>
      <c r="CU123" s="79">
        <v>9258.33</v>
      </c>
      <c r="CV123" s="79">
        <v>9258.33</v>
      </c>
      <c r="CW123" s="79">
        <v>57631.33</v>
      </c>
      <c r="CX123" s="79">
        <v>57631.33</v>
      </c>
      <c r="CY123" s="79">
        <v>57631.33</v>
      </c>
      <c r="CZ123" s="79">
        <v>208941.67</v>
      </c>
      <c r="DA123" s="79">
        <v>208941.67</v>
      </c>
      <c r="DB123" s="79">
        <v>208941.67</v>
      </c>
      <c r="DC123" s="80">
        <v>1247737.98</v>
      </c>
      <c r="DD123" s="79">
        <v>38651</v>
      </c>
      <c r="DE123" s="79">
        <v>38651</v>
      </c>
      <c r="DF123" s="79">
        <v>38651</v>
      </c>
      <c r="DG123" s="79">
        <v>686861</v>
      </c>
      <c r="DH123" s="79">
        <v>686861</v>
      </c>
      <c r="DI123" s="79">
        <v>686861</v>
      </c>
      <c r="DJ123" s="79">
        <v>643933.67000000004</v>
      </c>
      <c r="DK123" s="79">
        <v>643933.67000000004</v>
      </c>
      <c r="DL123" s="79">
        <v>643933.67000000004</v>
      </c>
      <c r="DM123" s="79">
        <v>983082.32999999984</v>
      </c>
      <c r="DN123" s="79">
        <v>983082.32999999984</v>
      </c>
      <c r="DO123" s="79">
        <v>983082.32999999984</v>
      </c>
      <c r="DP123" s="80">
        <v>7057584</v>
      </c>
      <c r="DQ123" s="79">
        <v>374292.67</v>
      </c>
      <c r="DR123" s="79">
        <v>374292.67</v>
      </c>
      <c r="DS123" s="79">
        <v>374292.67</v>
      </c>
      <c r="DT123" s="79">
        <v>50220.6</v>
      </c>
      <c r="DU123" s="79">
        <v>51567</v>
      </c>
      <c r="DV123" s="79">
        <v>107708</v>
      </c>
      <c r="DW123" s="79">
        <v>95077</v>
      </c>
      <c r="DX123" s="79">
        <v>142874.57</v>
      </c>
      <c r="DY123" s="79">
        <v>131774.29</v>
      </c>
      <c r="DZ123" s="79">
        <v>95779.18</v>
      </c>
      <c r="EA123" s="79">
        <v>255547.82</v>
      </c>
      <c r="EB123" s="79">
        <v>261398.41</v>
      </c>
      <c r="EC123" s="80">
        <v>2314824.8800000004</v>
      </c>
      <c r="ED123" s="79">
        <v>728273</v>
      </c>
      <c r="EE123" s="79">
        <v>553654</v>
      </c>
      <c r="EF123" s="79">
        <v>434622</v>
      </c>
      <c r="EG123" s="79">
        <v>281939.36</v>
      </c>
      <c r="EH123" s="79">
        <v>1259206.1600000001</v>
      </c>
      <c r="EI123" s="79">
        <v>272314.42</v>
      </c>
      <c r="EJ123" s="79">
        <v>154592.6</v>
      </c>
      <c r="EK123" s="79">
        <v>560210.43999999994</v>
      </c>
      <c r="EL123" s="79">
        <v>310713.64</v>
      </c>
      <c r="EM123" s="79">
        <v>1031135.2000000001</v>
      </c>
      <c r="EN123" s="79">
        <v>240907.97000000003</v>
      </c>
      <c r="EO123" s="79">
        <v>299159.60000000003</v>
      </c>
      <c r="EP123" s="80">
        <v>6126728.3899999997</v>
      </c>
      <c r="EQ123" s="79">
        <v>15025916.27</v>
      </c>
      <c r="ER123" s="79">
        <v>18048495.149999999</v>
      </c>
      <c r="ES123" s="79">
        <v>20916316.27</v>
      </c>
      <c r="ET123" s="79">
        <v>31287748.77</v>
      </c>
      <c r="EU123" s="79">
        <v>24716998.940000001</v>
      </c>
      <c r="EV123" s="79">
        <v>17902486.5</v>
      </c>
      <c r="EW123" s="79">
        <v>19667418.690000001</v>
      </c>
      <c r="EX123" s="79">
        <v>23165017.75</v>
      </c>
      <c r="EY123" s="79">
        <v>39575936.039999999</v>
      </c>
      <c r="EZ123" s="79">
        <v>52037450.940000005</v>
      </c>
      <c r="FA123" s="79">
        <v>111729639.58999999</v>
      </c>
      <c r="FB123" s="79">
        <v>85662762.25</v>
      </c>
      <c r="FC123" s="80">
        <v>459736187.15999997</v>
      </c>
      <c r="FD123" s="79">
        <v>20796694.84</v>
      </c>
      <c r="FE123" s="79">
        <v>23130461.199999999</v>
      </c>
      <c r="FF123" s="79">
        <v>21878325.190000001</v>
      </c>
      <c r="FG123" s="79">
        <v>56158975.780000001</v>
      </c>
      <c r="FH123" s="79">
        <v>54157227.040000007</v>
      </c>
      <c r="FI123" s="79">
        <v>118317652.69000001</v>
      </c>
      <c r="FJ123" s="79">
        <v>64803135.410000004</v>
      </c>
      <c r="FK123" s="79">
        <v>60881739.61999999</v>
      </c>
      <c r="FL123" s="79">
        <v>53153657.120000005</v>
      </c>
      <c r="FM123" s="79">
        <v>49289369.200000003</v>
      </c>
      <c r="FN123" s="79">
        <v>78397065.139999986</v>
      </c>
      <c r="FO123" s="79">
        <v>149412284.53999999</v>
      </c>
      <c r="FP123" s="80">
        <v>750376587.76999998</v>
      </c>
      <c r="FQ123" s="79">
        <v>20199118.140000001</v>
      </c>
      <c r="FR123" s="79">
        <v>48300730.380000003</v>
      </c>
      <c r="FS123" s="79">
        <v>96902325.170000002</v>
      </c>
      <c r="FT123" s="79">
        <v>22841587.400000002</v>
      </c>
      <c r="FU123" s="79">
        <v>39115202.159999996</v>
      </c>
      <c r="FV123" s="79">
        <v>51153552.32</v>
      </c>
      <c r="FW123" s="79">
        <v>40583742.409999996</v>
      </c>
      <c r="FX123" s="79">
        <v>52739382.009999998</v>
      </c>
      <c r="FY123" s="79">
        <v>41520530.440000005</v>
      </c>
      <c r="FZ123" s="79">
        <v>86918958.160000011</v>
      </c>
      <c r="GA123" s="79">
        <v>147614668.38000003</v>
      </c>
      <c r="GB123" s="79">
        <v>174080246.13000003</v>
      </c>
      <c r="GC123" s="80">
        <v>821970043.10000002</v>
      </c>
      <c r="GD123" s="79">
        <v>14604312.970000001</v>
      </c>
      <c r="GE123" s="79">
        <v>14889390.060000001</v>
      </c>
      <c r="GF123" s="79">
        <v>23822296.09</v>
      </c>
      <c r="GG123" s="79">
        <v>8065312.3400000008</v>
      </c>
      <c r="GH123" s="79">
        <v>45016148.239999995</v>
      </c>
      <c r="GI123" s="79">
        <v>14453457.85</v>
      </c>
      <c r="GJ123" s="79">
        <v>19536451.460000001</v>
      </c>
      <c r="GK123" s="79">
        <v>25622505.069999997</v>
      </c>
      <c r="GL123" s="79">
        <v>20090045.169999998</v>
      </c>
      <c r="GM123" s="79">
        <v>16644479.130000001</v>
      </c>
      <c r="GN123" s="79">
        <v>16509877.92</v>
      </c>
      <c r="GO123" s="79">
        <v>4769840.28</v>
      </c>
      <c r="GP123" s="80">
        <f t="shared" si="35"/>
        <v>224024116.57999995</v>
      </c>
      <c r="GQ123" s="79">
        <v>2214509.54</v>
      </c>
      <c r="GR123" s="79">
        <v>12226537.040000001</v>
      </c>
      <c r="GS123" s="79">
        <v>2325650.5299999998</v>
      </c>
      <c r="GT123" s="79">
        <v>5965828.4400000004</v>
      </c>
      <c r="GU123" s="79">
        <v>2753601.1799999997</v>
      </c>
      <c r="GV123" s="79">
        <v>1087759.26</v>
      </c>
      <c r="GW123" s="79">
        <v>11424587.58</v>
      </c>
      <c r="GX123" s="79">
        <v>606353.59</v>
      </c>
      <c r="GY123" s="79">
        <v>5693557.4500000002</v>
      </c>
      <c r="GZ123" s="79">
        <v>4344277.88</v>
      </c>
      <c r="HA123" s="79">
        <v>16445328.630000001</v>
      </c>
      <c r="HB123" s="79">
        <v>8690888.7799999993</v>
      </c>
      <c r="HC123" s="80">
        <f t="shared" si="36"/>
        <v>73778879.900000006</v>
      </c>
      <c r="HD123" s="79">
        <v>1481883.81</v>
      </c>
      <c r="HE123" s="79">
        <v>4168276.57</v>
      </c>
      <c r="HF123" s="79">
        <v>2682376.5199999996</v>
      </c>
      <c r="HG123" s="79">
        <v>2603414.14</v>
      </c>
      <c r="HH123" s="79">
        <v>1815328.04</v>
      </c>
      <c r="HI123" s="79">
        <v>2724562.64</v>
      </c>
      <c r="HJ123" s="79">
        <v>805942.78</v>
      </c>
      <c r="HK123" s="79">
        <v>1815700.04</v>
      </c>
      <c r="HL123" s="79">
        <v>1817946.92</v>
      </c>
      <c r="HM123" s="79">
        <v>2844152.5</v>
      </c>
      <c r="HN123" s="79">
        <v>7636403.6299999999</v>
      </c>
      <c r="HO123" s="79">
        <v>3121438.1</v>
      </c>
      <c r="HP123" s="80">
        <f t="shared" si="37"/>
        <v>33517425.690000001</v>
      </c>
      <c r="HQ123" s="79">
        <v>1891965.63</v>
      </c>
      <c r="HR123" s="79">
        <v>2212055.46</v>
      </c>
      <c r="HS123" s="79">
        <v>288465.56</v>
      </c>
      <c r="HT123" s="79">
        <v>715837.52</v>
      </c>
      <c r="HU123" s="79">
        <v>194458.8</v>
      </c>
      <c r="HV123" s="79">
        <v>477099.79</v>
      </c>
      <c r="HW123" s="79">
        <v>441346.12</v>
      </c>
      <c r="HX123" s="79">
        <v>460770.67</v>
      </c>
      <c r="HY123" s="79">
        <v>-47061.2</v>
      </c>
      <c r="HZ123" s="79">
        <v>258307.58</v>
      </c>
      <c r="IA123" s="79">
        <v>189635.67</v>
      </c>
      <c r="IB123" s="79">
        <v>3756261.1900000004</v>
      </c>
      <c r="IC123" s="80">
        <f t="shared" si="38"/>
        <v>10839142.789999999</v>
      </c>
      <c r="ID123" s="79">
        <v>4752282</v>
      </c>
      <c r="IE123" s="79">
        <v>8894506.2699999996</v>
      </c>
      <c r="IF123" s="79">
        <v>13669743.219999999</v>
      </c>
      <c r="IG123" s="79">
        <v>19831896.059999999</v>
      </c>
      <c r="IH123" s="79">
        <v>15006562</v>
      </c>
      <c r="II123" s="79">
        <v>17329208.810000002</v>
      </c>
      <c r="IJ123" s="79">
        <v>17021912.84</v>
      </c>
      <c r="IK123" s="79">
        <v>26745441</v>
      </c>
      <c r="IL123" s="79">
        <v>9039337</v>
      </c>
      <c r="IM123" s="79">
        <v>51509983</v>
      </c>
      <c r="IN123" s="79">
        <v>18606967</v>
      </c>
      <c r="IO123" s="79">
        <v>8113863</v>
      </c>
      <c r="IP123" s="80">
        <f t="shared" si="39"/>
        <v>210521702.19999999</v>
      </c>
      <c r="IQ123" s="79">
        <v>15879511</v>
      </c>
      <c r="IR123" s="79">
        <v>34435661</v>
      </c>
      <c r="IS123" s="79">
        <v>34048123</v>
      </c>
      <c r="IT123" s="79">
        <v>20350533</v>
      </c>
      <c r="IU123" s="79">
        <v>21645086</v>
      </c>
      <c r="IV123" s="79">
        <v>20569830</v>
      </c>
      <c r="IW123" s="79">
        <v>29181051</v>
      </c>
      <c r="IX123" s="79">
        <v>19693476</v>
      </c>
      <c r="IY123" s="79">
        <v>25560097</v>
      </c>
      <c r="IZ123" s="79">
        <v>46543046</v>
      </c>
      <c r="JA123" s="79">
        <v>39012259</v>
      </c>
      <c r="JB123" s="79">
        <v>36631380</v>
      </c>
      <c r="JC123" s="80">
        <f t="shared" si="40"/>
        <v>343550053</v>
      </c>
      <c r="JD123" s="79">
        <v>27352023</v>
      </c>
      <c r="JE123" s="79">
        <v>30838930</v>
      </c>
      <c r="JF123" s="79">
        <v>13006297</v>
      </c>
      <c r="JG123" s="79">
        <v>26925097</v>
      </c>
      <c r="JH123" s="79">
        <v>13254989</v>
      </c>
      <c r="JI123" s="79">
        <v>10601670</v>
      </c>
      <c r="JJ123" s="79">
        <v>6392983</v>
      </c>
      <c r="JK123" s="79">
        <v>15460389</v>
      </c>
      <c r="JL123" s="79">
        <v>14152215</v>
      </c>
      <c r="JM123" s="79">
        <v>14701324</v>
      </c>
      <c r="JN123" s="79">
        <v>22677820</v>
      </c>
      <c r="JO123" s="79">
        <v>37598997</v>
      </c>
      <c r="JP123" s="80">
        <f t="shared" si="41"/>
        <v>232962734</v>
      </c>
      <c r="JQ123" s="79">
        <v>12844222</v>
      </c>
      <c r="JR123" s="79">
        <v>11267128</v>
      </c>
      <c r="JS123" s="79">
        <v>8447333</v>
      </c>
      <c r="JT123" s="79">
        <v>13163523</v>
      </c>
      <c r="JU123" s="79">
        <v>6188919</v>
      </c>
      <c r="JV123" s="79">
        <v>12543297</v>
      </c>
      <c r="JW123" s="79">
        <v>7313798</v>
      </c>
      <c r="JX123" s="79">
        <v>6435357</v>
      </c>
      <c r="JY123" s="79">
        <v>9613078</v>
      </c>
      <c r="JZ123" s="79">
        <v>8770148</v>
      </c>
      <c r="KA123" s="79">
        <v>9139818</v>
      </c>
      <c r="KB123" s="79">
        <v>25894732</v>
      </c>
      <c r="KC123" s="80">
        <f t="shared" si="42"/>
        <v>131621353</v>
      </c>
      <c r="KD123" s="79">
        <v>6495859</v>
      </c>
      <c r="KE123" s="79">
        <v>8103291</v>
      </c>
      <c r="KF123" s="79">
        <v>7139776</v>
      </c>
      <c r="KG123" s="79">
        <v>8978600</v>
      </c>
      <c r="KH123" s="79">
        <v>12289446</v>
      </c>
      <c r="KI123" s="79">
        <v>12324339</v>
      </c>
      <c r="KJ123" s="79">
        <v>15562267</v>
      </c>
      <c r="KK123" s="79">
        <v>15181095</v>
      </c>
      <c r="KL123" s="79">
        <v>14417902</v>
      </c>
      <c r="KM123" s="79">
        <v>14300678</v>
      </c>
      <c r="KN123" s="79">
        <v>12676077</v>
      </c>
      <c r="KO123" s="79">
        <v>21009153</v>
      </c>
      <c r="KP123" s="80">
        <f t="shared" si="43"/>
        <v>148478483</v>
      </c>
      <c r="KQ123" s="79">
        <v>9483003</v>
      </c>
      <c r="KR123" s="79">
        <v>12295597</v>
      </c>
      <c r="KS123" s="79">
        <v>8068369</v>
      </c>
      <c r="KT123" s="79">
        <v>11668952</v>
      </c>
      <c r="KU123" s="79">
        <v>11372790</v>
      </c>
      <c r="KV123" s="79">
        <v>9865948</v>
      </c>
      <c r="KW123" s="79">
        <v>9934730</v>
      </c>
      <c r="KX123" s="79">
        <v>11147628</v>
      </c>
      <c r="KY123" s="79">
        <v>13018389</v>
      </c>
      <c r="KZ123" s="79">
        <v>14098700</v>
      </c>
      <c r="LA123" s="79">
        <v>13211337</v>
      </c>
      <c r="LB123" s="79">
        <v>19213887</v>
      </c>
      <c r="LC123" s="80">
        <f t="shared" si="44"/>
        <v>143379330</v>
      </c>
      <c r="LD123" s="79">
        <v>15231430</v>
      </c>
      <c r="LE123" s="79">
        <v>12533301</v>
      </c>
      <c r="LF123" s="79">
        <v>9186348</v>
      </c>
      <c r="LG123" s="79">
        <v>14604583</v>
      </c>
      <c r="LH123" s="79">
        <v>17732097</v>
      </c>
      <c r="LI123" s="79">
        <v>12018951</v>
      </c>
      <c r="LJ123" s="81" t="e">
        <f>+INDEX(#REF!,MATCH($B123,#REF!,0),MATCH(LJ$6,#REF!,0))</f>
        <v>#REF!</v>
      </c>
      <c r="LK123" s="82"/>
      <c r="LL123" s="81"/>
      <c r="LM123" s="81"/>
      <c r="LN123" s="81"/>
      <c r="LO123" s="81"/>
      <c r="LP123" s="80" t="e">
        <f t="shared" si="45"/>
        <v>#REF!</v>
      </c>
    </row>
    <row r="124" spans="2:328" hidden="1" outlineLevel="1">
      <c r="B124" t="str">
        <f t="shared" si="57"/>
        <v>PLANTA DE BENEFICIOLA LIBERTAD</v>
      </c>
      <c r="C124" s="78" t="s">
        <v>410</v>
      </c>
      <c r="D124" s="79">
        <v>11754</v>
      </c>
      <c r="E124" s="79">
        <v>11754</v>
      </c>
      <c r="F124" s="79">
        <v>11754</v>
      </c>
      <c r="G124" s="79">
        <v>2515.34</v>
      </c>
      <c r="H124" s="79">
        <v>2515.34</v>
      </c>
      <c r="I124" s="79">
        <v>2515.34</v>
      </c>
      <c r="J124" s="79">
        <v>17065.669999999998</v>
      </c>
      <c r="K124" s="79">
        <v>17065.669999999998</v>
      </c>
      <c r="L124" s="79">
        <v>17065.669999999998</v>
      </c>
      <c r="M124" s="79">
        <v>5571.67</v>
      </c>
      <c r="N124" s="79">
        <v>5571.67</v>
      </c>
      <c r="O124" s="79">
        <v>5571.67</v>
      </c>
      <c r="P124" s="80">
        <v>110720.03999999998</v>
      </c>
      <c r="Q124" s="79">
        <v>3555</v>
      </c>
      <c r="R124" s="79">
        <v>3555</v>
      </c>
      <c r="S124" s="79">
        <v>3555</v>
      </c>
      <c r="T124" s="79">
        <v>133231</v>
      </c>
      <c r="U124" s="79">
        <v>133231</v>
      </c>
      <c r="V124" s="79">
        <v>133231</v>
      </c>
      <c r="W124" s="79">
        <v>28212</v>
      </c>
      <c r="X124" s="79">
        <v>28212</v>
      </c>
      <c r="Y124" s="79">
        <v>28212</v>
      </c>
      <c r="Z124" s="79">
        <v>27041.67</v>
      </c>
      <c r="AA124" s="79">
        <v>27041.67</v>
      </c>
      <c r="AB124" s="79">
        <v>27041.67</v>
      </c>
      <c r="AC124" s="80">
        <v>576119.01</v>
      </c>
      <c r="AD124" s="79">
        <v>48508.33</v>
      </c>
      <c r="AE124" s="79">
        <v>48508.33</v>
      </c>
      <c r="AF124" s="79">
        <v>48508.33</v>
      </c>
      <c r="AG124" s="79">
        <v>22054.33</v>
      </c>
      <c r="AH124" s="79">
        <v>22054.33</v>
      </c>
      <c r="AI124" s="79">
        <v>22054.33</v>
      </c>
      <c r="AJ124" s="79">
        <v>30525</v>
      </c>
      <c r="AK124" s="79">
        <v>30525</v>
      </c>
      <c r="AL124" s="79">
        <v>30525</v>
      </c>
      <c r="AM124" s="79">
        <v>5405</v>
      </c>
      <c r="AN124" s="79">
        <v>5405</v>
      </c>
      <c r="AO124" s="79">
        <v>5405</v>
      </c>
      <c r="AP124" s="80">
        <v>319477.98000000004</v>
      </c>
      <c r="AQ124" s="79">
        <v>11902.33</v>
      </c>
      <c r="AR124" s="79">
        <v>11902.33</v>
      </c>
      <c r="AS124" s="79">
        <v>11902.33</v>
      </c>
      <c r="AT124" s="79">
        <v>14764.67</v>
      </c>
      <c r="AU124" s="79">
        <v>14764.67</v>
      </c>
      <c r="AV124" s="79">
        <v>14764.67</v>
      </c>
      <c r="AW124" s="79">
        <v>19332</v>
      </c>
      <c r="AX124" s="79">
        <v>19332</v>
      </c>
      <c r="AY124" s="79">
        <v>19332</v>
      </c>
      <c r="AZ124" s="79">
        <v>28072</v>
      </c>
      <c r="BA124" s="79">
        <v>28072</v>
      </c>
      <c r="BB124" s="79">
        <v>28072</v>
      </c>
      <c r="BC124" s="80">
        <v>222213</v>
      </c>
      <c r="BD124" s="79">
        <v>27615.67</v>
      </c>
      <c r="BE124" s="79">
        <v>27615.67</v>
      </c>
      <c r="BF124" s="79">
        <v>27615.67</v>
      </c>
      <c r="BG124" s="79">
        <v>56452</v>
      </c>
      <c r="BH124" s="79">
        <v>56452</v>
      </c>
      <c r="BI124" s="79">
        <v>56452</v>
      </c>
      <c r="BJ124" s="79">
        <v>112791</v>
      </c>
      <c r="BK124" s="79">
        <v>112791</v>
      </c>
      <c r="BL124" s="79">
        <v>112791</v>
      </c>
      <c r="BM124" s="79">
        <v>843510.67</v>
      </c>
      <c r="BN124" s="79">
        <v>843510.67</v>
      </c>
      <c r="BO124" s="79">
        <v>843510.67</v>
      </c>
      <c r="BP124" s="80">
        <v>3121108.02</v>
      </c>
      <c r="BQ124" s="79">
        <v>35874.659999999996</v>
      </c>
      <c r="BR124" s="79">
        <v>35874.659999999996</v>
      </c>
      <c r="BS124" s="79">
        <v>35874.659999999996</v>
      </c>
      <c r="BT124" s="79">
        <v>44044.33</v>
      </c>
      <c r="BU124" s="79">
        <v>44044.33</v>
      </c>
      <c r="BV124" s="79">
        <v>44044.33</v>
      </c>
      <c r="BW124" s="79">
        <v>104223.33</v>
      </c>
      <c r="BX124" s="79">
        <v>104223.33</v>
      </c>
      <c r="BY124" s="79">
        <v>104223.33</v>
      </c>
      <c r="BZ124" s="79">
        <v>160594</v>
      </c>
      <c r="CA124" s="79">
        <v>160594</v>
      </c>
      <c r="CB124" s="79">
        <v>160594</v>
      </c>
      <c r="CC124" s="80">
        <v>1034208.9600000001</v>
      </c>
      <c r="CD124" s="79">
        <v>101439.34</v>
      </c>
      <c r="CE124" s="79">
        <v>101439.34</v>
      </c>
      <c r="CF124" s="79">
        <v>101439.34</v>
      </c>
      <c r="CG124" s="79">
        <v>21620</v>
      </c>
      <c r="CH124" s="79">
        <v>21620</v>
      </c>
      <c r="CI124" s="79">
        <v>21620</v>
      </c>
      <c r="CJ124" s="79">
        <v>48807.67</v>
      </c>
      <c r="CK124" s="79">
        <v>48807.67</v>
      </c>
      <c r="CL124" s="79">
        <v>48807.67</v>
      </c>
      <c r="CM124" s="79">
        <v>68030</v>
      </c>
      <c r="CN124" s="79">
        <v>68030</v>
      </c>
      <c r="CO124" s="79">
        <v>68030</v>
      </c>
      <c r="CP124" s="80">
        <v>719691.03</v>
      </c>
      <c r="CQ124" s="79">
        <v>148561.33000000002</v>
      </c>
      <c r="CR124" s="79">
        <v>148561.33000000002</v>
      </c>
      <c r="CS124" s="79">
        <v>148561.33000000002</v>
      </c>
      <c r="CT124" s="79">
        <v>204655</v>
      </c>
      <c r="CU124" s="79">
        <v>204655</v>
      </c>
      <c r="CV124" s="79">
        <v>204655</v>
      </c>
      <c r="CW124" s="79">
        <v>25449</v>
      </c>
      <c r="CX124" s="79">
        <v>25449</v>
      </c>
      <c r="CY124" s="79">
        <v>25449</v>
      </c>
      <c r="CZ124" s="79">
        <v>104203</v>
      </c>
      <c r="DA124" s="79">
        <v>104203</v>
      </c>
      <c r="DB124" s="79">
        <v>104203</v>
      </c>
      <c r="DC124" s="80">
        <v>1448604.99</v>
      </c>
      <c r="DD124" s="79">
        <v>136705.84999999998</v>
      </c>
      <c r="DE124" s="79">
        <v>136705.84999999998</v>
      </c>
      <c r="DF124" s="79">
        <v>136705.84999999998</v>
      </c>
      <c r="DG124" s="79">
        <v>918025.93</v>
      </c>
      <c r="DH124" s="79">
        <v>918025.93</v>
      </c>
      <c r="DI124" s="79">
        <v>918025.93</v>
      </c>
      <c r="DJ124" s="79">
        <v>88170.39</v>
      </c>
      <c r="DK124" s="79">
        <v>88170.39</v>
      </c>
      <c r="DL124" s="79">
        <v>88170.39</v>
      </c>
      <c r="DM124" s="79">
        <v>71119.740000000005</v>
      </c>
      <c r="DN124" s="79">
        <v>71119.740000000005</v>
      </c>
      <c r="DO124" s="79">
        <v>71119.740000000005</v>
      </c>
      <c r="DP124" s="80">
        <v>3642065.7300000014</v>
      </c>
      <c r="DQ124" s="79">
        <v>122903</v>
      </c>
      <c r="DR124" s="79">
        <v>122903</v>
      </c>
      <c r="DS124" s="79">
        <v>122903</v>
      </c>
      <c r="DT124" s="79">
        <v>657771.63</v>
      </c>
      <c r="DU124" s="79">
        <v>751200.76</v>
      </c>
      <c r="DV124" s="79">
        <v>475308.5</v>
      </c>
      <c r="DW124" s="79">
        <v>509158.75</v>
      </c>
      <c r="DX124" s="79">
        <v>276031.19</v>
      </c>
      <c r="DY124" s="79">
        <v>150329.46999999997</v>
      </c>
      <c r="DZ124" s="79">
        <v>132159.9</v>
      </c>
      <c r="EA124" s="79">
        <v>40837</v>
      </c>
      <c r="EB124" s="79">
        <v>232732</v>
      </c>
      <c r="EC124" s="80">
        <v>3594238.1999999997</v>
      </c>
      <c r="ED124" s="79">
        <v>78998</v>
      </c>
      <c r="EE124" s="79">
        <v>160372</v>
      </c>
      <c r="EF124" s="79">
        <v>16947</v>
      </c>
      <c r="EG124" s="79">
        <v>221227</v>
      </c>
      <c r="EH124" s="79">
        <v>148954.22</v>
      </c>
      <c r="EI124" s="79">
        <v>107226.69</v>
      </c>
      <c r="EJ124" s="79">
        <v>178433.49</v>
      </c>
      <c r="EK124" s="79">
        <v>343181.83</v>
      </c>
      <c r="EL124" s="79">
        <v>344590.23</v>
      </c>
      <c r="EM124" s="79">
        <v>194559.91</v>
      </c>
      <c r="EN124" s="79">
        <v>165352.41</v>
      </c>
      <c r="EO124" s="79">
        <v>1986403.11</v>
      </c>
      <c r="EP124" s="80">
        <v>3946245.8899999997</v>
      </c>
      <c r="EQ124" s="79">
        <v>122658.29000000001</v>
      </c>
      <c r="ER124" s="79">
        <v>285159.24</v>
      </c>
      <c r="ES124" s="79">
        <v>1245141</v>
      </c>
      <c r="ET124" s="79">
        <v>667516.51</v>
      </c>
      <c r="EU124" s="79">
        <v>4336359</v>
      </c>
      <c r="EV124" s="79">
        <v>1410313</v>
      </c>
      <c r="EW124" s="79">
        <v>2410091.81</v>
      </c>
      <c r="EX124" s="79">
        <v>462374.6</v>
      </c>
      <c r="EY124" s="79">
        <v>2261968.6</v>
      </c>
      <c r="EZ124" s="79">
        <v>1288084.9099999999</v>
      </c>
      <c r="FA124" s="79">
        <v>1656140.65</v>
      </c>
      <c r="FB124" s="79">
        <v>528160</v>
      </c>
      <c r="FC124" s="80">
        <v>16673967.609999999</v>
      </c>
      <c r="FD124" s="79">
        <v>808800</v>
      </c>
      <c r="FE124" s="79">
        <v>337117</v>
      </c>
      <c r="FF124" s="79">
        <v>1216630.22</v>
      </c>
      <c r="FG124" s="79">
        <v>694014.07</v>
      </c>
      <c r="FH124" s="79">
        <v>812923.54</v>
      </c>
      <c r="FI124" s="79">
        <v>1137689.1499999999</v>
      </c>
      <c r="FJ124" s="79">
        <v>2105334.7599999998</v>
      </c>
      <c r="FK124" s="79">
        <v>1422309.23</v>
      </c>
      <c r="FL124" s="79">
        <v>3688999.08</v>
      </c>
      <c r="FM124" s="79">
        <v>2189761.39</v>
      </c>
      <c r="FN124" s="79">
        <v>319300</v>
      </c>
      <c r="FO124" s="79">
        <v>364326</v>
      </c>
      <c r="FP124" s="80">
        <v>15097204.439999999</v>
      </c>
      <c r="FQ124" s="79">
        <v>1731772</v>
      </c>
      <c r="FR124" s="79">
        <v>180037</v>
      </c>
      <c r="FS124" s="79">
        <v>1263031</v>
      </c>
      <c r="FT124" s="79">
        <v>8444850</v>
      </c>
      <c r="FU124" s="79">
        <v>259701</v>
      </c>
      <c r="FV124" s="79">
        <v>86917</v>
      </c>
      <c r="FW124" s="79">
        <v>416748</v>
      </c>
      <c r="FX124" s="79">
        <v>52054</v>
      </c>
      <c r="FY124" s="79">
        <v>103662</v>
      </c>
      <c r="FZ124" s="79">
        <v>183602</v>
      </c>
      <c r="GA124" s="79">
        <v>176718</v>
      </c>
      <c r="GB124" s="79">
        <v>245975</v>
      </c>
      <c r="GC124" s="80">
        <v>13145067</v>
      </c>
      <c r="GD124" s="79">
        <v>1857091</v>
      </c>
      <c r="GE124" s="79">
        <v>29374</v>
      </c>
      <c r="GF124" s="79">
        <v>264051</v>
      </c>
      <c r="GG124" s="79">
        <v>57065</v>
      </c>
      <c r="GH124" s="79">
        <v>54919</v>
      </c>
      <c r="GI124" s="79">
        <v>351783</v>
      </c>
      <c r="GJ124" s="79">
        <v>193288</v>
      </c>
      <c r="GK124" s="79">
        <v>92735</v>
      </c>
      <c r="GL124" s="79">
        <v>102623</v>
      </c>
      <c r="GM124" s="79">
        <v>275407</v>
      </c>
      <c r="GN124" s="79">
        <v>88924</v>
      </c>
      <c r="GO124" s="79">
        <v>283820</v>
      </c>
      <c r="GP124" s="80">
        <f t="shared" si="35"/>
        <v>3651080</v>
      </c>
      <c r="GQ124" s="79">
        <v>128607</v>
      </c>
      <c r="GR124" s="79">
        <v>117108</v>
      </c>
      <c r="GS124" s="79">
        <v>604073</v>
      </c>
      <c r="GT124" s="79">
        <v>568255</v>
      </c>
      <c r="GU124" s="79">
        <v>282778</v>
      </c>
      <c r="GV124" s="79">
        <v>471529</v>
      </c>
      <c r="GW124" s="79">
        <v>89177</v>
      </c>
      <c r="GX124" s="79">
        <v>397866</v>
      </c>
      <c r="GY124" s="79">
        <v>452547</v>
      </c>
      <c r="GZ124" s="79">
        <v>203330</v>
      </c>
      <c r="HA124" s="79">
        <v>130984</v>
      </c>
      <c r="HB124" s="79">
        <v>283170.19</v>
      </c>
      <c r="HC124" s="80">
        <f t="shared" si="36"/>
        <v>3729424.19</v>
      </c>
      <c r="HD124" s="79">
        <v>103277.49</v>
      </c>
      <c r="HE124" s="79">
        <v>100692.93</v>
      </c>
      <c r="HF124" s="79">
        <v>192510.61</v>
      </c>
      <c r="HG124" s="79">
        <v>411260.43</v>
      </c>
      <c r="HH124" s="79">
        <v>78898.48</v>
      </c>
      <c r="HI124" s="79">
        <v>206244.39</v>
      </c>
      <c r="HJ124" s="79">
        <v>828819.64</v>
      </c>
      <c r="HK124" s="79">
        <v>148178.41999999998</v>
      </c>
      <c r="HL124" s="79">
        <v>66819.39</v>
      </c>
      <c r="HM124" s="79">
        <v>79932.63</v>
      </c>
      <c r="HN124" s="79">
        <v>85564.47</v>
      </c>
      <c r="HO124" s="79">
        <v>1952574.93</v>
      </c>
      <c r="HP124" s="80">
        <f t="shared" si="37"/>
        <v>4254773.8100000005</v>
      </c>
      <c r="HQ124" s="79">
        <v>152037.29</v>
      </c>
      <c r="HR124" s="79">
        <v>431101.24</v>
      </c>
      <c r="HS124" s="79">
        <v>468451.43</v>
      </c>
      <c r="HT124" s="79">
        <v>1864500.35</v>
      </c>
      <c r="HU124" s="79">
        <v>771145.81</v>
      </c>
      <c r="HV124" s="79">
        <v>410935.63</v>
      </c>
      <c r="HW124" s="79">
        <v>1239369.3399999999</v>
      </c>
      <c r="HX124" s="79">
        <v>971071.49</v>
      </c>
      <c r="HY124" s="79">
        <v>1498075.55</v>
      </c>
      <c r="HZ124" s="79">
        <v>1293627.28</v>
      </c>
      <c r="IA124" s="79">
        <v>163165.79</v>
      </c>
      <c r="IB124" s="79">
        <v>2496373.4299999997</v>
      </c>
      <c r="IC124" s="80">
        <f t="shared" si="38"/>
        <v>11759854.629999999</v>
      </c>
      <c r="ID124" s="79">
        <v>110065.93</v>
      </c>
      <c r="IE124" s="79">
        <v>170071.54</v>
      </c>
      <c r="IF124" s="79">
        <v>898520.54</v>
      </c>
      <c r="IG124" s="79">
        <v>282775.65000000002</v>
      </c>
      <c r="IH124" s="79">
        <v>832802.1</v>
      </c>
      <c r="II124" s="79">
        <v>142888.24</v>
      </c>
      <c r="IJ124" s="79">
        <v>335425.19</v>
      </c>
      <c r="IK124" s="79">
        <v>589842</v>
      </c>
      <c r="IL124" s="79">
        <v>535287</v>
      </c>
      <c r="IM124" s="79">
        <v>596103</v>
      </c>
      <c r="IN124" s="79">
        <v>421950</v>
      </c>
      <c r="IO124" s="79">
        <v>927696</v>
      </c>
      <c r="IP124" s="80">
        <f t="shared" si="39"/>
        <v>5843427.1899999995</v>
      </c>
      <c r="IQ124" s="79">
        <v>394422</v>
      </c>
      <c r="IR124" s="79">
        <v>512896</v>
      </c>
      <c r="IS124" s="79">
        <v>325977</v>
      </c>
      <c r="IT124" s="79">
        <v>250396</v>
      </c>
      <c r="IU124" s="79">
        <v>374315</v>
      </c>
      <c r="IV124" s="79">
        <v>100201</v>
      </c>
      <c r="IW124" s="79">
        <v>96667</v>
      </c>
      <c r="IX124" s="79">
        <v>187747</v>
      </c>
      <c r="IY124" s="79">
        <v>1931425</v>
      </c>
      <c r="IZ124" s="79">
        <v>848221</v>
      </c>
      <c r="JA124" s="79">
        <v>557468</v>
      </c>
      <c r="JB124" s="79">
        <v>825480</v>
      </c>
      <c r="JC124" s="80">
        <f t="shared" si="40"/>
        <v>6405215</v>
      </c>
      <c r="JD124" s="79">
        <v>682102</v>
      </c>
      <c r="JE124" s="79">
        <v>827417</v>
      </c>
      <c r="JF124" s="79">
        <v>633415</v>
      </c>
      <c r="JG124" s="79">
        <v>684006</v>
      </c>
      <c r="JH124" s="79">
        <v>1533838</v>
      </c>
      <c r="JI124" s="79">
        <v>1274141</v>
      </c>
      <c r="JJ124" s="79">
        <v>1002381</v>
      </c>
      <c r="JK124" s="79">
        <v>805596</v>
      </c>
      <c r="JL124" s="79">
        <v>1665477</v>
      </c>
      <c r="JM124" s="79">
        <v>856789</v>
      </c>
      <c r="JN124" s="79">
        <v>835452</v>
      </c>
      <c r="JO124" s="79">
        <v>1178014</v>
      </c>
      <c r="JP124" s="80">
        <f t="shared" si="41"/>
        <v>11978628</v>
      </c>
      <c r="JQ124" s="79">
        <v>1641952</v>
      </c>
      <c r="JR124" s="79">
        <v>1681372</v>
      </c>
      <c r="JS124" s="79">
        <v>911434</v>
      </c>
      <c r="JT124" s="79">
        <v>1095004</v>
      </c>
      <c r="JU124" s="79">
        <v>1099203</v>
      </c>
      <c r="JV124" s="79">
        <v>983098</v>
      </c>
      <c r="JW124" s="79">
        <v>1565594</v>
      </c>
      <c r="JX124" s="79">
        <v>1712122</v>
      </c>
      <c r="JY124" s="79">
        <v>1668422</v>
      </c>
      <c r="JZ124" s="79">
        <v>1404747</v>
      </c>
      <c r="KA124" s="79">
        <v>1218751</v>
      </c>
      <c r="KB124" s="79">
        <v>1442461</v>
      </c>
      <c r="KC124" s="80">
        <f t="shared" si="42"/>
        <v>16424160</v>
      </c>
      <c r="KD124" s="79">
        <v>1049268</v>
      </c>
      <c r="KE124" s="79">
        <v>984500</v>
      </c>
      <c r="KF124" s="79">
        <v>1950173</v>
      </c>
      <c r="KG124" s="79">
        <v>1332063</v>
      </c>
      <c r="KH124" s="79">
        <v>1225990</v>
      </c>
      <c r="KI124" s="79">
        <v>1106759</v>
      </c>
      <c r="KJ124" s="79">
        <v>1065110</v>
      </c>
      <c r="KK124" s="79">
        <v>1366434</v>
      </c>
      <c r="KL124" s="79">
        <v>1125357</v>
      </c>
      <c r="KM124" s="79">
        <v>1148852</v>
      </c>
      <c r="KN124" s="79">
        <v>1208934</v>
      </c>
      <c r="KO124" s="79">
        <v>1057534</v>
      </c>
      <c r="KP124" s="80">
        <f t="shared" si="43"/>
        <v>14620974</v>
      </c>
      <c r="KQ124" s="79">
        <v>753962</v>
      </c>
      <c r="KR124" s="79">
        <v>1079823</v>
      </c>
      <c r="KS124" s="79">
        <v>808954</v>
      </c>
      <c r="KT124" s="79">
        <v>671359</v>
      </c>
      <c r="KU124" s="79">
        <v>1661302</v>
      </c>
      <c r="KV124" s="79">
        <v>2197106</v>
      </c>
      <c r="KW124" s="79">
        <v>1985449</v>
      </c>
      <c r="KX124" s="79">
        <v>1479384</v>
      </c>
      <c r="KY124" s="79">
        <v>1586709</v>
      </c>
      <c r="KZ124" s="79">
        <v>1531320</v>
      </c>
      <c r="LA124" s="79">
        <v>1098314</v>
      </c>
      <c r="LB124" s="79">
        <v>1006916</v>
      </c>
      <c r="LC124" s="80">
        <f t="shared" si="44"/>
        <v>15860598</v>
      </c>
      <c r="LD124" s="79">
        <v>756985</v>
      </c>
      <c r="LE124" s="79">
        <v>520183</v>
      </c>
      <c r="LF124" s="79">
        <v>605963</v>
      </c>
      <c r="LG124" s="79">
        <v>688318</v>
      </c>
      <c r="LH124" s="79">
        <v>616645</v>
      </c>
      <c r="LI124" s="79">
        <v>974387</v>
      </c>
      <c r="LJ124" s="81" t="e">
        <f>+INDEX(#REF!,MATCH($B124,#REF!,0),MATCH(LJ$6,#REF!,0))</f>
        <v>#REF!</v>
      </c>
      <c r="LK124" s="82"/>
      <c r="LL124" s="81"/>
      <c r="LM124" s="81"/>
      <c r="LN124" s="81"/>
      <c r="LO124" s="81"/>
      <c r="LP124" s="80" t="e">
        <f t="shared" si="45"/>
        <v>#REF!</v>
      </c>
    </row>
    <row r="125" spans="2:328" hidden="1" outlineLevel="1">
      <c r="B125" t="str">
        <f t="shared" si="57"/>
        <v>PLANTA DE BENEFICIOLAMBAYEQUE</v>
      </c>
      <c r="C125" s="78" t="s">
        <v>411</v>
      </c>
      <c r="D125" s="79">
        <v>0</v>
      </c>
      <c r="E125" s="79">
        <v>0</v>
      </c>
      <c r="F125" s="79">
        <v>0</v>
      </c>
      <c r="G125" s="79">
        <v>0</v>
      </c>
      <c r="H125" s="79">
        <v>0</v>
      </c>
      <c r="I125" s="79">
        <v>0</v>
      </c>
      <c r="J125" s="79">
        <v>0</v>
      </c>
      <c r="K125" s="79">
        <v>0</v>
      </c>
      <c r="L125" s="79">
        <v>0</v>
      </c>
      <c r="M125" s="79">
        <v>0</v>
      </c>
      <c r="N125" s="79">
        <v>0</v>
      </c>
      <c r="O125" s="79">
        <v>0</v>
      </c>
      <c r="P125" s="80">
        <v>0</v>
      </c>
      <c r="Q125" s="79">
        <v>0</v>
      </c>
      <c r="R125" s="79">
        <v>0</v>
      </c>
      <c r="S125" s="79">
        <v>0</v>
      </c>
      <c r="T125" s="79">
        <v>0</v>
      </c>
      <c r="U125" s="79">
        <v>0</v>
      </c>
      <c r="V125" s="79">
        <v>0</v>
      </c>
      <c r="W125" s="79">
        <v>0</v>
      </c>
      <c r="X125" s="79">
        <v>0</v>
      </c>
      <c r="Y125" s="79">
        <v>0</v>
      </c>
      <c r="Z125" s="79">
        <v>0</v>
      </c>
      <c r="AA125" s="79">
        <v>0</v>
      </c>
      <c r="AB125" s="79">
        <v>0</v>
      </c>
      <c r="AC125" s="80">
        <v>0</v>
      </c>
      <c r="AD125" s="79">
        <v>0</v>
      </c>
      <c r="AE125" s="79">
        <v>0</v>
      </c>
      <c r="AF125" s="79">
        <v>0</v>
      </c>
      <c r="AG125" s="79">
        <v>0</v>
      </c>
      <c r="AH125" s="79">
        <v>0</v>
      </c>
      <c r="AI125" s="79">
        <v>0</v>
      </c>
      <c r="AJ125" s="79">
        <v>0</v>
      </c>
      <c r="AK125" s="79">
        <v>0</v>
      </c>
      <c r="AL125" s="79">
        <v>0</v>
      </c>
      <c r="AM125" s="79">
        <v>0</v>
      </c>
      <c r="AN125" s="79">
        <v>0</v>
      </c>
      <c r="AO125" s="79">
        <v>0</v>
      </c>
      <c r="AP125" s="80">
        <v>0</v>
      </c>
      <c r="AQ125" s="79">
        <v>0</v>
      </c>
      <c r="AR125" s="79">
        <v>0</v>
      </c>
      <c r="AS125" s="79">
        <v>0</v>
      </c>
      <c r="AT125" s="79">
        <v>0</v>
      </c>
      <c r="AU125" s="79">
        <v>0</v>
      </c>
      <c r="AV125" s="79">
        <v>0</v>
      </c>
      <c r="AW125" s="79">
        <v>0</v>
      </c>
      <c r="AX125" s="79">
        <v>0</v>
      </c>
      <c r="AY125" s="79">
        <v>0</v>
      </c>
      <c r="AZ125" s="79">
        <v>0</v>
      </c>
      <c r="BA125" s="79">
        <v>0</v>
      </c>
      <c r="BB125" s="79">
        <v>0</v>
      </c>
      <c r="BC125" s="80">
        <v>0</v>
      </c>
      <c r="BD125" s="79">
        <v>0</v>
      </c>
      <c r="BE125" s="79">
        <v>0</v>
      </c>
      <c r="BF125" s="79">
        <v>0</v>
      </c>
      <c r="BG125" s="79">
        <v>0</v>
      </c>
      <c r="BH125" s="79">
        <v>0</v>
      </c>
      <c r="BI125" s="79">
        <v>0</v>
      </c>
      <c r="BJ125" s="79">
        <v>0</v>
      </c>
      <c r="BK125" s="79">
        <v>0</v>
      </c>
      <c r="BL125" s="79">
        <v>0</v>
      </c>
      <c r="BM125" s="79">
        <v>0</v>
      </c>
      <c r="BN125" s="79">
        <v>0</v>
      </c>
      <c r="BO125" s="79">
        <v>0</v>
      </c>
      <c r="BP125" s="80">
        <v>0</v>
      </c>
      <c r="BQ125" s="79">
        <v>0</v>
      </c>
      <c r="BR125" s="79">
        <v>0</v>
      </c>
      <c r="BS125" s="79">
        <v>0</v>
      </c>
      <c r="BT125" s="79">
        <v>0</v>
      </c>
      <c r="BU125" s="79">
        <v>0</v>
      </c>
      <c r="BV125" s="79">
        <v>0</v>
      </c>
      <c r="BW125" s="79">
        <v>0</v>
      </c>
      <c r="BX125" s="79">
        <v>0</v>
      </c>
      <c r="BY125" s="79">
        <v>0</v>
      </c>
      <c r="BZ125" s="79">
        <v>0</v>
      </c>
      <c r="CA125" s="79">
        <v>0</v>
      </c>
      <c r="CB125" s="79">
        <v>0</v>
      </c>
      <c r="CC125" s="80">
        <v>0</v>
      </c>
      <c r="CD125" s="79">
        <v>0</v>
      </c>
      <c r="CE125" s="79">
        <v>0</v>
      </c>
      <c r="CF125" s="79">
        <v>0</v>
      </c>
      <c r="CG125" s="79">
        <v>0</v>
      </c>
      <c r="CH125" s="79">
        <v>0</v>
      </c>
      <c r="CI125" s="79">
        <v>0</v>
      </c>
      <c r="CJ125" s="79">
        <v>0</v>
      </c>
      <c r="CK125" s="79">
        <v>0</v>
      </c>
      <c r="CL125" s="79">
        <v>0</v>
      </c>
      <c r="CM125" s="79">
        <v>0</v>
      </c>
      <c r="CN125" s="79">
        <v>0</v>
      </c>
      <c r="CO125" s="79">
        <v>0</v>
      </c>
      <c r="CP125" s="80">
        <v>0</v>
      </c>
      <c r="CQ125" s="79">
        <v>0</v>
      </c>
      <c r="CR125" s="79">
        <v>0</v>
      </c>
      <c r="CS125" s="79">
        <v>0</v>
      </c>
      <c r="CT125" s="79">
        <v>0</v>
      </c>
      <c r="CU125" s="79">
        <v>0</v>
      </c>
      <c r="CV125" s="79">
        <v>0</v>
      </c>
      <c r="CW125" s="79">
        <v>0</v>
      </c>
      <c r="CX125" s="79">
        <v>0</v>
      </c>
      <c r="CY125" s="79">
        <v>0</v>
      </c>
      <c r="CZ125" s="79">
        <v>0</v>
      </c>
      <c r="DA125" s="79">
        <v>0</v>
      </c>
      <c r="DB125" s="79">
        <v>0</v>
      </c>
      <c r="DC125" s="80">
        <v>0</v>
      </c>
      <c r="DD125" s="79">
        <v>0</v>
      </c>
      <c r="DE125" s="79">
        <v>0</v>
      </c>
      <c r="DF125" s="79">
        <v>0</v>
      </c>
      <c r="DG125" s="79">
        <v>0</v>
      </c>
      <c r="DH125" s="79">
        <v>0</v>
      </c>
      <c r="DI125" s="79">
        <v>0</v>
      </c>
      <c r="DJ125" s="79">
        <v>0</v>
      </c>
      <c r="DK125" s="79">
        <v>0</v>
      </c>
      <c r="DL125" s="79">
        <v>0</v>
      </c>
      <c r="DM125" s="79">
        <v>0</v>
      </c>
      <c r="DN125" s="79">
        <v>0</v>
      </c>
      <c r="DO125" s="79">
        <v>0</v>
      </c>
      <c r="DP125" s="80">
        <v>0</v>
      </c>
      <c r="DQ125" s="79">
        <v>0</v>
      </c>
      <c r="DR125" s="79">
        <v>0</v>
      </c>
      <c r="DS125" s="79">
        <v>0</v>
      </c>
      <c r="DT125" s="79">
        <v>0</v>
      </c>
      <c r="DU125" s="79">
        <v>0</v>
      </c>
      <c r="DV125" s="79">
        <v>0</v>
      </c>
      <c r="DW125" s="79">
        <v>0</v>
      </c>
      <c r="DX125" s="79">
        <v>0</v>
      </c>
      <c r="DY125" s="79">
        <v>0</v>
      </c>
      <c r="DZ125" s="79">
        <v>0</v>
      </c>
      <c r="EA125" s="79">
        <v>0</v>
      </c>
      <c r="EB125" s="79">
        <v>0</v>
      </c>
      <c r="EC125" s="80">
        <v>0</v>
      </c>
      <c r="ED125" s="79">
        <v>0</v>
      </c>
      <c r="EE125" s="79">
        <v>0</v>
      </c>
      <c r="EF125" s="79">
        <v>0</v>
      </c>
      <c r="EG125" s="79">
        <v>0</v>
      </c>
      <c r="EH125" s="79">
        <v>0</v>
      </c>
      <c r="EI125" s="79">
        <v>0</v>
      </c>
      <c r="EJ125" s="79">
        <v>0</v>
      </c>
      <c r="EK125" s="79">
        <v>0</v>
      </c>
      <c r="EL125" s="79">
        <v>0</v>
      </c>
      <c r="EM125" s="79">
        <v>0</v>
      </c>
      <c r="EN125" s="79">
        <v>0</v>
      </c>
      <c r="EO125" s="79">
        <v>0</v>
      </c>
      <c r="EP125" s="80">
        <v>0</v>
      </c>
      <c r="EQ125" s="79">
        <v>0</v>
      </c>
      <c r="ER125" s="79">
        <v>0</v>
      </c>
      <c r="ES125" s="79">
        <v>0</v>
      </c>
      <c r="ET125" s="79">
        <v>0</v>
      </c>
      <c r="EU125" s="79">
        <v>0</v>
      </c>
      <c r="EV125" s="79">
        <v>0</v>
      </c>
      <c r="EW125" s="79">
        <v>0</v>
      </c>
      <c r="EX125" s="79">
        <v>0</v>
      </c>
      <c r="EY125" s="79">
        <v>0</v>
      </c>
      <c r="EZ125" s="79">
        <v>0</v>
      </c>
      <c r="FA125" s="79">
        <v>0</v>
      </c>
      <c r="FB125" s="79">
        <v>0</v>
      </c>
      <c r="FC125" s="80">
        <v>0</v>
      </c>
      <c r="FD125" s="79">
        <v>0</v>
      </c>
      <c r="FE125" s="79">
        <v>0</v>
      </c>
      <c r="FF125" s="79">
        <v>0</v>
      </c>
      <c r="FG125" s="79">
        <v>0</v>
      </c>
      <c r="FH125" s="79">
        <v>0</v>
      </c>
      <c r="FI125" s="79">
        <v>0</v>
      </c>
      <c r="FJ125" s="79">
        <v>0</v>
      </c>
      <c r="FK125" s="79">
        <v>0</v>
      </c>
      <c r="FL125" s="79">
        <v>0</v>
      </c>
      <c r="FM125" s="79">
        <v>0</v>
      </c>
      <c r="FN125" s="79">
        <v>0</v>
      </c>
      <c r="FO125" s="79">
        <v>0</v>
      </c>
      <c r="FP125" s="80">
        <v>0</v>
      </c>
      <c r="FQ125" s="79">
        <v>0</v>
      </c>
      <c r="FR125" s="79">
        <v>0</v>
      </c>
      <c r="FS125" s="79">
        <v>0</v>
      </c>
      <c r="FT125" s="79">
        <v>0</v>
      </c>
      <c r="FU125" s="79">
        <v>0</v>
      </c>
      <c r="FV125" s="79">
        <v>0</v>
      </c>
      <c r="FW125" s="79">
        <v>0</v>
      </c>
      <c r="FX125" s="79">
        <v>0</v>
      </c>
      <c r="FY125" s="79">
        <v>0</v>
      </c>
      <c r="FZ125" s="79">
        <v>0</v>
      </c>
      <c r="GA125" s="79">
        <v>0</v>
      </c>
      <c r="GB125" s="79">
        <v>0</v>
      </c>
      <c r="GC125" s="80">
        <v>0</v>
      </c>
      <c r="GD125" s="79">
        <v>0</v>
      </c>
      <c r="GE125" s="79">
        <v>3000</v>
      </c>
      <c r="GF125" s="79">
        <v>500</v>
      </c>
      <c r="GG125" s="79">
        <v>0</v>
      </c>
      <c r="GH125" s="79">
        <v>0</v>
      </c>
      <c r="GI125" s="79">
        <v>0</v>
      </c>
      <c r="GJ125" s="79">
        <v>0</v>
      </c>
      <c r="GK125" s="79">
        <v>0</v>
      </c>
      <c r="GL125" s="79">
        <v>0</v>
      </c>
      <c r="GM125" s="79">
        <v>0</v>
      </c>
      <c r="GN125" s="79">
        <v>200</v>
      </c>
      <c r="GO125" s="79">
        <v>1966.7</v>
      </c>
      <c r="GP125" s="80">
        <f t="shared" si="35"/>
        <v>5666.7</v>
      </c>
      <c r="GQ125" s="79">
        <v>0</v>
      </c>
      <c r="GR125" s="79">
        <v>0</v>
      </c>
      <c r="GS125" s="79">
        <v>0</v>
      </c>
      <c r="GT125" s="79">
        <v>0</v>
      </c>
      <c r="GU125" s="79">
        <v>0</v>
      </c>
      <c r="GV125" s="79">
        <v>0</v>
      </c>
      <c r="GW125" s="79">
        <v>10500</v>
      </c>
      <c r="GX125" s="79">
        <v>0</v>
      </c>
      <c r="GY125" s="79">
        <v>0</v>
      </c>
      <c r="GZ125" s="79">
        <v>0</v>
      </c>
      <c r="HA125" s="79">
        <v>0</v>
      </c>
      <c r="HB125" s="79">
        <v>0</v>
      </c>
      <c r="HC125" s="80">
        <f t="shared" si="36"/>
        <v>10500</v>
      </c>
      <c r="HD125" s="79">
        <v>0</v>
      </c>
      <c r="HE125" s="79">
        <v>0</v>
      </c>
      <c r="HF125" s="79">
        <v>2000</v>
      </c>
      <c r="HG125" s="79">
        <v>0</v>
      </c>
      <c r="HH125" s="79">
        <v>0</v>
      </c>
      <c r="HI125" s="79">
        <v>0</v>
      </c>
      <c r="HJ125" s="79">
        <v>0</v>
      </c>
      <c r="HK125" s="79">
        <v>0</v>
      </c>
      <c r="HL125" s="79">
        <v>0</v>
      </c>
      <c r="HM125" s="79">
        <v>0</v>
      </c>
      <c r="HN125" s="79">
        <v>0</v>
      </c>
      <c r="HO125" s="79">
        <v>0</v>
      </c>
      <c r="HP125" s="80">
        <f t="shared" si="37"/>
        <v>2000</v>
      </c>
      <c r="HQ125" s="79">
        <v>0</v>
      </c>
      <c r="HR125" s="79">
        <v>0</v>
      </c>
      <c r="HS125" s="79">
        <v>0</v>
      </c>
      <c r="HT125" s="79">
        <v>0</v>
      </c>
      <c r="HU125" s="79">
        <v>0</v>
      </c>
      <c r="HV125" s="79">
        <v>0</v>
      </c>
      <c r="HW125" s="79">
        <v>0</v>
      </c>
      <c r="HX125" s="79">
        <v>0</v>
      </c>
      <c r="HY125" s="79">
        <v>0</v>
      </c>
      <c r="HZ125" s="79">
        <v>0</v>
      </c>
      <c r="IA125" s="79">
        <v>0</v>
      </c>
      <c r="IB125" s="79">
        <v>0</v>
      </c>
      <c r="IC125" s="80">
        <f t="shared" si="38"/>
        <v>0</v>
      </c>
      <c r="ID125" s="79">
        <v>0</v>
      </c>
      <c r="IE125" s="79">
        <v>0</v>
      </c>
      <c r="IF125" s="79">
        <v>0</v>
      </c>
      <c r="IG125" s="79">
        <v>0</v>
      </c>
      <c r="IH125" s="79">
        <v>0</v>
      </c>
      <c r="II125" s="79">
        <v>0</v>
      </c>
      <c r="IJ125" s="79">
        <v>0</v>
      </c>
      <c r="IK125" s="79">
        <v>0</v>
      </c>
      <c r="IL125" s="79">
        <v>0</v>
      </c>
      <c r="IM125" s="79">
        <v>0</v>
      </c>
      <c r="IN125" s="79">
        <v>0</v>
      </c>
      <c r="IO125" s="79">
        <v>0</v>
      </c>
      <c r="IP125" s="80">
        <f t="shared" si="39"/>
        <v>0</v>
      </c>
      <c r="IQ125" s="79">
        <v>0</v>
      </c>
      <c r="IR125" s="79">
        <v>0</v>
      </c>
      <c r="IS125" s="79">
        <v>0</v>
      </c>
      <c r="IT125" s="79">
        <v>0</v>
      </c>
      <c r="IU125" s="79">
        <v>0</v>
      </c>
      <c r="IV125" s="79">
        <v>0</v>
      </c>
      <c r="IW125" s="79">
        <v>0</v>
      </c>
      <c r="IX125" s="79">
        <v>0</v>
      </c>
      <c r="IY125" s="79">
        <v>0</v>
      </c>
      <c r="IZ125" s="79">
        <v>0</v>
      </c>
      <c r="JA125" s="79">
        <v>0</v>
      </c>
      <c r="JB125" s="79">
        <v>0</v>
      </c>
      <c r="JC125" s="80">
        <f t="shared" si="40"/>
        <v>0</v>
      </c>
      <c r="JD125" s="79">
        <v>0</v>
      </c>
      <c r="JE125" s="79">
        <v>0</v>
      </c>
      <c r="JF125" s="79">
        <v>0</v>
      </c>
      <c r="JG125" s="79">
        <v>0</v>
      </c>
      <c r="JH125" s="79">
        <v>0</v>
      </c>
      <c r="JI125" s="79">
        <v>0</v>
      </c>
      <c r="JJ125" s="79">
        <v>0</v>
      </c>
      <c r="JK125" s="79">
        <v>0</v>
      </c>
      <c r="JL125" s="79">
        <v>0</v>
      </c>
      <c r="JM125" s="79">
        <v>0</v>
      </c>
      <c r="JN125" s="79">
        <v>0</v>
      </c>
      <c r="JO125" s="79">
        <v>0</v>
      </c>
      <c r="JP125" s="80">
        <f t="shared" si="41"/>
        <v>0</v>
      </c>
      <c r="JQ125" s="79">
        <v>0</v>
      </c>
      <c r="JR125" s="79">
        <v>0</v>
      </c>
      <c r="JS125" s="79">
        <v>0</v>
      </c>
      <c r="JT125" s="79">
        <v>0</v>
      </c>
      <c r="JU125" s="79">
        <v>0</v>
      </c>
      <c r="JV125" s="79">
        <v>0</v>
      </c>
      <c r="JW125" s="79">
        <v>0</v>
      </c>
      <c r="JX125" s="79">
        <v>0</v>
      </c>
      <c r="JY125" s="79">
        <v>0</v>
      </c>
      <c r="JZ125" s="79">
        <v>0</v>
      </c>
      <c r="KA125" s="79">
        <v>0</v>
      </c>
      <c r="KB125" s="79">
        <v>0</v>
      </c>
      <c r="KC125" s="80">
        <f t="shared" si="42"/>
        <v>0</v>
      </c>
      <c r="KD125" s="79">
        <v>0</v>
      </c>
      <c r="KE125" s="79">
        <v>0</v>
      </c>
      <c r="KF125" s="79">
        <v>0</v>
      </c>
      <c r="KG125" s="79">
        <v>3120</v>
      </c>
      <c r="KH125" s="79">
        <v>3120</v>
      </c>
      <c r="KI125" s="79">
        <v>2950</v>
      </c>
      <c r="KJ125" s="79">
        <v>3120</v>
      </c>
      <c r="KK125" s="79">
        <v>2570</v>
      </c>
      <c r="KL125" s="79">
        <v>2245</v>
      </c>
      <c r="KM125" s="79">
        <v>2250</v>
      </c>
      <c r="KN125" s="79">
        <v>2150</v>
      </c>
      <c r="KO125" s="79">
        <v>3450</v>
      </c>
      <c r="KP125" s="80">
        <f t="shared" si="43"/>
        <v>24975</v>
      </c>
      <c r="KQ125" s="79">
        <v>2050</v>
      </c>
      <c r="KR125" s="79">
        <v>1700</v>
      </c>
      <c r="KS125" s="79">
        <v>2100</v>
      </c>
      <c r="KT125" s="79">
        <v>3010</v>
      </c>
      <c r="KU125" s="79">
        <v>3780</v>
      </c>
      <c r="KV125" s="79">
        <v>4200</v>
      </c>
      <c r="KW125" s="79">
        <v>4100</v>
      </c>
      <c r="KX125" s="79">
        <v>5300</v>
      </c>
      <c r="KY125" s="79">
        <v>5250</v>
      </c>
      <c r="KZ125" s="79">
        <v>5150</v>
      </c>
      <c r="LA125" s="79">
        <v>2567</v>
      </c>
      <c r="LB125" s="79">
        <v>2398</v>
      </c>
      <c r="LC125" s="80">
        <f t="shared" si="44"/>
        <v>41605</v>
      </c>
      <c r="LD125" s="79">
        <v>2160</v>
      </c>
      <c r="LE125" s="79">
        <v>3120</v>
      </c>
      <c r="LF125" s="79">
        <v>3210</v>
      </c>
      <c r="LG125" s="79">
        <v>3540</v>
      </c>
      <c r="LH125" s="79">
        <v>3870</v>
      </c>
      <c r="LI125" s="79">
        <v>3760</v>
      </c>
      <c r="LJ125" s="81" t="e">
        <f>+INDEX(#REF!,MATCH($B125,#REF!,0),MATCH(LJ$6,#REF!,0))</f>
        <v>#REF!</v>
      </c>
      <c r="LK125" s="82"/>
      <c r="LL125" s="81"/>
      <c r="LM125" s="81"/>
      <c r="LN125" s="81"/>
      <c r="LO125" s="81"/>
      <c r="LP125" s="80" t="e">
        <f t="shared" si="45"/>
        <v>#REF!</v>
      </c>
    </row>
    <row r="126" spans="2:328" hidden="1" outlineLevel="1">
      <c r="B126" t="str">
        <f t="shared" si="57"/>
        <v>PLANTA DE BENEFICIOLIMA</v>
      </c>
      <c r="C126" s="78" t="s">
        <v>412</v>
      </c>
      <c r="D126" s="79">
        <v>0</v>
      </c>
      <c r="E126" s="79">
        <v>0</v>
      </c>
      <c r="F126" s="79">
        <v>0</v>
      </c>
      <c r="G126" s="79">
        <v>0</v>
      </c>
      <c r="H126" s="79">
        <v>0</v>
      </c>
      <c r="I126" s="79">
        <v>0</v>
      </c>
      <c r="J126" s="79">
        <v>0</v>
      </c>
      <c r="K126" s="79">
        <v>0</v>
      </c>
      <c r="L126" s="79">
        <v>0</v>
      </c>
      <c r="M126" s="79">
        <v>0</v>
      </c>
      <c r="N126" s="79">
        <v>0</v>
      </c>
      <c r="O126" s="79">
        <v>0</v>
      </c>
      <c r="P126" s="80">
        <v>0</v>
      </c>
      <c r="Q126" s="79">
        <v>137225.32</v>
      </c>
      <c r="R126" s="79">
        <v>137225.32</v>
      </c>
      <c r="S126" s="79">
        <v>137225.32</v>
      </c>
      <c r="T126" s="79">
        <v>139685.57</v>
      </c>
      <c r="U126" s="79">
        <v>139685.57</v>
      </c>
      <c r="V126" s="79">
        <v>139685.57</v>
      </c>
      <c r="W126" s="79">
        <v>124100.87</v>
      </c>
      <c r="X126" s="79">
        <v>124100.87</v>
      </c>
      <c r="Y126" s="79">
        <v>124100.87</v>
      </c>
      <c r="Z126" s="79">
        <v>235993.18000000002</v>
      </c>
      <c r="AA126" s="79">
        <v>235993.18000000002</v>
      </c>
      <c r="AB126" s="79">
        <v>235993.18000000002</v>
      </c>
      <c r="AC126" s="80">
        <v>1911014.82</v>
      </c>
      <c r="AD126" s="79">
        <v>29407.789999999997</v>
      </c>
      <c r="AE126" s="79">
        <v>29407.789999999997</v>
      </c>
      <c r="AF126" s="79">
        <v>29407.789999999997</v>
      </c>
      <c r="AG126" s="79">
        <v>25705.879999999997</v>
      </c>
      <c r="AH126" s="79">
        <v>25705.879999999997</v>
      </c>
      <c r="AI126" s="79">
        <v>25705.879999999997</v>
      </c>
      <c r="AJ126" s="79">
        <v>36636.199999999997</v>
      </c>
      <c r="AK126" s="79">
        <v>36636.199999999997</v>
      </c>
      <c r="AL126" s="79">
        <v>36636.199999999997</v>
      </c>
      <c r="AM126" s="79">
        <v>538693.38</v>
      </c>
      <c r="AN126" s="79">
        <v>538693.38</v>
      </c>
      <c r="AO126" s="79">
        <v>538693.38</v>
      </c>
      <c r="AP126" s="80">
        <v>1891329.75</v>
      </c>
      <c r="AQ126" s="79">
        <v>313166.46000000002</v>
      </c>
      <c r="AR126" s="79">
        <v>313166.46000000002</v>
      </c>
      <c r="AS126" s="79">
        <v>313166.46000000002</v>
      </c>
      <c r="AT126" s="79">
        <v>398017.56</v>
      </c>
      <c r="AU126" s="79">
        <v>398017.56</v>
      </c>
      <c r="AV126" s="79">
        <v>398017.56</v>
      </c>
      <c r="AW126" s="79">
        <v>45227.3</v>
      </c>
      <c r="AX126" s="79">
        <v>45227.3</v>
      </c>
      <c r="AY126" s="79">
        <v>45227.3</v>
      </c>
      <c r="AZ126" s="79">
        <v>328950.34999999998</v>
      </c>
      <c r="BA126" s="79">
        <v>328950.34999999998</v>
      </c>
      <c r="BB126" s="79">
        <v>328950.34999999998</v>
      </c>
      <c r="BC126" s="80">
        <v>3256085.01</v>
      </c>
      <c r="BD126" s="79">
        <v>29524.67</v>
      </c>
      <c r="BE126" s="79">
        <v>29524.67</v>
      </c>
      <c r="BF126" s="79">
        <v>29524.67</v>
      </c>
      <c r="BG126" s="79">
        <v>19099.699999999997</v>
      </c>
      <c r="BH126" s="79">
        <v>19099.699999999997</v>
      </c>
      <c r="BI126" s="79">
        <v>19099.699999999997</v>
      </c>
      <c r="BJ126" s="79">
        <v>51431.67</v>
      </c>
      <c r="BK126" s="79">
        <v>51431.67</v>
      </c>
      <c r="BL126" s="79">
        <v>51431.67</v>
      </c>
      <c r="BM126" s="79">
        <v>59551.33</v>
      </c>
      <c r="BN126" s="79">
        <v>59551.33</v>
      </c>
      <c r="BO126" s="79">
        <v>59551.33</v>
      </c>
      <c r="BP126" s="80">
        <v>478822.11</v>
      </c>
      <c r="BQ126" s="79">
        <v>183399.91999999998</v>
      </c>
      <c r="BR126" s="79">
        <v>183399.91999999998</v>
      </c>
      <c r="BS126" s="79">
        <v>183399.91999999998</v>
      </c>
      <c r="BT126" s="79">
        <v>609265.99999999988</v>
      </c>
      <c r="BU126" s="79">
        <v>609265.99999999988</v>
      </c>
      <c r="BV126" s="79">
        <v>609265.99999999988</v>
      </c>
      <c r="BW126" s="79">
        <v>502191</v>
      </c>
      <c r="BX126" s="79">
        <v>502191</v>
      </c>
      <c r="BY126" s="79">
        <v>502191</v>
      </c>
      <c r="BZ126" s="79">
        <v>753892.67</v>
      </c>
      <c r="CA126" s="79">
        <v>753892.67</v>
      </c>
      <c r="CB126" s="79">
        <v>753892.67</v>
      </c>
      <c r="CC126" s="80">
        <v>6146248.7699999996</v>
      </c>
      <c r="CD126" s="79">
        <v>178262</v>
      </c>
      <c r="CE126" s="79">
        <v>178262</v>
      </c>
      <c r="CF126" s="79">
        <v>178262</v>
      </c>
      <c r="CG126" s="79">
        <v>848154.65999999992</v>
      </c>
      <c r="CH126" s="79">
        <v>848154.65999999992</v>
      </c>
      <c r="CI126" s="79">
        <v>848154.65999999992</v>
      </c>
      <c r="CJ126" s="79">
        <v>324391.52999999997</v>
      </c>
      <c r="CK126" s="79">
        <v>324391.52999999997</v>
      </c>
      <c r="CL126" s="79">
        <v>324391.52999999997</v>
      </c>
      <c r="CM126" s="79">
        <v>1624635.67</v>
      </c>
      <c r="CN126" s="79">
        <v>1624635.67</v>
      </c>
      <c r="CO126" s="79">
        <v>1624635.67</v>
      </c>
      <c r="CP126" s="80">
        <v>8926331.5799999982</v>
      </c>
      <c r="CQ126" s="79">
        <v>502128.99000000005</v>
      </c>
      <c r="CR126" s="79">
        <v>502128.99000000005</v>
      </c>
      <c r="CS126" s="79">
        <v>502128.99000000005</v>
      </c>
      <c r="CT126" s="79">
        <v>1003961.0100000001</v>
      </c>
      <c r="CU126" s="79">
        <v>1003961.0100000001</v>
      </c>
      <c r="CV126" s="79">
        <v>1003961.0100000001</v>
      </c>
      <c r="CW126" s="79">
        <v>376515.04000000004</v>
      </c>
      <c r="CX126" s="79">
        <v>376515.04000000004</v>
      </c>
      <c r="CY126" s="79">
        <v>376515.04000000004</v>
      </c>
      <c r="CZ126" s="79">
        <v>377690.67000000004</v>
      </c>
      <c r="DA126" s="79">
        <v>377690.67000000004</v>
      </c>
      <c r="DB126" s="79">
        <v>377690.67000000004</v>
      </c>
      <c r="DC126" s="80">
        <v>6780887.1300000008</v>
      </c>
      <c r="DD126" s="79">
        <v>706645.66</v>
      </c>
      <c r="DE126" s="79">
        <v>706645.66</v>
      </c>
      <c r="DF126" s="79">
        <v>706645.66</v>
      </c>
      <c r="DG126" s="79">
        <v>1535886.33</v>
      </c>
      <c r="DH126" s="79">
        <v>1535886.33</v>
      </c>
      <c r="DI126" s="79">
        <v>1535886.33</v>
      </c>
      <c r="DJ126" s="79">
        <v>719225.33</v>
      </c>
      <c r="DK126" s="79">
        <v>719225.33</v>
      </c>
      <c r="DL126" s="79">
        <v>719225.33</v>
      </c>
      <c r="DM126" s="79">
        <v>313298.67</v>
      </c>
      <c r="DN126" s="79">
        <v>313298.67</v>
      </c>
      <c r="DO126" s="79">
        <v>313298.67</v>
      </c>
      <c r="DP126" s="80">
        <v>9825167.9700000007</v>
      </c>
      <c r="DQ126" s="79">
        <v>210354</v>
      </c>
      <c r="DR126" s="79">
        <v>210354</v>
      </c>
      <c r="DS126" s="79">
        <v>210354</v>
      </c>
      <c r="DT126" s="79">
        <v>34422112</v>
      </c>
      <c r="DU126" s="79">
        <v>11415833</v>
      </c>
      <c r="DV126" s="79">
        <v>7966097</v>
      </c>
      <c r="DW126" s="79">
        <v>6949413</v>
      </c>
      <c r="DX126" s="79">
        <v>6617802</v>
      </c>
      <c r="DY126" s="79">
        <v>8332623</v>
      </c>
      <c r="DZ126" s="79">
        <v>22922167</v>
      </c>
      <c r="EA126" s="79">
        <v>13001371</v>
      </c>
      <c r="EB126" s="79">
        <v>39177371</v>
      </c>
      <c r="EC126" s="80">
        <v>151435851</v>
      </c>
      <c r="ED126" s="79">
        <v>13075282</v>
      </c>
      <c r="EE126" s="79">
        <v>1452658</v>
      </c>
      <c r="EF126" s="79">
        <v>12596997.25</v>
      </c>
      <c r="EG126" s="79">
        <v>6765134.54</v>
      </c>
      <c r="EH126" s="79">
        <v>31547222.32</v>
      </c>
      <c r="EI126" s="79">
        <v>5711260.4500000002</v>
      </c>
      <c r="EJ126" s="79">
        <v>5619770.1600000001</v>
      </c>
      <c r="EK126" s="79">
        <v>2967579.9</v>
      </c>
      <c r="EL126" s="79">
        <v>6874331.0300000003</v>
      </c>
      <c r="EM126" s="79">
        <v>1172841.5</v>
      </c>
      <c r="EN126" s="79">
        <v>6281553.8399999999</v>
      </c>
      <c r="EO126" s="79">
        <v>6544787</v>
      </c>
      <c r="EP126" s="80">
        <v>100609417.99000001</v>
      </c>
      <c r="EQ126" s="79">
        <v>1910665.38</v>
      </c>
      <c r="ER126" s="79">
        <v>4020055.75</v>
      </c>
      <c r="ES126" s="79">
        <v>3786106.32</v>
      </c>
      <c r="ET126" s="79">
        <v>2343969.11</v>
      </c>
      <c r="EU126" s="79">
        <v>2529658.84</v>
      </c>
      <c r="EV126" s="79">
        <v>2949319.9400000004</v>
      </c>
      <c r="EW126" s="79">
        <v>2987293.66</v>
      </c>
      <c r="EX126" s="79">
        <v>2601450.79</v>
      </c>
      <c r="EY126" s="79">
        <v>1693999.9700000002</v>
      </c>
      <c r="EZ126" s="79">
        <v>1731977.38</v>
      </c>
      <c r="FA126" s="79">
        <v>1964892.33</v>
      </c>
      <c r="FB126" s="79">
        <v>3004739.73</v>
      </c>
      <c r="FC126" s="80">
        <v>31524129.199999999</v>
      </c>
      <c r="FD126" s="79">
        <v>1532765.2</v>
      </c>
      <c r="FE126" s="79">
        <v>1481985.1600000001</v>
      </c>
      <c r="FF126" s="79">
        <v>1418247.8900000001</v>
      </c>
      <c r="FG126" s="79">
        <v>2175509.48</v>
      </c>
      <c r="FH126" s="79">
        <v>1747467.02</v>
      </c>
      <c r="FI126" s="79">
        <v>1888784.97</v>
      </c>
      <c r="FJ126" s="79">
        <v>1754968.5</v>
      </c>
      <c r="FK126" s="79">
        <v>1192438.1200000001</v>
      </c>
      <c r="FL126" s="79">
        <v>1408279.7000000002</v>
      </c>
      <c r="FM126" s="79">
        <v>1129203.07</v>
      </c>
      <c r="FN126" s="79">
        <v>1636328.19</v>
      </c>
      <c r="FO126" s="79">
        <v>2007048.23</v>
      </c>
      <c r="FP126" s="80">
        <v>19373025.530000001</v>
      </c>
      <c r="FQ126" s="79">
        <v>1006773.3200000001</v>
      </c>
      <c r="FR126" s="79">
        <v>1331935.92</v>
      </c>
      <c r="FS126" s="79">
        <v>957034.71</v>
      </c>
      <c r="FT126" s="79">
        <v>392324.75</v>
      </c>
      <c r="FU126" s="79">
        <v>650971.73</v>
      </c>
      <c r="FV126" s="79">
        <v>283175.32</v>
      </c>
      <c r="FW126" s="79">
        <v>765149.98</v>
      </c>
      <c r="FX126" s="79">
        <v>1821298.6099999999</v>
      </c>
      <c r="FY126" s="79">
        <v>3666840.5</v>
      </c>
      <c r="FZ126" s="79">
        <v>2188660.6799999997</v>
      </c>
      <c r="GA126" s="79">
        <v>3593029</v>
      </c>
      <c r="GB126" s="79">
        <v>3143350.02</v>
      </c>
      <c r="GC126" s="80">
        <v>19800544.539999999</v>
      </c>
      <c r="GD126" s="79">
        <v>3148994</v>
      </c>
      <c r="GE126" s="79">
        <v>2819107.5</v>
      </c>
      <c r="GF126" s="79">
        <v>39036302.109999999</v>
      </c>
      <c r="GG126" s="79">
        <v>310168.12</v>
      </c>
      <c r="GH126" s="79">
        <v>1783339</v>
      </c>
      <c r="GI126" s="79">
        <v>1991230.75</v>
      </c>
      <c r="GJ126" s="79">
        <v>1909458.6</v>
      </c>
      <c r="GK126" s="79">
        <v>1851450</v>
      </c>
      <c r="GL126" s="79">
        <v>2583646.52</v>
      </c>
      <c r="GM126" s="79">
        <v>1730878.7</v>
      </c>
      <c r="GN126" s="79">
        <v>621025.49</v>
      </c>
      <c r="GO126" s="79">
        <v>3211394.06</v>
      </c>
      <c r="GP126" s="80">
        <f t="shared" si="35"/>
        <v>60996994.850000009</v>
      </c>
      <c r="GQ126" s="79">
        <v>1674996.61</v>
      </c>
      <c r="GR126" s="79">
        <v>1817104.06</v>
      </c>
      <c r="GS126" s="79">
        <v>1687040.17</v>
      </c>
      <c r="GT126" s="79">
        <v>1698312.21</v>
      </c>
      <c r="GU126" s="79">
        <v>1982436.14</v>
      </c>
      <c r="GV126" s="79">
        <v>2248367.25</v>
      </c>
      <c r="GW126" s="79">
        <v>2736245.38</v>
      </c>
      <c r="GX126" s="79">
        <v>2327575.83</v>
      </c>
      <c r="GY126" s="79">
        <v>2319221</v>
      </c>
      <c r="GZ126" s="79">
        <v>3550955.1399999997</v>
      </c>
      <c r="HA126" s="79">
        <v>1877311.21</v>
      </c>
      <c r="HB126" s="79">
        <v>2537924.5</v>
      </c>
      <c r="HC126" s="80">
        <f t="shared" si="36"/>
        <v>26457489.5</v>
      </c>
      <c r="HD126" s="79">
        <v>1756753.54</v>
      </c>
      <c r="HE126" s="79">
        <v>1867509.18</v>
      </c>
      <c r="HF126" s="79">
        <v>1761655.25</v>
      </c>
      <c r="HG126" s="79">
        <v>1579817.82</v>
      </c>
      <c r="HH126" s="79">
        <v>1417642</v>
      </c>
      <c r="HI126" s="79">
        <v>234052</v>
      </c>
      <c r="HJ126" s="79">
        <v>211939</v>
      </c>
      <c r="HK126" s="79">
        <v>1620267</v>
      </c>
      <c r="HL126" s="79">
        <v>1672764</v>
      </c>
      <c r="HM126" s="79">
        <v>395964</v>
      </c>
      <c r="HN126" s="79">
        <v>88875</v>
      </c>
      <c r="HO126" s="79">
        <v>707599</v>
      </c>
      <c r="HP126" s="80">
        <f t="shared" si="37"/>
        <v>13314837.789999999</v>
      </c>
      <c r="HQ126" s="79">
        <v>273482</v>
      </c>
      <c r="HR126" s="79">
        <v>236524</v>
      </c>
      <c r="HS126" s="79">
        <v>119040</v>
      </c>
      <c r="HT126" s="79">
        <v>696046</v>
      </c>
      <c r="HU126" s="79">
        <v>326720</v>
      </c>
      <c r="HV126" s="79">
        <v>643024</v>
      </c>
      <c r="HW126" s="79">
        <v>534472</v>
      </c>
      <c r="HX126" s="79">
        <v>2662660.0099999998</v>
      </c>
      <c r="HY126" s="79">
        <v>1005324.01</v>
      </c>
      <c r="HZ126" s="79">
        <v>1413117.01</v>
      </c>
      <c r="IA126" s="79">
        <v>3752957.01</v>
      </c>
      <c r="IB126" s="79">
        <v>1736757.01</v>
      </c>
      <c r="IC126" s="80">
        <f t="shared" si="38"/>
        <v>13400123.049999999</v>
      </c>
      <c r="ID126" s="79">
        <v>720341.01</v>
      </c>
      <c r="IE126" s="79">
        <v>326520</v>
      </c>
      <c r="IF126" s="79">
        <v>384499</v>
      </c>
      <c r="IG126" s="79">
        <v>459017</v>
      </c>
      <c r="IH126" s="79">
        <v>283349</v>
      </c>
      <c r="II126" s="79">
        <v>507000</v>
      </c>
      <c r="IJ126" s="79">
        <v>547660</v>
      </c>
      <c r="IK126" s="79">
        <v>406433</v>
      </c>
      <c r="IL126" s="79">
        <v>471867</v>
      </c>
      <c r="IM126" s="79">
        <v>654993</v>
      </c>
      <c r="IN126" s="79">
        <v>692093</v>
      </c>
      <c r="IO126" s="79">
        <v>3367311</v>
      </c>
      <c r="IP126" s="80">
        <f t="shared" si="39"/>
        <v>8821083.0099999998</v>
      </c>
      <c r="IQ126" s="79">
        <v>794934</v>
      </c>
      <c r="IR126" s="79">
        <v>1579652</v>
      </c>
      <c r="IS126" s="79">
        <v>612341</v>
      </c>
      <c r="IT126" s="79">
        <v>470250</v>
      </c>
      <c r="IU126" s="79">
        <v>463454</v>
      </c>
      <c r="IV126" s="79">
        <v>1941291</v>
      </c>
      <c r="IW126" s="79">
        <v>2534365</v>
      </c>
      <c r="IX126" s="79">
        <v>8591809</v>
      </c>
      <c r="IY126" s="79">
        <v>2103555</v>
      </c>
      <c r="IZ126" s="79">
        <v>6927422</v>
      </c>
      <c r="JA126" s="79">
        <v>4741242</v>
      </c>
      <c r="JB126" s="79">
        <v>4344929</v>
      </c>
      <c r="JC126" s="80">
        <f t="shared" si="40"/>
        <v>35105244</v>
      </c>
      <c r="JD126" s="79">
        <v>884399</v>
      </c>
      <c r="JE126" s="79">
        <v>1920278</v>
      </c>
      <c r="JF126" s="79">
        <v>1945849</v>
      </c>
      <c r="JG126" s="79">
        <v>179772</v>
      </c>
      <c r="JH126" s="79">
        <v>324964</v>
      </c>
      <c r="JI126" s="79">
        <v>718400</v>
      </c>
      <c r="JJ126" s="79">
        <v>346439</v>
      </c>
      <c r="JK126" s="79">
        <v>385324</v>
      </c>
      <c r="JL126" s="79">
        <v>466753</v>
      </c>
      <c r="JM126" s="79">
        <v>537051</v>
      </c>
      <c r="JN126" s="79">
        <v>601229</v>
      </c>
      <c r="JO126" s="79">
        <v>1816187</v>
      </c>
      <c r="JP126" s="80">
        <f t="shared" si="41"/>
        <v>10126645</v>
      </c>
      <c r="JQ126" s="79">
        <v>1084764</v>
      </c>
      <c r="JR126" s="79">
        <v>176882</v>
      </c>
      <c r="JS126" s="79">
        <v>555117</v>
      </c>
      <c r="JT126" s="79">
        <v>1135629</v>
      </c>
      <c r="JU126" s="79">
        <v>1476875</v>
      </c>
      <c r="JV126" s="79">
        <v>781901</v>
      </c>
      <c r="JW126" s="79">
        <v>716950</v>
      </c>
      <c r="JX126" s="79">
        <v>2403250</v>
      </c>
      <c r="JY126" s="79">
        <v>553608</v>
      </c>
      <c r="JZ126" s="79">
        <v>1821436</v>
      </c>
      <c r="KA126" s="79">
        <v>1600333</v>
      </c>
      <c r="KB126" s="79">
        <v>1645107</v>
      </c>
      <c r="KC126" s="80">
        <f t="shared" si="42"/>
        <v>13951852</v>
      </c>
      <c r="KD126" s="79">
        <v>454460</v>
      </c>
      <c r="KE126" s="79">
        <v>1173552</v>
      </c>
      <c r="KF126" s="79">
        <v>538102</v>
      </c>
      <c r="KG126" s="79">
        <v>3238355</v>
      </c>
      <c r="KH126" s="79">
        <v>3395829</v>
      </c>
      <c r="KI126" s="79">
        <v>962192</v>
      </c>
      <c r="KJ126" s="79">
        <v>1380544</v>
      </c>
      <c r="KK126" s="79">
        <v>2191725</v>
      </c>
      <c r="KL126" s="79">
        <v>1040474</v>
      </c>
      <c r="KM126" s="79">
        <v>985285</v>
      </c>
      <c r="KN126" s="79">
        <v>2223965</v>
      </c>
      <c r="KO126" s="79">
        <v>1318200</v>
      </c>
      <c r="KP126" s="80">
        <f t="shared" si="43"/>
        <v>18902683</v>
      </c>
      <c r="KQ126" s="79">
        <v>459216</v>
      </c>
      <c r="KR126" s="79">
        <v>451641</v>
      </c>
      <c r="KS126" s="79">
        <v>593895</v>
      </c>
      <c r="KT126" s="79">
        <v>834675</v>
      </c>
      <c r="KU126" s="79">
        <v>7600700</v>
      </c>
      <c r="KV126" s="79">
        <v>3182678</v>
      </c>
      <c r="KW126" s="79">
        <v>1808653</v>
      </c>
      <c r="KX126" s="79">
        <v>1197805</v>
      </c>
      <c r="KY126" s="79">
        <v>1722604</v>
      </c>
      <c r="KZ126" s="79">
        <v>1454726</v>
      </c>
      <c r="LA126" s="79">
        <v>702007</v>
      </c>
      <c r="LB126" s="79">
        <v>434802</v>
      </c>
      <c r="LC126" s="80">
        <f t="shared" si="44"/>
        <v>20443402</v>
      </c>
      <c r="LD126" s="79">
        <v>792881</v>
      </c>
      <c r="LE126" s="79">
        <v>340643</v>
      </c>
      <c r="LF126" s="79">
        <v>433560</v>
      </c>
      <c r="LG126" s="79">
        <v>1457761</v>
      </c>
      <c r="LH126" s="79">
        <v>2398857</v>
      </c>
      <c r="LI126" s="79">
        <v>1360700</v>
      </c>
      <c r="LJ126" s="81" t="e">
        <f>+INDEX(#REF!,MATCH($B126,#REF!,0),MATCH(LJ$6,#REF!,0))</f>
        <v>#REF!</v>
      </c>
      <c r="LK126" s="82"/>
      <c r="LL126" s="81"/>
      <c r="LM126" s="81"/>
      <c r="LN126" s="81"/>
      <c r="LO126" s="81"/>
      <c r="LP126" s="80" t="e">
        <f t="shared" si="45"/>
        <v>#REF!</v>
      </c>
    </row>
    <row r="127" spans="2:328" hidden="1" outlineLevel="1">
      <c r="B127" t="str">
        <f t="shared" si="57"/>
        <v>PLANTA DE BENEFICIOLORETO</v>
      </c>
      <c r="C127" s="78" t="s">
        <v>413</v>
      </c>
      <c r="D127" s="79">
        <v>0</v>
      </c>
      <c r="E127" s="79">
        <v>0</v>
      </c>
      <c r="F127" s="79">
        <v>0</v>
      </c>
      <c r="G127" s="79">
        <v>0</v>
      </c>
      <c r="H127" s="79">
        <v>0</v>
      </c>
      <c r="I127" s="79">
        <v>0</v>
      </c>
      <c r="J127" s="79">
        <v>0</v>
      </c>
      <c r="K127" s="79">
        <v>0</v>
      </c>
      <c r="L127" s="79">
        <v>0</v>
      </c>
      <c r="M127" s="79">
        <v>0</v>
      </c>
      <c r="N127" s="79">
        <v>0</v>
      </c>
      <c r="O127" s="79">
        <v>0</v>
      </c>
      <c r="P127" s="80">
        <v>0</v>
      </c>
      <c r="Q127" s="79">
        <v>0</v>
      </c>
      <c r="R127" s="79">
        <v>0</v>
      </c>
      <c r="S127" s="79">
        <v>0</v>
      </c>
      <c r="T127" s="79">
        <v>0</v>
      </c>
      <c r="U127" s="79">
        <v>0</v>
      </c>
      <c r="V127" s="79">
        <v>0</v>
      </c>
      <c r="W127" s="79">
        <v>0</v>
      </c>
      <c r="X127" s="79">
        <v>0</v>
      </c>
      <c r="Y127" s="79">
        <v>0</v>
      </c>
      <c r="Z127" s="79">
        <v>0</v>
      </c>
      <c r="AA127" s="79">
        <v>0</v>
      </c>
      <c r="AB127" s="79">
        <v>0</v>
      </c>
      <c r="AC127" s="80">
        <v>0</v>
      </c>
      <c r="AD127" s="79">
        <v>0</v>
      </c>
      <c r="AE127" s="79">
        <v>0</v>
      </c>
      <c r="AF127" s="79">
        <v>0</v>
      </c>
      <c r="AG127" s="79">
        <v>0</v>
      </c>
      <c r="AH127" s="79">
        <v>0</v>
      </c>
      <c r="AI127" s="79">
        <v>0</v>
      </c>
      <c r="AJ127" s="79">
        <v>0</v>
      </c>
      <c r="AK127" s="79">
        <v>0</v>
      </c>
      <c r="AL127" s="79">
        <v>0</v>
      </c>
      <c r="AM127" s="79">
        <v>0</v>
      </c>
      <c r="AN127" s="79">
        <v>0</v>
      </c>
      <c r="AO127" s="79">
        <v>0</v>
      </c>
      <c r="AP127" s="80">
        <v>0</v>
      </c>
      <c r="AQ127" s="79">
        <v>0</v>
      </c>
      <c r="AR127" s="79">
        <v>0</v>
      </c>
      <c r="AS127" s="79">
        <v>0</v>
      </c>
      <c r="AT127" s="79">
        <v>0</v>
      </c>
      <c r="AU127" s="79">
        <v>0</v>
      </c>
      <c r="AV127" s="79">
        <v>0</v>
      </c>
      <c r="AW127" s="79">
        <v>0</v>
      </c>
      <c r="AX127" s="79">
        <v>0</v>
      </c>
      <c r="AY127" s="79">
        <v>0</v>
      </c>
      <c r="AZ127" s="79">
        <v>0</v>
      </c>
      <c r="BA127" s="79">
        <v>0</v>
      </c>
      <c r="BB127" s="79">
        <v>0</v>
      </c>
      <c r="BC127" s="80">
        <v>0</v>
      </c>
      <c r="BD127" s="79">
        <v>0</v>
      </c>
      <c r="BE127" s="79">
        <v>0</v>
      </c>
      <c r="BF127" s="79">
        <v>0</v>
      </c>
      <c r="BG127" s="79">
        <v>0</v>
      </c>
      <c r="BH127" s="79">
        <v>0</v>
      </c>
      <c r="BI127" s="79">
        <v>0</v>
      </c>
      <c r="BJ127" s="79">
        <v>0</v>
      </c>
      <c r="BK127" s="79">
        <v>0</v>
      </c>
      <c r="BL127" s="79">
        <v>0</v>
      </c>
      <c r="BM127" s="79">
        <v>0</v>
      </c>
      <c r="BN127" s="79">
        <v>0</v>
      </c>
      <c r="BO127" s="79">
        <v>0</v>
      </c>
      <c r="BP127" s="80">
        <v>0</v>
      </c>
      <c r="BQ127" s="79">
        <v>0</v>
      </c>
      <c r="BR127" s="79">
        <v>0</v>
      </c>
      <c r="BS127" s="79">
        <v>0</v>
      </c>
      <c r="BT127" s="79">
        <v>0</v>
      </c>
      <c r="BU127" s="79">
        <v>0</v>
      </c>
      <c r="BV127" s="79">
        <v>0</v>
      </c>
      <c r="BW127" s="79">
        <v>0</v>
      </c>
      <c r="BX127" s="79">
        <v>0</v>
      </c>
      <c r="BY127" s="79">
        <v>0</v>
      </c>
      <c r="BZ127" s="79">
        <v>0</v>
      </c>
      <c r="CA127" s="79">
        <v>0</v>
      </c>
      <c r="CB127" s="79">
        <v>0</v>
      </c>
      <c r="CC127" s="80">
        <v>0</v>
      </c>
      <c r="CD127" s="79">
        <v>0</v>
      </c>
      <c r="CE127" s="79">
        <v>0</v>
      </c>
      <c r="CF127" s="79">
        <v>0</v>
      </c>
      <c r="CG127" s="79">
        <v>0</v>
      </c>
      <c r="CH127" s="79">
        <v>0</v>
      </c>
      <c r="CI127" s="79">
        <v>0</v>
      </c>
      <c r="CJ127" s="79">
        <v>0</v>
      </c>
      <c r="CK127" s="79">
        <v>0</v>
      </c>
      <c r="CL127" s="79">
        <v>0</v>
      </c>
      <c r="CM127" s="79">
        <v>0</v>
      </c>
      <c r="CN127" s="79">
        <v>0</v>
      </c>
      <c r="CO127" s="79">
        <v>0</v>
      </c>
      <c r="CP127" s="80">
        <v>0</v>
      </c>
      <c r="CQ127" s="79">
        <v>0</v>
      </c>
      <c r="CR127" s="79">
        <v>0</v>
      </c>
      <c r="CS127" s="79">
        <v>0</v>
      </c>
      <c r="CT127" s="79">
        <v>0</v>
      </c>
      <c r="CU127" s="79">
        <v>0</v>
      </c>
      <c r="CV127" s="79">
        <v>0</v>
      </c>
      <c r="CW127" s="79">
        <v>0</v>
      </c>
      <c r="CX127" s="79">
        <v>0</v>
      </c>
      <c r="CY127" s="79">
        <v>0</v>
      </c>
      <c r="CZ127" s="79">
        <v>0</v>
      </c>
      <c r="DA127" s="79">
        <v>0</v>
      </c>
      <c r="DB127" s="79">
        <v>0</v>
      </c>
      <c r="DC127" s="80">
        <v>0</v>
      </c>
      <c r="DD127" s="79">
        <v>0</v>
      </c>
      <c r="DE127" s="79">
        <v>0</v>
      </c>
      <c r="DF127" s="79">
        <v>0</v>
      </c>
      <c r="DG127" s="79">
        <v>0</v>
      </c>
      <c r="DH127" s="79">
        <v>0</v>
      </c>
      <c r="DI127" s="79">
        <v>0</v>
      </c>
      <c r="DJ127" s="79">
        <v>0</v>
      </c>
      <c r="DK127" s="79">
        <v>0</v>
      </c>
      <c r="DL127" s="79">
        <v>0</v>
      </c>
      <c r="DM127" s="79">
        <v>0</v>
      </c>
      <c r="DN127" s="79">
        <v>0</v>
      </c>
      <c r="DO127" s="79">
        <v>0</v>
      </c>
      <c r="DP127" s="80">
        <v>0</v>
      </c>
      <c r="DQ127" s="79">
        <v>0</v>
      </c>
      <c r="DR127" s="79">
        <v>0</v>
      </c>
      <c r="DS127" s="79">
        <v>0</v>
      </c>
      <c r="DT127" s="79">
        <v>0</v>
      </c>
      <c r="DU127" s="79">
        <v>0</v>
      </c>
      <c r="DV127" s="79">
        <v>0</v>
      </c>
      <c r="DW127" s="79">
        <v>0</v>
      </c>
      <c r="DX127" s="79">
        <v>0</v>
      </c>
      <c r="DY127" s="79">
        <v>0</v>
      </c>
      <c r="DZ127" s="79">
        <v>0</v>
      </c>
      <c r="EA127" s="79">
        <v>0</v>
      </c>
      <c r="EB127" s="79">
        <v>0</v>
      </c>
      <c r="EC127" s="80">
        <v>0</v>
      </c>
      <c r="ED127" s="79">
        <v>0</v>
      </c>
      <c r="EE127" s="79">
        <v>0</v>
      </c>
      <c r="EF127" s="79">
        <v>0</v>
      </c>
      <c r="EG127" s="79">
        <v>0</v>
      </c>
      <c r="EH127" s="79">
        <v>0</v>
      </c>
      <c r="EI127" s="79">
        <v>0</v>
      </c>
      <c r="EJ127" s="79">
        <v>0</v>
      </c>
      <c r="EK127" s="79">
        <v>0</v>
      </c>
      <c r="EL127" s="79">
        <v>0</v>
      </c>
      <c r="EM127" s="79">
        <v>0</v>
      </c>
      <c r="EN127" s="79">
        <v>0</v>
      </c>
      <c r="EO127" s="79">
        <v>0</v>
      </c>
      <c r="EP127" s="80">
        <v>0</v>
      </c>
      <c r="EQ127" s="79">
        <v>0</v>
      </c>
      <c r="ER127" s="79">
        <v>0</v>
      </c>
      <c r="ES127" s="79">
        <v>0</v>
      </c>
      <c r="ET127" s="79">
        <v>0</v>
      </c>
      <c r="EU127" s="79">
        <v>0</v>
      </c>
      <c r="EV127" s="79">
        <v>0</v>
      </c>
      <c r="EW127" s="79">
        <v>0</v>
      </c>
      <c r="EX127" s="79">
        <v>0</v>
      </c>
      <c r="EY127" s="79">
        <v>0</v>
      </c>
      <c r="EZ127" s="79">
        <v>0</v>
      </c>
      <c r="FA127" s="79">
        <v>0</v>
      </c>
      <c r="FB127" s="79">
        <v>0</v>
      </c>
      <c r="FC127" s="80">
        <v>0</v>
      </c>
      <c r="FD127" s="79">
        <v>0</v>
      </c>
      <c r="FE127" s="79">
        <v>0</v>
      </c>
      <c r="FF127" s="79">
        <v>0</v>
      </c>
      <c r="FG127" s="79">
        <v>0</v>
      </c>
      <c r="FH127" s="79">
        <v>0</v>
      </c>
      <c r="FI127" s="79">
        <v>0</v>
      </c>
      <c r="FJ127" s="79">
        <v>0</v>
      </c>
      <c r="FK127" s="79">
        <v>0</v>
      </c>
      <c r="FL127" s="79">
        <v>0</v>
      </c>
      <c r="FM127" s="79">
        <v>0</v>
      </c>
      <c r="FN127" s="79">
        <v>0</v>
      </c>
      <c r="FO127" s="79">
        <v>0</v>
      </c>
      <c r="FP127" s="80">
        <v>0</v>
      </c>
      <c r="FQ127" s="79">
        <v>0</v>
      </c>
      <c r="FR127" s="79">
        <v>0</v>
      </c>
      <c r="FS127" s="79">
        <v>0</v>
      </c>
      <c r="FT127" s="79">
        <v>0</v>
      </c>
      <c r="FU127" s="79">
        <v>0</v>
      </c>
      <c r="FV127" s="79">
        <v>0</v>
      </c>
      <c r="FW127" s="79">
        <v>0</v>
      </c>
      <c r="FX127" s="79">
        <v>0</v>
      </c>
      <c r="FY127" s="79">
        <v>0</v>
      </c>
      <c r="FZ127" s="79">
        <v>0</v>
      </c>
      <c r="GA127" s="79">
        <v>0</v>
      </c>
      <c r="GB127" s="79">
        <v>0</v>
      </c>
      <c r="GC127" s="80">
        <v>0</v>
      </c>
      <c r="GD127" s="79"/>
      <c r="GE127" s="79"/>
      <c r="GF127" s="79"/>
      <c r="GG127" s="79"/>
      <c r="GH127" s="79"/>
      <c r="GI127" s="79"/>
      <c r="GJ127" s="79"/>
      <c r="GK127" s="79"/>
      <c r="GL127" s="79">
        <v>0</v>
      </c>
      <c r="GM127" s="79">
        <v>0</v>
      </c>
      <c r="GN127" s="79">
        <v>0</v>
      </c>
      <c r="GO127" s="79">
        <v>0</v>
      </c>
      <c r="GP127" s="80">
        <f t="shared" si="35"/>
        <v>0</v>
      </c>
      <c r="GQ127" s="79">
        <v>0</v>
      </c>
      <c r="GR127" s="79">
        <v>0</v>
      </c>
      <c r="GS127" s="79">
        <v>0</v>
      </c>
      <c r="GT127" s="79">
        <v>0</v>
      </c>
      <c r="GU127" s="79">
        <v>0</v>
      </c>
      <c r="GV127" s="79">
        <v>0</v>
      </c>
      <c r="GW127" s="79">
        <v>0</v>
      </c>
      <c r="GX127" s="79">
        <v>0</v>
      </c>
      <c r="GY127" s="79">
        <v>0</v>
      </c>
      <c r="GZ127" s="79">
        <v>0</v>
      </c>
      <c r="HA127" s="79">
        <v>0</v>
      </c>
      <c r="HB127" s="79">
        <v>0</v>
      </c>
      <c r="HC127" s="80">
        <f t="shared" si="36"/>
        <v>0</v>
      </c>
      <c r="HD127" s="79">
        <v>0</v>
      </c>
      <c r="HE127" s="79">
        <v>0</v>
      </c>
      <c r="HF127" s="79">
        <v>0</v>
      </c>
      <c r="HG127" s="79">
        <v>0</v>
      </c>
      <c r="HH127" s="79">
        <v>0</v>
      </c>
      <c r="HI127" s="79">
        <v>0</v>
      </c>
      <c r="HJ127" s="79">
        <v>0</v>
      </c>
      <c r="HK127" s="79">
        <v>0</v>
      </c>
      <c r="HL127" s="79">
        <v>0</v>
      </c>
      <c r="HM127" s="79">
        <v>0</v>
      </c>
      <c r="HN127" s="79">
        <v>0</v>
      </c>
      <c r="HO127" s="79">
        <v>0</v>
      </c>
      <c r="HP127" s="80">
        <f t="shared" si="37"/>
        <v>0</v>
      </c>
      <c r="HQ127" s="79">
        <v>0</v>
      </c>
      <c r="HR127" s="79">
        <v>0</v>
      </c>
      <c r="HS127" s="79">
        <v>0</v>
      </c>
      <c r="HT127" s="79">
        <v>0</v>
      </c>
      <c r="HU127" s="79">
        <v>0</v>
      </c>
      <c r="HV127" s="79">
        <v>0</v>
      </c>
      <c r="HW127" s="79">
        <v>0</v>
      </c>
      <c r="HX127" s="79">
        <v>0</v>
      </c>
      <c r="HY127" s="79">
        <v>0</v>
      </c>
      <c r="HZ127" s="79">
        <v>0</v>
      </c>
      <c r="IA127" s="79">
        <v>0</v>
      </c>
      <c r="IB127" s="79">
        <v>0</v>
      </c>
      <c r="IC127" s="80">
        <f t="shared" si="38"/>
        <v>0</v>
      </c>
      <c r="ID127" s="79">
        <v>0</v>
      </c>
      <c r="IE127" s="79">
        <v>0</v>
      </c>
      <c r="IF127" s="79">
        <v>0</v>
      </c>
      <c r="IG127" s="79">
        <v>0</v>
      </c>
      <c r="IH127" s="79">
        <v>0</v>
      </c>
      <c r="II127" s="79">
        <v>0</v>
      </c>
      <c r="IJ127" s="79">
        <v>0</v>
      </c>
      <c r="IK127" s="79">
        <v>0</v>
      </c>
      <c r="IL127" s="79">
        <v>0</v>
      </c>
      <c r="IM127" s="79">
        <v>0</v>
      </c>
      <c r="IN127" s="79">
        <v>0</v>
      </c>
      <c r="IO127" s="79">
        <v>0</v>
      </c>
      <c r="IP127" s="80">
        <f t="shared" si="39"/>
        <v>0</v>
      </c>
      <c r="IQ127" s="79">
        <v>0</v>
      </c>
      <c r="IR127" s="79">
        <v>0</v>
      </c>
      <c r="IS127" s="79">
        <v>0</v>
      </c>
      <c r="IT127" s="79">
        <v>0</v>
      </c>
      <c r="IU127" s="79">
        <v>0</v>
      </c>
      <c r="IV127" s="79">
        <v>0</v>
      </c>
      <c r="IW127" s="79">
        <v>0</v>
      </c>
      <c r="IX127" s="79">
        <v>0</v>
      </c>
      <c r="IY127" s="79">
        <v>0</v>
      </c>
      <c r="IZ127" s="79">
        <v>0</v>
      </c>
      <c r="JA127" s="79">
        <v>0</v>
      </c>
      <c r="JB127" s="79">
        <v>0</v>
      </c>
      <c r="JC127" s="80">
        <f t="shared" si="40"/>
        <v>0</v>
      </c>
      <c r="JD127" s="79">
        <v>0</v>
      </c>
      <c r="JE127" s="79">
        <v>0</v>
      </c>
      <c r="JF127" s="79">
        <v>0</v>
      </c>
      <c r="JG127" s="79">
        <v>0</v>
      </c>
      <c r="JH127" s="79">
        <v>0</v>
      </c>
      <c r="JI127" s="79">
        <v>0</v>
      </c>
      <c r="JJ127" s="79">
        <v>0</v>
      </c>
      <c r="JK127" s="79">
        <v>0</v>
      </c>
      <c r="JL127" s="79">
        <v>0</v>
      </c>
      <c r="JM127" s="79">
        <v>0</v>
      </c>
      <c r="JN127" s="79">
        <v>0</v>
      </c>
      <c r="JO127" s="79">
        <v>0</v>
      </c>
      <c r="JP127" s="80">
        <f t="shared" si="41"/>
        <v>0</v>
      </c>
      <c r="JQ127" s="79">
        <v>0</v>
      </c>
      <c r="JR127" s="79">
        <v>0</v>
      </c>
      <c r="JS127" s="79">
        <v>0</v>
      </c>
      <c r="JT127" s="79">
        <v>0</v>
      </c>
      <c r="JU127" s="79">
        <v>0</v>
      </c>
      <c r="JV127" s="79">
        <v>0</v>
      </c>
      <c r="JW127" s="79">
        <v>0</v>
      </c>
      <c r="JX127" s="79">
        <v>0</v>
      </c>
      <c r="JY127" s="79">
        <v>0</v>
      </c>
      <c r="JZ127" s="79">
        <v>0</v>
      </c>
      <c r="KA127" s="79">
        <v>0</v>
      </c>
      <c r="KB127" s="79">
        <v>0</v>
      </c>
      <c r="KC127" s="80">
        <f t="shared" si="42"/>
        <v>0</v>
      </c>
      <c r="KD127" s="79">
        <v>0</v>
      </c>
      <c r="KE127" s="79">
        <v>0</v>
      </c>
      <c r="KF127" s="79">
        <v>0</v>
      </c>
      <c r="KG127" s="79">
        <v>0</v>
      </c>
      <c r="KH127" s="79">
        <v>0</v>
      </c>
      <c r="KI127" s="79">
        <v>0</v>
      </c>
      <c r="KJ127" s="79">
        <v>0</v>
      </c>
      <c r="KK127" s="79">
        <v>0</v>
      </c>
      <c r="KL127" s="79">
        <v>0</v>
      </c>
      <c r="KM127" s="79">
        <v>0</v>
      </c>
      <c r="KN127" s="79">
        <v>0</v>
      </c>
      <c r="KO127" s="79">
        <v>0</v>
      </c>
      <c r="KP127" s="80">
        <f t="shared" si="43"/>
        <v>0</v>
      </c>
      <c r="KQ127" s="79">
        <v>0</v>
      </c>
      <c r="KR127" s="79">
        <v>0</v>
      </c>
      <c r="KS127" s="79">
        <v>0</v>
      </c>
      <c r="KT127" s="79">
        <v>0</v>
      </c>
      <c r="KU127" s="79">
        <v>0</v>
      </c>
      <c r="KV127" s="79">
        <v>0</v>
      </c>
      <c r="KW127" s="79">
        <v>0</v>
      </c>
      <c r="KX127" s="79">
        <v>0</v>
      </c>
      <c r="KY127" s="79">
        <v>0</v>
      </c>
      <c r="KZ127" s="79">
        <v>0</v>
      </c>
      <c r="LA127" s="79">
        <v>0</v>
      </c>
      <c r="LB127" s="79">
        <v>0</v>
      </c>
      <c r="LC127" s="80">
        <f t="shared" si="44"/>
        <v>0</v>
      </c>
      <c r="LD127" s="79">
        <v>100</v>
      </c>
      <c r="LE127" s="79">
        <v>0</v>
      </c>
      <c r="LF127" s="79">
        <v>0</v>
      </c>
      <c r="LG127" s="79">
        <v>0</v>
      </c>
      <c r="LH127" s="79">
        <v>0</v>
      </c>
      <c r="LI127" s="79">
        <v>0</v>
      </c>
      <c r="LJ127" s="81" t="e">
        <f>+INDEX(#REF!,MATCH($B127,#REF!,0),MATCH(LJ$6,#REF!,0))</f>
        <v>#REF!</v>
      </c>
      <c r="LK127" s="82"/>
      <c r="LL127" s="81"/>
      <c r="LM127" s="81"/>
      <c r="LN127" s="81"/>
      <c r="LO127" s="81"/>
      <c r="LP127" s="80" t="e">
        <f t="shared" si="45"/>
        <v>#REF!</v>
      </c>
    </row>
    <row r="128" spans="2:328" hidden="1" outlineLevel="1">
      <c r="B128" t="str">
        <f t="shared" si="57"/>
        <v>PLANTA DE BENEFICIOMADRE DE DIOS</v>
      </c>
      <c r="C128" s="78" t="s">
        <v>414</v>
      </c>
      <c r="D128" s="79">
        <v>0</v>
      </c>
      <c r="E128" s="79">
        <v>0</v>
      </c>
      <c r="F128" s="79">
        <v>0</v>
      </c>
      <c r="G128" s="79">
        <v>0</v>
      </c>
      <c r="H128" s="79">
        <v>0</v>
      </c>
      <c r="I128" s="79">
        <v>0</v>
      </c>
      <c r="J128" s="79">
        <v>0</v>
      </c>
      <c r="K128" s="79">
        <v>0</v>
      </c>
      <c r="L128" s="79">
        <v>0</v>
      </c>
      <c r="M128" s="79">
        <v>0</v>
      </c>
      <c r="N128" s="79">
        <v>0</v>
      </c>
      <c r="O128" s="79">
        <v>0</v>
      </c>
      <c r="P128" s="80">
        <v>0</v>
      </c>
      <c r="Q128" s="79">
        <v>0</v>
      </c>
      <c r="R128" s="79">
        <v>0</v>
      </c>
      <c r="S128" s="79">
        <v>0</v>
      </c>
      <c r="T128" s="79">
        <v>0</v>
      </c>
      <c r="U128" s="79">
        <v>0</v>
      </c>
      <c r="V128" s="79">
        <v>0</v>
      </c>
      <c r="W128" s="79">
        <v>0</v>
      </c>
      <c r="X128" s="79">
        <v>0</v>
      </c>
      <c r="Y128" s="79">
        <v>0</v>
      </c>
      <c r="Z128" s="79">
        <v>0</v>
      </c>
      <c r="AA128" s="79">
        <v>0</v>
      </c>
      <c r="AB128" s="79">
        <v>0</v>
      </c>
      <c r="AC128" s="80">
        <v>0</v>
      </c>
      <c r="AD128" s="79">
        <v>0</v>
      </c>
      <c r="AE128" s="79">
        <v>0</v>
      </c>
      <c r="AF128" s="79">
        <v>0</v>
      </c>
      <c r="AG128" s="79">
        <v>0</v>
      </c>
      <c r="AH128" s="79">
        <v>0</v>
      </c>
      <c r="AI128" s="79">
        <v>0</v>
      </c>
      <c r="AJ128" s="79">
        <v>0</v>
      </c>
      <c r="AK128" s="79">
        <v>0</v>
      </c>
      <c r="AL128" s="79">
        <v>0</v>
      </c>
      <c r="AM128" s="79">
        <v>0</v>
      </c>
      <c r="AN128" s="79">
        <v>0</v>
      </c>
      <c r="AO128" s="79">
        <v>0</v>
      </c>
      <c r="AP128" s="80">
        <v>0</v>
      </c>
      <c r="AQ128" s="79">
        <v>0</v>
      </c>
      <c r="AR128" s="79">
        <v>0</v>
      </c>
      <c r="AS128" s="79">
        <v>0</v>
      </c>
      <c r="AT128" s="79">
        <v>0</v>
      </c>
      <c r="AU128" s="79">
        <v>0</v>
      </c>
      <c r="AV128" s="79">
        <v>0</v>
      </c>
      <c r="AW128" s="79">
        <v>0</v>
      </c>
      <c r="AX128" s="79">
        <v>0</v>
      </c>
      <c r="AY128" s="79">
        <v>0</v>
      </c>
      <c r="AZ128" s="79">
        <v>0</v>
      </c>
      <c r="BA128" s="79">
        <v>0</v>
      </c>
      <c r="BB128" s="79">
        <v>0</v>
      </c>
      <c r="BC128" s="80">
        <v>0</v>
      </c>
      <c r="BD128" s="79">
        <v>0</v>
      </c>
      <c r="BE128" s="79">
        <v>0</v>
      </c>
      <c r="BF128" s="79">
        <v>0</v>
      </c>
      <c r="BG128" s="79">
        <v>0</v>
      </c>
      <c r="BH128" s="79">
        <v>0</v>
      </c>
      <c r="BI128" s="79">
        <v>0</v>
      </c>
      <c r="BJ128" s="79">
        <v>0</v>
      </c>
      <c r="BK128" s="79">
        <v>0</v>
      </c>
      <c r="BL128" s="79">
        <v>0</v>
      </c>
      <c r="BM128" s="79">
        <v>0</v>
      </c>
      <c r="BN128" s="79">
        <v>0</v>
      </c>
      <c r="BO128" s="79">
        <v>0</v>
      </c>
      <c r="BP128" s="80">
        <v>0</v>
      </c>
      <c r="BQ128" s="79">
        <v>0</v>
      </c>
      <c r="BR128" s="79">
        <v>0</v>
      </c>
      <c r="BS128" s="79">
        <v>0</v>
      </c>
      <c r="BT128" s="79">
        <v>0</v>
      </c>
      <c r="BU128" s="79">
        <v>0</v>
      </c>
      <c r="BV128" s="79">
        <v>0</v>
      </c>
      <c r="BW128" s="79">
        <v>0</v>
      </c>
      <c r="BX128" s="79">
        <v>0</v>
      </c>
      <c r="BY128" s="79">
        <v>0</v>
      </c>
      <c r="BZ128" s="79">
        <v>0</v>
      </c>
      <c r="CA128" s="79">
        <v>0</v>
      </c>
      <c r="CB128" s="79">
        <v>0</v>
      </c>
      <c r="CC128" s="80">
        <v>0</v>
      </c>
      <c r="CD128" s="79">
        <v>0</v>
      </c>
      <c r="CE128" s="79">
        <v>0</v>
      </c>
      <c r="CF128" s="79">
        <v>0</v>
      </c>
      <c r="CG128" s="79">
        <v>0</v>
      </c>
      <c r="CH128" s="79">
        <v>0</v>
      </c>
      <c r="CI128" s="79">
        <v>0</v>
      </c>
      <c r="CJ128" s="79">
        <v>0</v>
      </c>
      <c r="CK128" s="79">
        <v>0</v>
      </c>
      <c r="CL128" s="79">
        <v>0</v>
      </c>
      <c r="CM128" s="79">
        <v>0</v>
      </c>
      <c r="CN128" s="79">
        <v>0</v>
      </c>
      <c r="CO128" s="79">
        <v>0</v>
      </c>
      <c r="CP128" s="80">
        <v>0</v>
      </c>
      <c r="CQ128" s="79">
        <v>0</v>
      </c>
      <c r="CR128" s="79">
        <v>0</v>
      </c>
      <c r="CS128" s="79">
        <v>0</v>
      </c>
      <c r="CT128" s="79">
        <v>0</v>
      </c>
      <c r="CU128" s="79">
        <v>0</v>
      </c>
      <c r="CV128" s="79">
        <v>0</v>
      </c>
      <c r="CW128" s="79">
        <v>0</v>
      </c>
      <c r="CX128" s="79">
        <v>0</v>
      </c>
      <c r="CY128" s="79">
        <v>0</v>
      </c>
      <c r="CZ128" s="79">
        <v>0</v>
      </c>
      <c r="DA128" s="79">
        <v>0</v>
      </c>
      <c r="DB128" s="79">
        <v>0</v>
      </c>
      <c r="DC128" s="80">
        <v>0</v>
      </c>
      <c r="DD128" s="79">
        <v>0</v>
      </c>
      <c r="DE128" s="79">
        <v>0</v>
      </c>
      <c r="DF128" s="79">
        <v>0</v>
      </c>
      <c r="DG128" s="79">
        <v>0</v>
      </c>
      <c r="DH128" s="79">
        <v>0</v>
      </c>
      <c r="DI128" s="79">
        <v>0</v>
      </c>
      <c r="DJ128" s="79">
        <v>0</v>
      </c>
      <c r="DK128" s="79">
        <v>0</v>
      </c>
      <c r="DL128" s="79">
        <v>0</v>
      </c>
      <c r="DM128" s="79">
        <v>0</v>
      </c>
      <c r="DN128" s="79">
        <v>0</v>
      </c>
      <c r="DO128" s="79">
        <v>0</v>
      </c>
      <c r="DP128" s="80">
        <v>0</v>
      </c>
      <c r="DQ128" s="79">
        <v>0</v>
      </c>
      <c r="DR128" s="79">
        <v>0</v>
      </c>
      <c r="DS128" s="79">
        <v>0</v>
      </c>
      <c r="DT128" s="79">
        <v>0</v>
      </c>
      <c r="DU128" s="79">
        <v>0</v>
      </c>
      <c r="DV128" s="79">
        <v>0</v>
      </c>
      <c r="DW128" s="79">
        <v>0</v>
      </c>
      <c r="DX128" s="79">
        <v>0</v>
      </c>
      <c r="DY128" s="79">
        <v>0</v>
      </c>
      <c r="DZ128" s="79">
        <v>0</v>
      </c>
      <c r="EA128" s="79">
        <v>0</v>
      </c>
      <c r="EB128" s="79">
        <v>0</v>
      </c>
      <c r="EC128" s="80">
        <v>0</v>
      </c>
      <c r="ED128" s="79">
        <v>0</v>
      </c>
      <c r="EE128" s="79">
        <v>0</v>
      </c>
      <c r="EF128" s="79">
        <v>0</v>
      </c>
      <c r="EG128" s="79">
        <v>0</v>
      </c>
      <c r="EH128" s="79">
        <v>0</v>
      </c>
      <c r="EI128" s="79">
        <v>0</v>
      </c>
      <c r="EJ128" s="79">
        <v>0</v>
      </c>
      <c r="EK128" s="79">
        <v>150</v>
      </c>
      <c r="EL128" s="79">
        <v>0</v>
      </c>
      <c r="EM128" s="79">
        <v>0</v>
      </c>
      <c r="EN128" s="79">
        <v>0</v>
      </c>
      <c r="EO128" s="79">
        <v>0</v>
      </c>
      <c r="EP128" s="80">
        <v>150</v>
      </c>
      <c r="EQ128" s="79">
        <v>0</v>
      </c>
      <c r="ER128" s="79">
        <v>1000</v>
      </c>
      <c r="ES128" s="79">
        <v>0</v>
      </c>
      <c r="ET128" s="79">
        <v>0</v>
      </c>
      <c r="EU128" s="79">
        <v>0</v>
      </c>
      <c r="EV128" s="79">
        <v>100</v>
      </c>
      <c r="EW128" s="79">
        <v>0</v>
      </c>
      <c r="EX128" s="79">
        <v>0</v>
      </c>
      <c r="EY128" s="79">
        <v>500</v>
      </c>
      <c r="EZ128" s="79">
        <v>100</v>
      </c>
      <c r="FA128" s="79">
        <v>0</v>
      </c>
      <c r="FB128" s="79">
        <v>0</v>
      </c>
      <c r="FC128" s="80">
        <v>1700</v>
      </c>
      <c r="FD128" s="79">
        <v>0</v>
      </c>
      <c r="FE128" s="79">
        <v>0</v>
      </c>
      <c r="FF128" s="79">
        <v>0</v>
      </c>
      <c r="FG128" s="79">
        <v>0</v>
      </c>
      <c r="FH128" s="79">
        <v>0</v>
      </c>
      <c r="FI128" s="79">
        <v>0</v>
      </c>
      <c r="FJ128" s="79">
        <v>0</v>
      </c>
      <c r="FK128" s="79">
        <v>0</v>
      </c>
      <c r="FL128" s="79">
        <v>0</v>
      </c>
      <c r="FM128" s="79">
        <v>0</v>
      </c>
      <c r="FN128" s="79">
        <v>0</v>
      </c>
      <c r="FO128" s="79">
        <v>0</v>
      </c>
      <c r="FP128" s="80">
        <v>0</v>
      </c>
      <c r="FQ128" s="79">
        <v>0</v>
      </c>
      <c r="FR128" s="79">
        <v>0</v>
      </c>
      <c r="FS128" s="79">
        <v>0</v>
      </c>
      <c r="FT128" s="79">
        <v>4823518</v>
      </c>
      <c r="FU128" s="79">
        <v>0</v>
      </c>
      <c r="FV128" s="79">
        <v>400</v>
      </c>
      <c r="FW128" s="79">
        <v>0</v>
      </c>
      <c r="FX128" s="79">
        <v>0</v>
      </c>
      <c r="FY128" s="79">
        <v>0</v>
      </c>
      <c r="FZ128" s="79">
        <v>800</v>
      </c>
      <c r="GA128" s="79">
        <v>0</v>
      </c>
      <c r="GB128" s="79">
        <v>0</v>
      </c>
      <c r="GC128" s="80">
        <v>4824718</v>
      </c>
      <c r="GD128" s="79">
        <v>0</v>
      </c>
      <c r="GE128" s="79">
        <v>0</v>
      </c>
      <c r="GF128" s="79">
        <v>0</v>
      </c>
      <c r="GG128" s="79">
        <v>0</v>
      </c>
      <c r="GH128" s="79">
        <v>0</v>
      </c>
      <c r="GI128" s="79">
        <v>0</v>
      </c>
      <c r="GJ128" s="79">
        <v>0</v>
      </c>
      <c r="GK128" s="79">
        <v>0</v>
      </c>
      <c r="GL128" s="79">
        <v>0</v>
      </c>
      <c r="GM128" s="79">
        <v>0</v>
      </c>
      <c r="GN128" s="79">
        <v>0</v>
      </c>
      <c r="GO128" s="79">
        <v>0</v>
      </c>
      <c r="GP128" s="80">
        <f t="shared" si="35"/>
        <v>0</v>
      </c>
      <c r="GQ128" s="79">
        <v>0</v>
      </c>
      <c r="GR128" s="79">
        <v>0</v>
      </c>
      <c r="GS128" s="79">
        <v>0</v>
      </c>
      <c r="GT128" s="79">
        <v>400</v>
      </c>
      <c r="GU128" s="79">
        <v>0</v>
      </c>
      <c r="GV128" s="79">
        <v>0</v>
      </c>
      <c r="GW128" s="79">
        <v>0</v>
      </c>
      <c r="GX128" s="79">
        <v>0</v>
      </c>
      <c r="GY128" s="79">
        <v>1000</v>
      </c>
      <c r="GZ128" s="79">
        <v>0</v>
      </c>
      <c r="HA128" s="79">
        <v>0</v>
      </c>
      <c r="HB128" s="79">
        <v>0</v>
      </c>
      <c r="HC128" s="80">
        <f t="shared" si="36"/>
        <v>1400</v>
      </c>
      <c r="HD128" s="79">
        <v>0</v>
      </c>
      <c r="HE128" s="79">
        <v>0</v>
      </c>
      <c r="HF128" s="79">
        <v>0</v>
      </c>
      <c r="HG128" s="79">
        <v>0</v>
      </c>
      <c r="HH128" s="79">
        <v>0</v>
      </c>
      <c r="HI128" s="79">
        <v>10030</v>
      </c>
      <c r="HJ128" s="79">
        <v>4106</v>
      </c>
      <c r="HK128" s="79">
        <v>1228</v>
      </c>
      <c r="HL128" s="79">
        <v>123</v>
      </c>
      <c r="HM128" s="79">
        <v>28</v>
      </c>
      <c r="HN128" s="79">
        <v>0</v>
      </c>
      <c r="HO128" s="79">
        <v>4288</v>
      </c>
      <c r="HP128" s="80">
        <f t="shared" si="37"/>
        <v>19803</v>
      </c>
      <c r="HQ128" s="79">
        <v>682</v>
      </c>
      <c r="HR128" s="79">
        <v>0</v>
      </c>
      <c r="HS128" s="79">
        <v>0</v>
      </c>
      <c r="HT128" s="79">
        <v>0</v>
      </c>
      <c r="HU128" s="79">
        <v>0</v>
      </c>
      <c r="HV128" s="79">
        <v>0</v>
      </c>
      <c r="HW128" s="79">
        <v>0</v>
      </c>
      <c r="HX128" s="79">
        <v>0</v>
      </c>
      <c r="HY128" s="79">
        <v>0</v>
      </c>
      <c r="HZ128" s="79">
        <v>0</v>
      </c>
      <c r="IA128" s="79">
        <v>0</v>
      </c>
      <c r="IB128" s="79">
        <v>7000</v>
      </c>
      <c r="IC128" s="80">
        <f t="shared" si="38"/>
        <v>7682</v>
      </c>
      <c r="ID128" s="79">
        <v>1000</v>
      </c>
      <c r="IE128" s="79">
        <v>6366.84</v>
      </c>
      <c r="IF128" s="79">
        <v>0</v>
      </c>
      <c r="IG128" s="79">
        <v>1000</v>
      </c>
      <c r="IH128" s="79">
        <v>2000</v>
      </c>
      <c r="II128" s="79">
        <v>0</v>
      </c>
      <c r="IJ128" s="79">
        <v>6000</v>
      </c>
      <c r="IK128" s="79">
        <v>0</v>
      </c>
      <c r="IL128" s="79">
        <v>6000</v>
      </c>
      <c r="IM128" s="79">
        <v>6300</v>
      </c>
      <c r="IN128" s="79">
        <v>4500</v>
      </c>
      <c r="IO128" s="79">
        <v>5700</v>
      </c>
      <c r="IP128" s="80">
        <f t="shared" si="39"/>
        <v>38866.839999999997</v>
      </c>
      <c r="IQ128" s="79">
        <v>7000</v>
      </c>
      <c r="IR128" s="79">
        <v>10000</v>
      </c>
      <c r="IS128" s="79">
        <v>4500</v>
      </c>
      <c r="IT128" s="79">
        <v>0</v>
      </c>
      <c r="IU128" s="79">
        <v>0</v>
      </c>
      <c r="IV128" s="79">
        <v>0</v>
      </c>
      <c r="IW128" s="79">
        <v>0</v>
      </c>
      <c r="IX128" s="79">
        <v>0</v>
      </c>
      <c r="IY128" s="79">
        <v>0</v>
      </c>
      <c r="IZ128" s="79">
        <v>0</v>
      </c>
      <c r="JA128" s="79">
        <v>0</v>
      </c>
      <c r="JB128" s="79">
        <v>0</v>
      </c>
      <c r="JC128" s="80">
        <f t="shared" si="40"/>
        <v>21500</v>
      </c>
      <c r="JD128" s="79">
        <v>0</v>
      </c>
      <c r="JE128" s="79">
        <v>0</v>
      </c>
      <c r="JF128" s="79">
        <v>0</v>
      </c>
      <c r="JG128" s="79">
        <v>0</v>
      </c>
      <c r="JH128" s="79">
        <v>0</v>
      </c>
      <c r="JI128" s="79">
        <v>0</v>
      </c>
      <c r="JJ128" s="79">
        <v>0</v>
      </c>
      <c r="JK128" s="79">
        <v>0</v>
      </c>
      <c r="JL128" s="79">
        <v>0</v>
      </c>
      <c r="JM128" s="79">
        <v>5000</v>
      </c>
      <c r="JN128" s="79">
        <v>0</v>
      </c>
      <c r="JO128" s="79">
        <v>0</v>
      </c>
      <c r="JP128" s="80">
        <f t="shared" si="41"/>
        <v>5000</v>
      </c>
      <c r="JQ128" s="79">
        <v>0</v>
      </c>
      <c r="JR128" s="79">
        <v>0</v>
      </c>
      <c r="JS128" s="79">
        <v>0</v>
      </c>
      <c r="JT128" s="79">
        <v>550</v>
      </c>
      <c r="JU128" s="79">
        <v>601</v>
      </c>
      <c r="JV128" s="79">
        <v>640</v>
      </c>
      <c r="JW128" s="79">
        <v>490</v>
      </c>
      <c r="JX128" s="79">
        <v>653</v>
      </c>
      <c r="JY128" s="79">
        <v>788</v>
      </c>
      <c r="JZ128" s="79">
        <v>770</v>
      </c>
      <c r="KA128" s="79">
        <v>500</v>
      </c>
      <c r="KB128" s="79">
        <v>2800</v>
      </c>
      <c r="KC128" s="80">
        <f t="shared" si="42"/>
        <v>7792</v>
      </c>
      <c r="KD128" s="79">
        <v>3349</v>
      </c>
      <c r="KE128" s="79">
        <v>1880</v>
      </c>
      <c r="KF128" s="79">
        <v>870</v>
      </c>
      <c r="KG128" s="79">
        <v>1390</v>
      </c>
      <c r="KH128" s="79">
        <v>1330</v>
      </c>
      <c r="KI128" s="79">
        <v>0</v>
      </c>
      <c r="KJ128" s="79">
        <v>0</v>
      </c>
      <c r="KK128" s="79">
        <v>0</v>
      </c>
      <c r="KL128" s="79">
        <v>0</v>
      </c>
      <c r="KM128" s="79">
        <v>0</v>
      </c>
      <c r="KN128" s="79">
        <v>0</v>
      </c>
      <c r="KO128" s="79">
        <v>0</v>
      </c>
      <c r="KP128" s="80">
        <f t="shared" si="43"/>
        <v>8819</v>
      </c>
      <c r="KQ128" s="79">
        <v>0</v>
      </c>
      <c r="KR128" s="79">
        <v>0</v>
      </c>
      <c r="KS128" s="79">
        <v>0</v>
      </c>
      <c r="KT128" s="79">
        <v>0</v>
      </c>
      <c r="KU128" s="79">
        <v>0</v>
      </c>
      <c r="KV128" s="79">
        <v>0</v>
      </c>
      <c r="KW128" s="79">
        <v>0</v>
      </c>
      <c r="KX128" s="79">
        <v>0</v>
      </c>
      <c r="KY128" s="79">
        <v>0</v>
      </c>
      <c r="KZ128" s="79">
        <v>0</v>
      </c>
      <c r="LA128" s="79">
        <v>0</v>
      </c>
      <c r="LB128" s="79">
        <v>0</v>
      </c>
      <c r="LC128" s="80">
        <f t="shared" si="44"/>
        <v>0</v>
      </c>
      <c r="LD128" s="79">
        <v>0</v>
      </c>
      <c r="LE128" s="79">
        <v>0</v>
      </c>
      <c r="LF128" s="79">
        <v>0</v>
      </c>
      <c r="LG128" s="79">
        <v>0</v>
      </c>
      <c r="LH128" s="79">
        <v>0</v>
      </c>
      <c r="LI128" s="79">
        <v>0</v>
      </c>
      <c r="LJ128" s="81" t="e">
        <f>+INDEX(#REF!,MATCH($B128,#REF!,0),MATCH(LJ$6,#REF!,0))</f>
        <v>#REF!</v>
      </c>
      <c r="LK128" s="82"/>
      <c r="LL128" s="81"/>
      <c r="LM128" s="81"/>
      <c r="LN128" s="81"/>
      <c r="LO128" s="81"/>
      <c r="LP128" s="80" t="e">
        <f t="shared" si="45"/>
        <v>#REF!</v>
      </c>
    </row>
    <row r="129" spans="1:328" hidden="1" outlineLevel="1">
      <c r="B129" t="str">
        <f t="shared" si="57"/>
        <v>PLANTA DE BENEFICIOMOQUEGUA</v>
      </c>
      <c r="C129" s="78" t="s">
        <v>415</v>
      </c>
      <c r="D129" s="79">
        <v>3333484.33</v>
      </c>
      <c r="E129" s="79">
        <v>3333484.33</v>
      </c>
      <c r="F129" s="79">
        <v>3333484.33</v>
      </c>
      <c r="G129" s="79">
        <v>6394180</v>
      </c>
      <c r="H129" s="79">
        <v>6394180</v>
      </c>
      <c r="I129" s="79">
        <v>6394180</v>
      </c>
      <c r="J129" s="79">
        <v>4307670.67</v>
      </c>
      <c r="K129" s="79">
        <v>4307670.67</v>
      </c>
      <c r="L129" s="79">
        <v>4307670.67</v>
      </c>
      <c r="M129" s="79">
        <v>3779710</v>
      </c>
      <c r="N129" s="79">
        <v>3779710</v>
      </c>
      <c r="O129" s="79">
        <v>3779710</v>
      </c>
      <c r="P129" s="80">
        <v>53445135.000000007</v>
      </c>
      <c r="Q129" s="79">
        <v>4250400</v>
      </c>
      <c r="R129" s="79">
        <v>4250400</v>
      </c>
      <c r="S129" s="79">
        <v>4250400</v>
      </c>
      <c r="T129" s="79">
        <v>1042793.33</v>
      </c>
      <c r="U129" s="79">
        <v>1042793.33</v>
      </c>
      <c r="V129" s="79">
        <v>1042793.33</v>
      </c>
      <c r="W129" s="79">
        <v>6420412</v>
      </c>
      <c r="X129" s="79">
        <v>6420412</v>
      </c>
      <c r="Y129" s="79">
        <v>6420412</v>
      </c>
      <c r="Z129" s="79">
        <v>921688</v>
      </c>
      <c r="AA129" s="79">
        <v>921688</v>
      </c>
      <c r="AB129" s="79">
        <v>921688</v>
      </c>
      <c r="AC129" s="80">
        <v>37905879.990000002</v>
      </c>
      <c r="AD129" s="79">
        <v>7435690.3300000001</v>
      </c>
      <c r="AE129" s="79">
        <v>7435690.3300000001</v>
      </c>
      <c r="AF129" s="79">
        <v>7435690.3300000001</v>
      </c>
      <c r="AG129" s="79">
        <v>5192109.33</v>
      </c>
      <c r="AH129" s="79">
        <v>5192109.33</v>
      </c>
      <c r="AI129" s="79">
        <v>5192109.33</v>
      </c>
      <c r="AJ129" s="79">
        <v>0</v>
      </c>
      <c r="AK129" s="79">
        <v>0</v>
      </c>
      <c r="AL129" s="79">
        <v>0</v>
      </c>
      <c r="AM129" s="79">
        <v>0</v>
      </c>
      <c r="AN129" s="79">
        <v>0</v>
      </c>
      <c r="AO129" s="79">
        <v>0</v>
      </c>
      <c r="AP129" s="80">
        <v>37883398.979999997</v>
      </c>
      <c r="AQ129" s="79">
        <v>442021.67</v>
      </c>
      <c r="AR129" s="79">
        <v>442021.67</v>
      </c>
      <c r="AS129" s="79">
        <v>442021.67</v>
      </c>
      <c r="AT129" s="79">
        <v>71.67</v>
      </c>
      <c r="AU129" s="79">
        <v>71.67</v>
      </c>
      <c r="AV129" s="79">
        <v>71.67</v>
      </c>
      <c r="AW129" s="79">
        <v>108313.67</v>
      </c>
      <c r="AX129" s="79">
        <v>108313.67</v>
      </c>
      <c r="AY129" s="79">
        <v>108313.67</v>
      </c>
      <c r="AZ129" s="79">
        <v>528020.66</v>
      </c>
      <c r="BA129" s="79">
        <v>528020.66</v>
      </c>
      <c r="BB129" s="79">
        <v>528020.66</v>
      </c>
      <c r="BC129" s="80">
        <v>3235283.01</v>
      </c>
      <c r="BD129" s="79">
        <v>1973491.33</v>
      </c>
      <c r="BE129" s="79">
        <v>1973491.33</v>
      </c>
      <c r="BF129" s="79">
        <v>1973491.33</v>
      </c>
      <c r="BG129" s="79">
        <v>1832622</v>
      </c>
      <c r="BH129" s="79">
        <v>1832622</v>
      </c>
      <c r="BI129" s="79">
        <v>1832622</v>
      </c>
      <c r="BJ129" s="79">
        <v>4365750.33</v>
      </c>
      <c r="BK129" s="79">
        <v>4365750.33</v>
      </c>
      <c r="BL129" s="79">
        <v>4365750.33</v>
      </c>
      <c r="BM129" s="79">
        <v>5701912.3300000001</v>
      </c>
      <c r="BN129" s="79">
        <v>5701912.3300000001</v>
      </c>
      <c r="BO129" s="79">
        <v>5701912.3300000001</v>
      </c>
      <c r="BP129" s="80">
        <v>41621327.969999991</v>
      </c>
      <c r="BQ129" s="79">
        <v>1068577.67</v>
      </c>
      <c r="BR129" s="79">
        <v>1068577.67</v>
      </c>
      <c r="BS129" s="79">
        <v>1068577.67</v>
      </c>
      <c r="BT129" s="79">
        <v>296110.67000000004</v>
      </c>
      <c r="BU129" s="79">
        <v>296110.67000000004</v>
      </c>
      <c r="BV129" s="79">
        <v>296110.67000000004</v>
      </c>
      <c r="BW129" s="79">
        <v>272986</v>
      </c>
      <c r="BX129" s="79">
        <v>272986</v>
      </c>
      <c r="BY129" s="79">
        <v>272986</v>
      </c>
      <c r="BZ129" s="79">
        <v>501682.33999999997</v>
      </c>
      <c r="CA129" s="79">
        <v>501682.33999999997</v>
      </c>
      <c r="CB129" s="79">
        <v>501682.33999999997</v>
      </c>
      <c r="CC129" s="80">
        <v>6418070.0399999991</v>
      </c>
      <c r="CD129" s="79">
        <v>124817.67</v>
      </c>
      <c r="CE129" s="79">
        <v>124817.67</v>
      </c>
      <c r="CF129" s="79">
        <v>124817.67</v>
      </c>
      <c r="CG129" s="79">
        <v>202734.34</v>
      </c>
      <c r="CH129" s="79">
        <v>202734.34</v>
      </c>
      <c r="CI129" s="79">
        <v>202734.34</v>
      </c>
      <c r="CJ129" s="79">
        <v>265065.33</v>
      </c>
      <c r="CK129" s="79">
        <v>265065.33</v>
      </c>
      <c r="CL129" s="79">
        <v>265065.33</v>
      </c>
      <c r="CM129" s="79">
        <v>257773.66999999998</v>
      </c>
      <c r="CN129" s="79">
        <v>257773.66999999998</v>
      </c>
      <c r="CO129" s="79">
        <v>257773.66999999998</v>
      </c>
      <c r="CP129" s="80">
        <v>2551173.0299999998</v>
      </c>
      <c r="CQ129" s="79">
        <v>865603.12</v>
      </c>
      <c r="CR129" s="79">
        <v>865603.12</v>
      </c>
      <c r="CS129" s="79">
        <v>865603.12</v>
      </c>
      <c r="CT129" s="79">
        <v>825318.34000000008</v>
      </c>
      <c r="CU129" s="79">
        <v>825318.34000000008</v>
      </c>
      <c r="CV129" s="79">
        <v>825318.34000000008</v>
      </c>
      <c r="CW129" s="79">
        <v>212243.67</v>
      </c>
      <c r="CX129" s="79">
        <v>212243.67</v>
      </c>
      <c r="CY129" s="79">
        <v>212243.67</v>
      </c>
      <c r="CZ129" s="79">
        <v>1015639.6699999999</v>
      </c>
      <c r="DA129" s="79">
        <v>1015639.6699999999</v>
      </c>
      <c r="DB129" s="79">
        <v>1015639.6699999999</v>
      </c>
      <c r="DC129" s="80">
        <v>8756414.3999999985</v>
      </c>
      <c r="DD129" s="79">
        <v>1203903</v>
      </c>
      <c r="DE129" s="79">
        <v>1203903</v>
      </c>
      <c r="DF129" s="79">
        <v>1203903</v>
      </c>
      <c r="DG129" s="79">
        <v>1363491.67</v>
      </c>
      <c r="DH129" s="79">
        <v>1363491.67</v>
      </c>
      <c r="DI129" s="79">
        <v>1363491.67</v>
      </c>
      <c r="DJ129" s="79">
        <v>2864737.34</v>
      </c>
      <c r="DK129" s="79">
        <v>2864737.34</v>
      </c>
      <c r="DL129" s="79">
        <v>2864737.34</v>
      </c>
      <c r="DM129" s="79">
        <v>3580194.34</v>
      </c>
      <c r="DN129" s="79">
        <v>3580194.34</v>
      </c>
      <c r="DO129" s="79">
        <v>3580194.34</v>
      </c>
      <c r="DP129" s="80">
        <v>27036979.049999997</v>
      </c>
      <c r="DQ129" s="79">
        <v>968846.99</v>
      </c>
      <c r="DR129" s="79">
        <v>968846.99</v>
      </c>
      <c r="DS129" s="79">
        <v>968846.99</v>
      </c>
      <c r="DT129" s="79">
        <v>3550939</v>
      </c>
      <c r="DU129" s="79">
        <v>718544</v>
      </c>
      <c r="DV129" s="79">
        <v>275015</v>
      </c>
      <c r="DW129" s="79">
        <v>2268225</v>
      </c>
      <c r="DX129" s="79">
        <v>587334</v>
      </c>
      <c r="DY129" s="79">
        <v>1615675</v>
      </c>
      <c r="DZ129" s="79">
        <v>817875</v>
      </c>
      <c r="EA129" s="79">
        <v>5151391</v>
      </c>
      <c r="EB129" s="79">
        <v>1717279</v>
      </c>
      <c r="EC129" s="80">
        <v>19608817.969999999</v>
      </c>
      <c r="ED129" s="79">
        <v>915674</v>
      </c>
      <c r="EE129" s="79">
        <v>640766</v>
      </c>
      <c r="EF129" s="79">
        <v>1404687</v>
      </c>
      <c r="EG129" s="79">
        <v>1101945</v>
      </c>
      <c r="EH129" s="79">
        <v>1548787</v>
      </c>
      <c r="EI129" s="79">
        <v>720102</v>
      </c>
      <c r="EJ129" s="79">
        <v>1709041</v>
      </c>
      <c r="EK129" s="79">
        <v>1388026</v>
      </c>
      <c r="EL129" s="79">
        <v>870828</v>
      </c>
      <c r="EM129" s="79">
        <v>1009393</v>
      </c>
      <c r="EN129" s="79">
        <v>663877</v>
      </c>
      <c r="EO129" s="79">
        <v>1057719</v>
      </c>
      <c r="EP129" s="80">
        <v>13030845</v>
      </c>
      <c r="EQ129" s="79">
        <v>227248</v>
      </c>
      <c r="ER129" s="79">
        <v>986399</v>
      </c>
      <c r="ES129" s="79">
        <v>1951792</v>
      </c>
      <c r="ET129" s="79">
        <v>812206</v>
      </c>
      <c r="EU129" s="79">
        <v>1489013</v>
      </c>
      <c r="EV129" s="79">
        <v>5145309</v>
      </c>
      <c r="EW129" s="79">
        <v>1180837</v>
      </c>
      <c r="EX129" s="79">
        <v>2114734</v>
      </c>
      <c r="EY129" s="79">
        <v>3015879</v>
      </c>
      <c r="EZ129" s="79">
        <v>1942719</v>
      </c>
      <c r="FA129" s="79">
        <v>4035203</v>
      </c>
      <c r="FB129" s="79">
        <v>3478119</v>
      </c>
      <c r="FC129" s="80">
        <v>26379458</v>
      </c>
      <c r="FD129" s="79">
        <v>1389017</v>
      </c>
      <c r="FE129" s="79">
        <v>2297101</v>
      </c>
      <c r="FF129" s="79">
        <v>2501983</v>
      </c>
      <c r="FG129" s="79">
        <v>6433452</v>
      </c>
      <c r="FH129" s="79">
        <v>4735801</v>
      </c>
      <c r="FI129" s="79">
        <v>4204651</v>
      </c>
      <c r="FJ129" s="79">
        <v>5112768</v>
      </c>
      <c r="FK129" s="79">
        <v>11246004</v>
      </c>
      <c r="FL129" s="79">
        <v>6056039</v>
      </c>
      <c r="FM129" s="79">
        <v>5233306</v>
      </c>
      <c r="FN129" s="79">
        <v>4171119</v>
      </c>
      <c r="FO129" s="79">
        <v>6878017</v>
      </c>
      <c r="FP129" s="80">
        <v>60259258</v>
      </c>
      <c r="FQ129" s="79">
        <v>1353025</v>
      </c>
      <c r="FR129" s="79">
        <v>1530288</v>
      </c>
      <c r="FS129" s="79">
        <v>6902293</v>
      </c>
      <c r="FT129" s="79">
        <v>3589584</v>
      </c>
      <c r="FU129" s="79">
        <v>3881430</v>
      </c>
      <c r="FV129" s="79">
        <v>4645829</v>
      </c>
      <c r="FW129" s="79">
        <v>2987474</v>
      </c>
      <c r="FX129" s="79">
        <v>2029755</v>
      </c>
      <c r="FY129" s="79">
        <v>1144891</v>
      </c>
      <c r="FZ129" s="79">
        <v>2024498</v>
      </c>
      <c r="GA129" s="79">
        <v>2074903</v>
      </c>
      <c r="GB129" s="79">
        <v>3090199</v>
      </c>
      <c r="GC129" s="80">
        <v>35254169</v>
      </c>
      <c r="GD129" s="79">
        <v>333162</v>
      </c>
      <c r="GE129" s="79">
        <v>945388</v>
      </c>
      <c r="GF129" s="79">
        <v>1984240</v>
      </c>
      <c r="GG129" s="79">
        <v>3901538</v>
      </c>
      <c r="GH129" s="79">
        <v>7534225</v>
      </c>
      <c r="GI129" s="79">
        <v>-2522056</v>
      </c>
      <c r="GJ129" s="79">
        <v>1628811</v>
      </c>
      <c r="GK129" s="79">
        <v>7231783</v>
      </c>
      <c r="GL129" s="79">
        <v>6127742</v>
      </c>
      <c r="GM129" s="79">
        <v>2289019</v>
      </c>
      <c r="GN129" s="79">
        <v>1880232</v>
      </c>
      <c r="GO129" s="79">
        <v>5047268</v>
      </c>
      <c r="GP129" s="80">
        <f t="shared" si="35"/>
        <v>36381352</v>
      </c>
      <c r="GQ129" s="79">
        <v>465488</v>
      </c>
      <c r="GR129" s="79">
        <v>101341</v>
      </c>
      <c r="GS129" s="79">
        <v>912451</v>
      </c>
      <c r="GT129" s="79">
        <v>1629673</v>
      </c>
      <c r="GU129" s="79">
        <v>291546</v>
      </c>
      <c r="GV129" s="79">
        <v>1431895.18</v>
      </c>
      <c r="GW129" s="79">
        <v>833217</v>
      </c>
      <c r="GX129" s="79">
        <v>4276424</v>
      </c>
      <c r="GY129" s="79">
        <v>3099173</v>
      </c>
      <c r="GZ129" s="79">
        <v>4779975</v>
      </c>
      <c r="HA129" s="79">
        <v>1608637</v>
      </c>
      <c r="HB129" s="79">
        <v>856764</v>
      </c>
      <c r="HC129" s="80">
        <f t="shared" si="36"/>
        <v>20286584.18</v>
      </c>
      <c r="HD129" s="79">
        <v>940530</v>
      </c>
      <c r="HE129" s="79">
        <v>3852113</v>
      </c>
      <c r="HF129" s="79">
        <v>2348381</v>
      </c>
      <c r="HG129" s="79">
        <v>4206736</v>
      </c>
      <c r="HH129" s="79">
        <v>1728347</v>
      </c>
      <c r="HI129" s="79">
        <v>820087</v>
      </c>
      <c r="HJ129" s="79">
        <v>4315327</v>
      </c>
      <c r="HK129" s="79">
        <v>3664377</v>
      </c>
      <c r="HL129" s="79">
        <v>3115195</v>
      </c>
      <c r="HM129" s="79">
        <v>1572744</v>
      </c>
      <c r="HN129" s="79">
        <v>2978302</v>
      </c>
      <c r="HO129" s="79">
        <v>5462958</v>
      </c>
      <c r="HP129" s="80">
        <f t="shared" si="37"/>
        <v>35005097</v>
      </c>
      <c r="HQ129" s="79">
        <v>970107</v>
      </c>
      <c r="HR129" s="79">
        <v>1227665</v>
      </c>
      <c r="HS129" s="79">
        <v>1323417</v>
      </c>
      <c r="HT129" s="79">
        <v>337406</v>
      </c>
      <c r="HU129" s="79">
        <v>1077009</v>
      </c>
      <c r="HV129" s="79">
        <v>-577225</v>
      </c>
      <c r="HW129" s="79">
        <v>807173</v>
      </c>
      <c r="HX129" s="79">
        <v>2884399</v>
      </c>
      <c r="HY129" s="79">
        <v>-353800</v>
      </c>
      <c r="HZ129" s="79">
        <v>-272891</v>
      </c>
      <c r="IA129" s="79">
        <v>2491417</v>
      </c>
      <c r="IB129" s="79">
        <v>416788</v>
      </c>
      <c r="IC129" s="80">
        <f t="shared" si="38"/>
        <v>10331465</v>
      </c>
      <c r="ID129" s="79">
        <v>155762</v>
      </c>
      <c r="IE129" s="79">
        <v>6315154.1699999999</v>
      </c>
      <c r="IF129" s="79">
        <v>4891559.45</v>
      </c>
      <c r="IG129" s="79">
        <v>5665643.5700000003</v>
      </c>
      <c r="IH129" s="79">
        <v>3326129.96</v>
      </c>
      <c r="II129" s="79">
        <v>4483743.3499999996</v>
      </c>
      <c r="IJ129" s="79">
        <v>3570298.87</v>
      </c>
      <c r="IK129" s="79">
        <v>2610896</v>
      </c>
      <c r="IL129" s="79">
        <v>19058621</v>
      </c>
      <c r="IM129" s="79">
        <v>1295469</v>
      </c>
      <c r="IN129" s="79">
        <v>-390884</v>
      </c>
      <c r="IO129" s="79">
        <v>12208636</v>
      </c>
      <c r="IP129" s="80">
        <f t="shared" si="39"/>
        <v>63191029.370000005</v>
      </c>
      <c r="IQ129" s="79">
        <v>0</v>
      </c>
      <c r="IR129" s="79">
        <v>3128474</v>
      </c>
      <c r="IS129" s="79">
        <v>4355270</v>
      </c>
      <c r="IT129" s="79">
        <v>2101086</v>
      </c>
      <c r="IU129" s="79">
        <v>3837404</v>
      </c>
      <c r="IV129" s="79">
        <v>1133803</v>
      </c>
      <c r="IW129" s="79">
        <v>1907671</v>
      </c>
      <c r="IX129" s="79">
        <v>58856388</v>
      </c>
      <c r="IY129" s="79">
        <v>14878762</v>
      </c>
      <c r="IZ129" s="79">
        <v>74676538</v>
      </c>
      <c r="JA129" s="79">
        <v>70021969</v>
      </c>
      <c r="JB129" s="79">
        <v>80392428</v>
      </c>
      <c r="JC129" s="80">
        <f t="shared" si="40"/>
        <v>315289793</v>
      </c>
      <c r="JD129" s="79">
        <v>13080012</v>
      </c>
      <c r="JE129" s="79">
        <v>33753449</v>
      </c>
      <c r="JF129" s="79">
        <v>56062383</v>
      </c>
      <c r="JG129" s="79">
        <v>46338707</v>
      </c>
      <c r="JH129" s="79">
        <v>37922665</v>
      </c>
      <c r="JI129" s="79">
        <v>35644411</v>
      </c>
      <c r="JJ129" s="79">
        <v>26950418</v>
      </c>
      <c r="JK129" s="79">
        <v>33188579</v>
      </c>
      <c r="JL129" s="79">
        <v>29140698</v>
      </c>
      <c r="JM129" s="79">
        <v>30791427</v>
      </c>
      <c r="JN129" s="79">
        <v>32291539</v>
      </c>
      <c r="JO129" s="79">
        <v>53153741</v>
      </c>
      <c r="JP129" s="80">
        <f t="shared" si="41"/>
        <v>428318029</v>
      </c>
      <c r="JQ129" s="79">
        <v>14295080</v>
      </c>
      <c r="JR129" s="79">
        <v>28214934</v>
      </c>
      <c r="JS129" s="79">
        <v>25894423</v>
      </c>
      <c r="JT129" s="79">
        <v>32991218</v>
      </c>
      <c r="JU129" s="79">
        <v>31913131</v>
      </c>
      <c r="JV129" s="79">
        <v>38473432</v>
      </c>
      <c r="JW129" s="79">
        <v>45870758</v>
      </c>
      <c r="JX129" s="79">
        <v>32829082</v>
      </c>
      <c r="JY129" s="79">
        <v>23978452</v>
      </c>
      <c r="JZ129" s="79">
        <v>28690218</v>
      </c>
      <c r="KA129" s="79">
        <v>38869549</v>
      </c>
      <c r="KB129" s="79">
        <v>46291154</v>
      </c>
      <c r="KC129" s="80">
        <f t="shared" si="42"/>
        <v>388311431</v>
      </c>
      <c r="KD129" s="79">
        <v>35599683</v>
      </c>
      <c r="KE129" s="79">
        <v>21780972</v>
      </c>
      <c r="KF129" s="79">
        <v>37343120</v>
      </c>
      <c r="KG129" s="79">
        <v>33396991</v>
      </c>
      <c r="KH129" s="79">
        <v>33228717</v>
      </c>
      <c r="KI129" s="79">
        <v>40609739</v>
      </c>
      <c r="KJ129" s="79">
        <v>28649086</v>
      </c>
      <c r="KK129" s="79">
        <v>43131990</v>
      </c>
      <c r="KL129" s="79">
        <v>28050306</v>
      </c>
      <c r="KM129" s="79">
        <v>30733713</v>
      </c>
      <c r="KN129" s="79">
        <v>22065656</v>
      </c>
      <c r="KO129" s="79">
        <v>43276594</v>
      </c>
      <c r="KP129" s="80">
        <f t="shared" si="43"/>
        <v>397866567</v>
      </c>
      <c r="KQ129" s="79">
        <v>18827291</v>
      </c>
      <c r="KR129" s="79">
        <v>19786833</v>
      </c>
      <c r="KS129" s="79">
        <v>21318882</v>
      </c>
      <c r="KT129" s="79">
        <v>14281156</v>
      </c>
      <c r="KU129" s="79">
        <v>11094134</v>
      </c>
      <c r="KV129" s="79">
        <v>14884909</v>
      </c>
      <c r="KW129" s="79">
        <v>11382923</v>
      </c>
      <c r="KX129" s="79">
        <v>11021660</v>
      </c>
      <c r="KY129" s="79">
        <v>108440761</v>
      </c>
      <c r="KZ129" s="79">
        <v>10074435</v>
      </c>
      <c r="LA129" s="79">
        <v>22957577</v>
      </c>
      <c r="LB129" s="79">
        <v>22237353</v>
      </c>
      <c r="LC129" s="80">
        <f t="shared" si="44"/>
        <v>286307914</v>
      </c>
      <c r="LD129" s="79">
        <v>1341600</v>
      </c>
      <c r="LE129" s="79">
        <v>6123594</v>
      </c>
      <c r="LF129" s="79">
        <v>7139262</v>
      </c>
      <c r="LG129" s="79">
        <v>-2211288</v>
      </c>
      <c r="LH129" s="79">
        <v>2986075</v>
      </c>
      <c r="LI129" s="79">
        <v>5207062</v>
      </c>
      <c r="LJ129" s="81" t="e">
        <f>+INDEX(#REF!,MATCH($B129,#REF!,0),MATCH(LJ$6,#REF!,0))</f>
        <v>#REF!</v>
      </c>
      <c r="LK129" s="82"/>
      <c r="LL129" s="81"/>
      <c r="LM129" s="81"/>
      <c r="LN129" s="81"/>
      <c r="LO129" s="81"/>
      <c r="LP129" s="80" t="e">
        <f t="shared" si="45"/>
        <v>#REF!</v>
      </c>
    </row>
    <row r="130" spans="1:328" hidden="1" outlineLevel="1">
      <c r="B130" t="str">
        <f t="shared" si="57"/>
        <v>PLANTA DE BENEFICIOPASCO</v>
      </c>
      <c r="C130" s="78" t="s">
        <v>416</v>
      </c>
      <c r="D130" s="79">
        <v>42419.67</v>
      </c>
      <c r="E130" s="79">
        <v>42419.67</v>
      </c>
      <c r="F130" s="79">
        <v>42419.67</v>
      </c>
      <c r="G130" s="79">
        <v>458039.33</v>
      </c>
      <c r="H130" s="79">
        <v>458039.33</v>
      </c>
      <c r="I130" s="79">
        <v>458039.33</v>
      </c>
      <c r="J130" s="79">
        <v>178558</v>
      </c>
      <c r="K130" s="79">
        <v>178558</v>
      </c>
      <c r="L130" s="79">
        <v>178558</v>
      </c>
      <c r="M130" s="79">
        <v>11664</v>
      </c>
      <c r="N130" s="79">
        <v>11664</v>
      </c>
      <c r="O130" s="79">
        <v>11664</v>
      </c>
      <c r="P130" s="80">
        <v>2072043</v>
      </c>
      <c r="Q130" s="79">
        <v>766869.60000000009</v>
      </c>
      <c r="R130" s="79">
        <v>766869.60000000009</v>
      </c>
      <c r="S130" s="79">
        <v>766869.60000000009</v>
      </c>
      <c r="T130" s="79">
        <v>144793.01999999999</v>
      </c>
      <c r="U130" s="79">
        <v>144793.01999999999</v>
      </c>
      <c r="V130" s="79">
        <v>144793.01999999999</v>
      </c>
      <c r="W130" s="79">
        <v>169442.43</v>
      </c>
      <c r="X130" s="79">
        <v>169442.43</v>
      </c>
      <c r="Y130" s="79">
        <v>169442.43</v>
      </c>
      <c r="Z130" s="79">
        <v>263424.08999999997</v>
      </c>
      <c r="AA130" s="79">
        <v>263424.08999999997</v>
      </c>
      <c r="AB130" s="79">
        <v>263424.08999999997</v>
      </c>
      <c r="AC130" s="80">
        <v>4033587.4200000004</v>
      </c>
      <c r="AD130" s="79">
        <v>183192.58</v>
      </c>
      <c r="AE130" s="79">
        <v>183192.58</v>
      </c>
      <c r="AF130" s="79">
        <v>183192.58</v>
      </c>
      <c r="AG130" s="79">
        <v>82158.67</v>
      </c>
      <c r="AH130" s="79">
        <v>82158.67</v>
      </c>
      <c r="AI130" s="79">
        <v>82158.67</v>
      </c>
      <c r="AJ130" s="79">
        <v>73631.33</v>
      </c>
      <c r="AK130" s="79">
        <v>73631.33</v>
      </c>
      <c r="AL130" s="79">
        <v>73631.33</v>
      </c>
      <c r="AM130" s="79">
        <v>63434</v>
      </c>
      <c r="AN130" s="79">
        <v>63434</v>
      </c>
      <c r="AO130" s="79">
        <v>63434</v>
      </c>
      <c r="AP130" s="80">
        <v>1207249.74</v>
      </c>
      <c r="AQ130" s="79">
        <v>75089</v>
      </c>
      <c r="AR130" s="79">
        <v>75089</v>
      </c>
      <c r="AS130" s="79">
        <v>75089</v>
      </c>
      <c r="AT130" s="79">
        <v>164335.67000000001</v>
      </c>
      <c r="AU130" s="79">
        <v>164335.67000000001</v>
      </c>
      <c r="AV130" s="79">
        <v>164335.67000000001</v>
      </c>
      <c r="AW130" s="79">
        <v>9645.67</v>
      </c>
      <c r="AX130" s="79">
        <v>9645.67</v>
      </c>
      <c r="AY130" s="79">
        <v>9645.67</v>
      </c>
      <c r="AZ130" s="79">
        <v>85785.67</v>
      </c>
      <c r="BA130" s="79">
        <v>85785.67</v>
      </c>
      <c r="BB130" s="79">
        <v>85785.67</v>
      </c>
      <c r="BC130" s="80">
        <v>1004568.0300000004</v>
      </c>
      <c r="BD130" s="79">
        <v>105374.33</v>
      </c>
      <c r="BE130" s="79">
        <v>105374.33</v>
      </c>
      <c r="BF130" s="79">
        <v>105374.33</v>
      </c>
      <c r="BG130" s="79">
        <v>88048.33</v>
      </c>
      <c r="BH130" s="79">
        <v>88048.33</v>
      </c>
      <c r="BI130" s="79">
        <v>88048.33</v>
      </c>
      <c r="BJ130" s="79">
        <v>205074</v>
      </c>
      <c r="BK130" s="79">
        <v>205074</v>
      </c>
      <c r="BL130" s="79">
        <v>205074</v>
      </c>
      <c r="BM130" s="79">
        <v>75715.67</v>
      </c>
      <c r="BN130" s="79">
        <v>75715.67</v>
      </c>
      <c r="BO130" s="79">
        <v>75715.67</v>
      </c>
      <c r="BP130" s="80">
        <v>1422636.9899999998</v>
      </c>
      <c r="BQ130" s="79">
        <v>25474.67</v>
      </c>
      <c r="BR130" s="79">
        <v>25474.67</v>
      </c>
      <c r="BS130" s="79">
        <v>25474.67</v>
      </c>
      <c r="BT130" s="79">
        <v>877.67</v>
      </c>
      <c r="BU130" s="79">
        <v>877.67</v>
      </c>
      <c r="BV130" s="79">
        <v>877.67</v>
      </c>
      <c r="BW130" s="79">
        <v>243460.33</v>
      </c>
      <c r="BX130" s="79">
        <v>243460.33</v>
      </c>
      <c r="BY130" s="79">
        <v>243460.33</v>
      </c>
      <c r="BZ130" s="79">
        <v>45795.33</v>
      </c>
      <c r="CA130" s="79">
        <v>45795.33</v>
      </c>
      <c r="CB130" s="79">
        <v>45795.33</v>
      </c>
      <c r="CC130" s="80">
        <v>946823.99999999977</v>
      </c>
      <c r="CD130" s="79">
        <v>49984.67</v>
      </c>
      <c r="CE130" s="79">
        <v>49984.67</v>
      </c>
      <c r="CF130" s="79">
        <v>49984.67</v>
      </c>
      <c r="CG130" s="79">
        <v>0</v>
      </c>
      <c r="CH130" s="79">
        <v>0</v>
      </c>
      <c r="CI130" s="79">
        <v>0</v>
      </c>
      <c r="CJ130" s="79">
        <v>0</v>
      </c>
      <c r="CK130" s="79">
        <v>0</v>
      </c>
      <c r="CL130" s="79">
        <v>0</v>
      </c>
      <c r="CM130" s="79">
        <v>0</v>
      </c>
      <c r="CN130" s="79">
        <v>0</v>
      </c>
      <c r="CO130" s="79">
        <v>0</v>
      </c>
      <c r="CP130" s="80">
        <v>149954.01</v>
      </c>
      <c r="CQ130" s="79">
        <v>0</v>
      </c>
      <c r="CR130" s="79">
        <v>0</v>
      </c>
      <c r="CS130" s="79">
        <v>0</v>
      </c>
      <c r="CT130" s="79">
        <v>0</v>
      </c>
      <c r="CU130" s="79">
        <v>0</v>
      </c>
      <c r="CV130" s="79">
        <v>0</v>
      </c>
      <c r="CW130" s="79">
        <v>0</v>
      </c>
      <c r="CX130" s="79">
        <v>0</v>
      </c>
      <c r="CY130" s="79">
        <v>0</v>
      </c>
      <c r="CZ130" s="79">
        <v>0</v>
      </c>
      <c r="DA130" s="79">
        <v>0</v>
      </c>
      <c r="DB130" s="79">
        <v>0</v>
      </c>
      <c r="DC130" s="80">
        <v>0</v>
      </c>
      <c r="DD130" s="79">
        <v>174813.88999999998</v>
      </c>
      <c r="DE130" s="79">
        <v>174813.88999999998</v>
      </c>
      <c r="DF130" s="79">
        <v>174813.88999999998</v>
      </c>
      <c r="DG130" s="79">
        <v>400484.01</v>
      </c>
      <c r="DH130" s="79">
        <v>400484.01</v>
      </c>
      <c r="DI130" s="79">
        <v>400484.01</v>
      </c>
      <c r="DJ130" s="79">
        <v>45714.53</v>
      </c>
      <c r="DK130" s="79">
        <v>45714.53</v>
      </c>
      <c r="DL130" s="79">
        <v>45714.53</v>
      </c>
      <c r="DM130" s="79">
        <v>341236.39</v>
      </c>
      <c r="DN130" s="79">
        <v>341236.39</v>
      </c>
      <c r="DO130" s="79">
        <v>341236.39</v>
      </c>
      <c r="DP130" s="80">
        <v>2886746.4600000004</v>
      </c>
      <c r="DQ130" s="79">
        <v>262137</v>
      </c>
      <c r="DR130" s="79">
        <v>262137</v>
      </c>
      <c r="DS130" s="79">
        <v>262137</v>
      </c>
      <c r="DT130" s="79">
        <v>1929188.21</v>
      </c>
      <c r="DU130" s="79">
        <v>2125840</v>
      </c>
      <c r="DV130" s="79">
        <v>2069484</v>
      </c>
      <c r="DW130" s="79">
        <v>7811314</v>
      </c>
      <c r="DX130" s="79">
        <v>13240969</v>
      </c>
      <c r="DY130" s="79">
        <v>3279991.75</v>
      </c>
      <c r="DZ130" s="79">
        <v>5084610.1100000003</v>
      </c>
      <c r="EA130" s="79">
        <v>5176453</v>
      </c>
      <c r="EB130" s="79">
        <v>10917905.199999999</v>
      </c>
      <c r="EC130" s="80">
        <v>52422166.269999996</v>
      </c>
      <c r="ED130" s="79">
        <v>2963589</v>
      </c>
      <c r="EE130" s="79">
        <v>4713146.8</v>
      </c>
      <c r="EF130" s="79">
        <v>7364037.0899999999</v>
      </c>
      <c r="EG130" s="79">
        <v>2300778.9499999997</v>
      </c>
      <c r="EH130" s="79">
        <v>3094519.15</v>
      </c>
      <c r="EI130" s="79">
        <v>6299595.8200000003</v>
      </c>
      <c r="EJ130" s="79">
        <v>6008124.7400000002</v>
      </c>
      <c r="EK130" s="79">
        <v>9511139.2999999989</v>
      </c>
      <c r="EL130" s="79">
        <v>3222558.88</v>
      </c>
      <c r="EM130" s="79">
        <v>5947013.7299999995</v>
      </c>
      <c r="EN130" s="79">
        <v>5875327.7299999995</v>
      </c>
      <c r="EO130" s="79">
        <v>7851087.5599999996</v>
      </c>
      <c r="EP130" s="80">
        <v>65150918.749999993</v>
      </c>
      <c r="EQ130" s="79">
        <v>1286451.44</v>
      </c>
      <c r="ER130" s="79">
        <v>5976694.4199999999</v>
      </c>
      <c r="ES130" s="79">
        <v>1309057.2</v>
      </c>
      <c r="ET130" s="79">
        <v>2777318.53</v>
      </c>
      <c r="EU130" s="79">
        <v>142581.56</v>
      </c>
      <c r="EV130" s="79">
        <v>518669.82999999996</v>
      </c>
      <c r="EW130" s="79">
        <v>1999337.3900000001</v>
      </c>
      <c r="EX130" s="79">
        <v>2049363.4</v>
      </c>
      <c r="EY130" s="79">
        <v>1209929.79</v>
      </c>
      <c r="EZ130" s="79">
        <v>1716768.15</v>
      </c>
      <c r="FA130" s="79">
        <v>1825146.47</v>
      </c>
      <c r="FB130" s="79">
        <v>2443199.5300000003</v>
      </c>
      <c r="FC130" s="80">
        <v>23254517.709999997</v>
      </c>
      <c r="FD130" s="79">
        <v>524362.76</v>
      </c>
      <c r="FE130" s="79">
        <v>3188488.51</v>
      </c>
      <c r="FF130" s="79">
        <v>3217728.31</v>
      </c>
      <c r="FG130" s="79">
        <v>5266324.92</v>
      </c>
      <c r="FH130" s="79">
        <v>5057450.5</v>
      </c>
      <c r="FI130" s="79">
        <v>412346.68</v>
      </c>
      <c r="FJ130" s="79">
        <v>3922993.04</v>
      </c>
      <c r="FK130" s="79">
        <v>5504003.4700000007</v>
      </c>
      <c r="FL130" s="79">
        <v>3436124.7</v>
      </c>
      <c r="FM130" s="79">
        <v>3973398.95</v>
      </c>
      <c r="FN130" s="79">
        <v>4942605.72</v>
      </c>
      <c r="FO130" s="79">
        <v>5011772.59</v>
      </c>
      <c r="FP130" s="80">
        <v>44457600.149999991</v>
      </c>
      <c r="FQ130" s="79">
        <v>681474</v>
      </c>
      <c r="FR130" s="79">
        <v>2313332.67</v>
      </c>
      <c r="FS130" s="79">
        <v>2284514</v>
      </c>
      <c r="FT130" s="79">
        <v>5727815.5</v>
      </c>
      <c r="FU130" s="79">
        <v>935318</v>
      </c>
      <c r="FV130" s="79">
        <v>11658952</v>
      </c>
      <c r="FW130" s="79">
        <v>8183433</v>
      </c>
      <c r="FX130" s="79">
        <v>7666147.6600000001</v>
      </c>
      <c r="FY130" s="79">
        <v>5662153.2800000003</v>
      </c>
      <c r="FZ130" s="79">
        <v>5919755.9500000002</v>
      </c>
      <c r="GA130" s="79">
        <v>5190906.74</v>
      </c>
      <c r="GB130" s="79">
        <v>9728558.1500000004</v>
      </c>
      <c r="GC130" s="80">
        <v>65952360.950000003</v>
      </c>
      <c r="GD130" s="79">
        <v>131855.21000000002</v>
      </c>
      <c r="GE130" s="79">
        <v>2510344.8199999998</v>
      </c>
      <c r="GF130" s="79">
        <v>4146746.68</v>
      </c>
      <c r="GG130" s="79">
        <v>1939692.47</v>
      </c>
      <c r="GH130" s="79">
        <v>7735713.3499999996</v>
      </c>
      <c r="GI130" s="79">
        <v>2459486.9500000002</v>
      </c>
      <c r="GJ130" s="79">
        <v>2150147.37</v>
      </c>
      <c r="GK130" s="79">
        <v>8493680.5099999998</v>
      </c>
      <c r="GL130" s="79">
        <v>3101603.6</v>
      </c>
      <c r="GM130" s="79">
        <v>822617.08000000007</v>
      </c>
      <c r="GN130" s="79">
        <v>2440723.29</v>
      </c>
      <c r="GO130" s="79">
        <v>2155863.7999999998</v>
      </c>
      <c r="GP130" s="80">
        <f t="shared" si="35"/>
        <v>38088475.129999995</v>
      </c>
      <c r="GQ130" s="79">
        <v>1075546.01</v>
      </c>
      <c r="GR130" s="79">
        <v>1353885.58</v>
      </c>
      <c r="GS130" s="79">
        <v>2906181.6</v>
      </c>
      <c r="GT130" s="79">
        <v>2269376.34</v>
      </c>
      <c r="GU130" s="79">
        <v>1041239.77</v>
      </c>
      <c r="GV130" s="79">
        <v>858649.74</v>
      </c>
      <c r="GW130" s="79">
        <v>710528.76</v>
      </c>
      <c r="GX130" s="79">
        <v>663720.74</v>
      </c>
      <c r="GY130" s="79">
        <v>1504946.47</v>
      </c>
      <c r="GZ130" s="79">
        <v>223823.08000000002</v>
      </c>
      <c r="HA130" s="79">
        <v>265560</v>
      </c>
      <c r="HB130" s="79">
        <v>1092665.6400000001</v>
      </c>
      <c r="HC130" s="80">
        <f t="shared" si="36"/>
        <v>13966123.73</v>
      </c>
      <c r="HD130" s="79">
        <v>1513795.1099999999</v>
      </c>
      <c r="HE130" s="79">
        <v>1441648.1099999999</v>
      </c>
      <c r="HF130" s="79">
        <v>1143764.7</v>
      </c>
      <c r="HG130" s="79">
        <v>1455925.38</v>
      </c>
      <c r="HH130" s="79">
        <v>1133950.03</v>
      </c>
      <c r="HI130" s="79">
        <v>631495.76</v>
      </c>
      <c r="HJ130" s="79">
        <v>798994.56</v>
      </c>
      <c r="HK130" s="79">
        <v>1380288</v>
      </c>
      <c r="HL130" s="79">
        <v>304547</v>
      </c>
      <c r="HM130" s="79">
        <v>2348100.29</v>
      </c>
      <c r="HN130" s="79">
        <v>1365067.09</v>
      </c>
      <c r="HO130" s="79">
        <v>5083660.91</v>
      </c>
      <c r="HP130" s="80">
        <f t="shared" si="37"/>
        <v>18601236.940000001</v>
      </c>
      <c r="HQ130" s="79">
        <v>973461.14</v>
      </c>
      <c r="HR130" s="79">
        <v>811107.48</v>
      </c>
      <c r="HS130" s="79">
        <v>756585.34000000008</v>
      </c>
      <c r="HT130" s="79">
        <v>444997.83999999997</v>
      </c>
      <c r="HU130" s="79">
        <v>1388513.06</v>
      </c>
      <c r="HV130" s="79">
        <v>420390.48</v>
      </c>
      <c r="HW130" s="79">
        <v>955905.74</v>
      </c>
      <c r="HX130" s="79">
        <v>295615.29000000004</v>
      </c>
      <c r="HY130" s="79">
        <v>210447.56</v>
      </c>
      <c r="HZ130" s="79">
        <v>4401166.38</v>
      </c>
      <c r="IA130" s="79">
        <v>4592604.55</v>
      </c>
      <c r="IB130" s="79">
        <v>2952162.33</v>
      </c>
      <c r="IC130" s="80">
        <f t="shared" si="38"/>
        <v>18202957.189999998</v>
      </c>
      <c r="ID130" s="79">
        <v>69256.100000000006</v>
      </c>
      <c r="IE130" s="79">
        <v>1280043.18</v>
      </c>
      <c r="IF130" s="79">
        <v>2020100.49</v>
      </c>
      <c r="IG130" s="79">
        <v>2407542.04</v>
      </c>
      <c r="IH130" s="79">
        <v>969152.75</v>
      </c>
      <c r="II130" s="79">
        <v>3029004.88</v>
      </c>
      <c r="IJ130" s="79">
        <v>3346332.67</v>
      </c>
      <c r="IK130" s="79">
        <v>3478447</v>
      </c>
      <c r="IL130" s="79">
        <v>4575125</v>
      </c>
      <c r="IM130" s="79">
        <v>4157916</v>
      </c>
      <c r="IN130" s="79">
        <v>4707200</v>
      </c>
      <c r="IO130" s="79">
        <v>4830868</v>
      </c>
      <c r="IP130" s="80">
        <f t="shared" si="39"/>
        <v>34870988.109999999</v>
      </c>
      <c r="IQ130" s="79">
        <v>2283425</v>
      </c>
      <c r="IR130" s="79">
        <v>1910715</v>
      </c>
      <c r="IS130" s="79">
        <v>1698921</v>
      </c>
      <c r="IT130" s="79">
        <v>1701587</v>
      </c>
      <c r="IU130" s="79">
        <v>1414917</v>
      </c>
      <c r="IV130" s="79">
        <v>1193369</v>
      </c>
      <c r="IW130" s="79">
        <v>2086821</v>
      </c>
      <c r="IX130" s="79">
        <v>1528391</v>
      </c>
      <c r="IY130" s="79">
        <v>2802807</v>
      </c>
      <c r="IZ130" s="79">
        <v>1466773</v>
      </c>
      <c r="JA130" s="79">
        <v>1122745</v>
      </c>
      <c r="JB130" s="79">
        <v>7593208</v>
      </c>
      <c r="JC130" s="80">
        <f t="shared" si="40"/>
        <v>26803679</v>
      </c>
      <c r="JD130" s="79">
        <v>214534</v>
      </c>
      <c r="JE130" s="79">
        <v>232607</v>
      </c>
      <c r="JF130" s="79">
        <v>404839</v>
      </c>
      <c r="JG130" s="79">
        <v>124577</v>
      </c>
      <c r="JH130" s="79">
        <v>211032</v>
      </c>
      <c r="JI130" s="79">
        <v>363468</v>
      </c>
      <c r="JJ130" s="79">
        <v>1338614</v>
      </c>
      <c r="JK130" s="79">
        <v>2918253</v>
      </c>
      <c r="JL130" s="79">
        <v>1280623</v>
      </c>
      <c r="JM130" s="79">
        <v>1747671</v>
      </c>
      <c r="JN130" s="79">
        <v>2845561</v>
      </c>
      <c r="JO130" s="79">
        <v>5343223</v>
      </c>
      <c r="JP130" s="80">
        <f t="shared" si="41"/>
        <v>17025002</v>
      </c>
      <c r="JQ130" s="79">
        <v>2211294</v>
      </c>
      <c r="JR130" s="79">
        <v>845815</v>
      </c>
      <c r="JS130" s="79">
        <v>2286901</v>
      </c>
      <c r="JT130" s="79">
        <v>2147270</v>
      </c>
      <c r="JU130" s="79">
        <v>1606365</v>
      </c>
      <c r="JV130" s="79">
        <v>2423754</v>
      </c>
      <c r="JW130" s="79">
        <v>2724339</v>
      </c>
      <c r="JX130" s="79">
        <v>2561116</v>
      </c>
      <c r="JY130" s="79">
        <v>3363600</v>
      </c>
      <c r="JZ130" s="79">
        <v>7479096</v>
      </c>
      <c r="KA130" s="79">
        <v>4436637</v>
      </c>
      <c r="KB130" s="79">
        <v>6925441</v>
      </c>
      <c r="KC130" s="80">
        <f t="shared" si="42"/>
        <v>39011628</v>
      </c>
      <c r="KD130" s="79">
        <v>1466629</v>
      </c>
      <c r="KE130" s="79">
        <v>2142796</v>
      </c>
      <c r="KF130" s="79">
        <v>3042800</v>
      </c>
      <c r="KG130" s="79">
        <v>1960682</v>
      </c>
      <c r="KH130" s="79">
        <v>1662346</v>
      </c>
      <c r="KI130" s="79">
        <v>2520954</v>
      </c>
      <c r="KJ130" s="79">
        <v>2164133</v>
      </c>
      <c r="KK130" s="79">
        <v>4062245</v>
      </c>
      <c r="KL130" s="79">
        <v>2038158</v>
      </c>
      <c r="KM130" s="79">
        <v>3959960</v>
      </c>
      <c r="KN130" s="79">
        <v>5229633</v>
      </c>
      <c r="KO130" s="79">
        <v>5882048</v>
      </c>
      <c r="KP130" s="80">
        <f t="shared" si="43"/>
        <v>36132384</v>
      </c>
      <c r="KQ130" s="79">
        <v>626003</v>
      </c>
      <c r="KR130" s="79">
        <v>799582</v>
      </c>
      <c r="KS130" s="79">
        <v>1308493</v>
      </c>
      <c r="KT130" s="79">
        <v>1728867</v>
      </c>
      <c r="KU130" s="79">
        <v>1203804</v>
      </c>
      <c r="KV130" s="79">
        <v>1358891</v>
      </c>
      <c r="KW130" s="79">
        <v>1027225</v>
      </c>
      <c r="KX130" s="79">
        <v>3843391</v>
      </c>
      <c r="KY130" s="79">
        <v>9670447</v>
      </c>
      <c r="KZ130" s="79">
        <v>1219626</v>
      </c>
      <c r="LA130" s="79">
        <v>1967698</v>
      </c>
      <c r="LB130" s="79">
        <v>26657664</v>
      </c>
      <c r="LC130" s="80">
        <f t="shared" si="44"/>
        <v>51411691</v>
      </c>
      <c r="LD130" s="79">
        <v>5425666</v>
      </c>
      <c r="LE130" s="79">
        <v>8965280</v>
      </c>
      <c r="LF130" s="79">
        <v>7010955</v>
      </c>
      <c r="LG130" s="79">
        <v>13102405</v>
      </c>
      <c r="LH130" s="79">
        <v>10153453</v>
      </c>
      <c r="LI130" s="79">
        <v>5223593</v>
      </c>
      <c r="LJ130" s="81" t="e">
        <f>+INDEX(#REF!,MATCH($B130,#REF!,0),MATCH(LJ$6,#REF!,0))</f>
        <v>#REF!</v>
      </c>
      <c r="LK130" s="82"/>
      <c r="LL130" s="81"/>
      <c r="LM130" s="81"/>
      <c r="LN130" s="81"/>
      <c r="LO130" s="81"/>
      <c r="LP130" s="80" t="e">
        <f t="shared" si="45"/>
        <v>#REF!</v>
      </c>
    </row>
    <row r="131" spans="1:328" hidden="1" outlineLevel="1">
      <c r="B131" t="str">
        <f t="shared" si="57"/>
        <v>PLANTA DE BENEFICIOPIURA</v>
      </c>
      <c r="C131" s="78" t="s">
        <v>417</v>
      </c>
      <c r="D131" s="79">
        <v>0</v>
      </c>
      <c r="E131" s="79">
        <v>0</v>
      </c>
      <c r="F131" s="79">
        <v>0</v>
      </c>
      <c r="G131" s="79">
        <v>0</v>
      </c>
      <c r="H131" s="79">
        <v>0</v>
      </c>
      <c r="I131" s="79">
        <v>0</v>
      </c>
      <c r="J131" s="79">
        <v>0</v>
      </c>
      <c r="K131" s="79">
        <v>0</v>
      </c>
      <c r="L131" s="79">
        <v>0</v>
      </c>
      <c r="M131" s="79">
        <v>0</v>
      </c>
      <c r="N131" s="79">
        <v>0</v>
      </c>
      <c r="O131" s="79">
        <v>0</v>
      </c>
      <c r="P131" s="80">
        <v>0</v>
      </c>
      <c r="Q131" s="79">
        <v>0</v>
      </c>
      <c r="R131" s="79">
        <v>0</v>
      </c>
      <c r="S131" s="79">
        <v>0</v>
      </c>
      <c r="T131" s="79">
        <v>0</v>
      </c>
      <c r="U131" s="79">
        <v>0</v>
      </c>
      <c r="V131" s="79">
        <v>0</v>
      </c>
      <c r="W131" s="79">
        <v>0</v>
      </c>
      <c r="X131" s="79">
        <v>0</v>
      </c>
      <c r="Y131" s="79">
        <v>0</v>
      </c>
      <c r="Z131" s="79">
        <v>0</v>
      </c>
      <c r="AA131" s="79">
        <v>0</v>
      </c>
      <c r="AB131" s="79">
        <v>0</v>
      </c>
      <c r="AC131" s="80">
        <v>0</v>
      </c>
      <c r="AD131" s="79">
        <v>0</v>
      </c>
      <c r="AE131" s="79">
        <v>0</v>
      </c>
      <c r="AF131" s="79">
        <v>0</v>
      </c>
      <c r="AG131" s="79">
        <v>0</v>
      </c>
      <c r="AH131" s="79">
        <v>0</v>
      </c>
      <c r="AI131" s="79">
        <v>0</v>
      </c>
      <c r="AJ131" s="79">
        <v>0</v>
      </c>
      <c r="AK131" s="79">
        <v>0</v>
      </c>
      <c r="AL131" s="79">
        <v>0</v>
      </c>
      <c r="AM131" s="79">
        <v>0</v>
      </c>
      <c r="AN131" s="79">
        <v>0</v>
      </c>
      <c r="AO131" s="79">
        <v>0</v>
      </c>
      <c r="AP131" s="80">
        <v>0</v>
      </c>
      <c r="AQ131" s="79">
        <v>0</v>
      </c>
      <c r="AR131" s="79">
        <v>0</v>
      </c>
      <c r="AS131" s="79">
        <v>0</v>
      </c>
      <c r="AT131" s="79">
        <v>0</v>
      </c>
      <c r="AU131" s="79">
        <v>0</v>
      </c>
      <c r="AV131" s="79">
        <v>0</v>
      </c>
      <c r="AW131" s="79">
        <v>0</v>
      </c>
      <c r="AX131" s="79">
        <v>0</v>
      </c>
      <c r="AY131" s="79">
        <v>0</v>
      </c>
      <c r="AZ131" s="79">
        <v>0</v>
      </c>
      <c r="BA131" s="79">
        <v>0</v>
      </c>
      <c r="BB131" s="79">
        <v>0</v>
      </c>
      <c r="BC131" s="80">
        <v>0</v>
      </c>
      <c r="BD131" s="79">
        <v>0</v>
      </c>
      <c r="BE131" s="79">
        <v>0</v>
      </c>
      <c r="BF131" s="79">
        <v>0</v>
      </c>
      <c r="BG131" s="79">
        <v>0</v>
      </c>
      <c r="BH131" s="79">
        <v>0</v>
      </c>
      <c r="BI131" s="79">
        <v>0</v>
      </c>
      <c r="BJ131" s="79">
        <v>0</v>
      </c>
      <c r="BK131" s="79">
        <v>0</v>
      </c>
      <c r="BL131" s="79">
        <v>0</v>
      </c>
      <c r="BM131" s="79">
        <v>0</v>
      </c>
      <c r="BN131" s="79">
        <v>0</v>
      </c>
      <c r="BO131" s="79">
        <v>0</v>
      </c>
      <c r="BP131" s="80">
        <v>0</v>
      </c>
      <c r="BQ131" s="79">
        <v>0</v>
      </c>
      <c r="BR131" s="79">
        <v>0</v>
      </c>
      <c r="BS131" s="79">
        <v>0</v>
      </c>
      <c r="BT131" s="79">
        <v>0</v>
      </c>
      <c r="BU131" s="79">
        <v>0</v>
      </c>
      <c r="BV131" s="79">
        <v>0</v>
      </c>
      <c r="BW131" s="79">
        <v>0</v>
      </c>
      <c r="BX131" s="79">
        <v>0</v>
      </c>
      <c r="BY131" s="79">
        <v>0</v>
      </c>
      <c r="BZ131" s="79">
        <v>0</v>
      </c>
      <c r="CA131" s="79">
        <v>0</v>
      </c>
      <c r="CB131" s="79">
        <v>0</v>
      </c>
      <c r="CC131" s="80">
        <v>0</v>
      </c>
      <c r="CD131" s="79">
        <v>0</v>
      </c>
      <c r="CE131" s="79">
        <v>0</v>
      </c>
      <c r="CF131" s="79">
        <v>0</v>
      </c>
      <c r="CG131" s="79">
        <v>0</v>
      </c>
      <c r="CH131" s="79">
        <v>0</v>
      </c>
      <c r="CI131" s="79">
        <v>0</v>
      </c>
      <c r="CJ131" s="79">
        <v>0</v>
      </c>
      <c r="CK131" s="79">
        <v>0</v>
      </c>
      <c r="CL131" s="79">
        <v>0</v>
      </c>
      <c r="CM131" s="79">
        <v>0</v>
      </c>
      <c r="CN131" s="79">
        <v>0</v>
      </c>
      <c r="CO131" s="79">
        <v>0</v>
      </c>
      <c r="CP131" s="80">
        <v>0</v>
      </c>
      <c r="CQ131" s="79">
        <v>0</v>
      </c>
      <c r="CR131" s="79">
        <v>0</v>
      </c>
      <c r="CS131" s="79">
        <v>0</v>
      </c>
      <c r="CT131" s="79">
        <v>0</v>
      </c>
      <c r="CU131" s="79">
        <v>0</v>
      </c>
      <c r="CV131" s="79">
        <v>0</v>
      </c>
      <c r="CW131" s="79">
        <v>0</v>
      </c>
      <c r="CX131" s="79">
        <v>0</v>
      </c>
      <c r="CY131" s="79">
        <v>0</v>
      </c>
      <c r="CZ131" s="79">
        <v>0</v>
      </c>
      <c r="DA131" s="79">
        <v>0</v>
      </c>
      <c r="DB131" s="79">
        <v>0</v>
      </c>
      <c r="DC131" s="80">
        <v>0</v>
      </c>
      <c r="DD131" s="79">
        <v>0</v>
      </c>
      <c r="DE131" s="79">
        <v>0</v>
      </c>
      <c r="DF131" s="79">
        <v>0</v>
      </c>
      <c r="DG131" s="79">
        <v>0</v>
      </c>
      <c r="DH131" s="79">
        <v>0</v>
      </c>
      <c r="DI131" s="79">
        <v>0</v>
      </c>
      <c r="DJ131" s="79">
        <v>0</v>
      </c>
      <c r="DK131" s="79">
        <v>0</v>
      </c>
      <c r="DL131" s="79">
        <v>0</v>
      </c>
      <c r="DM131" s="79">
        <v>0</v>
      </c>
      <c r="DN131" s="79">
        <v>0</v>
      </c>
      <c r="DO131" s="79">
        <v>0</v>
      </c>
      <c r="DP131" s="80">
        <v>0</v>
      </c>
      <c r="DQ131" s="79">
        <v>0</v>
      </c>
      <c r="DR131" s="79">
        <v>0</v>
      </c>
      <c r="DS131" s="79">
        <v>0</v>
      </c>
      <c r="DT131" s="79">
        <v>290389.40999999997</v>
      </c>
      <c r="DU131" s="79">
        <v>1052349.06</v>
      </c>
      <c r="DV131" s="79">
        <v>907190.79</v>
      </c>
      <c r="DW131" s="79">
        <v>4413302.3899999997</v>
      </c>
      <c r="DX131" s="79">
        <v>4686210.9899999993</v>
      </c>
      <c r="DY131" s="79">
        <v>651240.24</v>
      </c>
      <c r="DZ131" s="79">
        <v>612176</v>
      </c>
      <c r="EA131" s="79">
        <v>406235.14</v>
      </c>
      <c r="EB131" s="79">
        <v>356646.22</v>
      </c>
      <c r="EC131" s="80">
        <v>13375740.24</v>
      </c>
      <c r="ED131" s="79">
        <v>0</v>
      </c>
      <c r="EE131" s="79">
        <v>46766.74</v>
      </c>
      <c r="EF131" s="79">
        <v>825697.73</v>
      </c>
      <c r="EG131" s="79">
        <v>72085.679999999993</v>
      </c>
      <c r="EH131" s="79">
        <v>452986.7</v>
      </c>
      <c r="EI131" s="79">
        <v>521863</v>
      </c>
      <c r="EJ131" s="79">
        <v>85840.56</v>
      </c>
      <c r="EK131" s="79">
        <v>339997.68</v>
      </c>
      <c r="EL131" s="79">
        <v>424660.07</v>
      </c>
      <c r="EM131" s="79">
        <v>111857.43</v>
      </c>
      <c r="EN131" s="79">
        <v>222391.98</v>
      </c>
      <c r="EO131" s="79">
        <v>426309.19</v>
      </c>
      <c r="EP131" s="80">
        <v>3530456.76</v>
      </c>
      <c r="EQ131" s="79">
        <v>170347.38</v>
      </c>
      <c r="ER131" s="79">
        <v>216476.88</v>
      </c>
      <c r="ES131" s="79">
        <v>761550.65</v>
      </c>
      <c r="ET131" s="79">
        <v>192085.93</v>
      </c>
      <c r="EU131" s="79">
        <v>0</v>
      </c>
      <c r="EV131" s="79">
        <v>189257.36</v>
      </c>
      <c r="EW131" s="79">
        <v>0</v>
      </c>
      <c r="EX131" s="79">
        <v>0</v>
      </c>
      <c r="EY131" s="79">
        <v>0</v>
      </c>
      <c r="EZ131" s="79">
        <v>0</v>
      </c>
      <c r="FA131" s="79">
        <v>0</v>
      </c>
      <c r="FB131" s="79">
        <v>422739.66</v>
      </c>
      <c r="FC131" s="80">
        <v>1952457.86</v>
      </c>
      <c r="FD131" s="79">
        <v>0</v>
      </c>
      <c r="FE131" s="79">
        <v>0</v>
      </c>
      <c r="FF131" s="79">
        <v>40742</v>
      </c>
      <c r="FG131" s="79">
        <v>39875.46</v>
      </c>
      <c r="FH131" s="79">
        <v>50214.8</v>
      </c>
      <c r="FI131" s="79">
        <v>110710.09</v>
      </c>
      <c r="FJ131" s="79">
        <v>46787.199999999997</v>
      </c>
      <c r="FK131" s="79">
        <v>135473.56</v>
      </c>
      <c r="FL131" s="79">
        <v>49584.79</v>
      </c>
      <c r="FM131" s="79">
        <v>52045.599999999999</v>
      </c>
      <c r="FN131" s="79">
        <v>57281.63</v>
      </c>
      <c r="FO131" s="79">
        <v>35752.94</v>
      </c>
      <c r="FP131" s="80">
        <v>618468.07000000007</v>
      </c>
      <c r="FQ131" s="79">
        <v>37264.9</v>
      </c>
      <c r="FR131" s="79">
        <v>51834.2</v>
      </c>
      <c r="FS131" s="79">
        <v>38902</v>
      </c>
      <c r="FT131" s="79">
        <v>43052.36</v>
      </c>
      <c r="FU131" s="79">
        <v>75994.759999999995</v>
      </c>
      <c r="FV131" s="79">
        <v>38667.46</v>
      </c>
      <c r="FW131" s="79">
        <v>45555.4</v>
      </c>
      <c r="FX131" s="79">
        <v>47538.13</v>
      </c>
      <c r="FY131" s="79">
        <v>53956.39</v>
      </c>
      <c r="FZ131" s="79">
        <v>69631.490000000005</v>
      </c>
      <c r="GA131" s="79">
        <v>46787.35</v>
      </c>
      <c r="GB131" s="79">
        <v>51089.120000000003</v>
      </c>
      <c r="GC131" s="80">
        <v>600273.56000000006</v>
      </c>
      <c r="GD131" s="79">
        <v>44460.51</v>
      </c>
      <c r="GE131" s="79">
        <v>75788.08</v>
      </c>
      <c r="GF131" s="79">
        <v>91438.16</v>
      </c>
      <c r="GG131" s="79">
        <v>74015.490000000005</v>
      </c>
      <c r="GH131" s="79">
        <v>48700.84</v>
      </c>
      <c r="GI131" s="79">
        <v>67995.63</v>
      </c>
      <c r="GJ131" s="79">
        <v>58253.34</v>
      </c>
      <c r="GK131" s="79">
        <v>96142.97</v>
      </c>
      <c r="GL131" s="79">
        <v>91747</v>
      </c>
      <c r="GM131" s="79">
        <v>88779.02</v>
      </c>
      <c r="GN131" s="79">
        <v>64040.57</v>
      </c>
      <c r="GO131" s="79">
        <v>122544.73</v>
      </c>
      <c r="GP131" s="80">
        <f t="shared" si="35"/>
        <v>923906.33999999985</v>
      </c>
      <c r="GQ131" s="79">
        <v>113315.58</v>
      </c>
      <c r="GR131" s="79">
        <v>87471.21</v>
      </c>
      <c r="GS131" s="79">
        <v>80354.12</v>
      </c>
      <c r="GT131" s="79">
        <v>83470.929999999993</v>
      </c>
      <c r="GU131" s="79">
        <v>40024.699999999997</v>
      </c>
      <c r="GV131" s="79">
        <v>44520.24</v>
      </c>
      <c r="GW131" s="79">
        <v>68839.570000000007</v>
      </c>
      <c r="GX131" s="79">
        <v>79800.87</v>
      </c>
      <c r="GY131" s="79">
        <v>454118.57</v>
      </c>
      <c r="GZ131" s="79">
        <v>59531.79</v>
      </c>
      <c r="HA131" s="79">
        <v>62332.31</v>
      </c>
      <c r="HB131" s="79">
        <v>71781.25</v>
      </c>
      <c r="HC131" s="80">
        <f t="shared" si="36"/>
        <v>1245561.1400000001</v>
      </c>
      <c r="HD131" s="79">
        <v>59102.55</v>
      </c>
      <c r="HE131" s="79">
        <v>50744.74</v>
      </c>
      <c r="HF131" s="79">
        <v>39914.97</v>
      </c>
      <c r="HG131" s="79">
        <v>62420.4</v>
      </c>
      <c r="HH131" s="79">
        <v>77276.2</v>
      </c>
      <c r="HI131" s="79">
        <v>74070.91</v>
      </c>
      <c r="HJ131" s="79">
        <v>49740.26</v>
      </c>
      <c r="HK131" s="79">
        <v>67534.22</v>
      </c>
      <c r="HL131" s="79">
        <v>84407.81</v>
      </c>
      <c r="HM131" s="79">
        <v>51489.04</v>
      </c>
      <c r="HN131" s="79">
        <v>41696.06</v>
      </c>
      <c r="HO131" s="79">
        <v>77498.83</v>
      </c>
      <c r="HP131" s="80">
        <f t="shared" si="37"/>
        <v>735895.99000000011</v>
      </c>
      <c r="HQ131" s="79">
        <v>113355.75</v>
      </c>
      <c r="HR131" s="79">
        <v>12652.61</v>
      </c>
      <c r="HS131" s="79">
        <v>12652.61</v>
      </c>
      <c r="HT131" s="79">
        <v>12652.61</v>
      </c>
      <c r="HU131" s="79">
        <v>12652.61</v>
      </c>
      <c r="HV131" s="79">
        <v>12652.61</v>
      </c>
      <c r="HW131" s="79">
        <v>12652.61</v>
      </c>
      <c r="HX131" s="79">
        <v>12652.61</v>
      </c>
      <c r="HY131" s="79">
        <v>12652.61</v>
      </c>
      <c r="HZ131" s="79">
        <v>12652.61</v>
      </c>
      <c r="IA131" s="79">
        <v>12652.61</v>
      </c>
      <c r="IB131" s="79">
        <v>13657.75</v>
      </c>
      <c r="IC131" s="80">
        <f t="shared" si="38"/>
        <v>253539.59999999992</v>
      </c>
      <c r="ID131" s="79">
        <v>16657.75</v>
      </c>
      <c r="IE131" s="79">
        <v>42024.12</v>
      </c>
      <c r="IF131" s="79">
        <v>1107150.8600000001</v>
      </c>
      <c r="IG131" s="79">
        <v>178477.12</v>
      </c>
      <c r="IH131" s="79">
        <v>209542.12</v>
      </c>
      <c r="II131" s="79">
        <v>1429470.07</v>
      </c>
      <c r="IJ131" s="79">
        <v>649875.94999999995</v>
      </c>
      <c r="IK131" s="79">
        <v>725230</v>
      </c>
      <c r="IL131" s="79">
        <v>1390236</v>
      </c>
      <c r="IM131" s="79">
        <v>920561</v>
      </c>
      <c r="IN131" s="79">
        <v>1835508</v>
      </c>
      <c r="IO131" s="79">
        <v>45350</v>
      </c>
      <c r="IP131" s="80">
        <f t="shared" si="39"/>
        <v>8550082.9900000002</v>
      </c>
      <c r="IQ131" s="79">
        <v>366356</v>
      </c>
      <c r="IR131" s="79">
        <v>255629</v>
      </c>
      <c r="IS131" s="79">
        <v>264505</v>
      </c>
      <c r="IT131" s="79">
        <v>387448</v>
      </c>
      <c r="IU131" s="79">
        <v>390533</v>
      </c>
      <c r="IV131" s="79">
        <v>692095</v>
      </c>
      <c r="IW131" s="79">
        <v>791747</v>
      </c>
      <c r="IX131" s="79">
        <v>988499</v>
      </c>
      <c r="IY131" s="79">
        <v>1208759</v>
      </c>
      <c r="IZ131" s="79">
        <v>1227934</v>
      </c>
      <c r="JA131" s="79">
        <v>941689</v>
      </c>
      <c r="JB131" s="79">
        <v>5405638</v>
      </c>
      <c r="JC131" s="80">
        <f t="shared" si="40"/>
        <v>12920832</v>
      </c>
      <c r="JD131" s="79">
        <v>14747</v>
      </c>
      <c r="JE131" s="79">
        <v>1007213</v>
      </c>
      <c r="JF131" s="79">
        <v>109904</v>
      </c>
      <c r="JG131" s="79">
        <v>39583</v>
      </c>
      <c r="JH131" s="79">
        <v>195263</v>
      </c>
      <c r="JI131" s="79">
        <v>166154</v>
      </c>
      <c r="JJ131" s="79">
        <v>1241586</v>
      </c>
      <c r="JK131" s="79">
        <v>1000422</v>
      </c>
      <c r="JL131" s="79">
        <v>932265</v>
      </c>
      <c r="JM131" s="79">
        <v>1215236</v>
      </c>
      <c r="JN131" s="79">
        <v>2363668</v>
      </c>
      <c r="JO131" s="79">
        <v>63742</v>
      </c>
      <c r="JP131" s="80">
        <f t="shared" si="41"/>
        <v>8349783</v>
      </c>
      <c r="JQ131" s="79">
        <v>571561</v>
      </c>
      <c r="JR131" s="79">
        <v>362044</v>
      </c>
      <c r="JS131" s="79">
        <v>604090</v>
      </c>
      <c r="JT131" s="79">
        <v>214751</v>
      </c>
      <c r="JU131" s="79">
        <v>540506</v>
      </c>
      <c r="JV131" s="79">
        <v>167266</v>
      </c>
      <c r="JW131" s="79">
        <v>449916</v>
      </c>
      <c r="JX131" s="79">
        <v>933527</v>
      </c>
      <c r="JY131" s="79">
        <v>880911</v>
      </c>
      <c r="JZ131" s="79">
        <v>1292352</v>
      </c>
      <c r="KA131" s="79">
        <v>2732682</v>
      </c>
      <c r="KB131" s="79">
        <v>3571827</v>
      </c>
      <c r="KC131" s="80">
        <f t="shared" si="42"/>
        <v>12321433</v>
      </c>
      <c r="KD131" s="79">
        <v>344816</v>
      </c>
      <c r="KE131" s="79">
        <v>436174</v>
      </c>
      <c r="KF131" s="79">
        <v>634618</v>
      </c>
      <c r="KG131" s="79">
        <v>1150515</v>
      </c>
      <c r="KH131" s="79">
        <v>1888444</v>
      </c>
      <c r="KI131" s="79">
        <v>640577</v>
      </c>
      <c r="KJ131" s="79">
        <v>756086</v>
      </c>
      <c r="KK131" s="79">
        <v>946002</v>
      </c>
      <c r="KL131" s="79">
        <v>2132359</v>
      </c>
      <c r="KM131" s="79">
        <v>1119692</v>
      </c>
      <c r="KN131" s="79">
        <v>1613041</v>
      </c>
      <c r="KO131" s="79">
        <v>2984024</v>
      </c>
      <c r="KP131" s="80">
        <f t="shared" si="43"/>
        <v>14646348</v>
      </c>
      <c r="KQ131" s="79">
        <v>147695</v>
      </c>
      <c r="KR131" s="79">
        <v>242628</v>
      </c>
      <c r="KS131" s="79">
        <v>355385</v>
      </c>
      <c r="KT131" s="79">
        <v>1076760</v>
      </c>
      <c r="KU131" s="79">
        <v>354243</v>
      </c>
      <c r="KV131" s="79">
        <v>234833</v>
      </c>
      <c r="KW131" s="79">
        <v>1666724</v>
      </c>
      <c r="KX131" s="79">
        <v>834449</v>
      </c>
      <c r="KY131" s="79">
        <v>1283304</v>
      </c>
      <c r="KZ131" s="79">
        <v>2797665</v>
      </c>
      <c r="LA131" s="79">
        <v>2975871</v>
      </c>
      <c r="LB131" s="79">
        <v>3622852</v>
      </c>
      <c r="LC131" s="80">
        <f t="shared" si="44"/>
        <v>15592409</v>
      </c>
      <c r="LD131" s="79">
        <v>886891</v>
      </c>
      <c r="LE131" s="79">
        <v>428396</v>
      </c>
      <c r="LF131" s="79">
        <v>285147</v>
      </c>
      <c r="LG131" s="79">
        <v>1249347</v>
      </c>
      <c r="LH131" s="79">
        <v>1487605</v>
      </c>
      <c r="LI131" s="79">
        <v>404724</v>
      </c>
      <c r="LJ131" s="81" t="e">
        <f>+INDEX(#REF!,MATCH($B131,#REF!,0),MATCH(LJ$6,#REF!,0))</f>
        <v>#REF!</v>
      </c>
      <c r="LK131" s="82"/>
      <c r="LL131" s="81"/>
      <c r="LM131" s="81"/>
      <c r="LN131" s="81"/>
      <c r="LO131" s="81"/>
      <c r="LP131" s="80" t="e">
        <f t="shared" si="45"/>
        <v>#REF!</v>
      </c>
    </row>
    <row r="132" spans="1:328" hidden="1" outlineLevel="1">
      <c r="B132" t="str">
        <f t="shared" si="57"/>
        <v>PLANTA DE BENEFICIOPUNO</v>
      </c>
      <c r="C132" s="78" t="s">
        <v>418</v>
      </c>
      <c r="D132" s="79">
        <v>0</v>
      </c>
      <c r="E132" s="79">
        <v>0</v>
      </c>
      <c r="F132" s="79">
        <v>0</v>
      </c>
      <c r="G132" s="79">
        <v>0</v>
      </c>
      <c r="H132" s="79">
        <v>0</v>
      </c>
      <c r="I132" s="79">
        <v>0</v>
      </c>
      <c r="J132" s="79">
        <v>0</v>
      </c>
      <c r="K132" s="79">
        <v>0</v>
      </c>
      <c r="L132" s="79">
        <v>0</v>
      </c>
      <c r="M132" s="79">
        <v>0</v>
      </c>
      <c r="N132" s="79">
        <v>0</v>
      </c>
      <c r="O132" s="79">
        <v>0</v>
      </c>
      <c r="P132" s="80">
        <v>0</v>
      </c>
      <c r="Q132" s="79">
        <v>0</v>
      </c>
      <c r="R132" s="79">
        <v>0</v>
      </c>
      <c r="S132" s="79">
        <v>0</v>
      </c>
      <c r="T132" s="79">
        <v>0</v>
      </c>
      <c r="U132" s="79">
        <v>0</v>
      </c>
      <c r="V132" s="79">
        <v>0</v>
      </c>
      <c r="W132" s="79">
        <v>0</v>
      </c>
      <c r="X132" s="79">
        <v>0</v>
      </c>
      <c r="Y132" s="79">
        <v>0</v>
      </c>
      <c r="Z132" s="79">
        <v>5113.33</v>
      </c>
      <c r="AA132" s="79">
        <v>5113.33</v>
      </c>
      <c r="AB132" s="79">
        <v>5113.33</v>
      </c>
      <c r="AC132" s="80">
        <v>15339.99</v>
      </c>
      <c r="AD132" s="79">
        <v>594199.67000000004</v>
      </c>
      <c r="AE132" s="79">
        <v>594199.67000000004</v>
      </c>
      <c r="AF132" s="79">
        <v>594199.67000000004</v>
      </c>
      <c r="AG132" s="79">
        <v>591483.77</v>
      </c>
      <c r="AH132" s="79">
        <v>591483.77</v>
      </c>
      <c r="AI132" s="79">
        <v>591483.77</v>
      </c>
      <c r="AJ132" s="79">
        <v>76440.88</v>
      </c>
      <c r="AK132" s="79">
        <v>76440.88</v>
      </c>
      <c r="AL132" s="79">
        <v>76440.88</v>
      </c>
      <c r="AM132" s="79">
        <v>147925.16</v>
      </c>
      <c r="AN132" s="79">
        <v>147925.16</v>
      </c>
      <c r="AO132" s="79">
        <v>147925.16</v>
      </c>
      <c r="AP132" s="80">
        <v>4230148.4400000004</v>
      </c>
      <c r="AQ132" s="79">
        <v>165790.38</v>
      </c>
      <c r="AR132" s="79">
        <v>165790.38</v>
      </c>
      <c r="AS132" s="79">
        <v>165790.38</v>
      </c>
      <c r="AT132" s="79">
        <v>17312.900000000001</v>
      </c>
      <c r="AU132" s="79">
        <v>17312.900000000001</v>
      </c>
      <c r="AV132" s="79">
        <v>17312.900000000001</v>
      </c>
      <c r="AW132" s="79">
        <v>12084.5</v>
      </c>
      <c r="AX132" s="79">
        <v>12084.5</v>
      </c>
      <c r="AY132" s="79">
        <v>12084.5</v>
      </c>
      <c r="AZ132" s="79">
        <v>10012.870000000001</v>
      </c>
      <c r="BA132" s="79">
        <v>10012.870000000001</v>
      </c>
      <c r="BB132" s="79">
        <v>10012.870000000001</v>
      </c>
      <c r="BC132" s="80">
        <v>615601.95000000007</v>
      </c>
      <c r="BD132" s="79">
        <v>0</v>
      </c>
      <c r="BE132" s="79">
        <v>0</v>
      </c>
      <c r="BF132" s="79">
        <v>0</v>
      </c>
      <c r="BG132" s="79">
        <v>0</v>
      </c>
      <c r="BH132" s="79">
        <v>0</v>
      </c>
      <c r="BI132" s="79">
        <v>0</v>
      </c>
      <c r="BJ132" s="79">
        <v>0</v>
      </c>
      <c r="BK132" s="79">
        <v>0</v>
      </c>
      <c r="BL132" s="79">
        <v>0</v>
      </c>
      <c r="BM132" s="79">
        <v>0</v>
      </c>
      <c r="BN132" s="79">
        <v>0</v>
      </c>
      <c r="BO132" s="79">
        <v>0</v>
      </c>
      <c r="BP132" s="80">
        <v>0</v>
      </c>
      <c r="BQ132" s="79">
        <v>0</v>
      </c>
      <c r="BR132" s="79">
        <v>0</v>
      </c>
      <c r="BS132" s="79">
        <v>0</v>
      </c>
      <c r="BT132" s="79">
        <v>0</v>
      </c>
      <c r="BU132" s="79">
        <v>0</v>
      </c>
      <c r="BV132" s="79">
        <v>0</v>
      </c>
      <c r="BW132" s="79">
        <v>0</v>
      </c>
      <c r="BX132" s="79">
        <v>0</v>
      </c>
      <c r="BY132" s="79">
        <v>0</v>
      </c>
      <c r="BZ132" s="79">
        <v>0</v>
      </c>
      <c r="CA132" s="79">
        <v>0</v>
      </c>
      <c r="CB132" s="79">
        <v>0</v>
      </c>
      <c r="CC132" s="80">
        <v>0</v>
      </c>
      <c r="CD132" s="79">
        <v>0</v>
      </c>
      <c r="CE132" s="79">
        <v>0</v>
      </c>
      <c r="CF132" s="79">
        <v>0</v>
      </c>
      <c r="CG132" s="79">
        <v>0</v>
      </c>
      <c r="CH132" s="79">
        <v>0</v>
      </c>
      <c r="CI132" s="79">
        <v>0</v>
      </c>
      <c r="CJ132" s="79">
        <v>0</v>
      </c>
      <c r="CK132" s="79">
        <v>0</v>
      </c>
      <c r="CL132" s="79">
        <v>0</v>
      </c>
      <c r="CM132" s="79">
        <v>0</v>
      </c>
      <c r="CN132" s="79">
        <v>0</v>
      </c>
      <c r="CO132" s="79">
        <v>0</v>
      </c>
      <c r="CP132" s="80">
        <v>0</v>
      </c>
      <c r="CQ132" s="79">
        <v>0</v>
      </c>
      <c r="CR132" s="79">
        <v>0</v>
      </c>
      <c r="CS132" s="79">
        <v>0</v>
      </c>
      <c r="CT132" s="79">
        <v>0</v>
      </c>
      <c r="CU132" s="79">
        <v>0</v>
      </c>
      <c r="CV132" s="79">
        <v>0</v>
      </c>
      <c r="CW132" s="79">
        <v>0</v>
      </c>
      <c r="CX132" s="79">
        <v>0</v>
      </c>
      <c r="CY132" s="79">
        <v>0</v>
      </c>
      <c r="CZ132" s="79">
        <v>0</v>
      </c>
      <c r="DA132" s="79">
        <v>0</v>
      </c>
      <c r="DB132" s="79">
        <v>0</v>
      </c>
      <c r="DC132" s="80">
        <v>0</v>
      </c>
      <c r="DD132" s="79">
        <v>120682.67</v>
      </c>
      <c r="DE132" s="79">
        <v>120682.67</v>
      </c>
      <c r="DF132" s="79">
        <v>120682.67</v>
      </c>
      <c r="DG132" s="79">
        <v>61666.67</v>
      </c>
      <c r="DH132" s="79">
        <v>61666.67</v>
      </c>
      <c r="DI132" s="79">
        <v>61666.67</v>
      </c>
      <c r="DJ132" s="79">
        <v>201200.67</v>
      </c>
      <c r="DK132" s="79">
        <v>201200.67</v>
      </c>
      <c r="DL132" s="79">
        <v>201200.67</v>
      </c>
      <c r="DM132" s="79">
        <v>43261.67</v>
      </c>
      <c r="DN132" s="79">
        <v>43261.67</v>
      </c>
      <c r="DO132" s="79">
        <v>43261.67</v>
      </c>
      <c r="DP132" s="80">
        <v>1280435.0399999998</v>
      </c>
      <c r="DQ132" s="79">
        <v>177333.33</v>
      </c>
      <c r="DR132" s="79">
        <v>177333.33</v>
      </c>
      <c r="DS132" s="79">
        <v>177333.33</v>
      </c>
      <c r="DT132" s="79">
        <v>185574</v>
      </c>
      <c r="DU132" s="79">
        <v>200486.33</v>
      </c>
      <c r="DV132" s="79">
        <v>45000</v>
      </c>
      <c r="DW132" s="79">
        <v>2426607</v>
      </c>
      <c r="DX132" s="79">
        <v>262832</v>
      </c>
      <c r="DY132" s="79">
        <v>49591</v>
      </c>
      <c r="DZ132" s="79">
        <v>217303</v>
      </c>
      <c r="EA132" s="79">
        <v>17292</v>
      </c>
      <c r="EB132" s="79">
        <v>50974</v>
      </c>
      <c r="EC132" s="80">
        <v>3987659.32</v>
      </c>
      <c r="ED132" s="79">
        <v>103977</v>
      </c>
      <c r="EE132" s="79">
        <v>183313</v>
      </c>
      <c r="EF132" s="79">
        <v>52547</v>
      </c>
      <c r="EG132" s="79">
        <v>91025</v>
      </c>
      <c r="EH132" s="79">
        <v>231345</v>
      </c>
      <c r="EI132" s="79">
        <v>81235</v>
      </c>
      <c r="EJ132" s="79">
        <v>72448</v>
      </c>
      <c r="EK132" s="79">
        <v>419605</v>
      </c>
      <c r="EL132" s="79">
        <v>530580</v>
      </c>
      <c r="EM132" s="79">
        <v>887577</v>
      </c>
      <c r="EN132" s="79">
        <v>442648</v>
      </c>
      <c r="EO132" s="79">
        <v>564166</v>
      </c>
      <c r="EP132" s="80">
        <v>3660466</v>
      </c>
      <c r="EQ132" s="79">
        <v>3190</v>
      </c>
      <c r="ER132" s="79">
        <v>279807</v>
      </c>
      <c r="ES132" s="79">
        <v>361387</v>
      </c>
      <c r="ET132" s="79">
        <v>236177</v>
      </c>
      <c r="EU132" s="79">
        <v>556659.6</v>
      </c>
      <c r="EV132" s="79">
        <v>491099</v>
      </c>
      <c r="EW132" s="79">
        <v>85701</v>
      </c>
      <c r="EX132" s="79">
        <v>251203</v>
      </c>
      <c r="EY132" s="79">
        <v>398244</v>
      </c>
      <c r="EZ132" s="79">
        <v>127741</v>
      </c>
      <c r="FA132" s="79">
        <v>74315</v>
      </c>
      <c r="FB132" s="79">
        <v>130694</v>
      </c>
      <c r="FC132" s="80">
        <v>2996217.6</v>
      </c>
      <c r="FD132" s="79">
        <v>82438</v>
      </c>
      <c r="FE132" s="79">
        <v>44611</v>
      </c>
      <c r="FF132" s="79">
        <v>55948</v>
      </c>
      <c r="FG132" s="79">
        <v>5599</v>
      </c>
      <c r="FH132" s="79">
        <v>298054.2</v>
      </c>
      <c r="FI132" s="79">
        <v>222140</v>
      </c>
      <c r="FJ132" s="79">
        <v>90286</v>
      </c>
      <c r="FK132" s="79">
        <v>158170</v>
      </c>
      <c r="FL132" s="79">
        <v>218746</v>
      </c>
      <c r="FM132" s="79">
        <v>126583</v>
      </c>
      <c r="FN132" s="79">
        <v>222580</v>
      </c>
      <c r="FO132" s="79">
        <v>93359</v>
      </c>
      <c r="FP132" s="80">
        <v>1618514.2</v>
      </c>
      <c r="FQ132" s="79">
        <v>619504</v>
      </c>
      <c r="FR132" s="79">
        <v>417331</v>
      </c>
      <c r="FS132" s="79">
        <v>367812</v>
      </c>
      <c r="FT132" s="79">
        <v>485228</v>
      </c>
      <c r="FU132" s="79">
        <v>996551</v>
      </c>
      <c r="FV132" s="79">
        <v>323335</v>
      </c>
      <c r="FW132" s="79">
        <v>113283</v>
      </c>
      <c r="FX132" s="79">
        <v>243549</v>
      </c>
      <c r="FY132" s="79">
        <v>137182</v>
      </c>
      <c r="FZ132" s="79">
        <v>169867</v>
      </c>
      <c r="GA132" s="79">
        <v>362524</v>
      </c>
      <c r="GB132" s="79">
        <v>91160</v>
      </c>
      <c r="GC132" s="80">
        <v>4327326</v>
      </c>
      <c r="GD132" s="79">
        <v>400</v>
      </c>
      <c r="GE132" s="79">
        <v>104700</v>
      </c>
      <c r="GF132" s="79">
        <v>39930.31</v>
      </c>
      <c r="GG132" s="79">
        <v>44251</v>
      </c>
      <c r="GH132" s="79">
        <v>63132</v>
      </c>
      <c r="GI132" s="79">
        <v>329511</v>
      </c>
      <c r="GJ132" s="79">
        <v>106742</v>
      </c>
      <c r="GK132" s="79">
        <v>121244</v>
      </c>
      <c r="GL132" s="79">
        <v>105097</v>
      </c>
      <c r="GM132" s="79">
        <v>295186</v>
      </c>
      <c r="GN132" s="79">
        <v>97030</v>
      </c>
      <c r="GO132" s="79">
        <v>162272</v>
      </c>
      <c r="GP132" s="80">
        <f t="shared" si="35"/>
        <v>1469495.31</v>
      </c>
      <c r="GQ132" s="79">
        <v>237826.14</v>
      </c>
      <c r="GR132" s="79">
        <v>22058</v>
      </c>
      <c r="GS132" s="79">
        <v>37681</v>
      </c>
      <c r="GT132" s="79">
        <v>79015.25</v>
      </c>
      <c r="GU132" s="79">
        <v>81250.22</v>
      </c>
      <c r="GV132" s="79">
        <v>296641</v>
      </c>
      <c r="GW132" s="79">
        <v>84749</v>
      </c>
      <c r="GX132" s="79">
        <v>124827</v>
      </c>
      <c r="GY132" s="79">
        <v>576941</v>
      </c>
      <c r="GZ132" s="79">
        <v>1092385.1000000001</v>
      </c>
      <c r="HA132" s="79">
        <v>556176</v>
      </c>
      <c r="HB132" s="79">
        <v>5311071.0999999996</v>
      </c>
      <c r="HC132" s="80">
        <f t="shared" si="36"/>
        <v>8500620.8099999987</v>
      </c>
      <c r="HD132" s="79">
        <v>328585.37</v>
      </c>
      <c r="HE132" s="79">
        <v>2287727</v>
      </c>
      <c r="HF132" s="79">
        <v>759692.03</v>
      </c>
      <c r="HG132" s="79">
        <v>1682895.54</v>
      </c>
      <c r="HH132" s="79">
        <v>1005425.2</v>
      </c>
      <c r="HI132" s="79">
        <v>1195049.5</v>
      </c>
      <c r="HJ132" s="79">
        <v>1216047.32</v>
      </c>
      <c r="HK132" s="79">
        <v>1175514.6200000001</v>
      </c>
      <c r="HL132" s="79">
        <v>934290.95</v>
      </c>
      <c r="HM132" s="79">
        <v>1166380.17</v>
      </c>
      <c r="HN132" s="79">
        <v>1576900.72</v>
      </c>
      <c r="HO132" s="79">
        <v>4125288.35</v>
      </c>
      <c r="HP132" s="80">
        <f t="shared" si="37"/>
        <v>17453796.770000003</v>
      </c>
      <c r="HQ132" s="79">
        <v>261909.82</v>
      </c>
      <c r="HR132" s="79">
        <v>1279971.31</v>
      </c>
      <c r="HS132" s="79">
        <v>637274.78</v>
      </c>
      <c r="HT132" s="79">
        <v>3132613.02</v>
      </c>
      <c r="HU132" s="79">
        <v>100877</v>
      </c>
      <c r="HV132" s="79">
        <v>206092.46</v>
      </c>
      <c r="HW132" s="79">
        <v>166456.33000000002</v>
      </c>
      <c r="HX132" s="79">
        <v>184293.63</v>
      </c>
      <c r="HY132" s="79">
        <v>148378</v>
      </c>
      <c r="HZ132" s="79">
        <v>1267446.95</v>
      </c>
      <c r="IA132" s="79">
        <v>2030969.87</v>
      </c>
      <c r="IB132" s="79">
        <v>4306470.18</v>
      </c>
      <c r="IC132" s="80">
        <f t="shared" si="38"/>
        <v>13722753.35</v>
      </c>
      <c r="ID132" s="79">
        <v>877786.69</v>
      </c>
      <c r="IE132" s="79">
        <v>1498583.2</v>
      </c>
      <c r="IF132" s="79">
        <v>1490300.86</v>
      </c>
      <c r="IG132" s="79">
        <v>2009014.5</v>
      </c>
      <c r="IH132" s="79">
        <v>1065633.6000000001</v>
      </c>
      <c r="II132" s="79">
        <v>163136.53</v>
      </c>
      <c r="IJ132" s="79">
        <v>127622.22</v>
      </c>
      <c r="IK132" s="79">
        <v>3284963</v>
      </c>
      <c r="IL132" s="79">
        <v>2045413</v>
      </c>
      <c r="IM132" s="79">
        <v>8744788</v>
      </c>
      <c r="IN132" s="79">
        <v>6441774</v>
      </c>
      <c r="IO132" s="79">
        <v>6889162</v>
      </c>
      <c r="IP132" s="80">
        <f t="shared" si="39"/>
        <v>34638177.600000001</v>
      </c>
      <c r="IQ132" s="79">
        <v>852866</v>
      </c>
      <c r="IR132" s="79">
        <v>3406116</v>
      </c>
      <c r="IS132" s="79">
        <v>5057893</v>
      </c>
      <c r="IT132" s="79">
        <v>1975549</v>
      </c>
      <c r="IU132" s="79">
        <v>6608041</v>
      </c>
      <c r="IV132" s="79">
        <v>1223774</v>
      </c>
      <c r="IW132" s="79">
        <v>1839678</v>
      </c>
      <c r="IX132" s="79">
        <v>2228441</v>
      </c>
      <c r="IY132" s="79">
        <v>2307323</v>
      </c>
      <c r="IZ132" s="79">
        <v>5301378</v>
      </c>
      <c r="JA132" s="79">
        <v>752335</v>
      </c>
      <c r="JB132" s="79">
        <v>3207386</v>
      </c>
      <c r="JC132" s="80">
        <f t="shared" si="40"/>
        <v>34760780</v>
      </c>
      <c r="JD132" s="79">
        <v>4255853</v>
      </c>
      <c r="JE132" s="79">
        <v>974570</v>
      </c>
      <c r="JF132" s="79">
        <v>1525494</v>
      </c>
      <c r="JG132" s="79">
        <v>1536066</v>
      </c>
      <c r="JH132" s="79">
        <v>475086</v>
      </c>
      <c r="JI132" s="79">
        <v>671324</v>
      </c>
      <c r="JJ132" s="79">
        <v>3088915</v>
      </c>
      <c r="JK132" s="79">
        <v>582167</v>
      </c>
      <c r="JL132" s="79">
        <v>4081279</v>
      </c>
      <c r="JM132" s="79">
        <v>5129257</v>
      </c>
      <c r="JN132" s="79">
        <v>3579480</v>
      </c>
      <c r="JO132" s="79">
        <v>9828829</v>
      </c>
      <c r="JP132" s="80">
        <f t="shared" si="41"/>
        <v>35728320</v>
      </c>
      <c r="JQ132" s="79">
        <v>3214918</v>
      </c>
      <c r="JR132" s="79">
        <v>1091498</v>
      </c>
      <c r="JS132" s="79">
        <v>1474956</v>
      </c>
      <c r="JT132" s="79">
        <v>1037027</v>
      </c>
      <c r="JU132" s="79">
        <v>5878342</v>
      </c>
      <c r="JV132" s="79">
        <v>678538</v>
      </c>
      <c r="JW132" s="79">
        <v>787762</v>
      </c>
      <c r="JX132" s="79">
        <v>1946767</v>
      </c>
      <c r="JY132" s="79">
        <v>1241666</v>
      </c>
      <c r="JZ132" s="79">
        <v>999621</v>
      </c>
      <c r="KA132" s="79">
        <v>2233136</v>
      </c>
      <c r="KB132" s="79">
        <v>3215867</v>
      </c>
      <c r="KC132" s="80">
        <f t="shared" si="42"/>
        <v>23800098</v>
      </c>
      <c r="KD132" s="79">
        <v>458692</v>
      </c>
      <c r="KE132" s="79">
        <v>1051133</v>
      </c>
      <c r="KF132" s="79">
        <v>868251</v>
      </c>
      <c r="KG132" s="79">
        <v>2152332</v>
      </c>
      <c r="KH132" s="79">
        <v>3430042</v>
      </c>
      <c r="KI132" s="79">
        <v>960700</v>
      </c>
      <c r="KJ132" s="79">
        <v>1250394</v>
      </c>
      <c r="KK132" s="79">
        <v>570449</v>
      </c>
      <c r="KL132" s="79">
        <v>736453</v>
      </c>
      <c r="KM132" s="79">
        <v>1032616</v>
      </c>
      <c r="KN132" s="79">
        <v>925266</v>
      </c>
      <c r="KO132" s="79">
        <v>2748485</v>
      </c>
      <c r="KP132" s="80">
        <f t="shared" si="43"/>
        <v>16184813</v>
      </c>
      <c r="KQ132" s="79">
        <v>122178</v>
      </c>
      <c r="KR132" s="79">
        <v>130343</v>
      </c>
      <c r="KS132" s="79">
        <v>367675</v>
      </c>
      <c r="KT132" s="79">
        <v>269119</v>
      </c>
      <c r="KU132" s="79">
        <v>163440</v>
      </c>
      <c r="KV132" s="79">
        <v>221677</v>
      </c>
      <c r="KW132" s="79">
        <v>97098</v>
      </c>
      <c r="KX132" s="79">
        <v>457875</v>
      </c>
      <c r="KY132" s="79">
        <v>255244</v>
      </c>
      <c r="KZ132" s="79">
        <v>782301</v>
      </c>
      <c r="LA132" s="79">
        <v>1005088</v>
      </c>
      <c r="LB132" s="79">
        <v>152253</v>
      </c>
      <c r="LC132" s="80">
        <f t="shared" si="44"/>
        <v>4024291</v>
      </c>
      <c r="LD132" s="79">
        <v>80670</v>
      </c>
      <c r="LE132" s="79">
        <v>49297</v>
      </c>
      <c r="LF132" s="79">
        <v>135718</v>
      </c>
      <c r="LG132" s="79">
        <v>830453</v>
      </c>
      <c r="LH132" s="79">
        <v>160645</v>
      </c>
      <c r="LI132" s="79">
        <v>341380</v>
      </c>
      <c r="LJ132" s="81" t="e">
        <f>+INDEX(#REF!,MATCH($B132,#REF!,0),MATCH(LJ$6,#REF!,0))</f>
        <v>#REF!</v>
      </c>
      <c r="LK132" s="82"/>
      <c r="LL132" s="81"/>
      <c r="LM132" s="81"/>
      <c r="LN132" s="81"/>
      <c r="LO132" s="81"/>
      <c r="LP132" s="80" t="e">
        <f t="shared" si="45"/>
        <v>#REF!</v>
      </c>
    </row>
    <row r="133" spans="1:328" hidden="1" outlineLevel="1">
      <c r="B133" t="str">
        <f t="shared" si="57"/>
        <v>PLANTA DE BENEFICIOSAN MARTÍN</v>
      </c>
      <c r="C133" s="78" t="s">
        <v>419</v>
      </c>
      <c r="D133" s="79">
        <v>0</v>
      </c>
      <c r="E133" s="79">
        <v>0</v>
      </c>
      <c r="F133" s="79">
        <v>0</v>
      </c>
      <c r="G133" s="79">
        <v>0</v>
      </c>
      <c r="H133" s="79">
        <v>0</v>
      </c>
      <c r="I133" s="79">
        <v>0</v>
      </c>
      <c r="J133" s="79">
        <v>0</v>
      </c>
      <c r="K133" s="79">
        <v>0</v>
      </c>
      <c r="L133" s="79">
        <v>0</v>
      </c>
      <c r="M133" s="79">
        <v>0</v>
      </c>
      <c r="N133" s="79">
        <v>0</v>
      </c>
      <c r="O133" s="79">
        <v>0</v>
      </c>
      <c r="P133" s="80">
        <v>0</v>
      </c>
      <c r="Q133" s="79">
        <v>0</v>
      </c>
      <c r="R133" s="79">
        <v>0</v>
      </c>
      <c r="S133" s="79">
        <v>0</v>
      </c>
      <c r="T133" s="79">
        <v>0</v>
      </c>
      <c r="U133" s="79">
        <v>0</v>
      </c>
      <c r="V133" s="79">
        <v>0</v>
      </c>
      <c r="W133" s="79">
        <v>0</v>
      </c>
      <c r="X133" s="79">
        <v>0</v>
      </c>
      <c r="Y133" s="79">
        <v>0</v>
      </c>
      <c r="Z133" s="79">
        <v>0</v>
      </c>
      <c r="AA133" s="79">
        <v>0</v>
      </c>
      <c r="AB133" s="79">
        <v>0</v>
      </c>
      <c r="AC133" s="80">
        <v>0</v>
      </c>
      <c r="AD133" s="79">
        <v>0</v>
      </c>
      <c r="AE133" s="79">
        <v>0</v>
      </c>
      <c r="AF133" s="79">
        <v>0</v>
      </c>
      <c r="AG133" s="79">
        <v>0</v>
      </c>
      <c r="AH133" s="79">
        <v>0</v>
      </c>
      <c r="AI133" s="79">
        <v>0</v>
      </c>
      <c r="AJ133" s="79">
        <v>0</v>
      </c>
      <c r="AK133" s="79">
        <v>0</v>
      </c>
      <c r="AL133" s="79">
        <v>0</v>
      </c>
      <c r="AM133" s="79">
        <v>0</v>
      </c>
      <c r="AN133" s="79">
        <v>0</v>
      </c>
      <c r="AO133" s="79">
        <v>0</v>
      </c>
      <c r="AP133" s="80">
        <v>0</v>
      </c>
      <c r="AQ133" s="79">
        <v>0</v>
      </c>
      <c r="AR133" s="79">
        <v>0</v>
      </c>
      <c r="AS133" s="79">
        <v>0</v>
      </c>
      <c r="AT133" s="79">
        <v>0</v>
      </c>
      <c r="AU133" s="79">
        <v>0</v>
      </c>
      <c r="AV133" s="79">
        <v>0</v>
      </c>
      <c r="AW133" s="79">
        <v>0</v>
      </c>
      <c r="AX133" s="79">
        <v>0</v>
      </c>
      <c r="AY133" s="79">
        <v>0</v>
      </c>
      <c r="AZ133" s="79">
        <v>0</v>
      </c>
      <c r="BA133" s="79">
        <v>0</v>
      </c>
      <c r="BB133" s="79">
        <v>0</v>
      </c>
      <c r="BC133" s="80">
        <v>0</v>
      </c>
      <c r="BD133" s="79">
        <v>0</v>
      </c>
      <c r="BE133" s="79">
        <v>0</v>
      </c>
      <c r="BF133" s="79">
        <v>0</v>
      </c>
      <c r="BG133" s="79">
        <v>0</v>
      </c>
      <c r="BH133" s="79">
        <v>0</v>
      </c>
      <c r="BI133" s="79">
        <v>0</v>
      </c>
      <c r="BJ133" s="79">
        <v>0</v>
      </c>
      <c r="BK133" s="79">
        <v>0</v>
      </c>
      <c r="BL133" s="79">
        <v>0</v>
      </c>
      <c r="BM133" s="79">
        <v>0</v>
      </c>
      <c r="BN133" s="79">
        <v>0</v>
      </c>
      <c r="BO133" s="79">
        <v>0</v>
      </c>
      <c r="BP133" s="80">
        <v>0</v>
      </c>
      <c r="BQ133" s="79">
        <v>0</v>
      </c>
      <c r="BR133" s="79">
        <v>0</v>
      </c>
      <c r="BS133" s="79">
        <v>0</v>
      </c>
      <c r="BT133" s="79">
        <v>0</v>
      </c>
      <c r="BU133" s="79">
        <v>0</v>
      </c>
      <c r="BV133" s="79">
        <v>0</v>
      </c>
      <c r="BW133" s="79">
        <v>0</v>
      </c>
      <c r="BX133" s="79">
        <v>0</v>
      </c>
      <c r="BY133" s="79">
        <v>0</v>
      </c>
      <c r="BZ133" s="79">
        <v>0</v>
      </c>
      <c r="CA133" s="79">
        <v>0</v>
      </c>
      <c r="CB133" s="79">
        <v>0</v>
      </c>
      <c r="CC133" s="80">
        <v>0</v>
      </c>
      <c r="CD133" s="79">
        <v>0</v>
      </c>
      <c r="CE133" s="79">
        <v>0</v>
      </c>
      <c r="CF133" s="79">
        <v>0</v>
      </c>
      <c r="CG133" s="79">
        <v>0</v>
      </c>
      <c r="CH133" s="79">
        <v>0</v>
      </c>
      <c r="CI133" s="79">
        <v>0</v>
      </c>
      <c r="CJ133" s="79">
        <v>0</v>
      </c>
      <c r="CK133" s="79">
        <v>0</v>
      </c>
      <c r="CL133" s="79">
        <v>0</v>
      </c>
      <c r="CM133" s="79">
        <v>0</v>
      </c>
      <c r="CN133" s="79">
        <v>0</v>
      </c>
      <c r="CO133" s="79">
        <v>0</v>
      </c>
      <c r="CP133" s="80">
        <v>0</v>
      </c>
      <c r="CQ133" s="79">
        <v>0</v>
      </c>
      <c r="CR133" s="79">
        <v>0</v>
      </c>
      <c r="CS133" s="79">
        <v>0</v>
      </c>
      <c r="CT133" s="79">
        <v>0</v>
      </c>
      <c r="CU133" s="79">
        <v>0</v>
      </c>
      <c r="CV133" s="79">
        <v>0</v>
      </c>
      <c r="CW133" s="79">
        <v>0</v>
      </c>
      <c r="CX133" s="79">
        <v>0</v>
      </c>
      <c r="CY133" s="79">
        <v>0</v>
      </c>
      <c r="CZ133" s="79">
        <v>0</v>
      </c>
      <c r="DA133" s="79">
        <v>0</v>
      </c>
      <c r="DB133" s="79">
        <v>0</v>
      </c>
      <c r="DC133" s="80">
        <v>0</v>
      </c>
      <c r="DD133" s="79">
        <v>0</v>
      </c>
      <c r="DE133" s="79">
        <v>0</v>
      </c>
      <c r="DF133" s="79">
        <v>0</v>
      </c>
      <c r="DG133" s="79">
        <v>0</v>
      </c>
      <c r="DH133" s="79">
        <v>0</v>
      </c>
      <c r="DI133" s="79">
        <v>0</v>
      </c>
      <c r="DJ133" s="79">
        <v>0</v>
      </c>
      <c r="DK133" s="79">
        <v>0</v>
      </c>
      <c r="DL133" s="79">
        <v>0</v>
      </c>
      <c r="DM133" s="79">
        <v>0</v>
      </c>
      <c r="DN133" s="79">
        <v>0</v>
      </c>
      <c r="DO133" s="79">
        <v>0</v>
      </c>
      <c r="DP133" s="80">
        <v>0</v>
      </c>
      <c r="DQ133" s="79">
        <v>0</v>
      </c>
      <c r="DR133" s="79">
        <v>0</v>
      </c>
      <c r="DS133" s="79">
        <v>0</v>
      </c>
      <c r="DT133" s="79">
        <v>0</v>
      </c>
      <c r="DU133" s="79">
        <v>0</v>
      </c>
      <c r="DV133" s="79">
        <v>0</v>
      </c>
      <c r="DW133" s="79">
        <v>0</v>
      </c>
      <c r="DX133" s="79">
        <v>0</v>
      </c>
      <c r="DY133" s="79">
        <v>0</v>
      </c>
      <c r="DZ133" s="79">
        <v>0</v>
      </c>
      <c r="EA133" s="79">
        <v>0</v>
      </c>
      <c r="EB133" s="79">
        <v>0</v>
      </c>
      <c r="EC133" s="80">
        <v>0</v>
      </c>
      <c r="ED133" s="79">
        <v>200</v>
      </c>
      <c r="EE133" s="79">
        <v>0</v>
      </c>
      <c r="EF133" s="79">
        <v>0</v>
      </c>
      <c r="EG133" s="79">
        <v>0</v>
      </c>
      <c r="EH133" s="79">
        <v>150</v>
      </c>
      <c r="EI133" s="79">
        <v>0</v>
      </c>
      <c r="EJ133" s="79">
        <v>4600</v>
      </c>
      <c r="EK133" s="79">
        <v>0</v>
      </c>
      <c r="EL133" s="79">
        <v>40</v>
      </c>
      <c r="EM133" s="79">
        <v>0</v>
      </c>
      <c r="EN133" s="79">
        <v>100</v>
      </c>
      <c r="EO133" s="79">
        <v>100</v>
      </c>
      <c r="EP133" s="80">
        <v>5190</v>
      </c>
      <c r="EQ133" s="79">
        <v>0</v>
      </c>
      <c r="ER133" s="79">
        <v>0</v>
      </c>
      <c r="ES133" s="79">
        <v>0</v>
      </c>
      <c r="ET133" s="79">
        <v>0</v>
      </c>
      <c r="EU133" s="79">
        <v>500</v>
      </c>
      <c r="EV133" s="79">
        <v>0</v>
      </c>
      <c r="EW133" s="79">
        <v>0</v>
      </c>
      <c r="EX133" s="79">
        <v>1000</v>
      </c>
      <c r="EY133" s="79">
        <v>0</v>
      </c>
      <c r="EZ133" s="79">
        <v>12000</v>
      </c>
      <c r="FA133" s="79">
        <v>0</v>
      </c>
      <c r="FB133" s="79">
        <v>12000</v>
      </c>
      <c r="FC133" s="80">
        <v>25500</v>
      </c>
      <c r="FD133" s="79">
        <v>0</v>
      </c>
      <c r="FE133" s="79">
        <v>140</v>
      </c>
      <c r="FF133" s="79">
        <v>0</v>
      </c>
      <c r="FG133" s="79">
        <v>1200</v>
      </c>
      <c r="FH133" s="79">
        <v>300</v>
      </c>
      <c r="FI133" s="79">
        <v>100</v>
      </c>
      <c r="FJ133" s="79">
        <v>30</v>
      </c>
      <c r="FK133" s="79">
        <v>120</v>
      </c>
      <c r="FL133" s="79">
        <v>100</v>
      </c>
      <c r="FM133" s="79">
        <v>0</v>
      </c>
      <c r="FN133" s="79">
        <v>0</v>
      </c>
      <c r="FO133" s="79">
        <v>0</v>
      </c>
      <c r="FP133" s="80">
        <v>1990</v>
      </c>
      <c r="FQ133" s="79">
        <v>0</v>
      </c>
      <c r="FR133" s="79">
        <v>0</v>
      </c>
      <c r="FS133" s="79">
        <v>0</v>
      </c>
      <c r="FT133" s="79">
        <v>0</v>
      </c>
      <c r="FU133" s="79">
        <v>0</v>
      </c>
      <c r="FV133" s="79">
        <v>0</v>
      </c>
      <c r="FW133" s="79">
        <v>0</v>
      </c>
      <c r="FX133" s="79">
        <v>0</v>
      </c>
      <c r="FY133" s="79">
        <v>0</v>
      </c>
      <c r="FZ133" s="79">
        <v>0</v>
      </c>
      <c r="GA133" s="79">
        <v>0</v>
      </c>
      <c r="GB133" s="79">
        <v>0</v>
      </c>
      <c r="GC133" s="80">
        <v>0</v>
      </c>
      <c r="GD133" s="79">
        <v>0</v>
      </c>
      <c r="GE133" s="79">
        <v>0</v>
      </c>
      <c r="GF133" s="79">
        <v>120</v>
      </c>
      <c r="GG133" s="79">
        <v>0</v>
      </c>
      <c r="GH133" s="79">
        <v>200</v>
      </c>
      <c r="GI133" s="79">
        <v>0</v>
      </c>
      <c r="GJ133" s="79">
        <v>0</v>
      </c>
      <c r="GK133" s="79">
        <v>120</v>
      </c>
      <c r="GL133" s="79">
        <v>1000</v>
      </c>
      <c r="GM133" s="79">
        <v>120</v>
      </c>
      <c r="GN133" s="79">
        <v>170</v>
      </c>
      <c r="GO133" s="79">
        <v>50</v>
      </c>
      <c r="GP133" s="80">
        <f t="shared" si="35"/>
        <v>1780</v>
      </c>
      <c r="GQ133" s="79">
        <v>0</v>
      </c>
      <c r="GR133" s="79">
        <v>0</v>
      </c>
      <c r="GS133" s="79">
        <v>0</v>
      </c>
      <c r="GT133" s="79">
        <v>0</v>
      </c>
      <c r="GU133" s="79">
        <v>0</v>
      </c>
      <c r="GV133" s="79">
        <v>0</v>
      </c>
      <c r="GW133" s="79">
        <v>0</v>
      </c>
      <c r="GX133" s="79">
        <v>200</v>
      </c>
      <c r="GY133" s="79">
        <v>0</v>
      </c>
      <c r="GZ133" s="79">
        <v>0</v>
      </c>
      <c r="HA133" s="79">
        <v>0</v>
      </c>
      <c r="HB133" s="79">
        <v>0</v>
      </c>
      <c r="HC133" s="80">
        <f t="shared" si="36"/>
        <v>200</v>
      </c>
      <c r="HD133" s="79">
        <v>0</v>
      </c>
      <c r="HE133" s="79">
        <v>0</v>
      </c>
      <c r="HF133" s="79">
        <v>0</v>
      </c>
      <c r="HG133" s="79">
        <v>0</v>
      </c>
      <c r="HH133" s="79">
        <v>0</v>
      </c>
      <c r="HI133" s="79">
        <v>0</v>
      </c>
      <c r="HJ133" s="79">
        <v>0</v>
      </c>
      <c r="HK133" s="79">
        <v>0</v>
      </c>
      <c r="HL133" s="79">
        <v>100</v>
      </c>
      <c r="HM133" s="79">
        <v>0</v>
      </c>
      <c r="HN133" s="79">
        <v>0</v>
      </c>
      <c r="HO133" s="79">
        <v>0</v>
      </c>
      <c r="HP133" s="80">
        <f t="shared" si="37"/>
        <v>100</v>
      </c>
      <c r="HQ133" s="79">
        <v>0</v>
      </c>
      <c r="HR133" s="79">
        <v>0</v>
      </c>
      <c r="HS133" s="79">
        <v>0</v>
      </c>
      <c r="HT133" s="79">
        <v>0</v>
      </c>
      <c r="HU133" s="79">
        <v>0</v>
      </c>
      <c r="HV133" s="79">
        <v>0</v>
      </c>
      <c r="HW133" s="79">
        <v>0</v>
      </c>
      <c r="HX133" s="79">
        <v>0</v>
      </c>
      <c r="HY133" s="79">
        <v>0</v>
      </c>
      <c r="HZ133" s="79">
        <v>0</v>
      </c>
      <c r="IA133" s="79">
        <v>0</v>
      </c>
      <c r="IB133" s="79">
        <v>0</v>
      </c>
      <c r="IC133" s="80">
        <f t="shared" si="38"/>
        <v>0</v>
      </c>
      <c r="ID133" s="79">
        <v>0</v>
      </c>
      <c r="IE133" s="79">
        <v>0</v>
      </c>
      <c r="IF133" s="79">
        <v>0</v>
      </c>
      <c r="IG133" s="79">
        <v>0</v>
      </c>
      <c r="IH133" s="79">
        <v>0</v>
      </c>
      <c r="II133" s="79">
        <v>0</v>
      </c>
      <c r="IJ133" s="79">
        <v>0</v>
      </c>
      <c r="IK133" s="79">
        <v>0</v>
      </c>
      <c r="IL133" s="79">
        <v>0</v>
      </c>
      <c r="IM133" s="79">
        <v>0</v>
      </c>
      <c r="IN133" s="79">
        <v>0</v>
      </c>
      <c r="IO133" s="79">
        <v>0</v>
      </c>
      <c r="IP133" s="80">
        <f t="shared" si="39"/>
        <v>0</v>
      </c>
      <c r="IQ133" s="79">
        <v>0</v>
      </c>
      <c r="IR133" s="79">
        <v>0</v>
      </c>
      <c r="IS133" s="79">
        <v>0</v>
      </c>
      <c r="IT133" s="79">
        <v>0</v>
      </c>
      <c r="IU133" s="79">
        <v>0</v>
      </c>
      <c r="IV133" s="79">
        <v>0</v>
      </c>
      <c r="IW133" s="79">
        <v>0</v>
      </c>
      <c r="IX133" s="79">
        <v>0</v>
      </c>
      <c r="IY133" s="79">
        <v>0</v>
      </c>
      <c r="IZ133" s="79">
        <v>0</v>
      </c>
      <c r="JA133" s="79">
        <v>0</v>
      </c>
      <c r="JB133" s="79">
        <v>0</v>
      </c>
      <c r="JC133" s="80">
        <f t="shared" si="40"/>
        <v>0</v>
      </c>
      <c r="JD133" s="79">
        <v>0</v>
      </c>
      <c r="JE133" s="79">
        <v>0</v>
      </c>
      <c r="JF133" s="79">
        <v>0</v>
      </c>
      <c r="JG133" s="79">
        <v>0</v>
      </c>
      <c r="JH133" s="79">
        <v>0</v>
      </c>
      <c r="JI133" s="79">
        <v>0</v>
      </c>
      <c r="JJ133" s="79">
        <v>0</v>
      </c>
      <c r="JK133" s="79">
        <v>0</v>
      </c>
      <c r="JL133" s="79">
        <v>0</v>
      </c>
      <c r="JM133" s="79">
        <v>0</v>
      </c>
      <c r="JN133" s="79">
        <v>50</v>
      </c>
      <c r="JO133" s="79">
        <v>0</v>
      </c>
      <c r="JP133" s="80">
        <f t="shared" si="41"/>
        <v>50</v>
      </c>
      <c r="JQ133" s="79">
        <v>0</v>
      </c>
      <c r="JR133" s="79">
        <v>0</v>
      </c>
      <c r="JS133" s="79">
        <v>0</v>
      </c>
      <c r="JT133" s="79">
        <v>0</v>
      </c>
      <c r="JU133" s="79">
        <v>0</v>
      </c>
      <c r="JV133" s="79">
        <v>0</v>
      </c>
      <c r="JW133" s="79">
        <v>0</v>
      </c>
      <c r="JX133" s="79">
        <v>0</v>
      </c>
      <c r="JY133" s="79">
        <v>0</v>
      </c>
      <c r="JZ133" s="79">
        <v>0</v>
      </c>
      <c r="KA133" s="79">
        <v>0</v>
      </c>
      <c r="KB133" s="79">
        <v>0</v>
      </c>
      <c r="KC133" s="80">
        <f t="shared" si="42"/>
        <v>0</v>
      </c>
      <c r="KD133" s="79">
        <v>0</v>
      </c>
      <c r="KE133" s="79">
        <v>0</v>
      </c>
      <c r="KF133" s="79">
        <v>0</v>
      </c>
      <c r="KG133" s="79">
        <v>0</v>
      </c>
      <c r="KH133" s="79">
        <v>0</v>
      </c>
      <c r="KI133" s="79">
        <v>0</v>
      </c>
      <c r="KJ133" s="79">
        <v>0</v>
      </c>
      <c r="KK133" s="79">
        <v>0</v>
      </c>
      <c r="KL133" s="79">
        <v>0</v>
      </c>
      <c r="KM133" s="79">
        <v>0</v>
      </c>
      <c r="KN133" s="79">
        <v>0</v>
      </c>
      <c r="KO133" s="79">
        <v>0</v>
      </c>
      <c r="KP133" s="80">
        <f t="shared" si="43"/>
        <v>0</v>
      </c>
      <c r="KQ133" s="79">
        <v>0</v>
      </c>
      <c r="KR133" s="79">
        <v>0</v>
      </c>
      <c r="KS133" s="79">
        <v>0</v>
      </c>
      <c r="KT133" s="79">
        <v>20000</v>
      </c>
      <c r="KU133" s="79">
        <v>0</v>
      </c>
      <c r="KV133" s="79">
        <v>0</v>
      </c>
      <c r="KW133" s="79">
        <v>0</v>
      </c>
      <c r="KX133" s="79">
        <v>0</v>
      </c>
      <c r="KY133" s="79">
        <v>0</v>
      </c>
      <c r="KZ133" s="79">
        <v>0</v>
      </c>
      <c r="LA133" s="79">
        <v>0</v>
      </c>
      <c r="LB133" s="79">
        <v>0</v>
      </c>
      <c r="LC133" s="80">
        <f t="shared" si="44"/>
        <v>20000</v>
      </c>
      <c r="LD133" s="79">
        <v>0</v>
      </c>
      <c r="LE133" s="79">
        <v>360</v>
      </c>
      <c r="LF133" s="79">
        <v>0</v>
      </c>
      <c r="LG133" s="79">
        <v>0</v>
      </c>
      <c r="LH133" s="79">
        <v>0</v>
      </c>
      <c r="LI133" s="79">
        <v>0</v>
      </c>
      <c r="LJ133" s="81" t="e">
        <f>+INDEX(#REF!,MATCH($B133,#REF!,0),MATCH(LJ$6,#REF!,0))</f>
        <v>#REF!</v>
      </c>
      <c r="LK133" s="82"/>
      <c r="LL133" s="81"/>
      <c r="LM133" s="81"/>
      <c r="LN133" s="81"/>
      <c r="LO133" s="81"/>
      <c r="LP133" s="80" t="e">
        <f t="shared" si="45"/>
        <v>#REF!</v>
      </c>
    </row>
    <row r="134" spans="1:328" hidden="1" outlineLevel="1">
      <c r="B134" t="str">
        <f t="shared" si="57"/>
        <v>PLANTA DE BENEFICIOTACNA</v>
      </c>
      <c r="C134" s="78" t="s">
        <v>420</v>
      </c>
      <c r="D134" s="79">
        <v>0</v>
      </c>
      <c r="E134" s="79">
        <v>0</v>
      </c>
      <c r="F134" s="79">
        <v>0</v>
      </c>
      <c r="G134" s="79">
        <v>0</v>
      </c>
      <c r="H134" s="79">
        <v>0</v>
      </c>
      <c r="I134" s="79">
        <v>0</v>
      </c>
      <c r="J134" s="79">
        <v>0</v>
      </c>
      <c r="K134" s="79">
        <v>0</v>
      </c>
      <c r="L134" s="79">
        <v>0</v>
      </c>
      <c r="M134" s="79">
        <v>0</v>
      </c>
      <c r="N134" s="79">
        <v>0</v>
      </c>
      <c r="O134" s="79">
        <v>0</v>
      </c>
      <c r="P134" s="80">
        <v>0</v>
      </c>
      <c r="Q134" s="79">
        <v>0</v>
      </c>
      <c r="R134" s="79">
        <v>0</v>
      </c>
      <c r="S134" s="79">
        <v>0</v>
      </c>
      <c r="T134" s="79">
        <v>0</v>
      </c>
      <c r="U134" s="79">
        <v>0</v>
      </c>
      <c r="V134" s="79">
        <v>0</v>
      </c>
      <c r="W134" s="79">
        <v>0</v>
      </c>
      <c r="X134" s="79">
        <v>0</v>
      </c>
      <c r="Y134" s="79">
        <v>0</v>
      </c>
      <c r="Z134" s="79">
        <v>0</v>
      </c>
      <c r="AA134" s="79">
        <v>0</v>
      </c>
      <c r="AB134" s="79">
        <v>0</v>
      </c>
      <c r="AC134" s="80">
        <v>0</v>
      </c>
      <c r="AD134" s="79">
        <v>0</v>
      </c>
      <c r="AE134" s="79">
        <v>0</v>
      </c>
      <c r="AF134" s="79">
        <v>0</v>
      </c>
      <c r="AG134" s="79">
        <v>0</v>
      </c>
      <c r="AH134" s="79">
        <v>0</v>
      </c>
      <c r="AI134" s="79">
        <v>0</v>
      </c>
      <c r="AJ134" s="79">
        <v>3034367.67</v>
      </c>
      <c r="AK134" s="79">
        <v>3034367.67</v>
      </c>
      <c r="AL134" s="79">
        <v>3034367.67</v>
      </c>
      <c r="AM134" s="79">
        <v>0</v>
      </c>
      <c r="AN134" s="79">
        <v>0</v>
      </c>
      <c r="AO134" s="79">
        <v>0</v>
      </c>
      <c r="AP134" s="80">
        <v>9103103.0099999998</v>
      </c>
      <c r="AQ134" s="79">
        <v>131490.32999999999</v>
      </c>
      <c r="AR134" s="79">
        <v>131490.32999999999</v>
      </c>
      <c r="AS134" s="79">
        <v>131490.32999999999</v>
      </c>
      <c r="AT134" s="79">
        <v>289181</v>
      </c>
      <c r="AU134" s="79">
        <v>289181</v>
      </c>
      <c r="AV134" s="79">
        <v>289181</v>
      </c>
      <c r="AW134" s="79">
        <v>319069.67</v>
      </c>
      <c r="AX134" s="79">
        <v>319069.67</v>
      </c>
      <c r="AY134" s="79">
        <v>319069.67</v>
      </c>
      <c r="AZ134" s="79">
        <v>9092.67</v>
      </c>
      <c r="BA134" s="79">
        <v>9092.67</v>
      </c>
      <c r="BB134" s="79">
        <v>9092.67</v>
      </c>
      <c r="BC134" s="80">
        <v>2246501.0099999998</v>
      </c>
      <c r="BD134" s="79">
        <v>8040</v>
      </c>
      <c r="BE134" s="79">
        <v>8040</v>
      </c>
      <c r="BF134" s="79">
        <v>8040</v>
      </c>
      <c r="BG134" s="79">
        <v>40985.33</v>
      </c>
      <c r="BH134" s="79">
        <v>40985.33</v>
      </c>
      <c r="BI134" s="79">
        <v>40985.33</v>
      </c>
      <c r="BJ134" s="79">
        <v>12435.33</v>
      </c>
      <c r="BK134" s="79">
        <v>12435.33</v>
      </c>
      <c r="BL134" s="79">
        <v>12435.33</v>
      </c>
      <c r="BM134" s="79">
        <v>30612.33</v>
      </c>
      <c r="BN134" s="79">
        <v>30612.33</v>
      </c>
      <c r="BO134" s="79">
        <v>30612.33</v>
      </c>
      <c r="BP134" s="80">
        <v>276218.96999999997</v>
      </c>
      <c r="BQ134" s="79">
        <v>0</v>
      </c>
      <c r="BR134" s="79">
        <v>0</v>
      </c>
      <c r="BS134" s="79">
        <v>0</v>
      </c>
      <c r="BT134" s="79">
        <v>52576.67</v>
      </c>
      <c r="BU134" s="79">
        <v>52576.67</v>
      </c>
      <c r="BV134" s="79">
        <v>52576.67</v>
      </c>
      <c r="BW134" s="79">
        <v>4795.67</v>
      </c>
      <c r="BX134" s="79">
        <v>4795.67</v>
      </c>
      <c r="BY134" s="79">
        <v>4795.67</v>
      </c>
      <c r="BZ134" s="79">
        <v>24.67</v>
      </c>
      <c r="CA134" s="79">
        <v>24.67</v>
      </c>
      <c r="CB134" s="79">
        <v>24.67</v>
      </c>
      <c r="CC134" s="80">
        <v>172191.03000000009</v>
      </c>
      <c r="CD134" s="79">
        <v>14.33</v>
      </c>
      <c r="CE134" s="79">
        <v>14.33</v>
      </c>
      <c r="CF134" s="79">
        <v>14.33</v>
      </c>
      <c r="CG134" s="79">
        <v>0</v>
      </c>
      <c r="CH134" s="79">
        <v>0</v>
      </c>
      <c r="CI134" s="79">
        <v>0</v>
      </c>
      <c r="CJ134" s="79">
        <v>0</v>
      </c>
      <c r="CK134" s="79">
        <v>0</v>
      </c>
      <c r="CL134" s="79">
        <v>0</v>
      </c>
      <c r="CM134" s="79">
        <v>0</v>
      </c>
      <c r="CN134" s="79">
        <v>0</v>
      </c>
      <c r="CO134" s="79">
        <v>0</v>
      </c>
      <c r="CP134" s="80">
        <v>42.99</v>
      </c>
      <c r="CQ134" s="79">
        <v>62915.13</v>
      </c>
      <c r="CR134" s="79">
        <v>62915.13</v>
      </c>
      <c r="CS134" s="79">
        <v>62915.13</v>
      </c>
      <c r="CT134" s="79">
        <v>213815</v>
      </c>
      <c r="CU134" s="79">
        <v>213815</v>
      </c>
      <c r="CV134" s="79">
        <v>213815</v>
      </c>
      <c r="CW134" s="79">
        <v>77516</v>
      </c>
      <c r="CX134" s="79">
        <v>77516</v>
      </c>
      <c r="CY134" s="79">
        <v>77516</v>
      </c>
      <c r="CZ134" s="79">
        <v>435278</v>
      </c>
      <c r="DA134" s="79">
        <v>435278</v>
      </c>
      <c r="DB134" s="79">
        <v>435278</v>
      </c>
      <c r="DC134" s="80">
        <v>2368572.39</v>
      </c>
      <c r="DD134" s="79">
        <v>529321</v>
      </c>
      <c r="DE134" s="79">
        <v>529321</v>
      </c>
      <c r="DF134" s="79">
        <v>529321</v>
      </c>
      <c r="DG134" s="79">
        <v>208139</v>
      </c>
      <c r="DH134" s="79">
        <v>208139</v>
      </c>
      <c r="DI134" s="79">
        <v>208139</v>
      </c>
      <c r="DJ134" s="79">
        <v>277086.33</v>
      </c>
      <c r="DK134" s="79">
        <v>277086.33</v>
      </c>
      <c r="DL134" s="79">
        <v>277086.33</v>
      </c>
      <c r="DM134" s="79">
        <v>204709</v>
      </c>
      <c r="DN134" s="79">
        <v>204709</v>
      </c>
      <c r="DO134" s="79">
        <v>204709</v>
      </c>
      <c r="DP134" s="80">
        <v>3657765.99</v>
      </c>
      <c r="DQ134" s="79">
        <v>234735.65999999997</v>
      </c>
      <c r="DR134" s="79">
        <v>234735.65999999997</v>
      </c>
      <c r="DS134" s="79">
        <v>234735.65999999997</v>
      </c>
      <c r="DT134" s="79">
        <v>364422</v>
      </c>
      <c r="DU134" s="79">
        <v>732573</v>
      </c>
      <c r="DV134" s="79">
        <v>112848</v>
      </c>
      <c r="DW134" s="79">
        <v>79065</v>
      </c>
      <c r="DX134" s="79">
        <v>204956</v>
      </c>
      <c r="DY134" s="79">
        <v>51195</v>
      </c>
      <c r="DZ134" s="79">
        <v>79998</v>
      </c>
      <c r="EA134" s="79">
        <v>347946</v>
      </c>
      <c r="EB134" s="79">
        <v>176758</v>
      </c>
      <c r="EC134" s="80">
        <v>2853967.98</v>
      </c>
      <c r="ED134" s="79">
        <v>224</v>
      </c>
      <c r="EE134" s="79">
        <v>140249</v>
      </c>
      <c r="EF134" s="79">
        <v>763213</v>
      </c>
      <c r="EG134" s="79">
        <v>275301</v>
      </c>
      <c r="EH134" s="79">
        <v>267402</v>
      </c>
      <c r="EI134" s="79">
        <v>535163</v>
      </c>
      <c r="EJ134" s="79">
        <v>516355</v>
      </c>
      <c r="EK134" s="79">
        <v>382927</v>
      </c>
      <c r="EL134" s="79">
        <v>360335</v>
      </c>
      <c r="EM134" s="79">
        <v>502019</v>
      </c>
      <c r="EN134" s="79">
        <v>370383</v>
      </c>
      <c r="EO134" s="79">
        <v>250334</v>
      </c>
      <c r="EP134" s="80">
        <v>4363905</v>
      </c>
      <c r="EQ134" s="79">
        <v>55699</v>
      </c>
      <c r="ER134" s="79">
        <v>314654</v>
      </c>
      <c r="ES134" s="79">
        <v>356844</v>
      </c>
      <c r="ET134" s="79">
        <v>208982</v>
      </c>
      <c r="EU134" s="79">
        <v>607972</v>
      </c>
      <c r="EV134" s="79">
        <v>215932</v>
      </c>
      <c r="EW134" s="79">
        <v>108927</v>
      </c>
      <c r="EX134" s="79">
        <v>1520806</v>
      </c>
      <c r="EY134" s="79">
        <v>511156</v>
      </c>
      <c r="EZ134" s="79">
        <v>310596</v>
      </c>
      <c r="FA134" s="79">
        <v>1054333</v>
      </c>
      <c r="FB134" s="79">
        <v>377085</v>
      </c>
      <c r="FC134" s="80">
        <v>5642986</v>
      </c>
      <c r="FD134" s="79">
        <v>422236</v>
      </c>
      <c r="FE134" s="79">
        <v>577259</v>
      </c>
      <c r="FF134" s="79">
        <v>1134452</v>
      </c>
      <c r="FG134" s="79">
        <v>445594</v>
      </c>
      <c r="FH134" s="79">
        <v>1126997</v>
      </c>
      <c r="FI134" s="79">
        <v>1827749</v>
      </c>
      <c r="FJ134" s="79">
        <v>1089486</v>
      </c>
      <c r="FK134" s="79">
        <v>447238</v>
      </c>
      <c r="FL134" s="79">
        <v>1829591</v>
      </c>
      <c r="FM134" s="79">
        <v>1907042</v>
      </c>
      <c r="FN134" s="79">
        <v>1261327</v>
      </c>
      <c r="FO134" s="79">
        <v>5140289</v>
      </c>
      <c r="FP134" s="80">
        <v>17209260</v>
      </c>
      <c r="FQ134" s="79">
        <v>2013731</v>
      </c>
      <c r="FR134" s="79">
        <v>672745</v>
      </c>
      <c r="FS134" s="79">
        <v>3145314</v>
      </c>
      <c r="FT134" s="79">
        <v>1868118</v>
      </c>
      <c r="FU134" s="79">
        <v>1423147</v>
      </c>
      <c r="FV134" s="79">
        <v>1901860</v>
      </c>
      <c r="FW134" s="79">
        <v>924877</v>
      </c>
      <c r="FX134" s="79">
        <v>2975771</v>
      </c>
      <c r="FY134" s="79">
        <v>2534762</v>
      </c>
      <c r="FZ134" s="79">
        <v>464980</v>
      </c>
      <c r="GA134" s="79">
        <v>761528</v>
      </c>
      <c r="GB134" s="79">
        <v>2185663</v>
      </c>
      <c r="GC134" s="80">
        <v>20872496</v>
      </c>
      <c r="GD134" s="79">
        <v>-264331</v>
      </c>
      <c r="GE134" s="79">
        <v>3097582</v>
      </c>
      <c r="GF134" s="79">
        <v>-2109024</v>
      </c>
      <c r="GG134" s="79">
        <v>549964</v>
      </c>
      <c r="GH134" s="79">
        <v>1080190</v>
      </c>
      <c r="GI134" s="79">
        <v>534664</v>
      </c>
      <c r="GJ134" s="79">
        <v>250691</v>
      </c>
      <c r="GK134" s="79">
        <v>495967.8</v>
      </c>
      <c r="GL134" s="79">
        <v>1142418</v>
      </c>
      <c r="GM134" s="79">
        <v>327445</v>
      </c>
      <c r="GN134" s="79">
        <v>774165</v>
      </c>
      <c r="GO134" s="79">
        <v>1270919</v>
      </c>
      <c r="GP134" s="80">
        <f t="shared" si="35"/>
        <v>7150650.7999999998</v>
      </c>
      <c r="GQ134" s="79">
        <v>1343269</v>
      </c>
      <c r="GR134" s="79">
        <v>871209</v>
      </c>
      <c r="GS134" s="79">
        <v>1871451</v>
      </c>
      <c r="GT134" s="79">
        <v>310180</v>
      </c>
      <c r="GU134" s="79">
        <v>383251</v>
      </c>
      <c r="GV134" s="79">
        <v>503938</v>
      </c>
      <c r="GW134" s="79">
        <v>543674</v>
      </c>
      <c r="GX134" s="79">
        <v>1786546</v>
      </c>
      <c r="GY134" s="79">
        <v>1092117</v>
      </c>
      <c r="GZ134" s="79">
        <v>1175867.21</v>
      </c>
      <c r="HA134" s="79">
        <v>354069</v>
      </c>
      <c r="HB134" s="79">
        <v>1217759</v>
      </c>
      <c r="HC134" s="80">
        <f t="shared" si="36"/>
        <v>11453330.210000001</v>
      </c>
      <c r="HD134" s="79">
        <v>713518</v>
      </c>
      <c r="HE134" s="79">
        <v>857796</v>
      </c>
      <c r="HF134" s="79">
        <v>656541</v>
      </c>
      <c r="HG134" s="79">
        <v>508544</v>
      </c>
      <c r="HH134" s="79">
        <v>251264</v>
      </c>
      <c r="HI134" s="79">
        <v>646826</v>
      </c>
      <c r="HJ134" s="79">
        <v>164750</v>
      </c>
      <c r="HK134" s="79">
        <v>1863167</v>
      </c>
      <c r="HL134" s="79">
        <v>1742640</v>
      </c>
      <c r="HM134" s="79">
        <v>979446</v>
      </c>
      <c r="HN134" s="79">
        <v>928379</v>
      </c>
      <c r="HO134" s="79">
        <v>2906230</v>
      </c>
      <c r="HP134" s="80">
        <f t="shared" si="37"/>
        <v>12219101</v>
      </c>
      <c r="HQ134" s="79">
        <v>1089493</v>
      </c>
      <c r="HR134" s="79">
        <v>354829</v>
      </c>
      <c r="HS134" s="79">
        <v>2253860</v>
      </c>
      <c r="HT134" s="79">
        <v>772780</v>
      </c>
      <c r="HU134" s="79">
        <v>1500034</v>
      </c>
      <c r="HV134" s="79">
        <v>1266699</v>
      </c>
      <c r="HW134" s="79">
        <v>2637800</v>
      </c>
      <c r="HX134" s="79">
        <v>1124704</v>
      </c>
      <c r="HY134" s="79">
        <v>1207344</v>
      </c>
      <c r="HZ134" s="79">
        <v>125037</v>
      </c>
      <c r="IA134" s="79">
        <v>1193107</v>
      </c>
      <c r="IB134" s="79">
        <v>1050425</v>
      </c>
      <c r="IC134" s="80">
        <f t="shared" si="38"/>
        <v>14576112</v>
      </c>
      <c r="ID134" s="79">
        <v>576634</v>
      </c>
      <c r="IE134" s="79">
        <v>36518088.5</v>
      </c>
      <c r="IF134" s="79">
        <v>30644190.469999999</v>
      </c>
      <c r="IG134" s="79">
        <v>32441621.91</v>
      </c>
      <c r="IH134" s="79">
        <v>30341041.359999999</v>
      </c>
      <c r="II134" s="79">
        <v>24212209.579999998</v>
      </c>
      <c r="IJ134" s="79">
        <v>38131417.32</v>
      </c>
      <c r="IK134" s="79">
        <v>31349021</v>
      </c>
      <c r="IL134" s="79">
        <v>36481027</v>
      </c>
      <c r="IM134" s="79">
        <v>32976695</v>
      </c>
      <c r="IN134" s="79">
        <v>24712997</v>
      </c>
      <c r="IO134" s="79">
        <v>56109869</v>
      </c>
      <c r="IP134" s="80">
        <f t="shared" si="39"/>
        <v>374494812.13999999</v>
      </c>
      <c r="IQ134" s="79">
        <v>15850</v>
      </c>
      <c r="IR134" s="79">
        <v>2354404</v>
      </c>
      <c r="IS134" s="79">
        <v>4339659</v>
      </c>
      <c r="IT134" s="79">
        <v>16041379</v>
      </c>
      <c r="IU134" s="79">
        <v>11553261</v>
      </c>
      <c r="IV134" s="79">
        <v>2304663</v>
      </c>
      <c r="IW134" s="79">
        <v>-13722726</v>
      </c>
      <c r="IX134" s="79">
        <v>582181</v>
      </c>
      <c r="IY134" s="79">
        <v>10094934</v>
      </c>
      <c r="IZ134" s="79">
        <v>8589477</v>
      </c>
      <c r="JA134" s="79">
        <v>11572281</v>
      </c>
      <c r="JB134" s="79">
        <v>13702850</v>
      </c>
      <c r="JC134" s="80">
        <f t="shared" si="40"/>
        <v>67428213</v>
      </c>
      <c r="JD134" s="79">
        <v>1375776</v>
      </c>
      <c r="JE134" s="79">
        <v>4127419</v>
      </c>
      <c r="JF134" s="79">
        <v>12032253</v>
      </c>
      <c r="JG134" s="79">
        <v>-974914</v>
      </c>
      <c r="JH134" s="79">
        <v>2070568</v>
      </c>
      <c r="JI134" s="79">
        <v>1340507</v>
      </c>
      <c r="JJ134" s="79">
        <v>1973602</v>
      </c>
      <c r="JK134" s="79">
        <v>2182594</v>
      </c>
      <c r="JL134" s="79">
        <v>1152300</v>
      </c>
      <c r="JM134" s="79">
        <v>3080707</v>
      </c>
      <c r="JN134" s="79">
        <v>8047502</v>
      </c>
      <c r="JO134" s="79">
        <v>1306951</v>
      </c>
      <c r="JP134" s="80">
        <f t="shared" si="41"/>
        <v>37715265</v>
      </c>
      <c r="JQ134" s="79">
        <v>4509874</v>
      </c>
      <c r="JR134" s="79">
        <v>2792695</v>
      </c>
      <c r="JS134" s="79">
        <v>1709073</v>
      </c>
      <c r="JT134" s="79">
        <v>-487378</v>
      </c>
      <c r="JU134" s="79">
        <v>4599439</v>
      </c>
      <c r="JV134" s="79">
        <v>2275697</v>
      </c>
      <c r="JW134" s="79">
        <v>1721270</v>
      </c>
      <c r="JX134" s="79">
        <v>5218006</v>
      </c>
      <c r="JY134" s="79">
        <v>1886193</v>
      </c>
      <c r="JZ134" s="79">
        <v>4281438</v>
      </c>
      <c r="KA134" s="79">
        <v>4955232</v>
      </c>
      <c r="KB134" s="79">
        <v>3809332</v>
      </c>
      <c r="KC134" s="80">
        <f t="shared" si="42"/>
        <v>37270871</v>
      </c>
      <c r="KD134" s="79">
        <v>2154665</v>
      </c>
      <c r="KE134" s="79">
        <v>1919289</v>
      </c>
      <c r="KF134" s="79">
        <v>3291772</v>
      </c>
      <c r="KG134" s="79">
        <v>2276520</v>
      </c>
      <c r="KH134" s="79">
        <v>-1217696</v>
      </c>
      <c r="KI134" s="79">
        <v>2632281</v>
      </c>
      <c r="KJ134" s="79">
        <v>1921491</v>
      </c>
      <c r="KK134" s="79">
        <v>2491302</v>
      </c>
      <c r="KL134" s="79">
        <v>2823941</v>
      </c>
      <c r="KM134" s="79">
        <v>1911273</v>
      </c>
      <c r="KN134" s="79">
        <v>3447867</v>
      </c>
      <c r="KO134" s="79">
        <v>3689395</v>
      </c>
      <c r="KP134" s="80">
        <f t="shared" si="43"/>
        <v>27342100</v>
      </c>
      <c r="KQ134" s="79">
        <v>1923638</v>
      </c>
      <c r="KR134" s="79">
        <v>638637</v>
      </c>
      <c r="KS134" s="79">
        <v>1804672</v>
      </c>
      <c r="KT134" s="79">
        <v>1913213</v>
      </c>
      <c r="KU134" s="79">
        <v>1869076</v>
      </c>
      <c r="KV134" s="79">
        <v>2079835</v>
      </c>
      <c r="KW134" s="79">
        <v>2683199</v>
      </c>
      <c r="KX134" s="79">
        <v>1362125</v>
      </c>
      <c r="KY134" s="79">
        <v>3426450</v>
      </c>
      <c r="KZ134" s="79">
        <v>2511246</v>
      </c>
      <c r="LA134" s="79">
        <v>434588</v>
      </c>
      <c r="LB134" s="79">
        <v>2579585</v>
      </c>
      <c r="LC134" s="80">
        <f t="shared" si="44"/>
        <v>23226264</v>
      </c>
      <c r="LD134" s="79">
        <v>5103332</v>
      </c>
      <c r="LE134" s="79">
        <v>5366622</v>
      </c>
      <c r="LF134" s="79">
        <v>755689</v>
      </c>
      <c r="LG134" s="79">
        <v>1286096</v>
      </c>
      <c r="LH134" s="79">
        <v>3452220</v>
      </c>
      <c r="LI134" s="79">
        <v>2963858</v>
      </c>
      <c r="LJ134" s="81" t="e">
        <f>+INDEX(#REF!,MATCH($B134,#REF!,0),MATCH(LJ$6,#REF!,0))</f>
        <v>#REF!</v>
      </c>
      <c r="LK134" s="82"/>
      <c r="LL134" s="81"/>
      <c r="LM134" s="81"/>
      <c r="LN134" s="81"/>
      <c r="LO134" s="81"/>
      <c r="LP134" s="80" t="e">
        <f t="shared" si="45"/>
        <v>#REF!</v>
      </c>
    </row>
    <row r="135" spans="1:328" hidden="1" outlineLevel="1">
      <c r="B135" t="str">
        <f t="shared" si="57"/>
        <v>PLANTA DE BENEFICIOTUMBES</v>
      </c>
      <c r="C135" s="78" t="s">
        <v>421</v>
      </c>
      <c r="D135" s="79">
        <v>0</v>
      </c>
      <c r="E135" s="79">
        <v>0</v>
      </c>
      <c r="F135" s="79">
        <v>0</v>
      </c>
      <c r="G135" s="79">
        <v>0</v>
      </c>
      <c r="H135" s="79">
        <v>0</v>
      </c>
      <c r="I135" s="79">
        <v>0</v>
      </c>
      <c r="J135" s="79">
        <v>0</v>
      </c>
      <c r="K135" s="79">
        <v>0</v>
      </c>
      <c r="L135" s="79">
        <v>0</v>
      </c>
      <c r="M135" s="79">
        <v>0</v>
      </c>
      <c r="N135" s="79">
        <v>0</v>
      </c>
      <c r="O135" s="79">
        <v>0</v>
      </c>
      <c r="P135" s="80">
        <v>0</v>
      </c>
      <c r="Q135" s="79">
        <v>0</v>
      </c>
      <c r="R135" s="79">
        <v>0</v>
      </c>
      <c r="S135" s="79">
        <v>0</v>
      </c>
      <c r="T135" s="79">
        <v>0</v>
      </c>
      <c r="U135" s="79">
        <v>0</v>
      </c>
      <c r="V135" s="79">
        <v>0</v>
      </c>
      <c r="W135" s="79">
        <v>0</v>
      </c>
      <c r="X135" s="79">
        <v>0</v>
      </c>
      <c r="Y135" s="79">
        <v>0</v>
      </c>
      <c r="Z135" s="79">
        <v>0</v>
      </c>
      <c r="AA135" s="79">
        <v>0</v>
      </c>
      <c r="AB135" s="79">
        <v>0</v>
      </c>
      <c r="AC135" s="80">
        <v>0</v>
      </c>
      <c r="AD135" s="79">
        <v>0</v>
      </c>
      <c r="AE135" s="79">
        <v>0</v>
      </c>
      <c r="AF135" s="79">
        <v>0</v>
      </c>
      <c r="AG135" s="79">
        <v>0</v>
      </c>
      <c r="AH135" s="79">
        <v>0</v>
      </c>
      <c r="AI135" s="79">
        <v>0</v>
      </c>
      <c r="AJ135" s="79">
        <v>0</v>
      </c>
      <c r="AK135" s="79">
        <v>0</v>
      </c>
      <c r="AL135" s="79">
        <v>0</v>
      </c>
      <c r="AM135" s="79">
        <v>0</v>
      </c>
      <c r="AN135" s="79">
        <v>0</v>
      </c>
      <c r="AO135" s="79">
        <v>0</v>
      </c>
      <c r="AP135" s="80">
        <v>0</v>
      </c>
      <c r="AQ135" s="79">
        <v>0</v>
      </c>
      <c r="AR135" s="79">
        <v>0</v>
      </c>
      <c r="AS135" s="79">
        <v>0</v>
      </c>
      <c r="AT135" s="79">
        <v>0</v>
      </c>
      <c r="AU135" s="79">
        <v>0</v>
      </c>
      <c r="AV135" s="79">
        <v>0</v>
      </c>
      <c r="AW135" s="79">
        <v>0</v>
      </c>
      <c r="AX135" s="79">
        <v>0</v>
      </c>
      <c r="AY135" s="79">
        <v>0</v>
      </c>
      <c r="AZ135" s="79">
        <v>0</v>
      </c>
      <c r="BA135" s="79">
        <v>0</v>
      </c>
      <c r="BB135" s="79">
        <v>0</v>
      </c>
      <c r="BC135" s="80">
        <v>0</v>
      </c>
      <c r="BD135" s="79">
        <v>0</v>
      </c>
      <c r="BE135" s="79">
        <v>0</v>
      </c>
      <c r="BF135" s="79">
        <v>0</v>
      </c>
      <c r="BG135" s="79">
        <v>0</v>
      </c>
      <c r="BH135" s="79">
        <v>0</v>
      </c>
      <c r="BI135" s="79">
        <v>0</v>
      </c>
      <c r="BJ135" s="79">
        <v>0</v>
      </c>
      <c r="BK135" s="79">
        <v>0</v>
      </c>
      <c r="BL135" s="79">
        <v>0</v>
      </c>
      <c r="BM135" s="79">
        <v>0</v>
      </c>
      <c r="BN135" s="79">
        <v>0</v>
      </c>
      <c r="BO135" s="79">
        <v>0</v>
      </c>
      <c r="BP135" s="80">
        <v>0</v>
      </c>
      <c r="BQ135" s="79">
        <v>0</v>
      </c>
      <c r="BR135" s="79">
        <v>0</v>
      </c>
      <c r="BS135" s="79">
        <v>0</v>
      </c>
      <c r="BT135" s="79">
        <v>0</v>
      </c>
      <c r="BU135" s="79">
        <v>0</v>
      </c>
      <c r="BV135" s="79">
        <v>0</v>
      </c>
      <c r="BW135" s="79">
        <v>0</v>
      </c>
      <c r="BX135" s="79">
        <v>0</v>
      </c>
      <c r="BY135" s="79">
        <v>0</v>
      </c>
      <c r="BZ135" s="79">
        <v>0</v>
      </c>
      <c r="CA135" s="79">
        <v>0</v>
      </c>
      <c r="CB135" s="79">
        <v>0</v>
      </c>
      <c r="CC135" s="80">
        <v>0</v>
      </c>
      <c r="CD135" s="79">
        <v>0</v>
      </c>
      <c r="CE135" s="79">
        <v>0</v>
      </c>
      <c r="CF135" s="79">
        <v>0</v>
      </c>
      <c r="CG135" s="79">
        <v>0</v>
      </c>
      <c r="CH135" s="79">
        <v>0</v>
      </c>
      <c r="CI135" s="79">
        <v>0</v>
      </c>
      <c r="CJ135" s="79">
        <v>0</v>
      </c>
      <c r="CK135" s="79">
        <v>0</v>
      </c>
      <c r="CL135" s="79">
        <v>0</v>
      </c>
      <c r="CM135" s="79">
        <v>0</v>
      </c>
      <c r="CN135" s="79">
        <v>0</v>
      </c>
      <c r="CO135" s="79">
        <v>0</v>
      </c>
      <c r="CP135" s="80">
        <v>0</v>
      </c>
      <c r="CQ135" s="79">
        <v>0</v>
      </c>
      <c r="CR135" s="79">
        <v>0</v>
      </c>
      <c r="CS135" s="79">
        <v>0</v>
      </c>
      <c r="CT135" s="79">
        <v>0</v>
      </c>
      <c r="CU135" s="79">
        <v>0</v>
      </c>
      <c r="CV135" s="79">
        <v>0</v>
      </c>
      <c r="CW135" s="79">
        <v>0</v>
      </c>
      <c r="CX135" s="79">
        <v>0</v>
      </c>
      <c r="CY135" s="79">
        <v>0</v>
      </c>
      <c r="CZ135" s="79">
        <v>0</v>
      </c>
      <c r="DA135" s="79">
        <v>0</v>
      </c>
      <c r="DB135" s="79">
        <v>0</v>
      </c>
      <c r="DC135" s="80">
        <v>0</v>
      </c>
      <c r="DD135" s="79">
        <v>0</v>
      </c>
      <c r="DE135" s="79">
        <v>0</v>
      </c>
      <c r="DF135" s="79">
        <v>0</v>
      </c>
      <c r="DG135" s="79">
        <v>0</v>
      </c>
      <c r="DH135" s="79">
        <v>0</v>
      </c>
      <c r="DI135" s="79">
        <v>0</v>
      </c>
      <c r="DJ135" s="79">
        <v>0</v>
      </c>
      <c r="DK135" s="79">
        <v>0</v>
      </c>
      <c r="DL135" s="79">
        <v>0</v>
      </c>
      <c r="DM135" s="79">
        <v>0</v>
      </c>
      <c r="DN135" s="79">
        <v>0</v>
      </c>
      <c r="DO135" s="79">
        <v>0</v>
      </c>
      <c r="DP135" s="80">
        <v>0</v>
      </c>
      <c r="DQ135" s="79">
        <v>0</v>
      </c>
      <c r="DR135" s="79">
        <v>0</v>
      </c>
      <c r="DS135" s="79">
        <v>0</v>
      </c>
      <c r="DT135" s="79">
        <v>0</v>
      </c>
      <c r="DU135" s="79">
        <v>0</v>
      </c>
      <c r="DV135" s="79">
        <v>0</v>
      </c>
      <c r="DW135" s="79">
        <v>0</v>
      </c>
      <c r="DX135" s="79">
        <v>0</v>
      </c>
      <c r="DY135" s="79">
        <v>0</v>
      </c>
      <c r="DZ135" s="79">
        <v>0</v>
      </c>
      <c r="EA135" s="79">
        <v>0</v>
      </c>
      <c r="EB135" s="79">
        <v>0</v>
      </c>
      <c r="EC135" s="80">
        <v>0</v>
      </c>
      <c r="ED135" s="79">
        <v>0</v>
      </c>
      <c r="EE135" s="79">
        <v>0</v>
      </c>
      <c r="EF135" s="79">
        <v>0</v>
      </c>
      <c r="EG135" s="79">
        <v>0</v>
      </c>
      <c r="EH135" s="79">
        <v>0</v>
      </c>
      <c r="EI135" s="79">
        <v>0</v>
      </c>
      <c r="EJ135" s="79">
        <v>0</v>
      </c>
      <c r="EK135" s="79">
        <v>0</v>
      </c>
      <c r="EL135" s="79">
        <v>0</v>
      </c>
      <c r="EM135" s="79">
        <v>0</v>
      </c>
      <c r="EN135" s="79">
        <v>0</v>
      </c>
      <c r="EO135" s="79">
        <v>0</v>
      </c>
      <c r="EP135" s="80">
        <v>0</v>
      </c>
      <c r="EQ135" s="79">
        <v>0</v>
      </c>
      <c r="ER135" s="79">
        <v>0</v>
      </c>
      <c r="ES135" s="79">
        <v>0</v>
      </c>
      <c r="ET135" s="79">
        <v>0</v>
      </c>
      <c r="EU135" s="79">
        <v>0</v>
      </c>
      <c r="EV135" s="79">
        <v>0</v>
      </c>
      <c r="EW135" s="79">
        <v>0</v>
      </c>
      <c r="EX135" s="79">
        <v>0</v>
      </c>
      <c r="EY135" s="79">
        <v>0</v>
      </c>
      <c r="EZ135" s="79">
        <v>0</v>
      </c>
      <c r="FA135" s="79">
        <v>0</v>
      </c>
      <c r="FB135" s="79">
        <v>0</v>
      </c>
      <c r="FC135" s="80">
        <v>0</v>
      </c>
      <c r="FD135" s="79">
        <v>0</v>
      </c>
      <c r="FE135" s="79">
        <v>0</v>
      </c>
      <c r="FF135" s="79">
        <v>0</v>
      </c>
      <c r="FG135" s="79">
        <v>0</v>
      </c>
      <c r="FH135" s="79">
        <v>0</v>
      </c>
      <c r="FI135" s="79">
        <v>0</v>
      </c>
      <c r="FJ135" s="79">
        <v>0</v>
      </c>
      <c r="FK135" s="79">
        <v>0</v>
      </c>
      <c r="FL135" s="79">
        <v>0</v>
      </c>
      <c r="FM135" s="79">
        <v>0</v>
      </c>
      <c r="FN135" s="79">
        <v>0</v>
      </c>
      <c r="FO135" s="79">
        <v>0</v>
      </c>
      <c r="FP135" s="80">
        <v>0</v>
      </c>
      <c r="FQ135" s="79">
        <v>0</v>
      </c>
      <c r="FR135" s="79">
        <v>0</v>
      </c>
      <c r="FS135" s="79">
        <v>0</v>
      </c>
      <c r="FT135" s="79">
        <v>0</v>
      </c>
      <c r="FU135" s="79">
        <v>0</v>
      </c>
      <c r="FV135" s="79">
        <v>0</v>
      </c>
      <c r="FW135" s="79">
        <v>0</v>
      </c>
      <c r="FX135" s="79">
        <v>0</v>
      </c>
      <c r="FY135" s="79">
        <v>0</v>
      </c>
      <c r="FZ135" s="79">
        <v>0</v>
      </c>
      <c r="GA135" s="79">
        <v>0</v>
      </c>
      <c r="GB135" s="79">
        <v>0</v>
      </c>
      <c r="GC135" s="80">
        <v>0</v>
      </c>
      <c r="GD135" s="79"/>
      <c r="GE135" s="79"/>
      <c r="GF135" s="79"/>
      <c r="GG135" s="79"/>
      <c r="GH135" s="79"/>
      <c r="GI135" s="79"/>
      <c r="GJ135" s="79"/>
      <c r="GK135" s="79">
        <v>0</v>
      </c>
      <c r="GL135" s="79">
        <v>0</v>
      </c>
      <c r="GM135" s="79">
        <v>0</v>
      </c>
      <c r="GN135" s="79">
        <v>0</v>
      </c>
      <c r="GO135" s="79">
        <v>0</v>
      </c>
      <c r="GP135" s="80">
        <f t="shared" si="35"/>
        <v>0</v>
      </c>
      <c r="GQ135" s="79">
        <v>0</v>
      </c>
      <c r="GR135" s="79">
        <v>0</v>
      </c>
      <c r="GS135" s="79">
        <v>0</v>
      </c>
      <c r="GT135" s="79">
        <v>0</v>
      </c>
      <c r="GU135" s="79">
        <v>0</v>
      </c>
      <c r="GV135" s="79">
        <v>0</v>
      </c>
      <c r="GW135" s="79">
        <v>0</v>
      </c>
      <c r="GX135" s="79">
        <v>0</v>
      </c>
      <c r="GY135" s="79">
        <v>0</v>
      </c>
      <c r="GZ135" s="79">
        <v>0</v>
      </c>
      <c r="HA135" s="79">
        <v>0</v>
      </c>
      <c r="HB135" s="79">
        <v>0</v>
      </c>
      <c r="HC135" s="80">
        <f t="shared" si="36"/>
        <v>0</v>
      </c>
      <c r="HD135" s="79">
        <v>0</v>
      </c>
      <c r="HE135" s="79">
        <v>0</v>
      </c>
      <c r="HF135" s="79">
        <v>0</v>
      </c>
      <c r="HG135" s="79">
        <v>0</v>
      </c>
      <c r="HH135" s="79">
        <v>0</v>
      </c>
      <c r="HI135" s="79">
        <v>0</v>
      </c>
      <c r="HJ135" s="79">
        <v>0</v>
      </c>
      <c r="HK135" s="79">
        <v>0</v>
      </c>
      <c r="HL135" s="79">
        <v>0</v>
      </c>
      <c r="HM135" s="79">
        <v>0</v>
      </c>
      <c r="HN135" s="79">
        <v>0</v>
      </c>
      <c r="HO135" s="79">
        <v>0</v>
      </c>
      <c r="HP135" s="80">
        <f t="shared" si="37"/>
        <v>0</v>
      </c>
      <c r="HQ135" s="79">
        <v>0</v>
      </c>
      <c r="HR135" s="79">
        <v>0</v>
      </c>
      <c r="HS135" s="79">
        <v>0</v>
      </c>
      <c r="HT135" s="79">
        <v>0</v>
      </c>
      <c r="HU135" s="79">
        <v>0</v>
      </c>
      <c r="HV135" s="79">
        <v>0</v>
      </c>
      <c r="HW135" s="79">
        <v>0</v>
      </c>
      <c r="HX135" s="79">
        <v>0</v>
      </c>
      <c r="HY135" s="79">
        <v>0</v>
      </c>
      <c r="HZ135" s="79">
        <v>0</v>
      </c>
      <c r="IA135" s="79">
        <v>0</v>
      </c>
      <c r="IB135" s="79">
        <v>0</v>
      </c>
      <c r="IC135" s="80">
        <f t="shared" si="38"/>
        <v>0</v>
      </c>
      <c r="ID135" s="79">
        <v>0</v>
      </c>
      <c r="IE135" s="79">
        <v>0</v>
      </c>
      <c r="IF135" s="79">
        <v>0</v>
      </c>
      <c r="IG135" s="79">
        <v>0</v>
      </c>
      <c r="IH135" s="79">
        <v>0</v>
      </c>
      <c r="II135" s="79">
        <v>0</v>
      </c>
      <c r="IJ135" s="79">
        <v>0</v>
      </c>
      <c r="IK135" s="79">
        <v>0</v>
      </c>
      <c r="IL135" s="79">
        <v>0</v>
      </c>
      <c r="IM135" s="79">
        <v>0</v>
      </c>
      <c r="IN135" s="79">
        <v>0</v>
      </c>
      <c r="IO135" s="79">
        <v>0</v>
      </c>
      <c r="IP135" s="80">
        <f t="shared" si="39"/>
        <v>0</v>
      </c>
      <c r="IQ135" s="79">
        <v>0</v>
      </c>
      <c r="IR135" s="79">
        <v>0</v>
      </c>
      <c r="IS135" s="79">
        <v>0</v>
      </c>
      <c r="IT135" s="79">
        <v>0</v>
      </c>
      <c r="IU135" s="79">
        <v>0</v>
      </c>
      <c r="IV135" s="79">
        <v>0</v>
      </c>
      <c r="IW135" s="79">
        <v>0</v>
      </c>
      <c r="IX135" s="79">
        <v>0</v>
      </c>
      <c r="IY135" s="79">
        <v>0</v>
      </c>
      <c r="IZ135" s="79">
        <v>0</v>
      </c>
      <c r="JA135" s="79">
        <v>0</v>
      </c>
      <c r="JB135" s="79">
        <v>0</v>
      </c>
      <c r="JC135" s="80">
        <f t="shared" si="40"/>
        <v>0</v>
      </c>
      <c r="JD135" s="79">
        <v>0</v>
      </c>
      <c r="JE135" s="79">
        <v>0</v>
      </c>
      <c r="JF135" s="79">
        <v>0</v>
      </c>
      <c r="JG135" s="79">
        <v>0</v>
      </c>
      <c r="JH135" s="79">
        <v>0</v>
      </c>
      <c r="JI135" s="79">
        <v>0</v>
      </c>
      <c r="JJ135" s="79">
        <v>0</v>
      </c>
      <c r="JK135" s="79">
        <v>0</v>
      </c>
      <c r="JL135" s="79">
        <v>0</v>
      </c>
      <c r="JM135" s="79">
        <v>0</v>
      </c>
      <c r="JN135" s="79">
        <v>0</v>
      </c>
      <c r="JO135" s="79">
        <v>0</v>
      </c>
      <c r="JP135" s="80">
        <f t="shared" si="41"/>
        <v>0</v>
      </c>
      <c r="JQ135" s="79">
        <v>0</v>
      </c>
      <c r="JR135" s="79">
        <v>0</v>
      </c>
      <c r="JS135" s="79">
        <v>0</v>
      </c>
      <c r="JT135" s="79">
        <v>0</v>
      </c>
      <c r="JU135" s="79">
        <v>0</v>
      </c>
      <c r="JV135" s="79">
        <v>0</v>
      </c>
      <c r="JW135" s="79">
        <v>0</v>
      </c>
      <c r="JX135" s="79">
        <v>0</v>
      </c>
      <c r="JY135" s="79">
        <v>0</v>
      </c>
      <c r="JZ135" s="79">
        <v>0</v>
      </c>
      <c r="KA135" s="79">
        <v>0</v>
      </c>
      <c r="KB135" s="79">
        <v>0</v>
      </c>
      <c r="KC135" s="80">
        <f t="shared" si="42"/>
        <v>0</v>
      </c>
      <c r="KD135" s="79">
        <v>0</v>
      </c>
      <c r="KE135" s="79">
        <v>0</v>
      </c>
      <c r="KF135" s="79">
        <v>0</v>
      </c>
      <c r="KG135" s="79">
        <v>0</v>
      </c>
      <c r="KH135" s="79">
        <v>0</v>
      </c>
      <c r="KI135" s="79">
        <v>0</v>
      </c>
      <c r="KJ135" s="79">
        <v>0</v>
      </c>
      <c r="KK135" s="79">
        <v>0</v>
      </c>
      <c r="KL135" s="79">
        <v>0</v>
      </c>
      <c r="KM135" s="79">
        <v>0</v>
      </c>
      <c r="KN135" s="79">
        <v>0</v>
      </c>
      <c r="KO135" s="79">
        <v>0</v>
      </c>
      <c r="KP135" s="80">
        <f t="shared" si="43"/>
        <v>0</v>
      </c>
      <c r="KQ135" s="79">
        <v>0</v>
      </c>
      <c r="KR135" s="79">
        <v>0</v>
      </c>
      <c r="KS135" s="79">
        <v>0</v>
      </c>
      <c r="KT135" s="79">
        <v>0</v>
      </c>
      <c r="KU135" s="79">
        <v>0</v>
      </c>
      <c r="KV135" s="79">
        <v>0</v>
      </c>
      <c r="KW135" s="79">
        <v>0</v>
      </c>
      <c r="KX135" s="79">
        <v>0</v>
      </c>
      <c r="KY135" s="79">
        <v>0</v>
      </c>
      <c r="KZ135" s="79">
        <v>0</v>
      </c>
      <c r="LA135" s="79">
        <v>0</v>
      </c>
      <c r="LB135" s="79">
        <v>0</v>
      </c>
      <c r="LC135" s="80">
        <f t="shared" si="44"/>
        <v>0</v>
      </c>
      <c r="LD135" s="79">
        <v>0</v>
      </c>
      <c r="LE135" s="79">
        <v>0</v>
      </c>
      <c r="LF135" s="79">
        <v>0</v>
      </c>
      <c r="LG135" s="79">
        <v>0</v>
      </c>
      <c r="LH135" s="79">
        <v>0</v>
      </c>
      <c r="LI135" s="79">
        <v>0</v>
      </c>
      <c r="LJ135" s="81" t="e">
        <f>+INDEX(#REF!,MATCH($B135,#REF!,0),MATCH(LJ$6,#REF!,0))</f>
        <v>#REF!</v>
      </c>
      <c r="LK135" s="82"/>
      <c r="LL135" s="81"/>
      <c r="LM135" s="81"/>
      <c r="LN135" s="81"/>
      <c r="LO135" s="81"/>
      <c r="LP135" s="80" t="e">
        <f t="shared" si="45"/>
        <v>#REF!</v>
      </c>
    </row>
    <row r="136" spans="1:328" hidden="1" outlineLevel="1">
      <c r="B136" t="str">
        <f t="shared" si="57"/>
        <v>PLANTA DE BENEFICIOUCAYALI</v>
      </c>
      <c r="C136" s="78" t="s">
        <v>422</v>
      </c>
      <c r="D136" s="79">
        <v>0</v>
      </c>
      <c r="E136" s="79">
        <v>0</v>
      </c>
      <c r="F136" s="79">
        <v>0</v>
      </c>
      <c r="G136" s="79">
        <v>0</v>
      </c>
      <c r="H136" s="79">
        <v>0</v>
      </c>
      <c r="I136" s="79">
        <v>0</v>
      </c>
      <c r="J136" s="79">
        <v>0</v>
      </c>
      <c r="K136" s="79">
        <v>0</v>
      </c>
      <c r="L136" s="79">
        <v>0</v>
      </c>
      <c r="M136" s="79">
        <v>0</v>
      </c>
      <c r="N136" s="79">
        <v>0</v>
      </c>
      <c r="O136" s="79">
        <v>0</v>
      </c>
      <c r="P136" s="80">
        <v>0</v>
      </c>
      <c r="Q136" s="79">
        <v>0</v>
      </c>
      <c r="R136" s="79">
        <v>0</v>
      </c>
      <c r="S136" s="79">
        <v>0</v>
      </c>
      <c r="T136" s="79">
        <v>0</v>
      </c>
      <c r="U136" s="79">
        <v>0</v>
      </c>
      <c r="V136" s="79">
        <v>0</v>
      </c>
      <c r="W136" s="79">
        <v>0</v>
      </c>
      <c r="X136" s="79">
        <v>0</v>
      </c>
      <c r="Y136" s="79">
        <v>0</v>
      </c>
      <c r="Z136" s="79">
        <v>0</v>
      </c>
      <c r="AA136" s="79">
        <v>0</v>
      </c>
      <c r="AB136" s="79">
        <v>0</v>
      </c>
      <c r="AC136" s="80">
        <v>0</v>
      </c>
      <c r="AD136" s="79">
        <v>0</v>
      </c>
      <c r="AE136" s="79">
        <v>0</v>
      </c>
      <c r="AF136" s="79">
        <v>0</v>
      </c>
      <c r="AG136" s="79">
        <v>0</v>
      </c>
      <c r="AH136" s="79">
        <v>0</v>
      </c>
      <c r="AI136" s="79">
        <v>0</v>
      </c>
      <c r="AJ136" s="79">
        <v>0</v>
      </c>
      <c r="AK136" s="79">
        <v>0</v>
      </c>
      <c r="AL136" s="79">
        <v>0</v>
      </c>
      <c r="AM136" s="79">
        <v>0</v>
      </c>
      <c r="AN136" s="79">
        <v>0</v>
      </c>
      <c r="AO136" s="79">
        <v>0</v>
      </c>
      <c r="AP136" s="80">
        <v>0</v>
      </c>
      <c r="AQ136" s="79">
        <v>0</v>
      </c>
      <c r="AR136" s="79">
        <v>0</v>
      </c>
      <c r="AS136" s="79">
        <v>0</v>
      </c>
      <c r="AT136" s="79">
        <v>0</v>
      </c>
      <c r="AU136" s="79">
        <v>0</v>
      </c>
      <c r="AV136" s="79">
        <v>0</v>
      </c>
      <c r="AW136" s="79">
        <v>0</v>
      </c>
      <c r="AX136" s="79">
        <v>0</v>
      </c>
      <c r="AY136" s="79">
        <v>0</v>
      </c>
      <c r="AZ136" s="79">
        <v>0</v>
      </c>
      <c r="BA136" s="79">
        <v>0</v>
      </c>
      <c r="BB136" s="79">
        <v>0</v>
      </c>
      <c r="BC136" s="80">
        <v>0</v>
      </c>
      <c r="BD136" s="79">
        <v>0</v>
      </c>
      <c r="BE136" s="79">
        <v>0</v>
      </c>
      <c r="BF136" s="79">
        <v>0</v>
      </c>
      <c r="BG136" s="79">
        <v>0</v>
      </c>
      <c r="BH136" s="79">
        <v>0</v>
      </c>
      <c r="BI136" s="79">
        <v>0</v>
      </c>
      <c r="BJ136" s="79">
        <v>0</v>
      </c>
      <c r="BK136" s="79">
        <v>0</v>
      </c>
      <c r="BL136" s="79">
        <v>0</v>
      </c>
      <c r="BM136" s="79">
        <v>0</v>
      </c>
      <c r="BN136" s="79">
        <v>0</v>
      </c>
      <c r="BO136" s="79">
        <v>0</v>
      </c>
      <c r="BP136" s="80">
        <v>0</v>
      </c>
      <c r="BQ136" s="79">
        <v>0</v>
      </c>
      <c r="BR136" s="79">
        <v>0</v>
      </c>
      <c r="BS136" s="79">
        <v>0</v>
      </c>
      <c r="BT136" s="79">
        <v>0</v>
      </c>
      <c r="BU136" s="79">
        <v>0</v>
      </c>
      <c r="BV136" s="79">
        <v>0</v>
      </c>
      <c r="BW136" s="79">
        <v>0</v>
      </c>
      <c r="BX136" s="79">
        <v>0</v>
      </c>
      <c r="BY136" s="79">
        <v>0</v>
      </c>
      <c r="BZ136" s="79">
        <v>0</v>
      </c>
      <c r="CA136" s="79">
        <v>0</v>
      </c>
      <c r="CB136" s="79">
        <v>0</v>
      </c>
      <c r="CC136" s="80">
        <v>0</v>
      </c>
      <c r="CD136" s="79">
        <v>0</v>
      </c>
      <c r="CE136" s="79">
        <v>0</v>
      </c>
      <c r="CF136" s="79">
        <v>0</v>
      </c>
      <c r="CG136" s="79">
        <v>0</v>
      </c>
      <c r="CH136" s="79">
        <v>0</v>
      </c>
      <c r="CI136" s="79">
        <v>0</v>
      </c>
      <c r="CJ136" s="79">
        <v>0</v>
      </c>
      <c r="CK136" s="79">
        <v>0</v>
      </c>
      <c r="CL136" s="79">
        <v>0</v>
      </c>
      <c r="CM136" s="79">
        <v>0</v>
      </c>
      <c r="CN136" s="79">
        <v>0</v>
      </c>
      <c r="CO136" s="79">
        <v>0</v>
      </c>
      <c r="CP136" s="80">
        <v>0</v>
      </c>
      <c r="CQ136" s="79">
        <v>0</v>
      </c>
      <c r="CR136" s="79">
        <v>0</v>
      </c>
      <c r="CS136" s="79">
        <v>0</v>
      </c>
      <c r="CT136" s="79">
        <v>0</v>
      </c>
      <c r="CU136" s="79">
        <v>0</v>
      </c>
      <c r="CV136" s="79">
        <v>0</v>
      </c>
      <c r="CW136" s="79">
        <v>0</v>
      </c>
      <c r="CX136" s="79">
        <v>0</v>
      </c>
      <c r="CY136" s="79">
        <v>0</v>
      </c>
      <c r="CZ136" s="79">
        <v>0</v>
      </c>
      <c r="DA136" s="79">
        <v>0</v>
      </c>
      <c r="DB136" s="79">
        <v>0</v>
      </c>
      <c r="DC136" s="80">
        <v>0</v>
      </c>
      <c r="DD136" s="79">
        <v>0</v>
      </c>
      <c r="DE136" s="79">
        <v>0</v>
      </c>
      <c r="DF136" s="79">
        <v>0</v>
      </c>
      <c r="DG136" s="79">
        <v>0</v>
      </c>
      <c r="DH136" s="79">
        <v>0</v>
      </c>
      <c r="DI136" s="79">
        <v>0</v>
      </c>
      <c r="DJ136" s="79">
        <v>0</v>
      </c>
      <c r="DK136" s="79">
        <v>0</v>
      </c>
      <c r="DL136" s="79">
        <v>0</v>
      </c>
      <c r="DM136" s="79">
        <v>0</v>
      </c>
      <c r="DN136" s="79">
        <v>0</v>
      </c>
      <c r="DO136" s="79">
        <v>0</v>
      </c>
      <c r="DP136" s="80">
        <v>0</v>
      </c>
      <c r="DQ136" s="79">
        <v>0</v>
      </c>
      <c r="DR136" s="79">
        <v>0</v>
      </c>
      <c r="DS136" s="79">
        <v>0</v>
      </c>
      <c r="DT136" s="79">
        <v>0</v>
      </c>
      <c r="DU136" s="79">
        <v>0</v>
      </c>
      <c r="DV136" s="79">
        <v>0</v>
      </c>
      <c r="DW136" s="79">
        <v>0</v>
      </c>
      <c r="DX136" s="79">
        <v>0</v>
      </c>
      <c r="DY136" s="79">
        <v>0</v>
      </c>
      <c r="DZ136" s="79">
        <v>0</v>
      </c>
      <c r="EA136" s="79">
        <v>0</v>
      </c>
      <c r="EB136" s="79">
        <v>0</v>
      </c>
      <c r="EC136" s="80">
        <v>0</v>
      </c>
      <c r="ED136" s="79">
        <v>0</v>
      </c>
      <c r="EE136" s="79">
        <v>0</v>
      </c>
      <c r="EF136" s="79">
        <v>0</v>
      </c>
      <c r="EG136" s="79">
        <v>0</v>
      </c>
      <c r="EH136" s="79">
        <v>0</v>
      </c>
      <c r="EI136" s="79">
        <v>0</v>
      </c>
      <c r="EJ136" s="79">
        <v>0</v>
      </c>
      <c r="EK136" s="79">
        <v>0</v>
      </c>
      <c r="EL136" s="79">
        <v>0</v>
      </c>
      <c r="EM136" s="79">
        <v>0</v>
      </c>
      <c r="EN136" s="79">
        <v>0</v>
      </c>
      <c r="EO136" s="79">
        <v>0</v>
      </c>
      <c r="EP136" s="80">
        <v>0</v>
      </c>
      <c r="EQ136" s="79">
        <v>0</v>
      </c>
      <c r="ER136" s="79">
        <v>0</v>
      </c>
      <c r="ES136" s="79">
        <v>0</v>
      </c>
      <c r="ET136" s="79">
        <v>0</v>
      </c>
      <c r="EU136" s="79">
        <v>0</v>
      </c>
      <c r="EV136" s="79">
        <v>0</v>
      </c>
      <c r="EW136" s="79">
        <v>0</v>
      </c>
      <c r="EX136" s="79">
        <v>0</v>
      </c>
      <c r="EY136" s="79">
        <v>0</v>
      </c>
      <c r="EZ136" s="79">
        <v>0</v>
      </c>
      <c r="FA136" s="79">
        <v>0</v>
      </c>
      <c r="FB136" s="79">
        <v>0</v>
      </c>
      <c r="FC136" s="80">
        <v>0</v>
      </c>
      <c r="FD136" s="79">
        <v>0</v>
      </c>
      <c r="FE136" s="79">
        <v>0</v>
      </c>
      <c r="FF136" s="79">
        <v>0</v>
      </c>
      <c r="FG136" s="79">
        <v>0</v>
      </c>
      <c r="FH136" s="79">
        <v>0</v>
      </c>
      <c r="FI136" s="79">
        <v>0</v>
      </c>
      <c r="FJ136" s="79">
        <v>0</v>
      </c>
      <c r="FK136" s="79">
        <v>0</v>
      </c>
      <c r="FL136" s="79">
        <v>0</v>
      </c>
      <c r="FM136" s="79">
        <v>0</v>
      </c>
      <c r="FN136" s="79">
        <v>0</v>
      </c>
      <c r="FO136" s="79">
        <v>0</v>
      </c>
      <c r="FP136" s="80">
        <v>0</v>
      </c>
      <c r="FQ136" s="79">
        <v>0</v>
      </c>
      <c r="FR136" s="79">
        <v>0</v>
      </c>
      <c r="FS136" s="79">
        <v>0</v>
      </c>
      <c r="FT136" s="79">
        <v>0</v>
      </c>
      <c r="FU136" s="79">
        <v>0</v>
      </c>
      <c r="FV136" s="79">
        <v>0</v>
      </c>
      <c r="FW136" s="79">
        <v>0</v>
      </c>
      <c r="FX136" s="79">
        <v>0</v>
      </c>
      <c r="FY136" s="79">
        <v>0</v>
      </c>
      <c r="FZ136" s="79">
        <v>0</v>
      </c>
      <c r="GA136" s="79">
        <v>0</v>
      </c>
      <c r="GB136" s="79">
        <v>0</v>
      </c>
      <c r="GC136" s="80">
        <v>0</v>
      </c>
      <c r="GD136" s="79"/>
      <c r="GE136" s="79"/>
      <c r="GF136" s="79"/>
      <c r="GG136" s="79"/>
      <c r="GH136" s="79"/>
      <c r="GI136" s="79"/>
      <c r="GJ136" s="79"/>
      <c r="GK136" s="79"/>
      <c r="GL136" s="79"/>
      <c r="GM136" s="79"/>
      <c r="GN136" s="79"/>
      <c r="GO136" s="79"/>
      <c r="GP136" s="80">
        <f t="shared" si="35"/>
        <v>0</v>
      </c>
      <c r="GQ136" s="79">
        <v>0</v>
      </c>
      <c r="GR136" s="79">
        <v>0</v>
      </c>
      <c r="GS136" s="79">
        <v>0</v>
      </c>
      <c r="GT136" s="79">
        <v>0</v>
      </c>
      <c r="GU136" s="79">
        <v>0</v>
      </c>
      <c r="GV136" s="79">
        <v>0</v>
      </c>
      <c r="GW136" s="79">
        <v>0</v>
      </c>
      <c r="GX136" s="79">
        <v>0</v>
      </c>
      <c r="GY136" s="79">
        <v>0</v>
      </c>
      <c r="GZ136" s="79">
        <v>0</v>
      </c>
      <c r="HA136" s="79">
        <v>0</v>
      </c>
      <c r="HB136" s="79">
        <v>0</v>
      </c>
      <c r="HC136" s="80">
        <f t="shared" si="36"/>
        <v>0</v>
      </c>
      <c r="HD136" s="79">
        <v>0</v>
      </c>
      <c r="HE136" s="79">
        <v>0</v>
      </c>
      <c r="HF136" s="79">
        <v>0</v>
      </c>
      <c r="HG136" s="79">
        <v>0</v>
      </c>
      <c r="HH136" s="79">
        <v>0</v>
      </c>
      <c r="HI136" s="79">
        <v>0</v>
      </c>
      <c r="HJ136" s="79">
        <v>0</v>
      </c>
      <c r="HK136" s="79">
        <v>0</v>
      </c>
      <c r="HL136" s="79">
        <v>0</v>
      </c>
      <c r="HM136" s="79">
        <v>0</v>
      </c>
      <c r="HN136" s="79">
        <v>0</v>
      </c>
      <c r="HO136" s="79">
        <v>0</v>
      </c>
      <c r="HP136" s="80">
        <f t="shared" si="37"/>
        <v>0</v>
      </c>
      <c r="HQ136" s="79">
        <v>0</v>
      </c>
      <c r="HR136" s="79">
        <v>0</v>
      </c>
      <c r="HS136" s="79">
        <v>0</v>
      </c>
      <c r="HT136" s="79">
        <v>0</v>
      </c>
      <c r="HU136" s="79">
        <v>0</v>
      </c>
      <c r="HV136" s="79">
        <v>0</v>
      </c>
      <c r="HW136" s="79">
        <v>0</v>
      </c>
      <c r="HX136" s="79">
        <v>0</v>
      </c>
      <c r="HY136" s="79">
        <v>0</v>
      </c>
      <c r="HZ136" s="79">
        <v>0</v>
      </c>
      <c r="IA136" s="79">
        <v>0</v>
      </c>
      <c r="IB136" s="79">
        <v>0</v>
      </c>
      <c r="IC136" s="80">
        <f t="shared" si="38"/>
        <v>0</v>
      </c>
      <c r="ID136" s="79">
        <v>0</v>
      </c>
      <c r="IE136" s="79">
        <v>0</v>
      </c>
      <c r="IF136" s="79">
        <v>0</v>
      </c>
      <c r="IG136" s="79">
        <v>0</v>
      </c>
      <c r="IH136" s="79">
        <v>0</v>
      </c>
      <c r="II136" s="79">
        <v>0</v>
      </c>
      <c r="IJ136" s="79">
        <v>0</v>
      </c>
      <c r="IK136" s="79">
        <v>0</v>
      </c>
      <c r="IL136" s="79">
        <v>0</v>
      </c>
      <c r="IM136" s="79">
        <v>0</v>
      </c>
      <c r="IN136" s="79">
        <v>0</v>
      </c>
      <c r="IO136" s="79">
        <v>0</v>
      </c>
      <c r="IP136" s="80">
        <f t="shared" si="39"/>
        <v>0</v>
      </c>
      <c r="IQ136" s="79">
        <v>0</v>
      </c>
      <c r="IR136" s="79">
        <v>0</v>
      </c>
      <c r="IS136" s="79">
        <v>0</v>
      </c>
      <c r="IT136" s="79">
        <v>0</v>
      </c>
      <c r="IU136" s="79">
        <v>0</v>
      </c>
      <c r="IV136" s="79">
        <v>0</v>
      </c>
      <c r="IW136" s="79">
        <v>0</v>
      </c>
      <c r="IX136" s="79">
        <v>0</v>
      </c>
      <c r="IY136" s="79">
        <v>0</v>
      </c>
      <c r="IZ136" s="79">
        <v>0</v>
      </c>
      <c r="JA136" s="79">
        <v>0</v>
      </c>
      <c r="JB136" s="79">
        <v>0</v>
      </c>
      <c r="JC136" s="80">
        <f t="shared" si="40"/>
        <v>0</v>
      </c>
      <c r="JD136" s="79">
        <v>0</v>
      </c>
      <c r="JE136" s="79">
        <v>0</v>
      </c>
      <c r="JF136" s="79">
        <v>0</v>
      </c>
      <c r="JG136" s="79">
        <v>0</v>
      </c>
      <c r="JH136" s="79">
        <v>0</v>
      </c>
      <c r="JI136" s="79">
        <v>0</v>
      </c>
      <c r="JJ136" s="79">
        <v>0</v>
      </c>
      <c r="JK136" s="79">
        <v>0</v>
      </c>
      <c r="JL136" s="79">
        <v>0</v>
      </c>
      <c r="JM136" s="79">
        <v>0</v>
      </c>
      <c r="JN136" s="79">
        <v>0</v>
      </c>
      <c r="JO136" s="79">
        <v>0</v>
      </c>
      <c r="JP136" s="80">
        <f t="shared" si="41"/>
        <v>0</v>
      </c>
      <c r="JQ136" s="79">
        <v>0</v>
      </c>
      <c r="JR136" s="79">
        <v>0</v>
      </c>
      <c r="JS136" s="79">
        <v>0</v>
      </c>
      <c r="JT136" s="79">
        <v>0</v>
      </c>
      <c r="JU136" s="79">
        <v>0</v>
      </c>
      <c r="JV136" s="79">
        <v>0</v>
      </c>
      <c r="JW136" s="79">
        <v>0</v>
      </c>
      <c r="JX136" s="79">
        <v>0</v>
      </c>
      <c r="JY136" s="79">
        <v>0</v>
      </c>
      <c r="JZ136" s="79">
        <v>0</v>
      </c>
      <c r="KA136" s="79">
        <v>0</v>
      </c>
      <c r="KB136" s="79">
        <v>0</v>
      </c>
      <c r="KC136" s="80">
        <f t="shared" si="42"/>
        <v>0</v>
      </c>
      <c r="KD136" s="79">
        <v>0</v>
      </c>
      <c r="KE136" s="79">
        <v>0</v>
      </c>
      <c r="KF136" s="79">
        <v>0</v>
      </c>
      <c r="KG136" s="79">
        <v>0</v>
      </c>
      <c r="KH136" s="79">
        <v>0</v>
      </c>
      <c r="KI136" s="79">
        <v>0</v>
      </c>
      <c r="KJ136" s="79">
        <v>0</v>
      </c>
      <c r="KK136" s="79">
        <v>0</v>
      </c>
      <c r="KL136" s="79">
        <v>0</v>
      </c>
      <c r="KM136" s="79">
        <v>0</v>
      </c>
      <c r="KN136" s="79">
        <v>0</v>
      </c>
      <c r="KO136" s="79">
        <v>0</v>
      </c>
      <c r="KP136" s="80">
        <f t="shared" si="43"/>
        <v>0</v>
      </c>
      <c r="KQ136" s="79">
        <v>0</v>
      </c>
      <c r="KR136" s="79">
        <v>0</v>
      </c>
      <c r="KS136" s="79">
        <v>0</v>
      </c>
      <c r="KT136" s="79">
        <v>0</v>
      </c>
      <c r="KU136" s="79">
        <v>0</v>
      </c>
      <c r="KV136" s="79">
        <v>0</v>
      </c>
      <c r="KW136" s="79">
        <v>0</v>
      </c>
      <c r="KX136" s="79">
        <v>0</v>
      </c>
      <c r="KY136" s="79">
        <v>0</v>
      </c>
      <c r="KZ136" s="79">
        <v>0</v>
      </c>
      <c r="LA136" s="79">
        <v>0</v>
      </c>
      <c r="LB136" s="79">
        <v>0</v>
      </c>
      <c r="LC136" s="80">
        <f t="shared" si="44"/>
        <v>0</v>
      </c>
      <c r="LD136" s="79">
        <v>0</v>
      </c>
      <c r="LE136" s="79">
        <v>0</v>
      </c>
      <c r="LF136" s="79">
        <v>0</v>
      </c>
      <c r="LG136" s="79">
        <v>0</v>
      </c>
      <c r="LH136" s="79">
        <v>0</v>
      </c>
      <c r="LI136" s="79">
        <v>0</v>
      </c>
      <c r="LJ136" s="81" t="e">
        <f>+INDEX(#REF!,MATCH($B136,#REF!,0),MATCH(LJ$6,#REF!,0))</f>
        <v>#REF!</v>
      </c>
      <c r="LK136" s="82"/>
      <c r="LL136" s="81"/>
      <c r="LM136" s="81"/>
      <c r="LN136" s="81"/>
      <c r="LO136" s="81"/>
      <c r="LP136" s="80" t="e">
        <f t="shared" si="45"/>
        <v>#REF!</v>
      </c>
    </row>
    <row r="137" spans="1:328" s="86" customFormat="1" collapsed="1">
      <c r="A137" s="53"/>
      <c r="B137" t="str">
        <f>+C137</f>
        <v>OTROS</v>
      </c>
      <c r="C137" s="83" t="s">
        <v>427</v>
      </c>
      <c r="D137" s="84">
        <f>+SUM(D138:D162)</f>
        <v>10328885.32</v>
      </c>
      <c r="E137" s="84">
        <f>+SUM(E138:E162)</f>
        <v>10328885.32</v>
      </c>
      <c r="F137" s="84">
        <f t="shared" ref="F137:BQ137" si="58">+SUM(F138:F162)</f>
        <v>10328885.32</v>
      </c>
      <c r="G137" s="84">
        <f t="shared" si="58"/>
        <v>12592979.310000001</v>
      </c>
      <c r="H137" s="84">
        <f t="shared" si="58"/>
        <v>12592979.310000001</v>
      </c>
      <c r="I137" s="84">
        <f t="shared" si="58"/>
        <v>12592979.310000001</v>
      </c>
      <c r="J137" s="84">
        <f t="shared" si="58"/>
        <v>24510505</v>
      </c>
      <c r="K137" s="84">
        <f t="shared" si="58"/>
        <v>24510505</v>
      </c>
      <c r="L137" s="84">
        <f t="shared" si="58"/>
        <v>24510505</v>
      </c>
      <c r="M137" s="84">
        <f t="shared" si="58"/>
        <v>12346494</v>
      </c>
      <c r="N137" s="84">
        <f t="shared" si="58"/>
        <v>12346494</v>
      </c>
      <c r="O137" s="84">
        <f t="shared" si="58"/>
        <v>12346494</v>
      </c>
      <c r="P137" s="289">
        <f t="shared" si="58"/>
        <v>179336590.88999999</v>
      </c>
      <c r="Q137" s="84">
        <f t="shared" si="58"/>
        <v>4409652.16</v>
      </c>
      <c r="R137" s="84">
        <f t="shared" si="58"/>
        <v>4409652.16</v>
      </c>
      <c r="S137" s="84">
        <f t="shared" si="58"/>
        <v>4409652.16</v>
      </c>
      <c r="T137" s="84">
        <f t="shared" si="58"/>
        <v>20943031.849999998</v>
      </c>
      <c r="U137" s="84">
        <f t="shared" si="58"/>
        <v>20943031.849999998</v>
      </c>
      <c r="V137" s="84">
        <f t="shared" si="58"/>
        <v>20943031.849999998</v>
      </c>
      <c r="W137" s="84">
        <f t="shared" si="58"/>
        <v>36527483.849999994</v>
      </c>
      <c r="X137" s="84">
        <f t="shared" si="58"/>
        <v>36527483.849999994</v>
      </c>
      <c r="Y137" s="84">
        <f t="shared" si="58"/>
        <v>36527483.849999994</v>
      </c>
      <c r="Z137" s="84">
        <f t="shared" si="58"/>
        <v>10047189.799999997</v>
      </c>
      <c r="AA137" s="84">
        <f t="shared" si="58"/>
        <v>10047189.799999997</v>
      </c>
      <c r="AB137" s="84">
        <f t="shared" si="58"/>
        <v>10047189.799999997</v>
      </c>
      <c r="AC137" s="289">
        <f t="shared" si="58"/>
        <v>215782072.98000002</v>
      </c>
      <c r="AD137" s="84">
        <f t="shared" si="58"/>
        <v>2911543.59</v>
      </c>
      <c r="AE137" s="84">
        <f t="shared" si="58"/>
        <v>2911543.59</v>
      </c>
      <c r="AF137" s="84">
        <f t="shared" si="58"/>
        <v>2911543.59</v>
      </c>
      <c r="AG137" s="84">
        <f t="shared" si="58"/>
        <v>4803911.26</v>
      </c>
      <c r="AH137" s="84">
        <f t="shared" si="58"/>
        <v>4803911.26</v>
      </c>
      <c r="AI137" s="84">
        <f t="shared" si="58"/>
        <v>4803911.26</v>
      </c>
      <c r="AJ137" s="84">
        <f t="shared" si="58"/>
        <v>2005773.58</v>
      </c>
      <c r="AK137" s="84">
        <f t="shared" si="58"/>
        <v>2005773.58</v>
      </c>
      <c r="AL137" s="84">
        <f t="shared" si="58"/>
        <v>2005773.58</v>
      </c>
      <c r="AM137" s="84">
        <f t="shared" si="58"/>
        <v>4411462.84</v>
      </c>
      <c r="AN137" s="84">
        <f t="shared" si="58"/>
        <v>4411462.84</v>
      </c>
      <c r="AO137" s="84">
        <f t="shared" si="58"/>
        <v>4411462.84</v>
      </c>
      <c r="AP137" s="289">
        <f t="shared" si="58"/>
        <v>42398073.809999995</v>
      </c>
      <c r="AQ137" s="84">
        <f t="shared" si="58"/>
        <v>4196181.49</v>
      </c>
      <c r="AR137" s="84">
        <f t="shared" si="58"/>
        <v>4196181.49</v>
      </c>
      <c r="AS137" s="84">
        <f t="shared" si="58"/>
        <v>4196181.49</v>
      </c>
      <c r="AT137" s="84">
        <f t="shared" si="58"/>
        <v>4858554.0699999994</v>
      </c>
      <c r="AU137" s="84">
        <f t="shared" si="58"/>
        <v>4858554.0699999994</v>
      </c>
      <c r="AV137" s="84">
        <f t="shared" si="58"/>
        <v>4858554.0699999994</v>
      </c>
      <c r="AW137" s="84">
        <f t="shared" si="58"/>
        <v>2194491.9900000002</v>
      </c>
      <c r="AX137" s="84">
        <f t="shared" si="58"/>
        <v>2194491.9900000002</v>
      </c>
      <c r="AY137" s="84">
        <f t="shared" si="58"/>
        <v>2194491.9900000002</v>
      </c>
      <c r="AZ137" s="84">
        <f t="shared" si="58"/>
        <v>2423471.09</v>
      </c>
      <c r="BA137" s="84">
        <f t="shared" si="58"/>
        <v>2423471.09</v>
      </c>
      <c r="BB137" s="84">
        <f t="shared" si="58"/>
        <v>2423471.09</v>
      </c>
      <c r="BC137" s="289">
        <f t="shared" si="58"/>
        <v>41018095.919999994</v>
      </c>
      <c r="BD137" s="84">
        <f t="shared" si="58"/>
        <v>5735241.29</v>
      </c>
      <c r="BE137" s="84">
        <f t="shared" si="58"/>
        <v>5735241.29</v>
      </c>
      <c r="BF137" s="84">
        <f t="shared" si="58"/>
        <v>5735241.29</v>
      </c>
      <c r="BG137" s="84">
        <f t="shared" si="58"/>
        <v>3904110.56</v>
      </c>
      <c r="BH137" s="84">
        <f t="shared" si="58"/>
        <v>3904110.56</v>
      </c>
      <c r="BI137" s="84">
        <f t="shared" si="58"/>
        <v>3904110.56</v>
      </c>
      <c r="BJ137" s="84">
        <f t="shared" si="58"/>
        <v>8460752.3900000006</v>
      </c>
      <c r="BK137" s="84">
        <f t="shared" si="58"/>
        <v>8460752.3900000006</v>
      </c>
      <c r="BL137" s="84">
        <f t="shared" si="58"/>
        <v>8460752.3900000006</v>
      </c>
      <c r="BM137" s="84">
        <f t="shared" si="58"/>
        <v>13537924.630000001</v>
      </c>
      <c r="BN137" s="84">
        <f t="shared" si="58"/>
        <v>13537924.630000001</v>
      </c>
      <c r="BO137" s="84">
        <f t="shared" si="58"/>
        <v>13537924.630000001</v>
      </c>
      <c r="BP137" s="289">
        <f t="shared" si="58"/>
        <v>94914086.609999999</v>
      </c>
      <c r="BQ137" s="84">
        <f t="shared" si="58"/>
        <v>5315808.68</v>
      </c>
      <c r="BR137" s="84">
        <f t="shared" ref="BR137:EC137" si="59">+SUM(BR138:BR162)</f>
        <v>5315808.68</v>
      </c>
      <c r="BS137" s="84">
        <f t="shared" si="59"/>
        <v>5315808.68</v>
      </c>
      <c r="BT137" s="84">
        <f t="shared" si="59"/>
        <v>16786873.66</v>
      </c>
      <c r="BU137" s="84">
        <f t="shared" si="59"/>
        <v>16786873.66</v>
      </c>
      <c r="BV137" s="84">
        <f t="shared" si="59"/>
        <v>16786873.66</v>
      </c>
      <c r="BW137" s="84">
        <f t="shared" si="59"/>
        <v>31571476.030000001</v>
      </c>
      <c r="BX137" s="84">
        <f t="shared" si="59"/>
        <v>31571476.030000001</v>
      </c>
      <c r="BY137" s="84">
        <f t="shared" si="59"/>
        <v>31571476.030000001</v>
      </c>
      <c r="BZ137" s="84">
        <f t="shared" si="59"/>
        <v>38776703.43</v>
      </c>
      <c r="CA137" s="84">
        <f t="shared" si="59"/>
        <v>38776703.43</v>
      </c>
      <c r="CB137" s="84">
        <f t="shared" si="59"/>
        <v>38776703.43</v>
      </c>
      <c r="CC137" s="289">
        <f t="shared" si="59"/>
        <v>277352585.39999992</v>
      </c>
      <c r="CD137" s="84">
        <f t="shared" si="59"/>
        <v>26149593.289999999</v>
      </c>
      <c r="CE137" s="84">
        <f t="shared" si="59"/>
        <v>26149593.289999999</v>
      </c>
      <c r="CF137" s="84">
        <f t="shared" si="59"/>
        <v>26149593.289999999</v>
      </c>
      <c r="CG137" s="84">
        <f t="shared" si="59"/>
        <v>17484408</v>
      </c>
      <c r="CH137" s="84">
        <f t="shared" si="59"/>
        <v>17484408</v>
      </c>
      <c r="CI137" s="84">
        <f t="shared" si="59"/>
        <v>17484408</v>
      </c>
      <c r="CJ137" s="84">
        <f t="shared" si="59"/>
        <v>16464484.75</v>
      </c>
      <c r="CK137" s="84">
        <f t="shared" si="59"/>
        <v>16464484.75</v>
      </c>
      <c r="CL137" s="84">
        <f t="shared" si="59"/>
        <v>16464484.75</v>
      </c>
      <c r="CM137" s="84">
        <f t="shared" si="59"/>
        <v>31055425.300000004</v>
      </c>
      <c r="CN137" s="84">
        <f t="shared" si="59"/>
        <v>31055425.300000004</v>
      </c>
      <c r="CO137" s="84">
        <f t="shared" si="59"/>
        <v>31055425.300000004</v>
      </c>
      <c r="CP137" s="289">
        <f t="shared" si="59"/>
        <v>273461734.02000004</v>
      </c>
      <c r="CQ137" s="84">
        <f t="shared" si="59"/>
        <v>12326452.159999998</v>
      </c>
      <c r="CR137" s="84">
        <f t="shared" si="59"/>
        <v>12326452.159999998</v>
      </c>
      <c r="CS137" s="84">
        <f t="shared" si="59"/>
        <v>12326452.159999998</v>
      </c>
      <c r="CT137" s="84">
        <f t="shared" si="59"/>
        <v>20138937.640000001</v>
      </c>
      <c r="CU137" s="84">
        <f t="shared" si="59"/>
        <v>20139837.640000001</v>
      </c>
      <c r="CV137" s="84">
        <f t="shared" si="59"/>
        <v>20140237.640000001</v>
      </c>
      <c r="CW137" s="84">
        <f t="shared" si="59"/>
        <v>16251743.300000001</v>
      </c>
      <c r="CX137" s="84">
        <f t="shared" si="59"/>
        <v>16251443.300000001</v>
      </c>
      <c r="CY137" s="84">
        <f t="shared" si="59"/>
        <v>16252243.300000001</v>
      </c>
      <c r="CZ137" s="84">
        <f t="shared" si="59"/>
        <v>17254054.030000001</v>
      </c>
      <c r="DA137" s="84">
        <f t="shared" si="59"/>
        <v>17254954.030000001</v>
      </c>
      <c r="DB137" s="84">
        <f t="shared" si="59"/>
        <v>17255554.030000001</v>
      </c>
      <c r="DC137" s="289">
        <f t="shared" si="59"/>
        <v>197918361.39000002</v>
      </c>
      <c r="DD137" s="84">
        <f t="shared" si="59"/>
        <v>23495490.07</v>
      </c>
      <c r="DE137" s="84">
        <f t="shared" si="59"/>
        <v>23495490.07</v>
      </c>
      <c r="DF137" s="84">
        <f t="shared" si="59"/>
        <v>23495490.07</v>
      </c>
      <c r="DG137" s="84">
        <f t="shared" si="59"/>
        <v>22509792.73</v>
      </c>
      <c r="DH137" s="84">
        <f t="shared" si="59"/>
        <v>22509792.73</v>
      </c>
      <c r="DI137" s="84">
        <f t="shared" si="59"/>
        <v>22509792.73</v>
      </c>
      <c r="DJ137" s="84">
        <f t="shared" si="59"/>
        <v>26891953.970000003</v>
      </c>
      <c r="DK137" s="84">
        <f t="shared" si="59"/>
        <v>26891953.970000003</v>
      </c>
      <c r="DL137" s="84">
        <f t="shared" si="59"/>
        <v>26891953.970000003</v>
      </c>
      <c r="DM137" s="84">
        <f t="shared" si="59"/>
        <v>36697786.159999996</v>
      </c>
      <c r="DN137" s="84">
        <f t="shared" si="59"/>
        <v>36696403</v>
      </c>
      <c r="DO137" s="84">
        <f t="shared" si="59"/>
        <v>36697786.159999996</v>
      </c>
      <c r="DP137" s="289">
        <f t="shared" si="59"/>
        <v>328783685.63</v>
      </c>
      <c r="DQ137" s="84">
        <f t="shared" si="59"/>
        <v>35479946.919999994</v>
      </c>
      <c r="DR137" s="84">
        <f t="shared" si="59"/>
        <v>35477603.919999994</v>
      </c>
      <c r="DS137" s="84">
        <f t="shared" si="59"/>
        <v>35479901.919999994</v>
      </c>
      <c r="DT137" s="84">
        <f t="shared" si="59"/>
        <v>-8906783.8000000007</v>
      </c>
      <c r="DU137" s="84">
        <f t="shared" si="59"/>
        <v>22379965.93</v>
      </c>
      <c r="DV137" s="84">
        <f t="shared" si="59"/>
        <v>70244496.280000016</v>
      </c>
      <c r="DW137" s="84">
        <f t="shared" si="59"/>
        <v>36959069.529999994</v>
      </c>
      <c r="DX137" s="84">
        <f t="shared" si="59"/>
        <v>33375564.039999999</v>
      </c>
      <c r="DY137" s="84">
        <f t="shared" si="59"/>
        <v>39649030.969999999</v>
      </c>
      <c r="DZ137" s="84">
        <f t="shared" si="59"/>
        <v>51789428.019999996</v>
      </c>
      <c r="EA137" s="84">
        <f t="shared" si="59"/>
        <v>63882320.799999997</v>
      </c>
      <c r="EB137" s="84">
        <f t="shared" si="59"/>
        <v>88936969.909999996</v>
      </c>
      <c r="EC137" s="289">
        <f t="shared" si="59"/>
        <v>504747514.43999994</v>
      </c>
      <c r="ED137" s="84">
        <f t="shared" ref="ED137:GO137" si="60">+SUM(ED138:ED162)</f>
        <v>38684102.030000001</v>
      </c>
      <c r="EE137" s="84">
        <f t="shared" si="60"/>
        <v>31881807.050000001</v>
      </c>
      <c r="EF137" s="84">
        <f t="shared" si="60"/>
        <v>50138834.18</v>
      </c>
      <c r="EG137" s="84">
        <f t="shared" si="60"/>
        <v>57539309.649999991</v>
      </c>
      <c r="EH137" s="84">
        <f t="shared" si="60"/>
        <v>33104479.32</v>
      </c>
      <c r="EI137" s="84">
        <f t="shared" si="60"/>
        <v>31734861.779999997</v>
      </c>
      <c r="EJ137" s="84">
        <f t="shared" si="60"/>
        <v>27109654.579999998</v>
      </c>
      <c r="EK137" s="84">
        <f t="shared" si="60"/>
        <v>21948870.990000006</v>
      </c>
      <c r="EL137" s="84">
        <f t="shared" si="60"/>
        <v>34468192.829999998</v>
      </c>
      <c r="EM137" s="84">
        <f t="shared" si="60"/>
        <v>33315560.649999999</v>
      </c>
      <c r="EN137" s="84">
        <f t="shared" si="60"/>
        <v>30689100.440000005</v>
      </c>
      <c r="EO137" s="84">
        <f t="shared" si="60"/>
        <v>53165554.859999992</v>
      </c>
      <c r="EP137" s="289">
        <f t="shared" si="60"/>
        <v>443780328.35999995</v>
      </c>
      <c r="EQ137" s="84">
        <f t="shared" si="60"/>
        <v>25814631.670000002</v>
      </c>
      <c r="ER137" s="84">
        <f t="shared" si="60"/>
        <v>31708733.34</v>
      </c>
      <c r="ES137" s="84">
        <f t="shared" si="60"/>
        <v>88935643.680000007</v>
      </c>
      <c r="ET137" s="84">
        <f t="shared" si="60"/>
        <v>83835317.200000018</v>
      </c>
      <c r="EU137" s="84">
        <f t="shared" si="60"/>
        <v>71262465.900000006</v>
      </c>
      <c r="EV137" s="84">
        <f t="shared" si="60"/>
        <v>82810310.559999987</v>
      </c>
      <c r="EW137" s="84">
        <f t="shared" si="60"/>
        <v>111721740.09000002</v>
      </c>
      <c r="EX137" s="84">
        <f t="shared" si="60"/>
        <v>119282336.67</v>
      </c>
      <c r="EY137" s="84">
        <f t="shared" si="60"/>
        <v>115781888.48</v>
      </c>
      <c r="EZ137" s="84">
        <f t="shared" si="60"/>
        <v>131452978.24000002</v>
      </c>
      <c r="FA137" s="84">
        <f t="shared" si="60"/>
        <v>178583763.34999999</v>
      </c>
      <c r="FB137" s="84">
        <f t="shared" si="60"/>
        <v>371066278.76999986</v>
      </c>
      <c r="FC137" s="289">
        <f t="shared" si="60"/>
        <v>1412256087.9500003</v>
      </c>
      <c r="FD137" s="84">
        <f t="shared" si="60"/>
        <v>123018452.42000003</v>
      </c>
      <c r="FE137" s="84">
        <f t="shared" si="60"/>
        <v>148791282.59000003</v>
      </c>
      <c r="FF137" s="84">
        <f t="shared" si="60"/>
        <v>167368949.47</v>
      </c>
      <c r="FG137" s="84">
        <f t="shared" si="60"/>
        <v>186018618.53999999</v>
      </c>
      <c r="FH137" s="84">
        <f t="shared" si="60"/>
        <v>171193971.15000001</v>
      </c>
      <c r="FI137" s="84">
        <f t="shared" si="60"/>
        <v>200949471.36000001</v>
      </c>
      <c r="FJ137" s="84">
        <f t="shared" si="60"/>
        <v>195817685.30000001</v>
      </c>
      <c r="FK137" s="84">
        <f t="shared" si="60"/>
        <v>229406024.64000005</v>
      </c>
      <c r="FL137" s="84">
        <f t="shared" si="60"/>
        <v>217994099.69999999</v>
      </c>
      <c r="FM137" s="84">
        <f t="shared" si="60"/>
        <v>235589564.51999998</v>
      </c>
      <c r="FN137" s="84">
        <f t="shared" si="60"/>
        <v>280414357.5</v>
      </c>
      <c r="FO137" s="84">
        <f t="shared" si="60"/>
        <v>334942115.69999999</v>
      </c>
      <c r="FP137" s="289">
        <f t="shared" si="60"/>
        <v>2491504592.8899999</v>
      </c>
      <c r="FQ137" s="84">
        <f t="shared" si="60"/>
        <v>287340336.22000003</v>
      </c>
      <c r="FR137" s="84">
        <f t="shared" si="60"/>
        <v>320923236.38000011</v>
      </c>
      <c r="FS137" s="84">
        <f t="shared" si="60"/>
        <v>140982284.00999999</v>
      </c>
      <c r="FT137" s="84">
        <f t="shared" si="60"/>
        <v>281618173.61000001</v>
      </c>
      <c r="FU137" s="84">
        <f t="shared" si="60"/>
        <v>356259839.33000004</v>
      </c>
      <c r="FV137" s="84">
        <f t="shared" si="60"/>
        <v>302502001.71999997</v>
      </c>
      <c r="FW137" s="84">
        <f t="shared" si="60"/>
        <v>284891180.53999996</v>
      </c>
      <c r="FX137" s="84">
        <f t="shared" si="60"/>
        <v>263478581.33999997</v>
      </c>
      <c r="FY137" s="84">
        <f t="shared" si="60"/>
        <v>332039639.54000002</v>
      </c>
      <c r="FZ137" s="84">
        <f t="shared" si="60"/>
        <v>361351870.73999995</v>
      </c>
      <c r="GA137" s="84">
        <f t="shared" si="60"/>
        <v>342759169.98000002</v>
      </c>
      <c r="GB137" s="84">
        <f t="shared" si="60"/>
        <v>445134842.41000003</v>
      </c>
      <c r="GC137" s="289">
        <f t="shared" si="60"/>
        <v>3719281155.8199997</v>
      </c>
      <c r="GD137" s="84">
        <f t="shared" si="60"/>
        <v>382982284.25</v>
      </c>
      <c r="GE137" s="84">
        <f t="shared" si="60"/>
        <v>325124178.10000002</v>
      </c>
      <c r="GF137" s="84">
        <f t="shared" si="60"/>
        <v>342722322.93000007</v>
      </c>
      <c r="GG137" s="84">
        <f t="shared" si="60"/>
        <v>310448338.63</v>
      </c>
      <c r="GH137" s="84">
        <f t="shared" si="60"/>
        <v>303314370.54000008</v>
      </c>
      <c r="GI137" s="84">
        <f t="shared" si="60"/>
        <v>315811379.13</v>
      </c>
      <c r="GJ137" s="84">
        <f t="shared" si="60"/>
        <v>340157848.60000002</v>
      </c>
      <c r="GK137" s="84">
        <f t="shared" si="60"/>
        <v>314995392.41000009</v>
      </c>
      <c r="GL137" s="84">
        <f t="shared" si="60"/>
        <v>350194297.27999997</v>
      </c>
      <c r="GM137" s="84">
        <f t="shared" si="60"/>
        <v>375433784.11000019</v>
      </c>
      <c r="GN137" s="84">
        <f t="shared" si="60"/>
        <v>325719068.61000001</v>
      </c>
      <c r="GO137" s="84">
        <f t="shared" si="60"/>
        <v>435950133.16000003</v>
      </c>
      <c r="GP137" s="289">
        <f t="shared" ref="GP137:JA137" si="61">+SUM(GP138:GP162)</f>
        <v>4122853397.75</v>
      </c>
      <c r="GQ137" s="84">
        <f t="shared" si="61"/>
        <v>274748845.59999996</v>
      </c>
      <c r="GR137" s="84">
        <f t="shared" si="61"/>
        <v>333951704.09000015</v>
      </c>
      <c r="GS137" s="84">
        <f t="shared" si="61"/>
        <v>329849339.96000004</v>
      </c>
      <c r="GT137" s="84">
        <f t="shared" si="61"/>
        <v>317802582.38999999</v>
      </c>
      <c r="GU137" s="84">
        <f t="shared" si="61"/>
        <v>287430537.63</v>
      </c>
      <c r="GV137" s="84">
        <f t="shared" si="61"/>
        <v>274972258.60000002</v>
      </c>
      <c r="GW137" s="84">
        <f t="shared" si="61"/>
        <v>309054167.25000006</v>
      </c>
      <c r="GX137" s="84">
        <f t="shared" si="61"/>
        <v>323407473.71000004</v>
      </c>
      <c r="GY137" s="84">
        <f t="shared" si="61"/>
        <v>322130607.33999991</v>
      </c>
      <c r="GZ137" s="84">
        <f t="shared" si="61"/>
        <v>288027875.70999998</v>
      </c>
      <c r="HA137" s="84">
        <f t="shared" si="61"/>
        <v>283702174.46000004</v>
      </c>
      <c r="HB137" s="84">
        <f t="shared" si="61"/>
        <v>254148684.27000004</v>
      </c>
      <c r="HC137" s="289">
        <f t="shared" si="61"/>
        <v>3599226251.0100007</v>
      </c>
      <c r="HD137" s="84">
        <f t="shared" si="61"/>
        <v>147490850.07000002</v>
      </c>
      <c r="HE137" s="84">
        <f t="shared" si="61"/>
        <v>85453364.859999999</v>
      </c>
      <c r="HF137" s="84">
        <f t="shared" si="61"/>
        <v>101408564.91000001</v>
      </c>
      <c r="HG137" s="84">
        <f t="shared" si="61"/>
        <v>44845486.880000003</v>
      </c>
      <c r="HH137" s="84">
        <f t="shared" si="61"/>
        <v>76571714.459999979</v>
      </c>
      <c r="HI137" s="84">
        <f t="shared" si="61"/>
        <v>117778914.22999997</v>
      </c>
      <c r="HJ137" s="84">
        <f t="shared" si="61"/>
        <v>48855882.899999999</v>
      </c>
      <c r="HK137" s="84">
        <f t="shared" si="61"/>
        <v>97626473.640000001</v>
      </c>
      <c r="HL137" s="84">
        <f t="shared" si="61"/>
        <v>39506531.479999997</v>
      </c>
      <c r="HM137" s="84">
        <f t="shared" si="61"/>
        <v>44513098.109999992</v>
      </c>
      <c r="HN137" s="84">
        <f t="shared" si="61"/>
        <v>44473529.479999997</v>
      </c>
      <c r="HO137" s="84">
        <f t="shared" si="61"/>
        <v>54320646.479999997</v>
      </c>
      <c r="HP137" s="289">
        <f t="shared" si="61"/>
        <v>902845057.50000012</v>
      </c>
      <c r="HQ137" s="84">
        <f t="shared" si="61"/>
        <v>29538498.420000002</v>
      </c>
      <c r="HR137" s="84">
        <f t="shared" si="61"/>
        <v>39201992.569999985</v>
      </c>
      <c r="HS137" s="84">
        <f t="shared" si="61"/>
        <v>43873536.019999996</v>
      </c>
      <c r="HT137" s="84">
        <f t="shared" si="61"/>
        <v>38221055.379999995</v>
      </c>
      <c r="HU137" s="84">
        <f t="shared" si="61"/>
        <v>48405483.990000002</v>
      </c>
      <c r="HV137" s="84">
        <f t="shared" si="61"/>
        <v>43073270.749999993</v>
      </c>
      <c r="HW137" s="84">
        <f t="shared" si="61"/>
        <v>94132581.99000001</v>
      </c>
      <c r="HX137" s="84">
        <f t="shared" si="61"/>
        <v>56040204.920000017</v>
      </c>
      <c r="HY137" s="84">
        <f t="shared" si="61"/>
        <v>38274381.469999999</v>
      </c>
      <c r="HZ137" s="84">
        <f t="shared" si="61"/>
        <v>82436337.280000001</v>
      </c>
      <c r="IA137" s="84">
        <f t="shared" si="61"/>
        <v>44762973.990000002</v>
      </c>
      <c r="IB137" s="84">
        <f t="shared" si="61"/>
        <v>163778845.02000001</v>
      </c>
      <c r="IC137" s="289">
        <f t="shared" si="61"/>
        <v>721739161.79999995</v>
      </c>
      <c r="ID137" s="84">
        <f t="shared" si="61"/>
        <v>23735790.98</v>
      </c>
      <c r="IE137" s="84">
        <f t="shared" si="61"/>
        <v>25986041.140000001</v>
      </c>
      <c r="IF137" s="84">
        <f t="shared" si="61"/>
        <v>32468284.09</v>
      </c>
      <c r="IG137" s="84">
        <f t="shared" si="61"/>
        <v>19095115.399999999</v>
      </c>
      <c r="IH137" s="84">
        <f t="shared" si="61"/>
        <v>36825248.660000004</v>
      </c>
      <c r="II137" s="84">
        <f t="shared" si="61"/>
        <v>38032756.609999999</v>
      </c>
      <c r="IJ137" s="84">
        <f t="shared" si="61"/>
        <v>43294073.860000007</v>
      </c>
      <c r="IK137" s="84">
        <f t="shared" si="61"/>
        <v>38934092</v>
      </c>
      <c r="IL137" s="84">
        <f t="shared" si="61"/>
        <v>90978263</v>
      </c>
      <c r="IM137" s="84">
        <f t="shared" si="61"/>
        <v>42024728</v>
      </c>
      <c r="IN137" s="84">
        <f t="shared" si="61"/>
        <v>87762815</v>
      </c>
      <c r="IO137" s="84">
        <f t="shared" si="61"/>
        <v>128087384</v>
      </c>
      <c r="IP137" s="289">
        <f t="shared" si="61"/>
        <v>607224592.74000001</v>
      </c>
      <c r="IQ137" s="84">
        <f t="shared" si="61"/>
        <v>60343147</v>
      </c>
      <c r="IR137" s="84">
        <f t="shared" si="61"/>
        <v>36787320</v>
      </c>
      <c r="IS137" s="84">
        <f t="shared" si="61"/>
        <v>78896490</v>
      </c>
      <c r="IT137" s="84">
        <f t="shared" si="61"/>
        <v>69587584</v>
      </c>
      <c r="IU137" s="84">
        <f t="shared" si="61"/>
        <v>3289668</v>
      </c>
      <c r="IV137" s="84">
        <f t="shared" si="61"/>
        <v>72744932</v>
      </c>
      <c r="IW137" s="84">
        <f t="shared" si="61"/>
        <v>63588757</v>
      </c>
      <c r="IX137" s="84">
        <f t="shared" si="61"/>
        <v>60310917</v>
      </c>
      <c r="IY137" s="84">
        <f t="shared" si="61"/>
        <v>49587046</v>
      </c>
      <c r="IZ137" s="84">
        <f t="shared" si="61"/>
        <v>57143387</v>
      </c>
      <c r="JA137" s="84">
        <f t="shared" si="61"/>
        <v>63766952</v>
      </c>
      <c r="JB137" s="84">
        <f t="shared" ref="JB137:LJ137" si="62">+SUM(JB138:JB162)</f>
        <v>103959478</v>
      </c>
      <c r="JC137" s="289">
        <f t="shared" si="62"/>
        <v>720005678</v>
      </c>
      <c r="JD137" s="84">
        <f t="shared" si="62"/>
        <v>45097974</v>
      </c>
      <c r="JE137" s="84">
        <f t="shared" si="62"/>
        <v>38922014</v>
      </c>
      <c r="JF137" s="84">
        <f t="shared" si="62"/>
        <v>22507033</v>
      </c>
      <c r="JG137" s="84">
        <f t="shared" si="62"/>
        <v>57223199</v>
      </c>
      <c r="JH137" s="84">
        <f t="shared" si="62"/>
        <v>46932104</v>
      </c>
      <c r="JI137" s="84">
        <f t="shared" si="62"/>
        <v>66763859</v>
      </c>
      <c r="JJ137" s="84">
        <f t="shared" si="62"/>
        <v>49264792</v>
      </c>
      <c r="JK137" s="84">
        <f t="shared" si="62"/>
        <v>49911936</v>
      </c>
      <c r="JL137" s="84">
        <f t="shared" si="62"/>
        <v>61381518</v>
      </c>
      <c r="JM137" s="84">
        <f t="shared" si="62"/>
        <v>59556455</v>
      </c>
      <c r="JN137" s="84">
        <f t="shared" si="62"/>
        <v>67794634</v>
      </c>
      <c r="JO137" s="84">
        <f t="shared" si="62"/>
        <v>109086547</v>
      </c>
      <c r="JP137" s="289">
        <f t="shared" si="62"/>
        <v>674442065</v>
      </c>
      <c r="JQ137" s="84">
        <f t="shared" si="62"/>
        <v>63148564</v>
      </c>
      <c r="JR137" s="84">
        <f t="shared" si="62"/>
        <v>57843093</v>
      </c>
      <c r="JS137" s="84">
        <f t="shared" si="62"/>
        <v>89452370</v>
      </c>
      <c r="JT137" s="84">
        <f t="shared" si="62"/>
        <v>54393012</v>
      </c>
      <c r="JU137" s="84">
        <f t="shared" si="62"/>
        <v>53764699</v>
      </c>
      <c r="JV137" s="84">
        <f t="shared" si="62"/>
        <v>75395112</v>
      </c>
      <c r="JW137" s="84">
        <f t="shared" si="62"/>
        <v>18307266</v>
      </c>
      <c r="JX137" s="84">
        <f t="shared" si="62"/>
        <v>64249841</v>
      </c>
      <c r="JY137" s="84">
        <f t="shared" si="62"/>
        <v>58065567</v>
      </c>
      <c r="JZ137" s="84">
        <f t="shared" si="62"/>
        <v>61190321</v>
      </c>
      <c r="KA137" s="84">
        <f t="shared" si="62"/>
        <v>55610025</v>
      </c>
      <c r="KB137" s="84">
        <f t="shared" si="62"/>
        <v>105308451</v>
      </c>
      <c r="KC137" s="289">
        <f t="shared" si="62"/>
        <v>756728321</v>
      </c>
      <c r="KD137" s="84">
        <f t="shared" si="62"/>
        <v>57215513</v>
      </c>
      <c r="KE137" s="84">
        <f t="shared" si="62"/>
        <v>42995850</v>
      </c>
      <c r="KF137" s="84">
        <f t="shared" si="62"/>
        <v>74263093</v>
      </c>
      <c r="KG137" s="84">
        <f t="shared" si="62"/>
        <v>77278360</v>
      </c>
      <c r="KH137" s="84">
        <f t="shared" si="62"/>
        <v>40526336</v>
      </c>
      <c r="KI137" s="84">
        <f t="shared" si="62"/>
        <v>40985170</v>
      </c>
      <c r="KJ137" s="84">
        <f t="shared" si="62"/>
        <v>36957223</v>
      </c>
      <c r="KK137" s="84">
        <f t="shared" si="62"/>
        <v>54863858</v>
      </c>
      <c r="KL137" s="84">
        <f t="shared" si="62"/>
        <v>45544401</v>
      </c>
      <c r="KM137" s="84">
        <f t="shared" si="62"/>
        <v>26611486</v>
      </c>
      <c r="KN137" s="84">
        <f t="shared" si="62"/>
        <v>38848308</v>
      </c>
      <c r="KO137" s="84">
        <f t="shared" si="62"/>
        <v>73615611</v>
      </c>
      <c r="KP137" s="289">
        <f t="shared" si="62"/>
        <v>609705209</v>
      </c>
      <c r="KQ137" s="84">
        <f t="shared" si="62"/>
        <v>14810172</v>
      </c>
      <c r="KR137" s="84">
        <f t="shared" si="62"/>
        <v>19538695</v>
      </c>
      <c r="KS137" s="84">
        <f t="shared" si="62"/>
        <v>20173581</v>
      </c>
      <c r="KT137" s="84">
        <f t="shared" si="62"/>
        <v>29279706</v>
      </c>
      <c r="KU137" s="84">
        <f t="shared" si="62"/>
        <v>28779186</v>
      </c>
      <c r="KV137" s="84">
        <f t="shared" si="62"/>
        <v>30132007</v>
      </c>
      <c r="KW137" s="84">
        <f t="shared" si="62"/>
        <v>21840834</v>
      </c>
      <c r="KX137" s="84">
        <f t="shared" si="62"/>
        <v>30827758</v>
      </c>
      <c r="KY137" s="84">
        <f t="shared" si="62"/>
        <v>23468822</v>
      </c>
      <c r="KZ137" s="84">
        <f t="shared" si="62"/>
        <v>34999616</v>
      </c>
      <c r="LA137" s="84">
        <f t="shared" si="62"/>
        <v>31370480</v>
      </c>
      <c r="LB137" s="84">
        <f t="shared" si="62"/>
        <v>43928247</v>
      </c>
      <c r="LC137" s="289">
        <f t="shared" si="62"/>
        <v>329149104</v>
      </c>
      <c r="LD137" s="84">
        <f t="shared" si="62"/>
        <v>43197237</v>
      </c>
      <c r="LE137" s="84">
        <f t="shared" si="62"/>
        <v>55229769</v>
      </c>
      <c r="LF137" s="84">
        <f t="shared" si="62"/>
        <v>23988179</v>
      </c>
      <c r="LG137" s="84">
        <f t="shared" si="62"/>
        <v>46025861</v>
      </c>
      <c r="LH137" s="84">
        <f t="shared" si="62"/>
        <v>33744574</v>
      </c>
      <c r="LI137" s="84">
        <f t="shared" si="62"/>
        <v>44422867</v>
      </c>
      <c r="LJ137" s="84" t="e">
        <f t="shared" si="62"/>
        <v>#REF!</v>
      </c>
      <c r="LK137" s="85">
        <v>36277087</v>
      </c>
      <c r="LL137" s="84"/>
      <c r="LM137" s="84"/>
      <c r="LN137" s="84"/>
      <c r="LO137" s="84"/>
      <c r="LP137" s="289" t="e">
        <f>+SUM(LP138:LP162)</f>
        <v>#REF!</v>
      </c>
    </row>
    <row r="138" spans="1:328" hidden="1" outlineLevel="1">
      <c r="B138" t="str">
        <f>+B$137&amp;C138</f>
        <v>OTROSAMAZONAS</v>
      </c>
      <c r="C138" s="78" t="s">
        <v>398</v>
      </c>
      <c r="D138" s="79">
        <v>0</v>
      </c>
      <c r="E138" s="79">
        <v>0</v>
      </c>
      <c r="F138" s="79">
        <v>0</v>
      </c>
      <c r="G138" s="79">
        <v>0</v>
      </c>
      <c r="H138" s="79">
        <v>0</v>
      </c>
      <c r="I138" s="79">
        <v>0</v>
      </c>
      <c r="J138" s="79">
        <v>0</v>
      </c>
      <c r="K138" s="79">
        <v>0</v>
      </c>
      <c r="L138" s="79">
        <v>0</v>
      </c>
      <c r="M138" s="79">
        <v>0</v>
      </c>
      <c r="N138" s="79">
        <v>0</v>
      </c>
      <c r="O138" s="79">
        <v>0</v>
      </c>
      <c r="P138" s="80">
        <v>0</v>
      </c>
      <c r="Q138" s="79">
        <v>0</v>
      </c>
      <c r="R138" s="79">
        <v>0</v>
      </c>
      <c r="S138" s="79">
        <v>0</v>
      </c>
      <c r="T138" s="79">
        <v>0</v>
      </c>
      <c r="U138" s="79">
        <v>0</v>
      </c>
      <c r="V138" s="79">
        <v>0</v>
      </c>
      <c r="W138" s="79">
        <v>0</v>
      </c>
      <c r="X138" s="79">
        <v>0</v>
      </c>
      <c r="Y138" s="79">
        <v>0</v>
      </c>
      <c r="Z138" s="79">
        <v>0</v>
      </c>
      <c r="AA138" s="79">
        <v>0</v>
      </c>
      <c r="AB138" s="79">
        <v>0</v>
      </c>
      <c r="AC138" s="80">
        <v>0</v>
      </c>
      <c r="AD138" s="79">
        <v>0</v>
      </c>
      <c r="AE138" s="79">
        <v>0</v>
      </c>
      <c r="AF138" s="79">
        <v>0</v>
      </c>
      <c r="AG138" s="79">
        <v>0</v>
      </c>
      <c r="AH138" s="79">
        <v>0</v>
      </c>
      <c r="AI138" s="79">
        <v>0</v>
      </c>
      <c r="AJ138" s="79">
        <v>0</v>
      </c>
      <c r="AK138" s="79">
        <v>0</v>
      </c>
      <c r="AL138" s="79">
        <v>0</v>
      </c>
      <c r="AM138" s="79">
        <v>0</v>
      </c>
      <c r="AN138" s="79">
        <v>0</v>
      </c>
      <c r="AO138" s="79">
        <v>0</v>
      </c>
      <c r="AP138" s="80">
        <v>0</v>
      </c>
      <c r="AQ138" s="79">
        <v>0</v>
      </c>
      <c r="AR138" s="79">
        <v>0</v>
      </c>
      <c r="AS138" s="79">
        <v>0</v>
      </c>
      <c r="AT138" s="79">
        <v>0</v>
      </c>
      <c r="AU138" s="79">
        <v>0</v>
      </c>
      <c r="AV138" s="79">
        <v>0</v>
      </c>
      <c r="AW138" s="79">
        <v>0</v>
      </c>
      <c r="AX138" s="79">
        <v>0</v>
      </c>
      <c r="AY138" s="79">
        <v>0</v>
      </c>
      <c r="AZ138" s="79">
        <v>0</v>
      </c>
      <c r="BA138" s="79">
        <v>0</v>
      </c>
      <c r="BB138" s="79">
        <v>0</v>
      </c>
      <c r="BC138" s="80">
        <v>0</v>
      </c>
      <c r="BD138" s="79">
        <v>0</v>
      </c>
      <c r="BE138" s="79">
        <v>0</v>
      </c>
      <c r="BF138" s="79">
        <v>0</v>
      </c>
      <c r="BG138" s="79">
        <v>0</v>
      </c>
      <c r="BH138" s="79">
        <v>0</v>
      </c>
      <c r="BI138" s="79">
        <v>0</v>
      </c>
      <c r="BJ138" s="79">
        <v>0</v>
      </c>
      <c r="BK138" s="79">
        <v>0</v>
      </c>
      <c r="BL138" s="79">
        <v>0</v>
      </c>
      <c r="BM138" s="79">
        <v>0</v>
      </c>
      <c r="BN138" s="79">
        <v>0</v>
      </c>
      <c r="BO138" s="79">
        <v>0</v>
      </c>
      <c r="BP138" s="80">
        <v>0</v>
      </c>
      <c r="BQ138" s="79">
        <v>0</v>
      </c>
      <c r="BR138" s="79">
        <v>0</v>
      </c>
      <c r="BS138" s="79">
        <v>0</v>
      </c>
      <c r="BT138" s="79">
        <v>0</v>
      </c>
      <c r="BU138" s="79">
        <v>0</v>
      </c>
      <c r="BV138" s="79">
        <v>0</v>
      </c>
      <c r="BW138" s="79">
        <v>0</v>
      </c>
      <c r="BX138" s="79">
        <v>0</v>
      </c>
      <c r="BY138" s="79">
        <v>0</v>
      </c>
      <c r="BZ138" s="79">
        <v>12291.03</v>
      </c>
      <c r="CA138" s="79">
        <v>12291.03</v>
      </c>
      <c r="CB138" s="79">
        <v>12291.03</v>
      </c>
      <c r="CC138" s="80">
        <v>36873.090000000004</v>
      </c>
      <c r="CD138" s="79">
        <v>4196.7</v>
      </c>
      <c r="CE138" s="79">
        <v>4196.7</v>
      </c>
      <c r="CF138" s="79">
        <v>4196.7</v>
      </c>
      <c r="CG138" s="79">
        <v>11946.7</v>
      </c>
      <c r="CH138" s="79">
        <v>11946.7</v>
      </c>
      <c r="CI138" s="79">
        <v>11946.7</v>
      </c>
      <c r="CJ138" s="79">
        <v>30845.970000000008</v>
      </c>
      <c r="CK138" s="79">
        <v>30845.970000000008</v>
      </c>
      <c r="CL138" s="79">
        <v>30845.970000000008</v>
      </c>
      <c r="CM138" s="79">
        <v>69318</v>
      </c>
      <c r="CN138" s="79">
        <v>69318</v>
      </c>
      <c r="CO138" s="79">
        <v>69318</v>
      </c>
      <c r="CP138" s="80">
        <v>348922.11</v>
      </c>
      <c r="CQ138" s="79">
        <v>112959</v>
      </c>
      <c r="CR138" s="79">
        <v>112959</v>
      </c>
      <c r="CS138" s="79">
        <v>112959</v>
      </c>
      <c r="CT138" s="79">
        <v>139300</v>
      </c>
      <c r="CU138" s="79">
        <v>139300</v>
      </c>
      <c r="CV138" s="79">
        <v>139300</v>
      </c>
      <c r="CW138" s="79">
        <v>11651.300000000003</v>
      </c>
      <c r="CX138" s="79">
        <v>11651.300000000003</v>
      </c>
      <c r="CY138" s="79">
        <v>11651.300000000003</v>
      </c>
      <c r="CZ138" s="79">
        <v>0</v>
      </c>
      <c r="DA138" s="79">
        <v>0</v>
      </c>
      <c r="DB138" s="79">
        <v>0</v>
      </c>
      <c r="DC138" s="80">
        <v>791730.90000000014</v>
      </c>
      <c r="DD138" s="79">
        <v>0</v>
      </c>
      <c r="DE138" s="79">
        <v>0</v>
      </c>
      <c r="DF138" s="79">
        <v>0</v>
      </c>
      <c r="DG138" s="79">
        <v>0</v>
      </c>
      <c r="DH138" s="79">
        <v>0</v>
      </c>
      <c r="DI138" s="79">
        <v>0</v>
      </c>
      <c r="DJ138" s="79">
        <v>0</v>
      </c>
      <c r="DK138" s="79">
        <v>0</v>
      </c>
      <c r="DL138" s="79">
        <v>0</v>
      </c>
      <c r="DM138" s="79">
        <v>0</v>
      </c>
      <c r="DN138" s="79">
        <v>0</v>
      </c>
      <c r="DO138" s="79">
        <v>0</v>
      </c>
      <c r="DP138" s="80">
        <v>0</v>
      </c>
      <c r="DQ138" s="79">
        <v>0</v>
      </c>
      <c r="DR138" s="79">
        <v>0</v>
      </c>
      <c r="DS138" s="79">
        <v>0</v>
      </c>
      <c r="DT138" s="79">
        <v>0</v>
      </c>
      <c r="DU138" s="79">
        <v>0</v>
      </c>
      <c r="DV138" s="79">
        <v>0</v>
      </c>
      <c r="DW138" s="79">
        <v>0</v>
      </c>
      <c r="DX138" s="79">
        <v>0</v>
      </c>
      <c r="DY138" s="79">
        <v>0</v>
      </c>
      <c r="DZ138" s="79">
        <v>0</v>
      </c>
      <c r="EA138" s="79">
        <v>0</v>
      </c>
      <c r="EB138" s="79">
        <v>0</v>
      </c>
      <c r="EC138" s="80">
        <v>0</v>
      </c>
      <c r="ED138" s="79">
        <v>25000</v>
      </c>
      <c r="EE138" s="79">
        <v>19500</v>
      </c>
      <c r="EF138" s="79">
        <v>0</v>
      </c>
      <c r="EG138" s="79">
        <v>0</v>
      </c>
      <c r="EH138" s="79">
        <v>0</v>
      </c>
      <c r="EI138" s="79">
        <v>0</v>
      </c>
      <c r="EJ138" s="79">
        <v>0</v>
      </c>
      <c r="EK138" s="79">
        <v>237336.73</v>
      </c>
      <c r="EL138" s="79">
        <v>31682.87</v>
      </c>
      <c r="EM138" s="79">
        <v>13927</v>
      </c>
      <c r="EN138" s="79">
        <v>22955</v>
      </c>
      <c r="EO138" s="79">
        <v>24386.05</v>
      </c>
      <c r="EP138" s="80">
        <v>374787.64999999997</v>
      </c>
      <c r="EQ138" s="79">
        <v>142225.64000000001</v>
      </c>
      <c r="ER138" s="79">
        <v>17091</v>
      </c>
      <c r="ES138" s="79">
        <v>74073</v>
      </c>
      <c r="ET138" s="79">
        <v>0</v>
      </c>
      <c r="EU138" s="79">
        <v>34816.019999999997</v>
      </c>
      <c r="EV138" s="79">
        <v>0</v>
      </c>
      <c r="EW138" s="79">
        <v>0</v>
      </c>
      <c r="EX138" s="79">
        <v>0</v>
      </c>
      <c r="EY138" s="79">
        <v>0</v>
      </c>
      <c r="EZ138" s="79">
        <v>0</v>
      </c>
      <c r="FA138" s="79">
        <v>0</v>
      </c>
      <c r="FB138" s="79">
        <v>0</v>
      </c>
      <c r="FC138" s="80">
        <v>268205.66000000003</v>
      </c>
      <c r="FD138" s="79">
        <v>0</v>
      </c>
      <c r="FE138" s="79">
        <v>0</v>
      </c>
      <c r="FF138" s="79">
        <v>0</v>
      </c>
      <c r="FG138" s="79">
        <v>0</v>
      </c>
      <c r="FH138" s="79">
        <v>0</v>
      </c>
      <c r="FI138" s="79">
        <v>0</v>
      </c>
      <c r="FJ138" s="79">
        <v>0</v>
      </c>
      <c r="FK138" s="79">
        <v>0</v>
      </c>
      <c r="FL138" s="79">
        <v>425548</v>
      </c>
      <c r="FM138" s="79">
        <v>439742</v>
      </c>
      <c r="FN138" s="79">
        <v>700991</v>
      </c>
      <c r="FO138" s="79">
        <v>536261</v>
      </c>
      <c r="FP138" s="80">
        <v>2102542</v>
      </c>
      <c r="FQ138" s="79">
        <v>46631</v>
      </c>
      <c r="FR138" s="79">
        <v>229176.24</v>
      </c>
      <c r="FS138" s="79">
        <v>0</v>
      </c>
      <c r="FT138" s="79">
        <v>0</v>
      </c>
      <c r="FU138" s="79">
        <v>0</v>
      </c>
      <c r="FV138" s="79">
        <v>576979.31000000006</v>
      </c>
      <c r="FW138" s="79">
        <v>378097.8</v>
      </c>
      <c r="FX138" s="79">
        <v>211764.56</v>
      </c>
      <c r="FY138" s="79">
        <v>179067</v>
      </c>
      <c r="FZ138" s="79">
        <v>37965</v>
      </c>
      <c r="GA138" s="79">
        <v>39899</v>
      </c>
      <c r="GB138" s="79">
        <v>25451</v>
      </c>
      <c r="GC138" s="80">
        <v>1725030.9100000001</v>
      </c>
      <c r="GD138" s="79">
        <v>13887.41</v>
      </c>
      <c r="GE138" s="79">
        <v>31611</v>
      </c>
      <c r="GF138" s="79">
        <v>17938</v>
      </c>
      <c r="GG138" s="79">
        <v>25617</v>
      </c>
      <c r="GH138" s="79">
        <v>31481.82</v>
      </c>
      <c r="GI138" s="79">
        <v>26652</v>
      </c>
      <c r="GJ138" s="79">
        <v>31221</v>
      </c>
      <c r="GK138" s="79">
        <v>24324</v>
      </c>
      <c r="GL138" s="79">
        <v>26083</v>
      </c>
      <c r="GM138" s="79">
        <v>18631</v>
      </c>
      <c r="GN138" s="79">
        <v>22513</v>
      </c>
      <c r="GO138" s="79">
        <v>21629</v>
      </c>
      <c r="GP138" s="80">
        <f t="shared" si="35"/>
        <v>291588.23</v>
      </c>
      <c r="GQ138" s="79">
        <v>13830</v>
      </c>
      <c r="GR138" s="79">
        <v>12263</v>
      </c>
      <c r="GS138" s="79">
        <v>0</v>
      </c>
      <c r="GT138" s="79">
        <v>18162</v>
      </c>
      <c r="GU138" s="79">
        <v>0</v>
      </c>
      <c r="GV138" s="79">
        <v>0</v>
      </c>
      <c r="GW138" s="79">
        <v>0</v>
      </c>
      <c r="GX138" s="79">
        <v>0</v>
      </c>
      <c r="GY138" s="79">
        <v>0</v>
      </c>
      <c r="GZ138" s="79">
        <v>0</v>
      </c>
      <c r="HA138" s="79">
        <v>0</v>
      </c>
      <c r="HB138" s="79">
        <v>0</v>
      </c>
      <c r="HC138" s="80">
        <f t="shared" si="36"/>
        <v>44255</v>
      </c>
      <c r="HD138" s="79">
        <v>0</v>
      </c>
      <c r="HE138" s="79">
        <v>0</v>
      </c>
      <c r="HF138" s="79">
        <v>0</v>
      </c>
      <c r="HG138" s="79">
        <v>47744</v>
      </c>
      <c r="HH138" s="79">
        <v>0</v>
      </c>
      <c r="HI138" s="79">
        <v>52872</v>
      </c>
      <c r="HJ138" s="79">
        <v>62799</v>
      </c>
      <c r="HK138" s="79">
        <v>63000</v>
      </c>
      <c r="HL138" s="79">
        <v>72551</v>
      </c>
      <c r="HM138" s="79">
        <v>26787</v>
      </c>
      <c r="HN138" s="79">
        <v>71743</v>
      </c>
      <c r="HO138" s="79">
        <v>51195</v>
      </c>
      <c r="HP138" s="80">
        <f t="shared" si="37"/>
        <v>448691</v>
      </c>
      <c r="HQ138" s="79">
        <v>26160</v>
      </c>
      <c r="HR138" s="79">
        <v>22078</v>
      </c>
      <c r="HS138" s="79">
        <v>27195</v>
      </c>
      <c r="HT138" s="79">
        <v>55754</v>
      </c>
      <c r="HU138" s="79">
        <v>39028</v>
      </c>
      <c r="HV138" s="79">
        <v>0</v>
      </c>
      <c r="HW138" s="79">
        <v>0</v>
      </c>
      <c r="HX138" s="79">
        <v>0</v>
      </c>
      <c r="HY138" s="79">
        <v>0</v>
      </c>
      <c r="HZ138" s="79">
        <v>0</v>
      </c>
      <c r="IA138" s="79">
        <v>0</v>
      </c>
      <c r="IB138" s="79">
        <v>0</v>
      </c>
      <c r="IC138" s="80">
        <f t="shared" si="38"/>
        <v>170215</v>
      </c>
      <c r="ID138" s="79">
        <v>0</v>
      </c>
      <c r="IE138" s="79">
        <v>0</v>
      </c>
      <c r="IF138" s="79">
        <v>0</v>
      </c>
      <c r="IG138" s="79">
        <v>0</v>
      </c>
      <c r="IH138" s="79">
        <v>0</v>
      </c>
      <c r="II138" s="79">
        <v>0</v>
      </c>
      <c r="IJ138" s="79">
        <v>0</v>
      </c>
      <c r="IK138" s="79">
        <v>0</v>
      </c>
      <c r="IL138" s="79">
        <v>0</v>
      </c>
      <c r="IM138" s="79">
        <v>0</v>
      </c>
      <c r="IN138" s="79">
        <v>0</v>
      </c>
      <c r="IO138" s="79">
        <v>0</v>
      </c>
      <c r="IP138" s="80">
        <f t="shared" si="39"/>
        <v>0</v>
      </c>
      <c r="IQ138" s="79">
        <v>184</v>
      </c>
      <c r="IR138" s="79">
        <v>0</v>
      </c>
      <c r="IS138" s="79">
        <v>0</v>
      </c>
      <c r="IT138" s="79">
        <v>331048</v>
      </c>
      <c r="IU138" s="79">
        <v>0</v>
      </c>
      <c r="IV138" s="79">
        <v>0</v>
      </c>
      <c r="IW138" s="79">
        <v>1575</v>
      </c>
      <c r="IX138" s="79">
        <v>4880</v>
      </c>
      <c r="IY138" s="79">
        <v>0</v>
      </c>
      <c r="IZ138" s="79">
        <v>0</v>
      </c>
      <c r="JA138" s="79">
        <v>339245</v>
      </c>
      <c r="JB138" s="79">
        <v>178437</v>
      </c>
      <c r="JC138" s="80">
        <f t="shared" si="40"/>
        <v>855369</v>
      </c>
      <c r="JD138" s="79">
        <v>3022</v>
      </c>
      <c r="JE138" s="79">
        <v>127402</v>
      </c>
      <c r="JF138" s="79">
        <v>157089</v>
      </c>
      <c r="JG138" s="79">
        <v>0</v>
      </c>
      <c r="JH138" s="79">
        <v>31272</v>
      </c>
      <c r="JI138" s="79">
        <v>37328</v>
      </c>
      <c r="JJ138" s="79">
        <v>27050</v>
      </c>
      <c r="JK138" s="79">
        <v>76794</v>
      </c>
      <c r="JL138" s="79">
        <v>100</v>
      </c>
      <c r="JM138" s="79">
        <v>0</v>
      </c>
      <c r="JN138" s="79">
        <v>261262</v>
      </c>
      <c r="JO138" s="79">
        <v>0</v>
      </c>
      <c r="JP138" s="80">
        <f t="shared" si="41"/>
        <v>721319</v>
      </c>
      <c r="JQ138" s="79">
        <v>39485</v>
      </c>
      <c r="JR138" s="79">
        <v>2726</v>
      </c>
      <c r="JS138" s="79">
        <v>0</v>
      </c>
      <c r="JT138" s="79">
        <v>0</v>
      </c>
      <c r="JU138" s="79">
        <v>0</v>
      </c>
      <c r="JV138" s="79">
        <v>0</v>
      </c>
      <c r="JW138" s="79">
        <v>26148</v>
      </c>
      <c r="JX138" s="79">
        <v>0</v>
      </c>
      <c r="JY138" s="79">
        <v>0</v>
      </c>
      <c r="JZ138" s="79">
        <v>0</v>
      </c>
      <c r="KA138" s="79">
        <v>0</v>
      </c>
      <c r="KB138" s="79">
        <v>0</v>
      </c>
      <c r="KC138" s="80">
        <f t="shared" si="42"/>
        <v>68359</v>
      </c>
      <c r="KD138" s="79">
        <v>0</v>
      </c>
      <c r="KE138" s="79">
        <v>0</v>
      </c>
      <c r="KF138" s="79">
        <v>0</v>
      </c>
      <c r="KG138" s="79">
        <v>0</v>
      </c>
      <c r="KH138" s="79">
        <v>0</v>
      </c>
      <c r="KI138" s="79">
        <v>0</v>
      </c>
      <c r="KJ138" s="79">
        <v>0</v>
      </c>
      <c r="KK138" s="79">
        <v>0</v>
      </c>
      <c r="KL138" s="79">
        <v>0</v>
      </c>
      <c r="KM138" s="79">
        <v>0</v>
      </c>
      <c r="KN138" s="79">
        <v>0</v>
      </c>
      <c r="KO138" s="79">
        <v>0</v>
      </c>
      <c r="KP138" s="80">
        <f t="shared" si="43"/>
        <v>0</v>
      </c>
      <c r="KQ138" s="79">
        <v>0</v>
      </c>
      <c r="KR138" s="79">
        <v>0</v>
      </c>
      <c r="KS138" s="79">
        <v>0</v>
      </c>
      <c r="KT138" s="79">
        <v>0</v>
      </c>
      <c r="KU138" s="79">
        <v>0</v>
      </c>
      <c r="KV138" s="79">
        <v>0</v>
      </c>
      <c r="KW138" s="79">
        <v>0</v>
      </c>
      <c r="KX138" s="79">
        <v>0</v>
      </c>
      <c r="KY138" s="79">
        <v>0</v>
      </c>
      <c r="KZ138" s="79">
        <v>0</v>
      </c>
      <c r="LA138" s="79">
        <v>0</v>
      </c>
      <c r="LB138" s="79">
        <v>0</v>
      </c>
      <c r="LC138" s="80">
        <f t="shared" si="44"/>
        <v>0</v>
      </c>
      <c r="LD138" s="79">
        <v>0</v>
      </c>
      <c r="LE138" s="79">
        <v>0</v>
      </c>
      <c r="LF138" s="79">
        <v>0</v>
      </c>
      <c r="LG138" s="79">
        <v>0</v>
      </c>
      <c r="LH138" s="79">
        <v>0</v>
      </c>
      <c r="LI138" s="79">
        <v>0</v>
      </c>
      <c r="LJ138" s="81" t="e">
        <f>+INDEX(#REF!,MATCH($B138,#REF!,0),MATCH(LJ$6,#REF!,0))</f>
        <v>#REF!</v>
      </c>
      <c r="LK138" s="82"/>
      <c r="LL138" s="81"/>
      <c r="LM138" s="81"/>
      <c r="LN138" s="81"/>
      <c r="LO138" s="81"/>
      <c r="LP138" s="80" t="e">
        <f t="shared" si="45"/>
        <v>#REF!</v>
      </c>
    </row>
    <row r="139" spans="1:328" hidden="1" outlineLevel="1">
      <c r="B139" t="str">
        <f t="shared" ref="B139:B162" si="63">+B$137&amp;C139</f>
        <v>OTROSÁNCASH</v>
      </c>
      <c r="C139" s="78" t="s">
        <v>399</v>
      </c>
      <c r="D139" s="79">
        <v>9512949</v>
      </c>
      <c r="E139" s="79">
        <v>9512949</v>
      </c>
      <c r="F139" s="79">
        <v>9512949</v>
      </c>
      <c r="G139" s="79">
        <v>11571904</v>
      </c>
      <c r="H139" s="79">
        <v>11571904</v>
      </c>
      <c r="I139" s="79">
        <v>11571904</v>
      </c>
      <c r="J139" s="79">
        <v>22582389.329999998</v>
      </c>
      <c r="K139" s="79">
        <v>22582389.329999998</v>
      </c>
      <c r="L139" s="79">
        <v>22582389.329999998</v>
      </c>
      <c r="M139" s="79">
        <v>10750944</v>
      </c>
      <c r="N139" s="79">
        <v>10750944</v>
      </c>
      <c r="O139" s="79">
        <v>10750944</v>
      </c>
      <c r="P139" s="80">
        <v>163254558.99000001</v>
      </c>
      <c r="Q139" s="79">
        <v>994540.33</v>
      </c>
      <c r="R139" s="79">
        <v>994540.33</v>
      </c>
      <c r="S139" s="79">
        <v>994540.33</v>
      </c>
      <c r="T139" s="79">
        <v>17187301.659999996</v>
      </c>
      <c r="U139" s="79">
        <v>17187301.659999996</v>
      </c>
      <c r="V139" s="79">
        <v>17187301.659999996</v>
      </c>
      <c r="W139" s="79">
        <v>33001890</v>
      </c>
      <c r="X139" s="79">
        <v>33001890</v>
      </c>
      <c r="Y139" s="79">
        <v>33001890</v>
      </c>
      <c r="Z139" s="79">
        <v>6240806</v>
      </c>
      <c r="AA139" s="79">
        <v>6240806</v>
      </c>
      <c r="AB139" s="79">
        <v>6240806</v>
      </c>
      <c r="AC139" s="80">
        <v>172273613.96999997</v>
      </c>
      <c r="AD139" s="79">
        <v>850587.22</v>
      </c>
      <c r="AE139" s="79">
        <v>850587.22</v>
      </c>
      <c r="AF139" s="79">
        <v>850587.22</v>
      </c>
      <c r="AG139" s="79">
        <v>1423286.7800000003</v>
      </c>
      <c r="AH139" s="79">
        <v>1423286.7800000003</v>
      </c>
      <c r="AI139" s="79">
        <v>1423286.7800000003</v>
      </c>
      <c r="AJ139" s="79">
        <v>648584.52</v>
      </c>
      <c r="AK139" s="79">
        <v>648584.52</v>
      </c>
      <c r="AL139" s="79">
        <v>648584.52</v>
      </c>
      <c r="AM139" s="79">
        <v>261744.97</v>
      </c>
      <c r="AN139" s="79">
        <v>261744.97</v>
      </c>
      <c r="AO139" s="79">
        <v>261744.97</v>
      </c>
      <c r="AP139" s="80">
        <v>9552610.4700000025</v>
      </c>
      <c r="AQ139" s="79">
        <v>273463.48000000004</v>
      </c>
      <c r="AR139" s="79">
        <v>273463.48000000004</v>
      </c>
      <c r="AS139" s="79">
        <v>273463.48000000004</v>
      </c>
      <c r="AT139" s="79">
        <v>732929.48</v>
      </c>
      <c r="AU139" s="79">
        <v>732929.48</v>
      </c>
      <c r="AV139" s="79">
        <v>732929.48</v>
      </c>
      <c r="AW139" s="79">
        <v>407856.94</v>
      </c>
      <c r="AX139" s="79">
        <v>407856.94</v>
      </c>
      <c r="AY139" s="79">
        <v>407856.94</v>
      </c>
      <c r="AZ139" s="79">
        <v>370202.33</v>
      </c>
      <c r="BA139" s="79">
        <v>370202.33</v>
      </c>
      <c r="BB139" s="79">
        <v>370202.33</v>
      </c>
      <c r="BC139" s="80">
        <v>5353356.6900000004</v>
      </c>
      <c r="BD139" s="79">
        <v>292939.93</v>
      </c>
      <c r="BE139" s="79">
        <v>292939.93</v>
      </c>
      <c r="BF139" s="79">
        <v>292939.93</v>
      </c>
      <c r="BG139" s="79">
        <v>642500.81000000006</v>
      </c>
      <c r="BH139" s="79">
        <v>642500.81000000006</v>
      </c>
      <c r="BI139" s="79">
        <v>642500.81000000006</v>
      </c>
      <c r="BJ139" s="79">
        <v>286918.77999999997</v>
      </c>
      <c r="BK139" s="79">
        <v>286918.77999999997</v>
      </c>
      <c r="BL139" s="79">
        <v>286918.77999999997</v>
      </c>
      <c r="BM139" s="79">
        <v>1708.33</v>
      </c>
      <c r="BN139" s="79">
        <v>1708.33</v>
      </c>
      <c r="BO139" s="79">
        <v>1708.33</v>
      </c>
      <c r="BP139" s="80">
        <v>3672203.55</v>
      </c>
      <c r="BQ139" s="79">
        <v>73939.320000000007</v>
      </c>
      <c r="BR139" s="79">
        <v>73939.320000000007</v>
      </c>
      <c r="BS139" s="79">
        <v>73939.320000000007</v>
      </c>
      <c r="BT139" s="79">
        <v>239729.33</v>
      </c>
      <c r="BU139" s="79">
        <v>239729.33</v>
      </c>
      <c r="BV139" s="79">
        <v>239729.33</v>
      </c>
      <c r="BW139" s="79">
        <v>298481.67</v>
      </c>
      <c r="BX139" s="79">
        <v>298481.67</v>
      </c>
      <c r="BY139" s="79">
        <v>298481.67</v>
      </c>
      <c r="BZ139" s="79">
        <v>2284.54</v>
      </c>
      <c r="CA139" s="79">
        <v>2284.54</v>
      </c>
      <c r="CB139" s="79">
        <v>2284.54</v>
      </c>
      <c r="CC139" s="80">
        <v>1843304.5799999998</v>
      </c>
      <c r="CD139" s="79">
        <v>311006.48</v>
      </c>
      <c r="CE139" s="79">
        <v>311006.48</v>
      </c>
      <c r="CF139" s="79">
        <v>311006.48</v>
      </c>
      <c r="CG139" s="79">
        <v>1195338.67</v>
      </c>
      <c r="CH139" s="79">
        <v>1195338.67</v>
      </c>
      <c r="CI139" s="79">
        <v>1195338.67</v>
      </c>
      <c r="CJ139" s="79">
        <v>462924.34</v>
      </c>
      <c r="CK139" s="79">
        <v>462924.34</v>
      </c>
      <c r="CL139" s="79">
        <v>462924.34</v>
      </c>
      <c r="CM139" s="79">
        <v>2228166.66</v>
      </c>
      <c r="CN139" s="79">
        <v>2228166.66</v>
      </c>
      <c r="CO139" s="79">
        <v>2228166.66</v>
      </c>
      <c r="CP139" s="80">
        <v>12592308.449999999</v>
      </c>
      <c r="CQ139" s="79">
        <v>1222277.6699999997</v>
      </c>
      <c r="CR139" s="79">
        <v>1222277.6699999997</v>
      </c>
      <c r="CS139" s="79">
        <v>1222277.6699999997</v>
      </c>
      <c r="CT139" s="79">
        <v>229813.99999999997</v>
      </c>
      <c r="CU139" s="79">
        <v>229813.99999999997</v>
      </c>
      <c r="CV139" s="79">
        <v>229813.99999999997</v>
      </c>
      <c r="CW139" s="79">
        <v>961909.34000000008</v>
      </c>
      <c r="CX139" s="79">
        <v>961909.34000000008</v>
      </c>
      <c r="CY139" s="79">
        <v>961909.34000000008</v>
      </c>
      <c r="CZ139" s="79">
        <v>4349.59</v>
      </c>
      <c r="DA139" s="79">
        <v>4349.59</v>
      </c>
      <c r="DB139" s="79">
        <v>4349.59</v>
      </c>
      <c r="DC139" s="80">
        <v>7255051.799999998</v>
      </c>
      <c r="DD139" s="79">
        <v>369284.12</v>
      </c>
      <c r="DE139" s="79">
        <v>369284.12</v>
      </c>
      <c r="DF139" s="79">
        <v>369284.12</v>
      </c>
      <c r="DG139" s="79">
        <v>318658.99000000005</v>
      </c>
      <c r="DH139" s="79">
        <v>318658.99000000005</v>
      </c>
      <c r="DI139" s="79">
        <v>318658.99000000005</v>
      </c>
      <c r="DJ139" s="79">
        <v>1008977.8200000001</v>
      </c>
      <c r="DK139" s="79">
        <v>1008977.8200000001</v>
      </c>
      <c r="DL139" s="79">
        <v>1008977.8200000001</v>
      </c>
      <c r="DM139" s="79">
        <v>3383.16</v>
      </c>
      <c r="DN139" s="79">
        <v>2000</v>
      </c>
      <c r="DO139" s="79">
        <v>3383.16</v>
      </c>
      <c r="DP139" s="80">
        <v>5099529.1100000003</v>
      </c>
      <c r="DQ139" s="79">
        <v>3593.25</v>
      </c>
      <c r="DR139" s="79">
        <v>3593.25</v>
      </c>
      <c r="DS139" s="79">
        <v>3593.25</v>
      </c>
      <c r="DT139" s="79">
        <v>1990</v>
      </c>
      <c r="DU139" s="79">
        <v>599852.13</v>
      </c>
      <c r="DV139" s="79">
        <v>797261</v>
      </c>
      <c r="DW139" s="79">
        <v>1698419</v>
      </c>
      <c r="DX139" s="79">
        <v>1249795.77</v>
      </c>
      <c r="DY139" s="79">
        <v>860824.42999999993</v>
      </c>
      <c r="DZ139" s="79">
        <v>1017235.17</v>
      </c>
      <c r="EA139" s="79">
        <v>1897930.6099999999</v>
      </c>
      <c r="EB139" s="79">
        <v>1335059.95</v>
      </c>
      <c r="EC139" s="80">
        <v>9469147.8099999987</v>
      </c>
      <c r="ED139" s="79">
        <v>1298195.03</v>
      </c>
      <c r="EE139" s="79">
        <v>4382729.4800000004</v>
      </c>
      <c r="EF139" s="79">
        <v>2896738.6999999997</v>
      </c>
      <c r="EG139" s="79">
        <v>6957201.3599999994</v>
      </c>
      <c r="EH139" s="79">
        <v>4380286.66</v>
      </c>
      <c r="EI139" s="79">
        <v>3549685.8600000003</v>
      </c>
      <c r="EJ139" s="79">
        <v>5748370.8300000001</v>
      </c>
      <c r="EK139" s="79">
        <v>5576795.2699999996</v>
      </c>
      <c r="EL139" s="79">
        <v>6171973.2700000005</v>
      </c>
      <c r="EM139" s="79">
        <v>9693807.6099999994</v>
      </c>
      <c r="EN139" s="79">
        <v>6187026.580000001</v>
      </c>
      <c r="EO139" s="79">
        <v>9105024.8000000007</v>
      </c>
      <c r="EP139" s="80">
        <v>65947835.450000003</v>
      </c>
      <c r="EQ139" s="79">
        <v>5337871.4899999993</v>
      </c>
      <c r="ER139" s="79">
        <v>7063493.6499999994</v>
      </c>
      <c r="ES139" s="79">
        <v>8493354.1199999992</v>
      </c>
      <c r="ET139" s="79">
        <v>7999902.2499999991</v>
      </c>
      <c r="EU139" s="79">
        <v>7723923.6399999997</v>
      </c>
      <c r="EV139" s="79">
        <v>9487694.7899999991</v>
      </c>
      <c r="EW139" s="79">
        <v>8567843.0600000005</v>
      </c>
      <c r="EX139" s="79">
        <v>9113721</v>
      </c>
      <c r="EY139" s="79">
        <v>17244380</v>
      </c>
      <c r="EZ139" s="79">
        <v>11323866.33</v>
      </c>
      <c r="FA139" s="79">
        <v>11402033</v>
      </c>
      <c r="FB139" s="79">
        <v>17867927</v>
      </c>
      <c r="FC139" s="80">
        <v>121626010.33</v>
      </c>
      <c r="FD139" s="79">
        <v>8285453.3200000012</v>
      </c>
      <c r="FE139" s="79">
        <v>7242288.8499999996</v>
      </c>
      <c r="FF139" s="79">
        <v>9698655.4399999995</v>
      </c>
      <c r="FG139" s="79">
        <v>8298975.3499999996</v>
      </c>
      <c r="FH139" s="79">
        <v>8943615.0099999998</v>
      </c>
      <c r="FI139" s="79">
        <v>12234795.569999998</v>
      </c>
      <c r="FJ139" s="79">
        <v>14234084.659999998</v>
      </c>
      <c r="FK139" s="79">
        <v>9718084.5499999989</v>
      </c>
      <c r="FL139" s="79">
        <v>13905001.309999999</v>
      </c>
      <c r="FM139" s="79">
        <v>13086261.430000002</v>
      </c>
      <c r="FN139" s="79">
        <v>18756254.609999999</v>
      </c>
      <c r="FO139" s="79">
        <v>13808933.530000001</v>
      </c>
      <c r="FP139" s="80">
        <v>138212403.63</v>
      </c>
      <c r="FQ139" s="79">
        <v>7348088.6400000015</v>
      </c>
      <c r="FR139" s="79">
        <v>6237410.7799999993</v>
      </c>
      <c r="FS139" s="79">
        <v>6857186.5899999999</v>
      </c>
      <c r="FT139" s="79">
        <v>4372595.37</v>
      </c>
      <c r="FU139" s="79">
        <v>5597608.9700000007</v>
      </c>
      <c r="FV139" s="79">
        <v>4729765.3599999985</v>
      </c>
      <c r="FW139" s="79">
        <v>5134837.7500000009</v>
      </c>
      <c r="FX139" s="79">
        <v>5198823.6199999992</v>
      </c>
      <c r="FY139" s="79">
        <v>3551691.9500000007</v>
      </c>
      <c r="FZ139" s="79">
        <v>3663338.0899999989</v>
      </c>
      <c r="GA139" s="79">
        <v>8585680.7700000014</v>
      </c>
      <c r="GB139" s="79">
        <v>32033201.430000003</v>
      </c>
      <c r="GC139" s="80">
        <v>93310229.320000008</v>
      </c>
      <c r="GD139" s="79">
        <v>2299953.8400000003</v>
      </c>
      <c r="GE139" s="79">
        <v>3186604.0999999992</v>
      </c>
      <c r="GF139" s="79">
        <v>3768502.42</v>
      </c>
      <c r="GG139" s="79">
        <v>3125339.6300000004</v>
      </c>
      <c r="GH139" s="79">
        <v>2637336.16</v>
      </c>
      <c r="GI139" s="79">
        <v>5063551.08</v>
      </c>
      <c r="GJ139" s="79">
        <v>3910562.7999999989</v>
      </c>
      <c r="GK139" s="79">
        <v>3150103.4799999991</v>
      </c>
      <c r="GL139" s="79">
        <v>3436902.3999999994</v>
      </c>
      <c r="GM139" s="79">
        <v>3522229.8000000007</v>
      </c>
      <c r="GN139" s="79">
        <v>2687547.209999999</v>
      </c>
      <c r="GO139" s="79">
        <v>11227413.959999999</v>
      </c>
      <c r="GP139" s="80">
        <f t="shared" si="35"/>
        <v>48016046.880000003</v>
      </c>
      <c r="GQ139" s="79">
        <v>3640790.8699999996</v>
      </c>
      <c r="GR139" s="79">
        <v>17639565.629999999</v>
      </c>
      <c r="GS139" s="79">
        <v>17894442.800000001</v>
      </c>
      <c r="GT139" s="79">
        <v>15031644.149999999</v>
      </c>
      <c r="GU139" s="79">
        <v>13161157.229999999</v>
      </c>
      <c r="GV139" s="79">
        <v>5864553.2800000003</v>
      </c>
      <c r="GW139" s="79">
        <v>6528000.2599999998</v>
      </c>
      <c r="GX139" s="79">
        <v>8745593.7599999998</v>
      </c>
      <c r="GY139" s="79">
        <v>2453513.9700000002</v>
      </c>
      <c r="GZ139" s="79">
        <v>3914214.9499999997</v>
      </c>
      <c r="HA139" s="79">
        <v>5915382.1099999994</v>
      </c>
      <c r="HB139" s="79">
        <v>12500674.790000001</v>
      </c>
      <c r="HC139" s="80">
        <f t="shared" si="36"/>
        <v>113289533.80000001</v>
      </c>
      <c r="HD139" s="79">
        <v>2111532.88</v>
      </c>
      <c r="HE139" s="79">
        <v>2252526.17</v>
      </c>
      <c r="HF139" s="79">
        <v>15999460.380000001</v>
      </c>
      <c r="HG139" s="79">
        <v>2014760.5999999999</v>
      </c>
      <c r="HH139" s="79">
        <v>1845318.8900000001</v>
      </c>
      <c r="HI139" s="79">
        <v>2704140.3</v>
      </c>
      <c r="HJ139" s="79">
        <v>3013914.23</v>
      </c>
      <c r="HK139" s="79">
        <v>5202765.8</v>
      </c>
      <c r="HL139" s="79">
        <v>2829854.4499999997</v>
      </c>
      <c r="HM139" s="79">
        <v>2131591.86</v>
      </c>
      <c r="HN139" s="79">
        <v>4223841.3899999997</v>
      </c>
      <c r="HO139" s="79">
        <v>6636957.419999999</v>
      </c>
      <c r="HP139" s="80">
        <f t="shared" si="37"/>
        <v>50966664.370000005</v>
      </c>
      <c r="HQ139" s="79">
        <v>1724843.43</v>
      </c>
      <c r="HR139" s="79">
        <v>2289969.5000000005</v>
      </c>
      <c r="HS139" s="79">
        <v>2136500.38</v>
      </c>
      <c r="HT139" s="79">
        <v>3422559.2199999997</v>
      </c>
      <c r="HU139" s="79">
        <v>3477537.9199999995</v>
      </c>
      <c r="HV139" s="79">
        <v>3264213.1000000006</v>
      </c>
      <c r="HW139" s="79">
        <v>2553554.4</v>
      </c>
      <c r="HX139" s="79">
        <v>2904866.8500000006</v>
      </c>
      <c r="HY139" s="79">
        <v>4290239.7199999988</v>
      </c>
      <c r="HZ139" s="79">
        <v>4542626.4899999993</v>
      </c>
      <c r="IA139" s="79">
        <v>4298580.88</v>
      </c>
      <c r="IB139" s="79">
        <v>10321262.159999996</v>
      </c>
      <c r="IC139" s="80">
        <f t="shared" si="38"/>
        <v>45226754.049999997</v>
      </c>
      <c r="ID139" s="79">
        <v>2316059.9899999993</v>
      </c>
      <c r="IE139" s="79">
        <v>442284.56000000006</v>
      </c>
      <c r="IF139" s="79">
        <v>495977.96</v>
      </c>
      <c r="IG139" s="79">
        <v>3072380.5500000003</v>
      </c>
      <c r="IH139" s="79">
        <v>2413034.5300000007</v>
      </c>
      <c r="II139" s="79">
        <v>1373089.9700000002</v>
      </c>
      <c r="IJ139" s="79">
        <v>1642868.82</v>
      </c>
      <c r="IK139" s="79">
        <v>1627123</v>
      </c>
      <c r="IL139" s="79">
        <v>8653978</v>
      </c>
      <c r="IM139" s="79">
        <v>1871343</v>
      </c>
      <c r="IN139" s="79">
        <v>1760037</v>
      </c>
      <c r="IO139" s="79">
        <v>4024444</v>
      </c>
      <c r="IP139" s="80">
        <f t="shared" si="39"/>
        <v>29692621.380000003</v>
      </c>
      <c r="IQ139" s="79">
        <v>2633555</v>
      </c>
      <c r="IR139" s="79">
        <v>1902314</v>
      </c>
      <c r="IS139" s="79">
        <v>981400</v>
      </c>
      <c r="IT139" s="79">
        <v>2040647</v>
      </c>
      <c r="IU139" s="79">
        <v>1863588</v>
      </c>
      <c r="IV139" s="79">
        <v>1692120</v>
      </c>
      <c r="IW139" s="79">
        <v>1275420</v>
      </c>
      <c r="IX139" s="79">
        <v>3318706</v>
      </c>
      <c r="IY139" s="79">
        <v>1735082</v>
      </c>
      <c r="IZ139" s="79">
        <v>3078034</v>
      </c>
      <c r="JA139" s="79">
        <v>4074361</v>
      </c>
      <c r="JB139" s="79">
        <v>4448854</v>
      </c>
      <c r="JC139" s="80">
        <f t="shared" si="40"/>
        <v>29044081</v>
      </c>
      <c r="JD139" s="79">
        <v>639940</v>
      </c>
      <c r="JE139" s="79">
        <v>2372453</v>
      </c>
      <c r="JF139" s="79">
        <v>2682583</v>
      </c>
      <c r="JG139" s="79">
        <v>918981</v>
      </c>
      <c r="JH139" s="79">
        <v>1273076</v>
      </c>
      <c r="JI139" s="79">
        <v>1233580</v>
      </c>
      <c r="JJ139" s="79">
        <v>309959</v>
      </c>
      <c r="JK139" s="79">
        <v>1178619</v>
      </c>
      <c r="JL139" s="79">
        <v>2972972</v>
      </c>
      <c r="JM139" s="79">
        <v>2649117</v>
      </c>
      <c r="JN139" s="79">
        <v>3447997</v>
      </c>
      <c r="JO139" s="79">
        <v>9580387</v>
      </c>
      <c r="JP139" s="80">
        <f t="shared" si="41"/>
        <v>29259664</v>
      </c>
      <c r="JQ139" s="79">
        <v>1992852</v>
      </c>
      <c r="JR139" s="79">
        <v>2307707</v>
      </c>
      <c r="JS139" s="79">
        <v>3588881</v>
      </c>
      <c r="JT139" s="79">
        <v>2020943</v>
      </c>
      <c r="JU139" s="79">
        <v>2234328</v>
      </c>
      <c r="JV139" s="79">
        <v>3966711</v>
      </c>
      <c r="JW139" s="79">
        <v>2236137</v>
      </c>
      <c r="JX139" s="79">
        <v>2632820</v>
      </c>
      <c r="JY139" s="79">
        <v>3163958</v>
      </c>
      <c r="JZ139" s="79">
        <v>3070254</v>
      </c>
      <c r="KA139" s="79">
        <v>3752625</v>
      </c>
      <c r="KB139" s="79">
        <v>9505807</v>
      </c>
      <c r="KC139" s="80">
        <f t="shared" si="42"/>
        <v>40473023</v>
      </c>
      <c r="KD139" s="79">
        <v>1258826</v>
      </c>
      <c r="KE139" s="79">
        <v>646710</v>
      </c>
      <c r="KF139" s="79">
        <v>1669676</v>
      </c>
      <c r="KG139" s="79">
        <v>2083634</v>
      </c>
      <c r="KH139" s="79">
        <v>2033465</v>
      </c>
      <c r="KI139" s="79">
        <v>6567548</v>
      </c>
      <c r="KJ139" s="79">
        <v>5576204</v>
      </c>
      <c r="KK139" s="79">
        <v>3384598</v>
      </c>
      <c r="KL139" s="79">
        <v>5954673</v>
      </c>
      <c r="KM139" s="79">
        <v>2500353</v>
      </c>
      <c r="KN139" s="79">
        <v>4867333</v>
      </c>
      <c r="KO139" s="79">
        <v>10557718</v>
      </c>
      <c r="KP139" s="80">
        <f t="shared" si="43"/>
        <v>47100738</v>
      </c>
      <c r="KQ139" s="79">
        <v>2011689</v>
      </c>
      <c r="KR139" s="79">
        <v>1534508</v>
      </c>
      <c r="KS139" s="79">
        <v>2037901</v>
      </c>
      <c r="KT139" s="79">
        <v>4971954</v>
      </c>
      <c r="KU139" s="79">
        <v>1196724</v>
      </c>
      <c r="KV139" s="79">
        <v>2414492</v>
      </c>
      <c r="KW139" s="79">
        <v>2136161</v>
      </c>
      <c r="KX139" s="79">
        <v>1032022</v>
      </c>
      <c r="KY139" s="79">
        <v>1114013</v>
      </c>
      <c r="KZ139" s="79">
        <v>2088477</v>
      </c>
      <c r="LA139" s="79">
        <v>1760809</v>
      </c>
      <c r="LB139" s="79">
        <v>8914639</v>
      </c>
      <c r="LC139" s="80">
        <f t="shared" si="44"/>
        <v>31213389</v>
      </c>
      <c r="LD139" s="79">
        <v>1439630</v>
      </c>
      <c r="LE139" s="79">
        <v>1581986</v>
      </c>
      <c r="LF139" s="79">
        <v>1921604</v>
      </c>
      <c r="LG139" s="79">
        <v>2167925</v>
      </c>
      <c r="LH139" s="79">
        <v>2259514</v>
      </c>
      <c r="LI139" s="79">
        <v>4430223</v>
      </c>
      <c r="LJ139" s="81" t="e">
        <f>+INDEX(#REF!,MATCH($B139,#REF!,0),MATCH(LJ$6,#REF!,0))</f>
        <v>#REF!</v>
      </c>
      <c r="LK139" s="82"/>
      <c r="LL139" s="81"/>
      <c r="LM139" s="81"/>
      <c r="LN139" s="81"/>
      <c r="LO139" s="81"/>
      <c r="LP139" s="80" t="e">
        <f t="shared" si="45"/>
        <v>#REF!</v>
      </c>
    </row>
    <row r="140" spans="1:328" hidden="1" outlineLevel="1">
      <c r="B140" t="str">
        <f t="shared" si="63"/>
        <v>OTROSAPURÍMAC</v>
      </c>
      <c r="C140" s="78" t="s">
        <v>400</v>
      </c>
      <c r="D140" s="79">
        <v>11425</v>
      </c>
      <c r="E140" s="79">
        <v>11425</v>
      </c>
      <c r="F140" s="79">
        <v>11425</v>
      </c>
      <c r="G140" s="79">
        <v>5270.33</v>
      </c>
      <c r="H140" s="79">
        <v>5270.33</v>
      </c>
      <c r="I140" s="79">
        <v>5270.33</v>
      </c>
      <c r="J140" s="79">
        <v>5318</v>
      </c>
      <c r="K140" s="79">
        <v>5318</v>
      </c>
      <c r="L140" s="79">
        <v>5318</v>
      </c>
      <c r="M140" s="79">
        <v>69091.33</v>
      </c>
      <c r="N140" s="79">
        <v>69091.33</v>
      </c>
      <c r="O140" s="79">
        <v>69091.33</v>
      </c>
      <c r="P140" s="80">
        <v>273313.98000000004</v>
      </c>
      <c r="Q140" s="79">
        <v>2398.33</v>
      </c>
      <c r="R140" s="79">
        <v>2398.33</v>
      </c>
      <c r="S140" s="79">
        <v>2398.33</v>
      </c>
      <c r="T140" s="79">
        <v>2055</v>
      </c>
      <c r="U140" s="79">
        <v>2055</v>
      </c>
      <c r="V140" s="79">
        <v>2055</v>
      </c>
      <c r="W140" s="79">
        <v>0</v>
      </c>
      <c r="X140" s="79">
        <v>0</v>
      </c>
      <c r="Y140" s="79">
        <v>0</v>
      </c>
      <c r="Z140" s="79">
        <v>0</v>
      </c>
      <c r="AA140" s="79">
        <v>0</v>
      </c>
      <c r="AB140" s="79">
        <v>0</v>
      </c>
      <c r="AC140" s="80">
        <v>13359.99</v>
      </c>
      <c r="AD140" s="79">
        <v>0</v>
      </c>
      <c r="AE140" s="79">
        <v>0</v>
      </c>
      <c r="AF140" s="79">
        <v>0</v>
      </c>
      <c r="AG140" s="79">
        <v>0</v>
      </c>
      <c r="AH140" s="79">
        <v>0</v>
      </c>
      <c r="AI140" s="79">
        <v>0</v>
      </c>
      <c r="AJ140" s="79">
        <v>0</v>
      </c>
      <c r="AK140" s="79">
        <v>0</v>
      </c>
      <c r="AL140" s="79">
        <v>0</v>
      </c>
      <c r="AM140" s="79">
        <v>0</v>
      </c>
      <c r="AN140" s="79">
        <v>0</v>
      </c>
      <c r="AO140" s="79">
        <v>0</v>
      </c>
      <c r="AP140" s="80">
        <v>0</v>
      </c>
      <c r="AQ140" s="79">
        <v>0</v>
      </c>
      <c r="AR140" s="79">
        <v>0</v>
      </c>
      <c r="AS140" s="79">
        <v>0</v>
      </c>
      <c r="AT140" s="79">
        <v>0</v>
      </c>
      <c r="AU140" s="79">
        <v>0</v>
      </c>
      <c r="AV140" s="79">
        <v>0</v>
      </c>
      <c r="AW140" s="79">
        <v>257361</v>
      </c>
      <c r="AX140" s="79">
        <v>257361</v>
      </c>
      <c r="AY140" s="79">
        <v>257361</v>
      </c>
      <c r="AZ140" s="79">
        <v>1372.67</v>
      </c>
      <c r="BA140" s="79">
        <v>1372.67</v>
      </c>
      <c r="BB140" s="79">
        <v>1372.67</v>
      </c>
      <c r="BC140" s="80">
        <v>776201.01000000013</v>
      </c>
      <c r="BD140" s="79">
        <v>0</v>
      </c>
      <c r="BE140" s="79">
        <v>0</v>
      </c>
      <c r="BF140" s="79">
        <v>0</v>
      </c>
      <c r="BG140" s="79">
        <v>2389.67</v>
      </c>
      <c r="BH140" s="79">
        <v>2389.67</v>
      </c>
      <c r="BI140" s="79">
        <v>2389.67</v>
      </c>
      <c r="BJ140" s="79">
        <v>781.67</v>
      </c>
      <c r="BK140" s="79">
        <v>781.67</v>
      </c>
      <c r="BL140" s="79">
        <v>781.67</v>
      </c>
      <c r="BM140" s="79">
        <v>51198.33</v>
      </c>
      <c r="BN140" s="79">
        <v>51198.33</v>
      </c>
      <c r="BO140" s="79">
        <v>51198.33</v>
      </c>
      <c r="BP140" s="80">
        <v>163109.01</v>
      </c>
      <c r="BQ140" s="79">
        <v>155634.32999999999</v>
      </c>
      <c r="BR140" s="79">
        <v>155634.32999999999</v>
      </c>
      <c r="BS140" s="79">
        <v>155634.32999999999</v>
      </c>
      <c r="BT140" s="79">
        <v>201724.88</v>
      </c>
      <c r="BU140" s="79">
        <v>201724.88</v>
      </c>
      <c r="BV140" s="79">
        <v>201724.88</v>
      </c>
      <c r="BW140" s="79">
        <v>446971.16</v>
      </c>
      <c r="BX140" s="79">
        <v>446971.16</v>
      </c>
      <c r="BY140" s="79">
        <v>446971.16</v>
      </c>
      <c r="BZ140" s="79">
        <v>339573.68</v>
      </c>
      <c r="CA140" s="79">
        <v>339573.68</v>
      </c>
      <c r="CB140" s="79">
        <v>339573.68</v>
      </c>
      <c r="CC140" s="80">
        <v>3431712.1500000004</v>
      </c>
      <c r="CD140" s="79">
        <v>261729.44999999998</v>
      </c>
      <c r="CE140" s="79">
        <v>261729.44999999998</v>
      </c>
      <c r="CF140" s="79">
        <v>261729.44999999998</v>
      </c>
      <c r="CG140" s="79">
        <v>233345.99</v>
      </c>
      <c r="CH140" s="79">
        <v>233345.99</v>
      </c>
      <c r="CI140" s="79">
        <v>233345.99</v>
      </c>
      <c r="CJ140" s="79">
        <v>111939.75000000001</v>
      </c>
      <c r="CK140" s="79">
        <v>111939.75000000001</v>
      </c>
      <c r="CL140" s="79">
        <v>111939.75000000001</v>
      </c>
      <c r="CM140" s="79">
        <v>168538.68000000002</v>
      </c>
      <c r="CN140" s="79">
        <v>168538.68000000002</v>
      </c>
      <c r="CO140" s="79">
        <v>168538.68000000002</v>
      </c>
      <c r="CP140" s="80">
        <v>2326661.6100000003</v>
      </c>
      <c r="CQ140" s="79">
        <v>118196.74999999999</v>
      </c>
      <c r="CR140" s="79">
        <v>118196.74999999999</v>
      </c>
      <c r="CS140" s="79">
        <v>118196.74999999999</v>
      </c>
      <c r="CT140" s="79">
        <v>81654.33</v>
      </c>
      <c r="CU140" s="79">
        <v>81654.33</v>
      </c>
      <c r="CV140" s="79">
        <v>81654.33</v>
      </c>
      <c r="CW140" s="79">
        <v>253.29</v>
      </c>
      <c r="CX140" s="79">
        <v>253.29</v>
      </c>
      <c r="CY140" s="79">
        <v>253.29</v>
      </c>
      <c r="CZ140" s="79">
        <v>21128.36</v>
      </c>
      <c r="DA140" s="79">
        <v>21128.36</v>
      </c>
      <c r="DB140" s="79">
        <v>21128.36</v>
      </c>
      <c r="DC140" s="80">
        <v>663698.19000000006</v>
      </c>
      <c r="DD140" s="79">
        <v>10049.67</v>
      </c>
      <c r="DE140" s="79">
        <v>10049.67</v>
      </c>
      <c r="DF140" s="79">
        <v>10049.67</v>
      </c>
      <c r="DG140" s="79">
        <v>3344.21</v>
      </c>
      <c r="DH140" s="79">
        <v>3344.21</v>
      </c>
      <c r="DI140" s="79">
        <v>3344.21</v>
      </c>
      <c r="DJ140" s="79">
        <v>31336.989999999998</v>
      </c>
      <c r="DK140" s="79">
        <v>31336.989999999998</v>
      </c>
      <c r="DL140" s="79">
        <v>31336.989999999998</v>
      </c>
      <c r="DM140" s="79">
        <v>0</v>
      </c>
      <c r="DN140" s="79">
        <v>0</v>
      </c>
      <c r="DO140" s="79">
        <v>0</v>
      </c>
      <c r="DP140" s="80">
        <v>134192.60999999999</v>
      </c>
      <c r="DQ140" s="79">
        <v>0</v>
      </c>
      <c r="DR140" s="79">
        <v>0</v>
      </c>
      <c r="DS140" s="79">
        <v>0</v>
      </c>
      <c r="DT140" s="79">
        <v>0</v>
      </c>
      <c r="DU140" s="79">
        <v>0</v>
      </c>
      <c r="DV140" s="79">
        <v>0</v>
      </c>
      <c r="DW140" s="79">
        <v>0</v>
      </c>
      <c r="DX140" s="79">
        <v>0</v>
      </c>
      <c r="DY140" s="79">
        <v>0</v>
      </c>
      <c r="DZ140" s="79">
        <v>22261.360000000001</v>
      </c>
      <c r="EA140" s="79">
        <v>0</v>
      </c>
      <c r="EB140" s="79">
        <v>0</v>
      </c>
      <c r="EC140" s="80">
        <v>22261.360000000001</v>
      </c>
      <c r="ED140" s="79">
        <v>0</v>
      </c>
      <c r="EE140" s="79">
        <v>0</v>
      </c>
      <c r="EF140" s="79">
        <v>10000</v>
      </c>
      <c r="EG140" s="79">
        <v>0</v>
      </c>
      <c r="EH140" s="79">
        <v>0</v>
      </c>
      <c r="EI140" s="79">
        <v>167157.07999999999</v>
      </c>
      <c r="EJ140" s="79">
        <v>0</v>
      </c>
      <c r="EK140" s="79">
        <v>0</v>
      </c>
      <c r="EL140" s="79">
        <v>0</v>
      </c>
      <c r="EM140" s="79">
        <v>0</v>
      </c>
      <c r="EN140" s="79">
        <v>0</v>
      </c>
      <c r="EO140" s="79">
        <v>0</v>
      </c>
      <c r="EP140" s="80">
        <v>177157.08</v>
      </c>
      <c r="EQ140" s="79">
        <v>0</v>
      </c>
      <c r="ER140" s="79">
        <v>4740</v>
      </c>
      <c r="ES140" s="79">
        <v>31818519.030000001</v>
      </c>
      <c r="ET140" s="79">
        <v>22561839.620000001</v>
      </c>
      <c r="EU140" s="79">
        <v>19056257</v>
      </c>
      <c r="EV140" s="79">
        <v>18369160</v>
      </c>
      <c r="EW140" s="79">
        <v>46455999</v>
      </c>
      <c r="EX140" s="79">
        <v>39275545.369999997</v>
      </c>
      <c r="EY140" s="79">
        <v>33249083.41</v>
      </c>
      <c r="EZ140" s="79">
        <v>35800066</v>
      </c>
      <c r="FA140" s="79">
        <v>58743590</v>
      </c>
      <c r="FB140" s="79">
        <v>147141760</v>
      </c>
      <c r="FC140" s="80">
        <v>452476559.43000001</v>
      </c>
      <c r="FD140" s="79">
        <v>61220115</v>
      </c>
      <c r="FE140" s="79">
        <v>77558685</v>
      </c>
      <c r="FF140" s="79">
        <v>70099346</v>
      </c>
      <c r="FG140" s="79">
        <v>74344976</v>
      </c>
      <c r="FH140" s="79">
        <v>48587543.399999999</v>
      </c>
      <c r="FI140" s="79">
        <v>66539943.549999997</v>
      </c>
      <c r="FJ140" s="79">
        <v>84539831</v>
      </c>
      <c r="FK140" s="79">
        <v>83614389</v>
      </c>
      <c r="FL140" s="79">
        <v>87530821.989999995</v>
      </c>
      <c r="FM140" s="79">
        <v>96430177.909999996</v>
      </c>
      <c r="FN140" s="79">
        <v>131674372</v>
      </c>
      <c r="FO140" s="79">
        <v>149349948</v>
      </c>
      <c r="FP140" s="80">
        <v>1031490148.85</v>
      </c>
      <c r="FQ140" s="79">
        <v>178552238</v>
      </c>
      <c r="FR140" s="79">
        <v>209355874</v>
      </c>
      <c r="FS140" s="79">
        <v>40369356.480000004</v>
      </c>
      <c r="FT140" s="79">
        <v>113289592.13000001</v>
      </c>
      <c r="FU140" s="79">
        <v>187569694.03</v>
      </c>
      <c r="FV140" s="79">
        <v>134010488.27000001</v>
      </c>
      <c r="FW140" s="79">
        <v>146148883.69</v>
      </c>
      <c r="FX140" s="79">
        <v>116759162.83999999</v>
      </c>
      <c r="FY140" s="79">
        <v>159694188.59</v>
      </c>
      <c r="FZ140" s="79">
        <v>168261576.22</v>
      </c>
      <c r="GA140" s="79">
        <v>139198305.31</v>
      </c>
      <c r="GB140" s="79">
        <v>119633108.07000001</v>
      </c>
      <c r="GC140" s="80">
        <v>1712842467.6299996</v>
      </c>
      <c r="GD140" s="79">
        <v>99635563.060000002</v>
      </c>
      <c r="GE140" s="79">
        <v>118755496.5</v>
      </c>
      <c r="GF140" s="79">
        <v>134527971.13</v>
      </c>
      <c r="GG140" s="79">
        <v>129601864.87</v>
      </c>
      <c r="GH140" s="79">
        <v>86700506.579999998</v>
      </c>
      <c r="GI140" s="79">
        <v>154977878</v>
      </c>
      <c r="GJ140" s="79">
        <v>151322707</v>
      </c>
      <c r="GK140" s="79">
        <v>89903539.209999993</v>
      </c>
      <c r="GL140" s="79">
        <v>178649202.99000001</v>
      </c>
      <c r="GM140" s="79">
        <v>164214878.78000003</v>
      </c>
      <c r="GN140" s="79">
        <v>140647575.47</v>
      </c>
      <c r="GO140" s="79">
        <v>204027693.78999999</v>
      </c>
      <c r="GP140" s="80">
        <f t="shared" ref="GP140:GP162" si="64">SUM(GD140:GO140)</f>
        <v>1652964877.3800001</v>
      </c>
      <c r="GQ140" s="79">
        <v>106015706.14999999</v>
      </c>
      <c r="GR140" s="79">
        <v>140671741.12</v>
      </c>
      <c r="GS140" s="79">
        <v>110504100.44000001</v>
      </c>
      <c r="GT140" s="79">
        <v>97484311.519999996</v>
      </c>
      <c r="GU140" s="79">
        <v>94436789.730000004</v>
      </c>
      <c r="GV140" s="79">
        <v>120812812.98999999</v>
      </c>
      <c r="GW140" s="79">
        <v>124267579.86</v>
      </c>
      <c r="GX140" s="79">
        <v>152321949.41000003</v>
      </c>
      <c r="GY140" s="79">
        <v>147244769.86000001</v>
      </c>
      <c r="GZ140" s="79">
        <v>153328304.25</v>
      </c>
      <c r="HA140" s="79">
        <v>182035836.44</v>
      </c>
      <c r="HB140" s="79">
        <v>89793685.960000008</v>
      </c>
      <c r="HC140" s="80">
        <f t="shared" ref="HC140:HC162" si="65">SUM(GQ140:HB140)</f>
        <v>1518917587.73</v>
      </c>
      <c r="HD140" s="79">
        <v>64030744.079999998</v>
      </c>
      <c r="HE140" s="79">
        <v>18558491.149999999</v>
      </c>
      <c r="HF140" s="79">
        <v>25141712.030000001</v>
      </c>
      <c r="HG140" s="79">
        <v>23299569.649999999</v>
      </c>
      <c r="HH140" s="79">
        <v>25319172.120000001</v>
      </c>
      <c r="HI140" s="79">
        <v>75407137.239999995</v>
      </c>
      <c r="HJ140" s="79">
        <v>12107810.379999999</v>
      </c>
      <c r="HK140" s="79">
        <v>59014525.780000001</v>
      </c>
      <c r="HL140" s="79">
        <v>384394.75</v>
      </c>
      <c r="HM140" s="79">
        <v>685650.52999999991</v>
      </c>
      <c r="HN140" s="79">
        <v>433774</v>
      </c>
      <c r="HO140" s="79">
        <v>1021347.33</v>
      </c>
      <c r="HP140" s="80">
        <f t="shared" ref="HP140:HP162" si="66">SUM(HD140:HO140)</f>
        <v>305404329.0399999</v>
      </c>
      <c r="HQ140" s="79">
        <v>9052451.0999999996</v>
      </c>
      <c r="HR140" s="79">
        <v>15376063.07</v>
      </c>
      <c r="HS140" s="79">
        <v>10891176.34</v>
      </c>
      <c r="HT140" s="79">
        <v>5677376.4199999999</v>
      </c>
      <c r="HU140" s="79">
        <v>12733670.800000001</v>
      </c>
      <c r="HV140" s="79">
        <v>7631585.2800000003</v>
      </c>
      <c r="HW140" s="79">
        <v>18593426</v>
      </c>
      <c r="HX140" s="79">
        <v>12980897</v>
      </c>
      <c r="HY140" s="79">
        <v>26095165.100000001</v>
      </c>
      <c r="HZ140" s="79">
        <v>15031585.98</v>
      </c>
      <c r="IA140" s="79">
        <v>15970633.869999999</v>
      </c>
      <c r="IB140" s="79">
        <v>14284566.550000001</v>
      </c>
      <c r="IC140" s="80">
        <f t="shared" ref="IC140:IC162" si="67">SUM(HQ140:IB140)</f>
        <v>164318597.51000002</v>
      </c>
      <c r="ID140" s="79">
        <v>4581427</v>
      </c>
      <c r="IE140" s="79">
        <v>91702</v>
      </c>
      <c r="IF140" s="79">
        <v>856241</v>
      </c>
      <c r="IG140" s="79">
        <v>1110641</v>
      </c>
      <c r="IH140" s="79">
        <v>1952817</v>
      </c>
      <c r="II140" s="79">
        <v>2287191</v>
      </c>
      <c r="IJ140" s="79">
        <v>2691858</v>
      </c>
      <c r="IK140" s="79">
        <v>2617281</v>
      </c>
      <c r="IL140" s="79">
        <v>2714721</v>
      </c>
      <c r="IM140" s="79">
        <v>5309872</v>
      </c>
      <c r="IN140" s="79">
        <v>4654214</v>
      </c>
      <c r="IO140" s="79">
        <v>6170878</v>
      </c>
      <c r="IP140" s="80">
        <f t="shared" ref="IP140:IP162" si="68">SUM(ID140:IO140)</f>
        <v>35038843</v>
      </c>
      <c r="IQ140" s="79">
        <v>2570467</v>
      </c>
      <c r="IR140" s="79">
        <v>2883172</v>
      </c>
      <c r="IS140" s="79">
        <v>3040541</v>
      </c>
      <c r="IT140" s="79">
        <v>1001707</v>
      </c>
      <c r="IU140" s="79">
        <v>2571415</v>
      </c>
      <c r="IV140" s="79">
        <v>748912</v>
      </c>
      <c r="IW140" s="79">
        <v>2987986</v>
      </c>
      <c r="IX140" s="79">
        <v>2399925</v>
      </c>
      <c r="IY140" s="79">
        <v>3429461</v>
      </c>
      <c r="IZ140" s="79">
        <v>3969523</v>
      </c>
      <c r="JA140" s="79">
        <v>3090637</v>
      </c>
      <c r="JB140" s="79">
        <v>5149927</v>
      </c>
      <c r="JC140" s="80">
        <f t="shared" ref="JC140:JC162" si="69">SUM(IQ140:JB140)</f>
        <v>33843673</v>
      </c>
      <c r="JD140" s="79">
        <v>1436819</v>
      </c>
      <c r="JE140" s="79">
        <v>2665693</v>
      </c>
      <c r="JF140" s="79">
        <v>2000499</v>
      </c>
      <c r="JG140" s="79">
        <v>1572893</v>
      </c>
      <c r="JH140" s="79">
        <v>840684</v>
      </c>
      <c r="JI140" s="79">
        <v>1667634</v>
      </c>
      <c r="JJ140" s="79">
        <v>3640007</v>
      </c>
      <c r="JK140" s="79">
        <v>4047665</v>
      </c>
      <c r="JL140" s="79">
        <v>2523769</v>
      </c>
      <c r="JM140" s="79">
        <v>3865592</v>
      </c>
      <c r="JN140" s="79">
        <v>2750746</v>
      </c>
      <c r="JO140" s="79">
        <v>9251539</v>
      </c>
      <c r="JP140" s="80">
        <f t="shared" ref="JP140:JP162" si="70">SUM(JD140:JO140)</f>
        <v>36263540</v>
      </c>
      <c r="JQ140" s="79">
        <v>4461221</v>
      </c>
      <c r="JR140" s="79">
        <v>2477541</v>
      </c>
      <c r="JS140" s="79">
        <v>7345916</v>
      </c>
      <c r="JT140" s="79">
        <v>8282416</v>
      </c>
      <c r="JU140" s="79">
        <v>7831152</v>
      </c>
      <c r="JV140" s="79">
        <v>7492373</v>
      </c>
      <c r="JW140" s="79">
        <v>1657066</v>
      </c>
      <c r="JX140" s="79">
        <v>6572107</v>
      </c>
      <c r="JY140" s="79">
        <v>4811719</v>
      </c>
      <c r="JZ140" s="79">
        <v>5077317</v>
      </c>
      <c r="KA140" s="79">
        <v>1903294</v>
      </c>
      <c r="KB140" s="79">
        <v>3783545</v>
      </c>
      <c r="KC140" s="80">
        <f t="shared" ref="KC140:KC162" si="71">SUM(JQ140:KB140)</f>
        <v>61695667</v>
      </c>
      <c r="KD140" s="79">
        <v>1767971</v>
      </c>
      <c r="KE140" s="79">
        <v>1454548</v>
      </c>
      <c r="KF140" s="79">
        <v>4623744</v>
      </c>
      <c r="KG140" s="79">
        <v>1926053</v>
      </c>
      <c r="KH140" s="79">
        <v>1147959</v>
      </c>
      <c r="KI140" s="79">
        <v>211290</v>
      </c>
      <c r="KJ140" s="79">
        <v>1032930</v>
      </c>
      <c r="KK140" s="79">
        <v>1669205</v>
      </c>
      <c r="KL140" s="79">
        <v>792628</v>
      </c>
      <c r="KM140" s="79">
        <v>878181</v>
      </c>
      <c r="KN140" s="79">
        <v>649851</v>
      </c>
      <c r="KO140" s="79">
        <v>4085358</v>
      </c>
      <c r="KP140" s="80">
        <f t="shared" ref="KP140:KP162" si="72">SUM(KD140:KO140)</f>
        <v>20239718</v>
      </c>
      <c r="KQ140" s="79">
        <v>746898</v>
      </c>
      <c r="KR140" s="79">
        <v>178935</v>
      </c>
      <c r="KS140" s="79">
        <v>623714</v>
      </c>
      <c r="KT140" s="79">
        <v>123033</v>
      </c>
      <c r="KU140" s="79">
        <v>1433973</v>
      </c>
      <c r="KV140" s="79">
        <v>1323446</v>
      </c>
      <c r="KW140" s="79">
        <v>326276</v>
      </c>
      <c r="KX140" s="79">
        <v>3850642</v>
      </c>
      <c r="KY140" s="79">
        <v>1388109</v>
      </c>
      <c r="KZ140" s="79">
        <v>6580744</v>
      </c>
      <c r="LA140" s="79">
        <v>2043991</v>
      </c>
      <c r="LB140" s="79">
        <v>5126092</v>
      </c>
      <c r="LC140" s="80">
        <f t="shared" ref="LC140:LC162" si="73">SUM(KQ140:LB140)</f>
        <v>23745853</v>
      </c>
      <c r="LD140" s="79">
        <v>4761952</v>
      </c>
      <c r="LE140" s="79">
        <v>8421428</v>
      </c>
      <c r="LF140" s="79">
        <v>4382635</v>
      </c>
      <c r="LG140" s="79">
        <v>7505273</v>
      </c>
      <c r="LH140" s="79">
        <v>4794123</v>
      </c>
      <c r="LI140" s="79">
        <v>5314527</v>
      </c>
      <c r="LJ140" s="81" t="e">
        <f>+INDEX(#REF!,MATCH($B140,#REF!,0),MATCH(LJ$6,#REF!,0))</f>
        <v>#REF!</v>
      </c>
      <c r="LK140" s="82"/>
      <c r="LL140" s="81"/>
      <c r="LM140" s="81"/>
      <c r="LN140" s="81"/>
      <c r="LO140" s="81"/>
      <c r="LP140" s="80" t="e">
        <f t="shared" ref="LP140:LP162" si="74">SUM(LD140:LO140)</f>
        <v>#REF!</v>
      </c>
    </row>
    <row r="141" spans="1:328" hidden="1" outlineLevel="1">
      <c r="B141" t="str">
        <f t="shared" si="63"/>
        <v>OTROSAREQUIPA</v>
      </c>
      <c r="C141" s="78" t="s">
        <v>401</v>
      </c>
      <c r="D141" s="79">
        <v>91525</v>
      </c>
      <c r="E141" s="79">
        <v>91525</v>
      </c>
      <c r="F141" s="79">
        <v>91525</v>
      </c>
      <c r="G141" s="79">
        <v>85711.99</v>
      </c>
      <c r="H141" s="79">
        <v>85711.99</v>
      </c>
      <c r="I141" s="79">
        <v>85711.99</v>
      </c>
      <c r="J141" s="79">
        <v>79911.66</v>
      </c>
      <c r="K141" s="79">
        <v>79911.66</v>
      </c>
      <c r="L141" s="79">
        <v>79911.66</v>
      </c>
      <c r="M141" s="79">
        <v>40775.009999999995</v>
      </c>
      <c r="N141" s="79">
        <v>40775.009999999995</v>
      </c>
      <c r="O141" s="79">
        <v>40775.009999999995</v>
      </c>
      <c r="P141" s="80">
        <v>893770.9800000001</v>
      </c>
      <c r="Q141" s="79">
        <v>157702.33000000002</v>
      </c>
      <c r="R141" s="79">
        <v>157702.33000000002</v>
      </c>
      <c r="S141" s="79">
        <v>157702.33000000002</v>
      </c>
      <c r="T141" s="79">
        <v>152459.34</v>
      </c>
      <c r="U141" s="79">
        <v>152459.34</v>
      </c>
      <c r="V141" s="79">
        <v>152459.34</v>
      </c>
      <c r="W141" s="79">
        <v>423348.33</v>
      </c>
      <c r="X141" s="79">
        <v>423348.33</v>
      </c>
      <c r="Y141" s="79">
        <v>423348.33</v>
      </c>
      <c r="Z141" s="79">
        <v>507039</v>
      </c>
      <c r="AA141" s="79">
        <v>507039</v>
      </c>
      <c r="AB141" s="79">
        <v>507039</v>
      </c>
      <c r="AC141" s="80">
        <v>3721647</v>
      </c>
      <c r="AD141" s="79">
        <v>394119.54000000004</v>
      </c>
      <c r="AE141" s="79">
        <v>394119.54000000004</v>
      </c>
      <c r="AF141" s="79">
        <v>394119.54000000004</v>
      </c>
      <c r="AG141" s="79">
        <v>429717.38</v>
      </c>
      <c r="AH141" s="79">
        <v>429717.38</v>
      </c>
      <c r="AI141" s="79">
        <v>429717.38</v>
      </c>
      <c r="AJ141" s="79">
        <v>44152.460000000006</v>
      </c>
      <c r="AK141" s="79">
        <v>44152.460000000006</v>
      </c>
      <c r="AL141" s="79">
        <v>44152.460000000006</v>
      </c>
      <c r="AM141" s="79">
        <v>582981.1</v>
      </c>
      <c r="AN141" s="79">
        <v>582981.1</v>
      </c>
      <c r="AO141" s="79">
        <v>582981.1</v>
      </c>
      <c r="AP141" s="80">
        <v>4352911.4399999995</v>
      </c>
      <c r="AQ141" s="79">
        <v>228548.11</v>
      </c>
      <c r="AR141" s="79">
        <v>228548.11</v>
      </c>
      <c r="AS141" s="79">
        <v>228548.11</v>
      </c>
      <c r="AT141" s="79">
        <v>467733.74000000005</v>
      </c>
      <c r="AU141" s="79">
        <v>467733.74000000005</v>
      </c>
      <c r="AV141" s="79">
        <v>467733.74000000005</v>
      </c>
      <c r="AW141" s="79">
        <v>56777.37</v>
      </c>
      <c r="AX141" s="79">
        <v>56777.37</v>
      </c>
      <c r="AY141" s="79">
        <v>56777.37</v>
      </c>
      <c r="AZ141" s="79">
        <v>118467.34</v>
      </c>
      <c r="BA141" s="79">
        <v>118467.34</v>
      </c>
      <c r="BB141" s="79">
        <v>118467.34</v>
      </c>
      <c r="BC141" s="80">
        <v>2614579.6799999997</v>
      </c>
      <c r="BD141" s="79">
        <v>63582.579999999994</v>
      </c>
      <c r="BE141" s="79">
        <v>63582.579999999994</v>
      </c>
      <c r="BF141" s="79">
        <v>63582.579999999994</v>
      </c>
      <c r="BG141" s="79">
        <v>45516</v>
      </c>
      <c r="BH141" s="79">
        <v>45516</v>
      </c>
      <c r="BI141" s="79">
        <v>45516</v>
      </c>
      <c r="BJ141" s="79">
        <v>2163624.91</v>
      </c>
      <c r="BK141" s="79">
        <v>2163624.91</v>
      </c>
      <c r="BL141" s="79">
        <v>2163624.91</v>
      </c>
      <c r="BM141" s="79">
        <v>1195083.98</v>
      </c>
      <c r="BN141" s="79">
        <v>1195083.98</v>
      </c>
      <c r="BO141" s="79">
        <v>1195083.98</v>
      </c>
      <c r="BP141" s="80">
        <v>10403422.410000002</v>
      </c>
      <c r="BQ141" s="79">
        <v>392814.55</v>
      </c>
      <c r="BR141" s="79">
        <v>392814.55</v>
      </c>
      <c r="BS141" s="79">
        <v>392814.55</v>
      </c>
      <c r="BT141" s="79">
        <v>876226.04999999993</v>
      </c>
      <c r="BU141" s="79">
        <v>876226.04999999993</v>
      </c>
      <c r="BV141" s="79">
        <v>876226.04999999993</v>
      </c>
      <c r="BW141" s="79">
        <v>793189.52000000014</v>
      </c>
      <c r="BX141" s="79">
        <v>793189.52000000014</v>
      </c>
      <c r="BY141" s="79">
        <v>793189.52000000014</v>
      </c>
      <c r="BZ141" s="79">
        <v>1309708.95</v>
      </c>
      <c r="CA141" s="79">
        <v>1309708.95</v>
      </c>
      <c r="CB141" s="79">
        <v>1309708.95</v>
      </c>
      <c r="CC141" s="80">
        <v>10115817.209999999</v>
      </c>
      <c r="CD141" s="79">
        <v>641185.94999999995</v>
      </c>
      <c r="CE141" s="79">
        <v>641185.94999999995</v>
      </c>
      <c r="CF141" s="79">
        <v>641185.94999999995</v>
      </c>
      <c r="CG141" s="79">
        <v>2454877.5499999998</v>
      </c>
      <c r="CH141" s="79">
        <v>2454877.5499999998</v>
      </c>
      <c r="CI141" s="79">
        <v>2454877.5499999998</v>
      </c>
      <c r="CJ141" s="79">
        <v>719089.66999999993</v>
      </c>
      <c r="CK141" s="79">
        <v>719089.66999999993</v>
      </c>
      <c r="CL141" s="79">
        <v>719089.66999999993</v>
      </c>
      <c r="CM141" s="79">
        <v>2993646.6700000004</v>
      </c>
      <c r="CN141" s="79">
        <v>2993646.6700000004</v>
      </c>
      <c r="CO141" s="79">
        <v>2993646.6700000004</v>
      </c>
      <c r="CP141" s="80">
        <v>20426399.520000003</v>
      </c>
      <c r="CQ141" s="79">
        <v>1021276.95</v>
      </c>
      <c r="CR141" s="79">
        <v>1021276.95</v>
      </c>
      <c r="CS141" s="79">
        <v>1021276.95</v>
      </c>
      <c r="CT141" s="79">
        <v>4505208.92</v>
      </c>
      <c r="CU141" s="79">
        <v>4505208.92</v>
      </c>
      <c r="CV141" s="79">
        <v>4505208.92</v>
      </c>
      <c r="CW141" s="79">
        <v>3856256.4400000004</v>
      </c>
      <c r="CX141" s="79">
        <v>3856256.4400000004</v>
      </c>
      <c r="CY141" s="79">
        <v>3856256.4400000004</v>
      </c>
      <c r="CZ141" s="79">
        <v>5043399.05</v>
      </c>
      <c r="DA141" s="79">
        <v>5043399.05</v>
      </c>
      <c r="DB141" s="79">
        <v>5043399.05</v>
      </c>
      <c r="DC141" s="80">
        <v>43278424.079999998</v>
      </c>
      <c r="DD141" s="79">
        <v>4756559.8500000006</v>
      </c>
      <c r="DE141" s="79">
        <v>4756559.8500000006</v>
      </c>
      <c r="DF141" s="79">
        <v>4756559.8500000006</v>
      </c>
      <c r="DG141" s="79">
        <v>8042057.9399999995</v>
      </c>
      <c r="DH141" s="79">
        <v>8042057.9399999995</v>
      </c>
      <c r="DI141" s="79">
        <v>8042057.9399999995</v>
      </c>
      <c r="DJ141" s="79">
        <v>5952697.6699999999</v>
      </c>
      <c r="DK141" s="79">
        <v>5952697.6699999999</v>
      </c>
      <c r="DL141" s="79">
        <v>5952697.6699999999</v>
      </c>
      <c r="DM141" s="79">
        <v>10516420.93</v>
      </c>
      <c r="DN141" s="79">
        <v>10516420.93</v>
      </c>
      <c r="DO141" s="79">
        <v>10516420.93</v>
      </c>
      <c r="DP141" s="80">
        <v>87803209.170000017</v>
      </c>
      <c r="DQ141" s="79">
        <v>11273055.639999999</v>
      </c>
      <c r="DR141" s="79">
        <v>11270712.639999999</v>
      </c>
      <c r="DS141" s="79">
        <v>11273010.639999999</v>
      </c>
      <c r="DT141" s="79">
        <v>173389.25</v>
      </c>
      <c r="DU141" s="79">
        <v>926167.78999999911</v>
      </c>
      <c r="DV141" s="79">
        <v>29151037.02</v>
      </c>
      <c r="DW141" s="79">
        <v>11235410.219999999</v>
      </c>
      <c r="DX141" s="79">
        <v>10270163.350000001</v>
      </c>
      <c r="DY141" s="79">
        <v>8484650.5899999999</v>
      </c>
      <c r="DZ141" s="79">
        <v>11741254.390000001</v>
      </c>
      <c r="EA141" s="79">
        <v>11054521.379999999</v>
      </c>
      <c r="EB141" s="79">
        <v>13502036.25</v>
      </c>
      <c r="EC141" s="80">
        <v>130355409.15999998</v>
      </c>
      <c r="ED141" s="79">
        <v>8471871.9699999988</v>
      </c>
      <c r="EE141" s="79">
        <v>8903126.4499999993</v>
      </c>
      <c r="EF141" s="79">
        <v>9033436.6400000006</v>
      </c>
      <c r="EG141" s="79">
        <v>10067018.059999999</v>
      </c>
      <c r="EH141" s="79">
        <v>10119410.27</v>
      </c>
      <c r="EI141" s="79">
        <v>7309850.1899999995</v>
      </c>
      <c r="EJ141" s="79">
        <v>6226295.7000000002</v>
      </c>
      <c r="EK141" s="79">
        <v>5496674.3000000007</v>
      </c>
      <c r="EL141" s="79">
        <v>7007219.3399999999</v>
      </c>
      <c r="EM141" s="79">
        <v>10139479.33</v>
      </c>
      <c r="EN141" s="79">
        <v>5959026.6799999997</v>
      </c>
      <c r="EO141" s="79">
        <v>15706503.26</v>
      </c>
      <c r="EP141" s="80">
        <v>104439912.19000001</v>
      </c>
      <c r="EQ141" s="79">
        <v>2821734.81</v>
      </c>
      <c r="ER141" s="79">
        <v>4870950.79</v>
      </c>
      <c r="ES141" s="79">
        <v>9252632.7400000002</v>
      </c>
      <c r="ET141" s="79">
        <v>7509576.8399999999</v>
      </c>
      <c r="EU141" s="79">
        <v>11469751.029999999</v>
      </c>
      <c r="EV141" s="79">
        <v>10432267.199999999</v>
      </c>
      <c r="EW141" s="79">
        <v>16188448.48</v>
      </c>
      <c r="EX141" s="79">
        <v>21697278.260000002</v>
      </c>
      <c r="EY141" s="79">
        <v>16915910.649999999</v>
      </c>
      <c r="EZ141" s="79">
        <v>24910892.760000002</v>
      </c>
      <c r="FA141" s="79">
        <v>20148348.379999999</v>
      </c>
      <c r="FB141" s="79">
        <v>21068775.449999999</v>
      </c>
      <c r="FC141" s="80">
        <v>167286567.39000002</v>
      </c>
      <c r="FD141" s="79">
        <v>18014228.43</v>
      </c>
      <c r="FE141" s="79">
        <v>27724346.870000001</v>
      </c>
      <c r="FF141" s="79">
        <v>38931435.560000002</v>
      </c>
      <c r="FG141" s="79">
        <v>51064123.189999998</v>
      </c>
      <c r="FH141" s="79">
        <v>56357968.100000001</v>
      </c>
      <c r="FI141" s="79">
        <v>65465759.350000001</v>
      </c>
      <c r="FJ141" s="79">
        <v>43147914.490000002</v>
      </c>
      <c r="FK141" s="79">
        <v>61328458.109999999</v>
      </c>
      <c r="FL141" s="79">
        <v>48322448.579999998</v>
      </c>
      <c r="FM141" s="79">
        <v>66983247.049999997</v>
      </c>
      <c r="FN141" s="79">
        <v>49896487.780000001</v>
      </c>
      <c r="FO141" s="79">
        <v>71819436.400000006</v>
      </c>
      <c r="FP141" s="80">
        <v>599055853.90999997</v>
      </c>
      <c r="FQ141" s="79">
        <v>49817397.280000001</v>
      </c>
      <c r="FR141" s="79">
        <v>68553001.659999996</v>
      </c>
      <c r="FS141" s="79">
        <v>41946786.649999999</v>
      </c>
      <c r="FT141" s="79">
        <v>60662982.25</v>
      </c>
      <c r="FU141" s="79">
        <v>69588076</v>
      </c>
      <c r="FV141" s="79">
        <v>93667044.760000005</v>
      </c>
      <c r="FW141" s="79">
        <v>85512298.189999998</v>
      </c>
      <c r="FX141" s="79">
        <v>115446149.91</v>
      </c>
      <c r="FY141" s="79">
        <v>92605007.329999998</v>
      </c>
      <c r="FZ141" s="79">
        <v>95010090.969999999</v>
      </c>
      <c r="GA141" s="79">
        <v>104979122.16</v>
      </c>
      <c r="GB141" s="79">
        <v>142544065.97999999</v>
      </c>
      <c r="GC141" s="80">
        <v>1020332023.1400001</v>
      </c>
      <c r="GD141" s="79">
        <v>123209633.7</v>
      </c>
      <c r="GE141" s="79">
        <v>157779444.68000001</v>
      </c>
      <c r="GF141" s="79">
        <v>153792330.19</v>
      </c>
      <c r="GG141" s="79">
        <v>126100320.33</v>
      </c>
      <c r="GH141" s="79">
        <v>140935414.61000001</v>
      </c>
      <c r="GI141" s="79">
        <v>111956968.81</v>
      </c>
      <c r="GJ141" s="79">
        <v>141154064.59999999</v>
      </c>
      <c r="GK141" s="79">
        <v>166323339.96000001</v>
      </c>
      <c r="GL141" s="79">
        <v>132776194.81999999</v>
      </c>
      <c r="GM141" s="79">
        <v>175686812.71000001</v>
      </c>
      <c r="GN141" s="79">
        <v>120168448.18000001</v>
      </c>
      <c r="GO141" s="79">
        <v>128130314.59</v>
      </c>
      <c r="GP141" s="80">
        <f t="shared" si="64"/>
        <v>1678013287.1799998</v>
      </c>
      <c r="GQ141" s="79">
        <v>137707593.16</v>
      </c>
      <c r="GR141" s="79">
        <v>128186301.3</v>
      </c>
      <c r="GS141" s="79">
        <v>137455738.62</v>
      </c>
      <c r="GT141" s="79">
        <v>167077303.41</v>
      </c>
      <c r="GU141" s="79">
        <v>136727739.93000001</v>
      </c>
      <c r="GV141" s="79">
        <v>116205667.23999999</v>
      </c>
      <c r="GW141" s="79">
        <v>126869232.48999999</v>
      </c>
      <c r="GX141" s="79">
        <v>112966537.48999999</v>
      </c>
      <c r="GY141" s="79">
        <v>134976743.62</v>
      </c>
      <c r="GZ141" s="79">
        <v>103232093.45</v>
      </c>
      <c r="HA141" s="79">
        <v>51496720.420000002</v>
      </c>
      <c r="HB141" s="79">
        <v>98935456.099999994</v>
      </c>
      <c r="HC141" s="80">
        <f t="shared" si="65"/>
        <v>1451837127.2300003</v>
      </c>
      <c r="HD141" s="79">
        <v>45875156.18</v>
      </c>
      <c r="HE141" s="79">
        <v>-3111315.0700000003</v>
      </c>
      <c r="HF141" s="79">
        <v>16818488.149999999</v>
      </c>
      <c r="HG141" s="79">
        <v>-23193187.550000001</v>
      </c>
      <c r="HH141" s="79">
        <v>16212967.92</v>
      </c>
      <c r="HI141" s="79">
        <v>1211528.3400000001</v>
      </c>
      <c r="HJ141" s="79">
        <v>4045095.3299999996</v>
      </c>
      <c r="HK141" s="79">
        <v>4466267.7300000004</v>
      </c>
      <c r="HL141" s="79">
        <v>357624.16000000015</v>
      </c>
      <c r="HM141" s="79">
        <v>4733058.2799999993</v>
      </c>
      <c r="HN141" s="79">
        <v>2495841.87</v>
      </c>
      <c r="HO141" s="79">
        <v>2594134.7199999997</v>
      </c>
      <c r="HP141" s="80">
        <f t="shared" si="66"/>
        <v>72505660.060000002</v>
      </c>
      <c r="HQ141" s="79">
        <v>3138056.5</v>
      </c>
      <c r="HR141" s="79">
        <v>2582728.61</v>
      </c>
      <c r="HS141" s="79">
        <v>5154466.8599999994</v>
      </c>
      <c r="HT141" s="79">
        <v>5944481.2999999998</v>
      </c>
      <c r="HU141" s="79">
        <v>6375992.8799999999</v>
      </c>
      <c r="HV141" s="79">
        <v>5853758.8600000003</v>
      </c>
      <c r="HW141" s="79">
        <v>38030336.590000004</v>
      </c>
      <c r="HX141" s="79">
        <v>6821669.3700000001</v>
      </c>
      <c r="HY141" s="79">
        <v>6497562.7000000002</v>
      </c>
      <c r="HZ141" s="79">
        <v>6324375.6200000001</v>
      </c>
      <c r="IA141" s="79">
        <v>4268746.76</v>
      </c>
      <c r="IB141" s="79">
        <v>3130952.23</v>
      </c>
      <c r="IC141" s="80">
        <f t="shared" si="67"/>
        <v>94123128.280000016</v>
      </c>
      <c r="ID141" s="79">
        <v>3994668.4299999997</v>
      </c>
      <c r="IE141" s="79">
        <v>2536208.91</v>
      </c>
      <c r="IF141" s="79">
        <v>3831676.35</v>
      </c>
      <c r="IG141" s="79">
        <v>2565691.69</v>
      </c>
      <c r="IH141" s="79">
        <v>3951444.22</v>
      </c>
      <c r="II141" s="79">
        <v>3049910.67</v>
      </c>
      <c r="IJ141" s="79">
        <v>2518760.9900000002</v>
      </c>
      <c r="IK141" s="79">
        <v>1843866</v>
      </c>
      <c r="IL141" s="79">
        <v>1751637</v>
      </c>
      <c r="IM141" s="79">
        <v>1348206</v>
      </c>
      <c r="IN141" s="79">
        <v>2372594</v>
      </c>
      <c r="IO141" s="79">
        <v>2519863</v>
      </c>
      <c r="IP141" s="80">
        <f t="shared" si="68"/>
        <v>32284527.259999998</v>
      </c>
      <c r="IQ141" s="79">
        <v>710516</v>
      </c>
      <c r="IR141" s="79">
        <v>790718</v>
      </c>
      <c r="IS141" s="79">
        <v>1941870</v>
      </c>
      <c r="IT141" s="79">
        <v>2243915</v>
      </c>
      <c r="IU141" s="79">
        <v>3818098</v>
      </c>
      <c r="IV141" s="79">
        <v>3816816</v>
      </c>
      <c r="IW141" s="79">
        <v>3416593</v>
      </c>
      <c r="IX141" s="79">
        <v>2408743</v>
      </c>
      <c r="IY141" s="79">
        <v>3038346</v>
      </c>
      <c r="IZ141" s="79">
        <v>3008733</v>
      </c>
      <c r="JA141" s="79">
        <v>4491375</v>
      </c>
      <c r="JB141" s="79">
        <v>5908708</v>
      </c>
      <c r="JC141" s="80">
        <f t="shared" si="69"/>
        <v>35594431</v>
      </c>
      <c r="JD141" s="79">
        <v>1779103</v>
      </c>
      <c r="JE141" s="79">
        <v>269756</v>
      </c>
      <c r="JF141" s="79">
        <v>3332701</v>
      </c>
      <c r="JG141" s="79">
        <v>1123836</v>
      </c>
      <c r="JH141" s="79">
        <v>1024890</v>
      </c>
      <c r="JI141" s="79">
        <v>5209539</v>
      </c>
      <c r="JJ141" s="79">
        <v>1683416</v>
      </c>
      <c r="JK141" s="79">
        <v>1102141</v>
      </c>
      <c r="JL141" s="79">
        <v>1511146</v>
      </c>
      <c r="JM141" s="79">
        <v>2080518</v>
      </c>
      <c r="JN141" s="79">
        <v>14984227</v>
      </c>
      <c r="JO141" s="79">
        <v>6043193</v>
      </c>
      <c r="JP141" s="80">
        <f t="shared" si="70"/>
        <v>40144466</v>
      </c>
      <c r="JQ141" s="79">
        <v>1649037</v>
      </c>
      <c r="JR141" s="79">
        <v>1022959</v>
      </c>
      <c r="JS141" s="79">
        <v>1234603</v>
      </c>
      <c r="JT141" s="79">
        <v>2046192</v>
      </c>
      <c r="JU141" s="79">
        <v>300619</v>
      </c>
      <c r="JV141" s="79">
        <v>1044076</v>
      </c>
      <c r="JW141" s="79">
        <v>1375651</v>
      </c>
      <c r="JX141" s="79">
        <v>2342321</v>
      </c>
      <c r="JY141" s="79">
        <v>3012612</v>
      </c>
      <c r="JZ141" s="79">
        <v>2982814</v>
      </c>
      <c r="KA141" s="79">
        <v>1977712</v>
      </c>
      <c r="KB141" s="79">
        <v>10337000</v>
      </c>
      <c r="KC141" s="80">
        <f t="shared" si="71"/>
        <v>29325596</v>
      </c>
      <c r="KD141" s="79">
        <v>972233</v>
      </c>
      <c r="KE141" s="79">
        <v>3806125</v>
      </c>
      <c r="KF141" s="79">
        <v>2774210</v>
      </c>
      <c r="KG141" s="79">
        <v>2628544</v>
      </c>
      <c r="KH141" s="79">
        <v>2711038</v>
      </c>
      <c r="KI141" s="79">
        <v>1635381</v>
      </c>
      <c r="KJ141" s="79">
        <v>2712837</v>
      </c>
      <c r="KK141" s="79">
        <v>1366504</v>
      </c>
      <c r="KL141" s="79">
        <v>3340734</v>
      </c>
      <c r="KM141" s="79">
        <v>4160523</v>
      </c>
      <c r="KN141" s="79">
        <v>2107328</v>
      </c>
      <c r="KO141" s="79">
        <v>6327902</v>
      </c>
      <c r="KP141" s="80">
        <f t="shared" si="72"/>
        <v>34543359</v>
      </c>
      <c r="KQ141" s="79">
        <v>2139711</v>
      </c>
      <c r="KR141" s="79">
        <v>2588043</v>
      </c>
      <c r="KS141" s="79">
        <v>2749076</v>
      </c>
      <c r="KT141" s="79">
        <v>2060058</v>
      </c>
      <c r="KU141" s="79">
        <v>2184048</v>
      </c>
      <c r="KV141" s="79">
        <v>2498760</v>
      </c>
      <c r="KW141" s="79">
        <v>4394352</v>
      </c>
      <c r="KX141" s="79">
        <v>4114956</v>
      </c>
      <c r="KY141" s="79">
        <v>3148123</v>
      </c>
      <c r="KZ141" s="79">
        <v>4123272</v>
      </c>
      <c r="LA141" s="79">
        <v>2741233</v>
      </c>
      <c r="LB141" s="79">
        <v>5739351</v>
      </c>
      <c r="LC141" s="80">
        <f t="shared" si="73"/>
        <v>38480983</v>
      </c>
      <c r="LD141" s="79">
        <v>2936368</v>
      </c>
      <c r="LE141" s="79">
        <v>2214019</v>
      </c>
      <c r="LF141" s="79">
        <v>3810767</v>
      </c>
      <c r="LG141" s="79">
        <v>2583465</v>
      </c>
      <c r="LH141" s="79">
        <v>2204366</v>
      </c>
      <c r="LI141" s="79">
        <v>3010459</v>
      </c>
      <c r="LJ141" s="81" t="e">
        <f>+INDEX(#REF!,MATCH($B141,#REF!,0),MATCH(LJ$6,#REF!,0))</f>
        <v>#REF!</v>
      </c>
      <c r="LK141" s="82"/>
      <c r="LL141" s="81"/>
      <c r="LM141" s="81"/>
      <c r="LN141" s="81"/>
      <c r="LO141" s="81"/>
      <c r="LP141" s="80" t="e">
        <f t="shared" si="74"/>
        <v>#REF!</v>
      </c>
    </row>
    <row r="142" spans="1:328" hidden="1" outlineLevel="1">
      <c r="B142" t="str">
        <f t="shared" si="63"/>
        <v>OTROSAYACUCHO</v>
      </c>
      <c r="C142" s="78" t="s">
        <v>402</v>
      </c>
      <c r="D142" s="79">
        <v>0</v>
      </c>
      <c r="E142" s="79">
        <v>0</v>
      </c>
      <c r="F142" s="79">
        <v>0</v>
      </c>
      <c r="G142" s="79">
        <v>0</v>
      </c>
      <c r="H142" s="79">
        <v>0</v>
      </c>
      <c r="I142" s="79">
        <v>0</v>
      </c>
      <c r="J142" s="79">
        <v>0</v>
      </c>
      <c r="K142" s="79">
        <v>0</v>
      </c>
      <c r="L142" s="79">
        <v>0</v>
      </c>
      <c r="M142" s="79">
        <v>0</v>
      </c>
      <c r="N142" s="79">
        <v>0</v>
      </c>
      <c r="O142" s="79">
        <v>0</v>
      </c>
      <c r="P142" s="80">
        <v>0</v>
      </c>
      <c r="Q142" s="79">
        <v>708.33</v>
      </c>
      <c r="R142" s="79">
        <v>708.33</v>
      </c>
      <c r="S142" s="79">
        <v>708.33</v>
      </c>
      <c r="T142" s="79">
        <v>708.33</v>
      </c>
      <c r="U142" s="79">
        <v>708.33</v>
      </c>
      <c r="V142" s="79">
        <v>708.33</v>
      </c>
      <c r="W142" s="79">
        <v>708.33</v>
      </c>
      <c r="X142" s="79">
        <v>708.33</v>
      </c>
      <c r="Y142" s="79">
        <v>708.33</v>
      </c>
      <c r="Z142" s="79">
        <v>708.33</v>
      </c>
      <c r="AA142" s="79">
        <v>708.33</v>
      </c>
      <c r="AB142" s="79">
        <v>708.33</v>
      </c>
      <c r="AC142" s="80">
        <v>8499.9600000000009</v>
      </c>
      <c r="AD142" s="79">
        <v>866.67</v>
      </c>
      <c r="AE142" s="79">
        <v>866.67</v>
      </c>
      <c r="AF142" s="79">
        <v>866.67</v>
      </c>
      <c r="AG142" s="79">
        <v>0</v>
      </c>
      <c r="AH142" s="79">
        <v>0</v>
      </c>
      <c r="AI142" s="79">
        <v>0</v>
      </c>
      <c r="AJ142" s="79">
        <v>0</v>
      </c>
      <c r="AK142" s="79">
        <v>0</v>
      </c>
      <c r="AL142" s="79">
        <v>0</v>
      </c>
      <c r="AM142" s="79">
        <v>0</v>
      </c>
      <c r="AN142" s="79">
        <v>0</v>
      </c>
      <c r="AO142" s="79">
        <v>0</v>
      </c>
      <c r="AP142" s="80">
        <v>2600.0099999999998</v>
      </c>
      <c r="AQ142" s="79">
        <v>0</v>
      </c>
      <c r="AR142" s="79">
        <v>0</v>
      </c>
      <c r="AS142" s="79">
        <v>0</v>
      </c>
      <c r="AT142" s="79">
        <v>0</v>
      </c>
      <c r="AU142" s="79">
        <v>0</v>
      </c>
      <c r="AV142" s="79">
        <v>0</v>
      </c>
      <c r="AW142" s="79">
        <v>11410</v>
      </c>
      <c r="AX142" s="79">
        <v>11410</v>
      </c>
      <c r="AY142" s="79">
        <v>11410</v>
      </c>
      <c r="AZ142" s="79">
        <v>0</v>
      </c>
      <c r="BA142" s="79">
        <v>0</v>
      </c>
      <c r="BB142" s="79">
        <v>0</v>
      </c>
      <c r="BC142" s="80">
        <v>34230</v>
      </c>
      <c r="BD142" s="79">
        <v>0</v>
      </c>
      <c r="BE142" s="79">
        <v>0</v>
      </c>
      <c r="BF142" s="79">
        <v>0</v>
      </c>
      <c r="BG142" s="79">
        <v>0</v>
      </c>
      <c r="BH142" s="79">
        <v>0</v>
      </c>
      <c r="BI142" s="79">
        <v>0</v>
      </c>
      <c r="BJ142" s="79">
        <v>0</v>
      </c>
      <c r="BK142" s="79">
        <v>0</v>
      </c>
      <c r="BL142" s="79">
        <v>0</v>
      </c>
      <c r="BM142" s="79">
        <v>0</v>
      </c>
      <c r="BN142" s="79">
        <v>0</v>
      </c>
      <c r="BO142" s="79">
        <v>0</v>
      </c>
      <c r="BP142" s="80">
        <v>0</v>
      </c>
      <c r="BQ142" s="79">
        <v>0</v>
      </c>
      <c r="BR142" s="79">
        <v>0</v>
      </c>
      <c r="BS142" s="79">
        <v>0</v>
      </c>
      <c r="BT142" s="79">
        <v>0</v>
      </c>
      <c r="BU142" s="79">
        <v>0</v>
      </c>
      <c r="BV142" s="79">
        <v>0</v>
      </c>
      <c r="BW142" s="79">
        <v>0</v>
      </c>
      <c r="BX142" s="79">
        <v>0</v>
      </c>
      <c r="BY142" s="79">
        <v>0</v>
      </c>
      <c r="BZ142" s="79">
        <v>1365.67</v>
      </c>
      <c r="CA142" s="79">
        <v>1365.67</v>
      </c>
      <c r="CB142" s="79">
        <v>1365.67</v>
      </c>
      <c r="CC142" s="80">
        <v>4097.01</v>
      </c>
      <c r="CD142" s="79">
        <v>0</v>
      </c>
      <c r="CE142" s="79">
        <v>0</v>
      </c>
      <c r="CF142" s="79">
        <v>0</v>
      </c>
      <c r="CG142" s="79">
        <v>0</v>
      </c>
      <c r="CH142" s="79">
        <v>0</v>
      </c>
      <c r="CI142" s="79">
        <v>0</v>
      </c>
      <c r="CJ142" s="79">
        <v>3427.33</v>
      </c>
      <c r="CK142" s="79">
        <v>3427.33</v>
      </c>
      <c r="CL142" s="79">
        <v>3427.33</v>
      </c>
      <c r="CM142" s="79">
        <v>7702</v>
      </c>
      <c r="CN142" s="79">
        <v>7702</v>
      </c>
      <c r="CO142" s="79">
        <v>7702</v>
      </c>
      <c r="CP142" s="80">
        <v>33387.99</v>
      </c>
      <c r="CQ142" s="79">
        <v>37895.67</v>
      </c>
      <c r="CR142" s="79">
        <v>37895.67</v>
      </c>
      <c r="CS142" s="79">
        <v>37895.67</v>
      </c>
      <c r="CT142" s="79">
        <v>0</v>
      </c>
      <c r="CU142" s="79">
        <v>0</v>
      </c>
      <c r="CV142" s="79">
        <v>0</v>
      </c>
      <c r="CW142" s="79">
        <v>0</v>
      </c>
      <c r="CX142" s="79">
        <v>0</v>
      </c>
      <c r="CY142" s="79">
        <v>0</v>
      </c>
      <c r="CZ142" s="79">
        <v>74719.64</v>
      </c>
      <c r="DA142" s="79">
        <v>74719.64</v>
      </c>
      <c r="DB142" s="79">
        <v>74719.64</v>
      </c>
      <c r="DC142" s="80">
        <v>337845.93</v>
      </c>
      <c r="DD142" s="79">
        <v>407.67</v>
      </c>
      <c r="DE142" s="79">
        <v>407.67</v>
      </c>
      <c r="DF142" s="79">
        <v>407.67</v>
      </c>
      <c r="DG142" s="79">
        <v>20721</v>
      </c>
      <c r="DH142" s="79">
        <v>20721</v>
      </c>
      <c r="DI142" s="79">
        <v>20721</v>
      </c>
      <c r="DJ142" s="79">
        <v>0</v>
      </c>
      <c r="DK142" s="79">
        <v>0</v>
      </c>
      <c r="DL142" s="79">
        <v>0</v>
      </c>
      <c r="DM142" s="79">
        <v>0</v>
      </c>
      <c r="DN142" s="79">
        <v>0</v>
      </c>
      <c r="DO142" s="79">
        <v>0</v>
      </c>
      <c r="DP142" s="80">
        <v>63386.009999999995</v>
      </c>
      <c r="DQ142" s="79">
        <v>0</v>
      </c>
      <c r="DR142" s="79">
        <v>0</v>
      </c>
      <c r="DS142" s="79">
        <v>0</v>
      </c>
      <c r="DT142" s="79">
        <v>0</v>
      </c>
      <c r="DU142" s="79">
        <v>20400</v>
      </c>
      <c r="DV142" s="79">
        <v>60351.020000000004</v>
      </c>
      <c r="DW142" s="79">
        <v>55456.9</v>
      </c>
      <c r="DX142" s="79">
        <v>134622.37</v>
      </c>
      <c r="DY142" s="79">
        <v>141225.37</v>
      </c>
      <c r="DZ142" s="79">
        <v>124869.9</v>
      </c>
      <c r="EA142" s="79">
        <v>193991.91999999998</v>
      </c>
      <c r="EB142" s="79">
        <v>244391.92</v>
      </c>
      <c r="EC142" s="80">
        <v>975309.4</v>
      </c>
      <c r="ED142" s="79">
        <v>57362.71</v>
      </c>
      <c r="EE142" s="79">
        <v>4906.04</v>
      </c>
      <c r="EF142" s="79">
        <v>45902.71</v>
      </c>
      <c r="EG142" s="79">
        <v>84205.73</v>
      </c>
      <c r="EH142" s="79">
        <v>90582.99</v>
      </c>
      <c r="EI142" s="79">
        <v>250713.8</v>
      </c>
      <c r="EJ142" s="79">
        <v>2236608.1799999997</v>
      </c>
      <c r="EK142" s="79">
        <v>442709.56</v>
      </c>
      <c r="EL142" s="79">
        <v>480881.07</v>
      </c>
      <c r="EM142" s="79">
        <v>625754.67000000004</v>
      </c>
      <c r="EN142" s="79">
        <v>405100</v>
      </c>
      <c r="EO142" s="79">
        <v>423700</v>
      </c>
      <c r="EP142" s="80">
        <v>5148427.46</v>
      </c>
      <c r="EQ142" s="79">
        <v>40111.26</v>
      </c>
      <c r="ER142" s="79">
        <v>66069.990000000005</v>
      </c>
      <c r="ES142" s="79">
        <v>110309</v>
      </c>
      <c r="ET142" s="79">
        <v>180598.18</v>
      </c>
      <c r="EU142" s="79">
        <v>311776.76</v>
      </c>
      <c r="EV142" s="79">
        <v>639416</v>
      </c>
      <c r="EW142" s="79">
        <v>653361</v>
      </c>
      <c r="EX142" s="79">
        <v>348005</v>
      </c>
      <c r="EY142" s="79">
        <v>419995.38</v>
      </c>
      <c r="EZ142" s="79">
        <v>349535.51</v>
      </c>
      <c r="FA142" s="79">
        <v>564889</v>
      </c>
      <c r="FB142" s="79">
        <v>656664.21</v>
      </c>
      <c r="FC142" s="80">
        <v>4340731.29</v>
      </c>
      <c r="FD142" s="79">
        <v>102404.92</v>
      </c>
      <c r="FE142" s="79">
        <v>922402.02</v>
      </c>
      <c r="FF142" s="79">
        <v>183860.35</v>
      </c>
      <c r="FG142" s="79">
        <v>317354.07</v>
      </c>
      <c r="FH142" s="79">
        <v>678461.18</v>
      </c>
      <c r="FI142" s="79">
        <v>624548.84</v>
      </c>
      <c r="FJ142" s="79">
        <v>639472</v>
      </c>
      <c r="FK142" s="79">
        <v>463435.86</v>
      </c>
      <c r="FL142" s="79">
        <v>524727.48</v>
      </c>
      <c r="FM142" s="79">
        <v>997351.84</v>
      </c>
      <c r="FN142" s="79">
        <v>1476844.08</v>
      </c>
      <c r="FO142" s="79">
        <v>1184220.8799999999</v>
      </c>
      <c r="FP142" s="80">
        <v>8115083.5199999996</v>
      </c>
      <c r="FQ142" s="79">
        <v>920920.07</v>
      </c>
      <c r="FR142" s="79">
        <v>1186470.57</v>
      </c>
      <c r="FS142" s="79">
        <v>1225255.56</v>
      </c>
      <c r="FT142" s="79">
        <v>1838865.83</v>
      </c>
      <c r="FU142" s="79">
        <v>334656.03999999998</v>
      </c>
      <c r="FV142" s="79">
        <v>895181.21</v>
      </c>
      <c r="FW142" s="79">
        <v>383938.56000000006</v>
      </c>
      <c r="FX142" s="79">
        <v>322451.44</v>
      </c>
      <c r="FY142" s="79">
        <v>235515.15999999997</v>
      </c>
      <c r="FZ142" s="79">
        <v>1116533.8900000001</v>
      </c>
      <c r="GA142" s="79">
        <v>1495852.5699999998</v>
      </c>
      <c r="GB142" s="79">
        <v>611211.75999999989</v>
      </c>
      <c r="GC142" s="80">
        <v>10566852.66</v>
      </c>
      <c r="GD142" s="79">
        <v>227376.88</v>
      </c>
      <c r="GE142" s="79">
        <v>312025</v>
      </c>
      <c r="GF142" s="79">
        <v>462893.41</v>
      </c>
      <c r="GG142" s="79">
        <v>277474.27</v>
      </c>
      <c r="GH142" s="79">
        <v>99893.459999999992</v>
      </c>
      <c r="GI142" s="79">
        <v>1418506.88</v>
      </c>
      <c r="GJ142" s="79">
        <v>747201.91</v>
      </c>
      <c r="GK142" s="79">
        <v>198468.93</v>
      </c>
      <c r="GL142" s="79">
        <v>431061.81999999995</v>
      </c>
      <c r="GM142" s="79">
        <v>183851.22</v>
      </c>
      <c r="GN142" s="79">
        <v>965430.33</v>
      </c>
      <c r="GO142" s="79">
        <v>1049775.46</v>
      </c>
      <c r="GP142" s="80">
        <f t="shared" si="64"/>
        <v>6373959.5700000003</v>
      </c>
      <c r="GQ142" s="79">
        <v>250590.33000000002</v>
      </c>
      <c r="GR142" s="79">
        <v>404760.91</v>
      </c>
      <c r="GS142" s="79">
        <v>750988.49</v>
      </c>
      <c r="GT142" s="79">
        <v>674732.54999999993</v>
      </c>
      <c r="GU142" s="79">
        <v>1203422.25</v>
      </c>
      <c r="GV142" s="79">
        <v>1276094.73</v>
      </c>
      <c r="GW142" s="79">
        <v>1767199.4600000002</v>
      </c>
      <c r="GX142" s="79">
        <v>338740.69</v>
      </c>
      <c r="GY142" s="79">
        <v>500983.21</v>
      </c>
      <c r="GZ142" s="79">
        <v>218742.91999999998</v>
      </c>
      <c r="HA142" s="79">
        <v>450014.42</v>
      </c>
      <c r="HB142" s="79">
        <v>1199770.28</v>
      </c>
      <c r="HC142" s="80">
        <f t="shared" si="65"/>
        <v>9036040.2400000002</v>
      </c>
      <c r="HD142" s="79">
        <v>189940.62999999998</v>
      </c>
      <c r="HE142" s="79">
        <v>281990.71000000002</v>
      </c>
      <c r="HF142" s="79">
        <v>340708.72</v>
      </c>
      <c r="HG142" s="79">
        <v>365233.5</v>
      </c>
      <c r="HH142" s="79">
        <v>148203.14000000001</v>
      </c>
      <c r="HI142" s="79">
        <v>177648.38</v>
      </c>
      <c r="HJ142" s="79">
        <v>212893.78</v>
      </c>
      <c r="HK142" s="79">
        <v>197488.36000000002</v>
      </c>
      <c r="HL142" s="79">
        <v>307419</v>
      </c>
      <c r="HM142" s="79">
        <v>323269.21999999997</v>
      </c>
      <c r="HN142" s="79">
        <v>766842.35</v>
      </c>
      <c r="HO142" s="79">
        <v>205310.61</v>
      </c>
      <c r="HP142" s="80">
        <f t="shared" si="66"/>
        <v>3516948.4000000004</v>
      </c>
      <c r="HQ142" s="79">
        <v>179042.21999999997</v>
      </c>
      <c r="HR142" s="79">
        <v>306859.5</v>
      </c>
      <c r="HS142" s="79">
        <v>361250.05</v>
      </c>
      <c r="HT142" s="79">
        <v>383146.28</v>
      </c>
      <c r="HU142" s="79">
        <v>203319.33000000002</v>
      </c>
      <c r="HV142" s="79">
        <v>988866.24</v>
      </c>
      <c r="HW142" s="79">
        <v>320059.37</v>
      </c>
      <c r="HX142" s="79">
        <v>155079.97999999998</v>
      </c>
      <c r="HY142" s="79">
        <v>292181.16000000003</v>
      </c>
      <c r="HZ142" s="79">
        <v>148250.44</v>
      </c>
      <c r="IA142" s="79">
        <v>182449.97999999998</v>
      </c>
      <c r="IB142" s="79">
        <v>330727.5</v>
      </c>
      <c r="IC142" s="80">
        <f t="shared" si="67"/>
        <v>3851232.0500000003</v>
      </c>
      <c r="ID142" s="79">
        <v>332157.91000000003</v>
      </c>
      <c r="IE142" s="79">
        <v>17922.2</v>
      </c>
      <c r="IF142" s="79">
        <v>10359.5</v>
      </c>
      <c r="IG142" s="79">
        <v>65706.570000000007</v>
      </c>
      <c r="IH142" s="79">
        <v>14535.49</v>
      </c>
      <c r="II142" s="79">
        <v>104668.41</v>
      </c>
      <c r="IJ142" s="79">
        <v>355729.97</v>
      </c>
      <c r="IK142" s="79">
        <v>2472990</v>
      </c>
      <c r="IL142" s="79">
        <v>209843</v>
      </c>
      <c r="IM142" s="79">
        <v>302734</v>
      </c>
      <c r="IN142" s="79">
        <v>272092</v>
      </c>
      <c r="IO142" s="79">
        <v>630078</v>
      </c>
      <c r="IP142" s="80">
        <f t="shared" si="68"/>
        <v>4788817.05</v>
      </c>
      <c r="IQ142" s="79">
        <v>121766</v>
      </c>
      <c r="IR142" s="79">
        <v>152102</v>
      </c>
      <c r="IS142" s="79">
        <v>208791</v>
      </c>
      <c r="IT142" s="79">
        <v>43591</v>
      </c>
      <c r="IU142" s="79">
        <v>24894</v>
      </c>
      <c r="IV142" s="79">
        <v>502837</v>
      </c>
      <c r="IW142" s="79">
        <v>213872</v>
      </c>
      <c r="IX142" s="79">
        <v>109231</v>
      </c>
      <c r="IY142" s="79">
        <v>479983</v>
      </c>
      <c r="IZ142" s="79">
        <v>189628</v>
      </c>
      <c r="JA142" s="79">
        <v>82594</v>
      </c>
      <c r="JB142" s="79">
        <v>368165</v>
      </c>
      <c r="JC142" s="80">
        <f t="shared" si="69"/>
        <v>2497454</v>
      </c>
      <c r="JD142" s="79">
        <v>130247</v>
      </c>
      <c r="JE142" s="79">
        <v>156602</v>
      </c>
      <c r="JF142" s="79">
        <v>202319</v>
      </c>
      <c r="JG142" s="79">
        <v>82717</v>
      </c>
      <c r="JH142" s="79">
        <v>116190</v>
      </c>
      <c r="JI142" s="79">
        <v>113789</v>
      </c>
      <c r="JJ142" s="79">
        <v>231739</v>
      </c>
      <c r="JK142" s="79">
        <v>132236</v>
      </c>
      <c r="JL142" s="79">
        <v>278894</v>
      </c>
      <c r="JM142" s="79">
        <v>191068</v>
      </c>
      <c r="JN142" s="79">
        <v>52143</v>
      </c>
      <c r="JO142" s="79">
        <v>75021</v>
      </c>
      <c r="JP142" s="80">
        <f t="shared" si="70"/>
        <v>1762965</v>
      </c>
      <c r="JQ142" s="79">
        <v>9576</v>
      </c>
      <c r="JR142" s="79">
        <v>21976</v>
      </c>
      <c r="JS142" s="79">
        <v>88494</v>
      </c>
      <c r="JT142" s="79">
        <v>221207</v>
      </c>
      <c r="JU142" s="79">
        <v>91514</v>
      </c>
      <c r="JV142" s="79">
        <v>282903</v>
      </c>
      <c r="JW142" s="79">
        <v>166335</v>
      </c>
      <c r="JX142" s="79">
        <v>115131</v>
      </c>
      <c r="JY142" s="79">
        <v>207453</v>
      </c>
      <c r="JZ142" s="79">
        <v>161222</v>
      </c>
      <c r="KA142" s="79">
        <v>305616</v>
      </c>
      <c r="KB142" s="79">
        <v>301568</v>
      </c>
      <c r="KC142" s="80">
        <f t="shared" si="71"/>
        <v>1972995</v>
      </c>
      <c r="KD142" s="79">
        <v>189178</v>
      </c>
      <c r="KE142" s="79">
        <v>303697</v>
      </c>
      <c r="KF142" s="79">
        <v>284196</v>
      </c>
      <c r="KG142" s="79">
        <v>290046</v>
      </c>
      <c r="KH142" s="79">
        <v>337298</v>
      </c>
      <c r="KI142" s="79">
        <v>421793</v>
      </c>
      <c r="KJ142" s="79">
        <v>784410</v>
      </c>
      <c r="KK142" s="79">
        <v>219150</v>
      </c>
      <c r="KL142" s="79">
        <v>155464</v>
      </c>
      <c r="KM142" s="79">
        <v>271349</v>
      </c>
      <c r="KN142" s="79">
        <v>191798</v>
      </c>
      <c r="KO142" s="79">
        <v>263706</v>
      </c>
      <c r="KP142" s="80">
        <f t="shared" si="72"/>
        <v>3712085</v>
      </c>
      <c r="KQ142" s="79">
        <v>203935</v>
      </c>
      <c r="KR142" s="79">
        <v>279813</v>
      </c>
      <c r="KS142" s="79">
        <v>250876</v>
      </c>
      <c r="KT142" s="79">
        <v>267124</v>
      </c>
      <c r="KU142" s="79">
        <v>362250</v>
      </c>
      <c r="KV142" s="79">
        <v>313995</v>
      </c>
      <c r="KW142" s="79">
        <v>386561</v>
      </c>
      <c r="KX142" s="79">
        <v>275817</v>
      </c>
      <c r="KY142" s="79">
        <v>426273</v>
      </c>
      <c r="KZ142" s="79">
        <v>255411</v>
      </c>
      <c r="LA142" s="79">
        <v>391097</v>
      </c>
      <c r="LB142" s="79">
        <v>264279</v>
      </c>
      <c r="LC142" s="80">
        <f t="shared" si="73"/>
        <v>3677431</v>
      </c>
      <c r="LD142" s="79">
        <v>489685</v>
      </c>
      <c r="LE142" s="79">
        <v>256340</v>
      </c>
      <c r="LF142" s="79">
        <v>278399</v>
      </c>
      <c r="LG142" s="79">
        <v>318137</v>
      </c>
      <c r="LH142" s="79">
        <v>310459</v>
      </c>
      <c r="LI142" s="79">
        <v>132650</v>
      </c>
      <c r="LJ142" s="81" t="e">
        <f>+INDEX(#REF!,MATCH($B142,#REF!,0),MATCH(LJ$6,#REF!,0))</f>
        <v>#REF!</v>
      </c>
      <c r="LK142" s="82"/>
      <c r="LL142" s="81"/>
      <c r="LM142" s="81"/>
      <c r="LN142" s="81"/>
      <c r="LO142" s="81"/>
      <c r="LP142" s="80" t="e">
        <f t="shared" si="74"/>
        <v>#REF!</v>
      </c>
    </row>
    <row r="143" spans="1:328" hidden="1" outlineLevel="1">
      <c r="B143" t="str">
        <f t="shared" si="63"/>
        <v>OTROSCAJAMARCA</v>
      </c>
      <c r="C143" s="78" t="s">
        <v>403</v>
      </c>
      <c r="D143" s="79">
        <v>55445.66</v>
      </c>
      <c r="E143" s="79">
        <v>55445.66</v>
      </c>
      <c r="F143" s="79">
        <v>55445.66</v>
      </c>
      <c r="G143" s="79">
        <v>344982.66000000003</v>
      </c>
      <c r="H143" s="79">
        <v>344982.66000000003</v>
      </c>
      <c r="I143" s="79">
        <v>344982.66000000003</v>
      </c>
      <c r="J143" s="79">
        <v>75513.009999999995</v>
      </c>
      <c r="K143" s="79">
        <v>75513.009999999995</v>
      </c>
      <c r="L143" s="79">
        <v>75513.009999999995</v>
      </c>
      <c r="M143" s="79">
        <v>118188</v>
      </c>
      <c r="N143" s="79">
        <v>118188</v>
      </c>
      <c r="O143" s="79">
        <v>118188</v>
      </c>
      <c r="P143" s="80">
        <v>1782387.99</v>
      </c>
      <c r="Q143" s="79">
        <v>581046.32999999996</v>
      </c>
      <c r="R143" s="79">
        <v>581046.32999999996</v>
      </c>
      <c r="S143" s="79">
        <v>581046.32999999996</v>
      </c>
      <c r="T143" s="79">
        <v>831671</v>
      </c>
      <c r="U143" s="79">
        <v>831671</v>
      </c>
      <c r="V143" s="79">
        <v>831671</v>
      </c>
      <c r="W143" s="79">
        <v>811931.33</v>
      </c>
      <c r="X143" s="79">
        <v>811931.33</v>
      </c>
      <c r="Y143" s="79">
        <v>811931.33</v>
      </c>
      <c r="Z143" s="79">
        <v>403360.67</v>
      </c>
      <c r="AA143" s="79">
        <v>403360.67</v>
      </c>
      <c r="AB143" s="79">
        <v>403360.67</v>
      </c>
      <c r="AC143" s="80">
        <v>7884027.9900000002</v>
      </c>
      <c r="AD143" s="79">
        <v>2089.67</v>
      </c>
      <c r="AE143" s="79">
        <v>2089.67</v>
      </c>
      <c r="AF143" s="79">
        <v>2089.67</v>
      </c>
      <c r="AG143" s="79">
        <v>1209</v>
      </c>
      <c r="AH143" s="79">
        <v>1209</v>
      </c>
      <c r="AI143" s="79">
        <v>1209</v>
      </c>
      <c r="AJ143" s="79">
        <v>44885.34</v>
      </c>
      <c r="AK143" s="79">
        <v>44885.34</v>
      </c>
      <c r="AL143" s="79">
        <v>44885.34</v>
      </c>
      <c r="AM143" s="79">
        <v>3034</v>
      </c>
      <c r="AN143" s="79">
        <v>3034</v>
      </c>
      <c r="AO143" s="79">
        <v>3034</v>
      </c>
      <c r="AP143" s="80">
        <v>153654.03</v>
      </c>
      <c r="AQ143" s="79">
        <v>0</v>
      </c>
      <c r="AR143" s="79">
        <v>0</v>
      </c>
      <c r="AS143" s="79">
        <v>0</v>
      </c>
      <c r="AT143" s="79">
        <v>7861.67</v>
      </c>
      <c r="AU143" s="79">
        <v>7861.67</v>
      </c>
      <c r="AV143" s="79">
        <v>7861.67</v>
      </c>
      <c r="AW143" s="79">
        <v>8253.67</v>
      </c>
      <c r="AX143" s="79">
        <v>8253.67</v>
      </c>
      <c r="AY143" s="79">
        <v>8253.67</v>
      </c>
      <c r="AZ143" s="79">
        <v>1272.3400000000001</v>
      </c>
      <c r="BA143" s="79">
        <v>1272.3400000000001</v>
      </c>
      <c r="BB143" s="79">
        <v>1272.3400000000001</v>
      </c>
      <c r="BC143" s="80">
        <v>52163.039999999994</v>
      </c>
      <c r="BD143" s="79">
        <v>23</v>
      </c>
      <c r="BE143" s="79">
        <v>23</v>
      </c>
      <c r="BF143" s="79">
        <v>23</v>
      </c>
      <c r="BG143" s="79">
        <v>0</v>
      </c>
      <c r="BH143" s="79">
        <v>0</v>
      </c>
      <c r="BI143" s="79">
        <v>0</v>
      </c>
      <c r="BJ143" s="79">
        <v>179284.08</v>
      </c>
      <c r="BK143" s="79">
        <v>179284.08</v>
      </c>
      <c r="BL143" s="79">
        <v>179284.08</v>
      </c>
      <c r="BM143" s="79">
        <v>193.05</v>
      </c>
      <c r="BN143" s="79">
        <v>193.05</v>
      </c>
      <c r="BO143" s="79">
        <v>193.05</v>
      </c>
      <c r="BP143" s="80">
        <v>538500.39000000013</v>
      </c>
      <c r="BQ143" s="79">
        <v>0</v>
      </c>
      <c r="BR143" s="79">
        <v>0</v>
      </c>
      <c r="BS143" s="79">
        <v>0</v>
      </c>
      <c r="BT143" s="79">
        <v>46390.33</v>
      </c>
      <c r="BU143" s="79">
        <v>46390.33</v>
      </c>
      <c r="BV143" s="79">
        <v>46390.33</v>
      </c>
      <c r="BW143" s="79">
        <v>43697.33</v>
      </c>
      <c r="BX143" s="79">
        <v>43697.33</v>
      </c>
      <c r="BY143" s="79">
        <v>43697.33</v>
      </c>
      <c r="BZ143" s="79">
        <v>0</v>
      </c>
      <c r="CA143" s="79">
        <v>0</v>
      </c>
      <c r="CB143" s="79">
        <v>0</v>
      </c>
      <c r="CC143" s="80">
        <v>270262.98000000004</v>
      </c>
      <c r="CD143" s="79">
        <v>81421.05</v>
      </c>
      <c r="CE143" s="79">
        <v>81421.05</v>
      </c>
      <c r="CF143" s="79">
        <v>81421.05</v>
      </c>
      <c r="CG143" s="79">
        <v>175976.83</v>
      </c>
      <c r="CH143" s="79">
        <v>175976.83</v>
      </c>
      <c r="CI143" s="79">
        <v>175976.83</v>
      </c>
      <c r="CJ143" s="79">
        <v>168132.81</v>
      </c>
      <c r="CK143" s="79">
        <v>168132.81</v>
      </c>
      <c r="CL143" s="79">
        <v>168132.81</v>
      </c>
      <c r="CM143" s="79">
        <v>301314.65000000002</v>
      </c>
      <c r="CN143" s="79">
        <v>301314.65000000002</v>
      </c>
      <c r="CO143" s="79">
        <v>301314.65000000002</v>
      </c>
      <c r="CP143" s="80">
        <v>2180536.02</v>
      </c>
      <c r="CQ143" s="79">
        <v>679508.84000000008</v>
      </c>
      <c r="CR143" s="79">
        <v>679508.84000000008</v>
      </c>
      <c r="CS143" s="79">
        <v>679508.84000000008</v>
      </c>
      <c r="CT143" s="79">
        <v>245340.12</v>
      </c>
      <c r="CU143" s="79">
        <v>245340.12</v>
      </c>
      <c r="CV143" s="79">
        <v>245340.12</v>
      </c>
      <c r="CW143" s="79">
        <v>224139.64</v>
      </c>
      <c r="CX143" s="79">
        <v>224139.64</v>
      </c>
      <c r="CY143" s="79">
        <v>224139.64</v>
      </c>
      <c r="CZ143" s="79">
        <v>630694.97</v>
      </c>
      <c r="DA143" s="79">
        <v>630694.97</v>
      </c>
      <c r="DB143" s="79">
        <v>630694.97</v>
      </c>
      <c r="DC143" s="80">
        <v>5339050.71</v>
      </c>
      <c r="DD143" s="79">
        <v>5173261.0999999996</v>
      </c>
      <c r="DE143" s="79">
        <v>5173261.0999999996</v>
      </c>
      <c r="DF143" s="79">
        <v>5173261.0999999996</v>
      </c>
      <c r="DG143" s="79">
        <v>713285</v>
      </c>
      <c r="DH143" s="79">
        <v>713285</v>
      </c>
      <c r="DI143" s="79">
        <v>713285</v>
      </c>
      <c r="DJ143" s="79">
        <v>714669.6</v>
      </c>
      <c r="DK143" s="79">
        <v>714669.6</v>
      </c>
      <c r="DL143" s="79">
        <v>714669.6</v>
      </c>
      <c r="DM143" s="79">
        <v>226219.67</v>
      </c>
      <c r="DN143" s="79">
        <v>226219.67</v>
      </c>
      <c r="DO143" s="79">
        <v>226219.67</v>
      </c>
      <c r="DP143" s="80">
        <v>20482306.110000007</v>
      </c>
      <c r="DQ143" s="79">
        <v>157939.10999999999</v>
      </c>
      <c r="DR143" s="79">
        <v>157939.10999999999</v>
      </c>
      <c r="DS143" s="79">
        <v>157939.10999999999</v>
      </c>
      <c r="DT143" s="79">
        <v>0</v>
      </c>
      <c r="DU143" s="79">
        <v>896726.89</v>
      </c>
      <c r="DV143" s="79">
        <v>1130871</v>
      </c>
      <c r="DW143" s="79">
        <v>381007</v>
      </c>
      <c r="DX143" s="79">
        <v>224151</v>
      </c>
      <c r="DY143" s="79">
        <v>180272.4</v>
      </c>
      <c r="DZ143" s="79">
        <v>45801</v>
      </c>
      <c r="EA143" s="79">
        <v>67793</v>
      </c>
      <c r="EB143" s="79">
        <v>163942</v>
      </c>
      <c r="EC143" s="80">
        <v>3564381.6199999996</v>
      </c>
      <c r="ED143" s="79">
        <v>63158</v>
      </c>
      <c r="EE143" s="79">
        <v>21345</v>
      </c>
      <c r="EF143" s="79">
        <v>687966.89</v>
      </c>
      <c r="EG143" s="79">
        <v>602479.24999999977</v>
      </c>
      <c r="EH143" s="79">
        <v>233278</v>
      </c>
      <c r="EI143" s="79">
        <v>295063</v>
      </c>
      <c r="EJ143" s="79">
        <v>157767</v>
      </c>
      <c r="EK143" s="79">
        <v>2056598.22</v>
      </c>
      <c r="EL143" s="79">
        <v>4412066</v>
      </c>
      <c r="EM143" s="79">
        <v>862748</v>
      </c>
      <c r="EN143" s="79">
        <v>227674</v>
      </c>
      <c r="EO143" s="79">
        <v>8418104</v>
      </c>
      <c r="EP143" s="80">
        <v>18038247.359999999</v>
      </c>
      <c r="EQ143" s="79">
        <v>166274.22</v>
      </c>
      <c r="ER143" s="79">
        <v>76713</v>
      </c>
      <c r="ES143" s="79">
        <v>1727770</v>
      </c>
      <c r="ET143" s="79">
        <v>1147138</v>
      </c>
      <c r="EU143" s="79">
        <v>408249.64</v>
      </c>
      <c r="EV143" s="79">
        <v>1859831</v>
      </c>
      <c r="EW143" s="79">
        <v>1473151.5999999999</v>
      </c>
      <c r="EX143" s="79">
        <v>2035009.66</v>
      </c>
      <c r="EY143" s="79">
        <v>2322524</v>
      </c>
      <c r="EZ143" s="79">
        <v>2335131</v>
      </c>
      <c r="FA143" s="79">
        <v>4748693</v>
      </c>
      <c r="FB143" s="79">
        <v>103256589</v>
      </c>
      <c r="FC143" s="80">
        <v>121557074.12</v>
      </c>
      <c r="FD143" s="79">
        <v>5098578</v>
      </c>
      <c r="FE143" s="79">
        <v>2369812</v>
      </c>
      <c r="FF143" s="79">
        <v>4188216</v>
      </c>
      <c r="FG143" s="79">
        <v>3593559</v>
      </c>
      <c r="FH143" s="79">
        <v>2647733</v>
      </c>
      <c r="FI143" s="79">
        <v>3147146</v>
      </c>
      <c r="FJ143" s="79">
        <v>5430162.79</v>
      </c>
      <c r="FK143" s="79">
        <v>4172840.34</v>
      </c>
      <c r="FL143" s="79">
        <v>6811980.46</v>
      </c>
      <c r="FM143" s="79">
        <v>5584346</v>
      </c>
      <c r="FN143" s="79">
        <v>9011867</v>
      </c>
      <c r="FO143" s="79">
        <v>4972513.4800000004</v>
      </c>
      <c r="FP143" s="80">
        <v>57028754.069999993</v>
      </c>
      <c r="FQ143" s="79">
        <v>2654383</v>
      </c>
      <c r="FR143" s="79">
        <v>2029677.43</v>
      </c>
      <c r="FS143" s="79">
        <v>2847872</v>
      </c>
      <c r="FT143" s="79">
        <v>812726</v>
      </c>
      <c r="FU143" s="79">
        <v>1312779</v>
      </c>
      <c r="FV143" s="79">
        <v>644475.43000000005</v>
      </c>
      <c r="FW143" s="79">
        <v>1183365</v>
      </c>
      <c r="FX143" s="79">
        <v>2438432.35</v>
      </c>
      <c r="FY143" s="79">
        <v>1716105</v>
      </c>
      <c r="FZ143" s="79">
        <v>2719788.44</v>
      </c>
      <c r="GA143" s="79">
        <v>2230310.4300000002</v>
      </c>
      <c r="GB143" s="79">
        <v>4631900</v>
      </c>
      <c r="GC143" s="80">
        <v>25221814.079999998</v>
      </c>
      <c r="GD143" s="79">
        <v>488707</v>
      </c>
      <c r="GE143" s="79">
        <v>1252179.8400000001</v>
      </c>
      <c r="GF143" s="79">
        <v>1782833.67</v>
      </c>
      <c r="GG143" s="79">
        <v>1489512.97</v>
      </c>
      <c r="GH143" s="79">
        <v>7186075</v>
      </c>
      <c r="GI143" s="79">
        <v>1681647.05</v>
      </c>
      <c r="GJ143" s="79">
        <v>1978104</v>
      </c>
      <c r="GK143" s="79">
        <v>5776920.8100000005</v>
      </c>
      <c r="GL143" s="79">
        <v>1557277.92</v>
      </c>
      <c r="GM143" s="79">
        <v>3089747</v>
      </c>
      <c r="GN143" s="79">
        <v>3393426.8</v>
      </c>
      <c r="GO143" s="79">
        <v>3707117.94</v>
      </c>
      <c r="GP143" s="80">
        <f t="shared" si="64"/>
        <v>33383550.000000007</v>
      </c>
      <c r="GQ143" s="79">
        <v>499728.95</v>
      </c>
      <c r="GR143" s="79">
        <v>2095382.24</v>
      </c>
      <c r="GS143" s="79">
        <v>5512020.8499999996</v>
      </c>
      <c r="GT143" s="79">
        <v>3548760.58</v>
      </c>
      <c r="GU143" s="79">
        <v>3019154</v>
      </c>
      <c r="GV143" s="79">
        <v>5071669.87</v>
      </c>
      <c r="GW143" s="79">
        <v>5170499.99</v>
      </c>
      <c r="GX143" s="79">
        <v>19498829.73</v>
      </c>
      <c r="GY143" s="79">
        <v>7073193.3399999999</v>
      </c>
      <c r="GZ143" s="79">
        <v>11428831.41</v>
      </c>
      <c r="HA143" s="79">
        <v>13672893.439999999</v>
      </c>
      <c r="HB143" s="79">
        <v>11747776.48</v>
      </c>
      <c r="HC143" s="80">
        <f t="shared" si="65"/>
        <v>88338740.879999995</v>
      </c>
      <c r="HD143" s="79">
        <v>2063402</v>
      </c>
      <c r="HE143" s="79">
        <v>3881964</v>
      </c>
      <c r="HF143" s="79">
        <v>1493418</v>
      </c>
      <c r="HG143" s="79">
        <v>3656745</v>
      </c>
      <c r="HH143" s="79">
        <v>5238281</v>
      </c>
      <c r="HI143" s="79">
        <v>5729113.4700000007</v>
      </c>
      <c r="HJ143" s="79">
        <v>4468718.82</v>
      </c>
      <c r="HK143" s="79">
        <v>5939479.75</v>
      </c>
      <c r="HL143" s="79">
        <v>4469033.46</v>
      </c>
      <c r="HM143" s="79">
        <v>2752956.21</v>
      </c>
      <c r="HN143" s="79">
        <v>1684287</v>
      </c>
      <c r="HO143" s="79">
        <v>4158398</v>
      </c>
      <c r="HP143" s="80">
        <f t="shared" si="66"/>
        <v>45535796.710000001</v>
      </c>
      <c r="HQ143" s="79">
        <v>1649882</v>
      </c>
      <c r="HR143" s="79">
        <v>1281153</v>
      </c>
      <c r="HS143" s="79">
        <v>774940</v>
      </c>
      <c r="HT143" s="79">
        <v>2074167.12</v>
      </c>
      <c r="HU143" s="79">
        <v>1305543</v>
      </c>
      <c r="HV143" s="79">
        <v>1595033</v>
      </c>
      <c r="HW143" s="79">
        <v>1381953.67</v>
      </c>
      <c r="HX143" s="79">
        <v>1884005</v>
      </c>
      <c r="HY143" s="79">
        <v>2093157</v>
      </c>
      <c r="HZ143" s="79">
        <v>3237335</v>
      </c>
      <c r="IA143" s="79">
        <v>384977</v>
      </c>
      <c r="IB143" s="79">
        <v>3719398</v>
      </c>
      <c r="IC143" s="80">
        <f t="shared" si="67"/>
        <v>21381543.789999999</v>
      </c>
      <c r="ID143" s="79">
        <v>4041822</v>
      </c>
      <c r="IE143" s="79">
        <v>1762576</v>
      </c>
      <c r="IF143" s="79">
        <v>2142567</v>
      </c>
      <c r="IG143" s="79">
        <v>57776</v>
      </c>
      <c r="IH143" s="79">
        <v>1839361</v>
      </c>
      <c r="II143" s="79">
        <v>360792.33999999997</v>
      </c>
      <c r="IJ143" s="79">
        <v>1626829</v>
      </c>
      <c r="IK143" s="79">
        <v>8190953</v>
      </c>
      <c r="IL143" s="79">
        <v>4380410</v>
      </c>
      <c r="IM143" s="79">
        <v>1539400</v>
      </c>
      <c r="IN143" s="79">
        <v>1342956</v>
      </c>
      <c r="IO143" s="79">
        <v>527211</v>
      </c>
      <c r="IP143" s="80">
        <f t="shared" si="68"/>
        <v>27812653.34</v>
      </c>
      <c r="IQ143" s="79">
        <v>318817</v>
      </c>
      <c r="IR143" s="79">
        <v>524745</v>
      </c>
      <c r="IS143" s="79">
        <v>9216267</v>
      </c>
      <c r="IT143" s="79">
        <v>1343891</v>
      </c>
      <c r="IU143" s="79">
        <v>819750</v>
      </c>
      <c r="IV143" s="79">
        <v>3452845</v>
      </c>
      <c r="IW143" s="79">
        <v>2631704</v>
      </c>
      <c r="IX143" s="79">
        <v>-524774</v>
      </c>
      <c r="IY143" s="79">
        <v>2276810</v>
      </c>
      <c r="IZ143" s="79">
        <v>2326926</v>
      </c>
      <c r="JA143" s="79">
        <v>1633394</v>
      </c>
      <c r="JB143" s="79">
        <v>11233153</v>
      </c>
      <c r="JC143" s="80">
        <f t="shared" si="69"/>
        <v>35253528</v>
      </c>
      <c r="JD143" s="79">
        <v>620653</v>
      </c>
      <c r="JE143" s="79">
        <v>1220676</v>
      </c>
      <c r="JF143" s="79">
        <v>681287</v>
      </c>
      <c r="JG143" s="79">
        <v>699691</v>
      </c>
      <c r="JH143" s="79">
        <v>398794</v>
      </c>
      <c r="JI143" s="79">
        <v>1579096</v>
      </c>
      <c r="JJ143" s="79">
        <v>645719</v>
      </c>
      <c r="JK143" s="79">
        <v>880186</v>
      </c>
      <c r="JL143" s="79">
        <v>975679</v>
      </c>
      <c r="JM143" s="79">
        <v>490695</v>
      </c>
      <c r="JN143" s="79">
        <v>2950429</v>
      </c>
      <c r="JO143" s="79">
        <v>3827579</v>
      </c>
      <c r="JP143" s="80">
        <f t="shared" si="70"/>
        <v>14970484</v>
      </c>
      <c r="JQ143" s="79">
        <v>1181751</v>
      </c>
      <c r="JR143" s="79">
        <v>384710</v>
      </c>
      <c r="JS143" s="79">
        <v>2578703</v>
      </c>
      <c r="JT143" s="79">
        <v>863528</v>
      </c>
      <c r="JU143" s="79">
        <v>202487</v>
      </c>
      <c r="JV143" s="79">
        <v>611180</v>
      </c>
      <c r="JW143" s="79">
        <v>1065139</v>
      </c>
      <c r="JX143" s="79">
        <v>336531</v>
      </c>
      <c r="JY143" s="79">
        <v>272363</v>
      </c>
      <c r="JZ143" s="79">
        <v>2306829</v>
      </c>
      <c r="KA143" s="79">
        <v>2782624</v>
      </c>
      <c r="KB143" s="79">
        <v>4561502</v>
      </c>
      <c r="KC143" s="80">
        <f t="shared" si="71"/>
        <v>17147347</v>
      </c>
      <c r="KD143" s="79">
        <v>540887</v>
      </c>
      <c r="KE143" s="79">
        <v>227339</v>
      </c>
      <c r="KF143" s="79">
        <v>651053</v>
      </c>
      <c r="KG143" s="79">
        <v>1793024</v>
      </c>
      <c r="KH143" s="79">
        <v>2223456</v>
      </c>
      <c r="KI143" s="79">
        <v>840310</v>
      </c>
      <c r="KJ143" s="79">
        <v>778949</v>
      </c>
      <c r="KK143" s="79">
        <v>321462</v>
      </c>
      <c r="KL143" s="79">
        <v>908345</v>
      </c>
      <c r="KM143" s="79">
        <v>1052469</v>
      </c>
      <c r="KN143" s="79">
        <v>1737202</v>
      </c>
      <c r="KO143" s="79">
        <v>3407950</v>
      </c>
      <c r="KP143" s="80">
        <f t="shared" si="72"/>
        <v>14482446</v>
      </c>
      <c r="KQ143" s="79">
        <v>43782</v>
      </c>
      <c r="KR143" s="79">
        <v>227814</v>
      </c>
      <c r="KS143" s="79">
        <v>381066</v>
      </c>
      <c r="KT143" s="79">
        <v>288556</v>
      </c>
      <c r="KU143" s="79">
        <v>220654</v>
      </c>
      <c r="KV143" s="79">
        <v>400958</v>
      </c>
      <c r="KW143" s="79">
        <v>351477</v>
      </c>
      <c r="KX143" s="79">
        <v>4584782</v>
      </c>
      <c r="KY143" s="79">
        <v>482962</v>
      </c>
      <c r="KZ143" s="79">
        <v>237088</v>
      </c>
      <c r="LA143" s="79">
        <v>959751</v>
      </c>
      <c r="LB143" s="79">
        <v>2398358</v>
      </c>
      <c r="LC143" s="80">
        <f t="shared" si="73"/>
        <v>10577248</v>
      </c>
      <c r="LD143" s="79">
        <v>58945</v>
      </c>
      <c r="LE143" s="79">
        <v>325426</v>
      </c>
      <c r="LF143" s="79">
        <v>53458</v>
      </c>
      <c r="LG143" s="79">
        <v>576832</v>
      </c>
      <c r="LH143" s="79">
        <v>414154</v>
      </c>
      <c r="LI143" s="79">
        <v>208791</v>
      </c>
      <c r="LJ143" s="81" t="e">
        <f>+INDEX(#REF!,MATCH($B143,#REF!,0),MATCH(LJ$6,#REF!,0))</f>
        <v>#REF!</v>
      </c>
      <c r="LK143" s="82"/>
      <c r="LL143" s="81"/>
      <c r="LM143" s="81"/>
      <c r="LN143" s="81"/>
      <c r="LO143" s="81"/>
      <c r="LP143" s="80" t="e">
        <f t="shared" si="74"/>
        <v>#REF!</v>
      </c>
    </row>
    <row r="144" spans="1:328" hidden="1" outlineLevel="1">
      <c r="B144" t="str">
        <f t="shared" si="63"/>
        <v>OTROSCALLAO</v>
      </c>
      <c r="C144" s="78" t="s">
        <v>404</v>
      </c>
      <c r="D144" s="79">
        <v>0</v>
      </c>
      <c r="E144" s="79">
        <v>0</v>
      </c>
      <c r="F144" s="79">
        <v>0</v>
      </c>
      <c r="G144" s="79">
        <v>0</v>
      </c>
      <c r="H144" s="79">
        <v>0</v>
      </c>
      <c r="I144" s="79">
        <v>0</v>
      </c>
      <c r="J144" s="79">
        <v>0</v>
      </c>
      <c r="K144" s="79">
        <v>0</v>
      </c>
      <c r="L144" s="79">
        <v>0</v>
      </c>
      <c r="M144" s="79">
        <v>0</v>
      </c>
      <c r="N144" s="79">
        <v>0</v>
      </c>
      <c r="O144" s="79">
        <v>0</v>
      </c>
      <c r="P144" s="80">
        <v>0</v>
      </c>
      <c r="Q144" s="79">
        <v>0</v>
      </c>
      <c r="R144" s="79">
        <v>0</v>
      </c>
      <c r="S144" s="79">
        <v>0</v>
      </c>
      <c r="T144" s="79">
        <v>0</v>
      </c>
      <c r="U144" s="79">
        <v>0</v>
      </c>
      <c r="V144" s="79">
        <v>0</v>
      </c>
      <c r="W144" s="79">
        <v>0</v>
      </c>
      <c r="X144" s="79">
        <v>0</v>
      </c>
      <c r="Y144" s="79">
        <v>0</v>
      </c>
      <c r="Z144" s="79">
        <v>0</v>
      </c>
      <c r="AA144" s="79">
        <v>0</v>
      </c>
      <c r="AB144" s="79">
        <v>0</v>
      </c>
      <c r="AC144" s="80">
        <v>0</v>
      </c>
      <c r="AD144" s="79">
        <v>0</v>
      </c>
      <c r="AE144" s="79">
        <v>0</v>
      </c>
      <c r="AF144" s="79">
        <v>0</v>
      </c>
      <c r="AG144" s="79">
        <v>0</v>
      </c>
      <c r="AH144" s="79">
        <v>0</v>
      </c>
      <c r="AI144" s="79">
        <v>0</v>
      </c>
      <c r="AJ144" s="79">
        <v>0</v>
      </c>
      <c r="AK144" s="79">
        <v>0</v>
      </c>
      <c r="AL144" s="79">
        <v>0</v>
      </c>
      <c r="AM144" s="79">
        <v>0</v>
      </c>
      <c r="AN144" s="79">
        <v>0</v>
      </c>
      <c r="AO144" s="79">
        <v>0</v>
      </c>
      <c r="AP144" s="80">
        <v>0</v>
      </c>
      <c r="AQ144" s="79">
        <v>0</v>
      </c>
      <c r="AR144" s="79">
        <v>0</v>
      </c>
      <c r="AS144" s="79">
        <v>0</v>
      </c>
      <c r="AT144" s="79">
        <v>0</v>
      </c>
      <c r="AU144" s="79">
        <v>0</v>
      </c>
      <c r="AV144" s="79">
        <v>0</v>
      </c>
      <c r="AW144" s="79">
        <v>0</v>
      </c>
      <c r="AX144" s="79">
        <v>0</v>
      </c>
      <c r="AY144" s="79">
        <v>0</v>
      </c>
      <c r="AZ144" s="79">
        <v>0</v>
      </c>
      <c r="BA144" s="79">
        <v>0</v>
      </c>
      <c r="BB144" s="79">
        <v>0</v>
      </c>
      <c r="BC144" s="80">
        <v>0</v>
      </c>
      <c r="BD144" s="79">
        <v>0</v>
      </c>
      <c r="BE144" s="79">
        <v>0</v>
      </c>
      <c r="BF144" s="79">
        <v>0</v>
      </c>
      <c r="BG144" s="79">
        <v>0</v>
      </c>
      <c r="BH144" s="79">
        <v>0</v>
      </c>
      <c r="BI144" s="79">
        <v>0</v>
      </c>
      <c r="BJ144" s="79">
        <v>0</v>
      </c>
      <c r="BK144" s="79">
        <v>0</v>
      </c>
      <c r="BL144" s="79">
        <v>0</v>
      </c>
      <c r="BM144" s="79">
        <v>0</v>
      </c>
      <c r="BN144" s="79">
        <v>0</v>
      </c>
      <c r="BO144" s="79">
        <v>0</v>
      </c>
      <c r="BP144" s="80">
        <v>0</v>
      </c>
      <c r="BQ144" s="79">
        <v>0</v>
      </c>
      <c r="BR144" s="79">
        <v>0</v>
      </c>
      <c r="BS144" s="79">
        <v>0</v>
      </c>
      <c r="BT144" s="79">
        <v>0</v>
      </c>
      <c r="BU144" s="79">
        <v>0</v>
      </c>
      <c r="BV144" s="79">
        <v>0</v>
      </c>
      <c r="BW144" s="79">
        <v>0</v>
      </c>
      <c r="BX144" s="79">
        <v>0</v>
      </c>
      <c r="BY144" s="79">
        <v>0</v>
      </c>
      <c r="BZ144" s="79">
        <v>0</v>
      </c>
      <c r="CA144" s="79">
        <v>0</v>
      </c>
      <c r="CB144" s="79">
        <v>0</v>
      </c>
      <c r="CC144" s="80">
        <v>0</v>
      </c>
      <c r="CD144" s="79">
        <v>0</v>
      </c>
      <c r="CE144" s="79">
        <v>0</v>
      </c>
      <c r="CF144" s="79">
        <v>0</v>
      </c>
      <c r="CG144" s="79">
        <v>0</v>
      </c>
      <c r="CH144" s="79">
        <v>0</v>
      </c>
      <c r="CI144" s="79">
        <v>0</v>
      </c>
      <c r="CJ144" s="79">
        <v>0</v>
      </c>
      <c r="CK144" s="79">
        <v>0</v>
      </c>
      <c r="CL144" s="79">
        <v>0</v>
      </c>
      <c r="CM144" s="79">
        <v>0</v>
      </c>
      <c r="CN144" s="79">
        <v>0</v>
      </c>
      <c r="CO144" s="79">
        <v>0</v>
      </c>
      <c r="CP144" s="80">
        <v>0</v>
      </c>
      <c r="CQ144" s="79">
        <v>0</v>
      </c>
      <c r="CR144" s="79">
        <v>0</v>
      </c>
      <c r="CS144" s="79">
        <v>0</v>
      </c>
      <c r="CT144" s="79">
        <v>0</v>
      </c>
      <c r="CU144" s="79">
        <v>0</v>
      </c>
      <c r="CV144" s="79">
        <v>0</v>
      </c>
      <c r="CW144" s="79">
        <v>0</v>
      </c>
      <c r="CX144" s="79">
        <v>0</v>
      </c>
      <c r="CY144" s="79">
        <v>0</v>
      </c>
      <c r="CZ144" s="79">
        <v>0</v>
      </c>
      <c r="DA144" s="79">
        <v>0</v>
      </c>
      <c r="DB144" s="79">
        <v>0</v>
      </c>
      <c r="DC144" s="80">
        <v>0</v>
      </c>
      <c r="DD144" s="79">
        <v>0</v>
      </c>
      <c r="DE144" s="79">
        <v>0</v>
      </c>
      <c r="DF144" s="79">
        <v>0</v>
      </c>
      <c r="DG144" s="79">
        <v>0</v>
      </c>
      <c r="DH144" s="79">
        <v>0</v>
      </c>
      <c r="DI144" s="79">
        <v>0</v>
      </c>
      <c r="DJ144" s="79">
        <v>0</v>
      </c>
      <c r="DK144" s="79">
        <v>0</v>
      </c>
      <c r="DL144" s="79">
        <v>0</v>
      </c>
      <c r="DM144" s="79">
        <v>0</v>
      </c>
      <c r="DN144" s="79">
        <v>0</v>
      </c>
      <c r="DO144" s="79">
        <v>0</v>
      </c>
      <c r="DP144" s="80">
        <v>0</v>
      </c>
      <c r="DQ144" s="79">
        <v>0</v>
      </c>
      <c r="DR144" s="79">
        <v>0</v>
      </c>
      <c r="DS144" s="79">
        <v>0</v>
      </c>
      <c r="DT144" s="79">
        <v>0</v>
      </c>
      <c r="DU144" s="79">
        <v>0</v>
      </c>
      <c r="DV144" s="79">
        <v>0</v>
      </c>
      <c r="DW144" s="79">
        <v>0</v>
      </c>
      <c r="DX144" s="79">
        <v>4000</v>
      </c>
      <c r="DY144" s="79">
        <v>2000</v>
      </c>
      <c r="DZ144" s="79">
        <v>2000</v>
      </c>
      <c r="EA144" s="79">
        <v>2000</v>
      </c>
      <c r="EB144" s="79">
        <v>5000</v>
      </c>
      <c r="EC144" s="80">
        <v>15000</v>
      </c>
      <c r="ED144" s="79">
        <v>1000</v>
      </c>
      <c r="EE144" s="79">
        <v>2000</v>
      </c>
      <c r="EF144" s="79">
        <v>2000</v>
      </c>
      <c r="EG144" s="79">
        <v>1000</v>
      </c>
      <c r="EH144" s="79">
        <v>2050</v>
      </c>
      <c r="EI144" s="79">
        <v>2000</v>
      </c>
      <c r="EJ144" s="79">
        <v>500</v>
      </c>
      <c r="EK144" s="79">
        <v>500</v>
      </c>
      <c r="EL144" s="79">
        <v>1200</v>
      </c>
      <c r="EM144" s="79">
        <v>2000</v>
      </c>
      <c r="EN144" s="79">
        <v>2000</v>
      </c>
      <c r="EO144" s="79">
        <v>2000</v>
      </c>
      <c r="EP144" s="80">
        <v>18250</v>
      </c>
      <c r="EQ144" s="79">
        <v>2000</v>
      </c>
      <c r="ER144" s="79">
        <v>1000</v>
      </c>
      <c r="ES144" s="79">
        <v>1500</v>
      </c>
      <c r="ET144" s="79">
        <v>1000</v>
      </c>
      <c r="EU144" s="79">
        <v>2000</v>
      </c>
      <c r="EV144" s="79">
        <v>1000</v>
      </c>
      <c r="EW144" s="79">
        <v>2000</v>
      </c>
      <c r="EX144" s="79">
        <v>2000</v>
      </c>
      <c r="EY144" s="79">
        <v>500</v>
      </c>
      <c r="EZ144" s="79">
        <v>1000</v>
      </c>
      <c r="FA144" s="79">
        <v>3000</v>
      </c>
      <c r="FB144" s="79">
        <v>4000</v>
      </c>
      <c r="FC144" s="80">
        <v>21000</v>
      </c>
      <c r="FD144" s="79">
        <v>3000</v>
      </c>
      <c r="FE144" s="79">
        <v>2000</v>
      </c>
      <c r="FF144" s="79">
        <v>5000</v>
      </c>
      <c r="FG144" s="79">
        <v>3000</v>
      </c>
      <c r="FH144" s="79">
        <v>3000</v>
      </c>
      <c r="FI144" s="79">
        <v>3000</v>
      </c>
      <c r="FJ144" s="79">
        <v>3000</v>
      </c>
      <c r="FK144" s="79">
        <v>5000</v>
      </c>
      <c r="FL144" s="79">
        <v>2000</v>
      </c>
      <c r="FM144" s="79">
        <v>3000</v>
      </c>
      <c r="FN144" s="79">
        <v>5000</v>
      </c>
      <c r="FO144" s="79">
        <v>8000</v>
      </c>
      <c r="FP144" s="80">
        <v>45000</v>
      </c>
      <c r="FQ144" s="79">
        <v>5000</v>
      </c>
      <c r="FR144" s="79">
        <v>3000</v>
      </c>
      <c r="FS144" s="79">
        <v>3000</v>
      </c>
      <c r="FT144" s="79">
        <v>5000</v>
      </c>
      <c r="FU144" s="79">
        <v>3000</v>
      </c>
      <c r="FV144" s="79">
        <v>4000</v>
      </c>
      <c r="FW144" s="79">
        <v>2000</v>
      </c>
      <c r="FX144" s="79">
        <v>3000</v>
      </c>
      <c r="FY144" s="79">
        <v>4000</v>
      </c>
      <c r="FZ144" s="79">
        <v>2000</v>
      </c>
      <c r="GA144" s="79">
        <v>4000</v>
      </c>
      <c r="GB144" s="79">
        <v>7000</v>
      </c>
      <c r="GC144" s="80">
        <v>45000</v>
      </c>
      <c r="GD144" s="79">
        <v>5000</v>
      </c>
      <c r="GE144" s="79">
        <v>3000</v>
      </c>
      <c r="GF144" s="79">
        <v>3000</v>
      </c>
      <c r="GG144" s="79">
        <v>6000</v>
      </c>
      <c r="GH144" s="79">
        <v>2000</v>
      </c>
      <c r="GI144" s="79">
        <v>5000</v>
      </c>
      <c r="GJ144" s="79">
        <v>4500</v>
      </c>
      <c r="GK144" s="79">
        <v>5000</v>
      </c>
      <c r="GL144" s="79">
        <v>5000</v>
      </c>
      <c r="GM144" s="79">
        <v>4000</v>
      </c>
      <c r="GN144" s="79">
        <v>9000</v>
      </c>
      <c r="GO144" s="79">
        <v>11000</v>
      </c>
      <c r="GP144" s="80">
        <f t="shared" si="64"/>
        <v>62500</v>
      </c>
      <c r="GQ144" s="79">
        <v>7000</v>
      </c>
      <c r="GR144" s="79">
        <v>16000</v>
      </c>
      <c r="GS144" s="79">
        <v>13500</v>
      </c>
      <c r="GT144" s="79">
        <v>20000</v>
      </c>
      <c r="GU144" s="79">
        <v>24000</v>
      </c>
      <c r="GV144" s="79">
        <v>25000</v>
      </c>
      <c r="GW144" s="79">
        <v>19000</v>
      </c>
      <c r="GX144" s="79">
        <v>11000</v>
      </c>
      <c r="GY144" s="79">
        <v>18000</v>
      </c>
      <c r="GZ144" s="79">
        <v>17000</v>
      </c>
      <c r="HA144" s="79">
        <v>21000</v>
      </c>
      <c r="HB144" s="79">
        <v>11000</v>
      </c>
      <c r="HC144" s="80">
        <f t="shared" si="65"/>
        <v>202500</v>
      </c>
      <c r="HD144" s="79">
        <v>31000</v>
      </c>
      <c r="HE144" s="79">
        <v>24500</v>
      </c>
      <c r="HF144" s="79">
        <v>19000</v>
      </c>
      <c r="HG144" s="79">
        <v>43500</v>
      </c>
      <c r="HH144" s="79">
        <v>47000</v>
      </c>
      <c r="HI144" s="79">
        <v>6000</v>
      </c>
      <c r="HJ144" s="79">
        <v>6000</v>
      </c>
      <c r="HK144" s="79">
        <v>6000</v>
      </c>
      <c r="HL144" s="79">
        <v>21500</v>
      </c>
      <c r="HM144" s="79">
        <v>21200</v>
      </c>
      <c r="HN144" s="79">
        <v>11500</v>
      </c>
      <c r="HO144" s="79">
        <v>17200</v>
      </c>
      <c r="HP144" s="80">
        <f t="shared" si="66"/>
        <v>254400</v>
      </c>
      <c r="HQ144" s="79">
        <v>11200</v>
      </c>
      <c r="HR144" s="79">
        <v>6000</v>
      </c>
      <c r="HS144" s="79">
        <v>6000</v>
      </c>
      <c r="HT144" s="79">
        <v>11100</v>
      </c>
      <c r="HU144" s="79">
        <v>10600</v>
      </c>
      <c r="HV144" s="79">
        <v>10900</v>
      </c>
      <c r="HW144" s="79">
        <v>11200</v>
      </c>
      <c r="HX144" s="79">
        <v>9250</v>
      </c>
      <c r="HY144" s="79">
        <v>21200</v>
      </c>
      <c r="HZ144" s="79">
        <v>21000</v>
      </c>
      <c r="IA144" s="79">
        <v>21000</v>
      </c>
      <c r="IB144" s="79">
        <v>5800</v>
      </c>
      <c r="IC144" s="80">
        <f t="shared" si="67"/>
        <v>145250</v>
      </c>
      <c r="ID144" s="79">
        <v>13000</v>
      </c>
      <c r="IE144" s="79">
        <v>0</v>
      </c>
      <c r="IF144" s="79">
        <v>0</v>
      </c>
      <c r="IG144" s="79">
        <v>0</v>
      </c>
      <c r="IH144" s="79">
        <v>0</v>
      </c>
      <c r="II144" s="79">
        <v>12000</v>
      </c>
      <c r="IJ144" s="79">
        <v>0</v>
      </c>
      <c r="IK144" s="79">
        <v>0</v>
      </c>
      <c r="IL144" s="79">
        <v>0</v>
      </c>
      <c r="IM144" s="79">
        <v>0</v>
      </c>
      <c r="IN144" s="79">
        <v>0</v>
      </c>
      <c r="IO144" s="79">
        <v>0</v>
      </c>
      <c r="IP144" s="80">
        <f t="shared" si="68"/>
        <v>25000</v>
      </c>
      <c r="IQ144" s="79">
        <v>0</v>
      </c>
      <c r="IR144" s="79">
        <v>0</v>
      </c>
      <c r="IS144" s="79">
        <v>0</v>
      </c>
      <c r="IT144" s="79">
        <v>0</v>
      </c>
      <c r="IU144" s="79">
        <v>0</v>
      </c>
      <c r="IV144" s="79">
        <v>0</v>
      </c>
      <c r="IW144" s="79">
        <v>0</v>
      </c>
      <c r="IX144" s="79">
        <v>0</v>
      </c>
      <c r="IY144" s="79">
        <v>0</v>
      </c>
      <c r="IZ144" s="79">
        <v>0</v>
      </c>
      <c r="JA144" s="79">
        <v>0</v>
      </c>
      <c r="JB144" s="79">
        <v>0</v>
      </c>
      <c r="JC144" s="80">
        <f t="shared" si="69"/>
        <v>0</v>
      </c>
      <c r="JD144" s="79">
        <v>0</v>
      </c>
      <c r="JE144" s="79">
        <v>0</v>
      </c>
      <c r="JF144" s="79">
        <v>0</v>
      </c>
      <c r="JG144" s="79">
        <v>0</v>
      </c>
      <c r="JH144" s="79">
        <v>0</v>
      </c>
      <c r="JI144" s="79">
        <v>0</v>
      </c>
      <c r="JJ144" s="79">
        <v>0</v>
      </c>
      <c r="JK144" s="79">
        <v>0</v>
      </c>
      <c r="JL144" s="79">
        <v>0</v>
      </c>
      <c r="JM144" s="79">
        <v>0</v>
      </c>
      <c r="JN144" s="79">
        <v>0</v>
      </c>
      <c r="JO144" s="79">
        <v>0</v>
      </c>
      <c r="JP144" s="80">
        <f t="shared" si="70"/>
        <v>0</v>
      </c>
      <c r="JQ144" s="79">
        <v>0</v>
      </c>
      <c r="JR144" s="79">
        <v>0</v>
      </c>
      <c r="JS144" s="79">
        <v>0</v>
      </c>
      <c r="JT144" s="79">
        <v>0</v>
      </c>
      <c r="JU144" s="79">
        <v>0</v>
      </c>
      <c r="JV144" s="79">
        <v>0</v>
      </c>
      <c r="JW144" s="79">
        <v>0</v>
      </c>
      <c r="JX144" s="79">
        <v>0</v>
      </c>
      <c r="JY144" s="79">
        <v>0</v>
      </c>
      <c r="JZ144" s="79">
        <v>0</v>
      </c>
      <c r="KA144" s="79">
        <v>0</v>
      </c>
      <c r="KB144" s="79">
        <v>15000</v>
      </c>
      <c r="KC144" s="80">
        <f t="shared" si="71"/>
        <v>15000</v>
      </c>
      <c r="KD144" s="79">
        <v>0</v>
      </c>
      <c r="KE144" s="79">
        <v>0</v>
      </c>
      <c r="KF144" s="79">
        <v>0</v>
      </c>
      <c r="KG144" s="79">
        <v>0</v>
      </c>
      <c r="KH144" s="79">
        <v>0</v>
      </c>
      <c r="KI144" s="79">
        <v>0</v>
      </c>
      <c r="KJ144" s="79">
        <v>0</v>
      </c>
      <c r="KK144" s="79">
        <v>0</v>
      </c>
      <c r="KL144" s="79">
        <v>0</v>
      </c>
      <c r="KM144" s="79">
        <v>0</v>
      </c>
      <c r="KN144" s="79">
        <v>0</v>
      </c>
      <c r="KO144" s="79">
        <v>0</v>
      </c>
      <c r="KP144" s="80">
        <f t="shared" si="72"/>
        <v>0</v>
      </c>
      <c r="KQ144" s="79">
        <v>0</v>
      </c>
      <c r="KR144" s="79">
        <v>0</v>
      </c>
      <c r="KS144" s="79">
        <v>0</v>
      </c>
      <c r="KT144" s="79">
        <v>0</v>
      </c>
      <c r="KU144" s="79">
        <v>0</v>
      </c>
      <c r="KV144" s="79">
        <v>0</v>
      </c>
      <c r="KW144" s="79">
        <v>0</v>
      </c>
      <c r="KX144" s="79">
        <v>0</v>
      </c>
      <c r="KY144" s="79">
        <v>0</v>
      </c>
      <c r="KZ144" s="79">
        <v>0</v>
      </c>
      <c r="LA144" s="79">
        <v>0</v>
      </c>
      <c r="LB144" s="79">
        <v>0</v>
      </c>
      <c r="LC144" s="80">
        <f t="shared" si="73"/>
        <v>0</v>
      </c>
      <c r="LD144" s="79">
        <v>0</v>
      </c>
      <c r="LE144" s="79">
        <v>0</v>
      </c>
      <c r="LF144" s="79">
        <v>0</v>
      </c>
      <c r="LG144" s="79">
        <v>0</v>
      </c>
      <c r="LH144" s="79">
        <v>0</v>
      </c>
      <c r="LI144" s="79">
        <v>0</v>
      </c>
      <c r="LJ144" s="81" t="e">
        <f>+INDEX(#REF!,MATCH($B144,#REF!,0),MATCH(LJ$6,#REF!,0))</f>
        <v>#REF!</v>
      </c>
      <c r="LK144" s="82"/>
      <c r="LL144" s="81"/>
      <c r="LM144" s="81"/>
      <c r="LN144" s="81"/>
      <c r="LO144" s="81"/>
      <c r="LP144" s="80" t="e">
        <f t="shared" si="74"/>
        <v>#REF!</v>
      </c>
    </row>
    <row r="145" spans="2:328" hidden="1" outlineLevel="1">
      <c r="B145" t="str">
        <f t="shared" si="63"/>
        <v>OTROSCUSCO</v>
      </c>
      <c r="C145" s="78" t="s">
        <v>405</v>
      </c>
      <c r="D145" s="79">
        <v>0</v>
      </c>
      <c r="E145" s="79">
        <v>0</v>
      </c>
      <c r="F145" s="79">
        <v>0</v>
      </c>
      <c r="G145" s="79">
        <v>0</v>
      </c>
      <c r="H145" s="79">
        <v>0</v>
      </c>
      <c r="I145" s="79">
        <v>0</v>
      </c>
      <c r="J145" s="79">
        <v>21077.33</v>
      </c>
      <c r="K145" s="79">
        <v>21077.33</v>
      </c>
      <c r="L145" s="79">
        <v>21077.33</v>
      </c>
      <c r="M145" s="79">
        <v>21581</v>
      </c>
      <c r="N145" s="79">
        <v>21581</v>
      </c>
      <c r="O145" s="79">
        <v>21581</v>
      </c>
      <c r="P145" s="80">
        <v>127974.99</v>
      </c>
      <c r="Q145" s="79">
        <v>19323.330000000002</v>
      </c>
      <c r="R145" s="79">
        <v>19323.330000000002</v>
      </c>
      <c r="S145" s="79">
        <v>19323.330000000002</v>
      </c>
      <c r="T145" s="79">
        <v>207541.67</v>
      </c>
      <c r="U145" s="79">
        <v>207541.67</v>
      </c>
      <c r="V145" s="79">
        <v>207541.67</v>
      </c>
      <c r="W145" s="79">
        <v>4748</v>
      </c>
      <c r="X145" s="79">
        <v>4748</v>
      </c>
      <c r="Y145" s="79">
        <v>4748</v>
      </c>
      <c r="Z145" s="79">
        <v>559899</v>
      </c>
      <c r="AA145" s="79">
        <v>559899</v>
      </c>
      <c r="AB145" s="79">
        <v>559899</v>
      </c>
      <c r="AC145" s="80">
        <v>2374536</v>
      </c>
      <c r="AD145" s="79">
        <v>199525.33</v>
      </c>
      <c r="AE145" s="79">
        <v>199525.33</v>
      </c>
      <c r="AF145" s="79">
        <v>199525.33</v>
      </c>
      <c r="AG145" s="79">
        <v>1171652.67</v>
      </c>
      <c r="AH145" s="79">
        <v>1171652.67</v>
      </c>
      <c r="AI145" s="79">
        <v>1171652.67</v>
      </c>
      <c r="AJ145" s="79">
        <v>-117647.67</v>
      </c>
      <c r="AK145" s="79">
        <v>-117647.67</v>
      </c>
      <c r="AL145" s="79">
        <v>-117647.67</v>
      </c>
      <c r="AM145" s="79">
        <v>2715915</v>
      </c>
      <c r="AN145" s="79">
        <v>2715915</v>
      </c>
      <c r="AO145" s="79">
        <v>2715915</v>
      </c>
      <c r="AP145" s="80">
        <v>11908335.99</v>
      </c>
      <c r="AQ145" s="79">
        <v>2807968.67</v>
      </c>
      <c r="AR145" s="79">
        <v>2807968.67</v>
      </c>
      <c r="AS145" s="79">
        <v>2807968.67</v>
      </c>
      <c r="AT145" s="79">
        <v>2700253</v>
      </c>
      <c r="AU145" s="79">
        <v>2700253</v>
      </c>
      <c r="AV145" s="79">
        <v>2700253</v>
      </c>
      <c r="AW145" s="79">
        <v>0</v>
      </c>
      <c r="AX145" s="79">
        <v>0</v>
      </c>
      <c r="AY145" s="79">
        <v>0</v>
      </c>
      <c r="AZ145" s="79">
        <v>0</v>
      </c>
      <c r="BA145" s="79">
        <v>0</v>
      </c>
      <c r="BB145" s="79">
        <v>0</v>
      </c>
      <c r="BC145" s="80">
        <v>16524665.01</v>
      </c>
      <c r="BD145" s="79">
        <v>0</v>
      </c>
      <c r="BE145" s="79">
        <v>0</v>
      </c>
      <c r="BF145" s="79">
        <v>0</v>
      </c>
      <c r="BG145" s="79">
        <v>115254.67</v>
      </c>
      <c r="BH145" s="79">
        <v>115254.67</v>
      </c>
      <c r="BI145" s="79">
        <v>115254.67</v>
      </c>
      <c r="BJ145" s="79">
        <v>0</v>
      </c>
      <c r="BK145" s="79">
        <v>0</v>
      </c>
      <c r="BL145" s="79">
        <v>0</v>
      </c>
      <c r="BM145" s="79">
        <v>0</v>
      </c>
      <c r="BN145" s="79">
        <v>0</v>
      </c>
      <c r="BO145" s="79">
        <v>0</v>
      </c>
      <c r="BP145" s="80">
        <v>345764.01</v>
      </c>
      <c r="BQ145" s="79">
        <v>0</v>
      </c>
      <c r="BR145" s="79">
        <v>0</v>
      </c>
      <c r="BS145" s="79">
        <v>0</v>
      </c>
      <c r="BT145" s="79">
        <v>0</v>
      </c>
      <c r="BU145" s="79">
        <v>0</v>
      </c>
      <c r="BV145" s="79">
        <v>0</v>
      </c>
      <c r="BW145" s="79">
        <v>32461</v>
      </c>
      <c r="BX145" s="79">
        <v>32461</v>
      </c>
      <c r="BY145" s="79">
        <v>32461</v>
      </c>
      <c r="BZ145" s="79">
        <v>16683.330000000002</v>
      </c>
      <c r="CA145" s="79">
        <v>16683.330000000002</v>
      </c>
      <c r="CB145" s="79">
        <v>16683.330000000002</v>
      </c>
      <c r="CC145" s="80">
        <v>147432.99</v>
      </c>
      <c r="CD145" s="79">
        <v>9355.68</v>
      </c>
      <c r="CE145" s="79">
        <v>9355.68</v>
      </c>
      <c r="CF145" s="79">
        <v>9355.68</v>
      </c>
      <c r="CG145" s="79">
        <v>0</v>
      </c>
      <c r="CH145" s="79">
        <v>0</v>
      </c>
      <c r="CI145" s="79">
        <v>0</v>
      </c>
      <c r="CJ145" s="79">
        <v>0</v>
      </c>
      <c r="CK145" s="79">
        <v>0</v>
      </c>
      <c r="CL145" s="79">
        <v>0</v>
      </c>
      <c r="CM145" s="79">
        <v>0</v>
      </c>
      <c r="CN145" s="79">
        <v>0</v>
      </c>
      <c r="CO145" s="79">
        <v>0</v>
      </c>
      <c r="CP145" s="80">
        <v>28067.040000000001</v>
      </c>
      <c r="CQ145" s="79">
        <v>0</v>
      </c>
      <c r="CR145" s="79">
        <v>0</v>
      </c>
      <c r="CS145" s="79">
        <v>0</v>
      </c>
      <c r="CT145" s="79">
        <v>0</v>
      </c>
      <c r="CU145" s="79">
        <v>0</v>
      </c>
      <c r="CV145" s="79">
        <v>0</v>
      </c>
      <c r="CW145" s="79">
        <v>0</v>
      </c>
      <c r="CX145" s="79">
        <v>0</v>
      </c>
      <c r="CY145" s="79">
        <v>0</v>
      </c>
      <c r="CZ145" s="79">
        <v>1906561</v>
      </c>
      <c r="DA145" s="79">
        <v>1906561</v>
      </c>
      <c r="DB145" s="79">
        <v>1906561</v>
      </c>
      <c r="DC145" s="80">
        <v>5719683</v>
      </c>
      <c r="DD145" s="79">
        <v>922582.67</v>
      </c>
      <c r="DE145" s="79">
        <v>922582.67</v>
      </c>
      <c r="DF145" s="79">
        <v>922582.67</v>
      </c>
      <c r="DG145" s="79">
        <v>635107.32999999996</v>
      </c>
      <c r="DH145" s="79">
        <v>635107.32999999996</v>
      </c>
      <c r="DI145" s="79">
        <v>635107.32999999996</v>
      </c>
      <c r="DJ145" s="79">
        <v>1297257.81</v>
      </c>
      <c r="DK145" s="79">
        <v>1297257.81</v>
      </c>
      <c r="DL145" s="79">
        <v>1297257.81</v>
      </c>
      <c r="DM145" s="79">
        <v>3087982.22</v>
      </c>
      <c r="DN145" s="79">
        <v>3087982.22</v>
      </c>
      <c r="DO145" s="79">
        <v>3087982.22</v>
      </c>
      <c r="DP145" s="80">
        <v>17828790.090000004</v>
      </c>
      <c r="DQ145" s="79">
        <v>863148</v>
      </c>
      <c r="DR145" s="79">
        <v>863148</v>
      </c>
      <c r="DS145" s="79">
        <v>863148</v>
      </c>
      <c r="DT145" s="79">
        <v>115354</v>
      </c>
      <c r="DU145" s="79">
        <v>112908</v>
      </c>
      <c r="DV145" s="79">
        <v>5017058.5</v>
      </c>
      <c r="DW145" s="79">
        <v>219628.66</v>
      </c>
      <c r="DX145" s="79">
        <v>110370</v>
      </c>
      <c r="DY145" s="79">
        <v>206724.74</v>
      </c>
      <c r="DZ145" s="79">
        <v>103265.69</v>
      </c>
      <c r="EA145" s="79">
        <v>125471.47</v>
      </c>
      <c r="EB145" s="79">
        <v>45639.32</v>
      </c>
      <c r="EC145" s="80">
        <v>8645864.3800000008</v>
      </c>
      <c r="ED145" s="79">
        <v>0</v>
      </c>
      <c r="EE145" s="79">
        <v>55645.33</v>
      </c>
      <c r="EF145" s="79">
        <v>131252.1</v>
      </c>
      <c r="EG145" s="79">
        <v>176290.84000000003</v>
      </c>
      <c r="EH145" s="79">
        <v>1034465.15</v>
      </c>
      <c r="EI145" s="79">
        <v>906730.59</v>
      </c>
      <c r="EJ145" s="79">
        <v>558441.79</v>
      </c>
      <c r="EK145" s="79">
        <v>289787.29000000004</v>
      </c>
      <c r="EL145" s="79">
        <v>1586216.03</v>
      </c>
      <c r="EM145" s="79">
        <v>398292.54</v>
      </c>
      <c r="EN145" s="79">
        <v>1347553.46</v>
      </c>
      <c r="EO145" s="79">
        <v>232502.32</v>
      </c>
      <c r="EP145" s="80">
        <v>6717177.4400000004</v>
      </c>
      <c r="EQ145" s="79">
        <v>168451.74</v>
      </c>
      <c r="ER145" s="79">
        <v>917245.16999999993</v>
      </c>
      <c r="ES145" s="79">
        <v>1100375.03</v>
      </c>
      <c r="ET145" s="79">
        <v>1686373.26</v>
      </c>
      <c r="EU145" s="79">
        <v>3398537.43</v>
      </c>
      <c r="EV145" s="79">
        <v>2441000.5499999998</v>
      </c>
      <c r="EW145" s="79">
        <v>2542949.81</v>
      </c>
      <c r="EX145" s="79">
        <v>3152269.77</v>
      </c>
      <c r="EY145" s="79">
        <v>162668.82</v>
      </c>
      <c r="EZ145" s="79">
        <v>361930.11</v>
      </c>
      <c r="FA145" s="79">
        <v>1060335.78</v>
      </c>
      <c r="FB145" s="79">
        <v>9278158.4799999986</v>
      </c>
      <c r="FC145" s="80">
        <v>26270295.949999996</v>
      </c>
      <c r="FD145" s="79">
        <v>368817.13999999996</v>
      </c>
      <c r="FE145" s="79">
        <v>183447</v>
      </c>
      <c r="FF145" s="79">
        <v>526453.6</v>
      </c>
      <c r="FG145" s="79">
        <v>1636192.1799999995</v>
      </c>
      <c r="FH145" s="79">
        <v>210657.54</v>
      </c>
      <c r="FI145" s="79">
        <v>1116784</v>
      </c>
      <c r="FJ145" s="79">
        <v>1237660</v>
      </c>
      <c r="FK145" s="79">
        <v>1068444</v>
      </c>
      <c r="FL145" s="79">
        <v>893593</v>
      </c>
      <c r="FM145" s="79">
        <v>543358</v>
      </c>
      <c r="FN145" s="79">
        <v>257266</v>
      </c>
      <c r="FO145" s="79">
        <v>1286603</v>
      </c>
      <c r="FP145" s="80">
        <v>9329275.459999999</v>
      </c>
      <c r="FQ145" s="79">
        <v>1064842</v>
      </c>
      <c r="FR145" s="79">
        <v>161353</v>
      </c>
      <c r="FS145" s="79">
        <v>1570194.09</v>
      </c>
      <c r="FT145" s="79">
        <v>195694</v>
      </c>
      <c r="FU145" s="79">
        <v>29879959.899999999</v>
      </c>
      <c r="FV145" s="79">
        <v>13427385</v>
      </c>
      <c r="FW145" s="79">
        <v>13394467.140000001</v>
      </c>
      <c r="FX145" s="79">
        <v>6902438.5100000007</v>
      </c>
      <c r="FY145" s="79">
        <v>7496396.4100000001</v>
      </c>
      <c r="FZ145" s="79">
        <v>10458921.66</v>
      </c>
      <c r="GA145" s="79">
        <v>13001948.470000001</v>
      </c>
      <c r="GB145" s="79">
        <v>26903666.010000002</v>
      </c>
      <c r="GC145" s="80">
        <v>124457266.19</v>
      </c>
      <c r="GD145" s="79">
        <v>-5140699.72</v>
      </c>
      <c r="GE145" s="79">
        <v>12879963.98</v>
      </c>
      <c r="GF145" s="79">
        <v>7086753.1900000004</v>
      </c>
      <c r="GG145" s="79">
        <v>7166127.9000000004</v>
      </c>
      <c r="GH145" s="79">
        <v>15070118.15</v>
      </c>
      <c r="GI145" s="79">
        <v>4053517.08</v>
      </c>
      <c r="GJ145" s="79">
        <v>5942560.0099999998</v>
      </c>
      <c r="GK145" s="79">
        <v>5587932.0199999996</v>
      </c>
      <c r="GL145" s="79">
        <v>3044166.7600000002</v>
      </c>
      <c r="GM145" s="79">
        <v>5170336.2200000007</v>
      </c>
      <c r="GN145" s="79">
        <v>14249396.59</v>
      </c>
      <c r="GO145" s="79">
        <v>15984288.869999999</v>
      </c>
      <c r="GP145" s="80">
        <f t="shared" si="64"/>
        <v>91094461.049999997</v>
      </c>
      <c r="GQ145" s="79">
        <v>627047.41999999993</v>
      </c>
      <c r="GR145" s="79">
        <v>17032802.239999998</v>
      </c>
      <c r="GS145" s="79">
        <v>21500063.699999999</v>
      </c>
      <c r="GT145" s="79">
        <v>530750.92999999993</v>
      </c>
      <c r="GU145" s="79">
        <v>162819.59000000003</v>
      </c>
      <c r="GV145" s="79">
        <v>179972.88</v>
      </c>
      <c r="GW145" s="79">
        <v>143065.57</v>
      </c>
      <c r="GX145" s="79">
        <v>-1039026.8300000001</v>
      </c>
      <c r="GY145" s="79">
        <v>1101650.55</v>
      </c>
      <c r="GZ145" s="79">
        <v>110762.82</v>
      </c>
      <c r="HA145" s="79">
        <v>126470.06999999998</v>
      </c>
      <c r="HB145" s="79">
        <v>394866.4</v>
      </c>
      <c r="HC145" s="80">
        <f t="shared" si="65"/>
        <v>40871245.340000004</v>
      </c>
      <c r="HD145" s="79">
        <v>14743125.140000001</v>
      </c>
      <c r="HE145" s="79">
        <v>595997.51</v>
      </c>
      <c r="HF145" s="79">
        <v>508473.53</v>
      </c>
      <c r="HG145" s="79">
        <v>268942.45999999996</v>
      </c>
      <c r="HH145" s="79">
        <v>3593185.9699999997</v>
      </c>
      <c r="HI145" s="79">
        <v>9580202.6800000016</v>
      </c>
      <c r="HJ145" s="79">
        <v>187638.55</v>
      </c>
      <c r="HK145" s="79">
        <v>1134672.6400000001</v>
      </c>
      <c r="HL145" s="79">
        <v>2862659.14</v>
      </c>
      <c r="HM145" s="79">
        <v>2094408.27</v>
      </c>
      <c r="HN145" s="79">
        <v>205926</v>
      </c>
      <c r="HO145" s="79">
        <v>298378.68</v>
      </c>
      <c r="HP145" s="80">
        <f t="shared" si="66"/>
        <v>36073610.57</v>
      </c>
      <c r="HQ145" s="79">
        <v>689629.27</v>
      </c>
      <c r="HR145" s="79">
        <v>946498.99</v>
      </c>
      <c r="HS145" s="79">
        <v>4333329.6899999995</v>
      </c>
      <c r="HT145" s="79">
        <v>1443940.3900000001</v>
      </c>
      <c r="HU145" s="79">
        <v>818332.05</v>
      </c>
      <c r="HV145" s="79">
        <v>3331112.71</v>
      </c>
      <c r="HW145" s="79">
        <v>508890.06</v>
      </c>
      <c r="HX145" s="79">
        <v>366614</v>
      </c>
      <c r="HY145" s="79">
        <v>2563675.9900000002</v>
      </c>
      <c r="HZ145" s="79">
        <v>535936.51</v>
      </c>
      <c r="IA145" s="79">
        <v>282210.43</v>
      </c>
      <c r="IB145" s="79">
        <v>4682830.78</v>
      </c>
      <c r="IC145" s="80">
        <f t="shared" si="67"/>
        <v>20503000.870000001</v>
      </c>
      <c r="ID145" s="79">
        <v>91288</v>
      </c>
      <c r="IE145" s="79">
        <v>140085.76999999999</v>
      </c>
      <c r="IF145" s="79">
        <v>28223.4</v>
      </c>
      <c r="IG145" s="79">
        <v>2667.3</v>
      </c>
      <c r="IH145" s="79">
        <v>54939.25</v>
      </c>
      <c r="II145" s="79">
        <v>572638.94999999995</v>
      </c>
      <c r="IJ145" s="79">
        <v>145321.68</v>
      </c>
      <c r="IK145" s="79">
        <v>1062712</v>
      </c>
      <c r="IL145" s="79">
        <v>1043614</v>
      </c>
      <c r="IM145" s="79">
        <v>341857</v>
      </c>
      <c r="IN145" s="79">
        <v>459987</v>
      </c>
      <c r="IO145" s="79">
        <v>3233444</v>
      </c>
      <c r="IP145" s="80">
        <f t="shared" si="68"/>
        <v>7176778.3499999996</v>
      </c>
      <c r="IQ145" s="79">
        <v>525188</v>
      </c>
      <c r="IR145" s="79">
        <v>146257</v>
      </c>
      <c r="IS145" s="79">
        <v>239933</v>
      </c>
      <c r="IT145" s="79">
        <v>365594</v>
      </c>
      <c r="IU145" s="79">
        <v>210164</v>
      </c>
      <c r="IV145" s="79">
        <v>158068</v>
      </c>
      <c r="IW145" s="79">
        <v>1565198</v>
      </c>
      <c r="IX145" s="79">
        <v>335285</v>
      </c>
      <c r="IY145" s="79">
        <v>963740</v>
      </c>
      <c r="IZ145" s="79">
        <v>645555</v>
      </c>
      <c r="JA145" s="79">
        <v>1085937</v>
      </c>
      <c r="JB145" s="79">
        <v>2683956</v>
      </c>
      <c r="JC145" s="80">
        <f t="shared" si="69"/>
        <v>8924875</v>
      </c>
      <c r="JD145" s="79">
        <v>616936</v>
      </c>
      <c r="JE145" s="79">
        <v>249146</v>
      </c>
      <c r="JF145" s="79">
        <v>89245</v>
      </c>
      <c r="JG145" s="79">
        <v>615720</v>
      </c>
      <c r="JH145" s="79">
        <v>5637</v>
      </c>
      <c r="JI145" s="79">
        <v>1139673</v>
      </c>
      <c r="JJ145" s="79">
        <v>500</v>
      </c>
      <c r="JK145" s="79">
        <v>112342</v>
      </c>
      <c r="JL145" s="79">
        <v>2600</v>
      </c>
      <c r="JM145" s="79">
        <v>311682</v>
      </c>
      <c r="JN145" s="79">
        <v>1431744</v>
      </c>
      <c r="JO145" s="79">
        <v>2181661</v>
      </c>
      <c r="JP145" s="80">
        <f t="shared" si="70"/>
        <v>6756886</v>
      </c>
      <c r="JQ145" s="79">
        <v>114200</v>
      </c>
      <c r="JR145" s="79">
        <v>620283</v>
      </c>
      <c r="JS145" s="79">
        <v>18145071</v>
      </c>
      <c r="JT145" s="79">
        <v>754456</v>
      </c>
      <c r="JU145" s="79">
        <v>331678</v>
      </c>
      <c r="JV145" s="79">
        <v>1624744</v>
      </c>
      <c r="JW145" s="79">
        <v>1580622</v>
      </c>
      <c r="JX145" s="79">
        <v>1733499</v>
      </c>
      <c r="JY145" s="79">
        <v>1262617</v>
      </c>
      <c r="JZ145" s="79">
        <v>686304</v>
      </c>
      <c r="KA145" s="79">
        <v>21000</v>
      </c>
      <c r="KB145" s="79">
        <v>1526231</v>
      </c>
      <c r="KC145" s="80">
        <f t="shared" si="71"/>
        <v>28400705</v>
      </c>
      <c r="KD145" s="79">
        <v>1500000</v>
      </c>
      <c r="KE145" s="79">
        <v>2100</v>
      </c>
      <c r="KF145" s="79">
        <v>176054</v>
      </c>
      <c r="KG145" s="79">
        <v>69540</v>
      </c>
      <c r="KH145" s="79">
        <v>11261</v>
      </c>
      <c r="KI145" s="79">
        <v>16045</v>
      </c>
      <c r="KJ145" s="79">
        <v>1101620</v>
      </c>
      <c r="KK145" s="79">
        <v>240076</v>
      </c>
      <c r="KL145" s="79">
        <v>96612</v>
      </c>
      <c r="KM145" s="79">
        <v>96690</v>
      </c>
      <c r="KN145" s="79">
        <v>1121554</v>
      </c>
      <c r="KO145" s="79">
        <v>11572614</v>
      </c>
      <c r="KP145" s="80">
        <f t="shared" si="72"/>
        <v>16004166</v>
      </c>
      <c r="KQ145" s="79">
        <v>258939</v>
      </c>
      <c r="KR145" s="79">
        <v>661358</v>
      </c>
      <c r="KS145" s="79">
        <v>888365</v>
      </c>
      <c r="KT145" s="79">
        <v>3771768</v>
      </c>
      <c r="KU145" s="79">
        <v>5303162</v>
      </c>
      <c r="KV145" s="79">
        <v>10000</v>
      </c>
      <c r="KW145" s="79">
        <v>14099</v>
      </c>
      <c r="KX145" s="79">
        <v>16000</v>
      </c>
      <c r="KY145" s="79">
        <v>19000</v>
      </c>
      <c r="KZ145" s="79">
        <v>25000</v>
      </c>
      <c r="LA145" s="79">
        <v>10000</v>
      </c>
      <c r="LB145" s="79">
        <v>10107</v>
      </c>
      <c r="LC145" s="80">
        <f t="shared" si="73"/>
        <v>10987798</v>
      </c>
      <c r="LD145" s="79">
        <v>705107</v>
      </c>
      <c r="LE145" s="79">
        <v>396500</v>
      </c>
      <c r="LF145" s="79">
        <v>171474</v>
      </c>
      <c r="LG145" s="79">
        <v>2993314</v>
      </c>
      <c r="LH145" s="79">
        <v>180250</v>
      </c>
      <c r="LI145" s="79">
        <v>44548</v>
      </c>
      <c r="LJ145" s="81" t="e">
        <f>+INDEX(#REF!,MATCH($B145,#REF!,0),MATCH(LJ$6,#REF!,0))</f>
        <v>#REF!</v>
      </c>
      <c r="LK145" s="82"/>
      <c r="LL145" s="81"/>
      <c r="LM145" s="81"/>
      <c r="LN145" s="81"/>
      <c r="LO145" s="81"/>
      <c r="LP145" s="80" t="e">
        <f t="shared" si="74"/>
        <v>#REF!</v>
      </c>
    </row>
    <row r="146" spans="2:328" hidden="1" outlineLevel="1">
      <c r="B146" t="str">
        <f t="shared" si="63"/>
        <v>OTROSHUANCAVELICA</v>
      </c>
      <c r="C146" s="78" t="s">
        <v>406</v>
      </c>
      <c r="D146" s="79">
        <v>0</v>
      </c>
      <c r="E146" s="79">
        <v>0</v>
      </c>
      <c r="F146" s="79">
        <v>0</v>
      </c>
      <c r="G146" s="79">
        <v>0</v>
      </c>
      <c r="H146" s="79">
        <v>0</v>
      </c>
      <c r="I146" s="79">
        <v>0</v>
      </c>
      <c r="J146" s="79">
        <v>0</v>
      </c>
      <c r="K146" s="79">
        <v>0</v>
      </c>
      <c r="L146" s="79">
        <v>0</v>
      </c>
      <c r="M146" s="79">
        <v>0</v>
      </c>
      <c r="N146" s="79">
        <v>0</v>
      </c>
      <c r="O146" s="79">
        <v>0</v>
      </c>
      <c r="P146" s="80">
        <v>0</v>
      </c>
      <c r="Q146" s="79">
        <v>73491.08</v>
      </c>
      <c r="R146" s="79">
        <v>73491.08</v>
      </c>
      <c r="S146" s="79">
        <v>73491.08</v>
      </c>
      <c r="T146" s="79">
        <v>11786.41</v>
      </c>
      <c r="U146" s="79">
        <v>11786.41</v>
      </c>
      <c r="V146" s="79">
        <v>11786.41</v>
      </c>
      <c r="W146" s="79">
        <v>34217.75</v>
      </c>
      <c r="X146" s="79">
        <v>34217.75</v>
      </c>
      <c r="Y146" s="79">
        <v>34217.75</v>
      </c>
      <c r="Z146" s="79">
        <v>55325.08</v>
      </c>
      <c r="AA146" s="79">
        <v>55325.08</v>
      </c>
      <c r="AB146" s="79">
        <v>55325.08</v>
      </c>
      <c r="AC146" s="80">
        <v>524460.96</v>
      </c>
      <c r="AD146" s="79">
        <v>45311.94</v>
      </c>
      <c r="AE146" s="79">
        <v>45311.94</v>
      </c>
      <c r="AF146" s="79">
        <v>45311.94</v>
      </c>
      <c r="AG146" s="79">
        <v>98977.3</v>
      </c>
      <c r="AH146" s="79">
        <v>98977.3</v>
      </c>
      <c r="AI146" s="79">
        <v>98977.3</v>
      </c>
      <c r="AJ146" s="79">
        <v>4169.54</v>
      </c>
      <c r="AK146" s="79">
        <v>4169.54</v>
      </c>
      <c r="AL146" s="79">
        <v>4169.54</v>
      </c>
      <c r="AM146" s="79">
        <v>6632.6</v>
      </c>
      <c r="AN146" s="79">
        <v>6632.6</v>
      </c>
      <c r="AO146" s="79">
        <v>6632.6</v>
      </c>
      <c r="AP146" s="80">
        <v>465274.13999999984</v>
      </c>
      <c r="AQ146" s="79">
        <v>1253.06</v>
      </c>
      <c r="AR146" s="79">
        <v>1253.06</v>
      </c>
      <c r="AS146" s="79">
        <v>1253.06</v>
      </c>
      <c r="AT146" s="79">
        <v>24404.550000000003</v>
      </c>
      <c r="AU146" s="79">
        <v>24404.550000000003</v>
      </c>
      <c r="AV146" s="79">
        <v>24404.550000000003</v>
      </c>
      <c r="AW146" s="79">
        <v>28439.53</v>
      </c>
      <c r="AX146" s="79">
        <v>28439.53</v>
      </c>
      <c r="AY146" s="79">
        <v>28439.53</v>
      </c>
      <c r="AZ146" s="79">
        <v>5808.18</v>
      </c>
      <c r="BA146" s="79">
        <v>5808.18</v>
      </c>
      <c r="BB146" s="79">
        <v>5808.18</v>
      </c>
      <c r="BC146" s="80">
        <v>179715.96</v>
      </c>
      <c r="BD146" s="79">
        <v>1296.33</v>
      </c>
      <c r="BE146" s="79">
        <v>1296.33</v>
      </c>
      <c r="BF146" s="79">
        <v>1296.33</v>
      </c>
      <c r="BG146" s="79">
        <v>9244.33</v>
      </c>
      <c r="BH146" s="79">
        <v>9244.33</v>
      </c>
      <c r="BI146" s="79">
        <v>9244.33</v>
      </c>
      <c r="BJ146" s="79">
        <v>55929.33</v>
      </c>
      <c r="BK146" s="79">
        <v>55929.33</v>
      </c>
      <c r="BL146" s="79">
        <v>55929.33</v>
      </c>
      <c r="BM146" s="79">
        <v>15173.33</v>
      </c>
      <c r="BN146" s="79">
        <v>15173.33</v>
      </c>
      <c r="BO146" s="79">
        <v>15173.33</v>
      </c>
      <c r="BP146" s="80">
        <v>244929.96</v>
      </c>
      <c r="BQ146" s="79">
        <v>8539.33</v>
      </c>
      <c r="BR146" s="79">
        <v>8539.33</v>
      </c>
      <c r="BS146" s="79">
        <v>8539.33</v>
      </c>
      <c r="BT146" s="79">
        <v>5019.33</v>
      </c>
      <c r="BU146" s="79">
        <v>5019.33</v>
      </c>
      <c r="BV146" s="79">
        <v>5019.33</v>
      </c>
      <c r="BW146" s="79">
        <v>4855.33</v>
      </c>
      <c r="BX146" s="79">
        <v>4855.33</v>
      </c>
      <c r="BY146" s="79">
        <v>4855.33</v>
      </c>
      <c r="BZ146" s="79">
        <v>3615.67</v>
      </c>
      <c r="CA146" s="79">
        <v>3615.67</v>
      </c>
      <c r="CB146" s="79">
        <v>3615.67</v>
      </c>
      <c r="CC146" s="80">
        <v>66088.98000000001</v>
      </c>
      <c r="CD146" s="79">
        <v>35428.450000000004</v>
      </c>
      <c r="CE146" s="79">
        <v>35428.450000000004</v>
      </c>
      <c r="CF146" s="79">
        <v>35428.450000000004</v>
      </c>
      <c r="CG146" s="79">
        <v>530142.66</v>
      </c>
      <c r="CH146" s="79">
        <v>530142.66</v>
      </c>
      <c r="CI146" s="79">
        <v>530142.66</v>
      </c>
      <c r="CJ146" s="79">
        <v>49549.43</v>
      </c>
      <c r="CK146" s="79">
        <v>49549.43</v>
      </c>
      <c r="CL146" s="79">
        <v>49549.43</v>
      </c>
      <c r="CM146" s="79">
        <v>851228.44</v>
      </c>
      <c r="CN146" s="79">
        <v>851228.44</v>
      </c>
      <c r="CO146" s="79">
        <v>851228.44</v>
      </c>
      <c r="CP146" s="80">
        <v>4399046.9399999995</v>
      </c>
      <c r="CQ146" s="79">
        <v>33332.660000000003</v>
      </c>
      <c r="CR146" s="79">
        <v>33332.660000000003</v>
      </c>
      <c r="CS146" s="79">
        <v>33332.660000000003</v>
      </c>
      <c r="CT146" s="79">
        <v>2772350.99</v>
      </c>
      <c r="CU146" s="79">
        <v>2772350.99</v>
      </c>
      <c r="CV146" s="79">
        <v>2772350.99</v>
      </c>
      <c r="CW146" s="79">
        <v>1206070.67</v>
      </c>
      <c r="CX146" s="79">
        <v>1206070.67</v>
      </c>
      <c r="CY146" s="79">
        <v>1206070.67</v>
      </c>
      <c r="CZ146" s="79">
        <v>2850614.67</v>
      </c>
      <c r="DA146" s="79">
        <v>2850614.67</v>
      </c>
      <c r="DB146" s="79">
        <v>2850614.67</v>
      </c>
      <c r="DC146" s="80">
        <v>20587106.969999999</v>
      </c>
      <c r="DD146" s="79">
        <v>2724323.33</v>
      </c>
      <c r="DE146" s="79">
        <v>2724323.33</v>
      </c>
      <c r="DF146" s="79">
        <v>2724323.33</v>
      </c>
      <c r="DG146" s="79">
        <v>3136166.34</v>
      </c>
      <c r="DH146" s="79">
        <v>3136166.34</v>
      </c>
      <c r="DI146" s="79">
        <v>3136166.34</v>
      </c>
      <c r="DJ146" s="79">
        <v>3514661.67</v>
      </c>
      <c r="DK146" s="79">
        <v>3514661.67</v>
      </c>
      <c r="DL146" s="79">
        <v>3514661.67</v>
      </c>
      <c r="DM146" s="79">
        <v>2813464.67</v>
      </c>
      <c r="DN146" s="79">
        <v>2813464.67</v>
      </c>
      <c r="DO146" s="79">
        <v>2813464.67</v>
      </c>
      <c r="DP146" s="80">
        <v>36565848.030000009</v>
      </c>
      <c r="DQ146" s="79">
        <v>2071786.3200000003</v>
      </c>
      <c r="DR146" s="79">
        <v>2071786.3200000003</v>
      </c>
      <c r="DS146" s="79">
        <v>2071786.3200000003</v>
      </c>
      <c r="DT146" s="79">
        <v>7096.8899999999994</v>
      </c>
      <c r="DU146" s="79">
        <v>2749401.8600000003</v>
      </c>
      <c r="DV146" s="79">
        <v>2552479.8600000003</v>
      </c>
      <c r="DW146" s="79">
        <v>2873770.73</v>
      </c>
      <c r="DX146" s="79">
        <v>2556990.1900000004</v>
      </c>
      <c r="DY146" s="79">
        <v>2755632.12</v>
      </c>
      <c r="DZ146" s="79">
        <v>2753457.8200000003</v>
      </c>
      <c r="EA146" s="79">
        <v>2896397.4299999997</v>
      </c>
      <c r="EB146" s="79">
        <v>3007126.4299999997</v>
      </c>
      <c r="EC146" s="80">
        <v>28367712.290000003</v>
      </c>
      <c r="ED146" s="79">
        <v>2269456.4300000002</v>
      </c>
      <c r="EE146" s="79">
        <v>1525467.26</v>
      </c>
      <c r="EF146" s="79">
        <v>1537989.26</v>
      </c>
      <c r="EG146" s="79">
        <v>533814.23</v>
      </c>
      <c r="EH146" s="79">
        <v>2086976.7499999998</v>
      </c>
      <c r="EI146" s="79">
        <v>1690261.63</v>
      </c>
      <c r="EJ146" s="79">
        <v>33678</v>
      </c>
      <c r="EK146" s="79">
        <v>39667</v>
      </c>
      <c r="EL146" s="79">
        <v>40470</v>
      </c>
      <c r="EM146" s="79">
        <v>54571</v>
      </c>
      <c r="EN146" s="79">
        <v>88342</v>
      </c>
      <c r="EO146" s="79">
        <v>55642</v>
      </c>
      <c r="EP146" s="80">
        <v>9956335.5599999987</v>
      </c>
      <c r="EQ146" s="79">
        <v>20758</v>
      </c>
      <c r="ER146" s="79">
        <v>41325</v>
      </c>
      <c r="ES146" s="79">
        <v>63081</v>
      </c>
      <c r="ET146" s="79">
        <v>30018</v>
      </c>
      <c r="EU146" s="79">
        <v>36345</v>
      </c>
      <c r="EV146" s="79">
        <v>38308</v>
      </c>
      <c r="EW146" s="79">
        <v>29177</v>
      </c>
      <c r="EX146" s="79">
        <v>135359.88</v>
      </c>
      <c r="EY146" s="79">
        <v>28595.690000000002</v>
      </c>
      <c r="EZ146" s="79">
        <v>19729</v>
      </c>
      <c r="FA146" s="79">
        <v>15715</v>
      </c>
      <c r="FB146" s="79">
        <v>586046.75</v>
      </c>
      <c r="FC146" s="80">
        <v>1044458.3200000001</v>
      </c>
      <c r="FD146" s="79">
        <v>49462.45</v>
      </c>
      <c r="FE146" s="79">
        <v>89390.34</v>
      </c>
      <c r="FF146" s="79">
        <v>115377.09</v>
      </c>
      <c r="FG146" s="79">
        <v>436403.97</v>
      </c>
      <c r="FH146" s="79">
        <v>493803.14999999997</v>
      </c>
      <c r="FI146" s="79">
        <v>442028.28</v>
      </c>
      <c r="FJ146" s="79">
        <v>77616.34</v>
      </c>
      <c r="FK146" s="79">
        <v>112749.1</v>
      </c>
      <c r="FL146" s="79">
        <v>194412.61000000002</v>
      </c>
      <c r="FM146" s="79">
        <v>383204.98</v>
      </c>
      <c r="FN146" s="79">
        <v>499102.83999999997</v>
      </c>
      <c r="FO146" s="79">
        <v>1312138.25</v>
      </c>
      <c r="FP146" s="80">
        <v>4205689.4000000004</v>
      </c>
      <c r="FQ146" s="79">
        <v>408329.93</v>
      </c>
      <c r="FR146" s="79">
        <v>185406.68</v>
      </c>
      <c r="FS146" s="79">
        <v>382126</v>
      </c>
      <c r="FT146" s="79">
        <v>296094.89</v>
      </c>
      <c r="FU146" s="79">
        <v>361649.47</v>
      </c>
      <c r="FV146" s="79">
        <v>289980.14</v>
      </c>
      <c r="FW146" s="79">
        <v>972358.47000000009</v>
      </c>
      <c r="FX146" s="79">
        <v>349009.30000000005</v>
      </c>
      <c r="FY146" s="79">
        <v>634423.44999999995</v>
      </c>
      <c r="FZ146" s="79">
        <v>361853.86</v>
      </c>
      <c r="GA146" s="79">
        <v>487361.35</v>
      </c>
      <c r="GB146" s="79">
        <v>438535.79</v>
      </c>
      <c r="GC146" s="80">
        <v>5167129.33</v>
      </c>
      <c r="GD146" s="79">
        <v>284351.19</v>
      </c>
      <c r="GE146" s="79">
        <v>272428.3</v>
      </c>
      <c r="GF146" s="79">
        <v>341410.23</v>
      </c>
      <c r="GG146" s="79">
        <v>282059.17000000004</v>
      </c>
      <c r="GH146" s="79">
        <v>255049.60000000001</v>
      </c>
      <c r="GI146" s="79">
        <v>501479.51</v>
      </c>
      <c r="GJ146" s="79">
        <v>230289.37</v>
      </c>
      <c r="GK146" s="79">
        <v>269698.83999999997</v>
      </c>
      <c r="GL146" s="79">
        <v>343379.1</v>
      </c>
      <c r="GM146" s="79">
        <v>425490.38</v>
      </c>
      <c r="GN146" s="79">
        <v>460967.59</v>
      </c>
      <c r="GO146" s="79">
        <v>386317.98999999993</v>
      </c>
      <c r="GP146" s="80">
        <f t="shared" si="64"/>
        <v>4052921.2699999996</v>
      </c>
      <c r="GQ146" s="79">
        <v>168696.4</v>
      </c>
      <c r="GR146" s="79">
        <v>1014259.66</v>
      </c>
      <c r="GS146" s="79">
        <v>592054.88</v>
      </c>
      <c r="GT146" s="79">
        <v>384820.48000000004</v>
      </c>
      <c r="GU146" s="79">
        <v>249569.27000000002</v>
      </c>
      <c r="GV146" s="79">
        <v>603022.08000000007</v>
      </c>
      <c r="GW146" s="79">
        <v>417138.38</v>
      </c>
      <c r="GX146" s="79">
        <v>1011868.2599999999</v>
      </c>
      <c r="GY146" s="79">
        <v>466849</v>
      </c>
      <c r="GZ146" s="79">
        <v>304122</v>
      </c>
      <c r="HA146" s="79">
        <v>366011.32</v>
      </c>
      <c r="HB146" s="79">
        <v>294939.54000000004</v>
      </c>
      <c r="HC146" s="80">
        <f t="shared" si="65"/>
        <v>5873351.2700000005</v>
      </c>
      <c r="HD146" s="79">
        <v>398600.26</v>
      </c>
      <c r="HE146" s="79">
        <v>256388.06</v>
      </c>
      <c r="HF146" s="79">
        <v>301464.37</v>
      </c>
      <c r="HG146" s="79">
        <v>239824.03</v>
      </c>
      <c r="HH146" s="79">
        <v>180239</v>
      </c>
      <c r="HI146" s="79">
        <v>189584</v>
      </c>
      <c r="HJ146" s="79">
        <v>323307.51000000007</v>
      </c>
      <c r="HK146" s="79">
        <v>299117.46000000002</v>
      </c>
      <c r="HL146" s="79">
        <v>318548.18</v>
      </c>
      <c r="HM146" s="79">
        <v>261729.78</v>
      </c>
      <c r="HN146" s="79">
        <v>239740.1</v>
      </c>
      <c r="HO146" s="79">
        <v>449543.94999999995</v>
      </c>
      <c r="HP146" s="80">
        <f t="shared" si="66"/>
        <v>3458086.7</v>
      </c>
      <c r="HQ146" s="79">
        <v>204537.3</v>
      </c>
      <c r="HR146" s="79">
        <v>68456.58</v>
      </c>
      <c r="HS146" s="79">
        <v>174573.02</v>
      </c>
      <c r="HT146" s="79">
        <v>160815.85999999999</v>
      </c>
      <c r="HU146" s="79">
        <v>314451.67000000004</v>
      </c>
      <c r="HV146" s="79">
        <v>340060</v>
      </c>
      <c r="HW146" s="79">
        <v>293600.93</v>
      </c>
      <c r="HX146" s="79">
        <v>1098081.75</v>
      </c>
      <c r="HY146" s="79">
        <v>1201123.3700000001</v>
      </c>
      <c r="HZ146" s="79">
        <v>1289609</v>
      </c>
      <c r="IA146" s="79">
        <v>1384488.1700000002</v>
      </c>
      <c r="IB146" s="79">
        <v>1791037.78</v>
      </c>
      <c r="IC146" s="80">
        <f t="shared" si="67"/>
        <v>8320835.4300000006</v>
      </c>
      <c r="ID146" s="79">
        <v>149422</v>
      </c>
      <c r="IE146" s="79">
        <v>197237</v>
      </c>
      <c r="IF146" s="79">
        <v>159836</v>
      </c>
      <c r="IG146" s="79">
        <v>209331</v>
      </c>
      <c r="IH146" s="79">
        <v>148047</v>
      </c>
      <c r="II146" s="79">
        <v>239192</v>
      </c>
      <c r="IJ146" s="79">
        <v>153451.78</v>
      </c>
      <c r="IK146" s="79">
        <v>208884</v>
      </c>
      <c r="IL146" s="79">
        <v>233516</v>
      </c>
      <c r="IM146" s="79">
        <v>200788</v>
      </c>
      <c r="IN146" s="79">
        <v>500420</v>
      </c>
      <c r="IO146" s="79">
        <v>801673</v>
      </c>
      <c r="IP146" s="80">
        <f t="shared" si="68"/>
        <v>3201797.7800000003</v>
      </c>
      <c r="IQ146" s="79">
        <v>280139</v>
      </c>
      <c r="IR146" s="79">
        <v>275851</v>
      </c>
      <c r="IS146" s="79">
        <v>240996</v>
      </c>
      <c r="IT146" s="79">
        <v>364308</v>
      </c>
      <c r="IU146" s="79">
        <v>468249</v>
      </c>
      <c r="IV146" s="79">
        <v>457611</v>
      </c>
      <c r="IW146" s="79">
        <v>581318</v>
      </c>
      <c r="IX146" s="79">
        <v>313210</v>
      </c>
      <c r="IY146" s="79">
        <v>82149</v>
      </c>
      <c r="IZ146" s="79">
        <v>659557</v>
      </c>
      <c r="JA146" s="79">
        <v>560271</v>
      </c>
      <c r="JB146" s="79">
        <v>1645577</v>
      </c>
      <c r="JC146" s="80">
        <f t="shared" si="69"/>
        <v>5929236</v>
      </c>
      <c r="JD146" s="79">
        <v>162921</v>
      </c>
      <c r="JE146" s="79">
        <v>101665</v>
      </c>
      <c r="JF146" s="79">
        <v>371817</v>
      </c>
      <c r="JG146" s="79">
        <v>470454</v>
      </c>
      <c r="JH146" s="79">
        <v>107058</v>
      </c>
      <c r="JI146" s="79">
        <v>299148</v>
      </c>
      <c r="JJ146" s="79">
        <v>302321</v>
      </c>
      <c r="JK146" s="79">
        <v>186719</v>
      </c>
      <c r="JL146" s="79">
        <v>595994</v>
      </c>
      <c r="JM146" s="79">
        <v>579843</v>
      </c>
      <c r="JN146" s="79">
        <v>509948</v>
      </c>
      <c r="JO146" s="79">
        <v>812250</v>
      </c>
      <c r="JP146" s="80">
        <f t="shared" si="70"/>
        <v>4500138</v>
      </c>
      <c r="JQ146" s="79">
        <v>207601</v>
      </c>
      <c r="JR146" s="79">
        <v>262078</v>
      </c>
      <c r="JS146" s="79">
        <v>715400</v>
      </c>
      <c r="JT146" s="79">
        <v>357604</v>
      </c>
      <c r="JU146" s="79">
        <v>385047</v>
      </c>
      <c r="JV146" s="79">
        <v>363775</v>
      </c>
      <c r="JW146" s="79">
        <v>463963</v>
      </c>
      <c r="JX146" s="79">
        <v>525775</v>
      </c>
      <c r="JY146" s="79">
        <v>472285</v>
      </c>
      <c r="JZ146" s="79">
        <v>548598</v>
      </c>
      <c r="KA146" s="79">
        <v>573933</v>
      </c>
      <c r="KB146" s="79">
        <v>1076567</v>
      </c>
      <c r="KC146" s="80">
        <f t="shared" si="71"/>
        <v>5952626</v>
      </c>
      <c r="KD146" s="79">
        <v>466267</v>
      </c>
      <c r="KE146" s="79">
        <v>342870</v>
      </c>
      <c r="KF146" s="79">
        <v>904022</v>
      </c>
      <c r="KG146" s="79">
        <v>254384</v>
      </c>
      <c r="KH146" s="79">
        <v>178514</v>
      </c>
      <c r="KI146" s="79">
        <v>779983</v>
      </c>
      <c r="KJ146" s="79">
        <v>783117</v>
      </c>
      <c r="KK146" s="79">
        <v>817237</v>
      </c>
      <c r="KL146" s="79">
        <v>878350</v>
      </c>
      <c r="KM146" s="79">
        <v>1125556</v>
      </c>
      <c r="KN146" s="79">
        <v>1161469</v>
      </c>
      <c r="KO146" s="79">
        <v>1612188</v>
      </c>
      <c r="KP146" s="80">
        <f t="shared" si="72"/>
        <v>9303957</v>
      </c>
      <c r="KQ146" s="79">
        <v>272197</v>
      </c>
      <c r="KR146" s="79">
        <v>239199</v>
      </c>
      <c r="KS146" s="79">
        <v>561196</v>
      </c>
      <c r="KT146" s="79">
        <v>334483</v>
      </c>
      <c r="KU146" s="79">
        <v>395949</v>
      </c>
      <c r="KV146" s="79">
        <v>763386</v>
      </c>
      <c r="KW146" s="79">
        <v>917580</v>
      </c>
      <c r="KX146" s="79">
        <v>698085</v>
      </c>
      <c r="KY146" s="79">
        <v>585920</v>
      </c>
      <c r="KZ146" s="79">
        <v>752242</v>
      </c>
      <c r="LA146" s="79">
        <v>174324</v>
      </c>
      <c r="LB146" s="79">
        <v>838971</v>
      </c>
      <c r="LC146" s="80">
        <f t="shared" si="73"/>
        <v>6533532</v>
      </c>
      <c r="LD146" s="79">
        <v>602637</v>
      </c>
      <c r="LE146" s="79">
        <v>615462</v>
      </c>
      <c r="LF146" s="79">
        <v>538392</v>
      </c>
      <c r="LG146" s="79">
        <v>447711</v>
      </c>
      <c r="LH146" s="79">
        <v>610952</v>
      </c>
      <c r="LI146" s="79">
        <v>913790</v>
      </c>
      <c r="LJ146" s="81" t="e">
        <f>+INDEX(#REF!,MATCH($B146,#REF!,0),MATCH(LJ$6,#REF!,0))</f>
        <v>#REF!</v>
      </c>
      <c r="LK146" s="82"/>
      <c r="LL146" s="81"/>
      <c r="LM146" s="81"/>
      <c r="LN146" s="81"/>
      <c r="LO146" s="81"/>
      <c r="LP146" s="80" t="e">
        <f t="shared" si="74"/>
        <v>#REF!</v>
      </c>
    </row>
    <row r="147" spans="2:328" hidden="1" outlineLevel="1">
      <c r="B147" t="str">
        <f t="shared" si="63"/>
        <v>OTROSHUÁNUCO</v>
      </c>
      <c r="C147" s="78" t="s">
        <v>407</v>
      </c>
      <c r="D147" s="79">
        <v>0</v>
      </c>
      <c r="E147" s="79">
        <v>0</v>
      </c>
      <c r="F147" s="79">
        <v>0</v>
      </c>
      <c r="G147" s="79">
        <v>0</v>
      </c>
      <c r="H147" s="79">
        <v>0</v>
      </c>
      <c r="I147" s="79">
        <v>0</v>
      </c>
      <c r="J147" s="79">
        <v>0</v>
      </c>
      <c r="K147" s="79">
        <v>0</v>
      </c>
      <c r="L147" s="79">
        <v>0</v>
      </c>
      <c r="M147" s="79">
        <v>0</v>
      </c>
      <c r="N147" s="79">
        <v>0</v>
      </c>
      <c r="O147" s="79">
        <v>0</v>
      </c>
      <c r="P147" s="80">
        <v>0</v>
      </c>
      <c r="Q147" s="79">
        <v>65882</v>
      </c>
      <c r="R147" s="79">
        <v>65882</v>
      </c>
      <c r="S147" s="79">
        <v>65882</v>
      </c>
      <c r="T147" s="79">
        <v>117396.33</v>
      </c>
      <c r="U147" s="79">
        <v>117396.33</v>
      </c>
      <c r="V147" s="79">
        <v>117396.33</v>
      </c>
      <c r="W147" s="79">
        <v>31174.33</v>
      </c>
      <c r="X147" s="79">
        <v>31174.33</v>
      </c>
      <c r="Y147" s="79">
        <v>31174.33</v>
      </c>
      <c r="Z147" s="79">
        <v>34772.67</v>
      </c>
      <c r="AA147" s="79">
        <v>34772.67</v>
      </c>
      <c r="AB147" s="79">
        <v>34772.67</v>
      </c>
      <c r="AC147" s="80">
        <v>747675.99</v>
      </c>
      <c r="AD147" s="79">
        <v>19061.330000000002</v>
      </c>
      <c r="AE147" s="79">
        <v>19061.330000000002</v>
      </c>
      <c r="AF147" s="79">
        <v>19061.330000000002</v>
      </c>
      <c r="AG147" s="79">
        <v>0</v>
      </c>
      <c r="AH147" s="79">
        <v>0</v>
      </c>
      <c r="AI147" s="79">
        <v>0</v>
      </c>
      <c r="AJ147" s="79">
        <v>0</v>
      </c>
      <c r="AK147" s="79">
        <v>0</v>
      </c>
      <c r="AL147" s="79">
        <v>0</v>
      </c>
      <c r="AM147" s="79">
        <v>0</v>
      </c>
      <c r="AN147" s="79">
        <v>0</v>
      </c>
      <c r="AO147" s="79">
        <v>0</v>
      </c>
      <c r="AP147" s="80">
        <v>57183.990000000005</v>
      </c>
      <c r="AQ147" s="79">
        <v>0</v>
      </c>
      <c r="AR147" s="79">
        <v>0</v>
      </c>
      <c r="AS147" s="79">
        <v>0</v>
      </c>
      <c r="AT147" s="79">
        <v>2000</v>
      </c>
      <c r="AU147" s="79">
        <v>2000</v>
      </c>
      <c r="AV147" s="79">
        <v>2000</v>
      </c>
      <c r="AW147" s="79">
        <v>0</v>
      </c>
      <c r="AX147" s="79">
        <v>0</v>
      </c>
      <c r="AY147" s="79">
        <v>0</v>
      </c>
      <c r="AZ147" s="79">
        <v>0</v>
      </c>
      <c r="BA147" s="79">
        <v>0</v>
      </c>
      <c r="BB147" s="79">
        <v>0</v>
      </c>
      <c r="BC147" s="80">
        <v>6000</v>
      </c>
      <c r="BD147" s="79">
        <v>0</v>
      </c>
      <c r="BE147" s="79">
        <v>0</v>
      </c>
      <c r="BF147" s="79">
        <v>0</v>
      </c>
      <c r="BG147" s="79">
        <v>0</v>
      </c>
      <c r="BH147" s="79">
        <v>0</v>
      </c>
      <c r="BI147" s="79">
        <v>0</v>
      </c>
      <c r="BJ147" s="79">
        <v>9467.73</v>
      </c>
      <c r="BK147" s="79">
        <v>9467.73</v>
      </c>
      <c r="BL147" s="79">
        <v>9467.73</v>
      </c>
      <c r="BM147" s="79">
        <v>0</v>
      </c>
      <c r="BN147" s="79">
        <v>0</v>
      </c>
      <c r="BO147" s="79">
        <v>0</v>
      </c>
      <c r="BP147" s="80">
        <v>28403.19</v>
      </c>
      <c r="BQ147" s="79">
        <v>0</v>
      </c>
      <c r="BR147" s="79">
        <v>0</v>
      </c>
      <c r="BS147" s="79">
        <v>0</v>
      </c>
      <c r="BT147" s="79">
        <v>0</v>
      </c>
      <c r="BU147" s="79">
        <v>0</v>
      </c>
      <c r="BV147" s="79">
        <v>0</v>
      </c>
      <c r="BW147" s="79">
        <v>0</v>
      </c>
      <c r="BX147" s="79">
        <v>0</v>
      </c>
      <c r="BY147" s="79">
        <v>0</v>
      </c>
      <c r="BZ147" s="79">
        <v>0</v>
      </c>
      <c r="CA147" s="79">
        <v>0</v>
      </c>
      <c r="CB147" s="79">
        <v>0</v>
      </c>
      <c r="CC147" s="80">
        <v>0</v>
      </c>
      <c r="CD147" s="79">
        <v>0</v>
      </c>
      <c r="CE147" s="79">
        <v>0</v>
      </c>
      <c r="CF147" s="79">
        <v>0</v>
      </c>
      <c r="CG147" s="79">
        <v>0</v>
      </c>
      <c r="CH147" s="79">
        <v>0</v>
      </c>
      <c r="CI147" s="79">
        <v>0</v>
      </c>
      <c r="CJ147" s="79">
        <v>0</v>
      </c>
      <c r="CK147" s="79">
        <v>0</v>
      </c>
      <c r="CL147" s="79">
        <v>0</v>
      </c>
      <c r="CM147" s="79">
        <v>0</v>
      </c>
      <c r="CN147" s="79">
        <v>0</v>
      </c>
      <c r="CO147" s="79">
        <v>0</v>
      </c>
      <c r="CP147" s="80">
        <v>0</v>
      </c>
      <c r="CQ147" s="79">
        <v>0</v>
      </c>
      <c r="CR147" s="79">
        <v>0</v>
      </c>
      <c r="CS147" s="79">
        <v>0</v>
      </c>
      <c r="CT147" s="79">
        <v>0</v>
      </c>
      <c r="CU147" s="79">
        <v>0</v>
      </c>
      <c r="CV147" s="79">
        <v>0</v>
      </c>
      <c r="CW147" s="79">
        <v>0</v>
      </c>
      <c r="CX147" s="79">
        <v>0</v>
      </c>
      <c r="CY147" s="79">
        <v>0</v>
      </c>
      <c r="CZ147" s="79">
        <v>0</v>
      </c>
      <c r="DA147" s="79">
        <v>0</v>
      </c>
      <c r="DB147" s="79">
        <v>0</v>
      </c>
      <c r="DC147" s="80">
        <v>0</v>
      </c>
      <c r="DD147" s="79">
        <v>0</v>
      </c>
      <c r="DE147" s="79">
        <v>0</v>
      </c>
      <c r="DF147" s="79">
        <v>0</v>
      </c>
      <c r="DG147" s="79">
        <v>0</v>
      </c>
      <c r="DH147" s="79">
        <v>0</v>
      </c>
      <c r="DI147" s="79">
        <v>0</v>
      </c>
      <c r="DJ147" s="79">
        <v>0</v>
      </c>
      <c r="DK147" s="79">
        <v>0</v>
      </c>
      <c r="DL147" s="79">
        <v>0</v>
      </c>
      <c r="DM147" s="79">
        <v>0</v>
      </c>
      <c r="DN147" s="79">
        <v>0</v>
      </c>
      <c r="DO147" s="79">
        <v>0</v>
      </c>
      <c r="DP147" s="80">
        <v>0</v>
      </c>
      <c r="DQ147" s="79">
        <v>3513</v>
      </c>
      <c r="DR147" s="79">
        <v>3513</v>
      </c>
      <c r="DS147" s="79">
        <v>3513</v>
      </c>
      <c r="DT147" s="79">
        <v>0</v>
      </c>
      <c r="DU147" s="79">
        <v>2733</v>
      </c>
      <c r="DV147" s="79">
        <v>24033.27</v>
      </c>
      <c r="DW147" s="79">
        <v>5506.25</v>
      </c>
      <c r="DX147" s="79">
        <v>29256</v>
      </c>
      <c r="DY147" s="79">
        <v>25652</v>
      </c>
      <c r="DZ147" s="79">
        <v>12050.33</v>
      </c>
      <c r="EA147" s="79">
        <v>23216.98</v>
      </c>
      <c r="EB147" s="79">
        <v>6234.93</v>
      </c>
      <c r="EC147" s="80">
        <v>139221.76000000001</v>
      </c>
      <c r="ED147" s="79">
        <v>16443.53</v>
      </c>
      <c r="EE147" s="79">
        <v>16345</v>
      </c>
      <c r="EF147" s="79">
        <v>32910</v>
      </c>
      <c r="EG147" s="79">
        <v>15316</v>
      </c>
      <c r="EH147" s="79">
        <v>6200</v>
      </c>
      <c r="EI147" s="79">
        <v>23857</v>
      </c>
      <c r="EJ147" s="79">
        <v>47046.59</v>
      </c>
      <c r="EK147" s="79">
        <v>52835.21</v>
      </c>
      <c r="EL147" s="79">
        <v>31711.7</v>
      </c>
      <c r="EM147" s="79">
        <v>6084.54</v>
      </c>
      <c r="EN147" s="79">
        <v>33942.1</v>
      </c>
      <c r="EO147" s="79">
        <v>97967.1</v>
      </c>
      <c r="EP147" s="80">
        <v>380658.77</v>
      </c>
      <c r="EQ147" s="79">
        <v>69092.87</v>
      </c>
      <c r="ER147" s="79">
        <v>2531637.8199999998</v>
      </c>
      <c r="ES147" s="79">
        <v>128538.57</v>
      </c>
      <c r="ET147" s="79">
        <v>81161.899999999994</v>
      </c>
      <c r="EU147" s="79">
        <v>233962</v>
      </c>
      <c r="EV147" s="79">
        <v>195153.29</v>
      </c>
      <c r="EW147" s="79">
        <v>205791.34</v>
      </c>
      <c r="EX147" s="79">
        <v>351648</v>
      </c>
      <c r="EY147" s="79">
        <v>236756</v>
      </c>
      <c r="EZ147" s="79">
        <v>74501</v>
      </c>
      <c r="FA147" s="79">
        <v>91368.83</v>
      </c>
      <c r="FB147" s="79">
        <v>251708.84</v>
      </c>
      <c r="FC147" s="80">
        <v>4451320.459999999</v>
      </c>
      <c r="FD147" s="79">
        <v>561512.47</v>
      </c>
      <c r="FE147" s="79">
        <v>273989.7</v>
      </c>
      <c r="FF147" s="79">
        <v>33367.910000000003</v>
      </c>
      <c r="FG147" s="79">
        <v>101502.07</v>
      </c>
      <c r="FH147" s="79">
        <v>98581.41</v>
      </c>
      <c r="FI147" s="79">
        <v>95037.04</v>
      </c>
      <c r="FJ147" s="79">
        <v>476037.06</v>
      </c>
      <c r="FK147" s="79">
        <v>218897.33</v>
      </c>
      <c r="FL147" s="79">
        <v>178268.84</v>
      </c>
      <c r="FM147" s="79">
        <v>395300.91</v>
      </c>
      <c r="FN147" s="79">
        <v>167989.87</v>
      </c>
      <c r="FO147" s="79">
        <v>175355.22</v>
      </c>
      <c r="FP147" s="80">
        <v>2775839.8300000005</v>
      </c>
      <c r="FQ147" s="79">
        <v>100135.87</v>
      </c>
      <c r="FR147" s="79">
        <v>52035.57</v>
      </c>
      <c r="FS147" s="79">
        <v>65755.070000000007</v>
      </c>
      <c r="FT147" s="79">
        <v>76043.459999999992</v>
      </c>
      <c r="FU147" s="79">
        <v>180166.91999999998</v>
      </c>
      <c r="FV147" s="79">
        <v>144717.49</v>
      </c>
      <c r="FW147" s="79">
        <v>343834.94000000006</v>
      </c>
      <c r="FX147" s="79">
        <v>190867.29</v>
      </c>
      <c r="FY147" s="79">
        <v>564021.19999999995</v>
      </c>
      <c r="FZ147" s="79">
        <v>250811.62</v>
      </c>
      <c r="GA147" s="79">
        <v>38490</v>
      </c>
      <c r="GB147" s="79">
        <v>431670.41</v>
      </c>
      <c r="GC147" s="80">
        <v>2438549.84</v>
      </c>
      <c r="GD147" s="79">
        <v>4550</v>
      </c>
      <c r="GE147" s="79">
        <v>2410</v>
      </c>
      <c r="GF147" s="79">
        <v>75992.179999999993</v>
      </c>
      <c r="GG147" s="79">
        <v>2620</v>
      </c>
      <c r="GH147" s="79">
        <v>2630</v>
      </c>
      <c r="GI147" s="79">
        <v>4678.8500000000004</v>
      </c>
      <c r="GJ147" s="79">
        <v>76810</v>
      </c>
      <c r="GK147" s="79">
        <v>29617.38</v>
      </c>
      <c r="GL147" s="79">
        <v>19828.53</v>
      </c>
      <c r="GM147" s="79">
        <v>9362.66</v>
      </c>
      <c r="GN147" s="79">
        <v>34865</v>
      </c>
      <c r="GO147" s="79">
        <v>3580</v>
      </c>
      <c r="GP147" s="80">
        <f t="shared" si="64"/>
        <v>266944.59999999998</v>
      </c>
      <c r="GQ147" s="79">
        <v>3080</v>
      </c>
      <c r="GR147" s="79">
        <v>5230</v>
      </c>
      <c r="GS147" s="79">
        <v>4930</v>
      </c>
      <c r="GT147" s="79">
        <v>4855</v>
      </c>
      <c r="GU147" s="79">
        <v>4930</v>
      </c>
      <c r="GV147" s="79">
        <v>5180</v>
      </c>
      <c r="GW147" s="79">
        <v>4780</v>
      </c>
      <c r="GX147" s="79">
        <v>4480</v>
      </c>
      <c r="GY147" s="79">
        <v>4430</v>
      </c>
      <c r="GZ147" s="79">
        <v>4480</v>
      </c>
      <c r="HA147" s="79">
        <v>930685.78</v>
      </c>
      <c r="HB147" s="79">
        <v>2908934.84</v>
      </c>
      <c r="HC147" s="80">
        <f t="shared" si="65"/>
        <v>3885995.62</v>
      </c>
      <c r="HD147" s="79">
        <v>149163.4</v>
      </c>
      <c r="HE147" s="79">
        <v>4706.9799999999996</v>
      </c>
      <c r="HF147" s="79">
        <v>608922.43999999994</v>
      </c>
      <c r="HG147" s="79">
        <v>520736.88</v>
      </c>
      <c r="HH147" s="79">
        <v>927602.1</v>
      </c>
      <c r="HI147" s="79">
        <v>1407224.44</v>
      </c>
      <c r="HJ147" s="79">
        <v>906932</v>
      </c>
      <c r="HK147" s="79">
        <v>972615.53</v>
      </c>
      <c r="HL147" s="79">
        <v>472061.66</v>
      </c>
      <c r="HM147" s="79">
        <v>391265</v>
      </c>
      <c r="HN147" s="79">
        <v>1316157.96</v>
      </c>
      <c r="HO147" s="79">
        <v>2905160.15</v>
      </c>
      <c r="HP147" s="80">
        <f t="shared" si="66"/>
        <v>10582548.540000001</v>
      </c>
      <c r="HQ147" s="79">
        <v>129663.67</v>
      </c>
      <c r="HR147" s="79">
        <v>80794.13</v>
      </c>
      <c r="HS147" s="79">
        <v>60998.17</v>
      </c>
      <c r="HT147" s="79">
        <v>163381.82999999999</v>
      </c>
      <c r="HU147" s="79">
        <v>2560578.41</v>
      </c>
      <c r="HV147" s="79">
        <v>904368.74</v>
      </c>
      <c r="HW147" s="79">
        <v>1728514</v>
      </c>
      <c r="HX147" s="79">
        <v>1730852.89</v>
      </c>
      <c r="HY147" s="79">
        <v>2790749.53</v>
      </c>
      <c r="HZ147" s="79">
        <v>2554125.6</v>
      </c>
      <c r="IA147" s="79">
        <v>2311199.91</v>
      </c>
      <c r="IB147" s="79">
        <v>5169122.1399999997</v>
      </c>
      <c r="IC147" s="80">
        <f t="shared" si="67"/>
        <v>20184349.02</v>
      </c>
      <c r="ID147" s="79">
        <v>1122665.6499999999</v>
      </c>
      <c r="IE147" s="79">
        <v>114598</v>
      </c>
      <c r="IF147" s="79">
        <v>487348</v>
      </c>
      <c r="IG147" s="79">
        <v>576202</v>
      </c>
      <c r="IH147" s="79">
        <v>677055</v>
      </c>
      <c r="II147" s="79">
        <v>465045</v>
      </c>
      <c r="IJ147" s="79">
        <v>629352</v>
      </c>
      <c r="IK147" s="79">
        <v>1250650</v>
      </c>
      <c r="IL147" s="79">
        <v>2021107</v>
      </c>
      <c r="IM147" s="79">
        <v>1683250</v>
      </c>
      <c r="IN147" s="79">
        <v>4198179</v>
      </c>
      <c r="IO147" s="79">
        <v>7616740</v>
      </c>
      <c r="IP147" s="80">
        <f t="shared" si="68"/>
        <v>20842191.649999999</v>
      </c>
      <c r="IQ147" s="79">
        <v>849915</v>
      </c>
      <c r="IR147" s="79">
        <v>985321</v>
      </c>
      <c r="IS147" s="79">
        <v>1147241</v>
      </c>
      <c r="IT147" s="79">
        <v>2252432</v>
      </c>
      <c r="IU147" s="79">
        <v>1168307</v>
      </c>
      <c r="IV147" s="79">
        <v>1813232</v>
      </c>
      <c r="IW147" s="79">
        <v>1797784</v>
      </c>
      <c r="IX147" s="79">
        <v>2296880</v>
      </c>
      <c r="IY147" s="79">
        <v>1753431</v>
      </c>
      <c r="IZ147" s="79">
        <v>2267005</v>
      </c>
      <c r="JA147" s="79">
        <v>5828912</v>
      </c>
      <c r="JB147" s="79">
        <v>5741551</v>
      </c>
      <c r="JC147" s="80">
        <f t="shared" si="69"/>
        <v>27902011</v>
      </c>
      <c r="JD147" s="79">
        <v>69392</v>
      </c>
      <c r="JE147" s="79">
        <v>822</v>
      </c>
      <c r="JF147" s="79">
        <v>2350</v>
      </c>
      <c r="JG147" s="79">
        <v>0</v>
      </c>
      <c r="JH147" s="79">
        <v>1360</v>
      </c>
      <c r="JI147" s="79">
        <v>2031</v>
      </c>
      <c r="JJ147" s="79">
        <v>0</v>
      </c>
      <c r="JK147" s="79">
        <v>1847</v>
      </c>
      <c r="JL147" s="79">
        <v>1002</v>
      </c>
      <c r="JM147" s="79">
        <v>2175</v>
      </c>
      <c r="JN147" s="79">
        <v>0</v>
      </c>
      <c r="JO147" s="79">
        <v>0</v>
      </c>
      <c r="JP147" s="80">
        <f t="shared" si="70"/>
        <v>80979</v>
      </c>
      <c r="JQ147" s="79">
        <v>450</v>
      </c>
      <c r="JR147" s="79">
        <v>250</v>
      </c>
      <c r="JS147" s="79">
        <v>42755</v>
      </c>
      <c r="JT147" s="79">
        <v>160698</v>
      </c>
      <c r="JU147" s="79">
        <v>150521</v>
      </c>
      <c r="JV147" s="79">
        <v>291209</v>
      </c>
      <c r="JW147" s="79">
        <v>452746</v>
      </c>
      <c r="JX147" s="79">
        <v>363023</v>
      </c>
      <c r="JY147" s="79">
        <v>199859</v>
      </c>
      <c r="JZ147" s="79">
        <v>202104</v>
      </c>
      <c r="KA147" s="79">
        <v>222334</v>
      </c>
      <c r="KB147" s="79">
        <v>319372</v>
      </c>
      <c r="KC147" s="80">
        <f t="shared" si="71"/>
        <v>2405321</v>
      </c>
      <c r="KD147" s="79">
        <v>81877</v>
      </c>
      <c r="KE147" s="79">
        <v>119957</v>
      </c>
      <c r="KF147" s="79">
        <v>129026</v>
      </c>
      <c r="KG147" s="79">
        <v>161490</v>
      </c>
      <c r="KH147" s="79">
        <v>143441</v>
      </c>
      <c r="KI147" s="79">
        <v>63780</v>
      </c>
      <c r="KJ147" s="79">
        <v>229782</v>
      </c>
      <c r="KK147" s="79">
        <v>2189</v>
      </c>
      <c r="KL147" s="79">
        <v>375804</v>
      </c>
      <c r="KM147" s="79">
        <v>151288</v>
      </c>
      <c r="KN147" s="79">
        <v>82693</v>
      </c>
      <c r="KO147" s="79">
        <v>320600</v>
      </c>
      <c r="KP147" s="80">
        <f t="shared" si="72"/>
        <v>1861927</v>
      </c>
      <c r="KQ147" s="79">
        <v>220790</v>
      </c>
      <c r="KR147" s="79">
        <v>339594</v>
      </c>
      <c r="KS147" s="79">
        <v>198121</v>
      </c>
      <c r="KT147" s="79">
        <v>749</v>
      </c>
      <c r="KU147" s="79">
        <v>15</v>
      </c>
      <c r="KV147" s="79">
        <v>296170</v>
      </c>
      <c r="KW147" s="79">
        <v>182214</v>
      </c>
      <c r="KX147" s="79">
        <v>142658</v>
      </c>
      <c r="KY147" s="79">
        <v>519516</v>
      </c>
      <c r="KZ147" s="79">
        <v>575610</v>
      </c>
      <c r="LA147" s="79">
        <v>524656</v>
      </c>
      <c r="LB147" s="79">
        <v>1809799</v>
      </c>
      <c r="LC147" s="80">
        <f t="shared" si="73"/>
        <v>4809892</v>
      </c>
      <c r="LD147" s="79">
        <v>613886</v>
      </c>
      <c r="LE147" s="79">
        <v>611847</v>
      </c>
      <c r="LF147" s="79">
        <v>1033637</v>
      </c>
      <c r="LG147" s="79">
        <v>990300</v>
      </c>
      <c r="LH147" s="79">
        <v>609148</v>
      </c>
      <c r="LI147" s="79">
        <v>635352</v>
      </c>
      <c r="LJ147" s="81" t="e">
        <f>+INDEX(#REF!,MATCH($B147,#REF!,0),MATCH(LJ$6,#REF!,0))</f>
        <v>#REF!</v>
      </c>
      <c r="LK147" s="82"/>
      <c r="LL147" s="81"/>
      <c r="LM147" s="81"/>
      <c r="LN147" s="81"/>
      <c r="LO147" s="81"/>
      <c r="LP147" s="80" t="e">
        <f t="shared" si="74"/>
        <v>#REF!</v>
      </c>
    </row>
    <row r="148" spans="2:328" hidden="1" outlineLevel="1">
      <c r="B148" t="str">
        <f t="shared" si="63"/>
        <v>OTROSICA</v>
      </c>
      <c r="C148" s="78" t="s">
        <v>408</v>
      </c>
      <c r="D148" s="79">
        <v>0</v>
      </c>
      <c r="E148" s="79">
        <v>0</v>
      </c>
      <c r="F148" s="79">
        <v>0</v>
      </c>
      <c r="G148" s="79">
        <v>0</v>
      </c>
      <c r="H148" s="79">
        <v>0</v>
      </c>
      <c r="I148" s="79">
        <v>0</v>
      </c>
      <c r="J148" s="79">
        <v>0</v>
      </c>
      <c r="K148" s="79">
        <v>0</v>
      </c>
      <c r="L148" s="79">
        <v>0</v>
      </c>
      <c r="M148" s="79">
        <v>0</v>
      </c>
      <c r="N148" s="79">
        <v>0</v>
      </c>
      <c r="O148" s="79">
        <v>0</v>
      </c>
      <c r="P148" s="80">
        <v>0</v>
      </c>
      <c r="Q148" s="79">
        <v>0</v>
      </c>
      <c r="R148" s="79">
        <v>0</v>
      </c>
      <c r="S148" s="79">
        <v>0</v>
      </c>
      <c r="T148" s="79">
        <v>0</v>
      </c>
      <c r="U148" s="79">
        <v>0</v>
      </c>
      <c r="V148" s="79">
        <v>0</v>
      </c>
      <c r="W148" s="79">
        <v>0</v>
      </c>
      <c r="X148" s="79">
        <v>0</v>
      </c>
      <c r="Y148" s="79">
        <v>0</v>
      </c>
      <c r="Z148" s="79">
        <v>419333.33</v>
      </c>
      <c r="AA148" s="79">
        <v>419333.33</v>
      </c>
      <c r="AB148" s="79">
        <v>419333.33</v>
      </c>
      <c r="AC148" s="80">
        <v>1257999.99</v>
      </c>
      <c r="AD148" s="79">
        <v>66350</v>
      </c>
      <c r="AE148" s="79">
        <v>66350</v>
      </c>
      <c r="AF148" s="79">
        <v>66350</v>
      </c>
      <c r="AG148" s="79">
        <v>2383.33</v>
      </c>
      <c r="AH148" s="79">
        <v>2383.33</v>
      </c>
      <c r="AI148" s="79">
        <v>2383.33</v>
      </c>
      <c r="AJ148" s="79">
        <v>7396.41</v>
      </c>
      <c r="AK148" s="79">
        <v>7396.41</v>
      </c>
      <c r="AL148" s="79">
        <v>7396.41</v>
      </c>
      <c r="AM148" s="79">
        <v>29811.809999999998</v>
      </c>
      <c r="AN148" s="79">
        <v>29811.809999999998</v>
      </c>
      <c r="AO148" s="79">
        <v>29811.809999999998</v>
      </c>
      <c r="AP148" s="80">
        <v>317824.64999999997</v>
      </c>
      <c r="AQ148" s="79">
        <v>7400.4</v>
      </c>
      <c r="AR148" s="79">
        <v>7400.4</v>
      </c>
      <c r="AS148" s="79">
        <v>7400.4</v>
      </c>
      <c r="AT148" s="79">
        <v>0</v>
      </c>
      <c r="AU148" s="79">
        <v>0</v>
      </c>
      <c r="AV148" s="79">
        <v>0</v>
      </c>
      <c r="AW148" s="79">
        <v>0</v>
      </c>
      <c r="AX148" s="79">
        <v>0</v>
      </c>
      <c r="AY148" s="79">
        <v>0</v>
      </c>
      <c r="AZ148" s="79">
        <v>0</v>
      </c>
      <c r="BA148" s="79">
        <v>0</v>
      </c>
      <c r="BB148" s="79">
        <v>0</v>
      </c>
      <c r="BC148" s="80">
        <v>22201.199999999997</v>
      </c>
      <c r="BD148" s="79">
        <v>0</v>
      </c>
      <c r="BE148" s="79">
        <v>0</v>
      </c>
      <c r="BF148" s="79">
        <v>0</v>
      </c>
      <c r="BG148" s="79">
        <v>0</v>
      </c>
      <c r="BH148" s="79">
        <v>0</v>
      </c>
      <c r="BI148" s="79">
        <v>0</v>
      </c>
      <c r="BJ148" s="79">
        <v>27971.230000000003</v>
      </c>
      <c r="BK148" s="79">
        <v>27971.230000000003</v>
      </c>
      <c r="BL148" s="79">
        <v>27971.230000000003</v>
      </c>
      <c r="BM148" s="79">
        <v>0</v>
      </c>
      <c r="BN148" s="79">
        <v>0</v>
      </c>
      <c r="BO148" s="79">
        <v>0</v>
      </c>
      <c r="BP148" s="80">
        <v>83913.69</v>
      </c>
      <c r="BQ148" s="79">
        <v>0</v>
      </c>
      <c r="BR148" s="79">
        <v>0</v>
      </c>
      <c r="BS148" s="79">
        <v>0</v>
      </c>
      <c r="BT148" s="79">
        <v>0</v>
      </c>
      <c r="BU148" s="79">
        <v>0</v>
      </c>
      <c r="BV148" s="79">
        <v>0</v>
      </c>
      <c r="BW148" s="79">
        <v>0</v>
      </c>
      <c r="BX148" s="79">
        <v>0</v>
      </c>
      <c r="BY148" s="79">
        <v>0</v>
      </c>
      <c r="BZ148" s="79">
        <v>851.72</v>
      </c>
      <c r="CA148" s="79">
        <v>851.72</v>
      </c>
      <c r="CB148" s="79">
        <v>851.72</v>
      </c>
      <c r="CC148" s="80">
        <v>2555.16</v>
      </c>
      <c r="CD148" s="79">
        <v>0</v>
      </c>
      <c r="CE148" s="79">
        <v>0</v>
      </c>
      <c r="CF148" s="79">
        <v>0</v>
      </c>
      <c r="CG148" s="79">
        <v>0</v>
      </c>
      <c r="CH148" s="79">
        <v>0</v>
      </c>
      <c r="CI148" s="79">
        <v>0</v>
      </c>
      <c r="CJ148" s="79">
        <v>0</v>
      </c>
      <c r="CK148" s="79">
        <v>0</v>
      </c>
      <c r="CL148" s="79">
        <v>0</v>
      </c>
      <c r="CM148" s="79">
        <v>0</v>
      </c>
      <c r="CN148" s="79">
        <v>0</v>
      </c>
      <c r="CO148" s="79">
        <v>0</v>
      </c>
      <c r="CP148" s="80">
        <v>0</v>
      </c>
      <c r="CQ148" s="79">
        <v>0</v>
      </c>
      <c r="CR148" s="79">
        <v>0</v>
      </c>
      <c r="CS148" s="79">
        <v>0</v>
      </c>
      <c r="CT148" s="79">
        <v>0</v>
      </c>
      <c r="CU148" s="79">
        <v>0</v>
      </c>
      <c r="CV148" s="79">
        <v>0</v>
      </c>
      <c r="CW148" s="79">
        <v>0</v>
      </c>
      <c r="CX148" s="79">
        <v>0</v>
      </c>
      <c r="CY148" s="79">
        <v>0</v>
      </c>
      <c r="CZ148" s="79">
        <v>0</v>
      </c>
      <c r="DA148" s="79">
        <v>0</v>
      </c>
      <c r="DB148" s="79">
        <v>0</v>
      </c>
      <c r="DC148" s="80">
        <v>0</v>
      </c>
      <c r="DD148" s="79">
        <v>388469.44</v>
      </c>
      <c r="DE148" s="79">
        <v>388469.44</v>
      </c>
      <c r="DF148" s="79">
        <v>388469.44</v>
      </c>
      <c r="DG148" s="79">
        <v>567652.03</v>
      </c>
      <c r="DH148" s="79">
        <v>567652.03</v>
      </c>
      <c r="DI148" s="79">
        <v>567652.03</v>
      </c>
      <c r="DJ148" s="79">
        <v>439036.31999999995</v>
      </c>
      <c r="DK148" s="79">
        <v>439036.31999999995</v>
      </c>
      <c r="DL148" s="79">
        <v>439036.31999999995</v>
      </c>
      <c r="DM148" s="79">
        <v>407785.77999999997</v>
      </c>
      <c r="DN148" s="79">
        <v>407785.77999999997</v>
      </c>
      <c r="DO148" s="79">
        <v>407785.77999999997</v>
      </c>
      <c r="DP148" s="80">
        <v>5408830.71</v>
      </c>
      <c r="DQ148" s="79">
        <v>16459.669999999998</v>
      </c>
      <c r="DR148" s="79">
        <v>16459.669999999998</v>
      </c>
      <c r="DS148" s="79">
        <v>16459.669999999998</v>
      </c>
      <c r="DT148" s="79">
        <v>0</v>
      </c>
      <c r="DU148" s="79">
        <v>43525.37</v>
      </c>
      <c r="DV148" s="79">
        <v>158481.09000000003</v>
      </c>
      <c r="DW148" s="79">
        <v>36299.089999999997</v>
      </c>
      <c r="DX148" s="79">
        <v>47160.29</v>
      </c>
      <c r="DY148" s="79">
        <v>500800.09</v>
      </c>
      <c r="DZ148" s="79">
        <v>32447.18</v>
      </c>
      <c r="EA148" s="79">
        <v>10814.09</v>
      </c>
      <c r="EB148" s="79">
        <v>94420.73000000001</v>
      </c>
      <c r="EC148" s="80">
        <v>973326.94000000006</v>
      </c>
      <c r="ED148" s="79">
        <v>127137.34</v>
      </c>
      <c r="EE148" s="79">
        <v>1518323.94</v>
      </c>
      <c r="EF148" s="79">
        <v>117239.92</v>
      </c>
      <c r="EG148" s="79">
        <v>29371.93</v>
      </c>
      <c r="EH148" s="79">
        <v>105468.06999999999</v>
      </c>
      <c r="EI148" s="79">
        <v>144677.85</v>
      </c>
      <c r="EJ148" s="79">
        <v>206639.6</v>
      </c>
      <c r="EK148" s="79">
        <v>202030.41</v>
      </c>
      <c r="EL148" s="79">
        <v>180854.63</v>
      </c>
      <c r="EM148" s="79">
        <v>161438.62</v>
      </c>
      <c r="EN148" s="79">
        <v>146151.03</v>
      </c>
      <c r="EO148" s="79">
        <v>83597.69</v>
      </c>
      <c r="EP148" s="80">
        <v>3022931.03</v>
      </c>
      <c r="EQ148" s="79">
        <v>175896.26</v>
      </c>
      <c r="ER148" s="79">
        <v>581397.23</v>
      </c>
      <c r="ES148" s="79">
        <v>392171.15</v>
      </c>
      <c r="ET148" s="79">
        <v>686860.31</v>
      </c>
      <c r="EU148" s="79">
        <v>233006.21999999997</v>
      </c>
      <c r="EV148" s="79">
        <v>321576.82</v>
      </c>
      <c r="EW148" s="79">
        <v>1484755.03</v>
      </c>
      <c r="EX148" s="79">
        <v>475684.49</v>
      </c>
      <c r="EY148" s="79">
        <v>533210.44999999995</v>
      </c>
      <c r="EZ148" s="79">
        <v>761804.06</v>
      </c>
      <c r="FA148" s="79">
        <v>767952.16</v>
      </c>
      <c r="FB148" s="79">
        <v>1083888</v>
      </c>
      <c r="FC148" s="80">
        <v>7498202.1800000016</v>
      </c>
      <c r="FD148" s="79">
        <v>865011.86</v>
      </c>
      <c r="FE148" s="79">
        <v>286320.48</v>
      </c>
      <c r="FF148" s="79">
        <v>183275.39</v>
      </c>
      <c r="FG148" s="79">
        <v>175878</v>
      </c>
      <c r="FH148" s="79">
        <v>311010.93</v>
      </c>
      <c r="FI148" s="79">
        <v>220703</v>
      </c>
      <c r="FJ148" s="79">
        <v>323281.3</v>
      </c>
      <c r="FK148" s="79">
        <v>256386.72</v>
      </c>
      <c r="FL148" s="79">
        <v>691157.91</v>
      </c>
      <c r="FM148" s="79">
        <v>268741.62</v>
      </c>
      <c r="FN148" s="79">
        <v>332136.08999999997</v>
      </c>
      <c r="FO148" s="79">
        <v>152107.76</v>
      </c>
      <c r="FP148" s="80">
        <v>4066011.0600000005</v>
      </c>
      <c r="FQ148" s="79">
        <v>1074414.8600000001</v>
      </c>
      <c r="FR148" s="79">
        <v>986668.28</v>
      </c>
      <c r="FS148" s="79">
        <v>904343.28</v>
      </c>
      <c r="FT148" s="79">
        <v>3452171.28</v>
      </c>
      <c r="FU148" s="79">
        <v>1291537</v>
      </c>
      <c r="FV148" s="79">
        <v>4745003</v>
      </c>
      <c r="FW148" s="79">
        <v>2481041</v>
      </c>
      <c r="FX148" s="79">
        <v>1833709.0899999999</v>
      </c>
      <c r="FY148" s="79">
        <v>1645420.3</v>
      </c>
      <c r="FZ148" s="79">
        <v>1743211.8399999999</v>
      </c>
      <c r="GA148" s="79">
        <v>2598784.5700000003</v>
      </c>
      <c r="GB148" s="79">
        <v>8280010.4700000025</v>
      </c>
      <c r="GC148" s="80">
        <v>31036314.970000003</v>
      </c>
      <c r="GD148" s="79">
        <v>1512868.5799999996</v>
      </c>
      <c r="GE148" s="79">
        <v>3927963.16</v>
      </c>
      <c r="GF148" s="79">
        <v>2596594.2400000002</v>
      </c>
      <c r="GG148" s="79">
        <v>3620935.1700000004</v>
      </c>
      <c r="GH148" s="79">
        <v>2233058.7199999997</v>
      </c>
      <c r="GI148" s="79">
        <v>3153666.7099999995</v>
      </c>
      <c r="GJ148" s="79">
        <v>2510588.5500000003</v>
      </c>
      <c r="GK148" s="79">
        <v>2102689.8899999997</v>
      </c>
      <c r="GL148" s="79">
        <v>1561386</v>
      </c>
      <c r="GM148" s="79">
        <v>1779207.77</v>
      </c>
      <c r="GN148" s="79">
        <v>1699276.43</v>
      </c>
      <c r="GO148" s="79">
        <v>7547675.2300000004</v>
      </c>
      <c r="GP148" s="80">
        <f t="shared" si="64"/>
        <v>34245910.450000003</v>
      </c>
      <c r="GQ148" s="79">
        <v>1215729</v>
      </c>
      <c r="GR148" s="79">
        <v>816475.28</v>
      </c>
      <c r="GS148" s="79">
        <v>4661114.6500000004</v>
      </c>
      <c r="GT148" s="79">
        <v>1370332.95</v>
      </c>
      <c r="GU148" s="79">
        <v>2907624.37</v>
      </c>
      <c r="GV148" s="79">
        <v>6717383.8399999999</v>
      </c>
      <c r="GW148" s="79">
        <v>3457744.45</v>
      </c>
      <c r="GX148" s="79">
        <v>1721668.65</v>
      </c>
      <c r="GY148" s="79">
        <v>1760695.96</v>
      </c>
      <c r="GZ148" s="79">
        <v>1945037.05</v>
      </c>
      <c r="HA148" s="79">
        <v>830031.6100000001</v>
      </c>
      <c r="HB148" s="79">
        <v>2661268.5499999998</v>
      </c>
      <c r="HC148" s="80">
        <f t="shared" si="65"/>
        <v>30065106.359999999</v>
      </c>
      <c r="HD148" s="79">
        <v>1270607.3999999999</v>
      </c>
      <c r="HE148" s="79">
        <v>1548768.0100000002</v>
      </c>
      <c r="HF148" s="79">
        <v>2087361.81</v>
      </c>
      <c r="HG148" s="79">
        <v>1639602.43</v>
      </c>
      <c r="HH148" s="79">
        <v>1620495.78</v>
      </c>
      <c r="HI148" s="79">
        <v>1990342.97</v>
      </c>
      <c r="HJ148" s="79">
        <v>2312888.08</v>
      </c>
      <c r="HK148" s="79">
        <v>1356368.04</v>
      </c>
      <c r="HL148" s="79">
        <v>1934099.77</v>
      </c>
      <c r="HM148" s="79">
        <v>1909254.33</v>
      </c>
      <c r="HN148" s="79">
        <v>1603449.6099999999</v>
      </c>
      <c r="HO148" s="79">
        <v>2042141.6400000001</v>
      </c>
      <c r="HP148" s="80">
        <f t="shared" si="66"/>
        <v>21315379.869999997</v>
      </c>
      <c r="HQ148" s="79">
        <v>1177820.9100000001</v>
      </c>
      <c r="HR148" s="79">
        <v>1474889.29</v>
      </c>
      <c r="HS148" s="79">
        <v>1723859.9999999998</v>
      </c>
      <c r="HT148" s="79">
        <v>1320474.52</v>
      </c>
      <c r="HU148" s="79">
        <v>1416251.2500000002</v>
      </c>
      <c r="HV148" s="79">
        <v>1166456.33</v>
      </c>
      <c r="HW148" s="79">
        <v>3138284.1000000006</v>
      </c>
      <c r="HX148" s="79">
        <v>1290336.3799999999</v>
      </c>
      <c r="HY148" s="79">
        <v>-30437676.43</v>
      </c>
      <c r="HZ148" s="79">
        <v>30467955.139999997</v>
      </c>
      <c r="IA148" s="79">
        <v>121689.76</v>
      </c>
      <c r="IB148" s="79">
        <v>71297074.859999999</v>
      </c>
      <c r="IC148" s="80">
        <f t="shared" si="67"/>
        <v>84157416.109999999</v>
      </c>
      <c r="ID148" s="79">
        <v>-4624693.37</v>
      </c>
      <c r="IE148" s="79">
        <v>2207756</v>
      </c>
      <c r="IF148" s="79">
        <v>9326230.1600000001</v>
      </c>
      <c r="IG148" s="79">
        <v>160328.30000000002</v>
      </c>
      <c r="IH148" s="79">
        <v>32815.449999999997</v>
      </c>
      <c r="II148" s="79">
        <v>477181.4</v>
      </c>
      <c r="IJ148" s="79">
        <v>442216.02</v>
      </c>
      <c r="IK148" s="79">
        <v>241086</v>
      </c>
      <c r="IL148" s="79">
        <v>450977</v>
      </c>
      <c r="IM148" s="79">
        <v>3558433</v>
      </c>
      <c r="IN148" s="79">
        <v>2783842</v>
      </c>
      <c r="IO148" s="79">
        <v>3138785</v>
      </c>
      <c r="IP148" s="80">
        <f t="shared" si="68"/>
        <v>18194956.960000001</v>
      </c>
      <c r="IQ148" s="79">
        <v>3029684</v>
      </c>
      <c r="IR148" s="79">
        <v>2562493</v>
      </c>
      <c r="IS148" s="79">
        <v>2811701</v>
      </c>
      <c r="IT148" s="79">
        <v>2985697</v>
      </c>
      <c r="IU148" s="79">
        <v>-43689031</v>
      </c>
      <c r="IV148" s="79">
        <v>377736</v>
      </c>
      <c r="IW148" s="79">
        <v>549641</v>
      </c>
      <c r="IX148" s="79">
        <v>3353151</v>
      </c>
      <c r="IY148" s="79">
        <v>1758528</v>
      </c>
      <c r="IZ148" s="79">
        <v>467962</v>
      </c>
      <c r="JA148" s="79">
        <v>-3136079</v>
      </c>
      <c r="JB148" s="79">
        <v>2381565</v>
      </c>
      <c r="JC148" s="80">
        <f t="shared" si="69"/>
        <v>-26546952</v>
      </c>
      <c r="JD148" s="79">
        <v>8675160</v>
      </c>
      <c r="JE148" s="79">
        <v>10922377</v>
      </c>
      <c r="JF148" s="79">
        <v>5062929</v>
      </c>
      <c r="JG148" s="79">
        <v>5962794</v>
      </c>
      <c r="JH148" s="79">
        <v>12872230</v>
      </c>
      <c r="JI148" s="79">
        <v>19460048</v>
      </c>
      <c r="JJ148" s="79">
        <v>7672161</v>
      </c>
      <c r="JK148" s="79">
        <v>7765409</v>
      </c>
      <c r="JL148" s="79">
        <v>25434565</v>
      </c>
      <c r="JM148" s="79">
        <v>12768757</v>
      </c>
      <c r="JN148" s="79">
        <v>9993873</v>
      </c>
      <c r="JO148" s="79">
        <v>16514245</v>
      </c>
      <c r="JP148" s="80">
        <f t="shared" si="70"/>
        <v>143104548</v>
      </c>
      <c r="JQ148" s="79">
        <v>11553196</v>
      </c>
      <c r="JR148" s="79">
        <v>10444041</v>
      </c>
      <c r="JS148" s="79">
        <v>10952884</v>
      </c>
      <c r="JT148" s="79">
        <v>3593504</v>
      </c>
      <c r="JU148" s="79">
        <v>3109181</v>
      </c>
      <c r="JV148" s="79">
        <v>10024791</v>
      </c>
      <c r="JW148" s="79">
        <v>4675318</v>
      </c>
      <c r="JX148" s="79">
        <v>7206189</v>
      </c>
      <c r="JY148" s="79">
        <v>2785464</v>
      </c>
      <c r="JZ148" s="79">
        <v>5286141</v>
      </c>
      <c r="KA148" s="79">
        <v>4118060</v>
      </c>
      <c r="KB148" s="79">
        <v>4732903</v>
      </c>
      <c r="KC148" s="80">
        <f t="shared" si="71"/>
        <v>78481672</v>
      </c>
      <c r="KD148" s="79">
        <v>4602995</v>
      </c>
      <c r="KE148" s="79">
        <v>515195</v>
      </c>
      <c r="KF148" s="79">
        <v>2456341</v>
      </c>
      <c r="KG148" s="79">
        <v>12216351</v>
      </c>
      <c r="KH148" s="79">
        <v>5586745</v>
      </c>
      <c r="KI148" s="79">
        <v>3178822</v>
      </c>
      <c r="KJ148" s="79">
        <v>5869634</v>
      </c>
      <c r="KK148" s="79">
        <v>13916467</v>
      </c>
      <c r="KL148" s="79">
        <v>8689816</v>
      </c>
      <c r="KM148" s="79">
        <v>4341625</v>
      </c>
      <c r="KN148" s="79">
        <v>7323852</v>
      </c>
      <c r="KO148" s="79">
        <v>-3911624</v>
      </c>
      <c r="KP148" s="80">
        <f t="shared" si="72"/>
        <v>64786219</v>
      </c>
      <c r="KQ148" s="79">
        <v>2382607</v>
      </c>
      <c r="KR148" s="79">
        <v>-885011</v>
      </c>
      <c r="KS148" s="79">
        <v>1019816</v>
      </c>
      <c r="KT148" s="79">
        <v>526322</v>
      </c>
      <c r="KU148" s="79">
        <v>1754478</v>
      </c>
      <c r="KV148" s="79">
        <v>1581652</v>
      </c>
      <c r="KW148" s="79">
        <v>867646</v>
      </c>
      <c r="KX148" s="79">
        <v>1339140</v>
      </c>
      <c r="KY148" s="79">
        <v>904622</v>
      </c>
      <c r="KZ148" s="79">
        <v>1014129</v>
      </c>
      <c r="LA148" s="79">
        <v>3813801</v>
      </c>
      <c r="LB148" s="79">
        <v>4627304</v>
      </c>
      <c r="LC148" s="80">
        <f t="shared" si="73"/>
        <v>18946506</v>
      </c>
      <c r="LD148" s="79">
        <v>177481</v>
      </c>
      <c r="LE148" s="79">
        <v>817650</v>
      </c>
      <c r="LF148" s="79">
        <v>-158673</v>
      </c>
      <c r="LG148" s="79">
        <v>1580593</v>
      </c>
      <c r="LH148" s="79">
        <v>4458967</v>
      </c>
      <c r="LI148" s="79">
        <v>4641662</v>
      </c>
      <c r="LJ148" s="81" t="e">
        <f>+INDEX(#REF!,MATCH($B148,#REF!,0),MATCH(LJ$6,#REF!,0))</f>
        <v>#REF!</v>
      </c>
      <c r="LK148" s="82"/>
      <c r="LL148" s="81"/>
      <c r="LM148" s="81"/>
      <c r="LN148" s="81"/>
      <c r="LO148" s="81"/>
      <c r="LP148" s="80" t="e">
        <f t="shared" si="74"/>
        <v>#REF!</v>
      </c>
    </row>
    <row r="149" spans="2:328" hidden="1" outlineLevel="1">
      <c r="B149" t="str">
        <f t="shared" si="63"/>
        <v>OTROSJUNÍN</v>
      </c>
      <c r="C149" s="78" t="s">
        <v>409</v>
      </c>
      <c r="D149" s="79">
        <v>0</v>
      </c>
      <c r="E149" s="79">
        <v>0</v>
      </c>
      <c r="F149" s="79">
        <v>0</v>
      </c>
      <c r="G149" s="79">
        <v>0</v>
      </c>
      <c r="H149" s="79">
        <v>0</v>
      </c>
      <c r="I149" s="79">
        <v>0</v>
      </c>
      <c r="J149" s="79">
        <v>0</v>
      </c>
      <c r="K149" s="79">
        <v>0</v>
      </c>
      <c r="L149" s="79">
        <v>0</v>
      </c>
      <c r="M149" s="79">
        <v>0</v>
      </c>
      <c r="N149" s="79">
        <v>0</v>
      </c>
      <c r="O149" s="79">
        <v>0</v>
      </c>
      <c r="P149" s="80">
        <v>0</v>
      </c>
      <c r="Q149" s="79">
        <v>1067335.99</v>
      </c>
      <c r="R149" s="79">
        <v>1067335.99</v>
      </c>
      <c r="S149" s="79">
        <v>1067335.99</v>
      </c>
      <c r="T149" s="79">
        <v>1124830.3500000001</v>
      </c>
      <c r="U149" s="79">
        <v>1124830.3500000001</v>
      </c>
      <c r="V149" s="79">
        <v>1124830.3500000001</v>
      </c>
      <c r="W149" s="79">
        <v>611701.77</v>
      </c>
      <c r="X149" s="79">
        <v>611701.77</v>
      </c>
      <c r="Y149" s="79">
        <v>611701.77</v>
      </c>
      <c r="Z149" s="79">
        <v>846624.93999999983</v>
      </c>
      <c r="AA149" s="79">
        <v>846624.93999999983</v>
      </c>
      <c r="AB149" s="79">
        <v>846624.93999999983</v>
      </c>
      <c r="AC149" s="80">
        <v>10951479.149999997</v>
      </c>
      <c r="AD149" s="79">
        <v>384072.05</v>
      </c>
      <c r="AE149" s="79">
        <v>384072.05</v>
      </c>
      <c r="AF149" s="79">
        <v>384072.05</v>
      </c>
      <c r="AG149" s="79">
        <v>401017.37000000005</v>
      </c>
      <c r="AH149" s="79">
        <v>401017.37000000005</v>
      </c>
      <c r="AI149" s="79">
        <v>401017.37000000005</v>
      </c>
      <c r="AJ149" s="79">
        <v>66328.38</v>
      </c>
      <c r="AK149" s="79">
        <v>66328.38</v>
      </c>
      <c r="AL149" s="79">
        <v>66328.38</v>
      </c>
      <c r="AM149" s="79">
        <v>64130.820000000007</v>
      </c>
      <c r="AN149" s="79">
        <v>64130.820000000007</v>
      </c>
      <c r="AO149" s="79">
        <v>64130.820000000007</v>
      </c>
      <c r="AP149" s="80">
        <v>2746645.8599999994</v>
      </c>
      <c r="AQ149" s="79">
        <v>64070.59</v>
      </c>
      <c r="AR149" s="79">
        <v>64070.59</v>
      </c>
      <c r="AS149" s="79">
        <v>64070.59</v>
      </c>
      <c r="AT149" s="79">
        <v>176363.7</v>
      </c>
      <c r="AU149" s="79">
        <v>176363.7</v>
      </c>
      <c r="AV149" s="79">
        <v>176363.7</v>
      </c>
      <c r="AW149" s="79">
        <v>253738.66000000003</v>
      </c>
      <c r="AX149" s="79">
        <v>253738.66000000003</v>
      </c>
      <c r="AY149" s="79">
        <v>253738.66000000003</v>
      </c>
      <c r="AZ149" s="79">
        <v>206857</v>
      </c>
      <c r="BA149" s="79">
        <v>206857</v>
      </c>
      <c r="BB149" s="79">
        <v>206857</v>
      </c>
      <c r="BC149" s="80">
        <v>2103089.85</v>
      </c>
      <c r="BD149" s="79">
        <v>120200.46</v>
      </c>
      <c r="BE149" s="79">
        <v>120200.46</v>
      </c>
      <c r="BF149" s="79">
        <v>120200.46</v>
      </c>
      <c r="BG149" s="79">
        <v>227880.09000000003</v>
      </c>
      <c r="BH149" s="79">
        <v>227880.09000000003</v>
      </c>
      <c r="BI149" s="79">
        <v>227880.09000000003</v>
      </c>
      <c r="BJ149" s="79">
        <v>211881.54</v>
      </c>
      <c r="BK149" s="79">
        <v>211881.54</v>
      </c>
      <c r="BL149" s="79">
        <v>211881.54</v>
      </c>
      <c r="BM149" s="79">
        <v>214209.94999999998</v>
      </c>
      <c r="BN149" s="79">
        <v>214209.94999999998</v>
      </c>
      <c r="BO149" s="79">
        <v>214209.94999999998</v>
      </c>
      <c r="BP149" s="80">
        <v>2322516.1200000006</v>
      </c>
      <c r="BQ149" s="79">
        <v>79304.409999999989</v>
      </c>
      <c r="BR149" s="79">
        <v>79304.409999999989</v>
      </c>
      <c r="BS149" s="79">
        <v>79304.409999999989</v>
      </c>
      <c r="BT149" s="79">
        <v>263565.06999999995</v>
      </c>
      <c r="BU149" s="79">
        <v>263565.06999999995</v>
      </c>
      <c r="BV149" s="79">
        <v>263565.06999999995</v>
      </c>
      <c r="BW149" s="79">
        <v>297750.35000000003</v>
      </c>
      <c r="BX149" s="79">
        <v>297750.35000000003</v>
      </c>
      <c r="BY149" s="79">
        <v>297750.35000000003</v>
      </c>
      <c r="BZ149" s="79">
        <v>91651.209999999992</v>
      </c>
      <c r="CA149" s="79">
        <v>91651.209999999992</v>
      </c>
      <c r="CB149" s="79">
        <v>91651.209999999992</v>
      </c>
      <c r="CC149" s="80">
        <v>2196813.12</v>
      </c>
      <c r="CD149" s="79">
        <v>88830.84</v>
      </c>
      <c r="CE149" s="79">
        <v>88830.84</v>
      </c>
      <c r="CF149" s="79">
        <v>88830.84</v>
      </c>
      <c r="CG149" s="79">
        <v>79011.27</v>
      </c>
      <c r="CH149" s="79">
        <v>79011.27</v>
      </c>
      <c r="CI149" s="79">
        <v>79011.27</v>
      </c>
      <c r="CJ149" s="79">
        <v>87038.13</v>
      </c>
      <c r="CK149" s="79">
        <v>87038.13</v>
      </c>
      <c r="CL149" s="79">
        <v>87038.13</v>
      </c>
      <c r="CM149" s="79">
        <v>91067.91</v>
      </c>
      <c r="CN149" s="79">
        <v>91067.91</v>
      </c>
      <c r="CO149" s="79">
        <v>91067.91</v>
      </c>
      <c r="CP149" s="80">
        <v>1037844.4500000002</v>
      </c>
      <c r="CQ149" s="79">
        <v>80063.850000000006</v>
      </c>
      <c r="CR149" s="79">
        <v>80063.850000000006</v>
      </c>
      <c r="CS149" s="79">
        <v>80063.850000000006</v>
      </c>
      <c r="CT149" s="79">
        <v>87795.95</v>
      </c>
      <c r="CU149" s="79">
        <v>87795.95</v>
      </c>
      <c r="CV149" s="79">
        <v>87795.95</v>
      </c>
      <c r="CW149" s="79">
        <v>88775.28</v>
      </c>
      <c r="CX149" s="79">
        <v>88775.28</v>
      </c>
      <c r="CY149" s="79">
        <v>88775.28</v>
      </c>
      <c r="CZ149" s="79">
        <v>329047.76</v>
      </c>
      <c r="DA149" s="79">
        <v>329047.76</v>
      </c>
      <c r="DB149" s="79">
        <v>329047.76</v>
      </c>
      <c r="DC149" s="80">
        <v>1757048.52</v>
      </c>
      <c r="DD149" s="79">
        <v>569019.44999999995</v>
      </c>
      <c r="DE149" s="79">
        <v>569019.44999999995</v>
      </c>
      <c r="DF149" s="79">
        <v>569019.44999999995</v>
      </c>
      <c r="DG149" s="79">
        <v>554524.12</v>
      </c>
      <c r="DH149" s="79">
        <v>554524.12</v>
      </c>
      <c r="DI149" s="79">
        <v>554524.12</v>
      </c>
      <c r="DJ149" s="79">
        <v>147268.99</v>
      </c>
      <c r="DK149" s="79">
        <v>147268.99</v>
      </c>
      <c r="DL149" s="79">
        <v>147268.99</v>
      </c>
      <c r="DM149" s="79">
        <v>327772.89999999997</v>
      </c>
      <c r="DN149" s="79">
        <v>327772.89999999997</v>
      </c>
      <c r="DO149" s="79">
        <v>327772.89999999997</v>
      </c>
      <c r="DP149" s="80">
        <v>4795756.3800000008</v>
      </c>
      <c r="DQ149" s="79">
        <v>260586.66000000003</v>
      </c>
      <c r="DR149" s="79">
        <v>260586.66000000003</v>
      </c>
      <c r="DS149" s="79">
        <v>260586.66000000003</v>
      </c>
      <c r="DT149" s="79">
        <v>0</v>
      </c>
      <c r="DU149" s="79">
        <v>212167.64</v>
      </c>
      <c r="DV149" s="79">
        <v>101741</v>
      </c>
      <c r="DW149" s="79">
        <v>539035.33000000007</v>
      </c>
      <c r="DX149" s="79">
        <v>175506.8</v>
      </c>
      <c r="DY149" s="79">
        <v>243950.67</v>
      </c>
      <c r="DZ149" s="79">
        <v>286773.42000000004</v>
      </c>
      <c r="EA149" s="79">
        <v>270040.03000000003</v>
      </c>
      <c r="EB149" s="79">
        <v>568736.03</v>
      </c>
      <c r="EC149" s="80">
        <v>3179710.9000000004</v>
      </c>
      <c r="ED149" s="79">
        <v>121011</v>
      </c>
      <c r="EE149" s="79">
        <v>182332.58</v>
      </c>
      <c r="EF149" s="79">
        <v>228403.09</v>
      </c>
      <c r="EG149" s="79">
        <v>353741.56999999995</v>
      </c>
      <c r="EH149" s="79">
        <v>297074.71999999997</v>
      </c>
      <c r="EI149" s="79">
        <v>538056.83000000007</v>
      </c>
      <c r="EJ149" s="79">
        <v>303982.01</v>
      </c>
      <c r="EK149" s="79">
        <v>100468.31000000001</v>
      </c>
      <c r="EL149" s="79">
        <v>204954.88</v>
      </c>
      <c r="EM149" s="79">
        <v>89867.57</v>
      </c>
      <c r="EN149" s="79">
        <v>57617.02</v>
      </c>
      <c r="EO149" s="79">
        <v>155090.89999999997</v>
      </c>
      <c r="EP149" s="80">
        <v>2632600.4799999995</v>
      </c>
      <c r="EQ149" s="79">
        <v>3652939.89</v>
      </c>
      <c r="ER149" s="79">
        <v>3352467.98</v>
      </c>
      <c r="ES149" s="79">
        <v>18190976.010000002</v>
      </c>
      <c r="ET149" s="79">
        <v>28363252.23</v>
      </c>
      <c r="EU149" s="79">
        <v>14149455.27</v>
      </c>
      <c r="EV149" s="79">
        <v>23003166.030000001</v>
      </c>
      <c r="EW149" s="79">
        <v>17497398.109999999</v>
      </c>
      <c r="EX149" s="79">
        <v>9229346.2799999993</v>
      </c>
      <c r="EY149" s="79">
        <v>20980613.199999999</v>
      </c>
      <c r="EZ149" s="79">
        <v>24388959.240000002</v>
      </c>
      <c r="FA149" s="79">
        <v>49413431.229999997</v>
      </c>
      <c r="FB149" s="79">
        <v>41443837.93999999</v>
      </c>
      <c r="FC149" s="80">
        <v>253665843.41</v>
      </c>
      <c r="FD149" s="79">
        <v>11376354.680000002</v>
      </c>
      <c r="FE149" s="79">
        <v>14405408.26</v>
      </c>
      <c r="FF149" s="79">
        <v>22584521.579999994</v>
      </c>
      <c r="FG149" s="79">
        <v>24679165.560000002</v>
      </c>
      <c r="FH149" s="79">
        <v>25019007.050000001</v>
      </c>
      <c r="FI149" s="79">
        <v>20840505.790000007</v>
      </c>
      <c r="FJ149" s="79">
        <v>20862717.059999999</v>
      </c>
      <c r="FK149" s="79">
        <v>18584686.780000001</v>
      </c>
      <c r="FL149" s="79">
        <v>22665235.379999999</v>
      </c>
      <c r="FM149" s="79">
        <v>20486313.329999998</v>
      </c>
      <c r="FN149" s="79">
        <v>21162074.940000005</v>
      </c>
      <c r="FO149" s="79">
        <v>57368437.770000003</v>
      </c>
      <c r="FP149" s="80">
        <v>280034428.17999995</v>
      </c>
      <c r="FQ149" s="79">
        <v>15599488.34</v>
      </c>
      <c r="FR149" s="79">
        <v>11382349.789999999</v>
      </c>
      <c r="FS149" s="79">
        <v>15964640.689999999</v>
      </c>
      <c r="FT149" s="79">
        <v>15575496.489999998</v>
      </c>
      <c r="FU149" s="79">
        <v>25079451.789999995</v>
      </c>
      <c r="FV149" s="79">
        <v>18537829.57</v>
      </c>
      <c r="FW149" s="79">
        <v>19731265.18</v>
      </c>
      <c r="FX149" s="79">
        <v>2077393.9799999997</v>
      </c>
      <c r="FY149" s="79">
        <v>18131709.919999998</v>
      </c>
      <c r="FZ149" s="79">
        <v>22816452.460000001</v>
      </c>
      <c r="GA149" s="79">
        <v>20239095.560000002</v>
      </c>
      <c r="GB149" s="79">
        <v>72722538.120000005</v>
      </c>
      <c r="GC149" s="80">
        <v>257857711.89000002</v>
      </c>
      <c r="GD149" s="79">
        <v>25783601.030000001</v>
      </c>
      <c r="GE149" s="79">
        <v>7991814.2399999993</v>
      </c>
      <c r="GF149" s="79">
        <v>11452668.029999999</v>
      </c>
      <c r="GG149" s="79">
        <v>11437368.199999999</v>
      </c>
      <c r="GH149" s="79">
        <v>7671642.71</v>
      </c>
      <c r="GI149" s="79">
        <v>7633293.7999999989</v>
      </c>
      <c r="GJ149" s="79">
        <v>9798025.7299999986</v>
      </c>
      <c r="GK149" s="79">
        <v>16964148.539999999</v>
      </c>
      <c r="GL149" s="79">
        <v>9130299.0399999972</v>
      </c>
      <c r="GM149" s="79">
        <v>935430.35999999987</v>
      </c>
      <c r="GN149" s="79">
        <v>6851394.4000000004</v>
      </c>
      <c r="GO149" s="79">
        <v>8007951.4100000001</v>
      </c>
      <c r="GP149" s="80">
        <f t="shared" si="64"/>
        <v>123657637.48999999</v>
      </c>
      <c r="GQ149" s="79">
        <v>9450219.6300000008</v>
      </c>
      <c r="GR149" s="79">
        <v>10599582.560000002</v>
      </c>
      <c r="GS149" s="79">
        <v>11655387.84</v>
      </c>
      <c r="GT149" s="79">
        <v>11615987.860000001</v>
      </c>
      <c r="GU149" s="79">
        <v>12304674.609999999</v>
      </c>
      <c r="GV149" s="79">
        <v>3827651.1300000004</v>
      </c>
      <c r="GW149" s="79">
        <v>6255610.4500000002</v>
      </c>
      <c r="GX149" s="79">
        <v>5021182.79</v>
      </c>
      <c r="GY149" s="79">
        <v>4256859.28</v>
      </c>
      <c r="GZ149" s="79">
        <v>3568490.11</v>
      </c>
      <c r="HA149" s="79">
        <v>7160158.5300000003</v>
      </c>
      <c r="HB149" s="79">
        <v>1878980.12</v>
      </c>
      <c r="HC149" s="80">
        <f t="shared" si="65"/>
        <v>87594784.910000026</v>
      </c>
      <c r="HD149" s="79">
        <v>1959073.58</v>
      </c>
      <c r="HE149" s="79">
        <v>4176856.6399999997</v>
      </c>
      <c r="HF149" s="79">
        <v>2485381.1399999997</v>
      </c>
      <c r="HG149" s="79">
        <v>4390422.2</v>
      </c>
      <c r="HH149" s="79">
        <v>3856056.9000000004</v>
      </c>
      <c r="HI149" s="79">
        <v>4278645.2699999996</v>
      </c>
      <c r="HJ149" s="79">
        <v>2701283.58</v>
      </c>
      <c r="HK149" s="79">
        <v>3416773.27</v>
      </c>
      <c r="HL149" s="79">
        <v>6689697.0899999999</v>
      </c>
      <c r="HM149" s="79">
        <v>4982687.1199999992</v>
      </c>
      <c r="HN149" s="79">
        <v>8143290.4799999995</v>
      </c>
      <c r="HO149" s="79">
        <v>4500171.93</v>
      </c>
      <c r="HP149" s="80">
        <f t="shared" si="66"/>
        <v>51580339.199999996</v>
      </c>
      <c r="HQ149" s="79">
        <v>2942056.98</v>
      </c>
      <c r="HR149" s="79">
        <v>5506078.9299999997</v>
      </c>
      <c r="HS149" s="79">
        <v>5243236.1899999995</v>
      </c>
      <c r="HT149" s="79">
        <v>1810063.04</v>
      </c>
      <c r="HU149" s="79">
        <v>4558861.68</v>
      </c>
      <c r="HV149" s="79">
        <v>7138418.0499999998</v>
      </c>
      <c r="HW149" s="79">
        <v>3736082.19</v>
      </c>
      <c r="HX149" s="79">
        <v>5356198.3600000003</v>
      </c>
      <c r="HY149" s="79">
        <v>6968031.6099999994</v>
      </c>
      <c r="HZ149" s="79">
        <v>4650399.91</v>
      </c>
      <c r="IA149" s="79">
        <v>2096808.5099999998</v>
      </c>
      <c r="IB149" s="79">
        <v>13967603.809999999</v>
      </c>
      <c r="IC149" s="80">
        <f t="shared" si="67"/>
        <v>63973839.25999999</v>
      </c>
      <c r="ID149" s="79">
        <v>500476.28</v>
      </c>
      <c r="IE149" s="79">
        <v>456390.79</v>
      </c>
      <c r="IF149" s="79">
        <v>193432.21999999997</v>
      </c>
      <c r="IG149" s="79">
        <v>2211067.1800000002</v>
      </c>
      <c r="IH149" s="79">
        <v>541385.59</v>
      </c>
      <c r="II149" s="79">
        <v>387674.54000000004</v>
      </c>
      <c r="IJ149" s="79">
        <v>1610409.3900000001</v>
      </c>
      <c r="IK149" s="79">
        <v>1658629</v>
      </c>
      <c r="IL149" s="79">
        <v>235946</v>
      </c>
      <c r="IM149" s="79">
        <v>441214</v>
      </c>
      <c r="IN149" s="79">
        <v>404697</v>
      </c>
      <c r="IO149" s="79">
        <v>1023183</v>
      </c>
      <c r="IP149" s="80">
        <f t="shared" si="68"/>
        <v>9664504.9900000002</v>
      </c>
      <c r="IQ149" s="79">
        <v>395455</v>
      </c>
      <c r="IR149" s="79">
        <v>656141</v>
      </c>
      <c r="IS149" s="79">
        <v>816243</v>
      </c>
      <c r="IT149" s="79">
        <v>364988</v>
      </c>
      <c r="IU149" s="79">
        <v>449849</v>
      </c>
      <c r="IV149" s="79">
        <v>535187</v>
      </c>
      <c r="IW149" s="79">
        <v>589833</v>
      </c>
      <c r="IX149" s="79">
        <v>912840</v>
      </c>
      <c r="IY149" s="79">
        <v>735536</v>
      </c>
      <c r="IZ149" s="79">
        <v>776304</v>
      </c>
      <c r="JA149" s="79">
        <v>523743</v>
      </c>
      <c r="JB149" s="79">
        <v>1087696</v>
      </c>
      <c r="JC149" s="80">
        <f t="shared" si="69"/>
        <v>7843815</v>
      </c>
      <c r="JD149" s="79">
        <v>129037</v>
      </c>
      <c r="JE149" s="79">
        <v>178886</v>
      </c>
      <c r="JF149" s="79">
        <v>357814</v>
      </c>
      <c r="JG149" s="79">
        <v>248379</v>
      </c>
      <c r="JH149" s="79">
        <v>259390</v>
      </c>
      <c r="JI149" s="79">
        <v>215907</v>
      </c>
      <c r="JJ149" s="79">
        <v>195200</v>
      </c>
      <c r="JK149" s="79">
        <v>125435</v>
      </c>
      <c r="JL149" s="79">
        <v>370978</v>
      </c>
      <c r="JM149" s="79">
        <v>514124</v>
      </c>
      <c r="JN149" s="79">
        <v>885806</v>
      </c>
      <c r="JO149" s="79">
        <v>1206044</v>
      </c>
      <c r="JP149" s="80">
        <f t="shared" si="70"/>
        <v>4687000</v>
      </c>
      <c r="JQ149" s="79">
        <v>292185</v>
      </c>
      <c r="JR149" s="79">
        <v>66627</v>
      </c>
      <c r="JS149" s="79">
        <v>81854</v>
      </c>
      <c r="JT149" s="79">
        <v>329097</v>
      </c>
      <c r="JU149" s="79">
        <v>381503</v>
      </c>
      <c r="JV149" s="79">
        <v>1018609</v>
      </c>
      <c r="JW149" s="79">
        <v>358948</v>
      </c>
      <c r="JX149" s="79">
        <v>583734</v>
      </c>
      <c r="JY149" s="79">
        <v>402340</v>
      </c>
      <c r="JZ149" s="79">
        <v>564345</v>
      </c>
      <c r="KA149" s="79">
        <v>669166</v>
      </c>
      <c r="KB149" s="79">
        <v>816830</v>
      </c>
      <c r="KC149" s="80">
        <f t="shared" si="71"/>
        <v>5565238</v>
      </c>
      <c r="KD149" s="79">
        <v>249632</v>
      </c>
      <c r="KE149" s="79">
        <v>422811</v>
      </c>
      <c r="KF149" s="79">
        <v>7817241</v>
      </c>
      <c r="KG149" s="79">
        <v>356841</v>
      </c>
      <c r="KH149" s="79">
        <v>829826</v>
      </c>
      <c r="KI149" s="79">
        <v>851979</v>
      </c>
      <c r="KJ149" s="79">
        <v>285379</v>
      </c>
      <c r="KK149" s="79">
        <v>441533</v>
      </c>
      <c r="KL149" s="79">
        <v>531165</v>
      </c>
      <c r="KM149" s="79">
        <v>410538</v>
      </c>
      <c r="KN149" s="79">
        <v>391268</v>
      </c>
      <c r="KO149" s="79">
        <v>378422</v>
      </c>
      <c r="KP149" s="80">
        <f t="shared" si="72"/>
        <v>12966635</v>
      </c>
      <c r="KQ149" s="79">
        <v>226666</v>
      </c>
      <c r="KR149" s="79">
        <v>1993210</v>
      </c>
      <c r="KS149" s="79">
        <v>786036</v>
      </c>
      <c r="KT149" s="79">
        <v>245148</v>
      </c>
      <c r="KU149" s="79">
        <v>539892</v>
      </c>
      <c r="KV149" s="79">
        <v>391504</v>
      </c>
      <c r="KW149" s="79">
        <v>4352036</v>
      </c>
      <c r="KX149" s="79">
        <v>397628</v>
      </c>
      <c r="KY149" s="79">
        <v>419153</v>
      </c>
      <c r="KZ149" s="79">
        <v>869713</v>
      </c>
      <c r="LA149" s="79">
        <v>680690</v>
      </c>
      <c r="LB149" s="79">
        <v>103083</v>
      </c>
      <c r="LC149" s="80">
        <f t="shared" si="73"/>
        <v>11004759</v>
      </c>
      <c r="LD149" s="79">
        <v>133641</v>
      </c>
      <c r="LE149" s="79">
        <v>550548</v>
      </c>
      <c r="LF149" s="79">
        <v>237424</v>
      </c>
      <c r="LG149" s="79">
        <v>9776608</v>
      </c>
      <c r="LH149" s="79">
        <v>296299</v>
      </c>
      <c r="LI149" s="79">
        <v>216012</v>
      </c>
      <c r="LJ149" s="81" t="e">
        <f>+INDEX(#REF!,MATCH($B149,#REF!,0),MATCH(LJ$6,#REF!,0))</f>
        <v>#REF!</v>
      </c>
      <c r="LK149" s="82"/>
      <c r="LL149" s="81"/>
      <c r="LM149" s="81"/>
      <c r="LN149" s="81"/>
      <c r="LO149" s="81"/>
      <c r="LP149" s="80" t="e">
        <f t="shared" si="74"/>
        <v>#REF!</v>
      </c>
    </row>
    <row r="150" spans="2:328" hidden="1" outlineLevel="1">
      <c r="B150" t="str">
        <f t="shared" si="63"/>
        <v>OTROSLA LIBERTAD</v>
      </c>
      <c r="C150" s="78" t="s">
        <v>410</v>
      </c>
      <c r="D150" s="79">
        <v>17361.330000000002</v>
      </c>
      <c r="E150" s="79">
        <v>17361.330000000002</v>
      </c>
      <c r="F150" s="79">
        <v>17361.330000000002</v>
      </c>
      <c r="G150" s="79">
        <v>19001.330000000002</v>
      </c>
      <c r="H150" s="79">
        <v>19001.330000000002</v>
      </c>
      <c r="I150" s="79">
        <v>19001.330000000002</v>
      </c>
      <c r="J150" s="79">
        <v>16954.330000000002</v>
      </c>
      <c r="K150" s="79">
        <v>16954.330000000002</v>
      </c>
      <c r="L150" s="79">
        <v>16954.330000000002</v>
      </c>
      <c r="M150" s="79">
        <v>49971.66</v>
      </c>
      <c r="N150" s="79">
        <v>49971.66</v>
      </c>
      <c r="O150" s="79">
        <v>49971.66</v>
      </c>
      <c r="P150" s="80">
        <v>309865.95000000007</v>
      </c>
      <c r="Q150" s="79">
        <v>54019.93</v>
      </c>
      <c r="R150" s="79">
        <v>54019.93</v>
      </c>
      <c r="S150" s="79">
        <v>54019.93</v>
      </c>
      <c r="T150" s="79">
        <v>36120.019999999997</v>
      </c>
      <c r="U150" s="79">
        <v>36120.019999999997</v>
      </c>
      <c r="V150" s="79">
        <v>36120.019999999997</v>
      </c>
      <c r="W150" s="79">
        <v>31373.83</v>
      </c>
      <c r="X150" s="79">
        <v>31373.83</v>
      </c>
      <c r="Y150" s="79">
        <v>31373.83</v>
      </c>
      <c r="Z150" s="79">
        <v>122403.79000000001</v>
      </c>
      <c r="AA150" s="79">
        <v>122403.79000000001</v>
      </c>
      <c r="AB150" s="79">
        <v>122403.79000000001</v>
      </c>
      <c r="AC150" s="80">
        <v>731752.71000000008</v>
      </c>
      <c r="AD150" s="79">
        <v>38740.200000000004</v>
      </c>
      <c r="AE150" s="79">
        <v>38740.200000000004</v>
      </c>
      <c r="AF150" s="79">
        <v>38740.200000000004</v>
      </c>
      <c r="AG150" s="79">
        <v>205174.27999999994</v>
      </c>
      <c r="AH150" s="79">
        <v>205174.27999999994</v>
      </c>
      <c r="AI150" s="79">
        <v>205174.27999999994</v>
      </c>
      <c r="AJ150" s="79">
        <v>39267.31</v>
      </c>
      <c r="AK150" s="79">
        <v>39267.31</v>
      </c>
      <c r="AL150" s="79">
        <v>39267.31</v>
      </c>
      <c r="AM150" s="79">
        <v>126542.42</v>
      </c>
      <c r="AN150" s="79">
        <v>126542.42</v>
      </c>
      <c r="AO150" s="79">
        <v>126542.42</v>
      </c>
      <c r="AP150" s="80">
        <v>1229172.6299999999</v>
      </c>
      <c r="AQ150" s="79">
        <v>35923.660000000003</v>
      </c>
      <c r="AR150" s="79">
        <v>35923.660000000003</v>
      </c>
      <c r="AS150" s="79">
        <v>35923.660000000003</v>
      </c>
      <c r="AT150" s="79">
        <v>86079.59</v>
      </c>
      <c r="AU150" s="79">
        <v>86079.59</v>
      </c>
      <c r="AV150" s="79">
        <v>86079.59</v>
      </c>
      <c r="AW150" s="79">
        <v>27062.339999999997</v>
      </c>
      <c r="AX150" s="79">
        <v>27062.339999999997</v>
      </c>
      <c r="AY150" s="79">
        <v>27062.339999999997</v>
      </c>
      <c r="AZ150" s="79">
        <v>27527</v>
      </c>
      <c r="BA150" s="79">
        <v>27527</v>
      </c>
      <c r="BB150" s="79">
        <v>27527</v>
      </c>
      <c r="BC150" s="80">
        <v>529777.7699999999</v>
      </c>
      <c r="BD150" s="79">
        <v>34911</v>
      </c>
      <c r="BE150" s="79">
        <v>34911</v>
      </c>
      <c r="BF150" s="79">
        <v>34911</v>
      </c>
      <c r="BG150" s="79">
        <v>96573.34</v>
      </c>
      <c r="BH150" s="79">
        <v>96573.34</v>
      </c>
      <c r="BI150" s="79">
        <v>96573.34</v>
      </c>
      <c r="BJ150" s="79">
        <v>102225.67</v>
      </c>
      <c r="BK150" s="79">
        <v>102225.67</v>
      </c>
      <c r="BL150" s="79">
        <v>102225.67</v>
      </c>
      <c r="BM150" s="79">
        <v>18650</v>
      </c>
      <c r="BN150" s="79">
        <v>18650</v>
      </c>
      <c r="BO150" s="79">
        <v>18650</v>
      </c>
      <c r="BP150" s="80">
        <v>757080.03</v>
      </c>
      <c r="BQ150" s="79">
        <v>47881.67</v>
      </c>
      <c r="BR150" s="79">
        <v>47881.67</v>
      </c>
      <c r="BS150" s="79">
        <v>47881.67</v>
      </c>
      <c r="BT150" s="79">
        <v>12437.33</v>
      </c>
      <c r="BU150" s="79">
        <v>12437.33</v>
      </c>
      <c r="BV150" s="79">
        <v>12437.33</v>
      </c>
      <c r="BW150" s="79">
        <v>34107</v>
      </c>
      <c r="BX150" s="79">
        <v>34107</v>
      </c>
      <c r="BY150" s="79">
        <v>34107</v>
      </c>
      <c r="BZ150" s="79">
        <v>31505.67</v>
      </c>
      <c r="CA150" s="79">
        <v>31505.67</v>
      </c>
      <c r="CB150" s="79">
        <v>31505.67</v>
      </c>
      <c r="CC150" s="80">
        <v>377795.00999999995</v>
      </c>
      <c r="CD150" s="79">
        <v>12271</v>
      </c>
      <c r="CE150" s="79">
        <v>12271</v>
      </c>
      <c r="CF150" s="79">
        <v>12271</v>
      </c>
      <c r="CG150" s="79">
        <v>38123.67</v>
      </c>
      <c r="CH150" s="79">
        <v>38123.67</v>
      </c>
      <c r="CI150" s="79">
        <v>38123.67</v>
      </c>
      <c r="CJ150" s="79">
        <v>74247.67</v>
      </c>
      <c r="CK150" s="79">
        <v>74247.67</v>
      </c>
      <c r="CL150" s="79">
        <v>74247.67</v>
      </c>
      <c r="CM150" s="79">
        <v>55808.67</v>
      </c>
      <c r="CN150" s="79">
        <v>55808.67</v>
      </c>
      <c r="CO150" s="79">
        <v>55808.67</v>
      </c>
      <c r="CP150" s="80">
        <v>541353.02999999991</v>
      </c>
      <c r="CQ150" s="79">
        <v>23188.339999999997</v>
      </c>
      <c r="CR150" s="79">
        <v>23188.339999999997</v>
      </c>
      <c r="CS150" s="79">
        <v>23188.339999999997</v>
      </c>
      <c r="CT150" s="79">
        <v>27216.33</v>
      </c>
      <c r="CU150" s="79">
        <v>27216.33</v>
      </c>
      <c r="CV150" s="79">
        <v>27216.33</v>
      </c>
      <c r="CW150" s="79">
        <v>42294.67</v>
      </c>
      <c r="CX150" s="79">
        <v>42294.67</v>
      </c>
      <c r="CY150" s="79">
        <v>42294.67</v>
      </c>
      <c r="CZ150" s="79">
        <v>31986</v>
      </c>
      <c r="DA150" s="79">
        <v>31986</v>
      </c>
      <c r="DB150" s="79">
        <v>31986</v>
      </c>
      <c r="DC150" s="80">
        <v>374056.01999999996</v>
      </c>
      <c r="DD150" s="79">
        <v>78824.89</v>
      </c>
      <c r="DE150" s="79">
        <v>78824.89</v>
      </c>
      <c r="DF150" s="79">
        <v>78824.89</v>
      </c>
      <c r="DG150" s="79">
        <v>111625.54</v>
      </c>
      <c r="DH150" s="79">
        <v>111625.54</v>
      </c>
      <c r="DI150" s="79">
        <v>111625.54</v>
      </c>
      <c r="DJ150" s="79">
        <v>55391.69</v>
      </c>
      <c r="DK150" s="79">
        <v>55391.69</v>
      </c>
      <c r="DL150" s="79">
        <v>55391.69</v>
      </c>
      <c r="DM150" s="79">
        <v>541419.54</v>
      </c>
      <c r="DN150" s="79">
        <v>541419.54</v>
      </c>
      <c r="DO150" s="79">
        <v>541419.54</v>
      </c>
      <c r="DP150" s="80">
        <v>2361784.98</v>
      </c>
      <c r="DQ150" s="79">
        <v>112915.01</v>
      </c>
      <c r="DR150" s="79">
        <v>112915.01</v>
      </c>
      <c r="DS150" s="79">
        <v>112915.01</v>
      </c>
      <c r="DT150" s="79">
        <v>18861.060000000001</v>
      </c>
      <c r="DU150" s="79">
        <v>1478326.53</v>
      </c>
      <c r="DV150" s="79">
        <v>2511084.2000000002</v>
      </c>
      <c r="DW150" s="79">
        <v>502802.15</v>
      </c>
      <c r="DX150" s="79">
        <v>672696.86</v>
      </c>
      <c r="DY150" s="79">
        <v>853132.39000000013</v>
      </c>
      <c r="DZ150" s="79">
        <v>628979.52</v>
      </c>
      <c r="EA150" s="79">
        <v>588303.84000000008</v>
      </c>
      <c r="EB150" s="79">
        <v>624251.07999999996</v>
      </c>
      <c r="EC150" s="80">
        <v>8217182.6600000001</v>
      </c>
      <c r="ED150" s="79">
        <v>293947.64</v>
      </c>
      <c r="EE150" s="79">
        <v>462259.51</v>
      </c>
      <c r="EF150" s="79">
        <v>518084.55</v>
      </c>
      <c r="EG150" s="79">
        <v>1363213.3</v>
      </c>
      <c r="EH150" s="79">
        <v>1388435.1199999999</v>
      </c>
      <c r="EI150" s="79">
        <v>1793963.0999999999</v>
      </c>
      <c r="EJ150" s="79">
        <v>852098.62</v>
      </c>
      <c r="EK150" s="79">
        <v>557882.74</v>
      </c>
      <c r="EL150" s="79">
        <v>2110665.7199999997</v>
      </c>
      <c r="EM150" s="79">
        <v>1119817.78</v>
      </c>
      <c r="EN150" s="79">
        <v>1068367.5</v>
      </c>
      <c r="EO150" s="79">
        <v>1526492.1199999999</v>
      </c>
      <c r="EP150" s="80">
        <v>13055227.699999999</v>
      </c>
      <c r="EQ150" s="79">
        <v>462104.08999999997</v>
      </c>
      <c r="ER150" s="79">
        <v>705963.3</v>
      </c>
      <c r="ES150" s="79">
        <v>1345643.8499999999</v>
      </c>
      <c r="ET150" s="79">
        <v>808080.4</v>
      </c>
      <c r="EU150" s="79">
        <v>1498719.3900000001</v>
      </c>
      <c r="EV150" s="79">
        <v>2146592.3600000003</v>
      </c>
      <c r="EW150" s="79">
        <v>2538844.7699999996</v>
      </c>
      <c r="EX150" s="79">
        <v>5010820.790000001</v>
      </c>
      <c r="EY150" s="79">
        <v>3379301.3600000003</v>
      </c>
      <c r="EZ150" s="79">
        <v>3342960.35</v>
      </c>
      <c r="FA150" s="79">
        <v>6557353.9000000004</v>
      </c>
      <c r="FB150" s="79">
        <v>7286096.9199999999</v>
      </c>
      <c r="FC150" s="80">
        <v>35082481.480000004</v>
      </c>
      <c r="FD150" s="79">
        <v>951787.12</v>
      </c>
      <c r="FE150" s="79">
        <v>1362139.01</v>
      </c>
      <c r="FF150" s="79">
        <v>2801408.87</v>
      </c>
      <c r="FG150" s="79">
        <v>477907.21</v>
      </c>
      <c r="FH150" s="79">
        <v>1813829.0300000003</v>
      </c>
      <c r="FI150" s="79">
        <v>959650.5</v>
      </c>
      <c r="FJ150" s="79">
        <v>2658416.35</v>
      </c>
      <c r="FK150" s="79">
        <v>1581155.3400000003</v>
      </c>
      <c r="FL150" s="79">
        <v>1539267.82</v>
      </c>
      <c r="FM150" s="79">
        <v>2661119.6799999997</v>
      </c>
      <c r="FN150" s="79">
        <v>2773499.38</v>
      </c>
      <c r="FO150" s="79">
        <v>4209055.4399999995</v>
      </c>
      <c r="FP150" s="80">
        <v>23789235.75</v>
      </c>
      <c r="FQ150" s="79">
        <v>1522007.11</v>
      </c>
      <c r="FR150" s="79">
        <v>1032677.36</v>
      </c>
      <c r="FS150" s="79">
        <v>1543590.7100000002</v>
      </c>
      <c r="FT150" s="79">
        <v>1910274.85</v>
      </c>
      <c r="FU150" s="79">
        <v>2111942.7400000002</v>
      </c>
      <c r="FV150" s="79">
        <v>2954611.55</v>
      </c>
      <c r="FW150" s="79">
        <v>1905038.94</v>
      </c>
      <c r="FX150" s="79">
        <v>1298606.22</v>
      </c>
      <c r="FY150" s="79">
        <v>1202619.42</v>
      </c>
      <c r="FZ150" s="79">
        <v>495539.53</v>
      </c>
      <c r="GA150" s="79">
        <v>809436.38</v>
      </c>
      <c r="GB150" s="79">
        <v>401667.21</v>
      </c>
      <c r="GC150" s="80">
        <v>17188012.02</v>
      </c>
      <c r="GD150" s="79">
        <v>1487518.3</v>
      </c>
      <c r="GE150" s="79">
        <v>868867.38</v>
      </c>
      <c r="GF150" s="79">
        <v>948715.64</v>
      </c>
      <c r="GG150" s="79">
        <v>697135</v>
      </c>
      <c r="GH150" s="79">
        <v>1833712.63</v>
      </c>
      <c r="GI150" s="79">
        <v>1219413</v>
      </c>
      <c r="GJ150" s="79">
        <v>1157697.07</v>
      </c>
      <c r="GK150" s="79">
        <v>801454.54</v>
      </c>
      <c r="GL150" s="79">
        <v>1002389.28</v>
      </c>
      <c r="GM150" s="79">
        <v>996860.8</v>
      </c>
      <c r="GN150" s="79">
        <v>1952169.6</v>
      </c>
      <c r="GO150" s="79">
        <v>1116561.74</v>
      </c>
      <c r="GP150" s="80">
        <f t="shared" si="64"/>
        <v>14082494.98</v>
      </c>
      <c r="GQ150" s="79">
        <v>547721.5</v>
      </c>
      <c r="GR150" s="79">
        <v>728168.1100000001</v>
      </c>
      <c r="GS150" s="79">
        <v>331504.31999999995</v>
      </c>
      <c r="GT150" s="79">
        <v>701514.23999999999</v>
      </c>
      <c r="GU150" s="79">
        <v>742956.95</v>
      </c>
      <c r="GV150" s="79">
        <v>513316.23</v>
      </c>
      <c r="GW150" s="79">
        <v>924011.58</v>
      </c>
      <c r="GX150" s="79">
        <v>1778515.03</v>
      </c>
      <c r="GY150" s="79">
        <v>862087.08000000007</v>
      </c>
      <c r="GZ150" s="79">
        <v>1578309.9</v>
      </c>
      <c r="HA150" s="79">
        <v>1118050.8599999999</v>
      </c>
      <c r="HB150" s="79">
        <v>1547392.45</v>
      </c>
      <c r="HC150" s="80">
        <f t="shared" si="65"/>
        <v>11373548.249999998</v>
      </c>
      <c r="HD150" s="79">
        <v>596158.40999999992</v>
      </c>
      <c r="HE150" s="79">
        <v>385693.2</v>
      </c>
      <c r="HF150" s="79">
        <v>689240.07</v>
      </c>
      <c r="HG150" s="79">
        <v>2423142.64</v>
      </c>
      <c r="HH150" s="79">
        <v>1018713.89</v>
      </c>
      <c r="HI150" s="79">
        <v>883717.90999999992</v>
      </c>
      <c r="HJ150" s="79">
        <v>1634213.78</v>
      </c>
      <c r="HK150" s="79">
        <v>932761.35</v>
      </c>
      <c r="HL150" s="79">
        <v>1156081.8400000001</v>
      </c>
      <c r="HM150" s="79">
        <v>1161335.3599999999</v>
      </c>
      <c r="HN150" s="79">
        <v>1214645.5899999999</v>
      </c>
      <c r="HO150" s="79">
        <v>1445090.0899999999</v>
      </c>
      <c r="HP150" s="80">
        <f t="shared" si="66"/>
        <v>13540794.129999999</v>
      </c>
      <c r="HQ150" s="79">
        <v>908377.55</v>
      </c>
      <c r="HR150" s="79">
        <v>713030.22</v>
      </c>
      <c r="HS150" s="79">
        <v>1389467.04</v>
      </c>
      <c r="HT150" s="79">
        <v>2434518.6</v>
      </c>
      <c r="HU150" s="79">
        <v>1423146.31</v>
      </c>
      <c r="HV150" s="79">
        <v>1138139.6299999999</v>
      </c>
      <c r="HW150" s="79">
        <v>1475623.6099999999</v>
      </c>
      <c r="HX150" s="79">
        <v>1047608.34</v>
      </c>
      <c r="HY150" s="79">
        <v>1118965.73</v>
      </c>
      <c r="HZ150" s="79">
        <v>1115303.92</v>
      </c>
      <c r="IA150" s="79">
        <v>1433624.76</v>
      </c>
      <c r="IB150" s="79">
        <v>1429338.65</v>
      </c>
      <c r="IC150" s="80">
        <f t="shared" si="67"/>
        <v>15627144.360000001</v>
      </c>
      <c r="ID150" s="79">
        <v>592548.80000000005</v>
      </c>
      <c r="IE150" s="79">
        <v>748358.85</v>
      </c>
      <c r="IF150" s="79">
        <v>952206.05</v>
      </c>
      <c r="IG150" s="79">
        <v>593753.67999999993</v>
      </c>
      <c r="IH150" s="79">
        <v>965285.77</v>
      </c>
      <c r="II150" s="79">
        <v>1646709.6400000001</v>
      </c>
      <c r="IJ150" s="79">
        <v>1294679.69</v>
      </c>
      <c r="IK150" s="79">
        <v>1834671</v>
      </c>
      <c r="IL150" s="79">
        <v>1345041</v>
      </c>
      <c r="IM150" s="79">
        <v>2778865</v>
      </c>
      <c r="IN150" s="79">
        <v>2622202</v>
      </c>
      <c r="IO150" s="79">
        <v>2738529</v>
      </c>
      <c r="IP150" s="80">
        <f t="shared" si="68"/>
        <v>18112850.48</v>
      </c>
      <c r="IQ150" s="79">
        <v>1518750</v>
      </c>
      <c r="IR150" s="79">
        <v>1627601</v>
      </c>
      <c r="IS150" s="79">
        <v>1683427</v>
      </c>
      <c r="IT150" s="79">
        <v>2573502</v>
      </c>
      <c r="IU150" s="79">
        <v>1142800</v>
      </c>
      <c r="IV150" s="79">
        <v>1353658</v>
      </c>
      <c r="IW150" s="79">
        <v>1306316</v>
      </c>
      <c r="IX150" s="79">
        <v>1318780</v>
      </c>
      <c r="IY150" s="79">
        <v>2124498</v>
      </c>
      <c r="IZ150" s="79">
        <v>1514731</v>
      </c>
      <c r="JA150" s="79">
        <v>1257342</v>
      </c>
      <c r="JB150" s="79">
        <v>2249279</v>
      </c>
      <c r="JC150" s="80">
        <f t="shared" si="69"/>
        <v>19670684</v>
      </c>
      <c r="JD150" s="79">
        <v>1449775</v>
      </c>
      <c r="JE150" s="79">
        <v>1485275</v>
      </c>
      <c r="JF150" s="79">
        <v>1421002</v>
      </c>
      <c r="JG150" s="79">
        <v>1250328</v>
      </c>
      <c r="JH150" s="79">
        <v>1013581</v>
      </c>
      <c r="JI150" s="79">
        <v>910907</v>
      </c>
      <c r="JJ150" s="79">
        <v>1054249</v>
      </c>
      <c r="JK150" s="79">
        <v>1101748</v>
      </c>
      <c r="JL150" s="79">
        <v>1232999</v>
      </c>
      <c r="JM150" s="79">
        <v>1212336</v>
      </c>
      <c r="JN150" s="79">
        <v>1158923</v>
      </c>
      <c r="JO150" s="79">
        <v>1485716</v>
      </c>
      <c r="JP150" s="80">
        <f t="shared" si="70"/>
        <v>14776839</v>
      </c>
      <c r="JQ150" s="79">
        <v>1238176</v>
      </c>
      <c r="JR150" s="79">
        <v>1132394</v>
      </c>
      <c r="JS150" s="79">
        <v>1333943</v>
      </c>
      <c r="JT150" s="79">
        <v>1179472</v>
      </c>
      <c r="JU150" s="79">
        <v>2306524</v>
      </c>
      <c r="JV150" s="79">
        <v>1250405</v>
      </c>
      <c r="JW150" s="79">
        <v>1422568</v>
      </c>
      <c r="JX150" s="79">
        <v>1265582</v>
      </c>
      <c r="JY150" s="79">
        <v>1303818</v>
      </c>
      <c r="JZ150" s="79">
        <v>1338131</v>
      </c>
      <c r="KA150" s="79">
        <v>1274091</v>
      </c>
      <c r="KB150" s="79">
        <v>1456431</v>
      </c>
      <c r="KC150" s="80">
        <f t="shared" si="71"/>
        <v>16501535</v>
      </c>
      <c r="KD150" s="79">
        <v>1360229</v>
      </c>
      <c r="KE150" s="79">
        <v>1323569</v>
      </c>
      <c r="KF150" s="79">
        <v>1725434</v>
      </c>
      <c r="KG150" s="79">
        <v>1469779</v>
      </c>
      <c r="KH150" s="79">
        <v>1967314</v>
      </c>
      <c r="KI150" s="79">
        <v>1684265</v>
      </c>
      <c r="KJ150" s="79">
        <v>1506251</v>
      </c>
      <c r="KK150" s="79">
        <v>3703075</v>
      </c>
      <c r="KL150" s="79">
        <v>1698513</v>
      </c>
      <c r="KM150" s="79">
        <v>1595127</v>
      </c>
      <c r="KN150" s="79">
        <v>1602650</v>
      </c>
      <c r="KO150" s="79">
        <v>2276350</v>
      </c>
      <c r="KP150" s="80">
        <f t="shared" si="72"/>
        <v>21912556</v>
      </c>
      <c r="KQ150" s="79">
        <v>1955013</v>
      </c>
      <c r="KR150" s="79">
        <v>1628443</v>
      </c>
      <c r="KS150" s="79">
        <v>1590289</v>
      </c>
      <c r="KT150" s="79">
        <v>1718851</v>
      </c>
      <c r="KU150" s="79">
        <v>1675473</v>
      </c>
      <c r="KV150" s="79">
        <v>1986178</v>
      </c>
      <c r="KW150" s="79">
        <v>1264155</v>
      </c>
      <c r="KX150" s="79">
        <v>2384513</v>
      </c>
      <c r="KY150" s="79">
        <v>1996410</v>
      </c>
      <c r="KZ150" s="79">
        <v>1968460</v>
      </c>
      <c r="LA150" s="79">
        <v>2269538</v>
      </c>
      <c r="LB150" s="79">
        <v>1585411</v>
      </c>
      <c r="LC150" s="80">
        <f t="shared" si="73"/>
        <v>22022734</v>
      </c>
      <c r="LD150" s="79">
        <v>2226790</v>
      </c>
      <c r="LE150" s="79">
        <v>2178361</v>
      </c>
      <c r="LF150" s="79">
        <v>1610891</v>
      </c>
      <c r="LG150" s="79">
        <v>1325696</v>
      </c>
      <c r="LH150" s="79">
        <v>2015204</v>
      </c>
      <c r="LI150" s="79">
        <v>3025951</v>
      </c>
      <c r="LJ150" s="81" t="e">
        <f>+INDEX(#REF!,MATCH($B150,#REF!,0),MATCH(LJ$6,#REF!,0))</f>
        <v>#REF!</v>
      </c>
      <c r="LK150" s="82"/>
      <c r="LL150" s="81"/>
      <c r="LM150" s="81"/>
      <c r="LN150" s="81"/>
      <c r="LO150" s="81"/>
      <c r="LP150" s="80" t="e">
        <f t="shared" si="74"/>
        <v>#REF!</v>
      </c>
    </row>
    <row r="151" spans="2:328" hidden="1" outlineLevel="1">
      <c r="B151" t="str">
        <f t="shared" si="63"/>
        <v>OTROSLAMBAYEQUE</v>
      </c>
      <c r="C151" s="78" t="s">
        <v>411</v>
      </c>
      <c r="D151" s="79">
        <v>0</v>
      </c>
      <c r="E151" s="79">
        <v>0</v>
      </c>
      <c r="F151" s="79">
        <v>0</v>
      </c>
      <c r="G151" s="79">
        <v>0</v>
      </c>
      <c r="H151" s="79">
        <v>0</v>
      </c>
      <c r="I151" s="79">
        <v>0</v>
      </c>
      <c r="J151" s="79">
        <v>0</v>
      </c>
      <c r="K151" s="79">
        <v>0</v>
      </c>
      <c r="L151" s="79">
        <v>0</v>
      </c>
      <c r="M151" s="79">
        <v>0</v>
      </c>
      <c r="N151" s="79">
        <v>0</v>
      </c>
      <c r="O151" s="79">
        <v>0</v>
      </c>
      <c r="P151" s="80">
        <v>0</v>
      </c>
      <c r="Q151" s="79">
        <v>0</v>
      </c>
      <c r="R151" s="79">
        <v>0</v>
      </c>
      <c r="S151" s="79">
        <v>0</v>
      </c>
      <c r="T151" s="79">
        <v>0</v>
      </c>
      <c r="U151" s="79">
        <v>0</v>
      </c>
      <c r="V151" s="79">
        <v>0</v>
      </c>
      <c r="W151" s="79">
        <v>0</v>
      </c>
      <c r="X151" s="79">
        <v>0</v>
      </c>
      <c r="Y151" s="79">
        <v>0</v>
      </c>
      <c r="Z151" s="79">
        <v>0</v>
      </c>
      <c r="AA151" s="79">
        <v>0</v>
      </c>
      <c r="AB151" s="79">
        <v>0</v>
      </c>
      <c r="AC151" s="80">
        <v>0</v>
      </c>
      <c r="AD151" s="79">
        <v>0</v>
      </c>
      <c r="AE151" s="79">
        <v>0</v>
      </c>
      <c r="AF151" s="79">
        <v>0</v>
      </c>
      <c r="AG151" s="79">
        <v>0</v>
      </c>
      <c r="AH151" s="79">
        <v>0</v>
      </c>
      <c r="AI151" s="79">
        <v>0</v>
      </c>
      <c r="AJ151" s="79">
        <v>0</v>
      </c>
      <c r="AK151" s="79">
        <v>0</v>
      </c>
      <c r="AL151" s="79">
        <v>0</v>
      </c>
      <c r="AM151" s="79">
        <v>0</v>
      </c>
      <c r="AN151" s="79">
        <v>0</v>
      </c>
      <c r="AO151" s="79">
        <v>0</v>
      </c>
      <c r="AP151" s="80">
        <v>0</v>
      </c>
      <c r="AQ151" s="79">
        <v>0</v>
      </c>
      <c r="AR151" s="79">
        <v>0</v>
      </c>
      <c r="AS151" s="79">
        <v>0</v>
      </c>
      <c r="AT151" s="79">
        <v>0</v>
      </c>
      <c r="AU151" s="79">
        <v>0</v>
      </c>
      <c r="AV151" s="79">
        <v>0</v>
      </c>
      <c r="AW151" s="79">
        <v>0</v>
      </c>
      <c r="AX151" s="79">
        <v>0</v>
      </c>
      <c r="AY151" s="79">
        <v>0</v>
      </c>
      <c r="AZ151" s="79">
        <v>0</v>
      </c>
      <c r="BA151" s="79">
        <v>0</v>
      </c>
      <c r="BB151" s="79">
        <v>0</v>
      </c>
      <c r="BC151" s="80">
        <v>0</v>
      </c>
      <c r="BD151" s="79">
        <v>0</v>
      </c>
      <c r="BE151" s="79">
        <v>0</v>
      </c>
      <c r="BF151" s="79">
        <v>0</v>
      </c>
      <c r="BG151" s="79">
        <v>0</v>
      </c>
      <c r="BH151" s="79">
        <v>0</v>
      </c>
      <c r="BI151" s="79">
        <v>0</v>
      </c>
      <c r="BJ151" s="79">
        <v>0</v>
      </c>
      <c r="BK151" s="79">
        <v>0</v>
      </c>
      <c r="BL151" s="79">
        <v>0</v>
      </c>
      <c r="BM151" s="79">
        <v>0</v>
      </c>
      <c r="BN151" s="79">
        <v>0</v>
      </c>
      <c r="BO151" s="79">
        <v>0</v>
      </c>
      <c r="BP151" s="80">
        <v>0</v>
      </c>
      <c r="BQ151" s="79">
        <v>0</v>
      </c>
      <c r="BR151" s="79">
        <v>0</v>
      </c>
      <c r="BS151" s="79">
        <v>0</v>
      </c>
      <c r="BT151" s="79">
        <v>0</v>
      </c>
      <c r="BU151" s="79">
        <v>0</v>
      </c>
      <c r="BV151" s="79">
        <v>0</v>
      </c>
      <c r="BW151" s="79">
        <v>0</v>
      </c>
      <c r="BX151" s="79">
        <v>0</v>
      </c>
      <c r="BY151" s="79">
        <v>0</v>
      </c>
      <c r="BZ151" s="79">
        <v>0</v>
      </c>
      <c r="CA151" s="79">
        <v>0</v>
      </c>
      <c r="CB151" s="79">
        <v>0</v>
      </c>
      <c r="CC151" s="80">
        <v>0</v>
      </c>
      <c r="CD151" s="79">
        <v>0</v>
      </c>
      <c r="CE151" s="79">
        <v>0</v>
      </c>
      <c r="CF151" s="79">
        <v>0</v>
      </c>
      <c r="CG151" s="79">
        <v>0</v>
      </c>
      <c r="CH151" s="79">
        <v>0</v>
      </c>
      <c r="CI151" s="79">
        <v>0</v>
      </c>
      <c r="CJ151" s="79">
        <v>0</v>
      </c>
      <c r="CK151" s="79">
        <v>0</v>
      </c>
      <c r="CL151" s="79">
        <v>0</v>
      </c>
      <c r="CM151" s="79">
        <v>0</v>
      </c>
      <c r="CN151" s="79">
        <v>0</v>
      </c>
      <c r="CO151" s="79">
        <v>0</v>
      </c>
      <c r="CP151" s="80">
        <v>0</v>
      </c>
      <c r="CQ151" s="79">
        <v>0</v>
      </c>
      <c r="CR151" s="79">
        <v>0</v>
      </c>
      <c r="CS151" s="79">
        <v>0</v>
      </c>
      <c r="CT151" s="79">
        <v>0</v>
      </c>
      <c r="CU151" s="79">
        <v>0</v>
      </c>
      <c r="CV151" s="79">
        <v>0</v>
      </c>
      <c r="CW151" s="79">
        <v>0</v>
      </c>
      <c r="CX151" s="79">
        <v>0</v>
      </c>
      <c r="CY151" s="79">
        <v>0</v>
      </c>
      <c r="CZ151" s="79">
        <v>0</v>
      </c>
      <c r="DA151" s="79">
        <v>0</v>
      </c>
      <c r="DB151" s="79">
        <v>0</v>
      </c>
      <c r="DC151" s="80">
        <v>0</v>
      </c>
      <c r="DD151" s="79">
        <v>0</v>
      </c>
      <c r="DE151" s="79">
        <v>0</v>
      </c>
      <c r="DF151" s="79">
        <v>0</v>
      </c>
      <c r="DG151" s="79">
        <v>0</v>
      </c>
      <c r="DH151" s="79">
        <v>0</v>
      </c>
      <c r="DI151" s="79">
        <v>0</v>
      </c>
      <c r="DJ151" s="79">
        <v>0</v>
      </c>
      <c r="DK151" s="79">
        <v>0</v>
      </c>
      <c r="DL151" s="79">
        <v>0</v>
      </c>
      <c r="DM151" s="79">
        <v>0</v>
      </c>
      <c r="DN151" s="79">
        <v>0</v>
      </c>
      <c r="DO151" s="79">
        <v>0</v>
      </c>
      <c r="DP151" s="80">
        <v>0</v>
      </c>
      <c r="DQ151" s="79">
        <v>0</v>
      </c>
      <c r="DR151" s="79">
        <v>0</v>
      </c>
      <c r="DS151" s="79">
        <v>0</v>
      </c>
      <c r="DT151" s="79">
        <v>0</v>
      </c>
      <c r="DU151" s="79">
        <v>0</v>
      </c>
      <c r="DV151" s="79">
        <v>0</v>
      </c>
      <c r="DW151" s="79">
        <v>0</v>
      </c>
      <c r="DX151" s="79">
        <v>15000</v>
      </c>
      <c r="DY151" s="79">
        <v>0</v>
      </c>
      <c r="DZ151" s="79">
        <v>0</v>
      </c>
      <c r="EA151" s="79">
        <v>86101.4</v>
      </c>
      <c r="EB151" s="79">
        <v>0</v>
      </c>
      <c r="EC151" s="80">
        <v>101101.4</v>
      </c>
      <c r="ED151" s="79">
        <v>0</v>
      </c>
      <c r="EE151" s="79">
        <v>0</v>
      </c>
      <c r="EF151" s="79">
        <v>0</v>
      </c>
      <c r="EG151" s="79">
        <v>9748.4500000000007</v>
      </c>
      <c r="EH151" s="79">
        <v>40000</v>
      </c>
      <c r="EI151" s="79">
        <v>0</v>
      </c>
      <c r="EJ151" s="79">
        <v>0</v>
      </c>
      <c r="EK151" s="79">
        <v>35903.47</v>
      </c>
      <c r="EL151" s="79">
        <v>0</v>
      </c>
      <c r="EM151" s="79">
        <v>0</v>
      </c>
      <c r="EN151" s="79">
        <v>0</v>
      </c>
      <c r="EO151" s="79">
        <v>0</v>
      </c>
      <c r="EP151" s="80">
        <v>85651.92</v>
      </c>
      <c r="EQ151" s="79">
        <v>0</v>
      </c>
      <c r="ER151" s="79">
        <v>0</v>
      </c>
      <c r="ES151" s="79">
        <v>0</v>
      </c>
      <c r="ET151" s="79">
        <v>0</v>
      </c>
      <c r="EU151" s="79">
        <v>0</v>
      </c>
      <c r="EV151" s="79">
        <v>0</v>
      </c>
      <c r="EW151" s="79">
        <v>0</v>
      </c>
      <c r="EX151" s="79">
        <v>0</v>
      </c>
      <c r="EY151" s="79">
        <v>15370.14</v>
      </c>
      <c r="EZ151" s="79">
        <v>0</v>
      </c>
      <c r="FA151" s="79">
        <v>0</v>
      </c>
      <c r="FB151" s="79">
        <v>0</v>
      </c>
      <c r="FC151" s="80">
        <v>15370.14</v>
      </c>
      <c r="FD151" s="79">
        <v>0</v>
      </c>
      <c r="FE151" s="79">
        <v>1000</v>
      </c>
      <c r="FF151" s="79">
        <v>1000</v>
      </c>
      <c r="FG151" s="79">
        <v>0</v>
      </c>
      <c r="FH151" s="79">
        <v>0</v>
      </c>
      <c r="FI151" s="79">
        <v>0</v>
      </c>
      <c r="FJ151" s="79">
        <v>0</v>
      </c>
      <c r="FK151" s="79">
        <v>0</v>
      </c>
      <c r="FL151" s="79">
        <v>5379.81</v>
      </c>
      <c r="FM151" s="79">
        <v>0</v>
      </c>
      <c r="FN151" s="79">
        <v>0</v>
      </c>
      <c r="FO151" s="79">
        <v>7569.2</v>
      </c>
      <c r="FP151" s="80">
        <v>14949.01</v>
      </c>
      <c r="FQ151" s="79">
        <v>6000</v>
      </c>
      <c r="FR151" s="79">
        <v>0</v>
      </c>
      <c r="FS151" s="79">
        <v>0</v>
      </c>
      <c r="FT151" s="79">
        <v>19000</v>
      </c>
      <c r="FU151" s="79">
        <v>219.78</v>
      </c>
      <c r="FV151" s="79">
        <v>0</v>
      </c>
      <c r="FW151" s="79">
        <v>427</v>
      </c>
      <c r="FX151" s="79">
        <v>0</v>
      </c>
      <c r="FY151" s="79">
        <v>0</v>
      </c>
      <c r="FZ151" s="79">
        <v>0</v>
      </c>
      <c r="GA151" s="79">
        <v>0</v>
      </c>
      <c r="GB151" s="79">
        <v>854</v>
      </c>
      <c r="GC151" s="80">
        <v>26500.78</v>
      </c>
      <c r="GD151" s="79">
        <v>1000</v>
      </c>
      <c r="GE151" s="79">
        <v>1000</v>
      </c>
      <c r="GF151" s="79">
        <v>500</v>
      </c>
      <c r="GG151" s="79">
        <v>0</v>
      </c>
      <c r="GH151" s="79">
        <v>0</v>
      </c>
      <c r="GI151" s="79">
        <v>1636.98</v>
      </c>
      <c r="GJ151" s="79">
        <v>0</v>
      </c>
      <c r="GK151" s="79">
        <v>0</v>
      </c>
      <c r="GL151" s="79">
        <v>5200</v>
      </c>
      <c r="GM151" s="79">
        <v>34.979999999999997</v>
      </c>
      <c r="GN151" s="79">
        <v>260</v>
      </c>
      <c r="GO151" s="79">
        <v>250</v>
      </c>
      <c r="GP151" s="80">
        <f t="shared" si="64"/>
        <v>9881.9599999999991</v>
      </c>
      <c r="GQ151" s="79">
        <v>0</v>
      </c>
      <c r="GR151" s="79">
        <v>0</v>
      </c>
      <c r="GS151" s="79">
        <v>0</v>
      </c>
      <c r="GT151" s="79">
        <v>143</v>
      </c>
      <c r="GU151" s="79">
        <v>1107</v>
      </c>
      <c r="GV151" s="79">
        <v>1302.2</v>
      </c>
      <c r="GW151" s="79">
        <v>548.59</v>
      </c>
      <c r="GX151" s="79">
        <v>0</v>
      </c>
      <c r="GY151" s="79">
        <v>0</v>
      </c>
      <c r="GZ151" s="79">
        <v>6444.8</v>
      </c>
      <c r="HA151" s="79">
        <v>5000</v>
      </c>
      <c r="HB151" s="79">
        <v>294.10000000000002</v>
      </c>
      <c r="HC151" s="80">
        <f t="shared" si="65"/>
        <v>14839.69</v>
      </c>
      <c r="HD151" s="79">
        <v>0</v>
      </c>
      <c r="HE151" s="79">
        <v>0</v>
      </c>
      <c r="HF151" s="79">
        <v>500</v>
      </c>
      <c r="HG151" s="79">
        <v>0</v>
      </c>
      <c r="HH151" s="79">
        <v>1977</v>
      </c>
      <c r="HI151" s="79">
        <v>1652</v>
      </c>
      <c r="HJ151" s="79">
        <v>72.599999999999994</v>
      </c>
      <c r="HK151" s="79">
        <v>599.11</v>
      </c>
      <c r="HL151" s="79">
        <v>3529.41</v>
      </c>
      <c r="HM151" s="79">
        <v>11834</v>
      </c>
      <c r="HN151" s="79">
        <v>316.91000000000003</v>
      </c>
      <c r="HO151" s="79">
        <v>0</v>
      </c>
      <c r="HP151" s="80">
        <f t="shared" si="66"/>
        <v>20481.03</v>
      </c>
      <c r="HQ151" s="79">
        <v>553.66</v>
      </c>
      <c r="HR151" s="79">
        <v>109.48</v>
      </c>
      <c r="HS151" s="79">
        <v>0</v>
      </c>
      <c r="HT151" s="79">
        <v>0</v>
      </c>
      <c r="HU151" s="79">
        <v>60.78</v>
      </c>
      <c r="HV151" s="79">
        <v>0</v>
      </c>
      <c r="HW151" s="79">
        <v>0</v>
      </c>
      <c r="HX151" s="79">
        <v>123</v>
      </c>
      <c r="HY151" s="79">
        <v>0</v>
      </c>
      <c r="HZ151" s="79">
        <v>5098</v>
      </c>
      <c r="IA151" s="79">
        <v>120250</v>
      </c>
      <c r="IB151" s="79">
        <v>0</v>
      </c>
      <c r="IC151" s="80">
        <f t="shared" si="67"/>
        <v>126194.92</v>
      </c>
      <c r="ID151" s="79">
        <v>0</v>
      </c>
      <c r="IE151" s="79">
        <v>0</v>
      </c>
      <c r="IF151" s="79">
        <v>0</v>
      </c>
      <c r="IG151" s="79">
        <v>0</v>
      </c>
      <c r="IH151" s="79">
        <v>0</v>
      </c>
      <c r="II151" s="79">
        <v>0</v>
      </c>
      <c r="IJ151" s="79">
        <v>0</v>
      </c>
      <c r="IK151" s="79">
        <v>0</v>
      </c>
      <c r="IL151" s="79">
        <v>0</v>
      </c>
      <c r="IM151" s="79">
        <v>0</v>
      </c>
      <c r="IN151" s="79">
        <v>0</v>
      </c>
      <c r="IO151" s="79">
        <v>0</v>
      </c>
      <c r="IP151" s="80">
        <f t="shared" si="68"/>
        <v>0</v>
      </c>
      <c r="IQ151" s="79">
        <v>0</v>
      </c>
      <c r="IR151" s="79">
        <v>0</v>
      </c>
      <c r="IS151" s="79">
        <v>0</v>
      </c>
      <c r="IT151" s="79">
        <v>0</v>
      </c>
      <c r="IU151" s="79">
        <v>0</v>
      </c>
      <c r="IV151" s="79">
        <v>0</v>
      </c>
      <c r="IW151" s="79">
        <v>0</v>
      </c>
      <c r="IX151" s="79">
        <v>0</v>
      </c>
      <c r="IY151" s="79">
        <v>0</v>
      </c>
      <c r="IZ151" s="79">
        <v>0</v>
      </c>
      <c r="JA151" s="79">
        <v>0</v>
      </c>
      <c r="JB151" s="79">
        <v>0</v>
      </c>
      <c r="JC151" s="80">
        <f t="shared" si="69"/>
        <v>0</v>
      </c>
      <c r="JD151" s="79">
        <v>438</v>
      </c>
      <c r="JE151" s="79">
        <v>426</v>
      </c>
      <c r="JF151" s="79">
        <v>214</v>
      </c>
      <c r="JG151" s="79">
        <v>0</v>
      </c>
      <c r="JH151" s="79">
        <v>0</v>
      </c>
      <c r="JI151" s="79">
        <v>0</v>
      </c>
      <c r="JJ151" s="79">
        <v>0</v>
      </c>
      <c r="JK151" s="79">
        <v>0</v>
      </c>
      <c r="JL151" s="79">
        <v>741</v>
      </c>
      <c r="JM151" s="79">
        <v>0</v>
      </c>
      <c r="JN151" s="79">
        <v>0</v>
      </c>
      <c r="JO151" s="79">
        <v>649</v>
      </c>
      <c r="JP151" s="80">
        <f t="shared" si="70"/>
        <v>2468</v>
      </c>
      <c r="JQ151" s="79">
        <v>0</v>
      </c>
      <c r="JR151" s="79">
        <v>0</v>
      </c>
      <c r="JS151" s="79">
        <v>0</v>
      </c>
      <c r="JT151" s="79">
        <v>0</v>
      </c>
      <c r="JU151" s="79">
        <v>0</v>
      </c>
      <c r="JV151" s="79">
        <v>0</v>
      </c>
      <c r="JW151" s="79">
        <v>0</v>
      </c>
      <c r="JX151" s="79">
        <v>0</v>
      </c>
      <c r="JY151" s="79">
        <v>0</v>
      </c>
      <c r="JZ151" s="79">
        <v>0</v>
      </c>
      <c r="KA151" s="79">
        <v>0</v>
      </c>
      <c r="KB151" s="79">
        <v>0</v>
      </c>
      <c r="KC151" s="80">
        <f t="shared" si="71"/>
        <v>0</v>
      </c>
      <c r="KD151" s="79">
        <v>0</v>
      </c>
      <c r="KE151" s="79">
        <v>0</v>
      </c>
      <c r="KF151" s="79">
        <v>0</v>
      </c>
      <c r="KG151" s="79">
        <v>0</v>
      </c>
      <c r="KH151" s="79">
        <v>0</v>
      </c>
      <c r="KI151" s="79">
        <v>0</v>
      </c>
      <c r="KJ151" s="79">
        <v>0</v>
      </c>
      <c r="KK151" s="79">
        <v>0</v>
      </c>
      <c r="KL151" s="79">
        <v>0</v>
      </c>
      <c r="KM151" s="79">
        <v>0</v>
      </c>
      <c r="KN151" s="79">
        <v>0</v>
      </c>
      <c r="KO151" s="79">
        <v>0</v>
      </c>
      <c r="KP151" s="80">
        <f t="shared" si="72"/>
        <v>0</v>
      </c>
      <c r="KQ151" s="79">
        <v>0</v>
      </c>
      <c r="KR151" s="79">
        <v>0</v>
      </c>
      <c r="KS151" s="79">
        <v>0</v>
      </c>
      <c r="KT151" s="79">
        <v>0</v>
      </c>
      <c r="KU151" s="79">
        <v>0</v>
      </c>
      <c r="KV151" s="79">
        <v>0</v>
      </c>
      <c r="KW151" s="79">
        <v>0</v>
      </c>
      <c r="KX151" s="79">
        <v>0</v>
      </c>
      <c r="KY151" s="79">
        <v>0</v>
      </c>
      <c r="KZ151" s="79">
        <v>0</v>
      </c>
      <c r="LA151" s="79">
        <v>0</v>
      </c>
      <c r="LB151" s="79">
        <v>0</v>
      </c>
      <c r="LC151" s="80">
        <f t="shared" si="73"/>
        <v>0</v>
      </c>
      <c r="LD151" s="79">
        <v>0</v>
      </c>
      <c r="LE151" s="79">
        <v>0</v>
      </c>
      <c r="LF151" s="79">
        <v>0</v>
      </c>
      <c r="LG151" s="79">
        <v>0</v>
      </c>
      <c r="LH151" s="79">
        <v>0</v>
      </c>
      <c r="LI151" s="79">
        <v>0</v>
      </c>
      <c r="LJ151" s="81" t="e">
        <f>+INDEX(#REF!,MATCH($B151,#REF!,0),MATCH(LJ$6,#REF!,0))</f>
        <v>#REF!</v>
      </c>
      <c r="LK151" s="82"/>
      <c r="LL151" s="81"/>
      <c r="LM151" s="81"/>
      <c r="LN151" s="81"/>
      <c r="LO151" s="81"/>
      <c r="LP151" s="80" t="e">
        <f t="shared" si="74"/>
        <v>#REF!</v>
      </c>
    </row>
    <row r="152" spans="2:328" hidden="1" outlineLevel="1">
      <c r="B152" t="str">
        <f t="shared" si="63"/>
        <v>OTROSLIMA</v>
      </c>
      <c r="C152" s="78" t="s">
        <v>412</v>
      </c>
      <c r="D152" s="79">
        <v>0</v>
      </c>
      <c r="E152" s="79">
        <v>0</v>
      </c>
      <c r="F152" s="79">
        <v>0</v>
      </c>
      <c r="G152" s="79">
        <v>0</v>
      </c>
      <c r="H152" s="79">
        <v>0</v>
      </c>
      <c r="I152" s="79">
        <v>0</v>
      </c>
      <c r="J152" s="79">
        <v>0</v>
      </c>
      <c r="K152" s="79">
        <v>0</v>
      </c>
      <c r="L152" s="79">
        <v>0</v>
      </c>
      <c r="M152" s="79">
        <v>0</v>
      </c>
      <c r="N152" s="79">
        <v>0</v>
      </c>
      <c r="O152" s="79">
        <v>0</v>
      </c>
      <c r="P152" s="80">
        <v>0</v>
      </c>
      <c r="Q152" s="79">
        <v>150700.07999999999</v>
      </c>
      <c r="R152" s="79">
        <v>150700.07999999999</v>
      </c>
      <c r="S152" s="79">
        <v>150700.07999999999</v>
      </c>
      <c r="T152" s="79">
        <v>150695.72999999998</v>
      </c>
      <c r="U152" s="79">
        <v>150695.72999999998</v>
      </c>
      <c r="V152" s="79">
        <v>150695.72999999998</v>
      </c>
      <c r="W152" s="79">
        <v>149380.75999999998</v>
      </c>
      <c r="X152" s="79">
        <v>149380.75999999998</v>
      </c>
      <c r="Y152" s="79">
        <v>149380.75999999998</v>
      </c>
      <c r="Z152" s="79">
        <v>146471.53999999998</v>
      </c>
      <c r="AA152" s="79">
        <v>146471.53999999998</v>
      </c>
      <c r="AB152" s="79">
        <v>146471.53999999998</v>
      </c>
      <c r="AC152" s="80">
        <v>1791744.33</v>
      </c>
      <c r="AD152" s="79">
        <v>132925.80000000002</v>
      </c>
      <c r="AE152" s="79">
        <v>132925.80000000002</v>
      </c>
      <c r="AF152" s="79">
        <v>132925.80000000002</v>
      </c>
      <c r="AG152" s="79">
        <v>131909.78999999998</v>
      </c>
      <c r="AH152" s="79">
        <v>131909.78999999998</v>
      </c>
      <c r="AI152" s="79">
        <v>131909.78999999998</v>
      </c>
      <c r="AJ152" s="79">
        <v>31258.83</v>
      </c>
      <c r="AK152" s="79">
        <v>31258.83</v>
      </c>
      <c r="AL152" s="79">
        <v>31258.83</v>
      </c>
      <c r="AM152" s="79">
        <v>73126.45</v>
      </c>
      <c r="AN152" s="79">
        <v>73126.45</v>
      </c>
      <c r="AO152" s="79">
        <v>73126.45</v>
      </c>
      <c r="AP152" s="80">
        <v>1107662.6099999999</v>
      </c>
      <c r="AQ152" s="79">
        <v>25992.58</v>
      </c>
      <c r="AR152" s="79">
        <v>25992.58</v>
      </c>
      <c r="AS152" s="79">
        <v>25992.58</v>
      </c>
      <c r="AT152" s="79">
        <v>5238.3500000000004</v>
      </c>
      <c r="AU152" s="79">
        <v>5238.3500000000004</v>
      </c>
      <c r="AV152" s="79">
        <v>5238.3500000000004</v>
      </c>
      <c r="AW152" s="79">
        <v>101986.07</v>
      </c>
      <c r="AX152" s="79">
        <v>101986.07</v>
      </c>
      <c r="AY152" s="79">
        <v>101986.07</v>
      </c>
      <c r="AZ152" s="79">
        <v>261215.56</v>
      </c>
      <c r="BA152" s="79">
        <v>261215.56</v>
      </c>
      <c r="BB152" s="79">
        <v>261215.56</v>
      </c>
      <c r="BC152" s="80">
        <v>1183297.6800000002</v>
      </c>
      <c r="BD152" s="79">
        <v>9559.33</v>
      </c>
      <c r="BE152" s="79">
        <v>9559.33</v>
      </c>
      <c r="BF152" s="79">
        <v>9559.33</v>
      </c>
      <c r="BG152" s="79">
        <v>145424.65</v>
      </c>
      <c r="BH152" s="79">
        <v>145424.65</v>
      </c>
      <c r="BI152" s="79">
        <v>145424.65</v>
      </c>
      <c r="BJ152" s="79">
        <v>82272.51999999999</v>
      </c>
      <c r="BK152" s="79">
        <v>82272.51999999999</v>
      </c>
      <c r="BL152" s="79">
        <v>82272.51999999999</v>
      </c>
      <c r="BM152" s="79">
        <v>16424</v>
      </c>
      <c r="BN152" s="79">
        <v>16424</v>
      </c>
      <c r="BO152" s="79">
        <v>16424</v>
      </c>
      <c r="BP152" s="80">
        <v>761041.5</v>
      </c>
      <c r="BQ152" s="79">
        <v>325013.41000000003</v>
      </c>
      <c r="BR152" s="79">
        <v>325013.41000000003</v>
      </c>
      <c r="BS152" s="79">
        <v>325013.41000000003</v>
      </c>
      <c r="BT152" s="79">
        <v>5965</v>
      </c>
      <c r="BU152" s="79">
        <v>5965</v>
      </c>
      <c r="BV152" s="79">
        <v>5965</v>
      </c>
      <c r="BW152" s="79">
        <v>22748</v>
      </c>
      <c r="BX152" s="79">
        <v>22748</v>
      </c>
      <c r="BY152" s="79">
        <v>22748</v>
      </c>
      <c r="BZ152" s="79">
        <v>46194.29</v>
      </c>
      <c r="CA152" s="79">
        <v>46194.29</v>
      </c>
      <c r="CB152" s="79">
        <v>46194.29</v>
      </c>
      <c r="CC152" s="80">
        <v>1199762.1000000001</v>
      </c>
      <c r="CD152" s="79">
        <v>73809.36</v>
      </c>
      <c r="CE152" s="79">
        <v>73809.36</v>
      </c>
      <c r="CF152" s="79">
        <v>73809.36</v>
      </c>
      <c r="CG152" s="79">
        <v>1944699.33</v>
      </c>
      <c r="CH152" s="79">
        <v>1944699.33</v>
      </c>
      <c r="CI152" s="79">
        <v>1944699.33</v>
      </c>
      <c r="CJ152" s="79">
        <v>1019865.98</v>
      </c>
      <c r="CK152" s="79">
        <v>1019865.98</v>
      </c>
      <c r="CL152" s="79">
        <v>1019865.98</v>
      </c>
      <c r="CM152" s="79">
        <v>3320725.9499999997</v>
      </c>
      <c r="CN152" s="79">
        <v>3320725.9499999997</v>
      </c>
      <c r="CO152" s="79">
        <v>3320725.9499999997</v>
      </c>
      <c r="CP152" s="80">
        <v>19077301.859999999</v>
      </c>
      <c r="CQ152" s="79">
        <v>1778214.2199999997</v>
      </c>
      <c r="CR152" s="79">
        <v>1778214.2199999997</v>
      </c>
      <c r="CS152" s="79">
        <v>1778214.2199999997</v>
      </c>
      <c r="CT152" s="79">
        <v>2851000</v>
      </c>
      <c r="CU152" s="79">
        <v>2851900</v>
      </c>
      <c r="CV152" s="79">
        <v>2852300</v>
      </c>
      <c r="CW152" s="79">
        <v>4220913</v>
      </c>
      <c r="CX152" s="79">
        <v>4220613</v>
      </c>
      <c r="CY152" s="79">
        <v>4221413</v>
      </c>
      <c r="CZ152" s="79">
        <v>3557559.66</v>
      </c>
      <c r="DA152" s="79">
        <v>3558459.66</v>
      </c>
      <c r="DB152" s="79">
        <v>3559059.66</v>
      </c>
      <c r="DC152" s="80">
        <v>37227860.640000001</v>
      </c>
      <c r="DD152" s="79">
        <v>3859511.8699999996</v>
      </c>
      <c r="DE152" s="79">
        <v>3859511.8699999996</v>
      </c>
      <c r="DF152" s="79">
        <v>3859511.8699999996</v>
      </c>
      <c r="DG152" s="79">
        <v>4570963.66</v>
      </c>
      <c r="DH152" s="79">
        <v>4570963.66</v>
      </c>
      <c r="DI152" s="79">
        <v>4570963.66</v>
      </c>
      <c r="DJ152" s="79">
        <v>4946714</v>
      </c>
      <c r="DK152" s="79">
        <v>4946714</v>
      </c>
      <c r="DL152" s="79">
        <v>4946714</v>
      </c>
      <c r="DM152" s="79">
        <v>4722648.33</v>
      </c>
      <c r="DN152" s="79">
        <v>4722648.33</v>
      </c>
      <c r="DO152" s="79">
        <v>4722648.33</v>
      </c>
      <c r="DP152" s="80">
        <v>54299513.579999998</v>
      </c>
      <c r="DQ152" s="79">
        <v>3746805.67</v>
      </c>
      <c r="DR152" s="79">
        <v>3746805.67</v>
      </c>
      <c r="DS152" s="79">
        <v>3746805.67</v>
      </c>
      <c r="DT152" s="79">
        <v>20100</v>
      </c>
      <c r="DU152" s="79">
        <v>4397189.66</v>
      </c>
      <c r="DV152" s="79">
        <v>5689527.6699999999</v>
      </c>
      <c r="DW152" s="79">
        <v>5556696.6100000003</v>
      </c>
      <c r="DX152" s="79">
        <v>4899166.22</v>
      </c>
      <c r="DY152" s="79">
        <v>5140653.54</v>
      </c>
      <c r="DZ152" s="79">
        <v>5176567.54</v>
      </c>
      <c r="EA152" s="79">
        <v>4951283.84</v>
      </c>
      <c r="EB152" s="79">
        <v>4988045.0600000005</v>
      </c>
      <c r="EC152" s="80">
        <v>52059647.150000006</v>
      </c>
      <c r="ED152" s="79">
        <v>5165779.8699999992</v>
      </c>
      <c r="EE152" s="79">
        <v>506601.22000000009</v>
      </c>
      <c r="EF152" s="79">
        <v>1196510.33</v>
      </c>
      <c r="EG152" s="79">
        <v>28632336.899999999</v>
      </c>
      <c r="EH152" s="79">
        <v>2464456.7000000002</v>
      </c>
      <c r="EI152" s="79">
        <v>3010133.8800000004</v>
      </c>
      <c r="EJ152" s="79">
        <v>227801.03000000003</v>
      </c>
      <c r="EK152" s="79">
        <v>1107497.1000000001</v>
      </c>
      <c r="EL152" s="79">
        <v>325192.58999999997</v>
      </c>
      <c r="EM152" s="79">
        <v>929598.3</v>
      </c>
      <c r="EN152" s="79">
        <v>2370373.6</v>
      </c>
      <c r="EO152" s="79">
        <v>804706.62</v>
      </c>
      <c r="EP152" s="80">
        <v>46740988.140000008</v>
      </c>
      <c r="EQ152" s="79">
        <v>212590.74</v>
      </c>
      <c r="ER152" s="79">
        <v>250556.57</v>
      </c>
      <c r="ES152" s="79">
        <v>251031.18</v>
      </c>
      <c r="ET152" s="79">
        <v>328125.12</v>
      </c>
      <c r="EU152" s="79">
        <v>387983.88</v>
      </c>
      <c r="EV152" s="79">
        <v>1426460.07</v>
      </c>
      <c r="EW152" s="79">
        <v>398251.43</v>
      </c>
      <c r="EX152" s="79">
        <v>420175.93</v>
      </c>
      <c r="EY152" s="79">
        <v>522868.39</v>
      </c>
      <c r="EZ152" s="79">
        <v>536871.42999999993</v>
      </c>
      <c r="FA152" s="79">
        <v>229179.24</v>
      </c>
      <c r="FB152" s="79">
        <v>1225678.3999999999</v>
      </c>
      <c r="FC152" s="80">
        <v>6189772.3800000008</v>
      </c>
      <c r="FD152" s="79">
        <v>287361.98</v>
      </c>
      <c r="FE152" s="79">
        <v>146110.07</v>
      </c>
      <c r="FF152" s="79">
        <v>534261.4</v>
      </c>
      <c r="FG152" s="79">
        <v>413904.36</v>
      </c>
      <c r="FH152" s="79">
        <v>360259.9</v>
      </c>
      <c r="FI152" s="79">
        <v>675207.16</v>
      </c>
      <c r="FJ152" s="79">
        <v>1076953</v>
      </c>
      <c r="FK152" s="79">
        <v>1316165.47</v>
      </c>
      <c r="FL152" s="79">
        <v>1222524.93</v>
      </c>
      <c r="FM152" s="79">
        <v>1606276.97</v>
      </c>
      <c r="FN152" s="79">
        <v>1215881.77</v>
      </c>
      <c r="FO152" s="79">
        <v>833834.1</v>
      </c>
      <c r="FP152" s="80">
        <v>9688741.1099999994</v>
      </c>
      <c r="FQ152" s="79">
        <v>291443.64999999997</v>
      </c>
      <c r="FR152" s="79">
        <v>273823.53999999998</v>
      </c>
      <c r="FS152" s="79">
        <v>415539.02</v>
      </c>
      <c r="FT152" s="79">
        <v>213691.92</v>
      </c>
      <c r="FU152" s="79">
        <v>930607.5</v>
      </c>
      <c r="FV152" s="79">
        <v>1211439.57</v>
      </c>
      <c r="FW152" s="79">
        <v>897598.5</v>
      </c>
      <c r="FX152" s="79">
        <v>1193029.3599999999</v>
      </c>
      <c r="FY152" s="79">
        <v>1790153.11</v>
      </c>
      <c r="FZ152" s="79">
        <v>3368028</v>
      </c>
      <c r="GA152" s="79">
        <v>2493619.09</v>
      </c>
      <c r="GB152" s="79">
        <v>625637.93000000005</v>
      </c>
      <c r="GC152" s="80">
        <v>13704611.190000001</v>
      </c>
      <c r="GD152" s="79">
        <v>188337.04</v>
      </c>
      <c r="GE152" s="79">
        <v>681906.44</v>
      </c>
      <c r="GF152" s="79">
        <v>452089.18000000005</v>
      </c>
      <c r="GG152" s="79">
        <v>1950327.87</v>
      </c>
      <c r="GH152" s="79">
        <v>731665.46</v>
      </c>
      <c r="GI152" s="79">
        <v>392993.8</v>
      </c>
      <c r="GJ152" s="79">
        <v>3187328.04</v>
      </c>
      <c r="GK152" s="79">
        <v>1406795.59</v>
      </c>
      <c r="GL152" s="79">
        <v>1886828.5799999998</v>
      </c>
      <c r="GM152" s="79">
        <v>1118752.26</v>
      </c>
      <c r="GN152" s="79">
        <v>1502043.6400000001</v>
      </c>
      <c r="GO152" s="79">
        <v>2818193.73</v>
      </c>
      <c r="GP152" s="80">
        <f t="shared" si="64"/>
        <v>16317261.630000001</v>
      </c>
      <c r="GQ152" s="79">
        <v>1317309.47</v>
      </c>
      <c r="GR152" s="79">
        <v>628460.18000000005</v>
      </c>
      <c r="GS152" s="79">
        <v>1088552.3</v>
      </c>
      <c r="GT152" s="79">
        <v>1228514.5899999999</v>
      </c>
      <c r="GU152" s="79">
        <v>1929163.2599999998</v>
      </c>
      <c r="GV152" s="79">
        <v>1692061.72</v>
      </c>
      <c r="GW152" s="79">
        <v>2419871.04</v>
      </c>
      <c r="GX152" s="79">
        <v>1683990.86</v>
      </c>
      <c r="GY152" s="79">
        <v>1315152.57</v>
      </c>
      <c r="GZ152" s="79">
        <v>1026689.27</v>
      </c>
      <c r="HA152" s="79">
        <v>1176919.9900000002</v>
      </c>
      <c r="HB152" s="79">
        <v>1872839.27</v>
      </c>
      <c r="HC152" s="80">
        <f t="shared" si="65"/>
        <v>17379524.52</v>
      </c>
      <c r="HD152" s="79">
        <v>145833.71000000002</v>
      </c>
      <c r="HE152" s="79">
        <v>229685.5</v>
      </c>
      <c r="HF152" s="79">
        <v>205802.2</v>
      </c>
      <c r="HG152" s="79">
        <v>268045.90000000002</v>
      </c>
      <c r="HH152" s="79">
        <v>389098.67</v>
      </c>
      <c r="HI152" s="79">
        <v>278248.87999999995</v>
      </c>
      <c r="HJ152" s="79">
        <v>327856</v>
      </c>
      <c r="HK152" s="79">
        <v>312146.02</v>
      </c>
      <c r="HL152" s="79">
        <v>896702.02999999991</v>
      </c>
      <c r="HM152" s="79">
        <v>469691.52999999997</v>
      </c>
      <c r="HN152" s="79">
        <v>582517</v>
      </c>
      <c r="HO152" s="79">
        <v>705633.45</v>
      </c>
      <c r="HP152" s="80">
        <f t="shared" si="66"/>
        <v>4811260.8899999997</v>
      </c>
      <c r="HQ152" s="79">
        <v>290115.55</v>
      </c>
      <c r="HR152" s="79">
        <v>468209.19</v>
      </c>
      <c r="HS152" s="79">
        <v>405301.63</v>
      </c>
      <c r="HT152" s="79">
        <v>659343.22</v>
      </c>
      <c r="HU152" s="79">
        <v>426707.19</v>
      </c>
      <c r="HV152" s="79">
        <v>1188925.47</v>
      </c>
      <c r="HW152" s="79">
        <v>543375</v>
      </c>
      <c r="HX152" s="79">
        <v>1050433.1800000002</v>
      </c>
      <c r="HY152" s="79">
        <v>1247813.5</v>
      </c>
      <c r="HZ152" s="79">
        <v>793789.91999999993</v>
      </c>
      <c r="IA152" s="79">
        <v>1169926</v>
      </c>
      <c r="IB152" s="79">
        <v>1870959</v>
      </c>
      <c r="IC152" s="80">
        <f t="shared" si="67"/>
        <v>10114898.85</v>
      </c>
      <c r="ID152" s="79">
        <v>668596</v>
      </c>
      <c r="IE152" s="79">
        <v>6008878.7400000002</v>
      </c>
      <c r="IF152" s="79">
        <v>526750.74</v>
      </c>
      <c r="IG152" s="79">
        <v>566811</v>
      </c>
      <c r="IH152" s="79">
        <v>452938</v>
      </c>
      <c r="II152" s="79">
        <v>88102.49</v>
      </c>
      <c r="IJ152" s="79">
        <v>137561.74</v>
      </c>
      <c r="IK152" s="79">
        <v>336282</v>
      </c>
      <c r="IL152" s="79">
        <v>609953</v>
      </c>
      <c r="IM152" s="79">
        <v>306004</v>
      </c>
      <c r="IN152" s="79">
        <v>538441</v>
      </c>
      <c r="IO152" s="79">
        <v>516792</v>
      </c>
      <c r="IP152" s="80">
        <f t="shared" si="68"/>
        <v>10757110.710000001</v>
      </c>
      <c r="IQ152" s="79">
        <v>423032</v>
      </c>
      <c r="IR152" s="79">
        <v>36564</v>
      </c>
      <c r="IS152" s="79">
        <v>20616</v>
      </c>
      <c r="IT152" s="79">
        <v>161468</v>
      </c>
      <c r="IU152" s="79">
        <v>149012</v>
      </c>
      <c r="IV152" s="79">
        <v>68675</v>
      </c>
      <c r="IW152" s="79">
        <v>33970</v>
      </c>
      <c r="IX152" s="79">
        <v>487461</v>
      </c>
      <c r="IY152" s="79">
        <v>674865</v>
      </c>
      <c r="IZ152" s="79">
        <v>369088</v>
      </c>
      <c r="JA152" s="79">
        <v>657185</v>
      </c>
      <c r="JB152" s="79">
        <v>2841810</v>
      </c>
      <c r="JC152" s="80">
        <f t="shared" si="69"/>
        <v>5923746</v>
      </c>
      <c r="JD152" s="79">
        <v>312913</v>
      </c>
      <c r="JE152" s="79">
        <v>520223</v>
      </c>
      <c r="JF152" s="79">
        <v>287255</v>
      </c>
      <c r="JG152" s="79">
        <v>26076</v>
      </c>
      <c r="JH152" s="79">
        <v>71894</v>
      </c>
      <c r="JI152" s="79">
        <v>533606</v>
      </c>
      <c r="JJ152" s="79">
        <v>1491707</v>
      </c>
      <c r="JK152" s="79">
        <v>470796</v>
      </c>
      <c r="JL152" s="79">
        <v>744188</v>
      </c>
      <c r="JM152" s="79">
        <v>926456</v>
      </c>
      <c r="JN152" s="79">
        <v>1187383</v>
      </c>
      <c r="JO152" s="79">
        <v>1168963</v>
      </c>
      <c r="JP152" s="80">
        <f t="shared" si="70"/>
        <v>7741460</v>
      </c>
      <c r="JQ152" s="79">
        <v>482585</v>
      </c>
      <c r="JR152" s="79">
        <v>890076</v>
      </c>
      <c r="JS152" s="79">
        <v>507427</v>
      </c>
      <c r="JT152" s="79">
        <v>509274</v>
      </c>
      <c r="JU152" s="79">
        <v>551599</v>
      </c>
      <c r="JV152" s="79">
        <v>434259</v>
      </c>
      <c r="JW152" s="79">
        <v>372004</v>
      </c>
      <c r="JX152" s="79">
        <v>599893</v>
      </c>
      <c r="JY152" s="79">
        <v>527367</v>
      </c>
      <c r="JZ152" s="79">
        <v>2929484</v>
      </c>
      <c r="KA152" s="79">
        <v>1463823</v>
      </c>
      <c r="KB152" s="79">
        <v>1251056</v>
      </c>
      <c r="KC152" s="80">
        <f t="shared" si="71"/>
        <v>10518847</v>
      </c>
      <c r="KD152" s="79">
        <v>782460</v>
      </c>
      <c r="KE152" s="79">
        <v>1072760</v>
      </c>
      <c r="KF152" s="79">
        <v>1764008</v>
      </c>
      <c r="KG152" s="79">
        <v>1009391</v>
      </c>
      <c r="KH152" s="79">
        <v>1007505</v>
      </c>
      <c r="KI152" s="79">
        <v>1120195</v>
      </c>
      <c r="KJ152" s="79">
        <v>987336</v>
      </c>
      <c r="KK152" s="79">
        <v>1084675</v>
      </c>
      <c r="KL152" s="79">
        <v>1268783</v>
      </c>
      <c r="KM152" s="79">
        <v>950981</v>
      </c>
      <c r="KN152" s="79">
        <v>960248</v>
      </c>
      <c r="KO152" s="79">
        <v>1264506</v>
      </c>
      <c r="KP152" s="80">
        <f t="shared" si="72"/>
        <v>13272848</v>
      </c>
      <c r="KQ152" s="79">
        <v>402787</v>
      </c>
      <c r="KR152" s="79">
        <v>195194</v>
      </c>
      <c r="KS152" s="79">
        <v>325887</v>
      </c>
      <c r="KT152" s="79">
        <v>222130</v>
      </c>
      <c r="KU152" s="79">
        <v>238835</v>
      </c>
      <c r="KV152" s="79">
        <v>717279</v>
      </c>
      <c r="KW152" s="79">
        <v>377765</v>
      </c>
      <c r="KX152" s="79">
        <v>2060804</v>
      </c>
      <c r="KY152" s="79">
        <v>338881</v>
      </c>
      <c r="KZ152" s="79">
        <v>385191</v>
      </c>
      <c r="LA152" s="79">
        <v>297374</v>
      </c>
      <c r="LB152" s="79">
        <v>839607</v>
      </c>
      <c r="LC152" s="80">
        <f t="shared" si="73"/>
        <v>6401734</v>
      </c>
      <c r="LD152" s="79">
        <v>601451</v>
      </c>
      <c r="LE152" s="79">
        <v>784551</v>
      </c>
      <c r="LF152" s="79">
        <v>347302</v>
      </c>
      <c r="LG152" s="79">
        <v>769468</v>
      </c>
      <c r="LH152" s="79">
        <v>465129</v>
      </c>
      <c r="LI152" s="79">
        <v>1091766</v>
      </c>
      <c r="LJ152" s="81" t="e">
        <f>+INDEX(#REF!,MATCH($B152,#REF!,0),MATCH(LJ$6,#REF!,0))</f>
        <v>#REF!</v>
      </c>
      <c r="LK152" s="82"/>
      <c r="LL152" s="81"/>
      <c r="LM152" s="81"/>
      <c r="LN152" s="81"/>
      <c r="LO152" s="81"/>
      <c r="LP152" s="80" t="e">
        <f t="shared" si="74"/>
        <v>#REF!</v>
      </c>
    </row>
    <row r="153" spans="2:328" hidden="1" outlineLevel="1">
      <c r="B153" t="str">
        <f t="shared" si="63"/>
        <v>OTROSLORETO</v>
      </c>
      <c r="C153" s="78" t="s">
        <v>413</v>
      </c>
      <c r="D153" s="79">
        <v>0</v>
      </c>
      <c r="E153" s="79">
        <v>0</v>
      </c>
      <c r="F153" s="79">
        <v>0</v>
      </c>
      <c r="G153" s="79">
        <v>0</v>
      </c>
      <c r="H153" s="79">
        <v>0</v>
      </c>
      <c r="I153" s="79">
        <v>0</v>
      </c>
      <c r="J153" s="79">
        <v>0</v>
      </c>
      <c r="K153" s="79">
        <v>0</v>
      </c>
      <c r="L153" s="79">
        <v>0</v>
      </c>
      <c r="M153" s="79">
        <v>0</v>
      </c>
      <c r="N153" s="79">
        <v>0</v>
      </c>
      <c r="O153" s="79">
        <v>0</v>
      </c>
      <c r="P153" s="80">
        <v>0</v>
      </c>
      <c r="Q153" s="79">
        <v>0</v>
      </c>
      <c r="R153" s="79">
        <v>0</v>
      </c>
      <c r="S153" s="79">
        <v>0</v>
      </c>
      <c r="T153" s="79">
        <v>0</v>
      </c>
      <c r="U153" s="79">
        <v>0</v>
      </c>
      <c r="V153" s="79">
        <v>0</v>
      </c>
      <c r="W153" s="79">
        <v>0</v>
      </c>
      <c r="X153" s="79">
        <v>0</v>
      </c>
      <c r="Y153" s="79">
        <v>0</v>
      </c>
      <c r="Z153" s="79">
        <v>0</v>
      </c>
      <c r="AA153" s="79">
        <v>0</v>
      </c>
      <c r="AB153" s="79">
        <v>0</v>
      </c>
      <c r="AC153" s="80">
        <v>0</v>
      </c>
      <c r="AD153" s="79">
        <v>0</v>
      </c>
      <c r="AE153" s="79">
        <v>0</v>
      </c>
      <c r="AF153" s="79">
        <v>0</v>
      </c>
      <c r="AG153" s="79">
        <v>0</v>
      </c>
      <c r="AH153" s="79">
        <v>0</v>
      </c>
      <c r="AI153" s="79">
        <v>0</v>
      </c>
      <c r="AJ153" s="79">
        <v>0</v>
      </c>
      <c r="AK153" s="79">
        <v>0</v>
      </c>
      <c r="AL153" s="79">
        <v>0</v>
      </c>
      <c r="AM153" s="79">
        <v>0</v>
      </c>
      <c r="AN153" s="79">
        <v>0</v>
      </c>
      <c r="AO153" s="79">
        <v>0</v>
      </c>
      <c r="AP153" s="80">
        <v>0</v>
      </c>
      <c r="AQ153" s="79">
        <v>0</v>
      </c>
      <c r="AR153" s="79">
        <v>0</v>
      </c>
      <c r="AS153" s="79">
        <v>0</v>
      </c>
      <c r="AT153" s="79">
        <v>0</v>
      </c>
      <c r="AU153" s="79">
        <v>0</v>
      </c>
      <c r="AV153" s="79">
        <v>0</v>
      </c>
      <c r="AW153" s="79">
        <v>0</v>
      </c>
      <c r="AX153" s="79">
        <v>0</v>
      </c>
      <c r="AY153" s="79">
        <v>0</v>
      </c>
      <c r="AZ153" s="79">
        <v>0</v>
      </c>
      <c r="BA153" s="79">
        <v>0</v>
      </c>
      <c r="BB153" s="79">
        <v>0</v>
      </c>
      <c r="BC153" s="80">
        <v>0</v>
      </c>
      <c r="BD153" s="79">
        <v>0</v>
      </c>
      <c r="BE153" s="79">
        <v>0</v>
      </c>
      <c r="BF153" s="79">
        <v>0</v>
      </c>
      <c r="BG153" s="79">
        <v>0</v>
      </c>
      <c r="BH153" s="79">
        <v>0</v>
      </c>
      <c r="BI153" s="79">
        <v>0</v>
      </c>
      <c r="BJ153" s="79">
        <v>0</v>
      </c>
      <c r="BK153" s="79">
        <v>0</v>
      </c>
      <c r="BL153" s="79">
        <v>0</v>
      </c>
      <c r="BM153" s="79">
        <v>0</v>
      </c>
      <c r="BN153" s="79">
        <v>0</v>
      </c>
      <c r="BO153" s="79">
        <v>0</v>
      </c>
      <c r="BP153" s="80">
        <v>0</v>
      </c>
      <c r="BQ153" s="79">
        <v>0</v>
      </c>
      <c r="BR153" s="79">
        <v>0</v>
      </c>
      <c r="BS153" s="79">
        <v>0</v>
      </c>
      <c r="BT153" s="79">
        <v>0</v>
      </c>
      <c r="BU153" s="79">
        <v>0</v>
      </c>
      <c r="BV153" s="79">
        <v>0</v>
      </c>
      <c r="BW153" s="79">
        <v>0</v>
      </c>
      <c r="BX153" s="79">
        <v>0</v>
      </c>
      <c r="BY153" s="79">
        <v>0</v>
      </c>
      <c r="BZ153" s="79">
        <v>0</v>
      </c>
      <c r="CA153" s="79">
        <v>0</v>
      </c>
      <c r="CB153" s="79">
        <v>0</v>
      </c>
      <c r="CC153" s="80">
        <v>0</v>
      </c>
      <c r="CD153" s="79">
        <v>0</v>
      </c>
      <c r="CE153" s="79">
        <v>0</v>
      </c>
      <c r="CF153" s="79">
        <v>0</v>
      </c>
      <c r="CG153" s="79">
        <v>0</v>
      </c>
      <c r="CH153" s="79">
        <v>0</v>
      </c>
      <c r="CI153" s="79">
        <v>0</v>
      </c>
      <c r="CJ153" s="79">
        <v>0</v>
      </c>
      <c r="CK153" s="79">
        <v>0</v>
      </c>
      <c r="CL153" s="79">
        <v>0</v>
      </c>
      <c r="CM153" s="79">
        <v>0</v>
      </c>
      <c r="CN153" s="79">
        <v>0</v>
      </c>
      <c r="CO153" s="79">
        <v>0</v>
      </c>
      <c r="CP153" s="80">
        <v>0</v>
      </c>
      <c r="CQ153" s="79">
        <v>0</v>
      </c>
      <c r="CR153" s="79">
        <v>0</v>
      </c>
      <c r="CS153" s="79">
        <v>0</v>
      </c>
      <c r="CT153" s="79">
        <v>0</v>
      </c>
      <c r="CU153" s="79">
        <v>0</v>
      </c>
      <c r="CV153" s="79">
        <v>0</v>
      </c>
      <c r="CW153" s="79">
        <v>0</v>
      </c>
      <c r="CX153" s="79">
        <v>0</v>
      </c>
      <c r="CY153" s="79">
        <v>0</v>
      </c>
      <c r="CZ153" s="79">
        <v>0</v>
      </c>
      <c r="DA153" s="79">
        <v>0</v>
      </c>
      <c r="DB153" s="79">
        <v>0</v>
      </c>
      <c r="DC153" s="80">
        <v>0</v>
      </c>
      <c r="DD153" s="79">
        <v>0</v>
      </c>
      <c r="DE153" s="79">
        <v>0</v>
      </c>
      <c r="DF153" s="79">
        <v>0</v>
      </c>
      <c r="DG153" s="79">
        <v>0</v>
      </c>
      <c r="DH153" s="79">
        <v>0</v>
      </c>
      <c r="DI153" s="79">
        <v>0</v>
      </c>
      <c r="DJ153" s="79">
        <v>0</v>
      </c>
      <c r="DK153" s="79">
        <v>0</v>
      </c>
      <c r="DL153" s="79">
        <v>0</v>
      </c>
      <c r="DM153" s="79">
        <v>0</v>
      </c>
      <c r="DN153" s="79">
        <v>0</v>
      </c>
      <c r="DO153" s="79">
        <v>0</v>
      </c>
      <c r="DP153" s="80">
        <v>0</v>
      </c>
      <c r="DQ153" s="79">
        <v>0</v>
      </c>
      <c r="DR153" s="79">
        <v>0</v>
      </c>
      <c r="DS153" s="79">
        <v>0</v>
      </c>
      <c r="DT153" s="79">
        <v>0</v>
      </c>
      <c r="DU153" s="79">
        <v>0</v>
      </c>
      <c r="DV153" s="79">
        <v>0</v>
      </c>
      <c r="DW153" s="79">
        <v>0</v>
      </c>
      <c r="DX153" s="79">
        <v>0</v>
      </c>
      <c r="DY153" s="79">
        <v>0</v>
      </c>
      <c r="DZ153" s="79">
        <v>0</v>
      </c>
      <c r="EA153" s="79">
        <v>0</v>
      </c>
      <c r="EB153" s="79">
        <v>0</v>
      </c>
      <c r="EC153" s="80">
        <v>0</v>
      </c>
      <c r="ED153" s="79">
        <v>0</v>
      </c>
      <c r="EE153" s="79">
        <v>0</v>
      </c>
      <c r="EF153" s="79">
        <v>0</v>
      </c>
      <c r="EG153" s="79">
        <v>0</v>
      </c>
      <c r="EH153" s="79">
        <v>0</v>
      </c>
      <c r="EI153" s="79">
        <v>0</v>
      </c>
      <c r="EJ153" s="79">
        <v>0</v>
      </c>
      <c r="EK153" s="79">
        <v>0</v>
      </c>
      <c r="EL153" s="79">
        <v>0</v>
      </c>
      <c r="EM153" s="79">
        <v>0</v>
      </c>
      <c r="EN153" s="79">
        <v>0</v>
      </c>
      <c r="EO153" s="79">
        <v>0</v>
      </c>
      <c r="EP153" s="80">
        <v>0</v>
      </c>
      <c r="EQ153" s="79">
        <v>0</v>
      </c>
      <c r="ER153" s="79">
        <v>0</v>
      </c>
      <c r="ES153" s="79">
        <v>0</v>
      </c>
      <c r="ET153" s="79">
        <v>0</v>
      </c>
      <c r="EU153" s="79">
        <v>0</v>
      </c>
      <c r="EV153" s="79">
        <v>0</v>
      </c>
      <c r="EW153" s="79">
        <v>0</v>
      </c>
      <c r="EX153" s="79">
        <v>0</v>
      </c>
      <c r="EY153" s="79">
        <v>0</v>
      </c>
      <c r="EZ153" s="79">
        <v>0</v>
      </c>
      <c r="FA153" s="79">
        <v>0</v>
      </c>
      <c r="FB153" s="79">
        <v>0</v>
      </c>
      <c r="FC153" s="80">
        <v>0</v>
      </c>
      <c r="FD153" s="79">
        <v>0</v>
      </c>
      <c r="FE153" s="79">
        <v>0</v>
      </c>
      <c r="FF153" s="79">
        <v>0</v>
      </c>
      <c r="FG153" s="79">
        <v>0</v>
      </c>
      <c r="FH153" s="79">
        <v>0</v>
      </c>
      <c r="FI153" s="79">
        <v>0</v>
      </c>
      <c r="FJ153" s="79">
        <v>0</v>
      </c>
      <c r="FK153" s="79">
        <v>0</v>
      </c>
      <c r="FL153" s="79">
        <v>0</v>
      </c>
      <c r="FM153" s="79">
        <v>0</v>
      </c>
      <c r="FN153" s="79">
        <v>0</v>
      </c>
      <c r="FO153" s="79">
        <v>0</v>
      </c>
      <c r="FP153" s="80">
        <v>0</v>
      </c>
      <c r="FQ153" s="79">
        <v>0</v>
      </c>
      <c r="FR153" s="79">
        <v>0</v>
      </c>
      <c r="FS153" s="79">
        <v>0</v>
      </c>
      <c r="FT153" s="79">
        <v>0</v>
      </c>
      <c r="FU153" s="79">
        <v>0</v>
      </c>
      <c r="FV153" s="79">
        <v>0</v>
      </c>
      <c r="FW153" s="79">
        <v>0</v>
      </c>
      <c r="FX153" s="79">
        <v>0</v>
      </c>
      <c r="FY153" s="79">
        <v>0</v>
      </c>
      <c r="FZ153" s="79">
        <v>0</v>
      </c>
      <c r="GA153" s="79">
        <v>0</v>
      </c>
      <c r="GB153" s="79">
        <v>0</v>
      </c>
      <c r="GC153" s="80">
        <v>0</v>
      </c>
      <c r="GD153" s="79"/>
      <c r="GE153" s="79"/>
      <c r="GF153" s="79"/>
      <c r="GG153" s="79"/>
      <c r="GH153" s="79"/>
      <c r="GI153" s="79"/>
      <c r="GJ153" s="79"/>
      <c r="GK153" s="79"/>
      <c r="GL153" s="79">
        <v>0</v>
      </c>
      <c r="GM153" s="79">
        <v>0</v>
      </c>
      <c r="GN153" s="79">
        <v>0</v>
      </c>
      <c r="GO153" s="79">
        <v>0</v>
      </c>
      <c r="GP153" s="80">
        <f t="shared" si="64"/>
        <v>0</v>
      </c>
      <c r="GQ153" s="79">
        <v>0</v>
      </c>
      <c r="GR153" s="79">
        <v>0</v>
      </c>
      <c r="GS153" s="79">
        <v>0</v>
      </c>
      <c r="GT153" s="79">
        <v>0</v>
      </c>
      <c r="GU153" s="79">
        <v>0</v>
      </c>
      <c r="GV153" s="79">
        <v>0</v>
      </c>
      <c r="GW153" s="79">
        <v>0</v>
      </c>
      <c r="GX153" s="79">
        <v>0</v>
      </c>
      <c r="GY153" s="79">
        <v>0</v>
      </c>
      <c r="GZ153" s="79">
        <v>0</v>
      </c>
      <c r="HA153" s="79">
        <v>0</v>
      </c>
      <c r="HB153" s="79">
        <v>0</v>
      </c>
      <c r="HC153" s="80">
        <f t="shared" si="65"/>
        <v>0</v>
      </c>
      <c r="HD153" s="79">
        <v>0</v>
      </c>
      <c r="HE153" s="79">
        <v>0</v>
      </c>
      <c r="HF153" s="79">
        <v>0</v>
      </c>
      <c r="HG153" s="79">
        <v>0</v>
      </c>
      <c r="HH153" s="79">
        <v>0</v>
      </c>
      <c r="HI153" s="79">
        <v>0</v>
      </c>
      <c r="HJ153" s="79">
        <v>0</v>
      </c>
      <c r="HK153" s="79">
        <v>0</v>
      </c>
      <c r="HL153" s="79">
        <v>0</v>
      </c>
      <c r="HM153" s="79">
        <v>0</v>
      </c>
      <c r="HN153" s="79">
        <v>2700</v>
      </c>
      <c r="HO153" s="79">
        <v>5700</v>
      </c>
      <c r="HP153" s="80">
        <f t="shared" si="66"/>
        <v>8400</v>
      </c>
      <c r="HQ153" s="79">
        <v>0</v>
      </c>
      <c r="HR153" s="79">
        <v>0</v>
      </c>
      <c r="HS153" s="79">
        <v>0</v>
      </c>
      <c r="HT153" s="79">
        <v>14750</v>
      </c>
      <c r="HU153" s="79">
        <v>15680</v>
      </c>
      <c r="HV153" s="79">
        <v>19650</v>
      </c>
      <c r="HW153" s="79">
        <v>53730</v>
      </c>
      <c r="HX153" s="79">
        <v>6700</v>
      </c>
      <c r="HY153" s="79">
        <v>22000</v>
      </c>
      <c r="HZ153" s="79">
        <v>5600</v>
      </c>
      <c r="IA153" s="79">
        <v>6500</v>
      </c>
      <c r="IB153" s="79">
        <v>2800</v>
      </c>
      <c r="IC153" s="80">
        <f t="shared" si="67"/>
        <v>147410</v>
      </c>
      <c r="ID153" s="79">
        <v>0</v>
      </c>
      <c r="IE153" s="79">
        <v>0</v>
      </c>
      <c r="IF153" s="79">
        <v>0</v>
      </c>
      <c r="IG153" s="79">
        <v>0</v>
      </c>
      <c r="IH153" s="79">
        <v>0</v>
      </c>
      <c r="II153" s="79">
        <v>0</v>
      </c>
      <c r="IJ153" s="79">
        <v>0</v>
      </c>
      <c r="IK153" s="79">
        <v>0</v>
      </c>
      <c r="IL153" s="79">
        <v>0</v>
      </c>
      <c r="IM153" s="79">
        <v>0</v>
      </c>
      <c r="IN153" s="79">
        <v>0</v>
      </c>
      <c r="IO153" s="79">
        <v>0</v>
      </c>
      <c r="IP153" s="80">
        <f t="shared" si="68"/>
        <v>0</v>
      </c>
      <c r="IQ153" s="79">
        <v>0</v>
      </c>
      <c r="IR153" s="79">
        <v>0</v>
      </c>
      <c r="IS153" s="79">
        <v>0</v>
      </c>
      <c r="IT153" s="79">
        <v>0</v>
      </c>
      <c r="IU153" s="79">
        <v>0</v>
      </c>
      <c r="IV153" s="79">
        <v>0</v>
      </c>
      <c r="IW153" s="79">
        <v>0</v>
      </c>
      <c r="IX153" s="79">
        <v>0</v>
      </c>
      <c r="IY153" s="79">
        <v>0</v>
      </c>
      <c r="IZ153" s="79">
        <v>0</v>
      </c>
      <c r="JA153" s="79">
        <v>0</v>
      </c>
      <c r="JB153" s="79">
        <v>0</v>
      </c>
      <c r="JC153" s="80">
        <f t="shared" si="69"/>
        <v>0</v>
      </c>
      <c r="JD153" s="79">
        <v>0</v>
      </c>
      <c r="JE153" s="79">
        <v>0</v>
      </c>
      <c r="JF153" s="79">
        <v>0</v>
      </c>
      <c r="JG153" s="79">
        <v>0</v>
      </c>
      <c r="JH153" s="79">
        <v>0</v>
      </c>
      <c r="JI153" s="79">
        <v>0</v>
      </c>
      <c r="JJ153" s="79">
        <v>0</v>
      </c>
      <c r="JK153" s="79">
        <v>0</v>
      </c>
      <c r="JL153" s="79">
        <v>0</v>
      </c>
      <c r="JM153" s="79">
        <v>0</v>
      </c>
      <c r="JN153" s="79">
        <v>0</v>
      </c>
      <c r="JO153" s="79">
        <v>0</v>
      </c>
      <c r="JP153" s="80">
        <f t="shared" si="70"/>
        <v>0</v>
      </c>
      <c r="JQ153" s="79">
        <v>0</v>
      </c>
      <c r="JR153" s="79">
        <v>0</v>
      </c>
      <c r="JS153" s="79">
        <v>0</v>
      </c>
      <c r="JT153" s="79">
        <v>0</v>
      </c>
      <c r="JU153" s="79">
        <v>0</v>
      </c>
      <c r="JV153" s="79">
        <v>0</v>
      </c>
      <c r="JW153" s="79">
        <v>0</v>
      </c>
      <c r="JX153" s="79">
        <v>0</v>
      </c>
      <c r="JY153" s="79">
        <v>0</v>
      </c>
      <c r="JZ153" s="79">
        <v>0</v>
      </c>
      <c r="KA153" s="79">
        <v>0</v>
      </c>
      <c r="KB153" s="79">
        <v>0</v>
      </c>
      <c r="KC153" s="80">
        <f t="shared" si="71"/>
        <v>0</v>
      </c>
      <c r="KD153" s="79">
        <v>0</v>
      </c>
      <c r="KE153" s="79">
        <v>0</v>
      </c>
      <c r="KF153" s="79">
        <v>0</v>
      </c>
      <c r="KG153" s="79">
        <v>0</v>
      </c>
      <c r="KH153" s="79">
        <v>0</v>
      </c>
      <c r="KI153" s="79">
        <v>0</v>
      </c>
      <c r="KJ153" s="79">
        <v>0</v>
      </c>
      <c r="KK153" s="79">
        <v>0</v>
      </c>
      <c r="KL153" s="79">
        <v>0</v>
      </c>
      <c r="KM153" s="79">
        <v>0</v>
      </c>
      <c r="KN153" s="79">
        <v>0</v>
      </c>
      <c r="KO153" s="79">
        <v>0</v>
      </c>
      <c r="KP153" s="80">
        <f t="shared" si="72"/>
        <v>0</v>
      </c>
      <c r="KQ153" s="79">
        <v>0</v>
      </c>
      <c r="KR153" s="79">
        <v>0</v>
      </c>
      <c r="KS153" s="79">
        <v>0</v>
      </c>
      <c r="KT153" s="79">
        <v>0</v>
      </c>
      <c r="KU153" s="79">
        <v>0</v>
      </c>
      <c r="KV153" s="79">
        <v>0</v>
      </c>
      <c r="KW153" s="79">
        <v>1110</v>
      </c>
      <c r="KX153" s="79">
        <v>0</v>
      </c>
      <c r="KY153" s="79">
        <v>100</v>
      </c>
      <c r="KZ153" s="79">
        <v>0</v>
      </c>
      <c r="LA153" s="79">
        <v>0</v>
      </c>
      <c r="LB153" s="79">
        <v>1000</v>
      </c>
      <c r="LC153" s="80">
        <f t="shared" si="73"/>
        <v>2210</v>
      </c>
      <c r="LD153" s="79">
        <v>500</v>
      </c>
      <c r="LE153" s="79">
        <v>0</v>
      </c>
      <c r="LF153" s="79">
        <v>0</v>
      </c>
      <c r="LG153" s="79">
        <v>0</v>
      </c>
      <c r="LH153" s="79">
        <v>0</v>
      </c>
      <c r="LI153" s="79">
        <v>0</v>
      </c>
      <c r="LJ153" s="81" t="e">
        <f>+INDEX(#REF!,MATCH($B153,#REF!,0),MATCH(LJ$6,#REF!,0))</f>
        <v>#REF!</v>
      </c>
      <c r="LK153" s="82"/>
      <c r="LL153" s="81"/>
      <c r="LM153" s="81"/>
      <c r="LN153" s="81"/>
      <c r="LO153" s="81"/>
      <c r="LP153" s="80" t="e">
        <f t="shared" si="74"/>
        <v>#REF!</v>
      </c>
    </row>
    <row r="154" spans="2:328" hidden="1" outlineLevel="1">
      <c r="B154" t="str">
        <f t="shared" si="63"/>
        <v>OTROSMADRE DE DIOS</v>
      </c>
      <c r="C154" s="78" t="s">
        <v>414</v>
      </c>
      <c r="D154" s="79">
        <v>0</v>
      </c>
      <c r="E154" s="79">
        <v>0</v>
      </c>
      <c r="F154" s="79">
        <v>0</v>
      </c>
      <c r="G154" s="79">
        <v>0</v>
      </c>
      <c r="H154" s="79">
        <v>0</v>
      </c>
      <c r="I154" s="79">
        <v>0</v>
      </c>
      <c r="J154" s="79">
        <v>0</v>
      </c>
      <c r="K154" s="79">
        <v>0</v>
      </c>
      <c r="L154" s="79">
        <v>0</v>
      </c>
      <c r="M154" s="79">
        <v>0</v>
      </c>
      <c r="N154" s="79">
        <v>0</v>
      </c>
      <c r="O154" s="79">
        <v>0</v>
      </c>
      <c r="P154" s="80">
        <v>0</v>
      </c>
      <c r="Q154" s="79">
        <v>0</v>
      </c>
      <c r="R154" s="79">
        <v>0</v>
      </c>
      <c r="S154" s="79">
        <v>0</v>
      </c>
      <c r="T154" s="79">
        <v>0</v>
      </c>
      <c r="U154" s="79">
        <v>0</v>
      </c>
      <c r="V154" s="79">
        <v>0</v>
      </c>
      <c r="W154" s="79">
        <v>0</v>
      </c>
      <c r="X154" s="79">
        <v>0</v>
      </c>
      <c r="Y154" s="79">
        <v>0</v>
      </c>
      <c r="Z154" s="79">
        <v>0</v>
      </c>
      <c r="AA154" s="79">
        <v>0</v>
      </c>
      <c r="AB154" s="79">
        <v>0</v>
      </c>
      <c r="AC154" s="80">
        <v>0</v>
      </c>
      <c r="AD154" s="79">
        <v>0</v>
      </c>
      <c r="AE154" s="79">
        <v>0</v>
      </c>
      <c r="AF154" s="79">
        <v>0</v>
      </c>
      <c r="AG154" s="79">
        <v>0</v>
      </c>
      <c r="AH154" s="79">
        <v>0</v>
      </c>
      <c r="AI154" s="79">
        <v>0</v>
      </c>
      <c r="AJ154" s="79">
        <v>0</v>
      </c>
      <c r="AK154" s="79">
        <v>0</v>
      </c>
      <c r="AL154" s="79">
        <v>0</v>
      </c>
      <c r="AM154" s="79">
        <v>0</v>
      </c>
      <c r="AN154" s="79">
        <v>0</v>
      </c>
      <c r="AO154" s="79">
        <v>0</v>
      </c>
      <c r="AP154" s="80">
        <v>0</v>
      </c>
      <c r="AQ154" s="79">
        <v>0</v>
      </c>
      <c r="AR154" s="79">
        <v>0</v>
      </c>
      <c r="AS154" s="79">
        <v>0</v>
      </c>
      <c r="AT154" s="79">
        <v>0</v>
      </c>
      <c r="AU154" s="79">
        <v>0</v>
      </c>
      <c r="AV154" s="79">
        <v>0</v>
      </c>
      <c r="AW154" s="79">
        <v>0</v>
      </c>
      <c r="AX154" s="79">
        <v>0</v>
      </c>
      <c r="AY154" s="79">
        <v>0</v>
      </c>
      <c r="AZ154" s="79">
        <v>0</v>
      </c>
      <c r="BA154" s="79">
        <v>0</v>
      </c>
      <c r="BB154" s="79">
        <v>0</v>
      </c>
      <c r="BC154" s="80">
        <v>0</v>
      </c>
      <c r="BD154" s="79">
        <v>0</v>
      </c>
      <c r="BE154" s="79">
        <v>0</v>
      </c>
      <c r="BF154" s="79">
        <v>0</v>
      </c>
      <c r="BG154" s="79">
        <v>0</v>
      </c>
      <c r="BH154" s="79">
        <v>0</v>
      </c>
      <c r="BI154" s="79">
        <v>0</v>
      </c>
      <c r="BJ154" s="79">
        <v>0</v>
      </c>
      <c r="BK154" s="79">
        <v>0</v>
      </c>
      <c r="BL154" s="79">
        <v>0</v>
      </c>
      <c r="BM154" s="79">
        <v>0</v>
      </c>
      <c r="BN154" s="79">
        <v>0</v>
      </c>
      <c r="BO154" s="79">
        <v>0</v>
      </c>
      <c r="BP154" s="80">
        <v>0</v>
      </c>
      <c r="BQ154" s="79">
        <v>0</v>
      </c>
      <c r="BR154" s="79">
        <v>0</v>
      </c>
      <c r="BS154" s="79">
        <v>0</v>
      </c>
      <c r="BT154" s="79">
        <v>0</v>
      </c>
      <c r="BU154" s="79">
        <v>0</v>
      </c>
      <c r="BV154" s="79">
        <v>0</v>
      </c>
      <c r="BW154" s="79">
        <v>0</v>
      </c>
      <c r="BX154" s="79">
        <v>0</v>
      </c>
      <c r="BY154" s="79">
        <v>0</v>
      </c>
      <c r="BZ154" s="79">
        <v>0</v>
      </c>
      <c r="CA154" s="79">
        <v>0</v>
      </c>
      <c r="CB154" s="79">
        <v>0</v>
      </c>
      <c r="CC154" s="80">
        <v>0</v>
      </c>
      <c r="CD154" s="79">
        <v>0</v>
      </c>
      <c r="CE154" s="79">
        <v>0</v>
      </c>
      <c r="CF154" s="79">
        <v>0</v>
      </c>
      <c r="CG154" s="79">
        <v>0</v>
      </c>
      <c r="CH154" s="79">
        <v>0</v>
      </c>
      <c r="CI154" s="79">
        <v>0</v>
      </c>
      <c r="CJ154" s="79">
        <v>0</v>
      </c>
      <c r="CK154" s="79">
        <v>0</v>
      </c>
      <c r="CL154" s="79">
        <v>0</v>
      </c>
      <c r="CM154" s="79">
        <v>0</v>
      </c>
      <c r="CN154" s="79">
        <v>0</v>
      </c>
      <c r="CO154" s="79">
        <v>0</v>
      </c>
      <c r="CP154" s="80">
        <v>0</v>
      </c>
      <c r="CQ154" s="79">
        <v>0</v>
      </c>
      <c r="CR154" s="79">
        <v>0</v>
      </c>
      <c r="CS154" s="79">
        <v>0</v>
      </c>
      <c r="CT154" s="79">
        <v>0</v>
      </c>
      <c r="CU154" s="79">
        <v>0</v>
      </c>
      <c r="CV154" s="79">
        <v>0</v>
      </c>
      <c r="CW154" s="79">
        <v>0</v>
      </c>
      <c r="CX154" s="79">
        <v>0</v>
      </c>
      <c r="CY154" s="79">
        <v>0</v>
      </c>
      <c r="CZ154" s="79">
        <v>0</v>
      </c>
      <c r="DA154" s="79">
        <v>0</v>
      </c>
      <c r="DB154" s="79">
        <v>0</v>
      </c>
      <c r="DC154" s="80">
        <v>0</v>
      </c>
      <c r="DD154" s="79">
        <v>0</v>
      </c>
      <c r="DE154" s="79">
        <v>0</v>
      </c>
      <c r="DF154" s="79">
        <v>0</v>
      </c>
      <c r="DG154" s="79">
        <v>0</v>
      </c>
      <c r="DH154" s="79">
        <v>0</v>
      </c>
      <c r="DI154" s="79">
        <v>0</v>
      </c>
      <c r="DJ154" s="79">
        <v>0</v>
      </c>
      <c r="DK154" s="79">
        <v>0</v>
      </c>
      <c r="DL154" s="79">
        <v>0</v>
      </c>
      <c r="DM154" s="79">
        <v>0</v>
      </c>
      <c r="DN154" s="79">
        <v>0</v>
      </c>
      <c r="DO154" s="79">
        <v>0</v>
      </c>
      <c r="DP154" s="80">
        <v>0</v>
      </c>
      <c r="DQ154" s="79">
        <v>0</v>
      </c>
      <c r="DR154" s="79">
        <v>0</v>
      </c>
      <c r="DS154" s="79">
        <v>0</v>
      </c>
      <c r="DT154" s="79">
        <v>104056</v>
      </c>
      <c r="DU154" s="79">
        <v>43148</v>
      </c>
      <c r="DV154" s="79">
        <v>144819</v>
      </c>
      <c r="DW154" s="79">
        <v>127362</v>
      </c>
      <c r="DX154" s="79">
        <v>107383</v>
      </c>
      <c r="DY154" s="79">
        <v>139078</v>
      </c>
      <c r="DZ154" s="79">
        <v>96491</v>
      </c>
      <c r="EA154" s="79">
        <v>127019</v>
      </c>
      <c r="EB154" s="79">
        <v>89270</v>
      </c>
      <c r="EC154" s="80">
        <v>978626</v>
      </c>
      <c r="ED154" s="79">
        <v>112096</v>
      </c>
      <c r="EE154" s="79">
        <v>140306</v>
      </c>
      <c r="EF154" s="79">
        <v>138690</v>
      </c>
      <c r="EG154" s="79">
        <v>178864</v>
      </c>
      <c r="EH154" s="79">
        <v>215641</v>
      </c>
      <c r="EI154" s="79">
        <v>193995</v>
      </c>
      <c r="EJ154" s="79">
        <v>242209</v>
      </c>
      <c r="EK154" s="79">
        <v>264406</v>
      </c>
      <c r="EL154" s="79">
        <v>211181</v>
      </c>
      <c r="EM154" s="79">
        <v>147369</v>
      </c>
      <c r="EN154" s="79">
        <v>168664</v>
      </c>
      <c r="EO154" s="79">
        <v>185496</v>
      </c>
      <c r="EP154" s="80">
        <v>2198917</v>
      </c>
      <c r="EQ154" s="79">
        <v>392522</v>
      </c>
      <c r="ER154" s="79">
        <v>273700</v>
      </c>
      <c r="ES154" s="79">
        <v>135676</v>
      </c>
      <c r="ET154" s="79">
        <v>115911</v>
      </c>
      <c r="EU154" s="79">
        <v>173052</v>
      </c>
      <c r="EV154" s="79">
        <v>373009</v>
      </c>
      <c r="EW154" s="79">
        <v>511254</v>
      </c>
      <c r="EX154" s="79">
        <v>850465</v>
      </c>
      <c r="EY154" s="79">
        <v>520182</v>
      </c>
      <c r="EZ154" s="79">
        <v>438440</v>
      </c>
      <c r="FA154" s="79">
        <v>132662</v>
      </c>
      <c r="FB154" s="79">
        <v>413349</v>
      </c>
      <c r="FC154" s="80">
        <v>4330222</v>
      </c>
      <c r="FD154" s="79">
        <v>540587</v>
      </c>
      <c r="FE154" s="79">
        <v>641100</v>
      </c>
      <c r="FF154" s="79">
        <v>457935</v>
      </c>
      <c r="FG154" s="79">
        <v>854851</v>
      </c>
      <c r="FH154" s="79">
        <v>1278263</v>
      </c>
      <c r="FI154" s="79">
        <v>2174340</v>
      </c>
      <c r="FJ154" s="79">
        <v>2200062</v>
      </c>
      <c r="FK154" s="79">
        <v>2402767</v>
      </c>
      <c r="FL154" s="79">
        <v>1831780</v>
      </c>
      <c r="FM154" s="79">
        <v>1830285</v>
      </c>
      <c r="FN154" s="79">
        <v>777069</v>
      </c>
      <c r="FO154" s="79">
        <v>857988</v>
      </c>
      <c r="FP154" s="80">
        <v>15847027</v>
      </c>
      <c r="FQ154" s="79">
        <v>1357966</v>
      </c>
      <c r="FR154" s="79">
        <v>6006863</v>
      </c>
      <c r="FS154" s="79">
        <v>1155056</v>
      </c>
      <c r="FT154" s="79">
        <v>49247661</v>
      </c>
      <c r="FU154" s="79">
        <v>1185307</v>
      </c>
      <c r="FV154" s="79">
        <v>1265064</v>
      </c>
      <c r="FW154" s="79">
        <v>846585</v>
      </c>
      <c r="FX154" s="79">
        <v>606312</v>
      </c>
      <c r="FY154" s="79">
        <v>555498</v>
      </c>
      <c r="FZ154" s="79">
        <v>430977</v>
      </c>
      <c r="GA154" s="79">
        <v>456752</v>
      </c>
      <c r="GB154" s="79">
        <v>285327</v>
      </c>
      <c r="GC154" s="80">
        <v>63399368</v>
      </c>
      <c r="GD154" s="79">
        <v>21121</v>
      </c>
      <c r="GE154" s="79">
        <v>190</v>
      </c>
      <c r="GF154" s="79">
        <v>7658</v>
      </c>
      <c r="GG154" s="79">
        <v>574</v>
      </c>
      <c r="GH154" s="79">
        <v>190</v>
      </c>
      <c r="GI154" s="79">
        <v>10940</v>
      </c>
      <c r="GJ154" s="79">
        <v>41152</v>
      </c>
      <c r="GK154" s="79">
        <v>141108</v>
      </c>
      <c r="GL154" s="79">
        <v>136645</v>
      </c>
      <c r="GM154" s="79">
        <v>235014</v>
      </c>
      <c r="GN154" s="79">
        <v>233036</v>
      </c>
      <c r="GO154" s="79">
        <v>403206</v>
      </c>
      <c r="GP154" s="80">
        <f t="shared" si="64"/>
        <v>1230834</v>
      </c>
      <c r="GQ154" s="79">
        <v>308309</v>
      </c>
      <c r="GR154" s="79">
        <v>152226</v>
      </c>
      <c r="GS154" s="79">
        <v>350587</v>
      </c>
      <c r="GT154" s="79">
        <v>384453</v>
      </c>
      <c r="GU154" s="79">
        <v>5200425</v>
      </c>
      <c r="GV154" s="79">
        <v>443901</v>
      </c>
      <c r="GW154" s="79">
        <v>311682</v>
      </c>
      <c r="GX154" s="79">
        <v>438939</v>
      </c>
      <c r="GY154" s="79">
        <v>482279</v>
      </c>
      <c r="GZ154" s="79">
        <v>518342</v>
      </c>
      <c r="HA154" s="79">
        <v>277901</v>
      </c>
      <c r="HB154" s="79">
        <v>686272</v>
      </c>
      <c r="HC154" s="80">
        <f t="shared" si="65"/>
        <v>9555316</v>
      </c>
      <c r="HD154" s="79">
        <v>388845</v>
      </c>
      <c r="HE154" s="79">
        <v>517751</v>
      </c>
      <c r="HF154" s="79">
        <v>584531</v>
      </c>
      <c r="HG154" s="79">
        <v>532189</v>
      </c>
      <c r="HH154" s="79">
        <v>476837</v>
      </c>
      <c r="HI154" s="79">
        <v>692020</v>
      </c>
      <c r="HJ154" s="79">
        <v>470105</v>
      </c>
      <c r="HK154" s="79">
        <v>590142</v>
      </c>
      <c r="HL154" s="79">
        <v>510611</v>
      </c>
      <c r="HM154" s="79">
        <v>552019</v>
      </c>
      <c r="HN154" s="79">
        <v>457068</v>
      </c>
      <c r="HO154" s="79">
        <v>444736</v>
      </c>
      <c r="HP154" s="80">
        <f t="shared" si="66"/>
        <v>6216854</v>
      </c>
      <c r="HQ154" s="79">
        <v>440967</v>
      </c>
      <c r="HR154" s="79">
        <v>612286</v>
      </c>
      <c r="HS154" s="79">
        <v>398824</v>
      </c>
      <c r="HT154" s="79">
        <v>565490</v>
      </c>
      <c r="HU154" s="79">
        <v>400691</v>
      </c>
      <c r="HV154" s="79">
        <v>442344</v>
      </c>
      <c r="HW154" s="79">
        <v>500980</v>
      </c>
      <c r="HX154" s="79">
        <v>774688</v>
      </c>
      <c r="HY154" s="79">
        <v>528955</v>
      </c>
      <c r="HZ154" s="79">
        <v>649156</v>
      </c>
      <c r="IA154" s="79">
        <v>499724</v>
      </c>
      <c r="IB154" s="79">
        <v>527561</v>
      </c>
      <c r="IC154" s="80">
        <f t="shared" si="67"/>
        <v>6341666</v>
      </c>
      <c r="ID154" s="79">
        <v>531705</v>
      </c>
      <c r="IE154" s="79">
        <v>695938.87</v>
      </c>
      <c r="IF154" s="79">
        <v>337483</v>
      </c>
      <c r="IG154" s="79">
        <v>420499</v>
      </c>
      <c r="IH154" s="79">
        <v>287497</v>
      </c>
      <c r="II154" s="79">
        <v>488958</v>
      </c>
      <c r="IJ154" s="79">
        <v>541899</v>
      </c>
      <c r="IK154" s="79">
        <v>1744660</v>
      </c>
      <c r="IL154" s="79">
        <v>2237131</v>
      </c>
      <c r="IM154" s="79">
        <v>1078769</v>
      </c>
      <c r="IN154" s="79">
        <v>1248814</v>
      </c>
      <c r="IO154" s="79">
        <v>1504523</v>
      </c>
      <c r="IP154" s="80">
        <f t="shared" si="68"/>
        <v>11117876.870000001</v>
      </c>
      <c r="IQ154" s="79">
        <v>1177046</v>
      </c>
      <c r="IR154" s="79">
        <v>648317</v>
      </c>
      <c r="IS154" s="79">
        <v>1481481</v>
      </c>
      <c r="IT154" s="79">
        <v>1624008</v>
      </c>
      <c r="IU154" s="79">
        <v>1469757</v>
      </c>
      <c r="IV154" s="79">
        <v>2059984</v>
      </c>
      <c r="IW154" s="79">
        <v>2309684</v>
      </c>
      <c r="IX154" s="79">
        <v>2109880</v>
      </c>
      <c r="IY154" s="79">
        <v>2040714</v>
      </c>
      <c r="IZ154" s="79">
        <v>2254462</v>
      </c>
      <c r="JA154" s="79">
        <v>2317470</v>
      </c>
      <c r="JB154" s="79">
        <v>2802994</v>
      </c>
      <c r="JC154" s="80">
        <f t="shared" si="69"/>
        <v>22295797</v>
      </c>
      <c r="JD154" s="79">
        <v>138367</v>
      </c>
      <c r="JE154" s="79">
        <v>0</v>
      </c>
      <c r="JF154" s="79">
        <v>909632</v>
      </c>
      <c r="JG154" s="79">
        <v>182114</v>
      </c>
      <c r="JH154" s="79">
        <v>798284</v>
      </c>
      <c r="JI154" s="79">
        <v>2683777</v>
      </c>
      <c r="JJ154" s="79">
        <v>1066659</v>
      </c>
      <c r="JK154" s="79">
        <v>46740</v>
      </c>
      <c r="JL154" s="79">
        <v>0</v>
      </c>
      <c r="JM154" s="79">
        <v>0</v>
      </c>
      <c r="JN154" s="79">
        <v>0</v>
      </c>
      <c r="JO154" s="79">
        <v>0</v>
      </c>
      <c r="JP154" s="80">
        <f t="shared" si="70"/>
        <v>5825573</v>
      </c>
      <c r="JQ154" s="79">
        <v>0</v>
      </c>
      <c r="JR154" s="79">
        <v>0</v>
      </c>
      <c r="JS154" s="79">
        <v>0</v>
      </c>
      <c r="JT154" s="79">
        <v>0</v>
      </c>
      <c r="JU154" s="79">
        <v>150</v>
      </c>
      <c r="JV154" s="79">
        <v>0</v>
      </c>
      <c r="JW154" s="79">
        <v>0</v>
      </c>
      <c r="JX154" s="79">
        <v>0</v>
      </c>
      <c r="JY154" s="79">
        <v>0</v>
      </c>
      <c r="JZ154" s="79">
        <v>0</v>
      </c>
      <c r="KA154" s="79">
        <v>0</v>
      </c>
      <c r="KB154" s="79">
        <v>0</v>
      </c>
      <c r="KC154" s="80">
        <f t="shared" si="71"/>
        <v>150</v>
      </c>
      <c r="KD154" s="79">
        <v>0</v>
      </c>
      <c r="KE154" s="79">
        <v>0</v>
      </c>
      <c r="KF154" s="79">
        <v>0</v>
      </c>
      <c r="KG154" s="79">
        <v>0</v>
      </c>
      <c r="KH154" s="79">
        <v>0</v>
      </c>
      <c r="KI154" s="79">
        <v>0</v>
      </c>
      <c r="KJ154" s="79">
        <v>0</v>
      </c>
      <c r="KK154" s="79">
        <v>0</v>
      </c>
      <c r="KL154" s="79">
        <v>0</v>
      </c>
      <c r="KM154" s="79">
        <v>0</v>
      </c>
      <c r="KN154" s="79">
        <v>0</v>
      </c>
      <c r="KO154" s="79">
        <v>0</v>
      </c>
      <c r="KP154" s="80">
        <f t="shared" si="72"/>
        <v>0</v>
      </c>
      <c r="KQ154" s="79">
        <v>0</v>
      </c>
      <c r="KR154" s="79">
        <v>0</v>
      </c>
      <c r="KS154" s="79">
        <v>0</v>
      </c>
      <c r="KT154" s="79">
        <v>0</v>
      </c>
      <c r="KU154" s="79">
        <v>0</v>
      </c>
      <c r="KV154" s="79">
        <v>0</v>
      </c>
      <c r="KW154" s="79">
        <v>0</v>
      </c>
      <c r="KX154" s="79">
        <v>0</v>
      </c>
      <c r="KY154" s="79">
        <v>0</v>
      </c>
      <c r="KZ154" s="79">
        <v>0</v>
      </c>
      <c r="LA154" s="79">
        <v>1800</v>
      </c>
      <c r="LB154" s="79">
        <v>9311</v>
      </c>
      <c r="LC154" s="80">
        <f t="shared" si="73"/>
        <v>11111</v>
      </c>
      <c r="LD154" s="79">
        <v>0</v>
      </c>
      <c r="LE154" s="79">
        <v>0</v>
      </c>
      <c r="LF154" s="79">
        <v>0</v>
      </c>
      <c r="LG154" s="79">
        <v>0</v>
      </c>
      <c r="LH154" s="79">
        <v>0</v>
      </c>
      <c r="LI154" s="79">
        <v>0</v>
      </c>
      <c r="LJ154" s="81" t="e">
        <f>+INDEX(#REF!,MATCH($B154,#REF!,0),MATCH(LJ$6,#REF!,0))</f>
        <v>#REF!</v>
      </c>
      <c r="LK154" s="82"/>
      <c r="LL154" s="81"/>
      <c r="LM154" s="81"/>
      <c r="LN154" s="81"/>
      <c r="LO154" s="81"/>
      <c r="LP154" s="80" t="e">
        <f t="shared" si="74"/>
        <v>#REF!</v>
      </c>
    </row>
    <row r="155" spans="2:328" hidden="1" outlineLevel="1">
      <c r="B155" t="str">
        <f t="shared" si="63"/>
        <v>OTROSMOQUEGUA</v>
      </c>
      <c r="C155" s="78" t="s">
        <v>415</v>
      </c>
      <c r="D155" s="79">
        <v>539381</v>
      </c>
      <c r="E155" s="79">
        <v>539381</v>
      </c>
      <c r="F155" s="79">
        <v>539381</v>
      </c>
      <c r="G155" s="79">
        <v>460515</v>
      </c>
      <c r="H155" s="79">
        <v>460515</v>
      </c>
      <c r="I155" s="79">
        <v>460515</v>
      </c>
      <c r="J155" s="79">
        <v>1531592.67</v>
      </c>
      <c r="K155" s="79">
        <v>1531592.67</v>
      </c>
      <c r="L155" s="79">
        <v>1531592.67</v>
      </c>
      <c r="M155" s="79">
        <v>1124746</v>
      </c>
      <c r="N155" s="79">
        <v>1124746</v>
      </c>
      <c r="O155" s="79">
        <v>1124746</v>
      </c>
      <c r="P155" s="80">
        <v>10968704.01</v>
      </c>
      <c r="Q155" s="79">
        <v>446164.33</v>
      </c>
      <c r="R155" s="79">
        <v>446164.33</v>
      </c>
      <c r="S155" s="79">
        <v>446164.33</v>
      </c>
      <c r="T155" s="79">
        <v>643295.32999999996</v>
      </c>
      <c r="U155" s="79">
        <v>643295.32999999996</v>
      </c>
      <c r="V155" s="79">
        <v>643295.32999999996</v>
      </c>
      <c r="W155" s="79">
        <v>1065769.33</v>
      </c>
      <c r="X155" s="79">
        <v>1065769.33</v>
      </c>
      <c r="Y155" s="79">
        <v>1065769.33</v>
      </c>
      <c r="Z155" s="79">
        <v>191326.67</v>
      </c>
      <c r="AA155" s="79">
        <v>191326.67</v>
      </c>
      <c r="AB155" s="79">
        <v>191326.67</v>
      </c>
      <c r="AC155" s="80">
        <v>7039666.9800000004</v>
      </c>
      <c r="AD155" s="79">
        <v>397225.67</v>
      </c>
      <c r="AE155" s="79">
        <v>397225.67</v>
      </c>
      <c r="AF155" s="79">
        <v>397225.67</v>
      </c>
      <c r="AG155" s="79">
        <v>783906.33</v>
      </c>
      <c r="AH155" s="79">
        <v>783906.33</v>
      </c>
      <c r="AI155" s="79">
        <v>783906.33</v>
      </c>
      <c r="AJ155" s="79">
        <v>0</v>
      </c>
      <c r="AK155" s="79">
        <v>0</v>
      </c>
      <c r="AL155" s="79">
        <v>0</v>
      </c>
      <c r="AM155" s="79">
        <v>0</v>
      </c>
      <c r="AN155" s="79">
        <v>0</v>
      </c>
      <c r="AO155" s="79">
        <v>0</v>
      </c>
      <c r="AP155" s="80">
        <v>3543396</v>
      </c>
      <c r="AQ155" s="79">
        <v>486476.32999999996</v>
      </c>
      <c r="AR155" s="79">
        <v>486476.32999999996</v>
      </c>
      <c r="AS155" s="79">
        <v>486476.32999999996</v>
      </c>
      <c r="AT155" s="79">
        <v>342812</v>
      </c>
      <c r="AU155" s="79">
        <v>342812</v>
      </c>
      <c r="AV155" s="79">
        <v>342812</v>
      </c>
      <c r="AW155" s="79">
        <v>812753</v>
      </c>
      <c r="AX155" s="79">
        <v>812753</v>
      </c>
      <c r="AY155" s="79">
        <v>812753</v>
      </c>
      <c r="AZ155" s="79">
        <v>1157966.6599999999</v>
      </c>
      <c r="BA155" s="79">
        <v>1157966.6599999999</v>
      </c>
      <c r="BB155" s="79">
        <v>1157966.6599999999</v>
      </c>
      <c r="BC155" s="80">
        <v>8400023.9700000007</v>
      </c>
      <c r="BD155" s="79">
        <v>4733407.33</v>
      </c>
      <c r="BE155" s="79">
        <v>4733407.33</v>
      </c>
      <c r="BF155" s="79">
        <v>4733407.33</v>
      </c>
      <c r="BG155" s="79">
        <v>2576018.67</v>
      </c>
      <c r="BH155" s="79">
        <v>2576018.67</v>
      </c>
      <c r="BI155" s="79">
        <v>2576018.67</v>
      </c>
      <c r="BJ155" s="79">
        <v>5237086.67</v>
      </c>
      <c r="BK155" s="79">
        <v>5237086.67</v>
      </c>
      <c r="BL155" s="79">
        <v>5237086.67</v>
      </c>
      <c r="BM155" s="79">
        <v>12008123.33</v>
      </c>
      <c r="BN155" s="79">
        <v>12008123.33</v>
      </c>
      <c r="BO155" s="79">
        <v>12008123.33</v>
      </c>
      <c r="BP155" s="80">
        <v>73663908</v>
      </c>
      <c r="BQ155" s="79">
        <v>4232681.66</v>
      </c>
      <c r="BR155" s="79">
        <v>4232681.66</v>
      </c>
      <c r="BS155" s="79">
        <v>4232681.66</v>
      </c>
      <c r="BT155" s="79">
        <v>15123331.67</v>
      </c>
      <c r="BU155" s="79">
        <v>15123331.67</v>
      </c>
      <c r="BV155" s="79">
        <v>15123331.67</v>
      </c>
      <c r="BW155" s="79">
        <v>29588232</v>
      </c>
      <c r="BX155" s="79">
        <v>29588232</v>
      </c>
      <c r="BY155" s="79">
        <v>29588232</v>
      </c>
      <c r="BZ155" s="79">
        <v>36893290.329999998</v>
      </c>
      <c r="CA155" s="79">
        <v>36893290.329999998</v>
      </c>
      <c r="CB155" s="79">
        <v>36893290.329999998</v>
      </c>
      <c r="CC155" s="80">
        <v>257512606.97999996</v>
      </c>
      <c r="CD155" s="79">
        <v>24591173</v>
      </c>
      <c r="CE155" s="79">
        <v>24591173</v>
      </c>
      <c r="CF155" s="79">
        <v>24591173</v>
      </c>
      <c r="CG155" s="79">
        <v>10820945.33</v>
      </c>
      <c r="CH155" s="79">
        <v>10820945.33</v>
      </c>
      <c r="CI155" s="79">
        <v>10820945.33</v>
      </c>
      <c r="CJ155" s="79">
        <v>13736654.67</v>
      </c>
      <c r="CK155" s="79">
        <v>13736654.67</v>
      </c>
      <c r="CL155" s="79">
        <v>13736654.67</v>
      </c>
      <c r="CM155" s="79">
        <v>17795959</v>
      </c>
      <c r="CN155" s="79">
        <v>17795959</v>
      </c>
      <c r="CO155" s="79">
        <v>17795959</v>
      </c>
      <c r="CP155" s="80">
        <v>200834196</v>
      </c>
      <c r="CQ155" s="79">
        <v>5307895.84</v>
      </c>
      <c r="CR155" s="79">
        <v>5307895.84</v>
      </c>
      <c r="CS155" s="79">
        <v>5307895.84</v>
      </c>
      <c r="CT155" s="79">
        <v>5010237.66</v>
      </c>
      <c r="CU155" s="79">
        <v>5010237.66</v>
      </c>
      <c r="CV155" s="79">
        <v>5010237.66</v>
      </c>
      <c r="CW155" s="79">
        <v>5343080.67</v>
      </c>
      <c r="CX155" s="79">
        <v>5343080.67</v>
      </c>
      <c r="CY155" s="79">
        <v>5343080.67</v>
      </c>
      <c r="CZ155" s="79">
        <v>2525990.9899999998</v>
      </c>
      <c r="DA155" s="79">
        <v>2525990.9899999998</v>
      </c>
      <c r="DB155" s="79">
        <v>2525990.9899999998</v>
      </c>
      <c r="DC155" s="80">
        <v>54561615.480000012</v>
      </c>
      <c r="DD155" s="79">
        <v>4100356.01</v>
      </c>
      <c r="DE155" s="79">
        <v>4100356.01</v>
      </c>
      <c r="DF155" s="79">
        <v>4100356.01</v>
      </c>
      <c r="DG155" s="79">
        <v>3328706.99</v>
      </c>
      <c r="DH155" s="79">
        <v>3328706.99</v>
      </c>
      <c r="DI155" s="79">
        <v>3328706.99</v>
      </c>
      <c r="DJ155" s="79">
        <v>8165230.6600000001</v>
      </c>
      <c r="DK155" s="79">
        <v>8165230.6600000001</v>
      </c>
      <c r="DL155" s="79">
        <v>8165230.6600000001</v>
      </c>
      <c r="DM155" s="79">
        <v>9780452</v>
      </c>
      <c r="DN155" s="79">
        <v>9780452</v>
      </c>
      <c r="DO155" s="79">
        <v>9780452</v>
      </c>
      <c r="DP155" s="80">
        <v>76124236.980000004</v>
      </c>
      <c r="DQ155" s="79">
        <v>16190145.67</v>
      </c>
      <c r="DR155" s="79">
        <v>16190145.67</v>
      </c>
      <c r="DS155" s="79">
        <v>16190145.67</v>
      </c>
      <c r="DT155" s="79">
        <v>-9519933</v>
      </c>
      <c r="DU155" s="79">
        <v>2802932</v>
      </c>
      <c r="DV155" s="79">
        <v>5850098</v>
      </c>
      <c r="DW155" s="79">
        <v>1738758</v>
      </c>
      <c r="DX155" s="79">
        <v>2691440</v>
      </c>
      <c r="DY155" s="79">
        <v>1527017</v>
      </c>
      <c r="DZ155" s="79">
        <v>2986846</v>
      </c>
      <c r="EA155" s="79">
        <v>2985587</v>
      </c>
      <c r="EB155" s="79">
        <v>18689694</v>
      </c>
      <c r="EC155" s="80">
        <v>78322876.00999999</v>
      </c>
      <c r="ED155" s="79">
        <v>7262608</v>
      </c>
      <c r="EE155" s="79">
        <v>3246658</v>
      </c>
      <c r="EF155" s="79">
        <v>1799292</v>
      </c>
      <c r="EG155" s="79">
        <v>2710749</v>
      </c>
      <c r="EH155" s="79">
        <v>2189916</v>
      </c>
      <c r="EI155" s="79">
        <v>441236</v>
      </c>
      <c r="EJ155" s="79">
        <v>385737</v>
      </c>
      <c r="EK155" s="79">
        <v>362606</v>
      </c>
      <c r="EL155" s="79">
        <v>2157577</v>
      </c>
      <c r="EM155" s="79">
        <v>3794250</v>
      </c>
      <c r="EN155" s="79">
        <v>2806677</v>
      </c>
      <c r="EO155" s="79">
        <v>3178365</v>
      </c>
      <c r="EP155" s="80">
        <v>30335671</v>
      </c>
      <c r="EQ155" s="79">
        <v>636108</v>
      </c>
      <c r="ER155" s="79">
        <v>344529</v>
      </c>
      <c r="ES155" s="79">
        <v>3989708</v>
      </c>
      <c r="ET155" s="79">
        <v>4137579</v>
      </c>
      <c r="EU155" s="79">
        <v>3378621</v>
      </c>
      <c r="EV155" s="79">
        <v>4411563</v>
      </c>
      <c r="EW155" s="79">
        <v>4335683</v>
      </c>
      <c r="EX155" s="79">
        <v>4639632</v>
      </c>
      <c r="EY155" s="79">
        <v>2349996</v>
      </c>
      <c r="EZ155" s="79">
        <v>12017608.390000001</v>
      </c>
      <c r="FA155" s="79">
        <v>2030547</v>
      </c>
      <c r="FB155" s="79">
        <v>-1948023.98</v>
      </c>
      <c r="FC155" s="80">
        <v>40323550.410000004</v>
      </c>
      <c r="FD155" s="79">
        <v>5060859.92</v>
      </c>
      <c r="FE155" s="79">
        <v>5167916.66</v>
      </c>
      <c r="FF155" s="79">
        <v>4788998.6900000004</v>
      </c>
      <c r="FG155" s="79">
        <v>6387384.9000000004</v>
      </c>
      <c r="FH155" s="79">
        <v>6074334.1500000004</v>
      </c>
      <c r="FI155" s="79">
        <v>7350066.6299999999</v>
      </c>
      <c r="FJ155" s="79">
        <v>5869297.96</v>
      </c>
      <c r="FK155" s="79">
        <v>6681305.2400000002</v>
      </c>
      <c r="FL155" s="79">
        <v>9459376.3200000003</v>
      </c>
      <c r="FM155" s="79">
        <v>5655421</v>
      </c>
      <c r="FN155" s="79">
        <v>13115955.739999998</v>
      </c>
      <c r="FO155" s="79">
        <v>4441963.5999999996</v>
      </c>
      <c r="FP155" s="80">
        <v>80052880.810000002</v>
      </c>
      <c r="FQ155" s="79">
        <v>2096266.02</v>
      </c>
      <c r="FR155" s="79">
        <v>7050171.75</v>
      </c>
      <c r="FS155" s="79">
        <v>22148699.23</v>
      </c>
      <c r="FT155" s="79">
        <v>24307112.079999998</v>
      </c>
      <c r="FU155" s="79">
        <v>23942862.629999999</v>
      </c>
      <c r="FV155" s="79">
        <v>18955927.159999996</v>
      </c>
      <c r="FW155" s="79">
        <v>2245378.0499999998</v>
      </c>
      <c r="FX155" s="79">
        <v>4448365.41</v>
      </c>
      <c r="FY155" s="79">
        <v>36077008.969999999</v>
      </c>
      <c r="FZ155" s="79">
        <v>45089542.620000005</v>
      </c>
      <c r="GA155" s="79">
        <v>40271406.390000001</v>
      </c>
      <c r="GB155" s="79">
        <v>27672109.5</v>
      </c>
      <c r="GC155" s="80">
        <v>254304849.81</v>
      </c>
      <c r="GD155" s="79">
        <v>30802817.700000003</v>
      </c>
      <c r="GE155" s="79">
        <v>13885652.689999999</v>
      </c>
      <c r="GF155" s="79">
        <v>14840568.5</v>
      </c>
      <c r="GG155" s="79">
        <v>20891827.600000001</v>
      </c>
      <c r="GH155" s="79">
        <v>29368176.920000002</v>
      </c>
      <c r="GI155" s="79">
        <v>16105122.239999998</v>
      </c>
      <c r="GJ155" s="79">
        <v>14262493.869999999</v>
      </c>
      <c r="GK155" s="79">
        <v>17039985.530000001</v>
      </c>
      <c r="GL155" s="79">
        <v>13507499.57</v>
      </c>
      <c r="GM155" s="79">
        <v>12974228.039999999</v>
      </c>
      <c r="GN155" s="79">
        <v>22096928.25</v>
      </c>
      <c r="GO155" s="79">
        <v>45138159.960000001</v>
      </c>
      <c r="GP155" s="80">
        <f t="shared" si="64"/>
        <v>250913460.87</v>
      </c>
      <c r="GQ155" s="79">
        <v>9845265.3399999999</v>
      </c>
      <c r="GR155" s="79">
        <v>11815617.93</v>
      </c>
      <c r="GS155" s="79">
        <v>14320400.23</v>
      </c>
      <c r="GT155" s="79">
        <v>11520591.84</v>
      </c>
      <c r="GU155" s="79">
        <v>12086024.050000001</v>
      </c>
      <c r="GV155" s="79">
        <v>6791844.6900000004</v>
      </c>
      <c r="GW155" s="79">
        <v>25469782.98</v>
      </c>
      <c r="GX155" s="79">
        <v>14271105.869999999</v>
      </c>
      <c r="GY155" s="79">
        <v>13333872</v>
      </c>
      <c r="GZ155" s="79">
        <v>1287283.3900000001</v>
      </c>
      <c r="HA155" s="79">
        <v>10661623.75</v>
      </c>
      <c r="HB155" s="79">
        <v>16620515</v>
      </c>
      <c r="HC155" s="80">
        <f t="shared" si="65"/>
        <v>148023927.06999999</v>
      </c>
      <c r="HD155" s="79">
        <v>1967723</v>
      </c>
      <c r="HE155" s="79">
        <v>9234747</v>
      </c>
      <c r="HF155" s="79">
        <v>7952893</v>
      </c>
      <c r="HG155" s="79">
        <v>7741283</v>
      </c>
      <c r="HH155" s="79">
        <v>10242379</v>
      </c>
      <c r="HI155" s="79">
        <v>8251161</v>
      </c>
      <c r="HJ155" s="79">
        <v>8417508</v>
      </c>
      <c r="HK155" s="79">
        <v>7215040.9100000001</v>
      </c>
      <c r="HL155" s="79">
        <v>11187010</v>
      </c>
      <c r="HM155" s="79">
        <v>15970737</v>
      </c>
      <c r="HN155" s="79">
        <v>15327397.08</v>
      </c>
      <c r="HO155" s="79">
        <v>18731623.820000004</v>
      </c>
      <c r="HP155" s="80">
        <f t="shared" si="66"/>
        <v>122239502.81</v>
      </c>
      <c r="HQ155" s="79">
        <v>2109576.2999999998</v>
      </c>
      <c r="HR155" s="79">
        <v>2402497.4699999997</v>
      </c>
      <c r="HS155" s="79">
        <v>5298627</v>
      </c>
      <c r="HT155" s="79">
        <v>7415315.5099999998</v>
      </c>
      <c r="HU155" s="79">
        <v>7587957.7599999998</v>
      </c>
      <c r="HV155" s="79">
        <v>2649246.7200000002</v>
      </c>
      <c r="HW155" s="79">
        <v>14271167.07</v>
      </c>
      <c r="HX155" s="79">
        <v>14098158.449999999</v>
      </c>
      <c r="HY155" s="79">
        <v>7613213.9400000004</v>
      </c>
      <c r="HZ155" s="79">
        <v>7293475.3099999996</v>
      </c>
      <c r="IA155" s="79">
        <v>5311635</v>
      </c>
      <c r="IB155" s="79">
        <v>19955358.48</v>
      </c>
      <c r="IC155" s="80">
        <f t="shared" si="67"/>
        <v>96006229.010000005</v>
      </c>
      <c r="ID155" s="79">
        <v>6409810.9000000004</v>
      </c>
      <c r="IE155" s="79">
        <v>9125144.7200000007</v>
      </c>
      <c r="IF155" s="79">
        <v>12581507.699999999</v>
      </c>
      <c r="IG155" s="79">
        <v>7082604.8399999989</v>
      </c>
      <c r="IH155" s="79">
        <v>22983569.700000007</v>
      </c>
      <c r="II155" s="79">
        <v>25975608.659999996</v>
      </c>
      <c r="IJ155" s="79">
        <v>26350926.210000005</v>
      </c>
      <c r="IK155" s="79">
        <v>11351778</v>
      </c>
      <c r="IL155" s="79">
        <v>63823125</v>
      </c>
      <c r="IM155" s="79">
        <v>19150427</v>
      </c>
      <c r="IN155" s="79">
        <v>51025996</v>
      </c>
      <c r="IO155" s="79">
        <v>91279889</v>
      </c>
      <c r="IP155" s="80">
        <f t="shared" si="68"/>
        <v>347140387.73000002</v>
      </c>
      <c r="IQ155" s="79">
        <v>44942758</v>
      </c>
      <c r="IR155" s="79">
        <v>13607761</v>
      </c>
      <c r="IS155" s="79">
        <v>50868975</v>
      </c>
      <c r="IT155" s="79">
        <v>47830553</v>
      </c>
      <c r="IU155" s="79">
        <v>27842001</v>
      </c>
      <c r="IV155" s="79">
        <v>50068828</v>
      </c>
      <c r="IW155" s="79">
        <v>33598893</v>
      </c>
      <c r="IX155" s="79">
        <v>34188452</v>
      </c>
      <c r="IY155" s="79">
        <v>26714228</v>
      </c>
      <c r="IZ155" s="79">
        <v>32223176</v>
      </c>
      <c r="JA155" s="79">
        <v>37080705</v>
      </c>
      <c r="JB155" s="79">
        <v>48270070</v>
      </c>
      <c r="JC155" s="80">
        <f t="shared" si="69"/>
        <v>447236400</v>
      </c>
      <c r="JD155" s="79">
        <v>28556797</v>
      </c>
      <c r="JE155" s="79">
        <v>18243331</v>
      </c>
      <c r="JF155" s="79">
        <v>233744</v>
      </c>
      <c r="JG155" s="79">
        <v>43415201</v>
      </c>
      <c r="JH155" s="79">
        <v>27969729</v>
      </c>
      <c r="JI155" s="79">
        <v>30053454</v>
      </c>
      <c r="JJ155" s="79">
        <v>28490563</v>
      </c>
      <c r="JK155" s="79">
        <v>30582989</v>
      </c>
      <c r="JL155" s="79">
        <v>23417241</v>
      </c>
      <c r="JM155" s="79">
        <v>32955699</v>
      </c>
      <c r="JN155" s="79">
        <v>26008756</v>
      </c>
      <c r="JO155" s="79">
        <v>52795559</v>
      </c>
      <c r="JP155" s="80">
        <f t="shared" si="70"/>
        <v>342723063</v>
      </c>
      <c r="JQ155" s="79">
        <v>36526762</v>
      </c>
      <c r="JR155" s="79">
        <v>37224018</v>
      </c>
      <c r="JS155" s="79">
        <v>41504700</v>
      </c>
      <c r="JT155" s="79">
        <v>33346645</v>
      </c>
      <c r="JU155" s="79">
        <v>34736597</v>
      </c>
      <c r="JV155" s="79">
        <v>45222664</v>
      </c>
      <c r="JW155" s="79">
        <v>45768</v>
      </c>
      <c r="JX155" s="79">
        <v>38412702</v>
      </c>
      <c r="JY155" s="79">
        <v>38505588</v>
      </c>
      <c r="JZ155" s="79">
        <v>34626755</v>
      </c>
      <c r="KA155" s="79">
        <v>34660628</v>
      </c>
      <c r="KB155" s="79">
        <v>61504484</v>
      </c>
      <c r="KC155" s="80">
        <f t="shared" si="71"/>
        <v>436317311</v>
      </c>
      <c r="KD155" s="79">
        <v>41545359</v>
      </c>
      <c r="KE155" s="79">
        <v>30530279</v>
      </c>
      <c r="KF155" s="79">
        <v>45959005</v>
      </c>
      <c r="KG155" s="79">
        <v>51119066</v>
      </c>
      <c r="KH155" s="79">
        <v>14592699</v>
      </c>
      <c r="KI155" s="79">
        <v>22164315</v>
      </c>
      <c r="KJ155" s="79">
        <v>13127158</v>
      </c>
      <c r="KK155" s="79">
        <v>26032479</v>
      </c>
      <c r="KL155" s="79">
        <v>13548259</v>
      </c>
      <c r="KM155" s="79">
        <v>5129815</v>
      </c>
      <c r="KN155" s="79">
        <v>14173840</v>
      </c>
      <c r="KO155" s="79">
        <v>29573212</v>
      </c>
      <c r="KP155" s="80">
        <f t="shared" si="72"/>
        <v>307495486</v>
      </c>
      <c r="KQ155" s="79">
        <v>3186705</v>
      </c>
      <c r="KR155" s="79">
        <v>9565475</v>
      </c>
      <c r="KS155" s="79">
        <v>7994961</v>
      </c>
      <c r="KT155" s="79">
        <v>13838118</v>
      </c>
      <c r="KU155" s="79">
        <v>12187538</v>
      </c>
      <c r="KV155" s="79">
        <v>16050319</v>
      </c>
      <c r="KW155" s="79">
        <v>3490963</v>
      </c>
      <c r="KX155" s="79">
        <v>7117844</v>
      </c>
      <c r="KY155" s="79">
        <v>10319540</v>
      </c>
      <c r="KZ155" s="79">
        <v>8669050</v>
      </c>
      <c r="LA155" s="79">
        <v>13318761</v>
      </c>
      <c r="LB155" s="79">
        <v>5339863</v>
      </c>
      <c r="LC155" s="80">
        <f t="shared" si="73"/>
        <v>111079137</v>
      </c>
      <c r="LD155" s="79">
        <v>26702899</v>
      </c>
      <c r="LE155" s="79">
        <v>34661140</v>
      </c>
      <c r="LF155" s="79">
        <v>6264857</v>
      </c>
      <c r="LG155" s="79">
        <v>11765510</v>
      </c>
      <c r="LH155" s="79">
        <v>9006095</v>
      </c>
      <c r="LI155" s="79">
        <v>16518914</v>
      </c>
      <c r="LJ155" s="81" t="e">
        <f>+INDEX(#REF!,MATCH($B155,#REF!,0),MATCH(LJ$6,#REF!,0))</f>
        <v>#REF!</v>
      </c>
      <c r="LK155" s="82"/>
      <c r="LL155" s="81"/>
      <c r="LM155" s="81"/>
      <c r="LN155" s="81"/>
      <c r="LO155" s="81"/>
      <c r="LP155" s="80" t="e">
        <f t="shared" si="74"/>
        <v>#REF!</v>
      </c>
    </row>
    <row r="156" spans="2:328" hidden="1" outlineLevel="1">
      <c r="B156" t="str">
        <f t="shared" si="63"/>
        <v>OTROSPASCO</v>
      </c>
      <c r="C156" s="78" t="s">
        <v>416</v>
      </c>
      <c r="D156" s="79">
        <v>100798.33</v>
      </c>
      <c r="E156" s="79">
        <v>100798.33</v>
      </c>
      <c r="F156" s="79">
        <v>100798.33</v>
      </c>
      <c r="G156" s="79">
        <v>105594</v>
      </c>
      <c r="H156" s="79">
        <v>105594</v>
      </c>
      <c r="I156" s="79">
        <v>105594</v>
      </c>
      <c r="J156" s="79">
        <v>197748.67</v>
      </c>
      <c r="K156" s="79">
        <v>197748.67</v>
      </c>
      <c r="L156" s="79">
        <v>197748.67</v>
      </c>
      <c r="M156" s="79">
        <v>171197</v>
      </c>
      <c r="N156" s="79">
        <v>171197</v>
      </c>
      <c r="O156" s="79">
        <v>171197</v>
      </c>
      <c r="P156" s="80">
        <v>1726014</v>
      </c>
      <c r="Q156" s="79">
        <v>795723.1</v>
      </c>
      <c r="R156" s="79">
        <v>795723.1</v>
      </c>
      <c r="S156" s="79">
        <v>795723.1</v>
      </c>
      <c r="T156" s="79">
        <v>476554.01</v>
      </c>
      <c r="U156" s="79">
        <v>476554.01</v>
      </c>
      <c r="V156" s="79">
        <v>476554.01</v>
      </c>
      <c r="W156" s="79">
        <v>360623.42</v>
      </c>
      <c r="X156" s="79">
        <v>360623.42</v>
      </c>
      <c r="Y156" s="79">
        <v>360623.42</v>
      </c>
      <c r="Z156" s="79">
        <v>518087.11</v>
      </c>
      <c r="AA156" s="79">
        <v>518087.11</v>
      </c>
      <c r="AB156" s="79">
        <v>518087.11</v>
      </c>
      <c r="AC156" s="80">
        <v>6452962.9199999999</v>
      </c>
      <c r="AD156" s="79">
        <v>347763.80000000005</v>
      </c>
      <c r="AE156" s="79">
        <v>347763.80000000005</v>
      </c>
      <c r="AF156" s="79">
        <v>347763.80000000005</v>
      </c>
      <c r="AG156" s="79">
        <v>115872.67</v>
      </c>
      <c r="AH156" s="79">
        <v>115872.67</v>
      </c>
      <c r="AI156" s="79">
        <v>115872.67</v>
      </c>
      <c r="AJ156" s="79">
        <v>418715</v>
      </c>
      <c r="AK156" s="79">
        <v>418715</v>
      </c>
      <c r="AL156" s="79">
        <v>418715</v>
      </c>
      <c r="AM156" s="79">
        <v>445235.67</v>
      </c>
      <c r="AN156" s="79">
        <v>445235.67</v>
      </c>
      <c r="AO156" s="79">
        <v>445235.67</v>
      </c>
      <c r="AP156" s="80">
        <v>3982761.42</v>
      </c>
      <c r="AQ156" s="79">
        <v>30942</v>
      </c>
      <c r="AR156" s="79">
        <v>30942</v>
      </c>
      <c r="AS156" s="79">
        <v>30942</v>
      </c>
      <c r="AT156" s="79">
        <v>23312.989999999998</v>
      </c>
      <c r="AU156" s="79">
        <v>23312.989999999998</v>
      </c>
      <c r="AV156" s="79">
        <v>23312.989999999998</v>
      </c>
      <c r="AW156" s="79">
        <v>86351</v>
      </c>
      <c r="AX156" s="79">
        <v>86351</v>
      </c>
      <c r="AY156" s="79">
        <v>86351</v>
      </c>
      <c r="AZ156" s="79">
        <v>9361.67</v>
      </c>
      <c r="BA156" s="79">
        <v>9361.67</v>
      </c>
      <c r="BB156" s="79">
        <v>9361.67</v>
      </c>
      <c r="BC156" s="80">
        <v>449902.97999999992</v>
      </c>
      <c r="BD156" s="79">
        <v>458722</v>
      </c>
      <c r="BE156" s="79">
        <v>458722</v>
      </c>
      <c r="BF156" s="79">
        <v>458722</v>
      </c>
      <c r="BG156" s="79">
        <v>0</v>
      </c>
      <c r="BH156" s="79">
        <v>0</v>
      </c>
      <c r="BI156" s="79">
        <v>0</v>
      </c>
      <c r="BJ156" s="79">
        <v>86306.59</v>
      </c>
      <c r="BK156" s="79">
        <v>86306.59</v>
      </c>
      <c r="BL156" s="79">
        <v>86306.59</v>
      </c>
      <c r="BM156" s="79">
        <v>0</v>
      </c>
      <c r="BN156" s="79">
        <v>0</v>
      </c>
      <c r="BO156" s="79">
        <v>0</v>
      </c>
      <c r="BP156" s="80">
        <v>1635085.7700000003</v>
      </c>
      <c r="BQ156" s="79">
        <v>0</v>
      </c>
      <c r="BR156" s="79">
        <v>0</v>
      </c>
      <c r="BS156" s="79">
        <v>0</v>
      </c>
      <c r="BT156" s="79">
        <v>0</v>
      </c>
      <c r="BU156" s="79">
        <v>0</v>
      </c>
      <c r="BV156" s="79">
        <v>0</v>
      </c>
      <c r="BW156" s="79">
        <v>424.67</v>
      </c>
      <c r="BX156" s="79">
        <v>424.67</v>
      </c>
      <c r="BY156" s="79">
        <v>424.67</v>
      </c>
      <c r="BZ156" s="79">
        <v>0</v>
      </c>
      <c r="CA156" s="79">
        <v>0</v>
      </c>
      <c r="CB156" s="79">
        <v>0</v>
      </c>
      <c r="CC156" s="80">
        <v>1274.01</v>
      </c>
      <c r="CD156" s="79">
        <v>33439.33</v>
      </c>
      <c r="CE156" s="79">
        <v>33439.33</v>
      </c>
      <c r="CF156" s="79">
        <v>33439.33</v>
      </c>
      <c r="CG156" s="79">
        <v>0</v>
      </c>
      <c r="CH156" s="79">
        <v>0</v>
      </c>
      <c r="CI156" s="79">
        <v>0</v>
      </c>
      <c r="CJ156" s="79">
        <v>0</v>
      </c>
      <c r="CK156" s="79">
        <v>0</v>
      </c>
      <c r="CL156" s="79">
        <v>0</v>
      </c>
      <c r="CM156" s="79">
        <v>0</v>
      </c>
      <c r="CN156" s="79">
        <v>0</v>
      </c>
      <c r="CO156" s="79">
        <v>0</v>
      </c>
      <c r="CP156" s="80">
        <v>100317.99</v>
      </c>
      <c r="CQ156" s="79">
        <v>0</v>
      </c>
      <c r="CR156" s="79">
        <v>0</v>
      </c>
      <c r="CS156" s="79">
        <v>0</v>
      </c>
      <c r="CT156" s="79">
        <v>0</v>
      </c>
      <c r="CU156" s="79">
        <v>0</v>
      </c>
      <c r="CV156" s="79">
        <v>0</v>
      </c>
      <c r="CW156" s="79">
        <v>0</v>
      </c>
      <c r="CX156" s="79">
        <v>0</v>
      </c>
      <c r="CY156" s="79">
        <v>0</v>
      </c>
      <c r="CZ156" s="79">
        <v>0</v>
      </c>
      <c r="DA156" s="79">
        <v>0</v>
      </c>
      <c r="DB156" s="79">
        <v>0</v>
      </c>
      <c r="DC156" s="80">
        <v>0</v>
      </c>
      <c r="DD156" s="79">
        <v>84450.880000000005</v>
      </c>
      <c r="DE156" s="79">
        <v>84450.880000000005</v>
      </c>
      <c r="DF156" s="79">
        <v>84450.880000000005</v>
      </c>
      <c r="DG156" s="79">
        <v>30817.11</v>
      </c>
      <c r="DH156" s="79">
        <v>30817.11</v>
      </c>
      <c r="DI156" s="79">
        <v>30817.11</v>
      </c>
      <c r="DJ156" s="79">
        <v>282843.97000000003</v>
      </c>
      <c r="DK156" s="79">
        <v>282843.97000000003</v>
      </c>
      <c r="DL156" s="79">
        <v>282843.97000000003</v>
      </c>
      <c r="DM156" s="79">
        <v>436776.08999999997</v>
      </c>
      <c r="DN156" s="79">
        <v>436776.08999999997</v>
      </c>
      <c r="DO156" s="79">
        <v>436776.08999999997</v>
      </c>
      <c r="DP156" s="80">
        <v>2504664.1499999994</v>
      </c>
      <c r="DQ156" s="79">
        <v>618006.32999999996</v>
      </c>
      <c r="DR156" s="79">
        <v>618006.32999999996</v>
      </c>
      <c r="DS156" s="79">
        <v>618006.32999999996</v>
      </c>
      <c r="DT156" s="79">
        <v>1568</v>
      </c>
      <c r="DU156" s="79">
        <v>576561.06000000006</v>
      </c>
      <c r="DV156" s="79">
        <v>1470030.3</v>
      </c>
      <c r="DW156" s="79">
        <v>598299.83000000007</v>
      </c>
      <c r="DX156" s="79">
        <v>538655.41</v>
      </c>
      <c r="DY156" s="79">
        <v>428311.20999999996</v>
      </c>
      <c r="DZ156" s="79">
        <v>566820.65</v>
      </c>
      <c r="EA156" s="79">
        <v>649486.78</v>
      </c>
      <c r="EB156" s="79">
        <v>2036682.6</v>
      </c>
      <c r="EC156" s="80">
        <v>8720434.8300000001</v>
      </c>
      <c r="ED156" s="79">
        <v>502319.1</v>
      </c>
      <c r="EE156" s="79">
        <v>409935.35</v>
      </c>
      <c r="EF156" s="79">
        <v>440031.93</v>
      </c>
      <c r="EG156" s="79">
        <v>634413.66</v>
      </c>
      <c r="EH156" s="79">
        <v>543880.04</v>
      </c>
      <c r="EI156" s="79">
        <v>1187928.06</v>
      </c>
      <c r="EJ156" s="79">
        <v>789494.4</v>
      </c>
      <c r="EK156" s="79">
        <v>858693.94</v>
      </c>
      <c r="EL156" s="79">
        <v>3741312.89</v>
      </c>
      <c r="EM156" s="79">
        <v>1120942.93</v>
      </c>
      <c r="EN156" s="79">
        <v>6000315.3300000001</v>
      </c>
      <c r="EO156" s="79">
        <v>3828464.79</v>
      </c>
      <c r="EP156" s="80">
        <v>20057732.420000002</v>
      </c>
      <c r="EQ156" s="79">
        <v>711153.94</v>
      </c>
      <c r="ER156" s="79">
        <v>1795265.77</v>
      </c>
      <c r="ES156" s="79">
        <v>2912400.44</v>
      </c>
      <c r="ET156" s="79">
        <v>1621655.5</v>
      </c>
      <c r="EU156" s="79">
        <v>3689684.95</v>
      </c>
      <c r="EV156" s="79">
        <v>2548397.5099999998</v>
      </c>
      <c r="EW156" s="79">
        <v>3847355.3200000003</v>
      </c>
      <c r="EX156" s="79">
        <v>7008256.5700000003</v>
      </c>
      <c r="EY156" s="79">
        <v>2333041.87</v>
      </c>
      <c r="EZ156" s="79">
        <v>2730128.38</v>
      </c>
      <c r="FA156" s="79">
        <v>9175393.8200000003</v>
      </c>
      <c r="FB156" s="79">
        <v>4609574.74</v>
      </c>
      <c r="FC156" s="80">
        <v>42982308.810000002</v>
      </c>
      <c r="FD156" s="79">
        <v>1421282.72</v>
      </c>
      <c r="FE156" s="79">
        <v>2574727.3199999998</v>
      </c>
      <c r="FF156" s="79">
        <v>4977102.9499999993</v>
      </c>
      <c r="FG156" s="79">
        <v>3135284.7399999998</v>
      </c>
      <c r="FH156" s="79">
        <v>3546382.41</v>
      </c>
      <c r="FI156" s="79">
        <v>4241153.84</v>
      </c>
      <c r="FJ156" s="79">
        <v>2496389.92</v>
      </c>
      <c r="FK156" s="79">
        <v>7435906.0500000007</v>
      </c>
      <c r="FL156" s="79">
        <v>3825078.21</v>
      </c>
      <c r="FM156" s="79">
        <v>4605310.26</v>
      </c>
      <c r="FN156" s="79">
        <v>3215091.67</v>
      </c>
      <c r="FO156" s="79">
        <v>5278467.0299999993</v>
      </c>
      <c r="FP156" s="80">
        <v>46752177.119999997</v>
      </c>
      <c r="FQ156" s="79">
        <v>2264534.64</v>
      </c>
      <c r="FR156" s="79">
        <v>2056220.85</v>
      </c>
      <c r="FS156" s="79">
        <v>1527484.4300000002</v>
      </c>
      <c r="FT156" s="79">
        <v>2043527.75</v>
      </c>
      <c r="FU156" s="79">
        <v>2200215.04</v>
      </c>
      <c r="FV156" s="79">
        <v>2895333.2800000003</v>
      </c>
      <c r="FW156" s="79">
        <v>1972835.33</v>
      </c>
      <c r="FX156" s="79">
        <v>2010985.27</v>
      </c>
      <c r="FY156" s="79">
        <v>1534645.78</v>
      </c>
      <c r="FZ156" s="79">
        <v>3282265.03</v>
      </c>
      <c r="GA156" s="79">
        <v>3978915.19</v>
      </c>
      <c r="GB156" s="79">
        <v>3394625.57</v>
      </c>
      <c r="GC156" s="80">
        <v>29161588.160000008</v>
      </c>
      <c r="GD156" s="79">
        <v>1036740.16</v>
      </c>
      <c r="GE156" s="79">
        <v>821014.31</v>
      </c>
      <c r="GF156" s="79">
        <v>7387397.7300000004</v>
      </c>
      <c r="GG156" s="79">
        <v>2217517.7800000003</v>
      </c>
      <c r="GH156" s="79">
        <v>1937225.1099999999</v>
      </c>
      <c r="GI156" s="79">
        <v>2749470.32</v>
      </c>
      <c r="GJ156" s="79">
        <v>1609457.5</v>
      </c>
      <c r="GK156" s="79">
        <v>1398651.62</v>
      </c>
      <c r="GL156" s="79">
        <v>1001461.08</v>
      </c>
      <c r="GM156" s="79">
        <v>1905835.56</v>
      </c>
      <c r="GN156" s="79">
        <v>1693676.22</v>
      </c>
      <c r="GO156" s="79">
        <v>1805932.26</v>
      </c>
      <c r="GP156" s="80">
        <f t="shared" si="64"/>
        <v>25564379.649999999</v>
      </c>
      <c r="GQ156" s="79">
        <v>620005.25</v>
      </c>
      <c r="GR156" s="79">
        <v>799437.86</v>
      </c>
      <c r="GS156" s="79">
        <v>1110764.26</v>
      </c>
      <c r="GT156" s="79">
        <v>3592602.95</v>
      </c>
      <c r="GU156" s="79">
        <v>1689793.3599999999</v>
      </c>
      <c r="GV156" s="79">
        <v>1905388.86</v>
      </c>
      <c r="GW156" s="79">
        <v>2224925.11</v>
      </c>
      <c r="GX156" s="79">
        <v>1552300.44</v>
      </c>
      <c r="GY156" s="79">
        <v>2074996.37</v>
      </c>
      <c r="GZ156" s="79">
        <v>1766669.45</v>
      </c>
      <c r="HA156" s="79">
        <v>1329677.58</v>
      </c>
      <c r="HB156" s="79">
        <v>4406662.91</v>
      </c>
      <c r="HC156" s="80">
        <f t="shared" si="65"/>
        <v>23073224.399999995</v>
      </c>
      <c r="HD156" s="79">
        <v>876348.19</v>
      </c>
      <c r="HE156" s="79">
        <v>1528904.57</v>
      </c>
      <c r="HF156" s="79">
        <v>805969.73</v>
      </c>
      <c r="HG156" s="79">
        <v>726910.67</v>
      </c>
      <c r="HH156" s="79">
        <v>1493604.02</v>
      </c>
      <c r="HI156" s="79">
        <v>2152267.39</v>
      </c>
      <c r="HJ156" s="79">
        <v>1250709.92</v>
      </c>
      <c r="HK156" s="79">
        <v>2112898.84</v>
      </c>
      <c r="HL156" s="79">
        <v>1742445.1099999999</v>
      </c>
      <c r="HM156" s="79">
        <v>2286011.9299999997</v>
      </c>
      <c r="HN156" s="79">
        <v>1726307.6099999999</v>
      </c>
      <c r="HO156" s="79">
        <v>2752432.96</v>
      </c>
      <c r="HP156" s="80">
        <f t="shared" si="66"/>
        <v>19454810.939999998</v>
      </c>
      <c r="HQ156" s="79">
        <v>2783790.84</v>
      </c>
      <c r="HR156" s="79">
        <v>2953866.4</v>
      </c>
      <c r="HS156" s="79">
        <v>2097991.62</v>
      </c>
      <c r="HT156" s="79">
        <v>1145350.32</v>
      </c>
      <c r="HU156" s="79">
        <v>2365173.88</v>
      </c>
      <c r="HV156" s="79">
        <v>1553093.11</v>
      </c>
      <c r="HW156" s="79">
        <v>1222130.24</v>
      </c>
      <c r="HX156" s="79">
        <v>456155.35</v>
      </c>
      <c r="HY156" s="79">
        <v>2174693.35</v>
      </c>
      <c r="HZ156" s="79">
        <v>1504780.54</v>
      </c>
      <c r="IA156" s="79">
        <v>1372489.94</v>
      </c>
      <c r="IB156" s="79">
        <v>7213494.0200000005</v>
      </c>
      <c r="IC156" s="80">
        <f t="shared" si="67"/>
        <v>26843009.609999999</v>
      </c>
      <c r="ID156" s="79">
        <v>696431.12000000011</v>
      </c>
      <c r="IE156" s="79">
        <v>460404.92</v>
      </c>
      <c r="IF156" s="79">
        <v>286058.11</v>
      </c>
      <c r="IG156" s="79">
        <v>161050.45000000001</v>
      </c>
      <c r="IH156" s="79">
        <v>325358.34999999998</v>
      </c>
      <c r="II156" s="79">
        <v>387992.25</v>
      </c>
      <c r="IJ156" s="79">
        <v>168913.54</v>
      </c>
      <c r="IK156" s="79">
        <v>197406</v>
      </c>
      <c r="IL156" s="79">
        <v>266041</v>
      </c>
      <c r="IM156" s="79">
        <v>163056</v>
      </c>
      <c r="IN156" s="79">
        <v>233657</v>
      </c>
      <c r="IO156" s="79">
        <v>937731</v>
      </c>
      <c r="IP156" s="80">
        <f t="shared" si="68"/>
        <v>4284099.74</v>
      </c>
      <c r="IQ156" s="79">
        <v>26653</v>
      </c>
      <c r="IR156" s="79">
        <v>76040</v>
      </c>
      <c r="IS156" s="79">
        <v>190380</v>
      </c>
      <c r="IT156" s="79">
        <v>224271</v>
      </c>
      <c r="IU156" s="79">
        <v>349635</v>
      </c>
      <c r="IV156" s="79">
        <v>60487</v>
      </c>
      <c r="IW156" s="79">
        <v>64786</v>
      </c>
      <c r="IX156" s="79">
        <v>1505361</v>
      </c>
      <c r="IY156" s="79">
        <v>933790</v>
      </c>
      <c r="IZ156" s="79">
        <v>123363</v>
      </c>
      <c r="JA156" s="79">
        <v>94925</v>
      </c>
      <c r="JB156" s="79">
        <v>519598</v>
      </c>
      <c r="JC156" s="80">
        <f t="shared" si="69"/>
        <v>4169289</v>
      </c>
      <c r="JD156" s="79">
        <v>119799</v>
      </c>
      <c r="JE156" s="79">
        <v>71258</v>
      </c>
      <c r="JF156" s="79">
        <v>83576</v>
      </c>
      <c r="JG156" s="79">
        <v>648949</v>
      </c>
      <c r="JH156" s="79">
        <v>34142</v>
      </c>
      <c r="JI156" s="79">
        <v>598168</v>
      </c>
      <c r="JJ156" s="79">
        <v>1267550</v>
      </c>
      <c r="JK156" s="79">
        <v>435707</v>
      </c>
      <c r="JL156" s="79">
        <v>889033</v>
      </c>
      <c r="JM156" s="79">
        <v>454260</v>
      </c>
      <c r="JN156" s="79">
        <v>1244942</v>
      </c>
      <c r="JO156" s="79">
        <v>1968658</v>
      </c>
      <c r="JP156" s="80">
        <f t="shared" si="70"/>
        <v>7816042</v>
      </c>
      <c r="JQ156" s="79">
        <v>2069996</v>
      </c>
      <c r="JR156" s="79">
        <v>369229</v>
      </c>
      <c r="JS156" s="79">
        <v>237095</v>
      </c>
      <c r="JT156" s="79">
        <v>102757</v>
      </c>
      <c r="JU156" s="79">
        <v>166558</v>
      </c>
      <c r="JV156" s="79">
        <v>473766</v>
      </c>
      <c r="JW156" s="79">
        <v>632342</v>
      </c>
      <c r="JX156" s="79">
        <v>590906</v>
      </c>
      <c r="JY156" s="79">
        <v>444415</v>
      </c>
      <c r="JZ156" s="79">
        <v>483241</v>
      </c>
      <c r="KA156" s="79">
        <v>470948</v>
      </c>
      <c r="KB156" s="79">
        <v>945195</v>
      </c>
      <c r="KC156" s="80">
        <f t="shared" si="71"/>
        <v>6986448</v>
      </c>
      <c r="KD156" s="79">
        <v>864828</v>
      </c>
      <c r="KE156" s="79">
        <v>699330</v>
      </c>
      <c r="KF156" s="79">
        <v>547526</v>
      </c>
      <c r="KG156" s="79">
        <v>558588</v>
      </c>
      <c r="KH156" s="79">
        <v>133749</v>
      </c>
      <c r="KI156" s="79">
        <v>130402</v>
      </c>
      <c r="KJ156" s="79">
        <v>719575</v>
      </c>
      <c r="KK156" s="79">
        <v>111359</v>
      </c>
      <c r="KL156" s="79">
        <v>79597</v>
      </c>
      <c r="KM156" s="79">
        <v>174239</v>
      </c>
      <c r="KN156" s="79">
        <v>259980</v>
      </c>
      <c r="KO156" s="79">
        <v>403289</v>
      </c>
      <c r="KP156" s="80">
        <f t="shared" si="72"/>
        <v>4682462</v>
      </c>
      <c r="KQ156" s="79">
        <v>223190</v>
      </c>
      <c r="KR156" s="79">
        <v>235988</v>
      </c>
      <c r="KS156" s="79">
        <v>282867</v>
      </c>
      <c r="KT156" s="79">
        <v>127691</v>
      </c>
      <c r="KU156" s="79">
        <v>9112</v>
      </c>
      <c r="KV156" s="79">
        <v>107893</v>
      </c>
      <c r="KW156" s="79">
        <v>549854</v>
      </c>
      <c r="KX156" s="79">
        <v>317035</v>
      </c>
      <c r="KY156" s="79">
        <v>323984</v>
      </c>
      <c r="KZ156" s="79">
        <v>339917</v>
      </c>
      <c r="LA156" s="79">
        <v>457815</v>
      </c>
      <c r="LB156" s="79">
        <v>1079798</v>
      </c>
      <c r="LC156" s="80">
        <f t="shared" si="73"/>
        <v>4055144</v>
      </c>
      <c r="LD156" s="79">
        <v>19530</v>
      </c>
      <c r="LE156" s="79">
        <v>28303</v>
      </c>
      <c r="LF156" s="79">
        <v>892545</v>
      </c>
      <c r="LG156" s="79">
        <v>27009</v>
      </c>
      <c r="LH156" s="79">
        <v>2264093</v>
      </c>
      <c r="LI156" s="79">
        <v>37281</v>
      </c>
      <c r="LJ156" s="81" t="e">
        <f>+INDEX(#REF!,MATCH($B156,#REF!,0),MATCH(LJ$6,#REF!,0))</f>
        <v>#REF!</v>
      </c>
      <c r="LK156" s="82"/>
      <c r="LL156" s="81"/>
      <c r="LM156" s="81"/>
      <c r="LN156" s="81"/>
      <c r="LO156" s="81"/>
      <c r="LP156" s="80" t="e">
        <f t="shared" si="74"/>
        <v>#REF!</v>
      </c>
    </row>
    <row r="157" spans="2:328" hidden="1" outlineLevel="1">
      <c r="B157" t="str">
        <f t="shared" si="63"/>
        <v>OTROSPIURA</v>
      </c>
      <c r="C157" s="78" t="s">
        <v>417</v>
      </c>
      <c r="D157" s="79">
        <v>0</v>
      </c>
      <c r="E157" s="79">
        <v>0</v>
      </c>
      <c r="F157" s="79">
        <v>0</v>
      </c>
      <c r="G157" s="79">
        <v>0</v>
      </c>
      <c r="H157" s="79">
        <v>0</v>
      </c>
      <c r="I157" s="79">
        <v>0</v>
      </c>
      <c r="J157" s="79">
        <v>0</v>
      </c>
      <c r="K157" s="79">
        <v>0</v>
      </c>
      <c r="L157" s="79">
        <v>0</v>
      </c>
      <c r="M157" s="79">
        <v>0</v>
      </c>
      <c r="N157" s="79">
        <v>0</v>
      </c>
      <c r="O157" s="79">
        <v>0</v>
      </c>
      <c r="P157" s="80">
        <v>0</v>
      </c>
      <c r="Q157" s="79">
        <v>0</v>
      </c>
      <c r="R157" s="79">
        <v>0</v>
      </c>
      <c r="S157" s="79">
        <v>0</v>
      </c>
      <c r="T157" s="79">
        <v>0</v>
      </c>
      <c r="U157" s="79">
        <v>0</v>
      </c>
      <c r="V157" s="79">
        <v>0</v>
      </c>
      <c r="W157" s="79">
        <v>0</v>
      </c>
      <c r="X157" s="79">
        <v>0</v>
      </c>
      <c r="Y157" s="79">
        <v>0</v>
      </c>
      <c r="Z157" s="79">
        <v>0</v>
      </c>
      <c r="AA157" s="79">
        <v>0</v>
      </c>
      <c r="AB157" s="79">
        <v>0</v>
      </c>
      <c r="AC157" s="80">
        <v>0</v>
      </c>
      <c r="AD157" s="79">
        <v>1316.67</v>
      </c>
      <c r="AE157" s="79">
        <v>1316.67</v>
      </c>
      <c r="AF157" s="79">
        <v>1316.67</v>
      </c>
      <c r="AG157" s="79">
        <v>2283.33</v>
      </c>
      <c r="AH157" s="79">
        <v>2283.33</v>
      </c>
      <c r="AI157" s="79">
        <v>2283.33</v>
      </c>
      <c r="AJ157" s="79">
        <v>1316.67</v>
      </c>
      <c r="AK157" s="79">
        <v>1316.67</v>
      </c>
      <c r="AL157" s="79">
        <v>1316.67</v>
      </c>
      <c r="AM157" s="79">
        <v>2283.33</v>
      </c>
      <c r="AN157" s="79">
        <v>2283.33</v>
      </c>
      <c r="AO157" s="79">
        <v>2283.33</v>
      </c>
      <c r="AP157" s="80">
        <v>21600</v>
      </c>
      <c r="AQ157" s="79">
        <v>0</v>
      </c>
      <c r="AR157" s="79">
        <v>0</v>
      </c>
      <c r="AS157" s="79">
        <v>0</v>
      </c>
      <c r="AT157" s="79">
        <v>0</v>
      </c>
      <c r="AU157" s="79">
        <v>0</v>
      </c>
      <c r="AV157" s="79">
        <v>0</v>
      </c>
      <c r="AW157" s="79">
        <v>0</v>
      </c>
      <c r="AX157" s="79">
        <v>0</v>
      </c>
      <c r="AY157" s="79">
        <v>0</v>
      </c>
      <c r="AZ157" s="79">
        <v>0</v>
      </c>
      <c r="BA157" s="79">
        <v>0</v>
      </c>
      <c r="BB157" s="79">
        <v>0</v>
      </c>
      <c r="BC157" s="80">
        <v>0</v>
      </c>
      <c r="BD157" s="79">
        <v>0</v>
      </c>
      <c r="BE157" s="79">
        <v>0</v>
      </c>
      <c r="BF157" s="79">
        <v>0</v>
      </c>
      <c r="BG157" s="79">
        <v>0</v>
      </c>
      <c r="BH157" s="79">
        <v>0</v>
      </c>
      <c r="BI157" s="79">
        <v>0</v>
      </c>
      <c r="BJ157" s="79">
        <v>0</v>
      </c>
      <c r="BK157" s="79">
        <v>0</v>
      </c>
      <c r="BL157" s="79">
        <v>0</v>
      </c>
      <c r="BM157" s="79">
        <v>0</v>
      </c>
      <c r="BN157" s="79">
        <v>0</v>
      </c>
      <c r="BO157" s="79">
        <v>0</v>
      </c>
      <c r="BP157" s="80">
        <v>0</v>
      </c>
      <c r="BQ157" s="79">
        <v>0</v>
      </c>
      <c r="BR157" s="79">
        <v>0</v>
      </c>
      <c r="BS157" s="79">
        <v>0</v>
      </c>
      <c r="BT157" s="79">
        <v>0</v>
      </c>
      <c r="BU157" s="79">
        <v>0</v>
      </c>
      <c r="BV157" s="79">
        <v>0</v>
      </c>
      <c r="BW157" s="79">
        <v>0</v>
      </c>
      <c r="BX157" s="79">
        <v>0</v>
      </c>
      <c r="BY157" s="79">
        <v>0</v>
      </c>
      <c r="BZ157" s="79">
        <v>0</v>
      </c>
      <c r="CA157" s="79">
        <v>0</v>
      </c>
      <c r="CB157" s="79">
        <v>0</v>
      </c>
      <c r="CC157" s="80">
        <v>0</v>
      </c>
      <c r="CD157" s="79">
        <v>0</v>
      </c>
      <c r="CE157" s="79">
        <v>0</v>
      </c>
      <c r="CF157" s="79">
        <v>0</v>
      </c>
      <c r="CG157" s="79">
        <v>0</v>
      </c>
      <c r="CH157" s="79">
        <v>0</v>
      </c>
      <c r="CI157" s="79">
        <v>0</v>
      </c>
      <c r="CJ157" s="79">
        <v>0</v>
      </c>
      <c r="CK157" s="79">
        <v>0</v>
      </c>
      <c r="CL157" s="79">
        <v>0</v>
      </c>
      <c r="CM157" s="79">
        <v>0</v>
      </c>
      <c r="CN157" s="79">
        <v>0</v>
      </c>
      <c r="CO157" s="79">
        <v>0</v>
      </c>
      <c r="CP157" s="80">
        <v>0</v>
      </c>
      <c r="CQ157" s="79">
        <v>0</v>
      </c>
      <c r="CR157" s="79">
        <v>0</v>
      </c>
      <c r="CS157" s="79">
        <v>0</v>
      </c>
      <c r="CT157" s="79">
        <v>0</v>
      </c>
      <c r="CU157" s="79">
        <v>0</v>
      </c>
      <c r="CV157" s="79">
        <v>0</v>
      </c>
      <c r="CW157" s="79">
        <v>0</v>
      </c>
      <c r="CX157" s="79">
        <v>0</v>
      </c>
      <c r="CY157" s="79">
        <v>0</v>
      </c>
      <c r="CZ157" s="79">
        <v>0</v>
      </c>
      <c r="DA157" s="79">
        <v>0</v>
      </c>
      <c r="DB157" s="79">
        <v>0</v>
      </c>
      <c r="DC157" s="80">
        <v>0</v>
      </c>
      <c r="DD157" s="79">
        <v>0</v>
      </c>
      <c r="DE157" s="79">
        <v>0</v>
      </c>
      <c r="DF157" s="79">
        <v>0</v>
      </c>
      <c r="DG157" s="79">
        <v>1077.67</v>
      </c>
      <c r="DH157" s="79">
        <v>1077.67</v>
      </c>
      <c r="DI157" s="79">
        <v>1077.67</v>
      </c>
      <c r="DJ157" s="79">
        <v>0</v>
      </c>
      <c r="DK157" s="79">
        <v>0</v>
      </c>
      <c r="DL157" s="79">
        <v>0</v>
      </c>
      <c r="DM157" s="79">
        <v>0</v>
      </c>
      <c r="DN157" s="79">
        <v>0</v>
      </c>
      <c r="DO157" s="79">
        <v>0</v>
      </c>
      <c r="DP157" s="80">
        <v>3233.01</v>
      </c>
      <c r="DQ157" s="79">
        <v>0</v>
      </c>
      <c r="DR157" s="79">
        <v>0</v>
      </c>
      <c r="DS157" s="79">
        <v>0</v>
      </c>
      <c r="DT157" s="79">
        <v>0</v>
      </c>
      <c r="DU157" s="79">
        <v>3665869</v>
      </c>
      <c r="DV157" s="79">
        <v>14255097.51</v>
      </c>
      <c r="DW157" s="79">
        <v>9680225.7599999998</v>
      </c>
      <c r="DX157" s="79">
        <v>7997847.7800000003</v>
      </c>
      <c r="DY157" s="79">
        <v>15834785.469999999</v>
      </c>
      <c r="DZ157" s="79">
        <v>25784034.32</v>
      </c>
      <c r="EA157" s="79">
        <v>37327690.25</v>
      </c>
      <c r="EB157" s="79">
        <v>42963219.550000004</v>
      </c>
      <c r="EC157" s="80">
        <v>157508769.64000002</v>
      </c>
      <c r="ED157" s="79">
        <v>9933567.4100000001</v>
      </c>
      <c r="EE157" s="79">
        <v>9964444.8900000006</v>
      </c>
      <c r="EF157" s="79">
        <v>24991521.059999999</v>
      </c>
      <c r="EG157" s="79">
        <v>4516012.37</v>
      </c>
      <c r="EH157" s="79">
        <v>7403171.4100000001</v>
      </c>
      <c r="EI157" s="79">
        <v>5622580.6200000001</v>
      </c>
      <c r="EJ157" s="79">
        <v>8004329.8300000001</v>
      </c>
      <c r="EK157" s="79">
        <v>238750.59</v>
      </c>
      <c r="EL157" s="79">
        <v>4368992.9800000004</v>
      </c>
      <c r="EM157" s="79">
        <v>2733123.76</v>
      </c>
      <c r="EN157" s="79">
        <v>2401316.5499999998</v>
      </c>
      <c r="EO157" s="79">
        <v>8025177.71</v>
      </c>
      <c r="EP157" s="80">
        <v>88202989.180000007</v>
      </c>
      <c r="EQ157" s="79">
        <v>8473437.9399999995</v>
      </c>
      <c r="ER157" s="79">
        <v>6885196.8599999994</v>
      </c>
      <c r="ES157" s="79">
        <v>6883676.5600000005</v>
      </c>
      <c r="ET157" s="79">
        <v>2505255.6799999997</v>
      </c>
      <c r="EU157" s="79">
        <v>2757019.24</v>
      </c>
      <c r="EV157" s="79">
        <v>2227546.21</v>
      </c>
      <c r="EW157" s="79">
        <v>2163217.4500000002</v>
      </c>
      <c r="EX157" s="79">
        <v>3875881.26</v>
      </c>
      <c r="EY157" s="79">
        <v>2558421.34</v>
      </c>
      <c r="EZ157" s="79">
        <v>1929107.37</v>
      </c>
      <c r="FA157" s="79">
        <v>2278754</v>
      </c>
      <c r="FB157" s="79">
        <v>377818.34</v>
      </c>
      <c r="FC157" s="80">
        <v>42915332.250000007</v>
      </c>
      <c r="FD157" s="79">
        <v>100</v>
      </c>
      <c r="FE157" s="79">
        <v>402618.06</v>
      </c>
      <c r="FF157" s="79">
        <v>193871.34</v>
      </c>
      <c r="FG157" s="79">
        <v>193783.79</v>
      </c>
      <c r="FH157" s="79">
        <v>176091.57</v>
      </c>
      <c r="FI157" s="79">
        <v>197051.95</v>
      </c>
      <c r="FJ157" s="79">
        <v>136788.19</v>
      </c>
      <c r="FK157" s="79">
        <v>237145.59</v>
      </c>
      <c r="FL157" s="79">
        <v>197033.14</v>
      </c>
      <c r="FM157" s="79">
        <v>177189.57</v>
      </c>
      <c r="FN157" s="79">
        <v>190911.01</v>
      </c>
      <c r="FO157" s="79">
        <v>191850.23999999999</v>
      </c>
      <c r="FP157" s="80">
        <v>2294434.4500000002</v>
      </c>
      <c r="FQ157" s="79">
        <v>190241.38</v>
      </c>
      <c r="FR157" s="79">
        <v>183326.11</v>
      </c>
      <c r="FS157" s="79">
        <v>189749.56</v>
      </c>
      <c r="FT157" s="79">
        <v>194790.39999999999</v>
      </c>
      <c r="FU157" s="79">
        <v>192195.57</v>
      </c>
      <c r="FV157" s="79">
        <v>181733.09</v>
      </c>
      <c r="FW157" s="79">
        <v>189785.08</v>
      </c>
      <c r="FX157" s="79">
        <v>183361.89</v>
      </c>
      <c r="FY157" s="79">
        <v>195973.74</v>
      </c>
      <c r="FZ157" s="79">
        <v>207344.14</v>
      </c>
      <c r="GA157" s="79">
        <v>217099.72</v>
      </c>
      <c r="GB157" s="79">
        <v>210649.32</v>
      </c>
      <c r="GC157" s="80">
        <v>2336250</v>
      </c>
      <c r="GD157" s="79">
        <v>190166.53</v>
      </c>
      <c r="GE157" s="79">
        <v>212402.75</v>
      </c>
      <c r="GF157" s="79">
        <v>312846.82</v>
      </c>
      <c r="GG157" s="79">
        <v>268331.46999999997</v>
      </c>
      <c r="GH157" s="79">
        <v>267522.03999999998</v>
      </c>
      <c r="GI157" s="79">
        <v>240132.89</v>
      </c>
      <c r="GJ157" s="79">
        <v>260839.15</v>
      </c>
      <c r="GK157" s="79">
        <v>244970.72</v>
      </c>
      <c r="GL157" s="79">
        <v>237096.81</v>
      </c>
      <c r="GM157" s="79">
        <v>224794.07</v>
      </c>
      <c r="GN157" s="79">
        <v>222423.44</v>
      </c>
      <c r="GO157" s="79">
        <v>201666.7</v>
      </c>
      <c r="GP157" s="80">
        <f t="shared" si="64"/>
        <v>2883193.3899999997</v>
      </c>
      <c r="GQ157" s="79">
        <v>168842.82</v>
      </c>
      <c r="GR157" s="79">
        <v>190993.85</v>
      </c>
      <c r="GS157" s="79">
        <v>220275.22</v>
      </c>
      <c r="GT157" s="79">
        <v>231578.1</v>
      </c>
      <c r="GU157" s="79">
        <v>217529.77</v>
      </c>
      <c r="GV157" s="79">
        <v>203670.19</v>
      </c>
      <c r="GW157" s="79">
        <v>210837.5</v>
      </c>
      <c r="GX157" s="79">
        <v>217513.75</v>
      </c>
      <c r="GY157" s="79">
        <v>253373.89</v>
      </c>
      <c r="GZ157" s="79">
        <v>257188.03999999998</v>
      </c>
      <c r="HA157" s="79">
        <v>269720.67000000004</v>
      </c>
      <c r="HB157" s="79">
        <v>227810.34</v>
      </c>
      <c r="HC157" s="80">
        <f t="shared" si="65"/>
        <v>2669334.1399999997</v>
      </c>
      <c r="HD157" s="79">
        <v>218652.59</v>
      </c>
      <c r="HE157" s="79">
        <v>211128.66999999998</v>
      </c>
      <c r="HF157" s="79">
        <v>224506.84</v>
      </c>
      <c r="HG157" s="79">
        <v>312502.34000000003</v>
      </c>
      <c r="HH157" s="79">
        <v>497484.02</v>
      </c>
      <c r="HI157" s="79">
        <v>246903.88</v>
      </c>
      <c r="HJ157" s="79">
        <v>221506.79</v>
      </c>
      <c r="HK157" s="79">
        <v>175046.65</v>
      </c>
      <c r="HL157" s="79">
        <v>250072.46</v>
      </c>
      <c r="HM157" s="79">
        <v>340126.8</v>
      </c>
      <c r="HN157" s="79">
        <v>235615.93</v>
      </c>
      <c r="HO157" s="79">
        <v>239156.62</v>
      </c>
      <c r="HP157" s="80">
        <f t="shared" si="66"/>
        <v>3172703.59</v>
      </c>
      <c r="HQ157" s="79">
        <v>223936.68</v>
      </c>
      <c r="HR157" s="79">
        <v>272465.48</v>
      </c>
      <c r="HS157" s="79">
        <v>216815.30000000002</v>
      </c>
      <c r="HT157" s="79">
        <v>157124.56999999998</v>
      </c>
      <c r="HU157" s="79">
        <v>304601.00999999995</v>
      </c>
      <c r="HV157" s="79">
        <v>324701.14</v>
      </c>
      <c r="HW157" s="79">
        <v>282952.52999999997</v>
      </c>
      <c r="HX157" s="79">
        <v>310528.52</v>
      </c>
      <c r="HY157" s="79">
        <v>304304.12</v>
      </c>
      <c r="HZ157" s="79">
        <v>311953.77</v>
      </c>
      <c r="IA157" s="79">
        <v>327628.09999999998</v>
      </c>
      <c r="IB157" s="79">
        <v>306666.81</v>
      </c>
      <c r="IC157" s="80">
        <f t="shared" si="67"/>
        <v>3343678.03</v>
      </c>
      <c r="ID157" s="79">
        <v>252347.15</v>
      </c>
      <c r="IE157" s="79">
        <v>7178.74</v>
      </c>
      <c r="IF157" s="79">
        <v>6135</v>
      </c>
      <c r="IG157" s="79">
        <v>68813</v>
      </c>
      <c r="IH157" s="79">
        <v>19861</v>
      </c>
      <c r="II157" s="79">
        <v>182.28</v>
      </c>
      <c r="IJ157" s="79">
        <v>46242</v>
      </c>
      <c r="IK157" s="79">
        <v>266057</v>
      </c>
      <c r="IL157" s="79">
        <v>28938</v>
      </c>
      <c r="IM157" s="79">
        <v>39185</v>
      </c>
      <c r="IN157" s="79">
        <v>353510</v>
      </c>
      <c r="IO157" s="79">
        <v>123505</v>
      </c>
      <c r="IP157" s="80">
        <f t="shared" si="68"/>
        <v>1211954.17</v>
      </c>
      <c r="IQ157" s="79">
        <v>23729</v>
      </c>
      <c r="IR157" s="79">
        <v>1623</v>
      </c>
      <c r="IS157" s="79">
        <v>12914</v>
      </c>
      <c r="IT157" s="79">
        <v>135634</v>
      </c>
      <c r="IU157" s="79">
        <v>0</v>
      </c>
      <c r="IV157" s="79">
        <v>0</v>
      </c>
      <c r="IW157" s="79">
        <v>0</v>
      </c>
      <c r="IX157" s="79">
        <v>0</v>
      </c>
      <c r="IY157" s="79">
        <v>0</v>
      </c>
      <c r="IZ157" s="79">
        <v>1564</v>
      </c>
      <c r="JA157" s="79">
        <v>13347</v>
      </c>
      <c r="JB157" s="79">
        <v>23920</v>
      </c>
      <c r="JC157" s="80">
        <f t="shared" si="69"/>
        <v>212731</v>
      </c>
      <c r="JD157" s="79">
        <v>0</v>
      </c>
      <c r="JE157" s="79">
        <v>0</v>
      </c>
      <c r="JF157" s="79">
        <v>424</v>
      </c>
      <c r="JG157" s="79">
        <v>0</v>
      </c>
      <c r="JH157" s="79">
        <v>198244</v>
      </c>
      <c r="JI157" s="79">
        <v>300756</v>
      </c>
      <c r="JJ157" s="79">
        <v>190496</v>
      </c>
      <c r="JK157" s="79">
        <v>55589</v>
      </c>
      <c r="JL157" s="79">
        <v>67075</v>
      </c>
      <c r="JM157" s="79">
        <v>153600</v>
      </c>
      <c r="JN157" s="79">
        <v>183763</v>
      </c>
      <c r="JO157" s="79">
        <v>157500</v>
      </c>
      <c r="JP157" s="80">
        <f t="shared" si="70"/>
        <v>1307447</v>
      </c>
      <c r="JQ157" s="79">
        <v>79839</v>
      </c>
      <c r="JR157" s="79">
        <v>108000</v>
      </c>
      <c r="JS157" s="79">
        <v>145447</v>
      </c>
      <c r="JT157" s="79">
        <v>126026</v>
      </c>
      <c r="JU157" s="79">
        <v>140000</v>
      </c>
      <c r="JV157" s="79">
        <v>116248</v>
      </c>
      <c r="JW157" s="79">
        <v>150425</v>
      </c>
      <c r="JX157" s="79">
        <v>112438</v>
      </c>
      <c r="JY157" s="79">
        <v>0</v>
      </c>
      <c r="JZ157" s="79">
        <v>0</v>
      </c>
      <c r="KA157" s="79">
        <v>69490</v>
      </c>
      <c r="KB157" s="79">
        <v>137728</v>
      </c>
      <c r="KC157" s="80">
        <f t="shared" si="71"/>
        <v>1185641</v>
      </c>
      <c r="KD157" s="79">
        <v>101091</v>
      </c>
      <c r="KE157" s="79">
        <v>194136</v>
      </c>
      <c r="KF157" s="79">
        <v>290339</v>
      </c>
      <c r="KG157" s="79">
        <v>136947</v>
      </c>
      <c r="KH157" s="79">
        <v>0</v>
      </c>
      <c r="KI157" s="79">
        <v>-31230</v>
      </c>
      <c r="KJ157" s="79">
        <v>1656</v>
      </c>
      <c r="KK157" s="79">
        <v>2818</v>
      </c>
      <c r="KL157" s="79">
        <v>13511</v>
      </c>
      <c r="KM157" s="79">
        <v>6105</v>
      </c>
      <c r="KN157" s="79">
        <v>12186</v>
      </c>
      <c r="KO157" s="79">
        <v>3751</v>
      </c>
      <c r="KP157" s="80">
        <f t="shared" si="72"/>
        <v>731310</v>
      </c>
      <c r="KQ157" s="79">
        <v>2069</v>
      </c>
      <c r="KR157" s="79">
        <v>0</v>
      </c>
      <c r="KS157" s="79">
        <v>0</v>
      </c>
      <c r="KT157" s="79">
        <v>21639</v>
      </c>
      <c r="KU157" s="79">
        <v>0</v>
      </c>
      <c r="KV157" s="79">
        <v>4337</v>
      </c>
      <c r="KW157" s="79">
        <v>24138</v>
      </c>
      <c r="KX157" s="79">
        <v>17812</v>
      </c>
      <c r="KY157" s="79">
        <v>19434</v>
      </c>
      <c r="KZ157" s="79">
        <v>6336</v>
      </c>
      <c r="LA157" s="79">
        <v>0</v>
      </c>
      <c r="LB157" s="79">
        <v>27761</v>
      </c>
      <c r="LC157" s="80">
        <f t="shared" si="73"/>
        <v>123526</v>
      </c>
      <c r="LD157" s="79">
        <v>2899</v>
      </c>
      <c r="LE157" s="79">
        <v>0</v>
      </c>
      <c r="LF157" s="79">
        <v>0</v>
      </c>
      <c r="LG157" s="79">
        <v>0</v>
      </c>
      <c r="LH157" s="79">
        <v>15220</v>
      </c>
      <c r="LI157" s="79">
        <v>0</v>
      </c>
      <c r="LJ157" s="81" t="e">
        <f>+INDEX(#REF!,MATCH($B157,#REF!,0),MATCH(LJ$6,#REF!,0))</f>
        <v>#REF!</v>
      </c>
      <c r="LK157" s="82"/>
      <c r="LL157" s="81"/>
      <c r="LM157" s="81"/>
      <c r="LN157" s="81"/>
      <c r="LO157" s="81"/>
      <c r="LP157" s="80" t="e">
        <f t="shared" si="74"/>
        <v>#REF!</v>
      </c>
    </row>
    <row r="158" spans="2:328" hidden="1" outlineLevel="1">
      <c r="B158" t="str">
        <f t="shared" si="63"/>
        <v>OTROSPUNO</v>
      </c>
      <c r="C158" s="78" t="s">
        <v>418</v>
      </c>
      <c r="D158" s="79">
        <v>0</v>
      </c>
      <c r="E158" s="79">
        <v>0</v>
      </c>
      <c r="F158" s="79">
        <v>0</v>
      </c>
      <c r="G158" s="79">
        <v>0</v>
      </c>
      <c r="H158" s="79">
        <v>0</v>
      </c>
      <c r="I158" s="79">
        <v>0</v>
      </c>
      <c r="J158" s="79">
        <v>0</v>
      </c>
      <c r="K158" s="79">
        <v>0</v>
      </c>
      <c r="L158" s="79">
        <v>0</v>
      </c>
      <c r="M158" s="79">
        <v>0</v>
      </c>
      <c r="N158" s="79">
        <v>0</v>
      </c>
      <c r="O158" s="79">
        <v>0</v>
      </c>
      <c r="P158" s="80">
        <v>0</v>
      </c>
      <c r="Q158" s="79">
        <v>0</v>
      </c>
      <c r="R158" s="79">
        <v>0</v>
      </c>
      <c r="S158" s="79">
        <v>0</v>
      </c>
      <c r="T158" s="79">
        <v>0</v>
      </c>
      <c r="U158" s="79">
        <v>0</v>
      </c>
      <c r="V158" s="79">
        <v>0</v>
      </c>
      <c r="W158" s="79">
        <v>0</v>
      </c>
      <c r="X158" s="79">
        <v>0</v>
      </c>
      <c r="Y158" s="79">
        <v>0</v>
      </c>
      <c r="Z158" s="79">
        <v>415</v>
      </c>
      <c r="AA158" s="79">
        <v>415</v>
      </c>
      <c r="AB158" s="79">
        <v>415</v>
      </c>
      <c r="AC158" s="80">
        <v>1245</v>
      </c>
      <c r="AD158" s="79">
        <v>31587.7</v>
      </c>
      <c r="AE158" s="79">
        <v>31587.7</v>
      </c>
      <c r="AF158" s="79">
        <v>31587.7</v>
      </c>
      <c r="AG158" s="79">
        <v>31587.7</v>
      </c>
      <c r="AH158" s="79">
        <v>31587.7</v>
      </c>
      <c r="AI158" s="79">
        <v>31587.7</v>
      </c>
      <c r="AJ158" s="79">
        <v>105249.79</v>
      </c>
      <c r="AK158" s="79">
        <v>105249.79</v>
      </c>
      <c r="AL158" s="79">
        <v>105249.79</v>
      </c>
      <c r="AM158" s="79">
        <v>100024.67</v>
      </c>
      <c r="AN158" s="79">
        <v>100024.67</v>
      </c>
      <c r="AO158" s="79">
        <v>100024.67</v>
      </c>
      <c r="AP158" s="80">
        <v>805349.58000000007</v>
      </c>
      <c r="AQ158" s="79">
        <v>65627.61</v>
      </c>
      <c r="AR158" s="79">
        <v>65627.61</v>
      </c>
      <c r="AS158" s="79">
        <v>65627.61</v>
      </c>
      <c r="AT158" s="79">
        <v>0</v>
      </c>
      <c r="AU158" s="79">
        <v>0</v>
      </c>
      <c r="AV158" s="79">
        <v>0</v>
      </c>
      <c r="AW158" s="79">
        <v>397.08</v>
      </c>
      <c r="AX158" s="79">
        <v>397.08</v>
      </c>
      <c r="AY158" s="79">
        <v>397.08</v>
      </c>
      <c r="AZ158" s="79">
        <v>1126.67</v>
      </c>
      <c r="BA158" s="79">
        <v>1126.67</v>
      </c>
      <c r="BB158" s="79">
        <v>1126.67</v>
      </c>
      <c r="BC158" s="80">
        <v>201454.08000000002</v>
      </c>
      <c r="BD158" s="79">
        <v>0</v>
      </c>
      <c r="BE158" s="79">
        <v>0</v>
      </c>
      <c r="BF158" s="79">
        <v>0</v>
      </c>
      <c r="BG158" s="79">
        <v>0</v>
      </c>
      <c r="BH158" s="79">
        <v>0</v>
      </c>
      <c r="BI158" s="79">
        <v>0</v>
      </c>
      <c r="BJ158" s="79">
        <v>0</v>
      </c>
      <c r="BK158" s="79">
        <v>0</v>
      </c>
      <c r="BL158" s="79">
        <v>0</v>
      </c>
      <c r="BM158" s="79">
        <v>0</v>
      </c>
      <c r="BN158" s="79">
        <v>0</v>
      </c>
      <c r="BO158" s="79">
        <v>0</v>
      </c>
      <c r="BP158" s="80">
        <v>0</v>
      </c>
      <c r="BQ158" s="79">
        <v>0</v>
      </c>
      <c r="BR158" s="79">
        <v>0</v>
      </c>
      <c r="BS158" s="79">
        <v>0</v>
      </c>
      <c r="BT158" s="79">
        <v>0</v>
      </c>
      <c r="BU158" s="79">
        <v>0</v>
      </c>
      <c r="BV158" s="79">
        <v>0</v>
      </c>
      <c r="BW158" s="79">
        <v>0</v>
      </c>
      <c r="BX158" s="79">
        <v>0</v>
      </c>
      <c r="BY158" s="79">
        <v>0</v>
      </c>
      <c r="BZ158" s="79">
        <v>0</v>
      </c>
      <c r="CA158" s="79">
        <v>0</v>
      </c>
      <c r="CB158" s="79">
        <v>0</v>
      </c>
      <c r="CC158" s="80">
        <v>0</v>
      </c>
      <c r="CD158" s="79">
        <v>0</v>
      </c>
      <c r="CE158" s="79">
        <v>0</v>
      </c>
      <c r="CF158" s="79">
        <v>0</v>
      </c>
      <c r="CG158" s="79">
        <v>0</v>
      </c>
      <c r="CH158" s="79">
        <v>0</v>
      </c>
      <c r="CI158" s="79">
        <v>0</v>
      </c>
      <c r="CJ158" s="79">
        <v>0</v>
      </c>
      <c r="CK158" s="79">
        <v>0</v>
      </c>
      <c r="CL158" s="79">
        <v>0</v>
      </c>
      <c r="CM158" s="79">
        <v>0</v>
      </c>
      <c r="CN158" s="79">
        <v>0</v>
      </c>
      <c r="CO158" s="79">
        <v>0</v>
      </c>
      <c r="CP158" s="80">
        <v>0</v>
      </c>
      <c r="CQ158" s="79">
        <v>1607.67</v>
      </c>
      <c r="CR158" s="79">
        <v>1607.67</v>
      </c>
      <c r="CS158" s="79">
        <v>1607.67</v>
      </c>
      <c r="CT158" s="79">
        <v>3717.67</v>
      </c>
      <c r="CU158" s="79">
        <v>3717.67</v>
      </c>
      <c r="CV158" s="79">
        <v>3717.67</v>
      </c>
      <c r="CW158" s="79">
        <v>381</v>
      </c>
      <c r="CX158" s="79">
        <v>381</v>
      </c>
      <c r="CY158" s="79">
        <v>381</v>
      </c>
      <c r="CZ158" s="79">
        <v>469.67</v>
      </c>
      <c r="DA158" s="79">
        <v>469.67</v>
      </c>
      <c r="DB158" s="79">
        <v>469.67</v>
      </c>
      <c r="DC158" s="80">
        <v>18528.029999999995</v>
      </c>
      <c r="DD158" s="79">
        <v>311679.12</v>
      </c>
      <c r="DE158" s="79">
        <v>311679.12</v>
      </c>
      <c r="DF158" s="79">
        <v>311679.12</v>
      </c>
      <c r="DG158" s="79">
        <v>97070.8</v>
      </c>
      <c r="DH158" s="79">
        <v>97070.8</v>
      </c>
      <c r="DI158" s="79">
        <v>97070.8</v>
      </c>
      <c r="DJ158" s="79">
        <v>77046.44</v>
      </c>
      <c r="DK158" s="79">
        <v>77046.44</v>
      </c>
      <c r="DL158" s="79">
        <v>77046.44</v>
      </c>
      <c r="DM158" s="79">
        <v>54604.480000000003</v>
      </c>
      <c r="DN158" s="79">
        <v>54604.480000000003</v>
      </c>
      <c r="DO158" s="79">
        <v>54604.480000000003</v>
      </c>
      <c r="DP158" s="80">
        <v>1621202.5199999998</v>
      </c>
      <c r="DQ158" s="79">
        <v>119891.26000000001</v>
      </c>
      <c r="DR158" s="79">
        <v>119891.26000000001</v>
      </c>
      <c r="DS158" s="79">
        <v>119891.26000000001</v>
      </c>
      <c r="DT158" s="79">
        <v>1080</v>
      </c>
      <c r="DU158" s="79">
        <v>275652</v>
      </c>
      <c r="DV158" s="79">
        <v>324192.83999999997</v>
      </c>
      <c r="DW158" s="79">
        <v>484975</v>
      </c>
      <c r="DX158" s="79">
        <v>258644</v>
      </c>
      <c r="DY158" s="79">
        <v>2309888.9500000002</v>
      </c>
      <c r="DZ158" s="79">
        <v>345847.73</v>
      </c>
      <c r="EA158" s="79">
        <v>510026.78</v>
      </c>
      <c r="EB158" s="79">
        <v>519713.06</v>
      </c>
      <c r="EC158" s="80">
        <v>5389694.1400000006</v>
      </c>
      <c r="ED158" s="79">
        <v>335542</v>
      </c>
      <c r="EE158" s="79">
        <v>312406</v>
      </c>
      <c r="EF158" s="79">
        <v>391763</v>
      </c>
      <c r="EG158" s="79">
        <v>396723</v>
      </c>
      <c r="EH158" s="79">
        <v>458832.44</v>
      </c>
      <c r="EI158" s="79">
        <v>508974.29</v>
      </c>
      <c r="EJ158" s="79">
        <v>587166</v>
      </c>
      <c r="EK158" s="79">
        <v>957630.85</v>
      </c>
      <c r="EL158" s="79">
        <v>1355193.8599999999</v>
      </c>
      <c r="EM158" s="79">
        <v>1092826</v>
      </c>
      <c r="EN158" s="79">
        <v>1258664.5899999999</v>
      </c>
      <c r="EO158" s="79">
        <v>1237958.5</v>
      </c>
      <c r="EP158" s="80">
        <v>8893680.5299999993</v>
      </c>
      <c r="EQ158" s="79">
        <v>1251886.6400000001</v>
      </c>
      <c r="ER158" s="79">
        <v>955152.21</v>
      </c>
      <c r="ES158" s="79">
        <v>1224818</v>
      </c>
      <c r="ET158" s="79">
        <v>1944812.91</v>
      </c>
      <c r="EU158" s="79">
        <v>1282561.9300000002</v>
      </c>
      <c r="EV158" s="79">
        <v>1249715.73</v>
      </c>
      <c r="EW158" s="79">
        <v>1262492.69</v>
      </c>
      <c r="EX158" s="79">
        <v>2092461.4100000001</v>
      </c>
      <c r="EY158" s="79">
        <v>1976575.5899999999</v>
      </c>
      <c r="EZ158" s="79">
        <v>3920004.79</v>
      </c>
      <c r="FA158" s="79">
        <v>4913469.01</v>
      </c>
      <c r="FB158" s="79">
        <v>9115172.9000000004</v>
      </c>
      <c r="FC158" s="80">
        <v>31189123.809999995</v>
      </c>
      <c r="FD158" s="79">
        <v>3029324.37</v>
      </c>
      <c r="FE158" s="79">
        <v>2743657.4</v>
      </c>
      <c r="FF158" s="79">
        <v>811792.8</v>
      </c>
      <c r="FG158" s="79">
        <v>3727941.9499999997</v>
      </c>
      <c r="FH158" s="79">
        <v>4985580.28</v>
      </c>
      <c r="FI158" s="79">
        <v>4488821.8</v>
      </c>
      <c r="FJ158" s="79">
        <v>5653612.6499999994</v>
      </c>
      <c r="FK158" s="79">
        <v>6218668.9300000006</v>
      </c>
      <c r="FL158" s="79">
        <v>6342916.75</v>
      </c>
      <c r="FM158" s="79">
        <v>7513545.4499999993</v>
      </c>
      <c r="FN158" s="79">
        <v>16731316.080000002</v>
      </c>
      <c r="FO158" s="79">
        <v>9375649.8200000003</v>
      </c>
      <c r="FP158" s="80">
        <v>71622828.280000001</v>
      </c>
      <c r="FQ158" s="79">
        <v>2649570.4300000002</v>
      </c>
      <c r="FR158" s="79">
        <v>1980965.54</v>
      </c>
      <c r="FS158" s="79">
        <v>1564518.65</v>
      </c>
      <c r="FT158" s="79">
        <v>2441264.91</v>
      </c>
      <c r="FU158" s="79">
        <v>3909201.95</v>
      </c>
      <c r="FV158" s="79">
        <v>3161523.5300000003</v>
      </c>
      <c r="FW158" s="79">
        <v>758483.91999999993</v>
      </c>
      <c r="FX158" s="79">
        <v>1309049.2999999998</v>
      </c>
      <c r="FY158" s="79">
        <v>1530409.21</v>
      </c>
      <c r="FZ158" s="79">
        <v>1254076.3700000001</v>
      </c>
      <c r="GA158" s="79">
        <v>1057723.02</v>
      </c>
      <c r="GB158" s="79">
        <v>1873325.8399999999</v>
      </c>
      <c r="GC158" s="80">
        <v>23490112.670000002</v>
      </c>
      <c r="GD158" s="79">
        <v>101850166.55</v>
      </c>
      <c r="GE158" s="79">
        <v>1249567.73</v>
      </c>
      <c r="GF158" s="79">
        <v>1050217.3700000001</v>
      </c>
      <c r="GG158" s="79">
        <v>869077.39999999991</v>
      </c>
      <c r="GH158" s="79">
        <v>890543.07000000007</v>
      </c>
      <c r="GI158" s="79">
        <v>1000894.63</v>
      </c>
      <c r="GJ158" s="79">
        <v>939034</v>
      </c>
      <c r="GK158" s="79">
        <v>1091993.3500000001</v>
      </c>
      <c r="GL158" s="79">
        <v>1147394.58</v>
      </c>
      <c r="GM158" s="79">
        <v>819703.2</v>
      </c>
      <c r="GN158" s="79">
        <v>1120295.96</v>
      </c>
      <c r="GO158" s="79">
        <v>939429.53</v>
      </c>
      <c r="GP158" s="80">
        <f t="shared" si="64"/>
        <v>112968317.36999999</v>
      </c>
      <c r="GQ158" s="79">
        <v>1052828.31</v>
      </c>
      <c r="GR158" s="79">
        <v>1113557.22</v>
      </c>
      <c r="GS158" s="79">
        <v>1243856.3599999999</v>
      </c>
      <c r="GT158" s="79">
        <v>1968779.2399999998</v>
      </c>
      <c r="GU158" s="79">
        <v>1299634.26</v>
      </c>
      <c r="GV158" s="79">
        <v>1349355.67</v>
      </c>
      <c r="GW158" s="79">
        <v>1778322.5699999998</v>
      </c>
      <c r="GX158" s="79">
        <v>2061879.94</v>
      </c>
      <c r="GY158" s="79">
        <v>2284938.64</v>
      </c>
      <c r="GZ158" s="79">
        <v>2750980.8600000008</v>
      </c>
      <c r="HA158" s="79">
        <v>1623106.47</v>
      </c>
      <c r="HB158" s="79">
        <v>2108411.7400000002</v>
      </c>
      <c r="HC158" s="80">
        <f t="shared" si="65"/>
        <v>20635651.280000001</v>
      </c>
      <c r="HD158" s="79">
        <v>971460.82</v>
      </c>
      <c r="HE158" s="79">
        <v>1042946.76</v>
      </c>
      <c r="HF158" s="79">
        <v>1158628.1100000001</v>
      </c>
      <c r="HG158" s="79">
        <v>1619256.1300000001</v>
      </c>
      <c r="HH158" s="79">
        <v>2397562.0399999991</v>
      </c>
      <c r="HI158" s="79">
        <v>1983287.08</v>
      </c>
      <c r="HJ158" s="79">
        <v>2445885.6499999994</v>
      </c>
      <c r="HK158" s="79">
        <v>1711686.5399999998</v>
      </c>
      <c r="HL158" s="79">
        <v>2368340.9700000002</v>
      </c>
      <c r="HM158" s="79">
        <v>2931621.8899999997</v>
      </c>
      <c r="HN158" s="79">
        <v>3220222.6</v>
      </c>
      <c r="HO158" s="79">
        <v>4781295.1099999994</v>
      </c>
      <c r="HP158" s="80">
        <f t="shared" si="66"/>
        <v>26632193.699999999</v>
      </c>
      <c r="HQ158" s="79">
        <v>1542191.0599999998</v>
      </c>
      <c r="HR158" s="79">
        <v>1236667.7300000002</v>
      </c>
      <c r="HS158" s="79">
        <v>2082423.7299999997</v>
      </c>
      <c r="HT158" s="79">
        <v>2303032.21</v>
      </c>
      <c r="HU158" s="79">
        <v>1217146.07</v>
      </c>
      <c r="HV158" s="79">
        <v>2645358.37</v>
      </c>
      <c r="HW158" s="79">
        <v>2388343.23</v>
      </c>
      <c r="HX158" s="79">
        <v>2759284.12</v>
      </c>
      <c r="HY158" s="79">
        <v>3076280.08</v>
      </c>
      <c r="HZ158" s="79">
        <v>3367971.13</v>
      </c>
      <c r="IA158" s="79">
        <v>2397514.92</v>
      </c>
      <c r="IB158" s="79">
        <v>3101072.25</v>
      </c>
      <c r="IC158" s="80">
        <f t="shared" si="67"/>
        <v>28117284.899999999</v>
      </c>
      <c r="ID158" s="79">
        <v>929093.11999999988</v>
      </c>
      <c r="IE158" s="79">
        <v>862761.55</v>
      </c>
      <c r="IF158" s="79">
        <v>243513.55</v>
      </c>
      <c r="IG158" s="79">
        <v>153202.63</v>
      </c>
      <c r="IH158" s="79">
        <v>104869.01000000001</v>
      </c>
      <c r="II158" s="79">
        <v>98270.010000000009</v>
      </c>
      <c r="IJ158" s="79">
        <v>2523649.0099999998</v>
      </c>
      <c r="IK158" s="79">
        <v>1664484</v>
      </c>
      <c r="IL158" s="79">
        <v>784071</v>
      </c>
      <c r="IM158" s="79">
        <v>1078365</v>
      </c>
      <c r="IN158" s="79">
        <v>1927830</v>
      </c>
      <c r="IO158" s="79">
        <v>1155490</v>
      </c>
      <c r="IP158" s="80">
        <f t="shared" si="68"/>
        <v>11525598.879999999</v>
      </c>
      <c r="IQ158" s="79">
        <v>794943</v>
      </c>
      <c r="IR158" s="79">
        <v>9645556</v>
      </c>
      <c r="IS158" s="79">
        <v>3930840</v>
      </c>
      <c r="IT158" s="79">
        <v>3345804</v>
      </c>
      <c r="IU158" s="79">
        <v>4076321</v>
      </c>
      <c r="IV158" s="79">
        <v>5539340</v>
      </c>
      <c r="IW158" s="79">
        <v>10472374</v>
      </c>
      <c r="IX158" s="79">
        <v>5722769</v>
      </c>
      <c r="IY158" s="79">
        <v>774817</v>
      </c>
      <c r="IZ158" s="79">
        <v>3055059</v>
      </c>
      <c r="JA158" s="79">
        <v>3392621</v>
      </c>
      <c r="JB158" s="79">
        <v>6099321</v>
      </c>
      <c r="JC158" s="80">
        <f t="shared" si="69"/>
        <v>56849765</v>
      </c>
      <c r="JD158" s="79">
        <v>203671</v>
      </c>
      <c r="JE158" s="79">
        <v>197305</v>
      </c>
      <c r="JF158" s="79">
        <v>4612974</v>
      </c>
      <c r="JG158" s="79">
        <v>9781</v>
      </c>
      <c r="JH158" s="79">
        <v>227149</v>
      </c>
      <c r="JI158" s="79">
        <v>445597</v>
      </c>
      <c r="JJ158" s="79">
        <v>538166</v>
      </c>
      <c r="JK158" s="79">
        <v>1352519</v>
      </c>
      <c r="JL158" s="79">
        <v>242595</v>
      </c>
      <c r="JM158" s="79">
        <v>322223</v>
      </c>
      <c r="JN158" s="79">
        <v>513274</v>
      </c>
      <c r="JO158" s="79">
        <v>1842193</v>
      </c>
      <c r="JP158" s="80">
        <f t="shared" si="70"/>
        <v>10507447</v>
      </c>
      <c r="JQ158" s="79">
        <v>815458</v>
      </c>
      <c r="JR158" s="79">
        <v>288377</v>
      </c>
      <c r="JS158" s="79">
        <v>525571</v>
      </c>
      <c r="JT158" s="79">
        <v>499608</v>
      </c>
      <c r="JU158" s="79">
        <v>623577</v>
      </c>
      <c r="JV158" s="79">
        <v>864429</v>
      </c>
      <c r="JW158" s="79">
        <v>1464185</v>
      </c>
      <c r="JX158" s="79">
        <v>774588</v>
      </c>
      <c r="JY158" s="79">
        <v>589798</v>
      </c>
      <c r="JZ158" s="79">
        <v>568111</v>
      </c>
      <c r="KA158" s="79">
        <v>1170026</v>
      </c>
      <c r="KB158" s="79">
        <v>2791245</v>
      </c>
      <c r="KC158" s="80">
        <f t="shared" si="71"/>
        <v>10974973</v>
      </c>
      <c r="KD158" s="79">
        <v>851958</v>
      </c>
      <c r="KE158" s="79">
        <v>1115403</v>
      </c>
      <c r="KF158" s="79">
        <v>2216059</v>
      </c>
      <c r="KG158" s="79">
        <v>1052325</v>
      </c>
      <c r="KH158" s="79">
        <v>7604687</v>
      </c>
      <c r="KI158" s="79">
        <v>1130172</v>
      </c>
      <c r="KJ158" s="79">
        <v>1329159</v>
      </c>
      <c r="KK158" s="79">
        <v>1200402</v>
      </c>
      <c r="KL158" s="79">
        <v>5408811</v>
      </c>
      <c r="KM158" s="79">
        <v>1791374</v>
      </c>
      <c r="KN158" s="79">
        <v>1732774</v>
      </c>
      <c r="KO158" s="79">
        <v>3568305</v>
      </c>
      <c r="KP158" s="80">
        <f t="shared" si="72"/>
        <v>29001429</v>
      </c>
      <c r="KQ158" s="79">
        <v>326102</v>
      </c>
      <c r="KR158" s="79">
        <v>307333</v>
      </c>
      <c r="KS158" s="79">
        <v>339832</v>
      </c>
      <c r="KT158" s="79">
        <v>504854</v>
      </c>
      <c r="KU158" s="79">
        <v>1118241</v>
      </c>
      <c r="KV158" s="79">
        <v>992754</v>
      </c>
      <c r="KW158" s="79">
        <v>1610033</v>
      </c>
      <c r="KX158" s="79">
        <v>1968755</v>
      </c>
      <c r="KY158" s="79">
        <v>878737</v>
      </c>
      <c r="KZ158" s="79">
        <v>6567470</v>
      </c>
      <c r="LA158" s="79">
        <v>1401807</v>
      </c>
      <c r="LB158" s="79">
        <v>3361616</v>
      </c>
      <c r="LC158" s="80">
        <f t="shared" si="73"/>
        <v>19377534</v>
      </c>
      <c r="LD158" s="79">
        <v>345030</v>
      </c>
      <c r="LE158" s="79">
        <v>254784</v>
      </c>
      <c r="LF158" s="79">
        <v>1440230</v>
      </c>
      <c r="LG158" s="79">
        <v>1324565</v>
      </c>
      <c r="LH158" s="79">
        <v>1214445</v>
      </c>
      <c r="LI158" s="79">
        <v>1184334</v>
      </c>
      <c r="LJ158" s="81" t="e">
        <f>+INDEX(#REF!,MATCH($B158,#REF!,0),MATCH(LJ$6,#REF!,0))</f>
        <v>#REF!</v>
      </c>
      <c r="LK158" s="82"/>
      <c r="LL158" s="81"/>
      <c r="LM158" s="81"/>
      <c r="LN158" s="81"/>
      <c r="LO158" s="81"/>
      <c r="LP158" s="80" t="e">
        <f t="shared" si="74"/>
        <v>#REF!</v>
      </c>
    </row>
    <row r="159" spans="2:328" hidden="1" outlineLevel="1">
      <c r="B159" t="str">
        <f t="shared" si="63"/>
        <v>OTROSSAN MARTÍN</v>
      </c>
      <c r="C159" s="78" t="s">
        <v>419</v>
      </c>
      <c r="D159" s="79">
        <v>0</v>
      </c>
      <c r="E159" s="79">
        <v>0</v>
      </c>
      <c r="F159" s="79">
        <v>0</v>
      </c>
      <c r="G159" s="79">
        <v>0</v>
      </c>
      <c r="H159" s="79">
        <v>0</v>
      </c>
      <c r="I159" s="79">
        <v>0</v>
      </c>
      <c r="J159" s="79">
        <v>0</v>
      </c>
      <c r="K159" s="79">
        <v>0</v>
      </c>
      <c r="L159" s="79">
        <v>0</v>
      </c>
      <c r="M159" s="79">
        <v>0</v>
      </c>
      <c r="N159" s="79">
        <v>0</v>
      </c>
      <c r="O159" s="79">
        <v>0</v>
      </c>
      <c r="P159" s="80">
        <v>0</v>
      </c>
      <c r="Q159" s="79">
        <v>616.66999999999996</v>
      </c>
      <c r="R159" s="79">
        <v>616.66999999999996</v>
      </c>
      <c r="S159" s="79">
        <v>616.66999999999996</v>
      </c>
      <c r="T159" s="79">
        <v>616.66999999999996</v>
      </c>
      <c r="U159" s="79">
        <v>616.66999999999996</v>
      </c>
      <c r="V159" s="79">
        <v>616.66999999999996</v>
      </c>
      <c r="W159" s="79">
        <v>616.66999999999996</v>
      </c>
      <c r="X159" s="79">
        <v>616.66999999999996</v>
      </c>
      <c r="Y159" s="79">
        <v>616.66999999999996</v>
      </c>
      <c r="Z159" s="79">
        <v>616.66999999999996</v>
      </c>
      <c r="AA159" s="79">
        <v>616.66999999999996</v>
      </c>
      <c r="AB159" s="79">
        <v>616.66999999999996</v>
      </c>
      <c r="AC159" s="80">
        <v>7400.04</v>
      </c>
      <c r="AD159" s="79">
        <v>0</v>
      </c>
      <c r="AE159" s="79">
        <v>0</v>
      </c>
      <c r="AF159" s="79">
        <v>0</v>
      </c>
      <c r="AG159" s="79">
        <v>4933.33</v>
      </c>
      <c r="AH159" s="79">
        <v>4933.33</v>
      </c>
      <c r="AI159" s="79">
        <v>4933.33</v>
      </c>
      <c r="AJ159" s="79">
        <v>0</v>
      </c>
      <c r="AK159" s="79">
        <v>0</v>
      </c>
      <c r="AL159" s="79">
        <v>0</v>
      </c>
      <c r="AM159" s="79">
        <v>0</v>
      </c>
      <c r="AN159" s="79">
        <v>0</v>
      </c>
      <c r="AO159" s="79">
        <v>0</v>
      </c>
      <c r="AP159" s="80">
        <v>14799.99</v>
      </c>
      <c r="AQ159" s="79">
        <v>0</v>
      </c>
      <c r="AR159" s="79">
        <v>0</v>
      </c>
      <c r="AS159" s="79">
        <v>0</v>
      </c>
      <c r="AT159" s="79">
        <v>4700</v>
      </c>
      <c r="AU159" s="79">
        <v>4700</v>
      </c>
      <c r="AV159" s="79">
        <v>4700</v>
      </c>
      <c r="AW159" s="79">
        <v>0</v>
      </c>
      <c r="AX159" s="79">
        <v>0</v>
      </c>
      <c r="AY159" s="79">
        <v>0</v>
      </c>
      <c r="AZ159" s="79">
        <v>3933.67</v>
      </c>
      <c r="BA159" s="79">
        <v>3933.67</v>
      </c>
      <c r="BB159" s="79">
        <v>3933.67</v>
      </c>
      <c r="BC159" s="80">
        <v>25901.009999999995</v>
      </c>
      <c r="BD159" s="79">
        <v>0</v>
      </c>
      <c r="BE159" s="79">
        <v>0</v>
      </c>
      <c r="BF159" s="79">
        <v>0</v>
      </c>
      <c r="BG159" s="79">
        <v>0</v>
      </c>
      <c r="BH159" s="79">
        <v>0</v>
      </c>
      <c r="BI159" s="79">
        <v>0</v>
      </c>
      <c r="BJ159" s="79">
        <v>0</v>
      </c>
      <c r="BK159" s="79">
        <v>0</v>
      </c>
      <c r="BL159" s="79">
        <v>0</v>
      </c>
      <c r="BM159" s="79">
        <v>0</v>
      </c>
      <c r="BN159" s="79">
        <v>0</v>
      </c>
      <c r="BO159" s="79">
        <v>0</v>
      </c>
      <c r="BP159" s="80">
        <v>0</v>
      </c>
      <c r="BQ159" s="79">
        <v>0</v>
      </c>
      <c r="BR159" s="79">
        <v>0</v>
      </c>
      <c r="BS159" s="79">
        <v>0</v>
      </c>
      <c r="BT159" s="79">
        <v>0</v>
      </c>
      <c r="BU159" s="79">
        <v>0</v>
      </c>
      <c r="BV159" s="79">
        <v>0</v>
      </c>
      <c r="BW159" s="79">
        <v>0</v>
      </c>
      <c r="BX159" s="79">
        <v>0</v>
      </c>
      <c r="BY159" s="79">
        <v>0</v>
      </c>
      <c r="BZ159" s="79">
        <v>0</v>
      </c>
      <c r="CA159" s="79">
        <v>0</v>
      </c>
      <c r="CB159" s="79">
        <v>0</v>
      </c>
      <c r="CC159" s="80">
        <v>0</v>
      </c>
      <c r="CD159" s="79">
        <v>2585</v>
      </c>
      <c r="CE159" s="79">
        <v>2585</v>
      </c>
      <c r="CF159" s="79">
        <v>2585</v>
      </c>
      <c r="CG159" s="79">
        <v>0</v>
      </c>
      <c r="CH159" s="79">
        <v>0</v>
      </c>
      <c r="CI159" s="79">
        <v>0</v>
      </c>
      <c r="CJ159" s="79">
        <v>585</v>
      </c>
      <c r="CK159" s="79">
        <v>585</v>
      </c>
      <c r="CL159" s="79">
        <v>585</v>
      </c>
      <c r="CM159" s="79">
        <v>0</v>
      </c>
      <c r="CN159" s="79">
        <v>0</v>
      </c>
      <c r="CO159" s="79">
        <v>0</v>
      </c>
      <c r="CP159" s="80">
        <v>9510</v>
      </c>
      <c r="CQ159" s="79">
        <v>0</v>
      </c>
      <c r="CR159" s="79">
        <v>0</v>
      </c>
      <c r="CS159" s="79">
        <v>0</v>
      </c>
      <c r="CT159" s="79">
        <v>0</v>
      </c>
      <c r="CU159" s="79">
        <v>0</v>
      </c>
      <c r="CV159" s="79">
        <v>0</v>
      </c>
      <c r="CW159" s="79">
        <v>0</v>
      </c>
      <c r="CX159" s="79">
        <v>0</v>
      </c>
      <c r="CY159" s="79">
        <v>0</v>
      </c>
      <c r="CZ159" s="79">
        <v>0</v>
      </c>
      <c r="DA159" s="79">
        <v>0</v>
      </c>
      <c r="DB159" s="79">
        <v>0</v>
      </c>
      <c r="DC159" s="80">
        <v>0</v>
      </c>
      <c r="DD159" s="79">
        <v>0</v>
      </c>
      <c r="DE159" s="79">
        <v>0</v>
      </c>
      <c r="DF159" s="79">
        <v>0</v>
      </c>
      <c r="DG159" s="79">
        <v>0</v>
      </c>
      <c r="DH159" s="79">
        <v>0</v>
      </c>
      <c r="DI159" s="79">
        <v>0</v>
      </c>
      <c r="DJ159" s="79">
        <v>0</v>
      </c>
      <c r="DK159" s="79">
        <v>0</v>
      </c>
      <c r="DL159" s="79">
        <v>0</v>
      </c>
      <c r="DM159" s="79">
        <v>0</v>
      </c>
      <c r="DN159" s="79">
        <v>0</v>
      </c>
      <c r="DO159" s="79">
        <v>0</v>
      </c>
      <c r="DP159" s="80">
        <v>0</v>
      </c>
      <c r="DQ159" s="79">
        <v>0</v>
      </c>
      <c r="DR159" s="79">
        <v>0</v>
      </c>
      <c r="DS159" s="79">
        <v>0</v>
      </c>
      <c r="DT159" s="79">
        <v>0</v>
      </c>
      <c r="DU159" s="79">
        <v>0</v>
      </c>
      <c r="DV159" s="79">
        <v>500</v>
      </c>
      <c r="DW159" s="79">
        <v>0</v>
      </c>
      <c r="DX159" s="79">
        <v>0</v>
      </c>
      <c r="DY159" s="79">
        <v>991</v>
      </c>
      <c r="DZ159" s="79">
        <v>200</v>
      </c>
      <c r="EA159" s="79">
        <v>0</v>
      </c>
      <c r="EB159" s="79">
        <v>576</v>
      </c>
      <c r="EC159" s="80">
        <v>2267</v>
      </c>
      <c r="ED159" s="79">
        <v>10</v>
      </c>
      <c r="EE159" s="79">
        <v>0</v>
      </c>
      <c r="EF159" s="79">
        <v>98</v>
      </c>
      <c r="EG159" s="79">
        <v>0</v>
      </c>
      <c r="EH159" s="79">
        <v>0</v>
      </c>
      <c r="EI159" s="79">
        <v>150</v>
      </c>
      <c r="EJ159" s="79">
        <v>1550</v>
      </c>
      <c r="EK159" s="79">
        <v>30</v>
      </c>
      <c r="EL159" s="79">
        <v>130</v>
      </c>
      <c r="EM159" s="79">
        <v>550</v>
      </c>
      <c r="EN159" s="79">
        <v>111</v>
      </c>
      <c r="EO159" s="79">
        <v>2572</v>
      </c>
      <c r="EP159" s="80">
        <v>5201</v>
      </c>
      <c r="EQ159" s="79">
        <v>4502.1400000000003</v>
      </c>
      <c r="ER159" s="79">
        <v>2580</v>
      </c>
      <c r="ES159" s="79">
        <v>1090</v>
      </c>
      <c r="ET159" s="79">
        <v>100</v>
      </c>
      <c r="EU159" s="79">
        <v>182.5</v>
      </c>
      <c r="EV159" s="79">
        <v>200</v>
      </c>
      <c r="EW159" s="79">
        <v>5999</v>
      </c>
      <c r="EX159" s="79">
        <v>10600</v>
      </c>
      <c r="EY159" s="79">
        <v>0</v>
      </c>
      <c r="EZ159" s="79">
        <v>1200</v>
      </c>
      <c r="FA159" s="79">
        <v>9355</v>
      </c>
      <c r="FB159" s="79">
        <v>5250</v>
      </c>
      <c r="FC159" s="80">
        <v>41058.639999999999</v>
      </c>
      <c r="FD159" s="79">
        <v>3200</v>
      </c>
      <c r="FE159" s="79">
        <v>4700</v>
      </c>
      <c r="FF159" s="79">
        <v>3750</v>
      </c>
      <c r="FG159" s="79">
        <v>4100</v>
      </c>
      <c r="FH159" s="79">
        <v>5600</v>
      </c>
      <c r="FI159" s="79">
        <v>21200</v>
      </c>
      <c r="FJ159" s="79">
        <v>25250</v>
      </c>
      <c r="FK159" s="79">
        <v>9050</v>
      </c>
      <c r="FL159" s="79">
        <v>8520</v>
      </c>
      <c r="FM159" s="79">
        <v>7850</v>
      </c>
      <c r="FN159" s="79">
        <v>5730</v>
      </c>
      <c r="FO159" s="79">
        <v>40</v>
      </c>
      <c r="FP159" s="80">
        <v>98990</v>
      </c>
      <c r="FQ159" s="79">
        <v>1795</v>
      </c>
      <c r="FR159" s="79">
        <v>69.23</v>
      </c>
      <c r="FS159" s="79">
        <v>1607</v>
      </c>
      <c r="FT159" s="79">
        <v>1200</v>
      </c>
      <c r="FU159" s="79">
        <v>1727</v>
      </c>
      <c r="FV159" s="79">
        <v>6030</v>
      </c>
      <c r="FW159" s="79">
        <v>9344</v>
      </c>
      <c r="FX159" s="79">
        <v>9050</v>
      </c>
      <c r="FY159" s="79">
        <v>9050</v>
      </c>
      <c r="FZ159" s="79">
        <v>9122</v>
      </c>
      <c r="GA159" s="79">
        <v>9030</v>
      </c>
      <c r="GB159" s="79">
        <v>236</v>
      </c>
      <c r="GC159" s="80">
        <v>58260.229999999996</v>
      </c>
      <c r="GD159" s="79">
        <v>50</v>
      </c>
      <c r="GE159" s="79">
        <v>0</v>
      </c>
      <c r="GF159" s="79">
        <v>30</v>
      </c>
      <c r="GG159" s="79">
        <v>1845</v>
      </c>
      <c r="GH159" s="79">
        <v>0</v>
      </c>
      <c r="GI159" s="79">
        <v>30</v>
      </c>
      <c r="GJ159" s="79">
        <v>50</v>
      </c>
      <c r="GK159" s="79">
        <v>50</v>
      </c>
      <c r="GL159" s="79">
        <v>2866</v>
      </c>
      <c r="GM159" s="79">
        <v>3347.3</v>
      </c>
      <c r="GN159" s="79">
        <v>1360.5</v>
      </c>
      <c r="GO159" s="79">
        <v>1880</v>
      </c>
      <c r="GP159" s="80">
        <f t="shared" si="64"/>
        <v>11508.8</v>
      </c>
      <c r="GQ159" s="79">
        <v>50</v>
      </c>
      <c r="GR159" s="79">
        <v>875</v>
      </c>
      <c r="GS159" s="79">
        <v>395</v>
      </c>
      <c r="GT159" s="79">
        <v>564</v>
      </c>
      <c r="GU159" s="79">
        <v>529</v>
      </c>
      <c r="GV159" s="79">
        <v>316</v>
      </c>
      <c r="GW159" s="79">
        <v>357.97</v>
      </c>
      <c r="GX159" s="79">
        <v>464.82</v>
      </c>
      <c r="GY159" s="79">
        <v>918</v>
      </c>
      <c r="GZ159" s="79">
        <v>306</v>
      </c>
      <c r="HA159" s="79">
        <v>71</v>
      </c>
      <c r="HB159" s="79">
        <v>1417.4</v>
      </c>
      <c r="HC159" s="80">
        <f t="shared" si="65"/>
        <v>6264.1900000000005</v>
      </c>
      <c r="HD159" s="79">
        <v>265.8</v>
      </c>
      <c r="HE159" s="79">
        <v>267</v>
      </c>
      <c r="HF159" s="79">
        <v>270.39</v>
      </c>
      <c r="HG159" s="79">
        <v>276</v>
      </c>
      <c r="HH159" s="79">
        <v>80</v>
      </c>
      <c r="HI159" s="79">
        <v>507</v>
      </c>
      <c r="HJ159" s="79">
        <v>275.89999999999998</v>
      </c>
      <c r="HK159" s="79">
        <v>343</v>
      </c>
      <c r="HL159" s="79">
        <v>271</v>
      </c>
      <c r="HM159" s="79">
        <v>279</v>
      </c>
      <c r="HN159" s="79">
        <v>0</v>
      </c>
      <c r="HO159" s="79">
        <v>1978</v>
      </c>
      <c r="HP159" s="80">
        <f t="shared" si="66"/>
        <v>4813.09</v>
      </c>
      <c r="HQ159" s="79">
        <v>309.39999999999998</v>
      </c>
      <c r="HR159" s="79">
        <v>230</v>
      </c>
      <c r="HS159" s="79">
        <v>0</v>
      </c>
      <c r="HT159" s="79">
        <v>6388.97</v>
      </c>
      <c r="HU159" s="79">
        <v>2203</v>
      </c>
      <c r="HV159" s="79">
        <v>0</v>
      </c>
      <c r="HW159" s="79">
        <v>462</v>
      </c>
      <c r="HX159" s="79">
        <v>95.38</v>
      </c>
      <c r="HY159" s="79">
        <v>30</v>
      </c>
      <c r="HZ159" s="79">
        <v>0</v>
      </c>
      <c r="IA159" s="79">
        <v>30</v>
      </c>
      <c r="IB159" s="79">
        <v>50</v>
      </c>
      <c r="IC159" s="80">
        <f t="shared" si="67"/>
        <v>9798.7499999999982</v>
      </c>
      <c r="ID159" s="79">
        <v>20</v>
      </c>
      <c r="IE159" s="79">
        <v>0</v>
      </c>
      <c r="IF159" s="79">
        <v>0</v>
      </c>
      <c r="IG159" s="79">
        <v>0</v>
      </c>
      <c r="IH159" s="79">
        <v>0</v>
      </c>
      <c r="II159" s="79">
        <v>0</v>
      </c>
      <c r="IJ159" s="79">
        <v>0</v>
      </c>
      <c r="IK159" s="79">
        <v>0</v>
      </c>
      <c r="IL159" s="79">
        <v>0</v>
      </c>
      <c r="IM159" s="79">
        <v>0</v>
      </c>
      <c r="IN159" s="79">
        <v>0</v>
      </c>
      <c r="IO159" s="79">
        <v>0</v>
      </c>
      <c r="IP159" s="80">
        <f t="shared" si="68"/>
        <v>20</v>
      </c>
      <c r="IQ159" s="79">
        <v>0</v>
      </c>
      <c r="IR159" s="79">
        <v>0</v>
      </c>
      <c r="IS159" s="79">
        <v>0</v>
      </c>
      <c r="IT159" s="79">
        <v>0</v>
      </c>
      <c r="IU159" s="79">
        <v>0</v>
      </c>
      <c r="IV159" s="79">
        <v>0</v>
      </c>
      <c r="IW159" s="79">
        <v>0</v>
      </c>
      <c r="IX159" s="79">
        <v>0</v>
      </c>
      <c r="IY159" s="79">
        <v>0</v>
      </c>
      <c r="IZ159" s="79">
        <v>0</v>
      </c>
      <c r="JA159" s="79">
        <v>0</v>
      </c>
      <c r="JB159" s="79">
        <v>0</v>
      </c>
      <c r="JC159" s="80">
        <f t="shared" si="69"/>
        <v>0</v>
      </c>
      <c r="JD159" s="79">
        <v>500</v>
      </c>
      <c r="JE159" s="79">
        <v>500</v>
      </c>
      <c r="JF159" s="79">
        <v>0</v>
      </c>
      <c r="JG159" s="79">
        <v>0</v>
      </c>
      <c r="JH159" s="79">
        <v>0</v>
      </c>
      <c r="JI159" s="79">
        <v>0</v>
      </c>
      <c r="JJ159" s="79">
        <v>0</v>
      </c>
      <c r="JK159" s="79">
        <v>0</v>
      </c>
      <c r="JL159" s="79">
        <v>0</v>
      </c>
      <c r="JM159" s="79">
        <v>0</v>
      </c>
      <c r="JN159" s="79">
        <v>10</v>
      </c>
      <c r="JO159" s="79">
        <v>0</v>
      </c>
      <c r="JP159" s="80">
        <f t="shared" si="70"/>
        <v>1010</v>
      </c>
      <c r="JQ159" s="79">
        <v>0</v>
      </c>
      <c r="JR159" s="79">
        <v>0</v>
      </c>
      <c r="JS159" s="79">
        <v>0</v>
      </c>
      <c r="JT159" s="79">
        <v>0</v>
      </c>
      <c r="JU159" s="79">
        <v>0</v>
      </c>
      <c r="JV159" s="79">
        <v>0</v>
      </c>
      <c r="JW159" s="79">
        <v>0</v>
      </c>
      <c r="JX159" s="79">
        <v>0</v>
      </c>
      <c r="JY159" s="79">
        <v>0</v>
      </c>
      <c r="JZ159" s="79">
        <v>0</v>
      </c>
      <c r="KA159" s="79">
        <v>0</v>
      </c>
      <c r="KB159" s="79">
        <v>0</v>
      </c>
      <c r="KC159" s="80">
        <f t="shared" si="71"/>
        <v>0</v>
      </c>
      <c r="KD159" s="79">
        <v>0</v>
      </c>
      <c r="KE159" s="79">
        <v>0</v>
      </c>
      <c r="KF159" s="79">
        <v>0</v>
      </c>
      <c r="KG159" s="79">
        <v>0</v>
      </c>
      <c r="KH159" s="79">
        <v>0</v>
      </c>
      <c r="KI159" s="79">
        <v>0</v>
      </c>
      <c r="KJ159" s="79">
        <v>5772</v>
      </c>
      <c r="KK159" s="79">
        <v>13953</v>
      </c>
      <c r="KL159" s="79">
        <v>5842</v>
      </c>
      <c r="KM159" s="79">
        <v>9902</v>
      </c>
      <c r="KN159" s="79">
        <v>19285</v>
      </c>
      <c r="KO159" s="79">
        <v>15506</v>
      </c>
      <c r="KP159" s="80">
        <f t="shared" si="72"/>
        <v>70260</v>
      </c>
      <c r="KQ159" s="79">
        <v>17798</v>
      </c>
      <c r="KR159" s="79">
        <v>0</v>
      </c>
      <c r="KS159" s="79">
        <v>17142</v>
      </c>
      <c r="KT159" s="79">
        <v>5401</v>
      </c>
      <c r="KU159" s="79">
        <v>0</v>
      </c>
      <c r="KV159" s="79">
        <v>2836</v>
      </c>
      <c r="KW159" s="79">
        <v>57506</v>
      </c>
      <c r="KX159" s="79">
        <v>15447</v>
      </c>
      <c r="KY159" s="79">
        <v>14388</v>
      </c>
      <c r="KZ159" s="79">
        <v>6677</v>
      </c>
      <c r="LA159" s="79">
        <v>0</v>
      </c>
      <c r="LB159" s="79">
        <v>8707</v>
      </c>
      <c r="LC159" s="80">
        <f t="shared" si="73"/>
        <v>145902</v>
      </c>
      <c r="LD159" s="79">
        <v>17998</v>
      </c>
      <c r="LE159" s="79">
        <v>0</v>
      </c>
      <c r="LF159" s="79">
        <v>0</v>
      </c>
      <c r="LG159" s="79">
        <v>0</v>
      </c>
      <c r="LH159" s="79">
        <v>12775</v>
      </c>
      <c r="LI159" s="79">
        <v>0</v>
      </c>
      <c r="LJ159" s="81" t="e">
        <f>+INDEX(#REF!,MATCH($B159,#REF!,0),MATCH(LJ$6,#REF!,0))</f>
        <v>#REF!</v>
      </c>
      <c r="LK159" s="82"/>
      <c r="LL159" s="81"/>
      <c r="LM159" s="81"/>
      <c r="LN159" s="81"/>
      <c r="LO159" s="81"/>
      <c r="LP159" s="80" t="e">
        <f t="shared" si="74"/>
        <v>#REF!</v>
      </c>
    </row>
    <row r="160" spans="2:328" hidden="1" outlineLevel="1">
      <c r="B160" t="str">
        <f t="shared" si="63"/>
        <v>OTROSTACNA</v>
      </c>
      <c r="C160" s="78" t="s">
        <v>420</v>
      </c>
      <c r="D160" s="79">
        <v>0</v>
      </c>
      <c r="E160" s="79">
        <v>0</v>
      </c>
      <c r="F160" s="79">
        <v>0</v>
      </c>
      <c r="G160" s="79">
        <v>0</v>
      </c>
      <c r="H160" s="79">
        <v>0</v>
      </c>
      <c r="I160" s="79">
        <v>0</v>
      </c>
      <c r="J160" s="79">
        <v>0</v>
      </c>
      <c r="K160" s="79">
        <v>0</v>
      </c>
      <c r="L160" s="79">
        <v>0</v>
      </c>
      <c r="M160" s="79">
        <v>0</v>
      </c>
      <c r="N160" s="79">
        <v>0</v>
      </c>
      <c r="O160" s="79">
        <v>0</v>
      </c>
      <c r="P160" s="80">
        <v>0</v>
      </c>
      <c r="Q160" s="79">
        <v>0</v>
      </c>
      <c r="R160" s="79">
        <v>0</v>
      </c>
      <c r="S160" s="79">
        <v>0</v>
      </c>
      <c r="T160" s="79">
        <v>0</v>
      </c>
      <c r="U160" s="79">
        <v>0</v>
      </c>
      <c r="V160" s="79">
        <v>0</v>
      </c>
      <c r="W160" s="79">
        <v>0</v>
      </c>
      <c r="X160" s="79">
        <v>0</v>
      </c>
      <c r="Y160" s="79">
        <v>0</v>
      </c>
      <c r="Z160" s="79">
        <v>0</v>
      </c>
      <c r="AA160" s="79">
        <v>0</v>
      </c>
      <c r="AB160" s="79">
        <v>0</v>
      </c>
      <c r="AC160" s="80">
        <v>0</v>
      </c>
      <c r="AD160" s="79">
        <v>0</v>
      </c>
      <c r="AE160" s="79">
        <v>0</v>
      </c>
      <c r="AF160" s="79">
        <v>0</v>
      </c>
      <c r="AG160" s="79">
        <v>0</v>
      </c>
      <c r="AH160" s="79">
        <v>0</v>
      </c>
      <c r="AI160" s="79">
        <v>0</v>
      </c>
      <c r="AJ160" s="79">
        <v>712097</v>
      </c>
      <c r="AK160" s="79">
        <v>712097</v>
      </c>
      <c r="AL160" s="79">
        <v>712097</v>
      </c>
      <c r="AM160" s="79">
        <v>0</v>
      </c>
      <c r="AN160" s="79">
        <v>0</v>
      </c>
      <c r="AO160" s="79">
        <v>0</v>
      </c>
      <c r="AP160" s="80">
        <v>2136291</v>
      </c>
      <c r="AQ160" s="79">
        <v>168515</v>
      </c>
      <c r="AR160" s="79">
        <v>168515</v>
      </c>
      <c r="AS160" s="79">
        <v>168515</v>
      </c>
      <c r="AT160" s="79">
        <v>284865</v>
      </c>
      <c r="AU160" s="79">
        <v>284865</v>
      </c>
      <c r="AV160" s="79">
        <v>284865</v>
      </c>
      <c r="AW160" s="79">
        <v>142105.32999999999</v>
      </c>
      <c r="AX160" s="79">
        <v>142105.32999999999</v>
      </c>
      <c r="AY160" s="79">
        <v>142105.32999999999</v>
      </c>
      <c r="AZ160" s="79">
        <v>258360</v>
      </c>
      <c r="BA160" s="79">
        <v>258360</v>
      </c>
      <c r="BB160" s="79">
        <v>258360</v>
      </c>
      <c r="BC160" s="80">
        <v>2561535.9900000002</v>
      </c>
      <c r="BD160" s="79">
        <v>20599.330000000002</v>
      </c>
      <c r="BE160" s="79">
        <v>20599.330000000002</v>
      </c>
      <c r="BF160" s="79">
        <v>20599.330000000002</v>
      </c>
      <c r="BG160" s="79">
        <v>43308.33</v>
      </c>
      <c r="BH160" s="79">
        <v>43308.33</v>
      </c>
      <c r="BI160" s="79">
        <v>43308.33</v>
      </c>
      <c r="BJ160" s="79">
        <v>17001.669999999998</v>
      </c>
      <c r="BK160" s="79">
        <v>17001.669999999998</v>
      </c>
      <c r="BL160" s="79">
        <v>17001.669999999998</v>
      </c>
      <c r="BM160" s="79">
        <v>17160.330000000002</v>
      </c>
      <c r="BN160" s="79">
        <v>17160.330000000002</v>
      </c>
      <c r="BO160" s="79">
        <v>17160.330000000002</v>
      </c>
      <c r="BP160" s="80">
        <v>294208.98000000004</v>
      </c>
      <c r="BQ160" s="79">
        <v>0</v>
      </c>
      <c r="BR160" s="79">
        <v>0</v>
      </c>
      <c r="BS160" s="79">
        <v>0</v>
      </c>
      <c r="BT160" s="79">
        <v>12484.67</v>
      </c>
      <c r="BU160" s="79">
        <v>12484.67</v>
      </c>
      <c r="BV160" s="79">
        <v>12484.67</v>
      </c>
      <c r="BW160" s="79">
        <v>8558</v>
      </c>
      <c r="BX160" s="79">
        <v>8558</v>
      </c>
      <c r="BY160" s="79">
        <v>8558</v>
      </c>
      <c r="BZ160" s="79">
        <v>27687.339999999997</v>
      </c>
      <c r="CA160" s="79">
        <v>27687.339999999997</v>
      </c>
      <c r="CB160" s="79">
        <v>27687.339999999997</v>
      </c>
      <c r="CC160" s="80">
        <v>146190.03</v>
      </c>
      <c r="CD160" s="79">
        <v>3161</v>
      </c>
      <c r="CE160" s="79">
        <v>3161</v>
      </c>
      <c r="CF160" s="79">
        <v>3161</v>
      </c>
      <c r="CG160" s="79">
        <v>0</v>
      </c>
      <c r="CH160" s="79">
        <v>0</v>
      </c>
      <c r="CI160" s="79">
        <v>0</v>
      </c>
      <c r="CJ160" s="79">
        <v>184</v>
      </c>
      <c r="CK160" s="79">
        <v>184</v>
      </c>
      <c r="CL160" s="79">
        <v>184</v>
      </c>
      <c r="CM160" s="79">
        <v>3171948.67</v>
      </c>
      <c r="CN160" s="79">
        <v>3171948.67</v>
      </c>
      <c r="CO160" s="79">
        <v>3171948.67</v>
      </c>
      <c r="CP160" s="80">
        <v>9525881.0099999998</v>
      </c>
      <c r="CQ160" s="79">
        <v>1910034.7</v>
      </c>
      <c r="CR160" s="79">
        <v>1910034.7</v>
      </c>
      <c r="CS160" s="79">
        <v>1910034.7</v>
      </c>
      <c r="CT160" s="79">
        <v>4185301.67</v>
      </c>
      <c r="CU160" s="79">
        <v>4185301.67</v>
      </c>
      <c r="CV160" s="79">
        <v>4185301.67</v>
      </c>
      <c r="CW160" s="79">
        <v>296018</v>
      </c>
      <c r="CX160" s="79">
        <v>296018</v>
      </c>
      <c r="CY160" s="79">
        <v>296018</v>
      </c>
      <c r="CZ160" s="79">
        <v>277532.67</v>
      </c>
      <c r="DA160" s="79">
        <v>277532.67</v>
      </c>
      <c r="DB160" s="79">
        <v>277532.67</v>
      </c>
      <c r="DC160" s="80">
        <v>20006661.120000005</v>
      </c>
      <c r="DD160" s="79">
        <v>146710</v>
      </c>
      <c r="DE160" s="79">
        <v>146710</v>
      </c>
      <c r="DF160" s="79">
        <v>146710</v>
      </c>
      <c r="DG160" s="79">
        <v>378014</v>
      </c>
      <c r="DH160" s="79">
        <v>378014</v>
      </c>
      <c r="DI160" s="79">
        <v>378014</v>
      </c>
      <c r="DJ160" s="79">
        <v>258820.34</v>
      </c>
      <c r="DK160" s="79">
        <v>258820.34</v>
      </c>
      <c r="DL160" s="79">
        <v>258820.34</v>
      </c>
      <c r="DM160" s="79">
        <v>3778856.3899999997</v>
      </c>
      <c r="DN160" s="79">
        <v>3778856.3899999997</v>
      </c>
      <c r="DO160" s="79">
        <v>3778856.3899999997</v>
      </c>
      <c r="DP160" s="80">
        <v>13687202.190000001</v>
      </c>
      <c r="DQ160" s="79">
        <v>42101.33</v>
      </c>
      <c r="DR160" s="79">
        <v>42101.33</v>
      </c>
      <c r="DS160" s="79">
        <v>42101.33</v>
      </c>
      <c r="DT160" s="79">
        <v>169654</v>
      </c>
      <c r="DU160" s="79">
        <v>3576405</v>
      </c>
      <c r="DV160" s="79">
        <v>1005833</v>
      </c>
      <c r="DW160" s="79">
        <v>1225417</v>
      </c>
      <c r="DX160" s="79">
        <v>1392715</v>
      </c>
      <c r="DY160" s="79">
        <v>13441</v>
      </c>
      <c r="DZ160" s="79">
        <v>62225</v>
      </c>
      <c r="EA160" s="79">
        <v>114645</v>
      </c>
      <c r="EB160" s="79">
        <v>52931</v>
      </c>
      <c r="EC160" s="80">
        <v>7739569.9900000002</v>
      </c>
      <c r="ED160" s="79">
        <v>2627596</v>
      </c>
      <c r="EE160" s="79">
        <v>207475</v>
      </c>
      <c r="EF160" s="79">
        <v>5939004</v>
      </c>
      <c r="EG160" s="79">
        <v>276810</v>
      </c>
      <c r="EH160" s="79">
        <v>44354</v>
      </c>
      <c r="EI160" s="79">
        <v>4097847</v>
      </c>
      <c r="EJ160" s="79">
        <v>499939</v>
      </c>
      <c r="EK160" s="79">
        <v>3070068</v>
      </c>
      <c r="EL160" s="79">
        <v>48717</v>
      </c>
      <c r="EM160" s="79">
        <v>329112</v>
      </c>
      <c r="EN160" s="79">
        <v>137223</v>
      </c>
      <c r="EO160" s="79">
        <v>71804</v>
      </c>
      <c r="EP160" s="80">
        <v>17349949</v>
      </c>
      <c r="EQ160" s="79">
        <v>1072970</v>
      </c>
      <c r="ER160" s="79">
        <v>971658</v>
      </c>
      <c r="ES160" s="79">
        <v>838300</v>
      </c>
      <c r="ET160" s="79">
        <v>2126077</v>
      </c>
      <c r="EU160" s="79">
        <v>1036561</v>
      </c>
      <c r="EV160" s="79">
        <v>1638253</v>
      </c>
      <c r="EW160" s="79">
        <v>1557768</v>
      </c>
      <c r="EX160" s="79">
        <v>9558176</v>
      </c>
      <c r="EY160" s="79">
        <v>10031894.189999999</v>
      </c>
      <c r="EZ160" s="79">
        <v>6209242.5199999996</v>
      </c>
      <c r="FA160" s="79">
        <v>6297693</v>
      </c>
      <c r="FB160" s="79">
        <v>7342006.7799999993</v>
      </c>
      <c r="FC160" s="80">
        <v>48680599.489999995</v>
      </c>
      <c r="FD160" s="79">
        <v>5779011.04</v>
      </c>
      <c r="FE160" s="79">
        <v>4689223.55</v>
      </c>
      <c r="FF160" s="79">
        <v>6249319.5</v>
      </c>
      <c r="FG160" s="79">
        <v>6172331.2000000002</v>
      </c>
      <c r="FH160" s="79">
        <v>9602250.0399999991</v>
      </c>
      <c r="FI160" s="79">
        <v>10111728.060000001</v>
      </c>
      <c r="FJ160" s="79">
        <v>4729138.53</v>
      </c>
      <c r="FK160" s="79">
        <v>23980489.23</v>
      </c>
      <c r="FL160" s="79">
        <v>11417027.16</v>
      </c>
      <c r="FM160" s="79">
        <v>5931521.5199999996</v>
      </c>
      <c r="FN160" s="79">
        <v>8448516.6400000006</v>
      </c>
      <c r="FO160" s="79">
        <v>7771742.9800000004</v>
      </c>
      <c r="FP160" s="80">
        <v>104882299.45</v>
      </c>
      <c r="FQ160" s="79">
        <v>19368643</v>
      </c>
      <c r="FR160" s="79">
        <v>1976695</v>
      </c>
      <c r="FS160" s="79">
        <v>299523</v>
      </c>
      <c r="FT160" s="79">
        <v>662389</v>
      </c>
      <c r="FU160" s="79">
        <v>586981</v>
      </c>
      <c r="FV160" s="79">
        <v>197490</v>
      </c>
      <c r="FW160" s="79">
        <v>399317</v>
      </c>
      <c r="FX160" s="79">
        <v>686619</v>
      </c>
      <c r="FY160" s="79">
        <v>2686735</v>
      </c>
      <c r="FZ160" s="79">
        <v>772432</v>
      </c>
      <c r="GA160" s="79">
        <v>566338</v>
      </c>
      <c r="GB160" s="79">
        <v>2408051</v>
      </c>
      <c r="GC160" s="80">
        <v>30611213</v>
      </c>
      <c r="GD160" s="79">
        <v>-920426</v>
      </c>
      <c r="GE160" s="79">
        <v>1008636</v>
      </c>
      <c r="GF160" s="79">
        <v>1813413</v>
      </c>
      <c r="GG160" s="79">
        <v>416463</v>
      </c>
      <c r="GH160" s="79">
        <v>5460128.5</v>
      </c>
      <c r="GI160" s="79">
        <v>3613905.5</v>
      </c>
      <c r="GJ160" s="79">
        <v>993162</v>
      </c>
      <c r="GK160" s="79">
        <v>2534600</v>
      </c>
      <c r="GL160" s="79">
        <v>286134</v>
      </c>
      <c r="GM160" s="79">
        <v>2115236</v>
      </c>
      <c r="GN160" s="79">
        <v>5707034</v>
      </c>
      <c r="GO160" s="79">
        <v>3420095</v>
      </c>
      <c r="GP160" s="80">
        <f t="shared" si="64"/>
        <v>26448381</v>
      </c>
      <c r="GQ160" s="79">
        <v>1288502</v>
      </c>
      <c r="GR160" s="79">
        <v>28004</v>
      </c>
      <c r="GS160" s="79">
        <v>638663</v>
      </c>
      <c r="GT160" s="79">
        <v>412180</v>
      </c>
      <c r="GU160" s="79">
        <v>61494</v>
      </c>
      <c r="GV160" s="79">
        <v>1482094</v>
      </c>
      <c r="GW160" s="79">
        <v>813977</v>
      </c>
      <c r="GX160" s="79">
        <v>799940.05</v>
      </c>
      <c r="GY160" s="79">
        <v>1665301</v>
      </c>
      <c r="GZ160" s="79">
        <v>763583.04</v>
      </c>
      <c r="HA160" s="79">
        <v>4234899</v>
      </c>
      <c r="HB160" s="79">
        <v>4349716</v>
      </c>
      <c r="HC160" s="80">
        <f t="shared" si="65"/>
        <v>16538353.09</v>
      </c>
      <c r="HD160" s="79">
        <v>9503217</v>
      </c>
      <c r="HE160" s="79">
        <v>43831367</v>
      </c>
      <c r="HF160" s="79">
        <v>23981833</v>
      </c>
      <c r="HG160" s="79">
        <v>17927988</v>
      </c>
      <c r="HH160" s="79">
        <v>1065456</v>
      </c>
      <c r="HI160" s="79">
        <v>554710</v>
      </c>
      <c r="HJ160" s="79">
        <v>3738468</v>
      </c>
      <c r="HK160" s="79">
        <v>2506734.86</v>
      </c>
      <c r="HL160" s="79">
        <v>672025</v>
      </c>
      <c r="HM160" s="79">
        <v>475584</v>
      </c>
      <c r="HN160" s="79">
        <v>510345</v>
      </c>
      <c r="HO160" s="79">
        <v>333061</v>
      </c>
      <c r="HP160" s="80">
        <f t="shared" si="66"/>
        <v>105100788.86</v>
      </c>
      <c r="HQ160" s="79">
        <v>313337</v>
      </c>
      <c r="HR160" s="79">
        <v>601061</v>
      </c>
      <c r="HS160" s="79">
        <v>1096560</v>
      </c>
      <c r="HT160" s="79">
        <v>1052482</v>
      </c>
      <c r="HU160" s="79">
        <v>847950</v>
      </c>
      <c r="HV160" s="79">
        <v>887040</v>
      </c>
      <c r="HW160" s="79">
        <v>3097917</v>
      </c>
      <c r="HX160" s="79">
        <v>938579</v>
      </c>
      <c r="HY160" s="79">
        <v>-187284</v>
      </c>
      <c r="HZ160" s="79">
        <v>-1413991</v>
      </c>
      <c r="IA160" s="79">
        <v>800866</v>
      </c>
      <c r="IB160" s="79">
        <v>671149</v>
      </c>
      <c r="IC160" s="80">
        <f t="shared" si="67"/>
        <v>8705666</v>
      </c>
      <c r="ID160" s="79">
        <v>1136925</v>
      </c>
      <c r="IE160" s="79">
        <v>110613.52</v>
      </c>
      <c r="IF160" s="79">
        <v>2738.35</v>
      </c>
      <c r="IG160" s="79">
        <v>16589.21</v>
      </c>
      <c r="IH160" s="79">
        <v>60435.3</v>
      </c>
      <c r="II160" s="79">
        <v>17549</v>
      </c>
      <c r="IJ160" s="79">
        <v>413405.02</v>
      </c>
      <c r="IK160" s="79">
        <v>364580</v>
      </c>
      <c r="IL160" s="79">
        <v>188214</v>
      </c>
      <c r="IM160" s="79">
        <v>832960</v>
      </c>
      <c r="IN160" s="79">
        <v>11063347</v>
      </c>
      <c r="IO160" s="79">
        <v>144626</v>
      </c>
      <c r="IP160" s="80">
        <f t="shared" si="68"/>
        <v>14351982.4</v>
      </c>
      <c r="IQ160" s="79">
        <v>550</v>
      </c>
      <c r="IR160" s="79">
        <v>264744</v>
      </c>
      <c r="IS160" s="79">
        <v>62874</v>
      </c>
      <c r="IT160" s="79">
        <v>354526</v>
      </c>
      <c r="IU160" s="79">
        <v>554859</v>
      </c>
      <c r="IV160" s="79">
        <v>38596</v>
      </c>
      <c r="IW160" s="79">
        <v>191810</v>
      </c>
      <c r="IX160" s="79">
        <v>50137</v>
      </c>
      <c r="IY160" s="79">
        <v>71068</v>
      </c>
      <c r="IZ160" s="79">
        <v>212717</v>
      </c>
      <c r="JA160" s="79">
        <v>378967</v>
      </c>
      <c r="JB160" s="79">
        <v>324897</v>
      </c>
      <c r="JC160" s="80">
        <f t="shared" si="69"/>
        <v>2505745</v>
      </c>
      <c r="JD160" s="79">
        <v>52484</v>
      </c>
      <c r="JE160" s="79">
        <v>138218</v>
      </c>
      <c r="JF160" s="79">
        <v>17579</v>
      </c>
      <c r="JG160" s="79">
        <v>-4715</v>
      </c>
      <c r="JH160" s="79">
        <v>-311500</v>
      </c>
      <c r="JI160" s="79">
        <v>279821</v>
      </c>
      <c r="JJ160" s="79">
        <v>457330</v>
      </c>
      <c r="JK160" s="79">
        <v>256455</v>
      </c>
      <c r="JL160" s="79">
        <v>119947</v>
      </c>
      <c r="JM160" s="79">
        <v>78310</v>
      </c>
      <c r="JN160" s="79">
        <v>229408</v>
      </c>
      <c r="JO160" s="79">
        <v>175390</v>
      </c>
      <c r="JP160" s="80">
        <f t="shared" si="70"/>
        <v>1488727</v>
      </c>
      <c r="JQ160" s="79">
        <v>434194</v>
      </c>
      <c r="JR160" s="79">
        <v>220101</v>
      </c>
      <c r="JS160" s="79">
        <v>423626</v>
      </c>
      <c r="JT160" s="79">
        <v>-415</v>
      </c>
      <c r="JU160" s="79">
        <v>221664</v>
      </c>
      <c r="JV160" s="79">
        <v>312970</v>
      </c>
      <c r="JW160" s="79">
        <v>161901</v>
      </c>
      <c r="JX160" s="79">
        <v>82602</v>
      </c>
      <c r="JY160" s="79">
        <v>103911</v>
      </c>
      <c r="JZ160" s="79">
        <v>358371</v>
      </c>
      <c r="KA160" s="79">
        <v>174655</v>
      </c>
      <c r="KB160" s="79">
        <v>245987</v>
      </c>
      <c r="KC160" s="80">
        <f t="shared" si="71"/>
        <v>2739567</v>
      </c>
      <c r="KD160" s="79">
        <v>79722</v>
      </c>
      <c r="KE160" s="79">
        <v>219021</v>
      </c>
      <c r="KF160" s="79">
        <v>275159</v>
      </c>
      <c r="KG160" s="79">
        <v>152357</v>
      </c>
      <c r="KH160" s="79">
        <v>17379</v>
      </c>
      <c r="KI160" s="79">
        <v>220120</v>
      </c>
      <c r="KJ160" s="79">
        <v>125454</v>
      </c>
      <c r="KK160" s="79">
        <v>336676</v>
      </c>
      <c r="KL160" s="79">
        <v>1797494</v>
      </c>
      <c r="KM160" s="79">
        <v>1965371</v>
      </c>
      <c r="KN160" s="79">
        <v>452997</v>
      </c>
      <c r="KO160" s="79">
        <v>1895858</v>
      </c>
      <c r="KP160" s="80">
        <f t="shared" si="72"/>
        <v>7537608</v>
      </c>
      <c r="KQ160" s="79">
        <v>189294</v>
      </c>
      <c r="KR160" s="79">
        <v>448799</v>
      </c>
      <c r="KS160" s="79">
        <v>126436</v>
      </c>
      <c r="KT160" s="79">
        <v>251827</v>
      </c>
      <c r="KU160" s="79">
        <v>158842</v>
      </c>
      <c r="KV160" s="79">
        <v>276048</v>
      </c>
      <c r="KW160" s="79">
        <v>536908</v>
      </c>
      <c r="KX160" s="79">
        <v>493818</v>
      </c>
      <c r="KY160" s="79">
        <v>569657</v>
      </c>
      <c r="KZ160" s="79">
        <v>534829</v>
      </c>
      <c r="LA160" s="79">
        <v>523033</v>
      </c>
      <c r="LB160" s="79">
        <v>1843190</v>
      </c>
      <c r="LC160" s="80">
        <f t="shared" si="73"/>
        <v>5952681</v>
      </c>
      <c r="LD160" s="79">
        <v>1360808</v>
      </c>
      <c r="LE160" s="79">
        <v>1531424</v>
      </c>
      <c r="LF160" s="79">
        <v>1163237</v>
      </c>
      <c r="LG160" s="79">
        <v>1873455</v>
      </c>
      <c r="LH160" s="79">
        <v>2613381</v>
      </c>
      <c r="LI160" s="79">
        <v>3016607</v>
      </c>
      <c r="LJ160" s="81" t="e">
        <f>+INDEX(#REF!,MATCH($B160,#REF!,0),MATCH(LJ$6,#REF!,0))</f>
        <v>#REF!</v>
      </c>
      <c r="LK160" s="82"/>
      <c r="LL160" s="81"/>
      <c r="LM160" s="81"/>
      <c r="LN160" s="81"/>
      <c r="LO160" s="81"/>
      <c r="LP160" s="80" t="e">
        <f t="shared" si="74"/>
        <v>#REF!</v>
      </c>
    </row>
    <row r="161" spans="1:328" hidden="1" outlineLevel="1">
      <c r="B161" t="str">
        <f t="shared" si="63"/>
        <v>OTROSTUMBES</v>
      </c>
      <c r="C161" s="78" t="s">
        <v>421</v>
      </c>
      <c r="D161" s="79">
        <v>0</v>
      </c>
      <c r="E161" s="79">
        <v>0</v>
      </c>
      <c r="F161" s="79">
        <v>0</v>
      </c>
      <c r="G161" s="79">
        <v>0</v>
      </c>
      <c r="H161" s="79">
        <v>0</v>
      </c>
      <c r="I161" s="79">
        <v>0</v>
      </c>
      <c r="J161" s="79">
        <v>0</v>
      </c>
      <c r="K161" s="79">
        <v>0</v>
      </c>
      <c r="L161" s="79">
        <v>0</v>
      </c>
      <c r="M161" s="79">
        <v>0</v>
      </c>
      <c r="N161" s="79">
        <v>0</v>
      </c>
      <c r="O161" s="79">
        <v>0</v>
      </c>
      <c r="P161" s="80">
        <v>0</v>
      </c>
      <c r="Q161" s="79">
        <v>0</v>
      </c>
      <c r="R161" s="79">
        <v>0</v>
      </c>
      <c r="S161" s="79">
        <v>0</v>
      </c>
      <c r="T161" s="79">
        <v>0</v>
      </c>
      <c r="U161" s="79">
        <v>0</v>
      </c>
      <c r="V161" s="79">
        <v>0</v>
      </c>
      <c r="W161" s="79">
        <v>0</v>
      </c>
      <c r="X161" s="79">
        <v>0</v>
      </c>
      <c r="Y161" s="79">
        <v>0</v>
      </c>
      <c r="Z161" s="79">
        <v>0</v>
      </c>
      <c r="AA161" s="79">
        <v>0</v>
      </c>
      <c r="AB161" s="79">
        <v>0</v>
      </c>
      <c r="AC161" s="80">
        <v>0</v>
      </c>
      <c r="AD161" s="79">
        <v>0</v>
      </c>
      <c r="AE161" s="79">
        <v>0</v>
      </c>
      <c r="AF161" s="79">
        <v>0</v>
      </c>
      <c r="AG161" s="79">
        <v>0</v>
      </c>
      <c r="AH161" s="79">
        <v>0</v>
      </c>
      <c r="AI161" s="79">
        <v>0</v>
      </c>
      <c r="AJ161" s="79">
        <v>0</v>
      </c>
      <c r="AK161" s="79">
        <v>0</v>
      </c>
      <c r="AL161" s="79">
        <v>0</v>
      </c>
      <c r="AM161" s="79">
        <v>0</v>
      </c>
      <c r="AN161" s="79">
        <v>0</v>
      </c>
      <c r="AO161" s="79">
        <v>0</v>
      </c>
      <c r="AP161" s="80">
        <v>0</v>
      </c>
      <c r="AQ161" s="79">
        <v>0</v>
      </c>
      <c r="AR161" s="79">
        <v>0</v>
      </c>
      <c r="AS161" s="79">
        <v>0</v>
      </c>
      <c r="AT161" s="79">
        <v>0</v>
      </c>
      <c r="AU161" s="79">
        <v>0</v>
      </c>
      <c r="AV161" s="79">
        <v>0</v>
      </c>
      <c r="AW161" s="79">
        <v>0</v>
      </c>
      <c r="AX161" s="79">
        <v>0</v>
      </c>
      <c r="AY161" s="79">
        <v>0</v>
      </c>
      <c r="AZ161" s="79">
        <v>0</v>
      </c>
      <c r="BA161" s="79">
        <v>0</v>
      </c>
      <c r="BB161" s="79">
        <v>0</v>
      </c>
      <c r="BC161" s="80">
        <v>0</v>
      </c>
      <c r="BD161" s="79">
        <v>0</v>
      </c>
      <c r="BE161" s="79">
        <v>0</v>
      </c>
      <c r="BF161" s="79">
        <v>0</v>
      </c>
      <c r="BG161" s="79">
        <v>0</v>
      </c>
      <c r="BH161" s="79">
        <v>0</v>
      </c>
      <c r="BI161" s="79">
        <v>0</v>
      </c>
      <c r="BJ161" s="79">
        <v>0</v>
      </c>
      <c r="BK161" s="79">
        <v>0</v>
      </c>
      <c r="BL161" s="79">
        <v>0</v>
      </c>
      <c r="BM161" s="79">
        <v>0</v>
      </c>
      <c r="BN161" s="79">
        <v>0</v>
      </c>
      <c r="BO161" s="79">
        <v>0</v>
      </c>
      <c r="BP161" s="80">
        <v>0</v>
      </c>
      <c r="BQ161" s="79">
        <v>0</v>
      </c>
      <c r="BR161" s="79">
        <v>0</v>
      </c>
      <c r="BS161" s="79">
        <v>0</v>
      </c>
      <c r="BT161" s="79">
        <v>0</v>
      </c>
      <c r="BU161" s="79">
        <v>0</v>
      </c>
      <c r="BV161" s="79">
        <v>0</v>
      </c>
      <c r="BW161" s="79">
        <v>0</v>
      </c>
      <c r="BX161" s="79">
        <v>0</v>
      </c>
      <c r="BY161" s="79">
        <v>0</v>
      </c>
      <c r="BZ161" s="79">
        <v>0</v>
      </c>
      <c r="CA161" s="79">
        <v>0</v>
      </c>
      <c r="CB161" s="79">
        <v>0</v>
      </c>
      <c r="CC161" s="80">
        <v>0</v>
      </c>
      <c r="CD161" s="79">
        <v>0</v>
      </c>
      <c r="CE161" s="79">
        <v>0</v>
      </c>
      <c r="CF161" s="79">
        <v>0</v>
      </c>
      <c r="CG161" s="79">
        <v>0</v>
      </c>
      <c r="CH161" s="79">
        <v>0</v>
      </c>
      <c r="CI161" s="79">
        <v>0</v>
      </c>
      <c r="CJ161" s="79">
        <v>0</v>
      </c>
      <c r="CK161" s="79">
        <v>0</v>
      </c>
      <c r="CL161" s="79">
        <v>0</v>
      </c>
      <c r="CM161" s="79">
        <v>0</v>
      </c>
      <c r="CN161" s="79">
        <v>0</v>
      </c>
      <c r="CO161" s="79">
        <v>0</v>
      </c>
      <c r="CP161" s="80">
        <v>0</v>
      </c>
      <c r="CQ161" s="79">
        <v>0</v>
      </c>
      <c r="CR161" s="79">
        <v>0</v>
      </c>
      <c r="CS161" s="79">
        <v>0</v>
      </c>
      <c r="CT161" s="79">
        <v>0</v>
      </c>
      <c r="CU161" s="79">
        <v>0</v>
      </c>
      <c r="CV161" s="79">
        <v>0</v>
      </c>
      <c r="CW161" s="79">
        <v>0</v>
      </c>
      <c r="CX161" s="79">
        <v>0</v>
      </c>
      <c r="CY161" s="79">
        <v>0</v>
      </c>
      <c r="CZ161" s="79">
        <v>0</v>
      </c>
      <c r="DA161" s="79">
        <v>0</v>
      </c>
      <c r="DB161" s="79">
        <v>0</v>
      </c>
      <c r="DC161" s="80">
        <v>0</v>
      </c>
      <c r="DD161" s="79">
        <v>0</v>
      </c>
      <c r="DE161" s="79">
        <v>0</v>
      </c>
      <c r="DF161" s="79">
        <v>0</v>
      </c>
      <c r="DG161" s="79">
        <v>0</v>
      </c>
      <c r="DH161" s="79">
        <v>0</v>
      </c>
      <c r="DI161" s="79">
        <v>0</v>
      </c>
      <c r="DJ161" s="79">
        <v>0</v>
      </c>
      <c r="DK161" s="79">
        <v>0</v>
      </c>
      <c r="DL161" s="79">
        <v>0</v>
      </c>
      <c r="DM161" s="79">
        <v>0</v>
      </c>
      <c r="DN161" s="79">
        <v>0</v>
      </c>
      <c r="DO161" s="79">
        <v>0</v>
      </c>
      <c r="DP161" s="80">
        <v>0</v>
      </c>
      <c r="DQ161" s="79">
        <v>0</v>
      </c>
      <c r="DR161" s="79">
        <v>0</v>
      </c>
      <c r="DS161" s="79">
        <v>0</v>
      </c>
      <c r="DT161" s="79">
        <v>0</v>
      </c>
      <c r="DU161" s="79">
        <v>0</v>
      </c>
      <c r="DV161" s="79">
        <v>0</v>
      </c>
      <c r="DW161" s="79">
        <v>0</v>
      </c>
      <c r="DX161" s="79">
        <v>0</v>
      </c>
      <c r="DY161" s="79">
        <v>0</v>
      </c>
      <c r="DZ161" s="79">
        <v>0</v>
      </c>
      <c r="EA161" s="79">
        <v>0</v>
      </c>
      <c r="EB161" s="79">
        <v>0</v>
      </c>
      <c r="EC161" s="80">
        <v>0</v>
      </c>
      <c r="ED161" s="79">
        <v>0</v>
      </c>
      <c r="EE161" s="79">
        <v>0</v>
      </c>
      <c r="EF161" s="79">
        <v>0</v>
      </c>
      <c r="EG161" s="79">
        <v>0</v>
      </c>
      <c r="EH161" s="79">
        <v>0</v>
      </c>
      <c r="EI161" s="79">
        <v>0</v>
      </c>
      <c r="EJ161" s="79">
        <v>0</v>
      </c>
      <c r="EK161" s="79">
        <v>0</v>
      </c>
      <c r="EL161" s="79">
        <v>0</v>
      </c>
      <c r="EM161" s="79">
        <v>0</v>
      </c>
      <c r="EN161" s="79">
        <v>0</v>
      </c>
      <c r="EO161" s="79">
        <v>0</v>
      </c>
      <c r="EP161" s="80">
        <v>0</v>
      </c>
      <c r="EQ161" s="79">
        <v>0</v>
      </c>
      <c r="ER161" s="79">
        <v>0</v>
      </c>
      <c r="ES161" s="79">
        <v>0</v>
      </c>
      <c r="ET161" s="79">
        <v>0</v>
      </c>
      <c r="EU161" s="79">
        <v>0</v>
      </c>
      <c r="EV161" s="79">
        <v>0</v>
      </c>
      <c r="EW161" s="79">
        <v>0</v>
      </c>
      <c r="EX161" s="79">
        <v>0</v>
      </c>
      <c r="EY161" s="79">
        <v>0</v>
      </c>
      <c r="EZ161" s="79">
        <v>0</v>
      </c>
      <c r="FA161" s="79">
        <v>0</v>
      </c>
      <c r="FB161" s="79">
        <v>0</v>
      </c>
      <c r="FC161" s="80">
        <v>0</v>
      </c>
      <c r="FD161" s="79">
        <v>0</v>
      </c>
      <c r="FE161" s="79">
        <v>0</v>
      </c>
      <c r="FF161" s="79">
        <v>0</v>
      </c>
      <c r="FG161" s="79">
        <v>0</v>
      </c>
      <c r="FH161" s="79">
        <v>0</v>
      </c>
      <c r="FI161" s="79">
        <v>0</v>
      </c>
      <c r="FJ161" s="79">
        <v>0</v>
      </c>
      <c r="FK161" s="79">
        <v>0</v>
      </c>
      <c r="FL161" s="79">
        <v>0</v>
      </c>
      <c r="FM161" s="79">
        <v>0</v>
      </c>
      <c r="FN161" s="79">
        <v>0</v>
      </c>
      <c r="FO161" s="79">
        <v>0</v>
      </c>
      <c r="FP161" s="80">
        <v>0</v>
      </c>
      <c r="FQ161" s="79">
        <v>0</v>
      </c>
      <c r="FR161" s="79">
        <v>0</v>
      </c>
      <c r="FS161" s="79">
        <v>0</v>
      </c>
      <c r="FT161" s="79">
        <v>0</v>
      </c>
      <c r="FU161" s="79">
        <v>0</v>
      </c>
      <c r="FV161" s="79">
        <v>0</v>
      </c>
      <c r="FW161" s="79">
        <v>0</v>
      </c>
      <c r="FX161" s="79">
        <v>0</v>
      </c>
      <c r="FY161" s="79">
        <v>0</v>
      </c>
      <c r="FZ161" s="79">
        <v>0</v>
      </c>
      <c r="GA161" s="79">
        <v>0</v>
      </c>
      <c r="GB161" s="79">
        <v>0</v>
      </c>
      <c r="GC161" s="80">
        <v>0</v>
      </c>
      <c r="GD161" s="79"/>
      <c r="GE161" s="79"/>
      <c r="GF161" s="79"/>
      <c r="GG161" s="79"/>
      <c r="GH161" s="79"/>
      <c r="GI161" s="79"/>
      <c r="GJ161" s="79"/>
      <c r="GK161" s="79">
        <v>0</v>
      </c>
      <c r="GL161" s="79">
        <v>0</v>
      </c>
      <c r="GM161" s="79">
        <v>0</v>
      </c>
      <c r="GN161" s="79">
        <v>0</v>
      </c>
      <c r="GO161" s="79">
        <v>0</v>
      </c>
      <c r="GP161" s="80">
        <f t="shared" si="64"/>
        <v>0</v>
      </c>
      <c r="GQ161" s="79">
        <v>0</v>
      </c>
      <c r="GR161" s="79">
        <v>0</v>
      </c>
      <c r="GS161" s="79">
        <v>0</v>
      </c>
      <c r="GT161" s="79">
        <v>0</v>
      </c>
      <c r="GU161" s="79">
        <v>0</v>
      </c>
      <c r="GV161" s="79">
        <v>0</v>
      </c>
      <c r="GW161" s="79">
        <v>0</v>
      </c>
      <c r="GX161" s="79">
        <v>0</v>
      </c>
      <c r="GY161" s="79">
        <v>0</v>
      </c>
      <c r="GZ161" s="79">
        <v>0</v>
      </c>
      <c r="HA161" s="79">
        <v>0</v>
      </c>
      <c r="HB161" s="79">
        <v>0</v>
      </c>
      <c r="HC161" s="80">
        <f t="shared" si="65"/>
        <v>0</v>
      </c>
      <c r="HD161" s="79">
        <v>0</v>
      </c>
      <c r="HE161" s="79">
        <v>0</v>
      </c>
      <c r="HF161" s="79">
        <v>0</v>
      </c>
      <c r="HG161" s="79">
        <v>0</v>
      </c>
      <c r="HH161" s="79">
        <v>0</v>
      </c>
      <c r="HI161" s="79">
        <v>0</v>
      </c>
      <c r="HJ161" s="79">
        <v>0</v>
      </c>
      <c r="HK161" s="79">
        <v>0</v>
      </c>
      <c r="HL161" s="79">
        <v>0</v>
      </c>
      <c r="HM161" s="79">
        <v>0</v>
      </c>
      <c r="HN161" s="79">
        <v>0</v>
      </c>
      <c r="HO161" s="79">
        <v>0</v>
      </c>
      <c r="HP161" s="80">
        <f t="shared" si="66"/>
        <v>0</v>
      </c>
      <c r="HQ161" s="79">
        <v>0</v>
      </c>
      <c r="HR161" s="79">
        <v>0</v>
      </c>
      <c r="HS161" s="79">
        <v>0</v>
      </c>
      <c r="HT161" s="79">
        <v>0</v>
      </c>
      <c r="HU161" s="79">
        <v>0</v>
      </c>
      <c r="HV161" s="79">
        <v>0</v>
      </c>
      <c r="HW161" s="79">
        <v>0</v>
      </c>
      <c r="HX161" s="79">
        <v>0</v>
      </c>
      <c r="HY161" s="79">
        <v>0</v>
      </c>
      <c r="HZ161" s="79">
        <v>0</v>
      </c>
      <c r="IA161" s="79">
        <v>0</v>
      </c>
      <c r="IB161" s="79">
        <v>20</v>
      </c>
      <c r="IC161" s="80">
        <f t="shared" si="67"/>
        <v>20</v>
      </c>
      <c r="ID161" s="79">
        <v>20</v>
      </c>
      <c r="IE161" s="79">
        <v>0</v>
      </c>
      <c r="IF161" s="79">
        <v>0</v>
      </c>
      <c r="IG161" s="79">
        <v>0</v>
      </c>
      <c r="IH161" s="79">
        <v>0</v>
      </c>
      <c r="II161" s="79">
        <v>0</v>
      </c>
      <c r="IJ161" s="79">
        <v>0</v>
      </c>
      <c r="IK161" s="79">
        <v>0</v>
      </c>
      <c r="IL161" s="79">
        <v>0</v>
      </c>
      <c r="IM161" s="79">
        <v>0</v>
      </c>
      <c r="IN161" s="79">
        <v>0</v>
      </c>
      <c r="IO161" s="79">
        <v>0</v>
      </c>
      <c r="IP161" s="80">
        <f t="shared" si="68"/>
        <v>20</v>
      </c>
      <c r="IQ161" s="79">
        <v>0</v>
      </c>
      <c r="IR161" s="79">
        <v>0</v>
      </c>
      <c r="IS161" s="79">
        <v>0</v>
      </c>
      <c r="IT161" s="79">
        <v>0</v>
      </c>
      <c r="IU161" s="79">
        <v>0</v>
      </c>
      <c r="IV161" s="79">
        <v>0</v>
      </c>
      <c r="IW161" s="79">
        <v>0</v>
      </c>
      <c r="IX161" s="79">
        <v>0</v>
      </c>
      <c r="IY161" s="79">
        <v>0</v>
      </c>
      <c r="IZ161" s="79">
        <v>0</v>
      </c>
      <c r="JA161" s="79">
        <v>0</v>
      </c>
      <c r="JB161" s="79">
        <v>0</v>
      </c>
      <c r="JC161" s="80">
        <f t="shared" si="69"/>
        <v>0</v>
      </c>
      <c r="JD161" s="79">
        <v>0</v>
      </c>
      <c r="JE161" s="79">
        <v>0</v>
      </c>
      <c r="JF161" s="79">
        <v>0</v>
      </c>
      <c r="JG161" s="79">
        <v>0</v>
      </c>
      <c r="JH161" s="79">
        <v>0</v>
      </c>
      <c r="JI161" s="79">
        <v>0</v>
      </c>
      <c r="JJ161" s="79">
        <v>0</v>
      </c>
      <c r="JK161" s="79">
        <v>0</v>
      </c>
      <c r="JL161" s="79">
        <v>0</v>
      </c>
      <c r="JM161" s="79">
        <v>0</v>
      </c>
      <c r="JN161" s="79">
        <v>0</v>
      </c>
      <c r="JO161" s="79">
        <v>0</v>
      </c>
      <c r="JP161" s="80">
        <f t="shared" si="70"/>
        <v>0</v>
      </c>
      <c r="JQ161" s="79">
        <v>0</v>
      </c>
      <c r="JR161" s="79">
        <v>0</v>
      </c>
      <c r="JS161" s="79">
        <v>0</v>
      </c>
      <c r="JT161" s="79">
        <v>0</v>
      </c>
      <c r="JU161" s="79">
        <v>0</v>
      </c>
      <c r="JV161" s="79">
        <v>0</v>
      </c>
      <c r="JW161" s="79">
        <v>0</v>
      </c>
      <c r="JX161" s="79">
        <v>0</v>
      </c>
      <c r="JY161" s="79">
        <v>0</v>
      </c>
      <c r="JZ161" s="79">
        <v>0</v>
      </c>
      <c r="KA161" s="79">
        <v>0</v>
      </c>
      <c r="KB161" s="79">
        <v>0</v>
      </c>
      <c r="KC161" s="80">
        <f t="shared" si="71"/>
        <v>0</v>
      </c>
      <c r="KD161" s="79">
        <v>0</v>
      </c>
      <c r="KE161" s="79">
        <v>0</v>
      </c>
      <c r="KF161" s="79">
        <v>0</v>
      </c>
      <c r="KG161" s="79">
        <v>0</v>
      </c>
      <c r="KH161" s="79">
        <v>0</v>
      </c>
      <c r="KI161" s="79">
        <v>0</v>
      </c>
      <c r="KJ161" s="79">
        <v>0</v>
      </c>
      <c r="KK161" s="79">
        <v>0</v>
      </c>
      <c r="KL161" s="79">
        <v>0</v>
      </c>
      <c r="KM161" s="79">
        <v>0</v>
      </c>
      <c r="KN161" s="79">
        <v>0</v>
      </c>
      <c r="KO161" s="79">
        <v>0</v>
      </c>
      <c r="KP161" s="80">
        <f t="shared" si="72"/>
        <v>0</v>
      </c>
      <c r="KQ161" s="79">
        <v>0</v>
      </c>
      <c r="KR161" s="79">
        <v>0</v>
      </c>
      <c r="KS161" s="79">
        <v>0</v>
      </c>
      <c r="KT161" s="79">
        <v>0</v>
      </c>
      <c r="KU161" s="79">
        <v>0</v>
      </c>
      <c r="KV161" s="79">
        <v>0</v>
      </c>
      <c r="KW161" s="79">
        <v>0</v>
      </c>
      <c r="KX161" s="79">
        <v>0</v>
      </c>
      <c r="KY161" s="79">
        <v>0</v>
      </c>
      <c r="KZ161" s="79">
        <v>0</v>
      </c>
      <c r="LA161" s="79">
        <v>0</v>
      </c>
      <c r="LB161" s="79">
        <v>0</v>
      </c>
      <c r="LC161" s="80">
        <f t="shared" si="73"/>
        <v>0</v>
      </c>
      <c r="LD161" s="79">
        <v>0</v>
      </c>
      <c r="LE161" s="79">
        <v>0</v>
      </c>
      <c r="LF161" s="79">
        <v>0</v>
      </c>
      <c r="LG161" s="79">
        <v>0</v>
      </c>
      <c r="LH161" s="79">
        <v>0</v>
      </c>
      <c r="LI161" s="79">
        <v>0</v>
      </c>
      <c r="LJ161" s="81" t="e">
        <f>+INDEX(#REF!,MATCH($B161,#REF!,0),MATCH(LJ$6,#REF!,0))</f>
        <v>#REF!</v>
      </c>
      <c r="LK161" s="82"/>
      <c r="LL161" s="81"/>
      <c r="LM161" s="81"/>
      <c r="LN161" s="81"/>
      <c r="LO161" s="81"/>
      <c r="LP161" s="80" t="e">
        <f t="shared" si="74"/>
        <v>#REF!</v>
      </c>
    </row>
    <row r="162" spans="1:328" hidden="1" outlineLevel="1">
      <c r="B162" t="str">
        <f t="shared" si="63"/>
        <v>OTROSUCAYALI</v>
      </c>
      <c r="C162" s="78" t="s">
        <v>422</v>
      </c>
      <c r="D162" s="79">
        <v>0</v>
      </c>
      <c r="E162" s="79">
        <v>0</v>
      </c>
      <c r="F162" s="79">
        <v>0</v>
      </c>
      <c r="G162" s="79">
        <v>0</v>
      </c>
      <c r="H162" s="79">
        <v>0</v>
      </c>
      <c r="I162" s="79">
        <v>0</v>
      </c>
      <c r="J162" s="79">
        <v>0</v>
      </c>
      <c r="K162" s="79">
        <v>0</v>
      </c>
      <c r="L162" s="79">
        <v>0</v>
      </c>
      <c r="M162" s="79">
        <v>0</v>
      </c>
      <c r="N162" s="79">
        <v>0</v>
      </c>
      <c r="O162" s="79">
        <v>0</v>
      </c>
      <c r="P162" s="80">
        <v>0</v>
      </c>
      <c r="Q162" s="79">
        <v>0</v>
      </c>
      <c r="R162" s="79">
        <v>0</v>
      </c>
      <c r="S162" s="79">
        <v>0</v>
      </c>
      <c r="T162" s="79">
        <v>0</v>
      </c>
      <c r="U162" s="79">
        <v>0</v>
      </c>
      <c r="V162" s="79">
        <v>0</v>
      </c>
      <c r="W162" s="79">
        <v>0</v>
      </c>
      <c r="X162" s="79">
        <v>0</v>
      </c>
      <c r="Y162" s="79">
        <v>0</v>
      </c>
      <c r="Z162" s="79">
        <v>0</v>
      </c>
      <c r="AA162" s="79">
        <v>0</v>
      </c>
      <c r="AB162" s="79">
        <v>0</v>
      </c>
      <c r="AC162" s="80">
        <v>0</v>
      </c>
      <c r="AD162" s="79">
        <v>0</v>
      </c>
      <c r="AE162" s="79">
        <v>0</v>
      </c>
      <c r="AF162" s="79">
        <v>0</v>
      </c>
      <c r="AG162" s="79">
        <v>0</v>
      </c>
      <c r="AH162" s="79">
        <v>0</v>
      </c>
      <c r="AI162" s="79">
        <v>0</v>
      </c>
      <c r="AJ162" s="79">
        <v>0</v>
      </c>
      <c r="AK162" s="79">
        <v>0</v>
      </c>
      <c r="AL162" s="79">
        <v>0</v>
      </c>
      <c r="AM162" s="79">
        <v>0</v>
      </c>
      <c r="AN162" s="79">
        <v>0</v>
      </c>
      <c r="AO162" s="79">
        <v>0</v>
      </c>
      <c r="AP162" s="80">
        <v>0</v>
      </c>
      <c r="AQ162" s="79">
        <v>0</v>
      </c>
      <c r="AR162" s="79">
        <v>0</v>
      </c>
      <c r="AS162" s="79">
        <v>0</v>
      </c>
      <c r="AT162" s="79">
        <v>0</v>
      </c>
      <c r="AU162" s="79">
        <v>0</v>
      </c>
      <c r="AV162" s="79">
        <v>0</v>
      </c>
      <c r="AW162" s="79">
        <v>0</v>
      </c>
      <c r="AX162" s="79">
        <v>0</v>
      </c>
      <c r="AY162" s="79">
        <v>0</v>
      </c>
      <c r="AZ162" s="79">
        <v>0</v>
      </c>
      <c r="BA162" s="79">
        <v>0</v>
      </c>
      <c r="BB162" s="79">
        <v>0</v>
      </c>
      <c r="BC162" s="80">
        <v>0</v>
      </c>
      <c r="BD162" s="79">
        <v>0</v>
      </c>
      <c r="BE162" s="79">
        <v>0</v>
      </c>
      <c r="BF162" s="79">
        <v>0</v>
      </c>
      <c r="BG162" s="79">
        <v>0</v>
      </c>
      <c r="BH162" s="79">
        <v>0</v>
      </c>
      <c r="BI162" s="79">
        <v>0</v>
      </c>
      <c r="BJ162" s="79">
        <v>0</v>
      </c>
      <c r="BK162" s="79">
        <v>0</v>
      </c>
      <c r="BL162" s="79">
        <v>0</v>
      </c>
      <c r="BM162" s="79">
        <v>0</v>
      </c>
      <c r="BN162" s="79">
        <v>0</v>
      </c>
      <c r="BO162" s="79">
        <v>0</v>
      </c>
      <c r="BP162" s="80">
        <v>0</v>
      </c>
      <c r="BQ162" s="79">
        <v>0</v>
      </c>
      <c r="BR162" s="79">
        <v>0</v>
      </c>
      <c r="BS162" s="79">
        <v>0</v>
      </c>
      <c r="BT162" s="79">
        <v>0</v>
      </c>
      <c r="BU162" s="79">
        <v>0</v>
      </c>
      <c r="BV162" s="79">
        <v>0</v>
      </c>
      <c r="BW162" s="79">
        <v>0</v>
      </c>
      <c r="BX162" s="79">
        <v>0</v>
      </c>
      <c r="BY162" s="79">
        <v>0</v>
      </c>
      <c r="BZ162" s="79">
        <v>0</v>
      </c>
      <c r="CA162" s="79">
        <v>0</v>
      </c>
      <c r="CB162" s="79">
        <v>0</v>
      </c>
      <c r="CC162" s="80">
        <v>0</v>
      </c>
      <c r="CD162" s="79">
        <v>0</v>
      </c>
      <c r="CE162" s="79">
        <v>0</v>
      </c>
      <c r="CF162" s="79">
        <v>0</v>
      </c>
      <c r="CG162" s="79">
        <v>0</v>
      </c>
      <c r="CH162" s="79">
        <v>0</v>
      </c>
      <c r="CI162" s="79">
        <v>0</v>
      </c>
      <c r="CJ162" s="79">
        <v>0</v>
      </c>
      <c r="CK162" s="79">
        <v>0</v>
      </c>
      <c r="CL162" s="79">
        <v>0</v>
      </c>
      <c r="CM162" s="79">
        <v>0</v>
      </c>
      <c r="CN162" s="79">
        <v>0</v>
      </c>
      <c r="CO162" s="79">
        <v>0</v>
      </c>
      <c r="CP162" s="80">
        <v>0</v>
      </c>
      <c r="CQ162" s="79">
        <v>0</v>
      </c>
      <c r="CR162" s="79">
        <v>0</v>
      </c>
      <c r="CS162" s="79">
        <v>0</v>
      </c>
      <c r="CT162" s="79">
        <v>0</v>
      </c>
      <c r="CU162" s="79">
        <v>0</v>
      </c>
      <c r="CV162" s="79">
        <v>0</v>
      </c>
      <c r="CW162" s="79">
        <v>0</v>
      </c>
      <c r="CX162" s="79">
        <v>0</v>
      </c>
      <c r="CY162" s="79">
        <v>0</v>
      </c>
      <c r="CZ162" s="79">
        <v>0</v>
      </c>
      <c r="DA162" s="79">
        <v>0</v>
      </c>
      <c r="DB162" s="79">
        <v>0</v>
      </c>
      <c r="DC162" s="80">
        <v>0</v>
      </c>
      <c r="DD162" s="79">
        <v>0</v>
      </c>
      <c r="DE162" s="79">
        <v>0</v>
      </c>
      <c r="DF162" s="79">
        <v>0</v>
      </c>
      <c r="DG162" s="79">
        <v>0</v>
      </c>
      <c r="DH162" s="79">
        <v>0</v>
      </c>
      <c r="DI162" s="79">
        <v>0</v>
      </c>
      <c r="DJ162" s="79">
        <v>0</v>
      </c>
      <c r="DK162" s="79">
        <v>0</v>
      </c>
      <c r="DL162" s="79">
        <v>0</v>
      </c>
      <c r="DM162" s="79">
        <v>0</v>
      </c>
      <c r="DN162" s="79">
        <v>0</v>
      </c>
      <c r="DO162" s="79">
        <v>0</v>
      </c>
      <c r="DP162" s="80">
        <v>0</v>
      </c>
      <c r="DQ162" s="79">
        <v>0</v>
      </c>
      <c r="DR162" s="79">
        <v>0</v>
      </c>
      <c r="DS162" s="79">
        <v>0</v>
      </c>
      <c r="DT162" s="79">
        <v>0</v>
      </c>
      <c r="DU162" s="79">
        <v>0</v>
      </c>
      <c r="DV162" s="79">
        <v>0</v>
      </c>
      <c r="DW162" s="79">
        <v>0</v>
      </c>
      <c r="DX162" s="79">
        <v>0</v>
      </c>
      <c r="DY162" s="79">
        <v>0</v>
      </c>
      <c r="DZ162" s="79">
        <v>0</v>
      </c>
      <c r="EA162" s="79">
        <v>0</v>
      </c>
      <c r="EB162" s="79">
        <v>0</v>
      </c>
      <c r="EC162" s="80">
        <v>0</v>
      </c>
      <c r="ED162" s="79">
        <v>0</v>
      </c>
      <c r="EE162" s="79">
        <v>0</v>
      </c>
      <c r="EF162" s="79">
        <v>0</v>
      </c>
      <c r="EG162" s="79">
        <v>0</v>
      </c>
      <c r="EH162" s="79">
        <v>0</v>
      </c>
      <c r="EI162" s="79">
        <v>0</v>
      </c>
      <c r="EJ162" s="79">
        <v>0</v>
      </c>
      <c r="EK162" s="79">
        <v>0</v>
      </c>
      <c r="EL162" s="79">
        <v>0</v>
      </c>
      <c r="EM162" s="79">
        <v>0</v>
      </c>
      <c r="EN162" s="79">
        <v>0</v>
      </c>
      <c r="EO162" s="79">
        <v>0</v>
      </c>
      <c r="EP162" s="80">
        <v>0</v>
      </c>
      <c r="EQ162" s="79">
        <v>0</v>
      </c>
      <c r="ER162" s="79">
        <v>0</v>
      </c>
      <c r="ES162" s="79">
        <v>0</v>
      </c>
      <c r="ET162" s="79">
        <v>0</v>
      </c>
      <c r="EU162" s="79">
        <v>0</v>
      </c>
      <c r="EV162" s="79">
        <v>0</v>
      </c>
      <c r="EW162" s="79">
        <v>0</v>
      </c>
      <c r="EX162" s="79">
        <v>0</v>
      </c>
      <c r="EY162" s="79">
        <v>0</v>
      </c>
      <c r="EZ162" s="79">
        <v>0</v>
      </c>
      <c r="FA162" s="79">
        <v>0</v>
      </c>
      <c r="FB162" s="79">
        <v>0</v>
      </c>
      <c r="FC162" s="80">
        <v>0</v>
      </c>
      <c r="FD162" s="79">
        <v>0</v>
      </c>
      <c r="FE162" s="79">
        <v>0</v>
      </c>
      <c r="FF162" s="79">
        <v>0</v>
      </c>
      <c r="FG162" s="79">
        <v>0</v>
      </c>
      <c r="FH162" s="79">
        <v>0</v>
      </c>
      <c r="FI162" s="79">
        <v>0</v>
      </c>
      <c r="FJ162" s="79">
        <v>0</v>
      </c>
      <c r="FK162" s="79">
        <v>0</v>
      </c>
      <c r="FL162" s="79">
        <v>0</v>
      </c>
      <c r="FM162" s="79">
        <v>0</v>
      </c>
      <c r="FN162" s="79">
        <v>0</v>
      </c>
      <c r="FO162" s="79">
        <v>0</v>
      </c>
      <c r="FP162" s="80">
        <v>0</v>
      </c>
      <c r="FQ162" s="79">
        <v>0</v>
      </c>
      <c r="FR162" s="79">
        <v>0</v>
      </c>
      <c r="FS162" s="79">
        <v>0</v>
      </c>
      <c r="FT162" s="79">
        <v>0</v>
      </c>
      <c r="FU162" s="79">
        <v>0</v>
      </c>
      <c r="FV162" s="79">
        <v>0</v>
      </c>
      <c r="FW162" s="79">
        <v>0</v>
      </c>
      <c r="FX162" s="79">
        <v>0</v>
      </c>
      <c r="FY162" s="79">
        <v>0</v>
      </c>
      <c r="FZ162" s="79">
        <v>0</v>
      </c>
      <c r="GA162" s="79">
        <v>0</v>
      </c>
      <c r="GB162" s="79">
        <v>0</v>
      </c>
      <c r="GC162" s="80">
        <v>0</v>
      </c>
      <c r="GD162" s="79"/>
      <c r="GE162" s="79"/>
      <c r="GF162" s="79"/>
      <c r="GG162" s="79"/>
      <c r="GH162" s="79"/>
      <c r="GI162" s="79"/>
      <c r="GJ162" s="79"/>
      <c r="GK162" s="79"/>
      <c r="GL162" s="79"/>
      <c r="GM162" s="79"/>
      <c r="GN162" s="79"/>
      <c r="GO162" s="79"/>
      <c r="GP162" s="80">
        <f t="shared" si="64"/>
        <v>0</v>
      </c>
      <c r="GQ162" s="79">
        <v>0</v>
      </c>
      <c r="GR162" s="79">
        <v>0</v>
      </c>
      <c r="GS162" s="79">
        <v>0</v>
      </c>
      <c r="GT162" s="79">
        <v>0</v>
      </c>
      <c r="GU162" s="79">
        <v>0</v>
      </c>
      <c r="GV162" s="79">
        <v>0</v>
      </c>
      <c r="GW162" s="79">
        <v>0</v>
      </c>
      <c r="GX162" s="79">
        <v>0</v>
      </c>
      <c r="GY162" s="79">
        <v>0</v>
      </c>
      <c r="GZ162" s="79">
        <v>0</v>
      </c>
      <c r="HA162" s="79">
        <v>0</v>
      </c>
      <c r="HB162" s="79">
        <v>0</v>
      </c>
      <c r="HC162" s="80">
        <f t="shared" si="65"/>
        <v>0</v>
      </c>
      <c r="HD162" s="79">
        <v>0</v>
      </c>
      <c r="HE162" s="79">
        <v>0</v>
      </c>
      <c r="HF162" s="79">
        <v>0</v>
      </c>
      <c r="HG162" s="79">
        <v>0</v>
      </c>
      <c r="HH162" s="79">
        <v>0</v>
      </c>
      <c r="HI162" s="79">
        <v>0</v>
      </c>
      <c r="HJ162" s="79">
        <v>0</v>
      </c>
      <c r="HK162" s="79">
        <v>0</v>
      </c>
      <c r="HL162" s="79">
        <v>0</v>
      </c>
      <c r="HM162" s="79">
        <v>0</v>
      </c>
      <c r="HN162" s="79">
        <v>0</v>
      </c>
      <c r="HO162" s="79">
        <v>0</v>
      </c>
      <c r="HP162" s="80">
        <f t="shared" si="66"/>
        <v>0</v>
      </c>
      <c r="HQ162" s="79">
        <v>0</v>
      </c>
      <c r="HR162" s="79">
        <v>0</v>
      </c>
      <c r="HS162" s="79">
        <v>0</v>
      </c>
      <c r="HT162" s="79">
        <v>0</v>
      </c>
      <c r="HU162" s="79">
        <v>0</v>
      </c>
      <c r="HV162" s="79">
        <v>0</v>
      </c>
      <c r="HW162" s="79">
        <v>0</v>
      </c>
      <c r="HX162" s="79">
        <v>0</v>
      </c>
      <c r="HY162" s="79">
        <v>0</v>
      </c>
      <c r="HZ162" s="79">
        <v>0</v>
      </c>
      <c r="IA162" s="79">
        <v>0</v>
      </c>
      <c r="IB162" s="79">
        <v>0</v>
      </c>
      <c r="IC162" s="80">
        <f t="shared" si="67"/>
        <v>0</v>
      </c>
      <c r="ID162" s="79">
        <v>0</v>
      </c>
      <c r="IE162" s="79">
        <v>0</v>
      </c>
      <c r="IF162" s="79">
        <v>0</v>
      </c>
      <c r="IG162" s="79">
        <v>0</v>
      </c>
      <c r="IH162" s="79">
        <v>0</v>
      </c>
      <c r="II162" s="79">
        <v>0</v>
      </c>
      <c r="IJ162" s="79">
        <v>0</v>
      </c>
      <c r="IK162" s="79">
        <v>0</v>
      </c>
      <c r="IL162" s="79">
        <v>0</v>
      </c>
      <c r="IM162" s="79">
        <v>0</v>
      </c>
      <c r="IN162" s="79">
        <v>0</v>
      </c>
      <c r="IO162" s="79">
        <v>0</v>
      </c>
      <c r="IP162" s="80">
        <f t="shared" si="68"/>
        <v>0</v>
      </c>
      <c r="IQ162" s="79">
        <v>0</v>
      </c>
      <c r="IR162" s="79">
        <v>0</v>
      </c>
      <c r="IS162" s="79">
        <v>0</v>
      </c>
      <c r="IT162" s="79">
        <v>0</v>
      </c>
      <c r="IU162" s="79">
        <v>0</v>
      </c>
      <c r="IV162" s="79">
        <v>0</v>
      </c>
      <c r="IW162" s="79">
        <v>0</v>
      </c>
      <c r="IX162" s="79">
        <v>0</v>
      </c>
      <c r="IY162" s="79">
        <v>0</v>
      </c>
      <c r="IZ162" s="79">
        <v>0</v>
      </c>
      <c r="JA162" s="79">
        <v>0</v>
      </c>
      <c r="JB162" s="79">
        <v>0</v>
      </c>
      <c r="JC162" s="80">
        <f t="shared" si="69"/>
        <v>0</v>
      </c>
      <c r="JD162" s="79">
        <v>0</v>
      </c>
      <c r="JE162" s="79">
        <v>0</v>
      </c>
      <c r="JF162" s="79">
        <v>0</v>
      </c>
      <c r="JG162" s="79">
        <v>0</v>
      </c>
      <c r="JH162" s="79">
        <v>0</v>
      </c>
      <c r="JI162" s="79">
        <v>0</v>
      </c>
      <c r="JJ162" s="79">
        <v>0</v>
      </c>
      <c r="JK162" s="79">
        <v>0</v>
      </c>
      <c r="JL162" s="79">
        <v>0</v>
      </c>
      <c r="JM162" s="79">
        <v>0</v>
      </c>
      <c r="JN162" s="79">
        <v>0</v>
      </c>
      <c r="JO162" s="79">
        <v>0</v>
      </c>
      <c r="JP162" s="80">
        <f t="shared" si="70"/>
        <v>0</v>
      </c>
      <c r="JQ162" s="79">
        <v>0</v>
      </c>
      <c r="JR162" s="79">
        <v>0</v>
      </c>
      <c r="JS162" s="79">
        <v>0</v>
      </c>
      <c r="JT162" s="79">
        <v>0</v>
      </c>
      <c r="JU162" s="79">
        <v>0</v>
      </c>
      <c r="JV162" s="79">
        <v>0</v>
      </c>
      <c r="JW162" s="79">
        <v>0</v>
      </c>
      <c r="JX162" s="79">
        <v>0</v>
      </c>
      <c r="JY162" s="79">
        <v>0</v>
      </c>
      <c r="JZ162" s="79">
        <v>300</v>
      </c>
      <c r="KA162" s="79">
        <v>0</v>
      </c>
      <c r="KB162" s="79">
        <v>0</v>
      </c>
      <c r="KC162" s="80">
        <f t="shared" si="71"/>
        <v>300</v>
      </c>
      <c r="KD162" s="79">
        <v>0</v>
      </c>
      <c r="KE162" s="79">
        <v>0</v>
      </c>
      <c r="KF162" s="79">
        <v>0</v>
      </c>
      <c r="KG162" s="79">
        <v>0</v>
      </c>
      <c r="KH162" s="79">
        <v>0</v>
      </c>
      <c r="KI162" s="79">
        <v>0</v>
      </c>
      <c r="KJ162" s="79">
        <v>0</v>
      </c>
      <c r="KK162" s="79">
        <v>0</v>
      </c>
      <c r="KL162" s="79">
        <v>0</v>
      </c>
      <c r="KM162" s="79">
        <v>0</v>
      </c>
      <c r="KN162" s="79">
        <v>0</v>
      </c>
      <c r="KO162" s="79">
        <v>0</v>
      </c>
      <c r="KP162" s="80">
        <f t="shared" si="72"/>
        <v>0</v>
      </c>
      <c r="KQ162" s="79">
        <v>0</v>
      </c>
      <c r="KR162" s="79">
        <v>0</v>
      </c>
      <c r="KS162" s="79">
        <v>0</v>
      </c>
      <c r="KT162" s="79">
        <v>0</v>
      </c>
      <c r="KU162" s="79">
        <v>0</v>
      </c>
      <c r="KV162" s="79">
        <v>0</v>
      </c>
      <c r="KW162" s="79">
        <v>0</v>
      </c>
      <c r="KX162" s="79">
        <v>0</v>
      </c>
      <c r="KY162" s="79">
        <v>0</v>
      </c>
      <c r="KZ162" s="79">
        <v>0</v>
      </c>
      <c r="LA162" s="79">
        <v>0</v>
      </c>
      <c r="LB162" s="79">
        <v>0</v>
      </c>
      <c r="LC162" s="80">
        <f t="shared" si="73"/>
        <v>0</v>
      </c>
      <c r="LD162" s="79">
        <v>0</v>
      </c>
      <c r="LE162" s="79">
        <v>0</v>
      </c>
      <c r="LF162" s="79">
        <v>0</v>
      </c>
      <c r="LG162" s="79">
        <v>0</v>
      </c>
      <c r="LH162" s="79">
        <v>0</v>
      </c>
      <c r="LI162" s="79">
        <v>0</v>
      </c>
      <c r="LJ162" s="81" t="e">
        <f>+INDEX(#REF!,MATCH($B162,#REF!,0),MATCH(LJ$6,#REF!,0))</f>
        <v>#REF!</v>
      </c>
      <c r="LK162" s="82"/>
      <c r="LL162" s="81"/>
      <c r="LM162" s="81"/>
      <c r="LN162" s="81"/>
      <c r="LO162" s="81"/>
      <c r="LP162" s="80" t="e">
        <f t="shared" si="74"/>
        <v>#REF!</v>
      </c>
    </row>
    <row r="163" spans="1:328" s="86" customFormat="1" collapsed="1">
      <c r="A163" s="53"/>
      <c r="B163" t="str">
        <f>+C163</f>
        <v>TOTAL</v>
      </c>
      <c r="C163" s="88" t="s">
        <v>428</v>
      </c>
      <c r="D163" s="84">
        <v>72656463.669999987</v>
      </c>
      <c r="E163" s="84">
        <v>72656463.669999987</v>
      </c>
      <c r="F163" s="84">
        <v>72656463.669999987</v>
      </c>
      <c r="G163" s="84">
        <v>92760350.11999999</v>
      </c>
      <c r="H163" s="84">
        <v>92760350.11999999</v>
      </c>
      <c r="I163" s="84">
        <v>92760350.11999999</v>
      </c>
      <c r="J163" s="84">
        <v>70707121.350000009</v>
      </c>
      <c r="K163" s="84">
        <v>70707121.350000009</v>
      </c>
      <c r="L163" s="84">
        <v>70707121.350000009</v>
      </c>
      <c r="M163" s="84">
        <v>102064046.14999999</v>
      </c>
      <c r="N163" s="84">
        <v>102064046.14999999</v>
      </c>
      <c r="O163" s="84">
        <v>102064046.14999999</v>
      </c>
      <c r="P163" s="289">
        <v>1014563943.8700001</v>
      </c>
      <c r="Q163" s="84">
        <v>113970835.51999997</v>
      </c>
      <c r="R163" s="84">
        <v>113970835.51999997</v>
      </c>
      <c r="S163" s="84">
        <v>113970835.51999997</v>
      </c>
      <c r="T163" s="84">
        <v>116631166.36</v>
      </c>
      <c r="U163" s="84">
        <v>116631166.36</v>
      </c>
      <c r="V163" s="84">
        <v>116631166.36</v>
      </c>
      <c r="W163" s="84">
        <v>162779936.28000009</v>
      </c>
      <c r="X163" s="84">
        <v>162779936.28000009</v>
      </c>
      <c r="Y163" s="84">
        <v>162779936.28000009</v>
      </c>
      <c r="Z163" s="84">
        <v>76416205.129999995</v>
      </c>
      <c r="AA163" s="84">
        <v>76416205.129999995</v>
      </c>
      <c r="AB163" s="84">
        <v>76416205.129999995</v>
      </c>
      <c r="AC163" s="289">
        <v>1409394429.8700001</v>
      </c>
      <c r="AD163" s="84">
        <v>41804060.949999988</v>
      </c>
      <c r="AE163" s="84">
        <v>41804060.949999988</v>
      </c>
      <c r="AF163" s="84">
        <v>41804060.949999988</v>
      </c>
      <c r="AG163" s="84">
        <v>54970197.049999997</v>
      </c>
      <c r="AH163" s="84">
        <v>54970197.049999997</v>
      </c>
      <c r="AI163" s="84">
        <v>54970197.049999997</v>
      </c>
      <c r="AJ163" s="84">
        <v>24249405.45999999</v>
      </c>
      <c r="AK163" s="84">
        <v>24249405.45999999</v>
      </c>
      <c r="AL163" s="84">
        <v>24249405.45999999</v>
      </c>
      <c r="AM163" s="84">
        <v>21866948.490000006</v>
      </c>
      <c r="AN163" s="84">
        <v>21866948.490000006</v>
      </c>
      <c r="AO163" s="84">
        <v>21866948.490000006</v>
      </c>
      <c r="AP163" s="289">
        <v>428671835.85000002</v>
      </c>
      <c r="AQ163" s="84">
        <v>20403073.759999994</v>
      </c>
      <c r="AR163" s="84">
        <v>20403073.759999994</v>
      </c>
      <c r="AS163" s="84">
        <v>20403073.759999994</v>
      </c>
      <c r="AT163" s="84">
        <v>20581819.650000006</v>
      </c>
      <c r="AU163" s="84">
        <v>20581819.650000006</v>
      </c>
      <c r="AV163" s="84">
        <v>20581819.650000006</v>
      </c>
      <c r="AW163" s="84">
        <v>15827658.92</v>
      </c>
      <c r="AX163" s="84">
        <v>15827658.92</v>
      </c>
      <c r="AY163" s="84">
        <v>15827658.92</v>
      </c>
      <c r="AZ163" s="84">
        <v>21491033.050000012</v>
      </c>
      <c r="BA163" s="84">
        <v>21491033.050000012</v>
      </c>
      <c r="BB163" s="84">
        <v>21491033.050000012</v>
      </c>
      <c r="BC163" s="289">
        <v>234910756.13999993</v>
      </c>
      <c r="BD163" s="84">
        <v>19980674.23</v>
      </c>
      <c r="BE163" s="84">
        <v>19980674.23</v>
      </c>
      <c r="BF163" s="84">
        <v>19980674.23</v>
      </c>
      <c r="BG163" s="84">
        <v>19920358.129999995</v>
      </c>
      <c r="BH163" s="84">
        <v>19920358.129999995</v>
      </c>
      <c r="BI163" s="84">
        <v>19920358.129999995</v>
      </c>
      <c r="BJ163" s="84">
        <v>32376027.710000005</v>
      </c>
      <c r="BK163" s="84">
        <v>32376027.710000005</v>
      </c>
      <c r="BL163" s="84">
        <v>32376027.710000005</v>
      </c>
      <c r="BM163" s="84">
        <v>34909794.619999997</v>
      </c>
      <c r="BN163" s="84">
        <v>34909794.619999997</v>
      </c>
      <c r="BO163" s="84">
        <v>34909794.619999997</v>
      </c>
      <c r="BP163" s="289">
        <v>321560564.06999999</v>
      </c>
      <c r="BQ163" s="84">
        <v>28950694.630000003</v>
      </c>
      <c r="BR163" s="84">
        <v>28950694.630000003</v>
      </c>
      <c r="BS163" s="84">
        <v>28950694.630000003</v>
      </c>
      <c r="BT163" s="84">
        <v>59138906.219999991</v>
      </c>
      <c r="BU163" s="84">
        <v>59138906.219999991</v>
      </c>
      <c r="BV163" s="84">
        <v>59138906.219999991</v>
      </c>
      <c r="BW163" s="84">
        <v>86641614.290000007</v>
      </c>
      <c r="BX163" s="84">
        <v>86641614.290000007</v>
      </c>
      <c r="BY163" s="84">
        <v>86641614.290000007</v>
      </c>
      <c r="BZ163" s="84">
        <v>103681194.89000002</v>
      </c>
      <c r="CA163" s="84">
        <v>103681194.89000002</v>
      </c>
      <c r="CB163" s="84">
        <v>103681194.89000002</v>
      </c>
      <c r="CC163" s="289">
        <v>835237230.08999991</v>
      </c>
      <c r="CD163" s="84">
        <v>106848174.66000003</v>
      </c>
      <c r="CE163" s="84">
        <v>106848174.66000003</v>
      </c>
      <c r="CF163" s="84">
        <v>106848174.66000003</v>
      </c>
      <c r="CG163" s="84">
        <v>103797594.19999997</v>
      </c>
      <c r="CH163" s="84">
        <v>103797594.19999997</v>
      </c>
      <c r="CI163" s="84">
        <v>103797594.19999997</v>
      </c>
      <c r="CJ163" s="84">
        <v>99641422.060000002</v>
      </c>
      <c r="CK163" s="84">
        <v>99641422.060000002</v>
      </c>
      <c r="CL163" s="84">
        <v>99641422.060000002</v>
      </c>
      <c r="CM163" s="84">
        <v>112694246.49000004</v>
      </c>
      <c r="CN163" s="84">
        <v>112694246.49000004</v>
      </c>
      <c r="CO163" s="84">
        <v>112694246.49000004</v>
      </c>
      <c r="CP163" s="289">
        <v>1268944312.23</v>
      </c>
      <c r="CQ163" s="84">
        <v>71144117.480000004</v>
      </c>
      <c r="CR163" s="84">
        <v>71144117.480000004</v>
      </c>
      <c r="CS163" s="84">
        <v>71144117.480000004</v>
      </c>
      <c r="CT163" s="84">
        <v>73303646.390000001</v>
      </c>
      <c r="CU163" s="84">
        <v>73306646.390000001</v>
      </c>
      <c r="CV163" s="84">
        <v>73306646.390000001</v>
      </c>
      <c r="CW163" s="84">
        <v>77991098.830000013</v>
      </c>
      <c r="CX163" s="84">
        <v>77991098.830000013</v>
      </c>
      <c r="CY163" s="84">
        <v>77991198.830000013</v>
      </c>
      <c r="CZ163" s="84">
        <v>81159391.320000008</v>
      </c>
      <c r="DA163" s="84">
        <v>81158491.320000008</v>
      </c>
      <c r="DB163" s="84">
        <v>81158491.320000008</v>
      </c>
      <c r="DC163" s="289">
        <v>910799062.06000018</v>
      </c>
      <c r="DD163" s="84">
        <v>91776685.580000013</v>
      </c>
      <c r="DE163" s="84">
        <v>91776685.580000013</v>
      </c>
      <c r="DF163" s="84">
        <v>91811884.87000002</v>
      </c>
      <c r="DG163" s="84">
        <v>100126601.59</v>
      </c>
      <c r="DH163" s="84">
        <v>100237210.56</v>
      </c>
      <c r="DI163" s="84">
        <v>100237210.56</v>
      </c>
      <c r="DJ163" s="84">
        <v>114895210.78999998</v>
      </c>
      <c r="DK163" s="84">
        <v>114895210.78999998</v>
      </c>
      <c r="DL163" s="84">
        <v>114895210.78999998</v>
      </c>
      <c r="DM163" s="84">
        <v>115727218.08000001</v>
      </c>
      <c r="DN163" s="84">
        <v>115706313.98000002</v>
      </c>
      <c r="DO163" s="84">
        <v>115727218.08000001</v>
      </c>
      <c r="DP163" s="289">
        <v>1267812661.2500005</v>
      </c>
      <c r="DQ163" s="84">
        <v>83492559.399999991</v>
      </c>
      <c r="DR163" s="84">
        <v>83487796.399999991</v>
      </c>
      <c r="DS163" s="84">
        <v>83599648.399999991</v>
      </c>
      <c r="DT163" s="84">
        <v>183494834.34999996</v>
      </c>
      <c r="DU163" s="84">
        <v>132084670.34999998</v>
      </c>
      <c r="DV163" s="84">
        <v>369307815.57999992</v>
      </c>
      <c r="DW163" s="84">
        <v>220464074.67000005</v>
      </c>
      <c r="DX163" s="84">
        <v>172471721.34000003</v>
      </c>
      <c r="DY163" s="84">
        <v>196509470.49999997</v>
      </c>
      <c r="DZ163" s="84">
        <v>214759470.59000006</v>
      </c>
      <c r="EA163" s="84">
        <v>218426543.87</v>
      </c>
      <c r="EB163" s="84">
        <v>332174834.50999999</v>
      </c>
      <c r="EC163" s="289">
        <v>2290273439.9599996</v>
      </c>
      <c r="ED163" s="84">
        <v>176297353.28000003</v>
      </c>
      <c r="EE163" s="84">
        <v>193546529.96999991</v>
      </c>
      <c r="EF163" s="84">
        <v>249338352.5699999</v>
      </c>
      <c r="EG163" s="84">
        <v>234546493.43999997</v>
      </c>
      <c r="EH163" s="84">
        <v>348657280.10000002</v>
      </c>
      <c r="EI163" s="84">
        <v>239475569.84999999</v>
      </c>
      <c r="EJ163" s="84">
        <v>238138614.25</v>
      </c>
      <c r="EK163" s="84">
        <v>269285134.1400001</v>
      </c>
      <c r="EL163" s="84">
        <v>337306550.36999989</v>
      </c>
      <c r="EM163" s="84">
        <v>254684064.87000003</v>
      </c>
      <c r="EN163" s="84">
        <v>339955739.88000005</v>
      </c>
      <c r="EO163" s="84">
        <v>450322788.17000002</v>
      </c>
      <c r="EP163" s="289">
        <v>3331554470.8900008</v>
      </c>
      <c r="EQ163" s="84">
        <v>257649599.58999994</v>
      </c>
      <c r="ER163" s="84">
        <v>269387858.80999994</v>
      </c>
      <c r="ES163" s="84">
        <v>427340194.01999998</v>
      </c>
      <c r="ET163" s="84">
        <v>372062007.11999989</v>
      </c>
      <c r="EU163" s="84">
        <v>775805144.80000007</v>
      </c>
      <c r="EV163" s="84">
        <v>442789625.05000007</v>
      </c>
      <c r="EW163" s="84">
        <v>500525423.73999995</v>
      </c>
      <c r="EX163" s="84">
        <v>509417387.00000006</v>
      </c>
      <c r="EY163" s="84">
        <v>538097503</v>
      </c>
      <c r="EZ163" s="84">
        <v>581828502.4599998</v>
      </c>
      <c r="FA163" s="84">
        <v>689180437.48000002</v>
      </c>
      <c r="FB163" s="84">
        <v>1013531680.8099999</v>
      </c>
      <c r="FC163" s="289">
        <v>6377615363.8800001</v>
      </c>
      <c r="FD163" s="84">
        <v>394859902.37</v>
      </c>
      <c r="FE163" s="84">
        <v>455375702.19</v>
      </c>
      <c r="FF163" s="84">
        <v>504717498.58000004</v>
      </c>
      <c r="FG163" s="84">
        <v>548802980.99000013</v>
      </c>
      <c r="FH163" s="84">
        <v>659890049.4199996</v>
      </c>
      <c r="FI163" s="84">
        <v>612459166.44999993</v>
      </c>
      <c r="FJ163" s="84">
        <v>659778736.32999992</v>
      </c>
      <c r="FK163" s="84">
        <v>671237669.32000017</v>
      </c>
      <c r="FL163" s="84">
        <v>709135414.88</v>
      </c>
      <c r="FM163" s="84">
        <v>677626982.98000002</v>
      </c>
      <c r="FN163" s="84">
        <v>691934278.24000025</v>
      </c>
      <c r="FO163" s="84">
        <v>912389037.85000026</v>
      </c>
      <c r="FP163" s="289">
        <v>7498207419.5999985</v>
      </c>
      <c r="FQ163" s="84">
        <v>571557486.43999982</v>
      </c>
      <c r="FR163" s="84">
        <v>625639242.91999996</v>
      </c>
      <c r="FS163" s="84">
        <v>509536331.05999994</v>
      </c>
      <c r="FT163" s="84">
        <v>658504066.89999998</v>
      </c>
      <c r="FU163" s="84">
        <v>765260358.38999987</v>
      </c>
      <c r="FV163" s="84">
        <v>780668951.21999991</v>
      </c>
      <c r="FW163" s="84">
        <v>700234905.01000011</v>
      </c>
      <c r="FX163" s="84">
        <v>712948214.70999992</v>
      </c>
      <c r="FY163" s="84">
        <v>700059698.63999999</v>
      </c>
      <c r="FZ163" s="84">
        <v>829882992.55000007</v>
      </c>
      <c r="GA163" s="84">
        <v>879760081.13000023</v>
      </c>
      <c r="GB163" s="84">
        <v>1182494718.8099999</v>
      </c>
      <c r="GC163" s="289">
        <v>8916547047.7799988</v>
      </c>
      <c r="GD163" s="84">
        <v>611061539.94999993</v>
      </c>
      <c r="GE163" s="84">
        <v>609648803.56000006</v>
      </c>
      <c r="GF163" s="84">
        <v>710800071.90999997</v>
      </c>
      <c r="GG163" s="84">
        <v>575245127.4000001</v>
      </c>
      <c r="GH163" s="84">
        <v>751000960.10000002</v>
      </c>
      <c r="GI163" s="84">
        <v>638069350.57999992</v>
      </c>
      <c r="GJ163" s="84">
        <v>668501412.90999997</v>
      </c>
      <c r="GK163" s="84">
        <v>628931818.64999998</v>
      </c>
      <c r="GL163" s="84">
        <v>674092752.41000009</v>
      </c>
      <c r="GM163" s="84">
        <v>695184664.38999987</v>
      </c>
      <c r="GN163" s="84">
        <v>604989443.79000008</v>
      </c>
      <c r="GO163" s="84">
        <v>911683755.84000015</v>
      </c>
      <c r="GP163" s="289">
        <v>8079209701.4899998</v>
      </c>
      <c r="GQ163" s="84">
        <v>449865326.5</v>
      </c>
      <c r="GR163" s="84">
        <v>559219349.35000002</v>
      </c>
      <c r="GS163" s="84">
        <v>619384533.83000016</v>
      </c>
      <c r="GT163" s="84">
        <v>555935428.27000022</v>
      </c>
      <c r="GU163" s="84">
        <v>476632455.48999995</v>
      </c>
      <c r="GV163" s="84">
        <v>558902556.84000027</v>
      </c>
      <c r="GW163" s="84">
        <v>573050203.92000008</v>
      </c>
      <c r="GX163" s="84">
        <v>623872354.54999995</v>
      </c>
      <c r="GY163" s="84">
        <v>577467486.6400001</v>
      </c>
      <c r="GZ163" s="84">
        <v>674985381.36999977</v>
      </c>
      <c r="HA163" s="84">
        <v>596198108.16000021</v>
      </c>
      <c r="HB163" s="84">
        <v>604152906.30999994</v>
      </c>
      <c r="HC163" s="289">
        <v>6869666091.2299995</v>
      </c>
      <c r="HD163" s="84">
        <v>276946091.24000001</v>
      </c>
      <c r="HE163" s="84">
        <v>279959818.39999998</v>
      </c>
      <c r="HF163" s="84">
        <v>264783462.87999994</v>
      </c>
      <c r="HG163" s="84">
        <v>247506221.47999999</v>
      </c>
      <c r="HH163" s="84">
        <v>253644327.1099999</v>
      </c>
      <c r="HI163" s="84">
        <v>282894345.41000003</v>
      </c>
      <c r="HJ163" s="84">
        <v>234410883.20999998</v>
      </c>
      <c r="HK163" s="84">
        <v>299298446.15999997</v>
      </c>
      <c r="HL163" s="84">
        <v>255086912.88999996</v>
      </c>
      <c r="HM163" s="84">
        <v>243003323.59000003</v>
      </c>
      <c r="HN163" s="84">
        <v>253630212.76999995</v>
      </c>
      <c r="HO163" s="84">
        <v>442984800.07999992</v>
      </c>
      <c r="HP163" s="289">
        <v>3334148845.2200003</v>
      </c>
      <c r="HQ163" s="84">
        <v>231356433.66000003</v>
      </c>
      <c r="HR163" s="84">
        <v>195109914.45999998</v>
      </c>
      <c r="HS163" s="84">
        <v>219028065.71999997</v>
      </c>
      <c r="HT163" s="84">
        <v>236991580.22999999</v>
      </c>
      <c r="HU163" s="84">
        <v>286517035.13999993</v>
      </c>
      <c r="HV163" s="84">
        <v>319149016.34000009</v>
      </c>
      <c r="HW163" s="84">
        <v>345069981.90000015</v>
      </c>
      <c r="HX163" s="84">
        <v>371881932.17999995</v>
      </c>
      <c r="HY163" s="84">
        <v>333713815.94999999</v>
      </c>
      <c r="HZ163" s="84">
        <v>383325884.27999997</v>
      </c>
      <c r="IA163" s="84">
        <v>420952149.30000007</v>
      </c>
      <c r="IB163" s="84">
        <v>631641025.85999978</v>
      </c>
      <c r="IC163" s="289">
        <v>3974736835.0200009</v>
      </c>
      <c r="ID163" s="84">
        <v>225060692.39000008</v>
      </c>
      <c r="IE163" s="84">
        <v>331246909.79000008</v>
      </c>
      <c r="IF163" s="84">
        <v>316335235.8300001</v>
      </c>
      <c r="IG163" s="84">
        <v>368747174.96999997</v>
      </c>
      <c r="IH163" s="84">
        <v>381572968.26999998</v>
      </c>
      <c r="II163" s="84">
        <v>386450794.18999994</v>
      </c>
      <c r="IJ163" s="84">
        <v>413923982.96999997</v>
      </c>
      <c r="IK163" s="84">
        <v>404813870.90999997</v>
      </c>
      <c r="IL163" s="84">
        <v>487801463.05000001</v>
      </c>
      <c r="IM163" s="84">
        <v>460053083</v>
      </c>
      <c r="IN163" s="84">
        <v>435001304</v>
      </c>
      <c r="IO163" s="84">
        <v>743625968.93000007</v>
      </c>
      <c r="IP163" s="289">
        <v>4954633448.3000002</v>
      </c>
      <c r="IQ163" s="84">
        <v>326467261</v>
      </c>
      <c r="IR163" s="84">
        <v>400107619.60000002</v>
      </c>
      <c r="IS163" s="84">
        <v>435524910.75999999</v>
      </c>
      <c r="IT163" s="84">
        <v>431581314</v>
      </c>
      <c r="IU163" s="84">
        <v>295062090</v>
      </c>
      <c r="IV163" s="84">
        <v>448854521.50999999</v>
      </c>
      <c r="IW163" s="84">
        <v>477386877.27999997</v>
      </c>
      <c r="IX163" s="84">
        <v>535261744.65999997</v>
      </c>
      <c r="IY163" s="84">
        <v>491905355.09000003</v>
      </c>
      <c r="IZ163" s="84">
        <v>623008069</v>
      </c>
      <c r="JA163" s="84">
        <v>608467466</v>
      </c>
      <c r="JB163" s="84">
        <v>828993141</v>
      </c>
      <c r="JC163" s="289">
        <v>5902620369.8999996</v>
      </c>
      <c r="JD163" s="84">
        <v>310695285</v>
      </c>
      <c r="JE163" s="84">
        <v>346530220</v>
      </c>
      <c r="JF163" s="84">
        <v>395713065</v>
      </c>
      <c r="JG163" s="84">
        <v>262201423</v>
      </c>
      <c r="JH163" s="84">
        <v>244016605</v>
      </c>
      <c r="JI163" s="84">
        <v>351367070</v>
      </c>
      <c r="JJ163" s="84">
        <v>361189417</v>
      </c>
      <c r="JK163" s="84">
        <v>301070079</v>
      </c>
      <c r="JL163" s="84">
        <v>321572025</v>
      </c>
      <c r="JM163" s="84">
        <v>379226469</v>
      </c>
      <c r="JN163" s="84">
        <v>384102713</v>
      </c>
      <c r="JO163" s="84">
        <v>651488753</v>
      </c>
      <c r="JP163" s="289">
        <v>4309173124</v>
      </c>
      <c r="JQ163" s="84">
        <v>273015507</v>
      </c>
      <c r="JR163" s="84">
        <v>298806390</v>
      </c>
      <c r="JS163" s="84">
        <v>359629069</v>
      </c>
      <c r="JT163" s="84">
        <v>353479348</v>
      </c>
      <c r="JU163" s="84">
        <v>384146043</v>
      </c>
      <c r="JV163" s="84">
        <v>423796019</v>
      </c>
      <c r="JW163" s="84">
        <v>410587602</v>
      </c>
      <c r="JX163" s="84">
        <v>474440459</v>
      </c>
      <c r="JY163" s="84">
        <v>491426187</v>
      </c>
      <c r="JZ163" s="84">
        <v>450826082</v>
      </c>
      <c r="KA163" s="84">
        <v>465097206</v>
      </c>
      <c r="KB163" s="84">
        <v>769455395</v>
      </c>
      <c r="KC163" s="289">
        <v>5154705307</v>
      </c>
      <c r="KD163" s="84">
        <v>277708753</v>
      </c>
      <c r="KE163" s="84">
        <v>318317494</v>
      </c>
      <c r="KF163" s="84">
        <v>421861700</v>
      </c>
      <c r="KG163" s="84">
        <v>404168898</v>
      </c>
      <c r="KH163" s="84">
        <v>407685337</v>
      </c>
      <c r="KI163" s="84">
        <v>447800073</v>
      </c>
      <c r="KJ163" s="84">
        <v>434293336</v>
      </c>
      <c r="KK163" s="84">
        <v>455506214</v>
      </c>
      <c r="KL163" s="84">
        <v>454332726</v>
      </c>
      <c r="KM163" s="84">
        <v>420633114</v>
      </c>
      <c r="KN163" s="84">
        <v>458130346</v>
      </c>
      <c r="KO163" s="84">
        <v>734156055</v>
      </c>
      <c r="KP163" s="289">
        <v>5234594046</v>
      </c>
      <c r="KQ163" s="84">
        <v>278758525</v>
      </c>
      <c r="KR163" s="84">
        <v>261629542</v>
      </c>
      <c r="KS163" s="84">
        <v>314625164</v>
      </c>
      <c r="KT163" s="84">
        <v>340135444</v>
      </c>
      <c r="KU163" s="84">
        <v>348996289</v>
      </c>
      <c r="KV163" s="84">
        <v>383372637</v>
      </c>
      <c r="KW163" s="84">
        <v>360755530</v>
      </c>
      <c r="KX163" s="84">
        <v>426700927</v>
      </c>
      <c r="KY163" s="84">
        <v>536676268</v>
      </c>
      <c r="KZ163" s="84">
        <v>431059066</v>
      </c>
      <c r="LA163" s="84">
        <v>510659824</v>
      </c>
      <c r="LB163" s="84">
        <v>737728332</v>
      </c>
      <c r="LC163" s="289">
        <v>4931097548</v>
      </c>
      <c r="LD163" s="84">
        <v>292008708</v>
      </c>
      <c r="LE163" s="84">
        <v>363155145</v>
      </c>
      <c r="LF163" s="84">
        <v>344145885</v>
      </c>
      <c r="LG163" s="84">
        <v>328178195</v>
      </c>
      <c r="LH163" s="84">
        <v>414087331</v>
      </c>
      <c r="LI163" s="84">
        <v>377789458</v>
      </c>
      <c r="LJ163" s="84">
        <v>377789458</v>
      </c>
      <c r="LK163" s="85">
        <f>SUM(LE163:LJ163)</f>
        <v>2205145472</v>
      </c>
      <c r="LL163" s="84"/>
      <c r="LM163" s="84"/>
      <c r="LN163" s="84"/>
      <c r="LO163" s="84"/>
      <c r="LP163" s="289" t="e">
        <f>+LP137+LP111+LP85+LP59+LP33+LP7</f>
        <v>#REF!</v>
      </c>
    </row>
    <row r="164" spans="1:328" s="86" customFormat="1">
      <c r="A164" s="53"/>
      <c r="B164"/>
      <c r="C164" s="99"/>
      <c r="D164" s="97"/>
      <c r="E164" s="97"/>
      <c r="F164" s="97"/>
      <c r="G164" s="97"/>
      <c r="H164" s="97"/>
      <c r="I164" s="97"/>
      <c r="J164" s="97"/>
      <c r="K164" s="97"/>
      <c r="L164" s="97"/>
      <c r="M164" s="97"/>
      <c r="N164" s="97"/>
      <c r="O164" s="97"/>
      <c r="P164" s="290"/>
      <c r="Q164" s="97"/>
      <c r="R164" s="97"/>
      <c r="S164" s="97"/>
      <c r="T164" s="97"/>
      <c r="U164" s="97"/>
      <c r="V164" s="97"/>
      <c r="W164" s="97"/>
      <c r="X164" s="97"/>
      <c r="Y164" s="97"/>
      <c r="Z164" s="97"/>
      <c r="AA164" s="97"/>
      <c r="AB164" s="97"/>
      <c r="AC164" s="290"/>
      <c r="AD164" s="97"/>
      <c r="AE164" s="97"/>
      <c r="AF164" s="97"/>
      <c r="AG164" s="97"/>
      <c r="AH164" s="97"/>
      <c r="AI164" s="97"/>
      <c r="AJ164" s="97"/>
      <c r="AK164" s="97"/>
      <c r="AL164" s="97"/>
      <c r="AM164" s="97"/>
      <c r="AN164" s="97"/>
      <c r="AO164" s="97"/>
      <c r="AP164" s="290"/>
      <c r="AQ164" s="97"/>
      <c r="AR164" s="97"/>
      <c r="AS164" s="97"/>
      <c r="AT164" s="97"/>
      <c r="AU164" s="97"/>
      <c r="AV164" s="97"/>
      <c r="AW164" s="97"/>
      <c r="AX164" s="97"/>
      <c r="AY164" s="97"/>
      <c r="AZ164" s="97"/>
      <c r="BA164" s="97"/>
      <c r="BB164" s="97"/>
      <c r="BC164" s="290"/>
      <c r="BD164" s="97"/>
      <c r="BE164" s="97"/>
      <c r="BF164" s="97"/>
      <c r="BG164" s="97"/>
      <c r="BH164" s="97"/>
      <c r="BI164" s="97"/>
      <c r="BJ164" s="97"/>
      <c r="BK164" s="97"/>
      <c r="BL164" s="97"/>
      <c r="BM164" s="97"/>
      <c r="BN164" s="97"/>
      <c r="BO164" s="97"/>
      <c r="BP164" s="290"/>
      <c r="BQ164" s="97"/>
      <c r="BR164" s="97"/>
      <c r="BS164" s="97"/>
      <c r="BT164" s="97"/>
      <c r="BU164" s="97"/>
      <c r="BV164" s="97"/>
      <c r="BW164" s="97"/>
      <c r="BX164" s="97"/>
      <c r="BY164" s="97"/>
      <c r="BZ164" s="97"/>
      <c r="CA164" s="97"/>
      <c r="CB164" s="97"/>
      <c r="CC164" s="290"/>
      <c r="CD164" s="97"/>
      <c r="CE164" s="97"/>
      <c r="CF164" s="97"/>
      <c r="CG164" s="97"/>
      <c r="CH164" s="97"/>
      <c r="CI164" s="97"/>
      <c r="CJ164" s="97"/>
      <c r="CK164" s="97"/>
      <c r="CL164" s="97"/>
      <c r="CM164" s="97"/>
      <c r="CN164" s="97"/>
      <c r="CO164" s="97"/>
      <c r="CP164" s="290"/>
      <c r="CQ164" s="97"/>
      <c r="CR164" s="97"/>
      <c r="CS164" s="97"/>
      <c r="CT164" s="97"/>
      <c r="CU164" s="97"/>
      <c r="CV164" s="97"/>
      <c r="CW164" s="97"/>
      <c r="CX164" s="97"/>
      <c r="CY164" s="97"/>
      <c r="CZ164" s="97"/>
      <c r="DA164" s="97"/>
      <c r="DB164" s="97"/>
      <c r="DC164" s="290"/>
      <c r="DD164" s="97"/>
      <c r="DE164" s="97"/>
      <c r="DF164" s="97"/>
      <c r="DG164" s="97"/>
      <c r="DH164" s="97"/>
      <c r="DI164" s="97"/>
      <c r="DJ164" s="97"/>
      <c r="DK164" s="97"/>
      <c r="DL164" s="97"/>
      <c r="DM164" s="97"/>
      <c r="DN164" s="97"/>
      <c r="DO164" s="97"/>
      <c r="DP164" s="290"/>
      <c r="DQ164" s="97"/>
      <c r="DR164" s="97"/>
      <c r="DS164" s="97"/>
      <c r="DT164" s="97"/>
      <c r="DU164" s="97"/>
      <c r="DV164" s="97"/>
      <c r="DW164" s="97"/>
      <c r="DX164" s="97"/>
      <c r="DY164" s="97"/>
      <c r="DZ164" s="97"/>
      <c r="EA164" s="97"/>
      <c r="EB164" s="97"/>
      <c r="EC164" s="290"/>
      <c r="ED164" s="97"/>
      <c r="EE164" s="97"/>
      <c r="EF164" s="97"/>
      <c r="EG164" s="97"/>
      <c r="EH164" s="97"/>
      <c r="EI164" s="97"/>
      <c r="EJ164" s="97"/>
      <c r="EK164" s="97"/>
      <c r="EL164" s="97"/>
      <c r="EM164" s="97"/>
      <c r="EN164" s="97"/>
      <c r="EO164" s="97"/>
      <c r="EP164" s="290"/>
      <c r="EQ164" s="97"/>
      <c r="ER164" s="97"/>
      <c r="ES164" s="97"/>
      <c r="ET164" s="97"/>
      <c r="EU164" s="97"/>
      <c r="EV164" s="97"/>
      <c r="EW164" s="97"/>
      <c r="EX164" s="97"/>
      <c r="EY164" s="97"/>
      <c r="EZ164" s="97"/>
      <c r="FA164" s="97"/>
      <c r="FB164" s="97"/>
      <c r="FC164" s="290"/>
      <c r="FD164" s="97"/>
      <c r="FE164" s="97"/>
      <c r="FF164" s="97"/>
      <c r="FG164" s="97"/>
      <c r="FH164" s="97"/>
      <c r="FI164" s="97"/>
      <c r="FJ164" s="97"/>
      <c r="FK164" s="97"/>
      <c r="FL164" s="97"/>
      <c r="FM164" s="97"/>
      <c r="FN164" s="97"/>
      <c r="FO164" s="97"/>
      <c r="FP164" s="290"/>
      <c r="FQ164" s="97"/>
      <c r="FR164" s="97"/>
      <c r="FS164" s="97"/>
      <c r="FT164" s="97"/>
      <c r="FU164" s="97"/>
      <c r="FV164" s="97"/>
      <c r="FW164" s="97"/>
      <c r="FX164" s="97"/>
      <c r="FY164" s="97"/>
      <c r="FZ164" s="97"/>
      <c r="GA164" s="97"/>
      <c r="GB164" s="97"/>
      <c r="GC164" s="290"/>
      <c r="GD164" s="97"/>
      <c r="GE164" s="97"/>
      <c r="GF164" s="97"/>
      <c r="GG164" s="97"/>
      <c r="GH164" s="97"/>
      <c r="GI164" s="97"/>
      <c r="GJ164" s="97"/>
      <c r="GK164" s="97"/>
      <c r="GL164" s="97"/>
      <c r="GM164" s="97"/>
      <c r="GN164" s="97"/>
      <c r="GO164" s="97"/>
      <c r="GP164" s="290"/>
      <c r="GQ164" s="97"/>
      <c r="GR164" s="97"/>
      <c r="GS164" s="97"/>
      <c r="GT164" s="97"/>
      <c r="GU164" s="97"/>
      <c r="GV164" s="97"/>
      <c r="GW164" s="97"/>
      <c r="GX164" s="97"/>
      <c r="GY164" s="97"/>
      <c r="GZ164" s="97"/>
      <c r="HA164" s="97"/>
      <c r="HB164" s="97"/>
      <c r="HC164" s="290"/>
      <c r="HD164" s="97"/>
      <c r="HE164" s="97"/>
      <c r="HF164" s="97"/>
      <c r="HG164" s="97"/>
      <c r="HH164" s="97"/>
      <c r="HI164" s="97"/>
      <c r="HJ164" s="97"/>
      <c r="HK164" s="97"/>
      <c r="HL164" s="97"/>
      <c r="HM164" s="97"/>
      <c r="HN164" s="97"/>
      <c r="HO164" s="97"/>
      <c r="HP164" s="290"/>
      <c r="HQ164" s="97"/>
      <c r="HR164" s="97"/>
      <c r="HS164" s="97"/>
      <c r="HT164" s="97"/>
      <c r="HU164" s="97"/>
      <c r="HV164" s="97"/>
      <c r="HW164" s="97"/>
      <c r="HX164" s="97"/>
      <c r="HY164" s="97"/>
      <c r="HZ164" s="97"/>
      <c r="IA164" s="97"/>
      <c r="IB164" s="97"/>
      <c r="IC164" s="290"/>
      <c r="ID164" s="97"/>
      <c r="IE164" s="97"/>
      <c r="IF164" s="97"/>
      <c r="IG164" s="97"/>
      <c r="IH164" s="97"/>
      <c r="II164" s="97"/>
      <c r="IJ164" s="97"/>
      <c r="IK164" s="97"/>
      <c r="IL164" s="97"/>
      <c r="IM164" s="97"/>
      <c r="IN164" s="97"/>
      <c r="IO164" s="97"/>
      <c r="IP164" s="290"/>
      <c r="IQ164" s="97"/>
      <c r="IR164" s="97"/>
      <c r="IS164" s="97"/>
      <c r="IT164" s="97"/>
      <c r="IU164" s="97"/>
      <c r="IV164" s="97"/>
      <c r="IW164" s="97"/>
      <c r="IX164" s="97"/>
      <c r="IY164" s="97"/>
      <c r="IZ164" s="97"/>
      <c r="JA164" s="97"/>
      <c r="JB164" s="97"/>
      <c r="JC164" s="290"/>
      <c r="JD164" s="97"/>
      <c r="JE164" s="97"/>
      <c r="JF164" s="97"/>
      <c r="JG164" s="97"/>
      <c r="JH164" s="97"/>
      <c r="JI164" s="97"/>
      <c r="JJ164" s="97"/>
      <c r="JK164" s="97"/>
      <c r="JL164" s="97"/>
      <c r="JM164" s="97"/>
      <c r="JN164" s="97"/>
      <c r="JO164" s="97"/>
      <c r="JP164" s="290"/>
      <c r="JQ164" s="97"/>
      <c r="JR164" s="97"/>
      <c r="JS164" s="97"/>
      <c r="JT164" s="97"/>
      <c r="JU164" s="97"/>
      <c r="JV164" s="97"/>
      <c r="JW164" s="97"/>
      <c r="JX164" s="97"/>
      <c r="JY164" s="97"/>
      <c r="JZ164" s="97"/>
      <c r="KA164" s="97"/>
      <c r="KB164" s="97"/>
      <c r="KC164" s="290"/>
      <c r="KD164" s="97"/>
      <c r="KE164" s="97"/>
      <c r="KF164" s="97"/>
      <c r="KG164" s="97"/>
      <c r="KH164" s="97"/>
      <c r="KI164" s="97"/>
      <c r="KJ164" s="97"/>
      <c r="KK164" s="97"/>
      <c r="KL164" s="97"/>
      <c r="KM164" s="97"/>
      <c r="KN164" s="97"/>
      <c r="KO164" s="97"/>
      <c r="KP164" s="290"/>
      <c r="KQ164" s="97"/>
      <c r="KR164" s="97"/>
      <c r="KS164" s="97"/>
      <c r="KT164" s="97"/>
      <c r="KU164" s="97"/>
      <c r="KV164" s="97"/>
      <c r="KW164" s="97"/>
      <c r="KX164" s="97"/>
      <c r="KY164" s="97"/>
      <c r="KZ164" s="97"/>
      <c r="LA164" s="97"/>
      <c r="LB164" s="97"/>
      <c r="LC164" s="290"/>
      <c r="LD164" s="97"/>
      <c r="LE164" s="97"/>
      <c r="LF164" s="97"/>
      <c r="LG164" s="97"/>
      <c r="LH164" s="97"/>
      <c r="LI164" s="97"/>
      <c r="LJ164" s="97"/>
      <c r="LK164" s="98"/>
      <c r="LL164" s="97"/>
      <c r="LM164" s="97"/>
      <c r="LN164" s="97"/>
      <c r="LO164" s="97"/>
      <c r="LP164" s="290"/>
    </row>
    <row r="165" spans="1:328" s="66" customFormat="1" ht="18">
      <c r="A165" s="64"/>
      <c r="B165" s="64"/>
      <c r="C165" s="65" t="s">
        <v>451</v>
      </c>
      <c r="D165" s="64"/>
      <c r="P165" s="291"/>
      <c r="Q165" s="64"/>
      <c r="AC165" s="291"/>
      <c r="AD165" s="64"/>
      <c r="AP165" s="291"/>
      <c r="AQ165" s="64"/>
      <c r="BC165" s="291"/>
      <c r="BD165" s="64"/>
      <c r="BP165" s="291"/>
      <c r="BQ165" s="64"/>
      <c r="CC165" s="291"/>
      <c r="CD165" s="64"/>
      <c r="CP165" s="291"/>
      <c r="CQ165" s="64"/>
      <c r="DC165" s="291"/>
      <c r="DD165" s="64"/>
      <c r="DP165" s="291"/>
      <c r="DQ165" s="64"/>
      <c r="EC165" s="291"/>
      <c r="ED165" s="64"/>
      <c r="EP165" s="291"/>
      <c r="EQ165" s="64"/>
      <c r="FC165" s="291"/>
      <c r="FD165" s="64"/>
      <c r="FP165" s="291"/>
      <c r="FQ165" s="64"/>
      <c r="GC165" s="291"/>
      <c r="GD165" s="64"/>
      <c r="GP165" s="291"/>
      <c r="GQ165" s="64"/>
      <c r="HC165" s="291"/>
      <c r="HD165" s="64"/>
      <c r="HP165" s="291"/>
      <c r="HQ165" s="64"/>
      <c r="IC165" s="291"/>
      <c r="ID165" s="64"/>
      <c r="IP165" s="291"/>
      <c r="IQ165" s="64"/>
      <c r="JC165" s="291"/>
      <c r="JD165" s="64"/>
      <c r="JP165" s="291"/>
      <c r="JQ165" s="64"/>
      <c r="KC165" s="291"/>
      <c r="KD165" s="64"/>
      <c r="KP165" s="291"/>
      <c r="KQ165" s="64"/>
      <c r="LC165" s="291"/>
      <c r="LD165" s="64"/>
      <c r="LP165" s="291"/>
    </row>
    <row r="166" spans="1:328" s="86" customFormat="1">
      <c r="A166" s="53"/>
      <c r="B166"/>
      <c r="C166" s="120" t="s">
        <v>777</v>
      </c>
      <c r="D166" s="97"/>
      <c r="E166" s="97"/>
      <c r="F166" s="97"/>
      <c r="G166" s="97"/>
      <c r="H166" s="97"/>
      <c r="I166" s="97"/>
      <c r="J166" s="97"/>
      <c r="K166" s="97"/>
      <c r="L166" s="97"/>
      <c r="M166" s="97"/>
      <c r="N166" s="97"/>
      <c r="O166" s="97"/>
      <c r="P166" s="290"/>
      <c r="Q166" s="97"/>
      <c r="R166" s="97"/>
      <c r="S166" s="97"/>
      <c r="T166" s="97"/>
      <c r="U166" s="97"/>
      <c r="V166" s="97"/>
      <c r="W166" s="97"/>
      <c r="X166" s="97"/>
      <c r="Y166" s="97"/>
      <c r="Z166" s="97"/>
      <c r="AA166" s="97"/>
      <c r="AB166" s="97"/>
      <c r="AC166" s="290"/>
      <c r="AD166" s="97"/>
      <c r="AE166" s="97"/>
      <c r="AF166" s="97"/>
      <c r="AG166" s="97"/>
      <c r="AH166" s="97"/>
      <c r="AI166" s="97"/>
      <c r="AJ166" s="97"/>
      <c r="AK166" s="97"/>
      <c r="AL166" s="97"/>
      <c r="AM166" s="97"/>
      <c r="AN166" s="97"/>
      <c r="AO166" s="97"/>
      <c r="AP166" s="290"/>
      <c r="AQ166" s="97"/>
      <c r="AR166" s="97"/>
      <c r="AS166" s="97"/>
      <c r="AT166" s="97"/>
      <c r="AU166" s="97"/>
      <c r="AV166" s="97"/>
      <c r="AW166" s="97"/>
      <c r="AX166" s="97"/>
      <c r="AY166" s="97"/>
      <c r="AZ166" s="97"/>
      <c r="BA166" s="97"/>
      <c r="BB166" s="97"/>
      <c r="BC166" s="290"/>
      <c r="BD166" s="97"/>
      <c r="BE166" s="97"/>
      <c r="BF166" s="97"/>
      <c r="BG166" s="97"/>
      <c r="BH166" s="97"/>
      <c r="BI166" s="97"/>
      <c r="BJ166" s="97"/>
      <c r="BK166" s="97"/>
      <c r="BL166" s="97"/>
      <c r="BM166" s="97"/>
      <c r="BN166" s="97"/>
      <c r="BO166" s="97"/>
      <c r="BP166" s="290"/>
      <c r="BQ166" s="97"/>
      <c r="BR166" s="97"/>
      <c r="BS166" s="97"/>
      <c r="BT166" s="97"/>
      <c r="BU166" s="97"/>
      <c r="BV166" s="97"/>
      <c r="BW166" s="97"/>
      <c r="BX166" s="97"/>
      <c r="BY166" s="97"/>
      <c r="BZ166" s="97"/>
      <c r="CA166" s="97"/>
      <c r="CB166" s="97"/>
      <c r="CC166" s="290"/>
      <c r="CD166" s="97"/>
      <c r="CE166" s="97"/>
      <c r="CF166" s="97"/>
      <c r="CG166" s="97"/>
      <c r="CH166" s="97"/>
      <c r="CI166" s="97"/>
      <c r="CJ166" s="97"/>
      <c r="CK166" s="97"/>
      <c r="CL166" s="97"/>
      <c r="CM166" s="97"/>
      <c r="CN166" s="97"/>
      <c r="CO166" s="97"/>
      <c r="CP166" s="290"/>
      <c r="CQ166" s="97"/>
      <c r="CR166" s="97"/>
      <c r="CS166" s="97"/>
      <c r="CT166" s="97"/>
      <c r="CU166" s="97"/>
      <c r="CV166" s="97"/>
      <c r="CW166" s="97"/>
      <c r="CX166" s="97"/>
      <c r="CY166" s="97"/>
      <c r="CZ166" s="97"/>
      <c r="DA166" s="97"/>
      <c r="DB166" s="97"/>
      <c r="DC166" s="290"/>
      <c r="DD166" s="97"/>
      <c r="DE166" s="97"/>
      <c r="DF166" s="97"/>
      <c r="DG166" s="97"/>
      <c r="DH166" s="97"/>
      <c r="DI166" s="97"/>
      <c r="DJ166" s="97"/>
      <c r="DK166" s="97"/>
      <c r="DL166" s="97"/>
      <c r="DM166" s="97"/>
      <c r="DN166" s="97"/>
      <c r="DO166" s="97"/>
      <c r="DP166" s="290"/>
      <c r="DQ166" s="97"/>
      <c r="DR166" s="97"/>
      <c r="DS166" s="97"/>
      <c r="DT166" s="97"/>
      <c r="DU166" s="97"/>
      <c r="DV166" s="97"/>
      <c r="DW166" s="97"/>
      <c r="DX166" s="97"/>
      <c r="DY166" s="97"/>
      <c r="DZ166" s="97"/>
      <c r="EA166" s="97"/>
      <c r="EB166" s="97"/>
      <c r="EC166" s="290"/>
      <c r="ED166" s="97"/>
      <c r="EE166" s="97"/>
      <c r="EF166" s="97"/>
      <c r="EG166" s="97"/>
      <c r="EH166" s="97"/>
      <c r="EI166" s="97"/>
      <c r="EJ166" s="97"/>
      <c r="EK166" s="97"/>
      <c r="EL166" s="97"/>
      <c r="EM166" s="97"/>
      <c r="EN166" s="97"/>
      <c r="EO166" s="97"/>
      <c r="EP166" s="290"/>
      <c r="EQ166" s="97"/>
      <c r="ER166" s="97"/>
      <c r="ES166" s="97"/>
      <c r="ET166" s="97"/>
      <c r="EU166" s="97"/>
      <c r="EV166" s="97"/>
      <c r="EW166" s="97"/>
      <c r="EX166" s="97"/>
      <c r="EY166" s="97"/>
      <c r="EZ166" s="97"/>
      <c r="FA166" s="97"/>
      <c r="FB166" s="97"/>
      <c r="FC166" s="290"/>
      <c r="FD166" s="97"/>
      <c r="FE166" s="97"/>
      <c r="FF166" s="97"/>
      <c r="FG166" s="97"/>
      <c r="FH166" s="97"/>
      <c r="FI166" s="97"/>
      <c r="FJ166" s="97"/>
      <c r="FK166" s="97"/>
      <c r="FL166" s="97"/>
      <c r="FM166" s="97"/>
      <c r="FN166" s="97"/>
      <c r="FO166" s="97"/>
      <c r="FP166" s="290"/>
      <c r="FQ166" s="97"/>
      <c r="FR166" s="97"/>
      <c r="FS166" s="97"/>
      <c r="FT166" s="97"/>
      <c r="FU166" s="97"/>
      <c r="FV166" s="97"/>
      <c r="FW166" s="97"/>
      <c r="FX166" s="97"/>
      <c r="FY166" s="97"/>
      <c r="FZ166" s="97"/>
      <c r="GA166" s="97"/>
      <c r="GB166" s="97"/>
      <c r="GC166" s="290"/>
      <c r="GD166" s="97"/>
      <c r="GE166" s="97"/>
      <c r="GF166" s="97"/>
      <c r="GG166" s="97"/>
      <c r="GH166" s="97"/>
      <c r="GI166" s="97"/>
      <c r="GJ166" s="97"/>
      <c r="GK166" s="97"/>
      <c r="GL166" s="97"/>
      <c r="GM166" s="97"/>
      <c r="GN166" s="97"/>
      <c r="GO166" s="97"/>
      <c r="GP166" s="290"/>
      <c r="GQ166" s="97"/>
      <c r="GR166" s="97"/>
      <c r="GS166" s="97"/>
      <c r="GT166" s="97"/>
      <c r="GU166" s="97"/>
      <c r="GV166" s="97"/>
      <c r="GW166" s="97"/>
      <c r="GX166" s="97"/>
      <c r="GY166" s="97"/>
      <c r="GZ166" s="97"/>
      <c r="HA166" s="97"/>
      <c r="HB166" s="97"/>
      <c r="HC166" s="290"/>
      <c r="HD166" s="97"/>
      <c r="HE166" s="97"/>
      <c r="HF166" s="97"/>
      <c r="HG166" s="97"/>
      <c r="HH166" s="97"/>
      <c r="HI166" s="97"/>
      <c r="HJ166" s="97"/>
      <c r="HK166" s="97"/>
      <c r="HL166" s="97"/>
      <c r="HM166" s="97"/>
      <c r="HN166" s="97"/>
      <c r="HO166" s="97"/>
      <c r="HP166" s="290"/>
      <c r="HQ166" s="97"/>
      <c r="HR166" s="97"/>
      <c r="HS166" s="97"/>
      <c r="HT166" s="97"/>
      <c r="HU166" s="97"/>
      <c r="HV166" s="97"/>
      <c r="HW166" s="97"/>
      <c r="HX166" s="97"/>
      <c r="HY166" s="97"/>
      <c r="HZ166" s="97"/>
      <c r="IA166" s="97"/>
      <c r="IB166" s="97"/>
      <c r="IC166" s="290"/>
      <c r="ID166" s="97"/>
      <c r="IE166" s="97"/>
      <c r="IF166" s="97"/>
      <c r="IG166" s="97"/>
      <c r="IH166" s="97"/>
      <c r="II166" s="97"/>
      <c r="IJ166" s="97"/>
      <c r="IK166" s="97"/>
      <c r="IL166" s="97"/>
      <c r="IM166" s="97"/>
      <c r="IN166" s="97"/>
      <c r="IO166" s="97"/>
      <c r="IP166" s="290"/>
      <c r="IQ166" s="97"/>
      <c r="IR166" s="97"/>
      <c r="IS166" s="97"/>
      <c r="IT166" s="97"/>
      <c r="IU166" s="97"/>
      <c r="IV166" s="97"/>
      <c r="IW166" s="97"/>
      <c r="IX166" s="97"/>
      <c r="IY166" s="97"/>
      <c r="IZ166" s="97"/>
      <c r="JA166" s="97"/>
      <c r="JB166" s="97"/>
      <c r="JC166" s="290"/>
      <c r="JD166" s="97"/>
      <c r="JE166" s="97"/>
      <c r="JF166" s="97"/>
      <c r="JG166" s="97"/>
      <c r="JH166" s="97"/>
      <c r="JI166" s="97"/>
      <c r="JJ166" s="97"/>
      <c r="JK166" s="97"/>
      <c r="JL166" s="97"/>
      <c r="JM166" s="97"/>
      <c r="JN166" s="97"/>
      <c r="JO166" s="97"/>
      <c r="JP166" s="290"/>
      <c r="JQ166" s="97"/>
      <c r="JR166" s="97"/>
      <c r="JS166" s="97"/>
      <c r="JT166" s="97"/>
      <c r="JU166" s="97"/>
      <c r="JV166" s="97"/>
      <c r="JW166" s="97"/>
      <c r="JX166" s="97"/>
      <c r="JY166" s="97"/>
      <c r="JZ166" s="97"/>
      <c r="KA166" s="97"/>
      <c r="KB166" s="97"/>
      <c r="KC166" s="290"/>
      <c r="KD166" s="97"/>
      <c r="KE166" s="97"/>
      <c r="KF166" s="97"/>
      <c r="KG166" s="97"/>
      <c r="KH166" s="97"/>
      <c r="KI166" s="97"/>
      <c r="KJ166" s="97"/>
      <c r="KK166" s="97"/>
      <c r="KL166" s="97"/>
      <c r="KM166" s="97"/>
      <c r="KN166" s="97"/>
      <c r="KO166" s="97"/>
      <c r="KP166" s="290"/>
      <c r="KQ166" s="97"/>
      <c r="KR166" s="97"/>
      <c r="KS166" s="97"/>
      <c r="KT166" s="97"/>
      <c r="KU166" s="97"/>
      <c r="KV166" s="97"/>
      <c r="KW166" s="97"/>
      <c r="KX166" s="97"/>
      <c r="KY166" s="97"/>
      <c r="KZ166" s="97"/>
      <c r="LA166" s="97"/>
      <c r="LB166" s="97"/>
      <c r="LC166" s="290"/>
      <c r="LD166" s="97"/>
      <c r="LE166" s="97"/>
      <c r="LF166" s="97"/>
      <c r="LG166" s="97"/>
      <c r="LH166" s="97"/>
      <c r="LI166" s="97"/>
      <c r="LJ166" s="97"/>
      <c r="LK166" s="98"/>
      <c r="LL166" s="97"/>
      <c r="LM166" s="97"/>
      <c r="LN166" s="97"/>
      <c r="LO166" s="97"/>
      <c r="LP166" s="290"/>
    </row>
    <row r="167" spans="1:328">
      <c r="C167" s="99"/>
      <c r="P167" s="292"/>
      <c r="AC167" s="292"/>
      <c r="AP167" s="292"/>
      <c r="BC167" s="292"/>
      <c r="BP167" s="292"/>
      <c r="CC167" s="292"/>
      <c r="CP167" s="292"/>
      <c r="DC167" s="292"/>
      <c r="DP167" s="292"/>
      <c r="EC167" s="292"/>
      <c r="EP167" s="292"/>
      <c r="FC167" s="292"/>
      <c r="FP167" s="292"/>
      <c r="GC167" s="292"/>
      <c r="GP167" s="292"/>
      <c r="HC167" s="292"/>
      <c r="HP167" s="292"/>
      <c r="IC167" s="292"/>
      <c r="IP167" s="292"/>
      <c r="JC167" s="292"/>
      <c r="JP167" s="292"/>
      <c r="KC167" s="292"/>
      <c r="KP167" s="292"/>
      <c r="LC167" s="292"/>
      <c r="LP167" s="292"/>
    </row>
    <row r="168" spans="1:328">
      <c r="B168" s="69" t="s">
        <v>370</v>
      </c>
      <c r="C168" s="94" t="s">
        <v>447</v>
      </c>
      <c r="P168" s="292"/>
      <c r="AC168" s="292"/>
      <c r="AP168" s="292"/>
      <c r="BC168" s="292"/>
      <c r="BP168" s="292"/>
      <c r="CC168" s="292"/>
      <c r="CP168" s="292"/>
      <c r="DC168" s="292"/>
      <c r="DP168" s="292"/>
      <c r="EC168" s="292"/>
      <c r="EP168" s="292"/>
      <c r="FC168" s="292"/>
      <c r="FP168" s="292"/>
      <c r="GC168" s="292"/>
      <c r="GP168" s="292"/>
      <c r="HC168" s="292"/>
      <c r="HP168" s="292"/>
      <c r="IC168" s="292"/>
      <c r="IP168" s="292"/>
      <c r="JC168" s="292"/>
      <c r="JP168" s="292"/>
      <c r="KC168" s="292"/>
      <c r="KP168" s="292"/>
      <c r="LC168" s="292"/>
      <c r="LP168" s="292"/>
    </row>
    <row r="169" spans="1:328">
      <c r="B169" t="s">
        <v>448</v>
      </c>
      <c r="C169" s="95" t="s">
        <v>449</v>
      </c>
      <c r="P169" s="296"/>
      <c r="Q169" s="100"/>
      <c r="R169" s="100"/>
      <c r="S169" s="100"/>
      <c r="T169" s="100"/>
      <c r="U169" s="100"/>
      <c r="V169" s="100"/>
      <c r="W169" s="100"/>
      <c r="X169" s="100"/>
      <c r="Y169" s="100"/>
      <c r="Z169" s="100"/>
      <c r="AA169" s="100"/>
      <c r="AB169" s="100"/>
      <c r="AC169" s="296"/>
      <c r="AD169" s="100"/>
      <c r="AE169" s="100"/>
      <c r="AF169" s="100"/>
      <c r="AG169" s="100"/>
      <c r="AH169" s="100"/>
      <c r="AI169" s="100"/>
      <c r="AJ169" s="100"/>
      <c r="AK169" s="100"/>
      <c r="AL169" s="100"/>
      <c r="AM169" s="100"/>
      <c r="AN169" s="100"/>
      <c r="AO169" s="100"/>
      <c r="AP169" s="296"/>
      <c r="AQ169" s="100"/>
      <c r="AR169" s="100"/>
      <c r="AS169" s="100"/>
      <c r="AT169" s="100"/>
      <c r="AU169" s="100"/>
      <c r="AV169" s="100"/>
      <c r="AW169" s="100"/>
      <c r="AX169" s="100"/>
      <c r="AY169" s="100"/>
      <c r="AZ169" s="100"/>
      <c r="BA169" s="100"/>
      <c r="BB169" s="100"/>
      <c r="BC169" s="296"/>
      <c r="BD169" s="100"/>
      <c r="BE169" s="100"/>
      <c r="BF169" s="100"/>
      <c r="BG169" s="100"/>
      <c r="BH169" s="100"/>
      <c r="BI169" s="100"/>
      <c r="BJ169" s="100"/>
      <c r="BK169" s="100"/>
      <c r="BL169" s="100"/>
      <c r="BM169" s="100"/>
      <c r="BN169" s="100"/>
      <c r="BO169" s="100"/>
      <c r="BP169" s="296"/>
      <c r="BQ169" s="100"/>
      <c r="BR169" s="100"/>
      <c r="BS169" s="100"/>
      <c r="BT169" s="100"/>
      <c r="BU169" s="100"/>
      <c r="BV169" s="100"/>
      <c r="BW169" s="100"/>
      <c r="BX169" s="100"/>
      <c r="BY169" s="100"/>
      <c r="BZ169" s="100"/>
      <c r="CA169" s="100"/>
      <c r="CB169" s="100"/>
      <c r="CC169" s="296"/>
      <c r="CD169" s="100"/>
      <c r="CE169" s="100"/>
      <c r="CF169" s="100"/>
      <c r="CG169" s="100"/>
      <c r="CH169" s="100"/>
      <c r="CI169" s="100"/>
      <c r="CJ169" s="100"/>
      <c r="CK169" s="100"/>
      <c r="CL169" s="100"/>
      <c r="CM169" s="100"/>
      <c r="CN169" s="100"/>
      <c r="CO169" s="100"/>
      <c r="CP169" s="296"/>
      <c r="CQ169" s="100"/>
      <c r="CR169" s="100"/>
      <c r="CS169" s="100"/>
      <c r="CT169" s="100"/>
      <c r="CU169" s="100"/>
      <c r="CV169" s="100"/>
      <c r="CW169" s="100"/>
      <c r="CX169" s="100"/>
      <c r="CY169" s="100"/>
      <c r="CZ169" s="100"/>
      <c r="DA169" s="100"/>
      <c r="DB169" s="100"/>
      <c r="DC169" s="296"/>
      <c r="DD169" s="100"/>
      <c r="DE169" s="100"/>
      <c r="DF169" s="100"/>
      <c r="DG169" s="100"/>
      <c r="DH169" s="100"/>
      <c r="DI169" s="100"/>
      <c r="DJ169" s="100"/>
      <c r="DK169" s="100"/>
      <c r="DL169" s="100"/>
      <c r="DM169" s="100"/>
      <c r="DN169" s="100"/>
      <c r="DO169" s="100"/>
      <c r="DP169" s="296"/>
      <c r="DQ169" s="100"/>
      <c r="DR169" s="100"/>
      <c r="DS169" s="100"/>
      <c r="DT169" s="100"/>
      <c r="DU169" s="100"/>
      <c r="DV169" s="100"/>
      <c r="DW169" s="100"/>
      <c r="DX169" s="100"/>
      <c r="DY169" s="100"/>
      <c r="DZ169" s="100"/>
      <c r="EA169" s="100"/>
      <c r="EB169" s="100"/>
      <c r="EC169" s="296"/>
      <c r="ED169" s="100"/>
      <c r="EE169" s="100"/>
      <c r="EF169" s="100"/>
      <c r="EG169" s="100"/>
      <c r="EH169" s="100"/>
      <c r="EI169" s="100"/>
      <c r="EJ169" s="100"/>
      <c r="EK169" s="100"/>
      <c r="EL169" s="100"/>
      <c r="EM169" s="100"/>
      <c r="EN169" s="100"/>
      <c r="EO169" s="100"/>
      <c r="EP169" s="296"/>
      <c r="EQ169" s="100"/>
      <c r="ER169" s="100"/>
      <c r="ES169" s="100"/>
      <c r="ET169" s="100"/>
      <c r="EU169" s="100"/>
      <c r="EV169" s="100"/>
      <c r="EW169" s="100"/>
      <c r="EX169" s="100"/>
      <c r="EY169" s="100"/>
      <c r="EZ169" s="100"/>
      <c r="FA169" s="100"/>
      <c r="FB169" s="100"/>
      <c r="FC169" s="296"/>
      <c r="FD169" s="100"/>
      <c r="FE169" s="100"/>
      <c r="FF169" s="100"/>
      <c r="FG169" s="100"/>
      <c r="FH169" s="100"/>
      <c r="FI169" s="100"/>
      <c r="FJ169" s="100"/>
      <c r="FK169" s="100"/>
      <c r="FL169" s="100"/>
      <c r="FM169" s="100"/>
      <c r="FN169" s="100"/>
      <c r="FO169" s="100"/>
      <c r="FP169" s="296"/>
      <c r="FQ169" s="100"/>
      <c r="FR169" s="100"/>
      <c r="FS169" s="100"/>
      <c r="FT169" s="100"/>
      <c r="FU169" s="100"/>
      <c r="FV169" s="100"/>
      <c r="FW169" s="100"/>
      <c r="FX169" s="100"/>
      <c r="FY169" s="100"/>
      <c r="FZ169" s="100"/>
      <c r="GA169" s="100"/>
      <c r="GB169" s="100"/>
      <c r="GC169" s="296"/>
      <c r="GD169" s="100"/>
      <c r="GE169" s="100"/>
      <c r="GF169" s="100"/>
      <c r="GG169" s="100"/>
      <c r="GH169" s="100"/>
      <c r="GI169" s="100"/>
      <c r="GJ169" s="100"/>
      <c r="GK169" s="100"/>
      <c r="GL169" s="100"/>
      <c r="GM169" s="100"/>
      <c r="GN169" s="100"/>
      <c r="GO169" s="100"/>
      <c r="GP169" s="296">
        <v>81</v>
      </c>
      <c r="GQ169" s="100"/>
      <c r="GR169" s="100"/>
      <c r="GS169" s="100"/>
      <c r="GT169" s="100"/>
      <c r="GU169" s="100"/>
      <c r="GV169" s="100"/>
      <c r="GW169" s="100"/>
      <c r="GX169" s="100"/>
      <c r="GY169" s="100"/>
      <c r="GZ169" s="100"/>
      <c r="HA169" s="100"/>
      <c r="HB169" s="100"/>
      <c r="HC169" s="296">
        <v>74</v>
      </c>
      <c r="HD169" s="100"/>
      <c r="HE169" s="100"/>
      <c r="HF169" s="100"/>
      <c r="HG169" s="100"/>
      <c r="HH169" s="100"/>
      <c r="HI169" s="100"/>
      <c r="HJ169" s="100"/>
      <c r="HK169" s="100"/>
      <c r="HL169" s="100"/>
      <c r="HM169" s="100"/>
      <c r="HN169" s="100"/>
      <c r="HO169" s="100"/>
      <c r="HP169" s="296">
        <v>75</v>
      </c>
      <c r="HQ169" s="100"/>
      <c r="HR169" s="100"/>
      <c r="HS169" s="100"/>
      <c r="HT169" s="100"/>
      <c r="HU169" s="100"/>
      <c r="HV169" s="100"/>
      <c r="HW169" s="100"/>
      <c r="HX169" s="100"/>
      <c r="HY169" s="100"/>
      <c r="HZ169" s="100"/>
      <c r="IA169" s="100"/>
      <c r="IB169" s="100"/>
      <c r="IC169" s="296">
        <v>81</v>
      </c>
      <c r="ID169" s="100"/>
      <c r="IE169" s="100"/>
      <c r="IF169" s="100"/>
      <c r="IG169" s="100"/>
      <c r="IH169" s="100"/>
      <c r="II169" s="100"/>
      <c r="IJ169" s="100"/>
      <c r="IK169" s="100"/>
      <c r="IL169" s="100"/>
      <c r="IM169" s="100"/>
      <c r="IN169" s="100"/>
      <c r="IO169" s="100"/>
      <c r="IP169" s="296">
        <v>87</v>
      </c>
      <c r="IQ169" s="100"/>
      <c r="IR169" s="100"/>
      <c r="IS169" s="100"/>
      <c r="IT169" s="100"/>
      <c r="IU169" s="100"/>
      <c r="IV169" s="100"/>
      <c r="IW169" s="100"/>
      <c r="IX169" s="100"/>
      <c r="IY169" s="100"/>
      <c r="IZ169" s="100"/>
      <c r="JA169" s="100"/>
      <c r="JB169" s="100"/>
      <c r="JC169" s="296">
        <v>83</v>
      </c>
      <c r="JD169" s="100">
        <v>0</v>
      </c>
      <c r="JE169" s="100">
        <v>0</v>
      </c>
      <c r="JF169" s="100">
        <v>0</v>
      </c>
      <c r="JG169" s="100">
        <v>0</v>
      </c>
      <c r="JH169" s="100">
        <v>0</v>
      </c>
      <c r="JI169" s="100">
        <v>0</v>
      </c>
      <c r="JJ169" s="100">
        <v>0</v>
      </c>
      <c r="JK169" s="100">
        <v>0</v>
      </c>
      <c r="JL169" s="100">
        <v>0</v>
      </c>
      <c r="JM169" s="100">
        <v>0</v>
      </c>
      <c r="JN169" s="100">
        <v>0</v>
      </c>
      <c r="JO169" s="100">
        <v>0</v>
      </c>
      <c r="JP169" s="296">
        <v>62.047022471910118</v>
      </c>
      <c r="JQ169" s="100">
        <v>0</v>
      </c>
      <c r="JR169" s="100">
        <v>0</v>
      </c>
      <c r="JS169" s="100">
        <v>0</v>
      </c>
      <c r="JT169" s="100">
        <v>0</v>
      </c>
      <c r="JU169" s="100">
        <v>0</v>
      </c>
      <c r="JV169" s="100">
        <v>0</v>
      </c>
      <c r="JW169" s="100">
        <v>0</v>
      </c>
      <c r="JX169" s="100">
        <v>0</v>
      </c>
      <c r="JY169" s="100">
        <v>0</v>
      </c>
      <c r="JZ169" s="100">
        <v>0</v>
      </c>
      <c r="KA169" s="100">
        <v>0</v>
      </c>
      <c r="KB169" s="100">
        <v>0</v>
      </c>
      <c r="KC169" s="296">
        <v>64.952672811059912</v>
      </c>
      <c r="KD169" s="100">
        <v>65.91</v>
      </c>
      <c r="KE169" s="100">
        <v>66.228999999999999</v>
      </c>
      <c r="KF169" s="100">
        <v>66.971999999999994</v>
      </c>
      <c r="KG169" s="100">
        <v>66.751999999999995</v>
      </c>
      <c r="KH169" s="100">
        <v>67.412999999999997</v>
      </c>
      <c r="KI169" s="100">
        <v>67.015000000000001</v>
      </c>
      <c r="KJ169" s="14" t="str">
        <f>+IFERROR(IF(ISNUMBER(KJ$6)=TRUE,INDEX(#REF!,MATCH($B169,#REF!,0),MATCH(KJ$6,#REF!,0))/1000,AVERAGE(JX169:KI169)),"")</f>
        <v/>
      </c>
      <c r="KK169" s="14" t="str">
        <f>+IFERROR(IF(ISNUMBER(KK$6)=TRUE,INDEX(#REF!,MATCH($B169,#REF!,0),MATCH(KK$6,#REF!,0))/1000,AVERAGE(JY169:KJ169)),"")</f>
        <v/>
      </c>
      <c r="KL169" s="14" t="str">
        <f>+IFERROR(IF(ISNUMBER(KL$6)=TRUE,INDEX(#REF!,MATCH($B169,#REF!,0),MATCH(KL$6,#REF!,0))/1000,AVERAGE(JZ169:KK169)),"")</f>
        <v/>
      </c>
      <c r="KM169" s="14" t="str">
        <f>+IFERROR(IF(ISNUMBER(KM$6)=TRUE,INDEX(#REF!,MATCH($B169,#REF!,0),MATCH(KM$6,#REF!,0))/1000,AVERAGE(KA169:KL169)),"")</f>
        <v/>
      </c>
      <c r="KN169" s="14" t="str">
        <f>+IFERROR(IF(ISNUMBER(KN$6)=TRUE,INDEX(#REF!,MATCH($B169,#REF!,0),MATCH(KN$6,#REF!,0))/1000,AVERAGE(KB169:KM169)),"")</f>
        <v/>
      </c>
      <c r="KO169" s="14" t="str">
        <f>+IFERROR(IF(ISNUMBER(KO$6)=TRUE,INDEX(#REF!,MATCH($B169,#REF!,0),MATCH(KO$6,#REF!,0))/1000,AVERAGE(KC169:KN169)),"")</f>
        <v/>
      </c>
      <c r="KP169" s="296">
        <f>+IFERROR(IF(ISNUMBER(KP$6)=TRUE,INDEX(#REF!,MATCH($B169,#REF!,0),MATCH(KP$6,#REF!,0))/1000,AVERAGE(KD169:KO169)),"")</f>
        <v>66.715166666666661</v>
      </c>
      <c r="KQ169" s="14" t="str">
        <f>+IFERROR(IF(ISNUMBER(KQ$6)=TRUE,INDEX(#REF!,MATCH($B169,#REF!,0),MATCH(KQ$6,#REF!,0))/1000,AVERAGE(KE169:KP169)),"")</f>
        <v/>
      </c>
      <c r="KR169" s="14" t="str">
        <f>+IFERROR(IF(ISNUMBER(KR$6)=TRUE,INDEX(#REF!,MATCH($B169,#REF!,0),MATCH(KR$6,#REF!,0))/1000,AVERAGE(KF169:KQ169)),"")</f>
        <v/>
      </c>
      <c r="KS169" s="14" t="str">
        <f>+IFERROR(IF(ISNUMBER(KS$6)=TRUE,INDEX(#REF!,MATCH($B169,#REF!,0),MATCH(KS$6,#REF!,0))/1000,AVERAGE(KG169:KR169)),"")</f>
        <v/>
      </c>
      <c r="KT169" s="14" t="str">
        <f>+IFERROR(IF(ISNUMBER(KT$6)=TRUE,INDEX(#REF!,MATCH($B169,#REF!,0),MATCH(KT$6,#REF!,0))/1000,AVERAGE(KH169:KS169)),"")</f>
        <v/>
      </c>
      <c r="KU169" s="14" t="str">
        <f>+IFERROR(IF(ISNUMBER(KU$6)=TRUE,INDEX(#REF!,MATCH($B169,#REF!,0),MATCH(KU$6,#REF!,0))/1000,AVERAGE(KI169:KT169)),"")</f>
        <v/>
      </c>
      <c r="KV169" s="14" t="str">
        <f>+IFERROR(IF(ISNUMBER(KV$6)=TRUE,INDEX(#REF!,MATCH($B169,#REF!,0),MATCH(KV$6,#REF!,0))/1000,AVERAGE(KJ169:KU169)),"")</f>
        <v/>
      </c>
      <c r="KW169" s="14" t="str">
        <f>+IFERROR(IF(ISNUMBER(KW$6)=TRUE,INDEX(#REF!,MATCH($B169,#REF!,0),MATCH(KW$6,#REF!,0))/1000,AVERAGE(KK169:KV169)),"")</f>
        <v/>
      </c>
      <c r="KX169" s="14" t="str">
        <f>+IFERROR(IF(ISNUMBER(KX$6)=TRUE,INDEX(#REF!,MATCH($B169,#REF!,0),MATCH(KX$6,#REF!,0))/1000,AVERAGE(KL169:KW169)),"")</f>
        <v/>
      </c>
      <c r="KY169" s="14" t="str">
        <f>+IFERROR(IF(ISNUMBER(KY$6)=TRUE,INDEX(#REF!,MATCH($B169,#REF!,0),MATCH(KY$6,#REF!,0))/1000,AVERAGE(KM169:KX169)),"")</f>
        <v/>
      </c>
      <c r="KZ169" s="14" t="str">
        <f>+IFERROR(IF(ISNUMBER(KZ$6)=TRUE,INDEX(#REF!,MATCH($B169,#REF!,0),MATCH(KZ$6,#REF!,0))/1000,AVERAGE(KN169:KY169)),"")</f>
        <v/>
      </c>
      <c r="LA169" s="14" t="str">
        <f>+IFERROR(IF(ISNUMBER(LA$6)=TRUE,INDEX(#REF!,MATCH($B169,#REF!,0),MATCH(LA$6,#REF!,0))/1000,AVERAGE(KO169:KZ169)),"")</f>
        <v/>
      </c>
      <c r="LB169" s="14" t="str">
        <f>+IFERROR(IF(ISNUMBER(LB$6)=TRUE,INDEX(#REF!,MATCH($B169,#REF!,0),MATCH(LB$6,#REF!,0))/1000,AVERAGE(KP169:LA169)),"")</f>
        <v/>
      </c>
      <c r="LC169" s="296" t="str">
        <f>+IFERROR(IF(ISNUMBER(LC$6)=TRUE,INDEX(#REF!,MATCH($B169,#REF!,0),MATCH(LC$6,#REF!,0))/1000,AVERAGE(KQ169:LB169)),"")</f>
        <v/>
      </c>
      <c r="LD169" s="14" t="str">
        <f>+IFERROR(IF(ISNUMBER(LD$6)=TRUE,INDEX(#REF!,MATCH($B169,#REF!,0),MATCH(LD$6,#REF!,0))/1000,AVERAGE(KR169:LC169)),"")</f>
        <v/>
      </c>
      <c r="LE169" s="14" t="str">
        <f>+IFERROR(IF(ISNUMBER(LE$6)=TRUE,INDEX(#REF!,MATCH($B169,#REF!,0),MATCH(LE$6,#REF!,0))/1000,AVERAGE(KS169:LD169)),"")</f>
        <v/>
      </c>
      <c r="LF169" s="14" t="str">
        <f>+IFERROR(IF(ISNUMBER(LF$6)=TRUE,INDEX(#REF!,MATCH($B169,#REF!,0),MATCH(LF$6,#REF!,0))/1000,AVERAGE(KT169:LE169)),"")</f>
        <v/>
      </c>
      <c r="LG169" s="14" t="str">
        <f>+IFERROR(IF(ISNUMBER(LG$6)=TRUE,INDEX(#REF!,MATCH($B169,#REF!,0),MATCH(LG$6,#REF!,0))/1000,AVERAGE(KU169:LF169)),"")</f>
        <v/>
      </c>
      <c r="LH169" s="14" t="str">
        <f>+IFERROR(IF(ISNUMBER(LH$6)=TRUE,INDEX(#REF!,MATCH($B169,#REF!,0),MATCH(LH$6,#REF!,0))/1000,AVERAGE(KV169:LG169)),"")</f>
        <v/>
      </c>
      <c r="LI169" s="14" t="str">
        <f>+IFERROR(IF(ISNUMBER(LI$6)=TRUE,INDEX(#REF!,MATCH($B169,#REF!,0),MATCH(LI$6,#REF!,0))/1000,AVERAGE(KW169:LH169)),"")</f>
        <v/>
      </c>
      <c r="LJ169" s="14" t="str">
        <f>+IFERROR(IF(ISNUMBER(LJ$6)=TRUE,INDEX(#REF!,MATCH($B169,#REF!,0),MATCH(LJ$6,#REF!,0))/1000,AVERAGE(KX169:LI169)),"")</f>
        <v/>
      </c>
      <c r="LK169" s="14" t="str">
        <f>+IFERROR(IF(ISNUMBER(LK$6)=TRUE,INDEX(#REF!,MATCH($B169,#REF!,0),MATCH(LK$6,#REF!,0))/1000,AVERAGE(KY169:LJ169)),"")</f>
        <v/>
      </c>
      <c r="LL169" s="14" t="str">
        <f>+IFERROR(IF(ISNUMBER(LL$6)=TRUE,INDEX(#REF!,MATCH($B169,#REF!,0),MATCH(LL$6,#REF!,0))/1000,AVERAGE(KZ169:LK169)),"")</f>
        <v/>
      </c>
      <c r="LM169" s="14" t="str">
        <f>+IFERROR(IF(ISNUMBER(LM$6)=TRUE,INDEX(#REF!,MATCH($B169,#REF!,0),MATCH(LM$6,#REF!,0))/1000,AVERAGE(LA169:LL169)),"")</f>
        <v/>
      </c>
      <c r="LN169" s="14" t="str">
        <f>+IFERROR(IF(ISNUMBER(LN$6)=TRUE,INDEX(#REF!,MATCH($B169,#REF!,0),MATCH(LN$6,#REF!,0))/1000,AVERAGE(LB169:LM169)),"")</f>
        <v/>
      </c>
      <c r="LO169" s="14" t="str">
        <f>+IFERROR(IF(ISNUMBER(LO$6)=TRUE,INDEX(#REF!,MATCH($B169,#REF!,0),MATCH(LO$6,#REF!,0))/1000,AVERAGE(LC169:LN169)),"")</f>
        <v/>
      </c>
      <c r="LP169" s="296" t="str">
        <f>+IFERROR(IF(ISNUMBER(LP$6)=TRUE,INDEX(#REF!,MATCH($B169,#REF!,0),MATCH(LP$6,#REF!,0))/1000,AVERAGE(LD169:LO169)),"")</f>
        <v/>
      </c>
    </row>
    <row r="170" spans="1:328">
      <c r="B170" t="s">
        <v>450</v>
      </c>
      <c r="C170" s="96" t="s">
        <v>450</v>
      </c>
      <c r="P170" s="296"/>
      <c r="Q170" s="100"/>
      <c r="R170" s="100"/>
      <c r="S170" s="100"/>
      <c r="T170" s="100"/>
      <c r="U170" s="100"/>
      <c r="V170" s="100"/>
      <c r="W170" s="100"/>
      <c r="X170" s="100"/>
      <c r="Y170" s="100"/>
      <c r="Z170" s="100"/>
      <c r="AA170" s="100"/>
      <c r="AB170" s="100"/>
      <c r="AC170" s="296"/>
      <c r="AD170" s="100"/>
      <c r="AE170" s="100"/>
      <c r="AF170" s="100"/>
      <c r="AG170" s="100"/>
      <c r="AH170" s="100"/>
      <c r="AI170" s="100"/>
      <c r="AJ170" s="100"/>
      <c r="AK170" s="100"/>
      <c r="AL170" s="100"/>
      <c r="AM170" s="100"/>
      <c r="AN170" s="100"/>
      <c r="AO170" s="100"/>
      <c r="AP170" s="296"/>
      <c r="AQ170" s="100"/>
      <c r="AR170" s="100"/>
      <c r="AS170" s="100"/>
      <c r="AT170" s="100"/>
      <c r="AU170" s="100"/>
      <c r="AV170" s="100"/>
      <c r="AW170" s="100"/>
      <c r="AX170" s="100"/>
      <c r="AY170" s="100"/>
      <c r="AZ170" s="100"/>
      <c r="BA170" s="100"/>
      <c r="BB170" s="100"/>
      <c r="BC170" s="296"/>
      <c r="BD170" s="100"/>
      <c r="BE170" s="100"/>
      <c r="BF170" s="100"/>
      <c r="BG170" s="100"/>
      <c r="BH170" s="100"/>
      <c r="BI170" s="100"/>
      <c r="BJ170" s="100"/>
      <c r="BK170" s="100"/>
      <c r="BL170" s="100"/>
      <c r="BM170" s="100"/>
      <c r="BN170" s="100"/>
      <c r="BO170" s="100"/>
      <c r="BP170" s="296"/>
      <c r="BQ170" s="100"/>
      <c r="BR170" s="100"/>
      <c r="BS170" s="100"/>
      <c r="BT170" s="100"/>
      <c r="BU170" s="100"/>
      <c r="BV170" s="100"/>
      <c r="BW170" s="100"/>
      <c r="BX170" s="100"/>
      <c r="BY170" s="100"/>
      <c r="BZ170" s="100"/>
      <c r="CA170" s="100"/>
      <c r="CB170" s="100"/>
      <c r="CC170" s="296"/>
      <c r="CD170" s="100"/>
      <c r="CE170" s="100"/>
      <c r="CF170" s="100"/>
      <c r="CG170" s="100"/>
      <c r="CH170" s="100"/>
      <c r="CI170" s="100"/>
      <c r="CJ170" s="100"/>
      <c r="CK170" s="100"/>
      <c r="CL170" s="100"/>
      <c r="CM170" s="100"/>
      <c r="CN170" s="100"/>
      <c r="CO170" s="100"/>
      <c r="CP170" s="296"/>
      <c r="CQ170" s="100"/>
      <c r="CR170" s="100"/>
      <c r="CS170" s="100"/>
      <c r="CT170" s="100"/>
      <c r="CU170" s="100"/>
      <c r="CV170" s="100"/>
      <c r="CW170" s="100"/>
      <c r="CX170" s="100"/>
      <c r="CY170" s="100"/>
      <c r="CZ170" s="100"/>
      <c r="DA170" s="100"/>
      <c r="DB170" s="100"/>
      <c r="DC170" s="296"/>
      <c r="DD170" s="100"/>
      <c r="DE170" s="100"/>
      <c r="DF170" s="100"/>
      <c r="DG170" s="100"/>
      <c r="DH170" s="100"/>
      <c r="DI170" s="100"/>
      <c r="DJ170" s="100"/>
      <c r="DK170" s="100"/>
      <c r="DL170" s="100"/>
      <c r="DM170" s="100"/>
      <c r="DN170" s="100"/>
      <c r="DO170" s="100"/>
      <c r="DP170" s="296"/>
      <c r="DQ170" s="100"/>
      <c r="DR170" s="100"/>
      <c r="DS170" s="100"/>
      <c r="DT170" s="100"/>
      <c r="DU170" s="100"/>
      <c r="DV170" s="100"/>
      <c r="DW170" s="100"/>
      <c r="DX170" s="100"/>
      <c r="DY170" s="100"/>
      <c r="DZ170" s="100"/>
      <c r="EA170" s="100"/>
      <c r="EB170" s="100"/>
      <c r="EC170" s="296"/>
      <c r="ED170" s="100"/>
      <c r="EE170" s="100"/>
      <c r="EF170" s="100"/>
      <c r="EG170" s="100"/>
      <c r="EH170" s="100"/>
      <c r="EI170" s="100"/>
      <c r="EJ170" s="100"/>
      <c r="EK170" s="100"/>
      <c r="EL170" s="100"/>
      <c r="EM170" s="100"/>
      <c r="EN170" s="100"/>
      <c r="EO170" s="100"/>
      <c r="EP170" s="296"/>
      <c r="EQ170" s="100"/>
      <c r="ER170" s="100"/>
      <c r="ES170" s="100"/>
      <c r="ET170" s="100"/>
      <c r="EU170" s="100"/>
      <c r="EV170" s="100"/>
      <c r="EW170" s="100"/>
      <c r="EX170" s="100"/>
      <c r="EY170" s="100"/>
      <c r="EZ170" s="100"/>
      <c r="FA170" s="100"/>
      <c r="FB170" s="100"/>
      <c r="FC170" s="296"/>
      <c r="FD170" s="100"/>
      <c r="FE170" s="100"/>
      <c r="FF170" s="100"/>
      <c r="FG170" s="100"/>
      <c r="FH170" s="100"/>
      <c r="FI170" s="100"/>
      <c r="FJ170" s="100"/>
      <c r="FK170" s="100"/>
      <c r="FL170" s="100"/>
      <c r="FM170" s="100"/>
      <c r="FN170" s="100"/>
      <c r="FO170" s="100"/>
      <c r="FP170" s="296"/>
      <c r="FQ170" s="100"/>
      <c r="FR170" s="100"/>
      <c r="FS170" s="100"/>
      <c r="FT170" s="100"/>
      <c r="FU170" s="100"/>
      <c r="FV170" s="100"/>
      <c r="FW170" s="100"/>
      <c r="FX170" s="100"/>
      <c r="FY170" s="100"/>
      <c r="FZ170" s="100"/>
      <c r="GA170" s="100"/>
      <c r="GB170" s="100"/>
      <c r="GC170" s="296"/>
      <c r="GD170" s="100"/>
      <c r="GE170" s="100"/>
      <c r="GF170" s="100"/>
      <c r="GG170" s="100"/>
      <c r="GH170" s="100"/>
      <c r="GI170" s="100"/>
      <c r="GJ170" s="100"/>
      <c r="GK170" s="100"/>
      <c r="GL170" s="100"/>
      <c r="GM170" s="100"/>
      <c r="GN170" s="100"/>
      <c r="GO170" s="100"/>
      <c r="GP170" s="296">
        <v>93</v>
      </c>
      <c r="GQ170" s="100"/>
      <c r="GR170" s="100"/>
      <c r="GS170" s="100"/>
      <c r="GT170" s="100"/>
      <c r="GU170" s="100"/>
      <c r="GV170" s="100"/>
      <c r="GW170" s="100"/>
      <c r="GX170" s="100"/>
      <c r="GY170" s="100"/>
      <c r="GZ170" s="100"/>
      <c r="HA170" s="100"/>
      <c r="HB170" s="100"/>
      <c r="HC170" s="296">
        <v>109</v>
      </c>
      <c r="HD170" s="100"/>
      <c r="HE170" s="100"/>
      <c r="HF170" s="100"/>
      <c r="HG170" s="100"/>
      <c r="HH170" s="100"/>
      <c r="HI170" s="100"/>
      <c r="HJ170" s="100"/>
      <c r="HK170" s="100"/>
      <c r="HL170" s="100"/>
      <c r="HM170" s="100"/>
      <c r="HN170" s="100"/>
      <c r="HO170" s="100"/>
      <c r="HP170" s="296">
        <v>98</v>
      </c>
      <c r="HQ170" s="100"/>
      <c r="HR170" s="100"/>
      <c r="HS170" s="100"/>
      <c r="HT170" s="100"/>
      <c r="HU170" s="100"/>
      <c r="HV170" s="100"/>
      <c r="HW170" s="100"/>
      <c r="HX170" s="100"/>
      <c r="HY170" s="100"/>
      <c r="HZ170" s="100"/>
      <c r="IA170" s="100"/>
      <c r="IB170" s="100"/>
      <c r="IC170" s="296">
        <v>102</v>
      </c>
      <c r="ID170" s="100"/>
      <c r="IE170" s="100"/>
      <c r="IF170" s="100"/>
      <c r="IG170" s="100"/>
      <c r="IH170" s="100"/>
      <c r="II170" s="100"/>
      <c r="IJ170" s="100"/>
      <c r="IK170" s="100"/>
      <c r="IL170" s="100"/>
      <c r="IM170" s="100"/>
      <c r="IN170" s="100"/>
      <c r="IO170" s="100"/>
      <c r="IP170" s="296">
        <v>109</v>
      </c>
      <c r="IQ170" s="100"/>
      <c r="IR170" s="100"/>
      <c r="IS170" s="100"/>
      <c r="IT170" s="100"/>
      <c r="IU170" s="100"/>
      <c r="IV170" s="100"/>
      <c r="IW170" s="100"/>
      <c r="IX170" s="100"/>
      <c r="IY170" s="100"/>
      <c r="IZ170" s="100"/>
      <c r="JA170" s="100"/>
      <c r="JB170" s="100"/>
      <c r="JC170" s="296">
        <v>98</v>
      </c>
      <c r="JD170" s="100">
        <v>0</v>
      </c>
      <c r="JE170" s="100">
        <v>0</v>
      </c>
      <c r="JF170" s="100">
        <v>0</v>
      </c>
      <c r="JG170" s="100">
        <v>0</v>
      </c>
      <c r="JH170" s="100">
        <v>0</v>
      </c>
      <c r="JI170" s="100">
        <v>0</v>
      </c>
      <c r="JJ170" s="100">
        <v>0</v>
      </c>
      <c r="JK170" s="100">
        <v>0</v>
      </c>
      <c r="JL170" s="100">
        <v>0</v>
      </c>
      <c r="JM170" s="100">
        <v>0</v>
      </c>
      <c r="JN170" s="100">
        <v>0</v>
      </c>
      <c r="JO170" s="100">
        <v>0</v>
      </c>
      <c r="JP170" s="296">
        <v>116.08797752808989</v>
      </c>
      <c r="JQ170" s="100">
        <v>0</v>
      </c>
      <c r="JR170" s="100">
        <v>0</v>
      </c>
      <c r="JS170" s="100">
        <v>0</v>
      </c>
      <c r="JT170" s="100">
        <v>0</v>
      </c>
      <c r="JU170" s="100">
        <v>0</v>
      </c>
      <c r="JV170" s="100">
        <v>0</v>
      </c>
      <c r="JW170" s="100">
        <v>0</v>
      </c>
      <c r="JX170" s="100">
        <v>0</v>
      </c>
      <c r="JY170" s="100">
        <v>0</v>
      </c>
      <c r="JZ170" s="100">
        <v>0</v>
      </c>
      <c r="KA170" s="100">
        <v>0</v>
      </c>
      <c r="KB170" s="100">
        <v>0</v>
      </c>
      <c r="KC170" s="296">
        <v>151.88932718894009</v>
      </c>
      <c r="KD170" s="100">
        <v>169.309</v>
      </c>
      <c r="KE170" s="100">
        <v>172.386</v>
      </c>
      <c r="KF170" s="100">
        <v>175.82</v>
      </c>
      <c r="KG170" s="100">
        <v>172.97900000000001</v>
      </c>
      <c r="KH170" s="100">
        <v>170.46299999999999</v>
      </c>
      <c r="KI170" s="100">
        <v>179.387</v>
      </c>
      <c r="KJ170" s="14" t="str">
        <f>+IFERROR(IF(ISNUMBER(KJ$6)=TRUE,INDEX(#REF!,MATCH($B170,#REF!,0),MATCH(KJ$6,#REF!,0))/1000,AVERAGE(JX170:KI170)),"")</f>
        <v/>
      </c>
      <c r="KK170" s="14" t="str">
        <f>+IFERROR(IF(ISNUMBER(KK$6)=TRUE,INDEX(#REF!,MATCH($B170,#REF!,0),MATCH(KK$6,#REF!,0))/1000,AVERAGE(JY170:KJ170)),"")</f>
        <v/>
      </c>
      <c r="KL170" s="14" t="str">
        <f>+IFERROR(IF(ISNUMBER(KL$6)=TRUE,INDEX(#REF!,MATCH($B170,#REF!,0),MATCH(KL$6,#REF!,0))/1000,AVERAGE(JZ170:KK170)),"")</f>
        <v/>
      </c>
      <c r="KM170" s="14" t="str">
        <f>+IFERROR(IF(ISNUMBER(KM$6)=TRUE,INDEX(#REF!,MATCH($B170,#REF!,0),MATCH(KM$6,#REF!,0))/1000,AVERAGE(KA170:KL170)),"")</f>
        <v/>
      </c>
      <c r="KN170" s="14" t="str">
        <f>+IFERROR(IF(ISNUMBER(KN$6)=TRUE,INDEX(#REF!,MATCH($B170,#REF!,0),MATCH(KN$6,#REF!,0))/1000,AVERAGE(KB170:KM170)),"")</f>
        <v/>
      </c>
      <c r="KO170" s="14" t="str">
        <f>+IFERROR(IF(ISNUMBER(KO$6)=TRUE,INDEX(#REF!,MATCH($B170,#REF!,0),MATCH(KO$6,#REF!,0))/1000,AVERAGE(KC170:KN170)),"")</f>
        <v/>
      </c>
      <c r="KP170" s="296">
        <f>+IFERROR(IF(ISNUMBER(KP$6)=TRUE,INDEX(#REF!,MATCH($B170,#REF!,0),MATCH(KP$6,#REF!,0))/1000,AVERAGE(KD170:KO170)),"")</f>
        <v>173.39066666666668</v>
      </c>
      <c r="KQ170" s="14" t="str">
        <f>+IFERROR(IF(ISNUMBER(KQ$6)=TRUE,INDEX(#REF!,MATCH($B170,#REF!,0),MATCH(KQ$6,#REF!,0))/1000,AVERAGE(KE170:KP170)),"")</f>
        <v/>
      </c>
      <c r="KR170" s="14" t="str">
        <f>+IFERROR(IF(ISNUMBER(KR$6)=TRUE,INDEX(#REF!,MATCH($B170,#REF!,0),MATCH(KR$6,#REF!,0))/1000,AVERAGE(KF170:KQ170)),"")</f>
        <v/>
      </c>
      <c r="KS170" s="14" t="str">
        <f>+IFERROR(IF(ISNUMBER(KS$6)=TRUE,INDEX(#REF!,MATCH($B170,#REF!,0),MATCH(KS$6,#REF!,0))/1000,AVERAGE(KG170:KR170)),"")</f>
        <v/>
      </c>
      <c r="KT170" s="14" t="str">
        <f>+IFERROR(IF(ISNUMBER(KT$6)=TRUE,INDEX(#REF!,MATCH($B170,#REF!,0),MATCH(KT$6,#REF!,0))/1000,AVERAGE(KH170:KS170)),"")</f>
        <v/>
      </c>
      <c r="KU170" s="14" t="str">
        <f>+IFERROR(IF(ISNUMBER(KU$6)=TRUE,INDEX(#REF!,MATCH($B170,#REF!,0),MATCH(KU$6,#REF!,0))/1000,AVERAGE(KI170:KT170)),"")</f>
        <v/>
      </c>
      <c r="KV170" s="14" t="str">
        <f>+IFERROR(IF(ISNUMBER(KV$6)=TRUE,INDEX(#REF!,MATCH($B170,#REF!,0),MATCH(KV$6,#REF!,0))/1000,AVERAGE(KJ170:KU170)),"")</f>
        <v/>
      </c>
      <c r="KW170" s="14" t="str">
        <f>+IFERROR(IF(ISNUMBER(KW$6)=TRUE,INDEX(#REF!,MATCH($B170,#REF!,0),MATCH(KW$6,#REF!,0))/1000,AVERAGE(KK170:KV170)),"")</f>
        <v/>
      </c>
      <c r="KX170" s="14" t="str">
        <f>+IFERROR(IF(ISNUMBER(KX$6)=TRUE,INDEX(#REF!,MATCH($B170,#REF!,0),MATCH(KX$6,#REF!,0))/1000,AVERAGE(KL170:KW170)),"")</f>
        <v/>
      </c>
      <c r="KY170" s="14" t="str">
        <f>+IFERROR(IF(ISNUMBER(KY$6)=TRUE,INDEX(#REF!,MATCH($B170,#REF!,0),MATCH(KY$6,#REF!,0))/1000,AVERAGE(KM170:KX170)),"")</f>
        <v/>
      </c>
      <c r="KZ170" s="14" t="str">
        <f>+IFERROR(IF(ISNUMBER(KZ$6)=TRUE,INDEX(#REF!,MATCH($B170,#REF!,0),MATCH(KZ$6,#REF!,0))/1000,AVERAGE(KN170:KY170)),"")</f>
        <v/>
      </c>
      <c r="LA170" s="14" t="str">
        <f>+IFERROR(IF(ISNUMBER(LA$6)=TRUE,INDEX(#REF!,MATCH($B170,#REF!,0),MATCH(LA$6,#REF!,0))/1000,AVERAGE(KO170:KZ170)),"")</f>
        <v/>
      </c>
      <c r="LB170" s="14" t="str">
        <f>+IFERROR(IF(ISNUMBER(LB$6)=TRUE,INDEX(#REF!,MATCH($B170,#REF!,0),MATCH(LB$6,#REF!,0))/1000,AVERAGE(KP170:LA170)),"")</f>
        <v/>
      </c>
      <c r="LC170" s="296" t="str">
        <f>+IFERROR(IF(ISNUMBER(LC$6)=TRUE,INDEX(#REF!,MATCH($B170,#REF!,0),MATCH(LC$6,#REF!,0))/1000,AVERAGE(KQ170:LB170)),"")</f>
        <v/>
      </c>
      <c r="LD170" s="14" t="str">
        <f>+IFERROR(IF(ISNUMBER(LD$6)=TRUE,INDEX(#REF!,MATCH($B170,#REF!,0),MATCH(LD$6,#REF!,0))/1000,AVERAGE(KR170:LC170)),"")</f>
        <v/>
      </c>
      <c r="LE170" s="14" t="str">
        <f>+IFERROR(IF(ISNUMBER(LE$6)=TRUE,INDEX(#REF!,MATCH($B170,#REF!,0),MATCH(LE$6,#REF!,0))/1000,AVERAGE(KS170:LD170)),"")</f>
        <v/>
      </c>
      <c r="LF170" s="14" t="str">
        <f>+IFERROR(IF(ISNUMBER(LF$6)=TRUE,INDEX(#REF!,MATCH($B170,#REF!,0),MATCH(LF$6,#REF!,0))/1000,AVERAGE(KT170:LE170)),"")</f>
        <v/>
      </c>
      <c r="LG170" s="14" t="str">
        <f>+IFERROR(IF(ISNUMBER(LG$6)=TRUE,INDEX(#REF!,MATCH($B170,#REF!,0),MATCH(LG$6,#REF!,0))/1000,AVERAGE(KU170:LF170)),"")</f>
        <v/>
      </c>
      <c r="LH170" s="14" t="str">
        <f>+IFERROR(IF(ISNUMBER(LH$6)=TRUE,INDEX(#REF!,MATCH($B170,#REF!,0),MATCH(LH$6,#REF!,0))/1000,AVERAGE(KV170:LG170)),"")</f>
        <v/>
      </c>
      <c r="LI170" s="14" t="str">
        <f>+IFERROR(IF(ISNUMBER(LI$6)=TRUE,INDEX(#REF!,MATCH($B170,#REF!,0),MATCH(LI$6,#REF!,0))/1000,AVERAGE(KW170:LH170)),"")</f>
        <v/>
      </c>
      <c r="LJ170" s="14" t="str">
        <f>+IFERROR(IF(ISNUMBER(LJ$6)=TRUE,INDEX(#REF!,MATCH($B170,#REF!,0),MATCH(LJ$6,#REF!,0))/1000,AVERAGE(KX170:LI170)),"")</f>
        <v/>
      </c>
      <c r="LK170" s="14" t="str">
        <f>+IFERROR(IF(ISNUMBER(LK$6)=TRUE,INDEX(#REF!,MATCH($B170,#REF!,0),MATCH(LK$6,#REF!,0))/1000,AVERAGE(KY170:LJ170)),"")</f>
        <v/>
      </c>
      <c r="LL170" s="14" t="str">
        <f>+IFERROR(IF(ISNUMBER(LL$6)=TRUE,INDEX(#REF!,MATCH($B170,#REF!,0),MATCH(LL$6,#REF!,0))/1000,AVERAGE(KZ170:LK170)),"")</f>
        <v/>
      </c>
      <c r="LM170" s="14" t="str">
        <f>+IFERROR(IF(ISNUMBER(LM$6)=TRUE,INDEX(#REF!,MATCH($B170,#REF!,0),MATCH(LM$6,#REF!,0))/1000,AVERAGE(LA170:LL170)),"")</f>
        <v/>
      </c>
      <c r="LN170" s="14" t="str">
        <f>+IFERROR(IF(ISNUMBER(LN$6)=TRUE,INDEX(#REF!,MATCH($B170,#REF!,0),MATCH(LN$6,#REF!,0))/1000,AVERAGE(LB170:LM170)),"")</f>
        <v/>
      </c>
      <c r="LO170" s="14" t="str">
        <f>+IFERROR(IF(ISNUMBER(LO$6)=TRUE,INDEX(#REF!,MATCH($B170,#REF!,0),MATCH(LO$6,#REF!,0))/1000,AVERAGE(LC170:LN170)),"")</f>
        <v/>
      </c>
      <c r="LP170" s="296" t="str">
        <f>+IFERROR(IF(ISNUMBER(LP$6)=TRUE,INDEX(#REF!,MATCH($B170,#REF!,0),MATCH(LP$6,#REF!,0))/1000,AVERAGE(LD170:LO170)),"")</f>
        <v/>
      </c>
    </row>
    <row r="171" spans="1:328">
      <c r="B171" t="s">
        <v>428</v>
      </c>
      <c r="C171" s="88" t="s">
        <v>428</v>
      </c>
      <c r="P171" s="296"/>
      <c r="Q171" s="100"/>
      <c r="R171" s="100"/>
      <c r="S171" s="100"/>
      <c r="T171" s="100"/>
      <c r="U171" s="100"/>
      <c r="V171" s="100"/>
      <c r="W171" s="100"/>
      <c r="X171" s="100"/>
      <c r="Y171" s="100"/>
      <c r="Z171" s="100"/>
      <c r="AA171" s="100"/>
      <c r="AB171" s="100"/>
      <c r="AC171" s="296"/>
      <c r="AD171" s="100"/>
      <c r="AE171" s="100"/>
      <c r="AF171" s="100"/>
      <c r="AG171" s="100"/>
      <c r="AH171" s="100"/>
      <c r="AI171" s="100"/>
      <c r="AJ171" s="100"/>
      <c r="AK171" s="100"/>
      <c r="AL171" s="100"/>
      <c r="AM171" s="100"/>
      <c r="AN171" s="100"/>
      <c r="AO171" s="100"/>
      <c r="AP171" s="296"/>
      <c r="AQ171" s="100"/>
      <c r="AR171" s="100"/>
      <c r="AS171" s="100"/>
      <c r="AT171" s="100"/>
      <c r="AU171" s="100"/>
      <c r="AV171" s="100"/>
      <c r="AW171" s="100"/>
      <c r="AX171" s="100"/>
      <c r="AY171" s="100"/>
      <c r="AZ171" s="100"/>
      <c r="BA171" s="100"/>
      <c r="BB171" s="100"/>
      <c r="BC171" s="296"/>
      <c r="BD171" s="100"/>
      <c r="BE171" s="100"/>
      <c r="BF171" s="100"/>
      <c r="BG171" s="100"/>
      <c r="BH171" s="100"/>
      <c r="BI171" s="100"/>
      <c r="BJ171" s="100"/>
      <c r="BK171" s="100"/>
      <c r="BL171" s="100"/>
      <c r="BM171" s="100"/>
      <c r="BN171" s="100"/>
      <c r="BO171" s="100"/>
      <c r="BP171" s="296"/>
      <c r="BQ171" s="100"/>
      <c r="BR171" s="100"/>
      <c r="BS171" s="100"/>
      <c r="BT171" s="100"/>
      <c r="BU171" s="100"/>
      <c r="BV171" s="100"/>
      <c r="BW171" s="100"/>
      <c r="BX171" s="100"/>
      <c r="BY171" s="100"/>
      <c r="BZ171" s="100"/>
      <c r="CA171" s="100"/>
      <c r="CB171" s="100"/>
      <c r="CC171" s="296"/>
      <c r="CD171" s="100"/>
      <c r="CE171" s="100"/>
      <c r="CF171" s="100"/>
      <c r="CG171" s="100"/>
      <c r="CH171" s="100"/>
      <c r="CI171" s="100"/>
      <c r="CJ171" s="100"/>
      <c r="CK171" s="100"/>
      <c r="CL171" s="100"/>
      <c r="CM171" s="100"/>
      <c r="CN171" s="100"/>
      <c r="CO171" s="100"/>
      <c r="CP171" s="296"/>
      <c r="CQ171" s="100"/>
      <c r="CR171" s="100"/>
      <c r="CS171" s="100"/>
      <c r="CT171" s="100"/>
      <c r="CU171" s="100"/>
      <c r="CV171" s="100"/>
      <c r="CW171" s="100"/>
      <c r="CX171" s="100"/>
      <c r="CY171" s="100"/>
      <c r="CZ171" s="100"/>
      <c r="DA171" s="100"/>
      <c r="DB171" s="100"/>
      <c r="DC171" s="296"/>
      <c r="DD171" s="100"/>
      <c r="DE171" s="100"/>
      <c r="DF171" s="100"/>
      <c r="DG171" s="100"/>
      <c r="DH171" s="100"/>
      <c r="DI171" s="100"/>
      <c r="DJ171" s="100"/>
      <c r="DK171" s="100"/>
      <c r="DL171" s="100"/>
      <c r="DM171" s="100"/>
      <c r="DN171" s="100"/>
      <c r="DO171" s="100"/>
      <c r="DP171" s="296"/>
      <c r="DQ171" s="100"/>
      <c r="DR171" s="100"/>
      <c r="DS171" s="100"/>
      <c r="DT171" s="100"/>
      <c r="DU171" s="100"/>
      <c r="DV171" s="100"/>
      <c r="DW171" s="100"/>
      <c r="DX171" s="100"/>
      <c r="DY171" s="100"/>
      <c r="DZ171" s="100"/>
      <c r="EA171" s="100"/>
      <c r="EB171" s="100"/>
      <c r="EC171" s="296"/>
      <c r="ED171" s="100"/>
      <c r="EE171" s="100"/>
      <c r="EF171" s="100"/>
      <c r="EG171" s="100"/>
      <c r="EH171" s="100"/>
      <c r="EI171" s="100"/>
      <c r="EJ171" s="100"/>
      <c r="EK171" s="100"/>
      <c r="EL171" s="100"/>
      <c r="EM171" s="100"/>
      <c r="EN171" s="100"/>
      <c r="EO171" s="100"/>
      <c r="EP171" s="296"/>
      <c r="EQ171" s="100"/>
      <c r="ER171" s="100"/>
      <c r="ES171" s="100"/>
      <c r="ET171" s="100"/>
      <c r="EU171" s="100"/>
      <c r="EV171" s="100"/>
      <c r="EW171" s="100"/>
      <c r="EX171" s="100"/>
      <c r="EY171" s="100"/>
      <c r="EZ171" s="100"/>
      <c r="FA171" s="100"/>
      <c r="FB171" s="100"/>
      <c r="FC171" s="296"/>
      <c r="FD171" s="100"/>
      <c r="FE171" s="100"/>
      <c r="FF171" s="100"/>
      <c r="FG171" s="100"/>
      <c r="FH171" s="100"/>
      <c r="FI171" s="100"/>
      <c r="FJ171" s="100"/>
      <c r="FK171" s="100"/>
      <c r="FL171" s="100"/>
      <c r="FM171" s="100"/>
      <c r="FN171" s="100"/>
      <c r="FO171" s="100"/>
      <c r="FP171" s="296"/>
      <c r="FQ171" s="100"/>
      <c r="FR171" s="100"/>
      <c r="FS171" s="100"/>
      <c r="FT171" s="100"/>
      <c r="FU171" s="100"/>
      <c r="FV171" s="100"/>
      <c r="FW171" s="100"/>
      <c r="FX171" s="100"/>
      <c r="FY171" s="100"/>
      <c r="FZ171" s="100"/>
      <c r="GA171" s="100"/>
      <c r="GB171" s="100"/>
      <c r="GC171" s="296"/>
      <c r="GD171" s="100"/>
      <c r="GE171" s="100"/>
      <c r="GF171" s="100"/>
      <c r="GG171" s="100"/>
      <c r="GH171" s="100"/>
      <c r="GI171" s="100"/>
      <c r="GJ171" s="100"/>
      <c r="GK171" s="100"/>
      <c r="GL171" s="100"/>
      <c r="GM171" s="100"/>
      <c r="GN171" s="100"/>
      <c r="GO171" s="100"/>
      <c r="GP171" s="296">
        <v>174</v>
      </c>
      <c r="GQ171" s="100"/>
      <c r="GR171" s="100"/>
      <c r="GS171" s="100"/>
      <c r="GT171" s="100"/>
      <c r="GU171" s="100"/>
      <c r="GV171" s="100"/>
      <c r="GW171" s="100"/>
      <c r="GX171" s="100"/>
      <c r="GY171" s="100"/>
      <c r="GZ171" s="100"/>
      <c r="HA171" s="100"/>
      <c r="HB171" s="100"/>
      <c r="HC171" s="296">
        <v>183</v>
      </c>
      <c r="HD171" s="100"/>
      <c r="HE171" s="100"/>
      <c r="HF171" s="100"/>
      <c r="HG171" s="100"/>
      <c r="HH171" s="100"/>
      <c r="HI171" s="100"/>
      <c r="HJ171" s="100"/>
      <c r="HK171" s="100"/>
      <c r="HL171" s="100"/>
      <c r="HM171" s="100"/>
      <c r="HN171" s="100"/>
      <c r="HO171" s="100"/>
      <c r="HP171" s="296">
        <v>173</v>
      </c>
      <c r="HQ171" s="100"/>
      <c r="HR171" s="100"/>
      <c r="HS171" s="100"/>
      <c r="HT171" s="100"/>
      <c r="HU171" s="100"/>
      <c r="HV171" s="100"/>
      <c r="HW171" s="100"/>
      <c r="HX171" s="100"/>
      <c r="HY171" s="100"/>
      <c r="HZ171" s="100"/>
      <c r="IA171" s="100"/>
      <c r="IB171" s="100"/>
      <c r="IC171" s="296">
        <v>183</v>
      </c>
      <c r="ID171" s="100"/>
      <c r="IE171" s="100"/>
      <c r="IF171" s="100"/>
      <c r="IG171" s="100"/>
      <c r="IH171" s="100"/>
      <c r="II171" s="100"/>
      <c r="IJ171" s="100"/>
      <c r="IK171" s="100"/>
      <c r="IL171" s="100"/>
      <c r="IM171" s="100"/>
      <c r="IN171" s="100"/>
      <c r="IO171" s="100"/>
      <c r="IP171" s="296">
        <v>196</v>
      </c>
      <c r="IQ171" s="100"/>
      <c r="IR171" s="100"/>
      <c r="IS171" s="100"/>
      <c r="IT171" s="100"/>
      <c r="IU171" s="100"/>
      <c r="IV171" s="100"/>
      <c r="IW171" s="100"/>
      <c r="IX171" s="100"/>
      <c r="IY171" s="100"/>
      <c r="IZ171" s="100"/>
      <c r="JA171" s="100"/>
      <c r="JB171" s="100"/>
      <c r="JC171" s="296">
        <v>181</v>
      </c>
      <c r="JD171" s="100">
        <v>201.702</v>
      </c>
      <c r="JE171" s="100">
        <v>208.798</v>
      </c>
      <c r="JF171" s="100">
        <v>197.31200000000001</v>
      </c>
      <c r="JG171" s="100">
        <v>131.066</v>
      </c>
      <c r="JH171" s="100">
        <v>135.512</v>
      </c>
      <c r="JI171" s="100">
        <v>153.92599999999999</v>
      </c>
      <c r="JJ171" s="100">
        <v>162.66</v>
      </c>
      <c r="JK171" s="100">
        <v>174.63399999999999</v>
      </c>
      <c r="JL171" s="100">
        <v>179.62100000000001</v>
      </c>
      <c r="JM171" s="100">
        <v>192.10499999999999</v>
      </c>
      <c r="JN171" s="100">
        <v>200.77</v>
      </c>
      <c r="JO171" s="100">
        <v>199.51499999999999</v>
      </c>
      <c r="JP171" s="296">
        <v>178.13499999999999</v>
      </c>
      <c r="JQ171" s="100">
        <v>201.22</v>
      </c>
      <c r="JR171" s="100">
        <v>199.03700000000001</v>
      </c>
      <c r="JS171" s="100">
        <v>199.214</v>
      </c>
      <c r="JT171" s="100">
        <v>199.43700000000001</v>
      </c>
      <c r="JU171" s="100">
        <v>214.04599999999999</v>
      </c>
      <c r="JV171" s="100">
        <v>218.578</v>
      </c>
      <c r="JW171" s="100">
        <v>218.77500000000001</v>
      </c>
      <c r="JX171" s="100">
        <v>228.53100000000001</v>
      </c>
      <c r="JY171" s="100">
        <v>229.815</v>
      </c>
      <c r="JZ171" s="100">
        <v>230.23699999999999</v>
      </c>
      <c r="KA171" s="100">
        <v>234.36099999999999</v>
      </c>
      <c r="KB171" s="100">
        <v>228.85300000000001</v>
      </c>
      <c r="KC171" s="296">
        <v>216.84200000000001</v>
      </c>
      <c r="KD171" s="100">
        <v>235.21899999999999</v>
      </c>
      <c r="KE171" s="100">
        <v>238.61500000000001</v>
      </c>
      <c r="KF171" s="100">
        <v>242.792</v>
      </c>
      <c r="KG171" s="100">
        <v>239.73099999999999</v>
      </c>
      <c r="KH171" s="100">
        <v>237.876</v>
      </c>
      <c r="KI171" s="100">
        <v>246.40199999999999</v>
      </c>
      <c r="KJ171" s="14" t="str">
        <f>+IFERROR(IF(ISNUMBER(KJ$6)=TRUE,INDEX(#REF!,MATCH($B171,#REF!,0),MATCH(KJ$6,#REF!,0))/1000,AVERAGE(JX171:KI171)),"")</f>
        <v/>
      </c>
      <c r="KK171" s="14" t="str">
        <f>+IFERROR(IF(ISNUMBER(KK$6)=TRUE,INDEX(#REF!,MATCH($B171,#REF!,0),MATCH(KK$6,#REF!,0))/1000,AVERAGE(JY171:KJ171)),"")</f>
        <v/>
      </c>
      <c r="KL171" s="14" t="str">
        <f>+IFERROR(IF(ISNUMBER(KL$6)=TRUE,INDEX(#REF!,MATCH($B171,#REF!,0),MATCH(KL$6,#REF!,0))/1000,AVERAGE(JZ171:KK171)),"")</f>
        <v/>
      </c>
      <c r="KM171" s="14" t="str">
        <f>+IFERROR(IF(ISNUMBER(KM$6)=TRUE,INDEX(#REF!,MATCH($B171,#REF!,0),MATCH(KM$6,#REF!,0))/1000,AVERAGE(KA171:KL171)),"")</f>
        <v/>
      </c>
      <c r="KN171" s="14" t="str">
        <f>+IFERROR(IF(ISNUMBER(KN$6)=TRUE,INDEX(#REF!,MATCH($B171,#REF!,0),MATCH(KN$6,#REF!,0))/1000,AVERAGE(KB171:KM171)),"")</f>
        <v/>
      </c>
      <c r="KO171" s="14" t="str">
        <f>+IFERROR(IF(ISNUMBER(KO$6)=TRUE,INDEX(#REF!,MATCH($B171,#REF!,0),MATCH(KO$6,#REF!,0))/1000,AVERAGE(KC171:KN171)),"")</f>
        <v/>
      </c>
      <c r="KP171" s="296">
        <f>+IFERROR(IF(ISNUMBER(KP$6)=TRUE,INDEX(#REF!,MATCH($B171,#REF!,0),MATCH(KP$6,#REF!,0))/1000,AVERAGE(KD171:KO171)),"")</f>
        <v>240.10583333333332</v>
      </c>
      <c r="KQ171" s="14" t="str">
        <f>+IFERROR(IF(ISNUMBER(KQ$6)=TRUE,INDEX(#REF!,MATCH($B171,#REF!,0),MATCH(KQ$6,#REF!,0))/1000,AVERAGE(KE171:KP171)),"")</f>
        <v/>
      </c>
      <c r="KR171" s="14" t="str">
        <f>+IFERROR(IF(ISNUMBER(KR$6)=TRUE,INDEX(#REF!,MATCH($B171,#REF!,0),MATCH(KR$6,#REF!,0))/1000,AVERAGE(KF171:KQ171)),"")</f>
        <v/>
      </c>
      <c r="KS171" s="14" t="str">
        <f>+IFERROR(IF(ISNUMBER(KS$6)=TRUE,INDEX(#REF!,MATCH($B171,#REF!,0),MATCH(KS$6,#REF!,0))/1000,AVERAGE(KG171:KR171)),"")</f>
        <v/>
      </c>
      <c r="KT171" s="14" t="str">
        <f>+IFERROR(IF(ISNUMBER(KT$6)=TRUE,INDEX(#REF!,MATCH($B171,#REF!,0),MATCH(KT$6,#REF!,0))/1000,AVERAGE(KH171:KS171)),"")</f>
        <v/>
      </c>
      <c r="KU171" s="14" t="str">
        <f>+IFERROR(IF(ISNUMBER(KU$6)=TRUE,INDEX(#REF!,MATCH($B171,#REF!,0),MATCH(KU$6,#REF!,0))/1000,AVERAGE(KI171:KT171)),"")</f>
        <v/>
      </c>
      <c r="KV171" s="14" t="str">
        <f>+IFERROR(IF(ISNUMBER(KV$6)=TRUE,INDEX(#REF!,MATCH($B171,#REF!,0),MATCH(KV$6,#REF!,0))/1000,AVERAGE(KJ171:KU171)),"")</f>
        <v/>
      </c>
      <c r="KW171" s="14" t="str">
        <f>+IFERROR(IF(ISNUMBER(KW$6)=TRUE,INDEX(#REF!,MATCH($B171,#REF!,0),MATCH(KW$6,#REF!,0))/1000,AVERAGE(KK171:KV171)),"")</f>
        <v/>
      </c>
      <c r="KX171" s="14" t="str">
        <f>+IFERROR(IF(ISNUMBER(KX$6)=TRUE,INDEX(#REF!,MATCH($B171,#REF!,0),MATCH(KX$6,#REF!,0))/1000,AVERAGE(KL171:KW171)),"")</f>
        <v/>
      </c>
      <c r="KY171" s="14" t="str">
        <f>+IFERROR(IF(ISNUMBER(KY$6)=TRUE,INDEX(#REF!,MATCH($B171,#REF!,0),MATCH(KY$6,#REF!,0))/1000,AVERAGE(KM171:KX171)),"")</f>
        <v/>
      </c>
      <c r="KZ171" s="14" t="str">
        <f>+IFERROR(IF(ISNUMBER(KZ$6)=TRUE,INDEX(#REF!,MATCH($B171,#REF!,0),MATCH(KZ$6,#REF!,0))/1000,AVERAGE(KN171:KY171)),"")</f>
        <v/>
      </c>
      <c r="LA171" s="14" t="str">
        <f>+IFERROR(IF(ISNUMBER(LA$6)=TRUE,INDEX(#REF!,MATCH($B171,#REF!,0),MATCH(LA$6,#REF!,0))/1000,AVERAGE(KO171:KZ171)),"")</f>
        <v/>
      </c>
      <c r="LB171" s="14" t="str">
        <f>+IFERROR(IF(ISNUMBER(LB$6)=TRUE,INDEX(#REF!,MATCH($B171,#REF!,0),MATCH(LB$6,#REF!,0))/1000,AVERAGE(KP171:LA171)),"")</f>
        <v/>
      </c>
      <c r="LC171" s="296" t="str">
        <f>+IFERROR(IF(ISNUMBER(LC$6)=TRUE,INDEX(#REF!,MATCH($B171,#REF!,0),MATCH(LC$6,#REF!,0))/1000,AVERAGE(KQ171:LB171)),"")</f>
        <v/>
      </c>
      <c r="LD171" s="14" t="str">
        <f>+IFERROR(IF(ISNUMBER(LD$6)=TRUE,INDEX(#REF!,MATCH($B171,#REF!,0),MATCH(LD$6,#REF!,0))/1000,AVERAGE(KR171:LC171)),"")</f>
        <v/>
      </c>
      <c r="LE171" s="14" t="str">
        <f>+IFERROR(IF(ISNUMBER(LE$6)=TRUE,INDEX(#REF!,MATCH($B171,#REF!,0),MATCH(LE$6,#REF!,0))/1000,AVERAGE(KS171:LD171)),"")</f>
        <v/>
      </c>
      <c r="LF171" s="14" t="str">
        <f>+IFERROR(IF(ISNUMBER(LF$6)=TRUE,INDEX(#REF!,MATCH($B171,#REF!,0),MATCH(LF$6,#REF!,0))/1000,AVERAGE(KT171:LE171)),"")</f>
        <v/>
      </c>
      <c r="LG171" s="14" t="str">
        <f>+IFERROR(IF(ISNUMBER(LG$6)=TRUE,INDEX(#REF!,MATCH($B171,#REF!,0),MATCH(LG$6,#REF!,0))/1000,AVERAGE(KU171:LF171)),"")</f>
        <v/>
      </c>
      <c r="LH171" s="14" t="str">
        <f>+IFERROR(IF(ISNUMBER(LH$6)=TRUE,INDEX(#REF!,MATCH($B171,#REF!,0),MATCH(LH$6,#REF!,0))/1000,AVERAGE(KV171:LG171)),"")</f>
        <v/>
      </c>
      <c r="LI171" s="14" t="str">
        <f>+IFERROR(IF(ISNUMBER(LI$6)=TRUE,INDEX(#REF!,MATCH($B171,#REF!,0),MATCH(LI$6,#REF!,0))/1000,AVERAGE(KW171:LH171)),"")</f>
        <v/>
      </c>
      <c r="LJ171" s="14" t="str">
        <f>+IFERROR(IF(ISNUMBER(LJ$6)=TRUE,INDEX(#REF!,MATCH($B171,#REF!,0),MATCH(LJ$6,#REF!,0))/1000,AVERAGE(KX171:LI171)),"")</f>
        <v/>
      </c>
      <c r="LK171" s="14" t="str">
        <f>+IFERROR(IF(ISNUMBER(LK$6)=TRUE,INDEX(#REF!,MATCH($B171,#REF!,0),MATCH(LK$6,#REF!,0))/1000,AVERAGE(KY171:LJ171)),"")</f>
        <v/>
      </c>
      <c r="LL171" s="14" t="str">
        <f>+IFERROR(IF(ISNUMBER(LL$6)=TRUE,INDEX(#REF!,MATCH($B171,#REF!,0),MATCH(LL$6,#REF!,0))/1000,AVERAGE(KZ171:LK171)),"")</f>
        <v/>
      </c>
      <c r="LM171" s="14" t="str">
        <f>+IFERROR(IF(ISNUMBER(LM$6)=TRUE,INDEX(#REF!,MATCH($B171,#REF!,0),MATCH(LM$6,#REF!,0))/1000,AVERAGE(LA171:LL171)),"")</f>
        <v/>
      </c>
      <c r="LN171" s="14" t="str">
        <f>+IFERROR(IF(ISNUMBER(LN$6)=TRUE,INDEX(#REF!,MATCH($B171,#REF!,0),MATCH(LN$6,#REF!,0))/1000,AVERAGE(LB171:LM171)),"")</f>
        <v/>
      </c>
      <c r="LO171" s="14" t="str">
        <f>+IFERROR(IF(ISNUMBER(LO$6)=TRUE,INDEX(#REF!,MATCH($B171,#REF!,0),MATCH(LO$6,#REF!,0))/1000,AVERAGE(LC171:LN171)),"")</f>
        <v/>
      </c>
      <c r="LP171" s="296" t="str">
        <f>+IFERROR(IF(ISNUMBER(LP$6)=TRUE,INDEX(#REF!,MATCH($B171,#REF!,0),MATCH(LP$6,#REF!,0))/1000,AVERAGE(LD171:LO171)),"")</f>
        <v/>
      </c>
    </row>
    <row r="172" spans="1:328">
      <c r="P172" s="292"/>
      <c r="AC172" s="292"/>
      <c r="AP172" s="292"/>
      <c r="BC172" s="292"/>
      <c r="BP172" s="292"/>
      <c r="CC172" s="292"/>
      <c r="CP172" s="292"/>
      <c r="DC172" s="292"/>
      <c r="DP172" s="292"/>
      <c r="EC172" s="292"/>
      <c r="EP172" s="292"/>
      <c r="FC172" s="292"/>
      <c r="FP172" s="292"/>
      <c r="GC172" s="292"/>
      <c r="GP172" s="292"/>
      <c r="HC172" s="292"/>
      <c r="HP172" s="292"/>
      <c r="IC172" s="292"/>
      <c r="IP172" s="292"/>
      <c r="JC172" s="292"/>
      <c r="JP172" s="292"/>
      <c r="KC172" s="292"/>
      <c r="KP172" s="292"/>
      <c r="LC172" s="292"/>
      <c r="LP172" s="292"/>
    </row>
    <row r="173" spans="1:328" s="66" customFormat="1" ht="18">
      <c r="A173" s="64"/>
      <c r="B173" s="64"/>
      <c r="C173" s="65" t="s">
        <v>871</v>
      </c>
      <c r="D173" s="64"/>
      <c r="P173" s="291"/>
      <c r="Q173" s="64"/>
      <c r="AC173" s="291"/>
      <c r="AD173" s="64"/>
      <c r="AP173" s="291"/>
      <c r="AQ173" s="64"/>
      <c r="BC173" s="291"/>
      <c r="BD173" s="64"/>
      <c r="BP173" s="291"/>
      <c r="BQ173" s="64"/>
      <c r="CC173" s="291"/>
      <c r="CD173" s="64"/>
      <c r="CP173" s="291"/>
      <c r="CQ173" s="64"/>
      <c r="DC173" s="291"/>
      <c r="DD173" s="64"/>
      <c r="DP173" s="291"/>
      <c r="DQ173" s="64"/>
      <c r="EC173" s="291"/>
      <c r="ED173" s="64"/>
      <c r="EP173" s="291"/>
      <c r="EQ173" s="64"/>
      <c r="FC173" s="291"/>
      <c r="FD173" s="64"/>
      <c r="FP173" s="291"/>
      <c r="FQ173" s="64"/>
      <c r="GC173" s="291"/>
      <c r="GD173" s="64"/>
      <c r="GP173" s="291"/>
      <c r="GQ173" s="64"/>
      <c r="HC173" s="291"/>
      <c r="HD173" s="64"/>
      <c r="HP173" s="291"/>
      <c r="HQ173" s="64"/>
      <c r="IC173" s="291"/>
      <c r="ID173" s="64"/>
      <c r="IP173" s="291"/>
      <c r="IQ173" s="64"/>
      <c r="JC173" s="291"/>
      <c r="JD173" s="64"/>
      <c r="JP173" s="291"/>
      <c r="JQ173" s="64"/>
      <c r="KC173" s="291"/>
      <c r="KD173" s="64"/>
      <c r="KP173" s="291"/>
      <c r="KQ173" s="64"/>
      <c r="LC173" s="291"/>
      <c r="LD173" s="64"/>
      <c r="LP173" s="291"/>
    </row>
    <row r="174" spans="1:328">
      <c r="C174" s="120" t="s">
        <v>446</v>
      </c>
      <c r="P174" s="292"/>
      <c r="AC174" s="292"/>
      <c r="AP174" s="292"/>
      <c r="BC174" s="292"/>
      <c r="BP174" s="292"/>
      <c r="CC174" s="292"/>
      <c r="CP174" s="292"/>
      <c r="DC174" s="292"/>
      <c r="DP174" s="292"/>
      <c r="EC174" s="292"/>
      <c r="EP174" s="292"/>
      <c r="FC174" s="292"/>
      <c r="FP174" s="292"/>
      <c r="GC174" s="292"/>
      <c r="GP174" s="292"/>
      <c r="HC174" s="292"/>
      <c r="HP174" s="292"/>
      <c r="IC174" s="292"/>
      <c r="IP174" s="292"/>
      <c r="JC174" s="292"/>
      <c r="JP174" s="292"/>
      <c r="KC174" s="292"/>
      <c r="KP174" s="292"/>
      <c r="LC174" s="292"/>
      <c r="LP174" s="292"/>
    </row>
    <row r="175" spans="1:328">
      <c r="C175" s="93"/>
      <c r="P175" s="292"/>
      <c r="AC175" s="292"/>
      <c r="AP175" s="292"/>
      <c r="BC175" s="292"/>
      <c r="BP175" s="292"/>
      <c r="CC175" s="292"/>
      <c r="CP175" s="292"/>
      <c r="DC175" s="292"/>
      <c r="DP175" s="292"/>
      <c r="EC175" s="292"/>
      <c r="EP175" s="292"/>
      <c r="FC175" s="292"/>
      <c r="FP175" s="292"/>
      <c r="GC175" s="292"/>
      <c r="GP175" s="292"/>
      <c r="HC175" s="292"/>
      <c r="HP175" s="292"/>
      <c r="IC175" s="292"/>
      <c r="IP175" s="292"/>
      <c r="JC175" s="292"/>
      <c r="JP175" s="292"/>
      <c r="KC175" s="292"/>
      <c r="KP175" s="292"/>
      <c r="LC175" s="292"/>
      <c r="LP175" s="292"/>
    </row>
    <row r="176" spans="1:328">
      <c r="C176" s="103" t="s">
        <v>430</v>
      </c>
      <c r="P176" s="297"/>
      <c r="AC176" s="297"/>
      <c r="AP176" s="297"/>
      <c r="BC176" s="297"/>
      <c r="BP176" s="297"/>
      <c r="CC176" s="297"/>
      <c r="CP176" s="297"/>
      <c r="DC176" s="297"/>
      <c r="DP176" s="297"/>
      <c r="EC176" s="297"/>
      <c r="EP176" s="297"/>
      <c r="FC176" s="297"/>
      <c r="FP176" s="297"/>
      <c r="GC176" s="297"/>
      <c r="GP176" s="297"/>
      <c r="HC176" s="297"/>
      <c r="HP176" s="297"/>
      <c r="IC176" s="297"/>
      <c r="IP176" s="297"/>
      <c r="JC176" s="297"/>
      <c r="JP176" s="297"/>
      <c r="KC176" s="297"/>
      <c r="KP176" s="297"/>
      <c r="LC176" s="297"/>
      <c r="LP176" s="297"/>
    </row>
    <row r="177" spans="3:328">
      <c r="C177" s="54" t="s">
        <v>431</v>
      </c>
      <c r="P177" s="294"/>
      <c r="AC177" s="294"/>
      <c r="AP177" s="294"/>
      <c r="BC177" s="294"/>
      <c r="BP177" s="294"/>
      <c r="CC177" s="294"/>
      <c r="CP177" s="294"/>
      <c r="DC177" s="294"/>
      <c r="DP177" s="294"/>
      <c r="EC177" s="294"/>
      <c r="EP177" s="294"/>
      <c r="FC177" s="294"/>
      <c r="FP177" s="294"/>
      <c r="GC177" s="294"/>
      <c r="GP177" s="294"/>
      <c r="HC177" s="294"/>
      <c r="HP177" s="294"/>
      <c r="IC177" s="294"/>
      <c r="IP177" s="294">
        <v>52368</v>
      </c>
      <c r="IQ177" s="89"/>
      <c r="IR177" s="89"/>
      <c r="IS177" s="89"/>
      <c r="IT177" s="89"/>
      <c r="IU177" s="89"/>
      <c r="IV177" s="89"/>
      <c r="IW177" s="89"/>
      <c r="IX177" s="89"/>
      <c r="IY177" s="89"/>
      <c r="IZ177" s="89"/>
      <c r="JA177" s="89"/>
      <c r="JB177" s="89"/>
      <c r="JC177" s="294">
        <v>52365</v>
      </c>
      <c r="JD177" s="89"/>
      <c r="JE177" s="89"/>
      <c r="JF177" s="89"/>
      <c r="JG177" s="89"/>
      <c r="JH177" s="89"/>
      <c r="JI177" s="89"/>
      <c r="JJ177" s="89"/>
      <c r="JK177" s="89"/>
      <c r="JL177" s="89"/>
      <c r="JM177" s="89"/>
      <c r="JN177" s="89"/>
      <c r="JO177" s="89"/>
      <c r="JP177" s="294">
        <v>51100</v>
      </c>
      <c r="JQ177" s="89"/>
      <c r="JR177" s="89"/>
      <c r="JS177" s="89"/>
      <c r="JT177" s="89"/>
      <c r="JU177" s="89"/>
      <c r="JV177" s="89"/>
      <c r="JW177" s="89"/>
      <c r="JX177" s="89"/>
      <c r="JY177" s="89"/>
      <c r="JZ177" s="89"/>
      <c r="KA177" s="89"/>
      <c r="KB177" s="89"/>
      <c r="KC177" s="294">
        <v>48330</v>
      </c>
      <c r="KD177" s="89"/>
      <c r="KE177" s="89"/>
      <c r="KF177" s="89"/>
      <c r="KG177" s="89"/>
      <c r="KH177" s="89"/>
      <c r="KI177" s="89"/>
      <c r="KJ177" s="89"/>
      <c r="KK177" s="89"/>
      <c r="KL177" s="89"/>
      <c r="KM177" s="89"/>
      <c r="KN177" s="89"/>
      <c r="KO177" s="89"/>
      <c r="KP177" s="294"/>
      <c r="KQ177" s="89"/>
      <c r="KR177" s="89"/>
      <c r="KS177" s="89"/>
      <c r="KT177" s="89"/>
      <c r="KU177" s="89"/>
      <c r="KV177" s="89"/>
      <c r="KW177" s="89"/>
      <c r="KX177" s="89"/>
      <c r="KY177" s="89"/>
      <c r="KZ177" s="89"/>
      <c r="LA177" s="89"/>
      <c r="LB177" s="89"/>
      <c r="LC177" s="294">
        <v>40965</v>
      </c>
      <c r="LD177" s="89"/>
      <c r="LE177" s="89"/>
      <c r="LF177" s="89"/>
      <c r="LG177" s="89"/>
      <c r="LH177" s="89"/>
      <c r="LI177" s="89"/>
      <c r="LJ177" s="89"/>
      <c r="LK177" s="89"/>
      <c r="LL177" s="89"/>
      <c r="LM177" s="89"/>
      <c r="LN177" s="89"/>
      <c r="LO177" s="89"/>
      <c r="LP177" s="294">
        <v>38535</v>
      </c>
    </row>
    <row r="178" spans="3:328">
      <c r="C178" s="54" t="s">
        <v>432</v>
      </c>
      <c r="P178" s="294"/>
      <c r="AC178" s="294"/>
      <c r="AP178" s="294"/>
      <c r="BC178" s="294"/>
      <c r="BP178" s="294"/>
      <c r="CC178" s="294"/>
      <c r="CP178" s="294"/>
      <c r="DC178" s="294"/>
      <c r="DP178" s="294"/>
      <c r="EC178" s="294"/>
      <c r="EP178" s="294"/>
      <c r="FC178" s="294"/>
      <c r="FP178" s="294"/>
      <c r="GC178" s="294"/>
      <c r="GP178" s="294"/>
      <c r="HC178" s="294"/>
      <c r="HP178" s="294"/>
      <c r="IC178" s="294"/>
      <c r="IP178" s="294">
        <v>6766</v>
      </c>
      <c r="IQ178" s="89"/>
      <c r="IR178" s="89"/>
      <c r="IS178" s="89"/>
      <c r="IT178" s="89"/>
      <c r="IU178" s="89"/>
      <c r="IV178" s="89"/>
      <c r="IW178" s="89"/>
      <c r="IX178" s="89"/>
      <c r="IY178" s="89"/>
      <c r="IZ178" s="89"/>
      <c r="JA178" s="89"/>
      <c r="JB178" s="89"/>
      <c r="JC178" s="294">
        <v>5407</v>
      </c>
      <c r="JD178" s="89"/>
      <c r="JE178" s="89"/>
      <c r="JF178" s="89"/>
      <c r="JG178" s="89"/>
      <c r="JH178" s="89"/>
      <c r="JI178" s="89"/>
      <c r="JJ178" s="89"/>
      <c r="JK178" s="89"/>
      <c r="JL178" s="89"/>
      <c r="JM178" s="89"/>
      <c r="JN178" s="89"/>
      <c r="JO178" s="89"/>
      <c r="JP178" s="294">
        <v>5058</v>
      </c>
      <c r="JQ178" s="89"/>
      <c r="JR178" s="89"/>
      <c r="JS178" s="89"/>
      <c r="JT178" s="89"/>
      <c r="JU178" s="89"/>
      <c r="JV178" s="89"/>
      <c r="JW178" s="89"/>
      <c r="JX178" s="89"/>
      <c r="JY178" s="89"/>
      <c r="JZ178" s="89"/>
      <c r="KA178" s="89"/>
      <c r="KB178" s="89"/>
      <c r="KC178" s="294">
        <v>4839</v>
      </c>
      <c r="KD178" s="89"/>
      <c r="KE178" s="89"/>
      <c r="KF178" s="89"/>
      <c r="KG178" s="89"/>
      <c r="KH178" s="89"/>
      <c r="KI178" s="89"/>
      <c r="KJ178" s="89"/>
      <c r="KK178" s="89"/>
      <c r="KL178" s="89"/>
      <c r="KM178" s="89"/>
      <c r="KN178" s="89"/>
      <c r="KO178" s="89"/>
      <c r="KP178" s="294"/>
      <c r="KQ178" s="89"/>
      <c r="KR178" s="89"/>
      <c r="KS178" s="89"/>
      <c r="KT178" s="89"/>
      <c r="KU178" s="89"/>
      <c r="KV178" s="89"/>
      <c r="KW178" s="89"/>
      <c r="KX178" s="89"/>
      <c r="KY178" s="89"/>
      <c r="KZ178" s="89"/>
      <c r="LA178" s="89"/>
      <c r="LB178" s="89"/>
      <c r="LC178" s="294">
        <v>12750</v>
      </c>
      <c r="LD178" s="89"/>
      <c r="LE178" s="89"/>
      <c r="LF178" s="89"/>
      <c r="LG178" s="89"/>
      <c r="LH178" s="89"/>
      <c r="LI178" s="89"/>
      <c r="LJ178" s="89"/>
      <c r="LK178" s="89"/>
      <c r="LL178" s="89"/>
      <c r="LM178" s="89"/>
      <c r="LN178" s="89"/>
      <c r="LO178" s="89"/>
      <c r="LP178" s="294">
        <v>16021</v>
      </c>
    </row>
    <row r="179" spans="3:328">
      <c r="C179" s="54" t="s">
        <v>433</v>
      </c>
      <c r="P179" s="294"/>
      <c r="AC179" s="294"/>
      <c r="AP179" s="294"/>
      <c r="BC179" s="294"/>
      <c r="BP179" s="294"/>
      <c r="CC179" s="294"/>
      <c r="CP179" s="294"/>
      <c r="DC179" s="294"/>
      <c r="DP179" s="294"/>
      <c r="EC179" s="294"/>
      <c r="EP179" s="294"/>
      <c r="FC179" s="294"/>
      <c r="FP179" s="294"/>
      <c r="GC179" s="294"/>
      <c r="GP179" s="294"/>
      <c r="HC179" s="294"/>
      <c r="HP179" s="294"/>
      <c r="IC179" s="294"/>
      <c r="IP179" s="294">
        <v>39</v>
      </c>
      <c r="IQ179" s="89"/>
      <c r="IR179" s="89"/>
      <c r="IS179" s="89"/>
      <c r="IT179" s="89"/>
      <c r="IU179" s="89"/>
      <c r="IV179" s="89"/>
      <c r="IW179" s="89"/>
      <c r="IX179" s="89"/>
      <c r="IY179" s="89"/>
      <c r="IZ179" s="89"/>
      <c r="JA179" s="89"/>
      <c r="JB179" s="89"/>
      <c r="JC179" s="294">
        <v>39</v>
      </c>
      <c r="JD179" s="89"/>
      <c r="JE179" s="89"/>
      <c r="JF179" s="89"/>
      <c r="JG179" s="89"/>
      <c r="JH179" s="89"/>
      <c r="JI179" s="89"/>
      <c r="JJ179" s="89"/>
      <c r="JK179" s="89"/>
      <c r="JL179" s="89"/>
      <c r="JM179" s="89"/>
      <c r="JN179" s="89"/>
      <c r="JO179" s="89"/>
      <c r="JP179" s="294">
        <v>36</v>
      </c>
      <c r="JQ179" s="89"/>
      <c r="JR179" s="89"/>
      <c r="JS179" s="89"/>
      <c r="JT179" s="89"/>
      <c r="JU179" s="89"/>
      <c r="JV179" s="89"/>
      <c r="JW179" s="89"/>
      <c r="JX179" s="89"/>
      <c r="JY179" s="89"/>
      <c r="JZ179" s="89"/>
      <c r="KA179" s="89"/>
      <c r="KB179" s="89"/>
      <c r="KC179" s="294">
        <v>335</v>
      </c>
      <c r="KD179" s="89"/>
      <c r="KE179" s="89"/>
      <c r="KF179" s="89"/>
      <c r="KG179" s="89"/>
      <c r="KH179" s="89"/>
      <c r="KI179" s="89"/>
      <c r="KJ179" s="89"/>
      <c r="KK179" s="89"/>
      <c r="KL179" s="89"/>
      <c r="KM179" s="89"/>
      <c r="KN179" s="89"/>
      <c r="KO179" s="89"/>
      <c r="KP179" s="294"/>
      <c r="KQ179" s="89"/>
      <c r="KR179" s="89"/>
      <c r="KS179" s="89"/>
      <c r="KT179" s="89"/>
      <c r="KU179" s="89"/>
      <c r="KV179" s="89"/>
      <c r="KW179" s="89"/>
      <c r="KX179" s="89"/>
      <c r="KY179" s="89"/>
      <c r="KZ179" s="89"/>
      <c r="LA179" s="89"/>
      <c r="LB179" s="89"/>
      <c r="LC179" s="294">
        <v>29</v>
      </c>
      <c r="LD179" s="89"/>
      <c r="LE179" s="89"/>
      <c r="LF179" s="89"/>
      <c r="LG179" s="89"/>
      <c r="LH179" s="89"/>
      <c r="LI179" s="89"/>
      <c r="LJ179" s="89"/>
      <c r="LK179" s="89"/>
      <c r="LL179" s="89"/>
      <c r="LM179" s="89"/>
      <c r="LN179" s="89"/>
      <c r="LO179" s="89"/>
      <c r="LP179" s="294">
        <v>32</v>
      </c>
    </row>
    <row r="180" spans="3:328">
      <c r="C180" s="90" t="s">
        <v>434</v>
      </c>
      <c r="P180" s="295"/>
      <c r="AC180" s="295"/>
      <c r="AP180" s="295"/>
      <c r="BC180" s="295"/>
      <c r="BP180" s="295"/>
      <c r="CC180" s="295"/>
      <c r="CP180" s="295"/>
      <c r="DC180" s="295"/>
      <c r="DP180" s="295"/>
      <c r="EC180" s="295"/>
      <c r="EP180" s="295"/>
      <c r="FC180" s="295"/>
      <c r="FP180" s="295"/>
      <c r="GC180" s="295"/>
      <c r="GP180" s="295"/>
      <c r="HC180" s="295"/>
      <c r="HP180" s="295"/>
      <c r="IC180" s="295"/>
      <c r="IP180" s="295">
        <v>9</v>
      </c>
      <c r="IQ180" s="91"/>
      <c r="IR180" s="91"/>
      <c r="IS180" s="91"/>
      <c r="IT180" s="91"/>
      <c r="IU180" s="91"/>
      <c r="IV180" s="91"/>
      <c r="IW180" s="91"/>
      <c r="IX180" s="91"/>
      <c r="IY180" s="91"/>
      <c r="IZ180" s="91"/>
      <c r="JA180" s="91"/>
      <c r="JB180" s="91"/>
      <c r="JC180" s="295">
        <v>9</v>
      </c>
      <c r="JD180" s="91"/>
      <c r="JE180" s="91"/>
      <c r="JF180" s="91"/>
      <c r="JG180" s="91"/>
      <c r="JH180" s="91"/>
      <c r="JI180" s="91"/>
      <c r="JJ180" s="91"/>
      <c r="JK180" s="91"/>
      <c r="JL180" s="91"/>
      <c r="JM180" s="91"/>
      <c r="JN180" s="91"/>
      <c r="JO180" s="91"/>
      <c r="JP180" s="295">
        <v>10</v>
      </c>
      <c r="JQ180" s="91"/>
      <c r="JR180" s="91"/>
      <c r="JS180" s="91"/>
      <c r="JT180" s="91"/>
      <c r="JU180" s="91"/>
      <c r="JV180" s="91"/>
      <c r="JW180" s="91"/>
      <c r="JX180" s="91"/>
      <c r="JY180" s="91"/>
      <c r="JZ180" s="91"/>
      <c r="KA180" s="91"/>
      <c r="KB180" s="91"/>
      <c r="KC180" s="295">
        <v>8</v>
      </c>
      <c r="KD180" s="91"/>
      <c r="KE180" s="91"/>
      <c r="KF180" s="91"/>
      <c r="KG180" s="91"/>
      <c r="KH180" s="91"/>
      <c r="KI180" s="91"/>
      <c r="KJ180" s="91"/>
      <c r="KK180" s="91"/>
      <c r="KL180" s="91"/>
      <c r="KM180" s="91"/>
      <c r="KN180" s="91"/>
      <c r="KO180" s="91"/>
      <c r="KP180" s="295"/>
      <c r="KQ180" s="91"/>
      <c r="KR180" s="91"/>
      <c r="KS180" s="91"/>
      <c r="KT180" s="91"/>
      <c r="KU180" s="91"/>
      <c r="KV180" s="91"/>
      <c r="KW180" s="91"/>
      <c r="KX180" s="91"/>
      <c r="KY180" s="91"/>
      <c r="KZ180" s="91"/>
      <c r="LA180" s="91"/>
      <c r="LB180" s="91"/>
      <c r="LC180" s="295">
        <v>18</v>
      </c>
      <c r="LD180" s="91"/>
      <c r="LE180" s="91"/>
      <c r="LF180" s="91"/>
      <c r="LG180" s="91"/>
      <c r="LH180" s="91"/>
      <c r="LI180" s="91"/>
      <c r="LJ180" s="91"/>
      <c r="LK180" s="91"/>
      <c r="LL180" s="91"/>
      <c r="LM180" s="91"/>
      <c r="LN180" s="91"/>
      <c r="LO180" s="91"/>
      <c r="LP180" s="295">
        <v>19</v>
      </c>
    </row>
    <row r="181" spans="3:328">
      <c r="C181" s="54" t="s">
        <v>435</v>
      </c>
      <c r="P181" s="294"/>
      <c r="AC181" s="294"/>
      <c r="AP181" s="294"/>
      <c r="BC181" s="294"/>
      <c r="BP181" s="294"/>
      <c r="CC181" s="294"/>
      <c r="CP181" s="294"/>
      <c r="DC181" s="294"/>
      <c r="DP181" s="294"/>
      <c r="EC181" s="294"/>
      <c r="EP181" s="294"/>
      <c r="FC181" s="294"/>
      <c r="FP181" s="294"/>
      <c r="GC181" s="294"/>
      <c r="GP181" s="294"/>
      <c r="HC181" s="294"/>
      <c r="HP181" s="294"/>
      <c r="IC181" s="294"/>
      <c r="IP181" s="294"/>
      <c r="IQ181" s="89"/>
      <c r="IR181" s="89"/>
      <c r="IS181" s="89"/>
      <c r="IT181" s="89"/>
      <c r="IU181" s="89"/>
      <c r="IV181" s="89"/>
      <c r="IW181" s="89"/>
      <c r="IX181" s="89"/>
      <c r="IY181" s="89"/>
      <c r="IZ181" s="89"/>
      <c r="JA181" s="89"/>
      <c r="JB181" s="89"/>
      <c r="JC181" s="294"/>
      <c r="JD181" s="89"/>
      <c r="JE181" s="89"/>
      <c r="JF181" s="89"/>
      <c r="JG181" s="89"/>
      <c r="JH181" s="89"/>
      <c r="JI181" s="89"/>
      <c r="JJ181" s="89"/>
      <c r="JK181" s="89"/>
      <c r="JL181" s="89"/>
      <c r="JM181" s="89"/>
      <c r="JN181" s="89"/>
      <c r="JO181" s="89"/>
      <c r="JP181" s="294"/>
      <c r="JQ181" s="89"/>
      <c r="JR181" s="89"/>
      <c r="JS181" s="89"/>
      <c r="JT181" s="89"/>
      <c r="JU181" s="89"/>
      <c r="JV181" s="89"/>
      <c r="JW181" s="89"/>
      <c r="JX181" s="89"/>
      <c r="JY181" s="89"/>
      <c r="JZ181" s="89"/>
      <c r="KA181" s="89"/>
      <c r="KB181" s="89"/>
      <c r="KC181" s="294"/>
      <c r="KD181" s="89"/>
      <c r="KE181" s="89"/>
      <c r="KF181" s="89"/>
      <c r="KG181" s="89"/>
      <c r="KH181" s="89"/>
      <c r="KI181" s="89"/>
      <c r="KJ181" s="89"/>
      <c r="KK181" s="89"/>
      <c r="KL181" s="89"/>
      <c r="KM181" s="89"/>
      <c r="KN181" s="89"/>
      <c r="KO181" s="89"/>
      <c r="KP181" s="294"/>
      <c r="KQ181" s="89"/>
      <c r="KR181" s="89"/>
      <c r="KS181" s="89"/>
      <c r="KT181" s="89"/>
      <c r="KU181" s="89"/>
      <c r="KV181" s="89"/>
      <c r="KW181" s="89"/>
      <c r="KX181" s="89"/>
      <c r="KY181" s="89"/>
      <c r="KZ181" s="89"/>
      <c r="LA181" s="89"/>
      <c r="LB181" s="89"/>
      <c r="LC181" s="294">
        <v>12092</v>
      </c>
      <c r="LD181" s="89"/>
      <c r="LE181" s="89"/>
      <c r="LF181" s="89"/>
      <c r="LG181" s="89"/>
      <c r="LH181" s="89"/>
      <c r="LI181" s="89"/>
      <c r="LJ181" s="89"/>
      <c r="LK181" s="89"/>
      <c r="LL181" s="89"/>
      <c r="LM181" s="89"/>
      <c r="LN181" s="89"/>
      <c r="LO181" s="89"/>
      <c r="LP181" s="294">
        <v>10665</v>
      </c>
    </row>
    <row r="182" spans="3:328">
      <c r="C182" s="54" t="s">
        <v>436</v>
      </c>
      <c r="P182" s="294"/>
      <c r="AC182" s="294"/>
      <c r="AP182" s="294"/>
      <c r="BC182" s="294"/>
      <c r="BP182" s="294"/>
      <c r="CC182" s="294"/>
      <c r="CP182" s="294"/>
      <c r="DC182" s="294"/>
      <c r="DP182" s="294"/>
      <c r="EC182" s="294"/>
      <c r="EP182" s="294"/>
      <c r="FC182" s="294"/>
      <c r="FP182" s="294"/>
      <c r="GC182" s="294"/>
      <c r="GP182" s="294"/>
      <c r="HC182" s="294"/>
      <c r="HP182" s="294"/>
      <c r="IC182" s="294"/>
      <c r="IP182" s="294">
        <v>29439</v>
      </c>
      <c r="IQ182" s="89"/>
      <c r="IR182" s="89"/>
      <c r="IS182" s="89"/>
      <c r="IT182" s="89"/>
      <c r="IU182" s="89"/>
      <c r="IV182" s="89"/>
      <c r="IW182" s="89"/>
      <c r="IX182" s="89"/>
      <c r="IY182" s="89"/>
      <c r="IZ182" s="89"/>
      <c r="JA182" s="89"/>
      <c r="JB182" s="89"/>
      <c r="JC182" s="294">
        <v>28371</v>
      </c>
      <c r="JD182" s="89"/>
      <c r="JE182" s="89"/>
      <c r="JF182" s="89"/>
      <c r="JG182" s="89"/>
      <c r="JH182" s="89"/>
      <c r="JI182" s="89"/>
      <c r="JJ182" s="89"/>
      <c r="JK182" s="89"/>
      <c r="JL182" s="89"/>
      <c r="JM182" s="89"/>
      <c r="JN182" s="89"/>
      <c r="JO182" s="89"/>
      <c r="JP182" s="294">
        <v>26847</v>
      </c>
      <c r="JQ182" s="89"/>
      <c r="JR182" s="89"/>
      <c r="JS182" s="89"/>
      <c r="JT182" s="89"/>
      <c r="JU182" s="89"/>
      <c r="JV182" s="89"/>
      <c r="JW182" s="89"/>
      <c r="JX182" s="89"/>
      <c r="JY182" s="89"/>
      <c r="JZ182" s="89"/>
      <c r="KA182" s="89"/>
      <c r="KB182" s="89"/>
      <c r="KC182" s="294">
        <v>31386</v>
      </c>
      <c r="KD182" s="89"/>
      <c r="KE182" s="89"/>
      <c r="KF182" s="89"/>
      <c r="KG182" s="89"/>
      <c r="KH182" s="89"/>
      <c r="KI182" s="89"/>
      <c r="KJ182" s="89"/>
      <c r="KK182" s="89"/>
      <c r="KL182" s="89"/>
      <c r="KM182" s="89"/>
      <c r="KN182" s="89"/>
      <c r="KO182" s="89"/>
      <c r="KP182" s="294"/>
      <c r="KQ182" s="89"/>
      <c r="KR182" s="89"/>
      <c r="KS182" s="89"/>
      <c r="KT182" s="89"/>
      <c r="KU182" s="89"/>
      <c r="KV182" s="89"/>
      <c r="KW182" s="89"/>
      <c r="KX182" s="89"/>
      <c r="KY182" s="89"/>
      <c r="KZ182" s="89"/>
      <c r="LA182" s="89"/>
      <c r="LB182" s="89"/>
      <c r="LC182" s="294">
        <v>20910</v>
      </c>
      <c r="LD182" s="89"/>
      <c r="LE182" s="89"/>
      <c r="LF182" s="89"/>
      <c r="LG182" s="89"/>
      <c r="LH182" s="89"/>
      <c r="LI182" s="89"/>
      <c r="LJ182" s="89"/>
      <c r="LK182" s="89"/>
      <c r="LL182" s="89"/>
      <c r="LM182" s="89"/>
      <c r="LN182" s="89"/>
      <c r="LO182" s="89"/>
      <c r="LP182" s="294">
        <v>18541</v>
      </c>
    </row>
    <row r="183" spans="3:328">
      <c r="C183" s="54" t="s">
        <v>437</v>
      </c>
      <c r="P183" s="294"/>
      <c r="AC183" s="294"/>
      <c r="AP183" s="294"/>
      <c r="BC183" s="294"/>
      <c r="BP183" s="294"/>
      <c r="CC183" s="294"/>
      <c r="CP183" s="294"/>
      <c r="DC183" s="294"/>
      <c r="DP183" s="294"/>
      <c r="EC183" s="294"/>
      <c r="EP183" s="294"/>
      <c r="FC183" s="294"/>
      <c r="FP183" s="294"/>
      <c r="GC183" s="294"/>
      <c r="GP183" s="294"/>
      <c r="HC183" s="294"/>
      <c r="HP183" s="294"/>
      <c r="IC183" s="294"/>
      <c r="IP183" s="294">
        <v>14626</v>
      </c>
      <c r="IQ183" s="89"/>
      <c r="IR183" s="89"/>
      <c r="IS183" s="89"/>
      <c r="IT183" s="89"/>
      <c r="IU183" s="89"/>
      <c r="IV183" s="89"/>
      <c r="IW183" s="89"/>
      <c r="IX183" s="89"/>
      <c r="IY183" s="89"/>
      <c r="IZ183" s="89"/>
      <c r="JA183" s="89"/>
      <c r="JB183" s="89"/>
      <c r="JC183" s="294">
        <v>16217</v>
      </c>
      <c r="JD183" s="89"/>
      <c r="JE183" s="89"/>
      <c r="JF183" s="89"/>
      <c r="JG183" s="89"/>
      <c r="JH183" s="89"/>
      <c r="JI183" s="89"/>
      <c r="JJ183" s="89"/>
      <c r="JK183" s="89"/>
      <c r="JL183" s="89"/>
      <c r="JM183" s="89"/>
      <c r="JN183" s="89"/>
      <c r="JO183" s="89"/>
      <c r="JP183" s="294">
        <v>16590</v>
      </c>
      <c r="JQ183" s="89"/>
      <c r="JR183" s="89"/>
      <c r="JS183" s="89"/>
      <c r="JT183" s="89"/>
      <c r="JU183" s="89"/>
      <c r="JV183" s="89"/>
      <c r="JW183" s="89"/>
      <c r="JX183" s="89"/>
      <c r="JY183" s="89"/>
      <c r="JZ183" s="89"/>
      <c r="KA183" s="89"/>
      <c r="KB183" s="89"/>
      <c r="KC183" s="294">
        <v>10497</v>
      </c>
      <c r="KD183" s="89"/>
      <c r="KE183" s="89"/>
      <c r="KF183" s="89"/>
      <c r="KG183" s="89"/>
      <c r="KH183" s="89"/>
      <c r="KI183" s="89"/>
      <c r="KJ183" s="89"/>
      <c r="KK183" s="89"/>
      <c r="KL183" s="89"/>
      <c r="KM183" s="89"/>
      <c r="KN183" s="89"/>
      <c r="KO183" s="89"/>
      <c r="KP183" s="294"/>
      <c r="KQ183" s="89"/>
      <c r="KR183" s="89"/>
      <c r="KS183" s="89"/>
      <c r="KT183" s="89"/>
      <c r="KU183" s="89"/>
      <c r="KV183" s="89"/>
      <c r="KW183" s="89"/>
      <c r="KX183" s="89"/>
      <c r="KY183" s="89"/>
      <c r="KZ183" s="89"/>
      <c r="LA183" s="89"/>
      <c r="LB183" s="89"/>
      <c r="LC183" s="294">
        <v>13757</v>
      </c>
      <c r="LD183" s="89"/>
      <c r="LE183" s="89"/>
      <c r="LF183" s="89"/>
      <c r="LG183" s="89"/>
      <c r="LH183" s="89"/>
      <c r="LI183" s="89"/>
      <c r="LJ183" s="89"/>
      <c r="LK183" s="89"/>
      <c r="LL183" s="89"/>
      <c r="LM183" s="89"/>
      <c r="LN183" s="89"/>
      <c r="LO183" s="89"/>
      <c r="LP183" s="294">
        <v>16283</v>
      </c>
    </row>
    <row r="184" spans="3:328">
      <c r="C184" s="54" t="s">
        <v>438</v>
      </c>
      <c r="P184" s="294"/>
      <c r="AC184" s="294"/>
      <c r="AP184" s="294"/>
      <c r="BC184" s="294"/>
      <c r="BP184" s="294"/>
      <c r="CC184" s="294"/>
      <c r="CP184" s="294"/>
      <c r="DC184" s="294"/>
      <c r="DP184" s="294"/>
      <c r="EC184" s="294"/>
      <c r="EP184" s="294"/>
      <c r="FC184" s="294"/>
      <c r="FP184" s="294"/>
      <c r="GC184" s="294"/>
      <c r="GP184" s="294"/>
      <c r="HC184" s="294"/>
      <c r="HP184" s="294"/>
      <c r="IC184" s="294"/>
      <c r="IP184" s="294">
        <v>4935</v>
      </c>
      <c r="IQ184" s="89"/>
      <c r="IR184" s="89"/>
      <c r="IS184" s="89"/>
      <c r="IT184" s="89"/>
      <c r="IU184" s="89"/>
      <c r="IV184" s="89"/>
      <c r="IW184" s="89"/>
      <c r="IX184" s="89"/>
      <c r="IY184" s="89"/>
      <c r="IZ184" s="89"/>
      <c r="JA184" s="89"/>
      <c r="JB184" s="89"/>
      <c r="JC184" s="294">
        <v>4185</v>
      </c>
      <c r="JD184" s="89"/>
      <c r="JE184" s="89"/>
      <c r="JF184" s="89"/>
      <c r="JG184" s="89"/>
      <c r="JH184" s="89"/>
      <c r="JI184" s="89"/>
      <c r="JJ184" s="89"/>
      <c r="JK184" s="89"/>
      <c r="JL184" s="89"/>
      <c r="JM184" s="89"/>
      <c r="JN184" s="89"/>
      <c r="JO184" s="89"/>
      <c r="JP184" s="294">
        <v>4219</v>
      </c>
      <c r="JQ184" s="89"/>
      <c r="JR184" s="89"/>
      <c r="JS184" s="89"/>
      <c r="JT184" s="89"/>
      <c r="JU184" s="89"/>
      <c r="JV184" s="89"/>
      <c r="JW184" s="89"/>
      <c r="JX184" s="89"/>
      <c r="JY184" s="89"/>
      <c r="JZ184" s="89"/>
      <c r="KA184" s="89"/>
      <c r="KB184" s="89"/>
      <c r="KC184" s="294">
        <v>4229</v>
      </c>
      <c r="KD184" s="89"/>
      <c r="KE184" s="89"/>
      <c r="KF184" s="89"/>
      <c r="KG184" s="89"/>
      <c r="KH184" s="89"/>
      <c r="KI184" s="89"/>
      <c r="KJ184" s="89"/>
      <c r="KK184" s="89"/>
      <c r="KL184" s="89"/>
      <c r="KM184" s="89"/>
      <c r="KN184" s="89"/>
      <c r="KO184" s="89"/>
      <c r="KP184" s="294"/>
      <c r="KQ184" s="89"/>
      <c r="KR184" s="89"/>
      <c r="KS184" s="89"/>
      <c r="KT184" s="89"/>
      <c r="KU184" s="89"/>
      <c r="KV184" s="89"/>
      <c r="KW184" s="89"/>
      <c r="KX184" s="89"/>
      <c r="KY184" s="89"/>
      <c r="KZ184" s="89"/>
      <c r="LA184" s="89"/>
      <c r="LB184" s="89"/>
      <c r="LC184" s="294">
        <v>4730</v>
      </c>
      <c r="LD184" s="89"/>
      <c r="LE184" s="89"/>
      <c r="LF184" s="89"/>
      <c r="LG184" s="89"/>
      <c r="LH184" s="89"/>
      <c r="LI184" s="89"/>
      <c r="LJ184" s="89"/>
      <c r="LK184" s="89"/>
      <c r="LL184" s="89"/>
      <c r="LM184" s="89"/>
      <c r="LN184" s="89"/>
      <c r="LO184" s="89"/>
      <c r="LP184" s="294">
        <v>4609</v>
      </c>
    </row>
    <row r="185" spans="3:328">
      <c r="C185" s="90" t="s">
        <v>3</v>
      </c>
      <c r="P185" s="295"/>
      <c r="AC185" s="295"/>
      <c r="AP185" s="295"/>
      <c r="BC185" s="295"/>
      <c r="BP185" s="295"/>
      <c r="CC185" s="295"/>
      <c r="CP185" s="295"/>
      <c r="DC185" s="295"/>
      <c r="DP185" s="295"/>
      <c r="EC185" s="295"/>
      <c r="EP185" s="295"/>
      <c r="FC185" s="295"/>
      <c r="FP185" s="295"/>
      <c r="GC185" s="295"/>
      <c r="GP185" s="295"/>
      <c r="HC185" s="295"/>
      <c r="HP185" s="295"/>
      <c r="IC185" s="295"/>
      <c r="IP185" s="295">
        <v>10135</v>
      </c>
      <c r="IQ185" s="91"/>
      <c r="IR185" s="91"/>
      <c r="IS185" s="91"/>
      <c r="IT185" s="91"/>
      <c r="IU185" s="91"/>
      <c r="IV185" s="91"/>
      <c r="IW185" s="91"/>
      <c r="IX185" s="91"/>
      <c r="IY185" s="91"/>
      <c r="IZ185" s="91"/>
      <c r="JA185" s="91"/>
      <c r="JB185" s="91"/>
      <c r="JC185" s="295">
        <v>8999</v>
      </c>
      <c r="JD185" s="91"/>
      <c r="JE185" s="91"/>
      <c r="JF185" s="91"/>
      <c r="JG185" s="91"/>
      <c r="JH185" s="91"/>
      <c r="JI185" s="91"/>
      <c r="JJ185" s="91"/>
      <c r="JK185" s="91"/>
      <c r="JL185" s="91"/>
      <c r="JM185" s="91"/>
      <c r="JN185" s="91"/>
      <c r="JO185" s="91"/>
      <c r="JP185" s="295">
        <v>8501</v>
      </c>
      <c r="JQ185" s="91"/>
      <c r="JR185" s="91"/>
      <c r="JS185" s="91"/>
      <c r="JT185" s="91"/>
      <c r="JU185" s="91"/>
      <c r="JV185" s="91"/>
      <c r="JW185" s="91"/>
      <c r="JX185" s="91"/>
      <c r="JY185" s="91"/>
      <c r="JZ185" s="91"/>
      <c r="KA185" s="91"/>
      <c r="KB185" s="91"/>
      <c r="KC185" s="295">
        <v>7056</v>
      </c>
      <c r="KD185" s="91"/>
      <c r="KE185" s="91"/>
      <c r="KF185" s="91"/>
      <c r="KG185" s="91"/>
      <c r="KH185" s="91"/>
      <c r="KI185" s="91"/>
      <c r="KJ185" s="91"/>
      <c r="KK185" s="91"/>
      <c r="KL185" s="91"/>
      <c r="KM185" s="91"/>
      <c r="KN185" s="91"/>
      <c r="KO185" s="91"/>
      <c r="KP185" s="295"/>
      <c r="KQ185" s="91"/>
      <c r="KR185" s="91"/>
      <c r="KS185" s="91"/>
      <c r="KT185" s="91"/>
      <c r="KU185" s="91"/>
      <c r="KV185" s="91"/>
      <c r="KW185" s="91"/>
      <c r="KX185" s="91"/>
      <c r="KY185" s="91"/>
      <c r="KZ185" s="91"/>
      <c r="LA185" s="91"/>
      <c r="LB185" s="91"/>
      <c r="LC185" s="295">
        <v>2226</v>
      </c>
      <c r="LD185" s="91"/>
      <c r="LE185" s="91"/>
      <c r="LF185" s="91"/>
      <c r="LG185" s="91"/>
      <c r="LH185" s="91"/>
      <c r="LI185" s="91"/>
      <c r="LJ185" s="91"/>
      <c r="LK185" s="91"/>
      <c r="LL185" s="91"/>
      <c r="LM185" s="91"/>
      <c r="LN185" s="91"/>
      <c r="LO185" s="91"/>
      <c r="LP185" s="295">
        <v>4458</v>
      </c>
    </row>
    <row r="186" spans="3:328">
      <c r="C186" s="54" t="s">
        <v>439</v>
      </c>
      <c r="P186" s="294"/>
      <c r="AC186" s="294"/>
      <c r="AP186" s="294"/>
      <c r="BC186" s="294"/>
      <c r="BP186" s="294"/>
      <c r="CC186" s="294"/>
      <c r="CP186" s="294"/>
      <c r="DC186" s="294"/>
      <c r="DP186" s="294"/>
      <c r="EC186" s="294"/>
      <c r="EP186" s="294"/>
      <c r="FC186" s="294"/>
      <c r="FP186" s="294"/>
      <c r="GC186" s="294"/>
      <c r="GP186" s="294"/>
      <c r="HC186" s="294"/>
      <c r="HP186" s="294"/>
      <c r="IC186" s="294"/>
      <c r="IP186" s="294">
        <v>49650</v>
      </c>
      <c r="IQ186" s="89"/>
      <c r="IR186" s="89"/>
      <c r="IS186" s="89"/>
      <c r="IT186" s="89"/>
      <c r="IU186" s="89"/>
      <c r="IV186" s="89"/>
      <c r="IW186" s="89"/>
      <c r="IX186" s="89"/>
      <c r="IY186" s="89"/>
      <c r="IZ186" s="89"/>
      <c r="JA186" s="89"/>
      <c r="JB186" s="89"/>
      <c r="JC186" s="294">
        <v>47552</v>
      </c>
      <c r="JD186" s="89"/>
      <c r="JE186" s="89"/>
      <c r="JF186" s="89"/>
      <c r="JG186" s="89"/>
      <c r="JH186" s="89"/>
      <c r="JI186" s="89"/>
      <c r="JJ186" s="89"/>
      <c r="JK186" s="89"/>
      <c r="JL186" s="89"/>
      <c r="JM186" s="89"/>
      <c r="JN186" s="89"/>
      <c r="JO186" s="89"/>
      <c r="JP186" s="294">
        <v>47493</v>
      </c>
      <c r="JQ186" s="89"/>
      <c r="JR186" s="89"/>
      <c r="JS186" s="89"/>
      <c r="JT186" s="89"/>
      <c r="JU186" s="89"/>
      <c r="JV186" s="89"/>
      <c r="JW186" s="89"/>
      <c r="JX186" s="89"/>
      <c r="JY186" s="89"/>
      <c r="JZ186" s="89"/>
      <c r="KA186" s="89"/>
      <c r="KB186" s="89"/>
      <c r="KC186" s="294">
        <v>44271</v>
      </c>
      <c r="KD186" s="89"/>
      <c r="KE186" s="89"/>
      <c r="KF186" s="89"/>
      <c r="KG186" s="89"/>
      <c r="KH186" s="89"/>
      <c r="KI186" s="89"/>
      <c r="KJ186" s="89"/>
      <c r="KK186" s="89"/>
      <c r="KL186" s="89"/>
      <c r="KM186" s="89"/>
      <c r="KN186" s="89"/>
      <c r="KO186" s="89"/>
      <c r="KP186" s="294"/>
      <c r="KQ186" s="89"/>
      <c r="KR186" s="89"/>
      <c r="KS186" s="89"/>
      <c r="KT186" s="89"/>
      <c r="KU186" s="89"/>
      <c r="KV186" s="89"/>
      <c r="KW186" s="89"/>
      <c r="KX186" s="89"/>
      <c r="KY186" s="89"/>
      <c r="KZ186" s="89"/>
      <c r="LA186" s="89"/>
      <c r="LB186" s="89"/>
      <c r="LC186" s="294">
        <v>39400</v>
      </c>
      <c r="LD186" s="89"/>
      <c r="LE186" s="89"/>
      <c r="LF186" s="89"/>
      <c r="LG186" s="89"/>
      <c r="LH186" s="89"/>
      <c r="LI186" s="89"/>
      <c r="LJ186" s="89"/>
      <c r="LK186" s="89"/>
      <c r="LL186" s="89"/>
      <c r="LM186" s="89"/>
      <c r="LN186" s="89"/>
      <c r="LO186" s="89"/>
      <c r="LP186" s="294">
        <v>38882</v>
      </c>
    </row>
    <row r="187" spans="3:328">
      <c r="C187" s="54" t="s">
        <v>440</v>
      </c>
      <c r="P187" s="294"/>
      <c r="AC187" s="294"/>
      <c r="AP187" s="294"/>
      <c r="BC187" s="294"/>
      <c r="BP187" s="294"/>
      <c r="CC187" s="294"/>
      <c r="CP187" s="294"/>
      <c r="DC187" s="294"/>
      <c r="DP187" s="294"/>
      <c r="EC187" s="294"/>
      <c r="EP187" s="294"/>
      <c r="FC187" s="294"/>
      <c r="FP187" s="294"/>
      <c r="GC187" s="294"/>
      <c r="GP187" s="294"/>
      <c r="HC187" s="294"/>
      <c r="HP187" s="294"/>
      <c r="IC187" s="294"/>
      <c r="IP187" s="294">
        <v>2289</v>
      </c>
      <c r="IQ187" s="89"/>
      <c r="IR187" s="89"/>
      <c r="IS187" s="89"/>
      <c r="IT187" s="89"/>
      <c r="IU187" s="89"/>
      <c r="IV187" s="89"/>
      <c r="IW187" s="89"/>
      <c r="IX187" s="89"/>
      <c r="IY187" s="89"/>
      <c r="IZ187" s="89"/>
      <c r="JA187" s="89"/>
      <c r="JB187" s="89"/>
      <c r="JC187" s="294">
        <v>2765</v>
      </c>
      <c r="JD187" s="89"/>
      <c r="JE187" s="89"/>
      <c r="JF187" s="89"/>
      <c r="JG187" s="89"/>
      <c r="JH187" s="89"/>
      <c r="JI187" s="89"/>
      <c r="JJ187" s="89"/>
      <c r="JK187" s="89"/>
      <c r="JL187" s="89"/>
      <c r="JM187" s="89"/>
      <c r="JN187" s="89"/>
      <c r="JO187" s="89"/>
      <c r="JP187" s="294">
        <v>2982</v>
      </c>
      <c r="JQ187" s="89"/>
      <c r="JR187" s="89"/>
      <c r="JS187" s="89"/>
      <c r="JT187" s="89"/>
      <c r="JU187" s="89"/>
      <c r="JV187" s="89"/>
      <c r="JW187" s="89"/>
      <c r="JX187" s="89"/>
      <c r="JY187" s="89"/>
      <c r="JZ187" s="89"/>
      <c r="KA187" s="89"/>
      <c r="KB187" s="89"/>
      <c r="KC187" s="294">
        <v>3004</v>
      </c>
      <c r="KD187" s="89"/>
      <c r="KE187" s="89"/>
      <c r="KF187" s="89"/>
      <c r="KG187" s="89"/>
      <c r="KH187" s="89"/>
      <c r="KI187" s="89"/>
      <c r="KJ187" s="89"/>
      <c r="KK187" s="89"/>
      <c r="KL187" s="89"/>
      <c r="KM187" s="89"/>
      <c r="KN187" s="89"/>
      <c r="KO187" s="89"/>
      <c r="KP187" s="294"/>
      <c r="KQ187" s="89"/>
      <c r="KR187" s="89"/>
      <c r="KS187" s="89"/>
      <c r="KT187" s="89"/>
      <c r="KU187" s="89"/>
      <c r="KV187" s="89"/>
      <c r="KW187" s="89"/>
      <c r="KX187" s="89"/>
      <c r="KY187" s="89"/>
      <c r="KZ187" s="89"/>
      <c r="LA187" s="89"/>
      <c r="LB187" s="89"/>
      <c r="LC187" s="294">
        <v>5763</v>
      </c>
      <c r="LD187" s="89"/>
      <c r="LE187" s="89"/>
      <c r="LF187" s="89"/>
      <c r="LG187" s="89"/>
      <c r="LH187" s="89"/>
      <c r="LI187" s="89"/>
      <c r="LJ187" s="89"/>
      <c r="LK187" s="89"/>
      <c r="LL187" s="89"/>
      <c r="LM187" s="89"/>
      <c r="LN187" s="89"/>
      <c r="LO187" s="89"/>
      <c r="LP187" s="294">
        <v>6693</v>
      </c>
    </row>
    <row r="188" spans="3:328">
      <c r="C188" s="54" t="s">
        <v>441</v>
      </c>
      <c r="P188" s="294"/>
      <c r="AC188" s="294"/>
      <c r="AP188" s="294"/>
      <c r="BC188" s="294"/>
      <c r="BP188" s="294"/>
      <c r="CC188" s="294"/>
      <c r="CP188" s="294"/>
      <c r="DC188" s="294"/>
      <c r="DP188" s="294"/>
      <c r="EC188" s="294"/>
      <c r="EP188" s="294"/>
      <c r="FC188" s="294"/>
      <c r="FP188" s="294"/>
      <c r="GC188" s="294"/>
      <c r="GP188" s="294"/>
      <c r="HC188" s="294"/>
      <c r="HP188" s="294"/>
      <c r="IC188" s="294"/>
      <c r="IP188" s="294">
        <v>5196</v>
      </c>
      <c r="IQ188" s="89"/>
      <c r="IR188" s="89"/>
      <c r="IS188" s="89"/>
      <c r="IT188" s="89"/>
      <c r="IU188" s="89"/>
      <c r="IV188" s="89"/>
      <c r="IW188" s="89"/>
      <c r="IX188" s="89"/>
      <c r="IY188" s="89"/>
      <c r="IZ188" s="89"/>
      <c r="JA188" s="89"/>
      <c r="JB188" s="89"/>
      <c r="JC188" s="294">
        <v>5196</v>
      </c>
      <c r="JD188" s="89"/>
      <c r="JE188" s="89"/>
      <c r="JF188" s="89"/>
      <c r="JG188" s="89"/>
      <c r="JH188" s="89"/>
      <c r="JI188" s="89"/>
      <c r="JJ188" s="89"/>
      <c r="JK188" s="89"/>
      <c r="JL188" s="89"/>
      <c r="JM188" s="89"/>
      <c r="JN188" s="89"/>
      <c r="JO188" s="89"/>
      <c r="JP188" s="294">
        <v>4306</v>
      </c>
      <c r="JQ188" s="89"/>
      <c r="JR188" s="89"/>
      <c r="JS188" s="89"/>
      <c r="JT188" s="89"/>
      <c r="JU188" s="89"/>
      <c r="JV188" s="89"/>
      <c r="JW188" s="89"/>
      <c r="JX188" s="89"/>
      <c r="JY188" s="89"/>
      <c r="JZ188" s="89"/>
      <c r="KA188" s="89"/>
      <c r="KB188" s="89"/>
      <c r="KC188" s="294">
        <v>4456</v>
      </c>
      <c r="KD188" s="89"/>
      <c r="KE188" s="89"/>
      <c r="KF188" s="89"/>
      <c r="KG188" s="89"/>
      <c r="KH188" s="89"/>
      <c r="KI188" s="89"/>
      <c r="KJ188" s="89"/>
      <c r="KK188" s="89"/>
      <c r="KL188" s="89"/>
      <c r="KM188" s="89"/>
      <c r="KN188" s="89"/>
      <c r="KO188" s="89"/>
      <c r="KP188" s="294"/>
      <c r="KQ188" s="89"/>
      <c r="KR188" s="89"/>
      <c r="KS188" s="89"/>
      <c r="KT188" s="89"/>
      <c r="KU188" s="89"/>
      <c r="KV188" s="89"/>
      <c r="KW188" s="89"/>
      <c r="KX188" s="89"/>
      <c r="KY188" s="89"/>
      <c r="KZ188" s="89"/>
      <c r="LA188" s="89"/>
      <c r="LB188" s="89"/>
      <c r="LC188" s="294">
        <v>5165</v>
      </c>
      <c r="LD188" s="89"/>
      <c r="LE188" s="89"/>
      <c r="LF188" s="89"/>
      <c r="LG188" s="89"/>
      <c r="LH188" s="89"/>
      <c r="LI188" s="89"/>
      <c r="LJ188" s="89"/>
      <c r="LK188" s="89"/>
      <c r="LL188" s="89"/>
      <c r="LM188" s="89"/>
      <c r="LN188" s="89"/>
      <c r="LO188" s="89"/>
      <c r="LP188" s="294">
        <v>5596</v>
      </c>
    </row>
    <row r="189" spans="3:328">
      <c r="C189" s="54" t="s">
        <v>442</v>
      </c>
      <c r="P189" s="294"/>
      <c r="AC189" s="294"/>
      <c r="AP189" s="294"/>
      <c r="BC189" s="294"/>
      <c r="BP189" s="294"/>
      <c r="CC189" s="294"/>
      <c r="CP189" s="294"/>
      <c r="DC189" s="294"/>
      <c r="DP189" s="294"/>
      <c r="EC189" s="294"/>
      <c r="EP189" s="294"/>
      <c r="FC189" s="294"/>
      <c r="FP189" s="294"/>
      <c r="GC189" s="294"/>
      <c r="GP189" s="294"/>
      <c r="HC189" s="294"/>
      <c r="HP189" s="294"/>
      <c r="IC189" s="294"/>
      <c r="IP189" s="294">
        <v>2000</v>
      </c>
      <c r="IQ189" s="89"/>
      <c r="IR189" s="89"/>
      <c r="IS189" s="89"/>
      <c r="IT189" s="89"/>
      <c r="IU189" s="89"/>
      <c r="IV189" s="89"/>
      <c r="IW189" s="89"/>
      <c r="IX189" s="89"/>
      <c r="IY189" s="89"/>
      <c r="IZ189" s="89"/>
      <c r="JA189" s="89"/>
      <c r="JB189" s="89"/>
      <c r="JC189" s="294">
        <v>2259</v>
      </c>
      <c r="JD189" s="89"/>
      <c r="JE189" s="89"/>
      <c r="JF189" s="89"/>
      <c r="JG189" s="89"/>
      <c r="JH189" s="89"/>
      <c r="JI189" s="89"/>
      <c r="JJ189" s="89"/>
      <c r="JK189" s="89"/>
      <c r="JL189" s="89"/>
      <c r="JM189" s="89"/>
      <c r="JN189" s="89"/>
      <c r="JO189" s="89"/>
      <c r="JP189" s="294">
        <v>887</v>
      </c>
      <c r="JQ189" s="89"/>
      <c r="JR189" s="89"/>
      <c r="JS189" s="89"/>
      <c r="JT189" s="89"/>
      <c r="JU189" s="89"/>
      <c r="JV189" s="89"/>
      <c r="JW189" s="89"/>
      <c r="JX189" s="89"/>
      <c r="JY189" s="89"/>
      <c r="JZ189" s="89"/>
      <c r="KA189" s="89"/>
      <c r="KB189" s="89"/>
      <c r="KC189" s="294">
        <v>887</v>
      </c>
      <c r="KD189" s="89"/>
      <c r="KE189" s="89"/>
      <c r="KF189" s="89"/>
      <c r="KG189" s="89"/>
      <c r="KH189" s="89"/>
      <c r="KI189" s="89"/>
      <c r="KJ189" s="89"/>
      <c r="KK189" s="89"/>
      <c r="KL189" s="89"/>
      <c r="KM189" s="89"/>
      <c r="KN189" s="89"/>
      <c r="KO189" s="89"/>
      <c r="KP189" s="294"/>
      <c r="KQ189" s="89"/>
      <c r="KR189" s="89"/>
      <c r="KS189" s="89"/>
      <c r="KT189" s="89"/>
      <c r="KU189" s="89"/>
      <c r="KV189" s="89"/>
      <c r="KW189" s="89"/>
      <c r="KX189" s="89"/>
      <c r="KY189" s="89"/>
      <c r="KZ189" s="89"/>
      <c r="LA189" s="89"/>
      <c r="LB189" s="89"/>
      <c r="LC189" s="294">
        <v>3387</v>
      </c>
      <c r="LD189" s="89"/>
      <c r="LE189" s="89"/>
      <c r="LF189" s="89"/>
      <c r="LG189" s="89"/>
      <c r="LH189" s="89"/>
      <c r="LI189" s="89"/>
      <c r="LJ189" s="89"/>
      <c r="LK189" s="89"/>
      <c r="LL189" s="89"/>
      <c r="LM189" s="89"/>
      <c r="LN189" s="89"/>
      <c r="LO189" s="89"/>
      <c r="LP189" s="294">
        <v>3085</v>
      </c>
    </row>
    <row r="190" spans="3:328">
      <c r="P190" s="297"/>
      <c r="AC190" s="297"/>
      <c r="AP190" s="297"/>
      <c r="BC190" s="297"/>
      <c r="BP190" s="297"/>
      <c r="CC190" s="297"/>
      <c r="CP190" s="297"/>
      <c r="DC190" s="297"/>
      <c r="DP190" s="297"/>
      <c r="EC190" s="297"/>
      <c r="EP190" s="297"/>
      <c r="FC190" s="297"/>
      <c r="FP190" s="297"/>
      <c r="GC190" s="297"/>
      <c r="GP190" s="297"/>
      <c r="HC190" s="297"/>
      <c r="HP190" s="297"/>
      <c r="IC190" s="297"/>
      <c r="IP190" s="297"/>
      <c r="JC190" s="297"/>
      <c r="JP190" s="297"/>
      <c r="KC190" s="297"/>
      <c r="KP190" s="297"/>
      <c r="LC190" s="297"/>
      <c r="LP190" s="297"/>
    </row>
    <row r="191" spans="3:328">
      <c r="C191" s="103" t="s">
        <v>443</v>
      </c>
      <c r="P191" s="297"/>
      <c r="AC191" s="297"/>
      <c r="AP191" s="297"/>
      <c r="BC191" s="297"/>
      <c r="BP191" s="297"/>
      <c r="CC191" s="297"/>
      <c r="CP191" s="297"/>
      <c r="DC191" s="297"/>
      <c r="DP191" s="297"/>
      <c r="EC191" s="297"/>
      <c r="EP191" s="297"/>
      <c r="FC191" s="297"/>
      <c r="FP191" s="297"/>
      <c r="GC191" s="297"/>
      <c r="GP191" s="297"/>
      <c r="HC191" s="297"/>
      <c r="HP191" s="297"/>
      <c r="IC191" s="297"/>
      <c r="IP191" s="297"/>
      <c r="JC191" s="297"/>
      <c r="JP191" s="297"/>
      <c r="KC191" s="297"/>
      <c r="KP191" s="297"/>
      <c r="LC191" s="297"/>
      <c r="LP191" s="297"/>
    </row>
    <row r="192" spans="3:328">
      <c r="C192" s="54" t="s">
        <v>444</v>
      </c>
      <c r="P192" s="294"/>
      <c r="AC192" s="294"/>
      <c r="AP192" s="294"/>
      <c r="BC192" s="294"/>
      <c r="BP192" s="294"/>
      <c r="CC192" s="294"/>
      <c r="CP192" s="294"/>
      <c r="DC192" s="294"/>
      <c r="DP192" s="294"/>
      <c r="EC192" s="294"/>
      <c r="EP192" s="294"/>
      <c r="FC192" s="294"/>
      <c r="FP192" s="294"/>
      <c r="GC192" s="294"/>
      <c r="GP192" s="294"/>
      <c r="HC192" s="294"/>
      <c r="HP192" s="294"/>
      <c r="IC192" s="294"/>
      <c r="IP192" s="294">
        <v>169.2</v>
      </c>
      <c r="IQ192" s="92"/>
      <c r="IR192" s="92"/>
      <c r="IS192" s="92"/>
      <c r="IT192" s="92"/>
      <c r="IU192" s="92"/>
      <c r="IV192" s="92"/>
      <c r="IW192" s="92"/>
      <c r="IX192" s="92"/>
      <c r="IY192" s="92"/>
      <c r="IZ192" s="92"/>
      <c r="JA192" s="92"/>
      <c r="JB192" s="92"/>
      <c r="JC192" s="294">
        <v>394.6</v>
      </c>
      <c r="JD192" s="92"/>
      <c r="JE192" s="92"/>
      <c r="JF192" s="92"/>
      <c r="JG192" s="92"/>
      <c r="JH192" s="92"/>
      <c r="JI192" s="92"/>
      <c r="JJ192" s="92"/>
      <c r="JK192" s="92"/>
      <c r="JL192" s="92"/>
      <c r="JM192" s="92"/>
      <c r="JN192" s="92"/>
      <c r="JO192" s="92"/>
      <c r="JP192" s="294">
        <v>391.7</v>
      </c>
      <c r="JQ192" s="92"/>
      <c r="JR192" s="92"/>
      <c r="JS192" s="92"/>
      <c r="JT192" s="92"/>
      <c r="JU192" s="92"/>
      <c r="JV192" s="92"/>
      <c r="JW192" s="92"/>
      <c r="JX192" s="92"/>
      <c r="JY192" s="92"/>
      <c r="JZ192" s="92"/>
      <c r="KA192" s="92"/>
      <c r="KB192" s="92"/>
      <c r="KC192" s="294">
        <v>400</v>
      </c>
      <c r="KD192" s="92"/>
      <c r="KE192" s="92"/>
      <c r="KF192" s="92"/>
      <c r="KG192" s="92"/>
      <c r="KH192" s="92"/>
      <c r="KI192" s="92"/>
      <c r="KJ192" s="92"/>
      <c r="KK192" s="92"/>
      <c r="KL192" s="92"/>
      <c r="KM192" s="92"/>
      <c r="KN192" s="92"/>
      <c r="KO192" s="92"/>
      <c r="KP192" s="294">
        <v>523</v>
      </c>
      <c r="KQ192" s="92"/>
      <c r="KR192" s="92"/>
      <c r="KS192" s="92"/>
      <c r="KT192" s="92"/>
      <c r="KU192" s="92"/>
      <c r="KV192" s="92"/>
      <c r="KW192" s="92"/>
      <c r="KX192" s="92"/>
      <c r="KY192" s="92"/>
      <c r="KZ192" s="92"/>
      <c r="LA192" s="92"/>
      <c r="LB192" s="92"/>
      <c r="LC192" s="294">
        <v>357</v>
      </c>
      <c r="LD192" s="92"/>
      <c r="LE192" s="92"/>
      <c r="LF192" s="92"/>
      <c r="LG192" s="92"/>
      <c r="LH192" s="92"/>
      <c r="LI192" s="92"/>
      <c r="LJ192" s="92"/>
      <c r="LK192" s="92"/>
      <c r="LL192" s="92"/>
      <c r="LM192" s="92"/>
      <c r="LN192" s="92"/>
      <c r="LO192" s="92"/>
      <c r="LP192" s="294">
        <v>344</v>
      </c>
    </row>
    <row r="193" spans="3:328">
      <c r="C193" s="54" t="s">
        <v>445</v>
      </c>
      <c r="P193" s="294"/>
      <c r="AC193" s="294"/>
      <c r="AP193" s="294"/>
      <c r="BC193" s="294"/>
      <c r="BP193" s="294"/>
      <c r="CC193" s="294"/>
      <c r="CP193" s="294"/>
      <c r="DC193" s="294"/>
      <c r="DP193" s="294"/>
      <c r="EC193" s="294"/>
      <c r="EP193" s="294"/>
      <c r="FC193" s="294"/>
      <c r="FP193" s="294"/>
      <c r="GC193" s="294"/>
      <c r="GP193" s="294"/>
      <c r="HC193" s="294"/>
      <c r="HP193" s="294"/>
      <c r="IC193" s="294"/>
      <c r="IP193" s="294">
        <v>137.19999999999999</v>
      </c>
      <c r="IQ193" s="92"/>
      <c r="IR193" s="92"/>
      <c r="IS193" s="92"/>
      <c r="IT193" s="92"/>
      <c r="IU193" s="92"/>
      <c r="IV193" s="92"/>
      <c r="IW193" s="92"/>
      <c r="IX193" s="92"/>
      <c r="IY193" s="92"/>
      <c r="IZ193" s="92"/>
      <c r="JA193" s="92"/>
      <c r="JB193" s="92"/>
      <c r="JC193" s="294">
        <v>101.6</v>
      </c>
      <c r="JD193" s="92"/>
      <c r="JE193" s="92"/>
      <c r="JF193" s="92"/>
      <c r="JG193" s="92"/>
      <c r="JH193" s="92"/>
      <c r="JI193" s="92"/>
      <c r="JJ193" s="92"/>
      <c r="JK193" s="92"/>
      <c r="JL193" s="92"/>
      <c r="JM193" s="92"/>
      <c r="JN193" s="92"/>
      <c r="JO193" s="92"/>
      <c r="JP193" s="294">
        <v>106.9</v>
      </c>
      <c r="JQ193" s="92"/>
      <c r="JR193" s="92"/>
      <c r="JS193" s="92"/>
      <c r="JT193" s="92"/>
      <c r="JU193" s="92"/>
      <c r="JV193" s="92"/>
      <c r="JW193" s="92"/>
      <c r="JX193" s="92"/>
      <c r="JY193" s="92"/>
      <c r="JZ193" s="92"/>
      <c r="KA193" s="92"/>
      <c r="KB193" s="92"/>
      <c r="KC193" s="294">
        <v>106</v>
      </c>
      <c r="KD193" s="92"/>
      <c r="KE193" s="92"/>
      <c r="KF193" s="92"/>
      <c r="KG193" s="92"/>
      <c r="KH193" s="92"/>
      <c r="KI193" s="92"/>
      <c r="KJ193" s="92"/>
      <c r="KK193" s="92"/>
      <c r="KL193" s="92"/>
      <c r="KM193" s="92"/>
      <c r="KN193" s="92"/>
      <c r="KO193" s="92"/>
      <c r="KP193" s="294">
        <v>63</v>
      </c>
      <c r="KQ193" s="92"/>
      <c r="KR193" s="92"/>
      <c r="KS193" s="92"/>
      <c r="KT193" s="92"/>
      <c r="KU193" s="92"/>
      <c r="KV193" s="92"/>
      <c r="KW193" s="92"/>
      <c r="KX193" s="92"/>
      <c r="KY193" s="92"/>
      <c r="KZ193" s="92"/>
      <c r="LA193" s="92"/>
      <c r="LB193" s="92"/>
      <c r="LC193" s="294">
        <v>239</v>
      </c>
      <c r="LD193" s="92"/>
      <c r="LE193" s="92"/>
      <c r="LF193" s="92"/>
      <c r="LG193" s="92"/>
      <c r="LH193" s="92"/>
      <c r="LI193" s="92"/>
      <c r="LJ193" s="92"/>
      <c r="LK193" s="92"/>
      <c r="LL193" s="92"/>
      <c r="LM193" s="92"/>
      <c r="LN193" s="92"/>
      <c r="LO193" s="92"/>
      <c r="LP193" s="294">
        <v>300</v>
      </c>
    </row>
    <row r="194" spans="3:328">
      <c r="C194" s="54" t="s">
        <v>433</v>
      </c>
      <c r="P194" s="294"/>
      <c r="AC194" s="294"/>
      <c r="AP194" s="294"/>
      <c r="BC194" s="294"/>
      <c r="BP194" s="294"/>
      <c r="CC194" s="294"/>
      <c r="CP194" s="294"/>
      <c r="DC194" s="294"/>
      <c r="DP194" s="294"/>
      <c r="EC194" s="294"/>
      <c r="EP194" s="294"/>
      <c r="FC194" s="294"/>
      <c r="FP194" s="294"/>
      <c r="GC194" s="294"/>
      <c r="GP194" s="294"/>
      <c r="HC194" s="294"/>
      <c r="HP194" s="294"/>
      <c r="IC194" s="294"/>
      <c r="IP194" s="294">
        <v>29</v>
      </c>
      <c r="IQ194" s="92"/>
      <c r="IR194" s="92"/>
      <c r="IS194" s="92"/>
      <c r="IT194" s="92"/>
      <c r="IU194" s="92"/>
      <c r="IV194" s="92"/>
      <c r="IW194" s="92"/>
      <c r="IX194" s="92"/>
      <c r="IY194" s="92"/>
      <c r="IZ194" s="92"/>
      <c r="JA194" s="92"/>
      <c r="JB194" s="92"/>
      <c r="JC194" s="294">
        <v>45</v>
      </c>
      <c r="JD194" s="92"/>
      <c r="JE194" s="92"/>
      <c r="JF194" s="92"/>
      <c r="JG194" s="92"/>
      <c r="JH194" s="92"/>
      <c r="JI194" s="92"/>
      <c r="JJ194" s="92"/>
      <c r="JK194" s="92"/>
      <c r="JL194" s="92"/>
      <c r="JM194" s="92"/>
      <c r="JN194" s="92"/>
      <c r="JO194" s="92"/>
      <c r="JP194" s="294">
        <v>45</v>
      </c>
      <c r="JQ194" s="92"/>
      <c r="JR194" s="92"/>
      <c r="JS194" s="92"/>
      <c r="JT194" s="92"/>
      <c r="JU194" s="92"/>
      <c r="JV194" s="92"/>
      <c r="JW194" s="92"/>
      <c r="JX194" s="92"/>
      <c r="JY194" s="92"/>
      <c r="JZ194" s="92"/>
      <c r="KA194" s="92"/>
      <c r="KB194" s="92"/>
      <c r="KC194" s="294">
        <v>43</v>
      </c>
      <c r="KD194" s="92"/>
      <c r="KE194" s="92"/>
      <c r="KF194" s="92"/>
      <c r="KG194" s="92"/>
      <c r="KH194" s="92"/>
      <c r="KI194" s="92"/>
      <c r="KJ194" s="92"/>
      <c r="KK194" s="92"/>
      <c r="KL194" s="92"/>
      <c r="KM194" s="92"/>
      <c r="KN194" s="92"/>
      <c r="KO194" s="92"/>
      <c r="KP194" s="294">
        <v>49</v>
      </c>
      <c r="KQ194" s="92"/>
      <c r="KR194" s="92"/>
      <c r="KS194" s="92"/>
      <c r="KT194" s="92"/>
      <c r="KU194" s="92"/>
      <c r="KV194" s="92"/>
      <c r="KW194" s="92"/>
      <c r="KX194" s="92"/>
      <c r="KY194" s="92"/>
      <c r="KZ194" s="92"/>
      <c r="LA194" s="92"/>
      <c r="LB194" s="92"/>
      <c r="LC194" s="294">
        <v>55</v>
      </c>
      <c r="LD194" s="92"/>
      <c r="LE194" s="92"/>
      <c r="LF194" s="92"/>
      <c r="LG194" s="92"/>
      <c r="LH194" s="92"/>
      <c r="LI194" s="92"/>
      <c r="LJ194" s="92"/>
      <c r="LK194" s="92"/>
      <c r="LL194" s="92"/>
      <c r="LM194" s="92"/>
      <c r="LN194" s="92"/>
      <c r="LO194" s="92"/>
      <c r="LP194" s="294">
        <v>56</v>
      </c>
    </row>
    <row r="195" spans="3:328">
      <c r="C195" s="54" t="s">
        <v>434</v>
      </c>
      <c r="P195" s="294"/>
      <c r="AC195" s="294"/>
      <c r="AP195" s="294"/>
      <c r="BC195" s="294"/>
      <c r="BP195" s="294"/>
      <c r="CC195" s="294"/>
      <c r="CP195" s="294"/>
      <c r="DC195" s="294"/>
      <c r="DP195" s="294"/>
      <c r="EC195" s="294"/>
      <c r="EP195" s="294"/>
      <c r="FC195" s="294"/>
      <c r="FP195" s="294"/>
      <c r="GC195" s="294"/>
      <c r="GP195" s="294"/>
      <c r="HC195" s="294"/>
      <c r="HP195" s="294"/>
      <c r="IC195" s="294"/>
      <c r="IP195" s="294">
        <v>25</v>
      </c>
      <c r="IQ195" s="92"/>
      <c r="IR195" s="92"/>
      <c r="IS195" s="92"/>
      <c r="IT195" s="92"/>
      <c r="IU195" s="92"/>
      <c r="IV195" s="92"/>
      <c r="IW195" s="92"/>
      <c r="IX195" s="92"/>
      <c r="IY195" s="92"/>
      <c r="IZ195" s="92"/>
      <c r="JA195" s="92"/>
      <c r="JB195" s="92"/>
      <c r="JC195" s="294">
        <v>18</v>
      </c>
      <c r="JD195" s="92"/>
      <c r="JE195" s="92"/>
      <c r="JF195" s="92"/>
      <c r="JG195" s="92"/>
      <c r="JH195" s="92"/>
      <c r="JI195" s="92"/>
      <c r="JJ195" s="92"/>
      <c r="JK195" s="92"/>
      <c r="JL195" s="92"/>
      <c r="JM195" s="92"/>
      <c r="JN195" s="92"/>
      <c r="JO195" s="92"/>
      <c r="JP195" s="294">
        <v>19</v>
      </c>
      <c r="JQ195" s="92"/>
      <c r="JR195" s="92"/>
      <c r="JS195" s="92"/>
      <c r="JT195" s="92"/>
      <c r="JU195" s="92"/>
      <c r="JV195" s="92"/>
      <c r="JW195" s="92"/>
      <c r="JX195" s="92"/>
      <c r="JY195" s="92"/>
      <c r="JZ195" s="92"/>
      <c r="KA195" s="92"/>
      <c r="KB195" s="92"/>
      <c r="KC195" s="294">
        <v>17</v>
      </c>
      <c r="KD195" s="92"/>
      <c r="KE195" s="92"/>
      <c r="KF195" s="92"/>
      <c r="KG195" s="92"/>
      <c r="KH195" s="92"/>
      <c r="KI195" s="92"/>
      <c r="KJ195" s="92"/>
      <c r="KK195" s="92"/>
      <c r="KL195" s="92"/>
      <c r="KM195" s="92"/>
      <c r="KN195" s="92"/>
      <c r="KO195" s="92"/>
      <c r="KP195" s="294">
        <v>14</v>
      </c>
      <c r="KQ195" s="92"/>
      <c r="KR195" s="92"/>
      <c r="KS195" s="92"/>
      <c r="KT195" s="92"/>
      <c r="KU195" s="92"/>
      <c r="KV195" s="92"/>
      <c r="KW195" s="92"/>
      <c r="KX195" s="92"/>
      <c r="KY195" s="92"/>
      <c r="KZ195" s="92"/>
      <c r="LA195" s="92"/>
      <c r="LB195" s="92"/>
      <c r="LC195" s="294">
        <v>17</v>
      </c>
      <c r="LD195" s="92"/>
      <c r="LE195" s="92"/>
      <c r="LF195" s="92"/>
      <c r="LG195" s="92"/>
      <c r="LH195" s="92"/>
      <c r="LI195" s="92"/>
      <c r="LJ195" s="92"/>
      <c r="LK195" s="92"/>
      <c r="LL195" s="92"/>
      <c r="LM195" s="92"/>
      <c r="LN195" s="92"/>
      <c r="LO195" s="92"/>
      <c r="LP195" s="294">
        <v>19</v>
      </c>
    </row>
    <row r="196" spans="3:328">
      <c r="P196" s="293"/>
      <c r="AC196" s="293"/>
      <c r="AP196" s="293"/>
      <c r="BC196" s="293"/>
      <c r="BP196" s="293"/>
      <c r="CC196" s="293"/>
      <c r="CP196" s="293"/>
      <c r="DC196" s="293"/>
      <c r="DP196" s="293"/>
      <c r="EC196" s="293"/>
      <c r="EP196" s="293"/>
      <c r="FC196" s="293"/>
      <c r="FP196" s="293"/>
      <c r="GC196" s="293"/>
      <c r="GP196" s="293"/>
      <c r="HC196" s="293"/>
      <c r="HP196" s="293"/>
      <c r="IC196" s="293"/>
      <c r="IP196" s="293"/>
      <c r="JC196" s="293"/>
      <c r="JP196" s="293"/>
      <c r="KC196" s="293"/>
      <c r="KP196" s="293"/>
      <c r="LC196" s="293"/>
      <c r="LP196" s="293"/>
    </row>
    <row r="197" spans="3:328">
      <c r="P197" s="293"/>
      <c r="AC197" s="293"/>
      <c r="AP197" s="293"/>
      <c r="BC197" s="293"/>
      <c r="BP197" s="293"/>
      <c r="CC197" s="293"/>
      <c r="CP197" s="293"/>
      <c r="DC197" s="293"/>
      <c r="DP197" s="293"/>
      <c r="EC197" s="293"/>
      <c r="EP197" s="293"/>
      <c r="FC197" s="293"/>
      <c r="FP197" s="293"/>
      <c r="GC197" s="293"/>
      <c r="GP197" s="293"/>
      <c r="HC197" s="293"/>
      <c r="HP197" s="293"/>
      <c r="IC197" s="293"/>
      <c r="IP197" s="293"/>
      <c r="JC197" s="293"/>
      <c r="JP197" s="293"/>
      <c r="KC197" s="293"/>
      <c r="KP197" s="293"/>
      <c r="LC197" s="293"/>
      <c r="LP197" s="293"/>
    </row>
  </sheetData>
  <hyperlinks>
    <hyperlink ref="C174" r:id="rId1" xr:uid="{118AD302-69EF-476D-8F44-7BC9E1BC78A9}"/>
  </hyperlinks>
  <pageMargins left="0.7" right="0.7" top="0.75" bottom="0.75" header="0.3" footer="0.3"/>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59AA5-4EFF-4C03-BEB6-BA86CFD78AEE}">
  <sheetPr codeName="Sheet15"/>
  <dimension ref="A1:MP94"/>
  <sheetViews>
    <sheetView showGridLines="0" zoomScale="118" zoomScaleNormal="118" workbookViewId="0">
      <pane xSplit="3" ySplit="5" topLeftCell="MA52" activePane="bottomRight" state="frozen"/>
      <selection activeCell="C12" sqref="C12:C15"/>
      <selection pane="topRight" activeCell="C12" sqref="C12:C15"/>
      <selection pane="bottomLeft" activeCell="C12" sqref="C12:C15"/>
      <selection pane="bottomRight" activeCell="MD56" sqref="MD56"/>
    </sheetView>
  </sheetViews>
  <sheetFormatPr defaultColWidth="13.7109375" defaultRowHeight="15" outlineLevelRow="2" outlineLevelCol="1"/>
  <cols>
    <col min="1" max="1" width="4.7109375" style="5" customWidth="1"/>
    <col min="2" max="2" width="21.5703125" style="9" hidden="1" customWidth="1" outlineLevel="1"/>
    <col min="3" max="3" width="82.140625" style="158" bestFit="1" customWidth="1" collapsed="1"/>
    <col min="4" max="15" width="11.7109375" style="245" hidden="1" customWidth="1" outlineLevel="1"/>
    <col min="16" max="16" width="13.7109375" style="245" collapsed="1"/>
    <col min="17" max="28" width="13.7109375" style="245" hidden="1" customWidth="1" outlineLevel="1"/>
    <col min="29" max="29" width="13.7109375" style="245" collapsed="1"/>
    <col min="30" max="41" width="13.7109375" style="245" hidden="1" customWidth="1" outlineLevel="1"/>
    <col min="42" max="42" width="13.7109375" style="245" collapsed="1"/>
    <col min="43" max="54" width="13.7109375" style="245" hidden="1" customWidth="1" outlineLevel="1"/>
    <col min="55" max="55" width="13.7109375" style="245" collapsed="1"/>
    <col min="56" max="67" width="13.7109375" style="245" hidden="1" customWidth="1" outlineLevel="1"/>
    <col min="68" max="68" width="13.7109375" style="245" collapsed="1"/>
    <col min="69" max="80" width="13.7109375" style="245" hidden="1" customWidth="1" outlineLevel="1"/>
    <col min="81" max="81" width="13.7109375" style="245" collapsed="1"/>
    <col min="82" max="93" width="13.7109375" style="245" hidden="1" customWidth="1" outlineLevel="1"/>
    <col min="94" max="94" width="13.7109375" style="245" collapsed="1"/>
    <col min="95" max="106" width="13.7109375" style="245" hidden="1" customWidth="1" outlineLevel="1"/>
    <col min="107" max="107" width="13.7109375" style="245" collapsed="1"/>
    <col min="108" max="119" width="13.7109375" style="245" hidden="1" customWidth="1" outlineLevel="1"/>
    <col min="120" max="120" width="13.7109375" style="245" collapsed="1"/>
    <col min="121" max="132" width="13.7109375" style="245" hidden="1" customWidth="1" outlineLevel="1"/>
    <col min="133" max="133" width="13.7109375" style="245" collapsed="1"/>
    <col min="134" max="145" width="13.7109375" style="245" hidden="1" customWidth="1" outlineLevel="1"/>
    <col min="146" max="146" width="13.7109375" style="245" collapsed="1"/>
    <col min="147" max="158" width="13.7109375" style="245" hidden="1" customWidth="1" outlineLevel="1"/>
    <col min="159" max="159" width="13.7109375" style="245" collapsed="1"/>
    <col min="160" max="171" width="13.7109375" style="245" hidden="1" customWidth="1" outlineLevel="1"/>
    <col min="172" max="172" width="13.7109375" style="245" collapsed="1"/>
    <col min="173" max="184" width="13.7109375" style="245" hidden="1" customWidth="1" outlineLevel="1"/>
    <col min="185" max="185" width="13.7109375" style="245" collapsed="1"/>
    <col min="186" max="197" width="13.7109375" style="245" hidden="1" customWidth="1" outlineLevel="1"/>
    <col min="198" max="198" width="13.7109375" style="245" collapsed="1"/>
    <col min="199" max="210" width="13.7109375" style="245" hidden="1" customWidth="1" outlineLevel="1"/>
    <col min="211" max="211" width="13.7109375" style="245" collapsed="1"/>
    <col min="212" max="223" width="13.7109375" style="245" hidden="1" customWidth="1" outlineLevel="1"/>
    <col min="224" max="224" width="13.7109375" style="245" collapsed="1"/>
    <col min="225" max="236" width="13.7109375" style="245" hidden="1" customWidth="1" outlineLevel="1"/>
    <col min="237" max="237" width="13.7109375" style="245" collapsed="1"/>
    <col min="238" max="249" width="13.7109375" style="245" hidden="1" customWidth="1" outlineLevel="1"/>
    <col min="250" max="250" width="13.7109375" style="245" collapsed="1"/>
    <col min="251" max="262" width="13.7109375" style="245" hidden="1" customWidth="1" outlineLevel="1"/>
    <col min="263" max="263" width="13.7109375" style="245" collapsed="1"/>
    <col min="264" max="275" width="13.7109375" style="245" hidden="1" customWidth="1" outlineLevel="1"/>
    <col min="276" max="276" width="13.7109375" style="245" collapsed="1"/>
    <col min="277" max="288" width="13.7109375" style="245" hidden="1" customWidth="1" outlineLevel="1"/>
    <col min="289" max="289" width="13.7109375" style="245" collapsed="1"/>
    <col min="290" max="301" width="13.7109375" style="245" hidden="1" customWidth="1" outlineLevel="1"/>
    <col min="302" max="302" width="13.7109375" style="245" collapsed="1"/>
    <col min="303" max="314" width="13.7109375" style="245" hidden="1" customWidth="1" outlineLevel="1"/>
    <col min="315" max="315" width="13.7109375" style="245" collapsed="1"/>
    <col min="316" max="323" width="13.7109375" style="245" hidden="1" customWidth="1" outlineLevel="1"/>
    <col min="324" max="324" width="15.28515625" style="245" customWidth="1" outlineLevel="1"/>
    <col min="325" max="325" width="15.140625" style="245" customWidth="1" outlineLevel="1"/>
    <col min="326" max="326" width="13.85546875" style="245" customWidth="1" outlineLevel="1"/>
    <col min="327" max="327" width="12.85546875" style="245" bestFit="1" customWidth="1" outlineLevel="1"/>
    <col min="328" max="328" width="13.7109375" style="245"/>
    <col min="329" max="340" width="13.7109375" style="245" customWidth="1" outlineLevel="1"/>
    <col min="341" max="341" width="13.7109375" style="245"/>
    <col min="342" max="353" width="13.7109375" style="245" outlineLevel="1"/>
    <col min="354" max="354" width="13.7109375" style="245"/>
    <col min="355" max="16384" width="13.7109375" style="147"/>
  </cols>
  <sheetData>
    <row r="1" spans="1:354" customFormat="1" ht="26.25">
      <c r="A1" s="2" t="s">
        <v>527</v>
      </c>
      <c r="B1" s="7"/>
      <c r="C1" s="8"/>
      <c r="D1" s="239"/>
      <c r="E1" s="239"/>
      <c r="F1" s="239"/>
      <c r="G1" s="239"/>
      <c r="H1" s="239"/>
      <c r="I1" s="239"/>
      <c r="J1" s="239"/>
      <c r="K1" s="239"/>
      <c r="L1" s="239"/>
      <c r="M1" s="239"/>
      <c r="N1" s="239"/>
      <c r="O1" s="239"/>
      <c r="P1" s="240"/>
      <c r="Q1" s="239"/>
      <c r="R1" s="239"/>
      <c r="S1" s="239"/>
      <c r="T1" s="239"/>
      <c r="U1" s="239"/>
      <c r="V1" s="239"/>
      <c r="W1" s="239"/>
      <c r="X1" s="239"/>
      <c r="Y1" s="239"/>
      <c r="Z1" s="239"/>
      <c r="AA1" s="239"/>
      <c r="AB1" s="239"/>
      <c r="AC1" s="240"/>
      <c r="AD1" s="239"/>
      <c r="AE1" s="239"/>
      <c r="AF1" s="239"/>
      <c r="AG1" s="239"/>
      <c r="AH1" s="239"/>
      <c r="AI1" s="239"/>
      <c r="AJ1" s="239"/>
      <c r="AK1" s="239"/>
      <c r="AL1" s="239"/>
      <c r="AM1" s="239"/>
      <c r="AN1" s="239"/>
      <c r="AO1" s="239"/>
      <c r="AP1" s="240"/>
      <c r="AQ1" s="239"/>
      <c r="AR1" s="239"/>
      <c r="AS1" s="239"/>
      <c r="AT1" s="239"/>
      <c r="AU1" s="239"/>
      <c r="AV1" s="239"/>
      <c r="AW1" s="239"/>
      <c r="AX1" s="239"/>
      <c r="AY1" s="239"/>
      <c r="AZ1" s="239"/>
      <c r="BA1" s="239"/>
      <c r="BB1" s="239"/>
      <c r="BC1" s="240"/>
      <c r="BD1" s="239"/>
      <c r="BE1" s="239"/>
      <c r="BF1" s="239"/>
      <c r="BG1" s="239"/>
      <c r="BH1" s="239"/>
      <c r="BI1" s="239"/>
      <c r="BJ1" s="239"/>
      <c r="BK1" s="239"/>
      <c r="BL1" s="239"/>
      <c r="BM1" s="239"/>
      <c r="BN1" s="239"/>
      <c r="BO1" s="239"/>
      <c r="BP1" s="240"/>
      <c r="BQ1" s="239"/>
      <c r="BR1" s="239"/>
      <c r="BS1" s="239"/>
      <c r="BT1" s="239"/>
      <c r="BU1" s="239"/>
      <c r="BV1" s="239"/>
      <c r="BW1" s="239"/>
      <c r="BX1" s="239"/>
      <c r="BY1" s="239"/>
      <c r="BZ1" s="239"/>
      <c r="CA1" s="239"/>
      <c r="CB1" s="239"/>
      <c r="CC1" s="240"/>
      <c r="CD1" s="239"/>
      <c r="CE1" s="239"/>
      <c r="CF1" s="239"/>
      <c r="CG1" s="239"/>
      <c r="CH1" s="239"/>
      <c r="CI1" s="239"/>
      <c r="CJ1" s="239"/>
      <c r="CK1" s="239"/>
      <c r="CL1" s="239"/>
      <c r="CM1" s="239"/>
      <c r="CN1" s="239"/>
      <c r="CO1" s="239"/>
      <c r="CP1" s="240"/>
      <c r="CQ1" s="239"/>
      <c r="CR1" s="239"/>
      <c r="CS1" s="239"/>
      <c r="CT1" s="239"/>
      <c r="CU1" s="239"/>
      <c r="CV1" s="239"/>
      <c r="CW1" s="239"/>
      <c r="CX1" s="239"/>
      <c r="CY1" s="239"/>
      <c r="CZ1" s="239"/>
      <c r="DA1" s="239"/>
      <c r="DB1" s="239"/>
      <c r="DC1" s="240"/>
      <c r="DD1" s="239"/>
      <c r="DE1" s="239"/>
      <c r="DF1" s="239"/>
      <c r="DG1" s="239"/>
      <c r="DH1" s="239"/>
      <c r="DI1" s="239"/>
      <c r="DJ1" s="239"/>
      <c r="DK1" s="239"/>
      <c r="DL1" s="239"/>
      <c r="DM1" s="239"/>
      <c r="DN1" s="239"/>
      <c r="DO1" s="239"/>
      <c r="DP1" s="240"/>
      <c r="DQ1" s="239"/>
      <c r="DR1" s="239"/>
      <c r="DS1" s="239"/>
      <c r="DT1" s="239"/>
      <c r="DU1" s="239"/>
      <c r="DV1" s="239"/>
      <c r="DW1" s="239"/>
      <c r="DX1" s="239"/>
      <c r="DY1" s="239"/>
      <c r="DZ1" s="239"/>
      <c r="EA1" s="239"/>
      <c r="EB1" s="239"/>
      <c r="EC1" s="240"/>
      <c r="ED1" s="239"/>
      <c r="EE1" s="239"/>
      <c r="EF1" s="239"/>
      <c r="EG1" s="239"/>
      <c r="EH1" s="239"/>
      <c r="EI1" s="239"/>
      <c r="EJ1" s="239"/>
      <c r="EK1" s="239"/>
      <c r="EL1" s="239"/>
      <c r="EM1" s="239"/>
      <c r="EN1" s="239"/>
      <c r="EO1" s="239"/>
      <c r="EP1" s="240"/>
      <c r="EQ1" s="239"/>
      <c r="ER1" s="239"/>
      <c r="ES1" s="239"/>
      <c r="ET1" s="239"/>
      <c r="EU1" s="239"/>
      <c r="EV1" s="239"/>
      <c r="EW1" s="239"/>
      <c r="EX1" s="239"/>
      <c r="EY1" s="239"/>
      <c r="EZ1" s="239"/>
      <c r="FA1" s="239"/>
      <c r="FB1" s="239"/>
      <c r="FC1" s="240"/>
      <c r="FD1" s="239"/>
      <c r="FE1" s="239"/>
      <c r="FF1" s="239"/>
      <c r="FG1" s="239"/>
      <c r="FH1" s="239"/>
      <c r="FI1" s="239"/>
      <c r="FJ1" s="239"/>
      <c r="FK1" s="239"/>
      <c r="FL1" s="239"/>
      <c r="FM1" s="239"/>
      <c r="FN1" s="239"/>
      <c r="FO1" s="239"/>
      <c r="FP1" s="240"/>
      <c r="FQ1" s="239"/>
      <c r="FR1" s="239"/>
      <c r="FS1" s="239"/>
      <c r="FT1" s="239"/>
      <c r="FU1" s="239"/>
      <c r="FV1" s="239"/>
      <c r="FW1" s="239"/>
      <c r="FX1" s="239"/>
      <c r="FY1" s="239"/>
      <c r="FZ1" s="239"/>
      <c r="GA1" s="239"/>
      <c r="GB1" s="239"/>
      <c r="GC1" s="240"/>
      <c r="GD1" s="239"/>
      <c r="GE1" s="239"/>
      <c r="GF1" s="239"/>
      <c r="GG1" s="239"/>
      <c r="GH1" s="239"/>
      <c r="GI1" s="239"/>
      <c r="GJ1" s="239"/>
      <c r="GK1" s="239"/>
      <c r="GL1" s="239"/>
      <c r="GM1" s="239"/>
      <c r="GN1" s="239"/>
      <c r="GO1" s="239"/>
      <c r="GP1" s="240"/>
      <c r="GQ1" s="239"/>
      <c r="GR1" s="239"/>
      <c r="GS1" s="239"/>
      <c r="GT1" s="239"/>
      <c r="GU1" s="239"/>
      <c r="GV1" s="239"/>
      <c r="GW1" s="239"/>
      <c r="GX1" s="239"/>
      <c r="GY1" s="239"/>
      <c r="GZ1" s="239"/>
      <c r="HA1" s="239"/>
      <c r="HB1" s="239"/>
      <c r="HC1" s="240"/>
      <c r="HD1" s="239"/>
      <c r="HE1" s="239"/>
      <c r="HF1" s="239"/>
      <c r="HG1" s="239"/>
      <c r="HH1" s="239"/>
      <c r="HI1" s="239"/>
      <c r="HJ1" s="239"/>
      <c r="HK1" s="239"/>
      <c r="HL1" s="239"/>
      <c r="HM1" s="239"/>
      <c r="HN1" s="239"/>
      <c r="HO1" s="239"/>
      <c r="HP1" s="240"/>
      <c r="HQ1" s="239"/>
      <c r="HR1" s="239"/>
      <c r="HS1" s="239"/>
      <c r="HT1" s="239"/>
      <c r="HU1" s="239"/>
      <c r="HV1" s="239"/>
      <c r="HW1" s="239"/>
      <c r="HX1" s="239"/>
      <c r="HY1" s="239"/>
      <c r="HZ1" s="239"/>
      <c r="IA1" s="239"/>
      <c r="IB1" s="239"/>
      <c r="IC1" s="240"/>
      <c r="ID1" s="239"/>
      <c r="IE1" s="239"/>
      <c r="IF1" s="239"/>
      <c r="IG1" s="239"/>
      <c r="IH1" s="239"/>
      <c r="II1" s="239"/>
      <c r="IJ1" s="239"/>
      <c r="IK1" s="239"/>
      <c r="IL1" s="239"/>
      <c r="IM1" s="239"/>
      <c r="IN1" s="239"/>
      <c r="IO1" s="239"/>
      <c r="IP1" s="240"/>
      <c r="IQ1" s="239"/>
      <c r="IR1" s="239"/>
      <c r="IS1" s="239"/>
      <c r="IT1" s="239"/>
      <c r="IU1" s="239"/>
      <c r="IV1" s="239"/>
      <c r="IW1" s="239"/>
      <c r="IX1" s="239"/>
      <c r="IY1" s="239"/>
      <c r="IZ1" s="239"/>
      <c r="JA1" s="239"/>
      <c r="JB1" s="239"/>
      <c r="JC1" s="240"/>
      <c r="JD1" s="239"/>
      <c r="JE1" s="239"/>
      <c r="JF1" s="239"/>
      <c r="JG1" s="239"/>
      <c r="JH1" s="239"/>
      <c r="JI1" s="239"/>
      <c r="JJ1" s="239"/>
      <c r="JK1" s="239"/>
      <c r="JL1" s="239"/>
      <c r="JM1" s="239"/>
      <c r="JN1" s="239"/>
      <c r="JO1" s="239"/>
      <c r="JP1" s="240"/>
      <c r="JQ1" s="239"/>
      <c r="JR1" s="239"/>
      <c r="JS1" s="239"/>
      <c r="JT1" s="239"/>
      <c r="JU1" s="239"/>
      <c r="JV1" s="239"/>
      <c r="JW1" s="239"/>
      <c r="JX1" s="239"/>
      <c r="JY1" s="239"/>
      <c r="JZ1" s="239"/>
      <c r="KA1" s="239"/>
      <c r="KB1" s="239"/>
      <c r="KC1" s="240"/>
      <c r="KD1" s="239"/>
      <c r="KE1" s="239"/>
      <c r="KF1" s="239"/>
      <c r="KG1" s="239"/>
      <c r="KH1" s="239"/>
      <c r="KI1" s="239"/>
      <c r="KJ1" s="239"/>
      <c r="KK1" s="239"/>
      <c r="KL1" s="239"/>
      <c r="KM1" s="239"/>
      <c r="KN1" s="239"/>
      <c r="KO1" s="239"/>
      <c r="KP1" s="240"/>
      <c r="KQ1" s="239"/>
      <c r="KR1" s="239"/>
      <c r="KS1" s="239"/>
      <c r="KT1" s="239"/>
      <c r="KU1" s="239"/>
      <c r="KV1" s="239"/>
      <c r="KW1" s="239"/>
      <c r="KX1" s="239"/>
      <c r="KY1" s="239"/>
      <c r="KZ1" s="239"/>
      <c r="LA1" s="239"/>
      <c r="LB1" s="239"/>
      <c r="LC1" s="240"/>
      <c r="LD1" s="239"/>
      <c r="LE1" s="239"/>
      <c r="LF1" s="239"/>
      <c r="LG1" s="239"/>
      <c r="LH1" s="239"/>
      <c r="LI1" s="239"/>
      <c r="LJ1" s="239"/>
      <c r="LK1" s="239"/>
      <c r="LL1" s="239"/>
      <c r="LM1" s="239"/>
      <c r="LN1" s="239"/>
      <c r="LO1" s="239"/>
      <c r="LP1" s="240"/>
      <c r="LQ1" s="239"/>
      <c r="LR1" s="239"/>
      <c r="LS1" s="239"/>
      <c r="LT1" s="239"/>
      <c r="LU1" s="239"/>
      <c r="LV1" s="239"/>
      <c r="LW1" s="239"/>
      <c r="LX1" s="239"/>
      <c r="LY1" s="239"/>
      <c r="LZ1" s="239"/>
      <c r="MA1" s="239"/>
      <c r="MB1" s="239"/>
      <c r="MC1" s="240"/>
      <c r="MD1" s="239"/>
      <c r="ME1" s="239"/>
      <c r="MF1" s="239"/>
      <c r="MG1" s="239"/>
      <c r="MH1" s="239"/>
      <c r="MI1" s="239"/>
      <c r="MJ1" s="239"/>
      <c r="MK1" s="239"/>
      <c r="ML1" s="239"/>
      <c r="MM1" s="239"/>
      <c r="MN1" s="239"/>
      <c r="MO1" s="239"/>
      <c r="MP1" s="240"/>
    </row>
    <row r="2" spans="1:354" s="5" customFormat="1" ht="15" customHeight="1">
      <c r="A2" s="93" t="s">
        <v>863</v>
      </c>
      <c r="B2" s="9"/>
      <c r="C2" s="42"/>
      <c r="D2" s="56"/>
      <c r="E2" s="56"/>
      <c r="F2" s="56"/>
      <c r="G2" s="56"/>
      <c r="H2" s="56"/>
      <c r="I2" s="56"/>
      <c r="J2" s="56"/>
      <c r="K2" s="56"/>
      <c r="L2" s="56"/>
      <c r="M2" s="56"/>
      <c r="N2" s="56"/>
      <c r="O2" s="56"/>
      <c r="P2" s="48"/>
      <c r="Q2" s="56"/>
      <c r="R2" s="56"/>
      <c r="S2" s="56"/>
      <c r="T2" s="56"/>
      <c r="U2" s="56"/>
      <c r="V2" s="56"/>
      <c r="W2" s="56"/>
      <c r="X2" s="56"/>
      <c r="Y2" s="56"/>
      <c r="Z2" s="56"/>
      <c r="AA2" s="56"/>
      <c r="AB2" s="56"/>
      <c r="AC2" s="48"/>
      <c r="AD2" s="56"/>
      <c r="AE2" s="56"/>
      <c r="AF2" s="56"/>
      <c r="AG2" s="56"/>
      <c r="AH2" s="56"/>
      <c r="AI2" s="56"/>
      <c r="AJ2" s="56"/>
      <c r="AK2" s="56"/>
      <c r="AL2" s="56"/>
      <c r="AM2" s="56"/>
      <c r="AN2" s="56"/>
      <c r="AO2" s="56"/>
      <c r="AP2" s="48"/>
      <c r="AQ2" s="56"/>
      <c r="AR2" s="56"/>
      <c r="AS2" s="56"/>
      <c r="AT2" s="56"/>
      <c r="AU2" s="56"/>
      <c r="AV2" s="56"/>
      <c r="AW2" s="56"/>
      <c r="AX2" s="56"/>
      <c r="AY2" s="56"/>
      <c r="AZ2" s="56"/>
      <c r="BA2" s="56"/>
      <c r="BB2" s="56"/>
      <c r="BC2" s="48"/>
      <c r="BD2" s="56"/>
      <c r="BE2" s="56"/>
      <c r="BF2" s="56"/>
      <c r="BG2" s="56"/>
      <c r="BH2" s="56"/>
      <c r="BI2" s="56"/>
      <c r="BJ2" s="56"/>
      <c r="BK2" s="56"/>
      <c r="BL2" s="56"/>
      <c r="BM2" s="56"/>
      <c r="BN2" s="56"/>
      <c r="BO2" s="56"/>
      <c r="BP2" s="48"/>
      <c r="BQ2" s="56"/>
      <c r="BR2" s="56"/>
      <c r="BS2" s="56"/>
      <c r="BT2" s="56"/>
      <c r="BU2" s="56"/>
      <c r="BV2" s="56"/>
      <c r="BW2" s="56"/>
      <c r="BX2" s="56"/>
      <c r="BY2" s="56"/>
      <c r="BZ2" s="56"/>
      <c r="CA2" s="56"/>
      <c r="CB2" s="56"/>
      <c r="CC2" s="48"/>
      <c r="CD2" s="56"/>
      <c r="CE2" s="56"/>
      <c r="CF2" s="56"/>
      <c r="CG2" s="56"/>
      <c r="CH2" s="56"/>
      <c r="CI2" s="56"/>
      <c r="CJ2" s="56"/>
      <c r="CK2" s="56"/>
      <c r="CL2" s="56"/>
      <c r="CM2" s="56"/>
      <c r="CN2" s="56"/>
      <c r="CO2" s="56"/>
      <c r="CP2" s="48"/>
      <c r="CQ2" s="56"/>
      <c r="CR2" s="56"/>
      <c r="CS2" s="56"/>
      <c r="CT2" s="56"/>
      <c r="CU2" s="56"/>
      <c r="CV2" s="56"/>
      <c r="CW2" s="56"/>
      <c r="CX2" s="56"/>
      <c r="CY2" s="56"/>
      <c r="CZ2" s="56"/>
      <c r="DA2" s="56"/>
      <c r="DB2" s="56"/>
      <c r="DC2" s="48"/>
      <c r="DD2" s="56"/>
      <c r="DE2" s="56"/>
      <c r="DF2" s="56"/>
      <c r="DG2" s="56"/>
      <c r="DH2" s="56"/>
      <c r="DI2" s="56"/>
      <c r="DJ2" s="56"/>
      <c r="DK2" s="56"/>
      <c r="DL2" s="56"/>
      <c r="DM2" s="56"/>
      <c r="DN2" s="56"/>
      <c r="DO2" s="56"/>
      <c r="DP2" s="48"/>
      <c r="DQ2" s="56"/>
      <c r="DR2" s="56"/>
      <c r="DS2" s="56"/>
      <c r="DT2" s="56"/>
      <c r="DU2" s="56"/>
      <c r="DV2" s="56"/>
      <c r="DW2" s="56"/>
      <c r="DX2" s="56"/>
      <c r="DY2" s="56"/>
      <c r="DZ2" s="56"/>
      <c r="EA2" s="56"/>
      <c r="EB2" s="56"/>
      <c r="EC2" s="48"/>
      <c r="ED2" s="56"/>
      <c r="EE2" s="56"/>
      <c r="EF2" s="56"/>
      <c r="EG2" s="56"/>
      <c r="EH2" s="56"/>
      <c r="EI2" s="56"/>
      <c r="EJ2" s="56"/>
      <c r="EK2" s="56"/>
      <c r="EL2" s="56"/>
      <c r="EM2" s="56"/>
      <c r="EN2" s="56"/>
      <c r="EO2" s="56"/>
      <c r="EP2" s="48"/>
      <c r="EQ2" s="56"/>
      <c r="ER2" s="56"/>
      <c r="ES2" s="56"/>
      <c r="ET2" s="56"/>
      <c r="EU2" s="56"/>
      <c r="EV2" s="56"/>
      <c r="EW2" s="56"/>
      <c r="EX2" s="56"/>
      <c r="EY2" s="56"/>
      <c r="EZ2" s="56"/>
      <c r="FA2" s="56"/>
      <c r="FB2" s="56"/>
      <c r="FC2" s="48"/>
      <c r="FD2" s="56"/>
      <c r="FE2" s="56"/>
      <c r="FF2" s="56"/>
      <c r="FG2" s="56"/>
      <c r="FH2" s="56"/>
      <c r="FI2" s="56"/>
      <c r="FJ2" s="56"/>
      <c r="FK2" s="56"/>
      <c r="FL2" s="56"/>
      <c r="FM2" s="56"/>
      <c r="FN2" s="56"/>
      <c r="FO2" s="56"/>
      <c r="FP2" s="48"/>
      <c r="FQ2" s="56"/>
      <c r="FR2" s="56"/>
      <c r="FS2" s="56"/>
      <c r="FT2" s="56"/>
      <c r="FU2" s="56"/>
      <c r="FV2" s="56"/>
      <c r="FW2" s="56"/>
      <c r="FX2" s="56"/>
      <c r="FY2" s="56"/>
      <c r="FZ2" s="56"/>
      <c r="GA2" s="56"/>
      <c r="GB2" s="56"/>
      <c r="GC2" s="48"/>
      <c r="GD2" s="56"/>
      <c r="GE2" s="56"/>
      <c r="GF2" s="56"/>
      <c r="GG2" s="56"/>
      <c r="GH2" s="56"/>
      <c r="GI2" s="56"/>
      <c r="GJ2" s="56"/>
      <c r="GK2" s="56"/>
      <c r="GL2" s="56"/>
      <c r="GM2" s="56"/>
      <c r="GN2" s="56"/>
      <c r="GO2" s="56"/>
      <c r="GP2" s="48"/>
      <c r="GQ2" s="56"/>
      <c r="GR2" s="56"/>
      <c r="GS2" s="56"/>
      <c r="GT2" s="56"/>
      <c r="GU2" s="56"/>
      <c r="GV2" s="56"/>
      <c r="GW2" s="56"/>
      <c r="GX2" s="56"/>
      <c r="GY2" s="56"/>
      <c r="GZ2" s="56"/>
      <c r="HA2" s="56"/>
      <c r="HB2" s="56"/>
      <c r="HC2" s="48"/>
      <c r="HD2" s="56"/>
      <c r="HE2" s="56"/>
      <c r="HF2" s="56"/>
      <c r="HG2" s="56"/>
      <c r="HH2" s="56"/>
      <c r="HI2" s="56"/>
      <c r="HJ2" s="56"/>
      <c r="HK2" s="56"/>
      <c r="HL2" s="56"/>
      <c r="HM2" s="56"/>
      <c r="HN2" s="56"/>
      <c r="HO2" s="56"/>
      <c r="HP2" s="48"/>
      <c r="HQ2" s="56"/>
      <c r="HR2" s="56"/>
      <c r="HS2" s="56"/>
      <c r="HT2" s="56"/>
      <c r="HU2" s="56"/>
      <c r="HV2" s="56"/>
      <c r="HW2" s="56"/>
      <c r="HX2" s="56"/>
      <c r="HY2" s="56"/>
      <c r="HZ2" s="56"/>
      <c r="IA2" s="56"/>
      <c r="IB2" s="56"/>
      <c r="IC2" s="48"/>
      <c r="ID2" s="56"/>
      <c r="IE2" s="56"/>
      <c r="IF2" s="56"/>
      <c r="IG2" s="56"/>
      <c r="IH2" s="56"/>
      <c r="II2" s="56"/>
      <c r="IJ2" s="56"/>
      <c r="IK2" s="56"/>
      <c r="IL2" s="56"/>
      <c r="IM2" s="56"/>
      <c r="IN2" s="56"/>
      <c r="IO2" s="56"/>
      <c r="IP2" s="48"/>
      <c r="IQ2" s="56"/>
      <c r="IR2" s="56"/>
      <c r="IS2" s="56"/>
      <c r="IT2" s="56"/>
      <c r="IU2" s="56"/>
      <c r="IV2" s="56"/>
      <c r="IW2" s="56"/>
      <c r="IX2" s="56"/>
      <c r="IY2" s="56"/>
      <c r="IZ2" s="56"/>
      <c r="JA2" s="56"/>
      <c r="JB2" s="56"/>
      <c r="JC2" s="48"/>
      <c r="JD2" s="56"/>
      <c r="JE2" s="56"/>
      <c r="JF2" s="56"/>
      <c r="JG2" s="56"/>
      <c r="JH2" s="56"/>
      <c r="JI2" s="56"/>
      <c r="JJ2" s="56"/>
      <c r="JK2" s="56"/>
      <c r="JL2" s="56"/>
      <c r="JM2" s="56"/>
      <c r="JN2" s="56"/>
      <c r="JO2" s="56"/>
      <c r="JP2" s="48"/>
      <c r="JQ2" s="56"/>
      <c r="JR2" s="56"/>
      <c r="JS2" s="56"/>
      <c r="JT2" s="56"/>
      <c r="JU2" s="56"/>
      <c r="JV2" s="56"/>
      <c r="JW2" s="56"/>
      <c r="JX2" s="56"/>
      <c r="JY2" s="56"/>
      <c r="JZ2" s="56"/>
      <c r="KA2" s="56"/>
      <c r="KB2" s="56"/>
      <c r="KC2" s="48"/>
      <c r="KD2" s="56"/>
      <c r="KE2" s="56"/>
      <c r="KF2" s="56"/>
      <c r="KG2" s="56"/>
      <c r="KH2" s="56"/>
      <c r="KI2" s="56"/>
      <c r="KJ2" s="56"/>
      <c r="KK2" s="56"/>
      <c r="KL2" s="56"/>
      <c r="KM2" s="56"/>
      <c r="KN2" s="56"/>
      <c r="KO2" s="56"/>
      <c r="KP2" s="48"/>
      <c r="KQ2" s="56"/>
      <c r="KR2" s="56"/>
      <c r="KS2" s="56"/>
      <c r="KT2" s="56"/>
      <c r="KU2" s="56"/>
      <c r="KV2" s="56"/>
      <c r="KW2" s="56"/>
      <c r="KX2" s="56"/>
      <c r="KY2" s="56"/>
      <c r="KZ2" s="56"/>
      <c r="LA2" s="56"/>
      <c r="LB2" s="56"/>
      <c r="LC2" s="48"/>
      <c r="LD2" s="56"/>
      <c r="LE2" s="56"/>
      <c r="LF2" s="56"/>
      <c r="LG2" s="56"/>
      <c r="LH2" s="56"/>
      <c r="LI2" s="56"/>
      <c r="LJ2" s="56"/>
      <c r="LK2" s="56"/>
      <c r="LL2" s="56"/>
      <c r="LM2" s="56"/>
      <c r="LN2" s="56"/>
      <c r="LO2" s="56"/>
      <c r="LP2" s="48"/>
      <c r="LQ2" s="56"/>
      <c r="LR2" s="56"/>
      <c r="LS2" s="56"/>
      <c r="LT2" s="56"/>
      <c r="LU2" s="56"/>
      <c r="LV2" s="56"/>
      <c r="LW2" s="56"/>
      <c r="LX2" s="56"/>
      <c r="LY2" s="56"/>
      <c r="LZ2" s="56"/>
      <c r="MA2" s="56"/>
      <c r="MB2" s="56"/>
      <c r="MC2" s="48"/>
      <c r="MD2" s="56"/>
      <c r="ME2" s="56"/>
      <c r="MF2" s="56"/>
      <c r="MG2" s="56"/>
      <c r="MH2" s="56"/>
      <c r="MI2" s="56"/>
      <c r="MJ2" s="56"/>
      <c r="MK2" s="56"/>
      <c r="ML2" s="56"/>
      <c r="MM2" s="56"/>
      <c r="MN2" s="56"/>
      <c r="MO2" s="56"/>
      <c r="MP2" s="48"/>
    </row>
    <row r="3" spans="1:354" s="56" customFormat="1" ht="15" customHeight="1" outlineLevel="1">
      <c r="A3" s="234"/>
      <c r="B3" s="57"/>
      <c r="C3" s="235"/>
      <c r="D3" s="236" t="s">
        <v>637</v>
      </c>
      <c r="E3" s="236" t="s">
        <v>637</v>
      </c>
      <c r="F3" s="236" t="s">
        <v>637</v>
      </c>
      <c r="G3" s="236" t="s">
        <v>638</v>
      </c>
      <c r="H3" s="236" t="s">
        <v>638</v>
      </c>
      <c r="I3" s="236" t="s">
        <v>638</v>
      </c>
      <c r="J3" s="236" t="s">
        <v>639</v>
      </c>
      <c r="K3" s="236" t="s">
        <v>639</v>
      </c>
      <c r="L3" s="236" t="s">
        <v>639</v>
      </c>
      <c r="M3" s="236" t="s">
        <v>640</v>
      </c>
      <c r="N3" s="236" t="s">
        <v>640</v>
      </c>
      <c r="O3" s="236" t="s">
        <v>640</v>
      </c>
      <c r="P3" s="236" t="str">
        <f>+P5</f>
        <v>2000</v>
      </c>
      <c r="Q3" s="236" t="s">
        <v>641</v>
      </c>
      <c r="R3" s="236" t="s">
        <v>641</v>
      </c>
      <c r="S3" s="236" t="s">
        <v>641</v>
      </c>
      <c r="T3" s="236" t="s">
        <v>642</v>
      </c>
      <c r="U3" s="236" t="s">
        <v>642</v>
      </c>
      <c r="V3" s="236" t="s">
        <v>642</v>
      </c>
      <c r="W3" s="236" t="s">
        <v>643</v>
      </c>
      <c r="X3" s="236" t="s">
        <v>643</v>
      </c>
      <c r="Y3" s="236" t="s">
        <v>643</v>
      </c>
      <c r="Z3" s="236" t="s">
        <v>644</v>
      </c>
      <c r="AA3" s="236" t="s">
        <v>644</v>
      </c>
      <c r="AB3" s="236" t="s">
        <v>644</v>
      </c>
      <c r="AC3" s="236" t="str">
        <f>+AC5</f>
        <v>2001</v>
      </c>
      <c r="AD3" s="236" t="s">
        <v>645</v>
      </c>
      <c r="AE3" s="236" t="s">
        <v>645</v>
      </c>
      <c r="AF3" s="236" t="s">
        <v>645</v>
      </c>
      <c r="AG3" s="236" t="s">
        <v>646</v>
      </c>
      <c r="AH3" s="236" t="s">
        <v>646</v>
      </c>
      <c r="AI3" s="236" t="s">
        <v>646</v>
      </c>
      <c r="AJ3" s="236" t="s">
        <v>647</v>
      </c>
      <c r="AK3" s="236" t="s">
        <v>647</v>
      </c>
      <c r="AL3" s="236" t="s">
        <v>647</v>
      </c>
      <c r="AM3" s="236" t="s">
        <v>648</v>
      </c>
      <c r="AN3" s="236" t="s">
        <v>648</v>
      </c>
      <c r="AO3" s="236" t="s">
        <v>648</v>
      </c>
      <c r="AP3" s="236" t="str">
        <f>+AP5</f>
        <v>2002</v>
      </c>
      <c r="AQ3" s="236" t="s">
        <v>649</v>
      </c>
      <c r="AR3" s="236" t="s">
        <v>649</v>
      </c>
      <c r="AS3" s="236" t="s">
        <v>649</v>
      </c>
      <c r="AT3" s="236" t="s">
        <v>650</v>
      </c>
      <c r="AU3" s="236" t="s">
        <v>650</v>
      </c>
      <c r="AV3" s="236" t="s">
        <v>650</v>
      </c>
      <c r="AW3" s="236" t="s">
        <v>651</v>
      </c>
      <c r="AX3" s="236" t="s">
        <v>651</v>
      </c>
      <c r="AY3" s="236" t="s">
        <v>651</v>
      </c>
      <c r="AZ3" s="236" t="s">
        <v>652</v>
      </c>
      <c r="BA3" s="236" t="s">
        <v>652</v>
      </c>
      <c r="BB3" s="236" t="s">
        <v>652</v>
      </c>
      <c r="BC3" s="236" t="str">
        <f>+BC5</f>
        <v>2003</v>
      </c>
      <c r="BD3" s="236" t="s">
        <v>653</v>
      </c>
      <c r="BE3" s="236" t="s">
        <v>653</v>
      </c>
      <c r="BF3" s="236" t="s">
        <v>653</v>
      </c>
      <c r="BG3" s="236" t="s">
        <v>654</v>
      </c>
      <c r="BH3" s="236" t="s">
        <v>654</v>
      </c>
      <c r="BI3" s="236" t="s">
        <v>654</v>
      </c>
      <c r="BJ3" s="236" t="s">
        <v>655</v>
      </c>
      <c r="BK3" s="236" t="s">
        <v>655</v>
      </c>
      <c r="BL3" s="236" t="s">
        <v>655</v>
      </c>
      <c r="BM3" s="236" t="s">
        <v>656</v>
      </c>
      <c r="BN3" s="236" t="s">
        <v>656</v>
      </c>
      <c r="BO3" s="236" t="s">
        <v>656</v>
      </c>
      <c r="BP3" s="236" t="str">
        <f>+BP5</f>
        <v>2004</v>
      </c>
      <c r="BQ3" s="236" t="s">
        <v>657</v>
      </c>
      <c r="BR3" s="236" t="s">
        <v>657</v>
      </c>
      <c r="BS3" s="236" t="s">
        <v>657</v>
      </c>
      <c r="BT3" s="236" t="s">
        <v>658</v>
      </c>
      <c r="BU3" s="236" t="s">
        <v>658</v>
      </c>
      <c r="BV3" s="236" t="s">
        <v>658</v>
      </c>
      <c r="BW3" s="236" t="s">
        <v>659</v>
      </c>
      <c r="BX3" s="236" t="s">
        <v>659</v>
      </c>
      <c r="BY3" s="236" t="s">
        <v>659</v>
      </c>
      <c r="BZ3" s="236" t="s">
        <v>660</v>
      </c>
      <c r="CA3" s="236" t="s">
        <v>660</v>
      </c>
      <c r="CB3" s="236" t="s">
        <v>660</v>
      </c>
      <c r="CC3" s="236" t="str">
        <f>+CC5</f>
        <v>2005</v>
      </c>
      <c r="CD3" s="236" t="s">
        <v>661</v>
      </c>
      <c r="CE3" s="236" t="s">
        <v>661</v>
      </c>
      <c r="CF3" s="236" t="s">
        <v>661</v>
      </c>
      <c r="CG3" s="236" t="s">
        <v>662</v>
      </c>
      <c r="CH3" s="236" t="s">
        <v>662</v>
      </c>
      <c r="CI3" s="236" t="s">
        <v>662</v>
      </c>
      <c r="CJ3" s="236" t="s">
        <v>663</v>
      </c>
      <c r="CK3" s="236" t="s">
        <v>663</v>
      </c>
      <c r="CL3" s="236" t="s">
        <v>663</v>
      </c>
      <c r="CM3" s="236" t="s">
        <v>664</v>
      </c>
      <c r="CN3" s="236" t="s">
        <v>664</v>
      </c>
      <c r="CO3" s="236" t="s">
        <v>664</v>
      </c>
      <c r="CP3" s="236" t="str">
        <f>+CP5</f>
        <v>2006</v>
      </c>
      <c r="CQ3" s="236" t="s">
        <v>665</v>
      </c>
      <c r="CR3" s="236" t="s">
        <v>665</v>
      </c>
      <c r="CS3" s="236" t="s">
        <v>665</v>
      </c>
      <c r="CT3" s="236" t="s">
        <v>666</v>
      </c>
      <c r="CU3" s="236" t="s">
        <v>666</v>
      </c>
      <c r="CV3" s="236" t="s">
        <v>666</v>
      </c>
      <c r="CW3" s="236" t="s">
        <v>667</v>
      </c>
      <c r="CX3" s="236" t="s">
        <v>667</v>
      </c>
      <c r="CY3" s="236" t="s">
        <v>667</v>
      </c>
      <c r="CZ3" s="236" t="s">
        <v>668</v>
      </c>
      <c r="DA3" s="236" t="s">
        <v>668</v>
      </c>
      <c r="DB3" s="236" t="s">
        <v>668</v>
      </c>
      <c r="DC3" s="236" t="str">
        <f>+DC5</f>
        <v>2007</v>
      </c>
      <c r="DD3" s="236" t="s">
        <v>669</v>
      </c>
      <c r="DE3" s="236" t="s">
        <v>669</v>
      </c>
      <c r="DF3" s="236" t="s">
        <v>669</v>
      </c>
      <c r="DG3" s="236" t="s">
        <v>670</v>
      </c>
      <c r="DH3" s="236" t="s">
        <v>670</v>
      </c>
      <c r="DI3" s="236" t="s">
        <v>670</v>
      </c>
      <c r="DJ3" s="236" t="s">
        <v>671</v>
      </c>
      <c r="DK3" s="236" t="s">
        <v>671</v>
      </c>
      <c r="DL3" s="236" t="s">
        <v>671</v>
      </c>
      <c r="DM3" s="236" t="s">
        <v>672</v>
      </c>
      <c r="DN3" s="236" t="s">
        <v>672</v>
      </c>
      <c r="DO3" s="236" t="s">
        <v>672</v>
      </c>
      <c r="DP3" s="236" t="str">
        <f>+DP5</f>
        <v>2008</v>
      </c>
      <c r="DQ3" s="236" t="s">
        <v>673</v>
      </c>
      <c r="DR3" s="236" t="s">
        <v>673</v>
      </c>
      <c r="DS3" s="236" t="s">
        <v>673</v>
      </c>
      <c r="DT3" s="236" t="s">
        <v>674</v>
      </c>
      <c r="DU3" s="236" t="s">
        <v>674</v>
      </c>
      <c r="DV3" s="236" t="s">
        <v>674</v>
      </c>
      <c r="DW3" s="236" t="s">
        <v>675</v>
      </c>
      <c r="DX3" s="236" t="s">
        <v>675</v>
      </c>
      <c r="DY3" s="236" t="s">
        <v>675</v>
      </c>
      <c r="DZ3" s="236" t="s">
        <v>676</v>
      </c>
      <c r="EA3" s="236" t="s">
        <v>676</v>
      </c>
      <c r="EB3" s="236" t="s">
        <v>676</v>
      </c>
      <c r="EC3" s="236" t="str">
        <f>+EC5</f>
        <v>2009</v>
      </c>
      <c r="ED3" s="236" t="s">
        <v>677</v>
      </c>
      <c r="EE3" s="236" t="s">
        <v>677</v>
      </c>
      <c r="EF3" s="236" t="s">
        <v>677</v>
      </c>
      <c r="EG3" s="236" t="s">
        <v>678</v>
      </c>
      <c r="EH3" s="236" t="s">
        <v>678</v>
      </c>
      <c r="EI3" s="236" t="s">
        <v>678</v>
      </c>
      <c r="EJ3" s="236" t="s">
        <v>679</v>
      </c>
      <c r="EK3" s="236" t="s">
        <v>679</v>
      </c>
      <c r="EL3" s="236" t="s">
        <v>679</v>
      </c>
      <c r="EM3" s="236" t="s">
        <v>680</v>
      </c>
      <c r="EN3" s="236" t="s">
        <v>680</v>
      </c>
      <c r="EO3" s="236" t="s">
        <v>680</v>
      </c>
      <c r="EP3" s="236" t="str">
        <f>+EP5</f>
        <v>2010</v>
      </c>
      <c r="EQ3" s="236" t="s">
        <v>681</v>
      </c>
      <c r="ER3" s="236" t="s">
        <v>681</v>
      </c>
      <c r="ES3" s="236" t="s">
        <v>681</v>
      </c>
      <c r="ET3" s="236" t="s">
        <v>682</v>
      </c>
      <c r="EU3" s="236" t="s">
        <v>682</v>
      </c>
      <c r="EV3" s="236" t="s">
        <v>682</v>
      </c>
      <c r="EW3" s="236" t="s">
        <v>683</v>
      </c>
      <c r="EX3" s="236" t="s">
        <v>683</v>
      </c>
      <c r="EY3" s="236" t="s">
        <v>683</v>
      </c>
      <c r="EZ3" s="236" t="s">
        <v>684</v>
      </c>
      <c r="FA3" s="236" t="s">
        <v>684</v>
      </c>
      <c r="FB3" s="236" t="s">
        <v>684</v>
      </c>
      <c r="FC3" s="236" t="str">
        <f>+FC5</f>
        <v>2011</v>
      </c>
      <c r="FD3" s="236" t="s">
        <v>685</v>
      </c>
      <c r="FE3" s="236" t="s">
        <v>685</v>
      </c>
      <c r="FF3" s="236" t="s">
        <v>685</v>
      </c>
      <c r="FG3" s="236" t="s">
        <v>686</v>
      </c>
      <c r="FH3" s="236" t="s">
        <v>686</v>
      </c>
      <c r="FI3" s="236" t="s">
        <v>686</v>
      </c>
      <c r="FJ3" s="236" t="s">
        <v>687</v>
      </c>
      <c r="FK3" s="236" t="s">
        <v>687</v>
      </c>
      <c r="FL3" s="236" t="s">
        <v>687</v>
      </c>
      <c r="FM3" s="236" t="s">
        <v>688</v>
      </c>
      <c r="FN3" s="236" t="s">
        <v>688</v>
      </c>
      <c r="FO3" s="236" t="s">
        <v>688</v>
      </c>
      <c r="FP3" s="236" t="str">
        <f>+FP5</f>
        <v>2012</v>
      </c>
      <c r="FQ3" s="236" t="s">
        <v>689</v>
      </c>
      <c r="FR3" s="236" t="s">
        <v>689</v>
      </c>
      <c r="FS3" s="236" t="s">
        <v>689</v>
      </c>
      <c r="FT3" s="236" t="s">
        <v>690</v>
      </c>
      <c r="FU3" s="236" t="s">
        <v>690</v>
      </c>
      <c r="FV3" s="236" t="s">
        <v>690</v>
      </c>
      <c r="FW3" s="236" t="s">
        <v>691</v>
      </c>
      <c r="FX3" s="236" t="s">
        <v>691</v>
      </c>
      <c r="FY3" s="236" t="s">
        <v>691</v>
      </c>
      <c r="FZ3" s="236" t="s">
        <v>692</v>
      </c>
      <c r="GA3" s="236" t="s">
        <v>692</v>
      </c>
      <c r="GB3" s="236" t="s">
        <v>692</v>
      </c>
      <c r="GC3" s="236" t="str">
        <f>+GC5</f>
        <v>2013</v>
      </c>
      <c r="GD3" s="236" t="s">
        <v>693</v>
      </c>
      <c r="GE3" s="236" t="s">
        <v>693</v>
      </c>
      <c r="GF3" s="236" t="s">
        <v>693</v>
      </c>
      <c r="GG3" s="236" t="s">
        <v>694</v>
      </c>
      <c r="GH3" s="236" t="s">
        <v>694</v>
      </c>
      <c r="GI3" s="236" t="s">
        <v>694</v>
      </c>
      <c r="GJ3" s="236" t="s">
        <v>695</v>
      </c>
      <c r="GK3" s="236" t="s">
        <v>695</v>
      </c>
      <c r="GL3" s="236" t="s">
        <v>695</v>
      </c>
      <c r="GM3" s="236" t="s">
        <v>696</v>
      </c>
      <c r="GN3" s="236" t="s">
        <v>696</v>
      </c>
      <c r="GO3" s="236" t="s">
        <v>696</v>
      </c>
      <c r="GP3" s="236" t="str">
        <f>+GP5</f>
        <v>2014</v>
      </c>
      <c r="GQ3" s="236" t="s">
        <v>697</v>
      </c>
      <c r="GR3" s="236" t="s">
        <v>697</v>
      </c>
      <c r="GS3" s="236" t="s">
        <v>697</v>
      </c>
      <c r="GT3" s="236" t="s">
        <v>698</v>
      </c>
      <c r="GU3" s="236" t="s">
        <v>698</v>
      </c>
      <c r="GV3" s="236" t="s">
        <v>698</v>
      </c>
      <c r="GW3" s="236" t="s">
        <v>699</v>
      </c>
      <c r="GX3" s="236" t="s">
        <v>699</v>
      </c>
      <c r="GY3" s="236" t="s">
        <v>699</v>
      </c>
      <c r="GZ3" s="236" t="s">
        <v>700</v>
      </c>
      <c r="HA3" s="236" t="s">
        <v>700</v>
      </c>
      <c r="HB3" s="236" t="s">
        <v>700</v>
      </c>
      <c r="HC3" s="236" t="str">
        <f>+HC5</f>
        <v>2015</v>
      </c>
      <c r="HD3" s="236" t="s">
        <v>701</v>
      </c>
      <c r="HE3" s="236" t="s">
        <v>701</v>
      </c>
      <c r="HF3" s="236" t="s">
        <v>701</v>
      </c>
      <c r="HG3" s="236" t="s">
        <v>702</v>
      </c>
      <c r="HH3" s="236" t="s">
        <v>702</v>
      </c>
      <c r="HI3" s="236" t="s">
        <v>702</v>
      </c>
      <c r="HJ3" s="236" t="s">
        <v>703</v>
      </c>
      <c r="HK3" s="236" t="s">
        <v>703</v>
      </c>
      <c r="HL3" s="236" t="s">
        <v>703</v>
      </c>
      <c r="HM3" s="236" t="s">
        <v>704</v>
      </c>
      <c r="HN3" s="236" t="s">
        <v>704</v>
      </c>
      <c r="HO3" s="236" t="s">
        <v>704</v>
      </c>
      <c r="HP3" s="236" t="str">
        <f>+HP5</f>
        <v>2016</v>
      </c>
      <c r="HQ3" s="236" t="s">
        <v>705</v>
      </c>
      <c r="HR3" s="236" t="s">
        <v>705</v>
      </c>
      <c r="HS3" s="236" t="s">
        <v>705</v>
      </c>
      <c r="HT3" s="236" t="s">
        <v>706</v>
      </c>
      <c r="HU3" s="236" t="s">
        <v>706</v>
      </c>
      <c r="HV3" s="236" t="s">
        <v>706</v>
      </c>
      <c r="HW3" s="236" t="s">
        <v>707</v>
      </c>
      <c r="HX3" s="236" t="s">
        <v>707</v>
      </c>
      <c r="HY3" s="236" t="s">
        <v>707</v>
      </c>
      <c r="HZ3" s="236" t="s">
        <v>708</v>
      </c>
      <c r="IA3" s="236" t="s">
        <v>708</v>
      </c>
      <c r="IB3" s="236" t="s">
        <v>708</v>
      </c>
      <c r="IC3" s="236" t="str">
        <f>+IC5</f>
        <v>2017</v>
      </c>
      <c r="ID3" s="236" t="s">
        <v>709</v>
      </c>
      <c r="IE3" s="236" t="s">
        <v>709</v>
      </c>
      <c r="IF3" s="236" t="s">
        <v>709</v>
      </c>
      <c r="IG3" s="236" t="s">
        <v>710</v>
      </c>
      <c r="IH3" s="236" t="s">
        <v>710</v>
      </c>
      <c r="II3" s="236" t="s">
        <v>710</v>
      </c>
      <c r="IJ3" s="236" t="s">
        <v>711</v>
      </c>
      <c r="IK3" s="236" t="s">
        <v>711</v>
      </c>
      <c r="IL3" s="236" t="s">
        <v>711</v>
      </c>
      <c r="IM3" s="236" t="s">
        <v>712</v>
      </c>
      <c r="IN3" s="236" t="s">
        <v>712</v>
      </c>
      <c r="IO3" s="236" t="s">
        <v>712</v>
      </c>
      <c r="IP3" s="236" t="str">
        <f>+IP5</f>
        <v>2018</v>
      </c>
      <c r="IQ3" s="236" t="s">
        <v>713</v>
      </c>
      <c r="IR3" s="236" t="s">
        <v>713</v>
      </c>
      <c r="IS3" s="236" t="s">
        <v>713</v>
      </c>
      <c r="IT3" s="236" t="s">
        <v>714</v>
      </c>
      <c r="IU3" s="236" t="s">
        <v>714</v>
      </c>
      <c r="IV3" s="236" t="s">
        <v>714</v>
      </c>
      <c r="IW3" s="236" t="s">
        <v>715</v>
      </c>
      <c r="IX3" s="236" t="s">
        <v>715</v>
      </c>
      <c r="IY3" s="236" t="s">
        <v>715</v>
      </c>
      <c r="IZ3" s="236" t="s">
        <v>716</v>
      </c>
      <c r="JA3" s="236" t="s">
        <v>716</v>
      </c>
      <c r="JB3" s="236" t="s">
        <v>716</v>
      </c>
      <c r="JC3" s="236" t="str">
        <f>+JC5</f>
        <v>2019</v>
      </c>
      <c r="JD3" s="236" t="s">
        <v>717</v>
      </c>
      <c r="JE3" s="236" t="s">
        <v>717</v>
      </c>
      <c r="JF3" s="236" t="s">
        <v>717</v>
      </c>
      <c r="JG3" s="236" t="s">
        <v>718</v>
      </c>
      <c r="JH3" s="236" t="s">
        <v>718</v>
      </c>
      <c r="JI3" s="236" t="s">
        <v>718</v>
      </c>
      <c r="JJ3" s="236" t="s">
        <v>719</v>
      </c>
      <c r="JK3" s="236" t="s">
        <v>719</v>
      </c>
      <c r="JL3" s="236" t="s">
        <v>719</v>
      </c>
      <c r="JM3" s="236" t="s">
        <v>720</v>
      </c>
      <c r="JN3" s="236" t="s">
        <v>720</v>
      </c>
      <c r="JO3" s="236" t="s">
        <v>720</v>
      </c>
      <c r="JP3" s="236" t="str">
        <f>+JP5</f>
        <v>2020</v>
      </c>
      <c r="JQ3" s="236" t="s">
        <v>721</v>
      </c>
      <c r="JR3" s="236" t="s">
        <v>721</v>
      </c>
      <c r="JS3" s="236" t="s">
        <v>721</v>
      </c>
      <c r="JT3" s="236" t="s">
        <v>722</v>
      </c>
      <c r="JU3" s="236" t="s">
        <v>722</v>
      </c>
      <c r="JV3" s="236" t="s">
        <v>722</v>
      </c>
      <c r="JW3" s="236" t="s">
        <v>723</v>
      </c>
      <c r="JX3" s="236" t="s">
        <v>723</v>
      </c>
      <c r="JY3" s="236" t="s">
        <v>723</v>
      </c>
      <c r="JZ3" s="236" t="s">
        <v>724</v>
      </c>
      <c r="KA3" s="236" t="s">
        <v>724</v>
      </c>
      <c r="KB3" s="236" t="s">
        <v>724</v>
      </c>
      <c r="KC3" s="236" t="str">
        <f>+KC5</f>
        <v>2021</v>
      </c>
      <c r="KD3" s="236" t="s">
        <v>725</v>
      </c>
      <c r="KE3" s="236" t="s">
        <v>725</v>
      </c>
      <c r="KF3" s="236" t="s">
        <v>725</v>
      </c>
      <c r="KG3" s="236" t="s">
        <v>726</v>
      </c>
      <c r="KH3" s="236" t="s">
        <v>726</v>
      </c>
      <c r="KI3" s="236" t="s">
        <v>726</v>
      </c>
      <c r="KJ3" s="236" t="s">
        <v>727</v>
      </c>
      <c r="KK3" s="236" t="s">
        <v>727</v>
      </c>
      <c r="KL3" s="236" t="s">
        <v>727</v>
      </c>
      <c r="KM3" s="236" t="s">
        <v>728</v>
      </c>
      <c r="KN3" s="236" t="s">
        <v>728</v>
      </c>
      <c r="KO3" s="236" t="s">
        <v>728</v>
      </c>
      <c r="KP3" s="236" t="str">
        <f>+KP5</f>
        <v>2022</v>
      </c>
      <c r="KQ3" s="236" t="s">
        <v>729</v>
      </c>
      <c r="KR3" s="236" t="s">
        <v>729</v>
      </c>
      <c r="KS3" s="236" t="s">
        <v>729</v>
      </c>
      <c r="KT3" s="236" t="s">
        <v>730</v>
      </c>
      <c r="KU3" s="236" t="s">
        <v>730</v>
      </c>
      <c r="KV3" s="236" t="s">
        <v>730</v>
      </c>
      <c r="KW3" s="236" t="s">
        <v>731</v>
      </c>
      <c r="KX3" s="236" t="s">
        <v>731</v>
      </c>
      <c r="KY3" s="236" t="s">
        <v>731</v>
      </c>
      <c r="KZ3" s="236" t="s">
        <v>732</v>
      </c>
      <c r="LA3" s="236" t="s">
        <v>732</v>
      </c>
      <c r="LB3" s="236" t="s">
        <v>732</v>
      </c>
      <c r="LC3" s="236" t="str">
        <f>+LC5</f>
        <v>2023</v>
      </c>
      <c r="LD3" s="236" t="s">
        <v>733</v>
      </c>
      <c r="LE3" s="236" t="s">
        <v>733</v>
      </c>
      <c r="LF3" s="236" t="s">
        <v>733</v>
      </c>
      <c r="LG3" s="236" t="s">
        <v>734</v>
      </c>
      <c r="LH3" s="236" t="s">
        <v>734</v>
      </c>
      <c r="LI3" s="236" t="s">
        <v>734</v>
      </c>
      <c r="LJ3" s="236" t="s">
        <v>735</v>
      </c>
      <c r="LK3" s="236" t="s">
        <v>735</v>
      </c>
      <c r="LL3" s="236" t="s">
        <v>735</v>
      </c>
      <c r="LM3" s="236" t="s">
        <v>736</v>
      </c>
      <c r="LN3" s="236" t="s">
        <v>736</v>
      </c>
      <c r="LO3" s="236" t="s">
        <v>736</v>
      </c>
      <c r="LP3" s="236" t="str">
        <f>+LP5</f>
        <v>2024</v>
      </c>
      <c r="LQ3" s="236" t="str">
        <f>+IF(_xlfn.NUMBERVALUE(RIGHT(LQ4,1))&lt;4,"1Q"&amp;RIGHT(LEFT(LQ4,4),2),IF(AND(_xlfn.NUMBERVALUE(RIGHT(LQ4,1))&gt;3,_xlfn.NUMBERVALUE(RIGHT(LQ4,1))&lt;7),"2Q"&amp;RIGHT(LEFT(LQ4,4),2),IF(AND(_xlfn.NUMBERVALUE(RIGHT(LQ4,1))&gt;6,_xlfn.NUMBERVALUE(RIGHT(LQ4,1))&lt;10),"3Q"&amp;RIGHT(LEFT(LQ4,4),2),"4Q"&amp;RIGHT(LEFT(LQ4,4),2))))</f>
        <v>1Q25</v>
      </c>
      <c r="LR3" s="236" t="str">
        <f t="shared" ref="LR3:LY3" si="0">+IF(_xlfn.NUMBERVALUE(RIGHT(LR4,1))&lt;4,"1Q"&amp;RIGHT(LEFT(LR4,4),2),IF(AND(_xlfn.NUMBERVALUE(RIGHT(LR4,1))&gt;3,_xlfn.NUMBERVALUE(RIGHT(LR4,1))&lt;7),"2Q"&amp;RIGHT(LEFT(LR4,4),2),IF(AND(_xlfn.NUMBERVALUE(RIGHT(LR4,1))&gt;6,_xlfn.NUMBERVALUE(RIGHT(LR4,1))&lt;10),"3Q"&amp;RIGHT(LEFT(LR4,4),2),"4Q"&amp;RIGHT(LEFT(LR4,4),2))))</f>
        <v>1Q25</v>
      </c>
      <c r="LS3" s="236" t="str">
        <f t="shared" si="0"/>
        <v>1Q25</v>
      </c>
      <c r="LT3" s="236" t="str">
        <f t="shared" si="0"/>
        <v>2Q25</v>
      </c>
      <c r="LU3" s="236" t="str">
        <f t="shared" si="0"/>
        <v>2Q25</v>
      </c>
      <c r="LV3" s="236" t="str">
        <f t="shared" si="0"/>
        <v>2Q25</v>
      </c>
      <c r="LW3" s="236" t="str">
        <f t="shared" si="0"/>
        <v>3Q25</v>
      </c>
      <c r="LX3" s="236" t="str">
        <f t="shared" si="0"/>
        <v>3Q25</v>
      </c>
      <c r="LY3" s="236" t="str">
        <f t="shared" si="0"/>
        <v>3Q25</v>
      </c>
      <c r="LZ3" s="236" t="str">
        <f>"4Q"&amp;RIGHT(LEFT(LZ4,4),2)</f>
        <v>4Q25</v>
      </c>
      <c r="MA3" s="236" t="str">
        <f t="shared" ref="MA3:MB3" si="1">"4Q"&amp;RIGHT(LEFT(MA4,4),2)</f>
        <v>4Q25</v>
      </c>
      <c r="MB3" s="236" t="str">
        <f t="shared" si="1"/>
        <v>4Q25</v>
      </c>
      <c r="MC3" s="236" t="str">
        <f>+MC5</f>
        <v>2025</v>
      </c>
      <c r="MD3" s="236" t="str">
        <f>+IF(_xlfn.NUMBERVALUE(RIGHT(MD4,1))&lt;4,"1Q"&amp;RIGHT(LEFT(MD4,4),2),IF(AND(_xlfn.NUMBERVALUE(RIGHT(MD4,1))&gt;3,_xlfn.NUMBERVALUE(RIGHT(MD4,1))&lt;7),"2Q"&amp;RIGHT(LEFT(MD4,4),2),IF(AND(_xlfn.NUMBERVALUE(RIGHT(MD4,1))&gt;6,_xlfn.NUMBERVALUE(RIGHT(MD4,1))&lt;10),"3Q"&amp;RIGHT(LEFT(MD4,4),2),"4Q"&amp;RIGHT(LEFT(MD4,4),2))))</f>
        <v>1Q26</v>
      </c>
      <c r="ME3" s="236" t="str">
        <f t="shared" ref="ME3:ML3" si="2">+IF(_xlfn.NUMBERVALUE(RIGHT(ME4,1))&lt;4,"1Q"&amp;RIGHT(LEFT(ME4,4),2),IF(AND(_xlfn.NUMBERVALUE(RIGHT(ME4,1))&gt;3,_xlfn.NUMBERVALUE(RIGHT(ME4,1))&lt;7),"2Q"&amp;RIGHT(LEFT(ME4,4),2),IF(AND(_xlfn.NUMBERVALUE(RIGHT(ME4,1))&gt;6,_xlfn.NUMBERVALUE(RIGHT(ME4,1))&lt;10),"3Q"&amp;RIGHT(LEFT(ME4,4),2),"4Q"&amp;RIGHT(LEFT(ME4,4),2))))</f>
        <v>1Q26</v>
      </c>
      <c r="MF3" s="236" t="str">
        <f t="shared" si="2"/>
        <v>1Q26</v>
      </c>
      <c r="MG3" s="236" t="str">
        <f t="shared" si="2"/>
        <v>2Q26</v>
      </c>
      <c r="MH3" s="236" t="str">
        <f t="shared" si="2"/>
        <v>2Q26</v>
      </c>
      <c r="MI3" s="236" t="str">
        <f t="shared" si="2"/>
        <v>2Q26</v>
      </c>
      <c r="MJ3" s="236" t="str">
        <f t="shared" si="2"/>
        <v>3Q26</v>
      </c>
      <c r="MK3" s="236" t="str">
        <f t="shared" si="2"/>
        <v>3Q26</v>
      </c>
      <c r="ML3" s="236" t="str">
        <f t="shared" si="2"/>
        <v>3Q26</v>
      </c>
      <c r="MM3" s="236" t="str">
        <f>"4Q"&amp;RIGHT(LEFT(MM4,4),2)</f>
        <v>4Q26</v>
      </c>
      <c r="MN3" s="236" t="str">
        <f t="shared" ref="MN3:MO3" si="3">"4Q"&amp;RIGHT(LEFT(MN4,4),2)</f>
        <v>4Q26</v>
      </c>
      <c r="MO3" s="236" t="str">
        <f t="shared" si="3"/>
        <v>4Q26</v>
      </c>
      <c r="MP3" s="236" t="str">
        <f>+MP5</f>
        <v>2026</v>
      </c>
    </row>
    <row r="4" spans="1:354" s="56" customFormat="1" outlineLevel="1">
      <c r="B4" s="57"/>
      <c r="D4" s="56" t="str">
        <f>+IF(ISTEXT(D$5)=FALSE,IF(MONTH(D$5)&gt;9,(TEXT(D$5,"yyyy-mm")),LEFT((TEXT(D$5,"yyyy-mm")),5)&amp;RIGHT((TEXT(D$5,"yyyy-mm")),1)),"")</f>
        <v>2000-1</v>
      </c>
      <c r="E4" s="56" t="str">
        <f t="shared" ref="E4:BO4" si="4">+IF(ISTEXT(E$5)=FALSE,IF(MONTH(E$5)&gt;9,(TEXT(E$5,"yyyy-mm")),LEFT((TEXT(E$5,"yyyy-mm")),5)&amp;RIGHT((TEXT(E$5,"yyyy-mm")),1)),"")</f>
        <v>2000-2</v>
      </c>
      <c r="F4" s="56" t="str">
        <f t="shared" si="4"/>
        <v>2000-3</v>
      </c>
      <c r="G4" s="56" t="str">
        <f t="shared" si="4"/>
        <v>2000-4</v>
      </c>
      <c r="H4" s="56" t="str">
        <f t="shared" si="4"/>
        <v>2000-5</v>
      </c>
      <c r="I4" s="56" t="str">
        <f t="shared" si="4"/>
        <v>2000-6</v>
      </c>
      <c r="J4" s="56" t="str">
        <f t="shared" si="4"/>
        <v>2000-7</v>
      </c>
      <c r="K4" s="56" t="str">
        <f t="shared" si="4"/>
        <v>2000-8</v>
      </c>
      <c r="L4" s="56" t="str">
        <f t="shared" si="4"/>
        <v>2000-9</v>
      </c>
      <c r="M4" s="56" t="str">
        <f t="shared" si="4"/>
        <v>2000-10</v>
      </c>
      <c r="N4" s="56" t="str">
        <f t="shared" si="4"/>
        <v>2000-11</v>
      </c>
      <c r="O4" s="56" t="str">
        <f t="shared" si="4"/>
        <v>2000-12</v>
      </c>
      <c r="P4" s="56" t="str">
        <f t="shared" si="4"/>
        <v/>
      </c>
      <c r="Q4" s="56" t="str">
        <f t="shared" si="4"/>
        <v>2001-1</v>
      </c>
      <c r="R4" s="56" t="str">
        <f t="shared" si="4"/>
        <v>2001-2</v>
      </c>
      <c r="S4" s="56" t="str">
        <f t="shared" si="4"/>
        <v>2001-3</v>
      </c>
      <c r="T4" s="56" t="str">
        <f t="shared" si="4"/>
        <v>2001-4</v>
      </c>
      <c r="U4" s="56" t="str">
        <f t="shared" si="4"/>
        <v>2001-5</v>
      </c>
      <c r="V4" s="56" t="str">
        <f t="shared" si="4"/>
        <v>2001-6</v>
      </c>
      <c r="W4" s="56" t="str">
        <f t="shared" si="4"/>
        <v>2001-7</v>
      </c>
      <c r="X4" s="56" t="str">
        <f t="shared" si="4"/>
        <v>2001-8</v>
      </c>
      <c r="Y4" s="56" t="str">
        <f t="shared" si="4"/>
        <v>2001-9</v>
      </c>
      <c r="Z4" s="56" t="str">
        <f t="shared" si="4"/>
        <v>2001-10</v>
      </c>
      <c r="AA4" s="56" t="str">
        <f t="shared" si="4"/>
        <v>2001-11</v>
      </c>
      <c r="AB4" s="56" t="str">
        <f t="shared" si="4"/>
        <v>2001-12</v>
      </c>
      <c r="AC4" s="56" t="str">
        <f t="shared" si="4"/>
        <v/>
      </c>
      <c r="AD4" s="56" t="str">
        <f t="shared" si="4"/>
        <v>2002-1</v>
      </c>
      <c r="AE4" s="56" t="str">
        <f t="shared" si="4"/>
        <v>2002-2</v>
      </c>
      <c r="AF4" s="56" t="str">
        <f t="shared" si="4"/>
        <v>2002-3</v>
      </c>
      <c r="AG4" s="56" t="str">
        <f t="shared" si="4"/>
        <v>2002-4</v>
      </c>
      <c r="AH4" s="56" t="str">
        <f t="shared" si="4"/>
        <v>2002-5</v>
      </c>
      <c r="AI4" s="56" t="str">
        <f t="shared" si="4"/>
        <v>2002-6</v>
      </c>
      <c r="AJ4" s="56" t="str">
        <f t="shared" si="4"/>
        <v>2002-7</v>
      </c>
      <c r="AK4" s="56" t="str">
        <f t="shared" si="4"/>
        <v>2002-8</v>
      </c>
      <c r="AL4" s="56" t="str">
        <f t="shared" si="4"/>
        <v>2002-9</v>
      </c>
      <c r="AM4" s="56" t="str">
        <f t="shared" si="4"/>
        <v>2002-10</v>
      </c>
      <c r="AN4" s="56" t="str">
        <f t="shared" si="4"/>
        <v>2002-11</v>
      </c>
      <c r="AO4" s="56" t="str">
        <f t="shared" si="4"/>
        <v>2002-12</v>
      </c>
      <c r="AP4" s="56" t="str">
        <f t="shared" si="4"/>
        <v/>
      </c>
      <c r="AQ4" s="56" t="str">
        <f t="shared" si="4"/>
        <v>2003-1</v>
      </c>
      <c r="AR4" s="56" t="str">
        <f t="shared" si="4"/>
        <v>2003-2</v>
      </c>
      <c r="AS4" s="56" t="str">
        <f t="shared" si="4"/>
        <v>2003-3</v>
      </c>
      <c r="AT4" s="56" t="str">
        <f t="shared" si="4"/>
        <v>2003-4</v>
      </c>
      <c r="AU4" s="56" t="str">
        <f t="shared" si="4"/>
        <v>2003-5</v>
      </c>
      <c r="AV4" s="56" t="str">
        <f t="shared" si="4"/>
        <v>2003-6</v>
      </c>
      <c r="AW4" s="56" t="str">
        <f t="shared" si="4"/>
        <v>2003-7</v>
      </c>
      <c r="AX4" s="56" t="str">
        <f t="shared" si="4"/>
        <v>2003-8</v>
      </c>
      <c r="AY4" s="56" t="str">
        <f t="shared" si="4"/>
        <v>2003-9</v>
      </c>
      <c r="AZ4" s="56" t="str">
        <f t="shared" si="4"/>
        <v>2003-10</v>
      </c>
      <c r="BA4" s="56" t="str">
        <f t="shared" si="4"/>
        <v>2003-11</v>
      </c>
      <c r="BB4" s="56" t="str">
        <f t="shared" si="4"/>
        <v>2003-12</v>
      </c>
      <c r="BC4" s="56" t="str">
        <f t="shared" si="4"/>
        <v/>
      </c>
      <c r="BD4" s="56" t="str">
        <f t="shared" si="4"/>
        <v>2004-1</v>
      </c>
      <c r="BE4" s="56" t="str">
        <f t="shared" si="4"/>
        <v>2004-2</v>
      </c>
      <c r="BF4" s="56" t="str">
        <f t="shared" si="4"/>
        <v>2004-3</v>
      </c>
      <c r="BG4" s="56" t="str">
        <f t="shared" si="4"/>
        <v>2004-4</v>
      </c>
      <c r="BH4" s="56" t="str">
        <f t="shared" si="4"/>
        <v>2004-5</v>
      </c>
      <c r="BI4" s="56" t="str">
        <f t="shared" si="4"/>
        <v>2004-6</v>
      </c>
      <c r="BJ4" s="56" t="str">
        <f t="shared" si="4"/>
        <v>2004-7</v>
      </c>
      <c r="BK4" s="56" t="str">
        <f t="shared" si="4"/>
        <v>2004-8</v>
      </c>
      <c r="BL4" s="56" t="str">
        <f t="shared" si="4"/>
        <v>2004-9</v>
      </c>
      <c r="BM4" s="56" t="str">
        <f t="shared" si="4"/>
        <v>2004-10</v>
      </c>
      <c r="BN4" s="56" t="str">
        <f t="shared" si="4"/>
        <v>2004-11</v>
      </c>
      <c r="BO4" s="56" t="str">
        <f t="shared" si="4"/>
        <v>2004-12</v>
      </c>
      <c r="BP4" s="56" t="str">
        <f t="shared" ref="BP4:EB4" si="5">+IF(ISTEXT(BP$5)=FALSE,IF(MONTH(BP$5)&gt;9,(TEXT(BP$5,"yyyy-mm")),LEFT((TEXT(BP$5,"yyyy-mm")),5)&amp;RIGHT((TEXT(BP$5,"yyyy-mm")),1)),"")</f>
        <v/>
      </c>
      <c r="BQ4" s="56" t="str">
        <f t="shared" si="5"/>
        <v>2005-1</v>
      </c>
      <c r="BR4" s="56" t="str">
        <f t="shared" si="5"/>
        <v>2005-2</v>
      </c>
      <c r="BS4" s="56" t="str">
        <f t="shared" si="5"/>
        <v>2005-3</v>
      </c>
      <c r="BT4" s="56" t="str">
        <f t="shared" si="5"/>
        <v>2005-4</v>
      </c>
      <c r="BU4" s="56" t="str">
        <f t="shared" si="5"/>
        <v>2005-5</v>
      </c>
      <c r="BV4" s="56" t="str">
        <f t="shared" si="5"/>
        <v>2005-6</v>
      </c>
      <c r="BW4" s="56" t="str">
        <f t="shared" si="5"/>
        <v>2005-7</v>
      </c>
      <c r="BX4" s="56" t="str">
        <f t="shared" si="5"/>
        <v>2005-8</v>
      </c>
      <c r="BY4" s="56" t="str">
        <f t="shared" si="5"/>
        <v>2005-9</v>
      </c>
      <c r="BZ4" s="56" t="str">
        <f t="shared" si="5"/>
        <v>2005-10</v>
      </c>
      <c r="CA4" s="56" t="str">
        <f t="shared" si="5"/>
        <v>2005-11</v>
      </c>
      <c r="CB4" s="56" t="str">
        <f t="shared" si="5"/>
        <v>2005-12</v>
      </c>
      <c r="CC4" s="56" t="str">
        <f t="shared" si="5"/>
        <v/>
      </c>
      <c r="CD4" s="56" t="str">
        <f t="shared" si="5"/>
        <v>2006-1</v>
      </c>
      <c r="CE4" s="56" t="str">
        <f t="shared" si="5"/>
        <v>2006-2</v>
      </c>
      <c r="CF4" s="56" t="str">
        <f t="shared" si="5"/>
        <v>2006-3</v>
      </c>
      <c r="CG4" s="56" t="str">
        <f t="shared" si="5"/>
        <v>2006-4</v>
      </c>
      <c r="CH4" s="56" t="str">
        <f t="shared" si="5"/>
        <v>2006-5</v>
      </c>
      <c r="CI4" s="56" t="str">
        <f t="shared" si="5"/>
        <v>2006-6</v>
      </c>
      <c r="CJ4" s="56" t="str">
        <f t="shared" si="5"/>
        <v>2006-7</v>
      </c>
      <c r="CK4" s="56" t="str">
        <f t="shared" si="5"/>
        <v>2006-8</v>
      </c>
      <c r="CL4" s="56" t="str">
        <f t="shared" si="5"/>
        <v>2006-9</v>
      </c>
      <c r="CM4" s="56" t="str">
        <f t="shared" si="5"/>
        <v>2006-10</v>
      </c>
      <c r="CN4" s="56" t="str">
        <f t="shared" si="5"/>
        <v>2006-11</v>
      </c>
      <c r="CO4" s="56" t="str">
        <f t="shared" si="5"/>
        <v>2006-12</v>
      </c>
      <c r="CP4" s="56" t="str">
        <f t="shared" si="5"/>
        <v/>
      </c>
      <c r="CQ4" s="56" t="str">
        <f t="shared" si="5"/>
        <v>2007-1</v>
      </c>
      <c r="CR4" s="56" t="str">
        <f t="shared" si="5"/>
        <v>2007-2</v>
      </c>
      <c r="CS4" s="56" t="str">
        <f t="shared" si="5"/>
        <v>2007-3</v>
      </c>
      <c r="CT4" s="56" t="str">
        <f t="shared" si="5"/>
        <v>2007-4</v>
      </c>
      <c r="CU4" s="56" t="str">
        <f t="shared" si="5"/>
        <v>2007-5</v>
      </c>
      <c r="CV4" s="56" t="str">
        <f t="shared" si="5"/>
        <v>2007-6</v>
      </c>
      <c r="CW4" s="56" t="str">
        <f t="shared" si="5"/>
        <v>2007-7</v>
      </c>
      <c r="CX4" s="56" t="str">
        <f t="shared" si="5"/>
        <v>2007-8</v>
      </c>
      <c r="CY4" s="56" t="str">
        <f t="shared" si="5"/>
        <v>2007-9</v>
      </c>
      <c r="CZ4" s="56" t="str">
        <f t="shared" si="5"/>
        <v>2007-10</v>
      </c>
      <c r="DA4" s="56" t="str">
        <f t="shared" si="5"/>
        <v>2007-11</v>
      </c>
      <c r="DB4" s="56" t="str">
        <f t="shared" si="5"/>
        <v>2007-12</v>
      </c>
      <c r="DC4" s="56" t="str">
        <f t="shared" si="5"/>
        <v/>
      </c>
      <c r="DD4" s="56" t="str">
        <f t="shared" si="5"/>
        <v>2008-1</v>
      </c>
      <c r="DE4" s="56" t="str">
        <f t="shared" si="5"/>
        <v>2008-2</v>
      </c>
      <c r="DF4" s="56" t="str">
        <f t="shared" si="5"/>
        <v>2008-3</v>
      </c>
      <c r="DG4" s="56" t="str">
        <f t="shared" si="5"/>
        <v>2008-4</v>
      </c>
      <c r="DH4" s="56" t="str">
        <f t="shared" si="5"/>
        <v>2008-5</v>
      </c>
      <c r="DI4" s="56" t="str">
        <f t="shared" si="5"/>
        <v>2008-6</v>
      </c>
      <c r="DJ4" s="56" t="str">
        <f t="shared" si="5"/>
        <v>2008-7</v>
      </c>
      <c r="DK4" s="56" t="str">
        <f t="shared" si="5"/>
        <v>2008-8</v>
      </c>
      <c r="DL4" s="56" t="str">
        <f t="shared" si="5"/>
        <v>2008-9</v>
      </c>
      <c r="DM4" s="56" t="str">
        <f t="shared" si="5"/>
        <v>2008-10</v>
      </c>
      <c r="DN4" s="56" t="str">
        <f t="shared" si="5"/>
        <v>2008-11</v>
      </c>
      <c r="DO4" s="56" t="str">
        <f t="shared" si="5"/>
        <v>2008-12</v>
      </c>
      <c r="DP4" s="56" t="str">
        <f t="shared" si="5"/>
        <v/>
      </c>
      <c r="DQ4" s="56" t="str">
        <f t="shared" si="5"/>
        <v>2009-1</v>
      </c>
      <c r="DR4" s="56" t="str">
        <f t="shared" si="5"/>
        <v>2009-2</v>
      </c>
      <c r="DS4" s="56" t="str">
        <f t="shared" si="5"/>
        <v>2009-3</v>
      </c>
      <c r="DT4" s="56" t="str">
        <f t="shared" si="5"/>
        <v>2009-4</v>
      </c>
      <c r="DU4" s="56" t="str">
        <f t="shared" si="5"/>
        <v>2009-5</v>
      </c>
      <c r="DV4" s="56" t="str">
        <f t="shared" si="5"/>
        <v>2009-6</v>
      </c>
      <c r="DW4" s="56" t="str">
        <f t="shared" si="5"/>
        <v>2009-7</v>
      </c>
      <c r="DX4" s="56" t="str">
        <f t="shared" si="5"/>
        <v>2009-8</v>
      </c>
      <c r="DY4" s="56" t="str">
        <f t="shared" si="5"/>
        <v>2009-9</v>
      </c>
      <c r="DZ4" s="56" t="str">
        <f t="shared" si="5"/>
        <v>2009-10</v>
      </c>
      <c r="EA4" s="56" t="str">
        <f t="shared" si="5"/>
        <v>2009-11</v>
      </c>
      <c r="EB4" s="56" t="str">
        <f t="shared" si="5"/>
        <v>2009-12</v>
      </c>
      <c r="EC4" s="56" t="str">
        <f t="shared" ref="EC4:GN4" si="6">+IF(ISTEXT(EC$5)=FALSE,IF(MONTH(EC$5)&gt;9,(TEXT(EC$5,"yyyy-mm")),LEFT((TEXT(EC$5,"yyyy-mm")),5)&amp;RIGHT((TEXT(EC$5,"yyyy-mm")),1)),"")</f>
        <v/>
      </c>
      <c r="ED4" s="56" t="str">
        <f t="shared" si="6"/>
        <v>2010-1</v>
      </c>
      <c r="EE4" s="56" t="str">
        <f t="shared" si="6"/>
        <v>2010-2</v>
      </c>
      <c r="EF4" s="56" t="str">
        <f t="shared" si="6"/>
        <v>2010-3</v>
      </c>
      <c r="EG4" s="56" t="str">
        <f t="shared" si="6"/>
        <v>2010-4</v>
      </c>
      <c r="EH4" s="56" t="str">
        <f t="shared" si="6"/>
        <v>2010-5</v>
      </c>
      <c r="EI4" s="56" t="str">
        <f t="shared" si="6"/>
        <v>2010-6</v>
      </c>
      <c r="EJ4" s="56" t="str">
        <f t="shared" si="6"/>
        <v>2010-7</v>
      </c>
      <c r="EK4" s="56" t="str">
        <f t="shared" si="6"/>
        <v>2010-8</v>
      </c>
      <c r="EL4" s="56" t="str">
        <f t="shared" si="6"/>
        <v>2010-9</v>
      </c>
      <c r="EM4" s="56" t="str">
        <f t="shared" si="6"/>
        <v>2010-10</v>
      </c>
      <c r="EN4" s="56" t="str">
        <f t="shared" si="6"/>
        <v>2010-11</v>
      </c>
      <c r="EO4" s="56" t="str">
        <f t="shared" si="6"/>
        <v>2010-12</v>
      </c>
      <c r="EP4" s="56" t="str">
        <f t="shared" si="6"/>
        <v/>
      </c>
      <c r="EQ4" s="56" t="str">
        <f t="shared" si="6"/>
        <v>2011-1</v>
      </c>
      <c r="ER4" s="56" t="str">
        <f t="shared" si="6"/>
        <v>2011-2</v>
      </c>
      <c r="ES4" s="56" t="str">
        <f t="shared" si="6"/>
        <v>2011-3</v>
      </c>
      <c r="ET4" s="56" t="str">
        <f t="shared" si="6"/>
        <v>2011-4</v>
      </c>
      <c r="EU4" s="56" t="str">
        <f t="shared" si="6"/>
        <v>2011-5</v>
      </c>
      <c r="EV4" s="56" t="str">
        <f t="shared" si="6"/>
        <v>2011-6</v>
      </c>
      <c r="EW4" s="56" t="str">
        <f t="shared" si="6"/>
        <v>2011-7</v>
      </c>
      <c r="EX4" s="56" t="str">
        <f t="shared" si="6"/>
        <v>2011-8</v>
      </c>
      <c r="EY4" s="56" t="str">
        <f t="shared" si="6"/>
        <v>2011-9</v>
      </c>
      <c r="EZ4" s="56" t="str">
        <f t="shared" si="6"/>
        <v>2011-10</v>
      </c>
      <c r="FA4" s="56" t="str">
        <f t="shared" si="6"/>
        <v>2011-11</v>
      </c>
      <c r="FB4" s="56" t="str">
        <f t="shared" si="6"/>
        <v>2011-12</v>
      </c>
      <c r="FC4" s="56" t="str">
        <f t="shared" si="6"/>
        <v/>
      </c>
      <c r="FD4" s="56" t="str">
        <f t="shared" si="6"/>
        <v>2012-1</v>
      </c>
      <c r="FE4" s="56" t="str">
        <f t="shared" si="6"/>
        <v>2012-2</v>
      </c>
      <c r="FF4" s="56" t="str">
        <f t="shared" si="6"/>
        <v>2012-3</v>
      </c>
      <c r="FG4" s="56" t="str">
        <f t="shared" si="6"/>
        <v>2012-4</v>
      </c>
      <c r="FH4" s="56" t="str">
        <f t="shared" si="6"/>
        <v>2012-5</v>
      </c>
      <c r="FI4" s="56" t="str">
        <f t="shared" si="6"/>
        <v>2012-6</v>
      </c>
      <c r="FJ4" s="56" t="str">
        <f t="shared" si="6"/>
        <v>2012-7</v>
      </c>
      <c r="FK4" s="56" t="str">
        <f t="shared" si="6"/>
        <v>2012-8</v>
      </c>
      <c r="FL4" s="56" t="str">
        <f t="shared" si="6"/>
        <v>2012-9</v>
      </c>
      <c r="FM4" s="56" t="str">
        <f t="shared" si="6"/>
        <v>2012-10</v>
      </c>
      <c r="FN4" s="56" t="str">
        <f t="shared" si="6"/>
        <v>2012-11</v>
      </c>
      <c r="FO4" s="56" t="str">
        <f t="shared" si="6"/>
        <v>2012-12</v>
      </c>
      <c r="FP4" s="56" t="str">
        <f t="shared" si="6"/>
        <v/>
      </c>
      <c r="FQ4" s="56" t="str">
        <f t="shared" si="6"/>
        <v>2013-1</v>
      </c>
      <c r="FR4" s="56" t="str">
        <f t="shared" si="6"/>
        <v>2013-2</v>
      </c>
      <c r="FS4" s="56" t="str">
        <f t="shared" si="6"/>
        <v>2013-3</v>
      </c>
      <c r="FT4" s="56" t="str">
        <f t="shared" si="6"/>
        <v>2013-4</v>
      </c>
      <c r="FU4" s="56" t="str">
        <f t="shared" si="6"/>
        <v>2013-5</v>
      </c>
      <c r="FV4" s="56" t="str">
        <f t="shared" si="6"/>
        <v>2013-6</v>
      </c>
      <c r="FW4" s="56" t="str">
        <f t="shared" si="6"/>
        <v>2013-7</v>
      </c>
      <c r="FX4" s="56" t="str">
        <f t="shared" si="6"/>
        <v>2013-8</v>
      </c>
      <c r="FY4" s="56" t="str">
        <f t="shared" si="6"/>
        <v>2013-9</v>
      </c>
      <c r="FZ4" s="56" t="str">
        <f t="shared" si="6"/>
        <v>2013-10</v>
      </c>
      <c r="GA4" s="56" t="str">
        <f t="shared" si="6"/>
        <v>2013-11</v>
      </c>
      <c r="GB4" s="56" t="str">
        <f t="shared" si="6"/>
        <v>2013-12</v>
      </c>
      <c r="GC4" s="56" t="str">
        <f t="shared" si="6"/>
        <v/>
      </c>
      <c r="GD4" s="56" t="str">
        <f t="shared" si="6"/>
        <v>2014-1</v>
      </c>
      <c r="GE4" s="56" t="str">
        <f t="shared" si="6"/>
        <v>2014-2</v>
      </c>
      <c r="GF4" s="56" t="str">
        <f t="shared" si="6"/>
        <v>2014-3</v>
      </c>
      <c r="GG4" s="56" t="str">
        <f t="shared" si="6"/>
        <v>2014-4</v>
      </c>
      <c r="GH4" s="56" t="str">
        <f t="shared" si="6"/>
        <v>2014-5</v>
      </c>
      <c r="GI4" s="56" t="str">
        <f t="shared" si="6"/>
        <v>2014-6</v>
      </c>
      <c r="GJ4" s="56" t="str">
        <f t="shared" si="6"/>
        <v>2014-7</v>
      </c>
      <c r="GK4" s="56" t="str">
        <f t="shared" si="6"/>
        <v>2014-8</v>
      </c>
      <c r="GL4" s="56" t="str">
        <f t="shared" si="6"/>
        <v>2014-9</v>
      </c>
      <c r="GM4" s="56" t="str">
        <f t="shared" si="6"/>
        <v>2014-10</v>
      </c>
      <c r="GN4" s="56" t="str">
        <f t="shared" si="6"/>
        <v>2014-11</v>
      </c>
      <c r="GO4" s="56" t="str">
        <f t="shared" ref="GO4:IZ4" si="7">+IF(ISTEXT(GO$5)=FALSE,IF(MONTH(GO$5)&gt;9,(TEXT(GO$5,"yyyy-mm")),LEFT((TEXT(GO$5,"yyyy-mm")),5)&amp;RIGHT((TEXT(GO$5,"yyyy-mm")),1)),"")</f>
        <v>2014-12</v>
      </c>
      <c r="GP4" s="56" t="str">
        <f t="shared" si="7"/>
        <v/>
      </c>
      <c r="GQ4" s="56" t="str">
        <f t="shared" si="7"/>
        <v>2015-1</v>
      </c>
      <c r="GR4" s="56" t="str">
        <f t="shared" si="7"/>
        <v>2015-2</v>
      </c>
      <c r="GS4" s="56" t="str">
        <f t="shared" si="7"/>
        <v>2015-3</v>
      </c>
      <c r="GT4" s="56" t="str">
        <f t="shared" si="7"/>
        <v>2015-4</v>
      </c>
      <c r="GU4" s="56" t="str">
        <f t="shared" si="7"/>
        <v>2015-5</v>
      </c>
      <c r="GV4" s="56" t="str">
        <f t="shared" si="7"/>
        <v>2015-6</v>
      </c>
      <c r="GW4" s="56" t="str">
        <f t="shared" si="7"/>
        <v>2015-7</v>
      </c>
      <c r="GX4" s="56" t="str">
        <f t="shared" si="7"/>
        <v>2015-8</v>
      </c>
      <c r="GY4" s="56" t="str">
        <f t="shared" si="7"/>
        <v>2015-9</v>
      </c>
      <c r="GZ4" s="56" t="str">
        <f t="shared" si="7"/>
        <v>2015-10</v>
      </c>
      <c r="HA4" s="56" t="str">
        <f t="shared" si="7"/>
        <v>2015-11</v>
      </c>
      <c r="HB4" s="56" t="str">
        <f t="shared" si="7"/>
        <v>2015-12</v>
      </c>
      <c r="HC4" s="56" t="str">
        <f t="shared" si="7"/>
        <v/>
      </c>
      <c r="HD4" s="56" t="str">
        <f t="shared" si="7"/>
        <v>2016-1</v>
      </c>
      <c r="HE4" s="56" t="str">
        <f t="shared" si="7"/>
        <v>2016-2</v>
      </c>
      <c r="HF4" s="56" t="str">
        <f t="shared" si="7"/>
        <v>2016-3</v>
      </c>
      <c r="HG4" s="56" t="str">
        <f t="shared" si="7"/>
        <v>2016-4</v>
      </c>
      <c r="HH4" s="56" t="str">
        <f t="shared" si="7"/>
        <v>2016-5</v>
      </c>
      <c r="HI4" s="56" t="str">
        <f t="shared" si="7"/>
        <v>2016-6</v>
      </c>
      <c r="HJ4" s="56" t="str">
        <f t="shared" si="7"/>
        <v>2016-7</v>
      </c>
      <c r="HK4" s="56" t="str">
        <f t="shared" si="7"/>
        <v>2016-8</v>
      </c>
      <c r="HL4" s="56" t="str">
        <f t="shared" si="7"/>
        <v>2016-9</v>
      </c>
      <c r="HM4" s="56" t="str">
        <f t="shared" si="7"/>
        <v>2016-10</v>
      </c>
      <c r="HN4" s="56" t="str">
        <f t="shared" si="7"/>
        <v>2016-11</v>
      </c>
      <c r="HO4" s="56" t="str">
        <f t="shared" si="7"/>
        <v>2016-12</v>
      </c>
      <c r="HP4" s="56" t="str">
        <f t="shared" si="7"/>
        <v/>
      </c>
      <c r="HQ4" s="56" t="str">
        <f t="shared" si="7"/>
        <v>2017-1</v>
      </c>
      <c r="HR4" s="56" t="str">
        <f t="shared" si="7"/>
        <v>2017-2</v>
      </c>
      <c r="HS4" s="56" t="str">
        <f t="shared" si="7"/>
        <v>2017-3</v>
      </c>
      <c r="HT4" s="56" t="str">
        <f t="shared" si="7"/>
        <v>2017-4</v>
      </c>
      <c r="HU4" s="56" t="str">
        <f t="shared" si="7"/>
        <v>2017-5</v>
      </c>
      <c r="HV4" s="56" t="str">
        <f t="shared" si="7"/>
        <v>2017-6</v>
      </c>
      <c r="HW4" s="56" t="str">
        <f t="shared" si="7"/>
        <v>2017-7</v>
      </c>
      <c r="HX4" s="56" t="str">
        <f t="shared" si="7"/>
        <v>2017-8</v>
      </c>
      <c r="HY4" s="56" t="str">
        <f t="shared" si="7"/>
        <v>2017-9</v>
      </c>
      <c r="HZ4" s="56" t="str">
        <f t="shared" si="7"/>
        <v>2017-10</v>
      </c>
      <c r="IA4" s="56" t="str">
        <f t="shared" si="7"/>
        <v>2017-11</v>
      </c>
      <c r="IB4" s="56" t="str">
        <f t="shared" si="7"/>
        <v>2017-12</v>
      </c>
      <c r="IC4" s="56" t="str">
        <f t="shared" si="7"/>
        <v/>
      </c>
      <c r="ID4" s="56" t="str">
        <f t="shared" si="7"/>
        <v>2018-1</v>
      </c>
      <c r="IE4" s="56" t="str">
        <f t="shared" si="7"/>
        <v>2018-2</v>
      </c>
      <c r="IF4" s="56" t="str">
        <f t="shared" si="7"/>
        <v>2018-3</v>
      </c>
      <c r="IG4" s="56" t="str">
        <f t="shared" si="7"/>
        <v>2018-4</v>
      </c>
      <c r="IH4" s="56" t="str">
        <f t="shared" si="7"/>
        <v>2018-5</v>
      </c>
      <c r="II4" s="56" t="str">
        <f t="shared" si="7"/>
        <v>2018-6</v>
      </c>
      <c r="IJ4" s="56" t="str">
        <f t="shared" si="7"/>
        <v>2018-7</v>
      </c>
      <c r="IK4" s="56" t="str">
        <f t="shared" si="7"/>
        <v>2018-8</v>
      </c>
      <c r="IL4" s="56" t="str">
        <f t="shared" si="7"/>
        <v>2018-9</v>
      </c>
      <c r="IM4" s="56" t="str">
        <f t="shared" si="7"/>
        <v>2018-10</v>
      </c>
      <c r="IN4" s="56" t="str">
        <f t="shared" si="7"/>
        <v>2018-11</v>
      </c>
      <c r="IO4" s="56" t="str">
        <f t="shared" si="7"/>
        <v>2018-12</v>
      </c>
      <c r="IP4" s="56" t="str">
        <f t="shared" si="7"/>
        <v/>
      </c>
      <c r="IQ4" s="56" t="str">
        <f t="shared" si="7"/>
        <v>2019-1</v>
      </c>
      <c r="IR4" s="56" t="str">
        <f t="shared" si="7"/>
        <v>2019-2</v>
      </c>
      <c r="IS4" s="56" t="str">
        <f t="shared" si="7"/>
        <v>2019-3</v>
      </c>
      <c r="IT4" s="56" t="str">
        <f t="shared" si="7"/>
        <v>2019-4</v>
      </c>
      <c r="IU4" s="56" t="str">
        <f t="shared" si="7"/>
        <v>2019-5</v>
      </c>
      <c r="IV4" s="56" t="str">
        <f t="shared" si="7"/>
        <v>2019-6</v>
      </c>
      <c r="IW4" s="56" t="str">
        <f t="shared" si="7"/>
        <v>2019-7</v>
      </c>
      <c r="IX4" s="56" t="str">
        <f t="shared" si="7"/>
        <v>2019-8</v>
      </c>
      <c r="IY4" s="56" t="str">
        <f t="shared" si="7"/>
        <v>2019-9</v>
      </c>
      <c r="IZ4" s="56" t="str">
        <f t="shared" si="7"/>
        <v>2019-10</v>
      </c>
      <c r="JA4" s="56" t="str">
        <f t="shared" ref="JA4:LL4" si="8">+IF(ISTEXT(JA$5)=FALSE,IF(MONTH(JA$5)&gt;9,(TEXT(JA$5,"yyyy-mm")),LEFT((TEXT(JA$5,"yyyy-mm")),5)&amp;RIGHT((TEXT(JA$5,"yyyy-mm")),1)),"")</f>
        <v>2019-11</v>
      </c>
      <c r="JB4" s="56" t="str">
        <f t="shared" si="8"/>
        <v>2019-12</v>
      </c>
      <c r="JC4" s="56" t="str">
        <f t="shared" si="8"/>
        <v/>
      </c>
      <c r="JD4" s="56" t="str">
        <f t="shared" si="8"/>
        <v>2020-1</v>
      </c>
      <c r="JE4" s="56" t="str">
        <f t="shared" si="8"/>
        <v>2020-2</v>
      </c>
      <c r="JF4" s="56" t="str">
        <f t="shared" si="8"/>
        <v>2020-3</v>
      </c>
      <c r="JG4" s="56" t="str">
        <f t="shared" si="8"/>
        <v>2020-4</v>
      </c>
      <c r="JH4" s="56" t="str">
        <f t="shared" si="8"/>
        <v>2020-5</v>
      </c>
      <c r="JI4" s="56" t="str">
        <f t="shared" si="8"/>
        <v>2020-6</v>
      </c>
      <c r="JJ4" s="56" t="str">
        <f t="shared" si="8"/>
        <v>2020-7</v>
      </c>
      <c r="JK4" s="56" t="str">
        <f t="shared" si="8"/>
        <v>2020-8</v>
      </c>
      <c r="JL4" s="56" t="str">
        <f t="shared" si="8"/>
        <v>2020-9</v>
      </c>
      <c r="JM4" s="56" t="str">
        <f t="shared" si="8"/>
        <v>2020-10</v>
      </c>
      <c r="JN4" s="56" t="str">
        <f t="shared" si="8"/>
        <v>2020-11</v>
      </c>
      <c r="JO4" s="56" t="str">
        <f t="shared" si="8"/>
        <v>2020-12</v>
      </c>
      <c r="JP4" s="56" t="str">
        <f t="shared" si="8"/>
        <v/>
      </c>
      <c r="JQ4" s="56" t="str">
        <f t="shared" si="8"/>
        <v>2021-1</v>
      </c>
      <c r="JR4" s="56" t="str">
        <f t="shared" si="8"/>
        <v>2021-2</v>
      </c>
      <c r="JS4" s="56" t="str">
        <f t="shared" si="8"/>
        <v>2021-3</v>
      </c>
      <c r="JT4" s="56" t="str">
        <f t="shared" si="8"/>
        <v>2021-4</v>
      </c>
      <c r="JU4" s="56" t="str">
        <f t="shared" si="8"/>
        <v>2021-5</v>
      </c>
      <c r="JV4" s="56" t="str">
        <f t="shared" si="8"/>
        <v>2021-6</v>
      </c>
      <c r="JW4" s="56" t="str">
        <f t="shared" si="8"/>
        <v>2021-7</v>
      </c>
      <c r="JX4" s="56" t="str">
        <f t="shared" si="8"/>
        <v>2021-8</v>
      </c>
      <c r="JY4" s="56" t="str">
        <f t="shared" si="8"/>
        <v>2021-9</v>
      </c>
      <c r="JZ4" s="56" t="str">
        <f t="shared" si="8"/>
        <v>2021-10</v>
      </c>
      <c r="KA4" s="56" t="str">
        <f t="shared" si="8"/>
        <v>2021-11</v>
      </c>
      <c r="KB4" s="56" t="str">
        <f t="shared" si="8"/>
        <v>2021-12</v>
      </c>
      <c r="KC4" s="56" t="str">
        <f t="shared" si="8"/>
        <v/>
      </c>
      <c r="KD4" s="56" t="str">
        <f t="shared" si="8"/>
        <v>2022-1</v>
      </c>
      <c r="KE4" s="56" t="str">
        <f t="shared" si="8"/>
        <v>2022-2</v>
      </c>
      <c r="KF4" s="56" t="str">
        <f t="shared" si="8"/>
        <v>2022-3</v>
      </c>
      <c r="KG4" s="56" t="str">
        <f t="shared" si="8"/>
        <v>2022-4</v>
      </c>
      <c r="KH4" s="56" t="str">
        <f t="shared" si="8"/>
        <v>2022-5</v>
      </c>
      <c r="KI4" s="56" t="str">
        <f t="shared" si="8"/>
        <v>2022-6</v>
      </c>
      <c r="KJ4" s="56" t="str">
        <f t="shared" si="8"/>
        <v>2022-7</v>
      </c>
      <c r="KK4" s="56" t="str">
        <f t="shared" si="8"/>
        <v>2022-8</v>
      </c>
      <c r="KL4" s="56" t="str">
        <f t="shared" si="8"/>
        <v>2022-9</v>
      </c>
      <c r="KM4" s="56" t="str">
        <f t="shared" si="8"/>
        <v>2022-10</v>
      </c>
      <c r="KN4" s="56" t="str">
        <f t="shared" si="8"/>
        <v>2022-11</v>
      </c>
      <c r="KO4" s="56" t="str">
        <f t="shared" si="8"/>
        <v>2022-12</v>
      </c>
      <c r="KP4" s="56" t="str">
        <f t="shared" si="8"/>
        <v/>
      </c>
      <c r="KQ4" s="56" t="str">
        <f t="shared" si="8"/>
        <v>2023-1</v>
      </c>
      <c r="KR4" s="56" t="str">
        <f t="shared" si="8"/>
        <v>2023-2</v>
      </c>
      <c r="KS4" s="56" t="str">
        <f t="shared" si="8"/>
        <v>2023-3</v>
      </c>
      <c r="KT4" s="56" t="str">
        <f t="shared" si="8"/>
        <v>2023-4</v>
      </c>
      <c r="KU4" s="56" t="str">
        <f t="shared" si="8"/>
        <v>2023-5</v>
      </c>
      <c r="KV4" s="56" t="str">
        <f t="shared" si="8"/>
        <v>2023-6</v>
      </c>
      <c r="KW4" s="56" t="str">
        <f t="shared" si="8"/>
        <v>2023-7</v>
      </c>
      <c r="KX4" s="56" t="str">
        <f t="shared" si="8"/>
        <v>2023-8</v>
      </c>
      <c r="KY4" s="56" t="str">
        <f t="shared" si="8"/>
        <v>2023-9</v>
      </c>
      <c r="KZ4" s="56" t="str">
        <f t="shared" si="8"/>
        <v>2023-10</v>
      </c>
      <c r="LA4" s="56" t="str">
        <f t="shared" si="8"/>
        <v>2023-11</v>
      </c>
      <c r="LB4" s="56" t="str">
        <f t="shared" si="8"/>
        <v>2023-12</v>
      </c>
      <c r="LC4" s="56" t="str">
        <f t="shared" si="8"/>
        <v/>
      </c>
      <c r="LD4" s="56" t="str">
        <f t="shared" si="8"/>
        <v>2024-1</v>
      </c>
      <c r="LE4" s="56" t="str">
        <f t="shared" si="8"/>
        <v>2024-2</v>
      </c>
      <c r="LF4" s="56" t="str">
        <f t="shared" si="8"/>
        <v>2024-3</v>
      </c>
      <c r="LG4" s="56" t="str">
        <f t="shared" si="8"/>
        <v>2024-4</v>
      </c>
      <c r="LH4" s="56" t="str">
        <f t="shared" si="8"/>
        <v>2024-5</v>
      </c>
      <c r="LI4" s="56" t="str">
        <f t="shared" si="8"/>
        <v>2024-6</v>
      </c>
      <c r="LJ4" s="56" t="str">
        <f t="shared" si="8"/>
        <v>2024-7</v>
      </c>
      <c r="LK4" s="56" t="str">
        <f t="shared" si="8"/>
        <v>2024-8</v>
      </c>
      <c r="LL4" s="56" t="str">
        <f t="shared" si="8"/>
        <v>2024-9</v>
      </c>
      <c r="LM4" s="56" t="str">
        <f>+IF(ISTEXT(LM$5)=FALSE,IF(MONTH(LM$5)&gt;9,(TEXT(LM$5,"yyyy-mm")),LEFT((TEXT(LM$5,"yyyy-mm")),5)&amp;RIGHT((TEXT(LM$5,"yyyy-mm")),1)),"")</f>
        <v>2024-10</v>
      </c>
      <c r="LN4" s="56" t="str">
        <f>+IF(ISTEXT(LN$5)=FALSE,IF(MONTH(LN$5)&gt;9,(TEXT(LN$5,"yyyy-mm")),LEFT((TEXT(LN$5,"yyyy-mm")),5)&amp;RIGHT((TEXT(LN$5,"yyyy-mm")),1)),"")</f>
        <v>2024-11</v>
      </c>
      <c r="LO4" s="56" t="str">
        <f>+IF(ISTEXT(LO$5)=FALSE,IF(MONTH(LO$5)&gt;9,(TEXT(LO$5,"yyyy-mm")),LEFT((TEXT(LO$5,"yyyy-mm")),5)&amp;RIGHT((TEXT(LO$5,"yyyy-mm")),1)),"")</f>
        <v>2024-12</v>
      </c>
      <c r="LP4" s="56" t="str">
        <f t="shared" ref="LP4:LY4" si="9">+IF(ISTEXT(LP$5)=FALSE,IF(MONTH(LP$5)&gt;9,(TEXT(LP$5,"yyyy-mm")),LEFT((TEXT(LP$5,"yyyy-mm")),5)&amp;RIGHT((TEXT(LP$5,"yyyy-mm")),1)),"")</f>
        <v/>
      </c>
      <c r="LQ4" s="56" t="str">
        <f t="shared" si="9"/>
        <v>2025-1</v>
      </c>
      <c r="LR4" s="56" t="str">
        <f t="shared" si="9"/>
        <v>2025-2</v>
      </c>
      <c r="LS4" s="56" t="str">
        <f t="shared" si="9"/>
        <v>2025-3</v>
      </c>
      <c r="LT4" s="56" t="str">
        <f t="shared" si="9"/>
        <v>2025-4</v>
      </c>
      <c r="LU4" s="56" t="str">
        <f t="shared" si="9"/>
        <v>2025-5</v>
      </c>
      <c r="LV4" s="56" t="str">
        <f t="shared" si="9"/>
        <v>2025-6</v>
      </c>
      <c r="LW4" s="56" t="str">
        <f t="shared" si="9"/>
        <v>2025-7</v>
      </c>
      <c r="LX4" s="56" t="str">
        <f t="shared" si="9"/>
        <v>2025-8</v>
      </c>
      <c r="LY4" s="56" t="str">
        <f t="shared" si="9"/>
        <v>2025-9</v>
      </c>
      <c r="LZ4" s="56" t="str">
        <f>+IF(ISTEXT(LZ$5)=FALSE,IF(MONTH(LZ$5)&gt;9,(TEXT(LZ$5,"yyyy-mm")),LEFT((TEXT(LZ$5,"yyyy-mm")),5)&amp;RIGHT((TEXT(LZ$5,"yyyy-mm")),1)),"")</f>
        <v>2025-10</v>
      </c>
      <c r="MA4" s="56" t="str">
        <f>+IF(ISTEXT(MA$5)=FALSE,IF(MONTH(MA$5)&gt;9,(TEXT(MA$5,"yyyy-mm")),LEFT((TEXT(MA$5,"yyyy-mm")),5)&amp;RIGHT((TEXT(MA$5,"yyyy-mm")),1)),"")</f>
        <v>2025-11</v>
      </c>
      <c r="MB4" s="56" t="str">
        <f>+IF(ISTEXT(MB$5)=FALSE,IF(MONTH(MB$5)&gt;9,(TEXT(MB$5,"yyyy-mm")),LEFT((TEXT(MB$5,"yyyy-mm")),5)&amp;RIGHT((TEXT(MB$5,"yyyy-mm")),1)),"")</f>
        <v>2025-12</v>
      </c>
      <c r="MC4" s="56" t="str">
        <f t="shared" ref="MC4:ML4" si="10">+IF(ISTEXT(MC$5)=FALSE,IF(MONTH(MC$5)&gt;9,(TEXT(MC$5,"yyyy-mm")),LEFT((TEXT(MC$5,"yyyy-mm")),5)&amp;RIGHT((TEXT(MC$5,"yyyy-mm")),1)),"")</f>
        <v/>
      </c>
      <c r="MD4" s="56" t="str">
        <f t="shared" si="10"/>
        <v>2026-1</v>
      </c>
      <c r="ME4" s="56" t="str">
        <f t="shared" si="10"/>
        <v>2026-2</v>
      </c>
      <c r="MF4" s="56" t="str">
        <f t="shared" si="10"/>
        <v>2026-3</v>
      </c>
      <c r="MG4" s="56" t="str">
        <f t="shared" si="10"/>
        <v>2026-4</v>
      </c>
      <c r="MH4" s="56" t="str">
        <f t="shared" si="10"/>
        <v>2026-5</v>
      </c>
      <c r="MI4" s="56" t="str">
        <f t="shared" si="10"/>
        <v>2026-6</v>
      </c>
      <c r="MJ4" s="56" t="str">
        <f t="shared" si="10"/>
        <v>2026-7</v>
      </c>
      <c r="MK4" s="56" t="str">
        <f t="shared" si="10"/>
        <v>2026-8</v>
      </c>
      <c r="ML4" s="56" t="str">
        <f t="shared" si="10"/>
        <v>2026-9</v>
      </c>
      <c r="MM4" s="56" t="str">
        <f>+IF(ISTEXT(MM$5)=FALSE,IF(MONTH(MM$5)&gt;9,(TEXT(MM$5,"yyyy-mm")),LEFT((TEXT(MM$5,"yyyy-mm")),5)&amp;RIGHT((TEXT(MM$5,"yyyy-mm")),1)),"")</f>
        <v>2026-10</v>
      </c>
      <c r="MN4" s="56" t="str">
        <f>+IF(ISTEXT(MN$5)=FALSE,IF(MONTH(MN$5)&gt;9,(TEXT(MN$5,"yyyy-mm")),LEFT((TEXT(MN$5,"yyyy-mm")),5)&amp;RIGHT((TEXT(MN$5,"yyyy-mm")),1)),"")</f>
        <v>2026-11</v>
      </c>
      <c r="MO4" s="56" t="str">
        <f>+IF(ISTEXT(MO$5)=FALSE,IF(MONTH(MO$5)&gt;9,(TEXT(MO$5,"yyyy-mm")),LEFT((TEXT(MO$5,"yyyy-mm")),5)&amp;RIGHT((TEXT(MO$5,"yyyy-mm")),1)),"")</f>
        <v>2026-12</v>
      </c>
      <c r="MP4" s="56" t="str">
        <f t="shared" ref="MP4" si="11">+IF(ISTEXT(MP$5)=FALSE,IF(MONTH(MP$5)&gt;9,(TEXT(MP$5,"yyyy-mm")),LEFT((TEXT(MP$5,"yyyy-mm")),5)&amp;RIGHT((TEXT(MP$5,"yyyy-mm")),1)),"")</f>
        <v/>
      </c>
    </row>
    <row r="5" spans="1:354" s="56" customFormat="1">
      <c r="B5" s="57"/>
      <c r="D5" s="47">
        <v>36526</v>
      </c>
      <c r="E5" s="47">
        <f t="shared" ref="E5:AP5" si="12">+IF(MONTH(C5)&lt;&gt;12,IF(MONTH(D5)=12,TEXT(D5,"YYYY"),EDATE(D5,1)),EDATE(C5,1))</f>
        <v>36557</v>
      </c>
      <c r="F5" s="47">
        <f t="shared" si="12"/>
        <v>36586</v>
      </c>
      <c r="G5" s="47">
        <f t="shared" si="12"/>
        <v>36617</v>
      </c>
      <c r="H5" s="47">
        <f t="shared" si="12"/>
        <v>36647</v>
      </c>
      <c r="I5" s="47">
        <f t="shared" si="12"/>
        <v>36678</v>
      </c>
      <c r="J5" s="47">
        <f t="shared" si="12"/>
        <v>36708</v>
      </c>
      <c r="K5" s="47">
        <f t="shared" si="12"/>
        <v>36739</v>
      </c>
      <c r="L5" s="47">
        <f t="shared" si="12"/>
        <v>36770</v>
      </c>
      <c r="M5" s="47">
        <f t="shared" si="12"/>
        <v>36800</v>
      </c>
      <c r="N5" s="47">
        <f t="shared" si="12"/>
        <v>36831</v>
      </c>
      <c r="O5" s="47">
        <f t="shared" si="12"/>
        <v>36861</v>
      </c>
      <c r="P5" s="48" t="str">
        <f t="shared" si="12"/>
        <v>2000</v>
      </c>
      <c r="Q5" s="47">
        <f t="shared" si="12"/>
        <v>36892</v>
      </c>
      <c r="R5" s="47">
        <f t="shared" si="12"/>
        <v>36923</v>
      </c>
      <c r="S5" s="47">
        <f t="shared" si="12"/>
        <v>36951</v>
      </c>
      <c r="T5" s="47">
        <f t="shared" si="12"/>
        <v>36982</v>
      </c>
      <c r="U5" s="47">
        <f t="shared" si="12"/>
        <v>37012</v>
      </c>
      <c r="V5" s="47">
        <f t="shared" si="12"/>
        <v>37043</v>
      </c>
      <c r="W5" s="47">
        <f t="shared" si="12"/>
        <v>37073</v>
      </c>
      <c r="X5" s="47">
        <f t="shared" si="12"/>
        <v>37104</v>
      </c>
      <c r="Y5" s="47">
        <f t="shared" si="12"/>
        <v>37135</v>
      </c>
      <c r="Z5" s="47">
        <f t="shared" si="12"/>
        <v>37165</v>
      </c>
      <c r="AA5" s="47">
        <f t="shared" si="12"/>
        <v>37196</v>
      </c>
      <c r="AB5" s="47">
        <f t="shared" si="12"/>
        <v>37226</v>
      </c>
      <c r="AC5" s="48" t="str">
        <f t="shared" si="12"/>
        <v>2001</v>
      </c>
      <c r="AD5" s="47">
        <f t="shared" si="12"/>
        <v>37257</v>
      </c>
      <c r="AE5" s="47">
        <f t="shared" si="12"/>
        <v>37288</v>
      </c>
      <c r="AF5" s="47">
        <f t="shared" si="12"/>
        <v>37316</v>
      </c>
      <c r="AG5" s="47">
        <f t="shared" si="12"/>
        <v>37347</v>
      </c>
      <c r="AH5" s="47">
        <f t="shared" si="12"/>
        <v>37377</v>
      </c>
      <c r="AI5" s="47">
        <f t="shared" si="12"/>
        <v>37408</v>
      </c>
      <c r="AJ5" s="47">
        <f t="shared" si="12"/>
        <v>37438</v>
      </c>
      <c r="AK5" s="47">
        <f t="shared" si="12"/>
        <v>37469</v>
      </c>
      <c r="AL5" s="47">
        <f t="shared" si="12"/>
        <v>37500</v>
      </c>
      <c r="AM5" s="47">
        <f t="shared" si="12"/>
        <v>37530</v>
      </c>
      <c r="AN5" s="47">
        <f t="shared" si="12"/>
        <v>37561</v>
      </c>
      <c r="AO5" s="47">
        <f t="shared" si="12"/>
        <v>37591</v>
      </c>
      <c r="AP5" s="48" t="str">
        <f t="shared" si="12"/>
        <v>2002</v>
      </c>
      <c r="AQ5" s="47">
        <v>37622</v>
      </c>
      <c r="AR5" s="47">
        <f>+IF(MONTH(C5)&lt;&gt;12,IF(MONTH(AQ5)=12,TEXT(AQ5,"YYYY"),EDATE(AQ5,1)),EDATE(C5,1))</f>
        <v>37653</v>
      </c>
      <c r="AS5" s="47">
        <f t="shared" ref="AS5:BO5" si="13">+IF(MONTH(AQ5)&lt;&gt;12,IF(MONTH(AR5)=12,TEXT(AR5,"YYYY"),EDATE(AR5,1)),EDATE(AQ5,1))</f>
        <v>37681</v>
      </c>
      <c r="AT5" s="47">
        <f t="shared" si="13"/>
        <v>37712</v>
      </c>
      <c r="AU5" s="47">
        <f t="shared" si="13"/>
        <v>37742</v>
      </c>
      <c r="AV5" s="47">
        <f t="shared" si="13"/>
        <v>37773</v>
      </c>
      <c r="AW5" s="47">
        <f t="shared" si="13"/>
        <v>37803</v>
      </c>
      <c r="AX5" s="47">
        <f t="shared" si="13"/>
        <v>37834</v>
      </c>
      <c r="AY5" s="47">
        <f t="shared" si="13"/>
        <v>37865</v>
      </c>
      <c r="AZ5" s="47">
        <f t="shared" si="13"/>
        <v>37895</v>
      </c>
      <c r="BA5" s="47">
        <f t="shared" si="13"/>
        <v>37926</v>
      </c>
      <c r="BB5" s="47">
        <f t="shared" si="13"/>
        <v>37956</v>
      </c>
      <c r="BC5" s="48" t="str">
        <f t="shared" si="13"/>
        <v>2003</v>
      </c>
      <c r="BD5" s="47">
        <f t="shared" si="13"/>
        <v>37987</v>
      </c>
      <c r="BE5" s="47">
        <f t="shared" si="13"/>
        <v>38018</v>
      </c>
      <c r="BF5" s="47">
        <f t="shared" si="13"/>
        <v>38047</v>
      </c>
      <c r="BG5" s="47">
        <f t="shared" si="13"/>
        <v>38078</v>
      </c>
      <c r="BH5" s="47">
        <f t="shared" si="13"/>
        <v>38108</v>
      </c>
      <c r="BI5" s="47">
        <f t="shared" si="13"/>
        <v>38139</v>
      </c>
      <c r="BJ5" s="47">
        <f t="shared" si="13"/>
        <v>38169</v>
      </c>
      <c r="BK5" s="47">
        <f t="shared" si="13"/>
        <v>38200</v>
      </c>
      <c r="BL5" s="47">
        <f t="shared" si="13"/>
        <v>38231</v>
      </c>
      <c r="BM5" s="47">
        <f t="shared" si="13"/>
        <v>38261</v>
      </c>
      <c r="BN5" s="47">
        <f t="shared" si="13"/>
        <v>38292</v>
      </c>
      <c r="BO5" s="47">
        <f t="shared" si="13"/>
        <v>38322</v>
      </c>
      <c r="BP5" s="48" t="str">
        <f t="shared" ref="BP5:CP5" si="14">+IF(MONTH(BN5)&lt;&gt;12,IF(MONTH(BO5)=12,TEXT(BO5,"YYYY"),EDATE(BO5,1)),EDATE(BN5,1))</f>
        <v>2004</v>
      </c>
      <c r="BQ5" s="47">
        <f t="shared" si="14"/>
        <v>38353</v>
      </c>
      <c r="BR5" s="47">
        <f t="shared" si="14"/>
        <v>38384</v>
      </c>
      <c r="BS5" s="47">
        <f t="shared" si="14"/>
        <v>38412</v>
      </c>
      <c r="BT5" s="47">
        <f t="shared" si="14"/>
        <v>38443</v>
      </c>
      <c r="BU5" s="47">
        <f t="shared" si="14"/>
        <v>38473</v>
      </c>
      <c r="BV5" s="47">
        <f t="shared" si="14"/>
        <v>38504</v>
      </c>
      <c r="BW5" s="47">
        <f t="shared" si="14"/>
        <v>38534</v>
      </c>
      <c r="BX5" s="47">
        <f t="shared" si="14"/>
        <v>38565</v>
      </c>
      <c r="BY5" s="47">
        <f t="shared" si="14"/>
        <v>38596</v>
      </c>
      <c r="BZ5" s="47">
        <f t="shared" si="14"/>
        <v>38626</v>
      </c>
      <c r="CA5" s="47">
        <f t="shared" si="14"/>
        <v>38657</v>
      </c>
      <c r="CB5" s="47">
        <f t="shared" si="14"/>
        <v>38687</v>
      </c>
      <c r="CC5" s="48" t="str">
        <f t="shared" si="14"/>
        <v>2005</v>
      </c>
      <c r="CD5" s="47">
        <f>+IF(MONTH(CB5)&lt;&gt;12,IF(MONTH(CC5)=12,TEXT(CC5,"YYYY"),EDATE(CC5,1)),EDATE(CB5,1))</f>
        <v>38718</v>
      </c>
      <c r="CE5" s="47">
        <f>+IF(MONTH(CC5)&lt;&gt;12,IF(MONTH(CD5)=12,TEXT(CD5,"YYYY"),EDATE(CD5,1)),EDATE(CC5,1))</f>
        <v>38749</v>
      </c>
      <c r="CF5" s="47">
        <f t="shared" si="14"/>
        <v>38777</v>
      </c>
      <c r="CG5" s="47">
        <f t="shared" si="14"/>
        <v>38808</v>
      </c>
      <c r="CH5" s="47">
        <f t="shared" si="14"/>
        <v>38838</v>
      </c>
      <c r="CI5" s="47">
        <f t="shared" si="14"/>
        <v>38869</v>
      </c>
      <c r="CJ5" s="47">
        <f t="shared" si="14"/>
        <v>38899</v>
      </c>
      <c r="CK5" s="47">
        <f t="shared" si="14"/>
        <v>38930</v>
      </c>
      <c r="CL5" s="47">
        <f t="shared" si="14"/>
        <v>38961</v>
      </c>
      <c r="CM5" s="47">
        <f t="shared" si="14"/>
        <v>38991</v>
      </c>
      <c r="CN5" s="47">
        <f t="shared" si="14"/>
        <v>39022</v>
      </c>
      <c r="CO5" s="47">
        <f t="shared" si="14"/>
        <v>39052</v>
      </c>
      <c r="CP5" s="48" t="str">
        <f t="shared" si="14"/>
        <v>2006</v>
      </c>
      <c r="CQ5" s="47">
        <v>39083</v>
      </c>
      <c r="CR5" s="47">
        <f>+IF(MONTH(C5)&lt;&gt;12,IF(MONTH(CQ5)=12,TEXT(CQ5,"YYYY"),EDATE(CQ5,1)),EDATE(C5,1))</f>
        <v>39114</v>
      </c>
      <c r="CS5" s="47">
        <f t="shared" ref="CS5:FD5" si="15">+IF(MONTH(CQ5)&lt;&gt;12,IF(MONTH(CR5)=12,TEXT(CR5,"YYYY"),EDATE(CR5,1)),EDATE(CQ5,1))</f>
        <v>39142</v>
      </c>
      <c r="CT5" s="47">
        <f t="shared" si="15"/>
        <v>39173</v>
      </c>
      <c r="CU5" s="47">
        <f t="shared" si="15"/>
        <v>39203</v>
      </c>
      <c r="CV5" s="47">
        <f t="shared" si="15"/>
        <v>39234</v>
      </c>
      <c r="CW5" s="47">
        <f t="shared" si="15"/>
        <v>39264</v>
      </c>
      <c r="CX5" s="47">
        <f t="shared" si="15"/>
        <v>39295</v>
      </c>
      <c r="CY5" s="47">
        <f t="shared" si="15"/>
        <v>39326</v>
      </c>
      <c r="CZ5" s="47">
        <f t="shared" si="15"/>
        <v>39356</v>
      </c>
      <c r="DA5" s="47">
        <f t="shared" si="15"/>
        <v>39387</v>
      </c>
      <c r="DB5" s="47">
        <f t="shared" si="15"/>
        <v>39417</v>
      </c>
      <c r="DC5" s="48" t="str">
        <f t="shared" si="15"/>
        <v>2007</v>
      </c>
      <c r="DD5" s="47">
        <f t="shared" si="15"/>
        <v>39448</v>
      </c>
      <c r="DE5" s="47">
        <f t="shared" si="15"/>
        <v>39479</v>
      </c>
      <c r="DF5" s="47">
        <f t="shared" si="15"/>
        <v>39508</v>
      </c>
      <c r="DG5" s="47">
        <f t="shared" si="15"/>
        <v>39539</v>
      </c>
      <c r="DH5" s="47">
        <f t="shared" si="15"/>
        <v>39569</v>
      </c>
      <c r="DI5" s="47">
        <f t="shared" si="15"/>
        <v>39600</v>
      </c>
      <c r="DJ5" s="47">
        <f t="shared" si="15"/>
        <v>39630</v>
      </c>
      <c r="DK5" s="47">
        <f t="shared" si="15"/>
        <v>39661</v>
      </c>
      <c r="DL5" s="47">
        <f t="shared" si="15"/>
        <v>39692</v>
      </c>
      <c r="DM5" s="47">
        <f t="shared" si="15"/>
        <v>39722</v>
      </c>
      <c r="DN5" s="47">
        <f t="shared" si="15"/>
        <v>39753</v>
      </c>
      <c r="DO5" s="47">
        <f t="shared" si="15"/>
        <v>39783</v>
      </c>
      <c r="DP5" s="48" t="str">
        <f t="shared" si="15"/>
        <v>2008</v>
      </c>
      <c r="DQ5" s="47">
        <f t="shared" si="15"/>
        <v>39814</v>
      </c>
      <c r="DR5" s="47">
        <f t="shared" si="15"/>
        <v>39845</v>
      </c>
      <c r="DS5" s="47">
        <f t="shared" si="15"/>
        <v>39873</v>
      </c>
      <c r="DT5" s="47">
        <f t="shared" si="15"/>
        <v>39904</v>
      </c>
      <c r="DU5" s="47">
        <f t="shared" si="15"/>
        <v>39934</v>
      </c>
      <c r="DV5" s="47">
        <f t="shared" si="15"/>
        <v>39965</v>
      </c>
      <c r="DW5" s="47">
        <f t="shared" si="15"/>
        <v>39995</v>
      </c>
      <c r="DX5" s="47">
        <f t="shared" si="15"/>
        <v>40026</v>
      </c>
      <c r="DY5" s="47">
        <f t="shared" si="15"/>
        <v>40057</v>
      </c>
      <c r="DZ5" s="47">
        <f t="shared" si="15"/>
        <v>40087</v>
      </c>
      <c r="EA5" s="47">
        <f t="shared" si="15"/>
        <v>40118</v>
      </c>
      <c r="EB5" s="47">
        <f t="shared" si="15"/>
        <v>40148</v>
      </c>
      <c r="EC5" s="48" t="str">
        <f t="shared" si="15"/>
        <v>2009</v>
      </c>
      <c r="ED5" s="47">
        <f t="shared" si="15"/>
        <v>40179</v>
      </c>
      <c r="EE5" s="47">
        <f t="shared" si="15"/>
        <v>40210</v>
      </c>
      <c r="EF5" s="47">
        <f t="shared" si="15"/>
        <v>40238</v>
      </c>
      <c r="EG5" s="47">
        <f t="shared" si="15"/>
        <v>40269</v>
      </c>
      <c r="EH5" s="47">
        <f t="shared" si="15"/>
        <v>40299</v>
      </c>
      <c r="EI5" s="47">
        <f t="shared" si="15"/>
        <v>40330</v>
      </c>
      <c r="EJ5" s="47">
        <f t="shared" si="15"/>
        <v>40360</v>
      </c>
      <c r="EK5" s="47">
        <f t="shared" si="15"/>
        <v>40391</v>
      </c>
      <c r="EL5" s="47">
        <f t="shared" si="15"/>
        <v>40422</v>
      </c>
      <c r="EM5" s="47">
        <f t="shared" si="15"/>
        <v>40452</v>
      </c>
      <c r="EN5" s="47">
        <f t="shared" si="15"/>
        <v>40483</v>
      </c>
      <c r="EO5" s="47">
        <f t="shared" si="15"/>
        <v>40513</v>
      </c>
      <c r="EP5" s="48" t="str">
        <f t="shared" si="15"/>
        <v>2010</v>
      </c>
      <c r="EQ5" s="47">
        <f t="shared" si="15"/>
        <v>40544</v>
      </c>
      <c r="ER5" s="47">
        <f t="shared" si="15"/>
        <v>40575</v>
      </c>
      <c r="ES5" s="47">
        <f t="shared" si="15"/>
        <v>40603</v>
      </c>
      <c r="ET5" s="47">
        <f t="shared" si="15"/>
        <v>40634</v>
      </c>
      <c r="EU5" s="47">
        <f t="shared" si="15"/>
        <v>40664</v>
      </c>
      <c r="EV5" s="47">
        <f t="shared" si="15"/>
        <v>40695</v>
      </c>
      <c r="EW5" s="47">
        <f t="shared" si="15"/>
        <v>40725</v>
      </c>
      <c r="EX5" s="47">
        <f t="shared" si="15"/>
        <v>40756</v>
      </c>
      <c r="EY5" s="47">
        <f t="shared" si="15"/>
        <v>40787</v>
      </c>
      <c r="EZ5" s="47">
        <f t="shared" si="15"/>
        <v>40817</v>
      </c>
      <c r="FA5" s="47">
        <f t="shared" si="15"/>
        <v>40848</v>
      </c>
      <c r="FB5" s="47">
        <f t="shared" si="15"/>
        <v>40878</v>
      </c>
      <c r="FC5" s="48" t="str">
        <f t="shared" si="15"/>
        <v>2011</v>
      </c>
      <c r="FD5" s="47">
        <f t="shared" si="15"/>
        <v>40909</v>
      </c>
      <c r="FE5" s="47">
        <f t="shared" ref="FE5:HO5" si="16">+IF(MONTH(FC5)&lt;&gt;12,IF(MONTH(FD5)=12,TEXT(FD5,"YYYY"),EDATE(FD5,1)),EDATE(FC5,1))</f>
        <v>40940</v>
      </c>
      <c r="FF5" s="47">
        <f t="shared" si="16"/>
        <v>40969</v>
      </c>
      <c r="FG5" s="47">
        <f t="shared" si="16"/>
        <v>41000</v>
      </c>
      <c r="FH5" s="47">
        <f t="shared" si="16"/>
        <v>41030</v>
      </c>
      <c r="FI5" s="47">
        <f t="shared" si="16"/>
        <v>41061</v>
      </c>
      <c r="FJ5" s="47">
        <f t="shared" si="16"/>
        <v>41091</v>
      </c>
      <c r="FK5" s="47">
        <f t="shared" si="16"/>
        <v>41122</v>
      </c>
      <c r="FL5" s="47">
        <f t="shared" si="16"/>
        <v>41153</v>
      </c>
      <c r="FM5" s="47">
        <f t="shared" si="16"/>
        <v>41183</v>
      </c>
      <c r="FN5" s="47">
        <f t="shared" si="16"/>
        <v>41214</v>
      </c>
      <c r="FO5" s="47">
        <f t="shared" si="16"/>
        <v>41244</v>
      </c>
      <c r="FP5" s="48" t="str">
        <f t="shared" si="16"/>
        <v>2012</v>
      </c>
      <c r="FQ5" s="47">
        <f t="shared" si="16"/>
        <v>41275</v>
      </c>
      <c r="FR5" s="47">
        <f t="shared" si="16"/>
        <v>41306</v>
      </c>
      <c r="FS5" s="47">
        <f t="shared" si="16"/>
        <v>41334</v>
      </c>
      <c r="FT5" s="47">
        <f t="shared" si="16"/>
        <v>41365</v>
      </c>
      <c r="FU5" s="47">
        <f t="shared" si="16"/>
        <v>41395</v>
      </c>
      <c r="FV5" s="47">
        <f t="shared" si="16"/>
        <v>41426</v>
      </c>
      <c r="FW5" s="47">
        <f t="shared" si="16"/>
        <v>41456</v>
      </c>
      <c r="FX5" s="47">
        <f t="shared" si="16"/>
        <v>41487</v>
      </c>
      <c r="FY5" s="47">
        <f t="shared" si="16"/>
        <v>41518</v>
      </c>
      <c r="FZ5" s="47">
        <f t="shared" si="16"/>
        <v>41548</v>
      </c>
      <c r="GA5" s="47">
        <f t="shared" si="16"/>
        <v>41579</v>
      </c>
      <c r="GB5" s="47">
        <f t="shared" si="16"/>
        <v>41609</v>
      </c>
      <c r="GC5" s="48" t="str">
        <f t="shared" si="16"/>
        <v>2013</v>
      </c>
      <c r="GD5" s="47">
        <f t="shared" si="16"/>
        <v>41640</v>
      </c>
      <c r="GE5" s="47">
        <f t="shared" si="16"/>
        <v>41671</v>
      </c>
      <c r="GF5" s="47">
        <f t="shared" si="16"/>
        <v>41699</v>
      </c>
      <c r="GG5" s="47">
        <f t="shared" si="16"/>
        <v>41730</v>
      </c>
      <c r="GH5" s="47">
        <f t="shared" si="16"/>
        <v>41760</v>
      </c>
      <c r="GI5" s="47">
        <f t="shared" si="16"/>
        <v>41791</v>
      </c>
      <c r="GJ5" s="47">
        <f t="shared" si="16"/>
        <v>41821</v>
      </c>
      <c r="GK5" s="47">
        <f t="shared" si="16"/>
        <v>41852</v>
      </c>
      <c r="GL5" s="47">
        <f t="shared" si="16"/>
        <v>41883</v>
      </c>
      <c r="GM5" s="47">
        <f t="shared" si="16"/>
        <v>41913</v>
      </c>
      <c r="GN5" s="47">
        <f t="shared" si="16"/>
        <v>41944</v>
      </c>
      <c r="GO5" s="47">
        <f t="shared" si="16"/>
        <v>41974</v>
      </c>
      <c r="GP5" s="48" t="str">
        <f t="shared" si="16"/>
        <v>2014</v>
      </c>
      <c r="GQ5" s="47">
        <f t="shared" si="16"/>
        <v>42005</v>
      </c>
      <c r="GR5" s="47">
        <f t="shared" si="16"/>
        <v>42036</v>
      </c>
      <c r="GS5" s="47">
        <f t="shared" si="16"/>
        <v>42064</v>
      </c>
      <c r="GT5" s="47">
        <f t="shared" si="16"/>
        <v>42095</v>
      </c>
      <c r="GU5" s="47">
        <f t="shared" si="16"/>
        <v>42125</v>
      </c>
      <c r="GV5" s="47">
        <f t="shared" si="16"/>
        <v>42156</v>
      </c>
      <c r="GW5" s="47">
        <f t="shared" si="16"/>
        <v>42186</v>
      </c>
      <c r="GX5" s="47">
        <f t="shared" si="16"/>
        <v>42217</v>
      </c>
      <c r="GY5" s="47">
        <f t="shared" si="16"/>
        <v>42248</v>
      </c>
      <c r="GZ5" s="47">
        <f t="shared" si="16"/>
        <v>42278</v>
      </c>
      <c r="HA5" s="47">
        <f t="shared" si="16"/>
        <v>42309</v>
      </c>
      <c r="HB5" s="47">
        <f t="shared" si="16"/>
        <v>42339</v>
      </c>
      <c r="HC5" s="48" t="str">
        <f t="shared" si="16"/>
        <v>2015</v>
      </c>
      <c r="HD5" s="47">
        <f t="shared" si="16"/>
        <v>42370</v>
      </c>
      <c r="HE5" s="47">
        <f t="shared" si="16"/>
        <v>42401</v>
      </c>
      <c r="HF5" s="47">
        <f t="shared" si="16"/>
        <v>42430</v>
      </c>
      <c r="HG5" s="47">
        <f t="shared" si="16"/>
        <v>42461</v>
      </c>
      <c r="HH5" s="47">
        <f t="shared" si="16"/>
        <v>42491</v>
      </c>
      <c r="HI5" s="47">
        <f t="shared" si="16"/>
        <v>42522</v>
      </c>
      <c r="HJ5" s="47">
        <f t="shared" si="16"/>
        <v>42552</v>
      </c>
      <c r="HK5" s="47">
        <f t="shared" si="16"/>
        <v>42583</v>
      </c>
      <c r="HL5" s="47">
        <f t="shared" si="16"/>
        <v>42614</v>
      </c>
      <c r="HM5" s="47">
        <f t="shared" si="16"/>
        <v>42644</v>
      </c>
      <c r="HN5" s="47">
        <f t="shared" si="16"/>
        <v>42675</v>
      </c>
      <c r="HO5" s="47">
        <f t="shared" si="16"/>
        <v>42705</v>
      </c>
      <c r="HP5" s="48" t="str">
        <f t="shared" ref="HP5:KC5" si="17">+IF(MONTH(HN5)&lt;&gt;12,IF(MONTH(HO5)=12,TEXT(HO5,"YYYY"),EDATE(HO5,1)),EDATE(HN5,1))</f>
        <v>2016</v>
      </c>
      <c r="HQ5" s="47">
        <f t="shared" si="17"/>
        <v>42736</v>
      </c>
      <c r="HR5" s="47">
        <f t="shared" si="17"/>
        <v>42767</v>
      </c>
      <c r="HS5" s="47">
        <f t="shared" si="17"/>
        <v>42795</v>
      </c>
      <c r="HT5" s="47">
        <f t="shared" si="17"/>
        <v>42826</v>
      </c>
      <c r="HU5" s="47">
        <f t="shared" si="17"/>
        <v>42856</v>
      </c>
      <c r="HV5" s="47">
        <f t="shared" si="17"/>
        <v>42887</v>
      </c>
      <c r="HW5" s="47">
        <f t="shared" si="17"/>
        <v>42917</v>
      </c>
      <c r="HX5" s="47">
        <f t="shared" si="17"/>
        <v>42948</v>
      </c>
      <c r="HY5" s="47">
        <f t="shared" si="17"/>
        <v>42979</v>
      </c>
      <c r="HZ5" s="47">
        <f t="shared" si="17"/>
        <v>43009</v>
      </c>
      <c r="IA5" s="47">
        <f t="shared" si="17"/>
        <v>43040</v>
      </c>
      <c r="IB5" s="47">
        <f t="shared" si="17"/>
        <v>43070</v>
      </c>
      <c r="IC5" s="48" t="str">
        <f t="shared" si="17"/>
        <v>2017</v>
      </c>
      <c r="ID5" s="47">
        <f t="shared" si="17"/>
        <v>43101</v>
      </c>
      <c r="IE5" s="47">
        <f t="shared" si="17"/>
        <v>43132</v>
      </c>
      <c r="IF5" s="47">
        <f t="shared" si="17"/>
        <v>43160</v>
      </c>
      <c r="IG5" s="47">
        <f t="shared" si="17"/>
        <v>43191</v>
      </c>
      <c r="IH5" s="47">
        <f t="shared" si="17"/>
        <v>43221</v>
      </c>
      <c r="II5" s="47">
        <f t="shared" si="17"/>
        <v>43252</v>
      </c>
      <c r="IJ5" s="47">
        <f t="shared" si="17"/>
        <v>43282</v>
      </c>
      <c r="IK5" s="47">
        <f t="shared" si="17"/>
        <v>43313</v>
      </c>
      <c r="IL5" s="47">
        <f t="shared" si="17"/>
        <v>43344</v>
      </c>
      <c r="IM5" s="47">
        <f t="shared" si="17"/>
        <v>43374</v>
      </c>
      <c r="IN5" s="47">
        <f t="shared" si="17"/>
        <v>43405</v>
      </c>
      <c r="IO5" s="47">
        <f t="shared" si="17"/>
        <v>43435</v>
      </c>
      <c r="IP5" s="48" t="str">
        <f t="shared" si="17"/>
        <v>2018</v>
      </c>
      <c r="IQ5" s="47">
        <f t="shared" si="17"/>
        <v>43466</v>
      </c>
      <c r="IR5" s="47">
        <f t="shared" si="17"/>
        <v>43497</v>
      </c>
      <c r="IS5" s="47">
        <f t="shared" si="17"/>
        <v>43525</v>
      </c>
      <c r="IT5" s="47">
        <f t="shared" si="17"/>
        <v>43556</v>
      </c>
      <c r="IU5" s="47">
        <f t="shared" si="17"/>
        <v>43586</v>
      </c>
      <c r="IV5" s="47">
        <f t="shared" si="17"/>
        <v>43617</v>
      </c>
      <c r="IW5" s="47">
        <f t="shared" si="17"/>
        <v>43647</v>
      </c>
      <c r="IX5" s="47">
        <f t="shared" si="17"/>
        <v>43678</v>
      </c>
      <c r="IY5" s="47">
        <f t="shared" si="17"/>
        <v>43709</v>
      </c>
      <c r="IZ5" s="47">
        <f t="shared" si="17"/>
        <v>43739</v>
      </c>
      <c r="JA5" s="47">
        <f t="shared" si="17"/>
        <v>43770</v>
      </c>
      <c r="JB5" s="47">
        <f t="shared" si="17"/>
        <v>43800</v>
      </c>
      <c r="JC5" s="48" t="str">
        <f t="shared" si="17"/>
        <v>2019</v>
      </c>
      <c r="JD5" s="47">
        <f t="shared" si="17"/>
        <v>43831</v>
      </c>
      <c r="JE5" s="47">
        <f t="shared" si="17"/>
        <v>43862</v>
      </c>
      <c r="JF5" s="47">
        <f t="shared" si="17"/>
        <v>43891</v>
      </c>
      <c r="JG5" s="47">
        <f t="shared" si="17"/>
        <v>43922</v>
      </c>
      <c r="JH5" s="47">
        <f t="shared" si="17"/>
        <v>43952</v>
      </c>
      <c r="JI5" s="47">
        <f t="shared" si="17"/>
        <v>43983</v>
      </c>
      <c r="JJ5" s="47">
        <f t="shared" si="17"/>
        <v>44013</v>
      </c>
      <c r="JK5" s="47">
        <f t="shared" si="17"/>
        <v>44044</v>
      </c>
      <c r="JL5" s="47">
        <f t="shared" si="17"/>
        <v>44075</v>
      </c>
      <c r="JM5" s="47">
        <f t="shared" si="17"/>
        <v>44105</v>
      </c>
      <c r="JN5" s="47">
        <f t="shared" si="17"/>
        <v>44136</v>
      </c>
      <c r="JO5" s="47">
        <f t="shared" si="17"/>
        <v>44166</v>
      </c>
      <c r="JP5" s="48" t="str">
        <f t="shared" si="17"/>
        <v>2020</v>
      </c>
      <c r="JQ5" s="47">
        <f t="shared" si="17"/>
        <v>44197</v>
      </c>
      <c r="JR5" s="47">
        <f t="shared" si="17"/>
        <v>44228</v>
      </c>
      <c r="JS5" s="47">
        <f t="shared" si="17"/>
        <v>44256</v>
      </c>
      <c r="JT5" s="47">
        <f t="shared" si="17"/>
        <v>44287</v>
      </c>
      <c r="JU5" s="47">
        <f t="shared" si="17"/>
        <v>44317</v>
      </c>
      <c r="JV5" s="47">
        <f t="shared" si="17"/>
        <v>44348</v>
      </c>
      <c r="JW5" s="47">
        <f t="shared" si="17"/>
        <v>44378</v>
      </c>
      <c r="JX5" s="47">
        <f t="shared" si="17"/>
        <v>44409</v>
      </c>
      <c r="JY5" s="47">
        <f t="shared" si="17"/>
        <v>44440</v>
      </c>
      <c r="JZ5" s="47">
        <f t="shared" si="17"/>
        <v>44470</v>
      </c>
      <c r="KA5" s="47">
        <f t="shared" si="17"/>
        <v>44501</v>
      </c>
      <c r="KB5" s="47">
        <f t="shared" si="17"/>
        <v>44531</v>
      </c>
      <c r="KC5" s="48" t="str">
        <f t="shared" si="17"/>
        <v>2021</v>
      </c>
      <c r="KD5" s="47">
        <f t="shared" ref="KD5:LP5" si="18">+IF(MONTH(KB5)&lt;&gt;12,IF(MONTH(KC5)=12,TEXT(KC5,"YYYY"),EDATE(KC5,1)),EDATE(KB5,1))</f>
        <v>44562</v>
      </c>
      <c r="KE5" s="47">
        <f t="shared" si="18"/>
        <v>44593</v>
      </c>
      <c r="KF5" s="47">
        <f t="shared" si="18"/>
        <v>44621</v>
      </c>
      <c r="KG5" s="47">
        <f t="shared" si="18"/>
        <v>44652</v>
      </c>
      <c r="KH5" s="47">
        <f t="shared" si="18"/>
        <v>44682</v>
      </c>
      <c r="KI5" s="47">
        <f t="shared" si="18"/>
        <v>44713</v>
      </c>
      <c r="KJ5" s="47">
        <f t="shared" si="18"/>
        <v>44743</v>
      </c>
      <c r="KK5" s="47">
        <f t="shared" si="18"/>
        <v>44774</v>
      </c>
      <c r="KL5" s="47">
        <f t="shared" si="18"/>
        <v>44805</v>
      </c>
      <c r="KM5" s="47">
        <f t="shared" si="18"/>
        <v>44835</v>
      </c>
      <c r="KN5" s="47">
        <f t="shared" si="18"/>
        <v>44866</v>
      </c>
      <c r="KO5" s="47">
        <f t="shared" si="18"/>
        <v>44896</v>
      </c>
      <c r="KP5" s="48" t="str">
        <f t="shared" si="18"/>
        <v>2022</v>
      </c>
      <c r="KQ5" s="47">
        <f t="shared" si="18"/>
        <v>44927</v>
      </c>
      <c r="KR5" s="47">
        <f t="shared" si="18"/>
        <v>44958</v>
      </c>
      <c r="KS5" s="47">
        <f t="shared" si="18"/>
        <v>44986</v>
      </c>
      <c r="KT5" s="47">
        <f t="shared" si="18"/>
        <v>45017</v>
      </c>
      <c r="KU5" s="47">
        <f t="shared" si="18"/>
        <v>45047</v>
      </c>
      <c r="KV5" s="47">
        <f t="shared" si="18"/>
        <v>45078</v>
      </c>
      <c r="KW5" s="47">
        <f t="shared" si="18"/>
        <v>45108</v>
      </c>
      <c r="KX5" s="47">
        <f t="shared" si="18"/>
        <v>45139</v>
      </c>
      <c r="KY5" s="47">
        <f t="shared" si="18"/>
        <v>45170</v>
      </c>
      <c r="KZ5" s="47">
        <f t="shared" si="18"/>
        <v>45200</v>
      </c>
      <c r="LA5" s="47">
        <f t="shared" si="18"/>
        <v>45231</v>
      </c>
      <c r="LB5" s="47">
        <f t="shared" si="18"/>
        <v>45261</v>
      </c>
      <c r="LC5" s="48" t="str">
        <f t="shared" si="18"/>
        <v>2023</v>
      </c>
      <c r="LD5" s="47">
        <f t="shared" si="18"/>
        <v>45292</v>
      </c>
      <c r="LE5" s="47">
        <f t="shared" si="18"/>
        <v>45323</v>
      </c>
      <c r="LF5" s="47">
        <f t="shared" si="18"/>
        <v>45352</v>
      </c>
      <c r="LG5" s="47">
        <f t="shared" si="18"/>
        <v>45383</v>
      </c>
      <c r="LH5" s="47">
        <f t="shared" si="18"/>
        <v>45413</v>
      </c>
      <c r="LI5" s="47">
        <f t="shared" si="18"/>
        <v>45444</v>
      </c>
      <c r="LJ5" s="47">
        <f t="shared" si="18"/>
        <v>45474</v>
      </c>
      <c r="LK5" s="47">
        <f t="shared" si="18"/>
        <v>45505</v>
      </c>
      <c r="LL5" s="47">
        <f t="shared" si="18"/>
        <v>45536</v>
      </c>
      <c r="LM5" s="47">
        <f t="shared" si="18"/>
        <v>45566</v>
      </c>
      <c r="LN5" s="47">
        <f>+IF(MONTH(LL5)&lt;&gt;12,IF(MONTH(LM5)=12,TEXT(LM5,"YYYY"),EDATE(LM5,1)),EDATE(LL5,1))</f>
        <v>45597</v>
      </c>
      <c r="LO5" s="47">
        <f t="shared" si="18"/>
        <v>45627</v>
      </c>
      <c r="LP5" s="48" t="str">
        <f t="shared" si="18"/>
        <v>2024</v>
      </c>
      <c r="LQ5" s="47">
        <f t="shared" ref="LQ5" si="19">+IF(MONTH(LO5)&lt;&gt;12,IF(MONTH(LP5)=12,TEXT(LP5,"YYYY"),EDATE(LP5,1)),EDATE(LO5,1))</f>
        <v>45658</v>
      </c>
      <c r="LR5" s="47">
        <f t="shared" ref="LR5" si="20">+IF(MONTH(LP5)&lt;&gt;12,IF(MONTH(LQ5)=12,TEXT(LQ5,"YYYY"),EDATE(LQ5,1)),EDATE(LP5,1))</f>
        <v>45689</v>
      </c>
      <c r="LS5" s="47">
        <f t="shared" ref="LS5" si="21">+IF(MONTH(LQ5)&lt;&gt;12,IF(MONTH(LR5)=12,TEXT(LR5,"YYYY"),EDATE(LR5,1)),EDATE(LQ5,1))</f>
        <v>45717</v>
      </c>
      <c r="LT5" s="47">
        <f t="shared" ref="LT5" si="22">+IF(MONTH(LR5)&lt;&gt;12,IF(MONTH(LS5)=12,TEXT(LS5,"YYYY"),EDATE(LS5,1)),EDATE(LR5,1))</f>
        <v>45748</v>
      </c>
      <c r="LU5" s="47">
        <f t="shared" ref="LU5" si="23">+IF(MONTH(LS5)&lt;&gt;12,IF(MONTH(LT5)=12,TEXT(LT5,"YYYY"),EDATE(LT5,1)),EDATE(LS5,1))</f>
        <v>45778</v>
      </c>
      <c r="LV5" s="47">
        <f t="shared" ref="LV5" si="24">+IF(MONTH(LT5)&lt;&gt;12,IF(MONTH(LU5)=12,TEXT(LU5,"YYYY"),EDATE(LU5,1)),EDATE(LT5,1))</f>
        <v>45809</v>
      </c>
      <c r="LW5" s="47">
        <f t="shared" ref="LW5" si="25">+IF(MONTH(LU5)&lt;&gt;12,IF(MONTH(LV5)=12,TEXT(LV5,"YYYY"),EDATE(LV5,1)),EDATE(LU5,1))</f>
        <v>45839</v>
      </c>
      <c r="LX5" s="47">
        <f t="shared" ref="LX5" si="26">+IF(MONTH(LV5)&lt;&gt;12,IF(MONTH(LW5)=12,TEXT(LW5,"YYYY"),EDATE(LW5,1)),EDATE(LV5,1))</f>
        <v>45870</v>
      </c>
      <c r="LY5" s="47">
        <f t="shared" ref="LY5" si="27">+IF(MONTH(LW5)&lt;&gt;12,IF(MONTH(LX5)=12,TEXT(LX5,"YYYY"),EDATE(LX5,1)),EDATE(LW5,1))</f>
        <v>45901</v>
      </c>
      <c r="LZ5" s="47">
        <f t="shared" ref="LZ5" si="28">+IF(MONTH(LX5)&lt;&gt;12,IF(MONTH(LY5)=12,TEXT(LY5,"YYYY"),EDATE(LY5,1)),EDATE(LX5,1))</f>
        <v>45931</v>
      </c>
      <c r="MA5" s="47">
        <f>+IF(MONTH(LY5)&lt;&gt;12,IF(MONTH(LZ5)=12,TEXT(LZ5,"YYYY"),EDATE(LZ5,1)),EDATE(LY5,1))</f>
        <v>45962</v>
      </c>
      <c r="MB5" s="47">
        <f t="shared" ref="MB5" si="29">+IF(MONTH(LZ5)&lt;&gt;12,IF(MONTH(MA5)=12,TEXT(MA5,"YYYY"),EDATE(MA5,1)),EDATE(LZ5,1))</f>
        <v>45992</v>
      </c>
      <c r="MC5" s="48" t="str">
        <f t="shared" ref="MC5" si="30">+IF(MONTH(MA5)&lt;&gt;12,IF(MONTH(MB5)=12,TEXT(MB5,"YYYY"),EDATE(MB5,1)),EDATE(MA5,1))</f>
        <v>2025</v>
      </c>
      <c r="MD5" s="47">
        <f t="shared" ref="MD5" si="31">+IF(MONTH(MB5)&lt;&gt;12,IF(MONTH(MC5)=12,TEXT(MC5,"YYYY"),EDATE(MC5,1)),EDATE(MB5,1))</f>
        <v>46023</v>
      </c>
      <c r="ME5" s="47">
        <f t="shared" ref="ME5" si="32">+IF(MONTH(MC5)&lt;&gt;12,IF(MONTH(MD5)=12,TEXT(MD5,"YYYY"),EDATE(MD5,1)),EDATE(MC5,1))</f>
        <v>46054</v>
      </c>
      <c r="MF5" s="47">
        <f t="shared" ref="MF5" si="33">+IF(MONTH(MD5)&lt;&gt;12,IF(MONTH(ME5)=12,TEXT(ME5,"YYYY"),EDATE(ME5,1)),EDATE(MD5,1))</f>
        <v>46082</v>
      </c>
      <c r="MG5" s="47">
        <f t="shared" ref="MG5" si="34">+IF(MONTH(ME5)&lt;&gt;12,IF(MONTH(MF5)=12,TEXT(MF5,"YYYY"),EDATE(MF5,1)),EDATE(ME5,1))</f>
        <v>46113</v>
      </c>
      <c r="MH5" s="47">
        <f t="shared" ref="MH5" si="35">+IF(MONTH(MF5)&lt;&gt;12,IF(MONTH(MG5)=12,TEXT(MG5,"YYYY"),EDATE(MG5,1)),EDATE(MF5,1))</f>
        <v>46143</v>
      </c>
      <c r="MI5" s="47">
        <f t="shared" ref="MI5" si="36">+IF(MONTH(MG5)&lt;&gt;12,IF(MONTH(MH5)=12,TEXT(MH5,"YYYY"),EDATE(MH5,1)),EDATE(MG5,1))</f>
        <v>46174</v>
      </c>
      <c r="MJ5" s="47">
        <f t="shared" ref="MJ5" si="37">+IF(MONTH(MH5)&lt;&gt;12,IF(MONTH(MI5)=12,TEXT(MI5,"YYYY"),EDATE(MI5,1)),EDATE(MH5,1))</f>
        <v>46204</v>
      </c>
      <c r="MK5" s="47">
        <f t="shared" ref="MK5" si="38">+IF(MONTH(MI5)&lt;&gt;12,IF(MONTH(MJ5)=12,TEXT(MJ5,"YYYY"),EDATE(MJ5,1)),EDATE(MI5,1))</f>
        <v>46235</v>
      </c>
      <c r="ML5" s="47">
        <f t="shared" ref="ML5" si="39">+IF(MONTH(MJ5)&lt;&gt;12,IF(MONTH(MK5)=12,TEXT(MK5,"YYYY"),EDATE(MK5,1)),EDATE(MJ5,1))</f>
        <v>46266</v>
      </c>
      <c r="MM5" s="47">
        <f t="shared" ref="MM5" si="40">+IF(MONTH(MK5)&lt;&gt;12,IF(MONTH(ML5)=12,TEXT(ML5,"YYYY"),EDATE(ML5,1)),EDATE(MK5,1))</f>
        <v>46296</v>
      </c>
      <c r="MN5" s="47">
        <f>+IF(MONTH(ML5)&lt;&gt;12,IF(MONTH(MM5)=12,TEXT(MM5,"YYYY"),EDATE(MM5,1)),EDATE(ML5,1))</f>
        <v>46327</v>
      </c>
      <c r="MO5" s="47">
        <f t="shared" ref="MO5" si="41">+IF(MONTH(MM5)&lt;&gt;12,IF(MONTH(MN5)=12,TEXT(MN5,"YYYY"),EDATE(MN5,1)),EDATE(MM5,1))</f>
        <v>46357</v>
      </c>
      <c r="MP5" s="48" t="str">
        <f t="shared" ref="MP5" si="42">+IF(MONTH(MN5)&lt;&gt;12,IF(MONTH(MO5)=12,TEXT(MO5,"YYYY"),EDATE(MO5,1)),EDATE(MN5,1))</f>
        <v>2026</v>
      </c>
    </row>
    <row r="6" spans="1:354" s="5" customFormat="1">
      <c r="B6" s="9"/>
      <c r="D6" s="56"/>
      <c r="E6" s="56"/>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c r="AL6" s="56"/>
      <c r="AM6" s="56"/>
      <c r="AN6" s="56"/>
      <c r="AO6" s="56"/>
      <c r="AP6" s="56"/>
      <c r="AQ6" s="56"/>
      <c r="AR6" s="56"/>
      <c r="AS6" s="56"/>
      <c r="AT6" s="56"/>
      <c r="AU6" s="56"/>
      <c r="AV6" s="56"/>
      <c r="AW6" s="56"/>
      <c r="AX6" s="56"/>
      <c r="AY6" s="56"/>
      <c r="AZ6" s="56"/>
      <c r="BA6" s="56"/>
      <c r="BB6" s="56"/>
      <c r="BC6" s="56"/>
      <c r="BD6" s="56"/>
      <c r="BE6" s="56"/>
      <c r="BF6" s="56"/>
      <c r="BG6" s="56"/>
      <c r="BH6" s="56"/>
      <c r="BI6" s="56"/>
      <c r="BJ6" s="56"/>
      <c r="BK6" s="56"/>
      <c r="BL6" s="56"/>
      <c r="BM6" s="56"/>
      <c r="BN6" s="56"/>
      <c r="BO6" s="56"/>
      <c r="BP6" s="56"/>
      <c r="BQ6" s="56"/>
      <c r="BR6" s="56"/>
      <c r="BS6" s="56"/>
      <c r="BT6" s="56"/>
      <c r="BU6" s="56"/>
      <c r="BV6" s="56"/>
      <c r="BW6" s="56"/>
      <c r="BX6" s="56"/>
      <c r="BY6" s="56"/>
      <c r="BZ6" s="56"/>
      <c r="CA6" s="56"/>
      <c r="CB6" s="56"/>
      <c r="CC6" s="56"/>
      <c r="CD6" s="56"/>
      <c r="CE6" s="56"/>
      <c r="CF6" s="56"/>
      <c r="CG6" s="56"/>
      <c r="CH6" s="56"/>
      <c r="CI6" s="56"/>
      <c r="CJ6" s="56"/>
      <c r="CK6" s="56"/>
      <c r="CL6" s="56"/>
      <c r="CM6" s="56"/>
      <c r="CN6" s="56"/>
      <c r="CO6" s="56"/>
      <c r="CP6" s="56"/>
      <c r="CQ6" s="56"/>
      <c r="CR6" s="56"/>
      <c r="CS6" s="56"/>
      <c r="CT6" s="56"/>
      <c r="CU6" s="56"/>
      <c r="CV6" s="56"/>
      <c r="CW6" s="56"/>
      <c r="CX6" s="56"/>
      <c r="CY6" s="56"/>
      <c r="CZ6" s="56"/>
      <c r="DA6" s="56"/>
      <c r="DB6" s="56"/>
      <c r="DC6" s="56"/>
      <c r="DD6" s="56"/>
      <c r="DE6" s="56"/>
      <c r="DF6" s="56"/>
      <c r="DG6" s="56"/>
      <c r="DH6" s="56"/>
      <c r="DI6" s="56"/>
      <c r="DJ6" s="56"/>
      <c r="DK6" s="56"/>
      <c r="DL6" s="56"/>
      <c r="DM6" s="56"/>
      <c r="DN6" s="56"/>
      <c r="DO6" s="56"/>
      <c r="DP6" s="56"/>
      <c r="DQ6" s="56"/>
      <c r="DR6" s="56"/>
      <c r="DS6" s="56"/>
      <c r="DT6" s="56"/>
      <c r="DU6" s="56"/>
      <c r="DV6" s="56"/>
      <c r="DW6" s="56"/>
      <c r="DX6" s="56"/>
      <c r="DY6" s="56"/>
      <c r="DZ6" s="56"/>
      <c r="EA6" s="56"/>
      <c r="EB6" s="56"/>
      <c r="EC6" s="56"/>
      <c r="ED6" s="56"/>
      <c r="EE6" s="56"/>
      <c r="EF6" s="56"/>
      <c r="EG6" s="56"/>
      <c r="EH6" s="56"/>
      <c r="EI6" s="56"/>
      <c r="EJ6" s="56"/>
      <c r="EK6" s="56"/>
      <c r="EL6" s="56"/>
      <c r="EM6" s="56"/>
      <c r="EN6" s="56"/>
      <c r="EO6" s="56"/>
      <c r="EP6" s="56"/>
      <c r="EQ6" s="56"/>
      <c r="ER6" s="56"/>
      <c r="ES6" s="56"/>
      <c r="ET6" s="56"/>
      <c r="EU6" s="56"/>
      <c r="EV6" s="56"/>
      <c r="EW6" s="56"/>
      <c r="EX6" s="56"/>
      <c r="EY6" s="56"/>
      <c r="EZ6" s="56"/>
      <c r="FA6" s="56"/>
      <c r="FB6" s="56"/>
      <c r="FC6" s="56"/>
      <c r="FD6" s="56"/>
      <c r="FE6" s="56"/>
      <c r="FF6" s="56"/>
      <c r="FG6" s="56"/>
      <c r="FH6" s="56"/>
      <c r="FI6" s="56"/>
      <c r="FJ6" s="56"/>
      <c r="FK6" s="56"/>
      <c r="FL6" s="56"/>
      <c r="FM6" s="56"/>
      <c r="FN6" s="56"/>
      <c r="FO6" s="56"/>
      <c r="FP6" s="56"/>
      <c r="FQ6" s="56"/>
      <c r="FR6" s="56"/>
      <c r="FS6" s="56"/>
      <c r="FT6" s="56"/>
      <c r="FU6" s="56"/>
      <c r="FV6" s="56"/>
      <c r="FW6" s="56"/>
      <c r="FX6" s="56"/>
      <c r="FY6" s="56"/>
      <c r="FZ6" s="56"/>
      <c r="GA6" s="56"/>
      <c r="GB6" s="56"/>
      <c r="GC6" s="56"/>
      <c r="GD6" s="56"/>
      <c r="GE6" s="56"/>
      <c r="GF6" s="56"/>
      <c r="GG6" s="56"/>
      <c r="GH6" s="56"/>
      <c r="GI6" s="56"/>
      <c r="GJ6" s="56"/>
      <c r="GK6" s="56"/>
      <c r="GL6" s="56"/>
      <c r="GM6" s="56"/>
      <c r="GN6" s="56"/>
      <c r="GO6" s="56"/>
      <c r="GP6" s="56"/>
      <c r="GQ6" s="56"/>
      <c r="GR6" s="56"/>
      <c r="GS6" s="56"/>
      <c r="GT6" s="56"/>
      <c r="GU6" s="56"/>
      <c r="GV6" s="56"/>
      <c r="GW6" s="56"/>
      <c r="GX6" s="56"/>
      <c r="GY6" s="56"/>
      <c r="GZ6" s="56"/>
      <c r="HA6" s="56"/>
      <c r="HB6" s="56"/>
      <c r="HC6" s="56"/>
      <c r="HD6" s="56"/>
      <c r="HE6" s="56"/>
      <c r="HF6" s="56"/>
      <c r="HG6" s="56"/>
      <c r="HH6" s="56"/>
      <c r="HI6" s="56"/>
      <c r="HJ6" s="56"/>
      <c r="HK6" s="56"/>
      <c r="HL6" s="56"/>
      <c r="HM6" s="56"/>
      <c r="HN6" s="56"/>
      <c r="HO6" s="56"/>
      <c r="HP6" s="56"/>
      <c r="HQ6" s="56"/>
      <c r="HR6" s="56"/>
      <c r="HS6" s="56"/>
      <c r="HT6" s="56"/>
      <c r="HU6" s="56"/>
      <c r="HV6" s="56"/>
      <c r="HW6" s="56"/>
      <c r="HX6" s="56"/>
      <c r="HY6" s="56"/>
      <c r="HZ6" s="56"/>
      <c r="IA6" s="56"/>
      <c r="IB6" s="56"/>
      <c r="IC6" s="56"/>
      <c r="ID6" s="56"/>
      <c r="IE6" s="56"/>
      <c r="IF6" s="56"/>
      <c r="IG6" s="56"/>
      <c r="IH6" s="56"/>
      <c r="II6" s="56"/>
      <c r="IJ6" s="56"/>
      <c r="IK6" s="56"/>
      <c r="IL6" s="56"/>
      <c r="IM6" s="56"/>
      <c r="IN6" s="56"/>
      <c r="IO6" s="56"/>
      <c r="IP6" s="56"/>
      <c r="IQ6" s="56"/>
      <c r="IR6" s="56"/>
      <c r="IS6" s="56"/>
      <c r="IT6" s="56"/>
      <c r="IU6" s="56"/>
      <c r="IV6" s="56"/>
      <c r="IW6" s="56"/>
      <c r="IX6" s="56"/>
      <c r="IY6" s="56"/>
      <c r="IZ6" s="56"/>
      <c r="JA6" s="56"/>
      <c r="JB6" s="56"/>
      <c r="JC6" s="56"/>
      <c r="JD6" s="56"/>
      <c r="JE6" s="56"/>
      <c r="JF6" s="56"/>
      <c r="JG6" s="56"/>
      <c r="JH6" s="56"/>
      <c r="JI6" s="56"/>
      <c r="JJ6" s="56"/>
      <c r="JK6" s="56"/>
      <c r="JL6" s="56"/>
      <c r="JM6" s="56"/>
      <c r="JN6" s="56"/>
      <c r="JO6" s="56"/>
      <c r="JP6" s="56"/>
      <c r="JQ6" s="56"/>
      <c r="JR6" s="56"/>
      <c r="JS6" s="56"/>
      <c r="JT6" s="56"/>
      <c r="JU6" s="56"/>
      <c r="JV6" s="56"/>
      <c r="JW6" s="56"/>
      <c r="JX6" s="56"/>
      <c r="JY6" s="56"/>
      <c r="JZ6" s="56"/>
      <c r="KA6" s="56"/>
      <c r="KB6" s="56"/>
      <c r="KC6" s="56"/>
      <c r="KD6" s="56"/>
      <c r="KE6" s="56"/>
      <c r="KF6" s="56"/>
      <c r="KG6" s="56"/>
      <c r="KH6" s="56"/>
      <c r="KI6" s="56"/>
      <c r="KJ6" s="56"/>
      <c r="KK6" s="56"/>
      <c r="KL6" s="56"/>
      <c r="KM6" s="56"/>
      <c r="KN6" s="56"/>
      <c r="KO6" s="56"/>
      <c r="KP6" s="56"/>
      <c r="KQ6" s="56"/>
      <c r="KR6" s="56"/>
      <c r="KS6" s="56"/>
      <c r="KT6" s="56"/>
      <c r="KU6" s="56"/>
      <c r="KV6" s="56"/>
      <c r="KW6" s="56"/>
      <c r="KX6" s="56"/>
      <c r="KY6" s="56"/>
      <c r="KZ6" s="56"/>
      <c r="LA6" s="56"/>
      <c r="LB6" s="56"/>
      <c r="LC6" s="56"/>
      <c r="LD6" s="56"/>
      <c r="LE6" s="56"/>
      <c r="LF6" s="56"/>
      <c r="LG6" s="56"/>
      <c r="LH6" s="56"/>
      <c r="LI6" s="56"/>
      <c r="LJ6" s="56"/>
      <c r="LK6" s="56"/>
      <c r="LL6" s="56"/>
      <c r="LM6" s="56"/>
      <c r="LN6" s="56"/>
      <c r="LO6" s="56"/>
      <c r="LP6" s="56"/>
      <c r="LQ6" s="56"/>
      <c r="LR6" s="56"/>
      <c r="LS6" s="56"/>
      <c r="LT6" s="56"/>
      <c r="LU6" s="56"/>
      <c r="LV6" s="56"/>
      <c r="LW6" s="56"/>
      <c r="LX6" s="56"/>
      <c r="LY6" s="56"/>
      <c r="LZ6" s="56"/>
      <c r="MA6" s="56"/>
      <c r="MB6" s="56"/>
      <c r="MC6" s="56"/>
      <c r="MD6" s="56"/>
      <c r="ME6" s="56"/>
      <c r="MF6" s="56"/>
      <c r="MG6" s="56"/>
      <c r="MH6" s="56"/>
      <c r="MI6" s="56"/>
      <c r="MJ6" s="56"/>
      <c r="MK6" s="56"/>
      <c r="ML6" s="56"/>
      <c r="MM6" s="56"/>
      <c r="MN6" s="56"/>
      <c r="MO6" s="56"/>
      <c r="MP6" s="56"/>
    </row>
    <row r="7" spans="1:354" s="5" customFormat="1">
      <c r="B7" s="9"/>
      <c r="C7" s="103" t="s">
        <v>494</v>
      </c>
      <c r="D7" s="241"/>
      <c r="E7" s="241"/>
      <c r="F7" s="241"/>
      <c r="G7" s="241"/>
      <c r="H7" s="241"/>
      <c r="I7" s="241"/>
      <c r="J7" s="241"/>
      <c r="K7" s="241"/>
      <c r="L7" s="241"/>
      <c r="M7" s="241"/>
      <c r="N7" s="241"/>
      <c r="O7" s="241"/>
      <c r="P7" s="242"/>
      <c r="Q7" s="241"/>
      <c r="R7" s="241"/>
      <c r="S7" s="241"/>
      <c r="T7" s="241"/>
      <c r="U7" s="241"/>
      <c r="V7" s="241"/>
      <c r="W7" s="241"/>
      <c r="X7" s="241"/>
      <c r="Y7" s="241"/>
      <c r="Z7" s="241"/>
      <c r="AA7" s="241"/>
      <c r="AB7" s="241"/>
      <c r="AC7" s="242"/>
      <c r="AD7" s="241"/>
      <c r="AE7" s="241"/>
      <c r="AF7" s="241"/>
      <c r="AG7" s="241"/>
      <c r="AH7" s="241"/>
      <c r="AI7" s="241"/>
      <c r="AJ7" s="241"/>
      <c r="AK7" s="241"/>
      <c r="AL7" s="241"/>
      <c r="AM7" s="241"/>
      <c r="AN7" s="241"/>
      <c r="AO7" s="241"/>
      <c r="AP7" s="242"/>
      <c r="AQ7" s="241"/>
      <c r="AR7" s="241"/>
      <c r="AS7" s="241"/>
      <c r="AT7" s="241"/>
      <c r="AU7" s="241"/>
      <c r="AV7" s="241"/>
      <c r="AW7" s="241"/>
      <c r="AX7" s="241"/>
      <c r="AY7" s="241"/>
      <c r="AZ7" s="241"/>
      <c r="BA7" s="241"/>
      <c r="BB7" s="241"/>
      <c r="BC7" s="242"/>
      <c r="BD7" s="241"/>
      <c r="BE7" s="241"/>
      <c r="BF7" s="241"/>
      <c r="BG7" s="241"/>
      <c r="BH7" s="241"/>
      <c r="BI7" s="241"/>
      <c r="BJ7" s="241"/>
      <c r="BK7" s="241"/>
      <c r="BL7" s="241"/>
      <c r="BM7" s="241"/>
      <c r="BN7" s="241"/>
      <c r="BO7" s="241"/>
      <c r="BP7" s="242"/>
      <c r="BQ7" s="241"/>
      <c r="BR7" s="241"/>
      <c r="BS7" s="241"/>
      <c r="BT7" s="241"/>
      <c r="BU7" s="241"/>
      <c r="BV7" s="241"/>
      <c r="BW7" s="241"/>
      <c r="BX7" s="241"/>
      <c r="BY7" s="241"/>
      <c r="BZ7" s="241"/>
      <c r="CA7" s="241"/>
      <c r="CB7" s="241"/>
      <c r="CC7" s="242"/>
      <c r="CD7" s="241"/>
      <c r="CE7" s="241"/>
      <c r="CF7" s="241"/>
      <c r="CG7" s="241"/>
      <c r="CH7" s="241"/>
      <c r="CI7" s="241"/>
      <c r="CJ7" s="241"/>
      <c r="CK7" s="241"/>
      <c r="CL7" s="241"/>
      <c r="CM7" s="241"/>
      <c r="CN7" s="241"/>
      <c r="CO7" s="241"/>
      <c r="CP7" s="242"/>
      <c r="CQ7" s="241"/>
      <c r="CR7" s="241"/>
      <c r="CS7" s="241"/>
      <c r="CT7" s="241"/>
      <c r="CU7" s="241"/>
      <c r="CV7" s="241"/>
      <c r="CW7" s="241"/>
      <c r="CX7" s="241"/>
      <c r="CY7" s="241"/>
      <c r="CZ7" s="241"/>
      <c r="DA7" s="241"/>
      <c r="DB7" s="241"/>
      <c r="DC7" s="242"/>
      <c r="DD7" s="241"/>
      <c r="DE7" s="241"/>
      <c r="DF7" s="241"/>
      <c r="DG7" s="241"/>
      <c r="DH7" s="241"/>
      <c r="DI7" s="241"/>
      <c r="DJ7" s="241"/>
      <c r="DK7" s="241"/>
      <c r="DL7" s="241"/>
      <c r="DM7" s="241"/>
      <c r="DN7" s="241"/>
      <c r="DO7" s="241"/>
      <c r="DP7" s="242"/>
      <c r="DQ7" s="241"/>
      <c r="DR7" s="241"/>
      <c r="DS7" s="241"/>
      <c r="DT7" s="241"/>
      <c r="DU7" s="241"/>
      <c r="DV7" s="241"/>
      <c r="DW7" s="241"/>
      <c r="DX7" s="241"/>
      <c r="DY7" s="241"/>
      <c r="DZ7" s="241"/>
      <c r="EA7" s="241"/>
      <c r="EB7" s="241"/>
      <c r="EC7" s="242"/>
      <c r="ED7" s="241"/>
      <c r="EE7" s="241"/>
      <c r="EF7" s="241"/>
      <c r="EG7" s="241"/>
      <c r="EH7" s="241"/>
      <c r="EI7" s="241"/>
      <c r="EJ7" s="241"/>
      <c r="EK7" s="241"/>
      <c r="EL7" s="241"/>
      <c r="EM7" s="241"/>
      <c r="EN7" s="241"/>
      <c r="EO7" s="241"/>
      <c r="EP7" s="242"/>
      <c r="EQ7" s="241"/>
      <c r="ER7" s="241"/>
      <c r="ES7" s="241"/>
      <c r="ET7" s="241"/>
      <c r="EU7" s="241"/>
      <c r="EV7" s="241"/>
      <c r="EW7" s="241"/>
      <c r="EX7" s="241"/>
      <c r="EY7" s="241"/>
      <c r="EZ7" s="241"/>
      <c r="FA7" s="241"/>
      <c r="FB7" s="241"/>
      <c r="FC7" s="242"/>
      <c r="FD7" s="241"/>
      <c r="FE7" s="241"/>
      <c r="FF7" s="241"/>
      <c r="FG7" s="241"/>
      <c r="FH7" s="241"/>
      <c r="FI7" s="241"/>
      <c r="FJ7" s="241"/>
      <c r="FK7" s="241"/>
      <c r="FL7" s="241"/>
      <c r="FM7" s="241"/>
      <c r="FN7" s="241"/>
      <c r="FO7" s="241"/>
      <c r="FP7" s="242"/>
      <c r="FQ7" s="241"/>
      <c r="FR7" s="241"/>
      <c r="FS7" s="241"/>
      <c r="FT7" s="241"/>
      <c r="FU7" s="241"/>
      <c r="FV7" s="241"/>
      <c r="FW7" s="241"/>
      <c r="FX7" s="241"/>
      <c r="FY7" s="241"/>
      <c r="FZ7" s="241"/>
      <c r="GA7" s="241"/>
      <c r="GB7" s="241"/>
      <c r="GC7" s="242"/>
      <c r="GD7" s="241"/>
      <c r="GE7" s="241"/>
      <c r="GF7" s="241"/>
      <c r="GG7" s="241"/>
      <c r="GH7" s="241"/>
      <c r="GI7" s="241"/>
      <c r="GJ7" s="241"/>
      <c r="GK7" s="241"/>
      <c r="GL7" s="241"/>
      <c r="GM7" s="241"/>
      <c r="GN7" s="241"/>
      <c r="GO7" s="241"/>
      <c r="GP7" s="242"/>
      <c r="GQ7" s="241"/>
      <c r="GR7" s="241"/>
      <c r="GS7" s="241"/>
      <c r="GT7" s="241"/>
      <c r="GU7" s="241"/>
      <c r="GV7" s="241"/>
      <c r="GW7" s="241"/>
      <c r="GX7" s="241"/>
      <c r="GY7" s="241"/>
      <c r="GZ7" s="241"/>
      <c r="HA7" s="241"/>
      <c r="HB7" s="241"/>
      <c r="HC7" s="242"/>
      <c r="HD7" s="241"/>
      <c r="HE7" s="241"/>
      <c r="HF7" s="241"/>
      <c r="HG7" s="241"/>
      <c r="HH7" s="241"/>
      <c r="HI7" s="241"/>
      <c r="HJ7" s="241"/>
      <c r="HK7" s="241"/>
      <c r="HL7" s="241"/>
      <c r="HM7" s="241"/>
      <c r="HN7" s="241"/>
      <c r="HO7" s="241"/>
      <c r="HP7" s="242"/>
      <c r="HQ7" s="241"/>
      <c r="HR7" s="241"/>
      <c r="HS7" s="241"/>
      <c r="HT7" s="241"/>
      <c r="HU7" s="241"/>
      <c r="HV7" s="241"/>
      <c r="HW7" s="241"/>
      <c r="HX7" s="241"/>
      <c r="HY7" s="241"/>
      <c r="HZ7" s="241"/>
      <c r="IA7" s="241"/>
      <c r="IB7" s="241"/>
      <c r="IC7" s="242"/>
      <c r="ID7" s="241"/>
      <c r="IE7" s="241"/>
      <c r="IF7" s="241"/>
      <c r="IG7" s="241"/>
      <c r="IH7" s="241"/>
      <c r="II7" s="241"/>
      <c r="IJ7" s="241"/>
      <c r="IK7" s="241"/>
      <c r="IL7" s="241"/>
      <c r="IM7" s="241"/>
      <c r="IN7" s="241"/>
      <c r="IO7" s="241"/>
      <c r="IP7" s="242"/>
      <c r="IQ7" s="241"/>
      <c r="IR7" s="241"/>
      <c r="IS7" s="241"/>
      <c r="IT7" s="241"/>
      <c r="IU7" s="241"/>
      <c r="IV7" s="241"/>
      <c r="IW7" s="241"/>
      <c r="IX7" s="241"/>
      <c r="IY7" s="241"/>
      <c r="IZ7" s="241"/>
      <c r="JA7" s="241"/>
      <c r="JB7" s="241"/>
      <c r="JC7" s="242"/>
      <c r="JD7" s="241"/>
      <c r="JE7" s="241"/>
      <c r="JF7" s="241"/>
      <c r="JG7" s="241"/>
      <c r="JH7" s="241"/>
      <c r="JI7" s="241"/>
      <c r="JJ7" s="241"/>
      <c r="JK7" s="241"/>
      <c r="JL7" s="241"/>
      <c r="JM7" s="241"/>
      <c r="JN7" s="241"/>
      <c r="JO7" s="241"/>
      <c r="JP7" s="242"/>
      <c r="JQ7" s="241"/>
      <c r="JR7" s="241"/>
      <c r="JS7" s="241"/>
      <c r="JT7" s="241"/>
      <c r="JU7" s="241"/>
      <c r="JV7" s="241"/>
      <c r="JW7" s="241"/>
      <c r="JX7" s="241"/>
      <c r="JY7" s="241"/>
      <c r="JZ7" s="241"/>
      <c r="KA7" s="241"/>
      <c r="KB7" s="241"/>
      <c r="KC7" s="242"/>
      <c r="KD7" s="241"/>
      <c r="KE7" s="241"/>
      <c r="KF7" s="241"/>
      <c r="KG7" s="241"/>
      <c r="KH7" s="241"/>
      <c r="KI7" s="241"/>
      <c r="KJ7" s="241"/>
      <c r="KK7" s="241"/>
      <c r="KL7" s="241"/>
      <c r="KM7" s="241"/>
      <c r="KN7" s="241"/>
      <c r="KO7" s="241"/>
      <c r="KP7" s="242"/>
      <c r="KQ7" s="241"/>
      <c r="KR7" s="241"/>
      <c r="KS7" s="241"/>
      <c r="KT7" s="241"/>
      <c r="KU7" s="241"/>
      <c r="KV7" s="241"/>
      <c r="KW7" s="241"/>
      <c r="KX7" s="241"/>
      <c r="KY7" s="241"/>
      <c r="KZ7" s="241"/>
      <c r="LA7" s="241"/>
      <c r="LB7" s="241"/>
      <c r="LC7" s="242"/>
      <c r="LD7" s="241"/>
      <c r="LE7" s="241"/>
      <c r="LF7" s="241"/>
      <c r="LG7" s="241"/>
      <c r="LH7" s="241"/>
      <c r="LI7" s="241"/>
      <c r="LJ7" s="241"/>
      <c r="LK7" s="241"/>
      <c r="LL7" s="241"/>
      <c r="LM7" s="241"/>
      <c r="LN7" s="241"/>
      <c r="LO7" s="241"/>
      <c r="LP7" s="242"/>
      <c r="LQ7" s="241"/>
      <c r="LR7" s="241"/>
      <c r="LS7" s="241"/>
      <c r="LT7" s="241"/>
      <c r="LU7" s="241"/>
      <c r="LV7" s="241"/>
      <c r="LW7" s="241"/>
      <c r="LX7" s="241"/>
      <c r="LY7" s="241"/>
      <c r="LZ7" s="241"/>
      <c r="MA7" s="241"/>
      <c r="MB7" s="241"/>
      <c r="MC7" s="242"/>
      <c r="MD7" s="241"/>
      <c r="ME7" s="241"/>
      <c r="MF7" s="241"/>
      <c r="MG7" s="241"/>
      <c r="MH7" s="241"/>
      <c r="MI7" s="241"/>
      <c r="MJ7" s="241"/>
      <c r="MK7" s="241"/>
      <c r="ML7" s="241"/>
      <c r="MM7" s="241"/>
      <c r="MN7" s="241"/>
      <c r="MO7" s="241"/>
      <c r="MP7" s="242"/>
    </row>
    <row r="8" spans="1:354" s="59" customFormat="1" outlineLevel="1">
      <c r="A8" s="5"/>
      <c r="B8" s="9" t="s">
        <v>851</v>
      </c>
      <c r="C8" s="156" t="s">
        <v>492</v>
      </c>
      <c r="D8" s="243"/>
      <c r="E8" s="243"/>
      <c r="F8" s="243"/>
      <c r="G8" s="243"/>
      <c r="H8" s="243"/>
      <c r="I8" s="243"/>
      <c r="J8" s="243"/>
      <c r="K8" s="243"/>
      <c r="L8" s="243"/>
      <c r="M8" s="238"/>
      <c r="N8" s="238"/>
      <c r="O8" s="238"/>
      <c r="P8" s="244">
        <f>+IFERROR(SUM(D8:O8),"")</f>
        <v>0</v>
      </c>
      <c r="Q8" s="243"/>
      <c r="R8" s="243"/>
      <c r="S8" s="243"/>
      <c r="T8" s="243"/>
      <c r="U8" s="243"/>
      <c r="V8" s="243"/>
      <c r="W8" s="243"/>
      <c r="X8" s="243"/>
      <c r="Y8" s="243"/>
      <c r="Z8" s="238"/>
      <c r="AA8" s="238"/>
      <c r="AB8" s="238"/>
      <c r="AC8" s="244">
        <f>+IFERROR(SUM(Q8:AB8),"")</f>
        <v>0</v>
      </c>
      <c r="AD8" s="243"/>
      <c r="AE8" s="243"/>
      <c r="AF8" s="243"/>
      <c r="AG8" s="243"/>
      <c r="AH8" s="243"/>
      <c r="AI8" s="243"/>
      <c r="AJ8" s="243"/>
      <c r="AK8" s="243"/>
      <c r="AL8" s="243"/>
      <c r="AM8" s="238"/>
      <c r="AN8" s="238"/>
      <c r="AO8" s="238"/>
      <c r="AP8" s="244">
        <f>+IFERROR(SUM(AD8:AO8),"")</f>
        <v>0</v>
      </c>
      <c r="AQ8" s="243"/>
      <c r="AR8" s="243"/>
      <c r="AS8" s="243"/>
      <c r="AT8" s="243"/>
      <c r="AU8" s="243"/>
      <c r="AV8" s="243"/>
      <c r="AW8" s="243"/>
      <c r="AX8" s="243"/>
      <c r="AY8" s="243"/>
      <c r="AZ8" s="238"/>
      <c r="BA8" s="238"/>
      <c r="BB8" s="238"/>
      <c r="BC8" s="244">
        <f>+IFERROR(SUM(AQ8:BB8),"")</f>
        <v>0</v>
      </c>
      <c r="BD8" s="243"/>
      <c r="BE8" s="243"/>
      <c r="BF8" s="243"/>
      <c r="BG8" s="243"/>
      <c r="BH8" s="243"/>
      <c r="BI8" s="243"/>
      <c r="BJ8" s="243"/>
      <c r="BK8" s="243"/>
      <c r="BL8" s="243"/>
      <c r="BM8" s="238"/>
      <c r="BN8" s="238"/>
      <c r="BO8" s="238"/>
      <c r="BP8" s="244">
        <f>+IFERROR(SUM(BD8:BO8),"")</f>
        <v>0</v>
      </c>
      <c r="BQ8" s="243"/>
      <c r="BR8" s="243"/>
      <c r="BS8" s="243"/>
      <c r="BT8" s="243"/>
      <c r="BU8" s="243"/>
      <c r="BV8" s="243"/>
      <c r="BW8" s="243"/>
      <c r="BX8" s="243"/>
      <c r="BY8" s="243"/>
      <c r="BZ8" s="238"/>
      <c r="CA8" s="238"/>
      <c r="CB8" s="238"/>
      <c r="CC8" s="244">
        <f>+IFERROR(SUM(BQ8:CB8),"")</f>
        <v>0</v>
      </c>
      <c r="CD8" s="243"/>
      <c r="CE8" s="243"/>
      <c r="CF8" s="243"/>
      <c r="CG8" s="243"/>
      <c r="CH8" s="243"/>
      <c r="CI8" s="243"/>
      <c r="CJ8" s="243"/>
      <c r="CK8" s="243"/>
      <c r="CL8" s="243"/>
      <c r="CM8" s="238"/>
      <c r="CN8" s="238"/>
      <c r="CO8" s="238"/>
      <c r="CP8" s="244">
        <f>+IFERROR(SUM(CD8:CO8),"")</f>
        <v>0</v>
      </c>
      <c r="CQ8" s="243"/>
      <c r="CR8" s="243"/>
      <c r="CS8" s="243"/>
      <c r="CT8" s="243"/>
      <c r="CU8" s="243"/>
      <c r="CV8" s="243"/>
      <c r="CW8" s="243"/>
      <c r="CX8" s="243"/>
      <c r="CY8" s="243"/>
      <c r="CZ8" s="238"/>
      <c r="DA8" s="238"/>
      <c r="DB8" s="238"/>
      <c r="DC8" s="244">
        <f>+IFERROR(SUM(CQ8:DB8),"")</f>
        <v>0</v>
      </c>
      <c r="DD8" s="243"/>
      <c r="DE8" s="243"/>
      <c r="DF8" s="243"/>
      <c r="DG8" s="243"/>
      <c r="DH8" s="243"/>
      <c r="DI8" s="243"/>
      <c r="DJ8" s="243"/>
      <c r="DK8" s="243"/>
      <c r="DL8" s="243"/>
      <c r="DM8" s="238"/>
      <c r="DN8" s="238"/>
      <c r="DO8" s="238"/>
      <c r="DP8" s="244">
        <f>+IFERROR(SUM(DD8:DO8),"")</f>
        <v>0</v>
      </c>
      <c r="DQ8" s="243"/>
      <c r="DR8" s="243"/>
      <c r="DS8" s="243"/>
      <c r="DT8" s="243"/>
      <c r="DU8" s="243"/>
      <c r="DV8" s="243"/>
      <c r="DW8" s="243"/>
      <c r="DX8" s="243"/>
      <c r="DY8" s="243"/>
      <c r="DZ8" s="238"/>
      <c r="EA8" s="238"/>
      <c r="EB8" s="238"/>
      <c r="EC8" s="244">
        <f>+IFERROR(SUM(DQ8:EB8),"")</f>
        <v>0</v>
      </c>
      <c r="ED8" s="243"/>
      <c r="EE8" s="243"/>
      <c r="EF8" s="243"/>
      <c r="EG8" s="243"/>
      <c r="EH8" s="243"/>
      <c r="EI8" s="243"/>
      <c r="EJ8" s="243"/>
      <c r="EK8" s="243"/>
      <c r="EL8" s="243"/>
      <c r="EM8" s="238"/>
      <c r="EN8" s="238"/>
      <c r="EO8" s="238"/>
      <c r="EP8" s="244">
        <f>+IFERROR(SUM(ED8:EO8),"")</f>
        <v>0</v>
      </c>
      <c r="EQ8" s="243"/>
      <c r="ER8" s="243"/>
      <c r="ES8" s="243"/>
      <c r="ET8" s="243"/>
      <c r="EU8" s="243"/>
      <c r="EV8" s="243"/>
      <c r="EW8" s="243"/>
      <c r="EX8" s="243"/>
      <c r="EY8" s="243"/>
      <c r="EZ8" s="238"/>
      <c r="FA8" s="238"/>
      <c r="FB8" s="238"/>
      <c r="FC8" s="244">
        <f>+IFERROR(SUM(EQ8:FB8),"")</f>
        <v>0</v>
      </c>
      <c r="FD8" s="243"/>
      <c r="FE8" s="243"/>
      <c r="FF8" s="243"/>
      <c r="FG8" s="243"/>
      <c r="FH8" s="243"/>
      <c r="FI8" s="243"/>
      <c r="FJ8" s="243"/>
      <c r="FK8" s="243"/>
      <c r="FL8" s="243"/>
      <c r="FM8" s="238"/>
      <c r="FN8" s="238"/>
      <c r="FO8" s="238"/>
      <c r="FP8" s="244">
        <f>+IFERROR(SUM(FD8:FO8),"")</f>
        <v>0</v>
      </c>
      <c r="FQ8" s="243"/>
      <c r="FR8" s="243"/>
      <c r="FS8" s="243"/>
      <c r="FT8" s="243"/>
      <c r="FU8" s="243"/>
      <c r="FV8" s="243"/>
      <c r="FW8" s="243"/>
      <c r="FX8" s="243"/>
      <c r="FY8" s="243"/>
      <c r="FZ8" s="238"/>
      <c r="GA8" s="238"/>
      <c r="GB8" s="238"/>
      <c r="GC8" s="244">
        <f>+IFERROR(SUM(FQ8:GB8),"")</f>
        <v>0</v>
      </c>
      <c r="GD8" s="243"/>
      <c r="GE8" s="243"/>
      <c r="GF8" s="243"/>
      <c r="GG8" s="243"/>
      <c r="GH8" s="243"/>
      <c r="GI8" s="243"/>
      <c r="GJ8" s="243"/>
      <c r="GK8" s="243"/>
      <c r="GL8" s="243"/>
      <c r="GM8" s="238"/>
      <c r="GN8" s="238"/>
      <c r="GO8" s="238"/>
      <c r="GP8" s="244">
        <f>+IFERROR(SUM(GD8:GO8),"")</f>
        <v>0</v>
      </c>
      <c r="GQ8" s="243"/>
      <c r="GR8" s="243"/>
      <c r="GS8" s="243"/>
      <c r="GT8" s="243"/>
      <c r="GU8" s="243"/>
      <c r="GV8" s="243"/>
      <c r="GW8" s="243"/>
      <c r="GX8" s="243"/>
      <c r="GY8" s="243"/>
      <c r="GZ8" s="238"/>
      <c r="HA8" s="238"/>
      <c r="HB8" s="238"/>
      <c r="HC8" s="244">
        <f>+IFERROR(SUM(GQ8:HB8),"")</f>
        <v>0</v>
      </c>
      <c r="HD8" s="243"/>
      <c r="HE8" s="243"/>
      <c r="HF8" s="243"/>
      <c r="HG8" s="243"/>
      <c r="HH8" s="243"/>
      <c r="HI8" s="243"/>
      <c r="HJ8" s="243"/>
      <c r="HK8" s="243"/>
      <c r="HL8" s="243"/>
      <c r="HM8" s="238"/>
      <c r="HN8" s="238"/>
      <c r="HO8" s="238"/>
      <c r="HP8" s="244">
        <f>+IFERROR(SUM(HD8:HO8),"")</f>
        <v>0</v>
      </c>
      <c r="HQ8" s="243"/>
      <c r="HR8" s="243"/>
      <c r="HS8" s="243"/>
      <c r="HT8" s="243"/>
      <c r="HU8" s="243"/>
      <c r="HV8" s="243"/>
      <c r="HW8" s="243"/>
      <c r="HX8" s="243"/>
      <c r="HY8" s="243"/>
      <c r="HZ8" s="238"/>
      <c r="IA8" s="238"/>
      <c r="IB8" s="238"/>
      <c r="IC8" s="244">
        <f>+IFERROR(SUM(HQ8:IB8),"")</f>
        <v>0</v>
      </c>
      <c r="ID8" s="243">
        <v>494948.85699350003</v>
      </c>
      <c r="IE8" s="243">
        <v>462024.18873709999</v>
      </c>
      <c r="IF8" s="243">
        <v>542599.67921613296</v>
      </c>
      <c r="IG8" s="243">
        <v>483556.35789799999</v>
      </c>
      <c r="IH8" s="243">
        <v>475448.10263903299</v>
      </c>
      <c r="II8" s="243">
        <v>495445.779033333</v>
      </c>
      <c r="IJ8" s="243">
        <v>438649.88028333301</v>
      </c>
      <c r="IK8" s="243">
        <v>525121.99545000005</v>
      </c>
      <c r="IL8" s="243">
        <v>452844.15175000002</v>
      </c>
      <c r="IM8" s="238">
        <v>588097.64563476702</v>
      </c>
      <c r="IN8" s="238">
        <v>556378.84546810004</v>
      </c>
      <c r="IO8" s="238">
        <v>554794.92513476696</v>
      </c>
      <c r="IP8" s="244">
        <f>+IFERROR(SUM(ID8:IO8),"")</f>
        <v>6069910.4082380654</v>
      </c>
      <c r="IQ8" s="243">
        <v>506923.785323333</v>
      </c>
      <c r="IR8" s="243">
        <v>526353.82137619995</v>
      </c>
      <c r="IS8" s="243">
        <v>582481.42435666698</v>
      </c>
      <c r="IT8" s="243">
        <v>487105.39183333301</v>
      </c>
      <c r="IU8" s="243">
        <v>459469.34635833302</v>
      </c>
      <c r="IV8" s="243">
        <v>444773.451358333</v>
      </c>
      <c r="IW8" s="243">
        <v>476493.12702499999</v>
      </c>
      <c r="IX8" s="243">
        <v>524871.52466</v>
      </c>
      <c r="IY8" s="243">
        <v>466885.23141000001</v>
      </c>
      <c r="IZ8" s="238">
        <v>468194.84344843298</v>
      </c>
      <c r="JA8" s="238">
        <v>534051.93617303297</v>
      </c>
      <c r="JB8" s="238">
        <v>568680.41452720005</v>
      </c>
      <c r="JC8" s="244">
        <f>+IFERROR(SUM(IQ8:JB8),"")</f>
        <v>6046284.2978498656</v>
      </c>
      <c r="JD8" s="243">
        <v>507275.38682209997</v>
      </c>
      <c r="JE8" s="243">
        <v>505269.90060416702</v>
      </c>
      <c r="JF8" s="243">
        <v>534932.08916666696</v>
      </c>
      <c r="JG8" s="243">
        <v>439671.04249999998</v>
      </c>
      <c r="JH8" s="243">
        <v>402194.69</v>
      </c>
      <c r="JI8" s="243">
        <v>314044.77916666702</v>
      </c>
      <c r="JJ8" s="243">
        <v>305889.06566666701</v>
      </c>
      <c r="JK8" s="243">
        <v>377898.22399999999</v>
      </c>
      <c r="JL8" s="243">
        <v>377979.10885000002</v>
      </c>
      <c r="JM8" s="238">
        <v>467931.91591666703</v>
      </c>
      <c r="JN8" s="238">
        <v>514299.81741666701</v>
      </c>
      <c r="JO8" s="238">
        <v>481434.439524833</v>
      </c>
      <c r="JP8" s="244">
        <f>+IFERROR(SUM(JD8:JO8),"")</f>
        <v>5228820.4596344354</v>
      </c>
      <c r="JQ8" s="243">
        <v>523398.84675816703</v>
      </c>
      <c r="JR8" s="243">
        <v>554212.66125816701</v>
      </c>
      <c r="JS8" s="243">
        <v>635962.22455000004</v>
      </c>
      <c r="JT8" s="243">
        <v>587633.63734283298</v>
      </c>
      <c r="JU8" s="243">
        <v>515955.90906666702</v>
      </c>
      <c r="JV8" s="243">
        <v>511440.37675</v>
      </c>
      <c r="JW8" s="243">
        <v>505769.35441666702</v>
      </c>
      <c r="JX8" s="243">
        <v>544425.28941666696</v>
      </c>
      <c r="JY8" s="243">
        <v>553922.343436667</v>
      </c>
      <c r="JZ8" s="238">
        <v>621145.59621999995</v>
      </c>
      <c r="KA8" s="238">
        <v>567349.678486333</v>
      </c>
      <c r="KB8" s="238">
        <v>561301.06597250002</v>
      </c>
      <c r="KC8" s="244">
        <f>+IFERROR(SUM(JQ8:KB8),"")</f>
        <v>6682516.9836746678</v>
      </c>
      <c r="KD8" s="243">
        <v>508239.26760583301</v>
      </c>
      <c r="KE8" s="243">
        <v>514941.44364116702</v>
      </c>
      <c r="KF8" s="243">
        <v>575503.19929183298</v>
      </c>
      <c r="KG8" s="243">
        <v>536263.03039850004</v>
      </c>
      <c r="KH8" s="243">
        <v>554679.0107635</v>
      </c>
      <c r="KI8" s="243">
        <v>465151.01316666702</v>
      </c>
      <c r="KJ8" s="243">
        <v>420492.43400000001</v>
      </c>
      <c r="KK8" s="243">
        <v>427894.96399999998</v>
      </c>
      <c r="KL8" s="243">
        <v>410642.63923650002</v>
      </c>
      <c r="KM8" s="238">
        <v>484919.97440983303</v>
      </c>
      <c r="KN8" s="238">
        <v>463306.79644316703</v>
      </c>
      <c r="KO8" s="238">
        <v>492962.90195600002</v>
      </c>
      <c r="KP8" s="244">
        <f>+IFERROR(SUM(KD8:KO8),"")</f>
        <v>5854996.6749130003</v>
      </c>
      <c r="KQ8" s="243">
        <v>473285.17494200001</v>
      </c>
      <c r="KR8" s="243">
        <v>484329.54416533298</v>
      </c>
      <c r="KS8" s="243">
        <v>506760.84474933299</v>
      </c>
      <c r="KT8" s="243">
        <v>454623.78183333302</v>
      </c>
      <c r="KU8" s="243">
        <v>468564.91183333303</v>
      </c>
      <c r="KV8" s="243">
        <v>393443.68683333299</v>
      </c>
      <c r="KW8" s="243">
        <v>404766.31911206699</v>
      </c>
      <c r="KX8" s="243">
        <v>351466.91811206698</v>
      </c>
      <c r="KY8" s="243">
        <v>353654.3064454</v>
      </c>
      <c r="KZ8" s="238">
        <v>452199.08824999997</v>
      </c>
      <c r="LA8" s="238">
        <v>408823.912602489</v>
      </c>
      <c r="LB8" s="238">
        <v>443169.61606004398</v>
      </c>
      <c r="LC8" s="244">
        <f>+IFERROR(SUM(KQ8:LB8),"")</f>
        <v>5195088.1049387315</v>
      </c>
      <c r="LD8" s="243" t="s">
        <v>486</v>
      </c>
      <c r="LE8" s="243" t="s">
        <v>486</v>
      </c>
      <c r="LF8" s="243" t="s">
        <v>486</v>
      </c>
      <c r="LG8" s="243" t="s">
        <v>486</v>
      </c>
      <c r="LH8" s="243" t="s">
        <v>486</v>
      </c>
      <c r="LI8" s="243" t="s">
        <v>486</v>
      </c>
      <c r="LJ8" s="243" t="s">
        <v>486</v>
      </c>
      <c r="LK8" s="243" t="s">
        <v>486</v>
      </c>
      <c r="LL8" s="243" t="s">
        <v>486</v>
      </c>
      <c r="LM8" s="238"/>
      <c r="LN8" s="238"/>
      <c r="LO8" s="238"/>
      <c r="LP8" s="244">
        <f>+IFERROR(SUM(LD8:LO8),"")</f>
        <v>0</v>
      </c>
      <c r="LQ8" s="243"/>
      <c r="LR8" s="243"/>
      <c r="LS8" s="243"/>
      <c r="LT8" s="243"/>
      <c r="LU8" s="243"/>
      <c r="LV8" s="243"/>
      <c r="LW8" s="243"/>
      <c r="LX8" s="243"/>
      <c r="LY8" s="243"/>
      <c r="LZ8" s="238"/>
      <c r="MA8" s="238"/>
      <c r="MB8" s="238"/>
      <c r="MC8" s="244"/>
      <c r="MD8" s="243"/>
      <c r="ME8" s="243"/>
      <c r="MF8" s="243"/>
      <c r="MG8" s="243"/>
      <c r="MH8" s="243"/>
      <c r="MI8" s="243"/>
      <c r="MJ8" s="243"/>
      <c r="MK8" s="243"/>
      <c r="ML8" s="243"/>
      <c r="MM8" s="238"/>
      <c r="MN8" s="238"/>
      <c r="MO8" s="238"/>
      <c r="MP8" s="244"/>
    </row>
    <row r="9" spans="1:354" s="63" customFormat="1">
      <c r="A9" s="5"/>
      <c r="B9" s="9"/>
      <c r="C9" s="5"/>
      <c r="D9" s="245"/>
      <c r="E9" s="245"/>
      <c r="F9" s="245"/>
      <c r="G9" s="245"/>
      <c r="H9" s="245"/>
      <c r="I9" s="245"/>
      <c r="J9" s="245"/>
      <c r="K9" s="245"/>
      <c r="L9" s="245"/>
      <c r="M9" s="245"/>
      <c r="N9" s="245"/>
      <c r="O9" s="245"/>
      <c r="P9" s="246"/>
      <c r="Q9" s="245"/>
      <c r="R9" s="245"/>
      <c r="S9" s="245"/>
      <c r="T9" s="245"/>
      <c r="U9" s="245"/>
      <c r="V9" s="245"/>
      <c r="W9" s="245"/>
      <c r="X9" s="245"/>
      <c r="Y9" s="245"/>
      <c r="Z9" s="245"/>
      <c r="AA9" s="245"/>
      <c r="AB9" s="245"/>
      <c r="AC9" s="246"/>
      <c r="AD9" s="245"/>
      <c r="AE9" s="245"/>
      <c r="AF9" s="245"/>
      <c r="AG9" s="245"/>
      <c r="AH9" s="245"/>
      <c r="AI9" s="245"/>
      <c r="AJ9" s="245"/>
      <c r="AK9" s="245"/>
      <c r="AL9" s="245"/>
      <c r="AM9" s="245"/>
      <c r="AN9" s="245"/>
      <c r="AO9" s="245"/>
      <c r="AP9" s="246"/>
      <c r="AQ9" s="245"/>
      <c r="AR9" s="245"/>
      <c r="AS9" s="245"/>
      <c r="AT9" s="245"/>
      <c r="AU9" s="245"/>
      <c r="AV9" s="245"/>
      <c r="AW9" s="245"/>
      <c r="AX9" s="245"/>
      <c r="AY9" s="245"/>
      <c r="AZ9" s="245"/>
      <c r="BA9" s="245"/>
      <c r="BB9" s="245"/>
      <c r="BC9" s="246"/>
      <c r="BD9" s="245"/>
      <c r="BE9" s="245"/>
      <c r="BF9" s="245"/>
      <c r="BG9" s="245"/>
      <c r="BH9" s="245"/>
      <c r="BI9" s="245"/>
      <c r="BJ9" s="245"/>
      <c r="BK9" s="245"/>
      <c r="BL9" s="245"/>
      <c r="BM9" s="245"/>
      <c r="BN9" s="245"/>
      <c r="BO9" s="245"/>
      <c r="BP9" s="246"/>
      <c r="BQ9" s="245"/>
      <c r="BR9" s="245"/>
      <c r="BS9" s="245"/>
      <c r="BT9" s="245"/>
      <c r="BU9" s="245"/>
      <c r="BV9" s="245"/>
      <c r="BW9" s="245"/>
      <c r="BX9" s="245"/>
      <c r="BY9" s="245"/>
      <c r="BZ9" s="245"/>
      <c r="CA9" s="245"/>
      <c r="CB9" s="245"/>
      <c r="CC9" s="246"/>
      <c r="CD9" s="245"/>
      <c r="CE9" s="245"/>
      <c r="CF9" s="245"/>
      <c r="CG9" s="245"/>
      <c r="CH9" s="245"/>
      <c r="CI9" s="245"/>
      <c r="CJ9" s="245"/>
      <c r="CK9" s="245"/>
      <c r="CL9" s="245"/>
      <c r="CM9" s="245"/>
      <c r="CN9" s="245"/>
      <c r="CO9" s="245"/>
      <c r="CP9" s="246"/>
      <c r="CQ9" s="245"/>
      <c r="CR9" s="245"/>
      <c r="CS9" s="245"/>
      <c r="CT9" s="245"/>
      <c r="CU9" s="245"/>
      <c r="CV9" s="245"/>
      <c r="CW9" s="245"/>
      <c r="CX9" s="245"/>
      <c r="CY9" s="245"/>
      <c r="CZ9" s="245"/>
      <c r="DA9" s="245"/>
      <c r="DB9" s="245"/>
      <c r="DC9" s="246"/>
      <c r="DD9" s="245"/>
      <c r="DE9" s="245"/>
      <c r="DF9" s="245"/>
      <c r="DG9" s="245"/>
      <c r="DH9" s="245"/>
      <c r="DI9" s="245"/>
      <c r="DJ9" s="245"/>
      <c r="DK9" s="245"/>
      <c r="DL9" s="245"/>
      <c r="DM9" s="245"/>
      <c r="DN9" s="245"/>
      <c r="DO9" s="245"/>
      <c r="DP9" s="246"/>
      <c r="DQ9" s="245"/>
      <c r="DR9" s="245"/>
      <c r="DS9" s="245"/>
      <c r="DT9" s="245"/>
      <c r="DU9" s="245"/>
      <c r="DV9" s="245"/>
      <c r="DW9" s="245"/>
      <c r="DX9" s="245"/>
      <c r="DY9" s="245"/>
      <c r="DZ9" s="245"/>
      <c r="EA9" s="245"/>
      <c r="EB9" s="245"/>
      <c r="EC9" s="246"/>
      <c r="ED9" s="245"/>
      <c r="EE9" s="245"/>
      <c r="EF9" s="245"/>
      <c r="EG9" s="245"/>
      <c r="EH9" s="245"/>
      <c r="EI9" s="245"/>
      <c r="EJ9" s="245"/>
      <c r="EK9" s="245"/>
      <c r="EL9" s="245"/>
      <c r="EM9" s="245"/>
      <c r="EN9" s="245"/>
      <c r="EO9" s="245"/>
      <c r="EP9" s="246"/>
      <c r="EQ9" s="245"/>
      <c r="ER9" s="245"/>
      <c r="ES9" s="245"/>
      <c r="ET9" s="245"/>
      <c r="EU9" s="245"/>
      <c r="EV9" s="245"/>
      <c r="EW9" s="245"/>
      <c r="EX9" s="245"/>
      <c r="EY9" s="245"/>
      <c r="EZ9" s="245"/>
      <c r="FA9" s="245"/>
      <c r="FB9" s="245"/>
      <c r="FC9" s="246"/>
      <c r="FD9" s="245"/>
      <c r="FE9" s="245"/>
      <c r="FF9" s="245"/>
      <c r="FG9" s="245"/>
      <c r="FH9" s="245"/>
      <c r="FI9" s="245"/>
      <c r="FJ9" s="245"/>
      <c r="FK9" s="245"/>
      <c r="FL9" s="245"/>
      <c r="FM9" s="245"/>
      <c r="FN9" s="245"/>
      <c r="FO9" s="245"/>
      <c r="FP9" s="246"/>
      <c r="FQ9" s="245"/>
      <c r="FR9" s="245"/>
      <c r="FS9" s="245"/>
      <c r="FT9" s="245"/>
      <c r="FU9" s="245"/>
      <c r="FV9" s="245"/>
      <c r="FW9" s="245"/>
      <c r="FX9" s="245"/>
      <c r="FY9" s="245"/>
      <c r="FZ9" s="245"/>
      <c r="GA9" s="245"/>
      <c r="GB9" s="245"/>
      <c r="GC9" s="246"/>
      <c r="GD9" s="245"/>
      <c r="GE9" s="245"/>
      <c r="GF9" s="245"/>
      <c r="GG9" s="245"/>
      <c r="GH9" s="245"/>
      <c r="GI9" s="245"/>
      <c r="GJ9" s="245"/>
      <c r="GK9" s="245"/>
      <c r="GL9" s="245"/>
      <c r="GM9" s="245"/>
      <c r="GN9" s="245"/>
      <c r="GO9" s="245"/>
      <c r="GP9" s="246"/>
      <c r="GQ9" s="245"/>
      <c r="GR9" s="245"/>
      <c r="GS9" s="245"/>
      <c r="GT9" s="245"/>
      <c r="GU9" s="245"/>
      <c r="GV9" s="245"/>
      <c r="GW9" s="245"/>
      <c r="GX9" s="245"/>
      <c r="GY9" s="245"/>
      <c r="GZ9" s="245"/>
      <c r="HA9" s="245"/>
      <c r="HB9" s="245"/>
      <c r="HC9" s="246"/>
      <c r="HD9" s="245"/>
      <c r="HE9" s="245"/>
      <c r="HF9" s="245"/>
      <c r="HG9" s="245"/>
      <c r="HH9" s="245"/>
      <c r="HI9" s="245"/>
      <c r="HJ9" s="245"/>
      <c r="HK9" s="245"/>
      <c r="HL9" s="245"/>
      <c r="HM9" s="245"/>
      <c r="HN9" s="245"/>
      <c r="HO9" s="245"/>
      <c r="HP9" s="246"/>
      <c r="HQ9" s="245"/>
      <c r="HR9" s="245"/>
      <c r="HS9" s="245"/>
      <c r="HT9" s="245"/>
      <c r="HU9" s="245"/>
      <c r="HV9" s="245"/>
      <c r="HW9" s="245"/>
      <c r="HX9" s="245"/>
      <c r="HY9" s="245"/>
      <c r="HZ9" s="245"/>
      <c r="IA9" s="245"/>
      <c r="IB9" s="245"/>
      <c r="IC9" s="246"/>
      <c r="ID9" s="245"/>
      <c r="IE9" s="245"/>
      <c r="IF9" s="245"/>
      <c r="IG9" s="245"/>
      <c r="IH9" s="245"/>
      <c r="II9" s="245"/>
      <c r="IJ9" s="245"/>
      <c r="IK9" s="245"/>
      <c r="IL9" s="245"/>
      <c r="IM9" s="245"/>
      <c r="IN9" s="245"/>
      <c r="IO9" s="245"/>
      <c r="IP9" s="246"/>
      <c r="IQ9" s="245"/>
      <c r="IR9" s="245"/>
      <c r="IS9" s="245"/>
      <c r="IT9" s="245"/>
      <c r="IU9" s="245"/>
      <c r="IV9" s="245"/>
      <c r="IW9" s="245"/>
      <c r="IX9" s="245"/>
      <c r="IY9" s="245"/>
      <c r="IZ9" s="245"/>
      <c r="JA9" s="245"/>
      <c r="JB9" s="245"/>
      <c r="JC9" s="246"/>
      <c r="JD9" s="245"/>
      <c r="JE9" s="245"/>
      <c r="JF9" s="245"/>
      <c r="JG9" s="245"/>
      <c r="JH9" s="245"/>
      <c r="JI9" s="245"/>
      <c r="JJ9" s="245"/>
      <c r="JK9" s="245"/>
      <c r="JL9" s="245"/>
      <c r="JM9" s="245"/>
      <c r="JN9" s="245"/>
      <c r="JO9" s="245"/>
      <c r="JP9" s="246"/>
      <c r="JQ9" s="245"/>
      <c r="JR9" s="245"/>
      <c r="JS9" s="245"/>
      <c r="JT9" s="245"/>
      <c r="JU9" s="245"/>
      <c r="JV9" s="245"/>
      <c r="JW9" s="245"/>
      <c r="JX9" s="245"/>
      <c r="JY9" s="245"/>
      <c r="JZ9" s="245"/>
      <c r="KA9" s="245"/>
      <c r="KB9" s="245"/>
      <c r="KC9" s="246"/>
      <c r="KD9" s="245"/>
      <c r="KE9" s="245"/>
      <c r="KF9" s="245"/>
      <c r="KG9" s="245"/>
      <c r="KH9" s="245"/>
      <c r="KI9" s="245"/>
      <c r="KJ9" s="245"/>
      <c r="KK9" s="245"/>
      <c r="KL9" s="245"/>
      <c r="KM9" s="245"/>
      <c r="KN9" s="245"/>
      <c r="KO9" s="245"/>
      <c r="KP9" s="246"/>
      <c r="KQ9" s="245"/>
      <c r="KR9" s="245"/>
      <c r="KS9" s="245"/>
      <c r="KT9" s="245"/>
      <c r="KU9" s="245"/>
      <c r="KV9" s="245"/>
      <c r="KW9" s="245"/>
      <c r="KX9" s="245"/>
      <c r="KY9" s="245"/>
      <c r="KZ9" s="245"/>
      <c r="LA9" s="245"/>
      <c r="LB9" s="245"/>
      <c r="LC9" s="246"/>
      <c r="LD9" s="245"/>
      <c r="LE9" s="245"/>
      <c r="LF9" s="245"/>
      <c r="LG9" s="245"/>
      <c r="LH9" s="245"/>
      <c r="LI9" s="245"/>
      <c r="LJ9" s="245"/>
      <c r="LK9" s="245"/>
      <c r="LL9" s="245"/>
      <c r="LM9" s="245"/>
      <c r="LN9" s="245"/>
      <c r="LO9" s="245"/>
      <c r="LP9" s="246"/>
      <c r="LQ9" s="245"/>
      <c r="LR9" s="245"/>
      <c r="LS9" s="245"/>
      <c r="LT9" s="245"/>
      <c r="LU9" s="245"/>
      <c r="LV9" s="245"/>
      <c r="LW9" s="245"/>
      <c r="LX9" s="245"/>
      <c r="LY9" s="245"/>
      <c r="LZ9" s="245"/>
      <c r="MA9" s="245"/>
      <c r="MB9" s="245"/>
      <c r="MC9" s="246"/>
      <c r="MD9" s="245"/>
      <c r="ME9" s="245"/>
      <c r="MF9" s="245"/>
      <c r="MG9" s="245"/>
      <c r="MH9" s="245"/>
      <c r="MI9" s="245"/>
      <c r="MJ9" s="245"/>
      <c r="MK9" s="245"/>
      <c r="ML9" s="245"/>
      <c r="MM9" s="245"/>
      <c r="MN9" s="245"/>
      <c r="MO9" s="245"/>
      <c r="MP9" s="246"/>
    </row>
    <row r="10" spans="1:354" s="63" customFormat="1">
      <c r="A10" s="5"/>
      <c r="B10" s="9"/>
      <c r="C10" s="103" t="s">
        <v>796</v>
      </c>
      <c r="D10" s="247"/>
      <c r="E10" s="247"/>
      <c r="F10" s="247"/>
      <c r="G10" s="247"/>
      <c r="H10" s="247"/>
      <c r="I10" s="247"/>
      <c r="J10" s="247"/>
      <c r="K10" s="247"/>
      <c r="L10" s="247"/>
      <c r="M10" s="247"/>
      <c r="N10" s="247"/>
      <c r="O10" s="247"/>
      <c r="P10" s="248"/>
      <c r="Q10" s="247"/>
      <c r="R10" s="247"/>
      <c r="S10" s="247"/>
      <c r="T10" s="247"/>
      <c r="U10" s="247"/>
      <c r="V10" s="247"/>
      <c r="W10" s="247"/>
      <c r="X10" s="247"/>
      <c r="Y10" s="247"/>
      <c r="Z10" s="247"/>
      <c r="AA10" s="247"/>
      <c r="AB10" s="247"/>
      <c r="AC10" s="248"/>
      <c r="AD10" s="247"/>
      <c r="AE10" s="247"/>
      <c r="AF10" s="247"/>
      <c r="AG10" s="247"/>
      <c r="AH10" s="247"/>
      <c r="AI10" s="247"/>
      <c r="AJ10" s="247"/>
      <c r="AK10" s="247"/>
      <c r="AL10" s="247"/>
      <c r="AM10" s="247"/>
      <c r="AN10" s="247"/>
      <c r="AO10" s="247"/>
      <c r="AP10" s="248"/>
      <c r="AQ10" s="247"/>
      <c r="AR10" s="247"/>
      <c r="AS10" s="247"/>
      <c r="AT10" s="247"/>
      <c r="AU10" s="247"/>
      <c r="AV10" s="247"/>
      <c r="AW10" s="247"/>
      <c r="AX10" s="247"/>
      <c r="AY10" s="247"/>
      <c r="AZ10" s="247"/>
      <c r="BA10" s="247"/>
      <c r="BB10" s="247"/>
      <c r="BC10" s="248"/>
      <c r="BD10" s="247"/>
      <c r="BE10" s="247"/>
      <c r="BF10" s="247"/>
      <c r="BG10" s="247"/>
      <c r="BH10" s="247"/>
      <c r="BI10" s="247"/>
      <c r="BJ10" s="247"/>
      <c r="BK10" s="247"/>
      <c r="BL10" s="247"/>
      <c r="BM10" s="247"/>
      <c r="BN10" s="247"/>
      <c r="BO10" s="247"/>
      <c r="BP10" s="248"/>
      <c r="BQ10" s="247"/>
      <c r="BR10" s="247"/>
      <c r="BS10" s="247"/>
      <c r="BT10" s="247"/>
      <c r="BU10" s="247"/>
      <c r="BV10" s="247"/>
      <c r="BW10" s="247"/>
      <c r="BX10" s="247"/>
      <c r="BY10" s="247"/>
      <c r="BZ10" s="247"/>
      <c r="CA10" s="247"/>
      <c r="CB10" s="247"/>
      <c r="CC10" s="248"/>
      <c r="CD10" s="247"/>
      <c r="CE10" s="247"/>
      <c r="CF10" s="247"/>
      <c r="CG10" s="247"/>
      <c r="CH10" s="247"/>
      <c r="CI10" s="247"/>
      <c r="CJ10" s="247"/>
      <c r="CK10" s="247"/>
      <c r="CL10" s="247"/>
      <c r="CM10" s="247"/>
      <c r="CN10" s="247"/>
      <c r="CO10" s="247"/>
      <c r="CP10" s="248"/>
      <c r="CQ10" s="247"/>
      <c r="CR10" s="247"/>
      <c r="CS10" s="247"/>
      <c r="CT10" s="247"/>
      <c r="CU10" s="247"/>
      <c r="CV10" s="247"/>
      <c r="CW10" s="247"/>
      <c r="CX10" s="247"/>
      <c r="CY10" s="247"/>
      <c r="CZ10" s="247"/>
      <c r="DA10" s="247"/>
      <c r="DB10" s="247"/>
      <c r="DC10" s="248"/>
      <c r="DD10" s="247"/>
      <c r="DE10" s="247"/>
      <c r="DF10" s="247"/>
      <c r="DG10" s="247"/>
      <c r="DH10" s="247"/>
      <c r="DI10" s="247"/>
      <c r="DJ10" s="247"/>
      <c r="DK10" s="247"/>
      <c r="DL10" s="247"/>
      <c r="DM10" s="247"/>
      <c r="DN10" s="247"/>
      <c r="DO10" s="247"/>
      <c r="DP10" s="248"/>
      <c r="DQ10" s="247"/>
      <c r="DR10" s="247"/>
      <c r="DS10" s="247"/>
      <c r="DT10" s="247"/>
      <c r="DU10" s="247"/>
      <c r="DV10" s="247"/>
      <c r="DW10" s="247"/>
      <c r="DX10" s="247"/>
      <c r="DY10" s="247"/>
      <c r="DZ10" s="247"/>
      <c r="EA10" s="247"/>
      <c r="EB10" s="247"/>
      <c r="EC10" s="248"/>
      <c r="ED10" s="247"/>
      <c r="EE10" s="247"/>
      <c r="EF10" s="247"/>
      <c r="EG10" s="247"/>
      <c r="EH10" s="247"/>
      <c r="EI10" s="247"/>
      <c r="EJ10" s="247"/>
      <c r="EK10" s="247"/>
      <c r="EL10" s="247"/>
      <c r="EM10" s="247"/>
      <c r="EN10" s="247"/>
      <c r="EO10" s="247"/>
      <c r="EP10" s="248"/>
      <c r="EQ10" s="247"/>
      <c r="ER10" s="247"/>
      <c r="ES10" s="247"/>
      <c r="ET10" s="247"/>
      <c r="EU10" s="247"/>
      <c r="EV10" s="247"/>
      <c r="EW10" s="247"/>
      <c r="EX10" s="247"/>
      <c r="EY10" s="247"/>
      <c r="EZ10" s="247"/>
      <c r="FA10" s="247"/>
      <c r="FB10" s="247"/>
      <c r="FC10" s="248"/>
      <c r="FD10" s="247"/>
      <c r="FE10" s="247"/>
      <c r="FF10" s="247"/>
      <c r="FG10" s="247"/>
      <c r="FH10" s="247"/>
      <c r="FI10" s="247"/>
      <c r="FJ10" s="247"/>
      <c r="FK10" s="247"/>
      <c r="FL10" s="247"/>
      <c r="FM10" s="247"/>
      <c r="FN10" s="247"/>
      <c r="FO10" s="247"/>
      <c r="FP10" s="248"/>
      <c r="FQ10" s="247"/>
      <c r="FR10" s="247"/>
      <c r="FS10" s="247"/>
      <c r="FT10" s="247"/>
      <c r="FU10" s="247"/>
      <c r="FV10" s="247"/>
      <c r="FW10" s="247"/>
      <c r="FX10" s="247"/>
      <c r="FY10" s="247"/>
      <c r="FZ10" s="247"/>
      <c r="GA10" s="247"/>
      <c r="GB10" s="247"/>
      <c r="GC10" s="248"/>
      <c r="GD10" s="247"/>
      <c r="GE10" s="247"/>
      <c r="GF10" s="247"/>
      <c r="GG10" s="247"/>
      <c r="GH10" s="247"/>
      <c r="GI10" s="247"/>
      <c r="GJ10" s="247"/>
      <c r="GK10" s="247"/>
      <c r="GL10" s="247"/>
      <c r="GM10" s="247"/>
      <c r="GN10" s="247"/>
      <c r="GO10" s="247"/>
      <c r="GP10" s="248"/>
      <c r="GQ10" s="247"/>
      <c r="GR10" s="247"/>
      <c r="GS10" s="247"/>
      <c r="GT10" s="247"/>
      <c r="GU10" s="247"/>
      <c r="GV10" s="247"/>
      <c r="GW10" s="247"/>
      <c r="GX10" s="247"/>
      <c r="GY10" s="247"/>
      <c r="GZ10" s="247"/>
      <c r="HA10" s="247"/>
      <c r="HB10" s="247"/>
      <c r="HC10" s="248"/>
      <c r="HD10" s="247"/>
      <c r="HE10" s="247"/>
      <c r="HF10" s="247"/>
      <c r="HG10" s="247"/>
      <c r="HH10" s="247"/>
      <c r="HI10" s="247"/>
      <c r="HJ10" s="247"/>
      <c r="HK10" s="247"/>
      <c r="HL10" s="247"/>
      <c r="HM10" s="247"/>
      <c r="HN10" s="247"/>
      <c r="HO10" s="247"/>
      <c r="HP10" s="248"/>
      <c r="HQ10" s="247"/>
      <c r="HR10" s="247"/>
      <c r="HS10" s="247"/>
      <c r="HT10" s="247"/>
      <c r="HU10" s="247"/>
      <c r="HV10" s="247"/>
      <c r="HW10" s="247"/>
      <c r="HX10" s="247"/>
      <c r="HY10" s="247"/>
      <c r="HZ10" s="247"/>
      <c r="IA10" s="247"/>
      <c r="IB10" s="247"/>
      <c r="IC10" s="248"/>
      <c r="ID10" s="247"/>
      <c r="IE10" s="247"/>
      <c r="IF10" s="247"/>
      <c r="IG10" s="247"/>
      <c r="IH10" s="247"/>
      <c r="II10" s="247"/>
      <c r="IJ10" s="247"/>
      <c r="IK10" s="247"/>
      <c r="IL10" s="247"/>
      <c r="IM10" s="247"/>
      <c r="IN10" s="247"/>
      <c r="IO10" s="247"/>
      <c r="IP10" s="248"/>
      <c r="IQ10" s="247"/>
      <c r="IR10" s="247"/>
      <c r="IS10" s="247"/>
      <c r="IT10" s="247"/>
      <c r="IU10" s="247"/>
      <c r="IV10" s="247"/>
      <c r="IW10" s="247"/>
      <c r="IX10" s="247"/>
      <c r="IY10" s="247"/>
      <c r="IZ10" s="247"/>
      <c r="JA10" s="247"/>
      <c r="JB10" s="247"/>
      <c r="JC10" s="248"/>
      <c r="JD10" s="247"/>
      <c r="JE10" s="247"/>
      <c r="JF10" s="247"/>
      <c r="JG10" s="247"/>
      <c r="JH10" s="247"/>
      <c r="JI10" s="247"/>
      <c r="JJ10" s="247"/>
      <c r="JK10" s="247"/>
      <c r="JL10" s="247"/>
      <c r="JM10" s="247"/>
      <c r="JN10" s="247"/>
      <c r="JO10" s="247"/>
      <c r="JP10" s="248"/>
      <c r="JQ10" s="247"/>
      <c r="JR10" s="247"/>
      <c r="JS10" s="247"/>
      <c r="JT10" s="247"/>
      <c r="JU10" s="247"/>
      <c r="JV10" s="247"/>
      <c r="JW10" s="247"/>
      <c r="JX10" s="247"/>
      <c r="JY10" s="247"/>
      <c r="JZ10" s="247"/>
      <c r="KA10" s="247"/>
      <c r="KB10" s="247"/>
      <c r="KC10" s="248"/>
      <c r="KD10" s="247"/>
      <c r="KE10" s="247"/>
      <c r="KF10" s="247"/>
      <c r="KG10" s="247"/>
      <c r="KH10" s="247"/>
      <c r="KI10" s="247"/>
      <c r="KJ10" s="247"/>
      <c r="KK10" s="247"/>
      <c r="KL10" s="247"/>
      <c r="KM10" s="247"/>
      <c r="KN10" s="247"/>
      <c r="KO10" s="247"/>
      <c r="KP10" s="248"/>
      <c r="KQ10" s="247"/>
      <c r="KR10" s="247"/>
      <c r="KS10" s="247"/>
      <c r="KT10" s="247"/>
      <c r="KU10" s="247"/>
      <c r="KV10" s="247"/>
      <c r="KW10" s="247"/>
      <c r="KX10" s="247"/>
      <c r="KY10" s="247"/>
      <c r="KZ10" s="247"/>
      <c r="LA10" s="247"/>
      <c r="LB10" s="247"/>
      <c r="LC10" s="248"/>
      <c r="LD10" s="247"/>
      <c r="LE10" s="247"/>
      <c r="LF10" s="247"/>
      <c r="LG10" s="247"/>
      <c r="LH10" s="247"/>
      <c r="LI10" s="247"/>
      <c r="LJ10" s="247"/>
      <c r="LK10" s="247"/>
      <c r="LL10" s="247"/>
      <c r="LM10" s="247"/>
      <c r="LN10" s="247"/>
      <c r="LO10" s="247"/>
      <c r="LP10" s="248"/>
      <c r="LQ10" s="247"/>
      <c r="LR10" s="247"/>
      <c r="LS10" s="247"/>
      <c r="LT10" s="247"/>
      <c r="LU10" s="247"/>
      <c r="LV10" s="247"/>
      <c r="LW10" s="247"/>
      <c r="LX10" s="247"/>
      <c r="LY10" s="247"/>
      <c r="LZ10" s="247"/>
      <c r="MA10" s="247"/>
      <c r="MB10" s="247"/>
      <c r="MC10" s="248"/>
      <c r="MD10" s="247"/>
      <c r="ME10" s="247"/>
      <c r="MF10" s="247"/>
      <c r="MG10" s="247"/>
      <c r="MH10" s="247"/>
      <c r="MI10" s="247"/>
      <c r="MJ10" s="247"/>
      <c r="MK10" s="247"/>
      <c r="ML10" s="247"/>
      <c r="MM10" s="247"/>
      <c r="MN10" s="247"/>
      <c r="MO10" s="247"/>
      <c r="MP10" s="248"/>
    </row>
    <row r="11" spans="1:354" outlineLevel="1">
      <c r="B11" s="120" t="s">
        <v>874</v>
      </c>
      <c r="C11" s="399" t="s">
        <v>458</v>
      </c>
      <c r="P11" s="246" t="str">
        <f>+IFERROR(AVERAGE(D11:O11),"")</f>
        <v/>
      </c>
      <c r="AC11" s="246" t="str">
        <f>+IFERROR(AVERAGE(Q11:AB11),"")</f>
        <v/>
      </c>
      <c r="AP11" s="246" t="str">
        <f>+IFERROR(AVERAGE(AD11:AO11),"")</f>
        <v/>
      </c>
      <c r="BC11" s="246" t="str">
        <f>+IFERROR(AVERAGE(AQ11:BB11),"")</f>
        <v/>
      </c>
      <c r="BP11" s="246" t="str">
        <f>+IFERROR(AVERAGE(BD11:BO11),"")</f>
        <v/>
      </c>
      <c r="CC11" s="246" t="str">
        <f>+IFERROR(AVERAGE(BQ11:CB11),"")</f>
        <v/>
      </c>
      <c r="CP11" s="246" t="str">
        <f>+IFERROR(AVERAGE(CD11:CO11),"")</f>
        <v/>
      </c>
      <c r="DC11" s="246" t="str">
        <f>+IFERROR(AVERAGE(CQ11:DB11),"")</f>
        <v/>
      </c>
      <c r="DF11" s="245">
        <v>90.493224152593413</v>
      </c>
      <c r="DG11" s="245">
        <v>91.391709599919224</v>
      </c>
      <c r="DH11" s="245">
        <v>91.851946226922195</v>
      </c>
      <c r="DI11" s="245">
        <v>92.264418502110573</v>
      </c>
      <c r="DJ11" s="245">
        <v>92.371749478946143</v>
      </c>
      <c r="DK11" s="245">
        <v>92.670430134654396</v>
      </c>
      <c r="DL11" s="245">
        <v>93.38580341170443</v>
      </c>
      <c r="DM11" s="245">
        <v>93.353041984966595</v>
      </c>
      <c r="DN11" s="245">
        <v>93.397716492669957</v>
      </c>
      <c r="DO11" s="245">
        <v>93.078582641689735</v>
      </c>
      <c r="DP11" s="246">
        <f>+IFERROR(AVERAGE(DD11:DO11),"")</f>
        <v>92.425862262617656</v>
      </c>
      <c r="DQ11" s="245">
        <v>92.959132497199533</v>
      </c>
      <c r="DR11" s="245">
        <v>92.336147785963973</v>
      </c>
      <c r="DS11" s="245">
        <v>90.887434978684226</v>
      </c>
      <c r="DT11" s="245">
        <v>89.729239100868014</v>
      </c>
      <c r="DU11" s="245">
        <v>88.191560853409584</v>
      </c>
      <c r="DV11" s="245">
        <v>86.374527229373783</v>
      </c>
      <c r="DW11" s="245">
        <v>84.763679469447965</v>
      </c>
      <c r="DX11" s="245">
        <v>83.955767976775661</v>
      </c>
      <c r="DY11" s="245">
        <v>83.668202289167908</v>
      </c>
      <c r="DZ11" s="245">
        <v>84.114855838650641</v>
      </c>
      <c r="EA11" s="245">
        <v>84.811386617797552</v>
      </c>
      <c r="EB11" s="245">
        <v>85.768132200307519</v>
      </c>
      <c r="EC11" s="246">
        <f>+IFERROR(AVERAGE(DQ11:EB11),"")</f>
        <v>87.296672236470542</v>
      </c>
      <c r="ED11" s="245">
        <v>86.852158678495655</v>
      </c>
      <c r="EE11" s="245">
        <v>88.321013358707802</v>
      </c>
      <c r="EF11" s="245">
        <v>90.065178573853842</v>
      </c>
      <c r="EG11" s="245">
        <v>91.901613634159318</v>
      </c>
      <c r="EH11" s="245">
        <v>92.730500500164098</v>
      </c>
      <c r="EI11" s="245">
        <v>93.945775018569677</v>
      </c>
      <c r="EJ11" s="245">
        <v>95.224145298409439</v>
      </c>
      <c r="EK11" s="245">
        <v>95.866744923234322</v>
      </c>
      <c r="EL11" s="245">
        <v>96.131058038712865</v>
      </c>
      <c r="EM11" s="245">
        <v>96.077765577717742</v>
      </c>
      <c r="EN11" s="245">
        <v>96.204620913727112</v>
      </c>
      <c r="EO11" s="245">
        <v>96.033857478983805</v>
      </c>
      <c r="EP11" s="246">
        <f>+IFERROR(AVERAGE(ED11:EO11),"")</f>
        <v>93.279535999561332</v>
      </c>
      <c r="EQ11" s="245">
        <v>95.750979641772219</v>
      </c>
      <c r="ER11" s="245">
        <v>95.842567840552903</v>
      </c>
      <c r="ES11" s="245">
        <v>96.227500870989289</v>
      </c>
      <c r="ET11" s="245">
        <v>96.44008013772978</v>
      </c>
      <c r="EU11" s="245">
        <v>96.54040189598166</v>
      </c>
      <c r="EV11" s="245">
        <v>97.026645350269376</v>
      </c>
      <c r="EW11" s="245">
        <v>97.395131562865316</v>
      </c>
      <c r="EX11" s="245">
        <v>97.767444901501705</v>
      </c>
      <c r="EY11" s="245">
        <v>98.408692547225584</v>
      </c>
      <c r="EZ11" s="245">
        <v>98.482068414068536</v>
      </c>
      <c r="FA11" s="245">
        <v>99.043918423046506</v>
      </c>
      <c r="FB11" s="245">
        <v>99.101787899680261</v>
      </c>
      <c r="FC11" s="246">
        <f>+IFERROR(AVERAGE(EQ11:FB11),"")</f>
        <v>97.335601623806909</v>
      </c>
      <c r="FD11" s="245">
        <v>99.169476582378564</v>
      </c>
      <c r="FE11" s="245">
        <v>99.509247636871507</v>
      </c>
      <c r="FF11" s="245">
        <v>99.405188657013625</v>
      </c>
      <c r="FG11" s="245">
        <v>99.564438028082805</v>
      </c>
      <c r="FH11" s="245">
        <v>99.735035777056851</v>
      </c>
      <c r="FI11" s="245">
        <v>99.801832173487185</v>
      </c>
      <c r="FJ11" s="245">
        <v>100.3050704965769</v>
      </c>
      <c r="FK11" s="245">
        <v>100.30671505266579</v>
      </c>
      <c r="FL11" s="245">
        <v>100.3764549040183</v>
      </c>
      <c r="FM11" s="245">
        <v>101.2020894760648</v>
      </c>
      <c r="FN11" s="245">
        <v>100.91806749973171</v>
      </c>
      <c r="FO11" s="245">
        <v>101.553225296421</v>
      </c>
      <c r="FP11" s="246">
        <f>+IFERROR(AVERAGE(FD11:FO11),"")</f>
        <v>100.15390346503075</v>
      </c>
      <c r="FQ11" s="245">
        <v>101.87126366243641</v>
      </c>
      <c r="FR11" s="245">
        <v>101.6711208522501</v>
      </c>
      <c r="FS11" s="245">
        <v>101.5338902925587</v>
      </c>
      <c r="FT11" s="245">
        <v>100.96067565279949</v>
      </c>
      <c r="FU11" s="245">
        <v>100.6005782987217</v>
      </c>
      <c r="FV11" s="245">
        <v>99.228163958337575</v>
      </c>
      <c r="FW11" s="245">
        <v>99.304537572252514</v>
      </c>
      <c r="FX11" s="245">
        <v>99.277072881063503</v>
      </c>
      <c r="FY11" s="245">
        <v>99.536192885907667</v>
      </c>
      <c r="FZ11" s="245">
        <v>99.539450999722519</v>
      </c>
      <c r="GA11" s="245">
        <v>98.734111868092157</v>
      </c>
      <c r="GB11" s="245">
        <v>97.742941075857928</v>
      </c>
      <c r="GC11" s="246">
        <f>+IFERROR(AVERAGE(FQ11:GB11),"")</f>
        <v>100.00000000000001</v>
      </c>
      <c r="GD11" s="245">
        <v>97.197941077506584</v>
      </c>
      <c r="GE11" s="245">
        <v>96.505713698299786</v>
      </c>
      <c r="GF11" s="245">
        <v>95.622263160052128</v>
      </c>
      <c r="GG11" s="245">
        <v>95.297481207004211</v>
      </c>
      <c r="GH11" s="245">
        <v>94.922938311536186</v>
      </c>
      <c r="GI11" s="245">
        <v>94.96541806302379</v>
      </c>
      <c r="GJ11" s="245">
        <v>94.095217478456718</v>
      </c>
      <c r="GK11" s="245">
        <v>93.47066752968226</v>
      </c>
      <c r="GL11" s="245">
        <v>93.257214087294287</v>
      </c>
      <c r="GM11" s="245">
        <v>92.432322759034207</v>
      </c>
      <c r="GN11" s="245">
        <v>92.429513044978378</v>
      </c>
      <c r="GO11" s="245">
        <v>92.954047405836121</v>
      </c>
      <c r="GP11" s="246">
        <f>+IFERROR(AVERAGE(GD11:GO11),"")</f>
        <v>94.429228151892048</v>
      </c>
      <c r="GQ11" s="245">
        <v>93.232050698170568</v>
      </c>
      <c r="GR11" s="245">
        <v>93.848828578911863</v>
      </c>
      <c r="GS11" s="245">
        <v>93.579314521316974</v>
      </c>
      <c r="GT11" s="245">
        <v>93.816388337960447</v>
      </c>
      <c r="GU11" s="245">
        <v>93.497210361213234</v>
      </c>
      <c r="GV11" s="245">
        <v>92.913196684058079</v>
      </c>
      <c r="GW11" s="245">
        <v>93.078586402836194</v>
      </c>
      <c r="GX11" s="245">
        <v>92.991334440574519</v>
      </c>
      <c r="GY11" s="245">
        <v>92.953995512223102</v>
      </c>
      <c r="GZ11" s="245">
        <v>93.019500195048437</v>
      </c>
      <c r="HA11" s="245">
        <v>93.136989499547497</v>
      </c>
      <c r="HB11" s="245">
        <v>92.602272452198363</v>
      </c>
      <c r="HC11" s="246">
        <f>+IFERROR(AVERAGE(GQ11:HB11),"")</f>
        <v>93.222472307004935</v>
      </c>
      <c r="HD11" s="245">
        <v>92.577936608057655</v>
      </c>
      <c r="HE11" s="245">
        <v>91.15577214192885</v>
      </c>
      <c r="HF11" s="245">
        <v>92.600553143942435</v>
      </c>
      <c r="HG11" s="245">
        <v>92.888835984643478</v>
      </c>
      <c r="HH11" s="245">
        <v>93.175521731675843</v>
      </c>
      <c r="HI11" s="245">
        <v>93.433092539909907</v>
      </c>
      <c r="HJ11" s="245">
        <v>93.551438114330594</v>
      </c>
      <c r="HK11" s="245">
        <v>94.221271015397377</v>
      </c>
      <c r="HL11" s="245">
        <v>93.557538935323649</v>
      </c>
      <c r="HM11" s="245">
        <v>93.403464827174631</v>
      </c>
      <c r="HN11" s="245">
        <v>93.705186427849497</v>
      </c>
      <c r="HO11" s="245">
        <v>93.727865287842334</v>
      </c>
      <c r="HP11" s="246">
        <f>+IFERROR(AVERAGE(HD11:HO11),"")</f>
        <v>93.166539729839698</v>
      </c>
      <c r="HQ11" s="245">
        <v>95.819018318659573</v>
      </c>
      <c r="HR11" s="245">
        <v>96.064757332406089</v>
      </c>
      <c r="HS11" s="245">
        <v>97.012376695661132</v>
      </c>
      <c r="HT11" s="245">
        <v>97.379730076905318</v>
      </c>
      <c r="HU11" s="245">
        <v>97.799700073162427</v>
      </c>
      <c r="HV11" s="245">
        <v>98.16817026250834</v>
      </c>
      <c r="HW11" s="245">
        <v>97.574832347829187</v>
      </c>
      <c r="HX11" s="245">
        <v>97.128809546075757</v>
      </c>
      <c r="HY11" s="245">
        <v>96.653615461777107</v>
      </c>
      <c r="HZ11" s="245">
        <v>96.884654890563297</v>
      </c>
      <c r="IA11" s="245">
        <v>96.590639827252943</v>
      </c>
      <c r="IB11" s="245">
        <v>96.057273837315023</v>
      </c>
      <c r="IC11" s="246">
        <f>+IFERROR(AVERAGE(HQ11:IB11),"")</f>
        <v>96.927798222509693</v>
      </c>
      <c r="ID11" s="245">
        <f>+IFERROR(INDEX(CChC!$1:$1048576,MATCH(Chile!$B11,CChC!$A:$A,0),MATCH(TEXT(ID$5,"yyyy-mm-dd"),CChC!$1:$1,0)),"")</f>
        <v>95.662125887166539</v>
      </c>
      <c r="IE11" s="245">
        <f>+IFERROR(INDEX(CChC!$1:$1048576,MATCH(Chile!$B11,CChC!$A:$A,0),MATCH(TEXT(IE$5,"yyyy-mm-dd"),CChC!$1:$1,0)),"")</f>
        <v>95.128018364655858</v>
      </c>
      <c r="IF11" s="245">
        <f>+IFERROR(INDEX(CChC!$1:$1048576,MATCH(Chile!$B11,CChC!$A:$A,0),MATCH(TEXT(IF$5,"yyyy-mm-dd"),CChC!$1:$1,0)),"")</f>
        <v>96.141082047966762</v>
      </c>
      <c r="IG11" s="245">
        <f>+IFERROR(INDEX(CChC!$1:$1048576,MATCH(Chile!$B11,CChC!$A:$A,0),MATCH(TEXT(IG$5,"yyyy-mm-dd"),CChC!$1:$1,0)),"")</f>
        <v>96.0714567649906</v>
      </c>
      <c r="IH11" s="245">
        <f>+IFERROR(INDEX(CChC!$1:$1048576,MATCH(Chile!$B11,CChC!$A:$A,0),MATCH(TEXT(IH$5,"yyyy-mm-dd"),CChC!$1:$1,0)),"")</f>
        <v>97.352510026365678</v>
      </c>
      <c r="II11" s="245">
        <f>+IFERROR(INDEX(CChC!$1:$1048576,MATCH(Chile!$B11,CChC!$A:$A,0),MATCH(TEXT(II$5,"yyyy-mm-dd"),CChC!$1:$1,0)),"")</f>
        <v>97.860978754785947</v>
      </c>
      <c r="IJ11" s="245">
        <f>+IFERROR(INDEX(CChC!$1:$1048576,MATCH(Chile!$B11,CChC!$A:$A,0),MATCH(TEXT(IJ$5,"yyyy-mm-dd"),CChC!$1:$1,0)),"")</f>
        <v>98.868232232018357</v>
      </c>
      <c r="IK11" s="245">
        <f>+IFERROR(INDEX(CChC!$1:$1048576,MATCH(Chile!$B11,CChC!$A:$A,0),MATCH(TEXT(IK$5,"yyyy-mm-dd"),CChC!$1:$1,0)),"")</f>
        <v>99.684428245304986</v>
      </c>
      <c r="IL11" s="245">
        <f>+IFERROR(INDEX(CChC!$1:$1048576,MATCH(Chile!$B11,CChC!$A:$A,0),MATCH(TEXT(IL$5,"yyyy-mm-dd"),CChC!$1:$1,0)),"")</f>
        <v>100.5009615157263</v>
      </c>
      <c r="IM11" s="245">
        <f>+IFERROR(INDEX(CChC!$1:$1048576,MATCH(Chile!$B11,CChC!$A:$A,0),MATCH(TEXT(IM$5,"yyyy-mm-dd"),CChC!$1:$1,0)),"")</f>
        <v>100.99911205135101</v>
      </c>
      <c r="IN11" s="245">
        <f>+IFERROR(INDEX(CChC!$1:$1048576,MATCH(Chile!$B11,CChC!$A:$A,0),MATCH(TEXT(IN$5,"yyyy-mm-dd"),CChC!$1:$1,0)),"")</f>
        <v>100.62628257759231</v>
      </c>
      <c r="IO11" s="245">
        <f>+IFERROR(INDEX(CChC!$1:$1048576,MATCH(Chile!$B11,CChC!$A:$A,0),MATCH(TEXT(IO$5,"yyyy-mm-dd"),CChC!$1:$1,0)),"")</f>
        <v>100.5790383487154</v>
      </c>
      <c r="IP11" s="246">
        <f>+IFERROR(AVERAGE(ID11:IO11),"")</f>
        <v>98.289518901386643</v>
      </c>
      <c r="IQ11" s="245">
        <f>+IFERROR(INDEX(CChC!$1:$1048576,MATCH(Chile!$B11,CChC!$A:$A,0),MATCH(TEXT(IQ$5,"yyyy-mm-dd"),CChC!$1:$1,0)),"")</f>
        <v>100.21654980923959</v>
      </c>
      <c r="IR11" s="245">
        <f>+IFERROR(INDEX(CChC!$1:$1048576,MATCH(Chile!$B11,CChC!$A:$A,0),MATCH(TEXT(IR$5,"yyyy-mm-dd"),CChC!$1:$1,0)),"")</f>
        <v>99.80877212558498</v>
      </c>
      <c r="IS11" s="245">
        <f>+IFERROR(INDEX(CChC!$1:$1048576,MATCH(Chile!$B11,CChC!$A:$A,0),MATCH(TEXT(IS$5,"yyyy-mm-dd"),CChC!$1:$1,0)),"")</f>
        <v>98.801769202946787</v>
      </c>
      <c r="IT11" s="245">
        <f>+IFERROR(INDEX(CChC!$1:$1048576,MATCH(Chile!$B11,CChC!$A:$A,0),MATCH(TEXT(IT$5,"yyyy-mm-dd"),CChC!$1:$1,0)),"")</f>
        <v>97.444357648051167</v>
      </c>
      <c r="IU11" s="245">
        <f>+IFERROR(INDEX(CChC!$1:$1048576,MATCH(Chile!$B11,CChC!$A:$A,0),MATCH(TEXT(IU$5,"yyyy-mm-dd"),CChC!$1:$1,0)),"")</f>
        <v>97.578858110720901</v>
      </c>
      <c r="IV11" s="245">
        <f>+IFERROR(INDEX(CChC!$1:$1048576,MATCH(Chile!$B11,CChC!$A:$A,0),MATCH(TEXT(IV$5,"yyyy-mm-dd"),CChC!$1:$1,0)),"")</f>
        <v>97.326270385879383</v>
      </c>
      <c r="IW11" s="245">
        <f>+IFERROR(INDEX(CChC!$1:$1048576,MATCH(Chile!$B11,CChC!$A:$A,0),MATCH(TEXT(IW$5,"yyyy-mm-dd"),CChC!$1:$1,0)),"")</f>
        <v>97.311119626685482</v>
      </c>
      <c r="IX11" s="245">
        <f>+IFERROR(INDEX(CChC!$1:$1048576,MATCH(Chile!$B11,CChC!$A:$A,0),MATCH(TEXT(IX$5,"yyyy-mm-dd"),CChC!$1:$1,0)),"")</f>
        <v>96.816130806387307</v>
      </c>
      <c r="IY11" s="245">
        <f>+IFERROR(INDEX(CChC!$1:$1048576,MATCH(Chile!$B11,CChC!$A:$A,0),MATCH(TEXT(IY$5,"yyyy-mm-dd"),CChC!$1:$1,0)),"")</f>
        <v>97.066853053024815</v>
      </c>
      <c r="IZ11" s="245">
        <f>+IFERROR(INDEX(CChC!$1:$1048576,MATCH(Chile!$B11,CChC!$A:$A,0),MATCH(TEXT(IZ$5,"yyyy-mm-dd"),CChC!$1:$1,0)),"")</f>
        <v>97.520601447349776</v>
      </c>
      <c r="JA11" s="245">
        <f>+IFERROR(INDEX(CChC!$1:$1048576,MATCH(Chile!$B11,CChC!$A:$A,0),MATCH(TEXT(JA$5,"yyyy-mm-dd"),CChC!$1:$1,0)),"")</f>
        <v>97.433239883827667</v>
      </c>
      <c r="JB11" s="245">
        <f>+IFERROR(INDEX(CChC!$1:$1048576,MATCH(Chile!$B11,CChC!$A:$A,0),MATCH(TEXT(JB$5,"yyyy-mm-dd"),CChC!$1:$1,0)),"")</f>
        <v>96.541715981342563</v>
      </c>
      <c r="JC11" s="246">
        <f>+IFERROR(AVERAGE(IQ11:JB11),"")</f>
        <v>97.822186506753368</v>
      </c>
      <c r="JD11" s="245">
        <f>+IFERROR(INDEX(CChC!$1:$1048576,MATCH(Chile!$B11,CChC!$A:$A,0),MATCH(TEXT(JD$5,"yyyy-mm-dd"),CChC!$1:$1,0)),"")</f>
        <v>95.584916310921898</v>
      </c>
      <c r="JE11" s="245">
        <f>+IFERROR(INDEX(CChC!$1:$1048576,MATCH(Chile!$B11,CChC!$A:$A,0),MATCH(TEXT(JE$5,"yyyy-mm-dd"),CChC!$1:$1,0)),"")</f>
        <v>95.662033748603548</v>
      </c>
      <c r="JF11" s="245">
        <f>+IFERROR(INDEX(CChC!$1:$1048576,MATCH(Chile!$B11,CChC!$A:$A,0),MATCH(TEXT(JF$5,"yyyy-mm-dd"),CChC!$1:$1,0)),"")</f>
        <v>95.013970285618015</v>
      </c>
      <c r="JG11" s="245">
        <f>+IFERROR(INDEX(CChC!$1:$1048576,MATCH(Chile!$B11,CChC!$A:$A,0),MATCH(TEXT(JG$5,"yyyy-mm-dd"),CChC!$1:$1,0)),"")</f>
        <v>94.19199847406118</v>
      </c>
      <c r="JH11" s="245">
        <f>+IFERROR(INDEX(CChC!$1:$1048576,MATCH(Chile!$B11,CChC!$A:$A,0),MATCH(TEXT(JH$5,"yyyy-mm-dd"),CChC!$1:$1,0)),"")</f>
        <v>92.447620631947686</v>
      </c>
      <c r="JI11" s="245">
        <f>+IFERROR(INDEX(CChC!$1:$1048576,MATCH(Chile!$B11,CChC!$A:$A,0),MATCH(TEXT(JI$5,"yyyy-mm-dd"),CChC!$1:$1,0)),"")</f>
        <v>91.460809309430772</v>
      </c>
      <c r="JJ11" s="245">
        <f>+IFERROR(INDEX(CChC!$1:$1048576,MATCH(Chile!$B11,CChC!$A:$A,0),MATCH(TEXT(JJ$5,"yyyy-mm-dd"),CChC!$1:$1,0)),"")</f>
        <v>91.057718583614175</v>
      </c>
      <c r="JK11" s="245">
        <f>+IFERROR(INDEX(CChC!$1:$1048576,MATCH(Chile!$B11,CChC!$A:$A,0),MATCH(TEXT(JK$5,"yyyy-mm-dd"),CChC!$1:$1,0)),"")</f>
        <v>90.666706581874209</v>
      </c>
      <c r="JL11" s="245">
        <f>+IFERROR(INDEX(CChC!$1:$1048576,MATCH(Chile!$B11,CChC!$A:$A,0),MATCH(TEXT(JL$5,"yyyy-mm-dd"),CChC!$1:$1,0)),"")</f>
        <v>89.789040836459705</v>
      </c>
      <c r="JM11" s="245">
        <f>+IFERROR(INDEX(CChC!$1:$1048576,MATCH(Chile!$B11,CChC!$A:$A,0),MATCH(TEXT(JM$5,"yyyy-mm-dd"),CChC!$1:$1,0)),"")</f>
        <v>89.485500345258785</v>
      </c>
      <c r="JN11" s="245">
        <f>+IFERROR(INDEX(CChC!$1:$1048576,MATCH(Chile!$B11,CChC!$A:$A,0),MATCH(TEXT(JN$5,"yyyy-mm-dd"),CChC!$1:$1,0)),"")</f>
        <v>90.44211249201939</v>
      </c>
      <c r="JO11" s="245">
        <f>+IFERROR(INDEX(CChC!$1:$1048576,MATCH(Chile!$B11,CChC!$A:$A,0),MATCH(TEXT(JO$5,"yyyy-mm-dd"),CChC!$1:$1,0)),"")</f>
        <v>91.829381362211436</v>
      </c>
      <c r="JP11" s="246">
        <f>+IFERROR(AVERAGE(JD11:JO11),"")</f>
        <v>92.302650746835056</v>
      </c>
      <c r="JQ11" s="245">
        <f>+IFERROR(INDEX(CChC!$1:$1048576,MATCH(Chile!$B11,CChC!$A:$A,0),MATCH(TEXT(JQ$5,"yyyy-mm-dd"),CChC!$1:$1,0)),"")</f>
        <v>93.459646431200113</v>
      </c>
      <c r="JR11" s="245">
        <f>+IFERROR(INDEX(CChC!$1:$1048576,MATCH(Chile!$B11,CChC!$A:$A,0),MATCH(TEXT(JR$5,"yyyy-mm-dd"),CChC!$1:$1,0)),"")</f>
        <v>94.562596336241683</v>
      </c>
      <c r="JS11" s="245">
        <f>+IFERROR(INDEX(CChC!$1:$1048576,MATCH(Chile!$B11,CChC!$A:$A,0),MATCH(TEXT(JS$5,"yyyy-mm-dd"),CChC!$1:$1,0)),"")</f>
        <v>95.959754305075435</v>
      </c>
      <c r="JT11" s="245">
        <f>+IFERROR(INDEX(CChC!$1:$1048576,MATCH(Chile!$B11,CChC!$A:$A,0),MATCH(TEXT(JT$5,"yyyy-mm-dd"),CChC!$1:$1,0)),"")</f>
        <v>97.636339049059302</v>
      </c>
      <c r="JU11" s="245">
        <f>+IFERROR(INDEX(CChC!$1:$1048576,MATCH(Chile!$B11,CChC!$A:$A,0),MATCH(TEXT(JU$5,"yyyy-mm-dd"),CChC!$1:$1,0)),"")</f>
        <v>99.981759719473771</v>
      </c>
      <c r="JV11" s="245">
        <f>+IFERROR(INDEX(CChC!$1:$1048576,MATCH(Chile!$B11,CChC!$A:$A,0),MATCH(TEXT(JV$5,"yyyy-mm-dd"),CChC!$1:$1,0)),"")</f>
        <v>101.1654476327313</v>
      </c>
      <c r="JW11" s="245">
        <f>+IFERROR(INDEX(CChC!$1:$1048576,MATCH(Chile!$B11,CChC!$A:$A,0),MATCH(TEXT(JW$5,"yyyy-mm-dd"),CChC!$1:$1,0)),"")</f>
        <v>101.3578138833884</v>
      </c>
      <c r="JX11" s="245">
        <f>+IFERROR(INDEX(CChC!$1:$1048576,MATCH(Chile!$B11,CChC!$A:$A,0),MATCH(TEXT(JX$5,"yyyy-mm-dd"),CChC!$1:$1,0)),"")</f>
        <v>101.8308383709582</v>
      </c>
      <c r="JY11" s="245">
        <f>+IFERROR(INDEX(CChC!$1:$1048576,MATCH(Chile!$B11,CChC!$A:$A,0),MATCH(TEXT(JY$5,"yyyy-mm-dd"),CChC!$1:$1,0)),"")</f>
        <v>102.5241536407424</v>
      </c>
      <c r="JZ11" s="245">
        <f>+IFERROR(INDEX(CChC!$1:$1048576,MATCH(Chile!$B11,CChC!$A:$A,0),MATCH(TEXT(JZ$5,"yyyy-mm-dd"),CChC!$1:$1,0)),"")</f>
        <v>102.31496275799</v>
      </c>
      <c r="KA11" s="245">
        <f>+IFERROR(INDEX(CChC!$1:$1048576,MATCH(Chile!$B11,CChC!$A:$A,0),MATCH(TEXT(KA$5,"yyyy-mm-dd"),CChC!$1:$1,0)),"")</f>
        <v>102.66579056657039</v>
      </c>
      <c r="KB11" s="245">
        <f>+IFERROR(INDEX(CChC!$1:$1048576,MATCH(Chile!$B11,CChC!$A:$A,0),MATCH(TEXT(KB$5,"yyyy-mm-dd"),CChC!$1:$1,0)),"")</f>
        <v>102.968435352865</v>
      </c>
      <c r="KC11" s="246">
        <f>+IFERROR(AVERAGE(JQ11:KB11),"")</f>
        <v>99.702294837191332</v>
      </c>
      <c r="KD11" s="245">
        <f>+IFERROR(INDEX(CChC!$1:$1048576,MATCH(Chile!$B11,CChC!$A:$A,0),MATCH(TEXT(KD$5,"yyyy-mm-dd"),CChC!$1:$1,0)),"")</f>
        <v>102.6688261820112</v>
      </c>
      <c r="KE11" s="245">
        <f>+IFERROR(INDEX(CChC!$1:$1048576,MATCH(Chile!$B11,CChC!$A:$A,0),MATCH(TEXT(KE$5,"yyyy-mm-dd"),CChC!$1:$1,0)),"")</f>
        <v>102.80412153511141</v>
      </c>
      <c r="KF11" s="245">
        <f>+IFERROR(INDEX(CChC!$1:$1048576,MATCH(Chile!$B11,CChC!$A:$A,0),MATCH(TEXT(KF$5,"yyyy-mm-dd"),CChC!$1:$1,0)),"")</f>
        <v>102.8093011521547</v>
      </c>
      <c r="KG11" s="245">
        <f>+IFERROR(INDEX(CChC!$1:$1048576,MATCH(Chile!$B11,CChC!$A:$A,0),MATCH(TEXT(KG$5,"yyyy-mm-dd"),CChC!$1:$1,0)),"")</f>
        <v>103.1161400925161</v>
      </c>
      <c r="KH11" s="245">
        <f>+IFERROR(INDEX(CChC!$1:$1048576,MATCH(Chile!$B11,CChC!$A:$A,0),MATCH(TEXT(KH$5,"yyyy-mm-dd"),CChC!$1:$1,0)),"")</f>
        <v>103.29276769606859</v>
      </c>
      <c r="KI11" s="245">
        <f>+IFERROR(INDEX(CChC!$1:$1048576,MATCH(Chile!$B11,CChC!$A:$A,0),MATCH(TEXT(KI$5,"yyyy-mm-dd"),CChC!$1:$1,0)),"")</f>
        <v>102.6178847460591</v>
      </c>
      <c r="KJ11" s="245">
        <f>+IFERROR(INDEX(CChC!$1:$1048576,MATCH(Chile!$B11,CChC!$A:$A,0),MATCH(TEXT(KJ$5,"yyyy-mm-dd"),CChC!$1:$1,0)),"")</f>
        <v>103.3465204161963</v>
      </c>
      <c r="KK11" s="245">
        <f>+IFERROR(INDEX(CChC!$1:$1048576,MATCH(Chile!$B11,CChC!$A:$A,0),MATCH(TEXT(KK$5,"yyyy-mm-dd"),CChC!$1:$1,0)),"")</f>
        <v>104.2637705564364</v>
      </c>
      <c r="KL11" s="245">
        <f>+IFERROR(INDEX(CChC!$1:$1048576,MATCH(Chile!$B11,CChC!$A:$A,0),MATCH(TEXT(KL$5,"yyyy-mm-dd"),CChC!$1:$1,0)),"")</f>
        <v>104.9656884347377</v>
      </c>
      <c r="KM11" s="245">
        <f>+IFERROR(INDEX(CChC!$1:$1048576,MATCH(Chile!$B11,CChC!$A:$A,0),MATCH(TEXT(KM$5,"yyyy-mm-dd"),CChC!$1:$1,0)),"")</f>
        <v>105.01626057422889</v>
      </c>
      <c r="KN11" s="245">
        <f>+IFERROR(INDEX(CChC!$1:$1048576,MATCH(Chile!$B11,CChC!$A:$A,0),MATCH(TEXT(KN$5,"yyyy-mm-dd"),CChC!$1:$1,0)),"")</f>
        <v>104.5506651275323</v>
      </c>
      <c r="KO11" s="245">
        <f>+IFERROR(INDEX(CChC!$1:$1048576,MATCH(Chile!$B11,CChC!$A:$A,0),MATCH(TEXT(KO$5,"yyyy-mm-dd"),CChC!$1:$1,0)),"")</f>
        <v>104.9132188523088</v>
      </c>
      <c r="KP11" s="246">
        <f>+IFERROR(AVERAGE(KD11:KO11),"")</f>
        <v>103.69709711378012</v>
      </c>
      <c r="KQ11" s="245">
        <f>+IFERROR(INDEX(CChC!$1:$1048576,MATCH(Chile!$B11,CChC!$A:$A,0),MATCH(TEXT(KQ$5,"yyyy-mm-dd"),CChC!$1:$1,0)),"")</f>
        <v>104.13844899329941</v>
      </c>
      <c r="KR11" s="245">
        <f>+IFERROR(INDEX(CChC!$1:$1048576,MATCH(Chile!$B11,CChC!$A:$A,0),MATCH(TEXT(KR$5,"yyyy-mm-dd"),CChC!$1:$1,0)),"")</f>
        <v>103.1522181329709</v>
      </c>
      <c r="KS11" s="245">
        <f>+IFERROR(INDEX(CChC!$1:$1048576,MATCH(Chile!$B11,CChC!$A:$A,0),MATCH(TEXT(KS$5,"yyyy-mm-dd"),CChC!$1:$1,0)),"")</f>
        <v>102.3138699861958</v>
      </c>
      <c r="KT11" s="245">
        <f>+IFERROR(INDEX(CChC!$1:$1048576,MATCH(Chile!$B11,CChC!$A:$A,0),MATCH(TEXT(KT$5,"yyyy-mm-dd"),CChC!$1:$1,0)),"")</f>
        <v>102.12836620942269</v>
      </c>
      <c r="KU11" s="245">
        <f>+IFERROR(INDEX(CChC!$1:$1048576,MATCH(Chile!$B11,CChC!$A:$A,0),MATCH(TEXT(KU$5,"yyyy-mm-dd"),CChC!$1:$1,0)),"")</f>
        <v>100.1942639040912</v>
      </c>
      <c r="KV11" s="245">
        <f>+IFERROR(INDEX(CChC!$1:$1048576,MATCH(Chile!$B11,CChC!$A:$A,0),MATCH(TEXT(KV$5,"yyyy-mm-dd"),CChC!$1:$1,0)),"")</f>
        <v>98.328116371165322</v>
      </c>
      <c r="KW11" s="245">
        <f>+IFERROR(INDEX(CChC!$1:$1048576,MATCH(Chile!$B11,CChC!$A:$A,0),MATCH(TEXT(KW$5,"yyyy-mm-dd"),CChC!$1:$1,0)),"")</f>
        <v>96.801769989532033</v>
      </c>
      <c r="KX11" s="245">
        <f>+IFERROR(INDEX(CChC!$1:$1048576,MATCH(Chile!$B11,CChC!$A:$A,0),MATCH(TEXT(KX$5,"yyyy-mm-dd"),CChC!$1:$1,0)),"")</f>
        <v>97.451878853343246</v>
      </c>
      <c r="KY11" s="245">
        <f>+IFERROR(INDEX(CChC!$1:$1048576,MATCH(Chile!$B11,CChC!$A:$A,0),MATCH(TEXT(KY$5,"yyyy-mm-dd"),CChC!$1:$1,0)),"")</f>
        <v>98.536999456725042</v>
      </c>
      <c r="KZ11" s="245">
        <f>+IFERROR(INDEX(CChC!$1:$1048576,MATCH(Chile!$B11,CChC!$A:$A,0),MATCH(TEXT(KZ$5,"yyyy-mm-dd"),CChC!$1:$1,0)),"")</f>
        <v>97.868409714428594</v>
      </c>
      <c r="LA11" s="245">
        <f>+IFERROR(INDEX(CChC!$1:$1048576,MATCH(Chile!$B11,CChC!$A:$A,0),MATCH(TEXT(LA$5,"yyyy-mm-dd"),CChC!$1:$1,0)),"")</f>
        <v>98.431320671997241</v>
      </c>
      <c r="LB11" s="245">
        <f>+IFERROR(INDEX(CChC!$1:$1048576,MATCH(Chile!$B11,CChC!$A:$A,0),MATCH(TEXT(LB$5,"yyyy-mm-dd"),CChC!$1:$1,0)),"")</f>
        <v>98.33986355408031</v>
      </c>
      <c r="LC11" s="246">
        <f>+IFERROR(AVERAGE(KQ11:LB11),"")</f>
        <v>99.807127153104304</v>
      </c>
      <c r="LD11" s="245">
        <f>+IFERROR(INDEX(CChC!$1:$1048576,MATCH(Chile!$B11,CChC!$A:$A,0),MATCH(TEXT(LD$5,"yyyy-mm-dd"),CChC!$1:$1,0)),"")</f>
        <v>98.481869974450433</v>
      </c>
      <c r="LE11" s="245">
        <f>+IFERROR(INDEX(CChC!$1:$1048576,MATCH(Chile!$B11,CChC!$A:$A,0),MATCH(TEXT(LE$5,"yyyy-mm-dd"),CChC!$1:$1,0)),"")</f>
        <v>98.233092138261696</v>
      </c>
      <c r="LF11" s="245">
        <f>+IFERROR(INDEX(CChC!$1:$1048576,MATCH(Chile!$B11,CChC!$A:$A,0),MATCH(TEXT(LF$5,"yyyy-mm-dd"),CChC!$1:$1,0)),"")</f>
        <v>98.173018566181923</v>
      </c>
      <c r="LG11" s="245">
        <f>+IFERROR(INDEX(CChC!$1:$1048576,MATCH(Chile!$B11,CChC!$A:$A,0),MATCH(TEXT(LG$5,"yyyy-mm-dd"),CChC!$1:$1,0)),"")</f>
        <v>98.41665263778961</v>
      </c>
      <c r="LH11" s="245">
        <f>+IFERROR(INDEX(CChC!$1:$1048576,MATCH(Chile!$B11,CChC!$A:$A,0),MATCH(TEXT(LH$5,"yyyy-mm-dd"),CChC!$1:$1,0)),"")</f>
        <v>99.598191016562993</v>
      </c>
      <c r="LI11" s="245">
        <f>+IFERROR(INDEX(CChC!$1:$1048576,MATCH(Chile!$B11,CChC!$A:$A,0),MATCH(TEXT(LI$5,"yyyy-mm-dd"),CChC!$1:$1,0)),"")</f>
        <v>99.254370474217069</v>
      </c>
      <c r="LJ11" s="245">
        <f>+IFERROR(INDEX(CChC!$1:$1048576,MATCH(Chile!$B11,CChC!$A:$A,0),MATCH(TEXT(LJ$5,"yyyy-mm-dd"),CChC!$1:$1,0)),"")</f>
        <v>98.735020567155402</v>
      </c>
      <c r="LK11" s="245">
        <f>+IFERROR(INDEX(CChC!$1:$1048576,MATCH(Chile!$B11,CChC!$A:$A,0),MATCH(TEXT(LK$5,"yyyy-mm-dd"),CChC!$1:$1,0)),"")</f>
        <v>98.406889082623692</v>
      </c>
      <c r="LL11" s="245">
        <f>+IFERROR(INDEX(CChC!$1:$1048576,MATCH(Chile!$B11,CChC!$A:$A,0),MATCH(TEXT(LL$5,"yyyy-mm-dd"),CChC!$1:$1,0)),"")</f>
        <v>99.41292942646669</v>
      </c>
      <c r="LM11" s="245">
        <f>+IFERROR(INDEX(CChC!$1:$1048576,MATCH(Chile!$B11,CChC!$A:$A,0),MATCH(TEXT(LM$5,"yyyy-mm-dd"),CChC!$1:$1,0)),"")</f>
        <v>100.1191084919658</v>
      </c>
      <c r="LN11" s="245">
        <f>+IFERROR(INDEX(CChC!$1:$1048576,MATCH(Chile!$B11,CChC!$A:$A,0),MATCH(TEXT(LN$5,"yyyy-mm-dd"),CChC!$1:$1,0)),"")</f>
        <v>100.2973232517534</v>
      </c>
      <c r="LO11" s="245">
        <f>+IFERROR(INDEX(CChC!$1:$1048576,MATCH(Chile!$B11,CChC!$A:$A,0),MATCH(TEXT(LO$5,"yyyy-mm-dd"),CChC!$1:$1,0)),"")</f>
        <v>101.8738463041682</v>
      </c>
      <c r="LP11" s="246">
        <f>+IFERROR(AVERAGE(LD11:LO11),"")</f>
        <v>99.250192660966391</v>
      </c>
      <c r="LQ11" s="245">
        <f>+IFERROR(INDEX(CChC!$1:$1048576,MATCH(Chile!$B11,CChC!$A:$A,0),MATCH(TEXT(LQ$5,"yyyy-mm-dd"),CChC!$1:$1,0)),"")</f>
        <v>102.81564689933479</v>
      </c>
      <c r="LR11" s="245">
        <f>+IFERROR(INDEX(CChC!$1:$1048576,MATCH(Chile!$B11,CChC!$A:$A,0),MATCH(TEXT(LR$5,"yyyy-mm-dd"),CChC!$1:$1,0)),"")</f>
        <v>104.0635861794179</v>
      </c>
      <c r="LS11" s="245">
        <f>+IFERROR(INDEX(CChC!$1:$1048576,MATCH(Chile!$B11,CChC!$A:$A,0),MATCH(TEXT(LS$5,"yyyy-mm-dd"),CChC!$1:$1,0)),"")</f>
        <v>105.2042781620669</v>
      </c>
      <c r="LT11" s="245">
        <f>+IFERROR(INDEX(CChC!$1:$1048576,MATCH(Chile!$B11,CChC!$A:$A,0),MATCH(TEXT(LT$5,"yyyy-mm-dd"),CChC!$1:$1,0)),"")</f>
        <v>105.6478692811155</v>
      </c>
      <c r="LU11" s="245">
        <f>+IFERROR(INDEX(CChC!$1:$1048576,MATCH(Chile!$B11,CChC!$A:$A,0),MATCH(TEXT(LU$5,"yyyy-mm-dd"),CChC!$1:$1,0)),"")</f>
        <v>107.0820989165189</v>
      </c>
      <c r="LV11" s="245">
        <f>+IFERROR(INDEX(CChC!$1:$1048576,MATCH(Chile!$B11,CChC!$A:$A,0),MATCH(TEXT(LV$5,"yyyy-mm-dd"),CChC!$1:$1,0)),"")</f>
        <v>107.6503578438469</v>
      </c>
      <c r="LW11" s="245">
        <f>+IFERROR(INDEX(CChC!$1:$1048576,MATCH(Chile!$B11,CChC!$A:$A,0),MATCH(TEXT(LW$5,"yyyy-mm-dd"),CChC!$1:$1,0)),"")</f>
        <v>108.8752952739049</v>
      </c>
      <c r="LX11" s="245">
        <f>+IFERROR(INDEX(CChC!$1:$1048576,MATCH(Chile!$B11,CChC!$A:$A,0),MATCH(TEXT(LX$5,"yyyy-mm-dd"),CChC!$1:$1,0)),"")</f>
        <v>108.9623041217061</v>
      </c>
      <c r="LY11" s="245">
        <f>+IFERROR(INDEX(CChC!$1:$1048576,MATCH(Chile!$B11,CChC!$A:$A,0),MATCH(TEXT(LY$5,"yyyy-mm-dd"),CChC!$1:$1,0)),"")</f>
        <v>109.3781063444146</v>
      </c>
      <c r="LZ11" s="245">
        <f>+IFERROR(INDEX(CChC!$1:$1048576,MATCH(Chile!$B11,CChC!$A:$A,0),MATCH(TEXT(LZ$5,"yyyy-mm-dd"),CChC!$1:$1,0)),"")</f>
        <v>109.778390947635</v>
      </c>
      <c r="MA11" s="245">
        <f>+IFERROR(INDEX(CChC!$1:$1048576,MATCH(Chile!$B11,CChC!$A:$A,0),MATCH(TEXT(MA$5,"yyyy-mm-dd"),CChC!$1:$1,0)),"")</f>
        <v>109.4716662684812</v>
      </c>
      <c r="MB11" s="245">
        <f>+IFERROR(INDEX(CChC!$1:$1048576,MATCH(Chile!$B11,CChC!$A:$A,0),MATCH(TEXT(MB$5,"yyyy-mm-dd"),CChC!$1:$1,0)),"")</f>
        <v>108.98458713800611</v>
      </c>
      <c r="MC11" s="246">
        <f t="shared" ref="MC11:MC15" si="43">+IFERROR(AVERAGE(LQ11:MB11),"")</f>
        <v>107.32618228137075</v>
      </c>
      <c r="MD11" s="245">
        <f>+IFERROR(INDEX(CChC!$1:$1048576,MATCH(Chile!$B11,CChC!$A:$A,0),MATCH(TEXT(MD$5,"yyyy-mm-dd"),CChC!$1:$1,0)),"")</f>
        <v>108.01337439917251</v>
      </c>
      <c r="ME11" s="245">
        <f>+IFERROR(INDEX(CChC!$1:$1048576,MATCH(Chile!$B11,CChC!$A:$A,0),MATCH(TEXT(ME$5,"yyyy-mm-dd"),CChC!$1:$1,0)),"")</f>
        <v>0</v>
      </c>
      <c r="MF11" s="245">
        <f>+IFERROR(INDEX(CChC!$1:$1048576,MATCH(Chile!$B11,CChC!$A:$A,0),MATCH(TEXT(MF$5,"yyyy-mm-dd"),CChC!$1:$1,0)),"")</f>
        <v>0</v>
      </c>
      <c r="MG11" s="245" t="str">
        <f>+IFERROR(INDEX(CChC!$1:$1048576,MATCH(Chile!$B11,CChC!$A:$A,0),MATCH(TEXT(MG$5,"yyyy-mm-dd"),CChC!$1:$1,0)),"")</f>
        <v/>
      </c>
      <c r="MH11" s="245" t="str">
        <f>+IFERROR(INDEX(CChC!$1:$1048576,MATCH(Chile!$B11,CChC!$A:$A,0),MATCH(TEXT(MH$5,"yyyy-mm-dd"),CChC!$1:$1,0)),"")</f>
        <v/>
      </c>
      <c r="MI11" s="245" t="str">
        <f>+IFERROR(INDEX(CChC!$1:$1048576,MATCH(Chile!$B11,CChC!$A:$A,0),MATCH(TEXT(MI$5,"yyyy-mm-dd"),CChC!$1:$1,0)),"")</f>
        <v/>
      </c>
      <c r="MJ11" s="245" t="str">
        <f>+IFERROR(INDEX(CChC!$1:$1048576,MATCH(Chile!$B11,CChC!$A:$A,0),MATCH(TEXT(MJ$5,"yyyy-mm-dd"),CChC!$1:$1,0)),"")</f>
        <v/>
      </c>
      <c r="MK11" s="245" t="str">
        <f>+IFERROR(INDEX(CChC!$1:$1048576,MATCH(Chile!$B11,CChC!$A:$A,0),MATCH(TEXT(MK$5,"yyyy-mm-dd"),CChC!$1:$1,0)),"")</f>
        <v/>
      </c>
      <c r="ML11" s="245" t="str">
        <f>+IFERROR(INDEX(CChC!$1:$1048576,MATCH(Chile!$B11,CChC!$A:$A,0),MATCH(TEXT(ML$5,"yyyy-mm-dd"),CChC!$1:$1,0)),"")</f>
        <v/>
      </c>
      <c r="MM11" s="245" t="str">
        <f>+IFERROR(INDEX(CChC!$1:$1048576,MATCH(Chile!$B11,CChC!$A:$A,0),MATCH(TEXT(MM$5,"yyyy-mm-dd"),CChC!$1:$1,0)),"")</f>
        <v/>
      </c>
      <c r="MN11" s="245" t="str">
        <f>+IFERROR(INDEX(CChC!$1:$1048576,MATCH(Chile!$B11,CChC!$A:$A,0),MATCH(TEXT(MN$5,"yyyy-mm-dd"),CChC!$1:$1,0)),"")</f>
        <v/>
      </c>
      <c r="MO11" s="245" t="str">
        <f>+IFERROR(INDEX(CChC!$1:$1048576,MATCH(Chile!$B11,CChC!$A:$A,0),MATCH(TEXT(MO$5,"yyyy-mm-dd"),CChC!$1:$1,0)),"")</f>
        <v/>
      </c>
      <c r="MP11" s="246">
        <f t="shared" ref="MP11:MP40" si="44">+IFERROR(AVERAGE(MD11:MO11),"")</f>
        <v>36.004458133057504</v>
      </c>
    </row>
    <row r="12" spans="1:354" s="117" customFormat="1" ht="15.95" customHeight="1" outlineLevel="1">
      <c r="A12" s="5"/>
      <c r="B12" s="120" t="s">
        <v>875</v>
      </c>
      <c r="C12" s="400" t="s">
        <v>493</v>
      </c>
      <c r="D12" s="249">
        <v>58.411099999999998</v>
      </c>
      <c r="E12" s="249">
        <v>58.723100000000002</v>
      </c>
      <c r="F12" s="249">
        <v>58.28</v>
      </c>
      <c r="G12" s="249">
        <v>59.180300000000003</v>
      </c>
      <c r="H12" s="249">
        <v>59.038699999999999</v>
      </c>
      <c r="I12" s="249">
        <v>59.020400000000002</v>
      </c>
      <c r="J12" s="249">
        <v>59.074199999999998</v>
      </c>
      <c r="K12" s="249">
        <v>59.174300000000002</v>
      </c>
      <c r="L12" s="249">
        <v>59.588200000000001</v>
      </c>
      <c r="M12" s="250">
        <v>59.6387</v>
      </c>
      <c r="N12" s="250">
        <v>59.686399999999999</v>
      </c>
      <c r="O12" s="250">
        <v>60.414700000000003</v>
      </c>
      <c r="P12" s="246">
        <f t="shared" ref="P12:P40" si="45">+IFERROR(AVERAGE(D12:O12),"")</f>
        <v>59.185841666666676</v>
      </c>
      <c r="Q12" s="249">
        <v>60.897300000000001</v>
      </c>
      <c r="R12" s="249">
        <v>61.283499999999997</v>
      </c>
      <c r="S12" s="249">
        <v>61.468499999999999</v>
      </c>
      <c r="T12" s="249">
        <v>61.4</v>
      </c>
      <c r="U12" s="249">
        <v>61.799199999999999</v>
      </c>
      <c r="V12" s="249">
        <v>61.881799999999998</v>
      </c>
      <c r="W12" s="249">
        <v>62.049799999999998</v>
      </c>
      <c r="X12" s="249">
        <v>62.110999999999997</v>
      </c>
      <c r="Y12" s="249">
        <v>62.3491</v>
      </c>
      <c r="Z12" s="250">
        <v>62.888800000000003</v>
      </c>
      <c r="AA12" s="250">
        <v>63.3307</v>
      </c>
      <c r="AB12" s="250">
        <v>63.452599999999997</v>
      </c>
      <c r="AC12" s="246">
        <f t="shared" ref="AC12:AC40" si="46">+IFERROR(AVERAGE(Q12:AB12),"")</f>
        <v>62.076024999999987</v>
      </c>
      <c r="AD12" s="249">
        <v>63.507199999999997</v>
      </c>
      <c r="AE12" s="249">
        <v>63.377800000000001</v>
      </c>
      <c r="AF12" s="249">
        <v>63.384099999999997</v>
      </c>
      <c r="AG12" s="249">
        <v>63.424799999999998</v>
      </c>
      <c r="AH12" s="249">
        <v>63.330500000000001</v>
      </c>
      <c r="AI12" s="249">
        <v>63.429299999999998</v>
      </c>
      <c r="AJ12" s="249">
        <v>63.075200000000002</v>
      </c>
      <c r="AK12" s="249">
        <v>63.423999999999999</v>
      </c>
      <c r="AL12" s="249">
        <v>63.244300000000003</v>
      </c>
      <c r="AM12" s="250">
        <v>63.598399999999998</v>
      </c>
      <c r="AN12" s="250">
        <v>64.4589</v>
      </c>
      <c r="AO12" s="250">
        <v>64.944500000000005</v>
      </c>
      <c r="AP12" s="246">
        <f t="shared" ref="AP12:AP40" si="47">+IFERROR(AVERAGE(AD12:AO12),"")</f>
        <v>63.599916666666651</v>
      </c>
      <c r="AQ12" s="249">
        <v>65.275300000000001</v>
      </c>
      <c r="AR12" s="249">
        <v>65.969399999999993</v>
      </c>
      <c r="AS12" s="249">
        <v>66.283600000000007</v>
      </c>
      <c r="AT12" s="249">
        <v>66.546000000000006</v>
      </c>
      <c r="AU12" s="249">
        <v>66.691400000000002</v>
      </c>
      <c r="AV12" s="249">
        <v>66.484099999999998</v>
      </c>
      <c r="AW12" s="249">
        <v>66.392899999999997</v>
      </c>
      <c r="AX12" s="249">
        <v>66.244600000000005</v>
      </c>
      <c r="AY12" s="249">
        <v>66.135199999999998</v>
      </c>
      <c r="AZ12" s="250">
        <v>66.072800000000001</v>
      </c>
      <c r="BA12" s="250">
        <v>65.953599999999994</v>
      </c>
      <c r="BB12" s="250">
        <v>66.207300000000004</v>
      </c>
      <c r="BC12" s="246">
        <f t="shared" ref="BC12:BC40" si="48">+IFERROR(AVERAGE(AQ12:BB12),"")</f>
        <v>66.18801666666667</v>
      </c>
      <c r="BD12" s="249">
        <v>66.329499999999996</v>
      </c>
      <c r="BE12" s="249">
        <v>67.146900000000002</v>
      </c>
      <c r="BF12" s="249">
        <v>67.516499999999994</v>
      </c>
      <c r="BG12" s="249">
        <v>67.951400000000007</v>
      </c>
      <c r="BH12" s="249">
        <v>67.751599999999996</v>
      </c>
      <c r="BI12" s="249">
        <v>67.973600000000005</v>
      </c>
      <c r="BJ12" s="249">
        <v>68.8857</v>
      </c>
      <c r="BK12" s="249">
        <v>69.975999999999999</v>
      </c>
      <c r="BL12" s="249">
        <v>70.870199999999997</v>
      </c>
      <c r="BM12" s="250">
        <v>71.290999999999997</v>
      </c>
      <c r="BN12" s="250">
        <v>71.860200000000006</v>
      </c>
      <c r="BO12" s="250">
        <v>72.341899999999995</v>
      </c>
      <c r="BP12" s="246">
        <f t="shared" ref="BP12:BP40" si="49">+IFERROR(AVERAGE(BD12:BO12),"")</f>
        <v>69.15787499999999</v>
      </c>
      <c r="BQ12" s="249">
        <v>73.1892</v>
      </c>
      <c r="BR12" s="249">
        <v>73.427700000000002</v>
      </c>
      <c r="BS12" s="249">
        <v>73.398399999999995</v>
      </c>
      <c r="BT12" s="249">
        <v>74.192899999999995</v>
      </c>
      <c r="BU12" s="249">
        <v>74.040400000000005</v>
      </c>
      <c r="BV12" s="249">
        <v>74.557199999999995</v>
      </c>
      <c r="BW12" s="249">
        <v>74.621499999999997</v>
      </c>
      <c r="BX12" s="249">
        <v>74.742099999999994</v>
      </c>
      <c r="BY12" s="249">
        <v>75.436300000000003</v>
      </c>
      <c r="BZ12" s="250">
        <v>75.7333</v>
      </c>
      <c r="CA12" s="250">
        <v>76.181100000000001</v>
      </c>
      <c r="CB12" s="250">
        <v>76.098699999999994</v>
      </c>
      <c r="CC12" s="246">
        <f t="shared" ref="CC12:CC40" si="50">+IFERROR(AVERAGE(BQ12:CB12),"")</f>
        <v>74.634900000000002</v>
      </c>
      <c r="CD12" s="249">
        <v>76.183099999999996</v>
      </c>
      <c r="CE12" s="249">
        <v>76.569100000000006</v>
      </c>
      <c r="CF12" s="249">
        <v>77.135499999999993</v>
      </c>
      <c r="CG12" s="249">
        <v>77.461799999999997</v>
      </c>
      <c r="CH12" s="249">
        <v>77.855099999999993</v>
      </c>
      <c r="CI12" s="249">
        <v>78.220600000000005</v>
      </c>
      <c r="CJ12" s="249">
        <v>78.388599999999997</v>
      </c>
      <c r="CK12" s="249">
        <v>78.601799999999997</v>
      </c>
      <c r="CL12" s="249">
        <v>78.807400000000001</v>
      </c>
      <c r="CM12" s="250">
        <v>78.930999999999997</v>
      </c>
      <c r="CN12" s="250">
        <v>79.120699999999999</v>
      </c>
      <c r="CO12" s="250">
        <v>78.837900000000005</v>
      </c>
      <c r="CP12" s="246">
        <f t="shared" ref="CP12:CP40" si="51">+IFERROR(AVERAGE(CD12:CO12),"")</f>
        <v>78.009383333333332</v>
      </c>
      <c r="CQ12" s="249">
        <v>79.321600000000004</v>
      </c>
      <c r="CR12" s="249">
        <v>79.038600000000002</v>
      </c>
      <c r="CS12" s="249">
        <v>80.504999999999995</v>
      </c>
      <c r="CT12" s="249">
        <v>80.237499999999997</v>
      </c>
      <c r="CU12" s="249">
        <v>80.9773</v>
      </c>
      <c r="CV12" s="249">
        <v>80.817599999999999</v>
      </c>
      <c r="CW12" s="249">
        <v>81.138900000000007</v>
      </c>
      <c r="CX12" s="249">
        <v>81.441599999999994</v>
      </c>
      <c r="CY12" s="249">
        <v>81.273099999999999</v>
      </c>
      <c r="CZ12" s="250">
        <v>82.013499999999993</v>
      </c>
      <c r="DA12" s="250">
        <v>82.592500000000001</v>
      </c>
      <c r="DB12" s="250">
        <v>83.738200000000006</v>
      </c>
      <c r="DC12" s="246">
        <f t="shared" ref="DC12:DC40" si="52">+IFERROR(AVERAGE(CQ12:DB12),"")</f>
        <v>81.091283333333337</v>
      </c>
      <c r="DD12" s="249">
        <v>84.506500000000003</v>
      </c>
      <c r="DE12" s="249">
        <v>85.097800000000007</v>
      </c>
      <c r="DF12" s="249">
        <v>85.542699999999996</v>
      </c>
      <c r="DG12" s="249">
        <v>86.246799999999993</v>
      </c>
      <c r="DH12" s="249">
        <v>86.292599999999993</v>
      </c>
      <c r="DI12" s="249">
        <v>88.265600000000006</v>
      </c>
      <c r="DJ12" s="249">
        <v>88.645700000000005</v>
      </c>
      <c r="DK12" s="249">
        <v>89.850700000000003</v>
      </c>
      <c r="DL12" s="249">
        <v>88.871399999999994</v>
      </c>
      <c r="DM12" s="250">
        <v>87.774500000000003</v>
      </c>
      <c r="DN12" s="250">
        <v>86.5137</v>
      </c>
      <c r="DO12" s="250">
        <v>85.381299999999996</v>
      </c>
      <c r="DP12" s="246">
        <f t="shared" ref="DP12:DP40" si="53">+IFERROR(AVERAGE(DD12:DO12),"")</f>
        <v>86.915774999999996</v>
      </c>
      <c r="DQ12" s="249">
        <v>84.338999999999999</v>
      </c>
      <c r="DR12" s="249">
        <v>83.490300000000005</v>
      </c>
      <c r="DS12" s="249">
        <v>82.553799999999995</v>
      </c>
      <c r="DT12" s="249">
        <v>81.189800000000005</v>
      </c>
      <c r="DU12" s="249">
        <v>80.456400000000002</v>
      </c>
      <c r="DV12" s="249">
        <v>79.920599999999993</v>
      </c>
      <c r="DW12" s="249">
        <v>80.260999999999996</v>
      </c>
      <c r="DX12" s="249">
        <v>80.404200000000003</v>
      </c>
      <c r="DY12" s="249">
        <v>80.270899999999997</v>
      </c>
      <c r="DZ12" s="250">
        <v>80.593599999999995</v>
      </c>
      <c r="EA12" s="250">
        <v>81.429599999999994</v>
      </c>
      <c r="EB12" s="250">
        <v>81.950500000000005</v>
      </c>
      <c r="EC12" s="246">
        <f t="shared" ref="EC12:EC40" si="54">+IFERROR(AVERAGE(DQ12:EB12),"")</f>
        <v>81.404975000000007</v>
      </c>
      <c r="ED12" s="249">
        <v>83.071700000000007</v>
      </c>
      <c r="EE12" s="249">
        <v>83.072199999999995</v>
      </c>
      <c r="EF12" s="249">
        <v>83.946299999999994</v>
      </c>
      <c r="EG12" s="249">
        <v>84.863699999999994</v>
      </c>
      <c r="EH12" s="249">
        <v>86.096699999999998</v>
      </c>
      <c r="EI12" s="249">
        <v>85.769099999999995</v>
      </c>
      <c r="EJ12" s="249">
        <v>85.974999999999994</v>
      </c>
      <c r="EK12" s="249">
        <v>85.772300000000001</v>
      </c>
      <c r="EL12" s="249">
        <v>86.621399999999994</v>
      </c>
      <c r="EM12" s="250">
        <v>87.042699999999996</v>
      </c>
      <c r="EN12" s="250">
        <v>87.929199999999994</v>
      </c>
      <c r="EO12" s="250">
        <v>88.697100000000006</v>
      </c>
      <c r="EP12" s="246">
        <f t="shared" ref="EP12:EP40" si="55">+IFERROR(AVERAGE(ED12:EO12),"")</f>
        <v>85.738116666666656</v>
      </c>
      <c r="EQ12" s="249">
        <v>89.867599999999996</v>
      </c>
      <c r="ER12" s="249">
        <v>90.537300000000002</v>
      </c>
      <c r="ES12" s="249">
        <v>91.427700000000002</v>
      </c>
      <c r="ET12" s="249">
        <v>91.746700000000004</v>
      </c>
      <c r="EU12" s="249">
        <v>91.998000000000005</v>
      </c>
      <c r="EV12" s="249">
        <v>92.457099999999997</v>
      </c>
      <c r="EW12" s="249">
        <v>93.456699999999998</v>
      </c>
      <c r="EX12" s="249">
        <v>93.710800000000006</v>
      </c>
      <c r="EY12" s="249">
        <v>94.688999999999993</v>
      </c>
      <c r="EZ12" s="250">
        <v>95.406599999999997</v>
      </c>
      <c r="FA12" s="250">
        <v>96.348600000000005</v>
      </c>
      <c r="FB12" s="250">
        <v>96.575699999999998</v>
      </c>
      <c r="FC12" s="246">
        <f t="shared" ref="FC12:FC40" si="56">+IFERROR(AVERAGE(EQ12:FB12),"")</f>
        <v>93.185150000000007</v>
      </c>
      <c r="FD12" s="249">
        <v>97.277299999999997</v>
      </c>
      <c r="FE12" s="249">
        <v>97.6768</v>
      </c>
      <c r="FF12" s="249">
        <v>98.543999999999997</v>
      </c>
      <c r="FG12" s="249">
        <v>98.490200000000002</v>
      </c>
      <c r="FH12" s="249">
        <v>98.836500000000001</v>
      </c>
      <c r="FI12" s="249">
        <v>99.0578</v>
      </c>
      <c r="FJ12" s="249">
        <v>99.525499999999994</v>
      </c>
      <c r="FK12" s="249">
        <v>100.2189</v>
      </c>
      <c r="FL12" s="249">
        <v>100.4455</v>
      </c>
      <c r="FM12" s="250">
        <v>100.6579</v>
      </c>
      <c r="FN12" s="250">
        <v>100.6161</v>
      </c>
      <c r="FO12" s="250">
        <v>100.979</v>
      </c>
      <c r="FP12" s="246">
        <f t="shared" ref="FP12:FP40" si="57">+IFERROR(AVERAGE(FD12:FO12),"")</f>
        <v>99.360458333333341</v>
      </c>
      <c r="FQ12" s="249">
        <v>101.1405</v>
      </c>
      <c r="FR12" s="249">
        <v>101.48820000000001</v>
      </c>
      <c r="FS12" s="249">
        <v>101.5129</v>
      </c>
      <c r="FT12" s="249">
        <v>101.7732</v>
      </c>
      <c r="FU12" s="249">
        <v>102.01560000000001</v>
      </c>
      <c r="FV12" s="249">
        <v>103.3916</v>
      </c>
      <c r="FW12" s="249">
        <v>103.67270000000001</v>
      </c>
      <c r="FX12" s="249">
        <v>104.7953</v>
      </c>
      <c r="FY12" s="249">
        <v>104.4196</v>
      </c>
      <c r="FZ12" s="250">
        <v>104.69580000000001</v>
      </c>
      <c r="GA12" s="250">
        <v>104.1707</v>
      </c>
      <c r="GB12" s="250">
        <v>103.5574</v>
      </c>
      <c r="GC12" s="246">
        <f t="shared" ref="GC12:GC40" si="58">+IFERROR(AVERAGE(FQ12:GB12),"")</f>
        <v>103.05279166666664</v>
      </c>
      <c r="GD12" s="249">
        <v>102.79259999999999</v>
      </c>
      <c r="GE12" s="249">
        <v>101.97</v>
      </c>
      <c r="GF12" s="249">
        <v>101.8984</v>
      </c>
      <c r="GG12" s="249">
        <v>101.82940000000001</v>
      </c>
      <c r="GH12" s="249">
        <v>102.6606</v>
      </c>
      <c r="GI12" s="249">
        <v>101.84780000000001</v>
      </c>
      <c r="GJ12" s="249">
        <v>101.5698</v>
      </c>
      <c r="GK12" s="249">
        <v>100.87609999999999</v>
      </c>
      <c r="GL12" s="249">
        <v>100.958</v>
      </c>
      <c r="GM12" s="250">
        <v>101.7261</v>
      </c>
      <c r="GN12" s="250">
        <v>102.4395</v>
      </c>
      <c r="GO12" s="250">
        <v>103.1519</v>
      </c>
      <c r="GP12" s="246">
        <f t="shared" ref="GP12:GP40" si="59">+IFERROR(AVERAGE(GD12:GO12),"")</f>
        <v>101.97668333333333</v>
      </c>
      <c r="GQ12" s="249">
        <v>103.1249</v>
      </c>
      <c r="GR12" s="249">
        <v>103.5227</v>
      </c>
      <c r="GS12" s="249">
        <v>104.2346</v>
      </c>
      <c r="GT12" s="249">
        <v>106.2127</v>
      </c>
      <c r="GU12" s="249">
        <v>106.5735</v>
      </c>
      <c r="GV12" s="249">
        <v>107.631</v>
      </c>
      <c r="GW12" s="249">
        <v>107.9573</v>
      </c>
      <c r="GX12" s="249">
        <v>108.4354</v>
      </c>
      <c r="GY12" s="249">
        <v>108.3672</v>
      </c>
      <c r="GZ12" s="250">
        <v>107.5112</v>
      </c>
      <c r="HA12" s="250">
        <v>107.24</v>
      </c>
      <c r="HB12" s="250">
        <v>107.29040000000001</v>
      </c>
      <c r="HC12" s="246">
        <f t="shared" ref="HC12:HC40" si="60">+IFERROR(AVERAGE(GQ12:HB12),"")</f>
        <v>106.50840833333335</v>
      </c>
      <c r="HD12" s="249">
        <v>107.21210000000001</v>
      </c>
      <c r="HE12" s="249">
        <v>109.13200000000001</v>
      </c>
      <c r="HF12" s="249">
        <v>109.65730000000001</v>
      </c>
      <c r="HG12" s="249">
        <v>111.7093</v>
      </c>
      <c r="HH12" s="249">
        <v>110.1698</v>
      </c>
      <c r="HI12" s="249">
        <v>109.7495</v>
      </c>
      <c r="HJ12" s="249">
        <v>108.5215</v>
      </c>
      <c r="HK12" s="249">
        <v>108.5853</v>
      </c>
      <c r="HL12" s="249">
        <v>110.3459</v>
      </c>
      <c r="HM12" s="250">
        <v>111.004</v>
      </c>
      <c r="HN12" s="250">
        <v>111.417</v>
      </c>
      <c r="HO12" s="250">
        <v>110.85209999999999</v>
      </c>
      <c r="HP12" s="246">
        <f t="shared" ref="HP12:HP40" si="61">+IFERROR(AVERAGE(HD12:HO12),"")</f>
        <v>109.86298333333332</v>
      </c>
      <c r="HQ12" s="249">
        <v>110.6348</v>
      </c>
      <c r="HR12" s="249">
        <v>109.1917</v>
      </c>
      <c r="HS12" s="249">
        <v>108.7891</v>
      </c>
      <c r="HT12" s="249">
        <v>107.4173</v>
      </c>
      <c r="HU12" s="249">
        <v>107.61360000000001</v>
      </c>
      <c r="HV12" s="249">
        <v>106.8233</v>
      </c>
      <c r="HW12" s="249">
        <v>108.8014</v>
      </c>
      <c r="HX12" s="249">
        <v>108.7068</v>
      </c>
      <c r="HY12" s="249">
        <v>109.542</v>
      </c>
      <c r="HZ12" s="250">
        <v>109.301</v>
      </c>
      <c r="IA12" s="250">
        <v>110.2098</v>
      </c>
      <c r="IB12" s="250">
        <v>111.2461</v>
      </c>
      <c r="IC12" s="246">
        <f t="shared" ref="IC12:IC40" si="62">+IFERROR(AVERAGE(HQ12:IB12),"")</f>
        <v>109.02307500000002</v>
      </c>
      <c r="ID12" s="250">
        <f>+IFERROR(INDEX(CChC!$1:$1048576,MATCH(Chile!$B12,CChC!$A:$A,0),MATCH(TEXT(ID$5,"yyyy-mm-dd"),CChC!$1:$1,0)),"")</f>
        <v>112.9496</v>
      </c>
      <c r="IE12" s="250">
        <f>+IFERROR(INDEX(CChC!$1:$1048576,MATCH(Chile!$B12,CChC!$A:$A,0),MATCH(TEXT(IE$5,"yyyy-mm-dd"),CChC!$1:$1,0)),"")</f>
        <v>111.90900000000001</v>
      </c>
      <c r="IF12" s="250">
        <f>+IFERROR(INDEX(CChC!$1:$1048576,MATCH(Chile!$B12,CChC!$A:$A,0),MATCH(TEXT(IF$5,"yyyy-mm-dd"),CChC!$1:$1,0)),"")</f>
        <v>111.24379999999999</v>
      </c>
      <c r="IG12" s="250">
        <f>+IFERROR(INDEX(CChC!$1:$1048576,MATCH(Chile!$B12,CChC!$A:$A,0),MATCH(TEXT(IG$5,"yyyy-mm-dd"),CChC!$1:$1,0)),"")</f>
        <v>111.36</v>
      </c>
      <c r="IH12" s="250">
        <f>+IFERROR(INDEX(CChC!$1:$1048576,MATCH(Chile!$B12,CChC!$A:$A,0),MATCH(TEXT(IH$5,"yyyy-mm-dd"),CChC!$1:$1,0)),"")</f>
        <v>112.91670000000001</v>
      </c>
      <c r="II12" s="250">
        <f>+IFERROR(INDEX(CChC!$1:$1048576,MATCH(Chile!$B12,CChC!$A:$A,0),MATCH(TEXT(II$5,"yyyy-mm-dd"),CChC!$1:$1,0)),"")</f>
        <v>114.2693</v>
      </c>
      <c r="IJ12" s="250">
        <f>+IFERROR(INDEX(CChC!$1:$1048576,MATCH(Chile!$B12,CChC!$A:$A,0),MATCH(TEXT(IJ$5,"yyyy-mm-dd"),CChC!$1:$1,0)),"")</f>
        <v>113.5508</v>
      </c>
      <c r="IK12" s="250">
        <f>+IFERROR(INDEX(CChC!$1:$1048576,MATCH(Chile!$B12,CChC!$A:$A,0),MATCH(TEXT(IK$5,"yyyy-mm-dd"),CChC!$1:$1,0)),"")</f>
        <v>113.5215</v>
      </c>
      <c r="IL12" s="250">
        <f>+IFERROR(INDEX(CChC!$1:$1048576,MATCH(Chile!$B12,CChC!$A:$A,0),MATCH(TEXT(IL$5,"yyyy-mm-dd"),CChC!$1:$1,0)),"")</f>
        <v>111.5329</v>
      </c>
      <c r="IM12" s="250">
        <f>+IFERROR(INDEX(CChC!$1:$1048576,MATCH(Chile!$B12,CChC!$A:$A,0),MATCH(TEXT(IM$5,"yyyy-mm-dd"),CChC!$1:$1,0)),"")</f>
        <v>112.6465</v>
      </c>
      <c r="IN12" s="250">
        <f>+IFERROR(INDEX(CChC!$1:$1048576,MATCH(Chile!$B12,CChC!$A:$A,0),MATCH(TEXT(IN$5,"yyyy-mm-dd"),CChC!$1:$1,0)),"")</f>
        <v>112.1125</v>
      </c>
      <c r="IO12" s="250">
        <f>+IFERROR(INDEX(CChC!$1:$1048576,MATCH(Chile!$B12,CChC!$A:$A,0),MATCH(TEXT(IO$5,"yyyy-mm-dd"),CChC!$1:$1,0)),"")</f>
        <v>113.7564</v>
      </c>
      <c r="IP12" s="246">
        <f t="shared" ref="IP12:IP40" si="63">+IFERROR(AVERAGE(ID12:IO12),"")</f>
        <v>112.64741666666667</v>
      </c>
      <c r="IQ12" s="250">
        <f>+IFERROR(INDEX(CChC!$1:$1048576,MATCH(Chile!$B12,CChC!$A:$A,0),MATCH(TEXT(IQ$5,"yyyy-mm-dd"),CChC!$1:$1,0)),"")</f>
        <v>111.7</v>
      </c>
      <c r="IR12" s="250">
        <f>+IFERROR(INDEX(CChC!$1:$1048576,MATCH(Chile!$B12,CChC!$A:$A,0),MATCH(TEXT(IR$5,"yyyy-mm-dd"),CChC!$1:$1,0)),"")</f>
        <v>112.27</v>
      </c>
      <c r="IS12" s="250">
        <f>+IFERROR(INDEX(CChC!$1:$1048576,MATCH(Chile!$B12,CChC!$A:$A,0),MATCH(TEXT(IS$5,"yyyy-mm-dd"),CChC!$1:$1,0)),"")</f>
        <v>112.57</v>
      </c>
      <c r="IT12" s="250">
        <f>+IFERROR(INDEX(CChC!$1:$1048576,MATCH(Chile!$B12,CChC!$A:$A,0),MATCH(TEXT(IT$5,"yyyy-mm-dd"),CChC!$1:$1,0)),"")</f>
        <v>112.78</v>
      </c>
      <c r="IU12" s="250">
        <f>+IFERROR(INDEX(CChC!$1:$1048576,MATCH(Chile!$B12,CChC!$A:$A,0),MATCH(TEXT(IU$5,"yyyy-mm-dd"),CChC!$1:$1,0)),"")</f>
        <v>113.51</v>
      </c>
      <c r="IV12" s="250">
        <f>+IFERROR(INDEX(CChC!$1:$1048576,MATCH(Chile!$B12,CChC!$A:$A,0),MATCH(TEXT(IV$5,"yyyy-mm-dd"),CChC!$1:$1,0)),"")</f>
        <v>113.45</v>
      </c>
      <c r="IW12" s="250">
        <f>+IFERROR(INDEX(CChC!$1:$1048576,MATCH(Chile!$B12,CChC!$A:$A,0),MATCH(TEXT(IW$5,"yyyy-mm-dd"),CChC!$1:$1,0)),"")</f>
        <v>114.34</v>
      </c>
      <c r="IX12" s="250">
        <f>+IFERROR(INDEX(CChC!$1:$1048576,MATCH(Chile!$B12,CChC!$A:$A,0),MATCH(TEXT(IX$5,"yyyy-mm-dd"),CChC!$1:$1,0)),"")</f>
        <v>114.6</v>
      </c>
      <c r="IY12" s="250">
        <f>+IFERROR(INDEX(CChC!$1:$1048576,MATCH(Chile!$B12,CChC!$A:$A,0),MATCH(TEXT(IY$5,"yyyy-mm-dd"),CChC!$1:$1,0)),"")</f>
        <v>115.32</v>
      </c>
      <c r="IZ12" s="250">
        <f>+IFERROR(INDEX(CChC!$1:$1048576,MATCH(Chile!$B12,CChC!$A:$A,0),MATCH(TEXT(IZ$5,"yyyy-mm-dd"),CChC!$1:$1,0)),"")</f>
        <v>114.24</v>
      </c>
      <c r="JA12" s="250">
        <f>+IFERROR(INDEX(CChC!$1:$1048576,MATCH(Chile!$B12,CChC!$A:$A,0),MATCH(TEXT(JA$5,"yyyy-mm-dd"),CChC!$1:$1,0)),"")</f>
        <v>114.15</v>
      </c>
      <c r="JB12" s="250">
        <f>+IFERROR(INDEX(CChC!$1:$1048576,MATCH(Chile!$B12,CChC!$A:$A,0),MATCH(TEXT(JB$5,"yyyy-mm-dd"),CChC!$1:$1,0)),"")</f>
        <v>113.73</v>
      </c>
      <c r="JC12" s="246">
        <f t="shared" ref="JC12:JC40" si="64">+IFERROR(AVERAGE(IQ12:JB12),"")</f>
        <v>113.55500000000001</v>
      </c>
      <c r="JD12" s="250">
        <f>+IFERROR(INDEX(CChC!$1:$1048576,MATCH(Chile!$B12,CChC!$A:$A,0),MATCH(TEXT(JD$5,"yyyy-mm-dd"),CChC!$1:$1,0)),"")</f>
        <v>114.04</v>
      </c>
      <c r="JE12" s="250">
        <f>+IFERROR(INDEX(CChC!$1:$1048576,MATCH(Chile!$B12,CChC!$A:$A,0),MATCH(TEXT(JE$5,"yyyy-mm-dd"),CChC!$1:$1,0)),"")</f>
        <v>112.39</v>
      </c>
      <c r="JF12" s="250">
        <f>+IFERROR(INDEX(CChC!$1:$1048576,MATCH(Chile!$B12,CChC!$A:$A,0),MATCH(TEXT(JF$5,"yyyy-mm-dd"),CChC!$1:$1,0)),"")</f>
        <v>110.08</v>
      </c>
      <c r="JG12" s="250">
        <f>+IFERROR(INDEX(CChC!$1:$1048576,MATCH(Chile!$B12,CChC!$A:$A,0),MATCH(TEXT(JG$5,"yyyy-mm-dd"),CChC!$1:$1,0)),"")</f>
        <v>104.25</v>
      </c>
      <c r="JH12" s="250">
        <f>+IFERROR(INDEX(CChC!$1:$1048576,MATCH(Chile!$B12,CChC!$A:$A,0),MATCH(TEXT(JH$5,"yyyy-mm-dd"),CChC!$1:$1,0)),"")</f>
        <v>99.89</v>
      </c>
      <c r="JI12" s="250">
        <f>+IFERROR(INDEX(CChC!$1:$1048576,MATCH(Chile!$B12,CChC!$A:$A,0),MATCH(TEXT(JI$5,"yyyy-mm-dd"),CChC!$1:$1,0)),"")</f>
        <v>95.55</v>
      </c>
      <c r="JJ12" s="250">
        <f>+IFERROR(INDEX(CChC!$1:$1048576,MATCH(Chile!$B12,CChC!$A:$A,0),MATCH(TEXT(JJ$5,"yyyy-mm-dd"),CChC!$1:$1,0)),"")</f>
        <v>95.52</v>
      </c>
      <c r="JK12" s="250">
        <f>+IFERROR(INDEX(CChC!$1:$1048576,MATCH(Chile!$B12,CChC!$A:$A,0),MATCH(TEXT(JK$5,"yyyy-mm-dd"),CChC!$1:$1,0)),"")</f>
        <v>96.79</v>
      </c>
      <c r="JL12" s="250">
        <f>+IFERROR(INDEX(CChC!$1:$1048576,MATCH(Chile!$B12,CChC!$A:$A,0),MATCH(TEXT(JL$5,"yyyy-mm-dd"),CChC!$1:$1,0)),"")</f>
        <v>102.340296573251</v>
      </c>
      <c r="JM12" s="250">
        <f>+IFERROR(INDEX(CChC!$1:$1048576,MATCH(Chile!$B12,CChC!$A:$A,0),MATCH(TEXT(JM$5,"yyyy-mm-dd"),CChC!$1:$1,0)),"")</f>
        <v>107.44089549303401</v>
      </c>
      <c r="JN12" s="250">
        <f>+IFERROR(INDEX(CChC!$1:$1048576,MATCH(Chile!$B12,CChC!$A:$A,0),MATCH(TEXT(JN$5,"yyyy-mm-dd"),CChC!$1:$1,0)),"")</f>
        <v>110.38542239060401</v>
      </c>
      <c r="JO12" s="250">
        <f>+IFERROR(INDEX(CChC!$1:$1048576,MATCH(Chile!$B12,CChC!$A:$A,0),MATCH(TEXT(JO$5,"yyyy-mm-dd"),CChC!$1:$1,0)),"")</f>
        <v>111.047687642217</v>
      </c>
      <c r="JP12" s="246">
        <f t="shared" ref="JP12:JP40" si="65">+IFERROR(AVERAGE(JD12:JO12),"")</f>
        <v>104.97702517492547</v>
      </c>
      <c r="JQ12" s="250">
        <f>+IFERROR(INDEX(CChC!$1:$1048576,MATCH(Chile!$B12,CChC!$A:$A,0),MATCH(TEXT(JQ$5,"yyyy-mm-dd"),CChC!$1:$1,0)),"")</f>
        <v>110.662364095265</v>
      </c>
      <c r="JR12" s="250">
        <f>+IFERROR(INDEX(CChC!$1:$1048576,MATCH(Chile!$B12,CChC!$A:$A,0),MATCH(TEXT(JR$5,"yyyy-mm-dd"),CChC!$1:$1,0)),"")</f>
        <v>111.34301319300501</v>
      </c>
      <c r="JS12" s="250">
        <f>+IFERROR(INDEX(CChC!$1:$1048576,MATCH(Chile!$B12,CChC!$A:$A,0),MATCH(TEXT(JS$5,"yyyy-mm-dd"),CChC!$1:$1,0)),"")</f>
        <v>113.67527352105699</v>
      </c>
      <c r="JT12" s="250">
        <f>+IFERROR(INDEX(CChC!$1:$1048576,MATCH(Chile!$B12,CChC!$A:$A,0),MATCH(TEXT(JT$5,"yyyy-mm-dd"),CChC!$1:$1,0)),"")</f>
        <v>114.94478587868601</v>
      </c>
      <c r="JU12" s="250">
        <f>+IFERROR(INDEX(CChC!$1:$1048576,MATCH(Chile!$B12,CChC!$A:$A,0),MATCH(TEXT(JU$5,"yyyy-mm-dd"),CChC!$1:$1,0)),"")</f>
        <v>116.077414151017</v>
      </c>
      <c r="JV12" s="250">
        <f>+IFERROR(INDEX(CChC!$1:$1048576,MATCH(Chile!$B12,CChC!$A:$A,0),MATCH(TEXT(JV$5,"yyyy-mm-dd"),CChC!$1:$1,0)),"")</f>
        <v>118.003144933268</v>
      </c>
      <c r="JW12" s="250">
        <f>+IFERROR(INDEX(CChC!$1:$1048576,MATCH(Chile!$B12,CChC!$A:$A,0),MATCH(TEXT(JW$5,"yyyy-mm-dd"),CChC!$1:$1,0)),"")</f>
        <v>120.383504342649</v>
      </c>
      <c r="JX12" s="250">
        <f>+IFERROR(INDEX(CChC!$1:$1048576,MATCH(Chile!$B12,CChC!$A:$A,0),MATCH(TEXT(JX$5,"yyyy-mm-dd"),CChC!$1:$1,0)),"")</f>
        <v>120.992915183064</v>
      </c>
      <c r="JY12" s="250">
        <f>+IFERROR(INDEX(CChC!$1:$1048576,MATCH(Chile!$B12,CChC!$A:$A,0),MATCH(TEXT(JY$5,"yyyy-mm-dd"),CChC!$1:$1,0)),"")</f>
        <v>118.043450227299</v>
      </c>
      <c r="JZ12" s="250">
        <f>+IFERROR(INDEX(CChC!$1:$1048576,MATCH(Chile!$B12,CChC!$A:$A,0),MATCH(TEXT(JZ$5,"yyyy-mm-dd"),CChC!$1:$1,0)),"")</f>
        <v>113.89988257729</v>
      </c>
      <c r="KA12" s="250">
        <f>+IFERROR(INDEX(CChC!$1:$1048576,MATCH(Chile!$B12,CChC!$A:$A,0),MATCH(TEXT(KA$5,"yyyy-mm-dd"),CChC!$1:$1,0)),"")</f>
        <v>111.010908169839</v>
      </c>
      <c r="KB12" s="250">
        <f>+IFERROR(INDEX(CChC!$1:$1048576,MATCH(Chile!$B12,CChC!$A:$A,0),MATCH(TEXT(KB$5,"yyyy-mm-dd"),CChC!$1:$1,0)),"")</f>
        <v>108.779790378337</v>
      </c>
      <c r="KC12" s="246">
        <f t="shared" ref="KC12:KC40" si="66">+IFERROR(AVERAGE(JQ12:KB12),"")</f>
        <v>114.81803722089801</v>
      </c>
      <c r="KD12" s="250">
        <f>+IFERROR(INDEX(CChC!$1:$1048576,MATCH(Chile!$B12,CChC!$A:$A,0),MATCH(TEXT(KD$5,"yyyy-mm-dd"),CChC!$1:$1,0)),"")</f>
        <v>107.221029738201</v>
      </c>
      <c r="KE12" s="250">
        <f>+IFERROR(INDEX(CChC!$1:$1048576,MATCH(Chile!$B12,CChC!$A:$A,0),MATCH(TEXT(KE$5,"yyyy-mm-dd"),CChC!$1:$1,0)),"")</f>
        <v>104.767412770058</v>
      </c>
      <c r="KF12" s="250">
        <f>+IFERROR(INDEX(CChC!$1:$1048576,MATCH(Chile!$B12,CChC!$A:$A,0),MATCH(TEXT(KF$5,"yyyy-mm-dd"),CChC!$1:$1,0)),"")</f>
        <v>104.169861332064</v>
      </c>
      <c r="KG12" s="250">
        <f>+IFERROR(INDEX(CChC!$1:$1048576,MATCH(Chile!$B12,CChC!$A:$A,0),MATCH(TEXT(KG$5,"yyyy-mm-dd"),CChC!$1:$1,0)),"")</f>
        <v>103.57159091461401</v>
      </c>
      <c r="KH12" s="250">
        <f>+IFERROR(INDEX(CChC!$1:$1048576,MATCH(Chile!$B12,CChC!$A:$A,0),MATCH(TEXT(KH$5,"yyyy-mm-dd"),CChC!$1:$1,0)),"")</f>
        <v>103.881222650762</v>
      </c>
      <c r="KI12" s="250">
        <f>+IFERROR(INDEX(CChC!$1:$1048576,MATCH(Chile!$B12,CChC!$A:$A,0),MATCH(TEXT(KI$5,"yyyy-mm-dd"),CChC!$1:$1,0)),"")</f>
        <v>102.69722286569301</v>
      </c>
      <c r="KJ12" s="250">
        <f>+IFERROR(INDEX(CChC!$1:$1048576,MATCH(Chile!$B12,CChC!$A:$A,0),MATCH(TEXT(KJ$5,"yyyy-mm-dd"),CChC!$1:$1,0)),"")</f>
        <v>100.427220891036</v>
      </c>
      <c r="KK12" s="250">
        <f>+IFERROR(INDEX(CChC!$1:$1048576,MATCH(Chile!$B12,CChC!$A:$A,0),MATCH(TEXT(KK$5,"yyyy-mm-dd"),CChC!$1:$1,0)),"")</f>
        <v>97.843052399075503</v>
      </c>
      <c r="KL12" s="250">
        <f>+IFERROR(INDEX(CChC!$1:$1048576,MATCH(Chile!$B12,CChC!$A:$A,0),MATCH(TEXT(KL$5,"yyyy-mm-dd"),CChC!$1:$1,0)),"")</f>
        <v>96.577120661130095</v>
      </c>
      <c r="KM12" s="250">
        <f>+IFERROR(INDEX(CChC!$1:$1048576,MATCH(Chile!$B12,CChC!$A:$A,0),MATCH(TEXT(KM$5,"yyyy-mm-dd"),CChC!$1:$1,0)),"")</f>
        <v>96.009401799200205</v>
      </c>
      <c r="KN12" s="250">
        <f>+IFERROR(INDEX(CChC!$1:$1048576,MATCH(Chile!$B12,CChC!$A:$A,0),MATCH(TEXT(KN$5,"yyyy-mm-dd"),CChC!$1:$1,0)),"")</f>
        <v>96.954535781718405</v>
      </c>
      <c r="KO12" s="250">
        <f>+IFERROR(INDEX(CChC!$1:$1048576,MATCH(Chile!$B12,CChC!$A:$A,0),MATCH(TEXT(KO$5,"yyyy-mm-dd"),CChC!$1:$1,0)),"")</f>
        <v>97.445691152699197</v>
      </c>
      <c r="KP12" s="246">
        <f t="shared" ref="KP12:KP40" si="67">+IFERROR(AVERAGE(KD12:KO12),"")</f>
        <v>100.96378024635429</v>
      </c>
      <c r="KQ12" s="250">
        <f>+IFERROR(INDEX(CChC!$1:$1048576,MATCH(Chile!$B12,CChC!$A:$A,0),MATCH(TEXT(KQ$5,"yyyy-mm-dd"),CChC!$1:$1,0)),"")</f>
        <v>97.466046342726401</v>
      </c>
      <c r="KR12" s="250">
        <f>+IFERROR(INDEX(CChC!$1:$1048576,MATCH(Chile!$B12,CChC!$A:$A,0),MATCH(TEXT(KR$5,"yyyy-mm-dd"),CChC!$1:$1,0)),"")</f>
        <v>96.213681441886905</v>
      </c>
      <c r="KS12" s="250">
        <f>+IFERROR(INDEX(CChC!$1:$1048576,MATCH(Chile!$B12,CChC!$A:$A,0),MATCH(TEXT(KS$5,"yyyy-mm-dd"),CChC!$1:$1,0)),"")</f>
        <v>95.419283519339203</v>
      </c>
      <c r="KT12" s="250">
        <f>+IFERROR(INDEX(CChC!$1:$1048576,MATCH(Chile!$B12,CChC!$A:$A,0),MATCH(TEXT(KT$5,"yyyy-mm-dd"),CChC!$1:$1,0)),"")</f>
        <v>95.4077202120626</v>
      </c>
      <c r="KU12" s="250">
        <f>+IFERROR(INDEX(CChC!$1:$1048576,MATCH(Chile!$B12,CChC!$A:$A,0),MATCH(TEXT(KU$5,"yyyy-mm-dd"),CChC!$1:$1,0)),"")</f>
        <v>95.029162198745894</v>
      </c>
      <c r="KV12" s="250">
        <f>+IFERROR(INDEX(CChC!$1:$1048576,MATCH(Chile!$B12,CChC!$A:$A,0),MATCH(TEXT(KV$5,"yyyy-mm-dd"),CChC!$1:$1,0)),"")</f>
        <v>94.124604083772098</v>
      </c>
      <c r="KW12" s="250">
        <f>+IFERROR(INDEX(CChC!$1:$1048576,MATCH(Chile!$B12,CChC!$A:$A,0),MATCH(TEXT(KW$5,"yyyy-mm-dd"),CChC!$1:$1,0)),"")</f>
        <v>92.069078680549296</v>
      </c>
      <c r="KX12" s="250">
        <f>+IFERROR(INDEX(CChC!$1:$1048576,MATCH(Chile!$B12,CChC!$A:$A,0),MATCH(TEXT(KX$5,"yyyy-mm-dd"),CChC!$1:$1,0)),"")</f>
        <v>90.189983060447901</v>
      </c>
      <c r="KY12" s="250">
        <f>+IFERROR(INDEX(CChC!$1:$1048576,MATCH(Chile!$B12,CChC!$A:$A,0),MATCH(TEXT(KY$5,"yyyy-mm-dd"),CChC!$1:$1,0)),"")</f>
        <v>89.133221379880098</v>
      </c>
      <c r="KZ12" s="250">
        <f>+IFERROR(INDEX(CChC!$1:$1048576,MATCH(Chile!$B12,CChC!$A:$A,0),MATCH(TEXT(KZ$5,"yyyy-mm-dd"),CChC!$1:$1,0)),"")</f>
        <v>89.555834593693604</v>
      </c>
      <c r="LA12" s="250">
        <f>+IFERROR(INDEX(CChC!$1:$1048576,MATCH(Chile!$B12,CChC!$A:$A,0),MATCH(TEXT(LA$5,"yyyy-mm-dd"),CChC!$1:$1,0)),"")</f>
        <v>90.417221156615597</v>
      </c>
      <c r="LB12" s="250">
        <f>+IFERROR(INDEX(CChC!$1:$1048576,MATCH(Chile!$B12,CChC!$A:$A,0),MATCH(TEXT(LB$5,"yyyy-mm-dd"),CChC!$1:$1,0)),"")</f>
        <v>90.864042241458904</v>
      </c>
      <c r="LC12" s="246">
        <f>+IFERROR(AVERAGE(KQ12:LB12),"")</f>
        <v>92.990823242598211</v>
      </c>
      <c r="LD12" s="250">
        <f>+IFERROR(INDEX(CChC!$1:$1048576,MATCH(Chile!$B12,CChC!$A:$A,0),MATCH(TEXT(LD$5,"yyyy-mm-dd"),CChC!$1:$1,0)),"")</f>
        <v>90.0865092032451</v>
      </c>
      <c r="LE12" s="250">
        <f>+IFERROR(INDEX(CChC!$1:$1048576,MATCH(Chile!$B12,CChC!$A:$A,0),MATCH(TEXT(LE$5,"yyyy-mm-dd"),CChC!$1:$1,0)),"")</f>
        <v>89.406955506367296</v>
      </c>
      <c r="LF12" s="250">
        <f>+IFERROR(INDEX(CChC!$1:$1048576,MATCH(Chile!$B12,CChC!$A:$A,0),MATCH(TEXT(LF$5,"yyyy-mm-dd"),CChC!$1:$1,0)),"")</f>
        <v>88.818783719306893</v>
      </c>
      <c r="LG12" s="250">
        <f>+IFERROR(INDEX(CChC!$1:$1048576,MATCH(Chile!$B12,CChC!$A:$A,0),MATCH(TEXT(LG$5,"yyyy-mm-dd"),CChC!$1:$1,0)),"")</f>
        <v>88.771678804791307</v>
      </c>
      <c r="LH12" s="250">
        <f>+IFERROR(INDEX(CChC!$1:$1048576,MATCH(Chile!$B12,CChC!$A:$A,0),MATCH(TEXT(LH$5,"yyyy-mm-dd"),CChC!$1:$1,0)),"")</f>
        <v>87.944470877609405</v>
      </c>
      <c r="LI12" s="250">
        <f>+IFERROR(INDEX(CChC!$1:$1048576,MATCH(Chile!$B12,CChC!$A:$A,0),MATCH(TEXT(LI$5,"yyyy-mm-dd"),CChC!$1:$1,0)),"")</f>
        <v>87.139482868594897</v>
      </c>
      <c r="LJ12" s="250">
        <f>+IFERROR(INDEX(CChC!$1:$1048576,MATCH(Chile!$B12,CChC!$A:$A,0),MATCH(TEXT(LJ$5,"yyyy-mm-dd"),CChC!$1:$1,0)),"")</f>
        <v>87.317965195397704</v>
      </c>
      <c r="LK12" s="250">
        <f>+IFERROR(INDEX(CChC!$1:$1048576,MATCH(Chile!$B12,CChC!$A:$A,0),MATCH(TEXT(LK$5,"yyyy-mm-dd"),CChC!$1:$1,0)),"")</f>
        <v>87.880223137852099</v>
      </c>
      <c r="LL12" s="250">
        <f>+IFERROR(INDEX(CChC!$1:$1048576,MATCH(Chile!$B12,CChC!$A:$A,0),MATCH(TEXT(LL$5,"yyyy-mm-dd"),CChC!$1:$1,0)),"")</f>
        <v>89.048880178836299</v>
      </c>
      <c r="LM12" s="250">
        <f>+IFERROR(INDEX(CChC!$1:$1048576,MATCH(Chile!$B12,CChC!$A:$A,0),MATCH(TEXT(LM$5,"yyyy-mm-dd"),CChC!$1:$1,0)),"")</f>
        <v>89.613933838070494</v>
      </c>
      <c r="LN12" s="250">
        <f>+IFERROR(INDEX(CChC!$1:$1048576,MATCH(Chile!$B12,CChC!$A:$A,0),MATCH(TEXT(LN$5,"yyyy-mm-dd"),CChC!$1:$1,0)),"")</f>
        <v>89.930192053035498</v>
      </c>
      <c r="LO12" s="250">
        <f>+IFERROR(INDEX(CChC!$1:$1048576,MATCH(Chile!$B12,CChC!$A:$A,0),MATCH(TEXT(LO$5,"yyyy-mm-dd"),CChC!$1:$1,0)),"")</f>
        <v>89.980995517624905</v>
      </c>
      <c r="LP12" s="246">
        <f t="shared" ref="LP12:LP40" si="68">+IFERROR(AVERAGE(LD12:LO12),"")</f>
        <v>88.828339241727647</v>
      </c>
      <c r="LQ12" s="245">
        <f>+IFERROR(INDEX(CChC!$1:$1048576,MATCH(Chile!$B12,CChC!$A:$A,0),MATCH(TEXT(LQ$5,"yyyy-mm-dd"),CChC!$1:$1,0)),"")</f>
        <v>89.719597164443101</v>
      </c>
      <c r="LR12" s="245">
        <f>+IFERROR(INDEX(CChC!$1:$1048576,MATCH(Chile!$B12,CChC!$A:$A,0),MATCH(TEXT(LR$5,"yyyy-mm-dd"),CChC!$1:$1,0)),"")</f>
        <v>89.386505170263504</v>
      </c>
      <c r="LS12" s="245">
        <f>+IFERROR(INDEX(CChC!$1:$1048576,MATCH(Chile!$B12,CChC!$A:$A,0),MATCH(TEXT(LS$5,"yyyy-mm-dd"),CChC!$1:$1,0)),"")</f>
        <v>88.555324127318499</v>
      </c>
      <c r="LT12" s="245">
        <f>+IFERROR(INDEX(CChC!$1:$1048576,MATCH(Chile!$B12,CChC!$A:$A,0),MATCH(TEXT(LT$5,"yyyy-mm-dd"),CChC!$1:$1,0)),"")</f>
        <v>89.058247413569802</v>
      </c>
      <c r="LU12" s="245">
        <f>+IFERROR(INDEX(CChC!$1:$1048576,MATCH(Chile!$B12,CChC!$A:$A,0),MATCH(TEXT(LU$5,"yyyy-mm-dd"),CChC!$1:$1,0)),"")</f>
        <v>88.505124908499099</v>
      </c>
      <c r="LV12" s="245">
        <f>+IFERROR(INDEX(CChC!$1:$1048576,MATCH(Chile!$B12,CChC!$A:$A,0),MATCH(TEXT(LV$5,"yyyy-mm-dd"),CChC!$1:$1,0)),"")</f>
        <v>89.815000757144801</v>
      </c>
      <c r="LW12" s="245">
        <f>+IFERROR(INDEX(CChC!$1:$1048576,MATCH(Chile!$B12,CChC!$A:$A,0),MATCH(TEXT(LW$5,"yyyy-mm-dd"),CChC!$1:$1,0)),"")</f>
        <v>90.054398969837294</v>
      </c>
      <c r="LX12" s="245">
        <f>+IFERROR(INDEX(CChC!$1:$1048576,MATCH(Chile!$B12,CChC!$A:$A,0),MATCH(TEXT(LX$5,"yyyy-mm-dd"),CChC!$1:$1,0)),"")</f>
        <v>90.058493257854195</v>
      </c>
      <c r="LY12" s="245">
        <f>+IFERROR(INDEX(CChC!$1:$1048576,MATCH(Chile!$B12,CChC!$A:$A,0),MATCH(TEXT(LY$5,"yyyy-mm-dd"),CChC!$1:$1,0)),"")</f>
        <v>90.078027432304097</v>
      </c>
      <c r="LZ12" s="245">
        <f>+IFERROR(INDEX(CChC!$1:$1048576,MATCH(Chile!$B12,CChC!$A:$A,0),MATCH(TEXT(LZ$5,"yyyy-mm-dd"),CChC!$1:$1,0)),"")</f>
        <v>89.572507988283604</v>
      </c>
      <c r="MA12" s="245">
        <f>+IFERROR(INDEX(CChC!$1:$1048576,MATCH(Chile!$B12,CChC!$A:$A,0),MATCH(TEXT(MA$5,"yyyy-mm-dd"),CChC!$1:$1,0)),"")</f>
        <v>90.1810911076211</v>
      </c>
      <c r="MB12" s="245">
        <f>+IFERROR(INDEX(CChC!$1:$1048576,MATCH(Chile!$B12,CChC!$A:$A,0),MATCH(TEXT(MB$5,"yyyy-mm-dd"),CChC!$1:$1,0)),"")</f>
        <v>89.862639916104399</v>
      </c>
      <c r="MC12" s="246">
        <f t="shared" si="43"/>
        <v>89.570579851103616</v>
      </c>
      <c r="MD12" s="245">
        <f>+IFERROR(INDEX(CChC!$1:$1048576,MATCH(Chile!$B12,CChC!$A:$A,0),MATCH(TEXT(MD$5,"yyyy-mm-dd"),CChC!$1:$1,0)),"")</f>
        <v>88.929360925779505</v>
      </c>
      <c r="ME12" s="245">
        <f>+IFERROR(INDEX(CChC!$1:$1048576,MATCH(Chile!$B12,CChC!$A:$A,0),MATCH(TEXT(ME$5,"yyyy-mm-dd"),CChC!$1:$1,0)),"")</f>
        <v>88.672518814166494</v>
      </c>
      <c r="MF12" s="245">
        <f>+IFERROR(INDEX(CChC!$1:$1048576,MATCH(Chile!$B12,CChC!$A:$A,0),MATCH(TEXT(MF$5,"yyyy-mm-dd"),CChC!$1:$1,0)),"")</f>
        <v>0</v>
      </c>
      <c r="MG12" s="245" t="str">
        <f>+IFERROR(INDEX(CChC!$1:$1048576,MATCH(Chile!$B12,CChC!$A:$A,0),MATCH(TEXT(MG$5,"yyyy-mm-dd"),CChC!$1:$1,0)),"")</f>
        <v/>
      </c>
      <c r="MH12" s="245" t="str">
        <f>+IFERROR(INDEX(CChC!$1:$1048576,MATCH(Chile!$B12,CChC!$A:$A,0),MATCH(TEXT(MH$5,"yyyy-mm-dd"),CChC!$1:$1,0)),"")</f>
        <v/>
      </c>
      <c r="MI12" s="245" t="str">
        <f>+IFERROR(INDEX(CChC!$1:$1048576,MATCH(Chile!$B12,CChC!$A:$A,0),MATCH(TEXT(MI$5,"yyyy-mm-dd"),CChC!$1:$1,0)),"")</f>
        <v/>
      </c>
      <c r="MJ12" s="245" t="str">
        <f>+IFERROR(INDEX(CChC!$1:$1048576,MATCH(Chile!$B12,CChC!$A:$A,0),MATCH(TEXT(MJ$5,"yyyy-mm-dd"),CChC!$1:$1,0)),"")</f>
        <v/>
      </c>
      <c r="MK12" s="245" t="str">
        <f>+IFERROR(INDEX(CChC!$1:$1048576,MATCH(Chile!$B12,CChC!$A:$A,0),MATCH(TEXT(MK$5,"yyyy-mm-dd"),CChC!$1:$1,0)),"")</f>
        <v/>
      </c>
      <c r="ML12" s="245" t="str">
        <f>+IFERROR(INDEX(CChC!$1:$1048576,MATCH(Chile!$B12,CChC!$A:$A,0),MATCH(TEXT(ML$5,"yyyy-mm-dd"),CChC!$1:$1,0)),"")</f>
        <v/>
      </c>
      <c r="MM12" s="245" t="str">
        <f>+IFERROR(INDEX(CChC!$1:$1048576,MATCH(Chile!$B12,CChC!$A:$A,0),MATCH(TEXT(MM$5,"yyyy-mm-dd"),CChC!$1:$1,0)),"")</f>
        <v/>
      </c>
      <c r="MN12" s="245" t="str">
        <f>+IFERROR(INDEX(CChC!$1:$1048576,MATCH(Chile!$B12,CChC!$A:$A,0),MATCH(TEXT(MN$5,"yyyy-mm-dd"),CChC!$1:$1,0)),"")</f>
        <v/>
      </c>
      <c r="MO12" s="245" t="str">
        <f>+IFERROR(INDEX(CChC!$1:$1048576,MATCH(Chile!$B12,CChC!$A:$A,0),MATCH(TEXT(MO$5,"yyyy-mm-dd"),CChC!$1:$1,0)),"")</f>
        <v/>
      </c>
      <c r="MP12" s="246">
        <f t="shared" si="44"/>
        <v>59.200626579982007</v>
      </c>
    </row>
    <row r="13" spans="1:354" outlineLevel="1">
      <c r="B13" s="120" t="s">
        <v>993</v>
      </c>
      <c r="C13" s="399" t="s">
        <v>459</v>
      </c>
      <c r="P13" s="246" t="str">
        <f t="shared" si="45"/>
        <v/>
      </c>
      <c r="AC13" s="246" t="str">
        <f t="shared" si="46"/>
        <v/>
      </c>
      <c r="AP13" s="246" t="str">
        <f t="shared" si="47"/>
        <v/>
      </c>
      <c r="BC13" s="246" t="str">
        <f t="shared" si="48"/>
        <v/>
      </c>
      <c r="BP13" s="246" t="str">
        <f t="shared" si="49"/>
        <v/>
      </c>
      <c r="CC13" s="246" t="str">
        <f t="shared" si="50"/>
        <v/>
      </c>
      <c r="CP13" s="246" t="str">
        <f t="shared" si="51"/>
        <v/>
      </c>
      <c r="DC13" s="246" t="str">
        <f t="shared" si="52"/>
        <v/>
      </c>
      <c r="DP13" s="246" t="str">
        <f t="shared" si="53"/>
        <v/>
      </c>
      <c r="DQ13" s="245">
        <v>81.432871475072872</v>
      </c>
      <c r="DR13" s="245">
        <v>72.000873794847323</v>
      </c>
      <c r="DS13" s="245">
        <v>74.545370956360529</v>
      </c>
      <c r="DT13" s="245">
        <v>67.375861412357864</v>
      </c>
      <c r="DU13" s="245">
        <v>65.753145483250208</v>
      </c>
      <c r="DV13" s="245">
        <v>61.918531802851547</v>
      </c>
      <c r="DW13" s="245">
        <v>63.536832457835089</v>
      </c>
      <c r="DX13" s="245">
        <v>64.860675447170408</v>
      </c>
      <c r="DY13" s="245">
        <v>64.790107935611417</v>
      </c>
      <c r="DZ13" s="245">
        <v>73.829247376517358</v>
      </c>
      <c r="EA13" s="245">
        <v>76.008273850386558</v>
      </c>
      <c r="EB13" s="245">
        <v>80.085682192064567</v>
      </c>
      <c r="EC13" s="246">
        <f t="shared" si="54"/>
        <v>70.511456182027146</v>
      </c>
      <c r="ED13" s="245">
        <v>81.14103903857216</v>
      </c>
      <c r="EE13" s="245">
        <v>75.210277025392315</v>
      </c>
      <c r="EF13" s="245">
        <v>94.013563088508533</v>
      </c>
      <c r="EG13" s="245">
        <v>87.873580410622097</v>
      </c>
      <c r="EH13" s="245">
        <v>83.508603635387217</v>
      </c>
      <c r="EI13" s="245">
        <v>74.144430665124332</v>
      </c>
      <c r="EJ13" s="245">
        <v>78.687729008115937</v>
      </c>
      <c r="EK13" s="245">
        <v>78.005815472416259</v>
      </c>
      <c r="EL13" s="245">
        <v>74.469963738327763</v>
      </c>
      <c r="EM13" s="245">
        <v>84.61621860041339</v>
      </c>
      <c r="EN13" s="245">
        <v>87.170991432133121</v>
      </c>
      <c r="EO13" s="245">
        <v>91.781367988659937</v>
      </c>
      <c r="EP13" s="246">
        <f t="shared" si="55"/>
        <v>82.551965008639414</v>
      </c>
      <c r="EQ13" s="245">
        <v>93.789898415842117</v>
      </c>
      <c r="ER13" s="245">
        <v>85.285337827911349</v>
      </c>
      <c r="ES13" s="245">
        <v>95.038794913895529</v>
      </c>
      <c r="ET13" s="245">
        <v>83.786500620209623</v>
      </c>
      <c r="EU13" s="245">
        <v>84.254845489668881</v>
      </c>
      <c r="EV13" s="245">
        <v>80.034622151065619</v>
      </c>
      <c r="EW13" s="245">
        <v>81.136564341852889</v>
      </c>
      <c r="EX13" s="245">
        <v>78.573487452265127</v>
      </c>
      <c r="EY13" s="245">
        <v>82.63170283130134</v>
      </c>
      <c r="EZ13" s="245">
        <v>92.294613272025288</v>
      </c>
      <c r="FA13" s="245">
        <v>95.277930201118124</v>
      </c>
      <c r="FB13" s="245">
        <v>100.2137374864657</v>
      </c>
      <c r="FC13" s="246">
        <f t="shared" si="56"/>
        <v>87.693169583635139</v>
      </c>
      <c r="FD13" s="245">
        <v>102.2920035074787</v>
      </c>
      <c r="FE13" s="245">
        <v>94.570472280380486</v>
      </c>
      <c r="FF13" s="245">
        <v>100.6861331560949</v>
      </c>
      <c r="FG13" s="245">
        <v>90.687764583088324</v>
      </c>
      <c r="FH13" s="245">
        <v>89.430262571090239</v>
      </c>
      <c r="FI13" s="245">
        <v>86.43690669719436</v>
      </c>
      <c r="FJ13" s="245">
        <v>84.040125641138502</v>
      </c>
      <c r="FK13" s="245">
        <v>86.837396977744845</v>
      </c>
      <c r="FL13" s="245">
        <v>82.105077078612453</v>
      </c>
      <c r="FM13" s="245">
        <v>96.973203890142955</v>
      </c>
      <c r="FN13" s="245">
        <v>98.265397898208647</v>
      </c>
      <c r="FO13" s="245">
        <v>99.688786533899233</v>
      </c>
      <c r="FP13" s="246">
        <f t="shared" si="57"/>
        <v>92.667794234589465</v>
      </c>
      <c r="FQ13" s="245">
        <v>98.009042846217454</v>
      </c>
      <c r="FR13" s="245">
        <v>91.748818929609087</v>
      </c>
      <c r="FS13" s="245">
        <v>96.334440893767919</v>
      </c>
      <c r="FT13" s="245">
        <v>97.036436475686642</v>
      </c>
      <c r="FU13" s="245">
        <v>89.488590813828736</v>
      </c>
      <c r="FV13" s="245">
        <v>83.299212985396991</v>
      </c>
      <c r="FW13" s="245">
        <v>86.913673754552832</v>
      </c>
      <c r="FX13" s="245">
        <v>89.243827983820594</v>
      </c>
      <c r="FY13" s="245">
        <v>81.575735221821532</v>
      </c>
      <c r="FZ13" s="245">
        <v>100.8233132652078</v>
      </c>
      <c r="GA13" s="245">
        <v>98.889161966347999</v>
      </c>
      <c r="GB13" s="245">
        <v>103.2698917368925</v>
      </c>
      <c r="GC13" s="246">
        <f t="shared" si="58"/>
        <v>93.052678906095835</v>
      </c>
      <c r="GP13" s="246" t="str">
        <f t="shared" si="59"/>
        <v/>
      </c>
      <c r="HC13" s="246" t="str">
        <f t="shared" si="60"/>
        <v/>
      </c>
      <c r="HP13" s="246" t="str">
        <f t="shared" si="61"/>
        <v/>
      </c>
      <c r="IC13" s="246" t="str">
        <f t="shared" si="62"/>
        <v/>
      </c>
      <c r="ID13" s="245">
        <f>+IFERROR(INDEX(CChC!$1:$1048576,MATCH(Chile!$B13,CChC!$A:$A,0),MATCH(TEXT(ID$5,"yyyy-mm-dd"),CChC!$1:$1,0)),"")</f>
        <v>108.4484748870281</v>
      </c>
      <c r="IE13" s="245">
        <f>+IFERROR(INDEX(CChC!$1:$1048576,MATCH(Chile!$B13,CChC!$A:$A,0),MATCH(TEXT(IE$5,"yyyy-mm-dd"),CChC!$1:$1,0)),"")</f>
        <v>98.576841982284051</v>
      </c>
      <c r="IF13" s="245">
        <f>+IFERROR(INDEX(CChC!$1:$1048576,MATCH(Chile!$B13,CChC!$A:$A,0),MATCH(TEXT(IF$5,"yyyy-mm-dd"),CChC!$1:$1,0)),"")</f>
        <v>106.79581718885269</v>
      </c>
      <c r="IG13" s="245">
        <f>+IFERROR(INDEX(CChC!$1:$1048576,MATCH(Chile!$B13,CChC!$A:$A,0),MATCH(TEXT(IG$5,"yyyy-mm-dd"),CChC!$1:$1,0)),"")</f>
        <v>102.3003136944572</v>
      </c>
      <c r="IH13" s="245">
        <f>+IFERROR(INDEX(CChC!$1:$1048576,MATCH(Chile!$B13,CChC!$A:$A,0),MATCH(TEXT(IH$5,"yyyy-mm-dd"),CChC!$1:$1,0)),"")</f>
        <v>100.595195646717</v>
      </c>
      <c r="II13" s="245">
        <f>+IFERROR(INDEX(CChC!$1:$1048576,MATCH(Chile!$B13,CChC!$A:$A,0),MATCH(TEXT(II$5,"yyyy-mm-dd"),CChC!$1:$1,0)),"")</f>
        <v>95.312608938227186</v>
      </c>
      <c r="IJ13" s="245">
        <f>+IFERROR(INDEX(CChC!$1:$1048576,MATCH(Chile!$B13,CChC!$A:$A,0),MATCH(TEXT(IJ$5,"yyyy-mm-dd"),CChC!$1:$1,0)),"")</f>
        <v>88.236220203958851</v>
      </c>
      <c r="IK13" s="245">
        <f>+IFERROR(INDEX(CChC!$1:$1048576,MATCH(Chile!$B13,CChC!$A:$A,0),MATCH(TEXT(IK$5,"yyyy-mm-dd"),CChC!$1:$1,0)),"")</f>
        <v>97.973545157198501</v>
      </c>
      <c r="IL13" s="245">
        <f>+IFERROR(INDEX(CChC!$1:$1048576,MATCH(Chile!$B13,CChC!$A:$A,0),MATCH(TEXT(IL$5,"yyyy-mm-dd"),CChC!$1:$1,0)),"")</f>
        <v>88.125697962048037</v>
      </c>
      <c r="IM13" s="245">
        <f>+IFERROR(INDEX(CChC!$1:$1048576,MATCH(Chile!$B13,CChC!$A:$A,0),MATCH(TEXT(IM$5,"yyyy-mm-dd"),CChC!$1:$1,0)),"")</f>
        <v>105.5274434709542</v>
      </c>
      <c r="IN13" s="245">
        <f>+IFERROR(INDEX(CChC!$1:$1048576,MATCH(Chile!$B13,CChC!$A:$A,0),MATCH(TEXT(IN$5,"yyyy-mm-dd"),CChC!$1:$1,0)),"")</f>
        <v>103.4448378129163</v>
      </c>
      <c r="IO13" s="245">
        <f>+IFERROR(INDEX(CChC!$1:$1048576,MATCH(Chile!$B13,CChC!$A:$A,0),MATCH(TEXT(IO$5,"yyyy-mm-dd"),CChC!$1:$1,0)),"")</f>
        <v>104.66300305535719</v>
      </c>
      <c r="IP13" s="246">
        <f t="shared" si="63"/>
        <v>99.999999999999943</v>
      </c>
      <c r="IQ13" s="245">
        <f>+IFERROR(INDEX(CChC!$1:$1048576,MATCH(Chile!$B13,CChC!$A:$A,0),MATCH(TEXT(IQ$5,"yyyy-mm-dd"),CChC!$1:$1,0)),"")</f>
        <v>109.13202087190329</v>
      </c>
      <c r="IR13" s="245">
        <f>+IFERROR(INDEX(CChC!$1:$1048576,MATCH(Chile!$B13,CChC!$A:$A,0),MATCH(TEXT(IR$5,"yyyy-mm-dd"),CChC!$1:$1,0)),"")</f>
        <v>98.837850114714641</v>
      </c>
      <c r="IS13" s="245">
        <f>+IFERROR(INDEX(CChC!$1:$1048576,MATCH(Chile!$B13,CChC!$A:$A,0),MATCH(TEXT(IS$5,"yyyy-mm-dd"),CChC!$1:$1,0)),"")</f>
        <v>111.3931135919715</v>
      </c>
      <c r="IT13" s="245">
        <f>+IFERROR(INDEX(CChC!$1:$1048576,MATCH(Chile!$B13,CChC!$A:$A,0),MATCH(TEXT(IT$5,"yyyy-mm-dd"),CChC!$1:$1,0)),"")</f>
        <v>102.1685386053335</v>
      </c>
      <c r="IU13" s="245">
        <f>+IFERROR(INDEX(CChC!$1:$1048576,MATCH(Chile!$B13,CChC!$A:$A,0),MATCH(TEXT(IU$5,"yyyy-mm-dd"),CChC!$1:$1,0)),"")</f>
        <v>99.652503416642247</v>
      </c>
      <c r="IV13" s="245">
        <f>+IFERROR(INDEX(CChC!$1:$1048576,MATCH(Chile!$B13,CChC!$A:$A,0),MATCH(TEXT(IV$5,"yyyy-mm-dd"),CChC!$1:$1,0)),"")</f>
        <v>92.083853488053521</v>
      </c>
      <c r="IW13" s="245">
        <f>+IFERROR(INDEX(CChC!$1:$1048576,MATCH(Chile!$B13,CChC!$A:$A,0),MATCH(TEXT(IW$5,"yyyy-mm-dd"),CChC!$1:$1,0)),"")</f>
        <v>95.553032849520662</v>
      </c>
      <c r="IX13" s="245">
        <f>+IFERROR(INDEX(CChC!$1:$1048576,MATCH(Chile!$B13,CChC!$A:$A,0),MATCH(TEXT(IX$5,"yyyy-mm-dd"),CChC!$1:$1,0)),"")</f>
        <v>98.510323634611964</v>
      </c>
      <c r="IY13" s="245">
        <f>+IFERROR(INDEX(CChC!$1:$1048576,MATCH(Chile!$B13,CChC!$A:$A,0),MATCH(TEXT(IY$5,"yyyy-mm-dd"),CChC!$1:$1,0)),"")</f>
        <v>88.45395760334749</v>
      </c>
      <c r="IZ13" s="245">
        <f>+IFERROR(INDEX(CChC!$1:$1048576,MATCH(Chile!$B13,CChC!$A:$A,0),MATCH(TEXT(IZ$5,"yyyy-mm-dd"),CChC!$1:$1,0)),"")</f>
        <v>95.478980250445417</v>
      </c>
      <c r="JA13" s="245">
        <f>+IFERROR(INDEX(CChC!$1:$1048576,MATCH(Chile!$B13,CChC!$A:$A,0),MATCH(TEXT(JA$5,"yyyy-mm-dd"),CChC!$1:$1,0)),"")</f>
        <v>103.3210934621284</v>
      </c>
      <c r="JB13" s="245">
        <f>+IFERROR(INDEX(CChC!$1:$1048576,MATCH(Chile!$B13,CChC!$A:$A,0),MATCH(TEXT(JB$5,"yyyy-mm-dd"),CChC!$1:$1,0)),"")</f>
        <v>109.7530392521786</v>
      </c>
      <c r="JC13" s="246">
        <f t="shared" si="64"/>
        <v>100.36152559507093</v>
      </c>
      <c r="JD13" s="245">
        <f>+IFERROR(INDEX(CChC!$1:$1048576,MATCH(Chile!$B13,CChC!$A:$A,0),MATCH(TEXT(JD$5,"yyyy-mm-dd"),CChC!$1:$1,0)),"")</f>
        <v>111.7385882067549</v>
      </c>
      <c r="JE13" s="245">
        <f>+IFERROR(INDEX(CChC!$1:$1048576,MATCH(Chile!$B13,CChC!$A:$A,0),MATCH(TEXT(JE$5,"yyyy-mm-dd"),CChC!$1:$1,0)),"")</f>
        <v>104.35231571032899</v>
      </c>
      <c r="JF13" s="245">
        <f>+IFERROR(INDEX(CChC!$1:$1048576,MATCH(Chile!$B13,CChC!$A:$A,0),MATCH(TEXT(JF$5,"yyyy-mm-dd"),CChC!$1:$1,0)),"")</f>
        <v>99.994028052883792</v>
      </c>
      <c r="JG13" s="245">
        <f>+IFERROR(INDEX(CChC!$1:$1048576,MATCH(Chile!$B13,CChC!$A:$A,0),MATCH(TEXT(JG$5,"yyyy-mm-dd"),CChC!$1:$1,0)),"")</f>
        <v>88.691578742394142</v>
      </c>
      <c r="JH13" s="245">
        <f>+IFERROR(INDEX(CChC!$1:$1048576,MATCH(Chile!$B13,CChC!$A:$A,0),MATCH(TEXT(JH$5,"yyyy-mm-dd"),CChC!$1:$1,0)),"")</f>
        <v>95.500189519889574</v>
      </c>
      <c r="JI13" s="245">
        <f>+IFERROR(INDEX(CChC!$1:$1048576,MATCH(Chile!$B13,CChC!$A:$A,0),MATCH(TEXT(JI$5,"yyyy-mm-dd"),CChC!$1:$1,0)),"")</f>
        <v>89.530199773528025</v>
      </c>
      <c r="JJ13" s="245">
        <f>+IFERROR(INDEX(CChC!$1:$1048576,MATCH(Chile!$B13,CChC!$A:$A,0),MATCH(TEXT(JJ$5,"yyyy-mm-dd"),CChC!$1:$1,0)),"")</f>
        <v>96.542859021915248</v>
      </c>
      <c r="JK13" s="245">
        <f>+IFERROR(INDEX(CChC!$1:$1048576,MATCH(Chile!$B13,CChC!$A:$A,0),MATCH(TEXT(JK$5,"yyyy-mm-dd"),CChC!$1:$1,0)),"")</f>
        <v>132.05112657208579</v>
      </c>
      <c r="JL13" s="245">
        <f>+IFERROR(INDEX(CChC!$1:$1048576,MATCH(Chile!$B13,CChC!$A:$A,0),MATCH(TEXT(JL$5,"yyyy-mm-dd"),CChC!$1:$1,0)),"")</f>
        <v>135.13213176715399</v>
      </c>
      <c r="JM13" s="245">
        <f>+IFERROR(INDEX(CChC!$1:$1048576,MATCH(Chile!$B13,CChC!$A:$A,0),MATCH(TEXT(JM$5,"yyyy-mm-dd"),CChC!$1:$1,0)),"")</f>
        <v>149.1533625739506</v>
      </c>
      <c r="JN13" s="245">
        <f>+IFERROR(INDEX(CChC!$1:$1048576,MATCH(Chile!$B13,CChC!$A:$A,0),MATCH(TEXT(JN$5,"yyyy-mm-dd"),CChC!$1:$1,0)),"")</f>
        <v>145.3896519131433</v>
      </c>
      <c r="JO13" s="245">
        <f>+IFERROR(INDEX(CChC!$1:$1048576,MATCH(Chile!$B13,CChC!$A:$A,0),MATCH(TEXT(JO$5,"yyyy-mm-dd"),CChC!$1:$1,0)),"")</f>
        <v>145.50048605395989</v>
      </c>
      <c r="JP13" s="246">
        <f t="shared" si="65"/>
        <v>116.13137649233234</v>
      </c>
      <c r="JQ13" s="245">
        <f>+IFERROR(INDEX(CChC!$1:$1048576,MATCH(Chile!$B13,CChC!$A:$A,0),MATCH(TEXT(JQ$5,"yyyy-mm-dd"),CChC!$1:$1,0)),"")</f>
        <v>147.21799775985559</v>
      </c>
      <c r="JR13" s="245">
        <f>+IFERROR(INDEX(CChC!$1:$1048576,MATCH(Chile!$B13,CChC!$A:$A,0),MATCH(TEXT(JR$5,"yyyy-mm-dd"),CChC!$1:$1,0)),"")</f>
        <v>140.608314472937</v>
      </c>
      <c r="JS13" s="245">
        <f>+IFERROR(INDEX(CChC!$1:$1048576,MATCH(Chile!$B13,CChC!$A:$A,0),MATCH(TEXT(JS$5,"yyyy-mm-dd"),CChC!$1:$1,0)),"")</f>
        <v>148.46486565030079</v>
      </c>
      <c r="JT13" s="245">
        <f>+IFERROR(INDEX(CChC!$1:$1048576,MATCH(Chile!$B13,CChC!$A:$A,0),MATCH(TEXT(JT$5,"yyyy-mm-dd"),CChC!$1:$1,0)),"")</f>
        <v>135.1114161355051</v>
      </c>
      <c r="JU13" s="245">
        <f>+IFERROR(INDEX(CChC!$1:$1048576,MATCH(Chile!$B13,CChC!$A:$A,0),MATCH(TEXT(JU$5,"yyyy-mm-dd"),CChC!$1:$1,0)),"")</f>
        <v>153.58128027330201</v>
      </c>
      <c r="JV13" s="245">
        <f>+IFERROR(INDEX(CChC!$1:$1048576,MATCH(Chile!$B13,CChC!$A:$A,0),MATCH(TEXT(JV$5,"yyyy-mm-dd"),CChC!$1:$1,0)),"")</f>
        <v>145.7278141275938</v>
      </c>
      <c r="JW13" s="245">
        <f>+IFERROR(INDEX(CChC!$1:$1048576,MATCH(Chile!$B13,CChC!$A:$A,0),MATCH(TEXT(JW$5,"yyyy-mm-dd"),CChC!$1:$1,0)),"")</f>
        <v>148.5909124934411</v>
      </c>
      <c r="JX13" s="245">
        <f>+IFERROR(INDEX(CChC!$1:$1048576,MATCH(Chile!$B13,CChC!$A:$A,0),MATCH(TEXT(JX$5,"yyyy-mm-dd"),CChC!$1:$1,0)),"")</f>
        <v>149.9676624771952</v>
      </c>
      <c r="JY13" s="245">
        <f>+IFERROR(INDEX(CChC!$1:$1048576,MATCH(Chile!$B13,CChC!$A:$A,0),MATCH(TEXT(JY$5,"yyyy-mm-dd"),CChC!$1:$1,0)),"")</f>
        <v>143.34275421136121</v>
      </c>
      <c r="JZ13" s="245">
        <f>+IFERROR(INDEX(CChC!$1:$1048576,MATCH(Chile!$B13,CChC!$A:$A,0),MATCH(TEXT(JZ$5,"yyyy-mm-dd"),CChC!$1:$1,0)),"")</f>
        <v>159.6577216194772</v>
      </c>
      <c r="KA13" s="245">
        <f>+IFERROR(INDEX(CChC!$1:$1048576,MATCH(Chile!$B13,CChC!$A:$A,0),MATCH(TEXT(KA$5,"yyyy-mm-dd"),CChC!$1:$1,0)),"")</f>
        <v>159.71832096740351</v>
      </c>
      <c r="KB13" s="245">
        <f>+IFERROR(INDEX(CChC!$1:$1048576,MATCH(Chile!$B13,CChC!$A:$A,0),MATCH(TEXT(KB$5,"yyyy-mm-dd"),CChC!$1:$1,0)),"")</f>
        <v>149.38320530948849</v>
      </c>
      <c r="KC13" s="246">
        <f t="shared" si="66"/>
        <v>148.44768879148839</v>
      </c>
      <c r="KD13" s="245">
        <f>+IFERROR(INDEX(CChC!$1:$1048576,MATCH(Chile!$B13,CChC!$A:$A,0),MATCH(TEXT(KD$5,"yyyy-mm-dd"),CChC!$1:$1,0)),"")</f>
        <v>148.11114652073061</v>
      </c>
      <c r="KE13" s="245">
        <f>+IFERROR(INDEX(CChC!$1:$1048576,MATCH(Chile!$B13,CChC!$A:$A,0),MATCH(TEXT(KE$5,"yyyy-mm-dd"),CChC!$1:$1,0)),"")</f>
        <v>132.05315494750641</v>
      </c>
      <c r="KF13" s="245">
        <f>+IFERROR(INDEX(CChC!$1:$1048576,MATCH(Chile!$B13,CChC!$A:$A,0),MATCH(TEXT(KF$5,"yyyy-mm-dd"),CChC!$1:$1,0)),"")</f>
        <v>146.65912969803321</v>
      </c>
      <c r="KG13" s="245">
        <f>+IFERROR(INDEX(CChC!$1:$1048576,MATCH(Chile!$B13,CChC!$A:$A,0),MATCH(TEXT(KG$5,"yyyy-mm-dd"),CChC!$1:$1,0)),"")</f>
        <v>125.7899769020825</v>
      </c>
      <c r="KH13" s="245">
        <f>+IFERROR(INDEX(CChC!$1:$1048576,MATCH(Chile!$B13,CChC!$A:$A,0),MATCH(TEXT(KH$5,"yyyy-mm-dd"),CChC!$1:$1,0)),"")</f>
        <v>126.2830273277487</v>
      </c>
      <c r="KI13" s="245">
        <f>+IFERROR(INDEX(CChC!$1:$1048576,MATCH(Chile!$B13,CChC!$A:$A,0),MATCH(TEXT(KI$5,"yyyy-mm-dd"),CChC!$1:$1,0)),"")</f>
        <v>111.6885555380894</v>
      </c>
      <c r="KJ13" s="245">
        <f>+IFERROR(INDEX(CChC!$1:$1048576,MATCH(Chile!$B13,CChC!$A:$A,0),MATCH(TEXT(KJ$5,"yyyy-mm-dd"),CChC!$1:$1,0)),"")</f>
        <v>109.0327058360204</v>
      </c>
      <c r="KK13" s="245">
        <f>+IFERROR(INDEX(CChC!$1:$1048576,MATCH(Chile!$B13,CChC!$A:$A,0),MATCH(TEXT(KK$5,"yyyy-mm-dd"),CChC!$1:$1,0)),"")</f>
        <v>112.925247194192</v>
      </c>
      <c r="KL13" s="245">
        <f>+IFERROR(INDEX(CChC!$1:$1048576,MATCH(Chile!$B13,CChC!$A:$A,0),MATCH(TEXT(KL$5,"yyyy-mm-dd"),CChC!$1:$1,0)),"")</f>
        <v>99.023641570655158</v>
      </c>
      <c r="KM13" s="245">
        <f>+IFERROR(INDEX(CChC!$1:$1048576,MATCH(Chile!$B13,CChC!$A:$A,0),MATCH(TEXT(KM$5,"yyyy-mm-dd"),CChC!$1:$1,0)),"")</f>
        <v>109.5726556975483</v>
      </c>
      <c r="KN13" s="245">
        <f>+IFERROR(INDEX(CChC!$1:$1048576,MATCH(Chile!$B13,CChC!$A:$A,0),MATCH(TEXT(KN$5,"yyyy-mm-dd"),CChC!$1:$1,0)),"")</f>
        <v>108.7499436501472</v>
      </c>
      <c r="KO13" s="245">
        <f>+IFERROR(INDEX(CChC!$1:$1048576,MATCH(Chile!$B13,CChC!$A:$A,0),MATCH(TEXT(KO$5,"yyyy-mm-dd"),CChC!$1:$1,0)),"")</f>
        <v>111.30803775727421</v>
      </c>
      <c r="KP13" s="246">
        <f t="shared" si="67"/>
        <v>120.09976855333566</v>
      </c>
      <c r="KQ13" s="245">
        <f>+IFERROR(INDEX(CChC!$1:$1048576,MATCH(Chile!$B13,CChC!$A:$A,0),MATCH(TEXT(KQ$5,"yyyy-mm-dd"),CChC!$1:$1,0)),"")</f>
        <v>113.4007773732157</v>
      </c>
      <c r="KR13" s="245">
        <f>+IFERROR(INDEX(CChC!$1:$1048576,MATCH(Chile!$B13,CChC!$A:$A,0),MATCH(TEXT(KR$5,"yyyy-mm-dd"),CChC!$1:$1,0)),"")</f>
        <v>101.55689363684741</v>
      </c>
      <c r="KS13" s="245">
        <f>+IFERROR(INDEX(CChC!$1:$1048576,MATCH(Chile!$B13,CChC!$A:$A,0),MATCH(TEXT(KS$5,"yyyy-mm-dd"),CChC!$1:$1,0)),"")</f>
        <v>113.7791151979993</v>
      </c>
      <c r="KT13" s="245">
        <f>+IFERROR(INDEX(CChC!$1:$1048576,MATCH(Chile!$B13,CChC!$A:$A,0),MATCH(TEXT(KT$5,"yyyy-mm-dd"),CChC!$1:$1,0)),"")</f>
        <v>99.825956421903172</v>
      </c>
      <c r="KU13" s="245">
        <f>+IFERROR(INDEX(CChC!$1:$1048576,MATCH(Chile!$B13,CChC!$A:$A,0),MATCH(TEXT(KU$5,"yyyy-mm-dd"),CChC!$1:$1,0)),"")</f>
        <v>102.04622189941939</v>
      </c>
      <c r="KV13" s="245">
        <f>+IFERROR(INDEX(CChC!$1:$1048576,MATCH(Chile!$B13,CChC!$A:$A,0),MATCH(TEXT(KV$5,"yyyy-mm-dd"),CChC!$1:$1,0)),"")</f>
        <v>89.906225840316054</v>
      </c>
      <c r="KW13" s="245">
        <f>+IFERROR(INDEX(CChC!$1:$1048576,MATCH(Chile!$B13,CChC!$A:$A,0),MATCH(TEXT(KW$5,"yyyy-mm-dd"),CChC!$1:$1,0)),"")</f>
        <v>89.615266712215899</v>
      </c>
      <c r="KX13" s="245">
        <f>+IFERROR(INDEX(CChC!$1:$1048576,MATCH(Chile!$B13,CChC!$A:$A,0),MATCH(TEXT(KX$5,"yyyy-mm-dd"),CChC!$1:$1,0)),"")</f>
        <v>90.006533511094602</v>
      </c>
      <c r="KY13" s="245">
        <f>+IFERROR(INDEX(CChC!$1:$1048576,MATCH(Chile!$B13,CChC!$A:$A,0),MATCH(TEXT(KY$5,"yyyy-mm-dd"),CChC!$1:$1,0)),"")</f>
        <v>82.236499651814157</v>
      </c>
      <c r="KZ13" s="245">
        <f>+IFERROR(INDEX(CChC!$1:$1048576,MATCH(Chile!$B13,CChC!$A:$A,0),MATCH(TEXT(KZ$5,"yyyy-mm-dd"),CChC!$1:$1,0)),"")</f>
        <v>101.4500269941246</v>
      </c>
      <c r="LA13" s="245">
        <f>+IFERROR(INDEX(CChC!$1:$1048576,MATCH(Chile!$B13,CChC!$A:$A,0),MATCH(TEXT(LA$5,"yyyy-mm-dd"),CChC!$1:$1,0)),"")</f>
        <v>99.453860982728315</v>
      </c>
      <c r="LB13" s="245">
        <f>+IFERROR(INDEX(CChC!$1:$1048576,MATCH(Chile!$B13,CChC!$A:$A,0),MATCH(TEXT(LB$5,"yyyy-mm-dd"),CChC!$1:$1,0)),"")</f>
        <v>95.384802729698592</v>
      </c>
      <c r="LC13" s="246">
        <f t="shared" ref="LC13:LC40" si="69">+IFERROR(AVERAGE(KQ13:LB13),"")</f>
        <v>98.221848412614762</v>
      </c>
      <c r="LD13" s="245">
        <f>+IFERROR(INDEX(CChC!$1:$1048576,MATCH(Chile!$B13,CChC!$A:$A,0),MATCH(TEXT(LD$5,"yyyy-mm-dd"),CChC!$1:$1,0)),"")</f>
        <v>103.311596462838</v>
      </c>
      <c r="LE13" s="245">
        <f>+IFERROR(INDEX(CChC!$1:$1048576,MATCH(Chile!$B13,CChC!$A:$A,0),MATCH(TEXT(LE$5,"yyyy-mm-dd"),CChC!$1:$1,0)),"")</f>
        <v>94.629772910274795</v>
      </c>
      <c r="LF13" s="245">
        <f>+IFERROR(INDEX(CChC!$1:$1048576,MATCH(Chile!$B13,CChC!$A:$A,0),MATCH(TEXT(LF$5,"yyyy-mm-dd"),CChC!$1:$1,0)),"")</f>
        <v>98.70047377092412</v>
      </c>
      <c r="LG13" s="245">
        <f>+IFERROR(INDEX(CChC!$1:$1048576,MATCH(Chile!$B13,CChC!$A:$A,0),MATCH(TEXT(LG$5,"yyyy-mm-dd"),CChC!$1:$1,0)),"")</f>
        <v>98.270713909128347</v>
      </c>
      <c r="LH13" s="245">
        <f>+IFERROR(INDEX(CChC!$1:$1048576,MATCH(Chile!$B13,CChC!$A:$A,0),MATCH(TEXT(LH$5,"yyyy-mm-dd"),CChC!$1:$1,0)),"")</f>
        <v>91.964546617359701</v>
      </c>
      <c r="LI13" s="245">
        <f>+IFERROR(INDEX(CChC!$1:$1048576,MATCH(Chile!$B13,CChC!$A:$A,0),MATCH(TEXT(LI$5,"yyyy-mm-dd"),CChC!$1:$1,0)),"")</f>
        <v>87.076560744198275</v>
      </c>
      <c r="LJ13" s="245">
        <f>+IFERROR(INDEX(CChC!$1:$1048576,MATCH(Chile!$B13,CChC!$A:$A,0),MATCH(TEXT(LJ$5,"yyyy-mm-dd"),CChC!$1:$1,0)),"")</f>
        <v>91.431061064423645</v>
      </c>
      <c r="LK13" s="245">
        <f>+IFERROR(INDEX(CChC!$1:$1048576,MATCH(Chile!$B13,CChC!$A:$A,0),MATCH(TEXT(LK$5,"yyyy-mm-dd"),CChC!$1:$1,0)),"")</f>
        <v>94.112179634546095</v>
      </c>
      <c r="LL13" s="245">
        <f>+IFERROR(INDEX(CChC!$1:$1048576,MATCH(Chile!$B13,CChC!$A:$A,0),MATCH(TEXT(LL$5,"yyyy-mm-dd"),CChC!$1:$1,0)),"")</f>
        <v>83.368322625373722</v>
      </c>
      <c r="LM13" s="245">
        <f>+IFERROR(INDEX(CChC!$1:$1048576,MATCH(Chile!$B13,CChC!$A:$A,0),MATCH(TEXT(LM$5,"yyyy-mm-dd"),CChC!$1:$1,0)),"")</f>
        <v>101.38351025193219</v>
      </c>
      <c r="LN13" s="245">
        <f>+IFERROR(INDEX(CChC!$1:$1048576,MATCH(Chile!$B13,CChC!$A:$A,0),MATCH(TEXT(LN$5,"yyyy-mm-dd"),CChC!$1:$1,0)),"")</f>
        <v>99.892055734823813</v>
      </c>
      <c r="LO13" s="245">
        <f>+IFERROR(INDEX(CChC!$1:$1048576,MATCH(Chile!$B13,CChC!$A:$A,0),MATCH(TEXT(LO$5,"yyyy-mm-dd"),CChC!$1:$1,0)),"")</f>
        <v>103.4261287787357</v>
      </c>
      <c r="LP13" s="246">
        <f t="shared" si="68"/>
        <v>95.630576875379873</v>
      </c>
      <c r="LQ13" s="245">
        <f>+IFERROR(INDEX(CChC!$1:$1048576,MATCH(Chile!$B13,CChC!$A:$A,0),MATCH(TEXT(LQ$5,"yyyy-mm-dd"),CChC!$1:$1,0)),"")</f>
        <v>105.9786214868714</v>
      </c>
      <c r="LR13" s="245">
        <f>+IFERROR(INDEX(CChC!$1:$1048576,MATCH(Chile!$B13,CChC!$A:$A,0),MATCH(TEXT(LR$5,"yyyy-mm-dd"),CChC!$1:$1,0)),"")</f>
        <v>93.707784136010432</v>
      </c>
      <c r="LS13" s="245">
        <f>+IFERROR(INDEX(CChC!$1:$1048576,MATCH(Chile!$B13,CChC!$A:$A,0),MATCH(TEXT(LS$5,"yyyy-mm-dd"),CChC!$1:$1,0)),"")</f>
        <v>106.3374640734871</v>
      </c>
      <c r="LT13" s="245">
        <f>+IFERROR(INDEX(CChC!$1:$1048576,MATCH(Chile!$B13,CChC!$A:$A,0),MATCH(TEXT(LT$5,"yyyy-mm-dd"),CChC!$1:$1,0)),"")</f>
        <v>99.483802469675581</v>
      </c>
      <c r="LU13" s="245">
        <f>+IFERROR(INDEX(CChC!$1:$1048576,MATCH(Chile!$B13,CChC!$A:$A,0),MATCH(TEXT(LU$5,"yyyy-mm-dd"),CChC!$1:$1,0)),"")</f>
        <v>95.066882329907372</v>
      </c>
      <c r="LV13" s="245">
        <f>+IFERROR(INDEX(CChC!$1:$1048576,MATCH(Chile!$B13,CChC!$A:$A,0),MATCH(TEXT(LV$5,"yyyy-mm-dd"),CChC!$1:$1,0)),"")</f>
        <v>91.714340071234616</v>
      </c>
      <c r="LW13" s="245">
        <f>+IFERROR(INDEX(CChC!$1:$1048576,MATCH(Chile!$B13,CChC!$A:$A,0),MATCH(TEXT(LW$5,"yyyy-mm-dd"),CChC!$1:$1,0)),"")</f>
        <v>94.976528997270421</v>
      </c>
      <c r="LX13" s="245">
        <f>+IFERROR(INDEX(CChC!$1:$1048576,MATCH(Chile!$B13,CChC!$A:$A,0),MATCH(TEXT(LX$5,"yyyy-mm-dd"),CChC!$1:$1,0)),"")</f>
        <v>89.722384351625806</v>
      </c>
      <c r="LY13" s="245">
        <f>+IFERROR(INDEX(CChC!$1:$1048576,MATCH(Chile!$B13,CChC!$A:$A,0),MATCH(TEXT(LY$5,"yyyy-mm-dd"),CChC!$1:$1,0)),"")</f>
        <v>88.212621592843405</v>
      </c>
      <c r="LZ13" s="245">
        <f>+IFERROR(INDEX(CChC!$1:$1048576,MATCH(Chile!$B13,CChC!$A:$A,0),MATCH(TEXT(LZ$5,"yyyy-mm-dd"),CChC!$1:$1,0)),"")</f>
        <v>106.2959431073288</v>
      </c>
      <c r="MA13" s="245">
        <f>+IFERROR(INDEX(CChC!$1:$1048576,MATCH(Chile!$B13,CChC!$A:$A,0),MATCH(TEXT(MA$5,"yyyy-mm-dd"),CChC!$1:$1,0)),"")</f>
        <v>100.9440673933758</v>
      </c>
      <c r="MB13" s="245">
        <f>+IFERROR(INDEX(CChC!$1:$1048576,MATCH(Chile!$B13,CChC!$A:$A,0),MATCH(TEXT(MB$5,"yyyy-mm-dd"),CChC!$1:$1,0)),"")</f>
        <v>103.06845318696971</v>
      </c>
      <c r="MC13" s="246">
        <f t="shared" si="43"/>
        <v>97.959074433050034</v>
      </c>
      <c r="MD13" s="245">
        <f>+IFERROR(INDEX(CChC!$1:$1048576,MATCH(Chile!$B13,CChC!$A:$A,0),MATCH(TEXT(MD$5,"yyyy-mm-dd"),CChC!$1:$1,0)),"")</f>
        <v>106.790438879493</v>
      </c>
      <c r="ME13" s="245">
        <f>+IFERROR(INDEX(CChC!$1:$1048576,MATCH(Chile!$B13,CChC!$A:$A,0),MATCH(TEXT(ME$5,"yyyy-mm-dd"),CChC!$1:$1,0)),"")</f>
        <v>97.428220451537186</v>
      </c>
      <c r="MF13" s="245">
        <f>+IFERROR(INDEX(CChC!$1:$1048576,MATCH(Chile!$B13,CChC!$A:$A,0),MATCH(TEXT(MF$5,"yyyy-mm-dd"),CChC!$1:$1,0)),"")</f>
        <v>107.3223180909679</v>
      </c>
      <c r="MG13" s="245" t="str">
        <f>+IFERROR(INDEX(CChC!$1:$1048576,MATCH(Chile!$B13,CChC!$A:$A,0),MATCH(TEXT(MG$5,"yyyy-mm-dd"),CChC!$1:$1,0)),"")</f>
        <v/>
      </c>
      <c r="MH13" s="245" t="str">
        <f>+IFERROR(INDEX(CChC!$1:$1048576,MATCH(Chile!$B13,CChC!$A:$A,0),MATCH(TEXT(MH$5,"yyyy-mm-dd"),CChC!$1:$1,0)),"")</f>
        <v/>
      </c>
      <c r="MI13" s="245" t="str">
        <f>+IFERROR(INDEX(CChC!$1:$1048576,MATCH(Chile!$B13,CChC!$A:$A,0),MATCH(TEXT(MI$5,"yyyy-mm-dd"),CChC!$1:$1,0)),"")</f>
        <v/>
      </c>
      <c r="MJ13" s="245" t="str">
        <f>+IFERROR(INDEX(CChC!$1:$1048576,MATCH(Chile!$B13,CChC!$A:$A,0),MATCH(TEXT(MJ$5,"yyyy-mm-dd"),CChC!$1:$1,0)),"")</f>
        <v/>
      </c>
      <c r="MK13" s="245" t="str">
        <f>+IFERROR(INDEX(CChC!$1:$1048576,MATCH(Chile!$B13,CChC!$A:$A,0),MATCH(TEXT(MK$5,"yyyy-mm-dd"),CChC!$1:$1,0)),"")</f>
        <v/>
      </c>
      <c r="ML13" s="245" t="str">
        <f>+IFERROR(INDEX(CChC!$1:$1048576,MATCH(Chile!$B13,CChC!$A:$A,0),MATCH(TEXT(ML$5,"yyyy-mm-dd"),CChC!$1:$1,0)),"")</f>
        <v/>
      </c>
      <c r="MM13" s="245" t="str">
        <f>+IFERROR(INDEX(CChC!$1:$1048576,MATCH(Chile!$B13,CChC!$A:$A,0),MATCH(TEXT(MM$5,"yyyy-mm-dd"),CChC!$1:$1,0)),"")</f>
        <v/>
      </c>
      <c r="MN13" s="245" t="str">
        <f>+IFERROR(INDEX(CChC!$1:$1048576,MATCH(Chile!$B13,CChC!$A:$A,0),MATCH(TEXT(MN$5,"yyyy-mm-dd"),CChC!$1:$1,0)),"")</f>
        <v/>
      </c>
      <c r="MO13" s="245" t="str">
        <f>+IFERROR(INDEX(CChC!$1:$1048576,MATCH(Chile!$B13,CChC!$A:$A,0),MATCH(TEXT(MO$5,"yyyy-mm-dd"),CChC!$1:$1,0)),"")</f>
        <v/>
      </c>
      <c r="MP13" s="246">
        <f t="shared" si="44"/>
        <v>103.84699247399936</v>
      </c>
    </row>
    <row r="14" spans="1:354" outlineLevel="1">
      <c r="B14" s="120" t="s">
        <v>992</v>
      </c>
      <c r="C14" s="399" t="s">
        <v>460</v>
      </c>
      <c r="P14" s="246" t="str">
        <f t="shared" si="45"/>
        <v/>
      </c>
      <c r="AC14" s="246" t="str">
        <f t="shared" si="46"/>
        <v/>
      </c>
      <c r="AP14" s="246" t="str">
        <f t="shared" si="47"/>
        <v/>
      </c>
      <c r="BC14" s="246" t="str">
        <f t="shared" si="48"/>
        <v/>
      </c>
      <c r="BP14" s="246" t="str">
        <f t="shared" si="49"/>
        <v/>
      </c>
      <c r="CC14" s="246" t="str">
        <f t="shared" si="50"/>
        <v/>
      </c>
      <c r="CP14" s="246" t="str">
        <f t="shared" si="51"/>
        <v/>
      </c>
      <c r="DC14" s="246" t="str">
        <f t="shared" si="52"/>
        <v/>
      </c>
      <c r="DP14" s="246" t="str">
        <f t="shared" si="53"/>
        <v/>
      </c>
      <c r="EC14" s="246" t="str">
        <f t="shared" si="54"/>
        <v/>
      </c>
      <c r="EP14" s="246" t="str">
        <f t="shared" si="55"/>
        <v/>
      </c>
      <c r="FC14" s="246" t="str">
        <f t="shared" si="56"/>
        <v/>
      </c>
      <c r="FP14" s="246" t="str">
        <f t="shared" si="57"/>
        <v/>
      </c>
      <c r="GC14" s="246" t="str">
        <f t="shared" si="58"/>
        <v/>
      </c>
      <c r="GP14" s="246" t="str">
        <f t="shared" si="59"/>
        <v/>
      </c>
      <c r="HC14" s="246" t="str">
        <f t="shared" si="60"/>
        <v/>
      </c>
      <c r="HP14" s="246" t="str">
        <f t="shared" si="61"/>
        <v/>
      </c>
      <c r="IC14" s="246" t="str">
        <f t="shared" si="62"/>
        <v/>
      </c>
      <c r="ID14" s="245">
        <f>+IFERROR(INDEX(CChC!$1:$1048576,MATCH(Chile!$B14,CChC!$A:$A,0),MATCH(TEXT(ID$5,"yyyy-mm-dd"),CChC!$1:$1,0)),"")</f>
        <v>103.2482033637024</v>
      </c>
      <c r="IE14" s="245">
        <f>+IFERROR(INDEX(CChC!$1:$1048576,MATCH(Chile!$B14,CChC!$A:$A,0),MATCH(TEXT(IE$5,"yyyy-mm-dd"),CChC!$1:$1,0)),"")</f>
        <v>94.337329669720987</v>
      </c>
      <c r="IF14" s="245">
        <f>+IFERROR(INDEX(CChC!$1:$1048576,MATCH(Chile!$B14,CChC!$A:$A,0),MATCH(TEXT(IF$5,"yyyy-mm-dd"),CChC!$1:$1,0)),"")</f>
        <v>104.68373004465229</v>
      </c>
      <c r="IG14" s="245">
        <f>+IFERROR(INDEX(CChC!$1:$1048576,MATCH(Chile!$B14,CChC!$A:$A,0),MATCH(TEXT(IG$5,"yyyy-mm-dd"),CChC!$1:$1,0)),"")</f>
        <v>104.3252900748177</v>
      </c>
      <c r="IH14" s="245">
        <f>+IFERROR(INDEX(CChC!$1:$1048576,MATCH(Chile!$B14,CChC!$A:$A,0),MATCH(TEXT(IH$5,"yyyy-mm-dd"),CChC!$1:$1,0)),"")</f>
        <v>102.5025543345935</v>
      </c>
      <c r="II14" s="245">
        <f>+IFERROR(INDEX(CChC!$1:$1048576,MATCH(Chile!$B14,CChC!$A:$A,0),MATCH(TEXT(II$5,"yyyy-mm-dd"),CChC!$1:$1,0)),"")</f>
        <v>99.522827529677784</v>
      </c>
      <c r="IJ14" s="245">
        <f>+IFERROR(INDEX(CChC!$1:$1048576,MATCH(Chile!$B14,CChC!$A:$A,0),MATCH(TEXT(IJ$5,"yyyy-mm-dd"),CChC!$1:$1,0)),"")</f>
        <v>92.169864547497781</v>
      </c>
      <c r="IK14" s="245">
        <f>+IFERROR(INDEX(CChC!$1:$1048576,MATCH(Chile!$B14,CChC!$A:$A,0),MATCH(TEXT(IK$5,"yyyy-mm-dd"),CChC!$1:$1,0)),"")</f>
        <v>102.29256029251469</v>
      </c>
      <c r="IL14" s="245">
        <f>+IFERROR(INDEX(CChC!$1:$1048576,MATCH(Chile!$B14,CChC!$A:$A,0),MATCH(TEXT(IL$5,"yyyy-mm-dd"),CChC!$1:$1,0)),"")</f>
        <v>83.75509122800608</v>
      </c>
      <c r="IM14" s="245">
        <f>+IFERROR(INDEX(CChC!$1:$1048576,MATCH(Chile!$B14,CChC!$A:$A,0),MATCH(TEXT(IM$5,"yyyy-mm-dd"),CChC!$1:$1,0)),"")</f>
        <v>110.86556720673831</v>
      </c>
      <c r="IN14" s="245">
        <f>+IFERROR(INDEX(CChC!$1:$1048576,MATCH(Chile!$B14,CChC!$A:$A,0),MATCH(TEXT(IN$5,"yyyy-mm-dd"),CChC!$1:$1,0)),"")</f>
        <v>105.7251939888517</v>
      </c>
      <c r="IO14" s="245">
        <f>+IFERROR(INDEX(CChC!$1:$1048576,MATCH(Chile!$B14,CChC!$A:$A,0),MATCH(TEXT(IO$5,"yyyy-mm-dd"),CChC!$1:$1,0)),"")</f>
        <v>96.571787719226805</v>
      </c>
      <c r="IP14" s="246">
        <f t="shared" si="63"/>
        <v>100.00000000000001</v>
      </c>
      <c r="IQ14" s="245">
        <f>+IFERROR(INDEX(CChC!$1:$1048576,MATCH(Chile!$B14,CChC!$A:$A,0),MATCH(TEXT(IQ$5,"yyyy-mm-dd"),CChC!$1:$1,0)),"")</f>
        <v>106.1068198556363</v>
      </c>
      <c r="IR14" s="245">
        <f>+IFERROR(INDEX(CChC!$1:$1048576,MATCH(Chile!$B14,CChC!$A:$A,0),MATCH(TEXT(IR$5,"yyyy-mm-dd"),CChC!$1:$1,0)),"")</f>
        <v>99.075467491201692</v>
      </c>
      <c r="IS14" s="245">
        <f>+IFERROR(INDEX(CChC!$1:$1048576,MATCH(Chile!$B14,CChC!$A:$A,0),MATCH(TEXT(IS$5,"yyyy-mm-dd"),CChC!$1:$1,0)),"")</f>
        <v>107.2342677030598</v>
      </c>
      <c r="IT14" s="245">
        <f>+IFERROR(INDEX(CChC!$1:$1048576,MATCH(Chile!$B14,CChC!$A:$A,0),MATCH(TEXT(IT$5,"yyyy-mm-dd"),CChC!$1:$1,0)),"")</f>
        <v>107.9761939982323</v>
      </c>
      <c r="IU14" s="245">
        <f>+IFERROR(INDEX(CChC!$1:$1048576,MATCH(Chile!$B14,CChC!$A:$A,0),MATCH(TEXT(IU$5,"yyyy-mm-dd"),CChC!$1:$1,0)),"")</f>
        <v>105.2843513023024</v>
      </c>
      <c r="IV14" s="245">
        <f>+IFERROR(INDEX(CChC!$1:$1048576,MATCH(Chile!$B14,CChC!$A:$A,0),MATCH(TEXT(IV$5,"yyyy-mm-dd"),CChC!$1:$1,0)),"")</f>
        <v>99.365088009170634</v>
      </c>
      <c r="IW14" s="245">
        <f>+IFERROR(INDEX(CChC!$1:$1048576,MATCH(Chile!$B14,CChC!$A:$A,0),MATCH(TEXT(IW$5,"yyyy-mm-dd"),CChC!$1:$1,0)),"")</f>
        <v>104.3013118904239</v>
      </c>
      <c r="IX14" s="245">
        <f>+IFERROR(INDEX(CChC!$1:$1048576,MATCH(Chile!$B14,CChC!$A:$A,0),MATCH(TEXT(IX$5,"yyyy-mm-dd"),CChC!$1:$1,0)),"")</f>
        <v>107.1356183512266</v>
      </c>
      <c r="IY14" s="245">
        <f>+IFERROR(INDEX(CChC!$1:$1048576,MATCH(Chile!$B14,CChC!$A:$A,0),MATCH(TEXT(IY$5,"yyyy-mm-dd"),CChC!$1:$1,0)),"")</f>
        <v>90.117697568054894</v>
      </c>
      <c r="IZ14" s="245">
        <f>+IFERROR(INDEX(CChC!$1:$1048576,MATCH(Chile!$B14,CChC!$A:$A,0),MATCH(TEXT(IZ$5,"yyyy-mm-dd"),CChC!$1:$1,0)),"")</f>
        <v>107.83324355087591</v>
      </c>
      <c r="JA14" s="245">
        <f>+IFERROR(INDEX(CChC!$1:$1048576,MATCH(Chile!$B14,CChC!$A:$A,0),MATCH(TEXT(JA$5,"yyyy-mm-dd"),CChC!$1:$1,0)),"")</f>
        <v>110.2442812138809</v>
      </c>
      <c r="JB14" s="245">
        <f>+IFERROR(INDEX(CChC!$1:$1048576,MATCH(Chile!$B14,CChC!$A:$A,0),MATCH(TEXT(JB$5,"yyyy-mm-dd"),CChC!$1:$1,0)),"")</f>
        <v>104.4680233273145</v>
      </c>
      <c r="JC14" s="246">
        <f t="shared" si="64"/>
        <v>104.09519702178166</v>
      </c>
      <c r="JD14" s="245">
        <f>+IFERROR(INDEX(CChC!$1:$1048576,MATCH(Chile!$B14,CChC!$A:$A,0),MATCH(TEXT(JD$5,"yyyy-mm-dd"),CChC!$1:$1,0)),"")</f>
        <v>111.3331116679223</v>
      </c>
      <c r="JE14" s="245">
        <f>+IFERROR(INDEX(CChC!$1:$1048576,MATCH(Chile!$B14,CChC!$A:$A,0),MATCH(TEXT(JE$5,"yyyy-mm-dd"),CChC!$1:$1,0)),"")</f>
        <v>100.7409806781062</v>
      </c>
      <c r="JF14" s="245">
        <f>+IFERROR(INDEX(CChC!$1:$1048576,MATCH(Chile!$B14,CChC!$A:$A,0),MATCH(TEXT(JF$5,"yyyy-mm-dd"),CChC!$1:$1,0)),"")</f>
        <v>105.1851739168751</v>
      </c>
      <c r="JG14" s="245">
        <f>+IFERROR(INDEX(CChC!$1:$1048576,MATCH(Chile!$B14,CChC!$A:$A,0),MATCH(TEXT(JG$5,"yyyy-mm-dd"),CChC!$1:$1,0)),"")</f>
        <v>87.013682858797253</v>
      </c>
      <c r="JH14" s="245">
        <f>+IFERROR(INDEX(CChC!$1:$1048576,MATCH(Chile!$B14,CChC!$A:$A,0),MATCH(TEXT(JH$5,"yyyy-mm-dd"),CChC!$1:$1,0)),"")</f>
        <v>83.895786049395795</v>
      </c>
      <c r="JI14" s="245">
        <f>+IFERROR(INDEX(CChC!$1:$1048576,MATCH(Chile!$B14,CChC!$A:$A,0),MATCH(TEXT(JI$5,"yyyy-mm-dd"),CChC!$1:$1,0)),"")</f>
        <v>85.924103627981978</v>
      </c>
      <c r="JJ14" s="245">
        <f>+IFERROR(INDEX(CChC!$1:$1048576,MATCH(Chile!$B14,CChC!$A:$A,0),MATCH(TEXT(JJ$5,"yyyy-mm-dd"),CChC!$1:$1,0)),"")</f>
        <v>96.535904495921372</v>
      </c>
      <c r="JK14" s="245">
        <f>+IFERROR(INDEX(CChC!$1:$1048576,MATCH(Chile!$B14,CChC!$A:$A,0),MATCH(TEXT(JK$5,"yyyy-mm-dd"),CChC!$1:$1,0)),"")</f>
        <v>111.5120151912202</v>
      </c>
      <c r="JL14" s="245">
        <f>+IFERROR(INDEX(CChC!$1:$1048576,MATCH(Chile!$B14,CChC!$A:$A,0),MATCH(TEXT(JL$5,"yyyy-mm-dd"),CChC!$1:$1,0)),"")</f>
        <v>113.38961255296709</v>
      </c>
      <c r="JM14" s="245">
        <f>+IFERROR(INDEX(CChC!$1:$1048576,MATCH(Chile!$B14,CChC!$A:$A,0),MATCH(TEXT(JM$5,"yyyy-mm-dd"),CChC!$1:$1,0)),"")</f>
        <v>128.42631595844949</v>
      </c>
      <c r="JN14" s="245">
        <f>+IFERROR(INDEX(CChC!$1:$1048576,MATCH(Chile!$B14,CChC!$A:$A,0),MATCH(TEXT(JN$5,"yyyy-mm-dd"),CChC!$1:$1,0)),"")</f>
        <v>127.08730634684829</v>
      </c>
      <c r="JO14" s="245">
        <f>+IFERROR(INDEX(CChC!$1:$1048576,MATCH(Chile!$B14,CChC!$A:$A,0),MATCH(TEXT(JO$5,"yyyy-mm-dd"),CChC!$1:$1,0)),"")</f>
        <v>121.1565196525019</v>
      </c>
      <c r="JP14" s="246">
        <f t="shared" si="65"/>
        <v>106.01670941641557</v>
      </c>
      <c r="JQ14" s="245">
        <f>+IFERROR(INDEX(CChC!$1:$1048576,MATCH(Chile!$B14,CChC!$A:$A,0),MATCH(TEXT(JQ$5,"yyyy-mm-dd"),CChC!$1:$1,0)),"")</f>
        <v>123.0865579235149</v>
      </c>
      <c r="JR14" s="245">
        <f>+IFERROR(INDEX(CChC!$1:$1048576,MATCH(Chile!$B14,CChC!$A:$A,0),MATCH(TEXT(JR$5,"yyyy-mm-dd"),CChC!$1:$1,0)),"")</f>
        <v>122.14944515290451</v>
      </c>
      <c r="JS14" s="245">
        <f>+IFERROR(INDEX(CChC!$1:$1048576,MATCH(Chile!$B14,CChC!$A:$A,0),MATCH(TEXT(JS$5,"yyyy-mm-dd"),CChC!$1:$1,0)),"")</f>
        <v>138.7086164037091</v>
      </c>
      <c r="JT14" s="245">
        <f>+IFERROR(INDEX(CChC!$1:$1048576,MATCH(Chile!$B14,CChC!$A:$A,0),MATCH(TEXT(JT$5,"yyyy-mm-dd"),CChC!$1:$1,0)),"")</f>
        <v>130.64388066072479</v>
      </c>
      <c r="JU14" s="245">
        <f>+IFERROR(INDEX(CChC!$1:$1048576,MATCH(Chile!$B14,CChC!$A:$A,0),MATCH(TEXT(JU$5,"yyyy-mm-dd"),CChC!$1:$1,0)),"")</f>
        <v>131.4769806670225</v>
      </c>
      <c r="JV14" s="245">
        <f>+IFERROR(INDEX(CChC!$1:$1048576,MATCH(Chile!$B14,CChC!$A:$A,0),MATCH(TEXT(JV$5,"yyyy-mm-dd"),CChC!$1:$1,0)),"")</f>
        <v>136.53342290090191</v>
      </c>
      <c r="JW14" s="245">
        <f>+IFERROR(INDEX(CChC!$1:$1048576,MATCH(Chile!$B14,CChC!$A:$A,0),MATCH(TEXT(JW$5,"yyyy-mm-dd"),CChC!$1:$1,0)),"")</f>
        <v>132.08613021919041</v>
      </c>
      <c r="JX14" s="245">
        <f>+IFERROR(INDEX(CChC!$1:$1048576,MATCH(Chile!$B14,CChC!$A:$A,0),MATCH(TEXT(JX$5,"yyyy-mm-dd"),CChC!$1:$1,0)),"")</f>
        <v>136.86515019599321</v>
      </c>
      <c r="JY14" s="245">
        <f>+IFERROR(INDEX(CChC!$1:$1048576,MATCH(Chile!$B14,CChC!$A:$A,0),MATCH(TEXT(JY$5,"yyyy-mm-dd"),CChC!$1:$1,0)),"")</f>
        <v>119.9573239010011</v>
      </c>
      <c r="JZ14" s="245">
        <f>+IFERROR(INDEX(CChC!$1:$1048576,MATCH(Chile!$B14,CChC!$A:$A,0),MATCH(TEXT(JZ$5,"yyyy-mm-dd"),CChC!$1:$1,0)),"")</f>
        <v>126.6941626747151</v>
      </c>
      <c r="KA14" s="245">
        <f>+IFERROR(INDEX(CChC!$1:$1048576,MATCH(Chile!$B14,CChC!$A:$A,0),MATCH(TEXT(KA$5,"yyyy-mm-dd"),CChC!$1:$1,0)),"")</f>
        <v>130.4245958865817</v>
      </c>
      <c r="KB14" s="245">
        <f>+IFERROR(INDEX(CChC!$1:$1048576,MATCH(Chile!$B14,CChC!$A:$A,0),MATCH(TEXT(KB$5,"yyyy-mm-dd"),CChC!$1:$1,0)),"")</f>
        <v>119.4857040919737</v>
      </c>
      <c r="KC14" s="246">
        <f t="shared" si="66"/>
        <v>129.00933088985275</v>
      </c>
      <c r="KD14" s="245">
        <f>+IFERROR(INDEX(CChC!$1:$1048576,MATCH(Chile!$B14,CChC!$A:$A,0),MATCH(TEXT(KD$5,"yyyy-mm-dd"),CChC!$1:$1,0)),"")</f>
        <v>118.4905901792218</v>
      </c>
      <c r="KE14" s="245">
        <f>+IFERROR(INDEX(CChC!$1:$1048576,MATCH(Chile!$B14,CChC!$A:$A,0),MATCH(TEXT(KE$5,"yyyy-mm-dd"),CChC!$1:$1,0)),"")</f>
        <v>105.5263170719471</v>
      </c>
      <c r="KF14" s="245">
        <f>+IFERROR(INDEX(CChC!$1:$1048576,MATCH(Chile!$B14,CChC!$A:$A,0),MATCH(TEXT(KF$5,"yyyy-mm-dd"),CChC!$1:$1,0)),"")</f>
        <v>132.3039306236025</v>
      </c>
      <c r="KG14" s="245">
        <f>+IFERROR(INDEX(CChC!$1:$1048576,MATCH(Chile!$B14,CChC!$A:$A,0),MATCH(TEXT(KG$5,"yyyy-mm-dd"),CChC!$1:$1,0)),"")</f>
        <v>117.1490882907372</v>
      </c>
      <c r="KH14" s="245">
        <f>+IFERROR(INDEX(CChC!$1:$1048576,MATCH(Chile!$B14,CChC!$A:$A,0),MATCH(TEXT(KH$5,"yyyy-mm-dd"),CChC!$1:$1,0)),"")</f>
        <v>119.8321291894824</v>
      </c>
      <c r="KI14" s="245">
        <f>+IFERROR(INDEX(CChC!$1:$1048576,MATCH(Chile!$B14,CChC!$A:$A,0),MATCH(TEXT(KI$5,"yyyy-mm-dd"),CChC!$1:$1,0)),"")</f>
        <v>106.4587025158941</v>
      </c>
      <c r="KJ14" s="245">
        <f>+IFERROR(INDEX(CChC!$1:$1048576,MATCH(Chile!$B14,CChC!$A:$A,0),MATCH(TEXT(KJ$5,"yyyy-mm-dd"),CChC!$1:$1,0)),"")</f>
        <v>103.4350013114796</v>
      </c>
      <c r="KK14" s="245">
        <f>+IFERROR(INDEX(CChC!$1:$1048576,MATCH(Chile!$B14,CChC!$A:$A,0),MATCH(TEXT(KK$5,"yyyy-mm-dd"),CChC!$1:$1,0)),"")</f>
        <v>110.35145453359711</v>
      </c>
      <c r="KL14" s="245">
        <f>+IFERROR(INDEX(CChC!$1:$1048576,MATCH(Chile!$B14,CChC!$A:$A,0),MATCH(TEXT(KL$5,"yyyy-mm-dd"),CChC!$1:$1,0)),"")</f>
        <v>99.751692027424255</v>
      </c>
      <c r="KM14" s="245">
        <f>+IFERROR(INDEX(CChC!$1:$1048576,MATCH(Chile!$B14,CChC!$A:$A,0),MATCH(TEXT(KM$5,"yyyy-mm-dd"),CChC!$1:$1,0)),"")</f>
        <v>98.979913947285183</v>
      </c>
      <c r="KN14" s="245">
        <f>+IFERROR(INDEX(CChC!$1:$1048576,MATCH(Chile!$B14,CChC!$A:$A,0),MATCH(TEXT(KN$5,"yyyy-mm-dd"),CChC!$1:$1,0)),"")</f>
        <v>105.28445455788069</v>
      </c>
      <c r="KO14" s="245">
        <f>+IFERROR(INDEX(CChC!$1:$1048576,MATCH(Chile!$B14,CChC!$A:$A,0),MATCH(TEXT(KO$5,"yyyy-mm-dd"),CChC!$1:$1,0)),"")</f>
        <v>101.1547160030718</v>
      </c>
      <c r="KP14" s="246">
        <f t="shared" si="67"/>
        <v>109.89316585430198</v>
      </c>
      <c r="KQ14" s="245">
        <f>+IFERROR(INDEX(CChC!$1:$1048576,MATCH(Chile!$B14,CChC!$A:$A,0),MATCH(TEXT(KQ$5,"yyyy-mm-dd"),CChC!$1:$1,0)),"")</f>
        <v>103.4072955549226</v>
      </c>
      <c r="KR14" s="245">
        <f>+IFERROR(INDEX(CChC!$1:$1048576,MATCH(Chile!$B14,CChC!$A:$A,0),MATCH(TEXT(KR$5,"yyyy-mm-dd"),CChC!$1:$1,0)),"")</f>
        <v>95.094540395577312</v>
      </c>
      <c r="KS14" s="245">
        <f>+IFERROR(INDEX(CChC!$1:$1048576,MATCH(Chile!$B14,CChC!$A:$A,0),MATCH(TEXT(KS$5,"yyyy-mm-dd"),CChC!$1:$1,0)),"")</f>
        <v>116.60866375641029</v>
      </c>
      <c r="KT14" s="245">
        <f>+IFERROR(INDEX(CChC!$1:$1048576,MATCH(Chile!$B14,CChC!$A:$A,0),MATCH(TEXT(KT$5,"yyyy-mm-dd"),CChC!$1:$1,0)),"")</f>
        <v>103.0196694235224</v>
      </c>
      <c r="KU14" s="245">
        <f>+IFERROR(INDEX(CChC!$1:$1048576,MATCH(Chile!$B14,CChC!$A:$A,0),MATCH(TEXT(KU$5,"yyyy-mm-dd"),CChC!$1:$1,0)),"")</f>
        <v>108.949260179219</v>
      </c>
      <c r="KV14" s="245">
        <f>+IFERROR(INDEX(CChC!$1:$1048576,MATCH(Chile!$B14,CChC!$A:$A,0),MATCH(TEXT(KV$5,"yyyy-mm-dd"),CChC!$1:$1,0)),"")</f>
        <v>97.434581046259481</v>
      </c>
      <c r="KW14" s="245">
        <f>+IFERROR(INDEX(CChC!$1:$1048576,MATCH(Chile!$B14,CChC!$A:$A,0),MATCH(TEXT(KW$5,"yyyy-mm-dd"),CChC!$1:$1,0)),"")</f>
        <v>94.902562930625066</v>
      </c>
      <c r="KX14" s="245">
        <f>+IFERROR(INDEX(CChC!$1:$1048576,MATCH(Chile!$B14,CChC!$A:$A,0),MATCH(TEXT(KX$5,"yyyy-mm-dd"),CChC!$1:$1,0)),"")</f>
        <v>101.07918806785089</v>
      </c>
      <c r="KY14" s="245">
        <f>+IFERROR(INDEX(CChC!$1:$1048576,MATCH(Chile!$B14,CChC!$A:$A,0),MATCH(TEXT(KY$5,"yyyy-mm-dd"),CChC!$1:$1,0)),"")</f>
        <v>85.563811658937979</v>
      </c>
      <c r="KZ14" s="245">
        <f>+IFERROR(INDEX(CChC!$1:$1048576,MATCH(Chile!$B14,CChC!$A:$A,0),MATCH(TEXT(KZ$5,"yyyy-mm-dd"),CChC!$1:$1,0)),"")</f>
        <v>99.508312108752079</v>
      </c>
      <c r="LA14" s="245">
        <f>+IFERROR(INDEX(CChC!$1:$1048576,MATCH(Chile!$B14,CChC!$A:$A,0),MATCH(TEXT(LA$5,"yyyy-mm-dd"),CChC!$1:$1,0)),"")</f>
        <v>99.536276612263805</v>
      </c>
      <c r="LB14" s="245">
        <f>+IFERROR(INDEX(CChC!$1:$1048576,MATCH(Chile!$B14,CChC!$A:$A,0),MATCH(TEXT(LB$5,"yyyy-mm-dd"),CChC!$1:$1,0)),"")</f>
        <v>90.153538847661679</v>
      </c>
      <c r="LC14" s="246">
        <f t="shared" si="69"/>
        <v>99.604808381833536</v>
      </c>
      <c r="LD14" s="245">
        <f>+IFERROR(INDEX(CChC!$1:$1048576,MATCH(Chile!$B14,CChC!$A:$A,0),MATCH(TEXT(LD$5,"yyyy-mm-dd"),CChC!$1:$1,0)),"")</f>
        <v>99.048317258336311</v>
      </c>
      <c r="LE14" s="245">
        <f>+IFERROR(INDEX(CChC!$1:$1048576,MATCH(Chile!$B14,CChC!$A:$A,0),MATCH(TEXT(LE$5,"yyyy-mm-dd"),CChC!$1:$1,0)),"")</f>
        <v>94.533272669619322</v>
      </c>
      <c r="LF14" s="245">
        <f>+IFERROR(INDEX(CChC!$1:$1048576,MATCH(Chile!$B14,CChC!$A:$A,0),MATCH(TEXT(LF$5,"yyyy-mm-dd"),CChC!$1:$1,0)),"")</f>
        <v>95.939984520471427</v>
      </c>
      <c r="LG14" s="245">
        <f>+IFERROR(INDEX(CChC!$1:$1048576,MATCH(Chile!$B14,CChC!$A:$A,0),MATCH(TEXT(LG$5,"yyyy-mm-dd"),CChC!$1:$1,0)),"")</f>
        <v>105.0215377670369</v>
      </c>
      <c r="LH14" s="245">
        <f>+IFERROR(INDEX(CChC!$1:$1048576,MATCH(Chile!$B14,CChC!$A:$A,0),MATCH(TEXT(LH$5,"yyyy-mm-dd"),CChC!$1:$1,0)),"")</f>
        <v>97.955754516477029</v>
      </c>
      <c r="LI14" s="245">
        <f>+IFERROR(INDEX(CChC!$1:$1048576,MATCH(Chile!$B14,CChC!$A:$A,0),MATCH(TEXT(LI$5,"yyyy-mm-dd"),CChC!$1:$1,0)),"")</f>
        <v>87.27816506344702</v>
      </c>
      <c r="LJ14" s="245">
        <f>+IFERROR(INDEX(CChC!$1:$1048576,MATCH(Chile!$B14,CChC!$A:$A,0),MATCH(TEXT(LJ$5,"yyyy-mm-dd"),CChC!$1:$1,0)),"")</f>
        <v>97.313584567941277</v>
      </c>
      <c r="LK14" s="245">
        <f>+IFERROR(INDEX(CChC!$1:$1048576,MATCH(Chile!$B14,CChC!$A:$A,0),MATCH(TEXT(LK$5,"yyyy-mm-dd"),CChC!$1:$1,0)),"")</f>
        <v>94.786484355060111</v>
      </c>
      <c r="LL14" s="245">
        <f>+IFERROR(INDEX(CChC!$1:$1048576,MATCH(Chile!$B14,CChC!$A:$A,0),MATCH(TEXT(LL$5,"yyyy-mm-dd"),CChC!$1:$1,0)),"")</f>
        <v>84.18312806493428</v>
      </c>
      <c r="LM14" s="245">
        <f>+IFERROR(INDEX(CChC!$1:$1048576,MATCH(Chile!$B14,CChC!$A:$A,0),MATCH(TEXT(LM$5,"yyyy-mm-dd"),CChC!$1:$1,0)),"")</f>
        <v>102.7735081416443</v>
      </c>
      <c r="LN14" s="245">
        <f>+IFERROR(INDEX(CChC!$1:$1048576,MATCH(Chile!$B14,CChC!$A:$A,0),MATCH(TEXT(LN$5,"yyyy-mm-dd"),CChC!$1:$1,0)),"")</f>
        <v>99.832299707028525</v>
      </c>
      <c r="LO14" s="245">
        <f>+IFERROR(INDEX(CChC!$1:$1048576,MATCH(Chile!$B14,CChC!$A:$A,0),MATCH(TEXT(LO$5,"yyyy-mm-dd"),CChC!$1:$1,0)),"")</f>
        <v>95.674044643976202</v>
      </c>
      <c r="LP14" s="246">
        <f t="shared" si="68"/>
        <v>96.195006772997729</v>
      </c>
      <c r="LQ14" s="245">
        <f>+IFERROR(INDEX(CChC!$1:$1048576,MATCH(Chile!$B14,CChC!$A:$A,0),MATCH(TEXT(LQ$5,"yyyy-mm-dd"),CChC!$1:$1,0)),"")</f>
        <v>98.974998449249668</v>
      </c>
      <c r="LR14" s="245">
        <f>+IFERROR(INDEX(CChC!$1:$1048576,MATCH(Chile!$B14,CChC!$A:$A,0),MATCH(TEXT(LR$5,"yyyy-mm-dd"),CChC!$1:$1,0)),"")</f>
        <v>90.598233622668829</v>
      </c>
      <c r="LS14" s="245">
        <f>+IFERROR(INDEX(CChC!$1:$1048576,MATCH(Chile!$B14,CChC!$A:$A,0),MATCH(TEXT(LS$5,"yyyy-mm-dd"),CChC!$1:$1,0)),"")</f>
        <v>103.0291724826687</v>
      </c>
      <c r="LT14" s="245">
        <f>+IFERROR(INDEX(CChC!$1:$1048576,MATCH(Chile!$B14,CChC!$A:$A,0),MATCH(TEXT(LT$5,"yyyy-mm-dd"),CChC!$1:$1,0)),"")</f>
        <v>103.06147162231029</v>
      </c>
      <c r="LU14" s="245">
        <f>+IFERROR(INDEX(CChC!$1:$1048576,MATCH(Chile!$B14,CChC!$A:$A,0),MATCH(TEXT(LU$5,"yyyy-mm-dd"),CChC!$1:$1,0)),"")</f>
        <v>97.07734500624224</v>
      </c>
      <c r="LV14" s="245">
        <f>+IFERROR(INDEX(CChC!$1:$1048576,MATCH(Chile!$B14,CChC!$A:$A,0),MATCH(TEXT(LV$5,"yyyy-mm-dd"),CChC!$1:$1,0)),"")</f>
        <v>95.982734570036115</v>
      </c>
      <c r="LW14" s="245">
        <f>+IFERROR(INDEX(CChC!$1:$1048576,MATCH(Chile!$B14,CChC!$A:$A,0),MATCH(TEXT(LW$5,"yyyy-mm-dd"),CChC!$1:$1,0)),"")</f>
        <v>97.848377858792929</v>
      </c>
      <c r="LX14" s="245">
        <f>+IFERROR(INDEX(CChC!$1:$1048576,MATCH(Chile!$B14,CChC!$A:$A,0),MATCH(TEXT(LX$5,"yyyy-mm-dd"),CChC!$1:$1,0)),"")</f>
        <v>93.160114269924705</v>
      </c>
      <c r="LY14" s="245">
        <f>+IFERROR(INDEX(CChC!$1:$1048576,MATCH(Chile!$B14,CChC!$A:$A,0),MATCH(TEXT(LY$5,"yyyy-mm-dd"),CChC!$1:$1,0)),"")</f>
        <v>87.637225320436812</v>
      </c>
      <c r="LZ14" s="245">
        <f>+IFERROR(INDEX(CChC!$1:$1048576,MATCH(Chile!$B14,CChC!$A:$A,0),MATCH(TEXT(LZ$5,"yyyy-mm-dd"),CChC!$1:$1,0)),"")</f>
        <v>100.934019840744</v>
      </c>
      <c r="MA14" s="245">
        <f>+IFERROR(INDEX(CChC!$1:$1048576,MATCH(Chile!$B14,CChC!$A:$A,0),MATCH(TEXT(MA$5,"yyyy-mm-dd"),CChC!$1:$1,0)),"")</f>
        <v>97.071858532603045</v>
      </c>
      <c r="MB14" s="245">
        <f>+IFERROR(INDEX(CChC!$1:$1048576,MATCH(Chile!$B14,CChC!$A:$A,0),MATCH(TEXT(MB$5,"yyyy-mm-dd"),CChC!$1:$1,0)),"")</f>
        <v>97.366850376900558</v>
      </c>
      <c r="MC14" s="246">
        <f t="shared" si="43"/>
        <v>96.895200162714829</v>
      </c>
      <c r="MD14" s="245">
        <f>+IFERROR(INDEX(CChC!$1:$1048576,MATCH(Chile!$B14,CChC!$A:$A,0),MATCH(TEXT(MD$5,"yyyy-mm-dd"),CChC!$1:$1,0)),"")</f>
        <v>94.732119737305325</v>
      </c>
      <c r="ME14" s="245">
        <f>+IFERROR(INDEX(CChC!$1:$1048576,MATCH(Chile!$B14,CChC!$A:$A,0),MATCH(TEXT(ME$5,"yyyy-mm-dd"),CChC!$1:$1,0)),"")</f>
        <v>90.14618944795069</v>
      </c>
      <c r="MF14" s="245">
        <f>+IFERROR(INDEX(CChC!$1:$1048576,MATCH(Chile!$B14,CChC!$A:$A,0),MATCH(TEXT(MF$5,"yyyy-mm-dd"),CChC!$1:$1,0)),"")</f>
        <v>104.016413148339</v>
      </c>
      <c r="MG14" s="245" t="str">
        <f>+IFERROR(INDEX(CChC!$1:$1048576,MATCH(Chile!$B14,CChC!$A:$A,0),MATCH(TEXT(MG$5,"yyyy-mm-dd"),CChC!$1:$1,0)),"")</f>
        <v/>
      </c>
      <c r="MH14" s="245" t="str">
        <f>+IFERROR(INDEX(CChC!$1:$1048576,MATCH(Chile!$B14,CChC!$A:$A,0),MATCH(TEXT(MH$5,"yyyy-mm-dd"),CChC!$1:$1,0)),"")</f>
        <v/>
      </c>
      <c r="MI14" s="245" t="str">
        <f>+IFERROR(INDEX(CChC!$1:$1048576,MATCH(Chile!$B14,CChC!$A:$A,0),MATCH(TEXT(MI$5,"yyyy-mm-dd"),CChC!$1:$1,0)),"")</f>
        <v/>
      </c>
      <c r="MJ14" s="245" t="str">
        <f>+IFERROR(INDEX(CChC!$1:$1048576,MATCH(Chile!$B14,CChC!$A:$A,0),MATCH(TEXT(MJ$5,"yyyy-mm-dd"),CChC!$1:$1,0)),"")</f>
        <v/>
      </c>
      <c r="MK14" s="245" t="str">
        <f>+IFERROR(INDEX(CChC!$1:$1048576,MATCH(Chile!$B14,CChC!$A:$A,0),MATCH(TEXT(MK$5,"yyyy-mm-dd"),CChC!$1:$1,0)),"")</f>
        <v/>
      </c>
      <c r="ML14" s="245" t="str">
        <f>+IFERROR(INDEX(CChC!$1:$1048576,MATCH(Chile!$B14,CChC!$A:$A,0),MATCH(TEXT(ML$5,"yyyy-mm-dd"),CChC!$1:$1,0)),"")</f>
        <v/>
      </c>
      <c r="MM14" s="245" t="str">
        <f>+IFERROR(INDEX(CChC!$1:$1048576,MATCH(Chile!$B14,CChC!$A:$A,0),MATCH(TEXT(MM$5,"yyyy-mm-dd"),CChC!$1:$1,0)),"")</f>
        <v/>
      </c>
      <c r="MN14" s="245" t="str">
        <f>+IFERROR(INDEX(CChC!$1:$1048576,MATCH(Chile!$B14,CChC!$A:$A,0),MATCH(TEXT(MN$5,"yyyy-mm-dd"),CChC!$1:$1,0)),"")</f>
        <v/>
      </c>
      <c r="MO14" s="245" t="str">
        <f>+IFERROR(INDEX(CChC!$1:$1048576,MATCH(Chile!$B14,CChC!$A:$A,0),MATCH(TEXT(MO$5,"yyyy-mm-dd"),CChC!$1:$1,0)),"")</f>
        <v/>
      </c>
      <c r="MP14" s="246">
        <f t="shared" si="44"/>
        <v>96.29824077786499</v>
      </c>
    </row>
    <row r="15" spans="1:354" outlineLevel="1">
      <c r="B15" s="120" t="s">
        <v>991</v>
      </c>
      <c r="C15" s="399" t="s">
        <v>461</v>
      </c>
      <c r="P15" s="246" t="str">
        <f t="shared" si="45"/>
        <v/>
      </c>
      <c r="AC15" s="246" t="str">
        <f t="shared" si="46"/>
        <v/>
      </c>
      <c r="AP15" s="246" t="str">
        <f t="shared" si="47"/>
        <v/>
      </c>
      <c r="BC15" s="246" t="str">
        <f t="shared" si="48"/>
        <v/>
      </c>
      <c r="BP15" s="246" t="str">
        <f t="shared" si="49"/>
        <v/>
      </c>
      <c r="CC15" s="246" t="str">
        <f t="shared" si="50"/>
        <v/>
      </c>
      <c r="CP15" s="246" t="str">
        <f t="shared" si="51"/>
        <v/>
      </c>
      <c r="DC15" s="246" t="str">
        <f t="shared" si="52"/>
        <v/>
      </c>
      <c r="DP15" s="246" t="str">
        <f t="shared" si="53"/>
        <v/>
      </c>
      <c r="DQ15" s="245">
        <v>89.915029648876072</v>
      </c>
      <c r="DR15" s="245">
        <v>81.170621040055494</v>
      </c>
      <c r="DS15" s="245">
        <v>83.168365208465062</v>
      </c>
      <c r="DT15" s="245">
        <v>77.178728577813018</v>
      </c>
      <c r="DU15" s="245">
        <v>73.089617888132622</v>
      </c>
      <c r="DV15" s="245">
        <v>71.912890509068006</v>
      </c>
      <c r="DW15" s="245">
        <v>74.628250492180769</v>
      </c>
      <c r="DX15" s="245">
        <v>74.264072865224918</v>
      </c>
      <c r="DY15" s="245">
        <v>73.641277215639406</v>
      </c>
      <c r="DZ15" s="245">
        <v>80.827642900708696</v>
      </c>
      <c r="EA15" s="245">
        <v>82.877727670100683</v>
      </c>
      <c r="EB15" s="245">
        <v>83.606191488513232</v>
      </c>
      <c r="EC15" s="246">
        <f t="shared" si="54"/>
        <v>78.856701292064841</v>
      </c>
      <c r="ED15" s="245">
        <v>83.721146493123157</v>
      </c>
      <c r="EE15" s="245">
        <v>80.967999252653883</v>
      </c>
      <c r="EF15" s="245">
        <v>104.48264813432419</v>
      </c>
      <c r="EG15" s="245">
        <v>98.041106382155618</v>
      </c>
      <c r="EH15" s="245">
        <v>91.668440722447542</v>
      </c>
      <c r="EI15" s="245">
        <v>81.045763720897497</v>
      </c>
      <c r="EJ15" s="245">
        <v>87.939378987690105</v>
      </c>
      <c r="EK15" s="245">
        <v>87.444218620832416</v>
      </c>
      <c r="EL15" s="245">
        <v>81.936970587907965</v>
      </c>
      <c r="EM15" s="245">
        <v>90.365139305525972</v>
      </c>
      <c r="EN15" s="245">
        <v>94.287036222569725</v>
      </c>
      <c r="EO15" s="245">
        <v>97.968949614355154</v>
      </c>
      <c r="EP15" s="246">
        <f t="shared" si="55"/>
        <v>89.989066503706923</v>
      </c>
      <c r="EQ15" s="245">
        <v>95.593434033652571</v>
      </c>
      <c r="ER15" s="245">
        <v>89.086709256890956</v>
      </c>
      <c r="ES15" s="245">
        <v>103.4931274180785</v>
      </c>
      <c r="ET15" s="245">
        <v>88.359970042038086</v>
      </c>
      <c r="EU15" s="245">
        <v>91.771939848142807</v>
      </c>
      <c r="EV15" s="245">
        <v>88.288678722454279</v>
      </c>
      <c r="EW15" s="245">
        <v>84.384166154501443</v>
      </c>
      <c r="EX15" s="245">
        <v>87.431247505563789</v>
      </c>
      <c r="EY15" s="245">
        <v>91.62198091632365</v>
      </c>
      <c r="EZ15" s="245">
        <v>94.844220023497073</v>
      </c>
      <c r="FA15" s="245">
        <v>102.0379587071765</v>
      </c>
      <c r="FB15" s="245">
        <v>102.9666897034466</v>
      </c>
      <c r="FC15" s="246">
        <f t="shared" si="56"/>
        <v>93.323343527647182</v>
      </c>
      <c r="FD15" s="245">
        <v>106.8267852196111</v>
      </c>
      <c r="FE15" s="245">
        <v>101.64580443097969</v>
      </c>
      <c r="FF15" s="245">
        <v>108.4837824173059</v>
      </c>
      <c r="FG15" s="245">
        <v>94.60741091544719</v>
      </c>
      <c r="FH15" s="245">
        <v>98.749902665078196</v>
      </c>
      <c r="FI15" s="245">
        <v>93.417808145574796</v>
      </c>
      <c r="FJ15" s="245">
        <v>90.779822084292476</v>
      </c>
      <c r="FK15" s="245">
        <v>96.773622557769173</v>
      </c>
      <c r="FL15" s="245">
        <v>82.171598480358639</v>
      </c>
      <c r="FM15" s="245">
        <v>104.89259853702799</v>
      </c>
      <c r="FN15" s="245">
        <v>99.212945401160837</v>
      </c>
      <c r="FO15" s="245">
        <v>95.253293658570826</v>
      </c>
      <c r="FP15" s="246">
        <f t="shared" si="57"/>
        <v>97.734614542764746</v>
      </c>
      <c r="FQ15" s="245">
        <v>103.4618272871255</v>
      </c>
      <c r="FR15" s="245">
        <v>94.037501803140472</v>
      </c>
      <c r="FS15" s="245">
        <v>95.781545132310512</v>
      </c>
      <c r="FT15" s="245">
        <v>104.31227376255799</v>
      </c>
      <c r="FU15" s="245">
        <v>92.929550923202655</v>
      </c>
      <c r="FV15" s="245">
        <v>84.618142654307988</v>
      </c>
      <c r="FW15" s="245">
        <v>92.406411550914015</v>
      </c>
      <c r="FX15" s="245">
        <v>96.385605670659487</v>
      </c>
      <c r="FY15" s="245">
        <v>82.088389657938691</v>
      </c>
      <c r="FZ15" s="245">
        <v>103.1922243188457</v>
      </c>
      <c r="GA15" s="245">
        <v>98.4444724578658</v>
      </c>
      <c r="GB15" s="245">
        <v>100.13265025613531</v>
      </c>
      <c r="GC15" s="246">
        <f t="shared" si="58"/>
        <v>95.649216289583691</v>
      </c>
      <c r="GP15" s="246" t="str">
        <f t="shared" si="59"/>
        <v/>
      </c>
      <c r="HC15" s="246" t="str">
        <f t="shared" si="60"/>
        <v/>
      </c>
      <c r="HP15" s="246" t="str">
        <f t="shared" si="61"/>
        <v/>
      </c>
      <c r="IC15" s="246" t="str">
        <f t="shared" si="62"/>
        <v/>
      </c>
      <c r="ID15" s="245">
        <f>+IFERROR(INDEX(CChC!$1:$1048576,MATCH(Chile!$B15,CChC!$A:$A,0),MATCH(TEXT(ID$5,"yyyy-mm-dd"),CChC!$1:$1,0)),"")</f>
        <v>107.55950119460449</v>
      </c>
      <c r="IE15" s="245">
        <f>+IFERROR(INDEX(CChC!$1:$1048576,MATCH(Chile!$B15,CChC!$A:$A,0),MATCH(TEXT(IE$5,"yyyy-mm-dd"),CChC!$1:$1,0)),"")</f>
        <v>97.451244273069676</v>
      </c>
      <c r="IF15" s="245">
        <f>+IFERROR(INDEX(CChC!$1:$1048576,MATCH(Chile!$B15,CChC!$A:$A,0),MATCH(TEXT(IF$5,"yyyy-mm-dd"),CChC!$1:$1,0)),"")</f>
        <v>104.5025831943844</v>
      </c>
      <c r="IG15" s="245">
        <f>+IFERROR(INDEX(CChC!$1:$1048576,MATCH(Chile!$B15,CChC!$A:$A,0),MATCH(TEXT(IG$5,"yyyy-mm-dd"),CChC!$1:$1,0)),"")</f>
        <v>100.4312141797888</v>
      </c>
      <c r="IH15" s="245">
        <f>+IFERROR(INDEX(CChC!$1:$1048576,MATCH(Chile!$B15,CChC!$A:$A,0),MATCH(TEXT(IH$5,"yyyy-mm-dd"),CChC!$1:$1,0)),"")</f>
        <v>103.7379779549842</v>
      </c>
      <c r="II15" s="245">
        <f>+IFERROR(INDEX(CChC!$1:$1048576,MATCH(Chile!$B15,CChC!$A:$A,0),MATCH(TEXT(II$5,"yyyy-mm-dd"),CChC!$1:$1,0)),"")</f>
        <v>95.798055532722842</v>
      </c>
      <c r="IJ15" s="245">
        <f>+IFERROR(INDEX(CChC!$1:$1048576,MATCH(Chile!$B15,CChC!$A:$A,0),MATCH(TEXT(IJ$5,"yyyy-mm-dd"),CChC!$1:$1,0)),"")</f>
        <v>87.699017703244493</v>
      </c>
      <c r="IK15" s="245">
        <f>+IFERROR(INDEX(CChC!$1:$1048576,MATCH(Chile!$B15,CChC!$A:$A,0),MATCH(TEXT(IK$5,"yyyy-mm-dd"),CChC!$1:$1,0)),"")</f>
        <v>100.2505980602735</v>
      </c>
      <c r="IL15" s="245">
        <f>+IFERROR(INDEX(CChC!$1:$1048576,MATCH(Chile!$B15,CChC!$A:$A,0),MATCH(TEXT(IL$5,"yyyy-mm-dd"),CChC!$1:$1,0)),"")</f>
        <v>84.908871512383897</v>
      </c>
      <c r="IM15" s="245">
        <f>+IFERROR(INDEX(CChC!$1:$1048576,MATCH(Chile!$B15,CChC!$A:$A,0),MATCH(TEXT(IM$5,"yyyy-mm-dd"),CChC!$1:$1,0)),"")</f>
        <v>108.8521747172239</v>
      </c>
      <c r="IN15" s="245">
        <f>+IFERROR(INDEX(CChC!$1:$1048576,MATCH(Chile!$B15,CChC!$A:$A,0),MATCH(TEXT(IN$5,"yyyy-mm-dd"),CChC!$1:$1,0)),"")</f>
        <v>104.9529882802932</v>
      </c>
      <c r="IO15" s="245">
        <f>+IFERROR(INDEX(CChC!$1:$1048576,MATCH(Chile!$B15,CChC!$A:$A,0),MATCH(TEXT(IO$5,"yyyy-mm-dd"),CChC!$1:$1,0)),"")</f>
        <v>103.8557733970266</v>
      </c>
      <c r="IP15" s="246">
        <f t="shared" si="63"/>
        <v>100</v>
      </c>
      <c r="IQ15" s="245">
        <f>+IFERROR(INDEX(CChC!$1:$1048576,MATCH(Chile!$B15,CChC!$A:$A,0),MATCH(TEXT(IQ$5,"yyyy-mm-dd"),CChC!$1:$1,0)),"")</f>
        <v>111.6366757462477</v>
      </c>
      <c r="IR15" s="245">
        <f>+IFERROR(INDEX(CChC!$1:$1048576,MATCH(Chile!$B15,CChC!$A:$A,0),MATCH(TEXT(IR$5,"yyyy-mm-dd"),CChC!$1:$1,0)),"")</f>
        <v>99.322750079840759</v>
      </c>
      <c r="IS15" s="245">
        <f>+IFERROR(INDEX(CChC!$1:$1048576,MATCH(Chile!$B15,CChC!$A:$A,0),MATCH(TEXT(IS$5,"yyyy-mm-dd"),CChC!$1:$1,0)),"")</f>
        <v>112.2605514989187</v>
      </c>
      <c r="IT15" s="245">
        <f>+IFERROR(INDEX(CChC!$1:$1048576,MATCH(Chile!$B15,CChC!$A:$A,0),MATCH(TEXT(IT$5,"yyyy-mm-dd"),CChC!$1:$1,0)),"")</f>
        <v>104.75030870784811</v>
      </c>
      <c r="IU15" s="245">
        <f>+IFERROR(INDEX(CChC!$1:$1048576,MATCH(Chile!$B15,CChC!$A:$A,0),MATCH(TEXT(IU$5,"yyyy-mm-dd"),CChC!$1:$1,0)),"")</f>
        <v>102.88954367881369</v>
      </c>
      <c r="IV15" s="245">
        <f>+IFERROR(INDEX(CChC!$1:$1048576,MATCH(Chile!$B15,CChC!$A:$A,0),MATCH(TEXT(IV$5,"yyyy-mm-dd"),CChC!$1:$1,0)),"")</f>
        <v>93.493788572933738</v>
      </c>
      <c r="IW15" s="245">
        <f>+IFERROR(INDEX(CChC!$1:$1048576,MATCH(Chile!$B15,CChC!$A:$A,0),MATCH(TEXT(IW$5,"yyyy-mm-dd"),CChC!$1:$1,0)),"")</f>
        <v>101.72715910490901</v>
      </c>
      <c r="IX15" s="245">
        <f>+IFERROR(INDEX(CChC!$1:$1048576,MATCH(Chile!$B15,CChC!$A:$A,0),MATCH(TEXT(IX$5,"yyyy-mm-dd"),CChC!$1:$1,0)),"")</f>
        <v>102.6976954774575</v>
      </c>
      <c r="IY15" s="245">
        <f>+IFERROR(INDEX(CChC!$1:$1048576,MATCH(Chile!$B15,CChC!$A:$A,0),MATCH(TEXT(IY$5,"yyyy-mm-dd"),CChC!$1:$1,0)),"")</f>
        <v>88.646678458879947</v>
      </c>
      <c r="IZ15" s="245">
        <f>+IFERROR(INDEX(CChC!$1:$1048576,MATCH(Chile!$B15,CChC!$A:$A,0),MATCH(TEXT(IZ$5,"yyyy-mm-dd"),CChC!$1:$1,0)),"")</f>
        <v>103.84905481797919</v>
      </c>
      <c r="JA15" s="245">
        <f>+IFERROR(INDEX(CChC!$1:$1048576,MATCH(Chile!$B15,CChC!$A:$A,0),MATCH(TEXT(JA$5,"yyyy-mm-dd"),CChC!$1:$1,0)),"")</f>
        <v>111.9657660111253</v>
      </c>
      <c r="JB15" s="245">
        <f>+IFERROR(INDEX(CChC!$1:$1048576,MATCH(Chile!$B15,CChC!$A:$A,0),MATCH(TEXT(JB$5,"yyyy-mm-dd"),CChC!$1:$1,0)),"")</f>
        <v>114.7115697255288</v>
      </c>
      <c r="JC15" s="246">
        <f t="shared" si="64"/>
        <v>103.99596182337352</v>
      </c>
      <c r="JD15" s="245">
        <f>+IFERROR(INDEX(CChC!$1:$1048576,MATCH(Chile!$B15,CChC!$A:$A,0),MATCH(TEXT(JD$5,"yyyy-mm-dd"),CChC!$1:$1,0)),"")</f>
        <v>117.5145950672314</v>
      </c>
      <c r="JE15" s="245">
        <f>+IFERROR(INDEX(CChC!$1:$1048576,MATCH(Chile!$B15,CChC!$A:$A,0),MATCH(TEXT(JE$5,"yyyy-mm-dd"),CChC!$1:$1,0)),"")</f>
        <v>106.42270554985051</v>
      </c>
      <c r="JF15" s="245">
        <f>+IFERROR(INDEX(CChC!$1:$1048576,MATCH(Chile!$B15,CChC!$A:$A,0),MATCH(TEXT(JF$5,"yyyy-mm-dd"),CChC!$1:$1,0)),"")</f>
        <v>107.0512231509236</v>
      </c>
      <c r="JG15" s="245">
        <f>+IFERROR(INDEX(CChC!$1:$1048576,MATCH(Chile!$B15,CChC!$A:$A,0),MATCH(TEXT(JG$5,"yyyy-mm-dd"),CChC!$1:$1,0)),"")</f>
        <v>100.5925250453587</v>
      </c>
      <c r="JH15" s="245">
        <f>+IFERROR(INDEX(CChC!$1:$1048576,MATCH(Chile!$B15,CChC!$A:$A,0),MATCH(TEXT(JH$5,"yyyy-mm-dd"),CChC!$1:$1,0)),"")</f>
        <v>103.4037542865391</v>
      </c>
      <c r="JI15" s="245">
        <f>+IFERROR(INDEX(CChC!$1:$1048576,MATCH(Chile!$B15,CChC!$A:$A,0),MATCH(TEXT(JI$5,"yyyy-mm-dd"),CChC!$1:$1,0)),"")</f>
        <v>96.908853052758403</v>
      </c>
      <c r="JJ15" s="245">
        <f>+IFERROR(INDEX(CChC!$1:$1048576,MATCH(Chile!$B15,CChC!$A:$A,0),MATCH(TEXT(JJ$5,"yyyy-mm-dd"),CChC!$1:$1,0)),"")</f>
        <v>101.61683450907969</v>
      </c>
      <c r="JK15" s="245">
        <f>+IFERROR(INDEX(CChC!$1:$1048576,MATCH(Chile!$B15,CChC!$A:$A,0),MATCH(TEXT(JK$5,"yyyy-mm-dd"),CChC!$1:$1,0)),"")</f>
        <v>131.40018373572761</v>
      </c>
      <c r="JL15" s="245">
        <f>+IFERROR(INDEX(CChC!$1:$1048576,MATCH(Chile!$B15,CChC!$A:$A,0),MATCH(TEXT(JL$5,"yyyy-mm-dd"),CChC!$1:$1,0)),"")</f>
        <v>137.64682649853449</v>
      </c>
      <c r="JM15" s="245">
        <f>+IFERROR(INDEX(CChC!$1:$1048576,MATCH(Chile!$B15,CChC!$A:$A,0),MATCH(TEXT(JM$5,"yyyy-mm-dd"),CChC!$1:$1,0)),"")</f>
        <v>153.86022792654421</v>
      </c>
      <c r="JN15" s="245">
        <f>+IFERROR(INDEX(CChC!$1:$1048576,MATCH(Chile!$B15,CChC!$A:$A,0),MATCH(TEXT(JN$5,"yyyy-mm-dd"),CChC!$1:$1,0)),"")</f>
        <v>150.2356967921485</v>
      </c>
      <c r="JO15" s="245">
        <f>+IFERROR(INDEX(CChC!$1:$1048576,MATCH(Chile!$B15,CChC!$A:$A,0),MATCH(TEXT(JO$5,"yyyy-mm-dd"),CChC!$1:$1,0)),"")</f>
        <v>154.67594064332491</v>
      </c>
      <c r="JP15" s="246">
        <f t="shared" si="65"/>
        <v>121.77744718816844</v>
      </c>
      <c r="JQ15" s="245">
        <f>+IFERROR(INDEX(CChC!$1:$1048576,MATCH(Chile!$B15,CChC!$A:$A,0),MATCH(TEXT(JQ$5,"yyyy-mm-dd"),CChC!$1:$1,0)),"")</f>
        <v>153.4352424247131</v>
      </c>
      <c r="JR15" s="245">
        <f>+IFERROR(INDEX(CChC!$1:$1048576,MATCH(Chile!$B15,CChC!$A:$A,0),MATCH(TEXT(JR$5,"yyyy-mm-dd"),CChC!$1:$1,0)),"")</f>
        <v>149.0483025803774</v>
      </c>
      <c r="JS15" s="245">
        <f>+IFERROR(INDEX(CChC!$1:$1048576,MATCH(Chile!$B15,CChC!$A:$A,0),MATCH(TEXT(JS$5,"yyyy-mm-dd"),CChC!$1:$1,0)),"")</f>
        <v>159.49936987727841</v>
      </c>
      <c r="JT15" s="245">
        <f>+IFERROR(INDEX(CChC!$1:$1048576,MATCH(Chile!$B15,CChC!$A:$A,0),MATCH(TEXT(JT$5,"yyyy-mm-dd"),CChC!$1:$1,0)),"")</f>
        <v>146.1091195504028</v>
      </c>
      <c r="JU15" s="245">
        <f>+IFERROR(INDEX(CChC!$1:$1048576,MATCH(Chile!$B15,CChC!$A:$A,0),MATCH(TEXT(JU$5,"yyyy-mm-dd"),CChC!$1:$1,0)),"")</f>
        <v>158.75353104443369</v>
      </c>
      <c r="JV15" s="245">
        <f>+IFERROR(INDEX(CChC!$1:$1048576,MATCH(Chile!$B15,CChC!$A:$A,0),MATCH(TEXT(JV$5,"yyyy-mm-dd"),CChC!$1:$1,0)),"")</f>
        <v>150.3356073445909</v>
      </c>
      <c r="JW15" s="245">
        <f>+IFERROR(INDEX(CChC!$1:$1048576,MATCH(Chile!$B15,CChC!$A:$A,0),MATCH(TEXT(JW$5,"yyyy-mm-dd"),CChC!$1:$1,0)),"")</f>
        <v>152.84374756626261</v>
      </c>
      <c r="JX15" s="245">
        <f>+IFERROR(INDEX(CChC!$1:$1048576,MATCH(Chile!$B15,CChC!$A:$A,0),MATCH(TEXT(JX$5,"yyyy-mm-dd"),CChC!$1:$1,0)),"")</f>
        <v>154.51097801083921</v>
      </c>
      <c r="JY15" s="245">
        <f>+IFERROR(INDEX(CChC!$1:$1048576,MATCH(Chile!$B15,CChC!$A:$A,0),MATCH(TEXT(JY$5,"yyyy-mm-dd"),CChC!$1:$1,0)),"")</f>
        <v>147.12061808474789</v>
      </c>
      <c r="JZ15" s="245">
        <f>+IFERROR(INDEX(CChC!$1:$1048576,MATCH(Chile!$B15,CChC!$A:$A,0),MATCH(TEXT(JZ$5,"yyyy-mm-dd"),CChC!$1:$1,0)),"")</f>
        <v>160.85997080234091</v>
      </c>
      <c r="KA15" s="245">
        <f>+IFERROR(INDEX(CChC!$1:$1048576,MATCH(Chile!$B15,CChC!$A:$A,0),MATCH(TEXT(KA$5,"yyyy-mm-dd"),CChC!$1:$1,0)),"")</f>
        <v>165.2958686196236</v>
      </c>
      <c r="KB15" s="245">
        <f>+IFERROR(INDEX(CChC!$1:$1048576,MATCH(Chile!$B15,CChC!$A:$A,0),MATCH(TEXT(KB$5,"yyyy-mm-dd"),CChC!$1:$1,0)),"")</f>
        <v>153.3661342934216</v>
      </c>
      <c r="KC15" s="246">
        <f t="shared" si="66"/>
        <v>154.26487418325269</v>
      </c>
      <c r="KD15" s="245">
        <f>+IFERROR(INDEX(CChC!$1:$1048576,MATCH(Chile!$B15,CChC!$A:$A,0),MATCH(TEXT(KD$5,"yyyy-mm-dd"),CChC!$1:$1,0)),"")</f>
        <v>147.02463944836731</v>
      </c>
      <c r="KE15" s="245">
        <f>+IFERROR(INDEX(CChC!$1:$1048576,MATCH(Chile!$B15,CChC!$A:$A,0),MATCH(TEXT(KE$5,"yyyy-mm-dd"),CChC!$1:$1,0)),"")</f>
        <v>134.51454244131159</v>
      </c>
      <c r="KF15" s="245">
        <f>+IFERROR(INDEX(CChC!$1:$1048576,MATCH(Chile!$B15,CChC!$A:$A,0),MATCH(TEXT(KF$5,"yyyy-mm-dd"),CChC!$1:$1,0)),"")</f>
        <v>152.54961438026569</v>
      </c>
      <c r="KG15" s="245">
        <f>+IFERROR(INDEX(CChC!$1:$1048576,MATCH(Chile!$B15,CChC!$A:$A,0),MATCH(TEXT(KG$5,"yyyy-mm-dd"),CChC!$1:$1,0)),"")</f>
        <v>128.83002908473841</v>
      </c>
      <c r="KH15" s="245">
        <f>+IFERROR(INDEX(CChC!$1:$1048576,MATCH(Chile!$B15,CChC!$A:$A,0),MATCH(TEXT(KH$5,"yyyy-mm-dd"),CChC!$1:$1,0)),"")</f>
        <v>134.85442346159999</v>
      </c>
      <c r="KI15" s="245">
        <f>+IFERROR(INDEX(CChC!$1:$1048576,MATCH(Chile!$B15,CChC!$A:$A,0),MATCH(TEXT(KI$5,"yyyy-mm-dd"),CChC!$1:$1,0)),"")</f>
        <v>113.1743812124881</v>
      </c>
      <c r="KJ15" s="245">
        <f>+IFERROR(INDEX(CChC!$1:$1048576,MATCH(Chile!$B15,CChC!$A:$A,0),MATCH(TEXT(KJ$5,"yyyy-mm-dd"),CChC!$1:$1,0)),"")</f>
        <v>114.7765740296274</v>
      </c>
      <c r="KK15" s="245">
        <f>+IFERROR(INDEX(CChC!$1:$1048576,MATCH(Chile!$B15,CChC!$A:$A,0),MATCH(TEXT(KK$5,"yyyy-mm-dd"),CChC!$1:$1,0)),"")</f>
        <v>123.1712871457311</v>
      </c>
      <c r="KL15" s="245">
        <f>+IFERROR(INDEX(CChC!$1:$1048576,MATCH(Chile!$B15,CChC!$A:$A,0),MATCH(TEXT(KL$5,"yyyy-mm-dd"),CChC!$1:$1,0)),"")</f>
        <v>107.384865103892</v>
      </c>
      <c r="KM15" s="245">
        <f>+IFERROR(INDEX(CChC!$1:$1048576,MATCH(Chile!$B15,CChC!$A:$A,0),MATCH(TEXT(KM$5,"yyyy-mm-dd"),CChC!$1:$1,0)),"")</f>
        <v>113.43423350255181</v>
      </c>
      <c r="KN15" s="245">
        <f>+IFERROR(INDEX(CChC!$1:$1048576,MATCH(Chile!$B15,CChC!$A:$A,0),MATCH(TEXT(KN$5,"yyyy-mm-dd"),CChC!$1:$1,0)),"")</f>
        <v>119.4932706631447</v>
      </c>
      <c r="KO15" s="245">
        <f>+IFERROR(INDEX(CChC!$1:$1048576,MATCH(Chile!$B15,CChC!$A:$A,0),MATCH(TEXT(KO$5,"yyyy-mm-dd"),CChC!$1:$1,0)),"")</f>
        <v>121.65599836674549</v>
      </c>
      <c r="KP15" s="246">
        <f t="shared" si="67"/>
        <v>125.90532157003862</v>
      </c>
      <c r="KQ15" s="245">
        <f>+IFERROR(INDEX(CChC!$1:$1048576,MATCH(Chile!$B15,CChC!$A:$A,0),MATCH(TEXT(KQ$5,"yyyy-mm-dd"),CChC!$1:$1,0)),"")</f>
        <v>122.8033633297147</v>
      </c>
      <c r="KR15" s="245">
        <f>+IFERROR(INDEX(CChC!$1:$1048576,MATCH(Chile!$B15,CChC!$A:$A,0),MATCH(TEXT(KR$5,"yyyy-mm-dd"),CChC!$1:$1,0)),"")</f>
        <v>113.0851035700439</v>
      </c>
      <c r="KS15" s="245">
        <f>+IFERROR(INDEX(CChC!$1:$1048576,MATCH(Chile!$B15,CChC!$A:$A,0),MATCH(TEXT(KS$5,"yyyy-mm-dd"),CChC!$1:$1,0)),"")</f>
        <v>126.1264459352754</v>
      </c>
      <c r="KT15" s="245">
        <f>+IFERROR(INDEX(CChC!$1:$1048576,MATCH(Chile!$B15,CChC!$A:$A,0),MATCH(TEXT(KT$5,"yyyy-mm-dd"),CChC!$1:$1,0)),"")</f>
        <v>108.1745050032644</v>
      </c>
      <c r="KU15" s="245">
        <f>+IFERROR(INDEX(CChC!$1:$1048576,MATCH(Chile!$B15,CChC!$A:$A,0),MATCH(TEXT(KU$5,"yyyy-mm-dd"),CChC!$1:$1,0)),"")</f>
        <v>117.5832892212121</v>
      </c>
      <c r="KV15" s="245">
        <f>+IFERROR(INDEX(CChC!$1:$1048576,MATCH(Chile!$B15,CChC!$A:$A,0),MATCH(TEXT(KV$5,"yyyy-mm-dd"),CChC!$1:$1,0)),"")</f>
        <v>99.397195966634897</v>
      </c>
      <c r="KW15" s="245">
        <f>+IFERROR(INDEX(CChC!$1:$1048576,MATCH(Chile!$B15,CChC!$A:$A,0),MATCH(TEXT(KW$5,"yyyy-mm-dd"),CChC!$1:$1,0)),"")</f>
        <v>100.4714367692775</v>
      </c>
      <c r="KX15" s="245">
        <f>+IFERROR(INDEX(CChC!$1:$1048576,MATCH(Chile!$B15,CChC!$A:$A,0),MATCH(TEXT(KX$5,"yyyy-mm-dd"),CChC!$1:$1,0)),"")</f>
        <v>100.538230514774</v>
      </c>
      <c r="KY15" s="245">
        <f>+IFERROR(INDEX(CChC!$1:$1048576,MATCH(Chile!$B15,CChC!$A:$A,0),MATCH(TEXT(KY$5,"yyyy-mm-dd"),CChC!$1:$1,0)),"")</f>
        <v>90.849892105335712</v>
      </c>
      <c r="KZ15" s="245">
        <f>+IFERROR(INDEX(CChC!$1:$1048576,MATCH(Chile!$B15,CChC!$A:$A,0),MATCH(TEXT(KZ$5,"yyyy-mm-dd"),CChC!$1:$1,0)),"")</f>
        <v>111.37594798955629</v>
      </c>
      <c r="LA15" s="245">
        <f>+IFERROR(INDEX(CChC!$1:$1048576,MATCH(Chile!$B15,CChC!$A:$A,0),MATCH(TEXT(LA$5,"yyyy-mm-dd"),CChC!$1:$1,0)),"")</f>
        <v>112.5931902714966</v>
      </c>
      <c r="LB15" s="245">
        <f>+IFERROR(INDEX(CChC!$1:$1048576,MATCH(Chile!$B15,CChC!$A:$A,0),MATCH(TEXT(LB$5,"yyyy-mm-dd"),CChC!$1:$1,0)),"")</f>
        <v>103.916695424632</v>
      </c>
      <c r="LC15" s="246">
        <f t="shared" si="69"/>
        <v>108.90960800843477</v>
      </c>
      <c r="LD15" s="245">
        <f>+IFERROR(INDEX(CChC!$1:$1048576,MATCH(Chile!$B15,CChC!$A:$A,0),MATCH(TEXT(LD$5,"yyyy-mm-dd"),CChC!$1:$1,0)),"")</f>
        <v>115.0633917984872</v>
      </c>
      <c r="LE15" s="245">
        <f>+IFERROR(INDEX(CChC!$1:$1048576,MATCH(Chile!$B15,CChC!$A:$A,0),MATCH(TEXT(LE$5,"yyyy-mm-dd"),CChC!$1:$1,0)),"")</f>
        <v>104.1612768411655</v>
      </c>
      <c r="LF15" s="245">
        <f>+IFERROR(INDEX(CChC!$1:$1048576,MATCH(Chile!$B15,CChC!$A:$A,0),MATCH(TEXT(LF$5,"yyyy-mm-dd"),CChC!$1:$1,0)),"")</f>
        <v>107.4667014159625</v>
      </c>
      <c r="LG15" s="245">
        <f>+IFERROR(INDEX(CChC!$1:$1048576,MATCH(Chile!$B15,CChC!$A:$A,0),MATCH(TEXT(LG$5,"yyyy-mm-dd"),CChC!$1:$1,0)),"")</f>
        <v>110.5680589022331</v>
      </c>
      <c r="LH15" s="245">
        <f>+IFERROR(INDEX(CChC!$1:$1048576,MATCH(Chile!$B15,CChC!$A:$A,0),MATCH(TEXT(LH$5,"yyyy-mm-dd"),CChC!$1:$1,0)),"")</f>
        <v>104.7835535778879</v>
      </c>
      <c r="LI15" s="245">
        <f>+IFERROR(INDEX(CChC!$1:$1048576,MATCH(Chile!$B15,CChC!$A:$A,0),MATCH(TEXT(LI$5,"yyyy-mm-dd"),CChC!$1:$1,0)),"")</f>
        <v>94.557683010102963</v>
      </c>
      <c r="LJ15" s="245">
        <f>+IFERROR(INDEX(CChC!$1:$1048576,MATCH(Chile!$B15,CChC!$A:$A,0),MATCH(TEXT(LJ$5,"yyyy-mm-dd"),CChC!$1:$1,0)),"")</f>
        <v>104.854121715822</v>
      </c>
      <c r="LK15" s="245">
        <f>+IFERROR(INDEX(CChC!$1:$1048576,MATCH(Chile!$B15,CChC!$A:$A,0),MATCH(TEXT(LK$5,"yyyy-mm-dd"),CChC!$1:$1,0)),"")</f>
        <v>106.8672768006663</v>
      </c>
      <c r="LL15" s="245">
        <f>+IFERROR(INDEX(CChC!$1:$1048576,MATCH(Chile!$B15,CChC!$A:$A,0),MATCH(TEXT(LL$5,"yyyy-mm-dd"),CChC!$1:$1,0)),"")</f>
        <v>93.826532797929318</v>
      </c>
      <c r="LM15" s="245">
        <f>+IFERROR(INDEX(CChC!$1:$1048576,MATCH(Chile!$B15,CChC!$A:$A,0),MATCH(TEXT(LM$5,"yyyy-mm-dd"),CChC!$1:$1,0)),"")</f>
        <v>114.76561070488481</v>
      </c>
      <c r="LN15" s="245">
        <f>+IFERROR(INDEX(CChC!$1:$1048576,MATCH(Chile!$B15,CChC!$A:$A,0),MATCH(TEXT(LN$5,"yyyy-mm-dd"),CChC!$1:$1,0)),"")</f>
        <v>114.92685707157069</v>
      </c>
      <c r="LO15" s="245">
        <f>+IFERROR(INDEX(CChC!$1:$1048576,MATCH(Chile!$B15,CChC!$A:$A,0),MATCH(TEXT(LO$5,"yyyy-mm-dd"),CChC!$1:$1,0)),"")</f>
        <v>117.400565169373</v>
      </c>
      <c r="LP15" s="246">
        <f t="shared" si="68"/>
        <v>107.43680248384045</v>
      </c>
      <c r="LQ15" s="245">
        <f>+IFERROR(INDEX(CChC!$1:$1048576,MATCH(Chile!$B15,CChC!$A:$A,0),MATCH(TEXT(LQ$5,"yyyy-mm-dd"),CChC!$1:$1,0)),"")</f>
        <v>119.8853089635903</v>
      </c>
      <c r="LR15" s="245">
        <f>+IFERROR(INDEX(CChC!$1:$1048576,MATCH(Chile!$B15,CChC!$A:$A,0),MATCH(TEXT(LR$5,"yyyy-mm-dd"),CChC!$1:$1,0)),"")</f>
        <v>104.1377527535067</v>
      </c>
      <c r="LS15" s="245">
        <f>+IFERROR(INDEX(CChC!$1:$1048576,MATCH(Chile!$B15,CChC!$A:$A,0),MATCH(TEXT(LS$5,"yyyy-mm-dd"),CChC!$1:$1,0)),"")</f>
        <v>117.6138474550432</v>
      </c>
      <c r="LT15" s="245">
        <f>+IFERROR(INDEX(CChC!$1:$1048576,MATCH(Chile!$B15,CChC!$A:$A,0),MATCH(TEXT(LT$5,"yyyy-mm-dd"),CChC!$1:$1,0)),"")</f>
        <v>112.4683957041254</v>
      </c>
      <c r="LU15" s="245">
        <f>+IFERROR(INDEX(CChC!$1:$1048576,MATCH(Chile!$B15,CChC!$A:$A,0),MATCH(TEXT(LU$5,"yyyy-mm-dd"),CChC!$1:$1,0)),"")</f>
        <v>108.9057210289083</v>
      </c>
      <c r="LV15" s="245">
        <f>+IFERROR(INDEX(CChC!$1:$1048576,MATCH(Chile!$B15,CChC!$A:$A,0),MATCH(TEXT(LV$5,"yyyy-mm-dd"),CChC!$1:$1,0)),"")</f>
        <v>102.7579191829729</v>
      </c>
      <c r="LW15" s="245">
        <f>+IFERROR(INDEX(CChC!$1:$1048576,MATCH(Chile!$B15,CChC!$A:$A,0),MATCH(TEXT(LW$5,"yyyy-mm-dd"),CChC!$1:$1,0)),"")</f>
        <v>111.4937968564881</v>
      </c>
      <c r="LX15" s="245">
        <f>+IFERROR(INDEX(CChC!$1:$1048576,MATCH(Chile!$B15,CChC!$A:$A,0),MATCH(TEXT(LX$5,"yyyy-mm-dd"),CChC!$1:$1,0)),"")</f>
        <v>102.92870602303179</v>
      </c>
      <c r="LY15" s="245">
        <f>+IFERROR(INDEX(CChC!$1:$1048576,MATCH(Chile!$B15,CChC!$A:$A,0),MATCH(TEXT(LY$5,"yyyy-mm-dd"),CChC!$1:$1,0)),"")</f>
        <v>101.5410740463789</v>
      </c>
      <c r="LZ15" s="245">
        <f>+IFERROR(INDEX(CChC!$1:$1048576,MATCH(Chile!$B15,CChC!$A:$A,0),MATCH(TEXT(LZ$5,"yyyy-mm-dd"),CChC!$1:$1,0)),"")</f>
        <v>121.8538276083512</v>
      </c>
      <c r="MA15" s="245">
        <f>+IFERROR(INDEX(CChC!$1:$1048576,MATCH(Chile!$B15,CChC!$A:$A,0),MATCH(TEXT(MA$5,"yyyy-mm-dd"),CChC!$1:$1,0)),"")</f>
        <v>117.406719759544</v>
      </c>
      <c r="MB15" s="245">
        <f>+IFERROR(INDEX(CChC!$1:$1048576,MATCH(Chile!$B15,CChC!$A:$A,0),MATCH(TEXT(MB$5,"yyyy-mm-dd"),CChC!$1:$1,0)),"")</f>
        <v>118.2383288785481</v>
      </c>
      <c r="MC15" s="246">
        <f t="shared" si="43"/>
        <v>111.60261652170742</v>
      </c>
      <c r="MD15" s="245">
        <f>+IFERROR(INDEX(CChC!$1:$1048576,MATCH(Chile!$B15,CChC!$A:$A,0),MATCH(TEXT(MD$5,"yyyy-mm-dd"),CChC!$1:$1,0)),"")</f>
        <v>122.6995686262561</v>
      </c>
      <c r="ME15" s="245">
        <f>+IFERROR(INDEX(CChC!$1:$1048576,MATCH(Chile!$B15,CChC!$A:$A,0),MATCH(TEXT(ME$5,"yyyy-mm-dd"),CChC!$1:$1,0)),"")</f>
        <v>110.5582420040832</v>
      </c>
      <c r="MF15" s="245">
        <f>+IFERROR(INDEX(CChC!$1:$1048576,MATCH(Chile!$B15,CChC!$A:$A,0),MATCH(TEXT(MF$5,"yyyy-mm-dd"),CChC!$1:$1,0)),"")</f>
        <v>121.5612494593215</v>
      </c>
      <c r="MG15" s="245" t="str">
        <f>+IFERROR(INDEX(CChC!$1:$1048576,MATCH(Chile!$B15,CChC!$A:$A,0),MATCH(TEXT(MG$5,"yyyy-mm-dd"),CChC!$1:$1,0)),"")</f>
        <v/>
      </c>
      <c r="MH15" s="245" t="str">
        <f>+IFERROR(INDEX(CChC!$1:$1048576,MATCH(Chile!$B15,CChC!$A:$A,0),MATCH(TEXT(MH$5,"yyyy-mm-dd"),CChC!$1:$1,0)),"")</f>
        <v/>
      </c>
      <c r="MI15" s="245" t="str">
        <f>+IFERROR(INDEX(CChC!$1:$1048576,MATCH(Chile!$B15,CChC!$A:$A,0),MATCH(TEXT(MI$5,"yyyy-mm-dd"),CChC!$1:$1,0)),"")</f>
        <v/>
      </c>
      <c r="MJ15" s="245" t="str">
        <f>+IFERROR(INDEX(CChC!$1:$1048576,MATCH(Chile!$B15,CChC!$A:$A,0),MATCH(TEXT(MJ$5,"yyyy-mm-dd"),CChC!$1:$1,0)),"")</f>
        <v/>
      </c>
      <c r="MK15" s="245" t="str">
        <f>+IFERROR(INDEX(CChC!$1:$1048576,MATCH(Chile!$B15,CChC!$A:$A,0),MATCH(TEXT(MK$5,"yyyy-mm-dd"),CChC!$1:$1,0)),"")</f>
        <v/>
      </c>
      <c r="ML15" s="245" t="str">
        <f>+IFERROR(INDEX(CChC!$1:$1048576,MATCH(Chile!$B15,CChC!$A:$A,0),MATCH(TEXT(ML$5,"yyyy-mm-dd"),CChC!$1:$1,0)),"")</f>
        <v/>
      </c>
      <c r="MM15" s="245" t="str">
        <f>+IFERROR(INDEX(CChC!$1:$1048576,MATCH(Chile!$B15,CChC!$A:$A,0),MATCH(TEXT(MM$5,"yyyy-mm-dd"),CChC!$1:$1,0)),"")</f>
        <v/>
      </c>
      <c r="MN15" s="245" t="str">
        <f>+IFERROR(INDEX(CChC!$1:$1048576,MATCH(Chile!$B15,CChC!$A:$A,0),MATCH(TEXT(MN$5,"yyyy-mm-dd"),CChC!$1:$1,0)),"")</f>
        <v/>
      </c>
      <c r="MO15" s="245" t="str">
        <f>+IFERROR(INDEX(CChC!$1:$1048576,MATCH(Chile!$B15,CChC!$A:$A,0),MATCH(TEXT(MO$5,"yyyy-mm-dd"),CChC!$1:$1,0)),"")</f>
        <v/>
      </c>
      <c r="MP15" s="246">
        <f t="shared" si="44"/>
        <v>118.27302002988694</v>
      </c>
    </row>
    <row r="16" spans="1:354" outlineLevel="1">
      <c r="B16" s="120" t="s">
        <v>876</v>
      </c>
      <c r="C16" s="399" t="s">
        <v>463</v>
      </c>
      <c r="P16" s="246" t="str">
        <f t="shared" si="45"/>
        <v/>
      </c>
      <c r="AC16" s="246" t="str">
        <f t="shared" si="46"/>
        <v/>
      </c>
      <c r="AP16" s="246" t="str">
        <f t="shared" si="47"/>
        <v/>
      </c>
      <c r="BC16" s="246" t="str">
        <f t="shared" si="48"/>
        <v/>
      </c>
      <c r="BP16" s="246" t="str">
        <f t="shared" si="49"/>
        <v/>
      </c>
      <c r="CC16" s="246" t="str">
        <f t="shared" si="50"/>
        <v/>
      </c>
      <c r="CP16" s="246" t="str">
        <f t="shared" si="51"/>
        <v/>
      </c>
      <c r="DC16" s="246" t="str">
        <f t="shared" si="52"/>
        <v/>
      </c>
      <c r="DP16" s="246" t="str">
        <f t="shared" si="53"/>
        <v/>
      </c>
      <c r="EC16" s="246" t="str">
        <f t="shared" si="54"/>
        <v/>
      </c>
      <c r="EP16" s="246" t="str">
        <f t="shared" si="55"/>
        <v/>
      </c>
      <c r="FC16" s="246" t="str">
        <f t="shared" si="56"/>
        <v/>
      </c>
      <c r="FP16" s="246" t="str">
        <f t="shared" si="57"/>
        <v/>
      </c>
      <c r="GC16" s="246" t="str">
        <f t="shared" si="58"/>
        <v/>
      </c>
      <c r="GP16" s="246" t="str">
        <f t="shared" si="59"/>
        <v/>
      </c>
      <c r="HC16" s="246" t="str">
        <f t="shared" si="60"/>
        <v/>
      </c>
      <c r="HP16" s="246" t="str">
        <f t="shared" si="61"/>
        <v/>
      </c>
      <c r="IC16" s="246" t="str">
        <f t="shared" si="62"/>
        <v/>
      </c>
      <c r="ID16" s="245">
        <f>+IFERROR(INDEX(CChC!$1:$1048576,MATCH(Chile!$B16,CChC!$A:$A,0),MATCH(TEXT(ID$5,"yyyy-mm-dd"),CChC!$1:$1,0)),"")</f>
        <v>97.157840535509166</v>
      </c>
      <c r="IE16" s="245">
        <f>+IFERROR(INDEX(CChC!$1:$1048576,MATCH(Chile!$B16,CChC!$A:$A,0),MATCH(TEXT(IE$5,"yyyy-mm-dd"),CChC!$1:$1,0)),"")</f>
        <v>97.057619292815545</v>
      </c>
      <c r="IF16" s="245">
        <f>+IFERROR(INDEX(CChC!$1:$1048576,MATCH(Chile!$B16,CChC!$A:$A,0),MATCH(TEXT(IF$5,"yyyy-mm-dd"),CChC!$1:$1,0)),"")</f>
        <v>107.07458311878641</v>
      </c>
      <c r="IG16" s="245">
        <f>+IFERROR(INDEX(CChC!$1:$1048576,MATCH(Chile!$B16,CChC!$A:$A,0),MATCH(TEXT(IG$5,"yyyy-mm-dd"),CChC!$1:$1,0)),"")</f>
        <v>96.020641773562915</v>
      </c>
      <c r="IH16" s="245">
        <f>+IFERROR(INDEX(CChC!$1:$1048576,MATCH(Chile!$B16,CChC!$A:$A,0),MATCH(TEXT(IH$5,"yyyy-mm-dd"),CChC!$1:$1,0)),"")</f>
        <v>94.278041521199114</v>
      </c>
      <c r="II16" s="245">
        <f>+IFERROR(INDEX(CChC!$1:$1048576,MATCH(Chile!$B16,CChC!$A:$A,0),MATCH(TEXT(II$5,"yyyy-mm-dd"),CChC!$1:$1,0)),"")</f>
        <v>98.446050167205144</v>
      </c>
      <c r="IJ16" s="245">
        <f>+IFERROR(INDEX(CChC!$1:$1048576,MATCH(Chile!$B16,CChC!$A:$A,0),MATCH(TEXT(IJ$5,"yyyy-mm-dd"),CChC!$1:$1,0)),"")</f>
        <v>88.794934617408572</v>
      </c>
      <c r="IK16" s="245">
        <f>+IFERROR(INDEX(CChC!$1:$1048576,MATCH(Chile!$B16,CChC!$A:$A,0),MATCH(TEXT(IK$5,"yyyy-mm-dd"),CChC!$1:$1,0)),"")</f>
        <v>104.85423444935471</v>
      </c>
      <c r="IL16" s="245">
        <f>+IFERROR(INDEX(CChC!$1:$1048576,MATCH(Chile!$B16,CChC!$A:$A,0),MATCH(TEXT(IL$5,"yyyy-mm-dd"),CChC!$1:$1,0)),"")</f>
        <v>90.611682293228611</v>
      </c>
      <c r="IM16" s="245">
        <f>+IFERROR(INDEX(CChC!$1:$1048576,MATCH(Chile!$B16,CChC!$A:$A,0),MATCH(TEXT(IM$5,"yyyy-mm-dd"),CChC!$1:$1,0)),"")</f>
        <v>109.3158451640647</v>
      </c>
      <c r="IN16" s="245">
        <f>+IFERROR(INDEX(CChC!$1:$1048576,MATCH(Chile!$B16,CChC!$A:$A,0),MATCH(TEXT(IN$5,"yyyy-mm-dd"),CChC!$1:$1,0)),"")</f>
        <v>105.2798352279479</v>
      </c>
      <c r="IO16" s="245">
        <f>+IFERROR(INDEX(CChC!$1:$1048576,MATCH(Chile!$B16,CChC!$A:$A,0),MATCH(TEXT(IO$5,"yyyy-mm-dd"),CChC!$1:$1,0)),"")</f>
        <v>111.1086918389172</v>
      </c>
      <c r="IP16" s="246">
        <f t="shared" si="63"/>
        <v>99.999999999999986</v>
      </c>
      <c r="IQ16" s="245">
        <f>+IFERROR(INDEX(CChC!$1:$1048576,MATCH(Chile!$B16,CChC!$A:$A,0),MATCH(TEXT(IQ$5,"yyyy-mm-dd"),CChC!$1:$1,0)),"")</f>
        <v>105.3107978882922</v>
      </c>
      <c r="IR16" s="245">
        <f>+IFERROR(INDEX(CChC!$1:$1048576,MATCH(Chile!$B16,CChC!$A:$A,0),MATCH(TEXT(IR$5,"yyyy-mm-dd"),CChC!$1:$1,0)),"")</f>
        <v>104.645372293172</v>
      </c>
      <c r="IS16" s="245">
        <f>+IFERROR(INDEX(CChC!$1:$1048576,MATCH(Chile!$B16,CChC!$A:$A,0),MATCH(TEXT(IS$5,"yyyy-mm-dd"),CChC!$1:$1,0)),"")</f>
        <v>119.54167114621821</v>
      </c>
      <c r="IT16" s="245">
        <f>+IFERROR(INDEX(CChC!$1:$1048576,MATCH(Chile!$B16,CChC!$A:$A,0),MATCH(TEXT(IT$5,"yyyy-mm-dd"),CChC!$1:$1,0)),"")</f>
        <v>103.8675033525907</v>
      </c>
      <c r="IU16" s="245">
        <f>+IFERROR(INDEX(CChC!$1:$1048576,MATCH(Chile!$B16,CChC!$A:$A,0),MATCH(TEXT(IU$5,"yyyy-mm-dd"),CChC!$1:$1,0)),"")</f>
        <v>104.35149862218429</v>
      </c>
      <c r="IV16" s="245">
        <f>+IFERROR(INDEX(CChC!$1:$1048576,MATCH(Chile!$B16,CChC!$A:$A,0),MATCH(TEXT(IV$5,"yyyy-mm-dd"),CChC!$1:$1,0)),"")</f>
        <v>94.688432571903874</v>
      </c>
      <c r="IW16" s="245">
        <f>+IFERROR(INDEX(CChC!$1:$1048576,MATCH(Chile!$B16,CChC!$A:$A,0),MATCH(TEXT(IW$5,"yyyy-mm-dd"),CChC!$1:$1,0)),"")</f>
        <v>97.121445829490355</v>
      </c>
      <c r="IX16" s="245">
        <f>+IFERROR(INDEX(CChC!$1:$1048576,MATCH(Chile!$B16,CChC!$A:$A,0),MATCH(TEXT(IX$5,"yyyy-mm-dd"),CChC!$1:$1,0)),"")</f>
        <v>111.45552795523091</v>
      </c>
      <c r="IY16" s="245">
        <f>+IFERROR(INDEX(CChC!$1:$1048576,MATCH(Chile!$B16,CChC!$A:$A,0),MATCH(TEXT(IY$5,"yyyy-mm-dd"),CChC!$1:$1,0)),"")</f>
        <v>93.323087891630678</v>
      </c>
      <c r="IZ16" s="245">
        <f>+IFERROR(INDEX(CChC!$1:$1048576,MATCH(Chile!$B16,CChC!$A:$A,0),MATCH(TEXT(IZ$5,"yyyy-mm-dd"),CChC!$1:$1,0)),"")</f>
        <v>100.5794861058457</v>
      </c>
      <c r="JA16" s="245">
        <f>+IFERROR(INDEX(CChC!$1:$1048576,MATCH(Chile!$B16,CChC!$A:$A,0),MATCH(TEXT(JA$5,"yyyy-mm-dd"),CChC!$1:$1,0)),"")</f>
        <v>104.3897945441891</v>
      </c>
      <c r="JB16" s="245">
        <f>+IFERROR(INDEX(CChC!$1:$1048576,MATCH(Chile!$B16,CChC!$A:$A,0),MATCH(TEXT(JB$5,"yyyy-mm-dd"),CChC!$1:$1,0)),"")</f>
        <v>108.59256828251161</v>
      </c>
      <c r="JC16" s="246">
        <f t="shared" si="64"/>
        <v>103.98893220693829</v>
      </c>
      <c r="JD16" s="245">
        <f>+IFERROR(INDEX(CChC!$1:$1048576,MATCH(Chile!$B16,CChC!$A:$A,0),MATCH(TEXT(JD$5,"yyyy-mm-dd"),CChC!$1:$1,0)),"")</f>
        <v>100.4580798850217</v>
      </c>
      <c r="JE16" s="245">
        <f>+IFERROR(INDEX(CChC!$1:$1048576,MATCH(Chile!$B16,CChC!$A:$A,0),MATCH(TEXT(JE$5,"yyyy-mm-dd"),CChC!$1:$1,0)),"")</f>
        <v>103.3685699573924</v>
      </c>
      <c r="JF16" s="245">
        <f>+IFERROR(INDEX(CChC!$1:$1048576,MATCH(Chile!$B16,CChC!$A:$A,0),MATCH(TEXT(JF$5,"yyyy-mm-dd"),CChC!$1:$1,0)),"")</f>
        <v>104.9566285103181</v>
      </c>
      <c r="JG16" s="245">
        <f>+IFERROR(INDEX(CChC!$1:$1048576,MATCH(Chile!$B16,CChC!$A:$A,0),MATCH(TEXT(JG$5,"yyyy-mm-dd"),CChC!$1:$1,0)),"")</f>
        <v>79.125350112318856</v>
      </c>
      <c r="JH16" s="245">
        <f>+IFERROR(INDEX(CChC!$1:$1048576,MATCH(Chile!$B16,CChC!$A:$A,0),MATCH(TEXT(JH$5,"yyyy-mm-dd"),CChC!$1:$1,0)),"")</f>
        <v>82.392453983217237</v>
      </c>
      <c r="JI16" s="245">
        <f>+IFERROR(INDEX(CChC!$1:$1048576,MATCH(Chile!$B16,CChC!$A:$A,0),MATCH(TEXT(JI$5,"yyyy-mm-dd"),CChC!$1:$1,0)),"")</f>
        <v>60.477952118780728</v>
      </c>
      <c r="JJ16" s="245">
        <f>+IFERROR(INDEX(CChC!$1:$1048576,MATCH(Chile!$B16,CChC!$A:$A,0),MATCH(TEXT(JJ$5,"yyyy-mm-dd"),CChC!$1:$1,0)),"")</f>
        <v>64.518850896004608</v>
      </c>
      <c r="JK16" s="245">
        <f>+IFERROR(INDEX(CChC!$1:$1048576,MATCH(Chile!$B16,CChC!$A:$A,0),MATCH(TEXT(JK$5,"yyyy-mm-dd"),CChC!$1:$1,0)),"")</f>
        <v>84.460976976048073</v>
      </c>
      <c r="JL16" s="245">
        <f>+IFERROR(INDEX(CChC!$1:$1048576,MATCH(Chile!$B16,CChC!$A:$A,0),MATCH(TEXT(JL$5,"yyyy-mm-dd"),CChC!$1:$1,0)),"")</f>
        <v>90.525041164721117</v>
      </c>
      <c r="JM16" s="245">
        <f>+IFERROR(INDEX(CChC!$1:$1048576,MATCH(Chile!$B16,CChC!$A:$A,0),MATCH(TEXT(JM$5,"yyyy-mm-dd"),CChC!$1:$1,0)),"")</f>
        <v>116.0456065501417</v>
      </c>
      <c r="JN16" s="245">
        <f>+IFERROR(INDEX(CChC!$1:$1048576,MATCH(Chile!$B16,CChC!$A:$A,0),MATCH(TEXT(JN$5,"yyyy-mm-dd"),CChC!$1:$1,0)),"")</f>
        <v>117.91477346672021</v>
      </c>
      <c r="JO16" s="245">
        <f>+IFERROR(INDEX(CChC!$1:$1048576,MATCH(Chile!$B16,CChC!$A:$A,0),MATCH(TEXT(JO$5,"yyyy-mm-dd"),CChC!$1:$1,0)),"")</f>
        <v>110.03151718167361</v>
      </c>
      <c r="JP16" s="246">
        <f t="shared" si="65"/>
        <v>92.856316733529866</v>
      </c>
      <c r="JQ16" s="245">
        <f>+IFERROR(INDEX(CChC!$1:$1048576,MATCH(Chile!$B16,CChC!$A:$A,0),MATCH(TEXT(JQ$5,"yyyy-mm-dd"),CChC!$1:$1,0)),"")</f>
        <v>103.64777710505911</v>
      </c>
      <c r="JR16" s="245">
        <f>+IFERROR(INDEX(CChC!$1:$1048576,MATCH(Chile!$B16,CChC!$A:$A,0),MATCH(TEXT(JR$5,"yyyy-mm-dd"),CChC!$1:$1,0)),"")</f>
        <v>103.09126402571169</v>
      </c>
      <c r="JS16" s="245">
        <f>+IFERROR(INDEX(CChC!$1:$1048576,MATCH(Chile!$B16,CChC!$A:$A,0),MATCH(TEXT(JS$5,"yyyy-mm-dd"),CChC!$1:$1,0)),"")</f>
        <v>118.3653616554159</v>
      </c>
      <c r="JT16" s="245">
        <f>+IFERROR(INDEX(CChC!$1:$1048576,MATCH(Chile!$B16,CChC!$A:$A,0),MATCH(TEXT(JT$5,"yyyy-mm-dd"),CChC!$1:$1,0)),"")</f>
        <v>107.0164602300698</v>
      </c>
      <c r="JU16" s="245">
        <f>+IFERROR(INDEX(CChC!$1:$1048576,MATCH(Chile!$B16,CChC!$A:$A,0),MATCH(TEXT(JU$5,"yyyy-mm-dd"),CChC!$1:$1,0)),"")</f>
        <v>105.001714489416</v>
      </c>
      <c r="JV16" s="245">
        <f>+IFERROR(INDEX(CChC!$1:$1048576,MATCH(Chile!$B16,CChC!$A:$A,0),MATCH(TEXT(JV$5,"yyyy-mm-dd"),CChC!$1:$1,0)),"")</f>
        <v>105.4897837932654</v>
      </c>
      <c r="JW16" s="245">
        <f>+IFERROR(INDEX(CChC!$1:$1048576,MATCH(Chile!$B16,CChC!$A:$A,0),MATCH(TEXT(JW$5,"yyyy-mm-dd"),CChC!$1:$1,0)),"")</f>
        <v>109.0146382314165</v>
      </c>
      <c r="JX16" s="245">
        <f>+IFERROR(INDEX(CChC!$1:$1048576,MATCH(Chile!$B16,CChC!$A:$A,0),MATCH(TEXT(JX$5,"yyyy-mm-dd"),CChC!$1:$1,0)),"")</f>
        <v>108.6517775803631</v>
      </c>
      <c r="JY16" s="245">
        <f>+IFERROR(INDEX(CChC!$1:$1048576,MATCH(Chile!$B16,CChC!$A:$A,0),MATCH(TEXT(JY$5,"yyyy-mm-dd"),CChC!$1:$1,0)),"")</f>
        <v>99.219845073530649</v>
      </c>
      <c r="JZ16" s="245">
        <f>+IFERROR(INDEX(CChC!$1:$1048576,MATCH(Chile!$B16,CChC!$A:$A,0),MATCH(TEXT(JZ$5,"yyyy-mm-dd"),CChC!$1:$1,0)),"")</f>
        <v>118.5603720951287</v>
      </c>
      <c r="KA16" s="245">
        <f>+IFERROR(INDEX(CChC!$1:$1048576,MATCH(Chile!$B16,CChC!$A:$A,0),MATCH(TEXT(KA$5,"yyyy-mm-dd"),CChC!$1:$1,0)),"")</f>
        <v>115.4524271624917</v>
      </c>
      <c r="KB16" s="245">
        <f>+IFERROR(INDEX(CChC!$1:$1048576,MATCH(Chile!$B16,CChC!$A:$A,0),MATCH(TEXT(KB$5,"yyyy-mm-dd"),CChC!$1:$1,0)),"")</f>
        <v>111.51962609418941</v>
      </c>
      <c r="KC16" s="246">
        <f t="shared" si="66"/>
        <v>108.7525872946715</v>
      </c>
      <c r="KD16" s="245">
        <f>+IFERROR(INDEX(CChC!$1:$1048576,MATCH(Chile!$B16,CChC!$A:$A,0),MATCH(TEXT(KD$5,"yyyy-mm-dd"),CChC!$1:$1,0)),"")</f>
        <v>101.58468615790279</v>
      </c>
      <c r="KE16" s="245">
        <f>+IFERROR(INDEX(CChC!$1:$1048576,MATCH(Chile!$B16,CChC!$A:$A,0),MATCH(TEXT(KE$5,"yyyy-mm-dd"),CChC!$1:$1,0)),"")</f>
        <v>96.465254712016701</v>
      </c>
      <c r="KF16" s="245">
        <f>+IFERROR(INDEX(CChC!$1:$1048576,MATCH(Chile!$B16,CChC!$A:$A,0),MATCH(TEXT(KF$5,"yyyy-mm-dd"),CChC!$1:$1,0)),"")</f>
        <v>113.1391905120269</v>
      </c>
      <c r="KG16" s="245">
        <f>+IFERROR(INDEX(CChC!$1:$1048576,MATCH(Chile!$B16,CChC!$A:$A,0),MATCH(TEXT(KG$5,"yyyy-mm-dd"),CChC!$1:$1,0)),"")</f>
        <v>96.11733218656812</v>
      </c>
      <c r="KH16" s="245">
        <f>+IFERROR(INDEX(CChC!$1:$1048576,MATCH(Chile!$B16,CChC!$A:$A,0),MATCH(TEXT(KH$5,"yyyy-mm-dd"),CChC!$1:$1,0)),"")</f>
        <v>99.949097205325671</v>
      </c>
      <c r="KI16" s="245">
        <f>+IFERROR(INDEX(CChC!$1:$1048576,MATCH(Chile!$B16,CChC!$A:$A,0),MATCH(TEXT(KI$5,"yyyy-mm-dd"),CChC!$1:$1,0)),"")</f>
        <v>86.612067063130553</v>
      </c>
      <c r="KJ16" s="245">
        <f>+IFERROR(INDEX(CChC!$1:$1048576,MATCH(Chile!$B16,CChC!$A:$A,0),MATCH(TEXT(KJ$5,"yyyy-mm-dd"),CChC!$1:$1,0)),"")</f>
        <v>82.668130301195603</v>
      </c>
      <c r="KK16" s="245">
        <f>+IFERROR(INDEX(CChC!$1:$1048576,MATCH(Chile!$B16,CChC!$A:$A,0),MATCH(TEXT(KK$5,"yyyy-mm-dd"),CChC!$1:$1,0)),"")</f>
        <v>91.799127477663532</v>
      </c>
      <c r="KL16" s="245">
        <f>+IFERROR(INDEX(CChC!$1:$1048576,MATCH(Chile!$B16,CChC!$A:$A,0),MATCH(TEXT(KL$5,"yyyy-mm-dd"),CChC!$1:$1,0)),"")</f>
        <v>88.449456512513507</v>
      </c>
      <c r="KM16" s="245">
        <f>+IFERROR(INDEX(CChC!$1:$1048576,MATCH(Chile!$B16,CChC!$A:$A,0),MATCH(TEXT(KM$5,"yyyy-mm-dd"),CChC!$1:$1,0)),"")</f>
        <v>103.26074385075459</v>
      </c>
      <c r="KN16" s="245">
        <f>+IFERROR(INDEX(CChC!$1:$1048576,MATCH(Chile!$B16,CChC!$A:$A,0),MATCH(TEXT(KN$5,"yyyy-mm-dd"),CChC!$1:$1,0)),"")</f>
        <v>91.910212811706046</v>
      </c>
      <c r="KO16" s="245">
        <f>+IFERROR(INDEX(CChC!$1:$1048576,MATCH(Chile!$B16,CChC!$A:$A,0),MATCH(TEXT(KO$5,"yyyy-mm-dd"),CChC!$1:$1,0)),"")</f>
        <v>95.557559879815983</v>
      </c>
      <c r="KP16" s="246">
        <f t="shared" si="67"/>
        <v>95.626071555884991</v>
      </c>
      <c r="KQ16" s="245">
        <f>+IFERROR(INDEX(CChC!$1:$1048576,MATCH(Chile!$B16,CChC!$A:$A,0),MATCH(TEXT(KQ$5,"yyyy-mm-dd"),CChC!$1:$1,0)),"")</f>
        <v>87.226159826627196</v>
      </c>
      <c r="KR16" s="245">
        <f>+IFERROR(INDEX(CChC!$1:$1048576,MATCH(Chile!$B16,CChC!$A:$A,0),MATCH(TEXT(KR$5,"yyyy-mm-dd"),CChC!$1:$1,0)),"")</f>
        <v>85.45232531163532</v>
      </c>
      <c r="KS16" s="245">
        <f>+IFERROR(INDEX(CChC!$1:$1048576,MATCH(Chile!$B16,CChC!$A:$A,0),MATCH(TEXT(KS$5,"yyyy-mm-dd"),CChC!$1:$1,0)),"")</f>
        <v>95.397586134703417</v>
      </c>
      <c r="KT16" s="245">
        <f>+IFERROR(INDEX(CChC!$1:$1048576,MATCH(Chile!$B16,CChC!$A:$A,0),MATCH(TEXT(KT$5,"yyyy-mm-dd"),CChC!$1:$1,0)),"")</f>
        <v>85.380350706448851</v>
      </c>
      <c r="KU16" s="245">
        <f>+IFERROR(INDEX(CChC!$1:$1048576,MATCH(Chile!$B16,CChC!$A:$A,0),MATCH(TEXT(KU$5,"yyyy-mm-dd"),CChC!$1:$1,0)),"")</f>
        <v>91.86539843489183</v>
      </c>
      <c r="KV16" s="245">
        <f>+IFERROR(INDEX(CChC!$1:$1048576,MATCH(Chile!$B16,CChC!$A:$A,0),MATCH(TEXT(KV$5,"yyyy-mm-dd"),CChC!$1:$1,0)),"")</f>
        <v>74.509740902738088</v>
      </c>
      <c r="KW16" s="245">
        <f>+IFERROR(INDEX(CChC!$1:$1048576,MATCH(Chile!$B16,CChC!$A:$A,0),MATCH(TEXT(KW$5,"yyyy-mm-dd"),CChC!$1:$1,0)),"")</f>
        <v>80.898913025027014</v>
      </c>
      <c r="KX16" s="245">
        <f>+IFERROR(INDEX(CChC!$1:$1048576,MATCH(Chile!$B16,CChC!$A:$A,0),MATCH(TEXT(KX$5,"yyyy-mm-dd"),CChC!$1:$1,0)),"")</f>
        <v>71.295599477165609</v>
      </c>
      <c r="KY16" s="245">
        <f>+IFERROR(INDEX(CChC!$1:$1048576,MATCH(Chile!$B16,CChC!$A:$A,0),MATCH(TEXT(KY$5,"yyyy-mm-dd"),CChC!$1:$1,0)),"")</f>
        <v>71.437647471552495</v>
      </c>
      <c r="KZ16" s="245">
        <f>+IFERROR(INDEX(CChC!$1:$1048576,MATCH(Chile!$B16,CChC!$A:$A,0),MATCH(TEXT(KZ$5,"yyyy-mm-dd"),CChC!$1:$1,0)),"")</f>
        <v>91.378143937893611</v>
      </c>
      <c r="LA16" s="245">
        <f>+IFERROR(INDEX(CChC!$1:$1048576,MATCH(Chile!$B16,CChC!$A:$A,0),MATCH(TEXT(LA$5,"yyyy-mm-dd"),CChC!$1:$1,0)),"")</f>
        <v>83.696416547369139</v>
      </c>
      <c r="LB16" s="245">
        <f>+IFERROR(INDEX(CChC!$1:$1048576,MATCH(Chile!$B16,CChC!$A:$A,0),MATCH(TEXT(LB$5,"yyyy-mm-dd"),CChC!$1:$1,0)),"")</f>
        <v>84.372434631554526</v>
      </c>
      <c r="LC16" s="246">
        <f t="shared" si="69"/>
        <v>83.575893033967247</v>
      </c>
      <c r="LD16" s="245">
        <f>+IFERROR(INDEX(CChC!$1:$1048576,MATCH(Chile!$B16,CChC!$A:$A,0),MATCH(TEXT(LD$5,"yyyy-mm-dd"),CChC!$1:$1,0)),"")</f>
        <v>83.378098670846327</v>
      </c>
      <c r="LE16" s="245">
        <f>+IFERROR(INDEX(CChC!$1:$1048576,MATCH(Chile!$B16,CChC!$A:$A,0),MATCH(TEXT(LE$5,"yyyy-mm-dd"),CChC!$1:$1,0)),"")</f>
        <v>85.284475100294799</v>
      </c>
      <c r="LF16" s="245">
        <f>+IFERROR(INDEX(CChC!$1:$1048576,MATCH(Chile!$B16,CChC!$A:$A,0),MATCH(TEXT(LF$5,"yyyy-mm-dd"),CChC!$1:$1,0)),"")</f>
        <v>89.455199769138048</v>
      </c>
      <c r="LG16" s="245">
        <f>+IFERROR(INDEX(CChC!$1:$1048576,MATCH(Chile!$B16,CChC!$A:$A,0),MATCH(TEXT(LG$5,"yyyy-mm-dd"),CChC!$1:$1,0)),"")</f>
        <v>80.272054954195397</v>
      </c>
      <c r="LH16" s="245">
        <f>+IFERROR(INDEX(CChC!$1:$1048576,MATCH(Chile!$B16,CChC!$A:$A,0),MATCH(TEXT(LH$5,"yyyy-mm-dd"),CChC!$1:$1,0)),"")</f>
        <v>67.587685099785546</v>
      </c>
      <c r="LI16" s="245">
        <f>+IFERROR(INDEX(CChC!$1:$1048576,MATCH(Chile!$B16,CChC!$A:$A,0),MATCH(TEXT(LI$5,"yyyy-mm-dd"),CChC!$1:$1,0)),"")</f>
        <v>62.282477691833257</v>
      </c>
      <c r="LJ16" s="245">
        <f>+IFERROR(INDEX(CChC!$1:$1048576,MATCH(Chile!$B16,CChC!$A:$A,0),MATCH(TEXT(LJ$5,"yyyy-mm-dd"),CChC!$1:$1,0)),"")</f>
        <v>78.115804423722196</v>
      </c>
      <c r="LK16" s="245">
        <f>+IFERROR(INDEX(CChC!$1:$1048576,MATCH(Chile!$B16,CChC!$A:$A,0),MATCH(TEXT(LK$5,"yyyy-mm-dd"),CChC!$1:$1,0)),"")</f>
        <v>79.798923775950755</v>
      </c>
      <c r="LL16" s="245">
        <f>+IFERROR(INDEX(CChC!$1:$1048576,MATCH(Chile!$B16,CChC!$A:$A,0),MATCH(TEXT(LL$5,"yyyy-mm-dd"),CChC!$1:$1,0)),"")</f>
        <v>77.647018882017093</v>
      </c>
      <c r="LM16" s="245">
        <f>+IFERROR(INDEX(CChC!$1:$1048576,MATCH(Chile!$B16,CChC!$A:$A,0),MATCH(TEXT(LM$5,"yyyy-mm-dd"),CChC!$1:$1,0)),"")</f>
        <v>93.386642826021756</v>
      </c>
      <c r="LN16" s="245">
        <f>+IFERROR(INDEX(CChC!$1:$1048576,MATCH(Chile!$B16,CChC!$A:$A,0),MATCH(TEXT(LN$5,"yyyy-mm-dd"),CChC!$1:$1,0)),"")</f>
        <v>82.832992887415188</v>
      </c>
      <c r="LO16" s="245">
        <f>+IFERROR(INDEX(CChC!$1:$1048576,MATCH(Chile!$B16,CChC!$A:$A,0),MATCH(TEXT(LO$5,"yyyy-mm-dd"),CChC!$1:$1,0)),"")</f>
        <v>86.39098280418041</v>
      </c>
      <c r="LP16" s="246">
        <f t="shared" si="68"/>
        <v>80.536029740450076</v>
      </c>
      <c r="LQ16" s="245">
        <f>+IFERROR(INDEX(CChC!$1:$1048576,MATCH(Chile!$B16,CChC!$A:$A,0),MATCH(TEXT(LQ$5,"yyyy-mm-dd"),CChC!$1:$1,0)),"")</f>
        <v>83.956611535175313</v>
      </c>
      <c r="LR16" s="245">
        <f>+IFERROR(INDEX(CChC!$1:$1048576,MATCH(Chile!$B16,CChC!$A:$A,0),MATCH(TEXT(LR$5,"yyyy-mm-dd"),CChC!$1:$1,0)),"")</f>
        <v>77.981632895563251</v>
      </c>
      <c r="LS16" s="245">
        <f>+IFERROR(INDEX(CChC!$1:$1048576,MATCH(Chile!$B16,CChC!$A:$A,0),MATCH(TEXT(LS$5,"yyyy-mm-dd"),CChC!$1:$1,0)),"")</f>
        <v>94.782135359788143</v>
      </c>
      <c r="LT16" s="245">
        <f>+IFERROR(INDEX(CChC!$1:$1048576,MATCH(Chile!$B16,CChC!$A:$A,0),MATCH(TEXT(LT$5,"yyyy-mm-dd"),CChC!$1:$1,0)),"")</f>
        <v>81.749299775362275</v>
      </c>
      <c r="LU16" s="245">
        <f>+IFERROR(INDEX(CChC!$1:$1048576,MATCH(Chile!$B16,CChC!$A:$A,0),MATCH(TEXT(LU$5,"yyyy-mm-dd"),CChC!$1:$1,0)),"")</f>
        <v>84.791516955338395</v>
      </c>
      <c r="LV16" s="245">
        <f>+IFERROR(INDEX(CChC!$1:$1048576,MATCH(Chile!$B16,CChC!$A:$A,0),MATCH(TEXT(LV$5,"yyyy-mm-dd"),CChC!$1:$1,0)),"")</f>
        <v>78.057409932721839</v>
      </c>
      <c r="LW16" s="245">
        <f>+IFERROR(INDEX(CChC!$1:$1048576,MATCH(Chile!$B16,CChC!$A:$A,0),MATCH(TEXT(LW$5,"yyyy-mm-dd"),CChC!$1:$1,0)),"")</f>
        <v>85.418103423886279</v>
      </c>
      <c r="LX16" s="245">
        <f>+IFERROR(INDEX(CChC!$1:$1048576,MATCH(Chile!$B16,CChC!$A:$A,0),MATCH(TEXT(LX$5,"yyyy-mm-dd"),CChC!$1:$1,0)),"")</f>
        <v>78.545479236571254</v>
      </c>
      <c r="LY16" s="245">
        <f>+IFERROR(INDEX(CChC!$1:$1048576,MATCH(Chile!$B16,CChC!$A:$A,0),MATCH(TEXT(LY$5,"yyyy-mm-dd"),CChC!$1:$1,0)),"")</f>
        <v>85.128846991721787</v>
      </c>
      <c r="LZ16" s="245">
        <f>+IFERROR(INDEX(CChC!$1:$1048576,MATCH(Chile!$B16,CChC!$A:$A,0),MATCH(TEXT(LZ$5,"yyyy-mm-dd"),CChC!$1:$1,0)),"")</f>
        <v>91.003875990923959</v>
      </c>
      <c r="MA16" s="245">
        <f>+IFERROR(INDEX(CChC!$1:$1048576,MATCH(Chile!$B16,CChC!$A:$A,0),MATCH(TEXT(MA$5,"yyyy-mm-dd"),CChC!$1:$1,0)),"")</f>
        <v>91.234194727520673</v>
      </c>
      <c r="MB16" s="245">
        <f>+IFERROR(INDEX(CChC!$1:$1048576,MATCH(Chile!$B16,CChC!$A:$A,0),MATCH(TEXT(MB$5,"yyyy-mm-dd"),CChC!$1:$1,0)),"")</f>
        <v>81.969026022893814</v>
      </c>
      <c r="MC16" s="246">
        <f t="shared" ref="MC16:MC40" si="70">+IFERROR(AVERAGE(LQ16:MB16),"")</f>
        <v>84.551511070622226</v>
      </c>
      <c r="MD16" s="245">
        <f>+IFERROR(INDEX(CChC!$1:$1048576,MATCH(Chile!$B16,CChC!$A:$A,0),MATCH(TEXT(MD$5,"yyyy-mm-dd"),CChC!$1:$1,0)),"")</f>
        <v>78.531084315533946</v>
      </c>
      <c r="ME16" s="245">
        <f>+IFERROR(INDEX(CChC!$1:$1048576,MATCH(Chile!$B16,CChC!$A:$A,0),MATCH(TEXT(ME$5,"yyyy-mm-dd"),CChC!$1:$1,0)),"")</f>
        <v>83.50466533506102</v>
      </c>
      <c r="MF16" s="245">
        <f>+IFERROR(INDEX(CChC!$1:$1048576,MATCH(Chile!$B16,CChC!$A:$A,0),MATCH(TEXT(MF$5,"yyyy-mm-dd"),CChC!$1:$1,0)),"")</f>
        <v>0</v>
      </c>
      <c r="MG16" s="245" t="str">
        <f>+IFERROR(INDEX(CChC!$1:$1048576,MATCH(Chile!$B16,CChC!$A:$A,0),MATCH(TEXT(MG$5,"yyyy-mm-dd"),CChC!$1:$1,0)),"")</f>
        <v/>
      </c>
      <c r="MH16" s="245" t="str">
        <f>+IFERROR(INDEX(CChC!$1:$1048576,MATCH(Chile!$B16,CChC!$A:$A,0),MATCH(TEXT(MH$5,"yyyy-mm-dd"),CChC!$1:$1,0)),"")</f>
        <v/>
      </c>
      <c r="MI16" s="245" t="str">
        <f>+IFERROR(INDEX(CChC!$1:$1048576,MATCH(Chile!$B16,CChC!$A:$A,0),MATCH(TEXT(MI$5,"yyyy-mm-dd"),CChC!$1:$1,0)),"")</f>
        <v/>
      </c>
      <c r="MJ16" s="245" t="str">
        <f>+IFERROR(INDEX(CChC!$1:$1048576,MATCH(Chile!$B16,CChC!$A:$A,0),MATCH(TEXT(MJ$5,"yyyy-mm-dd"),CChC!$1:$1,0)),"")</f>
        <v/>
      </c>
      <c r="MK16" s="245" t="str">
        <f>+IFERROR(INDEX(CChC!$1:$1048576,MATCH(Chile!$B16,CChC!$A:$A,0),MATCH(TEXT(MK$5,"yyyy-mm-dd"),CChC!$1:$1,0)),"")</f>
        <v/>
      </c>
      <c r="ML16" s="245" t="str">
        <f>+IFERROR(INDEX(CChC!$1:$1048576,MATCH(Chile!$B16,CChC!$A:$A,0),MATCH(TEXT(ML$5,"yyyy-mm-dd"),CChC!$1:$1,0)),"")</f>
        <v/>
      </c>
      <c r="MM16" s="245" t="str">
        <f>+IFERROR(INDEX(CChC!$1:$1048576,MATCH(Chile!$B16,CChC!$A:$A,0),MATCH(TEXT(MM$5,"yyyy-mm-dd"),CChC!$1:$1,0)),"")</f>
        <v/>
      </c>
      <c r="MN16" s="245" t="str">
        <f>+IFERROR(INDEX(CChC!$1:$1048576,MATCH(Chile!$B16,CChC!$A:$A,0),MATCH(TEXT(MN$5,"yyyy-mm-dd"),CChC!$1:$1,0)),"")</f>
        <v/>
      </c>
      <c r="MO16" s="245" t="str">
        <f>+IFERROR(INDEX(CChC!$1:$1048576,MATCH(Chile!$B16,CChC!$A:$A,0),MATCH(TEXT(MO$5,"yyyy-mm-dd"),CChC!$1:$1,0)),"")</f>
        <v/>
      </c>
      <c r="MP16" s="246">
        <f t="shared" si="44"/>
        <v>54.011916550198322</v>
      </c>
    </row>
    <row r="17" spans="1:354" outlineLevel="1">
      <c r="B17" s="120" t="s">
        <v>877</v>
      </c>
      <c r="C17" s="399" t="s">
        <v>462</v>
      </c>
      <c r="P17" s="246" t="str">
        <f t="shared" si="45"/>
        <v/>
      </c>
      <c r="AC17" s="246" t="str">
        <f t="shared" si="46"/>
        <v/>
      </c>
      <c r="AP17" s="246" t="str">
        <f t="shared" si="47"/>
        <v/>
      </c>
      <c r="BC17" s="246" t="str">
        <f t="shared" si="48"/>
        <v/>
      </c>
      <c r="BP17" s="246" t="str">
        <f t="shared" si="49"/>
        <v/>
      </c>
      <c r="CC17" s="246" t="str">
        <f t="shared" si="50"/>
        <v/>
      </c>
      <c r="CP17" s="246" t="str">
        <f t="shared" si="51"/>
        <v/>
      </c>
      <c r="DC17" s="246" t="str">
        <f t="shared" si="52"/>
        <v/>
      </c>
      <c r="DP17" s="246" t="str">
        <f t="shared" si="53"/>
        <v/>
      </c>
      <c r="EC17" s="246" t="str">
        <f t="shared" si="54"/>
        <v/>
      </c>
      <c r="EP17" s="246" t="str">
        <f t="shared" si="55"/>
        <v/>
      </c>
      <c r="FC17" s="246" t="str">
        <f t="shared" si="56"/>
        <v/>
      </c>
      <c r="FP17" s="246" t="str">
        <f t="shared" si="57"/>
        <v/>
      </c>
      <c r="GC17" s="246" t="str">
        <f t="shared" si="58"/>
        <v/>
      </c>
      <c r="GP17" s="246" t="str">
        <f t="shared" si="59"/>
        <v/>
      </c>
      <c r="HC17" s="246" t="str">
        <f t="shared" si="60"/>
        <v/>
      </c>
      <c r="HP17" s="246" t="str">
        <f t="shared" si="61"/>
        <v/>
      </c>
      <c r="IC17" s="246" t="str">
        <f t="shared" si="62"/>
        <v/>
      </c>
      <c r="ID17" s="245">
        <f>+IFERROR(INDEX(CChC!$1:$1048576,MATCH(Chile!$B17,CChC!$A:$A,0),MATCH(TEXT(ID$5,"yyyy-mm-dd"),CChC!$1:$1,0)),"")</f>
        <v>102.66944001048191</v>
      </c>
      <c r="IE17" s="245">
        <f>+IFERROR(INDEX(CChC!$1:$1048576,MATCH(Chile!$B17,CChC!$A:$A,0),MATCH(TEXT(IE$5,"yyyy-mm-dd"),CChC!$1:$1,0)),"")</f>
        <v>98.804934065892525</v>
      </c>
      <c r="IF17" s="245">
        <f>+IFERROR(INDEX(CChC!$1:$1048576,MATCH(Chile!$B17,CChC!$A:$A,0),MATCH(TEXT(IF$5,"yyyy-mm-dd"),CChC!$1:$1,0)),"")</f>
        <v>106.3609941202927</v>
      </c>
      <c r="IG17" s="245">
        <f>+IFERROR(INDEX(CChC!$1:$1048576,MATCH(Chile!$B17,CChC!$A:$A,0),MATCH(TEXT(IG$5,"yyyy-mm-dd"),CChC!$1:$1,0)),"")</f>
        <v>99.436571098851388</v>
      </c>
      <c r="IH17" s="245">
        <f>+IFERROR(INDEX(CChC!$1:$1048576,MATCH(Chile!$B17,CChC!$A:$A,0),MATCH(TEXT(IH$5,"yyyy-mm-dd"),CChC!$1:$1,0)),"")</f>
        <v>98.158330047231672</v>
      </c>
      <c r="II17" s="245">
        <f>+IFERROR(INDEX(CChC!$1:$1048576,MATCH(Chile!$B17,CChC!$A:$A,0),MATCH(TEXT(II$5,"yyyy-mm-dd"),CChC!$1:$1,0)),"")</f>
        <v>95.770415510231842</v>
      </c>
      <c r="IJ17" s="245">
        <f>+IFERROR(INDEX(CChC!$1:$1048576,MATCH(Chile!$B17,CChC!$A:$A,0),MATCH(TEXT(IJ$5,"yyyy-mm-dd"),CChC!$1:$1,0)),"")</f>
        <v>89.776364509094194</v>
      </c>
      <c r="IK17" s="245">
        <f>+IFERROR(INDEX(CChC!$1:$1048576,MATCH(Chile!$B17,CChC!$A:$A,0),MATCH(TEXT(IK$5,"yyyy-mm-dd"),CChC!$1:$1,0)),"")</f>
        <v>109.9885983821041</v>
      </c>
      <c r="IL17" s="245">
        <f>+IFERROR(INDEX(CChC!$1:$1048576,MATCH(Chile!$B17,CChC!$A:$A,0),MATCH(TEXT(IL$5,"yyyy-mm-dd"),CChC!$1:$1,0)),"")</f>
        <v>79.369471632648683</v>
      </c>
      <c r="IM17" s="245">
        <f>+IFERROR(INDEX(CChC!$1:$1048576,MATCH(Chile!$B17,CChC!$A:$A,0),MATCH(TEXT(IM$5,"yyyy-mm-dd"),CChC!$1:$1,0)),"")</f>
        <v>117.3109315688752</v>
      </c>
      <c r="IN17" s="245">
        <f>+IFERROR(INDEX(CChC!$1:$1048576,MATCH(Chile!$B17,CChC!$A:$A,0),MATCH(TEXT(IN$5,"yyyy-mm-dd"),CChC!$1:$1,0)),"")</f>
        <v>105.4779419638751</v>
      </c>
      <c r="IO17" s="245">
        <f>+IFERROR(INDEX(CChC!$1:$1048576,MATCH(Chile!$B17,CChC!$A:$A,0),MATCH(TEXT(IO$5,"yyyy-mm-dd"),CChC!$1:$1,0)),"")</f>
        <v>96.876007090420487</v>
      </c>
      <c r="IP17" s="246">
        <f t="shared" si="63"/>
        <v>99.999999999999986</v>
      </c>
      <c r="IQ17" s="245">
        <f>+IFERROR(INDEX(CChC!$1:$1048576,MATCH(Chile!$B17,CChC!$A:$A,0),MATCH(TEXT(IQ$5,"yyyy-mm-dd"),CChC!$1:$1,0)),"")</f>
        <v>109.1961040482673</v>
      </c>
      <c r="IR17" s="245">
        <f>+IFERROR(INDEX(CChC!$1:$1048576,MATCH(Chile!$B17,CChC!$A:$A,0),MATCH(TEXT(IR$5,"yyyy-mm-dd"),CChC!$1:$1,0)),"")</f>
        <v>102.93990402483411</v>
      </c>
      <c r="IS17" s="245">
        <f>+IFERROR(INDEX(CChC!$1:$1048576,MATCH(Chile!$B17,CChC!$A:$A,0),MATCH(TEXT(IS$5,"yyyy-mm-dd"),CChC!$1:$1,0)),"")</f>
        <v>112.3068181675017</v>
      </c>
      <c r="IT17" s="245">
        <f>+IFERROR(INDEX(CChC!$1:$1048576,MATCH(Chile!$B17,CChC!$A:$A,0),MATCH(TEXT(IT$5,"yyyy-mm-dd"),CChC!$1:$1,0)),"")</f>
        <v>111.04036928643509</v>
      </c>
      <c r="IU17" s="245">
        <f>+IFERROR(INDEX(CChC!$1:$1048576,MATCH(Chile!$B17,CChC!$A:$A,0),MATCH(TEXT(IU$5,"yyyy-mm-dd"),CChC!$1:$1,0)),"")</f>
        <v>106.6269226844322</v>
      </c>
      <c r="IV17" s="245">
        <f>+IFERROR(INDEX(CChC!$1:$1048576,MATCH(Chile!$B17,CChC!$A:$A,0),MATCH(TEXT(IV$5,"yyyy-mm-dd"),CChC!$1:$1,0)),"")</f>
        <v>96.497901724352957</v>
      </c>
      <c r="IW17" s="245">
        <f>+IFERROR(INDEX(CChC!$1:$1048576,MATCH(Chile!$B17,CChC!$A:$A,0),MATCH(TEXT(IW$5,"yyyy-mm-dd"),CChC!$1:$1,0)),"")</f>
        <v>110.5186413302979</v>
      </c>
      <c r="IX17" s="245">
        <f>+IFERROR(INDEX(CChC!$1:$1048576,MATCH(Chile!$B17,CChC!$A:$A,0),MATCH(TEXT(IX$5,"yyyy-mm-dd"),CChC!$1:$1,0)),"")</f>
        <v>113.09553295949461</v>
      </c>
      <c r="IY17" s="245">
        <f>+IFERROR(INDEX(CChC!$1:$1048576,MATCH(Chile!$B17,CChC!$A:$A,0),MATCH(TEXT(IY$5,"yyyy-mm-dd"),CChC!$1:$1,0)),"")</f>
        <v>87.783487685622745</v>
      </c>
      <c r="IZ17" s="245">
        <f>+IFERROR(INDEX(CChC!$1:$1048576,MATCH(Chile!$B17,CChC!$A:$A,0),MATCH(TEXT(IZ$5,"yyyy-mm-dd"),CChC!$1:$1,0)),"")</f>
        <v>104.05048460025669</v>
      </c>
      <c r="JA17" s="245">
        <f>+IFERROR(INDEX(CChC!$1:$1048576,MATCH(Chile!$B17,CChC!$A:$A,0),MATCH(TEXT(JA$5,"yyyy-mm-dd"),CChC!$1:$1,0)),"")</f>
        <v>102.5513671232773</v>
      </c>
      <c r="JB17" s="245">
        <f>+IFERROR(INDEX(CChC!$1:$1048576,MATCH(Chile!$B17,CChC!$A:$A,0),MATCH(TEXT(JB$5,"yyyy-mm-dd"),CChC!$1:$1,0)),"")</f>
        <v>106.1937871891169</v>
      </c>
      <c r="JC17" s="246">
        <f t="shared" si="64"/>
        <v>105.23344340199077</v>
      </c>
      <c r="JD17" s="245">
        <f>+IFERROR(INDEX(CChC!$1:$1048576,MATCH(Chile!$B17,CChC!$A:$A,0),MATCH(TEXT(JD$5,"yyyy-mm-dd"),CChC!$1:$1,0)),"")</f>
        <v>107.1060174085697</v>
      </c>
      <c r="JE17" s="245">
        <f>+IFERROR(INDEX(CChC!$1:$1048576,MATCH(Chile!$B17,CChC!$A:$A,0),MATCH(TEXT(JE$5,"yyyy-mm-dd"),CChC!$1:$1,0)),"")</f>
        <v>105.1909991470834</v>
      </c>
      <c r="JF17" s="245">
        <f>+IFERROR(INDEX(CChC!$1:$1048576,MATCH(Chile!$B17,CChC!$A:$A,0),MATCH(TEXT(JF$5,"yyyy-mm-dd"),CChC!$1:$1,0)),"")</f>
        <v>101.0771946224678</v>
      </c>
      <c r="JG17" s="245">
        <f>+IFERROR(INDEX(CChC!$1:$1048576,MATCH(Chile!$B17,CChC!$A:$A,0),MATCH(TEXT(JG$5,"yyyy-mm-dd"),CChC!$1:$1,0)),"")</f>
        <v>80.990743902024192</v>
      </c>
      <c r="JH17" s="245">
        <f>+IFERROR(INDEX(CChC!$1:$1048576,MATCH(Chile!$B17,CChC!$A:$A,0),MATCH(TEXT(JH$5,"yyyy-mm-dd"),CChC!$1:$1,0)),"")</f>
        <v>60.363969879571201</v>
      </c>
      <c r="JI17" s="245">
        <f>+IFERROR(INDEX(CChC!$1:$1048576,MATCH(Chile!$B17,CChC!$A:$A,0),MATCH(TEXT(JI$5,"yyyy-mm-dd"),CChC!$1:$1,0)),"")</f>
        <v>51.122082981101023</v>
      </c>
      <c r="JJ17" s="245">
        <f>+IFERROR(INDEX(CChC!$1:$1048576,MATCH(Chile!$B17,CChC!$A:$A,0),MATCH(TEXT(JJ$5,"yyyy-mm-dd"),CChC!$1:$1,0)),"")</f>
        <v>55.042828508328213</v>
      </c>
      <c r="JK17" s="245">
        <f>+IFERROR(INDEX(CChC!$1:$1048576,MATCH(Chile!$B17,CChC!$A:$A,0),MATCH(TEXT(JK$5,"yyyy-mm-dd"),CChC!$1:$1,0)),"")</f>
        <v>55.475208095274688</v>
      </c>
      <c r="JL17" s="245">
        <f>+IFERROR(INDEX(CChC!$1:$1048576,MATCH(Chile!$B17,CChC!$A:$A,0),MATCH(TEXT(JL$5,"yyyy-mm-dd"),CChC!$1:$1,0)),"")</f>
        <v>66.450997610069706</v>
      </c>
      <c r="JM17" s="245">
        <f>+IFERROR(INDEX(CChC!$1:$1048576,MATCH(Chile!$B17,CChC!$A:$A,0),MATCH(TEXT(JM$5,"yyyy-mm-dd"),CChC!$1:$1,0)),"")</f>
        <v>92.148253788675731</v>
      </c>
      <c r="JN17" s="245">
        <f>+IFERROR(INDEX(CChC!$1:$1048576,MATCH(Chile!$B17,CChC!$A:$A,0),MATCH(TEXT(JN$5,"yyyy-mm-dd"),CChC!$1:$1,0)),"")</f>
        <v>101.6456377157961</v>
      </c>
      <c r="JO17" s="245">
        <f>+IFERROR(INDEX(CChC!$1:$1048576,MATCH(Chile!$B17,CChC!$A:$A,0),MATCH(TEXT(JO$5,"yyyy-mm-dd"),CChC!$1:$1,0)),"")</f>
        <v>96.9083599686046</v>
      </c>
      <c r="JP17" s="246">
        <f t="shared" si="65"/>
        <v>81.126857802297195</v>
      </c>
      <c r="JQ17" s="245">
        <f>+IFERROR(INDEX(CChC!$1:$1048576,MATCH(Chile!$B17,CChC!$A:$A,0),MATCH(TEXT(JQ$5,"yyyy-mm-dd"),CChC!$1:$1,0)),"")</f>
        <v>84.613510350275334</v>
      </c>
      <c r="JR17" s="245">
        <f>+IFERROR(INDEX(CChC!$1:$1048576,MATCH(Chile!$B17,CChC!$A:$A,0),MATCH(TEXT(JR$5,"yyyy-mm-dd"),CChC!$1:$1,0)),"")</f>
        <v>91.271097717534673</v>
      </c>
      <c r="JS17" s="245">
        <f>+IFERROR(INDEX(CChC!$1:$1048576,MATCH(Chile!$B17,CChC!$A:$A,0),MATCH(TEXT(JS$5,"yyyy-mm-dd"),CChC!$1:$1,0)),"")</f>
        <v>102.30131263488239</v>
      </c>
      <c r="JT17" s="245">
        <f>+IFERROR(INDEX(CChC!$1:$1048576,MATCH(Chile!$B17,CChC!$A:$A,0),MATCH(TEXT(JT$5,"yyyy-mm-dd"),CChC!$1:$1,0)),"")</f>
        <v>91.877336229302273</v>
      </c>
      <c r="JU17" s="245">
        <f>+IFERROR(INDEX(CChC!$1:$1048576,MATCH(Chile!$B17,CChC!$A:$A,0),MATCH(TEXT(JU$5,"yyyy-mm-dd"),CChC!$1:$1,0)),"")</f>
        <v>89.475059433295485</v>
      </c>
      <c r="JV17" s="245">
        <f>+IFERROR(INDEX(CChC!$1:$1048576,MATCH(Chile!$B17,CChC!$A:$A,0),MATCH(TEXT(JV$5,"yyyy-mm-dd"),CChC!$1:$1,0)),"")</f>
        <v>87.446957279838529</v>
      </c>
      <c r="JW17" s="245">
        <f>+IFERROR(INDEX(CChC!$1:$1048576,MATCH(Chile!$B17,CChC!$A:$A,0),MATCH(TEXT(JW$5,"yyyy-mm-dd"),CChC!$1:$1,0)),"")</f>
        <v>101.63460145361179</v>
      </c>
      <c r="JX17" s="245">
        <f>+IFERROR(INDEX(CChC!$1:$1048576,MATCH(Chile!$B17,CChC!$A:$A,0),MATCH(TEXT(JX$5,"yyyy-mm-dd"),CChC!$1:$1,0)),"")</f>
        <v>97.295082690076313</v>
      </c>
      <c r="JY17" s="245">
        <f>+IFERROR(INDEX(CChC!$1:$1048576,MATCH(Chile!$B17,CChC!$A:$A,0),MATCH(TEXT(JY$5,"yyyy-mm-dd"),CChC!$1:$1,0)),"")</f>
        <v>95.228882754832455</v>
      </c>
      <c r="JZ17" s="245">
        <f>+IFERROR(INDEX(CChC!$1:$1048576,MATCH(Chile!$B17,CChC!$A:$A,0),MATCH(TEXT(JZ$5,"yyyy-mm-dd"),CChC!$1:$1,0)),"")</f>
        <v>94.459670398754255</v>
      </c>
      <c r="KA17" s="245">
        <f>+IFERROR(INDEX(CChC!$1:$1048576,MATCH(Chile!$B17,CChC!$A:$A,0),MATCH(TEXT(KA$5,"yyyy-mm-dd"),CChC!$1:$1,0)),"")</f>
        <v>97.614378385052163</v>
      </c>
      <c r="KB17" s="245">
        <f>+IFERROR(INDEX(CChC!$1:$1048576,MATCH(Chile!$B17,CChC!$A:$A,0),MATCH(TEXT(KB$5,"yyyy-mm-dd"),CChC!$1:$1,0)),"")</f>
        <v>92.153545147257248</v>
      </c>
      <c r="KC17" s="246">
        <f t="shared" si="66"/>
        <v>93.78095287289274</v>
      </c>
      <c r="KD17" s="245">
        <f>+IFERROR(INDEX(CChC!$1:$1048576,MATCH(Chile!$B17,CChC!$A:$A,0),MATCH(TEXT(KD$5,"yyyy-mm-dd"),CChC!$1:$1,0)),"")</f>
        <v>85.346439104651722</v>
      </c>
      <c r="KE17" s="245">
        <f>+IFERROR(INDEX(CChC!$1:$1048576,MATCH(Chile!$B17,CChC!$A:$A,0),MATCH(TEXT(KE$5,"yyyy-mm-dd"),CChC!$1:$1,0)),"")</f>
        <v>81.785959505988686</v>
      </c>
      <c r="KF17" s="245">
        <f>+IFERROR(INDEX(CChC!$1:$1048576,MATCH(Chile!$B17,CChC!$A:$A,0),MATCH(TEXT(KF$5,"yyyy-mm-dd"),CChC!$1:$1,0)),"")</f>
        <v>97.366138076742331</v>
      </c>
      <c r="KG17" s="245">
        <f>+IFERROR(INDEX(CChC!$1:$1048576,MATCH(Chile!$B17,CChC!$A:$A,0),MATCH(TEXT(KG$5,"yyyy-mm-dd"),CChC!$1:$1,0)),"")</f>
        <v>82.658580126917016</v>
      </c>
      <c r="KH17" s="245">
        <f>+IFERROR(INDEX(CChC!$1:$1048576,MATCH(Chile!$B17,CChC!$A:$A,0),MATCH(TEXT(KH$5,"yyyy-mm-dd"),CChC!$1:$1,0)),"")</f>
        <v>91.03555666982048</v>
      </c>
      <c r="KI17" s="245">
        <f>+IFERROR(INDEX(CChC!$1:$1048576,MATCH(Chile!$B17,CChC!$A:$A,0),MATCH(TEXT(KI$5,"yyyy-mm-dd"),CChC!$1:$1,0)),"")</f>
        <v>79.439922292619684</v>
      </c>
      <c r="KJ17" s="245">
        <f>+IFERROR(INDEX(CChC!$1:$1048576,MATCH(Chile!$B17,CChC!$A:$A,0),MATCH(TEXT(KJ$5,"yyyy-mm-dd"),CChC!$1:$1,0)),"")</f>
        <v>83.586835603788103</v>
      </c>
      <c r="KK17" s="245">
        <f>+IFERROR(INDEX(CChC!$1:$1048576,MATCH(Chile!$B17,CChC!$A:$A,0),MATCH(TEXT(KK$5,"yyyy-mm-dd"),CChC!$1:$1,0)),"")</f>
        <v>90.015836280326084</v>
      </c>
      <c r="KL17" s="245">
        <f>+IFERROR(INDEX(CChC!$1:$1048576,MATCH(Chile!$B17,CChC!$A:$A,0),MATCH(TEXT(KL$5,"yyyy-mm-dd"),CChC!$1:$1,0)),"")</f>
        <v>79.949555714856231</v>
      </c>
      <c r="KM17" s="245">
        <f>+IFERROR(INDEX(CChC!$1:$1048576,MATCH(Chile!$B17,CChC!$A:$A,0),MATCH(TEXT(KM$5,"yyyy-mm-dd"),CChC!$1:$1,0)),"")</f>
        <v>79.340142387939721</v>
      </c>
      <c r="KN17" s="245">
        <f>+IFERROR(INDEX(CChC!$1:$1048576,MATCH(Chile!$B17,CChC!$A:$A,0),MATCH(TEXT(KN$5,"yyyy-mm-dd"),CChC!$1:$1,0)),"")</f>
        <v>83.899479305118632</v>
      </c>
      <c r="KO17" s="245">
        <f>+IFERROR(INDEX(CChC!$1:$1048576,MATCH(Chile!$B17,CChC!$A:$A,0),MATCH(TEXT(KO$5,"yyyy-mm-dd"),CChC!$1:$1,0)),"")</f>
        <v>79.465774358832221</v>
      </c>
      <c r="KP17" s="246">
        <f t="shared" si="67"/>
        <v>84.490851618966758</v>
      </c>
      <c r="KQ17" s="245">
        <f>+IFERROR(INDEX(CChC!$1:$1048576,MATCH(Chile!$B17,CChC!$A:$A,0),MATCH(TEXT(KQ$5,"yyyy-mm-dd"),CChC!$1:$1,0)),"")</f>
        <v>75.202904703891789</v>
      </c>
      <c r="KR17" s="245">
        <f>+IFERROR(INDEX(CChC!$1:$1048576,MATCH(Chile!$B17,CChC!$A:$A,0),MATCH(TEXT(KR$5,"yyyy-mm-dd"),CChC!$1:$1,0)),"")</f>
        <v>72.049557352657715</v>
      </c>
      <c r="KS17" s="245">
        <f>+IFERROR(INDEX(CChC!$1:$1048576,MATCH(Chile!$B17,CChC!$A:$A,0),MATCH(TEXT(KS$5,"yyyy-mm-dd"),CChC!$1:$1,0)),"")</f>
        <v>84.327021078504856</v>
      </c>
      <c r="KT17" s="245">
        <f>+IFERROR(INDEX(CChC!$1:$1048576,MATCH(Chile!$B17,CChC!$A:$A,0),MATCH(TEXT(KT$5,"yyyy-mm-dd"),CChC!$1:$1,0)),"")</f>
        <v>70.268183690773</v>
      </c>
      <c r="KU17" s="245">
        <f>+IFERROR(INDEX(CChC!$1:$1048576,MATCH(Chile!$B17,CChC!$A:$A,0),MATCH(TEXT(KU$5,"yyyy-mm-dd"),CChC!$1:$1,0)),"")</f>
        <v>79.189867804224761</v>
      </c>
      <c r="KV17" s="245">
        <f>+IFERROR(INDEX(CChC!$1:$1048576,MATCH(Chile!$B17,CChC!$A:$A,0),MATCH(TEXT(KV$5,"yyyy-mm-dd"),CChC!$1:$1,0)),"")</f>
        <v>68.469877681427448</v>
      </c>
      <c r="KW17" s="245">
        <f>+IFERROR(INDEX(CChC!$1:$1048576,MATCH(Chile!$B17,CChC!$A:$A,0),MATCH(TEXT(KW$5,"yyyy-mm-dd"),CChC!$1:$1,0)),"")</f>
        <v>74.033968002398737</v>
      </c>
      <c r="KX17" s="245">
        <f>+IFERROR(INDEX(CChC!$1:$1048576,MATCH(Chile!$B17,CChC!$A:$A,0),MATCH(TEXT(KX$5,"yyyy-mm-dd"),CChC!$1:$1,0)),"")</f>
        <v>71.940253002531023</v>
      </c>
      <c r="KY17" s="245">
        <f>+IFERROR(INDEX(CChC!$1:$1048576,MATCH(Chile!$B17,CChC!$A:$A,0),MATCH(TEXT(KY$5,"yyyy-mm-dd"),CChC!$1:$1,0)),"")</f>
        <v>62.621565813792053</v>
      </c>
      <c r="KZ17" s="245">
        <f>+IFERROR(INDEX(CChC!$1:$1048576,MATCH(Chile!$B17,CChC!$A:$A,0),MATCH(TEXT(KZ$5,"yyyy-mm-dd"),CChC!$1:$1,0)),"")</f>
        <v>74.460451504068672</v>
      </c>
      <c r="LA17" s="245">
        <f>+IFERROR(INDEX(CChC!$1:$1048576,MATCH(Chile!$B17,CChC!$A:$A,0),MATCH(TEXT(LA$5,"yyyy-mm-dd"),CChC!$1:$1,0)),"")</f>
        <v>74.565825130677652</v>
      </c>
      <c r="LB17" s="245">
        <f>+IFERROR(INDEX(CChC!$1:$1048576,MATCH(Chile!$B17,CChC!$A:$A,0),MATCH(TEXT(LB$5,"yyyy-mm-dd"),CChC!$1:$1,0)),"")</f>
        <v>68.963637027919461</v>
      </c>
      <c r="LC17" s="246">
        <f t="shared" si="69"/>
        <v>73.0077593994056</v>
      </c>
      <c r="LD17" s="245">
        <f>+IFERROR(INDEX(CChC!$1:$1048576,MATCH(Chile!$B17,CChC!$A:$A,0),MATCH(TEXT(LD$5,"yyyy-mm-dd"),CChC!$1:$1,0)),"")</f>
        <v>75.310243692259618</v>
      </c>
      <c r="LE17" s="245">
        <f>+IFERROR(INDEX(CChC!$1:$1048576,MATCH(Chile!$B17,CChC!$A:$A,0),MATCH(TEXT(LE$5,"yyyy-mm-dd"),CChC!$1:$1,0)),"")</f>
        <v>71.447400746081556</v>
      </c>
      <c r="LF17" s="245">
        <f>+IFERROR(INDEX(CChC!$1:$1048576,MATCH(Chile!$B17,CChC!$A:$A,0),MATCH(TEXT(LF$5,"yyyy-mm-dd"),CChC!$1:$1,0)),"")</f>
        <v>71.611432862108444</v>
      </c>
      <c r="LG17" s="245">
        <f>+IFERROR(INDEX(CChC!$1:$1048576,MATCH(Chile!$B17,CChC!$A:$A,0),MATCH(TEXT(LG$5,"yyyy-mm-dd"),CChC!$1:$1,0)),"")</f>
        <v>76.249081886293737</v>
      </c>
      <c r="LH17" s="245">
        <f>+IFERROR(INDEX(CChC!$1:$1048576,MATCH(Chile!$B17,CChC!$A:$A,0),MATCH(TEXT(LH$5,"yyyy-mm-dd"),CChC!$1:$1,0)),"")</f>
        <v>68.7991513668713</v>
      </c>
      <c r="LI17" s="245">
        <f>+IFERROR(INDEX(CChC!$1:$1048576,MATCH(Chile!$B17,CChC!$A:$A,0),MATCH(TEXT(LI$5,"yyyy-mm-dd"),CChC!$1:$1,0)),"")</f>
        <v>54.243833362519787</v>
      </c>
      <c r="LJ17" s="245">
        <f>+IFERROR(INDEX(CChC!$1:$1048576,MATCH(Chile!$B17,CChC!$A:$A,0),MATCH(TEXT(LJ$5,"yyyy-mm-dd"),CChC!$1:$1,0)),"")</f>
        <v>78.911088797815921</v>
      </c>
      <c r="LK17" s="245">
        <f>+IFERROR(INDEX(CChC!$1:$1048576,MATCH(Chile!$B17,CChC!$A:$A,0),MATCH(TEXT(LK$5,"yyyy-mm-dd"),CChC!$1:$1,0)),"")</f>
        <v>71.942218364289872</v>
      </c>
      <c r="LL17" s="245">
        <f>+IFERROR(INDEX(CChC!$1:$1048576,MATCH(Chile!$B17,CChC!$A:$A,0),MATCH(TEXT(LL$5,"yyyy-mm-dd"),CChC!$1:$1,0)),"")</f>
        <v>57.944458372756053</v>
      </c>
      <c r="LM17" s="245">
        <f>+IFERROR(INDEX(CChC!$1:$1048576,MATCH(Chile!$B17,CChC!$A:$A,0),MATCH(TEXT(LM$5,"yyyy-mm-dd"),CChC!$1:$1,0)),"")</f>
        <v>79.297055610918846</v>
      </c>
      <c r="LN17" s="245">
        <f>+IFERROR(INDEX(CChC!$1:$1048576,MATCH(Chile!$B17,CChC!$A:$A,0),MATCH(TEXT(LN$5,"yyyy-mm-dd"),CChC!$1:$1,0)),"")</f>
        <v>74.956176212319534</v>
      </c>
      <c r="LO17" s="245">
        <f>+IFERROR(INDEX(CChC!$1:$1048576,MATCH(Chile!$B17,CChC!$A:$A,0),MATCH(TEXT(LO$5,"yyyy-mm-dd"),CChC!$1:$1,0)),"")</f>
        <v>71.234688131104747</v>
      </c>
      <c r="LP17" s="246">
        <f t="shared" si="68"/>
        <v>70.9955691171116</v>
      </c>
      <c r="LQ17" s="245">
        <f>+IFERROR(INDEX(CChC!$1:$1048576,MATCH(Chile!$B17,CChC!$A:$A,0),MATCH(TEXT(LQ$5,"yyyy-mm-dd"),CChC!$1:$1,0)),"")</f>
        <v>72.505067735689082</v>
      </c>
      <c r="LR17" s="245">
        <f>+IFERROR(INDEX(CChC!$1:$1048576,MATCH(Chile!$B17,CChC!$A:$A,0),MATCH(TEXT(LR$5,"yyyy-mm-dd"),CChC!$1:$1,0)),"")</f>
        <v>70.20393147942606</v>
      </c>
      <c r="LS17" s="245">
        <f>+IFERROR(INDEX(CChC!$1:$1048576,MATCH(Chile!$B17,CChC!$A:$A,0),MATCH(TEXT(LS$5,"yyyy-mm-dd"),CChC!$1:$1,0)),"")</f>
        <v>77.887286503130085</v>
      </c>
      <c r="LT17" s="245">
        <f>+IFERROR(INDEX(CChC!$1:$1048576,MATCH(Chile!$B17,CChC!$A:$A,0),MATCH(TEXT(LT$5,"yyyy-mm-dd"),CChC!$1:$1,0)),"")</f>
        <v>77.774958519528255</v>
      </c>
      <c r="LU17" s="245">
        <f>+IFERROR(INDEX(CChC!$1:$1048576,MATCH(Chile!$B17,CChC!$A:$A,0),MATCH(TEXT(LU$5,"yyyy-mm-dd"),CChC!$1:$1,0)),"")</f>
        <v>68.968323659805947</v>
      </c>
      <c r="LV17" s="245">
        <f>+IFERROR(INDEX(CChC!$1:$1048576,MATCH(Chile!$B17,CChC!$A:$A,0),MATCH(TEXT(LV$5,"yyyy-mm-dd"),CChC!$1:$1,0)),"")</f>
        <v>68.167363152238678</v>
      </c>
      <c r="LW17" s="245">
        <f>+IFERROR(INDEX(CChC!$1:$1048576,MATCH(Chile!$B17,CChC!$A:$A,0),MATCH(TEXT(LW$5,"yyyy-mm-dd"),CChC!$1:$1,0)),"")</f>
        <v>77.40093505865218</v>
      </c>
      <c r="LX17" s="245">
        <f>+IFERROR(INDEX(CChC!$1:$1048576,MATCH(Chile!$B17,CChC!$A:$A,0),MATCH(TEXT(LX$5,"yyyy-mm-dd"),CChC!$1:$1,0)),"")</f>
        <v>69.685831883459088</v>
      </c>
      <c r="LY17" s="245">
        <f>+IFERROR(INDEX(CChC!$1:$1048576,MATCH(Chile!$B17,CChC!$A:$A,0),MATCH(TEXT(LY$5,"yyyy-mm-dd"),CChC!$1:$1,0)),"")</f>
        <v>65.82268657393351</v>
      </c>
      <c r="LZ17" s="245">
        <f>+IFERROR(INDEX(CChC!$1:$1048576,MATCH(Chile!$B17,CChC!$A:$A,0),MATCH(TEXT(LZ$5,"yyyy-mm-dd"),CChC!$1:$1,0)),"")</f>
        <v>77.510239408778858</v>
      </c>
      <c r="MA17" s="245">
        <f>+IFERROR(INDEX(CChC!$1:$1048576,MATCH(Chile!$B17,CChC!$A:$A,0),MATCH(TEXT(MA$5,"yyyy-mm-dd"),CChC!$1:$1,0)),"")</f>
        <v>71.141711401743876</v>
      </c>
      <c r="MB17" s="245">
        <f>+IFERROR(INDEX(CChC!$1:$1048576,MATCH(Chile!$B17,CChC!$A:$A,0),MATCH(TEXT(MB$5,"yyyy-mm-dd"),CChC!$1:$1,0)),"")</f>
        <v>66.253100799121128</v>
      </c>
      <c r="MC17" s="246">
        <f t="shared" si="70"/>
        <v>71.943453014625561</v>
      </c>
      <c r="MD17" s="245">
        <f>+IFERROR(INDEX(CChC!$1:$1048576,MATCH(Chile!$B17,CChC!$A:$A,0),MATCH(TEXT(MD$5,"yyyy-mm-dd"),CChC!$1:$1,0)),"")</f>
        <v>63.063923391206508</v>
      </c>
      <c r="ME17" s="245">
        <f>+IFERROR(INDEX(CChC!$1:$1048576,MATCH(Chile!$B17,CChC!$A:$A,0),MATCH(TEXT(ME$5,"yyyy-mm-dd"),CChC!$1:$1,0)),"")</f>
        <v>63.883176881298439</v>
      </c>
      <c r="MF17" s="245">
        <f>+IFERROR(INDEX(CChC!$1:$1048576,MATCH(Chile!$B17,CChC!$A:$A,0),MATCH(TEXT(MF$5,"yyyy-mm-dd"),CChC!$1:$1,0)),"")</f>
        <v>0</v>
      </c>
      <c r="MG17" s="245" t="str">
        <f>+IFERROR(INDEX(CChC!$1:$1048576,MATCH(Chile!$B17,CChC!$A:$A,0),MATCH(TEXT(MG$5,"yyyy-mm-dd"),CChC!$1:$1,0)),"")</f>
        <v/>
      </c>
      <c r="MH17" s="245" t="str">
        <f>+IFERROR(INDEX(CChC!$1:$1048576,MATCH(Chile!$B17,CChC!$A:$A,0),MATCH(TEXT(MH$5,"yyyy-mm-dd"),CChC!$1:$1,0)),"")</f>
        <v/>
      </c>
      <c r="MI17" s="245" t="str">
        <f>+IFERROR(INDEX(CChC!$1:$1048576,MATCH(Chile!$B17,CChC!$A:$A,0),MATCH(TEXT(MI$5,"yyyy-mm-dd"),CChC!$1:$1,0)),"")</f>
        <v/>
      </c>
      <c r="MJ17" s="245" t="str">
        <f>+IFERROR(INDEX(CChC!$1:$1048576,MATCH(Chile!$B17,CChC!$A:$A,0),MATCH(TEXT(MJ$5,"yyyy-mm-dd"),CChC!$1:$1,0)),"")</f>
        <v/>
      </c>
      <c r="MK17" s="245" t="str">
        <f>+IFERROR(INDEX(CChC!$1:$1048576,MATCH(Chile!$B17,CChC!$A:$A,0),MATCH(TEXT(MK$5,"yyyy-mm-dd"),CChC!$1:$1,0)),"")</f>
        <v/>
      </c>
      <c r="ML17" s="245" t="str">
        <f>+IFERROR(INDEX(CChC!$1:$1048576,MATCH(Chile!$B17,CChC!$A:$A,0),MATCH(TEXT(ML$5,"yyyy-mm-dd"),CChC!$1:$1,0)),"")</f>
        <v/>
      </c>
      <c r="MM17" s="245" t="str">
        <f>+IFERROR(INDEX(CChC!$1:$1048576,MATCH(Chile!$B17,CChC!$A:$A,0),MATCH(TEXT(MM$5,"yyyy-mm-dd"),CChC!$1:$1,0)),"")</f>
        <v/>
      </c>
      <c r="MN17" s="245" t="str">
        <f>+IFERROR(INDEX(CChC!$1:$1048576,MATCH(Chile!$B17,CChC!$A:$A,0),MATCH(TEXT(MN$5,"yyyy-mm-dd"),CChC!$1:$1,0)),"")</f>
        <v/>
      </c>
      <c r="MO17" s="245" t="str">
        <f>+IFERROR(INDEX(CChC!$1:$1048576,MATCH(Chile!$B17,CChC!$A:$A,0),MATCH(TEXT(MO$5,"yyyy-mm-dd"),CChC!$1:$1,0)),"")</f>
        <v/>
      </c>
      <c r="MP17" s="246">
        <f t="shared" si="44"/>
        <v>42.31570009083498</v>
      </c>
    </row>
    <row r="18" spans="1:354" s="116" customFormat="1" outlineLevel="1">
      <c r="A18" s="219"/>
      <c r="B18" s="120" t="s">
        <v>990</v>
      </c>
      <c r="C18" s="399" t="s">
        <v>464</v>
      </c>
      <c r="D18" s="237"/>
      <c r="E18" s="237"/>
      <c r="F18" s="237"/>
      <c r="G18" s="237"/>
      <c r="H18" s="237"/>
      <c r="I18" s="237"/>
      <c r="J18" s="237"/>
      <c r="K18" s="237"/>
      <c r="L18" s="237"/>
      <c r="M18" s="237"/>
      <c r="N18" s="237"/>
      <c r="O18" s="237"/>
      <c r="P18" s="251" t="str">
        <f t="shared" si="45"/>
        <v/>
      </c>
      <c r="Q18" s="237"/>
      <c r="R18" s="237"/>
      <c r="S18" s="237"/>
      <c r="T18" s="237"/>
      <c r="U18" s="237"/>
      <c r="V18" s="237"/>
      <c r="W18" s="237"/>
      <c r="X18" s="237"/>
      <c r="Y18" s="237"/>
      <c r="Z18" s="237"/>
      <c r="AA18" s="237"/>
      <c r="AB18" s="237"/>
      <c r="AC18" s="251" t="str">
        <f t="shared" si="46"/>
        <v/>
      </c>
      <c r="AD18" s="237"/>
      <c r="AE18" s="237"/>
      <c r="AF18" s="237"/>
      <c r="AG18" s="237"/>
      <c r="AH18" s="237"/>
      <c r="AI18" s="237"/>
      <c r="AJ18" s="237"/>
      <c r="AK18" s="237"/>
      <c r="AL18" s="237"/>
      <c r="AM18" s="237"/>
      <c r="AN18" s="237"/>
      <c r="AO18" s="237"/>
      <c r="AP18" s="251" t="str">
        <f t="shared" si="47"/>
        <v/>
      </c>
      <c r="AQ18" s="237"/>
      <c r="AR18" s="237"/>
      <c r="AS18" s="237"/>
      <c r="AT18" s="237"/>
      <c r="AU18" s="237"/>
      <c r="AV18" s="237"/>
      <c r="AW18" s="237"/>
      <c r="AX18" s="237"/>
      <c r="AY18" s="237"/>
      <c r="AZ18" s="237"/>
      <c r="BA18" s="237"/>
      <c r="BB18" s="237"/>
      <c r="BC18" s="251" t="str">
        <f t="shared" si="48"/>
        <v/>
      </c>
      <c r="BD18" s="237"/>
      <c r="BE18" s="237"/>
      <c r="BF18" s="237"/>
      <c r="BG18" s="237"/>
      <c r="BH18" s="237"/>
      <c r="BI18" s="237"/>
      <c r="BJ18" s="237"/>
      <c r="BK18" s="237"/>
      <c r="BL18" s="237"/>
      <c r="BM18" s="237"/>
      <c r="BN18" s="237"/>
      <c r="BO18" s="237"/>
      <c r="BP18" s="251" t="str">
        <f t="shared" si="49"/>
        <v/>
      </c>
      <c r="BQ18" s="237"/>
      <c r="BR18" s="237"/>
      <c r="BS18" s="237"/>
      <c r="BT18" s="237"/>
      <c r="BU18" s="237"/>
      <c r="BV18" s="237"/>
      <c r="BW18" s="237"/>
      <c r="BX18" s="237"/>
      <c r="BY18" s="237"/>
      <c r="BZ18" s="237"/>
      <c r="CA18" s="237"/>
      <c r="CB18" s="237"/>
      <c r="CC18" s="251" t="str">
        <f t="shared" si="50"/>
        <v/>
      </c>
      <c r="CD18" s="237"/>
      <c r="CE18" s="237"/>
      <c r="CF18" s="237"/>
      <c r="CG18" s="237"/>
      <c r="CH18" s="237"/>
      <c r="CI18" s="237"/>
      <c r="CJ18" s="237"/>
      <c r="CK18" s="237"/>
      <c r="CL18" s="237"/>
      <c r="CM18" s="237"/>
      <c r="CN18" s="237"/>
      <c r="CO18" s="237"/>
      <c r="CP18" s="251" t="str">
        <f t="shared" si="51"/>
        <v/>
      </c>
      <c r="CQ18" s="237"/>
      <c r="CR18" s="237"/>
      <c r="CS18" s="237"/>
      <c r="CT18" s="237"/>
      <c r="CU18" s="237"/>
      <c r="CV18" s="237"/>
      <c r="CW18" s="237"/>
      <c r="CX18" s="237"/>
      <c r="CY18" s="237"/>
      <c r="CZ18" s="237"/>
      <c r="DA18" s="237"/>
      <c r="DB18" s="237"/>
      <c r="DC18" s="251" t="str">
        <f t="shared" si="52"/>
        <v/>
      </c>
      <c r="DD18" s="237"/>
      <c r="DE18" s="237"/>
      <c r="DF18" s="237"/>
      <c r="DG18" s="237"/>
      <c r="DH18" s="237"/>
      <c r="DI18" s="237"/>
      <c r="DJ18" s="237"/>
      <c r="DK18" s="237"/>
      <c r="DL18" s="237"/>
      <c r="DM18" s="237"/>
      <c r="DN18" s="237"/>
      <c r="DO18" s="237"/>
      <c r="DP18" s="251" t="str">
        <f t="shared" si="53"/>
        <v/>
      </c>
      <c r="DQ18" s="237"/>
      <c r="DR18" s="237"/>
      <c r="DS18" s="237"/>
      <c r="DT18" s="237"/>
      <c r="DU18" s="237"/>
      <c r="DV18" s="237"/>
      <c r="DW18" s="237"/>
      <c r="DX18" s="237"/>
      <c r="DY18" s="237"/>
      <c r="DZ18" s="237"/>
      <c r="EA18" s="237"/>
      <c r="EB18" s="237"/>
      <c r="EC18" s="251" t="str">
        <f t="shared" si="54"/>
        <v/>
      </c>
      <c r="ED18" s="237"/>
      <c r="EE18" s="237"/>
      <c r="EF18" s="237"/>
      <c r="EG18" s="237"/>
      <c r="EH18" s="237"/>
      <c r="EI18" s="237"/>
      <c r="EJ18" s="237"/>
      <c r="EK18" s="237"/>
      <c r="EL18" s="237"/>
      <c r="EM18" s="237"/>
      <c r="EN18" s="237"/>
      <c r="EO18" s="237"/>
      <c r="EP18" s="251" t="str">
        <f t="shared" si="55"/>
        <v/>
      </c>
      <c r="EQ18" s="237"/>
      <c r="ER18" s="237"/>
      <c r="ES18" s="237"/>
      <c r="ET18" s="237"/>
      <c r="EU18" s="237"/>
      <c r="EV18" s="237"/>
      <c r="EW18" s="237"/>
      <c r="EX18" s="237"/>
      <c r="EY18" s="237"/>
      <c r="EZ18" s="237"/>
      <c r="FA18" s="237"/>
      <c r="FB18" s="237"/>
      <c r="FC18" s="251" t="str">
        <f t="shared" si="56"/>
        <v/>
      </c>
      <c r="FD18" s="237"/>
      <c r="FE18" s="237"/>
      <c r="FF18" s="237"/>
      <c r="FG18" s="237"/>
      <c r="FH18" s="237"/>
      <c r="FI18" s="237"/>
      <c r="FJ18" s="237"/>
      <c r="FK18" s="237"/>
      <c r="FL18" s="237"/>
      <c r="FM18" s="237"/>
      <c r="FN18" s="237"/>
      <c r="FO18" s="237"/>
      <c r="FP18" s="251" t="str">
        <f t="shared" si="57"/>
        <v/>
      </c>
      <c r="FQ18" s="237"/>
      <c r="FR18" s="237"/>
      <c r="FS18" s="237"/>
      <c r="FT18" s="237"/>
      <c r="FU18" s="237"/>
      <c r="FV18" s="237"/>
      <c r="FW18" s="237"/>
      <c r="FX18" s="237"/>
      <c r="FY18" s="237"/>
      <c r="FZ18" s="237"/>
      <c r="GA18" s="237"/>
      <c r="GB18" s="237"/>
      <c r="GC18" s="251" t="str">
        <f t="shared" si="58"/>
        <v/>
      </c>
      <c r="GD18" s="237"/>
      <c r="GE18" s="237"/>
      <c r="GF18" s="237"/>
      <c r="GG18" s="237"/>
      <c r="GH18" s="237"/>
      <c r="GI18" s="237"/>
      <c r="GJ18" s="237"/>
      <c r="GK18" s="237"/>
      <c r="GL18" s="237"/>
      <c r="GM18" s="237"/>
      <c r="GN18" s="237"/>
      <c r="GO18" s="237"/>
      <c r="GP18" s="251" t="str">
        <f t="shared" si="59"/>
        <v/>
      </c>
      <c r="GQ18" s="237"/>
      <c r="GR18" s="237"/>
      <c r="GS18" s="237"/>
      <c r="GT18" s="237"/>
      <c r="GU18" s="237"/>
      <c r="GV18" s="237"/>
      <c r="GW18" s="237"/>
      <c r="GX18" s="237"/>
      <c r="GY18" s="237"/>
      <c r="GZ18" s="237"/>
      <c r="HA18" s="237"/>
      <c r="HB18" s="237"/>
      <c r="HC18" s="251" t="str">
        <f t="shared" si="60"/>
        <v/>
      </c>
      <c r="HD18" s="237"/>
      <c r="HE18" s="237"/>
      <c r="HF18" s="237"/>
      <c r="HG18" s="237"/>
      <c r="HH18" s="237"/>
      <c r="HI18" s="237"/>
      <c r="HJ18" s="237"/>
      <c r="HK18" s="237"/>
      <c r="HL18" s="237"/>
      <c r="HM18" s="237"/>
      <c r="HN18" s="237"/>
      <c r="HO18" s="237"/>
      <c r="HP18" s="251" t="str">
        <f t="shared" si="61"/>
        <v/>
      </c>
      <c r="HQ18" s="237"/>
      <c r="HR18" s="237"/>
      <c r="HS18" s="237"/>
      <c r="HT18" s="237"/>
      <c r="HU18" s="237"/>
      <c r="HV18" s="237"/>
      <c r="HW18" s="237"/>
      <c r="HX18" s="237"/>
      <c r="HY18" s="237"/>
      <c r="HZ18" s="237"/>
      <c r="IA18" s="237"/>
      <c r="IB18" s="237"/>
      <c r="IC18" s="251" t="str">
        <f t="shared" si="62"/>
        <v/>
      </c>
      <c r="ID18" s="237">
        <f>+IFERROR(INDEX(CChC!$1:$1048576,MATCH(Chile!$B18,CChC!$A:$A,0),MATCH(TEXT(ID$5,"yyyy-mm-dd"),CChC!$1:$1,0)),"")</f>
        <v>119206</v>
      </c>
      <c r="IE18" s="237">
        <f>+IFERROR(INDEX(CChC!$1:$1048576,MATCH(Chile!$B18,CChC!$A:$A,0),MATCH(TEXT(IE$5,"yyyy-mm-dd"),CChC!$1:$1,0)),"")</f>
        <v>113724</v>
      </c>
      <c r="IF18" s="237">
        <f>+IFERROR(INDEX(CChC!$1:$1048576,MATCH(Chile!$B18,CChC!$A:$A,0),MATCH(TEXT(IF$5,"yyyy-mm-dd"),CChC!$1:$1,0)),"")</f>
        <v>129237</v>
      </c>
      <c r="IG18" s="237">
        <f>+IFERROR(INDEX(CChC!$1:$1048576,MATCH(Chile!$B18,CChC!$A:$A,0),MATCH(TEXT(IG$5,"yyyy-mm-dd"),CChC!$1:$1,0)),"")</f>
        <v>106766</v>
      </c>
      <c r="IH18" s="237">
        <f>+IFERROR(INDEX(CChC!$1:$1048576,MATCH(Chile!$B18,CChC!$A:$A,0),MATCH(TEXT(IH$5,"yyyy-mm-dd"),CChC!$1:$1,0)),"")</f>
        <v>101393</v>
      </c>
      <c r="II18" s="237">
        <f>+IFERROR(INDEX(CChC!$1:$1048576,MATCH(Chile!$B18,CChC!$A:$A,0),MATCH(TEXT(II$5,"yyyy-mm-dd"),CChC!$1:$1,0)),"")</f>
        <v>115063</v>
      </c>
      <c r="IJ18" s="237">
        <f>+IFERROR(INDEX(CChC!$1:$1048576,MATCH(Chile!$B18,CChC!$A:$A,0),MATCH(TEXT(IJ$5,"yyyy-mm-dd"),CChC!$1:$1,0)),"")</f>
        <v>113214</v>
      </c>
      <c r="IK18" s="237">
        <f>+IFERROR(INDEX(CChC!$1:$1048576,MATCH(Chile!$B18,CChC!$A:$A,0),MATCH(TEXT(IK$5,"yyyy-mm-dd"),CChC!$1:$1,0)),"")</f>
        <v>117554</v>
      </c>
      <c r="IL18" s="237">
        <f>+IFERROR(INDEX(CChC!$1:$1048576,MATCH(Chile!$B18,CChC!$A:$A,0),MATCH(TEXT(IL$5,"yyyy-mm-dd"),CChC!$1:$1,0)),"")</f>
        <v>109487</v>
      </c>
      <c r="IM18" s="237">
        <f>+IFERROR(INDEX(CChC!$1:$1048576,MATCH(Chile!$B18,CChC!$A:$A,0),MATCH(TEXT(IM$5,"yyyy-mm-dd"),CChC!$1:$1,0)),"")</f>
        <v>132846</v>
      </c>
      <c r="IN18" s="237">
        <f>+IFERROR(INDEX(CChC!$1:$1048576,MATCH(Chile!$B18,CChC!$A:$A,0),MATCH(TEXT(IN$5,"yyyy-mm-dd"),CChC!$1:$1,0)),"")</f>
        <v>132331</v>
      </c>
      <c r="IO18" s="237">
        <f>+IFERROR(INDEX(CChC!$1:$1048576,MATCH(Chile!$B18,CChC!$A:$A,0),MATCH(TEXT(IO$5,"yyyy-mm-dd"),CChC!$1:$1,0)),"")</f>
        <v>122600</v>
      </c>
      <c r="IP18" s="251">
        <f t="shared" si="63"/>
        <v>117785.08333333333</v>
      </c>
      <c r="IQ18" s="237">
        <f>+IFERROR(INDEX(CChC!$1:$1048576,MATCH(Chile!$B18,CChC!$A:$A,0),MATCH(TEXT(IQ$5,"yyyy-mm-dd"),CChC!$1:$1,0)),"")</f>
        <v>115369</v>
      </c>
      <c r="IR18" s="237">
        <f>+IFERROR(INDEX(CChC!$1:$1048576,MATCH(Chile!$B18,CChC!$A:$A,0),MATCH(TEXT(IR$5,"yyyy-mm-dd"),CChC!$1:$1,0)),"")</f>
        <v>113914</v>
      </c>
      <c r="IS18" s="237">
        <f>+IFERROR(INDEX(CChC!$1:$1048576,MATCH(Chile!$B18,CChC!$A:$A,0),MATCH(TEXT(IS$5,"yyyy-mm-dd"),CChC!$1:$1,0)),"")</f>
        <v>132593</v>
      </c>
      <c r="IT18" s="237">
        <f>+IFERROR(INDEX(CChC!$1:$1048576,MATCH(Chile!$B18,CChC!$A:$A,0),MATCH(TEXT(IT$5,"yyyy-mm-dd"),CChC!$1:$1,0)),"")</f>
        <v>72382</v>
      </c>
      <c r="IU18" s="237">
        <f>+IFERROR(INDEX(CChC!$1:$1048576,MATCH(Chile!$B18,CChC!$A:$A,0),MATCH(TEXT(IU$5,"yyyy-mm-dd"),CChC!$1:$1,0)),"")</f>
        <v>111831</v>
      </c>
      <c r="IV18" s="237">
        <f>+IFERROR(INDEX(CChC!$1:$1048576,MATCH(Chile!$B18,CChC!$A:$A,0),MATCH(TEXT(IV$5,"yyyy-mm-dd"),CChC!$1:$1,0)),"")</f>
        <v>114794</v>
      </c>
      <c r="IW18" s="237">
        <f>+IFERROR(INDEX(CChC!$1:$1048576,MATCH(Chile!$B18,CChC!$A:$A,0),MATCH(TEXT(IW$5,"yyyy-mm-dd"),CChC!$1:$1,0)),"")</f>
        <v>124791</v>
      </c>
      <c r="IX18" s="237">
        <f>+IFERROR(INDEX(CChC!$1:$1048576,MATCH(Chile!$B18,CChC!$A:$A,0),MATCH(TEXT(IX$5,"yyyy-mm-dd"),CChC!$1:$1,0)),"")</f>
        <v>117568</v>
      </c>
      <c r="IY18" s="237">
        <f>+IFERROR(INDEX(CChC!$1:$1048576,MATCH(Chile!$B18,CChC!$A:$A,0),MATCH(TEXT(IY$5,"yyyy-mm-dd"),CChC!$1:$1,0)),"")</f>
        <v>119570</v>
      </c>
      <c r="IZ18" s="237">
        <f>+IFERROR(INDEX(CChC!$1:$1048576,MATCH(Chile!$B18,CChC!$A:$A,0),MATCH(TEXT(IZ$5,"yyyy-mm-dd"),CChC!$1:$1,0)),"")</f>
        <v>137396</v>
      </c>
      <c r="JA18" s="237">
        <f>+IFERROR(INDEX(CChC!$1:$1048576,MATCH(Chile!$B18,CChC!$A:$A,0),MATCH(TEXT(JA$5,"yyyy-mm-dd"),CChC!$1:$1,0)),"")</f>
        <v>141597</v>
      </c>
      <c r="JB18" s="237">
        <f>+IFERROR(INDEX(CChC!$1:$1048576,MATCH(Chile!$B18,CChC!$A:$A,0),MATCH(TEXT(JB$5,"yyyy-mm-dd"),CChC!$1:$1,0)),"")</f>
        <v>132927</v>
      </c>
      <c r="JC18" s="251">
        <f t="shared" si="64"/>
        <v>119561</v>
      </c>
      <c r="JD18" s="237">
        <f>+IFERROR(INDEX(CChC!$1:$1048576,MATCH(Chile!$B18,CChC!$A:$A,0),MATCH(TEXT(JD$5,"yyyy-mm-dd"),CChC!$1:$1,0)),"")</f>
        <v>132493</v>
      </c>
      <c r="JE18" s="237">
        <f>+IFERROR(INDEX(CChC!$1:$1048576,MATCH(Chile!$B18,CChC!$A:$A,0),MATCH(TEXT(JE$5,"yyyy-mm-dd"),CChC!$1:$1,0)),"")</f>
        <v>121762</v>
      </c>
      <c r="JF18" s="237">
        <f>+IFERROR(INDEX(CChC!$1:$1048576,MATCH(Chile!$B18,CChC!$A:$A,0),MATCH(TEXT(JF$5,"yyyy-mm-dd"),CChC!$1:$1,0)),"")</f>
        <v>145032</v>
      </c>
      <c r="JG18" s="237">
        <f>+IFERROR(INDEX(CChC!$1:$1048576,MATCH(Chile!$B18,CChC!$A:$A,0),MATCH(TEXT(JG$5,"yyyy-mm-dd"),CChC!$1:$1,0)),"")</f>
        <v>110139</v>
      </c>
      <c r="JH18" s="237">
        <f>+IFERROR(INDEX(CChC!$1:$1048576,MATCH(Chile!$B18,CChC!$A:$A,0),MATCH(TEXT(JH$5,"yyyy-mm-dd"),CChC!$1:$1,0)),"")</f>
        <v>103014</v>
      </c>
      <c r="JI18" s="237">
        <f>+IFERROR(INDEX(CChC!$1:$1048576,MATCH(Chile!$B18,CChC!$A:$A,0),MATCH(TEXT(JI$5,"yyyy-mm-dd"),CChC!$1:$1,0)),"")</f>
        <v>66521</v>
      </c>
      <c r="JJ18" s="237">
        <f>+IFERROR(INDEX(CChC!$1:$1048576,MATCH(Chile!$B18,CChC!$A:$A,0),MATCH(TEXT(JJ$5,"yyyy-mm-dd"),CChC!$1:$1,0)),"")</f>
        <v>90653</v>
      </c>
      <c r="JK18" s="237">
        <f>+IFERROR(INDEX(CChC!$1:$1048576,MATCH(Chile!$B18,CChC!$A:$A,0),MATCH(TEXT(JK$5,"yyyy-mm-dd"),CChC!$1:$1,0)),"")</f>
        <v>103391</v>
      </c>
      <c r="JL18" s="237">
        <f>+IFERROR(INDEX(CChC!$1:$1048576,MATCH(Chile!$B18,CChC!$A:$A,0),MATCH(TEXT(JL$5,"yyyy-mm-dd"),CChC!$1:$1,0)),"")</f>
        <v>116859</v>
      </c>
      <c r="JM18" s="237">
        <f>+IFERROR(INDEX(CChC!$1:$1048576,MATCH(Chile!$B18,CChC!$A:$A,0),MATCH(TEXT(JM$5,"yyyy-mm-dd"),CChC!$1:$1,0)),"")</f>
        <v>132675</v>
      </c>
      <c r="JN18" s="237">
        <f>+IFERROR(INDEX(CChC!$1:$1048576,MATCH(Chile!$B18,CChC!$A:$A,0),MATCH(TEXT(JN$5,"yyyy-mm-dd"),CChC!$1:$1,0)),"")</f>
        <v>123728</v>
      </c>
      <c r="JO18" s="237">
        <f>+IFERROR(INDEX(CChC!$1:$1048576,MATCH(Chile!$B18,CChC!$A:$A,0),MATCH(TEXT(JO$5,"yyyy-mm-dd"),CChC!$1:$1,0)),"")</f>
        <v>137900</v>
      </c>
      <c r="JP18" s="251">
        <f t="shared" si="65"/>
        <v>115347.25</v>
      </c>
      <c r="JQ18" s="237">
        <f>+IFERROR(INDEX(CChC!$1:$1048576,MATCH(Chile!$B18,CChC!$A:$A,0),MATCH(TEXT(JQ$5,"yyyy-mm-dd"),CChC!$1:$1,0)),"")</f>
        <v>129537</v>
      </c>
      <c r="JR18" s="237">
        <f>+IFERROR(INDEX(CChC!$1:$1048576,MATCH(Chile!$B18,CChC!$A:$A,0),MATCH(TEXT(JR$5,"yyyy-mm-dd"),CChC!$1:$1,0)),"")</f>
        <v>121583</v>
      </c>
      <c r="JS18" s="237">
        <f>+IFERROR(INDEX(CChC!$1:$1048576,MATCH(Chile!$B18,CChC!$A:$A,0),MATCH(TEXT(JS$5,"yyyy-mm-dd"),CChC!$1:$1,0)),"")</f>
        <v>140732</v>
      </c>
      <c r="JT18" s="237">
        <f>+IFERROR(INDEX(CChC!$1:$1048576,MATCH(Chile!$B18,CChC!$A:$A,0),MATCH(TEXT(JT$5,"yyyy-mm-dd"),CChC!$1:$1,0)),"")</f>
        <v>140680</v>
      </c>
      <c r="JU18" s="237">
        <f>+IFERROR(INDEX(CChC!$1:$1048576,MATCH(Chile!$B18,CChC!$A:$A,0),MATCH(TEXT(JU$5,"yyyy-mm-dd"),CChC!$1:$1,0)),"")</f>
        <v>145678</v>
      </c>
      <c r="JV18" s="237">
        <f>+IFERROR(INDEX(CChC!$1:$1048576,MATCH(Chile!$B18,CChC!$A:$A,0),MATCH(TEXT(JV$5,"yyyy-mm-dd"),CChC!$1:$1,0)),"")</f>
        <v>141077</v>
      </c>
      <c r="JW18" s="237">
        <f>+IFERROR(INDEX(CChC!$1:$1048576,MATCH(Chile!$B18,CChC!$A:$A,0),MATCH(TEXT(JW$5,"yyyy-mm-dd"),CChC!$1:$1,0)),"")</f>
        <v>131995</v>
      </c>
      <c r="JX18" s="237">
        <f>+IFERROR(INDEX(CChC!$1:$1048576,MATCH(Chile!$B18,CChC!$A:$A,0),MATCH(TEXT(JX$5,"yyyy-mm-dd"),CChC!$1:$1,0)),"")</f>
        <v>138391</v>
      </c>
      <c r="JY18" s="237">
        <f>+IFERROR(INDEX(CChC!$1:$1048576,MATCH(Chile!$B18,CChC!$A:$A,0),MATCH(TEXT(JY$5,"yyyy-mm-dd"),CChC!$1:$1,0)),"")</f>
        <v>121945</v>
      </c>
      <c r="JZ18" s="237">
        <f>+IFERROR(INDEX(CChC!$1:$1048576,MATCH(Chile!$B18,CChC!$A:$A,0),MATCH(TEXT(JZ$5,"yyyy-mm-dd"),CChC!$1:$1,0)),"")</f>
        <v>136688</v>
      </c>
      <c r="KA18" s="237">
        <f>+IFERROR(INDEX(CChC!$1:$1048576,MATCH(Chile!$B18,CChC!$A:$A,0),MATCH(TEXT(KA$5,"yyyy-mm-dd"),CChC!$1:$1,0)),"")</f>
        <v>134859</v>
      </c>
      <c r="KB18" s="237">
        <f>+IFERROR(INDEX(CChC!$1:$1048576,MATCH(Chile!$B18,CChC!$A:$A,0),MATCH(TEXT(KB$5,"yyyy-mm-dd"),CChC!$1:$1,0)),"")</f>
        <v>127986</v>
      </c>
      <c r="KC18" s="251">
        <f t="shared" si="66"/>
        <v>134262.58333333334</v>
      </c>
      <c r="KD18" s="237">
        <f>+IFERROR(INDEX(CChC!$1:$1048576,MATCH(Chile!$B18,CChC!$A:$A,0),MATCH(TEXT(KD$5,"yyyy-mm-dd"),CChC!$1:$1,0)),"")</f>
        <v>119540</v>
      </c>
      <c r="KE18" s="237">
        <f>+IFERROR(INDEX(CChC!$1:$1048576,MATCH(Chile!$B18,CChC!$A:$A,0),MATCH(TEXT(KE$5,"yyyy-mm-dd"),CChC!$1:$1,0)),"")</f>
        <v>102125</v>
      </c>
      <c r="KF18" s="237">
        <f>+IFERROR(INDEX(CChC!$1:$1048576,MATCH(Chile!$B18,CChC!$A:$A,0),MATCH(TEXT(KF$5,"yyyy-mm-dd"),CChC!$1:$1,0)),"")</f>
        <v>133824</v>
      </c>
      <c r="KG18" s="237">
        <f>+IFERROR(INDEX(CChC!$1:$1048576,MATCH(Chile!$B18,CChC!$A:$A,0),MATCH(TEXT(KG$5,"yyyy-mm-dd"),CChC!$1:$1,0)),"")</f>
        <v>125466</v>
      </c>
      <c r="KH18" s="237">
        <f>+IFERROR(INDEX(CChC!$1:$1048576,MATCH(Chile!$B18,CChC!$A:$A,0),MATCH(TEXT(KH$5,"yyyy-mm-dd"),CChC!$1:$1,0)),"")</f>
        <v>93912</v>
      </c>
      <c r="KI18" s="237">
        <f>+IFERROR(INDEX(CChC!$1:$1048576,MATCH(Chile!$B18,CChC!$A:$A,0),MATCH(TEXT(KI$5,"yyyy-mm-dd"),CChC!$1:$1,0)),"")</f>
        <v>121937</v>
      </c>
      <c r="KJ18" s="237">
        <f>+IFERROR(INDEX(CChC!$1:$1048576,MATCH(Chile!$B18,CChC!$A:$A,0),MATCH(TEXT(KJ$5,"yyyy-mm-dd"),CChC!$1:$1,0)),"")</f>
        <v>91035</v>
      </c>
      <c r="KK18" s="237">
        <f>+IFERROR(INDEX(CChC!$1:$1048576,MATCH(Chile!$B18,CChC!$A:$A,0),MATCH(TEXT(KK$5,"yyyy-mm-dd"),CChC!$1:$1,0)),"")</f>
        <v>105548</v>
      </c>
      <c r="KL18" s="237">
        <f>+IFERROR(INDEX(CChC!$1:$1048576,MATCH(Chile!$B18,CChC!$A:$A,0),MATCH(TEXT(KL$5,"yyyy-mm-dd"),CChC!$1:$1,0)),"")</f>
        <v>80812</v>
      </c>
      <c r="KM18" s="237">
        <f>+IFERROR(INDEX(CChC!$1:$1048576,MATCH(Chile!$B18,CChC!$A:$A,0),MATCH(TEXT(KM$5,"yyyy-mm-dd"),CChC!$1:$1,0)),"")</f>
        <v>97372</v>
      </c>
      <c r="KN18" s="237">
        <f>+IFERROR(INDEX(CChC!$1:$1048576,MATCH(Chile!$B18,CChC!$A:$A,0),MATCH(TEXT(KN$5,"yyyy-mm-dd"),CChC!$1:$1,0)),"")</f>
        <v>119755</v>
      </c>
      <c r="KO18" s="237">
        <f>+IFERROR(INDEX(CChC!$1:$1048576,MATCH(Chile!$B18,CChC!$A:$A,0),MATCH(TEXT(KO$5,"yyyy-mm-dd"),CChC!$1:$1,0)),"")</f>
        <v>110393</v>
      </c>
      <c r="KP18" s="251">
        <f t="shared" si="67"/>
        <v>108476.58333333333</v>
      </c>
      <c r="KQ18" s="237">
        <f>+IFERROR(INDEX(CChC!$1:$1048576,MATCH(Chile!$B18,CChC!$A:$A,0),MATCH(TEXT(KQ$5,"yyyy-mm-dd"),CChC!$1:$1,0)),"")</f>
        <v>122715</v>
      </c>
      <c r="KR18" s="237">
        <f>+IFERROR(INDEX(CChC!$1:$1048576,MATCH(Chile!$B18,CChC!$A:$A,0),MATCH(TEXT(KR$5,"yyyy-mm-dd"),CChC!$1:$1,0)),"")</f>
        <v>114366</v>
      </c>
      <c r="KS18" s="237">
        <f>+IFERROR(INDEX(CChC!$1:$1048576,MATCH(Chile!$B18,CChC!$A:$A,0),MATCH(TEXT(KS$5,"yyyy-mm-dd"),CChC!$1:$1,0)),"")</f>
        <v>125270</v>
      </c>
      <c r="KT18" s="237">
        <f>+IFERROR(INDEX(CChC!$1:$1048576,MATCH(Chile!$B18,CChC!$A:$A,0),MATCH(TEXT(KT$5,"yyyy-mm-dd"),CChC!$1:$1,0)),"")</f>
        <v>117798</v>
      </c>
      <c r="KU18" s="237">
        <f>+IFERROR(INDEX(CChC!$1:$1048576,MATCH(Chile!$B18,CChC!$A:$A,0),MATCH(TEXT(KU$5,"yyyy-mm-dd"),CChC!$1:$1,0)),"")</f>
        <v>138155</v>
      </c>
      <c r="KV18" s="237">
        <f>+IFERROR(INDEX(CChC!$1:$1048576,MATCH(Chile!$B18,CChC!$A:$A,0),MATCH(TEXT(KV$5,"yyyy-mm-dd"),CChC!$1:$1,0)),"")</f>
        <v>120723</v>
      </c>
      <c r="KW18" s="237">
        <f>+IFERROR(INDEX(CChC!$1:$1048576,MATCH(Chile!$B18,CChC!$A:$A,0),MATCH(TEXT(KW$5,"yyyy-mm-dd"),CChC!$1:$1,0)),"")</f>
        <v>137137</v>
      </c>
      <c r="KX18" s="237">
        <f>+IFERROR(INDEX(CChC!$1:$1048576,MATCH(Chile!$B18,CChC!$A:$A,0),MATCH(TEXT(KX$5,"yyyy-mm-dd"),CChC!$1:$1,0)),"")</f>
        <v>130439</v>
      </c>
      <c r="KY18" s="237">
        <f>+IFERROR(INDEX(CChC!$1:$1048576,MATCH(Chile!$B18,CChC!$A:$A,0),MATCH(TEXT(KY$5,"yyyy-mm-dd"),CChC!$1:$1,0)),"")</f>
        <v>98897</v>
      </c>
      <c r="KZ18" s="237">
        <f>+IFERROR(INDEX(CChC!$1:$1048576,MATCH(Chile!$B18,CChC!$A:$A,0),MATCH(TEXT(KZ$5,"yyyy-mm-dd"),CChC!$1:$1,0)),"")</f>
        <v>109645</v>
      </c>
      <c r="LA18" s="237">
        <f>+IFERROR(INDEX(CChC!$1:$1048576,MATCH(Chile!$B18,CChC!$A:$A,0),MATCH(TEXT(LA$5,"yyyy-mm-dd"),CChC!$1:$1,0)),"")</f>
        <v>135946</v>
      </c>
      <c r="LB18" s="237">
        <f>+IFERROR(INDEX(CChC!$1:$1048576,MATCH(Chile!$B18,CChC!$A:$A,0),MATCH(TEXT(LB$5,"yyyy-mm-dd"),CChC!$1:$1,0)),"")</f>
        <v>109468</v>
      </c>
      <c r="LC18" s="251">
        <f t="shared" si="69"/>
        <v>121713.25</v>
      </c>
      <c r="LD18" s="237">
        <f>+IFERROR(INDEX(CChC!$1:$1048576,MATCH(Chile!$B18,CChC!$A:$A,0),MATCH(TEXT(LD$5,"yyyy-mm-dd"),CChC!$1:$1,0)),"")</f>
        <v>115212</v>
      </c>
      <c r="LE18" s="237">
        <f>+IFERROR(INDEX(CChC!$1:$1048576,MATCH(Chile!$B18,CChC!$A:$A,0),MATCH(TEXT(LE$5,"yyyy-mm-dd"),CChC!$1:$1,0)),"")</f>
        <v>104618</v>
      </c>
      <c r="LF18" s="237">
        <f>+IFERROR(INDEX(CChC!$1:$1048576,MATCH(Chile!$B18,CChC!$A:$A,0),MATCH(TEXT(LF$5,"yyyy-mm-dd"),CChC!$1:$1,0)),"")</f>
        <v>112460</v>
      </c>
      <c r="LG18" s="237">
        <f>+IFERROR(INDEX(CChC!$1:$1048576,MATCH(Chile!$B18,CChC!$A:$A,0),MATCH(TEXT(LG$5,"yyyy-mm-dd"),CChC!$1:$1,0)),"")</f>
        <v>111142</v>
      </c>
      <c r="LH18" s="237">
        <f>+IFERROR(INDEX(CChC!$1:$1048576,MATCH(Chile!$B18,CChC!$A:$A,0),MATCH(TEXT(LH$5,"yyyy-mm-dd"),CChC!$1:$1,0)),"")</f>
        <v>118319</v>
      </c>
      <c r="LI18" s="237">
        <f>+IFERROR(INDEX(CChC!$1:$1048576,MATCH(Chile!$B18,CChC!$A:$A,0),MATCH(TEXT(LI$5,"yyyy-mm-dd"),CChC!$1:$1,0)),"")</f>
        <v>95601</v>
      </c>
      <c r="LJ18" s="237">
        <f>+IFERROR(INDEX(CChC!$1:$1048576,MATCH(Chile!$B18,CChC!$A:$A,0),MATCH(TEXT(LJ$5,"yyyy-mm-dd"),CChC!$1:$1,0)),"")</f>
        <v>77380</v>
      </c>
      <c r="LK18" s="237">
        <f>+IFERROR(INDEX(CChC!$1:$1048576,MATCH(Chile!$B18,CChC!$A:$A,0),MATCH(TEXT(LK$5,"yyyy-mm-dd"),CChC!$1:$1,0)),"")</f>
        <v>111156</v>
      </c>
      <c r="LL18" s="237">
        <f>+IFERROR(INDEX(CChC!$1:$1048576,MATCH(Chile!$B18,CChC!$A:$A,0),MATCH(TEXT(LL$5,"yyyy-mm-dd"),CChC!$1:$1,0)),"")</f>
        <v>80829</v>
      </c>
      <c r="LM18" s="237">
        <f>+IFERROR(INDEX(CChC!$1:$1048576,MATCH(Chile!$B18,CChC!$A:$A,0),MATCH(TEXT(LM$5,"yyyy-mm-dd"),CChC!$1:$1,0)),"")</f>
        <v>63822</v>
      </c>
      <c r="LN18" s="237">
        <f>+IFERROR(INDEX(CChC!$1:$1048576,MATCH(Chile!$B18,CChC!$A:$A,0),MATCH(TEXT(LN$5,"yyyy-mm-dd"),CChC!$1:$1,0)),"")</f>
        <v>56065</v>
      </c>
      <c r="LO18" s="237">
        <f>+IFERROR(INDEX(CChC!$1:$1048576,MATCH(Chile!$B18,CChC!$A:$A,0),MATCH(TEXT(LO$5,"yyyy-mm-dd"),CChC!$1:$1,0)),"")</f>
        <v>60720</v>
      </c>
      <c r="LP18" s="251">
        <f t="shared" si="68"/>
        <v>92277</v>
      </c>
      <c r="LQ18" s="245">
        <f>+IFERROR(INDEX(CChC!$1:$1048576,MATCH(Chile!$B18,CChC!$A:$A,0),MATCH(TEXT(LQ$5,"yyyy-mm-dd"),CChC!$1:$1,0)),"")</f>
        <v>57144</v>
      </c>
      <c r="LR18" s="245">
        <f>+IFERROR(INDEX(CChC!$1:$1048576,MATCH(Chile!$B18,CChC!$A:$A,0),MATCH(TEXT(LR$5,"yyyy-mm-dd"),CChC!$1:$1,0)),"")</f>
        <v>62652</v>
      </c>
      <c r="LS18" s="245">
        <f>+IFERROR(INDEX(CChC!$1:$1048576,MATCH(Chile!$B18,CChC!$A:$A,0),MATCH(TEXT(LS$5,"yyyy-mm-dd"),CChC!$1:$1,0)),"")</f>
        <v>71460</v>
      </c>
      <c r="LT18" s="245">
        <f>+IFERROR(INDEX(CChC!$1:$1048576,MATCH(Chile!$B18,CChC!$A:$A,0),MATCH(TEXT(LT$5,"yyyy-mm-dd"),CChC!$1:$1,0)),"")</f>
        <v>68350</v>
      </c>
      <c r="LU18" s="245">
        <f>+IFERROR(INDEX(CChC!$1:$1048576,MATCH(Chile!$B18,CChC!$A:$A,0),MATCH(TEXT(LU$5,"yyyy-mm-dd"),CChC!$1:$1,0)),"")</f>
        <v>70302</v>
      </c>
      <c r="LV18" s="245">
        <f>+IFERROR(INDEX(CChC!$1:$1048576,MATCH(Chile!$B18,CChC!$A:$A,0),MATCH(TEXT(LV$5,"yyyy-mm-dd"),CChC!$1:$1,0)),"")</f>
        <v>72416</v>
      </c>
      <c r="LW18" s="245">
        <f>+IFERROR(INDEX(CChC!$1:$1048576,MATCH(Chile!$B18,CChC!$A:$A,0),MATCH(TEXT(LW$5,"yyyy-mm-dd"),CChC!$1:$1,0)),"")</f>
        <v>66255</v>
      </c>
      <c r="LX18" s="245">
        <f>+IFERROR(INDEX(CChC!$1:$1048576,MATCH(Chile!$B18,CChC!$A:$A,0),MATCH(TEXT(LX$5,"yyyy-mm-dd"),CChC!$1:$1,0)),"")</f>
        <v>55723</v>
      </c>
      <c r="LY18" s="245">
        <f>+IFERROR(INDEX(CChC!$1:$1048576,MATCH(Chile!$B18,CChC!$A:$A,0),MATCH(TEXT(LY$5,"yyyy-mm-dd"),CChC!$1:$1,0)),"")</f>
        <v>49805</v>
      </c>
      <c r="LZ18" s="245">
        <f>+IFERROR(INDEX(CChC!$1:$1048576,MATCH(Chile!$B18,CChC!$A:$A,0),MATCH(TEXT(LZ$5,"yyyy-mm-dd"),CChC!$1:$1,0)),"")</f>
        <v>69408</v>
      </c>
      <c r="MA18" s="245">
        <f>+IFERROR(INDEX(CChC!$1:$1048576,MATCH(Chile!$B18,CChC!$A:$A,0),MATCH(TEXT(MA$5,"yyyy-mm-dd"),CChC!$1:$1,0)),"")</f>
        <v>65874</v>
      </c>
      <c r="MB18" s="245">
        <f>+IFERROR(INDEX(CChC!$1:$1048576,MATCH(Chile!$B18,CChC!$A:$A,0),MATCH(TEXT(MB$5,"yyyy-mm-dd"),CChC!$1:$1,0)),"")</f>
        <v>67132</v>
      </c>
      <c r="MC18" s="251">
        <f t="shared" si="70"/>
        <v>64710.083333333336</v>
      </c>
      <c r="MD18" s="245">
        <f>+IFERROR(INDEX(CChC!$1:$1048576,MATCH(Chile!$B18,CChC!$A:$A,0),MATCH(TEXT(MD$5,"yyyy-mm-dd"),CChC!$1:$1,0)),"")</f>
        <v>67674</v>
      </c>
      <c r="ME18" s="245">
        <f>+IFERROR(INDEX(CChC!$1:$1048576,MATCH(Chile!$B18,CChC!$A:$A,0),MATCH(TEXT(ME$5,"yyyy-mm-dd"),CChC!$1:$1,0)),"")</f>
        <v>61914</v>
      </c>
      <c r="MF18" s="245">
        <f>+IFERROR(INDEX(CChC!$1:$1048576,MATCH(Chile!$B18,CChC!$A:$A,0),MATCH(TEXT(MF$5,"yyyy-mm-dd"),CChC!$1:$1,0)),"")</f>
        <v>0</v>
      </c>
      <c r="MG18" s="245" t="str">
        <f>+IFERROR(INDEX(CChC!$1:$1048576,MATCH(Chile!$B18,CChC!$A:$A,0),MATCH(TEXT(MG$5,"yyyy-mm-dd"),CChC!$1:$1,0)),"")</f>
        <v/>
      </c>
      <c r="MH18" s="245" t="str">
        <f>+IFERROR(INDEX(CChC!$1:$1048576,MATCH(Chile!$B18,CChC!$A:$A,0),MATCH(TEXT(MH$5,"yyyy-mm-dd"),CChC!$1:$1,0)),"")</f>
        <v/>
      </c>
      <c r="MI18" s="245" t="str">
        <f>+IFERROR(INDEX(CChC!$1:$1048576,MATCH(Chile!$B18,CChC!$A:$A,0),MATCH(TEXT(MI$5,"yyyy-mm-dd"),CChC!$1:$1,0)),"")</f>
        <v/>
      </c>
      <c r="MJ18" s="245" t="str">
        <f>+IFERROR(INDEX(CChC!$1:$1048576,MATCH(Chile!$B18,CChC!$A:$A,0),MATCH(TEXT(MJ$5,"yyyy-mm-dd"),CChC!$1:$1,0)),"")</f>
        <v/>
      </c>
      <c r="MK18" s="245" t="str">
        <f>+IFERROR(INDEX(CChC!$1:$1048576,MATCH(Chile!$B18,CChC!$A:$A,0),MATCH(TEXT(MK$5,"yyyy-mm-dd"),CChC!$1:$1,0)),"")</f>
        <v/>
      </c>
      <c r="ML18" s="245" t="str">
        <f>+IFERROR(INDEX(CChC!$1:$1048576,MATCH(Chile!$B18,CChC!$A:$A,0),MATCH(TEXT(ML$5,"yyyy-mm-dd"),CChC!$1:$1,0)),"")</f>
        <v/>
      </c>
      <c r="MM18" s="245" t="str">
        <f>+IFERROR(INDEX(CChC!$1:$1048576,MATCH(Chile!$B18,CChC!$A:$A,0),MATCH(TEXT(MM$5,"yyyy-mm-dd"),CChC!$1:$1,0)),"")</f>
        <v/>
      </c>
      <c r="MN18" s="245" t="str">
        <f>+IFERROR(INDEX(CChC!$1:$1048576,MATCH(Chile!$B18,CChC!$A:$A,0),MATCH(TEXT(MN$5,"yyyy-mm-dd"),CChC!$1:$1,0)),"")</f>
        <v/>
      </c>
      <c r="MO18" s="245" t="str">
        <f>+IFERROR(INDEX(CChC!$1:$1048576,MATCH(Chile!$B18,CChC!$A:$A,0),MATCH(TEXT(MO$5,"yyyy-mm-dd"),CChC!$1:$1,0)),"")</f>
        <v/>
      </c>
      <c r="MP18" s="251">
        <f t="shared" si="44"/>
        <v>43196</v>
      </c>
    </row>
    <row r="19" spans="1:354" outlineLevel="1">
      <c r="B19" s="120" t="s">
        <v>878</v>
      </c>
      <c r="C19" s="173" t="s">
        <v>497</v>
      </c>
      <c r="P19" s="246" t="str">
        <f t="shared" si="45"/>
        <v/>
      </c>
      <c r="AC19" s="246" t="str">
        <f t="shared" si="46"/>
        <v/>
      </c>
      <c r="AP19" s="246" t="str">
        <f t="shared" si="47"/>
        <v/>
      </c>
      <c r="BC19" s="246" t="str">
        <f t="shared" si="48"/>
        <v/>
      </c>
      <c r="BP19" s="246" t="str">
        <f t="shared" si="49"/>
        <v/>
      </c>
      <c r="CC19" s="246" t="str">
        <f t="shared" si="50"/>
        <v/>
      </c>
      <c r="CP19" s="246" t="str">
        <f t="shared" si="51"/>
        <v/>
      </c>
      <c r="DC19" s="246" t="str">
        <f t="shared" si="52"/>
        <v/>
      </c>
      <c r="DP19" s="246" t="str">
        <f t="shared" si="53"/>
        <v/>
      </c>
      <c r="EC19" s="246" t="str">
        <f t="shared" si="54"/>
        <v/>
      </c>
      <c r="EP19" s="246" t="str">
        <f t="shared" si="55"/>
        <v/>
      </c>
      <c r="FC19" s="246" t="str">
        <f t="shared" si="56"/>
        <v/>
      </c>
      <c r="FP19" s="246" t="str">
        <f t="shared" si="57"/>
        <v/>
      </c>
      <c r="GC19" s="246" t="str">
        <f t="shared" si="58"/>
        <v/>
      </c>
      <c r="GP19" s="246" t="str">
        <f t="shared" si="59"/>
        <v/>
      </c>
      <c r="HC19" s="246" t="str">
        <f t="shared" si="60"/>
        <v/>
      </c>
      <c r="HP19" s="246" t="str">
        <f t="shared" si="61"/>
        <v/>
      </c>
      <c r="IC19" s="246" t="str">
        <f t="shared" si="62"/>
        <v/>
      </c>
      <c r="IP19" s="246" t="str">
        <f t="shared" si="63"/>
        <v/>
      </c>
      <c r="IQ19" s="245">
        <v>97.98</v>
      </c>
      <c r="IR19" s="245">
        <v>98.89</v>
      </c>
      <c r="IS19" s="245">
        <v>99.28</v>
      </c>
      <c r="IT19" s="245">
        <v>99.14</v>
      </c>
      <c r="IU19" s="245">
        <v>99.92</v>
      </c>
      <c r="IV19" s="245">
        <v>99.76</v>
      </c>
      <c r="IW19" s="245">
        <v>100.16</v>
      </c>
      <c r="IX19" s="245">
        <v>99.98</v>
      </c>
      <c r="IY19" s="245">
        <v>100.01</v>
      </c>
      <c r="IZ19" s="245">
        <v>100.32</v>
      </c>
      <c r="JA19" s="245">
        <v>101.89</v>
      </c>
      <c r="JB19" s="245">
        <v>102.65</v>
      </c>
      <c r="JC19" s="246">
        <f t="shared" si="64"/>
        <v>99.998333333333349</v>
      </c>
      <c r="JD19" s="245">
        <v>104.39</v>
      </c>
      <c r="JE19" s="245">
        <v>104.68</v>
      </c>
      <c r="JF19" s="245">
        <v>105.22</v>
      </c>
      <c r="JG19" s="245">
        <v>104.89</v>
      </c>
      <c r="JH19" s="245">
        <v>104.89</v>
      </c>
      <c r="JI19" s="245">
        <v>103.87</v>
      </c>
      <c r="JJ19" s="245">
        <v>105.93</v>
      </c>
      <c r="JK19" s="245">
        <v>105.76</v>
      </c>
      <c r="JL19" s="245">
        <v>106.42</v>
      </c>
      <c r="JM19" s="245">
        <v>108.41</v>
      </c>
      <c r="JN19" s="245">
        <v>108.25</v>
      </c>
      <c r="JO19" s="245">
        <v>109.87</v>
      </c>
      <c r="JP19" s="246">
        <f t="shared" si="65"/>
        <v>106.04833333333333</v>
      </c>
      <c r="JQ19" s="245">
        <v>112.23</v>
      </c>
      <c r="JR19" s="245">
        <v>115.07</v>
      </c>
      <c r="JS19" s="245">
        <v>117.23</v>
      </c>
      <c r="JT19" s="245">
        <v>119.95</v>
      </c>
      <c r="JU19" s="245">
        <v>121.28</v>
      </c>
      <c r="JV19" s="245">
        <v>125.86</v>
      </c>
      <c r="JW19" s="245">
        <v>129.94</v>
      </c>
      <c r="JX19" s="245">
        <v>132.27000000000001</v>
      </c>
      <c r="JY19" s="245">
        <v>135.34</v>
      </c>
      <c r="JZ19" s="245">
        <v>139.74</v>
      </c>
      <c r="KA19" s="245">
        <v>142.31</v>
      </c>
      <c r="KB19" s="245">
        <v>144.63</v>
      </c>
      <c r="KC19" s="246">
        <f t="shared" si="66"/>
        <v>127.9875</v>
      </c>
      <c r="KD19" s="245">
        <v>146.27000000000001</v>
      </c>
      <c r="KE19" s="245">
        <v>147.36000000000001</v>
      </c>
      <c r="KF19" s="245">
        <v>150.82</v>
      </c>
      <c r="KG19" s="245">
        <v>155</v>
      </c>
      <c r="KH19" s="245">
        <v>158.51</v>
      </c>
      <c r="KI19" s="245">
        <v>159.71</v>
      </c>
      <c r="KJ19" s="245">
        <v>163.80000000000001</v>
      </c>
      <c r="KK19" s="245">
        <v>163.79</v>
      </c>
      <c r="KL19" s="245">
        <v>163.98</v>
      </c>
      <c r="KM19" s="245">
        <v>163.22999999999999</v>
      </c>
      <c r="KN19" s="245">
        <v>164.88</v>
      </c>
      <c r="KO19" s="245">
        <v>163.4</v>
      </c>
      <c r="KP19" s="246">
        <f t="shared" si="67"/>
        <v>158.39583333333334</v>
      </c>
      <c r="KQ19" s="245">
        <v>161.31</v>
      </c>
      <c r="KR19" s="245">
        <v>159.19</v>
      </c>
      <c r="KS19" s="245">
        <v>156.93</v>
      </c>
      <c r="KT19" s="245">
        <v>155.86000000000001</v>
      </c>
      <c r="KU19" s="245">
        <v>154.36000000000001</v>
      </c>
      <c r="KV19" s="245">
        <v>154.19999999999999</v>
      </c>
      <c r="KW19" s="245">
        <v>157.91999999999999</v>
      </c>
      <c r="KX19" s="245">
        <v>158.34</v>
      </c>
      <c r="KY19" s="245">
        <v>158.47999999999999</v>
      </c>
      <c r="KZ19" s="245">
        <v>160.22</v>
      </c>
      <c r="LA19" s="245">
        <v>158.59</v>
      </c>
      <c r="LB19" s="245">
        <v>158.65</v>
      </c>
      <c r="LC19" s="246">
        <f t="shared" si="69"/>
        <v>157.83750000000001</v>
      </c>
      <c r="LD19" s="245">
        <v>159.53</v>
      </c>
      <c r="LE19" s="245">
        <v>160.77000000000001</v>
      </c>
      <c r="LF19" s="245">
        <v>164.48</v>
      </c>
      <c r="LG19" s="245">
        <v>164.78</v>
      </c>
      <c r="LH19" s="245">
        <v>163.51</v>
      </c>
      <c r="LI19" s="245">
        <v>163.52000000000001</v>
      </c>
      <c r="LJ19" s="245">
        <v>164.06</v>
      </c>
      <c r="LK19" s="245">
        <v>162.61000000000001</v>
      </c>
      <c r="LL19" s="245">
        <v>160.69</v>
      </c>
      <c r="LM19" s="245">
        <v>162.25</v>
      </c>
      <c r="LN19" s="245">
        <v>163.82</v>
      </c>
      <c r="LO19" s="245">
        <v>164.54</v>
      </c>
      <c r="LP19" s="246">
        <f t="shared" si="68"/>
        <v>162.87999999999997</v>
      </c>
      <c r="LQ19" s="245">
        <v>166.02</v>
      </c>
      <c r="LR19" s="245">
        <v>166.53</v>
      </c>
      <c r="LS19" s="245">
        <v>165.7</v>
      </c>
      <c r="LT19" s="245">
        <v>166.42</v>
      </c>
      <c r="LU19" s="245">
        <v>166.85</v>
      </c>
      <c r="LV19" s="245">
        <v>167.25</v>
      </c>
      <c r="LW19" s="245">
        <v>167.12</v>
      </c>
      <c r="LX19" s="245">
        <v>167.96</v>
      </c>
      <c r="LY19" s="245">
        <v>168.56</v>
      </c>
      <c r="MC19" s="246">
        <f t="shared" si="70"/>
        <v>166.93444444444444</v>
      </c>
      <c r="MP19" s="246" t="str">
        <f t="shared" si="44"/>
        <v/>
      </c>
    </row>
    <row r="20" spans="1:354" hidden="1" outlineLevel="2">
      <c r="C20" s="172" t="s">
        <v>465</v>
      </c>
      <c r="P20" s="246" t="str">
        <f t="shared" si="45"/>
        <v/>
      </c>
      <c r="AC20" s="246" t="str">
        <f t="shared" si="46"/>
        <v/>
      </c>
      <c r="AP20" s="246" t="str">
        <f t="shared" si="47"/>
        <v/>
      </c>
      <c r="BC20" s="246" t="str">
        <f t="shared" si="48"/>
        <v/>
      </c>
      <c r="BP20" s="246" t="str">
        <f t="shared" si="49"/>
        <v/>
      </c>
      <c r="CC20" s="246" t="str">
        <f t="shared" si="50"/>
        <v/>
      </c>
      <c r="CP20" s="246" t="str">
        <f t="shared" si="51"/>
        <v/>
      </c>
      <c r="DC20" s="246" t="str">
        <f t="shared" si="52"/>
        <v/>
      </c>
      <c r="DP20" s="246" t="str">
        <f t="shared" si="53"/>
        <v/>
      </c>
      <c r="EC20" s="246" t="str">
        <f t="shared" si="54"/>
        <v/>
      </c>
      <c r="EP20" s="246" t="str">
        <f t="shared" si="55"/>
        <v/>
      </c>
      <c r="FC20" s="246" t="str">
        <f t="shared" si="56"/>
        <v/>
      </c>
      <c r="FP20" s="246" t="str">
        <f t="shared" si="57"/>
        <v/>
      </c>
      <c r="GC20" s="246" t="str">
        <f t="shared" si="58"/>
        <v/>
      </c>
      <c r="GP20" s="246" t="str">
        <f t="shared" si="59"/>
        <v/>
      </c>
      <c r="HC20" s="246" t="str">
        <f t="shared" si="60"/>
        <v/>
      </c>
      <c r="HP20" s="246" t="str">
        <f t="shared" si="61"/>
        <v/>
      </c>
      <c r="IC20" s="246" t="str">
        <f t="shared" si="62"/>
        <v/>
      </c>
      <c r="IP20" s="246" t="str">
        <f t="shared" si="63"/>
        <v/>
      </c>
      <c r="IQ20" s="245">
        <v>98.32</v>
      </c>
      <c r="IR20" s="245">
        <v>98.8</v>
      </c>
      <c r="IS20" s="245">
        <v>99.15</v>
      </c>
      <c r="IT20" s="245">
        <v>98.88</v>
      </c>
      <c r="IU20" s="245">
        <v>99.56</v>
      </c>
      <c r="IV20" s="245">
        <v>99.51</v>
      </c>
      <c r="IW20" s="245">
        <v>99.82</v>
      </c>
      <c r="IX20" s="245">
        <v>99.69</v>
      </c>
      <c r="IY20" s="245">
        <v>100.05</v>
      </c>
      <c r="IZ20" s="245">
        <v>100.99</v>
      </c>
      <c r="JA20" s="245">
        <v>102.32</v>
      </c>
      <c r="JB20" s="245">
        <v>102.91</v>
      </c>
      <c r="JC20" s="246">
        <f t="shared" si="64"/>
        <v>100</v>
      </c>
      <c r="JD20" s="245">
        <v>104.69</v>
      </c>
      <c r="JE20" s="245">
        <v>104.77</v>
      </c>
      <c r="JF20" s="245">
        <v>105.34</v>
      </c>
      <c r="JG20" s="245">
        <v>105.76</v>
      </c>
      <c r="JH20" s="245">
        <v>106.29</v>
      </c>
      <c r="JI20" s="245">
        <v>105.1</v>
      </c>
      <c r="JJ20" s="245">
        <v>107.2</v>
      </c>
      <c r="JK20" s="245">
        <v>106.61</v>
      </c>
      <c r="JL20" s="245">
        <v>107.53</v>
      </c>
      <c r="JM20" s="245">
        <v>109.9</v>
      </c>
      <c r="JN20" s="245">
        <v>109.54</v>
      </c>
      <c r="JO20" s="245">
        <v>111.07</v>
      </c>
      <c r="JP20" s="246">
        <f t="shared" si="65"/>
        <v>106.98333333333333</v>
      </c>
      <c r="JQ20" s="245">
        <v>112.94</v>
      </c>
      <c r="JR20" s="245">
        <v>116.29</v>
      </c>
      <c r="JS20" s="245">
        <v>118.54</v>
      </c>
      <c r="JT20" s="245">
        <v>121.06</v>
      </c>
      <c r="JU20" s="245">
        <v>122.2</v>
      </c>
      <c r="JV20" s="245">
        <v>126.4</v>
      </c>
      <c r="JW20" s="245">
        <v>130.91</v>
      </c>
      <c r="JX20" s="245">
        <v>133.09</v>
      </c>
      <c r="JY20" s="245">
        <v>136.96</v>
      </c>
      <c r="JZ20" s="245">
        <v>141.5</v>
      </c>
      <c r="KA20" s="245">
        <v>143.59</v>
      </c>
      <c r="KB20" s="245">
        <v>145.81</v>
      </c>
      <c r="KC20" s="246">
        <f t="shared" si="66"/>
        <v>129.10749999999999</v>
      </c>
      <c r="KD20" s="245">
        <v>148.88</v>
      </c>
      <c r="KE20" s="245">
        <v>150.02000000000001</v>
      </c>
      <c r="KF20" s="245">
        <v>151.84</v>
      </c>
      <c r="KG20" s="245">
        <v>154.66999999999999</v>
      </c>
      <c r="KH20" s="245">
        <v>157.56</v>
      </c>
      <c r="KI20" s="245">
        <v>159.87</v>
      </c>
      <c r="KJ20" s="245">
        <v>165.31</v>
      </c>
      <c r="KK20" s="245">
        <v>164.77</v>
      </c>
      <c r="KL20" s="245">
        <v>165.58</v>
      </c>
      <c r="KM20" s="245">
        <v>165.48</v>
      </c>
      <c r="KN20" s="245">
        <v>167.13</v>
      </c>
      <c r="KO20" s="245">
        <v>166.07</v>
      </c>
      <c r="KP20" s="246">
        <f t="shared" si="67"/>
        <v>159.76500000000001</v>
      </c>
      <c r="KQ20" s="245">
        <v>164.57</v>
      </c>
      <c r="KR20" s="245">
        <v>161.78</v>
      </c>
      <c r="KS20" s="245">
        <v>159.77000000000001</v>
      </c>
      <c r="KT20" s="245">
        <v>159.38</v>
      </c>
      <c r="KU20" s="245">
        <v>158.44999999999999</v>
      </c>
      <c r="KV20" s="245">
        <v>158.13999999999999</v>
      </c>
      <c r="KW20" s="245">
        <v>161.79</v>
      </c>
      <c r="KX20" s="245">
        <v>160.81</v>
      </c>
      <c r="KY20" s="245">
        <v>160.88999999999999</v>
      </c>
      <c r="KZ20" s="245">
        <v>162.55000000000001</v>
      </c>
      <c r="LA20" s="245">
        <v>160.72999999999999</v>
      </c>
      <c r="LB20" s="245">
        <v>161.65</v>
      </c>
      <c r="LC20" s="246">
        <f t="shared" si="69"/>
        <v>160.87583333333333</v>
      </c>
      <c r="LD20" s="245">
        <v>162.57</v>
      </c>
      <c r="LE20" s="245">
        <v>163.22</v>
      </c>
      <c r="LF20" s="245">
        <v>166.01</v>
      </c>
      <c r="LG20" s="245">
        <v>166.54</v>
      </c>
      <c r="LH20" s="245">
        <v>165.95</v>
      </c>
      <c r="LI20" s="245">
        <v>166.71</v>
      </c>
      <c r="LJ20" s="245">
        <v>167.11</v>
      </c>
      <c r="LK20" s="245">
        <v>166.27</v>
      </c>
      <c r="LL20" s="245">
        <v>164.76</v>
      </c>
      <c r="LP20" s="246">
        <f t="shared" si="68"/>
        <v>165.46</v>
      </c>
      <c r="LQ20" s="245">
        <v>162.57</v>
      </c>
      <c r="LR20" s="245">
        <v>163.22</v>
      </c>
      <c r="LS20" s="245">
        <v>166.01</v>
      </c>
      <c r="LT20" s="245">
        <v>166.54</v>
      </c>
      <c r="LU20" s="245">
        <v>165.95</v>
      </c>
      <c r="LV20" s="245">
        <v>166.71</v>
      </c>
      <c r="LW20" s="245">
        <v>167.11</v>
      </c>
      <c r="LX20" s="245">
        <v>166.27</v>
      </c>
      <c r="LY20" s="245">
        <v>164.76</v>
      </c>
      <c r="MC20" s="246">
        <f t="shared" si="70"/>
        <v>165.46</v>
      </c>
      <c r="MD20" s="245">
        <v>162.57</v>
      </c>
      <c r="ME20" s="245">
        <v>163.22</v>
      </c>
      <c r="MF20" s="245">
        <v>166.01</v>
      </c>
      <c r="MG20" s="245">
        <v>166.54</v>
      </c>
      <c r="MH20" s="245">
        <v>165.95</v>
      </c>
      <c r="MI20" s="245">
        <v>166.71</v>
      </c>
      <c r="MJ20" s="245">
        <v>167.11</v>
      </c>
      <c r="MK20" s="245">
        <v>166.27</v>
      </c>
      <c r="ML20" s="245">
        <v>164.76</v>
      </c>
      <c r="MP20" s="246">
        <f t="shared" si="44"/>
        <v>165.46</v>
      </c>
    </row>
    <row r="21" spans="1:354" hidden="1" outlineLevel="2">
      <c r="C21" s="172" t="s">
        <v>466</v>
      </c>
      <c r="P21" s="246" t="str">
        <f t="shared" si="45"/>
        <v/>
      </c>
      <c r="AC21" s="246" t="str">
        <f t="shared" si="46"/>
        <v/>
      </c>
      <c r="AP21" s="246" t="str">
        <f t="shared" si="47"/>
        <v/>
      </c>
      <c r="BC21" s="246" t="str">
        <f t="shared" si="48"/>
        <v/>
      </c>
      <c r="BP21" s="246" t="str">
        <f t="shared" si="49"/>
        <v/>
      </c>
      <c r="CC21" s="246" t="str">
        <f t="shared" si="50"/>
        <v/>
      </c>
      <c r="CP21" s="246" t="str">
        <f t="shared" si="51"/>
        <v/>
      </c>
      <c r="DC21" s="246" t="str">
        <f t="shared" si="52"/>
        <v/>
      </c>
      <c r="DP21" s="246" t="str">
        <f t="shared" si="53"/>
        <v/>
      </c>
      <c r="EC21" s="246" t="str">
        <f t="shared" si="54"/>
        <v/>
      </c>
      <c r="EP21" s="246" t="str">
        <f t="shared" si="55"/>
        <v/>
      </c>
      <c r="FC21" s="246" t="str">
        <f t="shared" si="56"/>
        <v/>
      </c>
      <c r="FP21" s="246" t="str">
        <f t="shared" si="57"/>
        <v/>
      </c>
      <c r="GC21" s="246" t="str">
        <f t="shared" si="58"/>
        <v/>
      </c>
      <c r="GP21" s="246" t="str">
        <f t="shared" si="59"/>
        <v/>
      </c>
      <c r="HC21" s="246" t="str">
        <f t="shared" si="60"/>
        <v/>
      </c>
      <c r="HP21" s="246" t="str">
        <f t="shared" si="61"/>
        <v/>
      </c>
      <c r="IC21" s="246" t="str">
        <f t="shared" si="62"/>
        <v/>
      </c>
      <c r="IP21" s="246" t="str">
        <f t="shared" si="63"/>
        <v/>
      </c>
      <c r="IQ21" s="245">
        <v>97.31</v>
      </c>
      <c r="IR21" s="245">
        <v>98.43</v>
      </c>
      <c r="IS21" s="245">
        <v>98.75</v>
      </c>
      <c r="IT21" s="245">
        <v>99.2</v>
      </c>
      <c r="IU21" s="245">
        <v>99.81</v>
      </c>
      <c r="IV21" s="245">
        <v>99.86</v>
      </c>
      <c r="IW21" s="245">
        <v>100.71</v>
      </c>
      <c r="IX21" s="245">
        <v>100.52</v>
      </c>
      <c r="IY21" s="245">
        <v>100.24</v>
      </c>
      <c r="IZ21" s="245">
        <v>100.53</v>
      </c>
      <c r="JA21" s="245">
        <v>101.64</v>
      </c>
      <c r="JB21" s="245">
        <v>102.99</v>
      </c>
      <c r="JC21" s="246">
        <f t="shared" si="64"/>
        <v>99.999166666666667</v>
      </c>
      <c r="JD21" s="245">
        <v>104.15</v>
      </c>
      <c r="JE21" s="245">
        <v>104.39</v>
      </c>
      <c r="JF21" s="245">
        <v>104.88</v>
      </c>
      <c r="JG21" s="245">
        <v>104.03</v>
      </c>
      <c r="JH21" s="245">
        <v>103.74</v>
      </c>
      <c r="JI21" s="245">
        <v>102.35</v>
      </c>
      <c r="JJ21" s="245">
        <v>104.53</v>
      </c>
      <c r="JK21" s="245">
        <v>104.68</v>
      </c>
      <c r="JL21" s="245">
        <v>104.73</v>
      </c>
      <c r="JM21" s="245">
        <v>105.72</v>
      </c>
      <c r="JN21" s="245">
        <v>106.15</v>
      </c>
      <c r="JO21" s="245">
        <v>108.16</v>
      </c>
      <c r="JP21" s="246">
        <f t="shared" si="65"/>
        <v>104.79250000000002</v>
      </c>
      <c r="JQ21" s="245">
        <v>110.55</v>
      </c>
      <c r="JR21" s="245">
        <v>113.51</v>
      </c>
      <c r="JS21" s="245">
        <v>116.19</v>
      </c>
      <c r="JT21" s="245">
        <v>119.56</v>
      </c>
      <c r="JU21" s="245">
        <v>120.06</v>
      </c>
      <c r="JV21" s="245">
        <v>125</v>
      </c>
      <c r="JW21" s="245">
        <v>129.77000000000001</v>
      </c>
      <c r="JX21" s="245">
        <v>132.34</v>
      </c>
      <c r="JY21" s="245">
        <v>135.59</v>
      </c>
      <c r="JZ21" s="245">
        <v>140.88999999999999</v>
      </c>
      <c r="KA21" s="245">
        <v>144.55000000000001</v>
      </c>
      <c r="KB21" s="245">
        <v>146.44999999999999</v>
      </c>
      <c r="KC21" s="246">
        <f t="shared" si="66"/>
        <v>127.87166666666667</v>
      </c>
      <c r="KD21" s="245">
        <v>148.03</v>
      </c>
      <c r="KE21" s="245">
        <v>149.78</v>
      </c>
      <c r="KF21" s="245">
        <v>153.51</v>
      </c>
      <c r="KG21" s="245">
        <v>158.97</v>
      </c>
      <c r="KH21" s="245">
        <v>162.66</v>
      </c>
      <c r="KI21" s="245">
        <v>165.15</v>
      </c>
      <c r="KJ21" s="245">
        <v>167.47</v>
      </c>
      <c r="KK21" s="245">
        <v>169.75</v>
      </c>
      <c r="KL21" s="245">
        <v>168.43</v>
      </c>
      <c r="KM21" s="245">
        <v>167.04</v>
      </c>
      <c r="KN21" s="245">
        <v>168.22</v>
      </c>
      <c r="KO21" s="245">
        <v>165.91</v>
      </c>
      <c r="KP21" s="246">
        <f t="shared" si="67"/>
        <v>162.07666666666668</v>
      </c>
      <c r="KQ21" s="245">
        <v>163.21</v>
      </c>
      <c r="KR21" s="245">
        <v>162.4</v>
      </c>
      <c r="KS21" s="245">
        <v>159.74</v>
      </c>
      <c r="KT21" s="245">
        <v>158.66</v>
      </c>
      <c r="KU21" s="245">
        <v>157.03</v>
      </c>
      <c r="KV21" s="245">
        <v>155.91</v>
      </c>
      <c r="KW21" s="245">
        <v>158.61000000000001</v>
      </c>
      <c r="KX21" s="245">
        <v>160.37</v>
      </c>
      <c r="KY21" s="245">
        <v>161.01</v>
      </c>
      <c r="KZ21" s="245">
        <v>162.66</v>
      </c>
      <c r="LA21" s="245">
        <v>161.32</v>
      </c>
      <c r="LB21" s="245">
        <v>160.74</v>
      </c>
      <c r="LC21" s="246">
        <f t="shared" si="69"/>
        <v>160.13833333333332</v>
      </c>
      <c r="LD21" s="245">
        <v>160.65</v>
      </c>
      <c r="LE21" s="245">
        <v>163.29</v>
      </c>
      <c r="LF21" s="245">
        <v>166.25</v>
      </c>
      <c r="LG21" s="245">
        <v>166.86</v>
      </c>
      <c r="LH21" s="245">
        <v>164.58</v>
      </c>
      <c r="LI21" s="245">
        <v>164.6</v>
      </c>
      <c r="LJ21" s="245">
        <v>164.67</v>
      </c>
      <c r="LK21" s="245">
        <v>163.02000000000001</v>
      </c>
      <c r="LL21" s="245">
        <v>161.04</v>
      </c>
      <c r="LP21" s="246">
        <f t="shared" si="68"/>
        <v>163.88444444444445</v>
      </c>
      <c r="LQ21" s="245">
        <v>160.65</v>
      </c>
      <c r="LR21" s="245">
        <v>163.29</v>
      </c>
      <c r="LS21" s="245">
        <v>166.25</v>
      </c>
      <c r="LT21" s="245">
        <v>166.86</v>
      </c>
      <c r="LU21" s="245">
        <v>164.58</v>
      </c>
      <c r="LV21" s="245">
        <v>164.6</v>
      </c>
      <c r="LW21" s="245">
        <v>164.67</v>
      </c>
      <c r="LX21" s="245">
        <v>163.02000000000001</v>
      </c>
      <c r="LY21" s="245">
        <v>161.04</v>
      </c>
      <c r="MC21" s="246">
        <f t="shared" si="70"/>
        <v>163.88444444444445</v>
      </c>
      <c r="MD21" s="245">
        <v>160.65</v>
      </c>
      <c r="ME21" s="245">
        <v>163.29</v>
      </c>
      <c r="MF21" s="245">
        <v>166.25</v>
      </c>
      <c r="MG21" s="245">
        <v>166.86</v>
      </c>
      <c r="MH21" s="245">
        <v>164.58</v>
      </c>
      <c r="MI21" s="245">
        <v>164.6</v>
      </c>
      <c r="MJ21" s="245">
        <v>164.67</v>
      </c>
      <c r="MK21" s="245">
        <v>163.02000000000001</v>
      </c>
      <c r="ML21" s="245">
        <v>161.04</v>
      </c>
      <c r="MP21" s="246">
        <f t="shared" si="44"/>
        <v>163.88444444444445</v>
      </c>
    </row>
    <row r="22" spans="1:354" hidden="1" outlineLevel="2">
      <c r="C22" s="172" t="s">
        <v>467</v>
      </c>
      <c r="P22" s="246" t="str">
        <f t="shared" si="45"/>
        <v/>
      </c>
      <c r="AC22" s="246" t="str">
        <f t="shared" si="46"/>
        <v/>
      </c>
      <c r="AP22" s="246" t="str">
        <f t="shared" si="47"/>
        <v/>
      </c>
      <c r="BC22" s="246" t="str">
        <f t="shared" si="48"/>
        <v/>
      </c>
      <c r="BP22" s="246" t="str">
        <f t="shared" si="49"/>
        <v/>
      </c>
      <c r="CC22" s="246" t="str">
        <f t="shared" si="50"/>
        <v/>
      </c>
      <c r="CP22" s="246" t="str">
        <f t="shared" si="51"/>
        <v/>
      </c>
      <c r="DC22" s="246" t="str">
        <f t="shared" si="52"/>
        <v/>
      </c>
      <c r="DP22" s="246" t="str">
        <f t="shared" si="53"/>
        <v/>
      </c>
      <c r="EC22" s="246" t="str">
        <f t="shared" si="54"/>
        <v/>
      </c>
      <c r="EP22" s="246" t="str">
        <f t="shared" si="55"/>
        <v/>
      </c>
      <c r="FC22" s="246" t="str">
        <f t="shared" si="56"/>
        <v/>
      </c>
      <c r="FP22" s="246" t="str">
        <f t="shared" si="57"/>
        <v/>
      </c>
      <c r="GC22" s="246" t="str">
        <f t="shared" si="58"/>
        <v/>
      </c>
      <c r="GP22" s="246" t="str">
        <f t="shared" si="59"/>
        <v/>
      </c>
      <c r="HC22" s="246" t="str">
        <f t="shared" si="60"/>
        <v/>
      </c>
      <c r="HP22" s="246" t="str">
        <f t="shared" si="61"/>
        <v/>
      </c>
      <c r="IC22" s="246" t="str">
        <f t="shared" si="62"/>
        <v/>
      </c>
      <c r="IP22" s="246" t="str">
        <f t="shared" si="63"/>
        <v/>
      </c>
      <c r="IQ22" s="245">
        <v>98.15</v>
      </c>
      <c r="IR22" s="245">
        <v>99.21</v>
      </c>
      <c r="IS22" s="245">
        <v>99.67</v>
      </c>
      <c r="IT22" s="245">
        <v>99.26</v>
      </c>
      <c r="IU22" s="245">
        <v>100.22</v>
      </c>
      <c r="IV22" s="245">
        <v>99.86</v>
      </c>
      <c r="IW22" s="245">
        <v>100.07</v>
      </c>
      <c r="IX22" s="245">
        <v>99.86</v>
      </c>
      <c r="IY22" s="245">
        <v>99.86</v>
      </c>
      <c r="IZ22" s="245">
        <v>99.77</v>
      </c>
      <c r="JA22" s="245">
        <v>101.77</v>
      </c>
      <c r="JB22" s="245">
        <v>102.29</v>
      </c>
      <c r="JC22" s="246">
        <f t="shared" si="64"/>
        <v>99.999166666666667</v>
      </c>
      <c r="JD22" s="245">
        <v>104.34</v>
      </c>
      <c r="JE22" s="245">
        <v>104.78</v>
      </c>
      <c r="JF22" s="245">
        <v>105.35</v>
      </c>
      <c r="JG22" s="245">
        <v>104.82</v>
      </c>
      <c r="JH22" s="245">
        <v>104.64</v>
      </c>
      <c r="JI22" s="245">
        <v>103.94</v>
      </c>
      <c r="JJ22" s="245">
        <v>105.91</v>
      </c>
      <c r="JK22" s="245">
        <v>105.82</v>
      </c>
      <c r="JL22" s="245">
        <v>106.67</v>
      </c>
      <c r="JM22" s="245">
        <v>108.99</v>
      </c>
      <c r="JN22" s="245">
        <v>108.63</v>
      </c>
      <c r="JO22" s="245">
        <v>110.08</v>
      </c>
      <c r="JP22" s="246">
        <f t="shared" si="65"/>
        <v>106.16416666666665</v>
      </c>
      <c r="JQ22" s="245">
        <v>112.74</v>
      </c>
      <c r="JR22" s="245">
        <v>115.17</v>
      </c>
      <c r="JS22" s="245">
        <v>116.98</v>
      </c>
      <c r="JT22" s="245">
        <v>119.46</v>
      </c>
      <c r="JU22" s="245">
        <v>121.38</v>
      </c>
      <c r="JV22" s="245">
        <v>126.01</v>
      </c>
      <c r="JW22" s="245">
        <v>129.41</v>
      </c>
      <c r="JX22" s="245">
        <v>131.69999999999999</v>
      </c>
      <c r="JY22" s="245">
        <v>134.13999999999999</v>
      </c>
      <c r="JZ22" s="245">
        <v>137.94</v>
      </c>
      <c r="KA22" s="245">
        <v>140.19</v>
      </c>
      <c r="KB22" s="245">
        <v>142.82</v>
      </c>
      <c r="KC22" s="246">
        <f t="shared" si="66"/>
        <v>127.32833333333332</v>
      </c>
      <c r="KD22" s="245">
        <v>143.58000000000001</v>
      </c>
      <c r="KE22" s="245">
        <v>144.26</v>
      </c>
      <c r="KF22" s="245">
        <v>148.61000000000001</v>
      </c>
      <c r="KG22" s="245">
        <v>152.93</v>
      </c>
      <c r="KH22" s="245">
        <v>156.74</v>
      </c>
      <c r="KI22" s="245">
        <v>156.49</v>
      </c>
      <c r="KJ22" s="245">
        <v>160.72</v>
      </c>
      <c r="KK22" s="245">
        <v>159.74</v>
      </c>
      <c r="KL22" s="245">
        <v>160.38</v>
      </c>
      <c r="KM22" s="245">
        <v>159.58000000000001</v>
      </c>
      <c r="KN22" s="245">
        <v>161.51</v>
      </c>
      <c r="KO22" s="245">
        <v>160.22999999999999</v>
      </c>
      <c r="KP22" s="246">
        <f t="shared" si="67"/>
        <v>155.39750000000001</v>
      </c>
      <c r="KQ22" s="245">
        <v>158.1</v>
      </c>
      <c r="KR22" s="245">
        <v>155.68</v>
      </c>
      <c r="KS22" s="245">
        <v>153.49</v>
      </c>
      <c r="KT22" s="245">
        <v>151.97999999999999</v>
      </c>
      <c r="KU22" s="245">
        <v>150.16999999999999</v>
      </c>
      <c r="KV22" s="245">
        <v>150.66</v>
      </c>
      <c r="KW22" s="245">
        <v>155.01</v>
      </c>
      <c r="KX22" s="245">
        <v>155.58000000000001</v>
      </c>
      <c r="KY22" s="245">
        <v>155.46</v>
      </c>
      <c r="KZ22" s="245">
        <v>157.32</v>
      </c>
      <c r="LA22" s="245">
        <v>155.63999999999999</v>
      </c>
      <c r="LB22" s="245">
        <v>155.52000000000001</v>
      </c>
      <c r="LC22" s="246">
        <f t="shared" si="69"/>
        <v>154.55083333333332</v>
      </c>
      <c r="LD22" s="245">
        <v>156.93</v>
      </c>
      <c r="LE22" s="245">
        <v>157.72999999999999</v>
      </c>
      <c r="LF22" s="245">
        <v>162.47999999999999</v>
      </c>
      <c r="LG22" s="245">
        <v>162.46</v>
      </c>
      <c r="LH22" s="245">
        <v>161.31</v>
      </c>
      <c r="LI22" s="245">
        <v>160.85</v>
      </c>
      <c r="LJ22" s="245">
        <v>161.74</v>
      </c>
      <c r="LK22" s="245">
        <v>160.02000000000001</v>
      </c>
      <c r="LL22" s="245">
        <v>157.85</v>
      </c>
      <c r="LP22" s="246">
        <f t="shared" si="68"/>
        <v>160.15222222222221</v>
      </c>
      <c r="LQ22" s="245">
        <v>156.93</v>
      </c>
      <c r="LR22" s="245">
        <v>157.72999999999999</v>
      </c>
      <c r="LS22" s="245">
        <v>162.47999999999999</v>
      </c>
      <c r="LT22" s="245">
        <v>162.46</v>
      </c>
      <c r="LU22" s="245">
        <v>161.31</v>
      </c>
      <c r="LV22" s="245">
        <v>160.85</v>
      </c>
      <c r="LW22" s="245">
        <v>161.74</v>
      </c>
      <c r="LX22" s="245">
        <v>160.02000000000001</v>
      </c>
      <c r="LY22" s="245">
        <v>157.85</v>
      </c>
      <c r="MC22" s="246">
        <f t="shared" si="70"/>
        <v>160.15222222222221</v>
      </c>
      <c r="MD22" s="245">
        <v>156.93</v>
      </c>
      <c r="ME22" s="245">
        <v>157.72999999999999</v>
      </c>
      <c r="MF22" s="245">
        <v>162.47999999999999</v>
      </c>
      <c r="MG22" s="245">
        <v>162.46</v>
      </c>
      <c r="MH22" s="245">
        <v>161.31</v>
      </c>
      <c r="MI22" s="245">
        <v>160.85</v>
      </c>
      <c r="MJ22" s="245">
        <v>161.74</v>
      </c>
      <c r="MK22" s="245">
        <v>160.02000000000001</v>
      </c>
      <c r="ML22" s="245">
        <v>157.85</v>
      </c>
      <c r="MP22" s="246">
        <f t="shared" si="44"/>
        <v>160.15222222222221</v>
      </c>
    </row>
    <row r="23" spans="1:354" hidden="1" outlineLevel="2">
      <c r="C23" s="172" t="s">
        <v>468</v>
      </c>
      <c r="P23" s="246" t="str">
        <f t="shared" si="45"/>
        <v/>
      </c>
      <c r="AC23" s="246" t="str">
        <f t="shared" si="46"/>
        <v/>
      </c>
      <c r="AP23" s="246" t="str">
        <f t="shared" si="47"/>
        <v/>
      </c>
      <c r="BC23" s="246" t="str">
        <f t="shared" si="48"/>
        <v/>
      </c>
      <c r="BP23" s="246" t="str">
        <f t="shared" si="49"/>
        <v/>
      </c>
      <c r="CC23" s="246" t="str">
        <f t="shared" si="50"/>
        <v/>
      </c>
      <c r="CP23" s="246" t="str">
        <f t="shared" si="51"/>
        <v/>
      </c>
      <c r="DC23" s="246" t="str">
        <f t="shared" si="52"/>
        <v/>
      </c>
      <c r="DP23" s="246" t="str">
        <f t="shared" si="53"/>
        <v/>
      </c>
      <c r="EC23" s="246" t="str">
        <f t="shared" si="54"/>
        <v/>
      </c>
      <c r="EP23" s="246" t="str">
        <f t="shared" si="55"/>
        <v/>
      </c>
      <c r="FC23" s="246" t="str">
        <f t="shared" si="56"/>
        <v/>
      </c>
      <c r="FP23" s="246" t="str">
        <f t="shared" si="57"/>
        <v/>
      </c>
      <c r="GC23" s="246" t="str">
        <f t="shared" si="58"/>
        <v/>
      </c>
      <c r="GP23" s="246" t="str">
        <f t="shared" si="59"/>
        <v/>
      </c>
      <c r="HC23" s="246" t="str">
        <f t="shared" si="60"/>
        <v/>
      </c>
      <c r="HP23" s="246" t="str">
        <f t="shared" si="61"/>
        <v/>
      </c>
      <c r="IC23" s="246" t="str">
        <f t="shared" si="62"/>
        <v/>
      </c>
      <c r="IP23" s="246" t="str">
        <f t="shared" si="63"/>
        <v/>
      </c>
      <c r="IQ23" s="245">
        <v>99.36</v>
      </c>
      <c r="IR23" s="245">
        <v>99.83</v>
      </c>
      <c r="IS23" s="245">
        <v>99.19</v>
      </c>
      <c r="IT23" s="245">
        <v>99.45</v>
      </c>
      <c r="IU23" s="245">
        <v>99.64</v>
      </c>
      <c r="IV23" s="245">
        <v>100.16</v>
      </c>
      <c r="IW23" s="245">
        <v>100.21</v>
      </c>
      <c r="IX23" s="245">
        <v>99.42</v>
      </c>
      <c r="IY23" s="245">
        <v>99.41</v>
      </c>
      <c r="IZ23" s="245">
        <v>100.69</v>
      </c>
      <c r="JA23" s="245">
        <v>100.73</v>
      </c>
      <c r="JB23" s="245">
        <v>101.9</v>
      </c>
      <c r="JC23" s="246">
        <f t="shared" si="64"/>
        <v>99.999166666666667</v>
      </c>
      <c r="JD23" s="245">
        <v>104.55</v>
      </c>
      <c r="JE23" s="245">
        <v>102.93</v>
      </c>
      <c r="JF23" s="245">
        <v>102.41</v>
      </c>
      <c r="JG23" s="245">
        <v>103.51</v>
      </c>
      <c r="JH23" s="245">
        <v>102.66</v>
      </c>
      <c r="JI23" s="245">
        <v>101.19</v>
      </c>
      <c r="JJ23" s="245">
        <v>102.36</v>
      </c>
      <c r="JK23" s="245">
        <v>102.45</v>
      </c>
      <c r="JL23" s="245">
        <v>102.14</v>
      </c>
      <c r="JM23" s="245">
        <v>107.67</v>
      </c>
      <c r="JN23" s="245">
        <v>108.45</v>
      </c>
      <c r="JO23" s="245">
        <v>108.63</v>
      </c>
      <c r="JP23" s="246">
        <f t="shared" si="65"/>
        <v>104.07916666666669</v>
      </c>
      <c r="JQ23" s="245">
        <v>109.71</v>
      </c>
      <c r="JR23" s="245">
        <v>112.3</v>
      </c>
      <c r="JS23" s="245">
        <v>114.34</v>
      </c>
      <c r="JT23" s="245">
        <v>115.41</v>
      </c>
      <c r="JU23" s="245">
        <v>118.85</v>
      </c>
      <c r="JV23" s="245">
        <v>122.1</v>
      </c>
      <c r="JW23" s="245">
        <v>128.22</v>
      </c>
      <c r="JX23" s="245">
        <v>129.85</v>
      </c>
      <c r="JY23" s="245">
        <v>138.86000000000001</v>
      </c>
      <c r="JZ23" s="245">
        <v>141.43</v>
      </c>
      <c r="KA23" s="245">
        <v>135.75</v>
      </c>
      <c r="KB23" s="245">
        <v>137.29</v>
      </c>
      <c r="KC23" s="246">
        <f t="shared" si="66"/>
        <v>125.34250000000002</v>
      </c>
      <c r="KD23" s="245">
        <v>142.38999999999999</v>
      </c>
      <c r="KE23" s="245">
        <v>147.27000000000001</v>
      </c>
      <c r="KF23" s="245">
        <v>145.94999999999999</v>
      </c>
      <c r="KG23" s="245">
        <v>147.61000000000001</v>
      </c>
      <c r="KH23" s="245">
        <v>150.97</v>
      </c>
      <c r="KI23" s="245">
        <v>154.44</v>
      </c>
      <c r="KJ23" s="245">
        <v>163.76</v>
      </c>
      <c r="KK23" s="245">
        <v>162.38999999999999</v>
      </c>
      <c r="KL23" s="245">
        <v>159.58000000000001</v>
      </c>
      <c r="KM23" s="245">
        <v>159.16999999999999</v>
      </c>
      <c r="KN23" s="245">
        <v>158.4</v>
      </c>
      <c r="KO23" s="245">
        <v>157.4</v>
      </c>
      <c r="KP23" s="246">
        <f t="shared" si="67"/>
        <v>154.11083333333337</v>
      </c>
      <c r="KQ23" s="245">
        <v>156.46</v>
      </c>
      <c r="KR23" s="245">
        <v>138.46</v>
      </c>
      <c r="KS23" s="245">
        <v>141.91</v>
      </c>
      <c r="KT23" s="245">
        <v>140.97</v>
      </c>
      <c r="KU23" s="245">
        <v>138.02000000000001</v>
      </c>
      <c r="KV23" s="245">
        <v>141.07</v>
      </c>
      <c r="KW23" s="245">
        <v>141.82</v>
      </c>
      <c r="KX23" s="245">
        <v>142.22</v>
      </c>
      <c r="KY23" s="245">
        <v>140.22</v>
      </c>
      <c r="KZ23" s="245">
        <v>142.88</v>
      </c>
      <c r="LA23" s="245">
        <v>142.33000000000001</v>
      </c>
      <c r="LB23" s="245">
        <v>140.94</v>
      </c>
      <c r="LC23" s="246">
        <f t="shared" si="69"/>
        <v>142.27500000000001</v>
      </c>
      <c r="LD23" s="245">
        <v>143.02000000000001</v>
      </c>
      <c r="LE23" s="245">
        <v>143.94</v>
      </c>
      <c r="LF23" s="245">
        <v>143.36000000000001</v>
      </c>
      <c r="LG23" s="245">
        <v>143.85</v>
      </c>
      <c r="LH23" s="245">
        <v>142.35</v>
      </c>
      <c r="LI23" s="245">
        <v>143.49</v>
      </c>
      <c r="LJ23" s="245">
        <v>144.24</v>
      </c>
      <c r="LK23" s="245">
        <v>144.58000000000001</v>
      </c>
      <c r="LL23" s="245">
        <v>144.91</v>
      </c>
      <c r="LP23" s="246">
        <f t="shared" si="68"/>
        <v>143.74888888888893</v>
      </c>
      <c r="LQ23" s="245">
        <v>143.02000000000001</v>
      </c>
      <c r="LR23" s="245">
        <v>143.94</v>
      </c>
      <c r="LS23" s="245">
        <v>143.36000000000001</v>
      </c>
      <c r="LT23" s="245">
        <v>143.85</v>
      </c>
      <c r="LU23" s="245">
        <v>142.35</v>
      </c>
      <c r="LV23" s="245">
        <v>143.49</v>
      </c>
      <c r="LW23" s="245">
        <v>144.24</v>
      </c>
      <c r="LX23" s="245">
        <v>144.58000000000001</v>
      </c>
      <c r="LY23" s="245">
        <v>144.91</v>
      </c>
      <c r="MC23" s="246">
        <f t="shared" si="70"/>
        <v>143.74888888888893</v>
      </c>
      <c r="MD23" s="245">
        <v>143.02000000000001</v>
      </c>
      <c r="ME23" s="245">
        <v>143.94</v>
      </c>
      <c r="MF23" s="245">
        <v>143.36000000000001</v>
      </c>
      <c r="MG23" s="245">
        <v>143.85</v>
      </c>
      <c r="MH23" s="245">
        <v>142.35</v>
      </c>
      <c r="MI23" s="245">
        <v>143.49</v>
      </c>
      <c r="MJ23" s="245">
        <v>144.24</v>
      </c>
      <c r="MK23" s="245">
        <v>144.58000000000001</v>
      </c>
      <c r="ML23" s="245">
        <v>144.91</v>
      </c>
      <c r="MP23" s="246">
        <f t="shared" si="44"/>
        <v>143.74888888888893</v>
      </c>
    </row>
    <row r="24" spans="1:354" hidden="1" outlineLevel="2">
      <c r="C24" s="172" t="s">
        <v>469</v>
      </c>
      <c r="P24" s="246" t="str">
        <f t="shared" si="45"/>
        <v/>
      </c>
      <c r="AC24" s="246" t="str">
        <f t="shared" si="46"/>
        <v/>
      </c>
      <c r="AP24" s="246" t="str">
        <f t="shared" si="47"/>
        <v/>
      </c>
      <c r="BC24" s="246" t="str">
        <f t="shared" si="48"/>
        <v/>
      </c>
      <c r="BP24" s="246" t="str">
        <f t="shared" si="49"/>
        <v/>
      </c>
      <c r="CC24" s="246" t="str">
        <f t="shared" si="50"/>
        <v/>
      </c>
      <c r="CP24" s="246" t="str">
        <f t="shared" si="51"/>
        <v/>
      </c>
      <c r="DC24" s="246" t="str">
        <f t="shared" si="52"/>
        <v/>
      </c>
      <c r="DP24" s="246" t="str">
        <f t="shared" si="53"/>
        <v/>
      </c>
      <c r="EC24" s="246" t="str">
        <f t="shared" si="54"/>
        <v/>
      </c>
      <c r="EP24" s="246" t="str">
        <f t="shared" si="55"/>
        <v/>
      </c>
      <c r="FC24" s="246" t="str">
        <f t="shared" si="56"/>
        <v/>
      </c>
      <c r="FP24" s="246" t="str">
        <f t="shared" si="57"/>
        <v/>
      </c>
      <c r="GC24" s="246" t="str">
        <f t="shared" si="58"/>
        <v/>
      </c>
      <c r="GP24" s="246" t="str">
        <f t="shared" si="59"/>
        <v/>
      </c>
      <c r="HC24" s="246" t="str">
        <f t="shared" si="60"/>
        <v/>
      </c>
      <c r="HP24" s="246" t="str">
        <f t="shared" si="61"/>
        <v/>
      </c>
      <c r="IC24" s="246" t="str">
        <f t="shared" si="62"/>
        <v/>
      </c>
      <c r="IP24" s="246" t="str">
        <f t="shared" si="63"/>
        <v/>
      </c>
      <c r="IQ24" s="245">
        <v>99.18</v>
      </c>
      <c r="IR24" s="245">
        <v>97.01</v>
      </c>
      <c r="IS24" s="245">
        <v>100.65</v>
      </c>
      <c r="IT24" s="245">
        <v>100.08</v>
      </c>
      <c r="IU24" s="245">
        <v>101.81</v>
      </c>
      <c r="IV24" s="245">
        <v>101.11</v>
      </c>
      <c r="IW24" s="245">
        <v>100.13</v>
      </c>
      <c r="IX24" s="245">
        <v>98</v>
      </c>
      <c r="IY24" s="245">
        <v>97.97</v>
      </c>
      <c r="IZ24" s="245">
        <v>99.02</v>
      </c>
      <c r="JA24" s="245">
        <v>102.77</v>
      </c>
      <c r="JB24" s="245">
        <v>102.28</v>
      </c>
      <c r="JC24" s="246">
        <f t="shared" si="64"/>
        <v>100.00083333333333</v>
      </c>
      <c r="JD24" s="245">
        <v>103.31</v>
      </c>
      <c r="JE24" s="245">
        <v>106.55</v>
      </c>
      <c r="JF24" s="245">
        <v>108.18</v>
      </c>
      <c r="JG24" s="245">
        <v>108.02</v>
      </c>
      <c r="JH24" s="245">
        <v>109.62</v>
      </c>
      <c r="JI24" s="245">
        <v>111.49</v>
      </c>
      <c r="JJ24" s="245">
        <v>113.22</v>
      </c>
      <c r="JK24" s="245">
        <v>109.35</v>
      </c>
      <c r="JL24" s="245">
        <v>116.2</v>
      </c>
      <c r="JM24" s="245">
        <v>123</v>
      </c>
      <c r="JN24" s="245">
        <v>117.02</v>
      </c>
      <c r="JO24" s="245">
        <v>117.24</v>
      </c>
      <c r="JP24" s="246">
        <f t="shared" si="65"/>
        <v>111.93333333333334</v>
      </c>
      <c r="JQ24" s="245">
        <v>120.46</v>
      </c>
      <c r="JR24" s="245">
        <v>126.74</v>
      </c>
      <c r="JS24" s="245">
        <v>127.75</v>
      </c>
      <c r="JT24" s="245">
        <v>130.84</v>
      </c>
      <c r="JU24" s="245">
        <v>137.11000000000001</v>
      </c>
      <c r="JV24" s="245">
        <v>142.49</v>
      </c>
      <c r="JW24" s="245">
        <v>143.61000000000001</v>
      </c>
      <c r="JX24" s="245">
        <v>148.09</v>
      </c>
      <c r="JY24" s="245">
        <v>149.26</v>
      </c>
      <c r="JZ24" s="245">
        <v>150.27000000000001</v>
      </c>
      <c r="KA24" s="245">
        <v>154.91999999999999</v>
      </c>
      <c r="KB24" s="245">
        <v>158.15</v>
      </c>
      <c r="KC24" s="246">
        <f t="shared" si="66"/>
        <v>140.8075</v>
      </c>
      <c r="KD24" s="245">
        <v>161.91999999999999</v>
      </c>
      <c r="KE24" s="245">
        <v>164.74</v>
      </c>
      <c r="KF24" s="245">
        <v>165.14</v>
      </c>
      <c r="KG24" s="245">
        <v>170.77</v>
      </c>
      <c r="KH24" s="245">
        <v>179.58</v>
      </c>
      <c r="KI24" s="245">
        <v>178.02</v>
      </c>
      <c r="KJ24" s="245">
        <v>189.14</v>
      </c>
      <c r="KK24" s="245">
        <v>183.75</v>
      </c>
      <c r="KL24" s="245">
        <v>185.3</v>
      </c>
      <c r="KM24" s="245">
        <v>187.57</v>
      </c>
      <c r="KN24" s="245">
        <v>182.69</v>
      </c>
      <c r="KO24" s="245">
        <v>177.75</v>
      </c>
      <c r="KP24" s="246">
        <f t="shared" si="67"/>
        <v>177.19749999999999</v>
      </c>
      <c r="KQ24" s="245">
        <v>176.93</v>
      </c>
      <c r="KR24" s="245">
        <v>164.07</v>
      </c>
      <c r="KS24" s="245">
        <v>162.91</v>
      </c>
      <c r="KT24" s="245">
        <v>158.27000000000001</v>
      </c>
      <c r="KU24" s="245">
        <v>153.94</v>
      </c>
      <c r="KV24" s="245">
        <v>156.97999999999999</v>
      </c>
      <c r="KW24" s="245">
        <v>156.88</v>
      </c>
      <c r="KX24" s="245">
        <v>154.88999999999999</v>
      </c>
      <c r="KY24" s="245">
        <v>154.55000000000001</v>
      </c>
      <c r="KZ24" s="245">
        <v>158.69</v>
      </c>
      <c r="LA24" s="245">
        <v>155.66</v>
      </c>
      <c r="LB24" s="245">
        <v>154.91</v>
      </c>
      <c r="LC24" s="246">
        <f t="shared" si="69"/>
        <v>159.05666666666667</v>
      </c>
      <c r="LD24" s="245">
        <v>160.26</v>
      </c>
      <c r="LE24" s="245">
        <v>157.51</v>
      </c>
      <c r="LF24" s="245">
        <v>167.76</v>
      </c>
      <c r="LG24" s="245">
        <v>169.48</v>
      </c>
      <c r="LH24" s="245">
        <v>174.52</v>
      </c>
      <c r="LI24" s="245">
        <v>172.87</v>
      </c>
      <c r="LJ24" s="245">
        <v>173.28</v>
      </c>
      <c r="LK24" s="245">
        <v>169.7</v>
      </c>
      <c r="LL24" s="245">
        <v>164.43</v>
      </c>
      <c r="LP24" s="246">
        <f t="shared" si="68"/>
        <v>167.75666666666669</v>
      </c>
      <c r="LQ24" s="245">
        <v>160.26</v>
      </c>
      <c r="LR24" s="245">
        <v>157.51</v>
      </c>
      <c r="LS24" s="245">
        <v>167.76</v>
      </c>
      <c r="LT24" s="245">
        <v>169.48</v>
      </c>
      <c r="LU24" s="245">
        <v>174.52</v>
      </c>
      <c r="LV24" s="245">
        <v>172.87</v>
      </c>
      <c r="LW24" s="245">
        <v>173.28</v>
      </c>
      <c r="LX24" s="245">
        <v>169.7</v>
      </c>
      <c r="LY24" s="245">
        <v>164.43</v>
      </c>
      <c r="MC24" s="246">
        <f t="shared" si="70"/>
        <v>167.75666666666669</v>
      </c>
      <c r="MD24" s="245">
        <v>160.26</v>
      </c>
      <c r="ME24" s="245">
        <v>157.51</v>
      </c>
      <c r="MF24" s="245">
        <v>167.76</v>
      </c>
      <c r="MG24" s="245">
        <v>169.48</v>
      </c>
      <c r="MH24" s="245">
        <v>174.52</v>
      </c>
      <c r="MI24" s="245">
        <v>172.87</v>
      </c>
      <c r="MJ24" s="245">
        <v>173.28</v>
      </c>
      <c r="MK24" s="245">
        <v>169.7</v>
      </c>
      <c r="ML24" s="245">
        <v>164.43</v>
      </c>
      <c r="MP24" s="246">
        <f t="shared" si="44"/>
        <v>167.75666666666669</v>
      </c>
    </row>
    <row r="25" spans="1:354" hidden="1" outlineLevel="2">
      <c r="C25" s="172" t="s">
        <v>470</v>
      </c>
      <c r="P25" s="246" t="str">
        <f t="shared" si="45"/>
        <v/>
      </c>
      <c r="AC25" s="246" t="str">
        <f t="shared" si="46"/>
        <v/>
      </c>
      <c r="AP25" s="246" t="str">
        <f t="shared" si="47"/>
        <v/>
      </c>
      <c r="BC25" s="246" t="str">
        <f t="shared" si="48"/>
        <v/>
      </c>
      <c r="BP25" s="246" t="str">
        <f t="shared" si="49"/>
        <v/>
      </c>
      <c r="CC25" s="246" t="str">
        <f t="shared" si="50"/>
        <v/>
      </c>
      <c r="CP25" s="246" t="str">
        <f t="shared" si="51"/>
        <v/>
      </c>
      <c r="DC25" s="246" t="str">
        <f t="shared" si="52"/>
        <v/>
      </c>
      <c r="DP25" s="246" t="str">
        <f t="shared" si="53"/>
        <v/>
      </c>
      <c r="EC25" s="246" t="str">
        <f t="shared" si="54"/>
        <v/>
      </c>
      <c r="EP25" s="246" t="str">
        <f t="shared" si="55"/>
        <v/>
      </c>
      <c r="FC25" s="246" t="str">
        <f t="shared" si="56"/>
        <v/>
      </c>
      <c r="FP25" s="246" t="str">
        <f t="shared" si="57"/>
        <v/>
      </c>
      <c r="GC25" s="246" t="str">
        <f t="shared" si="58"/>
        <v/>
      </c>
      <c r="GP25" s="246" t="str">
        <f t="shared" si="59"/>
        <v/>
      </c>
      <c r="HC25" s="246" t="str">
        <f t="shared" si="60"/>
        <v/>
      </c>
      <c r="HP25" s="246" t="str">
        <f t="shared" si="61"/>
        <v/>
      </c>
      <c r="IC25" s="246" t="str">
        <f t="shared" si="62"/>
        <v/>
      </c>
      <c r="IP25" s="246" t="str">
        <f t="shared" si="63"/>
        <v/>
      </c>
      <c r="IQ25" s="245">
        <v>100.83</v>
      </c>
      <c r="IR25" s="245">
        <v>99.82</v>
      </c>
      <c r="IS25" s="245">
        <v>99.82</v>
      </c>
      <c r="IT25" s="245">
        <v>98.4</v>
      </c>
      <c r="IU25" s="245">
        <v>100.13</v>
      </c>
      <c r="IV25" s="245">
        <v>98.27</v>
      </c>
      <c r="IW25" s="245">
        <v>97.69</v>
      </c>
      <c r="IX25" s="245">
        <v>99.6</v>
      </c>
      <c r="IY25" s="245">
        <v>99.37</v>
      </c>
      <c r="IZ25" s="245">
        <v>100.44</v>
      </c>
      <c r="JA25" s="245">
        <v>103.23</v>
      </c>
      <c r="JB25" s="245">
        <v>102.41</v>
      </c>
      <c r="JC25" s="246">
        <f t="shared" si="64"/>
        <v>100.00083333333335</v>
      </c>
      <c r="JD25" s="245">
        <v>104.53</v>
      </c>
      <c r="JE25" s="245">
        <v>104.03</v>
      </c>
      <c r="JF25" s="245">
        <v>106.62</v>
      </c>
      <c r="JG25" s="245">
        <v>107.71</v>
      </c>
      <c r="JH25" s="245">
        <v>107.63</v>
      </c>
      <c r="JI25" s="245">
        <v>108.25</v>
      </c>
      <c r="JJ25" s="245">
        <v>107.92</v>
      </c>
      <c r="JK25" s="245">
        <v>108.35</v>
      </c>
      <c r="JL25" s="245">
        <v>107.67</v>
      </c>
      <c r="JM25" s="245">
        <v>106.68</v>
      </c>
      <c r="JN25" s="245">
        <v>107</v>
      </c>
      <c r="JO25" s="245">
        <v>107</v>
      </c>
      <c r="JP25" s="246">
        <f t="shared" si="65"/>
        <v>106.94916666666666</v>
      </c>
      <c r="JQ25" s="245">
        <v>105.83</v>
      </c>
      <c r="JR25" s="245">
        <v>106.56</v>
      </c>
      <c r="JS25" s="245">
        <v>113.41</v>
      </c>
      <c r="JT25" s="245">
        <v>115.74</v>
      </c>
      <c r="JU25" s="245">
        <v>116.69</v>
      </c>
      <c r="JV25" s="245">
        <v>120.32</v>
      </c>
      <c r="JW25" s="245">
        <v>126.25</v>
      </c>
      <c r="JX25" s="245">
        <v>127.67</v>
      </c>
      <c r="JY25" s="245">
        <v>129.94</v>
      </c>
      <c r="JZ25" s="245">
        <v>132.96</v>
      </c>
      <c r="KA25" s="245">
        <v>137.15</v>
      </c>
      <c r="KB25" s="245">
        <v>140.16999999999999</v>
      </c>
      <c r="KC25" s="246">
        <f t="shared" si="66"/>
        <v>122.72416666666668</v>
      </c>
      <c r="KD25" s="245">
        <v>145.97</v>
      </c>
      <c r="KE25" s="245">
        <v>145.34</v>
      </c>
      <c r="KF25" s="245">
        <v>148.12</v>
      </c>
      <c r="KG25" s="245">
        <v>151.72</v>
      </c>
      <c r="KH25" s="245">
        <v>154.16999999999999</v>
      </c>
      <c r="KI25" s="245">
        <v>157.59</v>
      </c>
      <c r="KJ25" s="245">
        <v>170.49</v>
      </c>
      <c r="KK25" s="245">
        <v>167.75</v>
      </c>
      <c r="KL25" s="245">
        <v>168.61</v>
      </c>
      <c r="KM25" s="245">
        <v>171.22</v>
      </c>
      <c r="KN25" s="245">
        <v>168.14</v>
      </c>
      <c r="KO25" s="245">
        <v>164.84</v>
      </c>
      <c r="KP25" s="246">
        <f t="shared" si="67"/>
        <v>159.4966666666667</v>
      </c>
      <c r="KQ25" s="245">
        <v>162.66999999999999</v>
      </c>
      <c r="KR25" s="245">
        <v>160.25</v>
      </c>
      <c r="KS25" s="245">
        <v>157.38</v>
      </c>
      <c r="KT25" s="245">
        <v>156.59</v>
      </c>
      <c r="KU25" s="245">
        <v>156.12</v>
      </c>
      <c r="KV25" s="245">
        <v>152.82</v>
      </c>
      <c r="KW25" s="245">
        <v>153.63999999999999</v>
      </c>
      <c r="KX25" s="245">
        <v>157.65</v>
      </c>
      <c r="KY25" s="245">
        <v>162.51</v>
      </c>
      <c r="KZ25" s="245">
        <v>165.39</v>
      </c>
      <c r="LA25" s="245">
        <v>163.43</v>
      </c>
      <c r="LB25" s="245">
        <v>162.35</v>
      </c>
      <c r="LC25" s="246">
        <f t="shared" si="69"/>
        <v>159.23333333333332</v>
      </c>
      <c r="LD25" s="245">
        <v>161.91</v>
      </c>
      <c r="LE25" s="245">
        <v>166.02</v>
      </c>
      <c r="LF25" s="245">
        <v>165.84</v>
      </c>
      <c r="LG25" s="245">
        <v>164.45</v>
      </c>
      <c r="LH25" s="245">
        <v>162.11000000000001</v>
      </c>
      <c r="LI25" s="245">
        <v>161.29</v>
      </c>
      <c r="LJ25" s="245">
        <v>163.29</v>
      </c>
      <c r="LK25" s="245">
        <v>167.05</v>
      </c>
      <c r="LL25" s="245">
        <v>167.52</v>
      </c>
      <c r="LP25" s="246">
        <f t="shared" si="68"/>
        <v>164.38666666666666</v>
      </c>
      <c r="LQ25" s="245">
        <v>161.91</v>
      </c>
      <c r="LR25" s="245">
        <v>166.02</v>
      </c>
      <c r="LS25" s="245">
        <v>165.84</v>
      </c>
      <c r="LT25" s="245">
        <v>164.45</v>
      </c>
      <c r="LU25" s="245">
        <v>162.11000000000001</v>
      </c>
      <c r="LV25" s="245">
        <v>161.29</v>
      </c>
      <c r="LW25" s="245">
        <v>163.29</v>
      </c>
      <c r="LX25" s="245">
        <v>167.05</v>
      </c>
      <c r="LY25" s="245">
        <v>167.52</v>
      </c>
      <c r="MC25" s="246">
        <f t="shared" si="70"/>
        <v>164.38666666666666</v>
      </c>
      <c r="MD25" s="245">
        <v>161.91</v>
      </c>
      <c r="ME25" s="245">
        <v>166.02</v>
      </c>
      <c r="MF25" s="245">
        <v>165.84</v>
      </c>
      <c r="MG25" s="245">
        <v>164.45</v>
      </c>
      <c r="MH25" s="245">
        <v>162.11000000000001</v>
      </c>
      <c r="MI25" s="245">
        <v>161.29</v>
      </c>
      <c r="MJ25" s="245">
        <v>163.29</v>
      </c>
      <c r="MK25" s="245">
        <v>167.05</v>
      </c>
      <c r="ML25" s="245">
        <v>167.52</v>
      </c>
      <c r="MP25" s="246">
        <f t="shared" si="44"/>
        <v>164.38666666666666</v>
      </c>
    </row>
    <row r="26" spans="1:354" hidden="1" outlineLevel="2">
      <c r="C26" s="172" t="s">
        <v>471</v>
      </c>
      <c r="P26" s="246" t="str">
        <f t="shared" si="45"/>
        <v/>
      </c>
      <c r="AC26" s="246" t="str">
        <f t="shared" si="46"/>
        <v/>
      </c>
      <c r="AP26" s="246" t="str">
        <f t="shared" si="47"/>
        <v/>
      </c>
      <c r="BC26" s="246" t="str">
        <f t="shared" si="48"/>
        <v/>
      </c>
      <c r="BP26" s="246" t="str">
        <f t="shared" si="49"/>
        <v/>
      </c>
      <c r="CC26" s="246" t="str">
        <f t="shared" si="50"/>
        <v/>
      </c>
      <c r="CP26" s="246" t="str">
        <f t="shared" si="51"/>
        <v/>
      </c>
      <c r="DC26" s="246" t="str">
        <f t="shared" si="52"/>
        <v/>
      </c>
      <c r="DP26" s="246" t="str">
        <f t="shared" si="53"/>
        <v/>
      </c>
      <c r="EC26" s="246" t="str">
        <f t="shared" si="54"/>
        <v/>
      </c>
      <c r="EP26" s="246" t="str">
        <f t="shared" si="55"/>
        <v/>
      </c>
      <c r="FC26" s="246" t="str">
        <f t="shared" si="56"/>
        <v/>
      </c>
      <c r="FP26" s="246" t="str">
        <f t="shared" si="57"/>
        <v/>
      </c>
      <c r="GC26" s="246" t="str">
        <f t="shared" si="58"/>
        <v/>
      </c>
      <c r="GP26" s="246" t="str">
        <f t="shared" si="59"/>
        <v/>
      </c>
      <c r="HC26" s="246" t="str">
        <f t="shared" si="60"/>
        <v/>
      </c>
      <c r="HP26" s="246" t="str">
        <f t="shared" si="61"/>
        <v/>
      </c>
      <c r="IC26" s="246" t="str">
        <f t="shared" si="62"/>
        <v/>
      </c>
      <c r="IP26" s="246" t="str">
        <f t="shared" si="63"/>
        <v/>
      </c>
      <c r="IQ26" s="245">
        <v>98.25</v>
      </c>
      <c r="IR26" s="245">
        <v>101.64</v>
      </c>
      <c r="IS26" s="245">
        <v>100.08</v>
      </c>
      <c r="IT26" s="245">
        <v>99.78</v>
      </c>
      <c r="IU26" s="245">
        <v>100.45</v>
      </c>
      <c r="IV26" s="245">
        <v>99.88</v>
      </c>
      <c r="IW26" s="245">
        <v>99.36</v>
      </c>
      <c r="IX26" s="245">
        <v>100.25</v>
      </c>
      <c r="IY26" s="245">
        <v>99.99</v>
      </c>
      <c r="IZ26" s="245">
        <v>100.16</v>
      </c>
      <c r="JA26" s="245">
        <v>100.45</v>
      </c>
      <c r="JB26" s="245">
        <v>99.71</v>
      </c>
      <c r="JC26" s="246">
        <f t="shared" si="64"/>
        <v>100</v>
      </c>
      <c r="JD26" s="245">
        <v>102.06</v>
      </c>
      <c r="JE26" s="245">
        <v>102.32</v>
      </c>
      <c r="JF26" s="245">
        <v>102.25</v>
      </c>
      <c r="JG26" s="245">
        <v>103.64</v>
      </c>
      <c r="JH26" s="245">
        <v>103.76</v>
      </c>
      <c r="JI26" s="245">
        <v>104.18</v>
      </c>
      <c r="JJ26" s="245">
        <v>102.13</v>
      </c>
      <c r="JK26" s="245">
        <v>103.4</v>
      </c>
      <c r="JL26" s="245">
        <v>103.35</v>
      </c>
      <c r="JM26" s="245">
        <v>103.04</v>
      </c>
      <c r="JN26" s="245">
        <v>103.33</v>
      </c>
      <c r="JO26" s="245">
        <v>103.5</v>
      </c>
      <c r="JP26" s="246">
        <f t="shared" si="65"/>
        <v>103.08</v>
      </c>
      <c r="JQ26" s="245">
        <v>104.14</v>
      </c>
      <c r="JR26" s="245">
        <v>105.19</v>
      </c>
      <c r="JS26" s="245">
        <v>106.28</v>
      </c>
      <c r="JT26" s="245">
        <v>107.51</v>
      </c>
      <c r="JU26" s="245">
        <v>109.87</v>
      </c>
      <c r="JV26" s="245">
        <v>110.9</v>
      </c>
      <c r="JW26" s="245">
        <v>112.19</v>
      </c>
      <c r="JX26" s="245">
        <v>112.42</v>
      </c>
      <c r="JY26" s="245">
        <v>113.09</v>
      </c>
      <c r="JZ26" s="245">
        <v>113.83</v>
      </c>
      <c r="KA26" s="245">
        <v>115.96</v>
      </c>
      <c r="KB26" s="245">
        <v>117.01</v>
      </c>
      <c r="KC26" s="246">
        <f t="shared" si="66"/>
        <v>110.69916666666666</v>
      </c>
      <c r="KD26" s="245">
        <v>117.68</v>
      </c>
      <c r="KE26" s="245">
        <v>119.62</v>
      </c>
      <c r="KF26" s="245">
        <v>124.52</v>
      </c>
      <c r="KG26" s="245">
        <v>124.81</v>
      </c>
      <c r="KH26" s="245">
        <v>140.54</v>
      </c>
      <c r="KI26" s="245">
        <v>132.44</v>
      </c>
      <c r="KJ26" s="245">
        <v>137.68</v>
      </c>
      <c r="KK26" s="245">
        <v>135.22999999999999</v>
      </c>
      <c r="KL26" s="245">
        <v>140.09</v>
      </c>
      <c r="KM26" s="245">
        <v>142.52000000000001</v>
      </c>
      <c r="KN26" s="245">
        <v>141.72999999999999</v>
      </c>
      <c r="KO26" s="245">
        <v>145.34</v>
      </c>
      <c r="KP26" s="246">
        <f t="shared" si="67"/>
        <v>133.51666666666665</v>
      </c>
      <c r="KQ26" s="245">
        <v>147.96</v>
      </c>
      <c r="KR26" s="245">
        <v>148.16</v>
      </c>
      <c r="KS26" s="245">
        <v>150.46</v>
      </c>
      <c r="KT26" s="245">
        <v>147.68</v>
      </c>
      <c r="KU26" s="245">
        <v>147.4</v>
      </c>
      <c r="KV26" s="245">
        <v>148.26</v>
      </c>
      <c r="KW26" s="245">
        <v>149.22999999999999</v>
      </c>
      <c r="KX26" s="245">
        <v>147.05000000000001</v>
      </c>
      <c r="KY26" s="245">
        <v>147.44999999999999</v>
      </c>
      <c r="KZ26" s="245">
        <v>153.91999999999999</v>
      </c>
      <c r="LA26" s="245">
        <v>149.44999999999999</v>
      </c>
      <c r="LB26" s="245">
        <v>149.93</v>
      </c>
      <c r="LC26" s="246">
        <f t="shared" si="69"/>
        <v>148.91249999999999</v>
      </c>
      <c r="LD26" s="245">
        <v>151.51</v>
      </c>
      <c r="LE26" s="245">
        <v>150.52000000000001</v>
      </c>
      <c r="LF26" s="245">
        <v>169.65</v>
      </c>
      <c r="LG26" s="245">
        <v>168.71</v>
      </c>
      <c r="LH26" s="245">
        <v>167.29</v>
      </c>
      <c r="LI26" s="245">
        <v>167.47</v>
      </c>
      <c r="LJ26" s="245">
        <v>167.77</v>
      </c>
      <c r="LK26" s="245">
        <v>167.46</v>
      </c>
      <c r="LL26" s="245">
        <v>168.2</v>
      </c>
      <c r="LP26" s="246">
        <f t="shared" si="68"/>
        <v>164.28666666666669</v>
      </c>
      <c r="LQ26" s="245">
        <v>151.51</v>
      </c>
      <c r="LR26" s="245">
        <v>150.52000000000001</v>
      </c>
      <c r="LS26" s="245">
        <v>169.65</v>
      </c>
      <c r="LT26" s="245">
        <v>168.71</v>
      </c>
      <c r="LU26" s="245">
        <v>167.29</v>
      </c>
      <c r="LV26" s="245">
        <v>167.47</v>
      </c>
      <c r="LW26" s="245">
        <v>167.77</v>
      </c>
      <c r="LX26" s="245">
        <v>167.46</v>
      </c>
      <c r="LY26" s="245">
        <v>168.2</v>
      </c>
      <c r="MC26" s="246">
        <f t="shared" si="70"/>
        <v>164.28666666666669</v>
      </c>
      <c r="MD26" s="245">
        <v>151.51</v>
      </c>
      <c r="ME26" s="245">
        <v>150.52000000000001</v>
      </c>
      <c r="MF26" s="245">
        <v>169.65</v>
      </c>
      <c r="MG26" s="245">
        <v>168.71</v>
      </c>
      <c r="MH26" s="245">
        <v>167.29</v>
      </c>
      <c r="MI26" s="245">
        <v>167.47</v>
      </c>
      <c r="MJ26" s="245">
        <v>167.77</v>
      </c>
      <c r="MK26" s="245">
        <v>167.46</v>
      </c>
      <c r="ML26" s="245">
        <v>168.2</v>
      </c>
      <c r="MP26" s="246">
        <f t="shared" si="44"/>
        <v>164.28666666666669</v>
      </c>
    </row>
    <row r="27" spans="1:354" hidden="1" outlineLevel="2">
      <c r="C27" s="172" t="s">
        <v>472</v>
      </c>
      <c r="P27" s="246" t="str">
        <f t="shared" si="45"/>
        <v/>
      </c>
      <c r="AC27" s="246" t="str">
        <f t="shared" si="46"/>
        <v/>
      </c>
      <c r="AP27" s="246" t="str">
        <f t="shared" si="47"/>
        <v/>
      </c>
      <c r="BC27" s="246" t="str">
        <f t="shared" si="48"/>
        <v/>
      </c>
      <c r="BP27" s="246" t="str">
        <f t="shared" si="49"/>
        <v/>
      </c>
      <c r="CC27" s="246" t="str">
        <f t="shared" si="50"/>
        <v/>
      </c>
      <c r="CP27" s="246" t="str">
        <f t="shared" si="51"/>
        <v/>
      </c>
      <c r="DC27" s="246" t="str">
        <f t="shared" si="52"/>
        <v/>
      </c>
      <c r="DP27" s="246" t="str">
        <f t="shared" si="53"/>
        <v/>
      </c>
      <c r="EC27" s="246" t="str">
        <f t="shared" si="54"/>
        <v/>
      </c>
      <c r="EP27" s="246" t="str">
        <f t="shared" si="55"/>
        <v/>
      </c>
      <c r="FC27" s="246" t="str">
        <f t="shared" si="56"/>
        <v/>
      </c>
      <c r="FP27" s="246" t="str">
        <f t="shared" si="57"/>
        <v/>
      </c>
      <c r="GC27" s="246" t="str">
        <f t="shared" si="58"/>
        <v/>
      </c>
      <c r="GP27" s="246" t="str">
        <f t="shared" si="59"/>
        <v/>
      </c>
      <c r="HC27" s="246" t="str">
        <f t="shared" si="60"/>
        <v/>
      </c>
      <c r="HP27" s="246" t="str">
        <f t="shared" si="61"/>
        <v/>
      </c>
      <c r="IC27" s="246" t="str">
        <f t="shared" si="62"/>
        <v/>
      </c>
      <c r="IP27" s="246" t="str">
        <f t="shared" si="63"/>
        <v/>
      </c>
      <c r="IQ27" s="245">
        <v>100.04</v>
      </c>
      <c r="IR27" s="245">
        <v>100.9</v>
      </c>
      <c r="IS27" s="245">
        <v>97.61</v>
      </c>
      <c r="IT27" s="245">
        <v>99.5</v>
      </c>
      <c r="IU27" s="245">
        <v>99.32</v>
      </c>
      <c r="IV27" s="245">
        <v>98.99</v>
      </c>
      <c r="IW27" s="245">
        <v>98.61</v>
      </c>
      <c r="IX27" s="245">
        <v>101.24</v>
      </c>
      <c r="IY27" s="245">
        <v>99.48</v>
      </c>
      <c r="IZ27" s="245">
        <v>99.8</v>
      </c>
      <c r="JA27" s="245">
        <v>102.85</v>
      </c>
      <c r="JB27" s="245">
        <v>101.67</v>
      </c>
      <c r="JC27" s="246">
        <f t="shared" si="64"/>
        <v>100.00083333333333</v>
      </c>
      <c r="JD27" s="245">
        <v>101.87</v>
      </c>
      <c r="JE27" s="245">
        <v>102.91</v>
      </c>
      <c r="JF27" s="245">
        <v>106.55</v>
      </c>
      <c r="JG27" s="245">
        <v>107.17</v>
      </c>
      <c r="JH27" s="245">
        <v>104.74</v>
      </c>
      <c r="JI27" s="245">
        <v>104.09</v>
      </c>
      <c r="JJ27" s="245">
        <v>103.61</v>
      </c>
      <c r="JK27" s="245">
        <v>104.22</v>
      </c>
      <c r="JL27" s="245">
        <v>105.62</v>
      </c>
      <c r="JM27" s="245">
        <v>105.01</v>
      </c>
      <c r="JN27" s="245">
        <v>105.35</v>
      </c>
      <c r="JO27" s="245">
        <v>104.95</v>
      </c>
      <c r="JP27" s="246">
        <f t="shared" si="65"/>
        <v>104.67416666666668</v>
      </c>
      <c r="JQ27" s="245">
        <v>107.98</v>
      </c>
      <c r="JR27" s="245">
        <v>111.07</v>
      </c>
      <c r="JS27" s="245">
        <v>119.09</v>
      </c>
      <c r="JT27" s="245">
        <v>118.12</v>
      </c>
      <c r="JU27" s="245">
        <v>121.28</v>
      </c>
      <c r="JV27" s="245">
        <v>126.53</v>
      </c>
      <c r="JW27" s="245">
        <v>128.69999999999999</v>
      </c>
      <c r="JX27" s="245">
        <v>131.97999999999999</v>
      </c>
      <c r="JY27" s="245">
        <v>133.38</v>
      </c>
      <c r="JZ27" s="245">
        <v>135.78</v>
      </c>
      <c r="KA27" s="245">
        <v>141.01</v>
      </c>
      <c r="KB27" s="245">
        <v>141.75</v>
      </c>
      <c r="KC27" s="246">
        <f t="shared" si="66"/>
        <v>126.38916666666667</v>
      </c>
      <c r="KD27" s="245">
        <v>145.18</v>
      </c>
      <c r="KE27" s="245">
        <v>142.61000000000001</v>
      </c>
      <c r="KF27" s="245">
        <v>148.49</v>
      </c>
      <c r="KG27" s="245">
        <v>148.05000000000001</v>
      </c>
      <c r="KH27" s="245">
        <v>152.41999999999999</v>
      </c>
      <c r="KI27" s="245">
        <v>151.99</v>
      </c>
      <c r="KJ27" s="245">
        <v>159.15</v>
      </c>
      <c r="KK27" s="245">
        <v>156.26</v>
      </c>
      <c r="KL27" s="245">
        <v>156.57</v>
      </c>
      <c r="KM27" s="245">
        <v>157.61000000000001</v>
      </c>
      <c r="KN27" s="245">
        <v>157.69999999999999</v>
      </c>
      <c r="KO27" s="245">
        <v>155.57</v>
      </c>
      <c r="KP27" s="246">
        <f t="shared" si="67"/>
        <v>152.63333333333333</v>
      </c>
      <c r="KQ27" s="245">
        <v>151.24</v>
      </c>
      <c r="KR27" s="245">
        <v>147.19</v>
      </c>
      <c r="KS27" s="245">
        <v>148.36000000000001</v>
      </c>
      <c r="KT27" s="245">
        <v>149.4</v>
      </c>
      <c r="KU27" s="245">
        <v>146.97</v>
      </c>
      <c r="KV27" s="245">
        <v>146.51</v>
      </c>
      <c r="KW27" s="245">
        <v>145.59</v>
      </c>
      <c r="KX27" s="245">
        <v>142.61000000000001</v>
      </c>
      <c r="KY27" s="245">
        <v>143.46</v>
      </c>
      <c r="KZ27" s="245">
        <v>149.47</v>
      </c>
      <c r="LA27" s="245">
        <v>149.27000000000001</v>
      </c>
      <c r="LB27" s="245">
        <v>147.31</v>
      </c>
      <c r="LC27" s="246">
        <f t="shared" si="69"/>
        <v>147.28166666666667</v>
      </c>
      <c r="LD27" s="245">
        <v>150.81</v>
      </c>
      <c r="LE27" s="245">
        <v>149.54</v>
      </c>
      <c r="LF27" s="245">
        <v>152.93</v>
      </c>
      <c r="LG27" s="245">
        <v>153.16</v>
      </c>
      <c r="LH27" s="245">
        <v>152.08000000000001</v>
      </c>
      <c r="LI27" s="245">
        <v>151.08000000000001</v>
      </c>
      <c r="LJ27" s="245">
        <v>153.49</v>
      </c>
      <c r="LK27" s="245">
        <v>151.52000000000001</v>
      </c>
      <c r="LL27" s="245">
        <v>145.56</v>
      </c>
      <c r="LP27" s="246">
        <f t="shared" si="68"/>
        <v>151.13</v>
      </c>
      <c r="LQ27" s="245">
        <v>150.81</v>
      </c>
      <c r="LR27" s="245">
        <v>149.54</v>
      </c>
      <c r="LS27" s="245">
        <v>152.93</v>
      </c>
      <c r="LT27" s="245">
        <v>153.16</v>
      </c>
      <c r="LU27" s="245">
        <v>152.08000000000001</v>
      </c>
      <c r="LV27" s="245">
        <v>151.08000000000001</v>
      </c>
      <c r="LW27" s="245">
        <v>153.49</v>
      </c>
      <c r="LX27" s="245">
        <v>151.52000000000001</v>
      </c>
      <c r="LY27" s="245">
        <v>145.56</v>
      </c>
      <c r="MC27" s="246">
        <f t="shared" si="70"/>
        <v>151.13</v>
      </c>
      <c r="MD27" s="245">
        <v>150.81</v>
      </c>
      <c r="ME27" s="245">
        <v>149.54</v>
      </c>
      <c r="MF27" s="245">
        <v>152.93</v>
      </c>
      <c r="MG27" s="245">
        <v>153.16</v>
      </c>
      <c r="MH27" s="245">
        <v>152.08000000000001</v>
      </c>
      <c r="MI27" s="245">
        <v>151.08000000000001</v>
      </c>
      <c r="MJ27" s="245">
        <v>153.49</v>
      </c>
      <c r="MK27" s="245">
        <v>151.52000000000001</v>
      </c>
      <c r="ML27" s="245">
        <v>145.56</v>
      </c>
      <c r="MP27" s="246">
        <f t="shared" si="44"/>
        <v>151.13</v>
      </c>
    </row>
    <row r="28" spans="1:354" hidden="1" outlineLevel="2">
      <c r="C28" s="172" t="s">
        <v>473</v>
      </c>
      <c r="P28" s="246" t="str">
        <f t="shared" si="45"/>
        <v/>
      </c>
      <c r="AC28" s="246" t="str">
        <f t="shared" si="46"/>
        <v/>
      </c>
      <c r="AP28" s="246" t="str">
        <f t="shared" si="47"/>
        <v/>
      </c>
      <c r="BC28" s="246" t="str">
        <f t="shared" si="48"/>
        <v/>
      </c>
      <c r="BP28" s="246" t="str">
        <f t="shared" si="49"/>
        <v/>
      </c>
      <c r="CC28" s="246" t="str">
        <f t="shared" si="50"/>
        <v/>
      </c>
      <c r="CP28" s="246" t="str">
        <f t="shared" si="51"/>
        <v/>
      </c>
      <c r="DC28" s="246" t="str">
        <f t="shared" si="52"/>
        <v/>
      </c>
      <c r="DP28" s="246" t="str">
        <f t="shared" si="53"/>
        <v/>
      </c>
      <c r="EC28" s="246" t="str">
        <f t="shared" si="54"/>
        <v/>
      </c>
      <c r="EP28" s="246" t="str">
        <f t="shared" si="55"/>
        <v/>
      </c>
      <c r="FC28" s="246" t="str">
        <f t="shared" si="56"/>
        <v/>
      </c>
      <c r="FP28" s="246" t="str">
        <f t="shared" si="57"/>
        <v/>
      </c>
      <c r="GC28" s="246" t="str">
        <f t="shared" si="58"/>
        <v/>
      </c>
      <c r="GP28" s="246" t="str">
        <f t="shared" si="59"/>
        <v/>
      </c>
      <c r="HC28" s="246" t="str">
        <f t="shared" si="60"/>
        <v/>
      </c>
      <c r="HP28" s="246" t="str">
        <f t="shared" si="61"/>
        <v/>
      </c>
      <c r="IC28" s="246" t="str">
        <f t="shared" si="62"/>
        <v/>
      </c>
      <c r="IP28" s="246" t="str">
        <f t="shared" si="63"/>
        <v/>
      </c>
      <c r="IQ28" s="245">
        <v>100.52</v>
      </c>
      <c r="IR28" s="245">
        <v>101.4</v>
      </c>
      <c r="IS28" s="245">
        <v>101.37</v>
      </c>
      <c r="IT28" s="245">
        <v>101.43</v>
      </c>
      <c r="IU28" s="245">
        <v>97.67</v>
      </c>
      <c r="IV28" s="245">
        <v>98.04</v>
      </c>
      <c r="IW28" s="245">
        <v>98.07</v>
      </c>
      <c r="IX28" s="245">
        <v>99.02</v>
      </c>
      <c r="IY28" s="245">
        <v>99.48</v>
      </c>
      <c r="IZ28" s="245">
        <v>99.78</v>
      </c>
      <c r="JA28" s="245">
        <v>101.26</v>
      </c>
      <c r="JB28" s="245">
        <v>101.94</v>
      </c>
      <c r="JC28" s="246">
        <f t="shared" si="64"/>
        <v>99.998333333333335</v>
      </c>
      <c r="JD28" s="245">
        <v>102.83</v>
      </c>
      <c r="JE28" s="245">
        <v>104.01</v>
      </c>
      <c r="JF28" s="245">
        <v>105.35</v>
      </c>
      <c r="JG28" s="245">
        <v>106.91</v>
      </c>
      <c r="JH28" s="245">
        <v>106.89</v>
      </c>
      <c r="JI28" s="245">
        <v>106.28</v>
      </c>
      <c r="JJ28" s="245">
        <v>105.8</v>
      </c>
      <c r="JK28" s="245">
        <v>105.72</v>
      </c>
      <c r="JL28" s="245">
        <v>106.08</v>
      </c>
      <c r="JM28" s="245">
        <v>106.42</v>
      </c>
      <c r="JN28" s="245">
        <v>106.59</v>
      </c>
      <c r="JO28" s="245">
        <v>106.86</v>
      </c>
      <c r="JP28" s="246">
        <f t="shared" si="65"/>
        <v>105.81166666666665</v>
      </c>
      <c r="JQ28" s="245">
        <v>106.98</v>
      </c>
      <c r="JR28" s="245">
        <v>107.3</v>
      </c>
      <c r="JS28" s="245">
        <v>109.06</v>
      </c>
      <c r="JT28" s="245">
        <v>109.81</v>
      </c>
      <c r="JU28" s="245">
        <v>109.79</v>
      </c>
      <c r="JV28" s="245">
        <v>110.65</v>
      </c>
      <c r="JW28" s="245">
        <v>117.06</v>
      </c>
      <c r="JX28" s="245">
        <v>121.32</v>
      </c>
      <c r="JY28" s="245">
        <v>126.49</v>
      </c>
      <c r="JZ28" s="245">
        <v>128.58000000000001</v>
      </c>
      <c r="KA28" s="245">
        <v>131.05000000000001</v>
      </c>
      <c r="KB28" s="245">
        <v>131.72999999999999</v>
      </c>
      <c r="KC28" s="246">
        <f t="shared" si="66"/>
        <v>117.485</v>
      </c>
      <c r="KD28" s="245">
        <v>134.05000000000001</v>
      </c>
      <c r="KE28" s="245">
        <v>135.35</v>
      </c>
      <c r="KF28" s="245">
        <v>138.47</v>
      </c>
      <c r="KG28" s="245">
        <v>138.27000000000001</v>
      </c>
      <c r="KH28" s="245">
        <v>148.69999999999999</v>
      </c>
      <c r="KI28" s="245">
        <v>152.35</v>
      </c>
      <c r="KJ28" s="245">
        <v>156.41</v>
      </c>
      <c r="KK28" s="245">
        <v>158.65</v>
      </c>
      <c r="KL28" s="245">
        <v>159.32</v>
      </c>
      <c r="KM28" s="245">
        <v>161.38999999999999</v>
      </c>
      <c r="KN28" s="245">
        <v>161.55000000000001</v>
      </c>
      <c r="KO28" s="245">
        <v>161.66</v>
      </c>
      <c r="KP28" s="246">
        <f t="shared" si="67"/>
        <v>150.51416666666668</v>
      </c>
      <c r="KQ28" s="245">
        <v>161.97999999999999</v>
      </c>
      <c r="KR28" s="245">
        <v>161.22999999999999</v>
      </c>
      <c r="KS28" s="245">
        <v>156.52000000000001</v>
      </c>
      <c r="KT28" s="245">
        <v>155.87</v>
      </c>
      <c r="KU28" s="245">
        <v>154.65</v>
      </c>
      <c r="KV28" s="245">
        <v>157.32</v>
      </c>
      <c r="KW28" s="245">
        <v>158.41</v>
      </c>
      <c r="KX28" s="245">
        <v>156.49</v>
      </c>
      <c r="KY28" s="245">
        <v>158.82</v>
      </c>
      <c r="KZ28" s="245">
        <v>159.21</v>
      </c>
      <c r="LA28" s="245">
        <v>159.61000000000001</v>
      </c>
      <c r="LB28" s="245">
        <v>164.54</v>
      </c>
      <c r="LC28" s="246">
        <f t="shared" si="69"/>
        <v>158.72083333333333</v>
      </c>
      <c r="LD28" s="245">
        <v>164.53</v>
      </c>
      <c r="LE28" s="245">
        <v>162.97</v>
      </c>
      <c r="LF28" s="245">
        <v>165.14</v>
      </c>
      <c r="LG28" s="245">
        <v>168.78</v>
      </c>
      <c r="LH28" s="245">
        <v>168.29</v>
      </c>
      <c r="LI28" s="245">
        <v>167.91</v>
      </c>
      <c r="LJ28" s="245">
        <v>172.25</v>
      </c>
      <c r="LK28" s="245">
        <v>172.23</v>
      </c>
      <c r="LL28" s="245">
        <v>171.97</v>
      </c>
      <c r="LP28" s="246">
        <f t="shared" si="68"/>
        <v>168.23</v>
      </c>
      <c r="LQ28" s="245">
        <v>164.53</v>
      </c>
      <c r="LR28" s="245">
        <v>162.97</v>
      </c>
      <c r="LS28" s="245">
        <v>165.14</v>
      </c>
      <c r="LT28" s="245">
        <v>168.78</v>
      </c>
      <c r="LU28" s="245">
        <v>168.29</v>
      </c>
      <c r="LV28" s="245">
        <v>167.91</v>
      </c>
      <c r="LW28" s="245">
        <v>172.25</v>
      </c>
      <c r="LX28" s="245">
        <v>172.23</v>
      </c>
      <c r="LY28" s="245">
        <v>171.97</v>
      </c>
      <c r="MC28" s="246">
        <f t="shared" si="70"/>
        <v>168.23</v>
      </c>
      <c r="MD28" s="245">
        <v>164.53</v>
      </c>
      <c r="ME28" s="245">
        <v>162.97</v>
      </c>
      <c r="MF28" s="245">
        <v>165.14</v>
      </c>
      <c r="MG28" s="245">
        <v>168.78</v>
      </c>
      <c r="MH28" s="245">
        <v>168.29</v>
      </c>
      <c r="MI28" s="245">
        <v>167.91</v>
      </c>
      <c r="MJ28" s="245">
        <v>172.25</v>
      </c>
      <c r="MK28" s="245">
        <v>172.23</v>
      </c>
      <c r="ML28" s="245">
        <v>171.97</v>
      </c>
      <c r="MP28" s="246">
        <f t="shared" si="44"/>
        <v>168.23</v>
      </c>
    </row>
    <row r="29" spans="1:354" hidden="1" outlineLevel="2">
      <c r="C29" s="172" t="s">
        <v>474</v>
      </c>
      <c r="P29" s="246" t="str">
        <f t="shared" si="45"/>
        <v/>
      </c>
      <c r="AC29" s="246" t="str">
        <f t="shared" si="46"/>
        <v/>
      </c>
      <c r="AP29" s="246" t="str">
        <f t="shared" si="47"/>
        <v/>
      </c>
      <c r="BC29" s="246" t="str">
        <f t="shared" si="48"/>
        <v/>
      </c>
      <c r="BP29" s="246" t="str">
        <f t="shared" si="49"/>
        <v/>
      </c>
      <c r="CC29" s="246" t="str">
        <f t="shared" si="50"/>
        <v/>
      </c>
      <c r="CP29" s="246" t="str">
        <f t="shared" si="51"/>
        <v/>
      </c>
      <c r="DC29" s="246" t="str">
        <f t="shared" si="52"/>
        <v/>
      </c>
      <c r="DP29" s="246" t="str">
        <f t="shared" si="53"/>
        <v/>
      </c>
      <c r="EC29" s="246" t="str">
        <f t="shared" si="54"/>
        <v/>
      </c>
      <c r="EP29" s="246" t="str">
        <f t="shared" si="55"/>
        <v/>
      </c>
      <c r="FC29" s="246" t="str">
        <f t="shared" si="56"/>
        <v/>
      </c>
      <c r="FP29" s="246" t="str">
        <f t="shared" si="57"/>
        <v/>
      </c>
      <c r="GC29" s="246" t="str">
        <f t="shared" si="58"/>
        <v/>
      </c>
      <c r="GP29" s="246" t="str">
        <f t="shared" si="59"/>
        <v/>
      </c>
      <c r="HC29" s="246" t="str">
        <f t="shared" si="60"/>
        <v/>
      </c>
      <c r="HP29" s="246" t="str">
        <f t="shared" si="61"/>
        <v/>
      </c>
      <c r="IC29" s="246" t="str">
        <f t="shared" si="62"/>
        <v/>
      </c>
      <c r="IP29" s="246" t="str">
        <f t="shared" si="63"/>
        <v/>
      </c>
      <c r="IQ29" s="245">
        <v>100.28</v>
      </c>
      <c r="IR29" s="245">
        <v>102.3</v>
      </c>
      <c r="IS29" s="245">
        <v>100.86</v>
      </c>
      <c r="IT29" s="245">
        <v>99.75</v>
      </c>
      <c r="IU29" s="245">
        <v>99.09</v>
      </c>
      <c r="IV29" s="245">
        <v>98.75</v>
      </c>
      <c r="IW29" s="245">
        <v>99.53</v>
      </c>
      <c r="IX29" s="245">
        <v>99.73</v>
      </c>
      <c r="IY29" s="245">
        <v>100.04</v>
      </c>
      <c r="IZ29" s="245">
        <v>99.26</v>
      </c>
      <c r="JA29" s="245">
        <v>100.19</v>
      </c>
      <c r="JB29" s="245">
        <v>100.21</v>
      </c>
      <c r="JC29" s="246">
        <f t="shared" si="64"/>
        <v>99.999166666666667</v>
      </c>
      <c r="JD29" s="245">
        <v>100.77</v>
      </c>
      <c r="JE29" s="245">
        <v>101.4</v>
      </c>
      <c r="JF29" s="245">
        <v>100.39</v>
      </c>
      <c r="JG29" s="245">
        <v>101.96</v>
      </c>
      <c r="JH29" s="245">
        <v>103.77</v>
      </c>
      <c r="JI29" s="245">
        <v>104.3</v>
      </c>
      <c r="JJ29" s="245">
        <v>103.81</v>
      </c>
      <c r="JK29" s="245">
        <v>105.12</v>
      </c>
      <c r="JL29" s="245">
        <v>104.62</v>
      </c>
      <c r="JM29" s="245">
        <v>105.08</v>
      </c>
      <c r="JN29" s="245">
        <v>105.76</v>
      </c>
      <c r="JO29" s="245">
        <v>108.34</v>
      </c>
      <c r="JP29" s="246">
        <f t="shared" si="65"/>
        <v>103.77666666666664</v>
      </c>
      <c r="JQ29" s="245">
        <v>109.71</v>
      </c>
      <c r="JR29" s="245">
        <v>111.27</v>
      </c>
      <c r="JS29" s="245">
        <v>115.52</v>
      </c>
      <c r="JT29" s="245">
        <v>118.79</v>
      </c>
      <c r="JU29" s="245">
        <v>114.84</v>
      </c>
      <c r="JV29" s="245">
        <v>117.93</v>
      </c>
      <c r="JW29" s="245">
        <v>118.61</v>
      </c>
      <c r="JX29" s="245">
        <v>117.47</v>
      </c>
      <c r="JY29" s="245">
        <v>119.55</v>
      </c>
      <c r="JZ29" s="245">
        <v>120.58</v>
      </c>
      <c r="KA29" s="245">
        <v>121.3</v>
      </c>
      <c r="KB29" s="245">
        <v>120.72</v>
      </c>
      <c r="KC29" s="246">
        <f t="shared" si="66"/>
        <v>117.19083333333333</v>
      </c>
      <c r="KD29" s="245">
        <v>125.26</v>
      </c>
      <c r="KE29" s="245">
        <v>129.61000000000001</v>
      </c>
      <c r="KF29" s="245">
        <v>131.61000000000001</v>
      </c>
      <c r="KG29" s="245">
        <v>132.1</v>
      </c>
      <c r="KH29" s="245">
        <v>136.84</v>
      </c>
      <c r="KI29" s="245">
        <v>142.29</v>
      </c>
      <c r="KJ29" s="245">
        <v>146.44999999999999</v>
      </c>
      <c r="KK29" s="245">
        <v>148.21</v>
      </c>
      <c r="KL29" s="245">
        <v>149.63999999999999</v>
      </c>
      <c r="KM29" s="245">
        <v>149.87</v>
      </c>
      <c r="KN29" s="245">
        <v>149.57</v>
      </c>
      <c r="KO29" s="245">
        <v>148.41</v>
      </c>
      <c r="KP29" s="246">
        <f t="shared" si="67"/>
        <v>140.82166666666669</v>
      </c>
      <c r="KQ29" s="245">
        <v>147.88999999999999</v>
      </c>
      <c r="KR29" s="245">
        <v>148.22999999999999</v>
      </c>
      <c r="KS29" s="245">
        <v>147.18</v>
      </c>
      <c r="KT29" s="245">
        <v>148.13999999999999</v>
      </c>
      <c r="KU29" s="245">
        <v>146.91</v>
      </c>
      <c r="KV29" s="245">
        <v>146.12</v>
      </c>
      <c r="KW29" s="245">
        <v>145.9</v>
      </c>
      <c r="KX29" s="245">
        <v>142.30000000000001</v>
      </c>
      <c r="KY29" s="245">
        <v>140.03</v>
      </c>
      <c r="KZ29" s="245">
        <v>138.69999999999999</v>
      </c>
      <c r="LA29" s="245">
        <v>138.63999999999999</v>
      </c>
      <c r="LB29" s="245">
        <v>139.96</v>
      </c>
      <c r="LC29" s="246">
        <f t="shared" si="69"/>
        <v>144.16666666666666</v>
      </c>
      <c r="LD29" s="245">
        <v>139.29</v>
      </c>
      <c r="LE29" s="245">
        <v>138.94999999999999</v>
      </c>
      <c r="LF29" s="245">
        <v>139.56</v>
      </c>
      <c r="LG29" s="245">
        <v>141.77000000000001</v>
      </c>
      <c r="LH29" s="245">
        <v>140.94</v>
      </c>
      <c r="LI29" s="245">
        <v>141.16999999999999</v>
      </c>
      <c r="LJ29" s="245">
        <v>141.33000000000001</v>
      </c>
      <c r="LK29" s="245">
        <v>141.4</v>
      </c>
      <c r="LL29" s="245">
        <v>140.66</v>
      </c>
      <c r="LP29" s="246">
        <f t="shared" si="68"/>
        <v>140.56333333333336</v>
      </c>
      <c r="LQ29" s="245">
        <v>139.29</v>
      </c>
      <c r="LR29" s="245">
        <v>138.94999999999999</v>
      </c>
      <c r="LS29" s="245">
        <v>139.56</v>
      </c>
      <c r="LT29" s="245">
        <v>141.77000000000001</v>
      </c>
      <c r="LU29" s="245">
        <v>140.94</v>
      </c>
      <c r="LV29" s="245">
        <v>141.16999999999999</v>
      </c>
      <c r="LW29" s="245">
        <v>141.33000000000001</v>
      </c>
      <c r="LX29" s="245">
        <v>141.4</v>
      </c>
      <c r="LY29" s="245">
        <v>140.66</v>
      </c>
      <c r="MC29" s="246">
        <f t="shared" si="70"/>
        <v>140.56333333333336</v>
      </c>
      <c r="MD29" s="245">
        <v>139.29</v>
      </c>
      <c r="ME29" s="245">
        <v>138.94999999999999</v>
      </c>
      <c r="MF29" s="245">
        <v>139.56</v>
      </c>
      <c r="MG29" s="245">
        <v>141.77000000000001</v>
      </c>
      <c r="MH29" s="245">
        <v>140.94</v>
      </c>
      <c r="MI29" s="245">
        <v>141.16999999999999</v>
      </c>
      <c r="MJ29" s="245">
        <v>141.33000000000001</v>
      </c>
      <c r="MK29" s="245">
        <v>141.4</v>
      </c>
      <c r="ML29" s="245">
        <v>140.66</v>
      </c>
      <c r="MP29" s="246">
        <f t="shared" si="44"/>
        <v>140.56333333333336</v>
      </c>
    </row>
    <row r="30" spans="1:354" hidden="1" outlineLevel="2">
      <c r="C30" s="172" t="s">
        <v>475</v>
      </c>
      <c r="P30" s="246" t="str">
        <f t="shared" si="45"/>
        <v/>
      </c>
      <c r="AC30" s="246" t="str">
        <f t="shared" si="46"/>
        <v/>
      </c>
      <c r="AP30" s="246" t="str">
        <f t="shared" si="47"/>
        <v/>
      </c>
      <c r="BC30" s="246" t="str">
        <f t="shared" si="48"/>
        <v/>
      </c>
      <c r="BP30" s="246" t="str">
        <f t="shared" si="49"/>
        <v/>
      </c>
      <c r="CC30" s="246" t="str">
        <f t="shared" si="50"/>
        <v/>
      </c>
      <c r="CP30" s="246" t="str">
        <f t="shared" si="51"/>
        <v/>
      </c>
      <c r="DC30" s="246" t="str">
        <f t="shared" si="52"/>
        <v/>
      </c>
      <c r="DP30" s="246" t="str">
        <f t="shared" si="53"/>
        <v/>
      </c>
      <c r="EC30" s="246" t="str">
        <f t="shared" si="54"/>
        <v/>
      </c>
      <c r="EP30" s="246" t="str">
        <f t="shared" si="55"/>
        <v/>
      </c>
      <c r="FC30" s="246" t="str">
        <f t="shared" si="56"/>
        <v/>
      </c>
      <c r="FP30" s="246" t="str">
        <f t="shared" si="57"/>
        <v/>
      </c>
      <c r="GC30" s="246" t="str">
        <f t="shared" si="58"/>
        <v/>
      </c>
      <c r="GP30" s="246" t="str">
        <f t="shared" si="59"/>
        <v/>
      </c>
      <c r="HC30" s="246" t="str">
        <f t="shared" si="60"/>
        <v/>
      </c>
      <c r="HP30" s="246" t="str">
        <f t="shared" si="61"/>
        <v/>
      </c>
      <c r="IC30" s="246" t="str">
        <f t="shared" si="62"/>
        <v/>
      </c>
      <c r="IP30" s="246" t="str">
        <f t="shared" si="63"/>
        <v/>
      </c>
      <c r="IQ30" s="245">
        <v>95.78</v>
      </c>
      <c r="IR30" s="245">
        <v>97.08</v>
      </c>
      <c r="IS30" s="245">
        <v>97.37</v>
      </c>
      <c r="IT30" s="245">
        <v>97.55</v>
      </c>
      <c r="IU30" s="245">
        <v>99.4</v>
      </c>
      <c r="IV30" s="245">
        <v>98.87</v>
      </c>
      <c r="IW30" s="245">
        <v>100.04</v>
      </c>
      <c r="IX30" s="245">
        <v>99.09</v>
      </c>
      <c r="IY30" s="245">
        <v>100.29</v>
      </c>
      <c r="IZ30" s="245">
        <v>104</v>
      </c>
      <c r="JA30" s="245">
        <v>105.12</v>
      </c>
      <c r="JB30" s="245">
        <v>105.4</v>
      </c>
      <c r="JC30" s="246">
        <f t="shared" si="64"/>
        <v>99.999166666666682</v>
      </c>
      <c r="JD30" s="245">
        <v>106.15</v>
      </c>
      <c r="JE30" s="245">
        <v>105.66</v>
      </c>
      <c r="JF30" s="245">
        <v>106.31</v>
      </c>
      <c r="JG30" s="245">
        <v>107.21</v>
      </c>
      <c r="JH30" s="245">
        <v>109.44</v>
      </c>
      <c r="JI30" s="245">
        <v>104.58</v>
      </c>
      <c r="JJ30" s="245">
        <v>112.31</v>
      </c>
      <c r="JK30" s="245">
        <v>111.07</v>
      </c>
      <c r="JL30" s="245">
        <v>109.74</v>
      </c>
      <c r="JM30" s="245">
        <v>113.08</v>
      </c>
      <c r="JN30" s="245">
        <v>111.62</v>
      </c>
      <c r="JO30" s="245">
        <v>114.49</v>
      </c>
      <c r="JP30" s="246">
        <f t="shared" si="65"/>
        <v>109.30500000000001</v>
      </c>
      <c r="JQ30" s="245">
        <v>117.01</v>
      </c>
      <c r="JR30" s="245">
        <v>124.5</v>
      </c>
      <c r="JS30" s="245">
        <v>127.29</v>
      </c>
      <c r="JT30" s="245">
        <v>128.9</v>
      </c>
      <c r="JU30" s="245">
        <v>129.5</v>
      </c>
      <c r="JV30" s="245">
        <v>133.6</v>
      </c>
      <c r="JW30" s="245">
        <v>142.55000000000001</v>
      </c>
      <c r="JX30" s="245">
        <v>147.41999999999999</v>
      </c>
      <c r="JY30" s="245">
        <v>153.79</v>
      </c>
      <c r="JZ30" s="245">
        <v>164.5</v>
      </c>
      <c r="KA30" s="245">
        <v>173.23</v>
      </c>
      <c r="KB30" s="245">
        <v>173.51</v>
      </c>
      <c r="KC30" s="246">
        <f t="shared" si="66"/>
        <v>142.98333333333335</v>
      </c>
      <c r="KD30" s="245">
        <v>179.28</v>
      </c>
      <c r="KE30" s="245">
        <v>181.47</v>
      </c>
      <c r="KF30" s="245">
        <v>180.91</v>
      </c>
      <c r="KG30" s="245">
        <v>182.06</v>
      </c>
      <c r="KH30" s="245">
        <v>179.22</v>
      </c>
      <c r="KI30" s="245">
        <v>186.52</v>
      </c>
      <c r="KJ30" s="245">
        <v>194.23</v>
      </c>
      <c r="KK30" s="245">
        <v>197.62</v>
      </c>
      <c r="KL30" s="245">
        <v>198.76</v>
      </c>
      <c r="KM30" s="245">
        <v>201.64</v>
      </c>
      <c r="KN30" s="245">
        <v>205.8</v>
      </c>
      <c r="KO30" s="245">
        <v>204.24</v>
      </c>
      <c r="KP30" s="246">
        <f t="shared" si="67"/>
        <v>190.97916666666666</v>
      </c>
      <c r="KQ30" s="245">
        <v>199.8</v>
      </c>
      <c r="KR30" s="245">
        <v>203.2</v>
      </c>
      <c r="KS30" s="245">
        <v>197.98</v>
      </c>
      <c r="KT30" s="245">
        <v>197.28</v>
      </c>
      <c r="KU30" s="245">
        <v>199.79</v>
      </c>
      <c r="KV30" s="245">
        <v>195.45</v>
      </c>
      <c r="KW30" s="245">
        <v>199.17</v>
      </c>
      <c r="KX30" s="245">
        <v>196.72</v>
      </c>
      <c r="KY30" s="245">
        <v>197.08</v>
      </c>
      <c r="KZ30" s="245">
        <v>198.7</v>
      </c>
      <c r="LA30" s="245">
        <v>193.73</v>
      </c>
      <c r="LB30" s="245">
        <v>198.61</v>
      </c>
      <c r="LC30" s="246">
        <f t="shared" si="69"/>
        <v>198.12583333333336</v>
      </c>
      <c r="LD30" s="245">
        <v>197.79</v>
      </c>
      <c r="LE30" s="245">
        <v>198.96</v>
      </c>
      <c r="LF30" s="245">
        <v>201.28</v>
      </c>
      <c r="LG30" s="245">
        <v>202.11</v>
      </c>
      <c r="LH30" s="245">
        <v>201.57</v>
      </c>
      <c r="LI30" s="245">
        <v>206.63</v>
      </c>
      <c r="LJ30" s="245">
        <v>205.03</v>
      </c>
      <c r="LK30" s="245">
        <v>203.92</v>
      </c>
      <c r="LL30" s="245">
        <v>201</v>
      </c>
      <c r="LP30" s="246">
        <f t="shared" si="68"/>
        <v>202.03222222222223</v>
      </c>
      <c r="LQ30" s="245">
        <v>197.79</v>
      </c>
      <c r="LR30" s="245">
        <v>198.96</v>
      </c>
      <c r="LS30" s="245">
        <v>201.28</v>
      </c>
      <c r="LT30" s="245">
        <v>202.11</v>
      </c>
      <c r="LU30" s="245">
        <v>201.57</v>
      </c>
      <c r="LV30" s="245">
        <v>206.63</v>
      </c>
      <c r="LW30" s="245">
        <v>205.03</v>
      </c>
      <c r="LX30" s="245">
        <v>203.92</v>
      </c>
      <c r="LY30" s="245">
        <v>201</v>
      </c>
      <c r="MC30" s="246">
        <f t="shared" si="70"/>
        <v>202.03222222222223</v>
      </c>
      <c r="MD30" s="245">
        <v>197.79</v>
      </c>
      <c r="ME30" s="245">
        <v>198.96</v>
      </c>
      <c r="MF30" s="245">
        <v>201.28</v>
      </c>
      <c r="MG30" s="245">
        <v>202.11</v>
      </c>
      <c r="MH30" s="245">
        <v>201.57</v>
      </c>
      <c r="MI30" s="245">
        <v>206.63</v>
      </c>
      <c r="MJ30" s="245">
        <v>205.03</v>
      </c>
      <c r="MK30" s="245">
        <v>203.92</v>
      </c>
      <c r="ML30" s="245">
        <v>201</v>
      </c>
      <c r="MP30" s="246">
        <f t="shared" si="44"/>
        <v>202.03222222222223</v>
      </c>
    </row>
    <row r="31" spans="1:354" hidden="1" outlineLevel="2">
      <c r="C31" s="172" t="s">
        <v>476</v>
      </c>
      <c r="P31" s="246" t="str">
        <f t="shared" si="45"/>
        <v/>
      </c>
      <c r="AC31" s="246" t="str">
        <f t="shared" si="46"/>
        <v/>
      </c>
      <c r="AP31" s="246" t="str">
        <f t="shared" si="47"/>
        <v/>
      </c>
      <c r="BC31" s="246" t="str">
        <f t="shared" si="48"/>
        <v/>
      </c>
      <c r="BP31" s="246" t="str">
        <f t="shared" si="49"/>
        <v/>
      </c>
      <c r="CC31" s="246" t="str">
        <f t="shared" si="50"/>
        <v/>
      </c>
      <c r="CP31" s="246" t="str">
        <f t="shared" si="51"/>
        <v/>
      </c>
      <c r="DC31" s="246" t="str">
        <f t="shared" si="52"/>
        <v/>
      </c>
      <c r="DP31" s="246" t="str">
        <f t="shared" si="53"/>
        <v/>
      </c>
      <c r="EC31" s="246" t="str">
        <f t="shared" si="54"/>
        <v/>
      </c>
      <c r="EP31" s="246" t="str">
        <f t="shared" si="55"/>
        <v/>
      </c>
      <c r="FC31" s="246" t="str">
        <f t="shared" si="56"/>
        <v/>
      </c>
      <c r="FP31" s="246" t="str">
        <f t="shared" si="57"/>
        <v/>
      </c>
      <c r="GC31" s="246" t="str">
        <f t="shared" si="58"/>
        <v/>
      </c>
      <c r="GP31" s="246" t="str">
        <f t="shared" si="59"/>
        <v/>
      </c>
      <c r="HC31" s="246" t="str">
        <f t="shared" si="60"/>
        <v/>
      </c>
      <c r="HP31" s="246" t="str">
        <f t="shared" si="61"/>
        <v/>
      </c>
      <c r="IC31" s="246" t="str">
        <f t="shared" si="62"/>
        <v/>
      </c>
      <c r="IP31" s="246" t="str">
        <f t="shared" si="63"/>
        <v/>
      </c>
      <c r="IQ31" s="245">
        <v>94.59</v>
      </c>
      <c r="IR31" s="245">
        <v>94.66</v>
      </c>
      <c r="IS31" s="245">
        <v>97.72</v>
      </c>
      <c r="IT31" s="245">
        <v>102.81</v>
      </c>
      <c r="IU31" s="245">
        <v>101.75</v>
      </c>
      <c r="IV31" s="245">
        <v>103.31</v>
      </c>
      <c r="IW31" s="245">
        <v>104.15</v>
      </c>
      <c r="IX31" s="245">
        <v>103.15</v>
      </c>
      <c r="IY31" s="245">
        <v>99.79</v>
      </c>
      <c r="IZ31" s="245">
        <v>99.76</v>
      </c>
      <c r="JA31" s="245">
        <v>97.95</v>
      </c>
      <c r="JB31" s="245">
        <v>100.36</v>
      </c>
      <c r="JC31" s="246">
        <f t="shared" si="64"/>
        <v>99.999999999999986</v>
      </c>
      <c r="JD31" s="245">
        <v>99.83</v>
      </c>
      <c r="JE31" s="245">
        <v>104.26</v>
      </c>
      <c r="JF31" s="245">
        <v>106.31</v>
      </c>
      <c r="JG31" s="245">
        <v>103.53</v>
      </c>
      <c r="JH31" s="245">
        <v>100.18</v>
      </c>
      <c r="JI31" s="245">
        <v>99.48</v>
      </c>
      <c r="JJ31" s="245">
        <v>100.41</v>
      </c>
      <c r="JK31" s="245">
        <v>99.67</v>
      </c>
      <c r="JL31" s="245">
        <v>100</v>
      </c>
      <c r="JM31" s="245">
        <v>96.59</v>
      </c>
      <c r="JN31" s="245">
        <v>95.52</v>
      </c>
      <c r="JO31" s="245">
        <v>94.77</v>
      </c>
      <c r="JP31" s="246">
        <f t="shared" si="65"/>
        <v>100.04583333333333</v>
      </c>
      <c r="JQ31" s="245">
        <v>94.99</v>
      </c>
      <c r="JR31" s="245">
        <v>98.86</v>
      </c>
      <c r="JS31" s="245">
        <v>101.86</v>
      </c>
      <c r="JT31" s="245">
        <v>104.36</v>
      </c>
      <c r="JU31" s="245">
        <v>102.51</v>
      </c>
      <c r="JV31" s="245">
        <v>105.68</v>
      </c>
      <c r="JW31" s="245">
        <v>110.45</v>
      </c>
      <c r="JX31" s="245">
        <v>111.71</v>
      </c>
      <c r="JY31" s="245">
        <v>111.45</v>
      </c>
      <c r="JZ31" s="245">
        <v>115.93</v>
      </c>
      <c r="KA31" s="245">
        <v>123.86</v>
      </c>
      <c r="KB31" s="245">
        <v>124.44</v>
      </c>
      <c r="KC31" s="246">
        <f t="shared" si="66"/>
        <v>108.84166666666668</v>
      </c>
      <c r="KD31" s="245">
        <v>125</v>
      </c>
      <c r="KE31" s="245">
        <v>129.26</v>
      </c>
      <c r="KF31" s="245">
        <v>133.72999999999999</v>
      </c>
      <c r="KG31" s="245">
        <v>142.08000000000001</v>
      </c>
      <c r="KH31" s="245">
        <v>153.25</v>
      </c>
      <c r="KI31" s="245">
        <v>161.87</v>
      </c>
      <c r="KJ31" s="245">
        <v>163.9</v>
      </c>
      <c r="KK31" s="245">
        <v>174.98</v>
      </c>
      <c r="KL31" s="245">
        <v>167.89</v>
      </c>
      <c r="KM31" s="245">
        <v>163.09</v>
      </c>
      <c r="KN31" s="245">
        <v>155.9</v>
      </c>
      <c r="KO31" s="245">
        <v>153.38999999999999</v>
      </c>
      <c r="KP31" s="246">
        <f t="shared" si="67"/>
        <v>152.02833333333334</v>
      </c>
      <c r="KQ31" s="245">
        <v>150.41</v>
      </c>
      <c r="KR31" s="245">
        <v>146.91999999999999</v>
      </c>
      <c r="KS31" s="245">
        <v>149.13</v>
      </c>
      <c r="KT31" s="245">
        <v>149.36000000000001</v>
      </c>
      <c r="KU31" s="245">
        <v>148.94999999999999</v>
      </c>
      <c r="KV31" s="245">
        <v>148.22</v>
      </c>
      <c r="KW31" s="245">
        <v>146.97999999999999</v>
      </c>
      <c r="KX31" s="245">
        <v>149.84</v>
      </c>
      <c r="KY31" s="245">
        <v>153</v>
      </c>
      <c r="KZ31" s="245">
        <v>157.43</v>
      </c>
      <c r="LA31" s="245">
        <v>160.27000000000001</v>
      </c>
      <c r="LB31" s="245">
        <v>156.51</v>
      </c>
      <c r="LC31" s="246">
        <f t="shared" si="69"/>
        <v>151.41833333333332</v>
      </c>
      <c r="LD31" s="245">
        <v>155.38999999999999</v>
      </c>
      <c r="LE31" s="245">
        <v>158.65</v>
      </c>
      <c r="LF31" s="245">
        <v>164.92</v>
      </c>
      <c r="LG31" s="245">
        <v>166.93</v>
      </c>
      <c r="LH31" s="245">
        <v>167.52</v>
      </c>
      <c r="LI31" s="245">
        <v>165.96</v>
      </c>
      <c r="LJ31" s="245">
        <v>165.63</v>
      </c>
      <c r="LK31" s="245">
        <v>164.55</v>
      </c>
      <c r="LL31" s="245">
        <v>162.72999999999999</v>
      </c>
      <c r="LP31" s="246">
        <f t="shared" si="68"/>
        <v>163.58666666666667</v>
      </c>
      <c r="LQ31" s="245">
        <v>155.38999999999999</v>
      </c>
      <c r="LR31" s="245">
        <v>158.65</v>
      </c>
      <c r="LS31" s="245">
        <v>164.92</v>
      </c>
      <c r="LT31" s="245">
        <v>166.93</v>
      </c>
      <c r="LU31" s="245">
        <v>167.52</v>
      </c>
      <c r="LV31" s="245">
        <v>165.96</v>
      </c>
      <c r="LW31" s="245">
        <v>165.63</v>
      </c>
      <c r="LX31" s="245">
        <v>164.55</v>
      </c>
      <c r="LY31" s="245">
        <v>162.72999999999999</v>
      </c>
      <c r="MC31" s="246">
        <f t="shared" si="70"/>
        <v>163.58666666666667</v>
      </c>
      <c r="MD31" s="245">
        <v>155.38999999999999</v>
      </c>
      <c r="ME31" s="245">
        <v>158.65</v>
      </c>
      <c r="MF31" s="245">
        <v>164.92</v>
      </c>
      <c r="MG31" s="245">
        <v>166.93</v>
      </c>
      <c r="MH31" s="245">
        <v>167.52</v>
      </c>
      <c r="MI31" s="245">
        <v>165.96</v>
      </c>
      <c r="MJ31" s="245">
        <v>165.63</v>
      </c>
      <c r="MK31" s="245">
        <v>164.55</v>
      </c>
      <c r="ML31" s="245">
        <v>162.72999999999999</v>
      </c>
      <c r="MP31" s="246">
        <f t="shared" si="44"/>
        <v>163.58666666666667</v>
      </c>
    </row>
    <row r="32" spans="1:354" hidden="1" outlineLevel="2">
      <c r="C32" s="172" t="s">
        <v>477</v>
      </c>
      <c r="P32" s="246" t="str">
        <f t="shared" si="45"/>
        <v/>
      </c>
      <c r="AC32" s="246" t="str">
        <f t="shared" si="46"/>
        <v/>
      </c>
      <c r="AP32" s="246" t="str">
        <f t="shared" si="47"/>
        <v/>
      </c>
      <c r="BC32" s="246" t="str">
        <f t="shared" si="48"/>
        <v/>
      </c>
      <c r="BP32" s="246" t="str">
        <f t="shared" si="49"/>
        <v/>
      </c>
      <c r="CC32" s="246" t="str">
        <f t="shared" si="50"/>
        <v/>
      </c>
      <c r="CP32" s="246" t="str">
        <f t="shared" si="51"/>
        <v/>
      </c>
      <c r="DC32" s="246" t="str">
        <f t="shared" si="52"/>
        <v/>
      </c>
      <c r="DP32" s="246" t="str">
        <f t="shared" si="53"/>
        <v/>
      </c>
      <c r="EC32" s="246" t="str">
        <f t="shared" si="54"/>
        <v/>
      </c>
      <c r="EP32" s="246" t="str">
        <f t="shared" si="55"/>
        <v/>
      </c>
      <c r="FC32" s="246" t="str">
        <f t="shared" si="56"/>
        <v/>
      </c>
      <c r="FP32" s="246" t="str">
        <f t="shared" si="57"/>
        <v/>
      </c>
      <c r="GC32" s="246" t="str">
        <f t="shared" si="58"/>
        <v/>
      </c>
      <c r="GP32" s="246" t="str">
        <f t="shared" si="59"/>
        <v/>
      </c>
      <c r="HC32" s="246" t="str">
        <f t="shared" si="60"/>
        <v/>
      </c>
      <c r="HP32" s="246" t="str">
        <f t="shared" si="61"/>
        <v/>
      </c>
      <c r="IC32" s="246" t="str">
        <f t="shared" si="62"/>
        <v/>
      </c>
      <c r="IP32" s="246" t="str">
        <f t="shared" si="63"/>
        <v/>
      </c>
      <c r="IQ32" s="245">
        <v>99.84</v>
      </c>
      <c r="IR32" s="245">
        <v>100.09</v>
      </c>
      <c r="IS32" s="245">
        <v>100.15</v>
      </c>
      <c r="IT32" s="245">
        <v>99.78</v>
      </c>
      <c r="IU32" s="245">
        <v>99.29</v>
      </c>
      <c r="IV32" s="245">
        <v>100.43</v>
      </c>
      <c r="IW32" s="245">
        <v>99.88</v>
      </c>
      <c r="IX32" s="245">
        <v>99.95</v>
      </c>
      <c r="IY32" s="245">
        <v>100.62</v>
      </c>
      <c r="IZ32" s="245">
        <v>99.29</v>
      </c>
      <c r="JA32" s="245">
        <v>100.06</v>
      </c>
      <c r="JB32" s="245">
        <v>100.62</v>
      </c>
      <c r="JC32" s="246">
        <f t="shared" si="64"/>
        <v>100</v>
      </c>
      <c r="JD32" s="245">
        <v>106.07</v>
      </c>
      <c r="JE32" s="245">
        <v>106.4</v>
      </c>
      <c r="JF32" s="245">
        <v>107.23</v>
      </c>
      <c r="JG32" s="245">
        <v>108.39</v>
      </c>
      <c r="JH32" s="245">
        <v>106.5</v>
      </c>
      <c r="JI32" s="245">
        <v>103.95</v>
      </c>
      <c r="JJ32" s="245">
        <v>106.68</v>
      </c>
      <c r="JK32" s="245">
        <v>106.5</v>
      </c>
      <c r="JL32" s="245">
        <v>107.56</v>
      </c>
      <c r="JM32" s="245">
        <v>110.47</v>
      </c>
      <c r="JN32" s="245">
        <v>110.6</v>
      </c>
      <c r="JO32" s="245">
        <v>110.87</v>
      </c>
      <c r="JP32" s="246">
        <f t="shared" si="65"/>
        <v>107.60166666666665</v>
      </c>
      <c r="JQ32" s="245">
        <v>110.76</v>
      </c>
      <c r="JR32" s="245">
        <v>112.37</v>
      </c>
      <c r="JS32" s="245">
        <v>110.51</v>
      </c>
      <c r="JT32" s="245">
        <v>111.4</v>
      </c>
      <c r="JU32" s="245">
        <v>109.2</v>
      </c>
      <c r="JV32" s="245">
        <v>114.02</v>
      </c>
      <c r="JW32" s="245">
        <v>115.94</v>
      </c>
      <c r="JX32" s="245">
        <v>113.19</v>
      </c>
      <c r="JY32" s="245">
        <v>114.16</v>
      </c>
      <c r="JZ32" s="245">
        <v>117.59</v>
      </c>
      <c r="KA32" s="245">
        <v>115.96</v>
      </c>
      <c r="KB32" s="245">
        <v>122.23</v>
      </c>
      <c r="KC32" s="246">
        <f t="shared" si="66"/>
        <v>113.94416666666667</v>
      </c>
      <c r="KD32" s="245">
        <v>119.48</v>
      </c>
      <c r="KE32" s="245">
        <v>113.62</v>
      </c>
      <c r="KF32" s="245">
        <v>120.27</v>
      </c>
      <c r="KG32" s="245">
        <v>122.59</v>
      </c>
      <c r="KH32" s="245">
        <v>122.62</v>
      </c>
      <c r="KI32" s="245">
        <v>120.49</v>
      </c>
      <c r="KJ32" s="245">
        <v>126.08</v>
      </c>
      <c r="KK32" s="245">
        <v>124.95</v>
      </c>
      <c r="KL32" s="245">
        <v>131.24</v>
      </c>
      <c r="KM32" s="245">
        <v>125.95</v>
      </c>
      <c r="KN32" s="245">
        <v>135.74</v>
      </c>
      <c r="KO32" s="245">
        <v>141.05000000000001</v>
      </c>
      <c r="KP32" s="246">
        <f t="shared" si="67"/>
        <v>125.34000000000002</v>
      </c>
      <c r="KQ32" s="245">
        <v>138.82</v>
      </c>
      <c r="KR32" s="245">
        <v>137.27000000000001</v>
      </c>
      <c r="KS32" s="245">
        <v>132.80000000000001</v>
      </c>
      <c r="KT32" s="245">
        <v>134.58000000000001</v>
      </c>
      <c r="KU32" s="245">
        <v>138.91</v>
      </c>
      <c r="KV32" s="245">
        <v>139.44999999999999</v>
      </c>
      <c r="KW32" s="245">
        <v>156.49</v>
      </c>
      <c r="KX32" s="245">
        <v>151.59</v>
      </c>
      <c r="KY32" s="245">
        <v>153.63</v>
      </c>
      <c r="KZ32" s="245">
        <v>155.69999999999999</v>
      </c>
      <c r="LA32" s="245">
        <v>156.49</v>
      </c>
      <c r="LB32" s="245">
        <v>159.41999999999999</v>
      </c>
      <c r="LC32" s="246">
        <f t="shared" si="69"/>
        <v>146.26250000000002</v>
      </c>
      <c r="LD32" s="245">
        <v>160.47999999999999</v>
      </c>
      <c r="LE32" s="245">
        <v>158.41999999999999</v>
      </c>
      <c r="LF32" s="245">
        <v>161.35</v>
      </c>
      <c r="LG32" s="245">
        <v>159.31</v>
      </c>
      <c r="LH32" s="245">
        <v>159.94</v>
      </c>
      <c r="LI32" s="245">
        <v>160.11000000000001</v>
      </c>
      <c r="LJ32" s="245">
        <v>161.71</v>
      </c>
      <c r="LK32" s="245">
        <v>160.47999999999999</v>
      </c>
      <c r="LL32" s="245">
        <v>162.04</v>
      </c>
      <c r="LP32" s="246">
        <f t="shared" si="68"/>
        <v>160.42666666666665</v>
      </c>
      <c r="LQ32" s="245">
        <v>160.47999999999999</v>
      </c>
      <c r="LR32" s="245">
        <v>158.41999999999999</v>
      </c>
      <c r="LS32" s="245">
        <v>161.35</v>
      </c>
      <c r="LT32" s="245">
        <v>159.31</v>
      </c>
      <c r="LU32" s="245">
        <v>159.94</v>
      </c>
      <c r="LV32" s="245">
        <v>160.11000000000001</v>
      </c>
      <c r="LW32" s="245">
        <v>161.71</v>
      </c>
      <c r="LX32" s="245">
        <v>160.47999999999999</v>
      </c>
      <c r="LY32" s="245">
        <v>162.04</v>
      </c>
      <c r="MC32" s="246">
        <f t="shared" si="70"/>
        <v>160.42666666666665</v>
      </c>
      <c r="MD32" s="245">
        <v>160.47999999999999</v>
      </c>
      <c r="ME32" s="245">
        <v>158.41999999999999</v>
      </c>
      <c r="MF32" s="245">
        <v>161.35</v>
      </c>
      <c r="MG32" s="245">
        <v>159.31</v>
      </c>
      <c r="MH32" s="245">
        <v>159.94</v>
      </c>
      <c r="MI32" s="245">
        <v>160.11000000000001</v>
      </c>
      <c r="MJ32" s="245">
        <v>161.71</v>
      </c>
      <c r="MK32" s="245">
        <v>160.47999999999999</v>
      </c>
      <c r="ML32" s="245">
        <v>162.04</v>
      </c>
      <c r="MP32" s="246">
        <f t="shared" si="44"/>
        <v>160.42666666666665</v>
      </c>
    </row>
    <row r="33" spans="1:354" hidden="1" outlineLevel="2">
      <c r="C33" s="172" t="s">
        <v>478</v>
      </c>
      <c r="P33" s="246" t="str">
        <f t="shared" si="45"/>
        <v/>
      </c>
      <c r="AC33" s="246" t="str">
        <f t="shared" si="46"/>
        <v/>
      </c>
      <c r="AP33" s="246" t="str">
        <f t="shared" si="47"/>
        <v/>
      </c>
      <c r="BC33" s="246" t="str">
        <f t="shared" si="48"/>
        <v/>
      </c>
      <c r="BP33" s="246" t="str">
        <f t="shared" si="49"/>
        <v/>
      </c>
      <c r="CC33" s="246" t="str">
        <f t="shared" si="50"/>
        <v/>
      </c>
      <c r="CP33" s="246" t="str">
        <f t="shared" si="51"/>
        <v/>
      </c>
      <c r="DC33" s="246" t="str">
        <f t="shared" si="52"/>
        <v/>
      </c>
      <c r="DP33" s="246" t="str">
        <f t="shared" si="53"/>
        <v/>
      </c>
      <c r="EC33" s="246" t="str">
        <f t="shared" si="54"/>
        <v/>
      </c>
      <c r="EP33" s="246" t="str">
        <f t="shared" si="55"/>
        <v/>
      </c>
      <c r="FC33" s="246" t="str">
        <f t="shared" si="56"/>
        <v/>
      </c>
      <c r="FP33" s="246" t="str">
        <f t="shared" si="57"/>
        <v/>
      </c>
      <c r="GC33" s="246" t="str">
        <f t="shared" si="58"/>
        <v/>
      </c>
      <c r="GP33" s="246" t="str">
        <f t="shared" si="59"/>
        <v/>
      </c>
      <c r="HC33" s="246" t="str">
        <f t="shared" si="60"/>
        <v/>
      </c>
      <c r="HP33" s="246" t="str">
        <f t="shared" si="61"/>
        <v/>
      </c>
      <c r="IC33" s="246" t="str">
        <f t="shared" si="62"/>
        <v/>
      </c>
      <c r="IP33" s="246" t="str">
        <f t="shared" si="63"/>
        <v/>
      </c>
      <c r="IQ33" s="245">
        <v>100.38</v>
      </c>
      <c r="IR33" s="245">
        <v>98.6</v>
      </c>
      <c r="IS33" s="245">
        <v>96.89</v>
      </c>
      <c r="IT33" s="245">
        <v>97.31</v>
      </c>
      <c r="IU33" s="245">
        <v>97.16</v>
      </c>
      <c r="IV33" s="245">
        <v>98.85</v>
      </c>
      <c r="IW33" s="245">
        <v>100.63</v>
      </c>
      <c r="IX33" s="245">
        <v>101.62</v>
      </c>
      <c r="IY33" s="245">
        <v>100.83</v>
      </c>
      <c r="IZ33" s="245">
        <v>100.43</v>
      </c>
      <c r="JA33" s="245">
        <v>102.55</v>
      </c>
      <c r="JB33" s="245">
        <v>104.76</v>
      </c>
      <c r="JC33" s="246">
        <f t="shared" si="64"/>
        <v>100.00083333333333</v>
      </c>
      <c r="JD33" s="245">
        <v>105.98</v>
      </c>
      <c r="JE33" s="245">
        <v>105.34</v>
      </c>
      <c r="JF33" s="245">
        <v>107.17</v>
      </c>
      <c r="JG33" s="245">
        <v>108.58</v>
      </c>
      <c r="JH33" s="245">
        <v>109.36</v>
      </c>
      <c r="JI33" s="245">
        <v>107.54</v>
      </c>
      <c r="JJ33" s="245">
        <v>105.88</v>
      </c>
      <c r="JK33" s="245">
        <v>105.88</v>
      </c>
      <c r="JL33" s="245">
        <v>109.3</v>
      </c>
      <c r="JM33" s="245">
        <v>112.42</v>
      </c>
      <c r="JN33" s="245">
        <v>114.23</v>
      </c>
      <c r="JO33" s="245">
        <v>116.51</v>
      </c>
      <c r="JP33" s="246">
        <f t="shared" si="65"/>
        <v>109.01583333333332</v>
      </c>
      <c r="JQ33" s="245">
        <v>122.26</v>
      </c>
      <c r="JR33" s="245">
        <v>126.27</v>
      </c>
      <c r="JS33" s="245">
        <v>130.21</v>
      </c>
      <c r="JT33" s="245">
        <v>140.4</v>
      </c>
      <c r="JU33" s="245">
        <v>142.02000000000001</v>
      </c>
      <c r="JV33" s="245">
        <v>152.13999999999999</v>
      </c>
      <c r="JW33" s="245">
        <v>157.9</v>
      </c>
      <c r="JX33" s="245">
        <v>162.78</v>
      </c>
      <c r="JY33" s="245">
        <v>168.64</v>
      </c>
      <c r="JZ33" s="245">
        <v>172.82</v>
      </c>
      <c r="KA33" s="245">
        <v>176.08</v>
      </c>
      <c r="KB33" s="245">
        <v>182.45</v>
      </c>
      <c r="KC33" s="246">
        <f t="shared" si="66"/>
        <v>152.83083333333332</v>
      </c>
      <c r="KD33" s="245">
        <v>183.66</v>
      </c>
      <c r="KE33" s="245">
        <v>181.84</v>
      </c>
      <c r="KF33" s="245">
        <v>181.02</v>
      </c>
      <c r="KG33" s="245">
        <v>190.57</v>
      </c>
      <c r="KH33" s="245">
        <v>190.47</v>
      </c>
      <c r="KI33" s="245">
        <v>186.73</v>
      </c>
      <c r="KJ33" s="245">
        <v>179.59</v>
      </c>
      <c r="KK33" s="245">
        <v>186.26</v>
      </c>
      <c r="KL33" s="245">
        <v>181.6</v>
      </c>
      <c r="KM33" s="245">
        <v>176.14</v>
      </c>
      <c r="KN33" s="245">
        <v>178.42</v>
      </c>
      <c r="KO33" s="245">
        <v>180.25</v>
      </c>
      <c r="KP33" s="246">
        <f t="shared" si="67"/>
        <v>183.04583333333332</v>
      </c>
      <c r="KQ33" s="245">
        <v>175.83</v>
      </c>
      <c r="KR33" s="245">
        <v>173.25</v>
      </c>
      <c r="KS33" s="245">
        <v>167.05</v>
      </c>
      <c r="KT33" s="245">
        <v>163.6</v>
      </c>
      <c r="KU33" s="245">
        <v>161.77000000000001</v>
      </c>
      <c r="KV33" s="245">
        <v>158.46</v>
      </c>
      <c r="KW33" s="245">
        <v>157</v>
      </c>
      <c r="KX33" s="245">
        <v>159.41999999999999</v>
      </c>
      <c r="KY33" s="245">
        <v>158.41</v>
      </c>
      <c r="KZ33" s="245">
        <v>160.44</v>
      </c>
      <c r="LA33" s="245">
        <v>160.35</v>
      </c>
      <c r="LB33" s="245">
        <v>159.63999999999999</v>
      </c>
      <c r="LC33" s="246">
        <f t="shared" si="69"/>
        <v>162.93500000000003</v>
      </c>
      <c r="LD33" s="245">
        <v>159.41999999999999</v>
      </c>
      <c r="LE33" s="245">
        <v>162.21</v>
      </c>
      <c r="LF33" s="245">
        <v>164.12</v>
      </c>
      <c r="LG33" s="245">
        <v>165.61</v>
      </c>
      <c r="LH33" s="245">
        <v>161.15</v>
      </c>
      <c r="LI33" s="245">
        <v>161.25</v>
      </c>
      <c r="LJ33" s="245">
        <v>158.52000000000001</v>
      </c>
      <c r="LK33" s="245">
        <v>154.96</v>
      </c>
      <c r="LL33" s="245">
        <v>153.24</v>
      </c>
      <c r="LP33" s="246">
        <f t="shared" si="68"/>
        <v>160.05333333333334</v>
      </c>
      <c r="LQ33" s="245">
        <v>159.41999999999999</v>
      </c>
      <c r="LR33" s="245">
        <v>162.21</v>
      </c>
      <c r="LS33" s="245">
        <v>164.12</v>
      </c>
      <c r="LT33" s="245">
        <v>165.61</v>
      </c>
      <c r="LU33" s="245">
        <v>161.15</v>
      </c>
      <c r="LV33" s="245">
        <v>161.25</v>
      </c>
      <c r="LW33" s="245">
        <v>158.52000000000001</v>
      </c>
      <c r="LX33" s="245">
        <v>154.96</v>
      </c>
      <c r="LY33" s="245">
        <v>153.24</v>
      </c>
      <c r="MC33" s="246">
        <f t="shared" si="70"/>
        <v>160.05333333333334</v>
      </c>
      <c r="MD33" s="245">
        <v>159.41999999999999</v>
      </c>
      <c r="ME33" s="245">
        <v>162.21</v>
      </c>
      <c r="MF33" s="245">
        <v>164.12</v>
      </c>
      <c r="MG33" s="245">
        <v>165.61</v>
      </c>
      <c r="MH33" s="245">
        <v>161.15</v>
      </c>
      <c r="MI33" s="245">
        <v>161.25</v>
      </c>
      <c r="MJ33" s="245">
        <v>158.52000000000001</v>
      </c>
      <c r="MK33" s="245">
        <v>154.96</v>
      </c>
      <c r="ML33" s="245">
        <v>153.24</v>
      </c>
      <c r="MP33" s="246">
        <f t="shared" si="44"/>
        <v>160.05333333333334</v>
      </c>
    </row>
    <row r="34" spans="1:354" hidden="1" outlineLevel="2">
      <c r="C34" s="172" t="s">
        <v>479</v>
      </c>
      <c r="P34" s="246" t="str">
        <f t="shared" si="45"/>
        <v/>
      </c>
      <c r="AC34" s="246" t="str">
        <f t="shared" si="46"/>
        <v/>
      </c>
      <c r="AP34" s="246" t="str">
        <f t="shared" si="47"/>
        <v/>
      </c>
      <c r="BC34" s="246" t="str">
        <f t="shared" si="48"/>
        <v/>
      </c>
      <c r="BP34" s="246" t="str">
        <f t="shared" si="49"/>
        <v/>
      </c>
      <c r="CC34" s="246" t="str">
        <f t="shared" si="50"/>
        <v/>
      </c>
      <c r="CP34" s="246" t="str">
        <f t="shared" si="51"/>
        <v/>
      </c>
      <c r="DC34" s="246" t="str">
        <f t="shared" si="52"/>
        <v/>
      </c>
      <c r="DP34" s="246" t="str">
        <f t="shared" si="53"/>
        <v/>
      </c>
      <c r="EC34" s="246" t="str">
        <f t="shared" si="54"/>
        <v/>
      </c>
      <c r="EP34" s="246" t="str">
        <f t="shared" si="55"/>
        <v/>
      </c>
      <c r="FC34" s="246" t="str">
        <f t="shared" si="56"/>
        <v/>
      </c>
      <c r="FP34" s="246" t="str">
        <f t="shared" si="57"/>
        <v/>
      </c>
      <c r="GC34" s="246" t="str">
        <f t="shared" si="58"/>
        <v/>
      </c>
      <c r="GP34" s="246" t="str">
        <f t="shared" si="59"/>
        <v/>
      </c>
      <c r="HC34" s="246" t="str">
        <f t="shared" si="60"/>
        <v/>
      </c>
      <c r="HP34" s="246" t="str">
        <f t="shared" si="61"/>
        <v/>
      </c>
      <c r="IC34" s="246" t="str">
        <f t="shared" si="62"/>
        <v/>
      </c>
      <c r="IP34" s="246" t="str">
        <f t="shared" si="63"/>
        <v/>
      </c>
      <c r="IQ34" s="245">
        <v>90.47</v>
      </c>
      <c r="IR34" s="245">
        <v>89.42</v>
      </c>
      <c r="IS34" s="245">
        <v>93.74</v>
      </c>
      <c r="IT34" s="245">
        <v>93.63</v>
      </c>
      <c r="IU34" s="245">
        <v>100.46</v>
      </c>
      <c r="IV34" s="245">
        <v>99.01</v>
      </c>
      <c r="IW34" s="245">
        <v>96.99</v>
      </c>
      <c r="IX34" s="245">
        <v>106.96</v>
      </c>
      <c r="IY34" s="245">
        <v>106.11</v>
      </c>
      <c r="IZ34" s="245">
        <v>102.76</v>
      </c>
      <c r="JA34" s="245">
        <v>109.51</v>
      </c>
      <c r="JB34" s="245">
        <v>110.95</v>
      </c>
      <c r="JC34" s="246">
        <f t="shared" si="64"/>
        <v>100.00083333333335</v>
      </c>
      <c r="JD34" s="245">
        <v>112.44</v>
      </c>
      <c r="JE34" s="245">
        <v>112.26</v>
      </c>
      <c r="JF34" s="245">
        <v>103.32</v>
      </c>
      <c r="JG34" s="245">
        <v>103.79</v>
      </c>
      <c r="JH34" s="245">
        <v>102.49</v>
      </c>
      <c r="JI34" s="245">
        <v>107.18</v>
      </c>
      <c r="JJ34" s="245">
        <v>109.39</v>
      </c>
      <c r="JK34" s="245">
        <v>111.94</v>
      </c>
      <c r="JL34" s="245">
        <v>114.07</v>
      </c>
      <c r="JM34" s="245">
        <v>115.51</v>
      </c>
      <c r="JN34" s="245">
        <v>116.7</v>
      </c>
      <c r="JO34" s="245">
        <v>121.31</v>
      </c>
      <c r="JP34" s="246">
        <f t="shared" si="65"/>
        <v>110.86666666666666</v>
      </c>
      <c r="JQ34" s="245">
        <v>122.52</v>
      </c>
      <c r="JR34" s="245">
        <v>126.06</v>
      </c>
      <c r="JS34" s="245">
        <v>135</v>
      </c>
      <c r="JT34" s="245">
        <v>138.69</v>
      </c>
      <c r="JU34" s="245">
        <v>144.19999999999999</v>
      </c>
      <c r="JV34" s="245">
        <v>153.01</v>
      </c>
      <c r="JW34" s="245">
        <v>148.27000000000001</v>
      </c>
      <c r="JX34" s="245">
        <v>152.52000000000001</v>
      </c>
      <c r="JY34" s="245">
        <v>154.97</v>
      </c>
      <c r="JZ34" s="245">
        <v>161.54</v>
      </c>
      <c r="KA34" s="245">
        <v>163.35</v>
      </c>
      <c r="KB34" s="245">
        <v>167.65</v>
      </c>
      <c r="KC34" s="246">
        <f t="shared" si="66"/>
        <v>147.315</v>
      </c>
      <c r="KD34" s="245">
        <v>168.17</v>
      </c>
      <c r="KE34" s="245">
        <v>170.41</v>
      </c>
      <c r="KF34" s="245">
        <v>172.16</v>
      </c>
      <c r="KG34" s="245">
        <v>175.73</v>
      </c>
      <c r="KH34" s="245">
        <v>174.28</v>
      </c>
      <c r="KI34" s="245">
        <v>173.9</v>
      </c>
      <c r="KJ34" s="245">
        <v>177.94</v>
      </c>
      <c r="KK34" s="245">
        <v>175.2</v>
      </c>
      <c r="KL34" s="245">
        <v>170.2</v>
      </c>
      <c r="KM34" s="245">
        <v>171.21</v>
      </c>
      <c r="KN34" s="245">
        <v>169.5</v>
      </c>
      <c r="KO34" s="245">
        <v>166.25</v>
      </c>
      <c r="KP34" s="246">
        <f t="shared" si="67"/>
        <v>172.07916666666668</v>
      </c>
      <c r="KQ34" s="245">
        <v>168.04</v>
      </c>
      <c r="KR34" s="245">
        <v>171.1</v>
      </c>
      <c r="KS34" s="245">
        <v>166.85</v>
      </c>
      <c r="KT34" s="245">
        <v>167.82</v>
      </c>
      <c r="KU34" s="245">
        <v>166.73</v>
      </c>
      <c r="KV34" s="245">
        <v>165.32</v>
      </c>
      <c r="KW34" s="245">
        <v>165.91</v>
      </c>
      <c r="KX34" s="245">
        <v>169.63</v>
      </c>
      <c r="KY34" s="245">
        <v>173.26</v>
      </c>
      <c r="KZ34" s="245">
        <v>173.9</v>
      </c>
      <c r="LA34" s="245">
        <v>173.61</v>
      </c>
      <c r="LB34" s="245">
        <v>173.75</v>
      </c>
      <c r="LC34" s="246">
        <f t="shared" si="69"/>
        <v>169.66</v>
      </c>
      <c r="LD34" s="245">
        <v>177.36</v>
      </c>
      <c r="LE34" s="245">
        <v>180.56</v>
      </c>
      <c r="LF34" s="245">
        <v>187.87</v>
      </c>
      <c r="LG34" s="245">
        <v>193.06</v>
      </c>
      <c r="LH34" s="245">
        <v>199.37</v>
      </c>
      <c r="LI34" s="245">
        <v>202.82</v>
      </c>
      <c r="LJ34" s="245">
        <v>206.24</v>
      </c>
      <c r="LK34" s="245">
        <v>201.54</v>
      </c>
      <c r="LL34" s="245">
        <v>198.78</v>
      </c>
      <c r="LP34" s="246">
        <f t="shared" si="68"/>
        <v>194.17777777777778</v>
      </c>
      <c r="LQ34" s="245">
        <v>177.36</v>
      </c>
      <c r="LR34" s="245">
        <v>180.56</v>
      </c>
      <c r="LS34" s="245">
        <v>187.87</v>
      </c>
      <c r="LT34" s="245">
        <v>193.06</v>
      </c>
      <c r="LU34" s="245">
        <v>199.37</v>
      </c>
      <c r="LV34" s="245">
        <v>202.82</v>
      </c>
      <c r="LW34" s="245">
        <v>206.24</v>
      </c>
      <c r="LX34" s="245">
        <v>201.54</v>
      </c>
      <c r="LY34" s="245">
        <v>198.78</v>
      </c>
      <c r="MC34" s="246">
        <f t="shared" si="70"/>
        <v>194.17777777777778</v>
      </c>
      <c r="MD34" s="245">
        <v>177.36</v>
      </c>
      <c r="ME34" s="245">
        <v>180.56</v>
      </c>
      <c r="MF34" s="245">
        <v>187.87</v>
      </c>
      <c r="MG34" s="245">
        <v>193.06</v>
      </c>
      <c r="MH34" s="245">
        <v>199.37</v>
      </c>
      <c r="MI34" s="245">
        <v>202.82</v>
      </c>
      <c r="MJ34" s="245">
        <v>206.24</v>
      </c>
      <c r="MK34" s="245">
        <v>201.54</v>
      </c>
      <c r="ML34" s="245">
        <v>198.78</v>
      </c>
      <c r="MP34" s="246">
        <f t="shared" si="44"/>
        <v>194.17777777777778</v>
      </c>
    </row>
    <row r="35" spans="1:354" hidden="1" outlineLevel="2">
      <c r="C35" s="172" t="s">
        <v>480</v>
      </c>
      <c r="P35" s="246" t="str">
        <f t="shared" si="45"/>
        <v/>
      </c>
      <c r="AC35" s="246" t="str">
        <f t="shared" si="46"/>
        <v/>
      </c>
      <c r="AP35" s="246" t="str">
        <f t="shared" si="47"/>
        <v/>
      </c>
      <c r="BC35" s="246" t="str">
        <f t="shared" si="48"/>
        <v/>
      </c>
      <c r="BP35" s="246" t="str">
        <f t="shared" si="49"/>
        <v/>
      </c>
      <c r="CC35" s="246" t="str">
        <f t="shared" si="50"/>
        <v/>
      </c>
      <c r="CP35" s="246" t="str">
        <f t="shared" si="51"/>
        <v/>
      </c>
      <c r="DC35" s="246" t="str">
        <f t="shared" si="52"/>
        <v/>
      </c>
      <c r="DP35" s="246" t="str">
        <f t="shared" si="53"/>
        <v/>
      </c>
      <c r="EC35" s="246" t="str">
        <f t="shared" si="54"/>
        <v/>
      </c>
      <c r="EP35" s="246" t="str">
        <f t="shared" si="55"/>
        <v/>
      </c>
      <c r="FC35" s="246" t="str">
        <f t="shared" si="56"/>
        <v/>
      </c>
      <c r="FP35" s="246" t="str">
        <f t="shared" si="57"/>
        <v/>
      </c>
      <c r="GC35" s="246" t="str">
        <f t="shared" si="58"/>
        <v/>
      </c>
      <c r="GP35" s="246" t="str">
        <f t="shared" si="59"/>
        <v/>
      </c>
      <c r="HC35" s="246" t="str">
        <f t="shared" si="60"/>
        <v/>
      </c>
      <c r="HP35" s="246" t="str">
        <f t="shared" si="61"/>
        <v/>
      </c>
      <c r="IC35" s="246" t="str">
        <f t="shared" si="62"/>
        <v/>
      </c>
      <c r="IP35" s="246" t="str">
        <f t="shared" si="63"/>
        <v/>
      </c>
      <c r="IQ35" s="245">
        <v>95.24</v>
      </c>
      <c r="IR35" s="245">
        <v>102.31</v>
      </c>
      <c r="IS35" s="245">
        <v>102.59</v>
      </c>
      <c r="IT35" s="245">
        <v>99.97</v>
      </c>
      <c r="IU35" s="245">
        <v>102.49</v>
      </c>
      <c r="IV35" s="245">
        <v>99.48</v>
      </c>
      <c r="IW35" s="245">
        <v>100.86</v>
      </c>
      <c r="IX35" s="245">
        <v>99.71</v>
      </c>
      <c r="IY35" s="245">
        <v>99.07</v>
      </c>
      <c r="IZ35" s="245">
        <v>96.83</v>
      </c>
      <c r="JA35" s="245">
        <v>100.69</v>
      </c>
      <c r="JB35" s="245">
        <v>100.76</v>
      </c>
      <c r="JC35" s="246">
        <f t="shared" si="64"/>
        <v>100</v>
      </c>
      <c r="JD35" s="245">
        <v>101.85</v>
      </c>
      <c r="JE35" s="245">
        <v>103.06</v>
      </c>
      <c r="JF35" s="245">
        <v>102.36</v>
      </c>
      <c r="JG35" s="245">
        <v>102.7</v>
      </c>
      <c r="JH35" s="245">
        <v>103.66</v>
      </c>
      <c r="JI35" s="245">
        <v>100.28</v>
      </c>
      <c r="JJ35" s="245">
        <v>106.71</v>
      </c>
      <c r="JK35" s="245">
        <v>110.43</v>
      </c>
      <c r="JL35" s="245">
        <v>103.55</v>
      </c>
      <c r="JM35" s="245">
        <v>106.95</v>
      </c>
      <c r="JN35" s="245">
        <v>107.98</v>
      </c>
      <c r="JO35" s="245">
        <v>110.08</v>
      </c>
      <c r="JP35" s="246">
        <f t="shared" si="65"/>
        <v>104.96749999999999</v>
      </c>
      <c r="JQ35" s="245">
        <v>114.39</v>
      </c>
      <c r="JR35" s="245">
        <v>113.04</v>
      </c>
      <c r="JS35" s="245">
        <v>112.05</v>
      </c>
      <c r="JT35" s="245">
        <v>113.23</v>
      </c>
      <c r="JU35" s="245">
        <v>119.45</v>
      </c>
      <c r="JV35" s="245">
        <v>122.1</v>
      </c>
      <c r="JW35" s="245">
        <v>124.63</v>
      </c>
      <c r="JX35" s="245">
        <v>131.63999999999999</v>
      </c>
      <c r="JY35" s="245">
        <v>133.74</v>
      </c>
      <c r="JZ35" s="245">
        <v>138.75</v>
      </c>
      <c r="KA35" s="245">
        <v>142.21</v>
      </c>
      <c r="KB35" s="245">
        <v>142.61000000000001</v>
      </c>
      <c r="KC35" s="246">
        <f t="shared" si="66"/>
        <v>125.65333333333335</v>
      </c>
      <c r="KD35" s="245">
        <v>137.26</v>
      </c>
      <c r="KE35" s="245">
        <v>142.09</v>
      </c>
      <c r="KF35" s="245">
        <v>150.59</v>
      </c>
      <c r="KG35" s="245">
        <v>155.04</v>
      </c>
      <c r="KH35" s="245">
        <v>148.84</v>
      </c>
      <c r="KI35" s="245">
        <v>144.82</v>
      </c>
      <c r="KJ35" s="245">
        <v>144.44</v>
      </c>
      <c r="KK35" s="245">
        <v>152.21</v>
      </c>
      <c r="KL35" s="245">
        <v>150.79</v>
      </c>
      <c r="KM35" s="245">
        <v>149.34</v>
      </c>
      <c r="KN35" s="245">
        <v>153.55000000000001</v>
      </c>
      <c r="KO35" s="245">
        <v>157.37</v>
      </c>
      <c r="KP35" s="246">
        <f t="shared" si="67"/>
        <v>148.86166666666668</v>
      </c>
      <c r="KQ35" s="245">
        <v>152.47</v>
      </c>
      <c r="KR35" s="245">
        <v>156.66999999999999</v>
      </c>
      <c r="KS35" s="245">
        <v>155.9</v>
      </c>
      <c r="KT35" s="245">
        <v>150.4</v>
      </c>
      <c r="KU35" s="245">
        <v>146.28</v>
      </c>
      <c r="KV35" s="245">
        <v>150.78</v>
      </c>
      <c r="KW35" s="245">
        <v>153.66999999999999</v>
      </c>
      <c r="KX35" s="245">
        <v>158.56</v>
      </c>
      <c r="KY35" s="245">
        <v>147.5</v>
      </c>
      <c r="KZ35" s="245">
        <v>145.28</v>
      </c>
      <c r="LA35" s="245">
        <v>145.30000000000001</v>
      </c>
      <c r="LB35" s="245">
        <v>146.88999999999999</v>
      </c>
      <c r="LC35" s="246">
        <f t="shared" si="69"/>
        <v>150.80833333333331</v>
      </c>
      <c r="LD35" s="245">
        <v>147.87</v>
      </c>
      <c r="LE35" s="245">
        <v>148.55000000000001</v>
      </c>
      <c r="LF35" s="245">
        <v>152.35</v>
      </c>
      <c r="LG35" s="245">
        <v>150.02000000000001</v>
      </c>
      <c r="LH35" s="245">
        <v>147.63</v>
      </c>
      <c r="LI35" s="245">
        <v>147.97</v>
      </c>
      <c r="LJ35" s="245">
        <v>149.36000000000001</v>
      </c>
      <c r="LK35" s="245">
        <v>147.59</v>
      </c>
      <c r="LL35" s="245">
        <v>145.01</v>
      </c>
      <c r="LP35" s="246">
        <f t="shared" si="68"/>
        <v>148.48333333333332</v>
      </c>
      <c r="LQ35" s="245">
        <v>147.87</v>
      </c>
      <c r="LR35" s="245">
        <v>148.55000000000001</v>
      </c>
      <c r="LS35" s="245">
        <v>152.35</v>
      </c>
      <c r="LT35" s="245">
        <v>150.02000000000001</v>
      </c>
      <c r="LU35" s="245">
        <v>147.63</v>
      </c>
      <c r="LV35" s="245">
        <v>147.97</v>
      </c>
      <c r="LW35" s="245">
        <v>149.36000000000001</v>
      </c>
      <c r="LX35" s="245">
        <v>147.59</v>
      </c>
      <c r="LY35" s="245">
        <v>145.01</v>
      </c>
      <c r="MC35" s="246">
        <f t="shared" si="70"/>
        <v>148.48333333333332</v>
      </c>
      <c r="MD35" s="245">
        <v>147.87</v>
      </c>
      <c r="ME35" s="245">
        <v>148.55000000000001</v>
      </c>
      <c r="MF35" s="245">
        <v>152.35</v>
      </c>
      <c r="MG35" s="245">
        <v>150.02000000000001</v>
      </c>
      <c r="MH35" s="245">
        <v>147.63</v>
      </c>
      <c r="MI35" s="245">
        <v>147.97</v>
      </c>
      <c r="MJ35" s="245">
        <v>149.36000000000001</v>
      </c>
      <c r="MK35" s="245">
        <v>147.59</v>
      </c>
      <c r="ML35" s="245">
        <v>145.01</v>
      </c>
      <c r="MP35" s="246">
        <f t="shared" si="44"/>
        <v>148.48333333333332</v>
      </c>
    </row>
    <row r="36" spans="1:354" hidden="1" outlineLevel="2">
      <c r="C36" s="172" t="s">
        <v>481</v>
      </c>
      <c r="P36" s="246" t="str">
        <f t="shared" si="45"/>
        <v/>
      </c>
      <c r="AC36" s="246" t="str">
        <f t="shared" si="46"/>
        <v/>
      </c>
      <c r="AP36" s="246" t="str">
        <f t="shared" si="47"/>
        <v/>
      </c>
      <c r="BC36" s="246" t="str">
        <f t="shared" si="48"/>
        <v/>
      </c>
      <c r="BP36" s="246" t="str">
        <f t="shared" si="49"/>
        <v/>
      </c>
      <c r="CC36" s="246" t="str">
        <f t="shared" si="50"/>
        <v/>
      </c>
      <c r="CP36" s="246" t="str">
        <f t="shared" si="51"/>
        <v/>
      </c>
      <c r="DC36" s="246" t="str">
        <f t="shared" si="52"/>
        <v/>
      </c>
      <c r="DP36" s="246" t="str">
        <f t="shared" si="53"/>
        <v/>
      </c>
      <c r="EC36" s="246" t="str">
        <f t="shared" si="54"/>
        <v/>
      </c>
      <c r="EP36" s="246" t="str">
        <f t="shared" si="55"/>
        <v/>
      </c>
      <c r="FC36" s="246" t="str">
        <f t="shared" si="56"/>
        <v/>
      </c>
      <c r="FP36" s="246" t="str">
        <f t="shared" si="57"/>
        <v/>
      </c>
      <c r="GC36" s="246" t="str">
        <f t="shared" si="58"/>
        <v/>
      </c>
      <c r="GP36" s="246" t="str">
        <f t="shared" si="59"/>
        <v/>
      </c>
      <c r="HC36" s="246" t="str">
        <f t="shared" si="60"/>
        <v/>
      </c>
      <c r="HP36" s="246" t="str">
        <f t="shared" si="61"/>
        <v/>
      </c>
      <c r="IC36" s="246" t="str">
        <f t="shared" si="62"/>
        <v/>
      </c>
      <c r="IP36" s="246" t="str">
        <f t="shared" si="63"/>
        <v/>
      </c>
      <c r="IQ36" s="245">
        <v>98.7</v>
      </c>
      <c r="IR36" s="245">
        <v>99.38</v>
      </c>
      <c r="IS36" s="245">
        <v>99.19</v>
      </c>
      <c r="IT36" s="245">
        <v>99.77</v>
      </c>
      <c r="IU36" s="245">
        <v>99.12</v>
      </c>
      <c r="IV36" s="245">
        <v>99.9</v>
      </c>
      <c r="IW36" s="245">
        <v>100.51</v>
      </c>
      <c r="IX36" s="245">
        <v>100.05</v>
      </c>
      <c r="IY36" s="245">
        <v>100.09</v>
      </c>
      <c r="IZ36" s="245">
        <v>100.38</v>
      </c>
      <c r="JA36" s="245">
        <v>100.69</v>
      </c>
      <c r="JB36" s="245">
        <v>102.25</v>
      </c>
      <c r="JC36" s="246">
        <f t="shared" si="64"/>
        <v>100.0025</v>
      </c>
      <c r="JD36" s="245">
        <v>103.56</v>
      </c>
      <c r="JE36" s="245">
        <v>103.11</v>
      </c>
      <c r="JF36" s="245">
        <v>104.32</v>
      </c>
      <c r="JG36" s="245">
        <v>106.61</v>
      </c>
      <c r="JH36" s="245">
        <v>106.6</v>
      </c>
      <c r="JI36" s="245">
        <v>106.68</v>
      </c>
      <c r="JJ36" s="245">
        <v>105.87</v>
      </c>
      <c r="JK36" s="245">
        <v>105.5</v>
      </c>
      <c r="JL36" s="245">
        <v>106.73</v>
      </c>
      <c r="JM36" s="245">
        <v>104.95</v>
      </c>
      <c r="JN36" s="245">
        <v>108.92</v>
      </c>
      <c r="JO36" s="245">
        <v>112.92</v>
      </c>
      <c r="JP36" s="246">
        <f t="shared" si="65"/>
        <v>106.31416666666668</v>
      </c>
      <c r="JQ36" s="245">
        <v>114.69</v>
      </c>
      <c r="JR36" s="245">
        <v>113.36</v>
      </c>
      <c r="JS36" s="245">
        <v>115.52</v>
      </c>
      <c r="JT36" s="245">
        <v>119.29</v>
      </c>
      <c r="JU36" s="245">
        <v>120.94</v>
      </c>
      <c r="JV36" s="245">
        <v>124.73</v>
      </c>
      <c r="JW36" s="245">
        <v>129.81</v>
      </c>
      <c r="JX36" s="245">
        <v>131.59</v>
      </c>
      <c r="JY36" s="245">
        <v>135.94</v>
      </c>
      <c r="JZ36" s="245">
        <v>138.91</v>
      </c>
      <c r="KA36" s="245">
        <v>137.47</v>
      </c>
      <c r="KB36" s="245">
        <v>140.38999999999999</v>
      </c>
      <c r="KC36" s="246">
        <f t="shared" si="66"/>
        <v>126.88666666666666</v>
      </c>
      <c r="KD36" s="245">
        <v>143.53</v>
      </c>
      <c r="KE36" s="245">
        <v>143.03</v>
      </c>
      <c r="KF36" s="245">
        <v>143.49</v>
      </c>
      <c r="KG36" s="245">
        <v>145.94</v>
      </c>
      <c r="KH36" s="245">
        <v>150.25</v>
      </c>
      <c r="KI36" s="245">
        <v>150.77000000000001</v>
      </c>
      <c r="KJ36" s="245">
        <v>150.55000000000001</v>
      </c>
      <c r="KK36" s="245">
        <v>150.77000000000001</v>
      </c>
      <c r="KL36" s="245">
        <v>153.29</v>
      </c>
      <c r="KM36" s="245">
        <v>148.22</v>
      </c>
      <c r="KN36" s="245">
        <v>149.72</v>
      </c>
      <c r="KO36" s="245">
        <v>149.78</v>
      </c>
      <c r="KP36" s="246">
        <f t="shared" si="67"/>
        <v>148.27833333333334</v>
      </c>
      <c r="KQ36" s="245">
        <v>151.83000000000001</v>
      </c>
      <c r="KR36" s="245">
        <v>153.69</v>
      </c>
      <c r="KS36" s="245">
        <v>153.04</v>
      </c>
      <c r="KT36" s="245">
        <v>154.75</v>
      </c>
      <c r="KU36" s="245">
        <v>149.06</v>
      </c>
      <c r="KV36" s="245">
        <v>148.47999999999999</v>
      </c>
      <c r="KW36" s="245">
        <v>152.41</v>
      </c>
      <c r="KX36" s="245">
        <v>150.06</v>
      </c>
      <c r="KY36" s="245">
        <v>152.26</v>
      </c>
      <c r="KZ36" s="245">
        <v>153.16999999999999</v>
      </c>
      <c r="LA36" s="245">
        <v>153.02000000000001</v>
      </c>
      <c r="LB36" s="245">
        <v>152.99</v>
      </c>
      <c r="LC36" s="246">
        <f t="shared" si="69"/>
        <v>152.06333333333333</v>
      </c>
      <c r="LD36" s="245">
        <v>153.05000000000001</v>
      </c>
      <c r="LE36" s="245">
        <v>155.34</v>
      </c>
      <c r="LF36" s="245">
        <v>156.46</v>
      </c>
      <c r="LG36" s="245">
        <v>156.61000000000001</v>
      </c>
      <c r="LH36" s="245">
        <v>155.79</v>
      </c>
      <c r="LI36" s="245">
        <v>155.38</v>
      </c>
      <c r="LJ36" s="245">
        <v>155.38</v>
      </c>
      <c r="LK36" s="245">
        <v>156.19999999999999</v>
      </c>
      <c r="LL36" s="245">
        <v>155.52000000000001</v>
      </c>
      <c r="LP36" s="246">
        <f t="shared" si="68"/>
        <v>155.52555555555557</v>
      </c>
      <c r="LQ36" s="245">
        <v>153.05000000000001</v>
      </c>
      <c r="LR36" s="245">
        <v>155.34</v>
      </c>
      <c r="LS36" s="245">
        <v>156.46</v>
      </c>
      <c r="LT36" s="245">
        <v>156.61000000000001</v>
      </c>
      <c r="LU36" s="245">
        <v>155.79</v>
      </c>
      <c r="LV36" s="245">
        <v>155.38</v>
      </c>
      <c r="LW36" s="245">
        <v>155.38</v>
      </c>
      <c r="LX36" s="245">
        <v>156.19999999999999</v>
      </c>
      <c r="LY36" s="245">
        <v>155.52000000000001</v>
      </c>
      <c r="MC36" s="246">
        <f t="shared" si="70"/>
        <v>155.52555555555557</v>
      </c>
      <c r="MD36" s="245">
        <v>153.05000000000001</v>
      </c>
      <c r="ME36" s="245">
        <v>155.34</v>
      </c>
      <c r="MF36" s="245">
        <v>156.46</v>
      </c>
      <c r="MG36" s="245">
        <v>156.61000000000001</v>
      </c>
      <c r="MH36" s="245">
        <v>155.79</v>
      </c>
      <c r="MI36" s="245">
        <v>155.38</v>
      </c>
      <c r="MJ36" s="245">
        <v>155.38</v>
      </c>
      <c r="MK36" s="245">
        <v>156.19999999999999</v>
      </c>
      <c r="ML36" s="245">
        <v>155.52000000000001</v>
      </c>
      <c r="MP36" s="246">
        <f t="shared" si="44"/>
        <v>155.52555555555557</v>
      </c>
    </row>
    <row r="37" spans="1:354" hidden="1" outlineLevel="2">
      <c r="C37" s="172" t="s">
        <v>482</v>
      </c>
      <c r="P37" s="246" t="str">
        <f t="shared" si="45"/>
        <v/>
      </c>
      <c r="AC37" s="246" t="str">
        <f t="shared" si="46"/>
        <v/>
      </c>
      <c r="AP37" s="246" t="str">
        <f t="shared" si="47"/>
        <v/>
      </c>
      <c r="BC37" s="246" t="str">
        <f t="shared" si="48"/>
        <v/>
      </c>
      <c r="BP37" s="246" t="str">
        <f t="shared" si="49"/>
        <v/>
      </c>
      <c r="CC37" s="246" t="str">
        <f t="shared" si="50"/>
        <v/>
      </c>
      <c r="CP37" s="246" t="str">
        <f t="shared" si="51"/>
        <v/>
      </c>
      <c r="DC37" s="246" t="str">
        <f t="shared" si="52"/>
        <v/>
      </c>
      <c r="DP37" s="246" t="str">
        <f t="shared" si="53"/>
        <v/>
      </c>
      <c r="EC37" s="246" t="str">
        <f t="shared" si="54"/>
        <v/>
      </c>
      <c r="EP37" s="246" t="str">
        <f t="shared" si="55"/>
        <v/>
      </c>
      <c r="FC37" s="246" t="str">
        <f t="shared" si="56"/>
        <v/>
      </c>
      <c r="FP37" s="246" t="str">
        <f t="shared" si="57"/>
        <v/>
      </c>
      <c r="GC37" s="246" t="str">
        <f t="shared" si="58"/>
        <v/>
      </c>
      <c r="GP37" s="246" t="str">
        <f t="shared" si="59"/>
        <v/>
      </c>
      <c r="HC37" s="246" t="str">
        <f t="shared" si="60"/>
        <v/>
      </c>
      <c r="HP37" s="246" t="str">
        <f t="shared" si="61"/>
        <v/>
      </c>
      <c r="IC37" s="246" t="str">
        <f t="shared" si="62"/>
        <v/>
      </c>
      <c r="IP37" s="246" t="str">
        <f t="shared" si="63"/>
        <v/>
      </c>
      <c r="IQ37" s="245">
        <v>88.74</v>
      </c>
      <c r="IR37" s="245">
        <v>90.75</v>
      </c>
      <c r="IS37" s="245">
        <v>89.78</v>
      </c>
      <c r="IT37" s="245">
        <v>93.79</v>
      </c>
      <c r="IU37" s="245">
        <v>98.25</v>
      </c>
      <c r="IV37" s="245">
        <v>97.73</v>
      </c>
      <c r="IW37" s="245">
        <v>100.04</v>
      </c>
      <c r="IX37" s="245">
        <v>104.33</v>
      </c>
      <c r="IY37" s="245">
        <v>106.39</v>
      </c>
      <c r="IZ37" s="245">
        <v>106.45</v>
      </c>
      <c r="JA37" s="245">
        <v>111.34</v>
      </c>
      <c r="JB37" s="245">
        <v>112.39</v>
      </c>
      <c r="JC37" s="246">
        <f t="shared" si="64"/>
        <v>99.998333333333335</v>
      </c>
      <c r="JD37" s="245">
        <v>110.81</v>
      </c>
      <c r="JE37" s="245">
        <v>113.05</v>
      </c>
      <c r="JF37" s="245">
        <v>117.18</v>
      </c>
      <c r="JG37" s="245">
        <v>118.87</v>
      </c>
      <c r="JH37" s="245">
        <v>121.72</v>
      </c>
      <c r="JI37" s="245">
        <v>119.62</v>
      </c>
      <c r="JJ37" s="245">
        <v>120.81</v>
      </c>
      <c r="JK37" s="245">
        <v>118.08</v>
      </c>
      <c r="JL37" s="245">
        <v>119.52</v>
      </c>
      <c r="JM37" s="245">
        <v>121.49</v>
      </c>
      <c r="JN37" s="245">
        <v>120.17</v>
      </c>
      <c r="JO37" s="245">
        <v>118.7</v>
      </c>
      <c r="JP37" s="246">
        <f t="shared" si="65"/>
        <v>118.33500000000002</v>
      </c>
      <c r="JQ37" s="245">
        <v>110.87</v>
      </c>
      <c r="JR37" s="245">
        <v>111.05</v>
      </c>
      <c r="JS37" s="245">
        <v>112.49</v>
      </c>
      <c r="JT37" s="245">
        <v>111.92</v>
      </c>
      <c r="JU37" s="245">
        <v>113.02</v>
      </c>
      <c r="JV37" s="245">
        <v>119.54</v>
      </c>
      <c r="JW37" s="245">
        <v>121.76</v>
      </c>
      <c r="JX37" s="245">
        <v>125.74</v>
      </c>
      <c r="JY37" s="245">
        <v>127.63</v>
      </c>
      <c r="JZ37" s="245">
        <v>130.07</v>
      </c>
      <c r="KA37" s="245">
        <v>131.41999999999999</v>
      </c>
      <c r="KB37" s="245">
        <v>134</v>
      </c>
      <c r="KC37" s="246">
        <f t="shared" si="66"/>
        <v>120.7925</v>
      </c>
      <c r="KD37" s="245">
        <v>127.15</v>
      </c>
      <c r="KE37" s="245">
        <v>126.16</v>
      </c>
      <c r="KF37" s="245">
        <v>125.63</v>
      </c>
      <c r="KG37" s="245">
        <v>126.69</v>
      </c>
      <c r="KH37" s="245">
        <v>128.94999999999999</v>
      </c>
      <c r="KI37" s="245">
        <v>129.49</v>
      </c>
      <c r="KJ37" s="245">
        <v>135.51</v>
      </c>
      <c r="KK37" s="245">
        <v>133.47</v>
      </c>
      <c r="KL37" s="245">
        <v>133.5</v>
      </c>
      <c r="KM37" s="245">
        <v>135.65</v>
      </c>
      <c r="KN37" s="245">
        <v>133.85</v>
      </c>
      <c r="KO37" s="245">
        <v>130.01</v>
      </c>
      <c r="KP37" s="246">
        <f t="shared" si="67"/>
        <v>130.505</v>
      </c>
      <c r="KQ37" s="245">
        <v>132.78</v>
      </c>
      <c r="KR37" s="245">
        <v>131.24</v>
      </c>
      <c r="KS37" s="245">
        <v>132.16</v>
      </c>
      <c r="KT37" s="245">
        <v>131.69999999999999</v>
      </c>
      <c r="KU37" s="245">
        <v>131.27000000000001</v>
      </c>
      <c r="KV37" s="245">
        <v>131.38</v>
      </c>
      <c r="KW37" s="245">
        <v>133.22999999999999</v>
      </c>
      <c r="KX37" s="245">
        <v>138.24</v>
      </c>
      <c r="KY37" s="245">
        <v>140.66999999999999</v>
      </c>
      <c r="KZ37" s="245">
        <v>143.97</v>
      </c>
      <c r="LA37" s="245">
        <v>141.6</v>
      </c>
      <c r="LB37" s="245">
        <v>140.65</v>
      </c>
      <c r="LC37" s="246">
        <f t="shared" si="69"/>
        <v>135.74083333333334</v>
      </c>
      <c r="LD37" s="245">
        <v>143.18</v>
      </c>
      <c r="LE37" s="245">
        <v>147.47999999999999</v>
      </c>
      <c r="LF37" s="245">
        <v>147.83000000000001</v>
      </c>
      <c r="LG37" s="245">
        <v>147.82</v>
      </c>
      <c r="LH37" s="245">
        <v>144.53</v>
      </c>
      <c r="LI37" s="245">
        <v>145.18</v>
      </c>
      <c r="LJ37" s="245">
        <v>146.08000000000001</v>
      </c>
      <c r="LK37" s="245">
        <v>145.5</v>
      </c>
      <c r="LL37" s="245">
        <v>145.21</v>
      </c>
      <c r="LP37" s="246">
        <f t="shared" si="68"/>
        <v>145.86777777777777</v>
      </c>
      <c r="LQ37" s="245">
        <v>143.18</v>
      </c>
      <c r="LR37" s="245">
        <v>147.47999999999999</v>
      </c>
      <c r="LS37" s="245">
        <v>147.83000000000001</v>
      </c>
      <c r="LT37" s="245">
        <v>147.82</v>
      </c>
      <c r="LU37" s="245">
        <v>144.53</v>
      </c>
      <c r="LV37" s="245">
        <v>145.18</v>
      </c>
      <c r="LW37" s="245">
        <v>146.08000000000001</v>
      </c>
      <c r="LX37" s="245">
        <v>145.5</v>
      </c>
      <c r="LY37" s="245">
        <v>145.21</v>
      </c>
      <c r="MC37" s="246">
        <f t="shared" si="70"/>
        <v>145.86777777777777</v>
      </c>
      <c r="MD37" s="245">
        <v>143.18</v>
      </c>
      <c r="ME37" s="245">
        <v>147.47999999999999</v>
      </c>
      <c r="MF37" s="245">
        <v>147.83000000000001</v>
      </c>
      <c r="MG37" s="245">
        <v>147.82</v>
      </c>
      <c r="MH37" s="245">
        <v>144.53</v>
      </c>
      <c r="MI37" s="245">
        <v>145.18</v>
      </c>
      <c r="MJ37" s="245">
        <v>146.08000000000001</v>
      </c>
      <c r="MK37" s="245">
        <v>145.5</v>
      </c>
      <c r="ML37" s="245">
        <v>145.21</v>
      </c>
      <c r="MP37" s="246">
        <f t="shared" si="44"/>
        <v>145.86777777777777</v>
      </c>
    </row>
    <row r="38" spans="1:354" hidden="1" outlineLevel="2">
      <c r="C38" s="172" t="s">
        <v>483</v>
      </c>
      <c r="P38" s="246" t="str">
        <f t="shared" si="45"/>
        <v/>
      </c>
      <c r="AC38" s="246" t="str">
        <f t="shared" si="46"/>
        <v/>
      </c>
      <c r="AP38" s="246" t="str">
        <f t="shared" si="47"/>
        <v/>
      </c>
      <c r="BC38" s="246" t="str">
        <f t="shared" si="48"/>
        <v/>
      </c>
      <c r="BP38" s="246" t="str">
        <f t="shared" si="49"/>
        <v/>
      </c>
      <c r="CC38" s="246" t="str">
        <f t="shared" si="50"/>
        <v/>
      </c>
      <c r="CP38" s="246" t="str">
        <f t="shared" si="51"/>
        <v/>
      </c>
      <c r="DC38" s="246" t="str">
        <f t="shared" si="52"/>
        <v/>
      </c>
      <c r="DP38" s="246" t="str">
        <f t="shared" si="53"/>
        <v/>
      </c>
      <c r="EC38" s="246" t="str">
        <f t="shared" si="54"/>
        <v/>
      </c>
      <c r="EP38" s="246" t="str">
        <f t="shared" si="55"/>
        <v/>
      </c>
      <c r="FC38" s="246" t="str">
        <f t="shared" si="56"/>
        <v/>
      </c>
      <c r="FP38" s="246" t="str">
        <f t="shared" si="57"/>
        <v/>
      </c>
      <c r="GC38" s="246" t="str">
        <f t="shared" si="58"/>
        <v/>
      </c>
      <c r="GP38" s="246" t="str">
        <f t="shared" si="59"/>
        <v/>
      </c>
      <c r="HC38" s="246" t="str">
        <f t="shared" si="60"/>
        <v/>
      </c>
      <c r="HP38" s="246" t="str">
        <f t="shared" si="61"/>
        <v/>
      </c>
      <c r="IC38" s="246" t="str">
        <f t="shared" si="62"/>
        <v/>
      </c>
      <c r="IP38" s="246" t="str">
        <f t="shared" si="63"/>
        <v/>
      </c>
      <c r="IQ38" s="245">
        <v>96.17</v>
      </c>
      <c r="IR38" s="245">
        <v>98.71</v>
      </c>
      <c r="IS38" s="245">
        <v>97.45</v>
      </c>
      <c r="IT38" s="245">
        <v>95.93</v>
      </c>
      <c r="IU38" s="245">
        <v>98</v>
      </c>
      <c r="IV38" s="245">
        <v>98.18</v>
      </c>
      <c r="IW38" s="245">
        <v>98.22</v>
      </c>
      <c r="IX38" s="245">
        <v>99.92</v>
      </c>
      <c r="IY38" s="245">
        <v>101.76</v>
      </c>
      <c r="IZ38" s="245">
        <v>105.14</v>
      </c>
      <c r="JA38" s="245">
        <v>105.12</v>
      </c>
      <c r="JB38" s="245">
        <v>105.4</v>
      </c>
      <c r="JC38" s="246">
        <f t="shared" si="64"/>
        <v>100</v>
      </c>
      <c r="JD38" s="245">
        <v>105.84</v>
      </c>
      <c r="JE38" s="245">
        <v>111.39</v>
      </c>
      <c r="JF38" s="245">
        <v>112.2</v>
      </c>
      <c r="JG38" s="245">
        <v>112.97</v>
      </c>
      <c r="JH38" s="245">
        <v>114.03</v>
      </c>
      <c r="JI38" s="245">
        <v>117.1</v>
      </c>
      <c r="JJ38" s="245">
        <v>116.34</v>
      </c>
      <c r="JK38" s="245">
        <v>121.02</v>
      </c>
      <c r="JL38" s="245">
        <v>123.53</v>
      </c>
      <c r="JM38" s="245">
        <v>120.54</v>
      </c>
      <c r="JN38" s="245">
        <v>121.52</v>
      </c>
      <c r="JO38" s="245">
        <v>118.85</v>
      </c>
      <c r="JP38" s="246">
        <f t="shared" si="65"/>
        <v>116.27749999999999</v>
      </c>
      <c r="JQ38" s="245">
        <v>122.33</v>
      </c>
      <c r="JR38" s="245">
        <v>121.45</v>
      </c>
      <c r="JS38" s="245">
        <v>123.57</v>
      </c>
      <c r="JT38" s="245">
        <v>123.01</v>
      </c>
      <c r="JU38" s="245">
        <v>129.26</v>
      </c>
      <c r="JV38" s="245">
        <v>128.75</v>
      </c>
      <c r="JW38" s="245">
        <v>126.19</v>
      </c>
      <c r="JX38" s="245">
        <v>128.1</v>
      </c>
      <c r="JY38" s="245">
        <v>130.05000000000001</v>
      </c>
      <c r="JZ38" s="245">
        <v>133.79</v>
      </c>
      <c r="KA38" s="245">
        <v>137.13999999999999</v>
      </c>
      <c r="KB38" s="245">
        <v>139.66</v>
      </c>
      <c r="KC38" s="246">
        <f t="shared" si="66"/>
        <v>128.60833333333332</v>
      </c>
      <c r="KD38" s="245">
        <v>139.82</v>
      </c>
      <c r="KE38" s="245">
        <v>144.57</v>
      </c>
      <c r="KF38" s="245">
        <v>142.61000000000001</v>
      </c>
      <c r="KG38" s="245">
        <v>149.87</v>
      </c>
      <c r="KH38" s="245">
        <v>152.44999999999999</v>
      </c>
      <c r="KI38" s="245">
        <v>153.55000000000001</v>
      </c>
      <c r="KJ38" s="245">
        <v>154.13</v>
      </c>
      <c r="KK38" s="245">
        <v>155.19999999999999</v>
      </c>
      <c r="KL38" s="245">
        <v>150.97999999999999</v>
      </c>
      <c r="KM38" s="245">
        <v>157.38</v>
      </c>
      <c r="KN38" s="245">
        <v>154.43</v>
      </c>
      <c r="KO38" s="245">
        <v>154.84</v>
      </c>
      <c r="KP38" s="246">
        <f t="shared" si="67"/>
        <v>150.81916666666666</v>
      </c>
      <c r="KQ38" s="245">
        <v>156.49</v>
      </c>
      <c r="KR38" s="245">
        <v>158.83000000000001</v>
      </c>
      <c r="KS38" s="245">
        <v>159.24</v>
      </c>
      <c r="KT38" s="245">
        <v>160.16</v>
      </c>
      <c r="KU38" s="245">
        <v>162.51</v>
      </c>
      <c r="KV38" s="245">
        <v>157.78</v>
      </c>
      <c r="KW38" s="245">
        <v>159.03</v>
      </c>
      <c r="KX38" s="245">
        <v>157.82</v>
      </c>
      <c r="KY38" s="245">
        <v>149.88999999999999</v>
      </c>
      <c r="KZ38" s="245">
        <v>153.54</v>
      </c>
      <c r="LA38" s="245">
        <v>154.32</v>
      </c>
      <c r="LB38" s="245">
        <v>155.88</v>
      </c>
      <c r="LC38" s="246">
        <f t="shared" si="69"/>
        <v>157.12416666666664</v>
      </c>
      <c r="LD38" s="245">
        <v>156.35</v>
      </c>
      <c r="LE38" s="245">
        <v>153.66</v>
      </c>
      <c r="LF38" s="245">
        <v>147.06</v>
      </c>
      <c r="LG38" s="245">
        <v>149.30000000000001</v>
      </c>
      <c r="LH38" s="245">
        <v>147.51</v>
      </c>
      <c r="LI38" s="245">
        <v>145.1</v>
      </c>
      <c r="LJ38" s="245">
        <v>148.27000000000001</v>
      </c>
      <c r="LK38" s="245">
        <v>148.37</v>
      </c>
      <c r="LL38" s="245">
        <v>145.38</v>
      </c>
      <c r="LP38" s="246">
        <f t="shared" si="68"/>
        <v>149</v>
      </c>
      <c r="LQ38" s="245">
        <v>156.35</v>
      </c>
      <c r="LR38" s="245">
        <v>153.66</v>
      </c>
      <c r="LS38" s="245">
        <v>147.06</v>
      </c>
      <c r="LT38" s="245">
        <v>149.30000000000001</v>
      </c>
      <c r="LU38" s="245">
        <v>147.51</v>
      </c>
      <c r="LV38" s="245">
        <v>145.1</v>
      </c>
      <c r="LW38" s="245">
        <v>148.27000000000001</v>
      </c>
      <c r="LX38" s="245">
        <v>148.37</v>
      </c>
      <c r="LY38" s="245">
        <v>145.38</v>
      </c>
      <c r="MC38" s="246">
        <f t="shared" si="70"/>
        <v>149</v>
      </c>
      <c r="MD38" s="245">
        <v>156.35</v>
      </c>
      <c r="ME38" s="245">
        <v>153.66</v>
      </c>
      <c r="MF38" s="245">
        <v>147.06</v>
      </c>
      <c r="MG38" s="245">
        <v>149.30000000000001</v>
      </c>
      <c r="MH38" s="245">
        <v>147.51</v>
      </c>
      <c r="MI38" s="245">
        <v>145.1</v>
      </c>
      <c r="MJ38" s="245">
        <v>148.27000000000001</v>
      </c>
      <c r="MK38" s="245">
        <v>148.37</v>
      </c>
      <c r="ML38" s="245">
        <v>145.38</v>
      </c>
      <c r="MP38" s="246">
        <f t="shared" si="44"/>
        <v>149</v>
      </c>
    </row>
    <row r="39" spans="1:354" hidden="1" outlineLevel="2">
      <c r="C39" s="172" t="s">
        <v>484</v>
      </c>
      <c r="P39" s="246" t="str">
        <f t="shared" si="45"/>
        <v/>
      </c>
      <c r="AC39" s="246" t="str">
        <f t="shared" si="46"/>
        <v/>
      </c>
      <c r="AP39" s="246" t="str">
        <f t="shared" si="47"/>
        <v/>
      </c>
      <c r="BC39" s="246" t="str">
        <f t="shared" si="48"/>
        <v/>
      </c>
      <c r="BP39" s="246" t="str">
        <f t="shared" si="49"/>
        <v/>
      </c>
      <c r="CC39" s="246" t="str">
        <f t="shared" si="50"/>
        <v/>
      </c>
      <c r="CP39" s="246" t="str">
        <f t="shared" si="51"/>
        <v/>
      </c>
      <c r="DC39" s="246" t="str">
        <f t="shared" si="52"/>
        <v/>
      </c>
      <c r="DP39" s="246" t="str">
        <f t="shared" si="53"/>
        <v/>
      </c>
      <c r="EC39" s="246" t="str">
        <f t="shared" si="54"/>
        <v/>
      </c>
      <c r="EP39" s="246" t="str">
        <f t="shared" si="55"/>
        <v/>
      </c>
      <c r="FC39" s="246" t="str">
        <f t="shared" si="56"/>
        <v/>
      </c>
      <c r="FP39" s="246" t="str">
        <f t="shared" si="57"/>
        <v/>
      </c>
      <c r="GC39" s="246" t="str">
        <f t="shared" si="58"/>
        <v/>
      </c>
      <c r="GP39" s="246" t="str">
        <f t="shared" si="59"/>
        <v/>
      </c>
      <c r="HC39" s="246" t="str">
        <f t="shared" si="60"/>
        <v/>
      </c>
      <c r="HP39" s="246" t="str">
        <f t="shared" si="61"/>
        <v/>
      </c>
      <c r="IC39" s="246" t="str">
        <f t="shared" si="62"/>
        <v/>
      </c>
      <c r="IP39" s="246" t="str">
        <f t="shared" si="63"/>
        <v/>
      </c>
      <c r="IQ39" s="245">
        <v>98.27</v>
      </c>
      <c r="IR39" s="245">
        <v>96.82</v>
      </c>
      <c r="IS39" s="245">
        <v>97.69</v>
      </c>
      <c r="IT39" s="245">
        <v>97.68</v>
      </c>
      <c r="IU39" s="245">
        <v>99.46</v>
      </c>
      <c r="IV39" s="245">
        <v>99.49</v>
      </c>
      <c r="IW39" s="245">
        <v>99.03</v>
      </c>
      <c r="IX39" s="245">
        <v>101.27</v>
      </c>
      <c r="IY39" s="245">
        <v>101.61</v>
      </c>
      <c r="IZ39" s="245">
        <v>101.74</v>
      </c>
      <c r="JA39" s="245">
        <v>105.49</v>
      </c>
      <c r="JB39" s="245">
        <v>101.46</v>
      </c>
      <c r="JC39" s="246">
        <f t="shared" si="64"/>
        <v>100.00083333333333</v>
      </c>
      <c r="JD39" s="245">
        <v>106.84</v>
      </c>
      <c r="JE39" s="245">
        <v>108.47</v>
      </c>
      <c r="JF39" s="245">
        <v>111.22</v>
      </c>
      <c r="JG39" s="245">
        <v>111.52</v>
      </c>
      <c r="JH39" s="245">
        <v>106.88</v>
      </c>
      <c r="JI39" s="245">
        <v>110.32</v>
      </c>
      <c r="JJ39" s="245">
        <v>109.73</v>
      </c>
      <c r="JK39" s="245">
        <v>106.49</v>
      </c>
      <c r="JL39" s="245">
        <v>108.83</v>
      </c>
      <c r="JM39" s="245">
        <v>109.18</v>
      </c>
      <c r="JN39" s="245">
        <v>107.85</v>
      </c>
      <c r="JO39" s="245">
        <v>106.34</v>
      </c>
      <c r="JP39" s="246">
        <f t="shared" si="65"/>
        <v>108.63916666666665</v>
      </c>
      <c r="JQ39" s="245">
        <v>117.8</v>
      </c>
      <c r="JR39" s="245">
        <v>117.74</v>
      </c>
      <c r="JS39" s="245">
        <v>121.44</v>
      </c>
      <c r="JT39" s="245">
        <v>119.89</v>
      </c>
      <c r="JU39" s="245">
        <v>120.55</v>
      </c>
      <c r="JV39" s="245">
        <v>121.45</v>
      </c>
      <c r="JW39" s="245">
        <v>128.91999999999999</v>
      </c>
      <c r="JX39" s="245">
        <v>128.41999999999999</v>
      </c>
      <c r="JY39" s="245">
        <v>128.76</v>
      </c>
      <c r="JZ39" s="245">
        <v>131.13999999999999</v>
      </c>
      <c r="KA39" s="245">
        <v>131.06</v>
      </c>
      <c r="KB39" s="245">
        <v>133.22999999999999</v>
      </c>
      <c r="KC39" s="246">
        <f t="shared" si="66"/>
        <v>125.0333333333333</v>
      </c>
      <c r="KD39" s="245">
        <v>131.62</v>
      </c>
      <c r="KE39" s="245">
        <v>130.72</v>
      </c>
      <c r="KF39" s="245">
        <v>130.24</v>
      </c>
      <c r="KG39" s="245">
        <v>131.21</v>
      </c>
      <c r="KH39" s="245">
        <v>133.25</v>
      </c>
      <c r="KI39" s="245">
        <v>133.74</v>
      </c>
      <c r="KJ39" s="245">
        <v>137.9</v>
      </c>
      <c r="KK39" s="245">
        <v>134.47999999999999</v>
      </c>
      <c r="KL39" s="245">
        <v>134.38</v>
      </c>
      <c r="KM39" s="245">
        <v>132.32</v>
      </c>
      <c r="KN39" s="245">
        <v>130.94</v>
      </c>
      <c r="KO39" s="245">
        <v>129.97999999999999</v>
      </c>
      <c r="KP39" s="246">
        <f t="shared" si="67"/>
        <v>132.565</v>
      </c>
      <c r="KQ39" s="245">
        <v>126.73</v>
      </c>
      <c r="KR39" s="245">
        <v>126.61</v>
      </c>
      <c r="KS39" s="245">
        <v>128.33000000000001</v>
      </c>
      <c r="KT39" s="245">
        <v>128</v>
      </c>
      <c r="KU39" s="245">
        <v>127.69</v>
      </c>
      <c r="KV39" s="245">
        <v>128.63999999999999</v>
      </c>
      <c r="KW39" s="245">
        <v>129.28</v>
      </c>
      <c r="KX39" s="245">
        <v>132.31</v>
      </c>
      <c r="KY39" s="245">
        <v>136.36000000000001</v>
      </c>
      <c r="KZ39" s="245">
        <v>136.68</v>
      </c>
      <c r="LA39" s="245">
        <v>134.44999999999999</v>
      </c>
      <c r="LB39" s="245">
        <v>132.5</v>
      </c>
      <c r="LC39" s="246">
        <f t="shared" si="69"/>
        <v>130.63166666666666</v>
      </c>
      <c r="LD39" s="245">
        <v>134.37</v>
      </c>
      <c r="LE39" s="245">
        <v>130.71</v>
      </c>
      <c r="LF39" s="245">
        <v>134.29</v>
      </c>
      <c r="LG39" s="245">
        <v>133.69999999999999</v>
      </c>
      <c r="LH39" s="245">
        <v>130.46</v>
      </c>
      <c r="LI39" s="245">
        <v>133.11000000000001</v>
      </c>
      <c r="LJ39" s="245">
        <v>137.41</v>
      </c>
      <c r="LK39" s="245">
        <v>136.74</v>
      </c>
      <c r="LL39" s="245">
        <v>132.76</v>
      </c>
      <c r="LP39" s="246">
        <f t="shared" si="68"/>
        <v>133.72777777777776</v>
      </c>
      <c r="LQ39" s="245">
        <v>134.37</v>
      </c>
      <c r="LR39" s="245">
        <v>130.71</v>
      </c>
      <c r="LS39" s="245">
        <v>134.29</v>
      </c>
      <c r="LT39" s="245">
        <v>133.69999999999999</v>
      </c>
      <c r="LU39" s="245">
        <v>130.46</v>
      </c>
      <c r="LV39" s="245">
        <v>133.11000000000001</v>
      </c>
      <c r="LW39" s="245">
        <v>137.41</v>
      </c>
      <c r="LX39" s="245">
        <v>136.74</v>
      </c>
      <c r="LY39" s="245">
        <v>132.76</v>
      </c>
      <c r="MC39" s="246">
        <f t="shared" si="70"/>
        <v>133.72777777777776</v>
      </c>
      <c r="MD39" s="245">
        <v>134.37</v>
      </c>
      <c r="ME39" s="245">
        <v>130.71</v>
      </c>
      <c r="MF39" s="245">
        <v>134.29</v>
      </c>
      <c r="MG39" s="245">
        <v>133.69999999999999</v>
      </c>
      <c r="MH39" s="245">
        <v>130.46</v>
      </c>
      <c r="MI39" s="245">
        <v>133.11000000000001</v>
      </c>
      <c r="MJ39" s="245">
        <v>137.41</v>
      </c>
      <c r="MK39" s="245">
        <v>136.74</v>
      </c>
      <c r="ML39" s="245">
        <v>132.76</v>
      </c>
      <c r="MP39" s="246">
        <f t="shared" si="44"/>
        <v>133.72777777777776</v>
      </c>
    </row>
    <row r="40" spans="1:354" hidden="1" outlineLevel="2">
      <c r="C40" s="172" t="s">
        <v>485</v>
      </c>
      <c r="P40" s="246" t="str">
        <f t="shared" si="45"/>
        <v/>
      </c>
      <c r="AC40" s="246" t="str">
        <f t="shared" si="46"/>
        <v/>
      </c>
      <c r="AP40" s="246" t="str">
        <f t="shared" si="47"/>
        <v/>
      </c>
      <c r="BC40" s="246" t="str">
        <f t="shared" si="48"/>
        <v/>
      </c>
      <c r="BP40" s="246" t="str">
        <f t="shared" si="49"/>
        <v/>
      </c>
      <c r="CC40" s="246" t="str">
        <f t="shared" si="50"/>
        <v/>
      </c>
      <c r="CP40" s="246" t="str">
        <f t="shared" si="51"/>
        <v/>
      </c>
      <c r="DC40" s="246" t="str">
        <f t="shared" si="52"/>
        <v/>
      </c>
      <c r="DP40" s="246" t="str">
        <f t="shared" si="53"/>
        <v/>
      </c>
      <c r="EC40" s="246" t="str">
        <f t="shared" si="54"/>
        <v/>
      </c>
      <c r="EP40" s="246" t="str">
        <f t="shared" si="55"/>
        <v/>
      </c>
      <c r="FC40" s="246" t="str">
        <f t="shared" si="56"/>
        <v/>
      </c>
      <c r="FP40" s="246" t="str">
        <f t="shared" si="57"/>
        <v/>
      </c>
      <c r="GC40" s="246" t="str">
        <f t="shared" si="58"/>
        <v/>
      </c>
      <c r="GP40" s="246" t="str">
        <f t="shared" si="59"/>
        <v/>
      </c>
      <c r="HC40" s="246" t="str">
        <f t="shared" si="60"/>
        <v/>
      </c>
      <c r="HP40" s="246" t="str">
        <f t="shared" si="61"/>
        <v/>
      </c>
      <c r="IC40" s="246" t="str">
        <f t="shared" si="62"/>
        <v/>
      </c>
      <c r="IP40" s="246" t="str">
        <f t="shared" si="63"/>
        <v/>
      </c>
      <c r="IQ40" s="245">
        <v>97.99</v>
      </c>
      <c r="IR40" s="245">
        <v>98.07</v>
      </c>
      <c r="IS40" s="245">
        <v>99.58</v>
      </c>
      <c r="IT40" s="245">
        <v>98.4</v>
      </c>
      <c r="IU40" s="245">
        <v>98.83</v>
      </c>
      <c r="IV40" s="245">
        <v>98.54</v>
      </c>
      <c r="IW40" s="245">
        <v>98.75</v>
      </c>
      <c r="IX40" s="245">
        <v>100.74</v>
      </c>
      <c r="IY40" s="245">
        <v>101.22</v>
      </c>
      <c r="IZ40" s="245">
        <v>101.77</v>
      </c>
      <c r="JA40" s="245">
        <v>102.73</v>
      </c>
      <c r="JB40" s="245">
        <v>103.39</v>
      </c>
      <c r="JC40" s="246">
        <f t="shared" si="64"/>
        <v>100.00083333333333</v>
      </c>
      <c r="JD40" s="245">
        <v>104.29</v>
      </c>
      <c r="JE40" s="245">
        <v>104.78</v>
      </c>
      <c r="JF40" s="245">
        <v>105.18</v>
      </c>
      <c r="JG40" s="245">
        <v>106.24</v>
      </c>
      <c r="JH40" s="245">
        <v>108.55</v>
      </c>
      <c r="JI40" s="245">
        <v>108.47</v>
      </c>
      <c r="JJ40" s="245">
        <v>107.47</v>
      </c>
      <c r="JK40" s="245">
        <v>106.67</v>
      </c>
      <c r="JL40" s="245">
        <v>107.44</v>
      </c>
      <c r="JM40" s="245">
        <v>108.23</v>
      </c>
      <c r="JN40" s="245">
        <v>106.92</v>
      </c>
      <c r="JO40" s="245">
        <v>106.75</v>
      </c>
      <c r="JP40" s="246">
        <f t="shared" si="65"/>
        <v>106.74916666666667</v>
      </c>
      <c r="JQ40" s="245">
        <v>106.85</v>
      </c>
      <c r="JR40" s="245">
        <v>109.92</v>
      </c>
      <c r="JS40" s="245">
        <v>111.61</v>
      </c>
      <c r="JT40" s="245">
        <v>116.28</v>
      </c>
      <c r="JU40" s="245">
        <v>116.27</v>
      </c>
      <c r="JV40" s="245">
        <v>118.95</v>
      </c>
      <c r="JW40" s="245">
        <v>120.65</v>
      </c>
      <c r="JX40" s="245">
        <v>122.66</v>
      </c>
      <c r="JY40" s="245">
        <v>123.85</v>
      </c>
      <c r="JZ40" s="245">
        <v>127.61</v>
      </c>
      <c r="KA40" s="245">
        <v>128.85</v>
      </c>
      <c r="KB40" s="245">
        <v>131.22999999999999</v>
      </c>
      <c r="KC40" s="246">
        <f t="shared" si="66"/>
        <v>119.56083333333332</v>
      </c>
      <c r="KD40" s="245">
        <v>134.49</v>
      </c>
      <c r="KE40" s="245">
        <v>136.28</v>
      </c>
      <c r="KF40" s="245">
        <v>137.94</v>
      </c>
      <c r="KG40" s="245">
        <v>140.25</v>
      </c>
      <c r="KH40" s="245">
        <v>141.86000000000001</v>
      </c>
      <c r="KI40" s="245">
        <v>143.47</v>
      </c>
      <c r="KJ40" s="245">
        <v>145.54</v>
      </c>
      <c r="KK40" s="245">
        <v>145.66</v>
      </c>
      <c r="KL40" s="245">
        <v>146.49</v>
      </c>
      <c r="KM40" s="245">
        <v>147.38999999999999</v>
      </c>
      <c r="KN40" s="245">
        <v>147.58000000000001</v>
      </c>
      <c r="KO40" s="245">
        <v>149.47999999999999</v>
      </c>
      <c r="KP40" s="246">
        <f t="shared" si="67"/>
        <v>143.03583333333333</v>
      </c>
      <c r="KQ40" s="245">
        <v>151.06</v>
      </c>
      <c r="KR40" s="245">
        <v>151.97</v>
      </c>
      <c r="KS40" s="245">
        <v>152.19</v>
      </c>
      <c r="KT40" s="245">
        <v>153.53</v>
      </c>
      <c r="KU40" s="245">
        <v>153.34</v>
      </c>
      <c r="KV40" s="245">
        <v>156.02000000000001</v>
      </c>
      <c r="KW40" s="245">
        <v>157.21</v>
      </c>
      <c r="KX40" s="245">
        <v>157.43</v>
      </c>
      <c r="KY40" s="245">
        <v>152.29</v>
      </c>
      <c r="KZ40" s="245">
        <v>151.34</v>
      </c>
      <c r="LA40" s="245">
        <v>151.32</v>
      </c>
      <c r="LB40" s="245">
        <v>151.58000000000001</v>
      </c>
      <c r="LC40" s="246">
        <f t="shared" si="69"/>
        <v>153.27333333333331</v>
      </c>
      <c r="LD40" s="245">
        <v>152.26</v>
      </c>
      <c r="LE40" s="245">
        <v>152.22999999999999</v>
      </c>
      <c r="LF40" s="245">
        <v>152.65</v>
      </c>
      <c r="LG40" s="245">
        <v>152.75</v>
      </c>
      <c r="LH40" s="245">
        <v>152.82</v>
      </c>
      <c r="LI40" s="245">
        <v>153.27000000000001</v>
      </c>
      <c r="LJ40" s="245">
        <v>154.58000000000001</v>
      </c>
      <c r="LK40" s="245">
        <v>155.25</v>
      </c>
      <c r="LL40" s="245">
        <v>156.46</v>
      </c>
      <c r="LP40" s="246">
        <f t="shared" si="68"/>
        <v>153.58555555555554</v>
      </c>
      <c r="LQ40" s="245">
        <v>152.26</v>
      </c>
      <c r="LR40" s="245">
        <v>152.22999999999999</v>
      </c>
      <c r="LS40" s="245">
        <v>152.65</v>
      </c>
      <c r="LT40" s="245">
        <v>152.75</v>
      </c>
      <c r="LU40" s="245">
        <v>152.82</v>
      </c>
      <c r="LV40" s="245">
        <v>153.27000000000001</v>
      </c>
      <c r="LW40" s="245">
        <v>154.58000000000001</v>
      </c>
      <c r="LX40" s="245">
        <v>155.25</v>
      </c>
      <c r="LY40" s="245">
        <v>156.46</v>
      </c>
      <c r="MC40" s="246">
        <f t="shared" si="70"/>
        <v>153.58555555555554</v>
      </c>
      <c r="MD40" s="245">
        <v>152.26</v>
      </c>
      <c r="ME40" s="245">
        <v>152.22999999999999</v>
      </c>
      <c r="MF40" s="245">
        <v>152.65</v>
      </c>
      <c r="MG40" s="245">
        <v>152.75</v>
      </c>
      <c r="MH40" s="245">
        <v>152.82</v>
      </c>
      <c r="MI40" s="245">
        <v>153.27000000000001</v>
      </c>
      <c r="MJ40" s="245">
        <v>154.58000000000001</v>
      </c>
      <c r="MK40" s="245">
        <v>155.25</v>
      </c>
      <c r="ML40" s="245">
        <v>156.46</v>
      </c>
      <c r="MP40" s="246">
        <f t="shared" si="44"/>
        <v>153.58555555555554</v>
      </c>
    </row>
    <row r="41" spans="1:354">
      <c r="C41" s="173"/>
      <c r="P41" s="246"/>
      <c r="AC41" s="246"/>
      <c r="AP41" s="246"/>
      <c r="BC41" s="246"/>
      <c r="BP41" s="246"/>
      <c r="CC41" s="246"/>
      <c r="CP41" s="246"/>
      <c r="DC41" s="246"/>
      <c r="DP41" s="246"/>
      <c r="EC41" s="246"/>
      <c r="EP41" s="246"/>
      <c r="FC41" s="246"/>
      <c r="FP41" s="246"/>
      <c r="GC41" s="246"/>
      <c r="GP41" s="246"/>
      <c r="HC41" s="246"/>
      <c r="HP41" s="246"/>
      <c r="IC41" s="246"/>
      <c r="IP41" s="246"/>
      <c r="JC41" s="246"/>
      <c r="JP41" s="246"/>
      <c r="KC41" s="246"/>
      <c r="KP41" s="246"/>
      <c r="LC41" s="246"/>
      <c r="LP41" s="246"/>
      <c r="MC41" s="246"/>
      <c r="MP41" s="246"/>
    </row>
    <row r="42" spans="1:354" s="63" customFormat="1">
      <c r="A42" s="5"/>
      <c r="B42" s="120"/>
      <c r="C42" s="174" t="s">
        <v>498</v>
      </c>
      <c r="D42" s="247"/>
      <c r="E42" s="247"/>
      <c r="F42" s="247"/>
      <c r="G42" s="247"/>
      <c r="H42" s="247"/>
      <c r="I42" s="247"/>
      <c r="J42" s="247"/>
      <c r="K42" s="247"/>
      <c r="L42" s="247"/>
      <c r="M42" s="247"/>
      <c r="N42" s="247"/>
      <c r="O42" s="247"/>
      <c r="P42" s="248"/>
      <c r="Q42" s="247"/>
      <c r="R42" s="247"/>
      <c r="S42" s="247"/>
      <c r="T42" s="247"/>
      <c r="U42" s="247"/>
      <c r="V42" s="247"/>
      <c r="W42" s="247"/>
      <c r="X42" s="247"/>
      <c r="Y42" s="247"/>
      <c r="Z42" s="247"/>
      <c r="AA42" s="247"/>
      <c r="AB42" s="247"/>
      <c r="AC42" s="248"/>
      <c r="AD42" s="247"/>
      <c r="AE42" s="247"/>
      <c r="AF42" s="247"/>
      <c r="AG42" s="247"/>
      <c r="AH42" s="247"/>
      <c r="AI42" s="247"/>
      <c r="AJ42" s="247"/>
      <c r="AK42" s="247"/>
      <c r="AL42" s="247"/>
      <c r="AM42" s="247"/>
      <c r="AN42" s="247"/>
      <c r="AO42" s="247"/>
      <c r="AP42" s="248"/>
      <c r="AQ42" s="247"/>
      <c r="AR42" s="247"/>
      <c r="AS42" s="247"/>
      <c r="AT42" s="247"/>
      <c r="AU42" s="247"/>
      <c r="AV42" s="247"/>
      <c r="AW42" s="247"/>
      <c r="AX42" s="247"/>
      <c r="AY42" s="247"/>
      <c r="AZ42" s="247"/>
      <c r="BA42" s="247"/>
      <c r="BB42" s="247"/>
      <c r="BC42" s="248"/>
      <c r="BD42" s="247"/>
      <c r="BE42" s="247"/>
      <c r="BF42" s="247"/>
      <c r="BG42" s="247"/>
      <c r="BH42" s="247"/>
      <c r="BI42" s="247"/>
      <c r="BJ42" s="247"/>
      <c r="BK42" s="247"/>
      <c r="BL42" s="247"/>
      <c r="BM42" s="247"/>
      <c r="BN42" s="247"/>
      <c r="BO42" s="247"/>
      <c r="BP42" s="248"/>
      <c r="BQ42" s="247"/>
      <c r="BR42" s="247"/>
      <c r="BS42" s="247"/>
      <c r="BT42" s="247"/>
      <c r="BU42" s="247"/>
      <c r="BV42" s="247"/>
      <c r="BW42" s="247"/>
      <c r="BX42" s="247"/>
      <c r="BY42" s="247"/>
      <c r="BZ42" s="247"/>
      <c r="CA42" s="247"/>
      <c r="CB42" s="247"/>
      <c r="CC42" s="248"/>
      <c r="CD42" s="247"/>
      <c r="CE42" s="247"/>
      <c r="CF42" s="247"/>
      <c r="CG42" s="247"/>
      <c r="CH42" s="247"/>
      <c r="CI42" s="247"/>
      <c r="CJ42" s="247"/>
      <c r="CK42" s="247"/>
      <c r="CL42" s="247"/>
      <c r="CM42" s="247"/>
      <c r="CN42" s="247"/>
      <c r="CO42" s="247"/>
      <c r="CP42" s="248"/>
      <c r="CQ42" s="247"/>
      <c r="CR42" s="247"/>
      <c r="CS42" s="247"/>
      <c r="CT42" s="247"/>
      <c r="CU42" s="247"/>
      <c r="CV42" s="247"/>
      <c r="CW42" s="247"/>
      <c r="CX42" s="247"/>
      <c r="CY42" s="247"/>
      <c r="CZ42" s="247"/>
      <c r="DA42" s="247"/>
      <c r="DB42" s="247"/>
      <c r="DC42" s="248"/>
      <c r="DD42" s="247"/>
      <c r="DE42" s="247"/>
      <c r="DF42" s="247"/>
      <c r="DG42" s="247"/>
      <c r="DH42" s="247"/>
      <c r="DI42" s="247"/>
      <c r="DJ42" s="247"/>
      <c r="DK42" s="247"/>
      <c r="DL42" s="247"/>
      <c r="DM42" s="247"/>
      <c r="DN42" s="247"/>
      <c r="DO42" s="247"/>
      <c r="DP42" s="248"/>
      <c r="DQ42" s="247"/>
      <c r="DR42" s="247"/>
      <c r="DS42" s="247"/>
      <c r="DT42" s="247"/>
      <c r="DU42" s="247"/>
      <c r="DV42" s="247"/>
      <c r="DW42" s="247"/>
      <c r="DX42" s="247"/>
      <c r="DY42" s="247"/>
      <c r="DZ42" s="247"/>
      <c r="EA42" s="247"/>
      <c r="EB42" s="247"/>
      <c r="EC42" s="248"/>
      <c r="ED42" s="247"/>
      <c r="EE42" s="247"/>
      <c r="EF42" s="247"/>
      <c r="EG42" s="247"/>
      <c r="EH42" s="247"/>
      <c r="EI42" s="247"/>
      <c r="EJ42" s="247"/>
      <c r="EK42" s="247"/>
      <c r="EL42" s="247"/>
      <c r="EM42" s="247"/>
      <c r="EN42" s="247"/>
      <c r="EO42" s="247"/>
      <c r="EP42" s="248"/>
      <c r="EQ42" s="247"/>
      <c r="ER42" s="247"/>
      <c r="ES42" s="247"/>
      <c r="ET42" s="247"/>
      <c r="EU42" s="247"/>
      <c r="EV42" s="247"/>
      <c r="EW42" s="247"/>
      <c r="EX42" s="247"/>
      <c r="EY42" s="247"/>
      <c r="EZ42" s="247"/>
      <c r="FA42" s="247"/>
      <c r="FB42" s="247"/>
      <c r="FC42" s="248"/>
      <c r="FD42" s="247"/>
      <c r="FE42" s="247"/>
      <c r="FF42" s="247"/>
      <c r="FG42" s="247"/>
      <c r="FH42" s="247"/>
      <c r="FI42" s="247"/>
      <c r="FJ42" s="247"/>
      <c r="FK42" s="247"/>
      <c r="FL42" s="247"/>
      <c r="FM42" s="247"/>
      <c r="FN42" s="247"/>
      <c r="FO42" s="247"/>
      <c r="FP42" s="248"/>
      <c r="FQ42" s="247"/>
      <c r="FR42" s="247"/>
      <c r="FS42" s="247"/>
      <c r="FT42" s="247"/>
      <c r="FU42" s="247"/>
      <c r="FV42" s="247"/>
      <c r="FW42" s="247"/>
      <c r="FX42" s="247"/>
      <c r="FY42" s="247"/>
      <c r="FZ42" s="247"/>
      <c r="GA42" s="247"/>
      <c r="GB42" s="247"/>
      <c r="GC42" s="248"/>
      <c r="GD42" s="247"/>
      <c r="GE42" s="247"/>
      <c r="GF42" s="247"/>
      <c r="GG42" s="247"/>
      <c r="GH42" s="247"/>
      <c r="GI42" s="247"/>
      <c r="GJ42" s="247"/>
      <c r="GK42" s="247"/>
      <c r="GL42" s="247"/>
      <c r="GM42" s="247"/>
      <c r="GN42" s="247"/>
      <c r="GO42" s="247"/>
      <c r="GP42" s="248"/>
      <c r="GQ42" s="247"/>
      <c r="GR42" s="247"/>
      <c r="GS42" s="247"/>
      <c r="GT42" s="247"/>
      <c r="GU42" s="247"/>
      <c r="GV42" s="247"/>
      <c r="GW42" s="247"/>
      <c r="GX42" s="247"/>
      <c r="GY42" s="247"/>
      <c r="GZ42" s="247"/>
      <c r="HA42" s="247"/>
      <c r="HB42" s="247"/>
      <c r="HC42" s="248"/>
      <c r="HD42" s="247"/>
      <c r="HE42" s="247"/>
      <c r="HF42" s="247"/>
      <c r="HG42" s="247"/>
      <c r="HH42" s="247"/>
      <c r="HI42" s="247"/>
      <c r="HJ42" s="247"/>
      <c r="HK42" s="247"/>
      <c r="HL42" s="247"/>
      <c r="HM42" s="247"/>
      <c r="HN42" s="247"/>
      <c r="HO42" s="247"/>
      <c r="HP42" s="248"/>
      <c r="HQ42" s="247"/>
      <c r="HR42" s="247"/>
      <c r="HS42" s="247"/>
      <c r="HT42" s="247"/>
      <c r="HU42" s="247"/>
      <c r="HV42" s="247"/>
      <c r="HW42" s="247"/>
      <c r="HX42" s="247"/>
      <c r="HY42" s="247"/>
      <c r="HZ42" s="247"/>
      <c r="IA42" s="247"/>
      <c r="IB42" s="247"/>
      <c r="IC42" s="248"/>
      <c r="ID42" s="247"/>
      <c r="IE42" s="247"/>
      <c r="IF42" s="247"/>
      <c r="IG42" s="247"/>
      <c r="IH42" s="247"/>
      <c r="II42" s="247"/>
      <c r="IJ42" s="247"/>
      <c r="IK42" s="247"/>
      <c r="IL42" s="247"/>
      <c r="IM42" s="247"/>
      <c r="IN42" s="247"/>
      <c r="IO42" s="247"/>
      <c r="IP42" s="248"/>
      <c r="IQ42" s="247"/>
      <c r="IR42" s="247"/>
      <c r="IS42" s="247"/>
      <c r="IT42" s="247"/>
      <c r="IU42" s="247"/>
      <c r="IV42" s="247"/>
      <c r="IW42" s="247"/>
      <c r="IX42" s="247"/>
      <c r="IY42" s="247"/>
      <c r="IZ42" s="247"/>
      <c r="JA42" s="247"/>
      <c r="JB42" s="247"/>
      <c r="JC42" s="248"/>
      <c r="JD42" s="247"/>
      <c r="JE42" s="247"/>
      <c r="JF42" s="247"/>
      <c r="JG42" s="247"/>
      <c r="JH42" s="247"/>
      <c r="JI42" s="247"/>
      <c r="JJ42" s="247"/>
      <c r="JK42" s="247"/>
      <c r="JL42" s="247"/>
      <c r="JM42" s="247"/>
      <c r="JN42" s="247"/>
      <c r="JO42" s="247"/>
      <c r="JP42" s="248"/>
      <c r="JQ42" s="247"/>
      <c r="JR42" s="247"/>
      <c r="JS42" s="247"/>
      <c r="JT42" s="247"/>
      <c r="JU42" s="247"/>
      <c r="JV42" s="247"/>
      <c r="JW42" s="247"/>
      <c r="JX42" s="247"/>
      <c r="JY42" s="247"/>
      <c r="JZ42" s="247"/>
      <c r="KA42" s="247"/>
      <c r="KB42" s="247"/>
      <c r="KC42" s="248"/>
      <c r="KD42" s="247"/>
      <c r="KE42" s="247"/>
      <c r="KF42" s="247"/>
      <c r="KG42" s="247"/>
      <c r="KH42" s="247"/>
      <c r="KI42" s="247"/>
      <c r="KJ42" s="247"/>
      <c r="KK42" s="247"/>
      <c r="KL42" s="247"/>
      <c r="KM42" s="247"/>
      <c r="KN42" s="247"/>
      <c r="KO42" s="247"/>
      <c r="KP42" s="248"/>
      <c r="KQ42" s="247"/>
      <c r="KR42" s="247"/>
      <c r="KS42" s="247"/>
      <c r="KT42" s="247"/>
      <c r="KU42" s="247"/>
      <c r="KV42" s="247"/>
      <c r="KW42" s="247"/>
      <c r="KX42" s="247"/>
      <c r="KY42" s="247"/>
      <c r="KZ42" s="247"/>
      <c r="LA42" s="247"/>
      <c r="LB42" s="247"/>
      <c r="LC42" s="248"/>
      <c r="LD42" s="247"/>
      <c r="LE42" s="247"/>
      <c r="LF42" s="247"/>
      <c r="LG42" s="247"/>
      <c r="LH42" s="247"/>
      <c r="LI42" s="247"/>
      <c r="LJ42" s="247"/>
      <c r="LK42" s="247"/>
      <c r="LL42" s="247"/>
      <c r="LM42" s="247"/>
      <c r="LN42" s="247"/>
      <c r="LO42" s="247"/>
      <c r="LP42" s="248"/>
      <c r="LQ42" s="247"/>
      <c r="LR42" s="247"/>
      <c r="LS42" s="247"/>
      <c r="LT42" s="247"/>
      <c r="LU42" s="247"/>
      <c r="LV42" s="247"/>
      <c r="LW42" s="247"/>
      <c r="LX42" s="247"/>
      <c r="LY42" s="247"/>
      <c r="LZ42" s="247"/>
      <c r="MA42" s="247"/>
      <c r="MB42" s="247"/>
      <c r="MC42" s="248"/>
      <c r="MD42" s="247"/>
      <c r="ME42" s="247"/>
      <c r="MF42" s="247"/>
      <c r="MG42" s="247"/>
      <c r="MH42" s="247"/>
      <c r="MI42" s="247"/>
      <c r="MJ42" s="247"/>
      <c r="MK42" s="247"/>
      <c r="ML42" s="247"/>
      <c r="MM42" s="247"/>
      <c r="MN42" s="247"/>
      <c r="MO42" s="247"/>
      <c r="MP42" s="248"/>
    </row>
    <row r="43" spans="1:354" s="148" customFormat="1" outlineLevel="1">
      <c r="A43" s="11"/>
      <c r="B43" s="120" t="s">
        <v>994</v>
      </c>
      <c r="C43" s="401" t="s">
        <v>453</v>
      </c>
      <c r="D43" s="237"/>
      <c r="E43" s="237"/>
      <c r="F43" s="237"/>
      <c r="G43" s="237"/>
      <c r="H43" s="237"/>
      <c r="I43" s="237"/>
      <c r="J43" s="237"/>
      <c r="K43" s="237"/>
      <c r="L43" s="237"/>
      <c r="M43" s="238"/>
      <c r="N43" s="238"/>
      <c r="O43" s="238"/>
      <c r="P43" s="252">
        <f>+IFERROR(SUM(D43:O43),"")</f>
        <v>0</v>
      </c>
      <c r="Q43" s="237"/>
      <c r="R43" s="237"/>
      <c r="S43" s="237"/>
      <c r="T43" s="237"/>
      <c r="U43" s="237"/>
      <c r="V43" s="237"/>
      <c r="W43" s="237"/>
      <c r="X43" s="237"/>
      <c r="Y43" s="237"/>
      <c r="Z43" s="238"/>
      <c r="AA43" s="238"/>
      <c r="AB43" s="238"/>
      <c r="AC43" s="252">
        <f>+IFERROR(SUM(Q43:AB43),"")</f>
        <v>0</v>
      </c>
      <c r="AD43" s="237"/>
      <c r="AE43" s="237"/>
      <c r="AF43" s="237"/>
      <c r="AG43" s="237"/>
      <c r="AH43" s="237"/>
      <c r="AI43" s="237"/>
      <c r="AJ43" s="237"/>
      <c r="AK43" s="237"/>
      <c r="AL43" s="237"/>
      <c r="AM43" s="238"/>
      <c r="AN43" s="238"/>
      <c r="AO43" s="238"/>
      <c r="AP43" s="252">
        <f>+IFERROR(SUM(AD43:AO43),"")</f>
        <v>0</v>
      </c>
      <c r="AQ43" s="237"/>
      <c r="AR43" s="237"/>
      <c r="AS43" s="237"/>
      <c r="AT43" s="237"/>
      <c r="AU43" s="237"/>
      <c r="AV43" s="237"/>
      <c r="AW43" s="237"/>
      <c r="AX43" s="237"/>
      <c r="AY43" s="237"/>
      <c r="AZ43" s="238"/>
      <c r="BA43" s="238"/>
      <c r="BB43" s="238"/>
      <c r="BC43" s="252">
        <f>+IFERROR(SUM(AQ43:BB43),"")</f>
        <v>0</v>
      </c>
      <c r="BD43" s="237"/>
      <c r="BE43" s="237"/>
      <c r="BF43" s="237"/>
      <c r="BG43" s="237"/>
      <c r="BH43" s="237"/>
      <c r="BI43" s="237"/>
      <c r="BJ43" s="237"/>
      <c r="BK43" s="237"/>
      <c r="BL43" s="237"/>
      <c r="BM43" s="238"/>
      <c r="BN43" s="238"/>
      <c r="BO43" s="238"/>
      <c r="BP43" s="252">
        <f>+IFERROR(SUM(BD43:BO43),"")</f>
        <v>0</v>
      </c>
      <c r="BQ43" s="237"/>
      <c r="BR43" s="237"/>
      <c r="BS43" s="237"/>
      <c r="BT43" s="237"/>
      <c r="BU43" s="237"/>
      <c r="BV43" s="237"/>
      <c r="BW43" s="237"/>
      <c r="BX43" s="237"/>
      <c r="BY43" s="237"/>
      <c r="BZ43" s="238"/>
      <c r="CA43" s="238"/>
      <c r="CB43" s="238"/>
      <c r="CC43" s="252">
        <f>+IFERROR(SUM(BQ43:CB43),"")</f>
        <v>0</v>
      </c>
      <c r="CD43" s="237"/>
      <c r="CE43" s="237"/>
      <c r="CF43" s="237"/>
      <c r="CG43" s="237"/>
      <c r="CH43" s="237"/>
      <c r="CI43" s="237"/>
      <c r="CJ43" s="237"/>
      <c r="CK43" s="237"/>
      <c r="CL43" s="237"/>
      <c r="CM43" s="238"/>
      <c r="CN43" s="238"/>
      <c r="CO43" s="238"/>
      <c r="CP43" s="252">
        <f>+IFERROR(SUM(CD43:CO43),"")</f>
        <v>0</v>
      </c>
      <c r="CQ43" s="237"/>
      <c r="CR43" s="237"/>
      <c r="CS43" s="237"/>
      <c r="CT43" s="237"/>
      <c r="CU43" s="237"/>
      <c r="CV43" s="237"/>
      <c r="CW43" s="237"/>
      <c r="CX43" s="237"/>
      <c r="CY43" s="237"/>
      <c r="CZ43" s="238"/>
      <c r="DA43" s="238"/>
      <c r="DB43" s="238"/>
      <c r="DC43" s="252">
        <f>+IFERROR(SUM(CQ43:DB43),"")</f>
        <v>0</v>
      </c>
      <c r="DD43" s="237"/>
      <c r="DE43" s="237"/>
      <c r="DF43" s="237"/>
      <c r="DG43" s="237"/>
      <c r="DH43" s="237"/>
      <c r="DI43" s="237"/>
      <c r="DJ43" s="237"/>
      <c r="DK43" s="237"/>
      <c r="DL43" s="237"/>
      <c r="DM43" s="238"/>
      <c r="DN43" s="238"/>
      <c r="DO43" s="238"/>
      <c r="DP43" s="252">
        <f>+IFERROR(SUM(DD43:DO43),"")</f>
        <v>0</v>
      </c>
      <c r="DQ43" s="237">
        <v>10186</v>
      </c>
      <c r="DR43" s="237">
        <v>16141</v>
      </c>
      <c r="DS43" s="237">
        <v>22789</v>
      </c>
      <c r="DT43" s="237">
        <v>13718</v>
      </c>
      <c r="DU43" s="237">
        <v>11883</v>
      </c>
      <c r="DV43" s="237">
        <v>18365</v>
      </c>
      <c r="DW43" s="237">
        <v>6401</v>
      </c>
      <c r="DX43" s="237">
        <v>8034</v>
      </c>
      <c r="DY43" s="237">
        <v>9482</v>
      </c>
      <c r="DZ43" s="238">
        <v>9039</v>
      </c>
      <c r="EA43" s="238">
        <v>6629</v>
      </c>
      <c r="EB43" s="238">
        <v>7952</v>
      </c>
      <c r="EC43" s="252">
        <f>+IFERROR(SUM(DQ43:EB43),"")</f>
        <v>140619</v>
      </c>
      <c r="ED43" s="237">
        <v>9470</v>
      </c>
      <c r="EE43" s="237">
        <v>4991</v>
      </c>
      <c r="EF43" s="237">
        <v>6392</v>
      </c>
      <c r="EG43" s="237">
        <v>6457</v>
      </c>
      <c r="EH43" s="237">
        <v>7771</v>
      </c>
      <c r="EI43" s="237">
        <v>6274</v>
      </c>
      <c r="EJ43" s="237">
        <v>9319</v>
      </c>
      <c r="EK43" s="237">
        <v>7259</v>
      </c>
      <c r="EL43" s="237">
        <v>7857</v>
      </c>
      <c r="EM43" s="238">
        <v>7948</v>
      </c>
      <c r="EN43" s="238">
        <v>9179</v>
      </c>
      <c r="EO43" s="238">
        <v>13119</v>
      </c>
      <c r="EP43" s="252">
        <f>+IFERROR(SUM(ED43:EO43),"")</f>
        <v>96036</v>
      </c>
      <c r="EQ43" s="237">
        <v>12520</v>
      </c>
      <c r="ER43" s="237">
        <v>12923</v>
      </c>
      <c r="ES43" s="237">
        <v>11589</v>
      </c>
      <c r="ET43" s="237">
        <v>10846</v>
      </c>
      <c r="EU43" s="237">
        <v>15112</v>
      </c>
      <c r="EV43" s="237">
        <v>14946</v>
      </c>
      <c r="EW43" s="237">
        <v>11341</v>
      </c>
      <c r="EX43" s="237">
        <v>11152</v>
      </c>
      <c r="EY43" s="237">
        <v>11822</v>
      </c>
      <c r="EZ43" s="238">
        <v>11846</v>
      </c>
      <c r="FA43" s="238">
        <v>12457</v>
      </c>
      <c r="FB43" s="238">
        <v>14517</v>
      </c>
      <c r="FC43" s="252">
        <f>+IFERROR(SUM(EQ43:FB43),"")</f>
        <v>151071</v>
      </c>
      <c r="FD43" s="237">
        <v>12225</v>
      </c>
      <c r="FE43" s="237">
        <v>10426</v>
      </c>
      <c r="FF43" s="237">
        <v>9669</v>
      </c>
      <c r="FG43" s="237">
        <v>9050</v>
      </c>
      <c r="FH43" s="237">
        <v>10567</v>
      </c>
      <c r="FI43" s="237">
        <v>7707</v>
      </c>
      <c r="FJ43" s="237">
        <v>6488</v>
      </c>
      <c r="FK43" s="237">
        <v>10128</v>
      </c>
      <c r="FL43" s="237">
        <v>8984</v>
      </c>
      <c r="FM43" s="238">
        <v>11834</v>
      </c>
      <c r="FN43" s="238">
        <v>10387</v>
      </c>
      <c r="FO43" s="238">
        <v>9845</v>
      </c>
      <c r="FP43" s="252">
        <f>+IFERROR(SUM(FD43:FO43),"")</f>
        <v>117310</v>
      </c>
      <c r="FQ43" s="237">
        <v>11315</v>
      </c>
      <c r="FR43" s="237">
        <v>10414</v>
      </c>
      <c r="FS43" s="237">
        <v>7908</v>
      </c>
      <c r="FT43" s="237">
        <v>8168</v>
      </c>
      <c r="FU43" s="237">
        <v>9988</v>
      </c>
      <c r="FV43" s="237">
        <v>11357</v>
      </c>
      <c r="FW43" s="237">
        <v>11173</v>
      </c>
      <c r="FX43" s="237">
        <v>12183</v>
      </c>
      <c r="FY43" s="237">
        <v>9463</v>
      </c>
      <c r="FZ43" s="238">
        <v>8430</v>
      </c>
      <c r="GA43" s="238">
        <v>8128</v>
      </c>
      <c r="GB43" s="238">
        <v>10269</v>
      </c>
      <c r="GC43" s="252">
        <f>+IFERROR(SUM(FQ43:GB43),"")</f>
        <v>118796</v>
      </c>
      <c r="GD43" s="237">
        <v>14601</v>
      </c>
      <c r="GE43" s="237">
        <v>11143</v>
      </c>
      <c r="GF43" s="237">
        <v>10345</v>
      </c>
      <c r="GG43" s="237">
        <v>13380</v>
      </c>
      <c r="GH43" s="237">
        <v>11293</v>
      </c>
      <c r="GI43" s="237">
        <v>14038</v>
      </c>
      <c r="GJ43" s="237">
        <v>10841</v>
      </c>
      <c r="GK43" s="237">
        <v>13186</v>
      </c>
      <c r="GL43" s="237">
        <v>13514</v>
      </c>
      <c r="GM43" s="238">
        <v>12724</v>
      </c>
      <c r="GN43" s="238">
        <v>10877</v>
      </c>
      <c r="GO43" s="238">
        <v>14511</v>
      </c>
      <c r="GP43" s="252">
        <f>+IFERROR(SUM(GD43:GO43),"")</f>
        <v>150453</v>
      </c>
      <c r="GQ43" s="237">
        <v>9846</v>
      </c>
      <c r="GR43" s="237">
        <v>10805</v>
      </c>
      <c r="GS43" s="237">
        <v>9715</v>
      </c>
      <c r="GT43" s="237">
        <v>10673</v>
      </c>
      <c r="GU43" s="237">
        <v>13495</v>
      </c>
      <c r="GV43" s="237">
        <v>12176</v>
      </c>
      <c r="GW43" s="237">
        <v>16567</v>
      </c>
      <c r="GX43" s="237">
        <v>14011</v>
      </c>
      <c r="GY43" s="237">
        <v>13454</v>
      </c>
      <c r="GZ43" s="238">
        <v>15681</v>
      </c>
      <c r="HA43" s="238">
        <v>18692</v>
      </c>
      <c r="HB43" s="238">
        <v>34287</v>
      </c>
      <c r="HC43" s="252">
        <f>+IFERROR(SUM(GQ43:HB43),"")</f>
        <v>179402</v>
      </c>
      <c r="HD43" s="237">
        <v>9470</v>
      </c>
      <c r="HE43" s="237">
        <v>7540</v>
      </c>
      <c r="HF43" s="237">
        <v>12732</v>
      </c>
      <c r="HG43" s="237">
        <v>9369</v>
      </c>
      <c r="HH43" s="237">
        <v>9367</v>
      </c>
      <c r="HI43" s="237">
        <v>12152</v>
      </c>
      <c r="HJ43" s="237">
        <v>5791</v>
      </c>
      <c r="HK43" s="237">
        <v>8978</v>
      </c>
      <c r="HL43" s="237">
        <v>8505</v>
      </c>
      <c r="HM43" s="238">
        <v>11112</v>
      </c>
      <c r="HN43" s="238">
        <v>11957</v>
      </c>
      <c r="HO43" s="238">
        <v>15994</v>
      </c>
      <c r="HP43" s="252">
        <f>+IFERROR(SUM(HD43:HO43),"")</f>
        <v>122967</v>
      </c>
      <c r="HQ43" s="237">
        <v>11842</v>
      </c>
      <c r="HR43" s="237">
        <v>9028</v>
      </c>
      <c r="HS43" s="237">
        <v>14199</v>
      </c>
      <c r="HT43" s="237">
        <v>9448</v>
      </c>
      <c r="HU43" s="237">
        <v>15259</v>
      </c>
      <c r="HV43" s="237">
        <v>15582</v>
      </c>
      <c r="HW43" s="237">
        <v>9877</v>
      </c>
      <c r="HX43" s="237">
        <v>10651</v>
      </c>
      <c r="HY43" s="237">
        <v>7871</v>
      </c>
      <c r="HZ43" s="238">
        <v>7791</v>
      </c>
      <c r="IA43" s="238">
        <v>10788</v>
      </c>
      <c r="IB43" s="238">
        <v>11578</v>
      </c>
      <c r="IC43" s="252">
        <f>+IFERROR(SUM(HQ43:IB43),"")</f>
        <v>133914</v>
      </c>
      <c r="ID43" s="238">
        <f>+IFERROR(INDEX(CChC!$1:$1048576,MATCH(Chile!$B43,CChC!$A:$A,0),MATCH(TEXT(ID$5,"yyyy-mm-dd"),CChC!$1:$1,0)),"")</f>
        <v>10292</v>
      </c>
      <c r="IE43" s="238">
        <f>+IFERROR(INDEX(CChC!$1:$1048576,MATCH(Chile!$B43,CChC!$A:$A,0),MATCH(TEXT(IE$5,"yyyy-mm-dd"),CChC!$1:$1,0)),"")</f>
        <v>13866</v>
      </c>
      <c r="IF43" s="238">
        <f>+IFERROR(INDEX(CChC!$1:$1048576,MATCH(Chile!$B43,CChC!$A:$A,0),MATCH(TEXT(IF$5,"yyyy-mm-dd"),CChC!$1:$1,0)),"")</f>
        <v>13440</v>
      </c>
      <c r="IG43" s="238">
        <f>+IFERROR(INDEX(CChC!$1:$1048576,MATCH(Chile!$B43,CChC!$A:$A,0),MATCH(TEXT(IG$5,"yyyy-mm-dd"),CChC!$1:$1,0)),"")</f>
        <v>16271</v>
      </c>
      <c r="IH43" s="238">
        <f>+IFERROR(INDEX(CChC!$1:$1048576,MATCH(Chile!$B43,CChC!$A:$A,0),MATCH(TEXT(IH$5,"yyyy-mm-dd"),CChC!$1:$1,0)),"")</f>
        <v>18068</v>
      </c>
      <c r="II43" s="238">
        <f>+IFERROR(INDEX(CChC!$1:$1048576,MATCH(Chile!$B43,CChC!$A:$A,0),MATCH(TEXT(II$5,"yyyy-mm-dd"),CChC!$1:$1,0)),"")</f>
        <v>14461</v>
      </c>
      <c r="IJ43" s="238">
        <f>+IFERROR(INDEX(CChC!$1:$1048576,MATCH(Chile!$B43,CChC!$A:$A,0),MATCH(TEXT(IJ$5,"yyyy-mm-dd"),CChC!$1:$1,0)),"")</f>
        <v>7497</v>
      </c>
      <c r="IK43" s="238">
        <f>+IFERROR(INDEX(CChC!$1:$1048576,MATCH(Chile!$B43,CChC!$A:$A,0),MATCH(TEXT(IK$5,"yyyy-mm-dd"),CChC!$1:$1,0)),"")</f>
        <v>10916</v>
      </c>
      <c r="IL43" s="238">
        <f>+IFERROR(INDEX(CChC!$1:$1048576,MATCH(Chile!$B43,CChC!$A:$A,0),MATCH(TEXT(IL$5,"yyyy-mm-dd"),CChC!$1:$1,0)),"")</f>
        <v>8557</v>
      </c>
      <c r="IM43" s="238">
        <f>+IFERROR(INDEX(CChC!$1:$1048576,MATCH(Chile!$B43,CChC!$A:$A,0),MATCH(TEXT(IM$5,"yyyy-mm-dd"),CChC!$1:$1,0)),"")</f>
        <v>16314</v>
      </c>
      <c r="IN43" s="238">
        <f>+IFERROR(INDEX(CChC!$1:$1048576,MATCH(Chile!$B43,CChC!$A:$A,0),MATCH(TEXT(IN$5,"yyyy-mm-dd"),CChC!$1:$1,0)),"")</f>
        <v>9611</v>
      </c>
      <c r="IO43" s="238">
        <f>+IFERROR(INDEX(CChC!$1:$1048576,MATCH(Chile!$B43,CChC!$A:$A,0),MATCH(TEXT(IO$5,"yyyy-mm-dd"),CChC!$1:$1,0)),"")</f>
        <v>11198</v>
      </c>
      <c r="IP43" s="252">
        <f>+IFERROR(SUM(ID43:IO43),"")</f>
        <v>150491</v>
      </c>
      <c r="IQ43" s="238">
        <f>+IFERROR(INDEX(CChC!$1:$1048576,MATCH(Chile!$B43,CChC!$A:$A,0),MATCH(TEXT(IQ$5,"yyyy-mm-dd"),CChC!$1:$1,0)),"")</f>
        <v>14164</v>
      </c>
      <c r="IR43" s="238">
        <f>+IFERROR(INDEX(CChC!$1:$1048576,MATCH(Chile!$B43,CChC!$A:$A,0),MATCH(TEXT(IR$5,"yyyy-mm-dd"),CChC!$1:$1,0)),"")</f>
        <v>10380</v>
      </c>
      <c r="IS43" s="238">
        <f>+IFERROR(INDEX(CChC!$1:$1048576,MATCH(Chile!$B43,CChC!$A:$A,0),MATCH(TEXT(IS$5,"yyyy-mm-dd"),CChC!$1:$1,0)),"")</f>
        <v>11674</v>
      </c>
      <c r="IT43" s="238">
        <f>+IFERROR(INDEX(CChC!$1:$1048576,MATCH(Chile!$B43,CChC!$A:$A,0),MATCH(TEXT(IT$5,"yyyy-mm-dd"),CChC!$1:$1,0)),"")</f>
        <v>12168</v>
      </c>
      <c r="IU43" s="238">
        <f>+IFERROR(INDEX(CChC!$1:$1048576,MATCH(Chile!$B43,CChC!$A:$A,0),MATCH(TEXT(IU$5,"yyyy-mm-dd"),CChC!$1:$1,0)),"")</f>
        <v>16677</v>
      </c>
      <c r="IV43" s="238">
        <f>+IFERROR(INDEX(CChC!$1:$1048576,MATCH(Chile!$B43,CChC!$A:$A,0),MATCH(TEXT(IV$5,"yyyy-mm-dd"),CChC!$1:$1,0)),"")</f>
        <v>13314</v>
      </c>
      <c r="IW43" s="238">
        <f>+IFERROR(INDEX(CChC!$1:$1048576,MATCH(Chile!$B43,CChC!$A:$A,0),MATCH(TEXT(IW$5,"yyyy-mm-dd"),CChC!$1:$1,0)),"")</f>
        <v>13544</v>
      </c>
      <c r="IX43" s="238">
        <f>+IFERROR(INDEX(CChC!$1:$1048576,MATCH(Chile!$B43,CChC!$A:$A,0),MATCH(TEXT(IX$5,"yyyy-mm-dd"),CChC!$1:$1,0)),"")</f>
        <v>10353</v>
      </c>
      <c r="IY43" s="238">
        <f>+IFERROR(INDEX(CChC!$1:$1048576,MATCH(Chile!$B43,CChC!$A:$A,0),MATCH(TEXT(IY$5,"yyyy-mm-dd"),CChC!$1:$1,0)),"")</f>
        <v>14052</v>
      </c>
      <c r="IZ43" s="238">
        <f>+IFERROR(INDEX(CChC!$1:$1048576,MATCH(Chile!$B43,CChC!$A:$A,0),MATCH(TEXT(IZ$5,"yyyy-mm-dd"),CChC!$1:$1,0)),"")</f>
        <v>12261</v>
      </c>
      <c r="JA43" s="238">
        <f>+IFERROR(INDEX(CChC!$1:$1048576,MATCH(Chile!$B43,CChC!$A:$A,0),MATCH(TEXT(JA$5,"yyyy-mm-dd"),CChC!$1:$1,0)),"")</f>
        <v>15166</v>
      </c>
      <c r="JB43" s="238">
        <f>+IFERROR(INDEX(CChC!$1:$1048576,MATCH(Chile!$B43,CChC!$A:$A,0),MATCH(TEXT(JB$5,"yyyy-mm-dd"),CChC!$1:$1,0)),"")</f>
        <v>15429</v>
      </c>
      <c r="JC43" s="252">
        <f>+IFERROR(SUM(IQ43:JB43),"")</f>
        <v>159182</v>
      </c>
      <c r="JD43" s="238">
        <f>+IFERROR(INDEX(CChC!$1:$1048576,MATCH(Chile!$B43,CChC!$A:$A,0),MATCH(TEXT(JD$5,"yyyy-mm-dd"),CChC!$1:$1,0)),"")</f>
        <v>14030</v>
      </c>
      <c r="JE43" s="238">
        <f>+IFERROR(INDEX(CChC!$1:$1048576,MATCH(Chile!$B43,CChC!$A:$A,0),MATCH(TEXT(JE$5,"yyyy-mm-dd"),CChC!$1:$1,0)),"")</f>
        <v>10985</v>
      </c>
      <c r="JF43" s="238">
        <f>+IFERROR(INDEX(CChC!$1:$1048576,MATCH(Chile!$B43,CChC!$A:$A,0),MATCH(TEXT(JF$5,"yyyy-mm-dd"),CChC!$1:$1,0)),"")</f>
        <v>7048</v>
      </c>
      <c r="JG43" s="238">
        <f>+IFERROR(INDEX(CChC!$1:$1048576,MATCH(Chile!$B43,CChC!$A:$A,0),MATCH(TEXT(JG$5,"yyyy-mm-dd"),CChC!$1:$1,0)),"")</f>
        <v>6662</v>
      </c>
      <c r="JH43" s="238">
        <f>+IFERROR(INDEX(CChC!$1:$1048576,MATCH(Chile!$B43,CChC!$A:$A,0),MATCH(TEXT(JH$5,"yyyy-mm-dd"),CChC!$1:$1,0)),"")</f>
        <v>11087</v>
      </c>
      <c r="JI43" s="238">
        <f>+IFERROR(INDEX(CChC!$1:$1048576,MATCH(Chile!$B43,CChC!$A:$A,0),MATCH(TEXT(JI$5,"yyyy-mm-dd"),CChC!$1:$1,0)),"")</f>
        <v>8611</v>
      </c>
      <c r="JJ43" s="238">
        <f>+IFERROR(INDEX(CChC!$1:$1048576,MATCH(Chile!$B43,CChC!$A:$A,0),MATCH(TEXT(JJ$5,"yyyy-mm-dd"),CChC!$1:$1,0)),"")</f>
        <v>6519</v>
      </c>
      <c r="JK43" s="238">
        <f>+IFERROR(INDEX(CChC!$1:$1048576,MATCH(Chile!$B43,CChC!$A:$A,0),MATCH(TEXT(JK$5,"yyyy-mm-dd"),CChC!$1:$1,0)),"")</f>
        <v>13097</v>
      </c>
      <c r="JL43" s="238">
        <f>+IFERROR(INDEX(CChC!$1:$1048576,MATCH(Chile!$B43,CChC!$A:$A,0),MATCH(TEXT(JL$5,"yyyy-mm-dd"),CChC!$1:$1,0)),"")</f>
        <v>12757</v>
      </c>
      <c r="JM43" s="238">
        <f>+IFERROR(INDEX(CChC!$1:$1048576,MATCH(Chile!$B43,CChC!$A:$A,0),MATCH(TEXT(JM$5,"yyyy-mm-dd"),CChC!$1:$1,0)),"")</f>
        <v>7501</v>
      </c>
      <c r="JN43" s="238">
        <f>+IFERROR(INDEX(CChC!$1:$1048576,MATCH(Chile!$B43,CChC!$A:$A,0),MATCH(TEXT(JN$5,"yyyy-mm-dd"),CChC!$1:$1,0)),"")</f>
        <v>12024</v>
      </c>
      <c r="JO43" s="238">
        <f>+IFERROR(INDEX(CChC!$1:$1048576,MATCH(Chile!$B43,CChC!$A:$A,0),MATCH(TEXT(JO$5,"yyyy-mm-dd"),CChC!$1:$1,0)),"")</f>
        <v>13458</v>
      </c>
      <c r="JP43" s="252">
        <f>+IFERROR(SUM(JD43:JO43),"")</f>
        <v>123779</v>
      </c>
      <c r="JQ43" s="238">
        <f>+IFERROR(INDEX(CChC!$1:$1048576,MATCH(Chile!$B43,CChC!$A:$A,0),MATCH(TEXT(JQ$5,"yyyy-mm-dd"),CChC!$1:$1,0)),"")</f>
        <v>9085</v>
      </c>
      <c r="JR43" s="238">
        <f>+IFERROR(INDEX(CChC!$1:$1048576,MATCH(Chile!$B43,CChC!$A:$A,0),MATCH(TEXT(JR$5,"yyyy-mm-dd"),CChC!$1:$1,0)),"")</f>
        <v>6802</v>
      </c>
      <c r="JS43" s="238">
        <f>+IFERROR(INDEX(CChC!$1:$1048576,MATCH(Chile!$B43,CChC!$A:$A,0),MATCH(TEXT(JS$5,"yyyy-mm-dd"),CChC!$1:$1,0)),"")</f>
        <v>13860</v>
      </c>
      <c r="JT43" s="238">
        <f>+IFERROR(INDEX(CChC!$1:$1048576,MATCH(Chile!$B43,CChC!$A:$A,0),MATCH(TEXT(JT$5,"yyyy-mm-dd"),CChC!$1:$1,0)),"")</f>
        <v>13013</v>
      </c>
      <c r="JU43" s="238">
        <f>+IFERROR(INDEX(CChC!$1:$1048576,MATCH(Chile!$B43,CChC!$A:$A,0),MATCH(TEXT(JU$5,"yyyy-mm-dd"),CChC!$1:$1,0)),"")</f>
        <v>17351</v>
      </c>
      <c r="JV43" s="238">
        <f>+IFERROR(INDEX(CChC!$1:$1048576,MATCH(Chile!$B43,CChC!$A:$A,0),MATCH(TEXT(JV$5,"yyyy-mm-dd"),CChC!$1:$1,0)),"")</f>
        <v>11015</v>
      </c>
      <c r="JW43" s="238">
        <f>+IFERROR(INDEX(CChC!$1:$1048576,MATCH(Chile!$B43,CChC!$A:$A,0),MATCH(TEXT(JW$5,"yyyy-mm-dd"),CChC!$1:$1,0)),"")</f>
        <v>13396</v>
      </c>
      <c r="JX43" s="238">
        <f>+IFERROR(INDEX(CChC!$1:$1048576,MATCH(Chile!$B43,CChC!$A:$A,0),MATCH(TEXT(JX$5,"yyyy-mm-dd"),CChC!$1:$1,0)),"")</f>
        <v>15376</v>
      </c>
      <c r="JY43" s="238">
        <f>+IFERROR(INDEX(CChC!$1:$1048576,MATCH(Chile!$B43,CChC!$A:$A,0),MATCH(TEXT(JY$5,"yyyy-mm-dd"),CChC!$1:$1,0)),"")</f>
        <v>7553</v>
      </c>
      <c r="JZ43" s="238">
        <f>+IFERROR(INDEX(CChC!$1:$1048576,MATCH(Chile!$B43,CChC!$A:$A,0),MATCH(TEXT(JZ$5,"yyyy-mm-dd"),CChC!$1:$1,0)),"")</f>
        <v>11546</v>
      </c>
      <c r="KA43" s="238">
        <f>+IFERROR(INDEX(CChC!$1:$1048576,MATCH(Chile!$B43,CChC!$A:$A,0),MATCH(TEXT(KA$5,"yyyy-mm-dd"),CChC!$1:$1,0)),"")</f>
        <v>10744</v>
      </c>
      <c r="KB43" s="238">
        <f>+IFERROR(INDEX(CChC!$1:$1048576,MATCH(Chile!$B43,CChC!$A:$A,0),MATCH(TEXT(KB$5,"yyyy-mm-dd"),CChC!$1:$1,0)),"")</f>
        <v>16629</v>
      </c>
      <c r="KC43" s="252">
        <f>+IFERROR(SUM(JQ43:KB43),"")</f>
        <v>146370</v>
      </c>
      <c r="KD43" s="238">
        <f>+IFERROR(INDEX(CChC!$1:$1048576,MATCH(Chile!$B43,CChC!$A:$A,0),MATCH(TEXT(KD$5,"yyyy-mm-dd"),CChC!$1:$1,0)),"")</f>
        <v>6981</v>
      </c>
      <c r="KE43" s="238">
        <f>+IFERROR(INDEX(CChC!$1:$1048576,MATCH(Chile!$B43,CChC!$A:$A,0),MATCH(TEXT(KE$5,"yyyy-mm-dd"),CChC!$1:$1,0)),"")</f>
        <v>6986</v>
      </c>
      <c r="KF43" s="238">
        <f>+IFERROR(INDEX(CChC!$1:$1048576,MATCH(Chile!$B43,CChC!$A:$A,0),MATCH(TEXT(KF$5,"yyyy-mm-dd"),CChC!$1:$1,0)),"")</f>
        <v>9812</v>
      </c>
      <c r="KG43" s="238">
        <f>+IFERROR(INDEX(CChC!$1:$1048576,MATCH(Chile!$B43,CChC!$A:$A,0),MATCH(TEXT(KG$5,"yyyy-mm-dd"),CChC!$1:$1,0)),"")</f>
        <v>10833</v>
      </c>
      <c r="KH43" s="238">
        <f>+IFERROR(INDEX(CChC!$1:$1048576,MATCH(Chile!$B43,CChC!$A:$A,0),MATCH(TEXT(KH$5,"yyyy-mm-dd"),CChC!$1:$1,0)),"")</f>
        <v>9492</v>
      </c>
      <c r="KI43" s="238">
        <f>+IFERROR(INDEX(CChC!$1:$1048576,MATCH(Chile!$B43,CChC!$A:$A,0),MATCH(TEXT(KI$5,"yyyy-mm-dd"),CChC!$1:$1,0)),"")</f>
        <v>9513</v>
      </c>
      <c r="KJ43" s="238">
        <f>+IFERROR(INDEX(CChC!$1:$1048576,MATCH(Chile!$B43,CChC!$A:$A,0),MATCH(TEXT(KJ$5,"yyyy-mm-dd"),CChC!$1:$1,0)),"")</f>
        <v>5849</v>
      </c>
      <c r="KK43" s="238">
        <f>+IFERROR(INDEX(CChC!$1:$1048576,MATCH(Chile!$B43,CChC!$A:$A,0),MATCH(TEXT(KK$5,"yyyy-mm-dd"),CChC!$1:$1,0)),"")</f>
        <v>8661</v>
      </c>
      <c r="KL43" s="238">
        <f>+IFERROR(INDEX(CChC!$1:$1048576,MATCH(Chile!$B43,CChC!$A:$A,0),MATCH(TEXT(KL$5,"yyyy-mm-dd"),CChC!$1:$1,0)),"")</f>
        <v>6080</v>
      </c>
      <c r="KM43" s="238">
        <f>+IFERROR(INDEX(CChC!$1:$1048576,MATCH(Chile!$B43,CChC!$A:$A,0),MATCH(TEXT(KM$5,"yyyy-mm-dd"),CChC!$1:$1,0)),"")</f>
        <v>9170</v>
      </c>
      <c r="KN43" s="238">
        <f>+IFERROR(INDEX(CChC!$1:$1048576,MATCH(Chile!$B43,CChC!$A:$A,0),MATCH(TEXT(KN$5,"yyyy-mm-dd"),CChC!$1:$1,0)),"")</f>
        <v>8859</v>
      </c>
      <c r="KO43" s="238">
        <f>+IFERROR(INDEX(CChC!$1:$1048576,MATCH(Chile!$B43,CChC!$A:$A,0),MATCH(TEXT(KO$5,"yyyy-mm-dd"),CChC!$1:$1,0)),"")</f>
        <v>25714</v>
      </c>
      <c r="KP43" s="252">
        <f>+IFERROR(SUM(KD43:KO43),"")</f>
        <v>117950</v>
      </c>
      <c r="KQ43" s="238">
        <f>+IFERROR(INDEX(CChC!$1:$1048576,MATCH(Chile!$B43,CChC!$A:$A,0),MATCH(TEXT(KQ$5,"yyyy-mm-dd"),CChC!$1:$1,0)),"")</f>
        <v>3954</v>
      </c>
      <c r="KR43" s="238">
        <f>+IFERROR(INDEX(CChC!$1:$1048576,MATCH(Chile!$B43,CChC!$A:$A,0),MATCH(TEXT(KR$5,"yyyy-mm-dd"),CChC!$1:$1,0)),"")</f>
        <v>4216</v>
      </c>
      <c r="KS43" s="238">
        <f>+IFERROR(INDEX(CChC!$1:$1048576,MATCH(Chile!$B43,CChC!$A:$A,0),MATCH(TEXT(KS$5,"yyyy-mm-dd"),CChC!$1:$1,0)),"")</f>
        <v>7197</v>
      </c>
      <c r="KT43" s="238">
        <f>+IFERROR(INDEX(CChC!$1:$1048576,MATCH(Chile!$B43,CChC!$A:$A,0),MATCH(TEXT(KT$5,"yyyy-mm-dd"),CChC!$1:$1,0)),"")</f>
        <v>7200</v>
      </c>
      <c r="KU43" s="238">
        <f>+IFERROR(INDEX(CChC!$1:$1048576,MATCH(Chile!$B43,CChC!$A:$A,0),MATCH(TEXT(KU$5,"yyyy-mm-dd"),CChC!$1:$1,0)),"")</f>
        <v>8470</v>
      </c>
      <c r="KV43" s="238">
        <f>+IFERROR(INDEX(CChC!$1:$1048576,MATCH(Chile!$B43,CChC!$A:$A,0),MATCH(TEXT(KV$5,"yyyy-mm-dd"),CChC!$1:$1,0)),"")</f>
        <v>7434</v>
      </c>
      <c r="KW43" s="238">
        <f>+IFERROR(INDEX(CChC!$1:$1048576,MATCH(Chile!$B43,CChC!$A:$A,0),MATCH(TEXT(KW$5,"yyyy-mm-dd"),CChC!$1:$1,0)),"")</f>
        <v>12731</v>
      </c>
      <c r="KX43" s="238">
        <f>+IFERROR(INDEX(CChC!$1:$1048576,MATCH(Chile!$B43,CChC!$A:$A,0),MATCH(TEXT(KX$5,"yyyy-mm-dd"),CChC!$1:$1,0)),"")</f>
        <v>7417</v>
      </c>
      <c r="KY43" s="238">
        <f>+IFERROR(INDEX(CChC!$1:$1048576,MATCH(Chile!$B43,CChC!$A:$A,0),MATCH(TEXT(KY$5,"yyyy-mm-dd"),CChC!$1:$1,0)),"")</f>
        <v>6330</v>
      </c>
      <c r="KZ43" s="238">
        <f>+IFERROR(INDEX(CChC!$1:$1048576,MATCH(Chile!$B43,CChC!$A:$A,0),MATCH(TEXT(KZ$5,"yyyy-mm-dd"),CChC!$1:$1,0)),"")</f>
        <v>7643</v>
      </c>
      <c r="LA43" s="238">
        <f>+IFERROR(INDEX(CChC!$1:$1048576,MATCH(Chile!$B43,CChC!$A:$A,0),MATCH(TEXT(LA$5,"yyyy-mm-dd"),CChC!$1:$1,0)),"")</f>
        <v>8524</v>
      </c>
      <c r="LB43" s="238">
        <f>+IFERROR(INDEX(CChC!$1:$1048576,MATCH(Chile!$B43,CChC!$A:$A,0),MATCH(TEXT(LB$5,"yyyy-mm-dd"),CChC!$1:$1,0)),"")</f>
        <v>9473</v>
      </c>
      <c r="LC43" s="252">
        <f>+IFERROR(SUM(KQ43:LB43),"")</f>
        <v>90589</v>
      </c>
      <c r="LD43" s="238">
        <f>+IFERROR(INDEX(CChC!$1:$1048576,MATCH(Chile!$B43,CChC!$A:$A,0),MATCH(TEXT(LD$5,"yyyy-mm-dd"),CChC!$1:$1,0)),"")</f>
        <v>5160</v>
      </c>
      <c r="LE43" s="238">
        <f>+IFERROR(INDEX(CChC!$1:$1048576,MATCH(Chile!$B43,CChC!$A:$A,0),MATCH(TEXT(LE$5,"yyyy-mm-dd"),CChC!$1:$1,0)),"")</f>
        <v>3738</v>
      </c>
      <c r="LF43" s="238">
        <f>+IFERROR(INDEX(CChC!$1:$1048576,MATCH(Chile!$B43,CChC!$A:$A,0),MATCH(TEXT(LF$5,"yyyy-mm-dd"),CChC!$1:$1,0)),"")</f>
        <v>6356</v>
      </c>
      <c r="LG43" s="238">
        <f>+IFERROR(INDEX(CChC!$1:$1048576,MATCH(Chile!$B43,CChC!$A:$A,0),MATCH(TEXT(LG$5,"yyyy-mm-dd"),CChC!$1:$1,0)),"")</f>
        <v>7385</v>
      </c>
      <c r="LH43" s="238">
        <f>+IFERROR(INDEX(CChC!$1:$1048576,MATCH(Chile!$B43,CChC!$A:$A,0),MATCH(TEXT(LH$5,"yyyy-mm-dd"),CChC!$1:$1,0)),"")</f>
        <v>6634</v>
      </c>
      <c r="LI43" s="238">
        <f>+IFERROR(INDEX(CChC!$1:$1048576,MATCH(Chile!$B43,CChC!$A:$A,0),MATCH(TEXT(LI$5,"yyyy-mm-dd"),CChC!$1:$1,0)),"")</f>
        <v>5497</v>
      </c>
      <c r="LJ43" s="238">
        <f>+IFERROR(INDEX(CChC!$1:$1048576,MATCH(Chile!$B43,CChC!$A:$A,0),MATCH(TEXT(LJ$5,"yyyy-mm-dd"),CChC!$1:$1,0)),"")</f>
        <v>4770</v>
      </c>
      <c r="LK43" s="238">
        <f>+IFERROR(INDEX(CChC!$1:$1048576,MATCH(Chile!$B43,CChC!$A:$A,0),MATCH(TEXT(LK$5,"yyyy-mm-dd"),CChC!$1:$1,0)),"")</f>
        <v>4546</v>
      </c>
      <c r="LL43" s="238">
        <f>+IFERROR(INDEX(CChC!$1:$1048576,MATCH(Chile!$B43,CChC!$A:$A,0),MATCH(TEXT(LL$5,"yyyy-mm-dd"),CChC!$1:$1,0)),"")</f>
        <v>6074</v>
      </c>
      <c r="LM43" s="238">
        <f>+IFERROR(INDEX(CChC!$1:$1048576,MATCH(Chile!$B43,CChC!$A:$A,0),MATCH(TEXT(LM$5,"yyyy-mm-dd"),CChC!$1:$1,0)),"")</f>
        <v>4338</v>
      </c>
      <c r="LN43" s="238">
        <f>+IFERROR(INDEX(CChC!$1:$1048576,MATCH(Chile!$B43,CChC!$A:$A,0),MATCH(TEXT(LN$5,"yyyy-mm-dd"),CChC!$1:$1,0)),"")</f>
        <v>7493</v>
      </c>
      <c r="LO43" s="238">
        <f>+IFERROR(INDEX(CChC!$1:$1048576,MATCH(Chile!$B43,CChC!$A:$A,0),MATCH(TEXT(LO$5,"yyyy-mm-dd"),CChC!$1:$1,0)),"")</f>
        <v>24022</v>
      </c>
      <c r="LP43" s="252">
        <f>+IFERROR(SUM(LD43:LO43),"")</f>
        <v>86013</v>
      </c>
      <c r="LQ43" s="238">
        <f>+IFERROR(INDEX(CChC!$1:$1048576,MATCH(Chile!$B43,CChC!$A:$A,0),MATCH(TEXT(LQ$5,"yyyy-mm-dd"),CChC!$1:$1,0)),"")</f>
        <v>7330</v>
      </c>
      <c r="LR43" s="238">
        <f>+IFERROR(INDEX(CChC!$1:$1048576,MATCH(Chile!$B43,CChC!$A:$A,0),MATCH(TEXT(LR$5,"yyyy-mm-dd"),CChC!$1:$1,0)),"")</f>
        <v>3699</v>
      </c>
      <c r="LS43" s="238">
        <f>+IFERROR(INDEX(CChC!$1:$1048576,MATCH(Chile!$B43,CChC!$A:$A,0),MATCH(TEXT(LS$5,"yyyy-mm-dd"),CChC!$1:$1,0)),"")</f>
        <v>4028</v>
      </c>
      <c r="LT43" s="238">
        <f>+IFERROR(INDEX(CChC!$1:$1048576,MATCH(Chile!$B43,CChC!$A:$A,0),MATCH(TEXT(LT$5,"yyyy-mm-dd"),CChC!$1:$1,0)),"")</f>
        <v>6914</v>
      </c>
      <c r="LU43" s="238">
        <f>+IFERROR(INDEX(CChC!$1:$1048576,MATCH(Chile!$B43,CChC!$A:$A,0),MATCH(TEXT(LU$5,"yyyy-mm-dd"),CChC!$1:$1,0)),"")</f>
        <v>3944</v>
      </c>
      <c r="LV43" s="238">
        <f>+IFERROR(INDEX(CChC!$1:$1048576,MATCH(Chile!$B43,CChC!$A:$A,0),MATCH(TEXT(LV$5,"yyyy-mm-dd"),CChC!$1:$1,0)),"")</f>
        <v>4585</v>
      </c>
      <c r="LW43" s="238">
        <f>+IFERROR(INDEX(CChC!$1:$1048576,MATCH(Chile!$B43,CChC!$A:$A,0),MATCH(TEXT(LW$5,"yyyy-mm-dd"),CChC!$1:$1,0)),"")</f>
        <v>7024</v>
      </c>
      <c r="LX43" s="238">
        <f>+IFERROR(INDEX(CChC!$1:$1048576,MATCH(Chile!$B43,CChC!$A:$A,0),MATCH(TEXT(LX$5,"yyyy-mm-dd"),CChC!$1:$1,0)),"")</f>
        <v>6192</v>
      </c>
      <c r="LY43" s="238">
        <f>+IFERROR(INDEX(CChC!$1:$1048576,MATCH(Chile!$B43,CChC!$A:$A,0),MATCH(TEXT(LY$5,"yyyy-mm-dd"),CChC!$1:$1,0)),"")</f>
        <v>6292</v>
      </c>
      <c r="LZ43" s="238">
        <f>+IFERROR(INDEX(CChC!$1:$1048576,MATCH(Chile!$B43,CChC!$A:$A,0),MATCH(TEXT(LZ$5,"yyyy-mm-dd"),CChC!$1:$1,0)),"")</f>
        <v>7765</v>
      </c>
      <c r="MA43" s="238">
        <f>+IFERROR(INDEX(CChC!$1:$1048576,MATCH(Chile!$B43,CChC!$A:$A,0),MATCH(TEXT(MA$5,"yyyy-mm-dd"),CChC!$1:$1,0)),"")</f>
        <v>6379</v>
      </c>
      <c r="MB43" s="238">
        <f>+IFERROR(INDEX(CChC!$1:$1048576,MATCH(Chile!$B43,CChC!$A:$A,0),MATCH(TEXT(MB$5,"yyyy-mm-dd"),CChC!$1:$1,0)),"")</f>
        <v>4906</v>
      </c>
      <c r="MC43" s="252">
        <f>+IFERROR(SUM(LQ43:MB43),"")</f>
        <v>69058</v>
      </c>
      <c r="MD43" s="238">
        <f>+IFERROR(INDEX(CChC!$1:$1048576,MATCH(Chile!$B43,CChC!$A:$A,0),MATCH(TEXT(MD$5,"yyyy-mm-dd"),CChC!$1:$1,0)),"")</f>
        <v>5981</v>
      </c>
      <c r="ME43" s="238">
        <f>+IFERROR(INDEX(CChC!$1:$1048576,MATCH(Chile!$B43,CChC!$A:$A,0),MATCH(TEXT(ME$5,"yyyy-mm-dd"),CChC!$1:$1,0)),"")</f>
        <v>5961</v>
      </c>
      <c r="MF43" s="238">
        <f>+IFERROR(INDEX(CChC!$1:$1048576,MATCH(Chile!$B43,CChC!$A:$A,0),MATCH(TEXT(MF$5,"yyyy-mm-dd"),CChC!$1:$1,0)),"")</f>
        <v>6596</v>
      </c>
      <c r="MG43" s="238" t="str">
        <f>+IFERROR(INDEX(CChC!$1:$1048576,MATCH(Chile!$B43,CChC!$A:$A,0),MATCH(TEXT(MG$5,"yyyy-mm-dd"),CChC!$1:$1,0)),"")</f>
        <v/>
      </c>
      <c r="MH43" s="238" t="str">
        <f>+IFERROR(INDEX(CChC!$1:$1048576,MATCH(Chile!$B43,CChC!$A:$A,0),MATCH(TEXT(MH$5,"yyyy-mm-dd"),CChC!$1:$1,0)),"")</f>
        <v/>
      </c>
      <c r="MI43" s="238" t="str">
        <f>+IFERROR(INDEX(CChC!$1:$1048576,MATCH(Chile!$B43,CChC!$A:$A,0),MATCH(TEXT(MI$5,"yyyy-mm-dd"),CChC!$1:$1,0)),"")</f>
        <v/>
      </c>
      <c r="MJ43" s="238" t="str">
        <f>+IFERROR(INDEX(CChC!$1:$1048576,MATCH(Chile!$B43,CChC!$A:$A,0),MATCH(TEXT(MJ$5,"yyyy-mm-dd"),CChC!$1:$1,0)),"")</f>
        <v/>
      </c>
      <c r="MK43" s="238" t="str">
        <f>+IFERROR(INDEX(CChC!$1:$1048576,MATCH(Chile!$B43,CChC!$A:$A,0),MATCH(TEXT(MK$5,"yyyy-mm-dd"),CChC!$1:$1,0)),"")</f>
        <v/>
      </c>
      <c r="ML43" s="238" t="str">
        <f>+IFERROR(INDEX(CChC!$1:$1048576,MATCH(Chile!$B43,CChC!$A:$A,0),MATCH(TEXT(ML$5,"yyyy-mm-dd"),CChC!$1:$1,0)),"")</f>
        <v/>
      </c>
      <c r="MM43" s="238" t="str">
        <f>+IFERROR(INDEX(CChC!$1:$1048576,MATCH(Chile!$B43,CChC!$A:$A,0),MATCH(TEXT(MM$5,"yyyy-mm-dd"),CChC!$1:$1,0)),"")</f>
        <v/>
      </c>
      <c r="MN43" s="238" t="str">
        <f>+IFERROR(INDEX(CChC!$1:$1048576,MATCH(Chile!$B43,CChC!$A:$A,0),MATCH(TEXT(MN$5,"yyyy-mm-dd"),CChC!$1:$1,0)),"")</f>
        <v/>
      </c>
      <c r="MO43" s="238" t="str">
        <f>+IFERROR(INDEX(CChC!$1:$1048576,MATCH(Chile!$B43,CChC!$A:$A,0),MATCH(TEXT(MO$5,"yyyy-mm-dd"),CChC!$1:$1,0)),"")</f>
        <v/>
      </c>
      <c r="MP43" s="252">
        <f>+IFERROR(SUM(MD43:MO43),"")</f>
        <v>18538</v>
      </c>
    </row>
    <row r="44" spans="1:354" s="148" customFormat="1" outlineLevel="1">
      <c r="A44" s="11"/>
      <c r="B44" s="120" t="s">
        <v>995</v>
      </c>
      <c r="C44" s="401" t="s">
        <v>454</v>
      </c>
      <c r="D44" s="237"/>
      <c r="E44" s="237"/>
      <c r="F44" s="237"/>
      <c r="G44" s="237"/>
      <c r="H44" s="237"/>
      <c r="I44" s="237"/>
      <c r="J44" s="237"/>
      <c r="K44" s="237"/>
      <c r="L44" s="237"/>
      <c r="M44" s="238"/>
      <c r="N44" s="238"/>
      <c r="O44" s="238"/>
      <c r="P44" s="252">
        <f t="shared" ref="P44:P47" si="71">+IFERROR(SUM(D44:O44),"")</f>
        <v>0</v>
      </c>
      <c r="Q44" s="237"/>
      <c r="R44" s="237"/>
      <c r="S44" s="237"/>
      <c r="T44" s="237"/>
      <c r="U44" s="237"/>
      <c r="V44" s="237"/>
      <c r="W44" s="237"/>
      <c r="X44" s="237"/>
      <c r="Y44" s="237"/>
      <c r="Z44" s="238"/>
      <c r="AA44" s="238"/>
      <c r="AB44" s="238"/>
      <c r="AC44" s="252">
        <f t="shared" ref="AC44:AC47" si="72">+IFERROR(SUM(Q44:AB44),"")</f>
        <v>0</v>
      </c>
      <c r="AD44" s="237"/>
      <c r="AE44" s="237"/>
      <c r="AF44" s="237"/>
      <c r="AG44" s="237"/>
      <c r="AH44" s="237"/>
      <c r="AI44" s="237"/>
      <c r="AJ44" s="237"/>
      <c r="AK44" s="237"/>
      <c r="AL44" s="237"/>
      <c r="AM44" s="238"/>
      <c r="AN44" s="238"/>
      <c r="AO44" s="238"/>
      <c r="AP44" s="252">
        <f t="shared" ref="AP44:AP47" si="73">+IFERROR(SUM(AD44:AO44),"")</f>
        <v>0</v>
      </c>
      <c r="AQ44" s="237"/>
      <c r="AR44" s="237"/>
      <c r="AS44" s="237"/>
      <c r="AT44" s="237"/>
      <c r="AU44" s="237"/>
      <c r="AV44" s="237"/>
      <c r="AW44" s="237"/>
      <c r="AX44" s="237"/>
      <c r="AY44" s="237"/>
      <c r="AZ44" s="238"/>
      <c r="BA44" s="238"/>
      <c r="BB44" s="238"/>
      <c r="BC44" s="252">
        <f t="shared" ref="BC44:BC47" si="74">+IFERROR(SUM(AQ44:BB44),"")</f>
        <v>0</v>
      </c>
      <c r="BD44" s="237"/>
      <c r="BE44" s="237"/>
      <c r="BF44" s="237"/>
      <c r="BG44" s="237"/>
      <c r="BH44" s="237"/>
      <c r="BI44" s="237"/>
      <c r="BJ44" s="237"/>
      <c r="BK44" s="237"/>
      <c r="BL44" s="237"/>
      <c r="BM44" s="238"/>
      <c r="BN44" s="238"/>
      <c r="BO44" s="238"/>
      <c r="BP44" s="252">
        <f t="shared" ref="BP44:BP47" si="75">+IFERROR(SUM(BD44:BO44),"")</f>
        <v>0</v>
      </c>
      <c r="BQ44" s="237"/>
      <c r="BR44" s="237"/>
      <c r="BS44" s="237"/>
      <c r="BT44" s="237"/>
      <c r="BU44" s="237"/>
      <c r="BV44" s="237"/>
      <c r="BW44" s="237"/>
      <c r="BX44" s="237"/>
      <c r="BY44" s="237"/>
      <c r="BZ44" s="238"/>
      <c r="CA44" s="238"/>
      <c r="CB44" s="238"/>
      <c r="CC44" s="252">
        <f t="shared" ref="CC44:CC47" si="76">+IFERROR(SUM(BQ44:CB44),"")</f>
        <v>0</v>
      </c>
      <c r="CD44" s="237"/>
      <c r="CE44" s="237"/>
      <c r="CF44" s="237"/>
      <c r="CG44" s="237"/>
      <c r="CH44" s="237"/>
      <c r="CI44" s="237"/>
      <c r="CJ44" s="237"/>
      <c r="CK44" s="237"/>
      <c r="CL44" s="237"/>
      <c r="CM44" s="238"/>
      <c r="CN44" s="238"/>
      <c r="CO44" s="238"/>
      <c r="CP44" s="252">
        <f t="shared" ref="CP44:CP47" si="77">+IFERROR(SUM(CD44:CO44),"")</f>
        <v>0</v>
      </c>
      <c r="CQ44" s="237"/>
      <c r="CR44" s="237"/>
      <c r="CS44" s="237"/>
      <c r="CT44" s="237"/>
      <c r="CU44" s="237"/>
      <c r="CV44" s="237"/>
      <c r="CW44" s="237"/>
      <c r="CX44" s="237"/>
      <c r="CY44" s="237"/>
      <c r="CZ44" s="238"/>
      <c r="DA44" s="238"/>
      <c r="DB44" s="238"/>
      <c r="DC44" s="252">
        <f t="shared" ref="DC44:DC47" si="78">+IFERROR(SUM(CQ44:DB44),"")</f>
        <v>0</v>
      </c>
      <c r="DD44" s="237"/>
      <c r="DE44" s="237"/>
      <c r="DF44" s="237"/>
      <c r="DG44" s="237"/>
      <c r="DH44" s="237"/>
      <c r="DI44" s="237"/>
      <c r="DJ44" s="237"/>
      <c r="DK44" s="237"/>
      <c r="DL44" s="237"/>
      <c r="DM44" s="238"/>
      <c r="DN44" s="238"/>
      <c r="DO44" s="238"/>
      <c r="DP44" s="252">
        <f t="shared" ref="DP44:DP47" si="79">+IFERROR(SUM(DD44:DO44),"")</f>
        <v>0</v>
      </c>
      <c r="DQ44" s="237">
        <v>1031708</v>
      </c>
      <c r="DR44" s="237">
        <v>1126821</v>
      </c>
      <c r="DS44" s="237">
        <v>1836966</v>
      </c>
      <c r="DT44" s="237">
        <v>1170506</v>
      </c>
      <c r="DU44" s="237">
        <v>1131069</v>
      </c>
      <c r="DV44" s="237">
        <v>2214278</v>
      </c>
      <c r="DW44" s="237">
        <v>799408</v>
      </c>
      <c r="DX44" s="237">
        <v>952467</v>
      </c>
      <c r="DY44" s="237">
        <v>823032</v>
      </c>
      <c r="DZ44" s="238">
        <v>807750</v>
      </c>
      <c r="EA44" s="238">
        <v>850116</v>
      </c>
      <c r="EB44" s="238">
        <v>1088847</v>
      </c>
      <c r="EC44" s="252">
        <f t="shared" ref="EC44:EC47" si="80">+IFERROR(SUM(DQ44:EB44),"")</f>
        <v>13832968</v>
      </c>
      <c r="ED44" s="237">
        <v>1015044</v>
      </c>
      <c r="EE44" s="237">
        <v>748153</v>
      </c>
      <c r="EF44" s="237">
        <v>748695</v>
      </c>
      <c r="EG44" s="237">
        <v>1046133</v>
      </c>
      <c r="EH44" s="237">
        <v>873779</v>
      </c>
      <c r="EI44" s="237">
        <v>776604</v>
      </c>
      <c r="EJ44" s="237">
        <v>1092736</v>
      </c>
      <c r="EK44" s="237">
        <v>838978</v>
      </c>
      <c r="EL44" s="237">
        <v>1037475</v>
      </c>
      <c r="EM44" s="238">
        <v>848304</v>
      </c>
      <c r="EN44" s="238">
        <v>938956</v>
      </c>
      <c r="EO44" s="238">
        <v>1454419</v>
      </c>
      <c r="EP44" s="252">
        <f t="shared" ref="EP44:EP47" si="81">+IFERROR(SUM(ED44:EO44),"")</f>
        <v>11419276</v>
      </c>
      <c r="EQ44" s="237">
        <v>1471547</v>
      </c>
      <c r="ER44" s="237">
        <v>1227558</v>
      </c>
      <c r="ES44" s="237">
        <v>1575022</v>
      </c>
      <c r="ET44" s="237">
        <v>1111457</v>
      </c>
      <c r="EU44" s="237">
        <v>1809965</v>
      </c>
      <c r="EV44" s="237">
        <v>1572822</v>
      </c>
      <c r="EW44" s="237">
        <v>1266843</v>
      </c>
      <c r="EX44" s="237">
        <v>1156132</v>
      </c>
      <c r="EY44" s="237">
        <v>1249569</v>
      </c>
      <c r="EZ44" s="238">
        <v>1204109</v>
      </c>
      <c r="FA44" s="238">
        <v>1559718</v>
      </c>
      <c r="FB44" s="238">
        <v>1606907</v>
      </c>
      <c r="FC44" s="252">
        <f t="shared" ref="FC44:FC47" si="82">+IFERROR(SUM(EQ44:FB44),"")</f>
        <v>16811649</v>
      </c>
      <c r="FD44" s="237">
        <v>1380268</v>
      </c>
      <c r="FE44" s="237">
        <v>1335151</v>
      </c>
      <c r="FF44" s="237">
        <v>1366837</v>
      </c>
      <c r="FG44" s="237">
        <v>1523685</v>
      </c>
      <c r="FH44" s="237">
        <v>1303873</v>
      </c>
      <c r="FI44" s="237">
        <v>1317316</v>
      </c>
      <c r="FJ44" s="237">
        <v>1438121</v>
      </c>
      <c r="FK44" s="237">
        <v>1423310</v>
      </c>
      <c r="FL44" s="237">
        <v>1118897</v>
      </c>
      <c r="FM44" s="238">
        <v>1498258</v>
      </c>
      <c r="FN44" s="238">
        <v>1453719</v>
      </c>
      <c r="FO44" s="238">
        <v>1276402</v>
      </c>
      <c r="FP44" s="252">
        <f t="shared" ref="FP44:FP47" si="83">+IFERROR(SUM(FD44:FO44),"")</f>
        <v>16435837</v>
      </c>
      <c r="FQ44" s="237">
        <v>1325743</v>
      </c>
      <c r="FR44" s="237">
        <v>1465173</v>
      </c>
      <c r="FS44" s="237">
        <v>1149155</v>
      </c>
      <c r="FT44" s="237">
        <v>1149154</v>
      </c>
      <c r="FU44" s="237">
        <v>1311704</v>
      </c>
      <c r="FV44" s="237">
        <v>1322610</v>
      </c>
      <c r="FW44" s="237">
        <v>1308107</v>
      </c>
      <c r="FX44" s="237">
        <v>1321132</v>
      </c>
      <c r="FY44" s="237">
        <v>1119205</v>
      </c>
      <c r="FZ44" s="238">
        <v>1093184</v>
      </c>
      <c r="GA44" s="238">
        <v>1019163</v>
      </c>
      <c r="GB44" s="238">
        <v>1430593</v>
      </c>
      <c r="GC44" s="252">
        <f t="shared" ref="GC44:GC47" si="84">+IFERROR(SUM(FQ44:GB44),"")</f>
        <v>15014923</v>
      </c>
      <c r="GD44" s="237">
        <v>1583800</v>
      </c>
      <c r="GE44" s="237">
        <v>1235493</v>
      </c>
      <c r="GF44" s="237">
        <v>1519756</v>
      </c>
      <c r="GG44" s="237">
        <v>1524122</v>
      </c>
      <c r="GH44" s="237">
        <v>1406976</v>
      </c>
      <c r="GI44" s="237">
        <v>1711092</v>
      </c>
      <c r="GJ44" s="237">
        <v>1457053</v>
      </c>
      <c r="GK44" s="237">
        <v>1492106</v>
      </c>
      <c r="GL44" s="237">
        <v>1839741</v>
      </c>
      <c r="GM44" s="238">
        <v>1578013</v>
      </c>
      <c r="GN44" s="238">
        <v>1428872</v>
      </c>
      <c r="GO44" s="238">
        <v>1974823</v>
      </c>
      <c r="GP44" s="252">
        <f t="shared" ref="GP44:GP47" si="85">+IFERROR(SUM(GD44:GO44),"")</f>
        <v>18751847</v>
      </c>
      <c r="GQ44" s="237">
        <v>1202416</v>
      </c>
      <c r="GR44" s="237">
        <v>1440596</v>
      </c>
      <c r="GS44" s="237">
        <v>1250039</v>
      </c>
      <c r="GT44" s="237">
        <v>1355206</v>
      </c>
      <c r="GU44" s="237">
        <v>1449143</v>
      </c>
      <c r="GV44" s="237">
        <v>1421879</v>
      </c>
      <c r="GW44" s="237">
        <v>1660984</v>
      </c>
      <c r="GX44" s="237">
        <v>1666612</v>
      </c>
      <c r="GY44" s="237">
        <v>1559940</v>
      </c>
      <c r="GZ44" s="238">
        <v>1550744</v>
      </c>
      <c r="HA44" s="238">
        <v>1876001</v>
      </c>
      <c r="HB44" s="238">
        <v>3515227</v>
      </c>
      <c r="HC44" s="252">
        <f t="shared" ref="HC44:HC47" si="86">+IFERROR(SUM(GQ44:HB44),"")</f>
        <v>19948787</v>
      </c>
      <c r="HD44" s="237">
        <v>1081123</v>
      </c>
      <c r="HE44" s="237">
        <v>958423</v>
      </c>
      <c r="HF44" s="237">
        <v>1536802</v>
      </c>
      <c r="HG44" s="237">
        <v>1217886</v>
      </c>
      <c r="HH44" s="237">
        <v>1265596</v>
      </c>
      <c r="HI44" s="237">
        <v>1397751</v>
      </c>
      <c r="HJ44" s="237">
        <v>851090</v>
      </c>
      <c r="HK44" s="237">
        <v>1151576</v>
      </c>
      <c r="HL44" s="237">
        <v>1131744</v>
      </c>
      <c r="HM44" s="238">
        <v>1201006</v>
      </c>
      <c r="HN44" s="238">
        <v>1334091</v>
      </c>
      <c r="HO44" s="238">
        <v>1871376</v>
      </c>
      <c r="HP44" s="252">
        <f t="shared" ref="HP44:HP47" si="87">+IFERROR(SUM(HD44:HO44),"")</f>
        <v>14998464</v>
      </c>
      <c r="HQ44" s="237">
        <v>1229075</v>
      </c>
      <c r="HR44" s="237">
        <v>1062269</v>
      </c>
      <c r="HS44" s="237">
        <v>1473377</v>
      </c>
      <c r="HT44" s="237">
        <v>1100104</v>
      </c>
      <c r="HU44" s="237">
        <v>1610981</v>
      </c>
      <c r="HV44" s="237">
        <v>1653120</v>
      </c>
      <c r="HW44" s="237">
        <v>1189894</v>
      </c>
      <c r="HX44" s="237">
        <v>1411127</v>
      </c>
      <c r="HY44" s="237">
        <v>983871</v>
      </c>
      <c r="HZ44" s="238">
        <v>1015781</v>
      </c>
      <c r="IA44" s="238">
        <v>1302812</v>
      </c>
      <c r="IB44" s="238">
        <v>1332747</v>
      </c>
      <c r="IC44" s="252">
        <f t="shared" ref="IC44:IC47" si="88">+IFERROR(SUM(HQ44:IB44),"")</f>
        <v>15365158</v>
      </c>
      <c r="ID44" s="238">
        <f>+IFERROR(INDEX(CChC!$1:$1048576,MATCH(Chile!$B44,CChC!$A:$A,0),MATCH(TEXT(ID$5,"yyyy-mm-dd"),CChC!$1:$1,0)),"")</f>
        <v>1181130</v>
      </c>
      <c r="IE44" s="238">
        <f>+IFERROR(INDEX(CChC!$1:$1048576,MATCH(Chile!$B44,CChC!$A:$A,0),MATCH(TEXT(IE$5,"yyyy-mm-dd"),CChC!$1:$1,0)),"")</f>
        <v>1595598</v>
      </c>
      <c r="IF44" s="238">
        <f>+IFERROR(INDEX(CChC!$1:$1048576,MATCH(Chile!$B44,CChC!$A:$A,0),MATCH(TEXT(IF$5,"yyyy-mm-dd"),CChC!$1:$1,0)),"")</f>
        <v>1539840</v>
      </c>
      <c r="IG44" s="238">
        <f>+IFERROR(INDEX(CChC!$1:$1048576,MATCH(Chile!$B44,CChC!$A:$A,0),MATCH(TEXT(IG$5,"yyyy-mm-dd"),CChC!$1:$1,0)),"")</f>
        <v>1635186</v>
      </c>
      <c r="IH44" s="238">
        <f>+IFERROR(INDEX(CChC!$1:$1048576,MATCH(Chile!$B44,CChC!$A:$A,0),MATCH(TEXT(IH$5,"yyyy-mm-dd"),CChC!$1:$1,0)),"")</f>
        <v>1694366</v>
      </c>
      <c r="II44" s="238">
        <f>+IFERROR(INDEX(CChC!$1:$1048576,MATCH(Chile!$B44,CChC!$A:$A,0),MATCH(TEXT(II$5,"yyyy-mm-dd"),CChC!$1:$1,0)),"")</f>
        <v>1425943</v>
      </c>
      <c r="IJ44" s="238">
        <f>+IFERROR(INDEX(CChC!$1:$1048576,MATCH(Chile!$B44,CChC!$A:$A,0),MATCH(TEXT(IJ$5,"yyyy-mm-dd"),CChC!$1:$1,0)),"")</f>
        <v>968531</v>
      </c>
      <c r="IK44" s="238">
        <f>+IFERROR(INDEX(CChC!$1:$1048576,MATCH(Chile!$B44,CChC!$A:$A,0),MATCH(TEXT(IK$5,"yyyy-mm-dd"),CChC!$1:$1,0)),"")</f>
        <v>1327135</v>
      </c>
      <c r="IL44" s="238">
        <f>+IFERROR(INDEX(CChC!$1:$1048576,MATCH(Chile!$B44,CChC!$A:$A,0),MATCH(TEXT(IL$5,"yyyy-mm-dd"),CChC!$1:$1,0)),"")</f>
        <v>878764</v>
      </c>
      <c r="IM44" s="238">
        <f>+IFERROR(INDEX(CChC!$1:$1048576,MATCH(Chile!$B44,CChC!$A:$A,0),MATCH(TEXT(IM$5,"yyyy-mm-dd"),CChC!$1:$1,0)),"")</f>
        <v>1928613</v>
      </c>
      <c r="IN44" s="238">
        <f>+IFERROR(INDEX(CChC!$1:$1048576,MATCH(Chile!$B44,CChC!$A:$A,0),MATCH(TEXT(IN$5,"yyyy-mm-dd"),CChC!$1:$1,0)),"")</f>
        <v>1141979</v>
      </c>
      <c r="IO44" s="238">
        <f>+IFERROR(INDEX(CChC!$1:$1048576,MATCH(Chile!$B44,CChC!$A:$A,0),MATCH(TEXT(IO$5,"yyyy-mm-dd"),CChC!$1:$1,0)),"")</f>
        <v>1345929</v>
      </c>
      <c r="IP44" s="252">
        <f t="shared" ref="IP44:IP47" si="89">+IFERROR(SUM(ID44:IO44),"")</f>
        <v>16663014</v>
      </c>
      <c r="IQ44" s="238">
        <f>+IFERROR(INDEX(CChC!$1:$1048576,MATCH(Chile!$B44,CChC!$A:$A,0),MATCH(TEXT(IQ$5,"yyyy-mm-dd"),CChC!$1:$1,0)),"")</f>
        <v>1640346</v>
      </c>
      <c r="IR44" s="238">
        <f>+IFERROR(INDEX(CChC!$1:$1048576,MATCH(Chile!$B44,CChC!$A:$A,0),MATCH(TEXT(IR$5,"yyyy-mm-dd"),CChC!$1:$1,0)),"")</f>
        <v>1260986</v>
      </c>
      <c r="IS44" s="238">
        <f>+IFERROR(INDEX(CChC!$1:$1048576,MATCH(Chile!$B44,CChC!$A:$A,0),MATCH(TEXT(IS$5,"yyyy-mm-dd"),CChC!$1:$1,0)),"")</f>
        <v>1294461</v>
      </c>
      <c r="IT44" s="238">
        <f>+IFERROR(INDEX(CChC!$1:$1048576,MATCH(Chile!$B44,CChC!$A:$A,0),MATCH(TEXT(IT$5,"yyyy-mm-dd"),CChC!$1:$1,0)),"")</f>
        <v>1409312</v>
      </c>
      <c r="IU44" s="238">
        <f>+IFERROR(INDEX(CChC!$1:$1048576,MATCH(Chile!$B44,CChC!$A:$A,0),MATCH(TEXT(IU$5,"yyyy-mm-dd"),CChC!$1:$1,0)),"")</f>
        <v>1920877</v>
      </c>
      <c r="IV44" s="238">
        <f>+IFERROR(INDEX(CChC!$1:$1048576,MATCH(Chile!$B44,CChC!$A:$A,0),MATCH(TEXT(IV$5,"yyyy-mm-dd"),CChC!$1:$1,0)),"")</f>
        <v>1418268</v>
      </c>
      <c r="IW44" s="238">
        <f>+IFERROR(INDEX(CChC!$1:$1048576,MATCH(Chile!$B44,CChC!$A:$A,0),MATCH(TEXT(IW$5,"yyyy-mm-dd"),CChC!$1:$1,0)),"")</f>
        <v>1478712</v>
      </c>
      <c r="IX44" s="238">
        <f>+IFERROR(INDEX(CChC!$1:$1048576,MATCH(Chile!$B44,CChC!$A:$A,0),MATCH(TEXT(IX$5,"yyyy-mm-dd"),CChC!$1:$1,0)),"")</f>
        <v>1139912</v>
      </c>
      <c r="IY44" s="238">
        <f>+IFERROR(INDEX(CChC!$1:$1048576,MATCH(Chile!$B44,CChC!$A:$A,0),MATCH(TEXT(IY$5,"yyyy-mm-dd"),CChC!$1:$1,0)),"")</f>
        <v>1384056</v>
      </c>
      <c r="IZ44" s="238">
        <f>+IFERROR(INDEX(CChC!$1:$1048576,MATCH(Chile!$B44,CChC!$A:$A,0),MATCH(TEXT(IZ$5,"yyyy-mm-dd"),CChC!$1:$1,0)),"")</f>
        <v>1329047</v>
      </c>
      <c r="JA44" s="238">
        <f>+IFERROR(INDEX(CChC!$1:$1048576,MATCH(Chile!$B44,CChC!$A:$A,0),MATCH(TEXT(JA$5,"yyyy-mm-dd"),CChC!$1:$1,0)),"")</f>
        <v>1522632</v>
      </c>
      <c r="JB44" s="238">
        <f>+IFERROR(INDEX(CChC!$1:$1048576,MATCH(Chile!$B44,CChC!$A:$A,0),MATCH(TEXT(JB$5,"yyyy-mm-dd"),CChC!$1:$1,0)),"")</f>
        <v>1884828</v>
      </c>
      <c r="JC44" s="252">
        <f t="shared" ref="JC44:JC47" si="90">+IFERROR(SUM(IQ44:JB44),"")</f>
        <v>17683437</v>
      </c>
      <c r="JD44" s="238">
        <f>+IFERROR(INDEX(CChC!$1:$1048576,MATCH(Chile!$B44,CChC!$A:$A,0),MATCH(TEXT(JD$5,"yyyy-mm-dd"),CChC!$1:$1,0)),"")</f>
        <v>1558680</v>
      </c>
      <c r="JE44" s="238">
        <f>+IFERROR(INDEX(CChC!$1:$1048576,MATCH(Chile!$B44,CChC!$A:$A,0),MATCH(TEXT(JE$5,"yyyy-mm-dd"),CChC!$1:$1,0)),"")</f>
        <v>996980</v>
      </c>
      <c r="JF44" s="238">
        <f>+IFERROR(INDEX(CChC!$1:$1048576,MATCH(Chile!$B44,CChC!$A:$A,0),MATCH(TEXT(JF$5,"yyyy-mm-dd"),CChC!$1:$1,0)),"")</f>
        <v>1004972</v>
      </c>
      <c r="JG44" s="238">
        <f>+IFERROR(INDEX(CChC!$1:$1048576,MATCH(Chile!$B44,CChC!$A:$A,0),MATCH(TEXT(JG$5,"yyyy-mm-dd"),CChC!$1:$1,0)),"")</f>
        <v>724806</v>
      </c>
      <c r="JH44" s="238">
        <f>+IFERROR(INDEX(CChC!$1:$1048576,MATCH(Chile!$B44,CChC!$A:$A,0),MATCH(TEXT(JH$5,"yyyy-mm-dd"),CChC!$1:$1,0)),"")</f>
        <v>1277490</v>
      </c>
      <c r="JI44" s="238">
        <f>+IFERROR(INDEX(CChC!$1:$1048576,MATCH(Chile!$B44,CChC!$A:$A,0),MATCH(TEXT(JI$5,"yyyy-mm-dd"),CChC!$1:$1,0)),"")</f>
        <v>809386</v>
      </c>
      <c r="JJ44" s="238">
        <f>+IFERROR(INDEX(CChC!$1:$1048576,MATCH(Chile!$B44,CChC!$A:$A,0),MATCH(TEXT(JJ$5,"yyyy-mm-dd"),CChC!$1:$1,0)),"")</f>
        <v>657554</v>
      </c>
      <c r="JK44" s="238">
        <f>+IFERROR(INDEX(CChC!$1:$1048576,MATCH(Chile!$B44,CChC!$A:$A,0),MATCH(TEXT(JK$5,"yyyy-mm-dd"),CChC!$1:$1,0)),"")</f>
        <v>1269604</v>
      </c>
      <c r="JL44" s="238">
        <f>+IFERROR(INDEX(CChC!$1:$1048576,MATCH(Chile!$B44,CChC!$A:$A,0),MATCH(TEXT(JL$5,"yyyy-mm-dd"),CChC!$1:$1,0)),"")</f>
        <v>1422469</v>
      </c>
      <c r="JM44" s="238">
        <f>+IFERROR(INDEX(CChC!$1:$1048576,MATCH(Chile!$B44,CChC!$A:$A,0),MATCH(TEXT(JM$5,"yyyy-mm-dd"),CChC!$1:$1,0)),"")</f>
        <v>777298</v>
      </c>
      <c r="JN44" s="238">
        <f>+IFERROR(INDEX(CChC!$1:$1048576,MATCH(Chile!$B44,CChC!$A:$A,0),MATCH(TEXT(JN$5,"yyyy-mm-dd"),CChC!$1:$1,0)),"")</f>
        <v>1200731</v>
      </c>
      <c r="JO44" s="238">
        <f>+IFERROR(INDEX(CChC!$1:$1048576,MATCH(Chile!$B44,CChC!$A:$A,0),MATCH(TEXT(JO$5,"yyyy-mm-dd"),CChC!$1:$1,0)),"")</f>
        <v>1395819</v>
      </c>
      <c r="JP44" s="252">
        <f t="shared" ref="JP44:JP47" si="91">+IFERROR(SUM(JD44:JO44),"")</f>
        <v>13095789</v>
      </c>
      <c r="JQ44" s="238">
        <f>+IFERROR(INDEX(CChC!$1:$1048576,MATCH(Chile!$B44,CChC!$A:$A,0),MATCH(TEXT(JQ$5,"yyyy-mm-dd"),CChC!$1:$1,0)),"")</f>
        <v>953385</v>
      </c>
      <c r="JR44" s="238">
        <f>+IFERROR(INDEX(CChC!$1:$1048576,MATCH(Chile!$B44,CChC!$A:$A,0),MATCH(TEXT(JR$5,"yyyy-mm-dd"),CChC!$1:$1,0)),"")</f>
        <v>740231</v>
      </c>
      <c r="JS44" s="238">
        <f>+IFERROR(INDEX(CChC!$1:$1048576,MATCH(Chile!$B44,CChC!$A:$A,0),MATCH(TEXT(JS$5,"yyyy-mm-dd"),CChC!$1:$1,0)),"")</f>
        <v>1567955</v>
      </c>
      <c r="JT44" s="238">
        <f>+IFERROR(INDEX(CChC!$1:$1048576,MATCH(Chile!$B44,CChC!$A:$A,0),MATCH(TEXT(JT$5,"yyyy-mm-dd"),CChC!$1:$1,0)),"")</f>
        <v>1214814</v>
      </c>
      <c r="JU44" s="238">
        <f>+IFERROR(INDEX(CChC!$1:$1048576,MATCH(Chile!$B44,CChC!$A:$A,0),MATCH(TEXT(JU$5,"yyyy-mm-dd"),CChC!$1:$1,0)),"")</f>
        <v>1513446</v>
      </c>
      <c r="JV44" s="238">
        <f>+IFERROR(INDEX(CChC!$1:$1048576,MATCH(Chile!$B44,CChC!$A:$A,0),MATCH(TEXT(JV$5,"yyyy-mm-dd"),CChC!$1:$1,0)),"")</f>
        <v>1042225</v>
      </c>
      <c r="JW44" s="238">
        <f>+IFERROR(INDEX(CChC!$1:$1048576,MATCH(Chile!$B44,CChC!$A:$A,0),MATCH(TEXT(JW$5,"yyyy-mm-dd"),CChC!$1:$1,0)),"")</f>
        <v>1497465</v>
      </c>
      <c r="JX44" s="238">
        <f>+IFERROR(INDEX(CChC!$1:$1048576,MATCH(Chile!$B44,CChC!$A:$A,0),MATCH(TEXT(JX$5,"yyyy-mm-dd"),CChC!$1:$1,0)),"")</f>
        <v>1679272</v>
      </c>
      <c r="JY44" s="238">
        <f>+IFERROR(INDEX(CChC!$1:$1048576,MATCH(Chile!$B44,CChC!$A:$A,0),MATCH(TEXT(JY$5,"yyyy-mm-dd"),CChC!$1:$1,0)),"")</f>
        <v>854712</v>
      </c>
      <c r="JZ44" s="238">
        <f>+IFERROR(INDEX(CChC!$1:$1048576,MATCH(Chile!$B44,CChC!$A:$A,0),MATCH(TEXT(JZ$5,"yyyy-mm-dd"),CChC!$1:$1,0)),"")</f>
        <v>1008898</v>
      </c>
      <c r="KA44" s="238">
        <f>+IFERROR(INDEX(CChC!$1:$1048576,MATCH(Chile!$B44,CChC!$A:$A,0),MATCH(TEXT(KA$5,"yyyy-mm-dd"),CChC!$1:$1,0)),"")</f>
        <v>1258074</v>
      </c>
      <c r="KB44" s="238">
        <f>+IFERROR(INDEX(CChC!$1:$1048576,MATCH(Chile!$B44,CChC!$A:$A,0),MATCH(TEXT(KB$5,"yyyy-mm-dd"),CChC!$1:$1,0)),"")</f>
        <v>1523955</v>
      </c>
      <c r="KC44" s="252">
        <f t="shared" ref="KC44:KC47" si="92">+IFERROR(SUM(JQ44:KB44),"")</f>
        <v>14854432</v>
      </c>
      <c r="KD44" s="238">
        <f>+IFERROR(INDEX(CChC!$1:$1048576,MATCH(Chile!$B44,CChC!$A:$A,0),MATCH(TEXT(KD$5,"yyyy-mm-dd"),CChC!$1:$1,0)),"")</f>
        <v>784482</v>
      </c>
      <c r="KE44" s="238">
        <f>+IFERROR(INDEX(CChC!$1:$1048576,MATCH(Chile!$B44,CChC!$A:$A,0),MATCH(TEXT(KE$5,"yyyy-mm-dd"),CChC!$1:$1,0)),"")</f>
        <v>851623</v>
      </c>
      <c r="KF44" s="238">
        <f>+IFERROR(INDEX(CChC!$1:$1048576,MATCH(Chile!$B44,CChC!$A:$A,0),MATCH(TEXT(KF$5,"yyyy-mm-dd"),CChC!$1:$1,0)),"")</f>
        <v>1248623</v>
      </c>
      <c r="KG44" s="238">
        <f>+IFERROR(INDEX(CChC!$1:$1048576,MATCH(Chile!$B44,CChC!$A:$A,0),MATCH(TEXT(KG$5,"yyyy-mm-dd"),CChC!$1:$1,0)),"")</f>
        <v>1390443</v>
      </c>
      <c r="KH44" s="238">
        <f>+IFERROR(INDEX(CChC!$1:$1048576,MATCH(Chile!$B44,CChC!$A:$A,0),MATCH(TEXT(KH$5,"yyyy-mm-dd"),CChC!$1:$1,0)),"")</f>
        <v>1227079</v>
      </c>
      <c r="KI44" s="238">
        <f>+IFERROR(INDEX(CChC!$1:$1048576,MATCH(Chile!$B44,CChC!$A:$A,0),MATCH(TEXT(KI$5,"yyyy-mm-dd"),CChC!$1:$1,0)),"")</f>
        <v>987732</v>
      </c>
      <c r="KJ44" s="238">
        <f>+IFERROR(INDEX(CChC!$1:$1048576,MATCH(Chile!$B44,CChC!$A:$A,0),MATCH(TEXT(KJ$5,"yyyy-mm-dd"),CChC!$1:$1,0)),"")</f>
        <v>701622</v>
      </c>
      <c r="KK44" s="238">
        <f>+IFERROR(INDEX(CChC!$1:$1048576,MATCH(Chile!$B44,CChC!$A:$A,0),MATCH(TEXT(KK$5,"yyyy-mm-dd"),CChC!$1:$1,0)),"")</f>
        <v>891395</v>
      </c>
      <c r="KL44" s="238">
        <f>+IFERROR(INDEX(CChC!$1:$1048576,MATCH(Chile!$B44,CChC!$A:$A,0),MATCH(TEXT(KL$5,"yyyy-mm-dd"),CChC!$1:$1,0)),"")</f>
        <v>660515</v>
      </c>
      <c r="KM44" s="238">
        <f>+IFERROR(INDEX(CChC!$1:$1048576,MATCH(Chile!$B44,CChC!$A:$A,0),MATCH(TEXT(KM$5,"yyyy-mm-dd"),CChC!$1:$1,0)),"")</f>
        <v>925827</v>
      </c>
      <c r="KN44" s="238">
        <f>+IFERROR(INDEX(CChC!$1:$1048576,MATCH(Chile!$B44,CChC!$A:$A,0),MATCH(TEXT(KN$5,"yyyy-mm-dd"),CChC!$1:$1,0)),"")</f>
        <v>994464</v>
      </c>
      <c r="KO44" s="238">
        <f>+IFERROR(INDEX(CChC!$1:$1048576,MATCH(Chile!$B44,CChC!$A:$A,0),MATCH(TEXT(KO$5,"yyyy-mm-dd"),CChC!$1:$1,0)),"")</f>
        <v>2207528</v>
      </c>
      <c r="KP44" s="252">
        <f t="shared" ref="KP44:KP47" si="93">+IFERROR(SUM(KD44:KO44),"")</f>
        <v>12871333</v>
      </c>
      <c r="KQ44" s="238">
        <f>+IFERROR(INDEX(CChC!$1:$1048576,MATCH(Chile!$B44,CChC!$A:$A,0),MATCH(TEXT(KQ$5,"yyyy-mm-dd"),CChC!$1:$1,0)),"")</f>
        <v>508024</v>
      </c>
      <c r="KR44" s="238">
        <f>+IFERROR(INDEX(CChC!$1:$1048576,MATCH(Chile!$B44,CChC!$A:$A,0),MATCH(TEXT(KR$5,"yyyy-mm-dd"),CChC!$1:$1,0)),"")</f>
        <v>498774</v>
      </c>
      <c r="KS44" s="238">
        <f>+IFERROR(INDEX(CChC!$1:$1048576,MATCH(Chile!$B44,CChC!$A:$A,0),MATCH(TEXT(KS$5,"yyyy-mm-dd"),CChC!$1:$1,0)),"")</f>
        <v>722578</v>
      </c>
      <c r="KT44" s="238">
        <f>+IFERROR(INDEX(CChC!$1:$1048576,MATCH(Chile!$B44,CChC!$A:$A,0),MATCH(TEXT(KT$5,"yyyy-mm-dd"),CChC!$1:$1,0)),"")</f>
        <v>692926</v>
      </c>
      <c r="KU44" s="238">
        <f>+IFERROR(INDEX(CChC!$1:$1048576,MATCH(Chile!$B44,CChC!$A:$A,0),MATCH(TEXT(KU$5,"yyyy-mm-dd"),CChC!$1:$1,0)),"")</f>
        <v>962791</v>
      </c>
      <c r="KV44" s="238">
        <f>+IFERROR(INDEX(CChC!$1:$1048576,MATCH(Chile!$B44,CChC!$A:$A,0),MATCH(TEXT(KV$5,"yyyy-mm-dd"),CChC!$1:$1,0)),"")</f>
        <v>818197</v>
      </c>
      <c r="KW44" s="238">
        <f>+IFERROR(INDEX(CChC!$1:$1048576,MATCH(Chile!$B44,CChC!$A:$A,0),MATCH(TEXT(KW$5,"yyyy-mm-dd"),CChC!$1:$1,0)),"")</f>
        <v>1363653</v>
      </c>
      <c r="KX44" s="238">
        <f>+IFERROR(INDEX(CChC!$1:$1048576,MATCH(Chile!$B44,CChC!$A:$A,0),MATCH(TEXT(KX$5,"yyyy-mm-dd"),CChC!$1:$1,0)),"")</f>
        <v>897507</v>
      </c>
      <c r="KY44" s="238">
        <f>+IFERROR(INDEX(CChC!$1:$1048576,MATCH(Chile!$B44,CChC!$A:$A,0),MATCH(TEXT(KY$5,"yyyy-mm-dd"),CChC!$1:$1,0)),"")</f>
        <v>659100</v>
      </c>
      <c r="KZ44" s="238">
        <f>+IFERROR(INDEX(CChC!$1:$1048576,MATCH(Chile!$B44,CChC!$A:$A,0),MATCH(TEXT(KZ$5,"yyyy-mm-dd"),CChC!$1:$1,0)),"")</f>
        <v>749689</v>
      </c>
      <c r="LA44" s="238">
        <f>+IFERROR(INDEX(CChC!$1:$1048576,MATCH(Chile!$B44,CChC!$A:$A,0),MATCH(TEXT(LA$5,"yyyy-mm-dd"),CChC!$1:$1,0)),"")</f>
        <v>911613</v>
      </c>
      <c r="LB44" s="238">
        <f>+IFERROR(INDEX(CChC!$1:$1048576,MATCH(Chile!$B44,CChC!$A:$A,0),MATCH(TEXT(LB$5,"yyyy-mm-dd"),CChC!$1:$1,0)),"")</f>
        <v>1004781</v>
      </c>
      <c r="LC44" s="252">
        <f t="shared" ref="LC44:LC47" si="94">+IFERROR(SUM(KQ44:LB44),"")</f>
        <v>9789633</v>
      </c>
      <c r="LD44" s="238">
        <f>+IFERROR(INDEX(CChC!$1:$1048576,MATCH(Chile!$B44,CChC!$A:$A,0),MATCH(TEXT(LD$5,"yyyy-mm-dd"),CChC!$1:$1,0)),"")</f>
        <v>720756</v>
      </c>
      <c r="LE44" s="238">
        <f>+IFERROR(INDEX(CChC!$1:$1048576,MATCH(Chile!$B44,CChC!$A:$A,0),MATCH(TEXT(LE$5,"yyyy-mm-dd"),CChC!$1:$1,0)),"")</f>
        <v>521841</v>
      </c>
      <c r="LF44" s="238">
        <f>+IFERROR(INDEX(CChC!$1:$1048576,MATCH(Chile!$B44,CChC!$A:$A,0),MATCH(TEXT(LF$5,"yyyy-mm-dd"),CChC!$1:$1,0)),"")</f>
        <v>905285</v>
      </c>
      <c r="LG44" s="238">
        <f>+IFERROR(INDEX(CChC!$1:$1048576,MATCH(Chile!$B44,CChC!$A:$A,0),MATCH(TEXT(LG$5,"yyyy-mm-dd"),CChC!$1:$1,0)),"")</f>
        <v>840743</v>
      </c>
      <c r="LH44" s="238">
        <f>+IFERROR(INDEX(CChC!$1:$1048576,MATCH(Chile!$B44,CChC!$A:$A,0),MATCH(TEXT(LH$5,"yyyy-mm-dd"),CChC!$1:$1,0)),"")</f>
        <v>693853</v>
      </c>
      <c r="LI44" s="238">
        <f>+IFERROR(INDEX(CChC!$1:$1048576,MATCH(Chile!$B44,CChC!$A:$A,0),MATCH(TEXT(LI$5,"yyyy-mm-dd"),CChC!$1:$1,0)),"")</f>
        <v>831327</v>
      </c>
      <c r="LJ44" s="238">
        <f>+IFERROR(INDEX(CChC!$1:$1048576,MATCH(Chile!$B44,CChC!$A:$A,0),MATCH(TEXT(LJ$5,"yyyy-mm-dd"),CChC!$1:$1,0)),"")</f>
        <v>625660</v>
      </c>
      <c r="LK44" s="238">
        <f>+IFERROR(INDEX(CChC!$1:$1048576,MATCH(Chile!$B44,CChC!$A:$A,0),MATCH(TEXT(LK$5,"yyyy-mm-dd"),CChC!$1:$1,0)),"")</f>
        <v>540613</v>
      </c>
      <c r="LL44" s="238">
        <f>+IFERROR(INDEX(CChC!$1:$1048576,MATCH(Chile!$B44,CChC!$A:$A,0),MATCH(TEXT(LL$5,"yyyy-mm-dd"),CChC!$1:$1,0)),"")</f>
        <v>703197</v>
      </c>
      <c r="LM44" s="238">
        <f>+IFERROR(INDEX(CChC!$1:$1048576,MATCH(Chile!$B44,CChC!$A:$A,0),MATCH(TEXT(LM$5,"yyyy-mm-dd"),CChC!$1:$1,0)),"")</f>
        <v>866180</v>
      </c>
      <c r="LN44" s="238">
        <f>+IFERROR(INDEX(CChC!$1:$1048576,MATCH(Chile!$B44,CChC!$A:$A,0),MATCH(TEXT(LN$5,"yyyy-mm-dd"),CChC!$1:$1,0)),"")</f>
        <v>789202</v>
      </c>
      <c r="LO44" s="238">
        <f>+IFERROR(INDEX(CChC!$1:$1048576,MATCH(Chile!$B44,CChC!$A:$A,0),MATCH(TEXT(LO$5,"yyyy-mm-dd"),CChC!$1:$1,0)),"")</f>
        <v>2019950</v>
      </c>
      <c r="LP44" s="252">
        <f t="shared" ref="LP44:LP47" si="95">+IFERROR(SUM(LD44:LO44),"")</f>
        <v>10058607</v>
      </c>
      <c r="LQ44" s="238">
        <f>+IFERROR(INDEX(CChC!$1:$1048576,MATCH(Chile!$B44,CChC!$A:$A,0),MATCH(TEXT(LQ$5,"yyyy-mm-dd"),CChC!$1:$1,0)),"")</f>
        <v>824006</v>
      </c>
      <c r="LR44" s="238">
        <f>+IFERROR(INDEX(CChC!$1:$1048576,MATCH(Chile!$B44,CChC!$A:$A,0),MATCH(TEXT(LR$5,"yyyy-mm-dd"),CChC!$1:$1,0)),"")</f>
        <v>575263</v>
      </c>
      <c r="LS44" s="238">
        <f>+IFERROR(INDEX(CChC!$1:$1048576,MATCH(Chile!$B44,CChC!$A:$A,0),MATCH(TEXT(LS$5,"yyyy-mm-dd"),CChC!$1:$1,0)),"")</f>
        <v>540402</v>
      </c>
      <c r="LT44" s="238">
        <f>+IFERROR(INDEX(CChC!$1:$1048576,MATCH(Chile!$B44,CChC!$A:$A,0),MATCH(TEXT(LT$5,"yyyy-mm-dd"),CChC!$1:$1,0)),"")</f>
        <v>874928</v>
      </c>
      <c r="LU44" s="238">
        <f>+IFERROR(INDEX(CChC!$1:$1048576,MATCH(Chile!$B44,CChC!$A:$A,0),MATCH(TEXT(LU$5,"yyyy-mm-dd"),CChC!$1:$1,0)),"")</f>
        <v>701018</v>
      </c>
      <c r="LV44" s="238">
        <f>+IFERROR(INDEX(CChC!$1:$1048576,MATCH(Chile!$B44,CChC!$A:$A,0),MATCH(TEXT(LV$5,"yyyy-mm-dd"),CChC!$1:$1,0)),"")</f>
        <v>604227</v>
      </c>
      <c r="LW44" s="238">
        <f>+IFERROR(INDEX(CChC!$1:$1048576,MATCH(Chile!$B44,CChC!$A:$A,0),MATCH(TEXT(LW$5,"yyyy-mm-dd"),CChC!$1:$1,0)),"")</f>
        <v>949855</v>
      </c>
      <c r="LX44" s="238">
        <f>+IFERROR(INDEX(CChC!$1:$1048576,MATCH(Chile!$B44,CChC!$A:$A,0),MATCH(TEXT(LX$5,"yyyy-mm-dd"),CChC!$1:$1,0)),"")</f>
        <v>755348</v>
      </c>
      <c r="LY44" s="238">
        <f>+IFERROR(INDEX(CChC!$1:$1048576,MATCH(Chile!$B44,CChC!$A:$A,0),MATCH(TEXT(LY$5,"yyyy-mm-dd"),CChC!$1:$1,0)),"")</f>
        <v>780517</v>
      </c>
      <c r="LZ44" s="238">
        <f>+IFERROR(INDEX(CChC!$1:$1048576,MATCH(Chile!$B44,CChC!$A:$A,0),MATCH(TEXT(LZ$5,"yyyy-mm-dd"),CChC!$1:$1,0)),"")</f>
        <v>865021</v>
      </c>
      <c r="MA44" s="238">
        <f>+IFERROR(INDEX(CChC!$1:$1048576,MATCH(Chile!$B44,CChC!$A:$A,0),MATCH(TEXT(MA$5,"yyyy-mm-dd"),CChC!$1:$1,0)),"")</f>
        <v>762030</v>
      </c>
      <c r="MB44" s="238">
        <f>+IFERROR(INDEX(CChC!$1:$1048576,MATCH(Chile!$B44,CChC!$A:$A,0),MATCH(TEXT(MB$5,"yyyy-mm-dd"),CChC!$1:$1,0)),"")</f>
        <v>644123</v>
      </c>
      <c r="MC44" s="252">
        <f>+IFERROR(SUM(LQ44:MB44),"")</f>
        <v>8876738</v>
      </c>
      <c r="MD44" s="238">
        <f>+IFERROR(INDEX(CChC!$1:$1048576,MATCH(Chile!$B44,CChC!$A:$A,0),MATCH(TEXT(MD$5,"yyyy-mm-dd"),CChC!$1:$1,0)),"")</f>
        <v>687044</v>
      </c>
      <c r="ME44" s="238">
        <f>+IFERROR(INDEX(CChC!$1:$1048576,MATCH(Chile!$B44,CChC!$A:$A,0),MATCH(TEXT(ME$5,"yyyy-mm-dd"),CChC!$1:$1,0)),"")</f>
        <v>688363</v>
      </c>
      <c r="MF44" s="238">
        <f>+IFERROR(INDEX(CChC!$1:$1048576,MATCH(Chile!$B44,CChC!$A:$A,0),MATCH(TEXT(MF$5,"yyyy-mm-dd"),CChC!$1:$1,0)),"")</f>
        <v>804216</v>
      </c>
      <c r="MG44" s="238" t="str">
        <f>+IFERROR(INDEX(CChC!$1:$1048576,MATCH(Chile!$B44,CChC!$A:$A,0),MATCH(TEXT(MG$5,"yyyy-mm-dd"),CChC!$1:$1,0)),"")</f>
        <v/>
      </c>
      <c r="MH44" s="238" t="str">
        <f>+IFERROR(INDEX(CChC!$1:$1048576,MATCH(Chile!$B44,CChC!$A:$A,0),MATCH(TEXT(MH$5,"yyyy-mm-dd"),CChC!$1:$1,0)),"")</f>
        <v/>
      </c>
      <c r="MI44" s="238" t="str">
        <f>+IFERROR(INDEX(CChC!$1:$1048576,MATCH(Chile!$B44,CChC!$A:$A,0),MATCH(TEXT(MI$5,"yyyy-mm-dd"),CChC!$1:$1,0)),"")</f>
        <v/>
      </c>
      <c r="MJ44" s="238" t="str">
        <f>+IFERROR(INDEX(CChC!$1:$1048576,MATCH(Chile!$B44,CChC!$A:$A,0),MATCH(TEXT(MJ$5,"yyyy-mm-dd"),CChC!$1:$1,0)),"")</f>
        <v/>
      </c>
      <c r="MK44" s="238" t="str">
        <f>+IFERROR(INDEX(CChC!$1:$1048576,MATCH(Chile!$B44,CChC!$A:$A,0),MATCH(TEXT(MK$5,"yyyy-mm-dd"),CChC!$1:$1,0)),"")</f>
        <v/>
      </c>
      <c r="ML44" s="238" t="str">
        <f>+IFERROR(INDEX(CChC!$1:$1048576,MATCH(Chile!$B44,CChC!$A:$A,0),MATCH(TEXT(ML$5,"yyyy-mm-dd"),CChC!$1:$1,0)),"")</f>
        <v/>
      </c>
      <c r="MM44" s="238" t="str">
        <f>+IFERROR(INDEX(CChC!$1:$1048576,MATCH(Chile!$B44,CChC!$A:$A,0),MATCH(TEXT(MM$5,"yyyy-mm-dd"),CChC!$1:$1,0)),"")</f>
        <v/>
      </c>
      <c r="MN44" s="238" t="str">
        <f>+IFERROR(INDEX(CChC!$1:$1048576,MATCH(Chile!$B44,CChC!$A:$A,0),MATCH(TEXT(MN$5,"yyyy-mm-dd"),CChC!$1:$1,0)),"")</f>
        <v/>
      </c>
      <c r="MO44" s="238" t="str">
        <f>+IFERROR(INDEX(CChC!$1:$1048576,MATCH(Chile!$B44,CChC!$A:$A,0),MATCH(TEXT(MO$5,"yyyy-mm-dd"),CChC!$1:$1,0)),"")</f>
        <v/>
      </c>
      <c r="MP44" s="252">
        <f>+IFERROR(SUM(MD44:MO44),"")</f>
        <v>2179623</v>
      </c>
    </row>
    <row r="45" spans="1:354" s="148" customFormat="1" outlineLevel="1">
      <c r="A45" s="5"/>
      <c r="B45" s="120" t="s">
        <v>996</v>
      </c>
      <c r="C45" s="401" t="s">
        <v>455</v>
      </c>
      <c r="D45" s="237"/>
      <c r="E45" s="237"/>
      <c r="F45" s="237"/>
      <c r="G45" s="237"/>
      <c r="H45" s="237"/>
      <c r="I45" s="237"/>
      <c r="J45" s="237"/>
      <c r="K45" s="237"/>
      <c r="L45" s="237"/>
      <c r="M45" s="238"/>
      <c r="N45" s="238"/>
      <c r="O45" s="238"/>
      <c r="P45" s="252">
        <f t="shared" si="71"/>
        <v>0</v>
      </c>
      <c r="Q45" s="237"/>
      <c r="R45" s="237"/>
      <c r="S45" s="237"/>
      <c r="T45" s="237"/>
      <c r="U45" s="237"/>
      <c r="V45" s="237"/>
      <c r="W45" s="237"/>
      <c r="X45" s="237"/>
      <c r="Y45" s="237"/>
      <c r="Z45" s="238"/>
      <c r="AA45" s="238"/>
      <c r="AB45" s="238"/>
      <c r="AC45" s="252">
        <f t="shared" si="72"/>
        <v>0</v>
      </c>
      <c r="AD45" s="237"/>
      <c r="AE45" s="237"/>
      <c r="AF45" s="237"/>
      <c r="AG45" s="237"/>
      <c r="AH45" s="237"/>
      <c r="AI45" s="237"/>
      <c r="AJ45" s="237"/>
      <c r="AK45" s="237"/>
      <c r="AL45" s="237"/>
      <c r="AM45" s="238"/>
      <c r="AN45" s="238"/>
      <c r="AO45" s="238"/>
      <c r="AP45" s="252">
        <f t="shared" si="73"/>
        <v>0</v>
      </c>
      <c r="AQ45" s="237"/>
      <c r="AR45" s="237"/>
      <c r="AS45" s="237"/>
      <c r="AT45" s="237"/>
      <c r="AU45" s="237"/>
      <c r="AV45" s="237"/>
      <c r="AW45" s="237"/>
      <c r="AX45" s="237"/>
      <c r="AY45" s="237"/>
      <c r="AZ45" s="238"/>
      <c r="BA45" s="238"/>
      <c r="BB45" s="238"/>
      <c r="BC45" s="252">
        <f t="shared" si="74"/>
        <v>0</v>
      </c>
      <c r="BD45" s="237"/>
      <c r="BE45" s="237"/>
      <c r="BF45" s="237"/>
      <c r="BG45" s="237"/>
      <c r="BH45" s="237"/>
      <c r="BI45" s="237"/>
      <c r="BJ45" s="237"/>
      <c r="BK45" s="237"/>
      <c r="BL45" s="237"/>
      <c r="BM45" s="238"/>
      <c r="BN45" s="238"/>
      <c r="BO45" s="238"/>
      <c r="BP45" s="252">
        <f t="shared" si="75"/>
        <v>0</v>
      </c>
      <c r="BQ45" s="237"/>
      <c r="BR45" s="237"/>
      <c r="BS45" s="237"/>
      <c r="BT45" s="237"/>
      <c r="BU45" s="237"/>
      <c r="BV45" s="237"/>
      <c r="BW45" s="237"/>
      <c r="BX45" s="237"/>
      <c r="BY45" s="237"/>
      <c r="BZ45" s="238"/>
      <c r="CA45" s="238"/>
      <c r="CB45" s="238"/>
      <c r="CC45" s="252">
        <f t="shared" si="76"/>
        <v>0</v>
      </c>
      <c r="CD45" s="237"/>
      <c r="CE45" s="237"/>
      <c r="CF45" s="237"/>
      <c r="CG45" s="237"/>
      <c r="CH45" s="237"/>
      <c r="CI45" s="237"/>
      <c r="CJ45" s="237"/>
      <c r="CK45" s="237"/>
      <c r="CL45" s="237"/>
      <c r="CM45" s="238"/>
      <c r="CN45" s="238"/>
      <c r="CO45" s="238"/>
      <c r="CP45" s="252">
        <f t="shared" si="77"/>
        <v>0</v>
      </c>
      <c r="CQ45" s="237"/>
      <c r="CR45" s="237"/>
      <c r="CS45" s="237"/>
      <c r="CT45" s="237"/>
      <c r="CU45" s="237"/>
      <c r="CV45" s="237"/>
      <c r="CW45" s="237"/>
      <c r="CX45" s="237"/>
      <c r="CY45" s="237"/>
      <c r="CZ45" s="238"/>
      <c r="DA45" s="238"/>
      <c r="DB45" s="238"/>
      <c r="DC45" s="252">
        <f t="shared" si="78"/>
        <v>0</v>
      </c>
      <c r="DD45" s="237"/>
      <c r="DE45" s="237"/>
      <c r="DF45" s="237"/>
      <c r="DG45" s="237"/>
      <c r="DH45" s="237"/>
      <c r="DI45" s="237"/>
      <c r="DJ45" s="237"/>
      <c r="DK45" s="237"/>
      <c r="DL45" s="237"/>
      <c r="DM45" s="238"/>
      <c r="DN45" s="238"/>
      <c r="DO45" s="238"/>
      <c r="DP45" s="252">
        <f t="shared" si="79"/>
        <v>0</v>
      </c>
      <c r="DQ45" s="237">
        <v>636845</v>
      </c>
      <c r="DR45" s="237">
        <v>912930</v>
      </c>
      <c r="DS45" s="237">
        <v>1356363</v>
      </c>
      <c r="DT45" s="237">
        <v>808894</v>
      </c>
      <c r="DU45" s="237">
        <v>764589</v>
      </c>
      <c r="DV45" s="237">
        <v>1743860</v>
      </c>
      <c r="DW45" s="237">
        <v>405965</v>
      </c>
      <c r="DX45" s="237">
        <v>519150</v>
      </c>
      <c r="DY45" s="237">
        <v>596726</v>
      </c>
      <c r="DZ45" s="238">
        <v>554750</v>
      </c>
      <c r="EA45" s="238">
        <v>460376</v>
      </c>
      <c r="EB45" s="238">
        <v>542427</v>
      </c>
      <c r="EC45" s="252">
        <f t="shared" si="80"/>
        <v>9302875</v>
      </c>
      <c r="ED45" s="237">
        <v>646695</v>
      </c>
      <c r="EE45" s="237">
        <v>330209</v>
      </c>
      <c r="EF45" s="237">
        <v>419075</v>
      </c>
      <c r="EG45" s="237">
        <v>411236</v>
      </c>
      <c r="EH45" s="237">
        <v>533820</v>
      </c>
      <c r="EI45" s="237">
        <v>435105</v>
      </c>
      <c r="EJ45" s="237">
        <v>631613</v>
      </c>
      <c r="EK45" s="237">
        <v>522213</v>
      </c>
      <c r="EL45" s="237">
        <v>543198</v>
      </c>
      <c r="EM45" s="238">
        <v>525481</v>
      </c>
      <c r="EN45" s="238">
        <v>619380</v>
      </c>
      <c r="EO45" s="238">
        <v>901616</v>
      </c>
      <c r="EP45" s="252">
        <f t="shared" si="81"/>
        <v>6519641</v>
      </c>
      <c r="EQ45" s="237">
        <v>873936</v>
      </c>
      <c r="ER45" s="237">
        <v>808404</v>
      </c>
      <c r="ES45" s="237">
        <v>770030</v>
      </c>
      <c r="ET45" s="237">
        <v>750729</v>
      </c>
      <c r="EU45" s="237">
        <v>1041007</v>
      </c>
      <c r="EV45" s="237">
        <v>995320</v>
      </c>
      <c r="EW45" s="237">
        <v>738272</v>
      </c>
      <c r="EX45" s="237">
        <v>779476</v>
      </c>
      <c r="EY45" s="237">
        <v>781373</v>
      </c>
      <c r="EZ45" s="238">
        <v>853385</v>
      </c>
      <c r="FA45" s="238">
        <v>913685</v>
      </c>
      <c r="FB45" s="238">
        <v>1126271</v>
      </c>
      <c r="FC45" s="252">
        <f t="shared" si="82"/>
        <v>10431888</v>
      </c>
      <c r="FD45" s="237">
        <v>918531</v>
      </c>
      <c r="FE45" s="237">
        <v>801675</v>
      </c>
      <c r="FF45" s="237">
        <v>712988</v>
      </c>
      <c r="FG45" s="237">
        <v>712840</v>
      </c>
      <c r="FH45" s="237">
        <v>767801</v>
      </c>
      <c r="FI45" s="237">
        <v>620192</v>
      </c>
      <c r="FJ45" s="237">
        <v>510420</v>
      </c>
      <c r="FK45" s="237">
        <v>811312</v>
      </c>
      <c r="FL45" s="237">
        <v>686649</v>
      </c>
      <c r="FM45" s="238">
        <v>892904</v>
      </c>
      <c r="FN45" s="238">
        <v>797259</v>
      </c>
      <c r="FO45" s="238">
        <v>745961</v>
      </c>
      <c r="FP45" s="252">
        <f t="shared" si="83"/>
        <v>8978532</v>
      </c>
      <c r="FQ45" s="237">
        <v>860931</v>
      </c>
      <c r="FR45" s="237">
        <v>780824</v>
      </c>
      <c r="FS45" s="237">
        <v>626743</v>
      </c>
      <c r="FT45" s="237">
        <v>688284</v>
      </c>
      <c r="FU45" s="237">
        <v>776773</v>
      </c>
      <c r="FV45" s="237">
        <v>841388</v>
      </c>
      <c r="FW45" s="237">
        <v>889057</v>
      </c>
      <c r="FX45" s="237">
        <v>918172</v>
      </c>
      <c r="FY45" s="237">
        <v>751674</v>
      </c>
      <c r="FZ45" s="238">
        <v>786022</v>
      </c>
      <c r="GA45" s="238">
        <v>642370</v>
      </c>
      <c r="GB45" s="238">
        <v>854175</v>
      </c>
      <c r="GC45" s="252">
        <f t="shared" si="84"/>
        <v>9416413</v>
      </c>
      <c r="GD45" s="237">
        <v>1160055</v>
      </c>
      <c r="GE45" s="237">
        <v>810077</v>
      </c>
      <c r="GF45" s="237">
        <v>881445</v>
      </c>
      <c r="GG45" s="237">
        <v>1113217</v>
      </c>
      <c r="GH45" s="237">
        <v>976685</v>
      </c>
      <c r="GI45" s="237">
        <v>1223358</v>
      </c>
      <c r="GJ45" s="237">
        <v>930414</v>
      </c>
      <c r="GK45" s="237">
        <v>1109462</v>
      </c>
      <c r="GL45" s="237">
        <v>1080590</v>
      </c>
      <c r="GM45" s="238">
        <v>1084315</v>
      </c>
      <c r="GN45" s="238">
        <v>908808</v>
      </c>
      <c r="GO45" s="238">
        <v>1221978</v>
      </c>
      <c r="GP45" s="252">
        <f t="shared" si="85"/>
        <v>12500404</v>
      </c>
      <c r="GQ45" s="237">
        <v>856211</v>
      </c>
      <c r="GR45" s="237">
        <v>902697</v>
      </c>
      <c r="GS45" s="237">
        <v>884864</v>
      </c>
      <c r="GT45" s="237">
        <v>871387</v>
      </c>
      <c r="GU45" s="237">
        <v>1085167</v>
      </c>
      <c r="GV45" s="237">
        <v>927784</v>
      </c>
      <c r="GW45" s="237">
        <v>1309553</v>
      </c>
      <c r="GX45" s="237">
        <v>1157380</v>
      </c>
      <c r="GY45" s="237">
        <v>1063983</v>
      </c>
      <c r="GZ45" s="238">
        <v>1194609</v>
      </c>
      <c r="HA45" s="238">
        <v>1444273</v>
      </c>
      <c r="HB45" s="238">
        <v>2980413</v>
      </c>
      <c r="HC45" s="252">
        <f t="shared" si="86"/>
        <v>14678321</v>
      </c>
      <c r="HD45" s="237">
        <v>785940</v>
      </c>
      <c r="HE45" s="237">
        <v>665289</v>
      </c>
      <c r="HF45" s="237">
        <v>1116650</v>
      </c>
      <c r="HG45" s="237">
        <v>761758</v>
      </c>
      <c r="HH45" s="237">
        <v>828996</v>
      </c>
      <c r="HI45" s="237">
        <v>806325</v>
      </c>
      <c r="HJ45" s="237">
        <v>470741</v>
      </c>
      <c r="HK45" s="237">
        <v>721244</v>
      </c>
      <c r="HL45" s="237">
        <v>730388</v>
      </c>
      <c r="HM45" s="238">
        <v>866076</v>
      </c>
      <c r="HN45" s="238">
        <v>899980</v>
      </c>
      <c r="HO45" s="238">
        <v>1350588</v>
      </c>
      <c r="HP45" s="252">
        <f t="shared" si="87"/>
        <v>10003975</v>
      </c>
      <c r="HQ45" s="237">
        <v>919998</v>
      </c>
      <c r="HR45" s="237">
        <v>711092</v>
      </c>
      <c r="HS45" s="237">
        <v>1078967</v>
      </c>
      <c r="HT45" s="237">
        <v>790437</v>
      </c>
      <c r="HU45" s="237">
        <v>1176053</v>
      </c>
      <c r="HV45" s="237">
        <v>1205419</v>
      </c>
      <c r="HW45" s="237">
        <v>797724</v>
      </c>
      <c r="HX45" s="237">
        <v>912113</v>
      </c>
      <c r="HY45" s="237">
        <v>652397</v>
      </c>
      <c r="HZ45" s="238">
        <v>673514</v>
      </c>
      <c r="IA45" s="238">
        <v>910350</v>
      </c>
      <c r="IB45" s="238">
        <v>936689</v>
      </c>
      <c r="IC45" s="252">
        <f t="shared" si="88"/>
        <v>10764753</v>
      </c>
      <c r="ID45" s="238">
        <f>+IFERROR(INDEX(CChC!$1:$1048576,MATCH(Chile!$B45,CChC!$A:$A,0),MATCH(TEXT(ID$5,"yyyy-mm-dd"),CChC!$1:$1,0)),"")</f>
        <v>891222</v>
      </c>
      <c r="IE45" s="238">
        <f>+IFERROR(INDEX(CChC!$1:$1048576,MATCH(Chile!$B45,CChC!$A:$A,0),MATCH(TEXT(IE$5,"yyyy-mm-dd"),CChC!$1:$1,0)),"")</f>
        <v>1298788</v>
      </c>
      <c r="IF45" s="238">
        <f>+IFERROR(INDEX(CChC!$1:$1048576,MATCH(Chile!$B45,CChC!$A:$A,0),MATCH(TEXT(IF$5,"yyyy-mm-dd"),CChC!$1:$1,0)),"")</f>
        <v>1133017</v>
      </c>
      <c r="IG45" s="238">
        <f>+IFERROR(INDEX(CChC!$1:$1048576,MATCH(Chile!$B45,CChC!$A:$A,0),MATCH(TEXT(IG$5,"yyyy-mm-dd"),CChC!$1:$1,0)),"")</f>
        <v>1264210</v>
      </c>
      <c r="IH45" s="238">
        <f>+IFERROR(INDEX(CChC!$1:$1048576,MATCH(Chile!$B45,CChC!$A:$A,0),MATCH(TEXT(IH$5,"yyyy-mm-dd"),CChC!$1:$1,0)),"")</f>
        <v>1395477</v>
      </c>
      <c r="II45" s="238">
        <f>+IFERROR(INDEX(CChC!$1:$1048576,MATCH(Chile!$B45,CChC!$A:$A,0),MATCH(TEXT(II$5,"yyyy-mm-dd"),CChC!$1:$1,0)),"")</f>
        <v>1125222</v>
      </c>
      <c r="IJ45" s="238">
        <f>+IFERROR(INDEX(CChC!$1:$1048576,MATCH(Chile!$B45,CChC!$A:$A,0),MATCH(TEXT(IJ$5,"yyyy-mm-dd"),CChC!$1:$1,0)),"")</f>
        <v>633080</v>
      </c>
      <c r="IK45" s="238">
        <f>+IFERROR(INDEX(CChC!$1:$1048576,MATCH(Chile!$B45,CChC!$A:$A,0),MATCH(TEXT(IK$5,"yyyy-mm-dd"),CChC!$1:$1,0)),"")</f>
        <v>860102</v>
      </c>
      <c r="IL45" s="238">
        <f>+IFERROR(INDEX(CChC!$1:$1048576,MATCH(Chile!$B45,CChC!$A:$A,0),MATCH(TEXT(IL$5,"yyyy-mm-dd"),CChC!$1:$1,0)),"")</f>
        <v>679900</v>
      </c>
      <c r="IM45" s="238">
        <f>+IFERROR(INDEX(CChC!$1:$1048576,MATCH(Chile!$B45,CChC!$A:$A,0),MATCH(TEXT(IM$5,"yyyy-mm-dd"),CChC!$1:$1,0)),"")</f>
        <v>1335836</v>
      </c>
      <c r="IN45" s="238">
        <f>+IFERROR(INDEX(CChC!$1:$1048576,MATCH(Chile!$B45,CChC!$A:$A,0),MATCH(TEXT(IN$5,"yyyy-mm-dd"),CChC!$1:$1,0)),"")</f>
        <v>813642</v>
      </c>
      <c r="IO45" s="238">
        <f>+IFERROR(INDEX(CChC!$1:$1048576,MATCH(Chile!$B45,CChC!$A:$A,0),MATCH(TEXT(IO$5,"yyyy-mm-dd"),CChC!$1:$1,0)),"")</f>
        <v>922589</v>
      </c>
      <c r="IP45" s="252">
        <f t="shared" si="89"/>
        <v>12353085</v>
      </c>
      <c r="IQ45" s="238">
        <f>+IFERROR(INDEX(CChC!$1:$1048576,MATCH(Chile!$B45,CChC!$A:$A,0),MATCH(TEXT(IQ$5,"yyyy-mm-dd"),CChC!$1:$1,0)),"")</f>
        <v>1211991</v>
      </c>
      <c r="IR45" s="238">
        <f>+IFERROR(INDEX(CChC!$1:$1048576,MATCH(Chile!$B45,CChC!$A:$A,0),MATCH(TEXT(IR$5,"yyyy-mm-dd"),CChC!$1:$1,0)),"")</f>
        <v>844122</v>
      </c>
      <c r="IS45" s="238">
        <f>+IFERROR(INDEX(CChC!$1:$1048576,MATCH(Chile!$B45,CChC!$A:$A,0),MATCH(TEXT(IS$5,"yyyy-mm-dd"),CChC!$1:$1,0)),"")</f>
        <v>1004906</v>
      </c>
      <c r="IT45" s="238">
        <f>+IFERROR(INDEX(CChC!$1:$1048576,MATCH(Chile!$B45,CChC!$A:$A,0),MATCH(TEXT(IT$5,"yyyy-mm-dd"),CChC!$1:$1,0)),"")</f>
        <v>969738</v>
      </c>
      <c r="IU45" s="238">
        <f>+IFERROR(INDEX(CChC!$1:$1048576,MATCH(Chile!$B45,CChC!$A:$A,0),MATCH(TEXT(IU$5,"yyyy-mm-dd"),CChC!$1:$1,0)),"")</f>
        <v>1498112</v>
      </c>
      <c r="IV45" s="238">
        <f>+IFERROR(INDEX(CChC!$1:$1048576,MATCH(Chile!$B45,CChC!$A:$A,0),MATCH(TEXT(IV$5,"yyyy-mm-dd"),CChC!$1:$1,0)),"")</f>
        <v>1105002</v>
      </c>
      <c r="IW45" s="238">
        <f>+IFERROR(INDEX(CChC!$1:$1048576,MATCH(Chile!$B45,CChC!$A:$A,0),MATCH(TEXT(IW$5,"yyyy-mm-dd"),CChC!$1:$1,0)),"")</f>
        <v>1039732</v>
      </c>
      <c r="IX45" s="238">
        <f>+IFERROR(INDEX(CChC!$1:$1048576,MATCH(Chile!$B45,CChC!$A:$A,0),MATCH(TEXT(IX$5,"yyyy-mm-dd"),CChC!$1:$1,0)),"")</f>
        <v>806569</v>
      </c>
      <c r="IY45" s="238">
        <f>+IFERROR(INDEX(CChC!$1:$1048576,MATCH(Chile!$B45,CChC!$A:$A,0),MATCH(TEXT(IY$5,"yyyy-mm-dd"),CChC!$1:$1,0)),"")</f>
        <v>1057486</v>
      </c>
      <c r="IZ45" s="238">
        <f>+IFERROR(INDEX(CChC!$1:$1048576,MATCH(Chile!$B45,CChC!$A:$A,0),MATCH(TEXT(IZ$5,"yyyy-mm-dd"),CChC!$1:$1,0)),"")</f>
        <v>966432</v>
      </c>
      <c r="JA45" s="238">
        <f>+IFERROR(INDEX(CChC!$1:$1048576,MATCH(Chile!$B45,CChC!$A:$A,0),MATCH(TEXT(JA$5,"yyyy-mm-dd"),CChC!$1:$1,0)),"")</f>
        <v>1261901</v>
      </c>
      <c r="JB45" s="238">
        <f>+IFERROR(INDEX(CChC!$1:$1048576,MATCH(Chile!$B45,CChC!$A:$A,0),MATCH(TEXT(JB$5,"yyyy-mm-dd"),CChC!$1:$1,0)),"")</f>
        <v>1320502</v>
      </c>
      <c r="JC45" s="252">
        <f t="shared" si="90"/>
        <v>13086493</v>
      </c>
      <c r="JD45" s="238">
        <f>+IFERROR(INDEX(CChC!$1:$1048576,MATCH(Chile!$B45,CChC!$A:$A,0),MATCH(TEXT(JD$5,"yyyy-mm-dd"),CChC!$1:$1,0)),"")</f>
        <v>1105225</v>
      </c>
      <c r="JE45" s="238">
        <f>+IFERROR(INDEX(CChC!$1:$1048576,MATCH(Chile!$B45,CChC!$A:$A,0),MATCH(TEXT(JE$5,"yyyy-mm-dd"),CChC!$1:$1,0)),"")</f>
        <v>848947</v>
      </c>
      <c r="JF45" s="238">
        <f>+IFERROR(INDEX(CChC!$1:$1048576,MATCH(Chile!$B45,CChC!$A:$A,0),MATCH(TEXT(JF$5,"yyyy-mm-dd"),CChC!$1:$1,0)),"")</f>
        <v>547949</v>
      </c>
      <c r="JG45" s="238">
        <f>+IFERROR(INDEX(CChC!$1:$1048576,MATCH(Chile!$B45,CChC!$A:$A,0),MATCH(TEXT(JG$5,"yyyy-mm-dd"),CChC!$1:$1,0)),"")</f>
        <v>525374</v>
      </c>
      <c r="JH45" s="238">
        <f>+IFERROR(INDEX(CChC!$1:$1048576,MATCH(Chile!$B45,CChC!$A:$A,0),MATCH(TEXT(JH$5,"yyyy-mm-dd"),CChC!$1:$1,0)),"")</f>
        <v>920780</v>
      </c>
      <c r="JI45" s="238">
        <f>+IFERROR(INDEX(CChC!$1:$1048576,MATCH(Chile!$B45,CChC!$A:$A,0),MATCH(TEXT(JI$5,"yyyy-mm-dd"),CChC!$1:$1,0)),"")</f>
        <v>662842</v>
      </c>
      <c r="JJ45" s="238">
        <f>+IFERROR(INDEX(CChC!$1:$1048576,MATCH(Chile!$B45,CChC!$A:$A,0),MATCH(TEXT(JJ$5,"yyyy-mm-dd"),CChC!$1:$1,0)),"")</f>
        <v>526392</v>
      </c>
      <c r="JK45" s="238">
        <f>+IFERROR(INDEX(CChC!$1:$1048576,MATCH(Chile!$B45,CChC!$A:$A,0),MATCH(TEXT(JK$5,"yyyy-mm-dd"),CChC!$1:$1,0)),"")</f>
        <v>1003074</v>
      </c>
      <c r="JL45" s="238">
        <f>+IFERROR(INDEX(CChC!$1:$1048576,MATCH(Chile!$B45,CChC!$A:$A,0),MATCH(TEXT(JL$5,"yyyy-mm-dd"),CChC!$1:$1,0)),"")</f>
        <v>1056109</v>
      </c>
      <c r="JM45" s="238">
        <f>+IFERROR(INDEX(CChC!$1:$1048576,MATCH(Chile!$B45,CChC!$A:$A,0),MATCH(TEXT(JM$5,"yyyy-mm-dd"),CChC!$1:$1,0)),"")</f>
        <v>619604</v>
      </c>
      <c r="JN45" s="238">
        <f>+IFERROR(INDEX(CChC!$1:$1048576,MATCH(Chile!$B45,CChC!$A:$A,0),MATCH(TEXT(JN$5,"yyyy-mm-dd"),CChC!$1:$1,0)),"")</f>
        <v>909714</v>
      </c>
      <c r="JO45" s="238">
        <f>+IFERROR(INDEX(CChC!$1:$1048576,MATCH(Chile!$B45,CChC!$A:$A,0),MATCH(TEXT(JO$5,"yyyy-mm-dd"),CChC!$1:$1,0)),"")</f>
        <v>1057121</v>
      </c>
      <c r="JP45" s="252">
        <f t="shared" si="91"/>
        <v>9783131</v>
      </c>
      <c r="JQ45" s="238">
        <f>+IFERROR(INDEX(CChC!$1:$1048576,MATCH(Chile!$B45,CChC!$A:$A,0),MATCH(TEXT(JQ$5,"yyyy-mm-dd"),CChC!$1:$1,0)),"")</f>
        <v>734976</v>
      </c>
      <c r="JR45" s="238">
        <f>+IFERROR(INDEX(CChC!$1:$1048576,MATCH(Chile!$B45,CChC!$A:$A,0),MATCH(TEXT(JR$5,"yyyy-mm-dd"),CChC!$1:$1,0)),"")</f>
        <v>545388</v>
      </c>
      <c r="JS45" s="238">
        <f>+IFERROR(INDEX(CChC!$1:$1048576,MATCH(Chile!$B45,CChC!$A:$A,0),MATCH(TEXT(JS$5,"yyyy-mm-dd"),CChC!$1:$1,0)),"")</f>
        <v>1161102</v>
      </c>
      <c r="JT45" s="238">
        <f>+IFERROR(INDEX(CChC!$1:$1048576,MATCH(Chile!$B45,CChC!$A:$A,0),MATCH(TEXT(JT$5,"yyyy-mm-dd"),CChC!$1:$1,0)),"")</f>
        <v>992482</v>
      </c>
      <c r="JU45" s="238">
        <f>+IFERROR(INDEX(CChC!$1:$1048576,MATCH(Chile!$B45,CChC!$A:$A,0),MATCH(TEXT(JU$5,"yyyy-mm-dd"),CChC!$1:$1,0)),"")</f>
        <v>1285196</v>
      </c>
      <c r="JV45" s="238">
        <f>+IFERROR(INDEX(CChC!$1:$1048576,MATCH(Chile!$B45,CChC!$A:$A,0),MATCH(TEXT(JV$5,"yyyy-mm-dd"),CChC!$1:$1,0)),"")</f>
        <v>862573</v>
      </c>
      <c r="JW45" s="238">
        <f>+IFERROR(INDEX(CChC!$1:$1048576,MATCH(Chile!$B45,CChC!$A:$A,0),MATCH(TEXT(JW$5,"yyyy-mm-dd"),CChC!$1:$1,0)),"")</f>
        <v>1112241</v>
      </c>
      <c r="JX45" s="238">
        <f>+IFERROR(INDEX(CChC!$1:$1048576,MATCH(Chile!$B45,CChC!$A:$A,0),MATCH(TEXT(JX$5,"yyyy-mm-dd"),CChC!$1:$1,0)),"")</f>
        <v>1227209</v>
      </c>
      <c r="JY45" s="238">
        <f>+IFERROR(INDEX(CChC!$1:$1048576,MATCH(Chile!$B45,CChC!$A:$A,0),MATCH(TEXT(JY$5,"yyyy-mm-dd"),CChC!$1:$1,0)),"")</f>
        <v>651119</v>
      </c>
      <c r="JZ45" s="238">
        <f>+IFERROR(INDEX(CChC!$1:$1048576,MATCH(Chile!$B45,CChC!$A:$A,0),MATCH(TEXT(JZ$5,"yyyy-mm-dd"),CChC!$1:$1,0)),"")</f>
        <v>859285</v>
      </c>
      <c r="KA45" s="238">
        <f>+IFERROR(INDEX(CChC!$1:$1048576,MATCH(Chile!$B45,CChC!$A:$A,0),MATCH(TEXT(KA$5,"yyyy-mm-dd"),CChC!$1:$1,0)),"")</f>
        <v>920567</v>
      </c>
      <c r="KB45" s="238">
        <f>+IFERROR(INDEX(CChC!$1:$1048576,MATCH(Chile!$B45,CChC!$A:$A,0),MATCH(TEXT(KB$5,"yyyy-mm-dd"),CChC!$1:$1,0)),"")</f>
        <v>1264643</v>
      </c>
      <c r="KC45" s="252">
        <f t="shared" si="92"/>
        <v>11616781</v>
      </c>
      <c r="KD45" s="238">
        <f>+IFERROR(INDEX(CChC!$1:$1048576,MATCH(Chile!$B45,CChC!$A:$A,0),MATCH(TEXT(KD$5,"yyyy-mm-dd"),CChC!$1:$1,0)),"")</f>
        <v>628459</v>
      </c>
      <c r="KE45" s="238">
        <f>+IFERROR(INDEX(CChC!$1:$1048576,MATCH(Chile!$B45,CChC!$A:$A,0),MATCH(TEXT(KE$5,"yyyy-mm-dd"),CChC!$1:$1,0)),"")</f>
        <v>584728</v>
      </c>
      <c r="KF45" s="238">
        <f>+IFERROR(INDEX(CChC!$1:$1048576,MATCH(Chile!$B45,CChC!$A:$A,0),MATCH(TEXT(KF$5,"yyyy-mm-dd"),CChC!$1:$1,0)),"")</f>
        <v>872976</v>
      </c>
      <c r="KG45" s="238">
        <f>+IFERROR(INDEX(CChC!$1:$1048576,MATCH(Chile!$B45,CChC!$A:$A,0),MATCH(TEXT(KG$5,"yyyy-mm-dd"),CChC!$1:$1,0)),"")</f>
        <v>900524</v>
      </c>
      <c r="KH45" s="238">
        <f>+IFERROR(INDEX(CChC!$1:$1048576,MATCH(Chile!$B45,CChC!$A:$A,0),MATCH(TEXT(KH$5,"yyyy-mm-dd"),CChC!$1:$1,0)),"")</f>
        <v>740900</v>
      </c>
      <c r="KI45" s="238">
        <f>+IFERROR(INDEX(CChC!$1:$1048576,MATCH(Chile!$B45,CChC!$A:$A,0),MATCH(TEXT(KI$5,"yyyy-mm-dd"),CChC!$1:$1,0)),"")</f>
        <v>740786</v>
      </c>
      <c r="KJ45" s="238">
        <f>+IFERROR(INDEX(CChC!$1:$1048576,MATCH(Chile!$B45,CChC!$A:$A,0),MATCH(TEXT(KJ$5,"yyyy-mm-dd"),CChC!$1:$1,0)),"")</f>
        <v>489247</v>
      </c>
      <c r="KK45" s="238">
        <f>+IFERROR(INDEX(CChC!$1:$1048576,MATCH(Chile!$B45,CChC!$A:$A,0),MATCH(TEXT(KK$5,"yyyy-mm-dd"),CChC!$1:$1,0)),"")</f>
        <v>692503</v>
      </c>
      <c r="KL45" s="238">
        <f>+IFERROR(INDEX(CChC!$1:$1048576,MATCH(Chile!$B45,CChC!$A:$A,0),MATCH(TEXT(KL$5,"yyyy-mm-dd"),CChC!$1:$1,0)),"")</f>
        <v>503465</v>
      </c>
      <c r="KM45" s="238">
        <f>+IFERROR(INDEX(CChC!$1:$1048576,MATCH(Chile!$B45,CChC!$A:$A,0),MATCH(TEXT(KM$5,"yyyy-mm-dd"),CChC!$1:$1,0)),"")</f>
        <v>736695</v>
      </c>
      <c r="KN45" s="238">
        <f>+IFERROR(INDEX(CChC!$1:$1048576,MATCH(Chile!$B45,CChC!$A:$A,0),MATCH(TEXT(KN$5,"yyyy-mm-dd"),CChC!$1:$1,0)),"")</f>
        <v>730634</v>
      </c>
      <c r="KO45" s="238">
        <f>+IFERROR(INDEX(CChC!$1:$1048576,MATCH(Chile!$B45,CChC!$A:$A,0),MATCH(TEXT(KO$5,"yyyy-mm-dd"),CChC!$1:$1,0)),"")</f>
        <v>1889096</v>
      </c>
      <c r="KP45" s="252">
        <f t="shared" si="93"/>
        <v>9510013</v>
      </c>
      <c r="KQ45" s="238">
        <f>+IFERROR(INDEX(CChC!$1:$1048576,MATCH(Chile!$B45,CChC!$A:$A,0),MATCH(TEXT(KQ$5,"yyyy-mm-dd"),CChC!$1:$1,0)),"")</f>
        <v>369972</v>
      </c>
      <c r="KR45" s="238">
        <f>+IFERROR(INDEX(CChC!$1:$1048576,MATCH(Chile!$B45,CChC!$A:$A,0),MATCH(TEXT(KR$5,"yyyy-mm-dd"),CChC!$1:$1,0)),"")</f>
        <v>343420</v>
      </c>
      <c r="KS45" s="238">
        <f>+IFERROR(INDEX(CChC!$1:$1048576,MATCH(Chile!$B45,CChC!$A:$A,0),MATCH(TEXT(KS$5,"yyyy-mm-dd"),CChC!$1:$1,0)),"")</f>
        <v>560731</v>
      </c>
      <c r="KT45" s="238">
        <f>+IFERROR(INDEX(CChC!$1:$1048576,MATCH(Chile!$B45,CChC!$A:$A,0),MATCH(TEXT(KT$5,"yyyy-mm-dd"),CChC!$1:$1,0)),"")</f>
        <v>565830</v>
      </c>
      <c r="KU45" s="238">
        <f>+IFERROR(INDEX(CChC!$1:$1048576,MATCH(Chile!$B45,CChC!$A:$A,0),MATCH(TEXT(KU$5,"yyyy-mm-dd"),CChC!$1:$1,0)),"")</f>
        <v>651507</v>
      </c>
      <c r="KV45" s="238">
        <f>+IFERROR(INDEX(CChC!$1:$1048576,MATCH(Chile!$B45,CChC!$A:$A,0),MATCH(TEXT(KV$5,"yyyy-mm-dd"),CChC!$1:$1,0)),"")</f>
        <v>581484</v>
      </c>
      <c r="KW45" s="238">
        <f>+IFERROR(INDEX(CChC!$1:$1048576,MATCH(Chile!$B45,CChC!$A:$A,0),MATCH(TEXT(KW$5,"yyyy-mm-dd"),CChC!$1:$1,0)),"")</f>
        <v>1022074</v>
      </c>
      <c r="KX45" s="238">
        <f>+IFERROR(INDEX(CChC!$1:$1048576,MATCH(Chile!$B45,CChC!$A:$A,0),MATCH(TEXT(KX$5,"yyyy-mm-dd"),CChC!$1:$1,0)),"")</f>
        <v>611882</v>
      </c>
      <c r="KY45" s="238">
        <f>+IFERROR(INDEX(CChC!$1:$1048576,MATCH(Chile!$B45,CChC!$A:$A,0),MATCH(TEXT(KY$5,"yyyy-mm-dd"),CChC!$1:$1,0)),"")</f>
        <v>512350</v>
      </c>
      <c r="KZ45" s="238">
        <f>+IFERROR(INDEX(CChC!$1:$1048576,MATCH(Chile!$B45,CChC!$A:$A,0),MATCH(TEXT(KZ$5,"yyyy-mm-dd"),CChC!$1:$1,0)),"")</f>
        <v>585659</v>
      </c>
      <c r="LA45" s="238">
        <f>+IFERROR(INDEX(CChC!$1:$1048576,MATCH(Chile!$B45,CChC!$A:$A,0),MATCH(TEXT(LA$5,"yyyy-mm-dd"),CChC!$1:$1,0)),"")</f>
        <v>700898</v>
      </c>
      <c r="LB45" s="238">
        <f>+IFERROR(INDEX(CChC!$1:$1048576,MATCH(Chile!$B45,CChC!$A:$A,0),MATCH(TEXT(LB$5,"yyyy-mm-dd"),CChC!$1:$1,0)),"")</f>
        <v>774279</v>
      </c>
      <c r="LC45" s="252">
        <f t="shared" si="94"/>
        <v>7280086</v>
      </c>
      <c r="LD45" s="238">
        <f>+IFERROR(INDEX(CChC!$1:$1048576,MATCH(Chile!$B45,CChC!$A:$A,0),MATCH(TEXT(LD$5,"yyyy-mm-dd"),CChC!$1:$1,0)),"")</f>
        <v>476400</v>
      </c>
      <c r="LE45" s="238">
        <f>+IFERROR(INDEX(CChC!$1:$1048576,MATCH(Chile!$B45,CChC!$A:$A,0),MATCH(TEXT(LE$5,"yyyy-mm-dd"),CChC!$1:$1,0)),"")</f>
        <v>321970</v>
      </c>
      <c r="LF45" s="238">
        <f>+IFERROR(INDEX(CChC!$1:$1048576,MATCH(Chile!$B45,CChC!$A:$A,0),MATCH(TEXT(LF$5,"yyyy-mm-dd"),CChC!$1:$1,0)),"")</f>
        <v>525962</v>
      </c>
      <c r="LG45" s="238">
        <f>+IFERROR(INDEX(CChC!$1:$1048576,MATCH(Chile!$B45,CChC!$A:$A,0),MATCH(TEXT(LG$5,"yyyy-mm-dd"),CChC!$1:$1,0)),"")</f>
        <v>603728</v>
      </c>
      <c r="LH45" s="238">
        <f>+IFERROR(INDEX(CChC!$1:$1048576,MATCH(Chile!$B45,CChC!$A:$A,0),MATCH(TEXT(LH$5,"yyyy-mm-dd"),CChC!$1:$1,0)),"")</f>
        <v>526585</v>
      </c>
      <c r="LI45" s="238">
        <f>+IFERROR(INDEX(CChC!$1:$1048576,MATCH(Chile!$B45,CChC!$A:$A,0),MATCH(TEXT(LI$5,"yyyy-mm-dd"),CChC!$1:$1,0)),"")</f>
        <v>482047</v>
      </c>
      <c r="LJ45" s="238">
        <f>+IFERROR(INDEX(CChC!$1:$1048576,MATCH(Chile!$B45,CChC!$A:$A,0),MATCH(TEXT(LJ$5,"yyyy-mm-dd"),CChC!$1:$1,0)),"")</f>
        <v>382436</v>
      </c>
      <c r="LK45" s="238">
        <f>+IFERROR(INDEX(CChC!$1:$1048576,MATCH(Chile!$B45,CChC!$A:$A,0),MATCH(TEXT(LK$5,"yyyy-mm-dd"),CChC!$1:$1,0)),"")</f>
        <v>386346</v>
      </c>
      <c r="LL45" s="238">
        <f>+IFERROR(INDEX(CChC!$1:$1048576,MATCH(Chile!$B45,CChC!$A:$A,0),MATCH(TEXT(LL$5,"yyyy-mm-dd"),CChC!$1:$1,0)),"")</f>
        <v>460359</v>
      </c>
      <c r="LM45" s="238">
        <f>+IFERROR(INDEX(CChC!$1:$1048576,MATCH(Chile!$B45,CChC!$A:$A,0),MATCH(TEXT(LM$5,"yyyy-mm-dd"),CChC!$1:$1,0)),"")</f>
        <v>451971</v>
      </c>
      <c r="LN45" s="238">
        <f>+IFERROR(INDEX(CChC!$1:$1048576,MATCH(Chile!$B45,CChC!$A:$A,0),MATCH(TEXT(LN$5,"yyyy-mm-dd"),CChC!$1:$1,0)),"")</f>
        <v>585784</v>
      </c>
      <c r="LO45" s="238">
        <f>+IFERROR(INDEX(CChC!$1:$1048576,MATCH(Chile!$B45,CChC!$A:$A,0),MATCH(TEXT(LO$5,"yyyy-mm-dd"),CChC!$1:$1,0)),"")</f>
        <v>1739069</v>
      </c>
      <c r="LP45" s="252">
        <f t="shared" si="95"/>
        <v>6942657</v>
      </c>
      <c r="LQ45" s="238">
        <f>+IFERROR(INDEX(CChC!$1:$1048576,MATCH(Chile!$B45,CChC!$A:$A,0),MATCH(TEXT(LQ$5,"yyyy-mm-dd"),CChC!$1:$1,0)),"")</f>
        <v>616735</v>
      </c>
      <c r="LR45" s="238">
        <f>+IFERROR(INDEX(CChC!$1:$1048576,MATCH(Chile!$B45,CChC!$A:$A,0),MATCH(TEXT(LR$5,"yyyy-mm-dd"),CChC!$1:$1,0)),"")</f>
        <v>333915</v>
      </c>
      <c r="LS45" s="238">
        <f>+IFERROR(INDEX(CChC!$1:$1048576,MATCH(Chile!$B45,CChC!$A:$A,0),MATCH(TEXT(LS$5,"yyyy-mm-dd"),CChC!$1:$1,0)),"")</f>
        <v>368559</v>
      </c>
      <c r="LT45" s="238">
        <f>+IFERROR(INDEX(CChC!$1:$1048576,MATCH(Chile!$B45,CChC!$A:$A,0),MATCH(TEXT(LT$5,"yyyy-mm-dd"),CChC!$1:$1,0)),"")</f>
        <v>585552</v>
      </c>
      <c r="LU45" s="238">
        <f>+IFERROR(INDEX(CChC!$1:$1048576,MATCH(Chile!$B45,CChC!$A:$A,0),MATCH(TEXT(LU$5,"yyyy-mm-dd"),CChC!$1:$1,0)),"")</f>
        <v>372229</v>
      </c>
      <c r="LV45" s="238">
        <f>+IFERROR(INDEX(CChC!$1:$1048576,MATCH(Chile!$B45,CChC!$A:$A,0),MATCH(TEXT(LV$5,"yyyy-mm-dd"),CChC!$1:$1,0)),"")</f>
        <v>396320</v>
      </c>
      <c r="LW45" s="238">
        <f>+IFERROR(INDEX(CChC!$1:$1048576,MATCH(Chile!$B45,CChC!$A:$A,0),MATCH(TEXT(LW$5,"yyyy-mm-dd"),CChC!$1:$1,0)),"")</f>
        <v>647296</v>
      </c>
      <c r="LX45" s="238">
        <f>+IFERROR(INDEX(CChC!$1:$1048576,MATCH(Chile!$B45,CChC!$A:$A,0),MATCH(TEXT(LX$5,"yyyy-mm-dd"),CChC!$1:$1,0)),"")</f>
        <v>546528</v>
      </c>
      <c r="LY45" s="238">
        <f>+IFERROR(INDEX(CChC!$1:$1048576,MATCH(Chile!$B45,CChC!$A:$A,0),MATCH(TEXT(LY$5,"yyyy-mm-dd"),CChC!$1:$1,0)),"")</f>
        <v>516686</v>
      </c>
      <c r="LZ45" s="238">
        <f>+IFERROR(INDEX(CChC!$1:$1048576,MATCH(Chile!$B45,CChC!$A:$A,0),MATCH(TEXT(LZ$5,"yyyy-mm-dd"),CChC!$1:$1,0)),"")</f>
        <v>648723</v>
      </c>
      <c r="MA45" s="238">
        <f>+IFERROR(INDEX(CChC!$1:$1048576,MATCH(Chile!$B45,CChC!$A:$A,0),MATCH(TEXT(MA$5,"yyyy-mm-dd"),CChC!$1:$1,0)),"")</f>
        <v>552316</v>
      </c>
      <c r="MB45" s="238">
        <f>+IFERROR(INDEX(CChC!$1:$1048576,MATCH(Chile!$B45,CChC!$A:$A,0),MATCH(TEXT(MB$5,"yyyy-mm-dd"),CChC!$1:$1,0)),"")</f>
        <v>424020</v>
      </c>
      <c r="MC45" s="252">
        <f t="shared" ref="MC45:MC47" si="96">+IFERROR(SUM(LQ45:MB45),"")</f>
        <v>6008879</v>
      </c>
      <c r="MD45" s="238">
        <f>+IFERROR(INDEX(CChC!$1:$1048576,MATCH(Chile!$B45,CChC!$A:$A,0),MATCH(TEXT(MD$5,"yyyy-mm-dd"),CChC!$1:$1,0)),"")</f>
        <v>518671</v>
      </c>
      <c r="ME45" s="238">
        <f>+IFERROR(INDEX(CChC!$1:$1048576,MATCH(Chile!$B45,CChC!$A:$A,0),MATCH(TEXT(ME$5,"yyyy-mm-dd"),CChC!$1:$1,0)),"")</f>
        <v>511210</v>
      </c>
      <c r="MF45" s="238">
        <f>+IFERROR(INDEX(CChC!$1:$1048576,MATCH(Chile!$B45,CChC!$A:$A,0),MATCH(TEXT(MF$5,"yyyy-mm-dd"),CChC!$1:$1,0)),"")</f>
        <v>548140</v>
      </c>
      <c r="MG45" s="238" t="str">
        <f>+IFERROR(INDEX(CChC!$1:$1048576,MATCH(Chile!$B45,CChC!$A:$A,0),MATCH(TEXT(MG$5,"yyyy-mm-dd"),CChC!$1:$1,0)),"")</f>
        <v/>
      </c>
      <c r="MH45" s="238" t="str">
        <f>+IFERROR(INDEX(CChC!$1:$1048576,MATCH(Chile!$B45,CChC!$A:$A,0),MATCH(TEXT(MH$5,"yyyy-mm-dd"),CChC!$1:$1,0)),"")</f>
        <v/>
      </c>
      <c r="MI45" s="238" t="str">
        <f>+IFERROR(INDEX(CChC!$1:$1048576,MATCH(Chile!$B45,CChC!$A:$A,0),MATCH(TEXT(MI$5,"yyyy-mm-dd"),CChC!$1:$1,0)),"")</f>
        <v/>
      </c>
      <c r="MJ45" s="238" t="str">
        <f>+IFERROR(INDEX(CChC!$1:$1048576,MATCH(Chile!$B45,CChC!$A:$A,0),MATCH(TEXT(MJ$5,"yyyy-mm-dd"),CChC!$1:$1,0)),"")</f>
        <v/>
      </c>
      <c r="MK45" s="238" t="str">
        <f>+IFERROR(INDEX(CChC!$1:$1048576,MATCH(Chile!$B45,CChC!$A:$A,0),MATCH(TEXT(MK$5,"yyyy-mm-dd"),CChC!$1:$1,0)),"")</f>
        <v/>
      </c>
      <c r="ML45" s="238" t="str">
        <f>+IFERROR(INDEX(CChC!$1:$1048576,MATCH(Chile!$B45,CChC!$A:$A,0),MATCH(TEXT(ML$5,"yyyy-mm-dd"),CChC!$1:$1,0)),"")</f>
        <v/>
      </c>
      <c r="MM45" s="238" t="str">
        <f>+IFERROR(INDEX(CChC!$1:$1048576,MATCH(Chile!$B45,CChC!$A:$A,0),MATCH(TEXT(MM$5,"yyyy-mm-dd"),CChC!$1:$1,0)),"")</f>
        <v/>
      </c>
      <c r="MN45" s="238" t="str">
        <f>+IFERROR(INDEX(CChC!$1:$1048576,MATCH(Chile!$B45,CChC!$A:$A,0),MATCH(TEXT(MN$5,"yyyy-mm-dd"),CChC!$1:$1,0)),"")</f>
        <v/>
      </c>
      <c r="MO45" s="238" t="str">
        <f>+IFERROR(INDEX(CChC!$1:$1048576,MATCH(Chile!$B45,CChC!$A:$A,0),MATCH(TEXT(MO$5,"yyyy-mm-dd"),CChC!$1:$1,0)),"")</f>
        <v/>
      </c>
      <c r="MP45" s="252">
        <f t="shared" ref="MP45:MP47" si="97">+IFERROR(SUM(MD45:MO45),"")</f>
        <v>1578021</v>
      </c>
    </row>
    <row r="46" spans="1:354" s="148" customFormat="1" outlineLevel="1">
      <c r="A46" s="5"/>
      <c r="B46" s="120" t="s">
        <v>997</v>
      </c>
      <c r="C46" s="401" t="s">
        <v>456</v>
      </c>
      <c r="D46" s="237"/>
      <c r="E46" s="237"/>
      <c r="F46" s="237"/>
      <c r="G46" s="237"/>
      <c r="H46" s="237"/>
      <c r="I46" s="237"/>
      <c r="J46" s="237"/>
      <c r="K46" s="237"/>
      <c r="L46" s="237"/>
      <c r="M46" s="238"/>
      <c r="N46" s="238"/>
      <c r="O46" s="238"/>
      <c r="P46" s="252">
        <f t="shared" si="71"/>
        <v>0</v>
      </c>
      <c r="Q46" s="237"/>
      <c r="R46" s="237"/>
      <c r="S46" s="237"/>
      <c r="T46" s="237"/>
      <c r="U46" s="237"/>
      <c r="V46" s="237"/>
      <c r="W46" s="237"/>
      <c r="X46" s="237"/>
      <c r="Y46" s="237"/>
      <c r="Z46" s="238"/>
      <c r="AA46" s="238"/>
      <c r="AB46" s="238"/>
      <c r="AC46" s="252">
        <f t="shared" si="72"/>
        <v>0</v>
      </c>
      <c r="AD46" s="237"/>
      <c r="AE46" s="237"/>
      <c r="AF46" s="237"/>
      <c r="AG46" s="237"/>
      <c r="AH46" s="237"/>
      <c r="AI46" s="237"/>
      <c r="AJ46" s="237"/>
      <c r="AK46" s="237"/>
      <c r="AL46" s="237"/>
      <c r="AM46" s="238"/>
      <c r="AN46" s="238"/>
      <c r="AO46" s="238"/>
      <c r="AP46" s="252">
        <f t="shared" si="73"/>
        <v>0</v>
      </c>
      <c r="AQ46" s="237"/>
      <c r="AR46" s="237"/>
      <c r="AS46" s="237"/>
      <c r="AT46" s="237"/>
      <c r="AU46" s="237"/>
      <c r="AV46" s="237"/>
      <c r="AW46" s="237"/>
      <c r="AX46" s="237"/>
      <c r="AY46" s="237"/>
      <c r="AZ46" s="238"/>
      <c r="BA46" s="238"/>
      <c r="BB46" s="238"/>
      <c r="BC46" s="252">
        <f t="shared" si="74"/>
        <v>0</v>
      </c>
      <c r="BD46" s="237"/>
      <c r="BE46" s="237"/>
      <c r="BF46" s="237"/>
      <c r="BG46" s="237"/>
      <c r="BH46" s="237"/>
      <c r="BI46" s="237"/>
      <c r="BJ46" s="237"/>
      <c r="BK46" s="237"/>
      <c r="BL46" s="237"/>
      <c r="BM46" s="238"/>
      <c r="BN46" s="238"/>
      <c r="BO46" s="238"/>
      <c r="BP46" s="252">
        <f t="shared" si="75"/>
        <v>0</v>
      </c>
      <c r="BQ46" s="237"/>
      <c r="BR46" s="237"/>
      <c r="BS46" s="237"/>
      <c r="BT46" s="237"/>
      <c r="BU46" s="237"/>
      <c r="BV46" s="237"/>
      <c r="BW46" s="237"/>
      <c r="BX46" s="237"/>
      <c r="BY46" s="237"/>
      <c r="BZ46" s="238"/>
      <c r="CA46" s="238"/>
      <c r="CB46" s="238"/>
      <c r="CC46" s="252">
        <f t="shared" si="76"/>
        <v>0</v>
      </c>
      <c r="CD46" s="237"/>
      <c r="CE46" s="237"/>
      <c r="CF46" s="237"/>
      <c r="CG46" s="237"/>
      <c r="CH46" s="237"/>
      <c r="CI46" s="237"/>
      <c r="CJ46" s="237"/>
      <c r="CK46" s="237"/>
      <c r="CL46" s="237"/>
      <c r="CM46" s="238"/>
      <c r="CN46" s="238"/>
      <c r="CO46" s="238"/>
      <c r="CP46" s="252">
        <f t="shared" si="77"/>
        <v>0</v>
      </c>
      <c r="CQ46" s="237"/>
      <c r="CR46" s="237"/>
      <c r="CS46" s="237"/>
      <c r="CT46" s="237"/>
      <c r="CU46" s="237"/>
      <c r="CV46" s="237"/>
      <c r="CW46" s="237"/>
      <c r="CX46" s="237"/>
      <c r="CY46" s="237"/>
      <c r="CZ46" s="238"/>
      <c r="DA46" s="238"/>
      <c r="DB46" s="238"/>
      <c r="DC46" s="252">
        <f t="shared" si="78"/>
        <v>0</v>
      </c>
      <c r="DD46" s="237"/>
      <c r="DE46" s="237"/>
      <c r="DF46" s="237"/>
      <c r="DG46" s="237"/>
      <c r="DH46" s="237"/>
      <c r="DI46" s="237"/>
      <c r="DJ46" s="237"/>
      <c r="DK46" s="237"/>
      <c r="DL46" s="237"/>
      <c r="DM46" s="238"/>
      <c r="DN46" s="238"/>
      <c r="DO46" s="238"/>
      <c r="DP46" s="252">
        <f t="shared" si="79"/>
        <v>0</v>
      </c>
      <c r="DQ46" s="237">
        <v>199747</v>
      </c>
      <c r="DR46" s="237">
        <v>136421</v>
      </c>
      <c r="DS46" s="237">
        <v>267205</v>
      </c>
      <c r="DT46" s="237">
        <v>204857</v>
      </c>
      <c r="DU46" s="237">
        <v>188854</v>
      </c>
      <c r="DV46" s="237">
        <v>182028</v>
      </c>
      <c r="DW46" s="237">
        <v>266883</v>
      </c>
      <c r="DX46" s="237">
        <v>298888</v>
      </c>
      <c r="DY46" s="237">
        <v>149872</v>
      </c>
      <c r="DZ46" s="238">
        <v>124765</v>
      </c>
      <c r="EA46" s="238">
        <v>291591</v>
      </c>
      <c r="EB46" s="238">
        <v>364209</v>
      </c>
      <c r="EC46" s="252">
        <f t="shared" si="80"/>
        <v>2675320</v>
      </c>
      <c r="ED46" s="237">
        <v>232204</v>
      </c>
      <c r="EE46" s="237">
        <v>273594</v>
      </c>
      <c r="EF46" s="237">
        <v>200395</v>
      </c>
      <c r="EG46" s="237">
        <v>209373</v>
      </c>
      <c r="EH46" s="237">
        <v>250207</v>
      </c>
      <c r="EI46" s="237">
        <v>245374</v>
      </c>
      <c r="EJ46" s="237">
        <v>307835</v>
      </c>
      <c r="EK46" s="237">
        <v>217569</v>
      </c>
      <c r="EL46" s="237">
        <v>381739</v>
      </c>
      <c r="EM46" s="238">
        <v>195523</v>
      </c>
      <c r="EN46" s="238">
        <v>185774</v>
      </c>
      <c r="EO46" s="238">
        <v>365332</v>
      </c>
      <c r="EP46" s="252">
        <f t="shared" si="81"/>
        <v>3064919</v>
      </c>
      <c r="EQ46" s="237">
        <v>371446</v>
      </c>
      <c r="ER46" s="237">
        <v>317931</v>
      </c>
      <c r="ES46" s="237">
        <v>408836</v>
      </c>
      <c r="ET46" s="237">
        <v>247905</v>
      </c>
      <c r="EU46" s="237">
        <v>548751</v>
      </c>
      <c r="EV46" s="237">
        <v>440282</v>
      </c>
      <c r="EW46" s="237">
        <v>316712</v>
      </c>
      <c r="EX46" s="237">
        <v>226259</v>
      </c>
      <c r="EY46" s="237">
        <v>316493</v>
      </c>
      <c r="EZ46" s="238">
        <v>189512</v>
      </c>
      <c r="FA46" s="238">
        <v>365663</v>
      </c>
      <c r="FB46" s="238">
        <v>290541</v>
      </c>
      <c r="FC46" s="252">
        <f t="shared" si="82"/>
        <v>4040331</v>
      </c>
      <c r="FD46" s="237">
        <v>287034</v>
      </c>
      <c r="FE46" s="237">
        <v>389747</v>
      </c>
      <c r="FF46" s="237">
        <v>428681</v>
      </c>
      <c r="FG46" s="237">
        <v>610359</v>
      </c>
      <c r="FH46" s="237">
        <v>334720</v>
      </c>
      <c r="FI46" s="237">
        <v>515391</v>
      </c>
      <c r="FJ46" s="237">
        <v>615061</v>
      </c>
      <c r="FK46" s="237">
        <v>430749</v>
      </c>
      <c r="FL46" s="237">
        <v>286947</v>
      </c>
      <c r="FM46" s="238">
        <v>430495</v>
      </c>
      <c r="FN46" s="238">
        <v>398207</v>
      </c>
      <c r="FO46" s="238">
        <v>340877</v>
      </c>
      <c r="FP46" s="252">
        <f t="shared" si="83"/>
        <v>5068268</v>
      </c>
      <c r="FQ46" s="237">
        <v>221137</v>
      </c>
      <c r="FR46" s="237">
        <v>380990</v>
      </c>
      <c r="FS46" s="237">
        <v>381790</v>
      </c>
      <c r="FT46" s="237">
        <v>264208</v>
      </c>
      <c r="FU46" s="237">
        <v>333760</v>
      </c>
      <c r="FV46" s="237">
        <v>349849</v>
      </c>
      <c r="FW46" s="237">
        <v>265258</v>
      </c>
      <c r="FX46" s="237">
        <v>313107</v>
      </c>
      <c r="FY46" s="237">
        <v>295601</v>
      </c>
      <c r="FZ46" s="238">
        <v>207193</v>
      </c>
      <c r="GA46" s="238">
        <v>222413</v>
      </c>
      <c r="GB46" s="238">
        <v>355689</v>
      </c>
      <c r="GC46" s="252">
        <f t="shared" si="84"/>
        <v>3590995</v>
      </c>
      <c r="GD46" s="237">
        <v>327905</v>
      </c>
      <c r="GE46" s="237">
        <v>293158</v>
      </c>
      <c r="GF46" s="237">
        <v>511642</v>
      </c>
      <c r="GG46" s="237">
        <v>306619</v>
      </c>
      <c r="GH46" s="237">
        <v>358409</v>
      </c>
      <c r="GI46" s="237">
        <v>398209</v>
      </c>
      <c r="GJ46" s="237">
        <v>447489</v>
      </c>
      <c r="GK46" s="237">
        <v>314404</v>
      </c>
      <c r="GL46" s="237">
        <v>648525</v>
      </c>
      <c r="GM46" s="238">
        <v>311910</v>
      </c>
      <c r="GN46" s="238">
        <v>435270</v>
      </c>
      <c r="GO46" s="238">
        <v>521694</v>
      </c>
      <c r="GP46" s="252">
        <f t="shared" si="85"/>
        <v>4875234</v>
      </c>
      <c r="GQ46" s="237">
        <v>287534</v>
      </c>
      <c r="GR46" s="237">
        <v>383005</v>
      </c>
      <c r="GS46" s="237">
        <v>251976</v>
      </c>
      <c r="GT46" s="237">
        <v>361024</v>
      </c>
      <c r="GU46" s="237">
        <v>291761</v>
      </c>
      <c r="GV46" s="237">
        <v>371561</v>
      </c>
      <c r="GW46" s="237">
        <v>270994</v>
      </c>
      <c r="GX46" s="237">
        <v>354071</v>
      </c>
      <c r="GY46" s="237">
        <v>283697</v>
      </c>
      <c r="GZ46" s="238">
        <v>252309</v>
      </c>
      <c r="HA46" s="238">
        <v>366699</v>
      </c>
      <c r="HB46" s="238">
        <v>333154</v>
      </c>
      <c r="HC46" s="252">
        <f t="shared" si="86"/>
        <v>3807785</v>
      </c>
      <c r="HD46" s="237">
        <v>200116</v>
      </c>
      <c r="HE46" s="237">
        <v>219603</v>
      </c>
      <c r="HF46" s="237">
        <v>225722</v>
      </c>
      <c r="HG46" s="237">
        <v>330304</v>
      </c>
      <c r="HH46" s="237">
        <v>299250</v>
      </c>
      <c r="HI46" s="237">
        <v>316983</v>
      </c>
      <c r="HJ46" s="237">
        <v>277530</v>
      </c>
      <c r="HK46" s="237">
        <v>295803</v>
      </c>
      <c r="HL46" s="237">
        <v>289889</v>
      </c>
      <c r="HM46" s="238">
        <v>226738</v>
      </c>
      <c r="HN46" s="238">
        <v>224114</v>
      </c>
      <c r="HO46" s="238">
        <v>328809</v>
      </c>
      <c r="HP46" s="252">
        <f t="shared" si="87"/>
        <v>3234861</v>
      </c>
      <c r="HQ46" s="237">
        <v>200217</v>
      </c>
      <c r="HR46" s="237">
        <v>260014</v>
      </c>
      <c r="HS46" s="237">
        <v>278874</v>
      </c>
      <c r="HT46" s="237">
        <v>248752</v>
      </c>
      <c r="HU46" s="237">
        <v>325853</v>
      </c>
      <c r="HV46" s="237">
        <v>248995</v>
      </c>
      <c r="HW46" s="237">
        <v>297550</v>
      </c>
      <c r="HX46" s="237">
        <v>366099</v>
      </c>
      <c r="HY46" s="237">
        <v>256987</v>
      </c>
      <c r="HZ46" s="238">
        <v>184667</v>
      </c>
      <c r="IA46" s="238">
        <v>306729</v>
      </c>
      <c r="IB46" s="238">
        <v>273544</v>
      </c>
      <c r="IC46" s="252">
        <f t="shared" si="88"/>
        <v>3248281</v>
      </c>
      <c r="ID46" s="238">
        <f>+IFERROR(INDEX(CChC!$1:$1048576,MATCH(Chile!$B46,CChC!$A:$A,0),MATCH(TEXT(ID$5,"yyyy-mm-dd"),CChC!$1:$1,0)),"")</f>
        <v>208411</v>
      </c>
      <c r="IE46" s="238">
        <f>+IFERROR(INDEX(CChC!$1:$1048576,MATCH(Chile!$B46,CChC!$A:$A,0),MATCH(TEXT(IE$5,"yyyy-mm-dd"),CChC!$1:$1,0)),"")</f>
        <v>216123</v>
      </c>
      <c r="IF46" s="238">
        <f>+IFERROR(INDEX(CChC!$1:$1048576,MATCH(Chile!$B46,CChC!$A:$A,0),MATCH(TEXT(IF$5,"yyyy-mm-dd"),CChC!$1:$1,0)),"")</f>
        <v>332964</v>
      </c>
      <c r="IG46" s="238">
        <f>+IFERROR(INDEX(CChC!$1:$1048576,MATCH(Chile!$B46,CChC!$A:$A,0),MATCH(TEXT(IG$5,"yyyy-mm-dd"),CChC!$1:$1,0)),"")</f>
        <v>276333</v>
      </c>
      <c r="IH46" s="238">
        <f>+IFERROR(INDEX(CChC!$1:$1048576,MATCH(Chile!$B46,CChC!$A:$A,0),MATCH(TEXT(IH$5,"yyyy-mm-dd"),CChC!$1:$1,0)),"")</f>
        <v>218803</v>
      </c>
      <c r="II46" s="238">
        <f>+IFERROR(INDEX(CChC!$1:$1048576,MATCH(Chile!$B46,CChC!$A:$A,0),MATCH(TEXT(II$5,"yyyy-mm-dd"),CChC!$1:$1,0)),"")</f>
        <v>204253</v>
      </c>
      <c r="IJ46" s="238">
        <f>+IFERROR(INDEX(CChC!$1:$1048576,MATCH(Chile!$B46,CChC!$A:$A,0),MATCH(TEXT(IJ$5,"yyyy-mm-dd"),CChC!$1:$1,0)),"")</f>
        <v>237152</v>
      </c>
      <c r="IK46" s="238">
        <f>+IFERROR(INDEX(CChC!$1:$1048576,MATCH(Chile!$B46,CChC!$A:$A,0),MATCH(TEXT(IK$5,"yyyy-mm-dd"),CChC!$1:$1,0)),"")</f>
        <v>330474</v>
      </c>
      <c r="IL46" s="238">
        <f>+IFERROR(INDEX(CChC!$1:$1048576,MATCH(Chile!$B46,CChC!$A:$A,0),MATCH(TEXT(IL$5,"yyyy-mm-dd"),CChC!$1:$1,0)),"")</f>
        <v>128109</v>
      </c>
      <c r="IM46" s="238">
        <f>+IFERROR(INDEX(CChC!$1:$1048576,MATCH(Chile!$B46,CChC!$A:$A,0),MATCH(TEXT(IM$5,"yyyy-mm-dd"),CChC!$1:$1,0)),"")</f>
        <v>514072</v>
      </c>
      <c r="IN46" s="238">
        <f>+IFERROR(INDEX(CChC!$1:$1048576,MATCH(Chile!$B46,CChC!$A:$A,0),MATCH(TEXT(IN$5,"yyyy-mm-dd"),CChC!$1:$1,0)),"")</f>
        <v>216267</v>
      </c>
      <c r="IO46" s="238">
        <f>+IFERROR(INDEX(CChC!$1:$1048576,MATCH(Chile!$B46,CChC!$A:$A,0),MATCH(TEXT(IO$5,"yyyy-mm-dd"),CChC!$1:$1,0)),"")</f>
        <v>325295</v>
      </c>
      <c r="IP46" s="252">
        <f t="shared" si="89"/>
        <v>3208256</v>
      </c>
      <c r="IQ46" s="238">
        <f>+IFERROR(INDEX(CChC!$1:$1048576,MATCH(Chile!$B46,CChC!$A:$A,0),MATCH(TEXT(IQ$5,"yyyy-mm-dd"),CChC!$1:$1,0)),"")</f>
        <v>335508</v>
      </c>
      <c r="IR46" s="238">
        <f>+IFERROR(INDEX(CChC!$1:$1048576,MATCH(Chile!$B46,CChC!$A:$A,0),MATCH(TEXT(IR$5,"yyyy-mm-dd"),CChC!$1:$1,0)),"")</f>
        <v>274795</v>
      </c>
      <c r="IS46" s="238">
        <f>+IFERROR(INDEX(CChC!$1:$1048576,MATCH(Chile!$B46,CChC!$A:$A,0),MATCH(TEXT(IS$5,"yyyy-mm-dd"),CChC!$1:$1,0)),"")</f>
        <v>218706</v>
      </c>
      <c r="IT46" s="238">
        <f>+IFERROR(INDEX(CChC!$1:$1048576,MATCH(Chile!$B46,CChC!$A:$A,0),MATCH(TEXT(IT$5,"yyyy-mm-dd"),CChC!$1:$1,0)),"")</f>
        <v>304758</v>
      </c>
      <c r="IU46" s="238">
        <f>+IFERROR(INDEX(CChC!$1:$1048576,MATCH(Chile!$B46,CChC!$A:$A,0),MATCH(TEXT(IU$5,"yyyy-mm-dd"),CChC!$1:$1,0)),"")</f>
        <v>238541</v>
      </c>
      <c r="IV46" s="238">
        <f>+IFERROR(INDEX(CChC!$1:$1048576,MATCH(Chile!$B46,CChC!$A:$A,0),MATCH(TEXT(IV$5,"yyyy-mm-dd"),CChC!$1:$1,0)),"")</f>
        <v>249497</v>
      </c>
      <c r="IW46" s="238">
        <f>+IFERROR(INDEX(CChC!$1:$1048576,MATCH(Chile!$B46,CChC!$A:$A,0),MATCH(TEXT(IW$5,"yyyy-mm-dd"),CChC!$1:$1,0)),"")</f>
        <v>260634</v>
      </c>
      <c r="IX46" s="238">
        <f>+IFERROR(INDEX(CChC!$1:$1048576,MATCH(Chile!$B46,CChC!$A:$A,0),MATCH(TEXT(IX$5,"yyyy-mm-dd"),CChC!$1:$1,0)),"")</f>
        <v>246449</v>
      </c>
      <c r="IY46" s="238">
        <f>+IFERROR(INDEX(CChC!$1:$1048576,MATCH(Chile!$B46,CChC!$A:$A,0),MATCH(TEXT(IY$5,"yyyy-mm-dd"),CChC!$1:$1,0)),"")</f>
        <v>238240</v>
      </c>
      <c r="IZ46" s="238">
        <f>+IFERROR(INDEX(CChC!$1:$1048576,MATCH(Chile!$B46,CChC!$A:$A,0),MATCH(TEXT(IZ$5,"yyyy-mm-dd"),CChC!$1:$1,0)),"")</f>
        <v>322274</v>
      </c>
      <c r="JA46" s="238">
        <f>+IFERROR(INDEX(CChC!$1:$1048576,MATCH(Chile!$B46,CChC!$A:$A,0),MATCH(TEXT(JA$5,"yyyy-mm-dd"),CChC!$1:$1,0)),"")</f>
        <v>227071</v>
      </c>
      <c r="JB46" s="238">
        <f>+IFERROR(INDEX(CChC!$1:$1048576,MATCH(Chile!$B46,CChC!$A:$A,0),MATCH(TEXT(JB$5,"yyyy-mm-dd"),CChC!$1:$1,0)),"")</f>
        <v>455828</v>
      </c>
      <c r="JC46" s="252">
        <f t="shared" si="90"/>
        <v>3372301</v>
      </c>
      <c r="JD46" s="238">
        <f>+IFERROR(INDEX(CChC!$1:$1048576,MATCH(Chile!$B46,CChC!$A:$A,0),MATCH(TEXT(JD$5,"yyyy-mm-dd"),CChC!$1:$1,0)),"")</f>
        <v>344904</v>
      </c>
      <c r="JE46" s="238">
        <f>+IFERROR(INDEX(CChC!$1:$1048576,MATCH(Chile!$B46,CChC!$A:$A,0),MATCH(TEXT(JE$5,"yyyy-mm-dd"),CChC!$1:$1,0)),"")</f>
        <v>119193</v>
      </c>
      <c r="JF46" s="238">
        <f>+IFERROR(INDEX(CChC!$1:$1048576,MATCH(Chile!$B46,CChC!$A:$A,0),MATCH(TEXT(JF$5,"yyyy-mm-dd"),CChC!$1:$1,0)),"")</f>
        <v>233500</v>
      </c>
      <c r="JG46" s="238">
        <f>+IFERROR(INDEX(CChC!$1:$1048576,MATCH(Chile!$B46,CChC!$A:$A,0),MATCH(TEXT(JG$5,"yyyy-mm-dd"),CChC!$1:$1,0)),"")</f>
        <v>167831</v>
      </c>
      <c r="JH46" s="238">
        <f>+IFERROR(INDEX(CChC!$1:$1048576,MATCH(Chile!$B46,CChC!$A:$A,0),MATCH(TEXT(JH$5,"yyyy-mm-dd"),CChC!$1:$1,0)),"")</f>
        <v>229199</v>
      </c>
      <c r="JI46" s="238">
        <f>+IFERROR(INDEX(CChC!$1:$1048576,MATCH(Chile!$B46,CChC!$A:$A,0),MATCH(TEXT(JI$5,"yyyy-mm-dd"),CChC!$1:$1,0)),"")</f>
        <v>104026</v>
      </c>
      <c r="JJ46" s="238">
        <f>+IFERROR(INDEX(CChC!$1:$1048576,MATCH(Chile!$B46,CChC!$A:$A,0),MATCH(TEXT(JJ$5,"yyyy-mm-dd"),CChC!$1:$1,0)),"")</f>
        <v>109083</v>
      </c>
      <c r="JK46" s="238">
        <f>+IFERROR(INDEX(CChC!$1:$1048576,MATCH(Chile!$B46,CChC!$A:$A,0),MATCH(TEXT(JK$5,"yyyy-mm-dd"),CChC!$1:$1,0)),"")</f>
        <v>217722</v>
      </c>
      <c r="JL46" s="238">
        <f>+IFERROR(INDEX(CChC!$1:$1048576,MATCH(Chile!$B46,CChC!$A:$A,0),MATCH(TEXT(JL$5,"yyyy-mm-dd"),CChC!$1:$1,0)),"")</f>
        <v>237443</v>
      </c>
      <c r="JM46" s="238">
        <f>+IFERROR(INDEX(CChC!$1:$1048576,MATCH(Chile!$B46,CChC!$A:$A,0),MATCH(TEXT(JM$5,"yyyy-mm-dd"),CChC!$1:$1,0)),"")</f>
        <v>118471</v>
      </c>
      <c r="JN46" s="238">
        <f>+IFERROR(INDEX(CChC!$1:$1048576,MATCH(Chile!$B46,CChC!$A:$A,0),MATCH(TEXT(JN$5,"yyyy-mm-dd"),CChC!$1:$1,0)),"")</f>
        <v>234073</v>
      </c>
      <c r="JO46" s="238">
        <f>+IFERROR(INDEX(CChC!$1:$1048576,MATCH(Chile!$B46,CChC!$A:$A,0),MATCH(TEXT(JO$5,"yyyy-mm-dd"),CChC!$1:$1,0)),"")</f>
        <v>307360</v>
      </c>
      <c r="JP46" s="252">
        <f t="shared" si="91"/>
        <v>2422805</v>
      </c>
      <c r="JQ46" s="238">
        <f>+IFERROR(INDEX(CChC!$1:$1048576,MATCH(Chile!$B46,CChC!$A:$A,0),MATCH(TEXT(JQ$5,"yyyy-mm-dd"),CChC!$1:$1,0)),"")</f>
        <v>142302</v>
      </c>
      <c r="JR46" s="238">
        <f>+IFERROR(INDEX(CChC!$1:$1048576,MATCH(Chile!$B46,CChC!$A:$A,0),MATCH(TEXT(JR$5,"yyyy-mm-dd"),CChC!$1:$1,0)),"")</f>
        <v>159614</v>
      </c>
      <c r="JS46" s="238">
        <f>+IFERROR(INDEX(CChC!$1:$1048576,MATCH(Chile!$B46,CChC!$A:$A,0),MATCH(TEXT(JS$5,"yyyy-mm-dd"),CChC!$1:$1,0)),"")</f>
        <v>263607</v>
      </c>
      <c r="JT46" s="238">
        <f>+IFERROR(INDEX(CChC!$1:$1048576,MATCH(Chile!$B46,CChC!$A:$A,0),MATCH(TEXT(JT$5,"yyyy-mm-dd"),CChC!$1:$1,0)),"")</f>
        <v>153802</v>
      </c>
      <c r="JU46" s="238">
        <f>+IFERROR(INDEX(CChC!$1:$1048576,MATCH(Chile!$B46,CChC!$A:$A,0),MATCH(TEXT(JU$5,"yyyy-mm-dd"),CChC!$1:$1,0)),"")</f>
        <v>167414</v>
      </c>
      <c r="JV46" s="238">
        <f>+IFERROR(INDEX(CChC!$1:$1048576,MATCH(Chile!$B46,CChC!$A:$A,0),MATCH(TEXT(JV$5,"yyyy-mm-dd"),CChC!$1:$1,0)),"")</f>
        <v>117737</v>
      </c>
      <c r="JW46" s="238">
        <f>+IFERROR(INDEX(CChC!$1:$1048576,MATCH(Chile!$B46,CChC!$A:$A,0),MATCH(TEXT(JW$5,"yyyy-mm-dd"),CChC!$1:$1,0)),"")</f>
        <v>263410</v>
      </c>
      <c r="JX46" s="238">
        <f>+IFERROR(INDEX(CChC!$1:$1048576,MATCH(Chile!$B46,CChC!$A:$A,0),MATCH(TEXT(JX$5,"yyyy-mm-dd"),CChC!$1:$1,0)),"")</f>
        <v>348762</v>
      </c>
      <c r="JY46" s="238">
        <f>+IFERROR(INDEX(CChC!$1:$1048576,MATCH(Chile!$B46,CChC!$A:$A,0),MATCH(TEXT(JY$5,"yyyy-mm-dd"),CChC!$1:$1,0)),"")</f>
        <v>135073</v>
      </c>
      <c r="JZ46" s="238">
        <f>+IFERROR(INDEX(CChC!$1:$1048576,MATCH(Chile!$B46,CChC!$A:$A,0),MATCH(TEXT(JZ$5,"yyyy-mm-dd"),CChC!$1:$1,0)),"")</f>
        <v>97621</v>
      </c>
      <c r="KA46" s="238">
        <f>+IFERROR(INDEX(CChC!$1:$1048576,MATCH(Chile!$B46,CChC!$A:$A,0),MATCH(TEXT(KA$5,"yyyy-mm-dd"),CChC!$1:$1,0)),"")</f>
        <v>295170</v>
      </c>
      <c r="KB46" s="238">
        <f>+IFERROR(INDEX(CChC!$1:$1048576,MATCH(Chile!$B46,CChC!$A:$A,0),MATCH(TEXT(KB$5,"yyyy-mm-dd"),CChC!$1:$1,0)),"")</f>
        <v>224885</v>
      </c>
      <c r="KC46" s="252">
        <f t="shared" si="92"/>
        <v>2369397</v>
      </c>
      <c r="KD46" s="238">
        <f>+IFERROR(INDEX(CChC!$1:$1048576,MATCH(Chile!$B46,CChC!$A:$A,0),MATCH(TEXT(KD$5,"yyyy-mm-dd"),CChC!$1:$1,0)),"")</f>
        <v>134962</v>
      </c>
      <c r="KE46" s="238">
        <f>+IFERROR(INDEX(CChC!$1:$1048576,MATCH(Chile!$B46,CChC!$A:$A,0),MATCH(TEXT(KE$5,"yyyy-mm-dd"),CChC!$1:$1,0)),"")</f>
        <v>229506</v>
      </c>
      <c r="KF46" s="238">
        <f>+IFERROR(INDEX(CChC!$1:$1048576,MATCH(Chile!$B46,CChC!$A:$A,0),MATCH(TEXT(KF$5,"yyyy-mm-dd"),CChC!$1:$1,0)),"")</f>
        <v>231769</v>
      </c>
      <c r="KG46" s="238">
        <f>+IFERROR(INDEX(CChC!$1:$1048576,MATCH(Chile!$B46,CChC!$A:$A,0),MATCH(TEXT(KG$5,"yyyy-mm-dd"),CChC!$1:$1,0)),"")</f>
        <v>244350</v>
      </c>
      <c r="KH46" s="238">
        <f>+IFERROR(INDEX(CChC!$1:$1048576,MATCH(Chile!$B46,CChC!$A:$A,0),MATCH(TEXT(KH$5,"yyyy-mm-dd"),CChC!$1:$1,0)),"")</f>
        <v>445138</v>
      </c>
      <c r="KI46" s="238">
        <f>+IFERROR(INDEX(CChC!$1:$1048576,MATCH(Chile!$B46,CChC!$A:$A,0),MATCH(TEXT(KI$5,"yyyy-mm-dd"),CChC!$1:$1,0)),"")</f>
        <v>231161</v>
      </c>
      <c r="KJ46" s="238">
        <f>+IFERROR(INDEX(CChC!$1:$1048576,MATCH(Chile!$B46,CChC!$A:$A,0),MATCH(TEXT(KJ$5,"yyyy-mm-dd"),CChC!$1:$1,0)),"")</f>
        <v>164434</v>
      </c>
      <c r="KK46" s="238">
        <f>+IFERROR(INDEX(CChC!$1:$1048576,MATCH(Chile!$B46,CChC!$A:$A,0),MATCH(TEXT(KK$5,"yyyy-mm-dd"),CChC!$1:$1,0)),"")</f>
        <v>146611</v>
      </c>
      <c r="KL46" s="238">
        <f>+IFERROR(INDEX(CChC!$1:$1048576,MATCH(Chile!$B46,CChC!$A:$A,0),MATCH(TEXT(KL$5,"yyyy-mm-dd"),CChC!$1:$1,0)),"")</f>
        <v>124762</v>
      </c>
      <c r="KM46" s="238">
        <f>+IFERROR(INDEX(CChC!$1:$1048576,MATCH(Chile!$B46,CChC!$A:$A,0),MATCH(TEXT(KM$5,"yyyy-mm-dd"),CChC!$1:$1,0)),"")</f>
        <v>142049</v>
      </c>
      <c r="KN46" s="238">
        <f>+IFERROR(INDEX(CChC!$1:$1048576,MATCH(Chile!$B46,CChC!$A:$A,0),MATCH(TEXT(KN$5,"yyyy-mm-dd"),CChC!$1:$1,0)),"")</f>
        <v>187408</v>
      </c>
      <c r="KO46" s="238">
        <f>+IFERROR(INDEX(CChC!$1:$1048576,MATCH(Chile!$B46,CChC!$A:$A,0),MATCH(TEXT(KO$5,"yyyy-mm-dd"),CChC!$1:$1,0)),"")</f>
        <v>231604</v>
      </c>
      <c r="KP46" s="252">
        <f t="shared" si="93"/>
        <v>2513754</v>
      </c>
      <c r="KQ46" s="238">
        <f>+IFERROR(INDEX(CChC!$1:$1048576,MATCH(Chile!$B46,CChC!$A:$A,0),MATCH(TEXT(KQ$5,"yyyy-mm-dd"),CChC!$1:$1,0)),"")</f>
        <v>112502</v>
      </c>
      <c r="KR46" s="238">
        <f>+IFERROR(INDEX(CChC!$1:$1048576,MATCH(Chile!$B46,CChC!$A:$A,0),MATCH(TEXT(KR$5,"yyyy-mm-dd"),CChC!$1:$1,0)),"")</f>
        <v>142337</v>
      </c>
      <c r="KS46" s="238">
        <f>+IFERROR(INDEX(CChC!$1:$1048576,MATCH(Chile!$B46,CChC!$A:$A,0),MATCH(TEXT(KS$5,"yyyy-mm-dd"),CChC!$1:$1,0)),"")</f>
        <v>126651</v>
      </c>
      <c r="KT46" s="238">
        <f>+IFERROR(INDEX(CChC!$1:$1048576,MATCH(Chile!$B46,CChC!$A:$A,0),MATCH(TEXT(KT$5,"yyyy-mm-dd"),CChC!$1:$1,0)),"")</f>
        <v>100625</v>
      </c>
      <c r="KU46" s="238">
        <f>+IFERROR(INDEX(CChC!$1:$1048576,MATCH(Chile!$B46,CChC!$A:$A,0),MATCH(TEXT(KU$5,"yyyy-mm-dd"),CChC!$1:$1,0)),"")</f>
        <v>261189</v>
      </c>
      <c r="KV46" s="238">
        <f>+IFERROR(INDEX(CChC!$1:$1048576,MATCH(Chile!$B46,CChC!$A:$A,0),MATCH(TEXT(KV$5,"yyyy-mm-dd"),CChC!$1:$1,0)),"")</f>
        <v>206610</v>
      </c>
      <c r="KW46" s="238">
        <f>+IFERROR(INDEX(CChC!$1:$1048576,MATCH(Chile!$B46,CChC!$A:$A,0),MATCH(TEXT(KW$5,"yyyy-mm-dd"),CChC!$1:$1,0)),"")</f>
        <v>196154</v>
      </c>
      <c r="KX46" s="238">
        <f>+IFERROR(INDEX(CChC!$1:$1048576,MATCH(Chile!$B46,CChC!$A:$A,0),MATCH(TEXT(KX$5,"yyyy-mm-dd"),CChC!$1:$1,0)),"")</f>
        <v>189010</v>
      </c>
      <c r="KY46" s="238">
        <f>+IFERROR(INDEX(CChC!$1:$1048576,MATCH(Chile!$B46,CChC!$A:$A,0),MATCH(TEXT(KY$5,"yyyy-mm-dd"),CChC!$1:$1,0)),"")</f>
        <v>122249</v>
      </c>
      <c r="KZ46" s="238">
        <f>+IFERROR(INDEX(CChC!$1:$1048576,MATCH(Chile!$B46,CChC!$A:$A,0),MATCH(TEXT(KZ$5,"yyyy-mm-dd"),CChC!$1:$1,0)),"")</f>
        <v>142716</v>
      </c>
      <c r="LA46" s="238">
        <f>+IFERROR(INDEX(CChC!$1:$1048576,MATCH(Chile!$B46,CChC!$A:$A,0),MATCH(TEXT(LA$5,"yyyy-mm-dd"),CChC!$1:$1,0)),"")</f>
        <v>156893</v>
      </c>
      <c r="LB46" s="238">
        <f>+IFERROR(INDEX(CChC!$1:$1048576,MATCH(Chile!$B46,CChC!$A:$A,0),MATCH(TEXT(LB$5,"yyyy-mm-dd"),CChC!$1:$1,0)),"")</f>
        <v>199123</v>
      </c>
      <c r="LC46" s="252">
        <f t="shared" si="94"/>
        <v>1956059</v>
      </c>
      <c r="LD46" s="238">
        <f>+IFERROR(INDEX(CChC!$1:$1048576,MATCH(Chile!$B46,CChC!$A:$A,0),MATCH(TEXT(LD$5,"yyyy-mm-dd"),CChC!$1:$1,0)),"")</f>
        <v>163659</v>
      </c>
      <c r="LE46" s="238">
        <f>+IFERROR(INDEX(CChC!$1:$1048576,MATCH(Chile!$B46,CChC!$A:$A,0),MATCH(TEXT(LE$5,"yyyy-mm-dd"),CChC!$1:$1,0)),"")</f>
        <v>155292</v>
      </c>
      <c r="LF46" s="238">
        <f>+IFERROR(INDEX(CChC!$1:$1048576,MATCH(Chile!$B46,CChC!$A:$A,0),MATCH(TEXT(LF$5,"yyyy-mm-dd"),CChC!$1:$1,0)),"")</f>
        <v>270131</v>
      </c>
      <c r="LG46" s="238">
        <f>+IFERROR(INDEX(CChC!$1:$1048576,MATCH(Chile!$B46,CChC!$A:$A,0),MATCH(TEXT(LG$5,"yyyy-mm-dd"),CChC!$1:$1,0)),"")</f>
        <v>193616</v>
      </c>
      <c r="LH46" s="238">
        <f>+IFERROR(INDEX(CChC!$1:$1048576,MATCH(Chile!$B46,CChC!$A:$A,0),MATCH(TEXT(LH$5,"yyyy-mm-dd"),CChC!$1:$1,0)),"")</f>
        <v>135348</v>
      </c>
      <c r="LI46" s="238">
        <f>+IFERROR(INDEX(CChC!$1:$1048576,MATCH(Chile!$B46,CChC!$A:$A,0),MATCH(TEXT(LI$5,"yyyy-mm-dd"),CChC!$1:$1,0)),"")</f>
        <v>103423</v>
      </c>
      <c r="LJ46" s="238">
        <f>+IFERROR(INDEX(CChC!$1:$1048576,MATCH(Chile!$B46,CChC!$A:$A,0),MATCH(TEXT(LJ$5,"yyyy-mm-dd"),CChC!$1:$1,0)),"")</f>
        <v>172171</v>
      </c>
      <c r="LK46" s="238">
        <f>+IFERROR(INDEX(CChC!$1:$1048576,MATCH(Chile!$B46,CChC!$A:$A,0),MATCH(TEXT(LK$5,"yyyy-mm-dd"),CChC!$1:$1,0)),"")</f>
        <v>131262</v>
      </c>
      <c r="LL46" s="238">
        <f>+IFERROR(INDEX(CChC!$1:$1048576,MATCH(Chile!$B46,CChC!$A:$A,0),MATCH(TEXT(LL$5,"yyyy-mm-dd"),CChC!$1:$1,0)),"")</f>
        <v>213975</v>
      </c>
      <c r="LM46" s="238">
        <f>+IFERROR(INDEX(CChC!$1:$1048576,MATCH(Chile!$B46,CChC!$A:$A,0),MATCH(TEXT(LM$5,"yyyy-mm-dd"),CChC!$1:$1,0)),"")</f>
        <v>339908</v>
      </c>
      <c r="LN46" s="238">
        <f>+IFERROR(INDEX(CChC!$1:$1048576,MATCH(Chile!$B46,CChC!$A:$A,0),MATCH(TEXT(LN$5,"yyyy-mm-dd"),CChC!$1:$1,0)),"")</f>
        <v>154076</v>
      </c>
      <c r="LO46" s="238">
        <f>+IFERROR(INDEX(CChC!$1:$1048576,MATCH(Chile!$B46,CChC!$A:$A,0),MATCH(TEXT(LO$5,"yyyy-mm-dd"),CChC!$1:$1,0)),"")</f>
        <v>242085</v>
      </c>
      <c r="LP46" s="252">
        <f t="shared" si="95"/>
        <v>2274946</v>
      </c>
      <c r="LQ46" s="238">
        <f>+IFERROR(INDEX(CChC!$1:$1048576,MATCH(Chile!$B46,CChC!$A:$A,0),MATCH(TEXT(LQ$5,"yyyy-mm-dd"),CChC!$1:$1,0)),"")</f>
        <v>183337</v>
      </c>
      <c r="LR46" s="238">
        <f>+IFERROR(INDEX(CChC!$1:$1048576,MATCH(Chile!$B46,CChC!$A:$A,0),MATCH(TEXT(LR$5,"yyyy-mm-dd"),CChC!$1:$1,0)),"")</f>
        <v>218085</v>
      </c>
      <c r="LS46" s="238">
        <f>+IFERROR(INDEX(CChC!$1:$1048576,MATCH(Chile!$B46,CChC!$A:$A,0),MATCH(TEXT(LS$5,"yyyy-mm-dd"),CChC!$1:$1,0)),"")</f>
        <v>128714</v>
      </c>
      <c r="LT46" s="238">
        <f>+IFERROR(INDEX(CChC!$1:$1048576,MATCH(Chile!$B46,CChC!$A:$A,0),MATCH(TEXT(LT$5,"yyyy-mm-dd"),CChC!$1:$1,0)),"")</f>
        <v>257811</v>
      </c>
      <c r="LU46" s="238">
        <f>+IFERROR(INDEX(CChC!$1:$1048576,MATCH(Chile!$B46,CChC!$A:$A,0),MATCH(TEXT(LU$5,"yyyy-mm-dd"),CChC!$1:$1,0)),"")</f>
        <v>306605</v>
      </c>
      <c r="LV46" s="238">
        <f>+IFERROR(INDEX(CChC!$1:$1048576,MATCH(Chile!$B46,CChC!$A:$A,0),MATCH(TEXT(LV$5,"yyyy-mm-dd"),CChC!$1:$1,0)),"")</f>
        <v>173844</v>
      </c>
      <c r="LW46" s="238">
        <f>+IFERROR(INDEX(CChC!$1:$1048576,MATCH(Chile!$B46,CChC!$A:$A,0),MATCH(TEXT(LW$5,"yyyy-mm-dd"),CChC!$1:$1,0)),"")</f>
        <v>243605</v>
      </c>
      <c r="LX46" s="238">
        <f>+IFERROR(INDEX(CChC!$1:$1048576,MATCH(Chile!$B46,CChC!$A:$A,0),MATCH(TEXT(LX$5,"yyyy-mm-dd"),CChC!$1:$1,0)),"")</f>
        <v>186921</v>
      </c>
      <c r="LY46" s="238">
        <f>+IFERROR(INDEX(CChC!$1:$1048576,MATCH(Chile!$B46,CChC!$A:$A,0),MATCH(TEXT(LY$5,"yyyy-mm-dd"),CChC!$1:$1,0)),"")</f>
        <v>202935</v>
      </c>
      <c r="LZ46" s="238">
        <f>+IFERROR(INDEX(CChC!$1:$1048576,MATCH(Chile!$B46,CChC!$A:$A,0),MATCH(TEXT(LZ$5,"yyyy-mm-dd"),CChC!$1:$1,0)),"")</f>
        <v>189158</v>
      </c>
      <c r="MA46" s="238">
        <f>+IFERROR(INDEX(CChC!$1:$1048576,MATCH(Chile!$B46,CChC!$A:$A,0),MATCH(TEXT(MA$5,"yyyy-mm-dd"),CChC!$1:$1,0)),"")</f>
        <v>167755</v>
      </c>
      <c r="MB46" s="238">
        <f>+IFERROR(INDEX(CChC!$1:$1048576,MATCH(Chile!$B46,CChC!$A:$A,0),MATCH(TEXT(MB$5,"yyyy-mm-dd"),CChC!$1:$1,0)),"")</f>
        <v>141958</v>
      </c>
      <c r="MC46" s="252">
        <f t="shared" si="96"/>
        <v>2400728</v>
      </c>
      <c r="MD46" s="238">
        <f>+IFERROR(INDEX(CChC!$1:$1048576,MATCH(Chile!$B46,CChC!$A:$A,0),MATCH(TEXT(MD$5,"yyyy-mm-dd"),CChC!$1:$1,0)),"")</f>
        <v>137620</v>
      </c>
      <c r="ME46" s="238">
        <f>+IFERROR(INDEX(CChC!$1:$1048576,MATCH(Chile!$B46,CChC!$A:$A,0),MATCH(TEXT(ME$5,"yyyy-mm-dd"),CChC!$1:$1,0)),"")</f>
        <v>155984</v>
      </c>
      <c r="MF46" s="238">
        <f>+IFERROR(INDEX(CChC!$1:$1048576,MATCH(Chile!$B46,CChC!$A:$A,0),MATCH(TEXT(MF$5,"yyyy-mm-dd"),CChC!$1:$1,0)),"")</f>
        <v>222398</v>
      </c>
      <c r="MG46" s="238" t="str">
        <f>+IFERROR(INDEX(CChC!$1:$1048576,MATCH(Chile!$B46,CChC!$A:$A,0),MATCH(TEXT(MG$5,"yyyy-mm-dd"),CChC!$1:$1,0)),"")</f>
        <v/>
      </c>
      <c r="MH46" s="238" t="str">
        <f>+IFERROR(INDEX(CChC!$1:$1048576,MATCH(Chile!$B46,CChC!$A:$A,0),MATCH(TEXT(MH$5,"yyyy-mm-dd"),CChC!$1:$1,0)),"")</f>
        <v/>
      </c>
      <c r="MI46" s="238" t="str">
        <f>+IFERROR(INDEX(CChC!$1:$1048576,MATCH(Chile!$B46,CChC!$A:$A,0),MATCH(TEXT(MI$5,"yyyy-mm-dd"),CChC!$1:$1,0)),"")</f>
        <v/>
      </c>
      <c r="MJ46" s="238" t="str">
        <f>+IFERROR(INDEX(CChC!$1:$1048576,MATCH(Chile!$B46,CChC!$A:$A,0),MATCH(TEXT(MJ$5,"yyyy-mm-dd"),CChC!$1:$1,0)),"")</f>
        <v/>
      </c>
      <c r="MK46" s="238" t="str">
        <f>+IFERROR(INDEX(CChC!$1:$1048576,MATCH(Chile!$B46,CChC!$A:$A,0),MATCH(TEXT(MK$5,"yyyy-mm-dd"),CChC!$1:$1,0)),"")</f>
        <v/>
      </c>
      <c r="ML46" s="238" t="str">
        <f>+IFERROR(INDEX(CChC!$1:$1048576,MATCH(Chile!$B46,CChC!$A:$A,0),MATCH(TEXT(ML$5,"yyyy-mm-dd"),CChC!$1:$1,0)),"")</f>
        <v/>
      </c>
      <c r="MM46" s="238" t="str">
        <f>+IFERROR(INDEX(CChC!$1:$1048576,MATCH(Chile!$B46,CChC!$A:$A,0),MATCH(TEXT(MM$5,"yyyy-mm-dd"),CChC!$1:$1,0)),"")</f>
        <v/>
      </c>
      <c r="MN46" s="238" t="str">
        <f>+IFERROR(INDEX(CChC!$1:$1048576,MATCH(Chile!$B46,CChC!$A:$A,0),MATCH(TEXT(MN$5,"yyyy-mm-dd"),CChC!$1:$1,0)),"")</f>
        <v/>
      </c>
      <c r="MO46" s="238" t="str">
        <f>+IFERROR(INDEX(CChC!$1:$1048576,MATCH(Chile!$B46,CChC!$A:$A,0),MATCH(TEXT(MO$5,"yyyy-mm-dd"),CChC!$1:$1,0)),"")</f>
        <v/>
      </c>
      <c r="MP46" s="252">
        <f t="shared" si="97"/>
        <v>516002</v>
      </c>
    </row>
    <row r="47" spans="1:354" s="148" customFormat="1" outlineLevel="1">
      <c r="A47" s="5"/>
      <c r="B47" s="120" t="s">
        <v>998</v>
      </c>
      <c r="C47" s="401" t="s">
        <v>457</v>
      </c>
      <c r="D47" s="237"/>
      <c r="E47" s="237"/>
      <c r="F47" s="237"/>
      <c r="G47" s="237"/>
      <c r="H47" s="237"/>
      <c r="I47" s="237"/>
      <c r="J47" s="237"/>
      <c r="K47" s="237"/>
      <c r="L47" s="237"/>
      <c r="M47" s="238"/>
      <c r="N47" s="238"/>
      <c r="O47" s="238"/>
      <c r="P47" s="252">
        <f t="shared" si="71"/>
        <v>0</v>
      </c>
      <c r="Q47" s="237"/>
      <c r="R47" s="237"/>
      <c r="S47" s="237"/>
      <c r="T47" s="237"/>
      <c r="U47" s="237"/>
      <c r="V47" s="237"/>
      <c r="W47" s="237"/>
      <c r="X47" s="237"/>
      <c r="Y47" s="237"/>
      <c r="Z47" s="238"/>
      <c r="AA47" s="238"/>
      <c r="AB47" s="238"/>
      <c r="AC47" s="252">
        <f t="shared" si="72"/>
        <v>0</v>
      </c>
      <c r="AD47" s="237"/>
      <c r="AE47" s="237"/>
      <c r="AF47" s="237"/>
      <c r="AG47" s="237"/>
      <c r="AH47" s="237"/>
      <c r="AI47" s="237"/>
      <c r="AJ47" s="237"/>
      <c r="AK47" s="237"/>
      <c r="AL47" s="237"/>
      <c r="AM47" s="238"/>
      <c r="AN47" s="238"/>
      <c r="AO47" s="238"/>
      <c r="AP47" s="252">
        <f t="shared" si="73"/>
        <v>0</v>
      </c>
      <c r="AQ47" s="237"/>
      <c r="AR47" s="237"/>
      <c r="AS47" s="237"/>
      <c r="AT47" s="237"/>
      <c r="AU47" s="237"/>
      <c r="AV47" s="237"/>
      <c r="AW47" s="237"/>
      <c r="AX47" s="237"/>
      <c r="AY47" s="237"/>
      <c r="AZ47" s="238"/>
      <c r="BA47" s="238"/>
      <c r="BB47" s="238"/>
      <c r="BC47" s="252">
        <f t="shared" si="74"/>
        <v>0</v>
      </c>
      <c r="BD47" s="237"/>
      <c r="BE47" s="237"/>
      <c r="BF47" s="237"/>
      <c r="BG47" s="237"/>
      <c r="BH47" s="237"/>
      <c r="BI47" s="237"/>
      <c r="BJ47" s="237"/>
      <c r="BK47" s="237"/>
      <c r="BL47" s="237"/>
      <c r="BM47" s="238"/>
      <c r="BN47" s="238"/>
      <c r="BO47" s="238"/>
      <c r="BP47" s="252">
        <f t="shared" si="75"/>
        <v>0</v>
      </c>
      <c r="BQ47" s="237"/>
      <c r="BR47" s="237"/>
      <c r="BS47" s="237"/>
      <c r="BT47" s="237"/>
      <c r="BU47" s="237"/>
      <c r="BV47" s="237"/>
      <c r="BW47" s="237"/>
      <c r="BX47" s="237"/>
      <c r="BY47" s="237"/>
      <c r="BZ47" s="238"/>
      <c r="CA47" s="238"/>
      <c r="CB47" s="238"/>
      <c r="CC47" s="252">
        <f t="shared" si="76"/>
        <v>0</v>
      </c>
      <c r="CD47" s="237"/>
      <c r="CE47" s="237"/>
      <c r="CF47" s="237"/>
      <c r="CG47" s="237"/>
      <c r="CH47" s="237"/>
      <c r="CI47" s="237"/>
      <c r="CJ47" s="237"/>
      <c r="CK47" s="237"/>
      <c r="CL47" s="237"/>
      <c r="CM47" s="238"/>
      <c r="CN47" s="238"/>
      <c r="CO47" s="238"/>
      <c r="CP47" s="252">
        <f t="shared" si="77"/>
        <v>0</v>
      </c>
      <c r="CQ47" s="237"/>
      <c r="CR47" s="237"/>
      <c r="CS47" s="237"/>
      <c r="CT47" s="237"/>
      <c r="CU47" s="237"/>
      <c r="CV47" s="237"/>
      <c r="CW47" s="237"/>
      <c r="CX47" s="237"/>
      <c r="CY47" s="237"/>
      <c r="CZ47" s="238"/>
      <c r="DA47" s="238"/>
      <c r="DB47" s="238"/>
      <c r="DC47" s="252">
        <f t="shared" si="78"/>
        <v>0</v>
      </c>
      <c r="DD47" s="237"/>
      <c r="DE47" s="237"/>
      <c r="DF47" s="237"/>
      <c r="DG47" s="237"/>
      <c r="DH47" s="237"/>
      <c r="DI47" s="237"/>
      <c r="DJ47" s="237"/>
      <c r="DK47" s="237"/>
      <c r="DL47" s="237"/>
      <c r="DM47" s="238"/>
      <c r="DN47" s="238"/>
      <c r="DO47" s="238"/>
      <c r="DP47" s="252">
        <f t="shared" si="79"/>
        <v>0</v>
      </c>
      <c r="DQ47" s="237">
        <v>195116</v>
      </c>
      <c r="DR47" s="237">
        <v>77470</v>
      </c>
      <c r="DS47" s="237">
        <v>213398</v>
      </c>
      <c r="DT47" s="237">
        <v>156755</v>
      </c>
      <c r="DU47" s="237">
        <v>177626</v>
      </c>
      <c r="DV47" s="237">
        <v>288390</v>
      </c>
      <c r="DW47" s="237">
        <v>126560</v>
      </c>
      <c r="DX47" s="237">
        <v>134429</v>
      </c>
      <c r="DY47" s="237">
        <v>76434</v>
      </c>
      <c r="DZ47" s="238">
        <v>128235</v>
      </c>
      <c r="EA47" s="238">
        <v>98149</v>
      </c>
      <c r="EB47" s="238">
        <v>182211</v>
      </c>
      <c r="EC47" s="252">
        <f t="shared" si="80"/>
        <v>1854773</v>
      </c>
      <c r="ED47" s="237">
        <v>136145</v>
      </c>
      <c r="EE47" s="237">
        <v>144350</v>
      </c>
      <c r="EF47" s="237">
        <v>129215</v>
      </c>
      <c r="EG47" s="237">
        <v>425524</v>
      </c>
      <c r="EH47" s="237">
        <v>89752</v>
      </c>
      <c r="EI47" s="237">
        <v>96125</v>
      </c>
      <c r="EJ47" s="237">
        <v>153288</v>
      </c>
      <c r="EK47" s="237">
        <v>99096</v>
      </c>
      <c r="EL47" s="237">
        <v>112538</v>
      </c>
      <c r="EM47" s="238">
        <v>127200</v>
      </c>
      <c r="EN47" s="238">
        <v>133702</v>
      </c>
      <c r="EO47" s="238">
        <v>187471</v>
      </c>
      <c r="EP47" s="252">
        <f t="shared" si="81"/>
        <v>1834406</v>
      </c>
      <c r="EQ47" s="237">
        <v>226165</v>
      </c>
      <c r="ER47" s="237">
        <v>101223</v>
      </c>
      <c r="ES47" s="237">
        <v>396156</v>
      </c>
      <c r="ET47" s="237">
        <v>112823</v>
      </c>
      <c r="EU47" s="237">
        <v>220207</v>
      </c>
      <c r="EV47" s="237">
        <v>137220</v>
      </c>
      <c r="EW47" s="237">
        <v>211859</v>
      </c>
      <c r="EX47" s="237">
        <v>150397</v>
      </c>
      <c r="EY47" s="237">
        <v>151703</v>
      </c>
      <c r="EZ47" s="238">
        <v>161212</v>
      </c>
      <c r="FA47" s="238">
        <v>280370</v>
      </c>
      <c r="FB47" s="238">
        <v>190095</v>
      </c>
      <c r="FC47" s="252">
        <f t="shared" si="82"/>
        <v>2339430</v>
      </c>
      <c r="FD47" s="237">
        <v>174703</v>
      </c>
      <c r="FE47" s="237">
        <v>143729</v>
      </c>
      <c r="FF47" s="237">
        <v>225168</v>
      </c>
      <c r="FG47" s="237">
        <v>200486</v>
      </c>
      <c r="FH47" s="237">
        <v>201352</v>
      </c>
      <c r="FI47" s="237">
        <v>181733</v>
      </c>
      <c r="FJ47" s="237">
        <v>312640</v>
      </c>
      <c r="FK47" s="237">
        <v>181249</v>
      </c>
      <c r="FL47" s="237">
        <v>145301</v>
      </c>
      <c r="FM47" s="238">
        <v>174859</v>
      </c>
      <c r="FN47" s="238">
        <v>258253</v>
      </c>
      <c r="FO47" s="238">
        <v>189564</v>
      </c>
      <c r="FP47" s="252">
        <f t="shared" si="83"/>
        <v>2389037</v>
      </c>
      <c r="FQ47" s="237">
        <v>243675</v>
      </c>
      <c r="FR47" s="237">
        <v>303359</v>
      </c>
      <c r="FS47" s="237">
        <v>140622</v>
      </c>
      <c r="FT47" s="237">
        <v>196662</v>
      </c>
      <c r="FU47" s="237">
        <v>201171</v>
      </c>
      <c r="FV47" s="237">
        <v>131373</v>
      </c>
      <c r="FW47" s="237">
        <v>153792</v>
      </c>
      <c r="FX47" s="237">
        <v>89853</v>
      </c>
      <c r="FY47" s="237">
        <v>71930</v>
      </c>
      <c r="FZ47" s="238">
        <v>99969</v>
      </c>
      <c r="GA47" s="238">
        <v>154379</v>
      </c>
      <c r="GB47" s="238">
        <v>220729</v>
      </c>
      <c r="GC47" s="252">
        <f t="shared" si="84"/>
        <v>2007514</v>
      </c>
      <c r="GD47" s="237">
        <v>95840</v>
      </c>
      <c r="GE47" s="237">
        <v>132258</v>
      </c>
      <c r="GF47" s="237">
        <v>126669</v>
      </c>
      <c r="GG47" s="237">
        <v>104286</v>
      </c>
      <c r="GH47" s="237">
        <v>71882</v>
      </c>
      <c r="GI47" s="237">
        <v>89525</v>
      </c>
      <c r="GJ47" s="237">
        <v>79150</v>
      </c>
      <c r="GK47" s="237">
        <v>68240</v>
      </c>
      <c r="GL47" s="237">
        <v>110626</v>
      </c>
      <c r="GM47" s="238">
        <v>181788</v>
      </c>
      <c r="GN47" s="238">
        <v>84794</v>
      </c>
      <c r="GO47" s="238">
        <v>231151</v>
      </c>
      <c r="GP47" s="252">
        <f t="shared" si="85"/>
        <v>1376209</v>
      </c>
      <c r="GQ47" s="237">
        <v>58671</v>
      </c>
      <c r="GR47" s="237">
        <v>154894</v>
      </c>
      <c r="GS47" s="237">
        <v>113199</v>
      </c>
      <c r="GT47" s="237">
        <v>122795</v>
      </c>
      <c r="GU47" s="237">
        <v>72215</v>
      </c>
      <c r="GV47" s="237">
        <v>122534</v>
      </c>
      <c r="GW47" s="237">
        <v>80437</v>
      </c>
      <c r="GX47" s="237">
        <v>155161</v>
      </c>
      <c r="GY47" s="237">
        <v>212260</v>
      </c>
      <c r="GZ47" s="238">
        <v>103826</v>
      </c>
      <c r="HA47" s="238">
        <v>65029</v>
      </c>
      <c r="HB47" s="238">
        <v>201660</v>
      </c>
      <c r="HC47" s="252">
        <f t="shared" si="86"/>
        <v>1462681</v>
      </c>
      <c r="HD47" s="237">
        <v>95067</v>
      </c>
      <c r="HE47" s="237">
        <v>73531</v>
      </c>
      <c r="HF47" s="237">
        <v>194430</v>
      </c>
      <c r="HG47" s="237">
        <v>125824</v>
      </c>
      <c r="HH47" s="237">
        <v>137350</v>
      </c>
      <c r="HI47" s="237">
        <v>274443</v>
      </c>
      <c r="HJ47" s="237">
        <v>102819</v>
      </c>
      <c r="HK47" s="237">
        <v>134529</v>
      </c>
      <c r="HL47" s="237">
        <v>111467</v>
      </c>
      <c r="HM47" s="238">
        <v>108192</v>
      </c>
      <c r="HN47" s="238">
        <v>209997</v>
      </c>
      <c r="HO47" s="238">
        <v>191979</v>
      </c>
      <c r="HP47" s="252">
        <f t="shared" si="87"/>
        <v>1759628</v>
      </c>
      <c r="HQ47" s="237">
        <v>108860</v>
      </c>
      <c r="HR47" s="237">
        <v>91163</v>
      </c>
      <c r="HS47" s="237">
        <v>115536</v>
      </c>
      <c r="HT47" s="237">
        <v>60915</v>
      </c>
      <c r="HU47" s="237">
        <v>109075</v>
      </c>
      <c r="HV47" s="237">
        <v>198706</v>
      </c>
      <c r="HW47" s="237">
        <v>94620</v>
      </c>
      <c r="HX47" s="237">
        <v>132915</v>
      </c>
      <c r="HY47" s="237">
        <v>74487</v>
      </c>
      <c r="HZ47" s="238">
        <v>157600</v>
      </c>
      <c r="IA47" s="238">
        <v>85733</v>
      </c>
      <c r="IB47" s="238">
        <v>122514</v>
      </c>
      <c r="IC47" s="252">
        <f t="shared" si="88"/>
        <v>1352124</v>
      </c>
      <c r="ID47" s="238">
        <f>+IFERROR(INDEX(CChC!$1:$1048576,MATCH(Chile!$B47,CChC!$A:$A,0),MATCH(TEXT(ID$5,"yyyy-mm-dd"),CChC!$1:$1,0)),"")</f>
        <v>81497</v>
      </c>
      <c r="IE47" s="238">
        <f>+IFERROR(INDEX(CChC!$1:$1048576,MATCH(Chile!$B47,CChC!$A:$A,0),MATCH(TEXT(IE$5,"yyyy-mm-dd"),CChC!$1:$1,0)),"")</f>
        <v>80687</v>
      </c>
      <c r="IF47" s="238">
        <f>+IFERROR(INDEX(CChC!$1:$1048576,MATCH(Chile!$B47,CChC!$A:$A,0),MATCH(TEXT(IF$5,"yyyy-mm-dd"),CChC!$1:$1,0)),"")</f>
        <v>73859</v>
      </c>
      <c r="IG47" s="238">
        <f>+IFERROR(INDEX(CChC!$1:$1048576,MATCH(Chile!$B47,CChC!$A:$A,0),MATCH(TEXT(IG$5,"yyyy-mm-dd"),CChC!$1:$1,0)),"")</f>
        <v>94643</v>
      </c>
      <c r="IH47" s="238">
        <f>+IFERROR(INDEX(CChC!$1:$1048576,MATCH(Chile!$B47,CChC!$A:$A,0),MATCH(TEXT(IH$5,"yyyy-mm-dd"),CChC!$1:$1,0)),"")</f>
        <v>80086</v>
      </c>
      <c r="II47" s="238">
        <f>+IFERROR(INDEX(CChC!$1:$1048576,MATCH(Chile!$B47,CChC!$A:$A,0),MATCH(TEXT(II$5,"yyyy-mm-dd"),CChC!$1:$1,0)),"")</f>
        <v>96468</v>
      </c>
      <c r="IJ47" s="238">
        <f>+IFERROR(INDEX(CChC!$1:$1048576,MATCH(Chile!$B47,CChC!$A:$A,0),MATCH(TEXT(IJ$5,"yyyy-mm-dd"),CChC!$1:$1,0)),"")</f>
        <v>98299</v>
      </c>
      <c r="IK47" s="238">
        <f>+IFERROR(INDEX(CChC!$1:$1048576,MATCH(Chile!$B47,CChC!$A:$A,0),MATCH(TEXT(IK$5,"yyyy-mm-dd"),CChC!$1:$1,0)),"")</f>
        <v>136559</v>
      </c>
      <c r="IL47" s="238">
        <f>+IFERROR(INDEX(CChC!$1:$1048576,MATCH(Chile!$B47,CChC!$A:$A,0),MATCH(TEXT(IL$5,"yyyy-mm-dd"),CChC!$1:$1,0)),"")</f>
        <v>70755</v>
      </c>
      <c r="IM47" s="238">
        <f>+IFERROR(INDEX(CChC!$1:$1048576,MATCH(Chile!$B47,CChC!$A:$A,0),MATCH(TEXT(IM$5,"yyyy-mm-dd"),CChC!$1:$1,0)),"")</f>
        <v>78705</v>
      </c>
      <c r="IN47" s="238">
        <f>+IFERROR(INDEX(CChC!$1:$1048576,MATCH(Chile!$B47,CChC!$A:$A,0),MATCH(TEXT(IN$5,"yyyy-mm-dd"),CChC!$1:$1,0)),"")</f>
        <v>112070</v>
      </c>
      <c r="IO47" s="238">
        <f>+IFERROR(INDEX(CChC!$1:$1048576,MATCH(Chile!$B47,CChC!$A:$A,0),MATCH(TEXT(IO$5,"yyyy-mm-dd"),CChC!$1:$1,0)),"")</f>
        <v>98045</v>
      </c>
      <c r="IP47" s="252">
        <f t="shared" si="89"/>
        <v>1101673</v>
      </c>
      <c r="IQ47" s="238">
        <f>+IFERROR(INDEX(CChC!$1:$1048576,MATCH(Chile!$B47,CChC!$A:$A,0),MATCH(TEXT(IQ$5,"yyyy-mm-dd"),CChC!$1:$1,0)),"")</f>
        <v>92847</v>
      </c>
      <c r="IR47" s="238">
        <f>+IFERROR(INDEX(CChC!$1:$1048576,MATCH(Chile!$B47,CChC!$A:$A,0),MATCH(TEXT(IR$5,"yyyy-mm-dd"),CChC!$1:$1,0)),"")</f>
        <v>142069</v>
      </c>
      <c r="IS47" s="238">
        <f>+IFERROR(INDEX(CChC!$1:$1048576,MATCH(Chile!$B47,CChC!$A:$A,0),MATCH(TEXT(IS$5,"yyyy-mm-dd"),CChC!$1:$1,0)),"")</f>
        <v>70849</v>
      </c>
      <c r="IT47" s="238">
        <f>+IFERROR(INDEX(CChC!$1:$1048576,MATCH(Chile!$B47,CChC!$A:$A,0),MATCH(TEXT(IT$5,"yyyy-mm-dd"),CChC!$1:$1,0)),"")</f>
        <v>134816</v>
      </c>
      <c r="IU47" s="238">
        <f>+IFERROR(INDEX(CChC!$1:$1048576,MATCH(Chile!$B47,CChC!$A:$A,0),MATCH(TEXT(IU$5,"yyyy-mm-dd"),CChC!$1:$1,0)),"")</f>
        <v>184224</v>
      </c>
      <c r="IV47" s="238">
        <f>+IFERROR(INDEX(CChC!$1:$1048576,MATCH(Chile!$B47,CChC!$A:$A,0),MATCH(TEXT(IV$5,"yyyy-mm-dd"),CChC!$1:$1,0)),"")</f>
        <v>63769</v>
      </c>
      <c r="IW47" s="238">
        <f>+IFERROR(INDEX(CChC!$1:$1048576,MATCH(Chile!$B47,CChC!$A:$A,0),MATCH(TEXT(IW$5,"yyyy-mm-dd"),CChC!$1:$1,0)),"")</f>
        <v>178346</v>
      </c>
      <c r="IX47" s="238">
        <f>+IFERROR(INDEX(CChC!$1:$1048576,MATCH(Chile!$B47,CChC!$A:$A,0),MATCH(TEXT(IX$5,"yyyy-mm-dd"),CChC!$1:$1,0)),"")</f>
        <v>86894</v>
      </c>
      <c r="IY47" s="238">
        <f>+IFERROR(INDEX(CChC!$1:$1048576,MATCH(Chile!$B47,CChC!$A:$A,0),MATCH(TEXT(IY$5,"yyyy-mm-dd"),CChC!$1:$1,0)),"")</f>
        <v>88330</v>
      </c>
      <c r="IZ47" s="238">
        <f>+IFERROR(INDEX(CChC!$1:$1048576,MATCH(Chile!$B47,CChC!$A:$A,0),MATCH(TEXT(IZ$5,"yyyy-mm-dd"),CChC!$1:$1,0)),"")</f>
        <v>40341</v>
      </c>
      <c r="JA47" s="238">
        <f>+IFERROR(INDEX(CChC!$1:$1048576,MATCH(Chile!$B47,CChC!$A:$A,0),MATCH(TEXT(JA$5,"yyyy-mm-dd"),CChC!$1:$1,0)),"")</f>
        <v>33660</v>
      </c>
      <c r="JB47" s="238">
        <f>+IFERROR(INDEX(CChC!$1:$1048576,MATCH(Chile!$B47,CChC!$A:$A,0),MATCH(TEXT(JB$5,"yyyy-mm-dd"),CChC!$1:$1,0)),"")</f>
        <v>108498</v>
      </c>
      <c r="JC47" s="252">
        <f t="shared" si="90"/>
        <v>1224643</v>
      </c>
      <c r="JD47" s="238">
        <f>+IFERROR(INDEX(CChC!$1:$1048576,MATCH(Chile!$B47,CChC!$A:$A,0),MATCH(TEXT(JD$5,"yyyy-mm-dd"),CChC!$1:$1,0)),"")</f>
        <v>108551</v>
      </c>
      <c r="JE47" s="238">
        <f>+IFERROR(INDEX(CChC!$1:$1048576,MATCH(Chile!$B47,CChC!$A:$A,0),MATCH(TEXT(JE$5,"yyyy-mm-dd"),CChC!$1:$1,0)),"")</f>
        <v>28840</v>
      </c>
      <c r="JF47" s="238">
        <f>+IFERROR(INDEX(CChC!$1:$1048576,MATCH(Chile!$B47,CChC!$A:$A,0),MATCH(TEXT(JF$5,"yyyy-mm-dd"),CChC!$1:$1,0)),"")</f>
        <v>223523</v>
      </c>
      <c r="JG47" s="238">
        <f>+IFERROR(INDEX(CChC!$1:$1048576,MATCH(Chile!$B47,CChC!$A:$A,0),MATCH(TEXT(JG$5,"yyyy-mm-dd"),CChC!$1:$1,0)),"")</f>
        <v>31601</v>
      </c>
      <c r="JH47" s="238">
        <f>+IFERROR(INDEX(CChC!$1:$1048576,MATCH(Chile!$B47,CChC!$A:$A,0),MATCH(TEXT(JH$5,"yyyy-mm-dd"),CChC!$1:$1,0)),"")</f>
        <v>127511</v>
      </c>
      <c r="JI47" s="238">
        <f>+IFERROR(INDEX(CChC!$1:$1048576,MATCH(Chile!$B47,CChC!$A:$A,0),MATCH(TEXT(JI$5,"yyyy-mm-dd"),CChC!$1:$1,0)),"")</f>
        <v>42518</v>
      </c>
      <c r="JJ47" s="238">
        <f>+IFERROR(INDEX(CChC!$1:$1048576,MATCH(Chile!$B47,CChC!$A:$A,0),MATCH(TEXT(JJ$5,"yyyy-mm-dd"),CChC!$1:$1,0)),"")</f>
        <v>22079</v>
      </c>
      <c r="JK47" s="238">
        <f>+IFERROR(INDEX(CChC!$1:$1048576,MATCH(Chile!$B47,CChC!$A:$A,0),MATCH(TEXT(JK$5,"yyyy-mm-dd"),CChC!$1:$1,0)),"")</f>
        <v>48808</v>
      </c>
      <c r="JL47" s="238">
        <f>+IFERROR(INDEX(CChC!$1:$1048576,MATCH(Chile!$B47,CChC!$A:$A,0),MATCH(TEXT(JL$5,"yyyy-mm-dd"),CChC!$1:$1,0)),"")</f>
        <v>128917</v>
      </c>
      <c r="JM47" s="238">
        <f>+IFERROR(INDEX(CChC!$1:$1048576,MATCH(Chile!$B47,CChC!$A:$A,0),MATCH(TEXT(JM$5,"yyyy-mm-dd"),CChC!$1:$1,0)),"")</f>
        <v>39223</v>
      </c>
      <c r="JN47" s="238">
        <f>+IFERROR(INDEX(CChC!$1:$1048576,MATCH(Chile!$B47,CChC!$A:$A,0),MATCH(TEXT(JN$5,"yyyy-mm-dd"),CChC!$1:$1,0)),"")</f>
        <v>56944</v>
      </c>
      <c r="JO47" s="238">
        <f>+IFERROR(INDEX(CChC!$1:$1048576,MATCH(Chile!$B47,CChC!$A:$A,0),MATCH(TEXT(JO$5,"yyyy-mm-dd"),CChC!$1:$1,0)),"")</f>
        <v>31338</v>
      </c>
      <c r="JP47" s="252">
        <f t="shared" si="91"/>
        <v>889853</v>
      </c>
      <c r="JQ47" s="238">
        <f>+IFERROR(INDEX(CChC!$1:$1048576,MATCH(Chile!$B47,CChC!$A:$A,0),MATCH(TEXT(JQ$5,"yyyy-mm-dd"),CChC!$1:$1,0)),"")</f>
        <v>76107</v>
      </c>
      <c r="JR47" s="238">
        <f>+IFERROR(INDEX(CChC!$1:$1048576,MATCH(Chile!$B47,CChC!$A:$A,0),MATCH(TEXT(JR$5,"yyyy-mm-dd"),CChC!$1:$1,0)),"")</f>
        <v>35229</v>
      </c>
      <c r="JS47" s="238">
        <f>+IFERROR(INDEX(CChC!$1:$1048576,MATCH(Chile!$B47,CChC!$A:$A,0),MATCH(TEXT(JS$5,"yyyy-mm-dd"),CChC!$1:$1,0)),"")</f>
        <v>143246</v>
      </c>
      <c r="JT47" s="238">
        <f>+IFERROR(INDEX(CChC!$1:$1048576,MATCH(Chile!$B47,CChC!$A:$A,0),MATCH(TEXT(JT$5,"yyyy-mm-dd"),CChC!$1:$1,0)),"")</f>
        <v>68530</v>
      </c>
      <c r="JU47" s="238">
        <f>+IFERROR(INDEX(CChC!$1:$1048576,MATCH(Chile!$B47,CChC!$A:$A,0),MATCH(TEXT(JU$5,"yyyy-mm-dd"),CChC!$1:$1,0)),"")</f>
        <v>60836</v>
      </c>
      <c r="JV47" s="238">
        <f>+IFERROR(INDEX(CChC!$1:$1048576,MATCH(Chile!$B47,CChC!$A:$A,0),MATCH(TEXT(JV$5,"yyyy-mm-dd"),CChC!$1:$1,0)),"")</f>
        <v>61915</v>
      </c>
      <c r="JW47" s="238">
        <f>+IFERROR(INDEX(CChC!$1:$1048576,MATCH(Chile!$B47,CChC!$A:$A,0),MATCH(TEXT(JW$5,"yyyy-mm-dd"),CChC!$1:$1,0)),"")</f>
        <v>121814</v>
      </c>
      <c r="JX47" s="238">
        <f>+IFERROR(INDEX(CChC!$1:$1048576,MATCH(Chile!$B47,CChC!$A:$A,0),MATCH(TEXT(JX$5,"yyyy-mm-dd"),CChC!$1:$1,0)),"")</f>
        <v>103301</v>
      </c>
      <c r="JY47" s="238">
        <f>+IFERROR(INDEX(CChC!$1:$1048576,MATCH(Chile!$B47,CChC!$A:$A,0),MATCH(TEXT(JY$5,"yyyy-mm-dd"),CChC!$1:$1,0)),"")</f>
        <v>68520</v>
      </c>
      <c r="JZ47" s="238">
        <f>+IFERROR(INDEX(CChC!$1:$1048576,MATCH(Chile!$B47,CChC!$A:$A,0),MATCH(TEXT(JZ$5,"yyyy-mm-dd"),CChC!$1:$1,0)),"")</f>
        <v>51992</v>
      </c>
      <c r="KA47" s="238">
        <f>+IFERROR(INDEX(CChC!$1:$1048576,MATCH(Chile!$B47,CChC!$A:$A,0),MATCH(TEXT(KA$5,"yyyy-mm-dd"),CChC!$1:$1,0)),"")</f>
        <v>42337</v>
      </c>
      <c r="KB47" s="238">
        <f>+IFERROR(INDEX(CChC!$1:$1048576,MATCH(Chile!$B47,CChC!$A:$A,0),MATCH(TEXT(KB$5,"yyyy-mm-dd"),CChC!$1:$1,0)),"")</f>
        <v>34427</v>
      </c>
      <c r="KC47" s="252">
        <f t="shared" si="92"/>
        <v>868254</v>
      </c>
      <c r="KD47" s="238">
        <f>+IFERROR(INDEX(CChC!$1:$1048576,MATCH(Chile!$B47,CChC!$A:$A,0),MATCH(TEXT(KD$5,"yyyy-mm-dd"),CChC!$1:$1,0)),"")</f>
        <v>21061</v>
      </c>
      <c r="KE47" s="238">
        <f>+IFERROR(INDEX(CChC!$1:$1048576,MATCH(Chile!$B47,CChC!$A:$A,0),MATCH(TEXT(KE$5,"yyyy-mm-dd"),CChC!$1:$1,0)),"")</f>
        <v>37389</v>
      </c>
      <c r="KF47" s="238">
        <f>+IFERROR(INDEX(CChC!$1:$1048576,MATCH(Chile!$B47,CChC!$A:$A,0),MATCH(TEXT(KF$5,"yyyy-mm-dd"),CChC!$1:$1,0)),"")</f>
        <v>143878</v>
      </c>
      <c r="KG47" s="238">
        <f>+IFERROR(INDEX(CChC!$1:$1048576,MATCH(Chile!$B47,CChC!$A:$A,0),MATCH(TEXT(KG$5,"yyyy-mm-dd"),CChC!$1:$1,0)),"")</f>
        <v>245569</v>
      </c>
      <c r="KH47" s="238">
        <f>+IFERROR(INDEX(CChC!$1:$1048576,MATCH(Chile!$B47,CChC!$A:$A,0),MATCH(TEXT(KH$5,"yyyy-mm-dd"),CChC!$1:$1,0)),"")</f>
        <v>41041</v>
      </c>
      <c r="KI47" s="238">
        <f>+IFERROR(INDEX(CChC!$1:$1048576,MATCH(Chile!$B47,CChC!$A:$A,0),MATCH(TEXT(KI$5,"yyyy-mm-dd"),CChC!$1:$1,0)),"")</f>
        <v>15785</v>
      </c>
      <c r="KJ47" s="238">
        <f>+IFERROR(INDEX(CChC!$1:$1048576,MATCH(Chile!$B47,CChC!$A:$A,0),MATCH(TEXT(KJ$5,"yyyy-mm-dd"),CChC!$1:$1,0)),"")</f>
        <v>47941</v>
      </c>
      <c r="KK47" s="238">
        <f>+IFERROR(INDEX(CChC!$1:$1048576,MATCH(Chile!$B47,CChC!$A:$A,0),MATCH(TEXT(KK$5,"yyyy-mm-dd"),CChC!$1:$1,0)),"")</f>
        <v>52281</v>
      </c>
      <c r="KL47" s="238">
        <f>+IFERROR(INDEX(CChC!$1:$1048576,MATCH(Chile!$B47,CChC!$A:$A,0),MATCH(TEXT(KL$5,"yyyy-mm-dd"),CChC!$1:$1,0)),"")</f>
        <v>32288</v>
      </c>
      <c r="KM47" s="238">
        <f>+IFERROR(INDEX(CChC!$1:$1048576,MATCH(Chile!$B47,CChC!$A:$A,0),MATCH(TEXT(KM$5,"yyyy-mm-dd"),CChC!$1:$1,0)),"")</f>
        <v>47083</v>
      </c>
      <c r="KN47" s="238">
        <f>+IFERROR(INDEX(CChC!$1:$1048576,MATCH(Chile!$B47,CChC!$A:$A,0),MATCH(TEXT(KN$5,"yyyy-mm-dd"),CChC!$1:$1,0)),"")</f>
        <v>76422</v>
      </c>
      <c r="KO47" s="238">
        <f>+IFERROR(INDEX(CChC!$1:$1048576,MATCH(Chile!$B47,CChC!$A:$A,0),MATCH(TEXT(KO$5,"yyyy-mm-dd"),CChC!$1:$1,0)),"")</f>
        <v>86828</v>
      </c>
      <c r="KP47" s="252">
        <f t="shared" si="93"/>
        <v>847566</v>
      </c>
      <c r="KQ47" s="238">
        <f>+IFERROR(INDEX(CChC!$1:$1048576,MATCH(Chile!$B47,CChC!$A:$A,0),MATCH(TEXT(KQ$5,"yyyy-mm-dd"),CChC!$1:$1,0)),"")</f>
        <v>25550</v>
      </c>
      <c r="KR47" s="238">
        <f>+IFERROR(INDEX(CChC!$1:$1048576,MATCH(Chile!$B47,CChC!$A:$A,0),MATCH(TEXT(KR$5,"yyyy-mm-dd"),CChC!$1:$1,0)),"")</f>
        <v>13017</v>
      </c>
      <c r="KS47" s="238">
        <f>+IFERROR(INDEX(CChC!$1:$1048576,MATCH(Chile!$B47,CChC!$A:$A,0),MATCH(TEXT(KS$5,"yyyy-mm-dd"),CChC!$1:$1,0)),"")</f>
        <v>35196</v>
      </c>
      <c r="KT47" s="238">
        <f>+IFERROR(INDEX(CChC!$1:$1048576,MATCH(Chile!$B47,CChC!$A:$A,0),MATCH(TEXT(KT$5,"yyyy-mm-dd"),CChC!$1:$1,0)),"")</f>
        <v>26471</v>
      </c>
      <c r="KU47" s="238">
        <f>+IFERROR(INDEX(CChC!$1:$1048576,MATCH(Chile!$B47,CChC!$A:$A,0),MATCH(TEXT(KU$5,"yyyy-mm-dd"),CChC!$1:$1,0)),"")</f>
        <v>50095</v>
      </c>
      <c r="KV47" s="238">
        <f>+IFERROR(INDEX(CChC!$1:$1048576,MATCH(Chile!$B47,CChC!$A:$A,0),MATCH(TEXT(KV$5,"yyyy-mm-dd"),CChC!$1:$1,0)),"")</f>
        <v>30103</v>
      </c>
      <c r="KW47" s="238">
        <f>+IFERROR(INDEX(CChC!$1:$1048576,MATCH(Chile!$B47,CChC!$A:$A,0),MATCH(TEXT(KW$5,"yyyy-mm-dd"),CChC!$1:$1,0)),"")</f>
        <v>145425</v>
      </c>
      <c r="KX47" s="238">
        <f>+IFERROR(INDEX(CChC!$1:$1048576,MATCH(Chile!$B47,CChC!$A:$A,0),MATCH(TEXT(KX$5,"yyyy-mm-dd"),CChC!$1:$1,0)),"")</f>
        <v>96615</v>
      </c>
      <c r="KY47" s="238">
        <f>+IFERROR(INDEX(CChC!$1:$1048576,MATCH(Chile!$B47,CChC!$A:$A,0),MATCH(TEXT(KY$5,"yyyy-mm-dd"),CChC!$1:$1,0)),"")</f>
        <v>24501</v>
      </c>
      <c r="KZ47" s="238">
        <f>+IFERROR(INDEX(CChC!$1:$1048576,MATCH(Chile!$B47,CChC!$A:$A,0),MATCH(TEXT(KZ$5,"yyyy-mm-dd"),CChC!$1:$1,0)),"")</f>
        <v>21314</v>
      </c>
      <c r="LA47" s="238">
        <f>+IFERROR(INDEX(CChC!$1:$1048576,MATCH(Chile!$B47,CChC!$A:$A,0),MATCH(TEXT(LA$5,"yyyy-mm-dd"),CChC!$1:$1,0)),"")</f>
        <v>53822</v>
      </c>
      <c r="LB47" s="238">
        <f>+IFERROR(INDEX(CChC!$1:$1048576,MATCH(Chile!$B47,CChC!$A:$A,0),MATCH(TEXT(LB$5,"yyyy-mm-dd"),CChC!$1:$1,0)),"")</f>
        <v>31379</v>
      </c>
      <c r="LC47" s="252">
        <f t="shared" si="94"/>
        <v>553488</v>
      </c>
      <c r="LD47" s="238">
        <f>+IFERROR(INDEX(CChC!$1:$1048576,MATCH(Chile!$B47,CChC!$A:$A,0),MATCH(TEXT(LD$5,"yyyy-mm-dd"),CChC!$1:$1,0)),"")</f>
        <v>80697</v>
      </c>
      <c r="LE47" s="238">
        <f>+IFERROR(INDEX(CChC!$1:$1048576,MATCH(Chile!$B47,CChC!$A:$A,0),MATCH(TEXT(LE$5,"yyyy-mm-dd"),CChC!$1:$1,0)),"")</f>
        <v>44579</v>
      </c>
      <c r="LF47" s="238">
        <f>+IFERROR(INDEX(CChC!$1:$1048576,MATCH(Chile!$B47,CChC!$A:$A,0),MATCH(TEXT(LF$5,"yyyy-mm-dd"),CChC!$1:$1,0)),"")</f>
        <v>109192</v>
      </c>
      <c r="LG47" s="238">
        <f>+IFERROR(INDEX(CChC!$1:$1048576,MATCH(Chile!$B47,CChC!$A:$A,0),MATCH(TEXT(LG$5,"yyyy-mm-dd"),CChC!$1:$1,0)),"")</f>
        <v>43399</v>
      </c>
      <c r="LH47" s="238">
        <f>+IFERROR(INDEX(CChC!$1:$1048576,MATCH(Chile!$B47,CChC!$A:$A,0),MATCH(TEXT(LH$5,"yyyy-mm-dd"),CChC!$1:$1,0)),"")</f>
        <v>31920</v>
      </c>
      <c r="LI47" s="238">
        <f>+IFERROR(INDEX(CChC!$1:$1048576,MATCH(Chile!$B47,CChC!$A:$A,0),MATCH(TEXT(LI$5,"yyyy-mm-dd"),CChC!$1:$1,0)),"")</f>
        <v>245857</v>
      </c>
      <c r="LJ47" s="238">
        <f>+IFERROR(INDEX(CChC!$1:$1048576,MATCH(Chile!$B47,CChC!$A:$A,0),MATCH(TEXT(LJ$5,"yyyy-mm-dd"),CChC!$1:$1,0)),"")</f>
        <v>71053</v>
      </c>
      <c r="LK47" s="238">
        <f>+IFERROR(INDEX(CChC!$1:$1048576,MATCH(Chile!$B47,CChC!$A:$A,0),MATCH(TEXT(LK$5,"yyyy-mm-dd"),CChC!$1:$1,0)),"")</f>
        <v>23005</v>
      </c>
      <c r="LL47" s="238">
        <f>+IFERROR(INDEX(CChC!$1:$1048576,MATCH(Chile!$B47,CChC!$A:$A,0),MATCH(TEXT(LL$5,"yyyy-mm-dd"),CChC!$1:$1,0)),"")</f>
        <v>28863</v>
      </c>
      <c r="LM47" s="238">
        <f>+IFERROR(INDEX(CChC!$1:$1048576,MATCH(Chile!$B47,CChC!$A:$A,0),MATCH(TEXT(LM$5,"yyyy-mm-dd"),CChC!$1:$1,0)),"")</f>
        <v>74301</v>
      </c>
      <c r="LN47" s="238">
        <f>+IFERROR(INDEX(CChC!$1:$1048576,MATCH(Chile!$B47,CChC!$A:$A,0),MATCH(TEXT(LN$5,"yyyy-mm-dd"),CChC!$1:$1,0)),"")</f>
        <v>49342</v>
      </c>
      <c r="LO47" s="238">
        <f>+IFERROR(INDEX(CChC!$1:$1048576,MATCH(Chile!$B47,CChC!$A:$A,0),MATCH(TEXT(LO$5,"yyyy-mm-dd"),CChC!$1:$1,0)),"")</f>
        <v>38796</v>
      </c>
      <c r="LP47" s="252">
        <f t="shared" si="95"/>
        <v>841004</v>
      </c>
      <c r="LQ47" s="238">
        <f>+IFERROR(INDEX(CChC!$1:$1048576,MATCH(Chile!$B47,CChC!$A:$A,0),MATCH(TEXT(LQ$5,"yyyy-mm-dd"),CChC!$1:$1,0)),"")</f>
        <v>23934</v>
      </c>
      <c r="LR47" s="238">
        <f>+IFERROR(INDEX(CChC!$1:$1048576,MATCH(Chile!$B47,CChC!$A:$A,0),MATCH(TEXT(LR$5,"yyyy-mm-dd"),CChC!$1:$1,0)),"")</f>
        <v>23263</v>
      </c>
      <c r="LS47" s="238">
        <f>+IFERROR(INDEX(CChC!$1:$1048576,MATCH(Chile!$B47,CChC!$A:$A,0),MATCH(TEXT(LS$5,"yyyy-mm-dd"),CChC!$1:$1,0)),"")</f>
        <v>43129</v>
      </c>
      <c r="LT47" s="238">
        <f>+IFERROR(INDEX(CChC!$1:$1048576,MATCH(Chile!$B47,CChC!$A:$A,0),MATCH(TEXT(LT$5,"yyyy-mm-dd"),CChC!$1:$1,0)),"")</f>
        <v>31565</v>
      </c>
      <c r="LU47" s="238">
        <f>+IFERROR(INDEX(CChC!$1:$1048576,MATCH(Chile!$B47,CChC!$A:$A,0),MATCH(TEXT(LU$5,"yyyy-mm-dd"),CChC!$1:$1,0)),"")</f>
        <v>22184</v>
      </c>
      <c r="LV47" s="238">
        <f>+IFERROR(INDEX(CChC!$1:$1048576,MATCH(Chile!$B47,CChC!$A:$A,0),MATCH(TEXT(LV$5,"yyyy-mm-dd"),CChC!$1:$1,0)),"")</f>
        <v>34063</v>
      </c>
      <c r="LW47" s="238">
        <f>+IFERROR(INDEX(CChC!$1:$1048576,MATCH(Chile!$B47,CChC!$A:$A,0),MATCH(TEXT(LW$5,"yyyy-mm-dd"),CChC!$1:$1,0)),"")</f>
        <v>58954</v>
      </c>
      <c r="LX47" s="238">
        <f>+IFERROR(INDEX(CChC!$1:$1048576,MATCH(Chile!$B47,CChC!$A:$A,0),MATCH(TEXT(LX$5,"yyyy-mm-dd"),CChC!$1:$1,0)),"")</f>
        <v>21899</v>
      </c>
      <c r="LY47" s="238">
        <f>+IFERROR(INDEX(CChC!$1:$1048576,MATCH(Chile!$B47,CChC!$A:$A,0),MATCH(TEXT(LY$5,"yyyy-mm-dd"),CChC!$1:$1,0)),"")</f>
        <v>60896</v>
      </c>
      <c r="LZ47" s="238">
        <f>+IFERROR(INDEX(CChC!$1:$1048576,MATCH(Chile!$B47,CChC!$A:$A,0),MATCH(TEXT(LZ$5,"yyyy-mm-dd"),CChC!$1:$1,0)),"")</f>
        <v>27140</v>
      </c>
      <c r="MA47" s="238">
        <f>+IFERROR(INDEX(CChC!$1:$1048576,MATCH(Chile!$B47,CChC!$A:$A,0),MATCH(TEXT(MA$5,"yyyy-mm-dd"),CChC!$1:$1,0)),"")</f>
        <v>41959</v>
      </c>
      <c r="MB47" s="238">
        <f>+IFERROR(INDEX(CChC!$1:$1048576,MATCH(Chile!$B47,CChC!$A:$A,0),MATCH(TEXT(MB$5,"yyyy-mm-dd"),CChC!$1:$1,0)),"")</f>
        <v>78145</v>
      </c>
      <c r="MC47" s="252">
        <f t="shared" si="96"/>
        <v>467131</v>
      </c>
      <c r="MD47" s="238">
        <f>+IFERROR(INDEX(CChC!$1:$1048576,MATCH(Chile!$B47,CChC!$A:$A,0),MATCH(TEXT(MD$5,"yyyy-mm-dd"),CChC!$1:$1,0)),"")</f>
        <v>30753</v>
      </c>
      <c r="ME47" s="238">
        <f>+IFERROR(INDEX(CChC!$1:$1048576,MATCH(Chile!$B47,CChC!$A:$A,0),MATCH(TEXT(ME$5,"yyyy-mm-dd"),CChC!$1:$1,0)),"")</f>
        <v>21169</v>
      </c>
      <c r="MF47" s="238">
        <f>+IFERROR(INDEX(CChC!$1:$1048576,MATCH(Chile!$B47,CChC!$A:$A,0),MATCH(TEXT(MF$5,"yyyy-mm-dd"),CChC!$1:$1,0)),"")</f>
        <v>33678</v>
      </c>
      <c r="MG47" s="238" t="str">
        <f>+IFERROR(INDEX(CChC!$1:$1048576,MATCH(Chile!$B47,CChC!$A:$A,0),MATCH(TEXT(MG$5,"yyyy-mm-dd"),CChC!$1:$1,0)),"")</f>
        <v/>
      </c>
      <c r="MH47" s="238" t="str">
        <f>+IFERROR(INDEX(CChC!$1:$1048576,MATCH(Chile!$B47,CChC!$A:$A,0),MATCH(TEXT(MH$5,"yyyy-mm-dd"),CChC!$1:$1,0)),"")</f>
        <v/>
      </c>
      <c r="MI47" s="238" t="str">
        <f>+IFERROR(INDEX(CChC!$1:$1048576,MATCH(Chile!$B47,CChC!$A:$A,0),MATCH(TEXT(MI$5,"yyyy-mm-dd"),CChC!$1:$1,0)),"")</f>
        <v/>
      </c>
      <c r="MJ47" s="238" t="str">
        <f>+IFERROR(INDEX(CChC!$1:$1048576,MATCH(Chile!$B47,CChC!$A:$A,0),MATCH(TEXT(MJ$5,"yyyy-mm-dd"),CChC!$1:$1,0)),"")</f>
        <v/>
      </c>
      <c r="MK47" s="238" t="str">
        <f>+IFERROR(INDEX(CChC!$1:$1048576,MATCH(Chile!$B47,CChC!$A:$A,0),MATCH(TEXT(MK$5,"yyyy-mm-dd"),CChC!$1:$1,0)),"")</f>
        <v/>
      </c>
      <c r="ML47" s="238" t="str">
        <f>+IFERROR(INDEX(CChC!$1:$1048576,MATCH(Chile!$B47,CChC!$A:$A,0),MATCH(TEXT(ML$5,"yyyy-mm-dd"),CChC!$1:$1,0)),"")</f>
        <v/>
      </c>
      <c r="MM47" s="238" t="str">
        <f>+IFERROR(INDEX(CChC!$1:$1048576,MATCH(Chile!$B47,CChC!$A:$A,0),MATCH(TEXT(MM$5,"yyyy-mm-dd"),CChC!$1:$1,0)),"")</f>
        <v/>
      </c>
      <c r="MN47" s="238" t="str">
        <f>+IFERROR(INDEX(CChC!$1:$1048576,MATCH(Chile!$B47,CChC!$A:$A,0),MATCH(TEXT(MN$5,"yyyy-mm-dd"),CChC!$1:$1,0)),"")</f>
        <v/>
      </c>
      <c r="MO47" s="238" t="str">
        <f>+IFERROR(INDEX(CChC!$1:$1048576,MATCH(Chile!$B47,CChC!$A:$A,0),MATCH(TEXT(MO$5,"yyyy-mm-dd"),CChC!$1:$1,0)),"")</f>
        <v/>
      </c>
      <c r="MP47" s="252">
        <f t="shared" si="97"/>
        <v>85600</v>
      </c>
    </row>
    <row r="48" spans="1:354">
      <c r="C48" s="173"/>
      <c r="P48" s="246"/>
      <c r="AC48" s="246"/>
      <c r="AP48" s="246"/>
      <c r="BC48" s="246"/>
      <c r="BP48" s="246"/>
      <c r="CC48" s="246"/>
      <c r="CP48" s="246"/>
      <c r="DC48" s="246"/>
      <c r="DP48" s="246"/>
      <c r="EC48" s="246"/>
      <c r="EP48" s="246"/>
      <c r="FC48" s="246"/>
      <c r="FP48" s="246"/>
      <c r="GC48" s="246"/>
      <c r="GP48" s="246"/>
      <c r="HC48" s="246"/>
      <c r="HP48" s="246"/>
      <c r="IC48" s="246"/>
      <c r="IP48" s="246"/>
      <c r="JC48" s="246"/>
      <c r="JP48" s="246"/>
      <c r="KC48" s="246"/>
      <c r="KP48" s="246"/>
      <c r="LC48" s="246"/>
      <c r="LP48" s="246"/>
      <c r="MC48" s="246"/>
      <c r="MP48" s="246"/>
    </row>
    <row r="49" spans="2:354">
      <c r="P49" s="246"/>
      <c r="AC49" s="246"/>
      <c r="AP49" s="246"/>
      <c r="BC49" s="246"/>
      <c r="BP49" s="246"/>
      <c r="CC49" s="246"/>
      <c r="CP49" s="246"/>
      <c r="DC49" s="246"/>
      <c r="DP49" s="246"/>
      <c r="EC49" s="246"/>
      <c r="EP49" s="246"/>
      <c r="FC49" s="246"/>
      <c r="FP49" s="246"/>
      <c r="GC49" s="246"/>
      <c r="GP49" s="246"/>
      <c r="HC49" s="246"/>
      <c r="HP49" s="246"/>
      <c r="IC49" s="246"/>
      <c r="IP49" s="246"/>
      <c r="JC49" s="246"/>
      <c r="JP49" s="246"/>
      <c r="KC49" s="246"/>
      <c r="KP49" s="246"/>
      <c r="LC49" s="246"/>
      <c r="LP49" s="246"/>
      <c r="MC49" s="246"/>
      <c r="MP49" s="246"/>
    </row>
    <row r="50" spans="2:354">
      <c r="B50" s="120"/>
      <c r="C50" s="174" t="s">
        <v>499</v>
      </c>
      <c r="D50" s="247"/>
      <c r="E50" s="247"/>
      <c r="F50" s="247"/>
      <c r="G50" s="247"/>
      <c r="H50" s="247"/>
      <c r="I50" s="247"/>
      <c r="J50" s="247"/>
      <c r="K50" s="247"/>
      <c r="L50" s="247"/>
      <c r="M50" s="247"/>
      <c r="N50" s="247"/>
      <c r="O50" s="247"/>
      <c r="P50" s="248"/>
      <c r="Q50" s="247"/>
      <c r="R50" s="247"/>
      <c r="S50" s="247"/>
      <c r="T50" s="247"/>
      <c r="U50" s="247"/>
      <c r="V50" s="247"/>
      <c r="W50" s="247"/>
      <c r="X50" s="247"/>
      <c r="Y50" s="247"/>
      <c r="Z50" s="247"/>
      <c r="AA50" s="247"/>
      <c r="AB50" s="247"/>
      <c r="AC50" s="248"/>
      <c r="AD50" s="247"/>
      <c r="AE50" s="247"/>
      <c r="AF50" s="247"/>
      <c r="AG50" s="247"/>
      <c r="AH50" s="247"/>
      <c r="AI50" s="247"/>
      <c r="AJ50" s="247"/>
      <c r="AK50" s="247"/>
      <c r="AL50" s="247"/>
      <c r="AM50" s="247"/>
      <c r="AN50" s="247"/>
      <c r="AO50" s="247"/>
      <c r="AP50" s="248"/>
      <c r="AQ50" s="247"/>
      <c r="AR50" s="247"/>
      <c r="AS50" s="247"/>
      <c r="AT50" s="247"/>
      <c r="AU50" s="247"/>
      <c r="AV50" s="247"/>
      <c r="AW50" s="247"/>
      <c r="AX50" s="247"/>
      <c r="AY50" s="247"/>
      <c r="AZ50" s="247"/>
      <c r="BA50" s="247"/>
      <c r="BB50" s="247"/>
      <c r="BC50" s="248"/>
      <c r="BD50" s="247"/>
      <c r="BE50" s="247"/>
      <c r="BF50" s="247"/>
      <c r="BG50" s="247"/>
      <c r="BH50" s="247"/>
      <c r="BI50" s="247"/>
      <c r="BJ50" s="247"/>
      <c r="BK50" s="247"/>
      <c r="BL50" s="247"/>
      <c r="BM50" s="247"/>
      <c r="BN50" s="247"/>
      <c r="BO50" s="247"/>
      <c r="BP50" s="248"/>
      <c r="BQ50" s="247"/>
      <c r="BR50" s="247"/>
      <c r="BS50" s="247"/>
      <c r="BT50" s="247"/>
      <c r="BU50" s="247"/>
      <c r="BV50" s="247"/>
      <c r="BW50" s="247"/>
      <c r="BX50" s="247"/>
      <c r="BY50" s="247"/>
      <c r="BZ50" s="247"/>
      <c r="CA50" s="247"/>
      <c r="CB50" s="247"/>
      <c r="CC50" s="248"/>
      <c r="CD50" s="247"/>
      <c r="CE50" s="247"/>
      <c r="CF50" s="247"/>
      <c r="CG50" s="247"/>
      <c r="CH50" s="247"/>
      <c r="CI50" s="247"/>
      <c r="CJ50" s="247"/>
      <c r="CK50" s="247"/>
      <c r="CL50" s="247"/>
      <c r="CM50" s="247"/>
      <c r="CN50" s="247"/>
      <c r="CO50" s="247"/>
      <c r="CP50" s="248"/>
      <c r="CQ50" s="247"/>
      <c r="CR50" s="247"/>
      <c r="CS50" s="247"/>
      <c r="CT50" s="247"/>
      <c r="CU50" s="247"/>
      <c r="CV50" s="247"/>
      <c r="CW50" s="247"/>
      <c r="CX50" s="247"/>
      <c r="CY50" s="247"/>
      <c r="CZ50" s="247"/>
      <c r="DA50" s="247"/>
      <c r="DB50" s="247"/>
      <c r="DC50" s="248"/>
      <c r="DD50" s="247"/>
      <c r="DE50" s="247"/>
      <c r="DF50" s="247"/>
      <c r="DG50" s="247"/>
      <c r="DH50" s="247"/>
      <c r="DI50" s="247"/>
      <c r="DJ50" s="247"/>
      <c r="DK50" s="247"/>
      <c r="DL50" s="247"/>
      <c r="DM50" s="247"/>
      <c r="DN50" s="247"/>
      <c r="DO50" s="247"/>
      <c r="DP50" s="248"/>
      <c r="DQ50" s="247"/>
      <c r="DR50" s="247"/>
      <c r="DS50" s="247"/>
      <c r="DT50" s="247"/>
      <c r="DU50" s="247"/>
      <c r="DV50" s="247"/>
      <c r="DW50" s="247"/>
      <c r="DX50" s="247"/>
      <c r="DY50" s="247"/>
      <c r="DZ50" s="247"/>
      <c r="EA50" s="247"/>
      <c r="EB50" s="247"/>
      <c r="EC50" s="248"/>
      <c r="ED50" s="247"/>
      <c r="EE50" s="247"/>
      <c r="EF50" s="247"/>
      <c r="EG50" s="247"/>
      <c r="EH50" s="247"/>
      <c r="EI50" s="247"/>
      <c r="EJ50" s="247"/>
      <c r="EK50" s="247"/>
      <c r="EL50" s="247"/>
      <c r="EM50" s="247"/>
      <c r="EN50" s="247"/>
      <c r="EO50" s="247"/>
      <c r="EP50" s="248"/>
      <c r="EQ50" s="247"/>
      <c r="ER50" s="247"/>
      <c r="ES50" s="247"/>
      <c r="ET50" s="247"/>
      <c r="EU50" s="247"/>
      <c r="EV50" s="247"/>
      <c r="EW50" s="247"/>
      <c r="EX50" s="247"/>
      <c r="EY50" s="247"/>
      <c r="EZ50" s="247"/>
      <c r="FA50" s="247"/>
      <c r="FB50" s="247"/>
      <c r="FC50" s="248"/>
      <c r="FD50" s="247"/>
      <c r="FE50" s="247"/>
      <c r="FF50" s="247"/>
      <c r="FG50" s="247"/>
      <c r="FH50" s="247"/>
      <c r="FI50" s="247"/>
      <c r="FJ50" s="247"/>
      <c r="FK50" s="247"/>
      <c r="FL50" s="247"/>
      <c r="FM50" s="247"/>
      <c r="FN50" s="247"/>
      <c r="FO50" s="247"/>
      <c r="FP50" s="248"/>
      <c r="FQ50" s="247"/>
      <c r="FR50" s="247"/>
      <c r="FS50" s="247"/>
      <c r="FT50" s="247"/>
      <c r="FU50" s="247"/>
      <c r="FV50" s="247"/>
      <c r="FW50" s="247"/>
      <c r="FX50" s="247"/>
      <c r="FY50" s="247"/>
      <c r="FZ50" s="247"/>
      <c r="GA50" s="247"/>
      <c r="GB50" s="247"/>
      <c r="GC50" s="248"/>
      <c r="GD50" s="247"/>
      <c r="GE50" s="247"/>
      <c r="GF50" s="247"/>
      <c r="GG50" s="247"/>
      <c r="GH50" s="247"/>
      <c r="GI50" s="247"/>
      <c r="GJ50" s="247"/>
      <c r="GK50" s="247"/>
      <c r="GL50" s="247"/>
      <c r="GM50" s="247"/>
      <c r="GN50" s="247"/>
      <c r="GO50" s="247"/>
      <c r="GP50" s="248"/>
      <c r="GQ50" s="247"/>
      <c r="GR50" s="247"/>
      <c r="GS50" s="247"/>
      <c r="GT50" s="247"/>
      <c r="GU50" s="247"/>
      <c r="GV50" s="247"/>
      <c r="GW50" s="247"/>
      <c r="GX50" s="247"/>
      <c r="GY50" s="247"/>
      <c r="GZ50" s="247"/>
      <c r="HA50" s="247"/>
      <c r="HB50" s="247"/>
      <c r="HC50" s="248"/>
      <c r="HD50" s="247"/>
      <c r="HE50" s="247"/>
      <c r="HF50" s="247"/>
      <c r="HG50" s="247"/>
      <c r="HH50" s="247"/>
      <c r="HI50" s="247"/>
      <c r="HJ50" s="247"/>
      <c r="HK50" s="247"/>
      <c r="HL50" s="247"/>
      <c r="HM50" s="247"/>
      <c r="HN50" s="247"/>
      <c r="HO50" s="247"/>
      <c r="HP50" s="248"/>
      <c r="HQ50" s="247"/>
      <c r="HR50" s="247"/>
      <c r="HS50" s="247"/>
      <c r="HT50" s="247"/>
      <c r="HU50" s="247"/>
      <c r="HV50" s="247"/>
      <c r="HW50" s="247"/>
      <c r="HX50" s="247"/>
      <c r="HY50" s="247"/>
      <c r="HZ50" s="247"/>
      <c r="IA50" s="247"/>
      <c r="IB50" s="247"/>
      <c r="IC50" s="248"/>
      <c r="ID50" s="247"/>
      <c r="IE50" s="247"/>
      <c r="IF50" s="247"/>
      <c r="IG50" s="247"/>
      <c r="IH50" s="247"/>
      <c r="II50" s="247"/>
      <c r="IJ50" s="247"/>
      <c r="IK50" s="247"/>
      <c r="IL50" s="247"/>
      <c r="IM50" s="247"/>
      <c r="IN50" s="247"/>
      <c r="IO50" s="247"/>
      <c r="IP50" s="248"/>
      <c r="IQ50" s="247"/>
      <c r="IR50" s="247"/>
      <c r="IS50" s="247"/>
      <c r="IT50" s="247"/>
      <c r="IU50" s="247"/>
      <c r="IV50" s="247"/>
      <c r="IW50" s="247"/>
      <c r="IX50" s="247"/>
      <c r="IY50" s="247"/>
      <c r="IZ50" s="247"/>
      <c r="JA50" s="247"/>
      <c r="JB50" s="247"/>
      <c r="JC50" s="248"/>
      <c r="JD50" s="247"/>
      <c r="JE50" s="247"/>
      <c r="JF50" s="247"/>
      <c r="JG50" s="247"/>
      <c r="JH50" s="247"/>
      <c r="JI50" s="247"/>
      <c r="JJ50" s="247"/>
      <c r="JK50" s="247"/>
      <c r="JL50" s="247"/>
      <c r="JM50" s="247"/>
      <c r="JN50" s="247"/>
      <c r="JO50" s="247"/>
      <c r="JP50" s="248"/>
      <c r="JQ50" s="247"/>
      <c r="JR50" s="247"/>
      <c r="JS50" s="247"/>
      <c r="JT50" s="247"/>
      <c r="JU50" s="247"/>
      <c r="JV50" s="247"/>
      <c r="JW50" s="247"/>
      <c r="JX50" s="247"/>
      <c r="JY50" s="247"/>
      <c r="JZ50" s="247"/>
      <c r="KA50" s="247"/>
      <c r="KB50" s="247"/>
      <c r="KC50" s="248"/>
      <c r="KD50" s="247"/>
      <c r="KE50" s="247"/>
      <c r="KF50" s="247"/>
      <c r="KG50" s="247"/>
      <c r="KH50" s="247"/>
      <c r="KI50" s="247"/>
      <c r="KJ50" s="247"/>
      <c r="KK50" s="247"/>
      <c r="KL50" s="247"/>
      <c r="KM50" s="247"/>
      <c r="KN50" s="247"/>
      <c r="KO50" s="247"/>
      <c r="KP50" s="248"/>
      <c r="KQ50" s="247"/>
      <c r="KR50" s="247"/>
      <c r="KS50" s="247"/>
      <c r="KT50" s="247"/>
      <c r="KU50" s="247"/>
      <c r="KV50" s="247"/>
      <c r="KW50" s="247"/>
      <c r="KX50" s="247"/>
      <c r="KY50" s="247"/>
      <c r="KZ50" s="247"/>
      <c r="LA50" s="247"/>
      <c r="LB50" s="247"/>
      <c r="LC50" s="248"/>
      <c r="LD50" s="247"/>
      <c r="LE50" s="247"/>
      <c r="LF50" s="247"/>
      <c r="LG50" s="247"/>
      <c r="LH50" s="247"/>
      <c r="LI50" s="247"/>
      <c r="LJ50" s="247"/>
      <c r="LK50" s="247"/>
      <c r="LL50" s="247"/>
      <c r="LM50" s="247"/>
      <c r="LN50" s="247"/>
      <c r="LO50" s="247"/>
      <c r="LP50" s="248"/>
      <c r="LQ50" s="247"/>
      <c r="LR50" s="247"/>
      <c r="LS50" s="247"/>
      <c r="LT50" s="247"/>
      <c r="LU50" s="247"/>
      <c r="LV50" s="247"/>
      <c r="LW50" s="247"/>
      <c r="LX50" s="247"/>
      <c r="LY50" s="247"/>
      <c r="LZ50" s="247"/>
      <c r="MA50" s="247"/>
      <c r="MB50" s="247"/>
      <c r="MC50" s="248"/>
      <c r="MD50" s="247"/>
      <c r="ME50" s="247"/>
      <c r="MF50" s="247"/>
      <c r="MG50" s="247"/>
      <c r="MH50" s="247"/>
      <c r="MI50" s="247"/>
      <c r="MJ50" s="247"/>
      <c r="MK50" s="247"/>
      <c r="ML50" s="247"/>
      <c r="MM50" s="247"/>
      <c r="MN50" s="247"/>
      <c r="MO50" s="247"/>
      <c r="MP50" s="248"/>
    </row>
    <row r="51" spans="2:354" outlineLevel="1">
      <c r="B51" s="9" t="s">
        <v>888</v>
      </c>
      <c r="C51" s="399" t="s">
        <v>500</v>
      </c>
      <c r="D51" s="237"/>
      <c r="E51" s="237"/>
      <c r="F51" s="237"/>
      <c r="G51" s="237"/>
      <c r="H51" s="237"/>
      <c r="I51" s="237"/>
      <c r="J51" s="237"/>
      <c r="K51" s="237"/>
      <c r="L51" s="237"/>
      <c r="M51" s="237"/>
      <c r="N51" s="237"/>
      <c r="O51" s="237"/>
      <c r="P51" s="251">
        <f>+O51</f>
        <v>0</v>
      </c>
      <c r="Q51" s="237"/>
      <c r="R51" s="237"/>
      <c r="S51" s="237"/>
      <c r="T51" s="237"/>
      <c r="U51" s="237"/>
      <c r="V51" s="237"/>
      <c r="W51" s="237"/>
      <c r="X51" s="237"/>
      <c r="Y51" s="237"/>
      <c r="Z51" s="237"/>
      <c r="AA51" s="237"/>
      <c r="AB51" s="237"/>
      <c r="AC51" s="251">
        <f>+AB51</f>
        <v>0</v>
      </c>
      <c r="AD51" s="237"/>
      <c r="AE51" s="237"/>
      <c r="AF51" s="237"/>
      <c r="AG51" s="237"/>
      <c r="AH51" s="237"/>
      <c r="AI51" s="237"/>
      <c r="AJ51" s="237"/>
      <c r="AK51" s="237"/>
      <c r="AL51" s="237"/>
      <c r="AM51" s="237"/>
      <c r="AN51" s="237"/>
      <c r="AO51" s="237"/>
      <c r="AP51" s="251">
        <f>+AO51</f>
        <v>0</v>
      </c>
      <c r="AQ51" s="237"/>
      <c r="AR51" s="237"/>
      <c r="AS51" s="237"/>
      <c r="AT51" s="237"/>
      <c r="AU51" s="237"/>
      <c r="AV51" s="237"/>
      <c r="AW51" s="237"/>
      <c r="AX51" s="237"/>
      <c r="AY51" s="237"/>
      <c r="AZ51" s="237"/>
      <c r="BA51" s="237"/>
      <c r="BB51" s="237"/>
      <c r="BC51" s="251">
        <f>+BB51</f>
        <v>0</v>
      </c>
      <c r="BD51" s="237"/>
      <c r="BE51" s="237"/>
      <c r="BF51" s="237"/>
      <c r="BG51" s="237"/>
      <c r="BH51" s="237"/>
      <c r="BI51" s="237"/>
      <c r="BJ51" s="237"/>
      <c r="BK51" s="237"/>
      <c r="BL51" s="237"/>
      <c r="BM51" s="237"/>
      <c r="BN51" s="237"/>
      <c r="BO51" s="237"/>
      <c r="BP51" s="251">
        <f>+BO51</f>
        <v>0</v>
      </c>
      <c r="BQ51" s="237"/>
      <c r="BR51" s="237"/>
      <c r="BS51" s="237"/>
      <c r="BT51" s="237"/>
      <c r="BU51" s="237"/>
      <c r="BV51" s="237"/>
      <c r="BW51" s="237"/>
      <c r="BX51" s="237"/>
      <c r="BY51" s="237"/>
      <c r="BZ51" s="237"/>
      <c r="CA51" s="237"/>
      <c r="CB51" s="237"/>
      <c r="CC51" s="251">
        <f>+CB51</f>
        <v>0</v>
      </c>
      <c r="CD51" s="237"/>
      <c r="CE51" s="237"/>
      <c r="CF51" s="237"/>
      <c r="CG51" s="237"/>
      <c r="CH51" s="237"/>
      <c r="CI51" s="237"/>
      <c r="CJ51" s="237"/>
      <c r="CK51" s="237"/>
      <c r="CL51" s="237"/>
      <c r="CM51" s="237"/>
      <c r="CN51" s="237"/>
      <c r="CO51" s="237"/>
      <c r="CP51" s="251">
        <f>+CO51</f>
        <v>0</v>
      </c>
      <c r="CQ51" s="237"/>
      <c r="CR51" s="237"/>
      <c r="CS51" s="237"/>
      <c r="CT51" s="237"/>
      <c r="CU51" s="237"/>
      <c r="CV51" s="237"/>
      <c r="CW51" s="237"/>
      <c r="CX51" s="237"/>
      <c r="CY51" s="237"/>
      <c r="CZ51" s="237"/>
      <c r="DA51" s="237"/>
      <c r="DB51" s="237"/>
      <c r="DC51" s="251">
        <f>+DB51</f>
        <v>0</v>
      </c>
      <c r="DD51" s="237"/>
      <c r="DE51" s="237"/>
      <c r="DF51" s="237"/>
      <c r="DG51" s="237"/>
      <c r="DH51" s="237"/>
      <c r="DI51" s="237"/>
      <c r="DJ51" s="237"/>
      <c r="DK51" s="237"/>
      <c r="DL51" s="237"/>
      <c r="DM51" s="237"/>
      <c r="DN51" s="237"/>
      <c r="DO51" s="237"/>
      <c r="DP51" s="251">
        <f>+DO51</f>
        <v>0</v>
      </c>
      <c r="DQ51" s="237"/>
      <c r="DR51" s="237"/>
      <c r="DS51" s="237"/>
      <c r="DT51" s="237"/>
      <c r="DU51" s="237"/>
      <c r="DV51" s="237"/>
      <c r="DW51" s="237"/>
      <c r="DX51" s="237"/>
      <c r="DY51" s="237"/>
      <c r="DZ51" s="237"/>
      <c r="EA51" s="237"/>
      <c r="EB51" s="237"/>
      <c r="EC51" s="251">
        <f>+EB51</f>
        <v>0</v>
      </c>
      <c r="ED51" s="237"/>
      <c r="EE51" s="237"/>
      <c r="EF51" s="237"/>
      <c r="EG51" s="237"/>
      <c r="EH51" s="237"/>
      <c r="EI51" s="237"/>
      <c r="EJ51" s="237"/>
      <c r="EK51" s="237"/>
      <c r="EL51" s="237"/>
      <c r="EM51" s="237"/>
      <c r="EN51" s="237"/>
      <c r="EO51" s="237"/>
      <c r="EP51" s="251">
        <f>+EO51</f>
        <v>0</v>
      </c>
      <c r="EQ51" s="237"/>
      <c r="ER51" s="237"/>
      <c r="ES51" s="237"/>
      <c r="ET51" s="237"/>
      <c r="EU51" s="237"/>
      <c r="EV51" s="237"/>
      <c r="EW51" s="237"/>
      <c r="EX51" s="237"/>
      <c r="EY51" s="237"/>
      <c r="EZ51" s="237"/>
      <c r="FA51" s="237"/>
      <c r="FB51" s="237"/>
      <c r="FC51" s="251">
        <f>+FB51</f>
        <v>0</v>
      </c>
      <c r="FD51" s="237"/>
      <c r="FE51" s="237"/>
      <c r="FF51" s="237"/>
      <c r="FG51" s="237"/>
      <c r="FH51" s="237"/>
      <c r="FI51" s="237"/>
      <c r="FJ51" s="237"/>
      <c r="FK51" s="237"/>
      <c r="FL51" s="237"/>
      <c r="FM51" s="237"/>
      <c r="FN51" s="237"/>
      <c r="FO51" s="237"/>
      <c r="FP51" s="251">
        <f>+FO51</f>
        <v>0</v>
      </c>
      <c r="FQ51" s="237"/>
      <c r="FR51" s="237"/>
      <c r="FS51" s="237">
        <v>682423.1084501408</v>
      </c>
      <c r="FT51" s="237">
        <v>714330.14278204029</v>
      </c>
      <c r="FU51" s="237">
        <v>703343.89594587008</v>
      </c>
      <c r="FV51" s="237">
        <v>698814.20130120427</v>
      </c>
      <c r="FW51" s="237">
        <v>685679.33062415582</v>
      </c>
      <c r="FX51" s="237">
        <v>691034.83183310344</v>
      </c>
      <c r="FY51" s="237">
        <v>680073.33703823865</v>
      </c>
      <c r="FZ51" s="237">
        <v>673738.07527756284</v>
      </c>
      <c r="GA51" s="237">
        <v>682130.12128112139</v>
      </c>
      <c r="GB51" s="237">
        <v>695756.93276233412</v>
      </c>
      <c r="GC51" s="251">
        <f>+GB51</f>
        <v>695756.93276233412</v>
      </c>
      <c r="GD51" s="237">
        <v>700258.22993840789</v>
      </c>
      <c r="GE51" s="237">
        <v>689648.15415601968</v>
      </c>
      <c r="GF51" s="237">
        <v>678415.03801988682</v>
      </c>
      <c r="GG51" s="237">
        <v>677624.43399007618</v>
      </c>
      <c r="GH51" s="237">
        <v>685929.21039369318</v>
      </c>
      <c r="GI51" s="237">
        <v>688280.56792491348</v>
      </c>
      <c r="GJ51" s="237">
        <v>683104.04142668878</v>
      </c>
      <c r="GK51" s="237">
        <v>678666.3080553629</v>
      </c>
      <c r="GL51" s="237">
        <v>674072.59291443857</v>
      </c>
      <c r="GM51" s="237">
        <v>680210.71219563158</v>
      </c>
      <c r="GN51" s="237">
        <v>688528.88018095412</v>
      </c>
      <c r="GO51" s="237">
        <v>683433.69349617849</v>
      </c>
      <c r="GP51" s="251">
        <f>+GO51</f>
        <v>683433.69349617849</v>
      </c>
      <c r="GQ51" s="237">
        <v>667150.21423937939</v>
      </c>
      <c r="GR51" s="237">
        <v>658679.08404046157</v>
      </c>
      <c r="GS51" s="237">
        <v>679383.83334298828</v>
      </c>
      <c r="GT51" s="237">
        <v>700716.89228857995</v>
      </c>
      <c r="GU51" s="237">
        <v>717385.71314843069</v>
      </c>
      <c r="GV51" s="237">
        <v>724715.26165646873</v>
      </c>
      <c r="GW51" s="237">
        <v>722295.15409897268</v>
      </c>
      <c r="GX51" s="237">
        <v>718967.49383358995</v>
      </c>
      <c r="GY51" s="237">
        <v>731732.77522661386</v>
      </c>
      <c r="GZ51" s="237">
        <v>743261.91253160639</v>
      </c>
      <c r="HA51" s="237">
        <v>754631.49675789254</v>
      </c>
      <c r="HB51" s="237">
        <v>757381.72868145513</v>
      </c>
      <c r="HC51" s="251">
        <f>+HB51</f>
        <v>757381.72868145513</v>
      </c>
      <c r="HD51" s="237">
        <v>756263.93383170466</v>
      </c>
      <c r="HE51" s="237">
        <v>759210.29579606175</v>
      </c>
      <c r="HF51" s="237">
        <v>738044.42125499959</v>
      </c>
      <c r="HG51" s="237">
        <v>760700.55182431266</v>
      </c>
      <c r="HH51" s="237">
        <v>753604.89162224228</v>
      </c>
      <c r="HI51" s="237">
        <v>752282.49738364643</v>
      </c>
      <c r="HJ51" s="237">
        <v>741744.8841400044</v>
      </c>
      <c r="HK51" s="237">
        <v>753138.95414307492</v>
      </c>
      <c r="HL51" s="237">
        <v>750005.69859568507</v>
      </c>
      <c r="HM51" s="237">
        <v>735847.46773975936</v>
      </c>
      <c r="HN51" s="237">
        <v>704743.38504195237</v>
      </c>
      <c r="HO51" s="237">
        <v>713690.58754754718</v>
      </c>
      <c r="HP51" s="251">
        <f>+HO51</f>
        <v>713690.58754754718</v>
      </c>
      <c r="HQ51" s="237">
        <v>730003.28348573309</v>
      </c>
      <c r="HR51" s="237">
        <v>736823.51428935048</v>
      </c>
      <c r="HS51" s="237">
        <v>750698.45548109442</v>
      </c>
      <c r="HT51" s="237">
        <v>744699.39538188989</v>
      </c>
      <c r="HU51" s="237">
        <v>735119.0477238053</v>
      </c>
      <c r="HV51" s="237">
        <v>722305.93923885678</v>
      </c>
      <c r="HW51" s="237">
        <v>715961.95216819644</v>
      </c>
      <c r="HX51" s="237">
        <v>709602.98368280358</v>
      </c>
      <c r="HY51" s="237">
        <v>705412.39701360732</v>
      </c>
      <c r="HZ51" s="237">
        <v>701593.42857736303</v>
      </c>
      <c r="IA51" s="237">
        <v>714101.6733657564</v>
      </c>
      <c r="IB51" s="237">
        <v>711035.83385828219</v>
      </c>
      <c r="IC51" s="251">
        <f>+IB51</f>
        <v>711035.83385828219</v>
      </c>
      <c r="ID51" s="237">
        <f>+IFERROR(INDEX(CChC!$1:$1048576,MATCH(Chile!$B51,CChC!$A:$A,0),MATCH(TEXT(ID$5,"yyyy-mm-dd"),CChC!$1:$1,0)),"")</f>
        <v>726262.67814794939</v>
      </c>
      <c r="IE51" s="237">
        <f>+IFERROR(INDEX(CChC!$1:$1048576,MATCH(Chile!$B51,CChC!$A:$A,0),MATCH(TEXT(IE$5,"yyyy-mm-dd"),CChC!$1:$1,0)),"")</f>
        <v>727274.90735643834</v>
      </c>
      <c r="IF51" s="237">
        <f>+IFERROR(INDEX(CChC!$1:$1048576,MATCH(Chile!$B51,CChC!$A:$A,0),MATCH(TEXT(IF$5,"yyyy-mm-dd"),CChC!$1:$1,0)),"")</f>
        <v>731325.23372314125</v>
      </c>
      <c r="IG51" s="237">
        <f>+IFERROR(INDEX(CChC!$1:$1048576,MATCH(Chile!$B51,CChC!$A:$A,0),MATCH(TEXT(IG$5,"yyyy-mm-dd"),CChC!$1:$1,0)),"")</f>
        <v>718620.27008163265</v>
      </c>
      <c r="IH51" s="237">
        <f>+IFERROR(INDEX(CChC!$1:$1048576,MATCH(Chile!$B51,CChC!$A:$A,0),MATCH(TEXT(IH$5,"yyyy-mm-dd"),CChC!$1:$1,0)),"")</f>
        <v>726067.674680111</v>
      </c>
      <c r="II51" s="237">
        <f>+IFERROR(INDEX(CChC!$1:$1048576,MATCH(Chile!$B51,CChC!$A:$A,0),MATCH(TEXT(II$5,"yyyy-mm-dd"),CChC!$1:$1,0)),"")</f>
        <v>736853.7424317128</v>
      </c>
      <c r="IJ51" s="237">
        <f>+IFERROR(INDEX(CChC!$1:$1048576,MATCH(Chile!$B51,CChC!$A:$A,0),MATCH(TEXT(IJ$5,"yyyy-mm-dd"),CChC!$1:$1,0)),"")</f>
        <v>750460.33496685373</v>
      </c>
      <c r="IK51" s="237">
        <f>+IFERROR(INDEX(CChC!$1:$1048576,MATCH(Chile!$B51,CChC!$A:$A,0),MATCH(TEXT(IK$5,"yyyy-mm-dd"),CChC!$1:$1,0)),"")</f>
        <v>742884.09595532494</v>
      </c>
      <c r="IL51" s="237">
        <f>+IFERROR(INDEX(CChC!$1:$1048576,MATCH(Chile!$B51,CChC!$A:$A,0),MATCH(TEXT(IL$5,"yyyy-mm-dd"),CChC!$1:$1,0)),"")</f>
        <v>742466.39208554896</v>
      </c>
      <c r="IM51" s="237">
        <f>+IFERROR(INDEX(CChC!$1:$1048576,MATCH(Chile!$B51,CChC!$A:$A,0),MATCH(TEXT(IM$5,"yyyy-mm-dd"),CChC!$1:$1,0)),"")</f>
        <v>746324.93672597094</v>
      </c>
      <c r="IN51" s="237">
        <f>+IFERROR(INDEX(CChC!$1:$1048576,MATCH(Chile!$B51,CChC!$A:$A,0),MATCH(TEXT(IN$5,"yyyy-mm-dd"),CChC!$1:$1,0)),"")</f>
        <v>759613.93628946086</v>
      </c>
      <c r="IO51" s="237">
        <f>+IFERROR(INDEX(CChC!$1:$1048576,MATCH(Chile!$B51,CChC!$A:$A,0),MATCH(TEXT(IO$5,"yyyy-mm-dd"),CChC!$1:$1,0)),"")</f>
        <v>769465.2124026058</v>
      </c>
      <c r="IP51" s="251">
        <f t="shared" ref="IP51" si="98">+IFERROR(SUM(ID51:IO51),"")</f>
        <v>8877619.41484675</v>
      </c>
      <c r="IQ51" s="237">
        <f>+IFERROR(INDEX(CChC!$1:$1048576,MATCH(Chile!$B51,CChC!$A:$A,0),MATCH(TEXT(IQ$5,"yyyy-mm-dd"),CChC!$1:$1,0)),"")</f>
        <v>743712.15052681265</v>
      </c>
      <c r="IR51" s="237">
        <f>+IFERROR(INDEX(CChC!$1:$1048576,MATCH(Chile!$B51,CChC!$A:$A,0),MATCH(TEXT(IR$5,"yyyy-mm-dd"),CChC!$1:$1,0)),"")</f>
        <v>758106.13409698603</v>
      </c>
      <c r="IS51" s="237">
        <f>+IFERROR(INDEX(CChC!$1:$1048576,MATCH(Chile!$B51,CChC!$A:$A,0),MATCH(TEXT(IS$5,"yyyy-mm-dd"),CChC!$1:$1,0)),"")</f>
        <v>752305.09640375257</v>
      </c>
      <c r="IT51" s="237">
        <f>+IFERROR(INDEX(CChC!$1:$1048576,MATCH(Chile!$B51,CChC!$A:$A,0),MATCH(TEXT(IT$5,"yyyy-mm-dd"),CChC!$1:$1,0)),"")</f>
        <v>760344.01489872474</v>
      </c>
      <c r="IU51" s="237">
        <f>+IFERROR(INDEX(CChC!$1:$1048576,MATCH(Chile!$B51,CChC!$A:$A,0),MATCH(TEXT(IU$5,"yyyy-mm-dd"),CChC!$1:$1,0)),"")</f>
        <v>761555.9572659944</v>
      </c>
      <c r="IV51" s="237">
        <f>+IFERROR(INDEX(CChC!$1:$1048576,MATCH(Chile!$B51,CChC!$A:$A,0),MATCH(TEXT(IV$5,"yyyy-mm-dd"),CChC!$1:$1,0)),"")</f>
        <v>758876.14041550376</v>
      </c>
      <c r="IW51" s="237">
        <f>+IFERROR(INDEX(CChC!$1:$1048576,MATCH(Chile!$B51,CChC!$A:$A,0),MATCH(TEXT(IW$5,"yyyy-mm-dd"),CChC!$1:$1,0)),"")</f>
        <v>766060.37619251094</v>
      </c>
      <c r="IX51" s="237">
        <f>+IFERROR(INDEX(CChC!$1:$1048576,MATCH(Chile!$B51,CChC!$A:$A,0),MATCH(TEXT(IX$5,"yyyy-mm-dd"),CChC!$1:$1,0)),"")</f>
        <v>759290.82266878267</v>
      </c>
      <c r="IY51" s="237">
        <f>+IFERROR(INDEX(CChC!$1:$1048576,MATCH(Chile!$B51,CChC!$A:$A,0),MATCH(TEXT(IY$5,"yyyy-mm-dd"),CChC!$1:$1,0)),"")</f>
        <v>787463.32820065552</v>
      </c>
      <c r="IZ51" s="237">
        <f>+IFERROR(INDEX(CChC!$1:$1048576,MATCH(Chile!$B51,CChC!$A:$A,0),MATCH(TEXT(IZ$5,"yyyy-mm-dd"),CChC!$1:$1,0)),"")</f>
        <v>795807.65028812888</v>
      </c>
      <c r="JA51" s="237">
        <f>+IFERROR(INDEX(CChC!$1:$1048576,MATCH(Chile!$B51,CChC!$A:$A,0),MATCH(TEXT(JA$5,"yyyy-mm-dd"),CChC!$1:$1,0)),"")</f>
        <v>803900.35474318988</v>
      </c>
      <c r="JB51" s="237">
        <f>+IFERROR(INDEX(CChC!$1:$1048576,MATCH(Chile!$B51,CChC!$A:$A,0),MATCH(TEXT(JB$5,"yyyy-mm-dd"),CChC!$1:$1,0)),"")</f>
        <v>787595.88841604709</v>
      </c>
      <c r="JC51" s="251">
        <f t="shared" ref="JC51" si="99">+IFERROR(SUM(IQ51:JB51),"")</f>
        <v>9235017.9141170885</v>
      </c>
      <c r="JD51" s="237">
        <f>+IFERROR(INDEX(CChC!$1:$1048576,MATCH(Chile!$B51,CChC!$A:$A,0),MATCH(TEXT(JD$5,"yyyy-mm-dd"),CChC!$1:$1,0)),"")</f>
        <v>774972.8143244558</v>
      </c>
      <c r="JE51" s="237">
        <f>+IFERROR(INDEX(CChC!$1:$1048576,MATCH(Chile!$B51,CChC!$A:$A,0),MATCH(TEXT(JE$5,"yyyy-mm-dd"),CChC!$1:$1,0)),"")</f>
        <v>772708.42165899312</v>
      </c>
      <c r="JF51" s="237">
        <f>+IFERROR(INDEX(CChC!$1:$1048576,MATCH(Chile!$B51,CChC!$A:$A,0),MATCH(TEXT(JF$5,"yyyy-mm-dd"),CChC!$1:$1,0)),"")</f>
        <v>756471.75596989132</v>
      </c>
      <c r="JG51" s="237">
        <f>+IFERROR(INDEX(CChC!$1:$1048576,MATCH(Chile!$B51,CChC!$A:$A,0),MATCH(TEXT(JG$5,"yyyy-mm-dd"),CChC!$1:$1,0)),"")</f>
        <v>682082.61459278211</v>
      </c>
      <c r="JH51" s="237">
        <f>+IFERROR(INDEX(CChC!$1:$1048576,MATCH(Chile!$B51,CChC!$A:$A,0),MATCH(TEXT(JH$5,"yyyy-mm-dd"),CChC!$1:$1,0)),"")</f>
        <v>585938.79679600499</v>
      </c>
      <c r="JI51" s="237">
        <f>+IFERROR(INDEX(CChC!$1:$1048576,MATCH(Chile!$B51,CChC!$A:$A,0),MATCH(TEXT(JI$5,"yyyy-mm-dd"),CChC!$1:$1,0)),"")</f>
        <v>526727.04713425715</v>
      </c>
      <c r="JJ51" s="237">
        <f>+IFERROR(INDEX(CChC!$1:$1048576,MATCH(Chile!$B51,CChC!$A:$A,0),MATCH(TEXT(JJ$5,"yyyy-mm-dd"),CChC!$1:$1,0)),"")</f>
        <v>499226.06292642473</v>
      </c>
      <c r="JK51" s="237">
        <f>+IFERROR(INDEX(CChC!$1:$1048576,MATCH(Chile!$B51,CChC!$A:$A,0),MATCH(TEXT(JK$5,"yyyy-mm-dd"),CChC!$1:$1,0)),"")</f>
        <v>496058.75700160977</v>
      </c>
      <c r="JL51" s="237">
        <f>+IFERROR(INDEX(CChC!$1:$1048576,MATCH(Chile!$B51,CChC!$A:$A,0),MATCH(TEXT(JL$5,"yyyy-mm-dd"),CChC!$1:$1,0)),"")</f>
        <v>519841.20433637628</v>
      </c>
      <c r="JM51" s="237">
        <f>+IFERROR(INDEX(CChC!$1:$1048576,MATCH(Chile!$B51,CChC!$A:$A,0),MATCH(TEXT(JM$5,"yyyy-mm-dd"),CChC!$1:$1,0)),"")</f>
        <v>592421.2331955703</v>
      </c>
      <c r="JN51" s="237">
        <f>+IFERROR(INDEX(CChC!$1:$1048576,MATCH(Chile!$B51,CChC!$A:$A,0),MATCH(TEXT(JN$5,"yyyy-mm-dd"),CChC!$1:$1,0)),"")</f>
        <v>618723.42395646649</v>
      </c>
      <c r="JO51" s="237">
        <f>+IFERROR(INDEX(CChC!$1:$1048576,MATCH(Chile!$B51,CChC!$A:$A,0),MATCH(TEXT(JO$5,"yyyy-mm-dd"),CChC!$1:$1,0)),"")</f>
        <v>655603.30273926328</v>
      </c>
      <c r="JP51" s="251">
        <f t="shared" ref="JP51" si="100">+IFERROR(SUM(JD51:JO51),"")</f>
        <v>7480775.4346320955</v>
      </c>
      <c r="JQ51" s="237">
        <f>+IFERROR(INDEX(CChC!$1:$1048576,MATCH(Chile!$B51,CChC!$A:$A,0),MATCH(TEXT(JQ$5,"yyyy-mm-dd"),CChC!$1:$1,0)),"")</f>
        <v>659693.28367126244</v>
      </c>
      <c r="JR51" s="237">
        <f>+IFERROR(INDEX(CChC!$1:$1048576,MATCH(Chile!$B51,CChC!$A:$A,0),MATCH(TEXT(JR$5,"yyyy-mm-dd"),CChC!$1:$1,0)),"")</f>
        <v>692607.70879597368</v>
      </c>
      <c r="JS51" s="237">
        <f>+IFERROR(INDEX(CChC!$1:$1048576,MATCH(Chile!$B51,CChC!$A:$A,0),MATCH(TEXT(JS$5,"yyyy-mm-dd"),CChC!$1:$1,0)),"")</f>
        <v>703207.40190364921</v>
      </c>
      <c r="JT51" s="237">
        <f>+IFERROR(INDEX(CChC!$1:$1048576,MATCH(Chile!$B51,CChC!$A:$A,0),MATCH(TEXT(JT$5,"yyyy-mm-dd"),CChC!$1:$1,0)),"")</f>
        <v>718089.73874287028</v>
      </c>
      <c r="JU51" s="237">
        <f>+IFERROR(INDEX(CChC!$1:$1048576,MATCH(Chile!$B51,CChC!$A:$A,0),MATCH(TEXT(JU$5,"yyyy-mm-dd"),CChC!$1:$1,0)),"")</f>
        <v>729470.83560981345</v>
      </c>
      <c r="JV51" s="237">
        <f>+IFERROR(INDEX(CChC!$1:$1048576,MATCH(Chile!$B51,CChC!$A:$A,0),MATCH(TEXT(JV$5,"yyyy-mm-dd"),CChC!$1:$1,0)),"")</f>
        <v>738716.52572676388</v>
      </c>
      <c r="JW51" s="237">
        <f>+IFERROR(INDEX(CChC!$1:$1048576,MATCH(Chile!$B51,CChC!$A:$A,0),MATCH(TEXT(JW$5,"yyyy-mm-dd"),CChC!$1:$1,0)),"")</f>
        <v>742131.15381679859</v>
      </c>
      <c r="JX51" s="237">
        <f>+IFERROR(INDEX(CChC!$1:$1048576,MATCH(Chile!$B51,CChC!$A:$A,0),MATCH(TEXT(JX$5,"yyyy-mm-dd"),CChC!$1:$1,0)),"")</f>
        <v>754330.60146738484</v>
      </c>
      <c r="JY51" s="237">
        <f>+IFERROR(INDEX(CChC!$1:$1048576,MATCH(Chile!$B51,CChC!$A:$A,0),MATCH(TEXT(JY$5,"yyyy-mm-dd"),CChC!$1:$1,0)),"")</f>
        <v>756355.33598066971</v>
      </c>
      <c r="JZ51" s="237">
        <f>+IFERROR(INDEX(CChC!$1:$1048576,MATCH(Chile!$B51,CChC!$A:$A,0),MATCH(TEXT(JZ$5,"yyyy-mm-dd"),CChC!$1:$1,0)),"")</f>
        <v>780865.33898442681</v>
      </c>
      <c r="KA51" s="237">
        <f>+IFERROR(INDEX(CChC!$1:$1048576,MATCH(Chile!$B51,CChC!$A:$A,0),MATCH(TEXT(KA$5,"yyyy-mm-dd"),CChC!$1:$1,0)),"")</f>
        <v>795201.43237136793</v>
      </c>
      <c r="KB51" s="237">
        <f>+IFERROR(INDEX(CChC!$1:$1048576,MATCH(Chile!$B51,CChC!$A:$A,0),MATCH(TEXT(KB$5,"yyyy-mm-dd"),CChC!$1:$1,0)),"")</f>
        <v>800900.40580996708</v>
      </c>
      <c r="KC51" s="251">
        <f t="shared" ref="KC51" si="101">+IFERROR(SUM(JQ51:KB51),"")</f>
        <v>8871569.7628809474</v>
      </c>
      <c r="KD51" s="237">
        <f>+IFERROR(INDEX(CChC!$1:$1048576,MATCH(Chile!$B51,CChC!$A:$A,0),MATCH(TEXT(KD$5,"yyyy-mm-dd"),CChC!$1:$1,0)),"")</f>
        <v>802405.60343081877</v>
      </c>
      <c r="KE51" s="237">
        <f>+IFERROR(INDEX(CChC!$1:$1048576,MATCH(Chile!$B51,CChC!$A:$A,0),MATCH(TEXT(KE$5,"yyyy-mm-dd"),CChC!$1:$1,0)),"")</f>
        <v>781089.29150424339</v>
      </c>
      <c r="KF51" s="237">
        <f>+IFERROR(INDEX(CChC!$1:$1048576,MATCH(Chile!$B51,CChC!$A:$A,0),MATCH(TEXT(KF$5,"yyyy-mm-dd"),CChC!$1:$1,0)),"")</f>
        <v>783042.8177028608</v>
      </c>
      <c r="KG51" s="237">
        <f>+IFERROR(INDEX(CChC!$1:$1048576,MATCH(Chile!$B51,CChC!$A:$A,0),MATCH(TEXT(KG$5,"yyyy-mm-dd"),CChC!$1:$1,0)),"")</f>
        <v>768523.55325144017</v>
      </c>
      <c r="KH51" s="237">
        <f>+IFERROR(INDEX(CChC!$1:$1048576,MATCH(Chile!$B51,CChC!$A:$A,0),MATCH(TEXT(KH$5,"yyyy-mm-dd"),CChC!$1:$1,0)),"")</f>
        <v>773442.49191639898</v>
      </c>
      <c r="KI51" s="237">
        <f>+IFERROR(INDEX(CChC!$1:$1048576,MATCH(Chile!$B51,CChC!$A:$A,0),MATCH(TEXT(KI$5,"yyyy-mm-dd"),CChC!$1:$1,0)),"")</f>
        <v>776433.71813455725</v>
      </c>
      <c r="KJ51" s="237">
        <f>+IFERROR(INDEX(CChC!$1:$1048576,MATCH(Chile!$B51,CChC!$A:$A,0),MATCH(TEXT(KJ$5,"yyyy-mm-dd"),CChC!$1:$1,0)),"")</f>
        <v>788726.10860417376</v>
      </c>
      <c r="KK51" s="237">
        <f>+IFERROR(INDEX(CChC!$1:$1048576,MATCH(Chile!$B51,CChC!$A:$A,0),MATCH(TEXT(KK$5,"yyyy-mm-dd"),CChC!$1:$1,0)),"")</f>
        <v>789744.66274438833</v>
      </c>
      <c r="KL51" s="237">
        <f>+IFERROR(INDEX(CChC!$1:$1048576,MATCH(Chile!$B51,CChC!$A:$A,0),MATCH(TEXT(KL$5,"yyyy-mm-dd"),CChC!$1:$1,0)),"")</f>
        <v>772950.03213426215</v>
      </c>
      <c r="KM51" s="237">
        <f>+IFERROR(INDEX(CChC!$1:$1048576,MATCH(Chile!$B51,CChC!$A:$A,0),MATCH(TEXT(KM$5,"yyyy-mm-dd"),CChC!$1:$1,0)),"")</f>
        <v>767434.66621944972</v>
      </c>
      <c r="KN51" s="237">
        <f>+IFERROR(INDEX(CChC!$1:$1048576,MATCH(Chile!$B51,CChC!$A:$A,0),MATCH(TEXT(KN$5,"yyyy-mm-dd"),CChC!$1:$1,0)),"")</f>
        <v>744396.82955715922</v>
      </c>
      <c r="KO51" s="237">
        <f>+IFERROR(INDEX(CChC!$1:$1048576,MATCH(Chile!$B51,CChC!$A:$A,0),MATCH(TEXT(KO$5,"yyyy-mm-dd"),CChC!$1:$1,0)),"")</f>
        <v>747150.31279656768</v>
      </c>
      <c r="KP51" s="251">
        <f t="shared" ref="KP51" si="102">+IFERROR(SUM(KD51:KO51),"")</f>
        <v>9295340.0879963208</v>
      </c>
      <c r="KQ51" s="237">
        <f>+IFERROR(INDEX(CChC!$1:$1048576,MATCH(Chile!$B51,CChC!$A:$A,0),MATCH(TEXT(KQ$5,"yyyy-mm-dd"),CChC!$1:$1,0)),"")</f>
        <v>742605.81012096466</v>
      </c>
      <c r="KR51" s="237">
        <f>+IFERROR(INDEX(CChC!$1:$1048576,MATCH(Chile!$B51,CChC!$A:$A,0),MATCH(TEXT(KR$5,"yyyy-mm-dd"),CChC!$1:$1,0)),"")</f>
        <v>742852.1799320943</v>
      </c>
      <c r="KS51" s="237">
        <f>+IFERROR(INDEX(CChC!$1:$1048576,MATCH(Chile!$B51,CChC!$A:$A,0),MATCH(TEXT(KS$5,"yyyy-mm-dd"),CChC!$1:$1,0)),"")</f>
        <v>738576.17531741969</v>
      </c>
      <c r="KT51" s="237">
        <f>+IFERROR(INDEX(CChC!$1:$1048576,MATCH(Chile!$B51,CChC!$A:$A,0),MATCH(TEXT(KT$5,"yyyy-mm-dd"),CChC!$1:$1,0)),"")</f>
        <v>742951.8962645398</v>
      </c>
      <c r="KU51" s="237">
        <f>+IFERROR(INDEX(CChC!$1:$1048576,MATCH(Chile!$B51,CChC!$A:$A,0),MATCH(TEXT(KU$5,"yyyy-mm-dd"),CChC!$1:$1,0)),"")</f>
        <v>744802.51376072527</v>
      </c>
      <c r="KV51" s="237">
        <f>+IFERROR(INDEX(CChC!$1:$1048576,MATCH(Chile!$B51,CChC!$A:$A,0),MATCH(TEXT(KV$5,"yyyy-mm-dd"),CChC!$1:$1,0)),"")</f>
        <v>730251.45884923381</v>
      </c>
      <c r="KW51" s="237">
        <f>+IFERROR(INDEX(CChC!$1:$1048576,MATCH(Chile!$B51,CChC!$A:$A,0),MATCH(TEXT(KW$5,"yyyy-mm-dd"),CChC!$1:$1,0)),"")</f>
        <v>725302.30393974041</v>
      </c>
      <c r="KX51" s="237">
        <f>+IFERROR(INDEX(CChC!$1:$1048576,MATCH(Chile!$B51,CChC!$A:$A,0),MATCH(TEXT(KX$5,"yyyy-mm-dd"),CChC!$1:$1,0)),"")</f>
        <v>721458.08733841847</v>
      </c>
      <c r="KY51" s="237">
        <f>+IFERROR(INDEX(CChC!$1:$1048576,MATCH(Chile!$B51,CChC!$A:$A,0),MATCH(TEXT(KY$5,"yyyy-mm-dd"),CChC!$1:$1,0)),"")</f>
        <v>720043.1201462138</v>
      </c>
      <c r="KZ51" s="237">
        <f>+IFERROR(INDEX(CChC!$1:$1048576,MATCH(Chile!$B51,CChC!$A:$A,0),MATCH(TEXT(KZ$5,"yyyy-mm-dd"),CChC!$1:$1,0)),"")</f>
        <v>690949.67396886542</v>
      </c>
      <c r="LA51" s="237">
        <f>+IFERROR(INDEX(CChC!$1:$1048576,MATCH(Chile!$B51,CChC!$A:$A,0),MATCH(TEXT(LA$5,"yyyy-mm-dd"),CChC!$1:$1,0)),"")</f>
        <v>704265.38171744999</v>
      </c>
      <c r="LB51" s="237">
        <f>+IFERROR(INDEX(CChC!$1:$1048576,MATCH(Chile!$B51,CChC!$A:$A,0),MATCH(TEXT(LB$5,"yyyy-mm-dd"),CChC!$1:$1,0)),"")</f>
        <v>696150.20227389084</v>
      </c>
      <c r="LC51" s="251">
        <f t="shared" ref="LC51" si="103">+IFERROR(SUM(KQ51:LB51),"")</f>
        <v>8700208.8036295567</v>
      </c>
      <c r="LD51" s="237">
        <f>+IFERROR(INDEX(CChC!$1:$1048576,MATCH(Chile!$B51,CChC!$A:$A,0),MATCH(TEXT(LD$5,"yyyy-mm-dd"),CChC!$1:$1,0)),"")</f>
        <v>708662.83958880254</v>
      </c>
      <c r="LE51" s="237">
        <f>+IFERROR(INDEX(CChC!$1:$1048576,MATCH(Chile!$B51,CChC!$A:$A,0),MATCH(TEXT(LE$5,"yyyy-mm-dd"),CChC!$1:$1,0)),"")</f>
        <v>721338.78762529057</v>
      </c>
      <c r="LF51" s="237">
        <f>+IFERROR(INDEX(CChC!$1:$1048576,MATCH(Chile!$B51,CChC!$A:$A,0),MATCH(TEXT(LF$5,"yyyy-mm-dd"),CChC!$1:$1,0)),"")</f>
        <v>739385.49049323134</v>
      </c>
      <c r="LG51" s="237">
        <f>+IFERROR(INDEX(CChC!$1:$1048576,MATCH(Chile!$B51,CChC!$A:$A,0),MATCH(TEXT(LG$5,"yyyy-mm-dd"),CChC!$1:$1,0)),"")</f>
        <v>743914.76117576763</v>
      </c>
      <c r="LH51" s="237">
        <f>+IFERROR(INDEX(CChC!$1:$1048576,MATCH(Chile!$B51,CChC!$A:$A,0),MATCH(TEXT(LH$5,"yyyy-mm-dd"),CChC!$1:$1,0)),"")</f>
        <v>738739.38693998544</v>
      </c>
      <c r="LI51" s="237">
        <f>+IFERROR(INDEX(CChC!$1:$1048576,MATCH(Chile!$B51,CChC!$A:$A,0),MATCH(TEXT(LI$5,"yyyy-mm-dd"),CChC!$1:$1,0)),"")</f>
        <v>747732.66566993785</v>
      </c>
      <c r="LJ51" s="237">
        <f>+IFERROR(INDEX(CChC!$1:$1048576,MATCH(Chile!$B51,CChC!$A:$A,0),MATCH(TEXT(LJ$5,"yyyy-mm-dd"),CChC!$1:$1,0)),"")</f>
        <v>744489.25510186411</v>
      </c>
      <c r="LK51" s="237">
        <f>+IFERROR(INDEX(CChC!$1:$1048576,MATCH(Chile!$B51,CChC!$A:$A,0),MATCH(TEXT(LK$5,"yyyy-mm-dd"),CChC!$1:$1,0)),"")</f>
        <v>729073.0975860738</v>
      </c>
      <c r="LL51" s="237">
        <f>+IFERROR(INDEX(CChC!$1:$1048576,MATCH(Chile!$B51,CChC!$A:$A,0),MATCH(TEXT(LL$5,"yyyy-mm-dd"),CChC!$1:$1,0)),"")</f>
        <v>718164.40424902423</v>
      </c>
      <c r="LM51" s="237">
        <f>+IFERROR(INDEX(CChC!$1:$1048576,MATCH(Chile!$B51,CChC!$A:$A,0),MATCH(TEXT(LM$5,"yyyy-mm-dd"),CChC!$1:$1,0)),"")</f>
        <v>716506.02124499984</v>
      </c>
      <c r="LN51" s="237">
        <f>+IFERROR(INDEX(CChC!$1:$1048576,MATCH(Chile!$B51,CChC!$A:$A,0),MATCH(TEXT(LN$5,"yyyy-mm-dd"),CChC!$1:$1,0)),"")</f>
        <v>715230.42097505403</v>
      </c>
      <c r="LO51" s="237">
        <f>+IFERROR(INDEX(CChC!$1:$1048576,MATCH(Chile!$B51,CChC!$A:$A,0),MATCH(TEXT(LO$5,"yyyy-mm-dd"),CChC!$1:$1,0)),"")</f>
        <v>707766.55811833253</v>
      </c>
      <c r="LP51" s="251">
        <f t="shared" ref="LP51" si="104">+IFERROR(SUM(LD51:LO51),"")</f>
        <v>8731003.6887683645</v>
      </c>
      <c r="LQ51" s="237">
        <f>+IFERROR(INDEX(CChC!$1:$1048576,MATCH(Chile!$B51,CChC!$A:$A,0),MATCH(TEXT(LQ$5,"yyyy-mm-dd"),CChC!$1:$1,0)),"")</f>
        <v>717595.76698524226</v>
      </c>
      <c r="LR51" s="237">
        <f>+IFERROR(INDEX(CChC!$1:$1048576,MATCH(Chile!$B51,CChC!$A:$A,0),MATCH(TEXT(LR$5,"yyyy-mm-dd"),CChC!$1:$1,0)),"")</f>
        <v>733209.10044381581</v>
      </c>
      <c r="LS51" s="237">
        <f>+IFERROR(INDEX(CChC!$1:$1048576,MATCH(Chile!$B51,CChC!$A:$A,0),MATCH(TEXT(LS$5,"yyyy-mm-dd"),CChC!$1:$1,0)),"")</f>
        <v>729471.499776938</v>
      </c>
      <c r="LT51" s="237">
        <f>+IFERROR(INDEX(CChC!$1:$1048576,MATCH(Chile!$B51,CChC!$A:$A,0),MATCH(TEXT(LT$5,"yyyy-mm-dd"),CChC!$1:$1,0)),"")</f>
        <v>724890.6156537293</v>
      </c>
      <c r="LU51" s="237">
        <f>+IFERROR(INDEX(CChC!$1:$1048576,MATCH(Chile!$B51,CChC!$A:$A,0),MATCH(TEXT(LU$5,"yyyy-mm-dd"),CChC!$1:$1,0)),"")</f>
        <v>712649.88029805629</v>
      </c>
      <c r="LV51" s="237">
        <f>+IFERROR(INDEX(CChC!$1:$1048576,MATCH(Chile!$B51,CChC!$A:$A,0),MATCH(TEXT(LV$5,"yyyy-mm-dd"),CChC!$1:$1,0)),"")</f>
        <v>711865.11432653235</v>
      </c>
      <c r="LW51" s="237">
        <f>+IFERROR(INDEX(CChC!$1:$1048576,MATCH(Chile!$B51,CChC!$A:$A,0),MATCH(TEXT(LW$5,"yyyy-mm-dd"),CChC!$1:$1,0)),"")</f>
        <v>709068.45034822321</v>
      </c>
      <c r="LX51" s="237">
        <f>+IFERROR(INDEX(CChC!$1:$1048576,MATCH(Chile!$B51,CChC!$A:$A,0),MATCH(TEXT(LX$5,"yyyy-mm-dd"),CChC!$1:$1,0)),"")</f>
        <v>711583.10708911857</v>
      </c>
      <c r="LY51" s="237">
        <f>+IFERROR(INDEX(CChC!$1:$1048576,MATCH(Chile!$B51,CChC!$A:$A,0),MATCH(TEXT(LY$5,"yyyy-mm-dd"),CChC!$1:$1,0)),"")</f>
        <v>722647.24621073902</v>
      </c>
      <c r="LZ51" s="237">
        <f>+IFERROR(INDEX(CChC!$1:$1048576,MATCH(Chile!$B51,CChC!$A:$A,0),MATCH(TEXT(LZ$5,"yyyy-mm-dd"),CChC!$1:$1,0)),"")</f>
        <v>702670.72527073801</v>
      </c>
      <c r="MA51" s="237">
        <f>+IFERROR(INDEX(CChC!$1:$1048576,MATCH(Chile!$B51,CChC!$A:$A,0),MATCH(TEXT(MA$5,"yyyy-mm-dd"),CChC!$1:$1,0)),"")</f>
        <v>714838.8667091598</v>
      </c>
      <c r="MB51" s="237">
        <f>+IFERROR(INDEX(CChC!$1:$1048576,MATCH(Chile!$B51,CChC!$A:$A,0),MATCH(TEXT(MB$5,"yyyy-mm-dd"),CChC!$1:$1,0)),"")</f>
        <v>718646.31297840422</v>
      </c>
      <c r="MC51" s="251">
        <f t="shared" ref="MC51" si="105">+IFERROR(SUM(LQ51:MB51),"")</f>
        <v>8609136.6860906966</v>
      </c>
      <c r="MD51" s="237">
        <f>+IFERROR(INDEX(CChC!$1:$1048576,MATCH(Chile!$B51,CChC!$A:$A,0),MATCH(TEXT(MD$5,"yyyy-mm-dd"),CChC!$1:$1,0)),"")</f>
        <v>724824.63629251358</v>
      </c>
      <c r="ME51" s="237">
        <f>+IFERROR(INDEX(CChC!$1:$1048576,MATCH(Chile!$B51,CChC!$A:$A,0),MATCH(TEXT(ME$5,"yyyy-mm-dd"),CChC!$1:$1,0)),"")</f>
        <v>731086.89247832191</v>
      </c>
      <c r="MF51" s="237">
        <f>+IFERROR(INDEX(CChC!$1:$1048576,MATCH(Chile!$B51,CChC!$A:$A,0),MATCH(TEXT(MF$5,"yyyy-mm-dd"),CChC!$1:$1,0)),"")</f>
        <v>725940.88415373769</v>
      </c>
      <c r="MG51" s="237" t="str">
        <f>+IFERROR(INDEX(CChC!$1:$1048576,MATCH(Chile!$B51,CChC!$A:$A,0),MATCH(TEXT(MG$5,"yyyy-mm-dd"),CChC!$1:$1,0)),"")</f>
        <v/>
      </c>
      <c r="MH51" s="237" t="str">
        <f>+IFERROR(INDEX(CChC!$1:$1048576,MATCH(Chile!$B51,CChC!$A:$A,0),MATCH(TEXT(MH$5,"yyyy-mm-dd"),CChC!$1:$1,0)),"")</f>
        <v/>
      </c>
      <c r="MI51" s="237" t="str">
        <f>+IFERROR(INDEX(CChC!$1:$1048576,MATCH(Chile!$B51,CChC!$A:$A,0),MATCH(TEXT(MI$5,"yyyy-mm-dd"),CChC!$1:$1,0)),"")</f>
        <v/>
      </c>
      <c r="MJ51" s="237" t="str">
        <f>+IFERROR(INDEX(CChC!$1:$1048576,MATCH(Chile!$B51,CChC!$A:$A,0),MATCH(TEXT(MJ$5,"yyyy-mm-dd"),CChC!$1:$1,0)),"")</f>
        <v/>
      </c>
      <c r="MK51" s="237" t="str">
        <f>+IFERROR(INDEX(CChC!$1:$1048576,MATCH(Chile!$B51,CChC!$A:$A,0),MATCH(TEXT(MK$5,"yyyy-mm-dd"),CChC!$1:$1,0)),"")</f>
        <v/>
      </c>
      <c r="ML51" s="237" t="str">
        <f>+IFERROR(INDEX(CChC!$1:$1048576,MATCH(Chile!$B51,CChC!$A:$A,0),MATCH(TEXT(ML$5,"yyyy-mm-dd"),CChC!$1:$1,0)),"")</f>
        <v/>
      </c>
      <c r="MM51" s="237" t="str">
        <f>+IFERROR(INDEX(CChC!$1:$1048576,MATCH(Chile!$B51,CChC!$A:$A,0),MATCH(TEXT(MM$5,"yyyy-mm-dd"),CChC!$1:$1,0)),"")</f>
        <v/>
      </c>
      <c r="MN51" s="237" t="str">
        <f>+IFERROR(INDEX(CChC!$1:$1048576,MATCH(Chile!$B51,CChC!$A:$A,0),MATCH(TEXT(MN$5,"yyyy-mm-dd"),CChC!$1:$1,0)),"")</f>
        <v/>
      </c>
      <c r="MO51" s="237" t="str">
        <f>+IFERROR(INDEX(CChC!$1:$1048576,MATCH(Chile!$B51,CChC!$A:$A,0),MATCH(TEXT(MO$5,"yyyy-mm-dd"),CChC!$1:$1,0)),"")</f>
        <v/>
      </c>
      <c r="MP51" s="251">
        <f t="shared" ref="MP51" si="106">+IFERROR(SUM(MD51:MO51),"")</f>
        <v>2181852.4129245733</v>
      </c>
    </row>
    <row r="52" spans="2:354">
      <c r="P52" s="246"/>
      <c r="AC52" s="246"/>
      <c r="AP52" s="246"/>
      <c r="BC52" s="246"/>
      <c r="BP52" s="246"/>
      <c r="CC52" s="246"/>
      <c r="CP52" s="246"/>
      <c r="DC52" s="246"/>
      <c r="DP52" s="246"/>
      <c r="EC52" s="246"/>
      <c r="EP52" s="246"/>
      <c r="FC52" s="246"/>
      <c r="FP52" s="246"/>
      <c r="GC52" s="246"/>
      <c r="GP52" s="246"/>
      <c r="HC52" s="246"/>
      <c r="HP52" s="246"/>
      <c r="IC52" s="246"/>
      <c r="IP52" s="246"/>
      <c r="JC52" s="246"/>
      <c r="JP52" s="246"/>
      <c r="KC52" s="246"/>
      <c r="KP52" s="246"/>
      <c r="LC52" s="246"/>
      <c r="LP52" s="246"/>
      <c r="MC52" s="246"/>
      <c r="MP52" s="246"/>
    </row>
    <row r="53" spans="2:354">
      <c r="B53" s="120"/>
      <c r="C53" s="174" t="s">
        <v>495</v>
      </c>
      <c r="D53" s="247"/>
      <c r="E53" s="247"/>
      <c r="F53" s="247"/>
      <c r="G53" s="247"/>
      <c r="H53" s="247"/>
      <c r="I53" s="247"/>
      <c r="J53" s="247"/>
      <c r="K53" s="247"/>
      <c r="L53" s="247"/>
      <c r="M53" s="247"/>
      <c r="N53" s="247"/>
      <c r="O53" s="247"/>
      <c r="P53" s="248"/>
      <c r="Q53" s="247"/>
      <c r="R53" s="247"/>
      <c r="S53" s="247"/>
      <c r="T53" s="247"/>
      <c r="U53" s="247"/>
      <c r="V53" s="247"/>
      <c r="W53" s="247"/>
      <c r="X53" s="247"/>
      <c r="Y53" s="247"/>
      <c r="Z53" s="247"/>
      <c r="AA53" s="247"/>
      <c r="AB53" s="247"/>
      <c r="AC53" s="248"/>
      <c r="AD53" s="247"/>
      <c r="AE53" s="247"/>
      <c r="AF53" s="247"/>
      <c r="AG53" s="247"/>
      <c r="AH53" s="247"/>
      <c r="AI53" s="247"/>
      <c r="AJ53" s="247"/>
      <c r="AK53" s="247"/>
      <c r="AL53" s="247"/>
      <c r="AM53" s="247"/>
      <c r="AN53" s="247"/>
      <c r="AO53" s="247"/>
      <c r="AP53" s="248"/>
      <c r="AQ53" s="247"/>
      <c r="AR53" s="247"/>
      <c r="AS53" s="247"/>
      <c r="AT53" s="247"/>
      <c r="AU53" s="247"/>
      <c r="AV53" s="247"/>
      <c r="AW53" s="247"/>
      <c r="AX53" s="247"/>
      <c r="AY53" s="247"/>
      <c r="AZ53" s="247"/>
      <c r="BA53" s="247"/>
      <c r="BB53" s="247"/>
      <c r="BC53" s="248"/>
      <c r="BD53" s="247"/>
      <c r="BE53" s="247"/>
      <c r="BF53" s="247"/>
      <c r="BG53" s="247"/>
      <c r="BH53" s="247"/>
      <c r="BI53" s="247"/>
      <c r="BJ53" s="247"/>
      <c r="BK53" s="247"/>
      <c r="BL53" s="247"/>
      <c r="BM53" s="247"/>
      <c r="BN53" s="247"/>
      <c r="BO53" s="247"/>
      <c r="BP53" s="248"/>
      <c r="BQ53" s="247"/>
      <c r="BR53" s="247"/>
      <c r="BS53" s="247"/>
      <c r="BT53" s="247"/>
      <c r="BU53" s="247"/>
      <c r="BV53" s="247"/>
      <c r="BW53" s="247"/>
      <c r="BX53" s="247"/>
      <c r="BY53" s="247"/>
      <c r="BZ53" s="247"/>
      <c r="CA53" s="247"/>
      <c r="CB53" s="247"/>
      <c r="CC53" s="248"/>
      <c r="CD53" s="247"/>
      <c r="CE53" s="247"/>
      <c r="CF53" s="247"/>
      <c r="CG53" s="247"/>
      <c r="CH53" s="247"/>
      <c r="CI53" s="247"/>
      <c r="CJ53" s="247"/>
      <c r="CK53" s="247"/>
      <c r="CL53" s="247"/>
      <c r="CM53" s="247"/>
      <c r="CN53" s="247"/>
      <c r="CO53" s="247"/>
      <c r="CP53" s="248"/>
      <c r="CQ53" s="247"/>
      <c r="CR53" s="247"/>
      <c r="CS53" s="247"/>
      <c r="CT53" s="247"/>
      <c r="CU53" s="247"/>
      <c r="CV53" s="247"/>
      <c r="CW53" s="247"/>
      <c r="CX53" s="247"/>
      <c r="CY53" s="247"/>
      <c r="CZ53" s="247"/>
      <c r="DA53" s="247"/>
      <c r="DB53" s="247"/>
      <c r="DC53" s="248"/>
      <c r="DD53" s="247"/>
      <c r="DE53" s="247"/>
      <c r="DF53" s="247"/>
      <c r="DG53" s="247"/>
      <c r="DH53" s="247"/>
      <c r="DI53" s="247"/>
      <c r="DJ53" s="247"/>
      <c r="DK53" s="247"/>
      <c r="DL53" s="247"/>
      <c r="DM53" s="247"/>
      <c r="DN53" s="247"/>
      <c r="DO53" s="247"/>
      <c r="DP53" s="248"/>
      <c r="DQ53" s="247"/>
      <c r="DR53" s="247"/>
      <c r="DS53" s="247"/>
      <c r="DT53" s="247"/>
      <c r="DU53" s="247"/>
      <c r="DV53" s="247"/>
      <c r="DW53" s="247"/>
      <c r="DX53" s="247"/>
      <c r="DY53" s="247"/>
      <c r="DZ53" s="247"/>
      <c r="EA53" s="247"/>
      <c r="EB53" s="247"/>
      <c r="EC53" s="248"/>
      <c r="ED53" s="247"/>
      <c r="EE53" s="247"/>
      <c r="EF53" s="247"/>
      <c r="EG53" s="247"/>
      <c r="EH53" s="247"/>
      <c r="EI53" s="247"/>
      <c r="EJ53" s="247"/>
      <c r="EK53" s="247"/>
      <c r="EL53" s="247"/>
      <c r="EM53" s="247"/>
      <c r="EN53" s="247"/>
      <c r="EO53" s="247"/>
      <c r="EP53" s="248"/>
      <c r="EQ53" s="247"/>
      <c r="ER53" s="247"/>
      <c r="ES53" s="247"/>
      <c r="ET53" s="247"/>
      <c r="EU53" s="247"/>
      <c r="EV53" s="247"/>
      <c r="EW53" s="247"/>
      <c r="EX53" s="247"/>
      <c r="EY53" s="247"/>
      <c r="EZ53" s="247"/>
      <c r="FA53" s="247"/>
      <c r="FB53" s="247"/>
      <c r="FC53" s="248"/>
      <c r="FD53" s="247"/>
      <c r="FE53" s="247"/>
      <c r="FF53" s="247"/>
      <c r="FG53" s="247"/>
      <c r="FH53" s="247"/>
      <c r="FI53" s="247"/>
      <c r="FJ53" s="247"/>
      <c r="FK53" s="247"/>
      <c r="FL53" s="247"/>
      <c r="FM53" s="247"/>
      <c r="FN53" s="247"/>
      <c r="FO53" s="247"/>
      <c r="FP53" s="248"/>
      <c r="FQ53" s="247"/>
      <c r="FR53" s="247"/>
      <c r="FS53" s="247"/>
      <c r="FT53" s="247"/>
      <c r="FU53" s="247"/>
      <c r="FV53" s="247"/>
      <c r="FW53" s="247"/>
      <c r="FX53" s="247"/>
      <c r="FY53" s="247"/>
      <c r="FZ53" s="247"/>
      <c r="GA53" s="247"/>
      <c r="GB53" s="247"/>
      <c r="GC53" s="248"/>
      <c r="GD53" s="247"/>
      <c r="GE53" s="247"/>
      <c r="GF53" s="247"/>
      <c r="GG53" s="247"/>
      <c r="GH53" s="247"/>
      <c r="GI53" s="247"/>
      <c r="GJ53" s="247"/>
      <c r="GK53" s="247"/>
      <c r="GL53" s="247"/>
      <c r="GM53" s="247"/>
      <c r="GN53" s="247"/>
      <c r="GO53" s="247"/>
      <c r="GP53" s="248"/>
      <c r="GQ53" s="247"/>
      <c r="GR53" s="247"/>
      <c r="GS53" s="247"/>
      <c r="GT53" s="247"/>
      <c r="GU53" s="247"/>
      <c r="GV53" s="247"/>
      <c r="GW53" s="247"/>
      <c r="GX53" s="247"/>
      <c r="GY53" s="247"/>
      <c r="GZ53" s="247"/>
      <c r="HA53" s="247"/>
      <c r="HB53" s="247"/>
      <c r="HC53" s="248"/>
      <c r="HD53" s="247"/>
      <c r="HE53" s="247"/>
      <c r="HF53" s="247"/>
      <c r="HG53" s="247"/>
      <c r="HH53" s="247"/>
      <c r="HI53" s="247"/>
      <c r="HJ53" s="247"/>
      <c r="HK53" s="247"/>
      <c r="HL53" s="247"/>
      <c r="HM53" s="247"/>
      <c r="HN53" s="247"/>
      <c r="HO53" s="247"/>
      <c r="HP53" s="248"/>
      <c r="HQ53" s="247"/>
      <c r="HR53" s="247"/>
      <c r="HS53" s="247"/>
      <c r="HT53" s="247"/>
      <c r="HU53" s="247"/>
      <c r="HV53" s="247"/>
      <c r="HW53" s="247"/>
      <c r="HX53" s="247"/>
      <c r="HY53" s="247"/>
      <c r="HZ53" s="247"/>
      <c r="IA53" s="247"/>
      <c r="IB53" s="247"/>
      <c r="IC53" s="248"/>
      <c r="ID53" s="247"/>
      <c r="IE53" s="247"/>
      <c r="IF53" s="247"/>
      <c r="IG53" s="247"/>
      <c r="IH53" s="247"/>
      <c r="II53" s="247"/>
      <c r="IJ53" s="247"/>
      <c r="IK53" s="247"/>
      <c r="IL53" s="247"/>
      <c r="IM53" s="247"/>
      <c r="IN53" s="247"/>
      <c r="IO53" s="247"/>
      <c r="IP53" s="248"/>
      <c r="IQ53" s="247"/>
      <c r="IR53" s="247"/>
      <c r="IS53" s="247"/>
      <c r="IT53" s="247"/>
      <c r="IU53" s="247"/>
      <c r="IV53" s="247"/>
      <c r="IW53" s="247"/>
      <c r="IX53" s="247"/>
      <c r="IY53" s="247"/>
      <c r="IZ53" s="247"/>
      <c r="JA53" s="247"/>
      <c r="JB53" s="247"/>
      <c r="JC53" s="248"/>
      <c r="JD53" s="247"/>
      <c r="JE53" s="247"/>
      <c r="JF53" s="247"/>
      <c r="JG53" s="247"/>
      <c r="JH53" s="247"/>
      <c r="JI53" s="247"/>
      <c r="JJ53" s="247"/>
      <c r="JK53" s="247"/>
      <c r="JL53" s="247"/>
      <c r="JM53" s="247"/>
      <c r="JN53" s="247"/>
      <c r="JO53" s="247"/>
      <c r="JP53" s="248"/>
      <c r="JQ53" s="247"/>
      <c r="JR53" s="247"/>
      <c r="JS53" s="247"/>
      <c r="JT53" s="247"/>
      <c r="JU53" s="247"/>
      <c r="JV53" s="247"/>
      <c r="JW53" s="247"/>
      <c r="JX53" s="247"/>
      <c r="JY53" s="247"/>
      <c r="JZ53" s="247"/>
      <c r="KA53" s="247"/>
      <c r="KB53" s="247"/>
      <c r="KC53" s="248"/>
      <c r="KD53" s="247"/>
      <c r="KE53" s="247"/>
      <c r="KF53" s="247"/>
      <c r="KG53" s="247"/>
      <c r="KH53" s="247"/>
      <c r="KI53" s="247"/>
      <c r="KJ53" s="247"/>
      <c r="KK53" s="247"/>
      <c r="KL53" s="247"/>
      <c r="KM53" s="247"/>
      <c r="KN53" s="247"/>
      <c r="KO53" s="247"/>
      <c r="KP53" s="248"/>
      <c r="KQ53" s="247"/>
      <c r="KR53" s="247"/>
      <c r="KS53" s="247"/>
      <c r="KT53" s="247"/>
      <c r="KU53" s="247"/>
      <c r="KV53" s="247"/>
      <c r="KW53" s="247"/>
      <c r="KX53" s="247"/>
      <c r="KY53" s="247"/>
      <c r="KZ53" s="247"/>
      <c r="LA53" s="247"/>
      <c r="LB53" s="247"/>
      <c r="LC53" s="248"/>
      <c r="LD53" s="247"/>
      <c r="LE53" s="247"/>
      <c r="LF53" s="247"/>
      <c r="LG53" s="247"/>
      <c r="LH53" s="247"/>
      <c r="LI53" s="247"/>
      <c r="LJ53" s="247"/>
      <c r="LK53" s="247"/>
      <c r="LL53" s="247"/>
      <c r="LM53" s="247"/>
      <c r="LN53" s="247"/>
      <c r="LO53" s="247"/>
      <c r="LP53" s="248"/>
      <c r="LQ53" s="247"/>
      <c r="LR53" s="247"/>
      <c r="LS53" s="247"/>
      <c r="LT53" s="247"/>
      <c r="LU53" s="247"/>
      <c r="LV53" s="247"/>
      <c r="LW53" s="247"/>
      <c r="LX53" s="247"/>
      <c r="LY53" s="247"/>
      <c r="LZ53" s="247"/>
      <c r="MA53" s="247"/>
      <c r="MB53" s="247"/>
      <c r="MC53" s="248"/>
      <c r="MD53" s="247"/>
      <c r="ME53" s="247"/>
      <c r="MF53" s="247"/>
      <c r="MG53" s="247"/>
      <c r="MH53" s="247"/>
      <c r="MI53" s="247"/>
      <c r="MJ53" s="247"/>
      <c r="MK53" s="247"/>
      <c r="ML53" s="247"/>
      <c r="MM53" s="247"/>
      <c r="MN53" s="247"/>
      <c r="MO53" s="247"/>
      <c r="MP53" s="248"/>
    </row>
    <row r="54" spans="2:354" outlineLevel="1">
      <c r="C54" s="175" t="s">
        <v>429</v>
      </c>
      <c r="D54" s="237"/>
      <c r="E54" s="237"/>
      <c r="F54" s="237"/>
      <c r="G54" s="237"/>
      <c r="H54" s="237"/>
      <c r="I54" s="237"/>
      <c r="J54" s="237"/>
      <c r="K54" s="237"/>
      <c r="L54" s="237"/>
      <c r="M54" s="237"/>
      <c r="N54" s="237"/>
      <c r="O54" s="237"/>
      <c r="P54" s="251"/>
      <c r="Q54" s="237"/>
      <c r="R54" s="237"/>
      <c r="S54" s="237"/>
      <c r="T54" s="237"/>
      <c r="U54" s="237"/>
      <c r="V54" s="237"/>
      <c r="W54" s="237"/>
      <c r="X54" s="237"/>
      <c r="Y54" s="237"/>
      <c r="Z54" s="237"/>
      <c r="AA54" s="237"/>
      <c r="AB54" s="237"/>
      <c r="AC54" s="251"/>
      <c r="AD54" s="237"/>
      <c r="AE54" s="237"/>
      <c r="AF54" s="237"/>
      <c r="AG54" s="237"/>
      <c r="AH54" s="237"/>
      <c r="AI54" s="237"/>
      <c r="AJ54" s="237"/>
      <c r="AK54" s="237"/>
      <c r="AL54" s="237"/>
      <c r="AM54" s="237"/>
      <c r="AN54" s="237"/>
      <c r="AO54" s="237"/>
      <c r="AP54" s="251"/>
      <c r="AQ54" s="237"/>
      <c r="AR54" s="237"/>
      <c r="AS54" s="237"/>
      <c r="AT54" s="237"/>
      <c r="AU54" s="237"/>
      <c r="AV54" s="237"/>
      <c r="AW54" s="237"/>
      <c r="AX54" s="237"/>
      <c r="AY54" s="237"/>
      <c r="AZ54" s="237"/>
      <c r="BA54" s="237"/>
      <c r="BB54" s="237"/>
      <c r="BC54" s="251"/>
      <c r="BD54" s="237"/>
      <c r="BE54" s="237"/>
      <c r="BF54" s="237"/>
      <c r="BG54" s="237"/>
      <c r="BH54" s="237"/>
      <c r="BI54" s="237"/>
      <c r="BJ54" s="237"/>
      <c r="BK54" s="237"/>
      <c r="BL54" s="237"/>
      <c r="BM54" s="237"/>
      <c r="BN54" s="237"/>
      <c r="BO54" s="237"/>
      <c r="BP54" s="251"/>
      <c r="BQ54" s="237"/>
      <c r="BR54" s="237"/>
      <c r="BS54" s="237"/>
      <c r="BT54" s="237"/>
      <c r="BU54" s="237"/>
      <c r="BV54" s="237"/>
      <c r="BW54" s="237"/>
      <c r="BX54" s="237"/>
      <c r="BY54" s="237"/>
      <c r="BZ54" s="237"/>
      <c r="CA54" s="237"/>
      <c r="CB54" s="237"/>
      <c r="CC54" s="251"/>
      <c r="CD54" s="237"/>
      <c r="CE54" s="237"/>
      <c r="CF54" s="237"/>
      <c r="CG54" s="237"/>
      <c r="CH54" s="237"/>
      <c r="CI54" s="237"/>
      <c r="CJ54" s="237"/>
      <c r="CK54" s="237"/>
      <c r="CL54" s="237"/>
      <c r="CM54" s="237"/>
      <c r="CN54" s="237"/>
      <c r="CO54" s="237"/>
      <c r="CP54" s="251"/>
      <c r="CQ54" s="237"/>
      <c r="CR54" s="237"/>
      <c r="CS54" s="237"/>
      <c r="CT54" s="237"/>
      <c r="CU54" s="237"/>
      <c r="CV54" s="237"/>
      <c r="CW54" s="237"/>
      <c r="CX54" s="237"/>
      <c r="CY54" s="237"/>
      <c r="CZ54" s="237"/>
      <c r="DA54" s="237"/>
      <c r="DB54" s="237"/>
      <c r="DC54" s="251"/>
      <c r="DD54" s="237"/>
      <c r="DE54" s="237"/>
      <c r="DF54" s="237"/>
      <c r="DG54" s="237"/>
      <c r="DH54" s="237"/>
      <c r="DI54" s="237"/>
      <c r="DJ54" s="237"/>
      <c r="DK54" s="237"/>
      <c r="DL54" s="237"/>
      <c r="DM54" s="237"/>
      <c r="DN54" s="237"/>
      <c r="DO54" s="237"/>
      <c r="DP54" s="251"/>
      <c r="DQ54" s="237"/>
      <c r="DR54" s="237"/>
      <c r="DS54" s="237"/>
      <c r="DT54" s="237"/>
      <c r="DU54" s="237"/>
      <c r="DV54" s="237"/>
      <c r="DW54" s="237"/>
      <c r="DX54" s="237"/>
      <c r="DY54" s="237"/>
      <c r="DZ54" s="237"/>
      <c r="EA54" s="237"/>
      <c r="EB54" s="237"/>
      <c r="EC54" s="251"/>
      <c r="ED54" s="237"/>
      <c r="EE54" s="237"/>
      <c r="EF54" s="237"/>
      <c r="EG54" s="237"/>
      <c r="EH54" s="237"/>
      <c r="EI54" s="237"/>
      <c r="EJ54" s="237"/>
      <c r="EK54" s="237"/>
      <c r="EL54" s="237"/>
      <c r="EM54" s="237"/>
      <c r="EN54" s="237"/>
      <c r="EO54" s="237"/>
      <c r="EP54" s="251"/>
      <c r="EQ54" s="237"/>
      <c r="ER54" s="237"/>
      <c r="ES54" s="237"/>
      <c r="ET54" s="237"/>
      <c r="EU54" s="237"/>
      <c r="EV54" s="237"/>
      <c r="EW54" s="237"/>
      <c r="EX54" s="237"/>
      <c r="EY54" s="237"/>
      <c r="EZ54" s="237"/>
      <c r="FA54" s="237"/>
      <c r="FB54" s="237"/>
      <c r="FC54" s="251"/>
      <c r="FD54" s="237"/>
      <c r="FE54" s="237"/>
      <c r="FF54" s="237"/>
      <c r="FG54" s="237"/>
      <c r="FH54" s="237"/>
      <c r="FI54" s="237"/>
      <c r="FJ54" s="237"/>
      <c r="FK54" s="237"/>
      <c r="FL54" s="237"/>
      <c r="FM54" s="237"/>
      <c r="FN54" s="237"/>
      <c r="FO54" s="237"/>
      <c r="FP54" s="251"/>
      <c r="FQ54" s="237"/>
      <c r="FR54" s="237"/>
      <c r="FS54" s="237"/>
      <c r="FT54" s="237"/>
      <c r="FU54" s="237"/>
      <c r="FV54" s="237"/>
      <c r="FW54" s="237"/>
      <c r="FX54" s="237"/>
      <c r="FY54" s="237"/>
      <c r="FZ54" s="237"/>
      <c r="GA54" s="237"/>
      <c r="GB54" s="237"/>
      <c r="GC54" s="251"/>
      <c r="GD54" s="237"/>
      <c r="GE54" s="237"/>
      <c r="GF54" s="237"/>
      <c r="GG54" s="237"/>
      <c r="GH54" s="237"/>
      <c r="GI54" s="237"/>
      <c r="GJ54" s="237"/>
      <c r="GK54" s="237"/>
      <c r="GL54" s="237"/>
      <c r="GM54" s="237"/>
      <c r="GN54" s="237"/>
      <c r="GO54" s="237"/>
      <c r="GP54" s="251"/>
      <c r="GQ54" s="237"/>
      <c r="GR54" s="237"/>
      <c r="GS54" s="237"/>
      <c r="GT54" s="237"/>
      <c r="GU54" s="237"/>
      <c r="GV54" s="237"/>
      <c r="GW54" s="237"/>
      <c r="GX54" s="237"/>
      <c r="GY54" s="237"/>
      <c r="GZ54" s="237"/>
      <c r="HA54" s="237"/>
      <c r="HB54" s="237"/>
      <c r="HC54" s="251"/>
      <c r="HD54" s="237"/>
      <c r="HE54" s="237"/>
      <c r="HF54" s="237"/>
      <c r="HG54" s="237"/>
      <c r="HH54" s="237"/>
      <c r="HI54" s="237"/>
      <c r="HJ54" s="237"/>
      <c r="HK54" s="237"/>
      <c r="HL54" s="237"/>
      <c r="HM54" s="237"/>
      <c r="HN54" s="237"/>
      <c r="HO54" s="237"/>
      <c r="HP54" s="251"/>
      <c r="HQ54" s="237"/>
      <c r="HR54" s="237"/>
      <c r="HS54" s="237"/>
      <c r="HT54" s="237"/>
      <c r="HU54" s="237"/>
      <c r="HV54" s="237"/>
      <c r="HW54" s="237"/>
      <c r="HX54" s="237"/>
      <c r="HY54" s="237"/>
      <c r="HZ54" s="237"/>
      <c r="IA54" s="237"/>
      <c r="IB54" s="237"/>
      <c r="IC54" s="251"/>
      <c r="ID54" s="237"/>
      <c r="IE54" s="237"/>
      <c r="IF54" s="237"/>
      <c r="IG54" s="237"/>
      <c r="IH54" s="237"/>
      <c r="II54" s="237"/>
      <c r="IJ54" s="237"/>
      <c r="IK54" s="237"/>
      <c r="IL54" s="237"/>
      <c r="IM54" s="237"/>
      <c r="IN54" s="237"/>
      <c r="IO54" s="237"/>
      <c r="IP54" s="251"/>
      <c r="IQ54" s="237"/>
      <c r="IR54" s="237"/>
      <c r="IS54" s="237"/>
      <c r="IT54" s="237"/>
      <c r="IU54" s="237"/>
      <c r="IV54" s="237"/>
      <c r="IW54" s="237"/>
      <c r="IX54" s="237"/>
      <c r="IY54" s="237"/>
      <c r="IZ54" s="237"/>
      <c r="JA54" s="237"/>
      <c r="JB54" s="237"/>
      <c r="JC54" s="251"/>
      <c r="JD54" s="237"/>
      <c r="JE54" s="237"/>
      <c r="JF54" s="237"/>
      <c r="JG54" s="237"/>
      <c r="JH54" s="237"/>
      <c r="JI54" s="237"/>
      <c r="JJ54" s="237"/>
      <c r="JK54" s="237"/>
      <c r="JL54" s="237"/>
      <c r="JM54" s="237"/>
      <c r="JN54" s="237"/>
      <c r="JO54" s="237"/>
      <c r="JP54" s="251"/>
      <c r="JQ54" s="237"/>
      <c r="JR54" s="237"/>
      <c r="JS54" s="237"/>
      <c r="JT54" s="237"/>
      <c r="JU54" s="237"/>
      <c r="JV54" s="237"/>
      <c r="JW54" s="237"/>
      <c r="JX54" s="237"/>
      <c r="JY54" s="237"/>
      <c r="JZ54" s="237"/>
      <c r="KA54" s="237"/>
      <c r="KB54" s="237"/>
      <c r="KC54" s="251"/>
      <c r="KD54" s="237"/>
      <c r="KE54" s="237"/>
      <c r="KF54" s="237"/>
      <c r="KG54" s="237"/>
      <c r="KH54" s="237"/>
      <c r="KI54" s="237"/>
      <c r="KJ54" s="237"/>
      <c r="KK54" s="237"/>
      <c r="KL54" s="237"/>
      <c r="KM54" s="237"/>
      <c r="KN54" s="237"/>
      <c r="KO54" s="237"/>
      <c r="KP54" s="251"/>
      <c r="KQ54" s="237"/>
      <c r="KR54" s="237"/>
      <c r="KS54" s="237"/>
      <c r="KT54" s="237"/>
      <c r="KU54" s="237"/>
      <c r="KV54" s="237"/>
      <c r="KW54" s="237"/>
      <c r="KX54" s="237"/>
      <c r="KY54" s="237"/>
      <c r="KZ54" s="237"/>
      <c r="LA54" s="237"/>
      <c r="LB54" s="237"/>
      <c r="LC54" s="251"/>
      <c r="LD54" s="237"/>
      <c r="LE54" s="237"/>
      <c r="LF54" s="237"/>
      <c r="LG54" s="237"/>
      <c r="LH54" s="237"/>
      <c r="LI54" s="237"/>
      <c r="LJ54" s="237"/>
      <c r="LK54" s="237"/>
      <c r="LL54" s="237"/>
      <c r="LM54" s="237"/>
      <c r="LN54" s="237"/>
      <c r="LO54" s="237"/>
      <c r="LP54" s="251"/>
      <c r="LQ54" s="237"/>
      <c r="LR54" s="237"/>
      <c r="LS54" s="237"/>
      <c r="LT54" s="237"/>
      <c r="LU54" s="237"/>
      <c r="LV54" s="237"/>
      <c r="LW54" s="237"/>
      <c r="LX54" s="237"/>
      <c r="LY54" s="237"/>
      <c r="LZ54" s="237"/>
      <c r="MA54" s="237"/>
      <c r="MB54" s="237"/>
      <c r="MC54" s="251"/>
      <c r="MD54" s="237"/>
      <c r="ME54" s="237"/>
      <c r="MF54" s="237"/>
      <c r="MG54" s="237"/>
      <c r="MH54" s="237"/>
      <c r="MI54" s="237"/>
      <c r="MJ54" s="237"/>
      <c r="MK54" s="237"/>
      <c r="ML54" s="237"/>
      <c r="MM54" s="237"/>
      <c r="MN54" s="237"/>
      <c r="MO54" s="237"/>
      <c r="MP54" s="251"/>
    </row>
    <row r="55" spans="2:354" outlineLevel="1">
      <c r="B55" s="9" t="str">
        <f>+$C$54&amp;"-"&amp;C55</f>
        <v>Departamentos-Stock</v>
      </c>
      <c r="C55" s="409" t="s">
        <v>487</v>
      </c>
      <c r="D55" s="237"/>
      <c r="E55" s="237"/>
      <c r="F55" s="237"/>
      <c r="G55" s="237"/>
      <c r="H55" s="237"/>
      <c r="I55" s="237"/>
      <c r="J55" s="237"/>
      <c r="K55" s="237"/>
      <c r="L55" s="237"/>
      <c r="M55" s="237"/>
      <c r="N55" s="237"/>
      <c r="O55" s="237"/>
      <c r="P55" s="251">
        <f>+O55</f>
        <v>0</v>
      </c>
      <c r="Q55" s="237"/>
      <c r="R55" s="237"/>
      <c r="S55" s="237"/>
      <c r="T55" s="237"/>
      <c r="U55" s="237"/>
      <c r="V55" s="237"/>
      <c r="W55" s="237"/>
      <c r="X55" s="237"/>
      <c r="Y55" s="237"/>
      <c r="Z55" s="237"/>
      <c r="AA55" s="237"/>
      <c r="AB55" s="237"/>
      <c r="AC55" s="251">
        <f>+AB55</f>
        <v>0</v>
      </c>
      <c r="AD55" s="237">
        <v>19515</v>
      </c>
      <c r="AE55" s="237">
        <v>19629</v>
      </c>
      <c r="AF55" s="237">
        <v>20017</v>
      </c>
      <c r="AG55" s="237">
        <v>21337</v>
      </c>
      <c r="AH55" s="237">
        <v>20368</v>
      </c>
      <c r="AI55" s="237">
        <v>20375</v>
      </c>
      <c r="AJ55" s="237">
        <v>19809</v>
      </c>
      <c r="AK55" s="237">
        <v>20777</v>
      </c>
      <c r="AL55" s="237">
        <v>21076</v>
      </c>
      <c r="AM55" s="237">
        <v>19853</v>
      </c>
      <c r="AN55" s="237">
        <v>19037</v>
      </c>
      <c r="AO55" s="237">
        <v>17733</v>
      </c>
      <c r="AP55" s="251">
        <f>+AO55</f>
        <v>17733</v>
      </c>
      <c r="AQ55" s="237">
        <v>18287</v>
      </c>
      <c r="AR55" s="237">
        <v>19076</v>
      </c>
      <c r="AS55" s="237">
        <v>21781</v>
      </c>
      <c r="AT55" s="237">
        <v>22785</v>
      </c>
      <c r="AU55" s="237">
        <v>22588</v>
      </c>
      <c r="AV55" s="237">
        <v>22242</v>
      </c>
      <c r="AW55" s="237">
        <v>20752</v>
      </c>
      <c r="AX55" s="237">
        <v>19712</v>
      </c>
      <c r="AY55" s="237">
        <v>20361</v>
      </c>
      <c r="AZ55" s="237">
        <v>21227</v>
      </c>
      <c r="BA55" s="237">
        <v>23329</v>
      </c>
      <c r="BB55" s="237">
        <v>23504</v>
      </c>
      <c r="BC55" s="251">
        <f>+BB55</f>
        <v>23504</v>
      </c>
      <c r="BD55" s="237">
        <v>22001</v>
      </c>
      <c r="BE55" s="237">
        <v>21434</v>
      </c>
      <c r="BF55" s="237">
        <v>20593</v>
      </c>
      <c r="BG55" s="237">
        <v>20866</v>
      </c>
      <c r="BH55" s="237">
        <v>23294</v>
      </c>
      <c r="BI55" s="237">
        <v>21591</v>
      </c>
      <c r="BJ55" s="237">
        <v>22443</v>
      </c>
      <c r="BK55" s="237">
        <v>20841</v>
      </c>
      <c r="BL55" s="237">
        <v>21970</v>
      </c>
      <c r="BM55" s="237">
        <v>22088</v>
      </c>
      <c r="BN55" s="237">
        <v>24387</v>
      </c>
      <c r="BO55" s="237">
        <v>19918</v>
      </c>
      <c r="BP55" s="251">
        <f>+BO55</f>
        <v>19918</v>
      </c>
      <c r="BQ55" s="237">
        <v>19354</v>
      </c>
      <c r="BR55" s="237">
        <v>21826</v>
      </c>
      <c r="BS55" s="237">
        <v>21213</v>
      </c>
      <c r="BT55" s="237">
        <v>22707</v>
      </c>
      <c r="BU55" s="237">
        <v>29075</v>
      </c>
      <c r="BV55" s="237">
        <v>30533</v>
      </c>
      <c r="BW55" s="237">
        <v>30048</v>
      </c>
      <c r="BX55" s="237">
        <v>29070</v>
      </c>
      <c r="BY55" s="237">
        <v>28390</v>
      </c>
      <c r="BZ55" s="237">
        <v>27093</v>
      </c>
      <c r="CA55" s="237">
        <v>26308</v>
      </c>
      <c r="CB55" s="237">
        <v>26176</v>
      </c>
      <c r="CC55" s="251">
        <f>+CB55</f>
        <v>26176</v>
      </c>
      <c r="CD55" s="237">
        <v>26323</v>
      </c>
      <c r="CE55" s="237">
        <v>25775</v>
      </c>
      <c r="CF55" s="237">
        <v>25803</v>
      </c>
      <c r="CG55" s="237">
        <v>24853</v>
      </c>
      <c r="CH55" s="237">
        <v>27753</v>
      </c>
      <c r="CI55" s="237">
        <v>28319</v>
      </c>
      <c r="CJ55" s="237">
        <v>32410</v>
      </c>
      <c r="CK55" s="237">
        <v>33267</v>
      </c>
      <c r="CL55" s="237">
        <v>31497</v>
      </c>
      <c r="CM55" s="237">
        <v>30224</v>
      </c>
      <c r="CN55" s="237">
        <v>29389</v>
      </c>
      <c r="CO55" s="237">
        <v>28916</v>
      </c>
      <c r="CP55" s="251">
        <f>+CO55</f>
        <v>28916</v>
      </c>
      <c r="CQ55" s="237">
        <v>27967</v>
      </c>
      <c r="CR55" s="237">
        <v>26742</v>
      </c>
      <c r="CS55" s="237">
        <v>30613</v>
      </c>
      <c r="CT55" s="237">
        <v>30884</v>
      </c>
      <c r="CU55" s="237">
        <v>33470</v>
      </c>
      <c r="CV55" s="237">
        <v>34304</v>
      </c>
      <c r="CW55" s="237">
        <v>36938</v>
      </c>
      <c r="CX55" s="237">
        <v>40649</v>
      </c>
      <c r="CY55" s="237">
        <v>40190</v>
      </c>
      <c r="CZ55" s="237">
        <v>39100</v>
      </c>
      <c r="DA55" s="237">
        <v>38508</v>
      </c>
      <c r="DB55" s="237">
        <v>41144</v>
      </c>
      <c r="DC55" s="251">
        <f>+DB55</f>
        <v>41144</v>
      </c>
      <c r="DD55" s="237">
        <v>40677</v>
      </c>
      <c r="DE55" s="237">
        <v>38640</v>
      </c>
      <c r="DF55" s="237">
        <v>36257</v>
      </c>
      <c r="DG55" s="237">
        <v>37917</v>
      </c>
      <c r="DH55" s="237">
        <v>36466</v>
      </c>
      <c r="DI55" s="237">
        <v>35958</v>
      </c>
      <c r="DJ55" s="237">
        <v>37263</v>
      </c>
      <c r="DK55" s="237">
        <v>39281</v>
      </c>
      <c r="DL55" s="237">
        <v>38219</v>
      </c>
      <c r="DM55" s="237">
        <v>39299</v>
      </c>
      <c r="DN55" s="237">
        <v>38030</v>
      </c>
      <c r="DO55" s="237">
        <v>38690</v>
      </c>
      <c r="DP55" s="251">
        <f>+DO55</f>
        <v>38690</v>
      </c>
      <c r="DQ55" s="237">
        <v>37619</v>
      </c>
      <c r="DR55" s="237">
        <v>37804</v>
      </c>
      <c r="DS55" s="237">
        <v>36810</v>
      </c>
      <c r="DT55" s="237">
        <v>36366</v>
      </c>
      <c r="DU55" s="237">
        <v>35644</v>
      </c>
      <c r="DV55" s="237">
        <v>35851</v>
      </c>
      <c r="DW55" s="237">
        <v>32193</v>
      </c>
      <c r="DX55" s="237">
        <v>39095</v>
      </c>
      <c r="DY55" s="237">
        <v>37907</v>
      </c>
      <c r="DZ55" s="237">
        <v>37329</v>
      </c>
      <c r="EA55" s="237">
        <v>36833</v>
      </c>
      <c r="EB55" s="237">
        <v>35414</v>
      </c>
      <c r="EC55" s="251">
        <f>+EB55</f>
        <v>35414</v>
      </c>
      <c r="ED55" s="237">
        <v>33910</v>
      </c>
      <c r="EE55" s="237">
        <v>33840</v>
      </c>
      <c r="EF55" s="237">
        <v>33886</v>
      </c>
      <c r="EG55" s="237">
        <v>34280</v>
      </c>
      <c r="EH55" s="237">
        <v>34052</v>
      </c>
      <c r="EI55" s="237">
        <v>35252</v>
      </c>
      <c r="EJ55" s="237">
        <v>33526</v>
      </c>
      <c r="EK55" s="237">
        <v>31913</v>
      </c>
      <c r="EL55" s="237">
        <v>30498</v>
      </c>
      <c r="EM55" s="237">
        <v>29241</v>
      </c>
      <c r="EN55" s="237">
        <v>29685</v>
      </c>
      <c r="EO55" s="237">
        <v>32128</v>
      </c>
      <c r="EP55" s="251">
        <f>+EO55</f>
        <v>32128</v>
      </c>
      <c r="EQ55" s="237">
        <v>31416</v>
      </c>
      <c r="ER55" s="237">
        <v>31390</v>
      </c>
      <c r="ES55" s="237">
        <v>30693</v>
      </c>
      <c r="ET55" s="237">
        <v>30875</v>
      </c>
      <c r="EU55" s="237">
        <v>30848</v>
      </c>
      <c r="EV55" s="237">
        <v>32534</v>
      </c>
      <c r="EW55" s="237">
        <v>34056</v>
      </c>
      <c r="EX55" s="237">
        <v>34537</v>
      </c>
      <c r="EY55" s="237">
        <v>35416</v>
      </c>
      <c r="EZ55" s="237">
        <v>37882</v>
      </c>
      <c r="FA55" s="237">
        <v>37684</v>
      </c>
      <c r="FB55" s="237">
        <v>37366</v>
      </c>
      <c r="FC55" s="251">
        <f>+FB55</f>
        <v>37366</v>
      </c>
      <c r="FD55" s="237">
        <v>33995</v>
      </c>
      <c r="FE55" s="237">
        <v>37077</v>
      </c>
      <c r="FF55" s="237">
        <v>35203</v>
      </c>
      <c r="FG55" s="237">
        <v>35095</v>
      </c>
      <c r="FH55" s="237">
        <v>34988</v>
      </c>
      <c r="FI55" s="237">
        <v>35449</v>
      </c>
      <c r="FJ55" s="237">
        <v>33398</v>
      </c>
      <c r="FK55" s="237">
        <v>32651</v>
      </c>
      <c r="FL55" s="237">
        <v>31176</v>
      </c>
      <c r="FM55" s="237">
        <v>28327</v>
      </c>
      <c r="FN55" s="237">
        <v>29014</v>
      </c>
      <c r="FO55" s="237">
        <v>30426</v>
      </c>
      <c r="FP55" s="251">
        <f>+FO55</f>
        <v>30426</v>
      </c>
      <c r="FQ55" s="237">
        <v>29842</v>
      </c>
      <c r="FR55" s="237">
        <v>31638</v>
      </c>
      <c r="FS55" s="237">
        <v>31810</v>
      </c>
      <c r="FT55" s="237">
        <v>34113</v>
      </c>
      <c r="FU55" s="237">
        <v>35885</v>
      </c>
      <c r="FV55" s="237">
        <v>35957</v>
      </c>
      <c r="FW55" s="237">
        <v>33046</v>
      </c>
      <c r="FX55" s="237">
        <v>33417</v>
      </c>
      <c r="FY55" s="237">
        <v>33962</v>
      </c>
      <c r="FZ55" s="237">
        <v>32394</v>
      </c>
      <c r="GA55" s="237">
        <v>31505</v>
      </c>
      <c r="GB55" s="237">
        <v>30579</v>
      </c>
      <c r="GC55" s="251">
        <f>+GB55</f>
        <v>30579</v>
      </c>
      <c r="GD55" s="237">
        <v>27804</v>
      </c>
      <c r="GE55" s="237">
        <v>29801</v>
      </c>
      <c r="GF55" s="237">
        <v>28666</v>
      </c>
      <c r="GG55" s="237">
        <v>28899</v>
      </c>
      <c r="GH55" s="237">
        <v>29548</v>
      </c>
      <c r="GI55" s="237">
        <v>33178</v>
      </c>
      <c r="GJ55" s="237">
        <v>32276</v>
      </c>
      <c r="GK55" s="237">
        <v>31142</v>
      </c>
      <c r="GL55" s="237">
        <v>32205</v>
      </c>
      <c r="GM55" s="237">
        <v>33730</v>
      </c>
      <c r="GN55" s="237">
        <v>34973</v>
      </c>
      <c r="GO55" s="237">
        <v>35116</v>
      </c>
      <c r="GP55" s="251">
        <f>+GO55</f>
        <v>35116</v>
      </c>
      <c r="GQ55" s="237">
        <v>36623</v>
      </c>
      <c r="GR55" s="237">
        <v>36648</v>
      </c>
      <c r="GS55" s="237">
        <v>34932</v>
      </c>
      <c r="GT55" s="237">
        <v>34865</v>
      </c>
      <c r="GU55" s="237">
        <v>34684</v>
      </c>
      <c r="GV55" s="237">
        <v>37394</v>
      </c>
      <c r="GW55" s="237">
        <v>41185</v>
      </c>
      <c r="GX55" s="237">
        <v>41395</v>
      </c>
      <c r="GY55" s="237">
        <v>40560</v>
      </c>
      <c r="GZ55" s="237">
        <v>43057</v>
      </c>
      <c r="HA55" s="237">
        <v>42886</v>
      </c>
      <c r="HB55" s="237">
        <v>41948</v>
      </c>
      <c r="HC55" s="251">
        <f>+HB55</f>
        <v>41948</v>
      </c>
      <c r="HD55" s="237">
        <v>43720</v>
      </c>
      <c r="HE55" s="237">
        <v>43706</v>
      </c>
      <c r="HF55" s="237">
        <v>43041</v>
      </c>
      <c r="HG55" s="237">
        <v>45466</v>
      </c>
      <c r="HH55" s="237">
        <v>46428</v>
      </c>
      <c r="HI55" s="237">
        <v>47406</v>
      </c>
      <c r="HJ55" s="237">
        <v>48839</v>
      </c>
      <c r="HK55" s="237">
        <v>47421</v>
      </c>
      <c r="HL55" s="237">
        <v>47404</v>
      </c>
      <c r="HM55" s="237">
        <v>49528</v>
      </c>
      <c r="HN55" s="237">
        <v>48933</v>
      </c>
      <c r="HO55" s="237">
        <v>48925</v>
      </c>
      <c r="HP55" s="251">
        <f>+HO55</f>
        <v>48925</v>
      </c>
      <c r="HQ55" s="237">
        <v>49809</v>
      </c>
      <c r="HR55" s="237">
        <v>49452</v>
      </c>
      <c r="HS55" s="237">
        <v>49145</v>
      </c>
      <c r="HT55" s="237">
        <v>48955</v>
      </c>
      <c r="HU55" s="237">
        <v>48781</v>
      </c>
      <c r="HV55" s="237">
        <v>49832</v>
      </c>
      <c r="HW55" s="237">
        <v>50202</v>
      </c>
      <c r="HX55" s="237">
        <v>48377</v>
      </c>
      <c r="HY55" s="237">
        <v>49150</v>
      </c>
      <c r="HZ55" s="237">
        <v>50001</v>
      </c>
      <c r="IA55" s="237">
        <v>50470</v>
      </c>
      <c r="IB55" s="237">
        <v>50098</v>
      </c>
      <c r="IC55" s="251">
        <f>+IB55</f>
        <v>50098</v>
      </c>
      <c r="ID55" s="237">
        <f>+IFERROR(INDEX('Mercado Inmobiliario Santiago'!$1:$1048576,MATCH(TEXT(ID$5,"mmm-yyyy"),'Mercado Inmobiliario Santiago'!$A:$A,0),MATCH(Chile!$B55,'Mercado Inmobiliario Santiago'!$3:$3,0)),0)</f>
        <v>50623</v>
      </c>
      <c r="IE55" s="237">
        <f>+IFERROR(INDEX('Mercado Inmobiliario Santiago'!$1:$1048576,MATCH(TEXT(IE$5,"mmm-yyyy"),'Mercado Inmobiliario Santiago'!$A:$A,0),MATCH(Chile!$B55,'Mercado Inmobiliario Santiago'!$3:$3,0)),0)</f>
        <v>50382</v>
      </c>
      <c r="IF55" s="237">
        <f>+IFERROR(INDEX('Mercado Inmobiliario Santiago'!$1:$1048576,MATCH(TEXT(IF$5,"mmm-yyyy"),'Mercado Inmobiliario Santiago'!$A:$A,0),MATCH(Chile!$B55,'Mercado Inmobiliario Santiago'!$3:$3,0)),0)</f>
        <v>48656</v>
      </c>
      <c r="IG55" s="237">
        <f>+IFERROR(INDEX('Mercado Inmobiliario Santiago'!$1:$1048576,MATCH(TEXT(IG$5,"mmm-yyyy"),'Mercado Inmobiliario Santiago'!$A:$A,0),MATCH(Chile!$B55,'Mercado Inmobiliario Santiago'!$3:$3,0)),0)</f>
        <v>47670</v>
      </c>
      <c r="IH55" s="237">
        <f>+IFERROR(INDEX('Mercado Inmobiliario Santiago'!$1:$1048576,MATCH(TEXT(IH$5,"mmm-yyyy"),'Mercado Inmobiliario Santiago'!$A:$A,0),MATCH(Chile!$B55,'Mercado Inmobiliario Santiago'!$3:$3,0)),0)</f>
        <v>46253</v>
      </c>
      <c r="II55" s="237">
        <f>+IFERROR(INDEX('Mercado Inmobiliario Santiago'!$1:$1048576,MATCH(TEXT(II$5,"mmm-yyyy"),'Mercado Inmobiliario Santiago'!$A:$A,0),MATCH(Chile!$B55,'Mercado Inmobiliario Santiago'!$3:$3,0)),0)</f>
        <v>45974</v>
      </c>
      <c r="IJ55" s="237">
        <f>+IFERROR(INDEX('Mercado Inmobiliario Santiago'!$1:$1048576,MATCH(TEXT(IJ$5,"mmm-yyyy"),'Mercado Inmobiliario Santiago'!$A:$A,0),MATCH(Chile!$B55,'Mercado Inmobiliario Santiago'!$3:$3,0)),0)</f>
        <v>45372</v>
      </c>
      <c r="IK55" s="237">
        <f>+IFERROR(INDEX('Mercado Inmobiliario Santiago'!$1:$1048576,MATCH(TEXT(IK$5,"mmm-yyyy"),'Mercado Inmobiliario Santiago'!$A:$A,0),MATCH(Chile!$B55,'Mercado Inmobiliario Santiago'!$3:$3,0)),0)</f>
        <v>44684</v>
      </c>
      <c r="IL55" s="237">
        <f>+IFERROR(INDEX('Mercado Inmobiliario Santiago'!$1:$1048576,MATCH(TEXT(IL$5,"mmm-yyyy"),'Mercado Inmobiliario Santiago'!$A:$A,0),MATCH(Chile!$B55,'Mercado Inmobiliario Santiago'!$3:$3,0)),0)</f>
        <v>45250</v>
      </c>
      <c r="IM55" s="237">
        <f>+IFERROR(INDEX('Mercado Inmobiliario Santiago'!$1:$1048576,MATCH(TEXT(IM$5,"mmm-yyyy"),'Mercado Inmobiliario Santiago'!$A:$A,0),MATCH(Chile!$B55,'Mercado Inmobiliario Santiago'!$3:$3,0)),0)</f>
        <v>44137</v>
      </c>
      <c r="IN55" s="237">
        <f>+IFERROR(INDEX('Mercado Inmobiliario Santiago'!$1:$1048576,MATCH(TEXT(IN$5,"mmm-yyyy"),'Mercado Inmobiliario Santiago'!$A:$A,0),MATCH(Chile!$B55,'Mercado Inmobiliario Santiago'!$3:$3,0)),0)</f>
        <v>44330</v>
      </c>
      <c r="IO55" s="237">
        <f>+IFERROR(INDEX('Mercado Inmobiliario Santiago'!$1:$1048576,MATCH(TEXT(IO$5,"mmm-yyyy"),'Mercado Inmobiliario Santiago'!$A:$A,0),MATCH(Chile!$B55,'Mercado Inmobiliario Santiago'!$3:$3,0)),0)</f>
        <v>44890</v>
      </c>
      <c r="IP55" s="251">
        <f>+IO55</f>
        <v>44890</v>
      </c>
      <c r="IQ55" s="237">
        <f>+IFERROR(INDEX('Mercado Inmobiliario Santiago'!$1:$1048576,MATCH(TEXT(IQ$5,"mmm-yyyy"),'Mercado Inmobiliario Santiago'!$A:$A,0),MATCH(Chile!$B55,'Mercado Inmobiliario Santiago'!$3:$3,0)),0)</f>
        <v>45578</v>
      </c>
      <c r="IR55" s="237">
        <f>+IFERROR(INDEX('Mercado Inmobiliario Santiago'!$1:$1048576,MATCH(TEXT(IR$5,"mmm-yyyy"),'Mercado Inmobiliario Santiago'!$A:$A,0),MATCH(Chile!$B55,'Mercado Inmobiliario Santiago'!$3:$3,0)),0)</f>
        <v>44834</v>
      </c>
      <c r="IS55" s="237">
        <f>+IFERROR(INDEX('Mercado Inmobiliario Santiago'!$1:$1048576,MATCH(TEXT(IS$5,"mmm-yyyy"),'Mercado Inmobiliario Santiago'!$A:$A,0),MATCH(Chile!$B55,'Mercado Inmobiliario Santiago'!$3:$3,0)),0)</f>
        <v>43986</v>
      </c>
      <c r="IT55" s="237">
        <f>+IFERROR(INDEX('Mercado Inmobiliario Santiago'!$1:$1048576,MATCH(TEXT(IT$5,"mmm-yyyy"),'Mercado Inmobiliario Santiago'!$A:$A,0),MATCH(Chile!$B55,'Mercado Inmobiliario Santiago'!$3:$3,0)),0)</f>
        <v>43346</v>
      </c>
      <c r="IU55" s="237">
        <f>+IFERROR(INDEX('Mercado Inmobiliario Santiago'!$1:$1048576,MATCH(TEXT(IU$5,"mmm-yyyy"),'Mercado Inmobiliario Santiago'!$A:$A,0),MATCH(Chile!$B55,'Mercado Inmobiliario Santiago'!$3:$3,0)),0)</f>
        <v>42938</v>
      </c>
      <c r="IV55" s="237">
        <f>+IFERROR(INDEX('Mercado Inmobiliario Santiago'!$1:$1048576,MATCH(TEXT(IV$5,"mmm-yyyy"),'Mercado Inmobiliario Santiago'!$A:$A,0),MATCH(Chile!$B55,'Mercado Inmobiliario Santiago'!$3:$3,0)),0)</f>
        <v>43184</v>
      </c>
      <c r="IW55" s="237">
        <f>+IFERROR(INDEX('Mercado Inmobiliario Santiago'!$1:$1048576,MATCH(TEXT(IW$5,"mmm-yyyy"),'Mercado Inmobiliario Santiago'!$A:$A,0),MATCH(Chile!$B55,'Mercado Inmobiliario Santiago'!$3:$3,0)),0)</f>
        <v>39666</v>
      </c>
      <c r="IX55" s="237">
        <f>+IFERROR(INDEX('Mercado Inmobiliario Santiago'!$1:$1048576,MATCH(TEXT(IX$5,"mmm-yyyy"),'Mercado Inmobiliario Santiago'!$A:$A,0),MATCH(Chile!$B55,'Mercado Inmobiliario Santiago'!$3:$3,0)),0)</f>
        <v>40617</v>
      </c>
      <c r="IY55" s="237">
        <f>+IFERROR(INDEX('Mercado Inmobiliario Santiago'!$1:$1048576,MATCH(TEXT(IY$5,"mmm-yyyy"),'Mercado Inmobiliario Santiago'!$A:$A,0),MATCH(Chile!$B55,'Mercado Inmobiliario Santiago'!$3:$3,0)),0)</f>
        <v>41771</v>
      </c>
      <c r="IZ55" s="237">
        <f>+IFERROR(INDEX('Mercado Inmobiliario Santiago'!$1:$1048576,MATCH(TEXT(IZ$5,"mmm-yyyy"),'Mercado Inmobiliario Santiago'!$A:$A,0),MATCH(Chile!$B55,'Mercado Inmobiliario Santiago'!$3:$3,0)),0)</f>
        <v>42834</v>
      </c>
      <c r="JA55" s="237">
        <f>+IFERROR(INDEX('Mercado Inmobiliario Santiago'!$1:$1048576,MATCH(TEXT(JA$5,"mmm-yyyy"),'Mercado Inmobiliario Santiago'!$A:$A,0),MATCH(Chile!$B55,'Mercado Inmobiliario Santiago'!$3:$3,0)),0)</f>
        <v>43048</v>
      </c>
      <c r="JB55" s="237">
        <f>+IFERROR(INDEX('Mercado Inmobiliario Santiago'!$1:$1048576,MATCH(TEXT(JB$5,"mmm-yyyy"),'Mercado Inmobiliario Santiago'!$A:$A,0),MATCH(Chile!$B55,'Mercado Inmobiliario Santiago'!$3:$3,0)),0)</f>
        <v>41777</v>
      </c>
      <c r="JC55" s="251">
        <f>+JB55</f>
        <v>41777</v>
      </c>
      <c r="JD55" s="237">
        <f>+IFERROR(INDEX('Mercado Inmobiliario Santiago'!$1:$1048576,MATCH(TEXT(JD$5,"mmm-yyyy"),'Mercado Inmobiliario Santiago'!$A:$A,0),MATCH(Chile!$B55,'Mercado Inmobiliario Santiago'!$3:$3,0)),0)</f>
        <v>41255</v>
      </c>
      <c r="JE55" s="237">
        <f>+IFERROR(INDEX('Mercado Inmobiliario Santiago'!$1:$1048576,MATCH(TEXT(JE$5,"mmm-yyyy"),'Mercado Inmobiliario Santiago'!$A:$A,0),MATCH(Chile!$B55,'Mercado Inmobiliario Santiago'!$3:$3,0)),0)</f>
        <v>40575</v>
      </c>
      <c r="JF55" s="237">
        <f>+IFERROR(INDEX('Mercado Inmobiliario Santiago'!$1:$1048576,MATCH(TEXT(JF$5,"mmm-yyyy"),'Mercado Inmobiliario Santiago'!$A:$A,0),MATCH(Chile!$B55,'Mercado Inmobiliario Santiago'!$3:$3,0)),0)</f>
        <v>41414</v>
      </c>
      <c r="JG55" s="237">
        <f>+IFERROR(INDEX('Mercado Inmobiliario Santiago'!$1:$1048576,MATCH(TEXT(JG$5,"mmm-yyyy"),'Mercado Inmobiliario Santiago'!$A:$A,0),MATCH(Chile!$B55,'Mercado Inmobiliario Santiago'!$3:$3,0)),0)</f>
        <v>42233</v>
      </c>
      <c r="JH55" s="237">
        <f>+IFERROR(INDEX('Mercado Inmobiliario Santiago'!$1:$1048576,MATCH(TEXT(JH$5,"mmm-yyyy"),'Mercado Inmobiliario Santiago'!$A:$A,0),MATCH(Chile!$B55,'Mercado Inmobiliario Santiago'!$3:$3,0)),0)</f>
        <v>42579</v>
      </c>
      <c r="JI55" s="237">
        <f>+IFERROR(INDEX('Mercado Inmobiliario Santiago'!$1:$1048576,MATCH(TEXT(JI$5,"mmm-yyyy"),'Mercado Inmobiliario Santiago'!$A:$A,0),MATCH(Chile!$B55,'Mercado Inmobiliario Santiago'!$3:$3,0)),0)</f>
        <v>45479</v>
      </c>
      <c r="JJ55" s="237">
        <f>+IFERROR(INDEX('Mercado Inmobiliario Santiago'!$1:$1048576,MATCH(TEXT(JJ$5,"mmm-yyyy"),'Mercado Inmobiliario Santiago'!$A:$A,0),MATCH(Chile!$B55,'Mercado Inmobiliario Santiago'!$3:$3,0)),0)</f>
        <v>45920</v>
      </c>
      <c r="JK55" s="237">
        <f>+IFERROR(INDEX('Mercado Inmobiliario Santiago'!$1:$1048576,MATCH(TEXT(JK$5,"mmm-yyyy"),'Mercado Inmobiliario Santiago'!$A:$A,0),MATCH(Chile!$B55,'Mercado Inmobiliario Santiago'!$3:$3,0)),0)</f>
        <v>47077</v>
      </c>
      <c r="JL55" s="237">
        <f>+IFERROR(INDEX('Mercado Inmobiliario Santiago'!$1:$1048576,MATCH(TEXT(JL$5,"mmm-yyyy"),'Mercado Inmobiliario Santiago'!$A:$A,0),MATCH(Chile!$B55,'Mercado Inmobiliario Santiago'!$3:$3,0)),0)</f>
        <v>47061</v>
      </c>
      <c r="JM55" s="237">
        <f>+IFERROR(INDEX('Mercado Inmobiliario Santiago'!$1:$1048576,MATCH(TEXT(JM$5,"mmm-yyyy"),'Mercado Inmobiliario Santiago'!$A:$A,0),MATCH(Chile!$B55,'Mercado Inmobiliario Santiago'!$3:$3,0)),0)</f>
        <v>46996</v>
      </c>
      <c r="JN55" s="237">
        <f>+IFERROR(INDEX('Mercado Inmobiliario Santiago'!$1:$1048576,MATCH(TEXT(JN$5,"mmm-yyyy"),'Mercado Inmobiliario Santiago'!$A:$A,0),MATCH(Chile!$B55,'Mercado Inmobiliario Santiago'!$3:$3,0)),0)</f>
        <v>47189</v>
      </c>
      <c r="JO55" s="237">
        <f>+IFERROR(INDEX('Mercado Inmobiliario Santiago'!$1:$1048576,MATCH(TEXT(JO$5,"mmm-yyyy"),'Mercado Inmobiliario Santiago'!$A:$A,0),MATCH(Chile!$B55,'Mercado Inmobiliario Santiago'!$3:$3,0)),0)</f>
        <v>47250</v>
      </c>
      <c r="JP55" s="251">
        <f>+JO55</f>
        <v>47250</v>
      </c>
      <c r="JQ55" s="237">
        <f>+IFERROR(INDEX('Mercado Inmobiliario Santiago'!$1:$1048576,MATCH(TEXT(JQ$5,"mmm-yyyy"),'Mercado Inmobiliario Santiago'!$A:$A,0),MATCH(Chile!$B55,'Mercado Inmobiliario Santiago'!$3:$3,0)),0)</f>
        <v>47594</v>
      </c>
      <c r="JR55" s="237">
        <f>+IFERROR(INDEX('Mercado Inmobiliario Santiago'!$1:$1048576,MATCH(TEXT(JR$5,"mmm-yyyy"),'Mercado Inmobiliario Santiago'!$A:$A,0),MATCH(Chile!$B55,'Mercado Inmobiliario Santiago'!$3:$3,0)),0)</f>
        <v>48461</v>
      </c>
      <c r="JS55" s="237">
        <f>+IFERROR(INDEX('Mercado Inmobiliario Santiago'!$1:$1048576,MATCH(TEXT(JS$5,"mmm-yyyy"),'Mercado Inmobiliario Santiago'!$A:$A,0),MATCH(Chile!$B55,'Mercado Inmobiliario Santiago'!$3:$3,0)),0)</f>
        <v>48229</v>
      </c>
      <c r="JT55" s="237">
        <f>+IFERROR(INDEX('Mercado Inmobiliario Santiago'!$1:$1048576,MATCH(TEXT(JT$5,"mmm-yyyy"),'Mercado Inmobiliario Santiago'!$A:$A,0),MATCH(Chile!$B55,'Mercado Inmobiliario Santiago'!$3:$3,0)),0)</f>
        <v>50559</v>
      </c>
      <c r="JU55" s="237">
        <f>+IFERROR(INDEX('Mercado Inmobiliario Santiago'!$1:$1048576,MATCH(TEXT(JU$5,"mmm-yyyy"),'Mercado Inmobiliario Santiago'!$A:$A,0),MATCH(Chile!$B55,'Mercado Inmobiliario Santiago'!$3:$3,0)),0)</f>
        <v>50997</v>
      </c>
      <c r="JV55" s="237">
        <f>+IFERROR(INDEX('Mercado Inmobiliario Santiago'!$1:$1048576,MATCH(TEXT(JV$5,"mmm-yyyy"),'Mercado Inmobiliario Santiago'!$A:$A,0),MATCH(Chile!$B55,'Mercado Inmobiliario Santiago'!$3:$3,0)),0)</f>
        <v>51467</v>
      </c>
      <c r="JW55" s="237">
        <f>+IFERROR(INDEX('Mercado Inmobiliario Santiago'!$1:$1048576,MATCH(TEXT(JW$5,"mmm-yyyy"),'Mercado Inmobiliario Santiago'!$A:$A,0),MATCH(Chile!$B55,'Mercado Inmobiliario Santiago'!$3:$3,0)),0)</f>
        <v>52330</v>
      </c>
      <c r="JX55" s="237">
        <f>+IFERROR(INDEX('Mercado Inmobiliario Santiago'!$1:$1048576,MATCH(TEXT(JX$5,"mmm-yyyy"),'Mercado Inmobiliario Santiago'!$A:$A,0),MATCH(Chile!$B55,'Mercado Inmobiliario Santiago'!$3:$3,0)),0)</f>
        <v>51986</v>
      </c>
      <c r="JY55" s="237">
        <f>+IFERROR(INDEX('Mercado Inmobiliario Santiago'!$1:$1048576,MATCH(TEXT(JY$5,"mmm-yyyy"),'Mercado Inmobiliario Santiago'!$A:$A,0),MATCH(Chile!$B55,'Mercado Inmobiliario Santiago'!$3:$3,0)),0)</f>
        <v>53219</v>
      </c>
      <c r="JZ55" s="237">
        <f>+IFERROR(INDEX('Mercado Inmobiliario Santiago'!$1:$1048576,MATCH(TEXT(JZ$5,"mmm-yyyy"),'Mercado Inmobiliario Santiago'!$A:$A,0),MATCH(Chile!$B55,'Mercado Inmobiliario Santiago'!$3:$3,0)),0)</f>
        <v>55245</v>
      </c>
      <c r="KA55" s="237">
        <f>+IFERROR(INDEX('Mercado Inmobiliario Santiago'!$1:$1048576,MATCH(TEXT(KA$5,"mmm-yyyy"),'Mercado Inmobiliario Santiago'!$A:$A,0),MATCH(Chile!$B55,'Mercado Inmobiliario Santiago'!$3:$3,0)),0)</f>
        <v>54632</v>
      </c>
      <c r="KB55" s="237">
        <f>+IFERROR(INDEX('Mercado Inmobiliario Santiago'!$1:$1048576,MATCH(TEXT(KB$5,"mmm-yyyy"),'Mercado Inmobiliario Santiago'!$A:$A,0),MATCH(Chile!$B55,'Mercado Inmobiliario Santiago'!$3:$3,0)),0)</f>
        <v>54702</v>
      </c>
      <c r="KC55" s="251">
        <f>+KB55</f>
        <v>54702</v>
      </c>
      <c r="KD55" s="237">
        <f>+IFERROR(INDEX('Mercado Inmobiliario Santiago'!$1:$1048576,MATCH(TEXT(KD$5,"mmm-yyyy"),'Mercado Inmobiliario Santiago'!$A:$A,0),MATCH(Chile!$B55,'Mercado Inmobiliario Santiago'!$3:$3,0)),0)</f>
        <v>56136</v>
      </c>
      <c r="KE55" s="237">
        <f>+IFERROR(INDEX('Mercado Inmobiliario Santiago'!$1:$1048576,MATCH(TEXT(KE$5,"mmm-yyyy"),'Mercado Inmobiliario Santiago'!$A:$A,0),MATCH(Chile!$B55,'Mercado Inmobiliario Santiago'!$3:$3,0)),0)</f>
        <v>56676</v>
      </c>
      <c r="KF55" s="237">
        <f>+IFERROR(INDEX('Mercado Inmobiliario Santiago'!$1:$1048576,MATCH(TEXT(KF$5,"mmm-yyyy"),'Mercado Inmobiliario Santiago'!$A:$A,0),MATCH(Chile!$B55,'Mercado Inmobiliario Santiago'!$3:$3,0)),0)</f>
        <v>57730</v>
      </c>
      <c r="KG55" s="237">
        <f>+IFERROR(INDEX('Mercado Inmobiliario Santiago'!$1:$1048576,MATCH(TEXT(KG$5,"mmm-yyyy"),'Mercado Inmobiliario Santiago'!$A:$A,0),MATCH(Chile!$B55,'Mercado Inmobiliario Santiago'!$3:$3,0)),0)</f>
        <v>58678</v>
      </c>
      <c r="KH55" s="237">
        <f>+IFERROR(INDEX('Mercado Inmobiliario Santiago'!$1:$1048576,MATCH(TEXT(KH$5,"mmm-yyyy"),'Mercado Inmobiliario Santiago'!$A:$A,0),MATCH(Chile!$B55,'Mercado Inmobiliario Santiago'!$3:$3,0)),0)</f>
        <v>57668</v>
      </c>
      <c r="KI55" s="237">
        <f>+IFERROR(INDEX('Mercado Inmobiliario Santiago'!$1:$1048576,MATCH(TEXT(KI$5,"mmm-yyyy"),'Mercado Inmobiliario Santiago'!$A:$A,0),MATCH(Chile!$B55,'Mercado Inmobiliario Santiago'!$3:$3,0)),0)</f>
        <v>56987</v>
      </c>
      <c r="KJ55" s="237">
        <f>+IFERROR(INDEX('Mercado Inmobiliario Santiago'!$1:$1048576,MATCH(TEXT(KJ$5,"mmm-yyyy"),'Mercado Inmobiliario Santiago'!$A:$A,0),MATCH(Chile!$B55,'Mercado Inmobiliario Santiago'!$3:$3,0)),0)</f>
        <v>57915</v>
      </c>
      <c r="KK55" s="237">
        <f>+IFERROR(INDEX('Mercado Inmobiliario Santiago'!$1:$1048576,MATCH(TEXT(KK$5,"mmm-yyyy"),'Mercado Inmobiliario Santiago'!$A:$A,0),MATCH(Chile!$B55,'Mercado Inmobiliario Santiago'!$3:$3,0)),0)</f>
        <v>57540</v>
      </c>
      <c r="KL55" s="237">
        <f>+IFERROR(INDEX('Mercado Inmobiliario Santiago'!$1:$1048576,MATCH(TEXT(KL$5,"mmm-yyyy"),'Mercado Inmobiliario Santiago'!$A:$A,0),MATCH(Chile!$B55,'Mercado Inmobiliario Santiago'!$3:$3,0)),0)</f>
        <v>58233</v>
      </c>
      <c r="KM55" s="237">
        <f>+IFERROR(INDEX('Mercado Inmobiliario Santiago'!$1:$1048576,MATCH(TEXT(KM$5,"mmm-yyyy"),'Mercado Inmobiliario Santiago'!$A:$A,0),MATCH(Chile!$B55,'Mercado Inmobiliario Santiago'!$3:$3,0)),0)</f>
        <v>60130</v>
      </c>
      <c r="KN55" s="237">
        <f>+IFERROR(INDEX('Mercado Inmobiliario Santiago'!$1:$1048576,MATCH(TEXT(KN$5,"mmm-yyyy"),'Mercado Inmobiliario Santiago'!$A:$A,0),MATCH(Chile!$B55,'Mercado Inmobiliario Santiago'!$3:$3,0)),0)</f>
        <v>59874</v>
      </c>
      <c r="KO55" s="237">
        <f>+IFERROR(INDEX('Mercado Inmobiliario Santiago'!$1:$1048576,MATCH(TEXT(KO$5,"mmm-yyyy"),'Mercado Inmobiliario Santiago'!$A:$A,0),MATCH(Chile!$B55,'Mercado Inmobiliario Santiago'!$3:$3,0)),0)</f>
        <v>59855</v>
      </c>
      <c r="KP55" s="251">
        <f>+KO55</f>
        <v>59855</v>
      </c>
      <c r="KQ55" s="237">
        <f>+IFERROR(INDEX('Mercado Inmobiliario Santiago'!$1:$1048576,MATCH(TEXT(KQ$5,"mmm-yyyy"),'Mercado Inmobiliario Santiago'!$A:$A,0),MATCH(Chile!$B55,'Mercado Inmobiliario Santiago'!$3:$3,0)),0)</f>
        <v>60765</v>
      </c>
      <c r="KR55" s="237">
        <f>+IFERROR(INDEX('Mercado Inmobiliario Santiago'!$1:$1048576,MATCH(TEXT(KR$5,"mmm-yyyy"),'Mercado Inmobiliario Santiago'!$A:$A,0),MATCH(Chile!$B55,'Mercado Inmobiliario Santiago'!$3:$3,0)),0)</f>
        <v>60259</v>
      </c>
      <c r="KS55" s="237">
        <f>+IFERROR(INDEX('Mercado Inmobiliario Santiago'!$1:$1048576,MATCH(TEXT(KS$5,"mmm-yyyy"),'Mercado Inmobiliario Santiago'!$A:$A,0),MATCH(Chile!$B55,'Mercado Inmobiliario Santiago'!$3:$3,0)),0)</f>
        <v>59423</v>
      </c>
      <c r="KT55" s="237">
        <f>+IFERROR(INDEX('Mercado Inmobiliario Santiago'!$1:$1048576,MATCH(TEXT(KT$5,"mmm-yyyy"),'Mercado Inmobiliario Santiago'!$A:$A,0),MATCH(Chile!$B55,'Mercado Inmobiliario Santiago'!$3:$3,0)),0)</f>
        <v>62141</v>
      </c>
      <c r="KU55" s="237">
        <f>+IFERROR(INDEX('Mercado Inmobiliario Santiago'!$1:$1048576,MATCH(TEXT(KU$5,"mmm-yyyy"),'Mercado Inmobiliario Santiago'!$A:$A,0),MATCH(Chile!$B55,'Mercado Inmobiliario Santiago'!$3:$3,0)),0)</f>
        <v>62488</v>
      </c>
      <c r="KV55" s="237">
        <f>+IFERROR(INDEX('Mercado Inmobiliario Santiago'!$1:$1048576,MATCH(TEXT(KV$5,"mmm-yyyy"),'Mercado Inmobiliario Santiago'!$A:$A,0),MATCH(Chile!$B55,'Mercado Inmobiliario Santiago'!$3:$3,0)),0)</f>
        <v>62255</v>
      </c>
      <c r="KW55" s="237">
        <f>+IFERROR(INDEX('Mercado Inmobiliario Santiago'!$1:$1048576,MATCH(TEXT(KW$5,"mmm-yyyy"),'Mercado Inmobiliario Santiago'!$A:$A,0),MATCH(Chile!$B55,'Mercado Inmobiliario Santiago'!$3:$3,0)),0)</f>
        <v>63281</v>
      </c>
      <c r="KX55" s="237">
        <f>+IFERROR(INDEX('Mercado Inmobiliario Santiago'!$1:$1048576,MATCH(TEXT(KX$5,"mmm-yyyy"),'Mercado Inmobiliario Santiago'!$A:$A,0),MATCH(Chile!$B55,'Mercado Inmobiliario Santiago'!$3:$3,0)),0)</f>
        <v>63455</v>
      </c>
      <c r="KY55" s="237">
        <f>+IFERROR(INDEX('Mercado Inmobiliario Santiago'!$1:$1048576,MATCH(TEXT(KY$5,"mmm-yyyy"),'Mercado Inmobiliario Santiago'!$A:$A,0),MATCH(Chile!$B55,'Mercado Inmobiliario Santiago'!$3:$3,0)),0)</f>
        <v>62606</v>
      </c>
      <c r="KZ55" s="237">
        <f>+IFERROR(INDEX('Mercado Inmobiliario Santiago'!$1:$1048576,MATCH(TEXT(KZ$5,"mmm-yyyy"),'Mercado Inmobiliario Santiago'!$A:$A,0),MATCH(Chile!$B55,'Mercado Inmobiliario Santiago'!$3:$3,0)),0)</f>
        <v>62288</v>
      </c>
      <c r="LA55" s="237">
        <f>+IFERROR(INDEX('Mercado Inmobiliario Santiago'!$1:$1048576,MATCH(TEXT(LA$5,"mmm-yyyy"),'Mercado Inmobiliario Santiago'!$A:$A,0),MATCH(Chile!$B55,'Mercado Inmobiliario Santiago'!$3:$3,0)),0)</f>
        <v>62178</v>
      </c>
      <c r="LB55" s="237">
        <f>+IFERROR(INDEX('Mercado Inmobiliario Santiago'!$1:$1048576,MATCH(TEXT(LB$5,"mmm-yyyy"),'Mercado Inmobiliario Santiago'!$A:$A,0),MATCH(Chile!$B55,'Mercado Inmobiliario Santiago'!$3:$3,0)),0)</f>
        <v>61573</v>
      </c>
      <c r="LC55" s="251">
        <f>+LB55</f>
        <v>61573</v>
      </c>
      <c r="LD55" s="237">
        <f>+IFERROR(INDEX('Mercado Inmobiliario Santiago'!$1:$1048576,MATCH(TEXT(LD$5,"mmm-yyyy"),'Mercado Inmobiliario Santiago'!$A:$A,0),MATCH(Chile!$B55,'Mercado Inmobiliario Santiago'!$3:$3,0)),0)</f>
        <v>59864</v>
      </c>
      <c r="LE55" s="237">
        <f>+IFERROR(INDEX('Mercado Inmobiliario Santiago'!$1:$1048576,MATCH(TEXT(LE$5,"mmm-yyyy"),'Mercado Inmobiliario Santiago'!$A:$A,0),MATCH(Chile!$B55,'Mercado Inmobiliario Santiago'!$3:$3,0)),0)</f>
        <v>60117</v>
      </c>
      <c r="LF55" s="237">
        <f>+IFERROR(INDEX('Mercado Inmobiliario Santiago'!$1:$1048576,MATCH(TEXT(LF$5,"mmm-yyyy"),'Mercado Inmobiliario Santiago'!$A:$A,0),MATCH(Chile!$B55,'Mercado Inmobiliario Santiago'!$3:$3,0)),0)</f>
        <v>59913</v>
      </c>
      <c r="LG55" s="237">
        <f>+IFERROR(INDEX('Mercado Inmobiliario Santiago'!$1:$1048576,MATCH(TEXT(LG$5,"mmm-yyyy"),'Mercado Inmobiliario Santiago'!$A:$A,0),MATCH(Chile!$B55,'Mercado Inmobiliario Santiago'!$3:$3,0)),0)</f>
        <v>60595</v>
      </c>
      <c r="LH55" s="237">
        <f>+IFERROR(INDEX('Mercado Inmobiliario Santiago'!$1:$1048576,MATCH(TEXT(LH$5,"mmm-yyyy"),'Mercado Inmobiliario Santiago'!$A:$A,0),MATCH(Chile!$B55,'Mercado Inmobiliario Santiago'!$3:$3,0)),0)</f>
        <v>60519</v>
      </c>
      <c r="LI55" s="237">
        <f>+IFERROR(INDEX('Mercado Inmobiliario Santiago'!$1:$1048576,MATCH(TEXT(LI$5,"mmm-yyyy"),'Mercado Inmobiliario Santiago'!$A:$A,0),MATCH(Chile!$B55,'Mercado Inmobiliario Santiago'!$3:$3,0)),0)</f>
        <v>61524</v>
      </c>
      <c r="LJ55" s="237">
        <f>+IFERROR(INDEX('Mercado Inmobiliario Santiago'!$1:$1048576,MATCH(TEXT(LJ$5,"mmm-yyyy"),'Mercado Inmobiliario Santiago'!$A:$A,0),MATCH(Chile!$B55,'Mercado Inmobiliario Santiago'!$3:$3,0)),0)</f>
        <v>61517</v>
      </c>
      <c r="LK55" s="237">
        <f>+IFERROR(INDEX('Mercado Inmobiliario Santiago'!$1:$1048576,MATCH(TEXT(LK$5,"mmm-yyyy"),'Mercado Inmobiliario Santiago'!$A:$A,0),MATCH(Chile!$B55,'Mercado Inmobiliario Santiago'!$3:$3,0)),0)</f>
        <v>62533</v>
      </c>
      <c r="LL55" s="237">
        <f>+IFERROR(INDEX('Mercado Inmobiliario Santiago'!$1:$1048576,MATCH(TEXT(LL$5,"mmm-yyyy"),'Mercado Inmobiliario Santiago'!$A:$A,0),MATCH(Chile!$B55,'Mercado Inmobiliario Santiago'!$3:$3,0)),0)</f>
        <v>62651</v>
      </c>
      <c r="LM55" s="237">
        <f>+IFERROR(INDEX('Mercado Inmobiliario Santiago'!$1:$1048576,MATCH(TEXT(LM$5,"mmm-yyyy"),'Mercado Inmobiliario Santiago'!$A:$A,0),MATCH(Chile!$B55,'Mercado Inmobiliario Santiago'!$3:$3,0)),0)</f>
        <v>62625</v>
      </c>
      <c r="LN55" s="237">
        <f>+IFERROR(INDEX('Mercado Inmobiliario Santiago'!$1:$1048576,MATCH(TEXT(LN$5,"mmm-yyyy"),'Mercado Inmobiliario Santiago'!$A:$A,0),MATCH(Chile!$B55,'Mercado Inmobiliario Santiago'!$3:$3,0)),0)</f>
        <v>62131</v>
      </c>
      <c r="LO55" s="237">
        <f>+IFERROR(INDEX('Mercado Inmobiliario Santiago'!$1:$1048576,MATCH(TEXT(LO$5,"mmm-yyyy"),'Mercado Inmobiliario Santiago'!$A:$A,0),MATCH(Chile!$B55,'Mercado Inmobiliario Santiago'!$3:$3,0)),0)</f>
        <v>61559</v>
      </c>
      <c r="LP55" s="251">
        <f>+LO55</f>
        <v>61559</v>
      </c>
      <c r="LQ55" s="237">
        <f>+IFERROR(INDEX('Mercado Inmobiliario Santiago'!$1:$1048576,MATCH(TEXT(LQ$5,"mmm-yyyy"),'Mercado Inmobiliario Santiago'!$A:$A,0),MATCH(Chile!$B55,'Mercado Inmobiliario Santiago'!$3:$3,0)),0)</f>
        <v>62181</v>
      </c>
      <c r="LR55" s="237">
        <f>+IFERROR(INDEX('Mercado Inmobiliario Santiago'!$1:$1048576,MATCH(TEXT(LR$5,"mmm-yyyy"),'Mercado Inmobiliario Santiago'!$A:$A,0),MATCH(Chile!$B55,'Mercado Inmobiliario Santiago'!$3:$3,0)),0)</f>
        <v>62486</v>
      </c>
      <c r="LS55" s="237">
        <f>+IFERROR(INDEX('Mercado Inmobiliario Santiago'!$1:$1048576,MATCH(TEXT(LS$5,"mmm-yyyy"),'Mercado Inmobiliario Santiago'!$A:$A,0),MATCH(Chile!$B55,'Mercado Inmobiliario Santiago'!$3:$3,0)),0)</f>
        <v>62849</v>
      </c>
      <c r="LT55" s="237">
        <f>+IFERROR(INDEX('Mercado Inmobiliario Santiago'!$1:$1048576,MATCH(TEXT(LT$5,"mmm-yyyy"),'Mercado Inmobiliario Santiago'!$A:$A,0),MATCH(Chile!$B55,'Mercado Inmobiliario Santiago'!$3:$3,0)),0)</f>
        <v>63267</v>
      </c>
      <c r="LU55" s="237">
        <f>+IFERROR(INDEX('Mercado Inmobiliario Santiago'!$1:$1048576,MATCH(TEXT(LU$5,"mmm-yyyy"),'Mercado Inmobiliario Santiago'!$A:$A,0),MATCH(Chile!$B55,'Mercado Inmobiliario Santiago'!$3:$3,0)),0)</f>
        <v>63960.299931658803</v>
      </c>
      <c r="LV55" s="237">
        <f>+IFERROR(INDEX('Mercado Inmobiliario Santiago'!$1:$1048576,MATCH(TEXT(LV$5,"mmm-yyyy"),'Mercado Inmobiliario Santiago'!$A:$A,0),MATCH(Chile!$B55,'Mercado Inmobiliario Santiago'!$3:$3,0)),0)</f>
        <v>63581.564921833458</v>
      </c>
      <c r="LW55" s="237">
        <f>+IFERROR(INDEX('Mercado Inmobiliario Santiago'!$1:$1048576,MATCH(TEXT(LW$5,"mmm-yyyy"),'Mercado Inmobiliario Santiago'!$A:$A,0),MATCH(Chile!$B55,'Mercado Inmobiliario Santiago'!$3:$3,0)),0)</f>
        <v>64717.720733505965</v>
      </c>
      <c r="LX55" s="237">
        <f>+IFERROR(INDEX('Mercado Inmobiliario Santiago'!$1:$1048576,MATCH(TEXT(LX$5,"mmm-yyyy"),'Mercado Inmobiliario Santiago'!$A:$A,0),MATCH(Chile!$B55,'Mercado Inmobiliario Santiago'!$3:$3,0)),0)</f>
        <v>64435.324539615911</v>
      </c>
      <c r="LY55" s="237">
        <f>+IFERROR(INDEX('Mercado Inmobiliario Santiago'!$1:$1048576,MATCH(TEXT(LY$5,"mmm-yyyy"),'Mercado Inmobiliario Santiago'!$A:$A,0),MATCH(Chile!$B55,'Mercado Inmobiliario Santiago'!$3:$3,0)),0)</f>
        <v>64269.055074789263</v>
      </c>
      <c r="LZ55" s="237">
        <f>+IFERROR(INDEX('Mercado Inmobiliario Santiago'!$1:$1048576,MATCH(TEXT(LZ$5,"mmm-yyyy"),'Mercado Inmobiliario Santiago'!$A:$A,0),MATCH(Chile!$B55,'Mercado Inmobiliario Santiago'!$3:$3,0)),0)</f>
        <v>63234.506294101782</v>
      </c>
      <c r="MA55" s="237">
        <f>+IFERROR(INDEX('Mercado Inmobiliario Santiago'!$1:$1048576,MATCH(TEXT(MA$5,"mmm-yyyy"),'Mercado Inmobiliario Santiago'!$A:$A,0),MATCH(Chile!$B55,'Mercado Inmobiliario Santiago'!$3:$3,0)),0)</f>
        <v>62120.449609481439</v>
      </c>
      <c r="MB55" s="237">
        <f>+IFERROR(INDEX('Mercado Inmobiliario Santiago'!$1:$1048576,MATCH(TEXT(MB$5,"mmm-yyyy"),'Mercado Inmobiliario Santiago'!$A:$A,0),MATCH(Chile!$B55,'Mercado Inmobiliario Santiago'!$3:$3,0)),0)</f>
        <v>61433.852846864764</v>
      </c>
      <c r="MC55" s="251">
        <f>+MB55</f>
        <v>61433.852846864764</v>
      </c>
      <c r="MD55" s="237">
        <f>+IFERROR(INDEX('Mercado Inmobiliario Santiago'!$1:$1048576,MATCH(TEXT(MD$5,"mmm-yyyy"),'Mercado Inmobiliario Santiago'!$A:$A,0),MATCH(Chile!$B55,'Mercado Inmobiliario Santiago'!$3:$3,0)),0)</f>
        <v>0</v>
      </c>
      <c r="ME55" s="237">
        <f>+IFERROR(INDEX('Mercado Inmobiliario Santiago'!$1:$1048576,MATCH(TEXT(ME$5,"mmm-yyyy"),'Mercado Inmobiliario Santiago'!$A:$A,0),MATCH(Chile!$B55,'Mercado Inmobiliario Santiago'!$3:$3,0)),0)</f>
        <v>0</v>
      </c>
      <c r="MF55" s="237">
        <f>+IFERROR(INDEX('Mercado Inmobiliario Santiago'!$1:$1048576,MATCH(TEXT(MF$5,"mmm-yyyy"),'Mercado Inmobiliario Santiago'!$A:$A,0),MATCH(Chile!$B55,'Mercado Inmobiliario Santiago'!$3:$3,0)),0)</f>
        <v>0</v>
      </c>
      <c r="MG55" s="237">
        <f>+IFERROR(INDEX('Mercado Inmobiliario Santiago'!$1:$1048576,MATCH(TEXT(MG$5,"mmm-yyyy"),'Mercado Inmobiliario Santiago'!$A:$A,0),MATCH(Chile!$B55,'Mercado Inmobiliario Santiago'!$3:$3,0)),0)</f>
        <v>0</v>
      </c>
      <c r="MH55" s="237">
        <f>+IFERROR(INDEX('Mercado Inmobiliario Santiago'!$1:$1048576,MATCH(TEXT(MH$5,"mmm-yyyy"),'Mercado Inmobiliario Santiago'!$A:$A,0),MATCH(Chile!$B55,'Mercado Inmobiliario Santiago'!$3:$3,0)),0)</f>
        <v>0</v>
      </c>
      <c r="MI55" s="237">
        <f>+IFERROR(INDEX('Mercado Inmobiliario Santiago'!$1:$1048576,MATCH(TEXT(MI$5,"mmm-yyyy"),'Mercado Inmobiliario Santiago'!$A:$A,0),MATCH(Chile!$B55,'Mercado Inmobiliario Santiago'!$3:$3,0)),0)</f>
        <v>0</v>
      </c>
      <c r="MJ55" s="237">
        <f>+IFERROR(INDEX('Mercado Inmobiliario Santiago'!$1:$1048576,MATCH(TEXT(MJ$5,"mmm-yyyy"),'Mercado Inmobiliario Santiago'!$A:$A,0),MATCH(Chile!$B55,'Mercado Inmobiliario Santiago'!$3:$3,0)),0)</f>
        <v>0</v>
      </c>
      <c r="MK55" s="237">
        <f>+IFERROR(INDEX('Mercado Inmobiliario Santiago'!$1:$1048576,MATCH(TEXT(MK$5,"mmm-yyyy"),'Mercado Inmobiliario Santiago'!$A:$A,0),MATCH(Chile!$B55,'Mercado Inmobiliario Santiago'!$3:$3,0)),0)</f>
        <v>0</v>
      </c>
      <c r="ML55" s="237">
        <f>+IFERROR(INDEX('Mercado Inmobiliario Santiago'!$1:$1048576,MATCH(TEXT(ML$5,"mmm-yyyy"),'Mercado Inmobiliario Santiago'!$A:$A,0),MATCH(Chile!$B55,'Mercado Inmobiliario Santiago'!$3:$3,0)),0)</f>
        <v>0</v>
      </c>
      <c r="MM55" s="237">
        <f>+IFERROR(INDEX('Mercado Inmobiliario Santiago'!$1:$1048576,MATCH(TEXT(MM$5,"mmm-yyyy"),'Mercado Inmobiliario Santiago'!$A:$A,0),MATCH(Chile!$B55,'Mercado Inmobiliario Santiago'!$3:$3,0)),0)</f>
        <v>0</v>
      </c>
      <c r="MN55" s="237">
        <f>+IFERROR(INDEX('Mercado Inmobiliario Santiago'!$1:$1048576,MATCH(TEXT(MN$5,"mmm-yyyy"),'Mercado Inmobiliario Santiago'!$A:$A,0),MATCH(Chile!$B55,'Mercado Inmobiliario Santiago'!$3:$3,0)),0)</f>
        <v>0</v>
      </c>
      <c r="MO55" s="237">
        <f>+IFERROR(INDEX('Mercado Inmobiliario Santiago'!$1:$1048576,MATCH(TEXT(MO$5,"mmm-yyyy"),'Mercado Inmobiliario Santiago'!$A:$A,0),MATCH(Chile!$B55,'Mercado Inmobiliario Santiago'!$3:$3,0)),0)</f>
        <v>0</v>
      </c>
      <c r="MP55" s="251">
        <f>+MO55</f>
        <v>0</v>
      </c>
    </row>
    <row r="56" spans="2:354" outlineLevel="1">
      <c r="B56" s="9" t="str">
        <f t="shared" ref="B56:B58" si="107">+$C$54&amp;"-"&amp;C56</f>
        <v>Departamentos-Ventas</v>
      </c>
      <c r="C56" s="409" t="s">
        <v>488</v>
      </c>
      <c r="D56" s="237"/>
      <c r="E56" s="237"/>
      <c r="F56" s="237"/>
      <c r="G56" s="237"/>
      <c r="H56" s="237"/>
      <c r="I56" s="237"/>
      <c r="J56" s="237"/>
      <c r="K56" s="237"/>
      <c r="L56" s="237"/>
      <c r="M56" s="237"/>
      <c r="N56" s="237"/>
      <c r="O56" s="237"/>
      <c r="P56" s="251">
        <f t="shared" ref="P56:P58" si="108">+O56</f>
        <v>0</v>
      </c>
      <c r="Q56" s="237"/>
      <c r="R56" s="237"/>
      <c r="S56" s="237"/>
      <c r="T56" s="237"/>
      <c r="U56" s="237"/>
      <c r="V56" s="237"/>
      <c r="W56" s="237"/>
      <c r="X56" s="237"/>
      <c r="Y56" s="237"/>
      <c r="Z56" s="237"/>
      <c r="AA56" s="237"/>
      <c r="AB56" s="237"/>
      <c r="AC56" s="251">
        <f t="shared" ref="AC56:AC58" si="109">+AB56</f>
        <v>0</v>
      </c>
      <c r="AD56" s="237">
        <v>677</v>
      </c>
      <c r="AE56" s="237">
        <v>716</v>
      </c>
      <c r="AF56" s="237">
        <v>982</v>
      </c>
      <c r="AG56" s="237">
        <v>1241</v>
      </c>
      <c r="AH56" s="237">
        <v>1015</v>
      </c>
      <c r="AI56" s="237">
        <v>1000</v>
      </c>
      <c r="AJ56" s="237">
        <v>1211</v>
      </c>
      <c r="AK56" s="237">
        <v>1371</v>
      </c>
      <c r="AL56" s="237">
        <v>1197</v>
      </c>
      <c r="AM56" s="237">
        <v>1278</v>
      </c>
      <c r="AN56" s="237">
        <v>1058</v>
      </c>
      <c r="AO56" s="237">
        <v>809</v>
      </c>
      <c r="AP56" s="251">
        <f t="shared" ref="AP56:AP58" si="110">+AO56</f>
        <v>809</v>
      </c>
      <c r="AQ56" s="237">
        <v>861</v>
      </c>
      <c r="AR56" s="237">
        <v>781</v>
      </c>
      <c r="AS56" s="237">
        <v>1254</v>
      </c>
      <c r="AT56" s="237">
        <v>1147</v>
      </c>
      <c r="AU56" s="237">
        <v>1213</v>
      </c>
      <c r="AV56" s="237">
        <v>1379</v>
      </c>
      <c r="AW56" s="237">
        <v>1349</v>
      </c>
      <c r="AX56" s="237">
        <v>1164</v>
      </c>
      <c r="AY56" s="237">
        <v>979</v>
      </c>
      <c r="AZ56" s="237">
        <v>1007</v>
      </c>
      <c r="BA56" s="237">
        <v>1086</v>
      </c>
      <c r="BB56" s="237">
        <v>1037</v>
      </c>
      <c r="BC56" s="251">
        <f t="shared" ref="BC56:BC58" si="111">+BB56</f>
        <v>1037</v>
      </c>
      <c r="BD56" s="237">
        <v>960</v>
      </c>
      <c r="BE56" s="237">
        <v>841</v>
      </c>
      <c r="BF56" s="237">
        <v>1193</v>
      </c>
      <c r="BG56" s="237">
        <v>1282</v>
      </c>
      <c r="BH56" s="237">
        <v>1588</v>
      </c>
      <c r="BI56" s="237">
        <v>1540</v>
      </c>
      <c r="BJ56" s="237">
        <v>1775</v>
      </c>
      <c r="BK56" s="237">
        <v>1741</v>
      </c>
      <c r="BL56" s="237">
        <v>1471</v>
      </c>
      <c r="BM56" s="237">
        <v>1356</v>
      </c>
      <c r="BN56" s="237">
        <v>1037</v>
      </c>
      <c r="BO56" s="237">
        <v>939</v>
      </c>
      <c r="BP56" s="251">
        <f t="shared" ref="BP56:BP58" si="112">+BO56</f>
        <v>939</v>
      </c>
      <c r="BQ56" s="237">
        <v>899</v>
      </c>
      <c r="BR56" s="237">
        <v>990</v>
      </c>
      <c r="BS56" s="237">
        <v>1007</v>
      </c>
      <c r="BT56" s="237">
        <v>1279</v>
      </c>
      <c r="BU56" s="237">
        <v>1659</v>
      </c>
      <c r="BV56" s="237">
        <v>1661</v>
      </c>
      <c r="BW56" s="237">
        <v>1993</v>
      </c>
      <c r="BX56" s="237">
        <v>2091</v>
      </c>
      <c r="BY56" s="237">
        <v>1710</v>
      </c>
      <c r="BZ56" s="237">
        <v>1387</v>
      </c>
      <c r="CA56" s="237">
        <v>1679</v>
      </c>
      <c r="CB56" s="237">
        <v>1236</v>
      </c>
      <c r="CC56" s="251">
        <f t="shared" ref="CC56:CC58" si="113">+CB56</f>
        <v>1236</v>
      </c>
      <c r="CD56" s="237">
        <v>1045</v>
      </c>
      <c r="CE56" s="237">
        <v>1146</v>
      </c>
      <c r="CF56" s="237">
        <v>1312</v>
      </c>
      <c r="CG56" s="237">
        <v>1319</v>
      </c>
      <c r="CH56" s="237">
        <v>1686</v>
      </c>
      <c r="CI56" s="237">
        <v>1648</v>
      </c>
      <c r="CJ56" s="237">
        <v>2064</v>
      </c>
      <c r="CK56" s="237">
        <v>2324</v>
      </c>
      <c r="CL56" s="237">
        <v>1544</v>
      </c>
      <c r="CM56" s="237">
        <v>1891</v>
      </c>
      <c r="CN56" s="237">
        <v>1680</v>
      </c>
      <c r="CO56" s="237">
        <v>1210</v>
      </c>
      <c r="CP56" s="251">
        <f t="shared" ref="CP56:CP58" si="114">+CO56</f>
        <v>1210</v>
      </c>
      <c r="CQ56" s="237">
        <v>1287</v>
      </c>
      <c r="CR56" s="237">
        <v>1293</v>
      </c>
      <c r="CS56" s="237">
        <v>1811</v>
      </c>
      <c r="CT56" s="237">
        <v>1457</v>
      </c>
      <c r="CU56" s="237">
        <v>1506</v>
      </c>
      <c r="CV56" s="237">
        <v>1601</v>
      </c>
      <c r="CW56" s="237">
        <v>1995</v>
      </c>
      <c r="CX56" s="237">
        <v>2061</v>
      </c>
      <c r="CY56" s="237">
        <v>1410</v>
      </c>
      <c r="CZ56" s="237">
        <v>1730</v>
      </c>
      <c r="DA56" s="237">
        <v>1480</v>
      </c>
      <c r="DB56" s="237">
        <v>1429</v>
      </c>
      <c r="DC56" s="251">
        <f t="shared" ref="DC56:DC58" si="115">+DB56</f>
        <v>1429</v>
      </c>
      <c r="DD56" s="237">
        <v>1417</v>
      </c>
      <c r="DE56" s="237">
        <v>1757</v>
      </c>
      <c r="DF56" s="237">
        <v>1852</v>
      </c>
      <c r="DG56" s="237">
        <v>1128</v>
      </c>
      <c r="DH56" s="237">
        <v>1469</v>
      </c>
      <c r="DI56" s="237">
        <v>1406</v>
      </c>
      <c r="DJ56" s="237">
        <v>1740</v>
      </c>
      <c r="DK56" s="237">
        <v>1568</v>
      </c>
      <c r="DL56" s="237">
        <v>1277</v>
      </c>
      <c r="DM56" s="237">
        <v>1592</v>
      </c>
      <c r="DN56" s="237">
        <v>1143</v>
      </c>
      <c r="DO56" s="237">
        <v>1135</v>
      </c>
      <c r="DP56" s="251">
        <f t="shared" ref="DP56:DP58" si="116">+DO56</f>
        <v>1135</v>
      </c>
      <c r="DQ56" s="237">
        <v>1273</v>
      </c>
      <c r="DR56" s="237">
        <v>1353</v>
      </c>
      <c r="DS56" s="237">
        <v>1658</v>
      </c>
      <c r="DT56" s="237">
        <v>1342</v>
      </c>
      <c r="DU56" s="237">
        <v>1628</v>
      </c>
      <c r="DV56" s="237">
        <v>1897</v>
      </c>
      <c r="DW56" s="237">
        <v>1762</v>
      </c>
      <c r="DX56" s="237">
        <v>1902</v>
      </c>
      <c r="DY56" s="237">
        <v>1497</v>
      </c>
      <c r="DZ56" s="237">
        <v>1782</v>
      </c>
      <c r="EA56" s="237">
        <v>1636</v>
      </c>
      <c r="EB56" s="237">
        <v>1343</v>
      </c>
      <c r="EC56" s="251">
        <f t="shared" ref="EC56:EC58" si="117">+EB56</f>
        <v>1343</v>
      </c>
      <c r="ED56" s="237">
        <v>1234</v>
      </c>
      <c r="EE56" s="237">
        <v>972</v>
      </c>
      <c r="EF56" s="237">
        <v>888</v>
      </c>
      <c r="EG56" s="237">
        <v>1129</v>
      </c>
      <c r="EH56" s="237">
        <v>962</v>
      </c>
      <c r="EI56" s="237">
        <v>1375</v>
      </c>
      <c r="EJ56" s="237">
        <v>1278</v>
      </c>
      <c r="EK56" s="237">
        <v>1796</v>
      </c>
      <c r="EL56" s="237">
        <v>1741</v>
      </c>
      <c r="EM56" s="237">
        <v>1956</v>
      </c>
      <c r="EN56" s="237">
        <v>1502</v>
      </c>
      <c r="EO56" s="237">
        <v>1430</v>
      </c>
      <c r="EP56" s="251">
        <f t="shared" ref="EP56:EP58" si="118">+EO56</f>
        <v>1430</v>
      </c>
      <c r="EQ56" s="237">
        <v>1143</v>
      </c>
      <c r="ER56" s="237">
        <v>1397</v>
      </c>
      <c r="ES56" s="237">
        <v>1446</v>
      </c>
      <c r="ET56" s="237">
        <v>1529</v>
      </c>
      <c r="EU56" s="237">
        <v>1867</v>
      </c>
      <c r="EV56" s="237">
        <v>1570</v>
      </c>
      <c r="EW56" s="237">
        <v>1494</v>
      </c>
      <c r="EX56" s="237">
        <v>1635</v>
      </c>
      <c r="EY56" s="237">
        <v>1687</v>
      </c>
      <c r="EZ56" s="237">
        <v>1922</v>
      </c>
      <c r="FA56" s="237">
        <v>1927</v>
      </c>
      <c r="FB56" s="237">
        <v>1664</v>
      </c>
      <c r="FC56" s="251">
        <f t="shared" ref="FC56:FC58" si="119">+FB56</f>
        <v>1664</v>
      </c>
      <c r="FD56" s="237">
        <v>1459</v>
      </c>
      <c r="FE56" s="237">
        <v>1599</v>
      </c>
      <c r="FF56" s="237">
        <v>1596</v>
      </c>
      <c r="FG56" s="237">
        <v>1957</v>
      </c>
      <c r="FH56" s="237">
        <v>2308</v>
      </c>
      <c r="FI56" s="237">
        <v>2481</v>
      </c>
      <c r="FJ56" s="237">
        <v>2584</v>
      </c>
      <c r="FK56" s="237">
        <v>2485</v>
      </c>
      <c r="FL56" s="237">
        <v>2062</v>
      </c>
      <c r="FM56" s="237">
        <v>1868</v>
      </c>
      <c r="FN56" s="237">
        <v>1958</v>
      </c>
      <c r="FO56" s="237">
        <v>1732</v>
      </c>
      <c r="FP56" s="251">
        <f t="shared" ref="FP56:FP58" si="120">+FO56</f>
        <v>1732</v>
      </c>
      <c r="FQ56" s="237">
        <v>1552</v>
      </c>
      <c r="FR56" s="237">
        <v>1668</v>
      </c>
      <c r="FS56" s="237">
        <v>1900</v>
      </c>
      <c r="FT56" s="237">
        <v>2199</v>
      </c>
      <c r="FU56" s="237">
        <v>2383</v>
      </c>
      <c r="FV56" s="237">
        <v>2377</v>
      </c>
      <c r="FW56" s="237">
        <v>2410</v>
      </c>
      <c r="FX56" s="237">
        <v>2426</v>
      </c>
      <c r="FY56" s="237">
        <v>2048</v>
      </c>
      <c r="FZ56" s="237">
        <v>2521</v>
      </c>
      <c r="GA56" s="237">
        <v>2579</v>
      </c>
      <c r="GB56" s="237">
        <v>2380</v>
      </c>
      <c r="GC56" s="251">
        <f t="shared" ref="GC56:GC58" si="121">+GB56</f>
        <v>2380</v>
      </c>
      <c r="GD56" s="237">
        <v>2056</v>
      </c>
      <c r="GE56" s="237">
        <v>1958</v>
      </c>
      <c r="GF56" s="237">
        <v>2015</v>
      </c>
      <c r="GG56" s="237">
        <v>2105</v>
      </c>
      <c r="GH56" s="237">
        <v>2227</v>
      </c>
      <c r="GI56" s="237">
        <v>2436</v>
      </c>
      <c r="GJ56" s="237">
        <v>2191</v>
      </c>
      <c r="GK56" s="237">
        <v>2196</v>
      </c>
      <c r="GL56" s="237">
        <v>1600</v>
      </c>
      <c r="GM56" s="237">
        <v>2368</v>
      </c>
      <c r="GN56" s="237">
        <v>1978</v>
      </c>
      <c r="GO56" s="237">
        <v>2019</v>
      </c>
      <c r="GP56" s="251">
        <f t="shared" ref="GP56:GP58" si="122">+GO56</f>
        <v>2019</v>
      </c>
      <c r="GQ56" s="237">
        <v>1854</v>
      </c>
      <c r="GR56" s="237">
        <v>2105</v>
      </c>
      <c r="GS56" s="237">
        <v>2498</v>
      </c>
      <c r="GT56" s="237">
        <v>2689</v>
      </c>
      <c r="GU56" s="237">
        <v>2627</v>
      </c>
      <c r="GV56" s="237">
        <v>2954</v>
      </c>
      <c r="GW56" s="237">
        <v>3064</v>
      </c>
      <c r="GX56" s="237">
        <v>3764</v>
      </c>
      <c r="GY56" s="237">
        <v>3040</v>
      </c>
      <c r="GZ56" s="237">
        <v>3317</v>
      </c>
      <c r="HA56" s="237">
        <v>3037</v>
      </c>
      <c r="HB56" s="237">
        <v>3676</v>
      </c>
      <c r="HC56" s="251">
        <f t="shared" ref="HC56:HC58" si="123">+HB56</f>
        <v>3676</v>
      </c>
      <c r="HD56" s="237">
        <v>1144</v>
      </c>
      <c r="HE56" s="237">
        <v>1010</v>
      </c>
      <c r="HF56" s="237">
        <v>1431</v>
      </c>
      <c r="HG56" s="237">
        <v>1616</v>
      </c>
      <c r="HH56" s="237">
        <v>1472</v>
      </c>
      <c r="HI56" s="237">
        <v>1719</v>
      </c>
      <c r="HJ56" s="237">
        <v>1632</v>
      </c>
      <c r="HK56" s="237">
        <v>2339</v>
      </c>
      <c r="HL56" s="237">
        <v>1948</v>
      </c>
      <c r="HM56" s="237">
        <v>2027</v>
      </c>
      <c r="HN56" s="237">
        <v>2155</v>
      </c>
      <c r="HO56" s="237">
        <v>2552</v>
      </c>
      <c r="HP56" s="251">
        <f t="shared" ref="HP56:HP58" si="124">+HO56</f>
        <v>2552</v>
      </c>
      <c r="HQ56" s="237">
        <v>1807</v>
      </c>
      <c r="HR56" s="237">
        <v>1699</v>
      </c>
      <c r="HS56" s="237">
        <v>2366</v>
      </c>
      <c r="HT56" s="237">
        <v>1860</v>
      </c>
      <c r="HU56" s="237">
        <v>2255</v>
      </c>
      <c r="HV56" s="237">
        <v>2334</v>
      </c>
      <c r="HW56" s="237">
        <v>2277</v>
      </c>
      <c r="HX56" s="237">
        <v>2203</v>
      </c>
      <c r="HY56" s="237">
        <v>1998</v>
      </c>
      <c r="HZ56" s="237">
        <v>2610</v>
      </c>
      <c r="IA56" s="237">
        <v>2245</v>
      </c>
      <c r="IB56" s="237">
        <v>1915</v>
      </c>
      <c r="IC56" s="251">
        <f t="shared" ref="IC56:IC58" si="125">+IB56</f>
        <v>1915</v>
      </c>
      <c r="ID56" s="237">
        <f>+IFERROR(INDEX('Mercado Inmobiliario Santiago'!$1:$1048576,MATCH(TEXT(ID$5,"mmm-yyyy"),'Mercado Inmobiliario Santiago'!$A:$A,0),MATCH(Chile!$B56,'Mercado Inmobiliario Santiago'!$3:$3,0)),0)</f>
        <v>1802</v>
      </c>
      <c r="IE56" s="237">
        <f>+IFERROR(INDEX('Mercado Inmobiliario Santiago'!$1:$1048576,MATCH(TEXT(IE$5,"mmm-yyyy"),'Mercado Inmobiliario Santiago'!$A:$A,0),MATCH(Chile!$B56,'Mercado Inmobiliario Santiago'!$3:$3,0)),0)</f>
        <v>1783</v>
      </c>
      <c r="IF56" s="237">
        <f>+IFERROR(INDEX('Mercado Inmobiliario Santiago'!$1:$1048576,MATCH(TEXT(IF$5,"mmm-yyyy"),'Mercado Inmobiliario Santiago'!$A:$A,0),MATCH(Chile!$B56,'Mercado Inmobiliario Santiago'!$3:$3,0)),0)</f>
        <v>2493</v>
      </c>
      <c r="IG56" s="237">
        <f>+IFERROR(INDEX('Mercado Inmobiliario Santiago'!$1:$1048576,MATCH(TEXT(IG$5,"mmm-yyyy"),'Mercado Inmobiliario Santiago'!$A:$A,0),MATCH(Chile!$B56,'Mercado Inmobiliario Santiago'!$3:$3,0)),0)</f>
        <v>2376</v>
      </c>
      <c r="IH56" s="237">
        <f>+IFERROR(INDEX('Mercado Inmobiliario Santiago'!$1:$1048576,MATCH(TEXT(IH$5,"mmm-yyyy"),'Mercado Inmobiliario Santiago'!$A:$A,0),MATCH(Chile!$B56,'Mercado Inmobiliario Santiago'!$3:$3,0)),0)</f>
        <v>2542</v>
      </c>
      <c r="II56" s="237">
        <f>+IFERROR(INDEX('Mercado Inmobiliario Santiago'!$1:$1048576,MATCH(TEXT(II$5,"mmm-yyyy"),'Mercado Inmobiliario Santiago'!$A:$A,0),MATCH(Chile!$B56,'Mercado Inmobiliario Santiago'!$3:$3,0)),0)</f>
        <v>2591</v>
      </c>
      <c r="IJ56" s="237">
        <f>+IFERROR(INDEX('Mercado Inmobiliario Santiago'!$1:$1048576,MATCH(TEXT(IJ$5,"mmm-yyyy"),'Mercado Inmobiliario Santiago'!$A:$A,0),MATCH(Chile!$B56,'Mercado Inmobiliario Santiago'!$3:$3,0)),0)</f>
        <v>2482</v>
      </c>
      <c r="IK56" s="237">
        <f>+IFERROR(INDEX('Mercado Inmobiliario Santiago'!$1:$1048576,MATCH(TEXT(IK$5,"mmm-yyyy"),'Mercado Inmobiliario Santiago'!$A:$A,0),MATCH(Chile!$B56,'Mercado Inmobiliario Santiago'!$3:$3,0)),0)</f>
        <v>2986</v>
      </c>
      <c r="IL56" s="237">
        <f>+IFERROR(INDEX('Mercado Inmobiliario Santiago'!$1:$1048576,MATCH(TEXT(IL$5,"mmm-yyyy"),'Mercado Inmobiliario Santiago'!$A:$A,0),MATCH(Chile!$B56,'Mercado Inmobiliario Santiago'!$3:$3,0)),0)</f>
        <v>2047</v>
      </c>
      <c r="IM56" s="237">
        <f>+IFERROR(INDEX('Mercado Inmobiliario Santiago'!$1:$1048576,MATCH(TEXT(IM$5,"mmm-yyyy"),'Mercado Inmobiliario Santiago'!$A:$A,0),MATCH(Chile!$B56,'Mercado Inmobiliario Santiago'!$3:$3,0)),0)</f>
        <v>2522</v>
      </c>
      <c r="IN56" s="237">
        <f>+IFERROR(INDEX('Mercado Inmobiliario Santiago'!$1:$1048576,MATCH(TEXT(IN$5,"mmm-yyyy"),'Mercado Inmobiliario Santiago'!$A:$A,0),MATCH(Chile!$B56,'Mercado Inmobiliario Santiago'!$3:$3,0)),0)</f>
        <v>2193</v>
      </c>
      <c r="IO56" s="237">
        <f>+IFERROR(INDEX('Mercado Inmobiliario Santiago'!$1:$1048576,MATCH(TEXT(IO$5,"mmm-yyyy"),'Mercado Inmobiliario Santiago'!$A:$A,0),MATCH(Chile!$B56,'Mercado Inmobiliario Santiago'!$3:$3,0)),0)</f>
        <v>2125</v>
      </c>
      <c r="IP56" s="251">
        <f t="shared" ref="IP56:IP58" si="126">+IO56</f>
        <v>2125</v>
      </c>
      <c r="IQ56" s="237">
        <f>+IFERROR(INDEX('Mercado Inmobiliario Santiago'!$1:$1048576,MATCH(TEXT(IQ$5,"mmm-yyyy"),'Mercado Inmobiliario Santiago'!$A:$A,0),MATCH(Chile!$B56,'Mercado Inmobiliario Santiago'!$3:$3,0)),0)</f>
        <v>2037</v>
      </c>
      <c r="IR56" s="237">
        <f>+IFERROR(INDEX('Mercado Inmobiliario Santiago'!$1:$1048576,MATCH(TEXT(IR$5,"mmm-yyyy"),'Mercado Inmobiliario Santiago'!$A:$A,0),MATCH(Chile!$B56,'Mercado Inmobiliario Santiago'!$3:$3,0)),0)</f>
        <v>1849</v>
      </c>
      <c r="IS56" s="237">
        <f>+IFERROR(INDEX('Mercado Inmobiliario Santiago'!$1:$1048576,MATCH(TEXT(IS$5,"mmm-yyyy"),'Mercado Inmobiliario Santiago'!$A:$A,0),MATCH(Chile!$B56,'Mercado Inmobiliario Santiago'!$3:$3,0)),0)</f>
        <v>2550</v>
      </c>
      <c r="IT56" s="237">
        <f>+IFERROR(INDEX('Mercado Inmobiliario Santiago'!$1:$1048576,MATCH(TEXT(IT$5,"mmm-yyyy"),'Mercado Inmobiliario Santiago'!$A:$A,0),MATCH(Chile!$B56,'Mercado Inmobiliario Santiago'!$3:$3,0)),0)</f>
        <v>2263</v>
      </c>
      <c r="IU56" s="237">
        <f>+IFERROR(INDEX('Mercado Inmobiliario Santiago'!$1:$1048576,MATCH(TEXT(IU$5,"mmm-yyyy"),'Mercado Inmobiliario Santiago'!$A:$A,0),MATCH(Chile!$B56,'Mercado Inmobiliario Santiago'!$3:$3,0)),0)</f>
        <v>2128</v>
      </c>
      <c r="IV56" s="237">
        <f>+IFERROR(INDEX('Mercado Inmobiliario Santiago'!$1:$1048576,MATCH(TEXT(IV$5,"mmm-yyyy"),'Mercado Inmobiliario Santiago'!$A:$A,0),MATCH(Chile!$B56,'Mercado Inmobiliario Santiago'!$3:$3,0)),0)</f>
        <v>2548</v>
      </c>
      <c r="IW56" s="237">
        <f>+IFERROR(INDEX('Mercado Inmobiliario Santiago'!$1:$1048576,MATCH(TEXT(IW$5,"mmm-yyyy"),'Mercado Inmobiliario Santiago'!$A:$A,0),MATCH(Chile!$B56,'Mercado Inmobiliario Santiago'!$3:$3,0)),0)</f>
        <v>2170</v>
      </c>
      <c r="IX56" s="237">
        <f>+IFERROR(INDEX('Mercado Inmobiliario Santiago'!$1:$1048576,MATCH(TEXT(IX$5,"mmm-yyyy"),'Mercado Inmobiliario Santiago'!$A:$A,0),MATCH(Chile!$B56,'Mercado Inmobiliario Santiago'!$3:$3,0)),0)</f>
        <v>2248</v>
      </c>
      <c r="IY56" s="237">
        <f>+IFERROR(INDEX('Mercado Inmobiliario Santiago'!$1:$1048576,MATCH(TEXT(IY$5,"mmm-yyyy"),'Mercado Inmobiliario Santiago'!$A:$A,0),MATCH(Chile!$B56,'Mercado Inmobiliario Santiago'!$3:$3,0)),0)</f>
        <v>2084</v>
      </c>
      <c r="IZ56" s="237">
        <f>+IFERROR(INDEX('Mercado Inmobiliario Santiago'!$1:$1048576,MATCH(TEXT(IZ$5,"mmm-yyyy"),'Mercado Inmobiliario Santiago'!$A:$A,0),MATCH(Chile!$B56,'Mercado Inmobiliario Santiago'!$3:$3,0)),0)</f>
        <v>1958</v>
      </c>
      <c r="JA56" s="237">
        <f>+IFERROR(INDEX('Mercado Inmobiliario Santiago'!$1:$1048576,MATCH(TEXT(JA$5,"mmm-yyyy"),'Mercado Inmobiliario Santiago'!$A:$A,0),MATCH(Chile!$B56,'Mercado Inmobiliario Santiago'!$3:$3,0)),0)</f>
        <v>1354</v>
      </c>
      <c r="JB56" s="237">
        <f>+IFERROR(INDEX('Mercado Inmobiliario Santiago'!$1:$1048576,MATCH(TEXT(JB$5,"mmm-yyyy"),'Mercado Inmobiliario Santiago'!$A:$A,0),MATCH(Chile!$B56,'Mercado Inmobiliario Santiago'!$3:$3,0)),0)</f>
        <v>1328</v>
      </c>
      <c r="JC56" s="251">
        <f t="shared" ref="JC56:JC58" si="127">+JB56</f>
        <v>1328</v>
      </c>
      <c r="JD56" s="237">
        <f>+IFERROR(INDEX('Mercado Inmobiliario Santiago'!$1:$1048576,MATCH(TEXT(JD$5,"mmm-yyyy"),'Mercado Inmobiliario Santiago'!$A:$A,0),MATCH(Chile!$B56,'Mercado Inmobiliario Santiago'!$3:$3,0)),0)</f>
        <v>1014</v>
      </c>
      <c r="JE56" s="237">
        <f>+IFERROR(INDEX('Mercado Inmobiliario Santiago'!$1:$1048576,MATCH(TEXT(JE$5,"mmm-yyyy"),'Mercado Inmobiliario Santiago'!$A:$A,0),MATCH(Chile!$B56,'Mercado Inmobiliario Santiago'!$3:$3,0)),0)</f>
        <v>1004</v>
      </c>
      <c r="JF56" s="237">
        <f>+IFERROR(INDEX('Mercado Inmobiliario Santiago'!$1:$1048576,MATCH(TEXT(JF$5,"mmm-yyyy"),'Mercado Inmobiliario Santiago'!$A:$A,0),MATCH(Chile!$B56,'Mercado Inmobiliario Santiago'!$3:$3,0)),0)</f>
        <v>834</v>
      </c>
      <c r="JG56" s="237">
        <f>+IFERROR(INDEX('Mercado Inmobiliario Santiago'!$1:$1048576,MATCH(TEXT(JG$5,"mmm-yyyy"),'Mercado Inmobiliario Santiago'!$A:$A,0),MATCH(Chile!$B56,'Mercado Inmobiliario Santiago'!$3:$3,0)),0)</f>
        <v>606</v>
      </c>
      <c r="JH56" s="237">
        <f>+IFERROR(INDEX('Mercado Inmobiliario Santiago'!$1:$1048576,MATCH(TEXT(JH$5,"mmm-yyyy"),'Mercado Inmobiliario Santiago'!$A:$A,0),MATCH(Chile!$B56,'Mercado Inmobiliario Santiago'!$3:$3,0)),0)</f>
        <v>505</v>
      </c>
      <c r="JI56" s="237">
        <f>+IFERROR(INDEX('Mercado Inmobiliario Santiago'!$1:$1048576,MATCH(TEXT(JI$5,"mmm-yyyy"),'Mercado Inmobiliario Santiago'!$A:$A,0),MATCH(Chile!$B56,'Mercado Inmobiliario Santiago'!$3:$3,0)),0)</f>
        <v>930</v>
      </c>
      <c r="JJ56" s="237">
        <f>+IFERROR(INDEX('Mercado Inmobiliario Santiago'!$1:$1048576,MATCH(TEXT(JJ$5,"mmm-yyyy"),'Mercado Inmobiliario Santiago'!$A:$A,0),MATCH(Chile!$B56,'Mercado Inmobiliario Santiago'!$3:$3,0)),0)</f>
        <v>1264</v>
      </c>
      <c r="JK56" s="237">
        <f>+IFERROR(INDEX('Mercado Inmobiliario Santiago'!$1:$1048576,MATCH(TEXT(JK$5,"mmm-yyyy"),'Mercado Inmobiliario Santiago'!$A:$A,0),MATCH(Chile!$B56,'Mercado Inmobiliario Santiago'!$3:$3,0)),0)</f>
        <v>1739</v>
      </c>
      <c r="JL56" s="237">
        <f>+IFERROR(INDEX('Mercado Inmobiliario Santiago'!$1:$1048576,MATCH(TEXT(JL$5,"mmm-yyyy"),'Mercado Inmobiliario Santiago'!$A:$A,0),MATCH(Chile!$B56,'Mercado Inmobiliario Santiago'!$3:$3,0)),0)</f>
        <v>1884</v>
      </c>
      <c r="JM56" s="237">
        <f>+IFERROR(INDEX('Mercado Inmobiliario Santiago'!$1:$1048576,MATCH(TEXT(JM$5,"mmm-yyyy"),'Mercado Inmobiliario Santiago'!$A:$A,0),MATCH(Chile!$B56,'Mercado Inmobiliario Santiago'!$3:$3,0)),0)</f>
        <v>2469</v>
      </c>
      <c r="JN56" s="237">
        <f>+IFERROR(INDEX('Mercado Inmobiliario Santiago'!$1:$1048576,MATCH(TEXT(JN$5,"mmm-yyyy"),'Mercado Inmobiliario Santiago'!$A:$A,0),MATCH(Chile!$B56,'Mercado Inmobiliario Santiago'!$3:$3,0)),0)</f>
        <v>2089</v>
      </c>
      <c r="JO56" s="237">
        <f>+IFERROR(INDEX('Mercado Inmobiliario Santiago'!$1:$1048576,MATCH(TEXT(JO$5,"mmm-yyyy"),'Mercado Inmobiliario Santiago'!$A:$A,0),MATCH(Chile!$B56,'Mercado Inmobiliario Santiago'!$3:$3,0)),0)</f>
        <v>1801</v>
      </c>
      <c r="JP56" s="251">
        <f t="shared" ref="JP56:JP58" si="128">+JO56</f>
        <v>1801</v>
      </c>
      <c r="JQ56" s="237">
        <f>+IFERROR(INDEX('Mercado Inmobiliario Santiago'!$1:$1048576,MATCH(TEXT(JQ$5,"mmm-yyyy"),'Mercado Inmobiliario Santiago'!$A:$A,0),MATCH(Chile!$B56,'Mercado Inmobiliario Santiago'!$3:$3,0)),0)</f>
        <v>1624</v>
      </c>
      <c r="JR56" s="237">
        <f>+IFERROR(INDEX('Mercado Inmobiliario Santiago'!$1:$1048576,MATCH(TEXT(JR$5,"mmm-yyyy"),'Mercado Inmobiliario Santiago'!$A:$A,0),MATCH(Chile!$B56,'Mercado Inmobiliario Santiago'!$3:$3,0)),0)</f>
        <v>1825</v>
      </c>
      <c r="JS56" s="237">
        <f>+IFERROR(INDEX('Mercado Inmobiliario Santiago'!$1:$1048576,MATCH(TEXT(JS$5,"mmm-yyyy"),'Mercado Inmobiliario Santiago'!$A:$A,0),MATCH(Chile!$B56,'Mercado Inmobiliario Santiago'!$3:$3,0)),0)</f>
        <v>2248</v>
      </c>
      <c r="JT56" s="237">
        <f>+IFERROR(INDEX('Mercado Inmobiliario Santiago'!$1:$1048576,MATCH(TEXT(JT$5,"mmm-yyyy"),'Mercado Inmobiliario Santiago'!$A:$A,0),MATCH(Chile!$B56,'Mercado Inmobiliario Santiago'!$3:$3,0)),0)</f>
        <v>2135</v>
      </c>
      <c r="JU56" s="237">
        <f>+IFERROR(INDEX('Mercado Inmobiliario Santiago'!$1:$1048576,MATCH(TEXT(JU$5,"mmm-yyyy"),'Mercado Inmobiliario Santiago'!$A:$A,0),MATCH(Chile!$B56,'Mercado Inmobiliario Santiago'!$3:$3,0)),0)</f>
        <v>1912</v>
      </c>
      <c r="JV56" s="237">
        <f>+IFERROR(INDEX('Mercado Inmobiliario Santiago'!$1:$1048576,MATCH(TEXT(JV$5,"mmm-yyyy"),'Mercado Inmobiliario Santiago'!$A:$A,0),MATCH(Chile!$B56,'Mercado Inmobiliario Santiago'!$3:$3,0)),0)</f>
        <v>1975</v>
      </c>
      <c r="JW56" s="237">
        <f>+IFERROR(INDEX('Mercado Inmobiliario Santiago'!$1:$1048576,MATCH(TEXT(JW$5,"mmm-yyyy"),'Mercado Inmobiliario Santiago'!$A:$A,0),MATCH(Chile!$B56,'Mercado Inmobiliario Santiago'!$3:$3,0)),0)</f>
        <v>1971</v>
      </c>
      <c r="JX56" s="237">
        <f>+IFERROR(INDEX('Mercado Inmobiliario Santiago'!$1:$1048576,MATCH(TEXT(JX$5,"mmm-yyyy"),'Mercado Inmobiliario Santiago'!$A:$A,0),MATCH(Chile!$B56,'Mercado Inmobiliario Santiago'!$3:$3,0)),0)</f>
        <v>2539</v>
      </c>
      <c r="JY56" s="237">
        <f>+IFERROR(INDEX('Mercado Inmobiliario Santiago'!$1:$1048576,MATCH(TEXT(JY$5,"mmm-yyyy"),'Mercado Inmobiliario Santiago'!$A:$A,0),MATCH(Chile!$B56,'Mercado Inmobiliario Santiago'!$3:$3,0)),0)</f>
        <v>2135</v>
      </c>
      <c r="JZ56" s="237">
        <f>+IFERROR(INDEX('Mercado Inmobiliario Santiago'!$1:$1048576,MATCH(TEXT(JZ$5,"mmm-yyyy"),'Mercado Inmobiliario Santiago'!$A:$A,0),MATCH(Chile!$B56,'Mercado Inmobiliario Santiago'!$3:$3,0)),0)</f>
        <v>1860</v>
      </c>
      <c r="KA56" s="237">
        <f>+IFERROR(INDEX('Mercado Inmobiliario Santiago'!$1:$1048576,MATCH(TEXT(KA$5,"mmm-yyyy"),'Mercado Inmobiliario Santiago'!$A:$A,0),MATCH(Chile!$B56,'Mercado Inmobiliario Santiago'!$3:$3,0)),0)</f>
        <v>1612</v>
      </c>
      <c r="KB56" s="237">
        <f>+IFERROR(INDEX('Mercado Inmobiliario Santiago'!$1:$1048576,MATCH(TEXT(KB$5,"mmm-yyyy"),'Mercado Inmobiliario Santiago'!$A:$A,0),MATCH(Chile!$B56,'Mercado Inmobiliario Santiago'!$3:$3,0)),0)</f>
        <v>1099</v>
      </c>
      <c r="KC56" s="251">
        <f t="shared" ref="KC56:KC58" si="129">+KB56</f>
        <v>1099</v>
      </c>
      <c r="KD56" s="237">
        <f>+IFERROR(INDEX('Mercado Inmobiliario Santiago'!$1:$1048576,MATCH(TEXT(KD$5,"mmm-yyyy"),'Mercado Inmobiliario Santiago'!$A:$A,0),MATCH(Chile!$B56,'Mercado Inmobiliario Santiago'!$3:$3,0)),0)</f>
        <v>1082</v>
      </c>
      <c r="KE56" s="237">
        <f>+IFERROR(INDEX('Mercado Inmobiliario Santiago'!$1:$1048576,MATCH(TEXT(KE$5,"mmm-yyyy"),'Mercado Inmobiliario Santiago'!$A:$A,0),MATCH(Chile!$B56,'Mercado Inmobiliario Santiago'!$3:$3,0)),0)</f>
        <v>944</v>
      </c>
      <c r="KF56" s="237">
        <f>+IFERROR(INDEX('Mercado Inmobiliario Santiago'!$1:$1048576,MATCH(TEXT(KF$5,"mmm-yyyy"),'Mercado Inmobiliario Santiago'!$A:$A,0),MATCH(Chile!$B56,'Mercado Inmobiliario Santiago'!$3:$3,0)),0)</f>
        <v>1408</v>
      </c>
      <c r="KG56" s="237">
        <f>+IFERROR(INDEX('Mercado Inmobiliario Santiago'!$1:$1048576,MATCH(TEXT(KG$5,"mmm-yyyy"),'Mercado Inmobiliario Santiago'!$A:$A,0),MATCH(Chile!$B56,'Mercado Inmobiliario Santiago'!$3:$3,0)),0)</f>
        <v>1418</v>
      </c>
      <c r="KH56" s="237">
        <f>+IFERROR(INDEX('Mercado Inmobiliario Santiago'!$1:$1048576,MATCH(TEXT(KH$5,"mmm-yyyy"),'Mercado Inmobiliario Santiago'!$A:$A,0),MATCH(Chile!$B56,'Mercado Inmobiliario Santiago'!$3:$3,0)),0)</f>
        <v>1667</v>
      </c>
      <c r="KI56" s="237">
        <f>+IFERROR(INDEX('Mercado Inmobiliario Santiago'!$1:$1048576,MATCH(TEXT(KI$5,"mmm-yyyy"),'Mercado Inmobiliario Santiago'!$A:$A,0),MATCH(Chile!$B56,'Mercado Inmobiliario Santiago'!$3:$3,0)),0)</f>
        <v>1483</v>
      </c>
      <c r="KJ56" s="237">
        <f>+IFERROR(INDEX('Mercado Inmobiliario Santiago'!$1:$1048576,MATCH(TEXT(KJ$5,"mmm-yyyy"),'Mercado Inmobiliario Santiago'!$A:$A,0),MATCH(Chile!$B56,'Mercado Inmobiliario Santiago'!$3:$3,0)),0)</f>
        <v>1782</v>
      </c>
      <c r="KK56" s="237">
        <f>+IFERROR(INDEX('Mercado Inmobiliario Santiago'!$1:$1048576,MATCH(TEXT(KK$5,"mmm-yyyy"),'Mercado Inmobiliario Santiago'!$A:$A,0),MATCH(Chile!$B56,'Mercado Inmobiliario Santiago'!$3:$3,0)),0)</f>
        <v>1456</v>
      </c>
      <c r="KL56" s="237">
        <f>+IFERROR(INDEX('Mercado Inmobiliario Santiago'!$1:$1048576,MATCH(TEXT(KL$5,"mmm-yyyy"),'Mercado Inmobiliario Santiago'!$A:$A,0),MATCH(Chile!$B56,'Mercado Inmobiliario Santiago'!$3:$3,0)),0)</f>
        <v>1333</v>
      </c>
      <c r="KM56" s="237">
        <f>+IFERROR(INDEX('Mercado Inmobiliario Santiago'!$1:$1048576,MATCH(TEXT(KM$5,"mmm-yyyy"),'Mercado Inmobiliario Santiago'!$A:$A,0),MATCH(Chile!$B56,'Mercado Inmobiliario Santiago'!$3:$3,0)),0)</f>
        <v>1686</v>
      </c>
      <c r="KN56" s="237">
        <f>+IFERROR(INDEX('Mercado Inmobiliario Santiago'!$1:$1048576,MATCH(TEXT(KN$5,"mmm-yyyy"),'Mercado Inmobiliario Santiago'!$A:$A,0),MATCH(Chile!$B56,'Mercado Inmobiliario Santiago'!$3:$3,0)),0)</f>
        <v>1718</v>
      </c>
      <c r="KO56" s="237">
        <f>+IFERROR(INDEX('Mercado Inmobiliario Santiago'!$1:$1048576,MATCH(TEXT(KO$5,"mmm-yyyy"),'Mercado Inmobiliario Santiago'!$A:$A,0),MATCH(Chile!$B56,'Mercado Inmobiliario Santiago'!$3:$3,0)),0)</f>
        <v>1741</v>
      </c>
      <c r="KP56" s="251">
        <f t="shared" ref="KP56:KP58" si="130">+KO56</f>
        <v>1741</v>
      </c>
      <c r="KQ56" s="237">
        <f>+IFERROR(INDEX('Mercado Inmobiliario Santiago'!$1:$1048576,MATCH(TEXT(KQ$5,"mmm-yyyy"),'Mercado Inmobiliario Santiago'!$A:$A,0),MATCH(Chile!$B56,'Mercado Inmobiliario Santiago'!$3:$3,0)),0)</f>
        <v>1326</v>
      </c>
      <c r="KR56" s="237">
        <f>+IFERROR(INDEX('Mercado Inmobiliario Santiago'!$1:$1048576,MATCH(TEXT(KR$5,"mmm-yyyy"),'Mercado Inmobiliario Santiago'!$A:$A,0),MATCH(Chile!$B56,'Mercado Inmobiliario Santiago'!$3:$3,0)),0)</f>
        <v>1423</v>
      </c>
      <c r="KS56" s="237">
        <f>+IFERROR(INDEX('Mercado Inmobiliario Santiago'!$1:$1048576,MATCH(TEXT(KS$5,"mmm-yyyy"),'Mercado Inmobiliario Santiago'!$A:$A,0),MATCH(Chile!$B56,'Mercado Inmobiliario Santiago'!$3:$3,0)),0)</f>
        <v>1852</v>
      </c>
      <c r="KT56" s="237">
        <f>+IFERROR(INDEX('Mercado Inmobiliario Santiago'!$1:$1048576,MATCH(TEXT(KT$5,"mmm-yyyy"),'Mercado Inmobiliario Santiago'!$A:$A,0),MATCH(Chile!$B56,'Mercado Inmobiliario Santiago'!$3:$3,0)),0)</f>
        <v>1939</v>
      </c>
      <c r="KU56" s="237">
        <f>+IFERROR(INDEX('Mercado Inmobiliario Santiago'!$1:$1048576,MATCH(TEXT(KU$5,"mmm-yyyy"),'Mercado Inmobiliario Santiago'!$A:$A,0),MATCH(Chile!$B56,'Mercado Inmobiliario Santiago'!$3:$3,0)),0)</f>
        <v>2211</v>
      </c>
      <c r="KV56" s="237">
        <f>+IFERROR(INDEX('Mercado Inmobiliario Santiago'!$1:$1048576,MATCH(TEXT(KV$5,"mmm-yyyy"),'Mercado Inmobiliario Santiago'!$A:$A,0),MATCH(Chile!$B56,'Mercado Inmobiliario Santiago'!$3:$3,0)),0)</f>
        <v>2402</v>
      </c>
      <c r="KW56" s="237">
        <f>+IFERROR(INDEX('Mercado Inmobiliario Santiago'!$1:$1048576,MATCH(TEXT(KW$5,"mmm-yyyy"),'Mercado Inmobiliario Santiago'!$A:$A,0),MATCH(Chile!$B56,'Mercado Inmobiliario Santiago'!$3:$3,0)),0)</f>
        <v>2316</v>
      </c>
      <c r="KX56" s="237">
        <f>+IFERROR(INDEX('Mercado Inmobiliario Santiago'!$1:$1048576,MATCH(TEXT(KX$5,"mmm-yyyy"),'Mercado Inmobiliario Santiago'!$A:$A,0),MATCH(Chile!$B56,'Mercado Inmobiliario Santiago'!$3:$3,0)),0)</f>
        <v>2439</v>
      </c>
      <c r="KY56" s="237">
        <f>+IFERROR(INDEX('Mercado Inmobiliario Santiago'!$1:$1048576,MATCH(TEXT(KY$5,"mmm-yyyy"),'Mercado Inmobiliario Santiago'!$A:$A,0),MATCH(Chile!$B56,'Mercado Inmobiliario Santiago'!$3:$3,0)),0)</f>
        <v>1992</v>
      </c>
      <c r="KZ56" s="237">
        <f>+IFERROR(INDEX('Mercado Inmobiliario Santiago'!$1:$1048576,MATCH(TEXT(KZ$5,"mmm-yyyy"),'Mercado Inmobiliario Santiago'!$A:$A,0),MATCH(Chile!$B56,'Mercado Inmobiliario Santiago'!$3:$3,0)),0)</f>
        <v>1853</v>
      </c>
      <c r="LA56" s="237">
        <f>+IFERROR(INDEX('Mercado Inmobiliario Santiago'!$1:$1048576,MATCH(TEXT(LA$5,"mmm-yyyy"),'Mercado Inmobiliario Santiago'!$A:$A,0),MATCH(Chile!$B56,'Mercado Inmobiliario Santiago'!$3:$3,0)),0)</f>
        <v>1638</v>
      </c>
      <c r="LB56" s="237">
        <f>+IFERROR(INDEX('Mercado Inmobiliario Santiago'!$1:$1048576,MATCH(TEXT(LB$5,"mmm-yyyy"),'Mercado Inmobiliario Santiago'!$A:$A,0),MATCH(Chile!$B56,'Mercado Inmobiliario Santiago'!$3:$3,0)),0)</f>
        <v>1525</v>
      </c>
      <c r="LC56" s="251">
        <f t="shared" ref="LC56:LC58" si="131">+LB56</f>
        <v>1525</v>
      </c>
      <c r="LD56" s="237">
        <f>+IFERROR(INDEX('Mercado Inmobiliario Santiago'!$1:$1048576,MATCH(TEXT(LD$5,"mmm-yyyy"),'Mercado Inmobiliario Santiago'!$A:$A,0),MATCH(Chile!$B56,'Mercado Inmobiliario Santiago'!$3:$3,0)),0)</f>
        <v>1288</v>
      </c>
      <c r="LE56" s="237">
        <f>+IFERROR(INDEX('Mercado Inmobiliario Santiago'!$1:$1048576,MATCH(TEXT(LE$5,"mmm-yyyy"),'Mercado Inmobiliario Santiago'!$A:$A,0),MATCH(Chile!$B56,'Mercado Inmobiliario Santiago'!$3:$3,0)),0)</f>
        <v>1330</v>
      </c>
      <c r="LF56" s="237">
        <f>+IFERROR(INDEX('Mercado Inmobiliario Santiago'!$1:$1048576,MATCH(TEXT(LF$5,"mmm-yyyy"),'Mercado Inmobiliario Santiago'!$A:$A,0),MATCH(Chile!$B56,'Mercado Inmobiliario Santiago'!$3:$3,0)),0)</f>
        <v>1625</v>
      </c>
      <c r="LG56" s="237">
        <f>+IFERROR(INDEX('Mercado Inmobiliario Santiago'!$1:$1048576,MATCH(TEXT(LG$5,"mmm-yyyy"),'Mercado Inmobiliario Santiago'!$A:$A,0),MATCH(Chile!$B56,'Mercado Inmobiliario Santiago'!$3:$3,0)),0)</f>
        <v>1886</v>
      </c>
      <c r="LH56" s="237">
        <f>+IFERROR(INDEX('Mercado Inmobiliario Santiago'!$1:$1048576,MATCH(TEXT(LH$5,"mmm-yyyy"),'Mercado Inmobiliario Santiago'!$A:$A,0),MATCH(Chile!$B56,'Mercado Inmobiliario Santiago'!$3:$3,0)),0)</f>
        <v>1747</v>
      </c>
      <c r="LI56" s="237">
        <f>+IFERROR(INDEX('Mercado Inmobiliario Santiago'!$1:$1048576,MATCH(TEXT(LI$5,"mmm-yyyy"),'Mercado Inmobiliario Santiago'!$A:$A,0),MATCH(Chile!$B56,'Mercado Inmobiliario Santiago'!$3:$3,0)),0)</f>
        <v>1822</v>
      </c>
      <c r="LJ56" s="237">
        <f>+IFERROR(INDEX('Mercado Inmobiliario Santiago'!$1:$1048576,MATCH(TEXT(LJ$5,"mmm-yyyy"),'Mercado Inmobiliario Santiago'!$A:$A,0),MATCH(Chile!$B56,'Mercado Inmobiliario Santiago'!$3:$3,0)),0)</f>
        <v>2508</v>
      </c>
      <c r="LK56" s="237">
        <f>+IFERROR(INDEX('Mercado Inmobiliario Santiago'!$1:$1048576,MATCH(TEXT(LK$5,"mmm-yyyy"),'Mercado Inmobiliario Santiago'!$A:$A,0),MATCH(Chile!$B56,'Mercado Inmobiliario Santiago'!$3:$3,0)),0)</f>
        <v>1659</v>
      </c>
      <c r="LL56" s="237">
        <f>+IFERROR(INDEX('Mercado Inmobiliario Santiago'!$1:$1048576,MATCH(TEXT(LL$5,"mmm-yyyy"),'Mercado Inmobiliario Santiago'!$A:$A,0),MATCH(Chile!$B56,'Mercado Inmobiliario Santiago'!$3:$3,0)),0)</f>
        <v>1560</v>
      </c>
      <c r="LM56" s="237">
        <f>+IFERROR(INDEX('Mercado Inmobiliario Santiago'!$1:$1048576,MATCH(TEXT(LM$5,"mmm-yyyy"),'Mercado Inmobiliario Santiago'!$A:$A,0),MATCH(Chile!$B56,'Mercado Inmobiliario Santiago'!$3:$3,0)),0)</f>
        <v>2135</v>
      </c>
      <c r="LN56" s="237">
        <f>+IFERROR(INDEX('Mercado Inmobiliario Santiago'!$1:$1048576,MATCH(TEXT(LN$5,"mmm-yyyy"),'Mercado Inmobiliario Santiago'!$A:$A,0),MATCH(Chile!$B56,'Mercado Inmobiliario Santiago'!$3:$3,0)),0)</f>
        <v>1718</v>
      </c>
      <c r="LO56" s="237">
        <f>+IFERROR(INDEX('Mercado Inmobiliario Santiago'!$1:$1048576,MATCH(TEXT(LO$5,"mmm-yyyy"),'Mercado Inmobiliario Santiago'!$A:$A,0),MATCH(Chile!$B56,'Mercado Inmobiliario Santiago'!$3:$3,0)),0)</f>
        <v>1697</v>
      </c>
      <c r="LP56" s="251">
        <f t="shared" ref="LP56:LP58" si="132">+LO56</f>
        <v>1697</v>
      </c>
      <c r="LQ56" s="237">
        <f>+IFERROR(INDEX('Mercado Inmobiliario Santiago'!$1:$1048576,MATCH(TEXT(LQ$5,"mmm-yyyy"),'Mercado Inmobiliario Santiago'!$A:$A,0),MATCH(Chile!$B56,'Mercado Inmobiliario Santiago'!$3:$3,0)),0)</f>
        <v>1433</v>
      </c>
      <c r="LR56" s="237">
        <f>+IFERROR(INDEX('Mercado Inmobiliario Santiago'!$1:$1048576,MATCH(TEXT(LR$5,"mmm-yyyy"),'Mercado Inmobiliario Santiago'!$A:$A,0),MATCH(Chile!$B56,'Mercado Inmobiliario Santiago'!$3:$3,0)),0)</f>
        <v>1205</v>
      </c>
      <c r="LS56" s="237">
        <f>+IFERROR(INDEX('Mercado Inmobiliario Santiago'!$1:$1048576,MATCH(TEXT(LS$5,"mmm-yyyy"),'Mercado Inmobiliario Santiago'!$A:$A,0),MATCH(Chile!$B56,'Mercado Inmobiliario Santiago'!$3:$3,0)),0)</f>
        <v>1536</v>
      </c>
      <c r="LT56" s="237">
        <f>+IFERROR(INDEX('Mercado Inmobiliario Santiago'!$1:$1048576,MATCH(TEXT(LT$5,"mmm-yyyy"),'Mercado Inmobiliario Santiago'!$A:$A,0),MATCH(Chile!$B56,'Mercado Inmobiliario Santiago'!$3:$3,0)),0)</f>
        <v>1728</v>
      </c>
      <c r="LU56" s="237">
        <f>+IFERROR(INDEX('Mercado Inmobiliario Santiago'!$1:$1048576,MATCH(TEXT(LU$5,"mmm-yyyy"),'Mercado Inmobiliario Santiago'!$A:$A,0),MATCH(Chile!$B56,'Mercado Inmobiliario Santiago'!$3:$3,0)),0)</f>
        <v>1741.2224623998243</v>
      </c>
      <c r="LV56" s="237">
        <f>+IFERROR(INDEX('Mercado Inmobiliario Santiago'!$1:$1048576,MATCH(TEXT(LV$5,"mmm-yyyy"),'Mercado Inmobiliario Santiago'!$A:$A,0),MATCH(Chile!$B56,'Mercado Inmobiliario Santiago'!$3:$3,0)),0)</f>
        <v>2115.9780092929414</v>
      </c>
      <c r="LW56" s="237">
        <f>+IFERROR(INDEX('Mercado Inmobiliario Santiago'!$1:$1048576,MATCH(TEXT(LW$5,"mmm-yyyy"),'Mercado Inmobiliario Santiago'!$A:$A,0),MATCH(Chile!$B56,'Mercado Inmobiliario Santiago'!$3:$3,0)),0)</f>
        <v>2416.6168107498097</v>
      </c>
      <c r="LX56" s="237">
        <f>+IFERROR(INDEX('Mercado Inmobiliario Santiago'!$1:$1048576,MATCH(TEXT(LX$5,"mmm-yyyy"),'Mercado Inmobiliario Santiago'!$A:$A,0),MATCH(Chile!$B56,'Mercado Inmobiliario Santiago'!$3:$3,0)),0)</f>
        <v>2239.5671490124196</v>
      </c>
      <c r="LY56" s="237">
        <f>+IFERROR(INDEX('Mercado Inmobiliario Santiago'!$1:$1048576,MATCH(TEXT(LY$5,"mmm-yyyy"),'Mercado Inmobiliario Santiago'!$A:$A,0),MATCH(Chile!$B56,'Mercado Inmobiliario Santiago'!$3:$3,0)),0)</f>
        <v>1974.2621318395456</v>
      </c>
      <c r="LZ56" s="237">
        <f>+IFERROR(INDEX('Mercado Inmobiliario Santiago'!$1:$1048576,MATCH(TEXT(LZ$5,"mmm-yyyy"),'Mercado Inmobiliario Santiago'!$A:$A,0),MATCH(Chile!$B56,'Mercado Inmobiliario Santiago'!$3:$3,0)),0)</f>
        <v>2449.5878278992986</v>
      </c>
      <c r="MA56" s="237">
        <f>+IFERROR(INDEX('Mercado Inmobiliario Santiago'!$1:$1048576,MATCH(TEXT(MA$5,"mmm-yyyy"),'Mercado Inmobiliario Santiago'!$A:$A,0),MATCH(Chile!$B56,'Mercado Inmobiliario Santiago'!$3:$3,0)),0)</f>
        <v>1967.5612691131712</v>
      </c>
      <c r="MB56" s="237">
        <f>+IFERROR(INDEX('Mercado Inmobiliario Santiago'!$1:$1048576,MATCH(TEXT(MB$5,"mmm-yyyy"),'Mercado Inmobiliario Santiago'!$A:$A,0),MATCH(Chile!$B56,'Mercado Inmobiliario Santiago'!$3:$3,0)),0)</f>
        <v>1939.043792833992</v>
      </c>
      <c r="MC56" s="251">
        <f t="shared" ref="MC56:MC58" si="133">+MB56</f>
        <v>1939.043792833992</v>
      </c>
      <c r="MD56" s="237">
        <f>+IFERROR(INDEX('Mercado Inmobiliario Santiago'!$1:$1048576,MATCH(TEXT(MD$5,"mmm-yyyy"),'Mercado Inmobiliario Santiago'!$A:$A,0),MATCH(Chile!$B56,'Mercado Inmobiliario Santiago'!$3:$3,0)),0)</f>
        <v>0</v>
      </c>
      <c r="ME56" s="237">
        <f>+IFERROR(INDEX('Mercado Inmobiliario Santiago'!$1:$1048576,MATCH(TEXT(ME$5,"mmm-yyyy"),'Mercado Inmobiliario Santiago'!$A:$A,0),MATCH(Chile!$B56,'Mercado Inmobiliario Santiago'!$3:$3,0)),0)</f>
        <v>0</v>
      </c>
      <c r="MF56" s="237">
        <f>+IFERROR(INDEX('Mercado Inmobiliario Santiago'!$1:$1048576,MATCH(TEXT(MF$5,"mmm-yyyy"),'Mercado Inmobiliario Santiago'!$A:$A,0),MATCH(Chile!$B56,'Mercado Inmobiliario Santiago'!$3:$3,0)),0)</f>
        <v>0</v>
      </c>
      <c r="MG56" s="237">
        <f>+IFERROR(INDEX('Mercado Inmobiliario Santiago'!$1:$1048576,MATCH(TEXT(MG$5,"mmm-yyyy"),'Mercado Inmobiliario Santiago'!$A:$A,0),MATCH(Chile!$B56,'Mercado Inmobiliario Santiago'!$3:$3,0)),0)</f>
        <v>0</v>
      </c>
      <c r="MH56" s="237">
        <f>+IFERROR(INDEX('Mercado Inmobiliario Santiago'!$1:$1048576,MATCH(TEXT(MH$5,"mmm-yyyy"),'Mercado Inmobiliario Santiago'!$A:$A,0),MATCH(Chile!$B56,'Mercado Inmobiliario Santiago'!$3:$3,0)),0)</f>
        <v>0</v>
      </c>
      <c r="MI56" s="237">
        <f>+IFERROR(INDEX('Mercado Inmobiliario Santiago'!$1:$1048576,MATCH(TEXT(MI$5,"mmm-yyyy"),'Mercado Inmobiliario Santiago'!$A:$A,0),MATCH(Chile!$B56,'Mercado Inmobiliario Santiago'!$3:$3,0)),0)</f>
        <v>0</v>
      </c>
      <c r="MJ56" s="237">
        <f>+IFERROR(INDEX('Mercado Inmobiliario Santiago'!$1:$1048576,MATCH(TEXT(MJ$5,"mmm-yyyy"),'Mercado Inmobiliario Santiago'!$A:$A,0),MATCH(Chile!$B56,'Mercado Inmobiliario Santiago'!$3:$3,0)),0)</f>
        <v>0</v>
      </c>
      <c r="MK56" s="237">
        <f>+IFERROR(INDEX('Mercado Inmobiliario Santiago'!$1:$1048576,MATCH(TEXT(MK$5,"mmm-yyyy"),'Mercado Inmobiliario Santiago'!$A:$A,0),MATCH(Chile!$B56,'Mercado Inmobiliario Santiago'!$3:$3,0)),0)</f>
        <v>0</v>
      </c>
      <c r="ML56" s="237">
        <f>+IFERROR(INDEX('Mercado Inmobiliario Santiago'!$1:$1048576,MATCH(TEXT(ML$5,"mmm-yyyy"),'Mercado Inmobiliario Santiago'!$A:$A,0),MATCH(Chile!$B56,'Mercado Inmobiliario Santiago'!$3:$3,0)),0)</f>
        <v>0</v>
      </c>
      <c r="MM56" s="237">
        <f>+IFERROR(INDEX('Mercado Inmobiliario Santiago'!$1:$1048576,MATCH(TEXT(MM$5,"mmm-yyyy"),'Mercado Inmobiliario Santiago'!$A:$A,0),MATCH(Chile!$B56,'Mercado Inmobiliario Santiago'!$3:$3,0)),0)</f>
        <v>0</v>
      </c>
      <c r="MN56" s="237">
        <f>+IFERROR(INDEX('Mercado Inmobiliario Santiago'!$1:$1048576,MATCH(TEXT(MN$5,"mmm-yyyy"),'Mercado Inmobiliario Santiago'!$A:$A,0),MATCH(Chile!$B56,'Mercado Inmobiliario Santiago'!$3:$3,0)),0)</f>
        <v>0</v>
      </c>
      <c r="MO56" s="237">
        <f>+IFERROR(INDEX('Mercado Inmobiliario Santiago'!$1:$1048576,MATCH(TEXT(MO$5,"mmm-yyyy"),'Mercado Inmobiliario Santiago'!$A:$A,0),MATCH(Chile!$B56,'Mercado Inmobiliario Santiago'!$3:$3,0)),0)</f>
        <v>0</v>
      </c>
      <c r="MP56" s="251">
        <f t="shared" ref="MP56:MP58" si="134">+MO56</f>
        <v>0</v>
      </c>
    </row>
    <row r="57" spans="2:354" outlineLevel="1">
      <c r="B57" s="9" t="str">
        <f t="shared" si="107"/>
        <v>Departamentos-Meses</v>
      </c>
      <c r="C57" s="409" t="s">
        <v>489</v>
      </c>
      <c r="D57" s="237"/>
      <c r="E57" s="237"/>
      <c r="F57" s="237"/>
      <c r="G57" s="237"/>
      <c r="H57" s="237"/>
      <c r="I57" s="237"/>
      <c r="J57" s="237"/>
      <c r="K57" s="237"/>
      <c r="L57" s="237"/>
      <c r="M57" s="237"/>
      <c r="N57" s="237"/>
      <c r="O57" s="237"/>
      <c r="P57" s="251">
        <f t="shared" si="108"/>
        <v>0</v>
      </c>
      <c r="Q57" s="237"/>
      <c r="R57" s="237"/>
      <c r="S57" s="237"/>
      <c r="T57" s="237"/>
      <c r="U57" s="237"/>
      <c r="V57" s="237"/>
      <c r="W57" s="237"/>
      <c r="X57" s="237"/>
      <c r="Y57" s="237"/>
      <c r="Z57" s="237"/>
      <c r="AA57" s="237"/>
      <c r="AB57" s="237"/>
      <c r="AC57" s="251">
        <f t="shared" si="109"/>
        <v>0</v>
      </c>
      <c r="AD57" s="237">
        <v>28.825701624815363</v>
      </c>
      <c r="AE57" s="237">
        <v>27.414804469273744</v>
      </c>
      <c r="AF57" s="237">
        <v>20.383910386965375</v>
      </c>
      <c r="AG57" s="237">
        <v>17.193392425463337</v>
      </c>
      <c r="AH57" s="237">
        <v>20.066995073891626</v>
      </c>
      <c r="AI57" s="237">
        <v>20.375</v>
      </c>
      <c r="AJ57" s="237">
        <v>16.357555739058629</v>
      </c>
      <c r="AK57" s="237">
        <v>15.154631655725748</v>
      </c>
      <c r="AL57" s="237">
        <v>17.607351712614872</v>
      </c>
      <c r="AM57" s="237">
        <v>15.534428794992175</v>
      </c>
      <c r="AN57" s="237">
        <v>17.993383742911153</v>
      </c>
      <c r="AO57" s="237">
        <v>21.919653893695919</v>
      </c>
      <c r="AP57" s="251">
        <f t="shared" si="110"/>
        <v>21.919653893695919</v>
      </c>
      <c r="AQ57" s="237">
        <v>21.23925667828107</v>
      </c>
      <c r="AR57" s="237">
        <v>24.425096030729833</v>
      </c>
      <c r="AS57" s="237">
        <v>17.369218500797448</v>
      </c>
      <c r="AT57" s="237">
        <v>19.864864864864863</v>
      </c>
      <c r="AU57" s="237">
        <v>18.621599340478152</v>
      </c>
      <c r="AV57" s="237">
        <v>16.129079042784628</v>
      </c>
      <c r="AW57" s="237">
        <v>15.383246849518162</v>
      </c>
      <c r="AX57" s="237">
        <v>16.934707903780069</v>
      </c>
      <c r="AY57" s="237">
        <v>20.797752808988765</v>
      </c>
      <c r="AZ57" s="237">
        <v>21.079443892750746</v>
      </c>
      <c r="BA57" s="237">
        <v>21.481583793738491</v>
      </c>
      <c r="BB57" s="237">
        <v>22.665380906460946</v>
      </c>
      <c r="BC57" s="251">
        <f t="shared" si="111"/>
        <v>22.665380906460946</v>
      </c>
      <c r="BD57" s="237">
        <v>22.917708333333334</v>
      </c>
      <c r="BE57" s="237">
        <v>25.486325802615934</v>
      </c>
      <c r="BF57" s="237">
        <v>17.261525565800504</v>
      </c>
      <c r="BG57" s="237">
        <v>16.276131045241808</v>
      </c>
      <c r="BH57" s="237">
        <v>14.668765743073047</v>
      </c>
      <c r="BI57" s="237">
        <v>14.020129870129869</v>
      </c>
      <c r="BJ57" s="237">
        <v>12.64394366197183</v>
      </c>
      <c r="BK57" s="237">
        <v>11.970706490522689</v>
      </c>
      <c r="BL57" s="237">
        <v>14.935418082936778</v>
      </c>
      <c r="BM57" s="237">
        <v>16.289085545722713</v>
      </c>
      <c r="BN57" s="237">
        <v>23.516875602700097</v>
      </c>
      <c r="BO57" s="237">
        <v>21.21192758253461</v>
      </c>
      <c r="BP57" s="251">
        <f t="shared" si="112"/>
        <v>21.21192758253461</v>
      </c>
      <c r="BQ57" s="237">
        <v>21.528364849833149</v>
      </c>
      <c r="BR57" s="237">
        <v>22.046464646464646</v>
      </c>
      <c r="BS57" s="237">
        <v>21.065541211519363</v>
      </c>
      <c r="BT57" s="237">
        <v>17.753713838936669</v>
      </c>
      <c r="BU57" s="237">
        <v>17.525617842073537</v>
      </c>
      <c r="BV57" s="237">
        <v>18.382299819385914</v>
      </c>
      <c r="BW57" s="237">
        <v>15.076768690416458</v>
      </c>
      <c r="BX57" s="237">
        <v>13.902439024390244</v>
      </c>
      <c r="BY57" s="237">
        <v>16.602339181286549</v>
      </c>
      <c r="BZ57" s="237">
        <v>19.533525594808939</v>
      </c>
      <c r="CA57" s="237">
        <v>15.668850506253722</v>
      </c>
      <c r="CB57" s="237">
        <v>21.177993527508089</v>
      </c>
      <c r="CC57" s="251">
        <f t="shared" si="113"/>
        <v>21.177993527508089</v>
      </c>
      <c r="CD57" s="237">
        <v>25.189473684210526</v>
      </c>
      <c r="CE57" s="237">
        <v>22.491273996509598</v>
      </c>
      <c r="CF57" s="237">
        <v>19.666920731707318</v>
      </c>
      <c r="CG57" s="237">
        <v>18.842304776345717</v>
      </c>
      <c r="CH57" s="237">
        <v>16.460854092526692</v>
      </c>
      <c r="CI57" s="237">
        <v>17.183859223300971</v>
      </c>
      <c r="CJ57" s="237">
        <v>15.702519379844961</v>
      </c>
      <c r="CK57" s="237">
        <v>14.314543889845094</v>
      </c>
      <c r="CL57" s="237">
        <v>20.399611398963732</v>
      </c>
      <c r="CM57" s="237">
        <v>15.983077736647276</v>
      </c>
      <c r="CN57" s="237">
        <v>17.49345238095238</v>
      </c>
      <c r="CO57" s="237">
        <v>23.897520661157024</v>
      </c>
      <c r="CP57" s="251">
        <f t="shared" si="114"/>
        <v>23.897520661157024</v>
      </c>
      <c r="CQ57" s="237">
        <v>21.73038073038073</v>
      </c>
      <c r="CR57" s="237">
        <v>20.682134570765662</v>
      </c>
      <c r="CS57" s="237">
        <v>16.903920485919382</v>
      </c>
      <c r="CT57" s="237">
        <v>21.196980096087852</v>
      </c>
      <c r="CU57" s="237">
        <v>22.224435590969456</v>
      </c>
      <c r="CV57" s="237">
        <v>21.426608369768893</v>
      </c>
      <c r="CW57" s="237">
        <v>18.51528822055138</v>
      </c>
      <c r="CX57" s="237">
        <v>19.722950024260069</v>
      </c>
      <c r="CY57" s="237">
        <v>28.50354609929078</v>
      </c>
      <c r="CZ57" s="237">
        <v>22.601156069364162</v>
      </c>
      <c r="DA57" s="237">
        <v>26.018918918918917</v>
      </c>
      <c r="DB57" s="237">
        <v>28.792162351294611</v>
      </c>
      <c r="DC57" s="251">
        <f t="shared" si="115"/>
        <v>28.792162351294611</v>
      </c>
      <c r="DD57" s="237">
        <v>28.706422018348626</v>
      </c>
      <c r="DE57" s="237">
        <v>21.992031872509958</v>
      </c>
      <c r="DF57" s="237">
        <v>19.577213822894169</v>
      </c>
      <c r="DG57" s="237">
        <v>33.61436170212766</v>
      </c>
      <c r="DH57" s="237">
        <v>24.823689584751531</v>
      </c>
      <c r="DI57" s="237">
        <v>25.574679943100996</v>
      </c>
      <c r="DJ57" s="237">
        <v>21.415517241379309</v>
      </c>
      <c r="DK57" s="237">
        <v>25.051658163265305</v>
      </c>
      <c r="DL57" s="237">
        <v>29.928739232576351</v>
      </c>
      <c r="DM57" s="237">
        <v>24.685301507537687</v>
      </c>
      <c r="DN57" s="237">
        <v>33.272090988626424</v>
      </c>
      <c r="DO57" s="237">
        <v>34.08810572687225</v>
      </c>
      <c r="DP57" s="251">
        <f t="shared" si="116"/>
        <v>34.08810572687225</v>
      </c>
      <c r="DQ57" s="237">
        <v>29.551453260015712</v>
      </c>
      <c r="DR57" s="237">
        <v>27.940872135994088</v>
      </c>
      <c r="DS57" s="237">
        <v>22.201447527141134</v>
      </c>
      <c r="DT57" s="237">
        <v>27.098360655737704</v>
      </c>
      <c r="DU57" s="237">
        <v>21.894348894348894</v>
      </c>
      <c r="DV57" s="237">
        <v>18.898787559304164</v>
      </c>
      <c r="DW57" s="237">
        <v>18.270715096481272</v>
      </c>
      <c r="DX57" s="237">
        <v>20.554679284963196</v>
      </c>
      <c r="DY57" s="237">
        <v>25.321977287909153</v>
      </c>
      <c r="DZ57" s="237">
        <v>20.947811447811446</v>
      </c>
      <c r="EA57" s="237">
        <v>22.514058679706601</v>
      </c>
      <c r="EB57" s="237">
        <v>26.369322412509309</v>
      </c>
      <c r="EC57" s="251">
        <f t="shared" si="117"/>
        <v>26.369322412509309</v>
      </c>
      <c r="ED57" s="237">
        <v>27.479740680713128</v>
      </c>
      <c r="EE57" s="237">
        <v>34.814814814814817</v>
      </c>
      <c r="EF57" s="237">
        <v>38.159909909909906</v>
      </c>
      <c r="EG57" s="237">
        <v>30.363153232949514</v>
      </c>
      <c r="EH57" s="237">
        <v>35.397089397089395</v>
      </c>
      <c r="EI57" s="237">
        <v>25.637818181818183</v>
      </c>
      <c r="EJ57" s="237">
        <v>26.233176838810643</v>
      </c>
      <c r="EK57" s="237">
        <v>17.768930957683743</v>
      </c>
      <c r="EL57" s="237">
        <v>17.517518667432508</v>
      </c>
      <c r="EM57" s="237">
        <v>14.949386503067485</v>
      </c>
      <c r="EN57" s="237">
        <v>19.763648468708389</v>
      </c>
      <c r="EO57" s="237">
        <v>22.467132867132868</v>
      </c>
      <c r="EP57" s="251">
        <f t="shared" si="118"/>
        <v>22.467132867132868</v>
      </c>
      <c r="EQ57" s="237">
        <v>27.485564304461942</v>
      </c>
      <c r="ER57" s="237">
        <v>22.469577666428059</v>
      </c>
      <c r="ES57" s="237">
        <v>21.226141078838175</v>
      </c>
      <c r="ET57" s="237">
        <v>20.192936559843034</v>
      </c>
      <c r="EU57" s="237">
        <v>16.522763792179969</v>
      </c>
      <c r="EV57" s="237">
        <v>20.722292993630575</v>
      </c>
      <c r="EW57" s="237">
        <v>22.795180722891565</v>
      </c>
      <c r="EX57" s="237">
        <v>21.123547400611621</v>
      </c>
      <c r="EY57" s="237">
        <v>20.993479549496147</v>
      </c>
      <c r="EZ57" s="237">
        <v>19.70967741935484</v>
      </c>
      <c r="FA57" s="237">
        <v>19.555786196159833</v>
      </c>
      <c r="FB57" s="237">
        <v>22.455528846153847</v>
      </c>
      <c r="FC57" s="251">
        <f t="shared" si="119"/>
        <v>22.455528846153847</v>
      </c>
      <c r="FD57" s="237">
        <v>23.300205620287869</v>
      </c>
      <c r="FE57" s="237">
        <v>23.187617260787992</v>
      </c>
      <c r="FF57" s="237">
        <v>22.057017543859651</v>
      </c>
      <c r="FG57" s="237">
        <v>17.933060807358203</v>
      </c>
      <c r="FH57" s="237">
        <v>15.15944540727903</v>
      </c>
      <c r="FI57" s="237">
        <v>14.288190245868602</v>
      </c>
      <c r="FJ57" s="237">
        <v>12.924922600619196</v>
      </c>
      <c r="FK57" s="237">
        <v>13.139235412474848</v>
      </c>
      <c r="FL57" s="237">
        <v>15.119301648884578</v>
      </c>
      <c r="FM57" s="237">
        <v>15.164346895074946</v>
      </c>
      <c r="FN57" s="237">
        <v>14.818181818181818</v>
      </c>
      <c r="FO57" s="237">
        <v>17.566974595842957</v>
      </c>
      <c r="FP57" s="251">
        <f t="shared" si="120"/>
        <v>17.566974595842957</v>
      </c>
      <c r="FQ57" s="237">
        <v>19.228092783505154</v>
      </c>
      <c r="FR57" s="237">
        <v>18.967625899280577</v>
      </c>
      <c r="FS57" s="237">
        <v>16.742105263157896</v>
      </c>
      <c r="FT57" s="237">
        <v>15.512960436562073</v>
      </c>
      <c r="FU57" s="237">
        <v>15.058749475451112</v>
      </c>
      <c r="FV57" s="237">
        <v>15.127050904501472</v>
      </c>
      <c r="FW57" s="237">
        <v>13.712033195020746</v>
      </c>
      <c r="FX57" s="237">
        <v>13.774525968672712</v>
      </c>
      <c r="FY57" s="237">
        <v>16.5830078125</v>
      </c>
      <c r="FZ57" s="237">
        <v>12.849662832209441</v>
      </c>
      <c r="GA57" s="237">
        <v>12.215975184179914</v>
      </c>
      <c r="GB57" s="237">
        <v>12.848319327731092</v>
      </c>
      <c r="GC57" s="251">
        <f t="shared" si="121"/>
        <v>12.848319327731092</v>
      </c>
      <c r="GD57" s="237">
        <v>13.523346303501945</v>
      </c>
      <c r="GE57" s="237">
        <v>15.220122574055159</v>
      </c>
      <c r="GF57" s="237">
        <v>14.226302729528536</v>
      </c>
      <c r="GG57" s="237">
        <v>13.728741092636579</v>
      </c>
      <c r="GH57" s="237">
        <v>13.268073641670409</v>
      </c>
      <c r="GI57" s="237">
        <v>13.619868637110017</v>
      </c>
      <c r="GJ57" s="237">
        <v>14.731172980374259</v>
      </c>
      <c r="GK57" s="237">
        <v>14.181238615664846</v>
      </c>
      <c r="GL57" s="237">
        <v>20.128125000000001</v>
      </c>
      <c r="GM57" s="237">
        <v>14.244087837837839</v>
      </c>
      <c r="GN57" s="237">
        <v>17.680990899898887</v>
      </c>
      <c r="GO57" s="237">
        <v>17.392768697374937</v>
      </c>
      <c r="GP57" s="251">
        <f t="shared" si="122"/>
        <v>17.392768697374937</v>
      </c>
      <c r="GQ57" s="237">
        <v>19.753505933117584</v>
      </c>
      <c r="GR57" s="237">
        <v>17.40997624703088</v>
      </c>
      <c r="GS57" s="237">
        <v>13.983987189751801</v>
      </c>
      <c r="GT57" s="237">
        <v>12.965786537746373</v>
      </c>
      <c r="GU57" s="237">
        <v>13.202893033878949</v>
      </c>
      <c r="GV57" s="237">
        <v>12.658767772511847</v>
      </c>
      <c r="GW57" s="237">
        <v>13.441579634464752</v>
      </c>
      <c r="GX57" s="237">
        <v>10.997608926673751</v>
      </c>
      <c r="GY57" s="237">
        <v>13.342105263157896</v>
      </c>
      <c r="GZ57" s="237">
        <v>12.980705456738017</v>
      </c>
      <c r="HA57" s="237">
        <v>14.121172209417187</v>
      </c>
      <c r="HB57" s="237">
        <v>11.411316648531011</v>
      </c>
      <c r="HC57" s="251">
        <f t="shared" si="123"/>
        <v>11.411316648531011</v>
      </c>
      <c r="HD57" s="237">
        <v>38.21678321678322</v>
      </c>
      <c r="HE57" s="237">
        <v>43.273267326732672</v>
      </c>
      <c r="HF57" s="237">
        <v>30.077568134171909</v>
      </c>
      <c r="HG57" s="237">
        <v>28.134900990099009</v>
      </c>
      <c r="HH57" s="237">
        <v>31.540760869565219</v>
      </c>
      <c r="HI57" s="237">
        <v>27.577661431064573</v>
      </c>
      <c r="HJ57" s="237">
        <v>29.925857843137255</v>
      </c>
      <c r="HK57" s="237">
        <v>20.274048738777257</v>
      </c>
      <c r="HL57" s="237">
        <v>24.3347022587269</v>
      </c>
      <c r="HM57" s="237">
        <v>24.434139121854958</v>
      </c>
      <c r="HN57" s="237">
        <v>22.706728538283063</v>
      </c>
      <c r="HO57" s="237">
        <v>19.171238244514107</v>
      </c>
      <c r="HP57" s="251">
        <f t="shared" si="124"/>
        <v>19.171238244514107</v>
      </c>
      <c r="HQ57" s="237">
        <v>27.564471499723297</v>
      </c>
      <c r="HR57" s="237">
        <v>29.106533254855798</v>
      </c>
      <c r="HS57" s="237">
        <v>20.77134404057481</v>
      </c>
      <c r="HT57" s="237">
        <v>26.31989247311828</v>
      </c>
      <c r="HU57" s="237">
        <v>21.632372505543238</v>
      </c>
      <c r="HV57" s="237">
        <v>21.350471293916023</v>
      </c>
      <c r="HW57" s="237">
        <v>22.047430830039527</v>
      </c>
      <c r="HX57" s="237">
        <v>21.959600544711758</v>
      </c>
      <c r="HY57" s="237">
        <v>24.5995995995996</v>
      </c>
      <c r="HZ57" s="237">
        <v>19.157471264367818</v>
      </c>
      <c r="IA57" s="237">
        <v>22.481069042316257</v>
      </c>
      <c r="IB57" s="237">
        <v>26.16083550913838</v>
      </c>
      <c r="IC57" s="251">
        <f t="shared" si="125"/>
        <v>26.16083550913838</v>
      </c>
      <c r="ID57" s="237">
        <f>+IFERROR(INDEX('Mercado Inmobiliario Santiago'!$1:$1048576,MATCH(TEXT(ID$5,"mmm-yyyy"),'Mercado Inmobiliario Santiago'!$A:$A,0),MATCH(Chile!$B57,'Mercado Inmobiliario Santiago'!$3:$3,0)),0)</f>
        <v>28.092674805771367</v>
      </c>
      <c r="IE57" s="237">
        <f>+IFERROR(INDEX('Mercado Inmobiliario Santiago'!$1:$1048576,MATCH(TEXT(IE$5,"mmm-yyyy"),'Mercado Inmobiliario Santiago'!$A:$A,0),MATCH(Chile!$B57,'Mercado Inmobiliario Santiago'!$3:$3,0)),0)</f>
        <v>28.256870443073471</v>
      </c>
      <c r="IF57" s="237">
        <f>+IFERROR(INDEX('Mercado Inmobiliario Santiago'!$1:$1048576,MATCH(TEXT(IF$5,"mmm-yyyy"),'Mercado Inmobiliario Santiago'!$A:$A,0),MATCH(Chile!$B57,'Mercado Inmobiliario Santiago'!$3:$3,0)),0)</f>
        <v>19.517047733654231</v>
      </c>
      <c r="IG57" s="237">
        <f>+IFERROR(INDEX('Mercado Inmobiliario Santiago'!$1:$1048576,MATCH(TEXT(IG$5,"mmm-yyyy"),'Mercado Inmobiliario Santiago'!$A:$A,0),MATCH(Chile!$B57,'Mercado Inmobiliario Santiago'!$3:$3,0)),0)</f>
        <v>20.063131313131311</v>
      </c>
      <c r="IH57" s="237">
        <f>+IFERROR(INDEX('Mercado Inmobiliario Santiago'!$1:$1048576,MATCH(TEXT(IH$5,"mmm-yyyy"),'Mercado Inmobiliario Santiago'!$A:$A,0),MATCH(Chile!$B57,'Mercado Inmobiliario Santiago'!$3:$3,0)),0)</f>
        <v>18.195515342250197</v>
      </c>
      <c r="II57" s="237">
        <f>+IFERROR(INDEX('Mercado Inmobiliario Santiago'!$1:$1048576,MATCH(TEXT(II$5,"mmm-yyyy"),'Mercado Inmobiliario Santiago'!$A:$A,0),MATCH(Chile!$B57,'Mercado Inmobiliario Santiago'!$3:$3,0)),0)</f>
        <v>17.743728290235431</v>
      </c>
      <c r="IJ57" s="237">
        <f>+IFERROR(INDEX('Mercado Inmobiliario Santiago'!$1:$1048576,MATCH(TEXT(IJ$5,"mmm-yyyy"),'Mercado Inmobiliario Santiago'!$A:$A,0),MATCH(Chile!$B57,'Mercado Inmobiliario Santiago'!$3:$3,0)),0)</f>
        <v>18.280419016921837</v>
      </c>
      <c r="IK57" s="237">
        <f>+IFERROR(INDEX('Mercado Inmobiliario Santiago'!$1:$1048576,MATCH(TEXT(IK$5,"mmm-yyyy"),'Mercado Inmobiliario Santiago'!$A:$A,0),MATCH(Chile!$B57,'Mercado Inmobiliario Santiago'!$3:$3,0)),0)</f>
        <v>14.964501004688547</v>
      </c>
      <c r="IL57" s="237">
        <f>+IFERROR(INDEX('Mercado Inmobiliario Santiago'!$1:$1048576,MATCH(TEXT(IL$5,"mmm-yyyy"),'Mercado Inmobiliario Santiago'!$A:$A,0),MATCH(Chile!$B57,'Mercado Inmobiliario Santiago'!$3:$3,0)),0)</f>
        <v>22.105520273571081</v>
      </c>
      <c r="IM57" s="237">
        <f>+IFERROR(INDEX('Mercado Inmobiliario Santiago'!$1:$1048576,MATCH(TEXT(IM$5,"mmm-yyyy"),'Mercado Inmobiliario Santiago'!$A:$A,0),MATCH(Chile!$B57,'Mercado Inmobiliario Santiago'!$3:$3,0)),0)</f>
        <v>17.500793021411578</v>
      </c>
      <c r="IN57" s="237">
        <f>+IFERROR(INDEX('Mercado Inmobiliario Santiago'!$1:$1048576,MATCH(TEXT(IN$5,"mmm-yyyy"),'Mercado Inmobiliario Santiago'!$A:$A,0),MATCH(Chile!$B57,'Mercado Inmobiliario Santiago'!$3:$3,0)),0)</f>
        <v>20.214318285453718</v>
      </c>
      <c r="IO57" s="237">
        <f>+IFERROR(INDEX('Mercado Inmobiliario Santiago'!$1:$1048576,MATCH(TEXT(IO$5,"mmm-yyyy"),'Mercado Inmobiliario Santiago'!$A:$A,0),MATCH(Chile!$B57,'Mercado Inmobiliario Santiago'!$3:$3,0)),0)</f>
        <v>21.124705882352941</v>
      </c>
      <c r="IP57" s="251">
        <f t="shared" si="126"/>
        <v>21.124705882352941</v>
      </c>
      <c r="IQ57" s="237">
        <f>+IFERROR(INDEX('Mercado Inmobiliario Santiago'!$1:$1048576,MATCH(TEXT(IQ$5,"mmm-yyyy"),'Mercado Inmobiliario Santiago'!$A:$A,0),MATCH(Chile!$B57,'Mercado Inmobiliario Santiago'!$3:$3,0)),0)</f>
        <v>22.375061364752085</v>
      </c>
      <c r="IR57" s="237">
        <f>+IFERROR(INDEX('Mercado Inmobiliario Santiago'!$1:$1048576,MATCH(TEXT(IR$5,"mmm-yyyy"),'Mercado Inmobiliario Santiago'!$A:$A,0),MATCH(Chile!$B57,'Mercado Inmobiliario Santiago'!$3:$3,0)),0)</f>
        <v>24.247701460248784</v>
      </c>
      <c r="IS57" s="237">
        <f>+IFERROR(INDEX('Mercado Inmobiliario Santiago'!$1:$1048576,MATCH(TEXT(IS$5,"mmm-yyyy"),'Mercado Inmobiliario Santiago'!$A:$A,0),MATCH(Chile!$B57,'Mercado Inmobiliario Santiago'!$3:$3,0)),0)</f>
        <v>17.249411764705883</v>
      </c>
      <c r="IT57" s="237">
        <f>+IFERROR(INDEX('Mercado Inmobiliario Santiago'!$1:$1048576,MATCH(TEXT(IT$5,"mmm-yyyy"),'Mercado Inmobiliario Santiago'!$A:$A,0),MATCH(Chile!$B57,'Mercado Inmobiliario Santiago'!$3:$3,0)),0)</f>
        <v>19.15422006186478</v>
      </c>
      <c r="IU57" s="237">
        <f>+IFERROR(INDEX('Mercado Inmobiliario Santiago'!$1:$1048576,MATCH(TEXT(IU$5,"mmm-yyyy"),'Mercado Inmobiliario Santiago'!$A:$A,0),MATCH(Chile!$B57,'Mercado Inmobiliario Santiago'!$3:$3,0)),0)</f>
        <v>20.17763157894737</v>
      </c>
      <c r="IV57" s="237">
        <f>+IFERROR(INDEX('Mercado Inmobiliario Santiago'!$1:$1048576,MATCH(TEXT(IV$5,"mmm-yyyy"),'Mercado Inmobiliario Santiago'!$A:$A,0),MATCH(Chile!$B57,'Mercado Inmobiliario Santiago'!$3:$3,0)),0)</f>
        <v>16.948194662480375</v>
      </c>
      <c r="IW57" s="237">
        <f>+IFERROR(INDEX('Mercado Inmobiliario Santiago'!$1:$1048576,MATCH(TEXT(IW$5,"mmm-yyyy"),'Mercado Inmobiliario Santiago'!$A:$A,0),MATCH(Chile!$B57,'Mercado Inmobiliario Santiago'!$3:$3,0)),0)</f>
        <v>18.279262672811061</v>
      </c>
      <c r="IX57" s="237">
        <f>+IFERROR(INDEX('Mercado Inmobiliario Santiago'!$1:$1048576,MATCH(TEXT(IX$5,"mmm-yyyy"),'Mercado Inmobiliario Santiago'!$A:$A,0),MATCH(Chile!$B57,'Mercado Inmobiliario Santiago'!$3:$3,0)),0)</f>
        <v>18.068060498220639</v>
      </c>
      <c r="IY57" s="237">
        <f>+IFERROR(INDEX('Mercado Inmobiliario Santiago'!$1:$1048576,MATCH(TEXT(IY$5,"mmm-yyyy"),'Mercado Inmobiliario Santiago'!$A:$A,0),MATCH(Chile!$B57,'Mercado Inmobiliario Santiago'!$3:$3,0)),0)</f>
        <v>20.043666026871403</v>
      </c>
      <c r="IZ57" s="237">
        <f>+IFERROR(INDEX('Mercado Inmobiliario Santiago'!$1:$1048576,MATCH(TEXT(IZ$5,"mmm-yyyy"),'Mercado Inmobiliario Santiago'!$A:$A,0),MATCH(Chile!$B57,'Mercado Inmobiliario Santiago'!$3:$3,0)),0)</f>
        <v>21.876404494382022</v>
      </c>
      <c r="JA57" s="237">
        <f>+IFERROR(INDEX('Mercado Inmobiliario Santiago'!$1:$1048576,MATCH(TEXT(JA$5,"mmm-yyyy"),'Mercado Inmobiliario Santiago'!$A:$A,0),MATCH(Chile!$B57,'Mercado Inmobiliario Santiago'!$3:$3,0)),0)</f>
        <v>31.793205317577549</v>
      </c>
      <c r="JB57" s="237">
        <f>+IFERROR(INDEX('Mercado Inmobiliario Santiago'!$1:$1048576,MATCH(TEXT(JB$5,"mmm-yyyy"),'Mercado Inmobiliario Santiago'!$A:$A,0),MATCH(Chile!$B57,'Mercado Inmobiliario Santiago'!$3:$3,0)),0)</f>
        <v>31.458584337349397</v>
      </c>
      <c r="JC57" s="251">
        <f t="shared" si="127"/>
        <v>31.458584337349397</v>
      </c>
      <c r="JD57" s="237">
        <f>+IFERROR(INDEX('Mercado Inmobiliario Santiago'!$1:$1048576,MATCH(TEXT(JD$5,"mmm-yyyy"),'Mercado Inmobiliario Santiago'!$A:$A,0),MATCH(Chile!$B57,'Mercado Inmobiliario Santiago'!$3:$3,0)),0)</f>
        <v>40.685404339250496</v>
      </c>
      <c r="JE57" s="237">
        <f>+IFERROR(INDEX('Mercado Inmobiliario Santiago'!$1:$1048576,MATCH(TEXT(JE$5,"mmm-yyyy"),'Mercado Inmobiliario Santiago'!$A:$A,0),MATCH(Chile!$B57,'Mercado Inmobiliario Santiago'!$3:$3,0)),0)</f>
        <v>40.413346613545819</v>
      </c>
      <c r="JF57" s="237">
        <f>+IFERROR(INDEX('Mercado Inmobiliario Santiago'!$1:$1048576,MATCH(TEXT(JF$5,"mmm-yyyy"),'Mercado Inmobiliario Santiago'!$A:$A,0),MATCH(Chile!$B57,'Mercado Inmobiliario Santiago'!$3:$3,0)),0)</f>
        <v>49.657074340527579</v>
      </c>
      <c r="JG57" s="237">
        <f>+IFERROR(INDEX('Mercado Inmobiliario Santiago'!$1:$1048576,MATCH(TEXT(JG$5,"mmm-yyyy"),'Mercado Inmobiliario Santiago'!$A:$A,0),MATCH(Chile!$B57,'Mercado Inmobiliario Santiago'!$3:$3,0)),0)</f>
        <v>69.691419141914196</v>
      </c>
      <c r="JH57" s="237">
        <f>+IFERROR(INDEX('Mercado Inmobiliario Santiago'!$1:$1048576,MATCH(TEXT(JH$5,"mmm-yyyy"),'Mercado Inmobiliario Santiago'!$A:$A,0),MATCH(Chile!$B57,'Mercado Inmobiliario Santiago'!$3:$3,0)),0)</f>
        <v>84.314851485148509</v>
      </c>
      <c r="JI57" s="237">
        <f>+IFERROR(INDEX('Mercado Inmobiliario Santiago'!$1:$1048576,MATCH(TEXT(JI$5,"mmm-yyyy"),'Mercado Inmobiliario Santiago'!$A:$A,0),MATCH(Chile!$B57,'Mercado Inmobiliario Santiago'!$3:$3,0)),0)</f>
        <v>48.902150537634405</v>
      </c>
      <c r="JJ57" s="237">
        <f>+IFERROR(INDEX('Mercado Inmobiliario Santiago'!$1:$1048576,MATCH(TEXT(JJ$5,"mmm-yyyy"),'Mercado Inmobiliario Santiago'!$A:$A,0),MATCH(Chile!$B57,'Mercado Inmobiliario Santiago'!$3:$3,0)),0)</f>
        <v>36.329113924050631</v>
      </c>
      <c r="JK57" s="237">
        <f>+IFERROR(INDEX('Mercado Inmobiliario Santiago'!$1:$1048576,MATCH(TEXT(JK$5,"mmm-yyyy"),'Mercado Inmobiliario Santiago'!$A:$A,0),MATCH(Chile!$B57,'Mercado Inmobiliario Santiago'!$3:$3,0)),0)</f>
        <v>27.071305347901092</v>
      </c>
      <c r="JL57" s="237">
        <f>+IFERROR(INDEX('Mercado Inmobiliario Santiago'!$1:$1048576,MATCH(TEXT(JL$5,"mmm-yyyy"),'Mercado Inmobiliario Santiago'!$A:$A,0),MATCH(Chile!$B57,'Mercado Inmobiliario Santiago'!$3:$3,0)),0)</f>
        <v>24.979299363057326</v>
      </c>
      <c r="JM57" s="237">
        <f>+IFERROR(INDEX('Mercado Inmobiliario Santiago'!$1:$1048576,MATCH(TEXT(JM$5,"mmm-yyyy"),'Mercado Inmobiliario Santiago'!$A:$A,0),MATCH(Chile!$B57,'Mercado Inmobiliario Santiago'!$3:$3,0)),0)</f>
        <v>19.034426893479143</v>
      </c>
      <c r="JN57" s="237">
        <f>+IFERROR(INDEX('Mercado Inmobiliario Santiago'!$1:$1048576,MATCH(TEXT(JN$5,"mmm-yyyy"),'Mercado Inmobiliario Santiago'!$A:$A,0),MATCH(Chile!$B57,'Mercado Inmobiliario Santiago'!$3:$3,0)),0)</f>
        <v>22.589277166108186</v>
      </c>
      <c r="JO57" s="237">
        <f>+IFERROR(INDEX('Mercado Inmobiliario Santiago'!$1:$1048576,MATCH(TEXT(JO$5,"mmm-yyyy"),'Mercado Inmobiliario Santiago'!$A:$A,0),MATCH(Chile!$B57,'Mercado Inmobiliario Santiago'!$3:$3,0)),0)</f>
        <v>26.235424764019989</v>
      </c>
      <c r="JP57" s="251">
        <f t="shared" si="128"/>
        <v>26.235424764019989</v>
      </c>
      <c r="JQ57" s="237">
        <f>+IFERROR(INDEX('Mercado Inmobiliario Santiago'!$1:$1048576,MATCH(TEXT(JQ$5,"mmm-yyyy"),'Mercado Inmobiliario Santiago'!$A:$A,0),MATCH(Chile!$B57,'Mercado Inmobiliario Santiago'!$3:$3,0)),0)</f>
        <v>29.30665024630542</v>
      </c>
      <c r="JR57" s="237">
        <f>+IFERROR(INDEX('Mercado Inmobiliario Santiago'!$1:$1048576,MATCH(TEXT(JR$5,"mmm-yyyy"),'Mercado Inmobiliario Santiago'!$A:$A,0),MATCH(Chile!$B57,'Mercado Inmobiliario Santiago'!$3:$3,0)),0)</f>
        <v>26.553972602739726</v>
      </c>
      <c r="JS57" s="237">
        <f>+IFERROR(INDEX('Mercado Inmobiliario Santiago'!$1:$1048576,MATCH(TEXT(JS$5,"mmm-yyyy"),'Mercado Inmobiliario Santiago'!$A:$A,0),MATCH(Chile!$B57,'Mercado Inmobiliario Santiago'!$3:$3,0)),0)</f>
        <v>21.45418149466192</v>
      </c>
      <c r="JT57" s="237">
        <f>+IFERROR(INDEX('Mercado Inmobiliario Santiago'!$1:$1048576,MATCH(TEXT(JT$5,"mmm-yyyy"),'Mercado Inmobiliario Santiago'!$A:$A,0),MATCH(Chile!$B57,'Mercado Inmobiliario Santiago'!$3:$3,0)),0)</f>
        <v>23.681030444964872</v>
      </c>
      <c r="JU57" s="237">
        <f>+IFERROR(INDEX('Mercado Inmobiliario Santiago'!$1:$1048576,MATCH(TEXT(JU$5,"mmm-yyyy"),'Mercado Inmobiliario Santiago'!$A:$A,0),MATCH(Chile!$B57,'Mercado Inmobiliario Santiago'!$3:$3,0)),0)</f>
        <v>26.672071129707113</v>
      </c>
      <c r="JV57" s="237">
        <f>+IFERROR(INDEX('Mercado Inmobiliario Santiago'!$1:$1048576,MATCH(TEXT(JV$5,"mmm-yyyy"),'Mercado Inmobiliario Santiago'!$A:$A,0),MATCH(Chile!$B57,'Mercado Inmobiliario Santiago'!$3:$3,0)),0)</f>
        <v>26.059240506329115</v>
      </c>
      <c r="JW57" s="237">
        <f>+IFERROR(INDEX('Mercado Inmobiliario Santiago'!$1:$1048576,MATCH(TEXT(JW$5,"mmm-yyyy"),'Mercado Inmobiliario Santiago'!$A:$A,0),MATCH(Chile!$B57,'Mercado Inmobiliario Santiago'!$3:$3,0)),0)</f>
        <v>26.549974632166414</v>
      </c>
      <c r="JX57" s="237">
        <f>+IFERROR(INDEX('Mercado Inmobiliario Santiago'!$1:$1048576,MATCH(TEXT(JX$5,"mmm-yyyy"),'Mercado Inmobiliario Santiago'!$A:$A,0),MATCH(Chile!$B57,'Mercado Inmobiliario Santiago'!$3:$3,0)),0)</f>
        <v>20.47499015360378</v>
      </c>
      <c r="JY57" s="237">
        <f>+IFERROR(INDEX('Mercado Inmobiliario Santiago'!$1:$1048576,MATCH(TEXT(JY$5,"mmm-yyyy"),'Mercado Inmobiliario Santiago'!$A:$A,0),MATCH(Chile!$B57,'Mercado Inmobiliario Santiago'!$3:$3,0)),0)</f>
        <v>24.926932084309133</v>
      </c>
      <c r="JZ57" s="237">
        <f>+IFERROR(INDEX('Mercado Inmobiliario Santiago'!$1:$1048576,MATCH(TEXT(JZ$5,"mmm-yyyy"),'Mercado Inmobiliario Santiago'!$A:$A,0),MATCH(Chile!$B57,'Mercado Inmobiliario Santiago'!$3:$3,0)),0)</f>
        <v>29.701612903225808</v>
      </c>
      <c r="KA57" s="237">
        <f>+IFERROR(INDEX('Mercado Inmobiliario Santiago'!$1:$1048576,MATCH(TEXT(KA$5,"mmm-yyyy"),'Mercado Inmobiliario Santiago'!$A:$A,0),MATCH(Chile!$B57,'Mercado Inmobiliario Santiago'!$3:$3,0)),0)</f>
        <v>33.890818858560792</v>
      </c>
      <c r="KB57" s="237">
        <f>+IFERROR(INDEX('Mercado Inmobiliario Santiago'!$1:$1048576,MATCH(TEXT(KB$5,"mmm-yyyy"),'Mercado Inmobiliario Santiago'!$A:$A,0),MATCH(Chile!$B57,'Mercado Inmobiliario Santiago'!$3:$3,0)),0)</f>
        <v>49.774340309372157</v>
      </c>
      <c r="KC57" s="251">
        <f t="shared" si="129"/>
        <v>49.774340309372157</v>
      </c>
      <c r="KD57" s="237">
        <f>+IFERROR(INDEX('Mercado Inmobiliario Santiago'!$1:$1048576,MATCH(TEXT(KD$5,"mmm-yyyy"),'Mercado Inmobiliario Santiago'!$A:$A,0),MATCH(Chile!$B57,'Mercado Inmobiliario Santiago'!$3:$3,0)),0)</f>
        <v>51.881700554528649</v>
      </c>
      <c r="KE57" s="237">
        <f>+IFERROR(INDEX('Mercado Inmobiliario Santiago'!$1:$1048576,MATCH(TEXT(KE$5,"mmm-yyyy"),'Mercado Inmobiliario Santiago'!$A:$A,0),MATCH(Chile!$B57,'Mercado Inmobiliario Santiago'!$3:$3,0)),0)</f>
        <v>60.038135593220339</v>
      </c>
      <c r="KF57" s="237">
        <f>+IFERROR(INDEX('Mercado Inmobiliario Santiago'!$1:$1048576,MATCH(TEXT(KF$5,"mmm-yyyy"),'Mercado Inmobiliario Santiago'!$A:$A,0),MATCH(Chile!$B57,'Mercado Inmobiliario Santiago'!$3:$3,0)),0)</f>
        <v>41.001420454545453</v>
      </c>
      <c r="KG57" s="237">
        <f>+IFERROR(INDEX('Mercado Inmobiliario Santiago'!$1:$1048576,MATCH(TEXT(KG$5,"mmm-yyyy"),'Mercado Inmobiliario Santiago'!$A:$A,0),MATCH(Chile!$B57,'Mercado Inmobiliario Santiago'!$3:$3,0)),0)</f>
        <v>41.380818053596613</v>
      </c>
      <c r="KH57" s="237">
        <f>+IFERROR(INDEX('Mercado Inmobiliario Santiago'!$1:$1048576,MATCH(TEXT(KH$5,"mmm-yyyy"),'Mercado Inmobiliario Santiago'!$A:$A,0),MATCH(Chile!$B57,'Mercado Inmobiliario Santiago'!$3:$3,0)),0)</f>
        <v>34.593881223755247</v>
      </c>
      <c r="KI57" s="237">
        <f>+IFERROR(INDEX('Mercado Inmobiliario Santiago'!$1:$1048576,MATCH(TEXT(KI$5,"mmm-yyyy"),'Mercado Inmobiliario Santiago'!$A:$A,0),MATCH(Chile!$B57,'Mercado Inmobiliario Santiago'!$3:$3,0)),0)</f>
        <v>38.426837491571142</v>
      </c>
      <c r="KJ57" s="237">
        <f>+IFERROR(INDEX('Mercado Inmobiliario Santiago'!$1:$1048576,MATCH(TEXT(KJ$5,"mmm-yyyy"),'Mercado Inmobiliario Santiago'!$A:$A,0),MATCH(Chile!$B57,'Mercado Inmobiliario Santiago'!$3:$3,0)),0)</f>
        <v>32.5</v>
      </c>
      <c r="KK57" s="237">
        <f>+IFERROR(INDEX('Mercado Inmobiliario Santiago'!$1:$1048576,MATCH(TEXT(KK$5,"mmm-yyyy"),'Mercado Inmobiliario Santiago'!$A:$A,0),MATCH(Chile!$B57,'Mercado Inmobiliario Santiago'!$3:$3,0)),0)</f>
        <v>39.519230769230766</v>
      </c>
      <c r="KL57" s="237">
        <f>+IFERROR(INDEX('Mercado Inmobiliario Santiago'!$1:$1048576,MATCH(TEXT(KL$5,"mmm-yyyy"),'Mercado Inmobiliario Santiago'!$A:$A,0),MATCH(Chile!$B57,'Mercado Inmobiliario Santiago'!$3:$3,0)),0)</f>
        <v>43.685671417854465</v>
      </c>
      <c r="KM57" s="237">
        <f>+IFERROR(INDEX('Mercado Inmobiliario Santiago'!$1:$1048576,MATCH(TEXT(KM$5,"mmm-yyyy"),'Mercado Inmobiliario Santiago'!$A:$A,0),MATCH(Chile!$B57,'Mercado Inmobiliario Santiago'!$3:$3,0)),0)</f>
        <v>35.66429418742586</v>
      </c>
      <c r="KN57" s="237">
        <f>+IFERROR(INDEX('Mercado Inmobiliario Santiago'!$1:$1048576,MATCH(TEXT(KN$5,"mmm-yyyy"),'Mercado Inmobiliario Santiago'!$A:$A,0),MATCH(Chile!$B57,'Mercado Inmobiliario Santiago'!$3:$3,0)),0)</f>
        <v>34.850989522700814</v>
      </c>
      <c r="KO57" s="237">
        <f>+IFERROR(INDEX('Mercado Inmobiliario Santiago'!$1:$1048576,MATCH(TEXT(KO$5,"mmm-yyyy"),'Mercado Inmobiliario Santiago'!$A:$A,0),MATCH(Chile!$B57,'Mercado Inmobiliario Santiago'!$3:$3,0)),0)</f>
        <v>34.379666858127514</v>
      </c>
      <c r="KP57" s="251">
        <f t="shared" si="130"/>
        <v>34.379666858127514</v>
      </c>
      <c r="KQ57" s="237">
        <f>+IFERROR(INDEX('Mercado Inmobiliario Santiago'!$1:$1048576,MATCH(TEXT(KQ$5,"mmm-yyyy"),'Mercado Inmobiliario Santiago'!$A:$A,0),MATCH(Chile!$B57,'Mercado Inmobiliario Santiago'!$3:$3,0)),0)</f>
        <v>45.825791855203619</v>
      </c>
      <c r="KR57" s="237">
        <f>+IFERROR(INDEX('Mercado Inmobiliario Santiago'!$1:$1048576,MATCH(TEXT(KR$5,"mmm-yyyy"),'Mercado Inmobiliario Santiago'!$A:$A,0),MATCH(Chile!$B57,'Mercado Inmobiliario Santiago'!$3:$3,0)),0)</f>
        <v>42.34645115952214</v>
      </c>
      <c r="KS57" s="237">
        <f>+IFERROR(INDEX('Mercado Inmobiliario Santiago'!$1:$1048576,MATCH(TEXT(KS$5,"mmm-yyyy"),'Mercado Inmobiliario Santiago'!$A:$A,0),MATCH(Chile!$B57,'Mercado Inmobiliario Santiago'!$3:$3,0)),0)</f>
        <v>32.08585313174946</v>
      </c>
      <c r="KT57" s="237">
        <f>+IFERROR(INDEX('Mercado Inmobiliario Santiago'!$1:$1048576,MATCH(TEXT(KT$5,"mmm-yyyy"),'Mercado Inmobiliario Santiago'!$A:$A,0),MATCH(Chile!$B57,'Mercado Inmobiliario Santiago'!$3:$3,0)),0)</f>
        <v>32.04796286745745</v>
      </c>
      <c r="KU57" s="237">
        <f>+IFERROR(INDEX('Mercado Inmobiliario Santiago'!$1:$1048576,MATCH(TEXT(KU$5,"mmm-yyyy"),'Mercado Inmobiliario Santiago'!$A:$A,0),MATCH(Chile!$B57,'Mercado Inmobiliario Santiago'!$3:$3,0)),0)</f>
        <v>28.26232473993668</v>
      </c>
      <c r="KV57" s="237">
        <f>+IFERROR(INDEX('Mercado Inmobiliario Santiago'!$1:$1048576,MATCH(TEXT(KV$5,"mmm-yyyy"),'Mercado Inmobiliario Santiago'!$A:$A,0),MATCH(Chile!$B57,'Mercado Inmobiliario Santiago'!$3:$3,0)),0)</f>
        <v>25.917985012489591</v>
      </c>
      <c r="KW57" s="237">
        <f>+IFERROR(INDEX('Mercado Inmobiliario Santiago'!$1:$1048576,MATCH(TEXT(KW$5,"mmm-yyyy"),'Mercado Inmobiliario Santiago'!$A:$A,0),MATCH(Chile!$B57,'Mercado Inmobiliario Santiago'!$3:$3,0)),0)</f>
        <v>27.323402417962004</v>
      </c>
      <c r="KX57" s="237">
        <f>+IFERROR(INDEX('Mercado Inmobiliario Santiago'!$1:$1048576,MATCH(TEXT(KX$5,"mmm-yyyy"),'Mercado Inmobiliario Santiago'!$A:$A,0),MATCH(Chile!$B57,'Mercado Inmobiliario Santiago'!$3:$3,0)),0)</f>
        <v>26.016810168101681</v>
      </c>
      <c r="KY57" s="237">
        <f>+IFERROR(INDEX('Mercado Inmobiliario Santiago'!$1:$1048576,MATCH(TEXT(KY$5,"mmm-yyyy"),'Mercado Inmobiliario Santiago'!$A:$A,0),MATCH(Chile!$B57,'Mercado Inmobiliario Santiago'!$3:$3,0)),0)</f>
        <v>31.428714859437751</v>
      </c>
      <c r="KZ57" s="237">
        <f>+IFERROR(INDEX('Mercado Inmobiliario Santiago'!$1:$1048576,MATCH(TEXT(KZ$5,"mmm-yyyy"),'Mercado Inmobiliario Santiago'!$A:$A,0),MATCH(Chile!$B57,'Mercado Inmobiliario Santiago'!$3:$3,0)),0)</f>
        <v>33.61467889908257</v>
      </c>
      <c r="LA57" s="237">
        <f>+IFERROR(INDEX('Mercado Inmobiliario Santiago'!$1:$1048576,MATCH(TEXT(LA$5,"mmm-yyyy"),'Mercado Inmobiliario Santiago'!$A:$A,0),MATCH(Chile!$B57,'Mercado Inmobiliario Santiago'!$3:$3,0)),0)</f>
        <v>37.959706959706956</v>
      </c>
      <c r="LB57" s="237">
        <f>+IFERROR(INDEX('Mercado Inmobiliario Santiago'!$1:$1048576,MATCH(TEXT(LB$5,"mmm-yyyy"),'Mercado Inmobiliario Santiago'!$A:$A,0),MATCH(Chile!$B57,'Mercado Inmobiliario Santiago'!$3:$3,0)),0)</f>
        <v>40.375737704918031</v>
      </c>
      <c r="LC57" s="251">
        <f t="shared" si="131"/>
        <v>40.375737704918031</v>
      </c>
      <c r="LD57" s="237">
        <f>+IFERROR(INDEX('Mercado Inmobiliario Santiago'!$1:$1048576,MATCH(TEXT(LD$5,"mmm-yyyy"),'Mercado Inmobiliario Santiago'!$A:$A,0),MATCH(Chile!$B57,'Mercado Inmobiliario Santiago'!$3:$3,0)),0)</f>
        <v>46.478260869565219</v>
      </c>
      <c r="LE57" s="237">
        <f>+IFERROR(INDEX('Mercado Inmobiliario Santiago'!$1:$1048576,MATCH(TEXT(LE$5,"mmm-yyyy"),'Mercado Inmobiliario Santiago'!$A:$A,0),MATCH(Chile!$B57,'Mercado Inmobiliario Santiago'!$3:$3,0)),0)</f>
        <v>45.200751879699247</v>
      </c>
      <c r="LF57" s="237">
        <f>+IFERROR(INDEX('Mercado Inmobiliario Santiago'!$1:$1048576,MATCH(TEXT(LF$5,"mmm-yyyy"),'Mercado Inmobiliario Santiago'!$A:$A,0),MATCH(Chile!$B57,'Mercado Inmobiliario Santiago'!$3:$3,0)),0)</f>
        <v>36.869538461538461</v>
      </c>
      <c r="LG57" s="237">
        <f>+IFERROR(INDEX('Mercado Inmobiliario Santiago'!$1:$1048576,MATCH(TEXT(LG$5,"mmm-yyyy"),'Mercado Inmobiliario Santiago'!$A:$A,0),MATCH(Chile!$B57,'Mercado Inmobiliario Santiago'!$3:$3,0)),0)</f>
        <v>32.1288441145281</v>
      </c>
      <c r="LH57" s="237">
        <f>+IFERROR(INDEX('Mercado Inmobiliario Santiago'!$1:$1048576,MATCH(TEXT(LH$5,"mmm-yyyy"),'Mercado Inmobiliario Santiago'!$A:$A,0),MATCH(Chile!$B57,'Mercado Inmobiliario Santiago'!$3:$3,0)),0)</f>
        <v>34.641671436748709</v>
      </c>
      <c r="LI57" s="237">
        <f>+IFERROR(INDEX('Mercado Inmobiliario Santiago'!$1:$1048576,MATCH(TEXT(LI$5,"mmm-yyyy"),'Mercado Inmobiliario Santiago'!$A:$A,0),MATCH(Chile!$B57,'Mercado Inmobiliario Santiago'!$3:$3,0)),0)</f>
        <v>33.76728869374314</v>
      </c>
      <c r="LJ57" s="237">
        <f>+IFERROR(INDEX('Mercado Inmobiliario Santiago'!$1:$1048576,MATCH(TEXT(LJ$5,"mmm-yyyy"),'Mercado Inmobiliario Santiago'!$A:$A,0),MATCH(Chile!$B57,'Mercado Inmobiliario Santiago'!$3:$3,0)),0)</f>
        <v>24.528309409888358</v>
      </c>
      <c r="LK57" s="237">
        <f>+IFERROR(INDEX('Mercado Inmobiliario Santiago'!$1:$1048576,MATCH(TEXT(LK$5,"mmm-yyyy"),'Mercado Inmobiliario Santiago'!$A:$A,0),MATCH(Chile!$B57,'Mercado Inmobiliario Santiago'!$3:$3,0)),0)</f>
        <v>37.693188667872214</v>
      </c>
      <c r="LL57" s="237">
        <f>+IFERROR(INDEX('Mercado Inmobiliario Santiago'!$1:$1048576,MATCH(TEXT(LL$5,"mmm-yyyy"),'Mercado Inmobiliario Santiago'!$A:$A,0),MATCH(Chile!$B57,'Mercado Inmobiliario Santiago'!$3:$3,0)),0)</f>
        <v>40.160897435897439</v>
      </c>
      <c r="LM57" s="237">
        <f>+IFERROR(INDEX('Mercado Inmobiliario Santiago'!$1:$1048576,MATCH(TEXT(LM$5,"mmm-yyyy"),'Mercado Inmobiliario Santiago'!$A:$A,0),MATCH(Chile!$B57,'Mercado Inmobiliario Santiago'!$3:$3,0)),0)</f>
        <v>29.332552693208431</v>
      </c>
      <c r="LN57" s="237">
        <f>+IFERROR(INDEX('Mercado Inmobiliario Santiago'!$1:$1048576,MATCH(TEXT(LN$5,"mmm-yyyy"),'Mercado Inmobiliario Santiago'!$A:$A,0),MATCH(Chile!$B57,'Mercado Inmobiliario Santiago'!$3:$3,0)),0)</f>
        <v>36.164726426076832</v>
      </c>
      <c r="LO57" s="237">
        <f>+IFERROR(INDEX('Mercado Inmobiliario Santiago'!$1:$1048576,MATCH(TEXT(LO$5,"mmm-yyyy"),'Mercado Inmobiliario Santiago'!$A:$A,0),MATCH(Chile!$B57,'Mercado Inmobiliario Santiago'!$3:$3,0)),0)</f>
        <v>36.275191514437239</v>
      </c>
      <c r="LP57" s="251">
        <f t="shared" si="132"/>
        <v>36.275191514437239</v>
      </c>
      <c r="LQ57" s="237">
        <f>+IFERROR(INDEX('Mercado Inmobiliario Santiago'!$1:$1048576,MATCH(TEXT(LQ$5,"mmm-yyyy"),'Mercado Inmobiliario Santiago'!$A:$A,0),MATCH(Chile!$B57,'Mercado Inmobiliario Santiago'!$3:$3,0)),0)</f>
        <v>43.392184228890443</v>
      </c>
      <c r="LR57" s="237">
        <f>+IFERROR(INDEX('Mercado Inmobiliario Santiago'!$1:$1048576,MATCH(TEXT(LR$5,"mmm-yyyy"),'Mercado Inmobiliario Santiago'!$A:$A,0),MATCH(Chile!$B57,'Mercado Inmobiliario Santiago'!$3:$3,0)),0)</f>
        <v>51.855601659751038</v>
      </c>
      <c r="LS57" s="237">
        <f>+IFERROR(INDEX('Mercado Inmobiliario Santiago'!$1:$1048576,MATCH(TEXT(LS$5,"mmm-yyyy"),'Mercado Inmobiliario Santiago'!$A:$A,0),MATCH(Chile!$B57,'Mercado Inmobiliario Santiago'!$3:$3,0)),0)</f>
        <v>40.917317708333336</v>
      </c>
      <c r="LT57" s="237">
        <f>+IFERROR(INDEX('Mercado Inmobiliario Santiago'!$1:$1048576,MATCH(TEXT(LT$5,"mmm-yyyy"),'Mercado Inmobiliario Santiago'!$A:$A,0),MATCH(Chile!$B57,'Mercado Inmobiliario Santiago'!$3:$3,0)),0)</f>
        <v>36.612847222222221</v>
      </c>
      <c r="LU57" s="237">
        <f>+IFERROR(INDEX('Mercado Inmobiliario Santiago'!$1:$1048576,MATCH(TEXT(LU$5,"mmm-yyyy"),'Mercado Inmobiliario Santiago'!$A:$A,0),MATCH(Chile!$B57,'Mercado Inmobiliario Santiago'!$3:$3,0)),0)</f>
        <v>36.732985768806415</v>
      </c>
      <c r="LV57" s="237">
        <f>+IFERROR(INDEX('Mercado Inmobiliario Santiago'!$1:$1048576,MATCH(TEXT(LV$5,"mmm-yyyy"),'Mercado Inmobiliario Santiago'!$A:$A,0),MATCH(Chile!$B57,'Mercado Inmobiliario Santiago'!$3:$3,0)),0)</f>
        <v>30.048310824874488</v>
      </c>
      <c r="LW57" s="237">
        <f>+IFERROR(INDEX('Mercado Inmobiliario Santiago'!$1:$1048576,MATCH(TEXT(LW$5,"mmm-yyyy"),'Mercado Inmobiliario Santiago'!$A:$A,0),MATCH(Chile!$B57,'Mercado Inmobiliario Santiago'!$3:$3,0)),0)</f>
        <v>26.780298988909969</v>
      </c>
      <c r="LX57" s="237">
        <f>+IFERROR(INDEX('Mercado Inmobiliario Santiago'!$1:$1048576,MATCH(TEXT(LX$5,"mmm-yyyy"),'Mercado Inmobiliario Santiago'!$A:$A,0),MATCH(Chile!$B57,'Mercado Inmobiliario Santiago'!$3:$3,0)),0)</f>
        <v>28.771329570551128</v>
      </c>
      <c r="LY57" s="237">
        <f>+IFERROR(INDEX('Mercado Inmobiliario Santiago'!$1:$1048576,MATCH(TEXT(LY$5,"mmm-yyyy"),'Mercado Inmobiliario Santiago'!$A:$A,0),MATCH(Chile!$B57,'Mercado Inmobiliario Santiago'!$3:$3,0)),0)</f>
        <v>32.553455814353129</v>
      </c>
      <c r="LZ57" s="237">
        <f>+IFERROR(INDEX('Mercado Inmobiliario Santiago'!$1:$1048576,MATCH(TEXT(LZ$5,"mmm-yyyy"),'Mercado Inmobiliario Santiago'!$A:$A,0),MATCH(Chile!$B57,'Mercado Inmobiliario Santiago'!$3:$3,0)),0)</f>
        <v>25.814345406969959</v>
      </c>
      <c r="MA57" s="237">
        <f>+IFERROR(INDEX('Mercado Inmobiliario Santiago'!$1:$1048576,MATCH(TEXT(MA$5,"mmm-yyyy"),'Mercado Inmobiliario Santiago'!$A:$A,0),MATCH(Chile!$B57,'Mercado Inmobiliario Santiago'!$3:$3,0)),0)</f>
        <v>31.572307599590363</v>
      </c>
      <c r="MB57" s="237">
        <f>+IFERROR(INDEX('Mercado Inmobiliario Santiago'!$1:$1048576,MATCH(TEXT(MB$5,"mmm-yyyy"),'Mercado Inmobiliario Santiago'!$A:$A,0),MATCH(Chile!$B57,'Mercado Inmobiliario Santiago'!$3:$3,0)),0)</f>
        <v>31.682550478695827</v>
      </c>
      <c r="MC57" s="251">
        <f t="shared" si="133"/>
        <v>31.682550478695827</v>
      </c>
      <c r="MD57" s="237">
        <f>+IFERROR(INDEX('Mercado Inmobiliario Santiago'!$1:$1048576,MATCH(TEXT(MD$5,"mmm-yyyy"),'Mercado Inmobiliario Santiago'!$A:$A,0),MATCH(Chile!$B57,'Mercado Inmobiliario Santiago'!$3:$3,0)),0)</f>
        <v>0</v>
      </c>
      <c r="ME57" s="237">
        <f>+IFERROR(INDEX('Mercado Inmobiliario Santiago'!$1:$1048576,MATCH(TEXT(ME$5,"mmm-yyyy"),'Mercado Inmobiliario Santiago'!$A:$A,0),MATCH(Chile!$B57,'Mercado Inmobiliario Santiago'!$3:$3,0)),0)</f>
        <v>0</v>
      </c>
      <c r="MF57" s="237">
        <f>+IFERROR(INDEX('Mercado Inmobiliario Santiago'!$1:$1048576,MATCH(TEXT(MF$5,"mmm-yyyy"),'Mercado Inmobiliario Santiago'!$A:$A,0),MATCH(Chile!$B57,'Mercado Inmobiliario Santiago'!$3:$3,0)),0)</f>
        <v>0</v>
      </c>
      <c r="MG57" s="237">
        <f>+IFERROR(INDEX('Mercado Inmobiliario Santiago'!$1:$1048576,MATCH(TEXT(MG$5,"mmm-yyyy"),'Mercado Inmobiliario Santiago'!$A:$A,0),MATCH(Chile!$B57,'Mercado Inmobiliario Santiago'!$3:$3,0)),0)</f>
        <v>0</v>
      </c>
      <c r="MH57" s="237">
        <f>+IFERROR(INDEX('Mercado Inmobiliario Santiago'!$1:$1048576,MATCH(TEXT(MH$5,"mmm-yyyy"),'Mercado Inmobiliario Santiago'!$A:$A,0),MATCH(Chile!$B57,'Mercado Inmobiliario Santiago'!$3:$3,0)),0)</f>
        <v>0</v>
      </c>
      <c r="MI57" s="237">
        <f>+IFERROR(INDEX('Mercado Inmobiliario Santiago'!$1:$1048576,MATCH(TEXT(MI$5,"mmm-yyyy"),'Mercado Inmobiliario Santiago'!$A:$A,0),MATCH(Chile!$B57,'Mercado Inmobiliario Santiago'!$3:$3,0)),0)</f>
        <v>0</v>
      </c>
      <c r="MJ57" s="237">
        <f>+IFERROR(INDEX('Mercado Inmobiliario Santiago'!$1:$1048576,MATCH(TEXT(MJ$5,"mmm-yyyy"),'Mercado Inmobiliario Santiago'!$A:$A,0),MATCH(Chile!$B57,'Mercado Inmobiliario Santiago'!$3:$3,0)),0)</f>
        <v>0</v>
      </c>
      <c r="MK57" s="237">
        <f>+IFERROR(INDEX('Mercado Inmobiliario Santiago'!$1:$1048576,MATCH(TEXT(MK$5,"mmm-yyyy"),'Mercado Inmobiliario Santiago'!$A:$A,0),MATCH(Chile!$B57,'Mercado Inmobiliario Santiago'!$3:$3,0)),0)</f>
        <v>0</v>
      </c>
      <c r="ML57" s="237">
        <f>+IFERROR(INDEX('Mercado Inmobiliario Santiago'!$1:$1048576,MATCH(TEXT(ML$5,"mmm-yyyy"),'Mercado Inmobiliario Santiago'!$A:$A,0),MATCH(Chile!$B57,'Mercado Inmobiliario Santiago'!$3:$3,0)),0)</f>
        <v>0</v>
      </c>
      <c r="MM57" s="237">
        <f>+IFERROR(INDEX('Mercado Inmobiliario Santiago'!$1:$1048576,MATCH(TEXT(MM$5,"mmm-yyyy"),'Mercado Inmobiliario Santiago'!$A:$A,0),MATCH(Chile!$B57,'Mercado Inmobiliario Santiago'!$3:$3,0)),0)</f>
        <v>0</v>
      </c>
      <c r="MN57" s="237">
        <f>+IFERROR(INDEX('Mercado Inmobiliario Santiago'!$1:$1048576,MATCH(TEXT(MN$5,"mmm-yyyy"),'Mercado Inmobiliario Santiago'!$A:$A,0),MATCH(Chile!$B57,'Mercado Inmobiliario Santiago'!$3:$3,0)),0)</f>
        <v>0</v>
      </c>
      <c r="MO57" s="237">
        <f>+IFERROR(INDEX('Mercado Inmobiliario Santiago'!$1:$1048576,MATCH(TEXT(MO$5,"mmm-yyyy"),'Mercado Inmobiliario Santiago'!$A:$A,0),MATCH(Chile!$B57,'Mercado Inmobiliario Santiago'!$3:$3,0)),0)</f>
        <v>0</v>
      </c>
      <c r="MP57" s="251">
        <f t="shared" si="134"/>
        <v>0</v>
      </c>
    </row>
    <row r="58" spans="2:354" outlineLevel="1">
      <c r="B58" s="9" t="str">
        <f t="shared" si="107"/>
        <v>Departamentos-Ventas (en miles de UF)</v>
      </c>
      <c r="C58" s="409" t="s">
        <v>496</v>
      </c>
      <c r="D58" s="237"/>
      <c r="E58" s="237"/>
      <c r="F58" s="237"/>
      <c r="G58" s="237"/>
      <c r="H58" s="237"/>
      <c r="I58" s="237"/>
      <c r="J58" s="237"/>
      <c r="K58" s="237"/>
      <c r="L58" s="237"/>
      <c r="M58" s="237"/>
      <c r="N58" s="237"/>
      <c r="O58" s="237"/>
      <c r="P58" s="251">
        <f t="shared" si="108"/>
        <v>0</v>
      </c>
      <c r="Q58" s="237"/>
      <c r="R58" s="237"/>
      <c r="S58" s="237"/>
      <c r="T58" s="237"/>
      <c r="U58" s="237"/>
      <c r="V58" s="237"/>
      <c r="W58" s="237"/>
      <c r="X58" s="237"/>
      <c r="Y58" s="237"/>
      <c r="Z58" s="237"/>
      <c r="AA58" s="237"/>
      <c r="AB58" s="237"/>
      <c r="AC58" s="251">
        <f t="shared" si="109"/>
        <v>0</v>
      </c>
      <c r="AD58" s="237"/>
      <c r="AE58" s="237"/>
      <c r="AF58" s="237"/>
      <c r="AG58" s="237"/>
      <c r="AH58" s="237"/>
      <c r="AI58" s="237"/>
      <c r="AJ58" s="237"/>
      <c r="AK58" s="237"/>
      <c r="AL58" s="237"/>
      <c r="AM58" s="237"/>
      <c r="AN58" s="237"/>
      <c r="AO58" s="237"/>
      <c r="AP58" s="251">
        <f t="shared" si="110"/>
        <v>0</v>
      </c>
      <c r="AQ58" s="237"/>
      <c r="AR58" s="237"/>
      <c r="AS58" s="237"/>
      <c r="AT58" s="237"/>
      <c r="AU58" s="237"/>
      <c r="AV58" s="237"/>
      <c r="AW58" s="237"/>
      <c r="AX58" s="237"/>
      <c r="AY58" s="237"/>
      <c r="AZ58" s="237"/>
      <c r="BA58" s="237"/>
      <c r="BB58" s="237"/>
      <c r="BC58" s="251">
        <f t="shared" si="111"/>
        <v>0</v>
      </c>
      <c r="BD58" s="237">
        <v>2433.970247106558</v>
      </c>
      <c r="BE58" s="237">
        <v>2134.912808094432</v>
      </c>
      <c r="BF58" s="237">
        <v>3157.2627360626448</v>
      </c>
      <c r="BG58" s="237">
        <v>4117.5793459557008</v>
      </c>
      <c r="BH58" s="237">
        <v>4154.3607454293087</v>
      </c>
      <c r="BI58" s="237">
        <v>4067.7721499999993</v>
      </c>
      <c r="BJ58" s="237">
        <v>4757.4022899999991</v>
      </c>
      <c r="BK58" s="237">
        <v>4243.5177000000003</v>
      </c>
      <c r="BL58" s="237">
        <v>3774.7836700000003</v>
      </c>
      <c r="BM58" s="237">
        <v>3425.9881999999998</v>
      </c>
      <c r="BN58" s="237">
        <v>2641.9104300000004</v>
      </c>
      <c r="BO58" s="237">
        <v>2491.3325</v>
      </c>
      <c r="BP58" s="251">
        <f t="shared" si="112"/>
        <v>2491.3325</v>
      </c>
      <c r="BQ58" s="237">
        <v>2289.50414</v>
      </c>
      <c r="BR58" s="237">
        <v>2386.5461</v>
      </c>
      <c r="BS58" s="237">
        <v>2474.7137799999996</v>
      </c>
      <c r="BT58" s="237">
        <v>3343.1173599999997</v>
      </c>
      <c r="BU58" s="237">
        <v>3797.3016700000003</v>
      </c>
      <c r="BV58" s="237">
        <v>3504.7202299999999</v>
      </c>
      <c r="BW58" s="237">
        <v>4225.4942599999995</v>
      </c>
      <c r="BX58" s="237">
        <v>4343.9075000000003</v>
      </c>
      <c r="BY58" s="237">
        <v>3419.357829622641</v>
      </c>
      <c r="BZ58" s="237">
        <v>3337.3879999999999</v>
      </c>
      <c r="CA58" s="237">
        <v>3775.1309999999999</v>
      </c>
      <c r="CB58" s="237">
        <v>2669.7469999999998</v>
      </c>
      <c r="CC58" s="251">
        <f t="shared" si="113"/>
        <v>2669.7469999999998</v>
      </c>
      <c r="CD58" s="237">
        <v>2455.9319999999998</v>
      </c>
      <c r="CE58" s="237">
        <v>2435.9079999999999</v>
      </c>
      <c r="CF58" s="237">
        <v>3145.277</v>
      </c>
      <c r="CG58" s="237">
        <v>3089.2559999999999</v>
      </c>
      <c r="CH58" s="237">
        <v>3696.0430000000001</v>
      </c>
      <c r="CI58" s="237">
        <v>3548.154</v>
      </c>
      <c r="CJ58" s="237">
        <v>4592.0140000000001</v>
      </c>
      <c r="CK58" s="237">
        <v>5009.9629999999997</v>
      </c>
      <c r="CL58" s="237">
        <v>3454.0219999999999</v>
      </c>
      <c r="CM58" s="237">
        <v>4436.8509999999997</v>
      </c>
      <c r="CN58" s="237">
        <v>3937.8980000000001</v>
      </c>
      <c r="CO58" s="237">
        <v>2931.9749999999999</v>
      </c>
      <c r="CP58" s="251">
        <f t="shared" si="114"/>
        <v>2931.9749999999999</v>
      </c>
      <c r="CQ58" s="237">
        <v>3034.7759999999998</v>
      </c>
      <c r="CR58" s="237">
        <v>3122.6979999999999</v>
      </c>
      <c r="CS58" s="237">
        <v>4056.857</v>
      </c>
      <c r="CT58" s="237">
        <v>3262.4789999999998</v>
      </c>
      <c r="CU58" s="237">
        <v>3648.4870000000001</v>
      </c>
      <c r="CV58" s="237">
        <v>3796.2660000000001</v>
      </c>
      <c r="CW58" s="237">
        <v>4785.9260000000004</v>
      </c>
      <c r="CX58" s="237">
        <v>4665.5730000000003</v>
      </c>
      <c r="CY58" s="237">
        <v>3319.7636341463417</v>
      </c>
      <c r="CZ58" s="237">
        <v>3962.7840000000001</v>
      </c>
      <c r="DA58" s="237">
        <v>3601.2310000000002</v>
      </c>
      <c r="DB58" s="237">
        <v>3436.6030000000001</v>
      </c>
      <c r="DC58" s="251">
        <f t="shared" si="115"/>
        <v>3436.6030000000001</v>
      </c>
      <c r="DD58" s="237">
        <v>3669.2719999999999</v>
      </c>
      <c r="DE58" s="237">
        <v>4139.3190000000004</v>
      </c>
      <c r="DF58" s="237">
        <v>6060.4870000000001</v>
      </c>
      <c r="DG58" s="237">
        <v>2540.0889999999999</v>
      </c>
      <c r="DH58" s="237">
        <v>3916.748</v>
      </c>
      <c r="DI58" s="237">
        <v>3410.16</v>
      </c>
      <c r="DJ58" s="237">
        <v>4058.7531641258702</v>
      </c>
      <c r="DK58" s="237">
        <v>4348.4880000000003</v>
      </c>
      <c r="DL58" s="237">
        <v>2814.7640000000001</v>
      </c>
      <c r="DM58" s="237">
        <v>3592.4229999999998</v>
      </c>
      <c r="DN58" s="237">
        <v>2283.0300000000002</v>
      </c>
      <c r="DO58" s="237">
        <v>2463.0419999999999</v>
      </c>
      <c r="DP58" s="251">
        <f t="shared" si="116"/>
        <v>2463.0419999999999</v>
      </c>
      <c r="DQ58" s="237">
        <v>2664.2458764111711</v>
      </c>
      <c r="DR58" s="237">
        <v>2720.5285185185185</v>
      </c>
      <c r="DS58" s="237">
        <v>3384.2559325396828</v>
      </c>
      <c r="DT58" s="237">
        <v>3011.7840410052909</v>
      </c>
      <c r="DU58" s="237">
        <v>3533.898942255063</v>
      </c>
      <c r="DV58" s="237">
        <v>4176.5228976344451</v>
      </c>
      <c r="DW58" s="237">
        <v>4231.2755989425614</v>
      </c>
      <c r="DX58" s="237">
        <v>4434.4199321809692</v>
      </c>
      <c r="DY58" s="237">
        <v>3794.9527949941862</v>
      </c>
      <c r="DZ58" s="237">
        <v>4442.9475858617434</v>
      </c>
      <c r="EA58" s="237">
        <v>3962.7451632422617</v>
      </c>
      <c r="EB58" s="237">
        <v>3641.2024141440606</v>
      </c>
      <c r="EC58" s="251">
        <f t="shared" si="117"/>
        <v>3641.2024141440606</v>
      </c>
      <c r="ED58" s="237">
        <v>4365.8009583597304</v>
      </c>
      <c r="EE58" s="237">
        <v>2541.9895414778853</v>
      </c>
      <c r="EF58" s="237">
        <v>2538.81157904673</v>
      </c>
      <c r="EG58" s="237">
        <v>2639.0564466647429</v>
      </c>
      <c r="EH58" s="237">
        <v>2467.0436232196589</v>
      </c>
      <c r="EI58" s="237">
        <v>3055.1552312448239</v>
      </c>
      <c r="EJ58" s="237">
        <v>3407.7713659391929</v>
      </c>
      <c r="EK58" s="237">
        <v>4745.823097377408</v>
      </c>
      <c r="EL58" s="237">
        <v>3794.1712871744894</v>
      </c>
      <c r="EM58" s="237">
        <v>4571.506004952178</v>
      </c>
      <c r="EN58" s="237">
        <v>4060.5533693671055</v>
      </c>
      <c r="EO58" s="237">
        <v>3850.9125647400292</v>
      </c>
      <c r="EP58" s="251">
        <f t="shared" si="118"/>
        <v>3850.9125647400292</v>
      </c>
      <c r="EQ58" s="237">
        <v>2966.8630680729589</v>
      </c>
      <c r="ER58" s="237">
        <v>3228.6458002561008</v>
      </c>
      <c r="ES58" s="237">
        <v>3957.8919917953576</v>
      </c>
      <c r="ET58" s="237">
        <v>3938.732</v>
      </c>
      <c r="EU58" s="237">
        <v>4750.4666715119492</v>
      </c>
      <c r="EV58" s="237">
        <v>3766.7874938250015</v>
      </c>
      <c r="EW58" s="237">
        <v>4057.5429223767701</v>
      </c>
      <c r="EX58" s="237">
        <v>4000.1454242710815</v>
      </c>
      <c r="EY58" s="237">
        <v>3913.2121747087544</v>
      </c>
      <c r="EZ58" s="237">
        <v>5500.9002476757487</v>
      </c>
      <c r="FA58" s="237">
        <v>5259.2152341325354</v>
      </c>
      <c r="FB58" s="237">
        <v>4693.2666302879015</v>
      </c>
      <c r="FC58" s="251">
        <f t="shared" si="119"/>
        <v>4693.2666302879015</v>
      </c>
      <c r="FD58" s="237">
        <v>4297.7960000000003</v>
      </c>
      <c r="FE58" s="237">
        <v>4171.2654704833021</v>
      </c>
      <c r="FF58" s="237">
        <v>4666.5932350966741</v>
      </c>
      <c r="FG58" s="237">
        <v>5137.974321949815</v>
      </c>
      <c r="FH58" s="237">
        <v>6238.1080000000002</v>
      </c>
      <c r="FI58" s="237">
        <v>6600.9300331455916</v>
      </c>
      <c r="FJ58" s="237">
        <v>6915.4346436419801</v>
      </c>
      <c r="FK58" s="237">
        <v>6719.6827300603263</v>
      </c>
      <c r="FL58" s="237">
        <v>5919.3586933311417</v>
      </c>
      <c r="FM58" s="237">
        <v>5337.2109837766093</v>
      </c>
      <c r="FN58" s="237">
        <v>5804.6661453417937</v>
      </c>
      <c r="FO58" s="237">
        <v>4750.5399426857375</v>
      </c>
      <c r="FP58" s="251">
        <f t="shared" si="120"/>
        <v>4750.5399426857375</v>
      </c>
      <c r="FQ58" s="237">
        <v>4526.4066110181102</v>
      </c>
      <c r="FR58" s="237">
        <v>4151.4313058961916</v>
      </c>
      <c r="FS58" s="237">
        <v>5527.0726389125448</v>
      </c>
      <c r="FT58" s="237">
        <v>6748.639358375237</v>
      </c>
      <c r="FU58" s="237">
        <v>7467.5683796842795</v>
      </c>
      <c r="FV58" s="237">
        <v>6720.0398283604372</v>
      </c>
      <c r="FW58" s="237">
        <v>6982.5268018582556</v>
      </c>
      <c r="FX58" s="237">
        <v>8108.784508340178</v>
      </c>
      <c r="FY58" s="237">
        <v>6953.7509808923887</v>
      </c>
      <c r="FZ58" s="237">
        <v>6493.8697250771884</v>
      </c>
      <c r="GA58" s="237">
        <v>6873.0735922003505</v>
      </c>
      <c r="GB58" s="237">
        <v>6249.4785954021963</v>
      </c>
      <c r="GC58" s="251">
        <f t="shared" si="121"/>
        <v>6249.4785954021963</v>
      </c>
      <c r="GD58" s="237">
        <v>5390.0901298704084</v>
      </c>
      <c r="GE58" s="237">
        <v>5143.0435058733192</v>
      </c>
      <c r="GF58" s="237">
        <v>5798.9383661707907</v>
      </c>
      <c r="GG58" s="237">
        <v>6710.0837987381738</v>
      </c>
      <c r="GH58" s="237">
        <v>6657.5299509752722</v>
      </c>
      <c r="GI58" s="237">
        <v>6859.4344574665156</v>
      </c>
      <c r="GJ58" s="237">
        <v>6632.4456718189986</v>
      </c>
      <c r="GK58" s="237">
        <v>6311.2052682987241</v>
      </c>
      <c r="GL58" s="237">
        <v>5360.898876793558</v>
      </c>
      <c r="GM58" s="237">
        <v>6901.394707220099</v>
      </c>
      <c r="GN58" s="237">
        <v>5944.3867428528019</v>
      </c>
      <c r="GO58" s="237">
        <v>5613.367524113628</v>
      </c>
      <c r="GP58" s="251">
        <f t="shared" si="122"/>
        <v>5613.367524113628</v>
      </c>
      <c r="GQ58" s="237">
        <v>5287.8305653110501</v>
      </c>
      <c r="GR58" s="237">
        <v>6139.5001899157651</v>
      </c>
      <c r="GS58" s="237">
        <v>7626.7379661068408</v>
      </c>
      <c r="GT58" s="237">
        <v>8683.6579465179057</v>
      </c>
      <c r="GU58" s="237">
        <v>8667.8482466236164</v>
      </c>
      <c r="GV58" s="237">
        <v>9495.8190258682953</v>
      </c>
      <c r="GW58" s="237">
        <v>9246.6755580870813</v>
      </c>
      <c r="GX58" s="237">
        <v>10851.978054899262</v>
      </c>
      <c r="GY58" s="237">
        <v>9367.8950007984931</v>
      </c>
      <c r="GZ58" s="237">
        <v>9794.7379536089884</v>
      </c>
      <c r="HA58" s="237">
        <v>9348.8709016708926</v>
      </c>
      <c r="HB58" s="237">
        <v>11966.730214120114</v>
      </c>
      <c r="HC58" s="251">
        <f t="shared" si="123"/>
        <v>11966.730214120114</v>
      </c>
      <c r="HD58" s="237">
        <v>3465.1274137084492</v>
      </c>
      <c r="HE58" s="237">
        <v>3096.7200741252018</v>
      </c>
      <c r="HF58" s="237">
        <v>4692.5802860725444</v>
      </c>
      <c r="HG58" s="237">
        <v>5337.216619687435</v>
      </c>
      <c r="HH58" s="237">
        <v>4933.7784858659588</v>
      </c>
      <c r="HI58" s="237">
        <v>5468.3696599615605</v>
      </c>
      <c r="HJ58" s="237">
        <v>5691.5275467089577</v>
      </c>
      <c r="HK58" s="237">
        <v>7031.4776831686668</v>
      </c>
      <c r="HL58" s="237">
        <v>6098.9122228172582</v>
      </c>
      <c r="HM58" s="237">
        <v>5918.1413311009928</v>
      </c>
      <c r="HN58" s="237">
        <v>6764.0255998218472</v>
      </c>
      <c r="HO58" s="237">
        <v>6795.8768874996285</v>
      </c>
      <c r="HP58" s="251">
        <f t="shared" si="124"/>
        <v>6795.8768874996285</v>
      </c>
      <c r="HQ58" s="237">
        <v>5815.7453157209684</v>
      </c>
      <c r="HR58" s="237">
        <v>5061.2539764669855</v>
      </c>
      <c r="HS58" s="237">
        <v>7694.5475776794119</v>
      </c>
      <c r="HT58" s="237">
        <v>6344.7792480625913</v>
      </c>
      <c r="HU58" s="237">
        <v>7718.0971342045741</v>
      </c>
      <c r="HV58" s="237">
        <v>7440.5040379030788</v>
      </c>
      <c r="HW58" s="237">
        <v>7587.7446121446828</v>
      </c>
      <c r="HX58" s="237">
        <v>8315.6183670398223</v>
      </c>
      <c r="HY58" s="237">
        <v>7308.3555268838545</v>
      </c>
      <c r="HZ58" s="237">
        <v>8408.8528649635518</v>
      </c>
      <c r="IA58" s="237">
        <v>6886.1168888170969</v>
      </c>
      <c r="IB58" s="237">
        <v>6377.8551798407234</v>
      </c>
      <c r="IC58" s="251">
        <f t="shared" si="125"/>
        <v>6377.8551798407234</v>
      </c>
      <c r="ID58" s="237">
        <f>+IFERROR(INDEX('Mercado Inmobiliario Santiago'!$1:$1048576,MATCH(TEXT(ID$5,"mmm-yyyy"),'Mercado Inmobiliario Santiago'!$A:$A,0),MATCH(Chile!$B58,'Mercado Inmobiliario Santiago'!$3:$3,0)),0)</f>
        <v>5845.5501462745706</v>
      </c>
      <c r="IE58" s="237">
        <f>+IFERROR(INDEX('Mercado Inmobiliario Santiago'!$1:$1048576,MATCH(TEXT(IE$5,"mmm-yyyy"),'Mercado Inmobiliario Santiago'!$A:$A,0),MATCH(Chile!$B58,'Mercado Inmobiliario Santiago'!$3:$3,0)),0)</f>
        <v>5597.1737177304167</v>
      </c>
      <c r="IF58" s="237">
        <f>+IFERROR(INDEX('Mercado Inmobiliario Santiago'!$1:$1048576,MATCH(TEXT(IF$5,"mmm-yyyy"),'Mercado Inmobiliario Santiago'!$A:$A,0),MATCH(Chile!$B58,'Mercado Inmobiliario Santiago'!$3:$3,0)),0)</f>
        <v>7706.006379503131</v>
      </c>
      <c r="IG58" s="237">
        <f>+IFERROR(INDEX('Mercado Inmobiliario Santiago'!$1:$1048576,MATCH(TEXT(IG$5,"mmm-yyyy"),'Mercado Inmobiliario Santiago'!$A:$A,0),MATCH(Chile!$B58,'Mercado Inmobiliario Santiago'!$3:$3,0)),0)</f>
        <v>7706.9761405234021</v>
      </c>
      <c r="IH58" s="237">
        <f>+IFERROR(INDEX('Mercado Inmobiliario Santiago'!$1:$1048576,MATCH(TEXT(IH$5,"mmm-yyyy"),'Mercado Inmobiliario Santiago'!$A:$A,0),MATCH(Chile!$B58,'Mercado Inmobiliario Santiago'!$3:$3,0)),0)</f>
        <v>8508.2586844703983</v>
      </c>
      <c r="II58" s="237">
        <f>+IFERROR(INDEX('Mercado Inmobiliario Santiago'!$1:$1048576,MATCH(TEXT(II$5,"mmm-yyyy"),'Mercado Inmobiliario Santiago'!$A:$A,0),MATCH(Chile!$B58,'Mercado Inmobiliario Santiago'!$3:$3,0)),0)</f>
        <v>8125.3001424660388</v>
      </c>
      <c r="IJ58" s="237">
        <f>+IFERROR(INDEX('Mercado Inmobiliario Santiago'!$1:$1048576,MATCH(TEXT(IJ$5,"mmm-yyyy"),'Mercado Inmobiliario Santiago'!$A:$A,0),MATCH(Chile!$B58,'Mercado Inmobiliario Santiago'!$3:$3,0)),0)</f>
        <v>8610.7948771966203</v>
      </c>
      <c r="IK58" s="237">
        <f>+IFERROR(INDEX('Mercado Inmobiliario Santiago'!$1:$1048576,MATCH(TEXT(IK$5,"mmm-yyyy"),'Mercado Inmobiliario Santiago'!$A:$A,0),MATCH(Chile!$B58,'Mercado Inmobiliario Santiago'!$3:$3,0)),0)</f>
        <v>10013.859980840867</v>
      </c>
      <c r="IL58" s="237">
        <f>+IFERROR(INDEX('Mercado Inmobiliario Santiago'!$1:$1048576,MATCH(TEXT(IL$5,"mmm-yyyy"),'Mercado Inmobiliario Santiago'!$A:$A,0),MATCH(Chile!$B58,'Mercado Inmobiliario Santiago'!$3:$3,0)),0)</f>
        <v>7044.5304304806832</v>
      </c>
      <c r="IM58" s="237">
        <f>+IFERROR(INDEX('Mercado Inmobiliario Santiago'!$1:$1048576,MATCH(TEXT(IM$5,"mmm-yyyy"),'Mercado Inmobiliario Santiago'!$A:$A,0),MATCH(Chile!$B58,'Mercado Inmobiliario Santiago'!$3:$3,0)),0)</f>
        <v>8382.4478323330513</v>
      </c>
      <c r="IN58" s="237">
        <f>+IFERROR(INDEX('Mercado Inmobiliario Santiago'!$1:$1048576,MATCH(TEXT(IN$5,"mmm-yyyy"),'Mercado Inmobiliario Santiago'!$A:$A,0),MATCH(Chile!$B58,'Mercado Inmobiliario Santiago'!$3:$3,0)),0)</f>
        <v>7489.5186500768796</v>
      </c>
      <c r="IO58" s="237">
        <f>+IFERROR(INDEX('Mercado Inmobiliario Santiago'!$1:$1048576,MATCH(TEXT(IO$5,"mmm-yyyy"),'Mercado Inmobiliario Santiago'!$A:$A,0),MATCH(Chile!$B58,'Mercado Inmobiliario Santiago'!$3:$3,0)),0)</f>
        <v>7436.5896439975577</v>
      </c>
      <c r="IP58" s="251">
        <f t="shared" si="126"/>
        <v>7436.5896439975577</v>
      </c>
      <c r="IQ58" s="237">
        <f>+IFERROR(INDEX('Mercado Inmobiliario Santiago'!$1:$1048576,MATCH(TEXT(IQ$5,"mmm-yyyy"),'Mercado Inmobiliario Santiago'!$A:$A,0),MATCH(Chile!$B58,'Mercado Inmobiliario Santiago'!$3:$3,0)),0)</f>
        <v>6930.5382775413782</v>
      </c>
      <c r="IR58" s="237">
        <f>+IFERROR(INDEX('Mercado Inmobiliario Santiago'!$1:$1048576,MATCH(TEXT(IR$5,"mmm-yyyy"),'Mercado Inmobiliario Santiago'!$A:$A,0),MATCH(Chile!$B58,'Mercado Inmobiliario Santiago'!$3:$3,0)),0)</f>
        <v>6316.1988040459219</v>
      </c>
      <c r="IS58" s="237">
        <f>+IFERROR(INDEX('Mercado Inmobiliario Santiago'!$1:$1048576,MATCH(TEXT(IS$5,"mmm-yyyy"),'Mercado Inmobiliario Santiago'!$A:$A,0),MATCH(Chile!$B58,'Mercado Inmobiliario Santiago'!$3:$3,0)),0)</f>
        <v>8797.1995623998755</v>
      </c>
      <c r="IT58" s="237">
        <f>+IFERROR(INDEX('Mercado Inmobiliario Santiago'!$1:$1048576,MATCH(TEXT(IT$5,"mmm-yyyy"),'Mercado Inmobiliario Santiago'!$A:$A,0),MATCH(Chile!$B58,'Mercado Inmobiliario Santiago'!$3:$3,0)),0)</f>
        <v>8045.8651121410021</v>
      </c>
      <c r="IU58" s="237">
        <f>+IFERROR(INDEX('Mercado Inmobiliario Santiago'!$1:$1048576,MATCH(TEXT(IU$5,"mmm-yyyy"),'Mercado Inmobiliario Santiago'!$A:$A,0),MATCH(Chile!$B58,'Mercado Inmobiliario Santiago'!$3:$3,0)),0)</f>
        <v>8758.5974597750865</v>
      </c>
      <c r="IV58" s="237">
        <f>+IFERROR(INDEX('Mercado Inmobiliario Santiago'!$1:$1048576,MATCH(TEXT(IV$5,"mmm-yyyy"),'Mercado Inmobiliario Santiago'!$A:$A,0),MATCH(Chile!$B58,'Mercado Inmobiliario Santiago'!$3:$3,0)),0)</f>
        <v>9681.5555426868232</v>
      </c>
      <c r="IW58" s="237">
        <f>+IFERROR(INDEX('Mercado Inmobiliario Santiago'!$1:$1048576,MATCH(TEXT(IW$5,"mmm-yyyy"),'Mercado Inmobiliario Santiago'!$A:$A,0),MATCH(Chile!$B58,'Mercado Inmobiliario Santiago'!$3:$3,0)),0)</f>
        <v>8614.048509183951</v>
      </c>
      <c r="IX58" s="237">
        <f>+IFERROR(INDEX('Mercado Inmobiliario Santiago'!$1:$1048576,MATCH(TEXT(IX$5,"mmm-yyyy"),'Mercado Inmobiliario Santiago'!$A:$A,0),MATCH(Chile!$B58,'Mercado Inmobiliario Santiago'!$3:$3,0)),0)</f>
        <v>9241.2836782100439</v>
      </c>
      <c r="IY58" s="237">
        <f>+IFERROR(INDEX('Mercado Inmobiliario Santiago'!$1:$1048576,MATCH(TEXT(IY$5,"mmm-yyyy"),'Mercado Inmobiliario Santiago'!$A:$A,0),MATCH(Chile!$B58,'Mercado Inmobiliario Santiago'!$3:$3,0)),0)</f>
        <v>7391.8309089888253</v>
      </c>
      <c r="IZ58" s="237">
        <f>+IFERROR(INDEX('Mercado Inmobiliario Santiago'!$1:$1048576,MATCH(TEXT(IZ$5,"mmm-yyyy"),'Mercado Inmobiliario Santiago'!$A:$A,0),MATCH(Chile!$B58,'Mercado Inmobiliario Santiago'!$3:$3,0)),0)</f>
        <v>6994.4901594288376</v>
      </c>
      <c r="JA58" s="237">
        <f>+IFERROR(INDEX('Mercado Inmobiliario Santiago'!$1:$1048576,MATCH(TEXT(JA$5,"mmm-yyyy"),'Mercado Inmobiliario Santiago'!$A:$A,0),MATCH(Chile!$B58,'Mercado Inmobiliario Santiago'!$3:$3,0)),0)</f>
        <v>4926.82721188712</v>
      </c>
      <c r="JB58" s="237">
        <f>+IFERROR(INDEX('Mercado Inmobiliario Santiago'!$1:$1048576,MATCH(TEXT(JB$5,"mmm-yyyy"),'Mercado Inmobiliario Santiago'!$A:$A,0),MATCH(Chile!$B58,'Mercado Inmobiliario Santiago'!$3:$3,0)),0)</f>
        <v>5022.4013556067066</v>
      </c>
      <c r="JC58" s="251">
        <f t="shared" si="127"/>
        <v>5022.4013556067066</v>
      </c>
      <c r="JD58" s="237">
        <f>+IFERROR(INDEX('Mercado Inmobiliario Santiago'!$1:$1048576,MATCH(TEXT(JD$5,"mmm-yyyy"),'Mercado Inmobiliario Santiago'!$A:$A,0),MATCH(Chile!$B58,'Mercado Inmobiliario Santiago'!$3:$3,0)),0)</f>
        <v>4117.6988480460286</v>
      </c>
      <c r="JE58" s="237">
        <f>+IFERROR(INDEX('Mercado Inmobiliario Santiago'!$1:$1048576,MATCH(TEXT(JE$5,"mmm-yyyy"),'Mercado Inmobiliario Santiago'!$A:$A,0),MATCH(Chile!$B58,'Mercado Inmobiliario Santiago'!$3:$3,0)),0)</f>
        <v>3589.001344810978</v>
      </c>
      <c r="JF58" s="237">
        <f>+IFERROR(INDEX('Mercado Inmobiliario Santiago'!$1:$1048576,MATCH(TEXT(JF$5,"mmm-yyyy"),'Mercado Inmobiliario Santiago'!$A:$A,0),MATCH(Chile!$B58,'Mercado Inmobiliario Santiago'!$3:$3,0)),0)</f>
        <v>3149.4557005145466</v>
      </c>
      <c r="JG58" s="237">
        <f>+IFERROR(INDEX('Mercado Inmobiliario Santiago'!$1:$1048576,MATCH(TEXT(JG$5,"mmm-yyyy"),'Mercado Inmobiliario Santiago'!$A:$A,0),MATCH(Chile!$B58,'Mercado Inmobiliario Santiago'!$3:$3,0)),0)</f>
        <v>2270.3062672836345</v>
      </c>
      <c r="JH58" s="237">
        <f>+IFERROR(INDEX('Mercado Inmobiliario Santiago'!$1:$1048576,MATCH(TEXT(JH$5,"mmm-yyyy"),'Mercado Inmobiliario Santiago'!$A:$A,0),MATCH(Chile!$B58,'Mercado Inmobiliario Santiago'!$3:$3,0)),0)</f>
        <v>2040.1956138090322</v>
      </c>
      <c r="JI58" s="237">
        <f>+IFERROR(INDEX('Mercado Inmobiliario Santiago'!$1:$1048576,MATCH(TEXT(JI$5,"mmm-yyyy"),'Mercado Inmobiliario Santiago'!$A:$A,0),MATCH(Chile!$B58,'Mercado Inmobiliario Santiago'!$3:$3,0)),0)</f>
        <v>3079.8799913892826</v>
      </c>
      <c r="JJ58" s="237">
        <f>+IFERROR(INDEX('Mercado Inmobiliario Santiago'!$1:$1048576,MATCH(TEXT(JJ$5,"mmm-yyyy"),'Mercado Inmobiliario Santiago'!$A:$A,0),MATCH(Chile!$B58,'Mercado Inmobiliario Santiago'!$3:$3,0)),0)</f>
        <v>4340.3097954546383</v>
      </c>
      <c r="JK58" s="237">
        <f>+IFERROR(INDEX('Mercado Inmobiliario Santiago'!$1:$1048576,MATCH(TEXT(JK$5,"mmm-yyyy"),'Mercado Inmobiliario Santiago'!$A:$A,0),MATCH(Chile!$B58,'Mercado Inmobiliario Santiago'!$3:$3,0)),0)</f>
        <v>6235.2168616816134</v>
      </c>
      <c r="JL58" s="237">
        <f>+IFERROR(INDEX('Mercado Inmobiliario Santiago'!$1:$1048576,MATCH(TEXT(JL$5,"mmm-yyyy"),'Mercado Inmobiliario Santiago'!$A:$A,0),MATCH(Chile!$B58,'Mercado Inmobiliario Santiago'!$3:$3,0)),0)</f>
        <v>7460.4876026896209</v>
      </c>
      <c r="JM58" s="237">
        <f>+IFERROR(INDEX('Mercado Inmobiliario Santiago'!$1:$1048576,MATCH(TEXT(JM$5,"mmm-yyyy"),'Mercado Inmobiliario Santiago'!$A:$A,0),MATCH(Chile!$B58,'Mercado Inmobiliario Santiago'!$3:$3,0)),0)</f>
        <v>9822.5416636701775</v>
      </c>
      <c r="JN58" s="237">
        <f>+IFERROR(INDEX('Mercado Inmobiliario Santiago'!$1:$1048576,MATCH(TEXT(JN$5,"mmm-yyyy"),'Mercado Inmobiliario Santiago'!$A:$A,0),MATCH(Chile!$B58,'Mercado Inmobiliario Santiago'!$3:$3,0)),0)</f>
        <v>8291.8517263932827</v>
      </c>
      <c r="JO58" s="237">
        <f>+IFERROR(INDEX('Mercado Inmobiliario Santiago'!$1:$1048576,MATCH(TEXT(JO$5,"mmm-yyyy"),'Mercado Inmobiliario Santiago'!$A:$A,0),MATCH(Chile!$B58,'Mercado Inmobiliario Santiago'!$3:$3,0)),0)</f>
        <v>7557.018207820628</v>
      </c>
      <c r="JP58" s="251">
        <f t="shared" si="128"/>
        <v>7557.018207820628</v>
      </c>
      <c r="JQ58" s="237">
        <f>+IFERROR(INDEX('Mercado Inmobiliario Santiago'!$1:$1048576,MATCH(TEXT(JQ$5,"mmm-yyyy"),'Mercado Inmobiliario Santiago'!$A:$A,0),MATCH(Chile!$B58,'Mercado Inmobiliario Santiago'!$3:$3,0)),0)</f>
        <v>6222.5809621182289</v>
      </c>
      <c r="JR58" s="237">
        <f>+IFERROR(INDEX('Mercado Inmobiliario Santiago'!$1:$1048576,MATCH(TEXT(JR$5,"mmm-yyyy"),'Mercado Inmobiliario Santiago'!$A:$A,0),MATCH(Chile!$B58,'Mercado Inmobiliario Santiago'!$3:$3,0)),0)</f>
        <v>6938.7276609931132</v>
      </c>
      <c r="JS58" s="237">
        <f>+IFERROR(INDEX('Mercado Inmobiliario Santiago'!$1:$1048576,MATCH(TEXT(JS$5,"mmm-yyyy"),'Mercado Inmobiliario Santiago'!$A:$A,0),MATCH(Chile!$B58,'Mercado Inmobiliario Santiago'!$3:$3,0)),0)</f>
        <v>8844.8427406269602</v>
      </c>
      <c r="JT58" s="237">
        <f>+IFERROR(INDEX('Mercado Inmobiliario Santiago'!$1:$1048576,MATCH(TEXT(JT$5,"mmm-yyyy"),'Mercado Inmobiliario Santiago'!$A:$A,0),MATCH(Chile!$B58,'Mercado Inmobiliario Santiago'!$3:$3,0)),0)</f>
        <v>8139.9408172510566</v>
      </c>
      <c r="JU58" s="237">
        <f>+IFERROR(INDEX('Mercado Inmobiliario Santiago'!$1:$1048576,MATCH(TEXT(JU$5,"mmm-yyyy"),'Mercado Inmobiliario Santiago'!$A:$A,0),MATCH(Chile!$B58,'Mercado Inmobiliario Santiago'!$3:$3,0)),0)</f>
        <v>7161.0054999216645</v>
      </c>
      <c r="JV58" s="237">
        <f>+IFERROR(INDEX('Mercado Inmobiliario Santiago'!$1:$1048576,MATCH(TEXT(JV$5,"mmm-yyyy"),'Mercado Inmobiliario Santiago'!$A:$A,0),MATCH(Chile!$B58,'Mercado Inmobiliario Santiago'!$3:$3,0)),0)</f>
        <v>7582.9806003109925</v>
      </c>
      <c r="JW58" s="237">
        <f>+IFERROR(INDEX('Mercado Inmobiliario Santiago'!$1:$1048576,MATCH(TEXT(JW$5,"mmm-yyyy"),'Mercado Inmobiliario Santiago'!$A:$A,0),MATCH(Chile!$B58,'Mercado Inmobiliario Santiago'!$3:$3,0)),0)</f>
        <v>7637.9915426915977</v>
      </c>
      <c r="JX58" s="237">
        <f>+IFERROR(INDEX('Mercado Inmobiliario Santiago'!$1:$1048576,MATCH(TEXT(JX$5,"mmm-yyyy"),'Mercado Inmobiliario Santiago'!$A:$A,0),MATCH(Chile!$B58,'Mercado Inmobiliario Santiago'!$3:$3,0)),0)</f>
        <v>9737.4573153428464</v>
      </c>
      <c r="JY58" s="237">
        <f>+IFERROR(INDEX('Mercado Inmobiliario Santiago'!$1:$1048576,MATCH(TEXT(JY$5,"mmm-yyyy"),'Mercado Inmobiliario Santiago'!$A:$A,0),MATCH(Chile!$B58,'Mercado Inmobiliario Santiago'!$3:$3,0)),0)</f>
        <v>8779.5613854768762</v>
      </c>
      <c r="JZ58" s="237">
        <f>+IFERROR(INDEX('Mercado Inmobiliario Santiago'!$1:$1048576,MATCH(TEXT(JZ$5,"mmm-yyyy"),'Mercado Inmobiliario Santiago'!$A:$A,0),MATCH(Chile!$B58,'Mercado Inmobiliario Santiago'!$3:$3,0)),0)</f>
        <v>7413.2744742313662</v>
      </c>
      <c r="KA58" s="237">
        <f>+IFERROR(INDEX('Mercado Inmobiliario Santiago'!$1:$1048576,MATCH(TEXT(KA$5,"mmm-yyyy"),'Mercado Inmobiliario Santiago'!$A:$A,0),MATCH(Chile!$B58,'Mercado Inmobiliario Santiago'!$3:$3,0)),0)</f>
        <v>6586.9415896066894</v>
      </c>
      <c r="KB58" s="237">
        <f>+IFERROR(INDEX('Mercado Inmobiliario Santiago'!$1:$1048576,MATCH(TEXT(KB$5,"mmm-yyyy"),'Mercado Inmobiliario Santiago'!$A:$A,0),MATCH(Chile!$B58,'Mercado Inmobiliario Santiago'!$3:$3,0)),0)</f>
        <v>4441.2480719542464</v>
      </c>
      <c r="KC58" s="251">
        <f t="shared" si="129"/>
        <v>4441.2480719542464</v>
      </c>
      <c r="KD58" s="237">
        <f>+IFERROR(INDEX('Mercado Inmobiliario Santiago'!$1:$1048576,MATCH(TEXT(KD$5,"mmm-yyyy"),'Mercado Inmobiliario Santiago'!$A:$A,0),MATCH(Chile!$B58,'Mercado Inmobiliario Santiago'!$3:$3,0)),0)</f>
        <v>4490.8214048102327</v>
      </c>
      <c r="KE58" s="237">
        <f>+IFERROR(INDEX('Mercado Inmobiliario Santiago'!$1:$1048576,MATCH(TEXT(KE$5,"mmm-yyyy"),'Mercado Inmobiliario Santiago'!$A:$A,0),MATCH(Chile!$B58,'Mercado Inmobiliario Santiago'!$3:$3,0)),0)</f>
        <v>3962.8507220978763</v>
      </c>
      <c r="KF58" s="237">
        <f>+IFERROR(INDEX('Mercado Inmobiliario Santiago'!$1:$1048576,MATCH(TEXT(KF$5,"mmm-yyyy"),'Mercado Inmobiliario Santiago'!$A:$A,0),MATCH(Chile!$B58,'Mercado Inmobiliario Santiago'!$3:$3,0)),0)</f>
        <v>5590.205304553022</v>
      </c>
      <c r="KG58" s="237">
        <f>+IFERROR(INDEX('Mercado Inmobiliario Santiago'!$1:$1048576,MATCH(TEXT(KG$5,"mmm-yyyy"),'Mercado Inmobiliario Santiago'!$A:$A,0),MATCH(Chile!$B58,'Mercado Inmobiliario Santiago'!$3:$3,0)),0)</f>
        <v>5488.5381600034816</v>
      </c>
      <c r="KH58" s="237">
        <f>+IFERROR(INDEX('Mercado Inmobiliario Santiago'!$1:$1048576,MATCH(TEXT(KH$5,"mmm-yyyy"),'Mercado Inmobiliario Santiago'!$A:$A,0),MATCH(Chile!$B58,'Mercado Inmobiliario Santiago'!$3:$3,0)),0)</f>
        <v>6453.3088184840544</v>
      </c>
      <c r="KI58" s="237">
        <f>+IFERROR(INDEX('Mercado Inmobiliario Santiago'!$1:$1048576,MATCH(TEXT(KI$5,"mmm-yyyy"),'Mercado Inmobiliario Santiago'!$A:$A,0),MATCH(Chile!$B58,'Mercado Inmobiliario Santiago'!$3:$3,0)),0)</f>
        <v>5785.0613444279215</v>
      </c>
      <c r="KJ58" s="237">
        <f>+IFERROR(INDEX('Mercado Inmobiliario Santiago'!$1:$1048576,MATCH(TEXT(KJ$5,"mmm-yyyy"),'Mercado Inmobiliario Santiago'!$A:$A,0),MATCH(Chile!$B58,'Mercado Inmobiliario Santiago'!$3:$3,0)),0)</f>
        <v>6466.8050381417188</v>
      </c>
      <c r="KK58" s="237">
        <f>+IFERROR(INDEX('Mercado Inmobiliario Santiago'!$1:$1048576,MATCH(TEXT(KK$5,"mmm-yyyy"),'Mercado Inmobiliario Santiago'!$A:$A,0),MATCH(Chile!$B58,'Mercado Inmobiliario Santiago'!$3:$3,0)),0)</f>
        <v>6019.9917296314634</v>
      </c>
      <c r="KL58" s="237">
        <f>+IFERROR(INDEX('Mercado Inmobiliario Santiago'!$1:$1048576,MATCH(TEXT(KL$5,"mmm-yyyy"),'Mercado Inmobiliario Santiago'!$A:$A,0),MATCH(Chile!$B58,'Mercado Inmobiliario Santiago'!$3:$3,0)),0)</f>
        <v>5793.6403613095727</v>
      </c>
      <c r="KM58" s="237">
        <f>+IFERROR(INDEX('Mercado Inmobiliario Santiago'!$1:$1048576,MATCH(TEXT(KM$5,"mmm-yyyy"),'Mercado Inmobiliario Santiago'!$A:$A,0),MATCH(Chile!$B58,'Mercado Inmobiliario Santiago'!$3:$3,0)),0)</f>
        <v>6571.6993044297415</v>
      </c>
      <c r="KN58" s="237">
        <f>+IFERROR(INDEX('Mercado Inmobiliario Santiago'!$1:$1048576,MATCH(TEXT(KN$5,"mmm-yyyy"),'Mercado Inmobiliario Santiago'!$A:$A,0),MATCH(Chile!$B58,'Mercado Inmobiliario Santiago'!$3:$3,0)),0)</f>
        <v>6751.0875243798819</v>
      </c>
      <c r="KO58" s="237">
        <f>+IFERROR(INDEX('Mercado Inmobiliario Santiago'!$1:$1048576,MATCH(TEXT(KO$5,"mmm-yyyy"),'Mercado Inmobiliario Santiago'!$A:$A,0),MATCH(Chile!$B58,'Mercado Inmobiliario Santiago'!$3:$3,0)),0)</f>
        <v>6545.6725118816175</v>
      </c>
      <c r="KP58" s="251">
        <f t="shared" si="130"/>
        <v>6545.6725118816175</v>
      </c>
      <c r="KQ58" s="237">
        <f>+IFERROR(INDEX('Mercado Inmobiliario Santiago'!$1:$1048576,MATCH(TEXT(KQ$5,"mmm-yyyy"),'Mercado Inmobiliario Santiago'!$A:$A,0),MATCH(Chile!$B58,'Mercado Inmobiliario Santiago'!$3:$3,0)),0)</f>
        <v>4670.4881957925318</v>
      </c>
      <c r="KR58" s="237">
        <f>+IFERROR(INDEX('Mercado Inmobiliario Santiago'!$1:$1048576,MATCH(TEXT(KR$5,"mmm-yyyy"),'Mercado Inmobiliario Santiago'!$A:$A,0),MATCH(Chile!$B58,'Mercado Inmobiliario Santiago'!$3:$3,0)),0)</f>
        <v>5154.235512600806</v>
      </c>
      <c r="KS58" s="237">
        <f>+IFERROR(INDEX('Mercado Inmobiliario Santiago'!$1:$1048576,MATCH(TEXT(KS$5,"mmm-yyyy"),'Mercado Inmobiliario Santiago'!$A:$A,0),MATCH(Chile!$B58,'Mercado Inmobiliario Santiago'!$3:$3,0)),0)</f>
        <v>7204.1565981308522</v>
      </c>
      <c r="KT58" s="237">
        <f>+IFERROR(INDEX('Mercado Inmobiliario Santiago'!$1:$1048576,MATCH(TEXT(KT$5,"mmm-yyyy"),'Mercado Inmobiliario Santiago'!$A:$A,0),MATCH(Chile!$B58,'Mercado Inmobiliario Santiago'!$3:$3,0)),0)</f>
        <v>7342.9602583554661</v>
      </c>
      <c r="KU58" s="237">
        <f>+IFERROR(INDEX('Mercado Inmobiliario Santiago'!$1:$1048576,MATCH(TEXT(KU$5,"mmm-yyyy"),'Mercado Inmobiliario Santiago'!$A:$A,0),MATCH(Chile!$B58,'Mercado Inmobiliario Santiago'!$3:$3,0)),0)</f>
        <v>8472.6074916742764</v>
      </c>
      <c r="KV58" s="237">
        <f>+IFERROR(INDEX('Mercado Inmobiliario Santiago'!$1:$1048576,MATCH(TEXT(KV$5,"mmm-yyyy"),'Mercado Inmobiliario Santiago'!$A:$A,0),MATCH(Chile!$B58,'Mercado Inmobiliario Santiago'!$3:$3,0)),0)</f>
        <v>8931.6630170440367</v>
      </c>
      <c r="KW58" s="237">
        <f>+IFERROR(INDEX('Mercado Inmobiliario Santiago'!$1:$1048576,MATCH(TEXT(KW$5,"mmm-yyyy"),'Mercado Inmobiliario Santiago'!$A:$A,0),MATCH(Chile!$B58,'Mercado Inmobiliario Santiago'!$3:$3,0)),0)</f>
        <v>8978.5881606002258</v>
      </c>
      <c r="KX58" s="237">
        <f>+IFERROR(INDEX('Mercado Inmobiliario Santiago'!$1:$1048576,MATCH(TEXT(KX$5,"mmm-yyyy"),'Mercado Inmobiliario Santiago'!$A:$A,0),MATCH(Chile!$B58,'Mercado Inmobiliario Santiago'!$3:$3,0)),0)</f>
        <v>9604.4600943188507</v>
      </c>
      <c r="KY58" s="237">
        <f>+IFERROR(INDEX('Mercado Inmobiliario Santiago'!$1:$1048576,MATCH(TEXT(KY$5,"mmm-yyyy"),'Mercado Inmobiliario Santiago'!$A:$A,0),MATCH(Chile!$B58,'Mercado Inmobiliario Santiago'!$3:$3,0)),0)</f>
        <v>7515.128711390862</v>
      </c>
      <c r="KZ58" s="237">
        <f>+IFERROR(INDEX('Mercado Inmobiliario Santiago'!$1:$1048576,MATCH(TEXT(KZ$5,"mmm-yyyy"),'Mercado Inmobiliario Santiago'!$A:$A,0),MATCH(Chile!$B58,'Mercado Inmobiliario Santiago'!$3:$3,0)),0)</f>
        <v>7567.6374442551032</v>
      </c>
      <c r="LA58" s="237">
        <f>+IFERROR(INDEX('Mercado Inmobiliario Santiago'!$1:$1048576,MATCH(TEXT(LA$5,"mmm-yyyy"),'Mercado Inmobiliario Santiago'!$A:$A,0),MATCH(Chile!$B58,'Mercado Inmobiliario Santiago'!$3:$3,0)),0)</f>
        <v>6451.4661977792612</v>
      </c>
      <c r="LB58" s="237">
        <f>+IFERROR(INDEX('Mercado Inmobiliario Santiago'!$1:$1048576,MATCH(TEXT(LB$5,"mmm-yyyy"),'Mercado Inmobiliario Santiago'!$A:$A,0),MATCH(Chile!$B58,'Mercado Inmobiliario Santiago'!$3:$3,0)),0)</f>
        <v>6033.7567249008544</v>
      </c>
      <c r="LC58" s="251">
        <f t="shared" si="131"/>
        <v>6033.7567249008544</v>
      </c>
      <c r="LD58" s="237">
        <f>+IFERROR(INDEX('Mercado Inmobiliario Santiago'!$1:$1048576,MATCH(TEXT(LD$5,"mmm-yyyy"),'Mercado Inmobiliario Santiago'!$A:$A,0),MATCH(Chile!$B58,'Mercado Inmobiliario Santiago'!$3:$3,0)),0)</f>
        <v>5227.1368947416722</v>
      </c>
      <c r="LE58" s="237">
        <f>+IFERROR(INDEX('Mercado Inmobiliario Santiago'!$1:$1048576,MATCH(TEXT(LE$5,"mmm-yyyy"),'Mercado Inmobiliario Santiago'!$A:$A,0),MATCH(Chile!$B58,'Mercado Inmobiliario Santiago'!$3:$3,0)),0)</f>
        <v>5080.6675469849297</v>
      </c>
      <c r="LF58" s="237">
        <f>+IFERROR(INDEX('Mercado Inmobiliario Santiago'!$1:$1048576,MATCH(TEXT(LF$5,"mmm-yyyy"),'Mercado Inmobiliario Santiago'!$A:$A,0),MATCH(Chile!$B58,'Mercado Inmobiliario Santiago'!$3:$3,0)),0)</f>
        <v>5928.5697130941762</v>
      </c>
      <c r="LG58" s="237">
        <f>+IFERROR(INDEX('Mercado Inmobiliario Santiago'!$1:$1048576,MATCH(TEXT(LG$5,"mmm-yyyy"),'Mercado Inmobiliario Santiago'!$A:$A,0),MATCH(Chile!$B58,'Mercado Inmobiliario Santiago'!$3:$3,0)),0)</f>
        <v>7495.3209684836947</v>
      </c>
      <c r="LH58" s="237">
        <f>+IFERROR(INDEX('Mercado Inmobiliario Santiago'!$1:$1048576,MATCH(TEXT(LH$5,"mmm-yyyy"),'Mercado Inmobiliario Santiago'!$A:$A,0),MATCH(Chile!$B58,'Mercado Inmobiliario Santiago'!$3:$3,0)),0)</f>
        <v>6730.7251496050822</v>
      </c>
      <c r="LI58" s="237">
        <f>+IFERROR(INDEX('Mercado Inmobiliario Santiago'!$1:$1048576,MATCH(TEXT(LI$5,"mmm-yyyy"),'Mercado Inmobiliario Santiago'!$A:$A,0),MATCH(Chile!$B58,'Mercado Inmobiliario Santiago'!$3:$3,0)),0)</f>
        <v>7154.9318398527375</v>
      </c>
      <c r="LJ58" s="237">
        <f>+IFERROR(INDEX('Mercado Inmobiliario Santiago'!$1:$1048576,MATCH(TEXT(LJ$5,"mmm-yyyy"),'Mercado Inmobiliario Santiago'!$A:$A,0),MATCH(Chile!$B58,'Mercado Inmobiliario Santiago'!$3:$3,0)),0)</f>
        <v>8494.6003282357015</v>
      </c>
      <c r="LK58" s="237">
        <f>+IFERROR(INDEX('Mercado Inmobiliario Santiago'!$1:$1048576,MATCH(TEXT(LK$5,"mmm-yyyy"),'Mercado Inmobiliario Santiago'!$A:$A,0),MATCH(Chile!$B58,'Mercado Inmobiliario Santiago'!$3:$3,0)),0)</f>
        <v>6656.1582809838173</v>
      </c>
      <c r="LL58" s="237">
        <f>+IFERROR(INDEX('Mercado Inmobiliario Santiago'!$1:$1048576,MATCH(TEXT(LL$5,"mmm-yyyy"),'Mercado Inmobiliario Santiago'!$A:$A,0),MATCH(Chile!$B58,'Mercado Inmobiliario Santiago'!$3:$3,0)),0)</f>
        <v>6127.8103597055351</v>
      </c>
      <c r="LM58" s="237">
        <f>+IFERROR(INDEX('Mercado Inmobiliario Santiago'!$1:$1048576,MATCH(TEXT(LM$5,"mmm-yyyy"),'Mercado Inmobiliario Santiago'!$A:$A,0),MATCH(Chile!$B58,'Mercado Inmobiliario Santiago'!$3:$3,0)),0)</f>
        <v>7629.3277027067834</v>
      </c>
      <c r="LN58" s="237">
        <f>+IFERROR(INDEX('Mercado Inmobiliario Santiago'!$1:$1048576,MATCH(TEXT(LN$5,"mmm-yyyy"),'Mercado Inmobiliario Santiago'!$A:$A,0),MATCH(Chile!$B58,'Mercado Inmobiliario Santiago'!$3:$3,0)),0)</f>
        <v>6486.4649808033182</v>
      </c>
      <c r="LO58" s="237">
        <f>+IFERROR(INDEX('Mercado Inmobiliario Santiago'!$1:$1048576,MATCH(TEXT(LO$5,"mmm-yyyy"),'Mercado Inmobiliario Santiago'!$A:$A,0),MATCH(Chile!$B58,'Mercado Inmobiliario Santiago'!$3:$3,0)),0)</f>
        <v>6935.0901822468013</v>
      </c>
      <c r="LP58" s="251">
        <f t="shared" si="132"/>
        <v>6935.0901822468013</v>
      </c>
      <c r="LQ58" s="237">
        <f>+IFERROR(INDEX('Mercado Inmobiliario Santiago'!$1:$1048576,MATCH(TEXT(LQ$5,"mmm-yyyy"),'Mercado Inmobiliario Santiago'!$A:$A,0),MATCH(Chile!$B58,'Mercado Inmobiliario Santiago'!$3:$3,0)),0)</f>
        <v>5757.3218835196021</v>
      </c>
      <c r="LR58" s="237">
        <f>+IFERROR(INDEX('Mercado Inmobiliario Santiago'!$1:$1048576,MATCH(TEXT(LR$5,"mmm-yyyy"),'Mercado Inmobiliario Santiago'!$A:$A,0),MATCH(Chile!$B58,'Mercado Inmobiliario Santiago'!$3:$3,0)),0)</f>
        <v>4846.6063848461617</v>
      </c>
      <c r="LS58" s="237">
        <f>+IFERROR(INDEX('Mercado Inmobiliario Santiago'!$1:$1048576,MATCH(TEXT(LS$5,"mmm-yyyy"),'Mercado Inmobiliario Santiago'!$A:$A,0),MATCH(Chile!$B58,'Mercado Inmobiliario Santiago'!$3:$3,0)),0)</f>
        <v>6025.546310929948</v>
      </c>
      <c r="LT58" s="237">
        <f>+IFERROR(INDEX('Mercado Inmobiliario Santiago'!$1:$1048576,MATCH(TEXT(LT$5,"mmm-yyyy"),'Mercado Inmobiliario Santiago'!$A:$A,0),MATCH(Chile!$B58,'Mercado Inmobiliario Santiago'!$3:$3,0)),0)</f>
        <v>6419.9337151698855</v>
      </c>
      <c r="LU58" s="237">
        <f>+IFERROR(INDEX('Mercado Inmobiliario Santiago'!$1:$1048576,MATCH(TEXT(LU$5,"mmm-yyyy"),'Mercado Inmobiliario Santiago'!$A:$A,0),MATCH(Chile!$B58,'Mercado Inmobiliario Santiago'!$3:$3,0)),0)</f>
        <v>6882.7794562494018</v>
      </c>
      <c r="LV58" s="237">
        <f>+IFERROR(INDEX('Mercado Inmobiliario Santiago'!$1:$1048576,MATCH(TEXT(LV$5,"mmm-yyyy"),'Mercado Inmobiliario Santiago'!$A:$A,0),MATCH(Chile!$B58,'Mercado Inmobiliario Santiago'!$3:$3,0)),0)</f>
        <v>7775.1692169675043</v>
      </c>
      <c r="LW58" s="237">
        <f>+IFERROR(INDEX('Mercado Inmobiliario Santiago'!$1:$1048576,MATCH(TEXT(LW$5,"mmm-yyyy"),'Mercado Inmobiliario Santiago'!$A:$A,0),MATCH(Chile!$B58,'Mercado Inmobiliario Santiago'!$3:$3,0)),0)</f>
        <v>8989.1715027381306</v>
      </c>
      <c r="LX58" s="237">
        <f>+IFERROR(INDEX('Mercado Inmobiliario Santiago'!$1:$1048576,MATCH(TEXT(LX$5,"mmm-yyyy"),'Mercado Inmobiliario Santiago'!$A:$A,0),MATCH(Chile!$B58,'Mercado Inmobiliario Santiago'!$3:$3,0)),0)</f>
        <v>8375.9143101306181</v>
      </c>
      <c r="LY58" s="237">
        <f>+IFERROR(INDEX('Mercado Inmobiliario Santiago'!$1:$1048576,MATCH(TEXT(LY$5,"mmm-yyyy"),'Mercado Inmobiliario Santiago'!$A:$A,0),MATCH(Chile!$B58,'Mercado Inmobiliario Santiago'!$3:$3,0)),0)</f>
        <v>7119.7678806716403</v>
      </c>
      <c r="LZ58" s="237">
        <f>+IFERROR(INDEX('Mercado Inmobiliario Santiago'!$1:$1048576,MATCH(TEXT(LZ$5,"mmm-yyyy"),'Mercado Inmobiliario Santiago'!$A:$A,0),MATCH(Chile!$B58,'Mercado Inmobiliario Santiago'!$3:$3,0)),0)</f>
        <v>9188.5568269640717</v>
      </c>
      <c r="MA58" s="237">
        <f>+IFERROR(INDEX('Mercado Inmobiliario Santiago'!$1:$1048576,MATCH(TEXT(MA$5,"mmm-yyyy"),'Mercado Inmobiliario Santiago'!$A:$A,0),MATCH(Chile!$B58,'Mercado Inmobiliario Santiago'!$3:$3,0)),0)</f>
        <v>7559.4194972835485</v>
      </c>
      <c r="MB58" s="237">
        <f>+IFERROR(INDEX('Mercado Inmobiliario Santiago'!$1:$1048576,MATCH(TEXT(MB$5,"mmm-yyyy"),'Mercado Inmobiliario Santiago'!$A:$A,0),MATCH(Chile!$B58,'Mercado Inmobiliario Santiago'!$3:$3,0)),0)</f>
        <v>7154.1701556430735</v>
      </c>
      <c r="MC58" s="251">
        <f t="shared" si="133"/>
        <v>7154.1701556430735</v>
      </c>
      <c r="MD58" s="237">
        <f>+IFERROR(INDEX('Mercado Inmobiliario Santiago'!$1:$1048576,MATCH(TEXT(MD$5,"mmm-yyyy"),'Mercado Inmobiliario Santiago'!$A:$A,0),MATCH(Chile!$B58,'Mercado Inmobiliario Santiago'!$3:$3,0)),0)</f>
        <v>0</v>
      </c>
      <c r="ME58" s="237">
        <f>+IFERROR(INDEX('Mercado Inmobiliario Santiago'!$1:$1048576,MATCH(TEXT(ME$5,"mmm-yyyy"),'Mercado Inmobiliario Santiago'!$A:$A,0),MATCH(Chile!$B58,'Mercado Inmobiliario Santiago'!$3:$3,0)),0)</f>
        <v>0</v>
      </c>
      <c r="MF58" s="237">
        <f>+IFERROR(INDEX('Mercado Inmobiliario Santiago'!$1:$1048576,MATCH(TEXT(MF$5,"mmm-yyyy"),'Mercado Inmobiliario Santiago'!$A:$A,0),MATCH(Chile!$B58,'Mercado Inmobiliario Santiago'!$3:$3,0)),0)</f>
        <v>0</v>
      </c>
      <c r="MG58" s="237">
        <f>+IFERROR(INDEX('Mercado Inmobiliario Santiago'!$1:$1048576,MATCH(TEXT(MG$5,"mmm-yyyy"),'Mercado Inmobiliario Santiago'!$A:$A,0),MATCH(Chile!$B58,'Mercado Inmobiliario Santiago'!$3:$3,0)),0)</f>
        <v>0</v>
      </c>
      <c r="MH58" s="237">
        <f>+IFERROR(INDEX('Mercado Inmobiliario Santiago'!$1:$1048576,MATCH(TEXT(MH$5,"mmm-yyyy"),'Mercado Inmobiliario Santiago'!$A:$A,0),MATCH(Chile!$B58,'Mercado Inmobiliario Santiago'!$3:$3,0)),0)</f>
        <v>0</v>
      </c>
      <c r="MI58" s="237">
        <f>+IFERROR(INDEX('Mercado Inmobiliario Santiago'!$1:$1048576,MATCH(TEXT(MI$5,"mmm-yyyy"),'Mercado Inmobiliario Santiago'!$A:$A,0),MATCH(Chile!$B58,'Mercado Inmobiliario Santiago'!$3:$3,0)),0)</f>
        <v>0</v>
      </c>
      <c r="MJ58" s="237">
        <f>+IFERROR(INDEX('Mercado Inmobiliario Santiago'!$1:$1048576,MATCH(TEXT(MJ$5,"mmm-yyyy"),'Mercado Inmobiliario Santiago'!$A:$A,0),MATCH(Chile!$B58,'Mercado Inmobiliario Santiago'!$3:$3,0)),0)</f>
        <v>0</v>
      </c>
      <c r="MK58" s="237">
        <f>+IFERROR(INDEX('Mercado Inmobiliario Santiago'!$1:$1048576,MATCH(TEXT(MK$5,"mmm-yyyy"),'Mercado Inmobiliario Santiago'!$A:$A,0),MATCH(Chile!$B58,'Mercado Inmobiliario Santiago'!$3:$3,0)),0)</f>
        <v>0</v>
      </c>
      <c r="ML58" s="237">
        <f>+IFERROR(INDEX('Mercado Inmobiliario Santiago'!$1:$1048576,MATCH(TEXT(ML$5,"mmm-yyyy"),'Mercado Inmobiliario Santiago'!$A:$A,0),MATCH(Chile!$B58,'Mercado Inmobiliario Santiago'!$3:$3,0)),0)</f>
        <v>0</v>
      </c>
      <c r="MM58" s="237">
        <f>+IFERROR(INDEX('Mercado Inmobiliario Santiago'!$1:$1048576,MATCH(TEXT(MM$5,"mmm-yyyy"),'Mercado Inmobiliario Santiago'!$A:$A,0),MATCH(Chile!$B58,'Mercado Inmobiliario Santiago'!$3:$3,0)),0)</f>
        <v>0</v>
      </c>
      <c r="MN58" s="237">
        <f>+IFERROR(INDEX('Mercado Inmobiliario Santiago'!$1:$1048576,MATCH(TEXT(MN$5,"mmm-yyyy"),'Mercado Inmobiliario Santiago'!$A:$A,0),MATCH(Chile!$B58,'Mercado Inmobiliario Santiago'!$3:$3,0)),0)</f>
        <v>0</v>
      </c>
      <c r="MO58" s="237">
        <f>+IFERROR(INDEX('Mercado Inmobiliario Santiago'!$1:$1048576,MATCH(TEXT(MO$5,"mmm-yyyy"),'Mercado Inmobiliario Santiago'!$A:$A,0),MATCH(Chile!$B58,'Mercado Inmobiliario Santiago'!$3:$3,0)),0)</f>
        <v>0</v>
      </c>
      <c r="MP58" s="251">
        <f t="shared" si="134"/>
        <v>0</v>
      </c>
    </row>
    <row r="59" spans="2:354" outlineLevel="1">
      <c r="C59" s="175" t="s">
        <v>490</v>
      </c>
      <c r="D59" s="237"/>
      <c r="E59" s="237"/>
      <c r="F59" s="237"/>
      <c r="G59" s="237"/>
      <c r="H59" s="237"/>
      <c r="I59" s="237"/>
      <c r="J59" s="237"/>
      <c r="K59" s="237"/>
      <c r="L59" s="237"/>
      <c r="M59" s="237"/>
      <c r="N59" s="237"/>
      <c r="O59" s="237"/>
      <c r="P59" s="251"/>
      <c r="Q59" s="237"/>
      <c r="R59" s="237"/>
      <c r="S59" s="237"/>
      <c r="T59" s="237"/>
      <c r="U59" s="237"/>
      <c r="V59" s="237"/>
      <c r="W59" s="237"/>
      <c r="X59" s="237"/>
      <c r="Y59" s="237"/>
      <c r="Z59" s="237"/>
      <c r="AA59" s="237"/>
      <c r="AB59" s="237"/>
      <c r="AC59" s="251"/>
      <c r="AD59" s="237"/>
      <c r="AE59" s="237"/>
      <c r="AF59" s="237"/>
      <c r="AG59" s="237"/>
      <c r="AH59" s="237"/>
      <c r="AI59" s="237"/>
      <c r="AJ59" s="237"/>
      <c r="AK59" s="237"/>
      <c r="AL59" s="237"/>
      <c r="AM59" s="237"/>
      <c r="AN59" s="237"/>
      <c r="AO59" s="237"/>
      <c r="AP59" s="251"/>
      <c r="AQ59" s="237"/>
      <c r="AR59" s="237"/>
      <c r="AS59" s="237"/>
      <c r="AT59" s="237"/>
      <c r="AU59" s="237"/>
      <c r="AV59" s="237"/>
      <c r="AW59" s="237"/>
      <c r="AX59" s="237"/>
      <c r="AY59" s="237"/>
      <c r="AZ59" s="237"/>
      <c r="BA59" s="237"/>
      <c r="BB59" s="237"/>
      <c r="BC59" s="251"/>
      <c r="BD59" s="237"/>
      <c r="BE59" s="237"/>
      <c r="BF59" s="237"/>
      <c r="BG59" s="237"/>
      <c r="BH59" s="237"/>
      <c r="BI59" s="237"/>
      <c r="BJ59" s="237"/>
      <c r="BK59" s="237"/>
      <c r="BL59" s="237"/>
      <c r="BM59" s="237"/>
      <c r="BN59" s="237"/>
      <c r="BO59" s="237"/>
      <c r="BP59" s="251"/>
      <c r="BQ59" s="237"/>
      <c r="BR59" s="237"/>
      <c r="BS59" s="237"/>
      <c r="BT59" s="237"/>
      <c r="BU59" s="237"/>
      <c r="BV59" s="237"/>
      <c r="BW59" s="237"/>
      <c r="BX59" s="237"/>
      <c r="BY59" s="237"/>
      <c r="BZ59" s="237"/>
      <c r="CA59" s="237"/>
      <c r="CB59" s="237"/>
      <c r="CC59" s="251"/>
      <c r="CD59" s="237"/>
      <c r="CE59" s="237"/>
      <c r="CF59" s="237"/>
      <c r="CG59" s="237"/>
      <c r="CH59" s="237"/>
      <c r="CI59" s="237"/>
      <c r="CJ59" s="237"/>
      <c r="CK59" s="237"/>
      <c r="CL59" s="237"/>
      <c r="CM59" s="237"/>
      <c r="CN59" s="237"/>
      <c r="CO59" s="237"/>
      <c r="CP59" s="251"/>
      <c r="CQ59" s="237"/>
      <c r="CR59" s="237"/>
      <c r="CS59" s="237"/>
      <c r="CT59" s="237"/>
      <c r="CU59" s="237"/>
      <c r="CV59" s="237"/>
      <c r="CW59" s="237"/>
      <c r="CX59" s="237"/>
      <c r="CY59" s="237"/>
      <c r="CZ59" s="237"/>
      <c r="DA59" s="237"/>
      <c r="DB59" s="237"/>
      <c r="DC59" s="251"/>
      <c r="DD59" s="237"/>
      <c r="DE59" s="237"/>
      <c r="DF59" s="237"/>
      <c r="DG59" s="237"/>
      <c r="DH59" s="237"/>
      <c r="DI59" s="237"/>
      <c r="DJ59" s="237"/>
      <c r="DK59" s="237"/>
      <c r="DL59" s="237"/>
      <c r="DM59" s="237"/>
      <c r="DN59" s="237"/>
      <c r="DO59" s="237"/>
      <c r="DP59" s="251"/>
      <c r="DQ59" s="237"/>
      <c r="DR59" s="237"/>
      <c r="DS59" s="237"/>
      <c r="DT59" s="237"/>
      <c r="DU59" s="237"/>
      <c r="DV59" s="237"/>
      <c r="DW59" s="237"/>
      <c r="DX59" s="237"/>
      <c r="DY59" s="237"/>
      <c r="DZ59" s="237"/>
      <c r="EA59" s="237"/>
      <c r="EB59" s="237"/>
      <c r="EC59" s="251"/>
      <c r="ED59" s="237"/>
      <c r="EE59" s="237"/>
      <c r="EF59" s="237"/>
      <c r="EG59" s="237"/>
      <c r="EH59" s="237"/>
      <c r="EI59" s="237"/>
      <c r="EJ59" s="237"/>
      <c r="EK59" s="237"/>
      <c r="EL59" s="237"/>
      <c r="EM59" s="237"/>
      <c r="EN59" s="237"/>
      <c r="EO59" s="237"/>
      <c r="EP59" s="251"/>
      <c r="EQ59" s="237"/>
      <c r="ER59" s="237"/>
      <c r="ES59" s="237"/>
      <c r="ET59" s="237"/>
      <c r="EU59" s="237"/>
      <c r="EV59" s="237"/>
      <c r="EW59" s="237"/>
      <c r="EX59" s="237"/>
      <c r="EY59" s="237"/>
      <c r="EZ59" s="237"/>
      <c r="FA59" s="237"/>
      <c r="FB59" s="237"/>
      <c r="FC59" s="251"/>
      <c r="FD59" s="237"/>
      <c r="FE59" s="237"/>
      <c r="FF59" s="237"/>
      <c r="FG59" s="237"/>
      <c r="FH59" s="237"/>
      <c r="FI59" s="237"/>
      <c r="FJ59" s="237"/>
      <c r="FK59" s="237"/>
      <c r="FL59" s="237"/>
      <c r="FM59" s="237"/>
      <c r="FN59" s="237"/>
      <c r="FO59" s="237"/>
      <c r="FP59" s="251"/>
      <c r="FQ59" s="237"/>
      <c r="FR59" s="237"/>
      <c r="FS59" s="237"/>
      <c r="FT59" s="237"/>
      <c r="FU59" s="237"/>
      <c r="FV59" s="237"/>
      <c r="FW59" s="237"/>
      <c r="FX59" s="237"/>
      <c r="FY59" s="237"/>
      <c r="FZ59" s="237"/>
      <c r="GA59" s="237"/>
      <c r="GB59" s="237"/>
      <c r="GC59" s="251"/>
      <c r="GD59" s="237"/>
      <c r="GE59" s="237"/>
      <c r="GF59" s="237"/>
      <c r="GG59" s="237"/>
      <c r="GH59" s="237"/>
      <c r="GI59" s="237"/>
      <c r="GJ59" s="237"/>
      <c r="GK59" s="237"/>
      <c r="GL59" s="237"/>
      <c r="GM59" s="237"/>
      <c r="GN59" s="237"/>
      <c r="GO59" s="237"/>
      <c r="GP59" s="251"/>
      <c r="GQ59" s="237"/>
      <c r="GR59" s="237"/>
      <c r="GS59" s="237"/>
      <c r="GT59" s="237"/>
      <c r="GU59" s="237"/>
      <c r="GV59" s="237"/>
      <c r="GW59" s="237"/>
      <c r="GX59" s="237"/>
      <c r="GY59" s="237"/>
      <c r="GZ59" s="237"/>
      <c r="HA59" s="237"/>
      <c r="HB59" s="237"/>
      <c r="HC59" s="251"/>
      <c r="HD59" s="237"/>
      <c r="HE59" s="237"/>
      <c r="HF59" s="237"/>
      <c r="HG59" s="237"/>
      <c r="HH59" s="237"/>
      <c r="HI59" s="237"/>
      <c r="HJ59" s="237"/>
      <c r="HK59" s="237"/>
      <c r="HL59" s="237"/>
      <c r="HM59" s="237"/>
      <c r="HN59" s="237"/>
      <c r="HO59" s="237"/>
      <c r="HP59" s="251"/>
      <c r="HQ59" s="237"/>
      <c r="HR59" s="237"/>
      <c r="HS59" s="237"/>
      <c r="HT59" s="237"/>
      <c r="HU59" s="237"/>
      <c r="HV59" s="237"/>
      <c r="HW59" s="237"/>
      <c r="HX59" s="237"/>
      <c r="HY59" s="237"/>
      <c r="HZ59" s="237"/>
      <c r="IA59" s="237"/>
      <c r="IB59" s="237"/>
      <c r="IC59" s="251"/>
      <c r="ID59" s="237"/>
      <c r="IE59" s="237"/>
      <c r="IF59" s="237"/>
      <c r="IG59" s="237"/>
      <c r="IH59" s="237"/>
      <c r="II59" s="237"/>
      <c r="IJ59" s="237"/>
      <c r="IK59" s="237"/>
      <c r="IL59" s="237"/>
      <c r="IM59" s="237"/>
      <c r="IN59" s="237"/>
      <c r="IO59" s="237"/>
      <c r="IP59" s="251"/>
      <c r="IQ59" s="237"/>
      <c r="IR59" s="237"/>
      <c r="IS59" s="237"/>
      <c r="IT59" s="237"/>
      <c r="IU59" s="237"/>
      <c r="IV59" s="237"/>
      <c r="IW59" s="237"/>
      <c r="IX59" s="237"/>
      <c r="IY59" s="237"/>
      <c r="IZ59" s="237"/>
      <c r="JA59" s="237"/>
      <c r="JB59" s="237"/>
      <c r="JC59" s="251"/>
      <c r="JD59" s="237"/>
      <c r="JE59" s="237"/>
      <c r="JF59" s="237"/>
      <c r="JG59" s="237"/>
      <c r="JH59" s="237"/>
      <c r="JI59" s="237"/>
      <c r="JJ59" s="237"/>
      <c r="JK59" s="237"/>
      <c r="JL59" s="237"/>
      <c r="JM59" s="237"/>
      <c r="JN59" s="237"/>
      <c r="JO59" s="237"/>
      <c r="JP59" s="251"/>
      <c r="JQ59" s="237"/>
      <c r="JR59" s="237"/>
      <c r="JS59" s="237"/>
      <c r="JT59" s="237"/>
      <c r="JU59" s="237"/>
      <c r="JV59" s="237"/>
      <c r="JW59" s="237"/>
      <c r="JX59" s="237"/>
      <c r="JY59" s="237"/>
      <c r="JZ59" s="237"/>
      <c r="KA59" s="237"/>
      <c r="KB59" s="237"/>
      <c r="KC59" s="251"/>
      <c r="KD59" s="237"/>
      <c r="KE59" s="237"/>
      <c r="KF59" s="237"/>
      <c r="KG59" s="237"/>
      <c r="KH59" s="237"/>
      <c r="KI59" s="237"/>
      <c r="KJ59" s="237"/>
      <c r="KK59" s="237"/>
      <c r="KL59" s="237"/>
      <c r="KM59" s="237"/>
      <c r="KN59" s="237"/>
      <c r="KO59" s="237"/>
      <c r="KP59" s="251"/>
      <c r="KQ59" s="237"/>
      <c r="KR59" s="237"/>
      <c r="KS59" s="237"/>
      <c r="KT59" s="237"/>
      <c r="KU59" s="237"/>
      <c r="KV59" s="237"/>
      <c r="KW59" s="237"/>
      <c r="KX59" s="237"/>
      <c r="KY59" s="237"/>
      <c r="KZ59" s="237"/>
      <c r="LA59" s="237"/>
      <c r="LB59" s="237"/>
      <c r="LC59" s="251"/>
      <c r="LD59" s="237"/>
      <c r="LE59" s="237"/>
      <c r="LF59" s="237"/>
      <c r="LG59" s="237"/>
      <c r="LH59" s="237"/>
      <c r="LI59" s="237"/>
      <c r="LJ59" s="237"/>
      <c r="LK59" s="237"/>
      <c r="LL59" s="237"/>
      <c r="LM59" s="237"/>
      <c r="LN59" s="237"/>
      <c r="LO59" s="237"/>
      <c r="LP59" s="251"/>
      <c r="LQ59" s="237"/>
      <c r="LR59" s="237"/>
      <c r="LS59" s="237"/>
      <c r="LT59" s="237"/>
      <c r="LU59" s="237"/>
      <c r="LV59" s="237"/>
      <c r="LW59" s="237"/>
      <c r="LX59" s="237"/>
      <c r="LY59" s="237"/>
      <c r="LZ59" s="237"/>
      <c r="MA59" s="237"/>
      <c r="MB59" s="237"/>
      <c r="MC59" s="251"/>
      <c r="MD59" s="237"/>
      <c r="ME59" s="237"/>
      <c r="MF59" s="237"/>
      <c r="MG59" s="237"/>
      <c r="MH59" s="237"/>
      <c r="MI59" s="237"/>
      <c r="MJ59" s="237"/>
      <c r="MK59" s="237"/>
      <c r="ML59" s="237"/>
      <c r="MM59" s="237"/>
      <c r="MN59" s="237"/>
      <c r="MO59" s="237"/>
      <c r="MP59" s="251"/>
    </row>
    <row r="60" spans="2:354" outlineLevel="1">
      <c r="B60" s="9" t="str">
        <f>+$C$59&amp;"-"&amp;C60</f>
        <v>Casas-Stock</v>
      </c>
      <c r="C60" s="409" t="s">
        <v>487</v>
      </c>
      <c r="D60" s="237"/>
      <c r="E60" s="237"/>
      <c r="F60" s="237"/>
      <c r="G60" s="237"/>
      <c r="H60" s="237"/>
      <c r="I60" s="237"/>
      <c r="J60" s="237"/>
      <c r="K60" s="237"/>
      <c r="L60" s="237"/>
      <c r="M60" s="237"/>
      <c r="N60" s="237"/>
      <c r="O60" s="237"/>
      <c r="P60" s="251">
        <f>+O60</f>
        <v>0</v>
      </c>
      <c r="Q60" s="237"/>
      <c r="R60" s="237"/>
      <c r="S60" s="237"/>
      <c r="T60" s="237"/>
      <c r="U60" s="237"/>
      <c r="V60" s="237"/>
      <c r="W60" s="237"/>
      <c r="X60" s="237"/>
      <c r="Y60" s="237"/>
      <c r="Z60" s="237"/>
      <c r="AA60" s="237"/>
      <c r="AB60" s="237"/>
      <c r="AC60" s="251">
        <f>+AB60</f>
        <v>0</v>
      </c>
      <c r="AD60" s="237">
        <v>7993</v>
      </c>
      <c r="AE60" s="237">
        <v>8056</v>
      </c>
      <c r="AF60" s="237">
        <v>8645</v>
      </c>
      <c r="AG60" s="237">
        <v>9700</v>
      </c>
      <c r="AH60" s="237">
        <v>9995</v>
      </c>
      <c r="AI60" s="237">
        <v>10001</v>
      </c>
      <c r="AJ60" s="237">
        <v>9974</v>
      </c>
      <c r="AK60" s="237">
        <v>9555</v>
      </c>
      <c r="AL60" s="237">
        <v>9330</v>
      </c>
      <c r="AM60" s="237">
        <v>7981</v>
      </c>
      <c r="AN60" s="237">
        <v>7093</v>
      </c>
      <c r="AO60" s="237">
        <v>6818</v>
      </c>
      <c r="AP60" s="251">
        <f>+AO60</f>
        <v>6818</v>
      </c>
      <c r="AQ60" s="237">
        <v>6984</v>
      </c>
      <c r="AR60" s="237">
        <v>6954</v>
      </c>
      <c r="AS60" s="237">
        <v>7093</v>
      </c>
      <c r="AT60" s="237">
        <v>7959</v>
      </c>
      <c r="AU60" s="237">
        <v>8940</v>
      </c>
      <c r="AV60" s="237">
        <v>8754</v>
      </c>
      <c r="AW60" s="237">
        <v>8540</v>
      </c>
      <c r="AX60" s="237">
        <v>8252</v>
      </c>
      <c r="AY60" s="237">
        <v>8130</v>
      </c>
      <c r="AZ60" s="237">
        <v>8590</v>
      </c>
      <c r="BA60" s="237">
        <v>9425</v>
      </c>
      <c r="BB60" s="237">
        <v>9156</v>
      </c>
      <c r="BC60" s="251">
        <f>+BB60</f>
        <v>9156</v>
      </c>
      <c r="BD60" s="237">
        <v>9068</v>
      </c>
      <c r="BE60" s="237">
        <v>8447</v>
      </c>
      <c r="BF60" s="237">
        <v>7761</v>
      </c>
      <c r="BG60" s="237">
        <v>7370</v>
      </c>
      <c r="BH60" s="237">
        <v>8665</v>
      </c>
      <c r="BI60" s="237">
        <v>10509</v>
      </c>
      <c r="BJ60" s="237">
        <v>9861</v>
      </c>
      <c r="BK60" s="237">
        <v>8440</v>
      </c>
      <c r="BL60" s="237">
        <v>9214</v>
      </c>
      <c r="BM60" s="237">
        <v>8826</v>
      </c>
      <c r="BN60" s="237">
        <v>7991</v>
      </c>
      <c r="BO60" s="237">
        <v>7047</v>
      </c>
      <c r="BP60" s="251">
        <f>+BO60</f>
        <v>7047</v>
      </c>
      <c r="BQ60" s="237">
        <v>7120</v>
      </c>
      <c r="BR60" s="237">
        <v>7864</v>
      </c>
      <c r="BS60" s="237">
        <v>7699</v>
      </c>
      <c r="BT60" s="237">
        <v>7313</v>
      </c>
      <c r="BU60" s="237">
        <v>7289</v>
      </c>
      <c r="BV60" s="237">
        <v>6914</v>
      </c>
      <c r="BW60" s="237">
        <v>7141</v>
      </c>
      <c r="BX60" s="237">
        <v>6428</v>
      </c>
      <c r="BY60" s="237">
        <v>6005</v>
      </c>
      <c r="BZ60" s="237">
        <v>6728</v>
      </c>
      <c r="CA60" s="237">
        <v>5845</v>
      </c>
      <c r="CB60" s="237">
        <v>4767</v>
      </c>
      <c r="CC60" s="251">
        <f>+CB60</f>
        <v>4767</v>
      </c>
      <c r="CD60" s="237">
        <v>5766</v>
      </c>
      <c r="CE60" s="237">
        <v>5134</v>
      </c>
      <c r="CF60" s="237">
        <v>5355</v>
      </c>
      <c r="CG60" s="237">
        <v>5885</v>
      </c>
      <c r="CH60" s="237">
        <v>6276</v>
      </c>
      <c r="CI60" s="237">
        <v>6912</v>
      </c>
      <c r="CJ60" s="237">
        <v>9496</v>
      </c>
      <c r="CK60" s="237">
        <v>9471</v>
      </c>
      <c r="CL60" s="237">
        <v>9109</v>
      </c>
      <c r="CM60" s="237">
        <v>8254</v>
      </c>
      <c r="CN60" s="237">
        <v>10369</v>
      </c>
      <c r="CO60" s="237">
        <v>9233</v>
      </c>
      <c r="CP60" s="251">
        <f>+CO60</f>
        <v>9233</v>
      </c>
      <c r="CQ60" s="237">
        <v>7114</v>
      </c>
      <c r="CR60" s="237">
        <v>6844</v>
      </c>
      <c r="CS60" s="237">
        <v>5911</v>
      </c>
      <c r="CT60" s="237">
        <v>5861</v>
      </c>
      <c r="CU60" s="237">
        <v>7391</v>
      </c>
      <c r="CV60" s="237">
        <v>6983</v>
      </c>
      <c r="CW60" s="237">
        <v>7338</v>
      </c>
      <c r="CX60" s="237">
        <v>9186</v>
      </c>
      <c r="CY60" s="237">
        <v>11839</v>
      </c>
      <c r="CZ60" s="237">
        <v>12501</v>
      </c>
      <c r="DA60" s="237">
        <v>14261</v>
      </c>
      <c r="DB60" s="237">
        <v>12931</v>
      </c>
      <c r="DC60" s="251">
        <f>+DB60</f>
        <v>12931</v>
      </c>
      <c r="DD60" s="237">
        <v>12961</v>
      </c>
      <c r="DE60" s="237">
        <v>12147</v>
      </c>
      <c r="DF60" s="237">
        <v>9730</v>
      </c>
      <c r="DG60" s="237">
        <v>10227</v>
      </c>
      <c r="DH60" s="237">
        <v>12200</v>
      </c>
      <c r="DI60" s="237">
        <v>12002</v>
      </c>
      <c r="DJ60" s="237">
        <v>11450</v>
      </c>
      <c r="DK60" s="237">
        <v>11477</v>
      </c>
      <c r="DL60" s="237">
        <v>11324</v>
      </c>
      <c r="DM60" s="237">
        <v>11452</v>
      </c>
      <c r="DN60" s="237">
        <v>11471</v>
      </c>
      <c r="DO60" s="237">
        <v>11433</v>
      </c>
      <c r="DP60" s="251">
        <f>+DO60</f>
        <v>11433</v>
      </c>
      <c r="DQ60" s="237">
        <v>11661</v>
      </c>
      <c r="DR60" s="237">
        <v>11714</v>
      </c>
      <c r="DS60" s="237">
        <v>11094</v>
      </c>
      <c r="DT60" s="237">
        <v>10204</v>
      </c>
      <c r="DU60" s="237">
        <v>10463</v>
      </c>
      <c r="DV60" s="237">
        <v>10257</v>
      </c>
      <c r="DW60" s="237">
        <v>8743</v>
      </c>
      <c r="DX60" s="237">
        <v>8624</v>
      </c>
      <c r="DY60" s="237">
        <v>8115</v>
      </c>
      <c r="DZ60" s="237">
        <v>7188</v>
      </c>
      <c r="EA60" s="237">
        <v>6697</v>
      </c>
      <c r="EB60" s="237">
        <v>6127</v>
      </c>
      <c r="EC60" s="251">
        <f>+EB60</f>
        <v>6127</v>
      </c>
      <c r="ED60" s="237">
        <v>6427</v>
      </c>
      <c r="EE60" s="237">
        <v>6400</v>
      </c>
      <c r="EF60" s="237">
        <v>6372</v>
      </c>
      <c r="EG60" s="237">
        <v>5741</v>
      </c>
      <c r="EH60" s="237">
        <v>5828</v>
      </c>
      <c r="EI60" s="237">
        <v>5792</v>
      </c>
      <c r="EJ60" s="237">
        <v>5705</v>
      </c>
      <c r="EK60" s="237">
        <v>5098</v>
      </c>
      <c r="EL60" s="237">
        <v>4879</v>
      </c>
      <c r="EM60" s="237">
        <v>4483</v>
      </c>
      <c r="EN60" s="237">
        <v>4767</v>
      </c>
      <c r="EO60" s="237">
        <v>5177</v>
      </c>
      <c r="EP60" s="251">
        <f>+EO60</f>
        <v>5177</v>
      </c>
      <c r="EQ60" s="237">
        <v>6264</v>
      </c>
      <c r="ER60" s="237">
        <v>6195</v>
      </c>
      <c r="ES60" s="237">
        <v>6099</v>
      </c>
      <c r="ET60" s="237">
        <v>5652</v>
      </c>
      <c r="EU60" s="237">
        <v>7062</v>
      </c>
      <c r="EV60" s="237">
        <v>7333</v>
      </c>
      <c r="EW60" s="237">
        <v>7929</v>
      </c>
      <c r="EX60" s="237">
        <v>7483</v>
      </c>
      <c r="EY60" s="237">
        <v>7655</v>
      </c>
      <c r="EZ60" s="237">
        <v>7011</v>
      </c>
      <c r="FA60" s="237">
        <v>8299</v>
      </c>
      <c r="FB60" s="237">
        <v>8135</v>
      </c>
      <c r="FC60" s="251">
        <f>+FB60</f>
        <v>8135</v>
      </c>
      <c r="FD60" s="237">
        <v>7962</v>
      </c>
      <c r="FE60" s="237">
        <v>8302</v>
      </c>
      <c r="FF60" s="237">
        <v>8341</v>
      </c>
      <c r="FG60" s="237">
        <v>8849</v>
      </c>
      <c r="FH60" s="237">
        <v>7531</v>
      </c>
      <c r="FI60" s="237">
        <v>6718</v>
      </c>
      <c r="FJ60" s="237">
        <v>7227</v>
      </c>
      <c r="FK60" s="237">
        <v>7106</v>
      </c>
      <c r="FL60" s="237">
        <v>7191</v>
      </c>
      <c r="FM60" s="237">
        <v>7742</v>
      </c>
      <c r="FN60" s="237">
        <v>7588</v>
      </c>
      <c r="FO60" s="237">
        <v>8076</v>
      </c>
      <c r="FP60" s="251">
        <f>+FO60</f>
        <v>8076</v>
      </c>
      <c r="FQ60" s="237">
        <v>7013</v>
      </c>
      <c r="FR60" s="237">
        <v>7244</v>
      </c>
      <c r="FS60" s="237">
        <v>7415</v>
      </c>
      <c r="FT60" s="237">
        <v>7689</v>
      </c>
      <c r="FU60" s="237">
        <v>6912</v>
      </c>
      <c r="FV60" s="237">
        <v>7946</v>
      </c>
      <c r="FW60" s="237">
        <v>7752</v>
      </c>
      <c r="FX60" s="237">
        <v>7924</v>
      </c>
      <c r="FY60" s="237">
        <v>9098</v>
      </c>
      <c r="FZ60" s="237">
        <v>8870</v>
      </c>
      <c r="GA60" s="237">
        <v>8297</v>
      </c>
      <c r="GB60" s="237">
        <v>8376</v>
      </c>
      <c r="GC60" s="251">
        <f>+GB60</f>
        <v>8376</v>
      </c>
      <c r="GD60" s="237">
        <v>7688</v>
      </c>
      <c r="GE60" s="237">
        <v>8125</v>
      </c>
      <c r="GF60" s="237">
        <v>7843</v>
      </c>
      <c r="GG60" s="237">
        <v>7860</v>
      </c>
      <c r="GH60" s="237">
        <v>7444</v>
      </c>
      <c r="GI60" s="237">
        <v>6875</v>
      </c>
      <c r="GJ60" s="237">
        <v>7115</v>
      </c>
      <c r="GK60" s="237">
        <v>7075</v>
      </c>
      <c r="GL60" s="237">
        <v>6926</v>
      </c>
      <c r="GM60" s="237">
        <v>6854</v>
      </c>
      <c r="GN60" s="237">
        <v>6529</v>
      </c>
      <c r="GO60" s="237">
        <v>6733</v>
      </c>
      <c r="GP60" s="251">
        <f>+GO60</f>
        <v>6733</v>
      </c>
      <c r="GQ60" s="237">
        <v>7116</v>
      </c>
      <c r="GR60" s="237">
        <v>7082</v>
      </c>
      <c r="GS60" s="237">
        <v>7698</v>
      </c>
      <c r="GT60" s="237">
        <v>7774</v>
      </c>
      <c r="GU60" s="237">
        <v>8053</v>
      </c>
      <c r="GV60" s="237">
        <v>8232</v>
      </c>
      <c r="GW60" s="237">
        <v>7544</v>
      </c>
      <c r="GX60" s="237">
        <v>7271</v>
      </c>
      <c r="GY60" s="237">
        <v>6882</v>
      </c>
      <c r="GZ60" s="237">
        <v>6572</v>
      </c>
      <c r="HA60" s="237">
        <v>6664</v>
      </c>
      <c r="HB60" s="237">
        <v>6992</v>
      </c>
      <c r="HC60" s="251">
        <f>+HB60</f>
        <v>6992</v>
      </c>
      <c r="HD60" s="237">
        <v>8060</v>
      </c>
      <c r="HE60" s="237">
        <v>7808</v>
      </c>
      <c r="HF60" s="237">
        <v>7701</v>
      </c>
      <c r="HG60" s="237">
        <v>8079</v>
      </c>
      <c r="HH60" s="237">
        <v>7987</v>
      </c>
      <c r="HI60" s="237">
        <v>7491</v>
      </c>
      <c r="HJ60" s="237">
        <v>7424</v>
      </c>
      <c r="HK60" s="237">
        <v>7330</v>
      </c>
      <c r="HL60" s="237">
        <v>7760</v>
      </c>
      <c r="HM60" s="237">
        <v>7281</v>
      </c>
      <c r="HN60" s="237">
        <v>7437</v>
      </c>
      <c r="HO60" s="237">
        <v>7813</v>
      </c>
      <c r="HP60" s="251">
        <f>+HO60</f>
        <v>7813</v>
      </c>
      <c r="HQ60" s="237">
        <v>7738</v>
      </c>
      <c r="HR60" s="237">
        <v>7988</v>
      </c>
      <c r="HS60" s="237">
        <v>7667</v>
      </c>
      <c r="HT60" s="237">
        <v>8244</v>
      </c>
      <c r="HU60" s="237">
        <v>8013</v>
      </c>
      <c r="HV60" s="237">
        <v>7419</v>
      </c>
      <c r="HW60" s="237">
        <v>7345</v>
      </c>
      <c r="HX60" s="237">
        <v>6973</v>
      </c>
      <c r="HY60" s="237">
        <v>7152</v>
      </c>
      <c r="HZ60" s="237">
        <v>7107</v>
      </c>
      <c r="IA60" s="237">
        <v>6785</v>
      </c>
      <c r="IB60" s="237">
        <v>7521</v>
      </c>
      <c r="IC60" s="251">
        <f>+IB60</f>
        <v>7521</v>
      </c>
      <c r="ID60" s="237">
        <f>+IFERROR(INDEX('Mercado Inmobiliario Santiago'!$1:$1048576,MATCH(TEXT(ID$5,"mmm-yyyy"),'Mercado Inmobiliario Santiago'!$A:$A,0),MATCH(Chile!$B60,'Mercado Inmobiliario Santiago'!$3:$3,0)),0)</f>
        <v>7393</v>
      </c>
      <c r="IE60" s="237">
        <f>+IFERROR(INDEX('Mercado Inmobiliario Santiago'!$1:$1048576,MATCH(TEXT(IE$5,"mmm-yyyy"),'Mercado Inmobiliario Santiago'!$A:$A,0),MATCH(Chile!$B60,'Mercado Inmobiliario Santiago'!$3:$3,0)),0)</f>
        <v>7157</v>
      </c>
      <c r="IF60" s="237">
        <f>+IFERROR(INDEX('Mercado Inmobiliario Santiago'!$1:$1048576,MATCH(TEXT(IF$5,"mmm-yyyy"),'Mercado Inmobiliario Santiago'!$A:$A,0),MATCH(Chile!$B60,'Mercado Inmobiliario Santiago'!$3:$3,0)),0)</f>
        <v>7292</v>
      </c>
      <c r="IG60" s="237">
        <f>+IFERROR(INDEX('Mercado Inmobiliario Santiago'!$1:$1048576,MATCH(TEXT(IG$5,"mmm-yyyy"),'Mercado Inmobiliario Santiago'!$A:$A,0),MATCH(Chile!$B60,'Mercado Inmobiliario Santiago'!$3:$3,0)),0)</f>
        <v>6598</v>
      </c>
      <c r="IH60" s="237">
        <f>+IFERROR(INDEX('Mercado Inmobiliario Santiago'!$1:$1048576,MATCH(TEXT(IH$5,"mmm-yyyy"),'Mercado Inmobiliario Santiago'!$A:$A,0),MATCH(Chile!$B60,'Mercado Inmobiliario Santiago'!$3:$3,0)),0)</f>
        <v>6744</v>
      </c>
      <c r="II60" s="237">
        <f>+IFERROR(INDEX('Mercado Inmobiliario Santiago'!$1:$1048576,MATCH(TEXT(II$5,"mmm-yyyy"),'Mercado Inmobiliario Santiago'!$A:$A,0),MATCH(Chile!$B60,'Mercado Inmobiliario Santiago'!$3:$3,0)),0)</f>
        <v>6646</v>
      </c>
      <c r="IJ60" s="237">
        <f>+IFERROR(INDEX('Mercado Inmobiliario Santiago'!$1:$1048576,MATCH(TEXT(IJ$5,"mmm-yyyy"),'Mercado Inmobiliario Santiago'!$A:$A,0),MATCH(Chile!$B60,'Mercado Inmobiliario Santiago'!$3:$3,0)),0)</f>
        <v>7418</v>
      </c>
      <c r="IK60" s="237">
        <f>+IFERROR(INDEX('Mercado Inmobiliario Santiago'!$1:$1048576,MATCH(TEXT(IK$5,"mmm-yyyy"),'Mercado Inmobiliario Santiago'!$A:$A,0),MATCH(Chile!$B60,'Mercado Inmobiliario Santiago'!$3:$3,0)),0)</f>
        <v>7142</v>
      </c>
      <c r="IL60" s="237">
        <f>+IFERROR(INDEX('Mercado Inmobiliario Santiago'!$1:$1048576,MATCH(TEXT(IL$5,"mmm-yyyy"),'Mercado Inmobiliario Santiago'!$A:$A,0),MATCH(Chile!$B60,'Mercado Inmobiliario Santiago'!$3:$3,0)),0)</f>
        <v>7460</v>
      </c>
      <c r="IM60" s="237">
        <f>+IFERROR(INDEX('Mercado Inmobiliario Santiago'!$1:$1048576,MATCH(TEXT(IM$5,"mmm-yyyy"),'Mercado Inmobiliario Santiago'!$A:$A,0),MATCH(Chile!$B60,'Mercado Inmobiliario Santiago'!$3:$3,0)),0)</f>
        <v>7073</v>
      </c>
      <c r="IN60" s="237">
        <f>+IFERROR(INDEX('Mercado Inmobiliario Santiago'!$1:$1048576,MATCH(TEXT(IN$5,"mmm-yyyy"),'Mercado Inmobiliario Santiago'!$A:$A,0),MATCH(Chile!$B60,'Mercado Inmobiliario Santiago'!$3:$3,0)),0)</f>
        <v>6757</v>
      </c>
      <c r="IO60" s="237">
        <f>+IFERROR(INDEX('Mercado Inmobiliario Santiago'!$1:$1048576,MATCH(TEXT(IO$5,"mmm-yyyy"),'Mercado Inmobiliario Santiago'!$A:$A,0),MATCH(Chile!$B60,'Mercado Inmobiliario Santiago'!$3:$3,0)),0)</f>
        <v>7075</v>
      </c>
      <c r="IP60" s="251">
        <f>+IO60</f>
        <v>7075</v>
      </c>
      <c r="IQ60" s="237">
        <f>+IFERROR(INDEX('Mercado Inmobiliario Santiago'!$1:$1048576,MATCH(TEXT(IQ$5,"mmm-yyyy"),'Mercado Inmobiliario Santiago'!$A:$A,0),MATCH(Chile!$B60,'Mercado Inmobiliario Santiago'!$3:$3,0)),0)</f>
        <v>7448</v>
      </c>
      <c r="IR60" s="237">
        <f>+IFERROR(INDEX('Mercado Inmobiliario Santiago'!$1:$1048576,MATCH(TEXT(IR$5,"mmm-yyyy"),'Mercado Inmobiliario Santiago'!$A:$A,0),MATCH(Chile!$B60,'Mercado Inmobiliario Santiago'!$3:$3,0)),0)</f>
        <v>7011</v>
      </c>
      <c r="IS60" s="237">
        <f>+IFERROR(INDEX('Mercado Inmobiliario Santiago'!$1:$1048576,MATCH(TEXT(IS$5,"mmm-yyyy"),'Mercado Inmobiliario Santiago'!$A:$A,0),MATCH(Chile!$B60,'Mercado Inmobiliario Santiago'!$3:$3,0)),0)</f>
        <v>6567</v>
      </c>
      <c r="IT60" s="237">
        <f>+IFERROR(INDEX('Mercado Inmobiliario Santiago'!$1:$1048576,MATCH(TEXT(IT$5,"mmm-yyyy"),'Mercado Inmobiliario Santiago'!$A:$A,0),MATCH(Chile!$B60,'Mercado Inmobiliario Santiago'!$3:$3,0)),0)</f>
        <v>6812</v>
      </c>
      <c r="IU60" s="237">
        <f>+IFERROR(INDEX('Mercado Inmobiliario Santiago'!$1:$1048576,MATCH(TEXT(IU$5,"mmm-yyyy"),'Mercado Inmobiliario Santiago'!$A:$A,0),MATCH(Chile!$B60,'Mercado Inmobiliario Santiago'!$3:$3,0)),0)</f>
        <v>6446</v>
      </c>
      <c r="IV60" s="237">
        <f>+IFERROR(INDEX('Mercado Inmobiliario Santiago'!$1:$1048576,MATCH(TEXT(IV$5,"mmm-yyyy"),'Mercado Inmobiliario Santiago'!$A:$A,0),MATCH(Chile!$B60,'Mercado Inmobiliario Santiago'!$3:$3,0)),0)</f>
        <v>7168</v>
      </c>
      <c r="IW60" s="237">
        <f>+IFERROR(INDEX('Mercado Inmobiliario Santiago'!$1:$1048576,MATCH(TEXT(IW$5,"mmm-yyyy"),'Mercado Inmobiliario Santiago'!$A:$A,0),MATCH(Chile!$B60,'Mercado Inmobiliario Santiago'!$3:$3,0)),0)</f>
        <v>7018</v>
      </c>
      <c r="IX60" s="237">
        <f>+IFERROR(INDEX('Mercado Inmobiliario Santiago'!$1:$1048576,MATCH(TEXT(IX$5,"mmm-yyyy"),'Mercado Inmobiliario Santiago'!$A:$A,0),MATCH(Chile!$B60,'Mercado Inmobiliario Santiago'!$3:$3,0)),0)</f>
        <v>7267</v>
      </c>
      <c r="IY60" s="237">
        <f>+IFERROR(INDEX('Mercado Inmobiliario Santiago'!$1:$1048576,MATCH(TEXT(IY$5,"mmm-yyyy"),'Mercado Inmobiliario Santiago'!$A:$A,0),MATCH(Chile!$B60,'Mercado Inmobiliario Santiago'!$3:$3,0)),0)</f>
        <v>7215</v>
      </c>
      <c r="IZ60" s="237">
        <f>+IFERROR(INDEX('Mercado Inmobiliario Santiago'!$1:$1048576,MATCH(TEXT(IZ$5,"mmm-yyyy"),'Mercado Inmobiliario Santiago'!$A:$A,0),MATCH(Chile!$B60,'Mercado Inmobiliario Santiago'!$3:$3,0)),0)</f>
        <v>6638</v>
      </c>
      <c r="JA60" s="237">
        <f>+IFERROR(INDEX('Mercado Inmobiliario Santiago'!$1:$1048576,MATCH(TEXT(JA$5,"mmm-yyyy"),'Mercado Inmobiliario Santiago'!$A:$A,0),MATCH(Chile!$B60,'Mercado Inmobiliario Santiago'!$3:$3,0)),0)</f>
        <v>6200</v>
      </c>
      <c r="JB60" s="237">
        <f>+IFERROR(INDEX('Mercado Inmobiliario Santiago'!$1:$1048576,MATCH(TEXT(JB$5,"mmm-yyyy"),'Mercado Inmobiliario Santiago'!$A:$A,0),MATCH(Chile!$B60,'Mercado Inmobiliario Santiago'!$3:$3,0)),0)</f>
        <v>6099</v>
      </c>
      <c r="JC60" s="251">
        <f>+JB60</f>
        <v>6099</v>
      </c>
      <c r="JD60" s="237">
        <f>+IFERROR(INDEX('Mercado Inmobiliario Santiago'!$1:$1048576,MATCH(TEXT(JD$5,"mmm-yyyy"),'Mercado Inmobiliario Santiago'!$A:$A,0),MATCH(Chile!$B60,'Mercado Inmobiliario Santiago'!$3:$3,0)),0)</f>
        <v>5877</v>
      </c>
      <c r="JE60" s="237">
        <f>+IFERROR(INDEX('Mercado Inmobiliario Santiago'!$1:$1048576,MATCH(TEXT(JE$5,"mmm-yyyy"),'Mercado Inmobiliario Santiago'!$A:$A,0),MATCH(Chile!$B60,'Mercado Inmobiliario Santiago'!$3:$3,0)),0)</f>
        <v>5265</v>
      </c>
      <c r="JF60" s="237">
        <f>+IFERROR(INDEX('Mercado Inmobiliario Santiago'!$1:$1048576,MATCH(TEXT(JF$5,"mmm-yyyy"),'Mercado Inmobiliario Santiago'!$A:$A,0),MATCH(Chile!$B60,'Mercado Inmobiliario Santiago'!$3:$3,0)),0)</f>
        <v>5711</v>
      </c>
      <c r="JG60" s="237">
        <f>+IFERROR(INDEX('Mercado Inmobiliario Santiago'!$1:$1048576,MATCH(TEXT(JG$5,"mmm-yyyy"),'Mercado Inmobiliario Santiago'!$A:$A,0),MATCH(Chile!$B60,'Mercado Inmobiliario Santiago'!$3:$3,0)),0)</f>
        <v>5403</v>
      </c>
      <c r="JH60" s="237">
        <f>+IFERROR(INDEX('Mercado Inmobiliario Santiago'!$1:$1048576,MATCH(TEXT(JH$5,"mmm-yyyy"),'Mercado Inmobiliario Santiago'!$A:$A,0),MATCH(Chile!$B60,'Mercado Inmobiliario Santiago'!$3:$3,0)),0)</f>
        <v>5632</v>
      </c>
      <c r="JI60" s="237">
        <f>+IFERROR(INDEX('Mercado Inmobiliario Santiago'!$1:$1048576,MATCH(TEXT(JI$5,"mmm-yyyy"),'Mercado Inmobiliario Santiago'!$A:$A,0),MATCH(Chile!$B60,'Mercado Inmobiliario Santiago'!$3:$3,0)),0)</f>
        <v>6054</v>
      </c>
      <c r="JJ60" s="237">
        <f>+IFERROR(INDEX('Mercado Inmobiliario Santiago'!$1:$1048576,MATCH(TEXT(JJ$5,"mmm-yyyy"),'Mercado Inmobiliario Santiago'!$A:$A,0),MATCH(Chile!$B60,'Mercado Inmobiliario Santiago'!$3:$3,0)),0)</f>
        <v>5717</v>
      </c>
      <c r="JK60" s="237">
        <f>+IFERROR(INDEX('Mercado Inmobiliario Santiago'!$1:$1048576,MATCH(TEXT(JK$5,"mmm-yyyy"),'Mercado Inmobiliario Santiago'!$A:$A,0),MATCH(Chile!$B60,'Mercado Inmobiliario Santiago'!$3:$3,0)),0)</f>
        <v>5669</v>
      </c>
      <c r="JL60" s="237">
        <f>+IFERROR(INDEX('Mercado Inmobiliario Santiago'!$1:$1048576,MATCH(TEXT(JL$5,"mmm-yyyy"),'Mercado Inmobiliario Santiago'!$A:$A,0),MATCH(Chile!$B60,'Mercado Inmobiliario Santiago'!$3:$3,0)),0)</f>
        <v>5163</v>
      </c>
      <c r="JM60" s="237">
        <f>+IFERROR(INDEX('Mercado Inmobiliario Santiago'!$1:$1048576,MATCH(TEXT(JM$5,"mmm-yyyy"),'Mercado Inmobiliario Santiago'!$A:$A,0),MATCH(Chile!$B60,'Mercado Inmobiliario Santiago'!$3:$3,0)),0)</f>
        <v>4947</v>
      </c>
      <c r="JN60" s="237">
        <f>+IFERROR(INDEX('Mercado Inmobiliario Santiago'!$1:$1048576,MATCH(TEXT(JN$5,"mmm-yyyy"),'Mercado Inmobiliario Santiago'!$A:$A,0),MATCH(Chile!$B60,'Mercado Inmobiliario Santiago'!$3:$3,0)),0)</f>
        <v>4336</v>
      </c>
      <c r="JO60" s="237">
        <f>+IFERROR(INDEX('Mercado Inmobiliario Santiago'!$1:$1048576,MATCH(TEXT(JO$5,"mmm-yyyy"),'Mercado Inmobiliario Santiago'!$A:$A,0),MATCH(Chile!$B60,'Mercado Inmobiliario Santiago'!$3:$3,0)),0)</f>
        <v>4402</v>
      </c>
      <c r="JP60" s="251">
        <f>+JO60</f>
        <v>4402</v>
      </c>
      <c r="JQ60" s="237">
        <f>+IFERROR(INDEX('Mercado Inmobiliario Santiago'!$1:$1048576,MATCH(TEXT(JQ$5,"mmm-yyyy"),'Mercado Inmobiliario Santiago'!$A:$A,0),MATCH(Chile!$B60,'Mercado Inmobiliario Santiago'!$3:$3,0)),0)</f>
        <v>4588</v>
      </c>
      <c r="JR60" s="237">
        <f>+IFERROR(INDEX('Mercado Inmobiliario Santiago'!$1:$1048576,MATCH(TEXT(JR$5,"mmm-yyyy"),'Mercado Inmobiliario Santiago'!$A:$A,0),MATCH(Chile!$B60,'Mercado Inmobiliario Santiago'!$3:$3,0)),0)</f>
        <v>4081</v>
      </c>
      <c r="JS60" s="237">
        <f>+IFERROR(INDEX('Mercado Inmobiliario Santiago'!$1:$1048576,MATCH(TEXT(JS$5,"mmm-yyyy"),'Mercado Inmobiliario Santiago'!$A:$A,0),MATCH(Chile!$B60,'Mercado Inmobiliario Santiago'!$3:$3,0)),0)</f>
        <v>3752</v>
      </c>
      <c r="JT60" s="237">
        <f>+IFERROR(INDEX('Mercado Inmobiliario Santiago'!$1:$1048576,MATCH(TEXT(JT$5,"mmm-yyyy"),'Mercado Inmobiliario Santiago'!$A:$A,0),MATCH(Chile!$B60,'Mercado Inmobiliario Santiago'!$3:$3,0)),0)</f>
        <v>4041</v>
      </c>
      <c r="JU60" s="237">
        <f>+IFERROR(INDEX('Mercado Inmobiliario Santiago'!$1:$1048576,MATCH(TEXT(JU$5,"mmm-yyyy"),'Mercado Inmobiliario Santiago'!$A:$A,0),MATCH(Chile!$B60,'Mercado Inmobiliario Santiago'!$3:$3,0)),0)</f>
        <v>4108</v>
      </c>
      <c r="JV60" s="237">
        <f>+IFERROR(INDEX('Mercado Inmobiliario Santiago'!$1:$1048576,MATCH(TEXT(JV$5,"mmm-yyyy"),'Mercado Inmobiliario Santiago'!$A:$A,0),MATCH(Chile!$B60,'Mercado Inmobiliario Santiago'!$3:$3,0)),0)</f>
        <v>4300</v>
      </c>
      <c r="JW60" s="237">
        <f>+IFERROR(INDEX('Mercado Inmobiliario Santiago'!$1:$1048576,MATCH(TEXT(JW$5,"mmm-yyyy"),'Mercado Inmobiliario Santiago'!$A:$A,0),MATCH(Chile!$B60,'Mercado Inmobiliario Santiago'!$3:$3,0)),0)</f>
        <v>4913</v>
      </c>
      <c r="JX60" s="237">
        <f>+IFERROR(INDEX('Mercado Inmobiliario Santiago'!$1:$1048576,MATCH(TEXT(JX$5,"mmm-yyyy"),'Mercado Inmobiliario Santiago'!$A:$A,0),MATCH(Chile!$B60,'Mercado Inmobiliario Santiago'!$3:$3,0)),0)</f>
        <v>4709</v>
      </c>
      <c r="JY60" s="237">
        <f>+IFERROR(INDEX('Mercado Inmobiliario Santiago'!$1:$1048576,MATCH(TEXT(JY$5,"mmm-yyyy"),'Mercado Inmobiliario Santiago'!$A:$A,0),MATCH(Chile!$B60,'Mercado Inmobiliario Santiago'!$3:$3,0)),0)</f>
        <v>5170</v>
      </c>
      <c r="JZ60" s="237">
        <f>+IFERROR(INDEX('Mercado Inmobiliario Santiago'!$1:$1048576,MATCH(TEXT(JZ$5,"mmm-yyyy"),'Mercado Inmobiliario Santiago'!$A:$A,0),MATCH(Chile!$B60,'Mercado Inmobiliario Santiago'!$3:$3,0)),0)</f>
        <v>4918</v>
      </c>
      <c r="KA60" s="237">
        <f>+IFERROR(INDEX('Mercado Inmobiliario Santiago'!$1:$1048576,MATCH(TEXT(KA$5,"mmm-yyyy"),'Mercado Inmobiliario Santiago'!$A:$A,0),MATCH(Chile!$B60,'Mercado Inmobiliario Santiago'!$3:$3,0)),0)</f>
        <v>4719</v>
      </c>
      <c r="KB60" s="237">
        <f>+IFERROR(INDEX('Mercado Inmobiliario Santiago'!$1:$1048576,MATCH(TEXT(KB$5,"mmm-yyyy"),'Mercado Inmobiliario Santiago'!$A:$A,0),MATCH(Chile!$B60,'Mercado Inmobiliario Santiago'!$3:$3,0)),0)</f>
        <v>4651</v>
      </c>
      <c r="KC60" s="251">
        <f>+KB60</f>
        <v>4651</v>
      </c>
      <c r="KD60" s="237">
        <f>+IFERROR(INDEX('Mercado Inmobiliario Santiago'!$1:$1048576,MATCH(TEXT(KD$5,"mmm-yyyy"),'Mercado Inmobiliario Santiago'!$A:$A,0),MATCH(Chile!$B60,'Mercado Inmobiliario Santiago'!$3:$3,0)),0)</f>
        <v>4329</v>
      </c>
      <c r="KE60" s="237">
        <f>+IFERROR(INDEX('Mercado Inmobiliario Santiago'!$1:$1048576,MATCH(TEXT(KE$5,"mmm-yyyy"),'Mercado Inmobiliario Santiago'!$A:$A,0),MATCH(Chile!$B60,'Mercado Inmobiliario Santiago'!$3:$3,0)),0)</f>
        <v>4572</v>
      </c>
      <c r="KF60" s="237">
        <f>+IFERROR(INDEX('Mercado Inmobiliario Santiago'!$1:$1048576,MATCH(TEXT(KF$5,"mmm-yyyy"),'Mercado Inmobiliario Santiago'!$A:$A,0),MATCH(Chile!$B60,'Mercado Inmobiliario Santiago'!$3:$3,0)),0)</f>
        <v>4649</v>
      </c>
      <c r="KG60" s="237">
        <f>+IFERROR(INDEX('Mercado Inmobiliario Santiago'!$1:$1048576,MATCH(TEXT(KG$5,"mmm-yyyy"),'Mercado Inmobiliario Santiago'!$A:$A,0),MATCH(Chile!$B60,'Mercado Inmobiliario Santiago'!$3:$3,0)),0)</f>
        <v>4619</v>
      </c>
      <c r="KH60" s="237">
        <f>+IFERROR(INDEX('Mercado Inmobiliario Santiago'!$1:$1048576,MATCH(TEXT(KH$5,"mmm-yyyy"),'Mercado Inmobiliario Santiago'!$A:$A,0),MATCH(Chile!$B60,'Mercado Inmobiliario Santiago'!$3:$3,0)),0)</f>
        <v>4857</v>
      </c>
      <c r="KI60" s="237">
        <f>+IFERROR(INDEX('Mercado Inmobiliario Santiago'!$1:$1048576,MATCH(TEXT(KI$5,"mmm-yyyy"),'Mercado Inmobiliario Santiago'!$A:$A,0),MATCH(Chile!$B60,'Mercado Inmobiliario Santiago'!$3:$3,0)),0)</f>
        <v>4676</v>
      </c>
      <c r="KJ60" s="237">
        <f>+IFERROR(INDEX('Mercado Inmobiliario Santiago'!$1:$1048576,MATCH(TEXT(KJ$5,"mmm-yyyy"),'Mercado Inmobiliario Santiago'!$A:$A,0),MATCH(Chile!$B60,'Mercado Inmobiliario Santiago'!$3:$3,0)),0)</f>
        <v>4728</v>
      </c>
      <c r="KK60" s="237">
        <f>+IFERROR(INDEX('Mercado Inmobiliario Santiago'!$1:$1048576,MATCH(TEXT(KK$5,"mmm-yyyy"),'Mercado Inmobiliario Santiago'!$A:$A,0),MATCH(Chile!$B60,'Mercado Inmobiliario Santiago'!$3:$3,0)),0)</f>
        <v>4754</v>
      </c>
      <c r="KL60" s="237">
        <f>+IFERROR(INDEX('Mercado Inmobiliario Santiago'!$1:$1048576,MATCH(TEXT(KL$5,"mmm-yyyy"),'Mercado Inmobiliario Santiago'!$A:$A,0),MATCH(Chile!$B60,'Mercado Inmobiliario Santiago'!$3:$3,0)),0)</f>
        <v>4615</v>
      </c>
      <c r="KM60" s="237">
        <f>+IFERROR(INDEX('Mercado Inmobiliario Santiago'!$1:$1048576,MATCH(TEXT(KM$5,"mmm-yyyy"),'Mercado Inmobiliario Santiago'!$A:$A,0),MATCH(Chile!$B60,'Mercado Inmobiliario Santiago'!$3:$3,0)),0)</f>
        <v>4881</v>
      </c>
      <c r="KN60" s="237">
        <f>+IFERROR(INDEX('Mercado Inmobiliario Santiago'!$1:$1048576,MATCH(TEXT(KN$5,"mmm-yyyy"),'Mercado Inmobiliario Santiago'!$A:$A,0),MATCH(Chile!$B60,'Mercado Inmobiliario Santiago'!$3:$3,0)),0)</f>
        <v>5187</v>
      </c>
      <c r="KO60" s="237">
        <f>+IFERROR(INDEX('Mercado Inmobiliario Santiago'!$1:$1048576,MATCH(TEXT(KO$5,"mmm-yyyy"),'Mercado Inmobiliario Santiago'!$A:$A,0),MATCH(Chile!$B60,'Mercado Inmobiliario Santiago'!$3:$3,0)),0)</f>
        <v>4919</v>
      </c>
      <c r="KP60" s="251">
        <f>+KO60</f>
        <v>4919</v>
      </c>
      <c r="KQ60" s="237">
        <f>+IFERROR(INDEX('Mercado Inmobiliario Santiago'!$1:$1048576,MATCH(TEXT(KQ$5,"mmm-yyyy"),'Mercado Inmobiliario Santiago'!$A:$A,0),MATCH(Chile!$B60,'Mercado Inmobiliario Santiago'!$3:$3,0)),0)</f>
        <v>4791</v>
      </c>
      <c r="KR60" s="237">
        <f>+IFERROR(INDEX('Mercado Inmobiliario Santiago'!$1:$1048576,MATCH(TEXT(KR$5,"mmm-yyyy"),'Mercado Inmobiliario Santiago'!$A:$A,0),MATCH(Chile!$B60,'Mercado Inmobiliario Santiago'!$3:$3,0)),0)</f>
        <v>4721</v>
      </c>
      <c r="KS60" s="237">
        <f>+IFERROR(INDEX('Mercado Inmobiliario Santiago'!$1:$1048576,MATCH(TEXT(KS$5,"mmm-yyyy"),'Mercado Inmobiliario Santiago'!$A:$A,0),MATCH(Chile!$B60,'Mercado Inmobiliario Santiago'!$3:$3,0)),0)</f>
        <v>4647</v>
      </c>
      <c r="KT60" s="237">
        <f>+IFERROR(INDEX('Mercado Inmobiliario Santiago'!$1:$1048576,MATCH(TEXT(KT$5,"mmm-yyyy"),'Mercado Inmobiliario Santiago'!$A:$A,0),MATCH(Chile!$B60,'Mercado Inmobiliario Santiago'!$3:$3,0)),0)</f>
        <v>4714</v>
      </c>
      <c r="KU60" s="237">
        <f>+IFERROR(INDEX('Mercado Inmobiliario Santiago'!$1:$1048576,MATCH(TEXT(KU$5,"mmm-yyyy"),'Mercado Inmobiliario Santiago'!$A:$A,0),MATCH(Chile!$B60,'Mercado Inmobiliario Santiago'!$3:$3,0)),0)</f>
        <v>4679</v>
      </c>
      <c r="KV60" s="237">
        <f>+IFERROR(INDEX('Mercado Inmobiliario Santiago'!$1:$1048576,MATCH(TEXT(KV$5,"mmm-yyyy"),'Mercado Inmobiliario Santiago'!$A:$A,0),MATCH(Chile!$B60,'Mercado Inmobiliario Santiago'!$3:$3,0)),0)</f>
        <v>4553</v>
      </c>
      <c r="KW60" s="237">
        <f>+IFERROR(INDEX('Mercado Inmobiliario Santiago'!$1:$1048576,MATCH(TEXT(KW$5,"mmm-yyyy"),'Mercado Inmobiliario Santiago'!$A:$A,0),MATCH(Chile!$B60,'Mercado Inmobiliario Santiago'!$3:$3,0)),0)</f>
        <v>4561</v>
      </c>
      <c r="KX60" s="237">
        <f>+IFERROR(INDEX('Mercado Inmobiliario Santiago'!$1:$1048576,MATCH(TEXT(KX$5,"mmm-yyyy"),'Mercado Inmobiliario Santiago'!$A:$A,0),MATCH(Chile!$B60,'Mercado Inmobiliario Santiago'!$3:$3,0)),0)</f>
        <v>4645</v>
      </c>
      <c r="KY60" s="237">
        <f>+IFERROR(INDEX('Mercado Inmobiliario Santiago'!$1:$1048576,MATCH(TEXT(KY$5,"mmm-yyyy"),'Mercado Inmobiliario Santiago'!$A:$A,0),MATCH(Chile!$B60,'Mercado Inmobiliario Santiago'!$3:$3,0)),0)</f>
        <v>4511</v>
      </c>
      <c r="KZ60" s="237">
        <f>+IFERROR(INDEX('Mercado Inmobiliario Santiago'!$1:$1048576,MATCH(TEXT(KZ$5,"mmm-yyyy"),'Mercado Inmobiliario Santiago'!$A:$A,0),MATCH(Chile!$B60,'Mercado Inmobiliario Santiago'!$3:$3,0)),0)</f>
        <v>4476</v>
      </c>
      <c r="LA60" s="237">
        <f>+IFERROR(INDEX('Mercado Inmobiliario Santiago'!$1:$1048576,MATCH(TEXT(LA$5,"mmm-yyyy"),'Mercado Inmobiliario Santiago'!$A:$A,0),MATCH(Chile!$B60,'Mercado Inmobiliario Santiago'!$3:$3,0)),0)</f>
        <v>4443</v>
      </c>
      <c r="LB60" s="237">
        <f>+IFERROR(INDEX('Mercado Inmobiliario Santiago'!$1:$1048576,MATCH(TEXT(LB$5,"mmm-yyyy"),'Mercado Inmobiliario Santiago'!$A:$A,0),MATCH(Chile!$B60,'Mercado Inmobiliario Santiago'!$3:$3,0)),0)</f>
        <v>4367</v>
      </c>
      <c r="LC60" s="251">
        <f>+LB60</f>
        <v>4367</v>
      </c>
      <c r="LD60" s="237">
        <f>+IFERROR(INDEX('Mercado Inmobiliario Santiago'!$1:$1048576,MATCH(TEXT(LD$5,"mmm-yyyy"),'Mercado Inmobiliario Santiago'!$A:$A,0),MATCH(Chile!$B60,'Mercado Inmobiliario Santiago'!$3:$3,0)),0)</f>
        <v>4427</v>
      </c>
      <c r="LE60" s="237">
        <f>+IFERROR(INDEX('Mercado Inmobiliario Santiago'!$1:$1048576,MATCH(TEXT(LE$5,"mmm-yyyy"),'Mercado Inmobiliario Santiago'!$A:$A,0),MATCH(Chile!$B60,'Mercado Inmobiliario Santiago'!$3:$3,0)),0)</f>
        <v>4319</v>
      </c>
      <c r="LF60" s="237">
        <f>+IFERROR(INDEX('Mercado Inmobiliario Santiago'!$1:$1048576,MATCH(TEXT(LF$5,"mmm-yyyy"),'Mercado Inmobiliario Santiago'!$A:$A,0),MATCH(Chile!$B60,'Mercado Inmobiliario Santiago'!$3:$3,0)),0)</f>
        <v>4602</v>
      </c>
      <c r="LG60" s="237">
        <f>+IFERROR(INDEX('Mercado Inmobiliario Santiago'!$1:$1048576,MATCH(TEXT(LG$5,"mmm-yyyy"),'Mercado Inmobiliario Santiago'!$A:$A,0),MATCH(Chile!$B60,'Mercado Inmobiliario Santiago'!$3:$3,0)),0)</f>
        <v>4691</v>
      </c>
      <c r="LH60" s="237">
        <f>+IFERROR(INDEX('Mercado Inmobiliario Santiago'!$1:$1048576,MATCH(TEXT(LH$5,"mmm-yyyy"),'Mercado Inmobiliario Santiago'!$A:$A,0),MATCH(Chile!$B60,'Mercado Inmobiliario Santiago'!$3:$3,0)),0)</f>
        <v>4686</v>
      </c>
      <c r="LI60" s="237">
        <f>+IFERROR(INDEX('Mercado Inmobiliario Santiago'!$1:$1048576,MATCH(TEXT(LI$5,"mmm-yyyy"),'Mercado Inmobiliario Santiago'!$A:$A,0),MATCH(Chile!$B60,'Mercado Inmobiliario Santiago'!$3:$3,0)),0)</f>
        <v>4617</v>
      </c>
      <c r="LJ60" s="237">
        <f>+IFERROR(INDEX('Mercado Inmobiliario Santiago'!$1:$1048576,MATCH(TEXT(LJ$5,"mmm-yyyy"),'Mercado Inmobiliario Santiago'!$A:$A,0),MATCH(Chile!$B60,'Mercado Inmobiliario Santiago'!$3:$3,0)),0)</f>
        <v>4447</v>
      </c>
      <c r="LK60" s="237">
        <f>+IFERROR(INDEX('Mercado Inmobiliario Santiago'!$1:$1048576,MATCH(TEXT(LK$5,"mmm-yyyy"),'Mercado Inmobiliario Santiago'!$A:$A,0),MATCH(Chile!$B60,'Mercado Inmobiliario Santiago'!$3:$3,0)),0)</f>
        <v>4593</v>
      </c>
      <c r="LL60" s="237">
        <f>+IFERROR(INDEX('Mercado Inmobiliario Santiago'!$1:$1048576,MATCH(TEXT(LL$5,"mmm-yyyy"),'Mercado Inmobiliario Santiago'!$A:$A,0),MATCH(Chile!$B60,'Mercado Inmobiliario Santiago'!$3:$3,0)),0)</f>
        <v>4532</v>
      </c>
      <c r="LM60" s="237">
        <f>+IFERROR(INDEX('Mercado Inmobiliario Santiago'!$1:$1048576,MATCH(TEXT(LM$5,"mmm-yyyy"),'Mercado Inmobiliario Santiago'!$A:$A,0),MATCH(Chile!$B60,'Mercado Inmobiliario Santiago'!$3:$3,0)),0)</f>
        <v>4785</v>
      </c>
      <c r="LN60" s="237">
        <f>+IFERROR(INDEX('Mercado Inmobiliario Santiago'!$1:$1048576,MATCH(TEXT(LN$5,"mmm-yyyy"),'Mercado Inmobiliario Santiago'!$A:$A,0),MATCH(Chile!$B60,'Mercado Inmobiliario Santiago'!$3:$3,0)),0)</f>
        <v>5154</v>
      </c>
      <c r="LO60" s="237">
        <f>+IFERROR(INDEX('Mercado Inmobiliario Santiago'!$1:$1048576,MATCH(TEXT(LO$5,"mmm-yyyy"),'Mercado Inmobiliario Santiago'!$A:$A,0),MATCH(Chile!$B60,'Mercado Inmobiliario Santiago'!$3:$3,0)),0)</f>
        <v>5708</v>
      </c>
      <c r="LP60" s="251">
        <f>+LO60</f>
        <v>5708</v>
      </c>
      <c r="LQ60" s="237">
        <f>+IFERROR(INDEX('Mercado Inmobiliario Santiago'!$1:$1048576,MATCH(TEXT(LQ$5,"mmm-yyyy"),'Mercado Inmobiliario Santiago'!$A:$A,0),MATCH(Chile!$B60,'Mercado Inmobiliario Santiago'!$3:$3,0)),0)</f>
        <v>5499</v>
      </c>
      <c r="LR60" s="237">
        <f>+IFERROR(INDEX('Mercado Inmobiliario Santiago'!$1:$1048576,MATCH(TEXT(LR$5,"mmm-yyyy"),'Mercado Inmobiliario Santiago'!$A:$A,0),MATCH(Chile!$B60,'Mercado Inmobiliario Santiago'!$3:$3,0)),0)</f>
        <v>5824</v>
      </c>
      <c r="LS60" s="237">
        <f>+IFERROR(INDEX('Mercado Inmobiliario Santiago'!$1:$1048576,MATCH(TEXT(LS$5,"mmm-yyyy"),'Mercado Inmobiliario Santiago'!$A:$A,0),MATCH(Chile!$B60,'Mercado Inmobiliario Santiago'!$3:$3,0)),0)</f>
        <v>5832</v>
      </c>
      <c r="LT60" s="237">
        <f>+IFERROR(INDEX('Mercado Inmobiliario Santiago'!$1:$1048576,MATCH(TEXT(LT$5,"mmm-yyyy"),'Mercado Inmobiliario Santiago'!$A:$A,0),MATCH(Chile!$B60,'Mercado Inmobiliario Santiago'!$3:$3,0)),0)</f>
        <v>6151</v>
      </c>
      <c r="LU60" s="237">
        <f>+IFERROR(INDEX('Mercado Inmobiliario Santiago'!$1:$1048576,MATCH(TEXT(LU$5,"mmm-yyyy"),'Mercado Inmobiliario Santiago'!$A:$A,0),MATCH(Chile!$B60,'Mercado Inmobiliario Santiago'!$3:$3,0)),0)</f>
        <v>6215.6001866806082</v>
      </c>
      <c r="LV60" s="237">
        <f>+IFERROR(INDEX('Mercado Inmobiliario Santiago'!$1:$1048576,MATCH(TEXT(LV$5,"mmm-yyyy"),'Mercado Inmobiliario Santiago'!$A:$A,0),MATCH(Chile!$B60,'Mercado Inmobiliario Santiago'!$3:$3,0)),0)</f>
        <v>6224.5984507712546</v>
      </c>
      <c r="LW60" s="237">
        <f>+IFERROR(INDEX('Mercado Inmobiliario Santiago'!$1:$1048576,MATCH(TEXT(LW$5,"mmm-yyyy"),'Mercado Inmobiliario Santiago'!$A:$A,0),MATCH(Chile!$B60,'Mercado Inmobiliario Santiago'!$3:$3,0)),0)</f>
        <v>6042.4369585742597</v>
      </c>
      <c r="LX60" s="237">
        <f>+IFERROR(INDEX('Mercado Inmobiliario Santiago'!$1:$1048576,MATCH(TEXT(LX$5,"mmm-yyyy"),'Mercado Inmobiliario Santiago'!$A:$A,0),MATCH(Chile!$B60,'Mercado Inmobiliario Santiago'!$3:$3,0)),0)</f>
        <v>6289.5378901315826</v>
      </c>
      <c r="LY60" s="237">
        <f>+IFERROR(INDEX('Mercado Inmobiliario Santiago'!$1:$1048576,MATCH(TEXT(LY$5,"mmm-yyyy"),'Mercado Inmobiliario Santiago'!$A:$A,0),MATCH(Chile!$B60,'Mercado Inmobiliario Santiago'!$3:$3,0)),0)</f>
        <v>6113.5066382035966</v>
      </c>
      <c r="LZ60" s="237">
        <f>+IFERROR(INDEX('Mercado Inmobiliario Santiago'!$1:$1048576,MATCH(TEXT(LZ$5,"mmm-yyyy"),'Mercado Inmobiliario Santiago'!$A:$A,0),MATCH(Chile!$B60,'Mercado Inmobiliario Santiago'!$3:$3,0)),0)</f>
        <v>5983.6163461389933</v>
      </c>
      <c r="MA60" s="237">
        <f>+IFERROR(INDEX('Mercado Inmobiliario Santiago'!$1:$1048576,MATCH(TEXT(MA$5,"mmm-yyyy"),'Mercado Inmobiliario Santiago'!$A:$A,0),MATCH(Chile!$B60,'Mercado Inmobiliario Santiago'!$3:$3,0)),0)</f>
        <v>5972.6702656365605</v>
      </c>
      <c r="MB60" s="237">
        <f>+IFERROR(INDEX('Mercado Inmobiliario Santiago'!$1:$1048576,MATCH(TEXT(MB$5,"mmm-yyyy"),'Mercado Inmobiliario Santiago'!$A:$A,0),MATCH(Chile!$B60,'Mercado Inmobiliario Santiago'!$3:$3,0)),0)</f>
        <v>5855.192733701183</v>
      </c>
      <c r="MC60" s="251">
        <f>+MB60</f>
        <v>5855.192733701183</v>
      </c>
      <c r="MD60" s="237">
        <f>+IFERROR(INDEX('Mercado Inmobiliario Santiago'!$1:$1048576,MATCH(TEXT(MD$5,"mmm-yyyy"),'Mercado Inmobiliario Santiago'!$A:$A,0),MATCH(Chile!$B60,'Mercado Inmobiliario Santiago'!$3:$3,0)),0)</f>
        <v>0</v>
      </c>
      <c r="ME60" s="237">
        <f>+IFERROR(INDEX('Mercado Inmobiliario Santiago'!$1:$1048576,MATCH(TEXT(ME$5,"mmm-yyyy"),'Mercado Inmobiliario Santiago'!$A:$A,0),MATCH(Chile!$B60,'Mercado Inmobiliario Santiago'!$3:$3,0)),0)</f>
        <v>0</v>
      </c>
      <c r="MF60" s="237">
        <f>+IFERROR(INDEX('Mercado Inmobiliario Santiago'!$1:$1048576,MATCH(TEXT(MF$5,"mmm-yyyy"),'Mercado Inmobiliario Santiago'!$A:$A,0),MATCH(Chile!$B60,'Mercado Inmobiliario Santiago'!$3:$3,0)),0)</f>
        <v>0</v>
      </c>
      <c r="MG60" s="237">
        <f>+IFERROR(INDEX('Mercado Inmobiliario Santiago'!$1:$1048576,MATCH(TEXT(MG$5,"mmm-yyyy"),'Mercado Inmobiliario Santiago'!$A:$A,0),MATCH(Chile!$B60,'Mercado Inmobiliario Santiago'!$3:$3,0)),0)</f>
        <v>0</v>
      </c>
      <c r="MH60" s="237">
        <f>+IFERROR(INDEX('Mercado Inmobiliario Santiago'!$1:$1048576,MATCH(TEXT(MH$5,"mmm-yyyy"),'Mercado Inmobiliario Santiago'!$A:$A,0),MATCH(Chile!$B60,'Mercado Inmobiliario Santiago'!$3:$3,0)),0)</f>
        <v>0</v>
      </c>
      <c r="MI60" s="237">
        <f>+IFERROR(INDEX('Mercado Inmobiliario Santiago'!$1:$1048576,MATCH(TEXT(MI$5,"mmm-yyyy"),'Mercado Inmobiliario Santiago'!$A:$A,0),MATCH(Chile!$B60,'Mercado Inmobiliario Santiago'!$3:$3,0)),0)</f>
        <v>0</v>
      </c>
      <c r="MJ60" s="237">
        <f>+IFERROR(INDEX('Mercado Inmobiliario Santiago'!$1:$1048576,MATCH(TEXT(MJ$5,"mmm-yyyy"),'Mercado Inmobiliario Santiago'!$A:$A,0),MATCH(Chile!$B60,'Mercado Inmobiliario Santiago'!$3:$3,0)),0)</f>
        <v>0</v>
      </c>
      <c r="MK60" s="237">
        <f>+IFERROR(INDEX('Mercado Inmobiliario Santiago'!$1:$1048576,MATCH(TEXT(MK$5,"mmm-yyyy"),'Mercado Inmobiliario Santiago'!$A:$A,0),MATCH(Chile!$B60,'Mercado Inmobiliario Santiago'!$3:$3,0)),0)</f>
        <v>0</v>
      </c>
      <c r="ML60" s="237">
        <f>+IFERROR(INDEX('Mercado Inmobiliario Santiago'!$1:$1048576,MATCH(TEXT(ML$5,"mmm-yyyy"),'Mercado Inmobiliario Santiago'!$A:$A,0),MATCH(Chile!$B60,'Mercado Inmobiliario Santiago'!$3:$3,0)),0)</f>
        <v>0</v>
      </c>
      <c r="MM60" s="237">
        <f>+IFERROR(INDEX('Mercado Inmobiliario Santiago'!$1:$1048576,MATCH(TEXT(MM$5,"mmm-yyyy"),'Mercado Inmobiliario Santiago'!$A:$A,0),MATCH(Chile!$B60,'Mercado Inmobiliario Santiago'!$3:$3,0)),0)</f>
        <v>0</v>
      </c>
      <c r="MN60" s="237">
        <f>+IFERROR(INDEX('Mercado Inmobiliario Santiago'!$1:$1048576,MATCH(TEXT(MN$5,"mmm-yyyy"),'Mercado Inmobiliario Santiago'!$A:$A,0),MATCH(Chile!$B60,'Mercado Inmobiliario Santiago'!$3:$3,0)),0)</f>
        <v>0</v>
      </c>
      <c r="MO60" s="237">
        <f>+IFERROR(INDEX('Mercado Inmobiliario Santiago'!$1:$1048576,MATCH(TEXT(MO$5,"mmm-yyyy"),'Mercado Inmobiliario Santiago'!$A:$A,0),MATCH(Chile!$B60,'Mercado Inmobiliario Santiago'!$3:$3,0)),0)</f>
        <v>0</v>
      </c>
      <c r="MP60" s="251">
        <f>+MO60</f>
        <v>0</v>
      </c>
    </row>
    <row r="61" spans="2:354" outlineLevel="1">
      <c r="B61" s="9" t="str">
        <f t="shared" ref="B61:B63" si="135">+$C$59&amp;"-"&amp;C61</f>
        <v>Casas-Ventas</v>
      </c>
      <c r="C61" s="409" t="s">
        <v>488</v>
      </c>
      <c r="D61" s="237"/>
      <c r="E61" s="237"/>
      <c r="F61" s="237"/>
      <c r="G61" s="237"/>
      <c r="H61" s="237"/>
      <c r="I61" s="237"/>
      <c r="J61" s="237"/>
      <c r="K61" s="237"/>
      <c r="L61" s="237"/>
      <c r="M61" s="237"/>
      <c r="N61" s="237"/>
      <c r="O61" s="237"/>
      <c r="P61" s="251">
        <f t="shared" ref="P61:P63" si="136">+O61</f>
        <v>0</v>
      </c>
      <c r="Q61" s="237"/>
      <c r="R61" s="237"/>
      <c r="S61" s="237"/>
      <c r="T61" s="237"/>
      <c r="U61" s="237"/>
      <c r="V61" s="237"/>
      <c r="W61" s="237"/>
      <c r="X61" s="237"/>
      <c r="Y61" s="237"/>
      <c r="Z61" s="237"/>
      <c r="AA61" s="237"/>
      <c r="AB61" s="237"/>
      <c r="AC61" s="251">
        <f t="shared" ref="AC61:AC63" si="137">+AB61</f>
        <v>0</v>
      </c>
      <c r="AD61" s="237">
        <v>707</v>
      </c>
      <c r="AE61" s="237">
        <v>721</v>
      </c>
      <c r="AF61" s="237">
        <v>886</v>
      </c>
      <c r="AG61" s="237">
        <v>1031</v>
      </c>
      <c r="AH61" s="237">
        <v>1037</v>
      </c>
      <c r="AI61" s="237">
        <v>1129</v>
      </c>
      <c r="AJ61" s="237">
        <v>1189</v>
      </c>
      <c r="AK61" s="237">
        <v>1175</v>
      </c>
      <c r="AL61" s="237">
        <v>1153</v>
      </c>
      <c r="AM61" s="237">
        <v>1069</v>
      </c>
      <c r="AN61" s="237">
        <v>957</v>
      </c>
      <c r="AO61" s="237">
        <v>778</v>
      </c>
      <c r="AP61" s="251">
        <f t="shared" ref="AP61:AP63" si="138">+AO61</f>
        <v>778</v>
      </c>
      <c r="AQ61" s="237">
        <v>692</v>
      </c>
      <c r="AR61" s="237">
        <v>612</v>
      </c>
      <c r="AS61" s="237">
        <v>898</v>
      </c>
      <c r="AT61" s="237">
        <v>784</v>
      </c>
      <c r="AU61" s="237">
        <v>1011</v>
      </c>
      <c r="AV61" s="237">
        <v>1044</v>
      </c>
      <c r="AW61" s="237">
        <v>1066</v>
      </c>
      <c r="AX61" s="237">
        <v>1146</v>
      </c>
      <c r="AY61" s="237">
        <v>965</v>
      </c>
      <c r="AZ61" s="237">
        <v>967</v>
      </c>
      <c r="BA61" s="237">
        <v>875</v>
      </c>
      <c r="BB61" s="237">
        <v>678</v>
      </c>
      <c r="BC61" s="251">
        <f t="shared" ref="BC61:BC63" si="139">+BB61</f>
        <v>678</v>
      </c>
      <c r="BD61" s="237">
        <v>540</v>
      </c>
      <c r="BE61" s="237">
        <v>556</v>
      </c>
      <c r="BF61" s="237">
        <v>788</v>
      </c>
      <c r="BG61" s="237">
        <v>754</v>
      </c>
      <c r="BH61" s="237">
        <v>977</v>
      </c>
      <c r="BI61" s="237">
        <v>1109</v>
      </c>
      <c r="BJ61" s="237">
        <v>1403</v>
      </c>
      <c r="BK61" s="237">
        <v>1404</v>
      </c>
      <c r="BL61" s="237">
        <v>1065</v>
      </c>
      <c r="BM61" s="237">
        <v>956</v>
      </c>
      <c r="BN61" s="237">
        <v>945</v>
      </c>
      <c r="BO61" s="237">
        <v>678</v>
      </c>
      <c r="BP61" s="251">
        <f t="shared" ref="BP61:BP63" si="140">+BO61</f>
        <v>678</v>
      </c>
      <c r="BQ61" s="237">
        <v>616</v>
      </c>
      <c r="BR61" s="237">
        <v>786</v>
      </c>
      <c r="BS61" s="237">
        <v>1032</v>
      </c>
      <c r="BT61" s="237">
        <v>841</v>
      </c>
      <c r="BU61" s="237">
        <v>1293</v>
      </c>
      <c r="BV61" s="237">
        <v>1181</v>
      </c>
      <c r="BW61" s="237">
        <v>1342</v>
      </c>
      <c r="BX61" s="237">
        <v>1241</v>
      </c>
      <c r="BY61" s="237">
        <v>1008</v>
      </c>
      <c r="BZ61" s="237">
        <v>1282</v>
      </c>
      <c r="CA61" s="237">
        <v>1082</v>
      </c>
      <c r="CB61" s="237">
        <v>676</v>
      </c>
      <c r="CC61" s="251">
        <f t="shared" ref="CC61:CC63" si="141">+CB61</f>
        <v>676</v>
      </c>
      <c r="CD61" s="237">
        <v>881</v>
      </c>
      <c r="CE61" s="237">
        <v>1125</v>
      </c>
      <c r="CF61" s="237">
        <v>952</v>
      </c>
      <c r="CG61" s="237">
        <v>734</v>
      </c>
      <c r="CH61" s="237">
        <v>1184</v>
      </c>
      <c r="CI61" s="237">
        <v>1032</v>
      </c>
      <c r="CJ61" s="237">
        <v>1201</v>
      </c>
      <c r="CK61" s="237">
        <v>1448</v>
      </c>
      <c r="CL61" s="237">
        <v>1379</v>
      </c>
      <c r="CM61" s="237">
        <v>1346</v>
      </c>
      <c r="CN61" s="237">
        <v>1467</v>
      </c>
      <c r="CO61" s="237">
        <v>643</v>
      </c>
      <c r="CP61" s="251">
        <f t="shared" ref="CP61:CP63" si="142">+CO61</f>
        <v>643</v>
      </c>
      <c r="CQ61" s="237">
        <v>798</v>
      </c>
      <c r="CR61" s="237">
        <v>687</v>
      </c>
      <c r="CS61" s="237">
        <v>929</v>
      </c>
      <c r="CT61" s="237">
        <v>828</v>
      </c>
      <c r="CU61" s="237">
        <v>959</v>
      </c>
      <c r="CV61" s="237">
        <v>714</v>
      </c>
      <c r="CW61" s="237">
        <v>841</v>
      </c>
      <c r="CX61" s="237">
        <v>983</v>
      </c>
      <c r="CY61" s="237">
        <v>945</v>
      </c>
      <c r="CZ61" s="237">
        <v>1597</v>
      </c>
      <c r="DA61" s="237">
        <v>1393</v>
      </c>
      <c r="DB61" s="237">
        <v>754</v>
      </c>
      <c r="DC61" s="251">
        <f t="shared" ref="DC61:DC63" si="143">+DB61</f>
        <v>754</v>
      </c>
      <c r="DD61" s="237">
        <v>1043</v>
      </c>
      <c r="DE61" s="237">
        <v>814</v>
      </c>
      <c r="DF61" s="237">
        <v>1402</v>
      </c>
      <c r="DG61" s="237">
        <v>728</v>
      </c>
      <c r="DH61" s="237">
        <v>851</v>
      </c>
      <c r="DI61" s="237">
        <v>643</v>
      </c>
      <c r="DJ61" s="237">
        <v>702</v>
      </c>
      <c r="DK61" s="237">
        <v>610</v>
      </c>
      <c r="DL61" s="237">
        <v>629</v>
      </c>
      <c r="DM61" s="237">
        <v>714</v>
      </c>
      <c r="DN61" s="237">
        <v>488</v>
      </c>
      <c r="DO61" s="237">
        <v>450</v>
      </c>
      <c r="DP61" s="251">
        <f t="shared" ref="DP61:DP63" si="144">+DO61</f>
        <v>450</v>
      </c>
      <c r="DQ61" s="237">
        <v>533</v>
      </c>
      <c r="DR61" s="237">
        <v>523</v>
      </c>
      <c r="DS61" s="237">
        <v>774</v>
      </c>
      <c r="DT61" s="237">
        <v>649</v>
      </c>
      <c r="DU61" s="237">
        <v>679</v>
      </c>
      <c r="DV61" s="237">
        <v>712</v>
      </c>
      <c r="DW61" s="237">
        <v>801</v>
      </c>
      <c r="DX61" s="237">
        <v>765</v>
      </c>
      <c r="DY61" s="237">
        <v>643</v>
      </c>
      <c r="DZ61" s="237">
        <v>592</v>
      </c>
      <c r="EA61" s="237">
        <v>702</v>
      </c>
      <c r="EB61" s="237">
        <v>685</v>
      </c>
      <c r="EC61" s="251">
        <f t="shared" ref="EC61:EC63" si="145">+EB61</f>
        <v>685</v>
      </c>
      <c r="ED61" s="237">
        <v>603</v>
      </c>
      <c r="EE61" s="237">
        <v>523</v>
      </c>
      <c r="EF61" s="237">
        <v>558</v>
      </c>
      <c r="EG61" s="237">
        <v>543</v>
      </c>
      <c r="EH61" s="237">
        <v>544</v>
      </c>
      <c r="EI61" s="237">
        <v>545</v>
      </c>
      <c r="EJ61" s="237">
        <v>634</v>
      </c>
      <c r="EK61" s="237">
        <v>678</v>
      </c>
      <c r="EL61" s="237">
        <v>597</v>
      </c>
      <c r="EM61" s="237">
        <v>671</v>
      </c>
      <c r="EN61" s="237">
        <v>679</v>
      </c>
      <c r="EO61" s="237">
        <v>760</v>
      </c>
      <c r="EP61" s="251">
        <f t="shared" ref="EP61:EP63" si="146">+EO61</f>
        <v>760</v>
      </c>
      <c r="EQ61" s="237">
        <v>464</v>
      </c>
      <c r="ER61" s="237">
        <v>636</v>
      </c>
      <c r="ES61" s="237">
        <v>740</v>
      </c>
      <c r="ET61" s="237">
        <v>842</v>
      </c>
      <c r="EU61" s="237">
        <v>859</v>
      </c>
      <c r="EV61" s="237">
        <v>1058</v>
      </c>
      <c r="EW61" s="237">
        <v>997</v>
      </c>
      <c r="EX61" s="237">
        <v>1008</v>
      </c>
      <c r="EY61" s="237">
        <v>1209</v>
      </c>
      <c r="EZ61" s="237">
        <v>1163</v>
      </c>
      <c r="FA61" s="237">
        <v>1053</v>
      </c>
      <c r="FB61" s="237">
        <v>863</v>
      </c>
      <c r="FC61" s="251">
        <f t="shared" ref="FC61:FC63" si="147">+FB61</f>
        <v>863</v>
      </c>
      <c r="FD61" s="237">
        <v>827</v>
      </c>
      <c r="FE61" s="237">
        <v>744</v>
      </c>
      <c r="FF61" s="237">
        <v>1029</v>
      </c>
      <c r="FG61" s="237">
        <v>1095</v>
      </c>
      <c r="FH61" s="237">
        <v>1440</v>
      </c>
      <c r="FI61" s="237">
        <v>1128</v>
      </c>
      <c r="FJ61" s="237">
        <v>1035</v>
      </c>
      <c r="FK61" s="237">
        <v>1350</v>
      </c>
      <c r="FL61" s="237">
        <v>1274</v>
      </c>
      <c r="FM61" s="237">
        <v>1124</v>
      </c>
      <c r="FN61" s="237">
        <v>911</v>
      </c>
      <c r="FO61" s="237">
        <v>1060</v>
      </c>
      <c r="FP61" s="251">
        <f t="shared" ref="FP61:FP63" si="148">+FO61</f>
        <v>1060</v>
      </c>
      <c r="FQ61" s="237">
        <v>957</v>
      </c>
      <c r="FR61" s="237">
        <v>714</v>
      </c>
      <c r="FS61" s="237">
        <v>850</v>
      </c>
      <c r="FT61" s="237">
        <v>909</v>
      </c>
      <c r="FU61" s="237">
        <v>1141</v>
      </c>
      <c r="FV61" s="237">
        <v>947</v>
      </c>
      <c r="FW61" s="237">
        <v>924</v>
      </c>
      <c r="FX61" s="237">
        <v>1158</v>
      </c>
      <c r="FY61" s="237">
        <v>818</v>
      </c>
      <c r="FZ61" s="237">
        <v>865</v>
      </c>
      <c r="GA61" s="237">
        <v>777</v>
      </c>
      <c r="GB61" s="237">
        <v>689</v>
      </c>
      <c r="GC61" s="251">
        <f t="shared" ref="GC61:GC63" si="149">+GB61</f>
        <v>689</v>
      </c>
      <c r="GD61" s="237">
        <v>711</v>
      </c>
      <c r="GE61" s="237">
        <v>548</v>
      </c>
      <c r="GF61" s="237">
        <v>858</v>
      </c>
      <c r="GG61" s="237">
        <v>827</v>
      </c>
      <c r="GH61" s="237">
        <v>841</v>
      </c>
      <c r="GI61" s="237">
        <v>945</v>
      </c>
      <c r="GJ61" s="237">
        <v>851</v>
      </c>
      <c r="GK61" s="237">
        <v>810</v>
      </c>
      <c r="GL61" s="237">
        <v>769</v>
      </c>
      <c r="GM61" s="237">
        <v>945</v>
      </c>
      <c r="GN61" s="237">
        <v>749</v>
      </c>
      <c r="GO61" s="237">
        <v>686</v>
      </c>
      <c r="GP61" s="251">
        <f t="shared" ref="GP61:GP63" si="150">+GO61</f>
        <v>686</v>
      </c>
      <c r="GQ61" s="237">
        <v>675</v>
      </c>
      <c r="GR61" s="237">
        <v>637</v>
      </c>
      <c r="GS61" s="237">
        <v>792</v>
      </c>
      <c r="GT61" s="237">
        <v>860</v>
      </c>
      <c r="GU61" s="237">
        <v>913</v>
      </c>
      <c r="GV61" s="237">
        <v>862</v>
      </c>
      <c r="GW61" s="237">
        <v>812</v>
      </c>
      <c r="GX61" s="237">
        <v>917</v>
      </c>
      <c r="GY61" s="237">
        <v>658</v>
      </c>
      <c r="GZ61" s="237">
        <v>679</v>
      </c>
      <c r="HA61" s="237">
        <v>719</v>
      </c>
      <c r="HB61" s="237">
        <v>845</v>
      </c>
      <c r="HC61" s="251">
        <f t="shared" ref="HC61:HC63" si="151">+HB61</f>
        <v>845</v>
      </c>
      <c r="HD61" s="237">
        <v>384</v>
      </c>
      <c r="HE61" s="237">
        <v>414</v>
      </c>
      <c r="HF61" s="237">
        <v>632</v>
      </c>
      <c r="HG61" s="237">
        <v>653</v>
      </c>
      <c r="HH61" s="237">
        <v>581</v>
      </c>
      <c r="HI61" s="237">
        <v>587</v>
      </c>
      <c r="HJ61" s="237">
        <v>506</v>
      </c>
      <c r="HK61" s="237">
        <v>589</v>
      </c>
      <c r="HL61" s="237">
        <v>605</v>
      </c>
      <c r="HM61" s="237">
        <v>511</v>
      </c>
      <c r="HN61" s="237">
        <v>514</v>
      </c>
      <c r="HO61" s="237">
        <v>394</v>
      </c>
      <c r="HP61" s="251">
        <f t="shared" ref="HP61:HP63" si="152">+HO61</f>
        <v>394</v>
      </c>
      <c r="HQ61" s="237">
        <v>449</v>
      </c>
      <c r="HR61" s="237">
        <v>419</v>
      </c>
      <c r="HS61" s="237">
        <v>584</v>
      </c>
      <c r="HT61" s="237">
        <v>519</v>
      </c>
      <c r="HU61" s="237">
        <v>491</v>
      </c>
      <c r="HV61" s="237">
        <v>516</v>
      </c>
      <c r="HW61" s="237">
        <v>612</v>
      </c>
      <c r="HX61" s="237">
        <v>630</v>
      </c>
      <c r="HY61" s="237">
        <v>527</v>
      </c>
      <c r="HZ61" s="237">
        <v>571</v>
      </c>
      <c r="IA61" s="237">
        <v>565</v>
      </c>
      <c r="IB61" s="237">
        <v>482</v>
      </c>
      <c r="IC61" s="251">
        <f t="shared" ref="IC61:IC63" si="153">+IB61</f>
        <v>482</v>
      </c>
      <c r="ID61" s="237">
        <f>+IFERROR(INDEX('Mercado Inmobiliario Santiago'!$1:$1048576,MATCH(TEXT(ID$5,"mmm-yyyy"),'Mercado Inmobiliario Santiago'!$A:$A,0),MATCH(Chile!$B61,'Mercado Inmobiliario Santiago'!$3:$3,0)),0)</f>
        <v>352</v>
      </c>
      <c r="IE61" s="237">
        <f>+IFERROR(INDEX('Mercado Inmobiliario Santiago'!$1:$1048576,MATCH(TEXT(IE$5,"mmm-yyyy"),'Mercado Inmobiliario Santiago'!$A:$A,0),MATCH(Chile!$B61,'Mercado Inmobiliario Santiago'!$3:$3,0)),0)</f>
        <v>426</v>
      </c>
      <c r="IF61" s="237">
        <f>+IFERROR(INDEX('Mercado Inmobiliario Santiago'!$1:$1048576,MATCH(TEXT(IF$5,"mmm-yyyy"),'Mercado Inmobiliario Santiago'!$A:$A,0),MATCH(Chile!$B61,'Mercado Inmobiliario Santiago'!$3:$3,0)),0)</f>
        <v>368</v>
      </c>
      <c r="IG61" s="237">
        <f>+IFERROR(INDEX('Mercado Inmobiliario Santiago'!$1:$1048576,MATCH(TEXT(IG$5,"mmm-yyyy"),'Mercado Inmobiliario Santiago'!$A:$A,0),MATCH(Chile!$B61,'Mercado Inmobiliario Santiago'!$3:$3,0)),0)</f>
        <v>463</v>
      </c>
      <c r="IH61" s="237">
        <f>+IFERROR(INDEX('Mercado Inmobiliario Santiago'!$1:$1048576,MATCH(TEXT(IH$5,"mmm-yyyy"),'Mercado Inmobiliario Santiago'!$A:$A,0),MATCH(Chile!$B61,'Mercado Inmobiliario Santiago'!$3:$3,0)),0)</f>
        <v>554</v>
      </c>
      <c r="II61" s="237">
        <f>+IFERROR(INDEX('Mercado Inmobiliario Santiago'!$1:$1048576,MATCH(TEXT(II$5,"mmm-yyyy"),'Mercado Inmobiliario Santiago'!$A:$A,0),MATCH(Chile!$B61,'Mercado Inmobiliario Santiago'!$3:$3,0)),0)</f>
        <v>453</v>
      </c>
      <c r="IJ61" s="237">
        <f>+IFERROR(INDEX('Mercado Inmobiliario Santiago'!$1:$1048576,MATCH(TEXT(IJ$5,"mmm-yyyy"),'Mercado Inmobiliario Santiago'!$A:$A,0),MATCH(Chile!$B61,'Mercado Inmobiliario Santiago'!$3:$3,0)),0)</f>
        <v>640</v>
      </c>
      <c r="IK61" s="237">
        <f>+IFERROR(INDEX('Mercado Inmobiliario Santiago'!$1:$1048576,MATCH(TEXT(IK$5,"mmm-yyyy"),'Mercado Inmobiliario Santiago'!$A:$A,0),MATCH(Chile!$B61,'Mercado Inmobiliario Santiago'!$3:$3,0)),0)</f>
        <v>641</v>
      </c>
      <c r="IL61" s="237">
        <f>+IFERROR(INDEX('Mercado Inmobiliario Santiago'!$1:$1048576,MATCH(TEXT(IL$5,"mmm-yyyy"),'Mercado Inmobiliario Santiago'!$A:$A,0),MATCH(Chile!$B61,'Mercado Inmobiliario Santiago'!$3:$3,0)),0)</f>
        <v>599</v>
      </c>
      <c r="IM61" s="237">
        <f>+IFERROR(INDEX('Mercado Inmobiliario Santiago'!$1:$1048576,MATCH(TEXT(IM$5,"mmm-yyyy"),'Mercado Inmobiliario Santiago'!$A:$A,0),MATCH(Chile!$B61,'Mercado Inmobiliario Santiago'!$3:$3,0)),0)</f>
        <v>536</v>
      </c>
      <c r="IN61" s="237">
        <f>+IFERROR(INDEX('Mercado Inmobiliario Santiago'!$1:$1048576,MATCH(TEXT(IN$5,"mmm-yyyy"),'Mercado Inmobiliario Santiago'!$A:$A,0),MATCH(Chile!$B61,'Mercado Inmobiliario Santiago'!$3:$3,0)),0)</f>
        <v>443</v>
      </c>
      <c r="IO61" s="237">
        <f>+IFERROR(INDEX('Mercado Inmobiliario Santiago'!$1:$1048576,MATCH(TEXT(IO$5,"mmm-yyyy"),'Mercado Inmobiliario Santiago'!$A:$A,0),MATCH(Chile!$B61,'Mercado Inmobiliario Santiago'!$3:$3,0)),0)</f>
        <v>533</v>
      </c>
      <c r="IP61" s="251">
        <f t="shared" ref="IP61:IP63" si="154">+IO61</f>
        <v>533</v>
      </c>
      <c r="IQ61" s="237">
        <f>+IFERROR(INDEX('Mercado Inmobiliario Santiago'!$1:$1048576,MATCH(TEXT(IQ$5,"mmm-yyyy"),'Mercado Inmobiliario Santiago'!$A:$A,0),MATCH(Chile!$B61,'Mercado Inmobiliario Santiago'!$3:$3,0)),0)</f>
        <v>427</v>
      </c>
      <c r="IR61" s="237">
        <f>+IFERROR(INDEX('Mercado Inmobiliario Santiago'!$1:$1048576,MATCH(TEXT(IR$5,"mmm-yyyy"),'Mercado Inmobiliario Santiago'!$A:$A,0),MATCH(Chile!$B61,'Mercado Inmobiliario Santiago'!$3:$3,0)),0)</f>
        <v>554</v>
      </c>
      <c r="IS61" s="237">
        <f>+IFERROR(INDEX('Mercado Inmobiliario Santiago'!$1:$1048576,MATCH(TEXT(IS$5,"mmm-yyyy"),'Mercado Inmobiliario Santiago'!$A:$A,0),MATCH(Chile!$B61,'Mercado Inmobiliario Santiago'!$3:$3,0)),0)</f>
        <v>770</v>
      </c>
      <c r="IT61" s="237">
        <f>+IFERROR(INDEX('Mercado Inmobiliario Santiago'!$1:$1048576,MATCH(TEXT(IT$5,"mmm-yyyy"),'Mercado Inmobiliario Santiago'!$A:$A,0),MATCH(Chile!$B61,'Mercado Inmobiliario Santiago'!$3:$3,0)),0)</f>
        <v>601</v>
      </c>
      <c r="IU61" s="237">
        <f>+IFERROR(INDEX('Mercado Inmobiliario Santiago'!$1:$1048576,MATCH(TEXT(IU$5,"mmm-yyyy"),'Mercado Inmobiliario Santiago'!$A:$A,0),MATCH(Chile!$B61,'Mercado Inmobiliario Santiago'!$3:$3,0)),0)</f>
        <v>550</v>
      </c>
      <c r="IV61" s="237">
        <f>+IFERROR(INDEX('Mercado Inmobiliario Santiago'!$1:$1048576,MATCH(TEXT(IV$5,"mmm-yyyy"),'Mercado Inmobiliario Santiago'!$A:$A,0),MATCH(Chile!$B61,'Mercado Inmobiliario Santiago'!$3:$3,0)),0)</f>
        <v>498</v>
      </c>
      <c r="IW61" s="237">
        <f>+IFERROR(INDEX('Mercado Inmobiliario Santiago'!$1:$1048576,MATCH(TEXT(IW$5,"mmm-yyyy"),'Mercado Inmobiliario Santiago'!$A:$A,0),MATCH(Chile!$B61,'Mercado Inmobiliario Santiago'!$3:$3,0)),0)</f>
        <v>495</v>
      </c>
      <c r="IX61" s="237">
        <f>+IFERROR(INDEX('Mercado Inmobiliario Santiago'!$1:$1048576,MATCH(TEXT(IX$5,"mmm-yyyy"),'Mercado Inmobiliario Santiago'!$A:$A,0),MATCH(Chile!$B61,'Mercado Inmobiliario Santiago'!$3:$3,0)),0)</f>
        <v>768</v>
      </c>
      <c r="IY61" s="237">
        <f>+IFERROR(INDEX('Mercado Inmobiliario Santiago'!$1:$1048576,MATCH(TEXT(IY$5,"mmm-yyyy"),'Mercado Inmobiliario Santiago'!$A:$A,0),MATCH(Chile!$B61,'Mercado Inmobiliario Santiago'!$3:$3,0)),0)</f>
        <v>628</v>
      </c>
      <c r="IZ61" s="237">
        <f>+IFERROR(INDEX('Mercado Inmobiliario Santiago'!$1:$1048576,MATCH(TEXT(IZ$5,"mmm-yyyy"),'Mercado Inmobiliario Santiago'!$A:$A,0),MATCH(Chile!$B61,'Mercado Inmobiliario Santiago'!$3:$3,0)),0)</f>
        <v>886</v>
      </c>
      <c r="JA61" s="237">
        <f>+IFERROR(INDEX('Mercado Inmobiliario Santiago'!$1:$1048576,MATCH(TEXT(JA$5,"mmm-yyyy"),'Mercado Inmobiliario Santiago'!$A:$A,0),MATCH(Chile!$B61,'Mercado Inmobiliario Santiago'!$3:$3,0)),0)</f>
        <v>530</v>
      </c>
      <c r="JB61" s="237">
        <f>+IFERROR(INDEX('Mercado Inmobiliario Santiago'!$1:$1048576,MATCH(TEXT(JB$5,"mmm-yyyy"),'Mercado Inmobiliario Santiago'!$A:$A,0),MATCH(Chile!$B61,'Mercado Inmobiliario Santiago'!$3:$3,0)),0)</f>
        <v>373</v>
      </c>
      <c r="JC61" s="251">
        <f t="shared" ref="JC61:JC63" si="155">+JB61</f>
        <v>373</v>
      </c>
      <c r="JD61" s="237">
        <f>+IFERROR(INDEX('Mercado Inmobiliario Santiago'!$1:$1048576,MATCH(TEXT(JD$5,"mmm-yyyy"),'Mercado Inmobiliario Santiago'!$A:$A,0),MATCH(Chile!$B61,'Mercado Inmobiliario Santiago'!$3:$3,0)),0)</f>
        <v>226</v>
      </c>
      <c r="JE61" s="237">
        <f>+IFERROR(INDEX('Mercado Inmobiliario Santiago'!$1:$1048576,MATCH(TEXT(JE$5,"mmm-yyyy"),'Mercado Inmobiliario Santiago'!$A:$A,0),MATCH(Chile!$B61,'Mercado Inmobiliario Santiago'!$3:$3,0)),0)</f>
        <v>628</v>
      </c>
      <c r="JF61" s="237">
        <f>+IFERROR(INDEX('Mercado Inmobiliario Santiago'!$1:$1048576,MATCH(TEXT(JF$5,"mmm-yyyy"),'Mercado Inmobiliario Santiago'!$A:$A,0),MATCH(Chile!$B61,'Mercado Inmobiliario Santiago'!$3:$3,0)),0)</f>
        <v>655</v>
      </c>
      <c r="JG61" s="237">
        <f>+IFERROR(INDEX('Mercado Inmobiliario Santiago'!$1:$1048576,MATCH(TEXT(JG$5,"mmm-yyyy"),'Mercado Inmobiliario Santiago'!$A:$A,0),MATCH(Chile!$B61,'Mercado Inmobiliario Santiago'!$3:$3,0)),0)</f>
        <v>357</v>
      </c>
      <c r="JH61" s="237">
        <f>+IFERROR(INDEX('Mercado Inmobiliario Santiago'!$1:$1048576,MATCH(TEXT(JH$5,"mmm-yyyy"),'Mercado Inmobiliario Santiago'!$A:$A,0),MATCH(Chile!$B61,'Mercado Inmobiliario Santiago'!$3:$3,0)),0)</f>
        <v>320</v>
      </c>
      <c r="JI61" s="237">
        <f>+IFERROR(INDEX('Mercado Inmobiliario Santiago'!$1:$1048576,MATCH(TEXT(JI$5,"mmm-yyyy"),'Mercado Inmobiliario Santiago'!$A:$A,0),MATCH(Chile!$B61,'Mercado Inmobiliario Santiago'!$3:$3,0)),0)</f>
        <v>347</v>
      </c>
      <c r="JJ61" s="237">
        <f>+IFERROR(INDEX('Mercado Inmobiliario Santiago'!$1:$1048576,MATCH(TEXT(JJ$5,"mmm-yyyy"),'Mercado Inmobiliario Santiago'!$A:$A,0),MATCH(Chile!$B61,'Mercado Inmobiliario Santiago'!$3:$3,0)),0)</f>
        <v>477</v>
      </c>
      <c r="JK61" s="237">
        <f>+IFERROR(INDEX('Mercado Inmobiliario Santiago'!$1:$1048576,MATCH(TEXT(JK$5,"mmm-yyyy"),'Mercado Inmobiliario Santiago'!$A:$A,0),MATCH(Chile!$B61,'Mercado Inmobiliario Santiago'!$3:$3,0)),0)</f>
        <v>503</v>
      </c>
      <c r="JL61" s="237">
        <f>+IFERROR(INDEX('Mercado Inmobiliario Santiago'!$1:$1048576,MATCH(TEXT(JL$5,"mmm-yyyy"),'Mercado Inmobiliario Santiago'!$A:$A,0),MATCH(Chile!$B61,'Mercado Inmobiliario Santiago'!$3:$3,0)),0)</f>
        <v>626</v>
      </c>
      <c r="JM61" s="237">
        <f>+IFERROR(INDEX('Mercado Inmobiliario Santiago'!$1:$1048576,MATCH(TEXT(JM$5,"mmm-yyyy"),'Mercado Inmobiliario Santiago'!$A:$A,0),MATCH(Chile!$B61,'Mercado Inmobiliario Santiago'!$3:$3,0)),0)</f>
        <v>816</v>
      </c>
      <c r="JN61" s="237">
        <f>+IFERROR(INDEX('Mercado Inmobiliario Santiago'!$1:$1048576,MATCH(TEXT(JN$5,"mmm-yyyy"),'Mercado Inmobiliario Santiago'!$A:$A,0),MATCH(Chile!$B61,'Mercado Inmobiliario Santiago'!$3:$3,0)),0)</f>
        <v>894</v>
      </c>
      <c r="JO61" s="237">
        <f>+IFERROR(INDEX('Mercado Inmobiliario Santiago'!$1:$1048576,MATCH(TEXT(JO$5,"mmm-yyyy"),'Mercado Inmobiliario Santiago'!$A:$A,0),MATCH(Chile!$B61,'Mercado Inmobiliario Santiago'!$3:$3,0)),0)</f>
        <v>684</v>
      </c>
      <c r="JP61" s="251">
        <f t="shared" ref="JP61:JP63" si="156">+JO61</f>
        <v>684</v>
      </c>
      <c r="JQ61" s="237">
        <f>+IFERROR(INDEX('Mercado Inmobiliario Santiago'!$1:$1048576,MATCH(TEXT(JQ$5,"mmm-yyyy"),'Mercado Inmobiliario Santiago'!$A:$A,0),MATCH(Chile!$B61,'Mercado Inmobiliario Santiago'!$3:$3,0)),0)</f>
        <v>598</v>
      </c>
      <c r="JR61" s="237">
        <f>+IFERROR(INDEX('Mercado Inmobiliario Santiago'!$1:$1048576,MATCH(TEXT(JR$5,"mmm-yyyy"),'Mercado Inmobiliario Santiago'!$A:$A,0),MATCH(Chile!$B61,'Mercado Inmobiliario Santiago'!$3:$3,0)),0)</f>
        <v>605</v>
      </c>
      <c r="JS61" s="237">
        <f>+IFERROR(INDEX('Mercado Inmobiliario Santiago'!$1:$1048576,MATCH(TEXT(JS$5,"mmm-yyyy"),'Mercado Inmobiliario Santiago'!$A:$A,0),MATCH(Chile!$B61,'Mercado Inmobiliario Santiago'!$3:$3,0)),0)</f>
        <v>628</v>
      </c>
      <c r="JT61" s="237">
        <f>+IFERROR(INDEX('Mercado Inmobiliario Santiago'!$1:$1048576,MATCH(TEXT(JT$5,"mmm-yyyy"),'Mercado Inmobiliario Santiago'!$A:$A,0),MATCH(Chile!$B61,'Mercado Inmobiliario Santiago'!$3:$3,0)),0)</f>
        <v>465</v>
      </c>
      <c r="JU61" s="237">
        <f>+IFERROR(INDEX('Mercado Inmobiliario Santiago'!$1:$1048576,MATCH(TEXT(JU$5,"mmm-yyyy"),'Mercado Inmobiliario Santiago'!$A:$A,0),MATCH(Chile!$B61,'Mercado Inmobiliario Santiago'!$3:$3,0)),0)</f>
        <v>556</v>
      </c>
      <c r="JV61" s="237">
        <f>+IFERROR(INDEX('Mercado Inmobiliario Santiago'!$1:$1048576,MATCH(TEXT(JV$5,"mmm-yyyy"),'Mercado Inmobiliario Santiago'!$A:$A,0),MATCH(Chile!$B61,'Mercado Inmobiliario Santiago'!$3:$3,0)),0)</f>
        <v>588</v>
      </c>
      <c r="JW61" s="237">
        <f>+IFERROR(INDEX('Mercado Inmobiliario Santiago'!$1:$1048576,MATCH(TEXT(JW$5,"mmm-yyyy"),'Mercado Inmobiliario Santiago'!$A:$A,0),MATCH(Chile!$B61,'Mercado Inmobiliario Santiago'!$3:$3,0)),0)</f>
        <v>632</v>
      </c>
      <c r="JX61" s="237">
        <f>+IFERROR(INDEX('Mercado Inmobiliario Santiago'!$1:$1048576,MATCH(TEXT(JX$5,"mmm-yyyy"),'Mercado Inmobiliario Santiago'!$A:$A,0),MATCH(Chile!$B61,'Mercado Inmobiliario Santiago'!$3:$3,0)),0)</f>
        <v>651</v>
      </c>
      <c r="JY61" s="237">
        <f>+IFERROR(INDEX('Mercado Inmobiliario Santiago'!$1:$1048576,MATCH(TEXT(JY$5,"mmm-yyyy"),'Mercado Inmobiliario Santiago'!$A:$A,0),MATCH(Chile!$B61,'Mercado Inmobiliario Santiago'!$3:$3,0)),0)</f>
        <v>576</v>
      </c>
      <c r="JZ61" s="237">
        <f>+IFERROR(INDEX('Mercado Inmobiliario Santiago'!$1:$1048576,MATCH(TEXT(JZ$5,"mmm-yyyy"),'Mercado Inmobiliario Santiago'!$A:$A,0),MATCH(Chile!$B61,'Mercado Inmobiliario Santiago'!$3:$3,0)),0)</f>
        <v>621</v>
      </c>
      <c r="KA61" s="237">
        <f>+IFERROR(INDEX('Mercado Inmobiliario Santiago'!$1:$1048576,MATCH(TEXT(KA$5,"mmm-yyyy"),'Mercado Inmobiliario Santiago'!$A:$A,0),MATCH(Chile!$B61,'Mercado Inmobiliario Santiago'!$3:$3,0)),0)</f>
        <v>430</v>
      </c>
      <c r="KB61" s="237">
        <f>+IFERROR(INDEX('Mercado Inmobiliario Santiago'!$1:$1048576,MATCH(TEXT(KB$5,"mmm-yyyy"),'Mercado Inmobiliario Santiago'!$A:$A,0),MATCH(Chile!$B61,'Mercado Inmobiliario Santiago'!$3:$3,0)),0)</f>
        <v>385</v>
      </c>
      <c r="KC61" s="251">
        <f t="shared" ref="KC61:KC63" si="157">+KB61</f>
        <v>385</v>
      </c>
      <c r="KD61" s="237">
        <f>+IFERROR(INDEX('Mercado Inmobiliario Santiago'!$1:$1048576,MATCH(TEXT(KD$5,"mmm-yyyy"),'Mercado Inmobiliario Santiago'!$A:$A,0),MATCH(Chile!$B61,'Mercado Inmobiliario Santiago'!$3:$3,0)),0)</f>
        <v>322</v>
      </c>
      <c r="KE61" s="237">
        <f>+IFERROR(INDEX('Mercado Inmobiliario Santiago'!$1:$1048576,MATCH(TEXT(KE$5,"mmm-yyyy"),'Mercado Inmobiliario Santiago'!$A:$A,0),MATCH(Chile!$B61,'Mercado Inmobiliario Santiago'!$3:$3,0)),0)</f>
        <v>299</v>
      </c>
      <c r="KF61" s="237">
        <f>+IFERROR(INDEX('Mercado Inmobiliario Santiago'!$1:$1048576,MATCH(TEXT(KF$5,"mmm-yyyy"),'Mercado Inmobiliario Santiago'!$A:$A,0),MATCH(Chile!$B61,'Mercado Inmobiliario Santiago'!$3:$3,0)),0)</f>
        <v>361</v>
      </c>
      <c r="KG61" s="237">
        <f>+IFERROR(INDEX('Mercado Inmobiliario Santiago'!$1:$1048576,MATCH(TEXT(KG$5,"mmm-yyyy"),'Mercado Inmobiliario Santiago'!$A:$A,0),MATCH(Chile!$B61,'Mercado Inmobiliario Santiago'!$3:$3,0)),0)</f>
        <v>400</v>
      </c>
      <c r="KH61" s="237">
        <f>+IFERROR(INDEX('Mercado Inmobiliario Santiago'!$1:$1048576,MATCH(TEXT(KH$5,"mmm-yyyy"),'Mercado Inmobiliario Santiago'!$A:$A,0),MATCH(Chile!$B61,'Mercado Inmobiliario Santiago'!$3:$3,0)),0)</f>
        <v>320</v>
      </c>
      <c r="KI61" s="237">
        <f>+IFERROR(INDEX('Mercado Inmobiliario Santiago'!$1:$1048576,MATCH(TEXT(KI$5,"mmm-yyyy"),'Mercado Inmobiliario Santiago'!$A:$A,0),MATCH(Chile!$B61,'Mercado Inmobiliario Santiago'!$3:$3,0)),0)</f>
        <v>249</v>
      </c>
      <c r="KJ61" s="237">
        <f>+IFERROR(INDEX('Mercado Inmobiliario Santiago'!$1:$1048576,MATCH(TEXT(KJ$5,"mmm-yyyy"),'Mercado Inmobiliario Santiago'!$A:$A,0),MATCH(Chile!$B61,'Mercado Inmobiliario Santiago'!$3:$3,0)),0)</f>
        <v>210</v>
      </c>
      <c r="KK61" s="237">
        <f>+IFERROR(INDEX('Mercado Inmobiliario Santiago'!$1:$1048576,MATCH(TEXT(KK$5,"mmm-yyyy"),'Mercado Inmobiliario Santiago'!$A:$A,0),MATCH(Chile!$B61,'Mercado Inmobiliario Santiago'!$3:$3,0)),0)</f>
        <v>270</v>
      </c>
      <c r="KL61" s="237">
        <f>+IFERROR(INDEX('Mercado Inmobiliario Santiago'!$1:$1048576,MATCH(TEXT(KL$5,"mmm-yyyy"),'Mercado Inmobiliario Santiago'!$A:$A,0),MATCH(Chile!$B61,'Mercado Inmobiliario Santiago'!$3:$3,0)),0)</f>
        <v>211</v>
      </c>
      <c r="KM61" s="237">
        <f>+IFERROR(INDEX('Mercado Inmobiliario Santiago'!$1:$1048576,MATCH(TEXT(KM$5,"mmm-yyyy"),'Mercado Inmobiliario Santiago'!$A:$A,0),MATCH(Chile!$B61,'Mercado Inmobiliario Santiago'!$3:$3,0)),0)</f>
        <v>177</v>
      </c>
      <c r="KN61" s="237">
        <f>+IFERROR(INDEX('Mercado Inmobiliario Santiago'!$1:$1048576,MATCH(TEXT(KN$5,"mmm-yyyy"),'Mercado Inmobiliario Santiago'!$A:$A,0),MATCH(Chile!$B61,'Mercado Inmobiliario Santiago'!$3:$3,0)),0)</f>
        <v>215</v>
      </c>
      <c r="KO61" s="237">
        <f>+IFERROR(INDEX('Mercado Inmobiliario Santiago'!$1:$1048576,MATCH(TEXT(KO$5,"mmm-yyyy"),'Mercado Inmobiliario Santiago'!$A:$A,0),MATCH(Chile!$B61,'Mercado Inmobiliario Santiago'!$3:$3,0)),0)</f>
        <v>294</v>
      </c>
      <c r="KP61" s="251">
        <f t="shared" ref="KP61:KP63" si="158">+KO61</f>
        <v>294</v>
      </c>
      <c r="KQ61" s="237">
        <f>+IFERROR(INDEX('Mercado Inmobiliario Santiago'!$1:$1048576,MATCH(TEXT(KQ$5,"mmm-yyyy"),'Mercado Inmobiliario Santiago'!$A:$A,0),MATCH(Chile!$B61,'Mercado Inmobiliario Santiago'!$3:$3,0)),0)</f>
        <v>193</v>
      </c>
      <c r="KR61" s="237">
        <f>+IFERROR(INDEX('Mercado Inmobiliario Santiago'!$1:$1048576,MATCH(TEXT(KR$5,"mmm-yyyy"),'Mercado Inmobiliario Santiago'!$A:$A,0),MATCH(Chile!$B61,'Mercado Inmobiliario Santiago'!$3:$3,0)),0)</f>
        <v>206</v>
      </c>
      <c r="KS61" s="237">
        <f>+IFERROR(INDEX('Mercado Inmobiliario Santiago'!$1:$1048576,MATCH(TEXT(KS$5,"mmm-yyyy"),'Mercado Inmobiliario Santiago'!$A:$A,0),MATCH(Chile!$B61,'Mercado Inmobiliario Santiago'!$3:$3,0)),0)</f>
        <v>244</v>
      </c>
      <c r="KT61" s="237">
        <f>+IFERROR(INDEX('Mercado Inmobiliario Santiago'!$1:$1048576,MATCH(TEXT(KT$5,"mmm-yyyy"),'Mercado Inmobiliario Santiago'!$A:$A,0),MATCH(Chile!$B61,'Mercado Inmobiliario Santiago'!$3:$3,0)),0)</f>
        <v>304</v>
      </c>
      <c r="KU61" s="237">
        <f>+IFERROR(INDEX('Mercado Inmobiliario Santiago'!$1:$1048576,MATCH(TEXT(KU$5,"mmm-yyyy"),'Mercado Inmobiliario Santiago'!$A:$A,0),MATCH(Chile!$B61,'Mercado Inmobiliario Santiago'!$3:$3,0)),0)</f>
        <v>243</v>
      </c>
      <c r="KV61" s="237">
        <f>+IFERROR(INDEX('Mercado Inmobiliario Santiago'!$1:$1048576,MATCH(TEXT(KV$5,"mmm-yyyy"),'Mercado Inmobiliario Santiago'!$A:$A,0),MATCH(Chile!$B61,'Mercado Inmobiliario Santiago'!$3:$3,0)),0)</f>
        <v>260</v>
      </c>
      <c r="KW61" s="237">
        <f>+IFERROR(INDEX('Mercado Inmobiliario Santiago'!$1:$1048576,MATCH(TEXT(KW$5,"mmm-yyyy"),'Mercado Inmobiliario Santiago'!$A:$A,0),MATCH(Chile!$B61,'Mercado Inmobiliario Santiago'!$3:$3,0)),0)</f>
        <v>322</v>
      </c>
      <c r="KX61" s="237">
        <f>+IFERROR(INDEX('Mercado Inmobiliario Santiago'!$1:$1048576,MATCH(TEXT(KX$5,"mmm-yyyy"),'Mercado Inmobiliario Santiago'!$A:$A,0),MATCH(Chile!$B61,'Mercado Inmobiliario Santiago'!$3:$3,0)),0)</f>
        <v>341</v>
      </c>
      <c r="KY61" s="237">
        <f>+IFERROR(INDEX('Mercado Inmobiliario Santiago'!$1:$1048576,MATCH(TEXT(KY$5,"mmm-yyyy"),'Mercado Inmobiliario Santiago'!$A:$A,0),MATCH(Chile!$B61,'Mercado Inmobiliario Santiago'!$3:$3,0)),0)</f>
        <v>261</v>
      </c>
      <c r="KZ61" s="237">
        <f>+IFERROR(INDEX('Mercado Inmobiliario Santiago'!$1:$1048576,MATCH(TEXT(KZ$5,"mmm-yyyy"),'Mercado Inmobiliario Santiago'!$A:$A,0),MATCH(Chile!$B61,'Mercado Inmobiliario Santiago'!$3:$3,0)),0)</f>
        <v>316</v>
      </c>
      <c r="LA61" s="237">
        <f>+IFERROR(INDEX('Mercado Inmobiliario Santiago'!$1:$1048576,MATCH(TEXT(LA$5,"mmm-yyyy"),'Mercado Inmobiliario Santiago'!$A:$A,0),MATCH(Chile!$B61,'Mercado Inmobiliario Santiago'!$3:$3,0)),0)</f>
        <v>240</v>
      </c>
      <c r="LB61" s="237">
        <f>+IFERROR(INDEX('Mercado Inmobiliario Santiago'!$1:$1048576,MATCH(TEXT(LB$5,"mmm-yyyy"),'Mercado Inmobiliario Santiago'!$A:$A,0),MATCH(Chile!$B61,'Mercado Inmobiliario Santiago'!$3:$3,0)),0)</f>
        <v>196</v>
      </c>
      <c r="LC61" s="251">
        <f t="shared" ref="LC61:LC63" si="159">+LB61</f>
        <v>196</v>
      </c>
      <c r="LD61" s="237">
        <f>+IFERROR(INDEX('Mercado Inmobiliario Santiago'!$1:$1048576,MATCH(TEXT(LD$5,"mmm-yyyy"),'Mercado Inmobiliario Santiago'!$A:$A,0),MATCH(Chile!$B61,'Mercado Inmobiliario Santiago'!$3:$3,0)),0)</f>
        <v>192</v>
      </c>
      <c r="LE61" s="237">
        <f>+IFERROR(INDEX('Mercado Inmobiliario Santiago'!$1:$1048576,MATCH(TEXT(LE$5,"mmm-yyyy"),'Mercado Inmobiliario Santiago'!$A:$A,0),MATCH(Chile!$B61,'Mercado Inmobiliario Santiago'!$3:$3,0)),0)</f>
        <v>195</v>
      </c>
      <c r="LF61" s="237">
        <f>+IFERROR(INDEX('Mercado Inmobiliario Santiago'!$1:$1048576,MATCH(TEXT(LF$5,"mmm-yyyy"),'Mercado Inmobiliario Santiago'!$A:$A,0),MATCH(Chile!$B61,'Mercado Inmobiliario Santiago'!$3:$3,0)),0)</f>
        <v>223</v>
      </c>
      <c r="LG61" s="237">
        <f>+IFERROR(INDEX('Mercado Inmobiliario Santiago'!$1:$1048576,MATCH(TEXT(LG$5,"mmm-yyyy"),'Mercado Inmobiliario Santiago'!$A:$A,0),MATCH(Chile!$B61,'Mercado Inmobiliario Santiago'!$3:$3,0)),0)</f>
        <v>280</v>
      </c>
      <c r="LH61" s="237">
        <f>+IFERROR(INDEX('Mercado Inmobiliario Santiago'!$1:$1048576,MATCH(TEXT(LH$5,"mmm-yyyy"),'Mercado Inmobiliario Santiago'!$A:$A,0),MATCH(Chile!$B61,'Mercado Inmobiliario Santiago'!$3:$3,0)),0)</f>
        <v>241</v>
      </c>
      <c r="LI61" s="237">
        <f>+IFERROR(INDEX('Mercado Inmobiliario Santiago'!$1:$1048576,MATCH(TEXT(LI$5,"mmm-yyyy"),'Mercado Inmobiliario Santiago'!$A:$A,0),MATCH(Chile!$B61,'Mercado Inmobiliario Santiago'!$3:$3,0)),0)</f>
        <v>268</v>
      </c>
      <c r="LJ61" s="237">
        <f>+IFERROR(INDEX('Mercado Inmobiliario Santiago'!$1:$1048576,MATCH(TEXT(LJ$5,"mmm-yyyy"),'Mercado Inmobiliario Santiago'!$A:$A,0),MATCH(Chile!$B61,'Mercado Inmobiliario Santiago'!$3:$3,0)),0)</f>
        <v>278</v>
      </c>
      <c r="LK61" s="237">
        <f>+IFERROR(INDEX('Mercado Inmobiliario Santiago'!$1:$1048576,MATCH(TEXT(LK$5,"mmm-yyyy"),'Mercado Inmobiliario Santiago'!$A:$A,0),MATCH(Chile!$B61,'Mercado Inmobiliario Santiago'!$3:$3,0)),0)</f>
        <v>252</v>
      </c>
      <c r="LL61" s="237">
        <f>+IFERROR(INDEX('Mercado Inmobiliario Santiago'!$1:$1048576,MATCH(TEXT(LL$5,"mmm-yyyy"),'Mercado Inmobiliario Santiago'!$A:$A,0),MATCH(Chile!$B61,'Mercado Inmobiliario Santiago'!$3:$3,0)),0)</f>
        <v>241</v>
      </c>
      <c r="LM61" s="237">
        <f>+IFERROR(INDEX('Mercado Inmobiliario Santiago'!$1:$1048576,MATCH(TEXT(LM$5,"mmm-yyyy"),'Mercado Inmobiliario Santiago'!$A:$A,0),MATCH(Chile!$B61,'Mercado Inmobiliario Santiago'!$3:$3,0)),0)</f>
        <v>289</v>
      </c>
      <c r="LN61" s="237">
        <f>+IFERROR(INDEX('Mercado Inmobiliario Santiago'!$1:$1048576,MATCH(TEXT(LN$5,"mmm-yyyy"),'Mercado Inmobiliario Santiago'!$A:$A,0),MATCH(Chile!$B61,'Mercado Inmobiliario Santiago'!$3:$3,0)),0)</f>
        <v>232</v>
      </c>
      <c r="LO61" s="237">
        <f>+IFERROR(INDEX('Mercado Inmobiliario Santiago'!$1:$1048576,MATCH(TEXT(LO$5,"mmm-yyyy"),'Mercado Inmobiliario Santiago'!$A:$A,0),MATCH(Chile!$B61,'Mercado Inmobiliario Santiago'!$3:$3,0)),0)</f>
        <v>303</v>
      </c>
      <c r="LP61" s="251">
        <f t="shared" ref="LP61:LP63" si="160">+LO61</f>
        <v>303</v>
      </c>
      <c r="LQ61" s="237">
        <f>+IFERROR(INDEX('Mercado Inmobiliario Santiago'!$1:$1048576,MATCH(TEXT(LQ$5,"mmm-yyyy"),'Mercado Inmobiliario Santiago'!$A:$A,0),MATCH(Chile!$B61,'Mercado Inmobiliario Santiago'!$3:$3,0)),0)</f>
        <v>266</v>
      </c>
      <c r="LR61" s="237">
        <f>+IFERROR(INDEX('Mercado Inmobiliario Santiago'!$1:$1048576,MATCH(TEXT(LR$5,"mmm-yyyy"),'Mercado Inmobiliario Santiago'!$A:$A,0),MATCH(Chile!$B61,'Mercado Inmobiliario Santiago'!$3:$3,0)),0)</f>
        <v>200</v>
      </c>
      <c r="LS61" s="237">
        <f>+IFERROR(INDEX('Mercado Inmobiliario Santiago'!$1:$1048576,MATCH(TEXT(LS$5,"mmm-yyyy"),'Mercado Inmobiliario Santiago'!$A:$A,0),MATCH(Chile!$B61,'Mercado Inmobiliario Santiago'!$3:$3,0)),0)</f>
        <v>257</v>
      </c>
      <c r="LT61" s="237">
        <f>+IFERROR(INDEX('Mercado Inmobiliario Santiago'!$1:$1048576,MATCH(TEXT(LT$5,"mmm-yyyy"),'Mercado Inmobiliario Santiago'!$A:$A,0),MATCH(Chile!$B61,'Mercado Inmobiliario Santiago'!$3:$3,0)),0)</f>
        <v>226</v>
      </c>
      <c r="LU61" s="237">
        <f>+IFERROR(INDEX('Mercado Inmobiliario Santiago'!$1:$1048576,MATCH(TEXT(LU$5,"mmm-yyyy"),'Mercado Inmobiliario Santiago'!$A:$A,0),MATCH(Chile!$B61,'Mercado Inmobiliario Santiago'!$3:$3,0)),0)</f>
        <v>257.86016100597266</v>
      </c>
      <c r="LV61" s="237">
        <f>+IFERROR(INDEX('Mercado Inmobiliario Santiago'!$1:$1048576,MATCH(TEXT(LV$5,"mmm-yyyy"),'Mercado Inmobiliario Santiago'!$A:$A,0),MATCH(Chile!$B61,'Mercado Inmobiliario Santiago'!$3:$3,0)),0)</f>
        <v>289.49607067067228</v>
      </c>
      <c r="LW61" s="237">
        <f>+IFERROR(INDEX('Mercado Inmobiliario Santiago'!$1:$1048576,MATCH(TEXT(LW$5,"mmm-yyyy"),'Mercado Inmobiliario Santiago'!$A:$A,0),MATCH(Chile!$B61,'Mercado Inmobiliario Santiago'!$3:$3,0)),0)</f>
        <v>332.83398258838548</v>
      </c>
      <c r="LX61" s="237">
        <f>+IFERROR(INDEX('Mercado Inmobiliario Santiago'!$1:$1048576,MATCH(TEXT(LX$5,"mmm-yyyy"),'Mercado Inmobiliario Santiago'!$A:$A,0),MATCH(Chile!$B61,'Mercado Inmobiliario Santiago'!$3:$3,0)),0)</f>
        <v>392.36328605305454</v>
      </c>
      <c r="LY61" s="237">
        <f>+IFERROR(INDEX('Mercado Inmobiliario Santiago'!$1:$1048576,MATCH(TEXT(LY$5,"mmm-yyyy"),'Mercado Inmobiliario Santiago'!$A:$A,0),MATCH(Chile!$B61,'Mercado Inmobiliario Santiago'!$3:$3,0)),0)</f>
        <v>334.62558356269142</v>
      </c>
      <c r="LZ61" s="237">
        <f>+IFERROR(INDEX('Mercado Inmobiliario Santiago'!$1:$1048576,MATCH(TEXT(LZ$5,"mmm-yyyy"),'Mercado Inmobiliario Santiago'!$A:$A,0),MATCH(Chile!$B61,'Mercado Inmobiliario Santiago'!$3:$3,0)),0)</f>
        <v>364.39079655856199</v>
      </c>
      <c r="MA61" s="237">
        <f>+IFERROR(INDEX('Mercado Inmobiliario Santiago'!$1:$1048576,MATCH(TEXT(MA$5,"mmm-yyyy"),'Mercado Inmobiliario Santiago'!$A:$A,0),MATCH(Chile!$B61,'Mercado Inmobiliario Santiago'!$3:$3,0)),0)</f>
        <v>333.33783612196851</v>
      </c>
      <c r="MB61" s="237">
        <f>+IFERROR(INDEX('Mercado Inmobiliario Santiago'!$1:$1048576,MATCH(TEXT(MB$5,"mmm-yyyy"),'Mercado Inmobiliario Santiago'!$A:$A,0),MATCH(Chile!$B61,'Mercado Inmobiliario Santiago'!$3:$3,0)),0)</f>
        <v>385.95324909736729</v>
      </c>
      <c r="MC61" s="251">
        <f t="shared" ref="MC61:MC63" si="161">+MB61</f>
        <v>385.95324909736729</v>
      </c>
      <c r="MD61" s="237">
        <f>+IFERROR(INDEX('Mercado Inmobiliario Santiago'!$1:$1048576,MATCH(TEXT(MD$5,"mmm-yyyy"),'Mercado Inmobiliario Santiago'!$A:$A,0),MATCH(Chile!$B61,'Mercado Inmobiliario Santiago'!$3:$3,0)),0)</f>
        <v>0</v>
      </c>
      <c r="ME61" s="237">
        <f>+IFERROR(INDEX('Mercado Inmobiliario Santiago'!$1:$1048576,MATCH(TEXT(ME$5,"mmm-yyyy"),'Mercado Inmobiliario Santiago'!$A:$A,0),MATCH(Chile!$B61,'Mercado Inmobiliario Santiago'!$3:$3,0)),0)</f>
        <v>0</v>
      </c>
      <c r="MF61" s="237">
        <f>+IFERROR(INDEX('Mercado Inmobiliario Santiago'!$1:$1048576,MATCH(TEXT(MF$5,"mmm-yyyy"),'Mercado Inmobiliario Santiago'!$A:$A,0),MATCH(Chile!$B61,'Mercado Inmobiliario Santiago'!$3:$3,0)),0)</f>
        <v>0</v>
      </c>
      <c r="MG61" s="237">
        <f>+IFERROR(INDEX('Mercado Inmobiliario Santiago'!$1:$1048576,MATCH(TEXT(MG$5,"mmm-yyyy"),'Mercado Inmobiliario Santiago'!$A:$A,0),MATCH(Chile!$B61,'Mercado Inmobiliario Santiago'!$3:$3,0)),0)</f>
        <v>0</v>
      </c>
      <c r="MH61" s="237">
        <f>+IFERROR(INDEX('Mercado Inmobiliario Santiago'!$1:$1048576,MATCH(TEXT(MH$5,"mmm-yyyy"),'Mercado Inmobiliario Santiago'!$A:$A,0),MATCH(Chile!$B61,'Mercado Inmobiliario Santiago'!$3:$3,0)),0)</f>
        <v>0</v>
      </c>
      <c r="MI61" s="237">
        <f>+IFERROR(INDEX('Mercado Inmobiliario Santiago'!$1:$1048576,MATCH(TEXT(MI$5,"mmm-yyyy"),'Mercado Inmobiliario Santiago'!$A:$A,0),MATCH(Chile!$B61,'Mercado Inmobiliario Santiago'!$3:$3,0)),0)</f>
        <v>0</v>
      </c>
      <c r="MJ61" s="237">
        <f>+IFERROR(INDEX('Mercado Inmobiliario Santiago'!$1:$1048576,MATCH(TEXT(MJ$5,"mmm-yyyy"),'Mercado Inmobiliario Santiago'!$A:$A,0),MATCH(Chile!$B61,'Mercado Inmobiliario Santiago'!$3:$3,0)),0)</f>
        <v>0</v>
      </c>
      <c r="MK61" s="237">
        <f>+IFERROR(INDEX('Mercado Inmobiliario Santiago'!$1:$1048576,MATCH(TEXT(MK$5,"mmm-yyyy"),'Mercado Inmobiliario Santiago'!$A:$A,0),MATCH(Chile!$B61,'Mercado Inmobiliario Santiago'!$3:$3,0)),0)</f>
        <v>0</v>
      </c>
      <c r="ML61" s="237">
        <f>+IFERROR(INDEX('Mercado Inmobiliario Santiago'!$1:$1048576,MATCH(TEXT(ML$5,"mmm-yyyy"),'Mercado Inmobiliario Santiago'!$A:$A,0),MATCH(Chile!$B61,'Mercado Inmobiliario Santiago'!$3:$3,0)),0)</f>
        <v>0</v>
      </c>
      <c r="MM61" s="237">
        <f>+IFERROR(INDEX('Mercado Inmobiliario Santiago'!$1:$1048576,MATCH(TEXT(MM$5,"mmm-yyyy"),'Mercado Inmobiliario Santiago'!$A:$A,0),MATCH(Chile!$B61,'Mercado Inmobiliario Santiago'!$3:$3,0)),0)</f>
        <v>0</v>
      </c>
      <c r="MN61" s="237">
        <f>+IFERROR(INDEX('Mercado Inmobiliario Santiago'!$1:$1048576,MATCH(TEXT(MN$5,"mmm-yyyy"),'Mercado Inmobiliario Santiago'!$A:$A,0),MATCH(Chile!$B61,'Mercado Inmobiliario Santiago'!$3:$3,0)),0)</f>
        <v>0</v>
      </c>
      <c r="MO61" s="237">
        <f>+IFERROR(INDEX('Mercado Inmobiliario Santiago'!$1:$1048576,MATCH(TEXT(MO$5,"mmm-yyyy"),'Mercado Inmobiliario Santiago'!$A:$A,0),MATCH(Chile!$B61,'Mercado Inmobiliario Santiago'!$3:$3,0)),0)</f>
        <v>0</v>
      </c>
      <c r="MP61" s="251">
        <f t="shared" ref="MP61:MP63" si="162">+MO61</f>
        <v>0</v>
      </c>
    </row>
    <row r="62" spans="2:354" outlineLevel="1">
      <c r="B62" s="9" t="str">
        <f t="shared" si="135"/>
        <v>Casas-Meses</v>
      </c>
      <c r="C62" s="409" t="s">
        <v>489</v>
      </c>
      <c r="D62" s="237"/>
      <c r="E62" s="237"/>
      <c r="F62" s="237"/>
      <c r="G62" s="237"/>
      <c r="H62" s="237"/>
      <c r="I62" s="237"/>
      <c r="J62" s="237"/>
      <c r="K62" s="237"/>
      <c r="L62" s="237"/>
      <c r="M62" s="237"/>
      <c r="N62" s="237"/>
      <c r="O62" s="237"/>
      <c r="P62" s="251">
        <f t="shared" si="136"/>
        <v>0</v>
      </c>
      <c r="Q62" s="237"/>
      <c r="R62" s="237"/>
      <c r="S62" s="237"/>
      <c r="T62" s="237"/>
      <c r="U62" s="237"/>
      <c r="V62" s="237"/>
      <c r="W62" s="237"/>
      <c r="X62" s="237"/>
      <c r="Y62" s="237"/>
      <c r="Z62" s="237"/>
      <c r="AA62" s="237"/>
      <c r="AB62" s="237"/>
      <c r="AC62" s="251">
        <f t="shared" si="137"/>
        <v>0</v>
      </c>
      <c r="AD62" s="237">
        <v>11.305516265912306</v>
      </c>
      <c r="AE62" s="237">
        <v>11.173370319001387</v>
      </c>
      <c r="AF62" s="237">
        <v>9.7573363431151243</v>
      </c>
      <c r="AG62" s="237">
        <v>9.4083414161008729</v>
      </c>
      <c r="AH62" s="237">
        <v>9.6383799421407907</v>
      </c>
      <c r="AI62" s="237">
        <v>8.8582816651904341</v>
      </c>
      <c r="AJ62" s="237">
        <v>8.3885618166526488</v>
      </c>
      <c r="AK62" s="237">
        <v>8.1319148936170205</v>
      </c>
      <c r="AL62" s="237">
        <v>8.091934084995664</v>
      </c>
      <c r="AM62" s="237">
        <v>7.4658559401309637</v>
      </c>
      <c r="AN62" s="237">
        <v>7.4117032392894462</v>
      </c>
      <c r="AO62" s="237">
        <v>8.7634961439588697</v>
      </c>
      <c r="AP62" s="251">
        <f t="shared" si="138"/>
        <v>8.7634961439588697</v>
      </c>
      <c r="AQ62" s="237">
        <v>10.092485549132949</v>
      </c>
      <c r="AR62" s="237">
        <v>11.362745098039216</v>
      </c>
      <c r="AS62" s="237">
        <v>7.8986636971046771</v>
      </c>
      <c r="AT62" s="237">
        <v>10.151785714285714</v>
      </c>
      <c r="AU62" s="237">
        <v>8.8427299703264097</v>
      </c>
      <c r="AV62" s="237">
        <v>8.3850574712643677</v>
      </c>
      <c r="AW62" s="237">
        <v>8.0112570356472794</v>
      </c>
      <c r="AX62" s="237">
        <v>7.2006980802792322</v>
      </c>
      <c r="AY62" s="237">
        <v>8.4248704663212433</v>
      </c>
      <c r="AZ62" s="237">
        <v>8.8831437435367118</v>
      </c>
      <c r="BA62" s="237">
        <v>10.771428571428572</v>
      </c>
      <c r="BB62" s="237">
        <v>13.504424778761061</v>
      </c>
      <c r="BC62" s="251">
        <f t="shared" si="139"/>
        <v>13.504424778761061</v>
      </c>
      <c r="BD62" s="237">
        <v>16.792592592592591</v>
      </c>
      <c r="BE62" s="237">
        <v>15.192446043165468</v>
      </c>
      <c r="BF62" s="237">
        <v>9.8489847715736047</v>
      </c>
      <c r="BG62" s="237">
        <v>9.7745358090185679</v>
      </c>
      <c r="BH62" s="237">
        <v>8.8689866939611051</v>
      </c>
      <c r="BI62" s="237">
        <v>9.4761045987376011</v>
      </c>
      <c r="BJ62" s="237">
        <v>7.0285103349964366</v>
      </c>
      <c r="BK62" s="237">
        <v>6.0113960113960117</v>
      </c>
      <c r="BL62" s="237">
        <v>8.6516431924882635</v>
      </c>
      <c r="BM62" s="237">
        <v>9.2322175732217566</v>
      </c>
      <c r="BN62" s="237">
        <v>8.4560846560846556</v>
      </c>
      <c r="BO62" s="237">
        <v>10.393805309734514</v>
      </c>
      <c r="BP62" s="251">
        <f t="shared" si="140"/>
        <v>10.393805309734514</v>
      </c>
      <c r="BQ62" s="237">
        <v>11.558441558441558</v>
      </c>
      <c r="BR62" s="237">
        <v>10.005089058524174</v>
      </c>
      <c r="BS62" s="237">
        <v>7.4602713178294575</v>
      </c>
      <c r="BT62" s="237">
        <v>8.6956004756242571</v>
      </c>
      <c r="BU62" s="237">
        <v>5.6372776488785767</v>
      </c>
      <c r="BV62" s="237">
        <v>5.8543607112616423</v>
      </c>
      <c r="BW62" s="237">
        <v>5.3211624441132637</v>
      </c>
      <c r="BX62" s="237">
        <v>5.17969379532635</v>
      </c>
      <c r="BY62" s="237">
        <v>5.9573412698412698</v>
      </c>
      <c r="BZ62" s="237">
        <v>5.2480499219968797</v>
      </c>
      <c r="CA62" s="237">
        <v>5.4020332717190387</v>
      </c>
      <c r="CB62" s="237">
        <v>7.0517751479289945</v>
      </c>
      <c r="CC62" s="251">
        <f t="shared" si="141"/>
        <v>7.0517751479289945</v>
      </c>
      <c r="CD62" s="237">
        <v>6.5448354143019296</v>
      </c>
      <c r="CE62" s="237">
        <v>4.5635555555555554</v>
      </c>
      <c r="CF62" s="237">
        <v>5.625</v>
      </c>
      <c r="CG62" s="237">
        <v>8.0177111716621248</v>
      </c>
      <c r="CH62" s="237">
        <v>5.3006756756756754</v>
      </c>
      <c r="CI62" s="237">
        <v>6.6976744186046515</v>
      </c>
      <c r="CJ62" s="237">
        <v>7.9067443796835972</v>
      </c>
      <c r="CK62" s="237">
        <v>6.540745856353591</v>
      </c>
      <c r="CL62" s="237">
        <v>6.6055112400290064</v>
      </c>
      <c r="CM62" s="237">
        <v>6.132243684992571</v>
      </c>
      <c r="CN62" s="237">
        <v>7.0681663258350378</v>
      </c>
      <c r="CO62" s="237">
        <v>14.359253499222396</v>
      </c>
      <c r="CP62" s="251">
        <f t="shared" si="142"/>
        <v>14.359253499222396</v>
      </c>
      <c r="CQ62" s="237">
        <v>8.9147869674185465</v>
      </c>
      <c r="CR62" s="237">
        <v>9.9621542940320236</v>
      </c>
      <c r="CS62" s="237">
        <v>6.3627556512378902</v>
      </c>
      <c r="CT62" s="237">
        <v>7.0785024154589369</v>
      </c>
      <c r="CU62" s="237">
        <v>7.7069864442127214</v>
      </c>
      <c r="CV62" s="237">
        <v>9.780112044817928</v>
      </c>
      <c r="CW62" s="237">
        <v>8.7253269916765763</v>
      </c>
      <c r="CX62" s="237">
        <v>9.3448626653102753</v>
      </c>
      <c r="CY62" s="237">
        <v>12.528042328042329</v>
      </c>
      <c r="CZ62" s="237">
        <v>7.82780212899186</v>
      </c>
      <c r="DA62" s="237">
        <v>10.237616654702082</v>
      </c>
      <c r="DB62" s="237">
        <v>17.149867374005304</v>
      </c>
      <c r="DC62" s="251">
        <f t="shared" si="143"/>
        <v>17.149867374005304</v>
      </c>
      <c r="DD62" s="237">
        <v>12.426653883029722</v>
      </c>
      <c r="DE62" s="237">
        <v>14.922604422604422</v>
      </c>
      <c r="DF62" s="237">
        <v>6.9400855920114122</v>
      </c>
      <c r="DG62" s="237">
        <v>14.048076923076923</v>
      </c>
      <c r="DH62" s="237">
        <v>14.336075205640423</v>
      </c>
      <c r="DI62" s="237">
        <v>18.665629860031103</v>
      </c>
      <c r="DJ62" s="237">
        <v>16.310541310541311</v>
      </c>
      <c r="DK62" s="237">
        <v>18.814754098360655</v>
      </c>
      <c r="DL62" s="237">
        <v>18.003179650238472</v>
      </c>
      <c r="DM62" s="237">
        <v>16.03921568627451</v>
      </c>
      <c r="DN62" s="237">
        <v>23.506147540983605</v>
      </c>
      <c r="DO62" s="237">
        <v>25.406666666666666</v>
      </c>
      <c r="DP62" s="251">
        <f t="shared" si="144"/>
        <v>25.406666666666666</v>
      </c>
      <c r="DQ62" s="237">
        <v>21.878048780487806</v>
      </c>
      <c r="DR62" s="237">
        <v>22.397705544933078</v>
      </c>
      <c r="DS62" s="237">
        <v>14.333333333333334</v>
      </c>
      <c r="DT62" s="237">
        <v>15.722650231124808</v>
      </c>
      <c r="DU62" s="237">
        <v>15.409425625920472</v>
      </c>
      <c r="DV62" s="237">
        <v>14.405898876404494</v>
      </c>
      <c r="DW62" s="237">
        <v>10.915106117353309</v>
      </c>
      <c r="DX62" s="237">
        <v>11.273202614379086</v>
      </c>
      <c r="DY62" s="237">
        <v>12.620528771384137</v>
      </c>
      <c r="DZ62" s="237">
        <v>12.141891891891891</v>
      </c>
      <c r="EA62" s="237">
        <v>9.5398860398860403</v>
      </c>
      <c r="EB62" s="237">
        <v>8.9445255474452559</v>
      </c>
      <c r="EC62" s="251">
        <f t="shared" si="145"/>
        <v>8.9445255474452559</v>
      </c>
      <c r="ED62" s="237">
        <v>10.658374792703151</v>
      </c>
      <c r="EE62" s="237">
        <v>12.237093690248566</v>
      </c>
      <c r="EF62" s="237">
        <v>11.419354838709678</v>
      </c>
      <c r="EG62" s="237">
        <v>10.572744014732965</v>
      </c>
      <c r="EH62" s="237">
        <v>10.713235294117647</v>
      </c>
      <c r="EI62" s="237">
        <v>10.627522935779817</v>
      </c>
      <c r="EJ62" s="237">
        <v>8.9984227129337544</v>
      </c>
      <c r="EK62" s="237">
        <v>7.5191740412979353</v>
      </c>
      <c r="EL62" s="237">
        <v>8.1725293132328307</v>
      </c>
      <c r="EM62" s="237">
        <v>6.6810730253353201</v>
      </c>
      <c r="EN62" s="237">
        <v>7.0206185567010309</v>
      </c>
      <c r="EO62" s="237">
        <v>6.8118421052631577</v>
      </c>
      <c r="EP62" s="251">
        <f t="shared" si="146"/>
        <v>6.8118421052631577</v>
      </c>
      <c r="EQ62" s="237">
        <v>13.5</v>
      </c>
      <c r="ER62" s="237">
        <v>9.7405660377358494</v>
      </c>
      <c r="ES62" s="237">
        <v>8.2418918918918926</v>
      </c>
      <c r="ET62" s="237">
        <v>6.712589073634204</v>
      </c>
      <c r="EU62" s="237">
        <v>8.2211874272409773</v>
      </c>
      <c r="EV62" s="237">
        <v>6.9310018903591679</v>
      </c>
      <c r="EW62" s="237">
        <v>7.9528585757271815</v>
      </c>
      <c r="EX62" s="237">
        <v>7.4236111111111107</v>
      </c>
      <c r="EY62" s="237">
        <v>6.3316790736145574</v>
      </c>
      <c r="EZ62" s="237">
        <v>6.0283748925193468</v>
      </c>
      <c r="FA62" s="237">
        <v>7.8812915479582148</v>
      </c>
      <c r="FB62" s="237">
        <v>9.4264194669756662</v>
      </c>
      <c r="FC62" s="251">
        <f t="shared" si="147"/>
        <v>9.4264194669756662</v>
      </c>
      <c r="FD62" s="237">
        <v>9.627569528415961</v>
      </c>
      <c r="FE62" s="237">
        <v>11.158602150537634</v>
      </c>
      <c r="FF62" s="237">
        <v>8.1059280855199223</v>
      </c>
      <c r="FG62" s="237">
        <v>8.0812785388127857</v>
      </c>
      <c r="FH62" s="237">
        <v>5.2298611111111111</v>
      </c>
      <c r="FI62" s="237">
        <v>5.955673758865248</v>
      </c>
      <c r="FJ62" s="237">
        <v>6.982608695652174</v>
      </c>
      <c r="FK62" s="237">
        <v>5.2637037037037038</v>
      </c>
      <c r="FL62" s="237">
        <v>5.6444270015698583</v>
      </c>
      <c r="FM62" s="237">
        <v>6.8879003558718859</v>
      </c>
      <c r="FN62" s="237">
        <v>8.3293084522502738</v>
      </c>
      <c r="FO62" s="237">
        <v>7.6188679245283017</v>
      </c>
      <c r="FP62" s="251">
        <f t="shared" si="148"/>
        <v>7.6188679245283017</v>
      </c>
      <c r="FQ62" s="237">
        <v>7.328108672936259</v>
      </c>
      <c r="FR62" s="237">
        <v>10.145658263305322</v>
      </c>
      <c r="FS62" s="237">
        <v>8.7235294117647051</v>
      </c>
      <c r="FT62" s="237">
        <v>8.4587458745874589</v>
      </c>
      <c r="FU62" s="237">
        <v>6.0578439964943032</v>
      </c>
      <c r="FV62" s="237">
        <v>8.3907074973600846</v>
      </c>
      <c r="FW62" s="237">
        <v>8.3896103896103895</v>
      </c>
      <c r="FX62" s="237">
        <v>6.842832469775475</v>
      </c>
      <c r="FY62" s="237">
        <v>11.122249388753056</v>
      </c>
      <c r="FZ62" s="237">
        <v>10.254335260115607</v>
      </c>
      <c r="GA62" s="237">
        <v>10.678249678249678</v>
      </c>
      <c r="GB62" s="237">
        <v>12.156748911465893</v>
      </c>
      <c r="GC62" s="251">
        <f t="shared" si="149"/>
        <v>12.156748911465893</v>
      </c>
      <c r="GD62" s="237">
        <v>10.812939521800281</v>
      </c>
      <c r="GE62" s="237">
        <v>14.826642335766424</v>
      </c>
      <c r="GF62" s="237">
        <v>9.1410256410256405</v>
      </c>
      <c r="GG62" s="237">
        <v>9.5042321644498191</v>
      </c>
      <c r="GH62" s="237">
        <v>8.8513674197384073</v>
      </c>
      <c r="GI62" s="237">
        <v>7.2751322751322753</v>
      </c>
      <c r="GJ62" s="237">
        <v>8.3607520564042304</v>
      </c>
      <c r="GK62" s="237">
        <v>8.7345679012345681</v>
      </c>
      <c r="GL62" s="237">
        <v>9.0065019505851751</v>
      </c>
      <c r="GM62" s="237">
        <v>7.2529100529100532</v>
      </c>
      <c r="GN62" s="237">
        <v>8.7169559412550068</v>
      </c>
      <c r="GO62" s="237">
        <v>9.814868804664723</v>
      </c>
      <c r="GP62" s="251">
        <f t="shared" si="150"/>
        <v>9.814868804664723</v>
      </c>
      <c r="GQ62" s="237">
        <v>10.542222222222222</v>
      </c>
      <c r="GR62" s="237">
        <v>11.117739403453688</v>
      </c>
      <c r="GS62" s="237">
        <v>9.7196969696969688</v>
      </c>
      <c r="GT62" s="237">
        <v>9.0395348837209308</v>
      </c>
      <c r="GU62" s="237">
        <v>8.8203723986856524</v>
      </c>
      <c r="GV62" s="237">
        <v>9.5498839907192572</v>
      </c>
      <c r="GW62" s="237">
        <v>9.2906403940886708</v>
      </c>
      <c r="GX62" s="237">
        <v>7.9291166848418753</v>
      </c>
      <c r="GY62" s="237">
        <v>10.458966565349543</v>
      </c>
      <c r="GZ62" s="237">
        <v>9.6789396170839463</v>
      </c>
      <c r="HA62" s="237">
        <v>9.2684283727399173</v>
      </c>
      <c r="HB62" s="237">
        <v>8.2745562130177515</v>
      </c>
      <c r="HC62" s="251">
        <f t="shared" si="151"/>
        <v>8.2745562130177515</v>
      </c>
      <c r="HD62" s="237">
        <v>20.989583333333332</v>
      </c>
      <c r="HE62" s="237">
        <v>18.859903381642511</v>
      </c>
      <c r="HF62" s="237">
        <v>12.185126582278482</v>
      </c>
      <c r="HG62" s="237">
        <v>12.372128637059724</v>
      </c>
      <c r="HH62" s="237">
        <v>13.746987951807229</v>
      </c>
      <c r="HI62" s="237">
        <v>12.761499148211243</v>
      </c>
      <c r="HJ62" s="237">
        <v>14.671936758893281</v>
      </c>
      <c r="HK62" s="237">
        <v>12.444821731748727</v>
      </c>
      <c r="HL62" s="237">
        <v>12.826446280991735</v>
      </c>
      <c r="HM62" s="237">
        <v>14.24853228962818</v>
      </c>
      <c r="HN62" s="237">
        <v>14.468871595330739</v>
      </c>
      <c r="HO62" s="237">
        <v>19.829949238578681</v>
      </c>
      <c r="HP62" s="251">
        <f t="shared" si="152"/>
        <v>19.829949238578681</v>
      </c>
      <c r="HQ62" s="237">
        <v>17.233853006681514</v>
      </c>
      <c r="HR62" s="237">
        <v>19.064439140811455</v>
      </c>
      <c r="HS62" s="237">
        <v>13.128424657534246</v>
      </c>
      <c r="HT62" s="237">
        <v>15.884393063583815</v>
      </c>
      <c r="HU62" s="237">
        <v>16.319755600814663</v>
      </c>
      <c r="HV62" s="237">
        <v>14.377906976744185</v>
      </c>
      <c r="HW62" s="237">
        <v>12.001633986928105</v>
      </c>
      <c r="HX62" s="237">
        <v>11.068253968253968</v>
      </c>
      <c r="HY62" s="237">
        <v>13.571157495256166</v>
      </c>
      <c r="HZ62" s="237">
        <v>12.446584938704028</v>
      </c>
      <c r="IA62" s="237">
        <v>12.008849557522124</v>
      </c>
      <c r="IB62" s="237">
        <v>15.603734439834025</v>
      </c>
      <c r="IC62" s="251">
        <f t="shared" si="153"/>
        <v>15.603734439834025</v>
      </c>
      <c r="ID62" s="237">
        <f>+IFERROR(INDEX('Mercado Inmobiliario Santiago'!$1:$1048576,MATCH(TEXT(ID$5,"mmm-yyyy"),'Mercado Inmobiliario Santiago'!$A:$A,0),MATCH(Chile!$B62,'Mercado Inmobiliario Santiago'!$3:$3,0)),0)</f>
        <v>21.00284090909091</v>
      </c>
      <c r="IE62" s="237">
        <f>+IFERROR(INDEX('Mercado Inmobiliario Santiago'!$1:$1048576,MATCH(TEXT(IE$5,"mmm-yyyy"),'Mercado Inmobiliario Santiago'!$A:$A,0),MATCH(Chile!$B62,'Mercado Inmobiliario Santiago'!$3:$3,0)),0)</f>
        <v>16.800469483568076</v>
      </c>
      <c r="IF62" s="237">
        <f>+IFERROR(INDEX('Mercado Inmobiliario Santiago'!$1:$1048576,MATCH(TEXT(IF$5,"mmm-yyyy"),'Mercado Inmobiliario Santiago'!$A:$A,0),MATCH(Chile!$B62,'Mercado Inmobiliario Santiago'!$3:$3,0)),0)</f>
        <v>19.815217391304348</v>
      </c>
      <c r="IG62" s="237">
        <f>+IFERROR(INDEX('Mercado Inmobiliario Santiago'!$1:$1048576,MATCH(TEXT(IG$5,"mmm-yyyy"),'Mercado Inmobiliario Santiago'!$A:$A,0),MATCH(Chile!$B62,'Mercado Inmobiliario Santiago'!$3:$3,0)),0)</f>
        <v>14.250539956803456</v>
      </c>
      <c r="IH62" s="237">
        <f>+IFERROR(INDEX('Mercado Inmobiliario Santiago'!$1:$1048576,MATCH(TEXT(IH$5,"mmm-yyyy"),'Mercado Inmobiliario Santiago'!$A:$A,0),MATCH(Chile!$B62,'Mercado Inmobiliario Santiago'!$3:$3,0)),0)</f>
        <v>12.173285198555957</v>
      </c>
      <c r="II62" s="237">
        <f>+IFERROR(INDEX('Mercado Inmobiliario Santiago'!$1:$1048576,MATCH(TEXT(II$5,"mmm-yyyy"),'Mercado Inmobiliario Santiago'!$A:$A,0),MATCH(Chile!$B62,'Mercado Inmobiliario Santiago'!$3:$3,0)),0)</f>
        <v>14.671081677704194</v>
      </c>
      <c r="IJ62" s="237">
        <f>+IFERROR(INDEX('Mercado Inmobiliario Santiago'!$1:$1048576,MATCH(TEXT(IJ$5,"mmm-yyyy"),'Mercado Inmobiliario Santiago'!$A:$A,0),MATCH(Chile!$B62,'Mercado Inmobiliario Santiago'!$3:$3,0)),0)</f>
        <v>11.590624999999999</v>
      </c>
      <c r="IK62" s="237">
        <f>+IFERROR(INDEX('Mercado Inmobiliario Santiago'!$1:$1048576,MATCH(TEXT(IK$5,"mmm-yyyy"),'Mercado Inmobiliario Santiago'!$A:$A,0),MATCH(Chile!$B62,'Mercado Inmobiliario Santiago'!$3:$3,0)),0)</f>
        <v>11.141965678627145</v>
      </c>
      <c r="IL62" s="237">
        <f>+IFERROR(INDEX('Mercado Inmobiliario Santiago'!$1:$1048576,MATCH(TEXT(IL$5,"mmm-yyyy"),'Mercado Inmobiliario Santiago'!$A:$A,0),MATCH(Chile!$B62,'Mercado Inmobiliario Santiago'!$3:$3,0)),0)</f>
        <v>12.454090150250417</v>
      </c>
      <c r="IM62" s="237">
        <f>+IFERROR(INDEX('Mercado Inmobiliario Santiago'!$1:$1048576,MATCH(TEXT(IM$5,"mmm-yyyy"),'Mercado Inmobiliario Santiago'!$A:$A,0),MATCH(Chile!$B62,'Mercado Inmobiliario Santiago'!$3:$3,0)),0)</f>
        <v>13.19589552238806</v>
      </c>
      <c r="IN62" s="237">
        <f>+IFERROR(INDEX('Mercado Inmobiliario Santiago'!$1:$1048576,MATCH(TEXT(IN$5,"mmm-yyyy"),'Mercado Inmobiliario Santiago'!$A:$A,0),MATCH(Chile!$B62,'Mercado Inmobiliario Santiago'!$3:$3,0)),0)</f>
        <v>15.252821670428894</v>
      </c>
      <c r="IO62" s="237">
        <f>+IFERROR(INDEX('Mercado Inmobiliario Santiago'!$1:$1048576,MATCH(TEXT(IO$5,"mmm-yyyy"),'Mercado Inmobiliario Santiago'!$A:$A,0),MATCH(Chile!$B62,'Mercado Inmobiliario Santiago'!$3:$3,0)),0)</f>
        <v>13.273921200750468</v>
      </c>
      <c r="IP62" s="251">
        <f t="shared" si="154"/>
        <v>13.273921200750468</v>
      </c>
      <c r="IQ62" s="237">
        <f>+IFERROR(INDEX('Mercado Inmobiliario Santiago'!$1:$1048576,MATCH(TEXT(IQ$5,"mmm-yyyy"),'Mercado Inmobiliario Santiago'!$A:$A,0),MATCH(Chile!$B62,'Mercado Inmobiliario Santiago'!$3:$3,0)),0)</f>
        <v>17.442622950819672</v>
      </c>
      <c r="IR62" s="237">
        <f>+IFERROR(INDEX('Mercado Inmobiliario Santiago'!$1:$1048576,MATCH(TEXT(IR$5,"mmm-yyyy"),'Mercado Inmobiliario Santiago'!$A:$A,0),MATCH(Chile!$B62,'Mercado Inmobiliario Santiago'!$3:$3,0)),0)</f>
        <v>12.655234657039712</v>
      </c>
      <c r="IS62" s="237">
        <f>+IFERROR(INDEX('Mercado Inmobiliario Santiago'!$1:$1048576,MATCH(TEXT(IS$5,"mmm-yyyy"),'Mercado Inmobiliario Santiago'!$A:$A,0),MATCH(Chile!$B62,'Mercado Inmobiliario Santiago'!$3:$3,0)),0)</f>
        <v>8.5285714285714285</v>
      </c>
      <c r="IT62" s="237">
        <f>+IFERROR(INDEX('Mercado Inmobiliario Santiago'!$1:$1048576,MATCH(TEXT(IT$5,"mmm-yyyy"),'Mercado Inmobiliario Santiago'!$A:$A,0),MATCH(Chile!$B62,'Mercado Inmobiliario Santiago'!$3:$3,0)),0)</f>
        <v>11.334442595673877</v>
      </c>
      <c r="IU62" s="237">
        <f>+IFERROR(INDEX('Mercado Inmobiliario Santiago'!$1:$1048576,MATCH(TEXT(IU$5,"mmm-yyyy"),'Mercado Inmobiliario Santiago'!$A:$A,0),MATCH(Chile!$B62,'Mercado Inmobiliario Santiago'!$3:$3,0)),0)</f>
        <v>11.72</v>
      </c>
      <c r="IV62" s="237">
        <f>+IFERROR(INDEX('Mercado Inmobiliario Santiago'!$1:$1048576,MATCH(TEXT(IV$5,"mmm-yyyy"),'Mercado Inmobiliario Santiago'!$A:$A,0),MATCH(Chile!$B62,'Mercado Inmobiliario Santiago'!$3:$3,0)),0)</f>
        <v>14.393574297188755</v>
      </c>
      <c r="IW62" s="237">
        <f>+IFERROR(INDEX('Mercado Inmobiliario Santiago'!$1:$1048576,MATCH(TEXT(IW$5,"mmm-yyyy"),'Mercado Inmobiliario Santiago'!$A:$A,0),MATCH(Chile!$B62,'Mercado Inmobiliario Santiago'!$3:$3,0)),0)</f>
        <v>14.177777777777777</v>
      </c>
      <c r="IX62" s="237">
        <f>+IFERROR(INDEX('Mercado Inmobiliario Santiago'!$1:$1048576,MATCH(TEXT(IX$5,"mmm-yyyy"),'Mercado Inmobiliario Santiago'!$A:$A,0),MATCH(Chile!$B62,'Mercado Inmobiliario Santiago'!$3:$3,0)),0)</f>
        <v>9.4622395833333339</v>
      </c>
      <c r="IY62" s="237">
        <f>+IFERROR(INDEX('Mercado Inmobiliario Santiago'!$1:$1048576,MATCH(TEXT(IY$5,"mmm-yyyy"),'Mercado Inmobiliario Santiago'!$A:$A,0),MATCH(Chile!$B62,'Mercado Inmobiliario Santiago'!$3:$3,0)),0)</f>
        <v>11.488853503184714</v>
      </c>
      <c r="IZ62" s="237">
        <f>+IFERROR(INDEX('Mercado Inmobiliario Santiago'!$1:$1048576,MATCH(TEXT(IZ$5,"mmm-yyyy"),'Mercado Inmobiliario Santiago'!$A:$A,0),MATCH(Chile!$B62,'Mercado Inmobiliario Santiago'!$3:$3,0)),0)</f>
        <v>7.4920993227990973</v>
      </c>
      <c r="JA62" s="237">
        <f>+IFERROR(INDEX('Mercado Inmobiliario Santiago'!$1:$1048576,MATCH(TEXT(JA$5,"mmm-yyyy"),'Mercado Inmobiliario Santiago'!$A:$A,0),MATCH(Chile!$B62,'Mercado Inmobiliario Santiago'!$3:$3,0)),0)</f>
        <v>11.69811320754717</v>
      </c>
      <c r="JB62" s="237">
        <f>+IFERROR(INDEX('Mercado Inmobiliario Santiago'!$1:$1048576,MATCH(TEXT(JB$5,"mmm-yyyy"),'Mercado Inmobiliario Santiago'!$A:$A,0),MATCH(Chile!$B62,'Mercado Inmobiliario Santiago'!$3:$3,0)),0)</f>
        <v>16.351206434316353</v>
      </c>
      <c r="JC62" s="251">
        <f t="shared" si="155"/>
        <v>16.351206434316353</v>
      </c>
      <c r="JD62" s="237">
        <f>+IFERROR(INDEX('Mercado Inmobiliario Santiago'!$1:$1048576,MATCH(TEXT(JD$5,"mmm-yyyy"),'Mercado Inmobiliario Santiago'!$A:$A,0),MATCH(Chile!$B62,'Mercado Inmobiliario Santiago'!$3:$3,0)),0)</f>
        <v>26.004424778761063</v>
      </c>
      <c r="JE62" s="237">
        <f>+IFERROR(INDEX('Mercado Inmobiliario Santiago'!$1:$1048576,MATCH(TEXT(JE$5,"mmm-yyyy"),'Mercado Inmobiliario Santiago'!$A:$A,0),MATCH(Chile!$B62,'Mercado Inmobiliario Santiago'!$3:$3,0)),0)</f>
        <v>8.3837579617834397</v>
      </c>
      <c r="JF62" s="237">
        <f>+IFERROR(INDEX('Mercado Inmobiliario Santiago'!$1:$1048576,MATCH(TEXT(JF$5,"mmm-yyyy"),'Mercado Inmobiliario Santiago'!$A:$A,0),MATCH(Chile!$B62,'Mercado Inmobiliario Santiago'!$3:$3,0)),0)</f>
        <v>8.7190839694656486</v>
      </c>
      <c r="JG62" s="237">
        <f>+IFERROR(INDEX('Mercado Inmobiliario Santiago'!$1:$1048576,MATCH(TEXT(JG$5,"mmm-yyyy"),'Mercado Inmobiliario Santiago'!$A:$A,0),MATCH(Chile!$B62,'Mercado Inmobiliario Santiago'!$3:$3,0)),0)</f>
        <v>15.134453781512605</v>
      </c>
      <c r="JH62" s="237">
        <f>+IFERROR(INDEX('Mercado Inmobiliario Santiago'!$1:$1048576,MATCH(TEXT(JH$5,"mmm-yyyy"),'Mercado Inmobiliario Santiago'!$A:$A,0),MATCH(Chile!$B62,'Mercado Inmobiliario Santiago'!$3:$3,0)),0)</f>
        <v>17.600000000000001</v>
      </c>
      <c r="JI62" s="237">
        <f>+IFERROR(INDEX('Mercado Inmobiliario Santiago'!$1:$1048576,MATCH(TEXT(JI$5,"mmm-yyyy"),'Mercado Inmobiliario Santiago'!$A:$A,0),MATCH(Chile!$B62,'Mercado Inmobiliario Santiago'!$3:$3,0)),0)</f>
        <v>17.446685878962537</v>
      </c>
      <c r="JJ62" s="237">
        <f>+IFERROR(INDEX('Mercado Inmobiliario Santiago'!$1:$1048576,MATCH(TEXT(JJ$5,"mmm-yyyy"),'Mercado Inmobiliario Santiago'!$A:$A,0),MATCH(Chile!$B62,'Mercado Inmobiliario Santiago'!$3:$3,0)),0)</f>
        <v>11.985324947589099</v>
      </c>
      <c r="JK62" s="237">
        <f>+IFERROR(INDEX('Mercado Inmobiliario Santiago'!$1:$1048576,MATCH(TEXT(JK$5,"mmm-yyyy"),'Mercado Inmobiliario Santiago'!$A:$A,0),MATCH(Chile!$B62,'Mercado Inmobiliario Santiago'!$3:$3,0)),0)</f>
        <v>11.27037773359841</v>
      </c>
      <c r="JL62" s="237">
        <f>+IFERROR(INDEX('Mercado Inmobiliario Santiago'!$1:$1048576,MATCH(TEXT(JL$5,"mmm-yyyy"),'Mercado Inmobiliario Santiago'!$A:$A,0),MATCH(Chile!$B62,'Mercado Inmobiliario Santiago'!$3:$3,0)),0)</f>
        <v>8.2476038338658153</v>
      </c>
      <c r="JM62" s="237">
        <f>+IFERROR(INDEX('Mercado Inmobiliario Santiago'!$1:$1048576,MATCH(TEXT(JM$5,"mmm-yyyy"),'Mercado Inmobiliario Santiago'!$A:$A,0),MATCH(Chile!$B62,'Mercado Inmobiliario Santiago'!$3:$3,0)),0)</f>
        <v>6.0625</v>
      </c>
      <c r="JN62" s="237">
        <f>+IFERROR(INDEX('Mercado Inmobiliario Santiago'!$1:$1048576,MATCH(TEXT(JN$5,"mmm-yyyy"),'Mercado Inmobiliario Santiago'!$A:$A,0),MATCH(Chile!$B62,'Mercado Inmobiliario Santiago'!$3:$3,0)),0)</f>
        <v>4.8501118568232666</v>
      </c>
      <c r="JO62" s="237">
        <f>+IFERROR(INDEX('Mercado Inmobiliario Santiago'!$1:$1048576,MATCH(TEXT(JO$5,"mmm-yyyy"),'Mercado Inmobiliario Santiago'!$A:$A,0),MATCH(Chile!$B62,'Mercado Inmobiliario Santiago'!$3:$3,0)),0)</f>
        <v>6.435672514619883</v>
      </c>
      <c r="JP62" s="251">
        <f t="shared" si="156"/>
        <v>6.435672514619883</v>
      </c>
      <c r="JQ62" s="237">
        <f>+IFERROR(INDEX('Mercado Inmobiliario Santiago'!$1:$1048576,MATCH(TEXT(JQ$5,"mmm-yyyy"),'Mercado Inmobiliario Santiago'!$A:$A,0),MATCH(Chile!$B62,'Mercado Inmobiliario Santiago'!$3:$3,0)),0)</f>
        <v>7.6722408026755851</v>
      </c>
      <c r="JR62" s="237">
        <f>+IFERROR(INDEX('Mercado Inmobiliario Santiago'!$1:$1048576,MATCH(TEXT(JR$5,"mmm-yyyy"),'Mercado Inmobiliario Santiago'!$A:$A,0),MATCH(Chile!$B62,'Mercado Inmobiliario Santiago'!$3:$3,0)),0)</f>
        <v>6.7454545454545451</v>
      </c>
      <c r="JS62" s="237">
        <f>+IFERROR(INDEX('Mercado Inmobiliario Santiago'!$1:$1048576,MATCH(TEXT(JS$5,"mmm-yyyy"),'Mercado Inmobiliario Santiago'!$A:$A,0),MATCH(Chile!$B62,'Mercado Inmobiliario Santiago'!$3:$3,0)),0)</f>
        <v>5.9745222929936306</v>
      </c>
      <c r="JT62" s="237">
        <f>+IFERROR(INDEX('Mercado Inmobiliario Santiago'!$1:$1048576,MATCH(TEXT(JT$5,"mmm-yyyy"),'Mercado Inmobiliario Santiago'!$A:$A,0),MATCH(Chile!$B62,'Mercado Inmobiliario Santiago'!$3:$3,0)),0)</f>
        <v>8.6903225806451605</v>
      </c>
      <c r="JU62" s="237">
        <f>+IFERROR(INDEX('Mercado Inmobiliario Santiago'!$1:$1048576,MATCH(TEXT(JU$5,"mmm-yyyy"),'Mercado Inmobiliario Santiago'!$A:$A,0),MATCH(Chile!$B62,'Mercado Inmobiliario Santiago'!$3:$3,0)),0)</f>
        <v>7.3884892086330938</v>
      </c>
      <c r="JV62" s="237">
        <f>+IFERROR(INDEX('Mercado Inmobiliario Santiago'!$1:$1048576,MATCH(TEXT(JV$5,"mmm-yyyy"),'Mercado Inmobiliario Santiago'!$A:$A,0),MATCH(Chile!$B62,'Mercado Inmobiliario Santiago'!$3:$3,0)),0)</f>
        <v>7.3129251700680271</v>
      </c>
      <c r="JW62" s="237">
        <f>+IFERROR(INDEX('Mercado Inmobiliario Santiago'!$1:$1048576,MATCH(TEXT(JW$5,"mmm-yyyy"),'Mercado Inmobiliario Santiago'!$A:$A,0),MATCH(Chile!$B62,'Mercado Inmobiliario Santiago'!$3:$3,0)),0)</f>
        <v>7.7737341772151902</v>
      </c>
      <c r="JX62" s="237">
        <f>+IFERROR(INDEX('Mercado Inmobiliario Santiago'!$1:$1048576,MATCH(TEXT(JX$5,"mmm-yyyy"),'Mercado Inmobiliario Santiago'!$A:$A,0),MATCH(Chile!$B62,'Mercado Inmobiliario Santiago'!$3:$3,0)),0)</f>
        <v>7.2334869431643627</v>
      </c>
      <c r="JY62" s="237">
        <f>+IFERROR(INDEX('Mercado Inmobiliario Santiago'!$1:$1048576,MATCH(TEXT(JY$5,"mmm-yyyy"),'Mercado Inmobiliario Santiago'!$A:$A,0),MATCH(Chile!$B62,'Mercado Inmobiliario Santiago'!$3:$3,0)),0)</f>
        <v>8.9756944444444446</v>
      </c>
      <c r="JZ62" s="237">
        <f>+IFERROR(INDEX('Mercado Inmobiliario Santiago'!$1:$1048576,MATCH(TEXT(JZ$5,"mmm-yyyy"),'Mercado Inmobiliario Santiago'!$A:$A,0),MATCH(Chile!$B62,'Mercado Inmobiliario Santiago'!$3:$3,0)),0)</f>
        <v>7.9194847020933974</v>
      </c>
      <c r="KA62" s="237">
        <f>+IFERROR(INDEX('Mercado Inmobiliario Santiago'!$1:$1048576,MATCH(TEXT(KA$5,"mmm-yyyy"),'Mercado Inmobiliario Santiago'!$A:$A,0),MATCH(Chile!$B62,'Mercado Inmobiliario Santiago'!$3:$3,0)),0)</f>
        <v>10.974418604651163</v>
      </c>
      <c r="KB62" s="237">
        <f>+IFERROR(INDEX('Mercado Inmobiliario Santiago'!$1:$1048576,MATCH(TEXT(KB$5,"mmm-yyyy"),'Mercado Inmobiliario Santiago'!$A:$A,0),MATCH(Chile!$B62,'Mercado Inmobiliario Santiago'!$3:$3,0)),0)</f>
        <v>12.080519480519481</v>
      </c>
      <c r="KC62" s="251">
        <f t="shared" si="157"/>
        <v>12.080519480519481</v>
      </c>
      <c r="KD62" s="237">
        <f>+IFERROR(INDEX('Mercado Inmobiliario Santiago'!$1:$1048576,MATCH(TEXT(KD$5,"mmm-yyyy"),'Mercado Inmobiliario Santiago'!$A:$A,0),MATCH(Chile!$B62,'Mercado Inmobiliario Santiago'!$3:$3,0)),0)</f>
        <v>13.444099378881987</v>
      </c>
      <c r="KE62" s="237">
        <f>+IFERROR(INDEX('Mercado Inmobiliario Santiago'!$1:$1048576,MATCH(TEXT(KE$5,"mmm-yyyy"),'Mercado Inmobiliario Santiago'!$A:$A,0),MATCH(Chile!$B62,'Mercado Inmobiliario Santiago'!$3:$3,0)),0)</f>
        <v>15.290969899665551</v>
      </c>
      <c r="KF62" s="237">
        <f>+IFERROR(INDEX('Mercado Inmobiliario Santiago'!$1:$1048576,MATCH(TEXT(KF$5,"mmm-yyyy"),'Mercado Inmobiliario Santiago'!$A:$A,0),MATCH(Chile!$B62,'Mercado Inmobiliario Santiago'!$3:$3,0)),0)</f>
        <v>12.878116343490305</v>
      </c>
      <c r="KG62" s="237">
        <f>+IFERROR(INDEX('Mercado Inmobiliario Santiago'!$1:$1048576,MATCH(TEXT(KG$5,"mmm-yyyy"),'Mercado Inmobiliario Santiago'!$A:$A,0),MATCH(Chile!$B62,'Mercado Inmobiliario Santiago'!$3:$3,0)),0)</f>
        <v>11.547499999999999</v>
      </c>
      <c r="KH62" s="237">
        <f>+IFERROR(INDEX('Mercado Inmobiliario Santiago'!$1:$1048576,MATCH(TEXT(KH$5,"mmm-yyyy"),'Mercado Inmobiliario Santiago'!$A:$A,0),MATCH(Chile!$B62,'Mercado Inmobiliario Santiago'!$3:$3,0)),0)</f>
        <v>15.178125</v>
      </c>
      <c r="KI62" s="237">
        <f>+IFERROR(INDEX('Mercado Inmobiliario Santiago'!$1:$1048576,MATCH(TEXT(KI$5,"mmm-yyyy"),'Mercado Inmobiliario Santiago'!$A:$A,0),MATCH(Chile!$B62,'Mercado Inmobiliario Santiago'!$3:$3,0)),0)</f>
        <v>18.779116465863453</v>
      </c>
      <c r="KJ62" s="237">
        <f>+IFERROR(INDEX('Mercado Inmobiliario Santiago'!$1:$1048576,MATCH(TEXT(KJ$5,"mmm-yyyy"),'Mercado Inmobiliario Santiago'!$A:$A,0),MATCH(Chile!$B62,'Mercado Inmobiliario Santiago'!$3:$3,0)),0)</f>
        <v>22.514285714285716</v>
      </c>
      <c r="KK62" s="237">
        <f>+IFERROR(INDEX('Mercado Inmobiliario Santiago'!$1:$1048576,MATCH(TEXT(KK$5,"mmm-yyyy"),'Mercado Inmobiliario Santiago'!$A:$A,0),MATCH(Chile!$B62,'Mercado Inmobiliario Santiago'!$3:$3,0)),0)</f>
        <v>17.607407407407408</v>
      </c>
      <c r="KL62" s="237">
        <f>+IFERROR(INDEX('Mercado Inmobiliario Santiago'!$1:$1048576,MATCH(TEXT(KL$5,"mmm-yyyy"),'Mercado Inmobiliario Santiago'!$A:$A,0),MATCH(Chile!$B62,'Mercado Inmobiliario Santiago'!$3:$3,0)),0)</f>
        <v>21.872037914691944</v>
      </c>
      <c r="KM62" s="237">
        <f>+IFERROR(INDEX('Mercado Inmobiliario Santiago'!$1:$1048576,MATCH(TEXT(KM$5,"mmm-yyyy"),'Mercado Inmobiliario Santiago'!$A:$A,0),MATCH(Chile!$B62,'Mercado Inmobiliario Santiago'!$3:$3,0)),0)</f>
        <v>27.576271186440678</v>
      </c>
      <c r="KN62" s="237">
        <f>+IFERROR(INDEX('Mercado Inmobiliario Santiago'!$1:$1048576,MATCH(TEXT(KN$5,"mmm-yyyy"),'Mercado Inmobiliario Santiago'!$A:$A,0),MATCH(Chile!$B62,'Mercado Inmobiliario Santiago'!$3:$3,0)),0)</f>
        <v>24.125581395348838</v>
      </c>
      <c r="KO62" s="237">
        <f>+IFERROR(INDEX('Mercado Inmobiliario Santiago'!$1:$1048576,MATCH(TEXT(KO$5,"mmm-yyyy"),'Mercado Inmobiliario Santiago'!$A:$A,0),MATCH(Chile!$B62,'Mercado Inmobiliario Santiago'!$3:$3,0)),0)</f>
        <v>16.731292517006803</v>
      </c>
      <c r="KP62" s="251">
        <f t="shared" si="158"/>
        <v>16.731292517006803</v>
      </c>
      <c r="KQ62" s="237">
        <f>+IFERROR(INDEX('Mercado Inmobiliario Santiago'!$1:$1048576,MATCH(TEXT(KQ$5,"mmm-yyyy"),'Mercado Inmobiliario Santiago'!$A:$A,0),MATCH(Chile!$B62,'Mercado Inmobiliario Santiago'!$3:$3,0)),0)</f>
        <v>24.823834196891191</v>
      </c>
      <c r="KR62" s="237">
        <f>+IFERROR(INDEX('Mercado Inmobiliario Santiago'!$1:$1048576,MATCH(TEXT(KR$5,"mmm-yyyy"),'Mercado Inmobiliario Santiago'!$A:$A,0),MATCH(Chile!$B62,'Mercado Inmobiliario Santiago'!$3:$3,0)),0)</f>
        <v>22.917475728155338</v>
      </c>
      <c r="KS62" s="237">
        <f>+IFERROR(INDEX('Mercado Inmobiliario Santiago'!$1:$1048576,MATCH(TEXT(KS$5,"mmm-yyyy"),'Mercado Inmobiliario Santiago'!$A:$A,0),MATCH(Chile!$B62,'Mercado Inmobiliario Santiago'!$3:$3,0)),0)</f>
        <v>19.045081967213115</v>
      </c>
      <c r="KT62" s="237">
        <f>+IFERROR(INDEX('Mercado Inmobiliario Santiago'!$1:$1048576,MATCH(TEXT(KT$5,"mmm-yyyy"),'Mercado Inmobiliario Santiago'!$A:$A,0),MATCH(Chile!$B62,'Mercado Inmobiliario Santiago'!$3:$3,0)),0)</f>
        <v>15.506578947368421</v>
      </c>
      <c r="KU62" s="237">
        <f>+IFERROR(INDEX('Mercado Inmobiliario Santiago'!$1:$1048576,MATCH(TEXT(KU$5,"mmm-yyyy"),'Mercado Inmobiliario Santiago'!$A:$A,0),MATCH(Chile!$B62,'Mercado Inmobiliario Santiago'!$3:$3,0)),0)</f>
        <v>19.255144032921812</v>
      </c>
      <c r="KV62" s="237">
        <f>+IFERROR(INDEX('Mercado Inmobiliario Santiago'!$1:$1048576,MATCH(TEXT(KV$5,"mmm-yyyy"),'Mercado Inmobiliario Santiago'!$A:$A,0),MATCH(Chile!$B62,'Mercado Inmobiliario Santiago'!$3:$3,0)),0)</f>
        <v>17.511538461538461</v>
      </c>
      <c r="KW62" s="237">
        <f>+IFERROR(INDEX('Mercado Inmobiliario Santiago'!$1:$1048576,MATCH(TEXT(KW$5,"mmm-yyyy"),'Mercado Inmobiliario Santiago'!$A:$A,0),MATCH(Chile!$B62,'Mercado Inmobiliario Santiago'!$3:$3,0)),0)</f>
        <v>14.164596273291925</v>
      </c>
      <c r="KX62" s="237">
        <f>+IFERROR(INDEX('Mercado Inmobiliario Santiago'!$1:$1048576,MATCH(TEXT(KX$5,"mmm-yyyy"),'Mercado Inmobiliario Santiago'!$A:$A,0),MATCH(Chile!$B62,'Mercado Inmobiliario Santiago'!$3:$3,0)),0)</f>
        <v>13.621700879765395</v>
      </c>
      <c r="KY62" s="237">
        <f>+IFERROR(INDEX('Mercado Inmobiliario Santiago'!$1:$1048576,MATCH(TEXT(KY$5,"mmm-yyyy"),'Mercado Inmobiliario Santiago'!$A:$A,0),MATCH(Chile!$B62,'Mercado Inmobiliario Santiago'!$3:$3,0)),0)</f>
        <v>17.283524904214559</v>
      </c>
      <c r="KZ62" s="237">
        <f>+IFERROR(INDEX('Mercado Inmobiliario Santiago'!$1:$1048576,MATCH(TEXT(KZ$5,"mmm-yyyy"),'Mercado Inmobiliario Santiago'!$A:$A,0),MATCH(Chile!$B62,'Mercado Inmobiliario Santiago'!$3:$3,0)),0)</f>
        <v>14.164556962025317</v>
      </c>
      <c r="LA62" s="237">
        <f>+IFERROR(INDEX('Mercado Inmobiliario Santiago'!$1:$1048576,MATCH(TEXT(LA$5,"mmm-yyyy"),'Mercado Inmobiliario Santiago'!$A:$A,0),MATCH(Chile!$B62,'Mercado Inmobiliario Santiago'!$3:$3,0)),0)</f>
        <v>18.512499999999999</v>
      </c>
      <c r="LB62" s="237">
        <f>+IFERROR(INDEX('Mercado Inmobiliario Santiago'!$1:$1048576,MATCH(TEXT(LB$5,"mmm-yyyy"),'Mercado Inmobiliario Santiago'!$A:$A,0),MATCH(Chile!$B62,'Mercado Inmobiliario Santiago'!$3:$3,0)),0)</f>
        <v>22.280612244897959</v>
      </c>
      <c r="LC62" s="251">
        <f t="shared" si="159"/>
        <v>22.280612244897959</v>
      </c>
      <c r="LD62" s="237">
        <f>+IFERROR(INDEX('Mercado Inmobiliario Santiago'!$1:$1048576,MATCH(TEXT(LD$5,"mmm-yyyy"),'Mercado Inmobiliario Santiago'!$A:$A,0),MATCH(Chile!$B62,'Mercado Inmobiliario Santiago'!$3:$3,0)),0)</f>
        <v>23.057291666666668</v>
      </c>
      <c r="LE62" s="237">
        <f>+IFERROR(INDEX('Mercado Inmobiliario Santiago'!$1:$1048576,MATCH(TEXT(LE$5,"mmm-yyyy"),'Mercado Inmobiliario Santiago'!$A:$A,0),MATCH(Chile!$B62,'Mercado Inmobiliario Santiago'!$3:$3,0)),0)</f>
        <v>22.148717948717948</v>
      </c>
      <c r="LF62" s="237">
        <f>+IFERROR(INDEX('Mercado Inmobiliario Santiago'!$1:$1048576,MATCH(TEXT(LF$5,"mmm-yyyy"),'Mercado Inmobiliario Santiago'!$A:$A,0),MATCH(Chile!$B62,'Mercado Inmobiliario Santiago'!$3:$3,0)),0)</f>
        <v>20.63677130044843</v>
      </c>
      <c r="LG62" s="237">
        <f>+IFERROR(INDEX('Mercado Inmobiliario Santiago'!$1:$1048576,MATCH(TEXT(LG$5,"mmm-yyyy"),'Mercado Inmobiliario Santiago'!$A:$A,0),MATCH(Chile!$B62,'Mercado Inmobiliario Santiago'!$3:$3,0)),0)</f>
        <v>16.75357142857143</v>
      </c>
      <c r="LH62" s="237">
        <f>+IFERROR(INDEX('Mercado Inmobiliario Santiago'!$1:$1048576,MATCH(TEXT(LH$5,"mmm-yyyy"),'Mercado Inmobiliario Santiago'!$A:$A,0),MATCH(Chile!$B62,'Mercado Inmobiliario Santiago'!$3:$3,0)),0)</f>
        <v>19.443983402489625</v>
      </c>
      <c r="LI62" s="237">
        <f>+IFERROR(INDEX('Mercado Inmobiliario Santiago'!$1:$1048576,MATCH(TEXT(LI$5,"mmm-yyyy"),'Mercado Inmobiliario Santiago'!$A:$A,0),MATCH(Chile!$B62,'Mercado Inmobiliario Santiago'!$3:$3,0)),0)</f>
        <v>17.227611940298509</v>
      </c>
      <c r="LJ62" s="237">
        <f>+IFERROR(INDEX('Mercado Inmobiliario Santiago'!$1:$1048576,MATCH(TEXT(LJ$5,"mmm-yyyy"),'Mercado Inmobiliario Santiago'!$A:$A,0),MATCH(Chile!$B62,'Mercado Inmobiliario Santiago'!$3:$3,0)),0)</f>
        <v>15.996402877697841</v>
      </c>
      <c r="LK62" s="237">
        <f>+IFERROR(INDEX('Mercado Inmobiliario Santiago'!$1:$1048576,MATCH(TEXT(LK$5,"mmm-yyyy"),'Mercado Inmobiliario Santiago'!$A:$A,0),MATCH(Chile!$B62,'Mercado Inmobiliario Santiago'!$3:$3,0)),0)</f>
        <v>18.226190476190474</v>
      </c>
      <c r="LL62" s="237">
        <f>+IFERROR(INDEX('Mercado Inmobiliario Santiago'!$1:$1048576,MATCH(TEXT(LL$5,"mmm-yyyy"),'Mercado Inmobiliario Santiago'!$A:$A,0),MATCH(Chile!$B62,'Mercado Inmobiliario Santiago'!$3:$3,0)),0)</f>
        <v>18.804979253112034</v>
      </c>
      <c r="LM62" s="237">
        <f>+IFERROR(INDEX('Mercado Inmobiliario Santiago'!$1:$1048576,MATCH(TEXT(LM$5,"mmm-yyyy"),'Mercado Inmobiliario Santiago'!$A:$A,0),MATCH(Chile!$B62,'Mercado Inmobiliario Santiago'!$3:$3,0)),0)</f>
        <v>16.557093425605537</v>
      </c>
      <c r="LN62" s="237">
        <f>+IFERROR(INDEX('Mercado Inmobiliario Santiago'!$1:$1048576,MATCH(TEXT(LN$5,"mmm-yyyy"),'Mercado Inmobiliario Santiago'!$A:$A,0),MATCH(Chile!$B62,'Mercado Inmobiliario Santiago'!$3:$3,0)),0)</f>
        <v>22.21551724137931</v>
      </c>
      <c r="LO62" s="237">
        <f>+IFERROR(INDEX('Mercado Inmobiliario Santiago'!$1:$1048576,MATCH(TEXT(LO$5,"mmm-yyyy"),'Mercado Inmobiliario Santiago'!$A:$A,0),MATCH(Chile!$B62,'Mercado Inmobiliario Santiago'!$3:$3,0)),0)</f>
        <v>18.838283828382838</v>
      </c>
      <c r="LP62" s="251">
        <f t="shared" si="160"/>
        <v>18.838283828382838</v>
      </c>
      <c r="LQ62" s="237">
        <f>+IFERROR(INDEX('Mercado Inmobiliario Santiago'!$1:$1048576,MATCH(TEXT(LQ$5,"mmm-yyyy"),'Mercado Inmobiliario Santiago'!$A:$A,0),MATCH(Chile!$B62,'Mercado Inmobiliario Santiago'!$3:$3,0)),0)</f>
        <v>20.672932330827066</v>
      </c>
      <c r="LR62" s="237">
        <f>+IFERROR(INDEX('Mercado Inmobiliario Santiago'!$1:$1048576,MATCH(TEXT(LR$5,"mmm-yyyy"),'Mercado Inmobiliario Santiago'!$A:$A,0),MATCH(Chile!$B62,'Mercado Inmobiliario Santiago'!$3:$3,0)),0)</f>
        <v>29.12</v>
      </c>
      <c r="LS62" s="237">
        <f>+IFERROR(INDEX('Mercado Inmobiliario Santiago'!$1:$1048576,MATCH(TEXT(LS$5,"mmm-yyyy"),'Mercado Inmobiliario Santiago'!$A:$A,0),MATCH(Chile!$B62,'Mercado Inmobiliario Santiago'!$3:$3,0)),0)</f>
        <v>22.692607003891052</v>
      </c>
      <c r="LT62" s="237">
        <f>+IFERROR(INDEX('Mercado Inmobiliario Santiago'!$1:$1048576,MATCH(TEXT(LT$5,"mmm-yyyy"),'Mercado Inmobiliario Santiago'!$A:$A,0),MATCH(Chile!$B62,'Mercado Inmobiliario Santiago'!$3:$3,0)),0)</f>
        <v>27.216814159292035</v>
      </c>
      <c r="LU62" s="237">
        <f>+IFERROR(INDEX('Mercado Inmobiliario Santiago'!$1:$1048576,MATCH(TEXT(LU$5,"mmm-yyyy"),'Mercado Inmobiliario Santiago'!$A:$A,0),MATCH(Chile!$B62,'Mercado Inmobiliario Santiago'!$3:$3,0)),0)</f>
        <v>24.104538531396635</v>
      </c>
      <c r="LV62" s="237">
        <f>+IFERROR(INDEX('Mercado Inmobiliario Santiago'!$1:$1048576,MATCH(TEXT(LV$5,"mmm-yyyy"),'Mercado Inmobiliario Santiago'!$A:$A,0),MATCH(Chile!$B62,'Mercado Inmobiliario Santiago'!$3:$3,0)),0)</f>
        <v>21.501495465381613</v>
      </c>
      <c r="LW62" s="237">
        <f>+IFERROR(INDEX('Mercado Inmobiliario Santiago'!$1:$1048576,MATCH(TEXT(LW$5,"mmm-yyyy"),'Mercado Inmobiliario Santiago'!$A:$A,0),MATCH(Chile!$B62,'Mercado Inmobiliario Santiago'!$3:$3,0)),0)</f>
        <v>18.154507275919954</v>
      </c>
      <c r="LX62" s="237">
        <f>+IFERROR(INDEX('Mercado Inmobiliario Santiago'!$1:$1048576,MATCH(TEXT(LX$5,"mmm-yyyy"),'Mercado Inmobiliario Santiago'!$A:$A,0),MATCH(Chile!$B62,'Mercado Inmobiliario Santiago'!$3:$3,0)),0)</f>
        <v>16.029883818643327</v>
      </c>
      <c r="LY62" s="237">
        <f>+IFERROR(INDEX('Mercado Inmobiliario Santiago'!$1:$1048576,MATCH(TEXT(LY$5,"mmm-yyyy"),'Mercado Inmobiliario Santiago'!$A:$A,0),MATCH(Chile!$B62,'Mercado Inmobiliario Santiago'!$3:$3,0)),0)</f>
        <v>18.269692870205315</v>
      </c>
      <c r="LZ62" s="237">
        <f>+IFERROR(INDEX('Mercado Inmobiliario Santiago'!$1:$1048576,MATCH(TEXT(LZ$5,"mmm-yyyy"),'Mercado Inmobiliario Santiago'!$A:$A,0),MATCH(Chile!$B62,'Mercado Inmobiliario Santiago'!$3:$3,0)),0)</f>
        <v>16.42087671436936</v>
      </c>
      <c r="MA62" s="237">
        <f>+IFERROR(INDEX('Mercado Inmobiliario Santiago'!$1:$1048576,MATCH(TEXT(MA$5,"mmm-yyyy"),'Mercado Inmobiliario Santiago'!$A:$A,0),MATCH(Chile!$B62,'Mercado Inmobiliario Santiago'!$3:$3,0)),0)</f>
        <v>17.9177687571331</v>
      </c>
      <c r="MB62" s="237">
        <f>+IFERROR(INDEX('Mercado Inmobiliario Santiago'!$1:$1048576,MATCH(TEXT(MB$5,"mmm-yyyy"),'Mercado Inmobiliario Santiago'!$A:$A,0),MATCH(Chile!$B62,'Mercado Inmobiliario Santiago'!$3:$3,0)),0)</f>
        <v>15.170730515664218</v>
      </c>
      <c r="MC62" s="251">
        <f t="shared" si="161"/>
        <v>15.170730515664218</v>
      </c>
      <c r="MD62" s="237">
        <f>+IFERROR(INDEX('Mercado Inmobiliario Santiago'!$1:$1048576,MATCH(TEXT(MD$5,"mmm-yyyy"),'Mercado Inmobiliario Santiago'!$A:$A,0),MATCH(Chile!$B62,'Mercado Inmobiliario Santiago'!$3:$3,0)),0)</f>
        <v>0</v>
      </c>
      <c r="ME62" s="237">
        <f>+IFERROR(INDEX('Mercado Inmobiliario Santiago'!$1:$1048576,MATCH(TEXT(ME$5,"mmm-yyyy"),'Mercado Inmobiliario Santiago'!$A:$A,0),MATCH(Chile!$B62,'Mercado Inmobiliario Santiago'!$3:$3,0)),0)</f>
        <v>0</v>
      </c>
      <c r="MF62" s="237">
        <f>+IFERROR(INDEX('Mercado Inmobiliario Santiago'!$1:$1048576,MATCH(TEXT(MF$5,"mmm-yyyy"),'Mercado Inmobiliario Santiago'!$A:$A,0),MATCH(Chile!$B62,'Mercado Inmobiliario Santiago'!$3:$3,0)),0)</f>
        <v>0</v>
      </c>
      <c r="MG62" s="237">
        <f>+IFERROR(INDEX('Mercado Inmobiliario Santiago'!$1:$1048576,MATCH(TEXT(MG$5,"mmm-yyyy"),'Mercado Inmobiliario Santiago'!$A:$A,0),MATCH(Chile!$B62,'Mercado Inmobiliario Santiago'!$3:$3,0)),0)</f>
        <v>0</v>
      </c>
      <c r="MH62" s="237">
        <f>+IFERROR(INDEX('Mercado Inmobiliario Santiago'!$1:$1048576,MATCH(TEXT(MH$5,"mmm-yyyy"),'Mercado Inmobiliario Santiago'!$A:$A,0),MATCH(Chile!$B62,'Mercado Inmobiliario Santiago'!$3:$3,0)),0)</f>
        <v>0</v>
      </c>
      <c r="MI62" s="237">
        <f>+IFERROR(INDEX('Mercado Inmobiliario Santiago'!$1:$1048576,MATCH(TEXT(MI$5,"mmm-yyyy"),'Mercado Inmobiliario Santiago'!$A:$A,0),MATCH(Chile!$B62,'Mercado Inmobiliario Santiago'!$3:$3,0)),0)</f>
        <v>0</v>
      </c>
      <c r="MJ62" s="237">
        <f>+IFERROR(INDEX('Mercado Inmobiliario Santiago'!$1:$1048576,MATCH(TEXT(MJ$5,"mmm-yyyy"),'Mercado Inmobiliario Santiago'!$A:$A,0),MATCH(Chile!$B62,'Mercado Inmobiliario Santiago'!$3:$3,0)),0)</f>
        <v>0</v>
      </c>
      <c r="MK62" s="237">
        <f>+IFERROR(INDEX('Mercado Inmobiliario Santiago'!$1:$1048576,MATCH(TEXT(MK$5,"mmm-yyyy"),'Mercado Inmobiliario Santiago'!$A:$A,0),MATCH(Chile!$B62,'Mercado Inmobiliario Santiago'!$3:$3,0)),0)</f>
        <v>0</v>
      </c>
      <c r="ML62" s="237">
        <f>+IFERROR(INDEX('Mercado Inmobiliario Santiago'!$1:$1048576,MATCH(TEXT(ML$5,"mmm-yyyy"),'Mercado Inmobiliario Santiago'!$A:$A,0),MATCH(Chile!$B62,'Mercado Inmobiliario Santiago'!$3:$3,0)),0)</f>
        <v>0</v>
      </c>
      <c r="MM62" s="237">
        <f>+IFERROR(INDEX('Mercado Inmobiliario Santiago'!$1:$1048576,MATCH(TEXT(MM$5,"mmm-yyyy"),'Mercado Inmobiliario Santiago'!$A:$A,0),MATCH(Chile!$B62,'Mercado Inmobiliario Santiago'!$3:$3,0)),0)</f>
        <v>0</v>
      </c>
      <c r="MN62" s="237">
        <f>+IFERROR(INDEX('Mercado Inmobiliario Santiago'!$1:$1048576,MATCH(TEXT(MN$5,"mmm-yyyy"),'Mercado Inmobiliario Santiago'!$A:$A,0),MATCH(Chile!$B62,'Mercado Inmobiliario Santiago'!$3:$3,0)),0)</f>
        <v>0</v>
      </c>
      <c r="MO62" s="237">
        <f>+IFERROR(INDEX('Mercado Inmobiliario Santiago'!$1:$1048576,MATCH(TEXT(MO$5,"mmm-yyyy"),'Mercado Inmobiliario Santiago'!$A:$A,0),MATCH(Chile!$B62,'Mercado Inmobiliario Santiago'!$3:$3,0)),0)</f>
        <v>0</v>
      </c>
      <c r="MP62" s="251">
        <f t="shared" si="162"/>
        <v>0</v>
      </c>
    </row>
    <row r="63" spans="2:354" outlineLevel="1">
      <c r="B63" s="9" t="str">
        <f t="shared" si="135"/>
        <v>Casas-Ventas (en miles de UF)</v>
      </c>
      <c r="C63" s="409" t="s">
        <v>496</v>
      </c>
      <c r="D63" s="237"/>
      <c r="E63" s="237"/>
      <c r="F63" s="237"/>
      <c r="G63" s="237"/>
      <c r="H63" s="237"/>
      <c r="I63" s="237"/>
      <c r="J63" s="237"/>
      <c r="K63" s="237"/>
      <c r="L63" s="237"/>
      <c r="M63" s="237"/>
      <c r="N63" s="237"/>
      <c r="O63" s="237"/>
      <c r="P63" s="251">
        <f t="shared" si="136"/>
        <v>0</v>
      </c>
      <c r="Q63" s="237"/>
      <c r="R63" s="237"/>
      <c r="S63" s="237"/>
      <c r="T63" s="237"/>
      <c r="U63" s="237"/>
      <c r="V63" s="237"/>
      <c r="W63" s="237"/>
      <c r="X63" s="237"/>
      <c r="Y63" s="237"/>
      <c r="Z63" s="237"/>
      <c r="AA63" s="237"/>
      <c r="AB63" s="237"/>
      <c r="AC63" s="251">
        <f t="shared" si="137"/>
        <v>0</v>
      </c>
      <c r="AD63" s="237"/>
      <c r="AE63" s="237"/>
      <c r="AF63" s="237"/>
      <c r="AG63" s="237"/>
      <c r="AH63" s="237"/>
      <c r="AI63" s="237"/>
      <c r="AJ63" s="237"/>
      <c r="AK63" s="237"/>
      <c r="AL63" s="237"/>
      <c r="AM63" s="237"/>
      <c r="AN63" s="237"/>
      <c r="AO63" s="237"/>
      <c r="AP63" s="251">
        <f t="shared" si="138"/>
        <v>0</v>
      </c>
      <c r="AQ63" s="237"/>
      <c r="AR63" s="237"/>
      <c r="AS63" s="237"/>
      <c r="AT63" s="237"/>
      <c r="AU63" s="237"/>
      <c r="AV63" s="237"/>
      <c r="AW63" s="237"/>
      <c r="AX63" s="237"/>
      <c r="AY63" s="237"/>
      <c r="AZ63" s="237"/>
      <c r="BA63" s="237"/>
      <c r="BB63" s="237"/>
      <c r="BC63" s="251">
        <f t="shared" si="139"/>
        <v>0</v>
      </c>
      <c r="BD63" s="237">
        <v>1058.8960736549166</v>
      </c>
      <c r="BE63" s="237">
        <v>1161.3216308075655</v>
      </c>
      <c r="BF63" s="237">
        <v>1711.8168211454333</v>
      </c>
      <c r="BG63" s="237">
        <v>1918.9534453182862</v>
      </c>
      <c r="BH63" s="237">
        <v>2736.9126061375891</v>
      </c>
      <c r="BI63" s="237">
        <v>2828.4330599999994</v>
      </c>
      <c r="BJ63" s="237">
        <v>3267.7613099999999</v>
      </c>
      <c r="BK63" s="237">
        <v>2943.79538</v>
      </c>
      <c r="BL63" s="237">
        <v>2340.2443900000003</v>
      </c>
      <c r="BM63" s="237">
        <v>1953.5738499999998</v>
      </c>
      <c r="BN63" s="237">
        <v>2133.2492699999998</v>
      </c>
      <c r="BO63" s="237">
        <v>1470.3798899999999</v>
      </c>
      <c r="BP63" s="251">
        <f t="shared" si="140"/>
        <v>1470.3798899999999</v>
      </c>
      <c r="BQ63" s="237">
        <v>1229.36952</v>
      </c>
      <c r="BR63" s="237">
        <v>1574.3451200000002</v>
      </c>
      <c r="BS63" s="237">
        <v>2169.2513300000001</v>
      </c>
      <c r="BT63" s="237">
        <v>1832.87771</v>
      </c>
      <c r="BU63" s="237">
        <v>2556.0546600000002</v>
      </c>
      <c r="BV63" s="237">
        <v>2737.0133900000001</v>
      </c>
      <c r="BW63" s="237">
        <v>3104.3902800000001</v>
      </c>
      <c r="BX63" s="237">
        <v>2575.81142</v>
      </c>
      <c r="BY63" s="237">
        <v>2267.4828199999997</v>
      </c>
      <c r="BZ63" s="237">
        <v>2827.8739999999998</v>
      </c>
      <c r="CA63" s="237">
        <v>2510.5279999999998</v>
      </c>
      <c r="CB63" s="237">
        <v>1720.5309999999999</v>
      </c>
      <c r="CC63" s="251">
        <f t="shared" si="141"/>
        <v>1720.5309999999999</v>
      </c>
      <c r="CD63" s="237">
        <v>1491.3</v>
      </c>
      <c r="CE63" s="237">
        <v>1449.5740000000001</v>
      </c>
      <c r="CF63" s="237">
        <v>1944.098</v>
      </c>
      <c r="CG63" s="237">
        <v>1373.8789999999999</v>
      </c>
      <c r="CH63" s="237">
        <v>2548.0929999999998</v>
      </c>
      <c r="CI63" s="237">
        <v>1980.454</v>
      </c>
      <c r="CJ63" s="237">
        <v>1513.7</v>
      </c>
      <c r="CK63" s="237">
        <v>1857.999</v>
      </c>
      <c r="CL63" s="237">
        <v>1744.7660000000001</v>
      </c>
      <c r="CM63" s="237">
        <v>1855.9390000000001</v>
      </c>
      <c r="CN63" s="237">
        <v>2352.9110000000001</v>
      </c>
      <c r="CO63" s="237">
        <v>1161.902</v>
      </c>
      <c r="CP63" s="251">
        <f t="shared" si="142"/>
        <v>1161.902</v>
      </c>
      <c r="CQ63" s="237">
        <v>1537.1949999999999</v>
      </c>
      <c r="CR63" s="237">
        <v>1175.1020000000001</v>
      </c>
      <c r="CS63" s="237">
        <v>1674.999</v>
      </c>
      <c r="CT63" s="237">
        <v>1418.597</v>
      </c>
      <c r="CU63" s="237">
        <v>1829.0419999999999</v>
      </c>
      <c r="CV63" s="237">
        <v>1552.463</v>
      </c>
      <c r="CW63" s="237">
        <v>1769.8610000000001</v>
      </c>
      <c r="CX63" s="237">
        <v>2028.3330000000001</v>
      </c>
      <c r="CY63" s="237">
        <v>1941.943</v>
      </c>
      <c r="CZ63" s="237">
        <v>2628.1120000000001</v>
      </c>
      <c r="DA63" s="237">
        <v>2183.598</v>
      </c>
      <c r="DB63" s="237">
        <v>1559.7654443239658</v>
      </c>
      <c r="DC63" s="251">
        <f t="shared" si="143"/>
        <v>1559.7654443239658</v>
      </c>
      <c r="DD63" s="237">
        <v>2424.6709999999998</v>
      </c>
      <c r="DE63" s="237">
        <v>1862.528</v>
      </c>
      <c r="DF63" s="237">
        <v>3387.991</v>
      </c>
      <c r="DG63" s="237">
        <v>1849.402</v>
      </c>
      <c r="DH63" s="237">
        <v>2058.623</v>
      </c>
      <c r="DI63" s="237">
        <v>1740.91</v>
      </c>
      <c r="DJ63" s="237">
        <v>1940.0889999999999</v>
      </c>
      <c r="DK63" s="237">
        <v>1686.0609999999999</v>
      </c>
      <c r="DL63" s="237">
        <v>1671.9680000000001</v>
      </c>
      <c r="DM63" s="237">
        <v>1676.8409999999999</v>
      </c>
      <c r="DN63" s="237">
        <v>1162.941</v>
      </c>
      <c r="DO63" s="237">
        <v>1024.039</v>
      </c>
      <c r="DP63" s="251">
        <f t="shared" si="144"/>
        <v>1024.039</v>
      </c>
      <c r="DQ63" s="237">
        <v>1124.8129396983838</v>
      </c>
      <c r="DR63" s="237">
        <v>1146.8855382440063</v>
      </c>
      <c r="DS63" s="237">
        <v>2169.9920458446722</v>
      </c>
      <c r="DT63" s="237">
        <v>1771.9903207350746</v>
      </c>
      <c r="DU63" s="237">
        <v>2112.1443234944468</v>
      </c>
      <c r="DV63" s="237">
        <v>1953.0774063873109</v>
      </c>
      <c r="DW63" s="237">
        <v>2249.8046766282228</v>
      </c>
      <c r="DX63" s="237">
        <v>2014.6557865654702</v>
      </c>
      <c r="DY63" s="237">
        <v>1691.5537765254041</v>
      </c>
      <c r="DZ63" s="237">
        <v>1361.9155182873562</v>
      </c>
      <c r="EA63" s="237">
        <v>1818.7123526552509</v>
      </c>
      <c r="EB63" s="237">
        <v>1568.2846754551076</v>
      </c>
      <c r="EC63" s="251">
        <f t="shared" si="145"/>
        <v>1568.2846754551076</v>
      </c>
      <c r="ED63" s="237">
        <v>1393.9784199999997</v>
      </c>
      <c r="EE63" s="237">
        <v>1302.6098703815794</v>
      </c>
      <c r="EF63" s="237">
        <v>1552.9316830892699</v>
      </c>
      <c r="EG63" s="237">
        <v>1453.0256227253358</v>
      </c>
      <c r="EH63" s="237">
        <v>1622.5776473240378</v>
      </c>
      <c r="EI63" s="237">
        <v>1480.2393028529357</v>
      </c>
      <c r="EJ63" s="237">
        <v>1609.1195389365439</v>
      </c>
      <c r="EK63" s="237">
        <v>1969.6589071396143</v>
      </c>
      <c r="EL63" s="237">
        <v>1522.5894694025603</v>
      </c>
      <c r="EM63" s="237">
        <v>1959.4618852243048</v>
      </c>
      <c r="EN63" s="237">
        <v>1807.3110682413242</v>
      </c>
      <c r="EO63" s="237">
        <v>2277.6872892738843</v>
      </c>
      <c r="EP63" s="251">
        <f t="shared" si="146"/>
        <v>2277.6872892738843</v>
      </c>
      <c r="EQ63" s="237">
        <v>1178.940246010927</v>
      </c>
      <c r="ER63" s="237">
        <v>1798.6950775715511</v>
      </c>
      <c r="ES63" s="237">
        <v>2122.707079766712</v>
      </c>
      <c r="ET63" s="237">
        <v>2507.0680000000002</v>
      </c>
      <c r="EU63" s="237">
        <v>2480.8734532136696</v>
      </c>
      <c r="EV63" s="237">
        <v>3290.2603754113088</v>
      </c>
      <c r="EW63" s="237">
        <v>3387.2402154543024</v>
      </c>
      <c r="EX63" s="237">
        <v>3059.2704129421677</v>
      </c>
      <c r="EY63" s="237">
        <v>3807.6714542317113</v>
      </c>
      <c r="EZ63" s="237">
        <v>3434.7746312461941</v>
      </c>
      <c r="FA63" s="237">
        <v>3106.4195192953489</v>
      </c>
      <c r="FB63" s="237">
        <v>2857.8544897177449</v>
      </c>
      <c r="FC63" s="251">
        <f t="shared" si="147"/>
        <v>2857.8544897177449</v>
      </c>
      <c r="FD63" s="237">
        <v>2480.1031376093297</v>
      </c>
      <c r="FE63" s="237">
        <v>2248.9929663812804</v>
      </c>
      <c r="FF63" s="237">
        <v>3229.1859059451385</v>
      </c>
      <c r="FG63" s="237">
        <v>3271.1453486231767</v>
      </c>
      <c r="FH63" s="237">
        <v>3922.5372783614034</v>
      </c>
      <c r="FI63" s="237">
        <v>3559.1764449099251</v>
      </c>
      <c r="FJ63" s="237">
        <v>3249.1458584638681</v>
      </c>
      <c r="FK63" s="237">
        <v>4287.1205671368671</v>
      </c>
      <c r="FL63" s="237">
        <v>3615.1917885498274</v>
      </c>
      <c r="FM63" s="237">
        <v>3650.3764107972474</v>
      </c>
      <c r="FN63" s="237">
        <v>3136.7668202088694</v>
      </c>
      <c r="FO63" s="237">
        <v>3159.5869718967938</v>
      </c>
      <c r="FP63" s="251">
        <f t="shared" si="148"/>
        <v>3159.5869718967938</v>
      </c>
      <c r="FQ63" s="237">
        <v>2719.3118367832262</v>
      </c>
      <c r="FR63" s="237">
        <v>2317.5889461494021</v>
      </c>
      <c r="FS63" s="237">
        <v>3096.4671049528888</v>
      </c>
      <c r="FT63" s="237">
        <v>3261.6204676834373</v>
      </c>
      <c r="FU63" s="237">
        <v>3806.9635896467203</v>
      </c>
      <c r="FV63" s="237">
        <v>3274.6068808880109</v>
      </c>
      <c r="FW63" s="237">
        <v>3429.1079326868457</v>
      </c>
      <c r="FX63" s="237">
        <v>3596.2421704021654</v>
      </c>
      <c r="FY63" s="237">
        <v>3124.5045593584641</v>
      </c>
      <c r="FZ63" s="237">
        <v>3464.2443753448315</v>
      </c>
      <c r="GA63" s="237">
        <v>3051.4929322253756</v>
      </c>
      <c r="GB63" s="237">
        <v>2477.5930407155879</v>
      </c>
      <c r="GC63" s="251">
        <f t="shared" si="149"/>
        <v>2477.5930407155879</v>
      </c>
      <c r="GD63" s="237">
        <v>2487.8631864417662</v>
      </c>
      <c r="GE63" s="237">
        <v>1929.0216749782498</v>
      </c>
      <c r="GF63" s="237">
        <v>3411.4116420564806</v>
      </c>
      <c r="GG63" s="237">
        <v>3273.564449676348</v>
      </c>
      <c r="GH63" s="237">
        <v>3293.2093172729055</v>
      </c>
      <c r="GI63" s="237">
        <v>3390.1991720399374</v>
      </c>
      <c r="GJ63" s="237">
        <v>2840.0405199839961</v>
      </c>
      <c r="GK63" s="237">
        <v>2935.0394410033778</v>
      </c>
      <c r="GL63" s="237">
        <v>3043.4662700960948</v>
      </c>
      <c r="GM63" s="237">
        <v>3543.3766649628378</v>
      </c>
      <c r="GN63" s="237">
        <v>2851.0952254494614</v>
      </c>
      <c r="GO63" s="237">
        <v>2681.1074532823545</v>
      </c>
      <c r="GP63" s="251">
        <f t="shared" si="150"/>
        <v>2681.1074532823545</v>
      </c>
      <c r="GQ63" s="237">
        <v>2614.0618431350736</v>
      </c>
      <c r="GR63" s="237">
        <v>2537.5439933051748</v>
      </c>
      <c r="GS63" s="237">
        <v>3030.8253018014293</v>
      </c>
      <c r="GT63" s="237">
        <v>3559.8387244712467</v>
      </c>
      <c r="GU63" s="237">
        <v>3986.4218735111276</v>
      </c>
      <c r="GV63" s="237">
        <v>3232.2318493695548</v>
      </c>
      <c r="GW63" s="237">
        <v>3348.0518922658434</v>
      </c>
      <c r="GX63" s="237">
        <v>3902.5971376015082</v>
      </c>
      <c r="GY63" s="237">
        <v>3110.4133397354599</v>
      </c>
      <c r="GZ63" s="237">
        <v>2803.7837950433459</v>
      </c>
      <c r="HA63" s="237">
        <v>3121.7617095772343</v>
      </c>
      <c r="HB63" s="237">
        <v>3030.3706400514352</v>
      </c>
      <c r="HC63" s="251">
        <f t="shared" si="151"/>
        <v>3030.3706400514352</v>
      </c>
      <c r="HD63" s="237">
        <v>1448.475205509211</v>
      </c>
      <c r="HE63" s="237">
        <v>1469.8229364884862</v>
      </c>
      <c r="HF63" s="237">
        <v>2434.3226604801498</v>
      </c>
      <c r="HG63" s="237">
        <v>2468.4478796316798</v>
      </c>
      <c r="HH63" s="237">
        <v>2219.9584584327458</v>
      </c>
      <c r="HI63" s="237">
        <v>2220.9858687039705</v>
      </c>
      <c r="HJ63" s="237">
        <v>1944.8581659475542</v>
      </c>
      <c r="HK63" s="237">
        <v>2529.9390433575595</v>
      </c>
      <c r="HL63" s="237">
        <v>2704.7472550575908</v>
      </c>
      <c r="HM63" s="237">
        <v>2116.9201407451351</v>
      </c>
      <c r="HN63" s="237">
        <v>2279.3864346327073</v>
      </c>
      <c r="HO63" s="237">
        <v>1785.1969507619208</v>
      </c>
      <c r="HP63" s="251">
        <f t="shared" si="152"/>
        <v>1785.1969507619208</v>
      </c>
      <c r="HQ63" s="237">
        <v>1899.0867998928122</v>
      </c>
      <c r="HR63" s="237">
        <v>1435.1313944741498</v>
      </c>
      <c r="HS63" s="237">
        <v>2225.9833214616019</v>
      </c>
      <c r="HT63" s="237">
        <v>2143.1497148092931</v>
      </c>
      <c r="HU63" s="237">
        <v>1986.2052932809474</v>
      </c>
      <c r="HV63" s="237">
        <v>2174.1867707421784</v>
      </c>
      <c r="HW63" s="237">
        <v>2339.516866497569</v>
      </c>
      <c r="HX63" s="237">
        <v>2531.1146814085578</v>
      </c>
      <c r="HY63" s="237">
        <v>2013.4727581905911</v>
      </c>
      <c r="HZ63" s="237">
        <v>2320.2276718297385</v>
      </c>
      <c r="IA63" s="237">
        <v>2343.4758945405056</v>
      </c>
      <c r="IB63" s="237">
        <v>1815.1939100965774</v>
      </c>
      <c r="IC63" s="251">
        <f t="shared" si="153"/>
        <v>1815.1939100965774</v>
      </c>
      <c r="ID63" s="237">
        <f>+IFERROR(INDEX('Mercado Inmobiliario Santiago'!$1:$1048576,MATCH(TEXT(ID$5,"mmm-yyyy"),'Mercado Inmobiliario Santiago'!$A:$A,0),MATCH(Chile!$B63,'Mercado Inmobiliario Santiago'!$3:$3,0)),0)</f>
        <v>1480.8585833020456</v>
      </c>
      <c r="IE63" s="237">
        <f>+IFERROR(INDEX('Mercado Inmobiliario Santiago'!$1:$1048576,MATCH(TEXT(IE$5,"mmm-yyyy"),'Mercado Inmobiliario Santiago'!$A:$A,0),MATCH(Chile!$B63,'Mercado Inmobiliario Santiago'!$3:$3,0)),0)</f>
        <v>1843.2999315492009</v>
      </c>
      <c r="IF63" s="237">
        <f>+IFERROR(INDEX('Mercado Inmobiliario Santiago'!$1:$1048576,MATCH(TEXT(IF$5,"mmm-yyyy"),'Mercado Inmobiliario Santiago'!$A:$A,0),MATCH(Chile!$B63,'Mercado Inmobiliario Santiago'!$3:$3,0)),0)</f>
        <v>2263.8011855603982</v>
      </c>
      <c r="IG63" s="237">
        <f>+IFERROR(INDEX('Mercado Inmobiliario Santiago'!$1:$1048576,MATCH(TEXT(IG$5,"mmm-yyyy"),'Mercado Inmobiliario Santiago'!$A:$A,0),MATCH(Chile!$B63,'Mercado Inmobiliario Santiago'!$3:$3,0)),0)</f>
        <v>2400.9986375518383</v>
      </c>
      <c r="IH63" s="237">
        <f>+IFERROR(INDEX('Mercado Inmobiliario Santiago'!$1:$1048576,MATCH(TEXT(IH$5,"mmm-yyyy"),'Mercado Inmobiliario Santiago'!$A:$A,0),MATCH(Chile!$B63,'Mercado Inmobiliario Santiago'!$3:$3,0)),0)</f>
        <v>2889.7440841938787</v>
      </c>
      <c r="II63" s="237">
        <f>+IFERROR(INDEX('Mercado Inmobiliario Santiago'!$1:$1048576,MATCH(TEXT(II$5,"mmm-yyyy"),'Mercado Inmobiliario Santiago'!$A:$A,0),MATCH(Chile!$B63,'Mercado Inmobiliario Santiago'!$3:$3,0)),0)</f>
        <v>2439.7203305711855</v>
      </c>
      <c r="IJ63" s="237">
        <f>+IFERROR(INDEX('Mercado Inmobiliario Santiago'!$1:$1048576,MATCH(TEXT(IJ$5,"mmm-yyyy"),'Mercado Inmobiliario Santiago'!$A:$A,0),MATCH(Chile!$B63,'Mercado Inmobiliario Santiago'!$3:$3,0)),0)</f>
        <v>2535.1822496048803</v>
      </c>
      <c r="IK63" s="237">
        <f>+IFERROR(INDEX('Mercado Inmobiliario Santiago'!$1:$1048576,MATCH(TEXT(IK$5,"mmm-yyyy"),'Mercado Inmobiliario Santiago'!$A:$A,0),MATCH(Chile!$B63,'Mercado Inmobiliario Santiago'!$3:$3,0)),0)</f>
        <v>2718.521276974926</v>
      </c>
      <c r="IL63" s="237">
        <f>+IFERROR(INDEX('Mercado Inmobiliario Santiago'!$1:$1048576,MATCH(TEXT(IL$5,"mmm-yyyy"),'Mercado Inmobiliario Santiago'!$A:$A,0),MATCH(Chile!$B63,'Mercado Inmobiliario Santiago'!$3:$3,0)),0)</f>
        <v>2609.6094073762006</v>
      </c>
      <c r="IM63" s="237">
        <f>+IFERROR(INDEX('Mercado Inmobiliario Santiago'!$1:$1048576,MATCH(TEXT(IM$5,"mmm-yyyy"),'Mercado Inmobiliario Santiago'!$A:$A,0),MATCH(Chile!$B63,'Mercado Inmobiliario Santiago'!$3:$3,0)),0)</f>
        <v>2476.4450772467003</v>
      </c>
      <c r="IN63" s="237">
        <f>+IFERROR(INDEX('Mercado Inmobiliario Santiago'!$1:$1048576,MATCH(TEXT(IN$5,"mmm-yyyy"),'Mercado Inmobiliario Santiago'!$A:$A,0),MATCH(Chile!$B63,'Mercado Inmobiliario Santiago'!$3:$3,0)),0)</f>
        <v>2383.1079816031133</v>
      </c>
      <c r="IO63" s="237">
        <f>+IFERROR(INDEX('Mercado Inmobiliario Santiago'!$1:$1048576,MATCH(TEXT(IO$5,"mmm-yyyy"),'Mercado Inmobiliario Santiago'!$A:$A,0),MATCH(Chile!$B63,'Mercado Inmobiliario Santiago'!$3:$3,0)),0)</f>
        <v>2259.875284221981</v>
      </c>
      <c r="IP63" s="251">
        <f t="shared" si="154"/>
        <v>2259.875284221981</v>
      </c>
      <c r="IQ63" s="237">
        <f>+IFERROR(INDEX('Mercado Inmobiliario Santiago'!$1:$1048576,MATCH(TEXT(IQ$5,"mmm-yyyy"),'Mercado Inmobiliario Santiago'!$A:$A,0),MATCH(Chile!$B63,'Mercado Inmobiliario Santiago'!$3:$3,0)),0)</f>
        <v>2132.6855619090807</v>
      </c>
      <c r="IR63" s="237">
        <f>+IFERROR(INDEX('Mercado Inmobiliario Santiago'!$1:$1048576,MATCH(TEXT(IR$5,"mmm-yyyy"),'Mercado Inmobiliario Santiago'!$A:$A,0),MATCH(Chile!$B63,'Mercado Inmobiliario Santiago'!$3:$3,0)),0)</f>
        <v>1727.6046376669883</v>
      </c>
      <c r="IS63" s="237">
        <f>+IFERROR(INDEX('Mercado Inmobiliario Santiago'!$1:$1048576,MATCH(TEXT(IS$5,"mmm-yyyy"),'Mercado Inmobiliario Santiago'!$A:$A,0),MATCH(Chile!$B63,'Mercado Inmobiliario Santiago'!$3:$3,0)),0)</f>
        <v>3312.8196950545107</v>
      </c>
      <c r="IT63" s="237">
        <f>+IFERROR(INDEX('Mercado Inmobiliario Santiago'!$1:$1048576,MATCH(TEXT(IT$5,"mmm-yyyy"),'Mercado Inmobiliario Santiago'!$A:$A,0),MATCH(Chile!$B63,'Mercado Inmobiliario Santiago'!$3:$3,0)),0)</f>
        <v>3014.0350682228068</v>
      </c>
      <c r="IU63" s="237">
        <f>+IFERROR(INDEX('Mercado Inmobiliario Santiago'!$1:$1048576,MATCH(TEXT(IU$5,"mmm-yyyy"),'Mercado Inmobiliario Santiago'!$A:$A,0),MATCH(Chile!$B63,'Mercado Inmobiliario Santiago'!$3:$3,0)),0)</f>
        <v>3122.3399782303154</v>
      </c>
      <c r="IV63" s="237">
        <f>+IFERROR(INDEX('Mercado Inmobiliario Santiago'!$1:$1048576,MATCH(TEXT(IV$5,"mmm-yyyy"),'Mercado Inmobiliario Santiago'!$A:$A,0),MATCH(Chile!$B63,'Mercado Inmobiliario Santiago'!$3:$3,0)),0)</f>
        <v>3020.8546772600466</v>
      </c>
      <c r="IW63" s="237">
        <f>+IFERROR(INDEX('Mercado Inmobiliario Santiago'!$1:$1048576,MATCH(TEXT(IW$5,"mmm-yyyy"),'Mercado Inmobiliario Santiago'!$A:$A,0),MATCH(Chile!$B63,'Mercado Inmobiliario Santiago'!$3:$3,0)),0)</f>
        <v>2283.2159285977382</v>
      </c>
      <c r="IX63" s="237">
        <f>+IFERROR(INDEX('Mercado Inmobiliario Santiago'!$1:$1048576,MATCH(TEXT(IX$5,"mmm-yyyy"),'Mercado Inmobiliario Santiago'!$A:$A,0),MATCH(Chile!$B63,'Mercado Inmobiliario Santiago'!$3:$3,0)),0)</f>
        <v>3721.6721690589466</v>
      </c>
      <c r="IY63" s="237">
        <f>+IFERROR(INDEX('Mercado Inmobiliario Santiago'!$1:$1048576,MATCH(TEXT(IY$5,"mmm-yyyy"),'Mercado Inmobiliario Santiago'!$A:$A,0),MATCH(Chile!$B63,'Mercado Inmobiliario Santiago'!$3:$3,0)),0)</f>
        <v>2752.7825927312606</v>
      </c>
      <c r="IZ63" s="237">
        <f>+IFERROR(INDEX('Mercado Inmobiliario Santiago'!$1:$1048576,MATCH(TEXT(IZ$5,"mmm-yyyy"),'Mercado Inmobiliario Santiago'!$A:$A,0),MATCH(Chile!$B63,'Mercado Inmobiliario Santiago'!$3:$3,0)),0)</f>
        <v>2814.8606495942186</v>
      </c>
      <c r="JA63" s="237">
        <f>+IFERROR(INDEX('Mercado Inmobiliario Santiago'!$1:$1048576,MATCH(TEXT(JA$5,"mmm-yyyy"),'Mercado Inmobiliario Santiago'!$A:$A,0),MATCH(Chile!$B63,'Mercado Inmobiliario Santiago'!$3:$3,0)),0)</f>
        <v>2378.4333929135501</v>
      </c>
      <c r="JB63" s="237">
        <f>+IFERROR(INDEX('Mercado Inmobiliario Santiago'!$1:$1048576,MATCH(TEXT(JB$5,"mmm-yyyy"),'Mercado Inmobiliario Santiago'!$A:$A,0),MATCH(Chile!$B63,'Mercado Inmobiliario Santiago'!$3:$3,0)),0)</f>
        <v>1704.6435729592458</v>
      </c>
      <c r="JC63" s="251">
        <f t="shared" si="155"/>
        <v>1704.6435729592458</v>
      </c>
      <c r="JD63" s="237">
        <f>+IFERROR(INDEX('Mercado Inmobiliario Santiago'!$1:$1048576,MATCH(TEXT(JD$5,"mmm-yyyy"),'Mercado Inmobiliario Santiago'!$A:$A,0),MATCH(Chile!$B63,'Mercado Inmobiliario Santiago'!$3:$3,0)),0)</f>
        <v>1078.9698173721167</v>
      </c>
      <c r="JE63" s="237">
        <f>+IFERROR(INDEX('Mercado Inmobiliario Santiago'!$1:$1048576,MATCH(TEXT(JE$5,"mmm-yyyy"),'Mercado Inmobiliario Santiago'!$A:$A,0),MATCH(Chile!$B63,'Mercado Inmobiliario Santiago'!$3:$3,0)),0)</f>
        <v>2191.7627323487823</v>
      </c>
      <c r="JF63" s="237">
        <f>+IFERROR(INDEX('Mercado Inmobiliario Santiago'!$1:$1048576,MATCH(TEXT(JF$5,"mmm-yyyy"),'Mercado Inmobiliario Santiago'!$A:$A,0),MATCH(Chile!$B63,'Mercado Inmobiliario Santiago'!$3:$3,0)),0)</f>
        <v>1826.4827166710227</v>
      </c>
      <c r="JG63" s="237">
        <f>+IFERROR(INDEX('Mercado Inmobiliario Santiago'!$1:$1048576,MATCH(TEXT(JG$5,"mmm-yyyy"),'Mercado Inmobiliario Santiago'!$A:$A,0),MATCH(Chile!$B63,'Mercado Inmobiliario Santiago'!$3:$3,0)),0)</f>
        <v>1267.4883090945859</v>
      </c>
      <c r="JH63" s="237">
        <f>+IFERROR(INDEX('Mercado Inmobiliario Santiago'!$1:$1048576,MATCH(TEXT(JH$5,"mmm-yyyy"),'Mercado Inmobiliario Santiago'!$A:$A,0),MATCH(Chile!$B63,'Mercado Inmobiliario Santiago'!$3:$3,0)),0)</f>
        <v>1350.3538569728396</v>
      </c>
      <c r="JI63" s="237">
        <f>+IFERROR(INDEX('Mercado Inmobiliario Santiago'!$1:$1048576,MATCH(TEXT(JI$5,"mmm-yyyy"),'Mercado Inmobiliario Santiago'!$A:$A,0),MATCH(Chile!$B63,'Mercado Inmobiliario Santiago'!$3:$3,0)),0)</f>
        <v>1515.5026930115873</v>
      </c>
      <c r="JJ63" s="237">
        <f>+IFERROR(INDEX('Mercado Inmobiliario Santiago'!$1:$1048576,MATCH(TEXT(JJ$5,"mmm-yyyy"),'Mercado Inmobiliario Santiago'!$A:$A,0),MATCH(Chile!$B63,'Mercado Inmobiliario Santiago'!$3:$3,0)),0)</f>
        <v>2544.6660588236728</v>
      </c>
      <c r="JK63" s="237">
        <f>+IFERROR(INDEX('Mercado Inmobiliario Santiago'!$1:$1048576,MATCH(TEXT(JK$5,"mmm-yyyy"),'Mercado Inmobiliario Santiago'!$A:$A,0),MATCH(Chile!$B63,'Mercado Inmobiliario Santiago'!$3:$3,0)),0)</f>
        <v>2952.6227570925953</v>
      </c>
      <c r="JL63" s="237">
        <f>+IFERROR(INDEX('Mercado Inmobiliario Santiago'!$1:$1048576,MATCH(TEXT(JL$5,"mmm-yyyy"),'Mercado Inmobiliario Santiago'!$A:$A,0),MATCH(Chile!$B63,'Mercado Inmobiliario Santiago'!$3:$3,0)),0)</f>
        <v>2888.9252603501182</v>
      </c>
      <c r="JM63" s="237">
        <f>+IFERROR(INDEX('Mercado Inmobiliario Santiago'!$1:$1048576,MATCH(TEXT(JM$5,"mmm-yyyy"),'Mercado Inmobiliario Santiago'!$A:$A,0),MATCH(Chile!$B63,'Mercado Inmobiliario Santiago'!$3:$3,0)),0)</f>
        <v>4433.1178935410289</v>
      </c>
      <c r="JN63" s="237">
        <f>+IFERROR(INDEX('Mercado Inmobiliario Santiago'!$1:$1048576,MATCH(TEXT(JN$5,"mmm-yyyy"),'Mercado Inmobiliario Santiago'!$A:$A,0),MATCH(Chile!$B63,'Mercado Inmobiliario Santiago'!$3:$3,0)),0)</f>
        <v>4792.8421930383556</v>
      </c>
      <c r="JO63" s="237">
        <f>+IFERROR(INDEX('Mercado Inmobiliario Santiago'!$1:$1048576,MATCH(TEXT(JO$5,"mmm-yyyy"),'Mercado Inmobiliario Santiago'!$A:$A,0),MATCH(Chile!$B63,'Mercado Inmobiliario Santiago'!$3:$3,0)),0)</f>
        <v>3966.8327511442712</v>
      </c>
      <c r="JP63" s="251">
        <f t="shared" si="156"/>
        <v>3966.8327511442712</v>
      </c>
      <c r="JQ63" s="237">
        <f>+IFERROR(INDEX('Mercado Inmobiliario Santiago'!$1:$1048576,MATCH(TEXT(JQ$5,"mmm-yyyy"),'Mercado Inmobiliario Santiago'!$A:$A,0),MATCH(Chile!$B63,'Mercado Inmobiliario Santiago'!$3:$3,0)),0)</f>
        <v>2737.572388692703</v>
      </c>
      <c r="JR63" s="237">
        <f>+IFERROR(INDEX('Mercado Inmobiliario Santiago'!$1:$1048576,MATCH(TEXT(JR$5,"mmm-yyyy"),'Mercado Inmobiliario Santiago'!$A:$A,0),MATCH(Chile!$B63,'Mercado Inmobiliario Santiago'!$3:$3,0)),0)</f>
        <v>3385.8304658469292</v>
      </c>
      <c r="JS63" s="237">
        <f>+IFERROR(INDEX('Mercado Inmobiliario Santiago'!$1:$1048576,MATCH(TEXT(JS$5,"mmm-yyyy"),'Mercado Inmobiliario Santiago'!$A:$A,0),MATCH(Chile!$B63,'Mercado Inmobiliario Santiago'!$3:$3,0)),0)</f>
        <v>3785.020946084865</v>
      </c>
      <c r="JT63" s="237">
        <f>+IFERROR(INDEX('Mercado Inmobiliario Santiago'!$1:$1048576,MATCH(TEXT(JT$5,"mmm-yyyy"),'Mercado Inmobiliario Santiago'!$A:$A,0),MATCH(Chile!$B63,'Mercado Inmobiliario Santiago'!$3:$3,0)),0)</f>
        <v>3446.0552029562664</v>
      </c>
      <c r="JU63" s="237">
        <f>+IFERROR(INDEX('Mercado Inmobiliario Santiago'!$1:$1048576,MATCH(TEXT(JU$5,"mmm-yyyy"),'Mercado Inmobiliario Santiago'!$A:$A,0),MATCH(Chile!$B63,'Mercado Inmobiliario Santiago'!$3:$3,0)),0)</f>
        <v>3515.4961678678419</v>
      </c>
      <c r="JV63" s="237">
        <f>+IFERROR(INDEX('Mercado Inmobiliario Santiago'!$1:$1048576,MATCH(TEXT(JV$5,"mmm-yyyy"),'Mercado Inmobiliario Santiago'!$A:$A,0),MATCH(Chile!$B63,'Mercado Inmobiliario Santiago'!$3:$3,0)),0)</f>
        <v>4096.8010455112344</v>
      </c>
      <c r="JW63" s="237">
        <f>+IFERROR(INDEX('Mercado Inmobiliario Santiago'!$1:$1048576,MATCH(TEXT(JW$5,"mmm-yyyy"),'Mercado Inmobiliario Santiago'!$A:$A,0),MATCH(Chile!$B63,'Mercado Inmobiliario Santiago'!$3:$3,0)),0)</f>
        <v>4227.156584455357</v>
      </c>
      <c r="JX63" s="237">
        <f>+IFERROR(INDEX('Mercado Inmobiliario Santiago'!$1:$1048576,MATCH(TEXT(JX$5,"mmm-yyyy"),'Mercado Inmobiliario Santiago'!$A:$A,0),MATCH(Chile!$B63,'Mercado Inmobiliario Santiago'!$3:$3,0)),0)</f>
        <v>4190.3576257932318</v>
      </c>
      <c r="JY63" s="237">
        <f>+IFERROR(INDEX('Mercado Inmobiliario Santiago'!$1:$1048576,MATCH(TEXT(JY$5,"mmm-yyyy"),'Mercado Inmobiliario Santiago'!$A:$A,0),MATCH(Chile!$B63,'Mercado Inmobiliario Santiago'!$3:$3,0)),0)</f>
        <v>3973.4731284898266</v>
      </c>
      <c r="JZ63" s="237">
        <f>+IFERROR(INDEX('Mercado Inmobiliario Santiago'!$1:$1048576,MATCH(TEXT(JZ$5,"mmm-yyyy"),'Mercado Inmobiliario Santiago'!$A:$A,0),MATCH(Chile!$B63,'Mercado Inmobiliario Santiago'!$3:$3,0)),0)</f>
        <v>3985.5093877405429</v>
      </c>
      <c r="KA63" s="237">
        <f>+IFERROR(INDEX('Mercado Inmobiliario Santiago'!$1:$1048576,MATCH(TEXT(KA$5,"mmm-yyyy"),'Mercado Inmobiliario Santiago'!$A:$A,0),MATCH(Chile!$B63,'Mercado Inmobiliario Santiago'!$3:$3,0)),0)</f>
        <v>2303.2647742499894</v>
      </c>
      <c r="KB63" s="237">
        <f>+IFERROR(INDEX('Mercado Inmobiliario Santiago'!$1:$1048576,MATCH(TEXT(KB$5,"mmm-yyyy"),'Mercado Inmobiliario Santiago'!$A:$A,0),MATCH(Chile!$B63,'Mercado Inmobiliario Santiago'!$3:$3,0)),0)</f>
        <v>2015.7770010681857</v>
      </c>
      <c r="KC63" s="251">
        <f t="shared" si="157"/>
        <v>2015.7770010681857</v>
      </c>
      <c r="KD63" s="237">
        <f>+IFERROR(INDEX('Mercado Inmobiliario Santiago'!$1:$1048576,MATCH(TEXT(KD$5,"mmm-yyyy"),'Mercado Inmobiliario Santiago'!$A:$A,0),MATCH(Chile!$B63,'Mercado Inmobiliario Santiago'!$3:$3,0)),0)</f>
        <v>1805.4150022944946</v>
      </c>
      <c r="KE63" s="237">
        <f>+IFERROR(INDEX('Mercado Inmobiliario Santiago'!$1:$1048576,MATCH(TEXT(KE$5,"mmm-yyyy"),'Mercado Inmobiliario Santiago'!$A:$A,0),MATCH(Chile!$B63,'Mercado Inmobiliario Santiago'!$3:$3,0)),0)</f>
        <v>1783.1208866344334</v>
      </c>
      <c r="KF63" s="237">
        <f>+IFERROR(INDEX('Mercado Inmobiliario Santiago'!$1:$1048576,MATCH(TEXT(KF$5,"mmm-yyyy"),'Mercado Inmobiliario Santiago'!$A:$A,0),MATCH(Chile!$B63,'Mercado Inmobiliario Santiago'!$3:$3,0)),0)</f>
        <v>2465.0570352927202</v>
      </c>
      <c r="KG63" s="237">
        <f>+IFERROR(INDEX('Mercado Inmobiliario Santiago'!$1:$1048576,MATCH(TEXT(KG$5,"mmm-yyyy"),'Mercado Inmobiliario Santiago'!$A:$A,0),MATCH(Chile!$B63,'Mercado Inmobiliario Santiago'!$3:$3,0)),0)</f>
        <v>2062.0135251110023</v>
      </c>
      <c r="KH63" s="237">
        <f>+IFERROR(INDEX('Mercado Inmobiliario Santiago'!$1:$1048576,MATCH(TEXT(KH$5,"mmm-yyyy"),'Mercado Inmobiliario Santiago'!$A:$A,0),MATCH(Chile!$B63,'Mercado Inmobiliario Santiago'!$3:$3,0)),0)</f>
        <v>1859.7645187343117</v>
      </c>
      <c r="KI63" s="237">
        <f>+IFERROR(INDEX('Mercado Inmobiliario Santiago'!$1:$1048576,MATCH(TEXT(KI$5,"mmm-yyyy"),'Mercado Inmobiliario Santiago'!$A:$A,0),MATCH(Chile!$B63,'Mercado Inmobiliario Santiago'!$3:$3,0)),0)</f>
        <v>1714.6751343430692</v>
      </c>
      <c r="KJ63" s="237">
        <f>+IFERROR(INDEX('Mercado Inmobiliario Santiago'!$1:$1048576,MATCH(TEXT(KJ$5,"mmm-yyyy"),'Mercado Inmobiliario Santiago'!$A:$A,0),MATCH(Chile!$B63,'Mercado Inmobiliario Santiago'!$3:$3,0)),0)</f>
        <v>1454.6562390717056</v>
      </c>
      <c r="KK63" s="237">
        <f>+IFERROR(INDEX('Mercado Inmobiliario Santiago'!$1:$1048576,MATCH(TEXT(KK$5,"mmm-yyyy"),'Mercado Inmobiliario Santiago'!$A:$A,0),MATCH(Chile!$B63,'Mercado Inmobiliario Santiago'!$3:$3,0)),0)</f>
        <v>1864.5969060553832</v>
      </c>
      <c r="KL63" s="237">
        <f>+IFERROR(INDEX('Mercado Inmobiliario Santiago'!$1:$1048576,MATCH(TEXT(KL$5,"mmm-yyyy"),'Mercado Inmobiliario Santiago'!$A:$A,0),MATCH(Chile!$B63,'Mercado Inmobiliario Santiago'!$3:$3,0)),0)</f>
        <v>1532.500930988009</v>
      </c>
      <c r="KM63" s="237">
        <f>+IFERROR(INDEX('Mercado Inmobiliario Santiago'!$1:$1048576,MATCH(TEXT(KM$5,"mmm-yyyy"),'Mercado Inmobiliario Santiago'!$A:$A,0),MATCH(Chile!$B63,'Mercado Inmobiliario Santiago'!$3:$3,0)),0)</f>
        <v>1188.4802365984315</v>
      </c>
      <c r="KN63" s="237">
        <f>+IFERROR(INDEX('Mercado Inmobiliario Santiago'!$1:$1048576,MATCH(TEXT(KN$5,"mmm-yyyy"),'Mercado Inmobiliario Santiago'!$A:$A,0),MATCH(Chile!$B63,'Mercado Inmobiliario Santiago'!$3:$3,0)),0)</f>
        <v>1027.094913652413</v>
      </c>
      <c r="KO63" s="237">
        <f>+IFERROR(INDEX('Mercado Inmobiliario Santiago'!$1:$1048576,MATCH(TEXT(KO$5,"mmm-yyyy"),'Mercado Inmobiliario Santiago'!$A:$A,0),MATCH(Chile!$B63,'Mercado Inmobiliario Santiago'!$3:$3,0)),0)</f>
        <v>1420.2841627489461</v>
      </c>
      <c r="KP63" s="251">
        <f t="shared" si="158"/>
        <v>1420.2841627489461</v>
      </c>
      <c r="KQ63" s="237">
        <f>+IFERROR(INDEX('Mercado Inmobiliario Santiago'!$1:$1048576,MATCH(TEXT(KQ$5,"mmm-yyyy"),'Mercado Inmobiliario Santiago'!$A:$A,0),MATCH(Chile!$B63,'Mercado Inmobiliario Santiago'!$3:$3,0)),0)</f>
        <v>1124.8136269340182</v>
      </c>
      <c r="KR63" s="237">
        <f>+IFERROR(INDEX('Mercado Inmobiliario Santiago'!$1:$1048576,MATCH(TEXT(KR$5,"mmm-yyyy"),'Mercado Inmobiliario Santiago'!$A:$A,0),MATCH(Chile!$B63,'Mercado Inmobiliario Santiago'!$3:$3,0)),0)</f>
        <v>1051.803816687185</v>
      </c>
      <c r="KS63" s="237">
        <f>+IFERROR(INDEX('Mercado Inmobiliario Santiago'!$1:$1048576,MATCH(TEXT(KS$5,"mmm-yyyy"),'Mercado Inmobiliario Santiago'!$A:$A,0),MATCH(Chile!$B63,'Mercado Inmobiliario Santiago'!$3:$3,0)),0)</f>
        <v>1220.420214616523</v>
      </c>
      <c r="KT63" s="237">
        <f>+IFERROR(INDEX('Mercado Inmobiliario Santiago'!$1:$1048576,MATCH(TEXT(KT$5,"mmm-yyyy"),'Mercado Inmobiliario Santiago'!$A:$A,0),MATCH(Chile!$B63,'Mercado Inmobiliario Santiago'!$3:$3,0)),0)</f>
        <v>1628.9702229850652</v>
      </c>
      <c r="KU63" s="237">
        <f>+IFERROR(INDEX('Mercado Inmobiliario Santiago'!$1:$1048576,MATCH(TEXT(KU$5,"mmm-yyyy"),'Mercado Inmobiliario Santiago'!$A:$A,0),MATCH(Chile!$B63,'Mercado Inmobiliario Santiago'!$3:$3,0)),0)</f>
        <v>1352.3418822272024</v>
      </c>
      <c r="KV63" s="237">
        <f>+IFERROR(INDEX('Mercado Inmobiliario Santiago'!$1:$1048576,MATCH(TEXT(KV$5,"mmm-yyyy"),'Mercado Inmobiliario Santiago'!$A:$A,0),MATCH(Chile!$B63,'Mercado Inmobiliario Santiago'!$3:$3,0)),0)</f>
        <v>1478.6893881648909</v>
      </c>
      <c r="KW63" s="237">
        <f>+IFERROR(INDEX('Mercado Inmobiliario Santiago'!$1:$1048576,MATCH(TEXT(KW$5,"mmm-yyyy"),'Mercado Inmobiliario Santiago'!$A:$A,0),MATCH(Chile!$B63,'Mercado Inmobiliario Santiago'!$3:$3,0)),0)</f>
        <v>1768.9264291321458</v>
      </c>
      <c r="KX63" s="237">
        <f>+IFERROR(INDEX('Mercado Inmobiliario Santiago'!$1:$1048576,MATCH(TEXT(KX$5,"mmm-yyyy"),'Mercado Inmobiliario Santiago'!$A:$A,0),MATCH(Chile!$B63,'Mercado Inmobiliario Santiago'!$3:$3,0)),0)</f>
        <v>1671.2157278133282</v>
      </c>
      <c r="KY63" s="237">
        <f>+IFERROR(INDEX('Mercado Inmobiliario Santiago'!$1:$1048576,MATCH(TEXT(KY$5,"mmm-yyyy"),'Mercado Inmobiliario Santiago'!$A:$A,0),MATCH(Chile!$B63,'Mercado Inmobiliario Santiago'!$3:$3,0)),0)</f>
        <v>1416.4329291420627</v>
      </c>
      <c r="KZ63" s="237">
        <f>+IFERROR(INDEX('Mercado Inmobiliario Santiago'!$1:$1048576,MATCH(TEXT(KZ$5,"mmm-yyyy"),'Mercado Inmobiliario Santiago'!$A:$A,0),MATCH(Chile!$B63,'Mercado Inmobiliario Santiago'!$3:$3,0)),0)</f>
        <v>1806.0588611391518</v>
      </c>
      <c r="LA63" s="237">
        <f>+IFERROR(INDEX('Mercado Inmobiliario Santiago'!$1:$1048576,MATCH(TEXT(LA$5,"mmm-yyyy"),'Mercado Inmobiliario Santiago'!$A:$A,0),MATCH(Chile!$B63,'Mercado Inmobiliario Santiago'!$3:$3,0)),0)</f>
        <v>1292.3594912066087</v>
      </c>
      <c r="LB63" s="237">
        <f>+IFERROR(INDEX('Mercado Inmobiliario Santiago'!$1:$1048576,MATCH(TEXT(LB$5,"mmm-yyyy"),'Mercado Inmobiliario Santiago'!$A:$A,0),MATCH(Chile!$B63,'Mercado Inmobiliario Santiago'!$3:$3,0)),0)</f>
        <v>1102.7786451602876</v>
      </c>
      <c r="LC63" s="251">
        <f t="shared" si="159"/>
        <v>1102.7786451602876</v>
      </c>
      <c r="LD63" s="237">
        <f>+IFERROR(INDEX('Mercado Inmobiliario Santiago'!$1:$1048576,MATCH(TEXT(LD$5,"mmm-yyyy"),'Mercado Inmobiliario Santiago'!$A:$A,0),MATCH(Chile!$B63,'Mercado Inmobiliario Santiago'!$3:$3,0)),0)</f>
        <v>1028.0343618199104</v>
      </c>
      <c r="LE63" s="237">
        <f>+IFERROR(INDEX('Mercado Inmobiliario Santiago'!$1:$1048576,MATCH(TEXT(LE$5,"mmm-yyyy"),'Mercado Inmobiliario Santiago'!$A:$A,0),MATCH(Chile!$B63,'Mercado Inmobiliario Santiago'!$3:$3,0)),0)</f>
        <v>926.09768666080561</v>
      </c>
      <c r="LF63" s="237">
        <f>+IFERROR(INDEX('Mercado Inmobiliario Santiago'!$1:$1048576,MATCH(TEXT(LF$5,"mmm-yyyy"),'Mercado Inmobiliario Santiago'!$A:$A,0),MATCH(Chile!$B63,'Mercado Inmobiliario Santiago'!$3:$3,0)),0)</f>
        <v>1296.0525414067806</v>
      </c>
      <c r="LG63" s="237">
        <f>+IFERROR(INDEX('Mercado Inmobiliario Santiago'!$1:$1048576,MATCH(TEXT(LG$5,"mmm-yyyy"),'Mercado Inmobiliario Santiago'!$A:$A,0),MATCH(Chile!$B63,'Mercado Inmobiliario Santiago'!$3:$3,0)),0)</f>
        <v>1684.556077503596</v>
      </c>
      <c r="LH63" s="237">
        <f>+IFERROR(INDEX('Mercado Inmobiliario Santiago'!$1:$1048576,MATCH(TEXT(LH$5,"mmm-yyyy"),'Mercado Inmobiliario Santiago'!$A:$A,0),MATCH(Chile!$B63,'Mercado Inmobiliario Santiago'!$3:$3,0)),0)</f>
        <v>1570.7764998135931</v>
      </c>
      <c r="LI63" s="237">
        <f>+IFERROR(INDEX('Mercado Inmobiliario Santiago'!$1:$1048576,MATCH(TEXT(LI$5,"mmm-yyyy"),'Mercado Inmobiliario Santiago'!$A:$A,0),MATCH(Chile!$B63,'Mercado Inmobiliario Santiago'!$3:$3,0)),0)</f>
        <v>1740.07414438456</v>
      </c>
      <c r="LJ63" s="237">
        <f>+IFERROR(INDEX('Mercado Inmobiliario Santiago'!$1:$1048576,MATCH(TEXT(LJ$5,"mmm-yyyy"),'Mercado Inmobiliario Santiago'!$A:$A,0),MATCH(Chile!$B63,'Mercado Inmobiliario Santiago'!$3:$3,0)),0)</f>
        <v>1947.9774407220848</v>
      </c>
      <c r="LK63" s="237">
        <f>+IFERROR(INDEX('Mercado Inmobiliario Santiago'!$1:$1048576,MATCH(TEXT(LK$5,"mmm-yyyy"),'Mercado Inmobiliario Santiago'!$A:$A,0),MATCH(Chile!$B63,'Mercado Inmobiliario Santiago'!$3:$3,0)),0)</f>
        <v>1987.8158940174044</v>
      </c>
      <c r="LL63" s="237">
        <f>+IFERROR(INDEX('Mercado Inmobiliario Santiago'!$1:$1048576,MATCH(TEXT(LL$5,"mmm-yyyy"),'Mercado Inmobiliario Santiago'!$A:$A,0),MATCH(Chile!$B63,'Mercado Inmobiliario Santiago'!$3:$3,0)),0)</f>
        <v>1423.110740642675</v>
      </c>
      <c r="LM63" s="237">
        <f>+IFERROR(INDEX('Mercado Inmobiliario Santiago'!$1:$1048576,MATCH(TEXT(LM$5,"mmm-yyyy"),'Mercado Inmobiliario Santiago'!$A:$A,0),MATCH(Chile!$B63,'Mercado Inmobiliario Santiago'!$3:$3,0)),0)</f>
        <v>1805.9788438616908</v>
      </c>
      <c r="LN63" s="237">
        <f>+IFERROR(INDEX('Mercado Inmobiliario Santiago'!$1:$1048576,MATCH(TEXT(LN$5,"mmm-yyyy"),'Mercado Inmobiliario Santiago'!$A:$A,0),MATCH(Chile!$B63,'Mercado Inmobiliario Santiago'!$3:$3,0)),0)</f>
        <v>1259.5532521369209</v>
      </c>
      <c r="LO63" s="237">
        <f>+IFERROR(INDEX('Mercado Inmobiliario Santiago'!$1:$1048576,MATCH(TEXT(LO$5,"mmm-yyyy"),'Mercado Inmobiliario Santiago'!$A:$A,0),MATCH(Chile!$B63,'Mercado Inmobiliario Santiago'!$3:$3,0)),0)</f>
        <v>1699.88658041287</v>
      </c>
      <c r="LP63" s="251">
        <f t="shared" si="160"/>
        <v>1699.88658041287</v>
      </c>
      <c r="LQ63" s="237">
        <f>+IFERROR(INDEX('Mercado Inmobiliario Santiago'!$1:$1048576,MATCH(TEXT(LQ$5,"mmm-yyyy"),'Mercado Inmobiliario Santiago'!$A:$A,0),MATCH(Chile!$B63,'Mercado Inmobiliario Santiago'!$3:$3,0)),0)</f>
        <v>1505.1154575466865</v>
      </c>
      <c r="LR63" s="237">
        <f>+IFERROR(INDEX('Mercado Inmobiliario Santiago'!$1:$1048576,MATCH(TEXT(LR$5,"mmm-yyyy"),'Mercado Inmobiliario Santiago'!$A:$A,0),MATCH(Chile!$B63,'Mercado Inmobiliario Santiago'!$3:$3,0)),0)</f>
        <v>1156.3955567171931</v>
      </c>
      <c r="LS63" s="237">
        <f>+IFERROR(INDEX('Mercado Inmobiliario Santiago'!$1:$1048576,MATCH(TEXT(LS$5,"mmm-yyyy"),'Mercado Inmobiliario Santiago'!$A:$A,0),MATCH(Chile!$B63,'Mercado Inmobiliario Santiago'!$3:$3,0)),0)</f>
        <v>1696.0003166264732</v>
      </c>
      <c r="LT63" s="237">
        <f>+IFERROR(INDEX('Mercado Inmobiliario Santiago'!$1:$1048576,MATCH(TEXT(LT$5,"mmm-yyyy"),'Mercado Inmobiliario Santiago'!$A:$A,0),MATCH(Chile!$B63,'Mercado Inmobiliario Santiago'!$3:$3,0)),0)</f>
        <v>1366.7455444818052</v>
      </c>
      <c r="LU63" s="237">
        <f>+IFERROR(INDEX('Mercado Inmobiliario Santiago'!$1:$1048576,MATCH(TEXT(LU$5,"mmm-yyyy"),'Mercado Inmobiliario Santiago'!$A:$A,0),MATCH(Chile!$B63,'Mercado Inmobiliario Santiago'!$3:$3,0)),0)</f>
        <v>1569.2054482770684</v>
      </c>
      <c r="LV63" s="237">
        <f>+IFERROR(INDEX('Mercado Inmobiliario Santiago'!$1:$1048576,MATCH(TEXT(LV$5,"mmm-yyyy"),'Mercado Inmobiliario Santiago'!$A:$A,0),MATCH(Chile!$B63,'Mercado Inmobiliario Santiago'!$3:$3,0)),0)</f>
        <v>1674.6299512870103</v>
      </c>
      <c r="LW63" s="237">
        <f>+IFERROR(INDEX('Mercado Inmobiliario Santiago'!$1:$1048576,MATCH(TEXT(LW$5,"mmm-yyyy"),'Mercado Inmobiliario Santiago'!$A:$A,0),MATCH(Chile!$B63,'Mercado Inmobiliario Santiago'!$3:$3,0)),0)</f>
        <v>1724.372075312167</v>
      </c>
      <c r="LX63" s="237">
        <f>+IFERROR(INDEX('Mercado Inmobiliario Santiago'!$1:$1048576,MATCH(TEXT(LX$5,"mmm-yyyy"),'Mercado Inmobiliario Santiago'!$A:$A,0),MATCH(Chile!$B63,'Mercado Inmobiliario Santiago'!$3:$3,0)),0)</f>
        <v>1809.5213473824574</v>
      </c>
      <c r="LY63" s="237">
        <f>+IFERROR(INDEX('Mercado Inmobiliario Santiago'!$1:$1048576,MATCH(TEXT(LY$5,"mmm-yyyy"),'Mercado Inmobiliario Santiago'!$A:$A,0),MATCH(Chile!$B63,'Mercado Inmobiliario Santiago'!$3:$3,0)),0)</f>
        <v>1427.64888616195</v>
      </c>
      <c r="LZ63" s="237">
        <f>+IFERROR(INDEX('Mercado Inmobiliario Santiago'!$1:$1048576,MATCH(TEXT(LZ$5,"mmm-yyyy"),'Mercado Inmobiliario Santiago'!$A:$A,0),MATCH(Chile!$B63,'Mercado Inmobiliario Santiago'!$3:$3,0)),0)</f>
        <v>1956.9894518230417</v>
      </c>
      <c r="MA63" s="237">
        <f>+IFERROR(INDEX('Mercado Inmobiliario Santiago'!$1:$1048576,MATCH(TEXT(MA$5,"mmm-yyyy"),'Mercado Inmobiliario Santiago'!$A:$A,0),MATCH(Chile!$B63,'Mercado Inmobiliario Santiago'!$3:$3,0)),0)</f>
        <v>1630.1227144410877</v>
      </c>
      <c r="MB63" s="237">
        <f>+IFERROR(INDEX('Mercado Inmobiliario Santiago'!$1:$1048576,MATCH(TEXT(MB$5,"mmm-yyyy"),'Mercado Inmobiliario Santiago'!$A:$A,0),MATCH(Chile!$B63,'Mercado Inmobiliario Santiago'!$3:$3,0)),0)</f>
        <v>2456.8196740065478</v>
      </c>
      <c r="MC63" s="251">
        <f t="shared" si="161"/>
        <v>2456.8196740065478</v>
      </c>
      <c r="MD63" s="237">
        <f>+IFERROR(INDEX('Mercado Inmobiliario Santiago'!$1:$1048576,MATCH(TEXT(MD$5,"mmm-yyyy"),'Mercado Inmobiliario Santiago'!$A:$A,0),MATCH(Chile!$B63,'Mercado Inmobiliario Santiago'!$3:$3,0)),0)</f>
        <v>0</v>
      </c>
      <c r="ME63" s="237">
        <f>+IFERROR(INDEX('Mercado Inmobiliario Santiago'!$1:$1048576,MATCH(TEXT(ME$5,"mmm-yyyy"),'Mercado Inmobiliario Santiago'!$A:$A,0),MATCH(Chile!$B63,'Mercado Inmobiliario Santiago'!$3:$3,0)),0)</f>
        <v>0</v>
      </c>
      <c r="MF63" s="237">
        <f>+IFERROR(INDEX('Mercado Inmobiliario Santiago'!$1:$1048576,MATCH(TEXT(MF$5,"mmm-yyyy"),'Mercado Inmobiliario Santiago'!$A:$A,0),MATCH(Chile!$B63,'Mercado Inmobiliario Santiago'!$3:$3,0)),0)</f>
        <v>0</v>
      </c>
      <c r="MG63" s="237">
        <f>+IFERROR(INDEX('Mercado Inmobiliario Santiago'!$1:$1048576,MATCH(TEXT(MG$5,"mmm-yyyy"),'Mercado Inmobiliario Santiago'!$A:$A,0),MATCH(Chile!$B63,'Mercado Inmobiliario Santiago'!$3:$3,0)),0)</f>
        <v>0</v>
      </c>
      <c r="MH63" s="237">
        <f>+IFERROR(INDEX('Mercado Inmobiliario Santiago'!$1:$1048576,MATCH(TEXT(MH$5,"mmm-yyyy"),'Mercado Inmobiliario Santiago'!$A:$A,0),MATCH(Chile!$B63,'Mercado Inmobiliario Santiago'!$3:$3,0)),0)</f>
        <v>0</v>
      </c>
      <c r="MI63" s="237">
        <f>+IFERROR(INDEX('Mercado Inmobiliario Santiago'!$1:$1048576,MATCH(TEXT(MI$5,"mmm-yyyy"),'Mercado Inmobiliario Santiago'!$A:$A,0),MATCH(Chile!$B63,'Mercado Inmobiliario Santiago'!$3:$3,0)),0)</f>
        <v>0</v>
      </c>
      <c r="MJ63" s="237">
        <f>+IFERROR(INDEX('Mercado Inmobiliario Santiago'!$1:$1048576,MATCH(TEXT(MJ$5,"mmm-yyyy"),'Mercado Inmobiliario Santiago'!$A:$A,0),MATCH(Chile!$B63,'Mercado Inmobiliario Santiago'!$3:$3,0)),0)</f>
        <v>0</v>
      </c>
      <c r="MK63" s="237">
        <f>+IFERROR(INDEX('Mercado Inmobiliario Santiago'!$1:$1048576,MATCH(TEXT(MK$5,"mmm-yyyy"),'Mercado Inmobiliario Santiago'!$A:$A,0),MATCH(Chile!$B63,'Mercado Inmobiliario Santiago'!$3:$3,0)),0)</f>
        <v>0</v>
      </c>
      <c r="ML63" s="237">
        <f>+IFERROR(INDEX('Mercado Inmobiliario Santiago'!$1:$1048576,MATCH(TEXT(ML$5,"mmm-yyyy"),'Mercado Inmobiliario Santiago'!$A:$A,0),MATCH(Chile!$B63,'Mercado Inmobiliario Santiago'!$3:$3,0)),0)</f>
        <v>0</v>
      </c>
      <c r="MM63" s="237">
        <f>+IFERROR(INDEX('Mercado Inmobiliario Santiago'!$1:$1048576,MATCH(TEXT(MM$5,"mmm-yyyy"),'Mercado Inmobiliario Santiago'!$A:$A,0),MATCH(Chile!$B63,'Mercado Inmobiliario Santiago'!$3:$3,0)),0)</f>
        <v>0</v>
      </c>
      <c r="MN63" s="237">
        <f>+IFERROR(INDEX('Mercado Inmobiliario Santiago'!$1:$1048576,MATCH(TEXT(MN$5,"mmm-yyyy"),'Mercado Inmobiliario Santiago'!$A:$A,0),MATCH(Chile!$B63,'Mercado Inmobiliario Santiago'!$3:$3,0)),0)</f>
        <v>0</v>
      </c>
      <c r="MO63" s="237">
        <f>+IFERROR(INDEX('Mercado Inmobiliario Santiago'!$1:$1048576,MATCH(TEXT(MO$5,"mmm-yyyy"),'Mercado Inmobiliario Santiago'!$A:$A,0),MATCH(Chile!$B63,'Mercado Inmobiliario Santiago'!$3:$3,0)),0)</f>
        <v>0</v>
      </c>
      <c r="MP63" s="251">
        <f t="shared" si="162"/>
        <v>0</v>
      </c>
    </row>
    <row r="64" spans="2:354" outlineLevel="1">
      <c r="C64" s="175" t="s">
        <v>491</v>
      </c>
      <c r="D64" s="237"/>
      <c r="E64" s="237"/>
      <c r="F64" s="237"/>
      <c r="G64" s="237"/>
      <c r="H64" s="237"/>
      <c r="I64" s="237"/>
      <c r="J64" s="237"/>
      <c r="K64" s="237"/>
      <c r="L64" s="237"/>
      <c r="M64" s="237"/>
      <c r="N64" s="237"/>
      <c r="O64" s="237"/>
      <c r="P64" s="251"/>
      <c r="Q64" s="237"/>
      <c r="R64" s="237"/>
      <c r="S64" s="237"/>
      <c r="T64" s="237"/>
      <c r="U64" s="237"/>
      <c r="V64" s="237"/>
      <c r="W64" s="237"/>
      <c r="X64" s="237"/>
      <c r="Y64" s="237"/>
      <c r="Z64" s="237"/>
      <c r="AA64" s="237"/>
      <c r="AB64" s="237"/>
      <c r="AC64" s="251"/>
      <c r="AD64" s="237"/>
      <c r="AE64" s="237"/>
      <c r="AF64" s="237"/>
      <c r="AG64" s="237"/>
      <c r="AH64" s="237"/>
      <c r="AI64" s="237"/>
      <c r="AJ64" s="237"/>
      <c r="AK64" s="237"/>
      <c r="AL64" s="237"/>
      <c r="AM64" s="237"/>
      <c r="AN64" s="237"/>
      <c r="AO64" s="237"/>
      <c r="AP64" s="251"/>
      <c r="AQ64" s="237"/>
      <c r="AR64" s="237"/>
      <c r="AS64" s="237"/>
      <c r="AT64" s="237"/>
      <c r="AU64" s="237"/>
      <c r="AV64" s="237"/>
      <c r="AW64" s="237"/>
      <c r="AX64" s="237"/>
      <c r="AY64" s="237"/>
      <c r="AZ64" s="237"/>
      <c r="BA64" s="237"/>
      <c r="BB64" s="237"/>
      <c r="BC64" s="251"/>
      <c r="BD64" s="237"/>
      <c r="BE64" s="237"/>
      <c r="BF64" s="237"/>
      <c r="BG64" s="237"/>
      <c r="BH64" s="237"/>
      <c r="BI64" s="237"/>
      <c r="BJ64" s="237"/>
      <c r="BK64" s="237"/>
      <c r="BL64" s="237"/>
      <c r="BM64" s="237"/>
      <c r="BN64" s="237"/>
      <c r="BO64" s="237"/>
      <c r="BP64" s="251"/>
      <c r="BQ64" s="237"/>
      <c r="BR64" s="237"/>
      <c r="BS64" s="237"/>
      <c r="BT64" s="237"/>
      <c r="BU64" s="237"/>
      <c r="BV64" s="237"/>
      <c r="BW64" s="237"/>
      <c r="BX64" s="237"/>
      <c r="BY64" s="237"/>
      <c r="BZ64" s="237"/>
      <c r="CA64" s="237"/>
      <c r="CB64" s="237"/>
      <c r="CC64" s="251"/>
      <c r="CD64" s="237"/>
      <c r="CE64" s="237"/>
      <c r="CF64" s="237"/>
      <c r="CG64" s="237"/>
      <c r="CH64" s="237"/>
      <c r="CI64" s="237"/>
      <c r="CJ64" s="237"/>
      <c r="CK64" s="237"/>
      <c r="CL64" s="237"/>
      <c r="CM64" s="237"/>
      <c r="CN64" s="237"/>
      <c r="CO64" s="237"/>
      <c r="CP64" s="251"/>
      <c r="CQ64" s="237"/>
      <c r="CR64" s="237"/>
      <c r="CS64" s="237"/>
      <c r="CT64" s="237"/>
      <c r="CU64" s="237"/>
      <c r="CV64" s="237"/>
      <c r="CW64" s="237"/>
      <c r="CX64" s="237"/>
      <c r="CY64" s="237"/>
      <c r="CZ64" s="237"/>
      <c r="DA64" s="237"/>
      <c r="DB64" s="237"/>
      <c r="DC64" s="251"/>
      <c r="DD64" s="237"/>
      <c r="DE64" s="237"/>
      <c r="DF64" s="237"/>
      <c r="DG64" s="237"/>
      <c r="DH64" s="237"/>
      <c r="DI64" s="237"/>
      <c r="DJ64" s="237"/>
      <c r="DK64" s="237"/>
      <c r="DL64" s="237"/>
      <c r="DM64" s="237"/>
      <c r="DN64" s="237"/>
      <c r="DO64" s="237"/>
      <c r="DP64" s="251"/>
      <c r="DQ64" s="237"/>
      <c r="DR64" s="237"/>
      <c r="DS64" s="237"/>
      <c r="DT64" s="237"/>
      <c r="DU64" s="237"/>
      <c r="DV64" s="237"/>
      <c r="DW64" s="237"/>
      <c r="DX64" s="237"/>
      <c r="DY64" s="237"/>
      <c r="DZ64" s="237"/>
      <c r="EA64" s="237"/>
      <c r="EB64" s="237"/>
      <c r="EC64" s="251"/>
      <c r="ED64" s="237"/>
      <c r="EE64" s="237"/>
      <c r="EF64" s="237"/>
      <c r="EG64" s="237"/>
      <c r="EH64" s="237"/>
      <c r="EI64" s="237"/>
      <c r="EJ64" s="237"/>
      <c r="EK64" s="237"/>
      <c r="EL64" s="237"/>
      <c r="EM64" s="237"/>
      <c r="EN64" s="237"/>
      <c r="EO64" s="237"/>
      <c r="EP64" s="251"/>
      <c r="EQ64" s="237"/>
      <c r="ER64" s="237"/>
      <c r="ES64" s="237"/>
      <c r="ET64" s="237"/>
      <c r="EU64" s="237"/>
      <c r="EV64" s="237"/>
      <c r="EW64" s="237"/>
      <c r="EX64" s="237"/>
      <c r="EY64" s="237"/>
      <c r="EZ64" s="237"/>
      <c r="FA64" s="237"/>
      <c r="FB64" s="237"/>
      <c r="FC64" s="251"/>
      <c r="FD64" s="237"/>
      <c r="FE64" s="237"/>
      <c r="FF64" s="237"/>
      <c r="FG64" s="237"/>
      <c r="FH64" s="237"/>
      <c r="FI64" s="237"/>
      <c r="FJ64" s="237"/>
      <c r="FK64" s="237"/>
      <c r="FL64" s="237"/>
      <c r="FM64" s="237"/>
      <c r="FN64" s="237"/>
      <c r="FO64" s="237"/>
      <c r="FP64" s="251"/>
      <c r="FQ64" s="237"/>
      <c r="FR64" s="237"/>
      <c r="FS64" s="237"/>
      <c r="FT64" s="237"/>
      <c r="FU64" s="237"/>
      <c r="FV64" s="237"/>
      <c r="FW64" s="237"/>
      <c r="FX64" s="237"/>
      <c r="FY64" s="237"/>
      <c r="FZ64" s="237"/>
      <c r="GA64" s="237"/>
      <c r="GB64" s="237"/>
      <c r="GC64" s="251"/>
      <c r="GD64" s="237"/>
      <c r="GE64" s="237"/>
      <c r="GF64" s="237"/>
      <c r="GG64" s="237"/>
      <c r="GH64" s="237"/>
      <c r="GI64" s="237"/>
      <c r="GJ64" s="237"/>
      <c r="GK64" s="237"/>
      <c r="GL64" s="237"/>
      <c r="GM64" s="237"/>
      <c r="GN64" s="237"/>
      <c r="GO64" s="237"/>
      <c r="GP64" s="251"/>
      <c r="GQ64" s="237"/>
      <c r="GR64" s="237"/>
      <c r="GS64" s="237"/>
      <c r="GT64" s="237"/>
      <c r="GU64" s="237"/>
      <c r="GV64" s="237"/>
      <c r="GW64" s="237"/>
      <c r="GX64" s="237"/>
      <c r="GY64" s="237"/>
      <c r="GZ64" s="237"/>
      <c r="HA64" s="237"/>
      <c r="HB64" s="237"/>
      <c r="HC64" s="251"/>
      <c r="HD64" s="237"/>
      <c r="HE64" s="237"/>
      <c r="HF64" s="237"/>
      <c r="HG64" s="237"/>
      <c r="HH64" s="237"/>
      <c r="HI64" s="237"/>
      <c r="HJ64" s="237"/>
      <c r="HK64" s="237"/>
      <c r="HL64" s="237"/>
      <c r="HM64" s="237"/>
      <c r="HN64" s="237"/>
      <c r="HO64" s="237"/>
      <c r="HP64" s="251"/>
      <c r="HQ64" s="237"/>
      <c r="HR64" s="237"/>
      <c r="HS64" s="237"/>
      <c r="HT64" s="237"/>
      <c r="HU64" s="237"/>
      <c r="HV64" s="237"/>
      <c r="HW64" s="237"/>
      <c r="HX64" s="237"/>
      <c r="HY64" s="237"/>
      <c r="HZ64" s="237"/>
      <c r="IA64" s="237"/>
      <c r="IB64" s="237"/>
      <c r="IC64" s="251"/>
      <c r="ID64" s="237"/>
      <c r="IE64" s="237"/>
      <c r="IF64" s="237"/>
      <c r="IG64" s="237"/>
      <c r="IH64" s="237"/>
      <c r="II64" s="237"/>
      <c r="IJ64" s="237"/>
      <c r="IK64" s="237"/>
      <c r="IL64" s="237"/>
      <c r="IM64" s="237"/>
      <c r="IN64" s="237"/>
      <c r="IO64" s="237"/>
      <c r="IP64" s="251"/>
      <c r="IQ64" s="237"/>
      <c r="IR64" s="237"/>
      <c r="IS64" s="237"/>
      <c r="IT64" s="237"/>
      <c r="IU64" s="237"/>
      <c r="IV64" s="237"/>
      <c r="IW64" s="237"/>
      <c r="IX64" s="237"/>
      <c r="IY64" s="237"/>
      <c r="IZ64" s="237"/>
      <c r="JA64" s="237"/>
      <c r="JB64" s="237"/>
      <c r="JC64" s="251"/>
      <c r="JD64" s="237"/>
      <c r="JE64" s="237"/>
      <c r="JF64" s="237"/>
      <c r="JG64" s="237"/>
      <c r="JH64" s="237"/>
      <c r="JI64" s="237"/>
      <c r="JJ64" s="237"/>
      <c r="JK64" s="237"/>
      <c r="JL64" s="237"/>
      <c r="JM64" s="237"/>
      <c r="JN64" s="237"/>
      <c r="JO64" s="237"/>
      <c r="JP64" s="251"/>
      <c r="JQ64" s="237"/>
      <c r="JR64" s="237"/>
      <c r="JS64" s="237"/>
      <c r="JT64" s="237"/>
      <c r="JU64" s="237"/>
      <c r="JV64" s="237"/>
      <c r="JW64" s="237"/>
      <c r="JX64" s="237"/>
      <c r="JY64" s="237"/>
      <c r="JZ64" s="237"/>
      <c r="KA64" s="237"/>
      <c r="KB64" s="237"/>
      <c r="KC64" s="251"/>
      <c r="KD64" s="237"/>
      <c r="KE64" s="237"/>
      <c r="KF64" s="237"/>
      <c r="KG64" s="237"/>
      <c r="KH64" s="237"/>
      <c r="KI64" s="237"/>
      <c r="KJ64" s="237"/>
      <c r="KK64" s="237"/>
      <c r="KL64" s="237"/>
      <c r="KM64" s="237"/>
      <c r="KN64" s="237"/>
      <c r="KO64" s="237"/>
      <c r="KP64" s="251"/>
      <c r="KQ64" s="237"/>
      <c r="KR64" s="237"/>
      <c r="KS64" s="237"/>
      <c r="KT64" s="237"/>
      <c r="KU64" s="237"/>
      <c r="KV64" s="237"/>
      <c r="KW64" s="237"/>
      <c r="KX64" s="237"/>
      <c r="KY64" s="237"/>
      <c r="KZ64" s="237"/>
      <c r="LA64" s="237"/>
      <c r="LB64" s="237"/>
      <c r="LC64" s="251"/>
      <c r="LD64" s="237"/>
      <c r="LE64" s="237"/>
      <c r="LF64" s="237"/>
      <c r="LG64" s="237"/>
      <c r="LH64" s="237"/>
      <c r="LI64" s="237"/>
      <c r="LJ64" s="237"/>
      <c r="LK64" s="237"/>
      <c r="LL64" s="237"/>
      <c r="LM64" s="237"/>
      <c r="LN64" s="237"/>
      <c r="LO64" s="237"/>
      <c r="LP64" s="251"/>
      <c r="LQ64" s="237"/>
      <c r="LR64" s="237"/>
      <c r="LS64" s="237"/>
      <c r="LT64" s="237"/>
      <c r="LU64" s="237"/>
      <c r="LV64" s="237"/>
      <c r="LW64" s="237"/>
      <c r="LX64" s="237"/>
      <c r="LY64" s="237"/>
      <c r="LZ64" s="237"/>
      <c r="MA64" s="237"/>
      <c r="MB64" s="237"/>
      <c r="MC64" s="251"/>
      <c r="MD64" s="237"/>
      <c r="ME64" s="237"/>
      <c r="MF64" s="237"/>
      <c r="MG64" s="237"/>
      <c r="MH64" s="237"/>
      <c r="MI64" s="237"/>
      <c r="MJ64" s="237"/>
      <c r="MK64" s="237"/>
      <c r="ML64" s="237"/>
      <c r="MM64" s="237"/>
      <c r="MN64" s="237"/>
      <c r="MO64" s="237"/>
      <c r="MP64" s="251"/>
    </row>
    <row r="65" spans="1:354" outlineLevel="1">
      <c r="B65" s="9" t="str">
        <f>+$C$64&amp;"-"&amp;C65</f>
        <v>Viviendas-Stock</v>
      </c>
      <c r="C65" s="409" t="s">
        <v>487</v>
      </c>
      <c r="D65" s="237"/>
      <c r="E65" s="237"/>
      <c r="F65" s="237"/>
      <c r="G65" s="237"/>
      <c r="H65" s="237"/>
      <c r="I65" s="237"/>
      <c r="J65" s="237"/>
      <c r="K65" s="237"/>
      <c r="L65" s="237"/>
      <c r="M65" s="237"/>
      <c r="N65" s="237"/>
      <c r="O65" s="237"/>
      <c r="P65" s="251">
        <f>+O65</f>
        <v>0</v>
      </c>
      <c r="Q65" s="237"/>
      <c r="R65" s="237"/>
      <c r="S65" s="237"/>
      <c r="T65" s="237"/>
      <c r="U65" s="237"/>
      <c r="V65" s="237"/>
      <c r="W65" s="237"/>
      <c r="X65" s="237"/>
      <c r="Y65" s="237"/>
      <c r="Z65" s="237"/>
      <c r="AA65" s="237"/>
      <c r="AB65" s="237"/>
      <c r="AC65" s="251">
        <f>+AB65</f>
        <v>0</v>
      </c>
      <c r="AD65" s="237">
        <v>27508</v>
      </c>
      <c r="AE65" s="237">
        <v>27685</v>
      </c>
      <c r="AF65" s="237">
        <v>28662</v>
      </c>
      <c r="AG65" s="237">
        <v>31037</v>
      </c>
      <c r="AH65" s="237">
        <v>30363</v>
      </c>
      <c r="AI65" s="237">
        <v>30376</v>
      </c>
      <c r="AJ65" s="237">
        <v>29783</v>
      </c>
      <c r="AK65" s="237">
        <v>30332</v>
      </c>
      <c r="AL65" s="237">
        <v>30406</v>
      </c>
      <c r="AM65" s="237">
        <v>27834</v>
      </c>
      <c r="AN65" s="237">
        <v>26130</v>
      </c>
      <c r="AO65" s="237">
        <v>24551</v>
      </c>
      <c r="AP65" s="251">
        <f>+AO65</f>
        <v>24551</v>
      </c>
      <c r="AQ65" s="237">
        <v>25271</v>
      </c>
      <c r="AR65" s="237">
        <v>26030</v>
      </c>
      <c r="AS65" s="237">
        <v>28874</v>
      </c>
      <c r="AT65" s="237">
        <v>30744</v>
      </c>
      <c r="AU65" s="237">
        <v>31528</v>
      </c>
      <c r="AV65" s="237">
        <v>30996</v>
      </c>
      <c r="AW65" s="237">
        <v>29292</v>
      </c>
      <c r="AX65" s="237">
        <v>27964</v>
      </c>
      <c r="AY65" s="237">
        <v>28491</v>
      </c>
      <c r="AZ65" s="237">
        <v>29817</v>
      </c>
      <c r="BA65" s="237">
        <v>32754</v>
      </c>
      <c r="BB65" s="237">
        <v>32660</v>
      </c>
      <c r="BC65" s="251">
        <f>+BB65</f>
        <v>32660</v>
      </c>
      <c r="BD65" s="237">
        <v>31069</v>
      </c>
      <c r="BE65" s="237">
        <v>29881</v>
      </c>
      <c r="BF65" s="237">
        <v>28354</v>
      </c>
      <c r="BG65" s="237">
        <v>28236</v>
      </c>
      <c r="BH65" s="237">
        <v>31959</v>
      </c>
      <c r="BI65" s="237">
        <v>32100</v>
      </c>
      <c r="BJ65" s="237">
        <v>32304</v>
      </c>
      <c r="BK65" s="237">
        <v>29281</v>
      </c>
      <c r="BL65" s="237">
        <v>31184</v>
      </c>
      <c r="BM65" s="237">
        <v>30914</v>
      </c>
      <c r="BN65" s="237">
        <v>32378</v>
      </c>
      <c r="BO65" s="237">
        <v>26965</v>
      </c>
      <c r="BP65" s="251">
        <f>+BO65</f>
        <v>26965</v>
      </c>
      <c r="BQ65" s="237">
        <v>26474</v>
      </c>
      <c r="BR65" s="237">
        <v>29690</v>
      </c>
      <c r="BS65" s="237">
        <v>28912</v>
      </c>
      <c r="BT65" s="237">
        <v>30020</v>
      </c>
      <c r="BU65" s="237">
        <v>36364</v>
      </c>
      <c r="BV65" s="237">
        <v>37447</v>
      </c>
      <c r="BW65" s="237">
        <v>37189</v>
      </c>
      <c r="BX65" s="237">
        <v>35498</v>
      </c>
      <c r="BY65" s="237">
        <v>34395</v>
      </c>
      <c r="BZ65" s="237">
        <v>33821</v>
      </c>
      <c r="CA65" s="237">
        <v>32153</v>
      </c>
      <c r="CB65" s="237">
        <v>30943</v>
      </c>
      <c r="CC65" s="251">
        <f>+CB65</f>
        <v>30943</v>
      </c>
      <c r="CD65" s="237">
        <v>32089</v>
      </c>
      <c r="CE65" s="237">
        <v>30909</v>
      </c>
      <c r="CF65" s="237">
        <v>31158</v>
      </c>
      <c r="CG65" s="237">
        <v>30738</v>
      </c>
      <c r="CH65" s="237">
        <v>34029</v>
      </c>
      <c r="CI65" s="237">
        <v>35231</v>
      </c>
      <c r="CJ65" s="237">
        <v>41906</v>
      </c>
      <c r="CK65" s="237">
        <v>42738</v>
      </c>
      <c r="CL65" s="237">
        <v>40606</v>
      </c>
      <c r="CM65" s="237">
        <v>38478</v>
      </c>
      <c r="CN65" s="237">
        <v>39758</v>
      </c>
      <c r="CO65" s="237">
        <v>38149</v>
      </c>
      <c r="CP65" s="251">
        <f>+CO65</f>
        <v>38149</v>
      </c>
      <c r="CQ65" s="237">
        <v>35081</v>
      </c>
      <c r="CR65" s="237">
        <v>33586</v>
      </c>
      <c r="CS65" s="237">
        <v>36524</v>
      </c>
      <c r="CT65" s="237">
        <v>36745</v>
      </c>
      <c r="CU65" s="237">
        <v>40861</v>
      </c>
      <c r="CV65" s="237">
        <v>41287</v>
      </c>
      <c r="CW65" s="237">
        <v>44276</v>
      </c>
      <c r="CX65" s="237">
        <v>49835</v>
      </c>
      <c r="CY65" s="237">
        <v>52029</v>
      </c>
      <c r="CZ65" s="237">
        <v>51601</v>
      </c>
      <c r="DA65" s="237">
        <v>52769</v>
      </c>
      <c r="DB65" s="237">
        <v>54075</v>
      </c>
      <c r="DC65" s="251">
        <f>+DB65</f>
        <v>54075</v>
      </c>
      <c r="DD65" s="237">
        <v>53638</v>
      </c>
      <c r="DE65" s="237">
        <v>50787</v>
      </c>
      <c r="DF65" s="237">
        <v>45987</v>
      </c>
      <c r="DG65" s="237">
        <v>48144</v>
      </c>
      <c r="DH65" s="237">
        <v>48666</v>
      </c>
      <c r="DI65" s="237">
        <v>47960</v>
      </c>
      <c r="DJ65" s="237">
        <v>48713</v>
      </c>
      <c r="DK65" s="237">
        <v>50758</v>
      </c>
      <c r="DL65" s="237">
        <v>49543</v>
      </c>
      <c r="DM65" s="237">
        <v>50751</v>
      </c>
      <c r="DN65" s="237">
        <v>49501</v>
      </c>
      <c r="DO65" s="237">
        <v>50123</v>
      </c>
      <c r="DP65" s="251">
        <f>+DO65</f>
        <v>50123</v>
      </c>
      <c r="DQ65" s="237">
        <v>49280</v>
      </c>
      <c r="DR65" s="237">
        <v>49518</v>
      </c>
      <c r="DS65" s="237">
        <v>47904</v>
      </c>
      <c r="DT65" s="237">
        <v>46570</v>
      </c>
      <c r="DU65" s="237">
        <v>46107</v>
      </c>
      <c r="DV65" s="237">
        <v>46108</v>
      </c>
      <c r="DW65" s="237">
        <v>40936</v>
      </c>
      <c r="DX65" s="237">
        <v>47719</v>
      </c>
      <c r="DY65" s="237">
        <v>46022</v>
      </c>
      <c r="DZ65" s="237">
        <v>44517</v>
      </c>
      <c r="EA65" s="237">
        <v>43530</v>
      </c>
      <c r="EB65" s="237">
        <v>41541</v>
      </c>
      <c r="EC65" s="251">
        <f>+EB65</f>
        <v>41541</v>
      </c>
      <c r="ED65" s="237">
        <v>40337</v>
      </c>
      <c r="EE65" s="237">
        <v>40240</v>
      </c>
      <c r="EF65" s="237">
        <v>40258</v>
      </c>
      <c r="EG65" s="237">
        <v>40021</v>
      </c>
      <c r="EH65" s="237">
        <v>39880</v>
      </c>
      <c r="EI65" s="237">
        <v>41044</v>
      </c>
      <c r="EJ65" s="237">
        <v>39231</v>
      </c>
      <c r="EK65" s="237">
        <v>37011</v>
      </c>
      <c r="EL65" s="237">
        <v>35377</v>
      </c>
      <c r="EM65" s="237">
        <v>33724</v>
      </c>
      <c r="EN65" s="237">
        <v>34452</v>
      </c>
      <c r="EO65" s="237">
        <v>37305</v>
      </c>
      <c r="EP65" s="251">
        <f>+EO65</f>
        <v>37305</v>
      </c>
      <c r="EQ65" s="237">
        <v>37680</v>
      </c>
      <c r="ER65" s="237">
        <v>37585</v>
      </c>
      <c r="ES65" s="237">
        <v>36792</v>
      </c>
      <c r="ET65" s="237">
        <v>36527</v>
      </c>
      <c r="EU65" s="237">
        <v>37910</v>
      </c>
      <c r="EV65" s="237">
        <v>39867</v>
      </c>
      <c r="EW65" s="237">
        <v>41985</v>
      </c>
      <c r="EX65" s="237">
        <v>42020</v>
      </c>
      <c r="EY65" s="237">
        <v>43071</v>
      </c>
      <c r="EZ65" s="237">
        <v>44893</v>
      </c>
      <c r="FA65" s="237">
        <v>45983</v>
      </c>
      <c r="FB65" s="237">
        <v>45501</v>
      </c>
      <c r="FC65" s="251">
        <f>+FB65</f>
        <v>45501</v>
      </c>
      <c r="FD65" s="237">
        <v>41957</v>
      </c>
      <c r="FE65" s="237">
        <v>45379</v>
      </c>
      <c r="FF65" s="237">
        <v>43544</v>
      </c>
      <c r="FG65" s="237">
        <v>43944</v>
      </c>
      <c r="FH65" s="237">
        <v>42519</v>
      </c>
      <c r="FI65" s="237">
        <v>42167</v>
      </c>
      <c r="FJ65" s="237">
        <v>40625</v>
      </c>
      <c r="FK65" s="237">
        <v>39757</v>
      </c>
      <c r="FL65" s="237">
        <v>38367</v>
      </c>
      <c r="FM65" s="237">
        <v>36069</v>
      </c>
      <c r="FN65" s="237">
        <v>36602</v>
      </c>
      <c r="FO65" s="237">
        <v>38502</v>
      </c>
      <c r="FP65" s="251">
        <f>+FO65</f>
        <v>38502</v>
      </c>
      <c r="FQ65" s="237">
        <v>36855</v>
      </c>
      <c r="FR65" s="237">
        <v>38882</v>
      </c>
      <c r="FS65" s="237">
        <v>39225</v>
      </c>
      <c r="FT65" s="237">
        <v>41802</v>
      </c>
      <c r="FU65" s="237">
        <v>42797</v>
      </c>
      <c r="FV65" s="237">
        <v>43903</v>
      </c>
      <c r="FW65" s="237">
        <v>40798</v>
      </c>
      <c r="FX65" s="237">
        <v>41341</v>
      </c>
      <c r="FY65" s="237">
        <v>43060</v>
      </c>
      <c r="FZ65" s="237">
        <v>41264</v>
      </c>
      <c r="GA65" s="237">
        <v>39802</v>
      </c>
      <c r="GB65" s="237">
        <v>38955</v>
      </c>
      <c r="GC65" s="251">
        <f>+GB65</f>
        <v>38955</v>
      </c>
      <c r="GD65" s="237">
        <v>35492</v>
      </c>
      <c r="GE65" s="237">
        <v>37926</v>
      </c>
      <c r="GF65" s="237">
        <v>36509</v>
      </c>
      <c r="GG65" s="237">
        <v>36759</v>
      </c>
      <c r="GH65" s="237">
        <v>36992</v>
      </c>
      <c r="GI65" s="237">
        <v>40053</v>
      </c>
      <c r="GJ65" s="237">
        <v>39391</v>
      </c>
      <c r="GK65" s="237">
        <v>38217</v>
      </c>
      <c r="GL65" s="237">
        <v>39131</v>
      </c>
      <c r="GM65" s="237">
        <v>40584</v>
      </c>
      <c r="GN65" s="237">
        <v>41502</v>
      </c>
      <c r="GO65" s="237">
        <v>41849</v>
      </c>
      <c r="GP65" s="251">
        <f>+GO65</f>
        <v>41849</v>
      </c>
      <c r="GQ65" s="237">
        <v>43739</v>
      </c>
      <c r="GR65" s="237">
        <v>43730</v>
      </c>
      <c r="GS65" s="237">
        <v>42630</v>
      </c>
      <c r="GT65" s="237">
        <v>42639</v>
      </c>
      <c r="GU65" s="237">
        <v>42737</v>
      </c>
      <c r="GV65" s="237">
        <v>45626</v>
      </c>
      <c r="GW65" s="237">
        <v>48729</v>
      </c>
      <c r="GX65" s="237">
        <v>48666</v>
      </c>
      <c r="GY65" s="237">
        <v>47442</v>
      </c>
      <c r="GZ65" s="237">
        <v>49629</v>
      </c>
      <c r="HA65" s="237">
        <v>49550</v>
      </c>
      <c r="HB65" s="237">
        <v>48940</v>
      </c>
      <c r="HC65" s="251">
        <f>+HB65</f>
        <v>48940</v>
      </c>
      <c r="HD65" s="237">
        <v>51780</v>
      </c>
      <c r="HE65" s="237">
        <v>51514</v>
      </c>
      <c r="HF65" s="237">
        <v>50742</v>
      </c>
      <c r="HG65" s="237">
        <v>53545</v>
      </c>
      <c r="HH65" s="237">
        <v>54415</v>
      </c>
      <c r="HI65" s="237">
        <v>54897</v>
      </c>
      <c r="HJ65" s="237">
        <v>56263</v>
      </c>
      <c r="HK65" s="237">
        <v>54751</v>
      </c>
      <c r="HL65" s="237">
        <v>55164</v>
      </c>
      <c r="HM65" s="237">
        <v>56809</v>
      </c>
      <c r="HN65" s="237">
        <v>56370</v>
      </c>
      <c r="HO65" s="237">
        <v>56738</v>
      </c>
      <c r="HP65" s="251">
        <f>+HO65</f>
        <v>56738</v>
      </c>
      <c r="HQ65" s="237">
        <v>57547</v>
      </c>
      <c r="HR65" s="237">
        <v>57440</v>
      </c>
      <c r="HS65" s="237">
        <v>56812</v>
      </c>
      <c r="HT65" s="237">
        <v>57199</v>
      </c>
      <c r="HU65" s="237">
        <v>56794</v>
      </c>
      <c r="HV65" s="237">
        <v>57251</v>
      </c>
      <c r="HW65" s="237">
        <v>57547</v>
      </c>
      <c r="HX65" s="237">
        <v>55350</v>
      </c>
      <c r="HY65" s="237">
        <v>56302</v>
      </c>
      <c r="HZ65" s="237">
        <v>57108</v>
      </c>
      <c r="IA65" s="237">
        <v>57255</v>
      </c>
      <c r="IB65" s="237">
        <v>57619</v>
      </c>
      <c r="IC65" s="251">
        <f>+IB65</f>
        <v>57619</v>
      </c>
      <c r="ID65" s="237">
        <f>+IFERROR(INDEX('Mercado Inmobiliario Santiago'!$1:$1048576,MATCH(TEXT(ID$5,"mmm-yyyy"),'Mercado Inmobiliario Santiago'!$A:$A,0),MATCH(Chile!$B65,'Mercado Inmobiliario Santiago'!$3:$3,0)),0)</f>
        <v>58016</v>
      </c>
      <c r="IE65" s="237">
        <f>+IFERROR(INDEX('Mercado Inmobiliario Santiago'!$1:$1048576,MATCH(TEXT(IE$5,"mmm-yyyy"),'Mercado Inmobiliario Santiago'!$A:$A,0),MATCH(Chile!$B65,'Mercado Inmobiliario Santiago'!$3:$3,0)),0)</f>
        <v>57539</v>
      </c>
      <c r="IF65" s="237">
        <f>+IFERROR(INDEX('Mercado Inmobiliario Santiago'!$1:$1048576,MATCH(TEXT(IF$5,"mmm-yyyy"),'Mercado Inmobiliario Santiago'!$A:$A,0),MATCH(Chile!$B65,'Mercado Inmobiliario Santiago'!$3:$3,0)),0)</f>
        <v>55948</v>
      </c>
      <c r="IG65" s="237">
        <f>+IFERROR(INDEX('Mercado Inmobiliario Santiago'!$1:$1048576,MATCH(TEXT(IG$5,"mmm-yyyy"),'Mercado Inmobiliario Santiago'!$A:$A,0),MATCH(Chile!$B65,'Mercado Inmobiliario Santiago'!$3:$3,0)),0)</f>
        <v>54268</v>
      </c>
      <c r="IH65" s="237">
        <f>+IFERROR(INDEX('Mercado Inmobiliario Santiago'!$1:$1048576,MATCH(TEXT(IH$5,"mmm-yyyy"),'Mercado Inmobiliario Santiago'!$A:$A,0),MATCH(Chile!$B65,'Mercado Inmobiliario Santiago'!$3:$3,0)),0)</f>
        <v>52997</v>
      </c>
      <c r="II65" s="237">
        <f>+IFERROR(INDEX('Mercado Inmobiliario Santiago'!$1:$1048576,MATCH(TEXT(II$5,"mmm-yyyy"),'Mercado Inmobiliario Santiago'!$A:$A,0),MATCH(Chile!$B65,'Mercado Inmobiliario Santiago'!$3:$3,0)),0)</f>
        <v>52620</v>
      </c>
      <c r="IJ65" s="237">
        <f>+IFERROR(INDEX('Mercado Inmobiliario Santiago'!$1:$1048576,MATCH(TEXT(IJ$5,"mmm-yyyy"),'Mercado Inmobiliario Santiago'!$A:$A,0),MATCH(Chile!$B65,'Mercado Inmobiliario Santiago'!$3:$3,0)),0)</f>
        <v>52790</v>
      </c>
      <c r="IK65" s="237">
        <f>+IFERROR(INDEX('Mercado Inmobiliario Santiago'!$1:$1048576,MATCH(TEXT(IK$5,"mmm-yyyy"),'Mercado Inmobiliario Santiago'!$A:$A,0),MATCH(Chile!$B65,'Mercado Inmobiliario Santiago'!$3:$3,0)),0)</f>
        <v>51826</v>
      </c>
      <c r="IL65" s="237">
        <f>+IFERROR(INDEX('Mercado Inmobiliario Santiago'!$1:$1048576,MATCH(TEXT(IL$5,"mmm-yyyy"),'Mercado Inmobiliario Santiago'!$A:$A,0),MATCH(Chile!$B65,'Mercado Inmobiliario Santiago'!$3:$3,0)),0)</f>
        <v>52710</v>
      </c>
      <c r="IM65" s="237">
        <f>+IFERROR(INDEX('Mercado Inmobiliario Santiago'!$1:$1048576,MATCH(TEXT(IM$5,"mmm-yyyy"),'Mercado Inmobiliario Santiago'!$A:$A,0),MATCH(Chile!$B65,'Mercado Inmobiliario Santiago'!$3:$3,0)),0)</f>
        <v>51210</v>
      </c>
      <c r="IN65" s="237">
        <f>+IFERROR(INDEX('Mercado Inmobiliario Santiago'!$1:$1048576,MATCH(TEXT(IN$5,"mmm-yyyy"),'Mercado Inmobiliario Santiago'!$A:$A,0),MATCH(Chile!$B65,'Mercado Inmobiliario Santiago'!$3:$3,0)),0)</f>
        <v>51087</v>
      </c>
      <c r="IO65" s="237">
        <f>+IFERROR(INDEX('Mercado Inmobiliario Santiago'!$1:$1048576,MATCH(TEXT(IO$5,"mmm-yyyy"),'Mercado Inmobiliario Santiago'!$A:$A,0),MATCH(Chile!$B65,'Mercado Inmobiliario Santiago'!$3:$3,0)),0)</f>
        <v>51965</v>
      </c>
      <c r="IP65" s="251">
        <f>+IO65</f>
        <v>51965</v>
      </c>
      <c r="IQ65" s="237">
        <f>+IFERROR(INDEX('Mercado Inmobiliario Santiago'!$1:$1048576,MATCH(TEXT(IQ$5,"mmm-yyyy"),'Mercado Inmobiliario Santiago'!$A:$A,0),MATCH(Chile!$B65,'Mercado Inmobiliario Santiago'!$3:$3,0)),0)</f>
        <v>53026</v>
      </c>
      <c r="IR65" s="237">
        <f>+IFERROR(INDEX('Mercado Inmobiliario Santiago'!$1:$1048576,MATCH(TEXT(IR$5,"mmm-yyyy"),'Mercado Inmobiliario Santiago'!$A:$A,0),MATCH(Chile!$B65,'Mercado Inmobiliario Santiago'!$3:$3,0)),0)</f>
        <v>51845</v>
      </c>
      <c r="IS65" s="237">
        <f>+IFERROR(INDEX('Mercado Inmobiliario Santiago'!$1:$1048576,MATCH(TEXT(IS$5,"mmm-yyyy"),'Mercado Inmobiliario Santiago'!$A:$A,0),MATCH(Chile!$B65,'Mercado Inmobiliario Santiago'!$3:$3,0)),0)</f>
        <v>50553</v>
      </c>
      <c r="IT65" s="237">
        <f>+IFERROR(INDEX('Mercado Inmobiliario Santiago'!$1:$1048576,MATCH(TEXT(IT$5,"mmm-yyyy"),'Mercado Inmobiliario Santiago'!$A:$A,0),MATCH(Chile!$B65,'Mercado Inmobiliario Santiago'!$3:$3,0)),0)</f>
        <v>50158</v>
      </c>
      <c r="IU65" s="237">
        <f>+IFERROR(INDEX('Mercado Inmobiliario Santiago'!$1:$1048576,MATCH(TEXT(IU$5,"mmm-yyyy"),'Mercado Inmobiliario Santiago'!$A:$A,0),MATCH(Chile!$B65,'Mercado Inmobiliario Santiago'!$3:$3,0)),0)</f>
        <v>49384</v>
      </c>
      <c r="IV65" s="237">
        <f>+IFERROR(INDEX('Mercado Inmobiliario Santiago'!$1:$1048576,MATCH(TEXT(IV$5,"mmm-yyyy"),'Mercado Inmobiliario Santiago'!$A:$A,0),MATCH(Chile!$B65,'Mercado Inmobiliario Santiago'!$3:$3,0)),0)</f>
        <v>50352</v>
      </c>
      <c r="IW65" s="237">
        <f>+IFERROR(INDEX('Mercado Inmobiliario Santiago'!$1:$1048576,MATCH(TEXT(IW$5,"mmm-yyyy"),'Mercado Inmobiliario Santiago'!$A:$A,0),MATCH(Chile!$B65,'Mercado Inmobiliario Santiago'!$3:$3,0)),0)</f>
        <v>46684</v>
      </c>
      <c r="IX65" s="237">
        <f>+IFERROR(INDEX('Mercado Inmobiliario Santiago'!$1:$1048576,MATCH(TEXT(IX$5,"mmm-yyyy"),'Mercado Inmobiliario Santiago'!$A:$A,0),MATCH(Chile!$B65,'Mercado Inmobiliario Santiago'!$3:$3,0)),0)</f>
        <v>47884</v>
      </c>
      <c r="IY65" s="237">
        <f>+IFERROR(INDEX('Mercado Inmobiliario Santiago'!$1:$1048576,MATCH(TEXT(IY$5,"mmm-yyyy"),'Mercado Inmobiliario Santiago'!$A:$A,0),MATCH(Chile!$B65,'Mercado Inmobiliario Santiago'!$3:$3,0)),0)</f>
        <v>48986</v>
      </c>
      <c r="IZ65" s="237">
        <f>+IFERROR(INDEX('Mercado Inmobiliario Santiago'!$1:$1048576,MATCH(TEXT(IZ$5,"mmm-yyyy"),'Mercado Inmobiliario Santiago'!$A:$A,0),MATCH(Chile!$B65,'Mercado Inmobiliario Santiago'!$3:$3,0)),0)</f>
        <v>49472</v>
      </c>
      <c r="JA65" s="237">
        <f>+IFERROR(INDEX('Mercado Inmobiliario Santiago'!$1:$1048576,MATCH(TEXT(JA$5,"mmm-yyyy"),'Mercado Inmobiliario Santiago'!$A:$A,0),MATCH(Chile!$B65,'Mercado Inmobiliario Santiago'!$3:$3,0)),0)</f>
        <v>49248</v>
      </c>
      <c r="JB65" s="237">
        <f>+IFERROR(INDEX('Mercado Inmobiliario Santiago'!$1:$1048576,MATCH(TEXT(JB$5,"mmm-yyyy"),'Mercado Inmobiliario Santiago'!$A:$A,0),MATCH(Chile!$B65,'Mercado Inmobiliario Santiago'!$3:$3,0)),0)</f>
        <v>47876</v>
      </c>
      <c r="JC65" s="251">
        <f>+JB65</f>
        <v>47876</v>
      </c>
      <c r="JD65" s="237">
        <f>+IFERROR(INDEX('Mercado Inmobiliario Santiago'!$1:$1048576,MATCH(TEXT(JD$5,"mmm-yyyy"),'Mercado Inmobiliario Santiago'!$A:$A,0),MATCH(Chile!$B65,'Mercado Inmobiliario Santiago'!$3:$3,0)),0)</f>
        <v>47132</v>
      </c>
      <c r="JE65" s="237">
        <f>+IFERROR(INDEX('Mercado Inmobiliario Santiago'!$1:$1048576,MATCH(TEXT(JE$5,"mmm-yyyy"),'Mercado Inmobiliario Santiago'!$A:$A,0),MATCH(Chile!$B65,'Mercado Inmobiliario Santiago'!$3:$3,0)),0)</f>
        <v>45840</v>
      </c>
      <c r="JF65" s="237">
        <f>+IFERROR(INDEX('Mercado Inmobiliario Santiago'!$1:$1048576,MATCH(TEXT(JF$5,"mmm-yyyy"),'Mercado Inmobiliario Santiago'!$A:$A,0),MATCH(Chile!$B65,'Mercado Inmobiliario Santiago'!$3:$3,0)),0)</f>
        <v>47125</v>
      </c>
      <c r="JG65" s="237">
        <f>+IFERROR(INDEX('Mercado Inmobiliario Santiago'!$1:$1048576,MATCH(TEXT(JG$5,"mmm-yyyy"),'Mercado Inmobiliario Santiago'!$A:$A,0),MATCH(Chile!$B65,'Mercado Inmobiliario Santiago'!$3:$3,0)),0)</f>
        <v>47636</v>
      </c>
      <c r="JH65" s="237">
        <f>+IFERROR(INDEX('Mercado Inmobiliario Santiago'!$1:$1048576,MATCH(TEXT(JH$5,"mmm-yyyy"),'Mercado Inmobiliario Santiago'!$A:$A,0),MATCH(Chile!$B65,'Mercado Inmobiliario Santiago'!$3:$3,0)),0)</f>
        <v>48211</v>
      </c>
      <c r="JI65" s="237">
        <f>+IFERROR(INDEX('Mercado Inmobiliario Santiago'!$1:$1048576,MATCH(TEXT(JI$5,"mmm-yyyy"),'Mercado Inmobiliario Santiago'!$A:$A,0),MATCH(Chile!$B65,'Mercado Inmobiliario Santiago'!$3:$3,0)),0)</f>
        <v>51533</v>
      </c>
      <c r="JJ65" s="237">
        <f>+IFERROR(INDEX('Mercado Inmobiliario Santiago'!$1:$1048576,MATCH(TEXT(JJ$5,"mmm-yyyy"),'Mercado Inmobiliario Santiago'!$A:$A,0),MATCH(Chile!$B65,'Mercado Inmobiliario Santiago'!$3:$3,0)),0)</f>
        <v>51637</v>
      </c>
      <c r="JK65" s="237">
        <f>+IFERROR(INDEX('Mercado Inmobiliario Santiago'!$1:$1048576,MATCH(TEXT(JK$5,"mmm-yyyy"),'Mercado Inmobiliario Santiago'!$A:$A,0),MATCH(Chile!$B65,'Mercado Inmobiliario Santiago'!$3:$3,0)),0)</f>
        <v>52746</v>
      </c>
      <c r="JL65" s="237">
        <f>+IFERROR(INDEX('Mercado Inmobiliario Santiago'!$1:$1048576,MATCH(TEXT(JL$5,"mmm-yyyy"),'Mercado Inmobiliario Santiago'!$A:$A,0),MATCH(Chile!$B65,'Mercado Inmobiliario Santiago'!$3:$3,0)),0)</f>
        <v>52224</v>
      </c>
      <c r="JM65" s="237">
        <f>+IFERROR(INDEX('Mercado Inmobiliario Santiago'!$1:$1048576,MATCH(TEXT(JM$5,"mmm-yyyy"),'Mercado Inmobiliario Santiago'!$A:$A,0),MATCH(Chile!$B65,'Mercado Inmobiliario Santiago'!$3:$3,0)),0)</f>
        <v>51943</v>
      </c>
      <c r="JN65" s="237">
        <f>+IFERROR(INDEX('Mercado Inmobiliario Santiago'!$1:$1048576,MATCH(TEXT(JN$5,"mmm-yyyy"),'Mercado Inmobiliario Santiago'!$A:$A,0),MATCH(Chile!$B65,'Mercado Inmobiliario Santiago'!$3:$3,0)),0)</f>
        <v>51525</v>
      </c>
      <c r="JO65" s="237">
        <f>+IFERROR(INDEX('Mercado Inmobiliario Santiago'!$1:$1048576,MATCH(TEXT(JO$5,"mmm-yyyy"),'Mercado Inmobiliario Santiago'!$A:$A,0),MATCH(Chile!$B65,'Mercado Inmobiliario Santiago'!$3:$3,0)),0)</f>
        <v>51652</v>
      </c>
      <c r="JP65" s="251">
        <f>+JO65</f>
        <v>51652</v>
      </c>
      <c r="JQ65" s="237">
        <f>+IFERROR(INDEX('Mercado Inmobiliario Santiago'!$1:$1048576,MATCH(TEXT(JQ$5,"mmm-yyyy"),'Mercado Inmobiliario Santiago'!$A:$A,0),MATCH(Chile!$B65,'Mercado Inmobiliario Santiago'!$3:$3,0)),0)</f>
        <v>52182</v>
      </c>
      <c r="JR65" s="237">
        <f>+IFERROR(INDEX('Mercado Inmobiliario Santiago'!$1:$1048576,MATCH(TEXT(JR$5,"mmm-yyyy"),'Mercado Inmobiliario Santiago'!$A:$A,0),MATCH(Chile!$B65,'Mercado Inmobiliario Santiago'!$3:$3,0)),0)</f>
        <v>52542</v>
      </c>
      <c r="JS65" s="237">
        <f>+IFERROR(INDEX('Mercado Inmobiliario Santiago'!$1:$1048576,MATCH(TEXT(JS$5,"mmm-yyyy"),'Mercado Inmobiliario Santiago'!$A:$A,0),MATCH(Chile!$B65,'Mercado Inmobiliario Santiago'!$3:$3,0)),0)</f>
        <v>51981</v>
      </c>
      <c r="JT65" s="237">
        <f>+IFERROR(INDEX('Mercado Inmobiliario Santiago'!$1:$1048576,MATCH(TEXT(JT$5,"mmm-yyyy"),'Mercado Inmobiliario Santiago'!$A:$A,0),MATCH(Chile!$B65,'Mercado Inmobiliario Santiago'!$3:$3,0)),0)</f>
        <v>54600</v>
      </c>
      <c r="JU65" s="237">
        <f>+IFERROR(INDEX('Mercado Inmobiliario Santiago'!$1:$1048576,MATCH(TEXT(JU$5,"mmm-yyyy"),'Mercado Inmobiliario Santiago'!$A:$A,0),MATCH(Chile!$B65,'Mercado Inmobiliario Santiago'!$3:$3,0)),0)</f>
        <v>55105</v>
      </c>
      <c r="JV65" s="237">
        <f>+IFERROR(INDEX('Mercado Inmobiliario Santiago'!$1:$1048576,MATCH(TEXT(JV$5,"mmm-yyyy"),'Mercado Inmobiliario Santiago'!$A:$A,0),MATCH(Chile!$B65,'Mercado Inmobiliario Santiago'!$3:$3,0)),0)</f>
        <v>55767</v>
      </c>
      <c r="JW65" s="237">
        <f>+IFERROR(INDEX('Mercado Inmobiliario Santiago'!$1:$1048576,MATCH(TEXT(JW$5,"mmm-yyyy"),'Mercado Inmobiliario Santiago'!$A:$A,0),MATCH(Chile!$B65,'Mercado Inmobiliario Santiago'!$3:$3,0)),0)</f>
        <v>57243</v>
      </c>
      <c r="JX65" s="237">
        <f>+IFERROR(INDEX('Mercado Inmobiliario Santiago'!$1:$1048576,MATCH(TEXT(JX$5,"mmm-yyyy"),'Mercado Inmobiliario Santiago'!$A:$A,0),MATCH(Chile!$B65,'Mercado Inmobiliario Santiago'!$3:$3,0)),0)</f>
        <v>56695</v>
      </c>
      <c r="JY65" s="237">
        <f>+IFERROR(INDEX('Mercado Inmobiliario Santiago'!$1:$1048576,MATCH(TEXT(JY$5,"mmm-yyyy"),'Mercado Inmobiliario Santiago'!$A:$A,0),MATCH(Chile!$B65,'Mercado Inmobiliario Santiago'!$3:$3,0)),0)</f>
        <v>58389</v>
      </c>
      <c r="JZ65" s="237">
        <f>+IFERROR(INDEX('Mercado Inmobiliario Santiago'!$1:$1048576,MATCH(TEXT(JZ$5,"mmm-yyyy"),'Mercado Inmobiliario Santiago'!$A:$A,0),MATCH(Chile!$B65,'Mercado Inmobiliario Santiago'!$3:$3,0)),0)</f>
        <v>60163</v>
      </c>
      <c r="KA65" s="237">
        <f>+IFERROR(INDEX('Mercado Inmobiliario Santiago'!$1:$1048576,MATCH(TEXT(KA$5,"mmm-yyyy"),'Mercado Inmobiliario Santiago'!$A:$A,0),MATCH(Chile!$B65,'Mercado Inmobiliario Santiago'!$3:$3,0)),0)</f>
        <v>59351</v>
      </c>
      <c r="KB65" s="237">
        <f>+IFERROR(INDEX('Mercado Inmobiliario Santiago'!$1:$1048576,MATCH(TEXT(KB$5,"mmm-yyyy"),'Mercado Inmobiliario Santiago'!$A:$A,0),MATCH(Chile!$B65,'Mercado Inmobiliario Santiago'!$3:$3,0)),0)</f>
        <v>59353</v>
      </c>
      <c r="KC65" s="251">
        <f>+KB65</f>
        <v>59353</v>
      </c>
      <c r="KD65" s="237">
        <f>+IFERROR(INDEX('Mercado Inmobiliario Santiago'!$1:$1048576,MATCH(TEXT(KD$5,"mmm-yyyy"),'Mercado Inmobiliario Santiago'!$A:$A,0),MATCH(Chile!$B65,'Mercado Inmobiliario Santiago'!$3:$3,0)),0)</f>
        <v>60465</v>
      </c>
      <c r="KE65" s="237">
        <f>+IFERROR(INDEX('Mercado Inmobiliario Santiago'!$1:$1048576,MATCH(TEXT(KE$5,"mmm-yyyy"),'Mercado Inmobiliario Santiago'!$A:$A,0),MATCH(Chile!$B65,'Mercado Inmobiliario Santiago'!$3:$3,0)),0)</f>
        <v>61248</v>
      </c>
      <c r="KF65" s="237">
        <f>+IFERROR(INDEX('Mercado Inmobiliario Santiago'!$1:$1048576,MATCH(TEXT(KF$5,"mmm-yyyy"),'Mercado Inmobiliario Santiago'!$A:$A,0),MATCH(Chile!$B65,'Mercado Inmobiliario Santiago'!$3:$3,0)),0)</f>
        <v>62379</v>
      </c>
      <c r="KG65" s="237">
        <f>+IFERROR(INDEX('Mercado Inmobiliario Santiago'!$1:$1048576,MATCH(TEXT(KG$5,"mmm-yyyy"),'Mercado Inmobiliario Santiago'!$A:$A,0),MATCH(Chile!$B65,'Mercado Inmobiliario Santiago'!$3:$3,0)),0)</f>
        <v>63297</v>
      </c>
      <c r="KH65" s="237">
        <f>+IFERROR(INDEX('Mercado Inmobiliario Santiago'!$1:$1048576,MATCH(TEXT(KH$5,"mmm-yyyy"),'Mercado Inmobiliario Santiago'!$A:$A,0),MATCH(Chile!$B65,'Mercado Inmobiliario Santiago'!$3:$3,0)),0)</f>
        <v>62525</v>
      </c>
      <c r="KI65" s="237">
        <f>+IFERROR(INDEX('Mercado Inmobiliario Santiago'!$1:$1048576,MATCH(TEXT(KI$5,"mmm-yyyy"),'Mercado Inmobiliario Santiago'!$A:$A,0),MATCH(Chile!$B65,'Mercado Inmobiliario Santiago'!$3:$3,0)),0)</f>
        <v>61663</v>
      </c>
      <c r="KJ65" s="237">
        <f>+IFERROR(INDEX('Mercado Inmobiliario Santiago'!$1:$1048576,MATCH(TEXT(KJ$5,"mmm-yyyy"),'Mercado Inmobiliario Santiago'!$A:$A,0),MATCH(Chile!$B65,'Mercado Inmobiliario Santiago'!$3:$3,0)),0)</f>
        <v>62643</v>
      </c>
      <c r="KK65" s="237">
        <f>+IFERROR(INDEX('Mercado Inmobiliario Santiago'!$1:$1048576,MATCH(TEXT(KK$5,"mmm-yyyy"),'Mercado Inmobiliario Santiago'!$A:$A,0),MATCH(Chile!$B65,'Mercado Inmobiliario Santiago'!$3:$3,0)),0)</f>
        <v>62294</v>
      </c>
      <c r="KL65" s="237">
        <f>+IFERROR(INDEX('Mercado Inmobiliario Santiago'!$1:$1048576,MATCH(TEXT(KL$5,"mmm-yyyy"),'Mercado Inmobiliario Santiago'!$A:$A,0),MATCH(Chile!$B65,'Mercado Inmobiliario Santiago'!$3:$3,0)),0)</f>
        <v>62848</v>
      </c>
      <c r="KM65" s="237">
        <f>+IFERROR(INDEX('Mercado Inmobiliario Santiago'!$1:$1048576,MATCH(TEXT(KM$5,"mmm-yyyy"),'Mercado Inmobiliario Santiago'!$A:$A,0),MATCH(Chile!$B65,'Mercado Inmobiliario Santiago'!$3:$3,0)),0)</f>
        <v>65011</v>
      </c>
      <c r="KN65" s="237">
        <f>+IFERROR(INDEX('Mercado Inmobiliario Santiago'!$1:$1048576,MATCH(TEXT(KN$5,"mmm-yyyy"),'Mercado Inmobiliario Santiago'!$A:$A,0),MATCH(Chile!$B65,'Mercado Inmobiliario Santiago'!$3:$3,0)),0)</f>
        <v>65061</v>
      </c>
      <c r="KO65" s="237">
        <f>+IFERROR(INDEX('Mercado Inmobiliario Santiago'!$1:$1048576,MATCH(TEXT(KO$5,"mmm-yyyy"),'Mercado Inmobiliario Santiago'!$A:$A,0),MATCH(Chile!$B65,'Mercado Inmobiliario Santiago'!$3:$3,0)),0)</f>
        <v>64774</v>
      </c>
      <c r="KP65" s="251">
        <f>+KO65</f>
        <v>64774</v>
      </c>
      <c r="KQ65" s="237">
        <f>+IFERROR(INDEX('Mercado Inmobiliario Santiago'!$1:$1048576,MATCH(TEXT(KQ$5,"mmm-yyyy"),'Mercado Inmobiliario Santiago'!$A:$A,0),MATCH(Chile!$B65,'Mercado Inmobiliario Santiago'!$3:$3,0)),0)</f>
        <v>65556</v>
      </c>
      <c r="KR65" s="237">
        <f>+IFERROR(INDEX('Mercado Inmobiliario Santiago'!$1:$1048576,MATCH(TEXT(KR$5,"mmm-yyyy"),'Mercado Inmobiliario Santiago'!$A:$A,0),MATCH(Chile!$B65,'Mercado Inmobiliario Santiago'!$3:$3,0)),0)</f>
        <v>64980</v>
      </c>
      <c r="KS65" s="237">
        <f>+IFERROR(INDEX('Mercado Inmobiliario Santiago'!$1:$1048576,MATCH(TEXT(KS$5,"mmm-yyyy"),'Mercado Inmobiliario Santiago'!$A:$A,0),MATCH(Chile!$B65,'Mercado Inmobiliario Santiago'!$3:$3,0)),0)</f>
        <v>64070</v>
      </c>
      <c r="KT65" s="237">
        <f>+IFERROR(INDEX('Mercado Inmobiliario Santiago'!$1:$1048576,MATCH(TEXT(KT$5,"mmm-yyyy"),'Mercado Inmobiliario Santiago'!$A:$A,0),MATCH(Chile!$B65,'Mercado Inmobiliario Santiago'!$3:$3,0)),0)</f>
        <v>66855</v>
      </c>
      <c r="KU65" s="237">
        <f>+IFERROR(INDEX('Mercado Inmobiliario Santiago'!$1:$1048576,MATCH(TEXT(KU$5,"mmm-yyyy"),'Mercado Inmobiliario Santiago'!$A:$A,0),MATCH(Chile!$B65,'Mercado Inmobiliario Santiago'!$3:$3,0)),0)</f>
        <v>67167</v>
      </c>
      <c r="KV65" s="237">
        <f>+IFERROR(INDEX('Mercado Inmobiliario Santiago'!$1:$1048576,MATCH(TEXT(KV$5,"mmm-yyyy"),'Mercado Inmobiliario Santiago'!$A:$A,0),MATCH(Chile!$B65,'Mercado Inmobiliario Santiago'!$3:$3,0)),0)</f>
        <v>66808</v>
      </c>
      <c r="KW65" s="237">
        <f>+IFERROR(INDEX('Mercado Inmobiliario Santiago'!$1:$1048576,MATCH(TEXT(KW$5,"mmm-yyyy"),'Mercado Inmobiliario Santiago'!$A:$A,0),MATCH(Chile!$B65,'Mercado Inmobiliario Santiago'!$3:$3,0)),0)</f>
        <v>67842</v>
      </c>
      <c r="KX65" s="237">
        <f>+IFERROR(INDEX('Mercado Inmobiliario Santiago'!$1:$1048576,MATCH(TEXT(KX$5,"mmm-yyyy"),'Mercado Inmobiliario Santiago'!$A:$A,0),MATCH(Chile!$B65,'Mercado Inmobiliario Santiago'!$3:$3,0)),0)</f>
        <v>68100</v>
      </c>
      <c r="KY65" s="237">
        <f>+IFERROR(INDEX('Mercado Inmobiliario Santiago'!$1:$1048576,MATCH(TEXT(KY$5,"mmm-yyyy"),'Mercado Inmobiliario Santiago'!$A:$A,0),MATCH(Chile!$B65,'Mercado Inmobiliario Santiago'!$3:$3,0)),0)</f>
        <v>67117</v>
      </c>
      <c r="KZ65" s="237">
        <f>+IFERROR(INDEX('Mercado Inmobiliario Santiago'!$1:$1048576,MATCH(TEXT(KZ$5,"mmm-yyyy"),'Mercado Inmobiliario Santiago'!$A:$A,0),MATCH(Chile!$B65,'Mercado Inmobiliario Santiago'!$3:$3,0)),0)</f>
        <v>66764</v>
      </c>
      <c r="LA65" s="237">
        <f>+IFERROR(INDEX('Mercado Inmobiliario Santiago'!$1:$1048576,MATCH(TEXT(LA$5,"mmm-yyyy"),'Mercado Inmobiliario Santiago'!$A:$A,0),MATCH(Chile!$B65,'Mercado Inmobiliario Santiago'!$3:$3,0)),0)</f>
        <v>66621</v>
      </c>
      <c r="LB65" s="237">
        <f>+IFERROR(INDEX('Mercado Inmobiliario Santiago'!$1:$1048576,MATCH(TEXT(LB$5,"mmm-yyyy"),'Mercado Inmobiliario Santiago'!$A:$A,0),MATCH(Chile!$B65,'Mercado Inmobiliario Santiago'!$3:$3,0)),0)</f>
        <v>65940</v>
      </c>
      <c r="LC65" s="251">
        <f>+LB65</f>
        <v>65940</v>
      </c>
      <c r="LD65" s="237">
        <f>+IFERROR(INDEX('Mercado Inmobiliario Santiago'!$1:$1048576,MATCH(TEXT(LD$5,"mmm-yyyy"),'Mercado Inmobiliario Santiago'!$A:$A,0),MATCH(Chile!$B65,'Mercado Inmobiliario Santiago'!$3:$3,0)),0)</f>
        <v>64291</v>
      </c>
      <c r="LE65" s="237">
        <f>+IFERROR(INDEX('Mercado Inmobiliario Santiago'!$1:$1048576,MATCH(TEXT(LE$5,"mmm-yyyy"),'Mercado Inmobiliario Santiago'!$A:$A,0),MATCH(Chile!$B65,'Mercado Inmobiliario Santiago'!$3:$3,0)),0)</f>
        <v>64436</v>
      </c>
      <c r="LF65" s="237">
        <f>+IFERROR(INDEX('Mercado Inmobiliario Santiago'!$1:$1048576,MATCH(TEXT(LF$5,"mmm-yyyy"),'Mercado Inmobiliario Santiago'!$A:$A,0),MATCH(Chile!$B65,'Mercado Inmobiliario Santiago'!$3:$3,0)),0)</f>
        <v>64515</v>
      </c>
      <c r="LG65" s="237">
        <f>+IFERROR(INDEX('Mercado Inmobiliario Santiago'!$1:$1048576,MATCH(TEXT(LG$5,"mmm-yyyy"),'Mercado Inmobiliario Santiago'!$A:$A,0),MATCH(Chile!$B65,'Mercado Inmobiliario Santiago'!$3:$3,0)),0)</f>
        <v>65286</v>
      </c>
      <c r="LH65" s="237">
        <f>+IFERROR(INDEX('Mercado Inmobiliario Santiago'!$1:$1048576,MATCH(TEXT(LH$5,"mmm-yyyy"),'Mercado Inmobiliario Santiago'!$A:$A,0),MATCH(Chile!$B65,'Mercado Inmobiliario Santiago'!$3:$3,0)),0)</f>
        <v>65205</v>
      </c>
      <c r="LI65" s="237">
        <f>+IFERROR(INDEX('Mercado Inmobiliario Santiago'!$1:$1048576,MATCH(TEXT(LI$5,"mmm-yyyy"),'Mercado Inmobiliario Santiago'!$A:$A,0),MATCH(Chile!$B65,'Mercado Inmobiliario Santiago'!$3:$3,0)),0)</f>
        <v>66141</v>
      </c>
      <c r="LJ65" s="237">
        <f>+IFERROR(INDEX('Mercado Inmobiliario Santiago'!$1:$1048576,MATCH(TEXT(LJ$5,"mmm-yyyy"),'Mercado Inmobiliario Santiago'!$A:$A,0),MATCH(Chile!$B65,'Mercado Inmobiliario Santiago'!$3:$3,0)),0)</f>
        <v>65964</v>
      </c>
      <c r="LK65" s="237">
        <f>+IFERROR(INDEX('Mercado Inmobiliario Santiago'!$1:$1048576,MATCH(TEXT(LK$5,"mmm-yyyy"),'Mercado Inmobiliario Santiago'!$A:$A,0),MATCH(Chile!$B65,'Mercado Inmobiliario Santiago'!$3:$3,0)),0)</f>
        <v>67126</v>
      </c>
      <c r="LL65" s="237">
        <f>+IFERROR(INDEX('Mercado Inmobiliario Santiago'!$1:$1048576,MATCH(TEXT(LL$5,"mmm-yyyy"),'Mercado Inmobiliario Santiago'!$A:$A,0),MATCH(Chile!$B65,'Mercado Inmobiliario Santiago'!$3:$3,0)),0)</f>
        <v>67183</v>
      </c>
      <c r="LM65" s="237">
        <f>+IFERROR(INDEX('Mercado Inmobiliario Santiago'!$1:$1048576,MATCH(TEXT(LM$5,"mmm-yyyy"),'Mercado Inmobiliario Santiago'!$A:$A,0),MATCH(Chile!$B65,'Mercado Inmobiliario Santiago'!$3:$3,0)),0)</f>
        <v>67410</v>
      </c>
      <c r="LN65" s="237">
        <f>+IFERROR(INDEX('Mercado Inmobiliario Santiago'!$1:$1048576,MATCH(TEXT(LN$5,"mmm-yyyy"),'Mercado Inmobiliario Santiago'!$A:$A,0),MATCH(Chile!$B65,'Mercado Inmobiliario Santiago'!$3:$3,0)),0)</f>
        <v>67285</v>
      </c>
      <c r="LO65" s="237">
        <f>+IFERROR(INDEX('Mercado Inmobiliario Santiago'!$1:$1048576,MATCH(TEXT(LO$5,"mmm-yyyy"),'Mercado Inmobiliario Santiago'!$A:$A,0),MATCH(Chile!$B65,'Mercado Inmobiliario Santiago'!$3:$3,0)),0)</f>
        <v>67267</v>
      </c>
      <c r="LP65" s="251">
        <f>+LO65</f>
        <v>67267</v>
      </c>
      <c r="LQ65" s="237">
        <f>+IFERROR(INDEX('Mercado Inmobiliario Santiago'!$1:$1048576,MATCH(TEXT(LQ$5,"mmm-yyyy"),'Mercado Inmobiliario Santiago'!$A:$A,0),MATCH(Chile!$B65,'Mercado Inmobiliario Santiago'!$3:$3,0)),0)</f>
        <v>67680</v>
      </c>
      <c r="LR65" s="237">
        <f>+IFERROR(INDEX('Mercado Inmobiliario Santiago'!$1:$1048576,MATCH(TEXT(LR$5,"mmm-yyyy"),'Mercado Inmobiliario Santiago'!$A:$A,0),MATCH(Chile!$B65,'Mercado Inmobiliario Santiago'!$3:$3,0)),0)</f>
        <v>68310</v>
      </c>
      <c r="LS65" s="237">
        <f>+IFERROR(INDEX('Mercado Inmobiliario Santiago'!$1:$1048576,MATCH(TEXT(LS$5,"mmm-yyyy"),'Mercado Inmobiliario Santiago'!$A:$A,0),MATCH(Chile!$B65,'Mercado Inmobiliario Santiago'!$3:$3,0)),0)</f>
        <v>68681</v>
      </c>
      <c r="LT65" s="237">
        <f>+IFERROR(INDEX('Mercado Inmobiliario Santiago'!$1:$1048576,MATCH(TEXT(LT$5,"mmm-yyyy"),'Mercado Inmobiliario Santiago'!$A:$A,0),MATCH(Chile!$B65,'Mercado Inmobiliario Santiago'!$3:$3,0)),0)</f>
        <v>69418</v>
      </c>
      <c r="LU65" s="237">
        <f>+IFERROR(INDEX('Mercado Inmobiliario Santiago'!$1:$1048576,MATCH(TEXT(LU$5,"mmm-yyyy"),'Mercado Inmobiliario Santiago'!$A:$A,0),MATCH(Chile!$B65,'Mercado Inmobiliario Santiago'!$3:$3,0)),0)</f>
        <v>70175.900118339414</v>
      </c>
      <c r="LV65" s="237">
        <f>+IFERROR(INDEX('Mercado Inmobiliario Santiago'!$1:$1048576,MATCH(TEXT(LV$5,"mmm-yyyy"),'Mercado Inmobiliario Santiago'!$A:$A,0),MATCH(Chile!$B65,'Mercado Inmobiliario Santiago'!$3:$3,0)),0)</f>
        <v>69806.163372604715</v>
      </c>
      <c r="LW65" s="237">
        <f>+IFERROR(INDEX('Mercado Inmobiliario Santiago'!$1:$1048576,MATCH(TEXT(LW$5,"mmm-yyyy"),'Mercado Inmobiliario Santiago'!$A:$A,0),MATCH(Chile!$B65,'Mercado Inmobiliario Santiago'!$3:$3,0)),0)</f>
        <v>70760.157692080218</v>
      </c>
      <c r="LX65" s="237">
        <f>+IFERROR(INDEX('Mercado Inmobiliario Santiago'!$1:$1048576,MATCH(TEXT(LX$5,"mmm-yyyy"),'Mercado Inmobiliario Santiago'!$A:$A,0),MATCH(Chile!$B65,'Mercado Inmobiliario Santiago'!$3:$3,0)),0)</f>
        <v>70724.862429747489</v>
      </c>
      <c r="LY65" s="237">
        <f>+IFERROR(INDEX('Mercado Inmobiliario Santiago'!$1:$1048576,MATCH(TEXT(LY$5,"mmm-yyyy"),'Mercado Inmobiliario Santiago'!$A:$A,0),MATCH(Chile!$B65,'Mercado Inmobiliario Santiago'!$3:$3,0)),0)</f>
        <v>70382.561712992858</v>
      </c>
      <c r="LZ65" s="237">
        <f>+IFERROR(INDEX('Mercado Inmobiliario Santiago'!$1:$1048576,MATCH(TEXT(LZ$5,"mmm-yyyy"),'Mercado Inmobiliario Santiago'!$A:$A,0),MATCH(Chile!$B65,'Mercado Inmobiliario Santiago'!$3:$3,0)),0)</f>
        <v>69218.122640240777</v>
      </c>
      <c r="MA65" s="237">
        <f>+IFERROR(INDEX('Mercado Inmobiliario Santiago'!$1:$1048576,MATCH(TEXT(MA$5,"mmm-yyyy"),'Mercado Inmobiliario Santiago'!$A:$A,0),MATCH(Chile!$B65,'Mercado Inmobiliario Santiago'!$3:$3,0)),0)</f>
        <v>68093.119875118005</v>
      </c>
      <c r="MB65" s="237">
        <f>+IFERROR(INDEX('Mercado Inmobiliario Santiago'!$1:$1048576,MATCH(TEXT(MB$5,"mmm-yyyy"),'Mercado Inmobiliario Santiago'!$A:$A,0),MATCH(Chile!$B65,'Mercado Inmobiliario Santiago'!$3:$3,0)),0)</f>
        <v>67289.045580565944</v>
      </c>
      <c r="MC65" s="251">
        <f>+MB65</f>
        <v>67289.045580565944</v>
      </c>
      <c r="MD65" s="237">
        <f>+IFERROR(INDEX('Mercado Inmobiliario Santiago'!$1:$1048576,MATCH(TEXT(MD$5,"mmm-yyyy"),'Mercado Inmobiliario Santiago'!$A:$A,0),MATCH(Chile!$B65,'Mercado Inmobiliario Santiago'!$3:$3,0)),0)</f>
        <v>0</v>
      </c>
      <c r="ME65" s="237">
        <f>+IFERROR(INDEX('Mercado Inmobiliario Santiago'!$1:$1048576,MATCH(TEXT(ME$5,"mmm-yyyy"),'Mercado Inmobiliario Santiago'!$A:$A,0),MATCH(Chile!$B65,'Mercado Inmobiliario Santiago'!$3:$3,0)),0)</f>
        <v>0</v>
      </c>
      <c r="MF65" s="237">
        <f>+IFERROR(INDEX('Mercado Inmobiliario Santiago'!$1:$1048576,MATCH(TEXT(MF$5,"mmm-yyyy"),'Mercado Inmobiliario Santiago'!$A:$A,0),MATCH(Chile!$B65,'Mercado Inmobiliario Santiago'!$3:$3,0)),0)</f>
        <v>0</v>
      </c>
      <c r="MG65" s="237">
        <f>+IFERROR(INDEX('Mercado Inmobiliario Santiago'!$1:$1048576,MATCH(TEXT(MG$5,"mmm-yyyy"),'Mercado Inmobiliario Santiago'!$A:$A,0),MATCH(Chile!$B65,'Mercado Inmobiliario Santiago'!$3:$3,0)),0)</f>
        <v>0</v>
      </c>
      <c r="MH65" s="237">
        <f>+IFERROR(INDEX('Mercado Inmobiliario Santiago'!$1:$1048576,MATCH(TEXT(MH$5,"mmm-yyyy"),'Mercado Inmobiliario Santiago'!$A:$A,0),MATCH(Chile!$B65,'Mercado Inmobiliario Santiago'!$3:$3,0)),0)</f>
        <v>0</v>
      </c>
      <c r="MI65" s="237">
        <f>+IFERROR(INDEX('Mercado Inmobiliario Santiago'!$1:$1048576,MATCH(TEXT(MI$5,"mmm-yyyy"),'Mercado Inmobiliario Santiago'!$A:$A,0),MATCH(Chile!$B65,'Mercado Inmobiliario Santiago'!$3:$3,0)),0)</f>
        <v>0</v>
      </c>
      <c r="MJ65" s="237">
        <f>+IFERROR(INDEX('Mercado Inmobiliario Santiago'!$1:$1048576,MATCH(TEXT(MJ$5,"mmm-yyyy"),'Mercado Inmobiliario Santiago'!$A:$A,0),MATCH(Chile!$B65,'Mercado Inmobiliario Santiago'!$3:$3,0)),0)</f>
        <v>0</v>
      </c>
      <c r="MK65" s="237">
        <f>+IFERROR(INDEX('Mercado Inmobiliario Santiago'!$1:$1048576,MATCH(TEXT(MK$5,"mmm-yyyy"),'Mercado Inmobiliario Santiago'!$A:$A,0),MATCH(Chile!$B65,'Mercado Inmobiliario Santiago'!$3:$3,0)),0)</f>
        <v>0</v>
      </c>
      <c r="ML65" s="237">
        <f>+IFERROR(INDEX('Mercado Inmobiliario Santiago'!$1:$1048576,MATCH(TEXT(ML$5,"mmm-yyyy"),'Mercado Inmobiliario Santiago'!$A:$A,0),MATCH(Chile!$B65,'Mercado Inmobiliario Santiago'!$3:$3,0)),0)</f>
        <v>0</v>
      </c>
      <c r="MM65" s="237">
        <f>+IFERROR(INDEX('Mercado Inmobiliario Santiago'!$1:$1048576,MATCH(TEXT(MM$5,"mmm-yyyy"),'Mercado Inmobiliario Santiago'!$A:$A,0),MATCH(Chile!$B65,'Mercado Inmobiliario Santiago'!$3:$3,0)),0)</f>
        <v>0</v>
      </c>
      <c r="MN65" s="237">
        <f>+IFERROR(INDEX('Mercado Inmobiliario Santiago'!$1:$1048576,MATCH(TEXT(MN$5,"mmm-yyyy"),'Mercado Inmobiliario Santiago'!$A:$A,0),MATCH(Chile!$B65,'Mercado Inmobiliario Santiago'!$3:$3,0)),0)</f>
        <v>0</v>
      </c>
      <c r="MO65" s="237">
        <f>+IFERROR(INDEX('Mercado Inmobiliario Santiago'!$1:$1048576,MATCH(TEXT(MO$5,"mmm-yyyy"),'Mercado Inmobiliario Santiago'!$A:$A,0),MATCH(Chile!$B65,'Mercado Inmobiliario Santiago'!$3:$3,0)),0)</f>
        <v>0</v>
      </c>
      <c r="MP65" s="251">
        <f>+MO65</f>
        <v>0</v>
      </c>
    </row>
    <row r="66" spans="1:354" outlineLevel="1">
      <c r="B66" s="9" t="str">
        <f t="shared" ref="B66:B68" si="163">+$C$64&amp;"-"&amp;C66</f>
        <v>Viviendas-Ventas</v>
      </c>
      <c r="C66" s="409" t="s">
        <v>488</v>
      </c>
      <c r="D66" s="237"/>
      <c r="E66" s="237"/>
      <c r="F66" s="237"/>
      <c r="G66" s="237"/>
      <c r="H66" s="237"/>
      <c r="I66" s="237"/>
      <c r="J66" s="237"/>
      <c r="K66" s="237"/>
      <c r="L66" s="237"/>
      <c r="M66" s="237"/>
      <c r="N66" s="237"/>
      <c r="O66" s="237"/>
      <c r="P66" s="251">
        <f t="shared" ref="P66:P68" si="164">+O66</f>
        <v>0</v>
      </c>
      <c r="Q66" s="237"/>
      <c r="R66" s="237"/>
      <c r="S66" s="237"/>
      <c r="T66" s="237"/>
      <c r="U66" s="237"/>
      <c r="V66" s="237"/>
      <c r="W66" s="237"/>
      <c r="X66" s="237"/>
      <c r="Y66" s="237"/>
      <c r="Z66" s="237"/>
      <c r="AA66" s="237"/>
      <c r="AB66" s="237"/>
      <c r="AC66" s="251">
        <f t="shared" ref="AC66:AC68" si="165">+AB66</f>
        <v>0</v>
      </c>
      <c r="AD66" s="237">
        <v>1384</v>
      </c>
      <c r="AE66" s="237">
        <v>1437</v>
      </c>
      <c r="AF66" s="237">
        <v>1868</v>
      </c>
      <c r="AG66" s="237">
        <v>2272</v>
      </c>
      <c r="AH66" s="237">
        <v>2052</v>
      </c>
      <c r="AI66" s="237">
        <v>2129</v>
      </c>
      <c r="AJ66" s="237">
        <v>2400</v>
      </c>
      <c r="AK66" s="237">
        <v>2546</v>
      </c>
      <c r="AL66" s="237">
        <v>2350</v>
      </c>
      <c r="AM66" s="237">
        <v>2347</v>
      </c>
      <c r="AN66" s="237">
        <v>2015</v>
      </c>
      <c r="AO66" s="237">
        <v>1587</v>
      </c>
      <c r="AP66" s="251">
        <f t="shared" ref="AP66:AP68" si="166">+AO66</f>
        <v>1587</v>
      </c>
      <c r="AQ66" s="237">
        <v>1553</v>
      </c>
      <c r="AR66" s="237">
        <v>1393</v>
      </c>
      <c r="AS66" s="237">
        <v>2152</v>
      </c>
      <c r="AT66" s="237">
        <v>1931</v>
      </c>
      <c r="AU66" s="237">
        <v>2224</v>
      </c>
      <c r="AV66" s="237">
        <v>2423</v>
      </c>
      <c r="AW66" s="237">
        <v>2415</v>
      </c>
      <c r="AX66" s="237">
        <v>2310</v>
      </c>
      <c r="AY66" s="237">
        <v>1944</v>
      </c>
      <c r="AZ66" s="237">
        <v>1974</v>
      </c>
      <c r="BA66" s="237">
        <v>1961</v>
      </c>
      <c r="BB66" s="237">
        <v>1715</v>
      </c>
      <c r="BC66" s="251">
        <f t="shared" ref="BC66:BC68" si="167">+BB66</f>
        <v>1715</v>
      </c>
      <c r="BD66" s="237">
        <v>1500</v>
      </c>
      <c r="BE66" s="237">
        <v>1397</v>
      </c>
      <c r="BF66" s="237">
        <v>1981</v>
      </c>
      <c r="BG66" s="237">
        <v>2036</v>
      </c>
      <c r="BH66" s="237">
        <v>2565</v>
      </c>
      <c r="BI66" s="237">
        <v>2649</v>
      </c>
      <c r="BJ66" s="237">
        <v>3178</v>
      </c>
      <c r="BK66" s="237">
        <v>3145</v>
      </c>
      <c r="BL66" s="237">
        <v>2536</v>
      </c>
      <c r="BM66" s="237">
        <v>2312</v>
      </c>
      <c r="BN66" s="237">
        <v>1982</v>
      </c>
      <c r="BO66" s="237">
        <v>1617</v>
      </c>
      <c r="BP66" s="251">
        <f t="shared" ref="BP66:BP68" si="168">+BO66</f>
        <v>1617</v>
      </c>
      <c r="BQ66" s="237">
        <v>1515</v>
      </c>
      <c r="BR66" s="237">
        <v>1776</v>
      </c>
      <c r="BS66" s="237">
        <v>2039</v>
      </c>
      <c r="BT66" s="237">
        <v>2120</v>
      </c>
      <c r="BU66" s="237">
        <v>2952</v>
      </c>
      <c r="BV66" s="237">
        <v>2842</v>
      </c>
      <c r="BW66" s="237">
        <v>3335</v>
      </c>
      <c r="BX66" s="237">
        <v>3332</v>
      </c>
      <c r="BY66" s="237">
        <v>2718</v>
      </c>
      <c r="BZ66" s="237">
        <v>2669</v>
      </c>
      <c r="CA66" s="237">
        <v>2761</v>
      </c>
      <c r="CB66" s="237">
        <v>1912</v>
      </c>
      <c r="CC66" s="251">
        <f t="shared" ref="CC66:CC68" si="169">+CB66</f>
        <v>1912</v>
      </c>
      <c r="CD66" s="237">
        <v>1926</v>
      </c>
      <c r="CE66" s="237">
        <v>2271</v>
      </c>
      <c r="CF66" s="237">
        <v>2264</v>
      </c>
      <c r="CG66" s="237">
        <v>2053</v>
      </c>
      <c r="CH66" s="237">
        <v>2870</v>
      </c>
      <c r="CI66" s="237">
        <v>2680</v>
      </c>
      <c r="CJ66" s="237">
        <v>3265</v>
      </c>
      <c r="CK66" s="237">
        <v>3772</v>
      </c>
      <c r="CL66" s="237">
        <v>2923</v>
      </c>
      <c r="CM66" s="237">
        <v>3237</v>
      </c>
      <c r="CN66" s="237">
        <v>3147</v>
      </c>
      <c r="CO66" s="237">
        <v>1853</v>
      </c>
      <c r="CP66" s="251">
        <f t="shared" ref="CP66:CP68" si="170">+CO66</f>
        <v>1853</v>
      </c>
      <c r="CQ66" s="237">
        <v>2085</v>
      </c>
      <c r="CR66" s="237">
        <v>1980</v>
      </c>
      <c r="CS66" s="237">
        <v>2740</v>
      </c>
      <c r="CT66" s="237">
        <v>2285</v>
      </c>
      <c r="CU66" s="237">
        <v>2465</v>
      </c>
      <c r="CV66" s="237">
        <v>2315</v>
      </c>
      <c r="CW66" s="237">
        <v>2836</v>
      </c>
      <c r="CX66" s="237">
        <v>3044</v>
      </c>
      <c r="CY66" s="237">
        <v>2355</v>
      </c>
      <c r="CZ66" s="237">
        <v>3327</v>
      </c>
      <c r="DA66" s="237">
        <v>2873</v>
      </c>
      <c r="DB66" s="237">
        <v>2183</v>
      </c>
      <c r="DC66" s="251">
        <f t="shared" ref="DC66:DC68" si="171">+DB66</f>
        <v>2183</v>
      </c>
      <c r="DD66" s="237">
        <v>2460</v>
      </c>
      <c r="DE66" s="237">
        <v>2571</v>
      </c>
      <c r="DF66" s="237">
        <v>3254</v>
      </c>
      <c r="DG66" s="237">
        <v>1856</v>
      </c>
      <c r="DH66" s="237">
        <v>2320</v>
      </c>
      <c r="DI66" s="237">
        <v>2049</v>
      </c>
      <c r="DJ66" s="237">
        <v>2442</v>
      </c>
      <c r="DK66" s="237">
        <v>2178</v>
      </c>
      <c r="DL66" s="237">
        <v>1906</v>
      </c>
      <c r="DM66" s="237">
        <v>2306</v>
      </c>
      <c r="DN66" s="237">
        <v>1631</v>
      </c>
      <c r="DO66" s="237">
        <v>1585</v>
      </c>
      <c r="DP66" s="251">
        <f t="shared" ref="DP66:DP68" si="172">+DO66</f>
        <v>1585</v>
      </c>
      <c r="DQ66" s="237">
        <v>1806</v>
      </c>
      <c r="DR66" s="237">
        <v>1876</v>
      </c>
      <c r="DS66" s="237">
        <v>2432</v>
      </c>
      <c r="DT66" s="237">
        <v>1991</v>
      </c>
      <c r="DU66" s="237">
        <v>2307</v>
      </c>
      <c r="DV66" s="237">
        <v>2609</v>
      </c>
      <c r="DW66" s="237">
        <v>2563</v>
      </c>
      <c r="DX66" s="237">
        <v>2667</v>
      </c>
      <c r="DY66" s="237">
        <v>2140</v>
      </c>
      <c r="DZ66" s="237">
        <v>2374</v>
      </c>
      <c r="EA66" s="237">
        <v>2338</v>
      </c>
      <c r="EB66" s="237">
        <v>2028</v>
      </c>
      <c r="EC66" s="251">
        <f t="shared" ref="EC66:EC68" si="173">+EB66</f>
        <v>2028</v>
      </c>
      <c r="ED66" s="237">
        <v>1837</v>
      </c>
      <c r="EE66" s="237">
        <v>1495</v>
      </c>
      <c r="EF66" s="237">
        <v>1446</v>
      </c>
      <c r="EG66" s="237">
        <v>1672</v>
      </c>
      <c r="EH66" s="237">
        <v>1506</v>
      </c>
      <c r="EI66" s="237">
        <v>1920</v>
      </c>
      <c r="EJ66" s="237">
        <v>1912</v>
      </c>
      <c r="EK66" s="237">
        <v>2474</v>
      </c>
      <c r="EL66" s="237">
        <v>2338</v>
      </c>
      <c r="EM66" s="237">
        <v>2627</v>
      </c>
      <c r="EN66" s="237">
        <v>2181</v>
      </c>
      <c r="EO66" s="237">
        <v>2190</v>
      </c>
      <c r="EP66" s="251">
        <f t="shared" ref="EP66:EP68" si="174">+EO66</f>
        <v>2190</v>
      </c>
      <c r="EQ66" s="237">
        <v>1607</v>
      </c>
      <c r="ER66" s="237">
        <v>2033</v>
      </c>
      <c r="ES66" s="237">
        <v>2186</v>
      </c>
      <c r="ET66" s="237">
        <v>2371</v>
      </c>
      <c r="EU66" s="237">
        <v>2726</v>
      </c>
      <c r="EV66" s="237">
        <v>2628</v>
      </c>
      <c r="EW66" s="237">
        <v>2491</v>
      </c>
      <c r="EX66" s="237">
        <v>2643</v>
      </c>
      <c r="EY66" s="237">
        <v>2896</v>
      </c>
      <c r="EZ66" s="237">
        <v>3085</v>
      </c>
      <c r="FA66" s="237">
        <v>2980</v>
      </c>
      <c r="FB66" s="237">
        <v>2527</v>
      </c>
      <c r="FC66" s="251">
        <f t="shared" ref="FC66:FC68" si="175">+FB66</f>
        <v>2527</v>
      </c>
      <c r="FD66" s="237">
        <v>2286</v>
      </c>
      <c r="FE66" s="237">
        <v>2343</v>
      </c>
      <c r="FF66" s="237">
        <v>2625</v>
      </c>
      <c r="FG66" s="237">
        <v>3052</v>
      </c>
      <c r="FH66" s="237">
        <v>3748</v>
      </c>
      <c r="FI66" s="237">
        <v>3609</v>
      </c>
      <c r="FJ66" s="237">
        <v>3619</v>
      </c>
      <c r="FK66" s="237">
        <v>3835</v>
      </c>
      <c r="FL66" s="237">
        <v>3336</v>
      </c>
      <c r="FM66" s="237">
        <v>2992</v>
      </c>
      <c r="FN66" s="237">
        <v>2869</v>
      </c>
      <c r="FO66" s="237">
        <v>2792</v>
      </c>
      <c r="FP66" s="251">
        <f t="shared" ref="FP66:FP68" si="176">+FO66</f>
        <v>2792</v>
      </c>
      <c r="FQ66" s="237">
        <v>2509</v>
      </c>
      <c r="FR66" s="237">
        <v>2382</v>
      </c>
      <c r="FS66" s="237">
        <v>2750</v>
      </c>
      <c r="FT66" s="237">
        <v>3108</v>
      </c>
      <c r="FU66" s="237">
        <v>3524</v>
      </c>
      <c r="FV66" s="237">
        <v>3324</v>
      </c>
      <c r="FW66" s="237">
        <v>3334</v>
      </c>
      <c r="FX66" s="237">
        <v>3584</v>
      </c>
      <c r="FY66" s="237">
        <v>2866</v>
      </c>
      <c r="FZ66" s="237">
        <v>3386</v>
      </c>
      <c r="GA66" s="237">
        <v>3356</v>
      </c>
      <c r="GB66" s="237">
        <v>3069</v>
      </c>
      <c r="GC66" s="251">
        <f t="shared" ref="GC66:GC68" si="177">+GB66</f>
        <v>3069</v>
      </c>
      <c r="GD66" s="237">
        <v>2767</v>
      </c>
      <c r="GE66" s="237">
        <v>2506</v>
      </c>
      <c r="GF66" s="237">
        <v>2873</v>
      </c>
      <c r="GG66" s="237">
        <v>2932</v>
      </c>
      <c r="GH66" s="237">
        <v>3068</v>
      </c>
      <c r="GI66" s="237">
        <v>3381</v>
      </c>
      <c r="GJ66" s="237">
        <v>3042</v>
      </c>
      <c r="GK66" s="237">
        <v>3006</v>
      </c>
      <c r="GL66" s="237">
        <v>2369</v>
      </c>
      <c r="GM66" s="237">
        <v>3313</v>
      </c>
      <c r="GN66" s="237">
        <v>2727</v>
      </c>
      <c r="GO66" s="237">
        <v>2705</v>
      </c>
      <c r="GP66" s="251">
        <f t="shared" ref="GP66:GP68" si="178">+GO66</f>
        <v>2705</v>
      </c>
      <c r="GQ66" s="237">
        <v>2529</v>
      </c>
      <c r="GR66" s="237">
        <v>2742</v>
      </c>
      <c r="GS66" s="237">
        <v>3290</v>
      </c>
      <c r="GT66" s="237">
        <v>3549</v>
      </c>
      <c r="GU66" s="237">
        <v>3540</v>
      </c>
      <c r="GV66" s="237">
        <v>3816</v>
      </c>
      <c r="GW66" s="237">
        <v>3876</v>
      </c>
      <c r="GX66" s="237">
        <v>4681</v>
      </c>
      <c r="GY66" s="237">
        <v>3698</v>
      </c>
      <c r="GZ66" s="237">
        <v>3996</v>
      </c>
      <c r="HA66" s="237">
        <v>3756</v>
      </c>
      <c r="HB66" s="237">
        <v>4521</v>
      </c>
      <c r="HC66" s="251">
        <f t="shared" ref="HC66:HC68" si="179">+HB66</f>
        <v>4521</v>
      </c>
      <c r="HD66" s="237">
        <v>1528</v>
      </c>
      <c r="HE66" s="237">
        <v>1424</v>
      </c>
      <c r="HF66" s="237">
        <v>2063</v>
      </c>
      <c r="HG66" s="237">
        <v>2269</v>
      </c>
      <c r="HH66" s="237">
        <v>2053</v>
      </c>
      <c r="HI66" s="237">
        <v>2306</v>
      </c>
      <c r="HJ66" s="237">
        <v>2138</v>
      </c>
      <c r="HK66" s="237">
        <v>2928</v>
      </c>
      <c r="HL66" s="237">
        <v>2553</v>
      </c>
      <c r="HM66" s="237">
        <v>2538</v>
      </c>
      <c r="HN66" s="237">
        <v>2669</v>
      </c>
      <c r="HO66" s="237">
        <v>2946</v>
      </c>
      <c r="HP66" s="251">
        <f t="shared" ref="HP66:HP68" si="180">+HO66</f>
        <v>2946</v>
      </c>
      <c r="HQ66" s="237">
        <v>2256</v>
      </c>
      <c r="HR66" s="237">
        <v>2118</v>
      </c>
      <c r="HS66" s="237">
        <v>2950</v>
      </c>
      <c r="HT66" s="237">
        <v>2379</v>
      </c>
      <c r="HU66" s="237">
        <v>2746</v>
      </c>
      <c r="HV66" s="237">
        <v>2850</v>
      </c>
      <c r="HW66" s="237">
        <v>2889</v>
      </c>
      <c r="HX66" s="237">
        <v>2833</v>
      </c>
      <c r="HY66" s="237">
        <v>2525</v>
      </c>
      <c r="HZ66" s="237">
        <v>3181</v>
      </c>
      <c r="IA66" s="237">
        <v>2810</v>
      </c>
      <c r="IB66" s="237">
        <v>2397</v>
      </c>
      <c r="IC66" s="251">
        <f t="shared" ref="IC66:IC68" si="181">+IB66</f>
        <v>2397</v>
      </c>
      <c r="ID66" s="237">
        <f>+IFERROR(INDEX('Mercado Inmobiliario Santiago'!$1:$1048576,MATCH(TEXT(ID$5,"mmm-yyyy"),'Mercado Inmobiliario Santiago'!$A:$A,0),MATCH(Chile!$B66,'Mercado Inmobiliario Santiago'!$3:$3,0)),0)</f>
        <v>2154</v>
      </c>
      <c r="IE66" s="237">
        <f>+IFERROR(INDEX('Mercado Inmobiliario Santiago'!$1:$1048576,MATCH(TEXT(IE$5,"mmm-yyyy"),'Mercado Inmobiliario Santiago'!$A:$A,0),MATCH(Chile!$B66,'Mercado Inmobiliario Santiago'!$3:$3,0)),0)</f>
        <v>2209</v>
      </c>
      <c r="IF66" s="237">
        <f>+IFERROR(INDEX('Mercado Inmobiliario Santiago'!$1:$1048576,MATCH(TEXT(IF$5,"mmm-yyyy"),'Mercado Inmobiliario Santiago'!$A:$A,0),MATCH(Chile!$B66,'Mercado Inmobiliario Santiago'!$3:$3,0)),0)</f>
        <v>2861</v>
      </c>
      <c r="IG66" s="237">
        <f>+IFERROR(INDEX('Mercado Inmobiliario Santiago'!$1:$1048576,MATCH(TEXT(IG$5,"mmm-yyyy"),'Mercado Inmobiliario Santiago'!$A:$A,0),MATCH(Chile!$B66,'Mercado Inmobiliario Santiago'!$3:$3,0)),0)</f>
        <v>2839</v>
      </c>
      <c r="IH66" s="237">
        <f>+IFERROR(INDEX('Mercado Inmobiliario Santiago'!$1:$1048576,MATCH(TEXT(IH$5,"mmm-yyyy"),'Mercado Inmobiliario Santiago'!$A:$A,0),MATCH(Chile!$B66,'Mercado Inmobiliario Santiago'!$3:$3,0)),0)</f>
        <v>3096</v>
      </c>
      <c r="II66" s="237">
        <f>+IFERROR(INDEX('Mercado Inmobiliario Santiago'!$1:$1048576,MATCH(TEXT(II$5,"mmm-yyyy"),'Mercado Inmobiliario Santiago'!$A:$A,0),MATCH(Chile!$B66,'Mercado Inmobiliario Santiago'!$3:$3,0)),0)</f>
        <v>3044</v>
      </c>
      <c r="IJ66" s="237">
        <f>+IFERROR(INDEX('Mercado Inmobiliario Santiago'!$1:$1048576,MATCH(TEXT(IJ$5,"mmm-yyyy"),'Mercado Inmobiliario Santiago'!$A:$A,0),MATCH(Chile!$B66,'Mercado Inmobiliario Santiago'!$3:$3,0)),0)</f>
        <v>3122</v>
      </c>
      <c r="IK66" s="237">
        <f>+IFERROR(INDEX('Mercado Inmobiliario Santiago'!$1:$1048576,MATCH(TEXT(IK$5,"mmm-yyyy"),'Mercado Inmobiliario Santiago'!$A:$A,0),MATCH(Chile!$B66,'Mercado Inmobiliario Santiago'!$3:$3,0)),0)</f>
        <v>3627</v>
      </c>
      <c r="IL66" s="237">
        <f>+IFERROR(INDEX('Mercado Inmobiliario Santiago'!$1:$1048576,MATCH(TEXT(IL$5,"mmm-yyyy"),'Mercado Inmobiliario Santiago'!$A:$A,0),MATCH(Chile!$B66,'Mercado Inmobiliario Santiago'!$3:$3,0)),0)</f>
        <v>2646</v>
      </c>
      <c r="IM66" s="237">
        <f>+IFERROR(INDEX('Mercado Inmobiliario Santiago'!$1:$1048576,MATCH(TEXT(IM$5,"mmm-yyyy"),'Mercado Inmobiliario Santiago'!$A:$A,0),MATCH(Chile!$B66,'Mercado Inmobiliario Santiago'!$3:$3,0)),0)</f>
        <v>3058</v>
      </c>
      <c r="IN66" s="237">
        <f>+IFERROR(INDEX('Mercado Inmobiliario Santiago'!$1:$1048576,MATCH(TEXT(IN$5,"mmm-yyyy"),'Mercado Inmobiliario Santiago'!$A:$A,0),MATCH(Chile!$B66,'Mercado Inmobiliario Santiago'!$3:$3,0)),0)</f>
        <v>2636</v>
      </c>
      <c r="IO66" s="237">
        <f>+IFERROR(INDEX('Mercado Inmobiliario Santiago'!$1:$1048576,MATCH(TEXT(IO$5,"mmm-yyyy"),'Mercado Inmobiliario Santiago'!$A:$A,0),MATCH(Chile!$B66,'Mercado Inmobiliario Santiago'!$3:$3,0)),0)</f>
        <v>2658</v>
      </c>
      <c r="IP66" s="251">
        <f t="shared" ref="IP66:IP68" si="182">+IO66</f>
        <v>2658</v>
      </c>
      <c r="IQ66" s="237">
        <f>+IFERROR(INDEX('Mercado Inmobiliario Santiago'!$1:$1048576,MATCH(TEXT(IQ$5,"mmm-yyyy"),'Mercado Inmobiliario Santiago'!$A:$A,0),MATCH(Chile!$B66,'Mercado Inmobiliario Santiago'!$3:$3,0)),0)</f>
        <v>2464</v>
      </c>
      <c r="IR66" s="237">
        <f>+IFERROR(INDEX('Mercado Inmobiliario Santiago'!$1:$1048576,MATCH(TEXT(IR$5,"mmm-yyyy"),'Mercado Inmobiliario Santiago'!$A:$A,0),MATCH(Chile!$B66,'Mercado Inmobiliario Santiago'!$3:$3,0)),0)</f>
        <v>2403</v>
      </c>
      <c r="IS66" s="237">
        <f>+IFERROR(INDEX('Mercado Inmobiliario Santiago'!$1:$1048576,MATCH(TEXT(IS$5,"mmm-yyyy"),'Mercado Inmobiliario Santiago'!$A:$A,0),MATCH(Chile!$B66,'Mercado Inmobiliario Santiago'!$3:$3,0)),0)</f>
        <v>3320</v>
      </c>
      <c r="IT66" s="237">
        <f>+IFERROR(INDEX('Mercado Inmobiliario Santiago'!$1:$1048576,MATCH(TEXT(IT$5,"mmm-yyyy"),'Mercado Inmobiliario Santiago'!$A:$A,0),MATCH(Chile!$B66,'Mercado Inmobiliario Santiago'!$3:$3,0)),0)</f>
        <v>2864</v>
      </c>
      <c r="IU66" s="237">
        <f>+IFERROR(INDEX('Mercado Inmobiliario Santiago'!$1:$1048576,MATCH(TEXT(IU$5,"mmm-yyyy"),'Mercado Inmobiliario Santiago'!$A:$A,0),MATCH(Chile!$B66,'Mercado Inmobiliario Santiago'!$3:$3,0)),0)</f>
        <v>2678</v>
      </c>
      <c r="IV66" s="237">
        <f>+IFERROR(INDEX('Mercado Inmobiliario Santiago'!$1:$1048576,MATCH(TEXT(IV$5,"mmm-yyyy"),'Mercado Inmobiliario Santiago'!$A:$A,0),MATCH(Chile!$B66,'Mercado Inmobiliario Santiago'!$3:$3,0)),0)</f>
        <v>3046</v>
      </c>
      <c r="IW66" s="237">
        <f>+IFERROR(INDEX('Mercado Inmobiliario Santiago'!$1:$1048576,MATCH(TEXT(IW$5,"mmm-yyyy"),'Mercado Inmobiliario Santiago'!$A:$A,0),MATCH(Chile!$B66,'Mercado Inmobiliario Santiago'!$3:$3,0)),0)</f>
        <v>2665</v>
      </c>
      <c r="IX66" s="237">
        <f>+IFERROR(INDEX('Mercado Inmobiliario Santiago'!$1:$1048576,MATCH(TEXT(IX$5,"mmm-yyyy"),'Mercado Inmobiliario Santiago'!$A:$A,0),MATCH(Chile!$B66,'Mercado Inmobiliario Santiago'!$3:$3,0)),0)</f>
        <v>3016</v>
      </c>
      <c r="IY66" s="237">
        <f>+IFERROR(INDEX('Mercado Inmobiliario Santiago'!$1:$1048576,MATCH(TEXT(IY$5,"mmm-yyyy"),'Mercado Inmobiliario Santiago'!$A:$A,0),MATCH(Chile!$B66,'Mercado Inmobiliario Santiago'!$3:$3,0)),0)</f>
        <v>2712</v>
      </c>
      <c r="IZ66" s="237">
        <f>+IFERROR(INDEX('Mercado Inmobiliario Santiago'!$1:$1048576,MATCH(TEXT(IZ$5,"mmm-yyyy"),'Mercado Inmobiliario Santiago'!$A:$A,0),MATCH(Chile!$B66,'Mercado Inmobiliario Santiago'!$3:$3,0)),0)</f>
        <v>2844</v>
      </c>
      <c r="JA66" s="237">
        <f>+IFERROR(INDEX('Mercado Inmobiliario Santiago'!$1:$1048576,MATCH(TEXT(JA$5,"mmm-yyyy"),'Mercado Inmobiliario Santiago'!$A:$A,0),MATCH(Chile!$B66,'Mercado Inmobiliario Santiago'!$3:$3,0)),0)</f>
        <v>1884</v>
      </c>
      <c r="JB66" s="237">
        <f>+IFERROR(INDEX('Mercado Inmobiliario Santiago'!$1:$1048576,MATCH(TEXT(JB$5,"mmm-yyyy"),'Mercado Inmobiliario Santiago'!$A:$A,0),MATCH(Chile!$B66,'Mercado Inmobiliario Santiago'!$3:$3,0)),0)</f>
        <v>1701</v>
      </c>
      <c r="JC66" s="251">
        <f t="shared" ref="JC66:JC68" si="183">+JB66</f>
        <v>1701</v>
      </c>
      <c r="JD66" s="237">
        <f>+IFERROR(INDEX('Mercado Inmobiliario Santiago'!$1:$1048576,MATCH(TEXT(JD$5,"mmm-yyyy"),'Mercado Inmobiliario Santiago'!$A:$A,0),MATCH(Chile!$B66,'Mercado Inmobiliario Santiago'!$3:$3,0)),0)</f>
        <v>1240</v>
      </c>
      <c r="JE66" s="237">
        <f>+IFERROR(INDEX('Mercado Inmobiliario Santiago'!$1:$1048576,MATCH(TEXT(JE$5,"mmm-yyyy"),'Mercado Inmobiliario Santiago'!$A:$A,0),MATCH(Chile!$B66,'Mercado Inmobiliario Santiago'!$3:$3,0)),0)</f>
        <v>1632</v>
      </c>
      <c r="JF66" s="237">
        <f>+IFERROR(INDEX('Mercado Inmobiliario Santiago'!$1:$1048576,MATCH(TEXT(JF$5,"mmm-yyyy"),'Mercado Inmobiliario Santiago'!$A:$A,0),MATCH(Chile!$B66,'Mercado Inmobiliario Santiago'!$3:$3,0)),0)</f>
        <v>1489</v>
      </c>
      <c r="JG66" s="237">
        <f>+IFERROR(INDEX('Mercado Inmobiliario Santiago'!$1:$1048576,MATCH(TEXT(JG$5,"mmm-yyyy"),'Mercado Inmobiliario Santiago'!$A:$A,0),MATCH(Chile!$B66,'Mercado Inmobiliario Santiago'!$3:$3,0)),0)</f>
        <v>963</v>
      </c>
      <c r="JH66" s="237">
        <f>+IFERROR(INDEX('Mercado Inmobiliario Santiago'!$1:$1048576,MATCH(TEXT(JH$5,"mmm-yyyy"),'Mercado Inmobiliario Santiago'!$A:$A,0),MATCH(Chile!$B66,'Mercado Inmobiliario Santiago'!$3:$3,0)),0)</f>
        <v>825</v>
      </c>
      <c r="JI66" s="237">
        <f>+IFERROR(INDEX('Mercado Inmobiliario Santiago'!$1:$1048576,MATCH(TEXT(JI$5,"mmm-yyyy"),'Mercado Inmobiliario Santiago'!$A:$A,0),MATCH(Chile!$B66,'Mercado Inmobiliario Santiago'!$3:$3,0)),0)</f>
        <v>1277</v>
      </c>
      <c r="JJ66" s="237">
        <f>+IFERROR(INDEX('Mercado Inmobiliario Santiago'!$1:$1048576,MATCH(TEXT(JJ$5,"mmm-yyyy"),'Mercado Inmobiliario Santiago'!$A:$A,0),MATCH(Chile!$B66,'Mercado Inmobiliario Santiago'!$3:$3,0)),0)</f>
        <v>1741</v>
      </c>
      <c r="JK66" s="237">
        <f>+IFERROR(INDEX('Mercado Inmobiliario Santiago'!$1:$1048576,MATCH(TEXT(JK$5,"mmm-yyyy"),'Mercado Inmobiliario Santiago'!$A:$A,0),MATCH(Chile!$B66,'Mercado Inmobiliario Santiago'!$3:$3,0)),0)</f>
        <v>2242</v>
      </c>
      <c r="JL66" s="237">
        <f>+IFERROR(INDEX('Mercado Inmobiliario Santiago'!$1:$1048576,MATCH(TEXT(JL$5,"mmm-yyyy"),'Mercado Inmobiliario Santiago'!$A:$A,0),MATCH(Chile!$B66,'Mercado Inmobiliario Santiago'!$3:$3,0)),0)</f>
        <v>2510</v>
      </c>
      <c r="JM66" s="237">
        <f>+IFERROR(INDEX('Mercado Inmobiliario Santiago'!$1:$1048576,MATCH(TEXT(JM$5,"mmm-yyyy"),'Mercado Inmobiliario Santiago'!$A:$A,0),MATCH(Chile!$B66,'Mercado Inmobiliario Santiago'!$3:$3,0)),0)</f>
        <v>3285</v>
      </c>
      <c r="JN66" s="237">
        <f>+IFERROR(INDEX('Mercado Inmobiliario Santiago'!$1:$1048576,MATCH(TEXT(JN$5,"mmm-yyyy"),'Mercado Inmobiliario Santiago'!$A:$A,0),MATCH(Chile!$B66,'Mercado Inmobiliario Santiago'!$3:$3,0)),0)</f>
        <v>2983</v>
      </c>
      <c r="JO66" s="237">
        <f>+IFERROR(INDEX('Mercado Inmobiliario Santiago'!$1:$1048576,MATCH(TEXT(JO$5,"mmm-yyyy"),'Mercado Inmobiliario Santiago'!$A:$A,0),MATCH(Chile!$B66,'Mercado Inmobiliario Santiago'!$3:$3,0)),0)</f>
        <v>2485</v>
      </c>
      <c r="JP66" s="251">
        <f t="shared" ref="JP66:JP68" si="184">+JO66</f>
        <v>2485</v>
      </c>
      <c r="JQ66" s="237">
        <f>+IFERROR(INDEX('Mercado Inmobiliario Santiago'!$1:$1048576,MATCH(TEXT(JQ$5,"mmm-yyyy"),'Mercado Inmobiliario Santiago'!$A:$A,0),MATCH(Chile!$B66,'Mercado Inmobiliario Santiago'!$3:$3,0)),0)</f>
        <v>2222</v>
      </c>
      <c r="JR66" s="237">
        <f>+IFERROR(INDEX('Mercado Inmobiliario Santiago'!$1:$1048576,MATCH(TEXT(JR$5,"mmm-yyyy"),'Mercado Inmobiliario Santiago'!$A:$A,0),MATCH(Chile!$B66,'Mercado Inmobiliario Santiago'!$3:$3,0)),0)</f>
        <v>2430</v>
      </c>
      <c r="JS66" s="237">
        <f>+IFERROR(INDEX('Mercado Inmobiliario Santiago'!$1:$1048576,MATCH(TEXT(JS$5,"mmm-yyyy"),'Mercado Inmobiliario Santiago'!$A:$A,0),MATCH(Chile!$B66,'Mercado Inmobiliario Santiago'!$3:$3,0)),0)</f>
        <v>2876</v>
      </c>
      <c r="JT66" s="237">
        <f>+IFERROR(INDEX('Mercado Inmobiliario Santiago'!$1:$1048576,MATCH(TEXT(JT$5,"mmm-yyyy"),'Mercado Inmobiliario Santiago'!$A:$A,0),MATCH(Chile!$B66,'Mercado Inmobiliario Santiago'!$3:$3,0)),0)</f>
        <v>2600</v>
      </c>
      <c r="JU66" s="237">
        <f>+IFERROR(INDEX('Mercado Inmobiliario Santiago'!$1:$1048576,MATCH(TEXT(JU$5,"mmm-yyyy"),'Mercado Inmobiliario Santiago'!$A:$A,0),MATCH(Chile!$B66,'Mercado Inmobiliario Santiago'!$3:$3,0)),0)</f>
        <v>2468</v>
      </c>
      <c r="JV66" s="237">
        <f>+IFERROR(INDEX('Mercado Inmobiliario Santiago'!$1:$1048576,MATCH(TEXT(JV$5,"mmm-yyyy"),'Mercado Inmobiliario Santiago'!$A:$A,0),MATCH(Chile!$B66,'Mercado Inmobiliario Santiago'!$3:$3,0)),0)</f>
        <v>2563</v>
      </c>
      <c r="JW66" s="237">
        <f>+IFERROR(INDEX('Mercado Inmobiliario Santiago'!$1:$1048576,MATCH(TEXT(JW$5,"mmm-yyyy"),'Mercado Inmobiliario Santiago'!$A:$A,0),MATCH(Chile!$B66,'Mercado Inmobiliario Santiago'!$3:$3,0)),0)</f>
        <v>2603</v>
      </c>
      <c r="JX66" s="237">
        <f>+IFERROR(INDEX('Mercado Inmobiliario Santiago'!$1:$1048576,MATCH(TEXT(JX$5,"mmm-yyyy"),'Mercado Inmobiliario Santiago'!$A:$A,0),MATCH(Chile!$B66,'Mercado Inmobiliario Santiago'!$3:$3,0)),0)</f>
        <v>3190</v>
      </c>
      <c r="JY66" s="237">
        <f>+IFERROR(INDEX('Mercado Inmobiliario Santiago'!$1:$1048576,MATCH(TEXT(JY$5,"mmm-yyyy"),'Mercado Inmobiliario Santiago'!$A:$A,0),MATCH(Chile!$B66,'Mercado Inmobiliario Santiago'!$3:$3,0)),0)</f>
        <v>2711</v>
      </c>
      <c r="JZ66" s="237">
        <f>+IFERROR(INDEX('Mercado Inmobiliario Santiago'!$1:$1048576,MATCH(TEXT(JZ$5,"mmm-yyyy"),'Mercado Inmobiliario Santiago'!$A:$A,0),MATCH(Chile!$B66,'Mercado Inmobiliario Santiago'!$3:$3,0)),0)</f>
        <v>2481</v>
      </c>
      <c r="KA66" s="237">
        <f>+IFERROR(INDEX('Mercado Inmobiliario Santiago'!$1:$1048576,MATCH(TEXT(KA$5,"mmm-yyyy"),'Mercado Inmobiliario Santiago'!$A:$A,0),MATCH(Chile!$B66,'Mercado Inmobiliario Santiago'!$3:$3,0)),0)</f>
        <v>2042</v>
      </c>
      <c r="KB66" s="237">
        <f>+IFERROR(INDEX('Mercado Inmobiliario Santiago'!$1:$1048576,MATCH(TEXT(KB$5,"mmm-yyyy"),'Mercado Inmobiliario Santiago'!$A:$A,0),MATCH(Chile!$B66,'Mercado Inmobiliario Santiago'!$3:$3,0)),0)</f>
        <v>1484</v>
      </c>
      <c r="KC66" s="251">
        <f t="shared" ref="KC66:KC68" si="185">+KB66</f>
        <v>1484</v>
      </c>
      <c r="KD66" s="237">
        <f>+IFERROR(INDEX('Mercado Inmobiliario Santiago'!$1:$1048576,MATCH(TEXT(KD$5,"mmm-yyyy"),'Mercado Inmobiliario Santiago'!$A:$A,0),MATCH(Chile!$B66,'Mercado Inmobiliario Santiago'!$3:$3,0)),0)</f>
        <v>1404</v>
      </c>
      <c r="KE66" s="237">
        <f>+IFERROR(INDEX('Mercado Inmobiliario Santiago'!$1:$1048576,MATCH(TEXT(KE$5,"mmm-yyyy"),'Mercado Inmobiliario Santiago'!$A:$A,0),MATCH(Chile!$B66,'Mercado Inmobiliario Santiago'!$3:$3,0)),0)</f>
        <v>1243</v>
      </c>
      <c r="KF66" s="237">
        <f>+IFERROR(INDEX('Mercado Inmobiliario Santiago'!$1:$1048576,MATCH(TEXT(KF$5,"mmm-yyyy"),'Mercado Inmobiliario Santiago'!$A:$A,0),MATCH(Chile!$B66,'Mercado Inmobiliario Santiago'!$3:$3,0)),0)</f>
        <v>1769</v>
      </c>
      <c r="KG66" s="237">
        <f>+IFERROR(INDEX('Mercado Inmobiliario Santiago'!$1:$1048576,MATCH(TEXT(KG$5,"mmm-yyyy"),'Mercado Inmobiliario Santiago'!$A:$A,0),MATCH(Chile!$B66,'Mercado Inmobiliario Santiago'!$3:$3,0)),0)</f>
        <v>1818</v>
      </c>
      <c r="KH66" s="237">
        <f>+IFERROR(INDEX('Mercado Inmobiliario Santiago'!$1:$1048576,MATCH(TEXT(KH$5,"mmm-yyyy"),'Mercado Inmobiliario Santiago'!$A:$A,0),MATCH(Chile!$B66,'Mercado Inmobiliario Santiago'!$3:$3,0)),0)</f>
        <v>1987</v>
      </c>
      <c r="KI66" s="237">
        <f>+IFERROR(INDEX('Mercado Inmobiliario Santiago'!$1:$1048576,MATCH(TEXT(KI$5,"mmm-yyyy"),'Mercado Inmobiliario Santiago'!$A:$A,0),MATCH(Chile!$B66,'Mercado Inmobiliario Santiago'!$3:$3,0)),0)</f>
        <v>1732</v>
      </c>
      <c r="KJ66" s="237">
        <f>+IFERROR(INDEX('Mercado Inmobiliario Santiago'!$1:$1048576,MATCH(TEXT(KJ$5,"mmm-yyyy"),'Mercado Inmobiliario Santiago'!$A:$A,0),MATCH(Chile!$B66,'Mercado Inmobiliario Santiago'!$3:$3,0)),0)</f>
        <v>1992</v>
      </c>
      <c r="KK66" s="237">
        <f>+IFERROR(INDEX('Mercado Inmobiliario Santiago'!$1:$1048576,MATCH(TEXT(KK$5,"mmm-yyyy"),'Mercado Inmobiliario Santiago'!$A:$A,0),MATCH(Chile!$B66,'Mercado Inmobiliario Santiago'!$3:$3,0)),0)</f>
        <v>1726</v>
      </c>
      <c r="KL66" s="237">
        <f>+IFERROR(INDEX('Mercado Inmobiliario Santiago'!$1:$1048576,MATCH(TEXT(KL$5,"mmm-yyyy"),'Mercado Inmobiliario Santiago'!$A:$A,0),MATCH(Chile!$B66,'Mercado Inmobiliario Santiago'!$3:$3,0)),0)</f>
        <v>1544</v>
      </c>
      <c r="KM66" s="237">
        <f>+IFERROR(INDEX('Mercado Inmobiliario Santiago'!$1:$1048576,MATCH(TEXT(KM$5,"mmm-yyyy"),'Mercado Inmobiliario Santiago'!$A:$A,0),MATCH(Chile!$B66,'Mercado Inmobiliario Santiago'!$3:$3,0)),0)</f>
        <v>1863</v>
      </c>
      <c r="KN66" s="237">
        <f>+IFERROR(INDEX('Mercado Inmobiliario Santiago'!$1:$1048576,MATCH(TEXT(KN$5,"mmm-yyyy"),'Mercado Inmobiliario Santiago'!$A:$A,0),MATCH(Chile!$B66,'Mercado Inmobiliario Santiago'!$3:$3,0)),0)</f>
        <v>1933</v>
      </c>
      <c r="KO66" s="237">
        <f>+IFERROR(INDEX('Mercado Inmobiliario Santiago'!$1:$1048576,MATCH(TEXT(KO$5,"mmm-yyyy"),'Mercado Inmobiliario Santiago'!$A:$A,0),MATCH(Chile!$B66,'Mercado Inmobiliario Santiago'!$3:$3,0)),0)</f>
        <v>2035</v>
      </c>
      <c r="KP66" s="251">
        <f t="shared" ref="KP66:KP68" si="186">+KO66</f>
        <v>2035</v>
      </c>
      <c r="KQ66" s="237">
        <f>+IFERROR(INDEX('Mercado Inmobiliario Santiago'!$1:$1048576,MATCH(TEXT(KQ$5,"mmm-yyyy"),'Mercado Inmobiliario Santiago'!$A:$A,0),MATCH(Chile!$B66,'Mercado Inmobiliario Santiago'!$3:$3,0)),0)</f>
        <v>1519</v>
      </c>
      <c r="KR66" s="237">
        <f>+IFERROR(INDEX('Mercado Inmobiliario Santiago'!$1:$1048576,MATCH(TEXT(KR$5,"mmm-yyyy"),'Mercado Inmobiliario Santiago'!$A:$A,0),MATCH(Chile!$B66,'Mercado Inmobiliario Santiago'!$3:$3,0)),0)</f>
        <v>1629</v>
      </c>
      <c r="KS66" s="237">
        <f>+IFERROR(INDEX('Mercado Inmobiliario Santiago'!$1:$1048576,MATCH(TEXT(KS$5,"mmm-yyyy"),'Mercado Inmobiliario Santiago'!$A:$A,0),MATCH(Chile!$B66,'Mercado Inmobiliario Santiago'!$3:$3,0)),0)</f>
        <v>2096</v>
      </c>
      <c r="KT66" s="237">
        <f>+IFERROR(INDEX('Mercado Inmobiliario Santiago'!$1:$1048576,MATCH(TEXT(KT$5,"mmm-yyyy"),'Mercado Inmobiliario Santiago'!$A:$A,0),MATCH(Chile!$B66,'Mercado Inmobiliario Santiago'!$3:$3,0)),0)</f>
        <v>2243</v>
      </c>
      <c r="KU66" s="237">
        <f>+IFERROR(INDEX('Mercado Inmobiliario Santiago'!$1:$1048576,MATCH(TEXT(KU$5,"mmm-yyyy"),'Mercado Inmobiliario Santiago'!$A:$A,0),MATCH(Chile!$B66,'Mercado Inmobiliario Santiago'!$3:$3,0)),0)</f>
        <v>2454</v>
      </c>
      <c r="KV66" s="237">
        <f>+IFERROR(INDEX('Mercado Inmobiliario Santiago'!$1:$1048576,MATCH(TEXT(KV$5,"mmm-yyyy"),'Mercado Inmobiliario Santiago'!$A:$A,0),MATCH(Chile!$B66,'Mercado Inmobiliario Santiago'!$3:$3,0)),0)</f>
        <v>2662</v>
      </c>
      <c r="KW66" s="237">
        <f>+IFERROR(INDEX('Mercado Inmobiliario Santiago'!$1:$1048576,MATCH(TEXT(KW$5,"mmm-yyyy"),'Mercado Inmobiliario Santiago'!$A:$A,0),MATCH(Chile!$B66,'Mercado Inmobiliario Santiago'!$3:$3,0)),0)</f>
        <v>2638</v>
      </c>
      <c r="KX66" s="237">
        <f>+IFERROR(INDEX('Mercado Inmobiliario Santiago'!$1:$1048576,MATCH(TEXT(KX$5,"mmm-yyyy"),'Mercado Inmobiliario Santiago'!$A:$A,0),MATCH(Chile!$B66,'Mercado Inmobiliario Santiago'!$3:$3,0)),0)</f>
        <v>2780</v>
      </c>
      <c r="KY66" s="237">
        <f>+IFERROR(INDEX('Mercado Inmobiliario Santiago'!$1:$1048576,MATCH(TEXT(KY$5,"mmm-yyyy"),'Mercado Inmobiliario Santiago'!$A:$A,0),MATCH(Chile!$B66,'Mercado Inmobiliario Santiago'!$3:$3,0)),0)</f>
        <v>2253</v>
      </c>
      <c r="KZ66" s="237">
        <f>+IFERROR(INDEX('Mercado Inmobiliario Santiago'!$1:$1048576,MATCH(TEXT(KZ$5,"mmm-yyyy"),'Mercado Inmobiliario Santiago'!$A:$A,0),MATCH(Chile!$B66,'Mercado Inmobiliario Santiago'!$3:$3,0)),0)</f>
        <v>2169</v>
      </c>
      <c r="LA66" s="237">
        <f>+IFERROR(INDEX('Mercado Inmobiliario Santiago'!$1:$1048576,MATCH(TEXT(LA$5,"mmm-yyyy"),'Mercado Inmobiliario Santiago'!$A:$A,0),MATCH(Chile!$B66,'Mercado Inmobiliario Santiago'!$3:$3,0)),0)</f>
        <v>1878</v>
      </c>
      <c r="LB66" s="237">
        <f>+IFERROR(INDEX('Mercado Inmobiliario Santiago'!$1:$1048576,MATCH(TEXT(LB$5,"mmm-yyyy"),'Mercado Inmobiliario Santiago'!$A:$A,0),MATCH(Chile!$B66,'Mercado Inmobiliario Santiago'!$3:$3,0)),0)</f>
        <v>1721</v>
      </c>
      <c r="LC66" s="251">
        <f t="shared" ref="LC66:LC68" si="187">+LB66</f>
        <v>1721</v>
      </c>
      <c r="LD66" s="237">
        <f>+IFERROR(INDEX('Mercado Inmobiliario Santiago'!$1:$1048576,MATCH(TEXT(LD$5,"mmm-yyyy"),'Mercado Inmobiliario Santiago'!$A:$A,0),MATCH(Chile!$B66,'Mercado Inmobiliario Santiago'!$3:$3,0)),0)</f>
        <v>1480</v>
      </c>
      <c r="LE66" s="237">
        <f>+IFERROR(INDEX('Mercado Inmobiliario Santiago'!$1:$1048576,MATCH(TEXT(LE$5,"mmm-yyyy"),'Mercado Inmobiliario Santiago'!$A:$A,0),MATCH(Chile!$B66,'Mercado Inmobiliario Santiago'!$3:$3,0)),0)</f>
        <v>1525</v>
      </c>
      <c r="LF66" s="237">
        <f>+IFERROR(INDEX('Mercado Inmobiliario Santiago'!$1:$1048576,MATCH(TEXT(LF$5,"mmm-yyyy"),'Mercado Inmobiliario Santiago'!$A:$A,0),MATCH(Chile!$B66,'Mercado Inmobiliario Santiago'!$3:$3,0)),0)</f>
        <v>1848</v>
      </c>
      <c r="LG66" s="237">
        <f>+IFERROR(INDEX('Mercado Inmobiliario Santiago'!$1:$1048576,MATCH(TEXT(LG$5,"mmm-yyyy"),'Mercado Inmobiliario Santiago'!$A:$A,0),MATCH(Chile!$B66,'Mercado Inmobiliario Santiago'!$3:$3,0)),0)</f>
        <v>2166</v>
      </c>
      <c r="LH66" s="237">
        <f>+IFERROR(INDEX('Mercado Inmobiliario Santiago'!$1:$1048576,MATCH(TEXT(LH$5,"mmm-yyyy"),'Mercado Inmobiliario Santiago'!$A:$A,0),MATCH(Chile!$B66,'Mercado Inmobiliario Santiago'!$3:$3,0)),0)</f>
        <v>1988</v>
      </c>
      <c r="LI66" s="237">
        <f>+IFERROR(INDEX('Mercado Inmobiliario Santiago'!$1:$1048576,MATCH(TEXT(LI$5,"mmm-yyyy"),'Mercado Inmobiliario Santiago'!$A:$A,0),MATCH(Chile!$B66,'Mercado Inmobiliario Santiago'!$3:$3,0)),0)</f>
        <v>2090</v>
      </c>
      <c r="LJ66" s="237">
        <f>+IFERROR(INDEX('Mercado Inmobiliario Santiago'!$1:$1048576,MATCH(TEXT(LJ$5,"mmm-yyyy"),'Mercado Inmobiliario Santiago'!$A:$A,0),MATCH(Chile!$B66,'Mercado Inmobiliario Santiago'!$3:$3,0)),0)</f>
        <v>2786</v>
      </c>
      <c r="LK66" s="237">
        <f>+IFERROR(INDEX('Mercado Inmobiliario Santiago'!$1:$1048576,MATCH(TEXT(LK$5,"mmm-yyyy"),'Mercado Inmobiliario Santiago'!$A:$A,0),MATCH(Chile!$B66,'Mercado Inmobiliario Santiago'!$3:$3,0)),0)</f>
        <v>1911</v>
      </c>
      <c r="LL66" s="237">
        <f>+IFERROR(INDEX('Mercado Inmobiliario Santiago'!$1:$1048576,MATCH(TEXT(LL$5,"mmm-yyyy"),'Mercado Inmobiliario Santiago'!$A:$A,0),MATCH(Chile!$B66,'Mercado Inmobiliario Santiago'!$3:$3,0)),0)</f>
        <v>1801</v>
      </c>
      <c r="LM66" s="237">
        <f>+IFERROR(INDEX('Mercado Inmobiliario Santiago'!$1:$1048576,MATCH(TEXT(LM$5,"mmm-yyyy"),'Mercado Inmobiliario Santiago'!$A:$A,0),MATCH(Chile!$B66,'Mercado Inmobiliario Santiago'!$3:$3,0)),0)</f>
        <v>2424</v>
      </c>
      <c r="LN66" s="237">
        <f>+IFERROR(INDEX('Mercado Inmobiliario Santiago'!$1:$1048576,MATCH(TEXT(LN$5,"mmm-yyyy"),'Mercado Inmobiliario Santiago'!$A:$A,0),MATCH(Chile!$B66,'Mercado Inmobiliario Santiago'!$3:$3,0)),0)</f>
        <v>1950</v>
      </c>
      <c r="LO66" s="237">
        <f>+IFERROR(INDEX('Mercado Inmobiliario Santiago'!$1:$1048576,MATCH(TEXT(LO$5,"mmm-yyyy"),'Mercado Inmobiliario Santiago'!$A:$A,0),MATCH(Chile!$B66,'Mercado Inmobiliario Santiago'!$3:$3,0)),0)</f>
        <v>2000</v>
      </c>
      <c r="LP66" s="251">
        <f t="shared" ref="LP66:LP68" si="188">+LO66</f>
        <v>2000</v>
      </c>
      <c r="LQ66" s="237">
        <f>+IFERROR(INDEX('Mercado Inmobiliario Santiago'!$1:$1048576,MATCH(TEXT(LQ$5,"mmm-yyyy"),'Mercado Inmobiliario Santiago'!$A:$A,0),MATCH(Chile!$B66,'Mercado Inmobiliario Santiago'!$3:$3,0)),0)</f>
        <v>1699</v>
      </c>
      <c r="LR66" s="237">
        <f>+IFERROR(INDEX('Mercado Inmobiliario Santiago'!$1:$1048576,MATCH(TEXT(LR$5,"mmm-yyyy"),'Mercado Inmobiliario Santiago'!$A:$A,0),MATCH(Chile!$B66,'Mercado Inmobiliario Santiago'!$3:$3,0)),0)</f>
        <v>1405</v>
      </c>
      <c r="LS66" s="237">
        <f>+IFERROR(INDEX('Mercado Inmobiliario Santiago'!$1:$1048576,MATCH(TEXT(LS$5,"mmm-yyyy"),'Mercado Inmobiliario Santiago'!$A:$A,0),MATCH(Chile!$B66,'Mercado Inmobiliario Santiago'!$3:$3,0)),0)</f>
        <v>1793</v>
      </c>
      <c r="LT66" s="237">
        <f>+IFERROR(INDEX('Mercado Inmobiliario Santiago'!$1:$1048576,MATCH(TEXT(LT$5,"mmm-yyyy"),'Mercado Inmobiliario Santiago'!$A:$A,0),MATCH(Chile!$B66,'Mercado Inmobiliario Santiago'!$3:$3,0)),0)</f>
        <v>1954</v>
      </c>
      <c r="LU66" s="237">
        <f>+IFERROR(INDEX('Mercado Inmobiliario Santiago'!$1:$1048576,MATCH(TEXT(LU$5,"mmm-yyyy"),'Mercado Inmobiliario Santiago'!$A:$A,0),MATCH(Chile!$B66,'Mercado Inmobiliario Santiago'!$3:$3,0)),0)</f>
        <v>1999.082623405797</v>
      </c>
      <c r="LV66" s="237">
        <f>+IFERROR(INDEX('Mercado Inmobiliario Santiago'!$1:$1048576,MATCH(TEXT(LV$5,"mmm-yyyy"),'Mercado Inmobiliario Santiago'!$A:$A,0),MATCH(Chile!$B66,'Mercado Inmobiliario Santiago'!$3:$3,0)),0)</f>
        <v>2405.4740799636138</v>
      </c>
      <c r="LW66" s="237">
        <f>+IFERROR(INDEX('Mercado Inmobiliario Santiago'!$1:$1048576,MATCH(TEXT(LW$5,"mmm-yyyy"),'Mercado Inmobiliario Santiago'!$A:$A,0),MATCH(Chile!$B66,'Mercado Inmobiliario Santiago'!$3:$3,0)),0)</f>
        <v>2749.4507933381951</v>
      </c>
      <c r="LX66" s="237">
        <f>+IFERROR(INDEX('Mercado Inmobiliario Santiago'!$1:$1048576,MATCH(TEXT(LX$5,"mmm-yyyy"),'Mercado Inmobiliario Santiago'!$A:$A,0),MATCH(Chile!$B66,'Mercado Inmobiliario Santiago'!$3:$3,0)),0)</f>
        <v>2631.9304350654743</v>
      </c>
      <c r="LY66" s="237">
        <f>+IFERROR(INDEX('Mercado Inmobiliario Santiago'!$1:$1048576,MATCH(TEXT(LY$5,"mmm-yyyy"),'Mercado Inmobiliario Santiago'!$A:$A,0),MATCH(Chile!$B66,'Mercado Inmobiliario Santiago'!$3:$3,0)),0)</f>
        <v>2308.8877154022371</v>
      </c>
      <c r="LZ66" s="237">
        <f>+IFERROR(INDEX('Mercado Inmobiliario Santiago'!$1:$1048576,MATCH(TEXT(LZ$5,"mmm-yyyy"),'Mercado Inmobiliario Santiago'!$A:$A,0),MATCH(Chile!$B66,'Mercado Inmobiliario Santiago'!$3:$3,0)),0)</f>
        <v>2813.9786244578609</v>
      </c>
      <c r="MA66" s="237">
        <f>+IFERROR(INDEX('Mercado Inmobiliario Santiago'!$1:$1048576,MATCH(TEXT(MA$5,"mmm-yyyy"),'Mercado Inmobiliario Santiago'!$A:$A,0),MATCH(Chile!$B66,'Mercado Inmobiliario Santiago'!$3:$3,0)),0)</f>
        <v>2300.8991052351398</v>
      </c>
      <c r="MB66" s="237">
        <f>+IFERROR(INDEX('Mercado Inmobiliario Santiago'!$1:$1048576,MATCH(TEXT(MB$5,"mmm-yyyy"),'Mercado Inmobiliario Santiago'!$A:$A,0),MATCH(Chile!$B66,'Mercado Inmobiliario Santiago'!$3:$3,0)),0)</f>
        <v>2324.9970419313595</v>
      </c>
      <c r="MC66" s="251">
        <f t="shared" ref="MC66:MC68" si="189">+MB66</f>
        <v>2324.9970419313595</v>
      </c>
      <c r="MD66" s="237">
        <f>+IFERROR(INDEX('Mercado Inmobiliario Santiago'!$1:$1048576,MATCH(TEXT(MD$5,"mmm-yyyy"),'Mercado Inmobiliario Santiago'!$A:$A,0),MATCH(Chile!$B66,'Mercado Inmobiliario Santiago'!$3:$3,0)),0)</f>
        <v>0</v>
      </c>
      <c r="ME66" s="237">
        <f>+IFERROR(INDEX('Mercado Inmobiliario Santiago'!$1:$1048576,MATCH(TEXT(ME$5,"mmm-yyyy"),'Mercado Inmobiliario Santiago'!$A:$A,0),MATCH(Chile!$B66,'Mercado Inmobiliario Santiago'!$3:$3,0)),0)</f>
        <v>0</v>
      </c>
      <c r="MF66" s="237">
        <f>+IFERROR(INDEX('Mercado Inmobiliario Santiago'!$1:$1048576,MATCH(TEXT(MF$5,"mmm-yyyy"),'Mercado Inmobiliario Santiago'!$A:$A,0),MATCH(Chile!$B66,'Mercado Inmobiliario Santiago'!$3:$3,0)),0)</f>
        <v>0</v>
      </c>
      <c r="MG66" s="237">
        <f>+IFERROR(INDEX('Mercado Inmobiliario Santiago'!$1:$1048576,MATCH(TEXT(MG$5,"mmm-yyyy"),'Mercado Inmobiliario Santiago'!$A:$A,0),MATCH(Chile!$B66,'Mercado Inmobiliario Santiago'!$3:$3,0)),0)</f>
        <v>0</v>
      </c>
      <c r="MH66" s="237">
        <f>+IFERROR(INDEX('Mercado Inmobiliario Santiago'!$1:$1048576,MATCH(TEXT(MH$5,"mmm-yyyy"),'Mercado Inmobiliario Santiago'!$A:$A,0),MATCH(Chile!$B66,'Mercado Inmobiliario Santiago'!$3:$3,0)),0)</f>
        <v>0</v>
      </c>
      <c r="MI66" s="237">
        <f>+IFERROR(INDEX('Mercado Inmobiliario Santiago'!$1:$1048576,MATCH(TEXT(MI$5,"mmm-yyyy"),'Mercado Inmobiliario Santiago'!$A:$A,0),MATCH(Chile!$B66,'Mercado Inmobiliario Santiago'!$3:$3,0)),0)</f>
        <v>0</v>
      </c>
      <c r="MJ66" s="237">
        <f>+IFERROR(INDEX('Mercado Inmobiliario Santiago'!$1:$1048576,MATCH(TEXT(MJ$5,"mmm-yyyy"),'Mercado Inmobiliario Santiago'!$A:$A,0),MATCH(Chile!$B66,'Mercado Inmobiliario Santiago'!$3:$3,0)),0)</f>
        <v>0</v>
      </c>
      <c r="MK66" s="237">
        <f>+IFERROR(INDEX('Mercado Inmobiliario Santiago'!$1:$1048576,MATCH(TEXT(MK$5,"mmm-yyyy"),'Mercado Inmobiliario Santiago'!$A:$A,0),MATCH(Chile!$B66,'Mercado Inmobiliario Santiago'!$3:$3,0)),0)</f>
        <v>0</v>
      </c>
      <c r="ML66" s="237">
        <f>+IFERROR(INDEX('Mercado Inmobiliario Santiago'!$1:$1048576,MATCH(TEXT(ML$5,"mmm-yyyy"),'Mercado Inmobiliario Santiago'!$A:$A,0),MATCH(Chile!$B66,'Mercado Inmobiliario Santiago'!$3:$3,0)),0)</f>
        <v>0</v>
      </c>
      <c r="MM66" s="237">
        <f>+IFERROR(INDEX('Mercado Inmobiliario Santiago'!$1:$1048576,MATCH(TEXT(MM$5,"mmm-yyyy"),'Mercado Inmobiliario Santiago'!$A:$A,0),MATCH(Chile!$B66,'Mercado Inmobiliario Santiago'!$3:$3,0)),0)</f>
        <v>0</v>
      </c>
      <c r="MN66" s="237">
        <f>+IFERROR(INDEX('Mercado Inmobiliario Santiago'!$1:$1048576,MATCH(TEXT(MN$5,"mmm-yyyy"),'Mercado Inmobiliario Santiago'!$A:$A,0),MATCH(Chile!$B66,'Mercado Inmobiliario Santiago'!$3:$3,0)),0)</f>
        <v>0</v>
      </c>
      <c r="MO66" s="237">
        <f>+IFERROR(INDEX('Mercado Inmobiliario Santiago'!$1:$1048576,MATCH(TEXT(MO$5,"mmm-yyyy"),'Mercado Inmobiliario Santiago'!$A:$A,0),MATCH(Chile!$B66,'Mercado Inmobiliario Santiago'!$3:$3,0)),0)</f>
        <v>0</v>
      </c>
      <c r="MP66" s="251">
        <f t="shared" ref="MP66:MP68" si="190">+MO66</f>
        <v>0</v>
      </c>
    </row>
    <row r="67" spans="1:354" outlineLevel="1">
      <c r="B67" s="9" t="str">
        <f t="shared" si="163"/>
        <v>Viviendas-Meses</v>
      </c>
      <c r="C67" s="409" t="s">
        <v>489</v>
      </c>
      <c r="D67" s="237"/>
      <c r="E67" s="237"/>
      <c r="F67" s="237"/>
      <c r="G67" s="237"/>
      <c r="H67" s="237"/>
      <c r="I67" s="237"/>
      <c r="J67" s="237"/>
      <c r="K67" s="237"/>
      <c r="L67" s="237"/>
      <c r="M67" s="237"/>
      <c r="N67" s="237"/>
      <c r="O67" s="237"/>
      <c r="P67" s="251">
        <f t="shared" si="164"/>
        <v>0</v>
      </c>
      <c r="Q67" s="237"/>
      <c r="R67" s="237"/>
      <c r="S67" s="237"/>
      <c r="T67" s="237"/>
      <c r="U67" s="237"/>
      <c r="V67" s="237"/>
      <c r="W67" s="237"/>
      <c r="X67" s="237"/>
      <c r="Y67" s="237"/>
      <c r="Z67" s="237"/>
      <c r="AA67" s="237"/>
      <c r="AB67" s="237"/>
      <c r="AC67" s="251">
        <f t="shared" si="165"/>
        <v>0</v>
      </c>
      <c r="AD67" s="237">
        <v>19.875722543352602</v>
      </c>
      <c r="AE67" s="237">
        <v>19.265831593597774</v>
      </c>
      <c r="AF67" s="237">
        <v>15.343683083511777</v>
      </c>
      <c r="AG67" s="237">
        <v>13.660651408450704</v>
      </c>
      <c r="AH67" s="237">
        <v>14.796783625730994</v>
      </c>
      <c r="AI67" s="237">
        <v>14.267731329262565</v>
      </c>
      <c r="AJ67" s="237">
        <v>12.409583333333334</v>
      </c>
      <c r="AK67" s="237">
        <v>11.913589945011783</v>
      </c>
      <c r="AL67" s="237">
        <v>12.938723404255319</v>
      </c>
      <c r="AM67" s="237">
        <v>11.85939497230507</v>
      </c>
      <c r="AN67" s="237">
        <v>12.96774193548387</v>
      </c>
      <c r="AO67" s="237">
        <v>15.470069313169502</v>
      </c>
      <c r="AP67" s="251">
        <f t="shared" si="166"/>
        <v>15.470069313169502</v>
      </c>
      <c r="AQ67" s="237">
        <v>16.272376046361881</v>
      </c>
      <c r="AR67" s="237">
        <v>18.686288585786073</v>
      </c>
      <c r="AS67" s="237">
        <v>13.417286245353161</v>
      </c>
      <c r="AT67" s="237">
        <v>15.921284308648369</v>
      </c>
      <c r="AU67" s="237">
        <v>14.176258992805755</v>
      </c>
      <c r="AV67" s="237">
        <v>12.792406108130416</v>
      </c>
      <c r="AW67" s="237">
        <v>12.129192546583852</v>
      </c>
      <c r="AX67" s="237">
        <v>12.105627705627706</v>
      </c>
      <c r="AY67" s="237">
        <v>14.655864197530864</v>
      </c>
      <c r="AZ67" s="237">
        <v>15.104863221884498</v>
      </c>
      <c r="BA67" s="237">
        <v>16.702702702702702</v>
      </c>
      <c r="BB67" s="237">
        <v>19.043731778425656</v>
      </c>
      <c r="BC67" s="251">
        <f t="shared" si="167"/>
        <v>19.043731778425656</v>
      </c>
      <c r="BD67" s="237">
        <v>20.712666666666667</v>
      </c>
      <c r="BE67" s="237">
        <v>21.389405869720829</v>
      </c>
      <c r="BF67" s="237">
        <v>14.312973245835437</v>
      </c>
      <c r="BG67" s="237">
        <v>13.868369351669941</v>
      </c>
      <c r="BH67" s="237">
        <v>12.459649122807017</v>
      </c>
      <c r="BI67" s="237">
        <v>12.117780294450736</v>
      </c>
      <c r="BJ67" s="237">
        <v>10.164883574575205</v>
      </c>
      <c r="BK67" s="237">
        <v>9.310333863275039</v>
      </c>
      <c r="BL67" s="237">
        <v>12.296529968454259</v>
      </c>
      <c r="BM67" s="237">
        <v>13.371107266435986</v>
      </c>
      <c r="BN67" s="237">
        <v>16.336024217961654</v>
      </c>
      <c r="BO67" s="237">
        <v>16.675943104514534</v>
      </c>
      <c r="BP67" s="251">
        <f t="shared" si="168"/>
        <v>16.675943104514534</v>
      </c>
      <c r="BQ67" s="237">
        <v>17.474587458745873</v>
      </c>
      <c r="BR67" s="237">
        <v>16.717342342342342</v>
      </c>
      <c r="BS67" s="237">
        <v>14.179499754781755</v>
      </c>
      <c r="BT67" s="237">
        <v>14.160377358490566</v>
      </c>
      <c r="BU67" s="237">
        <v>12.318428184281842</v>
      </c>
      <c r="BV67" s="237">
        <v>13.176284306826179</v>
      </c>
      <c r="BW67" s="237">
        <v>11.15112443778111</v>
      </c>
      <c r="BX67" s="237">
        <v>10.653661464585834</v>
      </c>
      <c r="BY67" s="237">
        <v>12.654525386313466</v>
      </c>
      <c r="BZ67" s="237">
        <v>12.671787186212065</v>
      </c>
      <c r="CA67" s="237">
        <v>11.645418326693227</v>
      </c>
      <c r="CB67" s="237">
        <v>16.18357740585774</v>
      </c>
      <c r="CC67" s="251">
        <f t="shared" si="169"/>
        <v>16.18357740585774</v>
      </c>
      <c r="CD67" s="237">
        <v>16.660955347871237</v>
      </c>
      <c r="CE67" s="237">
        <v>13.610303830911493</v>
      </c>
      <c r="CF67" s="237">
        <v>13.762367491166078</v>
      </c>
      <c r="CG67" s="237">
        <v>14.972235752557234</v>
      </c>
      <c r="CH67" s="237">
        <v>11.856794425087108</v>
      </c>
      <c r="CI67" s="237">
        <v>13.145895522388059</v>
      </c>
      <c r="CJ67" s="237">
        <v>12.834915773353751</v>
      </c>
      <c r="CK67" s="237">
        <v>11.330328738069989</v>
      </c>
      <c r="CL67" s="237">
        <v>13.891891891891891</v>
      </c>
      <c r="CM67" s="237">
        <v>11.88693234476367</v>
      </c>
      <c r="CN67" s="237">
        <v>12.633619319987289</v>
      </c>
      <c r="CO67" s="237">
        <v>20.5876956287102</v>
      </c>
      <c r="CP67" s="251">
        <f t="shared" si="170"/>
        <v>20.5876956287102</v>
      </c>
      <c r="CQ67" s="237">
        <v>16.825419664268583</v>
      </c>
      <c r="CR67" s="237">
        <v>16.962626262626262</v>
      </c>
      <c r="CS67" s="237">
        <v>13.32992700729927</v>
      </c>
      <c r="CT67" s="237">
        <v>16.080962800875273</v>
      </c>
      <c r="CU67" s="237">
        <v>16.576470588235296</v>
      </c>
      <c r="CV67" s="237">
        <v>17.834557235421165</v>
      </c>
      <c r="CW67" s="237">
        <v>15.61212976022567</v>
      </c>
      <c r="CX67" s="237">
        <v>16.3715505913272</v>
      </c>
      <c r="CY67" s="237">
        <v>22.092993630573247</v>
      </c>
      <c r="CZ67" s="237">
        <v>15.509768560264503</v>
      </c>
      <c r="DA67" s="237">
        <v>18.367211973546816</v>
      </c>
      <c r="DB67" s="237">
        <v>24.770957398076042</v>
      </c>
      <c r="DC67" s="251">
        <f t="shared" si="171"/>
        <v>24.770957398076042</v>
      </c>
      <c r="DD67" s="237">
        <v>21.804065040650407</v>
      </c>
      <c r="DE67" s="237">
        <v>19.753792298716451</v>
      </c>
      <c r="DF67" s="237">
        <v>14.132452366318377</v>
      </c>
      <c r="DG67" s="237">
        <v>25.939655172413794</v>
      </c>
      <c r="DH67" s="237">
        <v>20.976724137931033</v>
      </c>
      <c r="DI67" s="237">
        <v>23.406539775500246</v>
      </c>
      <c r="DJ67" s="237">
        <v>19.947993447993447</v>
      </c>
      <c r="DK67" s="237">
        <v>23.304866850321396</v>
      </c>
      <c r="DL67" s="237">
        <v>25.993179433368311</v>
      </c>
      <c r="DM67" s="237">
        <v>22.008239375542065</v>
      </c>
      <c r="DN67" s="237">
        <v>30.35009196811772</v>
      </c>
      <c r="DO67" s="237">
        <v>31.62334384858044</v>
      </c>
      <c r="DP67" s="251">
        <f t="shared" si="172"/>
        <v>31.62334384858044</v>
      </c>
      <c r="DQ67" s="237">
        <v>27.286821705426355</v>
      </c>
      <c r="DR67" s="237">
        <v>26.395522388059703</v>
      </c>
      <c r="DS67" s="237">
        <v>19.69736842105263</v>
      </c>
      <c r="DT67" s="237">
        <v>23.39025615268709</v>
      </c>
      <c r="DU67" s="237">
        <v>19.985695708712615</v>
      </c>
      <c r="DV67" s="237">
        <v>17.672671521655808</v>
      </c>
      <c r="DW67" s="237">
        <v>15.971907920405775</v>
      </c>
      <c r="DX67" s="237">
        <v>17.892388451443569</v>
      </c>
      <c r="DY67" s="237">
        <v>21.505607476635515</v>
      </c>
      <c r="DZ67" s="237">
        <v>18.751895534962088</v>
      </c>
      <c r="EA67" s="237">
        <v>18.61847733105218</v>
      </c>
      <c r="EB67" s="237">
        <v>20.483727810650887</v>
      </c>
      <c r="EC67" s="251">
        <f t="shared" si="173"/>
        <v>20.483727810650887</v>
      </c>
      <c r="ED67" s="237">
        <v>21.95808383233533</v>
      </c>
      <c r="EE67" s="237">
        <v>26.916387959866221</v>
      </c>
      <c r="EF67" s="237">
        <v>27.840940525587829</v>
      </c>
      <c r="EG67" s="237">
        <v>23.936004784688997</v>
      </c>
      <c r="EH67" s="237">
        <v>26.480743691899072</v>
      </c>
      <c r="EI67" s="237">
        <v>21.377083333333335</v>
      </c>
      <c r="EJ67" s="237">
        <v>20.518305439330543</v>
      </c>
      <c r="EK67" s="237">
        <v>14.959983831851254</v>
      </c>
      <c r="EL67" s="237">
        <v>15.13130881094953</v>
      </c>
      <c r="EM67" s="237">
        <v>12.837457175485344</v>
      </c>
      <c r="EN67" s="237">
        <v>15.796423658872078</v>
      </c>
      <c r="EO67" s="237">
        <v>17.034246575342465</v>
      </c>
      <c r="EP67" s="251">
        <f t="shared" si="174"/>
        <v>17.034246575342465</v>
      </c>
      <c r="EQ67" s="237">
        <v>23.447417548226507</v>
      </c>
      <c r="ER67" s="237">
        <v>18.487456960157402</v>
      </c>
      <c r="ES67" s="237">
        <v>16.830741079597438</v>
      </c>
      <c r="ET67" s="237">
        <v>15.405735976381274</v>
      </c>
      <c r="EU67" s="237">
        <v>13.906823184152605</v>
      </c>
      <c r="EV67" s="237">
        <v>15.170091324200913</v>
      </c>
      <c r="EW67" s="237">
        <v>16.854676836611802</v>
      </c>
      <c r="EX67" s="237">
        <v>15.898600075671585</v>
      </c>
      <c r="EY67" s="237">
        <v>14.872582872928177</v>
      </c>
      <c r="EZ67" s="237">
        <v>14.552025931928688</v>
      </c>
      <c r="FA67" s="237">
        <v>15.430536912751679</v>
      </c>
      <c r="FB67" s="237">
        <v>18.005935892362483</v>
      </c>
      <c r="FC67" s="251">
        <f t="shared" si="175"/>
        <v>18.005935892362483</v>
      </c>
      <c r="FD67" s="237">
        <v>18.353893263342083</v>
      </c>
      <c r="FE67" s="237">
        <v>19.36790439607341</v>
      </c>
      <c r="FF67" s="237">
        <v>16.588190476190476</v>
      </c>
      <c r="FG67" s="237">
        <v>14.398427260812582</v>
      </c>
      <c r="FH67" s="237">
        <v>11.344450373532551</v>
      </c>
      <c r="FI67" s="237">
        <v>11.683845940703796</v>
      </c>
      <c r="FJ67" s="237">
        <v>11.225476651008567</v>
      </c>
      <c r="FK67" s="237">
        <v>10.366883963494132</v>
      </c>
      <c r="FL67" s="237">
        <v>11.50089928057554</v>
      </c>
      <c r="FM67" s="237">
        <v>12.055147058823529</v>
      </c>
      <c r="FN67" s="237">
        <v>12.757755315440921</v>
      </c>
      <c r="FO67" s="237">
        <v>13.790114613180515</v>
      </c>
      <c r="FP67" s="251">
        <f t="shared" si="176"/>
        <v>13.790114613180515</v>
      </c>
      <c r="FQ67" s="237">
        <v>14.689119170984457</v>
      </c>
      <c r="FR67" s="237">
        <v>16.323257766582703</v>
      </c>
      <c r="FS67" s="237">
        <v>14.263636363636364</v>
      </c>
      <c r="FT67" s="237">
        <v>13.44980694980695</v>
      </c>
      <c r="FU67" s="237">
        <v>12.144438138479002</v>
      </c>
      <c r="FV67" s="237">
        <v>13.207882069795428</v>
      </c>
      <c r="FW67" s="237">
        <v>12.236952609478104</v>
      </c>
      <c r="FX67" s="237">
        <v>11.534877232142858</v>
      </c>
      <c r="FY67" s="237">
        <v>15.024424284717377</v>
      </c>
      <c r="FZ67" s="237">
        <v>12.186650915534553</v>
      </c>
      <c r="GA67" s="237">
        <v>11.85995232419547</v>
      </c>
      <c r="GB67" s="237">
        <v>12.6930596285435</v>
      </c>
      <c r="GC67" s="251">
        <f t="shared" si="177"/>
        <v>12.6930596285435</v>
      </c>
      <c r="GD67" s="237">
        <v>12.826888326707625</v>
      </c>
      <c r="GE67" s="237">
        <v>15.134078212290502</v>
      </c>
      <c r="GF67" s="237">
        <v>12.707622694048034</v>
      </c>
      <c r="GG67" s="237">
        <v>12.537175989085949</v>
      </c>
      <c r="GH67" s="237">
        <v>12.057366362451107</v>
      </c>
      <c r="GI67" s="237">
        <v>11.846495119787045</v>
      </c>
      <c r="GJ67" s="237">
        <v>12.949046679815911</v>
      </c>
      <c r="GK67" s="237">
        <v>12.713572854291417</v>
      </c>
      <c r="GL67" s="237">
        <v>16.517940059096667</v>
      </c>
      <c r="GM67" s="237">
        <v>12.249924539692122</v>
      </c>
      <c r="GN67" s="237">
        <v>15.218921892189218</v>
      </c>
      <c r="GO67" s="237">
        <v>15.47097966728281</v>
      </c>
      <c r="GP67" s="251">
        <f t="shared" si="178"/>
        <v>15.47097966728281</v>
      </c>
      <c r="GQ67" s="237">
        <v>17.294978252273626</v>
      </c>
      <c r="GR67" s="237">
        <v>15.948212983223923</v>
      </c>
      <c r="GS67" s="237">
        <v>12.957446808510639</v>
      </c>
      <c r="GT67" s="237">
        <v>12.014370245139476</v>
      </c>
      <c r="GU67" s="237">
        <v>12.072598870056497</v>
      </c>
      <c r="GV67" s="237">
        <v>11.95649895178197</v>
      </c>
      <c r="GW67" s="237">
        <v>12.571981424148607</v>
      </c>
      <c r="GX67" s="237">
        <v>10.396496475112155</v>
      </c>
      <c r="GY67" s="237">
        <v>12.829096809085993</v>
      </c>
      <c r="GZ67" s="237">
        <v>12.41966966966967</v>
      </c>
      <c r="HA67" s="237">
        <v>13.192225772097977</v>
      </c>
      <c r="HB67" s="237">
        <v>10.825038708250387</v>
      </c>
      <c r="HC67" s="251">
        <f t="shared" si="179"/>
        <v>10.825038708250387</v>
      </c>
      <c r="HD67" s="237">
        <v>33.887434554973822</v>
      </c>
      <c r="HE67" s="237">
        <v>36.175561797752806</v>
      </c>
      <c r="HF67" s="237">
        <v>24.596219098400386</v>
      </c>
      <c r="HG67" s="237">
        <v>23.59850154252975</v>
      </c>
      <c r="HH67" s="237">
        <v>26.505114466634193</v>
      </c>
      <c r="HI67" s="237">
        <v>23.806157849089331</v>
      </c>
      <c r="HJ67" s="237">
        <v>26.315715622076706</v>
      </c>
      <c r="HK67" s="237">
        <v>18.699112021857925</v>
      </c>
      <c r="HL67" s="237">
        <v>21.607520564042304</v>
      </c>
      <c r="HM67" s="237">
        <v>22.383372734436563</v>
      </c>
      <c r="HN67" s="237">
        <v>21.120269763956539</v>
      </c>
      <c r="HO67" s="237">
        <v>19.259334691106584</v>
      </c>
      <c r="HP67" s="251">
        <f t="shared" si="180"/>
        <v>19.259334691106584</v>
      </c>
      <c r="HQ67" s="237">
        <v>25.508421985815602</v>
      </c>
      <c r="HR67" s="237">
        <v>27.119924457034937</v>
      </c>
      <c r="HS67" s="237">
        <v>19.258305084745764</v>
      </c>
      <c r="HT67" s="237">
        <v>24.043295502311896</v>
      </c>
      <c r="HU67" s="237">
        <v>20.682447195921341</v>
      </c>
      <c r="HV67" s="237">
        <v>20.088070175438595</v>
      </c>
      <c r="HW67" s="237">
        <v>19.919349255797854</v>
      </c>
      <c r="HX67" s="237">
        <v>19.53759265795976</v>
      </c>
      <c r="HY67" s="237">
        <v>22.297821782178218</v>
      </c>
      <c r="HZ67" s="237">
        <v>17.952845017290159</v>
      </c>
      <c r="IA67" s="237">
        <v>20.37544483985765</v>
      </c>
      <c r="IB67" s="237">
        <v>24.037964121818941</v>
      </c>
      <c r="IC67" s="251">
        <f t="shared" si="181"/>
        <v>24.037964121818941</v>
      </c>
      <c r="ID67" s="237">
        <f>+IFERROR(INDEX('Mercado Inmobiliario Santiago'!$1:$1048576,MATCH(TEXT(ID$5,"mmm-yyyy"),'Mercado Inmobiliario Santiago'!$A:$A,0),MATCH(Chile!$B67,'Mercado Inmobiliario Santiago'!$3:$3,0)),0)</f>
        <v>26.934076137418757</v>
      </c>
      <c r="IE67" s="237">
        <f>+IFERROR(INDEX('Mercado Inmobiliario Santiago'!$1:$1048576,MATCH(TEXT(IE$5,"mmm-yyyy"),'Mercado Inmobiliario Santiago'!$A:$A,0),MATCH(Chile!$B67,'Mercado Inmobiliario Santiago'!$3:$3,0)),0)</f>
        <v>26.047532820280669</v>
      </c>
      <c r="IF67" s="237">
        <f>+IFERROR(INDEX('Mercado Inmobiliario Santiago'!$1:$1048576,MATCH(TEXT(IF$5,"mmm-yyyy"),'Mercado Inmobiliario Santiago'!$A:$A,0),MATCH(Chile!$B67,'Mercado Inmobiliario Santiago'!$3:$3,0)),0)</f>
        <v>19.555400209716883</v>
      </c>
      <c r="IG67" s="237">
        <f>+IFERROR(INDEX('Mercado Inmobiliario Santiago'!$1:$1048576,MATCH(TEXT(IG$5,"mmm-yyyy"),'Mercado Inmobiliario Santiago'!$A:$A,0),MATCH(Chile!$B67,'Mercado Inmobiliario Santiago'!$3:$3,0)),0)</f>
        <v>19.115181401902078</v>
      </c>
      <c r="IH67" s="237">
        <f>+IFERROR(INDEX('Mercado Inmobiliario Santiago'!$1:$1048576,MATCH(TEXT(IH$5,"mmm-yyyy"),'Mercado Inmobiliario Santiago'!$A:$A,0),MATCH(Chile!$B67,'Mercado Inmobiliario Santiago'!$3:$3,0)),0)</f>
        <v>17.117894056847547</v>
      </c>
      <c r="II67" s="237">
        <f>+IFERROR(INDEX('Mercado Inmobiliario Santiago'!$1:$1048576,MATCH(TEXT(II$5,"mmm-yyyy"),'Mercado Inmobiliario Santiago'!$A:$A,0),MATCH(Chile!$B67,'Mercado Inmobiliario Santiago'!$3:$3,0)),0)</f>
        <v>17.28646517739816</v>
      </c>
      <c r="IJ67" s="237">
        <f>+IFERROR(INDEX('Mercado Inmobiliario Santiago'!$1:$1048576,MATCH(TEXT(IJ$5,"mmm-yyyy"),'Mercado Inmobiliario Santiago'!$A:$A,0),MATCH(Chile!$B67,'Mercado Inmobiliario Santiago'!$3:$3,0)),0)</f>
        <v>16.90903267136451</v>
      </c>
      <c r="IK67" s="237">
        <f>+IFERROR(INDEX('Mercado Inmobiliario Santiago'!$1:$1048576,MATCH(TEXT(IK$5,"mmm-yyyy"),'Mercado Inmobiliario Santiago'!$A:$A,0),MATCH(Chile!$B67,'Mercado Inmobiliario Santiago'!$3:$3,0)),0)</f>
        <v>14.288944030879515</v>
      </c>
      <c r="IL67" s="237">
        <f>+IFERROR(INDEX('Mercado Inmobiliario Santiago'!$1:$1048576,MATCH(TEXT(IL$5,"mmm-yyyy"),'Mercado Inmobiliario Santiago'!$A:$A,0),MATCH(Chile!$B67,'Mercado Inmobiliario Santiago'!$3:$3,0)),0)</f>
        <v>19.920634920634921</v>
      </c>
      <c r="IM67" s="237">
        <f>+IFERROR(INDEX('Mercado Inmobiliario Santiago'!$1:$1048576,MATCH(TEXT(IM$5,"mmm-yyyy"),'Mercado Inmobiliario Santiago'!$A:$A,0),MATCH(Chile!$B67,'Mercado Inmobiliario Santiago'!$3:$3,0)),0)</f>
        <v>16.746239372138653</v>
      </c>
      <c r="IN67" s="237">
        <f>+IFERROR(INDEX('Mercado Inmobiliario Santiago'!$1:$1048576,MATCH(TEXT(IN$5,"mmm-yyyy"),'Mercado Inmobiliario Santiago'!$A:$A,0),MATCH(Chile!$B67,'Mercado Inmobiliario Santiago'!$3:$3,0)),0)</f>
        <v>19.38050075872534</v>
      </c>
      <c r="IO67" s="237">
        <f>+IFERROR(INDEX('Mercado Inmobiliario Santiago'!$1:$1048576,MATCH(TEXT(IO$5,"mmm-yyyy"),'Mercado Inmobiliario Santiago'!$A:$A,0),MATCH(Chile!$B67,'Mercado Inmobiliario Santiago'!$3:$3,0)),0)</f>
        <v>19.550413844996239</v>
      </c>
      <c r="IP67" s="251">
        <f t="shared" si="182"/>
        <v>19.550413844996239</v>
      </c>
      <c r="IQ67" s="237">
        <f>+IFERROR(INDEX('Mercado Inmobiliario Santiago'!$1:$1048576,MATCH(TEXT(IQ$5,"mmm-yyyy"),'Mercado Inmobiliario Santiago'!$A:$A,0),MATCH(Chile!$B67,'Mercado Inmobiliario Santiago'!$3:$3,0)),0)</f>
        <v>21.520292207792206</v>
      </c>
      <c r="IR67" s="237">
        <f>+IFERROR(INDEX('Mercado Inmobiliario Santiago'!$1:$1048576,MATCH(TEXT(IR$5,"mmm-yyyy"),'Mercado Inmobiliario Santiago'!$A:$A,0),MATCH(Chile!$B67,'Mercado Inmobiliario Santiago'!$3:$3,0)),0)</f>
        <v>21.575114440282981</v>
      </c>
      <c r="IS67" s="237">
        <f>+IFERROR(INDEX('Mercado Inmobiliario Santiago'!$1:$1048576,MATCH(TEXT(IS$5,"mmm-yyyy"),'Mercado Inmobiliario Santiago'!$A:$A,0),MATCH(Chile!$B67,'Mercado Inmobiliario Santiago'!$3:$3,0)),0)</f>
        <v>15.226807228915662</v>
      </c>
      <c r="IT67" s="237">
        <f>+IFERROR(INDEX('Mercado Inmobiliario Santiago'!$1:$1048576,MATCH(TEXT(IT$5,"mmm-yyyy"),'Mercado Inmobiliario Santiago'!$A:$A,0),MATCH(Chile!$B67,'Mercado Inmobiliario Santiago'!$3:$3,0)),0)</f>
        <v>17.51326815642458</v>
      </c>
      <c r="IU67" s="237">
        <f>+IFERROR(INDEX('Mercado Inmobiliario Santiago'!$1:$1048576,MATCH(TEXT(IU$5,"mmm-yyyy"),'Mercado Inmobiliario Santiago'!$A:$A,0),MATCH(Chile!$B67,'Mercado Inmobiliario Santiago'!$3:$3,0)),0)</f>
        <v>18.440627333831216</v>
      </c>
      <c r="IV67" s="237">
        <f>+IFERROR(INDEX('Mercado Inmobiliario Santiago'!$1:$1048576,MATCH(TEXT(IV$5,"mmm-yyyy"),'Mercado Inmobiliario Santiago'!$A:$A,0),MATCH(Chile!$B67,'Mercado Inmobiliario Santiago'!$3:$3,0)),0)</f>
        <v>16.530531845042677</v>
      </c>
      <c r="IW67" s="237">
        <f>+IFERROR(INDEX('Mercado Inmobiliario Santiago'!$1:$1048576,MATCH(TEXT(IW$5,"mmm-yyyy"),'Mercado Inmobiliario Santiago'!$A:$A,0),MATCH(Chile!$B67,'Mercado Inmobiliario Santiago'!$3:$3,0)),0)</f>
        <v>17.517448405253283</v>
      </c>
      <c r="IX67" s="237">
        <f>+IFERROR(INDEX('Mercado Inmobiliario Santiago'!$1:$1048576,MATCH(TEXT(IX$5,"mmm-yyyy"),'Mercado Inmobiliario Santiago'!$A:$A,0),MATCH(Chile!$B67,'Mercado Inmobiliario Santiago'!$3:$3,0)),0)</f>
        <v>15.876657824933687</v>
      </c>
      <c r="IY67" s="237">
        <f>+IFERROR(INDEX('Mercado Inmobiliario Santiago'!$1:$1048576,MATCH(TEXT(IY$5,"mmm-yyyy"),'Mercado Inmobiliario Santiago'!$A:$A,0),MATCH(Chile!$B67,'Mercado Inmobiliario Santiago'!$3:$3,0)),0)</f>
        <v>18.06268436578171</v>
      </c>
      <c r="IZ67" s="237">
        <f>+IFERROR(INDEX('Mercado Inmobiliario Santiago'!$1:$1048576,MATCH(TEXT(IZ$5,"mmm-yyyy"),'Mercado Inmobiliario Santiago'!$A:$A,0),MATCH(Chile!$B67,'Mercado Inmobiliario Santiago'!$3:$3,0)),0)</f>
        <v>17.395218002812939</v>
      </c>
      <c r="JA67" s="237">
        <f>+IFERROR(INDEX('Mercado Inmobiliario Santiago'!$1:$1048576,MATCH(TEXT(JA$5,"mmm-yyyy"),'Mercado Inmobiliario Santiago'!$A:$A,0),MATCH(Chile!$B67,'Mercado Inmobiliario Santiago'!$3:$3,0)),0)</f>
        <v>26.140127388535031</v>
      </c>
      <c r="JB67" s="237">
        <f>+IFERROR(INDEX('Mercado Inmobiliario Santiago'!$1:$1048576,MATCH(TEXT(JB$5,"mmm-yyyy"),'Mercado Inmobiliario Santiago'!$A:$A,0),MATCH(Chile!$B67,'Mercado Inmobiliario Santiago'!$3:$3,0)),0)</f>
        <v>28.145796590241034</v>
      </c>
      <c r="JC67" s="251">
        <f t="shared" si="183"/>
        <v>28.145796590241034</v>
      </c>
      <c r="JD67" s="237">
        <f>+IFERROR(INDEX('Mercado Inmobiliario Santiago'!$1:$1048576,MATCH(TEXT(JD$5,"mmm-yyyy"),'Mercado Inmobiliario Santiago'!$A:$A,0),MATCH(Chile!$B67,'Mercado Inmobiliario Santiago'!$3:$3,0)),0)</f>
        <v>38.009677419354837</v>
      </c>
      <c r="JE67" s="237">
        <f>+IFERROR(INDEX('Mercado Inmobiliario Santiago'!$1:$1048576,MATCH(TEXT(JE$5,"mmm-yyyy"),'Mercado Inmobiliario Santiago'!$A:$A,0),MATCH(Chile!$B67,'Mercado Inmobiliario Santiago'!$3:$3,0)),0)</f>
        <v>28.088235294117649</v>
      </c>
      <c r="JF67" s="237">
        <f>+IFERROR(INDEX('Mercado Inmobiliario Santiago'!$1:$1048576,MATCH(TEXT(JF$5,"mmm-yyyy"),'Mercado Inmobiliario Santiago'!$A:$A,0),MATCH(Chile!$B67,'Mercado Inmobiliario Santiago'!$3:$3,0)),0)</f>
        <v>31.648757555406313</v>
      </c>
      <c r="JG67" s="237">
        <f>+IFERROR(INDEX('Mercado Inmobiliario Santiago'!$1:$1048576,MATCH(TEXT(JG$5,"mmm-yyyy"),'Mercado Inmobiliario Santiago'!$A:$A,0),MATCH(Chile!$B67,'Mercado Inmobiliario Santiago'!$3:$3,0)),0)</f>
        <v>49.466251298026997</v>
      </c>
      <c r="JH67" s="237">
        <f>+IFERROR(INDEX('Mercado Inmobiliario Santiago'!$1:$1048576,MATCH(TEXT(JH$5,"mmm-yyyy"),'Mercado Inmobiliario Santiago'!$A:$A,0),MATCH(Chile!$B67,'Mercado Inmobiliario Santiago'!$3:$3,0)),0)</f>
        <v>58.437575757575758</v>
      </c>
      <c r="JI67" s="237">
        <f>+IFERROR(INDEX('Mercado Inmobiliario Santiago'!$1:$1048576,MATCH(TEXT(JI$5,"mmm-yyyy"),'Mercado Inmobiliario Santiago'!$A:$A,0),MATCH(Chile!$B67,'Mercado Inmobiliario Santiago'!$3:$3,0)),0)</f>
        <v>40.35473766640564</v>
      </c>
      <c r="JJ67" s="237">
        <f>+IFERROR(INDEX('Mercado Inmobiliario Santiago'!$1:$1048576,MATCH(TEXT(JJ$5,"mmm-yyyy"),'Mercado Inmobiliario Santiago'!$A:$A,0),MATCH(Chile!$B67,'Mercado Inmobiliario Santiago'!$3:$3,0)),0)</f>
        <v>29.659391154508903</v>
      </c>
      <c r="JK67" s="237">
        <f>+IFERROR(INDEX('Mercado Inmobiliario Santiago'!$1:$1048576,MATCH(TEXT(JK$5,"mmm-yyyy"),'Mercado Inmobiliario Santiago'!$A:$A,0),MATCH(Chile!$B67,'Mercado Inmobiliario Santiago'!$3:$3,0)),0)</f>
        <v>23.526315789473685</v>
      </c>
      <c r="JL67" s="237">
        <f>+IFERROR(INDEX('Mercado Inmobiliario Santiago'!$1:$1048576,MATCH(TEXT(JL$5,"mmm-yyyy"),'Mercado Inmobiliario Santiago'!$A:$A,0),MATCH(Chile!$B67,'Mercado Inmobiliario Santiago'!$3:$3,0)),0)</f>
        <v>20.806374501992032</v>
      </c>
      <c r="JM67" s="237">
        <f>+IFERROR(INDEX('Mercado Inmobiliario Santiago'!$1:$1048576,MATCH(TEXT(JM$5,"mmm-yyyy"),'Mercado Inmobiliario Santiago'!$A:$A,0),MATCH(Chile!$B67,'Mercado Inmobiliario Santiago'!$3:$3,0)),0)</f>
        <v>15.812176560121765</v>
      </c>
      <c r="JN67" s="237">
        <f>+IFERROR(INDEX('Mercado Inmobiliario Santiago'!$1:$1048576,MATCH(TEXT(JN$5,"mmm-yyyy"),'Mercado Inmobiliario Santiago'!$A:$A,0),MATCH(Chile!$B67,'Mercado Inmobiliario Santiago'!$3:$3,0)),0)</f>
        <v>17.272879651357695</v>
      </c>
      <c r="JO67" s="237">
        <f>+IFERROR(INDEX('Mercado Inmobiliario Santiago'!$1:$1048576,MATCH(TEXT(JO$5,"mmm-yyyy"),'Mercado Inmobiliario Santiago'!$A:$A,0),MATCH(Chile!$B67,'Mercado Inmobiliario Santiago'!$3:$3,0)),0)</f>
        <v>20.785513078470824</v>
      </c>
      <c r="JP67" s="251">
        <f t="shared" si="184"/>
        <v>20.785513078470824</v>
      </c>
      <c r="JQ67" s="237">
        <f>+IFERROR(INDEX('Mercado Inmobiliario Santiago'!$1:$1048576,MATCH(TEXT(JQ$5,"mmm-yyyy"),'Mercado Inmobiliario Santiago'!$A:$A,0),MATCH(Chile!$B67,'Mercado Inmobiliario Santiago'!$3:$3,0)),0)</f>
        <v>23.484248424842484</v>
      </c>
      <c r="JR67" s="237">
        <f>+IFERROR(INDEX('Mercado Inmobiliario Santiago'!$1:$1048576,MATCH(TEXT(JR$5,"mmm-yyyy"),'Mercado Inmobiliario Santiago'!$A:$A,0),MATCH(Chile!$B67,'Mercado Inmobiliario Santiago'!$3:$3,0)),0)</f>
        <v>21.622222222222224</v>
      </c>
      <c r="JS67" s="237">
        <f>+IFERROR(INDEX('Mercado Inmobiliario Santiago'!$1:$1048576,MATCH(TEXT(JS$5,"mmm-yyyy"),'Mercado Inmobiliario Santiago'!$A:$A,0),MATCH(Chile!$B67,'Mercado Inmobiliario Santiago'!$3:$3,0)),0)</f>
        <v>18.074061196105703</v>
      </c>
      <c r="JT67" s="237">
        <f>+IFERROR(INDEX('Mercado Inmobiliario Santiago'!$1:$1048576,MATCH(TEXT(JT$5,"mmm-yyyy"),'Mercado Inmobiliario Santiago'!$A:$A,0),MATCH(Chile!$B67,'Mercado Inmobiliario Santiago'!$3:$3,0)),0)</f>
        <v>21</v>
      </c>
      <c r="JU67" s="237">
        <f>+IFERROR(INDEX('Mercado Inmobiliario Santiago'!$1:$1048576,MATCH(TEXT(JU$5,"mmm-yyyy"),'Mercado Inmobiliario Santiago'!$A:$A,0),MATCH(Chile!$B67,'Mercado Inmobiliario Santiago'!$3:$3,0)),0)</f>
        <v>22.327795786061589</v>
      </c>
      <c r="JV67" s="237">
        <f>+IFERROR(INDEX('Mercado Inmobiliario Santiago'!$1:$1048576,MATCH(TEXT(JV$5,"mmm-yyyy"),'Mercado Inmobiliario Santiago'!$A:$A,0),MATCH(Chile!$B67,'Mercado Inmobiliario Santiago'!$3:$3,0)),0)</f>
        <v>21.758486149044089</v>
      </c>
      <c r="JW67" s="237">
        <f>+IFERROR(INDEX('Mercado Inmobiliario Santiago'!$1:$1048576,MATCH(TEXT(JW$5,"mmm-yyyy"),'Mercado Inmobiliario Santiago'!$A:$A,0),MATCH(Chile!$B67,'Mercado Inmobiliario Santiago'!$3:$3,0)),0)</f>
        <v>21.991164041490588</v>
      </c>
      <c r="JX67" s="237">
        <f>+IFERROR(INDEX('Mercado Inmobiliario Santiago'!$1:$1048576,MATCH(TEXT(JX$5,"mmm-yyyy"),'Mercado Inmobiliario Santiago'!$A:$A,0),MATCH(Chile!$B67,'Mercado Inmobiliario Santiago'!$3:$3,0)),0)</f>
        <v>17.772727272727273</v>
      </c>
      <c r="JY67" s="237">
        <f>+IFERROR(INDEX('Mercado Inmobiliario Santiago'!$1:$1048576,MATCH(TEXT(JY$5,"mmm-yyyy"),'Mercado Inmobiliario Santiago'!$A:$A,0),MATCH(Chile!$B67,'Mercado Inmobiliario Santiago'!$3:$3,0)),0)</f>
        <v>21.537808926595353</v>
      </c>
      <c r="JZ67" s="237">
        <f>+IFERROR(INDEX('Mercado Inmobiliario Santiago'!$1:$1048576,MATCH(TEXT(JZ$5,"mmm-yyyy"),'Mercado Inmobiliario Santiago'!$A:$A,0),MATCH(Chile!$B67,'Mercado Inmobiliario Santiago'!$3:$3,0)),0)</f>
        <v>24.24949617089883</v>
      </c>
      <c r="KA67" s="237">
        <f>+IFERROR(INDEX('Mercado Inmobiliario Santiago'!$1:$1048576,MATCH(TEXT(KA$5,"mmm-yyyy"),'Mercado Inmobiliario Santiago'!$A:$A,0),MATCH(Chile!$B67,'Mercado Inmobiliario Santiago'!$3:$3,0)),0)</f>
        <v>29.065132223310481</v>
      </c>
      <c r="KB67" s="237">
        <f>+IFERROR(INDEX('Mercado Inmobiliario Santiago'!$1:$1048576,MATCH(TEXT(KB$5,"mmm-yyyy"),'Mercado Inmobiliario Santiago'!$A:$A,0),MATCH(Chile!$B67,'Mercado Inmobiliario Santiago'!$3:$3,0)),0)</f>
        <v>39.995283018867923</v>
      </c>
      <c r="KC67" s="251">
        <f t="shared" si="185"/>
        <v>39.995283018867923</v>
      </c>
      <c r="KD67" s="237">
        <f>+IFERROR(INDEX('Mercado Inmobiliario Santiago'!$1:$1048576,MATCH(TEXT(KD$5,"mmm-yyyy"),'Mercado Inmobiliario Santiago'!$A:$A,0),MATCH(Chile!$B67,'Mercado Inmobiliario Santiago'!$3:$3,0)),0)</f>
        <v>43.066239316239319</v>
      </c>
      <c r="KE67" s="237">
        <f>+IFERROR(INDEX('Mercado Inmobiliario Santiago'!$1:$1048576,MATCH(TEXT(KE$5,"mmm-yyyy"),'Mercado Inmobiliario Santiago'!$A:$A,0),MATCH(Chile!$B67,'Mercado Inmobiliario Santiago'!$3:$3,0)),0)</f>
        <v>49.274336283185839</v>
      </c>
      <c r="KF67" s="237">
        <f>+IFERROR(INDEX('Mercado Inmobiliario Santiago'!$1:$1048576,MATCH(TEXT(KF$5,"mmm-yyyy"),'Mercado Inmobiliario Santiago'!$A:$A,0),MATCH(Chile!$B67,'Mercado Inmobiliario Santiago'!$3:$3,0)),0)</f>
        <v>35.26229508196721</v>
      </c>
      <c r="KG67" s="237">
        <f>+IFERROR(INDEX('Mercado Inmobiliario Santiago'!$1:$1048576,MATCH(TEXT(KG$5,"mmm-yyyy"),'Mercado Inmobiliario Santiago'!$A:$A,0),MATCH(Chile!$B67,'Mercado Inmobiliario Santiago'!$3:$3,0)),0)</f>
        <v>34.816831683168317</v>
      </c>
      <c r="KH67" s="237">
        <f>+IFERROR(INDEX('Mercado Inmobiliario Santiago'!$1:$1048576,MATCH(TEXT(KH$5,"mmm-yyyy"),'Mercado Inmobiliario Santiago'!$A:$A,0),MATCH(Chile!$B67,'Mercado Inmobiliario Santiago'!$3:$3,0)),0)</f>
        <v>31.467035732259689</v>
      </c>
      <c r="KI67" s="237">
        <f>+IFERROR(INDEX('Mercado Inmobiliario Santiago'!$1:$1048576,MATCH(TEXT(KI$5,"mmm-yyyy"),'Mercado Inmobiliario Santiago'!$A:$A,0),MATCH(Chile!$B67,'Mercado Inmobiliario Santiago'!$3:$3,0)),0)</f>
        <v>35.602193995381064</v>
      </c>
      <c r="KJ67" s="237">
        <f>+IFERROR(INDEX('Mercado Inmobiliario Santiago'!$1:$1048576,MATCH(TEXT(KJ$5,"mmm-yyyy"),'Mercado Inmobiliario Santiago'!$A:$A,0),MATCH(Chile!$B67,'Mercado Inmobiliario Santiago'!$3:$3,0)),0)</f>
        <v>31.447289156626507</v>
      </c>
      <c r="KK67" s="237">
        <f>+IFERROR(INDEX('Mercado Inmobiliario Santiago'!$1:$1048576,MATCH(TEXT(KK$5,"mmm-yyyy"),'Mercado Inmobiliario Santiago'!$A:$A,0),MATCH(Chile!$B67,'Mercado Inmobiliario Santiago'!$3:$3,0)),0)</f>
        <v>36.091541135573578</v>
      </c>
      <c r="KL67" s="237">
        <f>+IFERROR(INDEX('Mercado Inmobiliario Santiago'!$1:$1048576,MATCH(TEXT(KL$5,"mmm-yyyy"),'Mercado Inmobiliario Santiago'!$A:$A,0),MATCH(Chile!$B67,'Mercado Inmobiliario Santiago'!$3:$3,0)),0)</f>
        <v>40.704663212435236</v>
      </c>
      <c r="KM67" s="237">
        <f>+IFERROR(INDEX('Mercado Inmobiliario Santiago'!$1:$1048576,MATCH(TEXT(KM$5,"mmm-yyyy"),'Mercado Inmobiliario Santiago'!$A:$A,0),MATCH(Chile!$B67,'Mercado Inmobiliario Santiago'!$3:$3,0)),0)</f>
        <v>34.895866881374126</v>
      </c>
      <c r="KN67" s="237">
        <f>+IFERROR(INDEX('Mercado Inmobiliario Santiago'!$1:$1048576,MATCH(TEXT(KN$5,"mmm-yyyy"),'Mercado Inmobiliario Santiago'!$A:$A,0),MATCH(Chile!$B67,'Mercado Inmobiliario Santiago'!$3:$3,0)),0)</f>
        <v>33.658044490429383</v>
      </c>
      <c r="KO67" s="237">
        <f>+IFERROR(INDEX('Mercado Inmobiliario Santiago'!$1:$1048576,MATCH(TEXT(KO$5,"mmm-yyyy"),'Mercado Inmobiliario Santiago'!$A:$A,0),MATCH(Chile!$B67,'Mercado Inmobiliario Santiago'!$3:$3,0)),0)</f>
        <v>31.829975429975431</v>
      </c>
      <c r="KP67" s="251">
        <f t="shared" si="186"/>
        <v>31.829975429975431</v>
      </c>
      <c r="KQ67" s="237">
        <f>+IFERROR(INDEX('Mercado Inmobiliario Santiago'!$1:$1048576,MATCH(TEXT(KQ$5,"mmm-yyyy"),'Mercado Inmobiliario Santiago'!$A:$A,0),MATCH(Chile!$B67,'Mercado Inmobiliario Santiago'!$3:$3,0)),0)</f>
        <v>43.157340355497034</v>
      </c>
      <c r="KR67" s="237">
        <f>+IFERROR(INDEX('Mercado Inmobiliario Santiago'!$1:$1048576,MATCH(TEXT(KR$5,"mmm-yyyy"),'Mercado Inmobiliario Santiago'!$A:$A,0),MATCH(Chile!$B67,'Mercado Inmobiliario Santiago'!$3:$3,0)),0)</f>
        <v>39.889502762430936</v>
      </c>
      <c r="KS67" s="237">
        <f>+IFERROR(INDEX('Mercado Inmobiliario Santiago'!$1:$1048576,MATCH(TEXT(KS$5,"mmm-yyyy"),'Mercado Inmobiliario Santiago'!$A:$A,0),MATCH(Chile!$B67,'Mercado Inmobiliario Santiago'!$3:$3,0)),0)</f>
        <v>30.567748091603054</v>
      </c>
      <c r="KT67" s="237">
        <f>+IFERROR(INDEX('Mercado Inmobiliario Santiago'!$1:$1048576,MATCH(TEXT(KT$5,"mmm-yyyy"),'Mercado Inmobiliario Santiago'!$A:$A,0),MATCH(Chile!$B67,'Mercado Inmobiliario Santiago'!$3:$3,0)),0)</f>
        <v>29.80606330806955</v>
      </c>
      <c r="KU67" s="237">
        <f>+IFERROR(INDEX('Mercado Inmobiliario Santiago'!$1:$1048576,MATCH(TEXT(KU$5,"mmm-yyyy"),'Mercado Inmobiliario Santiago'!$A:$A,0),MATCH(Chile!$B67,'Mercado Inmobiliario Santiago'!$3:$3,0)),0)</f>
        <v>27.37041564792176</v>
      </c>
      <c r="KV67" s="237">
        <f>+IFERROR(INDEX('Mercado Inmobiliario Santiago'!$1:$1048576,MATCH(TEXT(KV$5,"mmm-yyyy"),'Mercado Inmobiliario Santiago'!$A:$A,0),MATCH(Chile!$B67,'Mercado Inmobiliario Santiago'!$3:$3,0)),0)</f>
        <v>25.096919609316302</v>
      </c>
      <c r="KW67" s="237">
        <f>+IFERROR(INDEX('Mercado Inmobiliario Santiago'!$1:$1048576,MATCH(TEXT(KW$5,"mmm-yyyy"),'Mercado Inmobiliario Santiago'!$A:$A,0),MATCH(Chile!$B67,'Mercado Inmobiliario Santiago'!$3:$3,0)),0)</f>
        <v>25.7172100075815</v>
      </c>
      <c r="KX67" s="237">
        <f>+IFERROR(INDEX('Mercado Inmobiliario Santiago'!$1:$1048576,MATCH(TEXT(KX$5,"mmm-yyyy"),'Mercado Inmobiliario Santiago'!$A:$A,0),MATCH(Chile!$B67,'Mercado Inmobiliario Santiago'!$3:$3,0)),0)</f>
        <v>24.496402877697843</v>
      </c>
      <c r="KY67" s="237">
        <f>+IFERROR(INDEX('Mercado Inmobiliario Santiago'!$1:$1048576,MATCH(TEXT(KY$5,"mmm-yyyy"),'Mercado Inmobiliario Santiago'!$A:$A,0),MATCH(Chile!$B67,'Mercado Inmobiliario Santiago'!$3:$3,0)),0)</f>
        <v>29.79005770084332</v>
      </c>
      <c r="KZ67" s="237">
        <f>+IFERROR(INDEX('Mercado Inmobiliario Santiago'!$1:$1048576,MATCH(TEXT(KZ$5,"mmm-yyyy"),'Mercado Inmobiliario Santiago'!$A:$A,0),MATCH(Chile!$B67,'Mercado Inmobiliario Santiago'!$3:$3,0)),0)</f>
        <v>30.781005071461504</v>
      </c>
      <c r="LA67" s="237">
        <f>+IFERROR(INDEX('Mercado Inmobiliario Santiago'!$1:$1048576,MATCH(TEXT(LA$5,"mmm-yyyy"),'Mercado Inmobiliario Santiago'!$A:$A,0),MATCH(Chile!$B67,'Mercado Inmobiliario Santiago'!$3:$3,0)),0)</f>
        <v>35.474440894568687</v>
      </c>
      <c r="LB67" s="237">
        <f>+IFERROR(INDEX('Mercado Inmobiliario Santiago'!$1:$1048576,MATCH(TEXT(LB$5,"mmm-yyyy"),'Mercado Inmobiliario Santiago'!$A:$A,0),MATCH(Chile!$B67,'Mercado Inmobiliario Santiago'!$3:$3,0)),0)</f>
        <v>38.314933178384663</v>
      </c>
      <c r="LC67" s="251">
        <f t="shared" si="187"/>
        <v>38.314933178384663</v>
      </c>
      <c r="LD67" s="237">
        <f>+IFERROR(INDEX('Mercado Inmobiliario Santiago'!$1:$1048576,MATCH(TEXT(LD$5,"mmm-yyyy"),'Mercado Inmobiliario Santiago'!$A:$A,0),MATCH(Chile!$B67,'Mercado Inmobiliario Santiago'!$3:$3,0)),0)</f>
        <v>43.439864864864866</v>
      </c>
      <c r="LE67" s="237">
        <f>+IFERROR(INDEX('Mercado Inmobiliario Santiago'!$1:$1048576,MATCH(TEXT(LE$5,"mmm-yyyy"),'Mercado Inmobiliario Santiago'!$A:$A,0),MATCH(Chile!$B67,'Mercado Inmobiliario Santiago'!$3:$3,0)),0)</f>
        <v>42.253114754098362</v>
      </c>
      <c r="LF67" s="237">
        <f>+IFERROR(INDEX('Mercado Inmobiliario Santiago'!$1:$1048576,MATCH(TEXT(LF$5,"mmm-yyyy"),'Mercado Inmobiliario Santiago'!$A:$A,0),MATCH(Chile!$B67,'Mercado Inmobiliario Santiago'!$3:$3,0)),0)</f>
        <v>34.910714285714285</v>
      </c>
      <c r="LG67" s="237">
        <f>+IFERROR(INDEX('Mercado Inmobiliario Santiago'!$1:$1048576,MATCH(TEXT(LG$5,"mmm-yyyy"),'Mercado Inmobiliario Santiago'!$A:$A,0),MATCH(Chile!$B67,'Mercado Inmobiliario Santiago'!$3:$3,0)),0)</f>
        <v>30.141274238227147</v>
      </c>
      <c r="LH67" s="237">
        <f>+IFERROR(INDEX('Mercado Inmobiliario Santiago'!$1:$1048576,MATCH(TEXT(LH$5,"mmm-yyyy"),'Mercado Inmobiliario Santiago'!$A:$A,0),MATCH(Chile!$B67,'Mercado Inmobiliario Santiago'!$3:$3,0)),0)</f>
        <v>32.799295774647888</v>
      </c>
      <c r="LI67" s="237">
        <f>+IFERROR(INDEX('Mercado Inmobiliario Santiago'!$1:$1048576,MATCH(TEXT(LI$5,"mmm-yyyy"),'Mercado Inmobiliario Santiago'!$A:$A,0),MATCH(Chile!$B67,'Mercado Inmobiliario Santiago'!$3:$3,0)),0)</f>
        <v>31.646411483253587</v>
      </c>
      <c r="LJ67" s="237">
        <f>+IFERROR(INDEX('Mercado Inmobiliario Santiago'!$1:$1048576,MATCH(TEXT(LJ$5,"mmm-yyyy"),'Mercado Inmobiliario Santiago'!$A:$A,0),MATCH(Chile!$B67,'Mercado Inmobiliario Santiago'!$3:$3,0)),0)</f>
        <v>23.676956209619526</v>
      </c>
      <c r="LK67" s="237">
        <f>+IFERROR(INDEX('Mercado Inmobiliario Santiago'!$1:$1048576,MATCH(TEXT(LK$5,"mmm-yyyy"),'Mercado Inmobiliario Santiago'!$A:$A,0),MATCH(Chile!$B67,'Mercado Inmobiliario Santiago'!$3:$3,0)),0)</f>
        <v>35.126111983254837</v>
      </c>
      <c r="LL67" s="237">
        <f>+IFERROR(INDEX('Mercado Inmobiliario Santiago'!$1:$1048576,MATCH(TEXT(LL$5,"mmm-yyyy"),'Mercado Inmobiliario Santiago'!$A:$A,0),MATCH(Chile!$B67,'Mercado Inmobiliario Santiago'!$3:$3,0)),0)</f>
        <v>37.303164908384232</v>
      </c>
      <c r="LM67" s="237">
        <f>+IFERROR(INDEX('Mercado Inmobiliario Santiago'!$1:$1048576,MATCH(TEXT(LM$5,"mmm-yyyy"),'Mercado Inmobiliario Santiago'!$A:$A,0),MATCH(Chile!$B67,'Mercado Inmobiliario Santiago'!$3:$3,0)),0)</f>
        <v>27.809405940594058</v>
      </c>
      <c r="LN67" s="237">
        <f>+IFERROR(INDEX('Mercado Inmobiliario Santiago'!$1:$1048576,MATCH(TEXT(LN$5,"mmm-yyyy"),'Mercado Inmobiliario Santiago'!$A:$A,0),MATCH(Chile!$B67,'Mercado Inmobiliario Santiago'!$3:$3,0)),0)</f>
        <v>34.505128205128209</v>
      </c>
      <c r="LO67" s="237">
        <f>+IFERROR(INDEX('Mercado Inmobiliario Santiago'!$1:$1048576,MATCH(TEXT(LO$5,"mmm-yyyy"),'Mercado Inmobiliario Santiago'!$A:$A,0),MATCH(Chile!$B67,'Mercado Inmobiliario Santiago'!$3:$3,0)),0)</f>
        <v>33.633499999999998</v>
      </c>
      <c r="LP67" s="251">
        <f t="shared" si="188"/>
        <v>33.633499999999998</v>
      </c>
      <c r="LQ67" s="237">
        <f>+IFERROR(INDEX('Mercado Inmobiliario Santiago'!$1:$1048576,MATCH(TEXT(LQ$5,"mmm-yyyy"),'Mercado Inmobiliario Santiago'!$A:$A,0),MATCH(Chile!$B67,'Mercado Inmobiliario Santiago'!$3:$3,0)),0)</f>
        <v>39.835197174808712</v>
      </c>
      <c r="LR67" s="237">
        <f>+IFERROR(INDEX('Mercado Inmobiliario Santiago'!$1:$1048576,MATCH(TEXT(LR$5,"mmm-yyyy"),'Mercado Inmobiliario Santiago'!$A:$A,0),MATCH(Chile!$B67,'Mercado Inmobiliario Santiago'!$3:$3,0)),0)</f>
        <v>48.619217081850536</v>
      </c>
      <c r="LS67" s="237">
        <f>+IFERROR(INDEX('Mercado Inmobiliario Santiago'!$1:$1048576,MATCH(TEXT(LS$5,"mmm-yyyy"),'Mercado Inmobiliario Santiago'!$A:$A,0),MATCH(Chile!$B67,'Mercado Inmobiliario Santiago'!$3:$3,0)),0)</f>
        <v>38.305075292805356</v>
      </c>
      <c r="LT67" s="237">
        <f>+IFERROR(INDEX('Mercado Inmobiliario Santiago'!$1:$1048576,MATCH(TEXT(LT$5,"mmm-yyyy"),'Mercado Inmobiliario Santiago'!$A:$A,0),MATCH(Chile!$B67,'Mercado Inmobiliario Santiago'!$3:$3,0)),0)</f>
        <v>35.526100307062435</v>
      </c>
      <c r="LU67" s="237">
        <f>+IFERROR(INDEX('Mercado Inmobiliario Santiago'!$1:$1048576,MATCH(TEXT(LU$5,"mmm-yyyy"),'Mercado Inmobiliario Santiago'!$A:$A,0),MATCH(Chile!$B67,'Mercado Inmobiliario Santiago'!$3:$3,0)),0)</f>
        <v>35.104051876946507</v>
      </c>
      <c r="LV67" s="237">
        <f>+IFERROR(INDEX('Mercado Inmobiliario Santiago'!$1:$1048576,MATCH(TEXT(LV$5,"mmm-yyyy"),'Mercado Inmobiliario Santiago'!$A:$A,0),MATCH(Chile!$B67,'Mercado Inmobiliario Santiago'!$3:$3,0)),0)</f>
        <v>29.019711313480723</v>
      </c>
      <c r="LW67" s="237">
        <f>+IFERROR(INDEX('Mercado Inmobiliario Santiago'!$1:$1048576,MATCH(TEXT(LW$5,"mmm-yyyy"),'Mercado Inmobiliario Santiago'!$A:$A,0),MATCH(Chile!$B67,'Mercado Inmobiliario Santiago'!$3:$3,0)),0)</f>
        <v>25.73610623020755</v>
      </c>
      <c r="LX67" s="237">
        <f>+IFERROR(INDEX('Mercado Inmobiliario Santiago'!$1:$1048576,MATCH(TEXT(LX$5,"mmm-yyyy"),'Mercado Inmobiliario Santiago'!$A:$A,0),MATCH(Chile!$B67,'Mercado Inmobiliario Santiago'!$3:$3,0)),0)</f>
        <v>26.871858574783371</v>
      </c>
      <c r="LY67" s="237">
        <f>+IFERROR(INDEX('Mercado Inmobiliario Santiago'!$1:$1048576,MATCH(TEXT(LY$5,"mmm-yyyy"),'Mercado Inmobiliario Santiago'!$A:$A,0),MATCH(Chile!$B67,'Mercado Inmobiliario Santiago'!$3:$3,0)),0)</f>
        <v>30.483319411109317</v>
      </c>
      <c r="LZ67" s="237">
        <f>+IFERROR(INDEX('Mercado Inmobiliario Santiago'!$1:$1048576,MATCH(TEXT(LZ$5,"mmm-yyyy"),'Mercado Inmobiliario Santiago'!$A:$A,0),MATCH(Chile!$B67,'Mercado Inmobiliario Santiago'!$3:$3,0)),0)</f>
        <v>24.597956089156966</v>
      </c>
      <c r="MA67" s="237">
        <f>+IFERROR(INDEX('Mercado Inmobiliario Santiago'!$1:$1048576,MATCH(TEXT(MA$5,"mmm-yyyy"),'Mercado Inmobiliario Santiago'!$A:$A,0),MATCH(Chile!$B67,'Mercado Inmobiliario Santiago'!$3:$3,0)),0)</f>
        <v>29.594135492594425</v>
      </c>
      <c r="MB67" s="237">
        <f>+IFERROR(INDEX('Mercado Inmobiliario Santiago'!$1:$1048576,MATCH(TEXT(MB$5,"mmm-yyyy"),'Mercado Inmobiliario Santiago'!$A:$A,0),MATCH(Chile!$B67,'Mercado Inmobiliario Santiago'!$3:$3,0)),0)</f>
        <v>28.941561802878418</v>
      </c>
      <c r="MC67" s="251">
        <f t="shared" si="189"/>
        <v>28.941561802878418</v>
      </c>
      <c r="MD67" s="237">
        <f>+IFERROR(INDEX('Mercado Inmobiliario Santiago'!$1:$1048576,MATCH(TEXT(MD$5,"mmm-yyyy"),'Mercado Inmobiliario Santiago'!$A:$A,0),MATCH(Chile!$B67,'Mercado Inmobiliario Santiago'!$3:$3,0)),0)</f>
        <v>0</v>
      </c>
      <c r="ME67" s="237">
        <f>+IFERROR(INDEX('Mercado Inmobiliario Santiago'!$1:$1048576,MATCH(TEXT(ME$5,"mmm-yyyy"),'Mercado Inmobiliario Santiago'!$A:$A,0),MATCH(Chile!$B67,'Mercado Inmobiliario Santiago'!$3:$3,0)),0)</f>
        <v>0</v>
      </c>
      <c r="MF67" s="237">
        <f>+IFERROR(INDEX('Mercado Inmobiliario Santiago'!$1:$1048576,MATCH(TEXT(MF$5,"mmm-yyyy"),'Mercado Inmobiliario Santiago'!$A:$A,0),MATCH(Chile!$B67,'Mercado Inmobiliario Santiago'!$3:$3,0)),0)</f>
        <v>0</v>
      </c>
      <c r="MG67" s="237">
        <f>+IFERROR(INDEX('Mercado Inmobiliario Santiago'!$1:$1048576,MATCH(TEXT(MG$5,"mmm-yyyy"),'Mercado Inmobiliario Santiago'!$A:$A,0),MATCH(Chile!$B67,'Mercado Inmobiliario Santiago'!$3:$3,0)),0)</f>
        <v>0</v>
      </c>
      <c r="MH67" s="237">
        <f>+IFERROR(INDEX('Mercado Inmobiliario Santiago'!$1:$1048576,MATCH(TEXT(MH$5,"mmm-yyyy"),'Mercado Inmobiliario Santiago'!$A:$A,0),MATCH(Chile!$B67,'Mercado Inmobiliario Santiago'!$3:$3,0)),0)</f>
        <v>0</v>
      </c>
      <c r="MI67" s="237">
        <f>+IFERROR(INDEX('Mercado Inmobiliario Santiago'!$1:$1048576,MATCH(TEXT(MI$5,"mmm-yyyy"),'Mercado Inmobiliario Santiago'!$A:$A,0),MATCH(Chile!$B67,'Mercado Inmobiliario Santiago'!$3:$3,0)),0)</f>
        <v>0</v>
      </c>
      <c r="MJ67" s="237">
        <f>+IFERROR(INDEX('Mercado Inmobiliario Santiago'!$1:$1048576,MATCH(TEXT(MJ$5,"mmm-yyyy"),'Mercado Inmobiliario Santiago'!$A:$A,0),MATCH(Chile!$B67,'Mercado Inmobiliario Santiago'!$3:$3,0)),0)</f>
        <v>0</v>
      </c>
      <c r="MK67" s="237">
        <f>+IFERROR(INDEX('Mercado Inmobiliario Santiago'!$1:$1048576,MATCH(TEXT(MK$5,"mmm-yyyy"),'Mercado Inmobiliario Santiago'!$A:$A,0),MATCH(Chile!$B67,'Mercado Inmobiliario Santiago'!$3:$3,0)),0)</f>
        <v>0</v>
      </c>
      <c r="ML67" s="237">
        <f>+IFERROR(INDEX('Mercado Inmobiliario Santiago'!$1:$1048576,MATCH(TEXT(ML$5,"mmm-yyyy"),'Mercado Inmobiliario Santiago'!$A:$A,0),MATCH(Chile!$B67,'Mercado Inmobiliario Santiago'!$3:$3,0)),0)</f>
        <v>0</v>
      </c>
      <c r="MM67" s="237">
        <f>+IFERROR(INDEX('Mercado Inmobiliario Santiago'!$1:$1048576,MATCH(TEXT(MM$5,"mmm-yyyy"),'Mercado Inmobiliario Santiago'!$A:$A,0),MATCH(Chile!$B67,'Mercado Inmobiliario Santiago'!$3:$3,0)),0)</f>
        <v>0</v>
      </c>
      <c r="MN67" s="237">
        <f>+IFERROR(INDEX('Mercado Inmobiliario Santiago'!$1:$1048576,MATCH(TEXT(MN$5,"mmm-yyyy"),'Mercado Inmobiliario Santiago'!$A:$A,0),MATCH(Chile!$B67,'Mercado Inmobiliario Santiago'!$3:$3,0)),0)</f>
        <v>0</v>
      </c>
      <c r="MO67" s="237">
        <f>+IFERROR(INDEX('Mercado Inmobiliario Santiago'!$1:$1048576,MATCH(TEXT(MO$5,"mmm-yyyy"),'Mercado Inmobiliario Santiago'!$A:$A,0),MATCH(Chile!$B67,'Mercado Inmobiliario Santiago'!$3:$3,0)),0)</f>
        <v>0</v>
      </c>
      <c r="MP67" s="251">
        <f t="shared" si="190"/>
        <v>0</v>
      </c>
    </row>
    <row r="68" spans="1:354" outlineLevel="1">
      <c r="B68" s="9" t="str">
        <f t="shared" si="163"/>
        <v>Viviendas-Ventas (en miles de UF)</v>
      </c>
      <c r="C68" s="409" t="s">
        <v>496</v>
      </c>
      <c r="D68" s="238"/>
      <c r="E68" s="238"/>
      <c r="F68" s="238"/>
      <c r="G68" s="238"/>
      <c r="H68" s="238"/>
      <c r="I68" s="238"/>
      <c r="J68" s="238"/>
      <c r="K68" s="238"/>
      <c r="L68" s="238"/>
      <c r="M68" s="237"/>
      <c r="N68" s="237"/>
      <c r="O68" s="237"/>
      <c r="P68" s="251">
        <f t="shared" si="164"/>
        <v>0</v>
      </c>
      <c r="Q68" s="238"/>
      <c r="R68" s="238"/>
      <c r="S68" s="238"/>
      <c r="T68" s="238"/>
      <c r="U68" s="238"/>
      <c r="V68" s="238"/>
      <c r="W68" s="238"/>
      <c r="X68" s="238"/>
      <c r="Y68" s="238"/>
      <c r="Z68" s="237"/>
      <c r="AA68" s="237"/>
      <c r="AB68" s="237"/>
      <c r="AC68" s="251">
        <f t="shared" si="165"/>
        <v>0</v>
      </c>
      <c r="AD68" s="238"/>
      <c r="AE68" s="238"/>
      <c r="AF68" s="238"/>
      <c r="AG68" s="238"/>
      <c r="AH68" s="238"/>
      <c r="AI68" s="238"/>
      <c r="AJ68" s="238"/>
      <c r="AK68" s="238"/>
      <c r="AL68" s="238"/>
      <c r="AM68" s="237"/>
      <c r="AN68" s="237"/>
      <c r="AO68" s="237"/>
      <c r="AP68" s="251">
        <f t="shared" si="166"/>
        <v>0</v>
      </c>
      <c r="AQ68" s="238"/>
      <c r="AR68" s="238"/>
      <c r="AS68" s="238"/>
      <c r="AT68" s="238"/>
      <c r="AU68" s="238"/>
      <c r="AV68" s="238"/>
      <c r="AW68" s="238"/>
      <c r="AX68" s="238"/>
      <c r="AY68" s="238"/>
      <c r="AZ68" s="237"/>
      <c r="BA68" s="237"/>
      <c r="BB68" s="237"/>
      <c r="BC68" s="251">
        <f t="shared" si="167"/>
        <v>0</v>
      </c>
      <c r="BD68" s="238">
        <v>3492.8663207614745</v>
      </c>
      <c r="BE68" s="238">
        <v>3296.2344389019972</v>
      </c>
      <c r="BF68" s="238">
        <v>4869.0795572080779</v>
      </c>
      <c r="BG68" s="238">
        <v>6036.5327912739867</v>
      </c>
      <c r="BH68" s="238">
        <v>6891.2733515668979</v>
      </c>
      <c r="BI68" s="238">
        <v>6896.2052099999983</v>
      </c>
      <c r="BJ68" s="238">
        <v>8025.163599999999</v>
      </c>
      <c r="BK68" s="238">
        <v>7187.3130799999999</v>
      </c>
      <c r="BL68" s="238">
        <v>6115.0280600000006</v>
      </c>
      <c r="BM68" s="237">
        <v>5379.5620499999995</v>
      </c>
      <c r="BN68" s="237">
        <v>4775.1597000000002</v>
      </c>
      <c r="BO68" s="237">
        <v>3961.7123899999997</v>
      </c>
      <c r="BP68" s="251">
        <f t="shared" si="168"/>
        <v>3961.7123899999997</v>
      </c>
      <c r="BQ68" s="238">
        <v>3518.8736600000002</v>
      </c>
      <c r="BR68" s="238">
        <v>3960.8912200000004</v>
      </c>
      <c r="BS68" s="238">
        <v>4643.9651099999992</v>
      </c>
      <c r="BT68" s="238">
        <v>5175.9950699999999</v>
      </c>
      <c r="BU68" s="238">
        <v>6353.3563300000005</v>
      </c>
      <c r="BV68" s="238">
        <v>6241.73362</v>
      </c>
      <c r="BW68" s="238">
        <v>7329.8845399999991</v>
      </c>
      <c r="BX68" s="238">
        <v>6919.7189200000003</v>
      </c>
      <c r="BY68" s="238">
        <v>5686.8406496226407</v>
      </c>
      <c r="BZ68" s="237">
        <v>6165.2619999999997</v>
      </c>
      <c r="CA68" s="237">
        <v>6285.6589999999997</v>
      </c>
      <c r="CB68" s="237">
        <v>4390.2780000000002</v>
      </c>
      <c r="CC68" s="251">
        <f t="shared" si="169"/>
        <v>4390.2780000000002</v>
      </c>
      <c r="CD68" s="238">
        <v>3947.232</v>
      </c>
      <c r="CE68" s="238">
        <v>3885.482</v>
      </c>
      <c r="CF68" s="238">
        <v>5089.375</v>
      </c>
      <c r="CG68" s="238">
        <v>4463.1350000000002</v>
      </c>
      <c r="CH68" s="238">
        <v>6244.1360000000004</v>
      </c>
      <c r="CI68" s="238">
        <v>5528.6080000000002</v>
      </c>
      <c r="CJ68" s="238">
        <v>6105.7139999999999</v>
      </c>
      <c r="CK68" s="238">
        <v>6867.9619999999995</v>
      </c>
      <c r="CL68" s="238">
        <v>5198.7880000000005</v>
      </c>
      <c r="CM68" s="237">
        <v>6292.79</v>
      </c>
      <c r="CN68" s="237">
        <v>6290.8090000000002</v>
      </c>
      <c r="CO68" s="237">
        <v>4093.877</v>
      </c>
      <c r="CP68" s="251">
        <f t="shared" si="170"/>
        <v>4093.877</v>
      </c>
      <c r="CQ68" s="238">
        <v>4571.9709999999995</v>
      </c>
      <c r="CR68" s="238">
        <v>4297.8</v>
      </c>
      <c r="CS68" s="238">
        <v>5731.8559999999998</v>
      </c>
      <c r="CT68" s="238">
        <v>4681.076</v>
      </c>
      <c r="CU68" s="238">
        <v>5477.5290000000005</v>
      </c>
      <c r="CV68" s="238">
        <v>5348.7290000000003</v>
      </c>
      <c r="CW68" s="238">
        <v>6555.7870000000003</v>
      </c>
      <c r="CX68" s="238">
        <v>6693.9060000000009</v>
      </c>
      <c r="CY68" s="238">
        <v>5261.7066341463415</v>
      </c>
      <c r="CZ68" s="237">
        <v>6590.8960000000006</v>
      </c>
      <c r="DA68" s="237">
        <v>5784.8289999999997</v>
      </c>
      <c r="DB68" s="237">
        <v>4996.3684443239654</v>
      </c>
      <c r="DC68" s="251">
        <f t="shared" si="171"/>
        <v>4996.3684443239654</v>
      </c>
      <c r="DD68" s="238">
        <v>6093.9429999999993</v>
      </c>
      <c r="DE68" s="238">
        <v>6001.8470000000007</v>
      </c>
      <c r="DF68" s="238">
        <v>9448.4779999999992</v>
      </c>
      <c r="DG68" s="238">
        <v>4389.491</v>
      </c>
      <c r="DH68" s="238">
        <v>5975.3710000000001</v>
      </c>
      <c r="DI68" s="238">
        <v>5151.07</v>
      </c>
      <c r="DJ68" s="238">
        <v>5998.8421641258701</v>
      </c>
      <c r="DK68" s="238">
        <v>6034.549</v>
      </c>
      <c r="DL68" s="238">
        <v>4486.732</v>
      </c>
      <c r="DM68" s="237">
        <v>5269.2639999999992</v>
      </c>
      <c r="DN68" s="237">
        <v>3445.9710000000005</v>
      </c>
      <c r="DO68" s="237">
        <v>3487.0810000000001</v>
      </c>
      <c r="DP68" s="251">
        <f t="shared" si="172"/>
        <v>3487.0810000000001</v>
      </c>
      <c r="DQ68" s="238">
        <v>3789.0588161095548</v>
      </c>
      <c r="DR68" s="238">
        <v>3867.4140567625245</v>
      </c>
      <c r="DS68" s="238">
        <v>5554.2479783843555</v>
      </c>
      <c r="DT68" s="238">
        <v>4783.7743617403657</v>
      </c>
      <c r="DU68" s="238">
        <v>5646.0432657495094</v>
      </c>
      <c r="DV68" s="238">
        <v>6129.6003040217565</v>
      </c>
      <c r="DW68" s="238">
        <v>6481.0802755707846</v>
      </c>
      <c r="DX68" s="238">
        <v>6449.0757187464396</v>
      </c>
      <c r="DY68" s="238">
        <v>5486.5065715195906</v>
      </c>
      <c r="DZ68" s="237">
        <v>5804.8631041490999</v>
      </c>
      <c r="EA68" s="237">
        <v>5781.4575158975131</v>
      </c>
      <c r="EB68" s="237">
        <v>5209.487089599168</v>
      </c>
      <c r="EC68" s="251">
        <f t="shared" si="173"/>
        <v>5209.487089599168</v>
      </c>
      <c r="ED68" s="238">
        <v>5759.7793783597299</v>
      </c>
      <c r="EE68" s="238">
        <v>3844.5994118594645</v>
      </c>
      <c r="EF68" s="238">
        <v>4091.7432621359999</v>
      </c>
      <c r="EG68" s="238">
        <v>4092.0820693900787</v>
      </c>
      <c r="EH68" s="238">
        <v>4089.6212705436965</v>
      </c>
      <c r="EI68" s="238">
        <v>4535.3945340977598</v>
      </c>
      <c r="EJ68" s="238">
        <v>5016.8909048757369</v>
      </c>
      <c r="EK68" s="238">
        <v>6715.4820045170218</v>
      </c>
      <c r="EL68" s="238">
        <v>5316.7607565770495</v>
      </c>
      <c r="EM68" s="237">
        <v>6530.9678901764828</v>
      </c>
      <c r="EN68" s="237">
        <v>5867.8644376084294</v>
      </c>
      <c r="EO68" s="237">
        <v>6128.5998540139135</v>
      </c>
      <c r="EP68" s="251">
        <f t="shared" si="174"/>
        <v>6128.5998540139135</v>
      </c>
      <c r="EQ68" s="238">
        <v>4145.8033140838861</v>
      </c>
      <c r="ER68" s="238">
        <v>5027.3408778276516</v>
      </c>
      <c r="ES68" s="238">
        <v>6080.5990715620701</v>
      </c>
      <c r="ET68" s="238">
        <v>6445.8</v>
      </c>
      <c r="EU68" s="238">
        <v>7231.3401247256188</v>
      </c>
      <c r="EV68" s="238">
        <v>7057.0478692363104</v>
      </c>
      <c r="EW68" s="238">
        <v>7444.783137831073</v>
      </c>
      <c r="EX68" s="238">
        <v>7059.4158372132497</v>
      </c>
      <c r="EY68" s="238">
        <v>7720.8836289404662</v>
      </c>
      <c r="EZ68" s="237">
        <v>8935.6748789219419</v>
      </c>
      <c r="FA68" s="237">
        <v>8365.6347534278848</v>
      </c>
      <c r="FB68" s="237">
        <v>7551.1211200056459</v>
      </c>
      <c r="FC68" s="251">
        <f t="shared" si="175"/>
        <v>7551.1211200056459</v>
      </c>
      <c r="FD68" s="238">
        <v>6777.89913760933</v>
      </c>
      <c r="FE68" s="238">
        <v>6420.2584368645821</v>
      </c>
      <c r="FF68" s="238">
        <v>7895.7791410418122</v>
      </c>
      <c r="FG68" s="238">
        <v>8409.1196705729926</v>
      </c>
      <c r="FH68" s="238">
        <v>10160.645278361404</v>
      </c>
      <c r="FI68" s="238">
        <v>10160.106478055517</v>
      </c>
      <c r="FJ68" s="238">
        <v>10164.580502105848</v>
      </c>
      <c r="FK68" s="238">
        <v>11006.803297197193</v>
      </c>
      <c r="FL68" s="238">
        <v>9534.5504818809695</v>
      </c>
      <c r="FM68" s="237">
        <v>8987.5873945738567</v>
      </c>
      <c r="FN68" s="237">
        <v>8941.4329655506626</v>
      </c>
      <c r="FO68" s="237">
        <v>7910.1269145825318</v>
      </c>
      <c r="FP68" s="251">
        <f t="shared" si="176"/>
        <v>7910.1269145825318</v>
      </c>
      <c r="FQ68" s="238">
        <v>7245.7184478013369</v>
      </c>
      <c r="FR68" s="238">
        <v>6469.0202520455932</v>
      </c>
      <c r="FS68" s="238">
        <v>8623.5397438654327</v>
      </c>
      <c r="FT68" s="238">
        <v>10010.259826058675</v>
      </c>
      <c r="FU68" s="238">
        <v>11274.531969330999</v>
      </c>
      <c r="FV68" s="238">
        <v>9994.646709248449</v>
      </c>
      <c r="FW68" s="238">
        <v>10411.634734545101</v>
      </c>
      <c r="FX68" s="238">
        <v>11705.026678742342</v>
      </c>
      <c r="FY68" s="238">
        <v>10078.255540250853</v>
      </c>
      <c r="FZ68" s="237">
        <v>9958.114100422019</v>
      </c>
      <c r="GA68" s="237">
        <v>9924.5665244257252</v>
      </c>
      <c r="GB68" s="237">
        <v>8727.0716361177838</v>
      </c>
      <c r="GC68" s="251">
        <f t="shared" si="177"/>
        <v>8727.0716361177838</v>
      </c>
      <c r="GD68" s="238">
        <v>7877.9533163121741</v>
      </c>
      <c r="GE68" s="238">
        <v>7072.0651808515686</v>
      </c>
      <c r="GF68" s="238">
        <v>9210.3500082272712</v>
      </c>
      <c r="GG68" s="238">
        <v>9983.6482484145217</v>
      </c>
      <c r="GH68" s="238">
        <v>9950.7392682481768</v>
      </c>
      <c r="GI68" s="238">
        <v>10249.633629506454</v>
      </c>
      <c r="GJ68" s="238">
        <v>9472.4861918029947</v>
      </c>
      <c r="GK68" s="238">
        <v>9246.2447093021019</v>
      </c>
      <c r="GL68" s="238">
        <v>8404.3651468896533</v>
      </c>
      <c r="GM68" s="237">
        <v>10444.771372182937</v>
      </c>
      <c r="GN68" s="237">
        <v>8795.4819683022633</v>
      </c>
      <c r="GO68" s="237">
        <v>8294.4749773959829</v>
      </c>
      <c r="GP68" s="251">
        <f t="shared" si="178"/>
        <v>8294.4749773959829</v>
      </c>
      <c r="GQ68" s="238">
        <v>7901.8924084461232</v>
      </c>
      <c r="GR68" s="238">
        <v>8677.0441832209399</v>
      </c>
      <c r="GS68" s="238">
        <v>10657.56326790827</v>
      </c>
      <c r="GT68" s="238">
        <v>12243.496670989152</v>
      </c>
      <c r="GU68" s="238">
        <v>12654.270120134745</v>
      </c>
      <c r="GV68" s="238">
        <v>12728.05087523785</v>
      </c>
      <c r="GW68" s="238">
        <v>12594.727450352924</v>
      </c>
      <c r="GX68" s="238">
        <v>14754.57519250077</v>
      </c>
      <c r="GY68" s="238">
        <v>12478.308340533953</v>
      </c>
      <c r="GZ68" s="237">
        <v>12598.521748652334</v>
      </c>
      <c r="HA68" s="237">
        <v>12470.632611248127</v>
      </c>
      <c r="HB68" s="237">
        <v>14997.100854171549</v>
      </c>
      <c r="HC68" s="251">
        <f t="shared" si="179"/>
        <v>14997.100854171549</v>
      </c>
      <c r="HD68" s="238">
        <v>4913.6026192176605</v>
      </c>
      <c r="HE68" s="238">
        <v>4566.5430106136882</v>
      </c>
      <c r="HF68" s="238">
        <v>7126.9029465526946</v>
      </c>
      <c r="HG68" s="238">
        <v>7805.6644993191148</v>
      </c>
      <c r="HH68" s="238">
        <v>7153.7369442987047</v>
      </c>
      <c r="HI68" s="238">
        <v>7689.355528665531</v>
      </c>
      <c r="HJ68" s="238">
        <v>7636.3857126565117</v>
      </c>
      <c r="HK68" s="238">
        <v>9561.4167265262258</v>
      </c>
      <c r="HL68" s="238">
        <v>8803.6594778748495</v>
      </c>
      <c r="HM68" s="237">
        <v>8035.0614718461275</v>
      </c>
      <c r="HN68" s="237">
        <v>9043.4120344545554</v>
      </c>
      <c r="HO68" s="237">
        <v>8581.0738382615491</v>
      </c>
      <c r="HP68" s="251">
        <f t="shared" si="180"/>
        <v>8581.0738382615491</v>
      </c>
      <c r="HQ68" s="238">
        <v>7714.8321156137808</v>
      </c>
      <c r="HR68" s="238">
        <v>6496.3853709411351</v>
      </c>
      <c r="HS68" s="238">
        <v>9920.5308991410129</v>
      </c>
      <c r="HT68" s="238">
        <v>8487.9289628718834</v>
      </c>
      <c r="HU68" s="238">
        <v>9704.3024274855215</v>
      </c>
      <c r="HV68" s="238">
        <v>9614.6908086452568</v>
      </c>
      <c r="HW68" s="238">
        <v>9927.2614786422528</v>
      </c>
      <c r="HX68" s="238">
        <v>10846.733048448379</v>
      </c>
      <c r="HY68" s="238">
        <v>9321.8282850744454</v>
      </c>
      <c r="HZ68" s="237">
        <v>10729.08053679329</v>
      </c>
      <c r="IA68" s="237">
        <v>9229.5927833576025</v>
      </c>
      <c r="IB68" s="237">
        <v>8193.0490899372999</v>
      </c>
      <c r="IC68" s="251">
        <f t="shared" si="181"/>
        <v>8193.0490899372999</v>
      </c>
      <c r="ID68" s="237">
        <f>+IFERROR(INDEX('Mercado Inmobiliario Santiago'!$1:$1048576,MATCH(TEXT(ID$5,"mmm-yyyy"),'Mercado Inmobiliario Santiago'!$A:$A,0),MATCH(Chile!$B68,'Mercado Inmobiliario Santiago'!$3:$3,0)),0)</f>
        <v>7326.4087295766167</v>
      </c>
      <c r="IE68" s="237">
        <f>+IFERROR(INDEX('Mercado Inmobiliario Santiago'!$1:$1048576,MATCH(TEXT(IE$5,"mmm-yyyy"),'Mercado Inmobiliario Santiago'!$A:$A,0),MATCH(Chile!$B68,'Mercado Inmobiliario Santiago'!$3:$3,0)),0)</f>
        <v>7440.4736492796173</v>
      </c>
      <c r="IF68" s="237">
        <f>+IFERROR(INDEX('Mercado Inmobiliario Santiago'!$1:$1048576,MATCH(TEXT(IF$5,"mmm-yyyy"),'Mercado Inmobiliario Santiago'!$A:$A,0),MATCH(Chile!$B68,'Mercado Inmobiliario Santiago'!$3:$3,0)),0)</f>
        <v>9969.8075650635292</v>
      </c>
      <c r="IG68" s="237">
        <f>+IFERROR(INDEX('Mercado Inmobiliario Santiago'!$1:$1048576,MATCH(TEXT(IG$5,"mmm-yyyy"),'Mercado Inmobiliario Santiago'!$A:$A,0),MATCH(Chile!$B68,'Mercado Inmobiliario Santiago'!$3:$3,0)),0)</f>
        <v>10107.97477807524</v>
      </c>
      <c r="IH68" s="237">
        <f>+IFERROR(INDEX('Mercado Inmobiliario Santiago'!$1:$1048576,MATCH(TEXT(IH$5,"mmm-yyyy"),'Mercado Inmobiliario Santiago'!$A:$A,0),MATCH(Chile!$B68,'Mercado Inmobiliario Santiago'!$3:$3,0)),0)</f>
        <v>11398.002768664277</v>
      </c>
      <c r="II68" s="237">
        <f>+IFERROR(INDEX('Mercado Inmobiliario Santiago'!$1:$1048576,MATCH(TEXT(II$5,"mmm-yyyy"),'Mercado Inmobiliario Santiago'!$A:$A,0),MATCH(Chile!$B68,'Mercado Inmobiliario Santiago'!$3:$3,0)),0)</f>
        <v>10565.020473037224</v>
      </c>
      <c r="IJ68" s="237">
        <f>+IFERROR(INDEX('Mercado Inmobiliario Santiago'!$1:$1048576,MATCH(TEXT(IJ$5,"mmm-yyyy"),'Mercado Inmobiliario Santiago'!$A:$A,0),MATCH(Chile!$B68,'Mercado Inmobiliario Santiago'!$3:$3,0)),0)</f>
        <v>11145.977126801501</v>
      </c>
      <c r="IK68" s="237">
        <f>+IFERROR(INDEX('Mercado Inmobiliario Santiago'!$1:$1048576,MATCH(TEXT(IK$5,"mmm-yyyy"),'Mercado Inmobiliario Santiago'!$A:$A,0),MATCH(Chile!$B68,'Mercado Inmobiliario Santiago'!$3:$3,0)),0)</f>
        <v>12732.381257815792</v>
      </c>
      <c r="IL68" s="237">
        <f>+IFERROR(INDEX('Mercado Inmobiliario Santiago'!$1:$1048576,MATCH(TEXT(IL$5,"mmm-yyyy"),'Mercado Inmobiliario Santiago'!$A:$A,0),MATCH(Chile!$B68,'Mercado Inmobiliario Santiago'!$3:$3,0)),0)</f>
        <v>9654.1398378568847</v>
      </c>
      <c r="IM68" s="237">
        <f>+IFERROR(INDEX('Mercado Inmobiliario Santiago'!$1:$1048576,MATCH(TEXT(IM$5,"mmm-yyyy"),'Mercado Inmobiliario Santiago'!$A:$A,0),MATCH(Chile!$B68,'Mercado Inmobiliario Santiago'!$3:$3,0)),0)</f>
        <v>10858.892909579752</v>
      </c>
      <c r="IN68" s="237">
        <f>+IFERROR(INDEX('Mercado Inmobiliario Santiago'!$1:$1048576,MATCH(TEXT(IN$5,"mmm-yyyy"),'Mercado Inmobiliario Santiago'!$A:$A,0),MATCH(Chile!$B68,'Mercado Inmobiliario Santiago'!$3:$3,0)),0)</f>
        <v>9872.626631679992</v>
      </c>
      <c r="IO68" s="237">
        <f>+IFERROR(INDEX('Mercado Inmobiliario Santiago'!$1:$1048576,MATCH(TEXT(IO$5,"mmm-yyyy"),'Mercado Inmobiliario Santiago'!$A:$A,0),MATCH(Chile!$B68,'Mercado Inmobiliario Santiago'!$3:$3,0)),0)</f>
        <v>9696.4649282195387</v>
      </c>
      <c r="IP68" s="251">
        <f t="shared" si="182"/>
        <v>9696.4649282195387</v>
      </c>
      <c r="IQ68" s="237">
        <f>+IFERROR(INDEX('Mercado Inmobiliario Santiago'!$1:$1048576,MATCH(TEXT(IQ$5,"mmm-yyyy"),'Mercado Inmobiliario Santiago'!$A:$A,0),MATCH(Chile!$B68,'Mercado Inmobiliario Santiago'!$3:$3,0)),0)</f>
        <v>9063.2238394504584</v>
      </c>
      <c r="IR68" s="237">
        <f>+IFERROR(INDEX('Mercado Inmobiliario Santiago'!$1:$1048576,MATCH(TEXT(IR$5,"mmm-yyyy"),'Mercado Inmobiliario Santiago'!$A:$A,0),MATCH(Chile!$B68,'Mercado Inmobiliario Santiago'!$3:$3,0)),0)</f>
        <v>8043.8034417129102</v>
      </c>
      <c r="IS68" s="237">
        <f>+IFERROR(INDEX('Mercado Inmobiliario Santiago'!$1:$1048576,MATCH(TEXT(IS$5,"mmm-yyyy"),'Mercado Inmobiliario Santiago'!$A:$A,0),MATCH(Chile!$B68,'Mercado Inmobiliario Santiago'!$3:$3,0)),0)</f>
        <v>12110.019257454387</v>
      </c>
      <c r="IT68" s="237">
        <f>+IFERROR(INDEX('Mercado Inmobiliario Santiago'!$1:$1048576,MATCH(TEXT(IT$5,"mmm-yyyy"),'Mercado Inmobiliario Santiago'!$A:$A,0),MATCH(Chile!$B68,'Mercado Inmobiliario Santiago'!$3:$3,0)),0)</f>
        <v>11059.900180363809</v>
      </c>
      <c r="IU68" s="237">
        <f>+IFERROR(INDEX('Mercado Inmobiliario Santiago'!$1:$1048576,MATCH(TEXT(IU$5,"mmm-yyyy"),'Mercado Inmobiliario Santiago'!$A:$A,0),MATCH(Chile!$B68,'Mercado Inmobiliario Santiago'!$3:$3,0)),0)</f>
        <v>11880.937438005401</v>
      </c>
      <c r="IV68" s="237">
        <f>+IFERROR(INDEX('Mercado Inmobiliario Santiago'!$1:$1048576,MATCH(TEXT(IV$5,"mmm-yyyy"),'Mercado Inmobiliario Santiago'!$A:$A,0),MATCH(Chile!$B68,'Mercado Inmobiliario Santiago'!$3:$3,0)),0)</f>
        <v>12702.410219946869</v>
      </c>
      <c r="IW68" s="237">
        <f>+IFERROR(INDEX('Mercado Inmobiliario Santiago'!$1:$1048576,MATCH(TEXT(IW$5,"mmm-yyyy"),'Mercado Inmobiliario Santiago'!$A:$A,0),MATCH(Chile!$B68,'Mercado Inmobiliario Santiago'!$3:$3,0)),0)</f>
        <v>10897.264437781689</v>
      </c>
      <c r="IX68" s="237">
        <f>+IFERROR(INDEX('Mercado Inmobiliario Santiago'!$1:$1048576,MATCH(TEXT(IX$5,"mmm-yyyy"),'Mercado Inmobiliario Santiago'!$A:$A,0),MATCH(Chile!$B68,'Mercado Inmobiliario Santiago'!$3:$3,0)),0)</f>
        <v>12962.95584726899</v>
      </c>
      <c r="IY68" s="237">
        <f>+IFERROR(INDEX('Mercado Inmobiliario Santiago'!$1:$1048576,MATCH(TEXT(IY$5,"mmm-yyyy"),'Mercado Inmobiliario Santiago'!$A:$A,0),MATCH(Chile!$B68,'Mercado Inmobiliario Santiago'!$3:$3,0)),0)</f>
        <v>10144.613501720087</v>
      </c>
      <c r="IZ68" s="237">
        <f>+IFERROR(INDEX('Mercado Inmobiliario Santiago'!$1:$1048576,MATCH(TEXT(IZ$5,"mmm-yyyy"),'Mercado Inmobiliario Santiago'!$A:$A,0),MATCH(Chile!$B68,'Mercado Inmobiliario Santiago'!$3:$3,0)),0)</f>
        <v>9809.3508090230571</v>
      </c>
      <c r="JA68" s="237">
        <f>+IFERROR(INDEX('Mercado Inmobiliario Santiago'!$1:$1048576,MATCH(TEXT(JA$5,"mmm-yyyy"),'Mercado Inmobiliario Santiago'!$A:$A,0),MATCH(Chile!$B68,'Mercado Inmobiliario Santiago'!$3:$3,0)),0)</f>
        <v>7305.2606048006701</v>
      </c>
      <c r="JB68" s="237">
        <f>+IFERROR(INDEX('Mercado Inmobiliario Santiago'!$1:$1048576,MATCH(TEXT(JB$5,"mmm-yyyy"),'Mercado Inmobiliario Santiago'!$A:$A,0),MATCH(Chile!$B68,'Mercado Inmobiliario Santiago'!$3:$3,0)),0)</f>
        <v>6727.0449285659524</v>
      </c>
      <c r="JC68" s="251">
        <f t="shared" si="183"/>
        <v>6727.0449285659524</v>
      </c>
      <c r="JD68" s="237">
        <f>+IFERROR(INDEX('Mercado Inmobiliario Santiago'!$1:$1048576,MATCH(TEXT(JD$5,"mmm-yyyy"),'Mercado Inmobiliario Santiago'!$A:$A,0),MATCH(Chile!$B68,'Mercado Inmobiliario Santiago'!$3:$3,0)),0)</f>
        <v>5196.6686654181449</v>
      </c>
      <c r="JE68" s="237">
        <f>+IFERROR(INDEX('Mercado Inmobiliario Santiago'!$1:$1048576,MATCH(TEXT(JE$5,"mmm-yyyy"),'Mercado Inmobiliario Santiago'!$A:$A,0),MATCH(Chile!$B68,'Mercado Inmobiliario Santiago'!$3:$3,0)),0)</f>
        <v>5780.7640771597598</v>
      </c>
      <c r="JF68" s="237">
        <f>+IFERROR(INDEX('Mercado Inmobiliario Santiago'!$1:$1048576,MATCH(TEXT(JF$5,"mmm-yyyy"),'Mercado Inmobiliario Santiago'!$A:$A,0),MATCH(Chile!$B68,'Mercado Inmobiliario Santiago'!$3:$3,0)),0)</f>
        <v>4975.9384171855691</v>
      </c>
      <c r="JG68" s="237">
        <f>+IFERROR(INDEX('Mercado Inmobiliario Santiago'!$1:$1048576,MATCH(TEXT(JG$5,"mmm-yyyy"),'Mercado Inmobiliario Santiago'!$A:$A,0),MATCH(Chile!$B68,'Mercado Inmobiliario Santiago'!$3:$3,0)),0)</f>
        <v>3537.7945763782204</v>
      </c>
      <c r="JH68" s="237">
        <f>+IFERROR(INDEX('Mercado Inmobiliario Santiago'!$1:$1048576,MATCH(TEXT(JH$5,"mmm-yyyy"),'Mercado Inmobiliario Santiago'!$A:$A,0),MATCH(Chile!$B68,'Mercado Inmobiliario Santiago'!$3:$3,0)),0)</f>
        <v>3390.5494707818716</v>
      </c>
      <c r="JI68" s="237">
        <f>+IFERROR(INDEX('Mercado Inmobiliario Santiago'!$1:$1048576,MATCH(TEXT(JI$5,"mmm-yyyy"),'Mercado Inmobiliario Santiago'!$A:$A,0),MATCH(Chile!$B68,'Mercado Inmobiliario Santiago'!$3:$3,0)),0)</f>
        <v>4595.3826844008699</v>
      </c>
      <c r="JJ68" s="237">
        <f>+IFERROR(INDEX('Mercado Inmobiliario Santiago'!$1:$1048576,MATCH(TEXT(JJ$5,"mmm-yyyy"),'Mercado Inmobiliario Santiago'!$A:$A,0),MATCH(Chile!$B68,'Mercado Inmobiliario Santiago'!$3:$3,0)),0)</f>
        <v>6884.9758542783111</v>
      </c>
      <c r="JK68" s="237">
        <f>+IFERROR(INDEX('Mercado Inmobiliario Santiago'!$1:$1048576,MATCH(TEXT(JK$5,"mmm-yyyy"),'Mercado Inmobiliario Santiago'!$A:$A,0),MATCH(Chile!$B68,'Mercado Inmobiliario Santiago'!$3:$3,0)),0)</f>
        <v>9187.8396187742092</v>
      </c>
      <c r="JL68" s="237">
        <f>+IFERROR(INDEX('Mercado Inmobiliario Santiago'!$1:$1048576,MATCH(TEXT(JL$5,"mmm-yyyy"),'Mercado Inmobiliario Santiago'!$A:$A,0),MATCH(Chile!$B68,'Mercado Inmobiliario Santiago'!$3:$3,0)),0)</f>
        <v>10349.412863039739</v>
      </c>
      <c r="JM68" s="237">
        <f>+IFERROR(INDEX('Mercado Inmobiliario Santiago'!$1:$1048576,MATCH(TEXT(JM$5,"mmm-yyyy"),'Mercado Inmobiliario Santiago'!$A:$A,0),MATCH(Chile!$B68,'Mercado Inmobiliario Santiago'!$3:$3,0)),0)</f>
        <v>14255.659557211206</v>
      </c>
      <c r="JN68" s="237">
        <f>+IFERROR(INDEX('Mercado Inmobiliario Santiago'!$1:$1048576,MATCH(TEXT(JN$5,"mmm-yyyy"),'Mercado Inmobiliario Santiago'!$A:$A,0),MATCH(Chile!$B68,'Mercado Inmobiliario Santiago'!$3:$3,0)),0)</f>
        <v>13084.693919431638</v>
      </c>
      <c r="JO68" s="237">
        <f>+IFERROR(INDEX('Mercado Inmobiliario Santiago'!$1:$1048576,MATCH(TEXT(JO$5,"mmm-yyyy"),'Mercado Inmobiliario Santiago'!$A:$A,0),MATCH(Chile!$B68,'Mercado Inmobiliario Santiago'!$3:$3,0)),0)</f>
        <v>11523.8509589649</v>
      </c>
      <c r="JP68" s="251">
        <f t="shared" si="184"/>
        <v>11523.8509589649</v>
      </c>
      <c r="JQ68" s="237">
        <f>+IFERROR(INDEX('Mercado Inmobiliario Santiago'!$1:$1048576,MATCH(TEXT(JQ$5,"mmm-yyyy"),'Mercado Inmobiliario Santiago'!$A:$A,0),MATCH(Chile!$B68,'Mercado Inmobiliario Santiago'!$3:$3,0)),0)</f>
        <v>8960.1533508109314</v>
      </c>
      <c r="JR68" s="237">
        <f>+IFERROR(INDEX('Mercado Inmobiliario Santiago'!$1:$1048576,MATCH(TEXT(JR$5,"mmm-yyyy"),'Mercado Inmobiliario Santiago'!$A:$A,0),MATCH(Chile!$B68,'Mercado Inmobiliario Santiago'!$3:$3,0)),0)</f>
        <v>10324.558126840042</v>
      </c>
      <c r="JS68" s="237">
        <f>+IFERROR(INDEX('Mercado Inmobiliario Santiago'!$1:$1048576,MATCH(TEXT(JS$5,"mmm-yyyy"),'Mercado Inmobiliario Santiago'!$A:$A,0),MATCH(Chile!$B68,'Mercado Inmobiliario Santiago'!$3:$3,0)),0)</f>
        <v>12629.863686711826</v>
      </c>
      <c r="JT68" s="237">
        <f>+IFERROR(INDEX('Mercado Inmobiliario Santiago'!$1:$1048576,MATCH(TEXT(JT$5,"mmm-yyyy"),'Mercado Inmobiliario Santiago'!$A:$A,0),MATCH(Chile!$B68,'Mercado Inmobiliario Santiago'!$3:$3,0)),0)</f>
        <v>11585.996020207323</v>
      </c>
      <c r="JU68" s="237">
        <f>+IFERROR(INDEX('Mercado Inmobiliario Santiago'!$1:$1048576,MATCH(TEXT(JU$5,"mmm-yyyy"),'Mercado Inmobiliario Santiago'!$A:$A,0),MATCH(Chile!$B68,'Mercado Inmobiliario Santiago'!$3:$3,0)),0)</f>
        <v>10676.501667789507</v>
      </c>
      <c r="JV68" s="237">
        <f>+IFERROR(INDEX('Mercado Inmobiliario Santiago'!$1:$1048576,MATCH(TEXT(JV$5,"mmm-yyyy"),'Mercado Inmobiliario Santiago'!$A:$A,0),MATCH(Chile!$B68,'Mercado Inmobiliario Santiago'!$3:$3,0)),0)</f>
        <v>11679.781645822226</v>
      </c>
      <c r="JW68" s="237">
        <f>+IFERROR(INDEX('Mercado Inmobiliario Santiago'!$1:$1048576,MATCH(TEXT(JW$5,"mmm-yyyy"),'Mercado Inmobiliario Santiago'!$A:$A,0),MATCH(Chile!$B68,'Mercado Inmobiliario Santiago'!$3:$3,0)),0)</f>
        <v>11865.148127146955</v>
      </c>
      <c r="JX68" s="237">
        <f>+IFERROR(INDEX('Mercado Inmobiliario Santiago'!$1:$1048576,MATCH(TEXT(JX$5,"mmm-yyyy"),'Mercado Inmobiliario Santiago'!$A:$A,0),MATCH(Chile!$B68,'Mercado Inmobiliario Santiago'!$3:$3,0)),0)</f>
        <v>13927.814941136079</v>
      </c>
      <c r="JY68" s="237">
        <f>+IFERROR(INDEX('Mercado Inmobiliario Santiago'!$1:$1048576,MATCH(TEXT(JY$5,"mmm-yyyy"),'Mercado Inmobiliario Santiago'!$A:$A,0),MATCH(Chile!$B68,'Mercado Inmobiliario Santiago'!$3:$3,0)),0)</f>
        <v>12753.034513966702</v>
      </c>
      <c r="JZ68" s="237">
        <f>+IFERROR(INDEX('Mercado Inmobiliario Santiago'!$1:$1048576,MATCH(TEXT(JZ$5,"mmm-yyyy"),'Mercado Inmobiliario Santiago'!$A:$A,0),MATCH(Chile!$B68,'Mercado Inmobiliario Santiago'!$3:$3,0)),0)</f>
        <v>11398.78386197191</v>
      </c>
      <c r="KA68" s="237">
        <f>+IFERROR(INDEX('Mercado Inmobiliario Santiago'!$1:$1048576,MATCH(TEXT(KA$5,"mmm-yyyy"),'Mercado Inmobiliario Santiago'!$A:$A,0),MATCH(Chile!$B68,'Mercado Inmobiliario Santiago'!$3:$3,0)),0)</f>
        <v>8890.2063638566797</v>
      </c>
      <c r="KB68" s="237">
        <f>+IFERROR(INDEX('Mercado Inmobiliario Santiago'!$1:$1048576,MATCH(TEXT(KB$5,"mmm-yyyy"),'Mercado Inmobiliario Santiago'!$A:$A,0),MATCH(Chile!$B68,'Mercado Inmobiliario Santiago'!$3:$3,0)),0)</f>
        <v>6457.0250730224325</v>
      </c>
      <c r="KC68" s="251">
        <f t="shared" si="185"/>
        <v>6457.0250730224325</v>
      </c>
      <c r="KD68" s="237">
        <f>+IFERROR(INDEX('Mercado Inmobiliario Santiago'!$1:$1048576,MATCH(TEXT(KD$5,"mmm-yyyy"),'Mercado Inmobiliario Santiago'!$A:$A,0),MATCH(Chile!$B68,'Mercado Inmobiliario Santiago'!$3:$3,0)),0)</f>
        <v>6296.2364071047268</v>
      </c>
      <c r="KE68" s="237">
        <f>+IFERROR(INDEX('Mercado Inmobiliario Santiago'!$1:$1048576,MATCH(TEXT(KE$5,"mmm-yyyy"),'Mercado Inmobiliario Santiago'!$A:$A,0),MATCH(Chile!$B68,'Mercado Inmobiliario Santiago'!$3:$3,0)),0)</f>
        <v>5745.9716087323095</v>
      </c>
      <c r="KF68" s="237">
        <f>+IFERROR(INDEX('Mercado Inmobiliario Santiago'!$1:$1048576,MATCH(TEXT(KF$5,"mmm-yyyy"),'Mercado Inmobiliario Santiago'!$A:$A,0),MATCH(Chile!$B68,'Mercado Inmobiliario Santiago'!$3:$3,0)),0)</f>
        <v>8055.2623398457417</v>
      </c>
      <c r="KG68" s="237">
        <f>+IFERROR(INDEX('Mercado Inmobiliario Santiago'!$1:$1048576,MATCH(TEXT(KG$5,"mmm-yyyy"),'Mercado Inmobiliario Santiago'!$A:$A,0),MATCH(Chile!$B68,'Mercado Inmobiliario Santiago'!$3:$3,0)),0)</f>
        <v>7550.5516851144839</v>
      </c>
      <c r="KH68" s="237">
        <f>+IFERROR(INDEX('Mercado Inmobiliario Santiago'!$1:$1048576,MATCH(TEXT(KH$5,"mmm-yyyy"),'Mercado Inmobiliario Santiago'!$A:$A,0),MATCH(Chile!$B68,'Mercado Inmobiliario Santiago'!$3:$3,0)),0)</f>
        <v>8313.0733372183659</v>
      </c>
      <c r="KI68" s="237">
        <f>+IFERROR(INDEX('Mercado Inmobiliario Santiago'!$1:$1048576,MATCH(TEXT(KI$5,"mmm-yyyy"),'Mercado Inmobiliario Santiago'!$A:$A,0),MATCH(Chile!$B68,'Mercado Inmobiliario Santiago'!$3:$3,0)),0)</f>
        <v>7499.7364787709903</v>
      </c>
      <c r="KJ68" s="237">
        <f>+IFERROR(INDEX('Mercado Inmobiliario Santiago'!$1:$1048576,MATCH(TEXT(KJ$5,"mmm-yyyy"),'Mercado Inmobiliario Santiago'!$A:$A,0),MATCH(Chile!$B68,'Mercado Inmobiliario Santiago'!$3:$3,0)),0)</f>
        <v>7921.4612772134242</v>
      </c>
      <c r="KK68" s="237">
        <f>+IFERROR(INDEX('Mercado Inmobiliario Santiago'!$1:$1048576,MATCH(TEXT(KK$5,"mmm-yyyy"),'Mercado Inmobiliario Santiago'!$A:$A,0),MATCH(Chile!$B68,'Mercado Inmobiliario Santiago'!$3:$3,0)),0)</f>
        <v>7884.5886356868468</v>
      </c>
      <c r="KL68" s="237">
        <f>+IFERROR(INDEX('Mercado Inmobiliario Santiago'!$1:$1048576,MATCH(TEXT(KL$5,"mmm-yyyy"),'Mercado Inmobiliario Santiago'!$A:$A,0),MATCH(Chile!$B68,'Mercado Inmobiliario Santiago'!$3:$3,0)),0)</f>
        <v>7326.1412922975815</v>
      </c>
      <c r="KM68" s="237">
        <f>+IFERROR(INDEX('Mercado Inmobiliario Santiago'!$1:$1048576,MATCH(TEXT(KM$5,"mmm-yyyy"),'Mercado Inmobiliario Santiago'!$A:$A,0),MATCH(Chile!$B68,'Mercado Inmobiliario Santiago'!$3:$3,0)),0)</f>
        <v>7760.1795410281729</v>
      </c>
      <c r="KN68" s="237">
        <f>+IFERROR(INDEX('Mercado Inmobiliario Santiago'!$1:$1048576,MATCH(TEXT(KN$5,"mmm-yyyy"),'Mercado Inmobiliario Santiago'!$A:$A,0),MATCH(Chile!$B68,'Mercado Inmobiliario Santiago'!$3:$3,0)),0)</f>
        <v>7778.1824380322951</v>
      </c>
      <c r="KO68" s="237">
        <f>+IFERROR(INDEX('Mercado Inmobiliario Santiago'!$1:$1048576,MATCH(TEXT(KO$5,"mmm-yyyy"),'Mercado Inmobiliario Santiago'!$A:$A,0),MATCH(Chile!$B68,'Mercado Inmobiliario Santiago'!$3:$3,0)),0)</f>
        <v>7965.9566746305636</v>
      </c>
      <c r="KP68" s="251">
        <f t="shared" si="186"/>
        <v>7965.9566746305636</v>
      </c>
      <c r="KQ68" s="237">
        <f>+IFERROR(INDEX('Mercado Inmobiliario Santiago'!$1:$1048576,MATCH(TEXT(KQ$5,"mmm-yyyy"),'Mercado Inmobiliario Santiago'!$A:$A,0),MATCH(Chile!$B68,'Mercado Inmobiliario Santiago'!$3:$3,0)),0)</f>
        <v>5795.3018227265502</v>
      </c>
      <c r="KR68" s="237">
        <f>+IFERROR(INDEX('Mercado Inmobiliario Santiago'!$1:$1048576,MATCH(TEXT(KR$5,"mmm-yyyy"),'Mercado Inmobiliario Santiago'!$A:$A,0),MATCH(Chile!$B68,'Mercado Inmobiliario Santiago'!$3:$3,0)),0)</f>
        <v>6206.0393292879908</v>
      </c>
      <c r="KS68" s="237">
        <f>+IFERROR(INDEX('Mercado Inmobiliario Santiago'!$1:$1048576,MATCH(TEXT(KS$5,"mmm-yyyy"),'Mercado Inmobiliario Santiago'!$A:$A,0),MATCH(Chile!$B68,'Mercado Inmobiliario Santiago'!$3:$3,0)),0)</f>
        <v>8424.5768127473748</v>
      </c>
      <c r="KT68" s="237">
        <f>+IFERROR(INDEX('Mercado Inmobiliario Santiago'!$1:$1048576,MATCH(TEXT(KT$5,"mmm-yyyy"),'Mercado Inmobiliario Santiago'!$A:$A,0),MATCH(Chile!$B68,'Mercado Inmobiliario Santiago'!$3:$3,0)),0)</f>
        <v>8971.9304813405306</v>
      </c>
      <c r="KU68" s="237">
        <f>+IFERROR(INDEX('Mercado Inmobiliario Santiago'!$1:$1048576,MATCH(TEXT(KU$5,"mmm-yyyy"),'Mercado Inmobiliario Santiago'!$A:$A,0),MATCH(Chile!$B68,'Mercado Inmobiliario Santiago'!$3:$3,0)),0)</f>
        <v>9824.9493739014797</v>
      </c>
      <c r="KV68" s="237">
        <f>+IFERROR(INDEX('Mercado Inmobiliario Santiago'!$1:$1048576,MATCH(TEXT(KV$5,"mmm-yyyy"),'Mercado Inmobiliario Santiago'!$A:$A,0),MATCH(Chile!$B68,'Mercado Inmobiliario Santiago'!$3:$3,0)),0)</f>
        <v>10410.352405208927</v>
      </c>
      <c r="KW68" s="237">
        <f>+IFERROR(INDEX('Mercado Inmobiliario Santiago'!$1:$1048576,MATCH(TEXT(KW$5,"mmm-yyyy"),'Mercado Inmobiliario Santiago'!$A:$A,0),MATCH(Chile!$B68,'Mercado Inmobiliario Santiago'!$3:$3,0)),0)</f>
        <v>10747.514589732371</v>
      </c>
      <c r="KX68" s="237">
        <f>+IFERROR(INDEX('Mercado Inmobiliario Santiago'!$1:$1048576,MATCH(TEXT(KX$5,"mmm-yyyy"),'Mercado Inmobiliario Santiago'!$A:$A,0),MATCH(Chile!$B68,'Mercado Inmobiliario Santiago'!$3:$3,0)),0)</f>
        <v>11275.67582213218</v>
      </c>
      <c r="KY68" s="237">
        <f>+IFERROR(INDEX('Mercado Inmobiliario Santiago'!$1:$1048576,MATCH(TEXT(KY$5,"mmm-yyyy"),'Mercado Inmobiliario Santiago'!$A:$A,0),MATCH(Chile!$B68,'Mercado Inmobiliario Santiago'!$3:$3,0)),0)</f>
        <v>8931.5616405329238</v>
      </c>
      <c r="KZ68" s="237">
        <f>+IFERROR(INDEX('Mercado Inmobiliario Santiago'!$1:$1048576,MATCH(TEXT(KZ$5,"mmm-yyyy"),'Mercado Inmobiliario Santiago'!$A:$A,0),MATCH(Chile!$B68,'Mercado Inmobiliario Santiago'!$3:$3,0)),0)</f>
        <v>9373.6963053942545</v>
      </c>
      <c r="LA68" s="237">
        <f>+IFERROR(INDEX('Mercado Inmobiliario Santiago'!$1:$1048576,MATCH(TEXT(LA$5,"mmm-yyyy"),'Mercado Inmobiliario Santiago'!$A:$A,0),MATCH(Chile!$B68,'Mercado Inmobiliario Santiago'!$3:$3,0)),0)</f>
        <v>7743.8256889858694</v>
      </c>
      <c r="LB68" s="237">
        <f>+IFERROR(INDEX('Mercado Inmobiliario Santiago'!$1:$1048576,MATCH(TEXT(LB$5,"mmm-yyyy"),'Mercado Inmobiliario Santiago'!$A:$A,0),MATCH(Chile!$B68,'Mercado Inmobiliario Santiago'!$3:$3,0)),0)</f>
        <v>7136.5353700611422</v>
      </c>
      <c r="LC68" s="251">
        <f t="shared" si="187"/>
        <v>7136.5353700611422</v>
      </c>
      <c r="LD68" s="238">
        <f>+IFERROR(INDEX('Mercado Inmobiliario Santiago'!$1:$1048576,MATCH(TEXT(LD$5,"mmm-yyyy"),'Mercado Inmobiliario Santiago'!$A:$A,0),MATCH(Chile!$B68,'Mercado Inmobiliario Santiago'!$3:$3,0)),0)</f>
        <v>6255.1712565615826</v>
      </c>
      <c r="LE68" s="238">
        <f>+IFERROR(INDEX('Mercado Inmobiliario Santiago'!$1:$1048576,MATCH(TEXT(LE$5,"mmm-yyyy"),'Mercado Inmobiliario Santiago'!$A:$A,0),MATCH(Chile!$B68,'Mercado Inmobiliario Santiago'!$3:$3,0)),0)</f>
        <v>6006.765233645735</v>
      </c>
      <c r="LF68" s="238">
        <f>+IFERROR(INDEX('Mercado Inmobiliario Santiago'!$1:$1048576,MATCH(TEXT(LF$5,"mmm-yyyy"),'Mercado Inmobiliario Santiago'!$A:$A,0),MATCH(Chile!$B68,'Mercado Inmobiliario Santiago'!$3:$3,0)),0)</f>
        <v>7224.6222545009568</v>
      </c>
      <c r="LG68" s="238">
        <f>+IFERROR(INDEX('Mercado Inmobiliario Santiago'!$1:$1048576,MATCH(TEXT(LG$5,"mmm-yyyy"),'Mercado Inmobiliario Santiago'!$A:$A,0),MATCH(Chile!$B68,'Mercado Inmobiliario Santiago'!$3:$3,0)),0)</f>
        <v>9179.8770459872903</v>
      </c>
      <c r="LH68" s="238">
        <f>+IFERROR(INDEX('Mercado Inmobiliario Santiago'!$1:$1048576,MATCH(TEXT(LH$5,"mmm-yyyy"),'Mercado Inmobiliario Santiago'!$A:$A,0),MATCH(Chile!$B68,'Mercado Inmobiliario Santiago'!$3:$3,0)),0)</f>
        <v>8301.5016494186748</v>
      </c>
      <c r="LI68" s="238">
        <f>+IFERROR(INDEX('Mercado Inmobiliario Santiago'!$1:$1048576,MATCH(TEXT(LI$5,"mmm-yyyy"),'Mercado Inmobiliario Santiago'!$A:$A,0),MATCH(Chile!$B68,'Mercado Inmobiliario Santiago'!$3:$3,0)),0)</f>
        <v>8895.0059842372975</v>
      </c>
      <c r="LJ68" s="238">
        <f>+IFERROR(INDEX('Mercado Inmobiliario Santiago'!$1:$1048576,MATCH(TEXT(LJ$5,"mmm-yyyy"),'Mercado Inmobiliario Santiago'!$A:$A,0),MATCH(Chile!$B68,'Mercado Inmobiliario Santiago'!$3:$3,0)),0)</f>
        <v>10442.577768957786</v>
      </c>
      <c r="LK68" s="238">
        <f>+IFERROR(INDEX('Mercado Inmobiliario Santiago'!$1:$1048576,MATCH(TEXT(LK$5,"mmm-yyyy"),'Mercado Inmobiliario Santiago'!$A:$A,0),MATCH(Chile!$B68,'Mercado Inmobiliario Santiago'!$3:$3,0)),0)</f>
        <v>8643.9741750012217</v>
      </c>
      <c r="LL68" s="238">
        <f>+IFERROR(INDEX('Mercado Inmobiliario Santiago'!$1:$1048576,MATCH(TEXT(LL$5,"mmm-yyyy"),'Mercado Inmobiliario Santiago'!$A:$A,0),MATCH(Chile!$B68,'Mercado Inmobiliario Santiago'!$3:$3,0)),0)</f>
        <v>7550.9211003482105</v>
      </c>
      <c r="LM68" s="238">
        <f>+IFERROR(INDEX('Mercado Inmobiliario Santiago'!$1:$1048576,MATCH(TEXT(LM$5,"mmm-yyyy"),'Mercado Inmobiliario Santiago'!$A:$A,0),MATCH(Chile!$B68,'Mercado Inmobiliario Santiago'!$3:$3,0)),0)</f>
        <v>9435.306546568474</v>
      </c>
      <c r="LN68" s="238">
        <f>+IFERROR(INDEX('Mercado Inmobiliario Santiago'!$1:$1048576,MATCH(TEXT(LN$5,"mmm-yyyy"),'Mercado Inmobiliario Santiago'!$A:$A,0),MATCH(Chile!$B68,'Mercado Inmobiliario Santiago'!$3:$3,0)),0)</f>
        <v>7746.0182329402396</v>
      </c>
      <c r="LO68" s="238">
        <f>+IFERROR(INDEX('Mercado Inmobiliario Santiago'!$1:$1048576,MATCH(TEXT(LO$5,"mmm-yyyy"),'Mercado Inmobiliario Santiago'!$A:$A,0),MATCH(Chile!$B68,'Mercado Inmobiliario Santiago'!$3:$3,0)),0)</f>
        <v>8634.9767626596713</v>
      </c>
      <c r="LP68" s="251">
        <f t="shared" si="188"/>
        <v>8634.9767626596713</v>
      </c>
      <c r="LQ68" s="237">
        <f>+IFERROR(INDEX('Mercado Inmobiliario Santiago'!$1:$1048576,MATCH(TEXT(LQ$5,"mmm-yyyy"),'Mercado Inmobiliario Santiago'!$A:$A,0),MATCH(Chile!$B68,'Mercado Inmobiliario Santiago'!$3:$3,0)),0)</f>
        <v>7262.4373410662884</v>
      </c>
      <c r="LR68" s="237">
        <f>+IFERROR(INDEX('Mercado Inmobiliario Santiago'!$1:$1048576,MATCH(TEXT(LR$5,"mmm-yyyy"),'Mercado Inmobiliario Santiago'!$A:$A,0),MATCH(Chile!$B68,'Mercado Inmobiliario Santiago'!$3:$3,0)),0)</f>
        <v>6003.0019415633551</v>
      </c>
      <c r="LS68" s="237">
        <f>+IFERROR(INDEX('Mercado Inmobiliario Santiago'!$1:$1048576,MATCH(TEXT(LS$5,"mmm-yyyy"),'Mercado Inmobiliario Santiago'!$A:$A,0),MATCH(Chile!$B68,'Mercado Inmobiliario Santiago'!$3:$3,0)),0)</f>
        <v>7721.5466275564213</v>
      </c>
      <c r="LT68" s="237">
        <f>+IFERROR(INDEX('Mercado Inmobiliario Santiago'!$1:$1048576,MATCH(TEXT(LT$5,"mmm-yyyy"),'Mercado Inmobiliario Santiago'!$A:$A,0),MATCH(Chile!$B68,'Mercado Inmobiliario Santiago'!$3:$3,0)),0)</f>
        <v>7786.6792596516907</v>
      </c>
      <c r="LU68" s="237">
        <f>+IFERROR(INDEX('Mercado Inmobiliario Santiago'!$1:$1048576,MATCH(TEXT(LU$5,"mmm-yyyy"),'Mercado Inmobiliario Santiago'!$A:$A,0),MATCH(Chile!$B68,'Mercado Inmobiliario Santiago'!$3:$3,0)),0)</f>
        <v>8451.9849045264709</v>
      </c>
      <c r="LV68" s="237">
        <f>+IFERROR(INDEX('Mercado Inmobiliario Santiago'!$1:$1048576,MATCH(TEXT(LV$5,"mmm-yyyy"),'Mercado Inmobiliario Santiago'!$A:$A,0),MATCH(Chile!$B68,'Mercado Inmobiliario Santiago'!$3:$3,0)),0)</f>
        <v>9449.7991682545144</v>
      </c>
      <c r="LW68" s="237">
        <f>+IFERROR(INDEX('Mercado Inmobiliario Santiago'!$1:$1048576,MATCH(TEXT(LW$5,"mmm-yyyy"),'Mercado Inmobiliario Santiago'!$A:$A,0),MATCH(Chile!$B68,'Mercado Inmobiliario Santiago'!$3:$3,0)),0)</f>
        <v>10713.543578050298</v>
      </c>
      <c r="LX68" s="237">
        <f>+IFERROR(INDEX('Mercado Inmobiliario Santiago'!$1:$1048576,MATCH(TEXT(LX$5,"mmm-yyyy"),'Mercado Inmobiliario Santiago'!$A:$A,0),MATCH(Chile!$B68,'Mercado Inmobiliario Santiago'!$3:$3,0)),0)</f>
        <v>10185.435657513075</v>
      </c>
      <c r="LY68" s="237">
        <f>+IFERROR(INDEX('Mercado Inmobiliario Santiago'!$1:$1048576,MATCH(TEXT(LY$5,"mmm-yyyy"),'Mercado Inmobiliario Santiago'!$A:$A,0),MATCH(Chile!$B68,'Mercado Inmobiliario Santiago'!$3:$3,0)),0)</f>
        <v>8547.4167668335904</v>
      </c>
      <c r="LZ68" s="237">
        <f>+IFERROR(INDEX('Mercado Inmobiliario Santiago'!$1:$1048576,MATCH(TEXT(LZ$5,"mmm-yyyy"),'Mercado Inmobiliario Santiago'!$A:$A,0),MATCH(Chile!$B68,'Mercado Inmobiliario Santiago'!$3:$3,0)),0)</f>
        <v>11145.546278787113</v>
      </c>
      <c r="MA68" s="237">
        <f>+IFERROR(INDEX('Mercado Inmobiliario Santiago'!$1:$1048576,MATCH(TEXT(MA$5,"mmm-yyyy"),'Mercado Inmobiliario Santiago'!$A:$A,0),MATCH(Chile!$B68,'Mercado Inmobiliario Santiago'!$3:$3,0)),0)</f>
        <v>9189.5422117246362</v>
      </c>
      <c r="MB68" s="237">
        <f>+IFERROR(INDEX('Mercado Inmobiliario Santiago'!$1:$1048576,MATCH(TEXT(MB$5,"mmm-yyyy"),'Mercado Inmobiliario Santiago'!$A:$A,0),MATCH(Chile!$B68,'Mercado Inmobiliario Santiago'!$3:$3,0)),0)</f>
        <v>9610.9898296496212</v>
      </c>
      <c r="MC68" s="251">
        <f t="shared" si="189"/>
        <v>9610.9898296496212</v>
      </c>
      <c r="MD68" s="237">
        <f>+IFERROR(INDEX('Mercado Inmobiliario Santiago'!$1:$1048576,MATCH(TEXT(MD$5,"mmm-yyyy"),'Mercado Inmobiliario Santiago'!$A:$A,0),MATCH(Chile!$B68,'Mercado Inmobiliario Santiago'!$3:$3,0)),0)</f>
        <v>0</v>
      </c>
      <c r="ME68" s="237">
        <f>+IFERROR(INDEX('Mercado Inmobiliario Santiago'!$1:$1048576,MATCH(TEXT(ME$5,"mmm-yyyy"),'Mercado Inmobiliario Santiago'!$A:$A,0),MATCH(Chile!$B68,'Mercado Inmobiliario Santiago'!$3:$3,0)),0)</f>
        <v>0</v>
      </c>
      <c r="MF68" s="237">
        <f>+IFERROR(INDEX('Mercado Inmobiliario Santiago'!$1:$1048576,MATCH(TEXT(MF$5,"mmm-yyyy"),'Mercado Inmobiliario Santiago'!$A:$A,0),MATCH(Chile!$B68,'Mercado Inmobiliario Santiago'!$3:$3,0)),0)</f>
        <v>0</v>
      </c>
      <c r="MG68" s="237">
        <f>+IFERROR(INDEX('Mercado Inmobiliario Santiago'!$1:$1048576,MATCH(TEXT(MG$5,"mmm-yyyy"),'Mercado Inmobiliario Santiago'!$A:$A,0),MATCH(Chile!$B68,'Mercado Inmobiliario Santiago'!$3:$3,0)),0)</f>
        <v>0</v>
      </c>
      <c r="MH68" s="237">
        <f>+IFERROR(INDEX('Mercado Inmobiliario Santiago'!$1:$1048576,MATCH(TEXT(MH$5,"mmm-yyyy"),'Mercado Inmobiliario Santiago'!$A:$A,0),MATCH(Chile!$B68,'Mercado Inmobiliario Santiago'!$3:$3,0)),0)</f>
        <v>0</v>
      </c>
      <c r="MI68" s="237">
        <f>+IFERROR(INDEX('Mercado Inmobiliario Santiago'!$1:$1048576,MATCH(TEXT(MI$5,"mmm-yyyy"),'Mercado Inmobiliario Santiago'!$A:$A,0),MATCH(Chile!$B68,'Mercado Inmobiliario Santiago'!$3:$3,0)),0)</f>
        <v>0</v>
      </c>
      <c r="MJ68" s="237">
        <f>+IFERROR(INDEX('Mercado Inmobiliario Santiago'!$1:$1048576,MATCH(TEXT(MJ$5,"mmm-yyyy"),'Mercado Inmobiliario Santiago'!$A:$A,0),MATCH(Chile!$B68,'Mercado Inmobiliario Santiago'!$3:$3,0)),0)</f>
        <v>0</v>
      </c>
      <c r="MK68" s="237">
        <f>+IFERROR(INDEX('Mercado Inmobiliario Santiago'!$1:$1048576,MATCH(TEXT(MK$5,"mmm-yyyy"),'Mercado Inmobiliario Santiago'!$A:$A,0),MATCH(Chile!$B68,'Mercado Inmobiliario Santiago'!$3:$3,0)),0)</f>
        <v>0</v>
      </c>
      <c r="ML68" s="237">
        <f>+IFERROR(INDEX('Mercado Inmobiliario Santiago'!$1:$1048576,MATCH(TEXT(ML$5,"mmm-yyyy"),'Mercado Inmobiliario Santiago'!$A:$A,0),MATCH(Chile!$B68,'Mercado Inmobiliario Santiago'!$3:$3,0)),0)</f>
        <v>0</v>
      </c>
      <c r="MM68" s="237">
        <f>+IFERROR(INDEX('Mercado Inmobiliario Santiago'!$1:$1048576,MATCH(TEXT(MM$5,"mmm-yyyy"),'Mercado Inmobiliario Santiago'!$A:$A,0),MATCH(Chile!$B68,'Mercado Inmobiliario Santiago'!$3:$3,0)),0)</f>
        <v>0</v>
      </c>
      <c r="MN68" s="237">
        <f>+IFERROR(INDEX('Mercado Inmobiliario Santiago'!$1:$1048576,MATCH(TEXT(MN$5,"mmm-yyyy"),'Mercado Inmobiliario Santiago'!$A:$A,0),MATCH(Chile!$B68,'Mercado Inmobiliario Santiago'!$3:$3,0)),0)</f>
        <v>0</v>
      </c>
      <c r="MO68" s="237">
        <f>+IFERROR(INDEX('Mercado Inmobiliario Santiago'!$1:$1048576,MATCH(TEXT(MO$5,"mmm-yyyy"),'Mercado Inmobiliario Santiago'!$A:$A,0),MATCH(Chile!$B68,'Mercado Inmobiliario Santiago'!$3:$3,0)),0)</f>
        <v>0</v>
      </c>
      <c r="MP68" s="251">
        <f t="shared" si="190"/>
        <v>0</v>
      </c>
    </row>
    <row r="69" spans="1:354">
      <c r="D69" s="237"/>
      <c r="E69" s="237"/>
      <c r="F69" s="237"/>
      <c r="G69" s="237"/>
      <c r="H69" s="237"/>
      <c r="I69" s="237"/>
      <c r="J69" s="237"/>
      <c r="K69" s="237"/>
      <c r="L69" s="237"/>
      <c r="M69" s="237"/>
      <c r="N69" s="237"/>
      <c r="O69" s="237"/>
      <c r="P69" s="251"/>
      <c r="Q69" s="237"/>
      <c r="R69" s="237"/>
      <c r="S69" s="237"/>
      <c r="T69" s="237"/>
      <c r="U69" s="237"/>
      <c r="V69" s="237"/>
      <c r="W69" s="237"/>
      <c r="X69" s="237"/>
      <c r="Y69" s="237"/>
      <c r="Z69" s="237"/>
      <c r="AA69" s="237"/>
      <c r="AB69" s="237"/>
      <c r="AC69" s="251"/>
      <c r="AD69" s="237"/>
      <c r="AE69" s="237"/>
      <c r="AF69" s="237"/>
      <c r="AG69" s="237"/>
      <c r="AH69" s="237"/>
      <c r="AI69" s="237"/>
      <c r="AJ69" s="237"/>
      <c r="AK69" s="237"/>
      <c r="AL69" s="237"/>
      <c r="AM69" s="237"/>
      <c r="AN69" s="237"/>
      <c r="AO69" s="237"/>
      <c r="AP69" s="251"/>
      <c r="AQ69" s="237"/>
      <c r="AR69" s="237"/>
      <c r="AS69" s="237"/>
      <c r="AT69" s="237"/>
      <c r="AU69" s="237"/>
      <c r="AV69" s="237"/>
      <c r="AW69" s="237"/>
      <c r="AX69" s="237"/>
      <c r="AY69" s="237"/>
      <c r="AZ69" s="237"/>
      <c r="BA69" s="237"/>
      <c r="BB69" s="237"/>
      <c r="BC69" s="251"/>
      <c r="BD69" s="237"/>
      <c r="BE69" s="237"/>
      <c r="BF69" s="237"/>
      <c r="BG69" s="237"/>
      <c r="BH69" s="237"/>
      <c r="BI69" s="237"/>
      <c r="BJ69" s="237"/>
      <c r="BK69" s="237"/>
      <c r="BL69" s="237"/>
      <c r="BM69" s="237"/>
      <c r="BN69" s="237"/>
      <c r="BO69" s="237"/>
      <c r="BP69" s="251"/>
      <c r="BQ69" s="237"/>
      <c r="BR69" s="237"/>
      <c r="BS69" s="237"/>
      <c r="BT69" s="237"/>
      <c r="BU69" s="237"/>
      <c r="BV69" s="237"/>
      <c r="BW69" s="237"/>
      <c r="BX69" s="237"/>
      <c r="BY69" s="237"/>
      <c r="BZ69" s="237"/>
      <c r="CA69" s="237"/>
      <c r="CB69" s="237"/>
      <c r="CC69" s="251"/>
      <c r="CD69" s="237"/>
      <c r="CE69" s="237"/>
      <c r="CF69" s="237"/>
      <c r="CG69" s="237"/>
      <c r="CH69" s="237"/>
      <c r="CI69" s="237"/>
      <c r="CJ69" s="237"/>
      <c r="CK69" s="237"/>
      <c r="CL69" s="237"/>
      <c r="CM69" s="237"/>
      <c r="CN69" s="237"/>
      <c r="CO69" s="237"/>
      <c r="CP69" s="251"/>
      <c r="CQ69" s="237"/>
      <c r="CR69" s="237"/>
      <c r="CS69" s="237"/>
      <c r="CT69" s="237"/>
      <c r="CU69" s="237"/>
      <c r="CV69" s="237"/>
      <c r="CW69" s="237"/>
      <c r="CX69" s="237"/>
      <c r="CY69" s="237"/>
      <c r="CZ69" s="237"/>
      <c r="DA69" s="237"/>
      <c r="DB69" s="237"/>
      <c r="DC69" s="251"/>
      <c r="DD69" s="237"/>
      <c r="DE69" s="237"/>
      <c r="DF69" s="237"/>
      <c r="DG69" s="237"/>
      <c r="DH69" s="237"/>
      <c r="DI69" s="237"/>
      <c r="DJ69" s="237"/>
      <c r="DK69" s="237"/>
      <c r="DL69" s="237"/>
      <c r="DM69" s="237"/>
      <c r="DN69" s="237"/>
      <c r="DO69" s="237"/>
      <c r="DP69" s="251"/>
      <c r="DQ69" s="237"/>
      <c r="DR69" s="237"/>
      <c r="DS69" s="237"/>
      <c r="DT69" s="237"/>
      <c r="DU69" s="237"/>
      <c r="DV69" s="237"/>
      <c r="DW69" s="237"/>
      <c r="DX69" s="237"/>
      <c r="DY69" s="237"/>
      <c r="DZ69" s="237"/>
      <c r="EA69" s="237"/>
      <c r="EB69" s="237"/>
      <c r="EC69" s="251"/>
      <c r="ED69" s="237"/>
      <c r="EE69" s="237"/>
      <c r="EF69" s="237"/>
      <c r="EG69" s="237"/>
      <c r="EH69" s="237"/>
      <c r="EI69" s="237"/>
      <c r="EJ69" s="237"/>
      <c r="EK69" s="237"/>
      <c r="EL69" s="237"/>
      <c r="EM69" s="237"/>
      <c r="EN69" s="237"/>
      <c r="EO69" s="237"/>
      <c r="EP69" s="251"/>
      <c r="EQ69" s="237"/>
      <c r="ER69" s="237"/>
      <c r="ES69" s="237"/>
      <c r="ET69" s="237"/>
      <c r="EU69" s="237"/>
      <c r="EV69" s="237"/>
      <c r="EW69" s="237"/>
      <c r="EX69" s="237"/>
      <c r="EY69" s="237"/>
      <c r="EZ69" s="237"/>
      <c r="FA69" s="237"/>
      <c r="FB69" s="237"/>
      <c r="FC69" s="251"/>
      <c r="FD69" s="237"/>
      <c r="FE69" s="237"/>
      <c r="FF69" s="237"/>
      <c r="FG69" s="237"/>
      <c r="FH69" s="237"/>
      <c r="FI69" s="237"/>
      <c r="FJ69" s="237"/>
      <c r="FK69" s="237"/>
      <c r="FL69" s="237"/>
      <c r="FM69" s="237"/>
      <c r="FN69" s="237"/>
      <c r="FO69" s="237"/>
      <c r="FP69" s="251"/>
      <c r="FQ69" s="237"/>
      <c r="FR69" s="237"/>
      <c r="FS69" s="237"/>
      <c r="FT69" s="237"/>
      <c r="FU69" s="237"/>
      <c r="FV69" s="237"/>
      <c r="FW69" s="237"/>
      <c r="FX69" s="237"/>
      <c r="FY69" s="237"/>
      <c r="FZ69" s="237"/>
      <c r="GA69" s="237"/>
      <c r="GB69" s="237"/>
      <c r="GC69" s="251"/>
      <c r="GD69" s="237"/>
      <c r="GE69" s="237"/>
      <c r="GF69" s="237"/>
      <c r="GG69" s="237"/>
      <c r="GH69" s="237"/>
      <c r="GI69" s="237"/>
      <c r="GJ69" s="237"/>
      <c r="GK69" s="237"/>
      <c r="GL69" s="237"/>
      <c r="GM69" s="237"/>
      <c r="GN69" s="237"/>
      <c r="GO69" s="237"/>
      <c r="GP69" s="251"/>
      <c r="GQ69" s="237"/>
      <c r="GR69" s="237"/>
      <c r="GS69" s="237"/>
      <c r="GT69" s="237"/>
      <c r="GU69" s="237"/>
      <c r="GV69" s="237"/>
      <c r="GW69" s="237"/>
      <c r="GX69" s="237"/>
      <c r="GY69" s="237"/>
      <c r="GZ69" s="237"/>
      <c r="HA69" s="237"/>
      <c r="HB69" s="237"/>
      <c r="HC69" s="251"/>
      <c r="HD69" s="237"/>
      <c r="HE69" s="237"/>
      <c r="HF69" s="237"/>
      <c r="HG69" s="237"/>
      <c r="HH69" s="237"/>
      <c r="HI69" s="237"/>
      <c r="HJ69" s="237"/>
      <c r="HK69" s="237"/>
      <c r="HL69" s="237"/>
      <c r="HM69" s="237"/>
      <c r="HN69" s="237"/>
      <c r="HO69" s="237"/>
      <c r="HP69" s="251"/>
      <c r="HQ69" s="237"/>
      <c r="HR69" s="237"/>
      <c r="HS69" s="237"/>
      <c r="HT69" s="237"/>
      <c r="HU69" s="237"/>
      <c r="HV69" s="237"/>
      <c r="HW69" s="237"/>
      <c r="HX69" s="237"/>
      <c r="HY69" s="237"/>
      <c r="HZ69" s="237"/>
      <c r="IA69" s="237"/>
      <c r="IB69" s="237"/>
      <c r="IC69" s="251"/>
      <c r="ID69" s="237"/>
      <c r="IE69" s="237"/>
      <c r="IF69" s="237"/>
      <c r="IG69" s="237"/>
      <c r="IH69" s="237"/>
      <c r="II69" s="237"/>
      <c r="IJ69" s="237"/>
      <c r="IK69" s="237"/>
      <c r="IL69" s="237"/>
      <c r="IM69" s="237"/>
      <c r="IN69" s="237"/>
      <c r="IO69" s="237"/>
      <c r="IP69" s="251"/>
      <c r="IQ69" s="237"/>
      <c r="IR69" s="237"/>
      <c r="IS69" s="237"/>
      <c r="IT69" s="237"/>
      <c r="IU69" s="237"/>
      <c r="IV69" s="237"/>
      <c r="IW69" s="237"/>
      <c r="IX69" s="237"/>
      <c r="IY69" s="237"/>
      <c r="IZ69" s="237"/>
      <c r="JA69" s="237"/>
      <c r="JB69" s="237"/>
      <c r="JC69" s="251"/>
      <c r="JD69" s="237"/>
      <c r="JE69" s="237"/>
      <c r="JF69" s="237"/>
      <c r="JG69" s="237"/>
      <c r="JH69" s="237"/>
      <c r="JI69" s="237"/>
      <c r="JJ69" s="237"/>
      <c r="JK69" s="237"/>
      <c r="JL69" s="237"/>
      <c r="JM69" s="237"/>
      <c r="JN69" s="237"/>
      <c r="JO69" s="237"/>
      <c r="JP69" s="251"/>
      <c r="JQ69" s="237"/>
      <c r="JR69" s="237"/>
      <c r="JS69" s="237"/>
      <c r="JT69" s="237"/>
      <c r="JU69" s="237"/>
      <c r="JV69" s="237"/>
      <c r="JW69" s="237"/>
      <c r="JX69" s="237"/>
      <c r="JY69" s="237"/>
      <c r="JZ69" s="237"/>
      <c r="KA69" s="237"/>
      <c r="KB69" s="237"/>
      <c r="KC69" s="251"/>
      <c r="KD69" s="237"/>
      <c r="KE69" s="237"/>
      <c r="KF69" s="237"/>
      <c r="KG69" s="237"/>
      <c r="KH69" s="237"/>
      <c r="KI69" s="237"/>
      <c r="KJ69" s="237"/>
      <c r="KK69" s="237"/>
      <c r="KL69" s="237"/>
      <c r="KM69" s="237"/>
      <c r="KN69" s="237"/>
      <c r="KO69" s="237"/>
      <c r="KP69" s="251"/>
      <c r="KQ69" s="237"/>
      <c r="KR69" s="237"/>
      <c r="KS69" s="237"/>
      <c r="KT69" s="237"/>
      <c r="KU69" s="237"/>
      <c r="KV69" s="237"/>
      <c r="KW69" s="237"/>
      <c r="KX69" s="237"/>
      <c r="KY69" s="237"/>
      <c r="KZ69" s="237"/>
      <c r="LA69" s="237"/>
      <c r="LB69" s="237"/>
      <c r="LC69" s="251"/>
      <c r="LD69" s="237"/>
      <c r="LE69" s="237"/>
      <c r="LF69" s="237"/>
      <c r="LG69" s="237"/>
      <c r="LH69" s="237"/>
      <c r="LI69" s="237"/>
      <c r="LJ69" s="237"/>
      <c r="LK69" s="237"/>
      <c r="LL69" s="237"/>
      <c r="LM69" s="237"/>
      <c r="LN69" s="237"/>
      <c r="LO69" s="237"/>
      <c r="LP69" s="251"/>
      <c r="LQ69" s="237"/>
      <c r="LR69" s="237"/>
      <c r="LS69" s="237"/>
      <c r="LT69" s="237"/>
      <c r="LU69" s="237"/>
      <c r="LV69" s="237"/>
      <c r="LW69" s="237"/>
      <c r="LX69" s="237"/>
      <c r="LY69" s="237"/>
      <c r="LZ69" s="237"/>
      <c r="MA69" s="237"/>
      <c r="MB69" s="237"/>
      <c r="MC69" s="251"/>
      <c r="MD69" s="237"/>
      <c r="ME69" s="237"/>
      <c r="MF69" s="237"/>
      <c r="MG69" s="237"/>
      <c r="MH69" s="237"/>
      <c r="MI69" s="237"/>
      <c r="MJ69" s="237"/>
      <c r="MK69" s="237"/>
      <c r="ML69" s="237"/>
      <c r="MM69" s="237"/>
      <c r="MN69" s="237"/>
      <c r="MO69" s="237"/>
      <c r="MP69" s="251"/>
    </row>
    <row r="70" spans="1:354">
      <c r="B70" s="120"/>
      <c r="C70" s="174" t="s">
        <v>797</v>
      </c>
      <c r="D70" s="247"/>
      <c r="E70" s="247"/>
      <c r="F70" s="247"/>
      <c r="G70" s="247"/>
      <c r="H70" s="247"/>
      <c r="I70" s="247"/>
      <c r="J70" s="247"/>
      <c r="K70" s="247"/>
      <c r="L70" s="247"/>
      <c r="M70" s="247"/>
      <c r="N70" s="247"/>
      <c r="O70" s="247"/>
      <c r="P70" s="248"/>
      <c r="Q70" s="247"/>
      <c r="R70" s="247"/>
      <c r="S70" s="247"/>
      <c r="T70" s="247"/>
      <c r="U70" s="247"/>
      <c r="V70" s="247"/>
      <c r="W70" s="247"/>
      <c r="X70" s="247"/>
      <c r="Y70" s="247"/>
      <c r="Z70" s="247"/>
      <c r="AA70" s="247"/>
      <c r="AB70" s="247"/>
      <c r="AC70" s="248"/>
      <c r="AD70" s="247"/>
      <c r="AE70" s="247"/>
      <c r="AF70" s="247"/>
      <c r="AG70" s="247"/>
      <c r="AH70" s="247"/>
      <c r="AI70" s="247"/>
      <c r="AJ70" s="247"/>
      <c r="AK70" s="247"/>
      <c r="AL70" s="247"/>
      <c r="AM70" s="247"/>
      <c r="AN70" s="247"/>
      <c r="AO70" s="247"/>
      <c r="AP70" s="248"/>
      <c r="AQ70" s="247"/>
      <c r="AR70" s="247"/>
      <c r="AS70" s="247"/>
      <c r="AT70" s="247"/>
      <c r="AU70" s="247"/>
      <c r="AV70" s="247"/>
      <c r="AW70" s="247"/>
      <c r="AX70" s="247"/>
      <c r="AY70" s="247"/>
      <c r="AZ70" s="247"/>
      <c r="BA70" s="247"/>
      <c r="BB70" s="247"/>
      <c r="BC70" s="248"/>
      <c r="BD70" s="247"/>
      <c r="BE70" s="247"/>
      <c r="BF70" s="247"/>
      <c r="BG70" s="247"/>
      <c r="BH70" s="247"/>
      <c r="BI70" s="247"/>
      <c r="BJ70" s="247"/>
      <c r="BK70" s="247"/>
      <c r="BL70" s="247"/>
      <c r="BM70" s="247"/>
      <c r="BN70" s="247"/>
      <c r="BO70" s="247"/>
      <c r="BP70" s="248"/>
      <c r="BQ70" s="247"/>
      <c r="BR70" s="247"/>
      <c r="BS70" s="247"/>
      <c r="BT70" s="247"/>
      <c r="BU70" s="247"/>
      <c r="BV70" s="247"/>
      <c r="BW70" s="247"/>
      <c r="BX70" s="247"/>
      <c r="BY70" s="247"/>
      <c r="BZ70" s="247"/>
      <c r="CA70" s="247"/>
      <c r="CB70" s="247"/>
      <c r="CC70" s="248"/>
      <c r="CD70" s="247"/>
      <c r="CE70" s="247"/>
      <c r="CF70" s="247"/>
      <c r="CG70" s="247"/>
      <c r="CH70" s="247"/>
      <c r="CI70" s="247"/>
      <c r="CJ70" s="247"/>
      <c r="CK70" s="247"/>
      <c r="CL70" s="247"/>
      <c r="CM70" s="247"/>
      <c r="CN70" s="247"/>
      <c r="CO70" s="247"/>
      <c r="CP70" s="248"/>
      <c r="CQ70" s="247"/>
      <c r="CR70" s="247"/>
      <c r="CS70" s="247"/>
      <c r="CT70" s="247"/>
      <c r="CU70" s="247"/>
      <c r="CV70" s="247"/>
      <c r="CW70" s="247"/>
      <c r="CX70" s="247"/>
      <c r="CY70" s="247"/>
      <c r="CZ70" s="247"/>
      <c r="DA70" s="247"/>
      <c r="DB70" s="247"/>
      <c r="DC70" s="248"/>
      <c r="DD70" s="247"/>
      <c r="DE70" s="247"/>
      <c r="DF70" s="247"/>
      <c r="DG70" s="247"/>
      <c r="DH70" s="247"/>
      <c r="DI70" s="247"/>
      <c r="DJ70" s="247"/>
      <c r="DK70" s="247"/>
      <c r="DL70" s="247"/>
      <c r="DM70" s="247"/>
      <c r="DN70" s="247"/>
      <c r="DO70" s="247"/>
      <c r="DP70" s="248"/>
      <c r="DQ70" s="247"/>
      <c r="DR70" s="247"/>
      <c r="DS70" s="247"/>
      <c r="DT70" s="247"/>
      <c r="DU70" s="247"/>
      <c r="DV70" s="247"/>
      <c r="DW70" s="247"/>
      <c r="DX70" s="247"/>
      <c r="DY70" s="247"/>
      <c r="DZ70" s="247"/>
      <c r="EA70" s="247"/>
      <c r="EB70" s="247"/>
      <c r="EC70" s="248"/>
      <c r="ED70" s="247"/>
      <c r="EE70" s="247"/>
      <c r="EF70" s="247"/>
      <c r="EG70" s="247"/>
      <c r="EH70" s="247"/>
      <c r="EI70" s="247"/>
      <c r="EJ70" s="247"/>
      <c r="EK70" s="247"/>
      <c r="EL70" s="247"/>
      <c r="EM70" s="247"/>
      <c r="EN70" s="247"/>
      <c r="EO70" s="247"/>
      <c r="EP70" s="248"/>
      <c r="EQ70" s="247"/>
      <c r="ER70" s="247"/>
      <c r="ES70" s="247"/>
      <c r="ET70" s="247"/>
      <c r="EU70" s="247"/>
      <c r="EV70" s="247"/>
      <c r="EW70" s="247"/>
      <c r="EX70" s="247"/>
      <c r="EY70" s="247"/>
      <c r="EZ70" s="247"/>
      <c r="FA70" s="247"/>
      <c r="FB70" s="247"/>
      <c r="FC70" s="248"/>
      <c r="FD70" s="247"/>
      <c r="FE70" s="247"/>
      <c r="FF70" s="247"/>
      <c r="FG70" s="247"/>
      <c r="FH70" s="247"/>
      <c r="FI70" s="247"/>
      <c r="FJ70" s="247"/>
      <c r="FK70" s="247"/>
      <c r="FL70" s="247"/>
      <c r="FM70" s="247"/>
      <c r="FN70" s="247"/>
      <c r="FO70" s="247"/>
      <c r="FP70" s="248"/>
      <c r="FQ70" s="247"/>
      <c r="FR70" s="247"/>
      <c r="FS70" s="247"/>
      <c r="FT70" s="247"/>
      <c r="FU70" s="247"/>
      <c r="FV70" s="247"/>
      <c r="FW70" s="247"/>
      <c r="FX70" s="247"/>
      <c r="FY70" s="247"/>
      <c r="FZ70" s="247"/>
      <c r="GA70" s="247"/>
      <c r="GB70" s="247"/>
      <c r="GC70" s="248"/>
      <c r="GD70" s="247"/>
      <c r="GE70" s="247"/>
      <c r="GF70" s="247"/>
      <c r="GG70" s="247"/>
      <c r="GH70" s="247"/>
      <c r="GI70" s="247"/>
      <c r="GJ70" s="247"/>
      <c r="GK70" s="247"/>
      <c r="GL70" s="247"/>
      <c r="GM70" s="247"/>
      <c r="GN70" s="247"/>
      <c r="GO70" s="247"/>
      <c r="GP70" s="248"/>
      <c r="GQ70" s="247"/>
      <c r="GR70" s="247"/>
      <c r="GS70" s="247"/>
      <c r="GT70" s="247"/>
      <c r="GU70" s="247"/>
      <c r="GV70" s="247"/>
      <c r="GW70" s="247"/>
      <c r="GX70" s="247"/>
      <c r="GY70" s="247"/>
      <c r="GZ70" s="247"/>
      <c r="HA70" s="247"/>
      <c r="HB70" s="247"/>
      <c r="HC70" s="248"/>
      <c r="HD70" s="247"/>
      <c r="HE70" s="247"/>
      <c r="HF70" s="247"/>
      <c r="HG70" s="247"/>
      <c r="HH70" s="247"/>
      <c r="HI70" s="247"/>
      <c r="HJ70" s="247"/>
      <c r="HK70" s="247"/>
      <c r="HL70" s="247"/>
      <c r="HM70" s="247"/>
      <c r="HN70" s="247"/>
      <c r="HO70" s="247"/>
      <c r="HP70" s="248"/>
      <c r="HQ70" s="247"/>
      <c r="HR70" s="247"/>
      <c r="HS70" s="247"/>
      <c r="HT70" s="247"/>
      <c r="HU70" s="247"/>
      <c r="HV70" s="247"/>
      <c r="HW70" s="247"/>
      <c r="HX70" s="247"/>
      <c r="HY70" s="247"/>
      <c r="HZ70" s="247"/>
      <c r="IA70" s="247"/>
      <c r="IB70" s="247"/>
      <c r="IC70" s="248"/>
      <c r="ID70" s="247"/>
      <c r="IE70" s="247"/>
      <c r="IF70" s="247"/>
      <c r="IG70" s="247"/>
      <c r="IH70" s="247"/>
      <c r="II70" s="247"/>
      <c r="IJ70" s="247"/>
      <c r="IK70" s="247"/>
      <c r="IL70" s="247"/>
      <c r="IM70" s="247"/>
      <c r="IN70" s="247"/>
      <c r="IO70" s="247"/>
      <c r="IP70" s="248"/>
      <c r="IQ70" s="247"/>
      <c r="IR70" s="247"/>
      <c r="IS70" s="247"/>
      <c r="IT70" s="247"/>
      <c r="IU70" s="247"/>
      <c r="IV70" s="247"/>
      <c r="IW70" s="247"/>
      <c r="IX70" s="247"/>
      <c r="IY70" s="247"/>
      <c r="IZ70" s="247"/>
      <c r="JA70" s="247"/>
      <c r="JB70" s="247"/>
      <c r="JC70" s="248"/>
      <c r="JD70" s="247"/>
      <c r="JE70" s="247"/>
      <c r="JF70" s="247"/>
      <c r="JG70" s="247"/>
      <c r="JH70" s="247"/>
      <c r="JI70" s="247"/>
      <c r="JJ70" s="247"/>
      <c r="JK70" s="247"/>
      <c r="JL70" s="247"/>
      <c r="JM70" s="247"/>
      <c r="JN70" s="247"/>
      <c r="JO70" s="247"/>
      <c r="JP70" s="248"/>
      <c r="JQ70" s="247"/>
      <c r="JR70" s="247"/>
      <c r="JS70" s="247"/>
      <c r="JT70" s="247"/>
      <c r="JU70" s="247"/>
      <c r="JV70" s="247"/>
      <c r="JW70" s="247"/>
      <c r="JX70" s="247"/>
      <c r="JY70" s="247"/>
      <c r="JZ70" s="247"/>
      <c r="KA70" s="247"/>
      <c r="KB70" s="247"/>
      <c r="KC70" s="248"/>
      <c r="KD70" s="247"/>
      <c r="KE70" s="247"/>
      <c r="KF70" s="247"/>
      <c r="KG70" s="247"/>
      <c r="KH70" s="247"/>
      <c r="KI70" s="247"/>
      <c r="KJ70" s="247"/>
      <c r="KK70" s="247"/>
      <c r="KL70" s="247"/>
      <c r="KM70" s="247"/>
      <c r="KN70" s="247"/>
      <c r="KO70" s="247"/>
      <c r="KP70" s="248"/>
      <c r="KQ70" s="247"/>
      <c r="KR70" s="247"/>
      <c r="KS70" s="247"/>
      <c r="KT70" s="247"/>
      <c r="KU70" s="247"/>
      <c r="KV70" s="247"/>
      <c r="KW70" s="247"/>
      <c r="KX70" s="247"/>
      <c r="KY70" s="247"/>
      <c r="KZ70" s="247"/>
      <c r="LA70" s="247"/>
      <c r="LB70" s="247"/>
      <c r="LC70" s="248"/>
      <c r="LD70" s="247"/>
      <c r="LE70" s="247"/>
      <c r="LF70" s="247"/>
      <c r="LG70" s="247"/>
      <c r="LH70" s="247"/>
      <c r="LI70" s="247"/>
      <c r="LJ70" s="247"/>
      <c r="LK70" s="247"/>
      <c r="LL70" s="247"/>
      <c r="LM70" s="247"/>
      <c r="LN70" s="247"/>
      <c r="LO70" s="247"/>
      <c r="LP70" s="248"/>
      <c r="LQ70" s="247"/>
      <c r="LR70" s="247"/>
      <c r="LS70" s="247"/>
      <c r="LT70" s="247"/>
      <c r="LU70" s="247"/>
      <c r="LV70" s="247"/>
      <c r="LW70" s="247"/>
      <c r="LX70" s="247"/>
      <c r="LY70" s="247"/>
      <c r="LZ70" s="247"/>
      <c r="MA70" s="247"/>
      <c r="MB70" s="247"/>
      <c r="MC70" s="248"/>
      <c r="MD70" s="247"/>
      <c r="ME70" s="247"/>
      <c r="MF70" s="247"/>
      <c r="MG70" s="247"/>
      <c r="MH70" s="247"/>
      <c r="MI70" s="247"/>
      <c r="MJ70" s="247"/>
      <c r="MK70" s="247"/>
      <c r="ML70" s="247"/>
      <c r="MM70" s="247"/>
      <c r="MN70" s="247"/>
      <c r="MO70" s="247"/>
      <c r="MP70" s="248"/>
    </row>
    <row r="71" spans="1:354" outlineLevel="1">
      <c r="B71" s="386" t="s">
        <v>636</v>
      </c>
      <c r="C71" s="127" t="s">
        <v>634</v>
      </c>
      <c r="D71" s="253"/>
      <c r="E71" s="253"/>
      <c r="F71" s="253"/>
      <c r="G71" s="253"/>
      <c r="H71" s="253"/>
      <c r="I71" s="253"/>
      <c r="J71" s="253"/>
      <c r="K71" s="253"/>
      <c r="L71" s="253"/>
      <c r="M71" s="237"/>
      <c r="N71" s="237"/>
      <c r="O71" s="237"/>
      <c r="P71" s="251"/>
      <c r="Q71" s="253"/>
      <c r="R71" s="253"/>
      <c r="S71" s="253"/>
      <c r="T71" s="253"/>
      <c r="U71" s="253"/>
      <c r="V71" s="253"/>
      <c r="W71" s="253"/>
      <c r="X71" s="253"/>
      <c r="Y71" s="253"/>
      <c r="Z71" s="237"/>
      <c r="AA71" s="237"/>
      <c r="AB71" s="237"/>
      <c r="AC71" s="251"/>
      <c r="AD71" s="253"/>
      <c r="AE71" s="253"/>
      <c r="AF71" s="253"/>
      <c r="AG71" s="253"/>
      <c r="AH71" s="253"/>
      <c r="AI71" s="253"/>
      <c r="AJ71" s="253"/>
      <c r="AK71" s="253"/>
      <c r="AL71" s="253"/>
      <c r="AM71" s="237"/>
      <c r="AN71" s="237"/>
      <c r="AO71" s="237"/>
      <c r="AP71" s="251"/>
      <c r="AQ71" s="253"/>
      <c r="AR71" s="253"/>
      <c r="AS71" s="253"/>
      <c r="AT71" s="253"/>
      <c r="AU71" s="253"/>
      <c r="AV71" s="253"/>
      <c r="AW71" s="253"/>
      <c r="AX71" s="253"/>
      <c r="AY71" s="253"/>
      <c r="AZ71" s="237"/>
      <c r="BA71" s="237"/>
      <c r="BB71" s="237"/>
      <c r="BC71" s="251"/>
      <c r="BD71" s="253"/>
      <c r="BE71" s="253"/>
      <c r="BF71" s="253"/>
      <c r="BG71" s="253"/>
      <c r="BH71" s="253"/>
      <c r="BI71" s="253"/>
      <c r="BJ71" s="253"/>
      <c r="BK71" s="253"/>
      <c r="BL71" s="253"/>
      <c r="BM71" s="237"/>
      <c r="BN71" s="237"/>
      <c r="BO71" s="237"/>
      <c r="BP71" s="251"/>
      <c r="BQ71" s="253"/>
      <c r="BR71" s="253"/>
      <c r="BS71" s="253"/>
      <c r="BT71" s="253"/>
      <c r="BU71" s="253"/>
      <c r="BV71" s="253"/>
      <c r="BW71" s="253"/>
      <c r="BX71" s="253"/>
      <c r="BY71" s="253"/>
      <c r="BZ71" s="237"/>
      <c r="CA71" s="237"/>
      <c r="CB71" s="237"/>
      <c r="CC71" s="251"/>
      <c r="CD71" s="253"/>
      <c r="CE71" s="253"/>
      <c r="CF71" s="253"/>
      <c r="CG71" s="253"/>
      <c r="CH71" s="253"/>
      <c r="CI71" s="253"/>
      <c r="CJ71" s="253"/>
      <c r="CK71" s="253"/>
      <c r="CL71" s="253"/>
      <c r="CM71" s="237"/>
      <c r="CN71" s="237"/>
      <c r="CO71" s="237"/>
      <c r="CP71" s="251"/>
      <c r="CQ71" s="253">
        <v>21946.863615345199</v>
      </c>
      <c r="CR71" s="253">
        <v>21946.863615345199</v>
      </c>
      <c r="CS71" s="253">
        <v>21946.863615345199</v>
      </c>
      <c r="CT71" s="253">
        <v>22597.563176217998</v>
      </c>
      <c r="CU71" s="253">
        <v>22597.563176217998</v>
      </c>
      <c r="CV71" s="253">
        <v>22597.563176217998</v>
      </c>
      <c r="CW71" s="253">
        <v>21613.9151620425</v>
      </c>
      <c r="CX71" s="253">
        <v>21613.9151620425</v>
      </c>
      <c r="CY71" s="253">
        <v>21613.9151620425</v>
      </c>
      <c r="CZ71" s="237">
        <v>24001.1372523545</v>
      </c>
      <c r="DA71" s="237">
        <v>24001.1372523545</v>
      </c>
      <c r="DB71" s="237">
        <v>24001.1372523545</v>
      </c>
      <c r="DC71" s="251">
        <f>+DB71+CY71+CV71+CS71</f>
        <v>90159.47920596019</v>
      </c>
      <c r="DD71" s="253">
        <v>24088.408524254301</v>
      </c>
      <c r="DE71" s="253">
        <v>24088.408524254301</v>
      </c>
      <c r="DF71" s="253">
        <v>24088.408524254301</v>
      </c>
      <c r="DG71" s="253">
        <v>23898.719374282398</v>
      </c>
      <c r="DH71" s="253">
        <v>23898.719374282398</v>
      </c>
      <c r="DI71" s="253">
        <v>23898.719374282398</v>
      </c>
      <c r="DJ71" s="253">
        <v>21977.664636014299</v>
      </c>
      <c r="DK71" s="253">
        <v>21977.664636014299</v>
      </c>
      <c r="DL71" s="253">
        <v>21977.664636014299</v>
      </c>
      <c r="DM71" s="237">
        <v>23902.328763104601</v>
      </c>
      <c r="DN71" s="237">
        <v>23902.328763104601</v>
      </c>
      <c r="DO71" s="237">
        <v>23902.328763104601</v>
      </c>
      <c r="DP71" s="251">
        <f>+DO71+DL71+DI71+DF71</f>
        <v>93867.121297655598</v>
      </c>
      <c r="DQ71" s="253">
        <v>23247.6245475502</v>
      </c>
      <c r="DR71" s="253">
        <v>23247.6245475502</v>
      </c>
      <c r="DS71" s="253">
        <v>23247.6245475502</v>
      </c>
      <c r="DT71" s="253">
        <v>23481.162376518099</v>
      </c>
      <c r="DU71" s="253">
        <v>23481.162376518099</v>
      </c>
      <c r="DV71" s="253">
        <v>23481.162376518099</v>
      </c>
      <c r="DW71" s="253">
        <v>22980.233976334501</v>
      </c>
      <c r="DX71" s="253">
        <v>22980.233976334501</v>
      </c>
      <c r="DY71" s="253">
        <v>22980.233976334501</v>
      </c>
      <c r="DZ71" s="237">
        <v>26429.456377017199</v>
      </c>
      <c r="EA71" s="237">
        <v>26429.456377017199</v>
      </c>
      <c r="EB71" s="237">
        <v>26429.456377017199</v>
      </c>
      <c r="EC71" s="251">
        <f>+EB71+DY71+DV71+DS71</f>
        <v>96138.477277419996</v>
      </c>
      <c r="ED71" s="253">
        <v>25685.167356104299</v>
      </c>
      <c r="EE71" s="253">
        <v>25685.167356104299</v>
      </c>
      <c r="EF71" s="253">
        <v>25685.167356104299</v>
      </c>
      <c r="EG71" s="253">
        <v>26801.708516185401</v>
      </c>
      <c r="EH71" s="253">
        <v>26801.708516185401</v>
      </c>
      <c r="EI71" s="253">
        <v>26801.708516185401</v>
      </c>
      <c r="EJ71" s="253">
        <v>27399.254800836399</v>
      </c>
      <c r="EK71" s="253">
        <v>27399.254800836399</v>
      </c>
      <c r="EL71" s="253">
        <v>27399.254800836399</v>
      </c>
      <c r="EM71" s="237">
        <v>30891.7362060101</v>
      </c>
      <c r="EN71" s="237">
        <v>30891.7362060101</v>
      </c>
      <c r="EO71" s="237">
        <v>30891.7362060101</v>
      </c>
      <c r="EP71" s="251">
        <f>+EO71+EL71+EI71+EF71</f>
        <v>110777.8668791362</v>
      </c>
      <c r="EQ71" s="253">
        <v>29932.2652081624</v>
      </c>
      <c r="ER71" s="253">
        <v>29932.2652081624</v>
      </c>
      <c r="ES71" s="253">
        <v>29932.2652081624</v>
      </c>
      <c r="ET71" s="253">
        <v>29967.716774730601</v>
      </c>
      <c r="EU71" s="253">
        <v>29967.716774730601</v>
      </c>
      <c r="EV71" s="253">
        <v>29967.716774730601</v>
      </c>
      <c r="EW71" s="253">
        <v>28904.55066175</v>
      </c>
      <c r="EX71" s="253">
        <v>28904.55066175</v>
      </c>
      <c r="EY71" s="253">
        <v>28904.55066175</v>
      </c>
      <c r="EZ71" s="237">
        <v>32704.765869364801</v>
      </c>
      <c r="FA71" s="237">
        <v>32704.765869364801</v>
      </c>
      <c r="FB71" s="237">
        <v>32704.765869364801</v>
      </c>
      <c r="FC71" s="251">
        <f>+FB71+EY71+EV71+ES71</f>
        <v>121509.29851400779</v>
      </c>
      <c r="FD71" s="253">
        <v>31759.248380333302</v>
      </c>
      <c r="FE71" s="253">
        <v>31759.248380333302</v>
      </c>
      <c r="FF71" s="253">
        <v>31759.248380333302</v>
      </c>
      <c r="FG71" s="253">
        <v>32084.078543043899</v>
      </c>
      <c r="FH71" s="253">
        <v>32084.078543043899</v>
      </c>
      <c r="FI71" s="253">
        <v>32084.078543043899</v>
      </c>
      <c r="FJ71" s="253">
        <v>31078.562790510699</v>
      </c>
      <c r="FK71" s="253">
        <v>31078.562790510699</v>
      </c>
      <c r="FL71" s="253">
        <v>31078.562790510699</v>
      </c>
      <c r="FM71" s="237">
        <v>35051.504329345902</v>
      </c>
      <c r="FN71" s="237">
        <v>35051.504329345902</v>
      </c>
      <c r="FO71" s="237">
        <v>35051.504329345902</v>
      </c>
      <c r="FP71" s="251">
        <f>+FO71+FL71+FI71+FF71</f>
        <v>129973.3940432338</v>
      </c>
      <c r="FQ71" s="253">
        <v>33443.478504047001</v>
      </c>
      <c r="FR71" s="253">
        <v>33443.478504047001</v>
      </c>
      <c r="FS71" s="253">
        <v>33443.478504047001</v>
      </c>
      <c r="FT71" s="253">
        <v>33911.167243288997</v>
      </c>
      <c r="FU71" s="253">
        <v>33911.167243288997</v>
      </c>
      <c r="FV71" s="253">
        <v>33911.167243288997</v>
      </c>
      <c r="FW71" s="253">
        <v>32985.961466735003</v>
      </c>
      <c r="FX71" s="253">
        <v>32985.961466735003</v>
      </c>
      <c r="FY71" s="253">
        <v>32985.961466735003</v>
      </c>
      <c r="FZ71" s="237">
        <v>36968.584798386</v>
      </c>
      <c r="GA71" s="237">
        <v>36968.584798386</v>
      </c>
      <c r="GB71" s="237">
        <v>36968.584798386</v>
      </c>
      <c r="GC71" s="251">
        <f>+GB71+FY71+FV71+FS71</f>
        <v>137309.192012457</v>
      </c>
      <c r="GD71" s="253">
        <v>36031.823413281003</v>
      </c>
      <c r="GE71" s="253">
        <v>36031.823413281003</v>
      </c>
      <c r="GF71" s="253">
        <v>36031.823413281003</v>
      </c>
      <c r="GG71" s="253">
        <v>36556.195987532999</v>
      </c>
      <c r="GH71" s="253">
        <v>36556.195987532999</v>
      </c>
      <c r="GI71" s="253">
        <v>36556.195987532999</v>
      </c>
      <c r="GJ71" s="253">
        <v>35389.946785781001</v>
      </c>
      <c r="GK71" s="253">
        <v>35389.946785781001</v>
      </c>
      <c r="GL71" s="253">
        <v>35389.946785781001</v>
      </c>
      <c r="GM71" s="237">
        <v>39973.323849330998</v>
      </c>
      <c r="GN71" s="237">
        <v>39973.323849330998</v>
      </c>
      <c r="GO71" s="237">
        <v>39973.323849330998</v>
      </c>
      <c r="GP71" s="251">
        <f>+GO71+GL71+GI71+GF71</f>
        <v>147951.29003592601</v>
      </c>
      <c r="GQ71" s="253">
        <v>39272.415047162001</v>
      </c>
      <c r="GR71" s="253">
        <v>39272.415047162001</v>
      </c>
      <c r="GS71" s="253">
        <v>39272.415047162001</v>
      </c>
      <c r="GT71" s="253">
        <v>39194.949507575002</v>
      </c>
      <c r="GU71" s="253">
        <v>39194.949507575002</v>
      </c>
      <c r="GV71" s="253">
        <v>39194.949507575002</v>
      </c>
      <c r="GW71" s="253">
        <v>37972.769400595003</v>
      </c>
      <c r="GX71" s="253">
        <v>37972.769400595003</v>
      </c>
      <c r="GY71" s="253">
        <v>37972.769400595003</v>
      </c>
      <c r="GZ71" s="237">
        <v>42182.768896635003</v>
      </c>
      <c r="HA71" s="237">
        <v>42182.768896635003</v>
      </c>
      <c r="HB71" s="237">
        <v>42182.768896635003</v>
      </c>
      <c r="HC71" s="251">
        <f>+HB71+GY71+GV71+GS71</f>
        <v>158622.902851967</v>
      </c>
      <c r="HD71" s="253">
        <v>42081.778192140999</v>
      </c>
      <c r="HE71" s="253">
        <v>42081.778192140999</v>
      </c>
      <c r="HF71" s="253">
        <v>42081.778192140999</v>
      </c>
      <c r="HG71" s="253">
        <v>41216.184494661997</v>
      </c>
      <c r="HH71" s="253">
        <v>41216.184494661997</v>
      </c>
      <c r="HI71" s="253">
        <v>41216.184494661997</v>
      </c>
      <c r="HJ71" s="253">
        <v>40592.495554351997</v>
      </c>
      <c r="HK71" s="253">
        <v>40592.495554351997</v>
      </c>
      <c r="HL71" s="253">
        <v>40592.495554351997</v>
      </c>
      <c r="HM71" s="237">
        <v>44874.229675488998</v>
      </c>
      <c r="HN71" s="237">
        <v>44874.229675488998</v>
      </c>
      <c r="HO71" s="237">
        <v>44874.229675488998</v>
      </c>
      <c r="HP71" s="251">
        <f>+HO71+HL71+HI71+HF71</f>
        <v>168764.68791664398</v>
      </c>
      <c r="HQ71" s="253">
        <v>43547.025946663001</v>
      </c>
      <c r="HR71" s="253">
        <v>43547.025946663001</v>
      </c>
      <c r="HS71" s="253">
        <v>43547.025946663001</v>
      </c>
      <c r="HT71" s="253">
        <v>43857.938102947999</v>
      </c>
      <c r="HU71" s="253">
        <v>43857.938102947999</v>
      </c>
      <c r="HV71" s="253">
        <v>43857.938102947999</v>
      </c>
      <c r="HW71" s="253">
        <v>43564.026727718003</v>
      </c>
      <c r="HX71" s="253">
        <v>43564.026727718003</v>
      </c>
      <c r="HY71" s="253">
        <v>43564.026727718003</v>
      </c>
      <c r="HZ71" s="237">
        <v>48345.919328725002</v>
      </c>
      <c r="IA71" s="237">
        <v>48345.919328725002</v>
      </c>
      <c r="IB71" s="237">
        <v>48345.919328725002</v>
      </c>
      <c r="IC71" s="251">
        <f>+IB71+HY71+HV71+HS71</f>
        <v>179314.91010605398</v>
      </c>
      <c r="ID71" s="253">
        <v>46986.271370540002</v>
      </c>
      <c r="IE71" s="253">
        <v>46986.271370540002</v>
      </c>
      <c r="IF71" s="253">
        <v>46986.271370540002</v>
      </c>
      <c r="IG71" s="253">
        <v>47033.691982417004</v>
      </c>
      <c r="IH71" s="253">
        <v>47033.691982417004</v>
      </c>
      <c r="II71" s="253">
        <v>47033.691982417004</v>
      </c>
      <c r="IJ71" s="253">
        <v>45041.518436587001</v>
      </c>
      <c r="IK71" s="253">
        <v>45041.518436587001</v>
      </c>
      <c r="IL71" s="253">
        <v>45041.518436587001</v>
      </c>
      <c r="IM71" s="237">
        <v>50373.385620421999</v>
      </c>
      <c r="IN71" s="237">
        <v>50373.385620421999</v>
      </c>
      <c r="IO71" s="237">
        <v>50373.385620421999</v>
      </c>
      <c r="IP71" s="251">
        <f>+IO71+IL71+II71+IF71</f>
        <v>189434.86740996598</v>
      </c>
      <c r="IQ71" s="253">
        <v>48500.459913840998</v>
      </c>
      <c r="IR71" s="253">
        <v>48500.459913840998</v>
      </c>
      <c r="IS71" s="253">
        <v>48500.459913840998</v>
      </c>
      <c r="IT71" s="253">
        <v>48516.370424136003</v>
      </c>
      <c r="IU71" s="253">
        <v>48516.370424136003</v>
      </c>
      <c r="IV71" s="253">
        <v>48516.370424136003</v>
      </c>
      <c r="IW71" s="253">
        <v>47458.236955856002</v>
      </c>
      <c r="IX71" s="253">
        <v>47458.236955856002</v>
      </c>
      <c r="IY71" s="253">
        <v>47458.236955856002</v>
      </c>
      <c r="IZ71" s="237">
        <v>51056.655156970999</v>
      </c>
      <c r="JA71" s="237">
        <v>51056.655156970999</v>
      </c>
      <c r="JB71" s="237">
        <v>51056.655156970999</v>
      </c>
      <c r="JC71" s="251">
        <f>+JB71+IY71+IV71+IS71</f>
        <v>195531.72245080402</v>
      </c>
      <c r="JD71" s="253">
        <v>51073.001972077</v>
      </c>
      <c r="JE71" s="253">
        <v>51073.001972077</v>
      </c>
      <c r="JF71" s="253">
        <v>51073.001972077</v>
      </c>
      <c r="JG71" s="253">
        <v>45988.709741407001</v>
      </c>
      <c r="JH71" s="253">
        <v>45988.709741407001</v>
      </c>
      <c r="JI71" s="253">
        <v>45988.709741407001</v>
      </c>
      <c r="JJ71" s="253">
        <v>47439.939549825998</v>
      </c>
      <c r="JK71" s="253">
        <v>47439.939549825998</v>
      </c>
      <c r="JL71" s="253">
        <v>47439.939549825998</v>
      </c>
      <c r="JM71" s="237">
        <v>56756.093843975999</v>
      </c>
      <c r="JN71" s="237">
        <v>56756.093843975999</v>
      </c>
      <c r="JO71" s="237">
        <v>56756.093843975999</v>
      </c>
      <c r="JP71" s="251">
        <f>+JO71+JL71+JI71+JF71</f>
        <v>201257.74510728603</v>
      </c>
      <c r="JQ71" s="253">
        <v>56235.087198811998</v>
      </c>
      <c r="JR71" s="253">
        <v>56235.087198811998</v>
      </c>
      <c r="JS71" s="253">
        <v>56235.087198811998</v>
      </c>
      <c r="JT71" s="253">
        <v>56990.948867940999</v>
      </c>
      <c r="JU71" s="253">
        <v>56990.948867940999</v>
      </c>
      <c r="JV71" s="253">
        <v>56990.948867940999</v>
      </c>
      <c r="JW71" s="253">
        <v>59178.780886301</v>
      </c>
      <c r="JX71" s="253">
        <v>59178.780886301</v>
      </c>
      <c r="JY71" s="253">
        <v>59178.780886301</v>
      </c>
      <c r="JZ71" s="237">
        <v>67157.164426055999</v>
      </c>
      <c r="KA71" s="237">
        <v>67157.164426055999</v>
      </c>
      <c r="KB71" s="237">
        <v>67157.164426055999</v>
      </c>
      <c r="KC71" s="251">
        <f>+KB71+JY71+JV71+JS71</f>
        <v>239561.98137910999</v>
      </c>
      <c r="KD71" s="253">
        <v>63856.481018977</v>
      </c>
      <c r="KE71" s="253">
        <v>63856.481018977</v>
      </c>
      <c r="KF71" s="253">
        <v>63856.481018977</v>
      </c>
      <c r="KG71" s="253">
        <v>63615.958800328001</v>
      </c>
      <c r="KH71" s="253">
        <v>63615.958800328001</v>
      </c>
      <c r="KI71" s="253">
        <v>63615.958800328001</v>
      </c>
      <c r="KJ71" s="253">
        <v>64721.570254336002</v>
      </c>
      <c r="KK71" s="253">
        <v>64721.570254336002</v>
      </c>
      <c r="KL71" s="253">
        <v>64721.570254336002</v>
      </c>
      <c r="KM71" s="237">
        <v>71648.650825946999</v>
      </c>
      <c r="KN71" s="237">
        <v>71648.650825946999</v>
      </c>
      <c r="KO71" s="237">
        <v>71648.650825946999</v>
      </c>
      <c r="KP71" s="251">
        <f>+KO71+KL71+KI71+KF71</f>
        <v>263842.66089958797</v>
      </c>
      <c r="KQ71" s="253">
        <v>70211.377967906999</v>
      </c>
      <c r="KR71" s="253">
        <v>70211.377967906999</v>
      </c>
      <c r="KS71" s="253">
        <v>70211.377967906999</v>
      </c>
      <c r="KT71" s="253">
        <v>68836.363206602997</v>
      </c>
      <c r="KU71" s="253">
        <v>68836.363206602997</v>
      </c>
      <c r="KV71" s="253">
        <v>68836.363206602997</v>
      </c>
      <c r="KW71" s="253">
        <v>68330.323630095998</v>
      </c>
      <c r="KX71" s="253">
        <v>68330.323630095998</v>
      </c>
      <c r="KY71" s="253">
        <v>68330.323630095998</v>
      </c>
      <c r="KZ71" s="237">
        <v>74492.255823487998</v>
      </c>
      <c r="LA71" s="237">
        <v>74492.255823487998</v>
      </c>
      <c r="LB71" s="237">
        <v>74492.255823487998</v>
      </c>
      <c r="LC71" s="251">
        <f>+LB71+KY71+KV71+KS71</f>
        <v>281870.32062809396</v>
      </c>
      <c r="LD71" s="253">
        <v>75876.461242210993</v>
      </c>
      <c r="LE71" s="253">
        <v>75876.461242210993</v>
      </c>
      <c r="LF71" s="253">
        <v>75876.461242210993</v>
      </c>
      <c r="LG71" s="253">
        <v>74530.072806095006</v>
      </c>
      <c r="LH71" s="253">
        <v>74530.072806095006</v>
      </c>
      <c r="LI71" s="253">
        <v>74530.072806095006</v>
      </c>
      <c r="LJ71" s="253">
        <v>74574.953758100994</v>
      </c>
      <c r="LK71" s="253">
        <v>74574.953758100994</v>
      </c>
      <c r="LL71" s="253">
        <v>74574.953758100994</v>
      </c>
      <c r="LM71" s="237">
        <v>84662.461427924994</v>
      </c>
      <c r="LN71" s="237">
        <v>84662.461427924994</v>
      </c>
      <c r="LO71" s="237">
        <v>84662.461427924994</v>
      </c>
      <c r="LP71" s="251">
        <f>+LO71+LL71+LI71+LF71</f>
        <v>309643.94923433196</v>
      </c>
      <c r="LQ71" s="253"/>
      <c r="LR71" s="253"/>
      <c r="LS71" s="253"/>
      <c r="LT71" s="253"/>
      <c r="LU71" s="253"/>
      <c r="LV71" s="253"/>
      <c r="LW71" s="253"/>
      <c r="LX71" s="253"/>
      <c r="LY71" s="253"/>
      <c r="LZ71" s="237"/>
      <c r="MA71" s="237"/>
      <c r="MB71" s="237"/>
      <c r="MC71" s="251">
        <f>+MB71+LY71+LV71+LS71</f>
        <v>0</v>
      </c>
      <c r="MD71" s="253"/>
      <c r="ME71" s="253"/>
      <c r="MF71" s="253"/>
      <c r="MG71" s="253"/>
      <c r="MH71" s="253"/>
      <c r="MI71" s="253"/>
      <c r="MJ71" s="253"/>
      <c r="MK71" s="253"/>
      <c r="ML71" s="253"/>
      <c r="MM71" s="237"/>
      <c r="MN71" s="237"/>
      <c r="MO71" s="237"/>
      <c r="MP71" s="251">
        <f>+MO71+ML71+MI71+MF71</f>
        <v>0</v>
      </c>
    </row>
    <row r="72" spans="1:354" outlineLevel="1">
      <c r="B72" s="9" t="s">
        <v>367</v>
      </c>
      <c r="C72" s="221" t="s">
        <v>635</v>
      </c>
      <c r="D72" s="254"/>
      <c r="E72" s="254"/>
      <c r="F72" s="254"/>
      <c r="G72" s="254"/>
      <c r="H72" s="254"/>
      <c r="I72" s="254"/>
      <c r="J72" s="254"/>
      <c r="K72" s="254"/>
      <c r="L72" s="254"/>
      <c r="P72" s="246"/>
      <c r="Q72" s="254"/>
      <c r="R72" s="254"/>
      <c r="S72" s="254"/>
      <c r="T72" s="254"/>
      <c r="U72" s="254"/>
      <c r="V72" s="254"/>
      <c r="W72" s="254"/>
      <c r="X72" s="254"/>
      <c r="Y72" s="254"/>
      <c r="AC72" s="246"/>
      <c r="AD72" s="254"/>
      <c r="AE72" s="254"/>
      <c r="AF72" s="254"/>
      <c r="AG72" s="254"/>
      <c r="AH72" s="254"/>
      <c r="AI72" s="254"/>
      <c r="AJ72" s="254"/>
      <c r="AK72" s="254"/>
      <c r="AL72" s="254"/>
      <c r="AP72" s="246"/>
      <c r="AQ72" s="254"/>
      <c r="AR72" s="254"/>
      <c r="AS72" s="254"/>
      <c r="AT72" s="254"/>
      <c r="AU72" s="254"/>
      <c r="AV72" s="254"/>
      <c r="AW72" s="254"/>
      <c r="AX72" s="254"/>
      <c r="AY72" s="254"/>
      <c r="BC72" s="246"/>
      <c r="BD72" s="254"/>
      <c r="BE72" s="254"/>
      <c r="BF72" s="254"/>
      <c r="BG72" s="254"/>
      <c r="BH72" s="254"/>
      <c r="BI72" s="254"/>
      <c r="BJ72" s="254"/>
      <c r="BK72" s="254"/>
      <c r="BL72" s="254"/>
      <c r="BP72" s="246"/>
      <c r="BQ72" s="254"/>
      <c r="BR72" s="254"/>
      <c r="BS72" s="254"/>
      <c r="BT72" s="254"/>
      <c r="BU72" s="254"/>
      <c r="BV72" s="254"/>
      <c r="BW72" s="254"/>
      <c r="BX72" s="254"/>
      <c r="BY72" s="254"/>
      <c r="CC72" s="246"/>
      <c r="CD72" s="254"/>
      <c r="CE72" s="254"/>
      <c r="CF72" s="254"/>
      <c r="CG72" s="254"/>
      <c r="CH72" s="254"/>
      <c r="CI72" s="254"/>
      <c r="CJ72" s="254"/>
      <c r="CK72" s="254"/>
      <c r="CL72" s="254"/>
      <c r="CP72" s="246"/>
      <c r="CQ72" s="254"/>
      <c r="CR72" s="254"/>
      <c r="CS72" s="254"/>
      <c r="CT72" s="254"/>
      <c r="CU72" s="254"/>
      <c r="CV72" s="254"/>
      <c r="CW72" s="254"/>
      <c r="CX72" s="254"/>
      <c r="CY72" s="254"/>
      <c r="DC72" s="246"/>
      <c r="DD72" s="254">
        <f t="shared" ref="DD72:DI72" si="191">+DD71/CQ71-1</f>
        <v>9.7578631117557046E-2</v>
      </c>
      <c r="DE72" s="254">
        <f t="shared" si="191"/>
        <v>9.7578631117557046E-2</v>
      </c>
      <c r="DF72" s="254">
        <f t="shared" si="191"/>
        <v>9.7578631117557046E-2</v>
      </c>
      <c r="DG72" s="254">
        <f t="shared" si="191"/>
        <v>5.7579491554813123E-2</v>
      </c>
      <c r="DH72" s="254">
        <f t="shared" si="191"/>
        <v>5.7579491554813123E-2</v>
      </c>
      <c r="DI72" s="254">
        <f t="shared" si="191"/>
        <v>5.7579491554813123E-2</v>
      </c>
      <c r="DJ72" s="254">
        <f t="shared" ref="DJ72:FU72" si="192">+DJ71/CW71-1</f>
        <v>1.6829411573272113E-2</v>
      </c>
      <c r="DK72" s="254">
        <f t="shared" si="192"/>
        <v>1.6829411573272113E-2</v>
      </c>
      <c r="DL72" s="254">
        <f t="shared" si="192"/>
        <v>1.6829411573272113E-2</v>
      </c>
      <c r="DM72" s="245">
        <f t="shared" si="192"/>
        <v>-4.1168253075259953E-3</v>
      </c>
      <c r="DN72" s="245">
        <f t="shared" si="192"/>
        <v>-4.1168253075259953E-3</v>
      </c>
      <c r="DO72" s="245">
        <f t="shared" si="192"/>
        <v>-4.1168253075259953E-3</v>
      </c>
      <c r="DP72" s="246">
        <f t="shared" si="192"/>
        <v>4.1123153376093402E-2</v>
      </c>
      <c r="DQ72" s="254">
        <f t="shared" si="192"/>
        <v>-3.4904089901062862E-2</v>
      </c>
      <c r="DR72" s="254">
        <f t="shared" si="192"/>
        <v>-3.4904089901062862E-2</v>
      </c>
      <c r="DS72" s="254">
        <f t="shared" si="192"/>
        <v>-3.4904089901062862E-2</v>
      </c>
      <c r="DT72" s="254">
        <f t="shared" si="192"/>
        <v>-1.747194028369714E-2</v>
      </c>
      <c r="DU72" s="254">
        <f t="shared" si="192"/>
        <v>-1.747194028369714E-2</v>
      </c>
      <c r="DV72" s="254">
        <f t="shared" si="192"/>
        <v>-1.747194028369714E-2</v>
      </c>
      <c r="DW72" s="254">
        <f t="shared" si="192"/>
        <v>4.5617646684685154E-2</v>
      </c>
      <c r="DX72" s="254">
        <f t="shared" si="192"/>
        <v>4.5617646684685154E-2</v>
      </c>
      <c r="DY72" s="254">
        <f t="shared" si="192"/>
        <v>4.5617646684685154E-2</v>
      </c>
      <c r="DZ72" s="245">
        <f t="shared" si="192"/>
        <v>0.10572725523771753</v>
      </c>
      <c r="EA72" s="245">
        <f t="shared" si="192"/>
        <v>0.10572725523771753</v>
      </c>
      <c r="EB72" s="245">
        <f t="shared" si="192"/>
        <v>0.10572725523771753</v>
      </c>
      <c r="EC72" s="246">
        <f t="shared" si="192"/>
        <v>2.4197567245743734E-2</v>
      </c>
      <c r="ED72" s="254">
        <f t="shared" si="192"/>
        <v>0.10485126355892405</v>
      </c>
      <c r="EE72" s="254">
        <f t="shared" si="192"/>
        <v>0.10485126355892405</v>
      </c>
      <c r="EF72" s="254">
        <f t="shared" si="192"/>
        <v>0.10485126355892405</v>
      </c>
      <c r="EG72" s="254">
        <f t="shared" si="192"/>
        <v>0.14141319268708563</v>
      </c>
      <c r="EH72" s="254">
        <f t="shared" si="192"/>
        <v>0.14141319268708563</v>
      </c>
      <c r="EI72" s="254">
        <f t="shared" si="192"/>
        <v>0.14141319268708563</v>
      </c>
      <c r="EJ72" s="254">
        <f t="shared" si="192"/>
        <v>0.19229659841813151</v>
      </c>
      <c r="EK72" s="254">
        <f t="shared" si="192"/>
        <v>0.19229659841813151</v>
      </c>
      <c r="EL72" s="254">
        <f t="shared" si="192"/>
        <v>0.19229659841813151</v>
      </c>
      <c r="EM72" s="245">
        <f t="shared" si="192"/>
        <v>0.16883736711562691</v>
      </c>
      <c r="EN72" s="245">
        <f t="shared" si="192"/>
        <v>0.16883736711562691</v>
      </c>
      <c r="EO72" s="245">
        <f t="shared" si="192"/>
        <v>0.16883736711562691</v>
      </c>
      <c r="EP72" s="246">
        <f t="shared" si="192"/>
        <v>0.15227399077137815</v>
      </c>
      <c r="EQ72" s="254">
        <f t="shared" si="192"/>
        <v>0.16535215804419279</v>
      </c>
      <c r="ER72" s="254">
        <f t="shared" si="192"/>
        <v>0.16535215804419279</v>
      </c>
      <c r="ES72" s="254">
        <f t="shared" si="192"/>
        <v>0.16535215804419279</v>
      </c>
      <c r="ET72" s="254">
        <f t="shared" si="192"/>
        <v>0.11812710583854247</v>
      </c>
      <c r="EU72" s="254">
        <f t="shared" si="192"/>
        <v>0.11812710583854247</v>
      </c>
      <c r="EV72" s="254">
        <f t="shared" si="192"/>
        <v>0.11812710583854247</v>
      </c>
      <c r="EW72" s="254">
        <f t="shared" si="192"/>
        <v>5.4939299329690217E-2</v>
      </c>
      <c r="EX72" s="254">
        <f t="shared" si="192"/>
        <v>5.4939299329690217E-2</v>
      </c>
      <c r="EY72" s="254">
        <f t="shared" si="192"/>
        <v>5.4939299329690217E-2</v>
      </c>
      <c r="EZ72" s="245">
        <f t="shared" si="192"/>
        <v>5.8689794942699658E-2</v>
      </c>
      <c r="FA72" s="245">
        <f t="shared" si="192"/>
        <v>5.8689794942699658E-2</v>
      </c>
      <c r="FB72" s="245">
        <f t="shared" si="192"/>
        <v>5.8689794942699658E-2</v>
      </c>
      <c r="FC72" s="246">
        <f t="shared" si="192"/>
        <v>9.6873427311793936E-2</v>
      </c>
      <c r="FD72" s="254">
        <f t="shared" si="192"/>
        <v>6.1037250587793412E-2</v>
      </c>
      <c r="FE72" s="254">
        <f t="shared" si="192"/>
        <v>6.1037250587793412E-2</v>
      </c>
      <c r="FF72" s="254">
        <f t="shared" si="192"/>
        <v>6.1037250587793412E-2</v>
      </c>
      <c r="FG72" s="254">
        <f t="shared" si="192"/>
        <v>7.0621388483551595E-2</v>
      </c>
      <c r="FH72" s="254">
        <f t="shared" si="192"/>
        <v>7.0621388483551595E-2</v>
      </c>
      <c r="FI72" s="254">
        <f t="shared" si="192"/>
        <v>7.0621388483551595E-2</v>
      </c>
      <c r="FJ72" s="254">
        <f t="shared" si="192"/>
        <v>7.5213489882671514E-2</v>
      </c>
      <c r="FK72" s="254">
        <f t="shared" si="192"/>
        <v>7.5213489882671514E-2</v>
      </c>
      <c r="FL72" s="254">
        <f t="shared" si="192"/>
        <v>7.5213489882671514E-2</v>
      </c>
      <c r="FM72" s="245">
        <f t="shared" si="192"/>
        <v>7.1755244154777298E-2</v>
      </c>
      <c r="FN72" s="245">
        <f t="shared" si="192"/>
        <v>7.1755244154777298E-2</v>
      </c>
      <c r="FO72" s="245">
        <f t="shared" si="192"/>
        <v>7.1755244154777298E-2</v>
      </c>
      <c r="FP72" s="246">
        <f t="shared" si="192"/>
        <v>6.9658006693621433E-2</v>
      </c>
      <c r="FQ72" s="254">
        <f t="shared" si="192"/>
        <v>5.3031170748884859E-2</v>
      </c>
      <c r="FR72" s="254">
        <f t="shared" si="192"/>
        <v>5.3031170748884859E-2</v>
      </c>
      <c r="FS72" s="254">
        <f t="shared" si="192"/>
        <v>5.3031170748884859E-2</v>
      </c>
      <c r="FT72" s="254">
        <f t="shared" si="192"/>
        <v>5.6946896504878053E-2</v>
      </c>
      <c r="FU72" s="254">
        <f t="shared" si="192"/>
        <v>5.6946896504878053E-2</v>
      </c>
      <c r="FV72" s="254">
        <f t="shared" ref="FV72:IG72" si="193">+FV71/FI71-1</f>
        <v>5.6946896504878053E-2</v>
      </c>
      <c r="FW72" s="254">
        <f t="shared" si="193"/>
        <v>6.1373451825343039E-2</v>
      </c>
      <c r="FX72" s="254">
        <f t="shared" si="193"/>
        <v>6.1373451825343039E-2</v>
      </c>
      <c r="FY72" s="254">
        <f t="shared" si="193"/>
        <v>6.1373451825343039E-2</v>
      </c>
      <c r="FZ72" s="245">
        <f t="shared" si="193"/>
        <v>5.4693243720072671E-2</v>
      </c>
      <c r="GA72" s="245">
        <f t="shared" si="193"/>
        <v>5.4693243720072671E-2</v>
      </c>
      <c r="GB72" s="245">
        <f t="shared" si="193"/>
        <v>5.4693243720072671E-2</v>
      </c>
      <c r="GC72" s="246">
        <f t="shared" si="193"/>
        <v>5.6440766383180296E-2</v>
      </c>
      <c r="GD72" s="254">
        <f t="shared" si="193"/>
        <v>7.7394608007680388E-2</v>
      </c>
      <c r="GE72" s="254">
        <f t="shared" si="193"/>
        <v>7.7394608007680388E-2</v>
      </c>
      <c r="GF72" s="254">
        <f t="shared" si="193"/>
        <v>7.7394608007680388E-2</v>
      </c>
      <c r="GG72" s="254">
        <f t="shared" si="193"/>
        <v>7.7998752601694976E-2</v>
      </c>
      <c r="GH72" s="254">
        <f t="shared" si="193"/>
        <v>7.7998752601694976E-2</v>
      </c>
      <c r="GI72" s="254">
        <f t="shared" si="193"/>
        <v>7.7998752601694976E-2</v>
      </c>
      <c r="GJ72" s="254">
        <f t="shared" si="193"/>
        <v>7.287904345217644E-2</v>
      </c>
      <c r="GK72" s="254">
        <f t="shared" si="193"/>
        <v>7.287904345217644E-2</v>
      </c>
      <c r="GL72" s="254">
        <f t="shared" si="193"/>
        <v>7.287904345217644E-2</v>
      </c>
      <c r="GM72" s="245">
        <f t="shared" si="193"/>
        <v>8.1278173544695242E-2</v>
      </c>
      <c r="GN72" s="245">
        <f t="shared" si="193"/>
        <v>8.1278173544695242E-2</v>
      </c>
      <c r="GO72" s="245">
        <f t="shared" si="193"/>
        <v>8.1278173544695242E-2</v>
      </c>
      <c r="GP72" s="246">
        <f t="shared" si="193"/>
        <v>7.7504629278595694E-2</v>
      </c>
      <c r="GQ72" s="254">
        <f t="shared" si="193"/>
        <v>8.9936931492802241E-2</v>
      </c>
      <c r="GR72" s="254">
        <f t="shared" si="193"/>
        <v>8.9936931492802241E-2</v>
      </c>
      <c r="GS72" s="254">
        <f t="shared" si="193"/>
        <v>8.9936931492802241E-2</v>
      </c>
      <c r="GT72" s="254">
        <f t="shared" si="193"/>
        <v>7.218348213643222E-2</v>
      </c>
      <c r="GU72" s="254">
        <f t="shared" si="193"/>
        <v>7.218348213643222E-2</v>
      </c>
      <c r="GV72" s="254">
        <f t="shared" si="193"/>
        <v>7.218348213643222E-2</v>
      </c>
      <c r="GW72" s="254">
        <f t="shared" si="193"/>
        <v>7.2981816854602588E-2</v>
      </c>
      <c r="GX72" s="254">
        <f t="shared" si="193"/>
        <v>7.2981816854602588E-2</v>
      </c>
      <c r="GY72" s="254">
        <f t="shared" si="193"/>
        <v>7.2981816854602588E-2</v>
      </c>
      <c r="GZ72" s="245">
        <f t="shared" si="193"/>
        <v>5.527298794645974E-2</v>
      </c>
      <c r="HA72" s="245">
        <f t="shared" si="193"/>
        <v>5.527298794645974E-2</v>
      </c>
      <c r="HB72" s="245">
        <f t="shared" si="193"/>
        <v>5.527298794645974E-2</v>
      </c>
      <c r="HC72" s="246">
        <f t="shared" si="193"/>
        <v>7.2129231272330729E-2</v>
      </c>
      <c r="HD72" s="254">
        <f t="shared" si="193"/>
        <v>7.1535278429025739E-2</v>
      </c>
      <c r="HE72" s="254">
        <f t="shared" si="193"/>
        <v>7.1535278429025739E-2</v>
      </c>
      <c r="HF72" s="254">
        <f t="shared" si="193"/>
        <v>7.1535278429025739E-2</v>
      </c>
      <c r="HG72" s="254">
        <f t="shared" si="193"/>
        <v>5.1568761089904269E-2</v>
      </c>
      <c r="HH72" s="254">
        <f t="shared" si="193"/>
        <v>5.1568761089904269E-2</v>
      </c>
      <c r="HI72" s="254">
        <f t="shared" si="193"/>
        <v>5.1568761089904269E-2</v>
      </c>
      <c r="HJ72" s="254">
        <f t="shared" si="193"/>
        <v>6.8989599523808787E-2</v>
      </c>
      <c r="HK72" s="254">
        <f t="shared" si="193"/>
        <v>6.8989599523808787E-2</v>
      </c>
      <c r="HL72" s="254">
        <f t="shared" si="193"/>
        <v>6.8989599523808787E-2</v>
      </c>
      <c r="HM72" s="245">
        <f t="shared" si="193"/>
        <v>6.3804744194227103E-2</v>
      </c>
      <c r="HN72" s="245">
        <f t="shared" si="193"/>
        <v>6.3804744194227103E-2</v>
      </c>
      <c r="HO72" s="245">
        <f t="shared" si="193"/>
        <v>6.3804744194227103E-2</v>
      </c>
      <c r="HP72" s="246">
        <f t="shared" si="193"/>
        <v>6.3936448535062418E-2</v>
      </c>
      <c r="HQ72" s="254">
        <f t="shared" si="193"/>
        <v>3.4819055122429443E-2</v>
      </c>
      <c r="HR72" s="254">
        <f t="shared" si="193"/>
        <v>3.4819055122429443E-2</v>
      </c>
      <c r="HS72" s="254">
        <f t="shared" si="193"/>
        <v>3.4819055122429443E-2</v>
      </c>
      <c r="HT72" s="254">
        <f t="shared" si="193"/>
        <v>6.4095054908057891E-2</v>
      </c>
      <c r="HU72" s="254">
        <f t="shared" si="193"/>
        <v>6.4095054908057891E-2</v>
      </c>
      <c r="HV72" s="254">
        <f t="shared" si="193"/>
        <v>6.4095054908057891E-2</v>
      </c>
      <c r="HW72" s="254">
        <f t="shared" si="193"/>
        <v>7.3203953902938101E-2</v>
      </c>
      <c r="HX72" s="254">
        <f t="shared" si="193"/>
        <v>7.3203953902938101E-2</v>
      </c>
      <c r="HY72" s="254">
        <f t="shared" si="193"/>
        <v>7.3203953902938101E-2</v>
      </c>
      <c r="HZ72" s="245">
        <f t="shared" si="193"/>
        <v>7.7364885778357984E-2</v>
      </c>
      <c r="IA72" s="245">
        <f t="shared" si="193"/>
        <v>7.7364885778357984E-2</v>
      </c>
      <c r="IB72" s="245">
        <f t="shared" si="193"/>
        <v>7.7364885778357984E-2</v>
      </c>
      <c r="IC72" s="246">
        <f t="shared" si="193"/>
        <v>6.2514393974531846E-2</v>
      </c>
      <c r="ID72" s="254">
        <f t="shared" si="193"/>
        <v>7.8977733820202456E-2</v>
      </c>
      <c r="IE72" s="254">
        <f t="shared" si="193"/>
        <v>7.8977733820202456E-2</v>
      </c>
      <c r="IF72" s="254">
        <f t="shared" si="193"/>
        <v>7.8977733820202456E-2</v>
      </c>
      <c r="IG72" s="254">
        <f t="shared" si="193"/>
        <v>7.2410013257224737E-2</v>
      </c>
      <c r="IH72" s="254">
        <f t="shared" ref="IH72:KS72" si="194">+IH71/HU71-1</f>
        <v>7.2410013257224737E-2</v>
      </c>
      <c r="II72" s="254">
        <f t="shared" si="194"/>
        <v>7.2410013257224737E-2</v>
      </c>
      <c r="IJ72" s="254">
        <f t="shared" si="194"/>
        <v>3.3915407271773779E-2</v>
      </c>
      <c r="IK72" s="254">
        <f t="shared" si="194"/>
        <v>3.3915407271773779E-2</v>
      </c>
      <c r="IL72" s="254">
        <f t="shared" si="194"/>
        <v>3.3915407271773779E-2</v>
      </c>
      <c r="IM72" s="245">
        <f t="shared" si="194"/>
        <v>4.1936658147120331E-2</v>
      </c>
      <c r="IN72" s="245">
        <f t="shared" si="194"/>
        <v>4.1936658147120331E-2</v>
      </c>
      <c r="IO72" s="245">
        <f t="shared" si="194"/>
        <v>4.1936658147120331E-2</v>
      </c>
      <c r="IP72" s="246">
        <f t="shared" si="194"/>
        <v>5.6436786533404559E-2</v>
      </c>
      <c r="IQ72" s="254">
        <f t="shared" si="194"/>
        <v>3.222619073899069E-2</v>
      </c>
      <c r="IR72" s="254">
        <f t="shared" si="194"/>
        <v>3.222619073899069E-2</v>
      </c>
      <c r="IS72" s="254">
        <f t="shared" si="194"/>
        <v>3.222619073899069E-2</v>
      </c>
      <c r="IT72" s="254">
        <f t="shared" si="194"/>
        <v>3.1523752000444327E-2</v>
      </c>
      <c r="IU72" s="254">
        <f t="shared" si="194"/>
        <v>3.1523752000444327E-2</v>
      </c>
      <c r="IV72" s="254">
        <f t="shared" si="194"/>
        <v>3.1523752000444327E-2</v>
      </c>
      <c r="IW72" s="254">
        <f t="shared" si="194"/>
        <v>5.3655351843243215E-2</v>
      </c>
      <c r="IX72" s="254">
        <f t="shared" si="194"/>
        <v>5.3655351843243215E-2</v>
      </c>
      <c r="IY72" s="254">
        <f t="shared" si="194"/>
        <v>5.3655351843243215E-2</v>
      </c>
      <c r="IZ72" s="245">
        <f t="shared" si="194"/>
        <v>1.3564097948421283E-2</v>
      </c>
      <c r="JA72" s="245">
        <f t="shared" si="194"/>
        <v>1.3564097948421283E-2</v>
      </c>
      <c r="JB72" s="245">
        <f t="shared" si="194"/>
        <v>1.3564097948421283E-2</v>
      </c>
      <c r="JC72" s="246">
        <f t="shared" si="194"/>
        <v>3.2184439560661859E-2</v>
      </c>
      <c r="JD72" s="254">
        <f t="shared" si="194"/>
        <v>5.3041601312771247E-2</v>
      </c>
      <c r="JE72" s="254">
        <f t="shared" si="194"/>
        <v>5.3041601312771247E-2</v>
      </c>
      <c r="JF72" s="254">
        <f t="shared" si="194"/>
        <v>5.3041601312771247E-2</v>
      </c>
      <c r="JG72" s="254">
        <f t="shared" si="194"/>
        <v>-5.2099129853117265E-2</v>
      </c>
      <c r="JH72" s="254">
        <f t="shared" si="194"/>
        <v>-5.2099129853117265E-2</v>
      </c>
      <c r="JI72" s="254">
        <f t="shared" si="194"/>
        <v>-5.2099129853117265E-2</v>
      </c>
      <c r="JJ72" s="254">
        <f t="shared" si="194"/>
        <v>-3.85547529863417E-4</v>
      </c>
      <c r="JK72" s="254">
        <f t="shared" si="194"/>
        <v>-3.85547529863417E-4</v>
      </c>
      <c r="JL72" s="254">
        <f t="shared" si="194"/>
        <v>-3.85547529863417E-4</v>
      </c>
      <c r="JM72" s="245">
        <f t="shared" si="194"/>
        <v>0.1116296919467672</v>
      </c>
      <c r="JN72" s="245">
        <f t="shared" si="194"/>
        <v>0.1116296919467672</v>
      </c>
      <c r="JO72" s="245">
        <f t="shared" si="194"/>
        <v>0.1116296919467672</v>
      </c>
      <c r="JP72" s="246">
        <f t="shared" si="194"/>
        <v>2.9284366673150375E-2</v>
      </c>
      <c r="JQ72" s="254">
        <f t="shared" si="194"/>
        <v>0.1010726808178859</v>
      </c>
      <c r="JR72" s="254">
        <f t="shared" si="194"/>
        <v>0.1010726808178859</v>
      </c>
      <c r="JS72" s="254">
        <f t="shared" si="194"/>
        <v>0.1010726808178859</v>
      </c>
      <c r="JT72" s="254">
        <f t="shared" si="194"/>
        <v>0.239237830076104</v>
      </c>
      <c r="JU72" s="254">
        <f t="shared" si="194"/>
        <v>0.239237830076104</v>
      </c>
      <c r="JV72" s="254">
        <f t="shared" si="194"/>
        <v>0.239237830076104</v>
      </c>
      <c r="JW72" s="254">
        <f t="shared" si="194"/>
        <v>0.24744638057866286</v>
      </c>
      <c r="JX72" s="254">
        <f t="shared" si="194"/>
        <v>0.24744638057866286</v>
      </c>
      <c r="JY72" s="254">
        <f t="shared" si="194"/>
        <v>0.24744638057866286</v>
      </c>
      <c r="JZ72" s="245">
        <f t="shared" si="194"/>
        <v>0.18325909832119214</v>
      </c>
      <c r="KA72" s="245">
        <f t="shared" si="194"/>
        <v>0.18325909832119214</v>
      </c>
      <c r="KB72" s="245">
        <f t="shared" si="194"/>
        <v>0.18325909832119214</v>
      </c>
      <c r="KC72" s="246">
        <f t="shared" si="194"/>
        <v>0.19032428417303793</v>
      </c>
      <c r="KD72" s="254">
        <f t="shared" si="194"/>
        <v>0.1355273762307958</v>
      </c>
      <c r="KE72" s="254">
        <f t="shared" si="194"/>
        <v>0.1355273762307958</v>
      </c>
      <c r="KF72" s="254">
        <f t="shared" si="194"/>
        <v>0.1355273762307958</v>
      </c>
      <c r="KG72" s="254">
        <f t="shared" si="194"/>
        <v>0.11624670345002364</v>
      </c>
      <c r="KH72" s="254">
        <f t="shared" si="194"/>
        <v>0.11624670345002364</v>
      </c>
      <c r="KI72" s="254">
        <f t="shared" si="194"/>
        <v>0.11624670345002364</v>
      </c>
      <c r="KJ72" s="254">
        <f t="shared" si="194"/>
        <v>9.3661770063905969E-2</v>
      </c>
      <c r="KK72" s="254">
        <f t="shared" si="194"/>
        <v>9.3661770063905969E-2</v>
      </c>
      <c r="KL72" s="254">
        <f t="shared" si="194"/>
        <v>9.3661770063905969E-2</v>
      </c>
      <c r="KM72" s="245">
        <f t="shared" si="194"/>
        <v>6.6880226976176127E-2</v>
      </c>
      <c r="KN72" s="245">
        <f t="shared" si="194"/>
        <v>6.6880226976176127E-2</v>
      </c>
      <c r="KO72" s="245">
        <f t="shared" si="194"/>
        <v>6.6880226976176127E-2</v>
      </c>
      <c r="KP72" s="246">
        <f t="shared" si="194"/>
        <v>0.1013544777877482</v>
      </c>
      <c r="KQ72" s="254">
        <f t="shared" si="194"/>
        <v>9.9518433329287781E-2</v>
      </c>
      <c r="KR72" s="254">
        <f t="shared" si="194"/>
        <v>9.9518433329287781E-2</v>
      </c>
      <c r="KS72" s="254">
        <f t="shared" si="194"/>
        <v>9.9518433329287781E-2</v>
      </c>
      <c r="KT72" s="254">
        <f t="shared" ref="KT72:LB72" si="195">+KT71/KG71-1</f>
        <v>8.2061239109204154E-2</v>
      </c>
      <c r="KU72" s="254">
        <f t="shared" si="195"/>
        <v>8.2061239109204154E-2</v>
      </c>
      <c r="KV72" s="254">
        <f t="shared" si="195"/>
        <v>8.2061239109204154E-2</v>
      </c>
      <c r="KW72" s="254">
        <f t="shared" si="195"/>
        <v>5.5758124556908983E-2</v>
      </c>
      <c r="KX72" s="254">
        <f t="shared" si="195"/>
        <v>5.5758124556908983E-2</v>
      </c>
      <c r="KY72" s="254">
        <f t="shared" si="195"/>
        <v>5.5758124556908983E-2</v>
      </c>
      <c r="KZ72" s="245">
        <f t="shared" si="195"/>
        <v>3.9688186236037426E-2</v>
      </c>
      <c r="LA72" s="245">
        <f t="shared" si="195"/>
        <v>3.9688186236037426E-2</v>
      </c>
      <c r="LB72" s="245">
        <f t="shared" si="195"/>
        <v>3.9688186236037426E-2</v>
      </c>
      <c r="LC72" s="246">
        <f t="shared" ref="LC72:LK72" si="196">+LC71/KP71-1</f>
        <v>6.832731169038242E-2</v>
      </c>
      <c r="LD72" s="254">
        <f t="shared" si="196"/>
        <v>8.0686114391508745E-2</v>
      </c>
      <c r="LE72" s="254">
        <f t="shared" si="196"/>
        <v>8.0686114391508745E-2</v>
      </c>
      <c r="LF72" s="254">
        <f t="shared" si="196"/>
        <v>8.0686114391508745E-2</v>
      </c>
      <c r="LG72" s="254">
        <f t="shared" si="196"/>
        <v>8.2713689890953512E-2</v>
      </c>
      <c r="LH72" s="254">
        <f t="shared" si="196"/>
        <v>8.2713689890953512E-2</v>
      </c>
      <c r="LI72" s="254">
        <f t="shared" si="196"/>
        <v>8.2713689890953512E-2</v>
      </c>
      <c r="LJ72" s="254">
        <f t="shared" si="196"/>
        <v>9.1388856312317523E-2</v>
      </c>
      <c r="LK72" s="254">
        <f t="shared" si="196"/>
        <v>9.1388856312317523E-2</v>
      </c>
      <c r="LL72" s="254">
        <f>+LL71/KY71-1</f>
        <v>9.1388856312317523E-2</v>
      </c>
      <c r="LM72" s="254">
        <f t="shared" ref="LM72:LN72" si="197">+LM71/KZ71-1</f>
        <v>0.13652701870830253</v>
      </c>
      <c r="LN72" s="254">
        <f t="shared" si="197"/>
        <v>0.13652701870830253</v>
      </c>
      <c r="LO72" s="254">
        <f>+LO71/LB71-1</f>
        <v>0.13652701870830253</v>
      </c>
      <c r="LP72" s="387">
        <f>+LP71/LC71-1</f>
        <v>9.8533355850838777E-2</v>
      </c>
      <c r="LQ72" s="254"/>
      <c r="LR72" s="254"/>
      <c r="LS72" s="254"/>
      <c r="LT72" s="254"/>
      <c r="LU72" s="254"/>
      <c r="LV72" s="254"/>
      <c r="LW72" s="254"/>
      <c r="LX72" s="254"/>
      <c r="LY72" s="254"/>
      <c r="LZ72" s="254"/>
      <c r="MA72" s="254"/>
      <c r="MB72" s="254"/>
      <c r="MC72" s="387">
        <f>+MC71/LP71-1</f>
        <v>-1</v>
      </c>
      <c r="MD72" s="254"/>
      <c r="ME72" s="254"/>
      <c r="MF72" s="254"/>
      <c r="MG72" s="254"/>
      <c r="MH72" s="254"/>
      <c r="MI72" s="254"/>
      <c r="MJ72" s="254"/>
      <c r="MK72" s="254"/>
      <c r="ML72" s="254"/>
      <c r="MM72" s="254"/>
      <c r="MN72" s="254"/>
      <c r="MO72" s="254"/>
      <c r="MP72" s="246"/>
    </row>
    <row r="73" spans="1:354">
      <c r="C73" s="221"/>
      <c r="P73" s="246"/>
      <c r="AC73" s="246"/>
      <c r="AP73" s="246"/>
      <c r="BC73" s="246"/>
      <c r="BP73" s="246"/>
      <c r="CC73" s="246"/>
      <c r="CP73" s="246"/>
      <c r="DC73" s="246"/>
      <c r="DP73" s="246"/>
      <c r="EC73" s="246"/>
      <c r="EP73" s="246"/>
      <c r="FC73" s="246"/>
      <c r="FP73" s="246"/>
      <c r="GC73" s="246"/>
      <c r="GP73" s="246"/>
      <c r="HC73" s="246"/>
      <c r="HP73" s="246"/>
      <c r="IC73" s="246"/>
      <c r="IP73" s="246"/>
      <c r="JC73" s="246"/>
      <c r="JP73" s="246"/>
      <c r="KC73" s="246"/>
      <c r="KP73" s="246"/>
      <c r="LC73" s="246"/>
      <c r="LP73" s="246"/>
      <c r="MC73" s="246"/>
      <c r="MP73" s="246"/>
    </row>
    <row r="74" spans="1:354">
      <c r="C74" s="174" t="s">
        <v>798</v>
      </c>
      <c r="D74" s="247"/>
      <c r="E74" s="247"/>
      <c r="F74" s="247"/>
      <c r="G74" s="247"/>
      <c r="H74" s="247"/>
      <c r="I74" s="247"/>
      <c r="J74" s="247"/>
      <c r="K74" s="247"/>
      <c r="L74" s="247"/>
      <c r="M74" s="247"/>
      <c r="N74" s="247"/>
      <c r="O74" s="247"/>
      <c r="P74" s="248"/>
      <c r="Q74" s="247"/>
      <c r="R74" s="247"/>
      <c r="S74" s="247"/>
      <c r="T74" s="247"/>
      <c r="U74" s="247"/>
      <c r="V74" s="247"/>
      <c r="W74" s="247"/>
      <c r="X74" s="247"/>
      <c r="Y74" s="247"/>
      <c r="Z74" s="247"/>
      <c r="AA74" s="247"/>
      <c r="AB74" s="247"/>
      <c r="AC74" s="248"/>
      <c r="AD74" s="247"/>
      <c r="AE74" s="247"/>
      <c r="AF74" s="247"/>
      <c r="AG74" s="247"/>
      <c r="AH74" s="247"/>
      <c r="AI74" s="247"/>
      <c r="AJ74" s="247"/>
      <c r="AK74" s="247"/>
      <c r="AL74" s="247"/>
      <c r="AM74" s="247"/>
      <c r="AN74" s="247"/>
      <c r="AO74" s="247"/>
      <c r="AP74" s="248"/>
      <c r="AQ74" s="247"/>
      <c r="AR74" s="247"/>
      <c r="AS74" s="247"/>
      <c r="AT74" s="247"/>
      <c r="AU74" s="247"/>
      <c r="AV74" s="247"/>
      <c r="AW74" s="247"/>
      <c r="AX74" s="247"/>
      <c r="AY74" s="247"/>
      <c r="AZ74" s="247"/>
      <c r="BA74" s="247"/>
      <c r="BB74" s="247"/>
      <c r="BC74" s="248"/>
      <c r="BD74" s="247"/>
      <c r="BE74" s="247"/>
      <c r="BF74" s="247"/>
      <c r="BG74" s="247"/>
      <c r="BH74" s="247"/>
      <c r="BI74" s="247"/>
      <c r="BJ74" s="247"/>
      <c r="BK74" s="247"/>
      <c r="BL74" s="247"/>
      <c r="BM74" s="247"/>
      <c r="BN74" s="247"/>
      <c r="BO74" s="247"/>
      <c r="BP74" s="248"/>
      <c r="BQ74" s="247"/>
      <c r="BR74" s="247"/>
      <c r="BS74" s="247"/>
      <c r="BT74" s="247"/>
      <c r="BU74" s="247"/>
      <c r="BV74" s="247"/>
      <c r="BW74" s="247"/>
      <c r="BX74" s="247"/>
      <c r="BY74" s="247"/>
      <c r="BZ74" s="247"/>
      <c r="CA74" s="247"/>
      <c r="CB74" s="247"/>
      <c r="CC74" s="248"/>
      <c r="CD74" s="247"/>
      <c r="CE74" s="247"/>
      <c r="CF74" s="247"/>
      <c r="CG74" s="247"/>
      <c r="CH74" s="247"/>
      <c r="CI74" s="247"/>
      <c r="CJ74" s="247"/>
      <c r="CK74" s="247"/>
      <c r="CL74" s="247"/>
      <c r="CM74" s="247"/>
      <c r="CN74" s="247"/>
      <c r="CO74" s="247"/>
      <c r="CP74" s="248"/>
      <c r="CQ74" s="247"/>
      <c r="CR74" s="247"/>
      <c r="CS74" s="247"/>
      <c r="CT74" s="247"/>
      <c r="CU74" s="247"/>
      <c r="CV74" s="247"/>
      <c r="CW74" s="247"/>
      <c r="CX74" s="247"/>
      <c r="CY74" s="247"/>
      <c r="CZ74" s="247"/>
      <c r="DA74" s="247"/>
      <c r="DB74" s="247"/>
      <c r="DC74" s="248"/>
      <c r="DD74" s="247"/>
      <c r="DE74" s="247"/>
      <c r="DF74" s="247"/>
      <c r="DG74" s="247"/>
      <c r="DH74" s="247"/>
      <c r="DI74" s="247"/>
      <c r="DJ74" s="247"/>
      <c r="DK74" s="247"/>
      <c r="DL74" s="247"/>
      <c r="DM74" s="247"/>
      <c r="DN74" s="247"/>
      <c r="DO74" s="247"/>
      <c r="DP74" s="248"/>
      <c r="DQ74" s="247"/>
      <c r="DR74" s="247"/>
      <c r="DS74" s="247"/>
      <c r="DT74" s="247"/>
      <c r="DU74" s="247"/>
      <c r="DV74" s="247"/>
      <c r="DW74" s="247"/>
      <c r="DX74" s="247"/>
      <c r="DY74" s="247"/>
      <c r="DZ74" s="247"/>
      <c r="EA74" s="247"/>
      <c r="EB74" s="247"/>
      <c r="EC74" s="248"/>
      <c r="ED74" s="247"/>
      <c r="EE74" s="247"/>
      <c r="EF74" s="247"/>
      <c r="EG74" s="247"/>
      <c r="EH74" s="247"/>
      <c r="EI74" s="247"/>
      <c r="EJ74" s="247"/>
      <c r="EK74" s="247"/>
      <c r="EL74" s="247"/>
      <c r="EM74" s="247"/>
      <c r="EN74" s="247"/>
      <c r="EO74" s="247"/>
      <c r="EP74" s="248"/>
      <c r="EQ74" s="247"/>
      <c r="ER74" s="247"/>
      <c r="ES74" s="247"/>
      <c r="ET74" s="247"/>
      <c r="EU74" s="247"/>
      <c r="EV74" s="247"/>
      <c r="EW74" s="247"/>
      <c r="EX74" s="247"/>
      <c r="EY74" s="247"/>
      <c r="EZ74" s="247"/>
      <c r="FA74" s="247"/>
      <c r="FB74" s="247"/>
      <c r="FC74" s="248"/>
      <c r="FD74" s="247"/>
      <c r="FE74" s="247"/>
      <c r="FF74" s="247"/>
      <c r="FG74" s="247"/>
      <c r="FH74" s="247"/>
      <c r="FI74" s="247"/>
      <c r="FJ74" s="247"/>
      <c r="FK74" s="247"/>
      <c r="FL74" s="247"/>
      <c r="FM74" s="247"/>
      <c r="FN74" s="247"/>
      <c r="FO74" s="247"/>
      <c r="FP74" s="248"/>
      <c r="FQ74" s="247"/>
      <c r="FR74" s="247"/>
      <c r="FS74" s="247"/>
      <c r="FT74" s="247"/>
      <c r="FU74" s="247"/>
      <c r="FV74" s="247"/>
      <c r="FW74" s="247"/>
      <c r="FX74" s="247"/>
      <c r="FY74" s="247"/>
      <c r="FZ74" s="247"/>
      <c r="GA74" s="247"/>
      <c r="GB74" s="247"/>
      <c r="GC74" s="248"/>
      <c r="GD74" s="247"/>
      <c r="GE74" s="247"/>
      <c r="GF74" s="247"/>
      <c r="GG74" s="247"/>
      <c r="GH74" s="247"/>
      <c r="GI74" s="247"/>
      <c r="GJ74" s="247"/>
      <c r="GK74" s="247"/>
      <c r="GL74" s="247"/>
      <c r="GM74" s="247"/>
      <c r="GN74" s="247"/>
      <c r="GO74" s="247"/>
      <c r="GP74" s="248"/>
      <c r="GQ74" s="247"/>
      <c r="GR74" s="247"/>
      <c r="GS74" s="247"/>
      <c r="GT74" s="247"/>
      <c r="GU74" s="247"/>
      <c r="GV74" s="247"/>
      <c r="GW74" s="247"/>
      <c r="GX74" s="247"/>
      <c r="GY74" s="247"/>
      <c r="GZ74" s="247"/>
      <c r="HA74" s="247"/>
      <c r="HB74" s="247"/>
      <c r="HC74" s="248"/>
      <c r="HD74" s="247"/>
      <c r="HE74" s="247"/>
      <c r="HF74" s="247"/>
      <c r="HG74" s="247"/>
      <c r="HH74" s="247"/>
      <c r="HI74" s="247"/>
      <c r="HJ74" s="247"/>
      <c r="HK74" s="247"/>
      <c r="HL74" s="247"/>
      <c r="HM74" s="247"/>
      <c r="HN74" s="247"/>
      <c r="HO74" s="247"/>
      <c r="HP74" s="248"/>
      <c r="HQ74" s="247"/>
      <c r="HR74" s="247"/>
      <c r="HS74" s="247"/>
      <c r="HT74" s="247"/>
      <c r="HU74" s="247"/>
      <c r="HV74" s="247"/>
      <c r="HW74" s="247"/>
      <c r="HX74" s="247"/>
      <c r="HY74" s="247"/>
      <c r="HZ74" s="247"/>
      <c r="IA74" s="247"/>
      <c r="IB74" s="247"/>
      <c r="IC74" s="248"/>
      <c r="ID74" s="247"/>
      <c r="IE74" s="247"/>
      <c r="IF74" s="247"/>
      <c r="IG74" s="247"/>
      <c r="IH74" s="247"/>
      <c r="II74" s="247"/>
      <c r="IJ74" s="247"/>
      <c r="IK74" s="247"/>
      <c r="IL74" s="247"/>
      <c r="IM74" s="247"/>
      <c r="IN74" s="247"/>
      <c r="IO74" s="247"/>
      <c r="IP74" s="248"/>
      <c r="IQ74" s="247"/>
      <c r="IR74" s="247"/>
      <c r="IS74" s="247"/>
      <c r="IT74" s="247"/>
      <c r="IU74" s="247"/>
      <c r="IV74" s="247"/>
      <c r="IW74" s="247"/>
      <c r="IX74" s="247"/>
      <c r="IY74" s="247"/>
      <c r="IZ74" s="247"/>
      <c r="JA74" s="247"/>
      <c r="JB74" s="247"/>
      <c r="JC74" s="248"/>
      <c r="JD74" s="247"/>
      <c r="JE74" s="247"/>
      <c r="JF74" s="247"/>
      <c r="JG74" s="247"/>
      <c r="JH74" s="247"/>
      <c r="JI74" s="247"/>
      <c r="JJ74" s="247"/>
      <c r="JK74" s="247"/>
      <c r="JL74" s="247"/>
      <c r="JM74" s="247"/>
      <c r="JN74" s="247"/>
      <c r="JO74" s="247"/>
      <c r="JP74" s="248"/>
      <c r="JQ74" s="247"/>
      <c r="JR74" s="247"/>
      <c r="JS74" s="247"/>
      <c r="JT74" s="247"/>
      <c r="JU74" s="247"/>
      <c r="JV74" s="247"/>
      <c r="JW74" s="247"/>
      <c r="JX74" s="247"/>
      <c r="JY74" s="247"/>
      <c r="JZ74" s="247"/>
      <c r="KA74" s="247"/>
      <c r="KB74" s="247"/>
      <c r="KC74" s="248"/>
      <c r="KD74" s="247"/>
      <c r="KE74" s="247"/>
      <c r="KF74" s="247"/>
      <c r="KG74" s="247"/>
      <c r="KH74" s="247"/>
      <c r="KI74" s="247"/>
      <c r="KJ74" s="247"/>
      <c r="KK74" s="247"/>
      <c r="KL74" s="247"/>
      <c r="KM74" s="247"/>
      <c r="KN74" s="247"/>
      <c r="KO74" s="247"/>
      <c r="KP74" s="248"/>
      <c r="KQ74" s="247"/>
      <c r="KR74" s="247"/>
      <c r="KS74" s="247"/>
      <c r="KT74" s="247"/>
      <c r="KU74" s="247"/>
      <c r="KV74" s="247"/>
      <c r="KW74" s="247"/>
      <c r="KX74" s="247"/>
      <c r="KY74" s="247"/>
      <c r="KZ74" s="247"/>
      <c r="LA74" s="247"/>
      <c r="LB74" s="247"/>
      <c r="LC74" s="248"/>
      <c r="LD74" s="247"/>
      <c r="LE74" s="247"/>
      <c r="LF74" s="247"/>
      <c r="LG74" s="247"/>
      <c r="LH74" s="247"/>
      <c r="LI74" s="247"/>
      <c r="LJ74" s="247"/>
      <c r="LK74" s="247"/>
      <c r="LL74" s="247"/>
      <c r="LM74" s="247"/>
      <c r="LN74" s="247"/>
      <c r="LO74" s="247"/>
      <c r="LP74" s="248"/>
      <c r="LQ74" s="247"/>
      <c r="LR74" s="247"/>
      <c r="LS74" s="247"/>
      <c r="LT74" s="247"/>
      <c r="LU74" s="247"/>
      <c r="LV74" s="247"/>
      <c r="LW74" s="247"/>
      <c r="LX74" s="247"/>
      <c r="LY74" s="247"/>
      <c r="LZ74" s="247"/>
      <c r="MA74" s="247"/>
      <c r="MB74" s="247"/>
      <c r="MC74" s="248"/>
      <c r="MD74" s="247"/>
      <c r="ME74" s="247"/>
      <c r="MF74" s="247"/>
      <c r="MG74" s="247"/>
      <c r="MH74" s="247"/>
      <c r="MI74" s="247"/>
      <c r="MJ74" s="247"/>
      <c r="MK74" s="247"/>
      <c r="ML74" s="247"/>
      <c r="MM74" s="247"/>
      <c r="MN74" s="247"/>
      <c r="MO74" s="247"/>
      <c r="MP74" s="248"/>
    </row>
    <row r="75" spans="1:354" s="117" customFormat="1" outlineLevel="1">
      <c r="A75" s="5"/>
      <c r="B75" s="9" t="s">
        <v>779</v>
      </c>
      <c r="C75" s="402" t="s">
        <v>779</v>
      </c>
      <c r="D75" s="250"/>
      <c r="E75" s="250"/>
      <c r="F75" s="250"/>
      <c r="G75" s="250"/>
      <c r="H75" s="250"/>
      <c r="I75" s="250"/>
      <c r="J75" s="250"/>
      <c r="K75" s="250"/>
      <c r="L75" s="250"/>
      <c r="M75" s="250"/>
      <c r="N75" s="250"/>
      <c r="O75" s="250"/>
      <c r="P75" s="255"/>
      <c r="Q75" s="250"/>
      <c r="R75" s="250"/>
      <c r="S75" s="250"/>
      <c r="T75" s="250"/>
      <c r="U75" s="250"/>
      <c r="V75" s="250"/>
      <c r="W75" s="250"/>
      <c r="X75" s="250"/>
      <c r="Y75" s="250"/>
      <c r="Z75" s="250"/>
      <c r="AA75" s="250"/>
      <c r="AB75" s="250"/>
      <c r="AC75" s="255"/>
      <c r="AD75" s="250"/>
      <c r="AE75" s="250"/>
      <c r="AF75" s="250"/>
      <c r="AG75" s="250"/>
      <c r="AH75" s="250"/>
      <c r="AI75" s="250"/>
      <c r="AJ75" s="250"/>
      <c r="AK75" s="250"/>
      <c r="AL75" s="250"/>
      <c r="AM75" s="250"/>
      <c r="AN75" s="250"/>
      <c r="AO75" s="250"/>
      <c r="AP75" s="255"/>
      <c r="AQ75" s="250"/>
      <c r="AR75" s="250"/>
      <c r="AS75" s="250"/>
      <c r="AT75" s="250"/>
      <c r="AU75" s="250"/>
      <c r="AV75" s="250"/>
      <c r="AW75" s="250"/>
      <c r="AX75" s="250"/>
      <c r="AY75" s="250"/>
      <c r="AZ75" s="250"/>
      <c r="BA75" s="250"/>
      <c r="BB75" s="250"/>
      <c r="BC75" s="255"/>
      <c r="BD75" s="250"/>
      <c r="BE75" s="250"/>
      <c r="BF75" s="250"/>
      <c r="BG75" s="250"/>
      <c r="BH75" s="250"/>
      <c r="BI75" s="250"/>
      <c r="BJ75" s="250"/>
      <c r="BK75" s="250"/>
      <c r="BL75" s="250"/>
      <c r="BM75" s="250"/>
      <c r="BN75" s="250"/>
      <c r="BO75" s="250"/>
      <c r="BP75" s="255"/>
      <c r="BQ75" s="250"/>
      <c r="BR75" s="250"/>
      <c r="BS75" s="250"/>
      <c r="BT75" s="250"/>
      <c r="BU75" s="250"/>
      <c r="BV75" s="250"/>
      <c r="BW75" s="250"/>
      <c r="BX75" s="250"/>
      <c r="BY75" s="250"/>
      <c r="BZ75" s="250"/>
      <c r="CA75" s="250"/>
      <c r="CB75" s="250"/>
      <c r="CC75" s="255"/>
      <c r="CD75" s="250"/>
      <c r="CE75" s="250"/>
      <c r="CF75" s="250"/>
      <c r="CG75" s="250"/>
      <c r="CH75" s="250"/>
      <c r="CI75" s="250"/>
      <c r="CJ75" s="250"/>
      <c r="CK75" s="250"/>
      <c r="CL75" s="250"/>
      <c r="CM75" s="250"/>
      <c r="CN75" s="250"/>
      <c r="CO75" s="250"/>
      <c r="CP75" s="255"/>
      <c r="CQ75" s="250"/>
      <c r="CR75" s="250"/>
      <c r="CS75" s="250"/>
      <c r="CT75" s="250"/>
      <c r="CU75" s="250"/>
      <c r="CV75" s="250"/>
      <c r="CW75" s="250"/>
      <c r="CX75" s="250"/>
      <c r="CY75" s="250"/>
      <c r="CZ75" s="250"/>
      <c r="DA75" s="250"/>
      <c r="DB75" s="250"/>
      <c r="DC75" s="255"/>
      <c r="DD75" s="250"/>
      <c r="DE75" s="250"/>
      <c r="DF75" s="250"/>
      <c r="DG75" s="250"/>
      <c r="DH75" s="250"/>
      <c r="DI75" s="250"/>
      <c r="DJ75" s="250"/>
      <c r="DK75" s="250"/>
      <c r="DL75" s="250"/>
      <c r="DM75" s="250"/>
      <c r="DN75" s="250"/>
      <c r="DO75" s="250"/>
      <c r="DP75" s="255"/>
      <c r="DQ75" s="250"/>
      <c r="DR75" s="250"/>
      <c r="DS75" s="250"/>
      <c r="DT75" s="250"/>
      <c r="DU75" s="250"/>
      <c r="DV75" s="250"/>
      <c r="DW75" s="250"/>
      <c r="DX75" s="250"/>
      <c r="DY75" s="250"/>
      <c r="DZ75" s="250"/>
      <c r="EA75" s="250"/>
      <c r="EB75" s="250"/>
      <c r="EC75" s="255"/>
      <c r="ED75" s="250"/>
      <c r="EE75" s="250"/>
      <c r="EF75" s="250"/>
      <c r="EG75" s="250"/>
      <c r="EH75" s="250"/>
      <c r="EI75" s="250"/>
      <c r="EJ75" s="250"/>
      <c r="EK75" s="250"/>
      <c r="EL75" s="250"/>
      <c r="EM75" s="250"/>
      <c r="EN75" s="250"/>
      <c r="EO75" s="250"/>
      <c r="EP75" s="255"/>
      <c r="EQ75" s="250"/>
      <c r="ER75" s="250"/>
      <c r="ES75" s="250"/>
      <c r="ET75" s="250"/>
      <c r="EU75" s="250"/>
      <c r="EV75" s="250"/>
      <c r="EW75" s="250"/>
      <c r="EX75" s="250"/>
      <c r="EY75" s="250"/>
      <c r="EZ75" s="250"/>
      <c r="FA75" s="250"/>
      <c r="FB75" s="250"/>
      <c r="FC75" s="246" t="str">
        <f>+IFERROR(AVERAGE(EQ75:FB75),"")</f>
        <v/>
      </c>
      <c r="FD75" s="250"/>
      <c r="FE75" s="250"/>
      <c r="FF75" s="250"/>
      <c r="FG75" s="250"/>
      <c r="FH75" s="250"/>
      <c r="FI75" s="250"/>
      <c r="FJ75" s="250"/>
      <c r="FK75" s="250"/>
      <c r="FL75" s="250"/>
      <c r="FM75" s="250"/>
      <c r="FN75" s="250"/>
      <c r="FO75" s="250"/>
      <c r="FP75" s="246" t="str">
        <f>+IFERROR(AVERAGE(FD75:FO75),"")</f>
        <v/>
      </c>
      <c r="FQ75" s="250"/>
      <c r="FR75" s="250"/>
      <c r="FS75" s="250"/>
      <c r="FT75" s="250"/>
      <c r="FU75" s="250"/>
      <c r="FV75" s="250"/>
      <c r="FW75" s="250"/>
      <c r="FX75" s="250"/>
      <c r="FY75" s="250"/>
      <c r="FZ75" s="250"/>
      <c r="GA75" s="250"/>
      <c r="GB75" s="250"/>
      <c r="GC75" s="246" t="str">
        <f>+IFERROR(AVERAGE(FQ75:GB75),"")</f>
        <v/>
      </c>
      <c r="GD75" s="250"/>
      <c r="GE75" s="250"/>
      <c r="GF75" s="250"/>
      <c r="GG75" s="250"/>
      <c r="GH75" s="250"/>
      <c r="GI75" s="250"/>
      <c r="GJ75" s="250"/>
      <c r="GK75" s="250"/>
      <c r="GL75" s="250" t="s">
        <v>486</v>
      </c>
      <c r="GM75" s="250">
        <v>41.495197296142599</v>
      </c>
      <c r="GN75" s="250">
        <v>40.561740875244098</v>
      </c>
      <c r="GO75" s="250">
        <v>40.216560363769503</v>
      </c>
      <c r="GP75" s="246">
        <f>+IFERROR(AVERAGE(GD75:GO75),"")</f>
        <v>40.757832845052064</v>
      </c>
      <c r="GQ75" s="250">
        <v>45.084541320800803</v>
      </c>
      <c r="GR75" s="250">
        <v>41.869407653808601</v>
      </c>
      <c r="GS75" s="250">
        <v>48.643100738525398</v>
      </c>
      <c r="GT75" s="250">
        <v>48.476604461669901</v>
      </c>
      <c r="GU75" s="250">
        <v>46.4478759765625</v>
      </c>
      <c r="GV75" s="250">
        <v>47.137538909912102</v>
      </c>
      <c r="GW75" s="250">
        <v>42.617340087890597</v>
      </c>
      <c r="GX75" s="250">
        <v>39.6553344726563</v>
      </c>
      <c r="GY75" s="250">
        <v>45.276771545410199</v>
      </c>
      <c r="GZ75" s="250">
        <v>42.988876342773402</v>
      </c>
      <c r="HA75" s="250">
        <v>42.514919281005902</v>
      </c>
      <c r="HB75" s="250">
        <v>42.862678527832003</v>
      </c>
      <c r="HC75" s="246">
        <f>+IFERROR(AVERAGE(GQ75:HB75),"")</f>
        <v>44.464582443237312</v>
      </c>
      <c r="HD75" s="250">
        <v>44.986568450927699</v>
      </c>
      <c r="HE75" s="250">
        <v>46.412639617919901</v>
      </c>
      <c r="HF75" s="250">
        <v>42.762516021728501</v>
      </c>
      <c r="HG75" s="250">
        <v>43.3184814453125</v>
      </c>
      <c r="HH75" s="250">
        <v>41.716320037841797</v>
      </c>
      <c r="HI75" s="250">
        <v>39.238170623779297</v>
      </c>
      <c r="HJ75" s="250">
        <v>39.495738983154297</v>
      </c>
      <c r="HK75" s="250">
        <v>40.182350158691399</v>
      </c>
      <c r="HL75" s="250">
        <v>43.627586364746101</v>
      </c>
      <c r="HM75" s="250">
        <v>42.729778289794901</v>
      </c>
      <c r="HN75" s="250">
        <v>40.9737358093262</v>
      </c>
      <c r="HO75" s="250">
        <v>41.4920654296875</v>
      </c>
      <c r="HP75" s="246">
        <f>+IFERROR(AVERAGE(HD75:HO75),"")</f>
        <v>42.244662602742515</v>
      </c>
      <c r="HQ75" s="250">
        <v>44.8814697265625</v>
      </c>
      <c r="HR75" s="250">
        <v>45.984073638916001</v>
      </c>
      <c r="HS75" s="250">
        <v>45.123847961425803</v>
      </c>
      <c r="HT75" s="250">
        <v>44.110790252685497</v>
      </c>
      <c r="HU75" s="250">
        <v>44.927814483642599</v>
      </c>
      <c r="HV75" s="250">
        <v>43.201095581054702</v>
      </c>
      <c r="HW75" s="250">
        <v>42.412834167480497</v>
      </c>
      <c r="HX75" s="250">
        <v>43.168220520019503</v>
      </c>
      <c r="HY75" s="250">
        <v>48.261905670166001</v>
      </c>
      <c r="HZ75" s="250">
        <v>48.962306976318402</v>
      </c>
      <c r="IA75" s="250">
        <v>47.012168884277301</v>
      </c>
      <c r="IB75" s="250">
        <v>43.999519348144503</v>
      </c>
      <c r="IC75" s="246">
        <f>+IFERROR(AVERAGE(HQ75:IB75),"")</f>
        <v>45.170503934224449</v>
      </c>
      <c r="ID75" s="250">
        <v>53.788512091258099</v>
      </c>
      <c r="IE75" s="250">
        <v>57.379657143463803</v>
      </c>
      <c r="IF75" s="250">
        <v>54.341511068300001</v>
      </c>
      <c r="IG75" s="250">
        <v>54.4148617195169</v>
      </c>
      <c r="IH75" s="250">
        <v>55.870047229958303</v>
      </c>
      <c r="II75" s="250">
        <v>55.050896553246901</v>
      </c>
      <c r="IJ75" s="250">
        <v>52.161545320089097</v>
      </c>
      <c r="IK75" s="250">
        <v>50.823320482200302</v>
      </c>
      <c r="IL75" s="250">
        <v>54.749268649350498</v>
      </c>
      <c r="IM75" s="250">
        <v>53.545230930410703</v>
      </c>
      <c r="IN75" s="250">
        <v>49.005664143510998</v>
      </c>
      <c r="IO75" s="250">
        <v>48.813012639685198</v>
      </c>
      <c r="IP75" s="246">
        <f>+IFERROR(AVERAGE(ID75:IO75),"")</f>
        <v>53.3286273309159</v>
      </c>
      <c r="IQ75" s="250">
        <v>50.674696884612203</v>
      </c>
      <c r="IR75" s="250">
        <v>54.171510208695601</v>
      </c>
      <c r="IS75" s="250">
        <v>54.008384402803799</v>
      </c>
      <c r="IT75" s="250">
        <v>52.076758453095302</v>
      </c>
      <c r="IU75" s="250">
        <v>50.557816468450604</v>
      </c>
      <c r="IV75" s="250">
        <v>50.155293436708398</v>
      </c>
      <c r="IW75" s="250">
        <v>50.364910353829899</v>
      </c>
      <c r="IX75" s="250">
        <v>51.022194564727201</v>
      </c>
      <c r="IY75" s="250">
        <v>50.737215493379203</v>
      </c>
      <c r="IZ75" s="250">
        <v>51.5220843197921</v>
      </c>
      <c r="JA75" s="250">
        <v>36.584204180859402</v>
      </c>
      <c r="JB75" s="250">
        <v>32.5297024438674</v>
      </c>
      <c r="JC75" s="246">
        <f>+IFERROR(AVERAGE(IQ75:JB75),"")</f>
        <v>48.700397600901766</v>
      </c>
      <c r="JD75" s="250">
        <v>40.6681099125313</v>
      </c>
      <c r="JE75" s="250">
        <v>43.912685802329001</v>
      </c>
      <c r="JF75" s="250">
        <v>40.7034348492123</v>
      </c>
      <c r="JG75" s="250">
        <v>31.741314559836301</v>
      </c>
      <c r="JH75" s="250">
        <v>34.2770714641157</v>
      </c>
      <c r="JI75" s="250">
        <v>37.302342582457399</v>
      </c>
      <c r="JJ75" s="250">
        <v>37.8071821346633</v>
      </c>
      <c r="JK75" s="250">
        <v>42.511407347310097</v>
      </c>
      <c r="JL75" s="250">
        <v>49.810220581839097</v>
      </c>
      <c r="JM75" s="250">
        <v>51.6848821701982</v>
      </c>
      <c r="JN75" s="250">
        <v>54.160590534358498</v>
      </c>
      <c r="JO75" s="250">
        <v>48.0004625216785</v>
      </c>
      <c r="JP75" s="246">
        <f>+IFERROR(AVERAGE(JD75:JO75),"")</f>
        <v>42.714975371710807</v>
      </c>
      <c r="JQ75" s="250">
        <v>54.379642839869803</v>
      </c>
      <c r="JR75" s="250">
        <v>55.721718001197203</v>
      </c>
      <c r="JS75" s="250">
        <v>55.875157606540498</v>
      </c>
      <c r="JT75" s="250">
        <v>51.416692569931499</v>
      </c>
      <c r="JU75" s="250">
        <v>54.883423294899103</v>
      </c>
      <c r="JV75" s="250">
        <v>54.3314558900394</v>
      </c>
      <c r="JW75" s="250">
        <v>57.640540739485502</v>
      </c>
      <c r="JX75" s="250">
        <v>60.345785747460901</v>
      </c>
      <c r="JY75" s="250">
        <v>60.679626223472503</v>
      </c>
      <c r="JZ75" s="250">
        <v>58.203213299265997</v>
      </c>
      <c r="KA75" s="250">
        <v>49.042215304393501</v>
      </c>
      <c r="KB75" s="250">
        <v>46.563084622792303</v>
      </c>
      <c r="KC75" s="246">
        <f>+IFERROR(AVERAGE(JQ75:KB75),"")</f>
        <v>54.923546344945692</v>
      </c>
      <c r="KD75" s="250">
        <v>53.346682227385202</v>
      </c>
      <c r="KE75" s="250">
        <v>51.194574235818301</v>
      </c>
      <c r="KF75" s="250">
        <v>47.495312774809101</v>
      </c>
      <c r="KG75" s="250">
        <v>47.470061282476301</v>
      </c>
      <c r="KH75" s="250">
        <v>46.479432423972398</v>
      </c>
      <c r="KI75" s="250">
        <v>42.725072417125197</v>
      </c>
      <c r="KJ75" s="250">
        <v>39.011911381176397</v>
      </c>
      <c r="KK75" s="250">
        <v>40.492698497516997</v>
      </c>
      <c r="KL75" s="250">
        <v>43.274091310148499</v>
      </c>
      <c r="KM75" s="250">
        <v>38.958403155429302</v>
      </c>
      <c r="KN75" s="250">
        <v>41.048919013226602</v>
      </c>
      <c r="KO75" s="250">
        <v>35.611146429399803</v>
      </c>
      <c r="KP75" s="246">
        <f>+IFERROR(AVERAGE(KD75:KO75),"")</f>
        <v>43.925692095707007</v>
      </c>
      <c r="KQ75" s="250">
        <v>40.671370890798997</v>
      </c>
      <c r="KR75" s="250">
        <v>42.139477171318099</v>
      </c>
      <c r="KS75" s="250">
        <v>40.549365759880502</v>
      </c>
      <c r="KT75" s="250">
        <v>41.401994978065801</v>
      </c>
      <c r="KU75" s="250">
        <v>41.355179323608297</v>
      </c>
      <c r="KV75" s="250">
        <v>39.491844253312998</v>
      </c>
      <c r="KW75" s="250">
        <v>41.051467010090299</v>
      </c>
      <c r="KX75" s="250">
        <v>43.193502948151298</v>
      </c>
      <c r="KY75" s="250">
        <v>43.375784574873499</v>
      </c>
      <c r="KZ75" s="250">
        <v>43.914509044913302</v>
      </c>
      <c r="LA75" s="250">
        <v>42.660887809976401</v>
      </c>
      <c r="LB75" s="250">
        <v>35.678785007394403</v>
      </c>
      <c r="LC75" s="246">
        <f>+IFERROR(AVERAGE(KQ75:LB75),"")</f>
        <v>41.290347397698653</v>
      </c>
      <c r="LD75" s="250">
        <v>43.710392063573103</v>
      </c>
      <c r="LE75" s="250">
        <v>44.867597844428502</v>
      </c>
      <c r="LF75" s="250">
        <v>46.309645986551999</v>
      </c>
      <c r="LG75" s="250">
        <v>44.071917952797399</v>
      </c>
      <c r="LH75" s="250">
        <v>45.288891968694401</v>
      </c>
      <c r="LI75" s="250">
        <v>43.7839597573006</v>
      </c>
      <c r="LJ75" s="250">
        <v>45.291865814673798</v>
      </c>
      <c r="LK75" s="250">
        <v>46.143616308323203</v>
      </c>
      <c r="LL75" s="250">
        <v>46.221991415543798</v>
      </c>
      <c r="LM75" s="250">
        <v>46.315502877815497</v>
      </c>
      <c r="LN75" s="250">
        <f>+IFERROR((IF(ISTEXT(LN$5)=FALSE,(IF(MONTH(LN$5)&lt;&gt;12,(INDEX(BCRChile!$1:$1048576,MATCH(LO$5-1,BCRChile!$A:$A,0),MATCH($B75,BCRChile!$7:$7,0))),(INDEX(BCRChile!$1:$1048576,MATCH(LP$5-1,BCRChile!$A:$A,0),MATCH($B75,BCRChile!$7:$7,0))))),(AVERAGE(LB75:LM75)))),"")</f>
        <v>41.864530968152799</v>
      </c>
      <c r="LO75" s="250">
        <f>+IFERROR((IF(ISTEXT(LO$5)=FALSE,(IF(MONTH(LO$5)&lt;&gt;12,(INDEX(BCRChile!$1:$1048576,MATCH(LP$5-1,BCRChile!$A:$A,0),MATCH($B75,BCRChile!$7:$7,0))),(INDEX(BCRChile!$1:$1048576,MATCH(LQ$5-1,BCRChile!$A:$A,0),MATCH($B75,BCRChile!$7:$7,0))))),(AVERAGE(LC75:LN75)))),"")</f>
        <v>41.773783259790498</v>
      </c>
      <c r="LP75" s="246">
        <f>+IFERROR(AVERAGE(LD75:LO75),"")</f>
        <v>44.63697468480381</v>
      </c>
      <c r="LQ75" s="250">
        <f>+IFERROR((IF(ISTEXT(LQ$5)=FALSE,(IF(MONTH(LQ$5)&lt;&gt;12,(INDEX(BCRChile!$1:$1048576,MATCH(LR$5-1,BCRChile!$A:$A,0),MATCH($B75,BCRChile!$7:$7,0))),(INDEX(BCRChile!$1:$1048576,MATCH(LS$5-1,BCRChile!$A:$A,0),MATCH($B75,BCRChile!$7:$7,0))))),(AVERAGE(LE75:LP75)))),"")</f>
        <v>46.519119562803098</v>
      </c>
      <c r="LR75" s="250">
        <f>+IFERROR((IF(ISTEXT(LR$5)=FALSE,(IF(MONTH(LR$5)&lt;&gt;12,(INDEX(BCRChile!$1:$1048576,MATCH(LS$5-1,BCRChile!$A:$A,0),MATCH($B75,BCRChile!$7:$7,0))),(INDEX(BCRChile!$1:$1048576,MATCH(LT$5-1,BCRChile!$A:$A,0),MATCH($B75,BCRChile!$7:$7,0))))),(AVERAGE(LF75:LQ75)))),"")</f>
        <v>51.467212100351297</v>
      </c>
      <c r="LS75" s="250">
        <f>+IFERROR((IF(ISTEXT(LS$5)=FALSE,(IF(MONTH(LS$5)&lt;&gt;12,(INDEX(BCRChile!$1:$1048576,MATCH(LT$5-1,BCRChile!$A:$A,0),MATCH($B75,BCRChile!$7:$7,0))),(INDEX(BCRChile!$1:$1048576,MATCH(LU$5-1,BCRChile!$A:$A,0),MATCH($B75,BCRChile!$7:$7,0))))),(AVERAGE(LG75:LR75)))),"")</f>
        <v>45.967297040408397</v>
      </c>
      <c r="LT75" s="250">
        <f>+IFERROR((IF(ISTEXT(LT$5)=FALSE,(IF(MONTH(LT$5)&lt;&gt;12,(INDEX(BCRChile!$1:$1048576,MATCH(LU$5-1,BCRChile!$A:$A,0),MATCH($B75,BCRChile!$7:$7,0))),(INDEX(BCRChile!$1:$1048576,MATCH(LV$5-1,BCRChile!$A:$A,0),MATCH($B75,BCRChile!$7:$7,0))))),(AVERAGE(LH75:LS75)))),"")</f>
        <v>46.144603864591303</v>
      </c>
      <c r="LU75" s="250">
        <f>+IFERROR((IF(ISTEXT(LU$5)=FALSE,(IF(MONTH(LU$5)&lt;&gt;12,(INDEX(BCRChile!$1:$1048576,MATCH(LV$5-1,BCRChile!$A:$A,0),MATCH($B75,BCRChile!$7:$7,0))),(INDEX(BCRChile!$1:$1048576,MATCH(LW$5-1,BCRChile!$A:$A,0),MATCH($B75,BCRChile!$7:$7,0))))),(AVERAGE(LI75:LT75)))),"")</f>
        <v>46.686161365081901</v>
      </c>
      <c r="LV75" s="250">
        <f>+IFERROR((IF(ISTEXT(LV$5)=FALSE,(IF(MONTH(LV$5)&lt;&gt;12,(INDEX(BCRChile!$1:$1048576,MATCH(LW$5-1,BCRChile!$A:$A,0),MATCH($B75,BCRChile!$7:$7,0))),(INDEX(BCRChile!$1:$1048576,MATCH(LX$5-1,BCRChile!$A:$A,0),MATCH($B75,BCRChile!$7:$7,0))))),(AVERAGE(LJ75:LU75)))),"")</f>
        <v>43.998871007661201</v>
      </c>
      <c r="LW75" s="250">
        <f>+IFERROR((IF(ISTEXT(LW$5)=FALSE,(IF(MONTH(LW$5)&lt;&gt;12,(INDEX(BCRChile!$1:$1048576,MATCH(LX$5-1,BCRChile!$A:$A,0),MATCH($B75,BCRChile!$7:$7,0))),(INDEX(BCRChile!$1:$1048576,MATCH(LY$5-1,BCRChile!$A:$A,0),MATCH($B75,BCRChile!$7:$7,0))))),(AVERAGE(LK75:LV75)))),"")</f>
        <v>45.781254518610503</v>
      </c>
      <c r="LX75" s="250">
        <f>+IFERROR((IF(ISTEXT(LX$5)=FALSE,(IF(MONTH(LX$5)&lt;&gt;12,(INDEX(BCRChile!$1:$1048576,MATCH(LY$5-1,BCRChile!$A:$A,0),MATCH($B75,BCRChile!$7:$7,0))),(INDEX(BCRChile!$1:$1048576,MATCH(LZ$5-1,BCRChile!$A:$A,0),MATCH($B75,BCRChile!$7:$7,0))))),(AVERAGE(LL75:LW75)))),"")</f>
        <v>46.710921621030302</v>
      </c>
      <c r="LY75" s="250">
        <f>+IFERROR((IF(ISTEXT(LY$5)=FALSE,(IF(MONTH(LY$5)&lt;&gt;12,(INDEX(BCRChile!$1:$1048576,MATCH(LZ$5-1,BCRChile!$A:$A,0),MATCH($B75,BCRChile!$7:$7,0))),(INDEX(BCRChile!$1:$1048576,MATCH(MA$5-1,BCRChile!$A:$A,0),MATCH($B75,BCRChile!$7:$7,0))))),(AVERAGE(LM75:LX75)))),"")</f>
        <v>46.5909452806047</v>
      </c>
      <c r="LZ75" s="250">
        <f>+IFERROR((IF(ISTEXT(LZ$5)=FALSE,(IF(MONTH(LZ$5)&lt;&gt;12,(INDEX(BCRChile!$1:$1048576,MATCH(MA$5-1,BCRChile!$A:$A,0),MATCH($B75,BCRChile!$7:$7,0))),(INDEX(BCRChile!$1:$1048576,MATCH(MB$5-1,BCRChile!$A:$A,0),MATCH($B75,BCRChile!$7:$7,0))))),(AVERAGE(LN75:LY75)))),"")</f>
        <v>45.522418660380602</v>
      </c>
      <c r="MA75" s="250">
        <f>+IFERROR((IF(ISTEXT(MA$5)=FALSE,(IF(MONTH(MA$5)&lt;&gt;12,(INDEX(BCRChile!$1:$1048576,MATCH(MB$5-1,BCRChile!$A:$A,0),MATCH($B75,BCRChile!$7:$7,0))),(INDEX(BCRChile!$1:$1048576,MATCH(MC$5-1,BCRChile!$A:$A,0),MATCH($B75,BCRChile!$7:$7,0))))),(AVERAGE(LO75:LZ75)))),"")</f>
        <v>45.2</v>
      </c>
      <c r="MB75" s="250" t="str">
        <f>+IFERROR((IF(ISTEXT(MB$5)=FALSE,(IF(MONTH(MB$5)&lt;&gt;12,(INDEX(BCRChile!$1:$1048576,MATCH(MC$5-1,BCRChile!$A:$A,0),MATCH($B75,BCRChile!$7:$7,0))),(INDEX(BCRChile!$1:$1048576,MATCH(MD$5-1,BCRChile!$A:$A,0),MATCH($B75,BCRChile!$7:$7,0))))),(AVERAGE(LP75:MA75)))),"")</f>
        <v/>
      </c>
      <c r="MC75" s="246">
        <f>+IFERROR(AVERAGE(LQ75:MB75),"")</f>
        <v>46.417164092865761</v>
      </c>
      <c r="MD75" s="250" t="str">
        <f>+IFERROR((IF(ISTEXT(MD$5)=FALSE,(IF(MONTH(MD$5)&lt;&gt;12,(INDEX(BCRChile!$1:$1048576,MATCH(ME$5-1,BCRChile!$A:$A,0),MATCH($B75,BCRChile!$7:$7,0))),(INDEX(BCRChile!$1:$1048576,MATCH(MF$5-1,BCRChile!$A:$A,0),MATCH($B75,BCRChile!$7:$7,0))))),(AVERAGE(LR75:MC75)))),"")</f>
        <v/>
      </c>
      <c r="ME75" s="250" t="str">
        <f>+IFERROR((IF(ISTEXT(ME$5)=FALSE,(IF(MONTH(ME$5)&lt;&gt;12,(INDEX(BCRChile!$1:$1048576,MATCH(MF$5-1,BCRChile!$A:$A,0),MATCH($B75,BCRChile!$7:$7,0))),(INDEX(BCRChile!$1:$1048576,MATCH(MG$5-1,BCRChile!$A:$A,0),MATCH($B75,BCRChile!$7:$7,0))))),(AVERAGE(LS75:MD75)))),"")</f>
        <v/>
      </c>
      <c r="MF75" s="250" t="str">
        <f>+IFERROR((IF(ISTEXT(MF$5)=FALSE,(IF(MONTH(MF$5)&lt;&gt;12,(INDEX(BCRChile!$1:$1048576,MATCH(MG$5-1,BCRChile!$A:$A,0),MATCH($B75,BCRChile!$7:$7,0))),(INDEX(BCRChile!$1:$1048576,MATCH(MH$5-1,BCRChile!$A:$A,0),MATCH($B75,BCRChile!$7:$7,0))))),(AVERAGE(LT75:ME75)))),"")</f>
        <v/>
      </c>
      <c r="MG75" s="250" t="str">
        <f>+IFERROR((IF(ISTEXT(MG$5)=FALSE,(IF(MONTH(MG$5)&lt;&gt;12,(INDEX(BCRChile!$1:$1048576,MATCH(MH$5-1,BCRChile!$A:$A,0),MATCH($B75,BCRChile!$7:$7,0))),(INDEX(BCRChile!$1:$1048576,MATCH(MI$5-1,BCRChile!$A:$A,0),MATCH($B75,BCRChile!$7:$7,0))))),(AVERAGE(LU75:MF75)))),"")</f>
        <v/>
      </c>
      <c r="MH75" s="250" t="str">
        <f>+IFERROR((IF(ISTEXT(MH$5)=FALSE,(IF(MONTH(MH$5)&lt;&gt;12,(INDEX(BCRChile!$1:$1048576,MATCH(MI$5-1,BCRChile!$A:$A,0),MATCH($B75,BCRChile!$7:$7,0))),(INDEX(BCRChile!$1:$1048576,MATCH(MJ$5-1,BCRChile!$A:$A,0),MATCH($B75,BCRChile!$7:$7,0))))),(AVERAGE(LV75:MG75)))),"")</f>
        <v/>
      </c>
      <c r="MI75" s="250" t="str">
        <f>+IFERROR((IF(ISTEXT(MI$5)=FALSE,(IF(MONTH(MI$5)&lt;&gt;12,(INDEX(BCRChile!$1:$1048576,MATCH(MJ$5-1,BCRChile!$A:$A,0),MATCH($B75,BCRChile!$7:$7,0))),(INDEX(BCRChile!$1:$1048576,MATCH(MK$5-1,BCRChile!$A:$A,0),MATCH($B75,BCRChile!$7:$7,0))))),(AVERAGE(LW75:MH75)))),"")</f>
        <v/>
      </c>
      <c r="MJ75" s="250" t="str">
        <f>+IFERROR((IF(ISTEXT(MJ$5)=FALSE,(IF(MONTH(MJ$5)&lt;&gt;12,(INDEX(BCRChile!$1:$1048576,MATCH(MK$5-1,BCRChile!$A:$A,0),MATCH($B75,BCRChile!$7:$7,0))),(INDEX(BCRChile!$1:$1048576,MATCH(ML$5-1,BCRChile!$A:$A,0),MATCH($B75,BCRChile!$7:$7,0))))),(AVERAGE(LX75:MI75)))),"")</f>
        <v/>
      </c>
      <c r="MK75" s="250" t="str">
        <f>+IFERROR((IF(ISTEXT(MK$5)=FALSE,(IF(MONTH(MK$5)&lt;&gt;12,(INDEX(BCRChile!$1:$1048576,MATCH(ML$5-1,BCRChile!$A:$A,0),MATCH($B75,BCRChile!$7:$7,0))),(INDEX(BCRChile!$1:$1048576,MATCH(MM$5-1,BCRChile!$A:$A,0),MATCH($B75,BCRChile!$7:$7,0))))),(AVERAGE(LY75:MJ75)))),"")</f>
        <v/>
      </c>
      <c r="ML75" s="250" t="str">
        <f>+IFERROR((IF(ISTEXT(ML$5)=FALSE,(IF(MONTH(ML$5)&lt;&gt;12,(INDEX(BCRChile!$1:$1048576,MATCH(MM$5-1,BCRChile!$A:$A,0),MATCH($B75,BCRChile!$7:$7,0))),(INDEX(BCRChile!$1:$1048576,MATCH(MN$5-1,BCRChile!$A:$A,0),MATCH($B75,BCRChile!$7:$7,0))))),(AVERAGE(LZ75:MK75)))),"")</f>
        <v/>
      </c>
      <c r="MM75" s="250" t="str">
        <f>+IFERROR((IF(ISTEXT(MM$5)=FALSE,(IF(MONTH(MM$5)&lt;&gt;12,(INDEX(BCRChile!$1:$1048576,MATCH(MN$5-1,BCRChile!$A:$A,0),MATCH($B75,BCRChile!$7:$7,0))),(INDEX(BCRChile!$1:$1048576,MATCH(MO$5-1,BCRChile!$A:$A,0),MATCH($B75,BCRChile!$7:$7,0))))),(AVERAGE(MA75:ML75)))),"")</f>
        <v/>
      </c>
      <c r="MN75" s="250" t="str">
        <f>+IFERROR((IF(ISTEXT(MN$5)=FALSE,(IF(MONTH(MN$5)&lt;&gt;12,(INDEX(BCRChile!$1:$1048576,MATCH(MO$5-1,BCRChile!$A:$A,0),MATCH($B75,BCRChile!$7:$7,0))),(INDEX(BCRChile!$1:$1048576,MATCH(MP$5-1,BCRChile!$A:$A,0),MATCH($B75,BCRChile!$7:$7,0))))),(AVERAGE(MB75:MM75)))),"")</f>
        <v/>
      </c>
      <c r="MO75" s="250" t="str">
        <f>+IFERROR((IF(ISTEXT(MO$5)=FALSE,(IF(MONTH(MO$5)&lt;&gt;12,(INDEX(BCRChile!$1:$1048576,MATCH(MP$5-1,BCRChile!$A:$A,0),MATCH($B75,BCRChile!$7:$7,0))),(INDEX(BCRChile!$1:$1048576,MATCH(MQ$5-1,BCRChile!$A:$A,0),MATCH($B75,BCRChile!$7:$7,0))))),(AVERAGE(MC75:MN75)))),"")</f>
        <v/>
      </c>
      <c r="MP75" s="246" t="str">
        <f>+IFERROR(AVERAGE(MD75:MO75),"")</f>
        <v/>
      </c>
    </row>
    <row r="76" spans="1:354" outlineLevel="1">
      <c r="B76" s="9" t="s">
        <v>737</v>
      </c>
      <c r="C76" s="402" t="s">
        <v>737</v>
      </c>
      <c r="D76" s="250"/>
      <c r="E76" s="250"/>
      <c r="F76" s="250"/>
      <c r="G76" s="250"/>
      <c r="H76" s="250"/>
      <c r="I76" s="250"/>
      <c r="J76" s="250"/>
      <c r="K76" s="250"/>
      <c r="L76" s="250"/>
      <c r="M76" s="250"/>
      <c r="N76" s="250"/>
      <c r="O76" s="250"/>
      <c r="P76" s="255"/>
      <c r="Q76" s="250"/>
      <c r="R76" s="250"/>
      <c r="S76" s="250"/>
      <c r="T76" s="250"/>
      <c r="U76" s="250"/>
      <c r="V76" s="250"/>
      <c r="W76" s="250"/>
      <c r="X76" s="250"/>
      <c r="Y76" s="250"/>
      <c r="Z76" s="250"/>
      <c r="AA76" s="250"/>
      <c r="AB76" s="250"/>
      <c r="AC76" s="255"/>
      <c r="AD76" s="250"/>
      <c r="AE76" s="250"/>
      <c r="AF76" s="250"/>
      <c r="AG76" s="250"/>
      <c r="AH76" s="250"/>
      <c r="AI76" s="250"/>
      <c r="AJ76" s="250"/>
      <c r="AK76" s="250"/>
      <c r="AL76" s="250"/>
      <c r="AM76" s="250"/>
      <c r="AN76" s="250"/>
      <c r="AO76" s="250"/>
      <c r="AP76" s="255"/>
      <c r="AQ76" s="250"/>
      <c r="AR76" s="250"/>
      <c r="AS76" s="250"/>
      <c r="AT76" s="250"/>
      <c r="AU76" s="250"/>
      <c r="AV76" s="250"/>
      <c r="AW76" s="250"/>
      <c r="AX76" s="250"/>
      <c r="AY76" s="250"/>
      <c r="AZ76" s="250"/>
      <c r="BA76" s="250"/>
      <c r="BB76" s="250"/>
      <c r="BC76" s="255"/>
      <c r="BD76" s="250"/>
      <c r="BE76" s="250"/>
      <c r="BF76" s="250"/>
      <c r="BG76" s="250"/>
      <c r="BH76" s="250"/>
      <c r="BI76" s="250"/>
      <c r="BJ76" s="250"/>
      <c r="BK76" s="250"/>
      <c r="BL76" s="250"/>
      <c r="BM76" s="250"/>
      <c r="BN76" s="250"/>
      <c r="BO76" s="250"/>
      <c r="BP76" s="255"/>
      <c r="BQ76" s="250"/>
      <c r="BR76" s="250"/>
      <c r="BS76" s="250"/>
      <c r="BT76" s="250"/>
      <c r="BU76" s="250"/>
      <c r="BV76" s="250"/>
      <c r="BW76" s="250"/>
      <c r="BX76" s="250"/>
      <c r="BY76" s="250"/>
      <c r="BZ76" s="250"/>
      <c r="CA76" s="250"/>
      <c r="CB76" s="250"/>
      <c r="CC76" s="255"/>
      <c r="CD76" s="250"/>
      <c r="CE76" s="250"/>
      <c r="CF76" s="250"/>
      <c r="CG76" s="250"/>
      <c r="CH76" s="250"/>
      <c r="CI76" s="250"/>
      <c r="CJ76" s="250"/>
      <c r="CK76" s="250"/>
      <c r="CL76" s="250"/>
      <c r="CM76" s="250"/>
      <c r="CN76" s="250"/>
      <c r="CO76" s="250"/>
      <c r="CP76" s="255"/>
      <c r="CQ76" s="250"/>
      <c r="CR76" s="250"/>
      <c r="CS76" s="250"/>
      <c r="CT76" s="250"/>
      <c r="CU76" s="250"/>
      <c r="CV76" s="250"/>
      <c r="CW76" s="250"/>
      <c r="CX76" s="250"/>
      <c r="CY76" s="250"/>
      <c r="CZ76" s="250"/>
      <c r="DA76" s="250"/>
      <c r="DB76" s="250"/>
      <c r="DC76" s="255"/>
      <c r="DD76" s="250"/>
      <c r="DE76" s="250"/>
      <c r="DF76" s="250"/>
      <c r="DG76" s="250"/>
      <c r="DH76" s="250"/>
      <c r="DI76" s="250"/>
      <c r="DJ76" s="250"/>
      <c r="DK76" s="250"/>
      <c r="DL76" s="250"/>
      <c r="DM76" s="250"/>
      <c r="DN76" s="250"/>
      <c r="DO76" s="250"/>
      <c r="DP76" s="255"/>
      <c r="DQ76" s="250"/>
      <c r="DR76" s="250"/>
      <c r="DS76" s="250"/>
      <c r="DT76" s="250"/>
      <c r="DU76" s="250"/>
      <c r="DV76" s="250"/>
      <c r="DW76" s="250"/>
      <c r="DX76" s="250"/>
      <c r="DY76" s="250"/>
      <c r="DZ76" s="250"/>
      <c r="EA76" s="250"/>
      <c r="EB76" s="250"/>
      <c r="EC76" s="255"/>
      <c r="ED76" s="250"/>
      <c r="EE76" s="250"/>
      <c r="EF76" s="250"/>
      <c r="EG76" s="250"/>
      <c r="EH76" s="250"/>
      <c r="EI76" s="250"/>
      <c r="EJ76" s="250"/>
      <c r="EK76" s="250"/>
      <c r="EL76" s="250"/>
      <c r="EM76" s="250"/>
      <c r="EN76" s="250"/>
      <c r="EO76" s="250"/>
      <c r="EP76" s="255"/>
      <c r="EQ76" s="250"/>
      <c r="ER76" s="250"/>
      <c r="ES76" s="250"/>
      <c r="ET76" s="250"/>
      <c r="EU76" s="250"/>
      <c r="EV76" s="250"/>
      <c r="EW76" s="250"/>
      <c r="EX76" s="250">
        <v>66.654594421386705</v>
      </c>
      <c r="EY76" s="250">
        <v>69.119438171386705</v>
      </c>
      <c r="EZ76" s="250">
        <v>67.773826599121094</v>
      </c>
      <c r="FA76" s="250">
        <v>67.762924194335895</v>
      </c>
      <c r="FB76" s="250">
        <v>54.647716522216797</v>
      </c>
      <c r="FC76" s="246">
        <f>+IFERROR(AVERAGE(EQ76:FB76),"")</f>
        <v>65.191699981689439</v>
      </c>
      <c r="FD76" s="250">
        <v>67.822257995605497</v>
      </c>
      <c r="FE76" s="250">
        <v>67.719177246093807</v>
      </c>
      <c r="FF76" s="250">
        <v>68.371376037597699</v>
      </c>
      <c r="FG76" s="250">
        <v>71.302795410156307</v>
      </c>
      <c r="FH76" s="250">
        <v>69.821723937988295</v>
      </c>
      <c r="FI76" s="250">
        <v>64.741691589355497</v>
      </c>
      <c r="FJ76" s="250">
        <v>68.040832519531307</v>
      </c>
      <c r="FK76" s="250">
        <v>55.5762939453125</v>
      </c>
      <c r="FL76" s="250">
        <v>66.043746948242202</v>
      </c>
      <c r="FM76" s="250">
        <v>68.155662536621094</v>
      </c>
      <c r="FN76" s="250">
        <v>66.746063232421903</v>
      </c>
      <c r="FO76" s="250">
        <v>64.619247436523395</v>
      </c>
      <c r="FP76" s="246">
        <f>+IFERROR(AVERAGE(FD76:FO76),"")</f>
        <v>66.580072402954116</v>
      </c>
      <c r="FQ76" s="250">
        <v>63.963504791259801</v>
      </c>
      <c r="FR76" s="250">
        <v>64.474311828613295</v>
      </c>
      <c r="FS76" s="250">
        <v>55.101467132568402</v>
      </c>
      <c r="FT76" s="250">
        <v>69.423355102539105</v>
      </c>
      <c r="FU76" s="250">
        <v>68.425323486328097</v>
      </c>
      <c r="FV76" s="250">
        <v>64.277359008789105</v>
      </c>
      <c r="FW76" s="250">
        <v>66.982246398925795</v>
      </c>
      <c r="FX76" s="250">
        <v>53.919784545898402</v>
      </c>
      <c r="FY76" s="250">
        <v>64.818214416503906</v>
      </c>
      <c r="FZ76" s="250">
        <v>54.277641296386697</v>
      </c>
      <c r="GA76" s="250">
        <v>45.965091705322301</v>
      </c>
      <c r="GB76" s="250">
        <v>66.929725646972699</v>
      </c>
      <c r="GC76" s="246">
        <f>+IFERROR(AVERAGE(FQ76:GB76),"")</f>
        <v>61.546502113342292</v>
      </c>
      <c r="GD76" s="250">
        <v>53.4799613952637</v>
      </c>
      <c r="GE76" s="250">
        <v>56.008460998535199</v>
      </c>
      <c r="GF76" s="250">
        <v>65.155853271484403</v>
      </c>
      <c r="GG76" s="250">
        <v>65.479194641113295</v>
      </c>
      <c r="GH76" s="250">
        <v>64.861663818359403</v>
      </c>
      <c r="GI76" s="250">
        <v>54.226066589355497</v>
      </c>
      <c r="GJ76" s="250">
        <v>52.435440063476598</v>
      </c>
      <c r="GK76" s="250">
        <v>53.375389099121101</v>
      </c>
      <c r="GL76" s="250">
        <v>64.619255065917997</v>
      </c>
      <c r="GM76" s="250">
        <v>51.361614227294901</v>
      </c>
      <c r="GN76" s="250">
        <v>48.438678741455099</v>
      </c>
      <c r="GO76" s="250">
        <v>48.980880737304702</v>
      </c>
      <c r="GP76" s="246">
        <f>+IFERROR(AVERAGE(GD76:GO76),"")</f>
        <v>56.535204887390158</v>
      </c>
      <c r="GQ76" s="250">
        <v>62.865150451660199</v>
      </c>
      <c r="GR76" s="250">
        <v>35.334987640380902</v>
      </c>
      <c r="GS76" s="250">
        <v>66.053070068359403</v>
      </c>
      <c r="GT76" s="250">
        <v>66.546195983886705</v>
      </c>
      <c r="GU76" s="250">
        <v>66.809455871582003</v>
      </c>
      <c r="GV76" s="250">
        <v>65.206604003906307</v>
      </c>
      <c r="GW76" s="250">
        <v>62.398765563964801</v>
      </c>
      <c r="GX76" s="250">
        <v>51.848804473877003</v>
      </c>
      <c r="GY76" s="250">
        <v>64.897903442382798</v>
      </c>
      <c r="GZ76" s="250">
        <v>50.464073181152301</v>
      </c>
      <c r="HA76" s="250">
        <v>51.0050239562988</v>
      </c>
      <c r="HB76" s="250">
        <v>52.857269287109403</v>
      </c>
      <c r="HC76" s="246">
        <f>+IFERROR(AVERAGE(GQ76:HB76),"")</f>
        <v>58.023941993713386</v>
      </c>
      <c r="HD76" s="250">
        <v>63.278266906738303</v>
      </c>
      <c r="HE76" s="250">
        <v>62.610153198242202</v>
      </c>
      <c r="HF76" s="250">
        <v>46.840423583984403</v>
      </c>
      <c r="HG76" s="250">
        <v>62.683670043945298</v>
      </c>
      <c r="HH76" s="250">
        <v>64.155433654785199</v>
      </c>
      <c r="HI76" s="250">
        <v>49.6688041687012</v>
      </c>
      <c r="HJ76" s="250">
        <v>52.4656982421875</v>
      </c>
      <c r="HK76" s="250">
        <v>50.951065063476598</v>
      </c>
      <c r="HL76" s="250">
        <v>63.147491455078097</v>
      </c>
      <c r="HM76" s="250">
        <v>54.868515014648402</v>
      </c>
      <c r="HN76" s="250">
        <v>49.940406799316399</v>
      </c>
      <c r="HO76" s="250">
        <v>52.152473449707003</v>
      </c>
      <c r="HP76" s="246">
        <f>+IFERROR(AVERAGE(HD76:HO76),"")</f>
        <v>56.063533465067557</v>
      </c>
      <c r="HQ76" s="250">
        <v>63.5122261047363</v>
      </c>
      <c r="HR76" s="250">
        <v>61.547203063964801</v>
      </c>
      <c r="HS76" s="250">
        <v>61.361850738525398</v>
      </c>
      <c r="HT76" s="250">
        <v>62.243831634521499</v>
      </c>
      <c r="HU76" s="250">
        <v>65.488792419433594</v>
      </c>
      <c r="HV76" s="250">
        <v>60.858585357666001</v>
      </c>
      <c r="HW76" s="250">
        <v>51.794872283935497</v>
      </c>
      <c r="HX76" s="250">
        <v>52.820514678955099</v>
      </c>
      <c r="HY76" s="250">
        <v>66.229866027832003</v>
      </c>
      <c r="HZ76" s="250">
        <v>62.205516815185497</v>
      </c>
      <c r="IA76" s="250">
        <v>50.655300140380902</v>
      </c>
      <c r="IB76" s="250">
        <v>39.664108276367202</v>
      </c>
      <c r="IC76" s="246">
        <f>+IFERROR(AVERAGE(HQ76:IB76),"")</f>
        <v>58.198555628458649</v>
      </c>
      <c r="ID76" s="250">
        <v>62.960081127325999</v>
      </c>
      <c r="IE76" s="250">
        <v>64.946291490371905</v>
      </c>
      <c r="IF76" s="250">
        <v>50.134507783541899</v>
      </c>
      <c r="IG76" s="250">
        <v>54.880841987366601</v>
      </c>
      <c r="IH76" s="250">
        <v>66.472597720908595</v>
      </c>
      <c r="II76" s="250">
        <v>65.398760021324193</v>
      </c>
      <c r="IJ76" s="250">
        <v>53.135834936872897</v>
      </c>
      <c r="IK76" s="250">
        <v>53.353151080422499</v>
      </c>
      <c r="IL76" s="250">
        <v>65.398760021324193</v>
      </c>
      <c r="IM76" s="250">
        <v>64.595719425264093</v>
      </c>
      <c r="IN76" s="250">
        <v>52.459016393442603</v>
      </c>
      <c r="IO76" s="250">
        <v>53.757665963404001</v>
      </c>
      <c r="IP76" s="246">
        <f>+IFERROR(AVERAGE(ID76:IO76),"")</f>
        <v>58.957768995964123</v>
      </c>
      <c r="IQ76" s="250">
        <v>50.3328290421302</v>
      </c>
      <c r="IR76" s="250">
        <v>63.387978142076499</v>
      </c>
      <c r="IS76" s="250">
        <v>63.934426229508198</v>
      </c>
      <c r="IT76" s="250">
        <v>62.021857923497301</v>
      </c>
      <c r="IU76" s="250">
        <v>65.053763440860195</v>
      </c>
      <c r="IV76" s="250">
        <v>65.846994535519102</v>
      </c>
      <c r="IW76" s="250">
        <v>66.469480816070998</v>
      </c>
      <c r="IX76" s="250">
        <v>65.131079822637503</v>
      </c>
      <c r="IY76" s="250">
        <v>66.1225675964602</v>
      </c>
      <c r="IZ76" s="250">
        <v>64.839776298202906</v>
      </c>
      <c r="JA76" s="250">
        <v>51.304165553204001</v>
      </c>
      <c r="JB76" s="250">
        <v>37.423918391353503</v>
      </c>
      <c r="JC76" s="246">
        <f>+IFERROR(AVERAGE(IQ76:JB76),"")</f>
        <v>60.155736482626715</v>
      </c>
      <c r="JD76" s="250">
        <v>61.636234023208097</v>
      </c>
      <c r="JE76" s="250">
        <v>61.636234023208097</v>
      </c>
      <c r="JF76" s="250">
        <v>52.570121276435998</v>
      </c>
      <c r="JG76" s="250">
        <v>60.498556495607801</v>
      </c>
      <c r="JH76" s="250">
        <v>63.9809894236042</v>
      </c>
      <c r="JI76" s="250">
        <v>59.283182401218902</v>
      </c>
      <c r="JJ76" s="250">
        <v>50.315591869344701</v>
      </c>
      <c r="JK76" s="250">
        <v>51.276545397159701</v>
      </c>
      <c r="JL76" s="250">
        <v>63.669006608745903</v>
      </c>
      <c r="JM76" s="250">
        <v>59.835384185762003</v>
      </c>
      <c r="JN76" s="250">
        <v>60.909146308344603</v>
      </c>
      <c r="JO76" s="250">
        <v>39.553456248298502</v>
      </c>
      <c r="JP76" s="246">
        <f>+IFERROR(AVERAGE(JD76:JO76),"")</f>
        <v>57.097037355078207</v>
      </c>
      <c r="JQ76" s="250">
        <v>64.879038279435605</v>
      </c>
      <c r="JR76" s="250">
        <v>62.603999724921003</v>
      </c>
      <c r="JS76" s="250">
        <v>51.730401429146703</v>
      </c>
      <c r="JT76" s="250">
        <v>49.474696275343497</v>
      </c>
      <c r="JU76" s="250">
        <v>61.6762812824295</v>
      </c>
      <c r="JV76" s="250">
        <v>61.6762812824295</v>
      </c>
      <c r="JW76" s="250">
        <v>61.399972808788199</v>
      </c>
      <c r="JX76" s="250">
        <v>62.012282111049302</v>
      </c>
      <c r="JY76" s="250">
        <v>61.7</v>
      </c>
      <c r="JZ76" s="250">
        <v>66.099999999999994</v>
      </c>
      <c r="KA76" s="250">
        <v>40.72</v>
      </c>
      <c r="KB76" s="250">
        <v>40.857181701731101</v>
      </c>
      <c r="KC76" s="246">
        <f>+IFERROR(AVERAGE(JQ76:KB76),"")</f>
        <v>57.06917790793954</v>
      </c>
      <c r="KD76" s="250">
        <v>65.890935907397093</v>
      </c>
      <c r="KE76" s="250">
        <v>64.124293785310698</v>
      </c>
      <c r="KF76" s="250">
        <v>49.754901960784302</v>
      </c>
      <c r="KG76" s="250">
        <v>61.764705882352899</v>
      </c>
      <c r="KH76" s="250">
        <v>65.63</v>
      </c>
      <c r="KI76" s="250">
        <v>51.74</v>
      </c>
      <c r="KJ76" s="250">
        <v>49.516908212560402</v>
      </c>
      <c r="KK76" s="250">
        <v>60.769230769230802</v>
      </c>
      <c r="KL76" s="250">
        <v>64.84375</v>
      </c>
      <c r="KM76" s="250">
        <v>51.3020833333333</v>
      </c>
      <c r="KN76" s="250">
        <v>65.128205128205096</v>
      </c>
      <c r="KO76" s="250">
        <v>38.5416666666667</v>
      </c>
      <c r="KP76" s="246">
        <f>+IFERROR(AVERAGE(KD76:KO76),"")</f>
        <v>57.417223470486768</v>
      </c>
      <c r="KQ76" s="250">
        <v>61.1111111111111</v>
      </c>
      <c r="KR76" s="250">
        <v>63.227513227513199</v>
      </c>
      <c r="KS76" s="250">
        <v>50.78125</v>
      </c>
      <c r="KT76" s="250">
        <v>63.636363636363598</v>
      </c>
      <c r="KU76" s="250">
        <v>62.820512820512803</v>
      </c>
      <c r="KV76" s="250">
        <v>52.051282051282101</v>
      </c>
      <c r="KW76" s="250">
        <v>52.820512820512803</v>
      </c>
      <c r="KX76" s="250">
        <v>64.285714285714306</v>
      </c>
      <c r="KY76" s="250">
        <v>61.904761904761898</v>
      </c>
      <c r="KZ76" s="250">
        <v>66.1016949152542</v>
      </c>
      <c r="LA76" s="250">
        <v>63.172043010752702</v>
      </c>
      <c r="LB76" s="250">
        <v>39.071038251366097</v>
      </c>
      <c r="LC76" s="246">
        <f>+IFERROR(AVERAGE(KQ76:LB76),"")</f>
        <v>58.415316502928732</v>
      </c>
      <c r="LD76" s="250">
        <v>64.784946236559094</v>
      </c>
      <c r="LE76" s="250">
        <v>62.246602226748301</v>
      </c>
      <c r="LF76" s="250">
        <v>63.809523809523803</v>
      </c>
      <c r="LG76" s="250">
        <v>64.480874316939904</v>
      </c>
      <c r="LH76" s="250">
        <v>64.141414141414103</v>
      </c>
      <c r="LI76" s="250">
        <v>54.1666666666667</v>
      </c>
      <c r="LJ76" s="250">
        <v>63.1944444444444</v>
      </c>
      <c r="LK76" s="250">
        <v>64.285714285714306</v>
      </c>
      <c r="LL76" s="250">
        <v>64.912280701754398</v>
      </c>
      <c r="LM76" s="250">
        <v>59.903381642512102</v>
      </c>
      <c r="LN76" s="250">
        <f>+IFERROR((IF(ISTEXT(LN$5)=FALSE,(IF(MONTH(LN$5)&lt;&gt;12,(INDEX(BCRChile!$1:$1048576,MATCH(LO$5-1,BCRChile!$A:$A,0),MATCH($B76,BCRChile!$7:$7,0))),(INDEX(BCRChile!$1:$1048576,MATCH(LP$5-1,BCRChile!$A:$A,0),MATCH($B76,BCRChile!$7:$7,0))))),(AVERAGE(LB76:LM76)))),"")</f>
        <v>40.476190476190503</v>
      </c>
      <c r="LO76" s="250">
        <f>+IFERROR((IF(ISTEXT(LO$5)=FALSE,(IF(MONTH(LO$5)&lt;&gt;12,(INDEX(BCRChile!$1:$1048576,MATCH(LP$5-1,BCRChile!$A:$A,0),MATCH($B76,BCRChile!$7:$7,0))),(INDEX(BCRChile!$1:$1048576,MATCH(LQ$5-1,BCRChile!$A:$A,0),MATCH($B76,BCRChile!$7:$7,0))))),(AVERAGE(LC76:LN76)))),"")</f>
        <v>42.401960784313701</v>
      </c>
      <c r="LP76" s="246">
        <f>+IFERROR(AVERAGE(LD76:LO76),"")</f>
        <v>59.066999977731768</v>
      </c>
      <c r="LQ76" s="250">
        <f>+IFERROR((IF(ISTEXT(LQ$5)=FALSE,(IF(MONTH(LQ$5)&lt;&gt;12,(INDEX(BCRChile!$1:$1048576,MATCH(LR$5-1,BCRChile!$A:$A,0),MATCH($B76,BCRChile!$7:$7,0))),(INDEX(BCRChile!$1:$1048576,MATCH(LS$5-1,BCRChile!$A:$A,0),MATCH($B76,BCRChile!$7:$7,0))))),(AVERAGE(LE76:LP76)))),"")</f>
        <v>61.9402985074627</v>
      </c>
      <c r="LR76" s="250">
        <f>+IFERROR((IF(ISTEXT(LR$5)=FALSE,(IF(MONTH(LR$5)&lt;&gt;12,(INDEX(BCRChile!$1:$1048576,MATCH(LS$5-1,BCRChile!$A:$A,0),MATCH($B76,BCRChile!$7:$7,0))),(INDEX(BCRChile!$1:$1048576,MATCH(LT$5-1,BCRChile!$A:$A,0),MATCH($B76,BCRChile!$7:$7,0))))),(AVERAGE(LF76:LQ76)))),"")</f>
        <v>74.754901960784295</v>
      </c>
      <c r="LS76" s="250">
        <f>+IFERROR((IF(ISTEXT(LS$5)=FALSE,(IF(MONTH(LS$5)&lt;&gt;12,(INDEX(BCRChile!$1:$1048576,MATCH(LT$5-1,BCRChile!$A:$A,0),MATCH($B76,BCRChile!$7:$7,0))),(INDEX(BCRChile!$1:$1048576,MATCH(LU$5-1,BCRChile!$A:$A,0),MATCH($B76,BCRChile!$7:$7,0))))),(AVERAGE(LG76:LR76)))),"")</f>
        <v>52.857142857142797</v>
      </c>
      <c r="LT76" s="250">
        <f>+IFERROR((IF(ISTEXT(LT$5)=FALSE,(IF(MONTH(LT$5)&lt;&gt;12,(INDEX(BCRChile!$1:$1048576,MATCH(LU$5-1,BCRChile!$A:$A,0),MATCH($B76,BCRChile!$7:$7,0))),(INDEX(BCRChile!$1:$1048576,MATCH(LV$5-1,BCRChile!$A:$A,0),MATCH($B76,BCRChile!$7:$7,0))))),(AVERAGE(LH76:LS76)))),"")</f>
        <v>63.768115942028999</v>
      </c>
      <c r="LU76" s="250">
        <f>+IFERROR((IF(ISTEXT(LU$5)=FALSE,(IF(MONTH(LU$5)&lt;&gt;12,(INDEX(BCRChile!$1:$1048576,MATCH(LV$5-1,BCRChile!$A:$A,0),MATCH($B76,BCRChile!$7:$7,0))),(INDEX(BCRChile!$1:$1048576,MATCH(LW$5-1,BCRChile!$A:$A,0),MATCH($B76,BCRChile!$7:$7,0))))),(AVERAGE(LI76:LT76)))),"")</f>
        <v>63.3333333333333</v>
      </c>
      <c r="LV76" s="250">
        <f>+IFERROR((IF(ISTEXT(LV$5)=FALSE,(IF(MONTH(LV$5)&lt;&gt;12,(INDEX(BCRChile!$1:$1048576,MATCH(LW$5-1,BCRChile!$A:$A,0),MATCH($B76,BCRChile!$7:$7,0))),(INDEX(BCRChile!$1:$1048576,MATCH(LX$5-1,BCRChile!$A:$A,0),MATCH($B76,BCRChile!$7:$7,0))))),(AVERAGE(LJ76:LU76)))),"")</f>
        <v>50.735294117647101</v>
      </c>
      <c r="LW76" s="250">
        <f>+IFERROR((IF(ISTEXT(LW$5)=FALSE,(IF(MONTH(LW$5)&lt;&gt;12,(INDEX(BCRChile!$1:$1048576,MATCH(LX$5-1,BCRChile!$A:$A,0),MATCH($B76,BCRChile!$7:$7,0))),(INDEX(BCRChile!$1:$1048576,MATCH(LY$5-1,BCRChile!$A:$A,0),MATCH($B76,BCRChile!$7:$7,0))))),(AVERAGE(LK76:LV76)))),"")</f>
        <v>53.095238095238102</v>
      </c>
      <c r="LX76" s="250">
        <f>+IFERROR((IF(ISTEXT(LX$5)=FALSE,(IF(MONTH(LX$5)&lt;&gt;12,(INDEX(BCRChile!$1:$1048576,MATCH(LY$5-1,BCRChile!$A:$A,0),MATCH($B76,BCRChile!$7:$7,0))),(INDEX(BCRChile!$1:$1048576,MATCH(LZ$5-1,BCRChile!$A:$A,0),MATCH($B76,BCRChile!$7:$7,0))))),(AVERAGE(LL76:LW76)))),"")</f>
        <v>64.492753623188406</v>
      </c>
      <c r="LY76" s="250">
        <f>+IFERROR((IF(ISTEXT(LY$5)=FALSE,(IF(MONTH(LY$5)&lt;&gt;12,(INDEX(BCRChile!$1:$1048576,MATCH(LZ$5-1,BCRChile!$A:$A,0),MATCH($B76,BCRChile!$7:$7,0))),(INDEX(BCRChile!$1:$1048576,MATCH(MA$5-1,BCRChile!$A:$A,0),MATCH($B76,BCRChile!$7:$7,0))))),(AVERAGE(LM76:LX76)))),"")</f>
        <v>63.526570048309203</v>
      </c>
      <c r="LZ76" s="250">
        <f>+IFERROR((IF(ISTEXT(LZ$5)=FALSE,(IF(MONTH(LZ$5)&lt;&gt;12,(INDEX(BCRChile!$1:$1048576,MATCH(MA$5-1,BCRChile!$A:$A,0),MATCH($B76,BCRChile!$7:$7,0))),(INDEX(BCRChile!$1:$1048576,MATCH(MB$5-1,BCRChile!$A:$A,0),MATCH($B76,BCRChile!$7:$7,0))))),(AVERAGE(LN76:LY76)))),"")</f>
        <v>63.970588235294102</v>
      </c>
      <c r="MA76" s="250">
        <f>+IFERROR((IF(ISTEXT(MA$5)=FALSE,(IF(MONTH(MA$5)&lt;&gt;12,(INDEX(BCRChile!$1:$1048576,MATCH(MB$5-1,BCRChile!$A:$A,0),MATCH($B76,BCRChile!$7:$7,0))),(INDEX(BCRChile!$1:$1048576,MATCH(MC$5-1,BCRChile!$A:$A,0),MATCH($B76,BCRChile!$7:$7,0))))),(AVERAGE(LO76:LZ76)))),"")</f>
        <v>52.66</v>
      </c>
      <c r="MB76" s="250" t="str">
        <f>+IFERROR((IF(ISTEXT(MB$5)=FALSE,(IF(MONTH(MB$5)&lt;&gt;12,(INDEX(BCRChile!$1:$1048576,MATCH(MC$5-1,BCRChile!$A:$A,0),MATCH($B76,BCRChile!$7:$7,0))),(INDEX(BCRChile!$1:$1048576,MATCH(MD$5-1,BCRChile!$A:$A,0),MATCH($B76,BCRChile!$7:$7,0))))),(AVERAGE(LP76:MA76)))),"")</f>
        <v/>
      </c>
      <c r="MC76" s="246">
        <f>+IFERROR(AVERAGE(LQ76:MB76),"")</f>
        <v>60.466748792766268</v>
      </c>
      <c r="MD76" s="250" t="str">
        <f>+IFERROR((IF(ISTEXT(MD$5)=FALSE,(IF(MONTH(MD$5)&lt;&gt;12,(INDEX(BCRChile!$1:$1048576,MATCH(ME$5-1,BCRChile!$A:$A,0),MATCH($B76,BCRChile!$7:$7,0))),(INDEX(BCRChile!$1:$1048576,MATCH(MF$5-1,BCRChile!$A:$A,0),MATCH($B76,BCRChile!$7:$7,0))))),(AVERAGE(LR76:MC76)))),"")</f>
        <v/>
      </c>
      <c r="ME76" s="250" t="str">
        <f>+IFERROR((IF(ISTEXT(ME$5)=FALSE,(IF(MONTH(ME$5)&lt;&gt;12,(INDEX(BCRChile!$1:$1048576,MATCH(MF$5-1,BCRChile!$A:$A,0),MATCH($B76,BCRChile!$7:$7,0))),(INDEX(BCRChile!$1:$1048576,MATCH(MG$5-1,BCRChile!$A:$A,0),MATCH($B76,BCRChile!$7:$7,0))))),(AVERAGE(LS76:MD76)))),"")</f>
        <v/>
      </c>
      <c r="MF76" s="250" t="str">
        <f>+IFERROR((IF(ISTEXT(MF$5)=FALSE,(IF(MONTH(MF$5)&lt;&gt;12,(INDEX(BCRChile!$1:$1048576,MATCH(MG$5-1,BCRChile!$A:$A,0),MATCH($B76,BCRChile!$7:$7,0))),(INDEX(BCRChile!$1:$1048576,MATCH(MH$5-1,BCRChile!$A:$A,0),MATCH($B76,BCRChile!$7:$7,0))))),(AVERAGE(LT76:ME76)))),"")</f>
        <v/>
      </c>
      <c r="MG76" s="250" t="str">
        <f>+IFERROR((IF(ISTEXT(MG$5)=FALSE,(IF(MONTH(MG$5)&lt;&gt;12,(INDEX(BCRChile!$1:$1048576,MATCH(MH$5-1,BCRChile!$A:$A,0),MATCH($B76,BCRChile!$7:$7,0))),(INDEX(BCRChile!$1:$1048576,MATCH(MI$5-1,BCRChile!$A:$A,0),MATCH($B76,BCRChile!$7:$7,0))))),(AVERAGE(LU76:MF76)))),"")</f>
        <v/>
      </c>
      <c r="MH76" s="250" t="str">
        <f>+IFERROR((IF(ISTEXT(MH$5)=FALSE,(IF(MONTH(MH$5)&lt;&gt;12,(INDEX(BCRChile!$1:$1048576,MATCH(MI$5-1,BCRChile!$A:$A,0),MATCH($B76,BCRChile!$7:$7,0))),(INDEX(BCRChile!$1:$1048576,MATCH(MJ$5-1,BCRChile!$A:$A,0),MATCH($B76,BCRChile!$7:$7,0))))),(AVERAGE(LV76:MG76)))),"")</f>
        <v/>
      </c>
      <c r="MI76" s="250" t="str">
        <f>+IFERROR((IF(ISTEXT(MI$5)=FALSE,(IF(MONTH(MI$5)&lt;&gt;12,(INDEX(BCRChile!$1:$1048576,MATCH(MJ$5-1,BCRChile!$A:$A,0),MATCH($B76,BCRChile!$7:$7,0))),(INDEX(BCRChile!$1:$1048576,MATCH(MK$5-1,BCRChile!$A:$A,0),MATCH($B76,BCRChile!$7:$7,0))))),(AVERAGE(LW76:MH76)))),"")</f>
        <v/>
      </c>
      <c r="MJ76" s="250" t="str">
        <f>+IFERROR((IF(ISTEXT(MJ$5)=FALSE,(IF(MONTH(MJ$5)&lt;&gt;12,(INDEX(BCRChile!$1:$1048576,MATCH(MK$5-1,BCRChile!$A:$A,0),MATCH($B76,BCRChile!$7:$7,0))),(INDEX(BCRChile!$1:$1048576,MATCH(ML$5-1,BCRChile!$A:$A,0),MATCH($B76,BCRChile!$7:$7,0))))),(AVERAGE(LX76:MI76)))),"")</f>
        <v/>
      </c>
      <c r="MK76" s="250" t="str">
        <f>+IFERROR((IF(ISTEXT(MK$5)=FALSE,(IF(MONTH(MK$5)&lt;&gt;12,(INDEX(BCRChile!$1:$1048576,MATCH(ML$5-1,BCRChile!$A:$A,0),MATCH($B76,BCRChile!$7:$7,0))),(INDEX(BCRChile!$1:$1048576,MATCH(MM$5-1,BCRChile!$A:$A,0),MATCH($B76,BCRChile!$7:$7,0))))),(AVERAGE(LY76:MJ76)))),"")</f>
        <v/>
      </c>
      <c r="ML76" s="250" t="str">
        <f>+IFERROR((IF(ISTEXT(ML$5)=FALSE,(IF(MONTH(ML$5)&lt;&gt;12,(INDEX(BCRChile!$1:$1048576,MATCH(MM$5-1,BCRChile!$A:$A,0),MATCH($B76,BCRChile!$7:$7,0))),(INDEX(BCRChile!$1:$1048576,MATCH(MN$5-1,BCRChile!$A:$A,0),MATCH($B76,BCRChile!$7:$7,0))))),(AVERAGE(LZ76:MK76)))),"")</f>
        <v/>
      </c>
      <c r="MM76" s="250" t="str">
        <f>+IFERROR((IF(ISTEXT(MM$5)=FALSE,(IF(MONTH(MM$5)&lt;&gt;12,(INDEX(BCRChile!$1:$1048576,MATCH(MN$5-1,BCRChile!$A:$A,0),MATCH($B76,BCRChile!$7:$7,0))),(INDEX(BCRChile!$1:$1048576,MATCH(MO$5-1,BCRChile!$A:$A,0),MATCH($B76,BCRChile!$7:$7,0))))),(AVERAGE(MA76:ML76)))),"")</f>
        <v/>
      </c>
      <c r="MN76" s="250" t="str">
        <f>+IFERROR((IF(ISTEXT(MN$5)=FALSE,(IF(MONTH(MN$5)&lt;&gt;12,(INDEX(BCRChile!$1:$1048576,MATCH(MO$5-1,BCRChile!$A:$A,0),MATCH($B76,BCRChile!$7:$7,0))),(INDEX(BCRChile!$1:$1048576,MATCH(MP$5-1,BCRChile!$A:$A,0),MATCH($B76,BCRChile!$7:$7,0))))),(AVERAGE(MB76:MM76)))),"")</f>
        <v/>
      </c>
      <c r="MO76" s="250" t="str">
        <f>+IFERROR((IF(ISTEXT(MO$5)=FALSE,(IF(MONTH(MO$5)&lt;&gt;12,(INDEX(BCRChile!$1:$1048576,MATCH(MP$5-1,BCRChile!$A:$A,0),MATCH($B76,BCRChile!$7:$7,0))),(INDEX(BCRChile!$1:$1048576,MATCH(MQ$5-1,BCRChile!$A:$A,0),MATCH($B76,BCRChile!$7:$7,0))))),(AVERAGE(MC76:MN76)))),"")</f>
        <v/>
      </c>
      <c r="MP76" s="246" t="str">
        <f>+IFERROR(AVERAGE(MD76:MO76),"")</f>
        <v/>
      </c>
    </row>
    <row r="77" spans="1:354" outlineLevel="1">
      <c r="B77" s="9" t="s">
        <v>738</v>
      </c>
      <c r="C77" s="402" t="s">
        <v>738</v>
      </c>
      <c r="D77" s="250"/>
      <c r="E77" s="250"/>
      <c r="F77" s="250"/>
      <c r="G77" s="250"/>
      <c r="H77" s="250"/>
      <c r="I77" s="250"/>
      <c r="J77" s="250"/>
      <c r="K77" s="250"/>
      <c r="L77" s="250"/>
      <c r="M77" s="250"/>
      <c r="N77" s="250"/>
      <c r="O77" s="250"/>
      <c r="P77" s="255"/>
      <c r="Q77" s="250"/>
      <c r="R77" s="250"/>
      <c r="S77" s="250"/>
      <c r="T77" s="250"/>
      <c r="U77" s="250"/>
      <c r="V77" s="250"/>
      <c r="W77" s="250"/>
      <c r="X77" s="250"/>
      <c r="Y77" s="250"/>
      <c r="Z77" s="250"/>
      <c r="AA77" s="250"/>
      <c r="AB77" s="250"/>
      <c r="AC77" s="255"/>
      <c r="AD77" s="250"/>
      <c r="AE77" s="250"/>
      <c r="AF77" s="250"/>
      <c r="AG77" s="250"/>
      <c r="AH77" s="250"/>
      <c r="AI77" s="250"/>
      <c r="AJ77" s="250"/>
      <c r="AK77" s="250"/>
      <c r="AL77" s="250"/>
      <c r="AM77" s="250"/>
      <c r="AN77" s="250"/>
      <c r="AO77" s="250"/>
      <c r="AP77" s="255"/>
      <c r="AQ77" s="250"/>
      <c r="AR77" s="250"/>
      <c r="AS77" s="250"/>
      <c r="AT77" s="250"/>
      <c r="AU77" s="250"/>
      <c r="AV77" s="250"/>
      <c r="AW77" s="250"/>
      <c r="AX77" s="250"/>
      <c r="AY77" s="250"/>
      <c r="AZ77" s="250"/>
      <c r="BA77" s="250"/>
      <c r="BB77" s="250"/>
      <c r="BC77" s="255"/>
      <c r="BD77" s="250"/>
      <c r="BE77" s="250"/>
      <c r="BF77" s="250"/>
      <c r="BG77" s="250"/>
      <c r="BH77" s="250"/>
      <c r="BI77" s="250"/>
      <c r="BJ77" s="250"/>
      <c r="BK77" s="250"/>
      <c r="BL77" s="250"/>
      <c r="BM77" s="250"/>
      <c r="BN77" s="250"/>
      <c r="BO77" s="250"/>
      <c r="BP77" s="255"/>
      <c r="BQ77" s="250"/>
      <c r="BR77" s="250"/>
      <c r="BS77" s="250"/>
      <c r="BT77" s="250"/>
      <c r="BU77" s="250"/>
      <c r="BV77" s="250"/>
      <c r="BW77" s="250"/>
      <c r="BX77" s="250"/>
      <c r="BY77" s="250"/>
      <c r="BZ77" s="250"/>
      <c r="CA77" s="250"/>
      <c r="CB77" s="250"/>
      <c r="CC77" s="255"/>
      <c r="CD77" s="250"/>
      <c r="CE77" s="250"/>
      <c r="CF77" s="250"/>
      <c r="CG77" s="250"/>
      <c r="CH77" s="250"/>
      <c r="CI77" s="250"/>
      <c r="CJ77" s="250"/>
      <c r="CK77" s="250"/>
      <c r="CL77" s="250"/>
      <c r="CM77" s="250"/>
      <c r="CN77" s="250"/>
      <c r="CO77" s="250"/>
      <c r="CP77" s="255"/>
      <c r="CQ77" s="250"/>
      <c r="CR77" s="250"/>
      <c r="CS77" s="250"/>
      <c r="CT77" s="250"/>
      <c r="CU77" s="250"/>
      <c r="CV77" s="250"/>
      <c r="CW77" s="250"/>
      <c r="CX77" s="250"/>
      <c r="CY77" s="250"/>
      <c r="CZ77" s="250"/>
      <c r="DA77" s="250"/>
      <c r="DB77" s="250"/>
      <c r="DC77" s="255"/>
      <c r="DD77" s="250"/>
      <c r="DE77" s="250"/>
      <c r="DF77" s="250"/>
      <c r="DG77" s="250"/>
      <c r="DH77" s="250"/>
      <c r="DI77" s="250"/>
      <c r="DJ77" s="250"/>
      <c r="DK77" s="250"/>
      <c r="DL77" s="250"/>
      <c r="DM77" s="250"/>
      <c r="DN77" s="250"/>
      <c r="DO77" s="250"/>
      <c r="DP77" s="255"/>
      <c r="DQ77" s="250"/>
      <c r="DR77" s="250"/>
      <c r="DS77" s="250"/>
      <c r="DT77" s="250"/>
      <c r="DU77" s="250"/>
      <c r="DV77" s="250"/>
      <c r="DW77" s="250"/>
      <c r="DX77" s="250"/>
      <c r="DY77" s="250"/>
      <c r="DZ77" s="250"/>
      <c r="EA77" s="250"/>
      <c r="EB77" s="250"/>
      <c r="EC77" s="255"/>
      <c r="ED77" s="250"/>
      <c r="EE77" s="250"/>
      <c r="EF77" s="250"/>
      <c r="EG77" s="250"/>
      <c r="EH77" s="250"/>
      <c r="EI77" s="250"/>
      <c r="EJ77" s="250"/>
      <c r="EK77" s="250"/>
      <c r="EL77" s="250"/>
      <c r="EM77" s="250"/>
      <c r="EN77" s="250"/>
      <c r="EO77" s="250"/>
      <c r="EP77" s="255"/>
      <c r="EQ77" s="250"/>
      <c r="ER77" s="250"/>
      <c r="ES77" s="250"/>
      <c r="ET77" s="250"/>
      <c r="EU77" s="250"/>
      <c r="EV77" s="250"/>
      <c r="EW77" s="250"/>
      <c r="EX77" s="250">
        <v>60.952381134033203</v>
      </c>
      <c r="EY77" s="250">
        <v>57.575756072997997</v>
      </c>
      <c r="EZ77" s="250">
        <v>56.666667938232401</v>
      </c>
      <c r="FA77" s="250">
        <v>57.480316162109403</v>
      </c>
      <c r="FB77" s="250">
        <v>56.372547149658203</v>
      </c>
      <c r="FC77" s="246">
        <f>+IFERROR(AVERAGE(EQ77:FB77),"")</f>
        <v>57.809533691406237</v>
      </c>
      <c r="FD77" s="250">
        <v>60.512821197509801</v>
      </c>
      <c r="FE77" s="250">
        <v>61.465721130371101</v>
      </c>
      <c r="FF77" s="250">
        <v>61.811023712158203</v>
      </c>
      <c r="FG77" s="250">
        <v>59.186351776122997</v>
      </c>
      <c r="FH77" s="250">
        <v>60.776943206787102</v>
      </c>
      <c r="FI77" s="250">
        <v>55.859375</v>
      </c>
      <c r="FJ77" s="250">
        <v>56.380207061767599</v>
      </c>
      <c r="FK77" s="250">
        <v>58.136482238769503</v>
      </c>
      <c r="FL77" s="250">
        <v>60.367454528808601</v>
      </c>
      <c r="FM77" s="250">
        <v>60.218978881835902</v>
      </c>
      <c r="FN77" s="250">
        <v>59.112709045410199</v>
      </c>
      <c r="FO77" s="250">
        <v>58.064517974853501</v>
      </c>
      <c r="FP77" s="246">
        <f>+IFERROR(AVERAGE(FD77:FO77),"")</f>
        <v>59.324382146199547</v>
      </c>
      <c r="FQ77" s="250">
        <v>59.885059356689503</v>
      </c>
      <c r="FR77" s="250">
        <v>60.206718444824197</v>
      </c>
      <c r="FS77" s="250">
        <v>62.295082092285199</v>
      </c>
      <c r="FT77" s="250">
        <v>60.159816741943402</v>
      </c>
      <c r="FU77" s="250">
        <v>62.895378112792997</v>
      </c>
      <c r="FV77" s="250">
        <v>54.6019897460938</v>
      </c>
      <c r="FW77" s="250">
        <v>53.553920745849602</v>
      </c>
      <c r="FX77" s="250">
        <v>54.761905670166001</v>
      </c>
      <c r="FY77" s="250">
        <v>55.2564086914063</v>
      </c>
      <c r="FZ77" s="250">
        <v>56.455398559570298</v>
      </c>
      <c r="GA77" s="250">
        <v>54.7435913085938</v>
      </c>
      <c r="GB77" s="250">
        <v>54.228855133056598</v>
      </c>
      <c r="GC77" s="246">
        <f>+IFERROR(AVERAGE(FQ77:GB77),"")</f>
        <v>57.420343716939307</v>
      </c>
      <c r="GD77" s="250">
        <v>55.291004180908203</v>
      </c>
      <c r="GE77" s="250">
        <v>54.742546081542997</v>
      </c>
      <c r="GF77" s="250">
        <v>53.688526153564503</v>
      </c>
      <c r="GG77" s="250">
        <v>52.454780578613303</v>
      </c>
      <c r="GH77" s="250">
        <v>49.879226684570298</v>
      </c>
      <c r="GI77" s="250">
        <v>48.425197601318402</v>
      </c>
      <c r="GJ77" s="250">
        <v>46.882495880127003</v>
      </c>
      <c r="GK77" s="250">
        <v>46.543209075927699</v>
      </c>
      <c r="GL77" s="250">
        <v>45.075756072997997</v>
      </c>
      <c r="GM77" s="250">
        <v>46.256038665771499</v>
      </c>
      <c r="GN77" s="250">
        <v>46.410255432128899</v>
      </c>
      <c r="GO77" s="250">
        <v>45.430107116699197</v>
      </c>
      <c r="GP77" s="246">
        <f>+IFERROR(AVERAGE(GD77:GO77),"")</f>
        <v>49.256595293680839</v>
      </c>
      <c r="GQ77" s="250">
        <v>48.556430816650398</v>
      </c>
      <c r="GR77" s="250">
        <v>49.857551574707003</v>
      </c>
      <c r="GS77" s="250">
        <v>50.4464302062988</v>
      </c>
      <c r="GT77" s="250">
        <v>48.2939643859863</v>
      </c>
      <c r="GU77" s="250">
        <v>48.1321830749512</v>
      </c>
      <c r="GV77" s="250">
        <v>46.929824829101598</v>
      </c>
      <c r="GW77" s="250">
        <v>43.837535858154297</v>
      </c>
      <c r="GX77" s="250">
        <v>44.915252685546903</v>
      </c>
      <c r="GY77" s="250">
        <v>49.066665649414098</v>
      </c>
      <c r="GZ77" s="250">
        <v>47.578346252441399</v>
      </c>
      <c r="HA77" s="250">
        <v>45.730026245117202</v>
      </c>
      <c r="HB77" s="250">
        <v>46.698112487792997</v>
      </c>
      <c r="HC77" s="246">
        <f>+IFERROR(AVERAGE(GQ77:HB77),"")</f>
        <v>47.503527005513519</v>
      </c>
      <c r="HD77" s="250">
        <v>47.121212005615199</v>
      </c>
      <c r="HE77" s="250">
        <v>49.822696685791001</v>
      </c>
      <c r="HF77" s="250">
        <v>50</v>
      </c>
      <c r="HG77" s="250">
        <v>47.382919311523402</v>
      </c>
      <c r="HH77" s="250">
        <v>45.4918022155762</v>
      </c>
      <c r="HI77" s="250">
        <v>46.723648071289098</v>
      </c>
      <c r="HJ77" s="250">
        <v>48.989898681640597</v>
      </c>
      <c r="HK77" s="250">
        <v>47.072071075439503</v>
      </c>
      <c r="HL77" s="250">
        <v>47.800926208496101</v>
      </c>
      <c r="HM77" s="250">
        <v>49.527187347412102</v>
      </c>
      <c r="HN77" s="250">
        <v>50.354610443115199</v>
      </c>
      <c r="HO77" s="250">
        <v>48.989898681640597</v>
      </c>
      <c r="HP77" s="246">
        <f>+IFERROR(AVERAGE(HD77:HO77),"")</f>
        <v>48.273072560628258</v>
      </c>
      <c r="HQ77" s="250">
        <v>50.340137481689503</v>
      </c>
      <c r="HR77" s="250">
        <v>51.0489501953125</v>
      </c>
      <c r="HS77" s="250">
        <v>50</v>
      </c>
      <c r="HT77" s="250">
        <v>51.086956024169901</v>
      </c>
      <c r="HU77" s="250">
        <v>48.5714302062988</v>
      </c>
      <c r="HV77" s="250">
        <v>49.7435913085938</v>
      </c>
      <c r="HW77" s="250">
        <v>48.631839752197301</v>
      </c>
      <c r="HX77" s="250">
        <v>50</v>
      </c>
      <c r="HY77" s="250">
        <v>51.626014709472699</v>
      </c>
      <c r="HZ77" s="250">
        <v>51.761516571044901</v>
      </c>
      <c r="IA77" s="250">
        <v>53.855720520019503</v>
      </c>
      <c r="IB77" s="250">
        <v>56.422019958496101</v>
      </c>
      <c r="IC77" s="246">
        <f>+IFERROR(AVERAGE(HQ77:IB77),"")</f>
        <v>51.090681393941253</v>
      </c>
      <c r="ID77" s="250">
        <v>60.084033613445399</v>
      </c>
      <c r="IE77" s="250">
        <v>61.5176151761518</v>
      </c>
      <c r="IF77" s="250">
        <v>61.864406779661003</v>
      </c>
      <c r="IG77" s="250">
        <v>61.061946902654903</v>
      </c>
      <c r="IH77" s="250">
        <v>59.292035398230098</v>
      </c>
      <c r="II77" s="250">
        <v>58.870967741935502</v>
      </c>
      <c r="IJ77" s="250">
        <v>58.554572271386398</v>
      </c>
      <c r="IK77" s="250">
        <v>55.840455840455803</v>
      </c>
      <c r="IL77" s="250">
        <v>57.3913043478261</v>
      </c>
      <c r="IM77" s="250">
        <v>55.684754521963796</v>
      </c>
      <c r="IN77" s="250">
        <v>53.641456582633097</v>
      </c>
      <c r="IO77" s="250">
        <v>53.387533875338796</v>
      </c>
      <c r="IP77" s="246">
        <f>+IFERROR(AVERAGE(ID77:IO77),"")</f>
        <v>58.099256920973552</v>
      </c>
      <c r="IQ77" s="250">
        <v>56.022408963585399</v>
      </c>
      <c r="IR77" s="250">
        <v>58.088235294117702</v>
      </c>
      <c r="IS77" s="250">
        <v>55.474452554744502</v>
      </c>
      <c r="IT77" s="250">
        <v>55.852417302798997</v>
      </c>
      <c r="IU77" s="250">
        <v>52.2222222222222</v>
      </c>
      <c r="IV77" s="250">
        <v>51.247165532879798</v>
      </c>
      <c r="IW77" s="250">
        <v>50.621890547263703</v>
      </c>
      <c r="IX77" s="250">
        <v>50.621890547263703</v>
      </c>
      <c r="IY77" s="250">
        <v>51.587301587301603</v>
      </c>
      <c r="IZ77" s="250">
        <v>52.162849872773499</v>
      </c>
      <c r="JA77" s="250">
        <v>31.830601092896199</v>
      </c>
      <c r="JB77" s="250">
        <v>33.8501291989664</v>
      </c>
      <c r="JC77" s="246">
        <f>+IFERROR(AVERAGE(IQ77:JB77),"")</f>
        <v>49.965130393067817</v>
      </c>
      <c r="JD77" s="250">
        <v>41.358024691357997</v>
      </c>
      <c r="JE77" s="250">
        <v>41.970802919707999</v>
      </c>
      <c r="JF77" s="250">
        <v>40.384615384615401</v>
      </c>
      <c r="JG77" s="250">
        <v>27.205882352941199</v>
      </c>
      <c r="JH77" s="250">
        <v>32.299741602067201</v>
      </c>
      <c r="JI77" s="250">
        <v>36.885245901639301</v>
      </c>
      <c r="JJ77" s="250">
        <v>40.616246498599402</v>
      </c>
      <c r="JK77" s="250">
        <v>45.081967213114801</v>
      </c>
      <c r="JL77" s="250">
        <v>48.985507246376798</v>
      </c>
      <c r="JM77" s="250">
        <v>53.768115942028999</v>
      </c>
      <c r="JN77" s="250">
        <v>55.045871559632999</v>
      </c>
      <c r="JO77" s="250">
        <v>56.231884057971001</v>
      </c>
      <c r="JP77" s="246">
        <f>+IFERROR(AVERAGE(JD77:JO77),"")</f>
        <v>43.319492114171091</v>
      </c>
      <c r="JQ77" s="250">
        <v>56.956521739130402</v>
      </c>
      <c r="JR77" s="250">
        <v>58.404558404558401</v>
      </c>
      <c r="JS77" s="250">
        <v>61.016949152542402</v>
      </c>
      <c r="JT77" s="250">
        <v>56.533333333333303</v>
      </c>
      <c r="JU77" s="250">
        <v>58.539944903581301</v>
      </c>
      <c r="JV77" s="250">
        <v>55.2631578947368</v>
      </c>
      <c r="JW77" s="250">
        <v>59.821428571428598</v>
      </c>
      <c r="JX77" s="250">
        <v>61.695906432748501</v>
      </c>
      <c r="JY77" s="250">
        <v>61.2</v>
      </c>
      <c r="JZ77" s="250">
        <v>58</v>
      </c>
      <c r="KA77" s="250">
        <v>53.92</v>
      </c>
      <c r="KB77" s="250">
        <v>51.485148514851502</v>
      </c>
      <c r="KC77" s="246">
        <f>+IFERROR(AVERAGE(JQ77:KB77),"")</f>
        <v>57.736412412242608</v>
      </c>
      <c r="KD77" s="250">
        <v>55.7291666666667</v>
      </c>
      <c r="KE77" s="250">
        <v>51.851851851851897</v>
      </c>
      <c r="KF77" s="250">
        <v>51.100628930817599</v>
      </c>
      <c r="KG77" s="250">
        <v>46.219931271477698</v>
      </c>
      <c r="KH77" s="250">
        <v>45.15</v>
      </c>
      <c r="KI77" s="250">
        <v>45.26</v>
      </c>
      <c r="KJ77" s="250">
        <v>40.865384615384599</v>
      </c>
      <c r="KK77" s="250">
        <v>39.969135802469097</v>
      </c>
      <c r="KL77" s="250">
        <v>40.880503144654099</v>
      </c>
      <c r="KM77" s="250">
        <v>39.273927392739303</v>
      </c>
      <c r="KN77" s="250">
        <v>40.291262135922302</v>
      </c>
      <c r="KO77" s="250">
        <v>42.320261437908499</v>
      </c>
      <c r="KP77" s="246">
        <f>+IFERROR(AVERAGE(KD77:KO77),"")</f>
        <v>44.909337770824315</v>
      </c>
      <c r="KQ77" s="250">
        <v>42.948717948717899</v>
      </c>
      <c r="KR77" s="250">
        <v>42.857142857142897</v>
      </c>
      <c r="KS77" s="250">
        <v>44.8333333333333</v>
      </c>
      <c r="KT77" s="250">
        <v>43.0555555555556</v>
      </c>
      <c r="KU77" s="250">
        <v>43.956043956043999</v>
      </c>
      <c r="KV77" s="250">
        <v>44.565217391304401</v>
      </c>
      <c r="KW77" s="250">
        <v>46.415770609318997</v>
      </c>
      <c r="KX77" s="250">
        <v>46.5579710144928</v>
      </c>
      <c r="KY77" s="250">
        <v>47.286821705426398</v>
      </c>
      <c r="KZ77" s="250">
        <v>45.604395604395599</v>
      </c>
      <c r="LA77" s="250">
        <v>44.767441860465098</v>
      </c>
      <c r="LB77" s="250">
        <v>46.481481481481502</v>
      </c>
      <c r="LC77" s="246">
        <f>+IFERROR(AVERAGE(KQ77:LB77),"")</f>
        <v>44.944157776473212</v>
      </c>
      <c r="LD77" s="250">
        <v>48.995983935742998</v>
      </c>
      <c r="LE77" s="250">
        <v>50</v>
      </c>
      <c r="LF77" s="250">
        <v>52.551020408163303</v>
      </c>
      <c r="LG77" s="250">
        <v>48.387096774193601</v>
      </c>
      <c r="LH77" s="250">
        <v>48.148148148148202</v>
      </c>
      <c r="LI77" s="250">
        <v>51.481481481481502</v>
      </c>
      <c r="LJ77" s="250">
        <v>49.059139784946197</v>
      </c>
      <c r="LK77" s="250">
        <v>49.553571428571402</v>
      </c>
      <c r="LL77" s="250">
        <v>48.967551622418902</v>
      </c>
      <c r="LM77" s="250">
        <v>48.473282442748101</v>
      </c>
      <c r="LN77" s="250">
        <f>+IFERROR((IF(ISTEXT(LN$5)=FALSE,(IF(MONTH(LN$5)&lt;&gt;12,(INDEX(BCRChile!$1:$1048576,MATCH(LO$5-1,BCRChile!$A:$A,0),MATCH($B77,BCRChile!$7:$7,0))),(INDEX(BCRChile!$1:$1048576,MATCH(LP$5-1,BCRChile!$A:$A,0),MATCH($B77,BCRChile!$7:$7,0))))),(AVERAGE(LB77:LM77)))),"")</f>
        <v>48.717948717948701</v>
      </c>
      <c r="LO77" s="250">
        <f>+IFERROR((IF(ISTEXT(LO$5)=FALSE,(IF(MONTH(LO$5)&lt;&gt;12,(INDEX(BCRChile!$1:$1048576,MATCH(LP$5-1,BCRChile!$A:$A,0),MATCH($B77,BCRChile!$7:$7,0))),(INDEX(BCRChile!$1:$1048576,MATCH(LQ$5-1,BCRChile!$A:$A,0),MATCH($B77,BCRChile!$7:$7,0))))),(AVERAGE(LC77:LN77)))),"")</f>
        <v>48.425196850393696</v>
      </c>
      <c r="LP77" s="246">
        <f>+IFERROR(AVERAGE(LD77:LO77),"")</f>
        <v>49.396701799563054</v>
      </c>
      <c r="LQ77" s="250">
        <f>+IFERROR((IF(ISTEXT(LQ$5)=FALSE,(IF(MONTH(LQ$5)&lt;&gt;12,(INDEX(BCRChile!$1:$1048576,MATCH(LR$5-1,BCRChile!$A:$A,0),MATCH($B77,BCRChile!$7:$7,0))),(INDEX(BCRChile!$1:$1048576,MATCH(LS$5-1,BCRChile!$A:$A,0),MATCH($B77,BCRChile!$7:$7,0))))),(AVERAGE(LE77:LP77)))),"")</f>
        <v>50.6410256410256</v>
      </c>
      <c r="LR77" s="250">
        <f>+IFERROR((IF(ISTEXT(LR$5)=FALSE,(IF(MONTH(LR$5)&lt;&gt;12,(INDEX(BCRChile!$1:$1048576,MATCH(LS$5-1,BCRChile!$A:$A,0),MATCH($B77,BCRChile!$7:$7,0))),(INDEX(BCRChile!$1:$1048576,MATCH(LT$5-1,BCRChile!$A:$A,0),MATCH($B77,BCRChile!$7:$7,0))))),(AVERAGE(LF77:LQ77)))),"")</f>
        <v>51.917404129793503</v>
      </c>
      <c r="LS77" s="250">
        <f>+IFERROR((IF(ISTEXT(LS$5)=FALSE,(IF(MONTH(LS$5)&lt;&gt;12,(INDEX(BCRChile!$1:$1048576,MATCH(LT$5-1,BCRChile!$A:$A,0),MATCH($B77,BCRChile!$7:$7,0))),(INDEX(BCRChile!$1:$1048576,MATCH(LU$5-1,BCRChile!$A:$A,0),MATCH($B77,BCRChile!$7:$7,0))))),(AVERAGE(LG77:LR77)))),"")</f>
        <v>50.5208333333333</v>
      </c>
      <c r="LT77" s="250">
        <f>+IFERROR((IF(ISTEXT(LT$5)=FALSE,(IF(MONTH(LT$5)&lt;&gt;12,(INDEX(BCRChile!$1:$1048576,MATCH(LU$5-1,BCRChile!$A:$A,0),MATCH($B77,BCRChile!$7:$7,0))),(INDEX(BCRChile!$1:$1048576,MATCH(LV$5-1,BCRChile!$A:$A,0),MATCH($B77,BCRChile!$7:$7,0))))),(AVERAGE(LH77:LS77)))),"")</f>
        <v>50.819672131147499</v>
      </c>
      <c r="LU77" s="250">
        <f>+IFERROR((IF(ISTEXT(LU$5)=FALSE,(IF(MONTH(LU$5)&lt;&gt;12,(INDEX(BCRChile!$1:$1048576,MATCH(LV$5-1,BCRChile!$A:$A,0),MATCH($B77,BCRChile!$7:$7,0))),(INDEX(BCRChile!$1:$1048576,MATCH(LW$5-1,BCRChile!$A:$A,0),MATCH($B77,BCRChile!$7:$7,0))))),(AVERAGE(LI77:LT77)))),"")</f>
        <v>51.881720430107499</v>
      </c>
      <c r="LV77" s="250">
        <f>+IFERROR((IF(ISTEXT(LV$5)=FALSE,(IF(MONTH(LV$5)&lt;&gt;12,(INDEX(BCRChile!$1:$1048576,MATCH(LW$5-1,BCRChile!$A:$A,0),MATCH($B77,BCRChile!$7:$7,0))),(INDEX(BCRChile!$1:$1048576,MATCH(LX$5-1,BCRChile!$A:$A,0),MATCH($B77,BCRChile!$7:$7,0))))),(AVERAGE(LJ77:LU77)))),"")</f>
        <v>50.4065040650407</v>
      </c>
      <c r="LW77" s="250">
        <f>+IFERROR((IF(ISTEXT(LW$5)=FALSE,(IF(MONTH(LW$5)&lt;&gt;12,(INDEX(BCRChile!$1:$1048576,MATCH(LX$5-1,BCRChile!$A:$A,0),MATCH($B77,BCRChile!$7:$7,0))),(INDEX(BCRChile!$1:$1048576,MATCH(LY$5-1,BCRChile!$A:$A,0),MATCH($B77,BCRChile!$7:$7,0))))),(AVERAGE(LK77:LV77)))),"")</f>
        <v>51.2</v>
      </c>
      <c r="LX77" s="250">
        <f>+IFERROR((IF(ISTEXT(LX$5)=FALSE,(IF(MONTH(LX$5)&lt;&gt;12,(INDEX(BCRChile!$1:$1048576,MATCH(LY$5-1,BCRChile!$A:$A,0),MATCH($B77,BCRChile!$7:$7,0))),(INDEX(BCRChile!$1:$1048576,MATCH(LZ$5-1,BCRChile!$A:$A,0),MATCH($B77,BCRChile!$7:$7,0))))),(AVERAGE(LL77:LW77)))),"")</f>
        <v>47.899159663865497</v>
      </c>
      <c r="LY77" s="250">
        <f>+IFERROR((IF(ISTEXT(LY$5)=FALSE,(IF(MONTH(LY$5)&lt;&gt;12,(INDEX(BCRChile!$1:$1048576,MATCH(LZ$5-1,BCRChile!$A:$A,0),MATCH($B77,BCRChile!$7:$7,0))),(INDEX(BCRChile!$1:$1048576,MATCH(MA$5-1,BCRChile!$A:$A,0),MATCH($B77,BCRChile!$7:$7,0))))),(AVERAGE(LM77:LX77)))),"")</f>
        <v>50.150150150150097</v>
      </c>
      <c r="LZ77" s="250">
        <f>+IFERROR((IF(ISTEXT(LZ$5)=FALSE,(IF(MONTH(LZ$5)&lt;&gt;12,(INDEX(BCRChile!$1:$1048576,MATCH(MA$5-1,BCRChile!$A:$A,0),MATCH($B77,BCRChile!$7:$7,0))),(INDEX(BCRChile!$1:$1048576,MATCH(MB$5-1,BCRChile!$A:$A,0),MATCH($B77,BCRChile!$7:$7,0))))),(AVERAGE(LN77:LY77)))),"")</f>
        <v>49.107142857142797</v>
      </c>
      <c r="MA77" s="250">
        <f>+IFERROR((IF(ISTEXT(MA$5)=FALSE,(IF(MONTH(MA$5)&lt;&gt;12,(INDEX(BCRChile!$1:$1048576,MATCH(MB$5-1,BCRChile!$A:$A,0),MATCH($B77,BCRChile!$7:$7,0))),(INDEX(BCRChile!$1:$1048576,MATCH(MC$5-1,BCRChile!$A:$A,0),MATCH($B77,BCRChile!$7:$7,0))))),(AVERAGE(LO77:LZ77)))),"")</f>
        <v>52.07</v>
      </c>
      <c r="MB77" s="250" t="str">
        <f>+IFERROR((IF(ISTEXT(MB$5)=FALSE,(IF(MONTH(MB$5)&lt;&gt;12,(INDEX(BCRChile!$1:$1048576,MATCH(MC$5-1,BCRChile!$A:$A,0),MATCH($B77,BCRChile!$7:$7,0))),(INDEX(BCRChile!$1:$1048576,MATCH(MD$5-1,BCRChile!$A:$A,0),MATCH($B77,BCRChile!$7:$7,0))))),(AVERAGE(LP77:MA77)))),"")</f>
        <v/>
      </c>
      <c r="MC77" s="246">
        <f>+IFERROR(AVERAGE(LQ77:MB77),"")</f>
        <v>50.601237491055137</v>
      </c>
      <c r="MD77" s="250" t="str">
        <f>+IFERROR((IF(ISTEXT(MD$5)=FALSE,(IF(MONTH(MD$5)&lt;&gt;12,(INDEX(BCRChile!$1:$1048576,MATCH(ME$5-1,BCRChile!$A:$A,0),MATCH($B77,BCRChile!$7:$7,0))),(INDEX(BCRChile!$1:$1048576,MATCH(MF$5-1,BCRChile!$A:$A,0),MATCH($B77,BCRChile!$7:$7,0))))),(AVERAGE(LR77:MC77)))),"")</f>
        <v/>
      </c>
      <c r="ME77" s="250" t="str">
        <f>+IFERROR((IF(ISTEXT(ME$5)=FALSE,(IF(MONTH(ME$5)&lt;&gt;12,(INDEX(BCRChile!$1:$1048576,MATCH(MF$5-1,BCRChile!$A:$A,0),MATCH($B77,BCRChile!$7:$7,0))),(INDEX(BCRChile!$1:$1048576,MATCH(MG$5-1,BCRChile!$A:$A,0),MATCH($B77,BCRChile!$7:$7,0))))),(AVERAGE(LS77:MD77)))),"")</f>
        <v/>
      </c>
      <c r="MF77" s="250" t="str">
        <f>+IFERROR((IF(ISTEXT(MF$5)=FALSE,(IF(MONTH(MF$5)&lt;&gt;12,(INDEX(BCRChile!$1:$1048576,MATCH(MG$5-1,BCRChile!$A:$A,0),MATCH($B77,BCRChile!$7:$7,0))),(INDEX(BCRChile!$1:$1048576,MATCH(MH$5-1,BCRChile!$A:$A,0),MATCH($B77,BCRChile!$7:$7,0))))),(AVERAGE(LT77:ME77)))),"")</f>
        <v/>
      </c>
      <c r="MG77" s="250" t="str">
        <f>+IFERROR((IF(ISTEXT(MG$5)=FALSE,(IF(MONTH(MG$5)&lt;&gt;12,(INDEX(BCRChile!$1:$1048576,MATCH(MH$5-1,BCRChile!$A:$A,0),MATCH($B77,BCRChile!$7:$7,0))),(INDEX(BCRChile!$1:$1048576,MATCH(MI$5-1,BCRChile!$A:$A,0),MATCH($B77,BCRChile!$7:$7,0))))),(AVERAGE(LU77:MF77)))),"")</f>
        <v/>
      </c>
      <c r="MH77" s="250" t="str">
        <f>+IFERROR((IF(ISTEXT(MH$5)=FALSE,(IF(MONTH(MH$5)&lt;&gt;12,(INDEX(BCRChile!$1:$1048576,MATCH(MI$5-1,BCRChile!$A:$A,0),MATCH($B77,BCRChile!$7:$7,0))),(INDEX(BCRChile!$1:$1048576,MATCH(MJ$5-1,BCRChile!$A:$A,0),MATCH($B77,BCRChile!$7:$7,0))))),(AVERAGE(LV77:MG77)))),"")</f>
        <v/>
      </c>
      <c r="MI77" s="250" t="str">
        <f>+IFERROR((IF(ISTEXT(MI$5)=FALSE,(IF(MONTH(MI$5)&lt;&gt;12,(INDEX(BCRChile!$1:$1048576,MATCH(MJ$5-1,BCRChile!$A:$A,0),MATCH($B77,BCRChile!$7:$7,0))),(INDEX(BCRChile!$1:$1048576,MATCH(MK$5-1,BCRChile!$A:$A,0),MATCH($B77,BCRChile!$7:$7,0))))),(AVERAGE(LW77:MH77)))),"")</f>
        <v/>
      </c>
      <c r="MJ77" s="250" t="str">
        <f>+IFERROR((IF(ISTEXT(MJ$5)=FALSE,(IF(MONTH(MJ$5)&lt;&gt;12,(INDEX(BCRChile!$1:$1048576,MATCH(MK$5-1,BCRChile!$A:$A,0),MATCH($B77,BCRChile!$7:$7,0))),(INDEX(BCRChile!$1:$1048576,MATCH(ML$5-1,BCRChile!$A:$A,0),MATCH($B77,BCRChile!$7:$7,0))))),(AVERAGE(LX77:MI77)))),"")</f>
        <v/>
      </c>
      <c r="MK77" s="250" t="str">
        <f>+IFERROR((IF(ISTEXT(MK$5)=FALSE,(IF(MONTH(MK$5)&lt;&gt;12,(INDEX(BCRChile!$1:$1048576,MATCH(ML$5-1,BCRChile!$A:$A,0),MATCH($B77,BCRChile!$7:$7,0))),(INDEX(BCRChile!$1:$1048576,MATCH(MM$5-1,BCRChile!$A:$A,0),MATCH($B77,BCRChile!$7:$7,0))))),(AVERAGE(LY77:MJ77)))),"")</f>
        <v/>
      </c>
      <c r="ML77" s="250" t="str">
        <f>+IFERROR((IF(ISTEXT(ML$5)=FALSE,(IF(MONTH(ML$5)&lt;&gt;12,(INDEX(BCRChile!$1:$1048576,MATCH(MM$5-1,BCRChile!$A:$A,0),MATCH($B77,BCRChile!$7:$7,0))),(INDEX(BCRChile!$1:$1048576,MATCH(MN$5-1,BCRChile!$A:$A,0),MATCH($B77,BCRChile!$7:$7,0))))),(AVERAGE(LZ77:MK77)))),"")</f>
        <v/>
      </c>
      <c r="MM77" s="250" t="str">
        <f>+IFERROR((IF(ISTEXT(MM$5)=FALSE,(IF(MONTH(MM$5)&lt;&gt;12,(INDEX(BCRChile!$1:$1048576,MATCH(MN$5-1,BCRChile!$A:$A,0),MATCH($B77,BCRChile!$7:$7,0))),(INDEX(BCRChile!$1:$1048576,MATCH(MO$5-1,BCRChile!$A:$A,0),MATCH($B77,BCRChile!$7:$7,0))))),(AVERAGE(MA77:ML77)))),"")</f>
        <v/>
      </c>
      <c r="MN77" s="250" t="str">
        <f>+IFERROR((IF(ISTEXT(MN$5)=FALSE,(IF(MONTH(MN$5)&lt;&gt;12,(INDEX(BCRChile!$1:$1048576,MATCH(MO$5-1,BCRChile!$A:$A,0),MATCH($B77,BCRChile!$7:$7,0))),(INDEX(BCRChile!$1:$1048576,MATCH(MP$5-1,BCRChile!$A:$A,0),MATCH($B77,BCRChile!$7:$7,0))))),(AVERAGE(MB77:MM77)))),"")</f>
        <v/>
      </c>
      <c r="MO77" s="250" t="str">
        <f>+IFERROR((IF(ISTEXT(MO$5)=FALSE,(IF(MONTH(MO$5)&lt;&gt;12,(INDEX(BCRChile!$1:$1048576,MATCH(MP$5-1,BCRChile!$A:$A,0),MATCH($B77,BCRChile!$7:$7,0))),(INDEX(BCRChile!$1:$1048576,MATCH(MQ$5-1,BCRChile!$A:$A,0),MATCH($B77,BCRChile!$7:$7,0))))),(AVERAGE(MC77:MN77)))),"")</f>
        <v/>
      </c>
      <c r="MP77" s="246" t="str">
        <f>+IFERROR(AVERAGE(MD77:MO77),"")</f>
        <v/>
      </c>
    </row>
    <row r="78" spans="1:354" outlineLevel="1">
      <c r="B78" s="9" t="s">
        <v>739</v>
      </c>
      <c r="C78" s="402" t="s">
        <v>739</v>
      </c>
      <c r="D78" s="250"/>
      <c r="E78" s="250"/>
      <c r="F78" s="250"/>
      <c r="G78" s="250"/>
      <c r="H78" s="250"/>
      <c r="I78" s="250"/>
      <c r="J78" s="250"/>
      <c r="K78" s="250"/>
      <c r="L78" s="250"/>
      <c r="M78" s="250"/>
      <c r="N78" s="250"/>
      <c r="O78" s="250"/>
      <c r="P78" s="255"/>
      <c r="Q78" s="250"/>
      <c r="R78" s="250"/>
      <c r="S78" s="250"/>
      <c r="T78" s="250"/>
      <c r="U78" s="250"/>
      <c r="V78" s="250"/>
      <c r="W78" s="250"/>
      <c r="X78" s="250"/>
      <c r="Y78" s="250"/>
      <c r="Z78" s="250"/>
      <c r="AA78" s="250"/>
      <c r="AB78" s="250"/>
      <c r="AC78" s="255"/>
      <c r="AD78" s="250"/>
      <c r="AE78" s="250"/>
      <c r="AF78" s="250"/>
      <c r="AG78" s="250"/>
      <c r="AH78" s="250"/>
      <c r="AI78" s="250"/>
      <c r="AJ78" s="250"/>
      <c r="AK78" s="250"/>
      <c r="AL78" s="250"/>
      <c r="AM78" s="250"/>
      <c r="AN78" s="250"/>
      <c r="AO78" s="250"/>
      <c r="AP78" s="255"/>
      <c r="AQ78" s="250"/>
      <c r="AR78" s="250"/>
      <c r="AS78" s="250"/>
      <c r="AT78" s="250"/>
      <c r="AU78" s="250"/>
      <c r="AV78" s="250"/>
      <c r="AW78" s="250"/>
      <c r="AX78" s="250"/>
      <c r="AY78" s="250"/>
      <c r="AZ78" s="250"/>
      <c r="BA78" s="250"/>
      <c r="BB78" s="250"/>
      <c r="BC78" s="255"/>
      <c r="BD78" s="250"/>
      <c r="BE78" s="250"/>
      <c r="BF78" s="250"/>
      <c r="BG78" s="250"/>
      <c r="BH78" s="250"/>
      <c r="BI78" s="250"/>
      <c r="BJ78" s="250"/>
      <c r="BK78" s="250"/>
      <c r="BL78" s="250"/>
      <c r="BM78" s="250"/>
      <c r="BN78" s="250"/>
      <c r="BO78" s="250"/>
      <c r="BP78" s="255"/>
      <c r="BQ78" s="250"/>
      <c r="BR78" s="250"/>
      <c r="BS78" s="250"/>
      <c r="BT78" s="250"/>
      <c r="BU78" s="250"/>
      <c r="BV78" s="250"/>
      <c r="BW78" s="250"/>
      <c r="BX78" s="250"/>
      <c r="BY78" s="250"/>
      <c r="BZ78" s="250"/>
      <c r="CA78" s="250"/>
      <c r="CB78" s="250"/>
      <c r="CC78" s="255"/>
      <c r="CD78" s="250"/>
      <c r="CE78" s="250"/>
      <c r="CF78" s="250"/>
      <c r="CG78" s="250"/>
      <c r="CH78" s="250"/>
      <c r="CI78" s="250"/>
      <c r="CJ78" s="250"/>
      <c r="CK78" s="250"/>
      <c r="CL78" s="250"/>
      <c r="CM78" s="250"/>
      <c r="CN78" s="250"/>
      <c r="CO78" s="250"/>
      <c r="CP78" s="255"/>
      <c r="CQ78" s="250"/>
      <c r="CR78" s="250"/>
      <c r="CS78" s="250"/>
      <c r="CT78" s="250"/>
      <c r="CU78" s="250"/>
      <c r="CV78" s="250"/>
      <c r="CW78" s="250"/>
      <c r="CX78" s="250"/>
      <c r="CY78" s="250"/>
      <c r="CZ78" s="250"/>
      <c r="DA78" s="250"/>
      <c r="DB78" s="250"/>
      <c r="DC78" s="255"/>
      <c r="DD78" s="250"/>
      <c r="DE78" s="250"/>
      <c r="DF78" s="250"/>
      <c r="DG78" s="250"/>
      <c r="DH78" s="250"/>
      <c r="DI78" s="250"/>
      <c r="DJ78" s="250"/>
      <c r="DK78" s="250"/>
      <c r="DL78" s="250"/>
      <c r="DM78" s="250"/>
      <c r="DN78" s="250"/>
      <c r="DO78" s="250"/>
      <c r="DP78" s="255"/>
      <c r="DQ78" s="250"/>
      <c r="DR78" s="250"/>
      <c r="DS78" s="250"/>
      <c r="DT78" s="250"/>
      <c r="DU78" s="250"/>
      <c r="DV78" s="250"/>
      <c r="DW78" s="250"/>
      <c r="DX78" s="250"/>
      <c r="DY78" s="250"/>
      <c r="DZ78" s="250"/>
      <c r="EA78" s="250"/>
      <c r="EB78" s="250"/>
      <c r="EC78" s="255"/>
      <c r="ED78" s="250"/>
      <c r="EE78" s="250"/>
      <c r="EF78" s="250"/>
      <c r="EG78" s="250"/>
      <c r="EH78" s="250"/>
      <c r="EI78" s="250"/>
      <c r="EJ78" s="250"/>
      <c r="EK78" s="250"/>
      <c r="EL78" s="250"/>
      <c r="EM78" s="250"/>
      <c r="EN78" s="250"/>
      <c r="EO78" s="250"/>
      <c r="EP78" s="255"/>
      <c r="EQ78" s="250"/>
      <c r="ER78" s="250"/>
      <c r="ES78" s="250"/>
      <c r="ET78" s="250"/>
      <c r="EU78" s="250"/>
      <c r="EV78" s="250"/>
      <c r="EW78" s="250"/>
      <c r="EX78" s="250">
        <v>53.892215728759801</v>
      </c>
      <c r="EY78" s="250">
        <v>54.343433380127003</v>
      </c>
      <c r="EZ78" s="250">
        <v>50.306747436523402</v>
      </c>
      <c r="FA78" s="250">
        <v>50.394477844238303</v>
      </c>
      <c r="FB78" s="250">
        <v>49.691356658935497</v>
      </c>
      <c r="FC78" s="246">
        <f>+IFERROR(AVERAGE(EQ78:FB78),"")</f>
        <v>51.725646209716807</v>
      </c>
      <c r="FD78" s="250">
        <v>52.494331359863303</v>
      </c>
      <c r="FE78" s="250">
        <v>55.653022766113303</v>
      </c>
      <c r="FF78" s="250">
        <v>55.487804412841797</v>
      </c>
      <c r="FG78" s="250">
        <v>53.012046813964801</v>
      </c>
      <c r="FH78" s="250">
        <v>52.327747344970703</v>
      </c>
      <c r="FI78" s="250">
        <v>51.182796478271499</v>
      </c>
      <c r="FJ78" s="250">
        <v>51.677150726318402</v>
      </c>
      <c r="FK78" s="250">
        <v>51.463962554931598</v>
      </c>
      <c r="FL78" s="250">
        <v>52.013423919677699</v>
      </c>
      <c r="FM78" s="250">
        <v>53.229167938232401</v>
      </c>
      <c r="FN78" s="250">
        <v>53.6706352233887</v>
      </c>
      <c r="FO78" s="250">
        <v>51.754386901855497</v>
      </c>
      <c r="FP78" s="246">
        <f>+IFERROR(AVERAGE(FD78:FO78),"")</f>
        <v>52.830539703369134</v>
      </c>
      <c r="FQ78" s="250">
        <v>53.455284118652301</v>
      </c>
      <c r="FR78" s="250">
        <v>54.421768188476598</v>
      </c>
      <c r="FS78" s="250">
        <v>54.556354522705099</v>
      </c>
      <c r="FT78" s="250">
        <v>51.819923400878899</v>
      </c>
      <c r="FU78" s="250">
        <v>50.588233947753899</v>
      </c>
      <c r="FV78" s="250">
        <v>48.6354789733887</v>
      </c>
      <c r="FW78" s="250">
        <v>47.590362548828097</v>
      </c>
      <c r="FX78" s="250">
        <v>50.270271301269503</v>
      </c>
      <c r="FY78" s="250">
        <v>51.781970977783203</v>
      </c>
      <c r="FZ78" s="250">
        <v>50.180179595947301</v>
      </c>
      <c r="GA78" s="250">
        <v>50.099205017089801</v>
      </c>
      <c r="GB78" s="250">
        <v>45.436508178710902</v>
      </c>
      <c r="GC78" s="246">
        <f>+IFERROR(AVERAGE(FQ78:GB78),"")</f>
        <v>50.736295064290367</v>
      </c>
      <c r="GD78" s="250">
        <v>48.206752777099602</v>
      </c>
      <c r="GE78" s="250">
        <v>50.678295135497997</v>
      </c>
      <c r="GF78" s="250">
        <v>47.604789733886697</v>
      </c>
      <c r="GG78" s="250">
        <v>44.019607543945298</v>
      </c>
      <c r="GH78" s="250">
        <v>42.929294586181598</v>
      </c>
      <c r="GI78" s="250">
        <v>40.707069396972699</v>
      </c>
      <c r="GJ78" s="250">
        <v>40.104167938232401</v>
      </c>
      <c r="GK78" s="250">
        <v>39.751552581787102</v>
      </c>
      <c r="GL78" s="250">
        <v>39.502162933349602</v>
      </c>
      <c r="GM78" s="250">
        <v>39.278133392333999</v>
      </c>
      <c r="GN78" s="250">
        <v>37.956989288330099</v>
      </c>
      <c r="GO78" s="250">
        <v>39.069263458252003</v>
      </c>
      <c r="GP78" s="246">
        <f>+IFERROR(AVERAGE(GD78:GO78),"")</f>
        <v>42.484006563822426</v>
      </c>
      <c r="GQ78" s="250">
        <v>43.020832061767599</v>
      </c>
      <c r="GR78" s="250">
        <v>43.427230834960902</v>
      </c>
      <c r="GS78" s="250">
        <v>45.124717712402301</v>
      </c>
      <c r="GT78" s="250">
        <v>44.819820404052699</v>
      </c>
      <c r="GU78" s="250">
        <v>41.043083190917997</v>
      </c>
      <c r="GV78" s="250">
        <v>41.721855163574197</v>
      </c>
      <c r="GW78" s="250">
        <v>37.945491790771499</v>
      </c>
      <c r="GX78" s="250">
        <v>35.972774505615199</v>
      </c>
      <c r="GY78" s="250">
        <v>39.383560180664098</v>
      </c>
      <c r="GZ78" s="250">
        <v>40.066226959228501</v>
      </c>
      <c r="HA78" s="250">
        <v>39.373600006103501</v>
      </c>
      <c r="HB78" s="250">
        <v>37.793426513671903</v>
      </c>
      <c r="HC78" s="246">
        <f>+IFERROR(AVERAGE(GQ78:HB78),"")</f>
        <v>40.807718276977539</v>
      </c>
      <c r="HD78" s="250">
        <v>40.0709228515625</v>
      </c>
      <c r="HE78" s="250">
        <v>44.110275268554702</v>
      </c>
      <c r="HF78" s="250">
        <v>41.545894622802699</v>
      </c>
      <c r="HG78" s="250">
        <v>39.497714996337898</v>
      </c>
      <c r="HH78" s="250">
        <v>38.095237731933601</v>
      </c>
      <c r="HI78" s="250">
        <v>38.615024566650398</v>
      </c>
      <c r="HJ78" s="250">
        <v>37.858718872070298</v>
      </c>
      <c r="HK78" s="250">
        <v>39.930557250976598</v>
      </c>
      <c r="HL78" s="250">
        <v>42.335765838622997</v>
      </c>
      <c r="HM78" s="250">
        <v>44.038928985595703</v>
      </c>
      <c r="HN78" s="250">
        <v>39.898990631103501</v>
      </c>
      <c r="HO78" s="250">
        <v>40.047962188720703</v>
      </c>
      <c r="HP78" s="246">
        <f>+IFERROR(AVERAGE(HD78:HO78),"")</f>
        <v>40.50383281707763</v>
      </c>
      <c r="HQ78" s="250">
        <v>41.608390808105497</v>
      </c>
      <c r="HR78" s="250">
        <v>45.563549041747997</v>
      </c>
      <c r="HS78" s="250">
        <v>43.407958984375</v>
      </c>
      <c r="HT78" s="250">
        <v>41.094146728515597</v>
      </c>
      <c r="HU78" s="250">
        <v>42.317707061767599</v>
      </c>
      <c r="HV78" s="250">
        <v>40.400001525878899</v>
      </c>
      <c r="HW78" s="250">
        <v>41.397850036621101</v>
      </c>
      <c r="HX78" s="250">
        <v>42.650917053222699</v>
      </c>
      <c r="HY78" s="250">
        <v>44.2942924499512</v>
      </c>
      <c r="HZ78" s="250">
        <v>46.794872283935497</v>
      </c>
      <c r="IA78" s="250">
        <v>45.512821197509801</v>
      </c>
      <c r="IB78" s="250">
        <v>42.559524536132798</v>
      </c>
      <c r="IC78" s="246">
        <f>+IFERROR(AVERAGE(HQ78:IB78),"")</f>
        <v>43.133502642313651</v>
      </c>
      <c r="ID78" s="250">
        <v>50.151515151515099</v>
      </c>
      <c r="IE78" s="250">
        <v>55.172413793103402</v>
      </c>
      <c r="IF78" s="250">
        <v>52.966101694915302</v>
      </c>
      <c r="IG78" s="250">
        <v>52.6729559748428</v>
      </c>
      <c r="IH78" s="250">
        <v>52.702702702702702</v>
      </c>
      <c r="II78" s="250">
        <v>53.160919540229898</v>
      </c>
      <c r="IJ78" s="250">
        <v>50.308641975308603</v>
      </c>
      <c r="IK78" s="250">
        <v>48.994252873563198</v>
      </c>
      <c r="IL78" s="250">
        <v>51.8867924528302</v>
      </c>
      <c r="IM78" s="250">
        <v>49.2753623188406</v>
      </c>
      <c r="IN78" s="250">
        <v>45.950155763239898</v>
      </c>
      <c r="IO78" s="250">
        <v>43.478260869565197</v>
      </c>
      <c r="IP78" s="246">
        <f>+IFERROR(AVERAGE(ID78:IO78),"")</f>
        <v>50.56000625922141</v>
      </c>
      <c r="IQ78" s="250">
        <v>47.787610619469</v>
      </c>
      <c r="IR78" s="250">
        <v>50</v>
      </c>
      <c r="IS78" s="250">
        <v>47.740112994350298</v>
      </c>
      <c r="IT78" s="250">
        <v>44.4444444444444</v>
      </c>
      <c r="IU78" s="250">
        <v>44.094488188976399</v>
      </c>
      <c r="IV78" s="250">
        <v>43.253968253968303</v>
      </c>
      <c r="IW78" s="250">
        <v>44.308943089430898</v>
      </c>
      <c r="IX78" s="250">
        <v>45.866666666666703</v>
      </c>
      <c r="IY78" s="250">
        <v>46.396396396396398</v>
      </c>
      <c r="IZ78" s="250">
        <v>47.1509971509971</v>
      </c>
      <c r="JA78" s="250">
        <v>37.536231884057997</v>
      </c>
      <c r="JB78" s="250">
        <v>34.640522875816998</v>
      </c>
      <c r="JC78" s="246">
        <f>+IFERROR(AVERAGE(IQ78:JB78),"")</f>
        <v>44.43503188038121</v>
      </c>
      <c r="JD78" s="250">
        <v>39.728682170542598</v>
      </c>
      <c r="JE78" s="250">
        <v>45.259938837920501</v>
      </c>
      <c r="JF78" s="250">
        <v>43.032786885245898</v>
      </c>
      <c r="JG78" s="250">
        <v>32.7683615819209</v>
      </c>
      <c r="JH78" s="250">
        <v>33.184523809523803</v>
      </c>
      <c r="JI78" s="250">
        <v>39.262820512820497</v>
      </c>
      <c r="JJ78" s="250">
        <v>41.987179487179503</v>
      </c>
      <c r="JK78" s="250">
        <v>44.629629629629598</v>
      </c>
      <c r="JL78" s="250">
        <v>51.5625</v>
      </c>
      <c r="JM78" s="250">
        <v>53.065134099616898</v>
      </c>
      <c r="JN78" s="250">
        <v>54.1666666666667</v>
      </c>
      <c r="JO78" s="250">
        <v>49.8333333333333</v>
      </c>
      <c r="JP78" s="246">
        <f>+IFERROR(AVERAGE(JD78:JO78),"")</f>
        <v>44.04012975120002</v>
      </c>
      <c r="JQ78" s="250">
        <v>54.395604395604401</v>
      </c>
      <c r="JR78" s="250">
        <v>56.105610561056103</v>
      </c>
      <c r="JS78" s="250">
        <v>58.108108108108098</v>
      </c>
      <c r="JT78" s="250">
        <v>52.212389380531</v>
      </c>
      <c r="JU78" s="250">
        <v>56.327160493827201</v>
      </c>
      <c r="JV78" s="250">
        <v>55.882352941176499</v>
      </c>
      <c r="JW78" s="250">
        <v>61.309523809523803</v>
      </c>
      <c r="JX78" s="250">
        <v>62.944983818770197</v>
      </c>
      <c r="JY78" s="250">
        <v>61.9</v>
      </c>
      <c r="JZ78" s="250">
        <v>59.3</v>
      </c>
      <c r="KA78" s="250">
        <v>55.73</v>
      </c>
      <c r="KB78" s="250">
        <v>52.920962199312697</v>
      </c>
      <c r="KC78" s="246">
        <f>+IFERROR(AVERAGE(JQ78:KB78),"")</f>
        <v>57.261391308992501</v>
      </c>
      <c r="KD78" s="250">
        <v>54.710144927536199</v>
      </c>
      <c r="KE78" s="250">
        <v>51.941747572815501</v>
      </c>
      <c r="KF78" s="250">
        <v>51.2931034482759</v>
      </c>
      <c r="KG78" s="250">
        <v>49.2877492877493</v>
      </c>
      <c r="KH78" s="250">
        <v>47.7</v>
      </c>
      <c r="KI78" s="250">
        <v>45</v>
      </c>
      <c r="KJ78" s="250">
        <v>39.370078740157503</v>
      </c>
      <c r="KK78" s="250">
        <v>38.624338624338598</v>
      </c>
      <c r="KL78" s="250">
        <v>41.954022988505699</v>
      </c>
      <c r="KM78" s="250">
        <v>39.855072463768103</v>
      </c>
      <c r="KN78" s="250">
        <v>38</v>
      </c>
      <c r="KO78" s="250">
        <v>34.6264367816092</v>
      </c>
      <c r="KP78" s="246">
        <f>+IFERROR(AVERAGE(KD78:KO78),"")</f>
        <v>44.363557902896332</v>
      </c>
      <c r="KQ78" s="250">
        <v>36.350574712643699</v>
      </c>
      <c r="KR78" s="250">
        <v>38.649425287356301</v>
      </c>
      <c r="KS78" s="250">
        <v>38.753387533875298</v>
      </c>
      <c r="KT78" s="250">
        <v>36.477987421383702</v>
      </c>
      <c r="KU78" s="250">
        <v>35.451977401129902</v>
      </c>
      <c r="KV78" s="250">
        <v>38.226299694189599</v>
      </c>
      <c r="KW78" s="250">
        <v>39.869281045751599</v>
      </c>
      <c r="KX78" s="250">
        <v>41.049382716049401</v>
      </c>
      <c r="KY78" s="250">
        <v>40.454545454545503</v>
      </c>
      <c r="KZ78" s="250">
        <v>40.090090090090101</v>
      </c>
      <c r="LA78" s="250">
        <v>39.090909090909101</v>
      </c>
      <c r="LB78" s="250">
        <v>33.913043478260903</v>
      </c>
      <c r="LC78" s="246">
        <f>+IFERROR(AVERAGE(KQ78:LB78),"")</f>
        <v>38.198075327182096</v>
      </c>
      <c r="LD78" s="250">
        <v>39.039039039038997</v>
      </c>
      <c r="LE78" s="250">
        <v>42.753623188405797</v>
      </c>
      <c r="LF78" s="250">
        <v>41.9590643274854</v>
      </c>
      <c r="LG78" s="250">
        <v>41.4191419141914</v>
      </c>
      <c r="LH78" s="250">
        <v>42.907801418439703</v>
      </c>
      <c r="LI78" s="250">
        <v>41.5</v>
      </c>
      <c r="LJ78" s="250">
        <v>42.047930283224403</v>
      </c>
      <c r="LK78" s="250">
        <v>45.315904139433499</v>
      </c>
      <c r="LL78" s="250">
        <v>46.064814814814802</v>
      </c>
      <c r="LM78" s="250">
        <v>46.007984031936097</v>
      </c>
      <c r="LN78" s="250">
        <f>+IFERROR((IF(ISTEXT(LN$5)=FALSE,(IF(MONTH(LN$5)&lt;&gt;12,(INDEX(BCRChile!$1:$1048576,MATCH(LO$5-1,BCRChile!$A:$A,0),MATCH($B78,BCRChile!$7:$7,0))),(INDEX(BCRChile!$1:$1048576,MATCH(LP$5-1,BCRChile!$A:$A,0),MATCH($B78,BCRChile!$7:$7,0))))),(AVERAGE(LB78:LM78)))),"")</f>
        <v>43.75</v>
      </c>
      <c r="LO78" s="250">
        <f>+IFERROR((IF(ISTEXT(LO$5)=FALSE,(IF(MONTH(LO$5)&lt;&gt;12,(INDEX(BCRChile!$1:$1048576,MATCH(LP$5-1,BCRChile!$A:$A,0),MATCH($B78,BCRChile!$7:$7,0))),(INDEX(BCRChile!$1:$1048576,MATCH(LQ$5-1,BCRChile!$A:$A,0),MATCH($B78,BCRChile!$7:$7,0))))),(AVERAGE(LC78:LN78)))),"")</f>
        <v>43.186582809224298</v>
      </c>
      <c r="LP78" s="246">
        <f>+IFERROR(AVERAGE(LD78:LO78),"")</f>
        <v>42.995990497182866</v>
      </c>
      <c r="LQ78" s="250">
        <f>+IFERROR((IF(ISTEXT(LQ$5)=FALSE,(IF(MONTH(LQ$5)&lt;&gt;12,(INDEX(BCRChile!$1:$1048576,MATCH(LR$5-1,BCRChile!$A:$A,0),MATCH($B78,BCRChile!$7:$7,0))),(INDEX(BCRChile!$1:$1048576,MATCH(LS$5-1,BCRChile!$A:$A,0),MATCH($B78,BCRChile!$7:$7,0))))),(AVERAGE(LE78:LP78)))),"")</f>
        <v>44.409937888198698</v>
      </c>
      <c r="LR78" s="250">
        <f>+IFERROR((IF(ISTEXT(LR$5)=FALSE,(IF(MONTH(LR$5)&lt;&gt;12,(INDEX(BCRChile!$1:$1048576,MATCH(LS$5-1,BCRChile!$A:$A,0),MATCH($B78,BCRChile!$7:$7,0))),(INDEX(BCRChile!$1:$1048576,MATCH(LT$5-1,BCRChile!$A:$A,0),MATCH($B78,BCRChile!$7:$7,0))))),(AVERAGE(LF78:LQ78)))),"")</f>
        <v>48.009950248756198</v>
      </c>
      <c r="LS78" s="250">
        <f>+IFERROR((IF(ISTEXT(LS$5)=FALSE,(IF(MONTH(LS$5)&lt;&gt;12,(INDEX(BCRChile!$1:$1048576,MATCH(LT$5-1,BCRChile!$A:$A,0),MATCH($B78,BCRChile!$7:$7,0))),(INDEX(BCRChile!$1:$1048576,MATCH(LU$5-1,BCRChile!$A:$A,0),MATCH($B78,BCRChile!$7:$7,0))))),(AVERAGE(LG78:LR78)))),"")</f>
        <v>46.121593291404601</v>
      </c>
      <c r="LT78" s="250">
        <f>+IFERROR((IF(ISTEXT(LT$5)=FALSE,(IF(MONTH(LT$5)&lt;&gt;12,(INDEX(BCRChile!$1:$1048576,MATCH(LU$5-1,BCRChile!$A:$A,0),MATCH($B78,BCRChile!$7:$7,0))),(INDEX(BCRChile!$1:$1048576,MATCH(LV$5-1,BCRChile!$A:$A,0),MATCH($B78,BCRChile!$7:$7,0))))),(AVERAGE(LH78:LS78)))),"")</f>
        <v>40.425531914893597</v>
      </c>
      <c r="LU78" s="250">
        <f>+IFERROR((IF(ISTEXT(LU$5)=FALSE,(IF(MONTH(LU$5)&lt;&gt;12,(INDEX(BCRChile!$1:$1048576,MATCH(LV$5-1,BCRChile!$A:$A,0),MATCH($B78,BCRChile!$7:$7,0))),(INDEX(BCRChile!$1:$1048576,MATCH(LW$5-1,BCRChile!$A:$A,0),MATCH($B78,BCRChile!$7:$7,0))))),(AVERAGE(LI78:LT78)))),"")</f>
        <v>42.454954954954999</v>
      </c>
      <c r="LV78" s="250">
        <f>+IFERROR((IF(ISTEXT(LV$5)=FALSE,(IF(MONTH(LV$5)&lt;&gt;12,(INDEX(BCRChile!$1:$1048576,MATCH(LW$5-1,BCRChile!$A:$A,0),MATCH($B78,BCRChile!$7:$7,0))),(INDEX(BCRChile!$1:$1048576,MATCH(LX$5-1,BCRChile!$A:$A,0),MATCH($B78,BCRChile!$7:$7,0))))),(AVERAGE(LJ78:LU78)))),"")</f>
        <v>41.542288557213901</v>
      </c>
      <c r="LW78" s="250">
        <f>+IFERROR((IF(ISTEXT(LW$5)=FALSE,(IF(MONTH(LW$5)&lt;&gt;12,(INDEX(BCRChile!$1:$1048576,MATCH(LX$5-1,BCRChile!$A:$A,0),MATCH($B78,BCRChile!$7:$7,0))),(INDEX(BCRChile!$1:$1048576,MATCH(LY$5-1,BCRChile!$A:$A,0),MATCH($B78,BCRChile!$7:$7,0))))),(AVERAGE(LK78:LV78)))),"")</f>
        <v>44.964028776978402</v>
      </c>
      <c r="LX78" s="250">
        <f>+IFERROR((IF(ISTEXT(LX$5)=FALSE,(IF(MONTH(LX$5)&lt;&gt;12,(INDEX(BCRChile!$1:$1048576,MATCH(LY$5-1,BCRChile!$A:$A,0),MATCH($B78,BCRChile!$7:$7,0))),(INDEX(BCRChile!$1:$1048576,MATCH(LZ$5-1,BCRChile!$A:$A,0),MATCH($B78,BCRChile!$7:$7,0))))),(AVERAGE(LL78:LW78)))),"")</f>
        <v>43.609022556390997</v>
      </c>
      <c r="LY78" s="250">
        <f>+IFERROR((IF(ISTEXT(LY$5)=FALSE,(IF(MONTH(LY$5)&lt;&gt;12,(INDEX(BCRChile!$1:$1048576,MATCH(LZ$5-1,BCRChile!$A:$A,0),MATCH($B78,BCRChile!$7:$7,0))),(INDEX(BCRChile!$1:$1048576,MATCH(MA$5-1,BCRChile!$A:$A,0),MATCH($B78,BCRChile!$7:$7,0))))),(AVERAGE(LM78:LX78)))),"")</f>
        <v>43.159203980099498</v>
      </c>
      <c r="LZ78" s="250">
        <f>+IFERROR((IF(ISTEXT(LZ$5)=FALSE,(IF(MONTH(LZ$5)&lt;&gt;12,(INDEX(BCRChile!$1:$1048576,MATCH(MA$5-1,BCRChile!$A:$A,0),MATCH($B78,BCRChile!$7:$7,0))),(INDEX(BCRChile!$1:$1048576,MATCH(MB$5-1,BCRChile!$A:$A,0),MATCH($B78,BCRChile!$7:$7,0))))),(AVERAGE(LN78:LY78)))),"")</f>
        <v>44.1860465116279</v>
      </c>
      <c r="MA78" s="250">
        <f>+IFERROR((IF(ISTEXT(MA$5)=FALSE,(IF(MONTH(MA$5)&lt;&gt;12,(INDEX(BCRChile!$1:$1048576,MATCH(MB$5-1,BCRChile!$A:$A,0),MATCH($B78,BCRChile!$7:$7,0))),(INDEX(BCRChile!$1:$1048576,MATCH(MC$5-1,BCRChile!$A:$A,0),MATCH($B78,BCRChile!$7:$7,0))))),(AVERAGE(LO78:LZ78)))),"")</f>
        <v>44</v>
      </c>
      <c r="MB78" s="250" t="str">
        <f>+IFERROR((IF(ISTEXT(MB$5)=FALSE,(IF(MONTH(MB$5)&lt;&gt;12,(INDEX(BCRChile!$1:$1048576,MATCH(MC$5-1,BCRChile!$A:$A,0),MATCH($B78,BCRChile!$7:$7,0))),(INDEX(BCRChile!$1:$1048576,MATCH(MD$5-1,BCRChile!$A:$A,0),MATCH($B78,BCRChile!$7:$7,0))))),(AVERAGE(LP78:MA78)))),"")</f>
        <v/>
      </c>
      <c r="MC78" s="246">
        <f>+IFERROR(AVERAGE(LQ78:MB78),"")</f>
        <v>43.898414425501706</v>
      </c>
      <c r="MD78" s="250" t="str">
        <f>+IFERROR((IF(ISTEXT(MD$5)=FALSE,(IF(MONTH(MD$5)&lt;&gt;12,(INDEX(BCRChile!$1:$1048576,MATCH(ME$5-1,BCRChile!$A:$A,0),MATCH($B78,BCRChile!$7:$7,0))),(INDEX(BCRChile!$1:$1048576,MATCH(MF$5-1,BCRChile!$A:$A,0),MATCH($B78,BCRChile!$7:$7,0))))),(AVERAGE(LR78:MC78)))),"")</f>
        <v/>
      </c>
      <c r="ME78" s="250" t="str">
        <f>+IFERROR((IF(ISTEXT(ME$5)=FALSE,(IF(MONTH(ME$5)&lt;&gt;12,(INDEX(BCRChile!$1:$1048576,MATCH(MF$5-1,BCRChile!$A:$A,0),MATCH($B78,BCRChile!$7:$7,0))),(INDEX(BCRChile!$1:$1048576,MATCH(MG$5-1,BCRChile!$A:$A,0),MATCH($B78,BCRChile!$7:$7,0))))),(AVERAGE(LS78:MD78)))),"")</f>
        <v/>
      </c>
      <c r="MF78" s="250" t="str">
        <f>+IFERROR((IF(ISTEXT(MF$5)=FALSE,(IF(MONTH(MF$5)&lt;&gt;12,(INDEX(BCRChile!$1:$1048576,MATCH(MG$5-1,BCRChile!$A:$A,0),MATCH($B78,BCRChile!$7:$7,0))),(INDEX(BCRChile!$1:$1048576,MATCH(MH$5-1,BCRChile!$A:$A,0),MATCH($B78,BCRChile!$7:$7,0))))),(AVERAGE(LT78:ME78)))),"")</f>
        <v/>
      </c>
      <c r="MG78" s="250" t="str">
        <f>+IFERROR((IF(ISTEXT(MG$5)=FALSE,(IF(MONTH(MG$5)&lt;&gt;12,(INDEX(BCRChile!$1:$1048576,MATCH(MH$5-1,BCRChile!$A:$A,0),MATCH($B78,BCRChile!$7:$7,0))),(INDEX(BCRChile!$1:$1048576,MATCH(MI$5-1,BCRChile!$A:$A,0),MATCH($B78,BCRChile!$7:$7,0))))),(AVERAGE(LU78:MF78)))),"")</f>
        <v/>
      </c>
      <c r="MH78" s="250" t="str">
        <f>+IFERROR((IF(ISTEXT(MH$5)=FALSE,(IF(MONTH(MH$5)&lt;&gt;12,(INDEX(BCRChile!$1:$1048576,MATCH(MI$5-1,BCRChile!$A:$A,0),MATCH($B78,BCRChile!$7:$7,0))),(INDEX(BCRChile!$1:$1048576,MATCH(MJ$5-1,BCRChile!$A:$A,0),MATCH($B78,BCRChile!$7:$7,0))))),(AVERAGE(LV78:MG78)))),"")</f>
        <v/>
      </c>
      <c r="MI78" s="250" t="str">
        <f>+IFERROR((IF(ISTEXT(MI$5)=FALSE,(IF(MONTH(MI$5)&lt;&gt;12,(INDEX(BCRChile!$1:$1048576,MATCH(MJ$5-1,BCRChile!$A:$A,0),MATCH($B78,BCRChile!$7:$7,0))),(INDEX(BCRChile!$1:$1048576,MATCH(MK$5-1,BCRChile!$A:$A,0),MATCH($B78,BCRChile!$7:$7,0))))),(AVERAGE(LW78:MH78)))),"")</f>
        <v/>
      </c>
      <c r="MJ78" s="250" t="str">
        <f>+IFERROR((IF(ISTEXT(MJ$5)=FALSE,(IF(MONTH(MJ$5)&lt;&gt;12,(INDEX(BCRChile!$1:$1048576,MATCH(MK$5-1,BCRChile!$A:$A,0),MATCH($B78,BCRChile!$7:$7,0))),(INDEX(BCRChile!$1:$1048576,MATCH(ML$5-1,BCRChile!$A:$A,0),MATCH($B78,BCRChile!$7:$7,0))))),(AVERAGE(LX78:MI78)))),"")</f>
        <v/>
      </c>
      <c r="MK78" s="250" t="str">
        <f>+IFERROR((IF(ISTEXT(MK$5)=FALSE,(IF(MONTH(MK$5)&lt;&gt;12,(INDEX(BCRChile!$1:$1048576,MATCH(ML$5-1,BCRChile!$A:$A,0),MATCH($B78,BCRChile!$7:$7,0))),(INDEX(BCRChile!$1:$1048576,MATCH(MM$5-1,BCRChile!$A:$A,0),MATCH($B78,BCRChile!$7:$7,0))))),(AVERAGE(LY78:MJ78)))),"")</f>
        <v/>
      </c>
      <c r="ML78" s="250" t="str">
        <f>+IFERROR((IF(ISTEXT(ML$5)=FALSE,(IF(MONTH(ML$5)&lt;&gt;12,(INDEX(BCRChile!$1:$1048576,MATCH(MM$5-1,BCRChile!$A:$A,0),MATCH($B78,BCRChile!$7:$7,0))),(INDEX(BCRChile!$1:$1048576,MATCH(MN$5-1,BCRChile!$A:$A,0),MATCH($B78,BCRChile!$7:$7,0))))),(AVERAGE(LZ78:MK78)))),"")</f>
        <v/>
      </c>
      <c r="MM78" s="250" t="str">
        <f>+IFERROR((IF(ISTEXT(MM$5)=FALSE,(IF(MONTH(MM$5)&lt;&gt;12,(INDEX(BCRChile!$1:$1048576,MATCH(MN$5-1,BCRChile!$A:$A,0),MATCH($B78,BCRChile!$7:$7,0))),(INDEX(BCRChile!$1:$1048576,MATCH(MO$5-1,BCRChile!$A:$A,0),MATCH($B78,BCRChile!$7:$7,0))))),(AVERAGE(MA78:ML78)))),"")</f>
        <v/>
      </c>
      <c r="MN78" s="250" t="str">
        <f>+IFERROR((IF(ISTEXT(MN$5)=FALSE,(IF(MONTH(MN$5)&lt;&gt;12,(INDEX(BCRChile!$1:$1048576,MATCH(MO$5-1,BCRChile!$A:$A,0),MATCH($B78,BCRChile!$7:$7,0))),(INDEX(BCRChile!$1:$1048576,MATCH(MP$5-1,BCRChile!$A:$A,0),MATCH($B78,BCRChile!$7:$7,0))))),(AVERAGE(MB78:MM78)))),"")</f>
        <v/>
      </c>
      <c r="MO78" s="250" t="str">
        <f>+IFERROR((IF(ISTEXT(MO$5)=FALSE,(IF(MONTH(MO$5)&lt;&gt;12,(INDEX(BCRChile!$1:$1048576,MATCH(MP$5-1,BCRChile!$A:$A,0),MATCH($B78,BCRChile!$7:$7,0))),(INDEX(BCRChile!$1:$1048576,MATCH(MQ$5-1,BCRChile!$A:$A,0),MATCH($B78,BCRChile!$7:$7,0))))),(AVERAGE(MC78:MN78)))),"")</f>
        <v/>
      </c>
      <c r="MP78" s="246" t="str">
        <f>+IFERROR(AVERAGE(MD78:MO78),"")</f>
        <v/>
      </c>
    </row>
    <row r="79" spans="1:354" outlineLevel="1">
      <c r="B79" s="9" t="s">
        <v>740</v>
      </c>
      <c r="C79" s="402" t="s">
        <v>740</v>
      </c>
      <c r="D79" s="250"/>
      <c r="E79" s="250"/>
      <c r="F79" s="250"/>
      <c r="G79" s="250"/>
      <c r="H79" s="250"/>
      <c r="I79" s="250"/>
      <c r="J79" s="250"/>
      <c r="K79" s="250"/>
      <c r="L79" s="250"/>
      <c r="M79" s="250"/>
      <c r="N79" s="250"/>
      <c r="O79" s="250"/>
      <c r="P79" s="255"/>
      <c r="Q79" s="250"/>
      <c r="R79" s="250"/>
      <c r="S79" s="250"/>
      <c r="T79" s="250"/>
      <c r="U79" s="250"/>
      <c r="V79" s="250"/>
      <c r="W79" s="250"/>
      <c r="X79" s="250"/>
      <c r="Y79" s="250"/>
      <c r="Z79" s="250"/>
      <c r="AA79" s="250"/>
      <c r="AB79" s="250"/>
      <c r="AC79" s="255"/>
      <c r="AD79" s="250"/>
      <c r="AE79" s="250"/>
      <c r="AF79" s="250"/>
      <c r="AG79" s="250"/>
      <c r="AH79" s="250"/>
      <c r="AI79" s="250"/>
      <c r="AJ79" s="250"/>
      <c r="AK79" s="250"/>
      <c r="AL79" s="250"/>
      <c r="AM79" s="250"/>
      <c r="AN79" s="250"/>
      <c r="AO79" s="250"/>
      <c r="AP79" s="255"/>
      <c r="AQ79" s="250"/>
      <c r="AR79" s="250"/>
      <c r="AS79" s="250"/>
      <c r="AT79" s="250"/>
      <c r="AU79" s="250"/>
      <c r="AV79" s="250"/>
      <c r="AW79" s="250"/>
      <c r="AX79" s="250"/>
      <c r="AY79" s="250"/>
      <c r="AZ79" s="250"/>
      <c r="BA79" s="250"/>
      <c r="BB79" s="250"/>
      <c r="BC79" s="255"/>
      <c r="BD79" s="250"/>
      <c r="BE79" s="250"/>
      <c r="BF79" s="250"/>
      <c r="BG79" s="250"/>
      <c r="BH79" s="250"/>
      <c r="BI79" s="250"/>
      <c r="BJ79" s="250"/>
      <c r="BK79" s="250"/>
      <c r="BL79" s="250"/>
      <c r="BM79" s="250"/>
      <c r="BN79" s="250"/>
      <c r="BO79" s="250"/>
      <c r="BP79" s="255"/>
      <c r="BQ79" s="250"/>
      <c r="BR79" s="250"/>
      <c r="BS79" s="250"/>
      <c r="BT79" s="250"/>
      <c r="BU79" s="250"/>
      <c r="BV79" s="250"/>
      <c r="BW79" s="250"/>
      <c r="BX79" s="250"/>
      <c r="BY79" s="250"/>
      <c r="BZ79" s="250"/>
      <c r="CA79" s="250"/>
      <c r="CB79" s="250"/>
      <c r="CC79" s="255"/>
      <c r="CD79" s="250"/>
      <c r="CE79" s="250"/>
      <c r="CF79" s="250"/>
      <c r="CG79" s="250"/>
      <c r="CH79" s="250"/>
      <c r="CI79" s="250"/>
      <c r="CJ79" s="250"/>
      <c r="CK79" s="250"/>
      <c r="CL79" s="250"/>
      <c r="CM79" s="250"/>
      <c r="CN79" s="250"/>
      <c r="CO79" s="250"/>
      <c r="CP79" s="255"/>
      <c r="CQ79" s="250"/>
      <c r="CR79" s="250"/>
      <c r="CS79" s="250"/>
      <c r="CT79" s="250"/>
      <c r="CU79" s="250"/>
      <c r="CV79" s="250"/>
      <c r="CW79" s="250"/>
      <c r="CX79" s="250"/>
      <c r="CY79" s="250"/>
      <c r="CZ79" s="250"/>
      <c r="DA79" s="250"/>
      <c r="DB79" s="250"/>
      <c r="DC79" s="255"/>
      <c r="DD79" s="250"/>
      <c r="DE79" s="250"/>
      <c r="DF79" s="250"/>
      <c r="DG79" s="250"/>
      <c r="DH79" s="250"/>
      <c r="DI79" s="250"/>
      <c r="DJ79" s="250"/>
      <c r="DK79" s="250"/>
      <c r="DL79" s="250"/>
      <c r="DM79" s="250"/>
      <c r="DN79" s="250"/>
      <c r="DO79" s="250"/>
      <c r="DP79" s="255"/>
      <c r="DQ79" s="250"/>
      <c r="DR79" s="250"/>
      <c r="DS79" s="250"/>
      <c r="DT79" s="250"/>
      <c r="DU79" s="250"/>
      <c r="DV79" s="250"/>
      <c r="DW79" s="250"/>
      <c r="DX79" s="250"/>
      <c r="DY79" s="250"/>
      <c r="DZ79" s="250"/>
      <c r="EA79" s="250"/>
      <c r="EB79" s="250"/>
      <c r="EC79" s="255"/>
      <c r="ED79" s="250"/>
      <c r="EE79" s="250"/>
      <c r="EF79" s="250"/>
      <c r="EG79" s="250"/>
      <c r="EH79" s="250"/>
      <c r="EI79" s="250"/>
      <c r="EJ79" s="250"/>
      <c r="EK79" s="250"/>
      <c r="EL79" s="250"/>
      <c r="EM79" s="250"/>
      <c r="EN79" s="250"/>
      <c r="EO79" s="250"/>
      <c r="EP79" s="255"/>
      <c r="EQ79" s="250"/>
      <c r="ER79" s="250"/>
      <c r="ES79" s="250"/>
      <c r="ET79" s="250"/>
      <c r="EU79" s="250"/>
      <c r="EV79" s="250"/>
      <c r="EW79" s="250"/>
      <c r="EX79" s="250">
        <v>62.631580352783203</v>
      </c>
      <c r="EY79" s="250">
        <v>60.277778625488303</v>
      </c>
      <c r="EZ79" s="250">
        <v>62.228260040283203</v>
      </c>
      <c r="FA79" s="250">
        <v>64.325843811035199</v>
      </c>
      <c r="FB79" s="250">
        <v>63.235294342041001</v>
      </c>
      <c r="FC79" s="246">
        <f>+IFERROR(AVERAGE(EQ79:FB79),"")</f>
        <v>62.539751434326185</v>
      </c>
      <c r="FD79" s="250">
        <v>63.888889312744098</v>
      </c>
      <c r="FE79" s="250">
        <v>65.294120788574205</v>
      </c>
      <c r="FF79" s="250">
        <v>69.186042785644503</v>
      </c>
      <c r="FG79" s="250">
        <v>67.8125</v>
      </c>
      <c r="FH79" s="250">
        <v>65.882354736328097</v>
      </c>
      <c r="FI79" s="250">
        <v>62.037036895752003</v>
      </c>
      <c r="FJ79" s="250">
        <v>57.8125</v>
      </c>
      <c r="FK79" s="250">
        <v>64.197532653808594</v>
      </c>
      <c r="FL79" s="250">
        <v>66.891891479492202</v>
      </c>
      <c r="FM79" s="250">
        <v>63.5542182922363</v>
      </c>
      <c r="FN79" s="250">
        <v>63.815788269042997</v>
      </c>
      <c r="FO79" s="250">
        <v>64.726028442382798</v>
      </c>
      <c r="FP79" s="246">
        <f>+IFERROR(AVERAGE(FD79:FO79),"")</f>
        <v>64.59157530466716</v>
      </c>
      <c r="FQ79" s="250">
        <v>61.25</v>
      </c>
      <c r="FR79" s="250">
        <v>60.616439819335902</v>
      </c>
      <c r="FS79" s="250">
        <v>64.393936157226605</v>
      </c>
      <c r="FT79" s="250">
        <v>56.845237731933601</v>
      </c>
      <c r="FU79" s="250">
        <v>51.602565765380902</v>
      </c>
      <c r="FV79" s="250">
        <v>48.333332061767599</v>
      </c>
      <c r="FW79" s="250">
        <v>44.620254516601598</v>
      </c>
      <c r="FX79" s="250">
        <v>43.75</v>
      </c>
      <c r="FY79" s="250">
        <v>47.297298431396499</v>
      </c>
      <c r="FZ79" s="250">
        <v>44.578311920166001</v>
      </c>
      <c r="GA79" s="250">
        <v>43.589744567871101</v>
      </c>
      <c r="GB79" s="250">
        <v>40.909091949462898</v>
      </c>
      <c r="GC79" s="246">
        <f>+IFERROR(AVERAGE(FQ79:GB79),"")</f>
        <v>50.648851076761893</v>
      </c>
      <c r="GD79" s="250">
        <v>45.253166198730497</v>
      </c>
      <c r="GE79" s="250">
        <v>41.666667938232401</v>
      </c>
      <c r="GF79" s="250">
        <v>44.480518341064503</v>
      </c>
      <c r="GG79" s="250">
        <v>37</v>
      </c>
      <c r="GH79" s="250">
        <v>35</v>
      </c>
      <c r="GI79" s="250">
        <v>32.770271301269503</v>
      </c>
      <c r="GJ79" s="250">
        <v>29.487178802490199</v>
      </c>
      <c r="GK79" s="250">
        <v>24.6478881835938</v>
      </c>
      <c r="GL79" s="250">
        <v>26.027397155761701</v>
      </c>
      <c r="GM79" s="250">
        <v>29.391891479492202</v>
      </c>
      <c r="GN79" s="250">
        <v>29.794521331787099</v>
      </c>
      <c r="GO79" s="250">
        <v>26.449275970458999</v>
      </c>
      <c r="GP79" s="246">
        <f>+IFERROR(AVERAGE(GD79:GO79),"")</f>
        <v>33.49739805857341</v>
      </c>
      <c r="GQ79" s="250">
        <v>26.3333339691162</v>
      </c>
      <c r="GR79" s="250">
        <v>34.469696044921903</v>
      </c>
      <c r="GS79" s="250">
        <v>35.507247924804702</v>
      </c>
      <c r="GT79" s="250">
        <v>37.662338256835902</v>
      </c>
      <c r="GU79" s="250">
        <v>34.285713195800803</v>
      </c>
      <c r="GV79" s="250">
        <v>39.930557250976598</v>
      </c>
      <c r="GW79" s="250">
        <v>30.1948051452637</v>
      </c>
      <c r="GX79" s="250">
        <v>27.464788436889599</v>
      </c>
      <c r="GY79" s="250">
        <v>31.985294342041001</v>
      </c>
      <c r="GZ79" s="250">
        <v>35</v>
      </c>
      <c r="HA79" s="250">
        <v>35.8108100891113</v>
      </c>
      <c r="HB79" s="250">
        <v>37.686565399169901</v>
      </c>
      <c r="HC79" s="246">
        <f>+IFERROR(AVERAGE(GQ79:HB79),"")</f>
        <v>33.860929171244301</v>
      </c>
      <c r="HD79" s="250">
        <v>33.333332061767599</v>
      </c>
      <c r="HE79" s="250">
        <v>29.850746154785199</v>
      </c>
      <c r="HF79" s="250">
        <v>31.164382934570298</v>
      </c>
      <c r="HG79" s="250">
        <v>25.704225540161101</v>
      </c>
      <c r="HH79" s="250">
        <v>20.945945739746101</v>
      </c>
      <c r="HI79" s="250">
        <v>19.5945949554443</v>
      </c>
      <c r="HJ79" s="250">
        <v>16.5662651062012</v>
      </c>
      <c r="HK79" s="250">
        <v>20.2531642913818</v>
      </c>
      <c r="HL79" s="250">
        <v>20.5696201324463</v>
      </c>
      <c r="HM79" s="250">
        <v>18.3544311523438</v>
      </c>
      <c r="HN79" s="250">
        <v>21.153846740722699</v>
      </c>
      <c r="HO79" s="250">
        <v>23.263889312744102</v>
      </c>
      <c r="HP79" s="246">
        <f>+IFERROR(AVERAGE(HD79:HO79),"")</f>
        <v>23.396203676859542</v>
      </c>
      <c r="HQ79" s="250">
        <v>25</v>
      </c>
      <c r="HR79" s="250">
        <v>23.986486434936499</v>
      </c>
      <c r="HS79" s="250">
        <v>25.3246746063232</v>
      </c>
      <c r="HT79" s="250">
        <v>22.142856597900401</v>
      </c>
      <c r="HU79" s="250">
        <v>24.206348419189499</v>
      </c>
      <c r="HV79" s="250">
        <v>21.875</v>
      </c>
      <c r="HW79" s="250">
        <v>26.3698635101318</v>
      </c>
      <c r="HX79" s="250">
        <v>25</v>
      </c>
      <c r="HY79" s="250">
        <v>33.333332061767599</v>
      </c>
      <c r="HZ79" s="250">
        <v>35.984848022460902</v>
      </c>
      <c r="IA79" s="250">
        <v>36.971832275390597</v>
      </c>
      <c r="IB79" s="250">
        <v>34.375</v>
      </c>
      <c r="IC79" s="246">
        <f>+IFERROR(AVERAGE(HQ79:IB79),"")</f>
        <v>27.880853494008374</v>
      </c>
      <c r="ID79" s="250">
        <v>43.181818181818201</v>
      </c>
      <c r="IE79" s="250">
        <v>48.461538461538503</v>
      </c>
      <c r="IF79" s="250">
        <v>51.153846153846203</v>
      </c>
      <c r="IG79" s="250">
        <v>48.387096774193601</v>
      </c>
      <c r="IH79" s="250">
        <v>46.774193548387103</v>
      </c>
      <c r="II79" s="250">
        <v>43.076923076923102</v>
      </c>
      <c r="IJ79" s="250">
        <v>46.186440677966097</v>
      </c>
      <c r="IK79" s="250">
        <v>45.089285714285701</v>
      </c>
      <c r="IL79" s="250">
        <v>46.052631578947398</v>
      </c>
      <c r="IM79" s="250">
        <v>47.9838709677419</v>
      </c>
      <c r="IN79" s="250">
        <v>45.338983050847503</v>
      </c>
      <c r="IO79" s="250">
        <v>48.3333333333333</v>
      </c>
      <c r="IP79" s="246">
        <f>+IFERROR(AVERAGE(ID79:IO79),"")</f>
        <v>46.668330126652386</v>
      </c>
      <c r="IQ79" s="250">
        <v>49.5762711864407</v>
      </c>
      <c r="IR79" s="250">
        <v>47.857142857142897</v>
      </c>
      <c r="IS79" s="250">
        <v>54.577464788732399</v>
      </c>
      <c r="IT79" s="250">
        <v>52.238805970149301</v>
      </c>
      <c r="IU79" s="250">
        <v>46.575342465753401</v>
      </c>
      <c r="IV79" s="250">
        <v>46.6216216216216</v>
      </c>
      <c r="IW79" s="250">
        <v>45.8333333333333</v>
      </c>
      <c r="IX79" s="250">
        <v>47.602739726027401</v>
      </c>
      <c r="IY79" s="250">
        <v>42.647058823529399</v>
      </c>
      <c r="IZ79" s="250">
        <v>45.895522388059703</v>
      </c>
      <c r="JA79" s="250">
        <v>26.086956521739101</v>
      </c>
      <c r="JB79" s="250">
        <v>21.428571428571399</v>
      </c>
      <c r="JC79" s="246">
        <f>+IFERROR(AVERAGE(IQ79:JB79),"")</f>
        <v>43.911735925925058</v>
      </c>
      <c r="JD79" s="250">
        <v>20.175438596491201</v>
      </c>
      <c r="JE79" s="250">
        <v>25.6944444444444</v>
      </c>
      <c r="JF79" s="250">
        <v>24.264705882352899</v>
      </c>
      <c r="JG79" s="250">
        <v>6.4285714285714297</v>
      </c>
      <c r="JH79" s="250">
        <v>8.8028169014084501</v>
      </c>
      <c r="JI79" s="250">
        <v>11.397058823529401</v>
      </c>
      <c r="JJ79" s="250">
        <v>12.6760563380282</v>
      </c>
      <c r="JK79" s="250">
        <v>25.7246376811594</v>
      </c>
      <c r="JL79" s="250">
        <v>33.1967213114754</v>
      </c>
      <c r="JM79" s="250">
        <v>37.692307692307701</v>
      </c>
      <c r="JN79" s="250">
        <v>46.031746031746003</v>
      </c>
      <c r="JO79" s="250">
        <v>41.6666666666667</v>
      </c>
      <c r="JP79" s="246">
        <f>+IFERROR(AVERAGE(JD79:JO79),"")</f>
        <v>24.479264316515099</v>
      </c>
      <c r="JQ79" s="250">
        <v>40.079365079365097</v>
      </c>
      <c r="JR79" s="250">
        <v>44.230769230769198</v>
      </c>
      <c r="JS79" s="250">
        <v>48.550724637681199</v>
      </c>
      <c r="JT79" s="250">
        <v>44.7916666666667</v>
      </c>
      <c r="JU79" s="250">
        <v>40</v>
      </c>
      <c r="JV79" s="250">
        <v>42.3913043478261</v>
      </c>
      <c r="JW79" s="250">
        <v>43.359375</v>
      </c>
      <c r="JX79" s="250">
        <v>51.515151515151501</v>
      </c>
      <c r="JY79" s="250">
        <v>56.4</v>
      </c>
      <c r="JZ79" s="250">
        <v>48.1</v>
      </c>
      <c r="KA79" s="250">
        <v>37.31</v>
      </c>
      <c r="KB79" s="250">
        <v>32.758620689655203</v>
      </c>
      <c r="KC79" s="246">
        <f>+IFERROR(AVERAGE(JQ79:KB79),"")</f>
        <v>44.123914763926251</v>
      </c>
      <c r="KD79" s="250">
        <v>34.482758620689701</v>
      </c>
      <c r="KE79" s="250">
        <v>35.546875</v>
      </c>
      <c r="KF79" s="250">
        <v>32.539682539682502</v>
      </c>
      <c r="KG79" s="250">
        <v>30.859375</v>
      </c>
      <c r="KH79" s="250">
        <v>26.23</v>
      </c>
      <c r="KI79" s="250">
        <v>25.41</v>
      </c>
      <c r="KJ79" s="250">
        <v>25</v>
      </c>
      <c r="KK79" s="250">
        <v>24.253731343283601</v>
      </c>
      <c r="KL79" s="250">
        <v>27.1551724137931</v>
      </c>
      <c r="KM79" s="250">
        <v>24.074074074074101</v>
      </c>
      <c r="KN79" s="250">
        <v>23.636363636363601</v>
      </c>
      <c r="KO79" s="250">
        <v>25.4385964912281</v>
      </c>
      <c r="KP79" s="246">
        <f>+IFERROR(AVERAGE(KD79:KO79),"")</f>
        <v>27.885552426592891</v>
      </c>
      <c r="KQ79" s="250">
        <v>25.4166666666667</v>
      </c>
      <c r="KR79" s="250">
        <v>26.6666666666667</v>
      </c>
      <c r="KS79" s="250">
        <v>27.868852459016399</v>
      </c>
      <c r="KT79" s="250">
        <v>26.3888888888889</v>
      </c>
      <c r="KU79" s="250">
        <v>27.822580645161299</v>
      </c>
      <c r="KV79" s="250">
        <v>22.272727272727298</v>
      </c>
      <c r="KW79" s="250">
        <v>24.074074074074101</v>
      </c>
      <c r="KX79" s="250">
        <v>21.363636363636399</v>
      </c>
      <c r="KY79" s="250">
        <v>25</v>
      </c>
      <c r="KZ79" s="250">
        <v>26.6666666666667</v>
      </c>
      <c r="LA79" s="250">
        <v>26.0416666666667</v>
      </c>
      <c r="LB79" s="250">
        <v>21.022727272727298</v>
      </c>
      <c r="LC79" s="246">
        <f>+IFERROR(AVERAGE(KQ79:LB79),"")</f>
        <v>25.050429470241543</v>
      </c>
      <c r="LD79" s="250">
        <v>24.404761904761902</v>
      </c>
      <c r="LE79" s="250">
        <v>24.3589743589744</v>
      </c>
      <c r="LF79" s="250">
        <v>28.703703703703699</v>
      </c>
      <c r="LG79" s="250">
        <v>22.674418604651201</v>
      </c>
      <c r="LH79" s="250">
        <v>26.923076923076898</v>
      </c>
      <c r="LI79" s="250">
        <v>27.272727272727298</v>
      </c>
      <c r="LJ79" s="250">
        <v>28.409090909090899</v>
      </c>
      <c r="LK79" s="250">
        <v>24.596774193548399</v>
      </c>
      <c r="LL79" s="250">
        <v>23.660714285714299</v>
      </c>
      <c r="LM79" s="250">
        <v>30.084745762711901</v>
      </c>
      <c r="LN79" s="250">
        <f>+IFERROR((IF(ISTEXT(LN$5)=FALSE,(IF(MONTH(LN$5)&lt;&gt;12,(INDEX(BCRChile!$1:$1048576,MATCH(LO$5-1,BCRChile!$A:$A,0),MATCH($B79,BCRChile!$7:$7,0))),(INDEX(BCRChile!$1:$1048576,MATCH(LP$5-1,BCRChile!$A:$A,0),MATCH($B79,BCRChile!$7:$7,0))))),(AVERAGE(LB79:LM79)))),"")</f>
        <v>30.084745762711901</v>
      </c>
      <c r="LO79" s="250">
        <f>+IFERROR((IF(ISTEXT(LO$5)=FALSE,(IF(MONTH(LO$5)&lt;&gt;12,(INDEX(BCRChile!$1:$1048576,MATCH(LP$5-1,BCRChile!$A:$A,0),MATCH($B79,BCRChile!$7:$7,0))),(INDEX(BCRChile!$1:$1048576,MATCH(LQ$5-1,BCRChile!$A:$A,0),MATCH($B79,BCRChile!$7:$7,0))))),(AVERAGE(LC79:LN79)))),"")</f>
        <v>29.1666666666667</v>
      </c>
      <c r="LP79" s="246">
        <f>+IFERROR(AVERAGE(LD79:LO79),"")</f>
        <v>26.695033362361627</v>
      </c>
      <c r="LQ79" s="250">
        <f>+IFERROR((IF(ISTEXT(LQ$5)=FALSE,(IF(MONTH(LQ$5)&lt;&gt;12,(INDEX(BCRChile!$1:$1048576,MATCH(LR$5-1,BCRChile!$A:$A,0),MATCH($B79,BCRChile!$7:$7,0))),(INDEX(BCRChile!$1:$1048576,MATCH(LS$5-1,BCRChile!$A:$A,0),MATCH($B79,BCRChile!$7:$7,0))))),(AVERAGE(LE79:LP79)))),"")</f>
        <v>29.385964912280699</v>
      </c>
      <c r="LR79" s="250">
        <f>+IFERROR((IF(ISTEXT(LR$5)=FALSE,(IF(MONTH(LR$5)&lt;&gt;12,(INDEX(BCRChile!$1:$1048576,MATCH(LS$5-1,BCRChile!$A:$A,0),MATCH($B79,BCRChile!$7:$7,0))),(INDEX(BCRChile!$1:$1048576,MATCH(LT$5-1,BCRChile!$A:$A,0),MATCH($B79,BCRChile!$7:$7,0))))),(AVERAGE(LF79:LQ79)))),"")</f>
        <v>34.042553191489397</v>
      </c>
      <c r="LS79" s="250">
        <f>+IFERROR((IF(ISTEXT(LS$5)=FALSE,(IF(MONTH(LS$5)&lt;&gt;12,(INDEX(BCRChile!$1:$1048576,MATCH(LT$5-1,BCRChile!$A:$A,0),MATCH($B79,BCRChile!$7:$7,0))),(INDEX(BCRChile!$1:$1048576,MATCH(LU$5-1,BCRChile!$A:$A,0),MATCH($B79,BCRChile!$7:$7,0))))),(AVERAGE(LG79:LR79)))),"")</f>
        <v>32.377049180327901</v>
      </c>
      <c r="LT79" s="250">
        <f>+IFERROR((IF(ISTEXT(LT$5)=FALSE,(IF(MONTH(LT$5)&lt;&gt;12,(INDEX(BCRChile!$1:$1048576,MATCH(LU$5-1,BCRChile!$A:$A,0),MATCH($B79,BCRChile!$7:$7,0))),(INDEX(BCRChile!$1:$1048576,MATCH(LV$5-1,BCRChile!$A:$A,0),MATCH($B79,BCRChile!$7:$7,0))))),(AVERAGE(LH79:LS79)))),"")</f>
        <v>33.3333333333333</v>
      </c>
      <c r="LU79" s="250">
        <f>+IFERROR((IF(ISTEXT(LU$5)=FALSE,(IF(MONTH(LU$5)&lt;&gt;12,(INDEX(BCRChile!$1:$1048576,MATCH(LV$5-1,BCRChile!$A:$A,0),MATCH($B79,BCRChile!$7:$7,0))),(INDEX(BCRChile!$1:$1048576,MATCH(LW$5-1,BCRChile!$A:$A,0),MATCH($B79,BCRChile!$7:$7,0))))),(AVERAGE(LI79:LT79)))),"")</f>
        <v>31.140350877193001</v>
      </c>
      <c r="LV79" s="250">
        <f>+IFERROR((IF(ISTEXT(LV$5)=FALSE,(IF(MONTH(LV$5)&lt;&gt;12,(INDEX(BCRChile!$1:$1048576,MATCH(LW$5-1,BCRChile!$A:$A,0),MATCH($B79,BCRChile!$7:$7,0))),(INDEX(BCRChile!$1:$1048576,MATCH(LX$5-1,BCRChile!$A:$A,0),MATCH($B79,BCRChile!$7:$7,0))))),(AVERAGE(LJ79:LU79)))),"")</f>
        <v>33.3333333333333</v>
      </c>
      <c r="LW79" s="250">
        <f>+IFERROR((IF(ISTEXT(LW$5)=FALSE,(IF(MONTH(LW$5)&lt;&gt;12,(INDEX(BCRChile!$1:$1048576,MATCH(LX$5-1,BCRChile!$A:$A,0),MATCH($B79,BCRChile!$7:$7,0))),(INDEX(BCRChile!$1:$1048576,MATCH(LY$5-1,BCRChile!$A:$A,0),MATCH($B79,BCRChile!$7:$7,0))))),(AVERAGE(LK79:LV79)))),"")</f>
        <v>32.547169811320799</v>
      </c>
      <c r="LX79" s="250">
        <f>+IFERROR((IF(ISTEXT(LX$5)=FALSE,(IF(MONTH(LX$5)&lt;&gt;12,(INDEX(BCRChile!$1:$1048576,MATCH(LY$5-1,BCRChile!$A:$A,0),MATCH($B79,BCRChile!$7:$7,0))),(INDEX(BCRChile!$1:$1048576,MATCH(LZ$5-1,BCRChile!$A:$A,0),MATCH($B79,BCRChile!$7:$7,0))))),(AVERAGE(LL79:LW79)))),"")</f>
        <v>33.189655172413801</v>
      </c>
      <c r="LY79" s="250">
        <f>+IFERROR((IF(ISTEXT(LY$5)=FALSE,(IF(MONTH(LY$5)&lt;&gt;12,(INDEX(BCRChile!$1:$1048576,MATCH(LZ$5-1,BCRChile!$A:$A,0),MATCH($B79,BCRChile!$7:$7,0))),(INDEX(BCRChile!$1:$1048576,MATCH(MA$5-1,BCRChile!$A:$A,0),MATCH($B79,BCRChile!$7:$7,0))))),(AVERAGE(LM79:LX79)))),"")</f>
        <v>31.363636363636399</v>
      </c>
      <c r="LZ79" s="250">
        <f>+IFERROR((IF(ISTEXT(LZ$5)=FALSE,(IF(MONTH(LZ$5)&lt;&gt;12,(INDEX(BCRChile!$1:$1048576,MATCH(MA$5-1,BCRChile!$A:$A,0),MATCH($B79,BCRChile!$7:$7,0))),(INDEX(BCRChile!$1:$1048576,MATCH(MB$5-1,BCRChile!$A:$A,0),MATCH($B79,BCRChile!$7:$7,0))))),(AVERAGE(LN79:LY79)))),"")</f>
        <v>24.456521739130402</v>
      </c>
      <c r="MA79" s="250">
        <f>+IFERROR((IF(ISTEXT(MA$5)=FALSE,(IF(MONTH(MA$5)&lt;&gt;12,(INDEX(BCRChile!$1:$1048576,MATCH(MB$5-1,BCRChile!$A:$A,0),MATCH($B79,BCRChile!$7:$7,0))),(INDEX(BCRChile!$1:$1048576,MATCH(MC$5-1,BCRChile!$A:$A,0),MATCH($B79,BCRChile!$7:$7,0))))),(AVERAGE(LO79:LZ79)))),"")</f>
        <v>30.61</v>
      </c>
      <c r="MB79" s="250" t="str">
        <f>+IFERROR((IF(ISTEXT(MB$5)=FALSE,(IF(MONTH(MB$5)&lt;&gt;12,(INDEX(BCRChile!$1:$1048576,MATCH(MC$5-1,BCRChile!$A:$A,0),MATCH($B79,BCRChile!$7:$7,0))),(INDEX(BCRChile!$1:$1048576,MATCH(MD$5-1,BCRChile!$A:$A,0),MATCH($B79,BCRChile!$7:$7,0))))),(AVERAGE(LP79:MA79)))),"")</f>
        <v/>
      </c>
      <c r="MC79" s="246">
        <f>+IFERROR(AVERAGE(LQ79:MB79),"")</f>
        <v>31.434506174041726</v>
      </c>
      <c r="MD79" s="250" t="str">
        <f>+IFERROR((IF(ISTEXT(MD$5)=FALSE,(IF(MONTH(MD$5)&lt;&gt;12,(INDEX(BCRChile!$1:$1048576,MATCH(ME$5-1,BCRChile!$A:$A,0),MATCH($B79,BCRChile!$7:$7,0))),(INDEX(BCRChile!$1:$1048576,MATCH(MF$5-1,BCRChile!$A:$A,0),MATCH($B79,BCRChile!$7:$7,0))))),(AVERAGE(LR79:MC79)))),"")</f>
        <v/>
      </c>
      <c r="ME79" s="250" t="str">
        <f>+IFERROR((IF(ISTEXT(ME$5)=FALSE,(IF(MONTH(ME$5)&lt;&gt;12,(INDEX(BCRChile!$1:$1048576,MATCH(MF$5-1,BCRChile!$A:$A,0),MATCH($B79,BCRChile!$7:$7,0))),(INDEX(BCRChile!$1:$1048576,MATCH(MG$5-1,BCRChile!$A:$A,0),MATCH($B79,BCRChile!$7:$7,0))))),(AVERAGE(LS79:MD79)))),"")</f>
        <v/>
      </c>
      <c r="MF79" s="250" t="str">
        <f>+IFERROR((IF(ISTEXT(MF$5)=FALSE,(IF(MONTH(MF$5)&lt;&gt;12,(INDEX(BCRChile!$1:$1048576,MATCH(MG$5-1,BCRChile!$A:$A,0),MATCH($B79,BCRChile!$7:$7,0))),(INDEX(BCRChile!$1:$1048576,MATCH(MH$5-1,BCRChile!$A:$A,0),MATCH($B79,BCRChile!$7:$7,0))))),(AVERAGE(LT79:ME79)))),"")</f>
        <v/>
      </c>
      <c r="MG79" s="250" t="str">
        <f>+IFERROR((IF(ISTEXT(MG$5)=FALSE,(IF(MONTH(MG$5)&lt;&gt;12,(INDEX(BCRChile!$1:$1048576,MATCH(MH$5-1,BCRChile!$A:$A,0),MATCH($B79,BCRChile!$7:$7,0))),(INDEX(BCRChile!$1:$1048576,MATCH(MI$5-1,BCRChile!$A:$A,0),MATCH($B79,BCRChile!$7:$7,0))))),(AVERAGE(LU79:MF79)))),"")</f>
        <v/>
      </c>
      <c r="MH79" s="250" t="str">
        <f>+IFERROR((IF(ISTEXT(MH$5)=FALSE,(IF(MONTH(MH$5)&lt;&gt;12,(INDEX(BCRChile!$1:$1048576,MATCH(MI$5-1,BCRChile!$A:$A,0),MATCH($B79,BCRChile!$7:$7,0))),(INDEX(BCRChile!$1:$1048576,MATCH(MJ$5-1,BCRChile!$A:$A,0),MATCH($B79,BCRChile!$7:$7,0))))),(AVERAGE(LV79:MG79)))),"")</f>
        <v/>
      </c>
      <c r="MI79" s="250" t="str">
        <f>+IFERROR((IF(ISTEXT(MI$5)=FALSE,(IF(MONTH(MI$5)&lt;&gt;12,(INDEX(BCRChile!$1:$1048576,MATCH(MJ$5-1,BCRChile!$A:$A,0),MATCH($B79,BCRChile!$7:$7,0))),(INDEX(BCRChile!$1:$1048576,MATCH(MK$5-1,BCRChile!$A:$A,0),MATCH($B79,BCRChile!$7:$7,0))))),(AVERAGE(LW79:MH79)))),"")</f>
        <v/>
      </c>
      <c r="MJ79" s="250" t="str">
        <f>+IFERROR((IF(ISTEXT(MJ$5)=FALSE,(IF(MONTH(MJ$5)&lt;&gt;12,(INDEX(BCRChile!$1:$1048576,MATCH(MK$5-1,BCRChile!$A:$A,0),MATCH($B79,BCRChile!$7:$7,0))),(INDEX(BCRChile!$1:$1048576,MATCH(ML$5-1,BCRChile!$A:$A,0),MATCH($B79,BCRChile!$7:$7,0))))),(AVERAGE(LX79:MI79)))),"")</f>
        <v/>
      </c>
      <c r="MK79" s="250" t="str">
        <f>+IFERROR((IF(ISTEXT(MK$5)=FALSE,(IF(MONTH(MK$5)&lt;&gt;12,(INDEX(BCRChile!$1:$1048576,MATCH(ML$5-1,BCRChile!$A:$A,0),MATCH($B79,BCRChile!$7:$7,0))),(INDEX(BCRChile!$1:$1048576,MATCH(MM$5-1,BCRChile!$A:$A,0),MATCH($B79,BCRChile!$7:$7,0))))),(AVERAGE(LY79:MJ79)))),"")</f>
        <v/>
      </c>
      <c r="ML79" s="250" t="str">
        <f>+IFERROR((IF(ISTEXT(ML$5)=FALSE,(IF(MONTH(ML$5)&lt;&gt;12,(INDEX(BCRChile!$1:$1048576,MATCH(MM$5-1,BCRChile!$A:$A,0),MATCH($B79,BCRChile!$7:$7,0))),(INDEX(BCRChile!$1:$1048576,MATCH(MN$5-1,BCRChile!$A:$A,0),MATCH($B79,BCRChile!$7:$7,0))))),(AVERAGE(LZ79:MK79)))),"")</f>
        <v/>
      </c>
      <c r="MM79" s="250" t="str">
        <f>+IFERROR((IF(ISTEXT(MM$5)=FALSE,(IF(MONTH(MM$5)&lt;&gt;12,(INDEX(BCRChile!$1:$1048576,MATCH(MN$5-1,BCRChile!$A:$A,0),MATCH($B79,BCRChile!$7:$7,0))),(INDEX(BCRChile!$1:$1048576,MATCH(MO$5-1,BCRChile!$A:$A,0),MATCH($B79,BCRChile!$7:$7,0))))),(AVERAGE(MA79:ML79)))),"")</f>
        <v/>
      </c>
      <c r="MN79" s="250" t="str">
        <f>+IFERROR((IF(ISTEXT(MN$5)=FALSE,(IF(MONTH(MN$5)&lt;&gt;12,(INDEX(BCRChile!$1:$1048576,MATCH(MO$5-1,BCRChile!$A:$A,0),MATCH($B79,BCRChile!$7:$7,0))),(INDEX(BCRChile!$1:$1048576,MATCH(MP$5-1,BCRChile!$A:$A,0),MATCH($B79,BCRChile!$7:$7,0))))),(AVERAGE(MB79:MM79)))),"")</f>
        <v/>
      </c>
      <c r="MO79" s="250" t="str">
        <f>+IFERROR((IF(ISTEXT(MO$5)=FALSE,(IF(MONTH(MO$5)&lt;&gt;12,(INDEX(BCRChile!$1:$1048576,MATCH(MP$5-1,BCRChile!$A:$A,0),MATCH($B79,BCRChile!$7:$7,0))),(INDEX(BCRChile!$1:$1048576,MATCH(MQ$5-1,BCRChile!$A:$A,0),MATCH($B79,BCRChile!$7:$7,0))))),(AVERAGE(MC79:MN79)))),"")</f>
        <v/>
      </c>
      <c r="MP79" s="246" t="str">
        <f>+IFERROR(AVERAGE(MD79:MO79),"")</f>
        <v/>
      </c>
    </row>
    <row r="80" spans="1:354">
      <c r="C80" s="62"/>
      <c r="D80" s="250"/>
      <c r="E80" s="250"/>
      <c r="F80" s="250"/>
      <c r="G80" s="250"/>
      <c r="H80" s="250"/>
      <c r="I80" s="250"/>
      <c r="J80" s="250"/>
      <c r="K80" s="250"/>
      <c r="L80" s="250"/>
      <c r="M80" s="250"/>
      <c r="N80" s="250"/>
      <c r="O80" s="250"/>
      <c r="P80" s="255"/>
      <c r="Q80" s="250"/>
      <c r="R80" s="250"/>
      <c r="S80" s="250"/>
      <c r="T80" s="250"/>
      <c r="U80" s="250"/>
      <c r="V80" s="250"/>
      <c r="W80" s="250"/>
      <c r="X80" s="250"/>
      <c r="Y80" s="250"/>
      <c r="Z80" s="250"/>
      <c r="AA80" s="250"/>
      <c r="AB80" s="250"/>
      <c r="AC80" s="255"/>
      <c r="AD80" s="250"/>
      <c r="AE80" s="250"/>
      <c r="AF80" s="250"/>
      <c r="AG80" s="250"/>
      <c r="AH80" s="250"/>
      <c r="AI80" s="250"/>
      <c r="AJ80" s="250"/>
      <c r="AK80" s="250"/>
      <c r="AL80" s="250"/>
      <c r="AM80" s="250"/>
      <c r="AN80" s="250"/>
      <c r="AO80" s="250"/>
      <c r="AP80" s="255"/>
      <c r="AQ80" s="250"/>
      <c r="AR80" s="250"/>
      <c r="AS80" s="250"/>
      <c r="AT80" s="250"/>
      <c r="AU80" s="250"/>
      <c r="AV80" s="250"/>
      <c r="AW80" s="250"/>
      <c r="AX80" s="250"/>
      <c r="AY80" s="250"/>
      <c r="AZ80" s="250"/>
      <c r="BA80" s="250"/>
      <c r="BB80" s="250"/>
      <c r="BC80" s="255"/>
      <c r="BD80" s="250"/>
      <c r="BE80" s="250"/>
      <c r="BF80" s="250"/>
      <c r="BG80" s="250"/>
      <c r="BH80" s="250"/>
      <c r="BI80" s="250"/>
      <c r="BJ80" s="250"/>
      <c r="BK80" s="250"/>
      <c r="BL80" s="250"/>
      <c r="BM80" s="250"/>
      <c r="BN80" s="250"/>
      <c r="BO80" s="250"/>
      <c r="BP80" s="255"/>
      <c r="BQ80" s="250"/>
      <c r="BR80" s="250"/>
      <c r="BS80" s="250"/>
      <c r="BT80" s="250"/>
      <c r="BU80" s="250"/>
      <c r="BV80" s="250"/>
      <c r="BW80" s="250"/>
      <c r="BX80" s="250"/>
      <c r="BY80" s="250"/>
      <c r="BZ80" s="250"/>
      <c r="CA80" s="250"/>
      <c r="CB80" s="250"/>
      <c r="CC80" s="255"/>
      <c r="CD80" s="250"/>
      <c r="CE80" s="250"/>
      <c r="CF80" s="250"/>
      <c r="CG80" s="250"/>
      <c r="CH80" s="250"/>
      <c r="CI80" s="250"/>
      <c r="CJ80" s="250"/>
      <c r="CK80" s="250"/>
      <c r="CL80" s="250"/>
      <c r="CM80" s="250"/>
      <c r="CN80" s="250"/>
      <c r="CO80" s="250"/>
      <c r="CP80" s="255"/>
      <c r="CQ80" s="250"/>
      <c r="CR80" s="250"/>
      <c r="CS80" s="250"/>
      <c r="CT80" s="250"/>
      <c r="CU80" s="250"/>
      <c r="CV80" s="250"/>
      <c r="CW80" s="250"/>
      <c r="CX80" s="250"/>
      <c r="CY80" s="250"/>
      <c r="CZ80" s="250"/>
      <c r="DA80" s="250"/>
      <c r="DB80" s="250"/>
      <c r="DC80" s="255"/>
      <c r="DD80" s="250"/>
      <c r="DE80" s="250"/>
      <c r="DF80" s="250"/>
      <c r="DG80" s="250"/>
      <c r="DH80" s="250"/>
      <c r="DI80" s="250"/>
      <c r="DJ80" s="250"/>
      <c r="DK80" s="250"/>
      <c r="DL80" s="250"/>
      <c r="DM80" s="250"/>
      <c r="DN80" s="250"/>
      <c r="DO80" s="250"/>
      <c r="DP80" s="255"/>
      <c r="DQ80" s="250"/>
      <c r="DR80" s="250"/>
      <c r="DS80" s="250"/>
      <c r="DT80" s="250"/>
      <c r="DU80" s="250"/>
      <c r="DV80" s="250"/>
      <c r="DW80" s="250"/>
      <c r="DX80" s="250"/>
      <c r="DY80" s="250"/>
      <c r="DZ80" s="250"/>
      <c r="EA80" s="250"/>
      <c r="EB80" s="250"/>
      <c r="EC80" s="255"/>
      <c r="ED80" s="250"/>
      <c r="EE80" s="250"/>
      <c r="EF80" s="250"/>
      <c r="EG80" s="250"/>
      <c r="EH80" s="250"/>
      <c r="EI80" s="250"/>
      <c r="EJ80" s="250"/>
      <c r="EK80" s="250"/>
      <c r="EL80" s="250"/>
      <c r="EM80" s="250"/>
      <c r="EN80" s="250"/>
      <c r="EO80" s="250"/>
      <c r="EP80" s="255"/>
      <c r="EQ80" s="250"/>
      <c r="ER80" s="250"/>
      <c r="ES80" s="250"/>
      <c r="ET80" s="250"/>
      <c r="EU80" s="250"/>
      <c r="EV80" s="250"/>
      <c r="EW80" s="250"/>
      <c r="EX80" s="250"/>
      <c r="EY80" s="250"/>
      <c r="EZ80" s="250"/>
      <c r="FA80" s="250"/>
      <c r="FB80" s="250"/>
      <c r="FC80" s="255"/>
      <c r="FD80" s="250"/>
      <c r="FE80" s="250"/>
      <c r="FF80" s="250"/>
      <c r="FG80" s="250"/>
      <c r="FH80" s="250"/>
      <c r="FI80" s="250"/>
      <c r="FJ80" s="250"/>
      <c r="FK80" s="250"/>
      <c r="FL80" s="250"/>
      <c r="FM80" s="250"/>
      <c r="FN80" s="250"/>
      <c r="FO80" s="250"/>
      <c r="FP80" s="255"/>
      <c r="FQ80" s="250"/>
      <c r="FR80" s="250"/>
      <c r="FS80" s="250"/>
      <c r="FT80" s="250"/>
      <c r="FU80" s="250"/>
      <c r="FV80" s="250"/>
      <c r="FW80" s="250"/>
      <c r="FX80" s="250"/>
      <c r="FY80" s="250"/>
      <c r="FZ80" s="250"/>
      <c r="GA80" s="250"/>
      <c r="GB80" s="250"/>
      <c r="GC80" s="255"/>
      <c r="GD80" s="250"/>
      <c r="GE80" s="250"/>
      <c r="GF80" s="250"/>
      <c r="GG80" s="250"/>
      <c r="GH80" s="250"/>
      <c r="GI80" s="250"/>
      <c r="GJ80" s="250"/>
      <c r="GK80" s="250"/>
      <c r="GL80" s="250"/>
      <c r="GM80" s="250"/>
      <c r="GN80" s="250"/>
      <c r="GO80" s="250"/>
      <c r="GP80" s="255"/>
      <c r="GQ80" s="250"/>
      <c r="GR80" s="250"/>
      <c r="GS80" s="250"/>
      <c r="GT80" s="250"/>
      <c r="GU80" s="250"/>
      <c r="GV80" s="250"/>
      <c r="GW80" s="250"/>
      <c r="GX80" s="250"/>
      <c r="GY80" s="250"/>
      <c r="GZ80" s="250"/>
      <c r="HA80" s="250"/>
      <c r="HB80" s="250"/>
      <c r="HC80" s="255"/>
      <c r="HD80" s="250"/>
      <c r="HE80" s="250"/>
      <c r="HF80" s="250"/>
      <c r="HG80" s="250"/>
      <c r="HH80" s="250"/>
      <c r="HI80" s="250"/>
      <c r="HJ80" s="250"/>
      <c r="HK80" s="250"/>
      <c r="HL80" s="250"/>
      <c r="HM80" s="250"/>
      <c r="HN80" s="250"/>
      <c r="HO80" s="250"/>
      <c r="HP80" s="255"/>
      <c r="HQ80" s="250"/>
      <c r="HR80" s="250"/>
      <c r="HS80" s="250"/>
      <c r="HT80" s="250"/>
      <c r="HU80" s="250"/>
      <c r="HV80" s="250"/>
      <c r="HW80" s="250"/>
      <c r="HX80" s="250"/>
      <c r="HY80" s="250"/>
      <c r="HZ80" s="250"/>
      <c r="IA80" s="250"/>
      <c r="IB80" s="250"/>
      <c r="IC80" s="255"/>
      <c r="ID80" s="250"/>
      <c r="IE80" s="250"/>
      <c r="IF80" s="250"/>
      <c r="IG80" s="250"/>
      <c r="IH80" s="250"/>
      <c r="II80" s="250"/>
      <c r="IJ80" s="250"/>
      <c r="IK80" s="250"/>
      <c r="IL80" s="250"/>
      <c r="IM80" s="250"/>
      <c r="IN80" s="250"/>
      <c r="IO80" s="250"/>
      <c r="IP80" s="255"/>
      <c r="IQ80" s="250"/>
      <c r="IR80" s="250"/>
      <c r="IS80" s="250"/>
      <c r="IT80" s="250"/>
      <c r="IU80" s="250"/>
      <c r="IV80" s="250"/>
      <c r="IW80" s="250"/>
      <c r="IX80" s="250"/>
      <c r="IY80" s="250"/>
      <c r="IZ80" s="250"/>
      <c r="JA80" s="250"/>
      <c r="JB80" s="250"/>
      <c r="JC80" s="255"/>
      <c r="JD80" s="250"/>
      <c r="JE80" s="250"/>
      <c r="JF80" s="250"/>
      <c r="JG80" s="250"/>
      <c r="JH80" s="250"/>
      <c r="JI80" s="250"/>
      <c r="JJ80" s="250"/>
      <c r="JK80" s="250"/>
      <c r="JL80" s="250"/>
      <c r="JM80" s="250"/>
      <c r="JN80" s="250"/>
      <c r="JO80" s="250"/>
      <c r="JP80" s="255"/>
      <c r="JQ80" s="250"/>
      <c r="JR80" s="250"/>
      <c r="JS80" s="250"/>
      <c r="JT80" s="250"/>
      <c r="JU80" s="250"/>
      <c r="JV80" s="250"/>
      <c r="JW80" s="250"/>
      <c r="JX80" s="250"/>
      <c r="JY80" s="250"/>
      <c r="JZ80" s="250"/>
      <c r="KA80" s="250"/>
      <c r="KB80" s="250"/>
      <c r="KC80" s="255"/>
      <c r="KD80" s="250"/>
      <c r="KE80" s="250"/>
      <c r="KF80" s="250"/>
      <c r="KG80" s="250"/>
      <c r="KH80" s="250"/>
      <c r="KI80" s="250"/>
      <c r="KJ80" s="250"/>
      <c r="KK80" s="250"/>
      <c r="KL80" s="250"/>
      <c r="KM80" s="250"/>
      <c r="KN80" s="250"/>
      <c r="KO80" s="250"/>
      <c r="KP80" s="255"/>
      <c r="KQ80" s="250"/>
      <c r="KR80" s="250"/>
      <c r="KS80" s="250"/>
      <c r="KT80" s="250"/>
      <c r="KU80" s="250"/>
      <c r="KV80" s="250"/>
      <c r="KW80" s="250"/>
      <c r="KX80" s="250"/>
      <c r="KY80" s="250"/>
      <c r="KZ80" s="250"/>
      <c r="LA80" s="250"/>
      <c r="LB80" s="250"/>
      <c r="LC80" s="255"/>
      <c r="LD80" s="250"/>
      <c r="LE80" s="250"/>
      <c r="LF80" s="250"/>
      <c r="LG80" s="250"/>
      <c r="LH80" s="250"/>
      <c r="LI80" s="250"/>
      <c r="LJ80" s="250"/>
      <c r="LK80" s="250"/>
      <c r="LL80" s="250"/>
      <c r="LM80" s="250"/>
      <c r="LN80" s="250"/>
      <c r="LO80" s="250"/>
      <c r="LP80" s="255"/>
      <c r="LQ80" s="250"/>
      <c r="LR80" s="250"/>
      <c r="LS80" s="250"/>
      <c r="LT80" s="250"/>
      <c r="LU80" s="250"/>
      <c r="LV80" s="250"/>
      <c r="LW80" s="250"/>
      <c r="LX80" s="250"/>
      <c r="LY80" s="250"/>
      <c r="LZ80" s="250"/>
      <c r="MA80" s="250"/>
      <c r="MB80" s="250"/>
      <c r="MC80" s="255"/>
      <c r="MD80" s="250"/>
      <c r="ME80" s="250"/>
      <c r="MF80" s="250"/>
      <c r="MG80" s="250"/>
      <c r="MH80" s="250"/>
      <c r="MI80" s="250"/>
      <c r="MJ80" s="250"/>
      <c r="MK80" s="250"/>
      <c r="ML80" s="250"/>
      <c r="MM80" s="250"/>
      <c r="MN80" s="250"/>
      <c r="MO80" s="250"/>
      <c r="MP80" s="255"/>
    </row>
    <row r="81" spans="2:354">
      <c r="B81" s="120"/>
      <c r="C81" s="174" t="s">
        <v>799</v>
      </c>
      <c r="D81" s="247"/>
      <c r="E81" s="247"/>
      <c r="F81" s="247"/>
      <c r="G81" s="247"/>
      <c r="H81" s="247"/>
      <c r="I81" s="247"/>
      <c r="J81" s="247"/>
      <c r="K81" s="247"/>
      <c r="L81" s="247"/>
      <c r="M81" s="247"/>
      <c r="N81" s="247"/>
      <c r="O81" s="247"/>
      <c r="P81" s="248"/>
      <c r="Q81" s="247"/>
      <c r="R81" s="247"/>
      <c r="S81" s="247"/>
      <c r="T81" s="247"/>
      <c r="U81" s="247"/>
      <c r="V81" s="247"/>
      <c r="W81" s="247"/>
      <c r="X81" s="247"/>
      <c r="Y81" s="247"/>
      <c r="Z81" s="247"/>
      <c r="AA81" s="247"/>
      <c r="AB81" s="247"/>
      <c r="AC81" s="248"/>
      <c r="AD81" s="247"/>
      <c r="AE81" s="247"/>
      <c r="AF81" s="247"/>
      <c r="AG81" s="247"/>
      <c r="AH81" s="247"/>
      <c r="AI81" s="247"/>
      <c r="AJ81" s="247"/>
      <c r="AK81" s="247"/>
      <c r="AL81" s="247"/>
      <c r="AM81" s="247"/>
      <c r="AN81" s="247"/>
      <c r="AO81" s="247"/>
      <c r="AP81" s="248"/>
      <c r="AQ81" s="247"/>
      <c r="AR81" s="247"/>
      <c r="AS81" s="247"/>
      <c r="AT81" s="247"/>
      <c r="AU81" s="247"/>
      <c r="AV81" s="247"/>
      <c r="AW81" s="247"/>
      <c r="AX81" s="247"/>
      <c r="AY81" s="247"/>
      <c r="AZ81" s="247"/>
      <c r="BA81" s="247"/>
      <c r="BB81" s="247"/>
      <c r="BC81" s="248"/>
      <c r="BD81" s="247"/>
      <c r="BE81" s="247"/>
      <c r="BF81" s="247"/>
      <c r="BG81" s="247"/>
      <c r="BH81" s="247"/>
      <c r="BI81" s="247"/>
      <c r="BJ81" s="247"/>
      <c r="BK81" s="247"/>
      <c r="BL81" s="247"/>
      <c r="BM81" s="247"/>
      <c r="BN81" s="247"/>
      <c r="BO81" s="247"/>
      <c r="BP81" s="248"/>
      <c r="BQ81" s="247"/>
      <c r="BR81" s="247"/>
      <c r="BS81" s="247"/>
      <c r="BT81" s="247"/>
      <c r="BU81" s="247"/>
      <c r="BV81" s="247"/>
      <c r="BW81" s="247"/>
      <c r="BX81" s="247"/>
      <c r="BY81" s="247"/>
      <c r="BZ81" s="247"/>
      <c r="CA81" s="247"/>
      <c r="CB81" s="247"/>
      <c r="CC81" s="248"/>
      <c r="CD81" s="247"/>
      <c r="CE81" s="247"/>
      <c r="CF81" s="247"/>
      <c r="CG81" s="247"/>
      <c r="CH81" s="247"/>
      <c r="CI81" s="247"/>
      <c r="CJ81" s="247"/>
      <c r="CK81" s="247"/>
      <c r="CL81" s="247"/>
      <c r="CM81" s="247"/>
      <c r="CN81" s="247"/>
      <c r="CO81" s="247"/>
      <c r="CP81" s="248"/>
      <c r="CQ81" s="247"/>
      <c r="CR81" s="247"/>
      <c r="CS81" s="247"/>
      <c r="CT81" s="247"/>
      <c r="CU81" s="247"/>
      <c r="CV81" s="247"/>
      <c r="CW81" s="247"/>
      <c r="CX81" s="247"/>
      <c r="CY81" s="247"/>
      <c r="CZ81" s="247"/>
      <c r="DA81" s="247"/>
      <c r="DB81" s="247"/>
      <c r="DC81" s="248"/>
      <c r="DD81" s="247"/>
      <c r="DE81" s="247"/>
      <c r="DF81" s="247"/>
      <c r="DG81" s="247"/>
      <c r="DH81" s="247"/>
      <c r="DI81" s="247"/>
      <c r="DJ81" s="247"/>
      <c r="DK81" s="247"/>
      <c r="DL81" s="247"/>
      <c r="DM81" s="247"/>
      <c r="DN81" s="247"/>
      <c r="DO81" s="247"/>
      <c r="DP81" s="248"/>
      <c r="DQ81" s="247"/>
      <c r="DR81" s="247"/>
      <c r="DS81" s="247"/>
      <c r="DT81" s="247"/>
      <c r="DU81" s="247"/>
      <c r="DV81" s="247"/>
      <c r="DW81" s="247"/>
      <c r="DX81" s="247"/>
      <c r="DY81" s="247"/>
      <c r="DZ81" s="247"/>
      <c r="EA81" s="247"/>
      <c r="EB81" s="247"/>
      <c r="EC81" s="248"/>
      <c r="ED81" s="247"/>
      <c r="EE81" s="247"/>
      <c r="EF81" s="247"/>
      <c r="EG81" s="247"/>
      <c r="EH81" s="247"/>
      <c r="EI81" s="247"/>
      <c r="EJ81" s="247"/>
      <c r="EK81" s="247"/>
      <c r="EL81" s="247"/>
      <c r="EM81" s="247"/>
      <c r="EN81" s="247"/>
      <c r="EO81" s="247"/>
      <c r="EP81" s="248"/>
      <c r="EQ81" s="247"/>
      <c r="ER81" s="247"/>
      <c r="ES81" s="247"/>
      <c r="ET81" s="247"/>
      <c r="EU81" s="247"/>
      <c r="EV81" s="247"/>
      <c r="EW81" s="247"/>
      <c r="EX81" s="247"/>
      <c r="EY81" s="247"/>
      <c r="EZ81" s="247"/>
      <c r="FA81" s="247"/>
      <c r="FB81" s="247"/>
      <c r="FC81" s="248"/>
      <c r="FD81" s="247"/>
      <c r="FE81" s="247"/>
      <c r="FF81" s="247"/>
      <c r="FG81" s="247"/>
      <c r="FH81" s="247"/>
      <c r="FI81" s="247"/>
      <c r="FJ81" s="247"/>
      <c r="FK81" s="247"/>
      <c r="FL81" s="247"/>
      <c r="FM81" s="247"/>
      <c r="FN81" s="247"/>
      <c r="FO81" s="247"/>
      <c r="FP81" s="248"/>
      <c r="FQ81" s="247"/>
      <c r="FR81" s="247"/>
      <c r="FS81" s="247"/>
      <c r="FT81" s="247"/>
      <c r="FU81" s="247"/>
      <c r="FV81" s="247"/>
      <c r="FW81" s="247"/>
      <c r="FX81" s="247"/>
      <c r="FY81" s="247"/>
      <c r="FZ81" s="247"/>
      <c r="GA81" s="247"/>
      <c r="GB81" s="247"/>
      <c r="GC81" s="248"/>
      <c r="GD81" s="247"/>
      <c r="GE81" s="247"/>
      <c r="GF81" s="247"/>
      <c r="GG81" s="247"/>
      <c r="GH81" s="247"/>
      <c r="GI81" s="247"/>
      <c r="GJ81" s="247"/>
      <c r="GK81" s="247"/>
      <c r="GL81" s="247"/>
      <c r="GM81" s="247"/>
      <c r="GN81" s="247"/>
      <c r="GO81" s="247"/>
      <c r="GP81" s="248"/>
      <c r="GQ81" s="247"/>
      <c r="GR81" s="247"/>
      <c r="GS81" s="247"/>
      <c r="GT81" s="247"/>
      <c r="GU81" s="247"/>
      <c r="GV81" s="247"/>
      <c r="GW81" s="247"/>
      <c r="GX81" s="247"/>
      <c r="GY81" s="247"/>
      <c r="GZ81" s="247"/>
      <c r="HA81" s="247"/>
      <c r="HB81" s="247"/>
      <c r="HC81" s="248"/>
      <c r="HD81" s="247"/>
      <c r="HE81" s="247"/>
      <c r="HF81" s="247"/>
      <c r="HG81" s="247"/>
      <c r="HH81" s="247"/>
      <c r="HI81" s="247"/>
      <c r="HJ81" s="247"/>
      <c r="HK81" s="247"/>
      <c r="HL81" s="247"/>
      <c r="HM81" s="247"/>
      <c r="HN81" s="247"/>
      <c r="HO81" s="247"/>
      <c r="HP81" s="248"/>
      <c r="HQ81" s="247"/>
      <c r="HR81" s="247"/>
      <c r="HS81" s="247"/>
      <c r="HT81" s="247"/>
      <c r="HU81" s="247"/>
      <c r="HV81" s="247"/>
      <c r="HW81" s="247"/>
      <c r="HX81" s="247"/>
      <c r="HY81" s="247"/>
      <c r="HZ81" s="247"/>
      <c r="IA81" s="247"/>
      <c r="IB81" s="247"/>
      <c r="IC81" s="248"/>
      <c r="ID81" s="247"/>
      <c r="IE81" s="247"/>
      <c r="IF81" s="247"/>
      <c r="IG81" s="247"/>
      <c r="IH81" s="247"/>
      <c r="II81" s="247"/>
      <c r="IJ81" s="247"/>
      <c r="IK81" s="247"/>
      <c r="IL81" s="247"/>
      <c r="IM81" s="247"/>
      <c r="IN81" s="247"/>
      <c r="IO81" s="247"/>
      <c r="IP81" s="248"/>
      <c r="IQ81" s="247"/>
      <c r="IR81" s="247"/>
      <c r="IS81" s="247"/>
      <c r="IT81" s="247"/>
      <c r="IU81" s="247"/>
      <c r="IV81" s="247"/>
      <c r="IW81" s="247"/>
      <c r="IX81" s="247"/>
      <c r="IY81" s="247"/>
      <c r="IZ81" s="247"/>
      <c r="JA81" s="247"/>
      <c r="JB81" s="247"/>
      <c r="JC81" s="248"/>
      <c r="JD81" s="247"/>
      <c r="JE81" s="247"/>
      <c r="JF81" s="247"/>
      <c r="JG81" s="247"/>
      <c r="JH81" s="247"/>
      <c r="JI81" s="247"/>
      <c r="JJ81" s="247"/>
      <c r="JK81" s="247"/>
      <c r="JL81" s="247"/>
      <c r="JM81" s="247"/>
      <c r="JN81" s="247"/>
      <c r="JO81" s="247"/>
      <c r="JP81" s="248"/>
      <c r="JQ81" s="247"/>
      <c r="JR81" s="247"/>
      <c r="JS81" s="247"/>
      <c r="JT81" s="247"/>
      <c r="JU81" s="247"/>
      <c r="JV81" s="247"/>
      <c r="JW81" s="247"/>
      <c r="JX81" s="247"/>
      <c r="JY81" s="247"/>
      <c r="JZ81" s="247"/>
      <c r="KA81" s="247"/>
      <c r="KB81" s="247"/>
      <c r="KC81" s="248"/>
      <c r="KD81" s="247"/>
      <c r="KE81" s="247"/>
      <c r="KF81" s="247"/>
      <c r="KG81" s="247"/>
      <c r="KH81" s="247"/>
      <c r="KI81" s="247"/>
      <c r="KJ81" s="247"/>
      <c r="KK81" s="247"/>
      <c r="KL81" s="247"/>
      <c r="KM81" s="247"/>
      <c r="KN81" s="247"/>
      <c r="KO81" s="247"/>
      <c r="KP81" s="248"/>
      <c r="KQ81" s="247"/>
      <c r="KR81" s="247"/>
      <c r="KS81" s="247"/>
      <c r="KT81" s="247"/>
      <c r="KU81" s="247"/>
      <c r="KV81" s="247"/>
      <c r="KW81" s="247"/>
      <c r="KX81" s="247"/>
      <c r="KY81" s="247"/>
      <c r="KZ81" s="247"/>
      <c r="LA81" s="247"/>
      <c r="LB81" s="247"/>
      <c r="LC81" s="248"/>
      <c r="LD81" s="247"/>
      <c r="LE81" s="247"/>
      <c r="LF81" s="247"/>
      <c r="LG81" s="247"/>
      <c r="LH81" s="247"/>
      <c r="LI81" s="247"/>
      <c r="LJ81" s="247"/>
      <c r="LK81" s="247"/>
      <c r="LL81" s="247"/>
      <c r="LM81" s="247"/>
      <c r="LN81" s="247"/>
      <c r="LO81" s="247"/>
      <c r="LP81" s="248"/>
      <c r="LQ81" s="247"/>
      <c r="LR81" s="247"/>
      <c r="LS81" s="247"/>
      <c r="LT81" s="247"/>
      <c r="LU81" s="247"/>
      <c r="LV81" s="247"/>
      <c r="LW81" s="247"/>
      <c r="LX81" s="247"/>
      <c r="LY81" s="247"/>
      <c r="LZ81" s="247"/>
      <c r="MA81" s="247"/>
      <c r="MB81" s="247"/>
      <c r="MC81" s="248"/>
      <c r="MD81" s="247"/>
      <c r="ME81" s="247"/>
      <c r="MF81" s="247"/>
      <c r="MG81" s="247"/>
      <c r="MH81" s="247"/>
      <c r="MI81" s="247"/>
      <c r="MJ81" s="247"/>
      <c r="MK81" s="247"/>
      <c r="ML81" s="247"/>
      <c r="MM81" s="247"/>
      <c r="MN81" s="247"/>
      <c r="MO81" s="247"/>
      <c r="MP81" s="248"/>
    </row>
    <row r="82" spans="2:354" outlineLevel="1">
      <c r="B82" s="9" t="s">
        <v>785</v>
      </c>
      <c r="C82" s="403" t="s">
        <v>795</v>
      </c>
      <c r="P82" s="246" t="str">
        <f>+IFERROR(AVERAGE(D82:O82),"")</f>
        <v/>
      </c>
      <c r="AC82" s="246" t="str">
        <f>+IFERROR(AVERAGE(Q82:AB82),"")</f>
        <v/>
      </c>
      <c r="AP82" s="246" t="str">
        <f>+IFERROR(AVERAGE(AD82:AO82),"")</f>
        <v/>
      </c>
      <c r="BC82" s="246" t="str">
        <f>+IFERROR(AVERAGE(AQ82:BB82),"")</f>
        <v/>
      </c>
      <c r="BP82" s="246" t="str">
        <f>+IFERROR(AVERAGE(BD82:BO82),"")</f>
        <v/>
      </c>
      <c r="CC82" s="246" t="str">
        <f>+IFERROR(AVERAGE(BQ82:CB82),"")</f>
        <v/>
      </c>
      <c r="CP82" s="246" t="str">
        <f>+IFERROR(AVERAGE(CD82:CO82),"")</f>
        <v/>
      </c>
      <c r="DC82" s="246" t="str">
        <f>+IFERROR(AVERAGE(CQ82:DB82),"")</f>
        <v/>
      </c>
      <c r="DP82" s="246" t="str">
        <f>+IFERROR(AVERAGE(DD82:DO82),"")</f>
        <v/>
      </c>
      <c r="DQ82" s="245">
        <f>IFERROR(INDEX('INE Chile'!$1:$1048576,MATCH(Chile!DQ$5,'INE Chile'!$A:$A,0),MATCH(Chile!$B82,'INE Chile'!$1:$1,0)),"")</f>
        <v>72.363779744294007</v>
      </c>
      <c r="DR82" s="245">
        <f>IFERROR(INDEX('INE Chile'!$1:$1048576,MATCH(Chile!DR$5,'INE Chile'!$A:$A,0),MATCH(Chile!$B82,'INE Chile'!$1:$1,0)),"")</f>
        <v>72.248913894070995</v>
      </c>
      <c r="DS82" s="245">
        <f>IFERROR(INDEX('INE Chile'!$1:$1048576,MATCH(Chile!DS$5,'INE Chile'!$A:$A,0),MATCH(Chile!$B82,'INE Chile'!$1:$1,0)),"")</f>
        <v>72.271943695426003</v>
      </c>
      <c r="DT82" s="245">
        <f>IFERROR(INDEX('INE Chile'!$1:$1048576,MATCH(Chile!DT$5,'INE Chile'!$A:$A,0),MATCH(Chile!$B82,'INE Chile'!$1:$1,0)),"")</f>
        <v>72.010132251854998</v>
      </c>
      <c r="DU82" s="245">
        <f>IFERROR(INDEX('INE Chile'!$1:$1048576,MATCH(Chile!DU$5,'INE Chile'!$A:$A,0),MATCH(Chile!$B82,'INE Chile'!$1:$1,0)),"")</f>
        <v>71.780541922458994</v>
      </c>
      <c r="DV82" s="245">
        <f>IFERROR(INDEX('INE Chile'!$1:$1048576,MATCH(Chile!DV$5,'INE Chile'!$A:$A,0),MATCH(Chile!$B82,'INE Chile'!$1:$1,0)),"")</f>
        <v>71.83091674392</v>
      </c>
      <c r="DW82" s="245">
        <f>IFERROR(INDEX('INE Chile'!$1:$1048576,MATCH(Chile!DW$5,'INE Chile'!$A:$A,0),MATCH(Chile!$B82,'INE Chile'!$1:$1,0)),"")</f>
        <v>72.199380410524</v>
      </c>
      <c r="DX82" s="245">
        <f>IFERROR(INDEX('INE Chile'!$1:$1048576,MATCH(Chile!DX$5,'INE Chile'!$A:$A,0),MATCH(Chile!$B82,'INE Chile'!$1:$1,0)),"")</f>
        <v>72.685116396316005</v>
      </c>
      <c r="DY82" s="245">
        <f>IFERROR(INDEX('INE Chile'!$1:$1048576,MATCH(Chile!DY$5,'INE Chile'!$A:$A,0),MATCH(Chile!$B82,'INE Chile'!$1:$1,0)),"")</f>
        <v>73.316775104857001</v>
      </c>
      <c r="DZ82" s="245">
        <f>IFERROR(INDEX('INE Chile'!$1:$1048576,MATCH(Chile!DZ$5,'INE Chile'!$A:$A,0),MATCH(Chile!$B82,'INE Chile'!$1:$1,0)),"")</f>
        <v>73.399263686325</v>
      </c>
      <c r="EA82" s="245">
        <f>IFERROR(INDEX('INE Chile'!$1:$1048576,MATCH(Chile!EA$5,'INE Chile'!$A:$A,0),MATCH(Chile!$B82,'INE Chile'!$1:$1,0)),"")</f>
        <v>73.450849240734996</v>
      </c>
      <c r="EB82" s="245">
        <f>IFERROR(INDEX('INE Chile'!$1:$1048576,MATCH(Chile!EB$5,'INE Chile'!$A:$A,0),MATCH(Chile!$B82,'INE Chile'!$1:$1,0)),"")</f>
        <v>74.035088113222002</v>
      </c>
      <c r="EC82" s="246">
        <f>+IFERROR(AVERAGE(DQ82:EB82),"")</f>
        <v>72.632725100333673</v>
      </c>
      <c r="ED82" s="245">
        <f>IFERROR(INDEX('INE Chile'!$1:$1048576,MATCH(Chile!ED$5,'INE Chile'!$A:$A,0),MATCH(Chile!$B82,'INE Chile'!$1:$1,0)),"")</f>
        <v>74.307007607437001</v>
      </c>
      <c r="EE82" s="245">
        <f>IFERROR(INDEX('INE Chile'!$1:$1048576,MATCH(Chile!EE$5,'INE Chile'!$A:$A,0),MATCH(Chile!$B82,'INE Chile'!$1:$1,0)),"")</f>
        <v>75.104296932430003</v>
      </c>
      <c r="EF82" s="245">
        <f>IFERROR(INDEX('INE Chile'!$1:$1048576,MATCH(Chile!EF$5,'INE Chile'!$A:$A,0),MATCH(Chile!$B82,'INE Chile'!$1:$1,0)),"")</f>
        <v>72.188457248339006</v>
      </c>
      <c r="EG82" s="245">
        <f>IFERROR(INDEX('INE Chile'!$1:$1048576,MATCH(Chile!EG$5,'INE Chile'!$A:$A,0),MATCH(Chile!$B82,'INE Chile'!$1:$1,0)),"")</f>
        <v>76.391108441944994</v>
      </c>
      <c r="EH82" s="245">
        <f>IFERROR(INDEX('INE Chile'!$1:$1048576,MATCH(Chile!EH$5,'INE Chile'!$A:$A,0),MATCH(Chile!$B82,'INE Chile'!$1:$1,0)),"")</f>
        <v>75.986478143960994</v>
      </c>
      <c r="EI82" s="245">
        <f>IFERROR(INDEX('INE Chile'!$1:$1048576,MATCH(Chile!EI$5,'INE Chile'!$A:$A,0),MATCH(Chile!$B82,'INE Chile'!$1:$1,0)),"")</f>
        <v>76.741980008113003</v>
      </c>
      <c r="EJ82" s="245">
        <f>IFERROR(INDEX('INE Chile'!$1:$1048576,MATCH(Chile!EJ$5,'INE Chile'!$A:$A,0),MATCH(Chile!$B82,'INE Chile'!$1:$1,0)),"")</f>
        <v>77.927980646128006</v>
      </c>
      <c r="EK82" s="245">
        <f>IFERROR(INDEX('INE Chile'!$1:$1048576,MATCH(Chile!EK$5,'INE Chile'!$A:$A,0),MATCH(Chile!$B82,'INE Chile'!$1:$1,0)),"")</f>
        <v>78.126134072016995</v>
      </c>
      <c r="EL82" s="245">
        <f>IFERROR(INDEX('INE Chile'!$1:$1048576,MATCH(Chile!EL$5,'INE Chile'!$A:$A,0),MATCH(Chile!$B82,'INE Chile'!$1:$1,0)),"")</f>
        <v>78.443763433795993</v>
      </c>
      <c r="EM82" s="245">
        <f>IFERROR(INDEX('INE Chile'!$1:$1048576,MATCH(Chile!EM$5,'INE Chile'!$A:$A,0),MATCH(Chile!$B82,'INE Chile'!$1:$1,0)),"")</f>
        <v>78.515651269005005</v>
      </c>
      <c r="EN82" s="245">
        <f>IFERROR(INDEX('INE Chile'!$1:$1048576,MATCH(Chile!EN$5,'INE Chile'!$A:$A,0),MATCH(Chile!$B82,'INE Chile'!$1:$1,0)),"")</f>
        <v>79.614081630279998</v>
      </c>
      <c r="EO82" s="245">
        <f>IFERROR(INDEX('INE Chile'!$1:$1048576,MATCH(Chile!EO$5,'INE Chile'!$A:$A,0),MATCH(Chile!$B82,'INE Chile'!$1:$1,0)),"")</f>
        <v>79.158354269829005</v>
      </c>
      <c r="EP82" s="246">
        <f>+IFERROR(AVERAGE(ED82:EO82),"")</f>
        <v>76.875441141940001</v>
      </c>
      <c r="EQ82" s="245">
        <f>IFERROR(INDEX('INE Chile'!$1:$1048576,MATCH(Chile!EQ$5,'INE Chile'!$A:$A,0),MATCH(Chile!$B82,'INE Chile'!$1:$1,0)),"")</f>
        <v>79.743530484670003</v>
      </c>
      <c r="ER82" s="245">
        <f>IFERROR(INDEX('INE Chile'!$1:$1048576,MATCH(Chile!ER$5,'INE Chile'!$A:$A,0),MATCH(Chile!$B82,'INE Chile'!$1:$1,0)),"")</f>
        <v>79.717404598046997</v>
      </c>
      <c r="ES82" s="245">
        <f>IFERROR(INDEX('INE Chile'!$1:$1048576,MATCH(Chile!ES$5,'INE Chile'!$A:$A,0),MATCH(Chile!$B82,'INE Chile'!$1:$1,0)),"")</f>
        <v>80.593114091063001</v>
      </c>
      <c r="ET82" s="245">
        <f>IFERROR(INDEX('INE Chile'!$1:$1048576,MATCH(Chile!ET$5,'INE Chile'!$A:$A,0),MATCH(Chile!$B82,'INE Chile'!$1:$1,0)),"")</f>
        <v>81.197320402957999</v>
      </c>
      <c r="EU82" s="245">
        <f>IFERROR(INDEX('INE Chile'!$1:$1048576,MATCH(Chile!EU$5,'INE Chile'!$A:$A,0),MATCH(Chile!$B82,'INE Chile'!$1:$1,0)),"")</f>
        <v>81.161543434622999</v>
      </c>
      <c r="EV82" s="245">
        <f>IFERROR(INDEX('INE Chile'!$1:$1048576,MATCH(Chile!EV$5,'INE Chile'!$A:$A,0),MATCH(Chile!$B82,'INE Chile'!$1:$1,0)),"")</f>
        <v>81.144291996766</v>
      </c>
      <c r="EW82" s="245">
        <f>IFERROR(INDEX('INE Chile'!$1:$1048576,MATCH(Chile!EW$5,'INE Chile'!$A:$A,0),MATCH(Chile!$B82,'INE Chile'!$1:$1,0)),"")</f>
        <v>81.276812394860002</v>
      </c>
      <c r="EX82" s="245">
        <f>IFERROR(INDEX('INE Chile'!$1:$1048576,MATCH(Chile!EX$5,'INE Chile'!$A:$A,0),MATCH(Chile!$B82,'INE Chile'!$1:$1,0)),"")</f>
        <v>81.789015190458997</v>
      </c>
      <c r="EY82" s="245">
        <f>IFERROR(INDEX('INE Chile'!$1:$1048576,MATCH(Chile!EY$5,'INE Chile'!$A:$A,0),MATCH(Chile!$B82,'INE Chile'!$1:$1,0)),"")</f>
        <v>81.999130373580002</v>
      </c>
      <c r="EZ82" s="245">
        <f>IFERROR(INDEX('INE Chile'!$1:$1048576,MATCH(Chile!EZ$5,'INE Chile'!$A:$A,0),MATCH(Chile!$B82,'INE Chile'!$1:$1,0)),"")</f>
        <v>82.738275796110997</v>
      </c>
      <c r="FA82" s="245">
        <f>IFERROR(INDEX('INE Chile'!$1:$1048576,MATCH(Chile!FA$5,'INE Chile'!$A:$A,0),MATCH(Chile!$B82,'INE Chile'!$1:$1,0)),"")</f>
        <v>83.015471102695003</v>
      </c>
      <c r="FB82" s="245">
        <f>IFERROR(INDEX('INE Chile'!$1:$1048576,MATCH(Chile!FB$5,'INE Chile'!$A:$A,0),MATCH(Chile!$B82,'INE Chile'!$1:$1,0)),"")</f>
        <v>84.641026909531007</v>
      </c>
      <c r="FC82" s="246">
        <f>+IFERROR(AVERAGE(EQ82:FB82),"")</f>
        <v>81.584744731280239</v>
      </c>
      <c r="FD82" s="245">
        <f>IFERROR(INDEX('INE Chile'!$1:$1048576,MATCH(Chile!FD$5,'INE Chile'!$A:$A,0),MATCH(Chile!$B82,'INE Chile'!$1:$1,0)),"")</f>
        <v>84.492596751614002</v>
      </c>
      <c r="FE82" s="245">
        <f>IFERROR(INDEX('INE Chile'!$1:$1048576,MATCH(Chile!FE$5,'INE Chile'!$A:$A,0),MATCH(Chile!$B82,'INE Chile'!$1:$1,0)),"")</f>
        <v>85.153910500861997</v>
      </c>
      <c r="FF82" s="245">
        <f>IFERROR(INDEX('INE Chile'!$1:$1048576,MATCH(Chile!FF$5,'INE Chile'!$A:$A,0),MATCH(Chile!$B82,'INE Chile'!$1:$1,0)),"")</f>
        <v>85.894665347295998</v>
      </c>
      <c r="FG82" s="245">
        <f>IFERROR(INDEX('INE Chile'!$1:$1048576,MATCH(Chile!FG$5,'INE Chile'!$A:$A,0),MATCH(Chile!$B82,'INE Chile'!$1:$1,0)),"")</f>
        <v>86.587895323441003</v>
      </c>
      <c r="FH82" s="245">
        <f>IFERROR(INDEX('INE Chile'!$1:$1048576,MATCH(Chile!FH$5,'INE Chile'!$A:$A,0),MATCH(Chile!$B82,'INE Chile'!$1:$1,0)),"")</f>
        <v>86.649712718814996</v>
      </c>
      <c r="FI82" s="245">
        <f>IFERROR(INDEX('INE Chile'!$1:$1048576,MATCH(Chile!FI$5,'INE Chile'!$A:$A,0),MATCH(Chile!$B82,'INE Chile'!$1:$1,0)),"")</f>
        <v>87.040104517944997</v>
      </c>
      <c r="FJ82" s="245">
        <f>IFERROR(INDEX('INE Chile'!$1:$1048576,MATCH(Chile!FJ$5,'INE Chile'!$A:$A,0),MATCH(Chile!$B82,'INE Chile'!$1:$1,0)),"")</f>
        <v>87.493824654803007</v>
      </c>
      <c r="FK82" s="245">
        <f>IFERROR(INDEX('INE Chile'!$1:$1048576,MATCH(Chile!FK$5,'INE Chile'!$A:$A,0),MATCH(Chile!$B82,'INE Chile'!$1:$1,0)),"")</f>
        <v>87.634448504385006</v>
      </c>
      <c r="FL82" s="245">
        <f>IFERROR(INDEX('INE Chile'!$1:$1048576,MATCH(Chile!FL$5,'INE Chile'!$A:$A,0),MATCH(Chile!$B82,'INE Chile'!$1:$1,0)),"")</f>
        <v>87.172147156364005</v>
      </c>
      <c r="FM82" s="245">
        <f>IFERROR(INDEX('INE Chile'!$1:$1048576,MATCH(Chile!FM$5,'INE Chile'!$A:$A,0),MATCH(Chile!$B82,'INE Chile'!$1:$1,0)),"")</f>
        <v>87.548629399602007</v>
      </c>
      <c r="FN82" s="245">
        <f>IFERROR(INDEX('INE Chile'!$1:$1048576,MATCH(Chile!FN$5,'INE Chile'!$A:$A,0),MATCH(Chile!$B82,'INE Chile'!$1:$1,0)),"")</f>
        <v>88.087258853628995</v>
      </c>
      <c r="FO82" s="245">
        <f>IFERROR(INDEX('INE Chile'!$1:$1048576,MATCH(Chile!FO$5,'INE Chile'!$A:$A,0),MATCH(Chile!$B82,'INE Chile'!$1:$1,0)),"")</f>
        <v>88.221642667222994</v>
      </c>
      <c r="FP82" s="246">
        <f>+IFERROR(AVERAGE(FD82:FO82),"")</f>
        <v>86.831403032998239</v>
      </c>
      <c r="FQ82" s="245">
        <f>IFERROR(INDEX('INE Chile'!$1:$1048576,MATCH(Chile!FQ$5,'INE Chile'!$A:$A,0),MATCH(Chile!$B82,'INE Chile'!$1:$1,0)),"")</f>
        <v>88.761144080486005</v>
      </c>
      <c r="FR82" s="245">
        <f>IFERROR(INDEX('INE Chile'!$1:$1048576,MATCH(Chile!FR$5,'INE Chile'!$A:$A,0),MATCH(Chile!$B82,'INE Chile'!$1:$1,0)),"")</f>
        <v>88.272994165732996</v>
      </c>
      <c r="FS82" s="245">
        <f>IFERROR(INDEX('INE Chile'!$1:$1048576,MATCH(Chile!FS$5,'INE Chile'!$A:$A,0),MATCH(Chile!$B82,'INE Chile'!$1:$1,0)),"")</f>
        <v>88.967879655353002</v>
      </c>
      <c r="FT82" s="245">
        <f>IFERROR(INDEX('INE Chile'!$1:$1048576,MATCH(Chile!FT$5,'INE Chile'!$A:$A,0),MATCH(Chile!$B82,'INE Chile'!$1:$1,0)),"")</f>
        <v>89.093233264676002</v>
      </c>
      <c r="FU82" s="245">
        <f>IFERROR(INDEX('INE Chile'!$1:$1048576,MATCH(Chile!FU$5,'INE Chile'!$A:$A,0),MATCH(Chile!$B82,'INE Chile'!$1:$1,0)),"")</f>
        <v>89.192563507659997</v>
      </c>
      <c r="FV82" s="245">
        <f>IFERROR(INDEX('INE Chile'!$1:$1048576,MATCH(Chile!FV$5,'INE Chile'!$A:$A,0),MATCH(Chile!$B82,'INE Chile'!$1:$1,0)),"")</f>
        <v>89.946620555215006</v>
      </c>
      <c r="FW82" s="245">
        <f>IFERROR(INDEX('INE Chile'!$1:$1048576,MATCH(Chile!FW$5,'INE Chile'!$A:$A,0),MATCH(Chile!$B82,'INE Chile'!$1:$1,0)),"")</f>
        <v>89.990484794490001</v>
      </c>
      <c r="FX82" s="245">
        <f>IFERROR(INDEX('INE Chile'!$1:$1048576,MATCH(Chile!FX$5,'INE Chile'!$A:$A,0),MATCH(Chile!$B82,'INE Chile'!$1:$1,0)),"")</f>
        <v>90.084930462277001</v>
      </c>
      <c r="FY82" s="245">
        <f>IFERROR(INDEX('INE Chile'!$1:$1048576,MATCH(Chile!FY$5,'INE Chile'!$A:$A,0),MATCH(Chile!$B82,'INE Chile'!$1:$1,0)),"")</f>
        <v>89.793914159817007</v>
      </c>
      <c r="FZ82" s="245">
        <f>IFERROR(INDEX('INE Chile'!$1:$1048576,MATCH(Chile!FZ$5,'INE Chile'!$A:$A,0),MATCH(Chile!$B82,'INE Chile'!$1:$1,0)),"")</f>
        <v>90.32840725618</v>
      </c>
      <c r="GA82" s="245">
        <f>IFERROR(INDEX('INE Chile'!$1:$1048576,MATCH(Chile!GA$5,'INE Chile'!$A:$A,0),MATCH(Chile!$B82,'INE Chile'!$1:$1,0)),"")</f>
        <v>90.684069888384002</v>
      </c>
      <c r="GB82" s="245">
        <f>IFERROR(INDEX('INE Chile'!$1:$1048576,MATCH(Chile!GB$5,'INE Chile'!$A:$A,0),MATCH(Chile!$B82,'INE Chile'!$1:$1,0)),"")</f>
        <v>89.819731371160003</v>
      </c>
      <c r="GC82" s="246">
        <f>+IFERROR(AVERAGE(FQ82:GB82),"")</f>
        <v>89.577997763452586</v>
      </c>
      <c r="GD82" s="245">
        <f>IFERROR(INDEX('INE Chile'!$1:$1048576,MATCH(Chile!GD$5,'INE Chile'!$A:$A,0),MATCH(Chile!$B82,'INE Chile'!$1:$1,0)),"")</f>
        <v>89.878273198350996</v>
      </c>
      <c r="GE82" s="245">
        <f>IFERROR(INDEX('INE Chile'!$1:$1048576,MATCH(Chile!GE$5,'INE Chile'!$A:$A,0),MATCH(Chile!$B82,'INE Chile'!$1:$1,0)),"")</f>
        <v>90.813353866197005</v>
      </c>
      <c r="GF82" s="245">
        <f>IFERROR(INDEX('INE Chile'!$1:$1048576,MATCH(Chile!GF$5,'INE Chile'!$A:$A,0),MATCH(Chile!$B82,'INE Chile'!$1:$1,0)),"")</f>
        <v>90.920183421600996</v>
      </c>
      <c r="GG82" s="245">
        <f>IFERROR(INDEX('INE Chile'!$1:$1048576,MATCH(Chile!GG$5,'INE Chile'!$A:$A,0),MATCH(Chile!$B82,'INE Chile'!$1:$1,0)),"")</f>
        <v>91.390692725459999</v>
      </c>
      <c r="GH82" s="245">
        <f>IFERROR(INDEX('INE Chile'!$1:$1048576,MATCH(Chile!GH$5,'INE Chile'!$A:$A,0),MATCH(Chile!$B82,'INE Chile'!$1:$1,0)),"")</f>
        <v>91.541571347293996</v>
      </c>
      <c r="GI82" s="245">
        <f>IFERROR(INDEX('INE Chile'!$1:$1048576,MATCH(Chile!GI$5,'INE Chile'!$A:$A,0),MATCH(Chile!$B82,'INE Chile'!$1:$1,0)),"")</f>
        <v>90.863851018022004</v>
      </c>
      <c r="GJ82" s="245">
        <f>IFERROR(INDEX('INE Chile'!$1:$1048576,MATCH(Chile!GJ$5,'INE Chile'!$A:$A,0),MATCH(Chile!$B82,'INE Chile'!$1:$1,0)),"")</f>
        <v>90.589652908456998</v>
      </c>
      <c r="GK82" s="245">
        <f>IFERROR(INDEX('INE Chile'!$1:$1048576,MATCH(Chile!GK$5,'INE Chile'!$A:$A,0),MATCH(Chile!$B82,'INE Chile'!$1:$1,0)),"")</f>
        <v>91.105351825634997</v>
      </c>
      <c r="GL82" s="245">
        <f>IFERROR(INDEX('INE Chile'!$1:$1048576,MATCH(Chile!GL$5,'INE Chile'!$A:$A,0),MATCH(Chile!$B82,'INE Chile'!$1:$1,0)),"")</f>
        <v>90.934138783492998</v>
      </c>
      <c r="GM82" s="245">
        <f>IFERROR(INDEX('INE Chile'!$1:$1048576,MATCH(Chile!GM$5,'INE Chile'!$A:$A,0),MATCH(Chile!$B82,'INE Chile'!$1:$1,0)),"")</f>
        <v>92.046113321877002</v>
      </c>
      <c r="GN82" s="245">
        <f>IFERROR(INDEX('INE Chile'!$1:$1048576,MATCH(Chile!GN$5,'INE Chile'!$A:$A,0),MATCH(Chile!$B82,'INE Chile'!$1:$1,0)),"")</f>
        <v>91.538015116458993</v>
      </c>
      <c r="GO82" s="245">
        <f>IFERROR(INDEX('INE Chile'!$1:$1048576,MATCH(Chile!GO$5,'INE Chile'!$A:$A,0),MATCH(Chile!$B82,'INE Chile'!$1:$1,0)),"")</f>
        <v>91.977580427861</v>
      </c>
      <c r="GP82" s="246">
        <f>+IFERROR(AVERAGE(GD82:GO82),"")</f>
        <v>91.133231496725571</v>
      </c>
      <c r="GQ82" s="245">
        <f>IFERROR(INDEX('INE Chile'!$1:$1048576,MATCH(Chile!GQ$5,'INE Chile'!$A:$A,0),MATCH(Chile!$B82,'INE Chile'!$1:$1,0)),"")</f>
        <v>92.666375375610997</v>
      </c>
      <c r="GR82" s="245">
        <f>IFERROR(INDEX('INE Chile'!$1:$1048576,MATCH(Chile!GR$5,'INE Chile'!$A:$A,0),MATCH(Chile!$B82,'INE Chile'!$1:$1,0)),"")</f>
        <v>92.564846160230005</v>
      </c>
      <c r="GS82" s="245">
        <f>IFERROR(INDEX('INE Chile'!$1:$1048576,MATCH(Chile!GS$5,'INE Chile'!$A:$A,0),MATCH(Chile!$B82,'INE Chile'!$1:$1,0)),"")</f>
        <v>92.117512710889997</v>
      </c>
      <c r="GT82" s="245">
        <f>IFERROR(INDEX('INE Chile'!$1:$1048576,MATCH(Chile!GT$5,'INE Chile'!$A:$A,0),MATCH(Chile!$B82,'INE Chile'!$1:$1,0)),"")</f>
        <v>93.386040137543006</v>
      </c>
      <c r="GU82" s="245">
        <f>IFERROR(INDEX('INE Chile'!$1:$1048576,MATCH(Chile!GU$5,'INE Chile'!$A:$A,0),MATCH(Chile!$B82,'INE Chile'!$1:$1,0)),"")</f>
        <v>93.20149253164</v>
      </c>
      <c r="GV82" s="245">
        <f>IFERROR(INDEX('INE Chile'!$1:$1048576,MATCH(Chile!GV$5,'INE Chile'!$A:$A,0),MATCH(Chile!$B82,'INE Chile'!$1:$1,0)),"")</f>
        <v>93.393237163326006</v>
      </c>
      <c r="GW82" s="245">
        <f>IFERROR(INDEX('INE Chile'!$1:$1048576,MATCH(Chile!GW$5,'INE Chile'!$A:$A,0),MATCH(Chile!$B82,'INE Chile'!$1:$1,0)),"")</f>
        <v>92.971637368009993</v>
      </c>
      <c r="GX82" s="245">
        <f>IFERROR(INDEX('INE Chile'!$1:$1048576,MATCH(Chile!GX$5,'INE Chile'!$A:$A,0),MATCH(Chile!$B82,'INE Chile'!$1:$1,0)),"")</f>
        <v>92.276887769050006</v>
      </c>
      <c r="GY82" s="245">
        <f>IFERROR(INDEX('INE Chile'!$1:$1048576,MATCH(Chile!GY$5,'INE Chile'!$A:$A,0),MATCH(Chile!$B82,'INE Chile'!$1:$1,0)),"")</f>
        <v>93.482707041471997</v>
      </c>
      <c r="GZ82" s="245">
        <f>IFERROR(INDEX('INE Chile'!$1:$1048576,MATCH(Chile!GZ$5,'INE Chile'!$A:$A,0),MATCH(Chile!$B82,'INE Chile'!$1:$1,0)),"")</f>
        <v>93.810290008967996</v>
      </c>
      <c r="HA82" s="245">
        <f>IFERROR(INDEX('INE Chile'!$1:$1048576,MATCH(Chile!HA$5,'INE Chile'!$A:$A,0),MATCH(Chile!$B82,'INE Chile'!$1:$1,0)),"")</f>
        <v>93.370346693661006</v>
      </c>
      <c r="HB82" s="245">
        <f>IFERROR(INDEX('INE Chile'!$1:$1048576,MATCH(Chile!HB$5,'INE Chile'!$A:$A,0),MATCH(Chile!$B82,'INE Chile'!$1:$1,0)),"")</f>
        <v>93.727784771703995</v>
      </c>
      <c r="HC82" s="246">
        <f>+IFERROR(AVERAGE(GQ82:HB82),"")</f>
        <v>93.080763144342072</v>
      </c>
      <c r="HD82" s="245">
        <f>IFERROR(INDEX('INE Chile'!$1:$1048576,MATCH(Chile!HD$5,'INE Chile'!$A:$A,0),MATCH(Chile!$B82,'INE Chile'!$1:$1,0)),"")</f>
        <v>94.482604044075998</v>
      </c>
      <c r="HE82" s="245">
        <f>IFERROR(INDEX('INE Chile'!$1:$1048576,MATCH(Chile!HE$5,'INE Chile'!$A:$A,0),MATCH(Chile!$B82,'INE Chile'!$1:$1,0)),"")</f>
        <v>94.636456158483995</v>
      </c>
      <c r="HF82" s="245">
        <f>IFERROR(INDEX('INE Chile'!$1:$1048576,MATCH(Chile!HF$5,'INE Chile'!$A:$A,0),MATCH(Chile!$B82,'INE Chile'!$1:$1,0)),"")</f>
        <v>94.530341553919996</v>
      </c>
      <c r="HG82" s="245">
        <f>IFERROR(INDEX('INE Chile'!$1:$1048576,MATCH(Chile!HG$5,'INE Chile'!$A:$A,0),MATCH(Chile!$B82,'INE Chile'!$1:$1,0)),"")</f>
        <v>94.081702616637003</v>
      </c>
      <c r="HH82" s="245">
        <f>IFERROR(INDEX('INE Chile'!$1:$1048576,MATCH(Chile!HH$5,'INE Chile'!$A:$A,0),MATCH(Chile!$B82,'INE Chile'!$1:$1,0)),"")</f>
        <v>94.016718893760995</v>
      </c>
      <c r="HI82" s="245">
        <f>IFERROR(INDEX('INE Chile'!$1:$1048576,MATCH(Chile!HI$5,'INE Chile'!$A:$A,0),MATCH(Chile!$B82,'INE Chile'!$1:$1,0)),"")</f>
        <v>94.558246604195006</v>
      </c>
      <c r="HJ82" s="245">
        <f>IFERROR(INDEX('INE Chile'!$1:$1048576,MATCH(Chile!HJ$5,'INE Chile'!$A:$A,0),MATCH(Chile!$B82,'INE Chile'!$1:$1,0)),"")</f>
        <v>94.659280074034996</v>
      </c>
      <c r="HK82" s="245">
        <f>IFERROR(INDEX('INE Chile'!$1:$1048576,MATCH(Chile!HK$5,'INE Chile'!$A:$A,0),MATCH(Chile!$B82,'INE Chile'!$1:$1,0)),"")</f>
        <v>94.702922245701004</v>
      </c>
      <c r="HL82" s="245">
        <f>IFERROR(INDEX('INE Chile'!$1:$1048576,MATCH(Chile!HL$5,'INE Chile'!$A:$A,0),MATCH(Chile!$B82,'INE Chile'!$1:$1,0)),"")</f>
        <v>95.046504998296996</v>
      </c>
      <c r="HM82" s="245">
        <f>IFERROR(INDEX('INE Chile'!$1:$1048576,MATCH(Chile!HM$5,'INE Chile'!$A:$A,0),MATCH(Chile!$B82,'INE Chile'!$1:$1,0)),"")</f>
        <v>94.56806303626</v>
      </c>
      <c r="HN82" s="245">
        <f>IFERROR(INDEX('INE Chile'!$1:$1048576,MATCH(Chile!HN$5,'INE Chile'!$A:$A,0),MATCH(Chile!$B82,'INE Chile'!$1:$1,0)),"")</f>
        <v>94.754500978845996</v>
      </c>
      <c r="HO82" s="245">
        <f>IFERROR(INDEX('INE Chile'!$1:$1048576,MATCH(Chile!HO$5,'INE Chile'!$A:$A,0),MATCH(Chile!$B82,'INE Chile'!$1:$1,0)),"")</f>
        <v>94.904090692059995</v>
      </c>
      <c r="HP82" s="246">
        <f>+IFERROR(AVERAGE(HD82:HO82),"")</f>
        <v>94.57845265802267</v>
      </c>
      <c r="HQ82" s="245">
        <f>IFERROR(INDEX('INE Chile'!$1:$1048576,MATCH(Chile!HQ$5,'INE Chile'!$A:$A,0),MATCH(Chile!$B82,'INE Chile'!$1:$1,0)),"")</f>
        <v>94.486772835894996</v>
      </c>
      <c r="HR82" s="245">
        <f>IFERROR(INDEX('INE Chile'!$1:$1048576,MATCH(Chile!HR$5,'INE Chile'!$A:$A,0),MATCH(Chile!$B82,'INE Chile'!$1:$1,0)),"")</f>
        <v>94.166879369122995</v>
      </c>
      <c r="HS82" s="245">
        <f>IFERROR(INDEX('INE Chile'!$1:$1048576,MATCH(Chile!HS$5,'INE Chile'!$A:$A,0),MATCH(Chile!$B82,'INE Chile'!$1:$1,0)),"")</f>
        <v>93.758775108638005</v>
      </c>
      <c r="HT82" s="245">
        <f>IFERROR(INDEX('INE Chile'!$1:$1048576,MATCH(Chile!HT$5,'INE Chile'!$A:$A,0),MATCH(Chile!$B82,'INE Chile'!$1:$1,0)),"")</f>
        <v>94.860070229890994</v>
      </c>
      <c r="HU82" s="245">
        <f>IFERROR(INDEX('INE Chile'!$1:$1048576,MATCH(Chile!HU$5,'INE Chile'!$A:$A,0),MATCH(Chile!$B82,'INE Chile'!$1:$1,0)),"")</f>
        <v>95.404815079208007</v>
      </c>
      <c r="HV82" s="245">
        <f>IFERROR(INDEX('INE Chile'!$1:$1048576,MATCH(Chile!HV$5,'INE Chile'!$A:$A,0),MATCH(Chile!$B82,'INE Chile'!$1:$1,0)),"")</f>
        <v>95.903836171663002</v>
      </c>
      <c r="HW82" s="245">
        <f>IFERROR(INDEX('INE Chile'!$1:$1048576,MATCH(Chile!HW$5,'INE Chile'!$A:$A,0),MATCH(Chile!$B82,'INE Chile'!$1:$1,0)),"")</f>
        <v>96.750236301583996</v>
      </c>
      <c r="HX82" s="245">
        <f>IFERROR(INDEX('INE Chile'!$1:$1048576,MATCH(Chile!HX$5,'INE Chile'!$A:$A,0),MATCH(Chile!$B82,'INE Chile'!$1:$1,0)),"")</f>
        <v>97.188868794624</v>
      </c>
      <c r="HY82" s="245">
        <f>IFERROR(INDEX('INE Chile'!$1:$1048576,MATCH(Chile!HY$5,'INE Chile'!$A:$A,0),MATCH(Chile!$B82,'INE Chile'!$1:$1,0)),"")</f>
        <v>97.611194403027</v>
      </c>
      <c r="HZ82" s="245">
        <f>IFERROR(INDEX('INE Chile'!$1:$1048576,MATCH(Chile!HZ$5,'INE Chile'!$A:$A,0),MATCH(Chile!$B82,'INE Chile'!$1:$1,0)),"")</f>
        <v>97.393937210331998</v>
      </c>
      <c r="IA82" s="245">
        <f>IFERROR(INDEX('INE Chile'!$1:$1048576,MATCH(Chile!IA$5,'INE Chile'!$A:$A,0),MATCH(Chile!$B82,'INE Chile'!$1:$1,0)),"")</f>
        <v>98.085641280741996</v>
      </c>
      <c r="IB82" s="245">
        <f>IFERROR(INDEX('INE Chile'!$1:$1048576,MATCH(Chile!IB$5,'INE Chile'!$A:$A,0),MATCH(Chile!$B82,'INE Chile'!$1:$1,0)),"")</f>
        <v>98.084113841594998</v>
      </c>
      <c r="IC82" s="246">
        <f>+IFERROR(AVERAGE(HQ82:IB82),"")</f>
        <v>96.14126171886015</v>
      </c>
      <c r="ID82" s="245">
        <f>IFERROR(INDEX('INE Chile'!$1:$1048576,MATCH(Chile!ID$5,'INE Chile'!$A:$A,0),MATCH(Chile!$B82,'INE Chile'!$1:$1,0)),"")</f>
        <v>98.803614504402006</v>
      </c>
      <c r="IE82" s="245">
        <f>IFERROR(INDEX('INE Chile'!$1:$1048576,MATCH(Chile!IE$5,'INE Chile'!$A:$A,0),MATCH(Chile!$B82,'INE Chile'!$1:$1,0)),"")</f>
        <v>98.986695879845996</v>
      </c>
      <c r="IF82" s="245">
        <f>IFERROR(INDEX('INE Chile'!$1:$1048576,MATCH(Chile!IF$5,'INE Chile'!$A:$A,0),MATCH(Chile!$B82,'INE Chile'!$1:$1,0)),"")</f>
        <v>99.357364064690998</v>
      </c>
      <c r="IG82" s="245">
        <f>IFERROR(INDEX('INE Chile'!$1:$1048576,MATCH(Chile!IG$5,'INE Chile'!$A:$A,0),MATCH(Chile!$B82,'INE Chile'!$1:$1,0)),"")</f>
        <v>99.973245251764993</v>
      </c>
      <c r="IH82" s="245">
        <f>IFERROR(INDEX('INE Chile'!$1:$1048576,MATCH(Chile!IH$5,'INE Chile'!$A:$A,0),MATCH(Chile!$B82,'INE Chile'!$1:$1,0)),"")</f>
        <v>100.28533538697999</v>
      </c>
      <c r="II82" s="245">
        <f>IFERROR(INDEX('INE Chile'!$1:$1048576,MATCH(Chile!II$5,'INE Chile'!$A:$A,0),MATCH(Chile!$B82,'INE Chile'!$1:$1,0)),"")</f>
        <v>100.06936613594</v>
      </c>
      <c r="IJ82" s="245">
        <f>IFERROR(INDEX('INE Chile'!$1:$1048576,MATCH(Chile!IJ$5,'INE Chile'!$A:$A,0),MATCH(Chile!$B82,'INE Chile'!$1:$1,0)),"")</f>
        <v>100.06202118570999</v>
      </c>
      <c r="IK82" s="245">
        <f>IFERROR(INDEX('INE Chile'!$1:$1048576,MATCH(Chile!IK$5,'INE Chile'!$A:$A,0),MATCH(Chile!$B82,'INE Chile'!$1:$1,0)),"")</f>
        <v>99.535707670164001</v>
      </c>
      <c r="IL82" s="245">
        <f>IFERROR(INDEX('INE Chile'!$1:$1048576,MATCH(Chile!IL$5,'INE Chile'!$A:$A,0),MATCH(Chile!$B82,'INE Chile'!$1:$1,0)),"")</f>
        <v>99.829318348086005</v>
      </c>
      <c r="IM82" s="245">
        <f>IFERROR(INDEX('INE Chile'!$1:$1048576,MATCH(Chile!IM$5,'INE Chile'!$A:$A,0),MATCH(Chile!$B82,'INE Chile'!$1:$1,0)),"")</f>
        <v>100.93977207152</v>
      </c>
      <c r="IN82" s="245">
        <f>IFERROR(INDEX('INE Chile'!$1:$1048576,MATCH(Chile!IN$5,'INE Chile'!$A:$A,0),MATCH(Chile!$B82,'INE Chile'!$1:$1,0)),"")</f>
        <v>101.78156075296999</v>
      </c>
      <c r="IO82" s="245">
        <f>IFERROR(INDEX('INE Chile'!$1:$1048576,MATCH(Chile!IO$5,'INE Chile'!$A:$A,0),MATCH(Chile!$B82,'INE Chile'!$1:$1,0)),"")</f>
        <v>100.37599874788999</v>
      </c>
      <c r="IP82" s="246">
        <f>+IFERROR(AVERAGE(ID82:IO82),"")</f>
        <v>99.999999999996987</v>
      </c>
      <c r="IQ82" s="245">
        <f>IFERROR(INDEX('INE Chile'!$1:$1048576,MATCH(Chile!IQ$5,'INE Chile'!$A:$A,0),MATCH(Chile!$B82,'INE Chile'!$1:$1,0)),"")</f>
        <v>100.93166711488</v>
      </c>
      <c r="IR82" s="245">
        <f>IFERROR(INDEX('INE Chile'!$1:$1048576,MATCH(Chile!IR$5,'INE Chile'!$A:$A,0),MATCH(Chile!$B82,'INE Chile'!$1:$1,0)),"")</f>
        <v>99.955786794255005</v>
      </c>
      <c r="IS82" s="245">
        <f>IFERROR(INDEX('INE Chile'!$1:$1048576,MATCH(Chile!IS$5,'INE Chile'!$A:$A,0),MATCH(Chile!$B82,'INE Chile'!$1:$1,0)),"")</f>
        <v>101.06365989840999</v>
      </c>
      <c r="IT82" s="245">
        <f>IFERROR(INDEX('INE Chile'!$1:$1048576,MATCH(Chile!IT$5,'INE Chile'!$A:$A,0),MATCH(Chile!$B82,'INE Chile'!$1:$1,0)),"")</f>
        <v>102.17487203416</v>
      </c>
      <c r="IU82" s="245">
        <f>IFERROR(INDEX('INE Chile'!$1:$1048576,MATCH(Chile!IU$5,'INE Chile'!$A:$A,0),MATCH(Chile!$B82,'INE Chile'!$1:$1,0)),"")</f>
        <v>102.3854610161</v>
      </c>
      <c r="IV82" s="245">
        <f>IFERROR(INDEX('INE Chile'!$1:$1048576,MATCH(Chile!IV$5,'INE Chile'!$A:$A,0),MATCH(Chile!$B82,'INE Chile'!$1:$1,0)),"")</f>
        <v>101.37714970650001</v>
      </c>
      <c r="IW82" s="245">
        <f>IFERROR(INDEX('INE Chile'!$1:$1048576,MATCH(Chile!IW$5,'INE Chile'!$A:$A,0),MATCH(Chile!$B82,'INE Chile'!$1:$1,0)),"")</f>
        <v>101.46619875343001</v>
      </c>
      <c r="IX82" s="245">
        <f>IFERROR(INDEX('INE Chile'!$1:$1048576,MATCH(Chile!IX$5,'INE Chile'!$A:$A,0),MATCH(Chile!$B82,'INE Chile'!$1:$1,0)),"")</f>
        <v>102.60906153281</v>
      </c>
      <c r="IY82" s="245">
        <f>IFERROR(INDEX('INE Chile'!$1:$1048576,MATCH(Chile!IY$5,'INE Chile'!$A:$A,0),MATCH(Chile!$B82,'INE Chile'!$1:$1,0)),"")</f>
        <v>101.33447746258</v>
      </c>
      <c r="IZ82" s="245">
        <f>IFERROR(INDEX('INE Chile'!$1:$1048576,MATCH(Chile!IZ$5,'INE Chile'!$A:$A,0),MATCH(Chile!$B82,'INE Chile'!$1:$1,0)),"")</f>
        <v>96.860850581980003</v>
      </c>
      <c r="JA82" s="245">
        <f>IFERROR(INDEX('INE Chile'!$1:$1048576,MATCH(Chile!JA$5,'INE Chile'!$A:$A,0),MATCH(Chile!$B82,'INE Chile'!$1:$1,0)),"")</f>
        <v>96.936260794042994</v>
      </c>
      <c r="JB82" s="245">
        <f>IFERROR(INDEX('INE Chile'!$1:$1048576,MATCH(Chile!JB$5,'INE Chile'!$A:$A,0),MATCH(Chile!$B82,'INE Chile'!$1:$1,0)),"")</f>
        <v>99.497630799375997</v>
      </c>
      <c r="JC82" s="246">
        <f>+IFERROR(AVERAGE(IQ82:JB82),"")</f>
        <v>100.54942304071032</v>
      </c>
      <c r="JD82" s="245">
        <f>IFERROR(INDEX('INE Chile'!$1:$1048576,MATCH(Chile!JD$5,'INE Chile'!$A:$A,0),MATCH(Chile!$B82,'INE Chile'!$1:$1,0)),"")</f>
        <v>101.81220167345001</v>
      </c>
      <c r="JE82" s="245">
        <f>IFERROR(INDEX('INE Chile'!$1:$1048576,MATCH(Chile!JE$5,'INE Chile'!$A:$A,0),MATCH(Chile!$B82,'INE Chile'!$1:$1,0)),"")</f>
        <v>101.61879467108</v>
      </c>
      <c r="JF82" s="245">
        <f>IFERROR(INDEX('INE Chile'!$1:$1048576,MATCH(Chile!JF$5,'INE Chile'!$A:$A,0),MATCH(Chile!$B82,'INE Chile'!$1:$1,0)),"")</f>
        <v>96.077479427834007</v>
      </c>
      <c r="JG82" s="245">
        <f>IFERROR(INDEX('INE Chile'!$1:$1048576,MATCH(Chile!JG$5,'INE Chile'!$A:$A,0),MATCH(Chile!$B82,'INE Chile'!$1:$1,0)),"")</f>
        <v>88.380534373372001</v>
      </c>
      <c r="JH82" s="245">
        <f>IFERROR(INDEX('INE Chile'!$1:$1048576,MATCH(Chile!JH$5,'INE Chile'!$A:$A,0),MATCH(Chile!$B82,'INE Chile'!$1:$1,0)),"")</f>
        <v>86.772380457729</v>
      </c>
      <c r="JI82" s="245">
        <f>IFERROR(INDEX('INE Chile'!$1:$1048576,MATCH(Chile!JI$5,'INE Chile'!$A:$A,0),MATCH(Chile!$B82,'INE Chile'!$1:$1,0)),"")</f>
        <v>86.675456062642994</v>
      </c>
      <c r="JJ82" s="245">
        <f>IFERROR(INDEX('INE Chile'!$1:$1048576,MATCH(Chile!JJ$5,'INE Chile'!$A:$A,0),MATCH(Chile!$B82,'INE Chile'!$1:$1,0)),"")</f>
        <v>88.739907560941006</v>
      </c>
      <c r="JK82" s="245">
        <f>IFERROR(INDEX('INE Chile'!$1:$1048576,MATCH(Chile!JK$5,'INE Chile'!$A:$A,0),MATCH(Chile!$B82,'INE Chile'!$1:$1,0)),"")</f>
        <v>91.387851080871997</v>
      </c>
      <c r="JL82" s="245">
        <f>IFERROR(INDEX('INE Chile'!$1:$1048576,MATCH(Chile!JL$5,'INE Chile'!$A:$A,0),MATCH(Chile!$B82,'INE Chile'!$1:$1,0)),"")</f>
        <v>94.752048139823998</v>
      </c>
      <c r="JM82" s="245">
        <f>IFERROR(INDEX('INE Chile'!$1:$1048576,MATCH(Chile!JM$5,'INE Chile'!$A:$A,0),MATCH(Chile!$B82,'INE Chile'!$1:$1,0)),"")</f>
        <v>95.999613340127993</v>
      </c>
      <c r="JN82" s="245">
        <f>IFERROR(INDEX('INE Chile'!$1:$1048576,MATCH(Chile!JN$5,'INE Chile'!$A:$A,0),MATCH(Chile!$B82,'INE Chile'!$1:$1,0)),"")</f>
        <v>97.320585384555002</v>
      </c>
      <c r="JO82" s="245">
        <f>IFERROR(INDEX('INE Chile'!$1:$1048576,MATCH(Chile!JO$5,'INE Chile'!$A:$A,0),MATCH(Chile!$B82,'INE Chile'!$1:$1,0)),"")</f>
        <v>99.689278507420994</v>
      </c>
      <c r="JP82" s="246">
        <f>+IFERROR(AVERAGE(JD82:JO82),"")</f>
        <v>94.102177556654098</v>
      </c>
      <c r="JQ82" s="245">
        <f>IFERROR(INDEX('INE Chile'!$1:$1048576,MATCH(Chile!JQ$5,'INE Chile'!$A:$A,0),MATCH(Chile!$B82,'INE Chile'!$1:$1,0)),"")</f>
        <v>100.45472360943999</v>
      </c>
      <c r="JR82" s="245">
        <f>IFERROR(INDEX('INE Chile'!$1:$1048576,MATCH(Chile!JR$5,'INE Chile'!$A:$A,0),MATCH(Chile!$B82,'INE Chile'!$1:$1,0)),"")</f>
        <v>102.87736557629</v>
      </c>
      <c r="JS82" s="245">
        <f>IFERROR(INDEX('INE Chile'!$1:$1048576,MATCH(Chile!JS$5,'INE Chile'!$A:$A,0),MATCH(Chile!$B82,'INE Chile'!$1:$1,0)),"")</f>
        <v>101.31137463313</v>
      </c>
      <c r="JT82" s="245">
        <f>IFERROR(INDEX('INE Chile'!$1:$1048576,MATCH(Chile!JT$5,'INE Chile'!$A:$A,0),MATCH(Chile!$B82,'INE Chile'!$1:$1,0)),"")</f>
        <v>99.943466245717005</v>
      </c>
      <c r="JU82" s="245">
        <f>IFERROR(INDEX('INE Chile'!$1:$1048576,MATCH(Chile!JU$5,'INE Chile'!$A:$A,0),MATCH(Chile!$B82,'INE Chile'!$1:$1,0)),"")</f>
        <v>103.24357906666</v>
      </c>
      <c r="JV82" s="245">
        <f>IFERROR(INDEX('INE Chile'!$1:$1048576,MATCH(Chile!JV$5,'INE Chile'!$A:$A,0),MATCH(Chile!$B82,'INE Chile'!$1:$1,0)),"")</f>
        <v>104.8510582773</v>
      </c>
      <c r="JW82" s="245">
        <f>IFERROR(INDEX('INE Chile'!$1:$1048576,MATCH(Chile!JW$5,'INE Chile'!$A:$A,0),MATCH(Chile!$B82,'INE Chile'!$1:$1,0)),"")</f>
        <v>106.37947565092</v>
      </c>
      <c r="JX82" s="245">
        <f>IFERROR(INDEX('INE Chile'!$1:$1048576,MATCH(Chile!JX$5,'INE Chile'!$A:$A,0),MATCH(Chile!$B82,'INE Chile'!$1:$1,0)),"")</f>
        <v>106.90141315459</v>
      </c>
      <c r="JY82" s="245">
        <f>IFERROR(INDEX('INE Chile'!$1:$1048576,MATCH(Chile!JY$5,'INE Chile'!$A:$A,0),MATCH(Chile!$B82,'INE Chile'!$1:$1,0)),"")</f>
        <v>107.61116786783001</v>
      </c>
      <c r="JZ82" s="245">
        <f>IFERROR(INDEX('INE Chile'!$1:$1048576,MATCH(Chile!JZ$5,'INE Chile'!$A:$A,0),MATCH(Chile!$B82,'INE Chile'!$1:$1,0)),"")</f>
        <v>108.47408842762999</v>
      </c>
      <c r="KA82" s="245">
        <f>IFERROR(INDEX('INE Chile'!$1:$1048576,MATCH(Chile!KA$5,'INE Chile'!$A:$A,0),MATCH(Chile!$B82,'INE Chile'!$1:$1,0)),"")</f>
        <v>109.46342901475001</v>
      </c>
      <c r="KB82" s="245">
        <f>IFERROR(INDEX('INE Chile'!$1:$1048576,MATCH(Chile!KB$5,'INE Chile'!$A:$A,0),MATCH(Chile!$B82,'INE Chile'!$1:$1,0)),"")</f>
        <v>108.65496658135</v>
      </c>
      <c r="KC82" s="246">
        <f>+IFERROR(AVERAGE(JQ82:KB82),"")</f>
        <v>105.01384234213391</v>
      </c>
      <c r="KD82" s="245">
        <f>IFERROR(INDEX('INE Chile'!$1:$1048576,MATCH(Chile!KD$5,'INE Chile'!$A:$A,0),MATCH(Chile!$B82,'INE Chile'!$1:$1,0)),"")</f>
        <v>106.79301798941</v>
      </c>
      <c r="KE82" s="245">
        <f>IFERROR(INDEX('INE Chile'!$1:$1048576,MATCH(Chile!KE$5,'INE Chile'!$A:$A,0),MATCH(Chile!$B82,'INE Chile'!$1:$1,0)),"")</f>
        <v>107.30492498364001</v>
      </c>
      <c r="KF82" s="245">
        <f>IFERROR(INDEX('INE Chile'!$1:$1048576,MATCH(Chile!KF$5,'INE Chile'!$A:$A,0),MATCH(Chile!$B82,'INE Chile'!$1:$1,0)),"")</f>
        <v>108.38843743773</v>
      </c>
      <c r="KG82" s="245">
        <f>IFERROR(INDEX('INE Chile'!$1:$1048576,MATCH(Chile!KG$5,'INE Chile'!$A:$A,0),MATCH(Chile!$B82,'INE Chile'!$1:$1,0)),"")</f>
        <v>107.19441305242999</v>
      </c>
      <c r="KH82" s="245">
        <f>IFERROR(INDEX('INE Chile'!$1:$1048576,MATCH(Chile!KH$5,'INE Chile'!$A:$A,0),MATCH(Chile!$B82,'INE Chile'!$1:$1,0)),"")</f>
        <v>108.35946316738</v>
      </c>
      <c r="KI82" s="245">
        <f>IFERROR(INDEX('INE Chile'!$1:$1048576,MATCH(Chile!KI$5,'INE Chile'!$A:$A,0),MATCH(Chile!$B82,'INE Chile'!$1:$1,0)),"")</f>
        <v>107.79624281188001</v>
      </c>
      <c r="KJ82" s="245">
        <f>IFERROR(INDEX('INE Chile'!$1:$1048576,MATCH(Chile!KJ$5,'INE Chile'!$A:$A,0),MATCH(Chile!$B82,'INE Chile'!$1:$1,0)),"")</f>
        <v>104.83542628572</v>
      </c>
      <c r="KK82" s="245">
        <f>IFERROR(INDEX('INE Chile'!$1:$1048576,MATCH(Chile!KK$5,'INE Chile'!$A:$A,0),MATCH(Chile!$B82,'INE Chile'!$1:$1,0)),"")</f>
        <v>107.78798554258999</v>
      </c>
      <c r="KL82" s="245">
        <f>IFERROR(INDEX('INE Chile'!$1:$1048576,MATCH(Chile!KL$5,'INE Chile'!$A:$A,0),MATCH(Chile!$B82,'INE Chile'!$1:$1,0)),"")</f>
        <v>107.94756330982</v>
      </c>
      <c r="KM82" s="245">
        <f>IFERROR(INDEX('INE Chile'!$1:$1048576,MATCH(Chile!KM$5,'INE Chile'!$A:$A,0),MATCH(Chile!$B82,'INE Chile'!$1:$1,0)),"")</f>
        <v>106.80866610069999</v>
      </c>
      <c r="KN82" s="245">
        <f>IFERROR(INDEX('INE Chile'!$1:$1048576,MATCH(Chile!KN$5,'INE Chile'!$A:$A,0),MATCH(Chile!$B82,'INE Chile'!$1:$1,0)),"")</f>
        <v>106.41568823233</v>
      </c>
      <c r="KO82" s="245">
        <f>IFERROR(INDEX('INE Chile'!$1:$1048576,MATCH(Chile!KO$5,'INE Chile'!$A:$A,0),MATCH(Chile!$B82,'INE Chile'!$1:$1,0)),"")</f>
        <v>106.73834963879</v>
      </c>
      <c r="KP82" s="246">
        <f>+IFERROR(AVERAGE(KD82:KO82),"")</f>
        <v>107.19751487936833</v>
      </c>
      <c r="KQ82" s="245">
        <f>IFERROR(INDEX('INE Chile'!$1:$1048576,MATCH(Chile!KQ$5,'INE Chile'!$A:$A,0),MATCH(Chile!$B82,'INE Chile'!$1:$1,0)),"")</f>
        <v>107.45099609854999</v>
      </c>
      <c r="KR82" s="245">
        <f>IFERROR(INDEX('INE Chile'!$1:$1048576,MATCH(Chile!KR$5,'INE Chile'!$A:$A,0),MATCH(Chile!$B82,'INE Chile'!$1:$1,0)),"")</f>
        <v>107.21459607218</v>
      </c>
      <c r="KS82" s="245">
        <f>IFERROR(INDEX('INE Chile'!$1:$1048576,MATCH(Chile!KS$5,'INE Chile'!$A:$A,0),MATCH(Chile!$B82,'INE Chile'!$1:$1,0)),"")</f>
        <v>106.92468262995</v>
      </c>
      <c r="KT82" s="245">
        <f>IFERROR(INDEX('INE Chile'!$1:$1048576,MATCH(Chile!KT$5,'INE Chile'!$A:$A,0),MATCH(Chile!$B82,'INE Chile'!$1:$1,0)),"")</f>
        <v>107.20206575768</v>
      </c>
      <c r="KU82" s="245">
        <f>IFERROR(INDEX('INE Chile'!$1:$1048576,MATCH(Chile!KU$5,'INE Chile'!$A:$A,0),MATCH(Chile!$B82,'INE Chile'!$1:$1,0)),"")</f>
        <v>107.64719796951</v>
      </c>
      <c r="KV82" s="245">
        <f>IFERROR(INDEX('INE Chile'!$1:$1048576,MATCH(Chile!KV$5,'INE Chile'!$A:$A,0),MATCH(Chile!$B82,'INE Chile'!$1:$1,0)),"")</f>
        <v>107.95552882190999</v>
      </c>
      <c r="KW82" s="245">
        <f>IFERROR(INDEX('INE Chile'!$1:$1048576,MATCH(Chile!KW$5,'INE Chile'!$A:$A,0),MATCH(Chile!$B82,'INE Chile'!$1:$1,0)),"")</f>
        <v>107.96718378808001</v>
      </c>
      <c r="KX82" s="245">
        <f>IFERROR(INDEX('INE Chile'!$1:$1048576,MATCH(Chile!KX$5,'INE Chile'!$A:$A,0),MATCH(Chile!$B82,'INE Chile'!$1:$1,0)),"")</f>
        <v>108.33345913252001</v>
      </c>
      <c r="KY82" s="245">
        <f>IFERROR(INDEX('INE Chile'!$1:$1048576,MATCH(Chile!KY$5,'INE Chile'!$A:$A,0),MATCH(Chile!$B82,'INE Chile'!$1:$1,0)),"")</f>
        <v>109.31644026945</v>
      </c>
      <c r="KZ82" s="245">
        <f>IFERROR(INDEX('INE Chile'!$1:$1048576,MATCH(Chile!KZ$5,'INE Chile'!$A:$A,0),MATCH(Chile!$B82,'INE Chile'!$1:$1,0)),"")</f>
        <v>108.96850560617</v>
      </c>
      <c r="LA82" s="245">
        <f>IFERROR(INDEX('INE Chile'!$1:$1048576,MATCH(Chile!LA$5,'INE Chile'!$A:$A,0),MATCH(Chile!$B82,'INE Chile'!$1:$1,0)),"")</f>
        <v>109.01166878937001</v>
      </c>
      <c r="LB82" s="245">
        <f>IFERROR(INDEX('INE Chile'!$1:$1048576,MATCH(Chile!LB$5,'INE Chile'!$A:$A,0),MATCH(Chile!$B82,'INE Chile'!$1:$1,0)),"")</f>
        <v>108.43878541557</v>
      </c>
      <c r="LC82" s="246">
        <f>+IFERROR(AVERAGE(KQ82:LB82),"")</f>
        <v>108.03592586257834</v>
      </c>
      <c r="LD82" s="245">
        <f>IFERROR(INDEX('INE Chile'!$1:$1048576,MATCH(Chile!LD$5,'INE Chile'!$A:$A,0),MATCH(Chile!$B82,'INE Chile'!$1:$1,0)),"")</f>
        <v>110.27246259429999</v>
      </c>
      <c r="LE82" s="245">
        <f>IFERROR(INDEX('INE Chile'!$1:$1048576,MATCH(Chile!LE$5,'INE Chile'!$A:$A,0),MATCH(Chile!$B82,'INE Chile'!$1:$1,0)),"")</f>
        <v>111.03052094859</v>
      </c>
      <c r="LF82" s="245">
        <f>IFERROR(INDEX('INE Chile'!$1:$1048576,MATCH(Chile!LF$5,'INE Chile'!$A:$A,0),MATCH(Chile!$B82,'INE Chile'!$1:$1,0)),"")</f>
        <v>109.42980330502</v>
      </c>
      <c r="LG82" s="245">
        <f>IFERROR(INDEX('INE Chile'!$1:$1048576,MATCH(Chile!LG$5,'INE Chile'!$A:$A,0),MATCH(Chile!$B82,'INE Chile'!$1:$1,0)),"")</f>
        <v>109.89052124698</v>
      </c>
      <c r="LH82" s="245">
        <f>IFERROR(INDEX('INE Chile'!$1:$1048576,MATCH(Chile!LH$5,'INE Chile'!$A:$A,0),MATCH(Chile!$B82,'INE Chile'!$1:$1,0)),"")</f>
        <v>109.10442331749</v>
      </c>
      <c r="LI82" s="245">
        <f>IFERROR(INDEX('INE Chile'!$1:$1048576,MATCH(Chile!LI$5,'INE Chile'!$A:$A,0),MATCH(Chile!$B82,'INE Chile'!$1:$1,0)),"")</f>
        <v>109.44365823976</v>
      </c>
      <c r="LJ82" s="245">
        <f>IFERROR(INDEX('INE Chile'!$1:$1048576,MATCH(Chile!LJ$5,'INE Chile'!$A:$A,0),MATCH(Chile!$B82,'INE Chile'!$1:$1,0)),"")</f>
        <v>111.42601020801</v>
      </c>
      <c r="LK82" s="245">
        <f>IFERROR(INDEX('INE Chile'!$1:$1048576,MATCH(Chile!LK$5,'INE Chile'!$A:$A,0),MATCH(Chile!$B82,'INE Chile'!$1:$1,0)),"")</f>
        <v>111.62294050932999</v>
      </c>
      <c r="LL82" s="245">
        <f>IFERROR(INDEX('INE Chile'!$1:$1048576,MATCH(Chile!LL$5,'INE Chile'!$A:$A,0),MATCH(Chile!$B82,'INE Chile'!$1:$1,0)),"")</f>
        <v>110.79766634159</v>
      </c>
      <c r="LM82" s="245">
        <f>IFERROR(INDEX('INE Chile'!$1:$1048576,MATCH(Chile!LM$5,'INE Chile'!$A:$A,0),MATCH(Chile!$B82,'INE Chile'!$1:$1,0)),"")</f>
        <v>111.43452821933001</v>
      </c>
      <c r="LN82" s="245">
        <f>IFERROR(INDEX('INE Chile'!$1:$1048576,MATCH(Chile!LN$5,'INE Chile'!$A:$A,0),MATCH(Chile!$B82,'INE Chile'!$1:$1,0)),"")</f>
        <v>112.27240495302</v>
      </c>
      <c r="LO82" s="245">
        <f>IFERROR(INDEX('INE Chile'!$1:$1048576,MATCH(Chile!LO$5,'INE Chile'!$A:$A,0),MATCH(Chile!$B82,'INE Chile'!$1:$1,0)),"")</f>
        <v>113.26591987648</v>
      </c>
      <c r="LP82" s="246">
        <f>+IFERROR(AVERAGE(LD82:LO82),"")</f>
        <v>110.83257164665834</v>
      </c>
      <c r="LQ82" s="245">
        <f>IFERROR(INDEX('INE Chile'!$1:$1048576,MATCH(Chile!LQ$5,'INE Chile'!$A:$A,0),MATCH(Chile!$B82,'INE Chile'!$1:$1,0)),"")</f>
        <v>113.75235134139</v>
      </c>
      <c r="LR82" s="245">
        <f>IFERROR(INDEX('INE Chile'!$1:$1048576,MATCH(Chile!LR$5,'INE Chile'!$A:$A,0),MATCH(Chile!$B82,'INE Chile'!$1:$1,0)),"")</f>
        <v>112.9994510076</v>
      </c>
      <c r="LS82" s="245">
        <f>IFERROR(INDEX('INE Chile'!$1:$1048576,MATCH(Chile!LS$5,'INE Chile'!$A:$A,0),MATCH(Chile!$B82,'INE Chile'!$1:$1,0)),"")</f>
        <v>113.68242621424</v>
      </c>
      <c r="LT82" s="245">
        <f>IFERROR(INDEX('INE Chile'!$1:$1048576,MATCH(Chile!LT$5,'INE Chile'!$A:$A,0),MATCH(Chile!$B82,'INE Chile'!$1:$1,0)),"")</f>
        <v>114.76061722578</v>
      </c>
      <c r="LU82" s="245">
        <f>IFERROR(INDEX('INE Chile'!$1:$1048576,MATCH(Chile!LU$5,'INE Chile'!$A:$A,0),MATCH(Chile!$B82,'INE Chile'!$1:$1,0)),"")</f>
        <v>114.17425187444</v>
      </c>
      <c r="LV82" s="245">
        <f>IFERROR(INDEX('INE Chile'!$1:$1048576,MATCH(Chile!LV$5,'INE Chile'!$A:$A,0),MATCH(Chile!$B82,'INE Chile'!$1:$1,0)),"")</f>
        <v>112.60354613906</v>
      </c>
      <c r="LW82" s="245">
        <f>IFERROR(INDEX('INE Chile'!$1:$1048576,MATCH(Chile!LW$5,'INE Chile'!$A:$A,0),MATCH(Chile!$B82,'INE Chile'!$1:$1,0)),"")</f>
        <v>113.66981052297</v>
      </c>
      <c r="LX82" s="245">
        <f>IFERROR(INDEX('INE Chile'!$1:$1048576,MATCH(Chile!LX$5,'INE Chile'!$A:$A,0),MATCH(Chile!$B82,'INE Chile'!$1:$1,0)),"")</f>
        <v>112.89845252336001</v>
      </c>
      <c r="LY82" s="245">
        <f>IFERROR(INDEX('INE Chile'!$1:$1048576,MATCH(Chile!LY$5,'INE Chile'!$A:$A,0),MATCH(Chile!$B82,'INE Chile'!$1:$1,0)),"")</f>
        <v>113.83777856114</v>
      </c>
      <c r="LZ82" s="245">
        <f>IFERROR(INDEX('INE Chile'!$1:$1048576,MATCH(Chile!LZ$5,'INE Chile'!$A:$A,0),MATCH(Chile!$B82,'INE Chile'!$1:$1,0)),"")</f>
        <v>114.36378769721</v>
      </c>
      <c r="MA82" s="245">
        <f>IFERROR(INDEX('INE Chile'!$1:$1048576,MATCH(Chile!MA$5,'INE Chile'!$A:$A,0),MATCH(Chile!$B82,'INE Chile'!$1:$1,0)),"")</f>
        <v>113.72957229723001</v>
      </c>
      <c r="MB82" s="245">
        <f>IFERROR(INDEX('INE Chile'!$1:$1048576,MATCH(Chile!MB$5,'INE Chile'!$A:$A,0),MATCH(Chile!$B82,'INE Chile'!$1:$1,0)),"")</f>
        <v>114.064679766</v>
      </c>
      <c r="MC82" s="246">
        <f>+IFERROR(AVERAGE(LQ82:MB82),"")</f>
        <v>113.71139376420167</v>
      </c>
      <c r="MD82" s="245">
        <f>IFERROR(INDEX('INE Chile'!$1:$1048576,MATCH(Chile!MD$5,'INE Chile'!$A:$A,0),MATCH(Chile!$B82,'INE Chile'!$1:$1,0)),"")</f>
        <v>113.94391227193999</v>
      </c>
      <c r="ME82" s="245">
        <f>IFERROR(INDEX('INE Chile'!$1:$1048576,MATCH(Chile!ME$5,'INE Chile'!$A:$A,0),MATCH(Chile!$B82,'INE Chile'!$1:$1,0)),"")</f>
        <v>113.67079927431</v>
      </c>
      <c r="MF82" s="245">
        <f>IFERROR(INDEX('INE Chile'!$1:$1048576,MATCH(Chile!MF$5,'INE Chile'!$A:$A,0),MATCH(Chile!$B82,'INE Chile'!$1:$1,0)),"")</f>
        <v>114.02255302803999</v>
      </c>
      <c r="MG82" s="245" t="str">
        <f>IFERROR(INDEX('INE Chile'!$1:$1048576,MATCH(Chile!MG$5,'INE Chile'!$A:$A,0),MATCH(Chile!$B82,'INE Chile'!$1:$1,0)),"")</f>
        <v/>
      </c>
      <c r="MH82" s="245" t="str">
        <f>IFERROR(INDEX('INE Chile'!$1:$1048576,MATCH(Chile!MH$5,'INE Chile'!$A:$A,0),MATCH(Chile!$B82,'INE Chile'!$1:$1,0)),"")</f>
        <v/>
      </c>
      <c r="MI82" s="245" t="str">
        <f>IFERROR(INDEX('INE Chile'!$1:$1048576,MATCH(Chile!MI$5,'INE Chile'!$A:$A,0),MATCH(Chile!$B82,'INE Chile'!$1:$1,0)),"")</f>
        <v/>
      </c>
      <c r="MJ82" s="245" t="str">
        <f>IFERROR(INDEX('INE Chile'!$1:$1048576,MATCH(Chile!MJ$5,'INE Chile'!$A:$A,0),MATCH(Chile!$B82,'INE Chile'!$1:$1,0)),"")</f>
        <v/>
      </c>
      <c r="MK82" s="245" t="str">
        <f>IFERROR(INDEX('INE Chile'!$1:$1048576,MATCH(Chile!MK$5,'INE Chile'!$A:$A,0),MATCH(Chile!$B82,'INE Chile'!$1:$1,0)),"")</f>
        <v/>
      </c>
      <c r="ML82" s="245" t="str">
        <f>IFERROR(INDEX('INE Chile'!$1:$1048576,MATCH(Chile!ML$5,'INE Chile'!$A:$A,0),MATCH(Chile!$B82,'INE Chile'!$1:$1,0)),"")</f>
        <v/>
      </c>
      <c r="MM82" s="245" t="str">
        <f>IFERROR(INDEX('INE Chile'!$1:$1048576,MATCH(Chile!MM$5,'INE Chile'!$A:$A,0),MATCH(Chile!$B82,'INE Chile'!$1:$1,0)),"")</f>
        <v/>
      </c>
      <c r="MN82" s="245" t="str">
        <f>IFERROR(INDEX('INE Chile'!$1:$1048576,MATCH(Chile!MN$5,'INE Chile'!$A:$A,0),MATCH(Chile!$B82,'INE Chile'!$1:$1,0)),"")</f>
        <v/>
      </c>
      <c r="MO82" s="245" t="str">
        <f>IFERROR(INDEX('INE Chile'!$1:$1048576,MATCH(Chile!MO$5,'INE Chile'!$A:$A,0),MATCH(Chile!$B82,'INE Chile'!$1:$1,0)),"")</f>
        <v/>
      </c>
      <c r="MP82" s="246">
        <f>+IFERROR(AVERAGE(MD82:MO82),"")</f>
        <v>113.87908819143</v>
      </c>
    </row>
    <row r="83" spans="2:354" outlineLevel="1">
      <c r="B83" s="9" t="s">
        <v>835</v>
      </c>
      <c r="C83" s="403" t="s">
        <v>792</v>
      </c>
      <c r="D83" s="256">
        <v>77.840867430263899</v>
      </c>
      <c r="E83" s="256">
        <v>73.938048903187294</v>
      </c>
      <c r="F83" s="256">
        <v>81.756570385113605</v>
      </c>
      <c r="G83" s="256">
        <v>79.306141677986702</v>
      </c>
      <c r="H83" s="256">
        <v>80.704468225874606</v>
      </c>
      <c r="I83" s="256">
        <v>72.559305378340696</v>
      </c>
      <c r="J83" s="256">
        <v>80.817460877757895</v>
      </c>
      <c r="K83" s="256">
        <v>76.5211098280584</v>
      </c>
      <c r="L83" s="256">
        <v>75.991670365185897</v>
      </c>
      <c r="M83" s="245">
        <v>82.335797017733995</v>
      </c>
      <c r="N83" s="245">
        <v>81.186696713825597</v>
      </c>
      <c r="O83" s="245">
        <v>80.302200489957997</v>
      </c>
      <c r="P83" s="246">
        <f>+IFERROR(AVERAGE(D83:O83),"")</f>
        <v>78.605028107773862</v>
      </c>
      <c r="Q83" s="256">
        <v>76.977573438983399</v>
      </c>
      <c r="R83" s="256">
        <v>72.532129018282305</v>
      </c>
      <c r="S83" s="256">
        <v>80.323512535746701</v>
      </c>
      <c r="T83" s="256">
        <v>76.716665348465696</v>
      </c>
      <c r="U83" s="256">
        <v>83.760477719370797</v>
      </c>
      <c r="V83" s="256">
        <v>76.547066686689107</v>
      </c>
      <c r="W83" s="256">
        <v>80.494916193389898</v>
      </c>
      <c r="X83" s="256">
        <v>81.514997113515506</v>
      </c>
      <c r="Y83" s="256">
        <v>80.044584468274195</v>
      </c>
      <c r="Z83" s="245">
        <v>84.343513135974007</v>
      </c>
      <c r="AA83" s="245">
        <v>80.870135272440507</v>
      </c>
      <c r="AB83" s="245">
        <v>84.177169008846604</v>
      </c>
      <c r="AC83" s="246">
        <f>+IFERROR(AVERAGE(Q83:AB83),"")</f>
        <v>79.858561661664893</v>
      </c>
      <c r="AD83" s="256">
        <v>75.544399216961693</v>
      </c>
      <c r="AE83" s="256">
        <v>69.200923701201404</v>
      </c>
      <c r="AF83" s="256">
        <v>77.853851582028298</v>
      </c>
      <c r="AG83" s="256">
        <v>71.989062848833299</v>
      </c>
      <c r="AH83" s="256">
        <v>80.179384650057401</v>
      </c>
      <c r="AI83" s="256">
        <v>75.567727563411907</v>
      </c>
      <c r="AJ83" s="256">
        <v>70.677576093320397</v>
      </c>
      <c r="AK83" s="256">
        <v>78.217001826345907</v>
      </c>
      <c r="AL83" s="256">
        <v>74.198386315790998</v>
      </c>
      <c r="AM83" s="245">
        <v>78.650179922151906</v>
      </c>
      <c r="AN83" s="245">
        <v>79.827338471877695</v>
      </c>
      <c r="AO83" s="245">
        <v>92.811124705317695</v>
      </c>
      <c r="AP83" s="246">
        <f>+IFERROR(AVERAGE(AD83:AO83),"")</f>
        <v>77.059746408108211</v>
      </c>
      <c r="AQ83" s="256">
        <v>78.217492783463896</v>
      </c>
      <c r="AR83" s="256">
        <v>74.619955209190707</v>
      </c>
      <c r="AS83" s="256">
        <v>83.888965188845503</v>
      </c>
      <c r="AT83" s="256">
        <v>77.521429796437005</v>
      </c>
      <c r="AU83" s="256">
        <v>81.516926708232901</v>
      </c>
      <c r="AV83" s="256">
        <v>84.082733519513098</v>
      </c>
      <c r="AW83" s="256">
        <v>85.348156734671207</v>
      </c>
      <c r="AX83" s="256">
        <v>79.462735681291306</v>
      </c>
      <c r="AY83" s="256">
        <v>79.972846528116307</v>
      </c>
      <c r="AZ83" s="245">
        <v>85.798258344594998</v>
      </c>
      <c r="BA83" s="245">
        <v>83.343852009561104</v>
      </c>
      <c r="BB83" s="245">
        <v>90.874597948907606</v>
      </c>
      <c r="BC83" s="246">
        <f>+IFERROR(AVERAGE(AQ83:BB83),"")</f>
        <v>82.053995871068807</v>
      </c>
      <c r="BD83" s="256">
        <v>78.213424604776407</v>
      </c>
      <c r="BE83" s="256">
        <v>77.769290402131006</v>
      </c>
      <c r="BF83" s="256">
        <v>87.266174571292794</v>
      </c>
      <c r="BG83" s="256">
        <v>87.226909924980305</v>
      </c>
      <c r="BH83" s="256">
        <v>90.001289580313994</v>
      </c>
      <c r="BI83" s="256">
        <v>89.807631261524605</v>
      </c>
      <c r="BJ83" s="256">
        <v>95.280435029178804</v>
      </c>
      <c r="BK83" s="256">
        <v>92.380843089083996</v>
      </c>
      <c r="BL83" s="256">
        <v>90.452929336414797</v>
      </c>
      <c r="BM83" s="245">
        <v>97.796424303918997</v>
      </c>
      <c r="BN83" s="245">
        <v>94.933998526525201</v>
      </c>
      <c r="BO83" s="245">
        <v>102.62945905068101</v>
      </c>
      <c r="BP83" s="246">
        <f>+IFERROR(AVERAGE(BD83:BO83),"")</f>
        <v>90.313234140068474</v>
      </c>
      <c r="BQ83" s="256">
        <v>86.702383844620499</v>
      </c>
      <c r="BR83" s="256">
        <v>75.153490927177401</v>
      </c>
      <c r="BS83" s="256">
        <v>89.999821214242601</v>
      </c>
      <c r="BT83" s="256">
        <v>82.817815923108</v>
      </c>
      <c r="BU83" s="256">
        <v>91.483323999847698</v>
      </c>
      <c r="BV83" s="256">
        <v>83.671289304765494</v>
      </c>
      <c r="BW83" s="256">
        <v>84.572029538776505</v>
      </c>
      <c r="BX83" s="256">
        <v>93.704637564071703</v>
      </c>
      <c r="BY83" s="256">
        <v>88.543929823781099</v>
      </c>
      <c r="BZ83" s="245">
        <v>92.905290976509306</v>
      </c>
      <c r="CA83" s="245">
        <v>95.841680315834495</v>
      </c>
      <c r="CB83" s="245">
        <v>110.115691520837</v>
      </c>
      <c r="CC83" s="246">
        <f>+IFERROR(AVERAGE(BQ83:CB83),"")</f>
        <v>89.625948746130987</v>
      </c>
      <c r="CD83" s="256">
        <v>84.349591699868895</v>
      </c>
      <c r="CE83" s="256">
        <v>78.439610950533506</v>
      </c>
      <c r="CF83" s="256">
        <v>89.788958746860402</v>
      </c>
      <c r="CG83" s="256">
        <v>88.460228835837199</v>
      </c>
      <c r="CH83" s="256">
        <v>92.561232291251699</v>
      </c>
      <c r="CI83" s="256">
        <v>91.516606775851798</v>
      </c>
      <c r="CJ83" s="256">
        <v>92.038398224081405</v>
      </c>
      <c r="CK83" s="256">
        <v>83.626307134816599</v>
      </c>
      <c r="CL83" s="256">
        <v>81.391365318330699</v>
      </c>
      <c r="CM83" s="245">
        <v>99.006859936622007</v>
      </c>
      <c r="CN83" s="245">
        <v>95.758293211303197</v>
      </c>
      <c r="CO83" s="245">
        <v>106.126777543199</v>
      </c>
      <c r="CP83" s="246">
        <f>+IFERROR(AVERAGE(CD83:CO83),"")</f>
        <v>90.255352555713046</v>
      </c>
      <c r="CQ83" s="256">
        <v>89.090801421668502</v>
      </c>
      <c r="CR83" s="256">
        <v>79.335603704358604</v>
      </c>
      <c r="CS83" s="256">
        <v>100.176783896554</v>
      </c>
      <c r="CT83" s="256">
        <v>92.914132125937101</v>
      </c>
      <c r="CU83" s="256">
        <v>96.131180256887902</v>
      </c>
      <c r="CV83" s="256">
        <v>93.949492345840795</v>
      </c>
      <c r="CW83" s="256">
        <v>91.639798960816506</v>
      </c>
      <c r="CX83" s="256">
        <v>88.079432562919607</v>
      </c>
      <c r="CY83" s="256">
        <v>96.532959193230099</v>
      </c>
      <c r="CZ83" s="245">
        <v>98.097782561425504</v>
      </c>
      <c r="DA83" s="245">
        <v>93.515243568647506</v>
      </c>
      <c r="DB83" s="245">
        <v>105.730758780431</v>
      </c>
      <c r="DC83" s="246">
        <f>+IFERROR(AVERAGE(CQ83:DB83),"")</f>
        <v>93.766164114893101</v>
      </c>
      <c r="DD83" s="256">
        <v>88.197688034333595</v>
      </c>
      <c r="DE83" s="256">
        <v>84.2662649969228</v>
      </c>
      <c r="DF83" s="256">
        <v>91.542958036263897</v>
      </c>
      <c r="DG83" s="256">
        <v>85.024742544179105</v>
      </c>
      <c r="DH83" s="256">
        <v>91.049488090054993</v>
      </c>
      <c r="DI83" s="256">
        <v>94.288180689284701</v>
      </c>
      <c r="DJ83" s="256">
        <v>86.984759441331803</v>
      </c>
      <c r="DK83" s="256">
        <v>84.959537434266096</v>
      </c>
      <c r="DL83" s="256">
        <v>86.083312793876303</v>
      </c>
      <c r="DM83" s="245">
        <v>90.456840930390399</v>
      </c>
      <c r="DN83" s="245">
        <v>87.947374994108898</v>
      </c>
      <c r="DO83" s="245">
        <v>96.204557845531298</v>
      </c>
      <c r="DP83" s="246">
        <f>+IFERROR(AVERAGE(DD83:DO83),"")</f>
        <v>88.91714215254531</v>
      </c>
      <c r="DQ83" s="245">
        <f>IFERROR(INDEX('INE Chile'!$1:$1048576,MATCH(Chile!DQ$5,'INE Chile'!$A:$A,0),MATCH(Chile!$B83,'INE Chile'!$1:$1,0)),"")</f>
        <v>84.1712720228157</v>
      </c>
      <c r="DR83" s="245">
        <f>IFERROR(INDEX('INE Chile'!$1:$1048576,MATCH(Chile!DR$5,'INE Chile'!$A:$A,0),MATCH(Chile!$B83,'INE Chile'!$1:$1,0)),"")</f>
        <v>74.930084355735502</v>
      </c>
      <c r="DS83" s="245">
        <f>IFERROR(INDEX('INE Chile'!$1:$1048576,MATCH(Chile!DS$5,'INE Chile'!$A:$A,0),MATCH(Chile!$B83,'INE Chile'!$1:$1,0)),"")</f>
        <v>86.2923872358176</v>
      </c>
      <c r="DT83" s="245">
        <f>IFERROR(INDEX('INE Chile'!$1:$1048576,MATCH(Chile!DT$5,'INE Chile'!$A:$A,0),MATCH(Chile!$B83,'INE Chile'!$1:$1,0)),"")</f>
        <v>84.682165381459896</v>
      </c>
      <c r="DU83" s="245">
        <f>IFERROR(INDEX('INE Chile'!$1:$1048576,MATCH(Chile!DU$5,'INE Chile'!$A:$A,0),MATCH(Chile!$B83,'INE Chile'!$1:$1,0)),"")</f>
        <v>89.299010970284897</v>
      </c>
      <c r="DV83" s="245">
        <f>IFERROR(INDEX('INE Chile'!$1:$1048576,MATCH(Chile!DV$5,'INE Chile'!$A:$A,0),MATCH(Chile!$B83,'INE Chile'!$1:$1,0)),"")</f>
        <v>92.508235185287404</v>
      </c>
      <c r="DW83" s="245">
        <f>IFERROR(INDEX('INE Chile'!$1:$1048576,MATCH(Chile!DW$5,'INE Chile'!$A:$A,0),MATCH(Chile!$B83,'INE Chile'!$1:$1,0)),"")</f>
        <v>83.564642591739997</v>
      </c>
      <c r="DX83" s="245">
        <f>IFERROR(INDEX('INE Chile'!$1:$1048576,MATCH(Chile!DX$5,'INE Chile'!$A:$A,0),MATCH(Chile!$B83,'INE Chile'!$1:$1,0)),"")</f>
        <v>91.843689488954993</v>
      </c>
      <c r="DY83" s="245">
        <f>IFERROR(INDEX('INE Chile'!$1:$1048576,MATCH(Chile!DY$5,'INE Chile'!$A:$A,0),MATCH(Chile!$B83,'INE Chile'!$1:$1,0)),"")</f>
        <v>92.778216304275503</v>
      </c>
      <c r="DZ83" s="245">
        <f>IFERROR(INDEX('INE Chile'!$1:$1048576,MATCH(Chile!DZ$5,'INE Chile'!$A:$A,0),MATCH(Chile!$B83,'INE Chile'!$1:$1,0)),"")</f>
        <v>98.703806741229997</v>
      </c>
      <c r="EA83" s="245">
        <f>IFERROR(INDEX('INE Chile'!$1:$1048576,MATCH(Chile!EA$5,'INE Chile'!$A:$A,0),MATCH(Chile!$B83,'INE Chile'!$1:$1,0)),"")</f>
        <v>92.990108593594499</v>
      </c>
      <c r="EB83" s="245">
        <f>IFERROR(INDEX('INE Chile'!$1:$1048576,MATCH(Chile!EB$5,'INE Chile'!$A:$A,0),MATCH(Chile!$B83,'INE Chile'!$1:$1,0)),"")</f>
        <v>98.675788627845407</v>
      </c>
      <c r="EC83" s="246">
        <f>+IFERROR(AVERAGE(DQ83:EB83),"")</f>
        <v>89.203283958253451</v>
      </c>
      <c r="ED83" s="245">
        <f>IFERROR(INDEX('INE Chile'!$1:$1048576,MATCH(Chile!ED$5,'INE Chile'!$A:$A,0),MATCH(Chile!$B83,'INE Chile'!$1:$1,0)),"")</f>
        <v>83.744392704590894</v>
      </c>
      <c r="EE83" s="245">
        <f>IFERROR(INDEX('INE Chile'!$1:$1048576,MATCH(Chile!EE$5,'INE Chile'!$A:$A,0),MATCH(Chile!$B83,'INE Chile'!$1:$1,0)),"")</f>
        <v>78.565352556525596</v>
      </c>
      <c r="EF83" s="245">
        <f>IFERROR(INDEX('INE Chile'!$1:$1048576,MATCH(Chile!EF$5,'INE Chile'!$A:$A,0),MATCH(Chile!$B83,'INE Chile'!$1:$1,0)),"")</f>
        <v>89.485737057970894</v>
      </c>
      <c r="EG83" s="245">
        <f>IFERROR(INDEX('INE Chile'!$1:$1048576,MATCH(Chile!EG$5,'INE Chile'!$A:$A,0),MATCH(Chile!$B83,'INE Chile'!$1:$1,0)),"")</f>
        <v>89.986054959636505</v>
      </c>
      <c r="EH83" s="245">
        <f>IFERROR(INDEX('INE Chile'!$1:$1048576,MATCH(Chile!EH$5,'INE Chile'!$A:$A,0),MATCH(Chile!$B83,'INE Chile'!$1:$1,0)),"")</f>
        <v>86.177121371337506</v>
      </c>
      <c r="EI83" s="245">
        <f>IFERROR(INDEX('INE Chile'!$1:$1048576,MATCH(Chile!EI$5,'INE Chile'!$A:$A,0),MATCH(Chile!$B83,'INE Chile'!$1:$1,0)),"")</f>
        <v>92.576379281871098</v>
      </c>
      <c r="EJ83" s="245">
        <f>IFERROR(INDEX('INE Chile'!$1:$1048576,MATCH(Chile!EJ$5,'INE Chile'!$A:$A,0),MATCH(Chile!$B83,'INE Chile'!$1:$1,0)),"")</f>
        <v>91.612252429701797</v>
      </c>
      <c r="EK83" s="245">
        <f>IFERROR(INDEX('INE Chile'!$1:$1048576,MATCH(Chile!EK$5,'INE Chile'!$A:$A,0),MATCH(Chile!$B83,'INE Chile'!$1:$1,0)),"")</f>
        <v>93.855917449512603</v>
      </c>
      <c r="EL83" s="245">
        <f>IFERROR(INDEX('INE Chile'!$1:$1048576,MATCH(Chile!EL$5,'INE Chile'!$A:$A,0),MATCH(Chile!$B83,'INE Chile'!$1:$1,0)),"")</f>
        <v>89.5966825624172</v>
      </c>
      <c r="EM83" s="245">
        <f>IFERROR(INDEX('INE Chile'!$1:$1048576,MATCH(Chile!EM$5,'INE Chile'!$A:$A,0),MATCH(Chile!$B83,'INE Chile'!$1:$1,0)),"")</f>
        <v>93.353015718446201</v>
      </c>
      <c r="EN83" s="245">
        <f>IFERROR(INDEX('INE Chile'!$1:$1048576,MATCH(Chile!EN$5,'INE Chile'!$A:$A,0),MATCH(Chile!$B83,'INE Chile'!$1:$1,0)),"")</f>
        <v>93.835800219450206</v>
      </c>
      <c r="EO83" s="245">
        <f>IFERROR(INDEX('INE Chile'!$1:$1048576,MATCH(Chile!EO$5,'INE Chile'!$A:$A,0),MATCH(Chile!$B83,'INE Chile'!$1:$1,0)),"")</f>
        <v>99.995100991921504</v>
      </c>
      <c r="EP83" s="246">
        <f>+IFERROR(AVERAGE(ED83:EO83),"")</f>
        <v>90.231983941948513</v>
      </c>
      <c r="EQ83" s="245">
        <f>IFERROR(INDEX('INE Chile'!$1:$1048576,MATCH(Chile!EQ$5,'INE Chile'!$A:$A,0),MATCH(Chile!$B83,'INE Chile'!$1:$1,0)),"")</f>
        <v>91.636713361569093</v>
      </c>
      <c r="ER83" s="245">
        <f>IFERROR(INDEX('INE Chile'!$1:$1048576,MATCH(Chile!ER$5,'INE Chile'!$A:$A,0),MATCH(Chile!$B83,'INE Chile'!$1:$1,0)),"")</f>
        <v>76.066935864382003</v>
      </c>
      <c r="ES83" s="245">
        <f>IFERROR(INDEX('INE Chile'!$1:$1048576,MATCH(Chile!ES$5,'INE Chile'!$A:$A,0),MATCH(Chile!$B83,'INE Chile'!$1:$1,0)),"")</f>
        <v>91.126801138476594</v>
      </c>
      <c r="ET83" s="245">
        <f>IFERROR(INDEX('INE Chile'!$1:$1048576,MATCH(Chile!ET$5,'INE Chile'!$A:$A,0),MATCH(Chile!$B83,'INE Chile'!$1:$1,0)),"")</f>
        <v>88.9717832379811</v>
      </c>
      <c r="EU83" s="245">
        <f>IFERROR(INDEX('INE Chile'!$1:$1048576,MATCH(Chile!EU$5,'INE Chile'!$A:$A,0),MATCH(Chile!$B83,'INE Chile'!$1:$1,0)),"")</f>
        <v>89.969312452589094</v>
      </c>
      <c r="EV83" s="245">
        <f>IFERROR(INDEX('INE Chile'!$1:$1048576,MATCH(Chile!EV$5,'INE Chile'!$A:$A,0),MATCH(Chile!$B83,'INE Chile'!$1:$1,0)),"")</f>
        <v>88.420218390993597</v>
      </c>
      <c r="EW83" s="245">
        <f>IFERROR(INDEX('INE Chile'!$1:$1048576,MATCH(Chile!EW$5,'INE Chile'!$A:$A,0),MATCH(Chile!$B83,'INE Chile'!$1:$1,0)),"")</f>
        <v>78.594675217513597</v>
      </c>
      <c r="EX83" s="245">
        <f>IFERROR(INDEX('INE Chile'!$1:$1048576,MATCH(Chile!EX$5,'INE Chile'!$A:$A,0),MATCH(Chile!$B83,'INE Chile'!$1:$1,0)),"")</f>
        <v>89.003904971096205</v>
      </c>
      <c r="EY83" s="245">
        <f>IFERROR(INDEX('INE Chile'!$1:$1048576,MATCH(Chile!EY$5,'INE Chile'!$A:$A,0),MATCH(Chile!$B83,'INE Chile'!$1:$1,0)),"")</f>
        <v>91.255634152249399</v>
      </c>
      <c r="EZ83" s="245">
        <f>IFERROR(INDEX('INE Chile'!$1:$1048576,MATCH(Chile!EZ$5,'INE Chile'!$A:$A,0),MATCH(Chile!$B83,'INE Chile'!$1:$1,0)),"")</f>
        <v>96.553028452955303</v>
      </c>
      <c r="FA83" s="245">
        <f>IFERROR(INDEX('INE Chile'!$1:$1048576,MATCH(Chile!FA$5,'INE Chile'!$A:$A,0),MATCH(Chile!$B83,'INE Chile'!$1:$1,0)),"")</f>
        <v>95.069456372941303</v>
      </c>
      <c r="FB83" s="245">
        <f>IFERROR(INDEX('INE Chile'!$1:$1048576,MATCH(Chile!FB$5,'INE Chile'!$A:$A,0),MATCH(Chile!$B83,'INE Chile'!$1:$1,0)),"")</f>
        <v>105.359984087002</v>
      </c>
      <c r="FC83" s="246">
        <f>+IFERROR(AVERAGE(EQ83:FB83),"")</f>
        <v>90.16903730831244</v>
      </c>
      <c r="FD83" s="245">
        <f>IFERROR(INDEX('INE Chile'!$1:$1048576,MATCH(Chile!FD$5,'INE Chile'!$A:$A,0),MATCH(Chile!$B83,'INE Chile'!$1:$1,0)),"")</f>
        <v>90.169302312982296</v>
      </c>
      <c r="FE83" s="245">
        <f>IFERROR(INDEX('INE Chile'!$1:$1048576,MATCH(Chile!FE$5,'INE Chile'!$A:$A,0),MATCH(Chile!$B83,'INE Chile'!$1:$1,0)),"")</f>
        <v>84.694271313241501</v>
      </c>
      <c r="FF83" s="245">
        <f>IFERROR(INDEX('INE Chile'!$1:$1048576,MATCH(Chile!FF$5,'INE Chile'!$A:$A,0),MATCH(Chile!$B83,'INE Chile'!$1:$1,0)),"")</f>
        <v>92.779111232678503</v>
      </c>
      <c r="FG83" s="245">
        <f>IFERROR(INDEX('INE Chile'!$1:$1048576,MATCH(Chile!FG$5,'INE Chile'!$A:$A,0),MATCH(Chile!$B83,'INE Chile'!$1:$1,0)),"")</f>
        <v>92.279718268598302</v>
      </c>
      <c r="FH83" s="245">
        <f>IFERROR(INDEX('INE Chile'!$1:$1048576,MATCH(Chile!FH$5,'INE Chile'!$A:$A,0),MATCH(Chile!$B83,'INE Chile'!$1:$1,0)),"")</f>
        <v>94.009485840640707</v>
      </c>
      <c r="FI83" s="245">
        <f>IFERROR(INDEX('INE Chile'!$1:$1048576,MATCH(Chile!FI$5,'INE Chile'!$A:$A,0),MATCH(Chile!$B83,'INE Chile'!$1:$1,0)),"")</f>
        <v>92.843248921207305</v>
      </c>
      <c r="FJ83" s="245">
        <f>IFERROR(INDEX('INE Chile'!$1:$1048576,MATCH(Chile!FJ$5,'INE Chile'!$A:$A,0),MATCH(Chile!$B83,'INE Chile'!$1:$1,0)),"")</f>
        <v>86.795550838574599</v>
      </c>
      <c r="FK83" s="245">
        <f>IFERROR(INDEX('INE Chile'!$1:$1048576,MATCH(Chile!FK$5,'INE Chile'!$A:$A,0),MATCH(Chile!$B83,'INE Chile'!$1:$1,0)),"")</f>
        <v>95.039994672731297</v>
      </c>
      <c r="FL83" s="245">
        <f>IFERROR(INDEX('INE Chile'!$1:$1048576,MATCH(Chile!FL$5,'INE Chile'!$A:$A,0),MATCH(Chile!$B83,'INE Chile'!$1:$1,0)),"")</f>
        <v>94.988959358405694</v>
      </c>
      <c r="FM83" s="245">
        <f>IFERROR(INDEX('INE Chile'!$1:$1048576,MATCH(Chile!FM$5,'INE Chile'!$A:$A,0),MATCH(Chile!$B83,'INE Chile'!$1:$1,0)),"")</f>
        <v>98.325894026207905</v>
      </c>
      <c r="FN83" s="245">
        <f>IFERROR(INDEX('INE Chile'!$1:$1048576,MATCH(Chile!FN$5,'INE Chile'!$A:$A,0),MATCH(Chile!$B83,'INE Chile'!$1:$1,0)),"")</f>
        <v>98.659162218351298</v>
      </c>
      <c r="FO83" s="245">
        <f>IFERROR(INDEX('INE Chile'!$1:$1048576,MATCH(Chile!FO$5,'INE Chile'!$A:$A,0),MATCH(Chile!$B83,'INE Chile'!$1:$1,0)),"")</f>
        <v>103.641384054672</v>
      </c>
      <c r="FP83" s="246">
        <f>+IFERROR(AVERAGE(FD83:FO83),"")</f>
        <v>93.685506921524279</v>
      </c>
      <c r="FQ83" s="245">
        <f>IFERROR(INDEX('INE Chile'!$1:$1048576,MATCH(Chile!FQ$5,'INE Chile'!$A:$A,0),MATCH(Chile!$B83,'INE Chile'!$1:$1,0)),"")</f>
        <v>97.337728581178595</v>
      </c>
      <c r="FR83" s="245">
        <f>IFERROR(INDEX('INE Chile'!$1:$1048576,MATCH(Chile!FR$5,'INE Chile'!$A:$A,0),MATCH(Chile!$B83,'INE Chile'!$1:$1,0)),"")</f>
        <v>87.060116224535406</v>
      </c>
      <c r="FS83" s="245">
        <f>IFERROR(INDEX('INE Chile'!$1:$1048576,MATCH(Chile!FS$5,'INE Chile'!$A:$A,0),MATCH(Chile!$B83,'INE Chile'!$1:$1,0)),"")</f>
        <v>99.105759979679704</v>
      </c>
      <c r="FT83" s="245">
        <f>IFERROR(INDEX('INE Chile'!$1:$1048576,MATCH(Chile!FT$5,'INE Chile'!$A:$A,0),MATCH(Chile!$B83,'INE Chile'!$1:$1,0)),"")</f>
        <v>91.603333923090702</v>
      </c>
      <c r="FU83" s="245">
        <f>IFERROR(INDEX('INE Chile'!$1:$1048576,MATCH(Chile!FU$5,'INE Chile'!$A:$A,0),MATCH(Chile!$B83,'INE Chile'!$1:$1,0)),"")</f>
        <v>96.877108845493197</v>
      </c>
      <c r="FV83" s="245">
        <f>IFERROR(INDEX('INE Chile'!$1:$1048576,MATCH(Chile!FV$5,'INE Chile'!$A:$A,0),MATCH(Chile!$B83,'INE Chile'!$1:$1,0)),"")</f>
        <v>98.370742843415499</v>
      </c>
      <c r="FW83" s="245">
        <f>IFERROR(INDEX('INE Chile'!$1:$1048576,MATCH(Chile!FW$5,'INE Chile'!$A:$A,0),MATCH(Chile!$B83,'INE Chile'!$1:$1,0)),"")</f>
        <v>99.210093284988105</v>
      </c>
      <c r="FX83" s="245">
        <f>IFERROR(INDEX('INE Chile'!$1:$1048576,MATCH(Chile!FX$5,'INE Chile'!$A:$A,0),MATCH(Chile!$B83,'INE Chile'!$1:$1,0)),"")</f>
        <v>100.84345017125401</v>
      </c>
      <c r="FY83" s="245">
        <f>IFERROR(INDEX('INE Chile'!$1:$1048576,MATCH(Chile!FY$5,'INE Chile'!$A:$A,0),MATCH(Chile!$B83,'INE Chile'!$1:$1,0)),"")</f>
        <v>100.13341600603</v>
      </c>
      <c r="FZ83" s="245">
        <f>IFERROR(INDEX('INE Chile'!$1:$1048576,MATCH(Chile!FZ$5,'INE Chile'!$A:$A,0),MATCH(Chile!$B83,'INE Chile'!$1:$1,0)),"")</f>
        <v>105.06813190736899</v>
      </c>
      <c r="GA83" s="245">
        <f>IFERROR(INDEX('INE Chile'!$1:$1048576,MATCH(Chile!GA$5,'INE Chile'!$A:$A,0),MATCH(Chile!$B83,'INE Chile'!$1:$1,0)),"")</f>
        <v>106.271995475737</v>
      </c>
      <c r="GB83" s="245">
        <f>IFERROR(INDEX('INE Chile'!$1:$1048576,MATCH(Chile!GB$5,'INE Chile'!$A:$A,0),MATCH(Chile!$B83,'INE Chile'!$1:$1,0)),"")</f>
        <v>108.079005328742</v>
      </c>
      <c r="GC83" s="246">
        <f>+IFERROR(AVERAGE(FQ83:GB83),"")</f>
        <v>99.163406880959428</v>
      </c>
      <c r="GD83" s="245">
        <f>IFERROR(INDEX('INE Chile'!$1:$1048576,MATCH(Chile!GD$5,'INE Chile'!$A:$A,0),MATCH(Chile!$B83,'INE Chile'!$1:$1,0)),"")</f>
        <v>95.431544439443996</v>
      </c>
      <c r="GE83" s="245">
        <f>IFERROR(INDEX('INE Chile'!$1:$1048576,MATCH(Chile!GE$5,'INE Chile'!$A:$A,0),MATCH(Chile!$B83,'INE Chile'!$1:$1,0)),"")</f>
        <v>91.821962712147197</v>
      </c>
      <c r="GF83" s="245">
        <f>IFERROR(INDEX('INE Chile'!$1:$1048576,MATCH(Chile!GF$5,'INE Chile'!$A:$A,0),MATCH(Chile!$B83,'INE Chile'!$1:$1,0)),"")</f>
        <v>98.913215652370496</v>
      </c>
      <c r="GG83" s="245">
        <f>IFERROR(INDEX('INE Chile'!$1:$1048576,MATCH(Chile!GG$5,'INE Chile'!$A:$A,0),MATCH(Chile!$B83,'INE Chile'!$1:$1,0)),"")</f>
        <v>96.516212680937997</v>
      </c>
      <c r="GH83" s="245">
        <f>IFERROR(INDEX('INE Chile'!$1:$1048576,MATCH(Chile!GH$5,'INE Chile'!$A:$A,0),MATCH(Chile!$B83,'INE Chile'!$1:$1,0)),"")</f>
        <v>104.556157038913</v>
      </c>
      <c r="GI83" s="245">
        <f>IFERROR(INDEX('INE Chile'!$1:$1048576,MATCH(Chile!GI$5,'INE Chile'!$A:$A,0),MATCH(Chile!$B83,'INE Chile'!$1:$1,0)),"")</f>
        <v>101.726061725672</v>
      </c>
      <c r="GJ83" s="245">
        <f>IFERROR(INDEX('INE Chile'!$1:$1048576,MATCH(Chile!GJ$5,'INE Chile'!$A:$A,0),MATCH(Chile!$B83,'INE Chile'!$1:$1,0)),"")</f>
        <v>98.257949584080905</v>
      </c>
      <c r="GK83" s="245">
        <f>IFERROR(INDEX('INE Chile'!$1:$1048576,MATCH(Chile!GK$5,'INE Chile'!$A:$A,0),MATCH(Chile!$B83,'INE Chile'!$1:$1,0)),"")</f>
        <v>98.659339546757806</v>
      </c>
      <c r="GL83" s="245">
        <f>IFERROR(INDEX('INE Chile'!$1:$1048576,MATCH(Chile!GL$5,'INE Chile'!$A:$A,0),MATCH(Chile!$B83,'INE Chile'!$1:$1,0)),"")</f>
        <v>100.011330794678</v>
      </c>
      <c r="GM83" s="245">
        <f>IFERROR(INDEX('INE Chile'!$1:$1048576,MATCH(Chile!GM$5,'INE Chile'!$A:$A,0),MATCH(Chile!$B83,'INE Chile'!$1:$1,0)),"")</f>
        <v>105.134285888786</v>
      </c>
      <c r="GN83" s="245">
        <f>IFERROR(INDEX('INE Chile'!$1:$1048576,MATCH(Chile!GN$5,'INE Chile'!$A:$A,0),MATCH(Chile!$B83,'INE Chile'!$1:$1,0)),"")</f>
        <v>101.30388321379</v>
      </c>
      <c r="GO83" s="245">
        <f>IFERROR(INDEX('INE Chile'!$1:$1048576,MATCH(Chile!GO$5,'INE Chile'!$A:$A,0),MATCH(Chile!$B83,'INE Chile'!$1:$1,0)),"")</f>
        <v>109.973716458574</v>
      </c>
      <c r="GP83" s="246">
        <f>+IFERROR(AVERAGE(GD83:GO83),"")</f>
        <v>100.19213831134594</v>
      </c>
      <c r="GQ83" s="245">
        <f>IFERROR(INDEX('INE Chile'!$1:$1048576,MATCH(Chile!GQ$5,'INE Chile'!$A:$A,0),MATCH(Chile!$B83,'INE Chile'!$1:$1,0)),"")</f>
        <v>103.262369696167</v>
      </c>
      <c r="GR83" s="245">
        <f>IFERROR(INDEX('INE Chile'!$1:$1048576,MATCH(Chile!GR$5,'INE Chile'!$A:$A,0),MATCH(Chile!$B83,'INE Chile'!$1:$1,0)),"")</f>
        <v>91.7666643317893</v>
      </c>
      <c r="GS83" s="245">
        <f>IFERROR(INDEX('INE Chile'!$1:$1048576,MATCH(Chile!GS$5,'INE Chile'!$A:$A,0),MATCH(Chile!$B83,'INE Chile'!$1:$1,0)),"")</f>
        <v>97.899386681986599</v>
      </c>
      <c r="GT83" s="245">
        <f>IFERROR(INDEX('INE Chile'!$1:$1048576,MATCH(Chile!GT$5,'INE Chile'!$A:$A,0),MATCH(Chile!$B83,'INE Chile'!$1:$1,0)),"")</f>
        <v>96.212276281219701</v>
      </c>
      <c r="GU83" s="245">
        <f>IFERROR(INDEX('INE Chile'!$1:$1048576,MATCH(Chile!GU$5,'INE Chile'!$A:$A,0),MATCH(Chile!$B83,'INE Chile'!$1:$1,0)),"")</f>
        <v>102.299534341618</v>
      </c>
      <c r="GV83" s="245">
        <f>IFERROR(INDEX('INE Chile'!$1:$1048576,MATCH(Chile!GV$5,'INE Chile'!$A:$A,0),MATCH(Chile!$B83,'INE Chile'!$1:$1,0)),"")</f>
        <v>104.36578191884</v>
      </c>
      <c r="GW83" s="245">
        <f>IFERROR(INDEX('INE Chile'!$1:$1048576,MATCH(Chile!GW$5,'INE Chile'!$A:$A,0),MATCH(Chile!$B83,'INE Chile'!$1:$1,0)),"")</f>
        <v>95.931316861378605</v>
      </c>
      <c r="GX83" s="245">
        <f>IFERROR(INDEX('INE Chile'!$1:$1048576,MATCH(Chile!GX$5,'INE Chile'!$A:$A,0),MATCH(Chile!$B83,'INE Chile'!$1:$1,0)),"")</f>
        <v>92.957315068224503</v>
      </c>
      <c r="GY83" s="245">
        <f>IFERROR(INDEX('INE Chile'!$1:$1048576,MATCH(Chile!GY$5,'INE Chile'!$A:$A,0),MATCH(Chile!$B83,'INE Chile'!$1:$1,0)),"")</f>
        <v>101.523832053757</v>
      </c>
      <c r="GZ83" s="245">
        <f>IFERROR(INDEX('INE Chile'!$1:$1048576,MATCH(Chile!GZ$5,'INE Chile'!$A:$A,0),MATCH(Chile!$B83,'INE Chile'!$1:$1,0)),"")</f>
        <v>105.153946217515</v>
      </c>
      <c r="HA83" s="245">
        <f>IFERROR(INDEX('INE Chile'!$1:$1048576,MATCH(Chile!HA$5,'INE Chile'!$A:$A,0),MATCH(Chile!$B83,'INE Chile'!$1:$1,0)),"")</f>
        <v>100.116541040768</v>
      </c>
      <c r="HB83" s="245">
        <f>IFERROR(INDEX('INE Chile'!$1:$1048576,MATCH(Chile!HB$5,'INE Chile'!$A:$A,0),MATCH(Chile!$B83,'INE Chile'!$1:$1,0)),"")</f>
        <v>107.15080595146</v>
      </c>
      <c r="HC83" s="246">
        <f>+IFERROR(AVERAGE(GQ83:HB83),"")</f>
        <v>99.886647537060298</v>
      </c>
      <c r="HD83" s="245">
        <f>IFERROR(INDEX('INE Chile'!$1:$1048576,MATCH(Chile!HD$5,'INE Chile'!$A:$A,0),MATCH(Chile!$B83,'INE Chile'!$1:$1,0)),"")</f>
        <v>94.774066151270802</v>
      </c>
      <c r="HE83" s="245">
        <f>IFERROR(INDEX('INE Chile'!$1:$1048576,MATCH(Chile!HE$5,'INE Chile'!$A:$A,0),MATCH(Chile!$B83,'INE Chile'!$1:$1,0)),"")</f>
        <v>92.812121306576302</v>
      </c>
      <c r="HF83" s="245">
        <f>IFERROR(INDEX('INE Chile'!$1:$1048576,MATCH(Chile!HF$5,'INE Chile'!$A:$A,0),MATCH(Chile!$B83,'INE Chile'!$1:$1,0)),"")</f>
        <v>100.906575471097</v>
      </c>
      <c r="HG83" s="245">
        <f>IFERROR(INDEX('INE Chile'!$1:$1048576,MATCH(Chile!HG$5,'INE Chile'!$A:$A,0),MATCH(Chile!$B83,'INE Chile'!$1:$1,0)),"")</f>
        <v>90.774892778910299</v>
      </c>
      <c r="HH83" s="245">
        <f>IFERROR(INDEX('INE Chile'!$1:$1048576,MATCH(Chile!HH$5,'INE Chile'!$A:$A,0),MATCH(Chile!$B83,'INE Chile'!$1:$1,0)),"")</f>
        <v>100.665591006233</v>
      </c>
      <c r="HI83" s="245">
        <f>IFERROR(INDEX('INE Chile'!$1:$1048576,MATCH(Chile!HI$5,'INE Chile'!$A:$A,0),MATCH(Chile!$B83,'INE Chile'!$1:$1,0)),"")</f>
        <v>95.615281918067694</v>
      </c>
      <c r="HJ83" s="245">
        <f>IFERROR(INDEX('INE Chile'!$1:$1048576,MATCH(Chile!HJ$5,'INE Chile'!$A:$A,0),MATCH(Chile!$B83,'INE Chile'!$1:$1,0)),"")</f>
        <v>95.3476470527293</v>
      </c>
      <c r="HK83" s="245">
        <f>IFERROR(INDEX('INE Chile'!$1:$1048576,MATCH(Chile!HK$5,'INE Chile'!$A:$A,0),MATCH(Chile!$B83,'INE Chile'!$1:$1,0)),"")</f>
        <v>95.934967206593797</v>
      </c>
      <c r="HL83" s="245">
        <f>IFERROR(INDEX('INE Chile'!$1:$1048576,MATCH(Chile!HL$5,'INE Chile'!$A:$A,0),MATCH(Chile!$B83,'INE Chile'!$1:$1,0)),"")</f>
        <v>97.171055245921707</v>
      </c>
      <c r="HM83" s="245">
        <f>IFERROR(INDEX('INE Chile'!$1:$1048576,MATCH(Chile!HM$5,'INE Chile'!$A:$A,0),MATCH(Chile!$B83,'INE Chile'!$1:$1,0)),"")</f>
        <v>97.515960577706394</v>
      </c>
      <c r="HN83" s="245">
        <f>IFERROR(INDEX('INE Chile'!$1:$1048576,MATCH(Chile!HN$5,'INE Chile'!$A:$A,0),MATCH(Chile!$B83,'INE Chile'!$1:$1,0)),"")</f>
        <v>100.573797125186</v>
      </c>
      <c r="HO83" s="245">
        <f>IFERROR(INDEX('INE Chile'!$1:$1048576,MATCH(Chile!HO$5,'INE Chile'!$A:$A,0),MATCH(Chile!$B83,'INE Chile'!$1:$1,0)),"")</f>
        <v>103.568755757264</v>
      </c>
      <c r="HP83" s="246">
        <f>+IFERROR(AVERAGE(HD83:HO83),"")</f>
        <v>97.138392633129683</v>
      </c>
      <c r="HQ83" s="245">
        <f>IFERROR(INDEX('INE Chile'!$1:$1048576,MATCH(Chile!HQ$5,'INE Chile'!$A:$A,0),MATCH(Chile!$B83,'INE Chile'!$1:$1,0)),"")</f>
        <v>91.7380722894071</v>
      </c>
      <c r="HR83" s="245">
        <f>IFERROR(INDEX('INE Chile'!$1:$1048576,MATCH(Chile!HR$5,'INE Chile'!$A:$A,0),MATCH(Chile!$B83,'INE Chile'!$1:$1,0)),"")</f>
        <v>78.201634897040805</v>
      </c>
      <c r="HS83" s="245">
        <f>IFERROR(INDEX('INE Chile'!$1:$1048576,MATCH(Chile!HS$5,'INE Chile'!$A:$A,0),MATCH(Chile!$B83,'INE Chile'!$1:$1,0)),"")</f>
        <v>78.944982761225305</v>
      </c>
      <c r="HT83" s="245">
        <f>IFERROR(INDEX('INE Chile'!$1:$1048576,MATCH(Chile!HT$5,'INE Chile'!$A:$A,0),MATCH(Chile!$B83,'INE Chile'!$1:$1,0)),"")</f>
        <v>87.9555437015579</v>
      </c>
      <c r="HU83" s="245">
        <f>IFERROR(INDEX('INE Chile'!$1:$1048576,MATCH(Chile!HU$5,'INE Chile'!$A:$A,0),MATCH(Chile!$B83,'INE Chile'!$1:$1,0)),"")</f>
        <v>94.456474973968696</v>
      </c>
      <c r="HV83" s="245">
        <f>IFERROR(INDEX('INE Chile'!$1:$1048576,MATCH(Chile!HV$5,'INE Chile'!$A:$A,0),MATCH(Chile!$B83,'INE Chile'!$1:$1,0)),"")</f>
        <v>92.784668830325899</v>
      </c>
      <c r="HW83" s="245">
        <f>IFERROR(INDEX('INE Chile'!$1:$1048576,MATCH(Chile!HW$5,'INE Chile'!$A:$A,0),MATCH(Chile!$B83,'INE Chile'!$1:$1,0)),"")</f>
        <v>98.538305229245793</v>
      </c>
      <c r="HX83" s="245">
        <f>IFERROR(INDEX('INE Chile'!$1:$1048576,MATCH(Chile!HX$5,'INE Chile'!$A:$A,0),MATCH(Chile!$B83,'INE Chile'!$1:$1,0)),"")</f>
        <v>103.392101409707</v>
      </c>
      <c r="HY83" s="245">
        <f>IFERROR(INDEX('INE Chile'!$1:$1048576,MATCH(Chile!HY$5,'INE Chile'!$A:$A,0),MATCH(Chile!$B83,'INE Chile'!$1:$1,0)),"")</f>
        <v>101.817993398925</v>
      </c>
      <c r="HZ83" s="245">
        <f>IFERROR(INDEX('INE Chile'!$1:$1048576,MATCH(Chile!HZ$5,'INE Chile'!$A:$A,0),MATCH(Chile!$B83,'INE Chile'!$1:$1,0)),"")</f>
        <v>106.98052930029201</v>
      </c>
      <c r="IA83" s="245">
        <f>IFERROR(INDEX('INE Chile'!$1:$1048576,MATCH(Chile!IA$5,'INE Chile'!$A:$A,0),MATCH(Chile!$B83,'INE Chile'!$1:$1,0)),"")</f>
        <v>103.259624993351</v>
      </c>
      <c r="IB83" s="245">
        <f>IFERROR(INDEX('INE Chile'!$1:$1048576,MATCH(Chile!IB$5,'INE Chile'!$A:$A,0),MATCH(Chile!$B83,'INE Chile'!$1:$1,0)),"")</f>
        <v>106.666879681897</v>
      </c>
      <c r="IC83" s="246">
        <f>+IFERROR(AVERAGE(HQ83:IB83),"")</f>
        <v>95.394734288911948</v>
      </c>
      <c r="ID83" s="245">
        <f>IFERROR(INDEX('INE Chile'!$1:$1048576,MATCH(Chile!ID$5,'INE Chile'!$A:$A,0),MATCH(Chile!$B83,'INE Chile'!$1:$1,0)),"")</f>
        <v>96.489521078405204</v>
      </c>
      <c r="IE83" s="245">
        <f>IFERROR(INDEX('INE Chile'!$1:$1048576,MATCH(Chile!IE$5,'INE Chile'!$A:$A,0),MATCH(Chile!$B83,'INE Chile'!$1:$1,0)),"")</f>
        <v>93.524123133669605</v>
      </c>
      <c r="IF83" s="245">
        <f>IFERROR(INDEX('INE Chile'!$1:$1048576,MATCH(Chile!IF$5,'INE Chile'!$A:$A,0),MATCH(Chile!$B83,'INE Chile'!$1:$1,0)),"")</f>
        <v>101.62639451786799</v>
      </c>
      <c r="IG83" s="245">
        <f>IFERROR(INDEX('INE Chile'!$1:$1048576,MATCH(Chile!IG$5,'INE Chile'!$A:$A,0),MATCH(Chile!$B83,'INE Chile'!$1:$1,0)),"")</f>
        <v>91.427609112993906</v>
      </c>
      <c r="IH83" s="245">
        <f>IFERROR(INDEX('INE Chile'!$1:$1048576,MATCH(Chile!IH$5,'INE Chile'!$A:$A,0),MATCH(Chile!$B83,'INE Chile'!$1:$1,0)),"")</f>
        <v>100.25783424800299</v>
      </c>
      <c r="II83" s="245">
        <f>IFERROR(INDEX('INE Chile'!$1:$1048576,MATCH(Chile!II$5,'INE Chile'!$A:$A,0),MATCH(Chile!$B83,'INE Chile'!$1:$1,0)),"")</f>
        <v>95.644264998085802</v>
      </c>
      <c r="IJ83" s="245">
        <f>IFERROR(INDEX('INE Chile'!$1:$1048576,MATCH(Chile!IJ$5,'INE Chile'!$A:$A,0),MATCH(Chile!$B83,'INE Chile'!$1:$1,0)),"")</f>
        <v>99.990490918480404</v>
      </c>
      <c r="IK83" s="245">
        <f>IFERROR(INDEX('INE Chile'!$1:$1048576,MATCH(Chile!IK$5,'INE Chile'!$A:$A,0),MATCH(Chile!$B83,'INE Chile'!$1:$1,0)),"")</f>
        <v>98.3592080379333</v>
      </c>
      <c r="IL83" s="245">
        <f>IFERROR(INDEX('INE Chile'!$1:$1048576,MATCH(Chile!IL$5,'INE Chile'!$A:$A,0),MATCH(Chile!$B83,'INE Chile'!$1:$1,0)),"")</f>
        <v>99.990554310500599</v>
      </c>
      <c r="IM83" s="245">
        <f>IFERROR(INDEX('INE Chile'!$1:$1048576,MATCH(Chile!IM$5,'INE Chile'!$A:$A,0),MATCH(Chile!$B83,'INE Chile'!$1:$1,0)),"")</f>
        <v>101.29693192584099</v>
      </c>
      <c r="IN83" s="245">
        <f>IFERROR(INDEX('INE Chile'!$1:$1048576,MATCH(Chile!IN$5,'INE Chile'!$A:$A,0),MATCH(Chile!$B83,'INE Chile'!$1:$1,0)),"")</f>
        <v>110.086015891925</v>
      </c>
      <c r="IO83" s="245">
        <f>IFERROR(INDEX('INE Chile'!$1:$1048576,MATCH(Chile!IO$5,'INE Chile'!$A:$A,0),MATCH(Chile!$B83,'INE Chile'!$1:$1,0)),"")</f>
        <v>111.30705182629499</v>
      </c>
      <c r="IP83" s="246">
        <f>+IFERROR(AVERAGE(ID83:IO83),"")</f>
        <v>100.00000000000007</v>
      </c>
      <c r="IQ83" s="245">
        <f>IFERROR(INDEX('INE Chile'!$1:$1048576,MATCH(Chile!IQ$5,'INE Chile'!$A:$A,0),MATCH(Chile!$B83,'INE Chile'!$1:$1,0)),"")</f>
        <v>92.621216009958104</v>
      </c>
      <c r="IR83" s="245">
        <f>IFERROR(INDEX('INE Chile'!$1:$1048576,MATCH(Chile!IR$5,'INE Chile'!$A:$A,0),MATCH(Chile!$B83,'INE Chile'!$1:$1,0)),"")</f>
        <v>84.250649737833001</v>
      </c>
      <c r="IS83" s="245">
        <f>IFERROR(INDEX('INE Chile'!$1:$1048576,MATCH(Chile!IS$5,'INE Chile'!$A:$A,0),MATCH(Chile!$B83,'INE Chile'!$1:$1,0)),"")</f>
        <v>96.044930899049504</v>
      </c>
      <c r="IT83" s="245">
        <f>IFERROR(INDEX('INE Chile'!$1:$1048576,MATCH(Chile!IT$5,'INE Chile'!$A:$A,0),MATCH(Chile!$B83,'INE Chile'!$1:$1,0)),"")</f>
        <v>93.642871459969697</v>
      </c>
      <c r="IU83" s="245">
        <f>IFERROR(INDEX('INE Chile'!$1:$1048576,MATCH(Chile!IU$5,'INE Chile'!$A:$A,0),MATCH(Chile!$B83,'INE Chile'!$1:$1,0)),"")</f>
        <v>98.3983626286158</v>
      </c>
      <c r="IV83" s="245">
        <f>IFERROR(INDEX('INE Chile'!$1:$1048576,MATCH(Chile!IV$5,'INE Chile'!$A:$A,0),MATCH(Chile!$B83,'INE Chile'!$1:$1,0)),"")</f>
        <v>94.820791340125396</v>
      </c>
      <c r="IW83" s="245">
        <f>IFERROR(INDEX('INE Chile'!$1:$1048576,MATCH(Chile!IW$5,'INE Chile'!$A:$A,0),MATCH(Chile!$B83,'INE Chile'!$1:$1,0)),"")</f>
        <v>97.815694846741394</v>
      </c>
      <c r="IX83" s="245">
        <f>IFERROR(INDEX('INE Chile'!$1:$1048576,MATCH(Chile!IX$5,'INE Chile'!$A:$A,0),MATCH(Chile!$B83,'INE Chile'!$1:$1,0)),"")</f>
        <v>102.996099093618</v>
      </c>
      <c r="IY83" s="245">
        <f>IFERROR(INDEX('INE Chile'!$1:$1048576,MATCH(Chile!IY$5,'INE Chile'!$A:$A,0),MATCH(Chile!$B83,'INE Chile'!$1:$1,0)),"")</f>
        <v>99.597573776411394</v>
      </c>
      <c r="IZ83" s="245">
        <f>IFERROR(INDEX('INE Chile'!$1:$1048576,MATCH(Chile!IZ$5,'INE Chile'!$A:$A,0),MATCH(Chile!$B83,'INE Chile'!$1:$1,0)),"")</f>
        <v>100.07581163285801</v>
      </c>
      <c r="JA83" s="245">
        <f>IFERROR(INDEX('INE Chile'!$1:$1048576,MATCH(Chile!JA$5,'INE Chile'!$A:$A,0),MATCH(Chile!$B83,'INE Chile'!$1:$1,0)),"")</f>
        <v>101.87110037883799</v>
      </c>
      <c r="JB83" s="245">
        <f>IFERROR(INDEX('INE Chile'!$1:$1048576,MATCH(Chile!JB$5,'INE Chile'!$A:$A,0),MATCH(Chile!$B83,'INE Chile'!$1:$1,0)),"")</f>
        <v>113.74730531416201</v>
      </c>
      <c r="JC83" s="246">
        <f>+IFERROR(AVERAGE(IQ83:JB83),"")</f>
        <v>97.990200593181711</v>
      </c>
      <c r="JD83" s="245">
        <f>IFERROR(INDEX('INE Chile'!$1:$1048576,MATCH(Chile!JD$5,'INE Chile'!$A:$A,0),MATCH(Chile!$B83,'INE Chile'!$1:$1,0)),"")</f>
        <v>94.329873055116096</v>
      </c>
      <c r="JE83" s="245">
        <f>IFERROR(INDEX('INE Chile'!$1:$1048576,MATCH(Chile!JE$5,'INE Chile'!$A:$A,0),MATCH(Chile!$B83,'INE Chile'!$1:$1,0)),"")</f>
        <v>92.945598273342696</v>
      </c>
      <c r="JF83" s="245">
        <f>IFERROR(INDEX('INE Chile'!$1:$1048576,MATCH(Chile!JF$5,'INE Chile'!$A:$A,0),MATCH(Chile!$B83,'INE Chile'!$1:$1,0)),"")</f>
        <v>98.389389117234799</v>
      </c>
      <c r="JG83" s="245">
        <f>IFERROR(INDEX('INE Chile'!$1:$1048576,MATCH(Chile!JG$5,'INE Chile'!$A:$A,0),MATCH(Chile!$B83,'INE Chile'!$1:$1,0)),"")</f>
        <v>93.815190013752002</v>
      </c>
      <c r="JH83" s="245">
        <f>IFERROR(INDEX('INE Chile'!$1:$1048576,MATCH(Chile!JH$5,'INE Chile'!$A:$A,0),MATCH(Chile!$B83,'INE Chile'!$1:$1,0)),"")</f>
        <v>101.097975973017</v>
      </c>
      <c r="JI83" s="245">
        <f>IFERROR(INDEX('INE Chile'!$1:$1048576,MATCH(Chile!JI$5,'INE Chile'!$A:$A,0),MATCH(Chile!$B83,'INE Chile'!$1:$1,0)),"")</f>
        <v>97.622582420767998</v>
      </c>
      <c r="JJ83" s="245">
        <f>IFERROR(INDEX('INE Chile'!$1:$1048576,MATCH(Chile!JJ$5,'INE Chile'!$A:$A,0),MATCH(Chile!$B83,'INE Chile'!$1:$1,0)),"")</f>
        <v>98.836420379729901</v>
      </c>
      <c r="JK83" s="245">
        <f>IFERROR(INDEX('INE Chile'!$1:$1048576,MATCH(Chile!JK$5,'INE Chile'!$A:$A,0),MATCH(Chile!$B83,'INE Chile'!$1:$1,0)),"")</f>
        <v>100.113665168022</v>
      </c>
      <c r="JL83" s="245">
        <f>IFERROR(INDEX('INE Chile'!$1:$1048576,MATCH(Chile!JL$5,'INE Chile'!$A:$A,0),MATCH(Chile!$B83,'INE Chile'!$1:$1,0)),"")</f>
        <v>98.306113422409595</v>
      </c>
      <c r="JM83" s="245">
        <f>IFERROR(INDEX('INE Chile'!$1:$1048576,MATCH(Chile!JM$5,'INE Chile'!$A:$A,0),MATCH(Chile!$B83,'INE Chile'!$1:$1,0)),"")</f>
        <v>102.253759502067</v>
      </c>
      <c r="JN83" s="245">
        <f>IFERROR(INDEX('INE Chile'!$1:$1048576,MATCH(Chile!JN$5,'INE Chile'!$A:$A,0),MATCH(Chile!$B83,'INE Chile'!$1:$1,0)),"")</f>
        <v>102.218989889917</v>
      </c>
      <c r="JO83" s="245">
        <f>IFERROR(INDEX('INE Chile'!$1:$1048576,MATCH(Chile!JO$5,'INE Chile'!$A:$A,0),MATCH(Chile!$B83,'INE Chile'!$1:$1,0)),"")</f>
        <v>105.100009461154</v>
      </c>
      <c r="JP83" s="246">
        <f>+IFERROR(AVERAGE(JD83:JO83),"")</f>
        <v>98.752463889710839</v>
      </c>
      <c r="JQ83" s="245">
        <f>IFERROR(INDEX('INE Chile'!$1:$1048576,MATCH(Chile!JQ$5,'INE Chile'!$A:$A,0),MATCH(Chile!$B83,'INE Chile'!$1:$1,0)),"")</f>
        <v>94.304252561824299</v>
      </c>
      <c r="JR83" s="245">
        <f>IFERROR(INDEX('INE Chile'!$1:$1048576,MATCH(Chile!JR$5,'INE Chile'!$A:$A,0),MATCH(Chile!$B83,'INE Chile'!$1:$1,0)),"")</f>
        <v>86.6282799276307</v>
      </c>
      <c r="JS83" s="245">
        <f>IFERROR(INDEX('INE Chile'!$1:$1048576,MATCH(Chile!JS$5,'INE Chile'!$A:$A,0),MATCH(Chile!$B83,'INE Chile'!$1:$1,0)),"")</f>
        <v>101.039155575721</v>
      </c>
      <c r="JT83" s="245">
        <f>IFERROR(INDEX('INE Chile'!$1:$1048576,MATCH(Chile!JT$5,'INE Chile'!$A:$A,0),MATCH(Chile!$B83,'INE Chile'!$1:$1,0)),"")</f>
        <v>98.0201022498035</v>
      </c>
      <c r="JU83" s="245">
        <f>IFERROR(INDEX('INE Chile'!$1:$1048576,MATCH(Chile!JU$5,'INE Chile'!$A:$A,0),MATCH(Chile!$B83,'INE Chile'!$1:$1,0)),"")</f>
        <v>100.16581886292001</v>
      </c>
      <c r="JV83" s="245">
        <f>IFERROR(INDEX('INE Chile'!$1:$1048576,MATCH(Chile!JV$5,'INE Chile'!$A:$A,0),MATCH(Chile!$B83,'INE Chile'!$1:$1,0)),"")</f>
        <v>97.942966847167099</v>
      </c>
      <c r="JW83" s="245">
        <f>IFERROR(INDEX('INE Chile'!$1:$1048576,MATCH(Chile!JW$5,'INE Chile'!$A:$A,0),MATCH(Chile!$B83,'INE Chile'!$1:$1,0)),"")</f>
        <v>97.690725494396105</v>
      </c>
      <c r="JX83" s="245">
        <f>IFERROR(INDEX('INE Chile'!$1:$1048576,MATCH(Chile!JX$5,'INE Chile'!$A:$A,0),MATCH(Chile!$B83,'INE Chile'!$1:$1,0)),"")</f>
        <v>98.165141393294604</v>
      </c>
      <c r="JY83" s="245">
        <f>IFERROR(INDEX('INE Chile'!$1:$1048576,MATCH(Chile!JY$5,'INE Chile'!$A:$A,0),MATCH(Chile!$B83,'INE Chile'!$1:$1,0)),"")</f>
        <v>94.012530879658996</v>
      </c>
      <c r="JZ83" s="245">
        <f>IFERROR(INDEX('INE Chile'!$1:$1048576,MATCH(Chile!JZ$5,'INE Chile'!$A:$A,0),MATCH(Chile!$B83,'INE Chile'!$1:$1,0)),"")</f>
        <v>104.083465104693</v>
      </c>
      <c r="KA83" s="245">
        <f>IFERROR(INDEX('INE Chile'!$1:$1048576,MATCH(Chile!KA$5,'INE Chile'!$A:$A,0),MATCH(Chile!$B83,'INE Chile'!$1:$1,0)),"")</f>
        <v>102.398985895884</v>
      </c>
      <c r="KB83" s="245">
        <f>IFERROR(INDEX('INE Chile'!$1:$1048576,MATCH(Chile!KB$5,'INE Chile'!$A:$A,0),MATCH(Chile!$B83,'INE Chile'!$1:$1,0)),"")</f>
        <v>106.861361586737</v>
      </c>
      <c r="KC83" s="246">
        <f>+IFERROR(AVERAGE(JQ83:KB83),"")</f>
        <v>98.442732198310864</v>
      </c>
      <c r="KD83" s="245">
        <f>IFERROR(INDEX('INE Chile'!$1:$1048576,MATCH(Chile!KD$5,'INE Chile'!$A:$A,0),MATCH(Chile!$B83,'INE Chile'!$1:$1,0)),"")</f>
        <v>89.965888196592402</v>
      </c>
      <c r="KE83" s="245">
        <f>IFERROR(INDEX('INE Chile'!$1:$1048576,MATCH(Chile!KE$5,'INE Chile'!$A:$A,0),MATCH(Chile!$B83,'INE Chile'!$1:$1,0)),"")</f>
        <v>82.855542671508701</v>
      </c>
      <c r="KF83" s="245">
        <f>IFERROR(INDEX('INE Chile'!$1:$1048576,MATCH(Chile!KF$5,'INE Chile'!$A:$A,0),MATCH(Chile!$B83,'INE Chile'!$1:$1,0)),"")</f>
        <v>100.424238044497</v>
      </c>
      <c r="KG83" s="245">
        <f>IFERROR(INDEX('INE Chile'!$1:$1048576,MATCH(Chile!KG$5,'INE Chile'!$A:$A,0),MATCH(Chile!$B83,'INE Chile'!$1:$1,0)),"")</f>
        <v>89.140242656657904</v>
      </c>
      <c r="KH83" s="245">
        <f>IFERROR(INDEX('INE Chile'!$1:$1048576,MATCH(Chile!KH$5,'INE Chile'!$A:$A,0),MATCH(Chile!$B83,'INE Chile'!$1:$1,0)),"")</f>
        <v>100.36273315131</v>
      </c>
      <c r="KI83" s="245">
        <f>IFERROR(INDEX('INE Chile'!$1:$1048576,MATCH(Chile!KI$5,'INE Chile'!$A:$A,0),MATCH(Chile!$B83,'INE Chile'!$1:$1,0)),"")</f>
        <v>96.265488123637397</v>
      </c>
      <c r="KJ83" s="245">
        <f>IFERROR(INDEX('INE Chile'!$1:$1048576,MATCH(Chile!KJ$5,'INE Chile'!$A:$A,0),MATCH(Chile!$B83,'INE Chile'!$1:$1,0)),"")</f>
        <v>92.593273652973295</v>
      </c>
      <c r="KK83" s="245">
        <f>IFERROR(INDEX('INE Chile'!$1:$1048576,MATCH(Chile!KK$5,'INE Chile'!$A:$A,0),MATCH(Chile!$B83,'INE Chile'!$1:$1,0)),"")</f>
        <v>92.226152839663101</v>
      </c>
      <c r="KL83" s="245">
        <f>IFERROR(INDEX('INE Chile'!$1:$1048576,MATCH(Chile!KL$5,'INE Chile'!$A:$A,0),MATCH(Chile!$B83,'INE Chile'!$1:$1,0)),"")</f>
        <v>93.696324332618701</v>
      </c>
      <c r="KM83" s="245">
        <f>IFERROR(INDEX('INE Chile'!$1:$1048576,MATCH(Chile!KM$5,'INE Chile'!$A:$A,0),MATCH(Chile!$B83,'INE Chile'!$1:$1,0)),"")</f>
        <v>105.095313951259</v>
      </c>
      <c r="KN83" s="245">
        <f>IFERROR(INDEX('INE Chile'!$1:$1048576,MATCH(Chile!KN$5,'INE Chile'!$A:$A,0),MATCH(Chile!$B83,'INE Chile'!$1:$1,0)),"")</f>
        <v>100.34956276781701</v>
      </c>
      <c r="KO83" s="245">
        <f>IFERROR(INDEX('INE Chile'!$1:$1048576,MATCH(Chile!KO$5,'INE Chile'!$A:$A,0),MATCH(Chile!$B83,'INE Chile'!$1:$1,0)),"")</f>
        <v>110.04494179462201</v>
      </c>
      <c r="KP83" s="246">
        <f>+IFERROR(AVERAGE(KD83:KO83),"")</f>
        <v>96.084975181929693</v>
      </c>
      <c r="KQ83" s="245">
        <f>IFERROR(INDEX('INE Chile'!$1:$1048576,MATCH(Chile!KQ$5,'INE Chile'!$A:$A,0),MATCH(Chile!$B83,'INE Chile'!$1:$1,0)),"")</f>
        <v>93.164226359536997</v>
      </c>
      <c r="KR83" s="245">
        <f>IFERROR(INDEX('INE Chile'!$1:$1048576,MATCH(Chile!KR$5,'INE Chile'!$A:$A,0),MATCH(Chile!$B83,'INE Chile'!$1:$1,0)),"")</f>
        <v>84.417567189436795</v>
      </c>
      <c r="KS83" s="245">
        <f>IFERROR(INDEX('INE Chile'!$1:$1048576,MATCH(Chile!KS$5,'INE Chile'!$A:$A,0),MATCH(Chile!$B83,'INE Chile'!$1:$1,0)),"")</f>
        <v>92.723835683808502</v>
      </c>
      <c r="KT83" s="245">
        <f>IFERROR(INDEX('INE Chile'!$1:$1048576,MATCH(Chile!KT$5,'INE Chile'!$A:$A,0),MATCH(Chile!$B83,'INE Chile'!$1:$1,0)),"")</f>
        <v>91.329329602101595</v>
      </c>
      <c r="KU83" s="245">
        <f>IFERROR(INDEX('INE Chile'!$1:$1048576,MATCH(Chile!KU$5,'INE Chile'!$A:$A,0),MATCH(Chile!$B83,'INE Chile'!$1:$1,0)),"")</f>
        <v>89.878459704248797</v>
      </c>
      <c r="KV83" s="245">
        <f>IFERROR(INDEX('INE Chile'!$1:$1048576,MATCH(Chile!KV$5,'INE Chile'!$A:$A,0),MATCH(Chile!$B83,'INE Chile'!$1:$1,0)),"")</f>
        <v>96.7019106373195</v>
      </c>
      <c r="KW83" s="245">
        <f>IFERROR(INDEX('INE Chile'!$1:$1048576,MATCH(Chile!KW$5,'INE Chile'!$A:$A,0),MATCH(Chile!$B83,'INE Chile'!$1:$1,0)),"")</f>
        <v>94.085373413479402</v>
      </c>
      <c r="KX83" s="245">
        <f>IFERROR(INDEX('INE Chile'!$1:$1048576,MATCH(Chile!KX$5,'INE Chile'!$A:$A,0),MATCH(Chile!$B83,'INE Chile'!$1:$1,0)),"")</f>
        <v>93.664341739857505</v>
      </c>
      <c r="KY83" s="245">
        <f>IFERROR(INDEX('INE Chile'!$1:$1048576,MATCH(Chile!KY$5,'INE Chile'!$A:$A,0),MATCH(Chile!$B83,'INE Chile'!$1:$1,0)),"")</f>
        <v>99.722835885745994</v>
      </c>
      <c r="KZ83" s="245">
        <f>IFERROR(INDEX('INE Chile'!$1:$1048576,MATCH(Chile!KZ$5,'INE Chile'!$A:$A,0),MATCH(Chile!$B83,'INE Chile'!$1:$1,0)),"")</f>
        <v>100.644223190063</v>
      </c>
      <c r="LA83" s="245">
        <f>IFERROR(INDEX('INE Chile'!$1:$1048576,MATCH(Chile!LA$5,'INE Chile'!$A:$A,0),MATCH(Chile!$B83,'INE Chile'!$1:$1,0)),"")</f>
        <v>102.18006203043799</v>
      </c>
      <c r="LB83" s="245">
        <f>IFERROR(INDEX('INE Chile'!$1:$1048576,MATCH(Chile!LB$5,'INE Chile'!$A:$A,0),MATCH(Chile!$B83,'INE Chile'!$1:$1,0)),"")</f>
        <v>105.897307529114</v>
      </c>
      <c r="LC83" s="246">
        <f>+IFERROR(AVERAGE(KQ83:LB83),"")</f>
        <v>95.367456080429179</v>
      </c>
      <c r="LD83" s="245">
        <f>IFERROR(INDEX('INE Chile'!$1:$1048576,MATCH(Chile!LD$5,'INE Chile'!$A:$A,0),MATCH(Chile!$B83,'INE Chile'!$1:$1,0)),"")</f>
        <v>94.224423803974801</v>
      </c>
      <c r="LE83" s="245">
        <f>IFERROR(INDEX('INE Chile'!$1:$1048576,MATCH(Chile!LE$5,'INE Chile'!$A:$A,0),MATCH(Chile!$B83,'INE Chile'!$1:$1,0)),"")</f>
        <v>91.123481926842899</v>
      </c>
      <c r="LF83" s="245">
        <f>IFERROR(INDEX('INE Chile'!$1:$1048576,MATCH(Chile!LF$5,'INE Chile'!$A:$A,0),MATCH(Chile!$B83,'INE Chile'!$1:$1,0)),"")</f>
        <v>96.956464522357905</v>
      </c>
      <c r="LG83" s="245">
        <f>IFERROR(INDEX('INE Chile'!$1:$1048576,MATCH(Chile!LG$5,'INE Chile'!$A:$A,0),MATCH(Chile!$B83,'INE Chile'!$1:$1,0)),"")</f>
        <v>90.091204073121503</v>
      </c>
      <c r="LH83" s="245">
        <f>IFERROR(INDEX('INE Chile'!$1:$1048576,MATCH(Chile!LH$5,'INE Chile'!$A:$A,0),MATCH(Chile!$B83,'INE Chile'!$1:$1,0)),"")</f>
        <v>96.154243411771404</v>
      </c>
      <c r="LI83" s="245">
        <f>IFERROR(INDEX('INE Chile'!$1:$1048576,MATCH(Chile!LI$5,'INE Chile'!$A:$A,0),MATCH(Chile!$B83,'INE Chile'!$1:$1,0)),"")</f>
        <v>98.580709024874395</v>
      </c>
      <c r="LJ83" s="245">
        <f>IFERROR(INDEX('INE Chile'!$1:$1048576,MATCH(Chile!LJ$5,'INE Chile'!$A:$A,0),MATCH(Chile!$B83,'INE Chile'!$1:$1,0)),"")</f>
        <v>96.8349179024747</v>
      </c>
      <c r="LK83" s="245">
        <f>IFERROR(INDEX('INE Chile'!$1:$1048576,MATCH(Chile!LK$5,'INE Chile'!$A:$A,0),MATCH(Chile!$B83,'INE Chile'!$1:$1,0)),"")</f>
        <v>102.044893484818</v>
      </c>
      <c r="LL83" s="245">
        <f>IFERROR(INDEX('INE Chile'!$1:$1048576,MATCH(Chile!LL$5,'INE Chile'!$A:$A,0),MATCH(Chile!$B83,'INE Chile'!$1:$1,0)),"")</f>
        <v>100.941096247232</v>
      </c>
      <c r="LM83" s="245">
        <f>IFERROR(INDEX('INE Chile'!$1:$1048576,MATCH(Chile!LM$5,'INE Chile'!$A:$A,0),MATCH(Chile!$B83,'INE Chile'!$1:$1,0)),"")</f>
        <v>104.820980524958</v>
      </c>
      <c r="LN83" s="245">
        <f>IFERROR(INDEX('INE Chile'!$1:$1048576,MATCH(Chile!LN$5,'INE Chile'!$A:$A,0),MATCH(Chile!$B83,'INE Chile'!$1:$1,0)),"")</f>
        <v>104.110669183998</v>
      </c>
      <c r="LO83" s="245">
        <f>IFERROR(INDEX('INE Chile'!$1:$1048576,MATCH(Chile!LO$5,'INE Chile'!$A:$A,0),MATCH(Chile!$B83,'INE Chile'!$1:$1,0)),"")</f>
        <v>118.556672599367</v>
      </c>
      <c r="LP83" s="246">
        <f>+IFERROR(AVERAGE(LD83:LO83),"")</f>
        <v>99.536646392149194</v>
      </c>
      <c r="LQ83" s="245">
        <f>IFERROR(INDEX('INE Chile'!$1:$1048576,MATCH(Chile!LQ$5,'INE Chile'!$A:$A,0),MATCH(Chile!$B83,'INE Chile'!$1:$1,0)),"")</f>
        <v>94.707468170753003</v>
      </c>
      <c r="LR83" s="245">
        <f>IFERROR(INDEX('INE Chile'!$1:$1048576,MATCH(Chile!LR$5,'INE Chile'!$A:$A,0),MATCH(Chile!$B83,'INE Chile'!$1:$1,0)),"")</f>
        <v>85.145760605577806</v>
      </c>
      <c r="LS83" s="245">
        <f>IFERROR(INDEX('INE Chile'!$1:$1048576,MATCH(Chile!LS$5,'INE Chile'!$A:$A,0),MATCH(Chile!$B83,'INE Chile'!$1:$1,0)),"")</f>
        <v>102.63131719258099</v>
      </c>
      <c r="LT83" s="245">
        <f>IFERROR(INDEX('INE Chile'!$1:$1048576,MATCH(Chile!LT$5,'INE Chile'!$A:$A,0),MATCH(Chile!$B83,'INE Chile'!$1:$1,0)),"")</f>
        <v>99.887170998244798</v>
      </c>
      <c r="LU83" s="245">
        <f>IFERROR(INDEX('INE Chile'!$1:$1048576,MATCH(Chile!LU$5,'INE Chile'!$A:$A,0),MATCH(Chile!$B83,'INE Chile'!$1:$1,0)),"")</f>
        <v>105.981907450935</v>
      </c>
      <c r="LV83" s="245">
        <f>IFERROR(INDEX('INE Chile'!$1:$1048576,MATCH(Chile!LV$5,'INE Chile'!$A:$A,0),MATCH(Chile!$B83,'INE Chile'!$1:$1,0)),"")</f>
        <v>94.814319824181297</v>
      </c>
      <c r="LW83" s="245">
        <f>IFERROR(INDEX('INE Chile'!$1:$1048576,MATCH(Chile!LW$5,'INE Chile'!$A:$A,0),MATCH(Chile!$B83,'INE Chile'!$1:$1,0)),"")</f>
        <v>96.158639254003205</v>
      </c>
      <c r="LX83" s="245">
        <f>IFERROR(INDEX('INE Chile'!$1:$1048576,MATCH(Chile!LX$5,'INE Chile'!$A:$A,0),MATCH(Chile!$B83,'INE Chile'!$1:$1,0)),"")</f>
        <v>95.587358750872696</v>
      </c>
      <c r="LY83" s="245">
        <f>IFERROR(INDEX('INE Chile'!$1:$1048576,MATCH(Chile!LY$5,'INE Chile'!$A:$A,0),MATCH(Chile!$B83,'INE Chile'!$1:$1,0)),"")</f>
        <v>99.165517294416304</v>
      </c>
      <c r="LZ83" s="245">
        <f>IFERROR(INDEX('INE Chile'!$1:$1048576,MATCH(Chile!LZ$5,'INE Chile'!$A:$A,0),MATCH(Chile!$B83,'INE Chile'!$1:$1,0)),"")</f>
        <v>103.947509334207</v>
      </c>
      <c r="MA83" s="245">
        <f>IFERROR(INDEX('INE Chile'!$1:$1048576,MATCH(Chile!MA$5,'INE Chile'!$A:$A,0),MATCH(Chile!$B83,'INE Chile'!$1:$1,0)),"")</f>
        <v>102.733830753313</v>
      </c>
      <c r="MB83" s="245">
        <f>IFERROR(INDEX('INE Chile'!$1:$1048576,MATCH(Chile!MB$5,'INE Chile'!$A:$A,0),MATCH(Chile!$B83,'INE Chile'!$1:$1,0)),"")</f>
        <v>112.847086638843</v>
      </c>
      <c r="MC83" s="246">
        <f>+IFERROR(AVERAGE(LQ83:MB83),"")</f>
        <v>99.467323855660666</v>
      </c>
      <c r="MD83" s="245">
        <f>IFERROR(INDEX('INE Chile'!$1:$1048576,MATCH(Chile!MD$5,'INE Chile'!$A:$A,0),MATCH(Chile!$B83,'INE Chile'!$1:$1,0)),"")</f>
        <v>94.6300221196569</v>
      </c>
      <c r="ME83" s="245">
        <f>IFERROR(INDEX('INE Chile'!$1:$1048576,MATCH(Chile!ME$5,'INE Chile'!$A:$A,0),MATCH(Chile!$B83,'INE Chile'!$1:$1,0)),"")</f>
        <v>85.449258891702101</v>
      </c>
      <c r="MF83" s="245">
        <f>IFERROR(INDEX('INE Chile'!$1:$1048576,MATCH(Chile!MF$5,'INE Chile'!$A:$A,0),MATCH(Chile!$B83,'INE Chile'!$1:$1,0)),"")</f>
        <v>98.833775542176596</v>
      </c>
      <c r="MG83" s="245" t="str">
        <f>IFERROR(INDEX('INE Chile'!$1:$1048576,MATCH(Chile!MG$5,'INE Chile'!$A:$A,0),MATCH(Chile!$B83,'INE Chile'!$1:$1,0)),"")</f>
        <v/>
      </c>
      <c r="MH83" s="245" t="str">
        <f>IFERROR(INDEX('INE Chile'!$1:$1048576,MATCH(Chile!MH$5,'INE Chile'!$A:$A,0),MATCH(Chile!$B83,'INE Chile'!$1:$1,0)),"")</f>
        <v/>
      </c>
      <c r="MI83" s="245" t="str">
        <f>IFERROR(INDEX('INE Chile'!$1:$1048576,MATCH(Chile!MI$5,'INE Chile'!$A:$A,0),MATCH(Chile!$B83,'INE Chile'!$1:$1,0)),"")</f>
        <v/>
      </c>
      <c r="MJ83" s="245" t="str">
        <f>IFERROR(INDEX('INE Chile'!$1:$1048576,MATCH(Chile!MJ$5,'INE Chile'!$A:$A,0),MATCH(Chile!$B83,'INE Chile'!$1:$1,0)),"")</f>
        <v/>
      </c>
      <c r="MK83" s="245" t="str">
        <f>IFERROR(INDEX('INE Chile'!$1:$1048576,MATCH(Chile!MK$5,'INE Chile'!$A:$A,0),MATCH(Chile!$B83,'INE Chile'!$1:$1,0)),"")</f>
        <v/>
      </c>
      <c r="ML83" s="245" t="str">
        <f>IFERROR(INDEX('INE Chile'!$1:$1048576,MATCH(Chile!ML$5,'INE Chile'!$A:$A,0),MATCH(Chile!$B83,'INE Chile'!$1:$1,0)),"")</f>
        <v/>
      </c>
      <c r="MM83" s="245" t="str">
        <f>IFERROR(INDEX('INE Chile'!$1:$1048576,MATCH(Chile!MM$5,'INE Chile'!$A:$A,0),MATCH(Chile!$B83,'INE Chile'!$1:$1,0)),"")</f>
        <v/>
      </c>
      <c r="MN83" s="245" t="str">
        <f>IFERROR(INDEX('INE Chile'!$1:$1048576,MATCH(Chile!MN$5,'INE Chile'!$A:$A,0),MATCH(Chile!$B83,'INE Chile'!$1:$1,0)),"")</f>
        <v/>
      </c>
      <c r="MO83" s="245" t="str">
        <f>IFERROR(INDEX('INE Chile'!$1:$1048576,MATCH(Chile!MO$5,'INE Chile'!$A:$A,0),MATCH(Chile!$B83,'INE Chile'!$1:$1,0)),"")</f>
        <v/>
      </c>
      <c r="MP83" s="246">
        <f>+IFERROR(AVERAGE(MD83:MO83),"")</f>
        <v>92.971018851178542</v>
      </c>
    </row>
    <row r="84" spans="2:354" outlineLevel="1">
      <c r="B84" s="9" t="s">
        <v>834</v>
      </c>
      <c r="C84" s="403" t="s">
        <v>793</v>
      </c>
      <c r="D84" s="256">
        <v>68.633079036569299</v>
      </c>
      <c r="E84" s="256">
        <v>61.882284377234598</v>
      </c>
      <c r="F84" s="256">
        <v>75.477634732839206</v>
      </c>
      <c r="G84" s="256">
        <v>67.132902445606106</v>
      </c>
      <c r="H84" s="256">
        <v>72.992967254056296</v>
      </c>
      <c r="I84" s="256">
        <v>67.273544001008901</v>
      </c>
      <c r="J84" s="256">
        <v>70.789582886079003</v>
      </c>
      <c r="K84" s="256">
        <v>71.633432218495898</v>
      </c>
      <c r="L84" s="256">
        <v>62.773014228119102</v>
      </c>
      <c r="M84" s="245">
        <v>70.648941330676195</v>
      </c>
      <c r="N84" s="245">
        <v>69.898853035194605</v>
      </c>
      <c r="O84" s="245">
        <v>68.492437481166505</v>
      </c>
      <c r="P84" s="246">
        <f>+IFERROR(AVERAGE(D84:O84),"")</f>
        <v>68.969056085587141</v>
      </c>
      <c r="Q84" s="256">
        <v>67.039141408670901</v>
      </c>
      <c r="R84" s="256">
        <v>61.741642821831803</v>
      </c>
      <c r="S84" s="256">
        <v>74.164980215746397</v>
      </c>
      <c r="T84" s="256">
        <v>69.195645258180605</v>
      </c>
      <c r="U84" s="256">
        <v>73.461772438732297</v>
      </c>
      <c r="V84" s="256">
        <v>71.492790663093103</v>
      </c>
      <c r="W84" s="256">
        <v>71.023985478417003</v>
      </c>
      <c r="X84" s="256">
        <v>72.852325698653502</v>
      </c>
      <c r="Y84" s="256">
        <v>62.819894746586698</v>
      </c>
      <c r="Z84" s="245">
        <v>71.680312736963501</v>
      </c>
      <c r="AA84" s="245">
        <v>71.492790663093103</v>
      </c>
      <c r="AB84" s="245">
        <v>67.179782964073695</v>
      </c>
      <c r="AC84" s="246">
        <f>+IFERROR(AVERAGE(Q84:AB84),"")</f>
        <v>69.512088757836878</v>
      </c>
      <c r="AD84" s="256">
        <v>70.470374357509499</v>
      </c>
      <c r="AE84" s="256">
        <v>65.910107462786897</v>
      </c>
      <c r="AF84" s="256">
        <v>73.819320358321306</v>
      </c>
      <c r="AG84" s="256">
        <v>73.320541166710996</v>
      </c>
      <c r="AH84" s="256">
        <v>70.185357676589305</v>
      </c>
      <c r="AI84" s="256">
        <v>68.332749250608302</v>
      </c>
      <c r="AJ84" s="256">
        <v>74.033082869011395</v>
      </c>
      <c r="AK84" s="256">
        <v>69.829086825439106</v>
      </c>
      <c r="AL84" s="256">
        <v>65.7675991223268</v>
      </c>
      <c r="AM84" s="245">
        <v>75.743182954532401</v>
      </c>
      <c r="AN84" s="245">
        <v>73.249286996481004</v>
      </c>
      <c r="AO84" s="245">
        <v>74.674370401081802</v>
      </c>
      <c r="AP84" s="246">
        <f>+IFERROR(AVERAGE(AD84:AO84),"")</f>
        <v>71.277921620116572</v>
      </c>
      <c r="AQ84" s="256">
        <v>73.035524485790901</v>
      </c>
      <c r="AR84" s="256">
        <v>69.971595165899203</v>
      </c>
      <c r="AS84" s="256">
        <v>80.232195679024898</v>
      </c>
      <c r="AT84" s="256">
        <v>76.883249678213005</v>
      </c>
      <c r="AU84" s="256">
        <v>73.605557847631204</v>
      </c>
      <c r="AV84" s="256">
        <v>71.895457762110297</v>
      </c>
      <c r="AW84" s="256">
        <v>76.028199635452594</v>
      </c>
      <c r="AX84" s="256">
        <v>74.959387082001996</v>
      </c>
      <c r="AY84" s="256">
        <v>71.539186910960098</v>
      </c>
      <c r="AZ84" s="245">
        <v>79.519653976724499</v>
      </c>
      <c r="BA84" s="245">
        <v>75.244403762922104</v>
      </c>
      <c r="BB84" s="245">
        <v>76.811995507982999</v>
      </c>
      <c r="BC84" s="246">
        <f>+IFERROR(AVERAGE(AQ84:BB84),"")</f>
        <v>74.977200624559487</v>
      </c>
      <c r="BD84" s="256">
        <v>77.239520529363205</v>
      </c>
      <c r="BE84" s="256">
        <v>75.529420443842298</v>
      </c>
      <c r="BF84" s="256">
        <v>86.7875793401886</v>
      </c>
      <c r="BG84" s="256">
        <v>81.015989377050602</v>
      </c>
      <c r="BH84" s="256">
        <v>79.947176823600003</v>
      </c>
      <c r="BI84" s="256">
        <v>78.237081087088498</v>
      </c>
      <c r="BJ84" s="256">
        <v>82.583584383868597</v>
      </c>
      <c r="BK84" s="256">
        <v>82.583584383868597</v>
      </c>
      <c r="BL84" s="256">
        <v>81.015989377050602</v>
      </c>
      <c r="BM84" s="245">
        <v>84.507444805574906</v>
      </c>
      <c r="BN84" s="245">
        <v>83.438632252124407</v>
      </c>
      <c r="BO84" s="245">
        <v>85.576257359025504</v>
      </c>
      <c r="BP84" s="246">
        <f>+IFERROR(AVERAGE(BD84:BO84),"")</f>
        <v>81.538521680220484</v>
      </c>
      <c r="BQ84" s="256">
        <v>81.799789598590493</v>
      </c>
      <c r="BR84" s="256">
        <v>78.308334170066203</v>
      </c>
      <c r="BS84" s="256">
        <v>89.637748323894897</v>
      </c>
      <c r="BT84" s="256">
        <v>89.495236721677699</v>
      </c>
      <c r="BU84" s="256">
        <v>85.433751193070194</v>
      </c>
      <c r="BV84" s="256">
        <v>83.509885335101998</v>
      </c>
      <c r="BW84" s="256">
        <v>85.433751193070194</v>
      </c>
      <c r="BX84" s="256">
        <v>86.217545978348298</v>
      </c>
      <c r="BY84" s="256">
        <v>85.291239590852996</v>
      </c>
      <c r="BZ84" s="245">
        <v>87.785135548904407</v>
      </c>
      <c r="CA84" s="245">
        <v>88.497677251204806</v>
      </c>
      <c r="CB84" s="245">
        <v>90.350290026195296</v>
      </c>
      <c r="CC84" s="246">
        <f>+IFERROR(AVERAGE(BQ84:CB84),"")</f>
        <v>85.98003207758147</v>
      </c>
      <c r="CD84" s="256">
        <v>88.355171085249495</v>
      </c>
      <c r="CE84" s="256">
        <v>82.013548847523595</v>
      </c>
      <c r="CF84" s="256">
        <v>95.765600440164206</v>
      </c>
      <c r="CG84" s="256">
        <v>89.780254489850293</v>
      </c>
      <c r="CH84" s="256">
        <v>91.1340848114734</v>
      </c>
      <c r="CI84" s="256">
        <v>85.790022044220393</v>
      </c>
      <c r="CJ84" s="256">
        <v>87.785135548904407</v>
      </c>
      <c r="CK84" s="256">
        <v>87.428864697754193</v>
      </c>
      <c r="CL84" s="256">
        <v>83.153614483951799</v>
      </c>
      <c r="CM84" s="245">
        <v>91.989138115990897</v>
      </c>
      <c r="CN84" s="245">
        <v>90.492796192150607</v>
      </c>
      <c r="CO84" s="245">
        <v>91.419102579645894</v>
      </c>
      <c r="CP84" s="246">
        <f>+IFERROR(AVERAGE(CD84:CO84),"")</f>
        <v>88.758944444739953</v>
      </c>
      <c r="CQ84" s="256">
        <v>90.849067043300906</v>
      </c>
      <c r="CR84" s="256">
        <v>85.861275127198098</v>
      </c>
      <c r="CS84" s="256">
        <v>100.539634194586</v>
      </c>
      <c r="CT84" s="256">
        <v>94.483029725032907</v>
      </c>
      <c r="CU84" s="256">
        <v>93.912996363192605</v>
      </c>
      <c r="CV84" s="256">
        <v>91.704117086061302</v>
      </c>
      <c r="CW84" s="256">
        <v>91.205337894451006</v>
      </c>
      <c r="CX84" s="256">
        <v>91.062829553990994</v>
      </c>
      <c r="CY84" s="256">
        <v>84.151175041677106</v>
      </c>
      <c r="CZ84" s="245">
        <v>96.406892321244001</v>
      </c>
      <c r="DA84" s="245">
        <v>94.411775554802801</v>
      </c>
      <c r="DB84" s="245">
        <v>94.483029725032907</v>
      </c>
      <c r="DC84" s="246">
        <f>+IFERROR(AVERAGE(CQ84:DB84),"")</f>
        <v>92.422596635880879</v>
      </c>
      <c r="DD84" s="256">
        <v>94.839300576183106</v>
      </c>
      <c r="DE84" s="256">
        <v>90.7778128730708</v>
      </c>
      <c r="DF84" s="256">
        <v>99.542075811365706</v>
      </c>
      <c r="DG84" s="256">
        <v>98.687025768605196</v>
      </c>
      <c r="DH84" s="256">
        <v>91.704117086061302</v>
      </c>
      <c r="DI84" s="256">
        <v>90.849067043300906</v>
      </c>
      <c r="DJ84" s="256">
        <v>93.984250533422596</v>
      </c>
      <c r="DK84" s="256">
        <v>88.212662744789398</v>
      </c>
      <c r="DL84" s="256">
        <v>87.1438501913388</v>
      </c>
      <c r="DM84" s="245">
        <v>95.623096448713497</v>
      </c>
      <c r="DN84" s="245">
        <v>89.067712787549894</v>
      </c>
      <c r="DO84" s="245">
        <v>90.991575383760903</v>
      </c>
      <c r="DP84" s="246">
        <f>+IFERROR(AVERAGE(DD84:DO84),"")</f>
        <v>92.618545604013505</v>
      </c>
      <c r="DQ84" s="245">
        <f>IFERROR(INDEX('INE Chile'!$1:$1048576,MATCH(Chile!DQ$5,'INE Chile'!$A:$A,0),MATCH(Chile!$B84,'INE Chile'!$1:$1,0)),"")</f>
        <v>86.873671221081395</v>
      </c>
      <c r="DR84" s="245">
        <f>IFERROR(INDEX('INE Chile'!$1:$1048576,MATCH(Chile!DR$5,'INE Chile'!$A:$A,0),MATCH(Chile!$B84,'INE Chile'!$1:$1,0)),"")</f>
        <v>83.801856066065497</v>
      </c>
      <c r="DS84" s="245">
        <f>IFERROR(INDEX('INE Chile'!$1:$1048576,MATCH(Chile!DS$5,'INE Chile'!$A:$A,0),MATCH(Chile!$B84,'INE Chile'!$1:$1,0)),"")</f>
        <v>93.581439982410501</v>
      </c>
      <c r="DT84" s="245">
        <f>IFERROR(INDEX('INE Chile'!$1:$1048576,MATCH(Chile!DT$5,'INE Chile'!$A:$A,0),MATCH(Chile!$B84,'INE Chile'!$1:$1,0)),"")</f>
        <v>85.725119605142595</v>
      </c>
      <c r="DU84" s="245">
        <f>IFERROR(INDEX('INE Chile'!$1:$1048576,MATCH(Chile!DU$5,'INE Chile'!$A:$A,0),MATCH(Chile!$B84,'INE Chile'!$1:$1,0)),"")</f>
        <v>82.292255031577994</v>
      </c>
      <c r="DV84" s="245">
        <f>IFERROR(INDEX('INE Chile'!$1:$1048576,MATCH(Chile!DV$5,'INE Chile'!$A:$A,0),MATCH(Chile!$B84,'INE Chile'!$1:$1,0)),"")</f>
        <v>81.887534370651395</v>
      </c>
      <c r="DW84" s="245">
        <f>IFERROR(INDEX('INE Chile'!$1:$1048576,MATCH(Chile!DW$5,'INE Chile'!$A:$A,0),MATCH(Chile!$B84,'INE Chile'!$1:$1,0)),"")</f>
        <v>84.624348543848001</v>
      </c>
      <c r="DX84" s="245">
        <f>IFERROR(INDEX('INE Chile'!$1:$1048576,MATCH(Chile!DX$5,'INE Chile'!$A:$A,0),MATCH(Chile!$B84,'INE Chile'!$1:$1,0)),"")</f>
        <v>84.134465677664195</v>
      </c>
      <c r="DY84" s="245">
        <f>IFERROR(INDEX('INE Chile'!$1:$1048576,MATCH(Chile!DY$5,'INE Chile'!$A:$A,0),MATCH(Chile!$B84,'INE Chile'!$1:$1,0)),"")</f>
        <v>82.330868413449807</v>
      </c>
      <c r="DZ84" s="245">
        <f>IFERROR(INDEX('INE Chile'!$1:$1048576,MATCH(Chile!DZ$5,'INE Chile'!$A:$A,0),MATCH(Chile!$B84,'INE Chile'!$1:$1,0)),"")</f>
        <v>91.221116877041396</v>
      </c>
      <c r="EA84" s="245">
        <f>IFERROR(INDEX('INE Chile'!$1:$1048576,MATCH(Chile!EA$5,'INE Chile'!$A:$A,0),MATCH(Chile!$B84,'INE Chile'!$1:$1,0)),"")</f>
        <v>90.083135523316599</v>
      </c>
      <c r="EB84" s="245">
        <f>IFERROR(INDEX('INE Chile'!$1:$1048576,MATCH(Chile!EB$5,'INE Chile'!$A:$A,0),MATCH(Chile!$B84,'INE Chile'!$1:$1,0)),"")</f>
        <v>90.192366622083199</v>
      </c>
      <c r="EC84" s="246">
        <f>+IFERROR(AVERAGE(DQ84:EB84),"")</f>
        <v>86.395681494527722</v>
      </c>
      <c r="ED84" s="245">
        <f>IFERROR(INDEX('INE Chile'!$1:$1048576,MATCH(Chile!ED$5,'INE Chile'!$A:$A,0),MATCH(Chile!$B84,'INE Chile'!$1:$1,0)),"")</f>
        <v>85.346830448493904</v>
      </c>
      <c r="EE84" s="245">
        <f>IFERROR(INDEX('INE Chile'!$1:$1048576,MATCH(Chile!EE$5,'INE Chile'!$A:$A,0),MATCH(Chile!$B84,'INE Chile'!$1:$1,0)),"")</f>
        <v>83.643946229859495</v>
      </c>
      <c r="EF84" s="245">
        <f>IFERROR(INDEX('INE Chile'!$1:$1048576,MATCH(Chile!EF$5,'INE Chile'!$A:$A,0),MATCH(Chile!$B84,'INE Chile'!$1:$1,0)),"")</f>
        <v>80.323879623417398</v>
      </c>
      <c r="EG84" s="245">
        <f>IFERROR(INDEX('INE Chile'!$1:$1048576,MATCH(Chile!EG$5,'INE Chile'!$A:$A,0),MATCH(Chile!$B84,'INE Chile'!$1:$1,0)),"")</f>
        <v>88.559580956670999</v>
      </c>
      <c r="EH84" s="245">
        <f>IFERROR(INDEX('INE Chile'!$1:$1048576,MATCH(Chile!EH$5,'INE Chile'!$A:$A,0),MATCH(Chile!$B84,'INE Chile'!$1:$1,0)),"")</f>
        <v>90.2918626382979</v>
      </c>
      <c r="EI84" s="245">
        <f>IFERROR(INDEX('INE Chile'!$1:$1048576,MATCH(Chile!EI$5,'INE Chile'!$A:$A,0),MATCH(Chile!$B84,'INE Chile'!$1:$1,0)),"")</f>
        <v>86.791368272956106</v>
      </c>
      <c r="EJ84" s="245">
        <f>IFERROR(INDEX('INE Chile'!$1:$1048576,MATCH(Chile!EJ$5,'INE Chile'!$A:$A,0),MATCH(Chile!$B84,'INE Chile'!$1:$1,0)),"")</f>
        <v>89.810313543667704</v>
      </c>
      <c r="EK84" s="245">
        <f>IFERROR(INDEX('INE Chile'!$1:$1048576,MATCH(Chile!EK$5,'INE Chile'!$A:$A,0),MATCH(Chile!$B84,'INE Chile'!$1:$1,0)),"")</f>
        <v>92.5354170173093</v>
      </c>
      <c r="EL84" s="245">
        <f>IFERROR(INDEX('INE Chile'!$1:$1048576,MATCH(Chile!EL$5,'INE Chile'!$A:$A,0),MATCH(Chile!$B84,'INE Chile'!$1:$1,0)),"")</f>
        <v>85.613510676013604</v>
      </c>
      <c r="EM84" s="245">
        <f>IFERROR(INDEX('INE Chile'!$1:$1048576,MATCH(Chile!EM$5,'INE Chile'!$A:$A,0),MATCH(Chile!$B84,'INE Chile'!$1:$1,0)),"")</f>
        <v>94.856992998663003</v>
      </c>
      <c r="EN84" s="245">
        <f>IFERROR(INDEX('INE Chile'!$1:$1048576,MATCH(Chile!EN$5,'INE Chile'!$A:$A,0),MATCH(Chile!$B84,'INE Chile'!$1:$1,0)),"")</f>
        <v>95.874226797565299</v>
      </c>
      <c r="EO84" s="245">
        <f>IFERROR(INDEX('INE Chile'!$1:$1048576,MATCH(Chile!EO$5,'INE Chile'!$A:$A,0),MATCH(Chile!$B84,'INE Chile'!$1:$1,0)),"")</f>
        <v>96.138556942962296</v>
      </c>
      <c r="EP84" s="246">
        <f>+IFERROR(AVERAGE(ED84:EO84),"")</f>
        <v>89.148873845489746</v>
      </c>
      <c r="EQ84" s="245">
        <f>IFERROR(INDEX('INE Chile'!$1:$1048576,MATCH(Chile!EQ$5,'INE Chile'!$A:$A,0),MATCH(Chile!$B84,'INE Chile'!$1:$1,0)),"")</f>
        <v>92.259594240176</v>
      </c>
      <c r="ER84" s="245">
        <f>IFERROR(INDEX('INE Chile'!$1:$1048576,MATCH(Chile!ER$5,'INE Chile'!$A:$A,0),MATCH(Chile!$B84,'INE Chile'!$1:$1,0)),"")</f>
        <v>89.518698108707099</v>
      </c>
      <c r="ES84" s="245">
        <f>IFERROR(INDEX('INE Chile'!$1:$1048576,MATCH(Chile!ES$5,'INE Chile'!$A:$A,0),MATCH(Chile!$B84,'INE Chile'!$1:$1,0)),"")</f>
        <v>106.07205862939</v>
      </c>
      <c r="ET84" s="245">
        <f>IFERROR(INDEX('INE Chile'!$1:$1048576,MATCH(Chile!ET$5,'INE Chile'!$A:$A,0),MATCH(Chile!$B84,'INE Chile'!$1:$1,0)),"")</f>
        <v>93.9763347783895</v>
      </c>
      <c r="EU84" s="245">
        <f>IFERROR(INDEX('INE Chile'!$1:$1048576,MATCH(Chile!EU$5,'INE Chile'!$A:$A,0),MATCH(Chile!$B84,'INE Chile'!$1:$1,0)),"")</f>
        <v>97.388726020354198</v>
      </c>
      <c r="EV84" s="245">
        <f>IFERROR(INDEX('INE Chile'!$1:$1048576,MATCH(Chile!EV$5,'INE Chile'!$A:$A,0),MATCH(Chile!$B84,'INE Chile'!$1:$1,0)),"")</f>
        <v>93.351777703304606</v>
      </c>
      <c r="EW84" s="245">
        <f>IFERROR(INDEX('INE Chile'!$1:$1048576,MATCH(Chile!EW$5,'INE Chile'!$A:$A,0),MATCH(Chile!$B84,'INE Chile'!$1:$1,0)),"")</f>
        <v>93.752569395028004</v>
      </c>
      <c r="EX84" s="245">
        <f>IFERROR(INDEX('INE Chile'!$1:$1048576,MATCH(Chile!EX$5,'INE Chile'!$A:$A,0),MATCH(Chile!$B84,'INE Chile'!$1:$1,0)),"")</f>
        <v>96.851309348410197</v>
      </c>
      <c r="EY84" s="245">
        <f>IFERROR(INDEX('INE Chile'!$1:$1048576,MATCH(Chile!EY$5,'INE Chile'!$A:$A,0),MATCH(Chile!$B84,'INE Chile'!$1:$1,0)),"")</f>
        <v>93.917383055349305</v>
      </c>
      <c r="EZ84" s="245">
        <f>IFERROR(INDEX('INE Chile'!$1:$1048576,MATCH(Chile!EZ$5,'INE Chile'!$A:$A,0),MATCH(Chile!$B84,'INE Chile'!$1:$1,0)),"")</f>
        <v>96.556902101085399</v>
      </c>
      <c r="FA84" s="245">
        <f>IFERROR(INDEX('INE Chile'!$1:$1048576,MATCH(Chile!FA$5,'INE Chile'!$A:$A,0),MATCH(Chile!$B84,'INE Chile'!$1:$1,0)),"")</f>
        <v>100.408869964003</v>
      </c>
      <c r="FB84" s="245">
        <f>IFERROR(INDEX('INE Chile'!$1:$1048576,MATCH(Chile!FB$5,'INE Chile'!$A:$A,0),MATCH(Chile!$B84,'INE Chile'!$1:$1,0)),"")</f>
        <v>101.232023603687</v>
      </c>
      <c r="FC84" s="246">
        <f>+IFERROR(AVERAGE(EQ84:FB84),"")</f>
        <v>96.273853912323673</v>
      </c>
      <c r="FD84" s="245">
        <f>IFERROR(INDEX('INE Chile'!$1:$1048576,MATCH(Chile!FD$5,'INE Chile'!$A:$A,0),MATCH(Chile!$B84,'INE Chile'!$1:$1,0)),"")</f>
        <v>95.169258485244796</v>
      </c>
      <c r="FE84" s="245">
        <f>IFERROR(INDEX('INE Chile'!$1:$1048576,MATCH(Chile!FE$5,'INE Chile'!$A:$A,0),MATCH(Chile!$B84,'INE Chile'!$1:$1,0)),"")</f>
        <v>94.046922535953996</v>
      </c>
      <c r="FF84" s="245">
        <f>IFERROR(INDEX('INE Chile'!$1:$1048576,MATCH(Chile!FF$5,'INE Chile'!$A:$A,0),MATCH(Chile!$B84,'INE Chile'!$1:$1,0)),"")</f>
        <v>107.575674593144</v>
      </c>
      <c r="FG84" s="245">
        <f>IFERROR(INDEX('INE Chile'!$1:$1048576,MATCH(Chile!FG$5,'INE Chile'!$A:$A,0),MATCH(Chile!$B84,'INE Chile'!$1:$1,0)),"")</f>
        <v>98.095011727805101</v>
      </c>
      <c r="FH84" s="245">
        <f>IFERROR(INDEX('INE Chile'!$1:$1048576,MATCH(Chile!FH$5,'INE Chile'!$A:$A,0),MATCH(Chile!$B84,'INE Chile'!$1:$1,0)),"")</f>
        <v>101.185291399843</v>
      </c>
      <c r="FI84" s="245">
        <f>IFERROR(INDEX('INE Chile'!$1:$1048576,MATCH(Chile!FI$5,'INE Chile'!$A:$A,0),MATCH(Chile!$B84,'INE Chile'!$1:$1,0)),"")</f>
        <v>95.035472034433695</v>
      </c>
      <c r="FJ84" s="245">
        <f>IFERROR(INDEX('INE Chile'!$1:$1048576,MATCH(Chile!FJ$5,'INE Chile'!$A:$A,0),MATCH(Chile!$B84,'INE Chile'!$1:$1,0)),"")</f>
        <v>94.621878091225298</v>
      </c>
      <c r="FK84" s="245">
        <f>IFERROR(INDEX('INE Chile'!$1:$1048576,MATCH(Chile!FK$5,'INE Chile'!$A:$A,0),MATCH(Chile!$B84,'INE Chile'!$1:$1,0)),"")</f>
        <v>101.360237594552</v>
      </c>
      <c r="FL84" s="245">
        <f>IFERROR(INDEX('INE Chile'!$1:$1048576,MATCH(Chile!FL$5,'INE Chile'!$A:$A,0),MATCH(Chile!$B84,'INE Chile'!$1:$1,0)),"")</f>
        <v>88.290838228611605</v>
      </c>
      <c r="FM84" s="245">
        <f>IFERROR(INDEX('INE Chile'!$1:$1048576,MATCH(Chile!FM$5,'INE Chile'!$A:$A,0),MATCH(Chile!$B84,'INE Chile'!$1:$1,0)),"")</f>
        <v>105.105815040984</v>
      </c>
      <c r="FN84" s="245">
        <f>IFERROR(INDEX('INE Chile'!$1:$1048576,MATCH(Chile!FN$5,'INE Chile'!$A:$A,0),MATCH(Chile!$B84,'INE Chile'!$1:$1,0)),"")</f>
        <v>101.654347773685</v>
      </c>
      <c r="FO84" s="245">
        <f>IFERROR(INDEX('INE Chile'!$1:$1048576,MATCH(Chile!FO$5,'INE Chile'!$A:$A,0),MATCH(Chile!$B84,'INE Chile'!$1:$1,0)),"")</f>
        <v>98.535997840576599</v>
      </c>
      <c r="FP84" s="246">
        <f>+IFERROR(AVERAGE(FD84:FO84),"")</f>
        <v>98.389728778838261</v>
      </c>
      <c r="FQ84" s="245">
        <f>IFERROR(INDEX('INE Chile'!$1:$1048576,MATCH(Chile!FQ$5,'INE Chile'!$A:$A,0),MATCH(Chile!$B84,'INE Chile'!$1:$1,0)),"")</f>
        <v>100.280089763192</v>
      </c>
      <c r="FR84" s="245">
        <f>IFERROR(INDEX('INE Chile'!$1:$1048576,MATCH(Chile!FR$5,'INE Chile'!$A:$A,0),MATCH(Chile!$B84,'INE Chile'!$1:$1,0)),"")</f>
        <v>96.595470547410201</v>
      </c>
      <c r="FS84" s="245">
        <f>IFERROR(INDEX('INE Chile'!$1:$1048576,MATCH(Chile!FS$5,'INE Chile'!$A:$A,0),MATCH(Chile!$B84,'INE Chile'!$1:$1,0)),"")</f>
        <v>105.559239256913</v>
      </c>
      <c r="FT84" s="245">
        <f>IFERROR(INDEX('INE Chile'!$1:$1048576,MATCH(Chile!FT$5,'INE Chile'!$A:$A,0),MATCH(Chile!$B84,'INE Chile'!$1:$1,0)),"")</f>
        <v>101.817106281351</v>
      </c>
      <c r="FU84" s="245">
        <f>IFERROR(INDEX('INE Chile'!$1:$1048576,MATCH(Chile!FU$5,'INE Chile'!$A:$A,0),MATCH(Chile!$B84,'INE Chile'!$1:$1,0)),"")</f>
        <v>96.872963459380003</v>
      </c>
      <c r="FV84" s="245">
        <f>IFERROR(INDEX('INE Chile'!$1:$1048576,MATCH(Chile!FV$5,'INE Chile'!$A:$A,0),MATCH(Chile!$B84,'INE Chile'!$1:$1,0)),"")</f>
        <v>92.491254064212995</v>
      </c>
      <c r="FW84" s="245">
        <f>IFERROR(INDEX('INE Chile'!$1:$1048576,MATCH(Chile!FW$5,'INE Chile'!$A:$A,0),MATCH(Chile!$B84,'INE Chile'!$1:$1,0)),"")</f>
        <v>99.463716731600996</v>
      </c>
      <c r="FX84" s="245">
        <f>IFERROR(INDEX('INE Chile'!$1:$1048576,MATCH(Chile!FX$5,'INE Chile'!$A:$A,0),MATCH(Chile!$B84,'INE Chile'!$1:$1,0)),"")</f>
        <v>99.803097136675305</v>
      </c>
      <c r="FY84" s="245">
        <f>IFERROR(INDEX('INE Chile'!$1:$1048576,MATCH(Chile!FY$5,'INE Chile'!$A:$A,0),MATCH(Chile!$B84,'INE Chile'!$1:$1,0)),"")</f>
        <v>87.836075592644207</v>
      </c>
      <c r="FZ84" s="245">
        <f>IFERROR(INDEX('INE Chile'!$1:$1048576,MATCH(Chile!FZ$5,'INE Chile'!$A:$A,0),MATCH(Chile!$B84,'INE Chile'!$1:$1,0)),"")</f>
        <v>102.04104381597</v>
      </c>
      <c r="GA84" s="245">
        <f>IFERROR(INDEX('INE Chile'!$1:$1048576,MATCH(Chile!GA$5,'INE Chile'!$A:$A,0),MATCH(Chile!$B84,'INE Chile'!$1:$1,0)),"")</f>
        <v>100.790014342726</v>
      </c>
      <c r="GB84" s="245">
        <f>IFERROR(INDEX('INE Chile'!$1:$1048576,MATCH(Chile!GB$5,'INE Chile'!$A:$A,0),MATCH(Chile!$B84,'INE Chile'!$1:$1,0)),"")</f>
        <v>99.1166664949764</v>
      </c>
      <c r="GC84" s="246">
        <f>+IFERROR(AVERAGE(FQ84:GB84),"")</f>
        <v>98.555561457254342</v>
      </c>
      <c r="GD84" s="245">
        <f>IFERROR(INDEX('INE Chile'!$1:$1048576,MATCH(Chile!GD$5,'INE Chile'!$A:$A,0),MATCH(Chile!$B84,'INE Chile'!$1:$1,0)),"")</f>
        <v>97.925886905931506</v>
      </c>
      <c r="GE84" s="245">
        <f>IFERROR(INDEX('INE Chile'!$1:$1048576,MATCH(Chile!GE$5,'INE Chile'!$A:$A,0),MATCH(Chile!$B84,'INE Chile'!$1:$1,0)),"")</f>
        <v>92.916532632492903</v>
      </c>
      <c r="GF84" s="245">
        <f>IFERROR(INDEX('INE Chile'!$1:$1048576,MATCH(Chile!GF$5,'INE Chile'!$A:$A,0),MATCH(Chile!$B84,'INE Chile'!$1:$1,0)),"")</f>
        <v>104.20450688359099</v>
      </c>
      <c r="GG84" s="245">
        <f>IFERROR(INDEX('INE Chile'!$1:$1048576,MATCH(Chile!GG$5,'INE Chile'!$A:$A,0),MATCH(Chile!$B84,'INE Chile'!$1:$1,0)),"")</f>
        <v>101.19410809247999</v>
      </c>
      <c r="GH84" s="245">
        <f>IFERROR(INDEX('INE Chile'!$1:$1048576,MATCH(Chile!GH$5,'INE Chile'!$A:$A,0),MATCH(Chile!$B84,'INE Chile'!$1:$1,0)),"")</f>
        <v>98.5424305988969</v>
      </c>
      <c r="GI84" s="245">
        <f>IFERROR(INDEX('INE Chile'!$1:$1048576,MATCH(Chile!GI$5,'INE Chile'!$A:$A,0),MATCH(Chile!$B84,'INE Chile'!$1:$1,0)),"")</f>
        <v>94.303171951930906</v>
      </c>
      <c r="GJ84" s="245">
        <f>IFERROR(INDEX('INE Chile'!$1:$1048576,MATCH(Chile!GJ$5,'INE Chile'!$A:$A,0),MATCH(Chile!$B84,'INE Chile'!$1:$1,0)),"")</f>
        <v>96.183373545392797</v>
      </c>
      <c r="GK84" s="245">
        <f>IFERROR(INDEX('INE Chile'!$1:$1048576,MATCH(Chile!GK$5,'INE Chile'!$A:$A,0),MATCH(Chile!$B84,'INE Chile'!$1:$1,0)),"")</f>
        <v>94.541481357296206</v>
      </c>
      <c r="GL84" s="245">
        <f>IFERROR(INDEX('INE Chile'!$1:$1048576,MATCH(Chile!GL$5,'INE Chile'!$A:$A,0),MATCH(Chile!$B84,'INE Chile'!$1:$1,0)),"")</f>
        <v>90.176282023311998</v>
      </c>
      <c r="GM84" s="245">
        <f>IFERROR(INDEX('INE Chile'!$1:$1048576,MATCH(Chile!GM$5,'INE Chile'!$A:$A,0),MATCH(Chile!$B84,'INE Chile'!$1:$1,0)),"")</f>
        <v>101.670538335977</v>
      </c>
      <c r="GN84" s="245">
        <f>IFERROR(INDEX('INE Chile'!$1:$1048576,MATCH(Chile!GN$5,'INE Chile'!$A:$A,0),MATCH(Chile!$B84,'INE Chile'!$1:$1,0)),"")</f>
        <v>97.263109101719294</v>
      </c>
      <c r="GO84" s="245">
        <f>IFERROR(INDEX('INE Chile'!$1:$1048576,MATCH(Chile!GO$5,'INE Chile'!$A:$A,0),MATCH(Chile!$B84,'INE Chile'!$1:$1,0)),"")</f>
        <v>99.762175241032807</v>
      </c>
      <c r="GP84" s="246">
        <f>+IFERROR(AVERAGE(GD84:GO84),"")</f>
        <v>97.390299722504437</v>
      </c>
      <c r="GQ84" s="245">
        <f>IFERROR(INDEX('INE Chile'!$1:$1048576,MATCH(Chile!GQ$5,'INE Chile'!$A:$A,0),MATCH(Chile!$B84,'INE Chile'!$1:$1,0)),"")</f>
        <v>96.085325766752206</v>
      </c>
      <c r="GR84" s="245">
        <f>IFERROR(INDEX('INE Chile'!$1:$1048576,MATCH(Chile!GR$5,'INE Chile'!$A:$A,0),MATCH(Chile!$B84,'INE Chile'!$1:$1,0)),"")</f>
        <v>93.011278250807194</v>
      </c>
      <c r="GS84" s="245">
        <f>IFERROR(INDEX('INE Chile'!$1:$1048576,MATCH(Chile!GS$5,'INE Chile'!$A:$A,0),MATCH(Chile!$B84,'INE Chile'!$1:$1,0)),"")</f>
        <v>105.543144381961</v>
      </c>
      <c r="GT84" s="245">
        <f>IFERROR(INDEX('INE Chile'!$1:$1048576,MATCH(Chile!GT$5,'INE Chile'!$A:$A,0),MATCH(Chile!$B84,'INE Chile'!$1:$1,0)),"")</f>
        <v>100.809377449379</v>
      </c>
      <c r="GU84" s="245">
        <f>IFERROR(INDEX('INE Chile'!$1:$1048576,MATCH(Chile!GU$5,'INE Chile'!$A:$A,0),MATCH(Chile!$B84,'INE Chile'!$1:$1,0)),"")</f>
        <v>97.652154046187803</v>
      </c>
      <c r="GV84" s="245">
        <f>IFERROR(INDEX('INE Chile'!$1:$1048576,MATCH(Chile!GV$5,'INE Chile'!$A:$A,0),MATCH(Chile!$B84,'INE Chile'!$1:$1,0)),"")</f>
        <v>95.716018744335301</v>
      </c>
      <c r="GW84" s="245">
        <f>IFERROR(INDEX('INE Chile'!$1:$1048576,MATCH(Chile!GW$5,'INE Chile'!$A:$A,0),MATCH(Chile!$B84,'INE Chile'!$1:$1,0)),"")</f>
        <v>98.442387201546893</v>
      </c>
      <c r="GX84" s="245">
        <f>IFERROR(INDEX('INE Chile'!$1:$1048576,MATCH(Chile!GX$5,'INE Chile'!$A:$A,0),MATCH(Chile!$B84,'INE Chile'!$1:$1,0)),"")</f>
        <v>93.398956642242993</v>
      </c>
      <c r="GY84" s="245">
        <f>IFERROR(INDEX('INE Chile'!$1:$1048576,MATCH(Chile!GY$5,'INE Chile'!$A:$A,0),MATCH(Chile!$B84,'INE Chile'!$1:$1,0)),"")</f>
        <v>94.446531095182095</v>
      </c>
      <c r="GZ84" s="245">
        <f>IFERROR(INDEX('INE Chile'!$1:$1048576,MATCH(Chile!GZ$5,'INE Chile'!$A:$A,0),MATCH(Chile!$B84,'INE Chile'!$1:$1,0)),"")</f>
        <v>101.356535278431</v>
      </c>
      <c r="HA84" s="245">
        <f>IFERROR(INDEX('INE Chile'!$1:$1048576,MATCH(Chile!HA$5,'INE Chile'!$A:$A,0),MATCH(Chile!$B84,'INE Chile'!$1:$1,0)),"")</f>
        <v>100.0659337463</v>
      </c>
      <c r="HB84" s="245">
        <f>IFERROR(INDEX('INE Chile'!$1:$1048576,MATCH(Chile!HB$5,'INE Chile'!$A:$A,0),MATCH(Chile!$B84,'INE Chile'!$1:$1,0)),"")</f>
        <v>100.689307792432</v>
      </c>
      <c r="HC84" s="246">
        <f>+IFERROR(AVERAGE(GQ84:HB84),"")</f>
        <v>98.101412532963124</v>
      </c>
      <c r="HD84" s="245">
        <f>IFERROR(INDEX('INE Chile'!$1:$1048576,MATCH(Chile!HD$5,'INE Chile'!$A:$A,0),MATCH(Chile!$B84,'INE Chile'!$1:$1,0)),"")</f>
        <v>94.395836437007603</v>
      </c>
      <c r="HE84" s="245">
        <f>IFERROR(INDEX('INE Chile'!$1:$1048576,MATCH(Chile!HE$5,'INE Chile'!$A:$A,0),MATCH(Chile!$B84,'INE Chile'!$1:$1,0)),"")</f>
        <v>96.816350368111102</v>
      </c>
      <c r="HF84" s="245">
        <f>IFERROR(INDEX('INE Chile'!$1:$1048576,MATCH(Chile!HF$5,'INE Chile'!$A:$A,0),MATCH(Chile!$B84,'INE Chile'!$1:$1,0)),"")</f>
        <v>109.527675723901</v>
      </c>
      <c r="HG84" s="245">
        <f>IFERROR(INDEX('INE Chile'!$1:$1048576,MATCH(Chile!HG$5,'INE Chile'!$A:$A,0),MATCH(Chile!$B84,'INE Chile'!$1:$1,0)),"")</f>
        <v>100.601929556549</v>
      </c>
      <c r="HH84" s="245">
        <f>IFERROR(INDEX('INE Chile'!$1:$1048576,MATCH(Chile!HH$5,'INE Chile'!$A:$A,0),MATCH(Chile!$B84,'INE Chile'!$1:$1,0)),"")</f>
        <v>98.161230802798997</v>
      </c>
      <c r="HI84" s="245">
        <f>IFERROR(INDEX('INE Chile'!$1:$1048576,MATCH(Chile!HI$5,'INE Chile'!$A:$A,0),MATCH(Chile!$B84,'INE Chile'!$1:$1,0)),"")</f>
        <v>94.037594951275196</v>
      </c>
      <c r="HJ84" s="245">
        <f>IFERROR(INDEX('INE Chile'!$1:$1048576,MATCH(Chile!HJ$5,'INE Chile'!$A:$A,0),MATCH(Chile!$B84,'INE Chile'!$1:$1,0)),"")</f>
        <v>92.564688244459703</v>
      </c>
      <c r="HK84" s="245">
        <f>IFERROR(INDEX('INE Chile'!$1:$1048576,MATCH(Chile!HK$5,'INE Chile'!$A:$A,0),MATCH(Chile!$B84,'INE Chile'!$1:$1,0)),"")</f>
        <v>98.260142955150798</v>
      </c>
      <c r="HL84" s="245">
        <f>IFERROR(INDEX('INE Chile'!$1:$1048576,MATCH(Chile!HL$5,'INE Chile'!$A:$A,0),MATCH(Chile!$B84,'INE Chile'!$1:$1,0)),"")</f>
        <v>95.412467709764798</v>
      </c>
      <c r="HM84" s="245">
        <f>IFERROR(INDEX('INE Chile'!$1:$1048576,MATCH(Chile!HM$5,'INE Chile'!$A:$A,0),MATCH(Chile!$B84,'INE Chile'!$1:$1,0)),"")</f>
        <v>96.279341223682593</v>
      </c>
      <c r="HN84" s="245">
        <f>IFERROR(INDEX('INE Chile'!$1:$1048576,MATCH(Chile!HN$5,'INE Chile'!$A:$A,0),MATCH(Chile!$B84,'INE Chile'!$1:$1,0)),"")</f>
        <v>100.617231205099</v>
      </c>
      <c r="HO84" s="245">
        <f>IFERROR(INDEX('INE Chile'!$1:$1048576,MATCH(Chile!HO$5,'INE Chile'!$A:$A,0),MATCH(Chile!$B84,'INE Chile'!$1:$1,0)),"")</f>
        <v>101.533933713143</v>
      </c>
      <c r="HP84" s="246">
        <f>+IFERROR(AVERAGE(HD84:HO84),"")</f>
        <v>98.184035240911896</v>
      </c>
      <c r="HQ84" s="245">
        <f>IFERROR(INDEX('INE Chile'!$1:$1048576,MATCH(Chile!HQ$5,'INE Chile'!$A:$A,0),MATCH(Chile!$B84,'INE Chile'!$1:$1,0)),"")</f>
        <v>94.995234550145298</v>
      </c>
      <c r="HR84" s="245">
        <f>IFERROR(INDEX('INE Chile'!$1:$1048576,MATCH(Chile!HR$5,'INE Chile'!$A:$A,0),MATCH(Chile!$B84,'INE Chile'!$1:$1,0)),"")</f>
        <v>91.759130785000195</v>
      </c>
      <c r="HS84" s="245">
        <f>IFERROR(INDEX('INE Chile'!$1:$1048576,MATCH(Chile!HS$5,'INE Chile'!$A:$A,0),MATCH(Chile!$B84,'INE Chile'!$1:$1,0)),"")</f>
        <v>109.705208982513</v>
      </c>
      <c r="HT84" s="245">
        <f>IFERROR(INDEX('INE Chile'!$1:$1048576,MATCH(Chile!HT$5,'INE Chile'!$A:$A,0),MATCH(Chile!$B84,'INE Chile'!$1:$1,0)),"")</f>
        <v>92.824603789883199</v>
      </c>
      <c r="HU84" s="245">
        <f>IFERROR(INDEX('INE Chile'!$1:$1048576,MATCH(Chile!HU$5,'INE Chile'!$A:$A,0),MATCH(Chile!$B84,'INE Chile'!$1:$1,0)),"")</f>
        <v>100.91545714837299</v>
      </c>
      <c r="HV84" s="245">
        <f>IFERROR(INDEX('INE Chile'!$1:$1048576,MATCH(Chile!HV$5,'INE Chile'!$A:$A,0),MATCH(Chile!$B84,'INE Chile'!$1:$1,0)),"")</f>
        <v>92.930386444131798</v>
      </c>
      <c r="HW84" s="245">
        <f>IFERROR(INDEX('INE Chile'!$1:$1048576,MATCH(Chile!HW$5,'INE Chile'!$A:$A,0),MATCH(Chile!$B84,'INE Chile'!$1:$1,0)),"")</f>
        <v>94.304322941246298</v>
      </c>
      <c r="HX84" s="245">
        <f>IFERROR(INDEX('INE Chile'!$1:$1048576,MATCH(Chile!HX$5,'INE Chile'!$A:$A,0),MATCH(Chile!$B84,'INE Chile'!$1:$1,0)),"")</f>
        <v>98.718361817962204</v>
      </c>
      <c r="HY84" s="245">
        <f>IFERROR(INDEX('INE Chile'!$1:$1048576,MATCH(Chile!HY$5,'INE Chile'!$A:$A,0),MATCH(Chile!$B84,'INE Chile'!$1:$1,0)),"")</f>
        <v>91.927584048790095</v>
      </c>
      <c r="HZ84" s="245">
        <f>IFERROR(INDEX('INE Chile'!$1:$1048576,MATCH(Chile!HZ$5,'INE Chile'!$A:$A,0),MATCH(Chile!$B84,'INE Chile'!$1:$1,0)),"")</f>
        <v>96.194021962107499</v>
      </c>
      <c r="IA84" s="245">
        <f>IFERROR(INDEX('INE Chile'!$1:$1048576,MATCH(Chile!IA$5,'INE Chile'!$A:$A,0),MATCH(Chile!$B84,'INE Chile'!$1:$1,0)),"")</f>
        <v>103.48424181837299</v>
      </c>
      <c r="IB84" s="245">
        <f>IFERROR(INDEX('INE Chile'!$1:$1048576,MATCH(Chile!IB$5,'INE Chile'!$A:$A,0),MATCH(Chile!$B84,'INE Chile'!$1:$1,0)),"")</f>
        <v>99.002843291028796</v>
      </c>
      <c r="IC84" s="246">
        <f>+IFERROR(AVERAGE(HQ84:IB84),"")</f>
        <v>97.230116464962862</v>
      </c>
      <c r="ID84" s="245">
        <f>IFERROR(INDEX('INE Chile'!$1:$1048576,MATCH(Chile!ID$5,'INE Chile'!$A:$A,0),MATCH(Chile!$B84,'INE Chile'!$1:$1,0)),"")</f>
        <v>98.908714345892307</v>
      </c>
      <c r="IE84" s="245">
        <f>IFERROR(INDEX('INE Chile'!$1:$1048576,MATCH(Chile!IE$5,'INE Chile'!$A:$A,0),MATCH(Chile!$B84,'INE Chile'!$1:$1,0)),"")</f>
        <v>94.357539734939905</v>
      </c>
      <c r="IF84" s="245">
        <f>IFERROR(INDEX('INE Chile'!$1:$1048576,MATCH(Chile!IF$5,'INE Chile'!$A:$A,0),MATCH(Chile!$B84,'INE Chile'!$1:$1,0)),"")</f>
        <v>105.59135300726</v>
      </c>
      <c r="IG84" s="245">
        <f>IFERROR(INDEX('INE Chile'!$1:$1048576,MATCH(Chile!IG$5,'INE Chile'!$A:$A,0),MATCH(Chile!$B84,'INE Chile'!$1:$1,0)),"")</f>
        <v>103.188731067932</v>
      </c>
      <c r="IH84" s="245">
        <f>IFERROR(INDEX('INE Chile'!$1:$1048576,MATCH(Chile!IH$5,'INE Chile'!$A:$A,0),MATCH(Chile!$B84,'INE Chile'!$1:$1,0)),"")</f>
        <v>102.155210689195</v>
      </c>
      <c r="II84" s="245">
        <f>IFERROR(INDEX('INE Chile'!$1:$1048576,MATCH(Chile!II$5,'INE Chile'!$A:$A,0),MATCH(Chile!$B84,'INE Chile'!$1:$1,0)),"")</f>
        <v>100.655113062707</v>
      </c>
      <c r="IJ84" s="245">
        <f>IFERROR(INDEX('INE Chile'!$1:$1048576,MATCH(Chile!IJ$5,'INE Chile'!$A:$A,0),MATCH(Chile!$B84,'INE Chile'!$1:$1,0)),"")</f>
        <v>94.877530604644605</v>
      </c>
      <c r="IK84" s="245">
        <f>IFERROR(INDEX('INE Chile'!$1:$1048576,MATCH(Chile!IK$5,'INE Chile'!$A:$A,0),MATCH(Chile!$B84,'INE Chile'!$1:$1,0)),"")</f>
        <v>101.256218907248</v>
      </c>
      <c r="IL84" s="245">
        <f>IFERROR(INDEX('INE Chile'!$1:$1048576,MATCH(Chile!IL$5,'INE Chile'!$A:$A,0),MATCH(Chile!$B84,'INE Chile'!$1:$1,0)),"")</f>
        <v>87.766629416434895</v>
      </c>
      <c r="IM84" s="245">
        <f>IFERROR(INDEX('INE Chile'!$1:$1048576,MATCH(Chile!IM$5,'INE Chile'!$A:$A,0),MATCH(Chile!$B84,'INE Chile'!$1:$1,0)),"")</f>
        <v>107.157410092132</v>
      </c>
      <c r="IN84" s="245">
        <f>IFERROR(INDEX('INE Chile'!$1:$1048576,MATCH(Chile!IN$5,'INE Chile'!$A:$A,0),MATCH(Chile!$B84,'INE Chile'!$1:$1,0)),"")</f>
        <v>101.37261982371901</v>
      </c>
      <c r="IO84" s="245">
        <f>IFERROR(INDEX('INE Chile'!$1:$1048576,MATCH(Chile!IO$5,'INE Chile'!$A:$A,0),MATCH(Chile!$B84,'INE Chile'!$1:$1,0)),"")</f>
        <v>102.712929247896</v>
      </c>
      <c r="IP84" s="246">
        <f>+IFERROR(AVERAGE(ID84:IO84),"")</f>
        <v>100.00000000000006</v>
      </c>
      <c r="IQ84" s="245">
        <f>IFERROR(INDEX('INE Chile'!$1:$1048576,MATCH(Chile!IQ$5,'INE Chile'!$A:$A,0),MATCH(Chile!$B84,'INE Chile'!$1:$1,0)),"")</f>
        <v>103.01149827541001</v>
      </c>
      <c r="IR84" s="245">
        <f>IFERROR(INDEX('INE Chile'!$1:$1048576,MATCH(Chile!IR$5,'INE Chile'!$A:$A,0),MATCH(Chile!$B84,'INE Chile'!$1:$1,0)),"")</f>
        <v>94.6429367277848</v>
      </c>
      <c r="IS84" s="245">
        <f>IFERROR(INDEX('INE Chile'!$1:$1048576,MATCH(Chile!IS$5,'INE Chile'!$A:$A,0),MATCH(Chile!$B84,'INE Chile'!$1:$1,0)),"")</f>
        <v>105.692567186605</v>
      </c>
      <c r="IT84" s="245">
        <f>IFERROR(INDEX('INE Chile'!$1:$1048576,MATCH(Chile!IT$5,'INE Chile'!$A:$A,0),MATCH(Chile!$B84,'INE Chile'!$1:$1,0)),"")</f>
        <v>103.150730516256</v>
      </c>
      <c r="IU84" s="245">
        <f>IFERROR(INDEX('INE Chile'!$1:$1048576,MATCH(Chile!IU$5,'INE Chile'!$A:$A,0),MATCH(Chile!$B84,'INE Chile'!$1:$1,0)),"")</f>
        <v>105.431560972108</v>
      </c>
      <c r="IV84" s="245">
        <f>IFERROR(INDEX('INE Chile'!$1:$1048576,MATCH(Chile!IV$5,'INE Chile'!$A:$A,0),MATCH(Chile!$B84,'INE Chile'!$1:$1,0)),"")</f>
        <v>97.449917673545698</v>
      </c>
      <c r="IW84" s="245">
        <f>IFERROR(INDEX('INE Chile'!$1:$1048576,MATCH(Chile!IW$5,'INE Chile'!$A:$A,0),MATCH(Chile!$B84,'INE Chile'!$1:$1,0)),"")</f>
        <v>102.234121045354</v>
      </c>
      <c r="IX84" s="245">
        <f>IFERROR(INDEX('INE Chile'!$1:$1048576,MATCH(Chile!IX$5,'INE Chile'!$A:$A,0),MATCH(Chile!$B84,'INE Chile'!$1:$1,0)),"")</f>
        <v>101.08873055143199</v>
      </c>
      <c r="IY84" s="245">
        <f>IFERROR(INDEX('INE Chile'!$1:$1048576,MATCH(Chile!IY$5,'INE Chile'!$A:$A,0),MATCH(Chile!$B84,'INE Chile'!$1:$1,0)),"")</f>
        <v>90.302435086487804</v>
      </c>
      <c r="IZ84" s="245">
        <f>IFERROR(INDEX('INE Chile'!$1:$1048576,MATCH(Chile!IZ$5,'INE Chile'!$A:$A,0),MATCH(Chile!$B84,'INE Chile'!$1:$1,0)),"")</f>
        <v>99.643803838204306</v>
      </c>
      <c r="JA84" s="245">
        <f>IFERROR(INDEX('INE Chile'!$1:$1048576,MATCH(Chile!JA$5,'INE Chile'!$A:$A,0),MATCH(Chile!$B84,'INE Chile'!$1:$1,0)),"")</f>
        <v>102.243773634964</v>
      </c>
      <c r="JB84" s="245">
        <f>IFERROR(INDEX('INE Chile'!$1:$1048576,MATCH(Chile!JB$5,'INE Chile'!$A:$A,0),MATCH(Chile!$B84,'INE Chile'!$1:$1,0)),"")</f>
        <v>104.02145044058901</v>
      </c>
      <c r="JC84" s="246">
        <f>+IFERROR(AVERAGE(IQ84:JB84),"")</f>
        <v>100.74279382906172</v>
      </c>
      <c r="JD84" s="245">
        <f>IFERROR(INDEX('INE Chile'!$1:$1048576,MATCH(Chile!JD$5,'INE Chile'!$A:$A,0),MATCH(Chile!$B84,'INE Chile'!$1:$1,0)),"")</f>
        <v>103.18854824944</v>
      </c>
      <c r="JE84" s="245">
        <f>IFERROR(INDEX('INE Chile'!$1:$1048576,MATCH(Chile!JE$5,'INE Chile'!$A:$A,0),MATCH(Chile!$B84,'INE Chile'!$1:$1,0)),"")</f>
        <v>97.973457523177203</v>
      </c>
      <c r="JF84" s="245">
        <f>IFERROR(INDEX('INE Chile'!$1:$1048576,MATCH(Chile!JF$5,'INE Chile'!$A:$A,0),MATCH(Chile!$B84,'INE Chile'!$1:$1,0)),"")</f>
        <v>107.534478363136</v>
      </c>
      <c r="JG84" s="245">
        <f>IFERROR(INDEX('INE Chile'!$1:$1048576,MATCH(Chile!JG$5,'INE Chile'!$A:$A,0),MATCH(Chile!$B84,'INE Chile'!$1:$1,0)),"")</f>
        <v>97.979135542924496</v>
      </c>
      <c r="JH84" s="245">
        <f>IFERROR(INDEX('INE Chile'!$1:$1048576,MATCH(Chile!JH$5,'INE Chile'!$A:$A,0),MATCH(Chile!$B84,'INE Chile'!$1:$1,0)),"")</f>
        <v>92.114440683983304</v>
      </c>
      <c r="JI84" s="245">
        <f>IFERROR(INDEX('INE Chile'!$1:$1048576,MATCH(Chile!JI$5,'INE Chile'!$A:$A,0),MATCH(Chile!$B84,'INE Chile'!$1:$1,0)),"")</f>
        <v>88.004268072429497</v>
      </c>
      <c r="JJ84" s="245">
        <f>IFERROR(INDEX('INE Chile'!$1:$1048576,MATCH(Chile!JJ$5,'INE Chile'!$A:$A,0),MATCH(Chile!$B84,'INE Chile'!$1:$1,0)),"")</f>
        <v>93.618613284316496</v>
      </c>
      <c r="JK84" s="245">
        <f>IFERROR(INDEX('INE Chile'!$1:$1048576,MATCH(Chile!JK$5,'INE Chile'!$A:$A,0),MATCH(Chile!$B84,'INE Chile'!$1:$1,0)),"")</f>
        <v>94.694717002724204</v>
      </c>
      <c r="JL84" s="245">
        <f>IFERROR(INDEX('INE Chile'!$1:$1048576,MATCH(Chile!JL$5,'INE Chile'!$A:$A,0),MATCH(Chile!$B84,'INE Chile'!$1:$1,0)),"")</f>
        <v>95.544243150767301</v>
      </c>
      <c r="JM84" s="245">
        <f>IFERROR(INDEX('INE Chile'!$1:$1048576,MATCH(Chile!JM$5,'INE Chile'!$A:$A,0),MATCH(Chile!$B84,'INE Chile'!$1:$1,0)),"")</f>
        <v>104.225316078681</v>
      </c>
      <c r="JN84" s="245">
        <f>IFERROR(INDEX('INE Chile'!$1:$1048576,MATCH(Chile!JN$5,'INE Chile'!$A:$A,0),MATCH(Chile!$B84,'INE Chile'!$1:$1,0)),"")</f>
        <v>100.90111752335299</v>
      </c>
      <c r="JO84" s="245">
        <f>IFERROR(INDEX('INE Chile'!$1:$1048576,MATCH(Chile!JO$5,'INE Chile'!$A:$A,0),MATCH(Chile!$B84,'INE Chile'!$1:$1,0)),"")</f>
        <v>104.66433790801101</v>
      </c>
      <c r="JP84" s="246">
        <f>+IFERROR(AVERAGE(JD84:JO84),"")</f>
        <v>98.370222781911949</v>
      </c>
      <c r="JQ84" s="245">
        <f>IFERROR(INDEX('INE Chile'!$1:$1048576,MATCH(Chile!JQ$5,'INE Chile'!$A:$A,0),MATCH(Chile!$B84,'INE Chile'!$1:$1,0)),"")</f>
        <v>102.48709191675999</v>
      </c>
      <c r="JR84" s="245">
        <f>IFERROR(INDEX('INE Chile'!$1:$1048576,MATCH(Chile!JR$5,'INE Chile'!$A:$A,0),MATCH(Chile!$B84,'INE Chile'!$1:$1,0)),"")</f>
        <v>96.731649434393404</v>
      </c>
      <c r="JS84" s="245">
        <f>IFERROR(INDEX('INE Chile'!$1:$1048576,MATCH(Chile!JS$5,'INE Chile'!$A:$A,0),MATCH(Chile!$B84,'INE Chile'!$1:$1,0)),"")</f>
        <v>112.499789866611</v>
      </c>
      <c r="JT84" s="245">
        <f>IFERROR(INDEX('INE Chile'!$1:$1048576,MATCH(Chile!JT$5,'INE Chile'!$A:$A,0),MATCH(Chile!$B84,'INE Chile'!$1:$1,0)),"")</f>
        <v>101.438025858495</v>
      </c>
      <c r="JU84" s="245">
        <f>IFERROR(INDEX('INE Chile'!$1:$1048576,MATCH(Chile!JU$5,'INE Chile'!$A:$A,0),MATCH(Chile!$B84,'INE Chile'!$1:$1,0)),"")</f>
        <v>99.829836071420601</v>
      </c>
      <c r="JV84" s="245">
        <f>IFERROR(INDEX('INE Chile'!$1:$1048576,MATCH(Chile!JV$5,'INE Chile'!$A:$A,0),MATCH(Chile!$B84,'INE Chile'!$1:$1,0)),"")</f>
        <v>100.808079962447</v>
      </c>
      <c r="JW84" s="245">
        <f>IFERROR(INDEX('INE Chile'!$1:$1048576,MATCH(Chile!JW$5,'INE Chile'!$A:$A,0),MATCH(Chile!$B84,'INE Chile'!$1:$1,0)),"")</f>
        <v>99.1006676298732</v>
      </c>
      <c r="JX84" s="245">
        <f>IFERROR(INDEX('INE Chile'!$1:$1048576,MATCH(Chile!JX$5,'INE Chile'!$A:$A,0),MATCH(Chile!$B84,'INE Chile'!$1:$1,0)),"")</f>
        <v>100.727638745615</v>
      </c>
      <c r="JY84" s="245">
        <f>IFERROR(INDEX('INE Chile'!$1:$1048576,MATCH(Chile!JY$5,'INE Chile'!$A:$A,0),MATCH(Chile!$B84,'INE Chile'!$1:$1,0)),"")</f>
        <v>98.961558071814693</v>
      </c>
      <c r="JZ84" s="245">
        <f>IFERROR(INDEX('INE Chile'!$1:$1048576,MATCH(Chile!JZ$5,'INE Chile'!$A:$A,0),MATCH(Chile!$B84,'INE Chile'!$1:$1,0)),"")</f>
        <v>104.10399372915001</v>
      </c>
      <c r="KA84" s="245">
        <f>IFERROR(INDEX('INE Chile'!$1:$1048576,MATCH(Chile!KA$5,'INE Chile'!$A:$A,0),MATCH(Chile!$B84,'INE Chile'!$1:$1,0)),"")</f>
        <v>105.197723126583</v>
      </c>
      <c r="KB84" s="245">
        <f>IFERROR(INDEX('INE Chile'!$1:$1048576,MATCH(Chile!KB$5,'INE Chile'!$A:$A,0),MATCH(Chile!$B84,'INE Chile'!$1:$1,0)),"")</f>
        <v>106.204439673376</v>
      </c>
      <c r="KC84" s="246">
        <f>+IFERROR(AVERAGE(JQ84:KB84),"")</f>
        <v>102.34087450721158</v>
      </c>
      <c r="KD84" s="245">
        <f>IFERROR(INDEX('INE Chile'!$1:$1048576,MATCH(Chile!KD$5,'INE Chile'!$A:$A,0),MATCH(Chile!$B84,'INE Chile'!$1:$1,0)),"")</f>
        <v>98.599158673206603</v>
      </c>
      <c r="KE84" s="245">
        <f>IFERROR(INDEX('INE Chile'!$1:$1048576,MATCH(Chile!KE$5,'INE Chile'!$A:$A,0),MATCH(Chile!$B84,'INE Chile'!$1:$1,0)),"")</f>
        <v>94.414053208861603</v>
      </c>
      <c r="KF84" s="245">
        <f>IFERROR(INDEX('INE Chile'!$1:$1048576,MATCH(Chile!KF$5,'INE Chile'!$A:$A,0),MATCH(Chile!$B84,'INE Chile'!$1:$1,0)),"")</f>
        <v>113.12868496668899</v>
      </c>
      <c r="KG84" s="245">
        <f>IFERROR(INDEX('INE Chile'!$1:$1048576,MATCH(Chile!KG$5,'INE Chile'!$A:$A,0),MATCH(Chile!$B84,'INE Chile'!$1:$1,0)),"")</f>
        <v>98.731514929340904</v>
      </c>
      <c r="KH84" s="245">
        <f>IFERROR(INDEX('INE Chile'!$1:$1048576,MATCH(Chile!KH$5,'INE Chile'!$A:$A,0),MATCH(Chile!$B84,'INE Chile'!$1:$1,0)),"")</f>
        <v>97.991595894865398</v>
      </c>
      <c r="KI84" s="245">
        <f>IFERROR(INDEX('INE Chile'!$1:$1048576,MATCH(Chile!KI$5,'INE Chile'!$A:$A,0),MATCH(Chile!$B84,'INE Chile'!$1:$1,0)),"")</f>
        <v>93.390776680729303</v>
      </c>
      <c r="KJ84" s="245">
        <f>IFERROR(INDEX('INE Chile'!$1:$1048576,MATCH(Chile!KJ$5,'INE Chile'!$A:$A,0),MATCH(Chile!$B84,'INE Chile'!$1:$1,0)),"")</f>
        <v>94.033900440034699</v>
      </c>
      <c r="KK84" s="245">
        <f>IFERROR(INDEX('INE Chile'!$1:$1048576,MATCH(Chile!KK$5,'INE Chile'!$A:$A,0),MATCH(Chile!$B84,'INE Chile'!$1:$1,0)),"")</f>
        <v>97.340691060547002</v>
      </c>
      <c r="KL84" s="245">
        <f>IFERROR(INDEX('INE Chile'!$1:$1048576,MATCH(Chile!KL$5,'INE Chile'!$A:$A,0),MATCH(Chile!$B84,'INE Chile'!$1:$1,0)),"")</f>
        <v>91.734188205146296</v>
      </c>
      <c r="KM84" s="245">
        <f>IFERROR(INDEX('INE Chile'!$1:$1048576,MATCH(Chile!KM$5,'INE Chile'!$A:$A,0),MATCH(Chile!$B84,'INE Chile'!$1:$1,0)),"")</f>
        <v>93.252699896012302</v>
      </c>
      <c r="KN84" s="245">
        <f>IFERROR(INDEX('INE Chile'!$1:$1048576,MATCH(Chile!KN$5,'INE Chile'!$A:$A,0),MATCH(Chile!$B84,'INE Chile'!$1:$1,0)),"")</f>
        <v>97.688443532247305</v>
      </c>
      <c r="KO84" s="245">
        <f>IFERROR(INDEX('INE Chile'!$1:$1048576,MATCH(Chile!KO$5,'INE Chile'!$A:$A,0),MATCH(Chile!$B84,'INE Chile'!$1:$1,0)),"")</f>
        <v>101.74937904115301</v>
      </c>
      <c r="KP84" s="246">
        <f>+IFERROR(AVERAGE(KD84:KO84),"")</f>
        <v>97.671257210736101</v>
      </c>
      <c r="KQ84" s="245">
        <f>IFERROR(INDEX('INE Chile'!$1:$1048576,MATCH(Chile!KQ$5,'INE Chile'!$A:$A,0),MATCH(Chile!$B84,'INE Chile'!$1:$1,0)),"")</f>
        <v>97.200070322459595</v>
      </c>
      <c r="KR84" s="245">
        <f>IFERROR(INDEX('INE Chile'!$1:$1048576,MATCH(Chile!KR$5,'INE Chile'!$A:$A,0),MATCH(Chile!$B84,'INE Chile'!$1:$1,0)),"")</f>
        <v>91.162877602340401</v>
      </c>
      <c r="KS84" s="245">
        <f>IFERROR(INDEX('INE Chile'!$1:$1048576,MATCH(Chile!KS$5,'INE Chile'!$A:$A,0),MATCH(Chile!$B84,'INE Chile'!$1:$1,0)),"")</f>
        <v>105.803480807138</v>
      </c>
      <c r="KT84" s="245">
        <f>IFERROR(INDEX('INE Chile'!$1:$1048576,MATCH(Chile!KT$5,'INE Chile'!$A:$A,0),MATCH(Chile!$B84,'INE Chile'!$1:$1,0)),"")</f>
        <v>95.749225032747205</v>
      </c>
      <c r="KU84" s="245">
        <f>IFERROR(INDEX('INE Chile'!$1:$1048576,MATCH(Chile!KU$5,'INE Chile'!$A:$A,0),MATCH(Chile!$B84,'INE Chile'!$1:$1,0)),"")</f>
        <v>98.992800531382699</v>
      </c>
      <c r="KV84" s="245">
        <f>IFERROR(INDEX('INE Chile'!$1:$1048576,MATCH(Chile!KV$5,'INE Chile'!$A:$A,0),MATCH(Chile!$B84,'INE Chile'!$1:$1,0)),"")</f>
        <v>93.042494053010799</v>
      </c>
      <c r="KW84" s="245">
        <f>IFERROR(INDEX('INE Chile'!$1:$1048576,MATCH(Chile!KW$5,'INE Chile'!$A:$A,0),MATCH(Chile!$B84,'INE Chile'!$1:$1,0)),"")</f>
        <v>94.864420128857702</v>
      </c>
      <c r="KX84" s="245">
        <f>IFERROR(INDEX('INE Chile'!$1:$1048576,MATCH(Chile!KX$5,'INE Chile'!$A:$A,0),MATCH(Chile!$B84,'INE Chile'!$1:$1,0)),"")</f>
        <v>97.2001460035072</v>
      </c>
      <c r="KY84" s="245">
        <f>IFERROR(INDEX('INE Chile'!$1:$1048576,MATCH(Chile!KY$5,'INE Chile'!$A:$A,0),MATCH(Chile!$B84,'INE Chile'!$1:$1,0)),"")</f>
        <v>91.858599843553407</v>
      </c>
      <c r="KZ84" s="245">
        <f>IFERROR(INDEX('INE Chile'!$1:$1048576,MATCH(Chile!KZ$5,'INE Chile'!$A:$A,0),MATCH(Chile!$B84,'INE Chile'!$1:$1,0)),"")</f>
        <v>101.896734488871</v>
      </c>
      <c r="LA84" s="245">
        <f>IFERROR(INDEX('INE Chile'!$1:$1048576,MATCH(Chile!LA$5,'INE Chile'!$A:$A,0),MATCH(Chile!$B84,'INE Chile'!$1:$1,0)),"")</f>
        <v>102.017726785157</v>
      </c>
      <c r="LB84" s="245">
        <f>IFERROR(INDEX('INE Chile'!$1:$1048576,MATCH(Chile!LB$5,'INE Chile'!$A:$A,0),MATCH(Chile!$B84,'INE Chile'!$1:$1,0)),"")</f>
        <v>99.490471363726201</v>
      </c>
      <c r="LC84" s="246">
        <f>+IFERROR(AVERAGE(KQ84:LB84),"")</f>
        <v>97.43992058022927</v>
      </c>
      <c r="LD84" s="245">
        <f>IFERROR(INDEX('INE Chile'!$1:$1048576,MATCH(Chile!LD$5,'INE Chile'!$A:$A,0),MATCH(Chile!$B84,'INE Chile'!$1:$1,0)),"")</f>
        <v>103.25887257154</v>
      </c>
      <c r="LE84" s="245">
        <f>IFERROR(INDEX('INE Chile'!$1:$1048576,MATCH(Chile!LE$5,'INE Chile'!$A:$A,0),MATCH(Chile!$B84,'INE Chile'!$1:$1,0)),"")</f>
        <v>99.3371147853765</v>
      </c>
      <c r="LF84" s="245">
        <f>IFERROR(INDEX('INE Chile'!$1:$1048576,MATCH(Chile!LF$5,'INE Chile'!$A:$A,0),MATCH(Chile!$B84,'INE Chile'!$1:$1,0)),"")</f>
        <v>103.758408290959</v>
      </c>
      <c r="LG84" s="245">
        <f>IFERROR(INDEX('INE Chile'!$1:$1048576,MATCH(Chile!LG$5,'INE Chile'!$A:$A,0),MATCH(Chile!$B84,'INE Chile'!$1:$1,0)),"")</f>
        <v>102.05268003847</v>
      </c>
      <c r="LH84" s="245">
        <f>IFERROR(INDEX('INE Chile'!$1:$1048576,MATCH(Chile!LH$5,'INE Chile'!$A:$A,0),MATCH(Chile!$B84,'INE Chile'!$1:$1,0)),"")</f>
        <v>96.668513735410798</v>
      </c>
      <c r="LI84" s="245">
        <f>IFERROR(INDEX('INE Chile'!$1:$1048576,MATCH(Chile!LI$5,'INE Chile'!$A:$A,0),MATCH(Chile!$B84,'INE Chile'!$1:$1,0)),"")</f>
        <v>88.5968676755367</v>
      </c>
      <c r="LJ84" s="245">
        <f>IFERROR(INDEX('INE Chile'!$1:$1048576,MATCH(Chile!LJ$5,'INE Chile'!$A:$A,0),MATCH(Chile!$B84,'INE Chile'!$1:$1,0)),"")</f>
        <v>100.27120446937801</v>
      </c>
      <c r="LK84" s="245">
        <f>IFERROR(INDEX('INE Chile'!$1:$1048576,MATCH(Chile!LK$5,'INE Chile'!$A:$A,0),MATCH(Chile!$B84,'INE Chile'!$1:$1,0)),"")</f>
        <v>100.19490891426101</v>
      </c>
      <c r="LL84" s="245">
        <f>IFERROR(INDEX('INE Chile'!$1:$1048576,MATCH(Chile!LL$5,'INE Chile'!$A:$A,0),MATCH(Chile!$B84,'INE Chile'!$1:$1,0)),"")</f>
        <v>91.109706303174505</v>
      </c>
      <c r="LM84" s="245">
        <f>IFERROR(INDEX('INE Chile'!$1:$1048576,MATCH(Chile!LM$5,'INE Chile'!$A:$A,0),MATCH(Chile!$B84,'INE Chile'!$1:$1,0)),"")</f>
        <v>106.376282279816</v>
      </c>
      <c r="LN84" s="245">
        <f>IFERROR(INDEX('INE Chile'!$1:$1048576,MATCH(Chile!LN$5,'INE Chile'!$A:$A,0),MATCH(Chile!$B84,'INE Chile'!$1:$1,0)),"")</f>
        <v>103.00714774047</v>
      </c>
      <c r="LO84" s="245">
        <f>IFERROR(INDEX('INE Chile'!$1:$1048576,MATCH(Chile!LO$5,'INE Chile'!$A:$A,0),MATCH(Chile!$B84,'INE Chile'!$1:$1,0)),"")</f>
        <v>107.45504902303099</v>
      </c>
      <c r="LP84" s="246">
        <f>+IFERROR(AVERAGE(LD84:LO84),"")</f>
        <v>100.17389631895195</v>
      </c>
      <c r="LQ84" s="245">
        <f>IFERROR(INDEX('INE Chile'!$1:$1048576,MATCH(Chile!LQ$5,'INE Chile'!$A:$A,0),MATCH(Chile!$B84,'INE Chile'!$1:$1,0)),"")</f>
        <v>106.770170302914</v>
      </c>
      <c r="LR84" s="245">
        <f>IFERROR(INDEX('INE Chile'!$1:$1048576,MATCH(Chile!LR$5,'INE Chile'!$A:$A,0),MATCH(Chile!$B84,'INE Chile'!$1:$1,0)),"")</f>
        <v>98.027229877880998</v>
      </c>
      <c r="LS84" s="245">
        <f>IFERROR(INDEX('INE Chile'!$1:$1048576,MATCH(Chile!LS$5,'INE Chile'!$A:$A,0),MATCH(Chile!$B84,'INE Chile'!$1:$1,0)),"")</f>
        <v>109.335694077914</v>
      </c>
      <c r="LT84" s="245">
        <f>IFERROR(INDEX('INE Chile'!$1:$1048576,MATCH(Chile!LT$5,'INE Chile'!$A:$A,0),MATCH(Chile!$B84,'INE Chile'!$1:$1,0)),"")</f>
        <v>101.905543889322</v>
      </c>
      <c r="LU84" s="245">
        <f>IFERROR(INDEX('INE Chile'!$1:$1048576,MATCH(Chile!LU$5,'INE Chile'!$A:$A,0),MATCH(Chile!$B84,'INE Chile'!$1:$1,0)),"")</f>
        <v>99.5382483008256</v>
      </c>
      <c r="LV84" s="245">
        <f>IFERROR(INDEX('INE Chile'!$1:$1048576,MATCH(Chile!LV$5,'INE Chile'!$A:$A,0),MATCH(Chile!$B84,'INE Chile'!$1:$1,0)),"")</f>
        <v>99.383379760894996</v>
      </c>
      <c r="LW84" s="245">
        <f>IFERROR(INDEX('INE Chile'!$1:$1048576,MATCH(Chile!LW$5,'INE Chile'!$A:$A,0),MATCH(Chile!$B84,'INE Chile'!$1:$1,0)),"")</f>
        <v>103.008801462923</v>
      </c>
      <c r="LX84" s="245">
        <f>IFERROR(INDEX('INE Chile'!$1:$1048576,MATCH(Chile!LX$5,'INE Chile'!$A:$A,0),MATCH(Chile!$B84,'INE Chile'!$1:$1,0)),"")</f>
        <v>102.202304143109</v>
      </c>
      <c r="LY84" s="245">
        <f>IFERROR(INDEX('INE Chile'!$1:$1048576,MATCH(Chile!LY$5,'INE Chile'!$A:$A,0),MATCH(Chile!$B84,'INE Chile'!$1:$1,0)),"")</f>
        <v>95.721730313896401</v>
      </c>
      <c r="LZ84" s="245">
        <f>IFERROR(INDEX('INE Chile'!$1:$1048576,MATCH(Chile!LZ$5,'INE Chile'!$A:$A,0),MATCH(Chile!$B84,'INE Chile'!$1:$1,0)),"")</f>
        <v>105.749104997548</v>
      </c>
      <c r="MA84" s="245">
        <f>IFERROR(INDEX('INE Chile'!$1:$1048576,MATCH(Chile!MA$5,'INE Chile'!$A:$A,0),MATCH(Chile!$B84,'INE Chile'!$1:$1,0)),"")</f>
        <v>101.472064850194</v>
      </c>
      <c r="MB84" s="245">
        <f>IFERROR(INDEX('INE Chile'!$1:$1048576,MATCH(Chile!MB$5,'INE Chile'!$A:$A,0),MATCH(Chile!$B84,'INE Chile'!$1:$1,0)),"")</f>
        <v>107.73065348509699</v>
      </c>
      <c r="MC84" s="246">
        <f>+IFERROR(AVERAGE(LQ84:MB84),"")</f>
        <v>102.57041045520992</v>
      </c>
      <c r="MD84" s="245">
        <f>IFERROR(INDEX('INE Chile'!$1:$1048576,MATCH(Chile!MD$5,'INE Chile'!$A:$A,0),MATCH(Chile!$B84,'INE Chile'!$1:$1,0)),"")</f>
        <v>102.947345501697</v>
      </c>
      <c r="ME84" s="245">
        <f>IFERROR(INDEX('INE Chile'!$1:$1048576,MATCH(Chile!ME$5,'INE Chile'!$A:$A,0),MATCH(Chile!$B84,'INE Chile'!$1:$1,0)),"")</f>
        <v>95.199225075469201</v>
      </c>
      <c r="MF84" s="245">
        <f>IFERROR(INDEX('INE Chile'!$1:$1048576,MATCH(Chile!MF$5,'INE Chile'!$A:$A,0),MATCH(Chile!$B84,'INE Chile'!$1:$1,0)),"")</f>
        <v>104.41052704360899</v>
      </c>
      <c r="MG84" s="245" t="str">
        <f>IFERROR(INDEX('INE Chile'!$1:$1048576,MATCH(Chile!MG$5,'INE Chile'!$A:$A,0),MATCH(Chile!$B84,'INE Chile'!$1:$1,0)),"")</f>
        <v/>
      </c>
      <c r="MH84" s="245" t="str">
        <f>IFERROR(INDEX('INE Chile'!$1:$1048576,MATCH(Chile!MH$5,'INE Chile'!$A:$A,0),MATCH(Chile!$B84,'INE Chile'!$1:$1,0)),"")</f>
        <v/>
      </c>
      <c r="MI84" s="245" t="str">
        <f>IFERROR(INDEX('INE Chile'!$1:$1048576,MATCH(Chile!MI$5,'INE Chile'!$A:$A,0),MATCH(Chile!$B84,'INE Chile'!$1:$1,0)),"")</f>
        <v/>
      </c>
      <c r="MJ84" s="245" t="str">
        <f>IFERROR(INDEX('INE Chile'!$1:$1048576,MATCH(Chile!MJ$5,'INE Chile'!$A:$A,0),MATCH(Chile!$B84,'INE Chile'!$1:$1,0)),"")</f>
        <v/>
      </c>
      <c r="MK84" s="245" t="str">
        <f>IFERROR(INDEX('INE Chile'!$1:$1048576,MATCH(Chile!MK$5,'INE Chile'!$A:$A,0),MATCH(Chile!$B84,'INE Chile'!$1:$1,0)),"")</f>
        <v/>
      </c>
      <c r="ML84" s="245" t="str">
        <f>IFERROR(INDEX('INE Chile'!$1:$1048576,MATCH(Chile!ML$5,'INE Chile'!$A:$A,0),MATCH(Chile!$B84,'INE Chile'!$1:$1,0)),"")</f>
        <v/>
      </c>
      <c r="MM84" s="245" t="str">
        <f>IFERROR(INDEX('INE Chile'!$1:$1048576,MATCH(Chile!MM$5,'INE Chile'!$A:$A,0),MATCH(Chile!$B84,'INE Chile'!$1:$1,0)),"")</f>
        <v/>
      </c>
      <c r="MN84" s="245" t="str">
        <f>IFERROR(INDEX('INE Chile'!$1:$1048576,MATCH(Chile!MN$5,'INE Chile'!$A:$A,0),MATCH(Chile!$B84,'INE Chile'!$1:$1,0)),"")</f>
        <v/>
      </c>
      <c r="MO84" s="245" t="str">
        <f>IFERROR(INDEX('INE Chile'!$1:$1048576,MATCH(Chile!MO$5,'INE Chile'!$A:$A,0),MATCH(Chile!$B84,'INE Chile'!$1:$1,0)),"")</f>
        <v/>
      </c>
      <c r="MP84" s="246">
        <f>+IFERROR(AVERAGE(MD84:MO84),"")</f>
        <v>100.85236587359172</v>
      </c>
    </row>
    <row r="85" spans="2:354" outlineLevel="1">
      <c r="B85" s="9" t="s">
        <v>836</v>
      </c>
      <c r="C85" s="403" t="s">
        <v>791</v>
      </c>
      <c r="D85" s="256"/>
      <c r="E85" s="256"/>
      <c r="F85" s="256"/>
      <c r="G85" s="256"/>
      <c r="H85" s="256"/>
      <c r="I85" s="256"/>
      <c r="J85" s="256"/>
      <c r="K85" s="256"/>
      <c r="L85" s="256"/>
      <c r="P85" s="246" t="str">
        <f>+IFERROR(AVERAGE(D85:O85),"")</f>
        <v/>
      </c>
      <c r="Q85" s="256"/>
      <c r="R85" s="256"/>
      <c r="S85" s="256"/>
      <c r="T85" s="256"/>
      <c r="U85" s="256"/>
      <c r="V85" s="256"/>
      <c r="W85" s="256"/>
      <c r="X85" s="256"/>
      <c r="Y85" s="256"/>
      <c r="AC85" s="246" t="str">
        <f>+IFERROR(AVERAGE(Q85:AB85),"")</f>
        <v/>
      </c>
      <c r="AD85" s="256"/>
      <c r="AE85" s="256"/>
      <c r="AF85" s="256"/>
      <c r="AG85" s="256"/>
      <c r="AH85" s="256"/>
      <c r="AI85" s="256"/>
      <c r="AJ85" s="256"/>
      <c r="AK85" s="256"/>
      <c r="AL85" s="256"/>
      <c r="AP85" s="246" t="str">
        <f>+IFERROR(AVERAGE(AD85:AO85),"")</f>
        <v/>
      </c>
      <c r="AQ85" s="256"/>
      <c r="AR85" s="256"/>
      <c r="AS85" s="256"/>
      <c r="AT85" s="256"/>
      <c r="AU85" s="256"/>
      <c r="AV85" s="256"/>
      <c r="AW85" s="256"/>
      <c r="AX85" s="256"/>
      <c r="AY85" s="256"/>
      <c r="BC85" s="246" t="str">
        <f>+IFERROR(AVERAGE(AQ85:BB85),"")</f>
        <v/>
      </c>
      <c r="BD85" s="256"/>
      <c r="BE85" s="256"/>
      <c r="BF85" s="256"/>
      <c r="BG85" s="256"/>
      <c r="BH85" s="256"/>
      <c r="BI85" s="256"/>
      <c r="BJ85" s="256"/>
      <c r="BK85" s="256"/>
      <c r="BL85" s="256"/>
      <c r="BP85" s="246" t="str">
        <f>+IFERROR(AVERAGE(BD85:BO85),"")</f>
        <v/>
      </c>
      <c r="BQ85" s="256"/>
      <c r="BR85" s="256"/>
      <c r="BS85" s="256"/>
      <c r="BT85" s="256"/>
      <c r="BU85" s="256"/>
      <c r="BV85" s="256"/>
      <c r="BW85" s="256"/>
      <c r="BX85" s="256"/>
      <c r="BY85" s="256"/>
      <c r="CC85" s="246" t="str">
        <f>+IFERROR(AVERAGE(BQ85:CB85),"")</f>
        <v/>
      </c>
      <c r="CD85" s="256"/>
      <c r="CE85" s="256"/>
      <c r="CF85" s="256"/>
      <c r="CG85" s="256"/>
      <c r="CH85" s="256"/>
      <c r="CI85" s="256"/>
      <c r="CJ85" s="256"/>
      <c r="CK85" s="256"/>
      <c r="CL85" s="256"/>
      <c r="CP85" s="246" t="str">
        <f>+IFERROR(AVERAGE(CD85:CO85),"")</f>
        <v/>
      </c>
      <c r="CQ85" s="256"/>
      <c r="CR85" s="256"/>
      <c r="CS85" s="256"/>
      <c r="CT85" s="256"/>
      <c r="CU85" s="256"/>
      <c r="CV85" s="256"/>
      <c r="CW85" s="256"/>
      <c r="CX85" s="256"/>
      <c r="CY85" s="256"/>
      <c r="DC85" s="246" t="str">
        <f>+IFERROR(AVERAGE(CQ85:DB85),"")</f>
        <v/>
      </c>
      <c r="DD85" s="256"/>
      <c r="DE85" s="256"/>
      <c r="DF85" s="256"/>
      <c r="DG85" s="256"/>
      <c r="DH85" s="256"/>
      <c r="DI85" s="256"/>
      <c r="DJ85" s="256"/>
      <c r="DK85" s="256"/>
      <c r="DL85" s="256"/>
      <c r="DP85" s="246" t="str">
        <f>+IFERROR(AVERAGE(DD85:DO85),"")</f>
        <v/>
      </c>
      <c r="DQ85" s="245">
        <f>IFERROR(INDEX('INE Chile'!$1:$1048576,MATCH(Chile!DQ$5,'INE Chile'!$A:$A,0),MATCH(Chile!$B85,'INE Chile'!$1:$1,0)),"")</f>
        <v>84.636949814730102</v>
      </c>
      <c r="DR85" s="245">
        <f>IFERROR(INDEX('INE Chile'!$1:$1048576,MATCH(Chile!DR$5,'INE Chile'!$A:$A,0),MATCH(Chile!$B85,'INE Chile'!$1:$1,0)),"")</f>
        <v>78.118688253771197</v>
      </c>
      <c r="DS85" s="245">
        <f>IFERROR(INDEX('INE Chile'!$1:$1048576,MATCH(Chile!DS$5,'INE Chile'!$A:$A,0),MATCH(Chile!$B85,'INE Chile'!$1:$1,0)),"")</f>
        <v>88.139066150223897</v>
      </c>
      <c r="DT85" s="245">
        <f>IFERROR(INDEX('INE Chile'!$1:$1048576,MATCH(Chile!DT$5,'INE Chile'!$A:$A,0),MATCH(Chile!$B85,'INE Chile'!$1:$1,0)),"")</f>
        <v>83.762777521480899</v>
      </c>
      <c r="DU85" s="245">
        <f>IFERROR(INDEX('INE Chile'!$1:$1048576,MATCH(Chile!DU$5,'INE Chile'!$A:$A,0),MATCH(Chile!$B85,'INE Chile'!$1:$1,0)),"")</f>
        <v>84.738239316374205</v>
      </c>
      <c r="DV85" s="245">
        <f>IFERROR(INDEX('INE Chile'!$1:$1048576,MATCH(Chile!DV$5,'INE Chile'!$A:$A,0),MATCH(Chile!$B85,'INE Chile'!$1:$1,0)),"")</f>
        <v>86.094701677450004</v>
      </c>
      <c r="DW85" s="245">
        <f>IFERROR(INDEX('INE Chile'!$1:$1048576,MATCH(Chile!DW$5,'INE Chile'!$A:$A,0),MATCH(Chile!$B85,'INE Chile'!$1:$1,0)),"")</f>
        <v>82.726720181542007</v>
      </c>
      <c r="DX85" s="245">
        <f>IFERROR(INDEX('INE Chile'!$1:$1048576,MATCH(Chile!DX$5,'INE Chile'!$A:$A,0),MATCH(Chile!$B85,'INE Chile'!$1:$1,0)),"")</f>
        <v>86.731561055996593</v>
      </c>
      <c r="DY85" s="245">
        <f>IFERROR(INDEX('INE Chile'!$1:$1048576,MATCH(Chile!DY$5,'INE Chile'!$A:$A,0),MATCH(Chile!$B85,'INE Chile'!$1:$1,0)),"")</f>
        <v>86.274544333771203</v>
      </c>
      <c r="DZ85" s="245">
        <f>IFERROR(INDEX('INE Chile'!$1:$1048576,MATCH(Chile!DZ$5,'INE Chile'!$A:$A,0),MATCH(Chile!$B85,'INE Chile'!$1:$1,0)),"")</f>
        <v>92.949390685569099</v>
      </c>
      <c r="EA85" s="245">
        <f>IFERROR(INDEX('INE Chile'!$1:$1048576,MATCH(Chile!EA$5,'INE Chile'!$A:$A,0),MATCH(Chile!$B85,'INE Chile'!$1:$1,0)),"")</f>
        <v>89.682902747738794</v>
      </c>
      <c r="EB85" s="245">
        <f>IFERROR(INDEX('INE Chile'!$1:$1048576,MATCH(Chile!EB$5,'INE Chile'!$A:$A,0),MATCH(Chile!$B85,'INE Chile'!$1:$1,0)),"")</f>
        <v>93.138507956719906</v>
      </c>
      <c r="EC85" s="246">
        <f>+IFERROR(AVERAGE(DQ85:EB85),"")</f>
        <v>86.416170807947353</v>
      </c>
      <c r="ED85" s="245">
        <f>IFERROR(INDEX('INE Chile'!$1:$1048576,MATCH(Chile!ED$5,'INE Chile'!$A:$A,0),MATCH(Chile!$B85,'INE Chile'!$1:$1,0)),"")</f>
        <v>83.839815834980698</v>
      </c>
      <c r="EE85" s="245">
        <f>IFERROR(INDEX('INE Chile'!$1:$1048576,MATCH(Chile!EE$5,'INE Chile'!$A:$A,0),MATCH(Chile!$B85,'INE Chile'!$1:$1,0)),"")</f>
        <v>79.918211730164998</v>
      </c>
      <c r="EF85" s="245">
        <f>IFERROR(INDEX('INE Chile'!$1:$1048576,MATCH(Chile!EF$5,'INE Chile'!$A:$A,0),MATCH(Chile!$B85,'INE Chile'!$1:$1,0)),"")</f>
        <v>84.250366975825301</v>
      </c>
      <c r="EG85" s="245">
        <f>IFERROR(INDEX('INE Chile'!$1:$1048576,MATCH(Chile!EG$5,'INE Chile'!$A:$A,0),MATCH(Chile!$B85,'INE Chile'!$1:$1,0)),"")</f>
        <v>87.609050535610194</v>
      </c>
      <c r="EH85" s="245">
        <f>IFERROR(INDEX('INE Chile'!$1:$1048576,MATCH(Chile!EH$5,'INE Chile'!$A:$A,0),MATCH(Chile!$B85,'INE Chile'!$1:$1,0)),"")</f>
        <v>86.614392749890698</v>
      </c>
      <c r="EI85" s="245">
        <f>IFERROR(INDEX('INE Chile'!$1:$1048576,MATCH(Chile!EI$5,'INE Chile'!$A:$A,0),MATCH(Chile!$B85,'INE Chile'!$1:$1,0)),"")</f>
        <v>88.549426296008804</v>
      </c>
      <c r="EJ85" s="245">
        <f>IFERROR(INDEX('INE Chile'!$1:$1048576,MATCH(Chile!EJ$5,'INE Chile'!$A:$A,0),MATCH(Chile!$B85,'INE Chile'!$1:$1,0)),"")</f>
        <v>89.525516994384603</v>
      </c>
      <c r="EK85" s="245">
        <f>IFERROR(INDEX('INE Chile'!$1:$1048576,MATCH(Chile!EK$5,'INE Chile'!$A:$A,0),MATCH(Chile!$B85,'INE Chile'!$1:$1,0)),"")</f>
        <v>91.554972461392097</v>
      </c>
      <c r="EL85" s="245">
        <f>IFERROR(INDEX('INE Chile'!$1:$1048576,MATCH(Chile!EL$5,'INE Chile'!$A:$A,0),MATCH(Chile!$B85,'INE Chile'!$1:$1,0)),"")</f>
        <v>86.351403185582299</v>
      </c>
      <c r="EM85" s="245">
        <f>IFERROR(INDEX('INE Chile'!$1:$1048576,MATCH(Chile!EM$5,'INE Chile'!$A:$A,0),MATCH(Chile!$B85,'INE Chile'!$1:$1,0)),"")</f>
        <v>92.093581995328705</v>
      </c>
      <c r="EN85" s="245">
        <f>IFERROR(INDEX('INE Chile'!$1:$1048576,MATCH(Chile!EN$5,'INE Chile'!$A:$A,0),MATCH(Chile!$B85,'INE Chile'!$1:$1,0)),"")</f>
        <v>92.851415887190001</v>
      </c>
      <c r="EO85" s="245">
        <f>IFERROR(INDEX('INE Chile'!$1:$1048576,MATCH(Chile!EO$5,'INE Chile'!$A:$A,0),MATCH(Chile!$B85,'INE Chile'!$1:$1,0)),"")</f>
        <v>96.630421616544098</v>
      </c>
      <c r="EP85" s="246">
        <f>+IFERROR(AVERAGE(ED85:EO85),"")</f>
        <v>88.315714688575213</v>
      </c>
      <c r="EQ85" s="245">
        <f>IFERROR(INDEX('INE Chile'!$1:$1048576,MATCH(Chile!EQ$5,'INE Chile'!$A:$A,0),MATCH(Chile!$B85,'INE Chile'!$1:$1,0)),"")</f>
        <v>90.997485137517501</v>
      </c>
      <c r="ER85" s="245">
        <f>IFERROR(INDEX('INE Chile'!$1:$1048576,MATCH(Chile!ER$5,'INE Chile'!$A:$A,0),MATCH(Chile!$B85,'INE Chile'!$1:$1,0)),"")</f>
        <v>81.354895218919395</v>
      </c>
      <c r="ES85" s="245">
        <f>IFERROR(INDEX('INE Chile'!$1:$1048576,MATCH(Chile!ES$5,'INE Chile'!$A:$A,0),MATCH(Chile!$B85,'INE Chile'!$1:$1,0)),"")</f>
        <v>96.060408679735701</v>
      </c>
      <c r="ET85" s="245">
        <f>IFERROR(INDEX('INE Chile'!$1:$1048576,MATCH(Chile!ET$5,'INE Chile'!$A:$A,0),MATCH(Chile!$B85,'INE Chile'!$1:$1,0)),"")</f>
        <v>89.764679092941705</v>
      </c>
      <c r="EU85" s="245">
        <f>IFERROR(INDEX('INE Chile'!$1:$1048576,MATCH(Chile!EU$5,'INE Chile'!$A:$A,0),MATCH(Chile!$B85,'INE Chile'!$1:$1,0)),"")</f>
        <v>91.890353215916093</v>
      </c>
      <c r="EV85" s="245">
        <f>IFERROR(INDEX('INE Chile'!$1:$1048576,MATCH(Chile!EV$5,'INE Chile'!$A:$A,0),MATCH(Chile!$B85,'INE Chile'!$1:$1,0)),"")</f>
        <v>89.301466022721897</v>
      </c>
      <c r="EW85" s="245">
        <f>IFERROR(INDEX('INE Chile'!$1:$1048576,MATCH(Chile!EW$5,'INE Chile'!$A:$A,0),MATCH(Chile!$B85,'INE Chile'!$1:$1,0)),"")</f>
        <v>84.540552403599605</v>
      </c>
      <c r="EX85" s="245">
        <f>IFERROR(INDEX('INE Chile'!$1:$1048576,MATCH(Chile!EX$5,'INE Chile'!$A:$A,0),MATCH(Chile!$B85,'INE Chile'!$1:$1,0)),"")</f>
        <v>91.031868591763796</v>
      </c>
      <c r="EY85" s="245">
        <f>IFERROR(INDEX('INE Chile'!$1:$1048576,MATCH(Chile!EY$5,'INE Chile'!$A:$A,0),MATCH(Chile!$B85,'INE Chile'!$1:$1,0)),"")</f>
        <v>90.61135255181</v>
      </c>
      <c r="EZ85" s="245">
        <f>IFERROR(INDEX('INE Chile'!$1:$1048576,MATCH(Chile!EZ$5,'INE Chile'!$A:$A,0),MATCH(Chile!$B85,'INE Chile'!$1:$1,0)),"")</f>
        <v>94.725350917000696</v>
      </c>
      <c r="FA85" s="245">
        <f>IFERROR(INDEX('INE Chile'!$1:$1048576,MATCH(Chile!FA$5,'INE Chile'!$A:$A,0),MATCH(Chile!$B85,'INE Chile'!$1:$1,0)),"")</f>
        <v>95.600387374755201</v>
      </c>
      <c r="FB85" s="245">
        <f>IFERROR(INDEX('INE Chile'!$1:$1048576,MATCH(Chile!FB$5,'INE Chile'!$A:$A,0),MATCH(Chile!$B85,'INE Chile'!$1:$1,0)),"")</f>
        <v>101.78569162751</v>
      </c>
      <c r="FC85" s="246">
        <f>+IFERROR(AVERAGE(EQ85:FB85),"")</f>
        <v>91.472040902849301</v>
      </c>
      <c r="FD85" s="245">
        <f>IFERROR(INDEX('INE Chile'!$1:$1048576,MATCH(Chile!FD$5,'INE Chile'!$A:$A,0),MATCH(Chile!$B85,'INE Chile'!$1:$1,0)),"")</f>
        <v>92.1192931244791</v>
      </c>
      <c r="FE85" s="245">
        <f>IFERROR(INDEX('INE Chile'!$1:$1048576,MATCH(Chile!FE$5,'INE Chile'!$A:$A,0),MATCH(Chile!$B85,'INE Chile'!$1:$1,0)),"")</f>
        <v>88.454803401185501</v>
      </c>
      <c r="FF85" s="245">
        <f>IFERROR(INDEX('INE Chile'!$1:$1048576,MATCH(Chile!FF$5,'INE Chile'!$A:$A,0),MATCH(Chile!$B85,'INE Chile'!$1:$1,0)),"")</f>
        <v>98.176586679114095</v>
      </c>
      <c r="FG85" s="245">
        <f>IFERROR(INDEX('INE Chile'!$1:$1048576,MATCH(Chile!FG$5,'INE Chile'!$A:$A,0),MATCH(Chile!$B85,'INE Chile'!$1:$1,0)),"")</f>
        <v>93.49108343028</v>
      </c>
      <c r="FH85" s="245">
        <f>IFERROR(INDEX('INE Chile'!$1:$1048576,MATCH(Chile!FH$5,'INE Chile'!$A:$A,0),MATCH(Chile!$B85,'INE Chile'!$1:$1,0)),"")</f>
        <v>95.718017946988894</v>
      </c>
      <c r="FI85" s="245">
        <f>IFERROR(INDEX('INE Chile'!$1:$1048576,MATCH(Chile!FI$5,'INE Chile'!$A:$A,0),MATCH(Chile!$B85,'INE Chile'!$1:$1,0)),"")</f>
        <v>92.626200016361494</v>
      </c>
      <c r="FJ85" s="245">
        <f>IFERROR(INDEX('INE Chile'!$1:$1048576,MATCH(Chile!FJ$5,'INE Chile'!$A:$A,0),MATCH(Chile!$B85,'INE Chile'!$1:$1,0)),"")</f>
        <v>89.459971222285404</v>
      </c>
      <c r="FK85" s="245">
        <f>IFERROR(INDEX('INE Chile'!$1:$1048576,MATCH(Chile!FK$5,'INE Chile'!$A:$A,0),MATCH(Chile!$B85,'INE Chile'!$1:$1,0)),"")</f>
        <v>96.344240185041102</v>
      </c>
      <c r="FL85" s="245">
        <f>IFERROR(INDEX('INE Chile'!$1:$1048576,MATCH(Chile!FL$5,'INE Chile'!$A:$A,0),MATCH(Chile!$B85,'INE Chile'!$1:$1,0)),"")</f>
        <v>90.735775663773694</v>
      </c>
      <c r="FM85" s="245">
        <f>IFERROR(INDEX('INE Chile'!$1:$1048576,MATCH(Chile!FM$5,'INE Chile'!$A:$A,0),MATCH(Chile!$B85,'INE Chile'!$1:$1,0)),"")</f>
        <v>99.4822610300142</v>
      </c>
      <c r="FN85" s="245">
        <f>IFERROR(INDEX('INE Chile'!$1:$1048576,MATCH(Chile!FN$5,'INE Chile'!$A:$A,0),MATCH(Chile!$B85,'INE Chile'!$1:$1,0)),"")</f>
        <v>98.300061978948406</v>
      </c>
      <c r="FO85" s="245">
        <f>IFERROR(INDEX('INE Chile'!$1:$1048576,MATCH(Chile!FO$5,'INE Chile'!$A:$A,0),MATCH(Chile!$B85,'INE Chile'!$1:$1,0)),"")</f>
        <v>100.102884279816</v>
      </c>
      <c r="FP85" s="246">
        <f>+IFERROR(AVERAGE(FD85:FO85),"")</f>
        <v>94.584264913190665</v>
      </c>
      <c r="FQ85" s="245">
        <f>IFERROR(INDEX('INE Chile'!$1:$1048576,MATCH(Chile!FQ$5,'INE Chile'!$A:$A,0),MATCH(Chile!$B85,'INE Chile'!$1:$1,0)),"")</f>
        <v>97.958443630104199</v>
      </c>
      <c r="FR85" s="245">
        <f>IFERROR(INDEX('INE Chile'!$1:$1048576,MATCH(Chile!FR$5,'INE Chile'!$A:$A,0),MATCH(Chile!$B85,'INE Chile'!$1:$1,0)),"")</f>
        <v>90.702656198289603</v>
      </c>
      <c r="FS85" s="245">
        <f>IFERROR(INDEX('INE Chile'!$1:$1048576,MATCH(Chile!FS$5,'INE Chile'!$A:$A,0),MATCH(Chile!$B85,'INE Chile'!$1:$1,0)),"")</f>
        <v>100.799179957078</v>
      </c>
      <c r="FT85" s="245">
        <f>IFERROR(INDEX('INE Chile'!$1:$1048576,MATCH(Chile!FT$5,'INE Chile'!$A:$A,0),MATCH(Chile!$B85,'INE Chile'!$1:$1,0)),"")</f>
        <v>94.959882264820095</v>
      </c>
      <c r="FU85" s="245">
        <f>IFERROR(INDEX('INE Chile'!$1:$1048576,MATCH(Chile!FU$5,'INE Chile'!$A:$A,0),MATCH(Chile!$B85,'INE Chile'!$1:$1,0)),"")</f>
        <v>95.978519210861194</v>
      </c>
      <c r="FV85" s="245">
        <f>IFERROR(INDEX('INE Chile'!$1:$1048576,MATCH(Chile!FV$5,'INE Chile'!$A:$A,0),MATCH(Chile!$B85,'INE Chile'!$1:$1,0)),"")</f>
        <v>94.818628035240195</v>
      </c>
      <c r="FW85" s="245">
        <f>IFERROR(INDEX('INE Chile'!$1:$1048576,MATCH(Chile!FW$5,'INE Chile'!$A:$A,0),MATCH(Chile!$B85,'INE Chile'!$1:$1,0)),"")</f>
        <v>98.189042541869995</v>
      </c>
      <c r="FX85" s="245">
        <f>IFERROR(INDEX('INE Chile'!$1:$1048576,MATCH(Chile!FX$5,'INE Chile'!$A:$A,0),MATCH(Chile!$B85,'INE Chile'!$1:$1,0)),"")</f>
        <v>99.053665055365201</v>
      </c>
      <c r="FY85" s="245">
        <f>IFERROR(INDEX('INE Chile'!$1:$1048576,MATCH(Chile!FY$5,'INE Chile'!$A:$A,0),MATCH(Chile!$B85,'INE Chile'!$1:$1,0)),"")</f>
        <v>93.556606779386499</v>
      </c>
      <c r="FZ85" s="245">
        <f>IFERROR(INDEX('INE Chile'!$1:$1048576,MATCH(Chile!FZ$5,'INE Chile'!$A:$A,0),MATCH(Chile!$B85,'INE Chile'!$1:$1,0)),"")</f>
        <v>102.067404451691</v>
      </c>
      <c r="GA85" s="245">
        <f>IFERROR(INDEX('INE Chile'!$1:$1048576,MATCH(Chile!GA$5,'INE Chile'!$A:$A,0),MATCH(Chile!$B85,'INE Chile'!$1:$1,0)),"")</f>
        <v>102.127453534617</v>
      </c>
      <c r="GB85" s="245">
        <f>IFERROR(INDEX('INE Chile'!$1:$1048576,MATCH(Chile!GB$5,'INE Chile'!$A:$A,0),MATCH(Chile!$B85,'INE Chile'!$1:$1,0)),"")</f>
        <v>102.99884008865401</v>
      </c>
      <c r="GC85" s="246">
        <f>+IFERROR(AVERAGE(FQ85:GB85),"")</f>
        <v>97.767526812331425</v>
      </c>
      <c r="GD85" s="245">
        <f>IFERROR(INDEX('INE Chile'!$1:$1048576,MATCH(Chile!GD$5,'INE Chile'!$A:$A,0),MATCH(Chile!$B85,'INE Chile'!$1:$1,0)),"")</f>
        <v>96.631831099436994</v>
      </c>
      <c r="GE85" s="245">
        <f>IFERROR(INDEX('INE Chile'!$1:$1048576,MATCH(Chile!GE$5,'INE Chile'!$A:$A,0),MATCH(Chile!$B85,'INE Chile'!$1:$1,0)),"")</f>
        <v>92.1448995743458</v>
      </c>
      <c r="GF85" s="245">
        <f>IFERROR(INDEX('INE Chile'!$1:$1048576,MATCH(Chile!GF$5,'INE Chile'!$A:$A,0),MATCH(Chile!$B85,'INE Chile'!$1:$1,0)),"")</f>
        <v>101.126706157485</v>
      </c>
      <c r="GG85" s="245">
        <f>IFERROR(INDEX('INE Chile'!$1:$1048576,MATCH(Chile!GG$5,'INE Chile'!$A:$A,0),MATCH(Chile!$B85,'INE Chile'!$1:$1,0)),"")</f>
        <v>98.132892735667994</v>
      </c>
      <c r="GH85" s="245">
        <f>IFERROR(INDEX('INE Chile'!$1:$1048576,MATCH(Chile!GH$5,'INE Chile'!$A:$A,0),MATCH(Chile!$B85,'INE Chile'!$1:$1,0)),"")</f>
        <v>100.62842975262799</v>
      </c>
      <c r="GI85" s="245">
        <f>IFERROR(INDEX('INE Chile'!$1:$1048576,MATCH(Chile!GI$5,'INE Chile'!$A:$A,0),MATCH(Chile!$B85,'INE Chile'!$1:$1,0)),"")</f>
        <v>97.349227347615297</v>
      </c>
      <c r="GJ85" s="245">
        <f>IFERROR(INDEX('INE Chile'!$1:$1048576,MATCH(Chile!GJ$5,'INE Chile'!$A:$A,0),MATCH(Chile!$B85,'INE Chile'!$1:$1,0)),"")</f>
        <v>96.828797879559801</v>
      </c>
      <c r="GK85" s="245">
        <f>IFERROR(INDEX('INE Chile'!$1:$1048576,MATCH(Chile!GK$5,'INE Chile'!$A:$A,0),MATCH(Chile!$B85,'INE Chile'!$1:$1,0)),"")</f>
        <v>95.981465950389406</v>
      </c>
      <c r="GL85" s="245">
        <f>IFERROR(INDEX('INE Chile'!$1:$1048576,MATCH(Chile!GL$5,'INE Chile'!$A:$A,0),MATCH(Chile!$B85,'INE Chile'!$1:$1,0)),"")</f>
        <v>94.138302493544799</v>
      </c>
      <c r="GM85" s="245">
        <f>IFERROR(INDEX('INE Chile'!$1:$1048576,MATCH(Chile!GM$5,'INE Chile'!$A:$A,0),MATCH(Chile!$B85,'INE Chile'!$1:$1,0)),"")</f>
        <v>102.081525918401</v>
      </c>
      <c r="GN85" s="245">
        <f>IFERROR(INDEX('INE Chile'!$1:$1048576,MATCH(Chile!GN$5,'INE Chile'!$A:$A,0),MATCH(Chile!$B85,'INE Chile'!$1:$1,0)),"")</f>
        <v>98.390353631024198</v>
      </c>
      <c r="GO85" s="245">
        <f>IFERROR(INDEX('INE Chile'!$1:$1048576,MATCH(Chile!GO$5,'INE Chile'!$A:$A,0),MATCH(Chile!$B85,'INE Chile'!$1:$1,0)),"")</f>
        <v>103.64818130922799</v>
      </c>
      <c r="GP85" s="246">
        <f>+IFERROR(AVERAGE(GD85:GO85),"")</f>
        <v>98.090217820777184</v>
      </c>
      <c r="GQ85" s="245">
        <f>IFERROR(INDEX('INE Chile'!$1:$1048576,MATCH(Chile!GQ$5,'INE Chile'!$A:$A,0),MATCH(Chile!$B85,'INE Chile'!$1:$1,0)),"")</f>
        <v>99.446303045537405</v>
      </c>
      <c r="GR85" s="245">
        <f>IFERROR(INDEX('INE Chile'!$1:$1048576,MATCH(Chile!GR$5,'INE Chile'!$A:$A,0),MATCH(Chile!$B85,'INE Chile'!$1:$1,0)),"")</f>
        <v>92.368452226124504</v>
      </c>
      <c r="GS85" s="245">
        <f>IFERROR(INDEX('INE Chile'!$1:$1048576,MATCH(Chile!GS$5,'INE Chile'!$A:$A,0),MATCH(Chile!$B85,'INE Chile'!$1:$1,0)),"")</f>
        <v>101.556580496583</v>
      </c>
      <c r="GT85" s="245">
        <f>IFERROR(INDEX('INE Chile'!$1:$1048576,MATCH(Chile!GT$5,'INE Chile'!$A:$A,0),MATCH(Chile!$B85,'INE Chile'!$1:$1,0)),"")</f>
        <v>98.0542662092043</v>
      </c>
      <c r="GU85" s="245">
        <f>IFERROR(INDEX('INE Chile'!$1:$1048576,MATCH(Chile!GU$5,'INE Chile'!$A:$A,0),MATCH(Chile!$B85,'INE Chile'!$1:$1,0)),"")</f>
        <v>99.534347528368102</v>
      </c>
      <c r="GV85" s="245">
        <f>IFERROR(INDEX('INE Chile'!$1:$1048576,MATCH(Chile!GV$5,'INE Chile'!$A:$A,0),MATCH(Chile!$B85,'INE Chile'!$1:$1,0)),"")</f>
        <v>99.509808983507796</v>
      </c>
      <c r="GW85" s="245">
        <f>IFERROR(INDEX('INE Chile'!$1:$1048576,MATCH(Chile!GW$5,'INE Chile'!$A:$A,0),MATCH(Chile!$B85,'INE Chile'!$1:$1,0)),"")</f>
        <v>97.2670425925606</v>
      </c>
      <c r="GX85" s="245">
        <f>IFERROR(INDEX('INE Chile'!$1:$1048576,MATCH(Chile!GX$5,'INE Chile'!$A:$A,0),MATCH(Chile!$B85,'INE Chile'!$1:$1,0)),"")</f>
        <v>93.336342747703597</v>
      </c>
      <c r="GY85" s="245">
        <f>IFERROR(INDEX('INE Chile'!$1:$1048576,MATCH(Chile!GY$5,'INE Chile'!$A:$A,0),MATCH(Chile!$B85,'INE Chile'!$1:$1,0)),"")</f>
        <v>97.177001042201397</v>
      </c>
      <c r="GZ85" s="245">
        <f>IFERROR(INDEX('INE Chile'!$1:$1048576,MATCH(Chile!GZ$5,'INE Chile'!$A:$A,0),MATCH(Chile!$B85,'INE Chile'!$1:$1,0)),"")</f>
        <v>102.253599169686</v>
      </c>
      <c r="HA85" s="245">
        <f>IFERROR(INDEX('INE Chile'!$1:$1048576,MATCH(Chile!HA$5,'INE Chile'!$A:$A,0),MATCH(Chile!$B85,'INE Chile'!$1:$1,0)),"")</f>
        <v>99.0280236275199</v>
      </c>
      <c r="HB85" s="245">
        <f>IFERROR(INDEX('INE Chile'!$1:$1048576,MATCH(Chile!HB$5,'INE Chile'!$A:$A,0),MATCH(Chile!$B85,'INE Chile'!$1:$1,0)),"")</f>
        <v>102.924187155071</v>
      </c>
      <c r="HC85" s="246">
        <f>+IFERROR(AVERAGE(GQ85:HB85),"")</f>
        <v>98.537996235338952</v>
      </c>
      <c r="HD85" s="245">
        <f>IFERROR(INDEX('INE Chile'!$1:$1048576,MATCH(Chile!HD$5,'INE Chile'!$A:$A,0),MATCH(Chile!$B85,'INE Chile'!$1:$1,0)),"")</f>
        <v>95.100757647236193</v>
      </c>
      <c r="HE85" s="245">
        <f>IFERROR(INDEX('INE Chile'!$1:$1048576,MATCH(Chile!HE$5,'INE Chile'!$A:$A,0),MATCH(Chile!$B85,'INE Chile'!$1:$1,0)),"")</f>
        <v>95.033109532625801</v>
      </c>
      <c r="HF85" s="245">
        <f>IFERROR(INDEX('INE Chile'!$1:$1048576,MATCH(Chile!HF$5,'INE Chile'!$A:$A,0),MATCH(Chile!$B85,'INE Chile'!$1:$1,0)),"")</f>
        <v>105.062946857428</v>
      </c>
      <c r="HG85" s="245">
        <f>IFERROR(INDEX('INE Chile'!$1:$1048576,MATCH(Chile!HG$5,'INE Chile'!$A:$A,0),MATCH(Chile!$B85,'INE Chile'!$1:$1,0)),"")</f>
        <v>95.828623090278697</v>
      </c>
      <c r="HH85" s="245">
        <f>IFERROR(INDEX('INE Chile'!$1:$1048576,MATCH(Chile!HH$5,'INE Chile'!$A:$A,0),MATCH(Chile!$B85,'INE Chile'!$1:$1,0)),"")</f>
        <v>99.3059461939107</v>
      </c>
      <c r="HI85" s="245">
        <f>IFERROR(INDEX('INE Chile'!$1:$1048576,MATCH(Chile!HI$5,'INE Chile'!$A:$A,0),MATCH(Chile!$B85,'INE Chile'!$1:$1,0)),"")</f>
        <v>95.290801240568697</v>
      </c>
      <c r="HJ85" s="245">
        <f>IFERROR(INDEX('INE Chile'!$1:$1048576,MATCH(Chile!HJ$5,'INE Chile'!$A:$A,0),MATCH(Chile!$B85,'INE Chile'!$1:$1,0)),"")</f>
        <v>94.712548116763799</v>
      </c>
      <c r="HK85" s="245">
        <f>IFERROR(INDEX('INE Chile'!$1:$1048576,MATCH(Chile!HK$5,'INE Chile'!$A:$A,0),MATCH(Chile!$B85,'INE Chile'!$1:$1,0)),"")</f>
        <v>97.185479931604803</v>
      </c>
      <c r="HL85" s="245">
        <f>IFERROR(INDEX('INE Chile'!$1:$1048576,MATCH(Chile!HL$5,'INE Chile'!$A:$A,0),MATCH(Chile!$B85,'INE Chile'!$1:$1,0)),"")</f>
        <v>95.730518027175606</v>
      </c>
      <c r="HM85" s="245">
        <f>IFERROR(INDEX('INE Chile'!$1:$1048576,MATCH(Chile!HM$5,'INE Chile'!$A:$A,0),MATCH(Chile!$B85,'INE Chile'!$1:$1,0)),"")</f>
        <v>96.586397414965305</v>
      </c>
      <c r="HN85" s="245">
        <f>IFERROR(INDEX('INE Chile'!$1:$1048576,MATCH(Chile!HN$5,'INE Chile'!$A:$A,0),MATCH(Chile!$B85,'INE Chile'!$1:$1,0)),"")</f>
        <v>100.29080769836899</v>
      </c>
      <c r="HO85" s="245">
        <f>IFERROR(INDEX('INE Chile'!$1:$1048576,MATCH(Chile!HO$5,'INE Chile'!$A:$A,0),MATCH(Chile!$B85,'INE Chile'!$1:$1,0)),"")</f>
        <v>102.286389419256</v>
      </c>
      <c r="HP85" s="246">
        <f>+IFERROR(AVERAGE(HD85:HO85),"")</f>
        <v>97.70119376418188</v>
      </c>
      <c r="HQ85" s="245">
        <f>IFERROR(INDEX('INE Chile'!$1:$1048576,MATCH(Chile!HQ$5,'INE Chile'!$A:$A,0),MATCH(Chile!$B85,'INE Chile'!$1:$1,0)),"")</f>
        <v>94.489458344172704</v>
      </c>
      <c r="HR85" s="245">
        <f>IFERROR(INDEX('INE Chile'!$1:$1048576,MATCH(Chile!HR$5,'INE Chile'!$A:$A,0),MATCH(Chile!$B85,'INE Chile'!$1:$1,0)),"")</f>
        <v>86.226839899526396</v>
      </c>
      <c r="HS85" s="245">
        <f>IFERROR(INDEX('INE Chile'!$1:$1048576,MATCH(Chile!HS$5,'INE Chile'!$A:$A,0),MATCH(Chile!$B85,'INE Chile'!$1:$1,0)),"")</f>
        <v>95.447790506435396</v>
      </c>
      <c r="HT85" s="245">
        <f>IFERROR(INDEX('INE Chile'!$1:$1048576,MATCH(Chile!HT$5,'INE Chile'!$A:$A,0),MATCH(Chile!$B85,'INE Chile'!$1:$1,0)),"")</f>
        <v>90.991428511629493</v>
      </c>
      <c r="HU85" s="245">
        <f>IFERROR(INDEX('INE Chile'!$1:$1048576,MATCH(Chile!HU$5,'INE Chile'!$A:$A,0),MATCH(Chile!$B85,'INE Chile'!$1:$1,0)),"")</f>
        <v>98.187016362789905</v>
      </c>
      <c r="HV85" s="245">
        <f>IFERROR(INDEX('INE Chile'!$1:$1048576,MATCH(Chile!HV$5,'INE Chile'!$A:$A,0),MATCH(Chile!$B85,'INE Chile'!$1:$1,0)),"")</f>
        <v>93.730420629357496</v>
      </c>
      <c r="HW85" s="245">
        <f>IFERROR(INDEX('INE Chile'!$1:$1048576,MATCH(Chile!HW$5,'INE Chile'!$A:$A,0),MATCH(Chile!$B85,'INE Chile'!$1:$1,0)),"")</f>
        <v>97.014758777021797</v>
      </c>
      <c r="HX85" s="245">
        <f>IFERROR(INDEX('INE Chile'!$1:$1048576,MATCH(Chile!HX$5,'INE Chile'!$A:$A,0),MATCH(Chile!$B85,'INE Chile'!$1:$1,0)),"")</f>
        <v>101.125038256221</v>
      </c>
      <c r="HY85" s="245">
        <f>IFERROR(INDEX('INE Chile'!$1:$1048576,MATCH(Chile!HY$5,'INE Chile'!$A:$A,0),MATCH(Chile!$B85,'INE Chile'!$1:$1,0)),"")</f>
        <v>96.450388782459001</v>
      </c>
      <c r="HZ85" s="245">
        <f>IFERROR(INDEX('INE Chile'!$1:$1048576,MATCH(Chile!HZ$5,'INE Chile'!$A:$A,0),MATCH(Chile!$B85,'INE Chile'!$1:$1,0)),"")</f>
        <v>100.805874271539</v>
      </c>
      <c r="IA85" s="245">
        <f>IFERROR(INDEX('INE Chile'!$1:$1048576,MATCH(Chile!IA$5,'INE Chile'!$A:$A,0),MATCH(Chile!$B85,'INE Chile'!$1:$1,0)),"")</f>
        <v>102.38558796136699</v>
      </c>
      <c r="IB85" s="245">
        <f>IFERROR(INDEX('INE Chile'!$1:$1048576,MATCH(Chile!IB$5,'INE Chile'!$A:$A,0),MATCH(Chile!$B85,'INE Chile'!$1:$1,0)),"")</f>
        <v>102.396798962692</v>
      </c>
      <c r="IC85" s="246">
        <f>+IFERROR(AVERAGE(HQ85:IB85),"")</f>
        <v>96.604283438767595</v>
      </c>
      <c r="ID85" s="245">
        <f>IFERROR(INDEX('INE Chile'!$1:$1048576,MATCH(Chile!ID$5,'INE Chile'!$A:$A,0),MATCH(Chile!$B85,'INE Chile'!$1:$1,0)),"")</f>
        <v>98.596970750355993</v>
      </c>
      <c r="IE85" s="245">
        <f>IFERROR(INDEX('INE Chile'!$1:$1048576,MATCH(Chile!IE$5,'INE Chile'!$A:$A,0),MATCH(Chile!$B85,'INE Chile'!$1:$1,0)),"")</f>
        <v>94.524932666439398</v>
      </c>
      <c r="IF85" s="245">
        <f>IFERROR(INDEX('INE Chile'!$1:$1048576,MATCH(Chile!IF$5,'INE Chile'!$A:$A,0),MATCH(Chile!$B85,'INE Chile'!$1:$1,0)),"")</f>
        <v>103.657171437617</v>
      </c>
      <c r="IG85" s="245">
        <f>IFERROR(INDEX('INE Chile'!$1:$1048576,MATCH(Chile!IG$5,'INE Chile'!$A:$A,0),MATCH(Chile!$B85,'INE Chile'!$1:$1,0)),"")</f>
        <v>97.6593526866817</v>
      </c>
      <c r="IH85" s="245">
        <f>IFERROR(INDEX('INE Chile'!$1:$1048576,MATCH(Chile!IH$5,'INE Chile'!$A:$A,0),MATCH(Chile!$B85,'INE Chile'!$1:$1,0)),"")</f>
        <v>101.35730298502899</v>
      </c>
      <c r="II85" s="245">
        <f>IFERROR(INDEX('INE Chile'!$1:$1048576,MATCH(Chile!II$5,'INE Chile'!$A:$A,0),MATCH(Chile!$B85,'INE Chile'!$1:$1,0)),"")</f>
        <v>98.777440101934502</v>
      </c>
      <c r="IJ85" s="245">
        <f>IFERROR(INDEX('INE Chile'!$1:$1048576,MATCH(Chile!IJ$5,'INE Chile'!$A:$A,0),MATCH(Chile!$B85,'INE Chile'!$1:$1,0)),"")</f>
        <v>98.079112919489702</v>
      </c>
      <c r="IK85" s="245">
        <f>IFERROR(INDEX('INE Chile'!$1:$1048576,MATCH(Chile!IK$5,'INE Chile'!$A:$A,0),MATCH(Chile!$B85,'INE Chile'!$1:$1,0)),"")</f>
        <v>99.954579415755205</v>
      </c>
      <c r="IL85" s="245">
        <f>IFERROR(INDEX('INE Chile'!$1:$1048576,MATCH(Chile!IL$5,'INE Chile'!$A:$A,0),MATCH(Chile!$B85,'INE Chile'!$1:$1,0)),"")</f>
        <v>93.735535419114697</v>
      </c>
      <c r="IM85" s="245">
        <f>IFERROR(INDEX('INE Chile'!$1:$1048576,MATCH(Chile!IM$5,'INE Chile'!$A:$A,0),MATCH(Chile!$B85,'INE Chile'!$1:$1,0)),"")</f>
        <v>103.218248748542</v>
      </c>
      <c r="IN85" s="245">
        <f>IFERROR(INDEX('INE Chile'!$1:$1048576,MATCH(Chile!IN$5,'INE Chile'!$A:$A,0),MATCH(Chile!$B85,'INE Chile'!$1:$1,0)),"")</f>
        <v>104.38369184126699</v>
      </c>
      <c r="IO85" s="245">
        <f>IFERROR(INDEX('INE Chile'!$1:$1048576,MATCH(Chile!IO$5,'INE Chile'!$A:$A,0),MATCH(Chile!$B85,'INE Chile'!$1:$1,0)),"")</f>
        <v>106.05566102777399</v>
      </c>
      <c r="IP85" s="246">
        <f>+IFERROR(AVERAGE(ID85:IO85),"")</f>
        <v>100.00000000000001</v>
      </c>
      <c r="IQ85" s="245">
        <f>IFERROR(INDEX('INE Chile'!$1:$1048576,MATCH(Chile!IQ$5,'INE Chile'!$A:$A,0),MATCH(Chile!$B85,'INE Chile'!$1:$1,0)),"")</f>
        <v>98.977839319270402</v>
      </c>
      <c r="IR85" s="245">
        <f>IFERROR(INDEX('INE Chile'!$1:$1048576,MATCH(Chile!IR$5,'INE Chile'!$A:$A,0),MATCH(Chile!$B85,'INE Chile'!$1:$1,0)),"")</f>
        <v>91.004958601547301</v>
      </c>
      <c r="IS85" s="245">
        <f>IFERROR(INDEX('INE Chile'!$1:$1048576,MATCH(Chile!IS$5,'INE Chile'!$A:$A,0),MATCH(Chile!$B85,'INE Chile'!$1:$1,0)),"")</f>
        <v>101.660379791152</v>
      </c>
      <c r="IT85" s="245">
        <f>IFERROR(INDEX('INE Chile'!$1:$1048576,MATCH(Chile!IT$5,'INE Chile'!$A:$A,0),MATCH(Chile!$B85,'INE Chile'!$1:$1,0)),"")</f>
        <v>98.866765263228601</v>
      </c>
      <c r="IU85" s="245">
        <f>IFERROR(INDEX('INE Chile'!$1:$1048576,MATCH(Chile!IU$5,'INE Chile'!$A:$A,0),MATCH(Chile!$B85,'INE Chile'!$1:$1,0)),"")</f>
        <v>102.083536335972</v>
      </c>
      <c r="IV85" s="245">
        <f>IFERROR(INDEX('INE Chile'!$1:$1048576,MATCH(Chile!IV$5,'INE Chile'!$A:$A,0),MATCH(Chile!$B85,'INE Chile'!$1:$1,0)),"")</f>
        <v>96.710698854714096</v>
      </c>
      <c r="IW85" s="245">
        <f>IFERROR(INDEX('INE Chile'!$1:$1048576,MATCH(Chile!IW$5,'INE Chile'!$A:$A,0),MATCH(Chile!$B85,'INE Chile'!$1:$1,0)),"")</f>
        <v>100.569570318711</v>
      </c>
      <c r="IX85" s="245">
        <f>IFERROR(INDEX('INE Chile'!$1:$1048576,MATCH(Chile!IX$5,'INE Chile'!$A:$A,0),MATCH(Chile!$B85,'INE Chile'!$1:$1,0)),"")</f>
        <v>101.756623231376</v>
      </c>
      <c r="IY85" s="245">
        <f>IFERROR(INDEX('INE Chile'!$1:$1048576,MATCH(Chile!IY$5,'INE Chile'!$A:$A,0),MATCH(Chile!$B85,'INE Chile'!$1:$1,0)),"")</f>
        <v>94.764302768475304</v>
      </c>
      <c r="IZ85" s="245">
        <f>IFERROR(INDEX('INE Chile'!$1:$1048576,MATCH(Chile!IZ$5,'INE Chile'!$A:$A,0),MATCH(Chile!$B85,'INE Chile'!$1:$1,0)),"")</f>
        <v>99.2594791226756</v>
      </c>
      <c r="JA85" s="245">
        <f>IFERROR(INDEX('INE Chile'!$1:$1048576,MATCH(Chile!JA$5,'INE Chile'!$A:$A,0),MATCH(Chile!$B85,'INE Chile'!$1:$1,0)),"")</f>
        <v>101.401917963785</v>
      </c>
      <c r="JB85" s="245">
        <f>IFERROR(INDEX('INE Chile'!$1:$1048576,MATCH(Chile!JB$5,'INE Chile'!$A:$A,0),MATCH(Chile!$B85,'INE Chile'!$1:$1,0)),"")</f>
        <v>107.815119467249</v>
      </c>
      <c r="JC85" s="246">
        <f>+IFERROR(AVERAGE(IQ85:JB85),"")</f>
        <v>99.572599253179689</v>
      </c>
      <c r="JD85" s="245">
        <f>IFERROR(INDEX('INE Chile'!$1:$1048576,MATCH(Chile!JD$5,'INE Chile'!$A:$A,0),MATCH(Chile!$B85,'INE Chile'!$1:$1,0)),"")</f>
        <v>99.868575931318603</v>
      </c>
      <c r="JE85" s="245">
        <f>IFERROR(INDEX('INE Chile'!$1:$1048576,MATCH(Chile!JE$5,'INE Chile'!$A:$A,0),MATCH(Chile!$B85,'INE Chile'!$1:$1,0)),"")</f>
        <v>96.338634578872998</v>
      </c>
      <c r="JF85" s="245">
        <f>IFERROR(INDEX('INE Chile'!$1:$1048576,MATCH(Chile!JF$5,'INE Chile'!$A:$A,0),MATCH(Chile!$B85,'INE Chile'!$1:$1,0)),"")</f>
        <v>103.242073166878</v>
      </c>
      <c r="JG85" s="245">
        <f>IFERROR(INDEX('INE Chile'!$1:$1048576,MATCH(Chile!JG$5,'INE Chile'!$A:$A,0),MATCH(Chile!$B85,'INE Chile'!$1:$1,0)),"")</f>
        <v>96.1573599383686</v>
      </c>
      <c r="JH85" s="245">
        <f>IFERROR(INDEX('INE Chile'!$1:$1048576,MATCH(Chile!JH$5,'INE Chile'!$A:$A,0),MATCH(Chile!$B85,'INE Chile'!$1:$1,0)),"")</f>
        <v>96.8558390819084</v>
      </c>
      <c r="JI85" s="245">
        <f>IFERROR(INDEX('INE Chile'!$1:$1048576,MATCH(Chile!JI$5,'INE Chile'!$A:$A,0),MATCH(Chile!$B85,'INE Chile'!$1:$1,0)),"")</f>
        <v>93.450861816709804</v>
      </c>
      <c r="JJ85" s="245">
        <f>IFERROR(INDEX('INE Chile'!$1:$1048576,MATCH(Chile!JJ$5,'INE Chile'!$A:$A,0),MATCH(Chile!$B85,'INE Chile'!$1:$1,0)),"")</f>
        <v>96.541396881732695</v>
      </c>
      <c r="JK85" s="245">
        <f>IFERROR(INDEX('INE Chile'!$1:$1048576,MATCH(Chile!JK$5,'INE Chile'!$A:$A,0),MATCH(Chile!$B85,'INE Chile'!$1:$1,0)),"")</f>
        <v>97.490859584289296</v>
      </c>
      <c r="JL85" s="245">
        <f>IFERROR(INDEX('INE Chile'!$1:$1048576,MATCH(Chile!JL$5,'INE Chile'!$A:$A,0),MATCH(Chile!$B85,'INE Chile'!$1:$1,0)),"")</f>
        <v>96.476655172274207</v>
      </c>
      <c r="JM85" s="245">
        <f>IFERROR(INDEX('INE Chile'!$1:$1048576,MATCH(Chile!JM$5,'INE Chile'!$A:$A,0),MATCH(Chile!$B85,'INE Chile'!$1:$1,0)),"")</f>
        <v>102.343410938365</v>
      </c>
      <c r="JN85" s="245">
        <f>IFERROR(INDEX('INE Chile'!$1:$1048576,MATCH(Chile!JN$5,'INE Chile'!$A:$A,0),MATCH(Chile!$B85,'INE Chile'!$1:$1,0)),"")</f>
        <v>100.88029616429201</v>
      </c>
      <c r="JO85" s="245">
        <f>IFERROR(INDEX('INE Chile'!$1:$1048576,MATCH(Chile!JO$5,'INE Chile'!$A:$A,0),MATCH(Chile!$B85,'INE Chile'!$1:$1,0)),"")</f>
        <v>104.68009110904801</v>
      </c>
      <c r="JP85" s="246">
        <f>+IFERROR(AVERAGE(JD85:JO85),"")</f>
        <v>98.693837863671476</v>
      </c>
      <c r="JQ85" s="245">
        <f>IFERROR(INDEX('INE Chile'!$1:$1048576,MATCH(Chile!JQ$5,'INE Chile'!$A:$A,0),MATCH(Chile!$B85,'INE Chile'!$1:$1,0)),"")</f>
        <v>99.416211543530594</v>
      </c>
      <c r="JR85" s="245">
        <f>IFERROR(INDEX('INE Chile'!$1:$1048576,MATCH(Chile!JR$5,'INE Chile'!$A:$A,0),MATCH(Chile!$B85,'INE Chile'!$1:$1,0)),"")</f>
        <v>92.610435768774195</v>
      </c>
      <c r="JS85" s="245">
        <f>IFERROR(INDEX('INE Chile'!$1:$1048576,MATCH(Chile!JS$5,'INE Chile'!$A:$A,0),MATCH(Chile!$B85,'INE Chile'!$1:$1,0)),"")</f>
        <v>106.879073596414</v>
      </c>
      <c r="JT85" s="245">
        <f>IFERROR(INDEX('INE Chile'!$1:$1048576,MATCH(Chile!JT$5,'INE Chile'!$A:$A,0),MATCH(Chile!$B85,'INE Chile'!$1:$1,0)),"")</f>
        <v>100.154727429609</v>
      </c>
      <c r="JU85" s="245">
        <f>IFERROR(INDEX('INE Chile'!$1:$1048576,MATCH(Chile!JU$5,'INE Chile'!$A:$A,0),MATCH(Chile!$B85,'INE Chile'!$1:$1,0)),"")</f>
        <v>100.637525794932</v>
      </c>
      <c r="JV85" s="245">
        <f>IFERROR(INDEX('INE Chile'!$1:$1048576,MATCH(Chile!JV$5,'INE Chile'!$A:$A,0),MATCH(Chile!$B85,'INE Chile'!$1:$1,0)),"")</f>
        <v>99.852420241989606</v>
      </c>
      <c r="JW85" s="245">
        <f>IFERROR(INDEX('INE Chile'!$1:$1048576,MATCH(Chile!JW$5,'INE Chile'!$A:$A,0),MATCH(Chile!$B85,'INE Chile'!$1:$1,0)),"")</f>
        <v>99.662404440264694</v>
      </c>
      <c r="JX85" s="245">
        <f>IFERROR(INDEX('INE Chile'!$1:$1048576,MATCH(Chile!JX$5,'INE Chile'!$A:$A,0),MATCH(Chile!$B85,'INE Chile'!$1:$1,0)),"")</f>
        <v>100.52753019060199</v>
      </c>
      <c r="JY85" s="245">
        <f>IFERROR(INDEX('INE Chile'!$1:$1048576,MATCH(Chile!JY$5,'INE Chile'!$A:$A,0),MATCH(Chile!$B85,'INE Chile'!$1:$1,0)),"")</f>
        <v>97.070854193214402</v>
      </c>
      <c r="JZ85" s="245">
        <f>IFERROR(INDEX('INE Chile'!$1:$1048576,MATCH(Chile!JZ$5,'INE Chile'!$A:$A,0),MATCH(Chile!$B85,'INE Chile'!$1:$1,0)),"")</f>
        <v>103.79035935708799</v>
      </c>
      <c r="KA85" s="245">
        <f>IFERROR(INDEX('INE Chile'!$1:$1048576,MATCH(Chile!KA$5,'INE Chile'!$A:$A,0),MATCH(Chile!$B85,'INE Chile'!$1:$1,0)),"")</f>
        <v>103.533534763221</v>
      </c>
      <c r="KB85" s="245">
        <f>IFERROR(INDEX('INE Chile'!$1:$1048576,MATCH(Chile!KB$5,'INE Chile'!$A:$A,0),MATCH(Chile!$B85,'INE Chile'!$1:$1,0)),"")</f>
        <v>106.65553035682299</v>
      </c>
      <c r="KC85" s="246">
        <f>+IFERROR(AVERAGE(JQ85:KB85),"")</f>
        <v>100.89921730637188</v>
      </c>
      <c r="KD85" s="245">
        <f>IFERROR(INDEX('INE Chile'!$1:$1048576,MATCH(Chile!KD$5,'INE Chile'!$A:$A,0),MATCH(Chile!$B85,'INE Chile'!$1:$1,0)),"")</f>
        <v>96.264742028537299</v>
      </c>
      <c r="KE85" s="245">
        <f>IFERROR(INDEX('INE Chile'!$1:$1048576,MATCH(Chile!KE$5,'INE Chile'!$A:$A,0),MATCH(Chile!$B85,'INE Chile'!$1:$1,0)),"")</f>
        <v>90.5225607070699</v>
      </c>
      <c r="KF85" s="245">
        <f>IFERROR(INDEX('INE Chile'!$1:$1048576,MATCH(Chile!KF$5,'INE Chile'!$A:$A,0),MATCH(Chile!$B85,'INE Chile'!$1:$1,0)),"")</f>
        <v>107.143131901701</v>
      </c>
      <c r="KG85" s="245">
        <f>IFERROR(INDEX('INE Chile'!$1:$1048576,MATCH(Chile!KG$5,'INE Chile'!$A:$A,0),MATCH(Chile!$B85,'INE Chile'!$1:$1,0)),"")</f>
        <v>95.273457465916806</v>
      </c>
      <c r="KH85" s="245">
        <f>IFERROR(INDEX('INE Chile'!$1:$1048576,MATCH(Chile!KH$5,'INE Chile'!$A:$A,0),MATCH(Chile!$B85,'INE Chile'!$1:$1,0)),"")</f>
        <v>100.345009072062</v>
      </c>
      <c r="KI85" s="245">
        <f>IFERROR(INDEX('INE Chile'!$1:$1048576,MATCH(Chile!KI$5,'INE Chile'!$A:$A,0),MATCH(Chile!$B85,'INE Chile'!$1:$1,0)),"")</f>
        <v>96.528185165894101</v>
      </c>
      <c r="KJ85" s="245">
        <f>IFERROR(INDEX('INE Chile'!$1:$1048576,MATCH(Chile!KJ$5,'INE Chile'!$A:$A,0),MATCH(Chile!$B85,'INE Chile'!$1:$1,0)),"")</f>
        <v>95.429741143183094</v>
      </c>
      <c r="KK85" s="245">
        <f>IFERROR(INDEX('INE Chile'!$1:$1048576,MATCH(Chile!KK$5,'INE Chile'!$A:$A,0),MATCH(Chile!$B85,'INE Chile'!$1:$1,0)),"")</f>
        <v>96.352060450794397</v>
      </c>
      <c r="KL85" s="245">
        <f>IFERROR(INDEX('INE Chile'!$1:$1048576,MATCH(Chile!KL$5,'INE Chile'!$A:$A,0),MATCH(Chile!$B85,'INE Chile'!$1:$1,0)),"")</f>
        <v>93.662966786809505</v>
      </c>
      <c r="KM85" s="245">
        <f>IFERROR(INDEX('INE Chile'!$1:$1048576,MATCH(Chile!KM$5,'INE Chile'!$A:$A,0),MATCH(Chile!$B85,'INE Chile'!$1:$1,0)),"")</f>
        <v>99.117951779813296</v>
      </c>
      <c r="KN85" s="245">
        <f>IFERROR(INDEX('INE Chile'!$1:$1048576,MATCH(Chile!KN$5,'INE Chile'!$A:$A,0),MATCH(Chile!$B85,'INE Chile'!$1:$1,0)),"")</f>
        <v>99.371191112618703</v>
      </c>
      <c r="KO85" s="245">
        <f>IFERROR(INDEX('INE Chile'!$1:$1048576,MATCH(Chile!KO$5,'INE Chile'!$A:$A,0),MATCH(Chile!$B85,'INE Chile'!$1:$1,0)),"")</f>
        <v>106.154443085262</v>
      </c>
      <c r="KP85" s="246">
        <f>+IFERROR(AVERAGE(KD85:KO85),"")</f>
        <v>98.013786724971837</v>
      </c>
      <c r="KQ85" s="245">
        <f>IFERROR(INDEX('INE Chile'!$1:$1048576,MATCH(Chile!KQ$5,'INE Chile'!$A:$A,0),MATCH(Chile!$B85,'INE Chile'!$1:$1,0)),"")</f>
        <v>97.093339892929095</v>
      </c>
      <c r="KR85" s="245">
        <f>IFERROR(INDEX('INE Chile'!$1:$1048576,MATCH(Chile!KR$5,'INE Chile'!$A:$A,0),MATCH(Chile!$B85,'INE Chile'!$1:$1,0)),"")</f>
        <v>89.812403794632999</v>
      </c>
      <c r="KS85" s="245">
        <f>IFERROR(INDEX('INE Chile'!$1:$1048576,MATCH(Chile!KS$5,'INE Chile'!$A:$A,0),MATCH(Chile!$B85,'INE Chile'!$1:$1,0)),"")</f>
        <v>101.032539342541</v>
      </c>
      <c r="KT85" s="245">
        <f>IFERROR(INDEX('INE Chile'!$1:$1048576,MATCH(Chile!KT$5,'INE Chile'!$A:$A,0),MATCH(Chile!$B85,'INE Chile'!$1:$1,0)),"")</f>
        <v>95.130194392046405</v>
      </c>
      <c r="KU85" s="245">
        <f>IFERROR(INDEX('INE Chile'!$1:$1048576,MATCH(Chile!KU$5,'INE Chile'!$A:$A,0),MATCH(Chile!$B85,'INE Chile'!$1:$1,0)),"")</f>
        <v>96.4108203259091</v>
      </c>
      <c r="KV85" s="245">
        <f>IFERROR(INDEX('INE Chile'!$1:$1048576,MATCH(Chile!KV$5,'INE Chile'!$A:$A,0),MATCH(Chile!$B85,'INE Chile'!$1:$1,0)),"")</f>
        <v>96.492649830997095</v>
      </c>
      <c r="KW85" s="245">
        <f>IFERROR(INDEX('INE Chile'!$1:$1048576,MATCH(Chile!KW$5,'INE Chile'!$A:$A,0),MATCH(Chile!$B85,'INE Chile'!$1:$1,0)),"")</f>
        <v>96.280725204325805</v>
      </c>
      <c r="KX85" s="245">
        <f>IFERROR(INDEX('INE Chile'!$1:$1048576,MATCH(Chile!KX$5,'INE Chile'!$A:$A,0),MATCH(Chile!$B85,'INE Chile'!$1:$1,0)),"")</f>
        <v>96.898528515245204</v>
      </c>
      <c r="KY85" s="245">
        <f>IFERROR(INDEX('INE Chile'!$1:$1048576,MATCH(Chile!KY$5,'INE Chile'!$A:$A,0),MATCH(Chile!$B85,'INE Chile'!$1:$1,0)),"")</f>
        <v>96.576870503981198</v>
      </c>
      <c r="KZ85" s="245">
        <f>IFERROR(INDEX('INE Chile'!$1:$1048576,MATCH(Chile!KZ$5,'INE Chile'!$A:$A,0),MATCH(Chile!$B85,'INE Chile'!$1:$1,0)),"")</f>
        <v>101.26928862623301</v>
      </c>
      <c r="LA85" s="245">
        <f>IFERROR(INDEX('INE Chile'!$1:$1048576,MATCH(Chile!LA$5,'INE Chile'!$A:$A,0),MATCH(Chile!$B85,'INE Chile'!$1:$1,0)),"")</f>
        <v>102.09254327394299</v>
      </c>
      <c r="LB85" s="245">
        <f>IFERROR(INDEX('INE Chile'!$1:$1048576,MATCH(Chile!LB$5,'INE Chile'!$A:$A,0),MATCH(Chile!$B85,'INE Chile'!$1:$1,0)),"")</f>
        <v>103.032692137537</v>
      </c>
      <c r="LC85" s="246">
        <f>+IFERROR(AVERAGE(KQ85:LB85),"")</f>
        <v>97.6768829866934</v>
      </c>
      <c r="LD85" s="245">
        <f>IFERROR(INDEX('INE Chile'!$1:$1048576,MATCH(Chile!LD$5,'INE Chile'!$A:$A,0),MATCH(Chile!$B85,'INE Chile'!$1:$1,0)),"")</f>
        <v>100.43943043502399</v>
      </c>
      <c r="LE85" s="245">
        <f>IFERROR(INDEX('INE Chile'!$1:$1048576,MATCH(Chile!LE$5,'INE Chile'!$A:$A,0),MATCH(Chile!$B85,'INE Chile'!$1:$1,0)),"")</f>
        <v>97.036562693209902</v>
      </c>
      <c r="LF85" s="245">
        <f>IFERROR(INDEX('INE Chile'!$1:$1048576,MATCH(Chile!LF$5,'INE Chile'!$A:$A,0),MATCH(Chile!$B85,'INE Chile'!$1:$1,0)),"")</f>
        <v>101.766569169061</v>
      </c>
      <c r="LG85" s="245">
        <f>IFERROR(INDEX('INE Chile'!$1:$1048576,MATCH(Chile!LG$5,'INE Chile'!$A:$A,0),MATCH(Chile!$B85,'INE Chile'!$1:$1,0)),"")</f>
        <v>97.594283565992697</v>
      </c>
      <c r="LH85" s="245">
        <f>IFERROR(INDEX('INE Chile'!$1:$1048576,MATCH(Chile!LH$5,'INE Chile'!$A:$A,0),MATCH(Chile!$B85,'INE Chile'!$1:$1,0)),"")</f>
        <v>98.5883372022966</v>
      </c>
      <c r="LI85" s="245">
        <f>IFERROR(INDEX('INE Chile'!$1:$1048576,MATCH(Chile!LI$5,'INE Chile'!$A:$A,0),MATCH(Chile!$B85,'INE Chile'!$1:$1,0)),"")</f>
        <v>95.371847318047102</v>
      </c>
      <c r="LJ85" s="245">
        <f>IFERROR(INDEX('INE Chile'!$1:$1048576,MATCH(Chile!LJ$5,'INE Chile'!$A:$A,0),MATCH(Chile!$B85,'INE Chile'!$1:$1,0)),"")</f>
        <v>100.000408497685</v>
      </c>
      <c r="LK85" s="245">
        <f>IFERROR(INDEX('INE Chile'!$1:$1048576,MATCH(Chile!LK$5,'INE Chile'!$A:$A,0),MATCH(Chile!$B85,'INE Chile'!$1:$1,0)),"")</f>
        <v>101.904872619023</v>
      </c>
      <c r="LL85" s="245">
        <f>IFERROR(INDEX('INE Chile'!$1:$1048576,MATCH(Chile!LL$5,'INE Chile'!$A:$A,0),MATCH(Chile!$B85,'INE Chile'!$1:$1,0)),"")</f>
        <v>96.401943618576396</v>
      </c>
      <c r="LM85" s="245">
        <f>IFERROR(INDEX('INE Chile'!$1:$1048576,MATCH(Chile!LM$5,'INE Chile'!$A:$A,0),MATCH(Chile!$B85,'INE Chile'!$1:$1,0)),"")</f>
        <v>105.110911515103</v>
      </c>
      <c r="LN85" s="245">
        <f>IFERROR(INDEX('INE Chile'!$1:$1048576,MATCH(Chile!LN$5,'INE Chile'!$A:$A,0),MATCH(Chile!$B85,'INE Chile'!$1:$1,0)),"")</f>
        <v>103.313408810602</v>
      </c>
      <c r="LO85" s="245">
        <f>IFERROR(INDEX('INE Chile'!$1:$1048576,MATCH(Chile!LO$5,'INE Chile'!$A:$A,0),MATCH(Chile!$B85,'INE Chile'!$1:$1,0)),"")</f>
        <v>112.18389129183601</v>
      </c>
      <c r="LP85" s="246">
        <f>+IFERROR(AVERAGE(LD85:LO85),"")</f>
        <v>100.80937222803806</v>
      </c>
      <c r="LQ85" s="245">
        <f>IFERROR(INDEX('INE Chile'!$1:$1048576,MATCH(Chile!LQ$5,'INE Chile'!$A:$A,0),MATCH(Chile!$B85,'INE Chile'!$1:$1,0)),"")</f>
        <v>102.34670308293499</v>
      </c>
      <c r="LR85" s="245">
        <f>IFERROR(INDEX('INE Chile'!$1:$1048576,MATCH(Chile!LR$5,'INE Chile'!$A:$A,0),MATCH(Chile!$B85,'INE Chile'!$1:$1,0)),"")</f>
        <v>93.506473621345904</v>
      </c>
      <c r="LS85" s="245">
        <f>IFERROR(INDEX('INE Chile'!$1:$1048576,MATCH(Chile!LS$5,'INE Chile'!$A:$A,0),MATCH(Chile!$B85,'INE Chile'!$1:$1,0)),"")</f>
        <v>106.546937178055</v>
      </c>
      <c r="LT85" s="245">
        <f>IFERROR(INDEX('INE Chile'!$1:$1048576,MATCH(Chile!LT$5,'INE Chile'!$A:$A,0),MATCH(Chile!$B85,'INE Chile'!$1:$1,0)),"")</f>
        <v>101.458048826908</v>
      </c>
      <c r="LU85" s="245">
        <f>IFERROR(INDEX('INE Chile'!$1:$1048576,MATCH(Chile!LU$5,'INE Chile'!$A:$A,0),MATCH(Chile!$B85,'INE Chile'!$1:$1,0)),"")</f>
        <v>103.270244311464</v>
      </c>
      <c r="LV85" s="245">
        <f>IFERROR(INDEX('INE Chile'!$1:$1048576,MATCH(Chile!LV$5,'INE Chile'!$A:$A,0),MATCH(Chile!$B85,'INE Chile'!$1:$1,0)),"")</f>
        <v>98.621040224921998</v>
      </c>
      <c r="LW85" s="245">
        <f>IFERROR(INDEX('INE Chile'!$1:$1048576,MATCH(Chile!LW$5,'INE Chile'!$A:$A,0),MATCH(Chile!$B85,'INE Chile'!$1:$1,0)),"")</f>
        <v>101.09105661439401</v>
      </c>
      <c r="LX85" s="245">
        <f>IFERROR(INDEX('INE Chile'!$1:$1048576,MATCH(Chile!LX$5,'INE Chile'!$A:$A,0),MATCH(Chile!$B85,'INE Chile'!$1:$1,0)),"")</f>
        <v>100.03123382229801</v>
      </c>
      <c r="LY85" s="245">
        <f>IFERROR(INDEX('INE Chile'!$1:$1048576,MATCH(Chile!LY$5,'INE Chile'!$A:$A,0),MATCH(Chile!$B85,'INE Chile'!$1:$1,0)),"")</f>
        <v>97.874715883872696</v>
      </c>
      <c r="LZ85" s="245">
        <f>IFERROR(INDEX('INE Chile'!$1:$1048576,MATCH(Chile!LZ$5,'INE Chile'!$A:$A,0),MATCH(Chile!$B85,'INE Chile'!$1:$1,0)),"")</f>
        <v>104.623116151472</v>
      </c>
      <c r="MA85" s="245">
        <f>IFERROR(INDEX('INE Chile'!$1:$1048576,MATCH(Chile!MA$5,'INE Chile'!$A:$A,0),MATCH(Chile!$B85,'INE Chile'!$1:$1,0)),"")</f>
        <v>102.386615222372</v>
      </c>
      <c r="MB85" s="245">
        <f>IFERROR(INDEX('INE Chile'!$1:$1048576,MATCH(Chile!MB$5,'INE Chile'!$A:$A,0),MATCH(Chile!$B85,'INE Chile'!$1:$1,0)),"")</f>
        <v>110.165838629836</v>
      </c>
      <c r="MC85" s="246">
        <f>+IFERROR(AVERAGE(LQ85:MB85),"")</f>
        <v>101.82683529748954</v>
      </c>
      <c r="MD85" s="245">
        <f>IFERROR(INDEX('INE Chile'!$1:$1048576,MATCH(Chile!MD$5,'INE Chile'!$A:$A,0),MATCH(Chile!$B85,'INE Chile'!$1:$1,0)),"")</f>
        <v>100.761695277342</v>
      </c>
      <c r="ME85" s="245">
        <f>IFERROR(INDEX('INE Chile'!$1:$1048576,MATCH(Chile!ME$5,'INE Chile'!$A:$A,0),MATCH(Chile!$B85,'INE Chile'!$1:$1,0)),"")</f>
        <v>92.4329367647331</v>
      </c>
      <c r="MF85" s="245">
        <f>IFERROR(INDEX('INE Chile'!$1:$1048576,MATCH(Chile!MF$5,'INE Chile'!$A:$A,0),MATCH(Chile!$B85,'INE Chile'!$1:$1,0)),"")</f>
        <v>102.969125467224</v>
      </c>
      <c r="MG85" s="245" t="str">
        <f>IFERROR(INDEX('INE Chile'!$1:$1048576,MATCH(Chile!MG$5,'INE Chile'!$A:$A,0),MATCH(Chile!$B85,'INE Chile'!$1:$1,0)),"")</f>
        <v/>
      </c>
      <c r="MH85" s="245" t="str">
        <f>IFERROR(INDEX('INE Chile'!$1:$1048576,MATCH(Chile!MH$5,'INE Chile'!$A:$A,0),MATCH(Chile!$B85,'INE Chile'!$1:$1,0)),"")</f>
        <v/>
      </c>
      <c r="MI85" s="245" t="str">
        <f>IFERROR(INDEX('INE Chile'!$1:$1048576,MATCH(Chile!MI$5,'INE Chile'!$A:$A,0),MATCH(Chile!$B85,'INE Chile'!$1:$1,0)),"")</f>
        <v/>
      </c>
      <c r="MJ85" s="245" t="str">
        <f>IFERROR(INDEX('INE Chile'!$1:$1048576,MATCH(Chile!MJ$5,'INE Chile'!$A:$A,0),MATCH(Chile!$B85,'INE Chile'!$1:$1,0)),"")</f>
        <v/>
      </c>
      <c r="MK85" s="245" t="str">
        <f>IFERROR(INDEX('INE Chile'!$1:$1048576,MATCH(Chile!MK$5,'INE Chile'!$A:$A,0),MATCH(Chile!$B85,'INE Chile'!$1:$1,0)),"")</f>
        <v/>
      </c>
      <c r="ML85" s="245" t="str">
        <f>IFERROR(INDEX('INE Chile'!$1:$1048576,MATCH(Chile!ML$5,'INE Chile'!$A:$A,0),MATCH(Chile!$B85,'INE Chile'!$1:$1,0)),"")</f>
        <v/>
      </c>
      <c r="MM85" s="245" t="str">
        <f>IFERROR(INDEX('INE Chile'!$1:$1048576,MATCH(Chile!MM$5,'INE Chile'!$A:$A,0),MATCH(Chile!$B85,'INE Chile'!$1:$1,0)),"")</f>
        <v/>
      </c>
      <c r="MN85" s="245" t="str">
        <f>IFERROR(INDEX('INE Chile'!$1:$1048576,MATCH(Chile!MN$5,'INE Chile'!$A:$A,0),MATCH(Chile!$B85,'INE Chile'!$1:$1,0)),"")</f>
        <v/>
      </c>
      <c r="MO85" s="245" t="str">
        <f>IFERROR(INDEX('INE Chile'!$1:$1048576,MATCH(Chile!MO$5,'INE Chile'!$A:$A,0),MATCH(Chile!$B85,'INE Chile'!$1:$1,0)),"")</f>
        <v/>
      </c>
      <c r="MP85" s="246">
        <f>+IFERROR(AVERAGE(MD85:MO85),"")</f>
        <v>98.721252503099706</v>
      </c>
    </row>
    <row r="86" spans="2:354" outlineLevel="1">
      <c r="B86" s="9" t="s">
        <v>837</v>
      </c>
      <c r="C86" s="403" t="s">
        <v>794</v>
      </c>
      <c r="D86" s="256"/>
      <c r="E86" s="256"/>
      <c r="F86" s="256"/>
      <c r="G86" s="256"/>
      <c r="H86" s="256"/>
      <c r="I86" s="256"/>
      <c r="J86" s="256"/>
      <c r="K86" s="256"/>
      <c r="L86" s="256"/>
      <c r="P86" s="246" t="str">
        <f>+IFERROR(AVERAGE(D86:O86),"")</f>
        <v/>
      </c>
      <c r="Q86" s="256"/>
      <c r="R86" s="256"/>
      <c r="S86" s="256"/>
      <c r="T86" s="256"/>
      <c r="U86" s="256"/>
      <c r="V86" s="256"/>
      <c r="W86" s="256"/>
      <c r="X86" s="256"/>
      <c r="Y86" s="256"/>
      <c r="AC86" s="246" t="str">
        <f>+IFERROR(AVERAGE(Q86:AB86),"")</f>
        <v/>
      </c>
      <c r="AD86" s="256"/>
      <c r="AE86" s="256"/>
      <c r="AF86" s="256"/>
      <c r="AG86" s="256"/>
      <c r="AH86" s="256"/>
      <c r="AI86" s="256"/>
      <c r="AJ86" s="256"/>
      <c r="AK86" s="256"/>
      <c r="AL86" s="256"/>
      <c r="AP86" s="246" t="str">
        <f>+IFERROR(AVERAGE(AD86:AO86),"")</f>
        <v/>
      </c>
      <c r="AQ86" s="256"/>
      <c r="AR86" s="256"/>
      <c r="AS86" s="256"/>
      <c r="AT86" s="256"/>
      <c r="AU86" s="256"/>
      <c r="AV86" s="256"/>
      <c r="AW86" s="256"/>
      <c r="AX86" s="256"/>
      <c r="AY86" s="256"/>
      <c r="BC86" s="246" t="str">
        <f>+IFERROR(AVERAGE(AQ86:BB86),"")</f>
        <v/>
      </c>
      <c r="BD86" s="256"/>
      <c r="BE86" s="256"/>
      <c r="BF86" s="256"/>
      <c r="BG86" s="256"/>
      <c r="BH86" s="256"/>
      <c r="BI86" s="256"/>
      <c r="BJ86" s="256"/>
      <c r="BK86" s="256"/>
      <c r="BL86" s="256"/>
      <c r="BP86" s="246" t="str">
        <f>+IFERROR(AVERAGE(BD86:BO86),"")</f>
        <v/>
      </c>
      <c r="BQ86" s="256"/>
      <c r="BR86" s="256"/>
      <c r="BS86" s="256"/>
      <c r="BT86" s="256"/>
      <c r="BU86" s="256"/>
      <c r="BV86" s="256"/>
      <c r="BW86" s="256"/>
      <c r="BX86" s="256"/>
      <c r="BY86" s="256"/>
      <c r="CC86" s="246" t="str">
        <f>+IFERROR(AVERAGE(BQ86:CB86),"")</f>
        <v/>
      </c>
      <c r="CD86" s="256"/>
      <c r="CE86" s="256"/>
      <c r="CF86" s="256"/>
      <c r="CG86" s="256"/>
      <c r="CH86" s="256"/>
      <c r="CI86" s="256"/>
      <c r="CJ86" s="256"/>
      <c r="CK86" s="256"/>
      <c r="CL86" s="256"/>
      <c r="CP86" s="246" t="str">
        <f>+IFERROR(AVERAGE(CD86:CO86),"")</f>
        <v/>
      </c>
      <c r="CQ86" s="256"/>
      <c r="CR86" s="256"/>
      <c r="CS86" s="256"/>
      <c r="CT86" s="256"/>
      <c r="CU86" s="256"/>
      <c r="CV86" s="256"/>
      <c r="CW86" s="256"/>
      <c r="CX86" s="256"/>
      <c r="CY86" s="256"/>
      <c r="DC86" s="246" t="str">
        <f>+IFERROR(AVERAGE(CQ86:DB86),"")</f>
        <v/>
      </c>
      <c r="DD86" s="256"/>
      <c r="DE86" s="256"/>
      <c r="DF86" s="256"/>
      <c r="DG86" s="256"/>
      <c r="DH86" s="256"/>
      <c r="DI86" s="256"/>
      <c r="DJ86" s="256"/>
      <c r="DK86" s="256"/>
      <c r="DL86" s="256"/>
      <c r="DP86" s="246" t="str">
        <f>+IFERROR(AVERAGE(DD86:DO86),"")</f>
        <v/>
      </c>
      <c r="DQ86" s="245">
        <f>IFERROR(INDEX('INE Chile'!$1:$1048576,MATCH(Chile!DQ$5,'INE Chile'!$A:$A,0),MATCH(Chile!$B86,'INE Chile'!$1:$1,0)),"")</f>
        <v>80.625268203505101</v>
      </c>
      <c r="DR86" s="245">
        <f>IFERROR(INDEX('INE Chile'!$1:$1048576,MATCH(Chile!DR$5,'INE Chile'!$A:$A,0),MATCH(Chile!$B86,'INE Chile'!$1:$1,0)),"")</f>
        <v>74.624976672419095</v>
      </c>
      <c r="DS86" s="245">
        <f>IFERROR(INDEX('INE Chile'!$1:$1048576,MATCH(Chile!DS$5,'INE Chile'!$A:$A,0),MATCH(Chile!$B86,'INE Chile'!$1:$1,0)),"")</f>
        <v>79.632280695915298</v>
      </c>
      <c r="DT86" s="245">
        <f>IFERROR(INDEX('INE Chile'!$1:$1048576,MATCH(Chile!DT$5,'INE Chile'!$A:$A,0),MATCH(Chile!$B86,'INE Chile'!$1:$1,0)),"")</f>
        <v>74.479772677937603</v>
      </c>
      <c r="DU86" s="245">
        <f>IFERROR(INDEX('INE Chile'!$1:$1048576,MATCH(Chile!DU$5,'INE Chile'!$A:$A,0),MATCH(Chile!$B86,'INE Chile'!$1:$1,0)),"")</f>
        <v>73.965818483026496</v>
      </c>
      <c r="DV86" s="245">
        <f>IFERROR(INDEX('INE Chile'!$1:$1048576,MATCH(Chile!DV$5,'INE Chile'!$A:$A,0),MATCH(Chile!$B86,'INE Chile'!$1:$1,0)),"")</f>
        <v>72.969156395751398</v>
      </c>
      <c r="DW86" s="245">
        <f>IFERROR(INDEX('INE Chile'!$1:$1048576,MATCH(Chile!DW$5,'INE Chile'!$A:$A,0),MATCH(Chile!$B86,'INE Chile'!$1:$1,0)),"")</f>
        <v>74.0060448921746</v>
      </c>
      <c r="DX86" s="245">
        <f>IFERROR(INDEX('INE Chile'!$1:$1048576,MATCH(Chile!DX$5,'INE Chile'!$A:$A,0),MATCH(Chile!$B86,'INE Chile'!$1:$1,0)),"")</f>
        <v>74.038973753891199</v>
      </c>
      <c r="DY86" s="245">
        <f>IFERROR(INDEX('INE Chile'!$1:$1048576,MATCH(Chile!DY$5,'INE Chile'!$A:$A,0),MATCH(Chile!$B86,'INE Chile'!$1:$1,0)),"")</f>
        <v>71.870037568424294</v>
      </c>
      <c r="DZ86" s="245">
        <f>IFERROR(INDEX('INE Chile'!$1:$1048576,MATCH(Chile!DZ$5,'INE Chile'!$A:$A,0),MATCH(Chile!$B86,'INE Chile'!$1:$1,0)),"")</f>
        <v>74.593553492230797</v>
      </c>
      <c r="EA86" s="245">
        <f>IFERROR(INDEX('INE Chile'!$1:$1048576,MATCH(Chile!EA$5,'INE Chile'!$A:$A,0),MATCH(Chile!$B86,'INE Chile'!$1:$1,0)),"")</f>
        <v>75.071575994785306</v>
      </c>
      <c r="EB86" s="245">
        <f>IFERROR(INDEX('INE Chile'!$1:$1048576,MATCH(Chile!EB$5,'INE Chile'!$A:$A,0),MATCH(Chile!$B86,'INE Chile'!$1:$1,0)),"")</f>
        <v>79.8216045140002</v>
      </c>
      <c r="EC86" s="246">
        <f>+IFERROR(AVERAGE(DQ86:EB86),"")</f>
        <v>75.474921945338465</v>
      </c>
      <c r="ED86" s="245">
        <f>IFERROR(INDEX('INE Chile'!$1:$1048576,MATCH(Chile!ED$5,'INE Chile'!$A:$A,0),MATCH(Chile!$B86,'INE Chile'!$1:$1,0)),"")</f>
        <v>80.602222827170095</v>
      </c>
      <c r="EE86" s="245">
        <f>IFERROR(INDEX('INE Chile'!$1:$1048576,MATCH(Chile!EE$5,'INE Chile'!$A:$A,0),MATCH(Chile!$B86,'INE Chile'!$1:$1,0)),"")</f>
        <v>74.810001142114501</v>
      </c>
      <c r="EF86" s="245">
        <f>IFERROR(INDEX('INE Chile'!$1:$1048576,MATCH(Chile!EF$5,'INE Chile'!$A:$A,0),MATCH(Chile!$B86,'INE Chile'!$1:$1,0)),"")</f>
        <v>75.408438817382603</v>
      </c>
      <c r="EG86" s="245">
        <f>IFERROR(INDEX('INE Chile'!$1:$1048576,MATCH(Chile!EG$5,'INE Chile'!$A:$A,0),MATCH(Chile!$B86,'INE Chile'!$1:$1,0)),"")</f>
        <v>75.271768768162005</v>
      </c>
      <c r="EH86" s="245">
        <f>IFERROR(INDEX('INE Chile'!$1:$1048576,MATCH(Chile!EH$5,'INE Chile'!$A:$A,0),MATCH(Chile!$B86,'INE Chile'!$1:$1,0)),"")</f>
        <v>77.695924607341198</v>
      </c>
      <c r="EI86" s="245">
        <f>IFERROR(INDEX('INE Chile'!$1:$1048576,MATCH(Chile!EI$5,'INE Chile'!$A:$A,0),MATCH(Chile!$B86,'INE Chile'!$1:$1,0)),"")</f>
        <v>77.920800921958403</v>
      </c>
      <c r="EJ86" s="245">
        <f>IFERROR(INDEX('INE Chile'!$1:$1048576,MATCH(Chile!EJ$5,'INE Chile'!$A:$A,0),MATCH(Chile!$B86,'INE Chile'!$1:$1,0)),"")</f>
        <v>80.737103729879706</v>
      </c>
      <c r="EK86" s="245">
        <f>IFERROR(INDEX('INE Chile'!$1:$1048576,MATCH(Chile!EK$5,'INE Chile'!$A:$A,0),MATCH(Chile!$B86,'INE Chile'!$1:$1,0)),"")</f>
        <v>79.5213055383648</v>
      </c>
      <c r="EL86" s="245">
        <f>IFERROR(INDEX('INE Chile'!$1:$1048576,MATCH(Chile!EL$5,'INE Chile'!$A:$A,0),MATCH(Chile!$B86,'INE Chile'!$1:$1,0)),"")</f>
        <v>75.763280393608298</v>
      </c>
      <c r="EM86" s="245">
        <f>IFERROR(INDEX('INE Chile'!$1:$1048576,MATCH(Chile!EM$5,'INE Chile'!$A:$A,0),MATCH(Chile!$B86,'INE Chile'!$1:$1,0)),"")</f>
        <v>78.755347577209903</v>
      </c>
      <c r="EN86" s="245">
        <f>IFERROR(INDEX('INE Chile'!$1:$1048576,MATCH(Chile!EN$5,'INE Chile'!$A:$A,0),MATCH(Chile!$B86,'INE Chile'!$1:$1,0)),"")</f>
        <v>79.885058227316406</v>
      </c>
      <c r="EO86" s="245">
        <f>IFERROR(INDEX('INE Chile'!$1:$1048576,MATCH(Chile!EO$5,'INE Chile'!$A:$A,0),MATCH(Chile!$B86,'INE Chile'!$1:$1,0)),"")</f>
        <v>84.8563864789664</v>
      </c>
      <c r="EP86" s="246">
        <f>+IFERROR(AVERAGE(ED86:EO86),"")</f>
        <v>78.435636585789538</v>
      </c>
      <c r="EQ86" s="245">
        <f>IFERROR(INDEX('INE Chile'!$1:$1048576,MATCH(Chile!EQ$5,'INE Chile'!$A:$A,0),MATCH(Chile!$B86,'INE Chile'!$1:$1,0)),"")</f>
        <v>85.420489468918703</v>
      </c>
      <c r="ER86" s="245">
        <f>IFERROR(INDEX('INE Chile'!$1:$1048576,MATCH(Chile!ER$5,'INE Chile'!$A:$A,0),MATCH(Chile!$B86,'INE Chile'!$1:$1,0)),"")</f>
        <v>78.985353718275704</v>
      </c>
      <c r="ES86" s="245">
        <f>IFERROR(INDEX('INE Chile'!$1:$1048576,MATCH(Chile!ES$5,'INE Chile'!$A:$A,0),MATCH(Chile!$B86,'INE Chile'!$1:$1,0)),"")</f>
        <v>86.179576107097901</v>
      </c>
      <c r="ET86" s="245">
        <f>IFERROR(INDEX('INE Chile'!$1:$1048576,MATCH(Chile!ET$5,'INE Chile'!$A:$A,0),MATCH(Chile!$B86,'INE Chile'!$1:$1,0)),"")</f>
        <v>80.698486542088204</v>
      </c>
      <c r="EU86" s="245">
        <f>IFERROR(INDEX('INE Chile'!$1:$1048576,MATCH(Chile!EU$5,'INE Chile'!$A:$A,0),MATCH(Chile!$B86,'INE Chile'!$1:$1,0)),"")</f>
        <v>83.589302699760793</v>
      </c>
      <c r="EV86" s="245">
        <f>IFERROR(INDEX('INE Chile'!$1:$1048576,MATCH(Chile!EV$5,'INE Chile'!$A:$A,0),MATCH(Chile!$B86,'INE Chile'!$1:$1,0)),"")</f>
        <v>81.160436476144795</v>
      </c>
      <c r="EW86" s="245">
        <f>IFERROR(INDEX('INE Chile'!$1:$1048576,MATCH(Chile!EW$5,'INE Chile'!$A:$A,0),MATCH(Chile!$B86,'INE Chile'!$1:$1,0)),"")</f>
        <v>81.654250791508005</v>
      </c>
      <c r="EX86" s="245">
        <f>IFERROR(INDEX('INE Chile'!$1:$1048576,MATCH(Chile!EX$5,'INE Chile'!$A:$A,0),MATCH(Chile!$B86,'INE Chile'!$1:$1,0)),"")</f>
        <v>82.120900316474007</v>
      </c>
      <c r="EY86" s="245">
        <f>IFERROR(INDEX('INE Chile'!$1:$1048576,MATCH(Chile!EY$5,'INE Chile'!$A:$A,0),MATCH(Chile!$B86,'INE Chile'!$1:$1,0)),"")</f>
        <v>78.178242432950498</v>
      </c>
      <c r="EZ86" s="245">
        <f>IFERROR(INDEX('INE Chile'!$1:$1048576,MATCH(Chile!EZ$5,'INE Chile'!$A:$A,0),MATCH(Chile!$B86,'INE Chile'!$1:$1,0)),"")</f>
        <v>82.010042654492494</v>
      </c>
      <c r="FA86" s="245">
        <f>IFERROR(INDEX('INE Chile'!$1:$1048576,MATCH(Chile!FA$5,'INE Chile'!$A:$A,0),MATCH(Chile!$B86,'INE Chile'!$1:$1,0)),"")</f>
        <v>83.468415583386403</v>
      </c>
      <c r="FB86" s="245">
        <f>IFERROR(INDEX('INE Chile'!$1:$1048576,MATCH(Chile!FB$5,'INE Chile'!$A:$A,0),MATCH(Chile!$B86,'INE Chile'!$1:$1,0)),"")</f>
        <v>89.368105420495695</v>
      </c>
      <c r="FC86" s="246">
        <f>+IFERROR(AVERAGE(EQ86:FB86),"")</f>
        <v>82.73613351763278</v>
      </c>
      <c r="FD86" s="245">
        <f>IFERROR(INDEX('INE Chile'!$1:$1048576,MATCH(Chile!FD$5,'INE Chile'!$A:$A,0),MATCH(Chile!$B86,'INE Chile'!$1:$1,0)),"")</f>
        <v>92.129397191398596</v>
      </c>
      <c r="FE86" s="245">
        <f>IFERROR(INDEX('INE Chile'!$1:$1048576,MATCH(Chile!FE$5,'INE Chile'!$A:$A,0),MATCH(Chile!$B86,'INE Chile'!$1:$1,0)),"")</f>
        <v>87.983441579961095</v>
      </c>
      <c r="FF86" s="245">
        <f>IFERROR(INDEX('INE Chile'!$1:$1048576,MATCH(Chile!FF$5,'INE Chile'!$A:$A,0),MATCH(Chile!$B86,'INE Chile'!$1:$1,0)),"")</f>
        <v>92.444046737325294</v>
      </c>
      <c r="FG86" s="245">
        <f>IFERROR(INDEX('INE Chile'!$1:$1048576,MATCH(Chile!FG$5,'INE Chile'!$A:$A,0),MATCH(Chile!$B86,'INE Chile'!$1:$1,0)),"")</f>
        <v>85.040730174977099</v>
      </c>
      <c r="FH86" s="245">
        <f>IFERROR(INDEX('INE Chile'!$1:$1048576,MATCH(Chile!FH$5,'INE Chile'!$A:$A,0),MATCH(Chile!$B86,'INE Chile'!$1:$1,0)),"")</f>
        <v>86.636241234696897</v>
      </c>
      <c r="FI86" s="245">
        <f>IFERROR(INDEX('INE Chile'!$1:$1048576,MATCH(Chile!FI$5,'INE Chile'!$A:$A,0),MATCH(Chile!$B86,'INE Chile'!$1:$1,0)),"")</f>
        <v>85.125731272143199</v>
      </c>
      <c r="FJ86" s="245">
        <f>IFERROR(INDEX('INE Chile'!$1:$1048576,MATCH(Chile!FJ$5,'INE Chile'!$A:$A,0),MATCH(Chile!$B86,'INE Chile'!$1:$1,0)),"")</f>
        <v>85.556472623504206</v>
      </c>
      <c r="FK86" s="245">
        <f>IFERROR(INDEX('INE Chile'!$1:$1048576,MATCH(Chile!FK$5,'INE Chile'!$A:$A,0),MATCH(Chile!$B86,'INE Chile'!$1:$1,0)),"")</f>
        <v>86.978101505393198</v>
      </c>
      <c r="FL86" s="245">
        <f>IFERROR(INDEX('INE Chile'!$1:$1048576,MATCH(Chile!FL$5,'INE Chile'!$A:$A,0),MATCH(Chile!$B86,'INE Chile'!$1:$1,0)),"")</f>
        <v>81.428914496936997</v>
      </c>
      <c r="FM86" s="245">
        <f>IFERROR(INDEX('INE Chile'!$1:$1048576,MATCH(Chile!FM$5,'INE Chile'!$A:$A,0),MATCH(Chile!$B86,'INE Chile'!$1:$1,0)),"")</f>
        <v>87.478897739064607</v>
      </c>
      <c r="FN86" s="245">
        <f>IFERROR(INDEX('INE Chile'!$1:$1048576,MATCH(Chile!FN$5,'INE Chile'!$A:$A,0),MATCH(Chile!$B86,'INE Chile'!$1:$1,0)),"")</f>
        <v>87.102604879778198</v>
      </c>
      <c r="FO86" s="245">
        <f>IFERROR(INDEX('INE Chile'!$1:$1048576,MATCH(Chile!FO$5,'INE Chile'!$A:$A,0),MATCH(Chile!$B86,'INE Chile'!$1:$1,0)),"")</f>
        <v>91.201753118745401</v>
      </c>
      <c r="FP86" s="246">
        <f>+IFERROR(AVERAGE(FD86:FO86),"")</f>
        <v>87.425527712827076</v>
      </c>
      <c r="FQ86" s="245">
        <f>IFERROR(INDEX('INE Chile'!$1:$1048576,MATCH(Chile!FQ$5,'INE Chile'!$A:$A,0),MATCH(Chile!$B86,'INE Chile'!$1:$1,0)),"")</f>
        <v>94.571955465162404</v>
      </c>
      <c r="FR86" s="245">
        <f>IFERROR(INDEX('INE Chile'!$1:$1048576,MATCH(Chile!FR$5,'INE Chile'!$A:$A,0),MATCH(Chile!$B86,'INE Chile'!$1:$1,0)),"")</f>
        <v>88.737727817249905</v>
      </c>
      <c r="FS86" s="245">
        <f>IFERROR(INDEX('INE Chile'!$1:$1048576,MATCH(Chile!FS$5,'INE Chile'!$A:$A,0),MATCH(Chile!$B86,'INE Chile'!$1:$1,0)),"")</f>
        <v>94.095427584819902</v>
      </c>
      <c r="FT86" s="245">
        <f>IFERROR(INDEX('INE Chile'!$1:$1048576,MATCH(Chile!FT$5,'INE Chile'!$A:$A,0),MATCH(Chile!$B86,'INE Chile'!$1:$1,0)),"")</f>
        <v>88.568440395704101</v>
      </c>
      <c r="FU86" s="245">
        <f>IFERROR(INDEX('INE Chile'!$1:$1048576,MATCH(Chile!FU$5,'INE Chile'!$A:$A,0),MATCH(Chile!$B86,'INE Chile'!$1:$1,0)),"")</f>
        <v>90.555048528106994</v>
      </c>
      <c r="FV86" s="245">
        <f>IFERROR(INDEX('INE Chile'!$1:$1048576,MATCH(Chile!FV$5,'INE Chile'!$A:$A,0),MATCH(Chile!$B86,'INE Chile'!$1:$1,0)),"")</f>
        <v>88.310647842151894</v>
      </c>
      <c r="FW86" s="245">
        <f>IFERROR(INDEX('INE Chile'!$1:$1048576,MATCH(Chile!FW$5,'INE Chile'!$A:$A,0),MATCH(Chile!$B86,'INE Chile'!$1:$1,0)),"")</f>
        <v>90.985807111094303</v>
      </c>
      <c r="FX86" s="245">
        <f>IFERROR(INDEX('INE Chile'!$1:$1048576,MATCH(Chile!FX$5,'INE Chile'!$A:$A,0),MATCH(Chile!$B86,'INE Chile'!$1:$1,0)),"")</f>
        <v>90.192611960416201</v>
      </c>
      <c r="FY86" s="245">
        <f>IFERROR(INDEX('INE Chile'!$1:$1048576,MATCH(Chile!FY$5,'INE Chile'!$A:$A,0),MATCH(Chile!$B86,'INE Chile'!$1:$1,0)),"")</f>
        <v>84.880387218383603</v>
      </c>
      <c r="FZ86" s="245">
        <f>IFERROR(INDEX('INE Chile'!$1:$1048576,MATCH(Chile!FZ$5,'INE Chile'!$A:$A,0),MATCH(Chile!$B86,'INE Chile'!$1:$1,0)),"")</f>
        <v>90.449570494202405</v>
      </c>
      <c r="GA86" s="245">
        <f>IFERROR(INDEX('INE Chile'!$1:$1048576,MATCH(Chile!GA$5,'INE Chile'!$A:$A,0),MATCH(Chile!$B86,'INE Chile'!$1:$1,0)),"")</f>
        <v>89.791749747860706</v>
      </c>
      <c r="GB86" s="245">
        <f>IFERROR(INDEX('INE Chile'!$1:$1048576,MATCH(Chile!GB$5,'INE Chile'!$A:$A,0),MATCH(Chile!$B86,'INE Chile'!$1:$1,0)),"")</f>
        <v>95.007245972194596</v>
      </c>
      <c r="GC86" s="246">
        <f>+IFERROR(AVERAGE(FQ86:GB86),"")</f>
        <v>90.51221834477893</v>
      </c>
      <c r="GD86" s="245">
        <f>IFERROR(INDEX('INE Chile'!$1:$1048576,MATCH(Chile!GD$5,'INE Chile'!$A:$A,0),MATCH(Chile!$B86,'INE Chile'!$1:$1,0)),"")</f>
        <v>96.050925836870405</v>
      </c>
      <c r="GE86" s="245">
        <f>IFERROR(INDEX('INE Chile'!$1:$1048576,MATCH(Chile!GE$5,'INE Chile'!$A:$A,0),MATCH(Chile!$B86,'INE Chile'!$1:$1,0)),"")</f>
        <v>90.246270095148603</v>
      </c>
      <c r="GF86" s="245">
        <f>IFERROR(INDEX('INE Chile'!$1:$1048576,MATCH(Chile!GF$5,'INE Chile'!$A:$A,0),MATCH(Chile!$B86,'INE Chile'!$1:$1,0)),"")</f>
        <v>97.210759071436598</v>
      </c>
      <c r="GG86" s="245">
        <f>IFERROR(INDEX('INE Chile'!$1:$1048576,MATCH(Chile!GG$5,'INE Chile'!$A:$A,0),MATCH(Chile!$B86,'INE Chile'!$1:$1,0)),"")</f>
        <v>91.926644246542807</v>
      </c>
      <c r="GH86" s="245">
        <f>IFERROR(INDEX('INE Chile'!$1:$1048576,MATCH(Chile!GH$5,'INE Chile'!$A:$A,0),MATCH(Chile!$B86,'INE Chile'!$1:$1,0)),"")</f>
        <v>93.689148067975793</v>
      </c>
      <c r="GI86" s="245">
        <f>IFERROR(INDEX('INE Chile'!$1:$1048576,MATCH(Chile!GI$5,'INE Chile'!$A:$A,0),MATCH(Chile!$B86,'INE Chile'!$1:$1,0)),"")</f>
        <v>92.5852198328067</v>
      </c>
      <c r="GJ86" s="245">
        <f>IFERROR(INDEX('INE Chile'!$1:$1048576,MATCH(Chile!GJ$5,'INE Chile'!$A:$A,0),MATCH(Chile!$B86,'INE Chile'!$1:$1,0)),"")</f>
        <v>93.836486336443201</v>
      </c>
      <c r="GK86" s="245">
        <f>IFERROR(INDEX('INE Chile'!$1:$1048576,MATCH(Chile!GK$5,'INE Chile'!$A:$A,0),MATCH(Chile!$B86,'INE Chile'!$1:$1,0)),"")</f>
        <v>91.323497759310698</v>
      </c>
      <c r="GL86" s="245">
        <f>IFERROR(INDEX('INE Chile'!$1:$1048576,MATCH(Chile!GL$5,'INE Chile'!$A:$A,0),MATCH(Chile!$B86,'INE Chile'!$1:$1,0)),"")</f>
        <v>87.230165405492798</v>
      </c>
      <c r="GM86" s="245">
        <f>IFERROR(INDEX('INE Chile'!$1:$1048576,MATCH(Chile!GM$5,'INE Chile'!$A:$A,0),MATCH(Chile!$B86,'INE Chile'!$1:$1,0)),"")</f>
        <v>91.708282203529095</v>
      </c>
      <c r="GN86" s="245">
        <f>IFERROR(INDEX('INE Chile'!$1:$1048576,MATCH(Chile!GN$5,'INE Chile'!$A:$A,0),MATCH(Chile!$B86,'INE Chile'!$1:$1,0)),"")</f>
        <v>91.514340377647699</v>
      </c>
      <c r="GO86" s="245">
        <f>IFERROR(INDEX('INE Chile'!$1:$1048576,MATCH(Chile!GO$5,'INE Chile'!$A:$A,0),MATCH(Chile!$B86,'INE Chile'!$1:$1,0)),"")</f>
        <v>94.639020371350199</v>
      </c>
      <c r="GP86" s="246">
        <f>+IFERROR(AVERAGE(GD86:GO86),"")</f>
        <v>92.663396633712878</v>
      </c>
      <c r="GQ86" s="245">
        <f>IFERROR(INDEX('INE Chile'!$1:$1048576,MATCH(Chile!GQ$5,'INE Chile'!$A:$A,0),MATCH(Chile!$B86,'INE Chile'!$1:$1,0)),"")</f>
        <v>98.194129877026896</v>
      </c>
      <c r="GR86" s="245">
        <f>IFERROR(INDEX('INE Chile'!$1:$1048576,MATCH(Chile!GR$5,'INE Chile'!$A:$A,0),MATCH(Chile!$B86,'INE Chile'!$1:$1,0)),"")</f>
        <v>92.101787190722106</v>
      </c>
      <c r="GS86" s="245">
        <f>IFERROR(INDEX('INE Chile'!$1:$1048576,MATCH(Chile!GS$5,'INE Chile'!$A:$A,0),MATCH(Chile!$B86,'INE Chile'!$1:$1,0)),"")</f>
        <v>99.606956742117404</v>
      </c>
      <c r="GT86" s="245">
        <f>IFERROR(INDEX('INE Chile'!$1:$1048576,MATCH(Chile!GT$5,'INE Chile'!$A:$A,0),MATCH(Chile!$B86,'INE Chile'!$1:$1,0)),"")</f>
        <v>93.9978725926848</v>
      </c>
      <c r="GU86" s="245">
        <f>IFERROR(INDEX('INE Chile'!$1:$1048576,MATCH(Chile!GU$5,'INE Chile'!$A:$A,0),MATCH(Chile!$B86,'INE Chile'!$1:$1,0)),"")</f>
        <v>96.350772433166995</v>
      </c>
      <c r="GV86" s="245">
        <f>IFERROR(INDEX('INE Chile'!$1:$1048576,MATCH(Chile!GV$5,'INE Chile'!$A:$A,0),MATCH(Chile!$B86,'INE Chile'!$1:$1,0)),"")</f>
        <v>95.928807882549194</v>
      </c>
      <c r="GW86" s="245">
        <f>IFERROR(INDEX('INE Chile'!$1:$1048576,MATCH(Chile!GW$5,'INE Chile'!$A:$A,0),MATCH(Chile!$B86,'INE Chile'!$1:$1,0)),"")</f>
        <v>97.709811803555496</v>
      </c>
      <c r="GX86" s="245">
        <f>IFERROR(INDEX('INE Chile'!$1:$1048576,MATCH(Chile!GX$5,'INE Chile'!$A:$A,0),MATCH(Chile!$B86,'INE Chile'!$1:$1,0)),"")</f>
        <v>94.576604133686899</v>
      </c>
      <c r="GY86" s="245">
        <f>IFERROR(INDEX('INE Chile'!$1:$1048576,MATCH(Chile!GY$5,'INE Chile'!$A:$A,0),MATCH(Chile!$B86,'INE Chile'!$1:$1,0)),"")</f>
        <v>91.233103082224503</v>
      </c>
      <c r="GZ86" s="245">
        <f>IFERROR(INDEX('INE Chile'!$1:$1048576,MATCH(Chile!GZ$5,'INE Chile'!$A:$A,0),MATCH(Chile!$B86,'INE Chile'!$1:$1,0)),"")</f>
        <v>94.482615018265307</v>
      </c>
      <c r="HA86" s="245">
        <f>IFERROR(INDEX('INE Chile'!$1:$1048576,MATCH(Chile!HA$5,'INE Chile'!$A:$A,0),MATCH(Chile!$B86,'INE Chile'!$1:$1,0)),"")</f>
        <v>90.455870013635504</v>
      </c>
      <c r="HB86" s="245">
        <f>IFERROR(INDEX('INE Chile'!$1:$1048576,MATCH(Chile!HB$5,'INE Chile'!$A:$A,0),MATCH(Chile!$B86,'INE Chile'!$1:$1,0)),"")</f>
        <v>95.416273574780902</v>
      </c>
      <c r="HC86" s="246">
        <f>+IFERROR(AVERAGE(GQ86:HB86),"")</f>
        <v>95.004550362034664</v>
      </c>
      <c r="HD86" s="245">
        <f>IFERROR(INDEX('INE Chile'!$1:$1048576,MATCH(Chile!HD$5,'INE Chile'!$A:$A,0),MATCH(Chile!$B86,'INE Chile'!$1:$1,0)),"")</f>
        <v>99.292177171188996</v>
      </c>
      <c r="HE86" s="245">
        <f>IFERROR(INDEX('INE Chile'!$1:$1048576,MATCH(Chile!HE$5,'INE Chile'!$A:$A,0),MATCH(Chile!$B86,'INE Chile'!$1:$1,0)),"")</f>
        <v>96.473196739366998</v>
      </c>
      <c r="HF86" s="245">
        <f>IFERROR(INDEX('INE Chile'!$1:$1048576,MATCH(Chile!HF$5,'INE Chile'!$A:$A,0),MATCH(Chile!$B86,'INE Chile'!$1:$1,0)),"")</f>
        <v>103.118641211664</v>
      </c>
      <c r="HG86" s="245">
        <f>IFERROR(INDEX('INE Chile'!$1:$1048576,MATCH(Chile!HG$5,'INE Chile'!$A:$A,0),MATCH(Chile!$B86,'INE Chile'!$1:$1,0)),"")</f>
        <v>96.160971435700205</v>
      </c>
      <c r="HH86" s="245">
        <f>IFERROR(INDEX('INE Chile'!$1:$1048576,MATCH(Chile!HH$5,'INE Chile'!$A:$A,0),MATCH(Chile!$B86,'INE Chile'!$1:$1,0)),"")</f>
        <v>98.642628496782507</v>
      </c>
      <c r="HI86" s="245">
        <f>IFERROR(INDEX('INE Chile'!$1:$1048576,MATCH(Chile!HI$5,'INE Chile'!$A:$A,0),MATCH(Chile!$B86,'INE Chile'!$1:$1,0)),"")</f>
        <v>99.164739438229802</v>
      </c>
      <c r="HJ86" s="245">
        <f>IFERROR(INDEX('INE Chile'!$1:$1048576,MATCH(Chile!HJ$5,'INE Chile'!$A:$A,0),MATCH(Chile!$B86,'INE Chile'!$1:$1,0)),"")</f>
        <v>101.03995979691101</v>
      </c>
      <c r="HK86" s="245">
        <f>IFERROR(INDEX('INE Chile'!$1:$1048576,MATCH(Chile!HK$5,'INE Chile'!$A:$A,0),MATCH(Chile!$B86,'INE Chile'!$1:$1,0)),"")</f>
        <v>97.705744530911602</v>
      </c>
      <c r="HL86" s="245">
        <f>IFERROR(INDEX('INE Chile'!$1:$1048576,MATCH(Chile!HL$5,'INE Chile'!$A:$A,0),MATCH(Chile!$B86,'INE Chile'!$1:$1,0)),"")</f>
        <v>91.3462474206666</v>
      </c>
      <c r="HM86" s="245">
        <f>IFERROR(INDEX('INE Chile'!$1:$1048576,MATCH(Chile!HM$5,'INE Chile'!$A:$A,0),MATCH(Chile!$B86,'INE Chile'!$1:$1,0)),"")</f>
        <v>94.176215417695204</v>
      </c>
      <c r="HN86" s="245">
        <f>IFERROR(INDEX('INE Chile'!$1:$1048576,MATCH(Chile!HN$5,'INE Chile'!$A:$A,0),MATCH(Chile!$B86,'INE Chile'!$1:$1,0)),"")</f>
        <v>97.829405282992397</v>
      </c>
      <c r="HO86" s="245">
        <f>IFERROR(INDEX('INE Chile'!$1:$1048576,MATCH(Chile!HO$5,'INE Chile'!$A:$A,0),MATCH(Chile!$B86,'INE Chile'!$1:$1,0)),"")</f>
        <v>100.314535809403</v>
      </c>
      <c r="HP86" s="246">
        <f>+IFERROR(AVERAGE(HD86:HO86),"")</f>
        <v>97.93870522929268</v>
      </c>
      <c r="HQ86" s="245">
        <f>IFERROR(INDEX('INE Chile'!$1:$1048576,MATCH(Chile!HQ$5,'INE Chile'!$A:$A,0),MATCH(Chile!$B86,'INE Chile'!$1:$1,0)),"")</f>
        <v>103.28169631011301</v>
      </c>
      <c r="HR86" s="245">
        <f>IFERROR(INDEX('INE Chile'!$1:$1048576,MATCH(Chile!HR$5,'INE Chile'!$A:$A,0),MATCH(Chile!$B86,'INE Chile'!$1:$1,0)),"")</f>
        <v>95.179383731688503</v>
      </c>
      <c r="HS86" s="245">
        <f>IFERROR(INDEX('INE Chile'!$1:$1048576,MATCH(Chile!HS$5,'INE Chile'!$A:$A,0),MATCH(Chile!$B86,'INE Chile'!$1:$1,0)),"")</f>
        <v>102.003941262963</v>
      </c>
      <c r="HT86" s="245">
        <f>IFERROR(INDEX('INE Chile'!$1:$1048576,MATCH(Chile!HT$5,'INE Chile'!$A:$A,0),MATCH(Chile!$B86,'INE Chile'!$1:$1,0)),"")</f>
        <v>95.446460714969206</v>
      </c>
      <c r="HU86" s="245">
        <f>IFERROR(INDEX('INE Chile'!$1:$1048576,MATCH(Chile!HU$5,'INE Chile'!$A:$A,0),MATCH(Chile!$B86,'INE Chile'!$1:$1,0)),"")</f>
        <v>101.703742174182</v>
      </c>
      <c r="HV86" s="245">
        <f>IFERROR(INDEX('INE Chile'!$1:$1048576,MATCH(Chile!HV$5,'INE Chile'!$A:$A,0),MATCH(Chile!$B86,'INE Chile'!$1:$1,0)),"")</f>
        <v>100.75964839665301</v>
      </c>
      <c r="HW86" s="245">
        <f>IFERROR(INDEX('INE Chile'!$1:$1048576,MATCH(Chile!HW$5,'INE Chile'!$A:$A,0),MATCH(Chile!$B86,'INE Chile'!$1:$1,0)),"")</f>
        <v>102.145797516587</v>
      </c>
      <c r="HX86" s="245">
        <f>IFERROR(INDEX('INE Chile'!$1:$1048576,MATCH(Chile!HX$5,'INE Chile'!$A:$A,0),MATCH(Chile!$B86,'INE Chile'!$1:$1,0)),"")</f>
        <v>102.067962684723</v>
      </c>
      <c r="HY86" s="245">
        <f>IFERROR(INDEX('INE Chile'!$1:$1048576,MATCH(Chile!HY$5,'INE Chile'!$A:$A,0),MATCH(Chile!$B86,'INE Chile'!$1:$1,0)),"")</f>
        <v>93.846960229562995</v>
      </c>
      <c r="HZ86" s="245">
        <f>IFERROR(INDEX('INE Chile'!$1:$1048576,MATCH(Chile!HZ$5,'INE Chile'!$A:$A,0),MATCH(Chile!$B86,'INE Chile'!$1:$1,0)),"")</f>
        <v>95.379437176959001</v>
      </c>
      <c r="IA86" s="245">
        <f>IFERROR(INDEX('INE Chile'!$1:$1048576,MATCH(Chile!IA$5,'INE Chile'!$A:$A,0),MATCH(Chile!$B86,'INE Chile'!$1:$1,0)),"")</f>
        <v>94.411114311242798</v>
      </c>
      <c r="IB86" s="245">
        <f>IFERROR(INDEX('INE Chile'!$1:$1048576,MATCH(Chile!IB$5,'INE Chile'!$A:$A,0),MATCH(Chile!$B86,'INE Chile'!$1:$1,0)),"")</f>
        <v>99.486091121595507</v>
      </c>
      <c r="IC86" s="246">
        <f>+IFERROR(AVERAGE(HQ86:IB86),"")</f>
        <v>98.809352969269909</v>
      </c>
      <c r="ID86" s="245">
        <f>IFERROR(INDEX('INE Chile'!$1:$1048576,MATCH(Chile!ID$5,'INE Chile'!$A:$A,0),MATCH(Chile!$B86,'INE Chile'!$1:$1,0)),"")</f>
        <v>104.00505531410199</v>
      </c>
      <c r="IE86" s="245">
        <f>IFERROR(INDEX('INE Chile'!$1:$1048576,MATCH(Chile!IE$5,'INE Chile'!$A:$A,0),MATCH(Chile!$B86,'INE Chile'!$1:$1,0)),"")</f>
        <v>98.135146636868001</v>
      </c>
      <c r="IF86" s="245">
        <f>IFERROR(INDEX('INE Chile'!$1:$1048576,MATCH(Chile!IF$5,'INE Chile'!$A:$A,0),MATCH(Chile!$B86,'INE Chile'!$1:$1,0)),"")</f>
        <v>103.47175098535</v>
      </c>
      <c r="IG86" s="245">
        <f>IFERROR(INDEX('INE Chile'!$1:$1048576,MATCH(Chile!IG$5,'INE Chile'!$A:$A,0),MATCH(Chile!$B86,'INE Chile'!$1:$1,0)),"")</f>
        <v>98.431301161766996</v>
      </c>
      <c r="IH86" s="245">
        <f>IFERROR(INDEX('INE Chile'!$1:$1048576,MATCH(Chile!IH$5,'INE Chile'!$A:$A,0),MATCH(Chile!$B86,'INE Chile'!$1:$1,0)),"")</f>
        <v>102.080292030123</v>
      </c>
      <c r="II86" s="245">
        <f>IFERROR(INDEX('INE Chile'!$1:$1048576,MATCH(Chile!II$5,'INE Chile'!$A:$A,0),MATCH(Chile!$B86,'INE Chile'!$1:$1,0)),"")</f>
        <v>102.146290659911</v>
      </c>
      <c r="IJ86" s="245">
        <f>IFERROR(INDEX('INE Chile'!$1:$1048576,MATCH(Chile!IJ$5,'INE Chile'!$A:$A,0),MATCH(Chile!$B86,'INE Chile'!$1:$1,0)),"")</f>
        <v>102.815789037729</v>
      </c>
      <c r="IK86" s="245">
        <f>IFERROR(INDEX('INE Chile'!$1:$1048576,MATCH(Chile!IK$5,'INE Chile'!$A:$A,0),MATCH(Chile!$B86,'INE Chile'!$1:$1,0)),"")</f>
        <v>100.528512063964</v>
      </c>
      <c r="IL86" s="245">
        <f>IFERROR(INDEX('INE Chile'!$1:$1048576,MATCH(Chile!IL$5,'INE Chile'!$A:$A,0),MATCH(Chile!$B86,'INE Chile'!$1:$1,0)),"")</f>
        <v>94.344345974340399</v>
      </c>
      <c r="IM86" s="245">
        <f>IFERROR(INDEX('INE Chile'!$1:$1048576,MATCH(Chile!IM$5,'INE Chile'!$A:$A,0),MATCH(Chile!$B86,'INE Chile'!$1:$1,0)),"")</f>
        <v>96.075541058760294</v>
      </c>
      <c r="IN86" s="245">
        <f>IFERROR(INDEX('INE Chile'!$1:$1048576,MATCH(Chile!IN$5,'INE Chile'!$A:$A,0),MATCH(Chile!$B86,'INE Chile'!$1:$1,0)),"")</f>
        <v>96.9104725115848</v>
      </c>
      <c r="IO86" s="245">
        <f>IFERROR(INDEX('INE Chile'!$1:$1048576,MATCH(Chile!IO$5,'INE Chile'!$A:$A,0),MATCH(Chile!$B86,'INE Chile'!$1:$1,0)),"")</f>
        <v>101.05550256550001</v>
      </c>
      <c r="IP86" s="246">
        <f>+IFERROR(AVERAGE(ID86:IO86),"")</f>
        <v>99.999999999999957</v>
      </c>
      <c r="IQ86" s="245">
        <f>IFERROR(INDEX('INE Chile'!$1:$1048576,MATCH(Chile!IQ$5,'INE Chile'!$A:$A,0),MATCH(Chile!$B86,'INE Chile'!$1:$1,0)),"")</f>
        <v>105.071975248648</v>
      </c>
      <c r="IR86" s="245">
        <f>IFERROR(INDEX('INE Chile'!$1:$1048576,MATCH(Chile!IR$5,'INE Chile'!$A:$A,0),MATCH(Chile!$B86,'INE Chile'!$1:$1,0)),"")</f>
        <v>99.620970403526698</v>
      </c>
      <c r="IS86" s="245">
        <f>IFERROR(INDEX('INE Chile'!$1:$1048576,MATCH(Chile!IS$5,'INE Chile'!$A:$A,0),MATCH(Chile!$B86,'INE Chile'!$1:$1,0)),"")</f>
        <v>105.495234230132</v>
      </c>
      <c r="IT86" s="245">
        <f>IFERROR(INDEX('INE Chile'!$1:$1048576,MATCH(Chile!IT$5,'INE Chile'!$A:$A,0),MATCH(Chile!$B86,'INE Chile'!$1:$1,0)),"")</f>
        <v>100.673815726774</v>
      </c>
      <c r="IU86" s="245">
        <f>IFERROR(INDEX('INE Chile'!$1:$1048576,MATCH(Chile!IU$5,'INE Chile'!$A:$A,0),MATCH(Chile!$B86,'INE Chile'!$1:$1,0)),"")</f>
        <v>102.28172542841899</v>
      </c>
      <c r="IV86" s="245">
        <f>IFERROR(INDEX('INE Chile'!$1:$1048576,MATCH(Chile!IV$5,'INE Chile'!$A:$A,0),MATCH(Chile!$B86,'INE Chile'!$1:$1,0)),"")</f>
        <v>100.042186096807</v>
      </c>
      <c r="IW86" s="245">
        <f>IFERROR(INDEX('INE Chile'!$1:$1048576,MATCH(Chile!IW$5,'INE Chile'!$A:$A,0),MATCH(Chile!$B86,'INE Chile'!$1:$1,0)),"")</f>
        <v>103.483726565016</v>
      </c>
      <c r="IX86" s="245">
        <f>IFERROR(INDEX('INE Chile'!$1:$1048576,MATCH(Chile!IX$5,'INE Chile'!$A:$A,0),MATCH(Chile!$B86,'INE Chile'!$1:$1,0)),"")</f>
        <v>100.17647044486</v>
      </c>
      <c r="IY86" s="245">
        <f>IFERROR(INDEX('INE Chile'!$1:$1048576,MATCH(Chile!IY$5,'INE Chile'!$A:$A,0),MATCH(Chile!$B86,'INE Chile'!$1:$1,0)),"")</f>
        <v>94.738180819386002</v>
      </c>
      <c r="IZ86" s="245">
        <f>IFERROR(INDEX('INE Chile'!$1:$1048576,MATCH(Chile!IZ$5,'INE Chile'!$A:$A,0),MATCH(Chile!$B86,'INE Chile'!$1:$1,0)),"")</f>
        <v>95.496230808266205</v>
      </c>
      <c r="JA86" s="245">
        <f>IFERROR(INDEX('INE Chile'!$1:$1048576,MATCH(Chile!JA$5,'INE Chile'!$A:$A,0),MATCH(Chile!$B86,'INE Chile'!$1:$1,0)),"")</f>
        <v>97.187815362583706</v>
      </c>
      <c r="JB86" s="245">
        <f>IFERROR(INDEX('INE Chile'!$1:$1048576,MATCH(Chile!JB$5,'INE Chile'!$A:$A,0),MATCH(Chile!$B86,'INE Chile'!$1:$1,0)),"")</f>
        <v>102.224814902712</v>
      </c>
      <c r="JC86" s="246">
        <f>+IFERROR(AVERAGE(IQ86:JB86),"")</f>
        <v>100.54109550309421</v>
      </c>
      <c r="JD86" s="245">
        <f>IFERROR(INDEX('INE Chile'!$1:$1048576,MATCH(Chile!JD$5,'INE Chile'!$A:$A,0),MATCH(Chile!$B86,'INE Chile'!$1:$1,0)),"")</f>
        <v>105.821596130439</v>
      </c>
      <c r="JE86" s="245">
        <f>IFERROR(INDEX('INE Chile'!$1:$1048576,MATCH(Chile!JE$5,'INE Chile'!$A:$A,0),MATCH(Chile!$B86,'INE Chile'!$1:$1,0)),"")</f>
        <v>101.303499424093</v>
      </c>
      <c r="JF86" s="245">
        <f>IFERROR(INDEX('INE Chile'!$1:$1048576,MATCH(Chile!JF$5,'INE Chile'!$A:$A,0),MATCH(Chile!$B86,'INE Chile'!$1:$1,0)),"")</f>
        <v>103.887271612574</v>
      </c>
      <c r="JG86" s="245">
        <f>IFERROR(INDEX('INE Chile'!$1:$1048576,MATCH(Chile!JG$5,'INE Chile'!$A:$A,0),MATCH(Chile!$B86,'INE Chile'!$1:$1,0)),"")</f>
        <v>97.2944866945424</v>
      </c>
      <c r="JH86" s="245">
        <f>IFERROR(INDEX('INE Chile'!$1:$1048576,MATCH(Chile!JH$5,'INE Chile'!$A:$A,0),MATCH(Chile!$B86,'INE Chile'!$1:$1,0)),"")</f>
        <v>99.558869929876593</v>
      </c>
      <c r="JI86" s="245">
        <f>IFERROR(INDEX('INE Chile'!$1:$1048576,MATCH(Chile!JI$5,'INE Chile'!$A:$A,0),MATCH(Chile!$B86,'INE Chile'!$1:$1,0)),"")</f>
        <v>98.698422598792703</v>
      </c>
      <c r="JJ86" s="245">
        <f>IFERROR(INDEX('INE Chile'!$1:$1048576,MATCH(Chile!JJ$5,'INE Chile'!$A:$A,0),MATCH(Chile!$B86,'INE Chile'!$1:$1,0)),"")</f>
        <v>99.185175170772098</v>
      </c>
      <c r="JK86" s="245">
        <f>IFERROR(INDEX('INE Chile'!$1:$1048576,MATCH(Chile!JK$5,'INE Chile'!$A:$A,0),MATCH(Chile!$B86,'INE Chile'!$1:$1,0)),"")</f>
        <v>98.715003601013805</v>
      </c>
      <c r="JL86" s="245">
        <f>IFERROR(INDEX('INE Chile'!$1:$1048576,MATCH(Chile!JL$5,'INE Chile'!$A:$A,0),MATCH(Chile!$B86,'INE Chile'!$1:$1,0)),"")</f>
        <v>93.967990035868596</v>
      </c>
      <c r="JM86" s="245">
        <f>IFERROR(INDEX('INE Chile'!$1:$1048576,MATCH(Chile!JM$5,'INE Chile'!$A:$A,0),MATCH(Chile!$B86,'INE Chile'!$1:$1,0)),"")</f>
        <v>96.400914107965306</v>
      </c>
      <c r="JN86" s="245">
        <f>IFERROR(INDEX('INE Chile'!$1:$1048576,MATCH(Chile!JN$5,'INE Chile'!$A:$A,0),MATCH(Chile!$B86,'INE Chile'!$1:$1,0)),"")</f>
        <v>96.722071819006402</v>
      </c>
      <c r="JO86" s="245">
        <f>IFERROR(INDEX('INE Chile'!$1:$1048576,MATCH(Chile!JO$5,'INE Chile'!$A:$A,0),MATCH(Chile!$B86,'INE Chile'!$1:$1,0)),"")</f>
        <v>103.449359386881</v>
      </c>
      <c r="JP86" s="246">
        <f>+IFERROR(AVERAGE(JD86:JO86),"")</f>
        <v>99.583721709318752</v>
      </c>
      <c r="JQ86" s="245">
        <f>IFERROR(INDEX('INE Chile'!$1:$1048576,MATCH(Chile!JQ$5,'INE Chile'!$A:$A,0),MATCH(Chile!$B86,'INE Chile'!$1:$1,0)),"")</f>
        <v>104.888420725228</v>
      </c>
      <c r="JR86" s="245">
        <f>IFERROR(INDEX('INE Chile'!$1:$1048576,MATCH(Chile!JR$5,'INE Chile'!$A:$A,0),MATCH(Chile!$B86,'INE Chile'!$1:$1,0)),"")</f>
        <v>97.2714337803462</v>
      </c>
      <c r="JS86" s="245">
        <f>IFERROR(INDEX('INE Chile'!$1:$1048576,MATCH(Chile!JS$5,'INE Chile'!$A:$A,0),MATCH(Chile!$B86,'INE Chile'!$1:$1,0)),"")</f>
        <v>106.152361901373</v>
      </c>
      <c r="JT86" s="245">
        <f>IFERROR(INDEX('INE Chile'!$1:$1048576,MATCH(Chile!JT$5,'INE Chile'!$A:$A,0),MATCH(Chile!$B86,'INE Chile'!$1:$1,0)),"")</f>
        <v>102.436559354202</v>
      </c>
      <c r="JU86" s="245">
        <f>IFERROR(INDEX('INE Chile'!$1:$1048576,MATCH(Chile!JU$5,'INE Chile'!$A:$A,0),MATCH(Chile!$B86,'INE Chile'!$1:$1,0)),"")</f>
        <v>104.746482337438</v>
      </c>
      <c r="JV86" s="245">
        <f>IFERROR(INDEX('INE Chile'!$1:$1048576,MATCH(Chile!JV$5,'INE Chile'!$A:$A,0),MATCH(Chile!$B86,'INE Chile'!$1:$1,0)),"")</f>
        <v>102.52866236428299</v>
      </c>
      <c r="JW86" s="245">
        <f>IFERROR(INDEX('INE Chile'!$1:$1048576,MATCH(Chile!JW$5,'INE Chile'!$A:$A,0),MATCH(Chile!$B86,'INE Chile'!$1:$1,0)),"")</f>
        <v>107.54104223135801</v>
      </c>
      <c r="JX86" s="245">
        <f>IFERROR(INDEX('INE Chile'!$1:$1048576,MATCH(Chile!JX$5,'INE Chile'!$A:$A,0),MATCH(Chile!$B86,'INE Chile'!$1:$1,0)),"")</f>
        <v>107.083159898988</v>
      </c>
      <c r="JY86" s="245">
        <f>IFERROR(INDEX('INE Chile'!$1:$1048576,MATCH(Chile!JY$5,'INE Chile'!$A:$A,0),MATCH(Chile!$B86,'INE Chile'!$1:$1,0)),"")</f>
        <v>100.168003110334</v>
      </c>
      <c r="JZ86" s="245">
        <f>IFERROR(INDEX('INE Chile'!$1:$1048576,MATCH(Chile!JZ$5,'INE Chile'!$A:$A,0),MATCH(Chile!$B86,'INE Chile'!$1:$1,0)),"")</f>
        <v>101.858972542147</v>
      </c>
      <c r="KA86" s="245">
        <f>IFERROR(INDEX('INE Chile'!$1:$1048576,MATCH(Chile!KA$5,'INE Chile'!$A:$A,0),MATCH(Chile!$B86,'INE Chile'!$1:$1,0)),"")</f>
        <v>101.50216298592299</v>
      </c>
      <c r="KB86" s="245">
        <f>IFERROR(INDEX('INE Chile'!$1:$1048576,MATCH(Chile!KB$5,'INE Chile'!$A:$A,0),MATCH(Chile!$B86,'INE Chile'!$1:$1,0)),"")</f>
        <v>107.516812347308</v>
      </c>
      <c r="KC86" s="246">
        <f>+IFERROR(AVERAGE(JQ86:KB86),"")</f>
        <v>103.641172798244</v>
      </c>
      <c r="KD86" s="245">
        <f>IFERROR(INDEX('INE Chile'!$1:$1048576,MATCH(Chile!KD$5,'INE Chile'!$A:$A,0),MATCH(Chile!$B86,'INE Chile'!$1:$1,0)),"")</f>
        <v>107.795390690891</v>
      </c>
      <c r="KE86" s="245">
        <f>IFERROR(INDEX('INE Chile'!$1:$1048576,MATCH(Chile!KE$5,'INE Chile'!$A:$A,0),MATCH(Chile!$B86,'INE Chile'!$1:$1,0)),"")</f>
        <v>101.08930377764</v>
      </c>
      <c r="KF86" s="245">
        <f>IFERROR(INDEX('INE Chile'!$1:$1048576,MATCH(Chile!KF$5,'INE Chile'!$A:$A,0),MATCH(Chile!$B86,'INE Chile'!$1:$1,0)),"")</f>
        <v>107.896379268449</v>
      </c>
      <c r="KG86" s="245">
        <f>IFERROR(INDEX('INE Chile'!$1:$1048576,MATCH(Chile!KG$5,'INE Chile'!$A:$A,0),MATCH(Chile!$B86,'INE Chile'!$1:$1,0)),"")</f>
        <v>102.586468039891</v>
      </c>
      <c r="KH86" s="245">
        <f>IFERROR(INDEX('INE Chile'!$1:$1048576,MATCH(Chile!KH$5,'INE Chile'!$A:$A,0),MATCH(Chile!$B86,'INE Chile'!$1:$1,0)),"")</f>
        <v>108.064729069413</v>
      </c>
      <c r="KI86" s="245">
        <f>IFERROR(INDEX('INE Chile'!$1:$1048576,MATCH(Chile!KI$5,'INE Chile'!$A:$A,0),MATCH(Chile!$B86,'INE Chile'!$1:$1,0)),"")</f>
        <v>107.694253003631</v>
      </c>
      <c r="KJ86" s="245">
        <f>IFERROR(INDEX('INE Chile'!$1:$1048576,MATCH(Chile!KJ$5,'INE Chile'!$A:$A,0),MATCH(Chile!$B86,'INE Chile'!$1:$1,0)),"")</f>
        <v>108.70537472245</v>
      </c>
      <c r="KK86" s="245">
        <f>IFERROR(INDEX('INE Chile'!$1:$1048576,MATCH(Chile!KK$5,'INE Chile'!$A:$A,0),MATCH(Chile!$B86,'INE Chile'!$1:$1,0)),"")</f>
        <v>105.69022482553601</v>
      </c>
      <c r="KL86" s="245">
        <f>IFERROR(INDEX('INE Chile'!$1:$1048576,MATCH(Chile!KL$5,'INE Chile'!$A:$A,0),MATCH(Chile!$B86,'INE Chile'!$1:$1,0)),"")</f>
        <v>99.932264134480604</v>
      </c>
      <c r="KM86" s="245">
        <f>IFERROR(INDEX('INE Chile'!$1:$1048576,MATCH(Chile!KM$5,'INE Chile'!$A:$A,0),MATCH(Chile!$B86,'INE Chile'!$1:$1,0)),"")</f>
        <v>100.23255579355001</v>
      </c>
      <c r="KN86" s="245">
        <f>IFERROR(INDEX('INE Chile'!$1:$1048576,MATCH(Chile!KN$5,'INE Chile'!$A:$A,0),MATCH(Chile!$B86,'INE Chile'!$1:$1,0)),"")</f>
        <v>101.94095897516399</v>
      </c>
      <c r="KO86" s="245">
        <f>IFERROR(INDEX('INE Chile'!$1:$1048576,MATCH(Chile!KO$5,'INE Chile'!$A:$A,0),MATCH(Chile!$B86,'INE Chile'!$1:$1,0)),"")</f>
        <v>108.820670047826</v>
      </c>
      <c r="KP86" s="246">
        <f>+IFERROR(AVERAGE(KD86:KO86),"")</f>
        <v>105.03738102907681</v>
      </c>
      <c r="KQ86" s="245">
        <f>IFERROR(INDEX('INE Chile'!$1:$1048576,MATCH(Chile!KQ$5,'INE Chile'!$A:$A,0),MATCH(Chile!$B86,'INE Chile'!$1:$1,0)),"")</f>
        <v>108.743455577156</v>
      </c>
      <c r="KR86" s="245">
        <f>IFERROR(INDEX('INE Chile'!$1:$1048576,MATCH(Chile!KR$5,'INE Chile'!$A:$A,0),MATCH(Chile!$B86,'INE Chile'!$1:$1,0)),"")</f>
        <v>101.83164613825301</v>
      </c>
      <c r="KS86" s="245">
        <f>IFERROR(INDEX('INE Chile'!$1:$1048576,MATCH(Chile!KS$5,'INE Chile'!$A:$A,0),MATCH(Chile!$B86,'INE Chile'!$1:$1,0)),"")</f>
        <v>110.654484400661</v>
      </c>
      <c r="KT86" s="245">
        <f>IFERROR(INDEX('INE Chile'!$1:$1048576,MATCH(Chile!KT$5,'INE Chile'!$A:$A,0),MATCH(Chile!$B86,'INE Chile'!$1:$1,0)),"")</f>
        <v>104.696290217532</v>
      </c>
      <c r="KU86" s="245">
        <f>IFERROR(INDEX('INE Chile'!$1:$1048576,MATCH(Chile!KU$5,'INE Chile'!$A:$A,0),MATCH(Chile!$B86,'INE Chile'!$1:$1,0)),"")</f>
        <v>107.83702717561</v>
      </c>
      <c r="KV86" s="245">
        <f>IFERROR(INDEX('INE Chile'!$1:$1048576,MATCH(Chile!KV$5,'INE Chile'!$A:$A,0),MATCH(Chile!$B86,'INE Chile'!$1:$1,0)),"")</f>
        <v>107.250055110907</v>
      </c>
      <c r="KW86" s="245">
        <f>IFERROR(INDEX('INE Chile'!$1:$1048576,MATCH(Chile!KW$5,'INE Chile'!$A:$A,0),MATCH(Chile!$B86,'INE Chile'!$1:$1,0)),"")</f>
        <v>107.66547465385401</v>
      </c>
      <c r="KX86" s="245">
        <f>IFERROR(INDEX('INE Chile'!$1:$1048576,MATCH(Chile!KX$5,'INE Chile'!$A:$A,0),MATCH(Chile!$B86,'INE Chile'!$1:$1,0)),"")</f>
        <v>105.782022668819</v>
      </c>
      <c r="KY86" s="245">
        <f>IFERROR(INDEX('INE Chile'!$1:$1048576,MATCH(Chile!KY$5,'INE Chile'!$A:$A,0),MATCH(Chile!$B86,'INE Chile'!$1:$1,0)),"")</f>
        <v>102.55209397267799</v>
      </c>
      <c r="KZ86" s="245">
        <f>IFERROR(INDEX('INE Chile'!$1:$1048576,MATCH(Chile!KZ$5,'INE Chile'!$A:$A,0),MATCH(Chile!$B86,'INE Chile'!$1:$1,0)),"")</f>
        <v>101.106143251764</v>
      </c>
      <c r="LA86" s="245">
        <f>IFERROR(INDEX('INE Chile'!$1:$1048576,MATCH(Chile!LA$5,'INE Chile'!$A:$A,0),MATCH(Chile!$B86,'INE Chile'!$1:$1,0)),"")</f>
        <v>102.07232667280699</v>
      </c>
      <c r="LB86" s="245">
        <f>IFERROR(INDEX('INE Chile'!$1:$1048576,MATCH(Chile!LB$5,'INE Chile'!$A:$A,0),MATCH(Chile!$B86,'INE Chile'!$1:$1,0)),"")</f>
        <v>105.98262205945601</v>
      </c>
      <c r="LC86" s="246">
        <f>+IFERROR(AVERAGE(KQ86:LB86),"")</f>
        <v>105.51447015829142</v>
      </c>
      <c r="LD86" s="245">
        <f>IFERROR(INDEX('INE Chile'!$1:$1048576,MATCH(Chile!LD$5,'INE Chile'!$A:$A,0),MATCH(Chile!$B86,'INE Chile'!$1:$1,0)),"")</f>
        <v>110.111791892116</v>
      </c>
      <c r="LE86" s="245">
        <f>IFERROR(INDEX('INE Chile'!$1:$1048576,MATCH(Chile!LE$5,'INE Chile'!$A:$A,0),MATCH(Chile!$B86,'INE Chile'!$1:$1,0)),"")</f>
        <v>107.500612731416</v>
      </c>
      <c r="LF86" s="245">
        <f>IFERROR(INDEX('INE Chile'!$1:$1048576,MATCH(Chile!LF$5,'INE Chile'!$A:$A,0),MATCH(Chile!$B86,'INE Chile'!$1:$1,0)),"")</f>
        <v>109.88099337252901</v>
      </c>
      <c r="LG86" s="245">
        <f>IFERROR(INDEX('INE Chile'!$1:$1048576,MATCH(Chile!LG$5,'INE Chile'!$A:$A,0),MATCH(Chile!$B86,'INE Chile'!$1:$1,0)),"")</f>
        <v>105.787612701665</v>
      </c>
      <c r="LH86" s="245">
        <f>IFERROR(INDEX('INE Chile'!$1:$1048576,MATCH(Chile!LH$5,'INE Chile'!$A:$A,0),MATCH(Chile!$B86,'INE Chile'!$1:$1,0)),"")</f>
        <v>112.365633359488</v>
      </c>
      <c r="LI86" s="245">
        <f>IFERROR(INDEX('INE Chile'!$1:$1048576,MATCH(Chile!LI$5,'INE Chile'!$A:$A,0),MATCH(Chile!$B86,'INE Chile'!$1:$1,0)),"")</f>
        <v>107.94871641957501</v>
      </c>
      <c r="LJ86" s="245">
        <f>IFERROR(INDEX('INE Chile'!$1:$1048576,MATCH(Chile!LJ$5,'INE Chile'!$A:$A,0),MATCH(Chile!$B86,'INE Chile'!$1:$1,0)),"")</f>
        <v>108.775859841563</v>
      </c>
      <c r="LK86" s="245">
        <f>IFERROR(INDEX('INE Chile'!$1:$1048576,MATCH(Chile!LK$5,'INE Chile'!$A:$A,0),MATCH(Chile!$B86,'INE Chile'!$1:$1,0)),"")</f>
        <v>107.12553872321899</v>
      </c>
      <c r="LL86" s="245">
        <f>IFERROR(INDEX('INE Chile'!$1:$1048576,MATCH(Chile!LL$5,'INE Chile'!$A:$A,0),MATCH(Chile!$B86,'INE Chile'!$1:$1,0)),"")</f>
        <v>100.017196979262</v>
      </c>
      <c r="LM86" s="245">
        <f>IFERROR(INDEX('INE Chile'!$1:$1048576,MATCH(Chile!LM$5,'INE Chile'!$A:$A,0),MATCH(Chile!$B86,'INE Chile'!$1:$1,0)),"")</f>
        <v>101.816783889273</v>
      </c>
      <c r="LN86" s="245">
        <f>IFERROR(INDEX('INE Chile'!$1:$1048576,MATCH(Chile!LN$5,'INE Chile'!$A:$A,0),MATCH(Chile!$B86,'INE Chile'!$1:$1,0)),"")</f>
        <v>101.88958539697001</v>
      </c>
      <c r="LO86" s="245">
        <f>IFERROR(INDEX('INE Chile'!$1:$1048576,MATCH(Chile!LO$5,'INE Chile'!$A:$A,0),MATCH(Chile!$B86,'INE Chile'!$1:$1,0)),"")</f>
        <v>108.336745800862</v>
      </c>
      <c r="LP86" s="246">
        <f>+IFERROR(AVERAGE(LD86:LO86),"")</f>
        <v>106.79642259232817</v>
      </c>
      <c r="LQ86" s="245">
        <f>IFERROR(INDEX('INE Chile'!$1:$1048576,MATCH(Chile!LQ$5,'INE Chile'!$A:$A,0),MATCH(Chile!$B86,'INE Chile'!$1:$1,0)),"")</f>
        <v>111.07133963833699</v>
      </c>
      <c r="LR86" s="245">
        <f>IFERROR(INDEX('INE Chile'!$1:$1048576,MATCH(Chile!LR$5,'INE Chile'!$A:$A,0),MATCH(Chile!$B86,'INE Chile'!$1:$1,0)),"")</f>
        <v>104.11371619165099</v>
      </c>
      <c r="LS86" s="245">
        <f>IFERROR(INDEX('INE Chile'!$1:$1048576,MATCH(Chile!LS$5,'INE Chile'!$A:$A,0),MATCH(Chile!$B86,'INE Chile'!$1:$1,0)),"")</f>
        <v>109.296484051373</v>
      </c>
      <c r="LT86" s="245">
        <f>IFERROR(INDEX('INE Chile'!$1:$1048576,MATCH(Chile!LT$5,'INE Chile'!$A:$A,0),MATCH(Chile!$B86,'INE Chile'!$1:$1,0)),"")</f>
        <v>104.778593473315</v>
      </c>
      <c r="LU86" s="245">
        <f>IFERROR(INDEX('INE Chile'!$1:$1048576,MATCH(Chile!LU$5,'INE Chile'!$A:$A,0),MATCH(Chile!$B86,'INE Chile'!$1:$1,0)),"")</f>
        <v>107.314284487866</v>
      </c>
      <c r="LV86" s="245">
        <f>IFERROR(INDEX('INE Chile'!$1:$1048576,MATCH(Chile!LV$5,'INE Chile'!$A:$A,0),MATCH(Chile!$B86,'INE Chile'!$1:$1,0)),"")</f>
        <v>107.731641637089</v>
      </c>
      <c r="LW86" s="245">
        <f>IFERROR(INDEX('INE Chile'!$1:$1048576,MATCH(Chile!LW$5,'INE Chile'!$A:$A,0),MATCH(Chile!$B86,'INE Chile'!$1:$1,0)),"")</f>
        <v>109.82387253659201</v>
      </c>
      <c r="LX86" s="245">
        <f>IFERROR(INDEX('INE Chile'!$1:$1048576,MATCH(Chile!LX$5,'INE Chile'!$A:$A,0),MATCH(Chile!$B86,'INE Chile'!$1:$1,0)),"")</f>
        <v>106.434856779539</v>
      </c>
      <c r="LY86" s="245">
        <f>IFERROR(INDEX('INE Chile'!$1:$1048576,MATCH(Chile!LY$5,'INE Chile'!$A:$A,0),MATCH(Chile!$B86,'INE Chile'!$1:$1,0)),"")</f>
        <v>101.043376105619</v>
      </c>
      <c r="LZ86" s="245">
        <f>IFERROR(INDEX('INE Chile'!$1:$1048576,MATCH(Chile!LZ$5,'INE Chile'!$A:$A,0),MATCH(Chile!$B86,'INE Chile'!$1:$1,0)),"")</f>
        <v>102.96756294111201</v>
      </c>
      <c r="MA86" s="245">
        <f>IFERROR(INDEX('INE Chile'!$1:$1048576,MATCH(Chile!MA$5,'INE Chile'!$A:$A,0),MATCH(Chile!$B86,'INE Chile'!$1:$1,0)),"")</f>
        <v>104.34690958552601</v>
      </c>
      <c r="MB86" s="245">
        <f>IFERROR(INDEX('INE Chile'!$1:$1048576,MATCH(Chile!MB$5,'INE Chile'!$A:$A,0),MATCH(Chile!$B86,'INE Chile'!$1:$1,0)),"")</f>
        <v>110.01912729136799</v>
      </c>
      <c r="MC86" s="246">
        <f>+IFERROR(AVERAGE(LQ86:MB86),"")</f>
        <v>106.57848039328225</v>
      </c>
      <c r="MD86" s="245">
        <f>IFERROR(INDEX('INE Chile'!$1:$1048576,MATCH(Chile!MD$5,'INE Chile'!$A:$A,0),MATCH(Chile!$B86,'INE Chile'!$1:$1,0)),"")</f>
        <v>112.273049400481</v>
      </c>
      <c r="ME86" s="245">
        <f>IFERROR(INDEX('INE Chile'!$1:$1048576,MATCH(Chile!ME$5,'INE Chile'!$A:$A,0),MATCH(Chile!$B86,'INE Chile'!$1:$1,0)),"")</f>
        <v>104.62901729798</v>
      </c>
      <c r="MF86" s="245">
        <f>IFERROR(INDEX('INE Chile'!$1:$1048576,MATCH(Chile!MF$5,'INE Chile'!$A:$A,0),MATCH(Chile!$B86,'INE Chile'!$1:$1,0)),"")</f>
        <v>110.84052789262</v>
      </c>
      <c r="MG86" s="245" t="str">
        <f>IFERROR(INDEX('INE Chile'!$1:$1048576,MATCH(Chile!MG$5,'INE Chile'!$A:$A,0),MATCH(Chile!$B86,'INE Chile'!$1:$1,0)),"")</f>
        <v/>
      </c>
      <c r="MH86" s="245" t="str">
        <f>IFERROR(INDEX('INE Chile'!$1:$1048576,MATCH(Chile!MH$5,'INE Chile'!$A:$A,0),MATCH(Chile!$B86,'INE Chile'!$1:$1,0)),"")</f>
        <v/>
      </c>
      <c r="MI86" s="245" t="str">
        <f>IFERROR(INDEX('INE Chile'!$1:$1048576,MATCH(Chile!MI$5,'INE Chile'!$A:$A,0),MATCH(Chile!$B86,'INE Chile'!$1:$1,0)),"")</f>
        <v/>
      </c>
      <c r="MJ86" s="245" t="str">
        <f>IFERROR(INDEX('INE Chile'!$1:$1048576,MATCH(Chile!MJ$5,'INE Chile'!$A:$A,0),MATCH(Chile!$B86,'INE Chile'!$1:$1,0)),"")</f>
        <v/>
      </c>
      <c r="MK86" s="245" t="str">
        <f>IFERROR(INDEX('INE Chile'!$1:$1048576,MATCH(Chile!MK$5,'INE Chile'!$A:$A,0),MATCH(Chile!$B86,'INE Chile'!$1:$1,0)),"")</f>
        <v/>
      </c>
      <c r="ML86" s="245" t="str">
        <f>IFERROR(INDEX('INE Chile'!$1:$1048576,MATCH(Chile!ML$5,'INE Chile'!$A:$A,0),MATCH(Chile!$B86,'INE Chile'!$1:$1,0)),"")</f>
        <v/>
      </c>
      <c r="MM86" s="245" t="str">
        <f>IFERROR(INDEX('INE Chile'!$1:$1048576,MATCH(Chile!MM$5,'INE Chile'!$A:$A,0),MATCH(Chile!$B86,'INE Chile'!$1:$1,0)),"")</f>
        <v/>
      </c>
      <c r="MN86" s="245" t="str">
        <f>IFERROR(INDEX('INE Chile'!$1:$1048576,MATCH(Chile!MN$5,'INE Chile'!$A:$A,0),MATCH(Chile!$B86,'INE Chile'!$1:$1,0)),"")</f>
        <v/>
      </c>
      <c r="MO86" s="245" t="str">
        <f>IFERROR(INDEX('INE Chile'!$1:$1048576,MATCH(Chile!MO$5,'INE Chile'!$A:$A,0),MATCH(Chile!$B86,'INE Chile'!$1:$1,0)),"")</f>
        <v/>
      </c>
      <c r="MP86" s="246">
        <f>+IFERROR(AVERAGE(MD86:MO86),"")</f>
        <v>109.24753153036033</v>
      </c>
    </row>
    <row r="90" spans="2:354">
      <c r="LR90" s="394"/>
      <c r="ME90" s="394"/>
    </row>
    <row r="91" spans="2:354">
      <c r="LR91" s="394"/>
      <c r="ME91" s="394"/>
    </row>
    <row r="92" spans="2:354">
      <c r="LR92" s="394"/>
      <c r="ME92" s="394"/>
    </row>
    <row r="93" spans="2:354">
      <c r="LR93" s="394"/>
      <c r="ME93" s="394"/>
    </row>
    <row r="94" spans="2:354">
      <c r="LR94" s="394"/>
      <c r="ME94" s="394"/>
    </row>
  </sheetData>
  <hyperlinks>
    <hyperlink ref="A2" r:id="rId1" display="https://cchc.cl/indicadores" xr:uid="{4AF084AC-C2EA-48EE-9EE2-9DF6854DFC7F}"/>
    <hyperlink ref="B71" r:id="rId2" xr:uid="{C0AEDDA6-5BB8-4F1D-BE57-14D67857895A}"/>
  </hyperlinks>
  <pageMargins left="0.7" right="0.7" top="0.75" bottom="0.75" header="0.3" footer="0.3"/>
  <ignoredErrors>
    <ignoredError sqref="LC83:LC86 KP83:KP86 KC83:KC86 JP83:JP86 JC83:JC86 IP83:IP86 IC83:IC86 HP83:HP86 LP83:LP86 LP75:LP76 LP11:LP18 LC11:LC18 KP11:KP18 KC11:KC18 JP11:JP18 JC11:JC18 IP11:IP18 LP43:LP47 LC43:LC47 KP43:KP47 KC43:KC47 JP43:JP47 JC43:JC47 IP43:IP47 LP55:LP68 LP78:LP79" formula="1"/>
  </ignoredErrors>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E92A0-B6F3-4E01-A21C-D893326B376E}">
  <sheetPr codeName="Sheet16"/>
  <dimension ref="A1:MP121"/>
  <sheetViews>
    <sheetView showGridLines="0" zoomScale="70" zoomScaleNormal="70" workbookViewId="0">
      <pane xSplit="3" ySplit="5" topLeftCell="LX6" activePane="bottomRight" state="frozen"/>
      <selection activeCell="LT13" sqref="LT13"/>
      <selection pane="topRight" activeCell="LT13" sqref="LT13"/>
      <selection pane="bottomLeft" activeCell="LT13" sqref="LT13"/>
      <selection pane="bottomRight" activeCell="LZ13" sqref="LZ13"/>
    </sheetView>
  </sheetViews>
  <sheetFormatPr defaultColWidth="15.7109375" defaultRowHeight="15" outlineLevelRow="2" outlineLevelCol="1"/>
  <cols>
    <col min="1" max="1" width="4.7109375" style="5" customWidth="1"/>
    <col min="2" max="2" width="20.140625" style="9" hidden="1" customWidth="1" outlineLevel="1"/>
    <col min="3" max="3" width="136.42578125" style="158" customWidth="1" collapsed="1"/>
    <col min="4" max="15" width="0" style="102" hidden="1" customWidth="1" outlineLevel="1"/>
    <col min="16" max="16" width="15.7109375" style="146" collapsed="1"/>
    <col min="17" max="28" width="0" style="146" hidden="1" customWidth="1" outlineLevel="1"/>
    <col min="29" max="29" width="15.7109375" style="146" collapsed="1"/>
    <col min="30" max="41" width="0" style="146" hidden="1" customWidth="1" outlineLevel="1"/>
    <col min="42" max="42" width="15.7109375" style="146" collapsed="1"/>
    <col min="43" max="54" width="0" style="146" hidden="1" customWidth="1" outlineLevel="1"/>
    <col min="55" max="55" width="15.7109375" style="146" collapsed="1"/>
    <col min="56" max="67" width="0" style="146" hidden="1" customWidth="1" outlineLevel="1"/>
    <col min="68" max="68" width="15.7109375" style="146" collapsed="1"/>
    <col min="69" max="80" width="0" style="146" hidden="1" customWidth="1" outlineLevel="1"/>
    <col min="81" max="81" width="15.7109375" style="146" collapsed="1"/>
    <col min="82" max="93" width="0" style="146" hidden="1" customWidth="1" outlineLevel="1"/>
    <col min="94" max="94" width="15.7109375" style="146" collapsed="1"/>
    <col min="95" max="106" width="0" style="146" hidden="1" customWidth="1" outlineLevel="1"/>
    <col min="107" max="107" width="15.7109375" style="146" collapsed="1"/>
    <col min="108" max="119" width="0" style="146" hidden="1" customWidth="1" outlineLevel="1"/>
    <col min="120" max="120" width="15.7109375" style="146" collapsed="1"/>
    <col min="121" max="132" width="0" style="146" hidden="1" customWidth="1" outlineLevel="1"/>
    <col min="133" max="133" width="15.7109375" style="146" collapsed="1"/>
    <col min="134" max="145" width="0" style="146" hidden="1" customWidth="1" outlineLevel="1"/>
    <col min="146" max="146" width="15.7109375" style="146" collapsed="1"/>
    <col min="147" max="158" width="0" style="146" hidden="1" customWidth="1" outlineLevel="1"/>
    <col min="159" max="159" width="15.7109375" style="146" collapsed="1"/>
    <col min="160" max="171" width="0" style="146" hidden="1" customWidth="1" outlineLevel="1"/>
    <col min="172" max="172" width="15.7109375" style="146" collapsed="1"/>
    <col min="173" max="184" width="0" style="146" hidden="1" customWidth="1" outlineLevel="1"/>
    <col min="185" max="185" width="15.7109375" style="146" collapsed="1"/>
    <col min="186" max="197" width="0" style="146" hidden="1" customWidth="1" outlineLevel="1"/>
    <col min="198" max="198" width="15.7109375" style="146" collapsed="1"/>
    <col min="199" max="210" width="0" style="146" hidden="1" customWidth="1" outlineLevel="1"/>
    <col min="211" max="211" width="15.7109375" style="146" collapsed="1"/>
    <col min="212" max="223" width="15.7109375" style="146" hidden="1" customWidth="1" outlineLevel="1"/>
    <col min="224" max="224" width="15.7109375" style="146" collapsed="1"/>
    <col min="225" max="236" width="0" style="146" hidden="1" customWidth="1" outlineLevel="1"/>
    <col min="237" max="237" width="15.7109375" style="146" collapsed="1"/>
    <col min="238" max="249" width="0" style="146" hidden="1" customWidth="1" outlineLevel="1"/>
    <col min="250" max="250" width="15.7109375" style="146" collapsed="1"/>
    <col min="251" max="262" width="0" style="146" hidden="1" customWidth="1" outlineLevel="1"/>
    <col min="263" max="263" width="15.7109375" style="146" collapsed="1"/>
    <col min="264" max="275" width="0" style="146" hidden="1" customWidth="1" outlineLevel="1"/>
    <col min="276" max="276" width="15.7109375" style="146" collapsed="1"/>
    <col min="277" max="288" width="0" style="146" hidden="1" customWidth="1" outlineLevel="1"/>
    <col min="289" max="289" width="15.7109375" style="146" collapsed="1"/>
    <col min="290" max="301" width="15.7109375" style="146" hidden="1" customWidth="1" outlineLevel="1"/>
    <col min="302" max="302" width="15.7109375" style="146" collapsed="1"/>
    <col min="303" max="314" width="15.7109375" style="146" hidden="1" customWidth="1" outlineLevel="1"/>
    <col min="315" max="315" width="15.7109375" style="146" collapsed="1"/>
    <col min="316" max="327" width="15.7109375" style="146" hidden="1" customWidth="1" outlineLevel="1"/>
    <col min="328" max="328" width="15.7109375" style="146" collapsed="1"/>
    <col min="329" max="340" width="15.7109375" style="146" customWidth="1" outlineLevel="1"/>
    <col min="341" max="341" width="15.7109375" style="146"/>
    <col min="342" max="353" width="15.7109375" style="146" outlineLevel="1"/>
    <col min="354" max="354" width="15.7109375" style="146"/>
    <col min="355" max="16384" width="15.7109375" style="147"/>
  </cols>
  <sheetData>
    <row r="1" spans="1:354" s="63" customFormat="1" ht="26.25">
      <c r="A1" s="2" t="s">
        <v>801</v>
      </c>
      <c r="B1" s="7"/>
      <c r="C1" s="8"/>
      <c r="D1" s="3"/>
      <c r="E1" s="3"/>
      <c r="F1" s="3"/>
      <c r="G1" s="3"/>
      <c r="H1" s="3"/>
      <c r="I1" s="3"/>
      <c r="J1" s="3"/>
      <c r="K1" s="3"/>
      <c r="L1" s="3"/>
      <c r="M1" s="3"/>
      <c r="N1" s="3"/>
      <c r="O1" s="3"/>
      <c r="P1" s="111"/>
      <c r="Q1" s="110"/>
      <c r="R1" s="110"/>
      <c r="S1" s="110"/>
      <c r="T1" s="110"/>
      <c r="U1" s="110"/>
      <c r="V1" s="110"/>
      <c r="W1" s="110"/>
      <c r="X1" s="110"/>
      <c r="Y1" s="110"/>
      <c r="Z1" s="110"/>
      <c r="AA1" s="110"/>
      <c r="AB1" s="110"/>
      <c r="AC1" s="111"/>
      <c r="AD1" s="110"/>
      <c r="AE1" s="110"/>
      <c r="AF1" s="110"/>
      <c r="AG1" s="110"/>
      <c r="AH1" s="110"/>
      <c r="AI1" s="110"/>
      <c r="AJ1" s="110"/>
      <c r="AK1" s="110"/>
      <c r="AL1" s="110"/>
      <c r="AM1" s="110"/>
      <c r="AN1" s="110"/>
      <c r="AO1" s="110"/>
      <c r="AP1" s="111"/>
      <c r="AQ1" s="110"/>
      <c r="AR1" s="110"/>
      <c r="AS1" s="110"/>
      <c r="AT1" s="110"/>
      <c r="AU1" s="110"/>
      <c r="AV1" s="110"/>
      <c r="AW1" s="110"/>
      <c r="AX1" s="110"/>
      <c r="AY1" s="110"/>
      <c r="AZ1" s="110"/>
      <c r="BA1" s="110"/>
      <c r="BB1" s="110"/>
      <c r="BC1" s="111"/>
      <c r="BD1" s="110"/>
      <c r="BE1" s="110"/>
      <c r="BF1" s="110"/>
      <c r="BG1" s="110"/>
      <c r="BH1" s="110"/>
      <c r="BI1" s="110"/>
      <c r="BJ1" s="110"/>
      <c r="BK1" s="110"/>
      <c r="BL1" s="110"/>
      <c r="BM1" s="110"/>
      <c r="BN1" s="110"/>
      <c r="BO1" s="110"/>
      <c r="BP1" s="111"/>
      <c r="BQ1" s="110"/>
      <c r="BR1" s="110"/>
      <c r="BS1" s="110"/>
      <c r="BT1" s="110"/>
      <c r="BU1" s="110"/>
      <c r="BV1" s="110"/>
      <c r="BW1" s="110"/>
      <c r="BX1" s="110"/>
      <c r="BY1" s="110"/>
      <c r="BZ1" s="110"/>
      <c r="CA1" s="110"/>
      <c r="CB1" s="110"/>
      <c r="CC1" s="111"/>
      <c r="CD1" s="110"/>
      <c r="CE1" s="110"/>
      <c r="CF1" s="110"/>
      <c r="CG1" s="110"/>
      <c r="CH1" s="110"/>
      <c r="CI1" s="110"/>
      <c r="CJ1" s="110"/>
      <c r="CK1" s="110"/>
      <c r="CL1" s="110"/>
      <c r="CM1" s="110"/>
      <c r="CN1" s="110"/>
      <c r="CO1" s="110"/>
      <c r="CP1" s="111"/>
      <c r="CQ1" s="110"/>
      <c r="CR1" s="110"/>
      <c r="CS1" s="110"/>
      <c r="CT1" s="110"/>
      <c r="CU1" s="110"/>
      <c r="CV1" s="110"/>
      <c r="CW1" s="110"/>
      <c r="CX1" s="110"/>
      <c r="CY1" s="110"/>
      <c r="CZ1" s="110"/>
      <c r="DA1" s="110"/>
      <c r="DB1" s="110"/>
      <c r="DC1" s="111"/>
      <c r="DD1" s="110"/>
      <c r="DE1" s="110"/>
      <c r="DF1" s="110"/>
      <c r="DG1" s="110"/>
      <c r="DH1" s="110"/>
      <c r="DI1" s="110"/>
      <c r="DJ1" s="110"/>
      <c r="DK1" s="110"/>
      <c r="DL1" s="110"/>
      <c r="DM1" s="110"/>
      <c r="DN1" s="110"/>
      <c r="DO1" s="110"/>
      <c r="DP1" s="111"/>
      <c r="DQ1" s="110"/>
      <c r="DR1" s="110"/>
      <c r="DS1" s="110"/>
      <c r="DT1" s="110"/>
      <c r="DU1" s="110"/>
      <c r="DV1" s="110"/>
      <c r="DW1" s="110"/>
      <c r="DX1" s="110"/>
      <c r="DY1" s="110"/>
      <c r="DZ1" s="110"/>
      <c r="EA1" s="110"/>
      <c r="EB1" s="110"/>
      <c r="EC1" s="111"/>
      <c r="ED1" s="110"/>
      <c r="EE1" s="110"/>
      <c r="EF1" s="110"/>
      <c r="EG1" s="110"/>
      <c r="EH1" s="110"/>
      <c r="EI1" s="110"/>
      <c r="EJ1" s="110"/>
      <c r="EK1" s="110"/>
      <c r="EL1" s="110"/>
      <c r="EM1" s="110"/>
      <c r="EN1" s="110"/>
      <c r="EO1" s="110"/>
      <c r="EP1" s="111"/>
      <c r="EQ1" s="110"/>
      <c r="ER1" s="110"/>
      <c r="ES1" s="110"/>
      <c r="ET1" s="110"/>
      <c r="EU1" s="110"/>
      <c r="EV1" s="110"/>
      <c r="EW1" s="110"/>
      <c r="EX1" s="110"/>
      <c r="EY1" s="110"/>
      <c r="EZ1" s="110"/>
      <c r="FA1" s="110"/>
      <c r="FB1" s="110"/>
      <c r="FC1" s="111"/>
      <c r="FD1" s="110"/>
      <c r="FE1" s="110"/>
      <c r="FF1" s="110"/>
      <c r="FG1" s="110"/>
      <c r="FH1" s="110"/>
      <c r="FI1" s="110"/>
      <c r="FJ1" s="110"/>
      <c r="FK1" s="110"/>
      <c r="FL1" s="110"/>
      <c r="FM1" s="110"/>
      <c r="FN1" s="110"/>
      <c r="FO1" s="110"/>
      <c r="FP1" s="111"/>
      <c r="FQ1" s="110"/>
      <c r="FR1" s="110"/>
      <c r="FS1" s="110"/>
      <c r="FT1" s="110"/>
      <c r="FU1" s="110"/>
      <c r="FV1" s="110"/>
      <c r="FW1" s="110"/>
      <c r="FX1" s="110"/>
      <c r="FY1" s="110"/>
      <c r="FZ1" s="110"/>
      <c r="GA1" s="110"/>
      <c r="GB1" s="110"/>
      <c r="GC1" s="111"/>
      <c r="GD1" s="110"/>
      <c r="GE1" s="110"/>
      <c r="GF1" s="110"/>
      <c r="GG1" s="110"/>
      <c r="GH1" s="110"/>
      <c r="GI1" s="110"/>
      <c r="GJ1" s="110"/>
      <c r="GK1" s="110"/>
      <c r="GL1" s="110"/>
      <c r="GM1" s="110"/>
      <c r="GN1" s="110"/>
      <c r="GO1" s="110"/>
      <c r="GP1" s="111"/>
      <c r="GQ1" s="110"/>
      <c r="GR1" s="110"/>
      <c r="GS1" s="110"/>
      <c r="GT1" s="110"/>
      <c r="GU1" s="110"/>
      <c r="GV1" s="110"/>
      <c r="GW1" s="110"/>
      <c r="GX1" s="110"/>
      <c r="GY1" s="110"/>
      <c r="GZ1" s="110"/>
      <c r="HA1" s="110"/>
      <c r="HB1" s="110"/>
      <c r="HC1" s="111"/>
      <c r="HD1" s="110"/>
      <c r="HE1" s="110"/>
      <c r="HF1" s="110"/>
      <c r="HG1" s="110"/>
      <c r="HH1" s="110"/>
      <c r="HI1" s="110"/>
      <c r="HJ1" s="110"/>
      <c r="HK1" s="110"/>
      <c r="HL1" s="110"/>
      <c r="HM1" s="110"/>
      <c r="HN1" s="110"/>
      <c r="HO1" s="110"/>
      <c r="HP1" s="111"/>
      <c r="HQ1" s="110"/>
      <c r="HR1" s="110"/>
      <c r="HS1" s="110"/>
      <c r="HT1" s="110"/>
      <c r="HU1" s="110"/>
      <c r="HV1" s="110"/>
      <c r="HW1" s="110"/>
      <c r="HX1" s="110"/>
      <c r="HY1" s="110"/>
      <c r="HZ1" s="110"/>
      <c r="IA1" s="110"/>
      <c r="IB1" s="110"/>
      <c r="IC1" s="111"/>
      <c r="ID1" s="110"/>
      <c r="IE1" s="110"/>
      <c r="IF1" s="110"/>
      <c r="IG1" s="110"/>
      <c r="IH1" s="110"/>
      <c r="II1" s="110"/>
      <c r="IJ1" s="110"/>
      <c r="IK1" s="110"/>
      <c r="IL1" s="110"/>
      <c r="IM1" s="110"/>
      <c r="IN1" s="110"/>
      <c r="IO1" s="110"/>
      <c r="IP1" s="111"/>
      <c r="IQ1" s="110"/>
      <c r="IR1" s="110"/>
      <c r="IS1" s="110"/>
      <c r="IT1" s="110"/>
      <c r="IU1" s="110"/>
      <c r="IV1" s="110"/>
      <c r="IW1" s="110"/>
      <c r="IX1" s="110"/>
      <c r="IY1" s="110"/>
      <c r="IZ1" s="110"/>
      <c r="JA1" s="110"/>
      <c r="JB1" s="110"/>
      <c r="JC1" s="111"/>
      <c r="JD1" s="110"/>
      <c r="JE1" s="110"/>
      <c r="JF1" s="110"/>
      <c r="JG1" s="110"/>
      <c r="JH1" s="110"/>
      <c r="JI1" s="110"/>
      <c r="JJ1" s="110"/>
      <c r="JK1" s="110"/>
      <c r="JL1" s="110"/>
      <c r="JM1" s="110"/>
      <c r="JN1" s="110"/>
      <c r="JO1" s="110"/>
      <c r="JP1" s="111"/>
      <c r="JQ1" s="110"/>
      <c r="JR1" s="110"/>
      <c r="JS1" s="110"/>
      <c r="JT1" s="110"/>
      <c r="JU1" s="110"/>
      <c r="JV1" s="110"/>
      <c r="JW1" s="110"/>
      <c r="JX1" s="110"/>
      <c r="JY1" s="110"/>
      <c r="JZ1" s="110"/>
      <c r="KA1" s="110"/>
      <c r="KB1" s="110"/>
      <c r="KC1" s="111"/>
      <c r="KD1" s="110"/>
      <c r="KE1" s="110"/>
      <c r="KF1" s="110"/>
      <c r="KG1" s="110"/>
      <c r="KH1" s="110"/>
      <c r="KI1" s="110"/>
      <c r="KJ1" s="110"/>
      <c r="KK1" s="110"/>
      <c r="KL1" s="110"/>
      <c r="KM1" s="110"/>
      <c r="KN1" s="110"/>
      <c r="KO1" s="110"/>
      <c r="KP1" s="111"/>
      <c r="KQ1" s="110"/>
      <c r="KR1" s="110"/>
      <c r="KS1" s="110"/>
      <c r="KT1" s="110"/>
      <c r="KU1" s="110"/>
      <c r="KV1" s="110"/>
      <c r="KW1" s="110"/>
      <c r="KX1" s="110"/>
      <c r="KY1" s="110"/>
      <c r="KZ1" s="110"/>
      <c r="LA1" s="110"/>
      <c r="LB1" s="110"/>
      <c r="LC1" s="111"/>
      <c r="LD1" s="110"/>
      <c r="LE1" s="110"/>
      <c r="LF1" s="110"/>
      <c r="LG1" s="110"/>
      <c r="LH1" s="110"/>
      <c r="LI1" s="110"/>
      <c r="LJ1" s="110"/>
      <c r="LK1" s="110"/>
      <c r="LL1" s="110"/>
      <c r="LM1" s="110"/>
      <c r="LN1" s="110"/>
      <c r="LO1" s="110"/>
      <c r="LP1" s="111"/>
      <c r="LQ1" s="110"/>
      <c r="LR1" s="110"/>
      <c r="LS1" s="110"/>
      <c r="LT1" s="110"/>
      <c r="LU1" s="110"/>
      <c r="LV1" s="110"/>
      <c r="LW1" s="110"/>
      <c r="LX1" s="110"/>
      <c r="LY1" s="110"/>
      <c r="LZ1" s="110"/>
      <c r="MA1" s="110"/>
      <c r="MB1" s="110"/>
      <c r="MC1" s="111"/>
      <c r="MD1" s="110"/>
      <c r="ME1" s="110"/>
      <c r="MF1" s="110"/>
      <c r="MG1" s="110"/>
      <c r="MH1" s="110"/>
      <c r="MI1" s="110"/>
      <c r="MJ1" s="110"/>
      <c r="MK1" s="110"/>
      <c r="ML1" s="110"/>
      <c r="MM1" s="110"/>
      <c r="MN1" s="110"/>
      <c r="MO1" s="110"/>
      <c r="MP1" s="111"/>
    </row>
    <row r="2" spans="1:354" s="63" customFormat="1" ht="15" customHeight="1">
      <c r="A2" s="120" t="s">
        <v>863</v>
      </c>
      <c r="B2" s="9"/>
      <c r="C2" s="42"/>
      <c r="D2" s="5"/>
      <c r="E2" s="5"/>
      <c r="F2" s="5"/>
      <c r="G2" s="5"/>
      <c r="H2" s="5"/>
      <c r="I2" s="5"/>
      <c r="J2" s="5"/>
      <c r="K2" s="5"/>
      <c r="L2" s="5"/>
      <c r="M2" s="5"/>
      <c r="N2" s="5"/>
      <c r="O2" s="5"/>
      <c r="P2" s="51"/>
      <c r="AC2" s="51"/>
      <c r="AP2" s="51"/>
      <c r="BC2" s="51"/>
      <c r="BP2" s="51"/>
      <c r="CC2" s="51"/>
      <c r="CP2" s="51"/>
      <c r="DC2" s="51"/>
      <c r="DP2" s="51"/>
      <c r="EC2" s="51"/>
      <c r="EP2" s="51"/>
      <c r="FC2" s="51"/>
      <c r="FP2" s="51"/>
      <c r="GC2" s="51"/>
      <c r="GP2" s="51"/>
      <c r="HC2" s="51"/>
      <c r="HP2" s="51"/>
      <c r="IC2" s="51"/>
      <c r="IP2" s="51"/>
      <c r="JC2" s="51"/>
      <c r="JP2" s="51"/>
      <c r="KC2" s="51"/>
      <c r="KP2" s="51"/>
      <c r="LC2" s="51"/>
      <c r="LP2" s="51"/>
      <c r="MC2" s="51"/>
      <c r="MP2" s="51"/>
    </row>
    <row r="3" spans="1:354" s="236" customFormat="1" ht="15" customHeight="1" outlineLevel="1">
      <c r="A3" s="234"/>
      <c r="B3" s="57"/>
      <c r="C3" s="235"/>
      <c r="D3" s="236" t="s">
        <v>637</v>
      </c>
      <c r="E3" s="236" t="s">
        <v>637</v>
      </c>
      <c r="F3" s="236" t="s">
        <v>637</v>
      </c>
      <c r="G3" s="236" t="s">
        <v>638</v>
      </c>
      <c r="H3" s="236" t="s">
        <v>638</v>
      </c>
      <c r="I3" s="236" t="s">
        <v>638</v>
      </c>
      <c r="J3" s="236" t="s">
        <v>639</v>
      </c>
      <c r="K3" s="236" t="s">
        <v>639</v>
      </c>
      <c r="L3" s="236" t="s">
        <v>639</v>
      </c>
      <c r="M3" s="236" t="s">
        <v>640</v>
      </c>
      <c r="N3" s="236" t="s">
        <v>640</v>
      </c>
      <c r="O3" s="236" t="s">
        <v>640</v>
      </c>
      <c r="P3" s="236" t="str">
        <f>+P5</f>
        <v>2000</v>
      </c>
      <c r="Q3" s="236" t="s">
        <v>641</v>
      </c>
      <c r="R3" s="236" t="s">
        <v>641</v>
      </c>
      <c r="S3" s="236" t="s">
        <v>641</v>
      </c>
      <c r="T3" s="236" t="s">
        <v>642</v>
      </c>
      <c r="U3" s="236" t="s">
        <v>642</v>
      </c>
      <c r="V3" s="236" t="s">
        <v>642</v>
      </c>
      <c r="W3" s="236" t="s">
        <v>643</v>
      </c>
      <c r="X3" s="236" t="s">
        <v>643</v>
      </c>
      <c r="Y3" s="236" t="s">
        <v>643</v>
      </c>
      <c r="Z3" s="236" t="s">
        <v>644</v>
      </c>
      <c r="AA3" s="236" t="s">
        <v>644</v>
      </c>
      <c r="AB3" s="236" t="s">
        <v>644</v>
      </c>
      <c r="AC3" s="236" t="str">
        <f>+AC5</f>
        <v>2001</v>
      </c>
      <c r="AD3" s="236" t="s">
        <v>645</v>
      </c>
      <c r="AE3" s="236" t="s">
        <v>645</v>
      </c>
      <c r="AF3" s="236" t="s">
        <v>645</v>
      </c>
      <c r="AG3" s="236" t="s">
        <v>646</v>
      </c>
      <c r="AH3" s="236" t="s">
        <v>646</v>
      </c>
      <c r="AI3" s="236" t="s">
        <v>646</v>
      </c>
      <c r="AJ3" s="236" t="s">
        <v>647</v>
      </c>
      <c r="AK3" s="236" t="s">
        <v>647</v>
      </c>
      <c r="AL3" s="236" t="s">
        <v>647</v>
      </c>
      <c r="AM3" s="236" t="s">
        <v>648</v>
      </c>
      <c r="AN3" s="236" t="s">
        <v>648</v>
      </c>
      <c r="AO3" s="236" t="s">
        <v>648</v>
      </c>
      <c r="AP3" s="236" t="str">
        <f>+AP5</f>
        <v>2002</v>
      </c>
      <c r="AQ3" s="236" t="s">
        <v>649</v>
      </c>
      <c r="AR3" s="236" t="s">
        <v>649</v>
      </c>
      <c r="AS3" s="236" t="s">
        <v>649</v>
      </c>
      <c r="AT3" s="236" t="s">
        <v>650</v>
      </c>
      <c r="AU3" s="236" t="s">
        <v>650</v>
      </c>
      <c r="AV3" s="236" t="s">
        <v>650</v>
      </c>
      <c r="AW3" s="236" t="s">
        <v>651</v>
      </c>
      <c r="AX3" s="236" t="s">
        <v>651</v>
      </c>
      <c r="AY3" s="236" t="s">
        <v>651</v>
      </c>
      <c r="AZ3" s="236" t="s">
        <v>652</v>
      </c>
      <c r="BA3" s="236" t="s">
        <v>652</v>
      </c>
      <c r="BB3" s="236" t="s">
        <v>652</v>
      </c>
      <c r="BC3" s="236" t="str">
        <f>+BC5</f>
        <v>2003</v>
      </c>
      <c r="BD3" s="236" t="s">
        <v>653</v>
      </c>
      <c r="BE3" s="236" t="s">
        <v>653</v>
      </c>
      <c r="BF3" s="236" t="s">
        <v>653</v>
      </c>
      <c r="BG3" s="236" t="s">
        <v>654</v>
      </c>
      <c r="BH3" s="236" t="s">
        <v>654</v>
      </c>
      <c r="BI3" s="236" t="s">
        <v>654</v>
      </c>
      <c r="BJ3" s="236" t="s">
        <v>655</v>
      </c>
      <c r="BK3" s="236" t="s">
        <v>655</v>
      </c>
      <c r="BL3" s="236" t="s">
        <v>655</v>
      </c>
      <c r="BM3" s="236" t="s">
        <v>656</v>
      </c>
      <c r="BN3" s="236" t="s">
        <v>656</v>
      </c>
      <c r="BO3" s="236" t="s">
        <v>656</v>
      </c>
      <c r="BP3" s="236" t="str">
        <f>+BP5</f>
        <v>2004</v>
      </c>
      <c r="BQ3" s="236" t="s">
        <v>657</v>
      </c>
      <c r="BR3" s="236" t="s">
        <v>657</v>
      </c>
      <c r="BS3" s="236" t="s">
        <v>657</v>
      </c>
      <c r="BT3" s="236" t="s">
        <v>658</v>
      </c>
      <c r="BU3" s="236" t="s">
        <v>658</v>
      </c>
      <c r="BV3" s="236" t="s">
        <v>658</v>
      </c>
      <c r="BW3" s="236" t="s">
        <v>659</v>
      </c>
      <c r="BX3" s="236" t="s">
        <v>659</v>
      </c>
      <c r="BY3" s="236" t="s">
        <v>659</v>
      </c>
      <c r="BZ3" s="236" t="s">
        <v>660</v>
      </c>
      <c r="CA3" s="236" t="s">
        <v>660</v>
      </c>
      <c r="CB3" s="236" t="s">
        <v>660</v>
      </c>
      <c r="CC3" s="236" t="str">
        <f>+CC5</f>
        <v>2005</v>
      </c>
      <c r="CD3" s="236" t="s">
        <v>661</v>
      </c>
      <c r="CE3" s="236" t="s">
        <v>661</v>
      </c>
      <c r="CF3" s="236" t="s">
        <v>661</v>
      </c>
      <c r="CG3" s="236" t="s">
        <v>662</v>
      </c>
      <c r="CH3" s="236" t="s">
        <v>662</v>
      </c>
      <c r="CI3" s="236" t="s">
        <v>662</v>
      </c>
      <c r="CJ3" s="236" t="s">
        <v>663</v>
      </c>
      <c r="CK3" s="236" t="s">
        <v>663</v>
      </c>
      <c r="CL3" s="236" t="s">
        <v>663</v>
      </c>
      <c r="CM3" s="236" t="s">
        <v>664</v>
      </c>
      <c r="CN3" s="236" t="s">
        <v>664</v>
      </c>
      <c r="CO3" s="236" t="s">
        <v>664</v>
      </c>
      <c r="CP3" s="236" t="str">
        <f>+CP5</f>
        <v>2006</v>
      </c>
      <c r="CQ3" s="236" t="s">
        <v>665</v>
      </c>
      <c r="CR3" s="236" t="s">
        <v>665</v>
      </c>
      <c r="CS3" s="236" t="s">
        <v>665</v>
      </c>
      <c r="CT3" s="236" t="s">
        <v>666</v>
      </c>
      <c r="CU3" s="236" t="s">
        <v>666</v>
      </c>
      <c r="CV3" s="236" t="s">
        <v>666</v>
      </c>
      <c r="CW3" s="236" t="s">
        <v>667</v>
      </c>
      <c r="CX3" s="236" t="s">
        <v>667</v>
      </c>
      <c r="CY3" s="236" t="s">
        <v>667</v>
      </c>
      <c r="CZ3" s="236" t="s">
        <v>668</v>
      </c>
      <c r="DA3" s="236" t="s">
        <v>668</v>
      </c>
      <c r="DB3" s="236" t="s">
        <v>668</v>
      </c>
      <c r="DC3" s="236" t="str">
        <f>+DC5</f>
        <v>2007</v>
      </c>
      <c r="DD3" s="236" t="s">
        <v>669</v>
      </c>
      <c r="DE3" s="236" t="s">
        <v>669</v>
      </c>
      <c r="DF3" s="236" t="s">
        <v>669</v>
      </c>
      <c r="DG3" s="236" t="s">
        <v>670</v>
      </c>
      <c r="DH3" s="236" t="s">
        <v>670</v>
      </c>
      <c r="DI3" s="236" t="s">
        <v>670</v>
      </c>
      <c r="DJ3" s="236" t="s">
        <v>671</v>
      </c>
      <c r="DK3" s="236" t="s">
        <v>671</v>
      </c>
      <c r="DL3" s="236" t="s">
        <v>671</v>
      </c>
      <c r="DM3" s="236" t="s">
        <v>672</v>
      </c>
      <c r="DN3" s="236" t="s">
        <v>672</v>
      </c>
      <c r="DO3" s="236" t="s">
        <v>672</v>
      </c>
      <c r="DP3" s="236" t="str">
        <f>+DP5</f>
        <v>2008</v>
      </c>
      <c r="DQ3" s="236" t="s">
        <v>673</v>
      </c>
      <c r="DR3" s="236" t="s">
        <v>673</v>
      </c>
      <c r="DS3" s="236" t="s">
        <v>673</v>
      </c>
      <c r="DT3" s="236" t="s">
        <v>674</v>
      </c>
      <c r="DU3" s="236" t="s">
        <v>674</v>
      </c>
      <c r="DV3" s="236" t="s">
        <v>674</v>
      </c>
      <c r="DW3" s="236" t="s">
        <v>675</v>
      </c>
      <c r="DX3" s="236" t="s">
        <v>675</v>
      </c>
      <c r="DY3" s="236" t="s">
        <v>675</v>
      </c>
      <c r="DZ3" s="236" t="s">
        <v>676</v>
      </c>
      <c r="EA3" s="236" t="s">
        <v>676</v>
      </c>
      <c r="EB3" s="236" t="s">
        <v>676</v>
      </c>
      <c r="EC3" s="236" t="str">
        <f>+EC5</f>
        <v>2009</v>
      </c>
      <c r="ED3" s="236" t="s">
        <v>677</v>
      </c>
      <c r="EE3" s="236" t="s">
        <v>677</v>
      </c>
      <c r="EF3" s="236" t="s">
        <v>677</v>
      </c>
      <c r="EG3" s="236" t="s">
        <v>678</v>
      </c>
      <c r="EH3" s="236" t="s">
        <v>678</v>
      </c>
      <c r="EI3" s="236" t="s">
        <v>678</v>
      </c>
      <c r="EJ3" s="236" t="s">
        <v>679</v>
      </c>
      <c r="EK3" s="236" t="s">
        <v>679</v>
      </c>
      <c r="EL3" s="236" t="s">
        <v>679</v>
      </c>
      <c r="EM3" s="236" t="s">
        <v>680</v>
      </c>
      <c r="EN3" s="236" t="s">
        <v>680</v>
      </c>
      <c r="EO3" s="236" t="s">
        <v>680</v>
      </c>
      <c r="EP3" s="236" t="str">
        <f>+EP5</f>
        <v>2010</v>
      </c>
      <c r="EQ3" s="236" t="s">
        <v>681</v>
      </c>
      <c r="ER3" s="236" t="s">
        <v>681</v>
      </c>
      <c r="ES3" s="236" t="s">
        <v>681</v>
      </c>
      <c r="ET3" s="236" t="s">
        <v>682</v>
      </c>
      <c r="EU3" s="236" t="s">
        <v>682</v>
      </c>
      <c r="EV3" s="236" t="s">
        <v>682</v>
      </c>
      <c r="EW3" s="236" t="s">
        <v>683</v>
      </c>
      <c r="EX3" s="236" t="s">
        <v>683</v>
      </c>
      <c r="EY3" s="236" t="s">
        <v>683</v>
      </c>
      <c r="EZ3" s="236" t="s">
        <v>684</v>
      </c>
      <c r="FA3" s="236" t="s">
        <v>684</v>
      </c>
      <c r="FB3" s="236" t="s">
        <v>684</v>
      </c>
      <c r="FC3" s="236" t="str">
        <f>+FC5</f>
        <v>2011</v>
      </c>
      <c r="FD3" s="236" t="s">
        <v>685</v>
      </c>
      <c r="FE3" s="236" t="s">
        <v>685</v>
      </c>
      <c r="FF3" s="236" t="s">
        <v>685</v>
      </c>
      <c r="FG3" s="236" t="s">
        <v>686</v>
      </c>
      <c r="FH3" s="236" t="s">
        <v>686</v>
      </c>
      <c r="FI3" s="236" t="s">
        <v>686</v>
      </c>
      <c r="FJ3" s="236" t="s">
        <v>687</v>
      </c>
      <c r="FK3" s="236" t="s">
        <v>687</v>
      </c>
      <c r="FL3" s="236" t="s">
        <v>687</v>
      </c>
      <c r="FM3" s="236" t="s">
        <v>688</v>
      </c>
      <c r="FN3" s="236" t="s">
        <v>688</v>
      </c>
      <c r="FO3" s="236" t="s">
        <v>688</v>
      </c>
      <c r="FP3" s="236" t="str">
        <f>+FP5</f>
        <v>2012</v>
      </c>
      <c r="FQ3" s="236" t="s">
        <v>689</v>
      </c>
      <c r="FR3" s="236" t="s">
        <v>689</v>
      </c>
      <c r="FS3" s="236" t="s">
        <v>689</v>
      </c>
      <c r="FT3" s="236" t="s">
        <v>690</v>
      </c>
      <c r="FU3" s="236" t="s">
        <v>690</v>
      </c>
      <c r="FV3" s="236" t="s">
        <v>690</v>
      </c>
      <c r="FW3" s="236" t="s">
        <v>691</v>
      </c>
      <c r="FX3" s="236" t="s">
        <v>691</v>
      </c>
      <c r="FY3" s="236" t="s">
        <v>691</v>
      </c>
      <c r="FZ3" s="236" t="s">
        <v>692</v>
      </c>
      <c r="GA3" s="236" t="s">
        <v>692</v>
      </c>
      <c r="GB3" s="236" t="s">
        <v>692</v>
      </c>
      <c r="GC3" s="236" t="str">
        <f>+GC5</f>
        <v>2013</v>
      </c>
      <c r="GD3" s="236" t="s">
        <v>693</v>
      </c>
      <c r="GE3" s="236" t="s">
        <v>693</v>
      </c>
      <c r="GF3" s="236" t="s">
        <v>693</v>
      </c>
      <c r="GG3" s="236" t="s">
        <v>694</v>
      </c>
      <c r="GH3" s="236" t="s">
        <v>694</v>
      </c>
      <c r="GI3" s="236" t="s">
        <v>694</v>
      </c>
      <c r="GJ3" s="236" t="s">
        <v>695</v>
      </c>
      <c r="GK3" s="236" t="s">
        <v>695</v>
      </c>
      <c r="GL3" s="236" t="s">
        <v>695</v>
      </c>
      <c r="GM3" s="236" t="s">
        <v>696</v>
      </c>
      <c r="GN3" s="236" t="s">
        <v>696</v>
      </c>
      <c r="GO3" s="236" t="s">
        <v>696</v>
      </c>
      <c r="GP3" s="236" t="str">
        <f>+GP5</f>
        <v>2014</v>
      </c>
      <c r="GQ3" s="236" t="s">
        <v>697</v>
      </c>
      <c r="GR3" s="236" t="s">
        <v>697</v>
      </c>
      <c r="GS3" s="236" t="s">
        <v>697</v>
      </c>
      <c r="GT3" s="236" t="s">
        <v>698</v>
      </c>
      <c r="GU3" s="236" t="s">
        <v>698</v>
      </c>
      <c r="GV3" s="236" t="s">
        <v>698</v>
      </c>
      <c r="GW3" s="236" t="s">
        <v>699</v>
      </c>
      <c r="GX3" s="236" t="s">
        <v>699</v>
      </c>
      <c r="GY3" s="236" t="s">
        <v>699</v>
      </c>
      <c r="GZ3" s="236" t="s">
        <v>700</v>
      </c>
      <c r="HA3" s="236" t="s">
        <v>700</v>
      </c>
      <c r="HB3" s="236" t="s">
        <v>700</v>
      </c>
      <c r="HC3" s="236" t="str">
        <f>+HC5</f>
        <v>2015</v>
      </c>
      <c r="HD3" s="236" t="s">
        <v>701</v>
      </c>
      <c r="HE3" s="236" t="s">
        <v>701</v>
      </c>
      <c r="HF3" s="236" t="s">
        <v>701</v>
      </c>
      <c r="HG3" s="236" t="s">
        <v>702</v>
      </c>
      <c r="HH3" s="236" t="s">
        <v>702</v>
      </c>
      <c r="HI3" s="236" t="s">
        <v>702</v>
      </c>
      <c r="HJ3" s="236" t="s">
        <v>703</v>
      </c>
      <c r="HK3" s="236" t="s">
        <v>703</v>
      </c>
      <c r="HL3" s="236" t="s">
        <v>703</v>
      </c>
      <c r="HM3" s="236" t="s">
        <v>704</v>
      </c>
      <c r="HN3" s="236" t="s">
        <v>704</v>
      </c>
      <c r="HO3" s="236" t="s">
        <v>704</v>
      </c>
      <c r="HP3" s="236" t="str">
        <f>+HP5</f>
        <v>2016</v>
      </c>
      <c r="HQ3" s="236" t="s">
        <v>705</v>
      </c>
      <c r="HR3" s="236" t="s">
        <v>705</v>
      </c>
      <c r="HS3" s="236" t="s">
        <v>705</v>
      </c>
      <c r="HT3" s="236" t="s">
        <v>706</v>
      </c>
      <c r="HU3" s="236" t="s">
        <v>706</v>
      </c>
      <c r="HV3" s="236" t="s">
        <v>706</v>
      </c>
      <c r="HW3" s="236" t="s">
        <v>707</v>
      </c>
      <c r="HX3" s="236" t="s">
        <v>707</v>
      </c>
      <c r="HY3" s="236" t="s">
        <v>707</v>
      </c>
      <c r="HZ3" s="236" t="s">
        <v>708</v>
      </c>
      <c r="IA3" s="236" t="s">
        <v>708</v>
      </c>
      <c r="IB3" s="236" t="s">
        <v>708</v>
      </c>
      <c r="IC3" s="236" t="str">
        <f>+IC5</f>
        <v>2017</v>
      </c>
      <c r="ID3" s="236" t="s">
        <v>709</v>
      </c>
      <c r="IE3" s="236" t="s">
        <v>709</v>
      </c>
      <c r="IF3" s="236" t="s">
        <v>709</v>
      </c>
      <c r="IG3" s="236" t="s">
        <v>710</v>
      </c>
      <c r="IH3" s="236" t="s">
        <v>710</v>
      </c>
      <c r="II3" s="236" t="s">
        <v>710</v>
      </c>
      <c r="IJ3" s="236" t="s">
        <v>711</v>
      </c>
      <c r="IK3" s="236" t="s">
        <v>711</v>
      </c>
      <c r="IL3" s="236" t="s">
        <v>711</v>
      </c>
      <c r="IM3" s="236" t="s">
        <v>712</v>
      </c>
      <c r="IN3" s="236" t="s">
        <v>712</v>
      </c>
      <c r="IO3" s="236" t="s">
        <v>712</v>
      </c>
      <c r="IP3" s="236" t="str">
        <f>+IP5</f>
        <v>2018</v>
      </c>
      <c r="IQ3" s="236" t="s">
        <v>713</v>
      </c>
      <c r="IR3" s="236" t="s">
        <v>713</v>
      </c>
      <c r="IS3" s="236" t="s">
        <v>713</v>
      </c>
      <c r="IT3" s="236" t="s">
        <v>714</v>
      </c>
      <c r="IU3" s="236" t="s">
        <v>714</v>
      </c>
      <c r="IV3" s="236" t="s">
        <v>714</v>
      </c>
      <c r="IW3" s="236" t="s">
        <v>715</v>
      </c>
      <c r="IX3" s="236" t="s">
        <v>715</v>
      </c>
      <c r="IY3" s="236" t="s">
        <v>715</v>
      </c>
      <c r="IZ3" s="236" t="s">
        <v>716</v>
      </c>
      <c r="JA3" s="236" t="s">
        <v>716</v>
      </c>
      <c r="JB3" s="236" t="s">
        <v>716</v>
      </c>
      <c r="JC3" s="236" t="str">
        <f>+JC5</f>
        <v>2019</v>
      </c>
      <c r="JD3" s="236" t="s">
        <v>717</v>
      </c>
      <c r="JE3" s="236" t="s">
        <v>717</v>
      </c>
      <c r="JF3" s="236" t="s">
        <v>717</v>
      </c>
      <c r="JG3" s="236" t="s">
        <v>718</v>
      </c>
      <c r="JH3" s="236" t="s">
        <v>718</v>
      </c>
      <c r="JI3" s="236" t="s">
        <v>718</v>
      </c>
      <c r="JJ3" s="236" t="s">
        <v>719</v>
      </c>
      <c r="JK3" s="236" t="s">
        <v>719</v>
      </c>
      <c r="JL3" s="236" t="s">
        <v>719</v>
      </c>
      <c r="JM3" s="236" t="s">
        <v>720</v>
      </c>
      <c r="JN3" s="236" t="s">
        <v>720</v>
      </c>
      <c r="JO3" s="236" t="s">
        <v>720</v>
      </c>
      <c r="JP3" s="236" t="str">
        <f>+JP5</f>
        <v>2020</v>
      </c>
      <c r="JQ3" s="236" t="s">
        <v>721</v>
      </c>
      <c r="JR3" s="236" t="s">
        <v>721</v>
      </c>
      <c r="JS3" s="236" t="s">
        <v>721</v>
      </c>
      <c r="JT3" s="236" t="s">
        <v>722</v>
      </c>
      <c r="JU3" s="236" t="s">
        <v>722</v>
      </c>
      <c r="JV3" s="236" t="s">
        <v>722</v>
      </c>
      <c r="JW3" s="236" t="s">
        <v>723</v>
      </c>
      <c r="JX3" s="236" t="s">
        <v>723</v>
      </c>
      <c r="JY3" s="236" t="s">
        <v>723</v>
      </c>
      <c r="JZ3" s="236" t="s">
        <v>724</v>
      </c>
      <c r="KA3" s="236" t="s">
        <v>724</v>
      </c>
      <c r="KB3" s="236" t="s">
        <v>724</v>
      </c>
      <c r="KC3" s="236" t="str">
        <f>+KC5</f>
        <v>2021</v>
      </c>
      <c r="KD3" s="236" t="s">
        <v>725</v>
      </c>
      <c r="KE3" s="236" t="s">
        <v>725</v>
      </c>
      <c r="KF3" s="236" t="s">
        <v>725</v>
      </c>
      <c r="KG3" s="236" t="s">
        <v>726</v>
      </c>
      <c r="KH3" s="236" t="s">
        <v>726</v>
      </c>
      <c r="KI3" s="236" t="s">
        <v>726</v>
      </c>
      <c r="KJ3" s="236" t="s">
        <v>727</v>
      </c>
      <c r="KK3" s="236" t="s">
        <v>727</v>
      </c>
      <c r="KL3" s="236" t="s">
        <v>727</v>
      </c>
      <c r="KM3" s="236" t="s">
        <v>728</v>
      </c>
      <c r="KN3" s="236" t="s">
        <v>728</v>
      </c>
      <c r="KO3" s="236" t="s">
        <v>728</v>
      </c>
      <c r="KP3" s="236" t="str">
        <f>+KP5</f>
        <v>2022</v>
      </c>
      <c r="KQ3" s="236" t="s">
        <v>729</v>
      </c>
      <c r="KR3" s="236" t="s">
        <v>729</v>
      </c>
      <c r="KS3" s="236" t="s">
        <v>729</v>
      </c>
      <c r="KT3" s="236" t="s">
        <v>730</v>
      </c>
      <c r="KU3" s="236" t="s">
        <v>730</v>
      </c>
      <c r="KV3" s="236" t="s">
        <v>730</v>
      </c>
      <c r="KW3" s="236" t="s">
        <v>731</v>
      </c>
      <c r="KX3" s="236" t="s">
        <v>731</v>
      </c>
      <c r="KY3" s="236" t="s">
        <v>731</v>
      </c>
      <c r="KZ3" s="236" t="s">
        <v>732</v>
      </c>
      <c r="LA3" s="236" t="s">
        <v>732</v>
      </c>
      <c r="LB3" s="236" t="s">
        <v>732</v>
      </c>
      <c r="LC3" s="236" t="str">
        <f>+LC5</f>
        <v>2023</v>
      </c>
      <c r="LD3" s="236" t="s">
        <v>733</v>
      </c>
      <c r="LE3" s="236" t="s">
        <v>733</v>
      </c>
      <c r="LF3" s="236" t="s">
        <v>733</v>
      </c>
      <c r="LG3" s="236" t="s">
        <v>734</v>
      </c>
      <c r="LH3" s="236" t="s">
        <v>734</v>
      </c>
      <c r="LI3" s="236" t="s">
        <v>734</v>
      </c>
      <c r="LJ3" s="236" t="s">
        <v>735</v>
      </c>
      <c r="LK3" s="236" t="s">
        <v>735</v>
      </c>
      <c r="LL3" s="236" t="s">
        <v>735</v>
      </c>
      <c r="LM3" s="236" t="s">
        <v>736</v>
      </c>
      <c r="LN3" s="236" t="s">
        <v>736</v>
      </c>
      <c r="LO3" s="236" t="s">
        <v>736</v>
      </c>
      <c r="LP3" s="236" t="str">
        <f>+LP5</f>
        <v>2024</v>
      </c>
      <c r="LQ3" s="236" t="str">
        <f>+IF(_xlfn.NUMBERVALUE(RIGHT(LQ4,1))&lt;4,"1Q"&amp;RIGHT(LEFT(LQ4,4),2),IF(AND(_xlfn.NUMBERVALUE(RIGHT(LQ4,1))&gt;3,_xlfn.NUMBERVALUE(RIGHT(LQ4,1))&lt;7),"2Q"&amp;RIGHT(LEFT(LQ4,4),2),IF(AND(_xlfn.NUMBERVALUE(RIGHT(LQ4,1))&gt;6,_xlfn.NUMBERVALUE(RIGHT(LQ4,1))&lt;10),"3Q"&amp;RIGHT(LEFT(LQ4,4),2),"4Q"&amp;RIGHT(LEFT(LQ4,4),2))))</f>
        <v>1Q25</v>
      </c>
      <c r="LR3" s="236" t="str">
        <f t="shared" ref="LR3:LY3" si="0">+IF(_xlfn.NUMBERVALUE(RIGHT(LR4,1))&lt;4,"1Q"&amp;RIGHT(LEFT(LR4,4),2),IF(AND(_xlfn.NUMBERVALUE(RIGHT(LR4,1))&gt;3,_xlfn.NUMBERVALUE(RIGHT(LR4,1))&lt;7),"2Q"&amp;RIGHT(LEFT(LR4,4),2),IF(AND(_xlfn.NUMBERVALUE(RIGHT(LR4,1))&gt;6,_xlfn.NUMBERVALUE(RIGHT(LR4,1))&lt;10),"3Q"&amp;RIGHT(LEFT(LR4,4),2),"4Q"&amp;RIGHT(LEFT(LR4,4),2))))</f>
        <v>1Q25</v>
      </c>
      <c r="LS3" s="236" t="str">
        <f t="shared" si="0"/>
        <v>1Q25</v>
      </c>
      <c r="LT3" s="236" t="str">
        <f t="shared" si="0"/>
        <v>2Q25</v>
      </c>
      <c r="LU3" s="236" t="str">
        <f t="shared" si="0"/>
        <v>2Q25</v>
      </c>
      <c r="LV3" s="236" t="str">
        <f t="shared" si="0"/>
        <v>2Q25</v>
      </c>
      <c r="LW3" s="236" t="str">
        <f t="shared" si="0"/>
        <v>3Q25</v>
      </c>
      <c r="LX3" s="236" t="str">
        <f t="shared" si="0"/>
        <v>3Q25</v>
      </c>
      <c r="LY3" s="236" t="str">
        <f t="shared" si="0"/>
        <v>3Q25</v>
      </c>
      <c r="LZ3" s="236" t="str">
        <f>"4Q"&amp;RIGHT(LEFT(LZ4,4),2)</f>
        <v>4Q25</v>
      </c>
      <c r="MA3" s="236" t="str">
        <f t="shared" ref="MA3:MB3" si="1">"4Q"&amp;RIGHT(LEFT(MA4,4),2)</f>
        <v>4Q25</v>
      </c>
      <c r="MB3" s="236" t="str">
        <f t="shared" si="1"/>
        <v>4Q25</v>
      </c>
      <c r="MC3" s="236" t="str">
        <f>+MC5</f>
        <v>2025</v>
      </c>
      <c r="MD3" s="236" t="str">
        <f>+IF(_xlfn.NUMBERVALUE(RIGHT(MD4,1))&lt;4,"1Q"&amp;RIGHT(LEFT(MD4,4),2),IF(AND(_xlfn.NUMBERVALUE(RIGHT(MD4,1))&gt;3,_xlfn.NUMBERVALUE(RIGHT(MD4,1))&lt;7),"2Q"&amp;RIGHT(LEFT(MD4,4),2),IF(AND(_xlfn.NUMBERVALUE(RIGHT(MD4,1))&gt;6,_xlfn.NUMBERVALUE(RIGHT(MD4,1))&lt;10),"3Q"&amp;RIGHT(LEFT(MD4,4),2),"4Q"&amp;RIGHT(LEFT(MD4,4),2))))</f>
        <v>1Q26</v>
      </c>
      <c r="ME3" s="236" t="str">
        <f t="shared" ref="ME3:ML3" si="2">+IF(_xlfn.NUMBERVALUE(RIGHT(ME4,1))&lt;4,"1Q"&amp;RIGHT(LEFT(ME4,4),2),IF(AND(_xlfn.NUMBERVALUE(RIGHT(ME4,1))&gt;3,_xlfn.NUMBERVALUE(RIGHT(ME4,1))&lt;7),"2Q"&amp;RIGHT(LEFT(ME4,4),2),IF(AND(_xlfn.NUMBERVALUE(RIGHT(ME4,1))&gt;6,_xlfn.NUMBERVALUE(RIGHT(ME4,1))&lt;10),"3Q"&amp;RIGHT(LEFT(ME4,4),2),"4Q"&amp;RIGHT(LEFT(ME4,4),2))))</f>
        <v>1Q26</v>
      </c>
      <c r="MF3" s="236" t="str">
        <f t="shared" si="2"/>
        <v>1Q26</v>
      </c>
      <c r="MG3" s="236" t="str">
        <f t="shared" si="2"/>
        <v>2Q26</v>
      </c>
      <c r="MH3" s="236" t="str">
        <f t="shared" si="2"/>
        <v>2Q26</v>
      </c>
      <c r="MI3" s="236" t="str">
        <f t="shared" si="2"/>
        <v>2Q26</v>
      </c>
      <c r="MJ3" s="236" t="str">
        <f t="shared" si="2"/>
        <v>3Q26</v>
      </c>
      <c r="MK3" s="236" t="str">
        <f t="shared" si="2"/>
        <v>3Q26</v>
      </c>
      <c r="ML3" s="236" t="str">
        <f t="shared" si="2"/>
        <v>3Q26</v>
      </c>
      <c r="MM3" s="236" t="str">
        <f>"4Q"&amp;RIGHT(LEFT(MM4,4),2)</f>
        <v>4Q26</v>
      </c>
      <c r="MN3" s="236" t="str">
        <f t="shared" ref="MN3:MO3" si="3">"4Q"&amp;RIGHT(LEFT(MN4,4),2)</f>
        <v>4Q26</v>
      </c>
      <c r="MO3" s="236" t="str">
        <f t="shared" si="3"/>
        <v>4Q26</v>
      </c>
      <c r="MP3" s="236" t="str">
        <f>+MP5</f>
        <v>2026</v>
      </c>
    </row>
    <row r="4" spans="1:354" s="63" customFormat="1" outlineLevel="1">
      <c r="A4" s="5"/>
      <c r="B4" s="9"/>
      <c r="C4" s="5"/>
      <c r="D4" s="56" t="str">
        <f>+IF(ISTEXT(D$5)=FALSE,IF(MONTH(D$5)&gt;9,(TEXT(D$5,"yyyy-mm")),LEFT((TEXT(D$5,"yyyy-mm")),5)&amp;RIGHT((TEXT(D$5,"yyyy-mm")),1)),"")</f>
        <v>2000-1</v>
      </c>
      <c r="E4" s="56" t="str">
        <f t="shared" ref="E4:BP4" si="4">+IF(ISTEXT(E$5)=FALSE,IF(MONTH(E$5)&gt;9,(TEXT(E$5,"yyyy-mm")),LEFT((TEXT(E$5,"yyyy-mm")),5)&amp;RIGHT((TEXT(E$5,"yyyy-mm")),1)),"")</f>
        <v>2000-2</v>
      </c>
      <c r="F4" s="56" t="str">
        <f t="shared" si="4"/>
        <v>2000-3</v>
      </c>
      <c r="G4" s="56" t="str">
        <f t="shared" si="4"/>
        <v>2000-4</v>
      </c>
      <c r="H4" s="56" t="str">
        <f t="shared" si="4"/>
        <v>2000-5</v>
      </c>
      <c r="I4" s="56" t="str">
        <f t="shared" si="4"/>
        <v>2000-6</v>
      </c>
      <c r="J4" s="56" t="str">
        <f t="shared" si="4"/>
        <v>2000-7</v>
      </c>
      <c r="K4" s="56" t="str">
        <f t="shared" si="4"/>
        <v>2000-8</v>
      </c>
      <c r="L4" s="56" t="str">
        <f t="shared" si="4"/>
        <v>2000-9</v>
      </c>
      <c r="M4" s="56" t="str">
        <f t="shared" si="4"/>
        <v>2000-10</v>
      </c>
      <c r="N4" s="56" t="str">
        <f t="shared" si="4"/>
        <v>2000-11</v>
      </c>
      <c r="O4" s="56" t="str">
        <f t="shared" si="4"/>
        <v>2000-12</v>
      </c>
      <c r="P4" s="236" t="str">
        <f t="shared" si="4"/>
        <v/>
      </c>
      <c r="Q4" s="236" t="str">
        <f t="shared" si="4"/>
        <v>2001-1</v>
      </c>
      <c r="R4" s="236" t="str">
        <f t="shared" si="4"/>
        <v>2001-2</v>
      </c>
      <c r="S4" s="236" t="str">
        <f t="shared" si="4"/>
        <v>2001-3</v>
      </c>
      <c r="T4" s="236" t="str">
        <f t="shared" si="4"/>
        <v>2001-4</v>
      </c>
      <c r="U4" s="236" t="str">
        <f t="shared" si="4"/>
        <v>2001-5</v>
      </c>
      <c r="V4" s="236" t="str">
        <f t="shared" si="4"/>
        <v>2001-6</v>
      </c>
      <c r="W4" s="236" t="str">
        <f t="shared" si="4"/>
        <v>2001-7</v>
      </c>
      <c r="X4" s="236" t="str">
        <f t="shared" si="4"/>
        <v>2001-8</v>
      </c>
      <c r="Y4" s="236" t="str">
        <f t="shared" si="4"/>
        <v>2001-9</v>
      </c>
      <c r="Z4" s="236" t="str">
        <f t="shared" si="4"/>
        <v>2001-10</v>
      </c>
      <c r="AA4" s="236" t="str">
        <f t="shared" si="4"/>
        <v>2001-11</v>
      </c>
      <c r="AB4" s="236" t="str">
        <f t="shared" si="4"/>
        <v>2001-12</v>
      </c>
      <c r="AC4" s="236" t="str">
        <f t="shared" si="4"/>
        <v/>
      </c>
      <c r="AD4" s="236" t="str">
        <f t="shared" si="4"/>
        <v>2002-1</v>
      </c>
      <c r="AE4" s="236" t="str">
        <f t="shared" si="4"/>
        <v>2002-2</v>
      </c>
      <c r="AF4" s="236" t="str">
        <f t="shared" si="4"/>
        <v>2002-3</v>
      </c>
      <c r="AG4" s="236" t="str">
        <f t="shared" si="4"/>
        <v>2002-4</v>
      </c>
      <c r="AH4" s="236" t="str">
        <f t="shared" si="4"/>
        <v>2002-5</v>
      </c>
      <c r="AI4" s="236" t="str">
        <f t="shared" si="4"/>
        <v>2002-6</v>
      </c>
      <c r="AJ4" s="236" t="str">
        <f t="shared" si="4"/>
        <v>2002-7</v>
      </c>
      <c r="AK4" s="236" t="str">
        <f t="shared" si="4"/>
        <v>2002-8</v>
      </c>
      <c r="AL4" s="236" t="str">
        <f t="shared" si="4"/>
        <v>2002-9</v>
      </c>
      <c r="AM4" s="236" t="str">
        <f t="shared" si="4"/>
        <v>2002-10</v>
      </c>
      <c r="AN4" s="236" t="str">
        <f t="shared" si="4"/>
        <v>2002-11</v>
      </c>
      <c r="AO4" s="236" t="str">
        <f t="shared" si="4"/>
        <v>2002-12</v>
      </c>
      <c r="AP4" s="236" t="str">
        <f t="shared" si="4"/>
        <v/>
      </c>
      <c r="AQ4" s="236" t="str">
        <f t="shared" si="4"/>
        <v>2003-1</v>
      </c>
      <c r="AR4" s="236" t="str">
        <f t="shared" si="4"/>
        <v>2003-2</v>
      </c>
      <c r="AS4" s="236" t="str">
        <f t="shared" si="4"/>
        <v>2003-3</v>
      </c>
      <c r="AT4" s="236" t="str">
        <f t="shared" si="4"/>
        <v>2003-4</v>
      </c>
      <c r="AU4" s="236" t="str">
        <f t="shared" si="4"/>
        <v>2003-5</v>
      </c>
      <c r="AV4" s="236" t="str">
        <f t="shared" si="4"/>
        <v>2003-6</v>
      </c>
      <c r="AW4" s="236" t="str">
        <f t="shared" si="4"/>
        <v>2003-7</v>
      </c>
      <c r="AX4" s="236" t="str">
        <f t="shared" si="4"/>
        <v>2003-8</v>
      </c>
      <c r="AY4" s="236" t="str">
        <f t="shared" si="4"/>
        <v>2003-9</v>
      </c>
      <c r="AZ4" s="236" t="str">
        <f t="shared" si="4"/>
        <v>2003-10</v>
      </c>
      <c r="BA4" s="236" t="str">
        <f t="shared" si="4"/>
        <v>2003-11</v>
      </c>
      <c r="BB4" s="236" t="str">
        <f t="shared" si="4"/>
        <v>2003-12</v>
      </c>
      <c r="BC4" s="236" t="str">
        <f t="shared" si="4"/>
        <v/>
      </c>
      <c r="BD4" s="236" t="str">
        <f t="shared" si="4"/>
        <v>2004-1</v>
      </c>
      <c r="BE4" s="236" t="str">
        <f t="shared" si="4"/>
        <v>2004-2</v>
      </c>
      <c r="BF4" s="236" t="str">
        <f t="shared" si="4"/>
        <v>2004-3</v>
      </c>
      <c r="BG4" s="236" t="str">
        <f t="shared" si="4"/>
        <v>2004-4</v>
      </c>
      <c r="BH4" s="236" t="str">
        <f t="shared" si="4"/>
        <v>2004-5</v>
      </c>
      <c r="BI4" s="236" t="str">
        <f t="shared" si="4"/>
        <v>2004-6</v>
      </c>
      <c r="BJ4" s="236" t="str">
        <f t="shared" si="4"/>
        <v>2004-7</v>
      </c>
      <c r="BK4" s="236" t="str">
        <f t="shared" si="4"/>
        <v>2004-8</v>
      </c>
      <c r="BL4" s="236" t="str">
        <f t="shared" si="4"/>
        <v>2004-9</v>
      </c>
      <c r="BM4" s="236" t="str">
        <f t="shared" si="4"/>
        <v>2004-10</v>
      </c>
      <c r="BN4" s="236" t="str">
        <f t="shared" si="4"/>
        <v>2004-11</v>
      </c>
      <c r="BO4" s="236" t="str">
        <f t="shared" si="4"/>
        <v>2004-12</v>
      </c>
      <c r="BP4" s="236" t="str">
        <f t="shared" si="4"/>
        <v/>
      </c>
      <c r="BQ4" s="236" t="str">
        <f t="shared" ref="BQ4:EB4" si="5">+IF(ISTEXT(BQ$5)=FALSE,IF(MONTH(BQ$5)&gt;9,(TEXT(BQ$5,"yyyy-mm")),LEFT((TEXT(BQ$5,"yyyy-mm")),5)&amp;RIGHT((TEXT(BQ$5,"yyyy-mm")),1)),"")</f>
        <v>2005-1</v>
      </c>
      <c r="BR4" s="236" t="str">
        <f t="shared" si="5"/>
        <v>2005-2</v>
      </c>
      <c r="BS4" s="236" t="str">
        <f t="shared" si="5"/>
        <v>2005-3</v>
      </c>
      <c r="BT4" s="236" t="str">
        <f t="shared" si="5"/>
        <v>2005-4</v>
      </c>
      <c r="BU4" s="236" t="str">
        <f t="shared" si="5"/>
        <v>2005-5</v>
      </c>
      <c r="BV4" s="236" t="str">
        <f t="shared" si="5"/>
        <v>2005-6</v>
      </c>
      <c r="BW4" s="236" t="str">
        <f t="shared" si="5"/>
        <v>2005-7</v>
      </c>
      <c r="BX4" s="236" t="str">
        <f t="shared" si="5"/>
        <v>2005-8</v>
      </c>
      <c r="BY4" s="236" t="str">
        <f t="shared" si="5"/>
        <v>2005-9</v>
      </c>
      <c r="BZ4" s="236" t="str">
        <f t="shared" si="5"/>
        <v>2005-10</v>
      </c>
      <c r="CA4" s="236" t="str">
        <f t="shared" si="5"/>
        <v>2005-11</v>
      </c>
      <c r="CB4" s="236" t="str">
        <f t="shared" si="5"/>
        <v>2005-12</v>
      </c>
      <c r="CC4" s="236" t="str">
        <f t="shared" si="5"/>
        <v/>
      </c>
      <c r="CD4" s="236" t="str">
        <f t="shared" si="5"/>
        <v>2006-1</v>
      </c>
      <c r="CE4" s="236" t="str">
        <f t="shared" si="5"/>
        <v>2006-2</v>
      </c>
      <c r="CF4" s="236" t="str">
        <f t="shared" si="5"/>
        <v>2006-3</v>
      </c>
      <c r="CG4" s="236" t="str">
        <f t="shared" si="5"/>
        <v>2006-4</v>
      </c>
      <c r="CH4" s="236" t="str">
        <f t="shared" si="5"/>
        <v>2006-5</v>
      </c>
      <c r="CI4" s="236" t="str">
        <f t="shared" si="5"/>
        <v>2006-6</v>
      </c>
      <c r="CJ4" s="236" t="str">
        <f t="shared" si="5"/>
        <v>2006-7</v>
      </c>
      <c r="CK4" s="236" t="str">
        <f t="shared" si="5"/>
        <v>2006-8</v>
      </c>
      <c r="CL4" s="236" t="str">
        <f t="shared" si="5"/>
        <v>2006-9</v>
      </c>
      <c r="CM4" s="236" t="str">
        <f t="shared" si="5"/>
        <v>2006-10</v>
      </c>
      <c r="CN4" s="236" t="str">
        <f t="shared" si="5"/>
        <v>2006-11</v>
      </c>
      <c r="CO4" s="236" t="str">
        <f t="shared" si="5"/>
        <v>2006-12</v>
      </c>
      <c r="CP4" s="236" t="str">
        <f t="shared" si="5"/>
        <v/>
      </c>
      <c r="CQ4" s="236" t="str">
        <f t="shared" si="5"/>
        <v>2007-1</v>
      </c>
      <c r="CR4" s="236" t="str">
        <f t="shared" si="5"/>
        <v>2007-2</v>
      </c>
      <c r="CS4" s="236" t="str">
        <f t="shared" si="5"/>
        <v>2007-3</v>
      </c>
      <c r="CT4" s="236" t="str">
        <f t="shared" si="5"/>
        <v>2007-4</v>
      </c>
      <c r="CU4" s="236" t="str">
        <f t="shared" si="5"/>
        <v>2007-5</v>
      </c>
      <c r="CV4" s="236" t="str">
        <f t="shared" si="5"/>
        <v>2007-6</v>
      </c>
      <c r="CW4" s="236" t="str">
        <f t="shared" si="5"/>
        <v>2007-7</v>
      </c>
      <c r="CX4" s="236" t="str">
        <f t="shared" si="5"/>
        <v>2007-8</v>
      </c>
      <c r="CY4" s="236" t="str">
        <f t="shared" si="5"/>
        <v>2007-9</v>
      </c>
      <c r="CZ4" s="236" t="str">
        <f t="shared" si="5"/>
        <v>2007-10</v>
      </c>
      <c r="DA4" s="236" t="str">
        <f t="shared" si="5"/>
        <v>2007-11</v>
      </c>
      <c r="DB4" s="236" t="str">
        <f t="shared" si="5"/>
        <v>2007-12</v>
      </c>
      <c r="DC4" s="236" t="str">
        <f t="shared" si="5"/>
        <v/>
      </c>
      <c r="DD4" s="236" t="str">
        <f t="shared" si="5"/>
        <v>2008-1</v>
      </c>
      <c r="DE4" s="236" t="str">
        <f t="shared" si="5"/>
        <v>2008-2</v>
      </c>
      <c r="DF4" s="236" t="str">
        <f t="shared" si="5"/>
        <v>2008-3</v>
      </c>
      <c r="DG4" s="236" t="str">
        <f t="shared" si="5"/>
        <v>2008-4</v>
      </c>
      <c r="DH4" s="236" t="str">
        <f t="shared" si="5"/>
        <v>2008-5</v>
      </c>
      <c r="DI4" s="236" t="str">
        <f t="shared" si="5"/>
        <v>2008-6</v>
      </c>
      <c r="DJ4" s="236" t="str">
        <f t="shared" si="5"/>
        <v>2008-7</v>
      </c>
      <c r="DK4" s="236" t="str">
        <f t="shared" si="5"/>
        <v>2008-8</v>
      </c>
      <c r="DL4" s="236" t="str">
        <f t="shared" si="5"/>
        <v>2008-9</v>
      </c>
      <c r="DM4" s="236" t="str">
        <f t="shared" si="5"/>
        <v>2008-10</v>
      </c>
      <c r="DN4" s="236" t="str">
        <f t="shared" si="5"/>
        <v>2008-11</v>
      </c>
      <c r="DO4" s="236" t="str">
        <f t="shared" si="5"/>
        <v>2008-12</v>
      </c>
      <c r="DP4" s="236" t="str">
        <f t="shared" si="5"/>
        <v/>
      </c>
      <c r="DQ4" s="236" t="str">
        <f t="shared" si="5"/>
        <v>2009-1</v>
      </c>
      <c r="DR4" s="236" t="str">
        <f t="shared" si="5"/>
        <v>2009-2</v>
      </c>
      <c r="DS4" s="236" t="str">
        <f t="shared" si="5"/>
        <v>2009-3</v>
      </c>
      <c r="DT4" s="236" t="str">
        <f t="shared" si="5"/>
        <v>2009-4</v>
      </c>
      <c r="DU4" s="236" t="str">
        <f t="shared" si="5"/>
        <v>2009-5</v>
      </c>
      <c r="DV4" s="236" t="str">
        <f t="shared" si="5"/>
        <v>2009-6</v>
      </c>
      <c r="DW4" s="236" t="str">
        <f t="shared" si="5"/>
        <v>2009-7</v>
      </c>
      <c r="DX4" s="236" t="str">
        <f t="shared" si="5"/>
        <v>2009-8</v>
      </c>
      <c r="DY4" s="236" t="str">
        <f t="shared" si="5"/>
        <v>2009-9</v>
      </c>
      <c r="DZ4" s="236" t="str">
        <f t="shared" si="5"/>
        <v>2009-10</v>
      </c>
      <c r="EA4" s="236" t="str">
        <f t="shared" si="5"/>
        <v>2009-11</v>
      </c>
      <c r="EB4" s="236" t="str">
        <f t="shared" si="5"/>
        <v>2009-12</v>
      </c>
      <c r="EC4" s="236" t="str">
        <f t="shared" ref="EC4:GN4" si="6">+IF(ISTEXT(EC$5)=FALSE,IF(MONTH(EC$5)&gt;9,(TEXT(EC$5,"yyyy-mm")),LEFT((TEXT(EC$5,"yyyy-mm")),5)&amp;RIGHT((TEXT(EC$5,"yyyy-mm")),1)),"")</f>
        <v/>
      </c>
      <c r="ED4" s="236" t="str">
        <f t="shared" si="6"/>
        <v>2010-1</v>
      </c>
      <c r="EE4" s="236" t="str">
        <f t="shared" si="6"/>
        <v>2010-2</v>
      </c>
      <c r="EF4" s="236" t="str">
        <f t="shared" si="6"/>
        <v>2010-3</v>
      </c>
      <c r="EG4" s="236" t="str">
        <f t="shared" si="6"/>
        <v>2010-4</v>
      </c>
      <c r="EH4" s="236" t="str">
        <f t="shared" si="6"/>
        <v>2010-5</v>
      </c>
      <c r="EI4" s="236" t="str">
        <f t="shared" si="6"/>
        <v>2010-6</v>
      </c>
      <c r="EJ4" s="236" t="str">
        <f t="shared" si="6"/>
        <v>2010-7</v>
      </c>
      <c r="EK4" s="236" t="str">
        <f t="shared" si="6"/>
        <v>2010-8</v>
      </c>
      <c r="EL4" s="236" t="str">
        <f t="shared" si="6"/>
        <v>2010-9</v>
      </c>
      <c r="EM4" s="236" t="str">
        <f t="shared" si="6"/>
        <v>2010-10</v>
      </c>
      <c r="EN4" s="236" t="str">
        <f t="shared" si="6"/>
        <v>2010-11</v>
      </c>
      <c r="EO4" s="236" t="str">
        <f t="shared" si="6"/>
        <v>2010-12</v>
      </c>
      <c r="EP4" s="236" t="str">
        <f t="shared" si="6"/>
        <v/>
      </c>
      <c r="EQ4" s="236" t="str">
        <f t="shared" si="6"/>
        <v>2011-1</v>
      </c>
      <c r="ER4" s="236" t="str">
        <f t="shared" si="6"/>
        <v>2011-2</v>
      </c>
      <c r="ES4" s="236" t="str">
        <f t="shared" si="6"/>
        <v>2011-3</v>
      </c>
      <c r="ET4" s="236" t="str">
        <f t="shared" si="6"/>
        <v>2011-4</v>
      </c>
      <c r="EU4" s="236" t="str">
        <f t="shared" si="6"/>
        <v>2011-5</v>
      </c>
      <c r="EV4" s="236" t="str">
        <f t="shared" si="6"/>
        <v>2011-6</v>
      </c>
      <c r="EW4" s="236" t="str">
        <f t="shared" si="6"/>
        <v>2011-7</v>
      </c>
      <c r="EX4" s="236" t="str">
        <f t="shared" si="6"/>
        <v>2011-8</v>
      </c>
      <c r="EY4" s="236" t="str">
        <f t="shared" si="6"/>
        <v>2011-9</v>
      </c>
      <c r="EZ4" s="236" t="str">
        <f t="shared" si="6"/>
        <v>2011-10</v>
      </c>
      <c r="FA4" s="236" t="str">
        <f t="shared" si="6"/>
        <v>2011-11</v>
      </c>
      <c r="FB4" s="236" t="str">
        <f t="shared" si="6"/>
        <v>2011-12</v>
      </c>
      <c r="FC4" s="236" t="str">
        <f t="shared" si="6"/>
        <v/>
      </c>
      <c r="FD4" s="236" t="str">
        <f t="shared" si="6"/>
        <v>2012-1</v>
      </c>
      <c r="FE4" s="236" t="str">
        <f t="shared" si="6"/>
        <v>2012-2</v>
      </c>
      <c r="FF4" s="236" t="str">
        <f t="shared" si="6"/>
        <v>2012-3</v>
      </c>
      <c r="FG4" s="236" t="str">
        <f t="shared" si="6"/>
        <v>2012-4</v>
      </c>
      <c r="FH4" s="236" t="str">
        <f t="shared" si="6"/>
        <v>2012-5</v>
      </c>
      <c r="FI4" s="236" t="str">
        <f t="shared" si="6"/>
        <v>2012-6</v>
      </c>
      <c r="FJ4" s="236" t="str">
        <f t="shared" si="6"/>
        <v>2012-7</v>
      </c>
      <c r="FK4" s="236" t="str">
        <f t="shared" si="6"/>
        <v>2012-8</v>
      </c>
      <c r="FL4" s="236" t="str">
        <f t="shared" si="6"/>
        <v>2012-9</v>
      </c>
      <c r="FM4" s="236" t="str">
        <f t="shared" si="6"/>
        <v>2012-10</v>
      </c>
      <c r="FN4" s="236" t="str">
        <f t="shared" si="6"/>
        <v>2012-11</v>
      </c>
      <c r="FO4" s="236" t="str">
        <f t="shared" si="6"/>
        <v>2012-12</v>
      </c>
      <c r="FP4" s="236" t="str">
        <f t="shared" si="6"/>
        <v/>
      </c>
      <c r="FQ4" s="236" t="str">
        <f t="shared" si="6"/>
        <v>2013-1</v>
      </c>
      <c r="FR4" s="236" t="str">
        <f t="shared" si="6"/>
        <v>2013-2</v>
      </c>
      <c r="FS4" s="236" t="str">
        <f t="shared" si="6"/>
        <v>2013-3</v>
      </c>
      <c r="FT4" s="236" t="str">
        <f t="shared" si="6"/>
        <v>2013-4</v>
      </c>
      <c r="FU4" s="236" t="str">
        <f t="shared" si="6"/>
        <v>2013-5</v>
      </c>
      <c r="FV4" s="236" t="str">
        <f t="shared" si="6"/>
        <v>2013-6</v>
      </c>
      <c r="FW4" s="236" t="str">
        <f t="shared" si="6"/>
        <v>2013-7</v>
      </c>
      <c r="FX4" s="236" t="str">
        <f t="shared" si="6"/>
        <v>2013-8</v>
      </c>
      <c r="FY4" s="236" t="str">
        <f t="shared" si="6"/>
        <v>2013-9</v>
      </c>
      <c r="FZ4" s="236" t="str">
        <f t="shared" si="6"/>
        <v>2013-10</v>
      </c>
      <c r="GA4" s="236" t="str">
        <f t="shared" si="6"/>
        <v>2013-11</v>
      </c>
      <c r="GB4" s="236" t="str">
        <f t="shared" si="6"/>
        <v>2013-12</v>
      </c>
      <c r="GC4" s="236" t="str">
        <f t="shared" si="6"/>
        <v/>
      </c>
      <c r="GD4" s="236" t="str">
        <f t="shared" si="6"/>
        <v>2014-1</v>
      </c>
      <c r="GE4" s="236" t="str">
        <f t="shared" si="6"/>
        <v>2014-2</v>
      </c>
      <c r="GF4" s="236" t="str">
        <f t="shared" si="6"/>
        <v>2014-3</v>
      </c>
      <c r="GG4" s="236" t="str">
        <f t="shared" si="6"/>
        <v>2014-4</v>
      </c>
      <c r="GH4" s="236" t="str">
        <f t="shared" si="6"/>
        <v>2014-5</v>
      </c>
      <c r="GI4" s="236" t="str">
        <f t="shared" si="6"/>
        <v>2014-6</v>
      </c>
      <c r="GJ4" s="236" t="str">
        <f t="shared" si="6"/>
        <v>2014-7</v>
      </c>
      <c r="GK4" s="236" t="str">
        <f t="shared" si="6"/>
        <v>2014-8</v>
      </c>
      <c r="GL4" s="236" t="str">
        <f t="shared" si="6"/>
        <v>2014-9</v>
      </c>
      <c r="GM4" s="236" t="str">
        <f t="shared" si="6"/>
        <v>2014-10</v>
      </c>
      <c r="GN4" s="236" t="str">
        <f t="shared" si="6"/>
        <v>2014-11</v>
      </c>
      <c r="GO4" s="236" t="str">
        <f t="shared" ref="GO4:IZ4" si="7">+IF(ISTEXT(GO$5)=FALSE,IF(MONTH(GO$5)&gt;9,(TEXT(GO$5,"yyyy-mm")),LEFT((TEXT(GO$5,"yyyy-mm")),5)&amp;RIGHT((TEXT(GO$5,"yyyy-mm")),1)),"")</f>
        <v>2014-12</v>
      </c>
      <c r="GP4" s="236" t="str">
        <f t="shared" si="7"/>
        <v/>
      </c>
      <c r="GQ4" s="236" t="str">
        <f t="shared" si="7"/>
        <v>2015-1</v>
      </c>
      <c r="GR4" s="236" t="str">
        <f t="shared" si="7"/>
        <v>2015-2</v>
      </c>
      <c r="GS4" s="236" t="str">
        <f t="shared" si="7"/>
        <v>2015-3</v>
      </c>
      <c r="GT4" s="236" t="str">
        <f t="shared" si="7"/>
        <v>2015-4</v>
      </c>
      <c r="GU4" s="236" t="str">
        <f t="shared" si="7"/>
        <v>2015-5</v>
      </c>
      <c r="GV4" s="236" t="str">
        <f t="shared" si="7"/>
        <v>2015-6</v>
      </c>
      <c r="GW4" s="236" t="str">
        <f t="shared" si="7"/>
        <v>2015-7</v>
      </c>
      <c r="GX4" s="236" t="str">
        <f t="shared" si="7"/>
        <v>2015-8</v>
      </c>
      <c r="GY4" s="236" t="str">
        <f t="shared" si="7"/>
        <v>2015-9</v>
      </c>
      <c r="GZ4" s="236" t="str">
        <f t="shared" si="7"/>
        <v>2015-10</v>
      </c>
      <c r="HA4" s="236" t="str">
        <f t="shared" si="7"/>
        <v>2015-11</v>
      </c>
      <c r="HB4" s="236" t="str">
        <f t="shared" si="7"/>
        <v>2015-12</v>
      </c>
      <c r="HC4" s="236" t="str">
        <f t="shared" si="7"/>
        <v/>
      </c>
      <c r="HD4" s="236" t="str">
        <f t="shared" si="7"/>
        <v>2016-1</v>
      </c>
      <c r="HE4" s="236" t="str">
        <f t="shared" si="7"/>
        <v>2016-2</v>
      </c>
      <c r="HF4" s="236" t="str">
        <f t="shared" si="7"/>
        <v>2016-3</v>
      </c>
      <c r="HG4" s="236" t="str">
        <f t="shared" si="7"/>
        <v>2016-4</v>
      </c>
      <c r="HH4" s="236" t="str">
        <f t="shared" si="7"/>
        <v>2016-5</v>
      </c>
      <c r="HI4" s="236" t="str">
        <f t="shared" si="7"/>
        <v>2016-6</v>
      </c>
      <c r="HJ4" s="236" t="str">
        <f t="shared" si="7"/>
        <v>2016-7</v>
      </c>
      <c r="HK4" s="236" t="str">
        <f t="shared" si="7"/>
        <v>2016-8</v>
      </c>
      <c r="HL4" s="236" t="str">
        <f t="shared" si="7"/>
        <v>2016-9</v>
      </c>
      <c r="HM4" s="236" t="str">
        <f t="shared" si="7"/>
        <v>2016-10</v>
      </c>
      <c r="HN4" s="236" t="str">
        <f t="shared" si="7"/>
        <v>2016-11</v>
      </c>
      <c r="HO4" s="236" t="str">
        <f t="shared" si="7"/>
        <v>2016-12</v>
      </c>
      <c r="HP4" s="236" t="str">
        <f t="shared" si="7"/>
        <v/>
      </c>
      <c r="HQ4" s="236" t="str">
        <f t="shared" si="7"/>
        <v>2017-1</v>
      </c>
      <c r="HR4" s="236" t="str">
        <f t="shared" si="7"/>
        <v>2017-2</v>
      </c>
      <c r="HS4" s="236" t="str">
        <f t="shared" si="7"/>
        <v>2017-3</v>
      </c>
      <c r="HT4" s="236" t="str">
        <f t="shared" si="7"/>
        <v>2017-4</v>
      </c>
      <c r="HU4" s="236" t="str">
        <f t="shared" si="7"/>
        <v>2017-5</v>
      </c>
      <c r="HV4" s="236" t="str">
        <f t="shared" si="7"/>
        <v>2017-6</v>
      </c>
      <c r="HW4" s="236" t="str">
        <f t="shared" si="7"/>
        <v>2017-7</v>
      </c>
      <c r="HX4" s="236" t="str">
        <f t="shared" si="7"/>
        <v>2017-8</v>
      </c>
      <c r="HY4" s="236" t="str">
        <f t="shared" si="7"/>
        <v>2017-9</v>
      </c>
      <c r="HZ4" s="236" t="str">
        <f t="shared" si="7"/>
        <v>2017-10</v>
      </c>
      <c r="IA4" s="236" t="str">
        <f t="shared" si="7"/>
        <v>2017-11</v>
      </c>
      <c r="IB4" s="236" t="str">
        <f t="shared" si="7"/>
        <v>2017-12</v>
      </c>
      <c r="IC4" s="236" t="str">
        <f t="shared" si="7"/>
        <v/>
      </c>
      <c r="ID4" s="236" t="str">
        <f t="shared" si="7"/>
        <v>2018-1</v>
      </c>
      <c r="IE4" s="236" t="str">
        <f t="shared" si="7"/>
        <v>2018-2</v>
      </c>
      <c r="IF4" s="236" t="str">
        <f t="shared" si="7"/>
        <v>2018-3</v>
      </c>
      <c r="IG4" s="236" t="str">
        <f t="shared" si="7"/>
        <v>2018-4</v>
      </c>
      <c r="IH4" s="236" t="str">
        <f t="shared" si="7"/>
        <v>2018-5</v>
      </c>
      <c r="II4" s="236" t="str">
        <f t="shared" si="7"/>
        <v>2018-6</v>
      </c>
      <c r="IJ4" s="236" t="str">
        <f t="shared" si="7"/>
        <v>2018-7</v>
      </c>
      <c r="IK4" s="236" t="str">
        <f t="shared" si="7"/>
        <v>2018-8</v>
      </c>
      <c r="IL4" s="236" t="str">
        <f t="shared" si="7"/>
        <v>2018-9</v>
      </c>
      <c r="IM4" s="236" t="str">
        <f t="shared" si="7"/>
        <v>2018-10</v>
      </c>
      <c r="IN4" s="236" t="str">
        <f t="shared" si="7"/>
        <v>2018-11</v>
      </c>
      <c r="IO4" s="236" t="str">
        <f t="shared" si="7"/>
        <v>2018-12</v>
      </c>
      <c r="IP4" s="236" t="str">
        <f t="shared" si="7"/>
        <v/>
      </c>
      <c r="IQ4" s="236" t="str">
        <f t="shared" si="7"/>
        <v>2019-1</v>
      </c>
      <c r="IR4" s="236" t="str">
        <f t="shared" si="7"/>
        <v>2019-2</v>
      </c>
      <c r="IS4" s="236" t="str">
        <f t="shared" si="7"/>
        <v>2019-3</v>
      </c>
      <c r="IT4" s="236" t="str">
        <f t="shared" si="7"/>
        <v>2019-4</v>
      </c>
      <c r="IU4" s="236" t="str">
        <f t="shared" si="7"/>
        <v>2019-5</v>
      </c>
      <c r="IV4" s="236" t="str">
        <f t="shared" si="7"/>
        <v>2019-6</v>
      </c>
      <c r="IW4" s="236" t="str">
        <f t="shared" si="7"/>
        <v>2019-7</v>
      </c>
      <c r="IX4" s="236" t="str">
        <f t="shared" si="7"/>
        <v>2019-8</v>
      </c>
      <c r="IY4" s="236" t="str">
        <f t="shared" si="7"/>
        <v>2019-9</v>
      </c>
      <c r="IZ4" s="236" t="str">
        <f t="shared" si="7"/>
        <v>2019-10</v>
      </c>
      <c r="JA4" s="236" t="str">
        <f t="shared" ref="JA4:LL4" si="8">+IF(ISTEXT(JA$5)=FALSE,IF(MONTH(JA$5)&gt;9,(TEXT(JA$5,"yyyy-mm")),LEFT((TEXT(JA$5,"yyyy-mm")),5)&amp;RIGHT((TEXT(JA$5,"yyyy-mm")),1)),"")</f>
        <v>2019-11</v>
      </c>
      <c r="JB4" s="236" t="str">
        <f t="shared" si="8"/>
        <v>2019-12</v>
      </c>
      <c r="JC4" s="236" t="str">
        <f t="shared" si="8"/>
        <v/>
      </c>
      <c r="JD4" s="236" t="str">
        <f t="shared" si="8"/>
        <v>2020-1</v>
      </c>
      <c r="JE4" s="236" t="str">
        <f t="shared" si="8"/>
        <v>2020-2</v>
      </c>
      <c r="JF4" s="236" t="str">
        <f t="shared" si="8"/>
        <v>2020-3</v>
      </c>
      <c r="JG4" s="236" t="str">
        <f t="shared" si="8"/>
        <v>2020-4</v>
      </c>
      <c r="JH4" s="236" t="str">
        <f t="shared" si="8"/>
        <v>2020-5</v>
      </c>
      <c r="JI4" s="236" t="str">
        <f t="shared" si="8"/>
        <v>2020-6</v>
      </c>
      <c r="JJ4" s="236" t="str">
        <f t="shared" si="8"/>
        <v>2020-7</v>
      </c>
      <c r="JK4" s="236" t="str">
        <f t="shared" si="8"/>
        <v>2020-8</v>
      </c>
      <c r="JL4" s="236" t="str">
        <f t="shared" si="8"/>
        <v>2020-9</v>
      </c>
      <c r="JM4" s="236" t="str">
        <f t="shared" si="8"/>
        <v>2020-10</v>
      </c>
      <c r="JN4" s="236" t="str">
        <f t="shared" si="8"/>
        <v>2020-11</v>
      </c>
      <c r="JO4" s="236" t="str">
        <f t="shared" si="8"/>
        <v>2020-12</v>
      </c>
      <c r="JP4" s="236" t="str">
        <f t="shared" si="8"/>
        <v/>
      </c>
      <c r="JQ4" s="236" t="str">
        <f t="shared" si="8"/>
        <v>2021-1</v>
      </c>
      <c r="JR4" s="236" t="str">
        <f t="shared" si="8"/>
        <v>2021-2</v>
      </c>
      <c r="JS4" s="236" t="str">
        <f t="shared" si="8"/>
        <v>2021-3</v>
      </c>
      <c r="JT4" s="236" t="str">
        <f t="shared" si="8"/>
        <v>2021-4</v>
      </c>
      <c r="JU4" s="236" t="str">
        <f t="shared" si="8"/>
        <v>2021-5</v>
      </c>
      <c r="JV4" s="236" t="str">
        <f t="shared" si="8"/>
        <v>2021-6</v>
      </c>
      <c r="JW4" s="236" t="str">
        <f t="shared" si="8"/>
        <v>2021-7</v>
      </c>
      <c r="JX4" s="236" t="str">
        <f t="shared" si="8"/>
        <v>2021-8</v>
      </c>
      <c r="JY4" s="236" t="str">
        <f t="shared" si="8"/>
        <v>2021-9</v>
      </c>
      <c r="JZ4" s="236" t="str">
        <f t="shared" si="8"/>
        <v>2021-10</v>
      </c>
      <c r="KA4" s="236" t="str">
        <f t="shared" si="8"/>
        <v>2021-11</v>
      </c>
      <c r="KB4" s="236" t="str">
        <f t="shared" si="8"/>
        <v>2021-12</v>
      </c>
      <c r="KC4" s="236" t="str">
        <f t="shared" si="8"/>
        <v/>
      </c>
      <c r="KD4" s="236" t="str">
        <f t="shared" si="8"/>
        <v>2022-1</v>
      </c>
      <c r="KE4" s="236" t="str">
        <f t="shared" si="8"/>
        <v>2022-2</v>
      </c>
      <c r="KF4" s="236" t="str">
        <f t="shared" si="8"/>
        <v>2022-3</v>
      </c>
      <c r="KG4" s="236" t="str">
        <f t="shared" si="8"/>
        <v>2022-4</v>
      </c>
      <c r="KH4" s="236" t="str">
        <f t="shared" si="8"/>
        <v>2022-5</v>
      </c>
      <c r="KI4" s="236" t="str">
        <f t="shared" si="8"/>
        <v>2022-6</v>
      </c>
      <c r="KJ4" s="236" t="str">
        <f t="shared" si="8"/>
        <v>2022-7</v>
      </c>
      <c r="KK4" s="236" t="str">
        <f t="shared" si="8"/>
        <v>2022-8</v>
      </c>
      <c r="KL4" s="236" t="str">
        <f t="shared" si="8"/>
        <v>2022-9</v>
      </c>
      <c r="KM4" s="236" t="str">
        <f t="shared" si="8"/>
        <v>2022-10</v>
      </c>
      <c r="KN4" s="236" t="str">
        <f t="shared" si="8"/>
        <v>2022-11</v>
      </c>
      <c r="KO4" s="236" t="str">
        <f t="shared" si="8"/>
        <v>2022-12</v>
      </c>
      <c r="KP4" s="236" t="str">
        <f t="shared" si="8"/>
        <v/>
      </c>
      <c r="KQ4" s="236" t="str">
        <f t="shared" si="8"/>
        <v>2023-1</v>
      </c>
      <c r="KR4" s="236" t="str">
        <f t="shared" si="8"/>
        <v>2023-2</v>
      </c>
      <c r="KS4" s="236" t="str">
        <f t="shared" si="8"/>
        <v>2023-3</v>
      </c>
      <c r="KT4" s="236" t="str">
        <f t="shared" si="8"/>
        <v>2023-4</v>
      </c>
      <c r="KU4" s="236" t="str">
        <f t="shared" si="8"/>
        <v>2023-5</v>
      </c>
      <c r="KV4" s="236" t="str">
        <f t="shared" si="8"/>
        <v>2023-6</v>
      </c>
      <c r="KW4" s="236" t="str">
        <f t="shared" si="8"/>
        <v>2023-7</v>
      </c>
      <c r="KX4" s="236" t="str">
        <f t="shared" si="8"/>
        <v>2023-8</v>
      </c>
      <c r="KY4" s="236" t="str">
        <f t="shared" si="8"/>
        <v>2023-9</v>
      </c>
      <c r="KZ4" s="236" t="str">
        <f t="shared" si="8"/>
        <v>2023-10</v>
      </c>
      <c r="LA4" s="236" t="str">
        <f t="shared" si="8"/>
        <v>2023-11</v>
      </c>
      <c r="LB4" s="236" t="str">
        <f t="shared" si="8"/>
        <v>2023-12</v>
      </c>
      <c r="LC4" s="236" t="str">
        <f t="shared" si="8"/>
        <v/>
      </c>
      <c r="LD4" s="236" t="str">
        <f t="shared" si="8"/>
        <v>2024-1</v>
      </c>
      <c r="LE4" s="236" t="str">
        <f t="shared" si="8"/>
        <v>2024-2</v>
      </c>
      <c r="LF4" s="236" t="str">
        <f t="shared" si="8"/>
        <v>2024-3</v>
      </c>
      <c r="LG4" s="236" t="str">
        <f t="shared" si="8"/>
        <v>2024-4</v>
      </c>
      <c r="LH4" s="236" t="str">
        <f t="shared" si="8"/>
        <v>2024-5</v>
      </c>
      <c r="LI4" s="236" t="str">
        <f t="shared" si="8"/>
        <v>2024-6</v>
      </c>
      <c r="LJ4" s="236" t="str">
        <f t="shared" si="8"/>
        <v>2024-7</v>
      </c>
      <c r="LK4" s="236" t="str">
        <f t="shared" si="8"/>
        <v>2024-8</v>
      </c>
      <c r="LL4" s="236" t="str">
        <f t="shared" si="8"/>
        <v>2024-9</v>
      </c>
      <c r="LM4" s="236" t="str">
        <f>+IF(ISTEXT(LM$5)=FALSE,IF(MONTH(LM$5)&gt;9,(TEXT(LM$5,"yyyy-mm")),LEFT((TEXT(LM$5,"yyyy-mm")),5)&amp;RIGHT((TEXT(LM$5,"yyyy-mm")),1)),"")</f>
        <v>2024-10</v>
      </c>
      <c r="LN4" s="236" t="str">
        <f>+IF(ISTEXT(LN$5)=FALSE,IF(MONTH(LN$5)&gt;9,(TEXT(LN$5,"yyyy-mm")),LEFT((TEXT(LN$5,"yyyy-mm")),5)&amp;RIGHT((TEXT(LN$5,"yyyy-mm")),1)),"")</f>
        <v>2024-11</v>
      </c>
      <c r="LO4" s="236" t="str">
        <f>+IF(ISTEXT(LO$5)=FALSE,IF(MONTH(LO$5)&gt;9,(TEXT(LO$5,"yyyy-mm")),LEFT((TEXT(LO$5,"yyyy-mm")),5)&amp;RIGHT((TEXT(LO$5,"yyyy-mm")),1)),"")</f>
        <v>2024-12</v>
      </c>
      <c r="LP4" s="236" t="str">
        <f>+IF(ISTEXT(LP$5)=FALSE,IF(MONTH(LP$5)&gt;9,(TEXT(LP$5,"yyyy-mm")),LEFT((TEXT(LP$5,"yyyy-mm")),5)&amp;RIGHT((TEXT(LP$5,"yyyy-mm")),1)),"")</f>
        <v/>
      </c>
      <c r="LQ4" s="236" t="str">
        <f t="shared" ref="LQ4:LY4" si="9">+IF(ISTEXT(LQ$5)=FALSE,IF(MONTH(LQ$5)&gt;9,(TEXT(LQ$5,"yyyy-mm")),LEFT((TEXT(LQ$5,"yyyy-mm")),5)&amp;RIGHT((TEXT(LQ$5,"yyyy-mm")),1)),"")</f>
        <v>2025-1</v>
      </c>
      <c r="LR4" s="236" t="str">
        <f t="shared" si="9"/>
        <v>2025-2</v>
      </c>
      <c r="LS4" s="236" t="str">
        <f t="shared" si="9"/>
        <v>2025-3</v>
      </c>
      <c r="LT4" s="236" t="str">
        <f t="shared" si="9"/>
        <v>2025-4</v>
      </c>
      <c r="LU4" s="236" t="str">
        <f t="shared" si="9"/>
        <v>2025-5</v>
      </c>
      <c r="LV4" s="236" t="str">
        <f t="shared" si="9"/>
        <v>2025-6</v>
      </c>
      <c r="LW4" s="236" t="str">
        <f t="shared" si="9"/>
        <v>2025-7</v>
      </c>
      <c r="LX4" s="236" t="str">
        <f t="shared" si="9"/>
        <v>2025-8</v>
      </c>
      <c r="LY4" s="236" t="str">
        <f t="shared" si="9"/>
        <v>2025-9</v>
      </c>
      <c r="LZ4" s="236" t="str">
        <f>+IF(ISTEXT(LZ$5)=FALSE,IF(MONTH(LZ$5)&gt;9,(TEXT(LZ$5,"yyyy-mm")),LEFT((TEXT(LZ$5,"yyyy-mm")),5)&amp;RIGHT((TEXT(LZ$5,"yyyy-mm")),1)),"")</f>
        <v>2025-10</v>
      </c>
      <c r="MA4" s="236" t="str">
        <f>+IF(ISTEXT(MA$5)=FALSE,IF(MONTH(MA$5)&gt;9,(TEXT(MA$5,"yyyy-mm")),LEFT((TEXT(MA$5,"yyyy-mm")),5)&amp;RIGHT((TEXT(MA$5,"yyyy-mm")),1)),"")</f>
        <v>2025-11</v>
      </c>
      <c r="MB4" s="236" t="str">
        <f>+IF(ISTEXT(MB$5)=FALSE,IF(MONTH(MB$5)&gt;9,(TEXT(MB$5,"yyyy-mm")),LEFT((TEXT(MB$5,"yyyy-mm")),5)&amp;RIGHT((TEXT(MB$5,"yyyy-mm")),1)),"")</f>
        <v>2025-12</v>
      </c>
      <c r="MC4" s="236" t="str">
        <f>+IF(ISTEXT(MC$5)=FALSE,IF(MONTH(MC$5)&gt;9,(TEXT(MC$5,"yyyy-mm")),LEFT((TEXT(MC$5,"yyyy-mm")),5)&amp;RIGHT((TEXT(MC$5,"yyyy-mm")),1)),"")</f>
        <v/>
      </c>
      <c r="MD4" s="236" t="str">
        <f t="shared" ref="MD4:ML4" si="10">+IF(ISTEXT(MD$5)=FALSE,IF(MONTH(MD$5)&gt;9,(TEXT(MD$5,"yyyy-mm")),LEFT((TEXT(MD$5,"yyyy-mm")),5)&amp;RIGHT((TEXT(MD$5,"yyyy-mm")),1)),"")</f>
        <v>2026-1</v>
      </c>
      <c r="ME4" s="236" t="str">
        <f t="shared" si="10"/>
        <v>2026-2</v>
      </c>
      <c r="MF4" s="236" t="str">
        <f t="shared" si="10"/>
        <v>2026-3</v>
      </c>
      <c r="MG4" s="236" t="str">
        <f t="shared" si="10"/>
        <v>2026-4</v>
      </c>
      <c r="MH4" s="236" t="str">
        <f t="shared" si="10"/>
        <v>2026-5</v>
      </c>
      <c r="MI4" s="236" t="str">
        <f t="shared" si="10"/>
        <v>2026-6</v>
      </c>
      <c r="MJ4" s="236" t="str">
        <f t="shared" si="10"/>
        <v>2026-7</v>
      </c>
      <c r="MK4" s="236" t="str">
        <f t="shared" si="10"/>
        <v>2026-8</v>
      </c>
      <c r="ML4" s="236" t="str">
        <f t="shared" si="10"/>
        <v>2026-9</v>
      </c>
      <c r="MM4" s="236" t="str">
        <f>+IF(ISTEXT(MM$5)=FALSE,IF(MONTH(MM$5)&gt;9,(TEXT(MM$5,"yyyy-mm")),LEFT((TEXT(MM$5,"yyyy-mm")),5)&amp;RIGHT((TEXT(MM$5,"yyyy-mm")),1)),"")</f>
        <v>2026-10</v>
      </c>
      <c r="MN4" s="236" t="str">
        <f>+IF(ISTEXT(MN$5)=FALSE,IF(MONTH(MN$5)&gt;9,(TEXT(MN$5,"yyyy-mm")),LEFT((TEXT(MN$5,"yyyy-mm")),5)&amp;RIGHT((TEXT(MN$5,"yyyy-mm")),1)),"")</f>
        <v>2026-11</v>
      </c>
      <c r="MO4" s="236" t="str">
        <f>+IF(ISTEXT(MO$5)=FALSE,IF(MONTH(MO$5)&gt;9,(TEXT(MO$5,"yyyy-mm")),LEFT((TEXT(MO$5,"yyyy-mm")),5)&amp;RIGHT((TEXT(MO$5,"yyyy-mm")),1)),"")</f>
        <v>2026-12</v>
      </c>
      <c r="MP4" s="236" t="str">
        <f>+IF(ISTEXT(MP$5)=FALSE,IF(MONTH(MP$5)&gt;9,(TEXT(MP$5,"yyyy-mm")),LEFT((TEXT(MP$5,"yyyy-mm")),5)&amp;RIGHT((TEXT(MP$5,"yyyy-mm")),1)),"")</f>
        <v/>
      </c>
    </row>
    <row r="5" spans="1:354" s="236" customFormat="1">
      <c r="A5" s="5"/>
      <c r="B5" s="9"/>
      <c r="C5" s="5"/>
      <c r="D5" s="47">
        <v>36526</v>
      </c>
      <c r="E5" s="47">
        <f t="shared" ref="E5:AO5" si="11">+IF(MONTH(C5)&lt;&gt;12,IF(MONTH(D5)=12,TEXT(D5,"YYYY"),EDATE(D5,1)),EDATE(C5,1))</f>
        <v>36557</v>
      </c>
      <c r="F5" s="47">
        <f t="shared" si="11"/>
        <v>36586</v>
      </c>
      <c r="G5" s="47">
        <f t="shared" si="11"/>
        <v>36617</v>
      </c>
      <c r="H5" s="47">
        <f t="shared" si="11"/>
        <v>36647</v>
      </c>
      <c r="I5" s="47">
        <f t="shared" si="11"/>
        <v>36678</v>
      </c>
      <c r="J5" s="47">
        <f t="shared" si="11"/>
        <v>36708</v>
      </c>
      <c r="K5" s="47">
        <f t="shared" si="11"/>
        <v>36739</v>
      </c>
      <c r="L5" s="47">
        <f t="shared" si="11"/>
        <v>36770</v>
      </c>
      <c r="M5" s="47">
        <f t="shared" si="11"/>
        <v>36800</v>
      </c>
      <c r="N5" s="47">
        <f t="shared" si="11"/>
        <v>36831</v>
      </c>
      <c r="O5" s="47">
        <f t="shared" si="11"/>
        <v>36861</v>
      </c>
      <c r="P5" s="48" t="str">
        <f>+IF(MONTH(N5)&lt;&gt;12,IF(MONTH(O5)=12,TEXT(O5,"YYYY"),EDATE(O5,1)),EDATE(N5,1))</f>
        <v>2000</v>
      </c>
      <c r="Q5" s="47">
        <f t="shared" si="11"/>
        <v>36892</v>
      </c>
      <c r="R5" s="47">
        <f t="shared" si="11"/>
        <v>36923</v>
      </c>
      <c r="S5" s="47">
        <f t="shared" si="11"/>
        <v>36951</v>
      </c>
      <c r="T5" s="47">
        <f t="shared" si="11"/>
        <v>36982</v>
      </c>
      <c r="U5" s="47">
        <f t="shared" si="11"/>
        <v>37012</v>
      </c>
      <c r="V5" s="47">
        <f t="shared" si="11"/>
        <v>37043</v>
      </c>
      <c r="W5" s="47">
        <f t="shared" si="11"/>
        <v>37073</v>
      </c>
      <c r="X5" s="47">
        <f t="shared" si="11"/>
        <v>37104</v>
      </c>
      <c r="Y5" s="47">
        <f t="shared" si="11"/>
        <v>37135</v>
      </c>
      <c r="Z5" s="47">
        <f t="shared" si="11"/>
        <v>37165</v>
      </c>
      <c r="AA5" s="47">
        <f t="shared" si="11"/>
        <v>37196</v>
      </c>
      <c r="AB5" s="47">
        <f t="shared" si="11"/>
        <v>37226</v>
      </c>
      <c r="AC5" s="48" t="str">
        <f>+IF(MONTH(AA5)&lt;&gt;12,IF(MONTH(AB5)=12,TEXT(AB5,"YYYY"),EDATE(AB5,1)),EDATE(AA5,1))</f>
        <v>2001</v>
      </c>
      <c r="AD5" s="47">
        <f t="shared" si="11"/>
        <v>37257</v>
      </c>
      <c r="AE5" s="47">
        <f t="shared" si="11"/>
        <v>37288</v>
      </c>
      <c r="AF5" s="47">
        <f t="shared" si="11"/>
        <v>37316</v>
      </c>
      <c r="AG5" s="47">
        <f t="shared" si="11"/>
        <v>37347</v>
      </c>
      <c r="AH5" s="47">
        <f t="shared" si="11"/>
        <v>37377</v>
      </c>
      <c r="AI5" s="47">
        <f t="shared" si="11"/>
        <v>37408</v>
      </c>
      <c r="AJ5" s="47">
        <f t="shared" si="11"/>
        <v>37438</v>
      </c>
      <c r="AK5" s="47">
        <f t="shared" si="11"/>
        <v>37469</v>
      </c>
      <c r="AL5" s="47">
        <f t="shared" si="11"/>
        <v>37500</v>
      </c>
      <c r="AM5" s="47">
        <f t="shared" si="11"/>
        <v>37530</v>
      </c>
      <c r="AN5" s="47">
        <f t="shared" si="11"/>
        <v>37561</v>
      </c>
      <c r="AO5" s="47">
        <f t="shared" si="11"/>
        <v>37591</v>
      </c>
      <c r="AP5" s="48" t="str">
        <f>+IF(MONTH(AN5)&lt;&gt;12,IF(MONTH(AO5)=12,TEXT(AO5,"YYYY"),EDATE(AO5,1)),EDATE(AN5,1))</f>
        <v>2002</v>
      </c>
      <c r="AQ5" s="47">
        <v>37622</v>
      </c>
      <c r="AR5" s="47">
        <f>+IF(MONTH(C5)&lt;&gt;12,IF(MONTH(AQ5)=12,TEXT(AQ5,"YYYY"),EDATE(AQ5,1)),EDATE(C5,1))</f>
        <v>37653</v>
      </c>
      <c r="AS5" s="47">
        <f t="shared" ref="AS5:BO5" si="12">+IF(MONTH(AQ5)&lt;&gt;12,IF(MONTH(AR5)=12,TEXT(AR5,"YYYY"),EDATE(AR5,1)),EDATE(AQ5,1))</f>
        <v>37681</v>
      </c>
      <c r="AT5" s="47">
        <f t="shared" si="12"/>
        <v>37712</v>
      </c>
      <c r="AU5" s="47">
        <f t="shared" si="12"/>
        <v>37742</v>
      </c>
      <c r="AV5" s="47">
        <f t="shared" si="12"/>
        <v>37773</v>
      </c>
      <c r="AW5" s="47">
        <f t="shared" si="12"/>
        <v>37803</v>
      </c>
      <c r="AX5" s="47">
        <f t="shared" si="12"/>
        <v>37834</v>
      </c>
      <c r="AY5" s="47">
        <f t="shared" si="12"/>
        <v>37865</v>
      </c>
      <c r="AZ5" s="47">
        <f t="shared" si="12"/>
        <v>37895</v>
      </c>
      <c r="BA5" s="47">
        <f t="shared" si="12"/>
        <v>37926</v>
      </c>
      <c r="BB5" s="47">
        <f t="shared" si="12"/>
        <v>37956</v>
      </c>
      <c r="BC5" s="48" t="str">
        <f>+IF(MONTH(BA5)&lt;&gt;12,IF(MONTH(BB5)=12,TEXT(BB5,"YYYY"),EDATE(BB5,1)),EDATE(BA5,1))</f>
        <v>2003</v>
      </c>
      <c r="BD5" s="47">
        <f t="shared" si="12"/>
        <v>37987</v>
      </c>
      <c r="BE5" s="47">
        <f t="shared" si="12"/>
        <v>38018</v>
      </c>
      <c r="BF5" s="47">
        <f t="shared" si="12"/>
        <v>38047</v>
      </c>
      <c r="BG5" s="47">
        <f t="shared" si="12"/>
        <v>38078</v>
      </c>
      <c r="BH5" s="47">
        <f t="shared" si="12"/>
        <v>38108</v>
      </c>
      <c r="BI5" s="47">
        <f t="shared" si="12"/>
        <v>38139</v>
      </c>
      <c r="BJ5" s="47">
        <f t="shared" si="12"/>
        <v>38169</v>
      </c>
      <c r="BK5" s="47">
        <f t="shared" si="12"/>
        <v>38200</v>
      </c>
      <c r="BL5" s="47">
        <f t="shared" si="12"/>
        <v>38231</v>
      </c>
      <c r="BM5" s="47">
        <f t="shared" si="12"/>
        <v>38261</v>
      </c>
      <c r="BN5" s="47">
        <f t="shared" si="12"/>
        <v>38292</v>
      </c>
      <c r="BO5" s="47">
        <f t="shared" si="12"/>
        <v>38322</v>
      </c>
      <c r="BP5" s="48" t="str">
        <f>+IF(MONTH(BN5)&lt;&gt;12,IF(MONTH(BO5)=12,TEXT(BO5,"YYYY"),EDATE(BO5,1)),EDATE(BN5,1))</f>
        <v>2004</v>
      </c>
      <c r="BQ5" s="47">
        <f t="shared" ref="BQ5:CO5" si="13">+IF(MONTH(BO5)&lt;&gt;12,IF(MONTH(BP5)=12,TEXT(BP5,"YYYY"),EDATE(BP5,1)),EDATE(BO5,1))</f>
        <v>38353</v>
      </c>
      <c r="BR5" s="47">
        <f t="shared" si="13"/>
        <v>38384</v>
      </c>
      <c r="BS5" s="47">
        <f t="shared" si="13"/>
        <v>38412</v>
      </c>
      <c r="BT5" s="47">
        <f t="shared" si="13"/>
        <v>38443</v>
      </c>
      <c r="BU5" s="47">
        <f t="shared" si="13"/>
        <v>38473</v>
      </c>
      <c r="BV5" s="47">
        <f t="shared" si="13"/>
        <v>38504</v>
      </c>
      <c r="BW5" s="47">
        <f t="shared" si="13"/>
        <v>38534</v>
      </c>
      <c r="BX5" s="47">
        <f t="shared" si="13"/>
        <v>38565</v>
      </c>
      <c r="BY5" s="47">
        <f t="shared" si="13"/>
        <v>38596</v>
      </c>
      <c r="BZ5" s="47">
        <f t="shared" si="13"/>
        <v>38626</v>
      </c>
      <c r="CA5" s="47">
        <f t="shared" si="13"/>
        <v>38657</v>
      </c>
      <c r="CB5" s="47">
        <f t="shared" si="13"/>
        <v>38687</v>
      </c>
      <c r="CC5" s="48" t="str">
        <f>+IF(MONTH(CA5)&lt;&gt;12,IF(MONTH(CB5)=12,TEXT(CB5,"YYYY"),EDATE(CB5,1)),EDATE(CA5,1))</f>
        <v>2005</v>
      </c>
      <c r="CD5" s="47">
        <f>+IF(MONTH(CB5)&lt;&gt;12,IF(MONTH(CC5)=12,TEXT(CC5,"YYYY"),EDATE(CC5,1)),EDATE(CB5,1))</f>
        <v>38718</v>
      </c>
      <c r="CE5" s="47">
        <f>+IF(MONTH(CC5)&lt;&gt;12,IF(MONTH(CD5)=12,TEXT(CD5,"YYYY"),EDATE(CD5,1)),EDATE(CC5,1))</f>
        <v>38749</v>
      </c>
      <c r="CF5" s="47">
        <f t="shared" si="13"/>
        <v>38777</v>
      </c>
      <c r="CG5" s="47">
        <f t="shared" si="13"/>
        <v>38808</v>
      </c>
      <c r="CH5" s="47">
        <f t="shared" si="13"/>
        <v>38838</v>
      </c>
      <c r="CI5" s="47">
        <f t="shared" si="13"/>
        <v>38869</v>
      </c>
      <c r="CJ5" s="47">
        <f t="shared" si="13"/>
        <v>38899</v>
      </c>
      <c r="CK5" s="47">
        <f t="shared" si="13"/>
        <v>38930</v>
      </c>
      <c r="CL5" s="47">
        <f t="shared" si="13"/>
        <v>38961</v>
      </c>
      <c r="CM5" s="47">
        <f t="shared" si="13"/>
        <v>38991</v>
      </c>
      <c r="CN5" s="47">
        <f t="shared" si="13"/>
        <v>39022</v>
      </c>
      <c r="CO5" s="47">
        <f t="shared" si="13"/>
        <v>39052</v>
      </c>
      <c r="CP5" s="48" t="str">
        <f>+IF(MONTH(CN5)&lt;&gt;12,IF(MONTH(CO5)=12,TEXT(CO5,"YYYY"),EDATE(CO5,1)),EDATE(CN5,1))</f>
        <v>2006</v>
      </c>
      <c r="CQ5" s="47">
        <v>39083</v>
      </c>
      <c r="CR5" s="47">
        <f>+IF(MONTH(C5)&lt;&gt;12,IF(MONTH(CQ5)=12,TEXT(CQ5,"YYYY"),EDATE(CQ5,1)),EDATE(C5,1))</f>
        <v>39114</v>
      </c>
      <c r="CS5" s="47">
        <f t="shared" ref="CS5:FD5" si="14">+IF(MONTH(CQ5)&lt;&gt;12,IF(MONTH(CR5)=12,TEXT(CR5,"YYYY"),EDATE(CR5,1)),EDATE(CQ5,1))</f>
        <v>39142</v>
      </c>
      <c r="CT5" s="47">
        <f t="shared" si="14"/>
        <v>39173</v>
      </c>
      <c r="CU5" s="47">
        <f t="shared" si="14"/>
        <v>39203</v>
      </c>
      <c r="CV5" s="47">
        <f t="shared" si="14"/>
        <v>39234</v>
      </c>
      <c r="CW5" s="47">
        <f t="shared" si="14"/>
        <v>39264</v>
      </c>
      <c r="CX5" s="47">
        <f t="shared" si="14"/>
        <v>39295</v>
      </c>
      <c r="CY5" s="47">
        <f t="shared" si="14"/>
        <v>39326</v>
      </c>
      <c r="CZ5" s="47">
        <f t="shared" si="14"/>
        <v>39356</v>
      </c>
      <c r="DA5" s="47">
        <f t="shared" si="14"/>
        <v>39387</v>
      </c>
      <c r="DB5" s="47">
        <f t="shared" si="14"/>
        <v>39417</v>
      </c>
      <c r="DC5" s="48" t="str">
        <f>+IF(MONTH(DA5)&lt;&gt;12,IF(MONTH(DB5)=12,TEXT(DB5,"YYYY"),EDATE(DB5,1)),EDATE(DA5,1))</f>
        <v>2007</v>
      </c>
      <c r="DD5" s="47">
        <f t="shared" si="14"/>
        <v>39448</v>
      </c>
      <c r="DE5" s="47">
        <f t="shared" si="14"/>
        <v>39479</v>
      </c>
      <c r="DF5" s="47">
        <f t="shared" si="14"/>
        <v>39508</v>
      </c>
      <c r="DG5" s="47">
        <f t="shared" si="14"/>
        <v>39539</v>
      </c>
      <c r="DH5" s="47">
        <f t="shared" si="14"/>
        <v>39569</v>
      </c>
      <c r="DI5" s="47">
        <f t="shared" si="14"/>
        <v>39600</v>
      </c>
      <c r="DJ5" s="47">
        <f t="shared" si="14"/>
        <v>39630</v>
      </c>
      <c r="DK5" s="47">
        <f t="shared" si="14"/>
        <v>39661</v>
      </c>
      <c r="DL5" s="47">
        <f t="shared" si="14"/>
        <v>39692</v>
      </c>
      <c r="DM5" s="47">
        <f t="shared" si="14"/>
        <v>39722</v>
      </c>
      <c r="DN5" s="47">
        <f t="shared" si="14"/>
        <v>39753</v>
      </c>
      <c r="DO5" s="47">
        <f t="shared" si="14"/>
        <v>39783</v>
      </c>
      <c r="DP5" s="48" t="str">
        <f t="shared" si="14"/>
        <v>2008</v>
      </c>
      <c r="DQ5" s="47">
        <f t="shared" si="14"/>
        <v>39814</v>
      </c>
      <c r="DR5" s="47">
        <f t="shared" si="14"/>
        <v>39845</v>
      </c>
      <c r="DS5" s="47">
        <f t="shared" si="14"/>
        <v>39873</v>
      </c>
      <c r="DT5" s="47">
        <f t="shared" si="14"/>
        <v>39904</v>
      </c>
      <c r="DU5" s="47">
        <f t="shared" si="14"/>
        <v>39934</v>
      </c>
      <c r="DV5" s="47">
        <f t="shared" si="14"/>
        <v>39965</v>
      </c>
      <c r="DW5" s="47">
        <f t="shared" si="14"/>
        <v>39995</v>
      </c>
      <c r="DX5" s="47">
        <f t="shared" si="14"/>
        <v>40026</v>
      </c>
      <c r="DY5" s="47">
        <f t="shared" si="14"/>
        <v>40057</v>
      </c>
      <c r="DZ5" s="47">
        <f t="shared" si="14"/>
        <v>40087</v>
      </c>
      <c r="EA5" s="47">
        <f t="shared" si="14"/>
        <v>40118</v>
      </c>
      <c r="EB5" s="47">
        <f t="shared" si="14"/>
        <v>40148</v>
      </c>
      <c r="EC5" s="48" t="str">
        <f t="shared" si="14"/>
        <v>2009</v>
      </c>
      <c r="ED5" s="47">
        <f t="shared" si="14"/>
        <v>40179</v>
      </c>
      <c r="EE5" s="47">
        <f t="shared" si="14"/>
        <v>40210</v>
      </c>
      <c r="EF5" s="47">
        <f t="shared" si="14"/>
        <v>40238</v>
      </c>
      <c r="EG5" s="47">
        <f t="shared" si="14"/>
        <v>40269</v>
      </c>
      <c r="EH5" s="47">
        <f t="shared" si="14"/>
        <v>40299</v>
      </c>
      <c r="EI5" s="47">
        <f t="shared" si="14"/>
        <v>40330</v>
      </c>
      <c r="EJ5" s="47">
        <f t="shared" si="14"/>
        <v>40360</v>
      </c>
      <c r="EK5" s="47">
        <f t="shared" si="14"/>
        <v>40391</v>
      </c>
      <c r="EL5" s="47">
        <f t="shared" si="14"/>
        <v>40422</v>
      </c>
      <c r="EM5" s="47">
        <f t="shared" si="14"/>
        <v>40452</v>
      </c>
      <c r="EN5" s="47">
        <f t="shared" si="14"/>
        <v>40483</v>
      </c>
      <c r="EO5" s="47">
        <f t="shared" si="14"/>
        <v>40513</v>
      </c>
      <c r="EP5" s="48" t="str">
        <f t="shared" si="14"/>
        <v>2010</v>
      </c>
      <c r="EQ5" s="47">
        <f t="shared" si="14"/>
        <v>40544</v>
      </c>
      <c r="ER5" s="47">
        <f t="shared" si="14"/>
        <v>40575</v>
      </c>
      <c r="ES5" s="47">
        <f t="shared" si="14"/>
        <v>40603</v>
      </c>
      <c r="ET5" s="47">
        <f t="shared" si="14"/>
        <v>40634</v>
      </c>
      <c r="EU5" s="47">
        <f t="shared" si="14"/>
        <v>40664</v>
      </c>
      <c r="EV5" s="47">
        <f t="shared" si="14"/>
        <v>40695</v>
      </c>
      <c r="EW5" s="47">
        <f t="shared" si="14"/>
        <v>40725</v>
      </c>
      <c r="EX5" s="47">
        <f t="shared" si="14"/>
        <v>40756</v>
      </c>
      <c r="EY5" s="47">
        <f t="shared" si="14"/>
        <v>40787</v>
      </c>
      <c r="EZ5" s="47">
        <f t="shared" si="14"/>
        <v>40817</v>
      </c>
      <c r="FA5" s="47">
        <f t="shared" si="14"/>
        <v>40848</v>
      </c>
      <c r="FB5" s="47">
        <f t="shared" si="14"/>
        <v>40878</v>
      </c>
      <c r="FC5" s="48" t="str">
        <f t="shared" si="14"/>
        <v>2011</v>
      </c>
      <c r="FD5" s="47">
        <f t="shared" si="14"/>
        <v>40909</v>
      </c>
      <c r="FE5" s="47">
        <f t="shared" ref="FE5:HP5" si="15">+IF(MONTH(FC5)&lt;&gt;12,IF(MONTH(FD5)=12,TEXT(FD5,"YYYY"),EDATE(FD5,1)),EDATE(FC5,1))</f>
        <v>40940</v>
      </c>
      <c r="FF5" s="47">
        <f t="shared" si="15"/>
        <v>40969</v>
      </c>
      <c r="FG5" s="47">
        <f t="shared" si="15"/>
        <v>41000</v>
      </c>
      <c r="FH5" s="47">
        <f t="shared" si="15"/>
        <v>41030</v>
      </c>
      <c r="FI5" s="47">
        <f t="shared" si="15"/>
        <v>41061</v>
      </c>
      <c r="FJ5" s="47">
        <f t="shared" si="15"/>
        <v>41091</v>
      </c>
      <c r="FK5" s="47">
        <f t="shared" si="15"/>
        <v>41122</v>
      </c>
      <c r="FL5" s="47">
        <f t="shared" si="15"/>
        <v>41153</v>
      </c>
      <c r="FM5" s="47">
        <f t="shared" si="15"/>
        <v>41183</v>
      </c>
      <c r="FN5" s="47">
        <f t="shared" si="15"/>
        <v>41214</v>
      </c>
      <c r="FO5" s="47">
        <f t="shared" si="15"/>
        <v>41244</v>
      </c>
      <c r="FP5" s="48" t="str">
        <f t="shared" si="15"/>
        <v>2012</v>
      </c>
      <c r="FQ5" s="47">
        <f t="shared" si="15"/>
        <v>41275</v>
      </c>
      <c r="FR5" s="47">
        <f t="shared" si="15"/>
        <v>41306</v>
      </c>
      <c r="FS5" s="47">
        <f t="shared" si="15"/>
        <v>41334</v>
      </c>
      <c r="FT5" s="47">
        <f t="shared" si="15"/>
        <v>41365</v>
      </c>
      <c r="FU5" s="47">
        <f t="shared" si="15"/>
        <v>41395</v>
      </c>
      <c r="FV5" s="47">
        <f t="shared" si="15"/>
        <v>41426</v>
      </c>
      <c r="FW5" s="47">
        <f t="shared" si="15"/>
        <v>41456</v>
      </c>
      <c r="FX5" s="47">
        <f t="shared" si="15"/>
        <v>41487</v>
      </c>
      <c r="FY5" s="47">
        <f t="shared" si="15"/>
        <v>41518</v>
      </c>
      <c r="FZ5" s="47">
        <f t="shared" si="15"/>
        <v>41548</v>
      </c>
      <c r="GA5" s="47">
        <f t="shared" si="15"/>
        <v>41579</v>
      </c>
      <c r="GB5" s="47">
        <f t="shared" si="15"/>
        <v>41609</v>
      </c>
      <c r="GC5" s="48" t="str">
        <f t="shared" si="15"/>
        <v>2013</v>
      </c>
      <c r="GD5" s="47">
        <f t="shared" si="15"/>
        <v>41640</v>
      </c>
      <c r="GE5" s="47">
        <f t="shared" si="15"/>
        <v>41671</v>
      </c>
      <c r="GF5" s="47">
        <f t="shared" si="15"/>
        <v>41699</v>
      </c>
      <c r="GG5" s="47">
        <f t="shared" si="15"/>
        <v>41730</v>
      </c>
      <c r="GH5" s="47">
        <f t="shared" si="15"/>
        <v>41760</v>
      </c>
      <c r="GI5" s="47">
        <f t="shared" si="15"/>
        <v>41791</v>
      </c>
      <c r="GJ5" s="47">
        <f t="shared" si="15"/>
        <v>41821</v>
      </c>
      <c r="GK5" s="47">
        <f t="shared" si="15"/>
        <v>41852</v>
      </c>
      <c r="GL5" s="47">
        <f t="shared" si="15"/>
        <v>41883</v>
      </c>
      <c r="GM5" s="47">
        <f t="shared" si="15"/>
        <v>41913</v>
      </c>
      <c r="GN5" s="47">
        <f t="shared" si="15"/>
        <v>41944</v>
      </c>
      <c r="GO5" s="47">
        <f t="shared" si="15"/>
        <v>41974</v>
      </c>
      <c r="GP5" s="48" t="str">
        <f t="shared" si="15"/>
        <v>2014</v>
      </c>
      <c r="GQ5" s="47">
        <f t="shared" si="15"/>
        <v>42005</v>
      </c>
      <c r="GR5" s="47">
        <f t="shared" si="15"/>
        <v>42036</v>
      </c>
      <c r="GS5" s="47">
        <f t="shared" si="15"/>
        <v>42064</v>
      </c>
      <c r="GT5" s="47">
        <f t="shared" si="15"/>
        <v>42095</v>
      </c>
      <c r="GU5" s="47">
        <f t="shared" si="15"/>
        <v>42125</v>
      </c>
      <c r="GV5" s="47">
        <f t="shared" si="15"/>
        <v>42156</v>
      </c>
      <c r="GW5" s="47">
        <f t="shared" si="15"/>
        <v>42186</v>
      </c>
      <c r="GX5" s="47">
        <f t="shared" si="15"/>
        <v>42217</v>
      </c>
      <c r="GY5" s="47">
        <f t="shared" si="15"/>
        <v>42248</v>
      </c>
      <c r="GZ5" s="47">
        <f t="shared" si="15"/>
        <v>42278</v>
      </c>
      <c r="HA5" s="47">
        <f t="shared" si="15"/>
        <v>42309</v>
      </c>
      <c r="HB5" s="47">
        <f t="shared" si="15"/>
        <v>42339</v>
      </c>
      <c r="HC5" s="48" t="str">
        <f t="shared" si="15"/>
        <v>2015</v>
      </c>
      <c r="HD5" s="47">
        <f t="shared" si="15"/>
        <v>42370</v>
      </c>
      <c r="HE5" s="47">
        <f t="shared" si="15"/>
        <v>42401</v>
      </c>
      <c r="HF5" s="47">
        <f t="shared" si="15"/>
        <v>42430</v>
      </c>
      <c r="HG5" s="47">
        <f t="shared" si="15"/>
        <v>42461</v>
      </c>
      <c r="HH5" s="47">
        <f t="shared" si="15"/>
        <v>42491</v>
      </c>
      <c r="HI5" s="47">
        <f t="shared" si="15"/>
        <v>42522</v>
      </c>
      <c r="HJ5" s="47">
        <f t="shared" si="15"/>
        <v>42552</v>
      </c>
      <c r="HK5" s="47">
        <f t="shared" si="15"/>
        <v>42583</v>
      </c>
      <c r="HL5" s="47">
        <f t="shared" si="15"/>
        <v>42614</v>
      </c>
      <c r="HM5" s="47">
        <f t="shared" si="15"/>
        <v>42644</v>
      </c>
      <c r="HN5" s="47">
        <f t="shared" si="15"/>
        <v>42675</v>
      </c>
      <c r="HO5" s="47">
        <f t="shared" si="15"/>
        <v>42705</v>
      </c>
      <c r="HP5" s="48" t="str">
        <f t="shared" si="15"/>
        <v>2016</v>
      </c>
      <c r="HQ5" s="47">
        <f t="shared" ref="HQ5:KB5" si="16">+IF(MONTH(HO5)&lt;&gt;12,IF(MONTH(HP5)=12,TEXT(HP5,"YYYY"),EDATE(HP5,1)),EDATE(HO5,1))</f>
        <v>42736</v>
      </c>
      <c r="HR5" s="47">
        <f t="shared" si="16"/>
        <v>42767</v>
      </c>
      <c r="HS5" s="47">
        <f t="shared" si="16"/>
        <v>42795</v>
      </c>
      <c r="HT5" s="47">
        <f t="shared" si="16"/>
        <v>42826</v>
      </c>
      <c r="HU5" s="47">
        <f t="shared" si="16"/>
        <v>42856</v>
      </c>
      <c r="HV5" s="47">
        <f t="shared" si="16"/>
        <v>42887</v>
      </c>
      <c r="HW5" s="47">
        <f t="shared" si="16"/>
        <v>42917</v>
      </c>
      <c r="HX5" s="47">
        <f t="shared" si="16"/>
        <v>42948</v>
      </c>
      <c r="HY5" s="47">
        <f t="shared" si="16"/>
        <v>42979</v>
      </c>
      <c r="HZ5" s="47">
        <f t="shared" si="16"/>
        <v>43009</v>
      </c>
      <c r="IA5" s="47">
        <f t="shared" si="16"/>
        <v>43040</v>
      </c>
      <c r="IB5" s="47">
        <f t="shared" si="16"/>
        <v>43070</v>
      </c>
      <c r="IC5" s="48" t="str">
        <f t="shared" si="16"/>
        <v>2017</v>
      </c>
      <c r="ID5" s="47">
        <f t="shared" si="16"/>
        <v>43101</v>
      </c>
      <c r="IE5" s="47">
        <f t="shared" si="16"/>
        <v>43132</v>
      </c>
      <c r="IF5" s="47">
        <f t="shared" si="16"/>
        <v>43160</v>
      </c>
      <c r="IG5" s="47">
        <f t="shared" si="16"/>
        <v>43191</v>
      </c>
      <c r="IH5" s="47">
        <f t="shared" si="16"/>
        <v>43221</v>
      </c>
      <c r="II5" s="47">
        <f t="shared" si="16"/>
        <v>43252</v>
      </c>
      <c r="IJ5" s="47">
        <f t="shared" si="16"/>
        <v>43282</v>
      </c>
      <c r="IK5" s="47">
        <f t="shared" si="16"/>
        <v>43313</v>
      </c>
      <c r="IL5" s="47">
        <f t="shared" si="16"/>
        <v>43344</v>
      </c>
      <c r="IM5" s="47">
        <f t="shared" si="16"/>
        <v>43374</v>
      </c>
      <c r="IN5" s="47">
        <f t="shared" si="16"/>
        <v>43405</v>
      </c>
      <c r="IO5" s="47">
        <f t="shared" si="16"/>
        <v>43435</v>
      </c>
      <c r="IP5" s="48" t="str">
        <f t="shared" si="16"/>
        <v>2018</v>
      </c>
      <c r="IQ5" s="47">
        <f t="shared" si="16"/>
        <v>43466</v>
      </c>
      <c r="IR5" s="47">
        <f t="shared" si="16"/>
        <v>43497</v>
      </c>
      <c r="IS5" s="47">
        <f t="shared" si="16"/>
        <v>43525</v>
      </c>
      <c r="IT5" s="47">
        <f t="shared" si="16"/>
        <v>43556</v>
      </c>
      <c r="IU5" s="47">
        <f t="shared" si="16"/>
        <v>43586</v>
      </c>
      <c r="IV5" s="47">
        <f t="shared" si="16"/>
        <v>43617</v>
      </c>
      <c r="IW5" s="47">
        <f t="shared" si="16"/>
        <v>43647</v>
      </c>
      <c r="IX5" s="47">
        <f t="shared" si="16"/>
        <v>43678</v>
      </c>
      <c r="IY5" s="47">
        <f t="shared" si="16"/>
        <v>43709</v>
      </c>
      <c r="IZ5" s="47">
        <f t="shared" si="16"/>
        <v>43739</v>
      </c>
      <c r="JA5" s="47">
        <f t="shared" si="16"/>
        <v>43770</v>
      </c>
      <c r="JB5" s="47">
        <f t="shared" si="16"/>
        <v>43800</v>
      </c>
      <c r="JC5" s="48" t="str">
        <f t="shared" si="16"/>
        <v>2019</v>
      </c>
      <c r="JD5" s="47">
        <f t="shared" si="16"/>
        <v>43831</v>
      </c>
      <c r="JE5" s="47">
        <f t="shared" si="16"/>
        <v>43862</v>
      </c>
      <c r="JF5" s="47">
        <f t="shared" si="16"/>
        <v>43891</v>
      </c>
      <c r="JG5" s="47">
        <f t="shared" si="16"/>
        <v>43922</v>
      </c>
      <c r="JH5" s="47">
        <f t="shared" si="16"/>
        <v>43952</v>
      </c>
      <c r="JI5" s="47">
        <f t="shared" si="16"/>
        <v>43983</v>
      </c>
      <c r="JJ5" s="47">
        <f t="shared" si="16"/>
        <v>44013</v>
      </c>
      <c r="JK5" s="47">
        <f t="shared" si="16"/>
        <v>44044</v>
      </c>
      <c r="JL5" s="47">
        <f t="shared" si="16"/>
        <v>44075</v>
      </c>
      <c r="JM5" s="47">
        <f t="shared" si="16"/>
        <v>44105</v>
      </c>
      <c r="JN5" s="47">
        <f t="shared" si="16"/>
        <v>44136</v>
      </c>
      <c r="JO5" s="47">
        <f t="shared" si="16"/>
        <v>44166</v>
      </c>
      <c r="JP5" s="48" t="str">
        <f t="shared" si="16"/>
        <v>2020</v>
      </c>
      <c r="JQ5" s="47">
        <f t="shared" si="16"/>
        <v>44197</v>
      </c>
      <c r="JR5" s="47">
        <f t="shared" si="16"/>
        <v>44228</v>
      </c>
      <c r="JS5" s="47">
        <f t="shared" si="16"/>
        <v>44256</v>
      </c>
      <c r="JT5" s="47">
        <f t="shared" si="16"/>
        <v>44287</v>
      </c>
      <c r="JU5" s="47">
        <f t="shared" si="16"/>
        <v>44317</v>
      </c>
      <c r="JV5" s="47">
        <f t="shared" si="16"/>
        <v>44348</v>
      </c>
      <c r="JW5" s="47">
        <f t="shared" si="16"/>
        <v>44378</v>
      </c>
      <c r="JX5" s="47">
        <f t="shared" si="16"/>
        <v>44409</v>
      </c>
      <c r="JY5" s="47">
        <f t="shared" si="16"/>
        <v>44440</v>
      </c>
      <c r="JZ5" s="47">
        <f t="shared" si="16"/>
        <v>44470</v>
      </c>
      <c r="KA5" s="47">
        <f t="shared" si="16"/>
        <v>44501</v>
      </c>
      <c r="KB5" s="47">
        <f t="shared" si="16"/>
        <v>44531</v>
      </c>
      <c r="KC5" s="48" t="str">
        <f t="shared" ref="KC5:LP5" si="17">+IF(MONTH(KA5)&lt;&gt;12,IF(MONTH(KB5)=12,TEXT(KB5,"YYYY"),EDATE(KB5,1)),EDATE(KA5,1))</f>
        <v>2021</v>
      </c>
      <c r="KD5" s="47">
        <f t="shared" si="17"/>
        <v>44562</v>
      </c>
      <c r="KE5" s="47">
        <f t="shared" si="17"/>
        <v>44593</v>
      </c>
      <c r="KF5" s="47">
        <f t="shared" si="17"/>
        <v>44621</v>
      </c>
      <c r="KG5" s="47">
        <f t="shared" si="17"/>
        <v>44652</v>
      </c>
      <c r="KH5" s="47">
        <f t="shared" si="17"/>
        <v>44682</v>
      </c>
      <c r="KI5" s="47">
        <f t="shared" si="17"/>
        <v>44713</v>
      </c>
      <c r="KJ5" s="47">
        <f t="shared" si="17"/>
        <v>44743</v>
      </c>
      <c r="KK5" s="47">
        <f t="shared" si="17"/>
        <v>44774</v>
      </c>
      <c r="KL5" s="47">
        <f t="shared" si="17"/>
        <v>44805</v>
      </c>
      <c r="KM5" s="47">
        <f t="shared" si="17"/>
        <v>44835</v>
      </c>
      <c r="KN5" s="47">
        <f t="shared" si="17"/>
        <v>44866</v>
      </c>
      <c r="KO5" s="47">
        <f t="shared" si="17"/>
        <v>44896</v>
      </c>
      <c r="KP5" s="48" t="str">
        <f t="shared" si="17"/>
        <v>2022</v>
      </c>
      <c r="KQ5" s="47">
        <f t="shared" si="17"/>
        <v>44927</v>
      </c>
      <c r="KR5" s="47">
        <f t="shared" si="17"/>
        <v>44958</v>
      </c>
      <c r="KS5" s="47">
        <f t="shared" si="17"/>
        <v>44986</v>
      </c>
      <c r="KT5" s="47">
        <f t="shared" si="17"/>
        <v>45017</v>
      </c>
      <c r="KU5" s="47">
        <f t="shared" si="17"/>
        <v>45047</v>
      </c>
      <c r="KV5" s="47">
        <f t="shared" si="17"/>
        <v>45078</v>
      </c>
      <c r="KW5" s="47">
        <f t="shared" si="17"/>
        <v>45108</v>
      </c>
      <c r="KX5" s="47">
        <f t="shared" si="17"/>
        <v>45139</v>
      </c>
      <c r="KY5" s="47">
        <f t="shared" si="17"/>
        <v>45170</v>
      </c>
      <c r="KZ5" s="47">
        <f t="shared" si="17"/>
        <v>45200</v>
      </c>
      <c r="LA5" s="47">
        <f t="shared" si="17"/>
        <v>45231</v>
      </c>
      <c r="LB5" s="47">
        <f t="shared" si="17"/>
        <v>45261</v>
      </c>
      <c r="LC5" s="48" t="str">
        <f t="shared" si="17"/>
        <v>2023</v>
      </c>
      <c r="LD5" s="47">
        <f t="shared" si="17"/>
        <v>45292</v>
      </c>
      <c r="LE5" s="47">
        <f t="shared" si="17"/>
        <v>45323</v>
      </c>
      <c r="LF5" s="47">
        <f t="shared" si="17"/>
        <v>45352</v>
      </c>
      <c r="LG5" s="47">
        <f t="shared" si="17"/>
        <v>45383</v>
      </c>
      <c r="LH5" s="47">
        <f t="shared" si="17"/>
        <v>45413</v>
      </c>
      <c r="LI5" s="47">
        <f t="shared" si="17"/>
        <v>45444</v>
      </c>
      <c r="LJ5" s="47">
        <f t="shared" si="17"/>
        <v>45474</v>
      </c>
      <c r="LK5" s="47">
        <f t="shared" si="17"/>
        <v>45505</v>
      </c>
      <c r="LL5" s="47">
        <f t="shared" si="17"/>
        <v>45536</v>
      </c>
      <c r="LM5" s="47">
        <f t="shared" si="17"/>
        <v>45566</v>
      </c>
      <c r="LN5" s="47">
        <f t="shared" si="17"/>
        <v>45597</v>
      </c>
      <c r="LO5" s="47">
        <f t="shared" si="17"/>
        <v>45627</v>
      </c>
      <c r="LP5" s="48" t="str">
        <f t="shared" si="17"/>
        <v>2024</v>
      </c>
      <c r="LQ5" s="47">
        <f t="shared" ref="LQ5" si="18">+IF(MONTH(LO5)&lt;&gt;12,IF(MONTH(LP5)=12,TEXT(LP5,"YYYY"),EDATE(LP5,1)),EDATE(LO5,1))</f>
        <v>45658</v>
      </c>
      <c r="LR5" s="47">
        <f t="shared" ref="LR5" si="19">+IF(MONTH(LP5)&lt;&gt;12,IF(MONTH(LQ5)=12,TEXT(LQ5,"YYYY"),EDATE(LQ5,1)),EDATE(LP5,1))</f>
        <v>45689</v>
      </c>
      <c r="LS5" s="47">
        <f t="shared" ref="LS5" si="20">+IF(MONTH(LQ5)&lt;&gt;12,IF(MONTH(LR5)=12,TEXT(LR5,"YYYY"),EDATE(LR5,1)),EDATE(LQ5,1))</f>
        <v>45717</v>
      </c>
      <c r="LT5" s="47">
        <f t="shared" ref="LT5" si="21">+IF(MONTH(LR5)&lt;&gt;12,IF(MONTH(LS5)=12,TEXT(LS5,"YYYY"),EDATE(LS5,1)),EDATE(LR5,1))</f>
        <v>45748</v>
      </c>
      <c r="LU5" s="47">
        <f t="shared" ref="LU5" si="22">+IF(MONTH(LS5)&lt;&gt;12,IF(MONTH(LT5)=12,TEXT(LT5,"YYYY"),EDATE(LT5,1)),EDATE(LS5,1))</f>
        <v>45778</v>
      </c>
      <c r="LV5" s="47">
        <f t="shared" ref="LV5" si="23">+IF(MONTH(LT5)&lt;&gt;12,IF(MONTH(LU5)=12,TEXT(LU5,"YYYY"),EDATE(LU5,1)),EDATE(LT5,1))</f>
        <v>45809</v>
      </c>
      <c r="LW5" s="47">
        <f t="shared" ref="LW5" si="24">+IF(MONTH(LU5)&lt;&gt;12,IF(MONTH(LV5)=12,TEXT(LV5,"YYYY"),EDATE(LV5,1)),EDATE(LU5,1))</f>
        <v>45839</v>
      </c>
      <c r="LX5" s="47">
        <f t="shared" ref="LX5" si="25">+IF(MONTH(LV5)&lt;&gt;12,IF(MONTH(LW5)=12,TEXT(LW5,"YYYY"),EDATE(LW5,1)),EDATE(LV5,1))</f>
        <v>45870</v>
      </c>
      <c r="LY5" s="47">
        <f t="shared" ref="LY5" si="26">+IF(MONTH(LW5)&lt;&gt;12,IF(MONTH(LX5)=12,TEXT(LX5,"YYYY"),EDATE(LX5,1)),EDATE(LW5,1))</f>
        <v>45901</v>
      </c>
      <c r="LZ5" s="47">
        <f t="shared" ref="LZ5" si="27">+IF(MONTH(LX5)&lt;&gt;12,IF(MONTH(LY5)=12,TEXT(LY5,"YYYY"),EDATE(LY5,1)),EDATE(LX5,1))</f>
        <v>45931</v>
      </c>
      <c r="MA5" s="47">
        <f t="shared" ref="MA5" si="28">+IF(MONTH(LY5)&lt;&gt;12,IF(MONTH(LZ5)=12,TEXT(LZ5,"YYYY"),EDATE(LZ5,1)),EDATE(LY5,1))</f>
        <v>45962</v>
      </c>
      <c r="MB5" s="47">
        <f t="shared" ref="MB5" si="29">+IF(MONTH(LZ5)&lt;&gt;12,IF(MONTH(MA5)=12,TEXT(MA5,"YYYY"),EDATE(MA5,1)),EDATE(LZ5,1))</f>
        <v>45992</v>
      </c>
      <c r="MC5" s="48" t="str">
        <f t="shared" ref="MC5" si="30">+IF(MONTH(MA5)&lt;&gt;12,IF(MONTH(MB5)=12,TEXT(MB5,"YYYY"),EDATE(MB5,1)),EDATE(MA5,1))</f>
        <v>2025</v>
      </c>
      <c r="MD5" s="47">
        <f t="shared" ref="MD5" si="31">+IF(MONTH(MB5)&lt;&gt;12,IF(MONTH(MC5)=12,TEXT(MC5,"YYYY"),EDATE(MC5,1)),EDATE(MB5,1))</f>
        <v>46023</v>
      </c>
      <c r="ME5" s="47">
        <f t="shared" ref="ME5" si="32">+IF(MONTH(MC5)&lt;&gt;12,IF(MONTH(MD5)=12,TEXT(MD5,"YYYY"),EDATE(MD5,1)),EDATE(MC5,1))</f>
        <v>46054</v>
      </c>
      <c r="MF5" s="47">
        <f t="shared" ref="MF5" si="33">+IF(MONTH(MD5)&lt;&gt;12,IF(MONTH(ME5)=12,TEXT(ME5,"YYYY"),EDATE(ME5,1)),EDATE(MD5,1))</f>
        <v>46082</v>
      </c>
      <c r="MG5" s="47">
        <f t="shared" ref="MG5" si="34">+IF(MONTH(ME5)&lt;&gt;12,IF(MONTH(MF5)=12,TEXT(MF5,"YYYY"),EDATE(MF5,1)),EDATE(ME5,1))</f>
        <v>46113</v>
      </c>
      <c r="MH5" s="47">
        <f t="shared" ref="MH5" si="35">+IF(MONTH(MF5)&lt;&gt;12,IF(MONTH(MG5)=12,TEXT(MG5,"YYYY"),EDATE(MG5,1)),EDATE(MF5,1))</f>
        <v>46143</v>
      </c>
      <c r="MI5" s="47">
        <f t="shared" ref="MI5" si="36">+IF(MONTH(MG5)&lt;&gt;12,IF(MONTH(MH5)=12,TEXT(MH5,"YYYY"),EDATE(MH5,1)),EDATE(MG5,1))</f>
        <v>46174</v>
      </c>
      <c r="MJ5" s="47">
        <f t="shared" ref="MJ5" si="37">+IF(MONTH(MH5)&lt;&gt;12,IF(MONTH(MI5)=12,TEXT(MI5,"YYYY"),EDATE(MI5,1)),EDATE(MH5,1))</f>
        <v>46204</v>
      </c>
      <c r="MK5" s="47">
        <f t="shared" ref="MK5" si="38">+IF(MONTH(MI5)&lt;&gt;12,IF(MONTH(MJ5)=12,TEXT(MJ5,"YYYY"),EDATE(MJ5,1)),EDATE(MI5,1))</f>
        <v>46235</v>
      </c>
      <c r="ML5" s="47">
        <f t="shared" ref="ML5" si="39">+IF(MONTH(MJ5)&lt;&gt;12,IF(MONTH(MK5)=12,TEXT(MK5,"YYYY"),EDATE(MK5,1)),EDATE(MJ5,1))</f>
        <v>46266</v>
      </c>
      <c r="MM5" s="47">
        <f t="shared" ref="MM5" si="40">+IF(MONTH(MK5)&lt;&gt;12,IF(MONTH(ML5)=12,TEXT(ML5,"YYYY"),EDATE(ML5,1)),EDATE(MK5,1))</f>
        <v>46296</v>
      </c>
      <c r="MN5" s="47">
        <f t="shared" ref="MN5" si="41">+IF(MONTH(ML5)&lt;&gt;12,IF(MONTH(MM5)=12,TEXT(MM5,"YYYY"),EDATE(MM5,1)),EDATE(ML5,1))</f>
        <v>46327</v>
      </c>
      <c r="MO5" s="47">
        <f t="shared" ref="MO5" si="42">+IF(MONTH(MM5)&lt;&gt;12,IF(MONTH(MN5)=12,TEXT(MN5,"YYYY"),EDATE(MN5,1)),EDATE(MM5,1))</f>
        <v>46357</v>
      </c>
      <c r="MP5" s="48" t="str">
        <f t="shared" ref="MP5" si="43">+IF(MONTH(MN5)&lt;&gt;12,IF(MONTH(MO5)=12,TEXT(MO5,"YYYY"),EDATE(MO5,1)),EDATE(MN5,1))</f>
        <v>2026</v>
      </c>
    </row>
    <row r="6" spans="1:354" s="117" customFormat="1" ht="15.95" customHeight="1">
      <c r="A6" s="159"/>
      <c r="B6" s="157"/>
      <c r="C6" s="149"/>
      <c r="D6" s="279"/>
      <c r="E6" s="279"/>
      <c r="F6" s="279"/>
      <c r="G6" s="279"/>
      <c r="H6" s="279"/>
      <c r="I6" s="279"/>
      <c r="J6" s="279"/>
      <c r="K6" s="279"/>
      <c r="L6" s="279"/>
      <c r="M6" s="279"/>
      <c r="N6" s="279"/>
      <c r="O6" s="279"/>
      <c r="Q6" s="279"/>
      <c r="R6" s="279"/>
      <c r="S6" s="279"/>
      <c r="T6" s="279"/>
      <c r="U6" s="279"/>
      <c r="V6" s="279"/>
      <c r="W6" s="279"/>
      <c r="X6" s="279"/>
      <c r="Y6" s="279"/>
      <c r="Z6" s="279"/>
      <c r="AA6" s="279"/>
      <c r="AB6" s="279"/>
      <c r="AD6" s="279"/>
      <c r="AE6" s="279"/>
      <c r="AF6" s="279"/>
      <c r="AG6" s="279"/>
      <c r="AH6" s="279"/>
      <c r="AI6" s="279"/>
      <c r="AJ6" s="279"/>
      <c r="AK6" s="279"/>
      <c r="AL6" s="279"/>
      <c r="AM6" s="279"/>
      <c r="AN6" s="279"/>
      <c r="AO6" s="279"/>
      <c r="AQ6" s="279"/>
      <c r="AR6" s="279"/>
      <c r="AS6" s="279"/>
      <c r="AT6" s="279"/>
      <c r="AU6" s="279"/>
      <c r="AV6" s="279"/>
      <c r="AW6" s="279"/>
      <c r="AX6" s="279"/>
      <c r="AY6" s="279"/>
      <c r="AZ6" s="279"/>
      <c r="BA6" s="279"/>
      <c r="BB6" s="279"/>
      <c r="BD6" s="279"/>
      <c r="BE6" s="279"/>
      <c r="BF6" s="279"/>
      <c r="BG6" s="279"/>
      <c r="BH6" s="279"/>
      <c r="BI6" s="279"/>
      <c r="BJ6" s="279"/>
      <c r="BK6" s="279"/>
      <c r="BL6" s="279"/>
      <c r="BM6" s="279"/>
      <c r="BN6" s="279"/>
      <c r="BO6" s="279"/>
      <c r="BQ6" s="279"/>
      <c r="BR6" s="279"/>
      <c r="BS6" s="279"/>
      <c r="BT6" s="279"/>
      <c r="BU6" s="279"/>
      <c r="BV6" s="279"/>
      <c r="BW6" s="279"/>
      <c r="BX6" s="279"/>
      <c r="BY6" s="279"/>
      <c r="BZ6" s="279"/>
      <c r="CA6" s="279"/>
      <c r="CB6" s="279"/>
      <c r="CD6" s="279"/>
      <c r="CE6" s="279"/>
      <c r="CF6" s="279"/>
      <c r="CG6" s="279"/>
      <c r="CH6" s="279"/>
      <c r="CI6" s="279"/>
      <c r="CJ6" s="279"/>
      <c r="CK6" s="279"/>
      <c r="CL6" s="279"/>
      <c r="CM6" s="279"/>
      <c r="CN6" s="279"/>
      <c r="CO6" s="279"/>
      <c r="CQ6" s="279"/>
      <c r="CR6" s="279"/>
      <c r="CS6" s="279"/>
      <c r="CT6" s="279"/>
      <c r="CU6" s="279"/>
      <c r="CV6" s="279"/>
      <c r="CW6" s="279"/>
      <c r="CX6" s="279"/>
      <c r="CY6" s="279"/>
      <c r="CZ6" s="279"/>
      <c r="DA6" s="279"/>
      <c r="DB6" s="279"/>
      <c r="DD6" s="279"/>
      <c r="DE6" s="279"/>
      <c r="DF6" s="279"/>
      <c r="DG6" s="279"/>
      <c r="DH6" s="279"/>
      <c r="DI6" s="279"/>
      <c r="DJ6" s="279"/>
      <c r="DK6" s="279"/>
      <c r="DL6" s="279"/>
      <c r="DM6" s="279"/>
      <c r="DN6" s="279"/>
      <c r="DO6" s="279"/>
      <c r="DQ6" s="279"/>
      <c r="DR6" s="279"/>
      <c r="DS6" s="279"/>
      <c r="DT6" s="279"/>
      <c r="DU6" s="279"/>
      <c r="DV6" s="279"/>
      <c r="DW6" s="279"/>
      <c r="DX6" s="279"/>
      <c r="DY6" s="279"/>
      <c r="DZ6" s="279"/>
      <c r="EA6" s="279"/>
      <c r="EB6" s="279"/>
      <c r="ED6" s="279"/>
      <c r="EE6" s="279"/>
      <c r="EF6" s="279"/>
      <c r="EG6" s="279"/>
      <c r="EH6" s="279"/>
      <c r="EI6" s="279"/>
      <c r="EJ6" s="279"/>
      <c r="EK6" s="279"/>
      <c r="EL6" s="279"/>
      <c r="EM6" s="279"/>
      <c r="EN6" s="279"/>
      <c r="EO6" s="279"/>
      <c r="EQ6" s="279"/>
      <c r="ER6" s="279"/>
      <c r="ES6" s="279"/>
      <c r="ET6" s="279"/>
      <c r="EU6" s="279"/>
      <c r="EV6" s="279"/>
      <c r="EW6" s="279"/>
      <c r="EX6" s="279"/>
      <c r="EY6" s="279"/>
      <c r="EZ6" s="279"/>
      <c r="FA6" s="279"/>
      <c r="FB6" s="279"/>
      <c r="FD6" s="279"/>
      <c r="FE6" s="279"/>
      <c r="FF6" s="279"/>
      <c r="FG6" s="279"/>
      <c r="FH6" s="279"/>
      <c r="FI6" s="279"/>
      <c r="FJ6" s="279"/>
      <c r="FK6" s="279"/>
      <c r="FL6" s="279"/>
      <c r="FM6" s="279"/>
      <c r="FN6" s="279"/>
      <c r="FO6" s="279"/>
      <c r="FQ6" s="279"/>
      <c r="FR6" s="279"/>
      <c r="FS6" s="279"/>
      <c r="FT6" s="279"/>
      <c r="FU6" s="279"/>
      <c r="FV6" s="279"/>
      <c r="FW6" s="279"/>
      <c r="FX6" s="279"/>
      <c r="FY6" s="279"/>
      <c r="FZ6" s="279"/>
      <c r="GA6" s="279"/>
      <c r="GB6" s="279"/>
      <c r="GD6" s="279"/>
      <c r="GE6" s="279"/>
      <c r="GF6" s="279"/>
      <c r="GG6" s="279"/>
      <c r="GH6" s="279"/>
      <c r="GI6" s="279"/>
      <c r="GJ6" s="279"/>
      <c r="GK6" s="279"/>
      <c r="GL6" s="279"/>
      <c r="GM6" s="279"/>
      <c r="GN6" s="279"/>
      <c r="GO6" s="279"/>
      <c r="GQ6" s="279"/>
      <c r="GR6" s="279"/>
      <c r="GS6" s="279"/>
      <c r="GT6" s="279"/>
      <c r="GU6" s="279"/>
      <c r="GV6" s="279"/>
      <c r="GW6" s="279"/>
      <c r="GX6" s="279"/>
      <c r="GY6" s="279"/>
      <c r="GZ6" s="279"/>
      <c r="HA6" s="279"/>
      <c r="HB6" s="279"/>
      <c r="HD6" s="279"/>
      <c r="HE6" s="279"/>
      <c r="HF6" s="279"/>
      <c r="HG6" s="279"/>
      <c r="HH6" s="279"/>
      <c r="HI6" s="279"/>
      <c r="HJ6" s="279"/>
      <c r="HK6" s="279"/>
      <c r="HL6" s="279"/>
      <c r="HM6" s="279"/>
      <c r="HN6" s="279"/>
      <c r="HO6" s="279"/>
      <c r="HQ6" s="279"/>
      <c r="HR6" s="279"/>
      <c r="HS6" s="279"/>
      <c r="HT6" s="279"/>
      <c r="HU6" s="279"/>
      <c r="HV6" s="279"/>
      <c r="HW6" s="279"/>
      <c r="HX6" s="279"/>
      <c r="HY6" s="279"/>
      <c r="HZ6" s="279"/>
      <c r="IA6" s="279"/>
      <c r="IB6" s="279"/>
      <c r="ID6" s="279"/>
      <c r="IE6" s="279"/>
      <c r="IF6" s="279"/>
      <c r="IG6" s="279"/>
      <c r="IH6" s="279"/>
      <c r="II6" s="279"/>
      <c r="IJ6" s="279"/>
      <c r="IK6" s="279"/>
      <c r="IL6" s="279"/>
      <c r="IM6" s="279"/>
      <c r="IN6" s="279"/>
      <c r="IO6" s="279"/>
      <c r="IQ6" s="279"/>
      <c r="IR6" s="279"/>
      <c r="IS6" s="279"/>
      <c r="IT6" s="279"/>
      <c r="IU6" s="279"/>
      <c r="IV6" s="279"/>
      <c r="IW6" s="279"/>
      <c r="IX6" s="279"/>
      <c r="IY6" s="279"/>
      <c r="IZ6" s="279"/>
      <c r="JA6" s="279"/>
      <c r="JB6" s="279"/>
      <c r="JD6" s="279"/>
      <c r="JE6" s="279"/>
      <c r="JF6" s="279"/>
      <c r="JG6" s="279"/>
      <c r="JH6" s="279"/>
      <c r="JI6" s="279"/>
      <c r="JJ6" s="279"/>
      <c r="JK6" s="279"/>
      <c r="JL6" s="279"/>
      <c r="JM6" s="279"/>
      <c r="JN6" s="279"/>
      <c r="JO6" s="279"/>
      <c r="JQ6" s="279"/>
      <c r="JR6" s="279"/>
      <c r="JS6" s="279"/>
      <c r="JT6" s="279"/>
      <c r="JU6" s="279"/>
      <c r="JV6" s="279"/>
      <c r="JW6" s="279"/>
      <c r="JX6" s="279"/>
      <c r="JY6" s="279"/>
      <c r="JZ6" s="279"/>
      <c r="KA6" s="279"/>
      <c r="KB6" s="279"/>
      <c r="KD6" s="279"/>
      <c r="KE6" s="279"/>
      <c r="KF6" s="279"/>
      <c r="KG6" s="279"/>
      <c r="KH6" s="279"/>
      <c r="KI6" s="279"/>
      <c r="KJ6" s="279"/>
      <c r="KK6" s="279"/>
      <c r="KL6" s="279"/>
      <c r="KM6" s="279"/>
      <c r="KN6" s="279"/>
      <c r="KO6" s="279"/>
      <c r="KQ6" s="279"/>
      <c r="KR6" s="279"/>
      <c r="KS6" s="279"/>
      <c r="KT6" s="279"/>
      <c r="KU6" s="279"/>
      <c r="KV6" s="279"/>
      <c r="KW6" s="279"/>
      <c r="KX6" s="279"/>
      <c r="KY6" s="279"/>
      <c r="KZ6" s="279"/>
      <c r="LA6" s="279"/>
      <c r="LB6" s="279"/>
      <c r="LD6" s="279"/>
      <c r="LE6" s="279"/>
      <c r="LF6" s="279"/>
      <c r="LG6" s="279"/>
      <c r="LH6" s="279"/>
      <c r="LI6" s="279"/>
      <c r="LJ6" s="279"/>
      <c r="LK6" s="279"/>
      <c r="LL6" s="279"/>
      <c r="LM6" s="279"/>
      <c r="LN6" s="279"/>
      <c r="LO6" s="279"/>
      <c r="LQ6" s="279"/>
      <c r="LR6" s="279"/>
      <c r="LS6" s="279"/>
      <c r="LT6" s="279"/>
      <c r="LU6" s="279"/>
      <c r="LV6" s="279"/>
      <c r="LW6" s="279"/>
      <c r="LX6" s="279"/>
      <c r="LY6" s="279"/>
      <c r="LZ6" s="279"/>
      <c r="MA6" s="279"/>
      <c r="MB6" s="279"/>
      <c r="MD6" s="279"/>
      <c r="ME6" s="279"/>
      <c r="MF6" s="279"/>
      <c r="MG6" s="279"/>
      <c r="MH6" s="279"/>
      <c r="MI6" s="279"/>
      <c r="MJ6" s="279"/>
      <c r="MK6" s="279"/>
      <c r="ML6" s="279"/>
      <c r="MM6" s="279"/>
      <c r="MN6" s="279"/>
      <c r="MO6" s="279"/>
    </row>
    <row r="7" spans="1:354" s="63" customFormat="1">
      <c r="A7" s="5"/>
      <c r="B7" s="120"/>
      <c r="C7" s="174" t="s">
        <v>847</v>
      </c>
      <c r="D7" s="247"/>
      <c r="E7" s="247"/>
      <c r="F7" s="247"/>
      <c r="G7" s="247"/>
      <c r="H7" s="247"/>
      <c r="I7" s="247"/>
      <c r="J7" s="247"/>
      <c r="K7" s="247"/>
      <c r="L7" s="247"/>
      <c r="M7" s="247"/>
      <c r="N7" s="247"/>
      <c r="O7" s="247"/>
      <c r="P7" s="248"/>
      <c r="Q7" s="247"/>
      <c r="R7" s="247"/>
      <c r="S7" s="247"/>
      <c r="T7" s="247"/>
      <c r="U7" s="247"/>
      <c r="V7" s="247"/>
      <c r="W7" s="247"/>
      <c r="X7" s="247"/>
      <c r="Y7" s="247"/>
      <c r="Z7" s="247"/>
      <c r="AA7" s="247"/>
      <c r="AB7" s="247"/>
      <c r="AC7" s="248"/>
      <c r="AD7" s="247"/>
      <c r="AE7" s="247"/>
      <c r="AF7" s="247"/>
      <c r="AG7" s="247"/>
      <c r="AH7" s="247"/>
      <c r="AI7" s="247"/>
      <c r="AJ7" s="247"/>
      <c r="AK7" s="247"/>
      <c r="AL7" s="247"/>
      <c r="AM7" s="247"/>
      <c r="AN7" s="247"/>
      <c r="AO7" s="247"/>
      <c r="AP7" s="248"/>
      <c r="AQ7" s="247"/>
      <c r="AR7" s="247"/>
      <c r="AS7" s="247"/>
      <c r="AT7" s="247"/>
      <c r="AU7" s="247"/>
      <c r="AV7" s="247"/>
      <c r="AW7" s="247"/>
      <c r="AX7" s="247"/>
      <c r="AY7" s="247"/>
      <c r="AZ7" s="247"/>
      <c r="BA7" s="247"/>
      <c r="BB7" s="247"/>
      <c r="BC7" s="248"/>
      <c r="BD7" s="247"/>
      <c r="BE7" s="247"/>
      <c r="BF7" s="247"/>
      <c r="BG7" s="247"/>
      <c r="BH7" s="247"/>
      <c r="BI7" s="247"/>
      <c r="BJ7" s="247"/>
      <c r="BK7" s="247"/>
      <c r="BL7" s="247"/>
      <c r="BM7" s="247"/>
      <c r="BN7" s="247"/>
      <c r="BO7" s="247"/>
      <c r="BP7" s="248"/>
      <c r="BQ7" s="247"/>
      <c r="BR7" s="247"/>
      <c r="BS7" s="247"/>
      <c r="BT7" s="247"/>
      <c r="BU7" s="247"/>
      <c r="BV7" s="247"/>
      <c r="BW7" s="247"/>
      <c r="BX7" s="247"/>
      <c r="BY7" s="247"/>
      <c r="BZ7" s="247"/>
      <c r="CA7" s="247"/>
      <c r="CB7" s="247"/>
      <c r="CC7" s="248"/>
      <c r="CD7" s="247"/>
      <c r="CE7" s="247"/>
      <c r="CF7" s="247"/>
      <c r="CG7" s="247"/>
      <c r="CH7" s="247"/>
      <c r="CI7" s="247"/>
      <c r="CJ7" s="247"/>
      <c r="CK7" s="247"/>
      <c r="CL7" s="247"/>
      <c r="CM7" s="247"/>
      <c r="CN7" s="247"/>
      <c r="CO7" s="247"/>
      <c r="CP7" s="248"/>
      <c r="CQ7" s="247"/>
      <c r="CR7" s="247"/>
      <c r="CS7" s="247"/>
      <c r="CT7" s="247"/>
      <c r="CU7" s="247"/>
      <c r="CV7" s="247"/>
      <c r="CW7" s="247"/>
      <c r="CX7" s="247"/>
      <c r="CY7" s="247"/>
      <c r="CZ7" s="247"/>
      <c r="DA7" s="247"/>
      <c r="DB7" s="247"/>
      <c r="DC7" s="248"/>
      <c r="DD7" s="247"/>
      <c r="DE7" s="247"/>
      <c r="DF7" s="247"/>
      <c r="DG7" s="247"/>
      <c r="DH7" s="247"/>
      <c r="DI7" s="247"/>
      <c r="DJ7" s="247"/>
      <c r="DK7" s="247"/>
      <c r="DL7" s="247"/>
      <c r="DM7" s="247"/>
      <c r="DN7" s="247"/>
      <c r="DO7" s="247"/>
      <c r="DP7" s="248"/>
      <c r="DQ7" s="247"/>
      <c r="DR7" s="247"/>
      <c r="DS7" s="247"/>
      <c r="DT7" s="247"/>
      <c r="DU7" s="247"/>
      <c r="DV7" s="247"/>
      <c r="DW7" s="247"/>
      <c r="DX7" s="247"/>
      <c r="DY7" s="247"/>
      <c r="DZ7" s="247"/>
      <c r="EA7" s="247"/>
      <c r="EB7" s="247"/>
      <c r="EC7" s="248"/>
      <c r="ED7" s="247"/>
      <c r="EE7" s="247"/>
      <c r="EF7" s="247"/>
      <c r="EG7" s="247"/>
      <c r="EH7" s="247"/>
      <c r="EI7" s="247"/>
      <c r="EJ7" s="247"/>
      <c r="EK7" s="247"/>
      <c r="EL7" s="247"/>
      <c r="EM7" s="247"/>
      <c r="EN7" s="247"/>
      <c r="EO7" s="247"/>
      <c r="EP7" s="248"/>
      <c r="EQ7" s="247"/>
      <c r="ER7" s="247"/>
      <c r="ES7" s="247"/>
      <c r="ET7" s="247"/>
      <c r="EU7" s="247"/>
      <c r="EV7" s="247"/>
      <c r="EW7" s="247"/>
      <c r="EX7" s="247"/>
      <c r="EY7" s="247"/>
      <c r="EZ7" s="247"/>
      <c r="FA7" s="247"/>
      <c r="FB7" s="247"/>
      <c r="FC7" s="248"/>
      <c r="FD7" s="247"/>
      <c r="FE7" s="247"/>
      <c r="FF7" s="247"/>
      <c r="FG7" s="247"/>
      <c r="FH7" s="247"/>
      <c r="FI7" s="247"/>
      <c r="FJ7" s="247"/>
      <c r="FK7" s="247"/>
      <c r="FL7" s="247"/>
      <c r="FM7" s="247"/>
      <c r="FN7" s="247"/>
      <c r="FO7" s="247"/>
      <c r="FP7" s="248"/>
      <c r="FQ7" s="247"/>
      <c r="FR7" s="247"/>
      <c r="FS7" s="247"/>
      <c r="FT7" s="247"/>
      <c r="FU7" s="247"/>
      <c r="FV7" s="247"/>
      <c r="FW7" s="247"/>
      <c r="FX7" s="247"/>
      <c r="FY7" s="247"/>
      <c r="FZ7" s="247"/>
      <c r="GA7" s="247"/>
      <c r="GB7" s="247"/>
      <c r="GC7" s="248"/>
      <c r="GD7" s="247"/>
      <c r="GE7" s="247"/>
      <c r="GF7" s="247"/>
      <c r="GG7" s="247"/>
      <c r="GH7" s="247"/>
      <c r="GI7" s="247"/>
      <c r="GJ7" s="247"/>
      <c r="GK7" s="247"/>
      <c r="GL7" s="247"/>
      <c r="GM7" s="247"/>
      <c r="GN7" s="247"/>
      <c r="GO7" s="247"/>
      <c r="GP7" s="248"/>
      <c r="GQ7" s="247"/>
      <c r="GR7" s="247"/>
      <c r="GS7" s="247"/>
      <c r="GT7" s="247"/>
      <c r="GU7" s="247"/>
      <c r="GV7" s="247"/>
      <c r="GW7" s="247"/>
      <c r="GX7" s="247"/>
      <c r="GY7" s="247"/>
      <c r="GZ7" s="247"/>
      <c r="HA7" s="247"/>
      <c r="HB7" s="247"/>
      <c r="HC7" s="248"/>
      <c r="HD7" s="247"/>
      <c r="HE7" s="247"/>
      <c r="HF7" s="247"/>
      <c r="HG7" s="247"/>
      <c r="HH7" s="247"/>
      <c r="HI7" s="247"/>
      <c r="HJ7" s="247"/>
      <c r="HK7" s="247"/>
      <c r="HL7" s="247"/>
      <c r="HM7" s="247"/>
      <c r="HN7" s="247"/>
      <c r="HO7" s="247"/>
      <c r="HP7" s="248"/>
      <c r="HQ7" s="247"/>
      <c r="HR7" s="247"/>
      <c r="HS7" s="247"/>
      <c r="HT7" s="247"/>
      <c r="HU7" s="247"/>
      <c r="HV7" s="247"/>
      <c r="HW7" s="247"/>
      <c r="HX7" s="247"/>
      <c r="HY7" s="247"/>
      <c r="HZ7" s="247"/>
      <c r="IA7" s="247"/>
      <c r="IB7" s="247"/>
      <c r="IC7" s="248"/>
      <c r="ID7" s="247"/>
      <c r="IE7" s="247"/>
      <c r="IF7" s="247"/>
      <c r="IG7" s="247"/>
      <c r="IH7" s="247"/>
      <c r="II7" s="247"/>
      <c r="IJ7" s="247"/>
      <c r="IK7" s="247"/>
      <c r="IL7" s="247"/>
      <c r="IM7" s="247"/>
      <c r="IN7" s="247"/>
      <c r="IO7" s="247"/>
      <c r="IP7" s="248"/>
      <c r="IQ7" s="247"/>
      <c r="IR7" s="247"/>
      <c r="IS7" s="247"/>
      <c r="IT7" s="247"/>
      <c r="IU7" s="247"/>
      <c r="IV7" s="247"/>
      <c r="IW7" s="247"/>
      <c r="IX7" s="247"/>
      <c r="IY7" s="247"/>
      <c r="IZ7" s="247"/>
      <c r="JA7" s="247"/>
      <c r="JB7" s="247"/>
      <c r="JC7" s="248"/>
      <c r="JD7" s="247"/>
      <c r="JE7" s="247"/>
      <c r="JF7" s="247"/>
      <c r="JG7" s="247"/>
      <c r="JH7" s="247"/>
      <c r="JI7" s="247"/>
      <c r="JJ7" s="247"/>
      <c r="JK7" s="247"/>
      <c r="JL7" s="247"/>
      <c r="JM7" s="247"/>
      <c r="JN7" s="247"/>
      <c r="JO7" s="247"/>
      <c r="JP7" s="248"/>
      <c r="JQ7" s="247"/>
      <c r="JR7" s="247"/>
      <c r="JS7" s="247"/>
      <c r="JT7" s="247"/>
      <c r="JU7" s="247"/>
      <c r="JV7" s="247"/>
      <c r="JW7" s="247"/>
      <c r="JX7" s="247"/>
      <c r="JY7" s="247"/>
      <c r="JZ7" s="247"/>
      <c r="KA7" s="247"/>
      <c r="KB7" s="247"/>
      <c r="KC7" s="248"/>
      <c r="KD7" s="247"/>
      <c r="KE7" s="247"/>
      <c r="KF7" s="247"/>
      <c r="KG7" s="247"/>
      <c r="KH7" s="247"/>
      <c r="KI7" s="247"/>
      <c r="KJ7" s="247"/>
      <c r="KK7" s="247"/>
      <c r="KL7" s="247"/>
      <c r="KM7" s="247"/>
      <c r="KN7" s="247"/>
      <c r="KO7" s="247"/>
      <c r="KP7" s="248"/>
      <c r="KQ7" s="247"/>
      <c r="KR7" s="247"/>
      <c r="KS7" s="247"/>
      <c r="KT7" s="247"/>
      <c r="KU7" s="247"/>
      <c r="KV7" s="247"/>
      <c r="KW7" s="247"/>
      <c r="KX7" s="247"/>
      <c r="KY7" s="247"/>
      <c r="KZ7" s="247"/>
      <c r="LA7" s="247"/>
      <c r="LB7" s="247"/>
      <c r="LC7" s="248"/>
      <c r="LD7" s="247"/>
      <c r="LE7" s="247"/>
      <c r="LF7" s="247"/>
      <c r="LG7" s="247"/>
      <c r="LH7" s="247"/>
      <c r="LI7" s="247"/>
      <c r="LJ7" s="247"/>
      <c r="LK7" s="247"/>
      <c r="LL7" s="247"/>
      <c r="LM7" s="247"/>
      <c r="LN7" s="247"/>
      <c r="LO7" s="247"/>
      <c r="LP7" s="248"/>
      <c r="LQ7" s="247"/>
      <c r="LR7" s="247"/>
      <c r="LS7" s="247"/>
      <c r="LT7" s="247"/>
      <c r="LU7" s="247"/>
      <c r="LV7" s="247"/>
      <c r="LW7" s="247"/>
      <c r="LX7" s="247"/>
      <c r="LY7" s="247"/>
      <c r="LZ7" s="247"/>
      <c r="MA7" s="247"/>
      <c r="MB7" s="247"/>
      <c r="MC7" s="248"/>
      <c r="MD7" s="247"/>
      <c r="ME7" s="247"/>
      <c r="MF7" s="247"/>
      <c r="MG7" s="247"/>
      <c r="MH7" s="247"/>
      <c r="MI7" s="247"/>
      <c r="MJ7" s="247"/>
      <c r="MK7" s="247"/>
      <c r="ML7" s="247"/>
      <c r="MM7" s="247"/>
      <c r="MN7" s="247"/>
      <c r="MO7" s="247"/>
      <c r="MP7" s="248"/>
    </row>
    <row r="8" spans="1:354" s="117" customFormat="1" ht="15.95" customHeight="1">
      <c r="A8" s="159"/>
      <c r="B8" s="169" t="s">
        <v>572</v>
      </c>
      <c r="C8" s="169" t="s">
        <v>573</v>
      </c>
      <c r="D8" s="59">
        <f>+IFERROR((IF(ISTEXT(D$5)=FALSE,(INDEX(FRED!$1:$1048576,MATCH(US!D$5,FRED!$A:$A,0),MATCH(US!$B8,FRED!$1:$1,0))),(SUM(#REF!)))),"")</f>
        <v>0</v>
      </c>
      <c r="E8" s="59">
        <f>+IFERROR((IF(ISTEXT(E$5)=FALSE,(INDEX(FRED!$1:$1048576,MATCH(US!E$5,FRED!$A:$A,0),MATCH(US!$B8,FRED!$1:$1,0))),(SUM(#REF!)))),"")</f>
        <v>0</v>
      </c>
      <c r="F8" s="59">
        <f>+IFERROR((IF(ISTEXT(F$5)=FALSE,(INDEX(FRED!$1:$1048576,MATCH(US!F$5,FRED!$A:$A,0),MATCH(US!$B8,FRED!$1:$1,0))),(SUM(#REF!)))),"")</f>
        <v>0</v>
      </c>
      <c r="G8" s="59">
        <f>+IFERROR((IF(ISTEXT(G$5)=FALSE,(INDEX(FRED!$1:$1048576,MATCH(US!G$5,FRED!$A:$A,0),MATCH(US!$B8,FRED!$1:$1,0))),(SUM(#REF!)))),"")</f>
        <v>0</v>
      </c>
      <c r="H8" s="59">
        <f>+IFERROR((IF(ISTEXT(H$5)=FALSE,(INDEX(FRED!$1:$1048576,MATCH(US!H$5,FRED!$A:$A,0),MATCH(US!$B8,FRED!$1:$1,0))),(SUM(#REF!)))),"")</f>
        <v>0</v>
      </c>
      <c r="I8" s="59">
        <f>+IFERROR((IF(ISTEXT(I$5)=FALSE,(INDEX(FRED!$1:$1048576,MATCH(US!I$5,FRED!$A:$A,0),MATCH(US!$B8,FRED!$1:$1,0))),(SUM(#REF!)))),"")</f>
        <v>0</v>
      </c>
      <c r="J8" s="59">
        <f>+IFERROR((IF(ISTEXT(J$5)=FALSE,(INDEX(FRED!$1:$1048576,MATCH(US!J$5,FRED!$A:$A,0),MATCH(US!$B8,FRED!$1:$1,0))),(SUM(#REF!)))),"")</f>
        <v>0</v>
      </c>
      <c r="K8" s="59">
        <f>+IFERROR((IF(ISTEXT(K$5)=FALSE,(INDEX(FRED!$1:$1048576,MATCH(US!K$5,FRED!$A:$A,0),MATCH(US!$B8,FRED!$1:$1,0))),(SUM(#REF!)))),"")</f>
        <v>0</v>
      </c>
      <c r="L8" s="59">
        <f>+IFERROR((IF(ISTEXT(L$5)=FALSE,(INDEX(FRED!$1:$1048576,MATCH(US!L$5,FRED!$A:$A,0),MATCH(US!$B8,FRED!$1:$1,0))),(SUM(#REF!)))),"")</f>
        <v>0</v>
      </c>
      <c r="M8" s="59">
        <f>+IFERROR((IF(ISTEXT(M$5)=FALSE,(INDEX(FRED!$1:$1048576,MATCH(US!M$5,FRED!$A:$A,0),MATCH(US!$B8,FRED!$1:$1,0))),(SUM(A8:L8)))),"")</f>
        <v>0</v>
      </c>
      <c r="N8" s="59">
        <f>+IFERROR((IF(ISTEXT(N$5)=FALSE,(INDEX(FRED!$1:$1048576,MATCH(US!N$5,FRED!$A:$A,0),MATCH(US!$B8,FRED!$1:$1,0))),(SUM(B8:M8)))),"")</f>
        <v>0</v>
      </c>
      <c r="O8" s="59">
        <f>+IFERROR((IF(ISTEXT(O$5)=FALSE,(INDEX(FRED!$1:$1048576,MATCH(US!O$5,FRED!$A:$A,0),MATCH(US!$B8,FRED!$1:$1,0))),(SUM(C8:N8)))),"")</f>
        <v>0</v>
      </c>
      <c r="P8" s="60">
        <f>+IFERROR((IF(ISTEXT(P$5)=FALSE,(INDEX(FRED!$1:$1048576,MATCH(US!P$5,FRED!$A:$A,0),MATCH(US!$B8,FRED!$1:$1,0))),(SUM(D8:O8)))),"")</f>
        <v>0</v>
      </c>
      <c r="Q8" s="59">
        <f>+IFERROR((IF(ISTEXT(Q$5)=FALSE,(INDEX(FRED!$1:$1048576,MATCH(US!Q$5,FRED!$A:$A,0),MATCH(US!$B8,FRED!$1:$1,0))),(SUM(E8:P8)))),"")</f>
        <v>0</v>
      </c>
      <c r="R8" s="59">
        <f>+IFERROR((IF(ISTEXT(R$5)=FALSE,(INDEX(FRED!$1:$1048576,MATCH(US!R$5,FRED!$A:$A,0),MATCH(US!$B8,FRED!$1:$1,0))),(SUM(F8:Q8)))),"")</f>
        <v>0</v>
      </c>
      <c r="S8" s="59">
        <f>+IFERROR((IF(ISTEXT(S$5)=FALSE,(INDEX(FRED!$1:$1048576,MATCH(US!S$5,FRED!$A:$A,0),MATCH(US!$B8,FRED!$1:$1,0))),(SUM(G8:R8)))),"")</f>
        <v>0</v>
      </c>
      <c r="T8" s="59">
        <f>+IFERROR((IF(ISTEXT(T$5)=FALSE,(INDEX(FRED!$1:$1048576,MATCH(US!T$5,FRED!$A:$A,0),MATCH(US!$B8,FRED!$1:$1,0))),(SUM(H8:S8)))),"")</f>
        <v>0</v>
      </c>
      <c r="U8" s="59">
        <f>+IFERROR((IF(ISTEXT(U$5)=FALSE,(INDEX(FRED!$1:$1048576,MATCH(US!U$5,FRED!$A:$A,0),MATCH(US!$B8,FRED!$1:$1,0))),(SUM(I8:T8)))),"")</f>
        <v>0</v>
      </c>
      <c r="V8" s="59">
        <f>+IFERROR((IF(ISTEXT(V$5)=FALSE,(INDEX(FRED!$1:$1048576,MATCH(US!V$5,FRED!$A:$A,0),MATCH(US!$B8,FRED!$1:$1,0))),(SUM(J8:U8)))),"")</f>
        <v>0</v>
      </c>
      <c r="W8" s="59">
        <f>+IFERROR((IF(ISTEXT(W$5)=FALSE,(INDEX(FRED!$1:$1048576,MATCH(US!W$5,FRED!$A:$A,0),MATCH(US!$B8,FRED!$1:$1,0))),(SUM(K8:V8)))),"")</f>
        <v>0</v>
      </c>
      <c r="X8" s="59">
        <f>+IFERROR((IF(ISTEXT(X$5)=FALSE,(INDEX(FRED!$1:$1048576,MATCH(US!X$5,FRED!$A:$A,0),MATCH(US!$B8,FRED!$1:$1,0))),(SUM(L8:W8)))),"")</f>
        <v>0</v>
      </c>
      <c r="Y8" s="59">
        <f>+IFERROR((IF(ISTEXT(Y$5)=FALSE,(INDEX(FRED!$1:$1048576,MATCH(US!Y$5,FRED!$A:$A,0),MATCH(US!$B8,FRED!$1:$1,0))),(SUM(M8:X8)))),"")</f>
        <v>0</v>
      </c>
      <c r="Z8" s="59">
        <f>+IFERROR((IF(ISTEXT(Z$5)=FALSE,(INDEX(FRED!$1:$1048576,MATCH(US!Z$5,FRED!$A:$A,0),MATCH(US!$B8,FRED!$1:$1,0))),(SUM(N8:Y8)))),"")</f>
        <v>0</v>
      </c>
      <c r="AA8" s="59">
        <f>+IFERROR((IF(ISTEXT(AA$5)=FALSE,(INDEX(FRED!$1:$1048576,MATCH(US!AA$5,FRED!$A:$A,0),MATCH(US!$B8,FRED!$1:$1,0))),(SUM(O8:Z8)))),"")</f>
        <v>0</v>
      </c>
      <c r="AB8" s="59">
        <f>+IFERROR((IF(ISTEXT(AB$5)=FALSE,(INDEX(FRED!$1:$1048576,MATCH(US!AB$5,FRED!$A:$A,0),MATCH(US!$B8,FRED!$1:$1,0))),(SUM(P8:AA8)))),"")</f>
        <v>0</v>
      </c>
      <c r="AC8" s="60">
        <f>+IFERROR((IF(ISTEXT(AC$5)=FALSE,(INDEX(FRED!$1:$1048576,MATCH(US!AC$5,FRED!$A:$A,0),MATCH(US!$B8,FRED!$1:$1,0))),(SUM(Q8:AB8)))),"")</f>
        <v>0</v>
      </c>
      <c r="AD8" s="59">
        <f>+IFERROR((IF(ISTEXT(AD$5)=FALSE,(INDEX(FRED!$1:$1048576,MATCH(US!AD$5,FRED!$A:$A,0),MATCH(US!$B8,FRED!$1:$1,0))),(SUM(R8:AC8)))),"")</f>
        <v>0</v>
      </c>
      <c r="AE8" s="59">
        <f>+IFERROR((IF(ISTEXT(AE$5)=FALSE,(INDEX(FRED!$1:$1048576,MATCH(US!AE$5,FRED!$A:$A,0),MATCH(US!$B8,FRED!$1:$1,0))),(SUM(S8:AD8)))),"")</f>
        <v>0</v>
      </c>
      <c r="AF8" s="59">
        <f>+IFERROR((IF(ISTEXT(AF$5)=FALSE,(INDEX(FRED!$1:$1048576,MATCH(US!AF$5,FRED!$A:$A,0),MATCH(US!$B8,FRED!$1:$1,0))),(SUM(T8:AE8)))),"")</f>
        <v>0</v>
      </c>
      <c r="AG8" s="59">
        <f>+IFERROR((IF(ISTEXT(AG$5)=FALSE,(INDEX(FRED!$1:$1048576,MATCH(US!AG$5,FRED!$A:$A,0),MATCH(US!$B8,FRED!$1:$1,0))),(SUM(U8:AF8)))),"")</f>
        <v>0</v>
      </c>
      <c r="AH8" s="59">
        <f>+IFERROR((IF(ISTEXT(AH$5)=FALSE,(INDEX(FRED!$1:$1048576,MATCH(US!AH$5,FRED!$A:$A,0),MATCH(US!$B8,FRED!$1:$1,0))),(SUM(V8:AG8)))),"")</f>
        <v>0</v>
      </c>
      <c r="AI8" s="59">
        <f>+IFERROR((IF(ISTEXT(AI$5)=FALSE,(INDEX(FRED!$1:$1048576,MATCH(US!AI$5,FRED!$A:$A,0),MATCH(US!$B8,FRED!$1:$1,0))),(SUM(W8:AH8)))),"")</f>
        <v>0</v>
      </c>
      <c r="AJ8" s="59">
        <f>+IFERROR((IF(ISTEXT(AJ$5)=FALSE,(INDEX(FRED!$1:$1048576,MATCH(US!AJ$5,FRED!$A:$A,0),MATCH(US!$B8,FRED!$1:$1,0))),(SUM(X8:AI8)))),"")</f>
        <v>0</v>
      </c>
      <c r="AK8" s="59">
        <f>+IFERROR((IF(ISTEXT(AK$5)=FALSE,(INDEX(FRED!$1:$1048576,MATCH(US!AK$5,FRED!$A:$A,0),MATCH(US!$B8,FRED!$1:$1,0))),(SUM(Y8:AJ8)))),"")</f>
        <v>0</v>
      </c>
      <c r="AL8" s="59">
        <f>+IFERROR((IF(ISTEXT(AL$5)=FALSE,(INDEX(FRED!$1:$1048576,MATCH(US!AL$5,FRED!$A:$A,0),MATCH(US!$B8,FRED!$1:$1,0))),(SUM(Z8:AK8)))),"")</f>
        <v>0</v>
      </c>
      <c r="AM8" s="59">
        <f>+IFERROR((IF(ISTEXT(AM$5)=FALSE,(INDEX(FRED!$1:$1048576,MATCH(US!AM$5,FRED!$A:$A,0),MATCH(US!$B8,FRED!$1:$1,0))),(SUM(AA8:AL8)))),"")</f>
        <v>0</v>
      </c>
      <c r="AN8" s="59">
        <f>+IFERROR((IF(ISTEXT(AN$5)=FALSE,(INDEX(FRED!$1:$1048576,MATCH(US!AN$5,FRED!$A:$A,0),MATCH(US!$B8,FRED!$1:$1,0))),(SUM(AB8:AM8)))),"")</f>
        <v>0</v>
      </c>
      <c r="AO8" s="59">
        <f>+IFERROR((IF(ISTEXT(AO$5)=FALSE,(INDEX(FRED!$1:$1048576,MATCH(US!AO$5,FRED!$A:$A,0),MATCH(US!$B8,FRED!$1:$1,0))),(SUM(AC8:AN8)))),"")</f>
        <v>0</v>
      </c>
      <c r="AP8" s="60">
        <f>+IFERROR((IF(ISTEXT(AP$5)=FALSE,(INDEX(FRED!$1:$1048576,MATCH(US!AP$5,FRED!$A:$A,0),MATCH(US!$B8,FRED!$1:$1,0))),(SUM(AD8:AO8)))),"")</f>
        <v>0</v>
      </c>
      <c r="AQ8" s="59">
        <f>+IFERROR((IF(ISTEXT(AQ$5)=FALSE,(INDEX(FRED!$1:$1048576,MATCH(US!AQ$5,FRED!$A:$A,0),MATCH(US!$B8,FRED!$1:$1,0))),(SUM(AE8:AP8)))),"")</f>
        <v>0</v>
      </c>
      <c r="AR8" s="59">
        <f>+IFERROR((IF(ISTEXT(AR$5)=FALSE,(INDEX(FRED!$1:$1048576,MATCH(US!AR$5,FRED!$A:$A,0),MATCH(US!$B8,FRED!$1:$1,0))),(SUM(AF8:AQ8)))),"")</f>
        <v>0</v>
      </c>
      <c r="AS8" s="59">
        <f>+IFERROR((IF(ISTEXT(AS$5)=FALSE,(INDEX(FRED!$1:$1048576,MATCH(US!AS$5,FRED!$A:$A,0),MATCH(US!$B8,FRED!$1:$1,0))),(SUM(AG8:AR8)))),"")</f>
        <v>0</v>
      </c>
      <c r="AT8" s="59">
        <f>+IFERROR((IF(ISTEXT(AT$5)=FALSE,(INDEX(FRED!$1:$1048576,MATCH(US!AT$5,FRED!$A:$A,0),MATCH(US!$B8,FRED!$1:$1,0))),(SUM(AH8:AS8)))),"")</f>
        <v>0</v>
      </c>
      <c r="AU8" s="59">
        <f>+IFERROR((IF(ISTEXT(AU$5)=FALSE,(INDEX(FRED!$1:$1048576,MATCH(US!AU$5,FRED!$A:$A,0),MATCH(US!$B8,FRED!$1:$1,0))),(SUM(AI8:AT8)))),"")</f>
        <v>0</v>
      </c>
      <c r="AV8" s="59">
        <f>+IFERROR((IF(ISTEXT(AV$5)=FALSE,(INDEX(FRED!$1:$1048576,MATCH(US!AV$5,FRED!$A:$A,0),MATCH(US!$B8,FRED!$1:$1,0))),(SUM(AJ8:AU8)))),"")</f>
        <v>0</v>
      </c>
      <c r="AW8" s="59">
        <f>+IFERROR((IF(ISTEXT(AW$5)=FALSE,(INDEX(FRED!$1:$1048576,MATCH(US!AW$5,FRED!$A:$A,0),MATCH(US!$B8,FRED!$1:$1,0))),(SUM(AK8:AV8)))),"")</f>
        <v>0</v>
      </c>
      <c r="AX8" s="59">
        <f>+IFERROR((IF(ISTEXT(AX$5)=FALSE,(INDEX(FRED!$1:$1048576,MATCH(US!AX$5,FRED!$A:$A,0),MATCH(US!$B8,FRED!$1:$1,0))),(SUM(AL8:AW8)))),"")</f>
        <v>0</v>
      </c>
      <c r="AY8" s="59">
        <f>+IFERROR((IF(ISTEXT(AY$5)=FALSE,(INDEX(FRED!$1:$1048576,MATCH(US!AY$5,FRED!$A:$A,0),MATCH(US!$B8,FRED!$1:$1,0))),(SUM(AM8:AX8)))),"")</f>
        <v>0</v>
      </c>
      <c r="AZ8" s="59">
        <f>+IFERROR((IF(ISTEXT(AZ$5)=FALSE,(INDEX(FRED!$1:$1048576,MATCH(US!AZ$5,FRED!$A:$A,0),MATCH(US!$B8,FRED!$1:$1,0))),(SUM(AN8:AY8)))),"")</f>
        <v>0</v>
      </c>
      <c r="BA8" s="59">
        <f>+IFERROR((IF(ISTEXT(BA$5)=FALSE,(INDEX(FRED!$1:$1048576,MATCH(US!BA$5,FRED!$A:$A,0),MATCH(US!$B8,FRED!$1:$1,0))),(SUM(AO8:AZ8)))),"")</f>
        <v>0</v>
      </c>
      <c r="BB8" s="59">
        <f>+IFERROR((IF(ISTEXT(BB$5)=FALSE,(INDEX(FRED!$1:$1048576,MATCH(US!BB$5,FRED!$A:$A,0),MATCH(US!$B8,FRED!$1:$1,0))),(SUM(AP8:BA8)))),"")</f>
        <v>0</v>
      </c>
      <c r="BC8" s="60">
        <f>+IFERROR((IF(ISTEXT(BC$5)=FALSE,(INDEX(FRED!$1:$1048576,MATCH(US!BC$5,FRED!$A:$A,0),MATCH(US!$B8,FRED!$1:$1,0))),(SUM(AQ8:BB8)))),"")</f>
        <v>0</v>
      </c>
      <c r="BD8" s="59">
        <f>+IFERROR((IF(ISTEXT(BD$5)=FALSE,(INDEX(FRED!$1:$1048576,MATCH(US!BD$5,FRED!$A:$A,0),MATCH(US!$B8,FRED!$1:$1,0))),(SUM(AR8:BC8)))),"")</f>
        <v>0</v>
      </c>
      <c r="BE8" s="59">
        <f>+IFERROR((IF(ISTEXT(BE$5)=FALSE,(INDEX(FRED!$1:$1048576,MATCH(US!BE$5,FRED!$A:$A,0),MATCH(US!$B8,FRED!$1:$1,0))),(SUM(AS8:BD8)))),"")</f>
        <v>0</v>
      </c>
      <c r="BF8" s="59">
        <f>+IFERROR((IF(ISTEXT(BF$5)=FALSE,(INDEX(FRED!$1:$1048576,MATCH(US!BF$5,FRED!$A:$A,0),MATCH(US!$B8,FRED!$1:$1,0))),(SUM(AT8:BE8)))),"")</f>
        <v>0</v>
      </c>
      <c r="BG8" s="59">
        <f>+IFERROR((IF(ISTEXT(BG$5)=FALSE,(INDEX(FRED!$1:$1048576,MATCH(US!BG$5,FRED!$A:$A,0),MATCH(US!$B8,FRED!$1:$1,0))),(SUM(AU8:BF8)))),"")</f>
        <v>0</v>
      </c>
      <c r="BH8" s="59">
        <f>+IFERROR((IF(ISTEXT(BH$5)=FALSE,(INDEX(FRED!$1:$1048576,MATCH(US!BH$5,FRED!$A:$A,0),MATCH(US!$B8,FRED!$1:$1,0))),(SUM(AV8:BG8)))),"")</f>
        <v>0</v>
      </c>
      <c r="BI8" s="59">
        <f>+IFERROR((IF(ISTEXT(BI$5)=FALSE,(INDEX(FRED!$1:$1048576,MATCH(US!BI$5,FRED!$A:$A,0),MATCH(US!$B8,FRED!$1:$1,0))),(SUM(AW8:BH8)))),"")</f>
        <v>0</v>
      </c>
      <c r="BJ8" s="59">
        <f>+IFERROR((IF(ISTEXT(BJ$5)=FALSE,(INDEX(FRED!$1:$1048576,MATCH(US!BJ$5,FRED!$A:$A,0),MATCH(US!$B8,FRED!$1:$1,0))),(SUM(AX8:BI8)))),"")</f>
        <v>0</v>
      </c>
      <c r="BK8" s="59">
        <f>+IFERROR((IF(ISTEXT(BK$5)=FALSE,(INDEX(FRED!$1:$1048576,MATCH(US!BK$5,FRED!$A:$A,0),MATCH(US!$B8,FRED!$1:$1,0))),(SUM(AY8:BJ8)))),"")</f>
        <v>0</v>
      </c>
      <c r="BL8" s="59">
        <f>+IFERROR((IF(ISTEXT(BL$5)=FALSE,(INDEX(FRED!$1:$1048576,MATCH(US!BL$5,FRED!$A:$A,0),MATCH(US!$B8,FRED!$1:$1,0))),(SUM(AZ8:BK8)))),"")</f>
        <v>0</v>
      </c>
      <c r="BM8" s="59">
        <f>+IFERROR((IF(ISTEXT(BM$5)=FALSE,(INDEX(FRED!$1:$1048576,MATCH(US!BM$5,FRED!$A:$A,0),MATCH(US!$B8,FRED!$1:$1,0))),(SUM(BA8:BL8)))),"")</f>
        <v>0</v>
      </c>
      <c r="BN8" s="59">
        <f>+IFERROR((IF(ISTEXT(BN$5)=FALSE,(INDEX(FRED!$1:$1048576,MATCH(US!BN$5,FRED!$A:$A,0),MATCH(US!$B8,FRED!$1:$1,0))),(SUM(BB8:BM8)))),"")</f>
        <v>0</v>
      </c>
      <c r="BO8" s="59">
        <f>+IFERROR((IF(ISTEXT(BO$5)=FALSE,(INDEX(FRED!$1:$1048576,MATCH(US!BO$5,FRED!$A:$A,0),MATCH(US!$B8,FRED!$1:$1,0))),(SUM(BC8:BN8)))),"")</f>
        <v>0</v>
      </c>
      <c r="BP8" s="60">
        <f>+IFERROR((IF(ISTEXT(BP$5)=FALSE,(INDEX(FRED!$1:$1048576,MATCH(US!BP$5,FRED!$A:$A,0),MATCH(US!$B8,FRED!$1:$1,0))),(SUM(BD8:BO8)))),"")</f>
        <v>0</v>
      </c>
      <c r="BQ8" s="59">
        <f>+IFERROR((IF(ISTEXT(BQ$5)=FALSE,(INDEX(FRED!$1:$1048576,MATCH(US!BQ$5,FRED!$A:$A,0),MATCH(US!$B8,FRED!$1:$1,0))),(SUM(BE8:BP8)))),"")</f>
        <v>945740</v>
      </c>
      <c r="BR8" s="59">
        <f>+IFERROR((IF(ISTEXT(BR$5)=FALSE,(INDEX(FRED!$1:$1048576,MATCH(US!BR$5,FRED!$A:$A,0),MATCH(US!$B8,FRED!$1:$1,0))),(SUM(BF8:BQ8)))),"")</f>
        <v>0</v>
      </c>
      <c r="BS8" s="59">
        <f>+IFERROR((IF(ISTEXT(BS$5)=FALSE,(INDEX(FRED!$1:$1048576,MATCH(US!BS$5,FRED!$A:$A,0),MATCH(US!$B8,FRED!$1:$1,0))),(SUM(BG8:BR8)))),"")</f>
        <v>0</v>
      </c>
      <c r="BT8" s="59">
        <f>+IFERROR((IF(ISTEXT(BT$5)=FALSE,(INDEX(FRED!$1:$1048576,MATCH(US!BT$5,FRED!$A:$A,0),MATCH(US!$B8,FRED!$1:$1,0))),(SUM(BH8:BS8)))),"")</f>
        <v>936615</v>
      </c>
      <c r="BU8" s="59">
        <f>+IFERROR((IF(ISTEXT(BU$5)=FALSE,(INDEX(FRED!$1:$1048576,MATCH(US!BU$5,FRED!$A:$A,0),MATCH(US!$B8,FRED!$1:$1,0))),(SUM(BI8:BT8)))),"")</f>
        <v>0</v>
      </c>
      <c r="BV8" s="59">
        <f>+IFERROR((IF(ISTEXT(BV$5)=FALSE,(INDEX(FRED!$1:$1048576,MATCH(US!BV$5,FRED!$A:$A,0),MATCH(US!$B8,FRED!$1:$1,0))),(SUM(BJ8:BU8)))),"")</f>
        <v>0</v>
      </c>
      <c r="BW8" s="59">
        <f>+IFERROR((IF(ISTEXT(BW$5)=FALSE,(INDEX(FRED!$1:$1048576,MATCH(US!BW$5,FRED!$A:$A,0),MATCH(US!$B8,FRED!$1:$1,0))),(SUM(BK8:BV8)))),"")</f>
        <v>930552</v>
      </c>
      <c r="BX8" s="59">
        <f>+IFERROR((IF(ISTEXT(BX$5)=FALSE,(INDEX(FRED!$1:$1048576,MATCH(US!BX$5,FRED!$A:$A,0),MATCH(US!$B8,FRED!$1:$1,0))),(SUM(BL8:BW8)))),"")</f>
        <v>0</v>
      </c>
      <c r="BY8" s="59">
        <f>+IFERROR((IF(ISTEXT(BY$5)=FALSE,(INDEX(FRED!$1:$1048576,MATCH(US!BY$5,FRED!$A:$A,0),MATCH(US!$B8,FRED!$1:$1,0))),(SUM(BM8:BX8)))),"")</f>
        <v>0</v>
      </c>
      <c r="BZ8" s="59">
        <f>+IFERROR((IF(ISTEXT(BZ$5)=FALSE,(INDEX(FRED!$1:$1048576,MATCH(US!BZ$5,FRED!$A:$A,0),MATCH(US!$B8,FRED!$1:$1,0))),(SUM(BN8:BY8)))),"")</f>
        <v>923150</v>
      </c>
      <c r="CA8" s="59">
        <f>+IFERROR((IF(ISTEXT(CA$5)=FALSE,(INDEX(FRED!$1:$1048576,MATCH(US!CA$5,FRED!$A:$A,0),MATCH(US!$B8,FRED!$1:$1,0))),(SUM(BO8:BZ8)))),"")</f>
        <v>0</v>
      </c>
      <c r="CB8" s="59">
        <f>+IFERROR((IF(ISTEXT(CB$5)=FALSE,(INDEX(FRED!$1:$1048576,MATCH(US!CB$5,FRED!$A:$A,0),MATCH(US!$B8,FRED!$1:$1,0))),(SUM(BP8:CA8)))),"")</f>
        <v>0</v>
      </c>
      <c r="CC8" s="60">
        <f>+IFERROR((IF(ISTEXT(CC$5)=FALSE,(INDEX(FRED!$1:$1048576,MATCH(US!CC$5,FRED!$A:$A,0),MATCH(US!$B8,FRED!$1:$1,0))),(SUM(BQ8:CB8)))),"")</f>
        <v>3736057</v>
      </c>
      <c r="CD8" s="59">
        <f>+IFERROR((IF(ISTEXT(CD$5)=FALSE,(INDEX(FRED!$1:$1048576,MATCH(US!CD$5,FRED!$A:$A,0),MATCH(US!$B8,FRED!$1:$1,0))),(SUM(BR8:CC8)))),"")</f>
        <v>939663</v>
      </c>
      <c r="CE8" s="59">
        <f>+IFERROR((IF(ISTEXT(CE$5)=FALSE,(INDEX(FRED!$1:$1048576,MATCH(US!CE$5,FRED!$A:$A,0),MATCH(US!$B8,FRED!$1:$1,0))),(SUM(BS8:CD8)))),"")</f>
        <v>0</v>
      </c>
      <c r="CF8" s="59">
        <f>+IFERROR((IF(ISTEXT(CF$5)=FALSE,(INDEX(FRED!$1:$1048576,MATCH(US!CF$5,FRED!$A:$A,0),MATCH(US!$B8,FRED!$1:$1,0))),(SUM(BT8:CE8)))),"")</f>
        <v>0</v>
      </c>
      <c r="CG8" s="59">
        <f>+IFERROR((IF(ISTEXT(CG$5)=FALSE,(INDEX(FRED!$1:$1048576,MATCH(US!CG$5,FRED!$A:$A,0),MATCH(US!$B8,FRED!$1:$1,0))),(SUM(BU8:CF8)))),"")</f>
        <v>922602</v>
      </c>
      <c r="CH8" s="59">
        <f>+IFERROR((IF(ISTEXT(CH$5)=FALSE,(INDEX(FRED!$1:$1048576,MATCH(US!CH$5,FRED!$A:$A,0),MATCH(US!$B8,FRED!$1:$1,0))),(SUM(BV8:CG8)))),"")</f>
        <v>0</v>
      </c>
      <c r="CI8" s="59">
        <f>+IFERROR((IF(ISTEXT(CI$5)=FALSE,(INDEX(FRED!$1:$1048576,MATCH(US!CI$5,FRED!$A:$A,0),MATCH(US!$B8,FRED!$1:$1,0))),(SUM(BW8:CH8)))),"")</f>
        <v>0</v>
      </c>
      <c r="CJ8" s="59">
        <f>+IFERROR((IF(ISTEXT(CJ$5)=FALSE,(INDEX(FRED!$1:$1048576,MATCH(US!CJ$5,FRED!$A:$A,0),MATCH(US!$B8,FRED!$1:$1,0))),(SUM(BX8:CI8)))),"")</f>
        <v>906494</v>
      </c>
      <c r="CK8" s="59">
        <f>+IFERROR((IF(ISTEXT(CK$5)=FALSE,(INDEX(FRED!$1:$1048576,MATCH(US!CK$5,FRED!$A:$A,0),MATCH(US!$B8,FRED!$1:$1,0))),(SUM(BY8:CJ8)))),"")</f>
        <v>0</v>
      </c>
      <c r="CL8" s="59">
        <f>+IFERROR((IF(ISTEXT(CL$5)=FALSE,(INDEX(FRED!$1:$1048576,MATCH(US!CL$5,FRED!$A:$A,0),MATCH(US!$B8,FRED!$1:$1,0))),(SUM(BZ8:CK8)))),"")</f>
        <v>0</v>
      </c>
      <c r="CM8" s="59">
        <f>+IFERROR((IF(ISTEXT(CM$5)=FALSE,(INDEX(FRED!$1:$1048576,MATCH(US!CM$5,FRED!$A:$A,0),MATCH(US!$B8,FRED!$1:$1,0))),(SUM(CA8:CL8)))),"")</f>
        <v>883435</v>
      </c>
      <c r="CN8" s="59">
        <f>+IFERROR((IF(ISTEXT(CN$5)=FALSE,(INDEX(FRED!$1:$1048576,MATCH(US!CN$5,FRED!$A:$A,0),MATCH(US!$B8,FRED!$1:$1,0))),(SUM(CB8:CM8)))),"")</f>
        <v>0</v>
      </c>
      <c r="CO8" s="59">
        <f>+IFERROR((IF(ISTEXT(CO$5)=FALSE,(INDEX(FRED!$1:$1048576,MATCH(US!CO$5,FRED!$A:$A,0),MATCH(US!$B8,FRED!$1:$1,0))),(SUM(CC8:CN8)))),"")</f>
        <v>0</v>
      </c>
      <c r="CP8" s="60">
        <f>+IFERROR((IF(ISTEXT(CP$5)=FALSE,(INDEX(FRED!$1:$1048576,MATCH(US!CP$5,FRED!$A:$A,0),MATCH(US!$B8,FRED!$1:$1,0))),(SUM(CD8:CO8)))),"")</f>
        <v>3652194</v>
      </c>
      <c r="CQ8" s="59">
        <f>+IFERROR((IF(ISTEXT(CQ$5)=FALSE,(INDEX(FRED!$1:$1048576,MATCH(US!CQ$5,FRED!$A:$A,0),MATCH(US!$B8,FRED!$1:$1,0))),(SUM(CE8:CP8)))),"")</f>
        <v>890039</v>
      </c>
      <c r="CR8" s="59">
        <f>+IFERROR((IF(ISTEXT(CR$5)=FALSE,(INDEX(FRED!$1:$1048576,MATCH(US!CR$5,FRED!$A:$A,0),MATCH(US!$B8,FRED!$1:$1,0))),(SUM(CF8:CQ8)))),"")</f>
        <v>0</v>
      </c>
      <c r="CS8" s="59">
        <f>+IFERROR((IF(ISTEXT(CS$5)=FALSE,(INDEX(FRED!$1:$1048576,MATCH(US!CS$5,FRED!$A:$A,0),MATCH(US!$B8,FRED!$1:$1,0))),(SUM(CG8:CR8)))),"")</f>
        <v>0</v>
      </c>
      <c r="CT8" s="59">
        <f>+IFERROR((IF(ISTEXT(CT$5)=FALSE,(INDEX(FRED!$1:$1048576,MATCH(US!CT$5,FRED!$A:$A,0),MATCH(US!$B8,FRED!$1:$1,0))),(SUM(CH8:CS8)))),"")</f>
        <v>903580</v>
      </c>
      <c r="CU8" s="59">
        <f>+IFERROR((IF(ISTEXT(CU$5)=FALSE,(INDEX(FRED!$1:$1048576,MATCH(US!CU$5,FRED!$A:$A,0),MATCH(US!$B8,FRED!$1:$1,0))),(SUM(CI8:CT8)))),"")</f>
        <v>0</v>
      </c>
      <c r="CV8" s="59">
        <f>+IFERROR((IF(ISTEXT(CV$5)=FALSE,(INDEX(FRED!$1:$1048576,MATCH(US!CV$5,FRED!$A:$A,0),MATCH(US!$B8,FRED!$1:$1,0))),(SUM(CJ8:CU8)))),"")</f>
        <v>0</v>
      </c>
      <c r="CW8" s="59">
        <f>+IFERROR((IF(ISTEXT(CW$5)=FALSE,(INDEX(FRED!$1:$1048576,MATCH(US!CW$5,FRED!$A:$A,0),MATCH(US!$B8,FRED!$1:$1,0))),(SUM(CK8:CV8)))),"")</f>
        <v>894336</v>
      </c>
      <c r="CX8" s="59">
        <f>+IFERROR((IF(ISTEXT(CX$5)=FALSE,(INDEX(FRED!$1:$1048576,MATCH(US!CX$5,FRED!$A:$A,0),MATCH(US!$B8,FRED!$1:$1,0))),(SUM(CL8:CW8)))),"")</f>
        <v>0</v>
      </c>
      <c r="CY8" s="59">
        <f>+IFERROR((IF(ISTEXT(CY$5)=FALSE,(INDEX(FRED!$1:$1048576,MATCH(US!CY$5,FRED!$A:$A,0),MATCH(US!$B8,FRED!$1:$1,0))),(SUM(CM8:CX8)))),"")</f>
        <v>0</v>
      </c>
      <c r="CZ8" s="59">
        <f>+IFERROR((IF(ISTEXT(CZ$5)=FALSE,(INDEX(FRED!$1:$1048576,MATCH(US!CZ$5,FRED!$A:$A,0),MATCH(US!$B8,FRED!$1:$1,0))),(SUM(CN8:CY8)))),"")</f>
        <v>864853</v>
      </c>
      <c r="DA8" s="59">
        <f>+IFERROR((IF(ISTEXT(DA$5)=FALSE,(INDEX(FRED!$1:$1048576,MATCH(US!DA$5,FRED!$A:$A,0),MATCH(US!$B8,FRED!$1:$1,0))),(SUM(CO8:CZ8)))),"")</f>
        <v>0</v>
      </c>
      <c r="DB8" s="59">
        <f>+IFERROR((IF(ISTEXT(DB$5)=FALSE,(INDEX(FRED!$1:$1048576,MATCH(US!DB$5,FRED!$A:$A,0),MATCH(US!$B8,FRED!$1:$1,0))),(SUM(CP8:DA8)))),"")</f>
        <v>0</v>
      </c>
      <c r="DC8" s="60">
        <f>+IFERROR((IF(ISTEXT(DC$5)=FALSE,(INDEX(FRED!$1:$1048576,MATCH(US!DC$5,FRED!$A:$A,0),MATCH(US!$B8,FRED!$1:$1,0))),(SUM(CQ8:DB8)))),"")</f>
        <v>3552808</v>
      </c>
      <c r="DD8" s="59">
        <f>+IFERROR((IF(ISTEXT(DD$5)=FALSE,(INDEX(FRED!$1:$1048576,MATCH(US!DD$5,FRED!$A:$A,0),MATCH(US!$B8,FRED!$1:$1,0))),(SUM(CR8:DC8)))),"")</f>
        <v>823223</v>
      </c>
      <c r="DE8" s="59">
        <f>+IFERROR((IF(ISTEXT(DE$5)=FALSE,(INDEX(FRED!$1:$1048576,MATCH(US!DE$5,FRED!$A:$A,0),MATCH(US!$B8,FRED!$1:$1,0))),(SUM(CS8:DD8)))),"")</f>
        <v>0</v>
      </c>
      <c r="DF8" s="59">
        <f>+IFERROR((IF(ISTEXT(DF$5)=FALSE,(INDEX(FRED!$1:$1048576,MATCH(US!DF$5,FRED!$A:$A,0),MATCH(US!$B8,FRED!$1:$1,0))),(SUM(CT8:DE8)))),"")</f>
        <v>0</v>
      </c>
      <c r="DG8" s="59">
        <f>+IFERROR((IF(ISTEXT(DG$5)=FALSE,(INDEX(FRED!$1:$1048576,MATCH(US!DG$5,FRED!$A:$A,0),MATCH(US!$B8,FRED!$1:$1,0))),(SUM(CU8:DF8)))),"")</f>
        <v>815263</v>
      </c>
      <c r="DH8" s="59">
        <f>+IFERROR((IF(ISTEXT(DH$5)=FALSE,(INDEX(FRED!$1:$1048576,MATCH(US!DH$5,FRED!$A:$A,0),MATCH(US!$B8,FRED!$1:$1,0))),(SUM(CV8:DG8)))),"")</f>
        <v>0</v>
      </c>
      <c r="DI8" s="59">
        <f>+IFERROR((IF(ISTEXT(DI$5)=FALSE,(INDEX(FRED!$1:$1048576,MATCH(US!DI$5,FRED!$A:$A,0),MATCH(US!$B8,FRED!$1:$1,0))),(SUM(CW8:DH8)))),"")</f>
        <v>0</v>
      </c>
      <c r="DJ8" s="59">
        <f>+IFERROR((IF(ISTEXT(DJ$5)=FALSE,(INDEX(FRED!$1:$1048576,MATCH(US!DJ$5,FRED!$A:$A,0),MATCH(US!$B8,FRED!$1:$1,0))),(SUM(CX8:DI8)))),"")</f>
        <v>806296</v>
      </c>
      <c r="DK8" s="59">
        <f>+IFERROR((IF(ISTEXT(DK$5)=FALSE,(INDEX(FRED!$1:$1048576,MATCH(US!DK$5,FRED!$A:$A,0),MATCH(US!$B8,FRED!$1:$1,0))),(SUM(CY8:DJ8)))),"")</f>
        <v>0</v>
      </c>
      <c r="DL8" s="59">
        <f>+IFERROR((IF(ISTEXT(DL$5)=FALSE,(INDEX(FRED!$1:$1048576,MATCH(US!DL$5,FRED!$A:$A,0),MATCH(US!$B8,FRED!$1:$1,0))),(SUM(CZ8:DK8)))),"")</f>
        <v>0</v>
      </c>
      <c r="DM8" s="59">
        <f>+IFERROR((IF(ISTEXT(DM$5)=FALSE,(INDEX(FRED!$1:$1048576,MATCH(US!DM$5,FRED!$A:$A,0),MATCH(US!$B8,FRED!$1:$1,0))),(SUM(DA8:DL8)))),"")</f>
        <v>761743</v>
      </c>
      <c r="DN8" s="59">
        <f>+IFERROR((IF(ISTEXT(DN$5)=FALSE,(INDEX(FRED!$1:$1048576,MATCH(US!DN$5,FRED!$A:$A,0),MATCH(US!$B8,FRED!$1:$1,0))),(SUM(DB8:DM8)))),"")</f>
        <v>0</v>
      </c>
      <c r="DO8" s="59">
        <f>+IFERROR((IF(ISTEXT(DO$5)=FALSE,(INDEX(FRED!$1:$1048576,MATCH(US!DO$5,FRED!$A:$A,0),MATCH(US!$B8,FRED!$1:$1,0))),(SUM(DC8:DN8)))),"")</f>
        <v>0</v>
      </c>
      <c r="DP8" s="60">
        <f>+IFERROR((IF(ISTEXT(DP$5)=FALSE,(INDEX(FRED!$1:$1048576,MATCH(US!DP$5,FRED!$A:$A,0),MATCH(US!$B8,FRED!$1:$1,0))),(SUM(DD8:DO8)))),"")</f>
        <v>3206525</v>
      </c>
      <c r="DQ8" s="59">
        <f>+IFERROR((IF(ISTEXT(DQ$5)=FALSE,(INDEX(FRED!$1:$1048576,MATCH(US!DQ$5,FRED!$A:$A,0),MATCH(US!$B8,FRED!$1:$1,0))),(SUM(DE8:DP8)))),"")</f>
        <v>697774</v>
      </c>
      <c r="DR8" s="59">
        <f>+IFERROR((IF(ISTEXT(DR$5)=FALSE,(INDEX(FRED!$1:$1048576,MATCH(US!DR$5,FRED!$A:$A,0),MATCH(US!$B8,FRED!$1:$1,0))),(SUM(DF8:DQ8)))),"")</f>
        <v>0</v>
      </c>
      <c r="DS8" s="59">
        <f>+IFERROR((IF(ISTEXT(DS$5)=FALSE,(INDEX(FRED!$1:$1048576,MATCH(US!DS$5,FRED!$A:$A,0),MATCH(US!$B8,FRED!$1:$1,0))),(SUM(DG8:DR8)))),"")</f>
        <v>0</v>
      </c>
      <c r="DT8" s="59">
        <f>+IFERROR((IF(ISTEXT(DT$5)=FALSE,(INDEX(FRED!$1:$1048576,MATCH(US!DT$5,FRED!$A:$A,0),MATCH(US!$B8,FRED!$1:$1,0))),(SUM(DH8:DS8)))),"")</f>
        <v>685288</v>
      </c>
      <c r="DU8" s="59">
        <f>+IFERROR((IF(ISTEXT(DU$5)=FALSE,(INDEX(FRED!$1:$1048576,MATCH(US!DU$5,FRED!$A:$A,0),MATCH(US!$B8,FRED!$1:$1,0))),(SUM(DI8:DT8)))),"")</f>
        <v>0</v>
      </c>
      <c r="DV8" s="59">
        <f>+IFERROR((IF(ISTEXT(DV$5)=FALSE,(INDEX(FRED!$1:$1048576,MATCH(US!DV$5,FRED!$A:$A,0),MATCH(US!$B8,FRED!$1:$1,0))),(SUM(DJ8:DU8)))),"")</f>
        <v>0</v>
      </c>
      <c r="DW8" s="59">
        <f>+IFERROR((IF(ISTEXT(DW$5)=FALSE,(INDEX(FRED!$1:$1048576,MATCH(US!DW$5,FRED!$A:$A,0),MATCH(US!$B8,FRED!$1:$1,0))),(SUM(DK8:DV8)))),"")</f>
        <v>694939</v>
      </c>
      <c r="DX8" s="59">
        <f>+IFERROR((IF(ISTEXT(DX$5)=FALSE,(INDEX(FRED!$1:$1048576,MATCH(US!DX$5,FRED!$A:$A,0),MATCH(US!$B8,FRED!$1:$1,0))),(SUM(DL8:DW8)))),"")</f>
        <v>0</v>
      </c>
      <c r="DY8" s="59">
        <f>+IFERROR((IF(ISTEXT(DY$5)=FALSE,(INDEX(FRED!$1:$1048576,MATCH(US!DY$5,FRED!$A:$A,0),MATCH(US!$B8,FRED!$1:$1,0))),(SUM(DM8:DX8)))),"")</f>
        <v>0</v>
      </c>
      <c r="DZ8" s="59">
        <f>+IFERROR((IF(ISTEXT(DZ$5)=FALSE,(INDEX(FRED!$1:$1048576,MATCH(US!DZ$5,FRED!$A:$A,0),MATCH(US!$B8,FRED!$1:$1,0))),(SUM(DN8:DY8)))),"")</f>
        <v>668697</v>
      </c>
      <c r="EA8" s="59">
        <f>+IFERROR((IF(ISTEXT(EA$5)=FALSE,(INDEX(FRED!$1:$1048576,MATCH(US!EA$5,FRED!$A:$A,0),MATCH(US!$B8,FRED!$1:$1,0))),(SUM(DO8:DZ8)))),"")</f>
        <v>0</v>
      </c>
      <c r="EB8" s="59">
        <f>+IFERROR((IF(ISTEXT(EB$5)=FALSE,(INDEX(FRED!$1:$1048576,MATCH(US!EB$5,FRED!$A:$A,0),MATCH(US!$B8,FRED!$1:$1,0))),(SUM(DP8:EA8)))),"")</f>
        <v>0</v>
      </c>
      <c r="EC8" s="60">
        <f>+IFERROR((IF(ISTEXT(EC$5)=FALSE,(INDEX(FRED!$1:$1048576,MATCH(US!EC$5,FRED!$A:$A,0),MATCH(US!$B8,FRED!$1:$1,0))),(SUM(DQ8:EB8)))),"")</f>
        <v>2746698</v>
      </c>
      <c r="ED8" s="59">
        <f>+IFERROR((IF(ISTEXT(ED$5)=FALSE,(INDEX(FRED!$1:$1048576,MATCH(US!ED$5,FRED!$A:$A,0),MATCH(US!$B8,FRED!$1:$1,0))),(SUM(DR8:EC8)))),"")</f>
        <v>651802</v>
      </c>
      <c r="EE8" s="59">
        <f>+IFERROR((IF(ISTEXT(EE$5)=FALSE,(INDEX(FRED!$1:$1048576,MATCH(US!EE$5,FRED!$A:$A,0),MATCH(US!$B8,FRED!$1:$1,0))),(SUM(DS8:ED8)))),"")</f>
        <v>0</v>
      </c>
      <c r="EF8" s="59">
        <f>+IFERROR((IF(ISTEXT(EF$5)=FALSE,(INDEX(FRED!$1:$1048576,MATCH(US!EF$5,FRED!$A:$A,0),MATCH(US!$B8,FRED!$1:$1,0))),(SUM(DT8:EE8)))),"")</f>
        <v>0</v>
      </c>
      <c r="EG8" s="59">
        <f>+IFERROR((IF(ISTEXT(EG$5)=FALSE,(INDEX(FRED!$1:$1048576,MATCH(US!EG$5,FRED!$A:$A,0),MATCH(US!$B8,FRED!$1:$1,0))),(SUM(DU8:EF8)))),"")</f>
        <v>663471</v>
      </c>
      <c r="EH8" s="59">
        <f>+IFERROR((IF(ISTEXT(EH$5)=FALSE,(INDEX(FRED!$1:$1048576,MATCH(US!EH$5,FRED!$A:$A,0),MATCH(US!$B8,FRED!$1:$1,0))),(SUM(DV8:EG8)))),"")</f>
        <v>0</v>
      </c>
      <c r="EI8" s="59">
        <f>+IFERROR((IF(ISTEXT(EI$5)=FALSE,(INDEX(FRED!$1:$1048576,MATCH(US!EI$5,FRED!$A:$A,0),MATCH(US!$B8,FRED!$1:$1,0))),(SUM(DW8:EH8)))),"")</f>
        <v>0</v>
      </c>
      <c r="EJ8" s="59">
        <f>+IFERROR((IF(ISTEXT(EJ$5)=FALSE,(INDEX(FRED!$1:$1048576,MATCH(US!EJ$5,FRED!$A:$A,0),MATCH(US!$B8,FRED!$1:$1,0))),(SUM(DX8:EI8)))),"")</f>
        <v>658163</v>
      </c>
      <c r="EK8" s="59">
        <f>+IFERROR((IF(ISTEXT(EK$5)=FALSE,(INDEX(FRED!$1:$1048576,MATCH(US!EK$5,FRED!$A:$A,0),MATCH(US!$B8,FRED!$1:$1,0))),(SUM(DY8:EJ8)))),"")</f>
        <v>0</v>
      </c>
      <c r="EL8" s="59">
        <f>+IFERROR((IF(ISTEXT(EL$5)=FALSE,(INDEX(FRED!$1:$1048576,MATCH(US!EL$5,FRED!$A:$A,0),MATCH(US!$B8,FRED!$1:$1,0))),(SUM(DZ8:EK8)))),"")</f>
        <v>0</v>
      </c>
      <c r="EM8" s="59">
        <f>+IFERROR((IF(ISTEXT(EM$5)=FALSE,(INDEX(FRED!$1:$1048576,MATCH(US!EM$5,FRED!$A:$A,0),MATCH(US!$B8,FRED!$1:$1,0))),(SUM(EA8:EL8)))),"")</f>
        <v>653583</v>
      </c>
      <c r="EN8" s="59">
        <f>+IFERROR((IF(ISTEXT(EN$5)=FALSE,(INDEX(FRED!$1:$1048576,MATCH(US!EN$5,FRED!$A:$A,0),MATCH(US!$B8,FRED!$1:$1,0))),(SUM(EB8:EM8)))),"")</f>
        <v>0</v>
      </c>
      <c r="EO8" s="59">
        <f>+IFERROR((IF(ISTEXT(EO$5)=FALSE,(INDEX(FRED!$1:$1048576,MATCH(US!EO$5,FRED!$A:$A,0),MATCH(US!$B8,FRED!$1:$1,0))),(SUM(EC8:EN8)))),"")</f>
        <v>0</v>
      </c>
      <c r="EP8" s="60">
        <f>+IFERROR((IF(ISTEXT(EP$5)=FALSE,(INDEX(FRED!$1:$1048576,MATCH(US!EP$5,FRED!$A:$A,0),MATCH(US!$B8,FRED!$1:$1,0))),(SUM(ED8:EO8)))),"")</f>
        <v>2627019</v>
      </c>
      <c r="EQ8" s="59">
        <f>+IFERROR((IF(ISTEXT(EQ$5)=FALSE,(INDEX(FRED!$1:$1048576,MATCH(US!EQ$5,FRED!$A:$A,0),MATCH(US!$B8,FRED!$1:$1,0))),(SUM(EE8:EP8)))),"")</f>
        <v>640087</v>
      </c>
      <c r="ER8" s="59">
        <f>+IFERROR((IF(ISTEXT(ER$5)=FALSE,(INDEX(FRED!$1:$1048576,MATCH(US!ER$5,FRED!$A:$A,0),MATCH(US!$B8,FRED!$1:$1,0))),(SUM(EF8:EQ8)))),"")</f>
        <v>0</v>
      </c>
      <c r="ES8" s="59">
        <f>+IFERROR((IF(ISTEXT(ES$5)=FALSE,(INDEX(FRED!$1:$1048576,MATCH(US!ES$5,FRED!$A:$A,0),MATCH(US!$B8,FRED!$1:$1,0))),(SUM(EG8:ER8)))),"")</f>
        <v>0</v>
      </c>
      <c r="ET8" s="59">
        <f>+IFERROR((IF(ISTEXT(ET$5)=FALSE,(INDEX(FRED!$1:$1048576,MATCH(US!ET$5,FRED!$A:$A,0),MATCH(US!$B8,FRED!$1:$1,0))),(SUM(EH8:ES8)))),"")</f>
        <v>651197</v>
      </c>
      <c r="EU8" s="59">
        <f>+IFERROR((IF(ISTEXT(EU$5)=FALSE,(INDEX(FRED!$1:$1048576,MATCH(US!EU$5,FRED!$A:$A,0),MATCH(US!$B8,FRED!$1:$1,0))),(SUM(EI8:ET8)))),"")</f>
        <v>0</v>
      </c>
      <c r="EV8" s="59">
        <f>+IFERROR((IF(ISTEXT(EV$5)=FALSE,(INDEX(FRED!$1:$1048576,MATCH(US!EV$5,FRED!$A:$A,0),MATCH(US!$B8,FRED!$1:$1,0))),(SUM(EJ8:EU8)))),"")</f>
        <v>0</v>
      </c>
      <c r="EW8" s="59">
        <f>+IFERROR((IF(ISTEXT(EW$5)=FALSE,(INDEX(FRED!$1:$1048576,MATCH(US!EW$5,FRED!$A:$A,0),MATCH(US!$B8,FRED!$1:$1,0))),(SUM(EK8:EV8)))),"")</f>
        <v>652357</v>
      </c>
      <c r="EX8" s="59">
        <f>+IFERROR((IF(ISTEXT(EX$5)=FALSE,(INDEX(FRED!$1:$1048576,MATCH(US!EX$5,FRED!$A:$A,0),MATCH(US!$B8,FRED!$1:$1,0))),(SUM(EL8:EW8)))),"")</f>
        <v>0</v>
      </c>
      <c r="EY8" s="59">
        <f>+IFERROR((IF(ISTEXT(EY$5)=FALSE,(INDEX(FRED!$1:$1048576,MATCH(US!EY$5,FRED!$A:$A,0),MATCH(US!$B8,FRED!$1:$1,0))),(SUM(EM8:EX8)))),"")</f>
        <v>0</v>
      </c>
      <c r="EZ8" s="59">
        <f>+IFERROR((IF(ISTEXT(EZ$5)=FALSE,(INDEX(FRED!$1:$1048576,MATCH(US!EZ$5,FRED!$A:$A,0),MATCH(US!$B8,FRED!$1:$1,0))),(SUM(EN8:EY8)))),"")</f>
        <v>652133</v>
      </c>
      <c r="FA8" s="59">
        <f>+IFERROR((IF(ISTEXT(FA$5)=FALSE,(INDEX(FRED!$1:$1048576,MATCH(US!FA$5,FRED!$A:$A,0),MATCH(US!$B8,FRED!$1:$1,0))),(SUM(EO8:EZ8)))),"")</f>
        <v>0</v>
      </c>
      <c r="FB8" s="59">
        <f>+IFERROR((IF(ISTEXT(FB$5)=FALSE,(INDEX(FRED!$1:$1048576,MATCH(US!FB$5,FRED!$A:$A,0),MATCH(US!$B8,FRED!$1:$1,0))),(SUM(EP8:FA8)))),"")</f>
        <v>0</v>
      </c>
      <c r="FC8" s="60">
        <f>+IFERROR((IF(ISTEXT(FC$5)=FALSE,(INDEX(FRED!$1:$1048576,MATCH(US!FC$5,FRED!$A:$A,0),MATCH(US!$B8,FRED!$1:$1,0))),(SUM(EQ8:FB8)))),"")</f>
        <v>2595774</v>
      </c>
      <c r="FD8" s="59">
        <f>+IFERROR((IF(ISTEXT(FD$5)=FALSE,(INDEX(FRED!$1:$1048576,MATCH(US!FD$5,FRED!$A:$A,0),MATCH(US!$B8,FRED!$1:$1,0))),(SUM(ER8:FC8)))),"")</f>
        <v>668457</v>
      </c>
      <c r="FE8" s="59">
        <f>+IFERROR((IF(ISTEXT(FE$5)=FALSE,(INDEX(FRED!$1:$1048576,MATCH(US!FE$5,FRED!$A:$A,0),MATCH(US!$B8,FRED!$1:$1,0))),(SUM(ES8:FD8)))),"")</f>
        <v>0</v>
      </c>
      <c r="FF8" s="59">
        <f>+IFERROR((IF(ISTEXT(FF$5)=FALSE,(INDEX(FRED!$1:$1048576,MATCH(US!FF$5,FRED!$A:$A,0),MATCH(US!$B8,FRED!$1:$1,0))),(SUM(ET8:FE8)))),"")</f>
        <v>0</v>
      </c>
      <c r="FG8" s="59">
        <f>+IFERROR((IF(ISTEXT(FG$5)=FALSE,(INDEX(FRED!$1:$1048576,MATCH(US!FG$5,FRED!$A:$A,0),MATCH(US!$B8,FRED!$1:$1,0))),(SUM(EU8:FF8)))),"")</f>
        <v>666751</v>
      </c>
      <c r="FH8" s="59">
        <f>+IFERROR((IF(ISTEXT(FH$5)=FALSE,(INDEX(FRED!$1:$1048576,MATCH(US!FH$5,FRED!$A:$A,0),MATCH(US!$B8,FRED!$1:$1,0))),(SUM(EV8:FG8)))),"")</f>
        <v>0</v>
      </c>
      <c r="FI8" s="59">
        <f>+IFERROR((IF(ISTEXT(FI$5)=FALSE,(INDEX(FRED!$1:$1048576,MATCH(US!FI$5,FRED!$A:$A,0),MATCH(US!$B8,FRED!$1:$1,0))),(SUM(EW8:FH8)))),"")</f>
        <v>0</v>
      </c>
      <c r="FJ8" s="59">
        <f>+IFERROR((IF(ISTEXT(FJ$5)=FALSE,(INDEX(FRED!$1:$1048576,MATCH(US!FJ$5,FRED!$A:$A,0),MATCH(US!$B8,FRED!$1:$1,0))),(SUM(EX8:FI8)))),"")</f>
        <v>665186</v>
      </c>
      <c r="FK8" s="59">
        <f>+IFERROR((IF(ISTEXT(FK$5)=FALSE,(INDEX(FRED!$1:$1048576,MATCH(US!FK$5,FRED!$A:$A,0),MATCH(US!$B8,FRED!$1:$1,0))),(SUM(EY8:FJ8)))),"")</f>
        <v>0</v>
      </c>
      <c r="FL8" s="59">
        <f>+IFERROR((IF(ISTEXT(FL$5)=FALSE,(INDEX(FRED!$1:$1048576,MATCH(US!FL$5,FRED!$A:$A,0),MATCH(US!$B8,FRED!$1:$1,0))),(SUM(EZ8:FK8)))),"")</f>
        <v>0</v>
      </c>
      <c r="FM8" s="59">
        <f>+IFERROR((IF(ISTEXT(FM$5)=FALSE,(INDEX(FRED!$1:$1048576,MATCH(US!FM$5,FRED!$A:$A,0),MATCH(US!$B8,FRED!$1:$1,0))),(SUM(FA8:FL8)))),"")</f>
        <v>680309</v>
      </c>
      <c r="FN8" s="59">
        <f>+IFERROR((IF(ISTEXT(FN$5)=FALSE,(INDEX(FRED!$1:$1048576,MATCH(US!FN$5,FRED!$A:$A,0),MATCH(US!$B8,FRED!$1:$1,0))),(SUM(FB8:FM8)))),"")</f>
        <v>0</v>
      </c>
      <c r="FO8" s="59">
        <f>+IFERROR((IF(ISTEXT(FO$5)=FALSE,(INDEX(FRED!$1:$1048576,MATCH(US!FO$5,FRED!$A:$A,0),MATCH(US!$B8,FRED!$1:$1,0))),(SUM(FC8:FN8)))),"")</f>
        <v>0</v>
      </c>
      <c r="FP8" s="60">
        <f>+IFERROR((IF(ISTEXT(FP$5)=FALSE,(INDEX(FRED!$1:$1048576,MATCH(US!FP$5,FRED!$A:$A,0),MATCH(US!$B8,FRED!$1:$1,0))),(SUM(FD8:FO8)))),"")</f>
        <v>2680703</v>
      </c>
      <c r="FQ8" s="59">
        <f>+IFERROR((IF(ISTEXT(FQ$5)=FALSE,(INDEX(FRED!$1:$1048576,MATCH(US!FQ$5,FRED!$A:$A,0),MATCH(US!$B8,FRED!$1:$1,0))),(SUM(FE8:FP8)))),"")</f>
        <v>689695</v>
      </c>
      <c r="FR8" s="59">
        <f>+IFERROR((IF(ISTEXT(FR$5)=FALSE,(INDEX(FRED!$1:$1048576,MATCH(US!FR$5,FRED!$A:$A,0),MATCH(US!$B8,FRED!$1:$1,0))),(SUM(FF8:FQ8)))),"")</f>
        <v>0</v>
      </c>
      <c r="FS8" s="59">
        <f>+IFERROR((IF(ISTEXT(FS$5)=FALSE,(INDEX(FRED!$1:$1048576,MATCH(US!FS$5,FRED!$A:$A,0),MATCH(US!$B8,FRED!$1:$1,0))),(SUM(FG8:FR8)))),"")</f>
        <v>0</v>
      </c>
      <c r="FT8" s="59">
        <f>+IFERROR((IF(ISTEXT(FT$5)=FALSE,(INDEX(FRED!$1:$1048576,MATCH(US!FT$5,FRED!$A:$A,0),MATCH(US!$B8,FRED!$1:$1,0))),(SUM(FH8:FS8)))),"")</f>
        <v>691936</v>
      </c>
      <c r="FU8" s="59">
        <f>+IFERROR((IF(ISTEXT(FU$5)=FALSE,(INDEX(FRED!$1:$1048576,MATCH(US!FU$5,FRED!$A:$A,0),MATCH(US!$B8,FRED!$1:$1,0))),(SUM(FI8:FT8)))),"")</f>
        <v>0</v>
      </c>
      <c r="FV8" s="59">
        <f>+IFERROR((IF(ISTEXT(FV$5)=FALSE,(INDEX(FRED!$1:$1048576,MATCH(US!FV$5,FRED!$A:$A,0),MATCH(US!$B8,FRED!$1:$1,0))),(SUM(FJ8:FU8)))),"")</f>
        <v>0</v>
      </c>
      <c r="FW8" s="59">
        <f>+IFERROR((IF(ISTEXT(FW$5)=FALSE,(INDEX(FRED!$1:$1048576,MATCH(US!FW$5,FRED!$A:$A,0),MATCH(US!$B8,FRED!$1:$1,0))),(SUM(FK8:FV8)))),"")</f>
        <v>704796</v>
      </c>
      <c r="FX8" s="59">
        <f>+IFERROR((IF(ISTEXT(FX$5)=FALSE,(INDEX(FRED!$1:$1048576,MATCH(US!FX$5,FRED!$A:$A,0),MATCH(US!$B8,FRED!$1:$1,0))),(SUM(FL8:FW8)))),"")</f>
        <v>0</v>
      </c>
      <c r="FY8" s="59">
        <f>+IFERROR((IF(ISTEXT(FY$5)=FALSE,(INDEX(FRED!$1:$1048576,MATCH(US!FY$5,FRED!$A:$A,0),MATCH(US!$B8,FRED!$1:$1,0))),(SUM(FM8:FX8)))),"")</f>
        <v>0</v>
      </c>
      <c r="FZ8" s="59">
        <f>+IFERROR((IF(ISTEXT(FZ$5)=FALSE,(INDEX(FRED!$1:$1048576,MATCH(US!FZ$5,FRED!$A:$A,0),MATCH(US!$B8,FRED!$1:$1,0))),(SUM(FN8:FY8)))),"")</f>
        <v>703853</v>
      </c>
      <c r="GA8" s="59">
        <f>+IFERROR((IF(ISTEXT(GA$5)=FALSE,(INDEX(FRED!$1:$1048576,MATCH(US!GA$5,FRED!$A:$A,0),MATCH(US!$B8,FRED!$1:$1,0))),(SUM(FO8:FZ8)))),"")</f>
        <v>0</v>
      </c>
      <c r="GB8" s="59">
        <f>+IFERROR((IF(ISTEXT(GB$5)=FALSE,(INDEX(FRED!$1:$1048576,MATCH(US!GB$5,FRED!$A:$A,0),MATCH(US!$B8,FRED!$1:$1,0))),(SUM(FP8:GA8)))),"")</f>
        <v>0</v>
      </c>
      <c r="GC8" s="60">
        <f>+IFERROR((IF(ISTEXT(GC$5)=FALSE,(INDEX(FRED!$1:$1048576,MATCH(US!GC$5,FRED!$A:$A,0),MATCH(US!$B8,FRED!$1:$1,0))),(SUM(FQ8:GB8)))),"")</f>
        <v>2790280</v>
      </c>
      <c r="GD8" s="59">
        <f>+IFERROR((IF(ISTEXT(GD$5)=FALSE,(INDEX(FRED!$1:$1048576,MATCH(US!GD$5,FRED!$A:$A,0),MATCH(US!$B8,FRED!$1:$1,0))),(SUM(FR8:GC8)))),"")</f>
        <v>707196</v>
      </c>
      <c r="GE8" s="59">
        <f>+IFERROR((IF(ISTEXT(GE$5)=FALSE,(INDEX(FRED!$1:$1048576,MATCH(US!GE$5,FRED!$A:$A,0),MATCH(US!$B8,FRED!$1:$1,0))),(SUM(FS8:GD8)))),"")</f>
        <v>0</v>
      </c>
      <c r="GF8" s="59">
        <f>+IFERROR((IF(ISTEXT(GF$5)=FALSE,(INDEX(FRED!$1:$1048576,MATCH(US!GF$5,FRED!$A:$A,0),MATCH(US!$B8,FRED!$1:$1,0))),(SUM(FT8:GE8)))),"")</f>
        <v>0</v>
      </c>
      <c r="GG8" s="59">
        <f>+IFERROR((IF(ISTEXT(GG$5)=FALSE,(INDEX(FRED!$1:$1048576,MATCH(US!GG$5,FRED!$A:$A,0),MATCH(US!$B8,FRED!$1:$1,0))),(SUM(FU8:GF8)))),"")</f>
        <v>719885</v>
      </c>
      <c r="GH8" s="59">
        <f>+IFERROR((IF(ISTEXT(GH$5)=FALSE,(INDEX(FRED!$1:$1048576,MATCH(US!GH$5,FRED!$A:$A,0),MATCH(US!$B8,FRED!$1:$1,0))),(SUM(FV8:GG8)))),"")</f>
        <v>0</v>
      </c>
      <c r="GI8" s="59">
        <f>+IFERROR((IF(ISTEXT(GI$5)=FALSE,(INDEX(FRED!$1:$1048576,MATCH(US!GI$5,FRED!$A:$A,0),MATCH(US!$B8,FRED!$1:$1,0))),(SUM(FW8:GH8)))),"")</f>
        <v>0</v>
      </c>
      <c r="GJ8" s="59">
        <f>+IFERROR((IF(ISTEXT(GJ$5)=FALSE,(INDEX(FRED!$1:$1048576,MATCH(US!GJ$5,FRED!$A:$A,0),MATCH(US!$B8,FRED!$1:$1,0))),(SUM(FX8:GI8)))),"")</f>
        <v>721911</v>
      </c>
      <c r="GK8" s="59">
        <f>+IFERROR((IF(ISTEXT(GK$5)=FALSE,(INDEX(FRED!$1:$1048576,MATCH(US!GK$5,FRED!$A:$A,0),MATCH(US!$B8,FRED!$1:$1,0))),(SUM(FY8:GJ8)))),"")</f>
        <v>0</v>
      </c>
      <c r="GL8" s="59">
        <f>+IFERROR((IF(ISTEXT(GL$5)=FALSE,(INDEX(FRED!$1:$1048576,MATCH(US!GL$5,FRED!$A:$A,0),MATCH(US!$B8,FRED!$1:$1,0))),(SUM(FZ8:GK8)))),"")</f>
        <v>0</v>
      </c>
      <c r="GM8" s="59">
        <f>+IFERROR((IF(ISTEXT(GM$5)=FALSE,(INDEX(FRED!$1:$1048576,MATCH(US!GM$5,FRED!$A:$A,0),MATCH(US!$B8,FRED!$1:$1,0))),(SUM(GA8:GL8)))),"")</f>
        <v>735902</v>
      </c>
      <c r="GN8" s="59">
        <f>+IFERROR((IF(ISTEXT(GN$5)=FALSE,(INDEX(FRED!$1:$1048576,MATCH(US!GN$5,FRED!$A:$A,0),MATCH(US!$B8,FRED!$1:$1,0))),(SUM(GB8:GM8)))),"")</f>
        <v>0</v>
      </c>
      <c r="GO8" s="59">
        <f>+IFERROR((IF(ISTEXT(GO$5)=FALSE,(INDEX(FRED!$1:$1048576,MATCH(US!GO$5,FRED!$A:$A,0),MATCH(US!$B8,FRED!$1:$1,0))),(SUM(GC8:GN8)))),"")</f>
        <v>0</v>
      </c>
      <c r="GP8" s="60">
        <f>+IFERROR((IF(ISTEXT(GP$5)=FALSE,(INDEX(FRED!$1:$1048576,MATCH(US!GP$5,FRED!$A:$A,0),MATCH(US!$B8,FRED!$1:$1,0))),(SUM(GD8:GO8)))),"")</f>
        <v>2884894</v>
      </c>
      <c r="GQ8" s="59">
        <f>+IFERROR((IF(ISTEXT(GQ$5)=FALSE,(INDEX(FRED!$1:$1048576,MATCH(US!GQ$5,FRED!$A:$A,0),MATCH(US!$B8,FRED!$1:$1,0))),(SUM(GE8:GP8)))),"")</f>
        <v>746136</v>
      </c>
      <c r="GR8" s="59">
        <f>+IFERROR((IF(ISTEXT(GR$5)=FALSE,(INDEX(FRED!$1:$1048576,MATCH(US!GR$5,FRED!$A:$A,0),MATCH(US!$B8,FRED!$1:$1,0))),(SUM(GF8:GQ8)))),"")</f>
        <v>0</v>
      </c>
      <c r="GS8" s="59">
        <f>+IFERROR((IF(ISTEXT(GS$5)=FALSE,(INDEX(FRED!$1:$1048576,MATCH(US!GS$5,FRED!$A:$A,0),MATCH(US!$B8,FRED!$1:$1,0))),(SUM(GG8:GR8)))),"")</f>
        <v>0</v>
      </c>
      <c r="GT8" s="59">
        <f>+IFERROR((IF(ISTEXT(GT$5)=FALSE,(INDEX(FRED!$1:$1048576,MATCH(US!GT$5,FRED!$A:$A,0),MATCH(US!$B8,FRED!$1:$1,0))),(SUM(GH8:GS8)))),"")</f>
        <v>763338</v>
      </c>
      <c r="GU8" s="59">
        <f>+IFERROR((IF(ISTEXT(GU$5)=FALSE,(INDEX(FRED!$1:$1048576,MATCH(US!GU$5,FRED!$A:$A,0),MATCH(US!$B8,FRED!$1:$1,0))),(SUM(GI8:GT8)))),"")</f>
        <v>0</v>
      </c>
      <c r="GV8" s="59">
        <f>+IFERROR((IF(ISTEXT(GV$5)=FALSE,(INDEX(FRED!$1:$1048576,MATCH(US!GV$5,FRED!$A:$A,0),MATCH(US!$B8,FRED!$1:$1,0))),(SUM(GJ8:GU8)))),"")</f>
        <v>0</v>
      </c>
      <c r="GW8" s="59">
        <f>+IFERROR((IF(ISTEXT(GW$5)=FALSE,(INDEX(FRED!$1:$1048576,MATCH(US!GW$5,FRED!$A:$A,0),MATCH(US!$B8,FRED!$1:$1,0))),(SUM(GK8:GV8)))),"")</f>
        <v>770798</v>
      </c>
      <c r="GX8" s="59">
        <f>+IFERROR((IF(ISTEXT(GX$5)=FALSE,(INDEX(FRED!$1:$1048576,MATCH(US!GX$5,FRED!$A:$A,0),MATCH(US!$B8,FRED!$1:$1,0))),(SUM(GL8:GW8)))),"")</f>
        <v>0</v>
      </c>
      <c r="GY8" s="59">
        <f>+IFERROR((IF(ISTEXT(GY$5)=FALSE,(INDEX(FRED!$1:$1048576,MATCH(US!GY$5,FRED!$A:$A,0),MATCH(US!$B8,FRED!$1:$1,0))),(SUM(GM8:GX8)))),"")</f>
        <v>0</v>
      </c>
      <c r="GZ8" s="59">
        <f>+IFERROR((IF(ISTEXT(GZ$5)=FALSE,(INDEX(FRED!$1:$1048576,MATCH(US!GZ$5,FRED!$A:$A,0),MATCH(US!$B8,FRED!$1:$1,0))),(SUM(GN8:GY8)))),"")</f>
        <v>777351</v>
      </c>
      <c r="HA8" s="59">
        <f>+IFERROR((IF(ISTEXT(HA$5)=FALSE,(INDEX(FRED!$1:$1048576,MATCH(US!HA$5,FRED!$A:$A,0),MATCH(US!$B8,FRED!$1:$1,0))),(SUM(GO8:GZ8)))),"")</f>
        <v>0</v>
      </c>
      <c r="HB8" s="59">
        <f>+IFERROR((IF(ISTEXT(HB$5)=FALSE,(INDEX(FRED!$1:$1048576,MATCH(US!HB$5,FRED!$A:$A,0),MATCH(US!$B8,FRED!$1:$1,0))),(SUM(GP8:HA8)))),"")</f>
        <v>0</v>
      </c>
      <c r="HC8" s="60">
        <f>+IFERROR((IF(ISTEXT(HC$5)=FALSE,(INDEX(FRED!$1:$1048576,MATCH(US!HC$5,FRED!$A:$A,0),MATCH(US!$B8,FRED!$1:$1,0))),(SUM(GQ8:HB8)))),"")</f>
        <v>3057623</v>
      </c>
      <c r="HD8" s="59">
        <f>+IFERROR((IF(ISTEXT(HD$5)=FALSE,(INDEX(FRED!$1:$1048576,MATCH(US!HD$5,FRED!$A:$A,0),MATCH(US!$B8,FRED!$1:$1,0))),(SUM(GR8:HC8)))),"")</f>
        <v>796478</v>
      </c>
      <c r="HE8" s="59">
        <f>+IFERROR((IF(ISTEXT(HE$5)=FALSE,(INDEX(FRED!$1:$1048576,MATCH(US!HE$5,FRED!$A:$A,0),MATCH(US!$B8,FRED!$1:$1,0))),(SUM(GS8:HD8)))),"")</f>
        <v>0</v>
      </c>
      <c r="HF8" s="59">
        <f>+IFERROR((IF(ISTEXT(HF$5)=FALSE,(INDEX(FRED!$1:$1048576,MATCH(US!HF$5,FRED!$A:$A,0),MATCH(US!$B8,FRED!$1:$1,0))),(SUM(GT8:HE8)))),"")</f>
        <v>0</v>
      </c>
      <c r="HG8" s="59">
        <f>+IFERROR((IF(ISTEXT(HG$5)=FALSE,(INDEX(FRED!$1:$1048576,MATCH(US!HG$5,FRED!$A:$A,0),MATCH(US!$B8,FRED!$1:$1,0))),(SUM(GU8:HF8)))),"")</f>
        <v>795880</v>
      </c>
      <c r="HH8" s="59">
        <f>+IFERROR((IF(ISTEXT(HH$5)=FALSE,(INDEX(FRED!$1:$1048576,MATCH(US!HH$5,FRED!$A:$A,0),MATCH(US!$B8,FRED!$1:$1,0))),(SUM(GV8:HG8)))),"")</f>
        <v>0</v>
      </c>
      <c r="HI8" s="59">
        <f>+IFERROR((IF(ISTEXT(HI$5)=FALSE,(INDEX(FRED!$1:$1048576,MATCH(US!HI$5,FRED!$A:$A,0),MATCH(US!$B8,FRED!$1:$1,0))),(SUM(GW8:HH8)))),"")</f>
        <v>0</v>
      </c>
      <c r="HJ8" s="59">
        <f>+IFERROR((IF(ISTEXT(HJ$5)=FALSE,(INDEX(FRED!$1:$1048576,MATCH(US!HJ$5,FRED!$A:$A,0),MATCH(US!$B8,FRED!$1:$1,0))),(SUM(GX8:HI8)))),"")</f>
        <v>805281</v>
      </c>
      <c r="HK8" s="59">
        <f>+IFERROR((IF(ISTEXT(HK$5)=FALSE,(INDEX(FRED!$1:$1048576,MATCH(US!HK$5,FRED!$A:$A,0),MATCH(US!$B8,FRED!$1:$1,0))),(SUM(GY8:HJ8)))),"")</f>
        <v>0</v>
      </c>
      <c r="HL8" s="59">
        <f>+IFERROR((IF(ISTEXT(HL$5)=FALSE,(INDEX(FRED!$1:$1048576,MATCH(US!HL$5,FRED!$A:$A,0),MATCH(US!$B8,FRED!$1:$1,0))),(SUM(GZ8:HK8)))),"")</f>
        <v>0</v>
      </c>
      <c r="HM8" s="59">
        <f>+IFERROR((IF(ISTEXT(HM$5)=FALSE,(INDEX(FRED!$1:$1048576,MATCH(US!HM$5,FRED!$A:$A,0),MATCH(US!$B8,FRED!$1:$1,0))),(SUM(HA8:HL8)))),"")</f>
        <v>819800</v>
      </c>
      <c r="HN8" s="59">
        <f>+IFERROR((IF(ISTEXT(HN$5)=FALSE,(INDEX(FRED!$1:$1048576,MATCH(US!HN$5,FRED!$A:$A,0),MATCH(US!$B8,FRED!$1:$1,0))),(SUM(HB8:HM8)))),"")</f>
        <v>0</v>
      </c>
      <c r="HO8" s="59">
        <f>+IFERROR((IF(ISTEXT(HO$5)=FALSE,(INDEX(FRED!$1:$1048576,MATCH(US!HO$5,FRED!$A:$A,0),MATCH(US!$B8,FRED!$1:$1,0))),(SUM(HC8:HN8)))),"")</f>
        <v>0</v>
      </c>
      <c r="HP8" s="60">
        <f>+IFERROR((IF(ISTEXT(HP$5)=FALSE,(INDEX(FRED!$1:$1048576,MATCH(US!HP$5,FRED!$A:$A,0),MATCH(US!$B8,FRED!$1:$1,0))),(SUM(HD8:HO8)))),"")</f>
        <v>3217439</v>
      </c>
      <c r="HQ8" s="59">
        <f>+IFERROR((IF(ISTEXT(HQ$5)=FALSE,(INDEX(FRED!$1:$1048576,MATCH(US!HQ$5,FRED!$A:$A,0),MATCH(US!$B8,FRED!$1:$1,0))),(SUM(HE8:HP8)))),"")</f>
        <v>836145</v>
      </c>
      <c r="HR8" s="59">
        <f>+IFERROR((IF(ISTEXT(HR$5)=FALSE,(INDEX(FRED!$1:$1048576,MATCH(US!HR$5,FRED!$A:$A,0),MATCH(US!$B8,FRED!$1:$1,0))),(SUM(HF8:HQ8)))),"")</f>
        <v>0</v>
      </c>
      <c r="HS8" s="59">
        <f>+IFERROR((IF(ISTEXT(HS$5)=FALSE,(INDEX(FRED!$1:$1048576,MATCH(US!HS$5,FRED!$A:$A,0),MATCH(US!$B8,FRED!$1:$1,0))),(SUM(HG8:HR8)))),"")</f>
        <v>0</v>
      </c>
      <c r="HT8" s="59">
        <f>+IFERROR((IF(ISTEXT(HT$5)=FALSE,(INDEX(FRED!$1:$1048576,MATCH(US!HT$5,FRED!$A:$A,0),MATCH(US!$B8,FRED!$1:$1,0))),(SUM(HH8:HS8)))),"")</f>
        <v>833162</v>
      </c>
      <c r="HU8" s="59">
        <f>+IFERROR((IF(ISTEXT(HU$5)=FALSE,(INDEX(FRED!$1:$1048576,MATCH(US!HU$5,FRED!$A:$A,0),MATCH(US!$B8,FRED!$1:$1,0))),(SUM(HI8:HT8)))),"")</f>
        <v>0</v>
      </c>
      <c r="HV8" s="59">
        <f>+IFERROR((IF(ISTEXT(HV$5)=FALSE,(INDEX(FRED!$1:$1048576,MATCH(US!HV$5,FRED!$A:$A,0),MATCH(US!$B8,FRED!$1:$1,0))),(SUM(HJ8:HU8)))),"")</f>
        <v>0</v>
      </c>
      <c r="HW8" s="59">
        <f>+IFERROR((IF(ISTEXT(HW$5)=FALSE,(INDEX(FRED!$1:$1048576,MATCH(US!HW$5,FRED!$A:$A,0),MATCH(US!$B8,FRED!$1:$1,0))),(SUM(HK8:HV8)))),"")</f>
        <v>837156</v>
      </c>
      <c r="HX8" s="59">
        <f>+IFERROR((IF(ISTEXT(HX$5)=FALSE,(INDEX(FRED!$1:$1048576,MATCH(US!HX$5,FRED!$A:$A,0),MATCH(US!$B8,FRED!$1:$1,0))),(SUM(HL8:HW8)))),"")</f>
        <v>0</v>
      </c>
      <c r="HY8" s="59">
        <f>+IFERROR((IF(ISTEXT(HY$5)=FALSE,(INDEX(FRED!$1:$1048576,MATCH(US!HY$5,FRED!$A:$A,0),MATCH(US!$B8,FRED!$1:$1,0))),(SUM(HM8:HX8)))),"")</f>
        <v>0</v>
      </c>
      <c r="HZ8" s="59">
        <f>+IFERROR((IF(ISTEXT(HZ$5)=FALSE,(INDEX(FRED!$1:$1048576,MATCH(US!HZ$5,FRED!$A:$A,0),MATCH(US!$B8,FRED!$1:$1,0))),(SUM(HN8:HY8)))),"")</f>
        <v>854419</v>
      </c>
      <c r="IA8" s="59">
        <f>+IFERROR((IF(ISTEXT(IA$5)=FALSE,(INDEX(FRED!$1:$1048576,MATCH(US!IA$5,FRED!$A:$A,0),MATCH(US!$B8,FRED!$1:$1,0))),(SUM(HO8:HZ8)))),"")</f>
        <v>0</v>
      </c>
      <c r="IB8" s="59">
        <f>+IFERROR((IF(ISTEXT(IB$5)=FALSE,(INDEX(FRED!$1:$1048576,MATCH(US!IB$5,FRED!$A:$A,0),MATCH(US!$B8,FRED!$1:$1,0))),(SUM(HP8:IA8)))),"")</f>
        <v>0</v>
      </c>
      <c r="IC8" s="60">
        <f>+IFERROR((IF(ISTEXT(IC$5)=FALSE,(INDEX(FRED!$1:$1048576,MATCH(US!IC$5,FRED!$A:$A,0),MATCH(US!$B8,FRED!$1:$1,0))),(SUM(HQ8:IB8)))),"")</f>
        <v>3360882</v>
      </c>
      <c r="ID8" s="59">
        <f>+IFERROR((IF(ISTEXT(ID$5)=FALSE,(INDEX(FRED!$1:$1048576,MATCH(US!ID$5,FRED!$A:$A,0),MATCH(US!$B8,FRED!$1:$1,0))),(SUM(HR8:IC8)))),"")</f>
        <v>864942</v>
      </c>
      <c r="IE8" s="59">
        <f>+IFERROR((IF(ISTEXT(IE$5)=FALSE,(INDEX(FRED!$1:$1048576,MATCH(US!IE$5,FRED!$A:$A,0),MATCH(US!$B8,FRED!$1:$1,0))),(SUM(HS8:ID8)))),"")</f>
        <v>0</v>
      </c>
      <c r="IF8" s="59">
        <f>+IFERROR((IF(ISTEXT(IF$5)=FALSE,(INDEX(FRED!$1:$1048576,MATCH(US!IF$5,FRED!$A:$A,0),MATCH(US!$B8,FRED!$1:$1,0))),(SUM(HT8:IE8)))),"")</f>
        <v>0</v>
      </c>
      <c r="IG8" s="59">
        <f>+IFERROR((IF(ISTEXT(IG$5)=FALSE,(INDEX(FRED!$1:$1048576,MATCH(US!IG$5,FRED!$A:$A,0),MATCH(US!$B8,FRED!$1:$1,0))),(SUM(HU8:IF8)))),"")</f>
        <v>859862</v>
      </c>
      <c r="IH8" s="59">
        <f>+IFERROR((IF(ISTEXT(IH$5)=FALSE,(INDEX(FRED!$1:$1048576,MATCH(US!IH$5,FRED!$A:$A,0),MATCH(US!$B8,FRED!$1:$1,0))),(SUM(HV8:IG8)))),"")</f>
        <v>0</v>
      </c>
      <c r="II8" s="59">
        <f>+IFERROR((IF(ISTEXT(II$5)=FALSE,(INDEX(FRED!$1:$1048576,MATCH(US!II$5,FRED!$A:$A,0),MATCH(US!$B8,FRED!$1:$1,0))),(SUM(HW8:IH8)))),"")</f>
        <v>0</v>
      </c>
      <c r="IJ8" s="59">
        <f>+IFERROR((IF(ISTEXT(IJ$5)=FALSE,(INDEX(FRED!$1:$1048576,MATCH(US!IJ$5,FRED!$A:$A,0),MATCH(US!$B8,FRED!$1:$1,0))),(SUM(HX8:II8)))),"")</f>
        <v>865261</v>
      </c>
      <c r="IK8" s="59">
        <f>+IFERROR((IF(ISTEXT(IK$5)=FALSE,(INDEX(FRED!$1:$1048576,MATCH(US!IK$5,FRED!$A:$A,0),MATCH(US!$B8,FRED!$1:$1,0))),(SUM(HY8:IJ8)))),"")</f>
        <v>0</v>
      </c>
      <c r="IL8" s="59">
        <f>+IFERROR((IF(ISTEXT(IL$5)=FALSE,(INDEX(FRED!$1:$1048576,MATCH(US!IL$5,FRED!$A:$A,0),MATCH(US!$B8,FRED!$1:$1,0))),(SUM(HZ8:IK8)))),"")</f>
        <v>0</v>
      </c>
      <c r="IM8" s="59">
        <f>+IFERROR((IF(ISTEXT(IM$5)=FALSE,(INDEX(FRED!$1:$1048576,MATCH(US!IM$5,FRED!$A:$A,0),MATCH(US!$B8,FRED!$1:$1,0))),(SUM(IA8:IL8)))),"")</f>
        <v>864946</v>
      </c>
      <c r="IN8" s="59">
        <f>+IFERROR((IF(ISTEXT(IN$5)=FALSE,(INDEX(FRED!$1:$1048576,MATCH(US!IN$5,FRED!$A:$A,0),MATCH(US!$B8,FRED!$1:$1,0))),(SUM(IB8:IM8)))),"")</f>
        <v>0</v>
      </c>
      <c r="IO8" s="59">
        <f>+IFERROR((IF(ISTEXT(IO$5)=FALSE,(INDEX(FRED!$1:$1048576,MATCH(US!IO$5,FRED!$A:$A,0),MATCH(US!$B8,FRED!$1:$1,0))),(SUM(IC8:IN8)))),"")</f>
        <v>0</v>
      </c>
      <c r="IP8" s="60">
        <f>+IFERROR((IF(ISTEXT(IP$5)=FALSE,(INDEX(FRED!$1:$1048576,MATCH(US!IP$5,FRED!$A:$A,0),MATCH(US!$B8,FRED!$1:$1,0))),(SUM(ID8:IO8)))),"")</f>
        <v>3455011</v>
      </c>
      <c r="IQ8" s="59">
        <f>+IFERROR((IF(ISTEXT(IQ$5)=FALSE,(INDEX(FRED!$1:$1048576,MATCH(US!IQ$5,FRED!$A:$A,0),MATCH(US!$B8,FRED!$1:$1,0))),(SUM(IE8:IP8)))),"")</f>
        <v>877296</v>
      </c>
      <c r="IR8" s="59">
        <f>+IFERROR((IF(ISTEXT(IR$5)=FALSE,(INDEX(FRED!$1:$1048576,MATCH(US!IR$5,FRED!$A:$A,0),MATCH(US!$B8,FRED!$1:$1,0))),(SUM(IF8:IQ8)))),"")</f>
        <v>0</v>
      </c>
      <c r="IS8" s="59">
        <f>+IFERROR((IF(ISTEXT(IS$5)=FALSE,(INDEX(FRED!$1:$1048576,MATCH(US!IS$5,FRED!$A:$A,0),MATCH(US!$B8,FRED!$1:$1,0))),(SUM(IG8:IR8)))),"")</f>
        <v>0</v>
      </c>
      <c r="IT8" s="59">
        <f>+IFERROR((IF(ISTEXT(IT$5)=FALSE,(INDEX(FRED!$1:$1048576,MATCH(US!IT$5,FRED!$A:$A,0),MATCH(US!$B8,FRED!$1:$1,0))),(SUM(IH8:IS8)))),"")</f>
        <v>881541</v>
      </c>
      <c r="IU8" s="59">
        <f>+IFERROR((IF(ISTEXT(IU$5)=FALSE,(INDEX(FRED!$1:$1048576,MATCH(US!IU$5,FRED!$A:$A,0),MATCH(US!$B8,FRED!$1:$1,0))),(SUM(II8:IT8)))),"")</f>
        <v>0</v>
      </c>
      <c r="IV8" s="59">
        <f>+IFERROR((IF(ISTEXT(IV$5)=FALSE,(INDEX(FRED!$1:$1048576,MATCH(US!IV$5,FRED!$A:$A,0),MATCH(US!$B8,FRED!$1:$1,0))),(SUM(IJ8:IU8)))),"")</f>
        <v>0</v>
      </c>
      <c r="IW8" s="59">
        <f>+IFERROR((IF(ISTEXT(IW$5)=FALSE,(INDEX(FRED!$1:$1048576,MATCH(US!IW$5,FRED!$A:$A,0),MATCH(US!$B8,FRED!$1:$1,0))),(SUM(IK8:IV8)))),"")</f>
        <v>887596</v>
      </c>
      <c r="IX8" s="59">
        <f>+IFERROR((IF(ISTEXT(IX$5)=FALSE,(INDEX(FRED!$1:$1048576,MATCH(US!IX$5,FRED!$A:$A,0),MATCH(US!$B8,FRED!$1:$1,0))),(SUM(IL8:IW8)))),"")</f>
        <v>0</v>
      </c>
      <c r="IY8" s="59">
        <f>+IFERROR((IF(ISTEXT(IY$5)=FALSE,(INDEX(FRED!$1:$1048576,MATCH(US!IY$5,FRED!$A:$A,0),MATCH(US!$B8,FRED!$1:$1,0))),(SUM(IM8:IX8)))),"")</f>
        <v>0</v>
      </c>
      <c r="IZ8" s="59">
        <f>+IFERROR((IF(ISTEXT(IZ$5)=FALSE,(INDEX(FRED!$1:$1048576,MATCH(US!IZ$5,FRED!$A:$A,0),MATCH(US!$B8,FRED!$1:$1,0))),(SUM(IN8:IY8)))),"")</f>
        <v>882717</v>
      </c>
      <c r="JA8" s="59">
        <f>+IFERROR((IF(ISTEXT(JA$5)=FALSE,(INDEX(FRED!$1:$1048576,MATCH(US!JA$5,FRED!$A:$A,0),MATCH(US!$B8,FRED!$1:$1,0))),(SUM(IO8:IZ8)))),"")</f>
        <v>0</v>
      </c>
      <c r="JB8" s="59">
        <f>+IFERROR((IF(ISTEXT(JB$5)=FALSE,(INDEX(FRED!$1:$1048576,MATCH(US!JB$5,FRED!$A:$A,0),MATCH(US!$B8,FRED!$1:$1,0))),(SUM(IP8:JA8)))),"")</f>
        <v>0</v>
      </c>
      <c r="JC8" s="60">
        <f>+IFERROR((IF(ISTEXT(JC$5)=FALSE,(INDEX(FRED!$1:$1048576,MATCH(US!JC$5,FRED!$A:$A,0),MATCH(US!$B8,FRED!$1:$1,0))),(SUM(IQ8:JB8)))),"")</f>
        <v>3529150</v>
      </c>
      <c r="JD8" s="59">
        <f>+IFERROR((IF(ISTEXT(JD$5)=FALSE,(INDEX(FRED!$1:$1048576,MATCH(US!JD$5,FRED!$A:$A,0),MATCH(US!$B8,FRED!$1:$1,0))),(SUM(IR8:JC8)))),"")</f>
        <v>870079</v>
      </c>
      <c r="JE8" s="59">
        <f>+IFERROR((IF(ISTEXT(JE$5)=FALSE,(INDEX(FRED!$1:$1048576,MATCH(US!JE$5,FRED!$A:$A,0),MATCH(US!$B8,FRED!$1:$1,0))),(SUM(IS8:JD8)))),"")</f>
        <v>0</v>
      </c>
      <c r="JF8" s="59">
        <f>+IFERROR((IF(ISTEXT(JF$5)=FALSE,(INDEX(FRED!$1:$1048576,MATCH(US!JF$5,FRED!$A:$A,0),MATCH(US!$B8,FRED!$1:$1,0))),(SUM(IT8:JE8)))),"")</f>
        <v>0</v>
      </c>
      <c r="JG8" s="59">
        <f>+IFERROR((IF(ISTEXT(JG$5)=FALSE,(INDEX(FRED!$1:$1048576,MATCH(US!JG$5,FRED!$A:$A,0),MATCH(US!$B8,FRED!$1:$1,0))),(SUM(IU8:JF8)))),"")</f>
        <v>826201</v>
      </c>
      <c r="JH8" s="59">
        <f>+IFERROR((IF(ISTEXT(JH$5)=FALSE,(INDEX(FRED!$1:$1048576,MATCH(US!JH$5,FRED!$A:$A,0),MATCH(US!$B8,FRED!$1:$1,0))),(SUM(IV8:JG8)))),"")</f>
        <v>0</v>
      </c>
      <c r="JI8" s="59">
        <f>+IFERROR((IF(ISTEXT(JI$5)=FALSE,(INDEX(FRED!$1:$1048576,MATCH(US!JI$5,FRED!$A:$A,0),MATCH(US!$B8,FRED!$1:$1,0))),(SUM(IW8:JH8)))),"")</f>
        <v>0</v>
      </c>
      <c r="JJ8" s="59">
        <f>+IFERROR((IF(ISTEXT(JJ$5)=FALSE,(INDEX(FRED!$1:$1048576,MATCH(US!JJ$5,FRED!$A:$A,0),MATCH(US!$B8,FRED!$1:$1,0))),(SUM(IX8:JI8)))),"")</f>
        <v>873393</v>
      </c>
      <c r="JK8" s="59">
        <f>+IFERROR((IF(ISTEXT(JK$5)=FALSE,(INDEX(FRED!$1:$1048576,MATCH(US!JK$5,FRED!$A:$A,0),MATCH(US!$B8,FRED!$1:$1,0))),(SUM(IY8:JJ8)))),"")</f>
        <v>0</v>
      </c>
      <c r="JL8" s="59">
        <f>+IFERROR((IF(ISTEXT(JL$5)=FALSE,(INDEX(FRED!$1:$1048576,MATCH(US!JL$5,FRED!$A:$A,0),MATCH(US!$B8,FRED!$1:$1,0))),(SUM(IZ8:JK8)))),"")</f>
        <v>0</v>
      </c>
      <c r="JM8" s="59">
        <f>+IFERROR((IF(ISTEXT(JM$5)=FALSE,(INDEX(FRED!$1:$1048576,MATCH(US!JM$5,FRED!$A:$A,0),MATCH(US!$B8,FRED!$1:$1,0))),(SUM(JA8:JL8)))),"")</f>
        <v>884086</v>
      </c>
      <c r="JN8" s="59">
        <f>+IFERROR((IF(ISTEXT(JN$5)=FALSE,(INDEX(FRED!$1:$1048576,MATCH(US!JN$5,FRED!$A:$A,0),MATCH(US!$B8,FRED!$1:$1,0))),(SUM(JB8:JM8)))),"")</f>
        <v>0</v>
      </c>
      <c r="JO8" s="59">
        <f>+IFERROR((IF(ISTEXT(JO$5)=FALSE,(INDEX(FRED!$1:$1048576,MATCH(US!JO$5,FRED!$A:$A,0),MATCH(US!$B8,FRED!$1:$1,0))),(SUM(JC8:JN8)))),"")</f>
        <v>0</v>
      </c>
      <c r="JP8" s="60">
        <f>+IFERROR((IF(ISTEXT(JP$5)=FALSE,(INDEX(FRED!$1:$1048576,MATCH(US!JP$5,FRED!$A:$A,0),MATCH(US!$B8,FRED!$1:$1,0))),(SUM(JD8:JO8)))),"")</f>
        <v>3453759</v>
      </c>
      <c r="JQ8" s="59">
        <f>+IFERROR((IF(ISTEXT(JQ$5)=FALSE,(INDEX(FRED!$1:$1048576,MATCH(US!JQ$5,FRED!$A:$A,0),MATCH(US!$B8,FRED!$1:$1,0))),(SUM(JE8:JP8)))),"")</f>
        <v>894715</v>
      </c>
      <c r="JR8" s="59">
        <f>+IFERROR((IF(ISTEXT(JR$5)=FALSE,(INDEX(FRED!$1:$1048576,MATCH(US!JR$5,FRED!$A:$A,0),MATCH(US!$B8,FRED!$1:$1,0))),(SUM(JF8:JQ8)))),"")</f>
        <v>0</v>
      </c>
      <c r="JS8" s="59">
        <f>+IFERROR((IF(ISTEXT(JS$5)=FALSE,(INDEX(FRED!$1:$1048576,MATCH(US!JS$5,FRED!$A:$A,0),MATCH(US!$B8,FRED!$1:$1,0))),(SUM(JG8:JR8)))),"")</f>
        <v>0</v>
      </c>
      <c r="JT8" s="59">
        <f>+IFERROR((IF(ISTEXT(JT$5)=FALSE,(INDEX(FRED!$1:$1048576,MATCH(US!JT$5,FRED!$A:$A,0),MATCH(US!$B8,FRED!$1:$1,0))),(SUM(JH8:JS8)))),"")</f>
        <v>902086</v>
      </c>
      <c r="JU8" s="59">
        <f>+IFERROR((IF(ISTEXT(JU$5)=FALSE,(INDEX(FRED!$1:$1048576,MATCH(US!JU$5,FRED!$A:$A,0),MATCH(US!$B8,FRED!$1:$1,0))),(SUM(JI8:JT8)))),"")</f>
        <v>0</v>
      </c>
      <c r="JV8" s="59">
        <f>+IFERROR((IF(ISTEXT(JV$5)=FALSE,(INDEX(FRED!$1:$1048576,MATCH(US!JV$5,FRED!$A:$A,0),MATCH(US!$B8,FRED!$1:$1,0))),(SUM(JJ8:JU8)))),"")</f>
        <v>0</v>
      </c>
      <c r="JW8" s="59">
        <f>+IFERROR((IF(ISTEXT(JW$5)=FALSE,(INDEX(FRED!$1:$1048576,MATCH(US!JW$5,FRED!$A:$A,0),MATCH(US!$B8,FRED!$1:$1,0))),(SUM(JK8:JV8)))),"")</f>
        <v>883670</v>
      </c>
      <c r="JX8" s="59">
        <f>+IFERROR((IF(ISTEXT(JX$5)=FALSE,(INDEX(FRED!$1:$1048576,MATCH(US!JX$5,FRED!$A:$A,0),MATCH(US!$B8,FRED!$1:$1,0))),(SUM(JL8:JW8)))),"")</f>
        <v>0</v>
      </c>
      <c r="JY8" s="59">
        <f>+IFERROR((IF(ISTEXT(JY$5)=FALSE,(INDEX(FRED!$1:$1048576,MATCH(US!JY$5,FRED!$A:$A,0),MATCH(US!$B8,FRED!$1:$1,0))),(SUM(JM8:JX8)))),"")</f>
        <v>0</v>
      </c>
      <c r="JZ8" s="59">
        <f>+IFERROR((IF(ISTEXT(JZ$5)=FALSE,(INDEX(FRED!$1:$1048576,MATCH(US!JZ$5,FRED!$A:$A,0),MATCH(US!$B8,FRED!$1:$1,0))),(SUM(JN8:JY8)))),"")</f>
        <v>859784</v>
      </c>
      <c r="KA8" s="59">
        <f>+IFERROR((IF(ISTEXT(KA$5)=FALSE,(INDEX(FRED!$1:$1048576,MATCH(US!KA$5,FRED!$A:$A,0),MATCH(US!$B8,FRED!$1:$1,0))),(SUM(JO8:JZ8)))),"")</f>
        <v>0</v>
      </c>
      <c r="KB8" s="59">
        <f>+IFERROR((IF(ISTEXT(KB$5)=FALSE,(INDEX(FRED!$1:$1048576,MATCH(US!KB$5,FRED!$A:$A,0),MATCH(US!$B8,FRED!$1:$1,0))),(SUM(JP8:KA8)))),"")</f>
        <v>0</v>
      </c>
      <c r="KC8" s="60">
        <f>+IFERROR((IF(ISTEXT(KC$5)=FALSE,(INDEX(FRED!$1:$1048576,MATCH(US!KC$5,FRED!$A:$A,0),MATCH(US!$B8,FRED!$1:$1,0))),(SUM(JQ8:KB8)))),"")</f>
        <v>3540255</v>
      </c>
      <c r="KD8" s="59">
        <f>+IFERROR((IF(ISTEXT(KD$5)=FALSE,(INDEX(FRED!$1:$1048576,MATCH(US!KD$5,FRED!$A:$A,0),MATCH(US!$B8,FRED!$1:$1,0))),(SUM(JR8:KC8)))),"")</f>
        <v>872594</v>
      </c>
      <c r="KE8" s="59">
        <f>+IFERROR((IF(ISTEXT(KE$5)=FALSE,(INDEX(FRED!$1:$1048576,MATCH(US!KE$5,FRED!$A:$A,0),MATCH(US!$B8,FRED!$1:$1,0))),(SUM(JS8:KD8)))),"")</f>
        <v>0</v>
      </c>
      <c r="KF8" s="59">
        <f>+IFERROR((IF(ISTEXT(KF$5)=FALSE,(INDEX(FRED!$1:$1048576,MATCH(US!KF$5,FRED!$A:$A,0),MATCH(US!$B8,FRED!$1:$1,0))),(SUM(JT8:KE8)))),"")</f>
        <v>0</v>
      </c>
      <c r="KG8" s="59">
        <f>+IFERROR((IF(ISTEXT(KG$5)=FALSE,(INDEX(FRED!$1:$1048576,MATCH(US!KG$5,FRED!$A:$A,0),MATCH(US!$B8,FRED!$1:$1,0))),(SUM(JU8:KF8)))),"")</f>
        <v>837225</v>
      </c>
      <c r="KH8" s="59">
        <f>+IFERROR((IF(ISTEXT(KH$5)=FALSE,(INDEX(FRED!$1:$1048576,MATCH(US!KH$5,FRED!$A:$A,0),MATCH(US!$B8,FRED!$1:$1,0))),(SUM(JV8:KG8)))),"")</f>
        <v>0</v>
      </c>
      <c r="KI8" s="59">
        <f>+IFERROR((IF(ISTEXT(KI$5)=FALSE,(INDEX(FRED!$1:$1048576,MATCH(US!KI$5,FRED!$A:$A,0),MATCH(US!$B8,FRED!$1:$1,0))),(SUM(JW8:KH8)))),"")</f>
        <v>0</v>
      </c>
      <c r="KJ8" s="59">
        <f>+IFERROR((IF(ISTEXT(KJ$5)=FALSE,(INDEX(FRED!$1:$1048576,MATCH(US!KJ$5,FRED!$A:$A,0),MATCH(US!$B8,FRED!$1:$1,0))),(SUM(JX8:KI8)))),"")</f>
        <v>805967</v>
      </c>
      <c r="KK8" s="59">
        <f>+IFERROR((IF(ISTEXT(KK$5)=FALSE,(INDEX(FRED!$1:$1048576,MATCH(US!KK$5,FRED!$A:$A,0),MATCH(US!$B8,FRED!$1:$1,0))),(SUM(JY8:KJ8)))),"")</f>
        <v>0</v>
      </c>
      <c r="KL8" s="59">
        <f>+IFERROR((IF(ISTEXT(KL$5)=FALSE,(INDEX(FRED!$1:$1048576,MATCH(US!KL$5,FRED!$A:$A,0),MATCH(US!$B8,FRED!$1:$1,0))),(SUM(JZ8:KK8)))),"")</f>
        <v>0</v>
      </c>
      <c r="KM8" s="59">
        <f>+IFERROR((IF(ISTEXT(KM$5)=FALSE,(INDEX(FRED!$1:$1048576,MATCH(US!KM$5,FRED!$A:$A,0),MATCH(US!$B8,FRED!$1:$1,0))),(SUM(KA8:KL8)))),"")</f>
        <v>806296</v>
      </c>
      <c r="KN8" s="59">
        <f>+IFERROR((IF(ISTEXT(KN$5)=FALSE,(INDEX(FRED!$1:$1048576,MATCH(US!KN$5,FRED!$A:$A,0),MATCH(US!$B8,FRED!$1:$1,0))),(SUM(KB8:KM8)))),"")</f>
        <v>0</v>
      </c>
      <c r="KO8" s="59">
        <f>+IFERROR((IF(ISTEXT(KO$5)=FALSE,(INDEX(FRED!$1:$1048576,MATCH(US!KO$5,FRED!$A:$A,0),MATCH(US!$B8,FRED!$1:$1,0))),(SUM(KC8:KN8)))),"")</f>
        <v>0</v>
      </c>
      <c r="KP8" s="60">
        <f>+IFERROR((IF(ISTEXT(KP$5)=FALSE,(INDEX(FRED!$1:$1048576,MATCH(US!KP$5,FRED!$A:$A,0),MATCH(US!$B8,FRED!$1:$1,0))),(SUM(KD8:KO8)))),"")</f>
        <v>3322082</v>
      </c>
      <c r="KQ8" s="59">
        <f>+IFERROR((IF(ISTEXT(KQ$5)=FALSE,(INDEX(FRED!$1:$1048576,MATCH(US!KQ$5,FRED!$A:$A,0),MATCH(US!$B8,FRED!$1:$1,0))),(SUM(KE8:KP8)))),"")</f>
        <v>810791</v>
      </c>
      <c r="KR8" s="59">
        <f>+IFERROR((IF(ISTEXT(KR$5)=FALSE,(INDEX(FRED!$1:$1048576,MATCH(US!KR$5,FRED!$A:$A,0),MATCH(US!$B8,FRED!$1:$1,0))),(SUM(KF8:KQ8)))),"")</f>
        <v>0</v>
      </c>
      <c r="KS8" s="59">
        <f>+IFERROR((IF(ISTEXT(KS$5)=FALSE,(INDEX(FRED!$1:$1048576,MATCH(US!KS$5,FRED!$A:$A,0),MATCH(US!$B8,FRED!$1:$1,0))),(SUM(KG8:KR8)))),"")</f>
        <v>0</v>
      </c>
      <c r="KT8" s="59">
        <f>+IFERROR((IF(ISTEXT(KT$5)=FALSE,(INDEX(FRED!$1:$1048576,MATCH(US!KT$5,FRED!$A:$A,0),MATCH(US!$B8,FRED!$1:$1,0))),(SUM(KH8:KS8)))),"")</f>
        <v>819015</v>
      </c>
      <c r="KU8" s="59">
        <f>+IFERROR((IF(ISTEXT(KU$5)=FALSE,(INDEX(FRED!$1:$1048576,MATCH(US!KU$5,FRED!$A:$A,0),MATCH(US!$B8,FRED!$1:$1,0))),(SUM(KI8:KT8)))),"")</f>
        <v>0</v>
      </c>
      <c r="KV8" s="59">
        <f>+IFERROR((IF(ISTEXT(KV$5)=FALSE,(INDEX(FRED!$1:$1048576,MATCH(US!KV$5,FRED!$A:$A,0),MATCH(US!$B8,FRED!$1:$1,0))),(SUM(KJ8:KU8)))),"")</f>
        <v>0</v>
      </c>
      <c r="KW8" s="59">
        <f>+IFERROR((IF(ISTEXT(KW$5)=FALSE,(INDEX(FRED!$1:$1048576,MATCH(US!KW$5,FRED!$A:$A,0),MATCH(US!$B8,FRED!$1:$1,0))),(SUM(KK8:KV8)))),"")</f>
        <v>842312</v>
      </c>
      <c r="KX8" s="59">
        <f>+IFERROR((IF(ISTEXT(KX$5)=FALSE,(INDEX(FRED!$1:$1048576,MATCH(US!KX$5,FRED!$A:$A,0),MATCH(US!$B8,FRED!$1:$1,0))),(SUM(KL8:KW8)))),"")</f>
        <v>0</v>
      </c>
      <c r="KY8" s="59">
        <f>+IFERROR((IF(ISTEXT(KY$5)=FALSE,(INDEX(FRED!$1:$1048576,MATCH(US!KY$5,FRED!$A:$A,0),MATCH(US!$B8,FRED!$1:$1,0))),(SUM(KM8:KX8)))),"")</f>
        <v>0</v>
      </c>
      <c r="KZ8" s="59">
        <f>+IFERROR((IF(ISTEXT(KZ$5)=FALSE,(INDEX(FRED!$1:$1048576,MATCH(US!KZ$5,FRED!$A:$A,0),MATCH(US!$B8,FRED!$1:$1,0))),(SUM(KN8:KY8)))),"")</f>
        <v>852209</v>
      </c>
      <c r="LA8" s="59">
        <f>+IFERROR((IF(ISTEXT(LA$5)=FALSE,(INDEX(FRED!$1:$1048576,MATCH(US!LA$5,FRED!$A:$A,0),MATCH(US!$B8,FRED!$1:$1,0))),(SUM(KO8:KZ8)))),"")</f>
        <v>0</v>
      </c>
      <c r="LB8" s="59">
        <f>+IFERROR((IF(ISTEXT(LB$5)=FALSE,(INDEX(FRED!$1:$1048576,MATCH(US!LB$5,FRED!$A:$A,0),MATCH(US!$B8,FRED!$1:$1,0))),(SUM(KP8:LA8)))),"")</f>
        <v>0</v>
      </c>
      <c r="LC8" s="60">
        <f>+IFERROR((IF(ISTEXT(LC$5)=FALSE,(INDEX(FRED!$1:$1048576,MATCH(US!LC$5,FRED!$A:$A,0),MATCH(US!$B8,FRED!$1:$1,0))),(SUM(KQ8:LB8)))),"")</f>
        <v>3324327</v>
      </c>
      <c r="LD8" s="59">
        <f>+IFERROR((IF(ISTEXT(LD$5)=FALSE,(INDEX(FRED!$1:$1048576,MATCH(US!LD$5,FRED!$A:$A,0),MATCH(US!$B8,FRED!$1:$1,0))),(SUM(KR8:LC8)))),"")</f>
        <v>863213</v>
      </c>
      <c r="LE8" s="59">
        <f>+IFERROR((IF(ISTEXT(LE$5)=FALSE,(INDEX(FRED!$1:$1048576,MATCH(US!LE$5,FRED!$A:$A,0),MATCH(US!$B8,FRED!$1:$1,0))),(SUM(KS8:LD8)))),"")</f>
        <v>0</v>
      </c>
      <c r="LF8" s="59">
        <f>+IFERROR((IF(ISTEXT(LF$5)=FALSE,(INDEX(FRED!$1:$1048576,MATCH(US!LF$5,FRED!$A:$A,0),MATCH(US!$B8,FRED!$1:$1,0))),(SUM(KT8:LE8)))),"")</f>
        <v>0</v>
      </c>
      <c r="LG8" s="59">
        <f>+IFERROR((IF(ISTEXT(LG$5)=FALSE,(INDEX(FRED!$1:$1048576,MATCH(US!LG$5,FRED!$A:$A,0),MATCH(US!$B8,FRED!$1:$1,0))),(SUM(KU8:LF8)))),"")</f>
        <v>869953</v>
      </c>
      <c r="LH8" s="59">
        <f>+IFERROR((IF(ISTEXT(LH$5)=FALSE,(INDEX(FRED!$1:$1048576,MATCH(US!LH$5,FRED!$A:$A,0),MATCH(US!$B8,FRED!$1:$1,0))),(SUM(KV8:LG8)))),"")</f>
        <v>0</v>
      </c>
      <c r="LI8" s="59">
        <f>+IFERROR((IF(ISTEXT(LI$5)=FALSE,(INDEX(FRED!$1:$1048576,MATCH(US!LI$5,FRED!$A:$A,0),MATCH(US!$B8,FRED!$1:$1,0))),(SUM(KW8:LH8)))),"")</f>
        <v>0</v>
      </c>
      <c r="LJ8" s="59">
        <f>+IFERROR((IF(ISTEXT(LJ$5)=FALSE,(INDEX(FRED!$1:$1048576,MATCH(US!LJ$5,FRED!$A:$A,0),MATCH(US!$B8,FRED!$1:$1,0))),(SUM(KX8:LI8)))),"")</f>
        <v>872467</v>
      </c>
      <c r="LK8" s="59">
        <f>+IFERROR((IF(ISTEXT(LK$5)=FALSE,(INDEX(FRED!$1:$1048576,MATCH(US!LK$5,FRED!$A:$A,0),MATCH(US!$B8,FRED!$1:$1,0))),(SUM(KY8:LJ8)))),"")</f>
        <v>0</v>
      </c>
      <c r="LL8" s="59">
        <f>+IFERROR((IF(ISTEXT(LL$5)=FALSE,(INDEX(FRED!$1:$1048576,MATCH(US!LL$5,FRED!$A:$A,0),MATCH(US!$B8,FRED!$1:$1,0))),(SUM(KZ8:LK8)))),"")</f>
        <v>0</v>
      </c>
      <c r="LM8" s="59">
        <f>+IFERROR((IF(ISTEXT(LM$5)=FALSE,(INDEX(FRED!$1:$1048576,MATCH(US!LM$5,FRED!$A:$A,0),MATCH(US!$B8,FRED!$1:$1,0))),(SUM(LA8:LL8)))),"")</f>
        <v>880450</v>
      </c>
      <c r="LN8" s="59">
        <f>+IFERROR((IF(ISTEXT(LN$5)=FALSE,(INDEX(FRED!$1:$1048576,MATCH(US!LN$5,FRED!$A:$A,0),MATCH(US!$B8,FRED!$1:$1,0))),(SUM(LB8:LM8)))),"")</f>
        <v>0</v>
      </c>
      <c r="LO8" s="59">
        <f>+IFERROR((IF(ISTEXT(LO$5)=FALSE,(INDEX(FRED!$1:$1048576,MATCH(US!LO$5,FRED!$A:$A,0),MATCH(US!$B8,FRED!$1:$1,0))),(SUM(LC8:LN8)))),"")</f>
        <v>0</v>
      </c>
      <c r="LP8" s="60">
        <f>+IFERROR((IF(ISTEXT(LP$5)=FALSE,(INDEX(FRED!$1:$1048576,MATCH(US!LP$5,FRED!$A:$A,0),MATCH(US!$B8,FRED!$1:$1,0))),(SUM(LD8:LO8)))),"")</f>
        <v>3486083</v>
      </c>
      <c r="LQ8" s="59"/>
      <c r="LR8" s="59"/>
      <c r="LS8" s="59"/>
      <c r="LT8" s="59"/>
      <c r="LU8" s="59"/>
      <c r="LV8" s="59"/>
      <c r="LW8" s="59"/>
      <c r="LX8" s="59"/>
      <c r="LY8" s="59"/>
      <c r="LZ8" s="59"/>
      <c r="MA8" s="59"/>
      <c r="MB8" s="59"/>
      <c r="MC8" s="60"/>
      <c r="MD8" s="59"/>
      <c r="ME8" s="59"/>
      <c r="MF8" s="59"/>
      <c r="MG8" s="59"/>
      <c r="MH8" s="59"/>
      <c r="MI8" s="59"/>
      <c r="MJ8" s="59"/>
      <c r="MK8" s="59"/>
      <c r="ML8" s="59"/>
      <c r="MM8" s="59"/>
      <c r="MN8" s="59"/>
      <c r="MO8" s="59"/>
      <c r="MP8" s="60"/>
    </row>
    <row r="9" spans="1:354" s="117" customFormat="1" ht="15.95" customHeight="1">
      <c r="A9" s="159"/>
      <c r="B9" s="263" t="s">
        <v>566</v>
      </c>
      <c r="C9" s="262" t="s">
        <v>567</v>
      </c>
      <c r="D9" s="272">
        <f>+IFERROR((IF(ISTEXT(D$5)=FALSE,(INDEX(FRED!$1:$1048576,MATCH(US!D$5,FRED!$A:$A,0),MATCH(US!$B9,FRED!$1:$1,0)))/100,(AVERAGE(#REF!)))),"")</f>
        <v>0</v>
      </c>
      <c r="E9" s="272">
        <f>+IFERROR((IF(ISTEXT(E$5)=FALSE,(INDEX(FRED!$1:$1048576,MATCH(US!E$5,FRED!$A:$A,0),MATCH(US!$B9,FRED!$1:$1,0)))/100,(AVERAGE(#REF!)))),"")</f>
        <v>0</v>
      </c>
      <c r="F9" s="272">
        <f>+IFERROR((IF(ISTEXT(F$5)=FALSE,(INDEX(FRED!$1:$1048576,MATCH(US!F$5,FRED!$A:$A,0),MATCH(US!$B9,FRED!$1:$1,0)))/100,(AVERAGE(#REF!)))),"")</f>
        <v>0</v>
      </c>
      <c r="G9" s="272">
        <f>+IFERROR((IF(ISTEXT(G$5)=FALSE,(INDEX(FRED!$1:$1048576,MATCH(US!G$5,FRED!$A:$A,0),MATCH(US!$B9,FRED!$1:$1,0)))/100,(AVERAGE(#REF!)))),"")</f>
        <v>0</v>
      </c>
      <c r="H9" s="272">
        <f>+IFERROR((IF(ISTEXT(H$5)=FALSE,(INDEX(FRED!$1:$1048576,MATCH(US!H$5,FRED!$A:$A,0),MATCH(US!$B9,FRED!$1:$1,0)))/100,(AVERAGE(#REF!)))),"")</f>
        <v>0</v>
      </c>
      <c r="I9" s="272">
        <f>+IFERROR((IF(ISTEXT(I$5)=FALSE,(INDEX(FRED!$1:$1048576,MATCH(US!I$5,FRED!$A:$A,0),MATCH(US!$B9,FRED!$1:$1,0)))/100,(AVERAGE(#REF!)))),"")</f>
        <v>0</v>
      </c>
      <c r="J9" s="272">
        <f>+IFERROR((IF(ISTEXT(J$5)=FALSE,(INDEX(FRED!$1:$1048576,MATCH(US!J$5,FRED!$A:$A,0),MATCH(US!$B9,FRED!$1:$1,0)))/100,(AVERAGE(#REF!)))),"")</f>
        <v>0</v>
      </c>
      <c r="K9" s="272">
        <f>+IFERROR((IF(ISTEXT(K$5)=FALSE,(INDEX(FRED!$1:$1048576,MATCH(US!K$5,FRED!$A:$A,0),MATCH(US!$B9,FRED!$1:$1,0)))/100,(AVERAGE(#REF!)))),"")</f>
        <v>0</v>
      </c>
      <c r="L9" s="272">
        <f>+IFERROR((IF(ISTEXT(L$5)=FALSE,(INDEX(FRED!$1:$1048576,MATCH(US!L$5,FRED!$A:$A,0),MATCH(US!$B9,FRED!$1:$1,0)))/100,(AVERAGE(#REF!)))),"")</f>
        <v>0</v>
      </c>
      <c r="M9" s="272">
        <f>+IFERROR((IF(ISTEXT(M$5)=FALSE,(INDEX(FRED!$1:$1048576,MATCH(US!M$5,FRED!$A:$A,0),MATCH(US!$B9,FRED!$1:$1,0)))/100,(AVERAGE(A9:L9)))),"")</f>
        <v>0</v>
      </c>
      <c r="N9" s="272">
        <f>+IFERROR((IF(ISTEXT(N$5)=FALSE,(INDEX(FRED!$1:$1048576,MATCH(US!N$5,FRED!$A:$A,0),MATCH(US!$B9,FRED!$1:$1,0)))/100,(AVERAGE(B9:M9)))),"")</f>
        <v>0</v>
      </c>
      <c r="O9" s="272">
        <f>+IFERROR((IF(ISTEXT(O$5)=FALSE,(INDEX(FRED!$1:$1048576,MATCH(US!O$5,FRED!$A:$A,0),MATCH(US!$B9,FRED!$1:$1,0)))/100,(AVERAGE(C9:N9)))),"")</f>
        <v>0</v>
      </c>
      <c r="P9" s="280">
        <f>+IFERROR((IF(ISTEXT(P$5)=FALSE,(INDEX(FRED!$1:$1048576,MATCH(US!P$5,FRED!$A:$A,0),MATCH(US!$B9,FRED!$1:$1,0)))/100,(M9))),"")</f>
        <v>0</v>
      </c>
      <c r="Q9" s="272">
        <f>+IFERROR((IF(ISTEXT(Q$5)=FALSE,(INDEX(FRED!$1:$1048576,MATCH(US!Q$5,FRED!$A:$A,0),MATCH(US!$B9,FRED!$1:$1,0)))/100,(AVERAGE(E9:P9)))),"")</f>
        <v>0</v>
      </c>
      <c r="R9" s="272">
        <f>+IFERROR((IF(ISTEXT(R$5)=FALSE,(INDEX(FRED!$1:$1048576,MATCH(US!R$5,FRED!$A:$A,0),MATCH(US!$B9,FRED!$1:$1,0)))/100,(AVERAGE(F9:Q9)))),"")</f>
        <v>0</v>
      </c>
      <c r="S9" s="272">
        <f>+IFERROR((IF(ISTEXT(S$5)=FALSE,(INDEX(FRED!$1:$1048576,MATCH(US!S$5,FRED!$A:$A,0),MATCH(US!$B9,FRED!$1:$1,0)))/100,(AVERAGE(G9:R9)))),"")</f>
        <v>0</v>
      </c>
      <c r="T9" s="272">
        <f>+IFERROR((IF(ISTEXT(T$5)=FALSE,(INDEX(FRED!$1:$1048576,MATCH(US!T$5,FRED!$A:$A,0),MATCH(US!$B9,FRED!$1:$1,0)))/100,(AVERAGE(H9:S9)))),"")</f>
        <v>0</v>
      </c>
      <c r="U9" s="272">
        <f>+IFERROR((IF(ISTEXT(U$5)=FALSE,(INDEX(FRED!$1:$1048576,MATCH(US!U$5,FRED!$A:$A,0),MATCH(US!$B9,FRED!$1:$1,0)))/100,(AVERAGE(I9:T9)))),"")</f>
        <v>0</v>
      </c>
      <c r="V9" s="272">
        <f>+IFERROR((IF(ISTEXT(V$5)=FALSE,(INDEX(FRED!$1:$1048576,MATCH(US!V$5,FRED!$A:$A,0),MATCH(US!$B9,FRED!$1:$1,0)))/100,(AVERAGE(J9:U9)))),"")</f>
        <v>0</v>
      </c>
      <c r="W9" s="272">
        <f>+IFERROR((IF(ISTEXT(W$5)=FALSE,(INDEX(FRED!$1:$1048576,MATCH(US!W$5,FRED!$A:$A,0),MATCH(US!$B9,FRED!$1:$1,0)))/100,(AVERAGE(K9:V9)))),"")</f>
        <v>0</v>
      </c>
      <c r="X9" s="272">
        <f>+IFERROR((IF(ISTEXT(X$5)=FALSE,(INDEX(FRED!$1:$1048576,MATCH(US!X$5,FRED!$A:$A,0),MATCH(US!$B9,FRED!$1:$1,0)))/100,(AVERAGE(L9:W9)))),"")</f>
        <v>0</v>
      </c>
      <c r="Y9" s="272">
        <f>+IFERROR((IF(ISTEXT(Y$5)=FALSE,(INDEX(FRED!$1:$1048576,MATCH(US!Y$5,FRED!$A:$A,0),MATCH(US!$B9,FRED!$1:$1,0)))/100,(AVERAGE(M9:X9)))),"")</f>
        <v>0</v>
      </c>
      <c r="Z9" s="272">
        <f>+IFERROR((IF(ISTEXT(Z$5)=FALSE,(INDEX(FRED!$1:$1048576,MATCH(US!Z$5,FRED!$A:$A,0),MATCH(US!$B9,FRED!$1:$1,0)))/100,(AVERAGE(N9:Y9)))),"")</f>
        <v>0</v>
      </c>
      <c r="AA9" s="272">
        <f>+IFERROR((IF(ISTEXT(AA$5)=FALSE,(INDEX(FRED!$1:$1048576,MATCH(US!AA$5,FRED!$A:$A,0),MATCH(US!$B9,FRED!$1:$1,0)))/100,(AVERAGE(O9:Z9)))),"")</f>
        <v>0</v>
      </c>
      <c r="AB9" s="272">
        <f>+IFERROR((IF(ISTEXT(AB$5)=FALSE,(INDEX(FRED!$1:$1048576,MATCH(US!AB$5,FRED!$A:$A,0),MATCH(US!$B9,FRED!$1:$1,0)))/100,(AVERAGE(P9:AA9)))),"")</f>
        <v>0</v>
      </c>
      <c r="AC9" s="280">
        <f>+IFERROR((IF(ISTEXT(AC$5)=FALSE,(INDEX(FRED!$1:$1048576,MATCH(US!AC$5,FRED!$A:$A,0),MATCH(US!$B9,FRED!$1:$1,0)))/100,(Z9))),"")</f>
        <v>0</v>
      </c>
      <c r="AD9" s="272">
        <f>+IFERROR((IF(ISTEXT(AD$5)=FALSE,(INDEX(FRED!$1:$1048576,MATCH(US!AD$5,FRED!$A:$A,0),MATCH(US!$B9,FRED!$1:$1,0)))/100,(AVERAGE(R9:AC9)))),"")</f>
        <v>0</v>
      </c>
      <c r="AE9" s="272">
        <f>+IFERROR((IF(ISTEXT(AE$5)=FALSE,(INDEX(FRED!$1:$1048576,MATCH(US!AE$5,FRED!$A:$A,0),MATCH(US!$B9,FRED!$1:$1,0)))/100,(AVERAGE(S9:AD9)))),"")</f>
        <v>0</v>
      </c>
      <c r="AF9" s="272">
        <f>+IFERROR((IF(ISTEXT(AF$5)=FALSE,(INDEX(FRED!$1:$1048576,MATCH(US!AF$5,FRED!$A:$A,0),MATCH(US!$B9,FRED!$1:$1,0)))/100,(AVERAGE(T9:AE9)))),"")</f>
        <v>0</v>
      </c>
      <c r="AG9" s="272">
        <f>+IFERROR((IF(ISTEXT(AG$5)=FALSE,(INDEX(FRED!$1:$1048576,MATCH(US!AG$5,FRED!$A:$A,0),MATCH(US!$B9,FRED!$1:$1,0)))/100,(AVERAGE(U9:AF9)))),"")</f>
        <v>0</v>
      </c>
      <c r="AH9" s="272">
        <f>+IFERROR((IF(ISTEXT(AH$5)=FALSE,(INDEX(FRED!$1:$1048576,MATCH(US!AH$5,FRED!$A:$A,0),MATCH(US!$B9,FRED!$1:$1,0)))/100,(AVERAGE(V9:AG9)))),"")</f>
        <v>0</v>
      </c>
      <c r="AI9" s="272">
        <f>+IFERROR((IF(ISTEXT(AI$5)=FALSE,(INDEX(FRED!$1:$1048576,MATCH(US!AI$5,FRED!$A:$A,0),MATCH(US!$B9,FRED!$1:$1,0)))/100,(AVERAGE(W9:AH9)))),"")</f>
        <v>0</v>
      </c>
      <c r="AJ9" s="272">
        <f>+IFERROR((IF(ISTEXT(AJ$5)=FALSE,(INDEX(FRED!$1:$1048576,MATCH(US!AJ$5,FRED!$A:$A,0),MATCH(US!$B9,FRED!$1:$1,0)))/100,(AVERAGE(X9:AI9)))),"")</f>
        <v>0</v>
      </c>
      <c r="AK9" s="272">
        <f>+IFERROR((IF(ISTEXT(AK$5)=FALSE,(INDEX(FRED!$1:$1048576,MATCH(US!AK$5,FRED!$A:$A,0),MATCH(US!$B9,FRED!$1:$1,0)))/100,(AVERAGE(Y9:AJ9)))),"")</f>
        <v>0</v>
      </c>
      <c r="AL9" s="272">
        <f>+IFERROR((IF(ISTEXT(AL$5)=FALSE,(INDEX(FRED!$1:$1048576,MATCH(US!AL$5,FRED!$A:$A,0),MATCH(US!$B9,FRED!$1:$1,0)))/100,(AVERAGE(Z9:AK9)))),"")</f>
        <v>0</v>
      </c>
      <c r="AM9" s="272">
        <f>+IFERROR((IF(ISTEXT(AM$5)=FALSE,(INDEX(FRED!$1:$1048576,MATCH(US!AM$5,FRED!$A:$A,0),MATCH(US!$B9,FRED!$1:$1,0)))/100,(AVERAGE(AA9:AL9)))),"")</f>
        <v>0</v>
      </c>
      <c r="AN9" s="272">
        <f>+IFERROR((IF(ISTEXT(AN$5)=FALSE,(INDEX(FRED!$1:$1048576,MATCH(US!AN$5,FRED!$A:$A,0),MATCH(US!$B9,FRED!$1:$1,0)))/100,(AVERAGE(AB9:AM9)))),"")</f>
        <v>0</v>
      </c>
      <c r="AO9" s="272">
        <f>+IFERROR((IF(ISTEXT(AO$5)=FALSE,(INDEX(FRED!$1:$1048576,MATCH(US!AO$5,FRED!$A:$A,0),MATCH(US!$B9,FRED!$1:$1,0)))/100,(AVERAGE(AC9:AN9)))),"")</f>
        <v>0</v>
      </c>
      <c r="AP9" s="280">
        <f>+IFERROR((IF(ISTEXT(AP$5)=FALSE,(INDEX(FRED!$1:$1048576,MATCH(US!AP$5,FRED!$A:$A,0),MATCH(US!$B9,FRED!$1:$1,0)))/100,(AM9))),"")</f>
        <v>0</v>
      </c>
      <c r="AQ9" s="272">
        <f>+IFERROR((IF(ISTEXT(AQ$5)=FALSE,(INDEX(FRED!$1:$1048576,MATCH(US!AQ$5,FRED!$A:$A,0),MATCH(US!$B9,FRED!$1:$1,0)))/100,(AVERAGE(AE9:AP9)))),"")</f>
        <v>0</v>
      </c>
      <c r="AR9" s="272">
        <f>+IFERROR((IF(ISTEXT(AR$5)=FALSE,(INDEX(FRED!$1:$1048576,MATCH(US!AR$5,FRED!$A:$A,0),MATCH(US!$B9,FRED!$1:$1,0)))/100,(AVERAGE(AF9:AQ9)))),"")</f>
        <v>0</v>
      </c>
      <c r="AS9" s="272">
        <f>+IFERROR((IF(ISTEXT(AS$5)=FALSE,(INDEX(FRED!$1:$1048576,MATCH(US!AS$5,FRED!$A:$A,0),MATCH(US!$B9,FRED!$1:$1,0)))/100,(AVERAGE(AG9:AR9)))),"")</f>
        <v>0</v>
      </c>
      <c r="AT9" s="272">
        <f>+IFERROR((IF(ISTEXT(AT$5)=FALSE,(INDEX(FRED!$1:$1048576,MATCH(US!AT$5,FRED!$A:$A,0),MATCH(US!$B9,FRED!$1:$1,0)))/100,(AVERAGE(AH9:AS9)))),"")</f>
        <v>0</v>
      </c>
      <c r="AU9" s="272">
        <f>+IFERROR((IF(ISTEXT(AU$5)=FALSE,(INDEX(FRED!$1:$1048576,MATCH(US!AU$5,FRED!$A:$A,0),MATCH(US!$B9,FRED!$1:$1,0)))/100,(AVERAGE(AI9:AT9)))),"")</f>
        <v>0</v>
      </c>
      <c r="AV9" s="272">
        <f>+IFERROR((IF(ISTEXT(AV$5)=FALSE,(INDEX(FRED!$1:$1048576,MATCH(US!AV$5,FRED!$A:$A,0),MATCH(US!$B9,FRED!$1:$1,0)))/100,(AVERAGE(AJ9:AU9)))),"")</f>
        <v>0</v>
      </c>
      <c r="AW9" s="272">
        <f>+IFERROR((IF(ISTEXT(AW$5)=FALSE,(INDEX(FRED!$1:$1048576,MATCH(US!AW$5,FRED!$A:$A,0),MATCH(US!$B9,FRED!$1:$1,0)))/100,(AVERAGE(AK9:AV9)))),"")</f>
        <v>0</v>
      </c>
      <c r="AX9" s="272">
        <f>+IFERROR((IF(ISTEXT(AX$5)=FALSE,(INDEX(FRED!$1:$1048576,MATCH(US!AX$5,FRED!$A:$A,0),MATCH(US!$B9,FRED!$1:$1,0)))/100,(AVERAGE(AL9:AW9)))),"")</f>
        <v>0</v>
      </c>
      <c r="AY9" s="272">
        <f>+IFERROR((IF(ISTEXT(AY$5)=FALSE,(INDEX(FRED!$1:$1048576,MATCH(US!AY$5,FRED!$A:$A,0),MATCH(US!$B9,FRED!$1:$1,0)))/100,(AVERAGE(AM9:AX9)))),"")</f>
        <v>0</v>
      </c>
      <c r="AZ9" s="272">
        <f>+IFERROR((IF(ISTEXT(AZ$5)=FALSE,(INDEX(FRED!$1:$1048576,MATCH(US!AZ$5,FRED!$A:$A,0),MATCH(US!$B9,FRED!$1:$1,0)))/100,(AVERAGE(AN9:AY9)))),"")</f>
        <v>0</v>
      </c>
      <c r="BA9" s="272">
        <f>+IFERROR((IF(ISTEXT(BA$5)=FALSE,(INDEX(FRED!$1:$1048576,MATCH(US!BA$5,FRED!$A:$A,0),MATCH(US!$B9,FRED!$1:$1,0)))/100,(AVERAGE(AO9:AZ9)))),"")</f>
        <v>0</v>
      </c>
      <c r="BB9" s="272">
        <f>+IFERROR((IF(ISTEXT(BB$5)=FALSE,(INDEX(FRED!$1:$1048576,MATCH(US!BB$5,FRED!$A:$A,0),MATCH(US!$B9,FRED!$1:$1,0)))/100,(AVERAGE(AP9:BA9)))),"")</f>
        <v>0</v>
      </c>
      <c r="BC9" s="280">
        <f>+IFERROR((IF(ISTEXT(BC$5)=FALSE,(INDEX(FRED!$1:$1048576,MATCH(US!BC$5,FRED!$A:$A,0),MATCH(US!$B9,FRED!$1:$1,0)))/100,(AZ9))),"")</f>
        <v>0</v>
      </c>
      <c r="BD9" s="272">
        <f>+IFERROR((IF(ISTEXT(BD$5)=FALSE,(INDEX(FRED!$1:$1048576,MATCH(US!BD$5,FRED!$A:$A,0),MATCH(US!$B9,FRED!$1:$1,0)))/100,(AVERAGE(AR9:BC9)))),"")</f>
        <v>0</v>
      </c>
      <c r="BE9" s="272">
        <f>+IFERROR((IF(ISTEXT(BE$5)=FALSE,(INDEX(FRED!$1:$1048576,MATCH(US!BE$5,FRED!$A:$A,0),MATCH(US!$B9,FRED!$1:$1,0)))/100,(AVERAGE(AS9:BD9)))),"")</f>
        <v>0</v>
      </c>
      <c r="BF9" s="272">
        <f>+IFERROR((IF(ISTEXT(BF$5)=FALSE,(INDEX(FRED!$1:$1048576,MATCH(US!BF$5,FRED!$A:$A,0),MATCH(US!$B9,FRED!$1:$1,0)))/100,(AVERAGE(AT9:BE9)))),"")</f>
        <v>0</v>
      </c>
      <c r="BG9" s="272">
        <f>+IFERROR((IF(ISTEXT(BG$5)=FALSE,(INDEX(FRED!$1:$1048576,MATCH(US!BG$5,FRED!$A:$A,0),MATCH(US!$B9,FRED!$1:$1,0)))/100,(AVERAGE(AU9:BF9)))),"")</f>
        <v>0</v>
      </c>
      <c r="BH9" s="272">
        <f>+IFERROR((IF(ISTEXT(BH$5)=FALSE,(INDEX(FRED!$1:$1048576,MATCH(US!BH$5,FRED!$A:$A,0),MATCH(US!$B9,FRED!$1:$1,0)))/100,(AVERAGE(AV9:BG9)))),"")</f>
        <v>0</v>
      </c>
      <c r="BI9" s="272">
        <f>+IFERROR((IF(ISTEXT(BI$5)=FALSE,(INDEX(FRED!$1:$1048576,MATCH(US!BI$5,FRED!$A:$A,0),MATCH(US!$B9,FRED!$1:$1,0)))/100,(AVERAGE(AW9:BH9)))),"")</f>
        <v>0</v>
      </c>
      <c r="BJ9" s="272">
        <f>+IFERROR((IF(ISTEXT(BJ$5)=FALSE,(INDEX(FRED!$1:$1048576,MATCH(US!BJ$5,FRED!$A:$A,0),MATCH(US!$B9,FRED!$1:$1,0)))/100,(AVERAGE(AX9:BI9)))),"")</f>
        <v>0</v>
      </c>
      <c r="BK9" s="272">
        <f>+IFERROR((IF(ISTEXT(BK$5)=FALSE,(INDEX(FRED!$1:$1048576,MATCH(US!BK$5,FRED!$A:$A,0),MATCH(US!$B9,FRED!$1:$1,0)))/100,(AVERAGE(AY9:BJ9)))),"")</f>
        <v>0</v>
      </c>
      <c r="BL9" s="272">
        <f>+IFERROR((IF(ISTEXT(BL$5)=FALSE,(INDEX(FRED!$1:$1048576,MATCH(US!BL$5,FRED!$A:$A,0),MATCH(US!$B9,FRED!$1:$1,0)))/100,(AVERAGE(AZ9:BK9)))),"")</f>
        <v>0</v>
      </c>
      <c r="BM9" s="272">
        <f>+IFERROR((IF(ISTEXT(BM$5)=FALSE,(INDEX(FRED!$1:$1048576,MATCH(US!BM$5,FRED!$A:$A,0),MATCH(US!$B9,FRED!$1:$1,0)))/100,(AVERAGE(BA9:BL9)))),"")</f>
        <v>0</v>
      </c>
      <c r="BN9" s="272">
        <f>+IFERROR((IF(ISTEXT(BN$5)=FALSE,(INDEX(FRED!$1:$1048576,MATCH(US!BN$5,FRED!$A:$A,0),MATCH(US!$B9,FRED!$1:$1,0)))/100,(AVERAGE(BB9:BM9)))),"")</f>
        <v>0</v>
      </c>
      <c r="BO9" s="272">
        <f>+IFERROR((IF(ISTEXT(BO$5)=FALSE,(INDEX(FRED!$1:$1048576,MATCH(US!BO$5,FRED!$A:$A,0),MATCH(US!$B9,FRED!$1:$1,0)))/100,(AVERAGE(BC9:BN9)))),"")</f>
        <v>0</v>
      </c>
      <c r="BP9" s="280">
        <f>+IFERROR((IF(ISTEXT(BP$5)=FALSE,(INDEX(FRED!$1:$1048576,MATCH(US!BP$5,FRED!$A:$A,0),MATCH(US!$B9,FRED!$1:$1,0)))/100,(BM9))),"")</f>
        <v>0</v>
      </c>
      <c r="BQ9" s="272">
        <f>+IFERROR((IF(ISTEXT(BQ$5)=FALSE,(INDEX(FRED!$1:$1048576,MATCH(US!BQ$5,FRED!$A:$A,0),MATCH(US!$B9,FRED!$1:$1,0)))/100,(AVERAGE(BE9:BP9)))),"")</f>
        <v>4.9000000000000002E-2</v>
      </c>
      <c r="BR9" s="272">
        <f>+IFERROR((IF(ISTEXT(BR$5)=FALSE,(INDEX(FRED!$1:$1048576,MATCH(US!BR$5,FRED!$A:$A,0),MATCH(US!$B9,FRED!$1:$1,0)))/100,(AVERAGE(BF9:BQ9)))),"")</f>
        <v>0</v>
      </c>
      <c r="BS9" s="272">
        <f>+IFERROR((IF(ISTEXT(BS$5)=FALSE,(INDEX(FRED!$1:$1048576,MATCH(US!BS$5,FRED!$A:$A,0),MATCH(US!$B9,FRED!$1:$1,0)))/100,(AVERAGE(BG9:BR9)))),"")</f>
        <v>0</v>
      </c>
      <c r="BT9" s="272">
        <f>+IFERROR((IF(ISTEXT(BT$5)=FALSE,(INDEX(FRED!$1:$1048576,MATCH(US!BT$5,FRED!$A:$A,0),MATCH(US!$B9,FRED!$1:$1,0)))/100,(AVERAGE(BH9:BS9)))),"")</f>
        <v>0.05</v>
      </c>
      <c r="BU9" s="272">
        <f>+IFERROR((IF(ISTEXT(BU$5)=FALSE,(INDEX(FRED!$1:$1048576,MATCH(US!BU$5,FRED!$A:$A,0),MATCH(US!$B9,FRED!$1:$1,0)))/100,(AVERAGE(BI9:BT9)))),"")</f>
        <v>0</v>
      </c>
      <c r="BV9" s="272">
        <f>+IFERROR((IF(ISTEXT(BV$5)=FALSE,(INDEX(FRED!$1:$1048576,MATCH(US!BV$5,FRED!$A:$A,0),MATCH(US!$B9,FRED!$1:$1,0)))/100,(AVERAGE(BJ9:BU9)))),"")</f>
        <v>0</v>
      </c>
      <c r="BW9" s="272">
        <f>+IFERROR((IF(ISTEXT(BW$5)=FALSE,(INDEX(FRED!$1:$1048576,MATCH(US!BW$5,FRED!$A:$A,0),MATCH(US!$B9,FRED!$1:$1,0)))/100,(AVERAGE(BK9:BV9)))),"")</f>
        <v>5.0999999999999997E-2</v>
      </c>
      <c r="BX9" s="272">
        <f>+IFERROR((IF(ISTEXT(BX$5)=FALSE,(INDEX(FRED!$1:$1048576,MATCH(US!BX$5,FRED!$A:$A,0),MATCH(US!$B9,FRED!$1:$1,0)))/100,(AVERAGE(BL9:BW9)))),"")</f>
        <v>0</v>
      </c>
      <c r="BY9" s="272">
        <f>+IFERROR((IF(ISTEXT(BY$5)=FALSE,(INDEX(FRED!$1:$1048576,MATCH(US!BY$5,FRED!$A:$A,0),MATCH(US!$B9,FRED!$1:$1,0)))/100,(AVERAGE(BM9:BX9)))),"")</f>
        <v>0</v>
      </c>
      <c r="BZ9" s="272">
        <f>+IFERROR((IF(ISTEXT(BZ$5)=FALSE,(INDEX(FRED!$1:$1048576,MATCH(US!BZ$5,FRED!$A:$A,0),MATCH(US!$B9,FRED!$1:$1,0)))/100,(AVERAGE(BN9:BY9)))),"")</f>
        <v>0.05</v>
      </c>
      <c r="CA9" s="272">
        <f>+IFERROR((IF(ISTEXT(CA$5)=FALSE,(INDEX(FRED!$1:$1048576,MATCH(US!CA$5,FRED!$A:$A,0),MATCH(US!$B9,FRED!$1:$1,0)))/100,(AVERAGE(BO9:BZ9)))),"")</f>
        <v>0</v>
      </c>
      <c r="CB9" s="272">
        <f>+IFERROR((IF(ISTEXT(CB$5)=FALSE,(INDEX(FRED!$1:$1048576,MATCH(US!CB$5,FRED!$A:$A,0),MATCH(US!$B9,FRED!$1:$1,0)))/100,(AVERAGE(BP9:CA9)))),"")</f>
        <v>0</v>
      </c>
      <c r="CC9" s="280">
        <f>+IFERROR((IF(ISTEXT(CC$5)=FALSE,(INDEX(FRED!$1:$1048576,MATCH(US!CC$5,FRED!$A:$A,0),MATCH(US!$B9,FRED!$1:$1,0)))/100,(BZ9))),"")</f>
        <v>0.05</v>
      </c>
      <c r="CD9" s="272">
        <f>+IFERROR((IF(ISTEXT(CD$5)=FALSE,(INDEX(FRED!$1:$1048576,MATCH(US!CD$5,FRED!$A:$A,0),MATCH(US!$B9,FRED!$1:$1,0)))/100,(AVERAGE(BR9:CC9)))),"")</f>
        <v>5.0999999999999997E-2</v>
      </c>
      <c r="CE9" s="272">
        <f>+IFERROR((IF(ISTEXT(CE$5)=FALSE,(INDEX(FRED!$1:$1048576,MATCH(US!CE$5,FRED!$A:$A,0),MATCH(US!$B9,FRED!$1:$1,0)))/100,(AVERAGE(BS9:CD9)))),"")</f>
        <v>0</v>
      </c>
      <c r="CF9" s="272">
        <f>+IFERROR((IF(ISTEXT(CF$5)=FALSE,(INDEX(FRED!$1:$1048576,MATCH(US!CF$5,FRED!$A:$A,0),MATCH(US!$B9,FRED!$1:$1,0)))/100,(AVERAGE(BT9:CE9)))),"")</f>
        <v>0</v>
      </c>
      <c r="CG9" s="272">
        <f>+IFERROR((IF(ISTEXT(CG$5)=FALSE,(INDEX(FRED!$1:$1048576,MATCH(US!CG$5,FRED!$A:$A,0),MATCH(US!$B9,FRED!$1:$1,0)))/100,(AVERAGE(BU9:CF9)))),"")</f>
        <v>5.0999999999999997E-2</v>
      </c>
      <c r="CH9" s="272">
        <f>+IFERROR((IF(ISTEXT(CH$5)=FALSE,(INDEX(FRED!$1:$1048576,MATCH(US!CH$5,FRED!$A:$A,0),MATCH(US!$B9,FRED!$1:$1,0)))/100,(AVERAGE(BV9:CG9)))),"")</f>
        <v>0</v>
      </c>
      <c r="CI9" s="272">
        <f>+IFERROR((IF(ISTEXT(CI$5)=FALSE,(INDEX(FRED!$1:$1048576,MATCH(US!CI$5,FRED!$A:$A,0),MATCH(US!$B9,FRED!$1:$1,0)))/100,(AVERAGE(BW9:CH9)))),"")</f>
        <v>0</v>
      </c>
      <c r="CJ9" s="272">
        <f>+IFERROR((IF(ISTEXT(CJ$5)=FALSE,(INDEX(FRED!$1:$1048576,MATCH(US!CJ$5,FRED!$A:$A,0),MATCH(US!$B9,FRED!$1:$1,0)))/100,(AVERAGE(BX9:CI9)))),"")</f>
        <v>0.05</v>
      </c>
      <c r="CK9" s="272">
        <f>+IFERROR((IF(ISTEXT(CK$5)=FALSE,(INDEX(FRED!$1:$1048576,MATCH(US!CK$5,FRED!$A:$A,0),MATCH(US!$B9,FRED!$1:$1,0)))/100,(AVERAGE(BY9:CJ9)))),"")</f>
        <v>0</v>
      </c>
      <c r="CL9" s="272">
        <f>+IFERROR((IF(ISTEXT(CL$5)=FALSE,(INDEX(FRED!$1:$1048576,MATCH(US!CL$5,FRED!$A:$A,0),MATCH(US!$B9,FRED!$1:$1,0)))/100,(AVERAGE(BZ9:CK9)))),"")</f>
        <v>0</v>
      </c>
      <c r="CM9" s="272">
        <f>+IFERROR((IF(ISTEXT(CM$5)=FALSE,(INDEX(FRED!$1:$1048576,MATCH(US!CM$5,FRED!$A:$A,0),MATCH(US!$B9,FRED!$1:$1,0)))/100,(AVERAGE(CA9:CL9)))),"")</f>
        <v>0.05</v>
      </c>
      <c r="CN9" s="272">
        <f>+IFERROR((IF(ISTEXT(CN$5)=FALSE,(INDEX(FRED!$1:$1048576,MATCH(US!CN$5,FRED!$A:$A,0),MATCH(US!$B9,FRED!$1:$1,0)))/100,(AVERAGE(CB9:CM9)))),"")</f>
        <v>0</v>
      </c>
      <c r="CO9" s="272">
        <f>+IFERROR((IF(ISTEXT(CO$5)=FALSE,(INDEX(FRED!$1:$1048576,MATCH(US!CO$5,FRED!$A:$A,0),MATCH(US!$B9,FRED!$1:$1,0)))/100,(AVERAGE(CC9:CN9)))),"")</f>
        <v>0</v>
      </c>
      <c r="CP9" s="280">
        <f>+IFERROR((IF(ISTEXT(CP$5)=FALSE,(INDEX(FRED!$1:$1048576,MATCH(US!CP$5,FRED!$A:$A,0),MATCH(US!$B9,FRED!$1:$1,0)))/100,(CM9))),"")</f>
        <v>0.05</v>
      </c>
      <c r="CQ9" s="272">
        <f>+IFERROR((IF(ISTEXT(CQ$5)=FALSE,(INDEX(FRED!$1:$1048576,MATCH(US!CQ$5,FRED!$A:$A,0),MATCH(US!$B9,FRED!$1:$1,0)))/100,(AVERAGE(CE9:CP9)))),"")</f>
        <v>0.05</v>
      </c>
      <c r="CR9" s="272">
        <f>+IFERROR((IF(ISTEXT(CR$5)=FALSE,(INDEX(FRED!$1:$1048576,MATCH(US!CR$5,FRED!$A:$A,0),MATCH(US!$B9,FRED!$1:$1,0)))/100,(AVERAGE(CF9:CQ9)))),"")</f>
        <v>0</v>
      </c>
      <c r="CS9" s="272">
        <f>+IFERROR((IF(ISTEXT(CS$5)=FALSE,(INDEX(FRED!$1:$1048576,MATCH(US!CS$5,FRED!$A:$A,0),MATCH(US!$B9,FRED!$1:$1,0)))/100,(AVERAGE(CG9:CR9)))),"")</f>
        <v>0</v>
      </c>
      <c r="CT9" s="272">
        <f>+IFERROR((IF(ISTEXT(CT$5)=FALSE,(INDEX(FRED!$1:$1048576,MATCH(US!CT$5,FRED!$A:$A,0),MATCH(US!$B9,FRED!$1:$1,0)))/100,(AVERAGE(CH9:CS9)))),"")</f>
        <v>0.05</v>
      </c>
      <c r="CU9" s="272">
        <f>+IFERROR((IF(ISTEXT(CU$5)=FALSE,(INDEX(FRED!$1:$1048576,MATCH(US!CU$5,FRED!$A:$A,0),MATCH(US!$B9,FRED!$1:$1,0)))/100,(AVERAGE(CI9:CT9)))),"")</f>
        <v>0</v>
      </c>
      <c r="CV9" s="272">
        <f>+IFERROR((IF(ISTEXT(CV$5)=FALSE,(INDEX(FRED!$1:$1048576,MATCH(US!CV$5,FRED!$A:$A,0),MATCH(US!$B9,FRED!$1:$1,0)))/100,(AVERAGE(CJ9:CU9)))),"")</f>
        <v>0</v>
      </c>
      <c r="CW9" s="272">
        <f>+IFERROR((IF(ISTEXT(CW$5)=FALSE,(INDEX(FRED!$1:$1048576,MATCH(US!CW$5,FRED!$A:$A,0),MATCH(US!$B9,FRED!$1:$1,0)))/100,(AVERAGE(CK9:CV9)))),"")</f>
        <v>4.9000000000000002E-2</v>
      </c>
      <c r="CX9" s="272">
        <f>+IFERROR((IF(ISTEXT(CX$5)=FALSE,(INDEX(FRED!$1:$1048576,MATCH(US!CX$5,FRED!$A:$A,0),MATCH(US!$B9,FRED!$1:$1,0)))/100,(AVERAGE(CL9:CW9)))),"")</f>
        <v>0</v>
      </c>
      <c r="CY9" s="272">
        <f>+IFERROR((IF(ISTEXT(CY$5)=FALSE,(INDEX(FRED!$1:$1048576,MATCH(US!CY$5,FRED!$A:$A,0),MATCH(US!$B9,FRED!$1:$1,0)))/100,(AVERAGE(CM9:CX9)))),"")</f>
        <v>0</v>
      </c>
      <c r="CZ9" s="272">
        <f>+IFERROR((IF(ISTEXT(CZ$5)=FALSE,(INDEX(FRED!$1:$1048576,MATCH(US!CZ$5,FRED!$A:$A,0),MATCH(US!$B9,FRED!$1:$1,0)))/100,(AVERAGE(CN9:CY9)))),"")</f>
        <v>4.8000000000000001E-2</v>
      </c>
      <c r="DA9" s="272">
        <f>+IFERROR((IF(ISTEXT(DA$5)=FALSE,(INDEX(FRED!$1:$1048576,MATCH(US!DA$5,FRED!$A:$A,0),MATCH(US!$B9,FRED!$1:$1,0)))/100,(AVERAGE(CO9:CZ9)))),"")</f>
        <v>0</v>
      </c>
      <c r="DB9" s="272">
        <f>+IFERROR((IF(ISTEXT(DB$5)=FALSE,(INDEX(FRED!$1:$1048576,MATCH(US!DB$5,FRED!$A:$A,0),MATCH(US!$B9,FRED!$1:$1,0)))/100,(AVERAGE(CP9:DA9)))),"")</f>
        <v>0</v>
      </c>
      <c r="DC9" s="280">
        <f>+IFERROR((IF(ISTEXT(DC$5)=FALSE,(INDEX(FRED!$1:$1048576,MATCH(US!DC$5,FRED!$A:$A,0),MATCH(US!$B9,FRED!$1:$1,0)))/100,(CZ9))),"")</f>
        <v>4.8000000000000001E-2</v>
      </c>
      <c r="DD9" s="272">
        <f>+IFERROR((IF(ISTEXT(DD$5)=FALSE,(INDEX(FRED!$1:$1048576,MATCH(US!DD$5,FRED!$A:$A,0),MATCH(US!$B9,FRED!$1:$1,0)))/100,(AVERAGE(CR9:DC9)))),"")</f>
        <v>4.4999999999999998E-2</v>
      </c>
      <c r="DE9" s="272">
        <f>+IFERROR((IF(ISTEXT(DE$5)=FALSE,(INDEX(FRED!$1:$1048576,MATCH(US!DE$5,FRED!$A:$A,0),MATCH(US!$B9,FRED!$1:$1,0)))/100,(AVERAGE(CS9:DD9)))),"")</f>
        <v>0</v>
      </c>
      <c r="DF9" s="272">
        <f>+IFERROR((IF(ISTEXT(DF$5)=FALSE,(INDEX(FRED!$1:$1048576,MATCH(US!DF$5,FRED!$A:$A,0),MATCH(US!$B9,FRED!$1:$1,0)))/100,(AVERAGE(CT9:DE9)))),"")</f>
        <v>0</v>
      </c>
      <c r="DG9" s="272">
        <f>+IFERROR((IF(ISTEXT(DG$5)=FALSE,(INDEX(FRED!$1:$1048576,MATCH(US!DG$5,FRED!$A:$A,0),MATCH(US!$B9,FRED!$1:$1,0)))/100,(AVERAGE(CU9:DF9)))),"")</f>
        <v>4.4000000000000004E-2</v>
      </c>
      <c r="DH9" s="272">
        <f>+IFERROR((IF(ISTEXT(DH$5)=FALSE,(INDEX(FRED!$1:$1048576,MATCH(US!DH$5,FRED!$A:$A,0),MATCH(US!$B9,FRED!$1:$1,0)))/100,(AVERAGE(CV9:DG9)))),"")</f>
        <v>0</v>
      </c>
      <c r="DI9" s="272">
        <f>+IFERROR((IF(ISTEXT(DI$5)=FALSE,(INDEX(FRED!$1:$1048576,MATCH(US!DI$5,FRED!$A:$A,0),MATCH(US!$B9,FRED!$1:$1,0)))/100,(AVERAGE(CW9:DH9)))),"")</f>
        <v>0</v>
      </c>
      <c r="DJ9" s="272">
        <f>+IFERROR((IF(ISTEXT(DJ$5)=FALSE,(INDEX(FRED!$1:$1048576,MATCH(US!DJ$5,FRED!$A:$A,0),MATCH(US!$B9,FRED!$1:$1,0)))/100,(AVERAGE(CX9:DI9)))),"")</f>
        <v>4.2999999999999997E-2</v>
      </c>
      <c r="DK9" s="272">
        <f>+IFERROR((IF(ISTEXT(DK$5)=FALSE,(INDEX(FRED!$1:$1048576,MATCH(US!DK$5,FRED!$A:$A,0),MATCH(US!$B9,FRED!$1:$1,0)))/100,(AVERAGE(CY9:DJ9)))),"")</f>
        <v>0</v>
      </c>
      <c r="DL9" s="272">
        <f>+IFERROR((IF(ISTEXT(DL$5)=FALSE,(INDEX(FRED!$1:$1048576,MATCH(US!DL$5,FRED!$A:$A,0),MATCH(US!$B9,FRED!$1:$1,0)))/100,(AVERAGE(CZ9:DK9)))),"")</f>
        <v>0</v>
      </c>
      <c r="DM9" s="272">
        <f>+IFERROR((IF(ISTEXT(DM$5)=FALSE,(INDEX(FRED!$1:$1048576,MATCH(US!DM$5,FRED!$A:$A,0),MATCH(US!$B9,FRED!$1:$1,0)))/100,(AVERAGE(DA9:DL9)))),"")</f>
        <v>4.2999999999999997E-2</v>
      </c>
      <c r="DN9" s="272">
        <f>+IFERROR((IF(ISTEXT(DN$5)=FALSE,(INDEX(FRED!$1:$1048576,MATCH(US!DN$5,FRED!$A:$A,0),MATCH(US!$B9,FRED!$1:$1,0)))/100,(AVERAGE(DB9:DM9)))),"")</f>
        <v>0</v>
      </c>
      <c r="DO9" s="272">
        <f>+IFERROR((IF(ISTEXT(DO$5)=FALSE,(INDEX(FRED!$1:$1048576,MATCH(US!DO$5,FRED!$A:$A,0),MATCH(US!$B9,FRED!$1:$1,0)))/100,(AVERAGE(DC9:DN9)))),"")</f>
        <v>0</v>
      </c>
      <c r="DP9" s="280">
        <f>+IFERROR((IF(ISTEXT(DP$5)=FALSE,(INDEX(FRED!$1:$1048576,MATCH(US!DP$5,FRED!$A:$A,0),MATCH(US!$B9,FRED!$1:$1,0)))/100,(DM9))),"")</f>
        <v>4.2999999999999997E-2</v>
      </c>
      <c r="DQ9" s="272">
        <f>+IFERROR((IF(ISTEXT(DQ$5)=FALSE,(INDEX(FRED!$1:$1048576,MATCH(US!DQ$5,FRED!$A:$A,0),MATCH(US!$B9,FRED!$1:$1,0)))/100,(AVERAGE(DE9:DP9)))),"")</f>
        <v>4.0999999999999995E-2</v>
      </c>
      <c r="DR9" s="272">
        <f>+IFERROR((IF(ISTEXT(DR$5)=FALSE,(INDEX(FRED!$1:$1048576,MATCH(US!DR$5,FRED!$A:$A,0),MATCH(US!$B9,FRED!$1:$1,0)))/100,(AVERAGE(DF9:DQ9)))),"")</f>
        <v>0</v>
      </c>
      <c r="DS9" s="272">
        <f>+IFERROR((IF(ISTEXT(DS$5)=FALSE,(INDEX(FRED!$1:$1048576,MATCH(US!DS$5,FRED!$A:$A,0),MATCH(US!$B9,FRED!$1:$1,0)))/100,(AVERAGE(DG9:DR9)))),"")</f>
        <v>0</v>
      </c>
      <c r="DT9" s="272">
        <f>+IFERROR((IF(ISTEXT(DT$5)=FALSE,(INDEX(FRED!$1:$1048576,MATCH(US!DT$5,FRED!$A:$A,0),MATCH(US!$B9,FRED!$1:$1,0)))/100,(AVERAGE(DH9:DS9)))),"")</f>
        <v>0.04</v>
      </c>
      <c r="DU9" s="272">
        <f>+IFERROR((IF(ISTEXT(DU$5)=FALSE,(INDEX(FRED!$1:$1048576,MATCH(US!DU$5,FRED!$A:$A,0),MATCH(US!$B9,FRED!$1:$1,0)))/100,(AVERAGE(DI9:DT9)))),"")</f>
        <v>0</v>
      </c>
      <c r="DV9" s="272">
        <f>+IFERROR((IF(ISTEXT(DV$5)=FALSE,(INDEX(FRED!$1:$1048576,MATCH(US!DV$5,FRED!$A:$A,0),MATCH(US!$B9,FRED!$1:$1,0)))/100,(AVERAGE(DJ9:DU9)))),"")</f>
        <v>0</v>
      </c>
      <c r="DW9" s="272">
        <f>+IFERROR((IF(ISTEXT(DW$5)=FALSE,(INDEX(FRED!$1:$1048576,MATCH(US!DW$5,FRED!$A:$A,0),MATCH(US!$B9,FRED!$1:$1,0)))/100,(AVERAGE(DK9:DV9)))),"")</f>
        <v>3.9E-2</v>
      </c>
      <c r="DX9" s="272">
        <f>+IFERROR((IF(ISTEXT(DX$5)=FALSE,(INDEX(FRED!$1:$1048576,MATCH(US!DX$5,FRED!$A:$A,0),MATCH(US!$B9,FRED!$1:$1,0)))/100,(AVERAGE(DL9:DW9)))),"")</f>
        <v>0</v>
      </c>
      <c r="DY9" s="272">
        <f>+IFERROR((IF(ISTEXT(DY$5)=FALSE,(INDEX(FRED!$1:$1048576,MATCH(US!DY$5,FRED!$A:$A,0),MATCH(US!$B9,FRED!$1:$1,0)))/100,(AVERAGE(DM9:DX9)))),"")</f>
        <v>0</v>
      </c>
      <c r="DZ9" s="272">
        <f>+IFERROR((IF(ISTEXT(DZ$5)=FALSE,(INDEX(FRED!$1:$1048576,MATCH(US!DZ$5,FRED!$A:$A,0),MATCH(US!$B9,FRED!$1:$1,0)))/100,(AVERAGE(DN9:DY9)))),"")</f>
        <v>3.7000000000000005E-2</v>
      </c>
      <c r="EA9" s="272">
        <f>+IFERROR((IF(ISTEXT(EA$5)=FALSE,(INDEX(FRED!$1:$1048576,MATCH(US!EA$5,FRED!$A:$A,0),MATCH(US!$B9,FRED!$1:$1,0)))/100,(AVERAGE(DO9:DZ9)))),"")</f>
        <v>0</v>
      </c>
      <c r="EB9" s="272">
        <f>+IFERROR((IF(ISTEXT(EB$5)=FALSE,(INDEX(FRED!$1:$1048576,MATCH(US!EB$5,FRED!$A:$A,0),MATCH(US!$B9,FRED!$1:$1,0)))/100,(AVERAGE(DP9:EA9)))),"")</f>
        <v>0</v>
      </c>
      <c r="EC9" s="280">
        <f>+IFERROR((IF(ISTEXT(EC$5)=FALSE,(INDEX(FRED!$1:$1048576,MATCH(US!EC$5,FRED!$A:$A,0),MATCH(US!$B9,FRED!$1:$1,0)))/100,(DZ9))),"")</f>
        <v>3.7000000000000005E-2</v>
      </c>
      <c r="ED9" s="272">
        <f>+IFERROR((IF(ISTEXT(ED$5)=FALSE,(INDEX(FRED!$1:$1048576,MATCH(US!ED$5,FRED!$A:$A,0),MATCH(US!$B9,FRED!$1:$1,0)))/100,(AVERAGE(DR9:EC9)))),"")</f>
        <v>3.5000000000000003E-2</v>
      </c>
      <c r="EE9" s="272">
        <f>+IFERROR((IF(ISTEXT(EE$5)=FALSE,(INDEX(FRED!$1:$1048576,MATCH(US!EE$5,FRED!$A:$A,0),MATCH(US!$B9,FRED!$1:$1,0)))/100,(AVERAGE(DS9:ED9)))),"")</f>
        <v>0</v>
      </c>
      <c r="EF9" s="272">
        <f>+IFERROR((IF(ISTEXT(EF$5)=FALSE,(INDEX(FRED!$1:$1048576,MATCH(US!EF$5,FRED!$A:$A,0),MATCH(US!$B9,FRED!$1:$1,0)))/100,(AVERAGE(DT9:EE9)))),"")</f>
        <v>0</v>
      </c>
      <c r="EG9" s="272">
        <f>+IFERROR((IF(ISTEXT(EG$5)=FALSE,(INDEX(FRED!$1:$1048576,MATCH(US!EG$5,FRED!$A:$A,0),MATCH(US!$B9,FRED!$1:$1,0)))/100,(AVERAGE(DU9:EF9)))),"")</f>
        <v>3.5000000000000003E-2</v>
      </c>
      <c r="EH9" s="272">
        <f>+IFERROR((IF(ISTEXT(EH$5)=FALSE,(INDEX(FRED!$1:$1048576,MATCH(US!EH$5,FRED!$A:$A,0),MATCH(US!$B9,FRED!$1:$1,0)))/100,(AVERAGE(DV9:EG9)))),"")</f>
        <v>0</v>
      </c>
      <c r="EI9" s="272">
        <f>+IFERROR((IF(ISTEXT(EI$5)=FALSE,(INDEX(FRED!$1:$1048576,MATCH(US!EI$5,FRED!$A:$A,0),MATCH(US!$B9,FRED!$1:$1,0)))/100,(AVERAGE(DW9:EH9)))),"")</f>
        <v>0</v>
      </c>
      <c r="EJ9" s="272">
        <f>+IFERROR((IF(ISTEXT(EJ$5)=FALSE,(INDEX(FRED!$1:$1048576,MATCH(US!EJ$5,FRED!$A:$A,0),MATCH(US!$B9,FRED!$1:$1,0)))/100,(AVERAGE(DX9:EI9)))),"")</f>
        <v>3.5000000000000003E-2</v>
      </c>
      <c r="EK9" s="272">
        <f>+IFERROR((IF(ISTEXT(EK$5)=FALSE,(INDEX(FRED!$1:$1048576,MATCH(US!EK$5,FRED!$A:$A,0),MATCH(US!$B9,FRED!$1:$1,0)))/100,(AVERAGE(DY9:EJ9)))),"")</f>
        <v>0</v>
      </c>
      <c r="EL9" s="272">
        <f>+IFERROR((IF(ISTEXT(EL$5)=FALSE,(INDEX(FRED!$1:$1048576,MATCH(US!EL$5,FRED!$A:$A,0),MATCH(US!$B9,FRED!$1:$1,0)))/100,(AVERAGE(DZ9:EK9)))),"")</f>
        <v>0</v>
      </c>
      <c r="EM9" s="272">
        <f>+IFERROR((IF(ISTEXT(EM$5)=FALSE,(INDEX(FRED!$1:$1048576,MATCH(US!EM$5,FRED!$A:$A,0),MATCH(US!$B9,FRED!$1:$1,0)))/100,(AVERAGE(EA9:EL9)))),"")</f>
        <v>3.4000000000000002E-2</v>
      </c>
      <c r="EN9" s="272">
        <f>+IFERROR((IF(ISTEXT(EN$5)=FALSE,(INDEX(FRED!$1:$1048576,MATCH(US!EN$5,FRED!$A:$A,0),MATCH(US!$B9,FRED!$1:$1,0)))/100,(AVERAGE(EB9:EM9)))),"")</f>
        <v>0</v>
      </c>
      <c r="EO9" s="272">
        <f>+IFERROR((IF(ISTEXT(EO$5)=FALSE,(INDEX(FRED!$1:$1048576,MATCH(US!EO$5,FRED!$A:$A,0),MATCH(US!$B9,FRED!$1:$1,0)))/100,(AVERAGE(EC9:EN9)))),"")</f>
        <v>0</v>
      </c>
      <c r="EP9" s="280">
        <f>+IFERROR((IF(ISTEXT(EP$5)=FALSE,(INDEX(FRED!$1:$1048576,MATCH(US!EP$5,FRED!$A:$A,0),MATCH(US!$B9,FRED!$1:$1,0)))/100,(EM9))),"")</f>
        <v>3.4000000000000002E-2</v>
      </c>
      <c r="EQ9" s="272">
        <f>+IFERROR((IF(ISTEXT(EQ$5)=FALSE,(INDEX(FRED!$1:$1048576,MATCH(US!EQ$5,FRED!$A:$A,0),MATCH(US!$B9,FRED!$1:$1,0)))/100,(AVERAGE(EE9:EP9)))),"")</f>
        <v>3.3000000000000002E-2</v>
      </c>
      <c r="ER9" s="272">
        <f>+IFERROR((IF(ISTEXT(ER$5)=FALSE,(INDEX(FRED!$1:$1048576,MATCH(US!ER$5,FRED!$A:$A,0),MATCH(US!$B9,FRED!$1:$1,0)))/100,(AVERAGE(EF9:EQ9)))),"")</f>
        <v>0</v>
      </c>
      <c r="ES9" s="272">
        <f>+IFERROR((IF(ISTEXT(ES$5)=FALSE,(INDEX(FRED!$1:$1048576,MATCH(US!ES$5,FRED!$A:$A,0),MATCH(US!$B9,FRED!$1:$1,0)))/100,(AVERAGE(EG9:ER9)))),"")</f>
        <v>0</v>
      </c>
      <c r="ET9" s="272">
        <f>+IFERROR((IF(ISTEXT(ET$5)=FALSE,(INDEX(FRED!$1:$1048576,MATCH(US!ET$5,FRED!$A:$A,0),MATCH(US!$B9,FRED!$1:$1,0)))/100,(AVERAGE(EH9:ES9)))),"")</f>
        <v>3.4000000000000002E-2</v>
      </c>
      <c r="EU9" s="272">
        <f>+IFERROR((IF(ISTEXT(EU$5)=FALSE,(INDEX(FRED!$1:$1048576,MATCH(US!EU$5,FRED!$A:$A,0),MATCH(US!$B9,FRED!$1:$1,0)))/100,(AVERAGE(EI9:ET9)))),"")</f>
        <v>0</v>
      </c>
      <c r="EV9" s="272">
        <f>+IFERROR((IF(ISTEXT(EV$5)=FALSE,(INDEX(FRED!$1:$1048576,MATCH(US!EV$5,FRED!$A:$A,0),MATCH(US!$B9,FRED!$1:$1,0)))/100,(AVERAGE(EJ9:EU9)))),"")</f>
        <v>0</v>
      </c>
      <c r="EW9" s="272">
        <f>+IFERROR((IF(ISTEXT(EW$5)=FALSE,(INDEX(FRED!$1:$1048576,MATCH(US!EW$5,FRED!$A:$A,0),MATCH(US!$B9,FRED!$1:$1,0)))/100,(AVERAGE(EK9:EV9)))),"")</f>
        <v>3.4000000000000002E-2</v>
      </c>
      <c r="EX9" s="272">
        <f>+IFERROR((IF(ISTEXT(EX$5)=FALSE,(INDEX(FRED!$1:$1048576,MATCH(US!EX$5,FRED!$A:$A,0),MATCH(US!$B9,FRED!$1:$1,0)))/100,(AVERAGE(EL9:EW9)))),"")</f>
        <v>0</v>
      </c>
      <c r="EY9" s="272">
        <f>+IFERROR((IF(ISTEXT(EY$5)=FALSE,(INDEX(FRED!$1:$1048576,MATCH(US!EY$5,FRED!$A:$A,0),MATCH(US!$B9,FRED!$1:$1,0)))/100,(AVERAGE(EM9:EX9)))),"")</f>
        <v>0</v>
      </c>
      <c r="EZ9" s="272">
        <f>+IFERROR((IF(ISTEXT(EZ$5)=FALSE,(INDEX(FRED!$1:$1048576,MATCH(US!EZ$5,FRED!$A:$A,0),MATCH(US!$B9,FRED!$1:$1,0)))/100,(AVERAGE(EN9:EY9)))),"")</f>
        <v>3.4000000000000002E-2</v>
      </c>
      <c r="FA9" s="272">
        <f>+IFERROR((IF(ISTEXT(FA$5)=FALSE,(INDEX(FRED!$1:$1048576,MATCH(US!FA$5,FRED!$A:$A,0),MATCH(US!$B9,FRED!$1:$1,0)))/100,(AVERAGE(EO9:EZ9)))),"")</f>
        <v>0</v>
      </c>
      <c r="FB9" s="272">
        <f>+IFERROR((IF(ISTEXT(FB$5)=FALSE,(INDEX(FRED!$1:$1048576,MATCH(US!FB$5,FRED!$A:$A,0),MATCH(US!$B9,FRED!$1:$1,0)))/100,(AVERAGE(EP9:FA9)))),"")</f>
        <v>0</v>
      </c>
      <c r="FC9" s="280">
        <f>+IFERROR((IF(ISTEXT(FC$5)=FALSE,(INDEX(FRED!$1:$1048576,MATCH(US!FC$5,FRED!$A:$A,0),MATCH(US!$B9,FRED!$1:$1,0)))/100,(EZ9))),"")</f>
        <v>3.4000000000000002E-2</v>
      </c>
      <c r="FD9" s="272">
        <f>+IFERROR((IF(ISTEXT(FD$5)=FALSE,(INDEX(FRED!$1:$1048576,MATCH(US!FD$5,FRED!$A:$A,0),MATCH(US!$B9,FRED!$1:$1,0)))/100,(AVERAGE(ER9:FC9)))),"")</f>
        <v>3.4000000000000002E-2</v>
      </c>
      <c r="FE9" s="272">
        <f>+IFERROR((IF(ISTEXT(FE$5)=FALSE,(INDEX(FRED!$1:$1048576,MATCH(US!FE$5,FRED!$A:$A,0),MATCH(US!$B9,FRED!$1:$1,0)))/100,(AVERAGE(ES9:FD9)))),"")</f>
        <v>0</v>
      </c>
      <c r="FF9" s="272">
        <f>+IFERROR((IF(ISTEXT(FF$5)=FALSE,(INDEX(FRED!$1:$1048576,MATCH(US!FF$5,FRED!$A:$A,0),MATCH(US!$B9,FRED!$1:$1,0)))/100,(AVERAGE(ET9:FE9)))),"")</f>
        <v>0</v>
      </c>
      <c r="FG9" s="272">
        <f>+IFERROR((IF(ISTEXT(FG$5)=FALSE,(INDEX(FRED!$1:$1048576,MATCH(US!FG$5,FRED!$A:$A,0),MATCH(US!$B9,FRED!$1:$1,0)))/100,(AVERAGE(EU9:FF9)))),"")</f>
        <v>3.4000000000000002E-2</v>
      </c>
      <c r="FH9" s="272">
        <f>+IFERROR((IF(ISTEXT(FH$5)=FALSE,(INDEX(FRED!$1:$1048576,MATCH(US!FH$5,FRED!$A:$A,0),MATCH(US!$B9,FRED!$1:$1,0)))/100,(AVERAGE(EV9:FG9)))),"")</f>
        <v>0</v>
      </c>
      <c r="FI9" s="272">
        <f>+IFERROR((IF(ISTEXT(FI$5)=FALSE,(INDEX(FRED!$1:$1048576,MATCH(US!FI$5,FRED!$A:$A,0),MATCH(US!$B9,FRED!$1:$1,0)))/100,(AVERAGE(EW9:FH9)))),"")</f>
        <v>0</v>
      </c>
      <c r="FJ9" s="272">
        <f>+IFERROR((IF(ISTEXT(FJ$5)=FALSE,(INDEX(FRED!$1:$1048576,MATCH(US!FJ$5,FRED!$A:$A,0),MATCH(US!$B9,FRED!$1:$1,0)))/100,(AVERAGE(EX9:FI9)))),"")</f>
        <v>3.4000000000000002E-2</v>
      </c>
      <c r="FK9" s="272">
        <f>+IFERROR((IF(ISTEXT(FK$5)=FALSE,(INDEX(FRED!$1:$1048576,MATCH(US!FK$5,FRED!$A:$A,0),MATCH(US!$B9,FRED!$1:$1,0)))/100,(AVERAGE(EY9:FJ9)))),"")</f>
        <v>0</v>
      </c>
      <c r="FL9" s="272">
        <f>+IFERROR((IF(ISTEXT(FL$5)=FALSE,(INDEX(FRED!$1:$1048576,MATCH(US!FL$5,FRED!$A:$A,0),MATCH(US!$B9,FRED!$1:$1,0)))/100,(AVERAGE(EZ9:FK9)))),"")</f>
        <v>0</v>
      </c>
      <c r="FM9" s="272">
        <f>+IFERROR((IF(ISTEXT(FM$5)=FALSE,(INDEX(FRED!$1:$1048576,MATCH(US!FM$5,FRED!$A:$A,0),MATCH(US!$B9,FRED!$1:$1,0)))/100,(AVERAGE(FA9:FL9)))),"")</f>
        <v>3.4000000000000002E-2</v>
      </c>
      <c r="FN9" s="272">
        <f>+IFERROR((IF(ISTEXT(FN$5)=FALSE,(INDEX(FRED!$1:$1048576,MATCH(US!FN$5,FRED!$A:$A,0),MATCH(US!$B9,FRED!$1:$1,0)))/100,(AVERAGE(FB9:FM9)))),"")</f>
        <v>0</v>
      </c>
      <c r="FO9" s="272">
        <f>+IFERROR((IF(ISTEXT(FO$5)=FALSE,(INDEX(FRED!$1:$1048576,MATCH(US!FO$5,FRED!$A:$A,0),MATCH(US!$B9,FRED!$1:$1,0)))/100,(AVERAGE(FC9:FN9)))),"")</f>
        <v>0</v>
      </c>
      <c r="FP9" s="280">
        <f>+IFERROR((IF(ISTEXT(FP$5)=FALSE,(INDEX(FRED!$1:$1048576,MATCH(US!FP$5,FRED!$A:$A,0),MATCH(US!$B9,FRED!$1:$1,0)))/100,(FM9))),"")</f>
        <v>3.4000000000000002E-2</v>
      </c>
      <c r="FQ9" s="272">
        <f>+IFERROR((IF(ISTEXT(FQ$5)=FALSE,(INDEX(FRED!$1:$1048576,MATCH(US!FQ$5,FRED!$A:$A,0),MATCH(US!$B9,FRED!$1:$1,0)))/100,(AVERAGE(FE9:FP9)))),"")</f>
        <v>3.5000000000000003E-2</v>
      </c>
      <c r="FR9" s="272">
        <f>+IFERROR((IF(ISTEXT(FR$5)=FALSE,(INDEX(FRED!$1:$1048576,MATCH(US!FR$5,FRED!$A:$A,0),MATCH(US!$B9,FRED!$1:$1,0)))/100,(AVERAGE(FF9:FQ9)))),"")</f>
        <v>0</v>
      </c>
      <c r="FS9" s="272">
        <f>+IFERROR((IF(ISTEXT(FS$5)=FALSE,(INDEX(FRED!$1:$1048576,MATCH(US!FS$5,FRED!$A:$A,0),MATCH(US!$B9,FRED!$1:$1,0)))/100,(AVERAGE(FG9:FR9)))),"")</f>
        <v>0</v>
      </c>
      <c r="FT9" s="272">
        <f>+IFERROR((IF(ISTEXT(FT$5)=FALSE,(INDEX(FRED!$1:$1048576,MATCH(US!FT$5,FRED!$A:$A,0),MATCH(US!$B9,FRED!$1:$1,0)))/100,(AVERAGE(FH9:FS9)))),"")</f>
        <v>3.5000000000000003E-2</v>
      </c>
      <c r="FU9" s="272">
        <f>+IFERROR((IF(ISTEXT(FU$5)=FALSE,(INDEX(FRED!$1:$1048576,MATCH(US!FU$5,FRED!$A:$A,0),MATCH(US!$B9,FRED!$1:$1,0)))/100,(AVERAGE(FI9:FT9)))),"")</f>
        <v>0</v>
      </c>
      <c r="FV9" s="272">
        <f>+IFERROR((IF(ISTEXT(FV$5)=FALSE,(INDEX(FRED!$1:$1048576,MATCH(US!FV$5,FRED!$A:$A,0),MATCH(US!$B9,FRED!$1:$1,0)))/100,(AVERAGE(FJ9:FU9)))),"")</f>
        <v>0</v>
      </c>
      <c r="FW9" s="272">
        <f>+IFERROR((IF(ISTEXT(FW$5)=FALSE,(INDEX(FRED!$1:$1048576,MATCH(US!FW$5,FRED!$A:$A,0),MATCH(US!$B9,FRED!$1:$1,0)))/100,(AVERAGE(FK9:FV9)))),"")</f>
        <v>3.6000000000000004E-2</v>
      </c>
      <c r="FX9" s="272">
        <f>+IFERROR((IF(ISTEXT(FX$5)=FALSE,(INDEX(FRED!$1:$1048576,MATCH(US!FX$5,FRED!$A:$A,0),MATCH(US!$B9,FRED!$1:$1,0)))/100,(AVERAGE(FL9:FW9)))),"")</f>
        <v>0</v>
      </c>
      <c r="FY9" s="272">
        <f>+IFERROR((IF(ISTEXT(FY$5)=FALSE,(INDEX(FRED!$1:$1048576,MATCH(US!FY$5,FRED!$A:$A,0),MATCH(US!$B9,FRED!$1:$1,0)))/100,(AVERAGE(FM9:FX9)))),"")</f>
        <v>0</v>
      </c>
      <c r="FZ9" s="272">
        <f>+IFERROR((IF(ISTEXT(FZ$5)=FALSE,(INDEX(FRED!$1:$1048576,MATCH(US!FZ$5,FRED!$A:$A,0),MATCH(US!$B9,FRED!$1:$1,0)))/100,(AVERAGE(FN9:FY9)))),"")</f>
        <v>3.6000000000000004E-2</v>
      </c>
      <c r="GA9" s="272">
        <f>+IFERROR((IF(ISTEXT(GA$5)=FALSE,(INDEX(FRED!$1:$1048576,MATCH(US!GA$5,FRED!$A:$A,0),MATCH(US!$B9,FRED!$1:$1,0)))/100,(AVERAGE(FO9:FZ9)))),"")</f>
        <v>0</v>
      </c>
      <c r="GB9" s="272">
        <f>+IFERROR((IF(ISTEXT(GB$5)=FALSE,(INDEX(FRED!$1:$1048576,MATCH(US!GB$5,FRED!$A:$A,0),MATCH(US!$B9,FRED!$1:$1,0)))/100,(AVERAGE(FP9:GA9)))),"")</f>
        <v>0</v>
      </c>
      <c r="GC9" s="280">
        <f>+IFERROR((IF(ISTEXT(GC$5)=FALSE,(INDEX(FRED!$1:$1048576,MATCH(US!GC$5,FRED!$A:$A,0),MATCH(US!$B9,FRED!$1:$1,0)))/100,(FZ9))),"")</f>
        <v>3.6000000000000004E-2</v>
      </c>
      <c r="GD9" s="272">
        <f>+IFERROR((IF(ISTEXT(GD$5)=FALSE,(INDEX(FRED!$1:$1048576,MATCH(US!GD$5,FRED!$A:$A,0),MATCH(US!$B9,FRED!$1:$1,0)))/100,(AVERAGE(FR9:GC9)))),"")</f>
        <v>3.6000000000000004E-2</v>
      </c>
      <c r="GE9" s="272">
        <f>+IFERROR((IF(ISTEXT(GE$5)=FALSE,(INDEX(FRED!$1:$1048576,MATCH(US!GE$5,FRED!$A:$A,0),MATCH(US!$B9,FRED!$1:$1,0)))/100,(AVERAGE(FS9:GD9)))),"")</f>
        <v>0</v>
      </c>
      <c r="GF9" s="272">
        <f>+IFERROR((IF(ISTEXT(GF$5)=FALSE,(INDEX(FRED!$1:$1048576,MATCH(US!GF$5,FRED!$A:$A,0),MATCH(US!$B9,FRED!$1:$1,0)))/100,(AVERAGE(FT9:GE9)))),"")</f>
        <v>0</v>
      </c>
      <c r="GG9" s="272">
        <f>+IFERROR((IF(ISTEXT(GG$5)=FALSE,(INDEX(FRED!$1:$1048576,MATCH(US!GG$5,FRED!$A:$A,0),MATCH(US!$B9,FRED!$1:$1,0)))/100,(AVERAGE(FU9:GF9)))),"")</f>
        <v>3.7000000000000005E-2</v>
      </c>
      <c r="GH9" s="272">
        <f>+IFERROR((IF(ISTEXT(GH$5)=FALSE,(INDEX(FRED!$1:$1048576,MATCH(US!GH$5,FRED!$A:$A,0),MATCH(US!$B9,FRED!$1:$1,0)))/100,(AVERAGE(FV9:GG9)))),"")</f>
        <v>0</v>
      </c>
      <c r="GI9" s="272">
        <f>+IFERROR((IF(ISTEXT(GI$5)=FALSE,(INDEX(FRED!$1:$1048576,MATCH(US!GI$5,FRED!$A:$A,0),MATCH(US!$B9,FRED!$1:$1,0)))/100,(AVERAGE(FW9:GH9)))),"")</f>
        <v>0</v>
      </c>
      <c r="GJ9" s="272">
        <f>+IFERROR((IF(ISTEXT(GJ$5)=FALSE,(INDEX(FRED!$1:$1048576,MATCH(US!GJ$5,FRED!$A:$A,0),MATCH(US!$B9,FRED!$1:$1,0)))/100,(AVERAGE(FX9:GI9)))),"")</f>
        <v>3.7000000000000005E-2</v>
      </c>
      <c r="GK9" s="272">
        <f>+IFERROR((IF(ISTEXT(GK$5)=FALSE,(INDEX(FRED!$1:$1048576,MATCH(US!GK$5,FRED!$A:$A,0),MATCH(US!$B9,FRED!$1:$1,0)))/100,(AVERAGE(FY9:GJ9)))),"")</f>
        <v>0</v>
      </c>
      <c r="GL9" s="272">
        <f>+IFERROR((IF(ISTEXT(GL$5)=FALSE,(INDEX(FRED!$1:$1048576,MATCH(US!GL$5,FRED!$A:$A,0),MATCH(US!$B9,FRED!$1:$1,0)))/100,(AVERAGE(FZ9:GK9)))),"")</f>
        <v>0</v>
      </c>
      <c r="GM9" s="272">
        <f>+IFERROR((IF(ISTEXT(GM$5)=FALSE,(INDEX(FRED!$1:$1048576,MATCH(US!GM$5,FRED!$A:$A,0),MATCH(US!$B9,FRED!$1:$1,0)))/100,(AVERAGE(GA9:GL9)))),"")</f>
        <v>3.7999999999999999E-2</v>
      </c>
      <c r="GN9" s="272">
        <f>+IFERROR((IF(ISTEXT(GN$5)=FALSE,(INDEX(FRED!$1:$1048576,MATCH(US!GN$5,FRED!$A:$A,0),MATCH(US!$B9,FRED!$1:$1,0)))/100,(AVERAGE(GB9:GM9)))),"")</f>
        <v>0</v>
      </c>
      <c r="GO9" s="272">
        <f>+IFERROR((IF(ISTEXT(GO$5)=FALSE,(INDEX(FRED!$1:$1048576,MATCH(US!GO$5,FRED!$A:$A,0),MATCH(US!$B9,FRED!$1:$1,0)))/100,(AVERAGE(GC9:GN9)))),"")</f>
        <v>0</v>
      </c>
      <c r="GP9" s="280">
        <f>+IFERROR((IF(ISTEXT(GP$5)=FALSE,(INDEX(FRED!$1:$1048576,MATCH(US!GP$5,FRED!$A:$A,0),MATCH(US!$B9,FRED!$1:$1,0)))/100,(GM9))),"")</f>
        <v>3.7999999999999999E-2</v>
      </c>
      <c r="GQ9" s="272">
        <f>+IFERROR((IF(ISTEXT(GQ$5)=FALSE,(INDEX(FRED!$1:$1048576,MATCH(US!GQ$5,FRED!$A:$A,0),MATCH(US!$B9,FRED!$1:$1,0)))/100,(AVERAGE(GE9:GP9)))),"")</f>
        <v>3.7999999999999999E-2</v>
      </c>
      <c r="GR9" s="272">
        <f>+IFERROR((IF(ISTEXT(GR$5)=FALSE,(INDEX(FRED!$1:$1048576,MATCH(US!GR$5,FRED!$A:$A,0),MATCH(US!$B9,FRED!$1:$1,0)))/100,(AVERAGE(GF9:GQ9)))),"")</f>
        <v>0</v>
      </c>
      <c r="GS9" s="272">
        <f>+IFERROR((IF(ISTEXT(GS$5)=FALSE,(INDEX(FRED!$1:$1048576,MATCH(US!GS$5,FRED!$A:$A,0),MATCH(US!$B9,FRED!$1:$1,0)))/100,(AVERAGE(GG9:GR9)))),"")</f>
        <v>0</v>
      </c>
      <c r="GT9" s="272">
        <f>+IFERROR((IF(ISTEXT(GT$5)=FALSE,(INDEX(FRED!$1:$1048576,MATCH(US!GT$5,FRED!$A:$A,0),MATCH(US!$B9,FRED!$1:$1,0)))/100,(AVERAGE(GH9:GS9)))),"")</f>
        <v>3.9E-2</v>
      </c>
      <c r="GU9" s="272">
        <f>+IFERROR((IF(ISTEXT(GU$5)=FALSE,(INDEX(FRED!$1:$1048576,MATCH(US!GU$5,FRED!$A:$A,0),MATCH(US!$B9,FRED!$1:$1,0)))/100,(AVERAGE(GI9:GT9)))),"")</f>
        <v>0</v>
      </c>
      <c r="GV9" s="272">
        <f>+IFERROR((IF(ISTEXT(GV$5)=FALSE,(INDEX(FRED!$1:$1048576,MATCH(US!GV$5,FRED!$A:$A,0),MATCH(US!$B9,FRED!$1:$1,0)))/100,(AVERAGE(GJ9:GU9)))),"")</f>
        <v>0</v>
      </c>
      <c r="GW9" s="272">
        <f>+IFERROR((IF(ISTEXT(GW$5)=FALSE,(INDEX(FRED!$1:$1048576,MATCH(US!GW$5,FRED!$A:$A,0),MATCH(US!$B9,FRED!$1:$1,0)))/100,(AVERAGE(GK9:GV9)))),"")</f>
        <v>3.9E-2</v>
      </c>
      <c r="GX9" s="272">
        <f>+IFERROR((IF(ISTEXT(GX$5)=FALSE,(INDEX(FRED!$1:$1048576,MATCH(US!GX$5,FRED!$A:$A,0),MATCH(US!$B9,FRED!$1:$1,0)))/100,(AVERAGE(GL9:GW9)))),"")</f>
        <v>0</v>
      </c>
      <c r="GY9" s="272">
        <f>+IFERROR((IF(ISTEXT(GY$5)=FALSE,(INDEX(FRED!$1:$1048576,MATCH(US!GY$5,FRED!$A:$A,0),MATCH(US!$B9,FRED!$1:$1,0)))/100,(AVERAGE(GM9:GX9)))),"")</f>
        <v>0</v>
      </c>
      <c r="GZ9" s="272">
        <f>+IFERROR((IF(ISTEXT(GZ$5)=FALSE,(INDEX(FRED!$1:$1048576,MATCH(US!GZ$5,FRED!$A:$A,0),MATCH(US!$B9,FRED!$1:$1,0)))/100,(AVERAGE(GN9:GY9)))),"")</f>
        <v>0.04</v>
      </c>
      <c r="HA9" s="272">
        <f>+IFERROR((IF(ISTEXT(HA$5)=FALSE,(INDEX(FRED!$1:$1048576,MATCH(US!HA$5,FRED!$A:$A,0),MATCH(US!$B9,FRED!$1:$1,0)))/100,(AVERAGE(GO9:GZ9)))),"")</f>
        <v>0</v>
      </c>
      <c r="HB9" s="272">
        <f>+IFERROR((IF(ISTEXT(HB$5)=FALSE,(INDEX(FRED!$1:$1048576,MATCH(US!HB$5,FRED!$A:$A,0),MATCH(US!$B9,FRED!$1:$1,0)))/100,(AVERAGE(GP9:HA9)))),"")</f>
        <v>0</v>
      </c>
      <c r="HC9" s="280">
        <f>+IFERROR((IF(ISTEXT(HC$5)=FALSE,(INDEX(FRED!$1:$1048576,MATCH(US!HC$5,FRED!$A:$A,0),MATCH(US!$B9,FRED!$1:$1,0)))/100,(GZ9))),"")</f>
        <v>0.04</v>
      </c>
      <c r="HD9" s="272">
        <f>+IFERROR((IF(ISTEXT(HD$5)=FALSE,(INDEX(FRED!$1:$1048576,MATCH(US!HD$5,FRED!$A:$A,0),MATCH(US!$B9,FRED!$1:$1,0)))/100,(AVERAGE(GR9:HC9)))),"")</f>
        <v>4.0999999999999995E-2</v>
      </c>
      <c r="HE9" s="272">
        <f>+IFERROR((IF(ISTEXT(HE$5)=FALSE,(INDEX(FRED!$1:$1048576,MATCH(US!HE$5,FRED!$A:$A,0),MATCH(US!$B9,FRED!$1:$1,0)))/100,(AVERAGE(GS9:HD9)))),"")</f>
        <v>0</v>
      </c>
      <c r="HF9" s="272">
        <f>+IFERROR((IF(ISTEXT(HF$5)=FALSE,(INDEX(FRED!$1:$1048576,MATCH(US!HF$5,FRED!$A:$A,0),MATCH(US!$B9,FRED!$1:$1,0)))/100,(AVERAGE(GT9:HE9)))),"")</f>
        <v>0</v>
      </c>
      <c r="HG9" s="272">
        <f>+IFERROR((IF(ISTEXT(HG$5)=FALSE,(INDEX(FRED!$1:$1048576,MATCH(US!HG$5,FRED!$A:$A,0),MATCH(US!$B9,FRED!$1:$1,0)))/100,(AVERAGE(GU9:HF9)))),"")</f>
        <v>4.0999999999999995E-2</v>
      </c>
      <c r="HH9" s="272">
        <f>+IFERROR((IF(ISTEXT(HH$5)=FALSE,(INDEX(FRED!$1:$1048576,MATCH(US!HH$5,FRED!$A:$A,0),MATCH(US!$B9,FRED!$1:$1,0)))/100,(AVERAGE(GV9:HG9)))),"")</f>
        <v>0</v>
      </c>
      <c r="HI9" s="272">
        <f>+IFERROR((IF(ISTEXT(HI$5)=FALSE,(INDEX(FRED!$1:$1048576,MATCH(US!HI$5,FRED!$A:$A,0),MATCH(US!$B9,FRED!$1:$1,0)))/100,(AVERAGE(GW9:HH9)))),"")</f>
        <v>0</v>
      </c>
      <c r="HJ9" s="272">
        <f>+IFERROR((IF(ISTEXT(HJ$5)=FALSE,(INDEX(FRED!$1:$1048576,MATCH(US!HJ$5,FRED!$A:$A,0),MATCH(US!$B9,FRED!$1:$1,0)))/100,(AVERAGE(GX9:HI9)))),"")</f>
        <v>4.0999999999999995E-2</v>
      </c>
      <c r="HK9" s="272">
        <f>+IFERROR((IF(ISTEXT(HK$5)=FALSE,(INDEX(FRED!$1:$1048576,MATCH(US!HK$5,FRED!$A:$A,0),MATCH(US!$B9,FRED!$1:$1,0)))/100,(AVERAGE(GY9:HJ9)))),"")</f>
        <v>0</v>
      </c>
      <c r="HL9" s="272">
        <f>+IFERROR((IF(ISTEXT(HL$5)=FALSE,(INDEX(FRED!$1:$1048576,MATCH(US!HL$5,FRED!$A:$A,0),MATCH(US!$B9,FRED!$1:$1,0)))/100,(AVERAGE(GZ9:HK9)))),"")</f>
        <v>0</v>
      </c>
      <c r="HM9" s="272">
        <f>+IFERROR((IF(ISTEXT(HM$5)=FALSE,(INDEX(FRED!$1:$1048576,MATCH(US!HM$5,FRED!$A:$A,0),MATCH(US!$B9,FRED!$1:$1,0)))/100,(AVERAGE(HA9:HL9)))),"")</f>
        <v>4.2000000000000003E-2</v>
      </c>
      <c r="HN9" s="272">
        <f>+IFERROR((IF(ISTEXT(HN$5)=FALSE,(INDEX(FRED!$1:$1048576,MATCH(US!HN$5,FRED!$A:$A,0),MATCH(US!$B9,FRED!$1:$1,0)))/100,(AVERAGE(HB9:HM9)))),"")</f>
        <v>0</v>
      </c>
      <c r="HO9" s="272">
        <f>+IFERROR((IF(ISTEXT(HO$5)=FALSE,(INDEX(FRED!$1:$1048576,MATCH(US!HO$5,FRED!$A:$A,0),MATCH(US!$B9,FRED!$1:$1,0)))/100,(AVERAGE(HC9:HN9)))),"")</f>
        <v>0</v>
      </c>
      <c r="HP9" s="280">
        <f>+IFERROR((IF(ISTEXT(HP$5)=FALSE,(INDEX(FRED!$1:$1048576,MATCH(US!HP$5,FRED!$A:$A,0),MATCH(US!$B9,FRED!$1:$1,0)))/100,(HM9))),"")</f>
        <v>4.2000000000000003E-2</v>
      </c>
      <c r="HQ9" s="272">
        <f>+IFERROR((IF(ISTEXT(HQ$5)=FALSE,(INDEX(FRED!$1:$1048576,MATCH(US!HQ$5,FRED!$A:$A,0),MATCH(US!$B9,FRED!$1:$1,0)))/100,(AVERAGE(HE9:HP9)))),"")</f>
        <v>4.2999999999999997E-2</v>
      </c>
      <c r="HR9" s="272">
        <f>+IFERROR((IF(ISTEXT(HR$5)=FALSE,(INDEX(FRED!$1:$1048576,MATCH(US!HR$5,FRED!$A:$A,0),MATCH(US!$B9,FRED!$1:$1,0)))/100,(AVERAGE(HF9:HQ9)))),"")</f>
        <v>0</v>
      </c>
      <c r="HS9" s="272">
        <f>+IFERROR((IF(ISTEXT(HS$5)=FALSE,(INDEX(FRED!$1:$1048576,MATCH(US!HS$5,FRED!$A:$A,0),MATCH(US!$B9,FRED!$1:$1,0)))/100,(AVERAGE(HG9:HR9)))),"")</f>
        <v>0</v>
      </c>
      <c r="HT9" s="272">
        <f>+IFERROR((IF(ISTEXT(HT$5)=FALSE,(INDEX(FRED!$1:$1048576,MATCH(US!HT$5,FRED!$A:$A,0),MATCH(US!$B9,FRED!$1:$1,0)))/100,(AVERAGE(HH9:HS9)))),"")</f>
        <v>4.2999999999999997E-2</v>
      </c>
      <c r="HU9" s="272">
        <f>+IFERROR((IF(ISTEXT(HU$5)=FALSE,(INDEX(FRED!$1:$1048576,MATCH(US!HU$5,FRED!$A:$A,0),MATCH(US!$B9,FRED!$1:$1,0)))/100,(AVERAGE(HI9:HT9)))),"")</f>
        <v>0</v>
      </c>
      <c r="HV9" s="272">
        <f>+IFERROR((IF(ISTEXT(HV$5)=FALSE,(INDEX(FRED!$1:$1048576,MATCH(US!HV$5,FRED!$A:$A,0),MATCH(US!$B9,FRED!$1:$1,0)))/100,(AVERAGE(HJ9:HU9)))),"")</f>
        <v>0</v>
      </c>
      <c r="HW9" s="272">
        <f>+IFERROR((IF(ISTEXT(HW$5)=FALSE,(INDEX(FRED!$1:$1048576,MATCH(US!HW$5,FRED!$A:$A,0),MATCH(US!$B9,FRED!$1:$1,0)))/100,(AVERAGE(HK9:HV9)))),"")</f>
        <v>4.2999999999999997E-2</v>
      </c>
      <c r="HX9" s="272">
        <f>+IFERROR((IF(ISTEXT(HX$5)=FALSE,(INDEX(FRED!$1:$1048576,MATCH(US!HX$5,FRED!$A:$A,0),MATCH(US!$B9,FRED!$1:$1,0)))/100,(AVERAGE(HL9:HW9)))),"")</f>
        <v>0</v>
      </c>
      <c r="HY9" s="272">
        <f>+IFERROR((IF(ISTEXT(HY$5)=FALSE,(INDEX(FRED!$1:$1048576,MATCH(US!HY$5,FRED!$A:$A,0),MATCH(US!$B9,FRED!$1:$1,0)))/100,(AVERAGE(HM9:HX9)))),"")</f>
        <v>0</v>
      </c>
      <c r="HZ9" s="272">
        <f>+IFERROR((IF(ISTEXT(HZ$5)=FALSE,(INDEX(FRED!$1:$1048576,MATCH(US!HZ$5,FRED!$A:$A,0),MATCH(US!$B9,FRED!$1:$1,0)))/100,(AVERAGE(HN9:HY9)))),"")</f>
        <v>4.2999999999999997E-2</v>
      </c>
      <c r="IA9" s="272">
        <f>+IFERROR((IF(ISTEXT(IA$5)=FALSE,(INDEX(FRED!$1:$1048576,MATCH(US!IA$5,FRED!$A:$A,0),MATCH(US!$B9,FRED!$1:$1,0)))/100,(AVERAGE(HO9:HZ9)))),"")</f>
        <v>0</v>
      </c>
      <c r="IB9" s="272">
        <f>+IFERROR((IF(ISTEXT(IB$5)=FALSE,(INDEX(FRED!$1:$1048576,MATCH(US!IB$5,FRED!$A:$A,0),MATCH(US!$B9,FRED!$1:$1,0)))/100,(AVERAGE(HP9:IA9)))),"")</f>
        <v>0</v>
      </c>
      <c r="IC9" s="280">
        <f>+IFERROR((IF(ISTEXT(IC$5)=FALSE,(INDEX(FRED!$1:$1048576,MATCH(US!IC$5,FRED!$A:$A,0),MATCH(US!$B9,FRED!$1:$1,0)))/100,(HZ9))),"")</f>
        <v>4.2999999999999997E-2</v>
      </c>
      <c r="ID9" s="272">
        <f>+IFERROR((IF(ISTEXT(ID$5)=FALSE,(INDEX(FRED!$1:$1048576,MATCH(US!ID$5,FRED!$A:$A,0),MATCH(US!$B9,FRED!$1:$1,0)))/100,(AVERAGE(HR9:IC9)))),"")</f>
        <v>4.2999999999999997E-2</v>
      </c>
      <c r="IE9" s="272">
        <f>+IFERROR((IF(ISTEXT(IE$5)=FALSE,(INDEX(FRED!$1:$1048576,MATCH(US!IE$5,FRED!$A:$A,0),MATCH(US!$B9,FRED!$1:$1,0)))/100,(AVERAGE(HS9:ID9)))),"")</f>
        <v>0</v>
      </c>
      <c r="IF9" s="272">
        <f>+IFERROR((IF(ISTEXT(IF$5)=FALSE,(INDEX(FRED!$1:$1048576,MATCH(US!IF$5,FRED!$A:$A,0),MATCH(US!$B9,FRED!$1:$1,0)))/100,(AVERAGE(HT9:IE9)))),"")</f>
        <v>0</v>
      </c>
      <c r="IG9" s="272">
        <f>+IFERROR((IF(ISTEXT(IG$5)=FALSE,(INDEX(FRED!$1:$1048576,MATCH(US!IG$5,FRED!$A:$A,0),MATCH(US!$B9,FRED!$1:$1,0)))/100,(AVERAGE(HU9:IF9)))),"")</f>
        <v>4.2999999999999997E-2</v>
      </c>
      <c r="IH9" s="272">
        <f>+IFERROR((IF(ISTEXT(IH$5)=FALSE,(INDEX(FRED!$1:$1048576,MATCH(US!IH$5,FRED!$A:$A,0),MATCH(US!$B9,FRED!$1:$1,0)))/100,(AVERAGE(HV9:IG9)))),"")</f>
        <v>0</v>
      </c>
      <c r="II9" s="272">
        <f>+IFERROR((IF(ISTEXT(II$5)=FALSE,(INDEX(FRED!$1:$1048576,MATCH(US!II$5,FRED!$A:$A,0),MATCH(US!$B9,FRED!$1:$1,0)))/100,(AVERAGE(HW9:IH9)))),"")</f>
        <v>0</v>
      </c>
      <c r="IJ9" s="272">
        <f>+IFERROR((IF(ISTEXT(IJ$5)=FALSE,(INDEX(FRED!$1:$1048576,MATCH(US!IJ$5,FRED!$A:$A,0),MATCH(US!$B9,FRED!$1:$1,0)))/100,(AVERAGE(HX9:II9)))),"")</f>
        <v>4.2999999999999997E-2</v>
      </c>
      <c r="IK9" s="272">
        <f>+IFERROR((IF(ISTEXT(IK$5)=FALSE,(INDEX(FRED!$1:$1048576,MATCH(US!IK$5,FRED!$A:$A,0),MATCH(US!$B9,FRED!$1:$1,0)))/100,(AVERAGE(HY9:IJ9)))),"")</f>
        <v>0</v>
      </c>
      <c r="IL9" s="272">
        <f>+IFERROR((IF(ISTEXT(IL$5)=FALSE,(INDEX(FRED!$1:$1048576,MATCH(US!IL$5,FRED!$A:$A,0),MATCH(US!$B9,FRED!$1:$1,0)))/100,(AVERAGE(HZ9:IK9)))),"")</f>
        <v>0</v>
      </c>
      <c r="IM9" s="272">
        <f>+IFERROR((IF(ISTEXT(IM$5)=FALSE,(INDEX(FRED!$1:$1048576,MATCH(US!IM$5,FRED!$A:$A,0),MATCH(US!$B9,FRED!$1:$1,0)))/100,(AVERAGE(IA9:IL9)))),"")</f>
        <v>4.2999999999999997E-2</v>
      </c>
      <c r="IN9" s="272">
        <f>+IFERROR((IF(ISTEXT(IN$5)=FALSE,(INDEX(FRED!$1:$1048576,MATCH(US!IN$5,FRED!$A:$A,0),MATCH(US!$B9,FRED!$1:$1,0)))/100,(AVERAGE(IB9:IM9)))),"")</f>
        <v>0</v>
      </c>
      <c r="IO9" s="272">
        <f>+IFERROR((IF(ISTEXT(IO$5)=FALSE,(INDEX(FRED!$1:$1048576,MATCH(US!IO$5,FRED!$A:$A,0),MATCH(US!$B9,FRED!$1:$1,0)))/100,(AVERAGE(IC9:IN9)))),"")</f>
        <v>0</v>
      </c>
      <c r="IP9" s="280">
        <f>+IFERROR((IF(ISTEXT(IP$5)=FALSE,(INDEX(FRED!$1:$1048576,MATCH(US!IP$5,FRED!$A:$A,0),MATCH(US!$B9,FRED!$1:$1,0)))/100,(IM9))),"")</f>
        <v>4.2999999999999997E-2</v>
      </c>
      <c r="IQ9" s="272">
        <f>+IFERROR((IF(ISTEXT(IQ$5)=FALSE,(INDEX(FRED!$1:$1048576,MATCH(US!IQ$5,FRED!$A:$A,0),MATCH(US!$B9,FRED!$1:$1,0)))/100,(AVERAGE(IE9:IP9)))),"")</f>
        <v>4.4000000000000004E-2</v>
      </c>
      <c r="IR9" s="272">
        <f>+IFERROR((IF(ISTEXT(IR$5)=FALSE,(INDEX(FRED!$1:$1048576,MATCH(US!IR$5,FRED!$A:$A,0),MATCH(US!$B9,FRED!$1:$1,0)))/100,(AVERAGE(IF9:IQ9)))),"")</f>
        <v>0</v>
      </c>
      <c r="IS9" s="272">
        <f>+IFERROR((IF(ISTEXT(IS$5)=FALSE,(INDEX(FRED!$1:$1048576,MATCH(US!IS$5,FRED!$A:$A,0),MATCH(US!$B9,FRED!$1:$1,0)))/100,(AVERAGE(IG9:IR9)))),"")</f>
        <v>0</v>
      </c>
      <c r="IT9" s="272">
        <f>+IFERROR((IF(ISTEXT(IT$5)=FALSE,(INDEX(FRED!$1:$1048576,MATCH(US!IT$5,FRED!$A:$A,0),MATCH(US!$B9,FRED!$1:$1,0)))/100,(AVERAGE(IH9:IS9)))),"")</f>
        <v>4.4000000000000004E-2</v>
      </c>
      <c r="IU9" s="272">
        <f>+IFERROR((IF(ISTEXT(IU$5)=FALSE,(INDEX(FRED!$1:$1048576,MATCH(US!IU$5,FRED!$A:$A,0),MATCH(US!$B9,FRED!$1:$1,0)))/100,(AVERAGE(II9:IT9)))),"")</f>
        <v>0</v>
      </c>
      <c r="IV9" s="272">
        <f>+IFERROR((IF(ISTEXT(IV$5)=FALSE,(INDEX(FRED!$1:$1048576,MATCH(US!IV$5,FRED!$A:$A,0),MATCH(US!$B9,FRED!$1:$1,0)))/100,(AVERAGE(IJ9:IU9)))),"")</f>
        <v>0</v>
      </c>
      <c r="IW9" s="272">
        <f>+IFERROR((IF(ISTEXT(IW$5)=FALSE,(INDEX(FRED!$1:$1048576,MATCH(US!IW$5,FRED!$A:$A,0),MATCH(US!$B9,FRED!$1:$1,0)))/100,(AVERAGE(IK9:IV9)))),"")</f>
        <v>4.4000000000000004E-2</v>
      </c>
      <c r="IX9" s="272">
        <f>+IFERROR((IF(ISTEXT(IX$5)=FALSE,(INDEX(FRED!$1:$1048576,MATCH(US!IX$5,FRED!$A:$A,0),MATCH(US!$B9,FRED!$1:$1,0)))/100,(AVERAGE(IL9:IW9)))),"")</f>
        <v>0</v>
      </c>
      <c r="IY9" s="272">
        <f>+IFERROR((IF(ISTEXT(IY$5)=FALSE,(INDEX(FRED!$1:$1048576,MATCH(US!IY$5,FRED!$A:$A,0),MATCH(US!$B9,FRED!$1:$1,0)))/100,(AVERAGE(IM9:IX9)))),"")</f>
        <v>0</v>
      </c>
      <c r="IZ9" s="272">
        <f>+IFERROR((IF(ISTEXT(IZ$5)=FALSE,(INDEX(FRED!$1:$1048576,MATCH(US!IZ$5,FRED!$A:$A,0),MATCH(US!$B9,FRED!$1:$1,0)))/100,(AVERAGE(IN9:IY9)))),"")</f>
        <v>4.4000000000000004E-2</v>
      </c>
      <c r="JA9" s="272">
        <f>+IFERROR((IF(ISTEXT(JA$5)=FALSE,(INDEX(FRED!$1:$1048576,MATCH(US!JA$5,FRED!$A:$A,0),MATCH(US!$B9,FRED!$1:$1,0)))/100,(AVERAGE(IO9:IZ9)))),"")</f>
        <v>0</v>
      </c>
      <c r="JB9" s="272">
        <f>+IFERROR((IF(ISTEXT(JB$5)=FALSE,(INDEX(FRED!$1:$1048576,MATCH(US!JB$5,FRED!$A:$A,0),MATCH(US!$B9,FRED!$1:$1,0)))/100,(AVERAGE(IP9:JA9)))),"")</f>
        <v>0</v>
      </c>
      <c r="JC9" s="280">
        <f>+IFERROR((IF(ISTEXT(JC$5)=FALSE,(INDEX(FRED!$1:$1048576,MATCH(US!JC$5,FRED!$A:$A,0),MATCH(US!$B9,FRED!$1:$1,0)))/100,(IZ9))),"")</f>
        <v>4.4000000000000004E-2</v>
      </c>
      <c r="JD9" s="272">
        <f>+IFERROR((IF(ISTEXT(JD$5)=FALSE,(INDEX(FRED!$1:$1048576,MATCH(US!JD$5,FRED!$A:$A,0),MATCH(US!$B9,FRED!$1:$1,0)))/100,(AVERAGE(IR9:JC9)))),"")</f>
        <v>4.4999999999999998E-2</v>
      </c>
      <c r="JE9" s="272">
        <f>+IFERROR((IF(ISTEXT(JE$5)=FALSE,(INDEX(FRED!$1:$1048576,MATCH(US!JE$5,FRED!$A:$A,0),MATCH(US!$B9,FRED!$1:$1,0)))/100,(AVERAGE(IS9:JD9)))),"")</f>
        <v>0</v>
      </c>
      <c r="JF9" s="272">
        <f>+IFERROR((IF(ISTEXT(JF$5)=FALSE,(INDEX(FRED!$1:$1048576,MATCH(US!JF$5,FRED!$A:$A,0),MATCH(US!$B9,FRED!$1:$1,0)))/100,(AVERAGE(IT9:JE9)))),"")</f>
        <v>0</v>
      </c>
      <c r="JG9" s="272">
        <f>+IFERROR((IF(ISTEXT(JG$5)=FALSE,(INDEX(FRED!$1:$1048576,MATCH(US!JG$5,FRED!$A:$A,0),MATCH(US!$B9,FRED!$1:$1,0)))/100,(AVERAGE(IU9:JF9)))),"")</f>
        <v>4.5999999999999999E-2</v>
      </c>
      <c r="JH9" s="272">
        <f>+IFERROR((IF(ISTEXT(JH$5)=FALSE,(INDEX(FRED!$1:$1048576,MATCH(US!JH$5,FRED!$A:$A,0),MATCH(US!$B9,FRED!$1:$1,0)))/100,(AVERAGE(IV9:JG9)))),"")</f>
        <v>0</v>
      </c>
      <c r="JI9" s="272">
        <f>+IFERROR((IF(ISTEXT(JI$5)=FALSE,(INDEX(FRED!$1:$1048576,MATCH(US!JI$5,FRED!$A:$A,0),MATCH(US!$B9,FRED!$1:$1,0)))/100,(AVERAGE(IW9:JH9)))),"")</f>
        <v>0</v>
      </c>
      <c r="JJ9" s="272">
        <f>+IFERROR((IF(ISTEXT(JJ$5)=FALSE,(INDEX(FRED!$1:$1048576,MATCH(US!JJ$5,FRED!$A:$A,0),MATCH(US!$B9,FRED!$1:$1,0)))/100,(AVERAGE(IX9:JI9)))),"")</f>
        <v>4.4999999999999998E-2</v>
      </c>
      <c r="JK9" s="272">
        <f>+IFERROR((IF(ISTEXT(JK$5)=FALSE,(INDEX(FRED!$1:$1048576,MATCH(US!JK$5,FRED!$A:$A,0),MATCH(US!$B9,FRED!$1:$1,0)))/100,(AVERAGE(IY9:JJ9)))),"")</f>
        <v>0</v>
      </c>
      <c r="JL9" s="272">
        <f>+IFERROR((IF(ISTEXT(JL$5)=FALSE,(INDEX(FRED!$1:$1048576,MATCH(US!JL$5,FRED!$A:$A,0),MATCH(US!$B9,FRED!$1:$1,0)))/100,(AVERAGE(IZ9:JK9)))),"")</f>
        <v>0</v>
      </c>
      <c r="JM9" s="272">
        <f>+IFERROR((IF(ISTEXT(JM$5)=FALSE,(INDEX(FRED!$1:$1048576,MATCH(US!JM$5,FRED!$A:$A,0),MATCH(US!$B9,FRED!$1:$1,0)))/100,(AVERAGE(JA9:JL9)))),"")</f>
        <v>4.4000000000000004E-2</v>
      </c>
      <c r="JN9" s="272">
        <f>+IFERROR((IF(ISTEXT(JN$5)=FALSE,(INDEX(FRED!$1:$1048576,MATCH(US!JN$5,FRED!$A:$A,0),MATCH(US!$B9,FRED!$1:$1,0)))/100,(AVERAGE(JB9:JM9)))),"")</f>
        <v>0</v>
      </c>
      <c r="JO9" s="272">
        <f>+IFERROR((IF(ISTEXT(JO$5)=FALSE,(INDEX(FRED!$1:$1048576,MATCH(US!JO$5,FRED!$A:$A,0),MATCH(US!$B9,FRED!$1:$1,0)))/100,(AVERAGE(JC9:JN9)))),"")</f>
        <v>0</v>
      </c>
      <c r="JP9" s="280">
        <f>+IFERROR((IF(ISTEXT(JP$5)=FALSE,(INDEX(FRED!$1:$1048576,MATCH(US!JP$5,FRED!$A:$A,0),MATCH(US!$B9,FRED!$1:$1,0)))/100,(JM9))),"")</f>
        <v>4.4000000000000004E-2</v>
      </c>
      <c r="JQ9" s="272">
        <f>+IFERROR((IF(ISTEXT(JQ$5)=FALSE,(INDEX(FRED!$1:$1048576,MATCH(US!JQ$5,FRED!$A:$A,0),MATCH(US!$B9,FRED!$1:$1,0)))/100,(AVERAGE(JE9:JP9)))),"")</f>
        <v>4.4000000000000004E-2</v>
      </c>
      <c r="JR9" s="272">
        <f>+IFERROR((IF(ISTEXT(JR$5)=FALSE,(INDEX(FRED!$1:$1048576,MATCH(US!JR$5,FRED!$A:$A,0),MATCH(US!$B9,FRED!$1:$1,0)))/100,(AVERAGE(JF9:JQ9)))),"")</f>
        <v>0</v>
      </c>
      <c r="JS9" s="272">
        <f>+IFERROR((IF(ISTEXT(JS$5)=FALSE,(INDEX(FRED!$1:$1048576,MATCH(US!JS$5,FRED!$A:$A,0),MATCH(US!$B9,FRED!$1:$1,0)))/100,(AVERAGE(JG9:JR9)))),"")</f>
        <v>0</v>
      </c>
      <c r="JT9" s="272">
        <f>+IFERROR((IF(ISTEXT(JT$5)=FALSE,(INDEX(FRED!$1:$1048576,MATCH(US!JT$5,FRED!$A:$A,0),MATCH(US!$B9,FRED!$1:$1,0)))/100,(AVERAGE(JH9:JS9)))),"")</f>
        <v>4.2999999999999997E-2</v>
      </c>
      <c r="JU9" s="272">
        <f>+IFERROR((IF(ISTEXT(JU$5)=FALSE,(INDEX(FRED!$1:$1048576,MATCH(US!JU$5,FRED!$A:$A,0),MATCH(US!$B9,FRED!$1:$1,0)))/100,(AVERAGE(JI9:JT9)))),"")</f>
        <v>0</v>
      </c>
      <c r="JV9" s="272">
        <f>+IFERROR((IF(ISTEXT(JV$5)=FALSE,(INDEX(FRED!$1:$1048576,MATCH(US!JV$5,FRED!$A:$A,0),MATCH(US!$B9,FRED!$1:$1,0)))/100,(AVERAGE(JJ9:JU9)))),"")</f>
        <v>0</v>
      </c>
      <c r="JW9" s="272">
        <f>+IFERROR((IF(ISTEXT(JW$5)=FALSE,(INDEX(FRED!$1:$1048576,MATCH(US!JW$5,FRED!$A:$A,0),MATCH(US!$B9,FRED!$1:$1,0)))/100,(AVERAGE(JK9:JV9)))),"")</f>
        <v>4.2000000000000003E-2</v>
      </c>
      <c r="JX9" s="272">
        <f>+IFERROR((IF(ISTEXT(JX$5)=FALSE,(INDEX(FRED!$1:$1048576,MATCH(US!JX$5,FRED!$A:$A,0),MATCH(US!$B9,FRED!$1:$1,0)))/100,(AVERAGE(JL9:JW9)))),"")</f>
        <v>0</v>
      </c>
      <c r="JY9" s="272">
        <f>+IFERROR((IF(ISTEXT(JY$5)=FALSE,(INDEX(FRED!$1:$1048576,MATCH(US!JY$5,FRED!$A:$A,0),MATCH(US!$B9,FRED!$1:$1,0)))/100,(AVERAGE(JM9:JX9)))),"")</f>
        <v>0</v>
      </c>
      <c r="JZ9" s="272">
        <f>+IFERROR((IF(ISTEXT(JZ$5)=FALSE,(INDEX(FRED!$1:$1048576,MATCH(US!JZ$5,FRED!$A:$A,0),MATCH(US!$B9,FRED!$1:$1,0)))/100,(AVERAGE(JN9:JY9)))),"")</f>
        <v>4.2000000000000003E-2</v>
      </c>
      <c r="KA9" s="272">
        <f>+IFERROR((IF(ISTEXT(KA$5)=FALSE,(INDEX(FRED!$1:$1048576,MATCH(US!KA$5,FRED!$A:$A,0),MATCH(US!$B9,FRED!$1:$1,0)))/100,(AVERAGE(JO9:JZ9)))),"")</f>
        <v>0</v>
      </c>
      <c r="KB9" s="272">
        <f>+IFERROR((IF(ISTEXT(KB$5)=FALSE,(INDEX(FRED!$1:$1048576,MATCH(US!KB$5,FRED!$A:$A,0),MATCH(US!$B9,FRED!$1:$1,0)))/100,(AVERAGE(JP9:KA9)))),"")</f>
        <v>0</v>
      </c>
      <c r="KC9" s="280">
        <f>+IFERROR((IF(ISTEXT(KC$5)=FALSE,(INDEX(FRED!$1:$1048576,MATCH(US!KC$5,FRED!$A:$A,0),MATCH(US!$B9,FRED!$1:$1,0)))/100,(JZ9))),"")</f>
        <v>4.2000000000000003E-2</v>
      </c>
      <c r="KD9" s="272">
        <f>+IFERROR((IF(ISTEXT(KD$5)=FALSE,(INDEX(FRED!$1:$1048576,MATCH(US!KD$5,FRED!$A:$A,0),MATCH(US!$B9,FRED!$1:$1,0)))/100,(AVERAGE(JR9:KC9)))),"")</f>
        <v>4.2999999999999997E-2</v>
      </c>
      <c r="KE9" s="272">
        <f>+IFERROR((IF(ISTEXT(KE$5)=FALSE,(INDEX(FRED!$1:$1048576,MATCH(US!KE$5,FRED!$A:$A,0),MATCH(US!$B9,FRED!$1:$1,0)))/100,(AVERAGE(JS9:KD9)))),"")</f>
        <v>0</v>
      </c>
      <c r="KF9" s="272">
        <f>+IFERROR((IF(ISTEXT(KF$5)=FALSE,(INDEX(FRED!$1:$1048576,MATCH(US!KF$5,FRED!$A:$A,0),MATCH(US!$B9,FRED!$1:$1,0)))/100,(AVERAGE(JT9:KE9)))),"")</f>
        <v>0</v>
      </c>
      <c r="KG9" s="272">
        <f>+IFERROR((IF(ISTEXT(KG$5)=FALSE,(INDEX(FRED!$1:$1048576,MATCH(US!KG$5,FRED!$A:$A,0),MATCH(US!$B9,FRED!$1:$1,0)))/100,(AVERAGE(JU9:KF9)))),"")</f>
        <v>4.2000000000000003E-2</v>
      </c>
      <c r="KH9" s="272">
        <f>+IFERROR((IF(ISTEXT(KH$5)=FALSE,(INDEX(FRED!$1:$1048576,MATCH(US!KH$5,FRED!$A:$A,0),MATCH(US!$B9,FRED!$1:$1,0)))/100,(AVERAGE(JV9:KG9)))),"")</f>
        <v>0</v>
      </c>
      <c r="KI9" s="272">
        <f>+IFERROR((IF(ISTEXT(KI$5)=FALSE,(INDEX(FRED!$1:$1048576,MATCH(US!KI$5,FRED!$A:$A,0),MATCH(US!$B9,FRED!$1:$1,0)))/100,(AVERAGE(JW9:KH9)))),"")</f>
        <v>0</v>
      </c>
      <c r="KJ9" s="272">
        <f>+IFERROR((IF(ISTEXT(KJ$5)=FALSE,(INDEX(FRED!$1:$1048576,MATCH(US!KJ$5,FRED!$A:$A,0),MATCH(US!$B9,FRED!$1:$1,0)))/100,(AVERAGE(JX9:KI9)))),"")</f>
        <v>4.2000000000000003E-2</v>
      </c>
      <c r="KK9" s="272">
        <f>+IFERROR((IF(ISTEXT(KK$5)=FALSE,(INDEX(FRED!$1:$1048576,MATCH(US!KK$5,FRED!$A:$A,0),MATCH(US!$B9,FRED!$1:$1,0)))/100,(AVERAGE(JY9:KJ9)))),"")</f>
        <v>0</v>
      </c>
      <c r="KL9" s="272">
        <f>+IFERROR((IF(ISTEXT(KL$5)=FALSE,(INDEX(FRED!$1:$1048576,MATCH(US!KL$5,FRED!$A:$A,0),MATCH(US!$B9,FRED!$1:$1,0)))/100,(AVERAGE(JZ9:KK9)))),"")</f>
        <v>0</v>
      </c>
      <c r="KM9" s="272">
        <f>+IFERROR((IF(ISTEXT(KM$5)=FALSE,(INDEX(FRED!$1:$1048576,MATCH(US!KM$5,FRED!$A:$A,0),MATCH(US!$B9,FRED!$1:$1,0)))/100,(AVERAGE(KA9:KL9)))),"")</f>
        <v>4.4000000000000004E-2</v>
      </c>
      <c r="KN9" s="272">
        <f>+IFERROR((IF(ISTEXT(KN$5)=FALSE,(INDEX(FRED!$1:$1048576,MATCH(US!KN$5,FRED!$A:$A,0),MATCH(US!$B9,FRED!$1:$1,0)))/100,(AVERAGE(KB9:KM9)))),"")</f>
        <v>0</v>
      </c>
      <c r="KO9" s="272">
        <f>+IFERROR((IF(ISTEXT(KO$5)=FALSE,(INDEX(FRED!$1:$1048576,MATCH(US!KO$5,FRED!$A:$A,0),MATCH(US!$B9,FRED!$1:$1,0)))/100,(AVERAGE(KC9:KN9)))),"")</f>
        <v>0</v>
      </c>
      <c r="KP9" s="280">
        <f>+IFERROR((IF(ISTEXT(KP$5)=FALSE,(INDEX(FRED!$1:$1048576,MATCH(US!KP$5,FRED!$A:$A,0),MATCH(US!$B9,FRED!$1:$1,0)))/100,(KM9))),"")</f>
        <v>4.4000000000000004E-2</v>
      </c>
      <c r="KQ9" s="272">
        <f>+IFERROR((IF(ISTEXT(KQ$5)=FALSE,(INDEX(FRED!$1:$1048576,MATCH(US!KQ$5,FRED!$A:$A,0),MATCH(US!$B9,FRED!$1:$1,0)))/100,(AVERAGE(KE9:KP9)))),"")</f>
        <v>4.4000000000000004E-2</v>
      </c>
      <c r="KR9" s="272">
        <f>+IFERROR((IF(ISTEXT(KR$5)=FALSE,(INDEX(FRED!$1:$1048576,MATCH(US!KR$5,FRED!$A:$A,0),MATCH(US!$B9,FRED!$1:$1,0)))/100,(AVERAGE(KF9:KQ9)))),"")</f>
        <v>0</v>
      </c>
      <c r="KS9" s="272">
        <f>+IFERROR((IF(ISTEXT(KS$5)=FALSE,(INDEX(FRED!$1:$1048576,MATCH(US!KS$5,FRED!$A:$A,0),MATCH(US!$B9,FRED!$1:$1,0)))/100,(AVERAGE(KG9:KR9)))),"")</f>
        <v>0</v>
      </c>
      <c r="KT9" s="272">
        <f>+IFERROR((IF(ISTEXT(KT$5)=FALSE,(INDEX(FRED!$1:$1048576,MATCH(US!KT$5,FRED!$A:$A,0),MATCH(US!$B9,FRED!$1:$1,0)))/100,(AVERAGE(KH9:KS9)))),"")</f>
        <v>4.4000000000000004E-2</v>
      </c>
      <c r="KU9" s="272">
        <f>+IFERROR((IF(ISTEXT(KU$5)=FALSE,(INDEX(FRED!$1:$1048576,MATCH(US!KU$5,FRED!$A:$A,0),MATCH(US!$B9,FRED!$1:$1,0)))/100,(AVERAGE(KI9:KT9)))),"")</f>
        <v>0</v>
      </c>
      <c r="KV9" s="272">
        <f>+IFERROR((IF(ISTEXT(KV$5)=FALSE,(INDEX(FRED!$1:$1048576,MATCH(US!KV$5,FRED!$A:$A,0),MATCH(US!$B9,FRED!$1:$1,0)))/100,(AVERAGE(KJ9:KU9)))),"")</f>
        <v>0</v>
      </c>
      <c r="KW9" s="272">
        <f>+IFERROR((IF(ISTEXT(KW$5)=FALSE,(INDEX(FRED!$1:$1048576,MATCH(US!KW$5,FRED!$A:$A,0),MATCH(US!$B9,FRED!$1:$1,0)))/100,(AVERAGE(KK9:KV9)))),"")</f>
        <v>4.4000000000000004E-2</v>
      </c>
      <c r="KX9" s="272">
        <f>+IFERROR((IF(ISTEXT(KX$5)=FALSE,(INDEX(FRED!$1:$1048576,MATCH(US!KX$5,FRED!$A:$A,0),MATCH(US!$B9,FRED!$1:$1,0)))/100,(AVERAGE(KL9:KW9)))),"")</f>
        <v>0</v>
      </c>
      <c r="KY9" s="272">
        <f>+IFERROR((IF(ISTEXT(KY$5)=FALSE,(INDEX(FRED!$1:$1048576,MATCH(US!KY$5,FRED!$A:$A,0),MATCH(US!$B9,FRED!$1:$1,0)))/100,(AVERAGE(KM9:KX9)))),"")</f>
        <v>0</v>
      </c>
      <c r="KZ9" s="272">
        <f>+IFERROR((IF(ISTEXT(KZ$5)=FALSE,(INDEX(FRED!$1:$1048576,MATCH(US!KZ$5,FRED!$A:$A,0),MATCH(US!$B9,FRED!$1:$1,0)))/100,(AVERAGE(KN9:KY9)))),"")</f>
        <v>4.4999999999999998E-2</v>
      </c>
      <c r="LA9" s="272">
        <f>+IFERROR((IF(ISTEXT(LA$5)=FALSE,(INDEX(FRED!$1:$1048576,MATCH(US!LA$5,FRED!$A:$A,0),MATCH(US!$B9,FRED!$1:$1,0)))/100,(AVERAGE(KO9:KZ9)))),"")</f>
        <v>0</v>
      </c>
      <c r="LB9" s="272">
        <f>+IFERROR((IF(ISTEXT(LB$5)=FALSE,(INDEX(FRED!$1:$1048576,MATCH(US!LB$5,FRED!$A:$A,0),MATCH(US!$B9,FRED!$1:$1,0)))/100,(AVERAGE(KP9:LA9)))),"")</f>
        <v>0</v>
      </c>
      <c r="LC9" s="280">
        <f>+IFERROR((IF(ISTEXT(LC$5)=FALSE,(INDEX(FRED!$1:$1048576,MATCH(US!LC$5,FRED!$A:$A,0),MATCH(US!$B9,FRED!$1:$1,0)))/100,(KZ9))),"")</f>
        <v>4.4999999999999998E-2</v>
      </c>
      <c r="LD9" s="272">
        <f>+IFERROR((IF(ISTEXT(LD$5)=FALSE,(INDEX(FRED!$1:$1048576,MATCH(US!LD$5,FRED!$A:$A,0),MATCH(US!$B9,FRED!$1:$1,0)))/100,(AVERAGE(KR9:LC9)))),"")</f>
        <v>4.4999999999999998E-2</v>
      </c>
      <c r="LE9" s="272">
        <f>+IFERROR((IF(ISTEXT(LE$5)=FALSE,(INDEX(FRED!$1:$1048576,MATCH(US!LE$5,FRED!$A:$A,0),MATCH(US!$B9,FRED!$1:$1,0)))/100,(AVERAGE(KS9:LD9)))),"")</f>
        <v>0</v>
      </c>
      <c r="LF9" s="272">
        <f>+IFERROR((IF(ISTEXT(LF$5)=FALSE,(INDEX(FRED!$1:$1048576,MATCH(US!LF$5,FRED!$A:$A,0),MATCH(US!$B9,FRED!$1:$1,0)))/100,(AVERAGE(KT9:LE9)))),"")</f>
        <v>0</v>
      </c>
      <c r="LG9" s="272">
        <f>+IFERROR((IF(ISTEXT(LG$5)=FALSE,(INDEX(FRED!$1:$1048576,MATCH(US!LG$5,FRED!$A:$A,0),MATCH(US!$B9,FRED!$1:$1,0)))/100,(AVERAGE(KU9:LF9)))),"")</f>
        <v>4.4999999999999998E-2</v>
      </c>
      <c r="LH9" s="272">
        <f>+IFERROR((IF(ISTEXT(LH$5)=FALSE,(INDEX(FRED!$1:$1048576,MATCH(US!LH$5,FRED!$A:$A,0),MATCH(US!$B9,FRED!$1:$1,0)))/100,(AVERAGE(KV9:LG9)))),"")</f>
        <v>0</v>
      </c>
      <c r="LI9" s="272">
        <f>+IFERROR((IF(ISTEXT(LI$5)=FALSE,(INDEX(FRED!$1:$1048576,MATCH(US!LI$5,FRED!$A:$A,0),MATCH(US!$B9,FRED!$1:$1,0)))/100,(AVERAGE(KW9:LH9)))),"")</f>
        <v>0</v>
      </c>
      <c r="LJ9" s="272">
        <f>+IFERROR((IF(ISTEXT(LJ$5)=FALSE,(INDEX(FRED!$1:$1048576,MATCH(US!LJ$5,FRED!$A:$A,0),MATCH(US!$B9,FRED!$1:$1,0)))/100,(AVERAGE(KX9:LI9)))),"")</f>
        <v>4.4000000000000004E-2</v>
      </c>
      <c r="LK9" s="272">
        <f>+IFERROR((IF(ISTEXT(LK$5)=FALSE,(INDEX(FRED!$1:$1048576,MATCH(US!LK$5,FRED!$A:$A,0),MATCH(US!$B9,FRED!$1:$1,0)))/100,(AVERAGE(KY9:LJ9)))),"")</f>
        <v>0</v>
      </c>
      <c r="LL9" s="272">
        <f>+IFERROR((IF(ISTEXT(LL$5)=FALSE,(INDEX(FRED!$1:$1048576,MATCH(US!LL$5,FRED!$A:$A,0),MATCH(US!$B9,FRED!$1:$1,0)))/100,(AVERAGE(KZ9:LK9)))),"")</f>
        <v>0</v>
      </c>
      <c r="LM9" s="272">
        <f>+IFERROR((IF(ISTEXT(LM$5)=FALSE,(INDEX(FRED!$1:$1048576,MATCH(US!LM$5,FRED!$A:$A,0),MATCH(US!$B9,FRED!$1:$1,0)))/100,(AVERAGE(LA9:LL9)))),"")</f>
        <v>4.4000000000000004E-2</v>
      </c>
      <c r="LN9" s="272">
        <f>+IFERROR((IF(ISTEXT(LN$5)=FALSE,(INDEX(FRED!$1:$1048576,MATCH(US!LN$5,FRED!$A:$A,0),MATCH(US!$B9,FRED!$1:$1,0)))/100,(AVERAGE(LB9:LM9)))),"")</f>
        <v>0</v>
      </c>
      <c r="LO9" s="272">
        <f>+IFERROR((IF(ISTEXT(LO$5)=FALSE,(INDEX(FRED!$1:$1048576,MATCH(US!LO$5,FRED!$A:$A,0),MATCH(US!$B9,FRED!$1:$1,0)))/100,(AVERAGE(LC9:LN9)))),"")</f>
        <v>0</v>
      </c>
      <c r="LP9" s="280">
        <f>+IFERROR((IF(ISTEXT(LP$5)=FALSE,(INDEX(FRED!$1:$1048576,MATCH(US!LP$5,FRED!$A:$A,0),MATCH(US!$B9,FRED!$1:$1,0)))/100,(LM9))),"")</f>
        <v>4.4000000000000004E-2</v>
      </c>
      <c r="LQ9" s="272"/>
      <c r="LR9" s="272"/>
      <c r="LS9" s="272"/>
      <c r="LT9" s="272"/>
      <c r="LU9" s="272"/>
      <c r="LV9" s="272"/>
      <c r="LW9" s="272"/>
      <c r="LX9" s="272"/>
      <c r="LY9" s="272"/>
      <c r="LZ9" s="272"/>
      <c r="MA9" s="272"/>
      <c r="MB9" s="272"/>
      <c r="MC9" s="280"/>
      <c r="MD9" s="272"/>
      <c r="ME9" s="272"/>
      <c r="MF9" s="272"/>
      <c r="MG9" s="272"/>
      <c r="MH9" s="272"/>
      <c r="MI9" s="272"/>
      <c r="MJ9" s="272"/>
      <c r="MK9" s="272"/>
      <c r="ML9" s="272"/>
      <c r="MM9" s="272"/>
      <c r="MN9" s="272"/>
      <c r="MO9" s="272"/>
      <c r="MP9" s="280"/>
    </row>
    <row r="10" spans="1:354" s="117" customFormat="1" ht="15.95" customHeight="1">
      <c r="A10" s="159"/>
      <c r="B10" s="264" t="s">
        <v>582</v>
      </c>
      <c r="C10" s="260" t="s">
        <v>583</v>
      </c>
      <c r="D10" s="59">
        <f>+IFERROR((IF(ISTEXT(D$5)=FALSE,(INDEX(FRED!$1:$1048576,MATCH(US!D$5,FRED!$A:$A,0),MATCH(US!$B10,FRED!$1:$1,0))),(SUM(#REF!)))),"")</f>
        <v>0</v>
      </c>
      <c r="E10" s="59">
        <f>+IFERROR((IF(ISTEXT(E$5)=FALSE,(INDEX(FRED!$1:$1048576,MATCH(US!E$5,FRED!$A:$A,0),MATCH(US!$B10,FRED!$1:$1,0))),(SUM(#REF!)))),"")</f>
        <v>0</v>
      </c>
      <c r="F10" s="59">
        <f>+IFERROR((IF(ISTEXT(F$5)=FALSE,(INDEX(FRED!$1:$1048576,MATCH(US!F$5,FRED!$A:$A,0),MATCH(US!$B10,FRED!$1:$1,0))),(SUM(#REF!)))),"")</f>
        <v>0</v>
      </c>
      <c r="G10" s="59">
        <f>+IFERROR((IF(ISTEXT(G$5)=FALSE,(INDEX(FRED!$1:$1048576,MATCH(US!G$5,FRED!$A:$A,0),MATCH(US!$B10,FRED!$1:$1,0))),(SUM(#REF!)))),"")</f>
        <v>0</v>
      </c>
      <c r="H10" s="59">
        <f>+IFERROR((IF(ISTEXT(H$5)=FALSE,(INDEX(FRED!$1:$1048576,MATCH(US!H$5,FRED!$A:$A,0),MATCH(US!$B10,FRED!$1:$1,0))),(SUM(#REF!)))),"")</f>
        <v>0</v>
      </c>
      <c r="I10" s="59">
        <f>+IFERROR((IF(ISTEXT(I$5)=FALSE,(INDEX(FRED!$1:$1048576,MATCH(US!I$5,FRED!$A:$A,0),MATCH(US!$B10,FRED!$1:$1,0))),(SUM(#REF!)))),"")</f>
        <v>0</v>
      </c>
      <c r="J10" s="59">
        <f>+IFERROR((IF(ISTEXT(J$5)=FALSE,(INDEX(FRED!$1:$1048576,MATCH(US!J$5,FRED!$A:$A,0),MATCH(US!$B10,FRED!$1:$1,0))),(SUM(#REF!)))),"")</f>
        <v>0</v>
      </c>
      <c r="K10" s="59">
        <f>+IFERROR((IF(ISTEXT(K$5)=FALSE,(INDEX(FRED!$1:$1048576,MATCH(US!K$5,FRED!$A:$A,0),MATCH(US!$B10,FRED!$1:$1,0))),(SUM(#REF!)))),"")</f>
        <v>0</v>
      </c>
      <c r="L10" s="59">
        <f>+IFERROR((IF(ISTEXT(L$5)=FALSE,(INDEX(FRED!$1:$1048576,MATCH(US!L$5,FRED!$A:$A,0),MATCH(US!$B10,FRED!$1:$1,0))),(SUM(#REF!)))),"")</f>
        <v>0</v>
      </c>
      <c r="M10" s="59">
        <f>+IFERROR((IF(ISTEXT(M$5)=FALSE,(INDEX(FRED!$1:$1048576,MATCH(US!M$5,FRED!$A:$A,0),MATCH(US!$B10,FRED!$1:$1,0))),(SUM(A10:L10)))),"")</f>
        <v>0</v>
      </c>
      <c r="N10" s="59">
        <f>+IFERROR((IF(ISTEXT(N$5)=FALSE,(INDEX(FRED!$1:$1048576,MATCH(US!N$5,FRED!$A:$A,0),MATCH(US!$B10,FRED!$1:$1,0))),(SUM(B10:M10)))),"")</f>
        <v>0</v>
      </c>
      <c r="O10" s="59">
        <f>+IFERROR((IF(ISTEXT(O$5)=FALSE,(INDEX(FRED!$1:$1048576,MATCH(US!O$5,FRED!$A:$A,0),MATCH(US!$B10,FRED!$1:$1,0))),(SUM(C10:N10)))),"")</f>
        <v>0</v>
      </c>
      <c r="P10" s="60">
        <f>+IFERROR((IF(ISTEXT(P$5)=FALSE,(INDEX(FRED!$1:$1048576,MATCH(US!P$5,FRED!$A:$A,0),MATCH(US!$B10,FRED!$1:$1,0))),(SUM(D10:O10)))),"")</f>
        <v>0</v>
      </c>
      <c r="Q10" s="59">
        <f>+IFERROR((IF(ISTEXT(Q$5)=FALSE,(INDEX(FRED!$1:$1048576,MATCH(US!Q$5,FRED!$A:$A,0),MATCH(US!$B10,FRED!$1:$1,0))),(SUM(E10:P10)))),"")</f>
        <v>0</v>
      </c>
      <c r="R10" s="59">
        <f>+IFERROR((IF(ISTEXT(R$5)=FALSE,(INDEX(FRED!$1:$1048576,MATCH(US!R$5,FRED!$A:$A,0),MATCH(US!$B10,FRED!$1:$1,0))),(SUM(F10:Q10)))),"")</f>
        <v>0</v>
      </c>
      <c r="S10" s="59">
        <f>+IFERROR((IF(ISTEXT(S$5)=FALSE,(INDEX(FRED!$1:$1048576,MATCH(US!S$5,FRED!$A:$A,0),MATCH(US!$B10,FRED!$1:$1,0))),(SUM(G10:R10)))),"")</f>
        <v>0</v>
      </c>
      <c r="T10" s="59">
        <f>+IFERROR((IF(ISTEXT(T$5)=FALSE,(INDEX(FRED!$1:$1048576,MATCH(US!T$5,FRED!$A:$A,0),MATCH(US!$B10,FRED!$1:$1,0))),(SUM(H10:S10)))),"")</f>
        <v>0</v>
      </c>
      <c r="U10" s="59">
        <f>+IFERROR((IF(ISTEXT(U$5)=FALSE,(INDEX(FRED!$1:$1048576,MATCH(US!U$5,FRED!$A:$A,0),MATCH(US!$B10,FRED!$1:$1,0))),(SUM(I10:T10)))),"")</f>
        <v>0</v>
      </c>
      <c r="V10" s="59">
        <f>+IFERROR((IF(ISTEXT(V$5)=FALSE,(INDEX(FRED!$1:$1048576,MATCH(US!V$5,FRED!$A:$A,0),MATCH(US!$B10,FRED!$1:$1,0))),(SUM(J10:U10)))),"")</f>
        <v>0</v>
      </c>
      <c r="W10" s="59">
        <f>+IFERROR((IF(ISTEXT(W$5)=FALSE,(INDEX(FRED!$1:$1048576,MATCH(US!W$5,FRED!$A:$A,0),MATCH(US!$B10,FRED!$1:$1,0))),(SUM(K10:V10)))),"")</f>
        <v>0</v>
      </c>
      <c r="X10" s="59">
        <f>+IFERROR((IF(ISTEXT(X$5)=FALSE,(INDEX(FRED!$1:$1048576,MATCH(US!X$5,FRED!$A:$A,0),MATCH(US!$B10,FRED!$1:$1,0))),(SUM(L10:W10)))),"")</f>
        <v>0</v>
      </c>
      <c r="Y10" s="59">
        <f>+IFERROR((IF(ISTEXT(Y$5)=FALSE,(INDEX(FRED!$1:$1048576,MATCH(US!Y$5,FRED!$A:$A,0),MATCH(US!$B10,FRED!$1:$1,0))),(SUM(M10:X10)))),"")</f>
        <v>0</v>
      </c>
      <c r="Z10" s="59">
        <f>+IFERROR((IF(ISTEXT(Z$5)=FALSE,(INDEX(FRED!$1:$1048576,MATCH(US!Z$5,FRED!$A:$A,0),MATCH(US!$B10,FRED!$1:$1,0))),(SUM(N10:Y10)))),"")</f>
        <v>0</v>
      </c>
      <c r="AA10" s="59">
        <f>+IFERROR((IF(ISTEXT(AA$5)=FALSE,(INDEX(FRED!$1:$1048576,MATCH(US!AA$5,FRED!$A:$A,0),MATCH(US!$B10,FRED!$1:$1,0))),(SUM(O10:Z10)))),"")</f>
        <v>0</v>
      </c>
      <c r="AB10" s="59">
        <f>+IFERROR((IF(ISTEXT(AB$5)=FALSE,(INDEX(FRED!$1:$1048576,MATCH(US!AB$5,FRED!$A:$A,0),MATCH(US!$B10,FRED!$1:$1,0))),(SUM(P10:AA10)))),"")</f>
        <v>0</v>
      </c>
      <c r="AC10" s="60">
        <f>+IFERROR((IF(ISTEXT(AC$5)=FALSE,(INDEX(FRED!$1:$1048576,MATCH(US!AC$5,FRED!$A:$A,0),MATCH(US!$B10,FRED!$1:$1,0))),(SUM(Q10:AB10)))),"")</f>
        <v>0</v>
      </c>
      <c r="AD10" s="59">
        <f>+IFERROR((IF(ISTEXT(AD$5)=FALSE,(INDEX(FRED!$1:$1048576,MATCH(US!AD$5,FRED!$A:$A,0),MATCH(US!$B10,FRED!$1:$1,0))),(SUM(R10:AC10)))),"")</f>
        <v>0</v>
      </c>
      <c r="AE10" s="59">
        <f>+IFERROR((IF(ISTEXT(AE$5)=FALSE,(INDEX(FRED!$1:$1048576,MATCH(US!AE$5,FRED!$A:$A,0),MATCH(US!$B10,FRED!$1:$1,0))),(SUM(S10:AD10)))),"")</f>
        <v>0</v>
      </c>
      <c r="AF10" s="59">
        <f>+IFERROR((IF(ISTEXT(AF$5)=FALSE,(INDEX(FRED!$1:$1048576,MATCH(US!AF$5,FRED!$A:$A,0),MATCH(US!$B10,FRED!$1:$1,0))),(SUM(T10:AE10)))),"")</f>
        <v>0</v>
      </c>
      <c r="AG10" s="59">
        <f>+IFERROR((IF(ISTEXT(AG$5)=FALSE,(INDEX(FRED!$1:$1048576,MATCH(US!AG$5,FRED!$A:$A,0),MATCH(US!$B10,FRED!$1:$1,0))),(SUM(U10:AF10)))),"")</f>
        <v>0</v>
      </c>
      <c r="AH10" s="59">
        <f>+IFERROR((IF(ISTEXT(AH$5)=FALSE,(INDEX(FRED!$1:$1048576,MATCH(US!AH$5,FRED!$A:$A,0),MATCH(US!$B10,FRED!$1:$1,0))),(SUM(V10:AG10)))),"")</f>
        <v>0</v>
      </c>
      <c r="AI10" s="59">
        <f>+IFERROR((IF(ISTEXT(AI$5)=FALSE,(INDEX(FRED!$1:$1048576,MATCH(US!AI$5,FRED!$A:$A,0),MATCH(US!$B10,FRED!$1:$1,0))),(SUM(W10:AH10)))),"")</f>
        <v>0</v>
      </c>
      <c r="AJ10" s="59">
        <f>+IFERROR((IF(ISTEXT(AJ$5)=FALSE,(INDEX(FRED!$1:$1048576,MATCH(US!AJ$5,FRED!$A:$A,0),MATCH(US!$B10,FRED!$1:$1,0))),(SUM(X10:AI10)))),"")</f>
        <v>0</v>
      </c>
      <c r="AK10" s="59">
        <f>+IFERROR((IF(ISTEXT(AK$5)=FALSE,(INDEX(FRED!$1:$1048576,MATCH(US!AK$5,FRED!$A:$A,0),MATCH(US!$B10,FRED!$1:$1,0))),(SUM(Y10:AJ10)))),"")</f>
        <v>0</v>
      </c>
      <c r="AL10" s="59">
        <f>+IFERROR((IF(ISTEXT(AL$5)=FALSE,(INDEX(FRED!$1:$1048576,MATCH(US!AL$5,FRED!$A:$A,0),MATCH(US!$B10,FRED!$1:$1,0))),(SUM(Z10:AK10)))),"")</f>
        <v>0</v>
      </c>
      <c r="AM10" s="59">
        <f>+IFERROR((IF(ISTEXT(AM$5)=FALSE,(INDEX(FRED!$1:$1048576,MATCH(US!AM$5,FRED!$A:$A,0),MATCH(US!$B10,FRED!$1:$1,0))),(SUM(AA10:AL10)))),"")</f>
        <v>0</v>
      </c>
      <c r="AN10" s="59">
        <f>+IFERROR((IF(ISTEXT(AN$5)=FALSE,(INDEX(FRED!$1:$1048576,MATCH(US!AN$5,FRED!$A:$A,0),MATCH(US!$B10,FRED!$1:$1,0))),(SUM(AB10:AM10)))),"")</f>
        <v>0</v>
      </c>
      <c r="AO10" s="59">
        <f>+IFERROR((IF(ISTEXT(AO$5)=FALSE,(INDEX(FRED!$1:$1048576,MATCH(US!AO$5,FRED!$A:$A,0),MATCH(US!$B10,FRED!$1:$1,0))),(SUM(AC10:AN10)))),"")</f>
        <v>0</v>
      </c>
      <c r="AP10" s="60">
        <f>+IFERROR((IF(ISTEXT(AP$5)=FALSE,(INDEX(FRED!$1:$1048576,MATCH(US!AP$5,FRED!$A:$A,0),MATCH(US!$B10,FRED!$1:$1,0))),(SUM(AD10:AO10)))),"")</f>
        <v>0</v>
      </c>
      <c r="AQ10" s="59">
        <f>+IFERROR((IF(ISTEXT(AQ$5)=FALSE,(INDEX(FRED!$1:$1048576,MATCH(US!AQ$5,FRED!$A:$A,0),MATCH(US!$B10,FRED!$1:$1,0))),(SUM(AE10:AP10)))),"")</f>
        <v>0</v>
      </c>
      <c r="AR10" s="59">
        <f>+IFERROR((IF(ISTEXT(AR$5)=FALSE,(INDEX(FRED!$1:$1048576,MATCH(US!AR$5,FRED!$A:$A,0),MATCH(US!$B10,FRED!$1:$1,0))),(SUM(AF10:AQ10)))),"")</f>
        <v>0</v>
      </c>
      <c r="AS10" s="59">
        <f>+IFERROR((IF(ISTEXT(AS$5)=FALSE,(INDEX(FRED!$1:$1048576,MATCH(US!AS$5,FRED!$A:$A,0),MATCH(US!$B10,FRED!$1:$1,0))),(SUM(AG10:AR10)))),"")</f>
        <v>0</v>
      </c>
      <c r="AT10" s="59">
        <f>+IFERROR((IF(ISTEXT(AT$5)=FALSE,(INDEX(FRED!$1:$1048576,MATCH(US!AT$5,FRED!$A:$A,0),MATCH(US!$B10,FRED!$1:$1,0))),(SUM(AH10:AS10)))),"")</f>
        <v>0</v>
      </c>
      <c r="AU10" s="59">
        <f>+IFERROR((IF(ISTEXT(AU$5)=FALSE,(INDEX(FRED!$1:$1048576,MATCH(US!AU$5,FRED!$A:$A,0),MATCH(US!$B10,FRED!$1:$1,0))),(SUM(AI10:AT10)))),"")</f>
        <v>0</v>
      </c>
      <c r="AV10" s="59">
        <f>+IFERROR((IF(ISTEXT(AV$5)=FALSE,(INDEX(FRED!$1:$1048576,MATCH(US!AV$5,FRED!$A:$A,0),MATCH(US!$B10,FRED!$1:$1,0))),(SUM(AJ10:AU10)))),"")</f>
        <v>0</v>
      </c>
      <c r="AW10" s="59">
        <f>+IFERROR((IF(ISTEXT(AW$5)=FALSE,(INDEX(FRED!$1:$1048576,MATCH(US!AW$5,FRED!$A:$A,0),MATCH(US!$B10,FRED!$1:$1,0))),(SUM(AK10:AV10)))),"")</f>
        <v>0</v>
      </c>
      <c r="AX10" s="59">
        <f>+IFERROR((IF(ISTEXT(AX$5)=FALSE,(INDEX(FRED!$1:$1048576,MATCH(US!AX$5,FRED!$A:$A,0),MATCH(US!$B10,FRED!$1:$1,0))),(SUM(AL10:AW10)))),"")</f>
        <v>0</v>
      </c>
      <c r="AY10" s="59">
        <f>+IFERROR((IF(ISTEXT(AY$5)=FALSE,(INDEX(FRED!$1:$1048576,MATCH(US!AY$5,FRED!$A:$A,0),MATCH(US!$B10,FRED!$1:$1,0))),(SUM(AM10:AX10)))),"")</f>
        <v>0</v>
      </c>
      <c r="AZ10" s="59">
        <f>+IFERROR((IF(ISTEXT(AZ$5)=FALSE,(INDEX(FRED!$1:$1048576,MATCH(US!AZ$5,FRED!$A:$A,0),MATCH(US!$B10,FRED!$1:$1,0))),(SUM(AN10:AY10)))),"")</f>
        <v>0</v>
      </c>
      <c r="BA10" s="59">
        <f>+IFERROR((IF(ISTEXT(BA$5)=FALSE,(INDEX(FRED!$1:$1048576,MATCH(US!BA$5,FRED!$A:$A,0),MATCH(US!$B10,FRED!$1:$1,0))),(SUM(AO10:AZ10)))),"")</f>
        <v>0</v>
      </c>
      <c r="BB10" s="59">
        <f>+IFERROR((IF(ISTEXT(BB$5)=FALSE,(INDEX(FRED!$1:$1048576,MATCH(US!BB$5,FRED!$A:$A,0),MATCH(US!$B10,FRED!$1:$1,0))),(SUM(AP10:BA10)))),"")</f>
        <v>0</v>
      </c>
      <c r="BC10" s="60">
        <f>+IFERROR((IF(ISTEXT(BC$5)=FALSE,(INDEX(FRED!$1:$1048576,MATCH(US!BC$5,FRED!$A:$A,0),MATCH(US!$B10,FRED!$1:$1,0))),(SUM(AQ10:BB10)))),"")</f>
        <v>0</v>
      </c>
      <c r="BD10" s="59">
        <f>+IFERROR((IF(ISTEXT(BD$5)=FALSE,(INDEX(FRED!$1:$1048576,MATCH(US!BD$5,FRED!$A:$A,0),MATCH(US!$B10,FRED!$1:$1,0))),(SUM(AR10:BC10)))),"")</f>
        <v>0</v>
      </c>
      <c r="BE10" s="59">
        <f>+IFERROR((IF(ISTEXT(BE$5)=FALSE,(INDEX(FRED!$1:$1048576,MATCH(US!BE$5,FRED!$A:$A,0),MATCH(US!$B10,FRED!$1:$1,0))),(SUM(AS10:BD10)))),"")</f>
        <v>0</v>
      </c>
      <c r="BF10" s="59">
        <f>+IFERROR((IF(ISTEXT(BF$5)=FALSE,(INDEX(FRED!$1:$1048576,MATCH(US!BF$5,FRED!$A:$A,0),MATCH(US!$B10,FRED!$1:$1,0))),(SUM(AT10:BE10)))),"")</f>
        <v>0</v>
      </c>
      <c r="BG10" s="59">
        <f>+IFERROR((IF(ISTEXT(BG$5)=FALSE,(INDEX(FRED!$1:$1048576,MATCH(US!BG$5,FRED!$A:$A,0),MATCH(US!$B10,FRED!$1:$1,0))),(SUM(AU10:BF10)))),"")</f>
        <v>0</v>
      </c>
      <c r="BH10" s="59">
        <f>+IFERROR((IF(ISTEXT(BH$5)=FALSE,(INDEX(FRED!$1:$1048576,MATCH(US!BH$5,FRED!$A:$A,0),MATCH(US!$B10,FRED!$1:$1,0))),(SUM(AV10:BG10)))),"")</f>
        <v>0</v>
      </c>
      <c r="BI10" s="59">
        <f>+IFERROR((IF(ISTEXT(BI$5)=FALSE,(INDEX(FRED!$1:$1048576,MATCH(US!BI$5,FRED!$A:$A,0),MATCH(US!$B10,FRED!$1:$1,0))),(SUM(AW10:BH10)))),"")</f>
        <v>0</v>
      </c>
      <c r="BJ10" s="59">
        <f>+IFERROR((IF(ISTEXT(BJ$5)=FALSE,(INDEX(FRED!$1:$1048576,MATCH(US!BJ$5,FRED!$A:$A,0),MATCH(US!$B10,FRED!$1:$1,0))),(SUM(AX10:BI10)))),"")</f>
        <v>0</v>
      </c>
      <c r="BK10" s="59">
        <f>+IFERROR((IF(ISTEXT(BK$5)=FALSE,(INDEX(FRED!$1:$1048576,MATCH(US!BK$5,FRED!$A:$A,0),MATCH(US!$B10,FRED!$1:$1,0))),(SUM(AY10:BJ10)))),"")</f>
        <v>0</v>
      </c>
      <c r="BL10" s="59">
        <f>+IFERROR((IF(ISTEXT(BL$5)=FALSE,(INDEX(FRED!$1:$1048576,MATCH(US!BL$5,FRED!$A:$A,0),MATCH(US!$B10,FRED!$1:$1,0))),(SUM(AZ10:BK10)))),"")</f>
        <v>0</v>
      </c>
      <c r="BM10" s="59">
        <f>+IFERROR((IF(ISTEXT(BM$5)=FALSE,(INDEX(FRED!$1:$1048576,MATCH(US!BM$5,FRED!$A:$A,0),MATCH(US!$B10,FRED!$1:$1,0))),(SUM(BA10:BL10)))),"")</f>
        <v>0</v>
      </c>
      <c r="BN10" s="59">
        <f>+IFERROR((IF(ISTEXT(BN$5)=FALSE,(INDEX(FRED!$1:$1048576,MATCH(US!BN$5,FRED!$A:$A,0),MATCH(US!$B10,FRED!$1:$1,0))),(SUM(BB10:BM10)))),"")</f>
        <v>0</v>
      </c>
      <c r="BO10" s="59">
        <f>+IFERROR((IF(ISTEXT(BO$5)=FALSE,(INDEX(FRED!$1:$1048576,MATCH(US!BO$5,FRED!$A:$A,0),MATCH(US!$B10,FRED!$1:$1,0))),(SUM(BC10:BN10)))),"")</f>
        <v>0</v>
      </c>
      <c r="BP10" s="60">
        <f>+IFERROR((IF(ISTEXT(BP$5)=FALSE,(INDEX(FRED!$1:$1048576,MATCH(US!BP$5,FRED!$A:$A,0),MATCH(US!$B10,FRED!$1:$1,0))),(SUM(BD10:BO10)))),"")</f>
        <v>0</v>
      </c>
      <c r="BQ10" s="59">
        <f>+IFERROR((IF(ISTEXT(BQ$5)=FALSE,(INDEX(FRED!$1:$1048576,MATCH(US!BQ$5,FRED!$A:$A,0),MATCH(US!$B10,FRED!$1:$1,0))),(SUM(BE10:BP10)))),"")</f>
        <v>1239.3</v>
      </c>
      <c r="BR10" s="59">
        <f>+IFERROR((IF(ISTEXT(BR$5)=FALSE,(INDEX(FRED!$1:$1048576,MATCH(US!BR$5,FRED!$A:$A,0),MATCH(US!$B10,FRED!$1:$1,0))),(SUM(BF10:BQ10)))),"")</f>
        <v>0</v>
      </c>
      <c r="BS10" s="59">
        <f>+IFERROR((IF(ISTEXT(BS$5)=FALSE,(INDEX(FRED!$1:$1048576,MATCH(US!BS$5,FRED!$A:$A,0),MATCH(US!$B10,FRED!$1:$1,0))),(SUM(BG10:BR10)))),"")</f>
        <v>0</v>
      </c>
      <c r="BT10" s="59">
        <f>+IFERROR((IF(ISTEXT(BT$5)=FALSE,(INDEX(FRED!$1:$1048576,MATCH(US!BT$5,FRED!$A:$A,0),MATCH(US!$B10,FRED!$1:$1,0))),(SUM(BH10:BS10)))),"")</f>
        <v>1269</v>
      </c>
      <c r="BU10" s="59">
        <f>+IFERROR((IF(ISTEXT(BU$5)=FALSE,(INDEX(FRED!$1:$1048576,MATCH(US!BU$5,FRED!$A:$A,0),MATCH(US!$B10,FRED!$1:$1,0))),(SUM(BI10:BT10)))),"")</f>
        <v>0</v>
      </c>
      <c r="BV10" s="59">
        <f>+IFERROR((IF(ISTEXT(BV$5)=FALSE,(INDEX(FRED!$1:$1048576,MATCH(US!BV$5,FRED!$A:$A,0),MATCH(US!$B10,FRED!$1:$1,0))),(SUM(BJ10:BU10)))),"")</f>
        <v>0</v>
      </c>
      <c r="BW10" s="59">
        <f>+IFERROR((IF(ISTEXT(BW$5)=FALSE,(INDEX(FRED!$1:$1048576,MATCH(US!BW$5,FRED!$A:$A,0),MATCH(US!$B10,FRED!$1:$1,0))),(SUM(BK10:BV10)))),"")</f>
        <v>1302.4000000000001</v>
      </c>
      <c r="BX10" s="59">
        <f>+IFERROR((IF(ISTEXT(BX$5)=FALSE,(INDEX(FRED!$1:$1048576,MATCH(US!BX$5,FRED!$A:$A,0),MATCH(US!$B10,FRED!$1:$1,0))),(SUM(BL10:BW10)))),"")</f>
        <v>0</v>
      </c>
      <c r="BY10" s="59">
        <f>+IFERROR((IF(ISTEXT(BY$5)=FALSE,(INDEX(FRED!$1:$1048576,MATCH(US!BY$5,FRED!$A:$A,0),MATCH(US!$B10,FRED!$1:$1,0))),(SUM(BM10:BX10)))),"")</f>
        <v>0</v>
      </c>
      <c r="BZ10" s="59">
        <f>+IFERROR((IF(ISTEXT(BZ$5)=FALSE,(INDEX(FRED!$1:$1048576,MATCH(US!BZ$5,FRED!$A:$A,0),MATCH(US!$B10,FRED!$1:$1,0))),(SUM(BN10:BY10)))),"")</f>
        <v>1337.6</v>
      </c>
      <c r="CA10" s="59">
        <f>+IFERROR((IF(ISTEXT(CA$5)=FALSE,(INDEX(FRED!$1:$1048576,MATCH(US!CA$5,FRED!$A:$A,0),MATCH(US!$B10,FRED!$1:$1,0))),(SUM(BO10:BZ10)))),"")</f>
        <v>0</v>
      </c>
      <c r="CB10" s="59">
        <f>+IFERROR((IF(ISTEXT(CB$5)=FALSE,(INDEX(FRED!$1:$1048576,MATCH(US!CB$5,FRED!$A:$A,0),MATCH(US!$B10,FRED!$1:$1,0))),(SUM(BP10:CA10)))),"")</f>
        <v>0</v>
      </c>
      <c r="CC10" s="60">
        <f>+IFERROR((IF(ISTEXT(CC$5)=FALSE,(INDEX(FRED!$1:$1048576,MATCH(US!CC$5,FRED!$A:$A,0),MATCH(US!$B10,FRED!$1:$1,0))),(SUM(BQ10:CB10)))),"")</f>
        <v>5148.3</v>
      </c>
      <c r="CD10" s="59">
        <f>+IFERROR((IF(ISTEXT(CD$5)=FALSE,(INDEX(FRED!$1:$1048576,MATCH(US!CD$5,FRED!$A:$A,0),MATCH(US!$B10,FRED!$1:$1,0))),(SUM(BR10:CC10)))),"")</f>
        <v>1369.7</v>
      </c>
      <c r="CE10" s="59">
        <f>+IFERROR((IF(ISTEXT(CE$5)=FALSE,(INDEX(FRED!$1:$1048576,MATCH(US!CE$5,FRED!$A:$A,0),MATCH(US!$B10,FRED!$1:$1,0))),(SUM(BS10:CD10)))),"")</f>
        <v>0</v>
      </c>
      <c r="CF10" s="59">
        <f>+IFERROR((IF(ISTEXT(CF$5)=FALSE,(INDEX(FRED!$1:$1048576,MATCH(US!CF$5,FRED!$A:$A,0),MATCH(US!$B10,FRED!$1:$1,0))),(SUM(BT10:CE10)))),"")</f>
        <v>0</v>
      </c>
      <c r="CG10" s="59">
        <f>+IFERROR((IF(ISTEXT(CG$5)=FALSE,(INDEX(FRED!$1:$1048576,MATCH(US!CG$5,FRED!$A:$A,0),MATCH(US!$B10,FRED!$1:$1,0))),(SUM(BU10:CF10)))),"")</f>
        <v>1366.5</v>
      </c>
      <c r="CH10" s="59">
        <f>+IFERROR((IF(ISTEXT(CH$5)=FALSE,(INDEX(FRED!$1:$1048576,MATCH(US!CH$5,FRED!$A:$A,0),MATCH(US!$B10,FRED!$1:$1,0))),(SUM(BV10:CG10)))),"")</f>
        <v>0</v>
      </c>
      <c r="CI10" s="59">
        <f>+IFERROR((IF(ISTEXT(CI$5)=FALSE,(INDEX(FRED!$1:$1048576,MATCH(US!CI$5,FRED!$A:$A,0),MATCH(US!$B10,FRED!$1:$1,0))),(SUM(BW10:CH10)))),"")</f>
        <v>0</v>
      </c>
      <c r="CJ10" s="59">
        <f>+IFERROR((IF(ISTEXT(CJ$5)=FALSE,(INDEX(FRED!$1:$1048576,MATCH(US!CJ$5,FRED!$A:$A,0),MATCH(US!$B10,FRED!$1:$1,0))),(SUM(BX10:CI10)))),"")</f>
        <v>1348.1</v>
      </c>
      <c r="CK10" s="59">
        <f>+IFERROR((IF(ISTEXT(CK$5)=FALSE,(INDEX(FRED!$1:$1048576,MATCH(US!CK$5,FRED!$A:$A,0),MATCH(US!$B10,FRED!$1:$1,0))),(SUM(BY10:CJ10)))),"")</f>
        <v>0</v>
      </c>
      <c r="CL10" s="59">
        <f>+IFERROR((IF(ISTEXT(CL$5)=FALSE,(INDEX(FRED!$1:$1048576,MATCH(US!CL$5,FRED!$A:$A,0),MATCH(US!$B10,FRED!$1:$1,0))),(SUM(BZ10:CK10)))),"")</f>
        <v>0</v>
      </c>
      <c r="CM10" s="59">
        <f>+IFERROR((IF(ISTEXT(CM$5)=FALSE,(INDEX(FRED!$1:$1048576,MATCH(US!CM$5,FRED!$A:$A,0),MATCH(US!$B10,FRED!$1:$1,0))),(SUM(CA10:CL10)))),"")</f>
        <v>1330.2</v>
      </c>
      <c r="CN10" s="59">
        <f>+IFERROR((IF(ISTEXT(CN$5)=FALSE,(INDEX(FRED!$1:$1048576,MATCH(US!CN$5,FRED!$A:$A,0),MATCH(US!$B10,FRED!$1:$1,0))),(SUM(CB10:CM10)))),"")</f>
        <v>0</v>
      </c>
      <c r="CO10" s="59">
        <f>+IFERROR((IF(ISTEXT(CO$5)=FALSE,(INDEX(FRED!$1:$1048576,MATCH(US!CO$5,FRED!$A:$A,0),MATCH(US!$B10,FRED!$1:$1,0))),(SUM(CC10:CN10)))),"")</f>
        <v>0</v>
      </c>
      <c r="CP10" s="60">
        <f>+IFERROR((IF(ISTEXT(CP$5)=FALSE,(INDEX(FRED!$1:$1048576,MATCH(US!CP$5,FRED!$A:$A,0),MATCH(US!$B10,FRED!$1:$1,0))),(SUM(CD10:CO10)))),"")</f>
        <v>5414.5</v>
      </c>
      <c r="CQ10" s="59">
        <f>+IFERROR((IF(ISTEXT(CQ$5)=FALSE,(INDEX(FRED!$1:$1048576,MATCH(US!CQ$5,FRED!$A:$A,0),MATCH(US!$B10,FRED!$1:$1,0))),(SUM(CE10:CP10)))),"")</f>
        <v>1333.8</v>
      </c>
      <c r="CR10" s="59">
        <f>+IFERROR((IF(ISTEXT(CR$5)=FALSE,(INDEX(FRED!$1:$1048576,MATCH(US!CR$5,FRED!$A:$A,0),MATCH(US!$B10,FRED!$1:$1,0))),(SUM(CF10:CQ10)))),"")</f>
        <v>0</v>
      </c>
      <c r="CS10" s="59">
        <f>+IFERROR((IF(ISTEXT(CS$5)=FALSE,(INDEX(FRED!$1:$1048576,MATCH(US!CS$5,FRED!$A:$A,0),MATCH(US!$B10,FRED!$1:$1,0))),(SUM(CG10:CR10)))),"")</f>
        <v>0</v>
      </c>
      <c r="CT10" s="59">
        <f>+IFERROR((IF(ISTEXT(CT$5)=FALSE,(INDEX(FRED!$1:$1048576,MATCH(US!CT$5,FRED!$A:$A,0),MATCH(US!$B10,FRED!$1:$1,0))),(SUM(CH10:CS10)))),"")</f>
        <v>1347</v>
      </c>
      <c r="CU10" s="59">
        <f>+IFERROR((IF(ISTEXT(CU$5)=FALSE,(INDEX(FRED!$1:$1048576,MATCH(US!CU$5,FRED!$A:$A,0),MATCH(US!$B10,FRED!$1:$1,0))),(SUM(CI10:CT10)))),"")</f>
        <v>0</v>
      </c>
      <c r="CV10" s="59">
        <f>+IFERROR((IF(ISTEXT(CV$5)=FALSE,(INDEX(FRED!$1:$1048576,MATCH(US!CV$5,FRED!$A:$A,0),MATCH(US!$B10,FRED!$1:$1,0))),(SUM(CJ10:CU10)))),"")</f>
        <v>0</v>
      </c>
      <c r="CW10" s="59">
        <f>+IFERROR((IF(ISTEXT(CW$5)=FALSE,(INDEX(FRED!$1:$1048576,MATCH(US!CW$5,FRED!$A:$A,0),MATCH(US!$B10,FRED!$1:$1,0))),(SUM(CK10:CV10)))),"")</f>
        <v>1343.7</v>
      </c>
      <c r="CX10" s="59">
        <f>+IFERROR((IF(ISTEXT(CX$5)=FALSE,(INDEX(FRED!$1:$1048576,MATCH(US!CX$5,FRED!$A:$A,0),MATCH(US!$B10,FRED!$1:$1,0))),(SUM(CL10:CW10)))),"")</f>
        <v>0</v>
      </c>
      <c r="CY10" s="59">
        <f>+IFERROR((IF(ISTEXT(CY$5)=FALSE,(INDEX(FRED!$1:$1048576,MATCH(US!CY$5,FRED!$A:$A,0),MATCH(US!$B10,FRED!$1:$1,0))),(SUM(CM10:CX10)))),"")</f>
        <v>0</v>
      </c>
      <c r="CZ10" s="59">
        <f>+IFERROR((IF(ISTEXT(CZ$5)=FALSE,(INDEX(FRED!$1:$1048576,MATCH(US!CZ$5,FRED!$A:$A,0),MATCH(US!$B10,FRED!$1:$1,0))),(SUM(CN10:CY10)))),"")</f>
        <v>1331.4</v>
      </c>
      <c r="DA10" s="59">
        <f>+IFERROR((IF(ISTEXT(DA$5)=FALSE,(INDEX(FRED!$1:$1048576,MATCH(US!DA$5,FRED!$A:$A,0),MATCH(US!$B10,FRED!$1:$1,0))),(SUM(CO10:CZ10)))),"")</f>
        <v>0</v>
      </c>
      <c r="DB10" s="59">
        <f>+IFERROR((IF(ISTEXT(DB$5)=FALSE,(INDEX(FRED!$1:$1048576,MATCH(US!DB$5,FRED!$A:$A,0),MATCH(US!$B10,FRED!$1:$1,0))),(SUM(CP10:DA10)))),"")</f>
        <v>0</v>
      </c>
      <c r="DC10" s="60">
        <f>+IFERROR((IF(ISTEXT(DC$5)=FALSE,(INDEX(FRED!$1:$1048576,MATCH(US!DC$5,FRED!$A:$A,0),MATCH(US!$B10,FRED!$1:$1,0))),(SUM(CQ10:DB10)))),"")</f>
        <v>5355.9</v>
      </c>
      <c r="DD10" s="59">
        <f>+IFERROR((IF(ISTEXT(DD$5)=FALSE,(INDEX(FRED!$1:$1048576,MATCH(US!DD$5,FRED!$A:$A,0),MATCH(US!$B10,FRED!$1:$1,0))),(SUM(CR10:DC10)))),"")</f>
        <v>1297.4000000000001</v>
      </c>
      <c r="DE10" s="59">
        <f>+IFERROR((IF(ISTEXT(DE$5)=FALSE,(INDEX(FRED!$1:$1048576,MATCH(US!DE$5,FRED!$A:$A,0),MATCH(US!$B10,FRED!$1:$1,0))),(SUM(CS10:DD10)))),"")</f>
        <v>0</v>
      </c>
      <c r="DF10" s="59">
        <f>+IFERROR((IF(ISTEXT(DF$5)=FALSE,(INDEX(FRED!$1:$1048576,MATCH(US!DF$5,FRED!$A:$A,0),MATCH(US!$B10,FRED!$1:$1,0))),(SUM(CT10:DE10)))),"")</f>
        <v>0</v>
      </c>
      <c r="DG10" s="59">
        <f>+IFERROR((IF(ISTEXT(DG$5)=FALSE,(INDEX(FRED!$1:$1048576,MATCH(US!DG$5,FRED!$A:$A,0),MATCH(US!$B10,FRED!$1:$1,0))),(SUM(CU10:DF10)))),"")</f>
        <v>1294.7</v>
      </c>
      <c r="DH10" s="59">
        <f>+IFERROR((IF(ISTEXT(DH$5)=FALSE,(INDEX(FRED!$1:$1048576,MATCH(US!DH$5,FRED!$A:$A,0),MATCH(US!$B10,FRED!$1:$1,0))),(SUM(CV10:DG10)))),"")</f>
        <v>0</v>
      </c>
      <c r="DI10" s="59">
        <f>+IFERROR((IF(ISTEXT(DI$5)=FALSE,(INDEX(FRED!$1:$1048576,MATCH(US!DI$5,FRED!$A:$A,0),MATCH(US!$B10,FRED!$1:$1,0))),(SUM(CW10:DH10)))),"")</f>
        <v>0</v>
      </c>
      <c r="DJ10" s="59">
        <f>+IFERROR((IF(ISTEXT(DJ$5)=FALSE,(INDEX(FRED!$1:$1048576,MATCH(US!DJ$5,FRED!$A:$A,0),MATCH(US!$B10,FRED!$1:$1,0))),(SUM(CX10:DI10)))),"")</f>
        <v>1277.7</v>
      </c>
      <c r="DK10" s="59">
        <f>+IFERROR((IF(ISTEXT(DK$5)=FALSE,(INDEX(FRED!$1:$1048576,MATCH(US!DK$5,FRED!$A:$A,0),MATCH(US!$B10,FRED!$1:$1,0))),(SUM(CY10:DJ10)))),"")</f>
        <v>0</v>
      </c>
      <c r="DL10" s="59">
        <f>+IFERROR((IF(ISTEXT(DL$5)=FALSE,(INDEX(FRED!$1:$1048576,MATCH(US!DL$5,FRED!$A:$A,0),MATCH(US!$B10,FRED!$1:$1,0))),(SUM(CZ10:DK10)))),"")</f>
        <v>0</v>
      </c>
      <c r="DM10" s="59">
        <f>+IFERROR((IF(ISTEXT(DM$5)=FALSE,(INDEX(FRED!$1:$1048576,MATCH(US!DM$5,FRED!$A:$A,0),MATCH(US!$B10,FRED!$1:$1,0))),(SUM(DA10:DL10)))),"")</f>
        <v>1233.0999999999999</v>
      </c>
      <c r="DN10" s="59">
        <f>+IFERROR((IF(ISTEXT(DN$5)=FALSE,(INDEX(FRED!$1:$1048576,MATCH(US!DN$5,FRED!$A:$A,0),MATCH(US!$B10,FRED!$1:$1,0))),(SUM(DB10:DM10)))),"")</f>
        <v>0</v>
      </c>
      <c r="DO10" s="59">
        <f>+IFERROR((IF(ISTEXT(DO$5)=FALSE,(INDEX(FRED!$1:$1048576,MATCH(US!DO$5,FRED!$A:$A,0),MATCH(US!$B10,FRED!$1:$1,0))),(SUM(DC10:DN10)))),"")</f>
        <v>0</v>
      </c>
      <c r="DP10" s="60">
        <f>+IFERROR((IF(ISTEXT(DP$5)=FALSE,(INDEX(FRED!$1:$1048576,MATCH(US!DP$5,FRED!$A:$A,0),MATCH(US!$B10,FRED!$1:$1,0))),(SUM(DD10:DO10)))),"")</f>
        <v>5102.8999999999996</v>
      </c>
      <c r="DQ10" s="59">
        <f>+IFERROR((IF(ISTEXT(DQ$5)=FALSE,(INDEX(FRED!$1:$1048576,MATCH(US!DQ$5,FRED!$A:$A,0),MATCH(US!$B10,FRED!$1:$1,0))),(SUM(DE10:DP10)))),"")</f>
        <v>1164.5999999999999</v>
      </c>
      <c r="DR10" s="59">
        <f>+IFERROR((IF(ISTEXT(DR$5)=FALSE,(INDEX(FRED!$1:$1048576,MATCH(US!DR$5,FRED!$A:$A,0),MATCH(US!$B10,FRED!$1:$1,0))),(SUM(DF10:DQ10)))),"")</f>
        <v>0</v>
      </c>
      <c r="DS10" s="59">
        <f>+IFERROR((IF(ISTEXT(DS$5)=FALSE,(INDEX(FRED!$1:$1048576,MATCH(US!DS$5,FRED!$A:$A,0),MATCH(US!$B10,FRED!$1:$1,0))),(SUM(DG10:DR10)))),"")</f>
        <v>0</v>
      </c>
      <c r="DT10" s="59">
        <f>+IFERROR((IF(ISTEXT(DT$5)=FALSE,(INDEX(FRED!$1:$1048576,MATCH(US!DT$5,FRED!$A:$A,0),MATCH(US!$B10,FRED!$1:$1,0))),(SUM(DH10:DS10)))),"")</f>
        <v>1109.2</v>
      </c>
      <c r="DU10" s="59">
        <f>+IFERROR((IF(ISTEXT(DU$5)=FALSE,(INDEX(FRED!$1:$1048576,MATCH(US!DU$5,FRED!$A:$A,0),MATCH(US!$B10,FRED!$1:$1,0))),(SUM(DI10:DT10)))),"")</f>
        <v>0</v>
      </c>
      <c r="DV10" s="59">
        <f>+IFERROR((IF(ISTEXT(DV$5)=FALSE,(INDEX(FRED!$1:$1048576,MATCH(US!DV$5,FRED!$A:$A,0),MATCH(US!$B10,FRED!$1:$1,0))),(SUM(DJ10:DU10)))),"")</f>
        <v>0</v>
      </c>
      <c r="DW10" s="59">
        <f>+IFERROR((IF(ISTEXT(DW$5)=FALSE,(INDEX(FRED!$1:$1048576,MATCH(US!DW$5,FRED!$A:$A,0),MATCH(US!$B10,FRED!$1:$1,0))),(SUM(DK10:DV10)))),"")</f>
        <v>1083.7</v>
      </c>
      <c r="DX10" s="59">
        <f>+IFERROR((IF(ISTEXT(DX$5)=FALSE,(INDEX(FRED!$1:$1048576,MATCH(US!DX$5,FRED!$A:$A,0),MATCH(US!$B10,FRED!$1:$1,0))),(SUM(DL10:DW10)))),"")</f>
        <v>0</v>
      </c>
      <c r="DY10" s="59">
        <f>+IFERROR((IF(ISTEXT(DY$5)=FALSE,(INDEX(FRED!$1:$1048576,MATCH(US!DY$5,FRED!$A:$A,0),MATCH(US!$B10,FRED!$1:$1,0))),(SUM(DM10:DX10)))),"")</f>
        <v>0</v>
      </c>
      <c r="DZ10" s="59">
        <f>+IFERROR((IF(ISTEXT(DZ$5)=FALSE,(INDEX(FRED!$1:$1048576,MATCH(US!DZ$5,FRED!$A:$A,0),MATCH(US!$B10,FRED!$1:$1,0))),(SUM(DN10:DY10)))),"")</f>
        <v>1037.4000000000001</v>
      </c>
      <c r="EA10" s="59">
        <f>+IFERROR((IF(ISTEXT(EA$5)=FALSE,(INDEX(FRED!$1:$1048576,MATCH(US!EA$5,FRED!$A:$A,0),MATCH(US!$B10,FRED!$1:$1,0))),(SUM(DO10:DZ10)))),"")</f>
        <v>0</v>
      </c>
      <c r="EB10" s="59">
        <f>+IFERROR((IF(ISTEXT(EB$5)=FALSE,(INDEX(FRED!$1:$1048576,MATCH(US!EB$5,FRED!$A:$A,0),MATCH(US!$B10,FRED!$1:$1,0))),(SUM(DP10:EA10)))),"")</f>
        <v>0</v>
      </c>
      <c r="EC10" s="60">
        <f>+IFERROR((IF(ISTEXT(EC$5)=FALSE,(INDEX(FRED!$1:$1048576,MATCH(US!EC$5,FRED!$A:$A,0),MATCH(US!$B10,FRED!$1:$1,0))),(SUM(DQ10:EB10)))),"")</f>
        <v>4394.8999999999996</v>
      </c>
      <c r="ED10" s="59">
        <f>+IFERROR((IF(ISTEXT(ED$5)=FALSE,(INDEX(FRED!$1:$1048576,MATCH(US!ED$5,FRED!$A:$A,0),MATCH(US!$B10,FRED!$1:$1,0))),(SUM(DR10:EC10)))),"")</f>
        <v>991.6</v>
      </c>
      <c r="EE10" s="59">
        <f>+IFERROR((IF(ISTEXT(EE$5)=FALSE,(INDEX(FRED!$1:$1048576,MATCH(US!EE$5,FRED!$A:$A,0),MATCH(US!$B10,FRED!$1:$1,0))),(SUM(DS10:ED10)))),"")</f>
        <v>0</v>
      </c>
      <c r="EF10" s="59">
        <f>+IFERROR((IF(ISTEXT(EF$5)=FALSE,(INDEX(FRED!$1:$1048576,MATCH(US!EF$5,FRED!$A:$A,0),MATCH(US!$B10,FRED!$1:$1,0))),(SUM(DT10:EE10)))),"")</f>
        <v>0</v>
      </c>
      <c r="EG10" s="59">
        <f>+IFERROR((IF(ISTEXT(EG$5)=FALSE,(INDEX(FRED!$1:$1048576,MATCH(US!EG$5,FRED!$A:$A,0),MATCH(US!$B10,FRED!$1:$1,0))),(SUM(DU10:EF10)))),"")</f>
        <v>1030</v>
      </c>
      <c r="EH10" s="59">
        <f>+IFERROR((IF(ISTEXT(EH$5)=FALSE,(INDEX(FRED!$1:$1048576,MATCH(US!EH$5,FRED!$A:$A,0),MATCH(US!$B10,FRED!$1:$1,0))),(SUM(DV10:EG10)))),"")</f>
        <v>0</v>
      </c>
      <c r="EI10" s="59">
        <f>+IFERROR((IF(ISTEXT(EI$5)=FALSE,(INDEX(FRED!$1:$1048576,MATCH(US!EI$5,FRED!$A:$A,0),MATCH(US!$B10,FRED!$1:$1,0))),(SUM(DW10:EH10)))),"")</f>
        <v>0</v>
      </c>
      <c r="EJ10" s="59">
        <f>+IFERROR((IF(ISTEXT(EJ$5)=FALSE,(INDEX(FRED!$1:$1048576,MATCH(US!EJ$5,FRED!$A:$A,0),MATCH(US!$B10,FRED!$1:$1,0))),(SUM(DX10:EI10)))),"")</f>
        <v>1017.1</v>
      </c>
      <c r="EK10" s="59">
        <f>+IFERROR((IF(ISTEXT(EK$5)=FALSE,(INDEX(FRED!$1:$1048576,MATCH(US!EK$5,FRED!$A:$A,0),MATCH(US!$B10,FRED!$1:$1,0))),(SUM(DY10:EJ10)))),"")</f>
        <v>0</v>
      </c>
      <c r="EL10" s="59">
        <f>+IFERROR((IF(ISTEXT(EL$5)=FALSE,(INDEX(FRED!$1:$1048576,MATCH(US!EL$5,FRED!$A:$A,0),MATCH(US!$B10,FRED!$1:$1,0))),(SUM(DZ10:EK10)))),"")</f>
        <v>0</v>
      </c>
      <c r="EM10" s="59">
        <f>+IFERROR((IF(ISTEXT(EM$5)=FALSE,(INDEX(FRED!$1:$1048576,MATCH(US!EM$5,FRED!$A:$A,0),MATCH(US!$B10,FRED!$1:$1,0))),(SUM(EA10:EL10)))),"")</f>
        <v>1027.8</v>
      </c>
      <c r="EN10" s="59">
        <f>+IFERROR((IF(ISTEXT(EN$5)=FALSE,(INDEX(FRED!$1:$1048576,MATCH(US!EN$5,FRED!$A:$A,0),MATCH(US!$B10,FRED!$1:$1,0))),(SUM(EB10:EM10)))),"")</f>
        <v>0</v>
      </c>
      <c r="EO10" s="59">
        <f>+IFERROR((IF(ISTEXT(EO$5)=FALSE,(INDEX(FRED!$1:$1048576,MATCH(US!EO$5,FRED!$A:$A,0),MATCH(US!$B10,FRED!$1:$1,0))),(SUM(EC10:EN10)))),"")</f>
        <v>0</v>
      </c>
      <c r="EP10" s="60">
        <f>+IFERROR((IF(ISTEXT(EP$5)=FALSE,(INDEX(FRED!$1:$1048576,MATCH(US!EP$5,FRED!$A:$A,0),MATCH(US!$B10,FRED!$1:$1,0))),(SUM(ED10:EO10)))),"")</f>
        <v>4066.5</v>
      </c>
      <c r="EQ10" s="59">
        <f>+IFERROR((IF(ISTEXT(EQ$5)=FALSE,(INDEX(FRED!$1:$1048576,MATCH(US!EQ$5,FRED!$A:$A,0),MATCH(US!$B10,FRED!$1:$1,0))),(SUM(EE10:EP10)))),"")</f>
        <v>983.5</v>
      </c>
      <c r="ER10" s="59">
        <f>+IFERROR((IF(ISTEXT(ER$5)=FALSE,(INDEX(FRED!$1:$1048576,MATCH(US!ER$5,FRED!$A:$A,0),MATCH(US!$B10,FRED!$1:$1,0))),(SUM(EF10:EQ10)))),"")</f>
        <v>0</v>
      </c>
      <c r="ES10" s="59">
        <f>+IFERROR((IF(ISTEXT(ES$5)=FALSE,(INDEX(FRED!$1:$1048576,MATCH(US!ES$5,FRED!$A:$A,0),MATCH(US!$B10,FRED!$1:$1,0))),(SUM(EG10:ER10)))),"")</f>
        <v>0</v>
      </c>
      <c r="ET10" s="59">
        <f>+IFERROR((IF(ISTEXT(ET$5)=FALSE,(INDEX(FRED!$1:$1048576,MATCH(US!ET$5,FRED!$A:$A,0),MATCH(US!$B10,FRED!$1:$1,0))),(SUM(EH10:ES10)))),"")</f>
        <v>1017.4</v>
      </c>
      <c r="EU10" s="59">
        <f>+IFERROR((IF(ISTEXT(EU$5)=FALSE,(INDEX(FRED!$1:$1048576,MATCH(US!EU$5,FRED!$A:$A,0),MATCH(US!$B10,FRED!$1:$1,0))),(SUM(EI10:ET10)))),"")</f>
        <v>0</v>
      </c>
      <c r="EV10" s="59">
        <f>+IFERROR((IF(ISTEXT(EV$5)=FALSE,(INDEX(FRED!$1:$1048576,MATCH(US!EV$5,FRED!$A:$A,0),MATCH(US!$B10,FRED!$1:$1,0))),(SUM(EJ10:EU10)))),"")</f>
        <v>0</v>
      </c>
      <c r="EW10" s="59">
        <f>+IFERROR((IF(ISTEXT(EW$5)=FALSE,(INDEX(FRED!$1:$1048576,MATCH(US!EW$5,FRED!$A:$A,0),MATCH(US!$B10,FRED!$1:$1,0))),(SUM(EK10:EV10)))),"")</f>
        <v>1027.9000000000001</v>
      </c>
      <c r="EX10" s="59">
        <f>+IFERROR((IF(ISTEXT(EX$5)=FALSE,(INDEX(FRED!$1:$1048576,MATCH(US!EX$5,FRED!$A:$A,0),MATCH(US!$B10,FRED!$1:$1,0))),(SUM(EL10:EW10)))),"")</f>
        <v>0</v>
      </c>
      <c r="EY10" s="59">
        <f>+IFERROR((IF(ISTEXT(EY$5)=FALSE,(INDEX(FRED!$1:$1048576,MATCH(US!EY$5,FRED!$A:$A,0),MATCH(US!$B10,FRED!$1:$1,0))),(SUM(EM10:EX10)))),"")</f>
        <v>0</v>
      </c>
      <c r="EZ10" s="59">
        <f>+IFERROR((IF(ISTEXT(EZ$5)=FALSE,(INDEX(FRED!$1:$1048576,MATCH(US!EZ$5,FRED!$A:$A,0),MATCH(US!$B10,FRED!$1:$1,0))),(SUM(EN10:EY10)))),"")</f>
        <v>1053</v>
      </c>
      <c r="FA10" s="59">
        <f>+IFERROR((IF(ISTEXT(FA$5)=FALSE,(INDEX(FRED!$1:$1048576,MATCH(US!FA$5,FRED!$A:$A,0),MATCH(US!$B10,FRED!$1:$1,0))),(SUM(EO10:EZ10)))),"")</f>
        <v>0</v>
      </c>
      <c r="FB10" s="59">
        <f>+IFERROR((IF(ISTEXT(FB$5)=FALSE,(INDEX(FRED!$1:$1048576,MATCH(US!FB$5,FRED!$A:$A,0),MATCH(US!$B10,FRED!$1:$1,0))),(SUM(EP10:FA10)))),"")</f>
        <v>0</v>
      </c>
      <c r="FC10" s="60">
        <f>+IFERROR((IF(ISTEXT(FC$5)=FALSE,(INDEX(FRED!$1:$1048576,MATCH(US!FC$5,FRED!$A:$A,0),MATCH(US!$B10,FRED!$1:$1,0))),(SUM(EQ10:FB10)))),"")</f>
        <v>4081.8</v>
      </c>
      <c r="FD10" s="59">
        <f>+IFERROR((IF(ISTEXT(FD$5)=FALSE,(INDEX(FRED!$1:$1048576,MATCH(US!FD$5,FRED!$A:$A,0),MATCH(US!$B10,FRED!$1:$1,0))),(SUM(ER10:FC10)))),"")</f>
        <v>1067.7</v>
      </c>
      <c r="FE10" s="59">
        <f>+IFERROR((IF(ISTEXT(FE$5)=FALSE,(INDEX(FRED!$1:$1048576,MATCH(US!FE$5,FRED!$A:$A,0),MATCH(US!$B10,FRED!$1:$1,0))),(SUM(ES10:FD10)))),"")</f>
        <v>0</v>
      </c>
      <c r="FF10" s="59">
        <f>+IFERROR((IF(ISTEXT(FF$5)=FALSE,(INDEX(FRED!$1:$1048576,MATCH(US!FF$5,FRED!$A:$A,0),MATCH(US!$B10,FRED!$1:$1,0))),(SUM(ET10:FE10)))),"")</f>
        <v>0</v>
      </c>
      <c r="FG10" s="59">
        <f>+IFERROR((IF(ISTEXT(FG$5)=FALSE,(INDEX(FRED!$1:$1048576,MATCH(US!FG$5,FRED!$A:$A,0),MATCH(US!$B10,FRED!$1:$1,0))),(SUM(EU10:FF10)))),"")</f>
        <v>1064.9000000000001</v>
      </c>
      <c r="FH10" s="59">
        <f>+IFERROR((IF(ISTEXT(FH$5)=FALSE,(INDEX(FRED!$1:$1048576,MATCH(US!FH$5,FRED!$A:$A,0),MATCH(US!$B10,FRED!$1:$1,0))),(SUM(EV10:FG10)))),"")</f>
        <v>0</v>
      </c>
      <c r="FI10" s="59">
        <f>+IFERROR((IF(ISTEXT(FI$5)=FALSE,(INDEX(FRED!$1:$1048576,MATCH(US!FI$5,FRED!$A:$A,0),MATCH(US!$B10,FRED!$1:$1,0))),(SUM(EW10:FH10)))),"")</f>
        <v>0</v>
      </c>
      <c r="FJ10" s="59">
        <f>+IFERROR((IF(ISTEXT(FJ$5)=FALSE,(INDEX(FRED!$1:$1048576,MATCH(US!FJ$5,FRED!$A:$A,0),MATCH(US!$B10,FRED!$1:$1,0))),(SUM(EX10:FI10)))),"")</f>
        <v>1072.8</v>
      </c>
      <c r="FK10" s="59">
        <f>+IFERROR((IF(ISTEXT(FK$5)=FALSE,(INDEX(FRED!$1:$1048576,MATCH(US!FK$5,FRED!$A:$A,0),MATCH(US!$B10,FRED!$1:$1,0))),(SUM(EY10:FJ10)))),"")</f>
        <v>0</v>
      </c>
      <c r="FL10" s="59">
        <f>+IFERROR((IF(ISTEXT(FL$5)=FALSE,(INDEX(FRED!$1:$1048576,MATCH(US!FL$5,FRED!$A:$A,0),MATCH(US!$B10,FRED!$1:$1,0))),(SUM(EZ10:FK10)))),"")</f>
        <v>0</v>
      </c>
      <c r="FM10" s="59">
        <f>+IFERROR((IF(ISTEXT(FM$5)=FALSE,(INDEX(FRED!$1:$1048576,MATCH(US!FM$5,FRED!$A:$A,0),MATCH(US!$B10,FRED!$1:$1,0))),(SUM(FA10:FL10)))),"")</f>
        <v>1096.5</v>
      </c>
      <c r="FN10" s="59">
        <f>+IFERROR((IF(ISTEXT(FN$5)=FALSE,(INDEX(FRED!$1:$1048576,MATCH(US!FN$5,FRED!$A:$A,0),MATCH(US!$B10,FRED!$1:$1,0))),(SUM(FB10:FM10)))),"")</f>
        <v>0</v>
      </c>
      <c r="FO10" s="59">
        <f>+IFERROR((IF(ISTEXT(FO$5)=FALSE,(INDEX(FRED!$1:$1048576,MATCH(US!FO$5,FRED!$A:$A,0),MATCH(US!$B10,FRED!$1:$1,0))),(SUM(FC10:FN10)))),"")</f>
        <v>0</v>
      </c>
      <c r="FP10" s="60">
        <f>+IFERROR((IF(ISTEXT(FP$5)=FALSE,(INDEX(FRED!$1:$1048576,MATCH(US!FP$5,FRED!$A:$A,0),MATCH(US!$B10,FRED!$1:$1,0))),(SUM(FD10:FO10)))),"")</f>
        <v>4301.9000000000005</v>
      </c>
      <c r="FQ10" s="59">
        <f>+IFERROR((IF(ISTEXT(FQ$5)=FALSE,(INDEX(FRED!$1:$1048576,MATCH(US!FQ$5,FRED!$A:$A,0),MATCH(US!$B10,FRED!$1:$1,0))),(SUM(FE10:FP10)))),"")</f>
        <v>1107</v>
      </c>
      <c r="FR10" s="59">
        <f>+IFERROR((IF(ISTEXT(FR$5)=FALSE,(INDEX(FRED!$1:$1048576,MATCH(US!FR$5,FRED!$A:$A,0),MATCH(US!$B10,FRED!$1:$1,0))),(SUM(FF10:FQ10)))),"")</f>
        <v>0</v>
      </c>
      <c r="FS10" s="59">
        <f>+IFERROR((IF(ISTEXT(FS$5)=FALSE,(INDEX(FRED!$1:$1048576,MATCH(US!FS$5,FRED!$A:$A,0),MATCH(US!$B10,FRED!$1:$1,0))),(SUM(FG10:FR10)))),"")</f>
        <v>0</v>
      </c>
      <c r="FT10" s="59">
        <f>+IFERROR((IF(ISTEXT(FT$5)=FALSE,(INDEX(FRED!$1:$1048576,MATCH(US!FT$5,FRED!$A:$A,0),MATCH(US!$B10,FRED!$1:$1,0))),(SUM(FH10:FS10)))),"")</f>
        <v>1140</v>
      </c>
      <c r="FU10" s="59">
        <f>+IFERROR((IF(ISTEXT(FU$5)=FALSE,(INDEX(FRED!$1:$1048576,MATCH(US!FU$5,FRED!$A:$A,0),MATCH(US!$B10,FRED!$1:$1,0))),(SUM(FI10:FT10)))),"")</f>
        <v>0</v>
      </c>
      <c r="FV10" s="59">
        <f>+IFERROR((IF(ISTEXT(FV$5)=FALSE,(INDEX(FRED!$1:$1048576,MATCH(US!FV$5,FRED!$A:$A,0),MATCH(US!$B10,FRED!$1:$1,0))),(SUM(FJ10:FU10)))),"")</f>
        <v>0</v>
      </c>
      <c r="FW10" s="59">
        <f>+IFERROR((IF(ISTEXT(FW$5)=FALSE,(INDEX(FRED!$1:$1048576,MATCH(US!FW$5,FRED!$A:$A,0),MATCH(US!$B10,FRED!$1:$1,0))),(SUM(FK10:FV10)))),"")</f>
        <v>1183.8</v>
      </c>
      <c r="FX10" s="59">
        <f>+IFERROR((IF(ISTEXT(FX$5)=FALSE,(INDEX(FRED!$1:$1048576,MATCH(US!FX$5,FRED!$A:$A,0),MATCH(US!$B10,FRED!$1:$1,0))),(SUM(FL10:FW10)))),"")</f>
        <v>0</v>
      </c>
      <c r="FY10" s="59">
        <f>+IFERROR((IF(ISTEXT(FY$5)=FALSE,(INDEX(FRED!$1:$1048576,MATCH(US!FY$5,FRED!$A:$A,0),MATCH(US!$B10,FRED!$1:$1,0))),(SUM(FM10:FX10)))),"")</f>
        <v>0</v>
      </c>
      <c r="FZ10" s="59">
        <f>+IFERROR((IF(ISTEXT(FZ$5)=FALSE,(INDEX(FRED!$1:$1048576,MATCH(US!FZ$5,FRED!$A:$A,0),MATCH(US!$B10,FRED!$1:$1,0))),(SUM(FN10:FY10)))),"")</f>
        <v>1204.3</v>
      </c>
      <c r="GA10" s="59">
        <f>+IFERROR((IF(ISTEXT(GA$5)=FALSE,(INDEX(FRED!$1:$1048576,MATCH(US!GA$5,FRED!$A:$A,0),MATCH(US!$B10,FRED!$1:$1,0))),(SUM(FO10:FZ10)))),"")</f>
        <v>0</v>
      </c>
      <c r="GB10" s="59">
        <f>+IFERROR((IF(ISTEXT(GB$5)=FALSE,(INDEX(FRED!$1:$1048576,MATCH(US!GB$5,FRED!$A:$A,0),MATCH(US!$B10,FRED!$1:$1,0))),(SUM(FP10:GA10)))),"")</f>
        <v>0</v>
      </c>
      <c r="GC10" s="60">
        <f>+IFERROR((IF(ISTEXT(GC$5)=FALSE,(INDEX(FRED!$1:$1048576,MATCH(US!GC$5,FRED!$A:$A,0),MATCH(US!$B10,FRED!$1:$1,0))),(SUM(FQ10:GB10)))),"")</f>
        <v>4635.1000000000004</v>
      </c>
      <c r="GD10" s="59">
        <f>+IFERROR((IF(ISTEXT(GD$5)=FALSE,(INDEX(FRED!$1:$1048576,MATCH(US!GD$5,FRED!$A:$A,0),MATCH(US!$B10,FRED!$1:$1,0))),(SUM(FR10:GC10)))),"")</f>
        <v>1226.4000000000001</v>
      </c>
      <c r="GE10" s="59">
        <f>+IFERROR((IF(ISTEXT(GE$5)=FALSE,(INDEX(FRED!$1:$1048576,MATCH(US!GE$5,FRED!$A:$A,0),MATCH(US!$B10,FRED!$1:$1,0))),(SUM(FS10:GD10)))),"")</f>
        <v>0</v>
      </c>
      <c r="GF10" s="59">
        <f>+IFERROR((IF(ISTEXT(GF$5)=FALSE,(INDEX(FRED!$1:$1048576,MATCH(US!GF$5,FRED!$A:$A,0),MATCH(US!$B10,FRED!$1:$1,0))),(SUM(FT10:GE10)))),"")</f>
        <v>0</v>
      </c>
      <c r="GG10" s="59">
        <f>+IFERROR((IF(ISTEXT(GG$5)=FALSE,(INDEX(FRED!$1:$1048576,MATCH(US!GG$5,FRED!$A:$A,0),MATCH(US!$B10,FRED!$1:$1,0))),(SUM(FU10:GF10)))),"")</f>
        <v>1256.0999999999999</v>
      </c>
      <c r="GH10" s="59">
        <f>+IFERROR((IF(ISTEXT(GH$5)=FALSE,(INDEX(FRED!$1:$1048576,MATCH(US!GH$5,FRED!$A:$A,0),MATCH(US!$B10,FRED!$1:$1,0))),(SUM(FV10:GG10)))),"")</f>
        <v>0</v>
      </c>
      <c r="GI10" s="59">
        <f>+IFERROR((IF(ISTEXT(GI$5)=FALSE,(INDEX(FRED!$1:$1048576,MATCH(US!GI$5,FRED!$A:$A,0),MATCH(US!$B10,FRED!$1:$1,0))),(SUM(FW10:GH10)))),"")</f>
        <v>0</v>
      </c>
      <c r="GJ10" s="59">
        <f>+IFERROR((IF(ISTEXT(GJ$5)=FALSE,(INDEX(FRED!$1:$1048576,MATCH(US!GJ$5,FRED!$A:$A,0),MATCH(US!$B10,FRED!$1:$1,0))),(SUM(FX10:GI10)))),"")</f>
        <v>1274.9000000000001</v>
      </c>
      <c r="GK10" s="59">
        <f>+IFERROR((IF(ISTEXT(GK$5)=FALSE,(INDEX(FRED!$1:$1048576,MATCH(US!GK$5,FRED!$A:$A,0),MATCH(US!$B10,FRED!$1:$1,0))),(SUM(FY10:GJ10)))),"")</f>
        <v>0</v>
      </c>
      <c r="GL10" s="59">
        <f>+IFERROR((IF(ISTEXT(GL$5)=FALSE,(INDEX(FRED!$1:$1048576,MATCH(US!GL$5,FRED!$A:$A,0),MATCH(US!$B10,FRED!$1:$1,0))),(SUM(FZ10:GK10)))),"")</f>
        <v>0</v>
      </c>
      <c r="GM10" s="59">
        <f>+IFERROR((IF(ISTEXT(GM$5)=FALSE,(INDEX(FRED!$1:$1048576,MATCH(US!GM$5,FRED!$A:$A,0),MATCH(US!$B10,FRED!$1:$1,0))),(SUM(GA10:GL10)))),"")</f>
        <v>1301.2</v>
      </c>
      <c r="GN10" s="59">
        <f>+IFERROR((IF(ISTEXT(GN$5)=FALSE,(INDEX(FRED!$1:$1048576,MATCH(US!GN$5,FRED!$A:$A,0),MATCH(US!$B10,FRED!$1:$1,0))),(SUM(GB10:GM10)))),"")</f>
        <v>0</v>
      </c>
      <c r="GO10" s="59">
        <f>+IFERROR((IF(ISTEXT(GO$5)=FALSE,(INDEX(FRED!$1:$1048576,MATCH(US!GO$5,FRED!$A:$A,0),MATCH(US!$B10,FRED!$1:$1,0))),(SUM(GC10:GN10)))),"")</f>
        <v>0</v>
      </c>
      <c r="GP10" s="60">
        <f>+IFERROR((IF(ISTEXT(GP$5)=FALSE,(INDEX(FRED!$1:$1048576,MATCH(US!GP$5,FRED!$A:$A,0),MATCH(US!$B10,FRED!$1:$1,0))),(SUM(GD10:GO10)))),"")</f>
        <v>5058.6000000000004</v>
      </c>
      <c r="GQ10" s="59">
        <f>+IFERROR((IF(ISTEXT(GQ$5)=FALSE,(INDEX(FRED!$1:$1048576,MATCH(US!GQ$5,FRED!$A:$A,0),MATCH(US!$B10,FRED!$1:$1,0))),(SUM(GE10:GP10)))),"")</f>
        <v>1334.2</v>
      </c>
      <c r="GR10" s="59">
        <f>+IFERROR((IF(ISTEXT(GR$5)=FALSE,(INDEX(FRED!$1:$1048576,MATCH(US!GR$5,FRED!$A:$A,0),MATCH(US!$B10,FRED!$1:$1,0))),(SUM(GF10:GQ10)))),"")</f>
        <v>0</v>
      </c>
      <c r="GS10" s="59">
        <f>+IFERROR((IF(ISTEXT(GS$5)=FALSE,(INDEX(FRED!$1:$1048576,MATCH(US!GS$5,FRED!$A:$A,0),MATCH(US!$B10,FRED!$1:$1,0))),(SUM(GG10:GR10)))),"")</f>
        <v>0</v>
      </c>
      <c r="GT10" s="59">
        <f>+IFERROR((IF(ISTEXT(GT$5)=FALSE,(INDEX(FRED!$1:$1048576,MATCH(US!GT$5,FRED!$A:$A,0),MATCH(US!$B10,FRED!$1:$1,0))),(SUM(GH10:GS10)))),"")</f>
        <v>1396</v>
      </c>
      <c r="GU10" s="59">
        <f>+IFERROR((IF(ISTEXT(GU$5)=FALSE,(INDEX(FRED!$1:$1048576,MATCH(US!GU$5,FRED!$A:$A,0),MATCH(US!$B10,FRED!$1:$1,0))),(SUM(GI10:GT10)))),"")</f>
        <v>0</v>
      </c>
      <c r="GV10" s="59">
        <f>+IFERROR((IF(ISTEXT(GV$5)=FALSE,(INDEX(FRED!$1:$1048576,MATCH(US!GV$5,FRED!$A:$A,0),MATCH(US!$B10,FRED!$1:$1,0))),(SUM(GJ10:GU10)))),"")</f>
        <v>0</v>
      </c>
      <c r="GW10" s="59">
        <f>+IFERROR((IF(ISTEXT(GW$5)=FALSE,(INDEX(FRED!$1:$1048576,MATCH(US!GW$5,FRED!$A:$A,0),MATCH(US!$B10,FRED!$1:$1,0))),(SUM(GK10:GV10)))),"")</f>
        <v>1417.5</v>
      </c>
      <c r="GX10" s="59">
        <f>+IFERROR((IF(ISTEXT(GX$5)=FALSE,(INDEX(FRED!$1:$1048576,MATCH(US!GX$5,FRED!$A:$A,0),MATCH(US!$B10,FRED!$1:$1,0))),(SUM(GL10:GW10)))),"")</f>
        <v>0</v>
      </c>
      <c r="GY10" s="59">
        <f>+IFERROR((IF(ISTEXT(GY$5)=FALSE,(INDEX(FRED!$1:$1048576,MATCH(US!GY$5,FRED!$A:$A,0),MATCH(US!$B10,FRED!$1:$1,0))),(SUM(GM10:GX10)))),"")</f>
        <v>0</v>
      </c>
      <c r="GZ10" s="59">
        <f>+IFERROR((IF(ISTEXT(GZ$5)=FALSE,(INDEX(FRED!$1:$1048576,MATCH(US!GZ$5,FRED!$A:$A,0),MATCH(US!$B10,FRED!$1:$1,0))),(SUM(GN10:GY10)))),"")</f>
        <v>1434.2</v>
      </c>
      <c r="HA10" s="59">
        <f>+IFERROR((IF(ISTEXT(HA$5)=FALSE,(INDEX(FRED!$1:$1048576,MATCH(US!HA$5,FRED!$A:$A,0),MATCH(US!$B10,FRED!$1:$1,0))),(SUM(GO10:GZ10)))),"")</f>
        <v>0</v>
      </c>
      <c r="HB10" s="59">
        <f>+IFERROR((IF(ISTEXT(HB$5)=FALSE,(INDEX(FRED!$1:$1048576,MATCH(US!HB$5,FRED!$A:$A,0),MATCH(US!$B10,FRED!$1:$1,0))),(SUM(GP10:HA10)))),"")</f>
        <v>0</v>
      </c>
      <c r="HC10" s="60">
        <f>+IFERROR((IF(ISTEXT(HC$5)=FALSE,(INDEX(FRED!$1:$1048576,MATCH(US!HC$5,FRED!$A:$A,0),MATCH(US!$B10,FRED!$1:$1,0))),(SUM(GQ10:HB10)))),"")</f>
        <v>5581.9</v>
      </c>
      <c r="HD10" s="59">
        <f>+IFERROR((IF(ISTEXT(HD$5)=FALSE,(INDEX(FRED!$1:$1048576,MATCH(US!HD$5,FRED!$A:$A,0),MATCH(US!$B10,FRED!$1:$1,0))),(SUM(GR10:HC10)))),"")</f>
        <v>1476.7</v>
      </c>
      <c r="HE10" s="59">
        <f>+IFERROR((IF(ISTEXT(HE$5)=FALSE,(INDEX(FRED!$1:$1048576,MATCH(US!HE$5,FRED!$A:$A,0),MATCH(US!$B10,FRED!$1:$1,0))),(SUM(GS10:HD10)))),"")</f>
        <v>0</v>
      </c>
      <c r="HF10" s="59">
        <f>+IFERROR((IF(ISTEXT(HF$5)=FALSE,(INDEX(FRED!$1:$1048576,MATCH(US!HF$5,FRED!$A:$A,0),MATCH(US!$B10,FRED!$1:$1,0))),(SUM(GT10:HE10)))),"")</f>
        <v>0</v>
      </c>
      <c r="HG10" s="59">
        <f>+IFERROR((IF(ISTEXT(HG$5)=FALSE,(INDEX(FRED!$1:$1048576,MATCH(US!HG$5,FRED!$A:$A,0),MATCH(US!$B10,FRED!$1:$1,0))),(SUM(GU10:HF10)))),"")</f>
        <v>1493</v>
      </c>
      <c r="HH10" s="59">
        <f>+IFERROR((IF(ISTEXT(HH$5)=FALSE,(INDEX(FRED!$1:$1048576,MATCH(US!HH$5,FRED!$A:$A,0),MATCH(US!$B10,FRED!$1:$1,0))),(SUM(GV10:HG10)))),"")</f>
        <v>0</v>
      </c>
      <c r="HI10" s="59">
        <f>+IFERROR((IF(ISTEXT(HI$5)=FALSE,(INDEX(FRED!$1:$1048576,MATCH(US!HI$5,FRED!$A:$A,0),MATCH(US!$B10,FRED!$1:$1,0))),(SUM(GW10:HH10)))),"")</f>
        <v>0</v>
      </c>
      <c r="HJ10" s="59">
        <f>+IFERROR((IF(ISTEXT(HJ$5)=FALSE,(INDEX(FRED!$1:$1048576,MATCH(US!HJ$5,FRED!$A:$A,0),MATCH(US!$B10,FRED!$1:$1,0))),(SUM(GX10:HI10)))),"")</f>
        <v>1513.3</v>
      </c>
      <c r="HK10" s="59">
        <f>+IFERROR((IF(ISTEXT(HK$5)=FALSE,(INDEX(FRED!$1:$1048576,MATCH(US!HK$5,FRED!$A:$A,0),MATCH(US!$B10,FRED!$1:$1,0))),(SUM(GY10:HJ10)))),"")</f>
        <v>0</v>
      </c>
      <c r="HL10" s="59">
        <f>+IFERROR((IF(ISTEXT(HL$5)=FALSE,(INDEX(FRED!$1:$1048576,MATCH(US!HL$5,FRED!$A:$A,0),MATCH(US!$B10,FRED!$1:$1,0))),(SUM(GZ10:HK10)))),"")</f>
        <v>0</v>
      </c>
      <c r="HM10" s="59">
        <f>+IFERROR((IF(ISTEXT(HM$5)=FALSE,(INDEX(FRED!$1:$1048576,MATCH(US!HM$5,FRED!$A:$A,0),MATCH(US!$B10,FRED!$1:$1,0))),(SUM(HA10:HL10)))),"")</f>
        <v>1551.4</v>
      </c>
      <c r="HN10" s="59">
        <f>+IFERROR((IF(ISTEXT(HN$5)=FALSE,(INDEX(FRED!$1:$1048576,MATCH(US!HN$5,FRED!$A:$A,0),MATCH(US!$B10,FRED!$1:$1,0))),(SUM(HB10:HM10)))),"")</f>
        <v>0</v>
      </c>
      <c r="HO10" s="59">
        <f>+IFERROR((IF(ISTEXT(HO$5)=FALSE,(INDEX(FRED!$1:$1048576,MATCH(US!HO$5,FRED!$A:$A,0),MATCH(US!$B10,FRED!$1:$1,0))),(SUM(HC10:HN10)))),"")</f>
        <v>0</v>
      </c>
      <c r="HP10" s="60">
        <f>+IFERROR((IF(ISTEXT(HP$5)=FALSE,(INDEX(FRED!$1:$1048576,MATCH(US!HP$5,FRED!$A:$A,0),MATCH(US!$B10,FRED!$1:$1,0))),(SUM(HD10:HO10)))),"")</f>
        <v>6034.4</v>
      </c>
      <c r="HQ10" s="59">
        <f>+IFERROR((IF(ISTEXT(HQ$5)=FALSE,(INDEX(FRED!$1:$1048576,MATCH(US!HQ$5,FRED!$A:$A,0),MATCH(US!$B10,FRED!$1:$1,0))),(SUM(HE10:HP10)))),"")</f>
        <v>1555.9</v>
      </c>
      <c r="HR10" s="59">
        <f>+IFERROR((IF(ISTEXT(HR$5)=FALSE,(INDEX(FRED!$1:$1048576,MATCH(US!HR$5,FRED!$A:$A,0),MATCH(US!$B10,FRED!$1:$1,0))),(SUM(HF10:HQ10)))),"")</f>
        <v>0</v>
      </c>
      <c r="HS10" s="59">
        <f>+IFERROR((IF(ISTEXT(HS$5)=FALSE,(INDEX(FRED!$1:$1048576,MATCH(US!HS$5,FRED!$A:$A,0),MATCH(US!$B10,FRED!$1:$1,0))),(SUM(HG10:HR10)))),"")</f>
        <v>0</v>
      </c>
      <c r="HT10" s="59">
        <f>+IFERROR((IF(ISTEXT(HT$5)=FALSE,(INDEX(FRED!$1:$1048576,MATCH(US!HT$5,FRED!$A:$A,0),MATCH(US!$B10,FRED!$1:$1,0))),(SUM(HH10:HS10)))),"")</f>
        <v>1571</v>
      </c>
      <c r="HU10" s="59">
        <f>+IFERROR((IF(ISTEXT(HU$5)=FALSE,(INDEX(FRED!$1:$1048576,MATCH(US!HU$5,FRED!$A:$A,0),MATCH(US!$B10,FRED!$1:$1,0))),(SUM(HI10:HT10)))),"")</f>
        <v>0</v>
      </c>
      <c r="HV10" s="59">
        <f>+IFERROR((IF(ISTEXT(HV$5)=FALSE,(INDEX(FRED!$1:$1048576,MATCH(US!HV$5,FRED!$A:$A,0),MATCH(US!$B10,FRED!$1:$1,0))),(SUM(HJ10:HU10)))),"")</f>
        <v>0</v>
      </c>
      <c r="HW10" s="59">
        <f>+IFERROR((IF(ISTEXT(HW$5)=FALSE,(INDEX(FRED!$1:$1048576,MATCH(US!HW$5,FRED!$A:$A,0),MATCH(US!$B10,FRED!$1:$1,0))),(SUM(HK10:HV10)))),"")</f>
        <v>1575.6</v>
      </c>
      <c r="HX10" s="59">
        <f>+IFERROR((IF(ISTEXT(HX$5)=FALSE,(INDEX(FRED!$1:$1048576,MATCH(US!HX$5,FRED!$A:$A,0),MATCH(US!$B10,FRED!$1:$1,0))),(SUM(HL10:HW10)))),"")</f>
        <v>0</v>
      </c>
      <c r="HY10" s="59">
        <f>+IFERROR((IF(ISTEXT(HY$5)=FALSE,(INDEX(FRED!$1:$1048576,MATCH(US!HY$5,FRED!$A:$A,0),MATCH(US!$B10,FRED!$1:$1,0))),(SUM(HM10:HX10)))),"")</f>
        <v>0</v>
      </c>
      <c r="HZ10" s="59">
        <f>+IFERROR((IF(ISTEXT(HZ$5)=FALSE,(INDEX(FRED!$1:$1048576,MATCH(US!HZ$5,FRED!$A:$A,0),MATCH(US!$B10,FRED!$1:$1,0))),(SUM(HN10:HY10)))),"")</f>
        <v>1609.3</v>
      </c>
      <c r="IA10" s="59">
        <f>+IFERROR((IF(ISTEXT(IA$5)=FALSE,(INDEX(FRED!$1:$1048576,MATCH(US!IA$5,FRED!$A:$A,0),MATCH(US!$B10,FRED!$1:$1,0))),(SUM(HO10:HZ10)))),"")</f>
        <v>0</v>
      </c>
      <c r="IB10" s="59">
        <f>+IFERROR((IF(ISTEXT(IB$5)=FALSE,(INDEX(FRED!$1:$1048576,MATCH(US!IB$5,FRED!$A:$A,0),MATCH(US!$B10,FRED!$1:$1,0))),(SUM(HP10:IA10)))),"")</f>
        <v>0</v>
      </c>
      <c r="IC10" s="60">
        <f>+IFERROR((IF(ISTEXT(IC$5)=FALSE,(INDEX(FRED!$1:$1048576,MATCH(US!IC$5,FRED!$A:$A,0),MATCH(US!$B10,FRED!$1:$1,0))),(SUM(HQ10:IB10)))),"")</f>
        <v>6311.8</v>
      </c>
      <c r="ID10" s="59">
        <f>+IFERROR((IF(ISTEXT(ID$5)=FALSE,(INDEX(FRED!$1:$1048576,MATCH(US!ID$5,FRED!$A:$A,0),MATCH(US!$B10,FRED!$1:$1,0))),(SUM(HR10:IC10)))),"")</f>
        <v>1638.4</v>
      </c>
      <c r="IE10" s="59">
        <f>+IFERROR((IF(ISTEXT(IE$5)=FALSE,(INDEX(FRED!$1:$1048576,MATCH(US!IE$5,FRED!$A:$A,0),MATCH(US!$B10,FRED!$1:$1,0))),(SUM(HS10:ID10)))),"")</f>
        <v>0</v>
      </c>
      <c r="IF10" s="59">
        <f>+IFERROR((IF(ISTEXT(IF$5)=FALSE,(INDEX(FRED!$1:$1048576,MATCH(US!IF$5,FRED!$A:$A,0),MATCH(US!$B10,FRED!$1:$1,0))),(SUM(HT10:IE10)))),"")</f>
        <v>0</v>
      </c>
      <c r="IG10" s="59">
        <f>+IFERROR((IF(ISTEXT(IG$5)=FALSE,(INDEX(FRED!$1:$1048576,MATCH(US!IG$5,FRED!$A:$A,0),MATCH(US!$B10,FRED!$1:$1,0))),(SUM(HU10:IF10)))),"")</f>
        <v>1671.7</v>
      </c>
      <c r="IH10" s="59">
        <f>+IFERROR((IF(ISTEXT(IH$5)=FALSE,(INDEX(FRED!$1:$1048576,MATCH(US!IH$5,FRED!$A:$A,0),MATCH(US!$B10,FRED!$1:$1,0))),(SUM(HV10:IG10)))),"")</f>
        <v>0</v>
      </c>
      <c r="II10" s="59">
        <f>+IFERROR((IF(ISTEXT(II$5)=FALSE,(INDEX(FRED!$1:$1048576,MATCH(US!II$5,FRED!$A:$A,0),MATCH(US!$B10,FRED!$1:$1,0))),(SUM(HW10:IH10)))),"")</f>
        <v>0</v>
      </c>
      <c r="IJ10" s="59">
        <f>+IFERROR((IF(ISTEXT(IJ$5)=FALSE,(INDEX(FRED!$1:$1048576,MATCH(US!IJ$5,FRED!$A:$A,0),MATCH(US!$B10,FRED!$1:$1,0))),(SUM(HX10:II10)))),"")</f>
        <v>1679.8</v>
      </c>
      <c r="IK10" s="59">
        <f>+IFERROR((IF(ISTEXT(IK$5)=FALSE,(INDEX(FRED!$1:$1048576,MATCH(US!IK$5,FRED!$A:$A,0),MATCH(US!$B10,FRED!$1:$1,0))),(SUM(HY10:IJ10)))),"")</f>
        <v>0</v>
      </c>
      <c r="IL10" s="59">
        <f>+IFERROR((IF(ISTEXT(IL$5)=FALSE,(INDEX(FRED!$1:$1048576,MATCH(US!IL$5,FRED!$A:$A,0),MATCH(US!$B10,FRED!$1:$1,0))),(SUM(HZ10:IK10)))),"")</f>
        <v>0</v>
      </c>
      <c r="IM10" s="59">
        <f>+IFERROR((IF(ISTEXT(IM$5)=FALSE,(INDEX(FRED!$1:$1048576,MATCH(US!IM$5,FRED!$A:$A,0),MATCH(US!$B10,FRED!$1:$1,0))),(SUM(IA10:IL10)))),"")</f>
        <v>1657.9</v>
      </c>
      <c r="IN10" s="59">
        <f>+IFERROR((IF(ISTEXT(IN$5)=FALSE,(INDEX(FRED!$1:$1048576,MATCH(US!IN$5,FRED!$A:$A,0),MATCH(US!$B10,FRED!$1:$1,0))),(SUM(IB10:IM10)))),"")</f>
        <v>0</v>
      </c>
      <c r="IO10" s="59">
        <f>+IFERROR((IF(ISTEXT(IO$5)=FALSE,(INDEX(FRED!$1:$1048576,MATCH(US!IO$5,FRED!$A:$A,0),MATCH(US!$B10,FRED!$1:$1,0))),(SUM(IC10:IN10)))),"")</f>
        <v>0</v>
      </c>
      <c r="IP10" s="60">
        <f>+IFERROR((IF(ISTEXT(IP$5)=FALSE,(INDEX(FRED!$1:$1048576,MATCH(US!IP$5,FRED!$A:$A,0),MATCH(US!$B10,FRED!$1:$1,0))),(SUM(ID10:IO10)))),"")</f>
        <v>6647.8000000000011</v>
      </c>
      <c r="IQ10" s="59">
        <f>+IFERROR((IF(ISTEXT(IQ$5)=FALSE,(INDEX(FRED!$1:$1048576,MATCH(US!IQ$5,FRED!$A:$A,0),MATCH(US!$B10,FRED!$1:$1,0))),(SUM(IE10:IP10)))),"")</f>
        <v>1673.9</v>
      </c>
      <c r="IR10" s="59">
        <f>+IFERROR((IF(ISTEXT(IR$5)=FALSE,(INDEX(FRED!$1:$1048576,MATCH(US!IR$5,FRED!$A:$A,0),MATCH(US!$B10,FRED!$1:$1,0))),(SUM(IF10:IQ10)))),"")</f>
        <v>0</v>
      </c>
      <c r="IS10" s="59">
        <f>+IFERROR((IF(ISTEXT(IS$5)=FALSE,(INDEX(FRED!$1:$1048576,MATCH(US!IS$5,FRED!$A:$A,0),MATCH(US!$B10,FRED!$1:$1,0))),(SUM(IG10:IR10)))),"")</f>
        <v>0</v>
      </c>
      <c r="IT10" s="59">
        <f>+IFERROR((IF(ISTEXT(IT$5)=FALSE,(INDEX(FRED!$1:$1048576,MATCH(US!IT$5,FRED!$A:$A,0),MATCH(US!$B10,FRED!$1:$1,0))),(SUM(IH10:IS10)))),"")</f>
        <v>1722.4</v>
      </c>
      <c r="IU10" s="59">
        <f>+IFERROR((IF(ISTEXT(IU$5)=FALSE,(INDEX(FRED!$1:$1048576,MATCH(US!IU$5,FRED!$A:$A,0),MATCH(US!$B10,FRED!$1:$1,0))),(SUM(II10:IT10)))),"")</f>
        <v>0</v>
      </c>
      <c r="IV10" s="59">
        <f>+IFERROR((IF(ISTEXT(IV$5)=FALSE,(INDEX(FRED!$1:$1048576,MATCH(US!IV$5,FRED!$A:$A,0),MATCH(US!$B10,FRED!$1:$1,0))),(SUM(IJ10:IU10)))),"")</f>
        <v>0</v>
      </c>
      <c r="IW10" s="59">
        <f>+IFERROR((IF(ISTEXT(IW$5)=FALSE,(INDEX(FRED!$1:$1048576,MATCH(US!IW$5,FRED!$A:$A,0),MATCH(US!$B10,FRED!$1:$1,0))),(SUM(IK10:IV10)))),"")</f>
        <v>1759.2</v>
      </c>
      <c r="IX10" s="59">
        <f>+IFERROR((IF(ISTEXT(IX$5)=FALSE,(INDEX(FRED!$1:$1048576,MATCH(US!IX$5,FRED!$A:$A,0),MATCH(US!$B10,FRED!$1:$1,0))),(SUM(IL10:IW10)))),"")</f>
        <v>0</v>
      </c>
      <c r="IY10" s="59">
        <f>+IFERROR((IF(ISTEXT(IY$5)=FALSE,(INDEX(FRED!$1:$1048576,MATCH(US!IY$5,FRED!$A:$A,0),MATCH(US!$B10,FRED!$1:$1,0))),(SUM(IM10:IX10)))),"")</f>
        <v>0</v>
      </c>
      <c r="IZ10" s="59">
        <f>+IFERROR((IF(ISTEXT(IZ$5)=FALSE,(INDEX(FRED!$1:$1048576,MATCH(US!IZ$5,FRED!$A:$A,0),MATCH(US!$B10,FRED!$1:$1,0))),(SUM(IN10:IY10)))),"")</f>
        <v>1773.1</v>
      </c>
      <c r="JA10" s="59">
        <f>+IFERROR((IF(ISTEXT(JA$5)=FALSE,(INDEX(FRED!$1:$1048576,MATCH(US!JA$5,FRED!$A:$A,0),MATCH(US!$B10,FRED!$1:$1,0))),(SUM(IO10:IZ10)))),"")</f>
        <v>0</v>
      </c>
      <c r="JB10" s="59">
        <f>+IFERROR((IF(ISTEXT(JB$5)=FALSE,(INDEX(FRED!$1:$1048576,MATCH(US!JB$5,FRED!$A:$A,0),MATCH(US!$B10,FRED!$1:$1,0))),(SUM(IP10:JA10)))),"")</f>
        <v>0</v>
      </c>
      <c r="JC10" s="60">
        <f>+IFERROR((IF(ISTEXT(JC$5)=FALSE,(INDEX(FRED!$1:$1048576,MATCH(US!JC$5,FRED!$A:$A,0),MATCH(US!$B10,FRED!$1:$1,0))),(SUM(IQ10:JB10)))),"")</f>
        <v>6928.6</v>
      </c>
      <c r="JD10" s="59">
        <f>+IFERROR((IF(ISTEXT(JD$5)=FALSE,(INDEX(FRED!$1:$1048576,MATCH(US!JD$5,FRED!$A:$A,0),MATCH(US!$B10,FRED!$1:$1,0))),(SUM(IR10:JC10)))),"")</f>
        <v>1809.6</v>
      </c>
      <c r="JE10" s="59">
        <f>+IFERROR((IF(ISTEXT(JE$5)=FALSE,(INDEX(FRED!$1:$1048576,MATCH(US!JE$5,FRED!$A:$A,0),MATCH(US!$B10,FRED!$1:$1,0))),(SUM(IS10:JD10)))),"")</f>
        <v>0</v>
      </c>
      <c r="JF10" s="59">
        <f>+IFERROR((IF(ISTEXT(JF$5)=FALSE,(INDEX(FRED!$1:$1048576,MATCH(US!JF$5,FRED!$A:$A,0),MATCH(US!$B10,FRED!$1:$1,0))),(SUM(IT10:JE10)))),"")</f>
        <v>0</v>
      </c>
      <c r="JG10" s="59">
        <f>+IFERROR((IF(ISTEXT(JG$5)=FALSE,(INDEX(FRED!$1:$1048576,MATCH(US!JG$5,FRED!$A:$A,0),MATCH(US!$B10,FRED!$1:$1,0))),(SUM(IU10:JF10)))),"")</f>
        <v>1749.9</v>
      </c>
      <c r="JH10" s="59">
        <f>+IFERROR((IF(ISTEXT(JH$5)=FALSE,(INDEX(FRED!$1:$1048576,MATCH(US!JH$5,FRED!$A:$A,0),MATCH(US!$B10,FRED!$1:$1,0))),(SUM(IV10:JG10)))),"")</f>
        <v>0</v>
      </c>
      <c r="JI10" s="59">
        <f>+IFERROR((IF(ISTEXT(JI$5)=FALSE,(INDEX(FRED!$1:$1048576,MATCH(US!JI$5,FRED!$A:$A,0),MATCH(US!$B10,FRED!$1:$1,0))),(SUM(IW10:JH10)))),"")</f>
        <v>0</v>
      </c>
      <c r="JJ10" s="59">
        <f>+IFERROR((IF(ISTEXT(JJ$5)=FALSE,(INDEX(FRED!$1:$1048576,MATCH(US!JJ$5,FRED!$A:$A,0),MATCH(US!$B10,FRED!$1:$1,0))),(SUM(IX10:JI10)))),"")</f>
        <v>1801.2</v>
      </c>
      <c r="JK10" s="59">
        <f>+IFERROR((IF(ISTEXT(JK$5)=FALSE,(INDEX(FRED!$1:$1048576,MATCH(US!JK$5,FRED!$A:$A,0),MATCH(US!$B10,FRED!$1:$1,0))),(SUM(IY10:JJ10)))),"")</f>
        <v>0</v>
      </c>
      <c r="JL10" s="59">
        <f>+IFERROR((IF(ISTEXT(JL$5)=FALSE,(INDEX(FRED!$1:$1048576,MATCH(US!JL$5,FRED!$A:$A,0),MATCH(US!$B10,FRED!$1:$1,0))),(SUM(IZ10:JK10)))),"")</f>
        <v>0</v>
      </c>
      <c r="JM10" s="59">
        <f>+IFERROR((IF(ISTEXT(JM$5)=FALSE,(INDEX(FRED!$1:$1048576,MATCH(US!JM$5,FRED!$A:$A,0),MATCH(US!$B10,FRED!$1:$1,0))),(SUM(JA10:JL10)))),"")</f>
        <v>1856.9</v>
      </c>
      <c r="JN10" s="59">
        <f>+IFERROR((IF(ISTEXT(JN$5)=FALSE,(INDEX(FRED!$1:$1048576,MATCH(US!JN$5,FRED!$A:$A,0),MATCH(US!$B10,FRED!$1:$1,0))),(SUM(JB10:JM10)))),"")</f>
        <v>0</v>
      </c>
      <c r="JO10" s="59">
        <f>+IFERROR((IF(ISTEXT(JO$5)=FALSE,(INDEX(FRED!$1:$1048576,MATCH(US!JO$5,FRED!$A:$A,0),MATCH(US!$B10,FRED!$1:$1,0))),(SUM(JC10:JN10)))),"")</f>
        <v>0</v>
      </c>
      <c r="JP10" s="60">
        <f>+IFERROR((IF(ISTEXT(JP$5)=FALSE,(INDEX(FRED!$1:$1048576,MATCH(US!JP$5,FRED!$A:$A,0),MATCH(US!$B10,FRED!$1:$1,0))),(SUM(JD10:JO10)))),"")</f>
        <v>7217.6</v>
      </c>
      <c r="JQ10" s="59">
        <f>+IFERROR((IF(ISTEXT(JQ$5)=FALSE,(INDEX(FRED!$1:$1048576,MATCH(US!JQ$5,FRED!$A:$A,0),MATCH(US!$B10,FRED!$1:$1,0))),(SUM(JE10:JP10)))),"")</f>
        <v>1932.8</v>
      </c>
      <c r="JR10" s="59">
        <f>+IFERROR((IF(ISTEXT(JR$5)=FALSE,(INDEX(FRED!$1:$1048576,MATCH(US!JR$5,FRED!$A:$A,0),MATCH(US!$B10,FRED!$1:$1,0))),(SUM(JF10:JQ10)))),"")</f>
        <v>0</v>
      </c>
      <c r="JS10" s="59">
        <f>+IFERROR((IF(ISTEXT(JS$5)=FALSE,(INDEX(FRED!$1:$1048576,MATCH(US!JS$5,FRED!$A:$A,0),MATCH(US!$B10,FRED!$1:$1,0))),(SUM(JG10:JR10)))),"")</f>
        <v>0</v>
      </c>
      <c r="JT10" s="59">
        <f>+IFERROR((IF(ISTEXT(JT$5)=FALSE,(INDEX(FRED!$1:$1048576,MATCH(US!JT$5,FRED!$A:$A,0),MATCH(US!$B10,FRED!$1:$1,0))),(SUM(JH10:JS10)))),"")</f>
        <v>1972.1</v>
      </c>
      <c r="JU10" s="59">
        <f>+IFERROR((IF(ISTEXT(JU$5)=FALSE,(INDEX(FRED!$1:$1048576,MATCH(US!JU$5,FRED!$A:$A,0),MATCH(US!$B10,FRED!$1:$1,0))),(SUM(JI10:JT10)))),"")</f>
        <v>0</v>
      </c>
      <c r="JV10" s="59">
        <f>+IFERROR((IF(ISTEXT(JV$5)=FALSE,(INDEX(FRED!$1:$1048576,MATCH(US!JV$5,FRED!$A:$A,0),MATCH(US!$B10,FRED!$1:$1,0))),(SUM(JJ10:JU10)))),"")</f>
        <v>0</v>
      </c>
      <c r="JW10" s="59">
        <f>+IFERROR((IF(ISTEXT(JW$5)=FALSE,(INDEX(FRED!$1:$1048576,MATCH(US!JW$5,FRED!$A:$A,0),MATCH(US!$B10,FRED!$1:$1,0))),(SUM(JK10:JV10)))),"")</f>
        <v>1995.8</v>
      </c>
      <c r="JX10" s="59">
        <f>+IFERROR((IF(ISTEXT(JX$5)=FALSE,(INDEX(FRED!$1:$1048576,MATCH(US!JX$5,FRED!$A:$A,0),MATCH(US!$B10,FRED!$1:$1,0))),(SUM(JL10:JW10)))),"")</f>
        <v>0</v>
      </c>
      <c r="JY10" s="59">
        <f>+IFERROR((IF(ISTEXT(JY$5)=FALSE,(INDEX(FRED!$1:$1048576,MATCH(US!JY$5,FRED!$A:$A,0),MATCH(US!$B10,FRED!$1:$1,0))),(SUM(JM10:JX10)))),"")</f>
        <v>0</v>
      </c>
      <c r="JZ10" s="59">
        <f>+IFERROR((IF(ISTEXT(JZ$5)=FALSE,(INDEX(FRED!$1:$1048576,MATCH(US!JZ$5,FRED!$A:$A,0),MATCH(US!$B10,FRED!$1:$1,0))),(SUM(JN10:JY10)))),"")</f>
        <v>2041.8</v>
      </c>
      <c r="KA10" s="59">
        <f>+IFERROR((IF(ISTEXT(KA$5)=FALSE,(INDEX(FRED!$1:$1048576,MATCH(US!KA$5,FRED!$A:$A,0),MATCH(US!$B10,FRED!$1:$1,0))),(SUM(JO10:JZ10)))),"")</f>
        <v>0</v>
      </c>
      <c r="KB10" s="59">
        <f>+IFERROR((IF(ISTEXT(KB$5)=FALSE,(INDEX(FRED!$1:$1048576,MATCH(US!KB$5,FRED!$A:$A,0),MATCH(US!$B10,FRED!$1:$1,0))),(SUM(JP10:KA10)))),"")</f>
        <v>0</v>
      </c>
      <c r="KC10" s="60">
        <f>+IFERROR((IF(ISTEXT(KC$5)=FALSE,(INDEX(FRED!$1:$1048576,MATCH(US!KC$5,FRED!$A:$A,0),MATCH(US!$B10,FRED!$1:$1,0))),(SUM(JQ10:KB10)))),"")</f>
        <v>7942.5</v>
      </c>
      <c r="KD10" s="59">
        <f>+IFERROR((IF(ISTEXT(KD$5)=FALSE,(INDEX(FRED!$1:$1048576,MATCH(US!KD$5,FRED!$A:$A,0),MATCH(US!$B10,FRED!$1:$1,0))),(SUM(JR10:KC10)))),"")</f>
        <v>2137.1999999999998</v>
      </c>
      <c r="KE10" s="59">
        <f>+IFERROR((IF(ISTEXT(KE$5)=FALSE,(INDEX(FRED!$1:$1048576,MATCH(US!KE$5,FRED!$A:$A,0),MATCH(US!$B10,FRED!$1:$1,0))),(SUM(JS10:KD10)))),"")</f>
        <v>0</v>
      </c>
      <c r="KF10" s="59">
        <f>+IFERROR((IF(ISTEXT(KF$5)=FALSE,(INDEX(FRED!$1:$1048576,MATCH(US!KF$5,FRED!$A:$A,0),MATCH(US!$B10,FRED!$1:$1,0))),(SUM(JT10:KE10)))),"")</f>
        <v>0</v>
      </c>
      <c r="KG10" s="59">
        <f>+IFERROR((IF(ISTEXT(KG$5)=FALSE,(INDEX(FRED!$1:$1048576,MATCH(US!KG$5,FRED!$A:$A,0),MATCH(US!$B10,FRED!$1:$1,0))),(SUM(JU10:KF10)))),"")</f>
        <v>2204.5</v>
      </c>
      <c r="KH10" s="59">
        <f>+IFERROR((IF(ISTEXT(KH$5)=FALSE,(INDEX(FRED!$1:$1048576,MATCH(US!KH$5,FRED!$A:$A,0),MATCH(US!$B10,FRED!$1:$1,0))),(SUM(JV10:KG10)))),"")</f>
        <v>0</v>
      </c>
      <c r="KI10" s="59">
        <f>+IFERROR((IF(ISTEXT(KI$5)=FALSE,(INDEX(FRED!$1:$1048576,MATCH(US!KI$5,FRED!$A:$A,0),MATCH(US!$B10,FRED!$1:$1,0))),(SUM(JW10:KH10)))),"")</f>
        <v>0</v>
      </c>
      <c r="KJ10" s="59">
        <f>+IFERROR((IF(ISTEXT(KJ$5)=FALSE,(INDEX(FRED!$1:$1048576,MATCH(US!KJ$5,FRED!$A:$A,0),MATCH(US!$B10,FRED!$1:$1,0))),(SUM(JX10:KI10)))),"")</f>
        <v>2227.1</v>
      </c>
      <c r="KK10" s="59">
        <f>+IFERROR((IF(ISTEXT(KK$5)=FALSE,(INDEX(FRED!$1:$1048576,MATCH(US!KK$5,FRED!$A:$A,0),MATCH(US!$B10,FRED!$1:$1,0))),(SUM(JY10:KJ10)))),"")</f>
        <v>0</v>
      </c>
      <c r="KL10" s="59">
        <f>+IFERROR((IF(ISTEXT(KL$5)=FALSE,(INDEX(FRED!$1:$1048576,MATCH(US!KL$5,FRED!$A:$A,0),MATCH(US!$B10,FRED!$1:$1,0))),(SUM(JZ10:KK10)))),"")</f>
        <v>0</v>
      </c>
      <c r="KM10" s="59">
        <f>+IFERROR((IF(ISTEXT(KM$5)=FALSE,(INDEX(FRED!$1:$1048576,MATCH(US!KM$5,FRED!$A:$A,0),MATCH(US!$B10,FRED!$1:$1,0))),(SUM(KA10:KL10)))),"")</f>
        <v>2247.1999999999998</v>
      </c>
      <c r="KN10" s="59">
        <f>+IFERROR((IF(ISTEXT(KN$5)=FALSE,(INDEX(FRED!$1:$1048576,MATCH(US!KN$5,FRED!$A:$A,0),MATCH(US!$B10,FRED!$1:$1,0))),(SUM(KB10:KM10)))),"")</f>
        <v>0</v>
      </c>
      <c r="KO10" s="59">
        <f>+IFERROR((IF(ISTEXT(KO$5)=FALSE,(INDEX(FRED!$1:$1048576,MATCH(US!KO$5,FRED!$A:$A,0),MATCH(US!$B10,FRED!$1:$1,0))),(SUM(KC10:KN10)))),"")</f>
        <v>0</v>
      </c>
      <c r="KP10" s="60">
        <f>+IFERROR((IF(ISTEXT(KP$5)=FALSE,(INDEX(FRED!$1:$1048576,MATCH(US!KP$5,FRED!$A:$A,0),MATCH(US!$B10,FRED!$1:$1,0))),(SUM(KD10:KO10)))),"")</f>
        <v>8816</v>
      </c>
      <c r="KQ10" s="59">
        <f>+IFERROR((IF(ISTEXT(KQ$5)=FALSE,(INDEX(FRED!$1:$1048576,MATCH(US!KQ$5,FRED!$A:$A,0),MATCH(US!$B10,FRED!$1:$1,0))),(SUM(KE10:KP10)))),"")</f>
        <v>2291.9</v>
      </c>
      <c r="KR10" s="59">
        <f>+IFERROR((IF(ISTEXT(KR$5)=FALSE,(INDEX(FRED!$1:$1048576,MATCH(US!KR$5,FRED!$A:$A,0),MATCH(US!$B10,FRED!$1:$1,0))),(SUM(KF10:KQ10)))),"")</f>
        <v>0</v>
      </c>
      <c r="KS10" s="59">
        <f>+IFERROR((IF(ISTEXT(KS$5)=FALSE,(INDEX(FRED!$1:$1048576,MATCH(US!KS$5,FRED!$A:$A,0),MATCH(US!$B10,FRED!$1:$1,0))),(SUM(KG10:KR10)))),"")</f>
        <v>0</v>
      </c>
      <c r="KT10" s="59">
        <f>+IFERROR((IF(ISTEXT(KT$5)=FALSE,(INDEX(FRED!$1:$1048576,MATCH(US!KT$5,FRED!$A:$A,0),MATCH(US!$B10,FRED!$1:$1,0))),(SUM(KH10:KS10)))),"")</f>
        <v>2348.6999999999998</v>
      </c>
      <c r="KU10" s="59">
        <f>+IFERROR((IF(ISTEXT(KU$5)=FALSE,(INDEX(FRED!$1:$1048576,MATCH(US!KU$5,FRED!$A:$A,0),MATCH(US!$B10,FRED!$1:$1,0))),(SUM(KI10:KT10)))),"")</f>
        <v>0</v>
      </c>
      <c r="KV10" s="59">
        <f>+IFERROR((IF(ISTEXT(KV$5)=FALSE,(INDEX(FRED!$1:$1048576,MATCH(US!KV$5,FRED!$A:$A,0),MATCH(US!$B10,FRED!$1:$1,0))),(SUM(KJ10:KU10)))),"")</f>
        <v>0</v>
      </c>
      <c r="KW10" s="59">
        <f>+IFERROR((IF(ISTEXT(KW$5)=FALSE,(INDEX(FRED!$1:$1048576,MATCH(US!KW$5,FRED!$A:$A,0),MATCH(US!$B10,FRED!$1:$1,0))),(SUM(KK10:KV10)))),"")</f>
        <v>2418.3000000000002</v>
      </c>
      <c r="KX10" s="59">
        <f>+IFERROR((IF(ISTEXT(KX$5)=FALSE,(INDEX(FRED!$1:$1048576,MATCH(US!KX$5,FRED!$A:$A,0),MATCH(US!$B10,FRED!$1:$1,0))),(SUM(KL10:KW10)))),"")</f>
        <v>0</v>
      </c>
      <c r="KY10" s="59">
        <f>+IFERROR((IF(ISTEXT(KY$5)=FALSE,(INDEX(FRED!$1:$1048576,MATCH(US!KY$5,FRED!$A:$A,0),MATCH(US!$B10,FRED!$1:$1,0))),(SUM(KM10:KX10)))),"")</f>
        <v>0</v>
      </c>
      <c r="KZ10" s="59">
        <f>+IFERROR((IF(ISTEXT(KZ$5)=FALSE,(INDEX(FRED!$1:$1048576,MATCH(US!KZ$5,FRED!$A:$A,0),MATCH(US!$B10,FRED!$1:$1,0))),(SUM(KN10:KY10)))),"")</f>
        <v>2497.3000000000002</v>
      </c>
      <c r="LA10" s="59">
        <f>+IFERROR((IF(ISTEXT(LA$5)=FALSE,(INDEX(FRED!$1:$1048576,MATCH(US!LA$5,FRED!$A:$A,0),MATCH(US!$B10,FRED!$1:$1,0))),(SUM(KO10:KZ10)))),"")</f>
        <v>0</v>
      </c>
      <c r="LB10" s="59">
        <f>+IFERROR((IF(ISTEXT(LB$5)=FALSE,(INDEX(FRED!$1:$1048576,MATCH(US!LB$5,FRED!$A:$A,0),MATCH(US!$B10,FRED!$1:$1,0))),(SUM(KP10:LA10)))),"")</f>
        <v>0</v>
      </c>
      <c r="LC10" s="60">
        <f>+IFERROR((IF(ISTEXT(LC$5)=FALSE,(INDEX(FRED!$1:$1048576,MATCH(US!LC$5,FRED!$A:$A,0),MATCH(US!$B10,FRED!$1:$1,0))),(SUM(KQ10:LB10)))),"")</f>
        <v>9556.2000000000007</v>
      </c>
      <c r="LD10" s="59">
        <f>+IFERROR((IF(ISTEXT(LD$5)=FALSE,(INDEX(FRED!$1:$1048576,MATCH(US!LD$5,FRED!$A:$A,0),MATCH(US!$B10,FRED!$1:$1,0))),(SUM(KR10:LC10)))),"")</f>
        <v>2500.6</v>
      </c>
      <c r="LE10" s="59">
        <f>+IFERROR((IF(ISTEXT(LE$5)=FALSE,(INDEX(FRED!$1:$1048576,MATCH(US!LE$5,FRED!$A:$A,0),MATCH(US!$B10,FRED!$1:$1,0))),(SUM(KS10:LD10)))),"")</f>
        <v>0</v>
      </c>
      <c r="LF10" s="59">
        <f>+IFERROR((IF(ISTEXT(LF$5)=FALSE,(INDEX(FRED!$1:$1048576,MATCH(US!LF$5,FRED!$A:$A,0),MATCH(US!$B10,FRED!$1:$1,0))),(SUM(KT10:LE10)))),"")</f>
        <v>0</v>
      </c>
      <c r="LG10" s="59">
        <f>+IFERROR((IF(ISTEXT(LG$5)=FALSE,(INDEX(FRED!$1:$1048576,MATCH(US!LG$5,FRED!$A:$A,0),MATCH(US!$B10,FRED!$1:$1,0))),(SUM(KU10:LF10)))),"")</f>
        <v>2506.6</v>
      </c>
      <c r="LH10" s="59">
        <f>+IFERROR((IF(ISTEXT(LH$5)=FALSE,(INDEX(FRED!$1:$1048576,MATCH(US!LH$5,FRED!$A:$A,0),MATCH(US!$B10,FRED!$1:$1,0))),(SUM(KV10:LG10)))),"")</f>
        <v>0</v>
      </c>
      <c r="LI10" s="59">
        <f>+IFERROR((IF(ISTEXT(LI$5)=FALSE,(INDEX(FRED!$1:$1048576,MATCH(US!LI$5,FRED!$A:$A,0),MATCH(US!$B10,FRED!$1:$1,0))),(SUM(KW10:LH10)))),"")</f>
        <v>0</v>
      </c>
      <c r="LJ10" s="59">
        <f>+IFERROR((IF(ISTEXT(LJ$5)=FALSE,(INDEX(FRED!$1:$1048576,MATCH(US!LJ$5,FRED!$A:$A,0),MATCH(US!$B10,FRED!$1:$1,0))),(SUM(KX10:LI10)))),"")</f>
        <v>2509.6999999999998</v>
      </c>
      <c r="LK10" s="59">
        <f>+IFERROR((IF(ISTEXT(LK$5)=FALSE,(INDEX(FRED!$1:$1048576,MATCH(US!LK$5,FRED!$A:$A,0),MATCH(US!$B10,FRED!$1:$1,0))),(SUM(KY10:LJ10)))),"")</f>
        <v>0</v>
      </c>
      <c r="LL10" s="59">
        <f>+IFERROR((IF(ISTEXT(LL$5)=FALSE,(INDEX(FRED!$1:$1048576,MATCH(US!LL$5,FRED!$A:$A,0),MATCH(US!$B10,FRED!$1:$1,0))),(SUM(KZ10:LK10)))),"")</f>
        <v>0</v>
      </c>
      <c r="LM10" s="59">
        <f>+IFERROR((IF(ISTEXT(LM$5)=FALSE,(INDEX(FRED!$1:$1048576,MATCH(US!LM$5,FRED!$A:$A,0),MATCH(US!$B10,FRED!$1:$1,0))),(SUM(LA10:LL10)))),"")</f>
        <v>2529</v>
      </c>
      <c r="LN10" s="59">
        <f>+IFERROR((IF(ISTEXT(LN$5)=FALSE,(INDEX(FRED!$1:$1048576,MATCH(US!LN$5,FRED!$A:$A,0),MATCH(US!$B10,FRED!$1:$1,0))),(SUM(LB10:LM10)))),"")</f>
        <v>0</v>
      </c>
      <c r="LO10" s="59">
        <f>+IFERROR((IF(ISTEXT(LO$5)=FALSE,(INDEX(FRED!$1:$1048576,MATCH(US!LO$5,FRED!$A:$A,0),MATCH(US!$B10,FRED!$1:$1,0))),(SUM(LC10:LN10)))),"")</f>
        <v>0</v>
      </c>
      <c r="LP10" s="60">
        <f>+IFERROR((IF(ISTEXT(LP$5)=FALSE,(INDEX(FRED!$1:$1048576,MATCH(US!LP$5,FRED!$A:$A,0),MATCH(US!$B10,FRED!$1:$1,0))),(SUM(LD10:LO10)))),"")</f>
        <v>10045.9</v>
      </c>
      <c r="LQ10" s="59"/>
      <c r="LR10" s="59"/>
      <c r="LS10" s="59"/>
      <c r="LT10" s="59"/>
      <c r="LU10" s="59"/>
      <c r="LV10" s="59"/>
      <c r="LW10" s="59"/>
      <c r="LX10" s="59"/>
      <c r="LY10" s="59"/>
      <c r="LZ10" s="59"/>
      <c r="MA10" s="59"/>
      <c r="MB10" s="59"/>
      <c r="MC10" s="60"/>
      <c r="MD10" s="59"/>
      <c r="ME10" s="59"/>
      <c r="MF10" s="59"/>
      <c r="MG10" s="59"/>
      <c r="MH10" s="59"/>
      <c r="MI10" s="59"/>
      <c r="MJ10" s="59"/>
      <c r="MK10" s="59"/>
      <c r="ML10" s="59"/>
      <c r="MM10" s="59"/>
      <c r="MN10" s="59"/>
      <c r="MO10" s="59"/>
      <c r="MP10" s="60"/>
    </row>
    <row r="11" spans="1:354" s="117" customFormat="1" ht="15.95" customHeight="1">
      <c r="A11" s="159"/>
      <c r="B11" s="260"/>
      <c r="C11" s="260"/>
      <c r="D11" s="59"/>
      <c r="E11" s="59"/>
      <c r="F11" s="59"/>
      <c r="G11" s="59"/>
      <c r="H11" s="59"/>
      <c r="I11" s="59"/>
      <c r="J11" s="59"/>
      <c r="K11" s="59"/>
      <c r="L11" s="59"/>
      <c r="M11" s="59"/>
      <c r="N11" s="59"/>
      <c r="O11" s="59"/>
      <c r="P11" s="60"/>
      <c r="Q11" s="59"/>
      <c r="R11" s="59"/>
      <c r="S11" s="59"/>
      <c r="T11" s="59"/>
      <c r="U11" s="59"/>
      <c r="V11" s="59"/>
      <c r="W11" s="59"/>
      <c r="X11" s="59"/>
      <c r="Y11" s="59"/>
      <c r="Z11" s="59"/>
      <c r="AA11" s="59"/>
      <c r="AB11" s="59"/>
      <c r="AC11" s="60"/>
      <c r="AD11" s="59"/>
      <c r="AE11" s="59"/>
      <c r="AF11" s="59"/>
      <c r="AG11" s="59"/>
      <c r="AH11" s="59"/>
      <c r="AI11" s="59"/>
      <c r="AJ11" s="59"/>
      <c r="AK11" s="59"/>
      <c r="AL11" s="59"/>
      <c r="AM11" s="59"/>
      <c r="AN11" s="59"/>
      <c r="AO11" s="59"/>
      <c r="AP11" s="60"/>
      <c r="AQ11" s="59"/>
      <c r="AR11" s="59"/>
      <c r="AS11" s="59"/>
      <c r="AT11" s="59"/>
      <c r="AU11" s="59"/>
      <c r="AV11" s="59"/>
      <c r="AW11" s="59"/>
      <c r="AX11" s="59"/>
      <c r="AY11" s="59"/>
      <c r="AZ11" s="59"/>
      <c r="BA11" s="59"/>
      <c r="BB11" s="59"/>
      <c r="BC11" s="60"/>
      <c r="BD11" s="59"/>
      <c r="BE11" s="59"/>
      <c r="BF11" s="59"/>
      <c r="BG11" s="59"/>
      <c r="BH11" s="59"/>
      <c r="BI11" s="59"/>
      <c r="BJ11" s="59"/>
      <c r="BK11" s="59"/>
      <c r="BL11" s="59"/>
      <c r="BM11" s="59"/>
      <c r="BN11" s="59"/>
      <c r="BO11" s="59"/>
      <c r="BP11" s="60"/>
      <c r="BQ11" s="59"/>
      <c r="BR11" s="59"/>
      <c r="BS11" s="59"/>
      <c r="BT11" s="59"/>
      <c r="BU11" s="59"/>
      <c r="BV11" s="59"/>
      <c r="BW11" s="59"/>
      <c r="BX11" s="59"/>
      <c r="BY11" s="59"/>
      <c r="BZ11" s="59"/>
      <c r="CA11" s="59"/>
      <c r="CB11" s="59"/>
      <c r="CC11" s="60"/>
      <c r="CD11" s="59"/>
      <c r="CE11" s="59"/>
      <c r="CF11" s="59"/>
      <c r="CG11" s="59"/>
      <c r="CH11" s="59"/>
      <c r="CI11" s="59"/>
      <c r="CJ11" s="59"/>
      <c r="CK11" s="59"/>
      <c r="CL11" s="59"/>
      <c r="CM11" s="59"/>
      <c r="CN11" s="59"/>
      <c r="CO11" s="59"/>
      <c r="CP11" s="60"/>
      <c r="CQ11" s="59"/>
      <c r="CR11" s="59"/>
      <c r="CS11" s="59"/>
      <c r="CT11" s="59"/>
      <c r="CU11" s="59"/>
      <c r="CV11" s="59"/>
      <c r="CW11" s="59"/>
      <c r="CX11" s="59"/>
      <c r="CY11" s="59"/>
      <c r="CZ11" s="59"/>
      <c r="DA11" s="59"/>
      <c r="DB11" s="59"/>
      <c r="DC11" s="60"/>
      <c r="DD11" s="59"/>
      <c r="DE11" s="59"/>
      <c r="DF11" s="59"/>
      <c r="DG11" s="59"/>
      <c r="DH11" s="59"/>
      <c r="DI11" s="59"/>
      <c r="DJ11" s="59"/>
      <c r="DK11" s="59"/>
      <c r="DL11" s="59"/>
      <c r="DM11" s="59"/>
      <c r="DN11" s="59"/>
      <c r="DO11" s="59"/>
      <c r="DP11" s="60"/>
      <c r="DQ11" s="59"/>
      <c r="DR11" s="59"/>
      <c r="DS11" s="59"/>
      <c r="DT11" s="59"/>
      <c r="DU11" s="59"/>
      <c r="DV11" s="59"/>
      <c r="DW11" s="59"/>
      <c r="DX11" s="59"/>
      <c r="DY11" s="59"/>
      <c r="DZ11" s="59"/>
      <c r="EA11" s="59"/>
      <c r="EB11" s="59"/>
      <c r="EC11" s="60"/>
      <c r="ED11" s="59"/>
      <c r="EE11" s="59"/>
      <c r="EF11" s="59"/>
      <c r="EG11" s="59"/>
      <c r="EH11" s="59"/>
      <c r="EI11" s="59"/>
      <c r="EJ11" s="59"/>
      <c r="EK11" s="59"/>
      <c r="EL11" s="59"/>
      <c r="EM11" s="59"/>
      <c r="EN11" s="59"/>
      <c r="EO11" s="59"/>
      <c r="EP11" s="60"/>
      <c r="EQ11" s="59"/>
      <c r="ER11" s="59"/>
      <c r="ES11" s="59"/>
      <c r="ET11" s="59"/>
      <c r="EU11" s="59"/>
      <c r="EV11" s="59"/>
      <c r="EW11" s="59"/>
      <c r="EX11" s="59"/>
      <c r="EY11" s="59"/>
      <c r="EZ11" s="59"/>
      <c r="FA11" s="59"/>
      <c r="FB11" s="59"/>
      <c r="FC11" s="60"/>
      <c r="FD11" s="59"/>
      <c r="FE11" s="59"/>
      <c r="FF11" s="59"/>
      <c r="FG11" s="59"/>
      <c r="FH11" s="59"/>
      <c r="FI11" s="59"/>
      <c r="FJ11" s="59"/>
      <c r="FK11" s="59"/>
      <c r="FL11" s="59"/>
      <c r="FM11" s="59"/>
      <c r="FN11" s="59"/>
      <c r="FO11" s="59"/>
      <c r="FP11" s="60"/>
      <c r="FQ11" s="59"/>
      <c r="FR11" s="59"/>
      <c r="FS11" s="59"/>
      <c r="FT11" s="59"/>
      <c r="FU11" s="59"/>
      <c r="FV11" s="59"/>
      <c r="FW11" s="59"/>
      <c r="FX11" s="59"/>
      <c r="FY11" s="59"/>
      <c r="FZ11" s="59"/>
      <c r="GA11" s="59"/>
      <c r="GB11" s="59"/>
      <c r="GC11" s="60"/>
      <c r="GD11" s="59"/>
      <c r="GE11" s="59"/>
      <c r="GF11" s="59"/>
      <c r="GG11" s="59"/>
      <c r="GH11" s="59"/>
      <c r="GI11" s="59"/>
      <c r="GJ11" s="59"/>
      <c r="GK11" s="59"/>
      <c r="GL11" s="59"/>
      <c r="GM11" s="59"/>
      <c r="GN11" s="59"/>
      <c r="GO11" s="59"/>
      <c r="GP11" s="60"/>
      <c r="GQ11" s="59"/>
      <c r="GR11" s="59"/>
      <c r="GS11" s="59"/>
      <c r="GT11" s="59"/>
      <c r="GU11" s="59"/>
      <c r="GV11" s="59"/>
      <c r="GW11" s="59"/>
      <c r="GX11" s="59"/>
      <c r="GY11" s="59"/>
      <c r="GZ11" s="59"/>
      <c r="HA11" s="59"/>
      <c r="HB11" s="59"/>
      <c r="HC11" s="60"/>
      <c r="HD11" s="59"/>
      <c r="HE11" s="59"/>
      <c r="HF11" s="59"/>
      <c r="HG11" s="59"/>
      <c r="HH11" s="59"/>
      <c r="HI11" s="59"/>
      <c r="HJ11" s="59"/>
      <c r="HK11" s="59"/>
      <c r="HL11" s="59"/>
      <c r="HM11" s="59"/>
      <c r="HN11" s="59"/>
      <c r="HO11" s="59"/>
      <c r="HP11" s="60"/>
      <c r="HQ11" s="59"/>
      <c r="HR11" s="59"/>
      <c r="HS11" s="59"/>
      <c r="HT11" s="59"/>
      <c r="HU11" s="59"/>
      <c r="HV11" s="59"/>
      <c r="HW11" s="59"/>
      <c r="HX11" s="59"/>
      <c r="HY11" s="59"/>
      <c r="HZ11" s="59"/>
      <c r="IA11" s="59"/>
      <c r="IB11" s="59"/>
      <c r="IC11" s="60"/>
      <c r="ID11" s="59"/>
      <c r="IE11" s="59"/>
      <c r="IF11" s="59"/>
      <c r="IG11" s="59"/>
      <c r="IH11" s="59"/>
      <c r="II11" s="59"/>
      <c r="IJ11" s="59"/>
      <c r="IK11" s="59"/>
      <c r="IL11" s="59"/>
      <c r="IM11" s="59"/>
      <c r="IN11" s="59"/>
      <c r="IO11" s="59"/>
      <c r="IP11" s="60"/>
      <c r="IQ11" s="59"/>
      <c r="IR11" s="59"/>
      <c r="IS11" s="59"/>
      <c r="IT11" s="59"/>
      <c r="IU11" s="59"/>
      <c r="IV11" s="59"/>
      <c r="IW11" s="59"/>
      <c r="IX11" s="59"/>
      <c r="IY11" s="59"/>
      <c r="IZ11" s="59"/>
      <c r="JA11" s="59"/>
      <c r="JB11" s="59"/>
      <c r="JC11" s="60"/>
      <c r="JD11" s="59"/>
      <c r="JE11" s="59"/>
      <c r="JF11" s="59"/>
      <c r="JG11" s="59"/>
      <c r="JH11" s="59"/>
      <c r="JI11" s="59"/>
      <c r="JJ11" s="59"/>
      <c r="JK11" s="59"/>
      <c r="JL11" s="59"/>
      <c r="JM11" s="59"/>
      <c r="JN11" s="59"/>
      <c r="JO11" s="59"/>
      <c r="JP11" s="60"/>
      <c r="JQ11" s="59"/>
      <c r="JR11" s="59"/>
      <c r="JS11" s="59"/>
      <c r="JT11" s="59"/>
      <c r="JU11" s="59"/>
      <c r="JV11" s="59"/>
      <c r="JW11" s="59"/>
      <c r="JX11" s="59"/>
      <c r="JY11" s="59"/>
      <c r="JZ11" s="59"/>
      <c r="KA11" s="59"/>
      <c r="KB11" s="59"/>
      <c r="KC11" s="60"/>
      <c r="KD11" s="59"/>
      <c r="KE11" s="59"/>
      <c r="KF11" s="59"/>
      <c r="KG11" s="59"/>
      <c r="KH11" s="59"/>
      <c r="KI11" s="59"/>
      <c r="KJ11" s="59"/>
      <c r="KK11" s="59"/>
      <c r="KL11" s="59"/>
      <c r="KM11" s="59"/>
      <c r="KN11" s="59"/>
      <c r="KO11" s="59"/>
      <c r="KP11" s="60"/>
      <c r="KQ11" s="59"/>
      <c r="KR11" s="59"/>
      <c r="KS11" s="59"/>
      <c r="KT11" s="59"/>
      <c r="KU11" s="59"/>
      <c r="KV11" s="59"/>
      <c r="KW11" s="59"/>
      <c r="KX11" s="59"/>
      <c r="KY11" s="59"/>
      <c r="KZ11" s="59"/>
      <c r="LA11" s="59"/>
      <c r="LB11" s="59"/>
      <c r="LC11" s="60"/>
      <c r="LD11" s="59"/>
      <c r="LE11" s="59"/>
      <c r="LF11" s="59"/>
      <c r="LG11" s="59"/>
      <c r="LH11" s="59"/>
      <c r="LI11" s="59"/>
      <c r="LJ11" s="59"/>
      <c r="LK11" s="59"/>
      <c r="LL11" s="59"/>
      <c r="LM11" s="59"/>
      <c r="LN11" s="59"/>
      <c r="LO11" s="59"/>
      <c r="LP11" s="60"/>
      <c r="LQ11" s="59"/>
      <c r="LR11" s="59"/>
      <c r="LS11" s="59"/>
      <c r="LT11" s="59"/>
      <c r="LU11" s="59"/>
      <c r="LV11" s="59"/>
      <c r="LW11" s="59"/>
      <c r="LX11" s="59"/>
      <c r="LY11" s="59"/>
      <c r="LZ11" s="59"/>
      <c r="MA11" s="59"/>
      <c r="MB11" s="59"/>
      <c r="MC11" s="60"/>
      <c r="MD11" s="59"/>
      <c r="ME11" s="59"/>
      <c r="MF11" s="59"/>
      <c r="MG11" s="59"/>
      <c r="MH11" s="59"/>
      <c r="MI11" s="59"/>
      <c r="MJ11" s="59"/>
      <c r="MK11" s="59"/>
      <c r="ML11" s="59"/>
      <c r="MM11" s="59"/>
      <c r="MN11" s="59"/>
      <c r="MO11" s="59"/>
      <c r="MP11" s="60"/>
    </row>
    <row r="12" spans="1:354" s="63" customFormat="1">
      <c r="A12" s="5"/>
      <c r="B12" s="120"/>
      <c r="C12" s="174" t="s">
        <v>802</v>
      </c>
      <c r="D12" s="247"/>
      <c r="E12" s="247"/>
      <c r="F12" s="247"/>
      <c r="G12" s="247"/>
      <c r="H12" s="247"/>
      <c r="I12" s="247"/>
      <c r="J12" s="247"/>
      <c r="K12" s="247"/>
      <c r="L12" s="247"/>
      <c r="M12" s="247"/>
      <c r="N12" s="247"/>
      <c r="O12" s="247"/>
      <c r="P12" s="248"/>
      <c r="Q12" s="247"/>
      <c r="R12" s="247"/>
      <c r="S12" s="247"/>
      <c r="T12" s="247"/>
      <c r="U12" s="247"/>
      <c r="V12" s="247"/>
      <c r="W12" s="247"/>
      <c r="X12" s="247"/>
      <c r="Y12" s="247"/>
      <c r="Z12" s="247"/>
      <c r="AA12" s="247"/>
      <c r="AB12" s="247"/>
      <c r="AC12" s="248"/>
      <c r="AD12" s="247"/>
      <c r="AE12" s="247"/>
      <c r="AF12" s="247"/>
      <c r="AG12" s="247"/>
      <c r="AH12" s="247"/>
      <c r="AI12" s="247"/>
      <c r="AJ12" s="247"/>
      <c r="AK12" s="247"/>
      <c r="AL12" s="247"/>
      <c r="AM12" s="247"/>
      <c r="AN12" s="247"/>
      <c r="AO12" s="247"/>
      <c r="AP12" s="248"/>
      <c r="AQ12" s="247"/>
      <c r="AR12" s="247"/>
      <c r="AS12" s="247"/>
      <c r="AT12" s="247"/>
      <c r="AU12" s="247"/>
      <c r="AV12" s="247"/>
      <c r="AW12" s="247"/>
      <c r="AX12" s="247"/>
      <c r="AY12" s="247"/>
      <c r="AZ12" s="247"/>
      <c r="BA12" s="247"/>
      <c r="BB12" s="247"/>
      <c r="BC12" s="248"/>
      <c r="BD12" s="247"/>
      <c r="BE12" s="247"/>
      <c r="BF12" s="247"/>
      <c r="BG12" s="247"/>
      <c r="BH12" s="247"/>
      <c r="BI12" s="247"/>
      <c r="BJ12" s="247"/>
      <c r="BK12" s="247"/>
      <c r="BL12" s="247"/>
      <c r="BM12" s="247"/>
      <c r="BN12" s="247"/>
      <c r="BO12" s="247"/>
      <c r="BP12" s="248"/>
      <c r="BQ12" s="247"/>
      <c r="BR12" s="247"/>
      <c r="BS12" s="247"/>
      <c r="BT12" s="247"/>
      <c r="BU12" s="247"/>
      <c r="BV12" s="247"/>
      <c r="BW12" s="247"/>
      <c r="BX12" s="247"/>
      <c r="BY12" s="247"/>
      <c r="BZ12" s="247"/>
      <c r="CA12" s="247"/>
      <c r="CB12" s="247"/>
      <c r="CC12" s="248"/>
      <c r="CD12" s="247"/>
      <c r="CE12" s="247"/>
      <c r="CF12" s="247"/>
      <c r="CG12" s="247"/>
      <c r="CH12" s="247"/>
      <c r="CI12" s="247"/>
      <c r="CJ12" s="247"/>
      <c r="CK12" s="247"/>
      <c r="CL12" s="247"/>
      <c r="CM12" s="247"/>
      <c r="CN12" s="247"/>
      <c r="CO12" s="247"/>
      <c r="CP12" s="248"/>
      <c r="CQ12" s="247"/>
      <c r="CR12" s="247"/>
      <c r="CS12" s="247"/>
      <c r="CT12" s="247"/>
      <c r="CU12" s="247"/>
      <c r="CV12" s="247"/>
      <c r="CW12" s="247"/>
      <c r="CX12" s="247"/>
      <c r="CY12" s="247"/>
      <c r="CZ12" s="247"/>
      <c r="DA12" s="247"/>
      <c r="DB12" s="247"/>
      <c r="DC12" s="248"/>
      <c r="DD12" s="247"/>
      <c r="DE12" s="247"/>
      <c r="DF12" s="247"/>
      <c r="DG12" s="247"/>
      <c r="DH12" s="247"/>
      <c r="DI12" s="247"/>
      <c r="DJ12" s="247"/>
      <c r="DK12" s="247"/>
      <c r="DL12" s="247"/>
      <c r="DM12" s="247"/>
      <c r="DN12" s="247"/>
      <c r="DO12" s="247"/>
      <c r="DP12" s="248"/>
      <c r="DQ12" s="247"/>
      <c r="DR12" s="247"/>
      <c r="DS12" s="247"/>
      <c r="DT12" s="247"/>
      <c r="DU12" s="247"/>
      <c r="DV12" s="247"/>
      <c r="DW12" s="247"/>
      <c r="DX12" s="247"/>
      <c r="DY12" s="247"/>
      <c r="DZ12" s="247"/>
      <c r="EA12" s="247"/>
      <c r="EB12" s="247"/>
      <c r="EC12" s="248"/>
      <c r="ED12" s="247"/>
      <c r="EE12" s="247"/>
      <c r="EF12" s="247"/>
      <c r="EG12" s="247"/>
      <c r="EH12" s="247"/>
      <c r="EI12" s="247"/>
      <c r="EJ12" s="247"/>
      <c r="EK12" s="247"/>
      <c r="EL12" s="247"/>
      <c r="EM12" s="247"/>
      <c r="EN12" s="247"/>
      <c r="EO12" s="247"/>
      <c r="EP12" s="248"/>
      <c r="EQ12" s="247"/>
      <c r="ER12" s="247"/>
      <c r="ES12" s="247"/>
      <c r="ET12" s="247"/>
      <c r="EU12" s="247"/>
      <c r="EV12" s="247"/>
      <c r="EW12" s="247"/>
      <c r="EX12" s="247"/>
      <c r="EY12" s="247"/>
      <c r="EZ12" s="247"/>
      <c r="FA12" s="247"/>
      <c r="FB12" s="247"/>
      <c r="FC12" s="248"/>
      <c r="FD12" s="247"/>
      <c r="FE12" s="247"/>
      <c r="FF12" s="247"/>
      <c r="FG12" s="247"/>
      <c r="FH12" s="247"/>
      <c r="FI12" s="247"/>
      <c r="FJ12" s="247"/>
      <c r="FK12" s="247"/>
      <c r="FL12" s="247"/>
      <c r="FM12" s="247"/>
      <c r="FN12" s="247"/>
      <c r="FO12" s="247"/>
      <c r="FP12" s="248"/>
      <c r="FQ12" s="247"/>
      <c r="FR12" s="247"/>
      <c r="FS12" s="247"/>
      <c r="FT12" s="247"/>
      <c r="FU12" s="247"/>
      <c r="FV12" s="247"/>
      <c r="FW12" s="247"/>
      <c r="FX12" s="247"/>
      <c r="FY12" s="247"/>
      <c r="FZ12" s="247"/>
      <c r="GA12" s="247"/>
      <c r="GB12" s="247"/>
      <c r="GC12" s="248"/>
      <c r="GD12" s="247"/>
      <c r="GE12" s="247"/>
      <c r="GF12" s="247"/>
      <c r="GG12" s="247"/>
      <c r="GH12" s="247"/>
      <c r="GI12" s="247"/>
      <c r="GJ12" s="247"/>
      <c r="GK12" s="247"/>
      <c r="GL12" s="247"/>
      <c r="GM12" s="247"/>
      <c r="GN12" s="247"/>
      <c r="GO12" s="247"/>
      <c r="GP12" s="248"/>
      <c r="GQ12" s="247"/>
      <c r="GR12" s="247"/>
      <c r="GS12" s="247"/>
      <c r="GT12" s="247"/>
      <c r="GU12" s="247"/>
      <c r="GV12" s="247"/>
      <c r="GW12" s="247"/>
      <c r="GX12" s="247"/>
      <c r="GY12" s="247"/>
      <c r="GZ12" s="247"/>
      <c r="HA12" s="247"/>
      <c r="HB12" s="247"/>
      <c r="HC12" s="248"/>
      <c r="HD12" s="247"/>
      <c r="HE12" s="247"/>
      <c r="HF12" s="247"/>
      <c r="HG12" s="247"/>
      <c r="HH12" s="247"/>
      <c r="HI12" s="247"/>
      <c r="HJ12" s="247"/>
      <c r="HK12" s="247"/>
      <c r="HL12" s="247"/>
      <c r="HM12" s="247"/>
      <c r="HN12" s="247"/>
      <c r="HO12" s="247"/>
      <c r="HP12" s="248"/>
      <c r="HQ12" s="247"/>
      <c r="HR12" s="247"/>
      <c r="HS12" s="247"/>
      <c r="HT12" s="247"/>
      <c r="HU12" s="247"/>
      <c r="HV12" s="247"/>
      <c r="HW12" s="247"/>
      <c r="HX12" s="247"/>
      <c r="HY12" s="247"/>
      <c r="HZ12" s="247"/>
      <c r="IA12" s="247"/>
      <c r="IB12" s="247"/>
      <c r="IC12" s="248"/>
      <c r="ID12" s="247"/>
      <c r="IE12" s="247"/>
      <c r="IF12" s="247"/>
      <c r="IG12" s="247"/>
      <c r="IH12" s="247"/>
      <c r="II12" s="247"/>
      <c r="IJ12" s="247"/>
      <c r="IK12" s="247"/>
      <c r="IL12" s="247"/>
      <c r="IM12" s="247"/>
      <c r="IN12" s="247"/>
      <c r="IO12" s="247"/>
      <c r="IP12" s="248"/>
      <c r="IQ12" s="247"/>
      <c r="IR12" s="247"/>
      <c r="IS12" s="247"/>
      <c r="IT12" s="247"/>
      <c r="IU12" s="247"/>
      <c r="IV12" s="247"/>
      <c r="IW12" s="247"/>
      <c r="IX12" s="247"/>
      <c r="IY12" s="247"/>
      <c r="IZ12" s="247"/>
      <c r="JA12" s="247"/>
      <c r="JB12" s="247"/>
      <c r="JC12" s="248"/>
      <c r="JD12" s="247"/>
      <c r="JE12" s="247"/>
      <c r="JF12" s="247"/>
      <c r="JG12" s="247"/>
      <c r="JH12" s="247"/>
      <c r="JI12" s="247"/>
      <c r="JJ12" s="247"/>
      <c r="JK12" s="247"/>
      <c r="JL12" s="247"/>
      <c r="JM12" s="247"/>
      <c r="JN12" s="247"/>
      <c r="JO12" s="247"/>
      <c r="JP12" s="248"/>
      <c r="JQ12" s="247"/>
      <c r="JR12" s="247"/>
      <c r="JS12" s="247"/>
      <c r="JT12" s="247"/>
      <c r="JU12" s="247"/>
      <c r="JV12" s="247"/>
      <c r="JW12" s="247"/>
      <c r="JX12" s="247"/>
      <c r="JY12" s="247"/>
      <c r="JZ12" s="247"/>
      <c r="KA12" s="247"/>
      <c r="KB12" s="247"/>
      <c r="KC12" s="248"/>
      <c r="KD12" s="247"/>
      <c r="KE12" s="247"/>
      <c r="KF12" s="247"/>
      <c r="KG12" s="247"/>
      <c r="KH12" s="247"/>
      <c r="KI12" s="247"/>
      <c r="KJ12" s="247"/>
      <c r="KK12" s="247"/>
      <c r="KL12" s="247"/>
      <c r="KM12" s="247"/>
      <c r="KN12" s="247"/>
      <c r="KO12" s="247"/>
      <c r="KP12" s="248"/>
      <c r="KQ12" s="247"/>
      <c r="KR12" s="247"/>
      <c r="KS12" s="247"/>
      <c r="KT12" s="247"/>
      <c r="KU12" s="247"/>
      <c r="KV12" s="247"/>
      <c r="KW12" s="247"/>
      <c r="KX12" s="247"/>
      <c r="KY12" s="247"/>
      <c r="KZ12" s="247"/>
      <c r="LA12" s="247"/>
      <c r="LB12" s="247"/>
      <c r="LC12" s="248"/>
      <c r="LD12" s="247"/>
      <c r="LE12" s="247"/>
      <c r="LF12" s="247"/>
      <c r="LG12" s="247"/>
      <c r="LH12" s="247"/>
      <c r="LI12" s="247"/>
      <c r="LJ12" s="247"/>
      <c r="LK12" s="247"/>
      <c r="LL12" s="247"/>
      <c r="LM12" s="247"/>
      <c r="LN12" s="247"/>
      <c r="LO12" s="247"/>
      <c r="LP12" s="248"/>
      <c r="LQ12" s="247"/>
      <c r="LR12" s="247"/>
      <c r="LS12" s="247"/>
      <c r="LT12" s="247"/>
      <c r="LU12" s="247"/>
      <c r="LV12" s="247"/>
      <c r="LW12" s="247"/>
      <c r="LX12" s="247"/>
      <c r="LY12" s="247"/>
      <c r="LZ12" s="247"/>
      <c r="MA12" s="247"/>
      <c r="MB12" s="247"/>
      <c r="MC12" s="248"/>
      <c r="MD12" s="247"/>
      <c r="ME12" s="247"/>
      <c r="MF12" s="247"/>
      <c r="MG12" s="247"/>
      <c r="MH12" s="247"/>
      <c r="MI12" s="247"/>
      <c r="MJ12" s="247"/>
      <c r="MK12" s="247"/>
      <c r="ML12" s="247"/>
      <c r="MM12" s="247"/>
      <c r="MN12" s="247"/>
      <c r="MO12" s="247"/>
      <c r="MP12" s="248"/>
    </row>
    <row r="13" spans="1:354" s="63" customFormat="1" outlineLevel="1">
      <c r="A13" s="5"/>
      <c r="B13" s="160"/>
      <c r="C13" s="11" t="s">
        <v>587</v>
      </c>
      <c r="D13" s="12"/>
      <c r="E13" s="12"/>
      <c r="F13" s="12"/>
      <c r="G13" s="12"/>
      <c r="H13" s="12"/>
      <c r="I13" s="12"/>
      <c r="J13" s="12"/>
      <c r="K13" s="12"/>
      <c r="L13" s="12"/>
      <c r="M13" s="12"/>
      <c r="N13" s="12"/>
      <c r="O13" s="12"/>
      <c r="P13" s="298"/>
      <c r="Q13" s="108"/>
      <c r="R13" s="108"/>
      <c r="S13" s="108"/>
      <c r="T13" s="108"/>
      <c r="U13" s="108"/>
      <c r="V13" s="108"/>
      <c r="W13" s="108"/>
      <c r="X13" s="108"/>
      <c r="Y13" s="108"/>
      <c r="Z13" s="108"/>
      <c r="AA13" s="108"/>
      <c r="AB13" s="108"/>
      <c r="AC13" s="298"/>
      <c r="AD13" s="108"/>
      <c r="AE13" s="108"/>
      <c r="AF13" s="108"/>
      <c r="AG13" s="108"/>
      <c r="AH13" s="108"/>
      <c r="AI13" s="108"/>
      <c r="AJ13" s="108"/>
      <c r="AK13" s="108"/>
      <c r="AL13" s="108"/>
      <c r="AM13" s="108"/>
      <c r="AN13" s="108"/>
      <c r="AO13" s="108"/>
      <c r="AP13" s="298"/>
      <c r="AQ13" s="108"/>
      <c r="AR13" s="108"/>
      <c r="AS13" s="108"/>
      <c r="AT13" s="108"/>
      <c r="AU13" s="108"/>
      <c r="AV13" s="108"/>
      <c r="AW13" s="108"/>
      <c r="AX13" s="108"/>
      <c r="AY13" s="108"/>
      <c r="AZ13" s="108"/>
      <c r="BA13" s="108"/>
      <c r="BB13" s="108"/>
      <c r="BC13" s="298"/>
      <c r="BD13" s="108"/>
      <c r="BE13" s="108"/>
      <c r="BF13" s="108"/>
      <c r="BG13" s="108"/>
      <c r="BH13" s="108"/>
      <c r="BI13" s="108"/>
      <c r="BJ13" s="108"/>
      <c r="BK13" s="108"/>
      <c r="BL13" s="108"/>
      <c r="BM13" s="108"/>
      <c r="BN13" s="108"/>
      <c r="BO13" s="108"/>
      <c r="BP13" s="298"/>
      <c r="BQ13" s="108"/>
      <c r="BR13" s="108"/>
      <c r="BS13" s="108"/>
      <c r="BT13" s="108"/>
      <c r="BU13" s="108"/>
      <c r="BV13" s="108"/>
      <c r="BW13" s="108"/>
      <c r="BX13" s="108"/>
      <c r="BY13" s="108"/>
      <c r="BZ13" s="108"/>
      <c r="CA13" s="108"/>
      <c r="CB13" s="108"/>
      <c r="CC13" s="298"/>
      <c r="CD13" s="108"/>
      <c r="CE13" s="108"/>
      <c r="CF13" s="108"/>
      <c r="CG13" s="108"/>
      <c r="CH13" s="108"/>
      <c r="CI13" s="108"/>
      <c r="CJ13" s="108"/>
      <c r="CK13" s="108"/>
      <c r="CL13" s="108"/>
      <c r="CM13" s="108"/>
      <c r="CN13" s="108"/>
      <c r="CO13" s="108"/>
      <c r="CP13" s="298"/>
      <c r="CQ13" s="108"/>
      <c r="CR13" s="108"/>
      <c r="CS13" s="108"/>
      <c r="CT13" s="108"/>
      <c r="CU13" s="108"/>
      <c r="CV13" s="108"/>
      <c r="CW13" s="108"/>
      <c r="CX13" s="108"/>
      <c r="CY13" s="108"/>
      <c r="CZ13" s="108"/>
      <c r="DA13" s="108"/>
      <c r="DB13" s="108"/>
      <c r="DC13" s="298"/>
      <c r="DD13" s="108"/>
      <c r="DE13" s="108"/>
      <c r="DF13" s="108"/>
      <c r="DG13" s="108"/>
      <c r="DH13" s="108"/>
      <c r="DI13" s="108"/>
      <c r="DJ13" s="108"/>
      <c r="DK13" s="108"/>
      <c r="DL13" s="108"/>
      <c r="DM13" s="108"/>
      <c r="DN13" s="108"/>
      <c r="DO13" s="108"/>
      <c r="DP13" s="298"/>
      <c r="DQ13" s="108"/>
      <c r="DR13" s="108"/>
      <c r="DS13" s="108"/>
      <c r="DT13" s="108"/>
      <c r="DU13" s="108"/>
      <c r="DV13" s="108"/>
      <c r="DW13" s="108"/>
      <c r="DX13" s="108"/>
      <c r="DY13" s="108"/>
      <c r="DZ13" s="108"/>
      <c r="EA13" s="108"/>
      <c r="EB13" s="108"/>
      <c r="EC13" s="298"/>
      <c r="ED13" s="108"/>
      <c r="EE13" s="108"/>
      <c r="EF13" s="108"/>
      <c r="EG13" s="108"/>
      <c r="EH13" s="108"/>
      <c r="EI13" s="108"/>
      <c r="EJ13" s="108"/>
      <c r="EK13" s="108"/>
      <c r="EL13" s="108"/>
      <c r="EM13" s="108"/>
      <c r="EN13" s="108"/>
      <c r="EO13" s="108"/>
      <c r="EP13" s="298"/>
      <c r="EQ13" s="108"/>
      <c r="ER13" s="108"/>
      <c r="ES13" s="108"/>
      <c r="ET13" s="108"/>
      <c r="EU13" s="108"/>
      <c r="EV13" s="108"/>
      <c r="EW13" s="108"/>
      <c r="EX13" s="108"/>
      <c r="EY13" s="108"/>
      <c r="EZ13" s="108"/>
      <c r="FA13" s="108"/>
      <c r="FB13" s="108"/>
      <c r="FC13" s="298"/>
      <c r="FD13" s="108"/>
      <c r="FE13" s="108"/>
      <c r="FF13" s="108"/>
      <c r="FG13" s="108"/>
      <c r="FH13" s="108"/>
      <c r="FI13" s="108"/>
      <c r="FJ13" s="108"/>
      <c r="FK13" s="108"/>
      <c r="FL13" s="108"/>
      <c r="FM13" s="108"/>
      <c r="FN13" s="108"/>
      <c r="FO13" s="108"/>
      <c r="FP13" s="298"/>
      <c r="FQ13" s="108"/>
      <c r="FR13" s="108"/>
      <c r="FS13" s="108"/>
      <c r="FT13" s="108"/>
      <c r="FU13" s="108"/>
      <c r="FV13" s="108"/>
      <c r="FW13" s="108"/>
      <c r="FX13" s="108"/>
      <c r="FY13" s="108"/>
      <c r="FZ13" s="108"/>
      <c r="GA13" s="108"/>
      <c r="GB13" s="108"/>
      <c r="GC13" s="298"/>
      <c r="GD13" s="108"/>
      <c r="GE13" s="108"/>
      <c r="GF13" s="108"/>
      <c r="GG13" s="108"/>
      <c r="GH13" s="108"/>
      <c r="GI13" s="108"/>
      <c r="GJ13" s="108"/>
      <c r="GK13" s="108"/>
      <c r="GL13" s="108"/>
      <c r="GM13" s="108"/>
      <c r="GN13" s="108"/>
      <c r="GO13" s="108"/>
      <c r="GP13" s="298"/>
      <c r="GQ13" s="108"/>
      <c r="GR13" s="108"/>
      <c r="GS13" s="108"/>
      <c r="GT13" s="108"/>
      <c r="GU13" s="108"/>
      <c r="GV13" s="108"/>
      <c r="GW13" s="108"/>
      <c r="GX13" s="108"/>
      <c r="GY13" s="108"/>
      <c r="GZ13" s="108"/>
      <c r="HA13" s="108"/>
      <c r="HB13" s="108"/>
      <c r="HC13" s="298"/>
      <c r="HD13" s="108"/>
      <c r="HE13" s="108"/>
      <c r="HF13" s="108"/>
      <c r="HG13" s="108"/>
      <c r="HH13" s="108"/>
      <c r="HI13" s="108"/>
      <c r="HJ13" s="108"/>
      <c r="HK13" s="108"/>
      <c r="HL13" s="108"/>
      <c r="HM13" s="108"/>
      <c r="HN13" s="108"/>
      <c r="HO13" s="108"/>
      <c r="HP13" s="298"/>
      <c r="HQ13" s="108"/>
      <c r="HR13" s="108"/>
      <c r="HS13" s="108"/>
      <c r="HT13" s="108"/>
      <c r="HU13" s="108"/>
      <c r="HV13" s="108"/>
      <c r="HW13" s="108"/>
      <c r="HX13" s="108"/>
      <c r="HY13" s="108"/>
      <c r="HZ13" s="108"/>
      <c r="IA13" s="108"/>
      <c r="IB13" s="108"/>
      <c r="IC13" s="298"/>
      <c r="ID13" s="108"/>
      <c r="IE13" s="108"/>
      <c r="IF13" s="108"/>
      <c r="IG13" s="108"/>
      <c r="IH13" s="108"/>
      <c r="II13" s="108"/>
      <c r="IJ13" s="108"/>
      <c r="IK13" s="108"/>
      <c r="IL13" s="108"/>
      <c r="IM13" s="108"/>
      <c r="IN13" s="108"/>
      <c r="IO13" s="108"/>
      <c r="IP13" s="298"/>
      <c r="IQ13" s="108"/>
      <c r="IR13" s="108"/>
      <c r="IS13" s="108"/>
      <c r="IT13" s="108"/>
      <c r="IU13" s="108"/>
      <c r="IV13" s="108"/>
      <c r="IW13" s="108"/>
      <c r="IX13" s="108"/>
      <c r="IY13" s="108"/>
      <c r="IZ13" s="108"/>
      <c r="JA13" s="108"/>
      <c r="JB13" s="108"/>
      <c r="JC13" s="298"/>
      <c r="JD13" s="108"/>
      <c r="JE13" s="108"/>
      <c r="JF13" s="108"/>
      <c r="JG13" s="108"/>
      <c r="JH13" s="108"/>
      <c r="JI13" s="108"/>
      <c r="JJ13" s="108"/>
      <c r="JK13" s="108"/>
      <c r="JL13" s="108"/>
      <c r="JM13" s="108"/>
      <c r="JN13" s="108"/>
      <c r="JO13" s="108"/>
      <c r="JP13" s="298"/>
      <c r="JQ13" s="108"/>
      <c r="JR13" s="108"/>
      <c r="JS13" s="108"/>
      <c r="JT13" s="108"/>
      <c r="JU13" s="108"/>
      <c r="JV13" s="108"/>
      <c r="JW13" s="108"/>
      <c r="JX13" s="108"/>
      <c r="JY13" s="108"/>
      <c r="JZ13" s="108"/>
      <c r="KA13" s="108"/>
      <c r="KB13" s="108"/>
      <c r="KC13" s="298"/>
      <c r="KD13" s="108"/>
      <c r="KE13" s="108"/>
      <c r="KF13" s="108"/>
      <c r="KG13" s="108"/>
      <c r="KH13" s="108"/>
      <c r="KI13" s="108"/>
      <c r="KJ13" s="108"/>
      <c r="KK13" s="108"/>
      <c r="KL13" s="108"/>
      <c r="KM13" s="108"/>
      <c r="KN13" s="108"/>
      <c r="KO13" s="108"/>
      <c r="KP13" s="298"/>
      <c r="KQ13" s="108"/>
      <c r="KR13" s="108"/>
      <c r="KS13" s="108"/>
      <c r="KT13" s="108"/>
      <c r="KU13" s="108"/>
      <c r="KV13" s="108"/>
      <c r="KW13" s="108"/>
      <c r="KX13" s="108"/>
      <c r="KY13" s="108"/>
      <c r="KZ13" s="108"/>
      <c r="LA13" s="108"/>
      <c r="LB13" s="108"/>
      <c r="LC13" s="298"/>
      <c r="LD13" s="108"/>
      <c r="LE13" s="108"/>
      <c r="LF13" s="108"/>
      <c r="LG13" s="108"/>
      <c r="LH13" s="108"/>
      <c r="LI13" s="108"/>
      <c r="LJ13" s="108"/>
      <c r="LK13" s="108"/>
      <c r="LL13" s="108"/>
      <c r="LM13" s="108"/>
      <c r="LN13" s="108"/>
      <c r="LO13" s="108"/>
      <c r="LP13" s="298"/>
      <c r="LQ13" s="108"/>
      <c r="LR13" s="108"/>
      <c r="LS13" s="108"/>
      <c r="LT13" s="108"/>
      <c r="LU13" s="108"/>
      <c r="LV13" s="108"/>
      <c r="LW13" s="108"/>
      <c r="LX13" s="108"/>
      <c r="LY13" s="108"/>
      <c r="LZ13" s="108"/>
      <c r="MA13" s="108"/>
      <c r="MB13" s="108"/>
      <c r="MC13" s="298"/>
      <c r="MD13" s="108"/>
      <c r="ME13" s="108"/>
      <c r="MF13" s="108"/>
      <c r="MG13" s="108"/>
      <c r="MH13" s="108"/>
      <c r="MI13" s="108"/>
      <c r="MJ13" s="108"/>
      <c r="MK13" s="108"/>
      <c r="ML13" s="108"/>
      <c r="MM13" s="108"/>
      <c r="MN13" s="108"/>
      <c r="MO13" s="108"/>
      <c r="MP13" s="298"/>
    </row>
    <row r="14" spans="1:354" s="117" customFormat="1" ht="15.95" customHeight="1" outlineLevel="1">
      <c r="A14" s="159"/>
      <c r="B14" s="157" t="s">
        <v>530</v>
      </c>
      <c r="C14" s="149" t="s">
        <v>528</v>
      </c>
      <c r="D14" s="59">
        <f>+IFERROR((IF(ISTEXT(D$5)=FALSE,(INDEX(FRED!$1:$1048576,MATCH(US!D$5,FRED!$A:$A,0),MATCH(US!$B14,FRED!$1:$1,0))),(SUM(#REF!)))),"")</f>
        <v>784940</v>
      </c>
      <c r="E14" s="59">
        <f>+IFERROR((IF(ISTEXT(E$5)=FALSE,(INDEX(FRED!$1:$1048576,MATCH(US!E$5,FRED!$A:$A,0),MATCH(US!$B14,FRED!$1:$1,0))),(SUM(#REF!)))),"")</f>
        <v>793737</v>
      </c>
      <c r="F14" s="59">
        <f>+IFERROR((IF(ISTEXT(F$5)=FALSE,(INDEX(FRED!$1:$1048576,MATCH(US!F$5,FRED!$A:$A,0),MATCH(US!$B14,FRED!$1:$1,0))),(SUM(#REF!)))),"")</f>
        <v>809459</v>
      </c>
      <c r="G14" s="59">
        <f>+IFERROR((IF(ISTEXT(G$5)=FALSE,(INDEX(FRED!$1:$1048576,MATCH(US!G$5,FRED!$A:$A,0),MATCH(US!$B14,FRED!$1:$1,0))),(SUM(#REF!)))),"")</f>
        <v>804766</v>
      </c>
      <c r="H14" s="59">
        <f>+IFERROR((IF(ISTEXT(H$5)=FALSE,(INDEX(FRED!$1:$1048576,MATCH(US!H$5,FRED!$A:$A,0),MATCH(US!$B14,FRED!$1:$1,0))),(SUM(#REF!)))),"")</f>
        <v>805005</v>
      </c>
      <c r="I14" s="59">
        <f>+IFERROR((IF(ISTEXT(I$5)=FALSE,(INDEX(FRED!$1:$1048576,MATCH(US!I$5,FRED!$A:$A,0),MATCH(US!$B14,FRED!$1:$1,0))),(SUM(#REF!)))),"")</f>
        <v>795411</v>
      </c>
      <c r="J14" s="59">
        <f>+IFERROR((IF(ISTEXT(J$5)=FALSE,(INDEX(FRED!$1:$1048576,MATCH(US!J$5,FRED!$A:$A,0),MATCH(US!$B14,FRED!$1:$1,0))),(SUM(#REF!)))),"")</f>
        <v>783795</v>
      </c>
      <c r="K14" s="59">
        <f>+IFERROR((IF(ISTEXT(K$5)=FALSE,(INDEX(FRED!$1:$1048576,MATCH(US!K$5,FRED!$A:$A,0),MATCH(US!$B14,FRED!$1:$1,0))),(SUM(#REF!)))),"")</f>
        <v>805341</v>
      </c>
      <c r="L14" s="59">
        <f>+IFERROR((IF(ISTEXT(L$5)=FALSE,(INDEX(FRED!$1:$1048576,MATCH(US!L$5,FRED!$A:$A,0),MATCH(US!$B14,FRED!$1:$1,0))),(SUM(#REF!)))),"")</f>
        <v>814330</v>
      </c>
      <c r="M14" s="59">
        <f>+IFERROR((IF(ISTEXT(M$5)=FALSE,(INDEX(FRED!$1:$1048576,MATCH(US!M$5,FRED!$A:$A,0),MATCH(US!$B14,FRED!$1:$1,0))),(SUM(A14:L14)))),"")</f>
        <v>816100</v>
      </c>
      <c r="N14" s="59">
        <f>+IFERROR((IF(ISTEXT(N$5)=FALSE,(INDEX(FRED!$1:$1048576,MATCH(US!N$5,FRED!$A:$A,0),MATCH(US!$B14,FRED!$1:$1,0))),(SUM(B14:M14)))),"")</f>
        <v>820054</v>
      </c>
      <c r="O14" s="59">
        <f>+IFERROR((IF(ISTEXT(O$5)=FALSE,(INDEX(FRED!$1:$1048576,MATCH(US!O$5,FRED!$A:$A,0),MATCH(US!$B14,FRED!$1:$1,0))),(SUM(C14:N14)))),"")</f>
        <v>811516</v>
      </c>
      <c r="P14" s="60">
        <f>+IFERROR((IF(ISTEXT(P$5)=FALSE,(INDEX(FRED!$1:$1048576,MATCH(US!P$5,FRED!$A:$A,0),MATCH(US!$B14,FRED!$1:$1,0))),(SUM(D14:O14)))),"")</f>
        <v>9644454</v>
      </c>
      <c r="Q14" s="59">
        <f>+IFERROR((IF(ISTEXT(Q$5)=FALSE,(INDEX(FRED!$1:$1048576,MATCH(US!Q$5,FRED!$A:$A,0),MATCH(US!$B14,FRED!$1:$1,0))),(SUM(E14:P14)))),"")</f>
        <v>814479</v>
      </c>
      <c r="R14" s="59">
        <f>+IFERROR((IF(ISTEXT(R$5)=FALSE,(INDEX(FRED!$1:$1048576,MATCH(US!R$5,FRED!$A:$A,0),MATCH(US!$B14,FRED!$1:$1,0))),(SUM(F14:Q14)))),"")</f>
        <v>813647</v>
      </c>
      <c r="S14" s="59">
        <f>+IFERROR((IF(ISTEXT(S$5)=FALSE,(INDEX(FRED!$1:$1048576,MATCH(US!S$5,FRED!$A:$A,0),MATCH(US!$B14,FRED!$1:$1,0))),(SUM(G14:R14)))),"")</f>
        <v>828057</v>
      </c>
      <c r="T14" s="59">
        <f>+IFERROR((IF(ISTEXT(T$5)=FALSE,(INDEX(FRED!$1:$1048576,MATCH(US!T$5,FRED!$A:$A,0),MATCH(US!$B14,FRED!$1:$1,0))),(SUM(H14:S14)))),"")</f>
        <v>842392</v>
      </c>
      <c r="U14" s="59">
        <f>+IFERROR((IF(ISTEXT(U$5)=FALSE,(INDEX(FRED!$1:$1048576,MATCH(US!U$5,FRED!$A:$A,0),MATCH(US!$B14,FRED!$1:$1,0))),(SUM(I14:T14)))),"")</f>
        <v>848146</v>
      </c>
      <c r="V14" s="59">
        <f>+IFERROR((IF(ISTEXT(V$5)=FALSE,(INDEX(FRED!$1:$1048576,MATCH(US!V$5,FRED!$A:$A,0),MATCH(US!$B14,FRED!$1:$1,0))),(SUM(J14:U14)))),"")</f>
        <v>855730</v>
      </c>
      <c r="W14" s="59">
        <f>+IFERROR((IF(ISTEXT(W$5)=FALSE,(INDEX(FRED!$1:$1048576,MATCH(US!W$5,FRED!$A:$A,0),MATCH(US!$B14,FRED!$1:$1,0))),(SUM(K14:V14)))),"")</f>
        <v>850471</v>
      </c>
      <c r="X14" s="59">
        <f>+IFERROR((IF(ISTEXT(X$5)=FALSE,(INDEX(FRED!$1:$1048576,MATCH(US!X$5,FRED!$A:$A,0),MATCH(US!$B14,FRED!$1:$1,0))),(SUM(L14:W14)))),"")</f>
        <v>847465</v>
      </c>
      <c r="Y14" s="59">
        <f>+IFERROR((IF(ISTEXT(Y$5)=FALSE,(INDEX(FRED!$1:$1048576,MATCH(US!Y$5,FRED!$A:$A,0),MATCH(US!$B14,FRED!$1:$1,0))),(SUM(M14:X14)))),"")</f>
        <v>837412</v>
      </c>
      <c r="Z14" s="59">
        <f>+IFERROR((IF(ISTEXT(Z$5)=FALSE,(INDEX(FRED!$1:$1048576,MATCH(US!Z$5,FRED!$A:$A,0),MATCH(US!$B14,FRED!$1:$1,0))),(SUM(N14:Y14)))),"")</f>
        <v>845941</v>
      </c>
      <c r="AA14" s="59">
        <f>+IFERROR((IF(ISTEXT(AA$5)=FALSE,(INDEX(FRED!$1:$1048576,MATCH(US!AA$5,FRED!$A:$A,0),MATCH(US!$B14,FRED!$1:$1,0))),(SUM(O14:Z14)))),"")</f>
        <v>843911</v>
      </c>
      <c r="AB14" s="59">
        <f>+IFERROR((IF(ISTEXT(AB$5)=FALSE,(INDEX(FRED!$1:$1048576,MATCH(US!AB$5,FRED!$A:$A,0),MATCH(US!$B14,FRED!$1:$1,0))),(SUM(P14:AA14)))),"")</f>
        <v>849689</v>
      </c>
      <c r="AC14" s="60">
        <f>+IFERROR((IF(ISTEXT(AC$5)=FALSE,(INDEX(FRED!$1:$1048576,MATCH(US!AC$5,FRED!$A:$A,0),MATCH(US!$B14,FRED!$1:$1,0))),(SUM(Q14:AB14)))),"")</f>
        <v>10077340</v>
      </c>
      <c r="AD14" s="59">
        <f>+IFERROR((IF(ISTEXT(AD$5)=FALSE,(INDEX(FRED!$1:$1048576,MATCH(US!AD$5,FRED!$A:$A,0),MATCH(US!$B14,FRED!$1:$1,0))),(SUM(R14:AC14)))),"")</f>
        <v>858654</v>
      </c>
      <c r="AE14" s="59">
        <f>+IFERROR((IF(ISTEXT(AE$5)=FALSE,(INDEX(FRED!$1:$1048576,MATCH(US!AE$5,FRED!$A:$A,0),MATCH(US!$B14,FRED!$1:$1,0))),(SUM(S14:AD14)))),"")</f>
        <v>862338</v>
      </c>
      <c r="AF14" s="59">
        <f>+IFERROR((IF(ISTEXT(AF$5)=FALSE,(INDEX(FRED!$1:$1048576,MATCH(US!AF$5,FRED!$A:$A,0),MATCH(US!$B14,FRED!$1:$1,0))),(SUM(T14:AE14)))),"")</f>
        <v>844551</v>
      </c>
      <c r="AG14" s="59">
        <f>+IFERROR((IF(ISTEXT(AG$5)=FALSE,(INDEX(FRED!$1:$1048576,MATCH(US!AG$5,FRED!$A:$A,0),MATCH(US!$B14,FRED!$1:$1,0))),(SUM(U14:AF14)))),"")</f>
        <v>858240</v>
      </c>
      <c r="AH14" s="59">
        <f>+IFERROR((IF(ISTEXT(AH$5)=FALSE,(INDEX(FRED!$1:$1048576,MATCH(US!AH$5,FRED!$A:$A,0),MATCH(US!$B14,FRED!$1:$1,0))),(SUM(V14:AG14)))),"")</f>
        <v>850935</v>
      </c>
      <c r="AI14" s="59">
        <f>+IFERROR((IF(ISTEXT(AI$5)=FALSE,(INDEX(FRED!$1:$1048576,MATCH(US!AI$5,FRED!$A:$A,0),MATCH(US!$B14,FRED!$1:$1,0))),(SUM(W14:AH14)))),"")</f>
        <v>846777</v>
      </c>
      <c r="AJ14" s="59">
        <f>+IFERROR((IF(ISTEXT(AJ$5)=FALSE,(INDEX(FRED!$1:$1048576,MATCH(US!AJ$5,FRED!$A:$A,0),MATCH(US!$B14,FRED!$1:$1,0))),(SUM(X14:AI14)))),"")</f>
        <v>847129</v>
      </c>
      <c r="AK14" s="59">
        <f>+IFERROR((IF(ISTEXT(AK$5)=FALSE,(INDEX(FRED!$1:$1048576,MATCH(US!AK$5,FRED!$A:$A,0),MATCH(US!$B14,FRED!$1:$1,0))),(SUM(Y14:AJ14)))),"")</f>
        <v>839008</v>
      </c>
      <c r="AL14" s="59">
        <f>+IFERROR((IF(ISTEXT(AL$5)=FALSE,(INDEX(FRED!$1:$1048576,MATCH(US!AL$5,FRED!$A:$A,0),MATCH(US!$B14,FRED!$1:$1,0))),(SUM(Z14:AK14)))),"")</f>
        <v>832134</v>
      </c>
      <c r="AM14" s="59">
        <f>+IFERROR((IF(ISTEXT(AM$5)=FALSE,(INDEX(FRED!$1:$1048576,MATCH(US!AM$5,FRED!$A:$A,0),MATCH(US!$B14,FRED!$1:$1,0))),(SUM(AA14:AL14)))),"")</f>
        <v>839690</v>
      </c>
      <c r="AN14" s="59">
        <f>+IFERROR((IF(ISTEXT(AN$5)=FALSE,(INDEX(FRED!$1:$1048576,MATCH(US!AN$5,FRED!$A:$A,0),MATCH(US!$B14,FRED!$1:$1,0))),(SUM(AB14:AM14)))),"")</f>
        <v>844697</v>
      </c>
      <c r="AO14" s="59">
        <f>+IFERROR((IF(ISTEXT(AO$5)=FALSE,(INDEX(FRED!$1:$1048576,MATCH(US!AO$5,FRED!$A:$A,0),MATCH(US!$B14,FRED!$1:$1,0))),(SUM(AC14:AN14)))),"")</f>
        <v>855921</v>
      </c>
      <c r="AP14" s="60">
        <f>+IFERROR((IF(ISTEXT(AP$5)=FALSE,(INDEX(FRED!$1:$1048576,MATCH(US!AP$5,FRED!$A:$A,0),MATCH(US!$B14,FRED!$1:$1,0))),(SUM(AD14:AO14)))),"")</f>
        <v>10180074</v>
      </c>
      <c r="AQ14" s="59">
        <f>+IFERROR((IF(ISTEXT(AQ$5)=FALSE,(INDEX(FRED!$1:$1048576,MATCH(US!AQ$5,FRED!$A:$A,0),MATCH(US!$B14,FRED!$1:$1,0))),(SUM(AE14:AP14)))),"")</f>
        <v>863855</v>
      </c>
      <c r="AR14" s="59">
        <f>+IFERROR((IF(ISTEXT(AR$5)=FALSE,(INDEX(FRED!$1:$1048576,MATCH(US!AR$5,FRED!$A:$A,0),MATCH(US!$B14,FRED!$1:$1,0))),(SUM(AF14:AQ14)))),"")</f>
        <v>859225</v>
      </c>
      <c r="AS14" s="59">
        <f>+IFERROR((IF(ISTEXT(AS$5)=FALSE,(INDEX(FRED!$1:$1048576,MATCH(US!AS$5,FRED!$A:$A,0),MATCH(US!$B14,FRED!$1:$1,0))),(SUM(AG14:AR14)))),"")</f>
        <v>851132</v>
      </c>
      <c r="AT14" s="59">
        <f>+IFERROR((IF(ISTEXT(AT$5)=FALSE,(INDEX(FRED!$1:$1048576,MATCH(US!AT$5,FRED!$A:$A,0),MATCH(US!$B14,FRED!$1:$1,0))),(SUM(AH14:AS14)))),"")</f>
        <v>859459</v>
      </c>
      <c r="AU14" s="59">
        <f>+IFERROR((IF(ISTEXT(AU$5)=FALSE,(INDEX(FRED!$1:$1048576,MATCH(US!AU$5,FRED!$A:$A,0),MATCH(US!$B14,FRED!$1:$1,0))),(SUM(AI14:AT14)))),"")</f>
        <v>866814</v>
      </c>
      <c r="AV14" s="59">
        <f>+IFERROR((IF(ISTEXT(AV$5)=FALSE,(INDEX(FRED!$1:$1048576,MATCH(US!AV$5,FRED!$A:$A,0),MATCH(US!$B14,FRED!$1:$1,0))),(SUM(AJ14:AU14)))),"")</f>
        <v>880865</v>
      </c>
      <c r="AW14" s="59">
        <f>+IFERROR((IF(ISTEXT(AW$5)=FALSE,(INDEX(FRED!$1:$1048576,MATCH(US!AW$5,FRED!$A:$A,0),MATCH(US!$B14,FRED!$1:$1,0))),(SUM(AK14:AV14)))),"")</f>
        <v>891264</v>
      </c>
      <c r="AX14" s="59">
        <f>+IFERROR((IF(ISTEXT(AX$5)=FALSE,(INDEX(FRED!$1:$1048576,MATCH(US!AX$5,FRED!$A:$A,0),MATCH(US!$B14,FRED!$1:$1,0))),(SUM(AL14:AW14)))),"")</f>
        <v>901839</v>
      </c>
      <c r="AY14" s="59">
        <f>+IFERROR((IF(ISTEXT(AY$5)=FALSE,(INDEX(FRED!$1:$1048576,MATCH(US!AY$5,FRED!$A:$A,0),MATCH(US!$B14,FRED!$1:$1,0))),(SUM(AM14:AX14)))),"")</f>
        <v>911589</v>
      </c>
      <c r="AZ14" s="59">
        <f>+IFERROR((IF(ISTEXT(AZ$5)=FALSE,(INDEX(FRED!$1:$1048576,MATCH(US!AZ$5,FRED!$A:$A,0),MATCH(US!$B14,FRED!$1:$1,0))),(SUM(AN14:AY14)))),"")</f>
        <v>925732</v>
      </c>
      <c r="BA14" s="59">
        <f>+IFERROR((IF(ISTEXT(BA$5)=FALSE,(INDEX(FRED!$1:$1048576,MATCH(US!BA$5,FRED!$A:$A,0),MATCH(US!$B14,FRED!$1:$1,0))),(SUM(AO14:AZ14)))),"")</f>
        <v>925985</v>
      </c>
      <c r="BB14" s="59">
        <f>+IFERROR((IF(ISTEXT(BB$5)=FALSE,(INDEX(FRED!$1:$1048576,MATCH(US!BB$5,FRED!$A:$A,0),MATCH(US!$B14,FRED!$1:$1,0))),(SUM(AP14:BA14)))),"")</f>
        <v>948491</v>
      </c>
      <c r="BC14" s="60">
        <f>+IFERROR((IF(ISTEXT(BC$5)=FALSE,(INDEX(FRED!$1:$1048576,MATCH(US!BC$5,FRED!$A:$A,0),MATCH(US!$B14,FRED!$1:$1,0))),(SUM(AQ14:BB14)))),"")</f>
        <v>10686250</v>
      </c>
      <c r="BD14" s="59">
        <f>+IFERROR((IF(ISTEXT(BD$5)=FALSE,(INDEX(FRED!$1:$1048576,MATCH(US!BD$5,FRED!$A:$A,0),MATCH(US!$B14,FRED!$1:$1,0))),(SUM(AR14:BC14)))),"")</f>
        <v>938525</v>
      </c>
      <c r="BE14" s="59">
        <f>+IFERROR((IF(ISTEXT(BE$5)=FALSE,(INDEX(FRED!$1:$1048576,MATCH(US!BE$5,FRED!$A:$A,0),MATCH(US!$B14,FRED!$1:$1,0))),(SUM(AS14:BD14)))),"")</f>
        <v>937813</v>
      </c>
      <c r="BF14" s="59">
        <f>+IFERROR((IF(ISTEXT(BF$5)=FALSE,(INDEX(FRED!$1:$1048576,MATCH(US!BF$5,FRED!$A:$A,0),MATCH(US!$B14,FRED!$1:$1,0))),(SUM(AT14:BE14)))),"")</f>
        <v>961159</v>
      </c>
      <c r="BG14" s="59">
        <f>+IFERROR((IF(ISTEXT(BG$5)=FALSE,(INDEX(FRED!$1:$1048576,MATCH(US!BG$5,FRED!$A:$A,0),MATCH(US!$B14,FRED!$1:$1,0))),(SUM(AU14:BF14)))),"")</f>
        <v>967602</v>
      </c>
      <c r="BH14" s="59">
        <f>+IFERROR((IF(ISTEXT(BH$5)=FALSE,(INDEX(FRED!$1:$1048576,MATCH(US!BH$5,FRED!$A:$A,0),MATCH(US!$B14,FRED!$1:$1,0))),(SUM(AV14:BG14)))),"")</f>
        <v>974381</v>
      </c>
      <c r="BI14" s="59">
        <f>+IFERROR((IF(ISTEXT(BI$5)=FALSE,(INDEX(FRED!$1:$1048576,MATCH(US!BI$5,FRED!$A:$A,0),MATCH(US!$B14,FRED!$1:$1,0))),(SUM(AW14:BH14)))),"")</f>
        <v>983087</v>
      </c>
      <c r="BJ14" s="59">
        <f>+IFERROR((IF(ISTEXT(BJ$5)=FALSE,(INDEX(FRED!$1:$1048576,MATCH(US!BJ$5,FRED!$A:$A,0),MATCH(US!$B14,FRED!$1:$1,0))),(SUM(AX14:BI14)))),"")</f>
        <v>1006184</v>
      </c>
      <c r="BK14" s="59">
        <f>+IFERROR((IF(ISTEXT(BK$5)=FALSE,(INDEX(FRED!$1:$1048576,MATCH(US!BK$5,FRED!$A:$A,0),MATCH(US!$B14,FRED!$1:$1,0))),(SUM(AY14:BJ14)))),"")</f>
        <v>1013616</v>
      </c>
      <c r="BL14" s="59">
        <f>+IFERROR((IF(ISTEXT(BL$5)=FALSE,(INDEX(FRED!$1:$1048576,MATCH(US!BL$5,FRED!$A:$A,0),MATCH(US!$B14,FRED!$1:$1,0))),(SUM(AZ14:BK14)))),"")</f>
        <v>1012080</v>
      </c>
      <c r="BM14" s="59">
        <f>+IFERROR((IF(ISTEXT(BM$5)=FALSE,(INDEX(FRED!$1:$1048576,MATCH(US!BM$5,FRED!$A:$A,0),MATCH(US!$B14,FRED!$1:$1,0))),(SUM(BA14:BL14)))),"")</f>
        <v>1015719</v>
      </c>
      <c r="BN14" s="59">
        <f>+IFERROR((IF(ISTEXT(BN$5)=FALSE,(INDEX(FRED!$1:$1048576,MATCH(US!BN$5,FRED!$A:$A,0),MATCH(US!$B14,FRED!$1:$1,0))),(SUM(BB14:BM14)))),"")</f>
        <v>1022994</v>
      </c>
      <c r="BO14" s="59">
        <f>+IFERROR((IF(ISTEXT(BO$5)=FALSE,(INDEX(FRED!$1:$1048576,MATCH(US!BO$5,FRED!$A:$A,0),MATCH(US!$B14,FRED!$1:$1,0))),(SUM(BC14:BN14)))),"")</f>
        <v>1037480</v>
      </c>
      <c r="BP14" s="60">
        <f>+IFERROR((IF(ISTEXT(BP$5)=FALSE,(INDEX(FRED!$1:$1048576,MATCH(US!BP$5,FRED!$A:$A,0),MATCH(US!$B14,FRED!$1:$1,0))),(SUM(BD14:BO14)))),"")</f>
        <v>11870640</v>
      </c>
      <c r="BQ14" s="59">
        <f>+IFERROR((IF(ISTEXT(BQ$5)=FALSE,(INDEX(FRED!$1:$1048576,MATCH(US!BQ$5,FRED!$A:$A,0),MATCH(US!$B14,FRED!$1:$1,0))),(SUM(BE14:BP14)))),"")</f>
        <v>1046082</v>
      </c>
      <c r="BR14" s="59">
        <f>+IFERROR((IF(ISTEXT(BR$5)=FALSE,(INDEX(FRED!$1:$1048576,MATCH(US!BR$5,FRED!$A:$A,0),MATCH(US!$B14,FRED!$1:$1,0))),(SUM(BF14:BQ14)))),"")</f>
        <v>1066848</v>
      </c>
      <c r="BS14" s="59">
        <f>+IFERROR((IF(ISTEXT(BS$5)=FALSE,(INDEX(FRED!$1:$1048576,MATCH(US!BS$5,FRED!$A:$A,0),MATCH(US!$B14,FRED!$1:$1,0))),(SUM(BG14:BR14)))),"")</f>
        <v>1071745</v>
      </c>
      <c r="BT14" s="59">
        <f>+IFERROR((IF(ISTEXT(BT$5)=FALSE,(INDEX(FRED!$1:$1048576,MATCH(US!BT$5,FRED!$A:$A,0),MATCH(US!$B14,FRED!$1:$1,0))),(SUM(BH14:BS14)))),"")</f>
        <v>1081012</v>
      </c>
      <c r="BU14" s="59">
        <f>+IFERROR((IF(ISTEXT(BU$5)=FALSE,(INDEX(FRED!$1:$1048576,MATCH(US!BU$5,FRED!$A:$A,0),MATCH(US!$B14,FRED!$1:$1,0))),(SUM(BI14:BT14)))),"")</f>
        <v>1093341</v>
      </c>
      <c r="BV14" s="59">
        <f>+IFERROR((IF(ISTEXT(BV$5)=FALSE,(INDEX(FRED!$1:$1048576,MATCH(US!BV$5,FRED!$A:$A,0),MATCH(US!$B14,FRED!$1:$1,0))),(SUM(BJ14:BU14)))),"")</f>
        <v>1105896</v>
      </c>
      <c r="BW14" s="59">
        <f>+IFERROR((IF(ISTEXT(BW$5)=FALSE,(INDEX(FRED!$1:$1048576,MATCH(US!BW$5,FRED!$A:$A,0),MATCH(US!$B14,FRED!$1:$1,0))),(SUM(BK14:BV14)))),"")</f>
        <v>1119101</v>
      </c>
      <c r="BX14" s="59">
        <f>+IFERROR((IF(ISTEXT(BX$5)=FALSE,(INDEX(FRED!$1:$1048576,MATCH(US!BX$5,FRED!$A:$A,0),MATCH(US!$B14,FRED!$1:$1,0))),(SUM(BL14:BW14)))),"")</f>
        <v>1129163</v>
      </c>
      <c r="BY14" s="59">
        <f>+IFERROR((IF(ISTEXT(BY$5)=FALSE,(INDEX(FRED!$1:$1048576,MATCH(US!BY$5,FRED!$A:$A,0),MATCH(US!$B14,FRED!$1:$1,0))),(SUM(BM14:BX14)))),"")</f>
        <v>1148438</v>
      </c>
      <c r="BZ14" s="59">
        <f>+IFERROR((IF(ISTEXT(BZ$5)=FALSE,(INDEX(FRED!$1:$1048576,MATCH(US!BZ$5,FRED!$A:$A,0),MATCH(US!$B14,FRED!$1:$1,0))),(SUM(BN14:BY14)))),"")</f>
        <v>1160831</v>
      </c>
      <c r="CA14" s="59">
        <f>+IFERROR((IF(ISTEXT(CA$5)=FALSE,(INDEX(FRED!$1:$1048576,MATCH(US!CA$5,FRED!$A:$A,0),MATCH(US!$B14,FRED!$1:$1,0))),(SUM(BO14:BZ14)))),"")</f>
        <v>1172090</v>
      </c>
      <c r="CB14" s="59">
        <f>+IFERROR((IF(ISTEXT(CB$5)=FALSE,(INDEX(FRED!$1:$1048576,MATCH(US!CB$5,FRED!$A:$A,0),MATCH(US!$B14,FRED!$1:$1,0))),(SUM(BP14:CA14)))),"")</f>
        <v>1184677</v>
      </c>
      <c r="CC14" s="60">
        <f>+IFERROR((IF(ISTEXT(CC$5)=FALSE,(INDEX(FRED!$1:$1048576,MATCH(US!CC$5,FRED!$A:$A,0),MATCH(US!$B14,FRED!$1:$1,0))),(SUM(BQ14:CB14)))),"")</f>
        <v>13379224</v>
      </c>
      <c r="CD14" s="59">
        <f>+IFERROR((IF(ISTEXT(CD$5)=FALSE,(INDEX(FRED!$1:$1048576,MATCH(US!CD$5,FRED!$A:$A,0),MATCH(US!$B14,FRED!$1:$1,0))),(SUM(BR14:CC14)))),"")</f>
        <v>1195642</v>
      </c>
      <c r="CE14" s="59">
        <f>+IFERROR((IF(ISTEXT(CE$5)=FALSE,(INDEX(FRED!$1:$1048576,MATCH(US!CE$5,FRED!$A:$A,0),MATCH(US!$B14,FRED!$1:$1,0))),(SUM(BS14:CD14)))),"")</f>
        <v>1205639</v>
      </c>
      <c r="CF14" s="59">
        <f>+IFERROR((IF(ISTEXT(CF$5)=FALSE,(INDEX(FRED!$1:$1048576,MATCH(US!CF$5,FRED!$A:$A,0),MATCH(US!$B14,FRED!$1:$1,0))),(SUM(BT14:CE14)))),"")</f>
        <v>1205169</v>
      </c>
      <c r="CG14" s="59">
        <f>+IFERROR((IF(ISTEXT(CG$5)=FALSE,(INDEX(FRED!$1:$1048576,MATCH(US!CG$5,FRED!$A:$A,0),MATCH(US!$B14,FRED!$1:$1,0))),(SUM(BU14:CF14)))),"")</f>
        <v>1193296</v>
      </c>
      <c r="CH14" s="59">
        <f>+IFERROR((IF(ISTEXT(CH$5)=FALSE,(INDEX(FRED!$1:$1048576,MATCH(US!CH$5,FRED!$A:$A,0),MATCH(US!$B14,FRED!$1:$1,0))),(SUM(BV14:CG14)))),"")</f>
        <v>1180581</v>
      </c>
      <c r="CI14" s="59">
        <f>+IFERROR((IF(ISTEXT(CI$5)=FALSE,(INDEX(FRED!$1:$1048576,MATCH(US!CI$5,FRED!$A:$A,0),MATCH(US!$B14,FRED!$1:$1,0))),(SUM(BW14:CH14)))),"")</f>
        <v>1172128</v>
      </c>
      <c r="CJ14" s="59">
        <f>+IFERROR((IF(ISTEXT(CJ$5)=FALSE,(INDEX(FRED!$1:$1048576,MATCH(US!CJ$5,FRED!$A:$A,0),MATCH(US!$B14,FRED!$1:$1,0))),(SUM(BX14:CI14)))),"")</f>
        <v>1157926</v>
      </c>
      <c r="CK14" s="59">
        <f>+IFERROR((IF(ISTEXT(CK$5)=FALSE,(INDEX(FRED!$1:$1048576,MATCH(US!CK$5,FRED!$A:$A,0),MATCH(US!$B14,FRED!$1:$1,0))),(SUM(BY14:CJ14)))),"")</f>
        <v>1145907</v>
      </c>
      <c r="CL14" s="59">
        <f>+IFERROR((IF(ISTEXT(CL$5)=FALSE,(INDEX(FRED!$1:$1048576,MATCH(US!CL$5,FRED!$A:$A,0),MATCH(US!$B14,FRED!$1:$1,0))),(SUM(BZ14:CK14)))),"")</f>
        <v>1135753</v>
      </c>
      <c r="CM14" s="59">
        <f>+IFERROR((IF(ISTEXT(CM$5)=FALSE,(INDEX(FRED!$1:$1048576,MATCH(US!CM$5,FRED!$A:$A,0),MATCH(US!$B14,FRED!$1:$1,0))),(SUM(CA14:CL14)))),"")</f>
        <v>1122914</v>
      </c>
      <c r="CN14" s="59">
        <f>+IFERROR((IF(ISTEXT(CN$5)=FALSE,(INDEX(FRED!$1:$1048576,MATCH(US!CN$5,FRED!$A:$A,0),MATCH(US!$B14,FRED!$1:$1,0))),(SUM(CB14:CM14)))),"")</f>
        <v>1121749</v>
      </c>
      <c r="CO14" s="59">
        <f>+IFERROR((IF(ISTEXT(CO$5)=FALSE,(INDEX(FRED!$1:$1048576,MATCH(US!CO$5,FRED!$A:$A,0),MATCH(US!$B14,FRED!$1:$1,0))),(SUM(CC14:CN14)))),"")</f>
        <v>1135406</v>
      </c>
      <c r="CP14" s="60">
        <f>+IFERROR((IF(ISTEXT(CP$5)=FALSE,(INDEX(FRED!$1:$1048576,MATCH(US!CP$5,FRED!$A:$A,0),MATCH(US!$B14,FRED!$1:$1,0))),(SUM(CD14:CO14)))),"")</f>
        <v>13972110</v>
      </c>
      <c r="CQ14" s="59">
        <f>+IFERROR((IF(ISTEXT(CQ$5)=FALSE,(INDEX(FRED!$1:$1048576,MATCH(US!CQ$5,FRED!$A:$A,0),MATCH(US!$B14,FRED!$1:$1,0))),(SUM(CE14:CP14)))),"")</f>
        <v>1137917</v>
      </c>
      <c r="CR14" s="59">
        <f>+IFERROR((IF(ISTEXT(CR$5)=FALSE,(INDEX(FRED!$1:$1048576,MATCH(US!CR$5,FRED!$A:$A,0),MATCH(US!$B14,FRED!$1:$1,0))),(SUM(CF14:CQ14)))),"")</f>
        <v>1139032</v>
      </c>
      <c r="CS14" s="59">
        <f>+IFERROR((IF(ISTEXT(CS$5)=FALSE,(INDEX(FRED!$1:$1048576,MATCH(US!CS$5,FRED!$A:$A,0),MATCH(US!$B14,FRED!$1:$1,0))),(SUM(CG14:CR14)))),"")</f>
        <v>1146624</v>
      </c>
      <c r="CT14" s="59">
        <f>+IFERROR((IF(ISTEXT(CT$5)=FALSE,(INDEX(FRED!$1:$1048576,MATCH(US!CT$5,FRED!$A:$A,0),MATCH(US!$B14,FRED!$1:$1,0))),(SUM(CH14:CS14)))),"")</f>
        <v>1150590</v>
      </c>
      <c r="CU14" s="59">
        <f>+IFERROR((IF(ISTEXT(CU$5)=FALSE,(INDEX(FRED!$1:$1048576,MATCH(US!CU$5,FRED!$A:$A,0),MATCH(US!$B14,FRED!$1:$1,0))),(SUM(CI14:CT14)))),"")</f>
        <v>1161581</v>
      </c>
      <c r="CV14" s="59">
        <f>+IFERROR((IF(ISTEXT(CV$5)=FALSE,(INDEX(FRED!$1:$1048576,MATCH(US!CV$5,FRED!$A:$A,0),MATCH(US!$B14,FRED!$1:$1,0))),(SUM(CJ14:CU14)))),"")</f>
        <v>1163511</v>
      </c>
      <c r="CW14" s="59">
        <f>+IFERROR((IF(ISTEXT(CW$5)=FALSE,(INDEX(FRED!$1:$1048576,MATCH(US!CW$5,FRED!$A:$A,0),MATCH(US!$B14,FRED!$1:$1,0))),(SUM(CK14:CV14)))),"")</f>
        <v>1155448</v>
      </c>
      <c r="CX14" s="59">
        <f>+IFERROR((IF(ISTEXT(CX$5)=FALSE,(INDEX(FRED!$1:$1048576,MATCH(US!CX$5,FRED!$A:$A,0),MATCH(US!$B14,FRED!$1:$1,0))),(SUM(CL14:CW14)))),"")</f>
        <v>1159077</v>
      </c>
      <c r="CY14" s="59">
        <f>+IFERROR((IF(ISTEXT(CY$5)=FALSE,(INDEX(FRED!$1:$1048576,MATCH(US!CY$5,FRED!$A:$A,0),MATCH(US!$B14,FRED!$1:$1,0))),(SUM(CM14:CX14)))),"")</f>
        <v>1158580</v>
      </c>
      <c r="CZ14" s="59">
        <f>+IFERROR((IF(ISTEXT(CZ$5)=FALSE,(INDEX(FRED!$1:$1048576,MATCH(US!CZ$5,FRED!$A:$A,0),MATCH(US!$B14,FRED!$1:$1,0))),(SUM(CN14:CY14)))),"")</f>
        <v>1152491</v>
      </c>
      <c r="DA14" s="59">
        <f>+IFERROR((IF(ISTEXT(DA$5)=FALSE,(INDEX(FRED!$1:$1048576,MATCH(US!DA$5,FRED!$A:$A,0),MATCH(US!$B14,FRED!$1:$1,0))),(SUM(CO14:CZ14)))),"")</f>
        <v>1132908</v>
      </c>
      <c r="DB14" s="59">
        <f>+IFERROR((IF(ISTEXT(DB$5)=FALSE,(INDEX(FRED!$1:$1048576,MATCH(US!DB$5,FRED!$A:$A,0),MATCH(US!$B14,FRED!$1:$1,0))),(SUM(CP14:DA14)))),"")</f>
        <v>1115141</v>
      </c>
      <c r="DC14" s="60">
        <f>+IFERROR((IF(ISTEXT(DC$5)=FALSE,(INDEX(FRED!$1:$1048576,MATCH(US!DC$5,FRED!$A:$A,0),MATCH(US!$B14,FRED!$1:$1,0))),(SUM(CQ14:DB14)))),"")</f>
        <v>13772900</v>
      </c>
      <c r="DD14" s="59">
        <f>+IFERROR((IF(ISTEXT(DD$5)=FALSE,(INDEX(FRED!$1:$1048576,MATCH(US!DD$5,FRED!$A:$A,0),MATCH(US!$B14,FRED!$1:$1,0))),(SUM(CR14:DC14)))),"")</f>
        <v>1111347</v>
      </c>
      <c r="DE14" s="59">
        <f>+IFERROR((IF(ISTEXT(DE$5)=FALSE,(INDEX(FRED!$1:$1048576,MATCH(US!DE$5,FRED!$A:$A,0),MATCH(US!$B14,FRED!$1:$1,0))),(SUM(CS14:DD14)))),"")</f>
        <v>1096648</v>
      </c>
      <c r="DF14" s="59">
        <f>+IFERROR((IF(ISTEXT(DF$5)=FALSE,(INDEX(FRED!$1:$1048576,MATCH(US!DF$5,FRED!$A:$A,0),MATCH(US!$B14,FRED!$1:$1,0))),(SUM(CT14:DE14)))),"")</f>
        <v>1103446</v>
      </c>
      <c r="DG14" s="59">
        <f>+IFERROR((IF(ISTEXT(DG$5)=FALSE,(INDEX(FRED!$1:$1048576,MATCH(US!DG$5,FRED!$A:$A,0),MATCH(US!$B14,FRED!$1:$1,0))),(SUM(CU14:DF14)))),"")</f>
        <v>1101252</v>
      </c>
      <c r="DH14" s="59">
        <f>+IFERROR((IF(ISTEXT(DH$5)=FALSE,(INDEX(FRED!$1:$1048576,MATCH(US!DH$5,FRED!$A:$A,0),MATCH(US!$B14,FRED!$1:$1,0))),(SUM(CV14:DG14)))),"")</f>
        <v>1101547</v>
      </c>
      <c r="DI14" s="59">
        <f>+IFERROR((IF(ISTEXT(DI$5)=FALSE,(INDEX(FRED!$1:$1048576,MATCH(US!DI$5,FRED!$A:$A,0),MATCH(US!$B14,FRED!$1:$1,0))),(SUM(CW14:DH14)))),"")</f>
        <v>1090098</v>
      </c>
      <c r="DJ14" s="59">
        <f>+IFERROR((IF(ISTEXT(DJ$5)=FALSE,(INDEX(FRED!$1:$1048576,MATCH(US!DJ$5,FRED!$A:$A,0),MATCH(US!$B14,FRED!$1:$1,0))),(SUM(CX14:DI14)))),"")</f>
        <v>1086952</v>
      </c>
      <c r="DK14" s="59">
        <f>+IFERROR((IF(ISTEXT(DK$5)=FALSE,(INDEX(FRED!$1:$1048576,MATCH(US!DK$5,FRED!$A:$A,0),MATCH(US!$B14,FRED!$1:$1,0))),(SUM(CY14:DJ14)))),"")</f>
        <v>1070075</v>
      </c>
      <c r="DL14" s="59">
        <f>+IFERROR((IF(ISTEXT(DL$5)=FALSE,(INDEX(FRED!$1:$1048576,MATCH(US!DL$5,FRED!$A:$A,0),MATCH(US!$B14,FRED!$1:$1,0))),(SUM(CZ14:DK14)))),"")</f>
        <v>1059579</v>
      </c>
      <c r="DM14" s="59">
        <f>+IFERROR((IF(ISTEXT(DM$5)=FALSE,(INDEX(FRED!$1:$1048576,MATCH(US!DM$5,FRED!$A:$A,0),MATCH(US!$B14,FRED!$1:$1,0))),(SUM(DA14:DL14)))),"")</f>
        <v>1055959</v>
      </c>
      <c r="DN14" s="59">
        <f>+IFERROR((IF(ISTEXT(DN$5)=FALSE,(INDEX(FRED!$1:$1048576,MATCH(US!DN$5,FRED!$A:$A,0),MATCH(US!$B14,FRED!$1:$1,0))),(SUM(DB14:DM14)))),"")</f>
        <v>1035033</v>
      </c>
      <c r="DO14" s="59">
        <f>+IFERROR((IF(ISTEXT(DO$5)=FALSE,(INDEX(FRED!$1:$1048576,MATCH(US!DO$5,FRED!$A:$A,0),MATCH(US!$B14,FRED!$1:$1,0))),(SUM(DC14:DN14)))),"")</f>
        <v>999139</v>
      </c>
      <c r="DP14" s="60">
        <f>+IFERROR((IF(ISTEXT(DP$5)=FALSE,(INDEX(FRED!$1:$1048576,MATCH(US!DP$5,FRED!$A:$A,0),MATCH(US!$B14,FRED!$1:$1,0))),(SUM(DD14:DO14)))),"")</f>
        <v>12911075</v>
      </c>
      <c r="DQ14" s="59">
        <f>+IFERROR((IF(ISTEXT(DQ$5)=FALSE,(INDEX(FRED!$1:$1048576,MATCH(US!DQ$5,FRED!$A:$A,0),MATCH(US!$B14,FRED!$1:$1,0))),(SUM(DE14:DP14)))),"")</f>
        <v>975099</v>
      </c>
      <c r="DR14" s="59">
        <f>+IFERROR((IF(ISTEXT(DR$5)=FALSE,(INDEX(FRED!$1:$1048576,MATCH(US!DR$5,FRED!$A:$A,0),MATCH(US!$B14,FRED!$1:$1,0))),(SUM(DF14:DQ14)))),"")</f>
        <v>971708</v>
      </c>
      <c r="DS14" s="59">
        <f>+IFERROR((IF(ISTEXT(DS$5)=FALSE,(INDEX(FRED!$1:$1048576,MATCH(US!DS$5,FRED!$A:$A,0),MATCH(US!$B14,FRED!$1:$1,0))),(SUM(DG14:DR14)))),"")</f>
        <v>963793</v>
      </c>
      <c r="DT14" s="59">
        <f>+IFERROR((IF(ISTEXT(DT$5)=FALSE,(INDEX(FRED!$1:$1048576,MATCH(US!DT$5,FRED!$A:$A,0),MATCH(US!$B14,FRED!$1:$1,0))),(SUM(DH14:DS14)))),"")</f>
        <v>932482</v>
      </c>
      <c r="DU14" s="59">
        <f>+IFERROR((IF(ISTEXT(DU$5)=FALSE,(INDEX(FRED!$1:$1048576,MATCH(US!DU$5,FRED!$A:$A,0),MATCH(US!$B14,FRED!$1:$1,0))),(SUM(DI14:DT14)))),"")</f>
        <v>920020</v>
      </c>
      <c r="DV14" s="59">
        <f>+IFERROR((IF(ISTEXT(DV$5)=FALSE,(INDEX(FRED!$1:$1048576,MATCH(US!DV$5,FRED!$A:$A,0),MATCH(US!$B14,FRED!$1:$1,0))),(SUM(DJ14:DU14)))),"")</f>
        <v>912530</v>
      </c>
      <c r="DW14" s="59">
        <f>+IFERROR((IF(ISTEXT(DW$5)=FALSE,(INDEX(FRED!$1:$1048576,MATCH(US!DW$5,FRED!$A:$A,0),MATCH(US!$B14,FRED!$1:$1,0))),(SUM(DK14:DV14)))),"")</f>
        <v>911438</v>
      </c>
      <c r="DX14" s="59">
        <f>+IFERROR((IF(ISTEXT(DX$5)=FALSE,(INDEX(FRED!$1:$1048576,MATCH(US!DX$5,FRED!$A:$A,0),MATCH(US!$B14,FRED!$1:$1,0))),(SUM(DL14:DW14)))),"")</f>
        <v>900112</v>
      </c>
      <c r="DY14" s="59">
        <f>+IFERROR((IF(ISTEXT(DY$5)=FALSE,(INDEX(FRED!$1:$1048576,MATCH(US!DY$5,FRED!$A:$A,0),MATCH(US!$B14,FRED!$1:$1,0))),(SUM(DM14:DX14)))),"")</f>
        <v>887241</v>
      </c>
      <c r="DZ14" s="59">
        <f>+IFERROR((IF(ISTEXT(DZ$5)=FALSE,(INDEX(FRED!$1:$1048576,MATCH(US!DZ$5,FRED!$A:$A,0),MATCH(US!$B14,FRED!$1:$1,0))),(SUM(DN14:DY14)))),"")</f>
        <v>871391</v>
      </c>
      <c r="EA14" s="59">
        <f>+IFERROR((IF(ISTEXT(EA$5)=FALSE,(INDEX(FRED!$1:$1048576,MATCH(US!EA$5,FRED!$A:$A,0),MATCH(US!$B14,FRED!$1:$1,0))),(SUM(DO14:DZ14)))),"")</f>
        <v>858493</v>
      </c>
      <c r="EB14" s="59">
        <f>+IFERROR((IF(ISTEXT(EB$5)=FALSE,(INDEX(FRED!$1:$1048576,MATCH(US!EB$5,FRED!$A:$A,0),MATCH(US!$B14,FRED!$1:$1,0))),(SUM(DP14:EA14)))),"")</f>
        <v>842609</v>
      </c>
      <c r="EC14" s="60">
        <f>+IFERROR((IF(ISTEXT(EC$5)=FALSE,(INDEX(FRED!$1:$1048576,MATCH(US!EC$5,FRED!$A:$A,0),MATCH(US!$B14,FRED!$1:$1,0))),(SUM(DQ14:EB14)))),"")</f>
        <v>10946916</v>
      </c>
      <c r="ED14" s="59">
        <f>+IFERROR((IF(ISTEXT(ED$5)=FALSE,(INDEX(FRED!$1:$1048576,MATCH(US!ED$5,FRED!$A:$A,0),MATCH(US!$B14,FRED!$1:$1,0))),(SUM(DR14:EC14)))),"")</f>
        <v>822114</v>
      </c>
      <c r="EE14" s="59">
        <f>+IFERROR((IF(ISTEXT(EE$5)=FALSE,(INDEX(FRED!$1:$1048576,MATCH(US!EE$5,FRED!$A:$A,0),MATCH(US!$B14,FRED!$1:$1,0))),(SUM(DS14:ED14)))),"")</f>
        <v>814885</v>
      </c>
      <c r="EF14" s="59">
        <f>+IFERROR((IF(ISTEXT(EF$5)=FALSE,(INDEX(FRED!$1:$1048576,MATCH(US!EF$5,FRED!$A:$A,0),MATCH(US!$B14,FRED!$1:$1,0))),(SUM(DT14:EE14)))),"")</f>
        <v>821849</v>
      </c>
      <c r="EG14" s="59">
        <f>+IFERROR((IF(ISTEXT(EG$5)=FALSE,(INDEX(FRED!$1:$1048576,MATCH(US!EG$5,FRED!$A:$A,0),MATCH(US!$B14,FRED!$1:$1,0))),(SUM(DU14:EF14)))),"")</f>
        <v>829664</v>
      </c>
      <c r="EH14" s="59">
        <f>+IFERROR((IF(ISTEXT(EH$5)=FALSE,(INDEX(FRED!$1:$1048576,MATCH(US!EH$5,FRED!$A:$A,0),MATCH(US!$B14,FRED!$1:$1,0))),(SUM(DV14:EG14)))),"")</f>
        <v>823447</v>
      </c>
      <c r="EI14" s="59">
        <f>+IFERROR((IF(ISTEXT(EI$5)=FALSE,(INDEX(FRED!$1:$1048576,MATCH(US!EI$5,FRED!$A:$A,0),MATCH(US!$B14,FRED!$1:$1,0))),(SUM(DW14:EH14)))),"")</f>
        <v>821943</v>
      </c>
      <c r="EJ14" s="59">
        <f>+IFERROR((IF(ISTEXT(EJ$5)=FALSE,(INDEX(FRED!$1:$1048576,MATCH(US!EJ$5,FRED!$A:$A,0),MATCH(US!$B14,FRED!$1:$1,0))),(SUM(DX14:EI14)))),"")</f>
        <v>799694</v>
      </c>
      <c r="EK14" s="59">
        <f>+IFERROR((IF(ISTEXT(EK$5)=FALSE,(INDEX(FRED!$1:$1048576,MATCH(US!EK$5,FRED!$A:$A,0),MATCH(US!$B14,FRED!$1:$1,0))),(SUM(DY14:EJ14)))),"")</f>
        <v>802030</v>
      </c>
      <c r="EL14" s="59">
        <f>+IFERROR((IF(ISTEXT(EL$5)=FALSE,(INDEX(FRED!$1:$1048576,MATCH(US!EL$5,FRED!$A:$A,0),MATCH(US!$B14,FRED!$1:$1,0))),(SUM(DZ14:EK14)))),"")</f>
        <v>807728</v>
      </c>
      <c r="EM14" s="59">
        <f>+IFERROR((IF(ISTEXT(EM$5)=FALSE,(INDEX(FRED!$1:$1048576,MATCH(US!EM$5,FRED!$A:$A,0),MATCH(US!$B14,FRED!$1:$1,0))),(SUM(EA14:EL14)))),"")</f>
        <v>801372</v>
      </c>
      <c r="EN14" s="59">
        <f>+IFERROR((IF(ISTEXT(EN$5)=FALSE,(INDEX(FRED!$1:$1048576,MATCH(US!EN$5,FRED!$A:$A,0),MATCH(US!$B14,FRED!$1:$1,0))),(SUM(EB14:EM14)))),"")</f>
        <v>804151</v>
      </c>
      <c r="EO14" s="59">
        <f>+IFERROR((IF(ISTEXT(EO$5)=FALSE,(INDEX(FRED!$1:$1048576,MATCH(US!EO$5,FRED!$A:$A,0),MATCH(US!$B14,FRED!$1:$1,0))),(SUM(EC14:EN14)))),"")</f>
        <v>789395</v>
      </c>
      <c r="EP14" s="60">
        <f>+IFERROR((IF(ISTEXT(EP$5)=FALSE,(INDEX(FRED!$1:$1048576,MATCH(US!EP$5,FRED!$A:$A,0),MATCH(US!$B14,FRED!$1:$1,0))),(SUM(ED14:EO14)))),"")</f>
        <v>9738272</v>
      </c>
      <c r="EQ14" s="59">
        <f>+IFERROR((IF(ISTEXT(EQ$5)=FALSE,(INDEX(FRED!$1:$1048576,MATCH(US!EQ$5,FRED!$A:$A,0),MATCH(US!$B14,FRED!$1:$1,0))),(SUM(EE14:EP14)))),"")</f>
        <v>759964</v>
      </c>
      <c r="ER14" s="59">
        <f>+IFERROR((IF(ISTEXT(ER$5)=FALSE,(INDEX(FRED!$1:$1048576,MATCH(US!ER$5,FRED!$A:$A,0),MATCH(US!$B14,FRED!$1:$1,0))),(SUM(EF14:EQ14)))),"")</f>
        <v>758376</v>
      </c>
      <c r="ES14" s="59">
        <f>+IFERROR((IF(ISTEXT(ES$5)=FALSE,(INDEX(FRED!$1:$1048576,MATCH(US!ES$5,FRED!$A:$A,0),MATCH(US!$B14,FRED!$1:$1,0))),(SUM(EG14:ER14)))),"")</f>
        <v>769157</v>
      </c>
      <c r="ET14" s="59">
        <f>+IFERROR((IF(ISTEXT(ET$5)=FALSE,(INDEX(FRED!$1:$1048576,MATCH(US!ET$5,FRED!$A:$A,0),MATCH(US!$B14,FRED!$1:$1,0))),(SUM(EH14:ES14)))),"")</f>
        <v>769437</v>
      </c>
      <c r="EU14" s="59">
        <f>+IFERROR((IF(ISTEXT(EU$5)=FALSE,(INDEX(FRED!$1:$1048576,MATCH(US!EU$5,FRED!$A:$A,0),MATCH(US!$B14,FRED!$1:$1,0))),(SUM(EI14:ET14)))),"")</f>
        <v>775251</v>
      </c>
      <c r="EV14" s="59">
        <f>+IFERROR((IF(ISTEXT(EV$5)=FALSE,(INDEX(FRED!$1:$1048576,MATCH(US!EV$5,FRED!$A:$A,0),MATCH(US!$B14,FRED!$1:$1,0))),(SUM(EJ14:EU14)))),"")</f>
        <v>794839</v>
      </c>
      <c r="EW14" s="59">
        <f>+IFERROR((IF(ISTEXT(EW$5)=FALSE,(INDEX(FRED!$1:$1048576,MATCH(US!EW$5,FRED!$A:$A,0),MATCH(US!$B14,FRED!$1:$1,0))),(SUM(EK14:EV14)))),"")</f>
        <v>792381</v>
      </c>
      <c r="EX14" s="59">
        <f>+IFERROR((IF(ISTEXT(EX$5)=FALSE,(INDEX(FRED!$1:$1048576,MATCH(US!EX$5,FRED!$A:$A,0),MATCH(US!$B14,FRED!$1:$1,0))),(SUM(EL14:EW14)))),"")</f>
        <v>811953</v>
      </c>
      <c r="EY14" s="59">
        <f>+IFERROR((IF(ISTEXT(EY$5)=FALSE,(INDEX(FRED!$1:$1048576,MATCH(US!EY$5,FRED!$A:$A,0),MATCH(US!$B14,FRED!$1:$1,0))),(SUM(EM14:EX14)))),"")</f>
        <v>813660</v>
      </c>
      <c r="EZ14" s="59">
        <f>+IFERROR((IF(ISTEXT(EZ$5)=FALSE,(INDEX(FRED!$1:$1048576,MATCH(US!EZ$5,FRED!$A:$A,0),MATCH(US!$B14,FRED!$1:$1,0))),(SUM(EN14:EY14)))),"")</f>
        <v>808378</v>
      </c>
      <c r="FA14" s="59">
        <f>+IFERROR((IF(ISTEXT(FA$5)=FALSE,(INDEX(FRED!$1:$1048576,MATCH(US!FA$5,FRED!$A:$A,0),MATCH(US!$B14,FRED!$1:$1,0))),(SUM(EO14:EZ14)))),"")</f>
        <v>812050</v>
      </c>
      <c r="FB14" s="59">
        <f>+IFERROR((IF(ISTEXT(FB$5)=FALSE,(INDEX(FRED!$1:$1048576,MATCH(US!FB$5,FRED!$A:$A,0),MATCH(US!$B14,FRED!$1:$1,0))),(SUM(EP14:FA14)))),"")</f>
        <v>821367</v>
      </c>
      <c r="FC14" s="60">
        <f>+IFERROR((IF(ISTEXT(FC$5)=FALSE,(INDEX(FRED!$1:$1048576,MATCH(US!FC$5,FRED!$A:$A,0),MATCH(US!$B14,FRED!$1:$1,0))),(SUM(EQ14:FB14)))),"")</f>
        <v>9486813</v>
      </c>
      <c r="FD14" s="59">
        <f>+IFERROR((IF(ISTEXT(FD$5)=FALSE,(INDEX(FRED!$1:$1048576,MATCH(US!FD$5,FRED!$A:$A,0),MATCH(US!$B14,FRED!$1:$1,0))),(SUM(ER14:FC14)))),"")</f>
        <v>830610</v>
      </c>
      <c r="FE14" s="59">
        <f>+IFERROR((IF(ISTEXT(FE$5)=FALSE,(INDEX(FRED!$1:$1048576,MATCH(US!FE$5,FRED!$A:$A,0),MATCH(US!$B14,FRED!$1:$1,0))),(SUM(ES14:FD14)))),"")</f>
        <v>824368</v>
      </c>
      <c r="FF14" s="59">
        <f>+IFERROR((IF(ISTEXT(FF$5)=FALSE,(INDEX(FRED!$1:$1048576,MATCH(US!FF$5,FRED!$A:$A,0),MATCH(US!$B14,FRED!$1:$1,0))),(SUM(ET14:FE14)))),"")</f>
        <v>829288</v>
      </c>
      <c r="FG14" s="59">
        <f>+IFERROR((IF(ISTEXT(FG$5)=FALSE,(INDEX(FRED!$1:$1048576,MATCH(US!FG$5,FRED!$A:$A,0),MATCH(US!$B14,FRED!$1:$1,0))),(SUM(EU14:FF14)))),"")</f>
        <v>841740</v>
      </c>
      <c r="FH14" s="59">
        <f>+IFERROR((IF(ISTEXT(FH$5)=FALSE,(INDEX(FRED!$1:$1048576,MATCH(US!FH$5,FRED!$A:$A,0),MATCH(US!$B14,FRED!$1:$1,0))),(SUM(EV14:FG14)))),"")</f>
        <v>850928</v>
      </c>
      <c r="FI14" s="59">
        <f>+IFERROR((IF(ISTEXT(FI$5)=FALSE,(INDEX(FRED!$1:$1048576,MATCH(US!FI$5,FRED!$A:$A,0),MATCH(US!$B14,FRED!$1:$1,0))),(SUM(EW14:FH14)))),"")</f>
        <v>858009</v>
      </c>
      <c r="FJ14" s="59">
        <f>+IFERROR((IF(ISTEXT(FJ$5)=FALSE,(INDEX(FRED!$1:$1048576,MATCH(US!FJ$5,FRED!$A:$A,0),MATCH(US!$B14,FRED!$1:$1,0))),(SUM(EX14:FI14)))),"")</f>
        <v>858934</v>
      </c>
      <c r="FK14" s="59">
        <f>+IFERROR((IF(ISTEXT(FK$5)=FALSE,(INDEX(FRED!$1:$1048576,MATCH(US!FK$5,FRED!$A:$A,0),MATCH(US!$B14,FRED!$1:$1,0))),(SUM(EY14:FJ14)))),"")</f>
        <v>862726</v>
      </c>
      <c r="FL14" s="59">
        <f>+IFERROR((IF(ISTEXT(FL$5)=FALSE,(INDEX(FRED!$1:$1048576,MATCH(US!FL$5,FRED!$A:$A,0),MATCH(US!$B14,FRED!$1:$1,0))),(SUM(EZ14:FK14)))),"")</f>
        <v>866588</v>
      </c>
      <c r="FM14" s="59">
        <f>+IFERROR((IF(ISTEXT(FM$5)=FALSE,(INDEX(FRED!$1:$1048576,MATCH(US!FM$5,FRED!$A:$A,0),MATCH(US!$B14,FRED!$1:$1,0))),(SUM(FA14:FL14)))),"")</f>
        <v>875366</v>
      </c>
      <c r="FN14" s="59">
        <f>+IFERROR((IF(ISTEXT(FN$5)=FALSE,(INDEX(FRED!$1:$1048576,MATCH(US!FN$5,FRED!$A:$A,0),MATCH(US!$B14,FRED!$1:$1,0))),(SUM(FB14:FM14)))),"")</f>
        <v>872052</v>
      </c>
      <c r="FO14" s="59">
        <f>+IFERROR((IF(ISTEXT(FO$5)=FALSE,(INDEX(FRED!$1:$1048576,MATCH(US!FO$5,FRED!$A:$A,0),MATCH(US!$B14,FRED!$1:$1,0))),(SUM(FC14:FN14)))),"")</f>
        <v>871809</v>
      </c>
      <c r="FP14" s="60">
        <f>+IFERROR((IF(ISTEXT(FP$5)=FALSE,(INDEX(FRED!$1:$1048576,MATCH(US!FP$5,FRED!$A:$A,0),MATCH(US!$B14,FRED!$1:$1,0))),(SUM(FD14:FO14)))),"")</f>
        <v>10242418</v>
      </c>
      <c r="FQ14" s="59">
        <f>+IFERROR((IF(ISTEXT(FQ$5)=FALSE,(INDEX(FRED!$1:$1048576,MATCH(US!FQ$5,FRED!$A:$A,0),MATCH(US!$B14,FRED!$1:$1,0))),(SUM(FE14:FP14)))),"")</f>
        <v>862722</v>
      </c>
      <c r="FR14" s="59">
        <f>+IFERROR((IF(ISTEXT(FR$5)=FALSE,(INDEX(FRED!$1:$1048576,MATCH(US!FR$5,FRED!$A:$A,0),MATCH(US!$B14,FRED!$1:$1,0))),(SUM(FF14:FQ14)))),"")</f>
        <v>873583</v>
      </c>
      <c r="FS14" s="59">
        <f>+IFERROR((IF(ISTEXT(FS$5)=FALSE,(INDEX(FRED!$1:$1048576,MATCH(US!FS$5,FRED!$A:$A,0),MATCH(US!$B14,FRED!$1:$1,0))),(SUM(FG14:FR14)))),"")</f>
        <v>864510</v>
      </c>
      <c r="FT14" s="59">
        <f>+IFERROR((IF(ISTEXT(FT$5)=FALSE,(INDEX(FRED!$1:$1048576,MATCH(US!FT$5,FRED!$A:$A,0),MATCH(US!$B14,FRED!$1:$1,0))),(SUM(FH14:FS14)))),"")</f>
        <v>879728</v>
      </c>
      <c r="FU14" s="59">
        <f>+IFERROR((IF(ISTEXT(FU$5)=FALSE,(INDEX(FRED!$1:$1048576,MATCH(US!FU$5,FRED!$A:$A,0),MATCH(US!$B14,FRED!$1:$1,0))),(SUM(FI14:FT14)))),"")</f>
        <v>888752</v>
      </c>
      <c r="FV14" s="59">
        <f>+IFERROR((IF(ISTEXT(FV$5)=FALSE,(INDEX(FRED!$1:$1048576,MATCH(US!FV$5,FRED!$A:$A,0),MATCH(US!$B14,FRED!$1:$1,0))),(SUM(FJ14:FU14)))),"")</f>
        <v>899295</v>
      </c>
      <c r="FW14" s="59">
        <f>+IFERROR((IF(ISTEXT(FW$5)=FALSE,(INDEX(FRED!$1:$1048576,MATCH(US!FW$5,FRED!$A:$A,0),MATCH(US!$B14,FRED!$1:$1,0))),(SUM(FK14:FV14)))),"")</f>
        <v>917756</v>
      </c>
      <c r="FX14" s="59">
        <f>+IFERROR((IF(ISTEXT(FX$5)=FALSE,(INDEX(FRED!$1:$1048576,MATCH(US!FX$5,FRED!$A:$A,0),MATCH(US!$B14,FRED!$1:$1,0))),(SUM(FL14:FW14)))),"")</f>
        <v>929061</v>
      </c>
      <c r="FY14" s="59">
        <f>+IFERROR((IF(ISTEXT(FY$5)=FALSE,(INDEX(FRED!$1:$1048576,MATCH(US!FY$5,FRED!$A:$A,0),MATCH(US!$B14,FRED!$1:$1,0))),(SUM(FM14:FX14)))),"")</f>
        <v>938121</v>
      </c>
      <c r="FZ14" s="59">
        <f>+IFERROR((IF(ISTEXT(FZ$5)=FALSE,(INDEX(FRED!$1:$1048576,MATCH(US!FZ$5,FRED!$A:$A,0),MATCH(US!$B14,FRED!$1:$1,0))),(SUM(FN14:FY14)))),"")</f>
        <v>951214</v>
      </c>
      <c r="GA14" s="59">
        <f>+IFERROR((IF(ISTEXT(GA$5)=FALSE,(INDEX(FRED!$1:$1048576,MATCH(US!GA$5,FRED!$A:$A,0),MATCH(US!$B14,FRED!$1:$1,0))),(SUM(FO14:FZ14)))),"")</f>
        <v>964122</v>
      </c>
      <c r="GB14" s="59">
        <f>+IFERROR((IF(ISTEXT(GB$5)=FALSE,(INDEX(FRED!$1:$1048576,MATCH(US!GB$5,FRED!$A:$A,0),MATCH(US!$B14,FRED!$1:$1,0))),(SUM(FP14:GA14)))),"")</f>
        <v>979211</v>
      </c>
      <c r="GC14" s="60">
        <f>+IFERROR((IF(ISTEXT(GC$5)=FALSE,(INDEX(FRED!$1:$1048576,MATCH(US!GC$5,FRED!$A:$A,0),MATCH(US!$B14,FRED!$1:$1,0))),(SUM(FQ14:GB14)))),"")</f>
        <v>10948075</v>
      </c>
      <c r="GD14" s="59">
        <f>+IFERROR((IF(ISTEXT(GD$5)=FALSE,(INDEX(FRED!$1:$1048576,MATCH(US!GD$5,FRED!$A:$A,0),MATCH(US!$B14,FRED!$1:$1,0))),(SUM(FR14:GC14)))),"")</f>
        <v>986587</v>
      </c>
      <c r="GE14" s="59">
        <f>+IFERROR((IF(ISTEXT(GE$5)=FALSE,(INDEX(FRED!$1:$1048576,MATCH(US!GE$5,FRED!$A:$A,0),MATCH(US!$B14,FRED!$1:$1,0))),(SUM(FS14:GD14)))),"")</f>
        <v>987538</v>
      </c>
      <c r="GF14" s="59">
        <f>+IFERROR((IF(ISTEXT(GF$5)=FALSE,(INDEX(FRED!$1:$1048576,MATCH(US!GF$5,FRED!$A:$A,0),MATCH(US!$B14,FRED!$1:$1,0))),(SUM(FT14:GE14)))),"")</f>
        <v>991157</v>
      </c>
      <c r="GG14" s="59">
        <f>+IFERROR((IF(ISTEXT(GG$5)=FALSE,(INDEX(FRED!$1:$1048576,MATCH(US!GG$5,FRED!$A:$A,0),MATCH(US!$B14,FRED!$1:$1,0))),(SUM(FU14:GF14)))),"")</f>
        <v>1006901</v>
      </c>
      <c r="GH14" s="59">
        <f>+IFERROR((IF(ISTEXT(GH$5)=FALSE,(INDEX(FRED!$1:$1048576,MATCH(US!GH$5,FRED!$A:$A,0),MATCH(US!$B14,FRED!$1:$1,0))),(SUM(FV14:GG14)))),"")</f>
        <v>1007147</v>
      </c>
      <c r="GI14" s="59">
        <f>+IFERROR((IF(ISTEXT(GI$5)=FALSE,(INDEX(FRED!$1:$1048576,MATCH(US!GI$5,FRED!$A:$A,0),MATCH(US!$B14,FRED!$1:$1,0))),(SUM(FW14:GH14)))),"")</f>
        <v>1006424</v>
      </c>
      <c r="GJ14" s="59">
        <f>+IFERROR((IF(ISTEXT(GJ$5)=FALSE,(INDEX(FRED!$1:$1048576,MATCH(US!GJ$5,FRED!$A:$A,0),MATCH(US!$B14,FRED!$1:$1,0))),(SUM(FX14:GI14)))),"")</f>
        <v>1014935</v>
      </c>
      <c r="GK14" s="59">
        <f>+IFERROR((IF(ISTEXT(GK$5)=FALSE,(INDEX(FRED!$1:$1048576,MATCH(US!GK$5,FRED!$A:$A,0),MATCH(US!$B14,FRED!$1:$1,0))),(SUM(FY14:GJ14)))),"")</f>
        <v>1015096</v>
      </c>
      <c r="GL14" s="59">
        <f>+IFERROR((IF(ISTEXT(GL$5)=FALSE,(INDEX(FRED!$1:$1048576,MATCH(US!GL$5,FRED!$A:$A,0),MATCH(US!$B14,FRED!$1:$1,0))),(SUM(FZ14:GK14)))),"")</f>
        <v>1021890</v>
      </c>
      <c r="GM14" s="59">
        <f>+IFERROR((IF(ISTEXT(GM$5)=FALSE,(INDEX(FRED!$1:$1048576,MATCH(US!GM$5,FRED!$A:$A,0),MATCH(US!$B14,FRED!$1:$1,0))),(SUM(GA14:GL14)))),"")</f>
        <v>1046402</v>
      </c>
      <c r="GN14" s="59">
        <f>+IFERROR((IF(ISTEXT(GN$5)=FALSE,(INDEX(FRED!$1:$1048576,MATCH(US!GN$5,FRED!$A:$A,0),MATCH(US!$B14,FRED!$1:$1,0))),(SUM(GB14:GM14)))),"")</f>
        <v>1044893</v>
      </c>
      <c r="GO14" s="59">
        <f>+IFERROR((IF(ISTEXT(GO$5)=FALSE,(INDEX(FRED!$1:$1048576,MATCH(US!GO$5,FRED!$A:$A,0),MATCH(US!$B14,FRED!$1:$1,0))),(SUM(GC14:GN14)))),"")</f>
        <v>1056429</v>
      </c>
      <c r="GP14" s="60">
        <f>+IFERROR((IF(ISTEXT(GP$5)=FALSE,(INDEX(FRED!$1:$1048576,MATCH(US!GP$5,FRED!$A:$A,0),MATCH(US!$B14,FRED!$1:$1,0))),(SUM(GD14:GO14)))),"")</f>
        <v>12185399</v>
      </c>
      <c r="GQ14" s="59">
        <f>+IFERROR((IF(ISTEXT(GQ$5)=FALSE,(INDEX(FRED!$1:$1048576,MATCH(US!GQ$5,FRED!$A:$A,0),MATCH(US!$B14,FRED!$1:$1,0))),(SUM(GE14:GP14)))),"")</f>
        <v>1061241</v>
      </c>
      <c r="GR14" s="59">
        <f>+IFERROR((IF(ISTEXT(GR$5)=FALSE,(INDEX(FRED!$1:$1048576,MATCH(US!GR$5,FRED!$A:$A,0),MATCH(US!$B14,FRED!$1:$1,0))),(SUM(GF14:GQ14)))),"")</f>
        <v>1072895</v>
      </c>
      <c r="GS14" s="59">
        <f>+IFERROR((IF(ISTEXT(GS$5)=FALSE,(INDEX(FRED!$1:$1048576,MATCH(US!GS$5,FRED!$A:$A,0),MATCH(US!$B14,FRED!$1:$1,0))),(SUM(GG14:GR14)))),"")</f>
        <v>1086748</v>
      </c>
      <c r="GT14" s="59">
        <f>+IFERROR((IF(ISTEXT(GT$5)=FALSE,(INDEX(FRED!$1:$1048576,MATCH(US!GT$5,FRED!$A:$A,0),MATCH(US!$B14,FRED!$1:$1,0))),(SUM(GH14:GS14)))),"")</f>
        <v>1115619</v>
      </c>
      <c r="GU14" s="59">
        <f>+IFERROR((IF(ISTEXT(GU$5)=FALSE,(INDEX(FRED!$1:$1048576,MATCH(US!GU$5,FRED!$A:$A,0),MATCH(US!$B14,FRED!$1:$1,0))),(SUM(GI14:GT14)))),"")</f>
        <v>1135433</v>
      </c>
      <c r="GV14" s="59">
        <f>+IFERROR((IF(ISTEXT(GV$5)=FALSE,(INDEX(FRED!$1:$1048576,MATCH(US!GV$5,FRED!$A:$A,0),MATCH(US!$B14,FRED!$1:$1,0))),(SUM(GJ14:GU14)))),"")</f>
        <v>1158193</v>
      </c>
      <c r="GW14" s="59">
        <f>+IFERROR((IF(ISTEXT(GW$5)=FALSE,(INDEX(FRED!$1:$1048576,MATCH(US!GW$5,FRED!$A:$A,0),MATCH(US!$B14,FRED!$1:$1,0))),(SUM(GK14:GV14)))),"")</f>
        <v>1154561</v>
      </c>
      <c r="GX14" s="59">
        <f>+IFERROR((IF(ISTEXT(GX$5)=FALSE,(INDEX(FRED!$1:$1048576,MATCH(US!GX$5,FRED!$A:$A,0),MATCH(US!$B14,FRED!$1:$1,0))),(SUM(GL14:GW14)))),"")</f>
        <v>1164377</v>
      </c>
      <c r="GY14" s="59">
        <f>+IFERROR((IF(ISTEXT(GY$5)=FALSE,(INDEX(FRED!$1:$1048576,MATCH(US!GY$5,FRED!$A:$A,0),MATCH(US!$B14,FRED!$1:$1,0))),(SUM(GM14:GX14)))),"")</f>
        <v>1163937</v>
      </c>
      <c r="GZ14" s="59">
        <f>+IFERROR((IF(ISTEXT(GZ$5)=FALSE,(INDEX(FRED!$1:$1048576,MATCH(US!GZ$5,FRED!$A:$A,0),MATCH(US!$B14,FRED!$1:$1,0))),(SUM(GN14:GY14)))),"")</f>
        <v>1151533</v>
      </c>
      <c r="HA14" s="59">
        <f>+IFERROR((IF(ISTEXT(HA$5)=FALSE,(INDEX(FRED!$1:$1048576,MATCH(US!HA$5,FRED!$A:$A,0),MATCH(US!$B14,FRED!$1:$1,0))),(SUM(GO14:GZ14)))),"")</f>
        <v>1145510</v>
      </c>
      <c r="HB14" s="59">
        <f>+IFERROR((IF(ISTEXT(HB$5)=FALSE,(INDEX(FRED!$1:$1048576,MATCH(US!HB$5,FRED!$A:$A,0),MATCH(US!$B14,FRED!$1:$1,0))),(SUM(GP14:HA14)))),"")</f>
        <v>1156354</v>
      </c>
      <c r="HC14" s="60">
        <f>+IFERROR((IF(ISTEXT(HC$5)=FALSE,(INDEX(FRED!$1:$1048576,MATCH(US!HC$5,FRED!$A:$A,0),MATCH(US!$B14,FRED!$1:$1,0))),(SUM(GQ14:HB14)))),"")</f>
        <v>13566401</v>
      </c>
      <c r="HD14" s="59">
        <f>+IFERROR((IF(ISTEXT(HD$5)=FALSE,(INDEX(FRED!$1:$1048576,MATCH(US!HD$5,FRED!$A:$A,0),MATCH(US!$B14,FRED!$1:$1,0))),(SUM(GR14:HC14)))),"")</f>
        <v>1160988</v>
      </c>
      <c r="HE14" s="59">
        <f>+IFERROR((IF(ISTEXT(HE$5)=FALSE,(INDEX(FRED!$1:$1048576,MATCH(US!HE$5,FRED!$A:$A,0),MATCH(US!$B14,FRED!$1:$1,0))),(SUM(GS14:HD14)))),"")</f>
        <v>1172851</v>
      </c>
      <c r="HF14" s="59">
        <f>+IFERROR((IF(ISTEXT(HF$5)=FALSE,(INDEX(FRED!$1:$1048576,MATCH(US!HF$5,FRED!$A:$A,0),MATCH(US!$B14,FRED!$1:$1,0))),(SUM(GT14:HE14)))),"")</f>
        <v>1188776</v>
      </c>
      <c r="HG14" s="59">
        <f>+IFERROR((IF(ISTEXT(HG$5)=FALSE,(INDEX(FRED!$1:$1048576,MATCH(US!HG$5,FRED!$A:$A,0),MATCH(US!$B14,FRED!$1:$1,0))),(SUM(GU14:HF14)))),"")</f>
        <v>1185902</v>
      </c>
      <c r="HH14" s="59">
        <f>+IFERROR((IF(ISTEXT(HH$5)=FALSE,(INDEX(FRED!$1:$1048576,MATCH(US!HH$5,FRED!$A:$A,0),MATCH(US!$B14,FRED!$1:$1,0))),(SUM(GV14:HG14)))),"")</f>
        <v>1190685</v>
      </c>
      <c r="HI14" s="59">
        <f>+IFERROR((IF(ISTEXT(HI$5)=FALSE,(INDEX(FRED!$1:$1048576,MATCH(US!HI$5,FRED!$A:$A,0),MATCH(US!$B14,FRED!$1:$1,0))),(SUM(GW14:HH14)))),"")</f>
        <v>1217604</v>
      </c>
      <c r="HJ14" s="59">
        <f>+IFERROR((IF(ISTEXT(HJ$5)=FALSE,(INDEX(FRED!$1:$1048576,MATCH(US!HJ$5,FRED!$A:$A,0),MATCH(US!$B14,FRED!$1:$1,0))),(SUM(GX14:HI14)))),"")</f>
        <v>1214532</v>
      </c>
      <c r="HK14" s="59">
        <f>+IFERROR((IF(ISTEXT(HK$5)=FALSE,(INDEX(FRED!$1:$1048576,MATCH(US!HK$5,FRED!$A:$A,0),MATCH(US!$B14,FRED!$1:$1,0))),(SUM(GY14:HJ14)))),"")</f>
        <v>1221250</v>
      </c>
      <c r="HL14" s="59">
        <f>+IFERROR((IF(ISTEXT(HL$5)=FALSE,(INDEX(FRED!$1:$1048576,MATCH(US!HL$5,FRED!$A:$A,0),MATCH(US!$B14,FRED!$1:$1,0))),(SUM(GZ14:HK14)))),"")</f>
        <v>1232438</v>
      </c>
      <c r="HM14" s="59">
        <f>+IFERROR((IF(ISTEXT(HM$5)=FALSE,(INDEX(FRED!$1:$1048576,MATCH(US!HM$5,FRED!$A:$A,0),MATCH(US!$B14,FRED!$1:$1,0))),(SUM(HA14:HL14)))),"")</f>
        <v>1241100</v>
      </c>
      <c r="HN14" s="59">
        <f>+IFERROR((IF(ISTEXT(HN$5)=FALSE,(INDEX(FRED!$1:$1048576,MATCH(US!HN$5,FRED!$A:$A,0),MATCH(US!$B14,FRED!$1:$1,0))),(SUM(HB14:HM14)))),"")</f>
        <v>1264881</v>
      </c>
      <c r="HO14" s="59">
        <f>+IFERROR((IF(ISTEXT(HO$5)=FALSE,(INDEX(FRED!$1:$1048576,MATCH(US!HO$5,FRED!$A:$A,0),MATCH(US!$B14,FRED!$1:$1,0))),(SUM(HC14:HN14)))),"")</f>
        <v>1270443</v>
      </c>
      <c r="HP14" s="60">
        <f>+IFERROR((IF(ISTEXT(HP$5)=FALSE,(INDEX(FRED!$1:$1048576,MATCH(US!HP$5,FRED!$A:$A,0),MATCH(US!$B14,FRED!$1:$1,0))),(SUM(HD14:HO14)))),"")</f>
        <v>14561450</v>
      </c>
      <c r="HQ14" s="59">
        <f>+IFERROR((IF(ISTEXT(HQ$5)=FALSE,(INDEX(FRED!$1:$1048576,MATCH(US!HQ$5,FRED!$A:$A,0),MATCH(US!$B14,FRED!$1:$1,0))),(SUM(HE14:HP14)))),"")</f>
        <v>1256025</v>
      </c>
      <c r="HR14" s="59">
        <f>+IFERROR((IF(ISTEXT(HR$5)=FALSE,(INDEX(FRED!$1:$1048576,MATCH(US!HR$5,FRED!$A:$A,0),MATCH(US!$B14,FRED!$1:$1,0))),(SUM(HF14:HQ14)))),"")</f>
        <v>1277327</v>
      </c>
      <c r="HS14" s="59">
        <f>+IFERROR((IF(ISTEXT(HS$5)=FALSE,(INDEX(FRED!$1:$1048576,MATCH(US!HS$5,FRED!$A:$A,0),MATCH(US!$B14,FRED!$1:$1,0))),(SUM(HG14:HR14)))),"")</f>
        <v>1274466</v>
      </c>
      <c r="HT14" s="59">
        <f>+IFERROR((IF(ISTEXT(HT$5)=FALSE,(INDEX(FRED!$1:$1048576,MATCH(US!HT$5,FRED!$A:$A,0),MATCH(US!$B14,FRED!$1:$1,0))),(SUM(HH14:HS14)))),"")</f>
        <v>1268229</v>
      </c>
      <c r="HU14" s="59">
        <f>+IFERROR((IF(ISTEXT(HU$5)=FALSE,(INDEX(FRED!$1:$1048576,MATCH(US!HU$5,FRED!$A:$A,0),MATCH(US!$B14,FRED!$1:$1,0))),(SUM(HI14:HT14)))),"")</f>
        <v>1282119</v>
      </c>
      <c r="HV14" s="59">
        <f>+IFERROR((IF(ISTEXT(HV$5)=FALSE,(INDEX(FRED!$1:$1048576,MATCH(US!HV$5,FRED!$A:$A,0),MATCH(US!$B14,FRED!$1:$1,0))),(SUM(HJ14:HU14)))),"")</f>
        <v>1277442</v>
      </c>
      <c r="HW14" s="59">
        <f>+IFERROR((IF(ISTEXT(HW$5)=FALSE,(INDEX(FRED!$1:$1048576,MATCH(US!HW$5,FRED!$A:$A,0),MATCH(US!$B14,FRED!$1:$1,0))),(SUM(HK14:HV14)))),"")</f>
        <v>1275620</v>
      </c>
      <c r="HX14" s="59">
        <f>+IFERROR((IF(ISTEXT(HX$5)=FALSE,(INDEX(FRED!$1:$1048576,MATCH(US!HX$5,FRED!$A:$A,0),MATCH(US!$B14,FRED!$1:$1,0))),(SUM(HL14:HW14)))),"")</f>
        <v>1274043</v>
      </c>
      <c r="HY14" s="59">
        <f>+IFERROR((IF(ISTEXT(HY$5)=FALSE,(INDEX(FRED!$1:$1048576,MATCH(US!HY$5,FRED!$A:$A,0),MATCH(US!$B14,FRED!$1:$1,0))),(SUM(HM14:HX14)))),"")</f>
        <v>1280026</v>
      </c>
      <c r="HZ14" s="59">
        <f>+IFERROR((IF(ISTEXT(HZ$5)=FALSE,(INDEX(FRED!$1:$1048576,MATCH(US!HZ$5,FRED!$A:$A,0),MATCH(US!$B14,FRED!$1:$1,0))),(SUM(HN14:HY14)))),"")</f>
        <v>1283890</v>
      </c>
      <c r="IA14" s="59">
        <f>+IFERROR((IF(ISTEXT(IA$5)=FALSE,(INDEX(FRED!$1:$1048576,MATCH(US!IA$5,FRED!$A:$A,0),MATCH(US!$B14,FRED!$1:$1,0))),(SUM(HO14:HZ14)))),"")</f>
        <v>1309300</v>
      </c>
      <c r="IB14" s="59">
        <f>+IFERROR((IF(ISTEXT(IB$5)=FALSE,(INDEX(FRED!$1:$1048576,MATCH(US!IB$5,FRED!$A:$A,0),MATCH(US!$B14,FRED!$1:$1,0))),(SUM(HP14:IA14)))),"")</f>
        <v>1314355</v>
      </c>
      <c r="IC14" s="60">
        <f>+IFERROR((IF(ISTEXT(IC$5)=FALSE,(INDEX(FRED!$1:$1048576,MATCH(US!IC$5,FRED!$A:$A,0),MATCH(US!$B14,FRED!$1:$1,0))),(SUM(HQ14:IB14)))),"")</f>
        <v>15372842</v>
      </c>
      <c r="ID14" s="59">
        <f>+IFERROR((IF(ISTEXT(ID$5)=FALSE,(INDEX(FRED!$1:$1048576,MATCH(US!ID$5,FRED!$A:$A,0),MATCH(US!$B14,FRED!$1:$1,0))),(SUM(HR14:IC14)))),"")</f>
        <v>1338470</v>
      </c>
      <c r="IE14" s="59">
        <f>+IFERROR((IF(ISTEXT(IE$5)=FALSE,(INDEX(FRED!$1:$1048576,MATCH(US!IE$5,FRED!$A:$A,0),MATCH(US!$B14,FRED!$1:$1,0))),(SUM(HS14:ID14)))),"")</f>
        <v>1354758</v>
      </c>
      <c r="IF14" s="59">
        <f>+IFERROR((IF(ISTEXT(IF$5)=FALSE,(INDEX(FRED!$1:$1048576,MATCH(US!IF$5,FRED!$A:$A,0),MATCH(US!$B14,FRED!$1:$1,0))),(SUM(HT14:IE14)))),"")</f>
        <v>1345730</v>
      </c>
      <c r="IG14" s="59">
        <f>+IFERROR((IF(ISTEXT(IG$5)=FALSE,(INDEX(FRED!$1:$1048576,MATCH(US!IG$5,FRED!$A:$A,0),MATCH(US!$B14,FRED!$1:$1,0))),(SUM(HU14:IF14)))),"")</f>
        <v>1353497</v>
      </c>
      <c r="IH14" s="59">
        <f>+IFERROR((IF(ISTEXT(IH$5)=FALSE,(INDEX(FRED!$1:$1048576,MATCH(US!IH$5,FRED!$A:$A,0),MATCH(US!$B14,FRED!$1:$1,0))),(SUM(HV14:IG14)))),"")</f>
        <v>1360723</v>
      </c>
      <c r="II14" s="59">
        <f>+IFERROR((IF(ISTEXT(II$5)=FALSE,(INDEX(FRED!$1:$1048576,MATCH(US!II$5,FRED!$A:$A,0),MATCH(US!$B14,FRED!$1:$1,0))),(SUM(HW14:IH14)))),"")</f>
        <v>1342064</v>
      </c>
      <c r="IJ14" s="59">
        <f>+IFERROR((IF(ISTEXT(IJ$5)=FALSE,(INDEX(FRED!$1:$1048576,MATCH(US!IJ$5,FRED!$A:$A,0),MATCH(US!$B14,FRED!$1:$1,0))),(SUM(HX14:II14)))),"")</f>
        <v>1335024</v>
      </c>
      <c r="IK14" s="59">
        <f>+IFERROR((IF(ISTEXT(IK$5)=FALSE,(INDEX(FRED!$1:$1048576,MATCH(US!IK$5,FRED!$A:$A,0),MATCH(US!$B14,FRED!$1:$1,0))),(SUM(HY14:IJ14)))),"")</f>
        <v>1339141</v>
      </c>
      <c r="IL14" s="59">
        <f>+IFERROR((IF(ISTEXT(IL$5)=FALSE,(INDEX(FRED!$1:$1048576,MATCH(US!IL$5,FRED!$A:$A,0),MATCH(US!$B14,FRED!$1:$1,0))),(SUM(HZ14:IK14)))),"")</f>
        <v>1323245</v>
      </c>
      <c r="IM14" s="59">
        <f>+IFERROR((IF(ISTEXT(IM$5)=FALSE,(INDEX(FRED!$1:$1048576,MATCH(US!IM$5,FRED!$A:$A,0),MATCH(US!$B14,FRED!$1:$1,0))),(SUM(IA14:IL14)))),"")</f>
        <v>1315931</v>
      </c>
      <c r="IN14" s="59">
        <f>+IFERROR((IF(ISTEXT(IN$5)=FALSE,(INDEX(FRED!$1:$1048576,MATCH(US!IN$5,FRED!$A:$A,0),MATCH(US!$B14,FRED!$1:$1,0))),(SUM(IB14:IM14)))),"")</f>
        <v>1302721</v>
      </c>
      <c r="IO14" s="59">
        <f>+IFERROR((IF(ISTEXT(IO$5)=FALSE,(INDEX(FRED!$1:$1048576,MATCH(US!IO$5,FRED!$A:$A,0),MATCH(US!$B14,FRED!$1:$1,0))),(SUM(IC14:IN14)))),"")</f>
        <v>1292045</v>
      </c>
      <c r="IP14" s="60">
        <f>+IFERROR((IF(ISTEXT(IP$5)=FALSE,(INDEX(FRED!$1:$1048576,MATCH(US!IP$5,FRED!$A:$A,0),MATCH(US!$B14,FRED!$1:$1,0))),(SUM(ID14:IO14)))),"")</f>
        <v>16003349</v>
      </c>
      <c r="IQ14" s="59">
        <f>+IFERROR((IF(ISTEXT(IQ$5)=FALSE,(INDEX(FRED!$1:$1048576,MATCH(US!IQ$5,FRED!$A:$A,0),MATCH(US!$B14,FRED!$1:$1,0))),(SUM(IE14:IP14)))),"")</f>
        <v>1295341</v>
      </c>
      <c r="IR14" s="59">
        <f>+IFERROR((IF(ISTEXT(IR$5)=FALSE,(INDEX(FRED!$1:$1048576,MATCH(US!IR$5,FRED!$A:$A,0),MATCH(US!$B14,FRED!$1:$1,0))),(SUM(IF14:IQ14)))),"")</f>
        <v>1310297</v>
      </c>
      <c r="IS14" s="59">
        <f>+IFERROR((IF(ISTEXT(IS$5)=FALSE,(INDEX(FRED!$1:$1048576,MATCH(US!IS$5,FRED!$A:$A,0),MATCH(US!$B14,FRED!$1:$1,0))),(SUM(IG14:IR14)))),"")</f>
        <v>1319912</v>
      </c>
      <c r="IT14" s="59">
        <f>+IFERROR((IF(ISTEXT(IT$5)=FALSE,(INDEX(FRED!$1:$1048576,MATCH(US!IT$5,FRED!$A:$A,0),MATCH(US!$B14,FRED!$1:$1,0))),(SUM(IH14:IS14)))),"")</f>
        <v>1352871</v>
      </c>
      <c r="IU14" s="59">
        <f>+IFERROR((IF(ISTEXT(IU$5)=FALSE,(INDEX(FRED!$1:$1048576,MATCH(US!IU$5,FRED!$A:$A,0),MATCH(US!$B14,FRED!$1:$1,0))),(SUM(II14:IT14)))),"")</f>
        <v>1364812</v>
      </c>
      <c r="IV14" s="59">
        <f>+IFERROR((IF(ISTEXT(IV$5)=FALSE,(INDEX(FRED!$1:$1048576,MATCH(US!IV$5,FRED!$A:$A,0),MATCH(US!$B14,FRED!$1:$1,0))),(SUM(IJ14:IU14)))),"")</f>
        <v>1381444</v>
      </c>
      <c r="IW14" s="59">
        <f>+IFERROR((IF(ISTEXT(IW$5)=FALSE,(INDEX(FRED!$1:$1048576,MATCH(US!IW$5,FRED!$A:$A,0),MATCH(US!$B14,FRED!$1:$1,0))),(SUM(IK14:IV14)))),"")</f>
        <v>1412986</v>
      </c>
      <c r="IX14" s="59">
        <f>+IFERROR((IF(ISTEXT(IX$5)=FALSE,(INDEX(FRED!$1:$1048576,MATCH(US!IX$5,FRED!$A:$A,0),MATCH(US!$B14,FRED!$1:$1,0))),(SUM(IL14:IW14)))),"")</f>
        <v>1425690</v>
      </c>
      <c r="IY14" s="59">
        <f>+IFERROR((IF(ISTEXT(IY$5)=FALSE,(INDEX(FRED!$1:$1048576,MATCH(US!IY$5,FRED!$A:$A,0),MATCH(US!$B14,FRED!$1:$1,0))),(SUM(IM14:IX14)))),"")</f>
        <v>1438309</v>
      </c>
      <c r="IZ14" s="59">
        <f>+IFERROR((IF(ISTEXT(IZ$5)=FALSE,(INDEX(FRED!$1:$1048576,MATCH(US!IZ$5,FRED!$A:$A,0),MATCH(US!$B14,FRED!$1:$1,0))),(SUM(IN14:IY14)))),"")</f>
        <v>1445024</v>
      </c>
      <c r="JA14" s="59">
        <f>+IFERROR((IF(ISTEXT(JA$5)=FALSE,(INDEX(FRED!$1:$1048576,MATCH(US!JA$5,FRED!$A:$A,0),MATCH(US!$B14,FRED!$1:$1,0))),(SUM(IO14:IZ14)))),"")</f>
        <v>1464447</v>
      </c>
      <c r="JB14" s="59">
        <f>+IFERROR((IF(ISTEXT(JB$5)=FALSE,(INDEX(FRED!$1:$1048576,MATCH(US!JB$5,FRED!$A:$A,0),MATCH(US!$B14,FRED!$1:$1,0))),(SUM(IP14:JA14)))),"")</f>
        <v>1469119</v>
      </c>
      <c r="JC14" s="60">
        <f>+IFERROR((IF(ISTEXT(JC$5)=FALSE,(INDEX(FRED!$1:$1048576,MATCH(US!JC$5,FRED!$A:$A,0),MATCH(US!$B14,FRED!$1:$1,0))),(SUM(IQ14:JB14)))),"")</f>
        <v>16680252</v>
      </c>
      <c r="JD14" s="59">
        <f>+IFERROR((IF(ISTEXT(JD$5)=FALSE,(INDEX(FRED!$1:$1048576,MATCH(US!JD$5,FRED!$A:$A,0),MATCH(US!$B14,FRED!$1:$1,0))),(SUM(IR14:JC14)))),"")</f>
        <v>1491029</v>
      </c>
      <c r="JE14" s="59">
        <f>+IFERROR((IF(ISTEXT(JE$5)=FALSE,(INDEX(FRED!$1:$1048576,MATCH(US!JE$5,FRED!$A:$A,0),MATCH(US!$B14,FRED!$1:$1,0))),(SUM(IS14:JD14)))),"")</f>
        <v>1498750</v>
      </c>
      <c r="JF14" s="59">
        <f>+IFERROR((IF(ISTEXT(JF$5)=FALSE,(INDEX(FRED!$1:$1048576,MATCH(US!JF$5,FRED!$A:$A,0),MATCH(US!$B14,FRED!$1:$1,0))),(SUM(IT14:JE14)))),"")</f>
        <v>1502330</v>
      </c>
      <c r="JG14" s="59">
        <f>+IFERROR((IF(ISTEXT(JG$5)=FALSE,(INDEX(FRED!$1:$1048576,MATCH(US!JG$5,FRED!$A:$A,0),MATCH(US!$B14,FRED!$1:$1,0))),(SUM(IU14:JF14)))),"")</f>
        <v>1459363</v>
      </c>
      <c r="JH14" s="59">
        <f>+IFERROR((IF(ISTEXT(JH$5)=FALSE,(INDEX(FRED!$1:$1048576,MATCH(US!JH$5,FRED!$A:$A,0),MATCH(US!$B14,FRED!$1:$1,0))),(SUM(IV14:JG14)))),"")</f>
        <v>1449765</v>
      </c>
      <c r="JI14" s="59">
        <f>+IFERROR((IF(ISTEXT(JI$5)=FALSE,(INDEX(FRED!$1:$1048576,MATCH(US!JI$5,FRED!$A:$A,0),MATCH(US!$B14,FRED!$1:$1,0))),(SUM(IW14:JH14)))),"")</f>
        <v>1460368</v>
      </c>
      <c r="JJ14" s="59">
        <f>+IFERROR((IF(ISTEXT(JJ$5)=FALSE,(INDEX(FRED!$1:$1048576,MATCH(US!JJ$5,FRED!$A:$A,0),MATCH(US!$B14,FRED!$1:$1,0))),(SUM(IX14:JI14)))),"")</f>
        <v>1474508</v>
      </c>
      <c r="JK14" s="59">
        <f>+IFERROR((IF(ISTEXT(JK$5)=FALSE,(INDEX(FRED!$1:$1048576,MATCH(US!JK$5,FRED!$A:$A,0),MATCH(US!$B14,FRED!$1:$1,0))),(SUM(IY14:JJ14)))),"")</f>
        <v>1489581</v>
      </c>
      <c r="JL14" s="59">
        <f>+IFERROR((IF(ISTEXT(JL$5)=FALSE,(INDEX(FRED!$1:$1048576,MATCH(US!JL$5,FRED!$A:$A,0),MATCH(US!$B14,FRED!$1:$1,0))),(SUM(IZ14:JK14)))),"")</f>
        <v>1512309</v>
      </c>
      <c r="JM14" s="59">
        <f>+IFERROR((IF(ISTEXT(JM$5)=FALSE,(INDEX(FRED!$1:$1048576,MATCH(US!JM$5,FRED!$A:$A,0),MATCH(US!$B14,FRED!$1:$1,0))),(SUM(JA14:JL14)))),"")</f>
        <v>1538356</v>
      </c>
      <c r="JN14" s="59">
        <f>+IFERROR((IF(ISTEXT(JN$5)=FALSE,(INDEX(FRED!$1:$1048576,MATCH(US!JN$5,FRED!$A:$A,0),MATCH(US!$B14,FRED!$1:$1,0))),(SUM(JB14:JM14)))),"")</f>
        <v>1552503</v>
      </c>
      <c r="JO14" s="59">
        <f>+IFERROR((IF(ISTEXT(JO$5)=FALSE,(INDEX(FRED!$1:$1048576,MATCH(US!JO$5,FRED!$A:$A,0),MATCH(US!$B14,FRED!$1:$1,0))),(SUM(JC14:JN14)))),"")</f>
        <v>1577213</v>
      </c>
      <c r="JP14" s="60">
        <f>+IFERROR((IF(ISTEXT(JP$5)=FALSE,(INDEX(FRED!$1:$1048576,MATCH(US!JP$5,FRED!$A:$A,0),MATCH(US!$B14,FRED!$1:$1,0))),(SUM(JD14:JO14)))),"")</f>
        <v>18006075</v>
      </c>
      <c r="JQ14" s="59">
        <f>+IFERROR((IF(ISTEXT(JQ$5)=FALSE,(INDEX(FRED!$1:$1048576,MATCH(US!JQ$5,FRED!$A:$A,0),MATCH(US!$B14,FRED!$1:$1,0))),(SUM(JE14:JP14)))),"")</f>
        <v>1599028</v>
      </c>
      <c r="JR14" s="59">
        <f>+IFERROR((IF(ISTEXT(JR$5)=FALSE,(INDEX(FRED!$1:$1048576,MATCH(US!JR$5,FRED!$A:$A,0),MATCH(US!$B14,FRED!$1:$1,0))),(SUM(JF14:JQ14)))),"")</f>
        <v>1575321</v>
      </c>
      <c r="JS14" s="59">
        <f>+IFERROR((IF(ISTEXT(JS$5)=FALSE,(INDEX(FRED!$1:$1048576,MATCH(US!JS$5,FRED!$A:$A,0),MATCH(US!$B14,FRED!$1:$1,0))),(SUM(JG14:JR14)))),"")</f>
        <v>1610208</v>
      </c>
      <c r="JT14" s="59">
        <f>+IFERROR((IF(ISTEXT(JT$5)=FALSE,(INDEX(FRED!$1:$1048576,MATCH(US!JT$5,FRED!$A:$A,0),MATCH(US!$B14,FRED!$1:$1,0))),(SUM(JH14:JS14)))),"")</f>
        <v>1614849</v>
      </c>
      <c r="JU14" s="59">
        <f>+IFERROR((IF(ISTEXT(JU$5)=FALSE,(INDEX(FRED!$1:$1048576,MATCH(US!JU$5,FRED!$A:$A,0),MATCH(US!$B14,FRED!$1:$1,0))),(SUM(JI14:JT14)))),"")</f>
        <v>1627889</v>
      </c>
      <c r="JV14" s="59">
        <f>+IFERROR((IF(ISTEXT(JV$5)=FALSE,(INDEX(FRED!$1:$1048576,MATCH(US!JV$5,FRED!$A:$A,0),MATCH(US!$B14,FRED!$1:$1,0))),(SUM(JJ14:JU14)))),"")</f>
        <v>1639031</v>
      </c>
      <c r="JW14" s="59">
        <f>+IFERROR((IF(ISTEXT(JW$5)=FALSE,(INDEX(FRED!$1:$1048576,MATCH(US!JW$5,FRED!$A:$A,0),MATCH(US!$B14,FRED!$1:$1,0))),(SUM(JK14:JV14)))),"")</f>
        <v>1661485</v>
      </c>
      <c r="JX14" s="59">
        <f>+IFERROR((IF(ISTEXT(JX$5)=FALSE,(INDEX(FRED!$1:$1048576,MATCH(US!JX$5,FRED!$A:$A,0),MATCH(US!$B14,FRED!$1:$1,0))),(SUM(JL14:JW14)))),"")</f>
        <v>1664988</v>
      </c>
      <c r="JY14" s="59">
        <f>+IFERROR((IF(ISTEXT(JY$5)=FALSE,(INDEX(FRED!$1:$1048576,MATCH(US!JY$5,FRED!$A:$A,0),MATCH(US!$B14,FRED!$1:$1,0))),(SUM(JM14:JX14)))),"")</f>
        <v>1673006</v>
      </c>
      <c r="JZ14" s="59">
        <f>+IFERROR((IF(ISTEXT(JZ$5)=FALSE,(INDEX(FRED!$1:$1048576,MATCH(US!JZ$5,FRED!$A:$A,0),MATCH(US!$B14,FRED!$1:$1,0))),(SUM(JN14:JY14)))),"")</f>
        <v>1689011</v>
      </c>
      <c r="KA14" s="59">
        <f>+IFERROR((IF(ISTEXT(KA$5)=FALSE,(INDEX(FRED!$1:$1048576,MATCH(US!KA$5,FRED!$A:$A,0),MATCH(US!$B14,FRED!$1:$1,0))),(SUM(JO14:JZ14)))),"")</f>
        <v>1731866</v>
      </c>
      <c r="KB14" s="59">
        <f>+IFERROR((IF(ISTEXT(KB$5)=FALSE,(INDEX(FRED!$1:$1048576,MATCH(US!KB$5,FRED!$A:$A,0),MATCH(US!$B14,FRED!$1:$1,0))),(SUM(JP14:KA14)))),"")</f>
        <v>1763060</v>
      </c>
      <c r="KC14" s="60">
        <f>+IFERROR((IF(ISTEXT(KC$5)=FALSE,(INDEX(FRED!$1:$1048576,MATCH(US!KC$5,FRED!$A:$A,0),MATCH(US!$B14,FRED!$1:$1,0))),(SUM(JQ14:KB14)))),"")</f>
        <v>19849742</v>
      </c>
      <c r="KD14" s="59">
        <f>+IFERROR((IF(ISTEXT(KD$5)=FALSE,(INDEX(FRED!$1:$1048576,MATCH(US!KD$5,FRED!$A:$A,0),MATCH(US!$B14,FRED!$1:$1,0))),(SUM(JR14:KC14)))),"")</f>
        <v>1808519</v>
      </c>
      <c r="KE14" s="59">
        <f>+IFERROR((IF(ISTEXT(KE$5)=FALSE,(INDEX(FRED!$1:$1048576,MATCH(US!KE$5,FRED!$A:$A,0),MATCH(US!$B14,FRED!$1:$1,0))),(SUM(JS14:KD14)))),"")</f>
        <v>1844343</v>
      </c>
      <c r="KF14" s="59">
        <f>+IFERROR((IF(ISTEXT(KF$5)=FALSE,(INDEX(FRED!$1:$1048576,MATCH(US!KF$5,FRED!$A:$A,0),MATCH(US!$B14,FRED!$1:$1,0))),(SUM(JT14:KE14)))),"")</f>
        <v>1876116</v>
      </c>
      <c r="KG14" s="59">
        <f>+IFERROR((IF(ISTEXT(KG$5)=FALSE,(INDEX(FRED!$1:$1048576,MATCH(US!KG$5,FRED!$A:$A,0),MATCH(US!$B14,FRED!$1:$1,0))),(SUM(JU14:KF14)))),"")</f>
        <v>1911323</v>
      </c>
      <c r="KH14" s="59">
        <f>+IFERROR((IF(ISTEXT(KH$5)=FALSE,(INDEX(FRED!$1:$1048576,MATCH(US!KH$5,FRED!$A:$A,0),MATCH(US!$B14,FRED!$1:$1,0))),(SUM(JV14:KG14)))),"")</f>
        <v>1925882</v>
      </c>
      <c r="KI14" s="59">
        <f>+IFERROR((IF(ISTEXT(KI$5)=FALSE,(INDEX(FRED!$1:$1048576,MATCH(US!KI$5,FRED!$A:$A,0),MATCH(US!$B14,FRED!$1:$1,0))),(SUM(JW14:KH14)))),"")</f>
        <v>1917963</v>
      </c>
      <c r="KJ14" s="59">
        <f>+IFERROR((IF(ISTEXT(KJ$5)=FALSE,(INDEX(FRED!$1:$1048576,MATCH(US!KJ$5,FRED!$A:$A,0),MATCH(US!$B14,FRED!$1:$1,0))),(SUM(JX14:KI14)))),"")</f>
        <v>1924328</v>
      </c>
      <c r="KK14" s="59">
        <f>+IFERROR((IF(ISTEXT(KK$5)=FALSE,(INDEX(FRED!$1:$1048576,MATCH(US!KK$5,FRED!$A:$A,0),MATCH(US!$B14,FRED!$1:$1,0))),(SUM(JY14:KJ14)))),"")</f>
        <v>1917606</v>
      </c>
      <c r="KL14" s="59">
        <f>+IFERROR((IF(ISTEXT(KL$5)=FALSE,(INDEX(FRED!$1:$1048576,MATCH(US!KL$5,FRED!$A:$A,0),MATCH(US!$B14,FRED!$1:$1,0))),(SUM(JZ14:KK14)))),"")</f>
        <v>1919931</v>
      </c>
      <c r="KM14" s="59">
        <f>+IFERROR((IF(ISTEXT(KM$5)=FALSE,(INDEX(FRED!$1:$1048576,MATCH(US!KM$5,FRED!$A:$A,0),MATCH(US!$B14,FRED!$1:$1,0))),(SUM(KA14:KL14)))),"")</f>
        <v>1916369</v>
      </c>
      <c r="KN14" s="59">
        <f>+IFERROR((IF(ISTEXT(KN$5)=FALSE,(INDEX(FRED!$1:$1048576,MATCH(US!KN$5,FRED!$A:$A,0),MATCH(US!$B14,FRED!$1:$1,0))),(SUM(KB14:KM14)))),"")</f>
        <v>1918913</v>
      </c>
      <c r="KO14" s="59">
        <f>+IFERROR((IF(ISTEXT(KO$5)=FALSE,(INDEX(FRED!$1:$1048576,MATCH(US!KO$5,FRED!$A:$A,0),MATCH(US!$B14,FRED!$1:$1,0))),(SUM(KC14:KN14)))),"")</f>
        <v>1928393</v>
      </c>
      <c r="KP14" s="60">
        <f>+IFERROR((IF(ISTEXT(KP$5)=FALSE,(INDEX(FRED!$1:$1048576,MATCH(US!KP$5,FRED!$A:$A,0),MATCH(US!$B14,FRED!$1:$1,0))),(SUM(KD14:KO14)))),"")</f>
        <v>22809686</v>
      </c>
      <c r="KQ14" s="59">
        <f>+IFERROR((IF(ISTEXT(KQ$5)=FALSE,(INDEX(FRED!$1:$1048576,MATCH(US!KQ$5,FRED!$A:$A,0),MATCH(US!$B14,FRED!$1:$1,0))),(SUM(KE14:KP14)))),"")</f>
        <v>1957962</v>
      </c>
      <c r="KR14" s="59">
        <f>+IFERROR((IF(ISTEXT(KR$5)=FALSE,(INDEX(FRED!$1:$1048576,MATCH(US!KR$5,FRED!$A:$A,0),MATCH(US!$B14,FRED!$1:$1,0))),(SUM(KF14:KQ14)))),"")</f>
        <v>1976696</v>
      </c>
      <c r="KS14" s="59">
        <f>+IFERROR((IF(ISTEXT(KS$5)=FALSE,(INDEX(FRED!$1:$1048576,MATCH(US!KS$5,FRED!$A:$A,0),MATCH(US!$B14,FRED!$1:$1,0))),(SUM(KG14:KR14)))),"")</f>
        <v>1996401</v>
      </c>
      <c r="KT14" s="59">
        <f>+IFERROR((IF(ISTEXT(KT$5)=FALSE,(INDEX(FRED!$1:$1048576,MATCH(US!KT$5,FRED!$A:$A,0),MATCH(US!$B14,FRED!$1:$1,0))),(SUM(KH14:KS14)))),"")</f>
        <v>2023621</v>
      </c>
      <c r="KU14" s="59">
        <f>+IFERROR((IF(ISTEXT(KU$5)=FALSE,(INDEX(FRED!$1:$1048576,MATCH(US!KU$5,FRED!$A:$A,0),MATCH(US!$B14,FRED!$1:$1,0))),(SUM(KI14:KT14)))),"")</f>
        <v>2054535</v>
      </c>
      <c r="KV14" s="59">
        <f>+IFERROR((IF(ISTEXT(KV$5)=FALSE,(INDEX(FRED!$1:$1048576,MATCH(US!KV$5,FRED!$A:$A,0),MATCH(US!$B14,FRED!$1:$1,0))),(SUM(KJ14:KU14)))),"")</f>
        <v>2071559</v>
      </c>
      <c r="KW14" s="59">
        <f>+IFERROR((IF(ISTEXT(KW$5)=FALSE,(INDEX(FRED!$1:$1048576,MATCH(US!KW$5,FRED!$A:$A,0),MATCH(US!$B14,FRED!$1:$1,0))),(SUM(KK14:KV14)))),"")</f>
        <v>2085773</v>
      </c>
      <c r="KX14" s="59">
        <f>+IFERROR((IF(ISTEXT(KX$5)=FALSE,(INDEX(FRED!$1:$1048576,MATCH(US!KX$5,FRED!$A:$A,0),MATCH(US!$B14,FRED!$1:$1,0))),(SUM(KL14:KW14)))),"")</f>
        <v>2108277</v>
      </c>
      <c r="KY14" s="59">
        <f>+IFERROR((IF(ISTEXT(KY$5)=FALSE,(INDEX(FRED!$1:$1048576,MATCH(US!KY$5,FRED!$A:$A,0),MATCH(US!$B14,FRED!$1:$1,0))),(SUM(KM14:KX14)))),"")</f>
        <v>2123480</v>
      </c>
      <c r="KZ14" s="59">
        <f>+IFERROR((IF(ISTEXT(KZ$5)=FALSE,(INDEX(FRED!$1:$1048576,MATCH(US!KZ$5,FRED!$A:$A,0),MATCH(US!$B14,FRED!$1:$1,0))),(SUM(KN14:KY14)))),"")</f>
        <v>2142735</v>
      </c>
      <c r="LA14" s="59">
        <f>+IFERROR((IF(ISTEXT(LA$5)=FALSE,(INDEX(FRED!$1:$1048576,MATCH(US!LA$5,FRED!$A:$A,0),MATCH(US!$B14,FRED!$1:$1,0))),(SUM(KO14:KZ14)))),"")</f>
        <v>2167301</v>
      </c>
      <c r="LB14" s="59">
        <f>+IFERROR((IF(ISTEXT(LB$5)=FALSE,(INDEX(FRED!$1:$1048576,MATCH(US!LB$5,FRED!$A:$A,0),MATCH(US!$B14,FRED!$1:$1,0))),(SUM(KP14:LA14)))),"")</f>
        <v>2176796</v>
      </c>
      <c r="LC14" s="60">
        <f>+IFERROR((IF(ISTEXT(LC$5)=FALSE,(INDEX(FRED!$1:$1048576,MATCH(US!LC$5,FRED!$A:$A,0),MATCH(US!$B14,FRED!$1:$1,0))),(SUM(KQ14:LB14)))),"")</f>
        <v>24885136</v>
      </c>
      <c r="LD14" s="59">
        <f>+IFERROR((IF(ISTEXT(LD$5)=FALSE,(INDEX(FRED!$1:$1048576,MATCH(US!LD$5,FRED!$A:$A,0),MATCH(US!$B14,FRED!$1:$1,0))),(SUM(KR14:LC14)))),"")</f>
        <v>2161405</v>
      </c>
      <c r="LE14" s="59">
        <f>+IFERROR((IF(ISTEXT(LE$5)=FALSE,(INDEX(FRED!$1:$1048576,MATCH(US!LE$5,FRED!$A:$A,0),MATCH(US!$B14,FRED!$1:$1,0))),(SUM(KS14:LD14)))),"")</f>
        <v>2184616</v>
      </c>
      <c r="LF14" s="59">
        <f>+IFERROR((IF(ISTEXT(LF$5)=FALSE,(INDEX(FRED!$1:$1048576,MATCH(US!LF$5,FRED!$A:$A,0),MATCH(US!$B14,FRED!$1:$1,0))),(SUM(KT14:LE14)))),"")</f>
        <v>2174863</v>
      </c>
      <c r="LG14" s="59">
        <f>+IFERROR((IF(ISTEXT(LG$5)=FALSE,(INDEX(FRED!$1:$1048576,MATCH(US!LG$5,FRED!$A:$A,0),MATCH(US!$B14,FRED!$1:$1,0))),(SUM(KU14:LF14)))),"")</f>
        <v>2206494</v>
      </c>
      <c r="LH14" s="59">
        <f>+IFERROR((IF(ISTEXT(LH$5)=FALSE,(INDEX(FRED!$1:$1048576,MATCH(US!LH$5,FRED!$A:$A,0),MATCH(US!$B14,FRED!$1:$1,0))),(SUM(KV14:LG14)))),"")</f>
        <v>2215350</v>
      </c>
      <c r="LI14" s="59">
        <f>+IFERROR((IF(ISTEXT(LI$5)=FALSE,(INDEX(FRED!$1:$1048576,MATCH(US!LI$5,FRED!$A:$A,0),MATCH(US!$B14,FRED!$1:$1,0))),(SUM(KW14:LH14)))),"")</f>
        <v>2199846</v>
      </c>
      <c r="LJ14" s="59">
        <f>+IFERROR((IF(ISTEXT(LJ$5)=FALSE,(INDEX(FRED!$1:$1048576,MATCH(US!LJ$5,FRED!$A:$A,0),MATCH(US!$B14,FRED!$1:$1,0))),(SUM(KX14:LI14)))),"")</f>
        <v>2200746</v>
      </c>
      <c r="LK14" s="59">
        <f>+IFERROR((IF(ISTEXT(LK$5)=FALSE,(INDEX(FRED!$1:$1048576,MATCH(US!LK$5,FRED!$A:$A,0),MATCH(US!$B14,FRED!$1:$1,0))),(SUM(KY14:LJ14)))),"")</f>
        <v>2205322</v>
      </c>
      <c r="LL14" s="59">
        <f>+IFERROR((IF(ISTEXT(LL$5)=FALSE,(INDEX(FRED!$1:$1048576,MATCH(US!LL$5,FRED!$A:$A,0),MATCH(US!$B14,FRED!$1:$1,0))),(SUM(KZ14:LK14)))),"")</f>
        <v>2197940</v>
      </c>
      <c r="LM14" s="59">
        <f>+IFERROR((IF(ISTEXT(LM$5)=FALSE,(INDEX(FRED!$1:$1048576,MATCH(US!LM$5,FRED!$A:$A,0),MATCH(US!$B14,FRED!$1:$1,0))),(SUM(LA14:LL14)))),"")</f>
        <v>2197116</v>
      </c>
      <c r="LN14" s="59">
        <f>+IFERROR((IF(ISTEXT(LN$5)=FALSE,(INDEX(FRED!$1:$1048576,MATCH(US!LN$5,FRED!$A:$A,0),MATCH(US!$B14,FRED!$1:$1,0))),(SUM(LB14:LM14)))),"")</f>
        <v>2192932</v>
      </c>
      <c r="LO14" s="59">
        <f>+IFERROR((IF(ISTEXT(LO$5)=FALSE,(INDEX(FRED!$1:$1048576,MATCH(US!LO$5,FRED!$A:$A,0),MATCH(US!$B14,FRED!$1:$1,0))),(SUM(LC14:LN14)))),"")</f>
        <v>2176642</v>
      </c>
      <c r="LP14" s="60">
        <f>+IFERROR((IF(ISTEXT(LP$5)=FALSE,(INDEX(FRED!$1:$1048576,MATCH(US!LP$5,FRED!$A:$A,0),MATCH(US!$B14,FRED!$1:$1,0))),(SUM(LD14:LO14)))),"")</f>
        <v>26313272</v>
      </c>
      <c r="LQ14" s="59"/>
      <c r="LR14" s="59"/>
      <c r="LS14" s="59"/>
      <c r="LT14" s="59"/>
      <c r="LU14" s="59"/>
      <c r="LV14" s="59"/>
      <c r="LW14" s="59"/>
      <c r="LX14" s="59"/>
      <c r="LY14" s="59"/>
      <c r="LZ14" s="59"/>
      <c r="MA14" s="59"/>
      <c r="MB14" s="59"/>
      <c r="MC14" s="60">
        <f>+IFERROR((IF(ISTEXT(MC$5)=FALSE,(INDEX(FRED!$1:$1048576,MATCH(US!MC$5,FRED!$A:$A,0),MATCH(US!$B14,FRED!$1:$1,0))),(SUM(LQ14:MB14)))),"")</f>
        <v>0</v>
      </c>
      <c r="MD14" s="59"/>
      <c r="ME14" s="59"/>
      <c r="MF14" s="59"/>
      <c r="MG14" s="59"/>
      <c r="MH14" s="59"/>
      <c r="MI14" s="59"/>
      <c r="MJ14" s="59"/>
      <c r="MK14" s="59"/>
      <c r="ML14" s="59"/>
      <c r="MM14" s="59"/>
      <c r="MN14" s="59"/>
      <c r="MO14" s="59"/>
      <c r="MP14" s="60">
        <f>+IFERROR((IF(ISTEXT(MP$5)=FALSE,(INDEX(FRED!$1:$1048576,MATCH(US!MP$5,FRED!$A:$A,0),MATCH(US!$B14,FRED!$1:$1,0))),(SUM(MD14:MO14)))),"")</f>
        <v>0</v>
      </c>
    </row>
    <row r="15" spans="1:354" s="117" customFormat="1" ht="15.95" hidden="1" customHeight="1" outlineLevel="2">
      <c r="A15" s="159"/>
      <c r="B15" s="157" t="s">
        <v>534</v>
      </c>
      <c r="C15" s="194" t="s">
        <v>535</v>
      </c>
      <c r="D15" s="59">
        <f>+IFERROR((IF(ISTEXT(D$5)=FALSE,(INDEX(FRED!$1:$1048576,MATCH(US!D$5,FRED!$A:$A,0),MATCH(US!$B15,FRED!$1:$1,0))),(SUM(#REF!)))),"")</f>
        <v>0</v>
      </c>
      <c r="E15" s="59">
        <f>+IFERROR((IF(ISTEXT(E$5)=FALSE,(INDEX(FRED!$1:$1048576,MATCH(US!E$5,FRED!$A:$A,0),MATCH(US!$B15,FRED!$1:$1,0))),(SUM(#REF!)))),"")</f>
        <v>0</v>
      </c>
      <c r="F15" s="59">
        <f>+IFERROR((IF(ISTEXT(F$5)=FALSE,(INDEX(FRED!$1:$1048576,MATCH(US!F$5,FRED!$A:$A,0),MATCH(US!$B15,FRED!$1:$1,0))),(SUM(#REF!)))),"")</f>
        <v>0</v>
      </c>
      <c r="G15" s="59">
        <f>+IFERROR((IF(ISTEXT(G$5)=FALSE,(INDEX(FRED!$1:$1048576,MATCH(US!G$5,FRED!$A:$A,0),MATCH(US!$B15,FRED!$1:$1,0))),(SUM(#REF!)))),"")</f>
        <v>0</v>
      </c>
      <c r="H15" s="59">
        <f>+IFERROR((IF(ISTEXT(H$5)=FALSE,(INDEX(FRED!$1:$1048576,MATCH(US!H$5,FRED!$A:$A,0),MATCH(US!$B15,FRED!$1:$1,0))),(SUM(#REF!)))),"")</f>
        <v>0</v>
      </c>
      <c r="I15" s="59">
        <f>+IFERROR((IF(ISTEXT(I$5)=FALSE,(INDEX(FRED!$1:$1048576,MATCH(US!I$5,FRED!$A:$A,0),MATCH(US!$B15,FRED!$1:$1,0))),(SUM(#REF!)))),"")</f>
        <v>0</v>
      </c>
      <c r="J15" s="59">
        <f>+IFERROR((IF(ISTEXT(J$5)=FALSE,(INDEX(FRED!$1:$1048576,MATCH(US!J$5,FRED!$A:$A,0),MATCH(US!$B15,FRED!$1:$1,0))),(SUM(#REF!)))),"")</f>
        <v>0</v>
      </c>
      <c r="K15" s="59">
        <f>+IFERROR((IF(ISTEXT(K$5)=FALSE,(INDEX(FRED!$1:$1048576,MATCH(US!K$5,FRED!$A:$A,0),MATCH(US!$B15,FRED!$1:$1,0))),(SUM(#REF!)))),"")</f>
        <v>0</v>
      </c>
      <c r="L15" s="59">
        <f>+IFERROR((IF(ISTEXT(L$5)=FALSE,(INDEX(FRED!$1:$1048576,MATCH(US!L$5,FRED!$A:$A,0),MATCH(US!$B15,FRED!$1:$1,0))),(SUM(#REF!)))),"")</f>
        <v>0</v>
      </c>
      <c r="M15" s="59">
        <f>+IFERROR((IF(ISTEXT(M$5)=FALSE,(INDEX(FRED!$1:$1048576,MATCH(US!M$5,FRED!$A:$A,0),MATCH(US!$B15,FRED!$1:$1,0))),(SUM(A15:L15)))),"")</f>
        <v>0</v>
      </c>
      <c r="N15" s="59">
        <f>+IFERROR((IF(ISTEXT(N$5)=FALSE,(INDEX(FRED!$1:$1048576,MATCH(US!N$5,FRED!$A:$A,0),MATCH(US!$B15,FRED!$1:$1,0))),(SUM(B15:M15)))),"")</f>
        <v>0</v>
      </c>
      <c r="O15" s="59">
        <f>+IFERROR((IF(ISTEXT(O$5)=FALSE,(INDEX(FRED!$1:$1048576,MATCH(US!O$5,FRED!$A:$A,0),MATCH(US!$B15,FRED!$1:$1,0))),(SUM(C15:N15)))),"")</f>
        <v>0</v>
      </c>
      <c r="P15" s="60">
        <f>+IFERROR((IF(ISTEXT(P$5)=FALSE,(INDEX(FRED!$1:$1048576,MATCH(US!P$5,FRED!$A:$A,0),MATCH(US!$B15,FRED!$1:$1,0))),(SUM(D15:O15)))),"")</f>
        <v>0</v>
      </c>
      <c r="Q15" s="59">
        <f>+IFERROR((IF(ISTEXT(Q$5)=FALSE,(INDEX(FRED!$1:$1048576,MATCH(US!Q$5,FRED!$A:$A,0),MATCH(US!$B15,FRED!$1:$1,0))),(SUM(E15:P15)))),"")</f>
        <v>0</v>
      </c>
      <c r="R15" s="59">
        <f>+IFERROR((IF(ISTEXT(R$5)=FALSE,(INDEX(FRED!$1:$1048576,MATCH(US!R$5,FRED!$A:$A,0),MATCH(US!$B15,FRED!$1:$1,0))),(SUM(F15:Q15)))),"")</f>
        <v>0</v>
      </c>
      <c r="S15" s="59">
        <f>+IFERROR((IF(ISTEXT(S$5)=FALSE,(INDEX(FRED!$1:$1048576,MATCH(US!S$5,FRED!$A:$A,0),MATCH(US!$B15,FRED!$1:$1,0))),(SUM(G15:R15)))),"")</f>
        <v>0</v>
      </c>
      <c r="T15" s="59">
        <f>+IFERROR((IF(ISTEXT(T$5)=FALSE,(INDEX(FRED!$1:$1048576,MATCH(US!T$5,FRED!$A:$A,0),MATCH(US!$B15,FRED!$1:$1,0))),(SUM(H15:S15)))),"")</f>
        <v>0</v>
      </c>
      <c r="U15" s="59">
        <f>+IFERROR((IF(ISTEXT(U$5)=FALSE,(INDEX(FRED!$1:$1048576,MATCH(US!U$5,FRED!$A:$A,0),MATCH(US!$B15,FRED!$1:$1,0))),(SUM(I15:T15)))),"")</f>
        <v>0</v>
      </c>
      <c r="V15" s="59">
        <f>+IFERROR((IF(ISTEXT(V$5)=FALSE,(INDEX(FRED!$1:$1048576,MATCH(US!V$5,FRED!$A:$A,0),MATCH(US!$B15,FRED!$1:$1,0))),(SUM(J15:U15)))),"")</f>
        <v>0</v>
      </c>
      <c r="W15" s="59">
        <f>+IFERROR((IF(ISTEXT(W$5)=FALSE,(INDEX(FRED!$1:$1048576,MATCH(US!W$5,FRED!$A:$A,0),MATCH(US!$B15,FRED!$1:$1,0))),(SUM(K15:V15)))),"")</f>
        <v>0</v>
      </c>
      <c r="X15" s="59">
        <f>+IFERROR((IF(ISTEXT(X$5)=FALSE,(INDEX(FRED!$1:$1048576,MATCH(US!X$5,FRED!$A:$A,0),MATCH(US!$B15,FRED!$1:$1,0))),(SUM(L15:W15)))),"")</f>
        <v>0</v>
      </c>
      <c r="Y15" s="59">
        <f>+IFERROR((IF(ISTEXT(Y$5)=FALSE,(INDEX(FRED!$1:$1048576,MATCH(US!Y$5,FRED!$A:$A,0),MATCH(US!$B15,FRED!$1:$1,0))),(SUM(M15:X15)))),"")</f>
        <v>0</v>
      </c>
      <c r="Z15" s="59">
        <f>+IFERROR((IF(ISTEXT(Z$5)=FALSE,(INDEX(FRED!$1:$1048576,MATCH(US!Z$5,FRED!$A:$A,0),MATCH(US!$B15,FRED!$1:$1,0))),(SUM(N15:Y15)))),"")</f>
        <v>0</v>
      </c>
      <c r="AA15" s="59">
        <f>+IFERROR((IF(ISTEXT(AA$5)=FALSE,(INDEX(FRED!$1:$1048576,MATCH(US!AA$5,FRED!$A:$A,0),MATCH(US!$B15,FRED!$1:$1,0))),(SUM(O15:Z15)))),"")</f>
        <v>0</v>
      </c>
      <c r="AB15" s="59">
        <f>+IFERROR((IF(ISTEXT(AB$5)=FALSE,(INDEX(FRED!$1:$1048576,MATCH(US!AB$5,FRED!$A:$A,0),MATCH(US!$B15,FRED!$1:$1,0))),(SUM(P15:AA15)))),"")</f>
        <v>0</v>
      </c>
      <c r="AC15" s="60">
        <f>+IFERROR((IF(ISTEXT(AC$5)=FALSE,(INDEX(FRED!$1:$1048576,MATCH(US!AC$5,FRED!$A:$A,0),MATCH(US!$B15,FRED!$1:$1,0))),(SUM(Q15:AB15)))),"")</f>
        <v>0</v>
      </c>
      <c r="AD15" s="59">
        <f>+IFERROR((IF(ISTEXT(AD$5)=FALSE,(INDEX(FRED!$1:$1048576,MATCH(US!AD$5,FRED!$A:$A,0),MATCH(US!$B15,FRED!$1:$1,0))),(SUM(R15:AC15)))),"")</f>
        <v>28318</v>
      </c>
      <c r="AE15" s="59">
        <f>+IFERROR((IF(ISTEXT(AE$5)=FALSE,(INDEX(FRED!$1:$1048576,MATCH(US!AE$5,FRED!$A:$A,0),MATCH(US!$B15,FRED!$1:$1,0))),(SUM(S15:AD15)))),"")</f>
        <v>25977</v>
      </c>
      <c r="AF15" s="59">
        <f>+IFERROR((IF(ISTEXT(AF$5)=FALSE,(INDEX(FRED!$1:$1048576,MATCH(US!AF$5,FRED!$A:$A,0),MATCH(US!$B15,FRED!$1:$1,0))),(SUM(T15:AE15)))),"")</f>
        <v>24998</v>
      </c>
      <c r="AG15" s="59">
        <f>+IFERROR((IF(ISTEXT(AG$5)=FALSE,(INDEX(FRED!$1:$1048576,MATCH(US!AG$5,FRED!$A:$A,0),MATCH(US!$B15,FRED!$1:$1,0))),(SUM(U15:AF15)))),"")</f>
        <v>24482</v>
      </c>
      <c r="AH15" s="59">
        <f>+IFERROR((IF(ISTEXT(AH$5)=FALSE,(INDEX(FRED!$1:$1048576,MATCH(US!AH$5,FRED!$A:$A,0),MATCH(US!$B15,FRED!$1:$1,0))),(SUM(V15:AG15)))),"")</f>
        <v>23862</v>
      </c>
      <c r="AI15" s="59">
        <f>+IFERROR((IF(ISTEXT(AI$5)=FALSE,(INDEX(FRED!$1:$1048576,MATCH(US!AI$5,FRED!$A:$A,0),MATCH(US!$B15,FRED!$1:$1,0))),(SUM(W15:AH15)))),"")</f>
        <v>23200</v>
      </c>
      <c r="AJ15" s="59">
        <f>+IFERROR((IF(ISTEXT(AJ$5)=FALSE,(INDEX(FRED!$1:$1048576,MATCH(US!AJ$5,FRED!$A:$A,0),MATCH(US!$B15,FRED!$1:$1,0))),(SUM(X15:AI15)))),"")</f>
        <v>22090</v>
      </c>
      <c r="AK15" s="59">
        <f>+IFERROR((IF(ISTEXT(AK$5)=FALSE,(INDEX(FRED!$1:$1048576,MATCH(US!AK$5,FRED!$A:$A,0),MATCH(US!$B15,FRED!$1:$1,0))),(SUM(Y15:AJ15)))),"")</f>
        <v>20837</v>
      </c>
      <c r="AL15" s="59">
        <f>+IFERROR((IF(ISTEXT(AL$5)=FALSE,(INDEX(FRED!$1:$1048576,MATCH(US!AL$5,FRED!$A:$A,0),MATCH(US!$B15,FRED!$1:$1,0))),(SUM(Z15:AK15)))),"")</f>
        <v>20168</v>
      </c>
      <c r="AM15" s="59">
        <f>+IFERROR((IF(ISTEXT(AM$5)=FALSE,(INDEX(FRED!$1:$1048576,MATCH(US!AM$5,FRED!$A:$A,0),MATCH(US!$B15,FRED!$1:$1,0))),(SUM(AA15:AL15)))),"")</f>
        <v>20908</v>
      </c>
      <c r="AN15" s="59">
        <f>+IFERROR((IF(ISTEXT(AN$5)=FALSE,(INDEX(FRED!$1:$1048576,MATCH(US!AN$5,FRED!$A:$A,0),MATCH(US!$B15,FRED!$1:$1,0))),(SUM(AB15:AM15)))),"")</f>
        <v>21004</v>
      </c>
      <c r="AO15" s="59">
        <f>+IFERROR((IF(ISTEXT(AO$5)=FALSE,(INDEX(FRED!$1:$1048576,MATCH(US!AO$5,FRED!$A:$A,0),MATCH(US!$B15,FRED!$1:$1,0))),(SUM(AC15:AN15)))),"")</f>
        <v>20384</v>
      </c>
      <c r="AP15" s="60">
        <f>+IFERROR((IF(ISTEXT(AP$5)=FALSE,(INDEX(FRED!$1:$1048576,MATCH(US!AP$5,FRED!$A:$A,0),MATCH(US!$B15,FRED!$1:$1,0))),(SUM(AD15:AO15)))),"")</f>
        <v>276228</v>
      </c>
      <c r="AQ15" s="59">
        <f>+IFERROR((IF(ISTEXT(AQ$5)=FALSE,(INDEX(FRED!$1:$1048576,MATCH(US!AQ$5,FRED!$A:$A,0),MATCH(US!$B15,FRED!$1:$1,0))),(SUM(AE15:AP15)))),"")</f>
        <v>19703</v>
      </c>
      <c r="AR15" s="59">
        <f>+IFERROR((IF(ISTEXT(AR$5)=FALSE,(INDEX(FRED!$1:$1048576,MATCH(US!AR$5,FRED!$A:$A,0),MATCH(US!$B15,FRED!$1:$1,0))),(SUM(AF15:AQ15)))),"")</f>
        <v>19817</v>
      </c>
      <c r="AS15" s="59">
        <f>+IFERROR((IF(ISTEXT(AS$5)=FALSE,(INDEX(FRED!$1:$1048576,MATCH(US!AS$5,FRED!$A:$A,0),MATCH(US!$B15,FRED!$1:$1,0))),(SUM(AG15:AR15)))),"")</f>
        <v>20772</v>
      </c>
      <c r="AT15" s="59">
        <f>+IFERROR((IF(ISTEXT(AT$5)=FALSE,(INDEX(FRED!$1:$1048576,MATCH(US!AT$5,FRED!$A:$A,0),MATCH(US!$B15,FRED!$1:$1,0))),(SUM(AH15:AS15)))),"")</f>
        <v>20655</v>
      </c>
      <c r="AU15" s="59">
        <f>+IFERROR((IF(ISTEXT(AU$5)=FALSE,(INDEX(FRED!$1:$1048576,MATCH(US!AU$5,FRED!$A:$A,0),MATCH(US!$B15,FRED!$1:$1,0))),(SUM(AI15:AT15)))),"")</f>
        <v>22157</v>
      </c>
      <c r="AV15" s="59">
        <f>+IFERROR((IF(ISTEXT(AV$5)=FALSE,(INDEX(FRED!$1:$1048576,MATCH(US!AV$5,FRED!$A:$A,0),MATCH(US!$B15,FRED!$1:$1,0))),(SUM(AJ15:AU15)))),"")</f>
        <v>22542</v>
      </c>
      <c r="AW15" s="59">
        <f>+IFERROR((IF(ISTEXT(AW$5)=FALSE,(INDEX(FRED!$1:$1048576,MATCH(US!AW$5,FRED!$A:$A,0),MATCH(US!$B15,FRED!$1:$1,0))),(SUM(AK15:AV15)))),"")</f>
        <v>21492</v>
      </c>
      <c r="AX15" s="59">
        <f>+IFERROR((IF(ISTEXT(AX$5)=FALSE,(INDEX(FRED!$1:$1048576,MATCH(US!AX$5,FRED!$A:$A,0),MATCH(US!$B15,FRED!$1:$1,0))),(SUM(AL15:AW15)))),"")</f>
        <v>21551</v>
      </c>
      <c r="AY15" s="59">
        <f>+IFERROR((IF(ISTEXT(AY$5)=FALSE,(INDEX(FRED!$1:$1048576,MATCH(US!AY$5,FRED!$A:$A,0),MATCH(US!$B15,FRED!$1:$1,0))),(SUM(AM15:AX15)))),"")</f>
        <v>22422</v>
      </c>
      <c r="AZ15" s="59">
        <f>+IFERROR((IF(ISTEXT(AZ$5)=FALSE,(INDEX(FRED!$1:$1048576,MATCH(US!AZ$5,FRED!$A:$A,0),MATCH(US!$B15,FRED!$1:$1,0))),(SUM(AN15:AY15)))),"")</f>
        <v>22846</v>
      </c>
      <c r="BA15" s="59">
        <f>+IFERROR((IF(ISTEXT(BA$5)=FALSE,(INDEX(FRED!$1:$1048576,MATCH(US!BA$5,FRED!$A:$A,0),MATCH(US!$B15,FRED!$1:$1,0))),(SUM(AO15:AZ15)))),"")</f>
        <v>21988</v>
      </c>
      <c r="BB15" s="59">
        <f>+IFERROR((IF(ISTEXT(BB$5)=FALSE,(INDEX(FRED!$1:$1048576,MATCH(US!BB$5,FRED!$A:$A,0),MATCH(US!$B15,FRED!$1:$1,0))),(SUM(AP15:BA15)))),"")</f>
        <v>21445</v>
      </c>
      <c r="BC15" s="60">
        <f>+IFERROR((IF(ISTEXT(BC$5)=FALSE,(INDEX(FRED!$1:$1048576,MATCH(US!BC$5,FRED!$A:$A,0),MATCH(US!$B15,FRED!$1:$1,0))),(SUM(AQ15:BB15)))),"")</f>
        <v>257390</v>
      </c>
      <c r="BD15" s="59">
        <f>+IFERROR((IF(ISTEXT(BD$5)=FALSE,(INDEX(FRED!$1:$1048576,MATCH(US!BD$5,FRED!$A:$A,0),MATCH(US!$B15,FRED!$1:$1,0))),(SUM(AR15:BC15)))),"")</f>
        <v>21333</v>
      </c>
      <c r="BE15" s="59">
        <f>+IFERROR((IF(ISTEXT(BE$5)=FALSE,(INDEX(FRED!$1:$1048576,MATCH(US!BE$5,FRED!$A:$A,0),MATCH(US!$B15,FRED!$1:$1,0))),(SUM(AS15:BD15)))),"")</f>
        <v>22321</v>
      </c>
      <c r="BF15" s="59">
        <f>+IFERROR((IF(ISTEXT(BF$5)=FALSE,(INDEX(FRED!$1:$1048576,MATCH(US!BF$5,FRED!$A:$A,0),MATCH(US!$B15,FRED!$1:$1,0))),(SUM(AT15:BE15)))),"")</f>
        <v>21786</v>
      </c>
      <c r="BG15" s="59">
        <f>+IFERROR((IF(ISTEXT(BG$5)=FALSE,(INDEX(FRED!$1:$1048576,MATCH(US!BG$5,FRED!$A:$A,0),MATCH(US!$B15,FRED!$1:$1,0))),(SUM(AU15:BF15)))),"")</f>
        <v>21525</v>
      </c>
      <c r="BH15" s="59">
        <f>+IFERROR((IF(ISTEXT(BH$5)=FALSE,(INDEX(FRED!$1:$1048576,MATCH(US!BH$5,FRED!$A:$A,0),MATCH(US!$B15,FRED!$1:$1,0))),(SUM(AV15:BG15)))),"")</f>
        <v>22258</v>
      </c>
      <c r="BI15" s="59">
        <f>+IFERROR((IF(ISTEXT(BI$5)=FALSE,(INDEX(FRED!$1:$1048576,MATCH(US!BI$5,FRED!$A:$A,0),MATCH(US!$B15,FRED!$1:$1,0))),(SUM(AW15:BH15)))),"")</f>
        <v>20654</v>
      </c>
      <c r="BJ15" s="59">
        <f>+IFERROR((IF(ISTEXT(BJ$5)=FALSE,(INDEX(FRED!$1:$1048576,MATCH(US!BJ$5,FRED!$A:$A,0),MATCH(US!$B15,FRED!$1:$1,0))),(SUM(AX15:BI15)))),"")</f>
        <v>22141</v>
      </c>
      <c r="BK15" s="59">
        <f>+IFERROR((IF(ISTEXT(BK$5)=FALSE,(INDEX(FRED!$1:$1048576,MATCH(US!BK$5,FRED!$A:$A,0),MATCH(US!$B15,FRED!$1:$1,0))),(SUM(AY15:BJ15)))),"")</f>
        <v>22661</v>
      </c>
      <c r="BL15" s="59">
        <f>+IFERROR((IF(ISTEXT(BL$5)=FALSE,(INDEX(FRED!$1:$1048576,MATCH(US!BL$5,FRED!$A:$A,0),MATCH(US!$B15,FRED!$1:$1,0))),(SUM(AZ15:BK15)))),"")</f>
        <v>23397</v>
      </c>
      <c r="BM15" s="59">
        <f>+IFERROR((IF(ISTEXT(BM$5)=FALSE,(INDEX(FRED!$1:$1048576,MATCH(US!BM$5,FRED!$A:$A,0),MATCH(US!$B15,FRED!$1:$1,0))),(SUM(BA15:BL15)))),"")</f>
        <v>25548</v>
      </c>
      <c r="BN15" s="59">
        <f>+IFERROR((IF(ISTEXT(BN$5)=FALSE,(INDEX(FRED!$1:$1048576,MATCH(US!BN$5,FRED!$A:$A,0),MATCH(US!$B15,FRED!$1:$1,0))),(SUM(BB15:BM15)))),"")</f>
        <v>27631</v>
      </c>
      <c r="BO15" s="59">
        <f>+IFERROR((IF(ISTEXT(BO$5)=FALSE,(INDEX(FRED!$1:$1048576,MATCH(US!BO$5,FRED!$A:$A,0),MATCH(US!$B15,FRED!$1:$1,0))),(SUM(BC15:BN15)))),"")</f>
        <v>28235</v>
      </c>
      <c r="BP15" s="60">
        <f>+IFERROR((IF(ISTEXT(BP$5)=FALSE,(INDEX(FRED!$1:$1048576,MATCH(US!BP$5,FRED!$A:$A,0),MATCH(US!$B15,FRED!$1:$1,0))),(SUM(BD15:BO15)))),"")</f>
        <v>279490</v>
      </c>
      <c r="BQ15" s="59">
        <f>+IFERROR((IF(ISTEXT(BQ$5)=FALSE,(INDEX(FRED!$1:$1048576,MATCH(US!BQ$5,FRED!$A:$A,0),MATCH(US!$B15,FRED!$1:$1,0))),(SUM(BE15:BP15)))),"")</f>
        <v>27658</v>
      </c>
      <c r="BR15" s="59">
        <f>+IFERROR((IF(ISTEXT(BR$5)=FALSE,(INDEX(FRED!$1:$1048576,MATCH(US!BR$5,FRED!$A:$A,0),MATCH(US!$B15,FRED!$1:$1,0))),(SUM(BF15:BQ15)))),"")</f>
        <v>28136</v>
      </c>
      <c r="BS15" s="59">
        <f>+IFERROR((IF(ISTEXT(BS$5)=FALSE,(INDEX(FRED!$1:$1048576,MATCH(US!BS$5,FRED!$A:$A,0),MATCH(US!$B15,FRED!$1:$1,0))),(SUM(BG15:BR15)))),"")</f>
        <v>28759</v>
      </c>
      <c r="BT15" s="59">
        <f>+IFERROR((IF(ISTEXT(BT$5)=FALSE,(INDEX(FRED!$1:$1048576,MATCH(US!BT$5,FRED!$A:$A,0),MATCH(US!$B15,FRED!$1:$1,0))),(SUM(BH15:BS15)))),"")</f>
        <v>28032</v>
      </c>
      <c r="BU15" s="59">
        <f>+IFERROR((IF(ISTEXT(BU$5)=FALSE,(INDEX(FRED!$1:$1048576,MATCH(US!BU$5,FRED!$A:$A,0),MATCH(US!$B15,FRED!$1:$1,0))),(SUM(BI15:BT15)))),"")</f>
        <v>27179</v>
      </c>
      <c r="BV15" s="59">
        <f>+IFERROR((IF(ISTEXT(BV$5)=FALSE,(INDEX(FRED!$1:$1048576,MATCH(US!BV$5,FRED!$A:$A,0),MATCH(US!$B15,FRED!$1:$1,0))),(SUM(BJ15:BU15)))),"")</f>
        <v>27671</v>
      </c>
      <c r="BW15" s="59">
        <f>+IFERROR((IF(ISTEXT(BW$5)=FALSE,(INDEX(FRED!$1:$1048576,MATCH(US!BW$5,FRED!$A:$A,0),MATCH(US!$B15,FRED!$1:$1,0))),(SUM(BK15:BV15)))),"")</f>
        <v>27689</v>
      </c>
      <c r="BX15" s="59">
        <f>+IFERROR((IF(ISTEXT(BX$5)=FALSE,(INDEX(FRED!$1:$1048576,MATCH(US!BX$5,FRED!$A:$A,0),MATCH(US!$B15,FRED!$1:$1,0))),(SUM(BL15:BW15)))),"")</f>
        <v>29207</v>
      </c>
      <c r="BY15" s="59">
        <f>+IFERROR((IF(ISTEXT(BY$5)=FALSE,(INDEX(FRED!$1:$1048576,MATCH(US!BY$5,FRED!$A:$A,0),MATCH(US!$B15,FRED!$1:$1,0))),(SUM(BM15:BX15)))),"")</f>
        <v>29359</v>
      </c>
      <c r="BZ15" s="59">
        <f>+IFERROR((IF(ISTEXT(BZ$5)=FALSE,(INDEX(FRED!$1:$1048576,MATCH(US!BZ$5,FRED!$A:$A,0),MATCH(US!$B15,FRED!$1:$1,0))),(SUM(BN15:BY15)))),"")</f>
        <v>29492</v>
      </c>
      <c r="CA15" s="59">
        <f>+IFERROR((IF(ISTEXT(CA$5)=FALSE,(INDEX(FRED!$1:$1048576,MATCH(US!CA$5,FRED!$A:$A,0),MATCH(US!$B15,FRED!$1:$1,0))),(SUM(BO15:BZ15)))),"")</f>
        <v>29791</v>
      </c>
      <c r="CB15" s="59">
        <f>+IFERROR((IF(ISTEXT(CB$5)=FALSE,(INDEX(FRED!$1:$1048576,MATCH(US!CB$5,FRED!$A:$A,0),MATCH(US!$B15,FRED!$1:$1,0))),(SUM(BP15:CA15)))),"")</f>
        <v>29877</v>
      </c>
      <c r="CC15" s="60">
        <f>+IFERROR((IF(ISTEXT(CC$5)=FALSE,(INDEX(FRED!$1:$1048576,MATCH(US!CC$5,FRED!$A:$A,0),MATCH(US!$B15,FRED!$1:$1,0))),(SUM(BQ15:CB15)))),"")</f>
        <v>342850</v>
      </c>
      <c r="CD15" s="59">
        <f>+IFERROR((IF(ISTEXT(CD$5)=FALSE,(INDEX(FRED!$1:$1048576,MATCH(US!CD$5,FRED!$A:$A,0),MATCH(US!$B15,FRED!$1:$1,0))),(SUM(BR15:CC15)))),"")</f>
        <v>30231</v>
      </c>
      <c r="CE15" s="59">
        <f>+IFERROR((IF(ISTEXT(CE$5)=FALSE,(INDEX(FRED!$1:$1048576,MATCH(US!CE$5,FRED!$A:$A,0),MATCH(US!$B15,FRED!$1:$1,0))),(SUM(BS15:CD15)))),"")</f>
        <v>29424</v>
      </c>
      <c r="CF15" s="59">
        <f>+IFERROR((IF(ISTEXT(CF$5)=FALSE,(INDEX(FRED!$1:$1048576,MATCH(US!CF$5,FRED!$A:$A,0),MATCH(US!$B15,FRED!$1:$1,0))),(SUM(BT15:CE15)))),"")</f>
        <v>31325</v>
      </c>
      <c r="CG15" s="59">
        <f>+IFERROR((IF(ISTEXT(CG$5)=FALSE,(INDEX(FRED!$1:$1048576,MATCH(US!CG$5,FRED!$A:$A,0),MATCH(US!$B15,FRED!$1:$1,0))),(SUM(BU15:CF15)))),"")</f>
        <v>32307</v>
      </c>
      <c r="CH15" s="59">
        <f>+IFERROR((IF(ISTEXT(CH$5)=FALSE,(INDEX(FRED!$1:$1048576,MATCH(US!CH$5,FRED!$A:$A,0),MATCH(US!$B15,FRED!$1:$1,0))),(SUM(BV15:CG15)))),"")</f>
        <v>32184</v>
      </c>
      <c r="CI15" s="59">
        <f>+IFERROR((IF(ISTEXT(CI$5)=FALSE,(INDEX(FRED!$1:$1048576,MATCH(US!CI$5,FRED!$A:$A,0),MATCH(US!$B15,FRED!$1:$1,0))),(SUM(BW15:CH15)))),"")</f>
        <v>33318</v>
      </c>
      <c r="CJ15" s="59">
        <f>+IFERROR((IF(ISTEXT(CJ$5)=FALSE,(INDEX(FRED!$1:$1048576,MATCH(US!CJ$5,FRED!$A:$A,0),MATCH(US!$B15,FRED!$1:$1,0))),(SUM(BX15:CI15)))),"")</f>
        <v>32535</v>
      </c>
      <c r="CK15" s="59">
        <f>+IFERROR((IF(ISTEXT(CK$5)=FALSE,(INDEX(FRED!$1:$1048576,MATCH(US!CK$5,FRED!$A:$A,0),MATCH(US!$B15,FRED!$1:$1,0))),(SUM(BY15:CJ15)))),"")</f>
        <v>36248</v>
      </c>
      <c r="CL15" s="59">
        <f>+IFERROR((IF(ISTEXT(CL$5)=FALSE,(INDEX(FRED!$1:$1048576,MATCH(US!CL$5,FRED!$A:$A,0),MATCH(US!$B15,FRED!$1:$1,0))),(SUM(BZ15:CK15)))),"")</f>
        <v>34674</v>
      </c>
      <c r="CM15" s="59">
        <f>+IFERROR((IF(ISTEXT(CM$5)=FALSE,(INDEX(FRED!$1:$1048576,MATCH(US!CM$5,FRED!$A:$A,0),MATCH(US!$B15,FRED!$1:$1,0))),(SUM(CA15:CL15)))),"")</f>
        <v>32721</v>
      </c>
      <c r="CN15" s="59">
        <f>+IFERROR((IF(ISTEXT(CN$5)=FALSE,(INDEX(FRED!$1:$1048576,MATCH(US!CN$5,FRED!$A:$A,0),MATCH(US!$B15,FRED!$1:$1,0))),(SUM(CB15:CM15)))),"")</f>
        <v>32686</v>
      </c>
      <c r="CO15" s="59">
        <f>+IFERROR((IF(ISTEXT(CO$5)=FALSE,(INDEX(FRED!$1:$1048576,MATCH(US!CO$5,FRED!$A:$A,0),MATCH(US!$B15,FRED!$1:$1,0))),(SUM(CC15:CN15)))),"")</f>
        <v>33088</v>
      </c>
      <c r="CP15" s="60">
        <f>+IFERROR((IF(ISTEXT(CP$5)=FALSE,(INDEX(FRED!$1:$1048576,MATCH(US!CP$5,FRED!$A:$A,0),MATCH(US!$B15,FRED!$1:$1,0))),(SUM(CD15:CO15)))),"")</f>
        <v>390741</v>
      </c>
      <c r="CQ15" s="59">
        <f>+IFERROR((IF(ISTEXT(CQ$5)=FALSE,(INDEX(FRED!$1:$1048576,MATCH(US!CQ$5,FRED!$A:$A,0),MATCH(US!$B15,FRED!$1:$1,0))),(SUM(CE15:CP15)))),"")</f>
        <v>33765</v>
      </c>
      <c r="CR15" s="59">
        <f>+IFERROR((IF(ISTEXT(CR$5)=FALSE,(INDEX(FRED!$1:$1048576,MATCH(US!CR$5,FRED!$A:$A,0),MATCH(US!$B15,FRED!$1:$1,0))),(SUM(CF15:CQ15)))),"")</f>
        <v>34876</v>
      </c>
      <c r="CS15" s="59">
        <f>+IFERROR((IF(ISTEXT(CS$5)=FALSE,(INDEX(FRED!$1:$1048576,MATCH(US!CS$5,FRED!$A:$A,0),MATCH(US!$B15,FRED!$1:$1,0))),(SUM(CG15:CR15)))),"")</f>
        <v>34401</v>
      </c>
      <c r="CT15" s="59">
        <f>+IFERROR((IF(ISTEXT(CT$5)=FALSE,(INDEX(FRED!$1:$1048576,MATCH(US!CT$5,FRED!$A:$A,0),MATCH(US!$B15,FRED!$1:$1,0))),(SUM(CH15:CS15)))),"")</f>
        <v>36201</v>
      </c>
      <c r="CU15" s="59">
        <f>+IFERROR((IF(ISTEXT(CU$5)=FALSE,(INDEX(FRED!$1:$1048576,MATCH(US!CU$5,FRED!$A:$A,0),MATCH(US!$B15,FRED!$1:$1,0))),(SUM(CI15:CT15)))),"")</f>
        <v>35682</v>
      </c>
      <c r="CV15" s="59">
        <f>+IFERROR((IF(ISTEXT(CV$5)=FALSE,(INDEX(FRED!$1:$1048576,MATCH(US!CV$5,FRED!$A:$A,0),MATCH(US!$B15,FRED!$1:$1,0))),(SUM(CJ15:CU15)))),"")</f>
        <v>38032</v>
      </c>
      <c r="CW15" s="59">
        <f>+IFERROR((IF(ISTEXT(CW$5)=FALSE,(INDEX(FRED!$1:$1048576,MATCH(US!CW$5,FRED!$A:$A,0),MATCH(US!$B15,FRED!$1:$1,0))),(SUM(CK15:CV15)))),"")</f>
        <v>41246</v>
      </c>
      <c r="CX15" s="59">
        <f>+IFERROR((IF(ISTEXT(CX$5)=FALSE,(INDEX(FRED!$1:$1048576,MATCH(US!CX$5,FRED!$A:$A,0),MATCH(US!$B15,FRED!$1:$1,0))),(SUM(CL15:CW15)))),"")</f>
        <v>40845</v>
      </c>
      <c r="CY15" s="59">
        <f>+IFERROR((IF(ISTEXT(CY$5)=FALSE,(INDEX(FRED!$1:$1048576,MATCH(US!CY$5,FRED!$A:$A,0),MATCH(US!$B15,FRED!$1:$1,0))),(SUM(CM15:CX15)))),"")</f>
        <v>48459</v>
      </c>
      <c r="CZ15" s="59">
        <f>+IFERROR((IF(ISTEXT(CZ$5)=FALSE,(INDEX(FRED!$1:$1048576,MATCH(US!CZ$5,FRED!$A:$A,0),MATCH(US!$B15,FRED!$1:$1,0))),(SUM(CN15:CY15)))),"")</f>
        <v>49616</v>
      </c>
      <c r="DA15" s="59">
        <f>+IFERROR((IF(ISTEXT(DA$5)=FALSE,(INDEX(FRED!$1:$1048576,MATCH(US!DA$5,FRED!$A:$A,0),MATCH(US!$B15,FRED!$1:$1,0))),(SUM(CO15:CZ15)))),"")</f>
        <v>44624</v>
      </c>
      <c r="DB15" s="59">
        <f>+IFERROR((IF(ISTEXT(DB$5)=FALSE,(INDEX(FRED!$1:$1048576,MATCH(US!DB$5,FRED!$A:$A,0),MATCH(US!$B15,FRED!$1:$1,0))),(SUM(CP15:DA15)))),"")</f>
        <v>48293</v>
      </c>
      <c r="DC15" s="60">
        <f>+IFERROR((IF(ISTEXT(DC$5)=FALSE,(INDEX(FRED!$1:$1048576,MATCH(US!DC$5,FRED!$A:$A,0),MATCH(US!$B15,FRED!$1:$1,0))),(SUM(CQ15:DB15)))),"")</f>
        <v>486040</v>
      </c>
      <c r="DD15" s="59">
        <f>+IFERROR((IF(ISTEXT(DD$5)=FALSE,(INDEX(FRED!$1:$1048576,MATCH(US!DD$5,FRED!$A:$A,0),MATCH(US!$B15,FRED!$1:$1,0))),(SUM(CR15:DC15)))),"")</f>
        <v>48688</v>
      </c>
      <c r="DE15" s="59">
        <f>+IFERROR((IF(ISTEXT(DE$5)=FALSE,(INDEX(FRED!$1:$1048576,MATCH(US!DE$5,FRED!$A:$A,0),MATCH(US!$B15,FRED!$1:$1,0))),(SUM(CS15:DD15)))),"")</f>
        <v>48550</v>
      </c>
      <c r="DF15" s="59">
        <f>+IFERROR((IF(ISTEXT(DF$5)=FALSE,(INDEX(FRED!$1:$1048576,MATCH(US!DF$5,FRED!$A:$A,0),MATCH(US!$B15,FRED!$1:$1,0))),(SUM(CT15:DE15)))),"")</f>
        <v>49005</v>
      </c>
      <c r="DG15" s="59">
        <f>+IFERROR((IF(ISTEXT(DG$5)=FALSE,(INDEX(FRED!$1:$1048576,MATCH(US!DG$5,FRED!$A:$A,0),MATCH(US!$B15,FRED!$1:$1,0))),(SUM(CU15:DF15)))),"")</f>
        <v>50433</v>
      </c>
      <c r="DH15" s="59">
        <f>+IFERROR((IF(ISTEXT(DH$5)=FALSE,(INDEX(FRED!$1:$1048576,MATCH(US!DH$5,FRED!$A:$A,0),MATCH(US!$B15,FRED!$1:$1,0))),(SUM(CV15:DG15)))),"")</f>
        <v>53107</v>
      </c>
      <c r="DI15" s="59">
        <f>+IFERROR((IF(ISTEXT(DI$5)=FALSE,(INDEX(FRED!$1:$1048576,MATCH(US!DI$5,FRED!$A:$A,0),MATCH(US!$B15,FRED!$1:$1,0))),(SUM(CW15:DH15)))),"")</f>
        <v>54745</v>
      </c>
      <c r="DJ15" s="59">
        <f>+IFERROR((IF(ISTEXT(DJ$5)=FALSE,(INDEX(FRED!$1:$1048576,MATCH(US!DJ$5,FRED!$A:$A,0),MATCH(US!$B15,FRED!$1:$1,0))),(SUM(CX15:DI15)))),"")</f>
        <v>52970</v>
      </c>
      <c r="DK15" s="59">
        <f>+IFERROR((IF(ISTEXT(DK$5)=FALSE,(INDEX(FRED!$1:$1048576,MATCH(US!DK$5,FRED!$A:$A,0),MATCH(US!$B15,FRED!$1:$1,0))),(SUM(CY15:DJ15)))),"")</f>
        <v>54884</v>
      </c>
      <c r="DL15" s="59">
        <f>+IFERROR((IF(ISTEXT(DL$5)=FALSE,(INDEX(FRED!$1:$1048576,MATCH(US!DL$5,FRED!$A:$A,0),MATCH(US!$B15,FRED!$1:$1,0))),(SUM(CZ15:DK15)))),"")</f>
        <v>57161</v>
      </c>
      <c r="DM15" s="59">
        <f>+IFERROR((IF(ISTEXT(DM$5)=FALSE,(INDEX(FRED!$1:$1048576,MATCH(US!DM$5,FRED!$A:$A,0),MATCH(US!$B15,FRED!$1:$1,0))),(SUM(DA15:DL15)))),"")</f>
        <v>59197</v>
      </c>
      <c r="DN15" s="59">
        <f>+IFERROR((IF(ISTEXT(DN$5)=FALSE,(INDEX(FRED!$1:$1048576,MATCH(US!DN$5,FRED!$A:$A,0),MATCH(US!$B15,FRED!$1:$1,0))),(SUM(DB15:DM15)))),"")</f>
        <v>58739</v>
      </c>
      <c r="DO15" s="59">
        <f>+IFERROR((IF(ISTEXT(DO$5)=FALSE,(INDEX(FRED!$1:$1048576,MATCH(US!DO$5,FRED!$A:$A,0),MATCH(US!$B15,FRED!$1:$1,0))),(SUM(DC15:DN15)))),"")</f>
        <v>58850</v>
      </c>
      <c r="DP15" s="60">
        <f>+IFERROR((IF(ISTEXT(DP$5)=FALSE,(INDEX(FRED!$1:$1048576,MATCH(US!DP$5,FRED!$A:$A,0),MATCH(US!$B15,FRED!$1:$1,0))),(SUM(DD15:DO15)))),"")</f>
        <v>646329</v>
      </c>
      <c r="DQ15" s="59">
        <f>+IFERROR((IF(ISTEXT(DQ$5)=FALSE,(INDEX(FRED!$1:$1048576,MATCH(US!DQ$5,FRED!$A:$A,0),MATCH(US!$B15,FRED!$1:$1,0))),(SUM(DE15:DP15)))),"")</f>
        <v>64403</v>
      </c>
      <c r="DR15" s="59">
        <f>+IFERROR((IF(ISTEXT(DR$5)=FALSE,(INDEX(FRED!$1:$1048576,MATCH(US!DR$5,FRED!$A:$A,0),MATCH(US!$B15,FRED!$1:$1,0))),(SUM(DF15:DQ15)))),"")</f>
        <v>67038</v>
      </c>
      <c r="DS15" s="59">
        <f>+IFERROR((IF(ISTEXT(DS$5)=FALSE,(INDEX(FRED!$1:$1048576,MATCH(US!DS$5,FRED!$A:$A,0),MATCH(US!$B15,FRED!$1:$1,0))),(SUM(DG15:DR15)))),"")</f>
        <v>64842</v>
      </c>
      <c r="DT15" s="59">
        <f>+IFERROR((IF(ISTEXT(DT$5)=FALSE,(INDEX(FRED!$1:$1048576,MATCH(US!DT$5,FRED!$A:$A,0),MATCH(US!$B15,FRED!$1:$1,0))),(SUM(DH15:DS15)))),"")</f>
        <v>64279</v>
      </c>
      <c r="DU15" s="59">
        <f>+IFERROR((IF(ISTEXT(DU$5)=FALSE,(INDEX(FRED!$1:$1048576,MATCH(US!DU$5,FRED!$A:$A,0),MATCH(US!$B15,FRED!$1:$1,0))),(SUM(DI15:DT15)))),"")</f>
        <v>63751</v>
      </c>
      <c r="DV15" s="59">
        <f>+IFERROR((IF(ISTEXT(DV$5)=FALSE,(INDEX(FRED!$1:$1048576,MATCH(US!DV$5,FRED!$A:$A,0),MATCH(US!$B15,FRED!$1:$1,0))),(SUM(DJ15:DU15)))),"")</f>
        <v>59897</v>
      </c>
      <c r="DW15" s="59">
        <f>+IFERROR((IF(ISTEXT(DW$5)=FALSE,(INDEX(FRED!$1:$1048576,MATCH(US!DW$5,FRED!$A:$A,0),MATCH(US!$B15,FRED!$1:$1,0))),(SUM(DK15:DV15)))),"")</f>
        <v>58244</v>
      </c>
      <c r="DX15" s="59">
        <f>+IFERROR((IF(ISTEXT(DX$5)=FALSE,(INDEX(FRED!$1:$1048576,MATCH(US!DX$5,FRED!$A:$A,0),MATCH(US!$B15,FRED!$1:$1,0))),(SUM(DL15:DW15)))),"")</f>
        <v>56118</v>
      </c>
      <c r="DY15" s="59">
        <f>+IFERROR((IF(ISTEXT(DY$5)=FALSE,(INDEX(FRED!$1:$1048576,MATCH(US!DY$5,FRED!$A:$A,0),MATCH(US!$B15,FRED!$1:$1,0))),(SUM(DM15:DX15)))),"")</f>
        <v>52833</v>
      </c>
      <c r="DZ15" s="59">
        <f>+IFERROR((IF(ISTEXT(DZ$5)=FALSE,(INDEX(FRED!$1:$1048576,MATCH(US!DZ$5,FRED!$A:$A,0),MATCH(US!$B15,FRED!$1:$1,0))),(SUM(DN15:DY15)))),"")</f>
        <v>52513</v>
      </c>
      <c r="EA15" s="59">
        <f>+IFERROR((IF(ISTEXT(EA$5)=FALSE,(INDEX(FRED!$1:$1048576,MATCH(US!EA$5,FRED!$A:$A,0),MATCH(US!$B15,FRED!$1:$1,0))),(SUM(DO15:DZ15)))),"")</f>
        <v>51349</v>
      </c>
      <c r="EB15" s="59">
        <f>+IFERROR((IF(ISTEXT(EB$5)=FALSE,(INDEX(FRED!$1:$1048576,MATCH(US!EB$5,FRED!$A:$A,0),MATCH(US!$B15,FRED!$1:$1,0))),(SUM(DP15:EA15)))),"")</f>
        <v>43060</v>
      </c>
      <c r="EC15" s="60">
        <f>+IFERROR((IF(ISTEXT(EC$5)=FALSE,(INDEX(FRED!$1:$1048576,MATCH(US!EC$5,FRED!$A:$A,0),MATCH(US!$B15,FRED!$1:$1,0))),(SUM(DQ15:EB15)))),"")</f>
        <v>698327</v>
      </c>
      <c r="ED15" s="59">
        <f>+IFERROR((IF(ISTEXT(ED$5)=FALSE,(INDEX(FRED!$1:$1048576,MATCH(US!ED$5,FRED!$A:$A,0),MATCH(US!$B15,FRED!$1:$1,0))),(SUM(DR15:EC15)))),"")</f>
        <v>45540</v>
      </c>
      <c r="EE15" s="59">
        <f>+IFERROR((IF(ISTEXT(EE$5)=FALSE,(INDEX(FRED!$1:$1048576,MATCH(US!EE$5,FRED!$A:$A,0),MATCH(US!$B15,FRED!$1:$1,0))),(SUM(DS15:ED15)))),"")</f>
        <v>45685</v>
      </c>
      <c r="EF15" s="59">
        <f>+IFERROR((IF(ISTEXT(EF$5)=FALSE,(INDEX(FRED!$1:$1048576,MATCH(US!EF$5,FRED!$A:$A,0),MATCH(US!$B15,FRED!$1:$1,0))),(SUM(DT15:EE15)))),"")</f>
        <v>49495</v>
      </c>
      <c r="EG15" s="59">
        <f>+IFERROR((IF(ISTEXT(EG$5)=FALSE,(INDEX(FRED!$1:$1048576,MATCH(US!EG$5,FRED!$A:$A,0),MATCH(US!$B15,FRED!$1:$1,0))),(SUM(DU15:EF15)))),"")</f>
        <v>46406</v>
      </c>
      <c r="EH15" s="59">
        <f>+IFERROR((IF(ISTEXT(EH$5)=FALSE,(INDEX(FRED!$1:$1048576,MATCH(US!EH$5,FRED!$A:$A,0),MATCH(US!$B15,FRED!$1:$1,0))),(SUM(DV15:EG15)))),"")</f>
        <v>43685</v>
      </c>
      <c r="EI15" s="59">
        <f>+IFERROR((IF(ISTEXT(EI$5)=FALSE,(INDEX(FRED!$1:$1048576,MATCH(US!EI$5,FRED!$A:$A,0),MATCH(US!$B15,FRED!$1:$1,0))),(SUM(DW15:EH15)))),"")</f>
        <v>42717</v>
      </c>
      <c r="EJ15" s="59">
        <f>+IFERROR((IF(ISTEXT(EJ$5)=FALSE,(INDEX(FRED!$1:$1048576,MATCH(US!EJ$5,FRED!$A:$A,0),MATCH(US!$B15,FRED!$1:$1,0))),(SUM(DX15:EI15)))),"")</f>
        <v>41220</v>
      </c>
      <c r="EK15" s="59">
        <f>+IFERROR((IF(ISTEXT(EK$5)=FALSE,(INDEX(FRED!$1:$1048576,MATCH(US!EK$5,FRED!$A:$A,0),MATCH(US!$B15,FRED!$1:$1,0))),(SUM(DY15:EJ15)))),"")</f>
        <v>39610</v>
      </c>
      <c r="EL15" s="59">
        <f>+IFERROR((IF(ISTEXT(EL$5)=FALSE,(INDEX(FRED!$1:$1048576,MATCH(US!EL$5,FRED!$A:$A,0),MATCH(US!$B15,FRED!$1:$1,0))),(SUM(DZ15:EK15)))),"")</f>
        <v>38217</v>
      </c>
      <c r="EM15" s="59">
        <f>+IFERROR((IF(ISTEXT(EM$5)=FALSE,(INDEX(FRED!$1:$1048576,MATCH(US!EM$5,FRED!$A:$A,0),MATCH(US!$B15,FRED!$1:$1,0))),(SUM(EA15:EL15)))),"")</f>
        <v>36890</v>
      </c>
      <c r="EN15" s="59">
        <f>+IFERROR((IF(ISTEXT(EN$5)=FALSE,(INDEX(FRED!$1:$1048576,MATCH(US!EN$5,FRED!$A:$A,0),MATCH(US!$B15,FRED!$1:$1,0))),(SUM(EB15:EM15)))),"")</f>
        <v>35195</v>
      </c>
      <c r="EO15" s="59">
        <f>+IFERROR((IF(ISTEXT(EO$5)=FALSE,(INDEX(FRED!$1:$1048576,MATCH(US!EO$5,FRED!$A:$A,0),MATCH(US!$B15,FRED!$1:$1,0))),(SUM(EC15:EN15)))),"")</f>
        <v>31638</v>
      </c>
      <c r="EP15" s="60">
        <f>+IFERROR((IF(ISTEXT(EP$5)=FALSE,(INDEX(FRED!$1:$1048576,MATCH(US!EP$5,FRED!$A:$A,0),MATCH(US!$B15,FRED!$1:$1,0))),(SUM(ED15:EO15)))),"")</f>
        <v>496298</v>
      </c>
      <c r="EQ15" s="59">
        <f>+IFERROR((IF(ISTEXT(EQ$5)=FALSE,(INDEX(FRED!$1:$1048576,MATCH(US!EQ$5,FRED!$A:$A,0),MATCH(US!$B15,FRED!$1:$1,0))),(SUM(EE15:EP15)))),"")</f>
        <v>30632</v>
      </c>
      <c r="ER15" s="59">
        <f>+IFERROR((IF(ISTEXT(ER$5)=FALSE,(INDEX(FRED!$1:$1048576,MATCH(US!ER$5,FRED!$A:$A,0),MATCH(US!$B15,FRED!$1:$1,0))),(SUM(EF15:EQ15)))),"")</f>
        <v>33266</v>
      </c>
      <c r="ES15" s="59">
        <f>+IFERROR((IF(ISTEXT(ES$5)=FALSE,(INDEX(FRED!$1:$1048576,MATCH(US!ES$5,FRED!$A:$A,0),MATCH(US!$B15,FRED!$1:$1,0))),(SUM(EG15:ER15)))),"")</f>
        <v>35282</v>
      </c>
      <c r="ET15" s="59">
        <f>+IFERROR((IF(ISTEXT(ET$5)=FALSE,(INDEX(FRED!$1:$1048576,MATCH(US!ET$5,FRED!$A:$A,0),MATCH(US!$B15,FRED!$1:$1,0))),(SUM(EH15:ES15)))),"")</f>
        <v>34697</v>
      </c>
      <c r="EU15" s="59">
        <f>+IFERROR((IF(ISTEXT(EU$5)=FALSE,(INDEX(FRED!$1:$1048576,MATCH(US!EU$5,FRED!$A:$A,0),MATCH(US!$B15,FRED!$1:$1,0))),(SUM(EI15:ET15)))),"")</f>
        <v>37489</v>
      </c>
      <c r="EV15" s="59">
        <f>+IFERROR((IF(ISTEXT(EV$5)=FALSE,(INDEX(FRED!$1:$1048576,MATCH(US!EV$5,FRED!$A:$A,0),MATCH(US!$B15,FRED!$1:$1,0))),(SUM(EJ15:EU15)))),"")</f>
        <v>42435</v>
      </c>
      <c r="EW15" s="59">
        <f>+IFERROR((IF(ISTEXT(EW$5)=FALSE,(INDEX(FRED!$1:$1048576,MATCH(US!EW$5,FRED!$A:$A,0),MATCH(US!$B15,FRED!$1:$1,0))),(SUM(EK15:EV15)))),"")</f>
        <v>41532</v>
      </c>
      <c r="EX15" s="59">
        <f>+IFERROR((IF(ISTEXT(EX$5)=FALSE,(INDEX(FRED!$1:$1048576,MATCH(US!EX$5,FRED!$A:$A,0),MATCH(US!$B15,FRED!$1:$1,0))),(SUM(EL15:EW15)))),"")</f>
        <v>43769</v>
      </c>
      <c r="EY15" s="59">
        <f>+IFERROR((IF(ISTEXT(EY$5)=FALSE,(INDEX(FRED!$1:$1048576,MATCH(US!EY$5,FRED!$A:$A,0),MATCH(US!$B15,FRED!$1:$1,0))),(SUM(EM15:EX15)))),"")</f>
        <v>46301</v>
      </c>
      <c r="EZ15" s="59">
        <f>+IFERROR((IF(ISTEXT(EZ$5)=FALSE,(INDEX(FRED!$1:$1048576,MATCH(US!EZ$5,FRED!$A:$A,0),MATCH(US!$B15,FRED!$1:$1,0))),(SUM(EN15:EY15)))),"")</f>
        <v>45354</v>
      </c>
      <c r="FA15" s="59">
        <f>+IFERROR((IF(ISTEXT(FA$5)=FALSE,(INDEX(FRED!$1:$1048576,MATCH(US!FA$5,FRED!$A:$A,0),MATCH(US!$B15,FRED!$1:$1,0))),(SUM(EO15:EZ15)))),"")</f>
        <v>45782</v>
      </c>
      <c r="FB15" s="59">
        <f>+IFERROR((IF(ISTEXT(FB$5)=FALSE,(INDEX(FRED!$1:$1048576,MATCH(US!FB$5,FRED!$A:$A,0),MATCH(US!$B15,FRED!$1:$1,0))),(SUM(EP15:FA15)))),"")</f>
        <v>47524</v>
      </c>
      <c r="FC15" s="60">
        <f>+IFERROR((IF(ISTEXT(FC$5)=FALSE,(INDEX(FRED!$1:$1048576,MATCH(US!FC$5,FRED!$A:$A,0),MATCH(US!$B15,FRED!$1:$1,0))),(SUM(EQ15:FB15)))),"")</f>
        <v>484063</v>
      </c>
      <c r="FD15" s="59">
        <f>+IFERROR((IF(ISTEXT(FD$5)=FALSE,(INDEX(FRED!$1:$1048576,MATCH(US!FD$5,FRED!$A:$A,0),MATCH(US!$B15,FRED!$1:$1,0))),(SUM(ER15:FC15)))),"")</f>
        <v>44470</v>
      </c>
      <c r="FE15" s="59">
        <f>+IFERROR((IF(ISTEXT(FE$5)=FALSE,(INDEX(FRED!$1:$1048576,MATCH(US!FE$5,FRED!$A:$A,0),MATCH(US!$B15,FRED!$1:$1,0))),(SUM(ES15:FD15)))),"")</f>
        <v>44955</v>
      </c>
      <c r="FF15" s="59">
        <f>+IFERROR((IF(ISTEXT(FF$5)=FALSE,(INDEX(FRED!$1:$1048576,MATCH(US!FF$5,FRED!$A:$A,0),MATCH(US!$B15,FRED!$1:$1,0))),(SUM(ET15:FE15)))),"")</f>
        <v>46219</v>
      </c>
      <c r="FG15" s="59">
        <f>+IFERROR((IF(ISTEXT(FG$5)=FALSE,(INDEX(FRED!$1:$1048576,MATCH(US!FG$5,FRED!$A:$A,0),MATCH(US!$B15,FRED!$1:$1,0))),(SUM(EU15:FF15)))),"")</f>
        <v>46995</v>
      </c>
      <c r="FH15" s="59">
        <f>+IFERROR((IF(ISTEXT(FH$5)=FALSE,(INDEX(FRED!$1:$1048576,MATCH(US!FH$5,FRED!$A:$A,0),MATCH(US!$B15,FRED!$1:$1,0))),(SUM(EV15:FG15)))),"")</f>
        <v>47170</v>
      </c>
      <c r="FI15" s="59">
        <f>+IFERROR((IF(ISTEXT(FI$5)=FALSE,(INDEX(FRED!$1:$1048576,MATCH(US!FI$5,FRED!$A:$A,0),MATCH(US!$B15,FRED!$1:$1,0))),(SUM(EW15:FH15)))),"")</f>
        <v>47615</v>
      </c>
      <c r="FJ15" s="59">
        <f>+IFERROR((IF(ISTEXT(FJ$5)=FALSE,(INDEX(FRED!$1:$1048576,MATCH(US!FJ$5,FRED!$A:$A,0),MATCH(US!$B15,FRED!$1:$1,0))),(SUM(EX15:FI15)))),"")</f>
        <v>48281</v>
      </c>
      <c r="FK15" s="59">
        <f>+IFERROR((IF(ISTEXT(FK$5)=FALSE,(INDEX(FRED!$1:$1048576,MATCH(US!FK$5,FRED!$A:$A,0),MATCH(US!$B15,FRED!$1:$1,0))),(SUM(EY15:FJ15)))),"")</f>
        <v>47882</v>
      </c>
      <c r="FL15" s="59">
        <f>+IFERROR((IF(ISTEXT(FL$5)=FALSE,(INDEX(FRED!$1:$1048576,MATCH(US!FL$5,FRED!$A:$A,0),MATCH(US!$B15,FRED!$1:$1,0))),(SUM(EZ15:FK15)))),"")</f>
        <v>48949</v>
      </c>
      <c r="FM15" s="59">
        <f>+IFERROR((IF(ISTEXT(FM$5)=FALSE,(INDEX(FRED!$1:$1048576,MATCH(US!FM$5,FRED!$A:$A,0),MATCH(US!$B15,FRED!$1:$1,0))),(SUM(FA15:FL15)))),"")</f>
        <v>49355</v>
      </c>
      <c r="FN15" s="59">
        <f>+IFERROR((IF(ISTEXT(FN$5)=FALSE,(INDEX(FRED!$1:$1048576,MATCH(US!FN$5,FRED!$A:$A,0),MATCH(US!$B15,FRED!$1:$1,0))),(SUM(FB15:FM15)))),"")</f>
        <v>49048</v>
      </c>
      <c r="FO15" s="59">
        <f>+IFERROR((IF(ISTEXT(FO$5)=FALSE,(INDEX(FRED!$1:$1048576,MATCH(US!FO$5,FRED!$A:$A,0),MATCH(US!$B15,FRED!$1:$1,0))),(SUM(FC15:FN15)))),"")</f>
        <v>49943</v>
      </c>
      <c r="FP15" s="60">
        <f>+IFERROR((IF(ISTEXT(FP$5)=FALSE,(INDEX(FRED!$1:$1048576,MATCH(US!FP$5,FRED!$A:$A,0),MATCH(US!$B15,FRED!$1:$1,0))),(SUM(FD15:FO15)))),"")</f>
        <v>570882</v>
      </c>
      <c r="FQ15" s="59">
        <f>+IFERROR((IF(ISTEXT(FQ$5)=FALSE,(INDEX(FRED!$1:$1048576,MATCH(US!FQ$5,FRED!$A:$A,0),MATCH(US!$B15,FRED!$1:$1,0))),(SUM(FE15:FP15)))),"")</f>
        <v>49919</v>
      </c>
      <c r="FR15" s="59">
        <f>+IFERROR((IF(ISTEXT(FR$5)=FALSE,(INDEX(FRED!$1:$1048576,MATCH(US!FR$5,FRED!$A:$A,0),MATCH(US!$B15,FRED!$1:$1,0))),(SUM(FF15:FQ15)))),"")</f>
        <v>51348</v>
      </c>
      <c r="FS15" s="59">
        <f>+IFERROR((IF(ISTEXT(FS$5)=FALSE,(INDEX(FRED!$1:$1048576,MATCH(US!FS$5,FRED!$A:$A,0),MATCH(US!$B15,FRED!$1:$1,0))),(SUM(FG15:FR15)))),"")</f>
        <v>51151</v>
      </c>
      <c r="FT15" s="59">
        <f>+IFERROR((IF(ISTEXT(FT$5)=FALSE,(INDEX(FRED!$1:$1048576,MATCH(US!FT$5,FRED!$A:$A,0),MATCH(US!$B15,FRED!$1:$1,0))),(SUM(FH15:FS15)))),"")</f>
        <v>50295</v>
      </c>
      <c r="FU15" s="59">
        <f>+IFERROR((IF(ISTEXT(FU$5)=FALSE,(INDEX(FRED!$1:$1048576,MATCH(US!FU$5,FRED!$A:$A,0),MATCH(US!$B15,FRED!$1:$1,0))),(SUM(FI15:FT15)))),"")</f>
        <v>48701</v>
      </c>
      <c r="FV15" s="59">
        <f>+IFERROR((IF(ISTEXT(FV$5)=FALSE,(INDEX(FRED!$1:$1048576,MATCH(US!FV$5,FRED!$A:$A,0),MATCH(US!$B15,FRED!$1:$1,0))),(SUM(FJ15:FU15)))),"")</f>
        <v>50185</v>
      </c>
      <c r="FW15" s="59">
        <f>+IFERROR((IF(ISTEXT(FW$5)=FALSE,(INDEX(FRED!$1:$1048576,MATCH(US!FW$5,FRED!$A:$A,0),MATCH(US!$B15,FRED!$1:$1,0))),(SUM(FK15:FV15)))),"")</f>
        <v>55930</v>
      </c>
      <c r="FX15" s="59">
        <f>+IFERROR((IF(ISTEXT(FX$5)=FALSE,(INDEX(FRED!$1:$1048576,MATCH(US!FX$5,FRED!$A:$A,0),MATCH(US!$B15,FRED!$1:$1,0))),(SUM(FL15:FW15)))),"")</f>
        <v>54929</v>
      </c>
      <c r="FY15" s="59">
        <f>+IFERROR((IF(ISTEXT(FY$5)=FALSE,(INDEX(FRED!$1:$1048576,MATCH(US!FY$5,FRED!$A:$A,0),MATCH(US!$B15,FRED!$1:$1,0))),(SUM(FM15:FX15)))),"")</f>
        <v>52449</v>
      </c>
      <c r="FZ15" s="59">
        <f>+IFERROR((IF(ISTEXT(FZ$5)=FALSE,(INDEX(FRED!$1:$1048576,MATCH(US!FZ$5,FRED!$A:$A,0),MATCH(US!$B15,FRED!$1:$1,0))),(SUM(FN15:FY15)))),"")</f>
        <v>53003</v>
      </c>
      <c r="GA15" s="59">
        <f>+IFERROR((IF(ISTEXT(GA$5)=FALSE,(INDEX(FRED!$1:$1048576,MATCH(US!GA$5,FRED!$A:$A,0),MATCH(US!$B15,FRED!$1:$1,0))),(SUM(FO15:FZ15)))),"")</f>
        <v>52965</v>
      </c>
      <c r="GB15" s="59">
        <f>+IFERROR((IF(ISTEXT(GB$5)=FALSE,(INDEX(FRED!$1:$1048576,MATCH(US!GB$5,FRED!$A:$A,0),MATCH(US!$B15,FRED!$1:$1,0))),(SUM(FP15:GA15)))),"")</f>
        <v>58489</v>
      </c>
      <c r="GC15" s="60">
        <f>+IFERROR((IF(ISTEXT(GC$5)=FALSE,(INDEX(FRED!$1:$1048576,MATCH(US!GC$5,FRED!$A:$A,0),MATCH(US!$B15,FRED!$1:$1,0))),(SUM(FQ15:GB15)))),"")</f>
        <v>629364</v>
      </c>
      <c r="GD15" s="59">
        <f>+IFERROR((IF(ISTEXT(GD$5)=FALSE,(INDEX(FRED!$1:$1048576,MATCH(US!GD$5,FRED!$A:$A,0),MATCH(US!$B15,FRED!$1:$1,0))),(SUM(FR15:GC15)))),"")</f>
        <v>55799</v>
      </c>
      <c r="GE15" s="59">
        <f>+IFERROR((IF(ISTEXT(GE$5)=FALSE,(INDEX(FRED!$1:$1048576,MATCH(US!GE$5,FRED!$A:$A,0),MATCH(US!$B15,FRED!$1:$1,0))),(SUM(FS15:GD15)))),"")</f>
        <v>54342</v>
      </c>
      <c r="GF15" s="59">
        <f>+IFERROR((IF(ISTEXT(GF$5)=FALSE,(INDEX(FRED!$1:$1048576,MATCH(US!GF$5,FRED!$A:$A,0),MATCH(US!$B15,FRED!$1:$1,0))),(SUM(FT15:GE15)))),"")</f>
        <v>51678</v>
      </c>
      <c r="GG15" s="59">
        <f>+IFERROR((IF(ISTEXT(GG$5)=FALSE,(INDEX(FRED!$1:$1048576,MATCH(US!GG$5,FRED!$A:$A,0),MATCH(US!$B15,FRED!$1:$1,0))),(SUM(FU15:GF15)))),"")</f>
        <v>54347</v>
      </c>
      <c r="GH15" s="59">
        <f>+IFERROR((IF(ISTEXT(GH$5)=FALSE,(INDEX(FRED!$1:$1048576,MATCH(US!GH$5,FRED!$A:$A,0),MATCH(US!$B15,FRED!$1:$1,0))),(SUM(FV15:GG15)))),"")</f>
        <v>53669</v>
      </c>
      <c r="GI15" s="59">
        <f>+IFERROR((IF(ISTEXT(GI$5)=FALSE,(INDEX(FRED!$1:$1048576,MATCH(US!GI$5,FRED!$A:$A,0),MATCH(US!$B15,FRED!$1:$1,0))),(SUM(FW15:GH15)))),"")</f>
        <v>58899</v>
      </c>
      <c r="GJ15" s="59">
        <f>+IFERROR((IF(ISTEXT(GJ$5)=FALSE,(INDEX(FRED!$1:$1048576,MATCH(US!GJ$5,FRED!$A:$A,0),MATCH(US!$B15,FRED!$1:$1,0))),(SUM(FX15:GI15)))),"")</f>
        <v>58226</v>
      </c>
      <c r="GK15" s="59">
        <f>+IFERROR((IF(ISTEXT(GK$5)=FALSE,(INDEX(FRED!$1:$1048576,MATCH(US!GK$5,FRED!$A:$A,0),MATCH(US!$B15,FRED!$1:$1,0))),(SUM(FY15:GJ15)))),"")</f>
        <v>59770</v>
      </c>
      <c r="GL15" s="59">
        <f>+IFERROR((IF(ISTEXT(GL$5)=FALSE,(INDEX(FRED!$1:$1048576,MATCH(US!GL$5,FRED!$A:$A,0),MATCH(US!$B15,FRED!$1:$1,0))),(SUM(FZ15:GK15)))),"")</f>
        <v>62103</v>
      </c>
      <c r="GM15" s="59">
        <f>+IFERROR((IF(ISTEXT(GM$5)=FALSE,(INDEX(FRED!$1:$1048576,MATCH(US!GM$5,FRED!$A:$A,0),MATCH(US!$B15,FRED!$1:$1,0))),(SUM(GA15:GL15)))),"")</f>
        <v>71312</v>
      </c>
      <c r="GN15" s="59">
        <f>+IFERROR((IF(ISTEXT(GN$5)=FALSE,(INDEX(FRED!$1:$1048576,MATCH(US!GN$5,FRED!$A:$A,0),MATCH(US!$B15,FRED!$1:$1,0))),(SUM(GB15:GM15)))),"")</f>
        <v>73732</v>
      </c>
      <c r="GO15" s="59">
        <f>+IFERROR((IF(ISTEXT(GO$5)=FALSE,(INDEX(FRED!$1:$1048576,MATCH(US!GO$5,FRED!$A:$A,0),MATCH(US!$B15,FRED!$1:$1,0))),(SUM(GC15:GN15)))),"")</f>
        <v>71623</v>
      </c>
      <c r="GP15" s="60">
        <f>+IFERROR((IF(ISTEXT(GP$5)=FALSE,(INDEX(FRED!$1:$1048576,MATCH(US!GP$5,FRED!$A:$A,0),MATCH(US!$B15,FRED!$1:$1,0))),(SUM(GD15:GO15)))),"")</f>
        <v>725500</v>
      </c>
      <c r="GQ15" s="59">
        <f>+IFERROR((IF(ISTEXT(GQ$5)=FALSE,(INDEX(FRED!$1:$1048576,MATCH(US!GQ$5,FRED!$A:$A,0),MATCH(US!$B15,FRED!$1:$1,0))),(SUM(GE15:GP15)))),"")</f>
        <v>76734</v>
      </c>
      <c r="GR15" s="59">
        <f>+IFERROR((IF(ISTEXT(GR$5)=FALSE,(INDEX(FRED!$1:$1048576,MATCH(US!GR$5,FRED!$A:$A,0),MATCH(US!$B15,FRED!$1:$1,0))),(SUM(GF15:GQ15)))),"")</f>
        <v>80278</v>
      </c>
      <c r="GS15" s="59">
        <f>+IFERROR((IF(ISTEXT(GS$5)=FALSE,(INDEX(FRED!$1:$1048576,MATCH(US!GS$5,FRED!$A:$A,0),MATCH(US!$B15,FRED!$1:$1,0))),(SUM(GG15:GR15)))),"")</f>
        <v>80873</v>
      </c>
      <c r="GT15" s="59">
        <f>+IFERROR((IF(ISTEXT(GT$5)=FALSE,(INDEX(FRED!$1:$1048576,MATCH(US!GT$5,FRED!$A:$A,0),MATCH(US!$B15,FRED!$1:$1,0))),(SUM(GH15:GS15)))),"")</f>
        <v>82950</v>
      </c>
      <c r="GU15" s="59">
        <f>+IFERROR((IF(ISTEXT(GU$5)=FALSE,(INDEX(FRED!$1:$1048576,MATCH(US!GU$5,FRED!$A:$A,0),MATCH(US!$B15,FRED!$1:$1,0))),(SUM(GI15:GT15)))),"")</f>
        <v>84416</v>
      </c>
      <c r="GV15" s="59">
        <f>+IFERROR((IF(ISTEXT(GV$5)=FALSE,(INDEX(FRED!$1:$1048576,MATCH(US!GV$5,FRED!$A:$A,0),MATCH(US!$B15,FRED!$1:$1,0))),(SUM(GJ15:GU15)))),"")</f>
        <v>88781</v>
      </c>
      <c r="GW15" s="59">
        <f>+IFERROR((IF(ISTEXT(GW$5)=FALSE,(INDEX(FRED!$1:$1048576,MATCH(US!GW$5,FRED!$A:$A,0),MATCH(US!$B15,FRED!$1:$1,0))),(SUM(GK15:GV15)))),"")</f>
        <v>83204</v>
      </c>
      <c r="GX15" s="59">
        <f>+IFERROR((IF(ISTEXT(GX$5)=FALSE,(INDEX(FRED!$1:$1048576,MATCH(US!GX$5,FRED!$A:$A,0),MATCH(US!$B15,FRED!$1:$1,0))),(SUM(GL15:GW15)))),"")</f>
        <v>84409</v>
      </c>
      <c r="GY15" s="59">
        <f>+IFERROR((IF(ISTEXT(GY$5)=FALSE,(INDEX(FRED!$1:$1048576,MATCH(US!GY$5,FRED!$A:$A,0),MATCH(US!$B15,FRED!$1:$1,0))),(SUM(GM15:GX15)))),"")</f>
        <v>87399</v>
      </c>
      <c r="GZ15" s="59">
        <f>+IFERROR((IF(ISTEXT(GZ$5)=FALSE,(INDEX(FRED!$1:$1048576,MATCH(US!GZ$5,FRED!$A:$A,0),MATCH(US!$B15,FRED!$1:$1,0))),(SUM(GN15:GY15)))),"")</f>
        <v>85483</v>
      </c>
      <c r="HA15" s="59">
        <f>+IFERROR((IF(ISTEXT(HA$5)=FALSE,(INDEX(FRED!$1:$1048576,MATCH(US!HA$5,FRED!$A:$A,0),MATCH(US!$B15,FRED!$1:$1,0))),(SUM(GO15:GZ15)))),"")</f>
        <v>84173</v>
      </c>
      <c r="HB15" s="59">
        <f>+IFERROR((IF(ISTEXT(HB$5)=FALSE,(INDEX(FRED!$1:$1048576,MATCH(US!HB$5,FRED!$A:$A,0),MATCH(US!$B15,FRED!$1:$1,0))),(SUM(GP15:HA15)))),"")</f>
        <v>80037</v>
      </c>
      <c r="HC15" s="60">
        <f>+IFERROR((IF(ISTEXT(HC$5)=FALSE,(INDEX(FRED!$1:$1048576,MATCH(US!HC$5,FRED!$A:$A,0),MATCH(US!$B15,FRED!$1:$1,0))),(SUM(GQ15:HB15)))),"")</f>
        <v>998737</v>
      </c>
      <c r="HD15" s="59">
        <f>+IFERROR((IF(ISTEXT(HD$5)=FALSE,(INDEX(FRED!$1:$1048576,MATCH(US!HD$5,FRED!$A:$A,0),MATCH(US!$B15,FRED!$1:$1,0))),(SUM(GR15:HC15)))),"")</f>
        <v>77896</v>
      </c>
      <c r="HE15" s="59">
        <f>+IFERROR((IF(ISTEXT(HE$5)=FALSE,(INDEX(FRED!$1:$1048576,MATCH(US!HE$5,FRED!$A:$A,0),MATCH(US!$B15,FRED!$1:$1,0))),(SUM(GS15:HD15)))),"")</f>
        <v>80033</v>
      </c>
      <c r="HF15" s="59">
        <f>+IFERROR((IF(ISTEXT(HF$5)=FALSE,(INDEX(FRED!$1:$1048576,MATCH(US!HF$5,FRED!$A:$A,0),MATCH(US!$B15,FRED!$1:$1,0))),(SUM(GT15:HE15)))),"")</f>
        <v>80883</v>
      </c>
      <c r="HG15" s="59">
        <f>+IFERROR((IF(ISTEXT(HG$5)=FALSE,(INDEX(FRED!$1:$1048576,MATCH(US!HG$5,FRED!$A:$A,0),MATCH(US!$B15,FRED!$1:$1,0))),(SUM(GU15:HF15)))),"")</f>
        <v>80792</v>
      </c>
      <c r="HH15" s="59">
        <f>+IFERROR((IF(ISTEXT(HH$5)=FALSE,(INDEX(FRED!$1:$1048576,MATCH(US!HH$5,FRED!$A:$A,0),MATCH(US!$B15,FRED!$1:$1,0))),(SUM(GV15:HG15)))),"")</f>
        <v>82046</v>
      </c>
      <c r="HI15" s="59">
        <f>+IFERROR((IF(ISTEXT(HI$5)=FALSE,(INDEX(FRED!$1:$1048576,MATCH(US!HI$5,FRED!$A:$A,0),MATCH(US!$B15,FRED!$1:$1,0))),(SUM(GW15:HH15)))),"")</f>
        <v>82943</v>
      </c>
      <c r="HJ15" s="59">
        <f>+IFERROR((IF(ISTEXT(HJ$5)=FALSE,(INDEX(FRED!$1:$1048576,MATCH(US!HJ$5,FRED!$A:$A,0),MATCH(US!$B15,FRED!$1:$1,0))),(SUM(GX15:HI15)))),"")</f>
        <v>82419</v>
      </c>
      <c r="HK15" s="59">
        <f>+IFERROR((IF(ISTEXT(HK$5)=FALSE,(INDEX(FRED!$1:$1048576,MATCH(US!HK$5,FRED!$A:$A,0),MATCH(US!$B15,FRED!$1:$1,0))),(SUM(GY15:HJ15)))),"")</f>
        <v>80772</v>
      </c>
      <c r="HL15" s="59">
        <f>+IFERROR((IF(ISTEXT(HL$5)=FALSE,(INDEX(FRED!$1:$1048576,MATCH(US!HL$5,FRED!$A:$A,0),MATCH(US!$B15,FRED!$1:$1,0))),(SUM(GZ15:HK15)))),"")</f>
        <v>78026</v>
      </c>
      <c r="HM15" s="59">
        <f>+IFERROR((IF(ISTEXT(HM$5)=FALSE,(INDEX(FRED!$1:$1048576,MATCH(US!HM$5,FRED!$A:$A,0),MATCH(US!$B15,FRED!$1:$1,0))),(SUM(HA15:HL15)))),"")</f>
        <v>75555</v>
      </c>
      <c r="HN15" s="59">
        <f>+IFERROR((IF(ISTEXT(HN$5)=FALSE,(INDEX(FRED!$1:$1048576,MATCH(US!HN$5,FRED!$A:$A,0),MATCH(US!$B15,FRED!$1:$1,0))),(SUM(HB15:HM15)))),"")</f>
        <v>77386</v>
      </c>
      <c r="HO15" s="59">
        <f>+IFERROR((IF(ISTEXT(HO$5)=FALSE,(INDEX(FRED!$1:$1048576,MATCH(US!HO$5,FRED!$A:$A,0),MATCH(US!$B15,FRED!$1:$1,0))),(SUM(HC15:HN15)))),"")</f>
        <v>76513</v>
      </c>
      <c r="HP15" s="60">
        <f>+IFERROR((IF(ISTEXT(HP$5)=FALSE,(INDEX(FRED!$1:$1048576,MATCH(US!HP$5,FRED!$A:$A,0),MATCH(US!$B15,FRED!$1:$1,0))),(SUM(HD15:HO15)))),"")</f>
        <v>955264</v>
      </c>
      <c r="HQ15" s="59">
        <f>+IFERROR((IF(ISTEXT(HQ$5)=FALSE,(INDEX(FRED!$1:$1048576,MATCH(US!HQ$5,FRED!$A:$A,0),MATCH(US!$B15,FRED!$1:$1,0))),(SUM(HE15:HP15)))),"")</f>
        <v>72991</v>
      </c>
      <c r="HR15" s="59">
        <f>+IFERROR((IF(ISTEXT(HR$5)=FALSE,(INDEX(FRED!$1:$1048576,MATCH(US!HR$5,FRED!$A:$A,0),MATCH(US!$B15,FRED!$1:$1,0))),(SUM(HF15:HQ15)))),"")</f>
        <v>70057</v>
      </c>
      <c r="HS15" s="59">
        <f>+IFERROR((IF(ISTEXT(HS$5)=FALSE,(INDEX(FRED!$1:$1048576,MATCH(US!HS$5,FRED!$A:$A,0),MATCH(US!$B15,FRED!$1:$1,0))),(SUM(HG15:HR15)))),"")</f>
        <v>72260</v>
      </c>
      <c r="HT15" s="59">
        <f>+IFERROR((IF(ISTEXT(HT$5)=FALSE,(INDEX(FRED!$1:$1048576,MATCH(US!HT$5,FRED!$A:$A,0),MATCH(US!$B15,FRED!$1:$1,0))),(SUM(HH15:HS15)))),"")</f>
        <v>71506</v>
      </c>
      <c r="HU15" s="59">
        <f>+IFERROR((IF(ISTEXT(HU$5)=FALSE,(INDEX(FRED!$1:$1048576,MATCH(US!HU$5,FRED!$A:$A,0),MATCH(US!$B15,FRED!$1:$1,0))),(SUM(HI15:HT15)))),"")</f>
        <v>73857</v>
      </c>
      <c r="HV15" s="59">
        <f>+IFERROR((IF(ISTEXT(HV$5)=FALSE,(INDEX(FRED!$1:$1048576,MATCH(US!HV$5,FRED!$A:$A,0),MATCH(US!$B15,FRED!$1:$1,0))),(SUM(HJ15:HU15)))),"")</f>
        <v>71187</v>
      </c>
      <c r="HW15" s="59">
        <f>+IFERROR((IF(ISTEXT(HW$5)=FALSE,(INDEX(FRED!$1:$1048576,MATCH(US!HW$5,FRED!$A:$A,0),MATCH(US!$B15,FRED!$1:$1,0))),(SUM(HK15:HV15)))),"")</f>
        <v>70775</v>
      </c>
      <c r="HX15" s="59">
        <f>+IFERROR((IF(ISTEXT(HX$5)=FALSE,(INDEX(FRED!$1:$1048576,MATCH(US!HX$5,FRED!$A:$A,0),MATCH(US!$B15,FRED!$1:$1,0))),(SUM(HL15:HW15)))),"")</f>
        <v>68311</v>
      </c>
      <c r="HY15" s="59">
        <f>+IFERROR((IF(ISTEXT(HY$5)=FALSE,(INDEX(FRED!$1:$1048576,MATCH(US!HY$5,FRED!$A:$A,0),MATCH(US!$B15,FRED!$1:$1,0))),(SUM(HM15:HX15)))),"")</f>
        <v>68975</v>
      </c>
      <c r="HZ15" s="59">
        <f>+IFERROR((IF(ISTEXT(HZ$5)=FALSE,(INDEX(FRED!$1:$1048576,MATCH(US!HZ$5,FRED!$A:$A,0),MATCH(US!$B15,FRED!$1:$1,0))),(SUM(HN15:HY15)))),"")</f>
        <v>69316</v>
      </c>
      <c r="IA15" s="59">
        <f>+IFERROR((IF(ISTEXT(IA$5)=FALSE,(INDEX(FRED!$1:$1048576,MATCH(US!IA$5,FRED!$A:$A,0),MATCH(US!$B15,FRED!$1:$1,0))),(SUM(HO15:HZ15)))),"")</f>
        <v>69901</v>
      </c>
      <c r="IB15" s="59">
        <f>+IFERROR((IF(ISTEXT(IB$5)=FALSE,(INDEX(FRED!$1:$1048576,MATCH(US!IB$5,FRED!$A:$A,0),MATCH(US!$B15,FRED!$1:$1,0))),(SUM(HP15:IA15)))),"")</f>
        <v>70259</v>
      </c>
      <c r="IC15" s="60">
        <f>+IFERROR((IF(ISTEXT(IC$5)=FALSE,(INDEX(FRED!$1:$1048576,MATCH(US!IC$5,FRED!$A:$A,0),MATCH(US!$B15,FRED!$1:$1,0))),(SUM(HQ15:IB15)))),"")</f>
        <v>849395</v>
      </c>
      <c r="ID15" s="59">
        <f>+IFERROR((IF(ISTEXT(ID$5)=FALSE,(INDEX(FRED!$1:$1048576,MATCH(US!ID$5,FRED!$A:$A,0),MATCH(US!$B15,FRED!$1:$1,0))),(SUM(HR15:IC15)))),"")</f>
        <v>68937</v>
      </c>
      <c r="IE15" s="59">
        <f>+IFERROR((IF(ISTEXT(IE$5)=FALSE,(INDEX(FRED!$1:$1048576,MATCH(US!IE$5,FRED!$A:$A,0),MATCH(US!$B15,FRED!$1:$1,0))),(SUM(HS15:ID15)))),"")</f>
        <v>71904</v>
      </c>
      <c r="IF15" s="59">
        <f>+IFERROR((IF(ISTEXT(IF$5)=FALSE,(INDEX(FRED!$1:$1048576,MATCH(US!IF$5,FRED!$A:$A,0),MATCH(US!$B15,FRED!$1:$1,0))),(SUM(HT15:IE15)))),"")</f>
        <v>70005</v>
      </c>
      <c r="IG15" s="59">
        <f>+IFERROR((IF(ISTEXT(IG$5)=FALSE,(INDEX(FRED!$1:$1048576,MATCH(US!IG$5,FRED!$A:$A,0),MATCH(US!$B15,FRED!$1:$1,0))),(SUM(HU15:IF15)))),"")</f>
        <v>70296</v>
      </c>
      <c r="IH15" s="59">
        <f>+IFERROR((IF(ISTEXT(IH$5)=FALSE,(INDEX(FRED!$1:$1048576,MATCH(US!IH$5,FRED!$A:$A,0),MATCH(US!$B15,FRED!$1:$1,0))),(SUM(HV15:IG15)))),"")</f>
        <v>72039</v>
      </c>
      <c r="II15" s="59">
        <f>+IFERROR((IF(ISTEXT(II$5)=FALSE,(INDEX(FRED!$1:$1048576,MATCH(US!II$5,FRED!$A:$A,0),MATCH(US!$B15,FRED!$1:$1,0))),(SUM(HW15:IH15)))),"")</f>
        <v>71996</v>
      </c>
      <c r="IJ15" s="59">
        <f>+IFERROR((IF(ISTEXT(IJ$5)=FALSE,(INDEX(FRED!$1:$1048576,MATCH(US!IJ$5,FRED!$A:$A,0),MATCH(US!$B15,FRED!$1:$1,0))),(SUM(HX15:II15)))),"")</f>
        <v>70662</v>
      </c>
      <c r="IK15" s="59">
        <f>+IFERROR((IF(ISTEXT(IK$5)=FALSE,(INDEX(FRED!$1:$1048576,MATCH(US!IK$5,FRED!$A:$A,0),MATCH(US!$B15,FRED!$1:$1,0))),(SUM(HY15:IJ15)))),"")</f>
        <v>75139</v>
      </c>
      <c r="IL15" s="59">
        <f>+IFERROR((IF(ISTEXT(IL$5)=FALSE,(INDEX(FRED!$1:$1048576,MATCH(US!IL$5,FRED!$A:$A,0),MATCH(US!$B15,FRED!$1:$1,0))),(SUM(HZ15:IK15)))),"")</f>
        <v>74819</v>
      </c>
      <c r="IM15" s="59">
        <f>+IFERROR((IF(ISTEXT(IM$5)=FALSE,(INDEX(FRED!$1:$1048576,MATCH(US!IM$5,FRED!$A:$A,0),MATCH(US!$B15,FRED!$1:$1,0))),(SUM(IA15:IL15)))),"")</f>
        <v>73806</v>
      </c>
      <c r="IN15" s="59">
        <f>+IFERROR((IF(ISTEXT(IN$5)=FALSE,(INDEX(FRED!$1:$1048576,MATCH(US!IN$5,FRED!$A:$A,0),MATCH(US!$B15,FRED!$1:$1,0))),(SUM(IB15:IM15)))),"")</f>
        <v>74022</v>
      </c>
      <c r="IO15" s="59">
        <f>+IFERROR((IF(ISTEXT(IO$5)=FALSE,(INDEX(FRED!$1:$1048576,MATCH(US!IO$5,FRED!$A:$A,0),MATCH(US!$B15,FRED!$1:$1,0))),(SUM(IC15:IN15)))),"")</f>
        <v>76850</v>
      </c>
      <c r="IP15" s="60">
        <f>+IFERROR((IF(ISTEXT(IP$5)=FALSE,(INDEX(FRED!$1:$1048576,MATCH(US!IP$5,FRED!$A:$A,0),MATCH(US!$B15,FRED!$1:$1,0))),(SUM(ID15:IO15)))),"")</f>
        <v>870475</v>
      </c>
      <c r="IQ15" s="59">
        <f>+IFERROR((IF(ISTEXT(IQ$5)=FALSE,(INDEX(FRED!$1:$1048576,MATCH(US!IQ$5,FRED!$A:$A,0),MATCH(US!$B15,FRED!$1:$1,0))),(SUM(IE15:IP15)))),"")</f>
        <v>77189</v>
      </c>
      <c r="IR15" s="59">
        <f>+IFERROR((IF(ISTEXT(IR$5)=FALSE,(INDEX(FRED!$1:$1048576,MATCH(US!IR$5,FRED!$A:$A,0),MATCH(US!$B15,FRED!$1:$1,0))),(SUM(IF15:IQ15)))),"")</f>
        <v>81073</v>
      </c>
      <c r="IS15" s="59">
        <f>+IFERROR((IF(ISTEXT(IS$5)=FALSE,(INDEX(FRED!$1:$1048576,MATCH(US!IS$5,FRED!$A:$A,0),MATCH(US!$B15,FRED!$1:$1,0))),(SUM(IG15:IR15)))),"")</f>
        <v>81428</v>
      </c>
      <c r="IT15" s="59">
        <f>+IFERROR((IF(ISTEXT(IT$5)=FALSE,(INDEX(FRED!$1:$1048576,MATCH(US!IT$5,FRED!$A:$A,0),MATCH(US!$B15,FRED!$1:$1,0))),(SUM(IH15:IS15)))),"")</f>
        <v>82160</v>
      </c>
      <c r="IU15" s="59">
        <f>+IFERROR((IF(ISTEXT(IU$5)=FALSE,(INDEX(FRED!$1:$1048576,MATCH(US!IU$5,FRED!$A:$A,0),MATCH(US!$B15,FRED!$1:$1,0))),(SUM(II15:IT15)))),"")</f>
        <v>81372</v>
      </c>
      <c r="IV15" s="59">
        <f>+IFERROR((IF(ISTEXT(IV$5)=FALSE,(INDEX(FRED!$1:$1048576,MATCH(US!IV$5,FRED!$A:$A,0),MATCH(US!$B15,FRED!$1:$1,0))),(SUM(IJ15:IU15)))),"")</f>
        <v>81885</v>
      </c>
      <c r="IW15" s="59">
        <f>+IFERROR((IF(ISTEXT(IW$5)=FALSE,(INDEX(FRED!$1:$1048576,MATCH(US!IW$5,FRED!$A:$A,0),MATCH(US!$B15,FRED!$1:$1,0))),(SUM(IK15:IV15)))),"")</f>
        <v>81752</v>
      </c>
      <c r="IX15" s="59">
        <f>+IFERROR((IF(ISTEXT(IX$5)=FALSE,(INDEX(FRED!$1:$1048576,MATCH(US!IX$5,FRED!$A:$A,0),MATCH(US!$B15,FRED!$1:$1,0))),(SUM(IL15:IW15)))),"")</f>
        <v>81478</v>
      </c>
      <c r="IY15" s="59">
        <f>+IFERROR((IF(ISTEXT(IY$5)=FALSE,(INDEX(FRED!$1:$1048576,MATCH(US!IY$5,FRED!$A:$A,0),MATCH(US!$B15,FRED!$1:$1,0))),(SUM(IM15:IX15)))),"")</f>
        <v>81579</v>
      </c>
      <c r="IZ15" s="59">
        <f>+IFERROR((IF(ISTEXT(IZ$5)=FALSE,(INDEX(FRED!$1:$1048576,MATCH(US!IZ$5,FRED!$A:$A,0),MATCH(US!$B15,FRED!$1:$1,0))),(SUM(IN15:IY15)))),"")</f>
        <v>79439</v>
      </c>
      <c r="JA15" s="59">
        <f>+IFERROR((IF(ISTEXT(JA$5)=FALSE,(INDEX(FRED!$1:$1048576,MATCH(US!JA$5,FRED!$A:$A,0),MATCH(US!$B15,FRED!$1:$1,0))),(SUM(IO15:IZ15)))),"")</f>
        <v>81723</v>
      </c>
      <c r="JB15" s="59">
        <f>+IFERROR((IF(ISTEXT(JB$5)=FALSE,(INDEX(FRED!$1:$1048576,MATCH(US!JB$5,FRED!$A:$A,0),MATCH(US!$B15,FRED!$1:$1,0))),(SUM(IP15:JA15)))),"")</f>
        <v>81101</v>
      </c>
      <c r="JC15" s="60">
        <f>+IFERROR((IF(ISTEXT(JC$5)=FALSE,(INDEX(FRED!$1:$1048576,MATCH(US!JC$5,FRED!$A:$A,0),MATCH(US!$B15,FRED!$1:$1,0))),(SUM(IQ15:JB15)))),"")</f>
        <v>972179</v>
      </c>
      <c r="JD15" s="59">
        <f>+IFERROR((IF(ISTEXT(JD$5)=FALSE,(INDEX(FRED!$1:$1048576,MATCH(US!JD$5,FRED!$A:$A,0),MATCH(US!$B15,FRED!$1:$1,0))),(SUM(IR15:JC15)))),"")</f>
        <v>79418</v>
      </c>
      <c r="JE15" s="59">
        <f>+IFERROR((IF(ISTEXT(JE$5)=FALSE,(INDEX(FRED!$1:$1048576,MATCH(US!JE$5,FRED!$A:$A,0),MATCH(US!$B15,FRED!$1:$1,0))),(SUM(IS15:JD15)))),"")</f>
        <v>78122</v>
      </c>
      <c r="JF15" s="59">
        <f>+IFERROR((IF(ISTEXT(JF$5)=FALSE,(INDEX(FRED!$1:$1048576,MATCH(US!JF$5,FRED!$A:$A,0),MATCH(US!$B15,FRED!$1:$1,0))),(SUM(IT15:JE15)))),"")</f>
        <v>78474</v>
      </c>
      <c r="JG15" s="59">
        <f>+IFERROR((IF(ISTEXT(JG$5)=FALSE,(INDEX(FRED!$1:$1048576,MATCH(US!JG$5,FRED!$A:$A,0),MATCH(US!$B15,FRED!$1:$1,0))),(SUM(IU15:JF15)))),"")</f>
        <v>74080</v>
      </c>
      <c r="JH15" s="59">
        <f>+IFERROR((IF(ISTEXT(JH$5)=FALSE,(INDEX(FRED!$1:$1048576,MATCH(US!JH$5,FRED!$A:$A,0),MATCH(US!$B15,FRED!$1:$1,0))),(SUM(IV15:JG15)))),"")</f>
        <v>73442</v>
      </c>
      <c r="JI15" s="59">
        <f>+IFERROR((IF(ISTEXT(JI$5)=FALSE,(INDEX(FRED!$1:$1048576,MATCH(US!JI$5,FRED!$A:$A,0),MATCH(US!$B15,FRED!$1:$1,0))),(SUM(IW15:JH15)))),"")</f>
        <v>75034</v>
      </c>
      <c r="JJ15" s="59">
        <f>+IFERROR((IF(ISTEXT(JJ$5)=FALSE,(INDEX(FRED!$1:$1048576,MATCH(US!JJ$5,FRED!$A:$A,0),MATCH(US!$B15,FRED!$1:$1,0))),(SUM(IX15:JI15)))),"")</f>
        <v>76007</v>
      </c>
      <c r="JK15" s="59">
        <f>+IFERROR((IF(ISTEXT(JK$5)=FALSE,(INDEX(FRED!$1:$1048576,MATCH(US!JK$5,FRED!$A:$A,0),MATCH(US!$B15,FRED!$1:$1,0))),(SUM(IY15:JJ15)))),"")</f>
        <v>74232</v>
      </c>
      <c r="JL15" s="59">
        <f>+IFERROR((IF(ISTEXT(JL$5)=FALSE,(INDEX(FRED!$1:$1048576,MATCH(US!JL$5,FRED!$A:$A,0),MATCH(US!$B15,FRED!$1:$1,0))),(SUM(IZ15:JK15)))),"")</f>
        <v>73303</v>
      </c>
      <c r="JM15" s="59">
        <f>+IFERROR((IF(ISTEXT(JM$5)=FALSE,(INDEX(FRED!$1:$1048576,MATCH(US!JM$5,FRED!$A:$A,0),MATCH(US!$B15,FRED!$1:$1,0))),(SUM(JA15:JL15)))),"")</f>
        <v>75056</v>
      </c>
      <c r="JN15" s="59">
        <f>+IFERROR((IF(ISTEXT(JN$5)=FALSE,(INDEX(FRED!$1:$1048576,MATCH(US!JN$5,FRED!$A:$A,0),MATCH(US!$B15,FRED!$1:$1,0))),(SUM(JB15:JM15)))),"")</f>
        <v>73515</v>
      </c>
      <c r="JO15" s="59">
        <f>+IFERROR((IF(ISTEXT(JO$5)=FALSE,(INDEX(FRED!$1:$1048576,MATCH(US!JO$5,FRED!$A:$A,0),MATCH(US!$B15,FRED!$1:$1,0))),(SUM(JC15:JN15)))),"")</f>
        <v>74784</v>
      </c>
      <c r="JP15" s="60">
        <f>+IFERROR((IF(ISTEXT(JP$5)=FALSE,(INDEX(FRED!$1:$1048576,MATCH(US!JP$5,FRED!$A:$A,0),MATCH(US!$B15,FRED!$1:$1,0))),(SUM(JD15:JO15)))),"")</f>
        <v>905467</v>
      </c>
      <c r="JQ15" s="59">
        <f>+IFERROR((IF(ISTEXT(JQ$5)=FALSE,(INDEX(FRED!$1:$1048576,MATCH(US!JQ$5,FRED!$A:$A,0),MATCH(US!$B15,FRED!$1:$1,0))),(SUM(JE15:JP15)))),"")</f>
        <v>76523</v>
      </c>
      <c r="JR15" s="59">
        <f>+IFERROR((IF(ISTEXT(JR$5)=FALSE,(INDEX(FRED!$1:$1048576,MATCH(US!JR$5,FRED!$A:$A,0),MATCH(US!$B15,FRED!$1:$1,0))),(SUM(JF15:JQ15)))),"")</f>
        <v>76045</v>
      </c>
      <c r="JS15" s="59">
        <f>+IFERROR((IF(ISTEXT(JS$5)=FALSE,(INDEX(FRED!$1:$1048576,MATCH(US!JS$5,FRED!$A:$A,0),MATCH(US!$B15,FRED!$1:$1,0))),(SUM(JG15:JR15)))),"")</f>
        <v>77946</v>
      </c>
      <c r="JT15" s="59">
        <f>+IFERROR((IF(ISTEXT(JT$5)=FALSE,(INDEX(FRED!$1:$1048576,MATCH(US!JT$5,FRED!$A:$A,0),MATCH(US!$B15,FRED!$1:$1,0))),(SUM(JH15:JS15)))),"")</f>
        <v>76804</v>
      </c>
      <c r="JU15" s="59">
        <f>+IFERROR((IF(ISTEXT(JU$5)=FALSE,(INDEX(FRED!$1:$1048576,MATCH(US!JU$5,FRED!$A:$A,0),MATCH(US!$B15,FRED!$1:$1,0))),(SUM(JI15:JT15)))),"")</f>
        <v>76449</v>
      </c>
      <c r="JV15" s="59">
        <f>+IFERROR((IF(ISTEXT(JV$5)=FALSE,(INDEX(FRED!$1:$1048576,MATCH(US!JV$5,FRED!$A:$A,0),MATCH(US!$B15,FRED!$1:$1,0))),(SUM(JJ15:JU15)))),"")</f>
        <v>79302</v>
      </c>
      <c r="JW15" s="59">
        <f>+IFERROR((IF(ISTEXT(JW$5)=FALSE,(INDEX(FRED!$1:$1048576,MATCH(US!JW$5,FRED!$A:$A,0),MATCH(US!$B15,FRED!$1:$1,0))),(SUM(JK15:JV15)))),"")</f>
        <v>81029</v>
      </c>
      <c r="JX15" s="59">
        <f>+IFERROR((IF(ISTEXT(JX$5)=FALSE,(INDEX(FRED!$1:$1048576,MATCH(US!JX$5,FRED!$A:$A,0),MATCH(US!$B15,FRED!$1:$1,0))),(SUM(JL15:JW15)))),"")</f>
        <v>81415</v>
      </c>
      <c r="JY15" s="59">
        <f>+IFERROR((IF(ISTEXT(JY$5)=FALSE,(INDEX(FRED!$1:$1048576,MATCH(US!JY$5,FRED!$A:$A,0),MATCH(US!$B15,FRED!$1:$1,0))),(SUM(JM15:JX15)))),"")</f>
        <v>82713</v>
      </c>
      <c r="JZ15" s="59">
        <f>+IFERROR((IF(ISTEXT(JZ$5)=FALSE,(INDEX(FRED!$1:$1048576,MATCH(US!JZ$5,FRED!$A:$A,0),MATCH(US!$B15,FRED!$1:$1,0))),(SUM(JN15:JY15)))),"")</f>
        <v>87041</v>
      </c>
      <c r="KA15" s="59">
        <f>+IFERROR((IF(ISTEXT(KA$5)=FALSE,(INDEX(FRED!$1:$1048576,MATCH(US!KA$5,FRED!$A:$A,0),MATCH(US!$B15,FRED!$1:$1,0))),(SUM(JO15:JZ15)))),"")</f>
        <v>93405</v>
      </c>
      <c r="KB15" s="59">
        <f>+IFERROR((IF(ISTEXT(KB$5)=FALSE,(INDEX(FRED!$1:$1048576,MATCH(US!KB$5,FRED!$A:$A,0),MATCH(US!$B15,FRED!$1:$1,0))),(SUM(JP15:KA15)))),"")</f>
        <v>94570</v>
      </c>
      <c r="KC15" s="60">
        <f>+IFERROR((IF(ISTEXT(KC$5)=FALSE,(INDEX(FRED!$1:$1048576,MATCH(US!KC$5,FRED!$A:$A,0),MATCH(US!$B15,FRED!$1:$1,0))),(SUM(JQ15:KB15)))),"")</f>
        <v>983242</v>
      </c>
      <c r="KD15" s="59">
        <f>+IFERROR((IF(ISTEXT(KD$5)=FALSE,(INDEX(FRED!$1:$1048576,MATCH(US!KD$5,FRED!$A:$A,0),MATCH(US!$B15,FRED!$1:$1,0))),(SUM(JR15:KC15)))),"")</f>
        <v>98201</v>
      </c>
      <c r="KE15" s="59">
        <f>+IFERROR((IF(ISTEXT(KE$5)=FALSE,(INDEX(FRED!$1:$1048576,MATCH(US!KE$5,FRED!$A:$A,0),MATCH(US!$B15,FRED!$1:$1,0))),(SUM(JS15:KD15)))),"")</f>
        <v>100509</v>
      </c>
      <c r="KF15" s="59">
        <f>+IFERROR((IF(ISTEXT(KF$5)=FALSE,(INDEX(FRED!$1:$1048576,MATCH(US!KF$5,FRED!$A:$A,0),MATCH(US!$B15,FRED!$1:$1,0))),(SUM(JT15:KE15)))),"")</f>
        <v>104040</v>
      </c>
      <c r="KG15" s="59">
        <f>+IFERROR((IF(ISTEXT(KG$5)=FALSE,(INDEX(FRED!$1:$1048576,MATCH(US!KG$5,FRED!$A:$A,0),MATCH(US!$B15,FRED!$1:$1,0))),(SUM(JU15:KF15)))),"")</f>
        <v>111556</v>
      </c>
      <c r="KH15" s="59">
        <f>+IFERROR((IF(ISTEXT(KH$5)=FALSE,(INDEX(FRED!$1:$1048576,MATCH(US!KH$5,FRED!$A:$A,0),MATCH(US!$B15,FRED!$1:$1,0))),(SUM(JV15:KG15)))),"")</f>
        <v>116053</v>
      </c>
      <c r="KI15" s="59">
        <f>+IFERROR((IF(ISTEXT(KI$5)=FALSE,(INDEX(FRED!$1:$1048576,MATCH(US!KI$5,FRED!$A:$A,0),MATCH(US!$B15,FRED!$1:$1,0))),(SUM(JW15:KH15)))),"")</f>
        <v>116603</v>
      </c>
      <c r="KJ15" s="59">
        <f>+IFERROR((IF(ISTEXT(KJ$5)=FALSE,(INDEX(FRED!$1:$1048576,MATCH(US!KJ$5,FRED!$A:$A,0),MATCH(US!$B15,FRED!$1:$1,0))),(SUM(JX15:KI15)))),"")</f>
        <v>127318</v>
      </c>
      <c r="KK15" s="59">
        <f>+IFERROR((IF(ISTEXT(KK$5)=FALSE,(INDEX(FRED!$1:$1048576,MATCH(US!KK$5,FRED!$A:$A,0),MATCH(US!$B15,FRED!$1:$1,0))),(SUM(JY15:KJ15)))),"")</f>
        <v>128240</v>
      </c>
      <c r="KL15" s="59">
        <f>+IFERROR((IF(ISTEXT(KL$5)=FALSE,(INDEX(FRED!$1:$1048576,MATCH(US!KL$5,FRED!$A:$A,0),MATCH(US!$B15,FRED!$1:$1,0))),(SUM(JZ15:KK15)))),"")</f>
        <v>139346</v>
      </c>
      <c r="KM15" s="59">
        <f>+IFERROR((IF(ISTEXT(KM$5)=FALSE,(INDEX(FRED!$1:$1048576,MATCH(US!KM$5,FRED!$A:$A,0),MATCH(US!$B15,FRED!$1:$1,0))),(SUM(KA15:KL15)))),"")</f>
        <v>141153</v>
      </c>
      <c r="KN15" s="59">
        <f>+IFERROR((IF(ISTEXT(KN$5)=FALSE,(INDEX(FRED!$1:$1048576,MATCH(US!KN$5,FRED!$A:$A,0),MATCH(US!$B15,FRED!$1:$1,0))),(SUM(KB15:KM15)))),"")</f>
        <v>152667</v>
      </c>
      <c r="KO15" s="59">
        <f>+IFERROR((IF(ISTEXT(KO$5)=FALSE,(INDEX(FRED!$1:$1048576,MATCH(US!KO$5,FRED!$A:$A,0),MATCH(US!$B15,FRED!$1:$1,0))),(SUM(KC15:KN15)))),"")</f>
        <v>159112</v>
      </c>
      <c r="KP15" s="60">
        <f>+IFERROR((IF(ISTEXT(KP$5)=FALSE,(INDEX(FRED!$1:$1048576,MATCH(US!KP$5,FRED!$A:$A,0),MATCH(US!$B15,FRED!$1:$1,0))),(SUM(KD15:KO15)))),"")</f>
        <v>1494798</v>
      </c>
      <c r="KQ15" s="59">
        <f>+IFERROR((IF(ISTEXT(KQ$5)=FALSE,(INDEX(FRED!$1:$1048576,MATCH(US!KQ$5,FRED!$A:$A,0),MATCH(US!$B15,FRED!$1:$1,0))),(SUM(KE15:KP15)))),"")</f>
        <v>172895</v>
      </c>
      <c r="KR15" s="59">
        <f>+IFERROR((IF(ISTEXT(KR$5)=FALSE,(INDEX(FRED!$1:$1048576,MATCH(US!KR$5,FRED!$A:$A,0),MATCH(US!$B15,FRED!$1:$1,0))),(SUM(KF15:KQ15)))),"")</f>
        <v>179599</v>
      </c>
      <c r="KS15" s="59">
        <f>+IFERROR((IF(ISTEXT(KS$5)=FALSE,(INDEX(FRED!$1:$1048576,MATCH(US!KS$5,FRED!$A:$A,0),MATCH(US!$B15,FRED!$1:$1,0))),(SUM(KG15:KR15)))),"")</f>
        <v>186966</v>
      </c>
      <c r="KT15" s="59">
        <f>+IFERROR((IF(ISTEXT(KT$5)=FALSE,(INDEX(FRED!$1:$1048576,MATCH(US!KT$5,FRED!$A:$A,0),MATCH(US!$B15,FRED!$1:$1,0))),(SUM(KH15:KS15)))),"")</f>
        <v>198783</v>
      </c>
      <c r="KU15" s="59">
        <f>+IFERROR((IF(ISTEXT(KU$5)=FALSE,(INDEX(FRED!$1:$1048576,MATCH(US!KU$5,FRED!$A:$A,0),MATCH(US!$B15,FRED!$1:$1,0))),(SUM(KI15:KT15)))),"")</f>
        <v>197375</v>
      </c>
      <c r="KV15" s="59">
        <f>+IFERROR((IF(ISTEXT(KV$5)=FALSE,(INDEX(FRED!$1:$1048576,MATCH(US!KV$5,FRED!$A:$A,0),MATCH(US!$B15,FRED!$1:$1,0))),(SUM(KJ15:KU15)))),"")</f>
        <v>200783</v>
      </c>
      <c r="KW15" s="59">
        <f>+IFERROR((IF(ISTEXT(KW$5)=FALSE,(INDEX(FRED!$1:$1048576,MATCH(US!KW$5,FRED!$A:$A,0),MATCH(US!$B15,FRED!$1:$1,0))),(SUM(KK15:KV15)))),"")</f>
        <v>202639</v>
      </c>
      <c r="KX15" s="59">
        <f>+IFERROR((IF(ISTEXT(KX$5)=FALSE,(INDEX(FRED!$1:$1048576,MATCH(US!KX$5,FRED!$A:$A,0),MATCH(US!$B15,FRED!$1:$1,0))),(SUM(KL15:KW15)))),"")</f>
        <v>207094</v>
      </c>
      <c r="KY15" s="59">
        <f>+IFERROR((IF(ISTEXT(KY$5)=FALSE,(INDEX(FRED!$1:$1048576,MATCH(US!KY$5,FRED!$A:$A,0),MATCH(US!$B15,FRED!$1:$1,0))),(SUM(KM15:KX15)))),"")</f>
        <v>205067</v>
      </c>
      <c r="KZ15" s="59">
        <f>+IFERROR((IF(ISTEXT(KZ$5)=FALSE,(INDEX(FRED!$1:$1048576,MATCH(US!KZ$5,FRED!$A:$A,0),MATCH(US!$B15,FRED!$1:$1,0))),(SUM(KN15:KY15)))),"")</f>
        <v>218403</v>
      </c>
      <c r="LA15" s="59">
        <f>+IFERROR((IF(ISTEXT(LA$5)=FALSE,(INDEX(FRED!$1:$1048576,MATCH(US!LA$5,FRED!$A:$A,0),MATCH(US!$B15,FRED!$1:$1,0))),(SUM(KO15:KZ15)))),"")</f>
        <v>226215</v>
      </c>
      <c r="LB15" s="59">
        <f>+IFERROR((IF(ISTEXT(LB$5)=FALSE,(INDEX(FRED!$1:$1048576,MATCH(US!LB$5,FRED!$A:$A,0),MATCH(US!$B15,FRED!$1:$1,0))),(SUM(KP15:LA15)))),"")</f>
        <v>229929</v>
      </c>
      <c r="LC15" s="60">
        <f>+IFERROR((IF(ISTEXT(LC$5)=FALSE,(INDEX(FRED!$1:$1048576,MATCH(US!LC$5,FRED!$A:$A,0),MATCH(US!$B15,FRED!$1:$1,0))),(SUM(KQ15:LB15)))),"")</f>
        <v>2425748</v>
      </c>
      <c r="LD15" s="59">
        <f>+IFERROR((IF(ISTEXT(LD$5)=FALSE,(INDEX(FRED!$1:$1048576,MATCH(US!LD$5,FRED!$A:$A,0),MATCH(US!$B15,FRED!$1:$1,0))),(SUM(KR15:LC15)))),"")</f>
        <v>230379</v>
      </c>
      <c r="LE15" s="59">
        <f>+IFERROR((IF(ISTEXT(LE$5)=FALSE,(INDEX(FRED!$1:$1048576,MATCH(US!LE$5,FRED!$A:$A,0),MATCH(US!$B15,FRED!$1:$1,0))),(SUM(KS15:LD15)))),"")</f>
        <v>229506</v>
      </c>
      <c r="LF15" s="59">
        <f>+IFERROR((IF(ISTEXT(LF$5)=FALSE,(INDEX(FRED!$1:$1048576,MATCH(US!LF$5,FRED!$A:$A,0),MATCH(US!$B15,FRED!$1:$1,0))),(SUM(KT15:LE15)))),"")</f>
        <v>231628</v>
      </c>
      <c r="LG15" s="59">
        <f>+IFERROR((IF(ISTEXT(LG$5)=FALSE,(INDEX(FRED!$1:$1048576,MATCH(US!LG$5,FRED!$A:$A,0),MATCH(US!$B15,FRED!$1:$1,0))),(SUM(KU15:LF15)))),"")</f>
        <v>237230</v>
      </c>
      <c r="LH15" s="59">
        <f>+IFERROR((IF(ISTEXT(LH$5)=FALSE,(INDEX(FRED!$1:$1048576,MATCH(US!LH$5,FRED!$A:$A,0),MATCH(US!$B15,FRED!$1:$1,0))),(SUM(KV15:LG15)))),"")</f>
        <v>236248</v>
      </c>
      <c r="LI15" s="59">
        <f>+IFERROR((IF(ISTEXT(LI$5)=FALSE,(INDEX(FRED!$1:$1048576,MATCH(US!LI$5,FRED!$A:$A,0),MATCH(US!$B15,FRED!$1:$1,0))),(SUM(KW15:LH15)))),"")</f>
        <v>240090</v>
      </c>
      <c r="LJ15" s="59">
        <f>+IFERROR((IF(ISTEXT(LJ$5)=FALSE,(INDEX(FRED!$1:$1048576,MATCH(US!LJ$5,FRED!$A:$A,0),MATCH(US!$B15,FRED!$1:$1,0))),(SUM(KX15:LI15)))),"")</f>
        <v>238899</v>
      </c>
      <c r="LK15" s="59">
        <f>+IFERROR((IF(ISTEXT(LK$5)=FALSE,(INDEX(FRED!$1:$1048576,MATCH(US!LK$5,FRED!$A:$A,0),MATCH(US!$B15,FRED!$1:$1,0))),(SUM(KY15:LJ15)))),"")</f>
        <v>240119</v>
      </c>
      <c r="LL15" s="59">
        <f>+IFERROR((IF(ISTEXT(LL$5)=FALSE,(INDEX(FRED!$1:$1048576,MATCH(US!LL$5,FRED!$A:$A,0),MATCH(US!$B15,FRED!$1:$1,0))),(SUM(KZ15:LK15)))),"")</f>
        <v>239558</v>
      </c>
      <c r="LM15" s="59">
        <f>+IFERROR((IF(ISTEXT(LM$5)=FALSE,(INDEX(FRED!$1:$1048576,MATCH(US!LM$5,FRED!$A:$A,0),MATCH(US!$B15,FRED!$1:$1,0))),(SUM(LA15:LL15)))),"")</f>
        <v>236928</v>
      </c>
      <c r="LN15" s="59">
        <f>+IFERROR((IF(ISTEXT(LN$5)=FALSE,(INDEX(FRED!$1:$1048576,MATCH(US!LN$5,FRED!$A:$A,0),MATCH(US!$B15,FRED!$1:$1,0))),(SUM(LB15:LM15)))),"")</f>
        <v>238290</v>
      </c>
      <c r="LO15" s="59">
        <f>+IFERROR((IF(ISTEXT(LO$5)=FALSE,(INDEX(FRED!$1:$1048576,MATCH(US!LO$5,FRED!$A:$A,0),MATCH(US!$B15,FRED!$1:$1,0))),(SUM(LC15:LN15)))),"")</f>
        <v>228425</v>
      </c>
      <c r="LP15" s="60">
        <f>+IFERROR((IF(ISTEXT(LP$5)=FALSE,(INDEX(FRED!$1:$1048576,MATCH(US!LP$5,FRED!$A:$A,0),MATCH(US!$B15,FRED!$1:$1,0))),(SUM(LD15:LO15)))),"")</f>
        <v>2827300</v>
      </c>
      <c r="LQ15" s="59">
        <f>+IFERROR((IF(ISTEXT(LQ$5)=FALSE,(INDEX(FRED!$1:$1048576,MATCH(US!LQ$5,FRED!$A:$A,0),MATCH(US!$B15,FRED!$1:$1,0))),(SUM(LE15:LP15)))),"")</f>
        <v>230876</v>
      </c>
      <c r="LR15" s="59">
        <f>+IFERROR((IF(ISTEXT(LR$5)=FALSE,(INDEX(FRED!$1:$1048576,MATCH(US!LR$5,FRED!$A:$A,0),MATCH(US!$B15,FRED!$1:$1,0))),(SUM(LF15:LQ15)))),"")</f>
        <v>230589</v>
      </c>
      <c r="LS15" s="59">
        <f>+IFERROR((IF(ISTEXT(LS$5)=FALSE,(INDEX(FRED!$1:$1048576,MATCH(US!LS$5,FRED!$A:$A,0),MATCH(US!$B15,FRED!$1:$1,0))),(SUM(LG15:LR15)))),"")</f>
        <v>228888</v>
      </c>
      <c r="LT15" s="59">
        <f>+IFERROR((IF(ISTEXT(LT$5)=FALSE,(INDEX(FRED!$1:$1048576,MATCH(US!LT$5,FRED!$A:$A,0),MATCH(US!$B15,FRED!$1:$1,0))),(SUM(LH15:LS15)))),"")</f>
        <v>227643</v>
      </c>
      <c r="LU15" s="59">
        <f>+IFERROR((IF(ISTEXT(LU$5)=FALSE,(INDEX(FRED!$1:$1048576,MATCH(US!LU$5,FRED!$A:$A,0),MATCH(US!$B15,FRED!$1:$1,0))),(SUM(LI15:LT15)))),"")</f>
        <v>226282</v>
      </c>
      <c r="LV15" s="59">
        <f>+IFERROR((IF(ISTEXT(LV$5)=FALSE,(INDEX(FRED!$1:$1048576,MATCH(US!LV$5,FRED!$A:$A,0),MATCH(US!$B15,FRED!$1:$1,0))),(SUM(LJ15:LU15)))),"")</f>
        <v>224351</v>
      </c>
      <c r="LW15" s="59">
        <f>+IFERROR((IF(ISTEXT(LW$5)=FALSE,(INDEX(FRED!$1:$1048576,MATCH(US!LW$5,FRED!$A:$A,0),MATCH(US!$B15,FRED!$1:$1,0))),(SUM(LK15:LV15)))),"")</f>
        <v>220679</v>
      </c>
      <c r="LX15" s="59">
        <f>+IFERROR((IF(ISTEXT(LX$5)=FALSE,(INDEX(FRED!$1:$1048576,MATCH(US!LX$5,FRED!$A:$A,0),MATCH(US!$B15,FRED!$1:$1,0))),(SUM(LL15:LW15)))),"")</f>
        <v>219144</v>
      </c>
      <c r="LY15" s="59">
        <f>+IFERROR((IF(ISTEXT(LY$5)=FALSE,(INDEX(FRED!$1:$1048576,MATCH(US!LY$5,FRED!$A:$A,0),MATCH(US!$B15,FRED!$1:$1,0))),(SUM(LM15:LX15)))),"")</f>
        <v>215586</v>
      </c>
      <c r="LZ15" s="59">
        <f>+IFERROR((IF(ISTEXT(LZ$5)=FALSE,(INDEX(FRED!$1:$1048576,MATCH(US!LZ$5,FRED!$A:$A,0),MATCH(US!$B15,FRED!$1:$1,0))),(SUM(LN15:LY15)))),"")</f>
        <v>212374</v>
      </c>
      <c r="MA15" s="59">
        <f>+IFERROR((IF(ISTEXT(MA$5)=FALSE,(INDEX(FRED!$1:$1048576,MATCH(US!MA$5,FRED!$A:$A,0),MATCH(US!$B15,FRED!$1:$1,0))),(SUM(LO15:LZ15)))),"")</f>
        <v>206109</v>
      </c>
      <c r="MB15" s="59">
        <f>+IFERROR((IF(ISTEXT(MB$5)=FALSE,(INDEX(FRED!$1:$1048576,MATCH(US!MB$5,FRED!$A:$A,0),MATCH(US!$B15,FRED!$1:$1,0))),(SUM(LP15:MA15)))),"")</f>
        <v>200262</v>
      </c>
      <c r="MC15" s="60">
        <f>+IFERROR((IF(ISTEXT(MC$5)=FALSE,(INDEX(FRED!$1:$1048576,MATCH(US!MC$5,FRED!$A:$A,0),MATCH(US!$B15,FRED!$1:$1,0))),(SUM(LQ15:MB15)))),"")</f>
        <v>2642783</v>
      </c>
      <c r="MD15" s="59">
        <f>+IFERROR((IF(ISTEXT(MD$5)=FALSE,(INDEX(FRED!$1:$1048576,MATCH(US!MD$5,FRED!$A:$A,0),MATCH(US!$B15,FRED!$1:$1,0))),(SUM(LR15:MC15)))),"")</f>
        <v>196166</v>
      </c>
      <c r="ME15" s="59">
        <f>+IFERROR((IF(ISTEXT(ME$5)=FALSE,(INDEX(FRED!$1:$1048576,MATCH(US!ME$5,FRED!$A:$A,0),MATCH(US!$B15,FRED!$1:$1,0))),(SUM(LS15:MD15)))),"")</f>
        <v>0</v>
      </c>
      <c r="MF15" s="59">
        <f>+IFERROR((IF(ISTEXT(MF$5)=FALSE,(INDEX(FRED!$1:$1048576,MATCH(US!MF$5,FRED!$A:$A,0),MATCH(US!$B15,FRED!$1:$1,0))),(SUM(LT15:ME15)))),"")</f>
        <v>0</v>
      </c>
      <c r="MG15" s="59" t="str">
        <f>+IFERROR((IF(ISTEXT(MG$5)=FALSE,(INDEX(FRED!$1:$1048576,MATCH(US!MG$5,FRED!$A:$A,0),MATCH(US!$B15,FRED!$1:$1,0))),(SUM(LU15:MF15)))),"")</f>
        <v/>
      </c>
      <c r="MH15" s="59" t="str">
        <f>+IFERROR((IF(ISTEXT(MH$5)=FALSE,(INDEX(FRED!$1:$1048576,MATCH(US!MH$5,FRED!$A:$A,0),MATCH(US!$B15,FRED!$1:$1,0))),(SUM(LV15:MG15)))),"")</f>
        <v/>
      </c>
      <c r="MI15" s="59" t="str">
        <f>+IFERROR((IF(ISTEXT(MI$5)=FALSE,(INDEX(FRED!$1:$1048576,MATCH(US!MI$5,FRED!$A:$A,0),MATCH(US!$B15,FRED!$1:$1,0))),(SUM(LW15:MH15)))),"")</f>
        <v/>
      </c>
      <c r="MJ15" s="59" t="str">
        <f>+IFERROR((IF(ISTEXT(MJ$5)=FALSE,(INDEX(FRED!$1:$1048576,MATCH(US!MJ$5,FRED!$A:$A,0),MATCH(US!$B15,FRED!$1:$1,0))),(SUM(LX15:MI15)))),"")</f>
        <v/>
      </c>
      <c r="MK15" s="59" t="str">
        <f>+IFERROR((IF(ISTEXT(MK$5)=FALSE,(INDEX(FRED!$1:$1048576,MATCH(US!MK$5,FRED!$A:$A,0),MATCH(US!$B15,FRED!$1:$1,0))),(SUM(LY15:MJ15)))),"")</f>
        <v/>
      </c>
      <c r="ML15" s="59" t="str">
        <f>+IFERROR((IF(ISTEXT(ML$5)=FALSE,(INDEX(FRED!$1:$1048576,MATCH(US!ML$5,FRED!$A:$A,0),MATCH(US!$B15,FRED!$1:$1,0))),(SUM(LZ15:MK15)))),"")</f>
        <v/>
      </c>
      <c r="MM15" s="59" t="str">
        <f>+IFERROR((IF(ISTEXT(MM$5)=FALSE,(INDEX(FRED!$1:$1048576,MATCH(US!MM$5,FRED!$A:$A,0),MATCH(US!$B15,FRED!$1:$1,0))),(SUM(MA15:ML15)))),"")</f>
        <v/>
      </c>
      <c r="MN15" s="59" t="str">
        <f>+IFERROR((IF(ISTEXT(MN$5)=FALSE,(INDEX(FRED!$1:$1048576,MATCH(US!MN$5,FRED!$A:$A,0),MATCH(US!$B15,FRED!$1:$1,0))),(SUM(MB15:MM15)))),"")</f>
        <v/>
      </c>
      <c r="MO15" s="59" t="str">
        <f>+IFERROR((IF(ISTEXT(MO$5)=FALSE,(INDEX(FRED!$1:$1048576,MATCH(US!MO$5,FRED!$A:$A,0),MATCH(US!$B15,FRED!$1:$1,0))),(SUM(MC15:MN15)))),"")</f>
        <v/>
      </c>
      <c r="MP15" s="60">
        <f>+IFERROR((IF(ISTEXT(MP$5)=FALSE,(INDEX(FRED!$1:$1048576,MATCH(US!MP$5,FRED!$A:$A,0),MATCH(US!$B15,FRED!$1:$1,0))),(SUM(MD15:MO15)))),"")</f>
        <v>196166</v>
      </c>
    </row>
    <row r="16" spans="1:354" s="117" customFormat="1" ht="15.95" hidden="1" customHeight="1" outlineLevel="2">
      <c r="A16" s="159"/>
      <c r="B16" s="5" t="s">
        <v>545</v>
      </c>
      <c r="C16" s="194" t="s">
        <v>544</v>
      </c>
      <c r="D16" s="59">
        <f>+IFERROR((IF(ISTEXT(D$5)=FALSE,(INDEX(FRED!$1:$1048576,MATCH(US!D$5,FRED!$A:$A,0),MATCH(US!$B16,FRED!$1:$1,0))),(SUM(#REF!)))),"")</f>
        <v>0</v>
      </c>
      <c r="E16" s="59">
        <f>+IFERROR((IF(ISTEXT(E$5)=FALSE,(INDEX(FRED!$1:$1048576,MATCH(US!E$5,FRED!$A:$A,0),MATCH(US!$B16,FRED!$1:$1,0))),(SUM(#REF!)))),"")</f>
        <v>0</v>
      </c>
      <c r="F16" s="59">
        <f>+IFERROR((IF(ISTEXT(F$5)=FALSE,(INDEX(FRED!$1:$1048576,MATCH(US!F$5,FRED!$A:$A,0),MATCH(US!$B16,FRED!$1:$1,0))),(SUM(#REF!)))),"")</f>
        <v>0</v>
      </c>
      <c r="G16" s="59">
        <f>+IFERROR((IF(ISTEXT(G$5)=FALSE,(INDEX(FRED!$1:$1048576,MATCH(US!G$5,FRED!$A:$A,0),MATCH(US!$B16,FRED!$1:$1,0))),(SUM(#REF!)))),"")</f>
        <v>0</v>
      </c>
      <c r="H16" s="59">
        <f>+IFERROR((IF(ISTEXT(H$5)=FALSE,(INDEX(FRED!$1:$1048576,MATCH(US!H$5,FRED!$A:$A,0),MATCH(US!$B16,FRED!$1:$1,0))),(SUM(#REF!)))),"")</f>
        <v>0</v>
      </c>
      <c r="I16" s="59">
        <f>+IFERROR((IF(ISTEXT(I$5)=FALSE,(INDEX(FRED!$1:$1048576,MATCH(US!I$5,FRED!$A:$A,0),MATCH(US!$B16,FRED!$1:$1,0))),(SUM(#REF!)))),"")</f>
        <v>0</v>
      </c>
      <c r="J16" s="59">
        <f>+IFERROR((IF(ISTEXT(J$5)=FALSE,(INDEX(FRED!$1:$1048576,MATCH(US!J$5,FRED!$A:$A,0),MATCH(US!$B16,FRED!$1:$1,0))),(SUM(#REF!)))),"")</f>
        <v>0</v>
      </c>
      <c r="K16" s="59">
        <f>+IFERROR((IF(ISTEXT(K$5)=FALSE,(INDEX(FRED!$1:$1048576,MATCH(US!K$5,FRED!$A:$A,0),MATCH(US!$B16,FRED!$1:$1,0))),(SUM(#REF!)))),"")</f>
        <v>0</v>
      </c>
      <c r="L16" s="59">
        <f>+IFERROR((IF(ISTEXT(L$5)=FALSE,(INDEX(FRED!$1:$1048576,MATCH(US!L$5,FRED!$A:$A,0),MATCH(US!$B16,FRED!$1:$1,0))),(SUM(#REF!)))),"")</f>
        <v>0</v>
      </c>
      <c r="M16" s="59">
        <f>+IFERROR((IF(ISTEXT(M$5)=FALSE,(INDEX(FRED!$1:$1048576,MATCH(US!M$5,FRED!$A:$A,0),MATCH(US!$B16,FRED!$1:$1,0))),(SUM(A16:L16)))),"")</f>
        <v>0</v>
      </c>
      <c r="N16" s="59">
        <f>+IFERROR((IF(ISTEXT(N$5)=FALSE,(INDEX(FRED!$1:$1048576,MATCH(US!N$5,FRED!$A:$A,0),MATCH(US!$B16,FRED!$1:$1,0))),(SUM(B16:M16)))),"")</f>
        <v>0</v>
      </c>
      <c r="O16" s="59">
        <f>+IFERROR((IF(ISTEXT(O$5)=FALSE,(INDEX(FRED!$1:$1048576,MATCH(US!O$5,FRED!$A:$A,0),MATCH(US!$B16,FRED!$1:$1,0))),(SUM(C16:N16)))),"")</f>
        <v>0</v>
      </c>
      <c r="P16" s="60">
        <f>+IFERROR((IF(ISTEXT(P$5)=FALSE,(INDEX(FRED!$1:$1048576,MATCH(US!P$5,FRED!$A:$A,0),MATCH(US!$B16,FRED!$1:$1,0))),(SUM(D16:O16)))),"")</f>
        <v>0</v>
      </c>
      <c r="Q16" s="59">
        <f>+IFERROR((IF(ISTEXT(Q$5)=FALSE,(INDEX(FRED!$1:$1048576,MATCH(US!Q$5,FRED!$A:$A,0),MATCH(US!$B16,FRED!$1:$1,0))),(SUM(E16:P16)))),"")</f>
        <v>0</v>
      </c>
      <c r="R16" s="59">
        <f>+IFERROR((IF(ISTEXT(R$5)=FALSE,(INDEX(FRED!$1:$1048576,MATCH(US!R$5,FRED!$A:$A,0),MATCH(US!$B16,FRED!$1:$1,0))),(SUM(F16:Q16)))),"")</f>
        <v>0</v>
      </c>
      <c r="S16" s="59">
        <f>+IFERROR((IF(ISTEXT(S$5)=FALSE,(INDEX(FRED!$1:$1048576,MATCH(US!S$5,FRED!$A:$A,0),MATCH(US!$B16,FRED!$1:$1,0))),(SUM(G16:R16)))),"")</f>
        <v>0</v>
      </c>
      <c r="T16" s="59">
        <f>+IFERROR((IF(ISTEXT(T$5)=FALSE,(INDEX(FRED!$1:$1048576,MATCH(US!T$5,FRED!$A:$A,0),MATCH(US!$B16,FRED!$1:$1,0))),(SUM(H16:S16)))),"")</f>
        <v>0</v>
      </c>
      <c r="U16" s="59">
        <f>+IFERROR((IF(ISTEXT(U$5)=FALSE,(INDEX(FRED!$1:$1048576,MATCH(US!U$5,FRED!$A:$A,0),MATCH(US!$B16,FRED!$1:$1,0))),(SUM(I16:T16)))),"")</f>
        <v>0</v>
      </c>
      <c r="V16" s="59">
        <f>+IFERROR((IF(ISTEXT(V$5)=FALSE,(INDEX(FRED!$1:$1048576,MATCH(US!V$5,FRED!$A:$A,0),MATCH(US!$B16,FRED!$1:$1,0))),(SUM(J16:U16)))),"")</f>
        <v>0</v>
      </c>
      <c r="W16" s="59">
        <f>+IFERROR((IF(ISTEXT(W$5)=FALSE,(INDEX(FRED!$1:$1048576,MATCH(US!W$5,FRED!$A:$A,0),MATCH(US!$B16,FRED!$1:$1,0))),(SUM(K16:V16)))),"")</f>
        <v>0</v>
      </c>
      <c r="X16" s="59">
        <f>+IFERROR((IF(ISTEXT(X$5)=FALSE,(INDEX(FRED!$1:$1048576,MATCH(US!X$5,FRED!$A:$A,0),MATCH(US!$B16,FRED!$1:$1,0))),(SUM(L16:W16)))),"")</f>
        <v>0</v>
      </c>
      <c r="Y16" s="59">
        <f>+IFERROR((IF(ISTEXT(Y$5)=FALSE,(INDEX(FRED!$1:$1048576,MATCH(US!Y$5,FRED!$A:$A,0),MATCH(US!$B16,FRED!$1:$1,0))),(SUM(M16:X16)))),"")</f>
        <v>0</v>
      </c>
      <c r="Z16" s="59">
        <f>+IFERROR((IF(ISTEXT(Z$5)=FALSE,(INDEX(FRED!$1:$1048576,MATCH(US!Z$5,FRED!$A:$A,0),MATCH(US!$B16,FRED!$1:$1,0))),(SUM(N16:Y16)))),"")</f>
        <v>0</v>
      </c>
      <c r="AA16" s="59">
        <f>+IFERROR((IF(ISTEXT(AA$5)=FALSE,(INDEX(FRED!$1:$1048576,MATCH(US!AA$5,FRED!$A:$A,0),MATCH(US!$B16,FRED!$1:$1,0))),(SUM(O16:Z16)))),"")</f>
        <v>0</v>
      </c>
      <c r="AB16" s="59">
        <f>+IFERROR((IF(ISTEXT(AB$5)=FALSE,(INDEX(FRED!$1:$1048576,MATCH(US!AB$5,FRED!$A:$A,0),MATCH(US!$B16,FRED!$1:$1,0))),(SUM(P16:AA16)))),"")</f>
        <v>0</v>
      </c>
      <c r="AC16" s="60">
        <f>+IFERROR((IF(ISTEXT(AC$5)=FALSE,(INDEX(FRED!$1:$1048576,MATCH(US!AC$5,FRED!$A:$A,0),MATCH(US!$B16,FRED!$1:$1,0))),(SUM(Q16:AB16)))),"")</f>
        <v>0</v>
      </c>
      <c r="AD16" s="59">
        <f>+IFERROR((IF(ISTEXT(AD$5)=FALSE,(INDEX(FRED!$1:$1048576,MATCH(US!AD$5,FRED!$A:$A,0),MATCH(US!$B16,FRED!$1:$1,0))),(SUM(R16:AC16)))),"")</f>
        <v>382979</v>
      </c>
      <c r="AE16" s="59">
        <f>+IFERROR((IF(ISTEXT(AE$5)=FALSE,(INDEX(FRED!$1:$1048576,MATCH(US!AE$5,FRED!$A:$A,0),MATCH(US!$B16,FRED!$1:$1,0))),(SUM(S16:AD16)))),"")</f>
        <v>391434</v>
      </c>
      <c r="AF16" s="59">
        <f>+IFERROR((IF(ISTEXT(AF$5)=FALSE,(INDEX(FRED!$1:$1048576,MATCH(US!AF$5,FRED!$A:$A,0),MATCH(US!$B16,FRED!$1:$1,0))),(SUM(T16:AE16)))),"")</f>
        <v>390942</v>
      </c>
      <c r="AG16" s="59">
        <f>+IFERROR((IF(ISTEXT(AG$5)=FALSE,(INDEX(FRED!$1:$1048576,MATCH(US!AG$5,FRED!$A:$A,0),MATCH(US!$B16,FRED!$1:$1,0))),(SUM(U16:AF16)))),"")</f>
        <v>404255</v>
      </c>
      <c r="AH16" s="59">
        <f>+IFERROR((IF(ISTEXT(AH$5)=FALSE,(INDEX(FRED!$1:$1048576,MATCH(US!AH$5,FRED!$A:$A,0),MATCH(US!$B16,FRED!$1:$1,0))),(SUM(V16:AG16)))),"")</f>
        <v>399164</v>
      </c>
      <c r="AI16" s="59">
        <f>+IFERROR((IF(ISTEXT(AI$5)=FALSE,(INDEX(FRED!$1:$1048576,MATCH(US!AI$5,FRED!$A:$A,0),MATCH(US!$B16,FRED!$1:$1,0))),(SUM(W16:AH16)))),"")</f>
        <v>407305</v>
      </c>
      <c r="AJ16" s="59">
        <f>+IFERROR((IF(ISTEXT(AJ$5)=FALSE,(INDEX(FRED!$1:$1048576,MATCH(US!AJ$5,FRED!$A:$A,0),MATCH(US!$B16,FRED!$1:$1,0))),(SUM(X16:AI16)))),"")</f>
        <v>410171</v>
      </c>
      <c r="AK16" s="59">
        <f>+IFERROR((IF(ISTEXT(AK$5)=FALSE,(INDEX(FRED!$1:$1048576,MATCH(US!AK$5,FRED!$A:$A,0),MATCH(US!$B16,FRED!$1:$1,0))),(SUM(Y16:AJ16)))),"")</f>
        <v>404055</v>
      </c>
      <c r="AL16" s="59">
        <f>+IFERROR((IF(ISTEXT(AL$5)=FALSE,(INDEX(FRED!$1:$1048576,MATCH(US!AL$5,FRED!$A:$A,0),MATCH(US!$B16,FRED!$1:$1,0))),(SUM(Z16:AK16)))),"")</f>
        <v>400059</v>
      </c>
      <c r="AM16" s="59">
        <f>+IFERROR((IF(ISTEXT(AM$5)=FALSE,(INDEX(FRED!$1:$1048576,MATCH(US!AM$5,FRED!$A:$A,0),MATCH(US!$B16,FRED!$1:$1,0))),(SUM(AA16:AL16)))),"")</f>
        <v>402091</v>
      </c>
      <c r="AN16" s="59">
        <f>+IFERROR((IF(ISTEXT(AN$5)=FALSE,(INDEX(FRED!$1:$1048576,MATCH(US!AN$5,FRED!$A:$A,0),MATCH(US!$B16,FRED!$1:$1,0))),(SUM(AB16:AM16)))),"")</f>
        <v>406609</v>
      </c>
      <c r="AO16" s="59">
        <f>+IFERROR((IF(ISTEXT(AO$5)=FALSE,(INDEX(FRED!$1:$1048576,MATCH(US!AO$5,FRED!$A:$A,0),MATCH(US!$B16,FRED!$1:$1,0))),(SUM(AC16:AN16)))),"")</f>
        <v>416844</v>
      </c>
      <c r="AP16" s="60">
        <f>+IFERROR((IF(ISTEXT(AP$5)=FALSE,(INDEX(FRED!$1:$1048576,MATCH(US!AP$5,FRED!$A:$A,0),MATCH(US!$B16,FRED!$1:$1,0))),(SUM(AD16:AO16)))),"")</f>
        <v>4815908</v>
      </c>
      <c r="AQ16" s="59">
        <f>+IFERROR((IF(ISTEXT(AQ$5)=FALSE,(INDEX(FRED!$1:$1048576,MATCH(US!AQ$5,FRED!$A:$A,0),MATCH(US!$B16,FRED!$1:$1,0))),(SUM(AE16:AP16)))),"")</f>
        <v>423049</v>
      </c>
      <c r="AR16" s="59">
        <f>+IFERROR((IF(ISTEXT(AR$5)=FALSE,(INDEX(FRED!$1:$1048576,MATCH(US!AR$5,FRED!$A:$A,0),MATCH(US!$B16,FRED!$1:$1,0))),(SUM(AF16:AQ16)))),"")</f>
        <v>422705</v>
      </c>
      <c r="AS16" s="59">
        <f>+IFERROR((IF(ISTEXT(AS$5)=FALSE,(INDEX(FRED!$1:$1048576,MATCH(US!AS$5,FRED!$A:$A,0),MATCH(US!$B16,FRED!$1:$1,0))),(SUM(AG16:AR16)))),"")</f>
        <v>418232</v>
      </c>
      <c r="AT16" s="59">
        <f>+IFERROR((IF(ISTEXT(AT$5)=FALSE,(INDEX(FRED!$1:$1048576,MATCH(US!AT$5,FRED!$A:$A,0),MATCH(US!$B16,FRED!$1:$1,0))),(SUM(AH16:AS16)))),"")</f>
        <v>425493</v>
      </c>
      <c r="AU16" s="59">
        <f>+IFERROR((IF(ISTEXT(AU$5)=FALSE,(INDEX(FRED!$1:$1048576,MATCH(US!AU$5,FRED!$A:$A,0),MATCH(US!$B16,FRED!$1:$1,0))),(SUM(AI16:AT16)))),"")</f>
        <v>426270</v>
      </c>
      <c r="AV16" s="59">
        <f>+IFERROR((IF(ISTEXT(AV$5)=FALSE,(INDEX(FRED!$1:$1048576,MATCH(US!AV$5,FRED!$A:$A,0),MATCH(US!$B16,FRED!$1:$1,0))),(SUM(AJ16:AU16)))),"")</f>
        <v>436163</v>
      </c>
      <c r="AW16" s="59">
        <f>+IFERROR((IF(ISTEXT(AW$5)=FALSE,(INDEX(FRED!$1:$1048576,MATCH(US!AW$5,FRED!$A:$A,0),MATCH(US!$B16,FRED!$1:$1,0))),(SUM(AK16:AV16)))),"")</f>
        <v>454040</v>
      </c>
      <c r="AX16" s="59">
        <f>+IFERROR((IF(ISTEXT(AX$5)=FALSE,(INDEX(FRED!$1:$1048576,MATCH(US!AX$5,FRED!$A:$A,0),MATCH(US!$B16,FRED!$1:$1,0))),(SUM(AL16:AW16)))),"")</f>
        <v>458676</v>
      </c>
      <c r="AY16" s="59">
        <f>+IFERROR((IF(ISTEXT(AY$5)=FALSE,(INDEX(FRED!$1:$1048576,MATCH(US!AY$5,FRED!$A:$A,0),MATCH(US!$B16,FRED!$1:$1,0))),(SUM(AM16:AX16)))),"")</f>
        <v>463954</v>
      </c>
      <c r="AZ16" s="59">
        <f>+IFERROR((IF(ISTEXT(AZ$5)=FALSE,(INDEX(FRED!$1:$1048576,MATCH(US!AZ$5,FRED!$A:$A,0),MATCH(US!$B16,FRED!$1:$1,0))),(SUM(AN16:AY16)))),"")</f>
        <v>475234</v>
      </c>
      <c r="BA16" s="59">
        <f>+IFERROR((IF(ISTEXT(BA$5)=FALSE,(INDEX(FRED!$1:$1048576,MATCH(US!BA$5,FRED!$A:$A,0),MATCH(US!$B16,FRED!$1:$1,0))),(SUM(AO16:AZ16)))),"")</f>
        <v>490441</v>
      </c>
      <c r="BB16" s="59">
        <f>+IFERROR((IF(ISTEXT(BB$5)=FALSE,(INDEX(FRED!$1:$1048576,MATCH(US!BB$5,FRED!$A:$A,0),MATCH(US!$B16,FRED!$1:$1,0))),(SUM(AP16:BA16)))),"")</f>
        <v>508637</v>
      </c>
      <c r="BC16" s="60">
        <f>+IFERROR((IF(ISTEXT(BC$5)=FALSE,(INDEX(FRED!$1:$1048576,MATCH(US!BC$5,FRED!$A:$A,0),MATCH(US!$B16,FRED!$1:$1,0))),(SUM(AQ16:BB16)))),"")</f>
        <v>5402894</v>
      </c>
      <c r="BD16" s="59">
        <f>+IFERROR((IF(ISTEXT(BD$5)=FALSE,(INDEX(FRED!$1:$1048576,MATCH(US!BD$5,FRED!$A:$A,0),MATCH(US!$B16,FRED!$1:$1,0))),(SUM(AR16:BC16)))),"")</f>
        <v>503659</v>
      </c>
      <c r="BE16" s="59">
        <f>+IFERROR((IF(ISTEXT(BE$5)=FALSE,(INDEX(FRED!$1:$1048576,MATCH(US!BE$5,FRED!$A:$A,0),MATCH(US!$B16,FRED!$1:$1,0))),(SUM(AS16:BD16)))),"")</f>
        <v>505081</v>
      </c>
      <c r="BF16" s="59">
        <f>+IFERROR((IF(ISTEXT(BF$5)=FALSE,(INDEX(FRED!$1:$1048576,MATCH(US!BF$5,FRED!$A:$A,0),MATCH(US!$B16,FRED!$1:$1,0))),(SUM(AT16:BE16)))),"")</f>
        <v>511829</v>
      </c>
      <c r="BG16" s="59">
        <f>+IFERROR((IF(ISTEXT(BG$5)=FALSE,(INDEX(FRED!$1:$1048576,MATCH(US!BG$5,FRED!$A:$A,0),MATCH(US!$B16,FRED!$1:$1,0))),(SUM(AU16:BF16)))),"")</f>
        <v>517912</v>
      </c>
      <c r="BH16" s="59">
        <f>+IFERROR((IF(ISTEXT(BH$5)=FALSE,(INDEX(FRED!$1:$1048576,MATCH(US!BH$5,FRED!$A:$A,0),MATCH(US!$B16,FRED!$1:$1,0))),(SUM(AV16:BG16)))),"")</f>
        <v>528180</v>
      </c>
      <c r="BI16" s="59">
        <f>+IFERROR((IF(ISTEXT(BI$5)=FALSE,(INDEX(FRED!$1:$1048576,MATCH(US!BI$5,FRED!$A:$A,0),MATCH(US!$B16,FRED!$1:$1,0))),(SUM(AW16:BH16)))),"")</f>
        <v>533358</v>
      </c>
      <c r="BJ16" s="59">
        <f>+IFERROR((IF(ISTEXT(BJ$5)=FALSE,(INDEX(FRED!$1:$1048576,MATCH(US!BJ$5,FRED!$A:$A,0),MATCH(US!$B16,FRED!$1:$1,0))),(SUM(AX16:BI16)))),"")</f>
        <v>549031</v>
      </c>
      <c r="BK16" s="59">
        <f>+IFERROR((IF(ISTEXT(BK$5)=FALSE,(INDEX(FRED!$1:$1048576,MATCH(US!BK$5,FRED!$A:$A,0),MATCH(US!$B16,FRED!$1:$1,0))),(SUM(AY16:BJ16)))),"")</f>
        <v>557411</v>
      </c>
      <c r="BL16" s="59">
        <f>+IFERROR((IF(ISTEXT(BL$5)=FALSE,(INDEX(FRED!$1:$1048576,MATCH(US!BL$5,FRED!$A:$A,0),MATCH(US!$B16,FRED!$1:$1,0))),(SUM(AZ16:BK16)))),"")</f>
        <v>552375</v>
      </c>
      <c r="BM16" s="59">
        <f>+IFERROR((IF(ISTEXT(BM$5)=FALSE,(INDEX(FRED!$1:$1048576,MATCH(US!BM$5,FRED!$A:$A,0),MATCH(US!$B16,FRED!$1:$1,0))),(SUM(BA16:BL16)))),"")</f>
        <v>556425</v>
      </c>
      <c r="BN16" s="59">
        <f>+IFERROR((IF(ISTEXT(BN$5)=FALSE,(INDEX(FRED!$1:$1048576,MATCH(US!BN$5,FRED!$A:$A,0),MATCH(US!$B16,FRED!$1:$1,0))),(SUM(BB16:BM16)))),"")</f>
        <v>555944</v>
      </c>
      <c r="BO16" s="59">
        <f>+IFERROR((IF(ISTEXT(BO$5)=FALSE,(INDEX(FRED!$1:$1048576,MATCH(US!BO$5,FRED!$A:$A,0),MATCH(US!$B16,FRED!$1:$1,0))),(SUM(BC16:BN16)))),"")</f>
        <v>571871</v>
      </c>
      <c r="BP16" s="60">
        <f>+IFERROR((IF(ISTEXT(BP$5)=FALSE,(INDEX(FRED!$1:$1048576,MATCH(US!BP$5,FRED!$A:$A,0),MATCH(US!$B16,FRED!$1:$1,0))),(SUM(BD16:BO16)))),"")</f>
        <v>6443076</v>
      </c>
      <c r="BQ16" s="59">
        <f>+IFERROR((IF(ISTEXT(BQ$5)=FALSE,(INDEX(FRED!$1:$1048576,MATCH(US!BQ$5,FRED!$A:$A,0),MATCH(US!$B16,FRED!$1:$1,0))),(SUM(BE16:BP16)))),"")</f>
        <v>581168</v>
      </c>
      <c r="BR16" s="59">
        <f>+IFERROR((IF(ISTEXT(BR$5)=FALSE,(INDEX(FRED!$1:$1048576,MATCH(US!BR$5,FRED!$A:$A,0),MATCH(US!$B16,FRED!$1:$1,0))),(SUM(BF16:BQ16)))),"")</f>
        <v>594003</v>
      </c>
      <c r="BS16" s="59">
        <f>+IFERROR((IF(ISTEXT(BS$5)=FALSE,(INDEX(FRED!$1:$1048576,MATCH(US!BS$5,FRED!$A:$A,0),MATCH(US!$B16,FRED!$1:$1,0))),(SUM(BG16:BR16)))),"")</f>
        <v>597200</v>
      </c>
      <c r="BT16" s="59">
        <f>+IFERROR((IF(ISTEXT(BT$5)=FALSE,(INDEX(FRED!$1:$1048576,MATCH(US!BT$5,FRED!$A:$A,0),MATCH(US!$B16,FRED!$1:$1,0))),(SUM(BH16:BS16)))),"")</f>
        <v>603975</v>
      </c>
      <c r="BU16" s="59">
        <f>+IFERROR((IF(ISTEXT(BU$5)=FALSE,(INDEX(FRED!$1:$1048576,MATCH(US!BU$5,FRED!$A:$A,0),MATCH(US!$B16,FRED!$1:$1,0))),(SUM(BI16:BT16)))),"")</f>
        <v>609170</v>
      </c>
      <c r="BV16" s="59">
        <f>+IFERROR((IF(ISTEXT(BV$5)=FALSE,(INDEX(FRED!$1:$1048576,MATCH(US!BV$5,FRED!$A:$A,0),MATCH(US!$B16,FRED!$1:$1,0))),(SUM(BJ16:BU16)))),"")</f>
        <v>622726</v>
      </c>
      <c r="BW16" s="59">
        <f>+IFERROR((IF(ISTEXT(BW$5)=FALSE,(INDEX(FRED!$1:$1048576,MATCH(US!BW$5,FRED!$A:$A,0),MATCH(US!$B16,FRED!$1:$1,0))),(SUM(BK16:BV16)))),"")</f>
        <v>634572</v>
      </c>
      <c r="BX16" s="59">
        <f>+IFERROR((IF(ISTEXT(BX$5)=FALSE,(INDEX(FRED!$1:$1048576,MATCH(US!BX$5,FRED!$A:$A,0),MATCH(US!$B16,FRED!$1:$1,0))),(SUM(BL16:BW16)))),"")</f>
        <v>639501</v>
      </c>
      <c r="BY16" s="59">
        <f>+IFERROR((IF(ISTEXT(BY$5)=FALSE,(INDEX(FRED!$1:$1048576,MATCH(US!BY$5,FRED!$A:$A,0),MATCH(US!$B16,FRED!$1:$1,0))),(SUM(BM16:BX16)))),"")</f>
        <v>652748</v>
      </c>
      <c r="BZ16" s="59">
        <f>+IFERROR((IF(ISTEXT(BZ$5)=FALSE,(INDEX(FRED!$1:$1048576,MATCH(US!BZ$5,FRED!$A:$A,0),MATCH(US!$B16,FRED!$1:$1,0))),(SUM(BN16:BY16)))),"")</f>
        <v>664407</v>
      </c>
      <c r="CA16" s="59">
        <f>+IFERROR((IF(ISTEXT(CA$5)=FALSE,(INDEX(FRED!$1:$1048576,MATCH(US!CA$5,FRED!$A:$A,0),MATCH(US!$B16,FRED!$1:$1,0))),(SUM(BO16:BZ16)))),"")</f>
        <v>670757</v>
      </c>
      <c r="CB16" s="59">
        <f>+IFERROR((IF(ISTEXT(CB$5)=FALSE,(INDEX(FRED!$1:$1048576,MATCH(US!CB$5,FRED!$A:$A,0),MATCH(US!$B16,FRED!$1:$1,0))),(SUM(BP16:CA16)))),"")</f>
        <v>676135</v>
      </c>
      <c r="CC16" s="60">
        <f>+IFERROR((IF(ISTEXT(CC$5)=FALSE,(INDEX(FRED!$1:$1048576,MATCH(US!CC$5,FRED!$A:$A,0),MATCH(US!$B16,FRED!$1:$1,0))),(SUM(BQ16:CB16)))),"")</f>
        <v>7546362</v>
      </c>
      <c r="CD16" s="59">
        <f>+IFERROR((IF(ISTEXT(CD$5)=FALSE,(INDEX(FRED!$1:$1048576,MATCH(US!CD$5,FRED!$A:$A,0),MATCH(US!$B16,FRED!$1:$1,0))),(SUM(BR16:CC16)))),"")</f>
        <v>681263</v>
      </c>
      <c r="CE16" s="59">
        <f>+IFERROR((IF(ISTEXT(CE$5)=FALSE,(INDEX(FRED!$1:$1048576,MATCH(US!CE$5,FRED!$A:$A,0),MATCH(US!$B16,FRED!$1:$1,0))),(SUM(BS16:CD16)))),"")</f>
        <v>684482</v>
      </c>
      <c r="CF16" s="59">
        <f>+IFERROR((IF(ISTEXT(CF$5)=FALSE,(INDEX(FRED!$1:$1048576,MATCH(US!CF$5,FRED!$A:$A,0),MATCH(US!$B16,FRED!$1:$1,0))),(SUM(BT16:CE16)))),"")</f>
        <v>674457</v>
      </c>
      <c r="CG16" s="59">
        <f>+IFERROR((IF(ISTEXT(CG$5)=FALSE,(INDEX(FRED!$1:$1048576,MATCH(US!CG$5,FRED!$A:$A,0),MATCH(US!$B16,FRED!$1:$1,0))),(SUM(BU16:CF16)))),"")</f>
        <v>656899</v>
      </c>
      <c r="CH16" s="59">
        <f>+IFERROR((IF(ISTEXT(CH$5)=FALSE,(INDEX(FRED!$1:$1048576,MATCH(US!CH$5,FRED!$A:$A,0),MATCH(US!$B16,FRED!$1:$1,0))),(SUM(BV16:CG16)))),"")</f>
        <v>640049</v>
      </c>
      <c r="CI16" s="59">
        <f>+IFERROR((IF(ISTEXT(CI$5)=FALSE,(INDEX(FRED!$1:$1048576,MATCH(US!CI$5,FRED!$A:$A,0),MATCH(US!$B16,FRED!$1:$1,0))),(SUM(BW16:CH16)))),"")</f>
        <v>621219</v>
      </c>
      <c r="CJ16" s="59">
        <f>+IFERROR((IF(ISTEXT(CJ$5)=FALSE,(INDEX(FRED!$1:$1048576,MATCH(US!CJ$5,FRED!$A:$A,0),MATCH(US!$B16,FRED!$1:$1,0))),(SUM(BX16:CI16)))),"")</f>
        <v>604020</v>
      </c>
      <c r="CK16" s="59">
        <f>+IFERROR((IF(ISTEXT(CK$5)=FALSE,(INDEX(FRED!$1:$1048576,MATCH(US!CK$5,FRED!$A:$A,0),MATCH(US!$B16,FRED!$1:$1,0))),(SUM(BY16:CJ16)))),"")</f>
        <v>590189</v>
      </c>
      <c r="CL16" s="59">
        <f>+IFERROR((IF(ISTEXT(CL$5)=FALSE,(INDEX(FRED!$1:$1048576,MATCH(US!CL$5,FRED!$A:$A,0),MATCH(US!$B16,FRED!$1:$1,0))),(SUM(BZ16:CK16)))),"")</f>
        <v>579753</v>
      </c>
      <c r="CM16" s="59">
        <f>+IFERROR((IF(ISTEXT(CM$5)=FALSE,(INDEX(FRED!$1:$1048576,MATCH(US!CM$5,FRED!$A:$A,0),MATCH(US!$B16,FRED!$1:$1,0))),(SUM(CA16:CL16)))),"")</f>
        <v>567752</v>
      </c>
      <c r="CN16" s="59">
        <f>+IFERROR((IF(ISTEXT(CN$5)=FALSE,(INDEX(FRED!$1:$1048576,MATCH(US!CN$5,FRED!$A:$A,0),MATCH(US!$B16,FRED!$1:$1,0))),(SUM(CB16:CM16)))),"")</f>
        <v>555299</v>
      </c>
      <c r="CO16" s="59">
        <f>+IFERROR((IF(ISTEXT(CO$5)=FALSE,(INDEX(FRED!$1:$1048576,MATCH(US!CO$5,FRED!$A:$A,0),MATCH(US!$B16,FRED!$1:$1,0))),(SUM(CC16:CN16)))),"")</f>
        <v>551740</v>
      </c>
      <c r="CP16" s="60">
        <f>+IFERROR((IF(ISTEXT(CP$5)=FALSE,(INDEX(FRED!$1:$1048576,MATCH(US!CP$5,FRED!$A:$A,0),MATCH(US!$B16,FRED!$1:$1,0))),(SUM(CD16:CO16)))),"")</f>
        <v>7407122</v>
      </c>
      <c r="CQ16" s="59">
        <f>+IFERROR((IF(ISTEXT(CQ$5)=FALSE,(INDEX(FRED!$1:$1048576,MATCH(US!CQ$5,FRED!$A:$A,0),MATCH(US!$B16,FRED!$1:$1,0))),(SUM(CE16:CP16)))),"")</f>
        <v>544096</v>
      </c>
      <c r="CR16" s="59">
        <f>+IFERROR((IF(ISTEXT(CR$5)=FALSE,(INDEX(FRED!$1:$1048576,MATCH(US!CR$5,FRED!$A:$A,0),MATCH(US!$B16,FRED!$1:$1,0))),(SUM(CF16:CQ16)))),"")</f>
        <v>538260</v>
      </c>
      <c r="CS16" s="59">
        <f>+IFERROR((IF(ISTEXT(CS$5)=FALSE,(INDEX(FRED!$1:$1048576,MATCH(US!CS$5,FRED!$A:$A,0),MATCH(US!$B16,FRED!$1:$1,0))),(SUM(CG16:CR16)))),"")</f>
        <v>534655</v>
      </c>
      <c r="CT16" s="59">
        <f>+IFERROR((IF(ISTEXT(CT$5)=FALSE,(INDEX(FRED!$1:$1048576,MATCH(US!CT$5,FRED!$A:$A,0),MATCH(US!$B16,FRED!$1:$1,0))),(SUM(CH16:CS16)))),"")</f>
        <v>530749</v>
      </c>
      <c r="CU16" s="59">
        <f>+IFERROR((IF(ISTEXT(CU$5)=FALSE,(INDEX(FRED!$1:$1048576,MATCH(US!CU$5,FRED!$A:$A,0),MATCH(US!$B16,FRED!$1:$1,0))),(SUM(CI16:CT16)))),"")</f>
        <v>521499</v>
      </c>
      <c r="CV16" s="59">
        <f>+IFERROR((IF(ISTEXT(CV$5)=FALSE,(INDEX(FRED!$1:$1048576,MATCH(US!CV$5,FRED!$A:$A,0),MATCH(US!$B16,FRED!$1:$1,0))),(SUM(CJ16:CU16)))),"")</f>
        <v>513524</v>
      </c>
      <c r="CW16" s="59">
        <f>+IFERROR((IF(ISTEXT(CW$5)=FALSE,(INDEX(FRED!$1:$1048576,MATCH(US!CW$5,FRED!$A:$A,0),MATCH(US!$B16,FRED!$1:$1,0))),(SUM(CK16:CV16)))),"")</f>
        <v>503486</v>
      </c>
      <c r="CX16" s="59">
        <f>+IFERROR((IF(ISTEXT(CX$5)=FALSE,(INDEX(FRED!$1:$1048576,MATCH(US!CX$5,FRED!$A:$A,0),MATCH(US!$B16,FRED!$1:$1,0))),(SUM(CL16:CW16)))),"")</f>
        <v>488816</v>
      </c>
      <c r="CY16" s="59">
        <f>+IFERROR((IF(ISTEXT(CY$5)=FALSE,(INDEX(FRED!$1:$1048576,MATCH(US!CY$5,FRED!$A:$A,0),MATCH(US!$B16,FRED!$1:$1,0))),(SUM(CM16:CX16)))),"")</f>
        <v>472995</v>
      </c>
      <c r="CZ16" s="59">
        <f>+IFERROR((IF(ISTEXT(CZ$5)=FALSE,(INDEX(FRED!$1:$1048576,MATCH(US!CZ$5,FRED!$A:$A,0),MATCH(US!$B16,FRED!$1:$1,0))),(SUM(CN16:CY16)))),"")</f>
        <v>455045</v>
      </c>
      <c r="DA16" s="59">
        <f>+IFERROR((IF(ISTEXT(DA$5)=FALSE,(INDEX(FRED!$1:$1048576,MATCH(US!DA$5,FRED!$A:$A,0),MATCH(US!$B16,FRED!$1:$1,0))),(SUM(CO16:CZ16)))),"")</f>
        <v>439144</v>
      </c>
      <c r="DB16" s="59">
        <f>+IFERROR((IF(ISTEXT(DB$5)=FALSE,(INDEX(FRED!$1:$1048576,MATCH(US!DB$5,FRED!$A:$A,0),MATCH(US!$B16,FRED!$1:$1,0))),(SUM(CP16:DA16)))),"")</f>
        <v>423699</v>
      </c>
      <c r="DC16" s="60">
        <f>+IFERROR((IF(ISTEXT(DC$5)=FALSE,(INDEX(FRED!$1:$1048576,MATCH(US!DC$5,FRED!$A:$A,0),MATCH(US!$B16,FRED!$1:$1,0))),(SUM(CQ16:DB16)))),"")</f>
        <v>5965968</v>
      </c>
      <c r="DD16" s="59">
        <f>+IFERROR((IF(ISTEXT(DD$5)=FALSE,(INDEX(FRED!$1:$1048576,MATCH(US!DD$5,FRED!$A:$A,0),MATCH(US!$B16,FRED!$1:$1,0))),(SUM(CR16:DC16)))),"")</f>
        <v>409420</v>
      </c>
      <c r="DE16" s="59">
        <f>+IFERROR((IF(ISTEXT(DE$5)=FALSE,(INDEX(FRED!$1:$1048576,MATCH(US!DE$5,FRED!$A:$A,0),MATCH(US!$B16,FRED!$1:$1,0))),(SUM(CS16:DD16)))),"")</f>
        <v>393193</v>
      </c>
      <c r="DF16" s="59">
        <f>+IFERROR((IF(ISTEXT(DF$5)=FALSE,(INDEX(FRED!$1:$1048576,MATCH(US!DF$5,FRED!$A:$A,0),MATCH(US!$B16,FRED!$1:$1,0))),(SUM(CT16:DE16)))),"")</f>
        <v>397469</v>
      </c>
      <c r="DG16" s="59">
        <f>+IFERROR((IF(ISTEXT(DG$5)=FALSE,(INDEX(FRED!$1:$1048576,MATCH(US!DG$5,FRED!$A:$A,0),MATCH(US!$B16,FRED!$1:$1,0))),(SUM(CU16:DF16)))),"")</f>
        <v>392801</v>
      </c>
      <c r="DH16" s="59">
        <f>+IFERROR((IF(ISTEXT(DH$5)=FALSE,(INDEX(FRED!$1:$1048576,MATCH(US!DH$5,FRED!$A:$A,0),MATCH(US!$B16,FRED!$1:$1,0))),(SUM(CV16:DG16)))),"")</f>
        <v>389335</v>
      </c>
      <c r="DI16" s="59">
        <f>+IFERROR((IF(ISTEXT(DI$5)=FALSE,(INDEX(FRED!$1:$1048576,MATCH(US!DI$5,FRED!$A:$A,0),MATCH(US!$B16,FRED!$1:$1,0))),(SUM(CW16:DH16)))),"")</f>
        <v>382000</v>
      </c>
      <c r="DJ16" s="59">
        <f>+IFERROR((IF(ISTEXT(DJ$5)=FALSE,(INDEX(FRED!$1:$1048576,MATCH(US!DJ$5,FRED!$A:$A,0),MATCH(US!$B16,FRED!$1:$1,0))),(SUM(CX16:DI16)))),"")</f>
        <v>372755</v>
      </c>
      <c r="DK16" s="59">
        <f>+IFERROR((IF(ISTEXT(DK$5)=FALSE,(INDEX(FRED!$1:$1048576,MATCH(US!DK$5,FRED!$A:$A,0),MATCH(US!$B16,FRED!$1:$1,0))),(SUM(CY16:DJ16)))),"")</f>
        <v>360382</v>
      </c>
      <c r="DL16" s="59">
        <f>+IFERROR((IF(ISTEXT(DL$5)=FALSE,(INDEX(FRED!$1:$1048576,MATCH(US!DL$5,FRED!$A:$A,0),MATCH(US!$B16,FRED!$1:$1,0))),(SUM(CZ16:DK16)))),"")</f>
        <v>348206</v>
      </c>
      <c r="DM16" s="59">
        <f>+IFERROR((IF(ISTEXT(DM$5)=FALSE,(INDEX(FRED!$1:$1048576,MATCH(US!DM$5,FRED!$A:$A,0),MATCH(US!$B16,FRED!$1:$1,0))),(SUM(DA16:DL16)))),"")</f>
        <v>336824</v>
      </c>
      <c r="DN16" s="59">
        <f>+IFERROR((IF(ISTEXT(DN$5)=FALSE,(INDEX(FRED!$1:$1048576,MATCH(US!DN$5,FRED!$A:$A,0),MATCH(US!$B16,FRED!$1:$1,0))),(SUM(DB16:DM16)))),"")</f>
        <v>320284</v>
      </c>
      <c r="DO16" s="59">
        <f>+IFERROR((IF(ISTEXT(DO$5)=FALSE,(INDEX(FRED!$1:$1048576,MATCH(US!DO$5,FRED!$A:$A,0),MATCH(US!$B16,FRED!$1:$1,0))),(SUM(DC16:DN16)))),"")</f>
        <v>301332</v>
      </c>
      <c r="DP16" s="60">
        <f>+IFERROR((IF(ISTEXT(DP$5)=FALSE,(INDEX(FRED!$1:$1048576,MATCH(US!DP$5,FRED!$A:$A,0),MATCH(US!$B16,FRED!$1:$1,0))),(SUM(DD16:DO16)))),"")</f>
        <v>4404001</v>
      </c>
      <c r="DQ16" s="59">
        <f>+IFERROR((IF(ISTEXT(DQ$5)=FALSE,(INDEX(FRED!$1:$1048576,MATCH(US!DQ$5,FRED!$A:$A,0),MATCH(US!$B16,FRED!$1:$1,0))),(SUM(DE16:DP16)))),"")</f>
        <v>291523</v>
      </c>
      <c r="DR16" s="59">
        <f>+IFERROR((IF(ISTEXT(DR$5)=FALSE,(INDEX(FRED!$1:$1048576,MATCH(US!DR$5,FRED!$A:$A,0),MATCH(US!$B16,FRED!$1:$1,0))),(SUM(DF16:DQ16)))),"")</f>
        <v>276113</v>
      </c>
      <c r="DS16" s="59">
        <f>+IFERROR((IF(ISTEXT(DS$5)=FALSE,(INDEX(FRED!$1:$1048576,MATCH(US!DS$5,FRED!$A:$A,0),MATCH(US!$B16,FRED!$1:$1,0))),(SUM(DG16:DR16)))),"")</f>
        <v>262528</v>
      </c>
      <c r="DT16" s="59">
        <f>+IFERROR((IF(ISTEXT(DT$5)=FALSE,(INDEX(FRED!$1:$1048576,MATCH(US!DT$5,FRED!$A:$A,0),MATCH(US!$B16,FRED!$1:$1,0))),(SUM(DH16:DS16)))),"")</f>
        <v>251235</v>
      </c>
      <c r="DU16" s="59">
        <f>+IFERROR((IF(ISTEXT(DU$5)=FALSE,(INDEX(FRED!$1:$1048576,MATCH(US!DU$5,FRED!$A:$A,0),MATCH(US!$B16,FRED!$1:$1,0))),(SUM(DI16:DT16)))),"")</f>
        <v>244399</v>
      </c>
      <c r="DV16" s="59">
        <f>+IFERROR((IF(ISTEXT(DV$5)=FALSE,(INDEX(FRED!$1:$1048576,MATCH(US!DV$5,FRED!$A:$A,0),MATCH(US!$B16,FRED!$1:$1,0))),(SUM(DJ16:DU16)))),"")</f>
        <v>245226</v>
      </c>
      <c r="DW16" s="59">
        <f>+IFERROR((IF(ISTEXT(DW$5)=FALSE,(INDEX(FRED!$1:$1048576,MATCH(US!DW$5,FRED!$A:$A,0),MATCH(US!$B16,FRED!$1:$1,0))),(SUM(DK16:DV16)))),"")</f>
        <v>252642</v>
      </c>
      <c r="DX16" s="59">
        <f>+IFERROR((IF(ISTEXT(DX$5)=FALSE,(INDEX(FRED!$1:$1048576,MATCH(US!DX$5,FRED!$A:$A,0),MATCH(US!$B16,FRED!$1:$1,0))),(SUM(DL16:DW16)))),"")</f>
        <v>258774</v>
      </c>
      <c r="DY16" s="59">
        <f>+IFERROR((IF(ISTEXT(DY$5)=FALSE,(INDEX(FRED!$1:$1048576,MATCH(US!DY$5,FRED!$A:$A,0),MATCH(US!$B16,FRED!$1:$1,0))),(SUM(DM16:DX16)))),"")</f>
        <v>262509</v>
      </c>
      <c r="DZ16" s="59">
        <f>+IFERROR((IF(ISTEXT(DZ$5)=FALSE,(INDEX(FRED!$1:$1048576,MATCH(US!DZ$5,FRED!$A:$A,0),MATCH(US!$B16,FRED!$1:$1,0))),(SUM(DN16:DY16)))),"")</f>
        <v>263232</v>
      </c>
      <c r="EA16" s="59">
        <f>+IFERROR((IF(ISTEXT(EA$5)=FALSE,(INDEX(FRED!$1:$1048576,MATCH(US!EA$5,FRED!$A:$A,0),MATCH(US!$B16,FRED!$1:$1,0))),(SUM(DO16:DZ16)))),"")</f>
        <v>263973</v>
      </c>
      <c r="EB16" s="59">
        <f>+IFERROR((IF(ISTEXT(EB$5)=FALSE,(INDEX(FRED!$1:$1048576,MATCH(US!EB$5,FRED!$A:$A,0),MATCH(US!$B16,FRED!$1:$1,0))),(SUM(DP16:EA16)))),"")</f>
        <v>264592</v>
      </c>
      <c r="EC16" s="60">
        <f>+IFERROR((IF(ISTEXT(EC$5)=FALSE,(INDEX(FRED!$1:$1048576,MATCH(US!EC$5,FRED!$A:$A,0),MATCH(US!$B16,FRED!$1:$1,0))),(SUM(DQ16:EB16)))),"")</f>
        <v>3136746</v>
      </c>
      <c r="ED16" s="59">
        <f>+IFERROR((IF(ISTEXT(ED$5)=FALSE,(INDEX(FRED!$1:$1048576,MATCH(US!ED$5,FRED!$A:$A,0),MATCH(US!$B16,FRED!$1:$1,0))),(SUM(DR16:EC16)))),"")</f>
        <v>263680</v>
      </c>
      <c r="EE16" s="59">
        <f>+IFERROR((IF(ISTEXT(EE$5)=FALSE,(INDEX(FRED!$1:$1048576,MATCH(US!EE$5,FRED!$A:$A,0),MATCH(US!$B16,FRED!$1:$1,0))),(SUM(DS16:ED16)))),"")</f>
        <v>263649</v>
      </c>
      <c r="EF16" s="59">
        <f>+IFERROR((IF(ISTEXT(EF$5)=FALSE,(INDEX(FRED!$1:$1048576,MATCH(US!EF$5,FRED!$A:$A,0),MATCH(US!$B16,FRED!$1:$1,0))),(SUM(DT16:EE16)))),"")</f>
        <v>263220</v>
      </c>
      <c r="EG16" s="59">
        <f>+IFERROR((IF(ISTEXT(EG$5)=FALSE,(INDEX(FRED!$1:$1048576,MATCH(US!EG$5,FRED!$A:$A,0),MATCH(US!$B16,FRED!$1:$1,0))),(SUM(DU16:EF16)))),"")</f>
        <v>264593</v>
      </c>
      <c r="EH16" s="59">
        <f>+IFERROR((IF(ISTEXT(EH$5)=FALSE,(INDEX(FRED!$1:$1048576,MATCH(US!EH$5,FRED!$A:$A,0),MATCH(US!$B16,FRED!$1:$1,0))),(SUM(DV16:EG16)))),"")</f>
        <v>263020</v>
      </c>
      <c r="EI16" s="59">
        <f>+IFERROR((IF(ISTEXT(EI$5)=FALSE,(INDEX(FRED!$1:$1048576,MATCH(US!EI$5,FRED!$A:$A,0),MATCH(US!$B16,FRED!$1:$1,0))),(SUM(DW16:EH16)))),"")</f>
        <v>261202</v>
      </c>
      <c r="EJ16" s="59">
        <f>+IFERROR((IF(ISTEXT(EJ$5)=FALSE,(INDEX(FRED!$1:$1048576,MATCH(US!EJ$5,FRED!$A:$A,0),MATCH(US!$B16,FRED!$1:$1,0))),(SUM(DX16:EI16)))),"")</f>
        <v>254964</v>
      </c>
      <c r="EK16" s="59">
        <f>+IFERROR((IF(ISTEXT(EK$5)=FALSE,(INDEX(FRED!$1:$1048576,MATCH(US!EK$5,FRED!$A:$A,0),MATCH(US!$B16,FRED!$1:$1,0))),(SUM(DY16:EJ16)))),"")</f>
        <v>249367</v>
      </c>
      <c r="EL16" s="59">
        <f>+IFERROR((IF(ISTEXT(EL$5)=FALSE,(INDEX(FRED!$1:$1048576,MATCH(US!EL$5,FRED!$A:$A,0),MATCH(US!$B16,FRED!$1:$1,0))),(SUM(DZ16:EK16)))),"")</f>
        <v>249015</v>
      </c>
      <c r="EM16" s="59">
        <f>+IFERROR((IF(ISTEXT(EM$5)=FALSE,(INDEX(FRED!$1:$1048576,MATCH(US!EM$5,FRED!$A:$A,0),MATCH(US!$B16,FRED!$1:$1,0))),(SUM(EA16:EL16)))),"")</f>
        <v>247981</v>
      </c>
      <c r="EN16" s="59">
        <f>+IFERROR((IF(ISTEXT(EN$5)=FALSE,(INDEX(FRED!$1:$1048576,MATCH(US!EN$5,FRED!$A:$A,0),MATCH(US!$B16,FRED!$1:$1,0))),(SUM(EB16:EM16)))),"")</f>
        <v>248808</v>
      </c>
      <c r="EO16" s="59">
        <f>+IFERROR((IF(ISTEXT(EO$5)=FALSE,(INDEX(FRED!$1:$1048576,MATCH(US!EO$5,FRED!$A:$A,0),MATCH(US!$B16,FRED!$1:$1,0))),(SUM(EC16:EN16)))),"")</f>
        <v>248929</v>
      </c>
      <c r="EP16" s="60">
        <f>+IFERROR((IF(ISTEXT(EP$5)=FALSE,(INDEX(FRED!$1:$1048576,MATCH(US!EP$5,FRED!$A:$A,0),MATCH(US!$B16,FRED!$1:$1,0))),(SUM(ED16:EO16)))),"")</f>
        <v>3078428</v>
      </c>
      <c r="EQ16" s="59">
        <f>+IFERROR((IF(ISTEXT(EQ$5)=FALSE,(INDEX(FRED!$1:$1048576,MATCH(US!EQ$5,FRED!$A:$A,0),MATCH(US!$B16,FRED!$1:$1,0))),(SUM(EE16:EP16)))),"")</f>
        <v>250965</v>
      </c>
      <c r="ER16" s="59">
        <f>+IFERROR((IF(ISTEXT(ER$5)=FALSE,(INDEX(FRED!$1:$1048576,MATCH(US!ER$5,FRED!$A:$A,0),MATCH(US!$B16,FRED!$1:$1,0))),(SUM(EF16:EQ16)))),"")</f>
        <v>249760</v>
      </c>
      <c r="ES16" s="59">
        <f>+IFERROR((IF(ISTEXT(ES$5)=FALSE,(INDEX(FRED!$1:$1048576,MATCH(US!ES$5,FRED!$A:$A,0),MATCH(US!$B16,FRED!$1:$1,0))),(SUM(EG16:ER16)))),"")</f>
        <v>251180</v>
      </c>
      <c r="ET16" s="59">
        <f>+IFERROR((IF(ISTEXT(ET$5)=FALSE,(INDEX(FRED!$1:$1048576,MATCH(US!ET$5,FRED!$A:$A,0),MATCH(US!$B16,FRED!$1:$1,0))),(SUM(EH16:ES16)))),"")</f>
        <v>253897</v>
      </c>
      <c r="EU16" s="59">
        <f>+IFERROR((IF(ISTEXT(EU$5)=FALSE,(INDEX(FRED!$1:$1048576,MATCH(US!EU$5,FRED!$A:$A,0),MATCH(US!$B16,FRED!$1:$1,0))),(SUM(EI16:ET16)))),"")</f>
        <v>254629</v>
      </c>
      <c r="EV16" s="59">
        <f>+IFERROR((IF(ISTEXT(EV$5)=FALSE,(INDEX(FRED!$1:$1048576,MATCH(US!EV$5,FRED!$A:$A,0),MATCH(US!$B16,FRED!$1:$1,0))),(SUM(EJ16:EU16)))),"")</f>
        <v>256286</v>
      </c>
      <c r="EW16" s="59">
        <f>+IFERROR((IF(ISTEXT(EW$5)=FALSE,(INDEX(FRED!$1:$1048576,MATCH(US!EW$5,FRED!$A:$A,0),MATCH(US!$B16,FRED!$1:$1,0))),(SUM(EK16:EV16)))),"")</f>
        <v>257737</v>
      </c>
      <c r="EX16" s="59">
        <f>+IFERROR((IF(ISTEXT(EX$5)=FALSE,(INDEX(FRED!$1:$1048576,MATCH(US!EX$5,FRED!$A:$A,0),MATCH(US!$B16,FRED!$1:$1,0))),(SUM(EL16:EW16)))),"")</f>
        <v>259960</v>
      </c>
      <c r="EY16" s="59">
        <f>+IFERROR((IF(ISTEXT(EY$5)=FALSE,(INDEX(FRED!$1:$1048576,MATCH(US!EY$5,FRED!$A:$A,0),MATCH(US!$B16,FRED!$1:$1,0))),(SUM(EM16:EX16)))),"")</f>
        <v>258293</v>
      </c>
      <c r="EZ16" s="59">
        <f>+IFERROR((IF(ISTEXT(EZ$5)=FALSE,(INDEX(FRED!$1:$1048576,MATCH(US!EZ$5,FRED!$A:$A,0),MATCH(US!$B16,FRED!$1:$1,0))),(SUM(EN16:EY16)))),"")</f>
        <v>260305</v>
      </c>
      <c r="FA16" s="59">
        <f>+IFERROR((IF(ISTEXT(FA$5)=FALSE,(INDEX(FRED!$1:$1048576,MATCH(US!FA$5,FRED!$A:$A,0),MATCH(US!$B16,FRED!$1:$1,0))),(SUM(EO16:EZ16)))),"")</f>
        <v>254401</v>
      </c>
      <c r="FB16" s="59">
        <f>+IFERROR((IF(ISTEXT(FB$5)=FALSE,(INDEX(FRED!$1:$1048576,MATCH(US!FB$5,FRED!$A:$A,0),MATCH(US!$B16,FRED!$1:$1,0))),(SUM(EP16:FA16)))),"")</f>
        <v>255090</v>
      </c>
      <c r="FC16" s="60">
        <f>+IFERROR((IF(ISTEXT(FC$5)=FALSE,(INDEX(FRED!$1:$1048576,MATCH(US!FC$5,FRED!$A:$A,0),MATCH(US!$B16,FRED!$1:$1,0))),(SUM(EQ16:FB16)))),"")</f>
        <v>3062503</v>
      </c>
      <c r="FD16" s="59">
        <f>+IFERROR((IF(ISTEXT(FD$5)=FALSE,(INDEX(FRED!$1:$1048576,MATCH(US!FD$5,FRED!$A:$A,0),MATCH(US!$B16,FRED!$1:$1,0))),(SUM(ER16:FC16)))),"")</f>
        <v>259223</v>
      </c>
      <c r="FE16" s="59">
        <f>+IFERROR((IF(ISTEXT(FE$5)=FALSE,(INDEX(FRED!$1:$1048576,MATCH(US!FE$5,FRED!$A:$A,0),MATCH(US!$B16,FRED!$1:$1,0))),(SUM(ES16:FD16)))),"")</f>
        <v>254120</v>
      </c>
      <c r="FF16" s="59">
        <f>+IFERROR((IF(ISTEXT(FF$5)=FALSE,(INDEX(FRED!$1:$1048576,MATCH(US!FF$5,FRED!$A:$A,0),MATCH(US!$B16,FRED!$1:$1,0))),(SUM(ET16:FE16)))),"")</f>
        <v>258662</v>
      </c>
      <c r="FG16" s="59">
        <f>+IFERROR((IF(ISTEXT(FG$5)=FALSE,(INDEX(FRED!$1:$1048576,MATCH(US!FG$5,FRED!$A:$A,0),MATCH(US!$B16,FRED!$1:$1,0))),(SUM(EU16:FF16)))),"")</f>
        <v>265032</v>
      </c>
      <c r="FH16" s="59">
        <f>+IFERROR((IF(ISTEXT(FH$5)=FALSE,(INDEX(FRED!$1:$1048576,MATCH(US!FH$5,FRED!$A:$A,0),MATCH(US!$B16,FRED!$1:$1,0))),(SUM(EV16:FG16)))),"")</f>
        <v>269833</v>
      </c>
      <c r="FI16" s="59">
        <f>+IFERROR((IF(ISTEXT(FI$5)=FALSE,(INDEX(FRED!$1:$1048576,MATCH(US!FI$5,FRED!$A:$A,0),MATCH(US!$B16,FRED!$1:$1,0))),(SUM(EW16:FH16)))),"")</f>
        <v>275699</v>
      </c>
      <c r="FJ16" s="59">
        <f>+IFERROR((IF(ISTEXT(FJ$5)=FALSE,(INDEX(FRED!$1:$1048576,MATCH(US!FJ$5,FRED!$A:$A,0),MATCH(US!$B16,FRED!$1:$1,0))),(SUM(EX16:FI16)))),"")</f>
        <v>279707</v>
      </c>
      <c r="FK16" s="59">
        <f>+IFERROR((IF(ISTEXT(FK$5)=FALSE,(INDEX(FRED!$1:$1048576,MATCH(US!FK$5,FRED!$A:$A,0),MATCH(US!$B16,FRED!$1:$1,0))),(SUM(EY16:FJ16)))),"")</f>
        <v>285467</v>
      </c>
      <c r="FL16" s="59">
        <f>+IFERROR((IF(ISTEXT(FL$5)=FALSE,(INDEX(FRED!$1:$1048576,MATCH(US!FL$5,FRED!$A:$A,0),MATCH(US!$B16,FRED!$1:$1,0))),(SUM(EZ16:FK16)))),"")</f>
        <v>292076</v>
      </c>
      <c r="FM16" s="59">
        <f>+IFERROR((IF(ISTEXT(FM$5)=FALSE,(INDEX(FRED!$1:$1048576,MATCH(US!FM$5,FRED!$A:$A,0),MATCH(US!$B16,FRED!$1:$1,0))),(SUM(FA16:FL16)))),"")</f>
        <v>300200</v>
      </c>
      <c r="FN16" s="59">
        <f>+IFERROR((IF(ISTEXT(FN$5)=FALSE,(INDEX(FRED!$1:$1048576,MATCH(US!FN$5,FRED!$A:$A,0),MATCH(US!$B16,FRED!$1:$1,0))),(SUM(FB16:FM16)))),"")</f>
        <v>302823</v>
      </c>
      <c r="FO16" s="59">
        <f>+IFERROR((IF(ISTEXT(FO$5)=FALSE,(INDEX(FRED!$1:$1048576,MATCH(US!FO$5,FRED!$A:$A,0),MATCH(US!$B16,FRED!$1:$1,0))),(SUM(FC16:FN16)))),"")</f>
        <v>305105</v>
      </c>
      <c r="FP16" s="60">
        <f>+IFERROR((IF(ISTEXT(FP$5)=FALSE,(INDEX(FRED!$1:$1048576,MATCH(US!FP$5,FRED!$A:$A,0),MATCH(US!$B16,FRED!$1:$1,0))),(SUM(FD16:FO16)))),"")</f>
        <v>3347947</v>
      </c>
      <c r="FQ16" s="59">
        <f>+IFERROR((IF(ISTEXT(FQ$5)=FALSE,(INDEX(FRED!$1:$1048576,MATCH(US!FQ$5,FRED!$A:$A,0),MATCH(US!$B16,FRED!$1:$1,0))),(SUM(FE16:FP16)))),"")</f>
        <v>309893</v>
      </c>
      <c r="FR16" s="59">
        <f>+IFERROR((IF(ISTEXT(FR$5)=FALSE,(INDEX(FRED!$1:$1048576,MATCH(US!FR$5,FRED!$A:$A,0),MATCH(US!$B16,FRED!$1:$1,0))),(SUM(FF16:FQ16)))),"")</f>
        <v>314633</v>
      </c>
      <c r="FS16" s="59">
        <f>+IFERROR((IF(ISTEXT(FS$5)=FALSE,(INDEX(FRED!$1:$1048576,MATCH(US!FS$5,FRED!$A:$A,0),MATCH(US!$B16,FRED!$1:$1,0))),(SUM(FG16:FR16)))),"")</f>
        <v>318708</v>
      </c>
      <c r="FT16" s="59">
        <f>+IFERROR((IF(ISTEXT(FT$5)=FALSE,(INDEX(FRED!$1:$1048576,MATCH(US!FT$5,FRED!$A:$A,0),MATCH(US!$B16,FRED!$1:$1,0))),(SUM(FH16:FS16)))),"")</f>
        <v>322768</v>
      </c>
      <c r="FU16" s="59">
        <f>+IFERROR((IF(ISTEXT(FU$5)=FALSE,(INDEX(FRED!$1:$1048576,MATCH(US!FU$5,FRED!$A:$A,0),MATCH(US!$B16,FRED!$1:$1,0))),(SUM(FI16:FT16)))),"")</f>
        <v>327919</v>
      </c>
      <c r="FV16" s="59">
        <f>+IFERROR((IF(ISTEXT(FV$5)=FALSE,(INDEX(FRED!$1:$1048576,MATCH(US!FV$5,FRED!$A:$A,0),MATCH(US!$B16,FRED!$1:$1,0))),(SUM(FJ16:FU16)))),"")</f>
        <v>330608</v>
      </c>
      <c r="FW16" s="59">
        <f>+IFERROR((IF(ISTEXT(FW$5)=FALSE,(INDEX(FRED!$1:$1048576,MATCH(US!FW$5,FRED!$A:$A,0),MATCH(US!$B16,FRED!$1:$1,0))),(SUM(FK16:FV16)))),"")</f>
        <v>334273</v>
      </c>
      <c r="FX16" s="59">
        <f>+IFERROR((IF(ISTEXT(FX$5)=FALSE,(INDEX(FRED!$1:$1048576,MATCH(US!FX$5,FRED!$A:$A,0),MATCH(US!$B16,FRED!$1:$1,0))),(SUM(FL16:FW16)))),"")</f>
        <v>341543</v>
      </c>
      <c r="FY16" s="59">
        <f>+IFERROR((IF(ISTEXT(FY$5)=FALSE,(INDEX(FRED!$1:$1048576,MATCH(US!FY$5,FRED!$A:$A,0),MATCH(US!$B16,FRED!$1:$1,0))),(SUM(FM16:FX16)))),"")</f>
        <v>345327</v>
      </c>
      <c r="FZ16" s="59">
        <f>+IFERROR((IF(ISTEXT(FZ$5)=FALSE,(INDEX(FRED!$1:$1048576,MATCH(US!FZ$5,FRED!$A:$A,0),MATCH(US!$B16,FRED!$1:$1,0))),(SUM(FN16:FY16)))),"")</f>
        <v>351749</v>
      </c>
      <c r="GA16" s="59">
        <f>+IFERROR((IF(ISTEXT(GA$5)=FALSE,(INDEX(FRED!$1:$1048576,MATCH(US!GA$5,FRED!$A:$A,0),MATCH(US!$B16,FRED!$1:$1,0))),(SUM(FO16:FZ16)))),"")</f>
        <v>358973</v>
      </c>
      <c r="GB16" s="59">
        <f>+IFERROR((IF(ISTEXT(GB$5)=FALSE,(INDEX(FRED!$1:$1048576,MATCH(US!GB$5,FRED!$A:$A,0),MATCH(US!$B16,FRED!$1:$1,0))),(SUM(FP16:GA16)))),"")</f>
        <v>366094</v>
      </c>
      <c r="GC16" s="60">
        <f>+IFERROR((IF(ISTEXT(GC$5)=FALSE,(INDEX(FRED!$1:$1048576,MATCH(US!GC$5,FRED!$A:$A,0),MATCH(US!$B16,FRED!$1:$1,0))),(SUM(FQ16:GB16)))),"")</f>
        <v>4022488</v>
      </c>
      <c r="GD16" s="59">
        <f>+IFERROR((IF(ISTEXT(GD$5)=FALSE,(INDEX(FRED!$1:$1048576,MATCH(US!GD$5,FRED!$A:$A,0),MATCH(US!$B16,FRED!$1:$1,0))),(SUM(FR16:GC16)))),"")</f>
        <v>373352</v>
      </c>
      <c r="GE16" s="59">
        <f>+IFERROR((IF(ISTEXT(GE$5)=FALSE,(INDEX(FRED!$1:$1048576,MATCH(US!GE$5,FRED!$A:$A,0),MATCH(US!$B16,FRED!$1:$1,0))),(SUM(FS16:GD16)))),"")</f>
        <v>368792</v>
      </c>
      <c r="GF16" s="59">
        <f>+IFERROR((IF(ISTEXT(GF$5)=FALSE,(INDEX(FRED!$1:$1048576,MATCH(US!GF$5,FRED!$A:$A,0),MATCH(US!$B16,FRED!$1:$1,0))),(SUM(FT16:GE16)))),"")</f>
        <v>374228</v>
      </c>
      <c r="GG16" s="59">
        <f>+IFERROR((IF(ISTEXT(GG$5)=FALSE,(INDEX(FRED!$1:$1048576,MATCH(US!GG$5,FRED!$A:$A,0),MATCH(US!$B16,FRED!$1:$1,0))),(SUM(FU16:GF16)))),"")</f>
        <v>380061</v>
      </c>
      <c r="GH16" s="59">
        <f>+IFERROR((IF(ISTEXT(GH$5)=FALSE,(INDEX(FRED!$1:$1048576,MATCH(US!GH$5,FRED!$A:$A,0),MATCH(US!$B16,FRED!$1:$1,0))),(SUM(FV16:GG16)))),"")</f>
        <v>381415</v>
      </c>
      <c r="GI16" s="59">
        <f>+IFERROR((IF(ISTEXT(GI$5)=FALSE,(INDEX(FRED!$1:$1048576,MATCH(US!GI$5,FRED!$A:$A,0),MATCH(US!$B16,FRED!$1:$1,0))),(SUM(FW16:GH16)))),"")</f>
        <v>377648</v>
      </c>
      <c r="GJ16" s="59">
        <f>+IFERROR((IF(ISTEXT(GJ$5)=FALSE,(INDEX(FRED!$1:$1048576,MATCH(US!GJ$5,FRED!$A:$A,0),MATCH(US!$B16,FRED!$1:$1,0))),(SUM(FX16:GI16)))),"")</f>
        <v>377696</v>
      </c>
      <c r="GK16" s="59">
        <f>+IFERROR((IF(ISTEXT(GK$5)=FALSE,(INDEX(FRED!$1:$1048576,MATCH(US!GK$5,FRED!$A:$A,0),MATCH(US!$B16,FRED!$1:$1,0))),(SUM(FY16:GJ16)))),"")</f>
        <v>377992</v>
      </c>
      <c r="GL16" s="59">
        <f>+IFERROR((IF(ISTEXT(GL$5)=FALSE,(INDEX(FRED!$1:$1048576,MATCH(US!GL$5,FRED!$A:$A,0),MATCH(US!$B16,FRED!$1:$1,0))),(SUM(FZ16:GK16)))),"")</f>
        <v>387364</v>
      </c>
      <c r="GM16" s="59">
        <f>+IFERROR((IF(ISTEXT(GM$5)=FALSE,(INDEX(FRED!$1:$1048576,MATCH(US!GM$5,FRED!$A:$A,0),MATCH(US!$B16,FRED!$1:$1,0))),(SUM(GA16:GL16)))),"")</f>
        <v>391415</v>
      </c>
      <c r="GN16" s="59">
        <f>+IFERROR((IF(ISTEXT(GN$5)=FALSE,(INDEX(FRED!$1:$1048576,MATCH(US!GN$5,FRED!$A:$A,0),MATCH(US!$B16,FRED!$1:$1,0))),(SUM(GB16:GM16)))),"")</f>
        <v>396871</v>
      </c>
      <c r="GO16" s="59">
        <f>+IFERROR((IF(ISTEXT(GO$5)=FALSE,(INDEX(FRED!$1:$1048576,MATCH(US!GO$5,FRED!$A:$A,0),MATCH(US!$B16,FRED!$1:$1,0))),(SUM(GC16:GN16)))),"")</f>
        <v>406913</v>
      </c>
      <c r="GP16" s="60">
        <f>+IFERROR((IF(ISTEXT(GP$5)=FALSE,(INDEX(FRED!$1:$1048576,MATCH(US!GP$5,FRED!$A:$A,0),MATCH(US!$B16,FRED!$1:$1,0))),(SUM(GD16:GO16)))),"")</f>
        <v>4593747</v>
      </c>
      <c r="GQ16" s="59">
        <f>+IFERROR((IF(ISTEXT(GQ$5)=FALSE,(INDEX(FRED!$1:$1048576,MATCH(US!GQ$5,FRED!$A:$A,0),MATCH(US!$B16,FRED!$1:$1,0))),(SUM(GE16:GP16)))),"")</f>
        <v>412410</v>
      </c>
      <c r="GR16" s="59">
        <f>+IFERROR((IF(ISTEXT(GR$5)=FALSE,(INDEX(FRED!$1:$1048576,MATCH(US!GR$5,FRED!$A:$A,0),MATCH(US!$B16,FRED!$1:$1,0))),(SUM(GF16:GQ16)))),"")</f>
        <v>417214</v>
      </c>
      <c r="GS16" s="59">
        <f>+IFERROR((IF(ISTEXT(GS$5)=FALSE,(INDEX(FRED!$1:$1048576,MATCH(US!GS$5,FRED!$A:$A,0),MATCH(US!$B16,FRED!$1:$1,0))),(SUM(GG16:GR16)))),"")</f>
        <v>417610</v>
      </c>
      <c r="GT16" s="59">
        <f>+IFERROR((IF(ISTEXT(GT$5)=FALSE,(INDEX(FRED!$1:$1048576,MATCH(US!GT$5,FRED!$A:$A,0),MATCH(US!$B16,FRED!$1:$1,0))),(SUM(GH16:GS16)))),"")</f>
        <v>423031</v>
      </c>
      <c r="GU16" s="59">
        <f>+IFERROR((IF(ISTEXT(GU$5)=FALSE,(INDEX(FRED!$1:$1048576,MATCH(US!GU$5,FRED!$A:$A,0),MATCH(US!$B16,FRED!$1:$1,0))),(SUM(GI16:GT16)))),"")</f>
        <v>430946</v>
      </c>
      <c r="GV16" s="59">
        <f>+IFERROR((IF(ISTEXT(GV$5)=FALSE,(INDEX(FRED!$1:$1048576,MATCH(US!GV$5,FRED!$A:$A,0),MATCH(US!$B16,FRED!$1:$1,0))),(SUM(GJ16:GU16)))),"")</f>
        <v>439934</v>
      </c>
      <c r="GW16" s="59">
        <f>+IFERROR((IF(ISTEXT(GW$5)=FALSE,(INDEX(FRED!$1:$1048576,MATCH(US!GW$5,FRED!$A:$A,0),MATCH(US!$B16,FRED!$1:$1,0))),(SUM(GK16:GV16)))),"")</f>
        <v>446395</v>
      </c>
      <c r="GX16" s="59">
        <f>+IFERROR((IF(ISTEXT(GX$5)=FALSE,(INDEX(FRED!$1:$1048576,MATCH(US!GX$5,FRED!$A:$A,0),MATCH(US!$B16,FRED!$1:$1,0))),(SUM(GL16:GW16)))),"")</f>
        <v>446045</v>
      </c>
      <c r="GY16" s="59">
        <f>+IFERROR((IF(ISTEXT(GY$5)=FALSE,(INDEX(FRED!$1:$1048576,MATCH(US!GY$5,FRED!$A:$A,0),MATCH(US!$B16,FRED!$1:$1,0))),(SUM(GM16:GX16)))),"")</f>
        <v>454657</v>
      </c>
      <c r="GZ16" s="59">
        <f>+IFERROR((IF(ISTEXT(GZ$5)=FALSE,(INDEX(FRED!$1:$1048576,MATCH(US!GZ$5,FRED!$A:$A,0),MATCH(US!$B16,FRED!$1:$1,0))),(SUM(GN16:GY16)))),"")</f>
        <v>454849</v>
      </c>
      <c r="HA16" s="59">
        <f>+IFERROR((IF(ISTEXT(HA$5)=FALSE,(INDEX(FRED!$1:$1048576,MATCH(US!HA$5,FRED!$A:$A,0),MATCH(US!$B16,FRED!$1:$1,0))),(SUM(GO16:GZ16)))),"")</f>
        <v>453590</v>
      </c>
      <c r="HB16" s="59">
        <f>+IFERROR((IF(ISTEXT(HB$5)=FALSE,(INDEX(FRED!$1:$1048576,MATCH(US!HB$5,FRED!$A:$A,0),MATCH(US!$B16,FRED!$1:$1,0))),(SUM(GP16:HA16)))),"")</f>
        <v>459296</v>
      </c>
      <c r="HC16" s="60">
        <f>+IFERROR((IF(ISTEXT(HC$5)=FALSE,(INDEX(FRED!$1:$1048576,MATCH(US!HC$5,FRED!$A:$A,0),MATCH(US!$B16,FRED!$1:$1,0))),(SUM(GQ16:HB16)))),"")</f>
        <v>5255977</v>
      </c>
      <c r="HD16" s="59">
        <f>+IFERROR((IF(ISTEXT(HD$5)=FALSE,(INDEX(FRED!$1:$1048576,MATCH(US!HD$5,FRED!$A:$A,0),MATCH(US!$B16,FRED!$1:$1,0))),(SUM(GR16:HC16)))),"")</f>
        <v>462747</v>
      </c>
      <c r="HE16" s="59">
        <f>+IFERROR((IF(ISTEXT(HE$5)=FALSE,(INDEX(FRED!$1:$1048576,MATCH(US!HE$5,FRED!$A:$A,0),MATCH(US!$B16,FRED!$1:$1,0))),(SUM(GS16:HD16)))),"")</f>
        <v>468727</v>
      </c>
      <c r="HF16" s="59">
        <f>+IFERROR((IF(ISTEXT(HF$5)=FALSE,(INDEX(FRED!$1:$1048576,MATCH(US!HF$5,FRED!$A:$A,0),MATCH(US!$B16,FRED!$1:$1,0))),(SUM(GT16:HE16)))),"")</f>
        <v>475918</v>
      </c>
      <c r="HG16" s="59">
        <f>+IFERROR((IF(ISTEXT(HG$5)=FALSE,(INDEX(FRED!$1:$1048576,MATCH(US!HG$5,FRED!$A:$A,0),MATCH(US!$B16,FRED!$1:$1,0))),(SUM(GU16:HF16)))),"")</f>
        <v>474750</v>
      </c>
      <c r="HH16" s="59">
        <f>+IFERROR((IF(ISTEXT(HH$5)=FALSE,(INDEX(FRED!$1:$1048576,MATCH(US!HH$5,FRED!$A:$A,0),MATCH(US!$B16,FRED!$1:$1,0))),(SUM(GV16:HG16)))),"")</f>
        <v>475303</v>
      </c>
      <c r="HI16" s="59">
        <f>+IFERROR((IF(ISTEXT(HI$5)=FALSE,(INDEX(FRED!$1:$1048576,MATCH(US!HI$5,FRED!$A:$A,0),MATCH(US!$B16,FRED!$1:$1,0))),(SUM(GW16:HH16)))),"")</f>
        <v>480899</v>
      </c>
      <c r="HJ16" s="59">
        <f>+IFERROR((IF(ISTEXT(HJ$5)=FALSE,(INDEX(FRED!$1:$1048576,MATCH(US!HJ$5,FRED!$A:$A,0),MATCH(US!$B16,FRED!$1:$1,0))),(SUM(GX16:HI16)))),"")</f>
        <v>483205</v>
      </c>
      <c r="HK16" s="59">
        <f>+IFERROR((IF(ISTEXT(HK$5)=FALSE,(INDEX(FRED!$1:$1048576,MATCH(US!HK$5,FRED!$A:$A,0),MATCH(US!$B16,FRED!$1:$1,0))),(SUM(GY16:HJ16)))),"")</f>
        <v>487744</v>
      </c>
      <c r="HL16" s="59">
        <f>+IFERROR((IF(ISTEXT(HL$5)=FALSE,(INDEX(FRED!$1:$1048576,MATCH(US!HL$5,FRED!$A:$A,0),MATCH(US!$B16,FRED!$1:$1,0))),(SUM(GZ16:HK16)))),"")</f>
        <v>489380</v>
      </c>
      <c r="HM16" s="59">
        <f>+IFERROR((IF(ISTEXT(HM$5)=FALSE,(INDEX(FRED!$1:$1048576,MATCH(US!HM$5,FRED!$A:$A,0),MATCH(US!$B16,FRED!$1:$1,0))),(SUM(HA16:HL16)))),"")</f>
        <v>503719</v>
      </c>
      <c r="HN16" s="59">
        <f>+IFERROR((IF(ISTEXT(HN$5)=FALSE,(INDEX(FRED!$1:$1048576,MATCH(US!HN$5,FRED!$A:$A,0),MATCH(US!$B16,FRED!$1:$1,0))),(SUM(HB16:HM16)))),"")</f>
        <v>511582</v>
      </c>
      <c r="HO16" s="59">
        <f>+IFERROR((IF(ISTEXT(HO$5)=FALSE,(INDEX(FRED!$1:$1048576,MATCH(US!HO$5,FRED!$A:$A,0),MATCH(US!$B16,FRED!$1:$1,0))),(SUM(HC16:HN16)))),"")</f>
        <v>519253</v>
      </c>
      <c r="HP16" s="60">
        <f>+IFERROR((IF(ISTEXT(HP$5)=FALSE,(INDEX(FRED!$1:$1048576,MATCH(US!HP$5,FRED!$A:$A,0),MATCH(US!$B16,FRED!$1:$1,0))),(SUM(HD16:HO16)))),"")</f>
        <v>5833227</v>
      </c>
      <c r="HQ16" s="59">
        <f>+IFERROR((IF(ISTEXT(HQ$5)=FALSE,(INDEX(FRED!$1:$1048576,MATCH(US!HQ$5,FRED!$A:$A,0),MATCH(US!$B16,FRED!$1:$1,0))),(SUM(HE16:HP16)))),"")</f>
        <v>518603</v>
      </c>
      <c r="HR16" s="59">
        <f>+IFERROR((IF(ISTEXT(HR$5)=FALSE,(INDEX(FRED!$1:$1048576,MATCH(US!HR$5,FRED!$A:$A,0),MATCH(US!$B16,FRED!$1:$1,0))),(SUM(HF16:HQ16)))),"")</f>
        <v>538752</v>
      </c>
      <c r="HS16" s="59">
        <f>+IFERROR((IF(ISTEXT(HS$5)=FALSE,(INDEX(FRED!$1:$1048576,MATCH(US!HS$5,FRED!$A:$A,0),MATCH(US!$B16,FRED!$1:$1,0))),(SUM(HG16:HR16)))),"")</f>
        <v>534744</v>
      </c>
      <c r="HT16" s="59">
        <f>+IFERROR((IF(ISTEXT(HT$5)=FALSE,(INDEX(FRED!$1:$1048576,MATCH(US!HT$5,FRED!$A:$A,0),MATCH(US!$B16,FRED!$1:$1,0))),(SUM(HH16:HS16)))),"")</f>
        <v>539830</v>
      </c>
      <c r="HU16" s="59">
        <f>+IFERROR((IF(ISTEXT(HU$5)=FALSE,(INDEX(FRED!$1:$1048576,MATCH(US!HU$5,FRED!$A:$A,0),MATCH(US!$B16,FRED!$1:$1,0))),(SUM(HI16:HT16)))),"")</f>
        <v>542997</v>
      </c>
      <c r="HV16" s="59">
        <f>+IFERROR((IF(ISTEXT(HV$5)=FALSE,(INDEX(FRED!$1:$1048576,MATCH(US!HV$5,FRED!$A:$A,0),MATCH(US!$B16,FRED!$1:$1,0))),(SUM(HJ16:HU16)))),"")</f>
        <v>542676</v>
      </c>
      <c r="HW16" s="59">
        <f>+IFERROR((IF(ISTEXT(HW$5)=FALSE,(INDEX(FRED!$1:$1048576,MATCH(US!HW$5,FRED!$A:$A,0),MATCH(US!$B16,FRED!$1:$1,0))),(SUM(HK16:HV16)))),"")</f>
        <v>547770</v>
      </c>
      <c r="HX16" s="59">
        <f>+IFERROR((IF(ISTEXT(HX$5)=FALSE,(INDEX(FRED!$1:$1048576,MATCH(US!HX$5,FRED!$A:$A,0),MATCH(US!$B16,FRED!$1:$1,0))),(SUM(HL16:HW16)))),"")</f>
        <v>548235</v>
      </c>
      <c r="HY16" s="59">
        <f>+IFERROR((IF(ISTEXT(HY$5)=FALSE,(INDEX(FRED!$1:$1048576,MATCH(US!HY$5,FRED!$A:$A,0),MATCH(US!$B16,FRED!$1:$1,0))),(SUM(HM16:HX16)))),"")</f>
        <v>550999</v>
      </c>
      <c r="HZ16" s="59">
        <f>+IFERROR((IF(ISTEXT(HZ$5)=FALSE,(INDEX(FRED!$1:$1048576,MATCH(US!HZ$5,FRED!$A:$A,0),MATCH(US!$B16,FRED!$1:$1,0))),(SUM(HN16:HY16)))),"")</f>
        <v>545186</v>
      </c>
      <c r="IA16" s="59">
        <f>+IFERROR((IF(ISTEXT(IA$5)=FALSE,(INDEX(FRED!$1:$1048576,MATCH(US!IA$5,FRED!$A:$A,0),MATCH(US!$B16,FRED!$1:$1,0))),(SUM(HO16:HZ16)))),"")</f>
        <v>568909</v>
      </c>
      <c r="IB16" s="59">
        <f>+IFERROR((IF(ISTEXT(IB$5)=FALSE,(INDEX(FRED!$1:$1048576,MATCH(US!IB$5,FRED!$A:$A,0),MATCH(US!$B16,FRED!$1:$1,0))),(SUM(HP16:IA16)))),"")</f>
        <v>572747</v>
      </c>
      <c r="IC16" s="60">
        <f>+IFERROR((IF(ISTEXT(IC$5)=FALSE,(INDEX(FRED!$1:$1048576,MATCH(US!IC$5,FRED!$A:$A,0),MATCH(US!$B16,FRED!$1:$1,0))),(SUM(HQ16:IB16)))),"")</f>
        <v>6551448</v>
      </c>
      <c r="ID16" s="59">
        <f>+IFERROR((IF(ISTEXT(ID$5)=FALSE,(INDEX(FRED!$1:$1048576,MATCH(US!ID$5,FRED!$A:$A,0),MATCH(US!$B16,FRED!$1:$1,0))),(SUM(HR16:IC16)))),"")</f>
        <v>579266</v>
      </c>
      <c r="IE16" s="59">
        <f>+IFERROR((IF(ISTEXT(IE$5)=FALSE,(INDEX(FRED!$1:$1048576,MATCH(US!IE$5,FRED!$A:$A,0),MATCH(US!$B16,FRED!$1:$1,0))),(SUM(HS16:ID16)))),"")</f>
        <v>583678</v>
      </c>
      <c r="IF16" s="59">
        <f>+IFERROR((IF(ISTEXT(IF$5)=FALSE,(INDEX(FRED!$1:$1048576,MATCH(US!IF$5,FRED!$A:$A,0),MATCH(US!$B16,FRED!$1:$1,0))),(SUM(HT16:IE16)))),"")</f>
        <v>578385</v>
      </c>
      <c r="IG16" s="59">
        <f>+IFERROR((IF(ISTEXT(IG$5)=FALSE,(INDEX(FRED!$1:$1048576,MATCH(US!IG$5,FRED!$A:$A,0),MATCH(US!$B16,FRED!$1:$1,0))),(SUM(HU16:IF16)))),"")</f>
        <v>579142</v>
      </c>
      <c r="IH16" s="59">
        <f>+IFERROR((IF(ISTEXT(IH$5)=FALSE,(INDEX(FRED!$1:$1048576,MATCH(US!IH$5,FRED!$A:$A,0),MATCH(US!$B16,FRED!$1:$1,0))),(SUM(HV16:IG16)))),"")</f>
        <v>583268</v>
      </c>
      <c r="II16" s="59">
        <f>+IFERROR((IF(ISTEXT(II$5)=FALSE,(INDEX(FRED!$1:$1048576,MATCH(US!II$5,FRED!$A:$A,0),MATCH(US!$B16,FRED!$1:$1,0))),(SUM(HW16:IH16)))),"")</f>
        <v>574430</v>
      </c>
      <c r="IJ16" s="59">
        <f>+IFERROR((IF(ISTEXT(IJ$5)=FALSE,(INDEX(FRED!$1:$1048576,MATCH(US!IJ$5,FRED!$A:$A,0),MATCH(US!$B16,FRED!$1:$1,0))),(SUM(HX16:II16)))),"")</f>
        <v>565340</v>
      </c>
      <c r="IK16" s="59">
        <f>+IFERROR((IF(ISTEXT(IK$5)=FALSE,(INDEX(FRED!$1:$1048576,MATCH(US!IK$5,FRED!$A:$A,0),MATCH(US!$B16,FRED!$1:$1,0))),(SUM(HY16:IJ16)))),"")</f>
        <v>555228</v>
      </c>
      <c r="IL16" s="59">
        <f>+IFERROR((IF(ISTEXT(IL$5)=FALSE,(INDEX(FRED!$1:$1048576,MATCH(US!IL$5,FRED!$A:$A,0),MATCH(US!$B16,FRED!$1:$1,0))),(SUM(HZ16:IK16)))),"")</f>
        <v>556813</v>
      </c>
      <c r="IM16" s="59">
        <f>+IFERROR((IF(ISTEXT(IM$5)=FALSE,(INDEX(FRED!$1:$1048576,MATCH(US!IM$5,FRED!$A:$A,0),MATCH(US!$B16,FRED!$1:$1,0))),(SUM(IA16:IL16)))),"")</f>
        <v>546731</v>
      </c>
      <c r="IN16" s="59">
        <f>+IFERROR((IF(ISTEXT(IN$5)=FALSE,(INDEX(FRED!$1:$1048576,MATCH(US!IN$5,FRED!$A:$A,0),MATCH(US!$B16,FRED!$1:$1,0))),(SUM(IB16:IM16)))),"")</f>
        <v>544976</v>
      </c>
      <c r="IO16" s="59">
        <f>+IFERROR((IF(ISTEXT(IO$5)=FALSE,(INDEX(FRED!$1:$1048576,MATCH(US!IO$5,FRED!$A:$A,0),MATCH(US!$B16,FRED!$1:$1,0))),(SUM(IC16:IN16)))),"")</f>
        <v>524548</v>
      </c>
      <c r="IP16" s="60">
        <f>+IFERROR((IF(ISTEXT(IP$5)=FALSE,(INDEX(FRED!$1:$1048576,MATCH(US!IP$5,FRED!$A:$A,0),MATCH(US!$B16,FRED!$1:$1,0))),(SUM(ID16:IO16)))),"")</f>
        <v>6771805</v>
      </c>
      <c r="IQ16" s="59">
        <f>+IFERROR((IF(ISTEXT(IQ$5)=FALSE,(INDEX(FRED!$1:$1048576,MATCH(US!IQ$5,FRED!$A:$A,0),MATCH(US!$B16,FRED!$1:$1,0))),(SUM(IE16:IP16)))),"")</f>
        <v>524021</v>
      </c>
      <c r="IR16" s="59">
        <f>+IFERROR((IF(ISTEXT(IR$5)=FALSE,(INDEX(FRED!$1:$1048576,MATCH(US!IR$5,FRED!$A:$A,0),MATCH(US!$B16,FRED!$1:$1,0))),(SUM(IF16:IQ16)))),"")</f>
        <v>522528</v>
      </c>
      <c r="IS16" s="59">
        <f>+IFERROR((IF(ISTEXT(IS$5)=FALSE,(INDEX(FRED!$1:$1048576,MATCH(US!IS$5,FRED!$A:$A,0),MATCH(US!$B16,FRED!$1:$1,0))),(SUM(IG16:IR16)))),"")</f>
        <v>523060</v>
      </c>
      <c r="IT16" s="59">
        <f>+IFERROR((IF(ISTEXT(IT$5)=FALSE,(INDEX(FRED!$1:$1048576,MATCH(US!IT$5,FRED!$A:$A,0),MATCH(US!$B16,FRED!$1:$1,0))),(SUM(IH16:IS16)))),"")</f>
        <v>527886</v>
      </c>
      <c r="IU16" s="59">
        <f>+IFERROR((IF(ISTEXT(IU$5)=FALSE,(INDEX(FRED!$1:$1048576,MATCH(US!IU$5,FRED!$A:$A,0),MATCH(US!$B16,FRED!$1:$1,0))),(SUM(II16:IT16)))),"")</f>
        <v>535168</v>
      </c>
      <c r="IV16" s="59">
        <f>+IFERROR((IF(ISTEXT(IV$5)=FALSE,(INDEX(FRED!$1:$1048576,MATCH(US!IV$5,FRED!$A:$A,0),MATCH(US!$B16,FRED!$1:$1,0))),(SUM(IJ16:IU16)))),"")</f>
        <v>547132</v>
      </c>
      <c r="IW16" s="59">
        <f>+IFERROR((IF(ISTEXT(IW$5)=FALSE,(INDEX(FRED!$1:$1048576,MATCH(US!IW$5,FRED!$A:$A,0),MATCH(US!$B16,FRED!$1:$1,0))),(SUM(IK16:IV16)))),"")</f>
        <v>559020</v>
      </c>
      <c r="IX16" s="59">
        <f>+IFERROR((IF(ISTEXT(IX$5)=FALSE,(INDEX(FRED!$1:$1048576,MATCH(US!IX$5,FRED!$A:$A,0),MATCH(US!$B16,FRED!$1:$1,0))),(SUM(IL16:IW16)))),"")</f>
        <v>566467</v>
      </c>
      <c r="IY16" s="59">
        <f>+IFERROR((IF(ISTEXT(IY$5)=FALSE,(INDEX(FRED!$1:$1048576,MATCH(US!IY$5,FRED!$A:$A,0),MATCH(US!$B16,FRED!$1:$1,0))),(SUM(IM16:IX16)))),"")</f>
        <v>571774</v>
      </c>
      <c r="IZ16" s="59">
        <f>+IFERROR((IF(ISTEXT(IZ$5)=FALSE,(INDEX(FRED!$1:$1048576,MATCH(US!IZ$5,FRED!$A:$A,0),MATCH(US!$B16,FRED!$1:$1,0))),(SUM(IN16:IY16)))),"")</f>
        <v>578377</v>
      </c>
      <c r="JA16" s="59">
        <f>+IFERROR((IF(ISTEXT(JA$5)=FALSE,(INDEX(FRED!$1:$1048576,MATCH(US!JA$5,FRED!$A:$A,0),MATCH(US!$B16,FRED!$1:$1,0))),(SUM(IO16:IZ16)))),"")</f>
        <v>588356</v>
      </c>
      <c r="JB16" s="59">
        <f>+IFERROR((IF(ISTEXT(JB$5)=FALSE,(INDEX(FRED!$1:$1048576,MATCH(US!JB$5,FRED!$A:$A,0),MATCH(US!$B16,FRED!$1:$1,0))),(SUM(IP16:JA16)))),"")</f>
        <v>594343</v>
      </c>
      <c r="JC16" s="60">
        <f>+IFERROR((IF(ISTEXT(JC$5)=FALSE,(INDEX(FRED!$1:$1048576,MATCH(US!JC$5,FRED!$A:$A,0),MATCH(US!$B16,FRED!$1:$1,0))),(SUM(IQ16:JB16)))),"")</f>
        <v>6638132</v>
      </c>
      <c r="JD16" s="59">
        <f>+IFERROR((IF(ISTEXT(JD$5)=FALSE,(INDEX(FRED!$1:$1048576,MATCH(US!JD$5,FRED!$A:$A,0),MATCH(US!$B16,FRED!$1:$1,0))),(SUM(IR16:JC16)))),"")</f>
        <v>606865</v>
      </c>
      <c r="JE16" s="59">
        <f>+IFERROR((IF(ISTEXT(JE$5)=FALSE,(INDEX(FRED!$1:$1048576,MATCH(US!JE$5,FRED!$A:$A,0),MATCH(US!$B16,FRED!$1:$1,0))),(SUM(IS16:JD16)))),"")</f>
        <v>615730</v>
      </c>
      <c r="JF16" s="59">
        <f>+IFERROR((IF(ISTEXT(JF$5)=FALSE,(INDEX(FRED!$1:$1048576,MATCH(US!JF$5,FRED!$A:$A,0),MATCH(US!$B16,FRED!$1:$1,0))),(SUM(IT16:JE16)))),"")</f>
        <v>624159</v>
      </c>
      <c r="JG16" s="59">
        <f>+IFERROR((IF(ISTEXT(JG$5)=FALSE,(INDEX(FRED!$1:$1048576,MATCH(US!JG$5,FRED!$A:$A,0),MATCH(US!$B16,FRED!$1:$1,0))),(SUM(IU16:JF16)))),"")</f>
        <v>603115</v>
      </c>
      <c r="JH16" s="59">
        <f>+IFERROR((IF(ISTEXT(JH$5)=FALSE,(INDEX(FRED!$1:$1048576,MATCH(US!JH$5,FRED!$A:$A,0),MATCH(US!$B16,FRED!$1:$1,0))),(SUM(IV16:JG16)))),"")</f>
        <v>593736</v>
      </c>
      <c r="JI16" s="59">
        <f>+IFERROR((IF(ISTEXT(JI$5)=FALSE,(INDEX(FRED!$1:$1048576,MATCH(US!JI$5,FRED!$A:$A,0),MATCH(US!$B16,FRED!$1:$1,0))),(SUM(IW16:JH16)))),"")</f>
        <v>599249</v>
      </c>
      <c r="JJ16" s="59">
        <f>+IFERROR((IF(ISTEXT(JJ$5)=FALSE,(INDEX(FRED!$1:$1048576,MATCH(US!JJ$5,FRED!$A:$A,0),MATCH(US!$B16,FRED!$1:$1,0))),(SUM(IX16:JI16)))),"")</f>
        <v>620266</v>
      </c>
      <c r="JK16" s="59">
        <f>+IFERROR((IF(ISTEXT(JK$5)=FALSE,(INDEX(FRED!$1:$1048576,MATCH(US!JK$5,FRED!$A:$A,0),MATCH(US!$B16,FRED!$1:$1,0))),(SUM(IY16:JJ16)))),"")</f>
        <v>651042</v>
      </c>
      <c r="JL16" s="59">
        <f>+IFERROR((IF(ISTEXT(JL$5)=FALSE,(INDEX(FRED!$1:$1048576,MATCH(US!JL$5,FRED!$A:$A,0),MATCH(US!$B16,FRED!$1:$1,0))),(SUM(IZ16:JK16)))),"")</f>
        <v>673737</v>
      </c>
      <c r="JM16" s="59">
        <f>+IFERROR((IF(ISTEXT(JM$5)=FALSE,(INDEX(FRED!$1:$1048576,MATCH(US!JM$5,FRED!$A:$A,0),MATCH(US!$B16,FRED!$1:$1,0))),(SUM(JA16:JL16)))),"")</f>
        <v>696270</v>
      </c>
      <c r="JN16" s="59">
        <f>+IFERROR((IF(ISTEXT(JN$5)=FALSE,(INDEX(FRED!$1:$1048576,MATCH(US!JN$5,FRED!$A:$A,0),MATCH(US!$B16,FRED!$1:$1,0))),(SUM(JB16:JM16)))),"")</f>
        <v>714207</v>
      </c>
      <c r="JO16" s="59">
        <f>+IFERROR((IF(ISTEXT(JO$5)=FALSE,(INDEX(FRED!$1:$1048576,MATCH(US!JO$5,FRED!$A:$A,0),MATCH(US!$B16,FRED!$1:$1,0))),(SUM(JC16:JN16)))),"")</f>
        <v>735727</v>
      </c>
      <c r="JP16" s="60">
        <f>+IFERROR((IF(ISTEXT(JP$5)=FALSE,(INDEX(FRED!$1:$1048576,MATCH(US!JP$5,FRED!$A:$A,0),MATCH(US!$B16,FRED!$1:$1,0))),(SUM(JD16:JO16)))),"")</f>
        <v>7734103</v>
      </c>
      <c r="JQ16" s="59">
        <f>+IFERROR((IF(ISTEXT(JQ$5)=FALSE,(INDEX(FRED!$1:$1048576,MATCH(US!JQ$5,FRED!$A:$A,0),MATCH(US!$B16,FRED!$1:$1,0))),(SUM(JE16:JP16)))),"")</f>
        <v>756380</v>
      </c>
      <c r="JR16" s="59">
        <f>+IFERROR((IF(ISTEXT(JR$5)=FALSE,(INDEX(FRED!$1:$1048576,MATCH(US!JR$5,FRED!$A:$A,0),MATCH(US!$B16,FRED!$1:$1,0))),(SUM(JF16:JQ16)))),"")</f>
        <v>746026</v>
      </c>
      <c r="JS16" s="59">
        <f>+IFERROR((IF(ISTEXT(JS$5)=FALSE,(INDEX(FRED!$1:$1048576,MATCH(US!JS$5,FRED!$A:$A,0),MATCH(US!$B16,FRED!$1:$1,0))),(SUM(JG16:JR16)))),"")</f>
        <v>764767</v>
      </c>
      <c r="JT16" s="59">
        <f>+IFERROR((IF(ISTEXT(JT$5)=FALSE,(INDEX(FRED!$1:$1048576,MATCH(US!JT$5,FRED!$A:$A,0),MATCH(US!$B16,FRED!$1:$1,0))),(SUM(JH16:JS16)))),"")</f>
        <v>776307</v>
      </c>
      <c r="JU16" s="59">
        <f>+IFERROR((IF(ISTEXT(JU$5)=FALSE,(INDEX(FRED!$1:$1048576,MATCH(US!JU$5,FRED!$A:$A,0),MATCH(US!$B16,FRED!$1:$1,0))),(SUM(JI16:JT16)))),"")</f>
        <v>790176</v>
      </c>
      <c r="JV16" s="59">
        <f>+IFERROR((IF(ISTEXT(JV$5)=FALSE,(INDEX(FRED!$1:$1048576,MATCH(US!JV$5,FRED!$A:$A,0),MATCH(US!$B16,FRED!$1:$1,0))),(SUM(JJ16:JU16)))),"")</f>
        <v>800589</v>
      </c>
      <c r="JW16" s="59">
        <f>+IFERROR((IF(ISTEXT(JW$5)=FALSE,(INDEX(FRED!$1:$1048576,MATCH(US!JW$5,FRED!$A:$A,0),MATCH(US!$B16,FRED!$1:$1,0))),(SUM(JK16:JV16)))),"")</f>
        <v>817080</v>
      </c>
      <c r="JX16" s="59">
        <f>+IFERROR((IF(ISTEXT(JX$5)=FALSE,(INDEX(FRED!$1:$1048576,MATCH(US!JX$5,FRED!$A:$A,0),MATCH(US!$B16,FRED!$1:$1,0))),(SUM(JL16:JW16)))),"")</f>
        <v>821571</v>
      </c>
      <c r="JY16" s="59">
        <f>+IFERROR((IF(ISTEXT(JY$5)=FALSE,(INDEX(FRED!$1:$1048576,MATCH(US!JY$5,FRED!$A:$A,0),MATCH(US!$B16,FRED!$1:$1,0))),(SUM(JM16:JX16)))),"")</f>
        <v>831778</v>
      </c>
      <c r="JZ16" s="59">
        <f>+IFERROR((IF(ISTEXT(JZ$5)=FALSE,(INDEX(FRED!$1:$1048576,MATCH(US!JZ$5,FRED!$A:$A,0),MATCH(US!$B16,FRED!$1:$1,0))),(SUM(JN16:JY16)))),"")</f>
        <v>843194</v>
      </c>
      <c r="KA16" s="59">
        <f>+IFERROR((IF(ISTEXT(KA$5)=FALSE,(INDEX(FRED!$1:$1048576,MATCH(US!KA$5,FRED!$A:$A,0),MATCH(US!$B16,FRED!$1:$1,0))),(SUM(JO16:JZ16)))),"")</f>
        <v>867312</v>
      </c>
      <c r="KB16" s="59">
        <f>+IFERROR((IF(ISTEXT(KB$5)=FALSE,(INDEX(FRED!$1:$1048576,MATCH(US!KB$5,FRED!$A:$A,0),MATCH(US!$B16,FRED!$1:$1,0))),(SUM(JP16:KA16)))),"")</f>
        <v>895699</v>
      </c>
      <c r="KC16" s="60">
        <f>+IFERROR((IF(ISTEXT(KC$5)=FALSE,(INDEX(FRED!$1:$1048576,MATCH(US!KC$5,FRED!$A:$A,0),MATCH(US!$B16,FRED!$1:$1,0))),(SUM(JQ16:KB16)))),"")</f>
        <v>9710879</v>
      </c>
      <c r="KD16" s="59">
        <f>+IFERROR((IF(ISTEXT(KD$5)=FALSE,(INDEX(FRED!$1:$1048576,MATCH(US!KD$5,FRED!$A:$A,0),MATCH(US!$B16,FRED!$1:$1,0))),(SUM(JR16:KC16)))),"")</f>
        <v>923595</v>
      </c>
      <c r="KE16" s="59">
        <f>+IFERROR((IF(ISTEXT(KE$5)=FALSE,(INDEX(FRED!$1:$1048576,MATCH(US!KE$5,FRED!$A:$A,0),MATCH(US!$B16,FRED!$1:$1,0))),(SUM(JS16:KD16)))),"")</f>
        <v>944418</v>
      </c>
      <c r="KF16" s="59">
        <f>+IFERROR((IF(ISTEXT(KF$5)=FALSE,(INDEX(FRED!$1:$1048576,MATCH(US!KF$5,FRED!$A:$A,0),MATCH(US!$B16,FRED!$1:$1,0))),(SUM(JT16:KE16)))),"")</f>
        <v>963823</v>
      </c>
      <c r="KG16" s="59">
        <f>+IFERROR((IF(ISTEXT(KG$5)=FALSE,(INDEX(FRED!$1:$1048576,MATCH(US!KG$5,FRED!$A:$A,0),MATCH(US!$B16,FRED!$1:$1,0))),(SUM(JU16:KF16)))),"")</f>
        <v>974556</v>
      </c>
      <c r="KH16" s="59">
        <f>+IFERROR((IF(ISTEXT(KH$5)=FALSE,(INDEX(FRED!$1:$1048576,MATCH(US!KH$5,FRED!$A:$A,0),MATCH(US!$B16,FRED!$1:$1,0))),(SUM(JV16:KG16)))),"")</f>
        <v>988269</v>
      </c>
      <c r="KI16" s="59">
        <f>+IFERROR((IF(ISTEXT(KI$5)=FALSE,(INDEX(FRED!$1:$1048576,MATCH(US!KI$5,FRED!$A:$A,0),MATCH(US!$B16,FRED!$1:$1,0))),(SUM(JW16:KH16)))),"")</f>
        <v>964347</v>
      </c>
      <c r="KJ16" s="59">
        <f>+IFERROR((IF(ISTEXT(KJ$5)=FALSE,(INDEX(FRED!$1:$1048576,MATCH(US!KJ$5,FRED!$A:$A,0),MATCH(US!$B16,FRED!$1:$1,0))),(SUM(JX16:KI16)))),"")</f>
        <v>942248</v>
      </c>
      <c r="KK16" s="59">
        <f>+IFERROR((IF(ISTEXT(KK$5)=FALSE,(INDEX(FRED!$1:$1048576,MATCH(US!KK$5,FRED!$A:$A,0),MATCH(US!$B16,FRED!$1:$1,0))),(SUM(JY16:KJ16)))),"")</f>
        <v>926427</v>
      </c>
      <c r="KL16" s="59">
        <f>+IFERROR((IF(ISTEXT(KL$5)=FALSE,(INDEX(FRED!$1:$1048576,MATCH(US!KL$5,FRED!$A:$A,0),MATCH(US!$B16,FRED!$1:$1,0))),(SUM(JZ16:KK16)))),"")</f>
        <v>909346</v>
      </c>
      <c r="KM16" s="59">
        <f>+IFERROR((IF(ISTEXT(KM$5)=FALSE,(INDEX(FRED!$1:$1048576,MATCH(US!KM$5,FRED!$A:$A,0),MATCH(US!$B16,FRED!$1:$1,0))),(SUM(KA16:KL16)))),"")</f>
        <v>898393</v>
      </c>
      <c r="KN16" s="59">
        <f>+IFERROR((IF(ISTEXT(KN$5)=FALSE,(INDEX(FRED!$1:$1048576,MATCH(US!KN$5,FRED!$A:$A,0),MATCH(US!$B16,FRED!$1:$1,0))),(SUM(KB16:KM16)))),"")</f>
        <v>882720</v>
      </c>
      <c r="KO16" s="59">
        <f>+IFERROR((IF(ISTEXT(KO$5)=FALSE,(INDEX(FRED!$1:$1048576,MATCH(US!KO$5,FRED!$A:$A,0),MATCH(US!$B16,FRED!$1:$1,0))),(SUM(KC16:KN16)))),"")</f>
        <v>871124</v>
      </c>
      <c r="KP16" s="60">
        <f>+IFERROR((IF(ISTEXT(KP$5)=FALSE,(INDEX(FRED!$1:$1048576,MATCH(US!KP$5,FRED!$A:$A,0),MATCH(US!$B16,FRED!$1:$1,0))),(SUM(KD16:KO16)))),"")</f>
        <v>11189266</v>
      </c>
      <c r="KQ16" s="59">
        <f>+IFERROR((IF(ISTEXT(KQ$5)=FALSE,(INDEX(FRED!$1:$1048576,MATCH(US!KQ$5,FRED!$A:$A,0),MATCH(US!$B16,FRED!$1:$1,0))),(SUM(KE16:KP16)))),"")</f>
        <v>863557</v>
      </c>
      <c r="KR16" s="59">
        <f>+IFERROR((IF(ISTEXT(KR$5)=FALSE,(INDEX(FRED!$1:$1048576,MATCH(US!KR$5,FRED!$A:$A,0),MATCH(US!$B16,FRED!$1:$1,0))),(SUM(KF16:KQ16)))),"")</f>
        <v>859624</v>
      </c>
      <c r="KS16" s="59">
        <f>+IFERROR((IF(ISTEXT(KS$5)=FALSE,(INDEX(FRED!$1:$1048576,MATCH(US!KS$5,FRED!$A:$A,0),MATCH(US!$B16,FRED!$1:$1,0))),(SUM(KG16:KR16)))),"")</f>
        <v>853359</v>
      </c>
      <c r="KT16" s="59">
        <f>+IFERROR((IF(ISTEXT(KT$5)=FALSE,(INDEX(FRED!$1:$1048576,MATCH(US!KT$5,FRED!$A:$A,0),MATCH(US!$B16,FRED!$1:$1,0))),(SUM(KH16:KS16)))),"")</f>
        <v>854124</v>
      </c>
      <c r="KU16" s="59">
        <f>+IFERROR((IF(ISTEXT(KU$5)=FALSE,(INDEX(FRED!$1:$1048576,MATCH(US!KU$5,FRED!$A:$A,0),MATCH(US!$B16,FRED!$1:$1,0))),(SUM(KI16:KT16)))),"")</f>
        <v>871099</v>
      </c>
      <c r="KV16" s="59">
        <f>+IFERROR((IF(ISTEXT(KV$5)=FALSE,(INDEX(FRED!$1:$1048576,MATCH(US!KV$5,FRED!$A:$A,0),MATCH(US!$B16,FRED!$1:$1,0))),(SUM(KJ16:KU16)))),"")</f>
        <v>878384</v>
      </c>
      <c r="KW16" s="59">
        <f>+IFERROR((IF(ISTEXT(KW$5)=FALSE,(INDEX(FRED!$1:$1048576,MATCH(US!KW$5,FRED!$A:$A,0),MATCH(US!$B16,FRED!$1:$1,0))),(SUM(KK16:KV16)))),"")</f>
        <v>892997</v>
      </c>
      <c r="KX16" s="59">
        <f>+IFERROR((IF(ISTEXT(KX$5)=FALSE,(INDEX(FRED!$1:$1048576,MATCH(US!KX$5,FRED!$A:$A,0),MATCH(US!$B16,FRED!$1:$1,0))),(SUM(KL16:KW16)))),"")</f>
        <v>893316</v>
      </c>
      <c r="KY16" s="59">
        <f>+IFERROR((IF(ISTEXT(KY$5)=FALSE,(INDEX(FRED!$1:$1048576,MATCH(US!KY$5,FRED!$A:$A,0),MATCH(US!$B16,FRED!$1:$1,0))),(SUM(KM16:KX16)))),"")</f>
        <v>897219</v>
      </c>
      <c r="KZ16" s="59">
        <f>+IFERROR((IF(ISTEXT(KZ$5)=FALSE,(INDEX(FRED!$1:$1048576,MATCH(US!KZ$5,FRED!$A:$A,0),MATCH(US!$B16,FRED!$1:$1,0))),(SUM(KN16:KY16)))),"")</f>
        <v>897269</v>
      </c>
      <c r="LA16" s="59">
        <f>+IFERROR((IF(ISTEXT(LA$5)=FALSE,(INDEX(FRED!$1:$1048576,MATCH(US!LA$5,FRED!$A:$A,0),MATCH(US!$B16,FRED!$1:$1,0))),(SUM(KO16:KZ16)))),"")</f>
        <v>902002</v>
      </c>
      <c r="LB16" s="59">
        <f>+IFERROR((IF(ISTEXT(LB$5)=FALSE,(INDEX(FRED!$1:$1048576,MATCH(US!LB$5,FRED!$A:$A,0),MATCH(US!$B16,FRED!$1:$1,0))),(SUM(KP16:LA16)))),"")</f>
        <v>904580</v>
      </c>
      <c r="LC16" s="60">
        <f>+IFERROR((IF(ISTEXT(LC$5)=FALSE,(INDEX(FRED!$1:$1048576,MATCH(US!LC$5,FRED!$A:$A,0),MATCH(US!$B16,FRED!$1:$1,0))),(SUM(KQ16:LB16)))),"")</f>
        <v>10567530</v>
      </c>
      <c r="LD16" s="59">
        <f>+IFERROR((IF(ISTEXT(LD$5)=FALSE,(INDEX(FRED!$1:$1048576,MATCH(US!LD$5,FRED!$A:$A,0),MATCH(US!$B16,FRED!$1:$1,0))),(SUM(KR16:LC16)))),"")</f>
        <v>912796</v>
      </c>
      <c r="LE16" s="59">
        <f>+IFERROR((IF(ISTEXT(LE$5)=FALSE,(INDEX(FRED!$1:$1048576,MATCH(US!LE$5,FRED!$A:$A,0),MATCH(US!$B16,FRED!$1:$1,0))),(SUM(KS16:LD16)))),"")</f>
        <v>925821</v>
      </c>
      <c r="LF16" s="59">
        <f>+IFERROR((IF(ISTEXT(LF$5)=FALSE,(INDEX(FRED!$1:$1048576,MATCH(US!LF$5,FRED!$A:$A,0),MATCH(US!$B16,FRED!$1:$1,0))),(SUM(KT16:LE16)))),"")</f>
        <v>919502</v>
      </c>
      <c r="LG16" s="59">
        <f>+IFERROR((IF(ISTEXT(LG$5)=FALSE,(INDEX(FRED!$1:$1048576,MATCH(US!LG$5,FRED!$A:$A,0),MATCH(US!$B16,FRED!$1:$1,0))),(SUM(KU16:LF16)))),"")</f>
        <v>947059</v>
      </c>
      <c r="LH16" s="59">
        <f>+IFERROR((IF(ISTEXT(LH$5)=FALSE,(INDEX(FRED!$1:$1048576,MATCH(US!LH$5,FRED!$A:$A,0),MATCH(US!$B16,FRED!$1:$1,0))),(SUM(KV16:LG16)))),"")</f>
        <v>963902</v>
      </c>
      <c r="LI16" s="59">
        <f>+IFERROR((IF(ISTEXT(LI$5)=FALSE,(INDEX(FRED!$1:$1048576,MATCH(US!LI$5,FRED!$A:$A,0),MATCH(US!$B16,FRED!$1:$1,0))),(SUM(KW16:LH16)))),"")</f>
        <v>952517</v>
      </c>
      <c r="LJ16" s="59">
        <f>+IFERROR((IF(ISTEXT(LJ$5)=FALSE,(INDEX(FRED!$1:$1048576,MATCH(US!LJ$5,FRED!$A:$A,0),MATCH(US!$B16,FRED!$1:$1,0))),(SUM(KX16:LI16)))),"")</f>
        <v>946982</v>
      </c>
      <c r="LK16" s="59">
        <f>+IFERROR((IF(ISTEXT(LK$5)=FALSE,(INDEX(FRED!$1:$1048576,MATCH(US!LK$5,FRED!$A:$A,0),MATCH(US!$B16,FRED!$1:$1,0))),(SUM(KY16:LJ16)))),"")</f>
        <v>943874</v>
      </c>
      <c r="LL16" s="59">
        <f>+IFERROR((IF(ISTEXT(LL$5)=FALSE,(INDEX(FRED!$1:$1048576,MATCH(US!LL$5,FRED!$A:$A,0),MATCH(US!$B16,FRED!$1:$1,0))),(SUM(KZ16:LK16)))),"")</f>
        <v>938409</v>
      </c>
      <c r="LM16" s="59">
        <f>+IFERROR((IF(ISTEXT(LM$5)=FALSE,(INDEX(FRED!$1:$1048576,MATCH(US!LM$5,FRED!$A:$A,0),MATCH(US!$B16,FRED!$1:$1,0))),(SUM(LA16:LL16)))),"")</f>
        <v>937550</v>
      </c>
      <c r="LN16" s="59">
        <f>+IFERROR((IF(ISTEXT(LN$5)=FALSE,(INDEX(FRED!$1:$1048576,MATCH(US!LN$5,FRED!$A:$A,0),MATCH(US!$B16,FRED!$1:$1,0))),(SUM(LB16:LM16)))),"")</f>
        <v>935625</v>
      </c>
      <c r="LO16" s="59">
        <f>+IFERROR((IF(ISTEXT(LO$5)=FALSE,(INDEX(FRED!$1:$1048576,MATCH(US!LO$5,FRED!$A:$A,0),MATCH(US!$B16,FRED!$1:$1,0))),(SUM(LC16:LN16)))),"")</f>
        <v>939734</v>
      </c>
      <c r="LP16" s="60">
        <f>+IFERROR((IF(ISTEXT(LP$5)=FALSE,(INDEX(FRED!$1:$1048576,MATCH(US!LP$5,FRED!$A:$A,0),MATCH(US!$B16,FRED!$1:$1,0))),(SUM(LD16:LO16)))),"")</f>
        <v>11263771</v>
      </c>
      <c r="LQ16" s="59">
        <f>+IFERROR((IF(ISTEXT(LQ$5)=FALSE,(INDEX(FRED!$1:$1048576,MATCH(US!LQ$5,FRED!$A:$A,0),MATCH(US!$B16,FRED!$1:$1,0))),(SUM(LE16:LP16)))),"")</f>
        <v>923551</v>
      </c>
      <c r="LR16" s="59">
        <f>+IFERROR((IF(ISTEXT(LR$5)=FALSE,(INDEX(FRED!$1:$1048576,MATCH(US!LR$5,FRED!$A:$A,0),MATCH(US!$B16,FRED!$1:$1,0))),(SUM(LF16:LQ16)))),"")</f>
        <v>920572</v>
      </c>
      <c r="LS16" s="59">
        <f>+IFERROR((IF(ISTEXT(LS$5)=FALSE,(INDEX(FRED!$1:$1048576,MATCH(US!LS$5,FRED!$A:$A,0),MATCH(US!$B16,FRED!$1:$1,0))),(SUM(LG16:LR16)))),"")</f>
        <v>909661</v>
      </c>
      <c r="LT16" s="59">
        <f>+IFERROR((IF(ISTEXT(LT$5)=FALSE,(INDEX(FRED!$1:$1048576,MATCH(US!LT$5,FRED!$A:$A,0),MATCH(US!$B16,FRED!$1:$1,0))),(SUM(LH16:LS16)))),"")</f>
        <v>906503</v>
      </c>
      <c r="LU16" s="59">
        <f>+IFERROR((IF(ISTEXT(LU$5)=FALSE,(INDEX(FRED!$1:$1048576,MATCH(US!LU$5,FRED!$A:$A,0),MATCH(US!$B16,FRED!$1:$1,0))),(SUM(LI16:LT16)))),"")</f>
        <v>903854</v>
      </c>
      <c r="LV16" s="59">
        <f>+IFERROR((IF(ISTEXT(LV$5)=FALSE,(INDEX(FRED!$1:$1048576,MATCH(US!LV$5,FRED!$A:$A,0),MATCH(US!$B16,FRED!$1:$1,0))),(SUM(LJ16:LU16)))),"")</f>
        <v>913515</v>
      </c>
      <c r="LW16" s="59">
        <f>+IFERROR((IF(ISTEXT(LW$5)=FALSE,(INDEX(FRED!$1:$1048576,MATCH(US!LW$5,FRED!$A:$A,0),MATCH(US!$B16,FRED!$1:$1,0))),(SUM(LK16:LV16)))),"")</f>
        <v>919504</v>
      </c>
      <c r="LX16" s="59">
        <f>+IFERROR((IF(ISTEXT(LX$5)=FALSE,(INDEX(FRED!$1:$1048576,MATCH(US!LX$5,FRED!$A:$A,0),MATCH(US!$B16,FRED!$1:$1,0))),(SUM(LL16:LW16)))),"")</f>
        <v>928293</v>
      </c>
      <c r="LY16" s="59">
        <f>+IFERROR((IF(ISTEXT(LY$5)=FALSE,(INDEX(FRED!$1:$1048576,MATCH(US!LY$5,FRED!$A:$A,0),MATCH(US!$B16,FRED!$1:$1,0))),(SUM(LM16:LX16)))),"")</f>
        <v>915464</v>
      </c>
      <c r="LZ16" s="59">
        <f>+IFERROR((IF(ISTEXT(LZ$5)=FALSE,(INDEX(FRED!$1:$1048576,MATCH(US!LZ$5,FRED!$A:$A,0),MATCH(US!$B16,FRED!$1:$1,0))),(SUM(LN16:LY16)))),"")</f>
        <v>914999</v>
      </c>
      <c r="MA16" s="59">
        <f>+IFERROR((IF(ISTEXT(MA$5)=FALSE,(INDEX(FRED!$1:$1048576,MATCH(US!MA$5,FRED!$A:$A,0),MATCH(US!$B16,FRED!$1:$1,0))),(SUM(LO16:LZ16)))),"")</f>
        <v>929674</v>
      </c>
      <c r="MB16" s="59">
        <f>+IFERROR((IF(ISTEXT(MB$5)=FALSE,(INDEX(FRED!$1:$1048576,MATCH(US!MB$5,FRED!$A:$A,0),MATCH(US!$B16,FRED!$1:$1,0))),(SUM(LP16:MA16)))),"")</f>
        <v>952369</v>
      </c>
      <c r="MC16" s="60">
        <f>+IFERROR((IF(ISTEXT(MC$5)=FALSE,(INDEX(FRED!$1:$1048576,MATCH(US!MC$5,FRED!$A:$A,0),MATCH(US!$B16,FRED!$1:$1,0))),(SUM(LQ16:MB16)))),"")</f>
        <v>11037959</v>
      </c>
      <c r="MD16" s="59">
        <f>+IFERROR((IF(ISTEXT(MD$5)=FALSE,(INDEX(FRED!$1:$1048576,MATCH(US!MD$5,FRED!$A:$A,0),MATCH(US!$B16,FRED!$1:$1,0))),(SUM(LR16:MC16)))),"")</f>
        <v>945151</v>
      </c>
      <c r="ME16" s="59">
        <f>+IFERROR((IF(ISTEXT(ME$5)=FALSE,(INDEX(FRED!$1:$1048576,MATCH(US!ME$5,FRED!$A:$A,0),MATCH(US!$B16,FRED!$1:$1,0))),(SUM(LS16:MD16)))),"")</f>
        <v>0</v>
      </c>
      <c r="MF16" s="59">
        <f>+IFERROR((IF(ISTEXT(MF$5)=FALSE,(INDEX(FRED!$1:$1048576,MATCH(US!MF$5,FRED!$A:$A,0),MATCH(US!$B16,FRED!$1:$1,0))),(SUM(LT16:ME16)))),"")</f>
        <v>0</v>
      </c>
      <c r="MG16" s="59" t="str">
        <f>+IFERROR((IF(ISTEXT(MG$5)=FALSE,(INDEX(FRED!$1:$1048576,MATCH(US!MG$5,FRED!$A:$A,0),MATCH(US!$B16,FRED!$1:$1,0))),(SUM(LU16:MF16)))),"")</f>
        <v/>
      </c>
      <c r="MH16" s="59" t="str">
        <f>+IFERROR((IF(ISTEXT(MH$5)=FALSE,(INDEX(FRED!$1:$1048576,MATCH(US!MH$5,FRED!$A:$A,0),MATCH(US!$B16,FRED!$1:$1,0))),(SUM(LV16:MG16)))),"")</f>
        <v/>
      </c>
      <c r="MI16" s="59" t="str">
        <f>+IFERROR((IF(ISTEXT(MI$5)=FALSE,(INDEX(FRED!$1:$1048576,MATCH(US!MI$5,FRED!$A:$A,0),MATCH(US!$B16,FRED!$1:$1,0))),(SUM(LW16:MH16)))),"")</f>
        <v/>
      </c>
      <c r="MJ16" s="59" t="str">
        <f>+IFERROR((IF(ISTEXT(MJ$5)=FALSE,(INDEX(FRED!$1:$1048576,MATCH(US!MJ$5,FRED!$A:$A,0),MATCH(US!$B16,FRED!$1:$1,0))),(SUM(LX16:MI16)))),"")</f>
        <v/>
      </c>
      <c r="MK16" s="59" t="str">
        <f>+IFERROR((IF(ISTEXT(MK$5)=FALSE,(INDEX(FRED!$1:$1048576,MATCH(US!MK$5,FRED!$A:$A,0),MATCH(US!$B16,FRED!$1:$1,0))),(SUM(LY16:MJ16)))),"")</f>
        <v/>
      </c>
      <c r="ML16" s="59" t="str">
        <f>+IFERROR((IF(ISTEXT(ML$5)=FALSE,(INDEX(FRED!$1:$1048576,MATCH(US!ML$5,FRED!$A:$A,0),MATCH(US!$B16,FRED!$1:$1,0))),(SUM(LZ16:MK16)))),"")</f>
        <v/>
      </c>
      <c r="MM16" s="59" t="str">
        <f>+IFERROR((IF(ISTEXT(MM$5)=FALSE,(INDEX(FRED!$1:$1048576,MATCH(US!MM$5,FRED!$A:$A,0),MATCH(US!$B16,FRED!$1:$1,0))),(SUM(MA16:ML16)))),"")</f>
        <v/>
      </c>
      <c r="MN16" s="59" t="str">
        <f>+IFERROR((IF(ISTEXT(MN$5)=FALSE,(INDEX(FRED!$1:$1048576,MATCH(US!MN$5,FRED!$A:$A,0),MATCH(US!$B16,FRED!$1:$1,0))),(SUM(MB16:MM16)))),"")</f>
        <v/>
      </c>
      <c r="MO16" s="59" t="str">
        <f>+IFERROR((IF(ISTEXT(MO$5)=FALSE,(INDEX(FRED!$1:$1048576,MATCH(US!MO$5,FRED!$A:$A,0),MATCH(US!$B16,FRED!$1:$1,0))),(SUM(MC16:MN16)))),"")</f>
        <v/>
      </c>
      <c r="MP16" s="60">
        <f>+IFERROR((IF(ISTEXT(MP$5)=FALSE,(INDEX(FRED!$1:$1048576,MATCH(US!MP$5,FRED!$A:$A,0),MATCH(US!$B16,FRED!$1:$1,0))),(SUM(MD16:MO16)))),"")</f>
        <v>945151</v>
      </c>
    </row>
    <row r="17" spans="1:354" s="117" customFormat="1" ht="15.95" hidden="1" customHeight="1" outlineLevel="2">
      <c r="A17" s="159"/>
      <c r="B17" s="157" t="s">
        <v>540</v>
      </c>
      <c r="C17" s="194" t="s">
        <v>541</v>
      </c>
      <c r="D17" s="59">
        <f>+IFERROR((IF(ISTEXT(D$5)=FALSE,(INDEX(FRED!$1:$1048576,MATCH(US!D$5,FRED!$A:$A,0),MATCH(US!$B17,FRED!$1:$1,0))),(SUM(#REF!)))),"")</f>
        <v>0</v>
      </c>
      <c r="E17" s="59">
        <f>+IFERROR((IF(ISTEXT(E$5)=FALSE,(INDEX(FRED!$1:$1048576,MATCH(US!E$5,FRED!$A:$A,0),MATCH(US!$B17,FRED!$1:$1,0))),(SUM(#REF!)))),"")</f>
        <v>0</v>
      </c>
      <c r="F17" s="59">
        <f>+IFERROR((IF(ISTEXT(F$5)=FALSE,(INDEX(FRED!$1:$1048576,MATCH(US!F$5,FRED!$A:$A,0),MATCH(US!$B17,FRED!$1:$1,0))),(SUM(#REF!)))),"")</f>
        <v>0</v>
      </c>
      <c r="G17" s="59">
        <f>+IFERROR((IF(ISTEXT(G$5)=FALSE,(INDEX(FRED!$1:$1048576,MATCH(US!G$5,FRED!$A:$A,0),MATCH(US!$B17,FRED!$1:$1,0))),(SUM(#REF!)))),"")</f>
        <v>0</v>
      </c>
      <c r="H17" s="59">
        <f>+IFERROR((IF(ISTEXT(H$5)=FALSE,(INDEX(FRED!$1:$1048576,MATCH(US!H$5,FRED!$A:$A,0),MATCH(US!$B17,FRED!$1:$1,0))),(SUM(#REF!)))),"")</f>
        <v>0</v>
      </c>
      <c r="I17" s="59">
        <f>+IFERROR((IF(ISTEXT(I$5)=FALSE,(INDEX(FRED!$1:$1048576,MATCH(US!I$5,FRED!$A:$A,0),MATCH(US!$B17,FRED!$1:$1,0))),(SUM(#REF!)))),"")</f>
        <v>0</v>
      </c>
      <c r="J17" s="59">
        <f>+IFERROR((IF(ISTEXT(J$5)=FALSE,(INDEX(FRED!$1:$1048576,MATCH(US!J$5,FRED!$A:$A,0),MATCH(US!$B17,FRED!$1:$1,0))),(SUM(#REF!)))),"")</f>
        <v>0</v>
      </c>
      <c r="K17" s="59">
        <f>+IFERROR((IF(ISTEXT(K$5)=FALSE,(INDEX(FRED!$1:$1048576,MATCH(US!K$5,FRED!$A:$A,0),MATCH(US!$B17,FRED!$1:$1,0))),(SUM(#REF!)))),"")</f>
        <v>0</v>
      </c>
      <c r="L17" s="59">
        <f>+IFERROR((IF(ISTEXT(L$5)=FALSE,(INDEX(FRED!$1:$1048576,MATCH(US!L$5,FRED!$A:$A,0),MATCH(US!$B17,FRED!$1:$1,0))),(SUM(#REF!)))),"")</f>
        <v>0</v>
      </c>
      <c r="M17" s="59">
        <f>+IFERROR((IF(ISTEXT(M$5)=FALSE,(INDEX(FRED!$1:$1048576,MATCH(US!M$5,FRED!$A:$A,0),MATCH(US!$B17,FRED!$1:$1,0))),(SUM(A17:L17)))),"")</f>
        <v>0</v>
      </c>
      <c r="N17" s="59">
        <f>+IFERROR((IF(ISTEXT(N$5)=FALSE,(INDEX(FRED!$1:$1048576,MATCH(US!N$5,FRED!$A:$A,0),MATCH(US!$B17,FRED!$1:$1,0))),(SUM(B17:M17)))),"")</f>
        <v>0</v>
      </c>
      <c r="O17" s="59">
        <f>+IFERROR((IF(ISTEXT(O$5)=FALSE,(INDEX(FRED!$1:$1048576,MATCH(US!O$5,FRED!$A:$A,0),MATCH(US!$B17,FRED!$1:$1,0))),(SUM(C17:N17)))),"")</f>
        <v>0</v>
      </c>
      <c r="P17" s="60">
        <f>+IFERROR((IF(ISTEXT(P$5)=FALSE,(INDEX(FRED!$1:$1048576,MATCH(US!P$5,FRED!$A:$A,0),MATCH(US!$B17,FRED!$1:$1,0))),(SUM(D17:O17)))),"")</f>
        <v>0</v>
      </c>
      <c r="Q17" s="59">
        <f>+IFERROR((IF(ISTEXT(Q$5)=FALSE,(INDEX(FRED!$1:$1048576,MATCH(US!Q$5,FRED!$A:$A,0),MATCH(US!$B17,FRED!$1:$1,0))),(SUM(E17:P17)))),"")</f>
        <v>0</v>
      </c>
      <c r="R17" s="59">
        <f>+IFERROR((IF(ISTEXT(R$5)=FALSE,(INDEX(FRED!$1:$1048576,MATCH(US!R$5,FRED!$A:$A,0),MATCH(US!$B17,FRED!$1:$1,0))),(SUM(F17:Q17)))),"")</f>
        <v>0</v>
      </c>
      <c r="S17" s="59">
        <f>+IFERROR((IF(ISTEXT(S$5)=FALSE,(INDEX(FRED!$1:$1048576,MATCH(US!S$5,FRED!$A:$A,0),MATCH(US!$B17,FRED!$1:$1,0))),(SUM(G17:R17)))),"")</f>
        <v>0</v>
      </c>
      <c r="T17" s="59">
        <f>+IFERROR((IF(ISTEXT(T$5)=FALSE,(INDEX(FRED!$1:$1048576,MATCH(US!T$5,FRED!$A:$A,0),MATCH(US!$B17,FRED!$1:$1,0))),(SUM(H17:S17)))),"")</f>
        <v>0</v>
      </c>
      <c r="U17" s="59">
        <f>+IFERROR((IF(ISTEXT(U$5)=FALSE,(INDEX(FRED!$1:$1048576,MATCH(US!U$5,FRED!$A:$A,0),MATCH(US!$B17,FRED!$1:$1,0))),(SUM(I17:T17)))),"")</f>
        <v>0</v>
      </c>
      <c r="V17" s="59">
        <f>+IFERROR((IF(ISTEXT(V$5)=FALSE,(INDEX(FRED!$1:$1048576,MATCH(US!V$5,FRED!$A:$A,0),MATCH(US!$B17,FRED!$1:$1,0))),(SUM(J17:U17)))),"")</f>
        <v>0</v>
      </c>
      <c r="W17" s="59">
        <f>+IFERROR((IF(ISTEXT(W$5)=FALSE,(INDEX(FRED!$1:$1048576,MATCH(US!W$5,FRED!$A:$A,0),MATCH(US!$B17,FRED!$1:$1,0))),(SUM(K17:V17)))),"")</f>
        <v>0</v>
      </c>
      <c r="X17" s="59">
        <f>+IFERROR((IF(ISTEXT(X$5)=FALSE,(INDEX(FRED!$1:$1048576,MATCH(US!X$5,FRED!$A:$A,0),MATCH(US!$B17,FRED!$1:$1,0))),(SUM(L17:W17)))),"")</f>
        <v>0</v>
      </c>
      <c r="Y17" s="59">
        <f>+IFERROR((IF(ISTEXT(Y$5)=FALSE,(INDEX(FRED!$1:$1048576,MATCH(US!Y$5,FRED!$A:$A,0),MATCH(US!$B17,FRED!$1:$1,0))),(SUM(M17:X17)))),"")</f>
        <v>0</v>
      </c>
      <c r="Z17" s="59">
        <f>+IFERROR((IF(ISTEXT(Z$5)=FALSE,(INDEX(FRED!$1:$1048576,MATCH(US!Z$5,FRED!$A:$A,0),MATCH(US!$B17,FRED!$1:$1,0))),(SUM(N17:Y17)))),"")</f>
        <v>0</v>
      </c>
      <c r="AA17" s="59">
        <f>+IFERROR((IF(ISTEXT(AA$5)=FALSE,(INDEX(FRED!$1:$1048576,MATCH(US!AA$5,FRED!$A:$A,0),MATCH(US!$B17,FRED!$1:$1,0))),(SUM(O17:Z17)))),"")</f>
        <v>0</v>
      </c>
      <c r="AB17" s="59">
        <f>+IFERROR((IF(ISTEXT(AB$5)=FALSE,(INDEX(FRED!$1:$1048576,MATCH(US!AB$5,FRED!$A:$A,0),MATCH(US!$B17,FRED!$1:$1,0))),(SUM(P17:AA17)))),"")</f>
        <v>0</v>
      </c>
      <c r="AC17" s="60">
        <f>+IFERROR((IF(ISTEXT(AC$5)=FALSE,(INDEX(FRED!$1:$1048576,MATCH(US!AC$5,FRED!$A:$A,0),MATCH(US!$B17,FRED!$1:$1,0))),(SUM(Q17:AB17)))),"")</f>
        <v>0</v>
      </c>
      <c r="AD17" s="59">
        <f>+IFERROR((IF(ISTEXT(AD$5)=FALSE,(INDEX(FRED!$1:$1048576,MATCH(US!AD$5,FRED!$A:$A,0),MATCH(US!$B17,FRED!$1:$1,0))),(SUM(R17:AC17)))),"")</f>
        <v>475704</v>
      </c>
      <c r="AE17" s="59">
        <f>+IFERROR((IF(ISTEXT(AE$5)=FALSE,(INDEX(FRED!$1:$1048576,MATCH(US!AE$5,FRED!$A:$A,0),MATCH(US!$B17,FRED!$1:$1,0))),(SUM(S17:AD17)))),"")</f>
        <v>470946</v>
      </c>
      <c r="AF17" s="59">
        <f>+IFERROR((IF(ISTEXT(AF$5)=FALSE,(INDEX(FRED!$1:$1048576,MATCH(US!AF$5,FRED!$A:$A,0),MATCH(US!$B17,FRED!$1:$1,0))),(SUM(T17:AE17)))),"")</f>
        <v>453504</v>
      </c>
      <c r="AG17" s="59">
        <f>+IFERROR((IF(ISTEXT(AG$5)=FALSE,(INDEX(FRED!$1:$1048576,MATCH(US!AG$5,FRED!$A:$A,0),MATCH(US!$B17,FRED!$1:$1,0))),(SUM(U17:AF17)))),"")</f>
        <v>453776</v>
      </c>
      <c r="AH17" s="59">
        <f>+IFERROR((IF(ISTEXT(AH$5)=FALSE,(INDEX(FRED!$1:$1048576,MATCH(US!AH$5,FRED!$A:$A,0),MATCH(US!$B17,FRED!$1:$1,0))),(SUM(V17:AG17)))),"")</f>
        <v>451789</v>
      </c>
      <c r="AI17" s="59">
        <f>+IFERROR((IF(ISTEXT(AI$5)=FALSE,(INDEX(FRED!$1:$1048576,MATCH(US!AI$5,FRED!$A:$A,0),MATCH(US!$B17,FRED!$1:$1,0))),(SUM(W17:AH17)))),"")</f>
        <v>439777</v>
      </c>
      <c r="AJ17" s="59">
        <f>+IFERROR((IF(ISTEXT(AJ$5)=FALSE,(INDEX(FRED!$1:$1048576,MATCH(US!AJ$5,FRED!$A:$A,0),MATCH(US!$B17,FRED!$1:$1,0))),(SUM(X17:AI17)))),"")</f>
        <v>437034</v>
      </c>
      <c r="AK17" s="59">
        <f>+IFERROR((IF(ISTEXT(AK$5)=FALSE,(INDEX(FRED!$1:$1048576,MATCH(US!AK$5,FRED!$A:$A,0),MATCH(US!$B17,FRED!$1:$1,0))),(SUM(Y17:AJ17)))),"")</f>
        <v>434698</v>
      </c>
      <c r="AL17" s="59">
        <f>+IFERROR((IF(ISTEXT(AL$5)=FALSE,(INDEX(FRED!$1:$1048576,MATCH(US!AL$5,FRED!$A:$A,0),MATCH(US!$B17,FRED!$1:$1,0))),(SUM(Z17:AK17)))),"")</f>
        <v>432040</v>
      </c>
      <c r="AM17" s="59">
        <f>+IFERROR((IF(ISTEXT(AM$5)=FALSE,(INDEX(FRED!$1:$1048576,MATCH(US!AM$5,FRED!$A:$A,0),MATCH(US!$B17,FRED!$1:$1,0))),(SUM(AA17:AL17)))),"")</f>
        <v>437702</v>
      </c>
      <c r="AN17" s="59">
        <f>+IFERROR((IF(ISTEXT(AN$5)=FALSE,(INDEX(FRED!$1:$1048576,MATCH(US!AN$5,FRED!$A:$A,0),MATCH(US!$B17,FRED!$1:$1,0))),(SUM(AB17:AM17)))),"")</f>
        <v>437914</v>
      </c>
      <c r="AO17" s="59">
        <f>+IFERROR((IF(ISTEXT(AO$5)=FALSE,(INDEX(FRED!$1:$1048576,MATCH(US!AO$5,FRED!$A:$A,0),MATCH(US!$B17,FRED!$1:$1,0))),(SUM(AC17:AN17)))),"")</f>
        <v>439165</v>
      </c>
      <c r="AP17" s="60">
        <f>+IFERROR((IF(ISTEXT(AP$5)=FALSE,(INDEX(FRED!$1:$1048576,MATCH(US!AP$5,FRED!$A:$A,0),MATCH(US!$B17,FRED!$1:$1,0))),(SUM(AD17:AO17)))),"")</f>
        <v>5364049</v>
      </c>
      <c r="AQ17" s="59">
        <f>+IFERROR((IF(ISTEXT(AQ$5)=FALSE,(INDEX(FRED!$1:$1048576,MATCH(US!AQ$5,FRED!$A:$A,0),MATCH(US!$B17,FRED!$1:$1,0))),(SUM(AE17:AP17)))),"")</f>
        <v>440816</v>
      </c>
      <c r="AR17" s="59">
        <f>+IFERROR((IF(ISTEXT(AR$5)=FALSE,(INDEX(FRED!$1:$1048576,MATCH(US!AR$5,FRED!$A:$A,0),MATCH(US!$B17,FRED!$1:$1,0))),(SUM(AF17:AQ17)))),"")</f>
        <v>436519</v>
      </c>
      <c r="AS17" s="59">
        <f>+IFERROR((IF(ISTEXT(AS$5)=FALSE,(INDEX(FRED!$1:$1048576,MATCH(US!AS$5,FRED!$A:$A,0),MATCH(US!$B17,FRED!$1:$1,0))),(SUM(AG17:AR17)))),"")</f>
        <v>432969</v>
      </c>
      <c r="AT17" s="59">
        <f>+IFERROR((IF(ISTEXT(AT$5)=FALSE,(INDEX(FRED!$1:$1048576,MATCH(US!AT$5,FRED!$A:$A,0),MATCH(US!$B17,FRED!$1:$1,0))),(SUM(AH17:AS17)))),"")</f>
        <v>433996</v>
      </c>
      <c r="AU17" s="59">
        <f>+IFERROR((IF(ISTEXT(AU$5)=FALSE,(INDEX(FRED!$1:$1048576,MATCH(US!AU$5,FRED!$A:$A,0),MATCH(US!$B17,FRED!$1:$1,0))),(SUM(AI17:AT17)))),"")</f>
        <v>440570</v>
      </c>
      <c r="AV17" s="59">
        <f>+IFERROR((IF(ISTEXT(AV$5)=FALSE,(INDEX(FRED!$1:$1048576,MATCH(US!AV$5,FRED!$A:$A,0),MATCH(US!$B17,FRED!$1:$1,0))),(SUM(AJ17:AU17)))),"")</f>
        <v>444683</v>
      </c>
      <c r="AW17" s="59">
        <f>+IFERROR((IF(ISTEXT(AW$5)=FALSE,(INDEX(FRED!$1:$1048576,MATCH(US!AW$5,FRED!$A:$A,0),MATCH(US!$B17,FRED!$1:$1,0))),(SUM(AK17:AV17)))),"")</f>
        <v>437224</v>
      </c>
      <c r="AX17" s="59">
        <f>+IFERROR((IF(ISTEXT(AX$5)=FALSE,(INDEX(FRED!$1:$1048576,MATCH(US!AX$5,FRED!$A:$A,0),MATCH(US!$B17,FRED!$1:$1,0))),(SUM(AL17:AW17)))),"")</f>
        <v>443163</v>
      </c>
      <c r="AY17" s="59">
        <f>+IFERROR((IF(ISTEXT(AY$5)=FALSE,(INDEX(FRED!$1:$1048576,MATCH(US!AY$5,FRED!$A:$A,0),MATCH(US!$B17,FRED!$1:$1,0))),(SUM(AM17:AX17)))),"")</f>
        <v>447628</v>
      </c>
      <c r="AZ17" s="59">
        <f>+IFERROR((IF(ISTEXT(AZ$5)=FALSE,(INDEX(FRED!$1:$1048576,MATCH(US!AZ$5,FRED!$A:$A,0),MATCH(US!$B17,FRED!$1:$1,0))),(SUM(AN17:AY17)))),"")</f>
        <v>450477</v>
      </c>
      <c r="BA17" s="59">
        <f>+IFERROR((IF(ISTEXT(BA$5)=FALSE,(INDEX(FRED!$1:$1048576,MATCH(US!BA$5,FRED!$A:$A,0),MATCH(US!$B17,FRED!$1:$1,0))),(SUM(AO17:AZ17)))),"")</f>
        <v>435494</v>
      </c>
      <c r="BB17" s="59">
        <f>+IFERROR((IF(ISTEXT(BB$5)=FALSE,(INDEX(FRED!$1:$1048576,MATCH(US!BB$5,FRED!$A:$A,0),MATCH(US!$B17,FRED!$1:$1,0))),(SUM(AP17:BA17)))),"")</f>
        <v>439815</v>
      </c>
      <c r="BC17" s="60">
        <f>+IFERROR((IF(ISTEXT(BC$5)=FALSE,(INDEX(FRED!$1:$1048576,MATCH(US!BC$5,FRED!$A:$A,0),MATCH(US!$B17,FRED!$1:$1,0))),(SUM(AQ17:BB17)))),"")</f>
        <v>5283354</v>
      </c>
      <c r="BD17" s="59">
        <f>+IFERROR((IF(ISTEXT(BD$5)=FALSE,(INDEX(FRED!$1:$1048576,MATCH(US!BD$5,FRED!$A:$A,0),MATCH(US!$B17,FRED!$1:$1,0))),(SUM(AR17:BC17)))),"")</f>
        <v>434867</v>
      </c>
      <c r="BE17" s="59">
        <f>+IFERROR((IF(ISTEXT(BE$5)=FALSE,(INDEX(FRED!$1:$1048576,MATCH(US!BE$5,FRED!$A:$A,0),MATCH(US!$B17,FRED!$1:$1,0))),(SUM(AS17:BD17)))),"")</f>
        <v>432730</v>
      </c>
      <c r="BF17" s="59">
        <f>+IFERROR((IF(ISTEXT(BF$5)=FALSE,(INDEX(FRED!$1:$1048576,MATCH(US!BF$5,FRED!$A:$A,0),MATCH(US!$B17,FRED!$1:$1,0))),(SUM(AT17:BE17)))),"")</f>
        <v>449328</v>
      </c>
      <c r="BG17" s="59">
        <f>+IFERROR((IF(ISTEXT(BG$5)=FALSE,(INDEX(FRED!$1:$1048576,MATCH(US!BG$5,FRED!$A:$A,0),MATCH(US!$B17,FRED!$1:$1,0))),(SUM(AU17:BF17)))),"")</f>
        <v>449690</v>
      </c>
      <c r="BH17" s="59">
        <f>+IFERROR((IF(ISTEXT(BH$5)=FALSE,(INDEX(FRED!$1:$1048576,MATCH(US!BH$5,FRED!$A:$A,0),MATCH(US!$B17,FRED!$1:$1,0))),(SUM(AV17:BG17)))),"")</f>
        <v>446200</v>
      </c>
      <c r="BI17" s="59">
        <f>+IFERROR((IF(ISTEXT(BI$5)=FALSE,(INDEX(FRED!$1:$1048576,MATCH(US!BI$5,FRED!$A:$A,0),MATCH(US!$B17,FRED!$1:$1,0))),(SUM(AW17:BH17)))),"")</f>
        <v>449728</v>
      </c>
      <c r="BJ17" s="59">
        <f>+IFERROR((IF(ISTEXT(BJ$5)=FALSE,(INDEX(FRED!$1:$1048576,MATCH(US!BJ$5,FRED!$A:$A,0),MATCH(US!$B17,FRED!$1:$1,0))),(SUM(AX17:BI17)))),"")</f>
        <v>457154</v>
      </c>
      <c r="BK17" s="59">
        <f>+IFERROR((IF(ISTEXT(BK$5)=FALSE,(INDEX(FRED!$1:$1048576,MATCH(US!BK$5,FRED!$A:$A,0),MATCH(US!$B17,FRED!$1:$1,0))),(SUM(AY17:BJ17)))),"")</f>
        <v>456204</v>
      </c>
      <c r="BL17" s="59">
        <f>+IFERROR((IF(ISTEXT(BL$5)=FALSE,(INDEX(FRED!$1:$1048576,MATCH(US!BL$5,FRED!$A:$A,0),MATCH(US!$B17,FRED!$1:$1,0))),(SUM(AZ17:BK17)))),"")</f>
        <v>459706</v>
      </c>
      <c r="BM17" s="59">
        <f>+IFERROR((IF(ISTEXT(BM$5)=FALSE,(INDEX(FRED!$1:$1048576,MATCH(US!BM$5,FRED!$A:$A,0),MATCH(US!$B17,FRED!$1:$1,0))),(SUM(BA17:BL17)))),"")</f>
        <v>459293</v>
      </c>
      <c r="BN17" s="59">
        <f>+IFERROR((IF(ISTEXT(BN$5)=FALSE,(INDEX(FRED!$1:$1048576,MATCH(US!BN$5,FRED!$A:$A,0),MATCH(US!$B17,FRED!$1:$1,0))),(SUM(BB17:BM17)))),"")</f>
        <v>467050</v>
      </c>
      <c r="BO17" s="59">
        <f>+IFERROR((IF(ISTEXT(BO$5)=FALSE,(INDEX(FRED!$1:$1048576,MATCH(US!BO$5,FRED!$A:$A,0),MATCH(US!$B17,FRED!$1:$1,0))),(SUM(BC17:BN17)))),"")</f>
        <v>465609</v>
      </c>
      <c r="BP17" s="60">
        <f>+IFERROR((IF(ISTEXT(BP$5)=FALSE,(INDEX(FRED!$1:$1048576,MATCH(US!BP$5,FRED!$A:$A,0),MATCH(US!$B17,FRED!$1:$1,0))),(SUM(BD17:BO17)))),"")</f>
        <v>5427559</v>
      </c>
      <c r="BQ17" s="59">
        <f>+IFERROR((IF(ISTEXT(BQ$5)=FALSE,(INDEX(FRED!$1:$1048576,MATCH(US!BQ$5,FRED!$A:$A,0),MATCH(US!$B17,FRED!$1:$1,0))),(SUM(BE17:BP17)))),"")</f>
        <v>464914</v>
      </c>
      <c r="BR17" s="59">
        <f>+IFERROR((IF(ISTEXT(BR$5)=FALSE,(INDEX(FRED!$1:$1048576,MATCH(US!BR$5,FRED!$A:$A,0),MATCH(US!$B17,FRED!$1:$1,0))),(SUM(BF17:BQ17)))),"")</f>
        <v>472845</v>
      </c>
      <c r="BS17" s="59">
        <f>+IFERROR((IF(ISTEXT(BS$5)=FALSE,(INDEX(FRED!$1:$1048576,MATCH(US!BS$5,FRED!$A:$A,0),MATCH(US!$B17,FRED!$1:$1,0))),(SUM(BG17:BR17)))),"")</f>
        <v>474543</v>
      </c>
      <c r="BT17" s="59">
        <f>+IFERROR((IF(ISTEXT(BT$5)=FALSE,(INDEX(FRED!$1:$1048576,MATCH(US!BT$5,FRED!$A:$A,0),MATCH(US!$B17,FRED!$1:$1,0))),(SUM(BH17:BS17)))),"")</f>
        <v>477037</v>
      </c>
      <c r="BU17" s="59">
        <f>+IFERROR((IF(ISTEXT(BU$5)=FALSE,(INDEX(FRED!$1:$1048576,MATCH(US!BU$5,FRED!$A:$A,0),MATCH(US!$B17,FRED!$1:$1,0))),(SUM(BI17:BT17)))),"")</f>
        <v>484170</v>
      </c>
      <c r="BV17" s="59">
        <f>+IFERROR((IF(ISTEXT(BV$5)=FALSE,(INDEX(FRED!$1:$1048576,MATCH(US!BV$5,FRED!$A:$A,0),MATCH(US!$B17,FRED!$1:$1,0))),(SUM(BJ17:BU17)))),"")</f>
        <v>483170</v>
      </c>
      <c r="BW17" s="59">
        <f>+IFERROR((IF(ISTEXT(BW$5)=FALSE,(INDEX(FRED!$1:$1048576,MATCH(US!BW$5,FRED!$A:$A,0),MATCH(US!$B17,FRED!$1:$1,0))),(SUM(BK17:BV17)))),"")</f>
        <v>484528</v>
      </c>
      <c r="BX17" s="59">
        <f>+IFERROR((IF(ISTEXT(BX$5)=FALSE,(INDEX(FRED!$1:$1048576,MATCH(US!BX$5,FRED!$A:$A,0),MATCH(US!$B17,FRED!$1:$1,0))),(SUM(BL17:BW17)))),"")</f>
        <v>489660</v>
      </c>
      <c r="BY17" s="59">
        <f>+IFERROR((IF(ISTEXT(BY$5)=FALSE,(INDEX(FRED!$1:$1048576,MATCH(US!BY$5,FRED!$A:$A,0),MATCH(US!$B17,FRED!$1:$1,0))),(SUM(BM17:BX17)))),"")</f>
        <v>495687</v>
      </c>
      <c r="BZ17" s="59">
        <f>+IFERROR((IF(ISTEXT(BZ$5)=FALSE,(INDEX(FRED!$1:$1048576,MATCH(US!BZ$5,FRED!$A:$A,0),MATCH(US!$B17,FRED!$1:$1,0))),(SUM(BN17:BY17)))),"")</f>
        <v>496421</v>
      </c>
      <c r="CA17" s="59">
        <f>+IFERROR((IF(ISTEXT(CA$5)=FALSE,(INDEX(FRED!$1:$1048576,MATCH(US!CA$5,FRED!$A:$A,0),MATCH(US!$B17,FRED!$1:$1,0))),(SUM(BO17:BZ17)))),"")</f>
        <v>501333</v>
      </c>
      <c r="CB17" s="59">
        <f>+IFERROR((IF(ISTEXT(CB$5)=FALSE,(INDEX(FRED!$1:$1048576,MATCH(US!CB$5,FRED!$A:$A,0),MATCH(US!$B17,FRED!$1:$1,0))),(SUM(BP17:CA17)))),"")</f>
        <v>508540</v>
      </c>
      <c r="CC17" s="60">
        <f>+IFERROR((IF(ISTEXT(CC$5)=FALSE,(INDEX(FRED!$1:$1048576,MATCH(US!CC$5,FRED!$A:$A,0),MATCH(US!$B17,FRED!$1:$1,0))),(SUM(BQ17:CB17)))),"")</f>
        <v>5832848</v>
      </c>
      <c r="CD17" s="59">
        <f>+IFERROR((IF(ISTEXT(CD$5)=FALSE,(INDEX(FRED!$1:$1048576,MATCH(US!CD$5,FRED!$A:$A,0),MATCH(US!$B17,FRED!$1:$1,0))),(SUM(BR17:CC17)))),"")</f>
        <v>514379</v>
      </c>
      <c r="CE17" s="59">
        <f>+IFERROR((IF(ISTEXT(CE$5)=FALSE,(INDEX(FRED!$1:$1048576,MATCH(US!CE$5,FRED!$A:$A,0),MATCH(US!$B17,FRED!$1:$1,0))),(SUM(BS17:CD17)))),"")</f>
        <v>521157</v>
      </c>
      <c r="CF17" s="59">
        <f>+IFERROR((IF(ISTEXT(CF$5)=FALSE,(INDEX(FRED!$1:$1048576,MATCH(US!CF$5,FRED!$A:$A,0),MATCH(US!$B17,FRED!$1:$1,0))),(SUM(BT17:CE17)))),"")</f>
        <v>530712</v>
      </c>
      <c r="CG17" s="59">
        <f>+IFERROR((IF(ISTEXT(CG$5)=FALSE,(INDEX(FRED!$1:$1048576,MATCH(US!CG$5,FRED!$A:$A,0),MATCH(US!$B17,FRED!$1:$1,0))),(SUM(BU17:CF17)))),"")</f>
        <v>536398</v>
      </c>
      <c r="CH17" s="59">
        <f>+IFERROR((IF(ISTEXT(CH$5)=FALSE,(INDEX(FRED!$1:$1048576,MATCH(US!CH$5,FRED!$A:$A,0),MATCH(US!$B17,FRED!$1:$1,0))),(SUM(BV17:CG17)))),"")</f>
        <v>540532</v>
      </c>
      <c r="CI17" s="59">
        <f>+IFERROR((IF(ISTEXT(CI$5)=FALSE,(INDEX(FRED!$1:$1048576,MATCH(US!CI$5,FRED!$A:$A,0),MATCH(US!$B17,FRED!$1:$1,0))),(SUM(BW17:CH17)))),"")</f>
        <v>550909</v>
      </c>
      <c r="CJ17" s="59">
        <f>+IFERROR((IF(ISTEXT(CJ$5)=FALSE,(INDEX(FRED!$1:$1048576,MATCH(US!CJ$5,FRED!$A:$A,0),MATCH(US!$B17,FRED!$1:$1,0))),(SUM(BX17:CI17)))),"")</f>
        <v>553906</v>
      </c>
      <c r="CK17" s="59">
        <f>+IFERROR((IF(ISTEXT(CK$5)=FALSE,(INDEX(FRED!$1:$1048576,MATCH(US!CK$5,FRED!$A:$A,0),MATCH(US!$B17,FRED!$1:$1,0))),(SUM(BY17:CJ17)))),"")</f>
        <v>555719</v>
      </c>
      <c r="CL17" s="59">
        <f>+IFERROR((IF(ISTEXT(CL$5)=FALSE,(INDEX(FRED!$1:$1048576,MATCH(US!CL$5,FRED!$A:$A,0),MATCH(US!$B17,FRED!$1:$1,0))),(SUM(BZ17:CK17)))),"")</f>
        <v>556000</v>
      </c>
      <c r="CM17" s="59">
        <f>+IFERROR((IF(ISTEXT(CM$5)=FALSE,(INDEX(FRED!$1:$1048576,MATCH(US!CM$5,FRED!$A:$A,0),MATCH(US!$B17,FRED!$1:$1,0))),(SUM(CA17:CL17)))),"")</f>
        <v>555162</v>
      </c>
      <c r="CN17" s="59">
        <f>+IFERROR((IF(ISTEXT(CN$5)=FALSE,(INDEX(FRED!$1:$1048576,MATCH(US!CN$5,FRED!$A:$A,0),MATCH(US!$B17,FRED!$1:$1,0))),(SUM(CB17:CM17)))),"")</f>
        <v>566451</v>
      </c>
      <c r="CO17" s="59">
        <f>+IFERROR((IF(ISTEXT(CO$5)=FALSE,(INDEX(FRED!$1:$1048576,MATCH(US!CO$5,FRED!$A:$A,0),MATCH(US!$B17,FRED!$1:$1,0))),(SUM(CC17:CN17)))),"")</f>
        <v>583666</v>
      </c>
      <c r="CP17" s="60">
        <f>+IFERROR((IF(ISTEXT(CP$5)=FALSE,(INDEX(FRED!$1:$1048576,MATCH(US!CP$5,FRED!$A:$A,0),MATCH(US!$B17,FRED!$1:$1,0))),(SUM(CD17:CO17)))),"")</f>
        <v>6564991</v>
      </c>
      <c r="CQ17" s="59">
        <f>+IFERROR((IF(ISTEXT(CQ$5)=FALSE,(INDEX(FRED!$1:$1048576,MATCH(US!CQ$5,FRED!$A:$A,0),MATCH(US!$B17,FRED!$1:$1,0))),(SUM(CE17:CP17)))),"")</f>
        <v>593821</v>
      </c>
      <c r="CR17" s="59">
        <f>+IFERROR((IF(ISTEXT(CR$5)=FALSE,(INDEX(FRED!$1:$1048576,MATCH(US!CR$5,FRED!$A:$A,0),MATCH(US!$B17,FRED!$1:$1,0))),(SUM(CF17:CQ17)))),"")</f>
        <v>600773</v>
      </c>
      <c r="CS17" s="59">
        <f>+IFERROR((IF(ISTEXT(CS$5)=FALSE,(INDEX(FRED!$1:$1048576,MATCH(US!CS$5,FRED!$A:$A,0),MATCH(US!$B17,FRED!$1:$1,0))),(SUM(CG17:CR17)))),"")</f>
        <v>611969</v>
      </c>
      <c r="CT17" s="59">
        <f>+IFERROR((IF(ISTEXT(CT$5)=FALSE,(INDEX(FRED!$1:$1048576,MATCH(US!CT$5,FRED!$A:$A,0),MATCH(US!$B17,FRED!$1:$1,0))),(SUM(CH17:CS17)))),"")</f>
        <v>619841</v>
      </c>
      <c r="CU17" s="59">
        <f>+IFERROR((IF(ISTEXT(CU$5)=FALSE,(INDEX(FRED!$1:$1048576,MATCH(US!CU$5,FRED!$A:$A,0),MATCH(US!$B17,FRED!$1:$1,0))),(SUM(CI17:CT17)))),"")</f>
        <v>640082</v>
      </c>
      <c r="CV17" s="59">
        <f>+IFERROR((IF(ISTEXT(CV$5)=FALSE,(INDEX(FRED!$1:$1048576,MATCH(US!CV$5,FRED!$A:$A,0),MATCH(US!$B17,FRED!$1:$1,0))),(SUM(CJ17:CU17)))),"")</f>
        <v>649987</v>
      </c>
      <c r="CW17" s="59">
        <f>+IFERROR((IF(ISTEXT(CW$5)=FALSE,(INDEX(FRED!$1:$1048576,MATCH(US!CW$5,FRED!$A:$A,0),MATCH(US!$B17,FRED!$1:$1,0))),(SUM(CK17:CV17)))),"")</f>
        <v>651962</v>
      </c>
      <c r="CX17" s="59">
        <f>+IFERROR((IF(ISTEXT(CX$5)=FALSE,(INDEX(FRED!$1:$1048576,MATCH(US!CX$5,FRED!$A:$A,0),MATCH(US!$B17,FRED!$1:$1,0))),(SUM(CL17:CW17)))),"")</f>
        <v>670260</v>
      </c>
      <c r="CY17" s="59">
        <f>+IFERROR((IF(ISTEXT(CY$5)=FALSE,(INDEX(FRED!$1:$1048576,MATCH(US!CY$5,FRED!$A:$A,0),MATCH(US!$B17,FRED!$1:$1,0))),(SUM(CM17:CX17)))),"")</f>
        <v>685585</v>
      </c>
      <c r="CZ17" s="59">
        <f>+IFERROR((IF(ISTEXT(CZ$5)=FALSE,(INDEX(FRED!$1:$1048576,MATCH(US!CZ$5,FRED!$A:$A,0),MATCH(US!$B17,FRED!$1:$1,0))),(SUM(CN17:CY17)))),"")</f>
        <v>697446</v>
      </c>
      <c r="DA17" s="59">
        <f>+IFERROR((IF(ISTEXT(DA$5)=FALSE,(INDEX(FRED!$1:$1048576,MATCH(US!DA$5,FRED!$A:$A,0),MATCH(US!$B17,FRED!$1:$1,0))),(SUM(CO17:CZ17)))),"")</f>
        <v>693764</v>
      </c>
      <c r="DB17" s="59">
        <f>+IFERROR((IF(ISTEXT(DB$5)=FALSE,(INDEX(FRED!$1:$1048576,MATCH(US!DB$5,FRED!$A:$A,0),MATCH(US!$B17,FRED!$1:$1,0))),(SUM(CP17:DA17)))),"")</f>
        <v>691443</v>
      </c>
      <c r="DC17" s="60">
        <f>+IFERROR((IF(ISTEXT(DC$5)=FALSE,(INDEX(FRED!$1:$1048576,MATCH(US!DC$5,FRED!$A:$A,0),MATCH(US!$B17,FRED!$1:$1,0))),(SUM(CQ17:DB17)))),"")</f>
        <v>7806933</v>
      </c>
      <c r="DD17" s="59">
        <f>+IFERROR((IF(ISTEXT(DD$5)=FALSE,(INDEX(FRED!$1:$1048576,MATCH(US!DD$5,FRED!$A:$A,0),MATCH(US!$B17,FRED!$1:$1,0))),(SUM(CR17:DC17)))),"")</f>
        <v>701927</v>
      </c>
      <c r="DE17" s="59">
        <f>+IFERROR((IF(ISTEXT(DE$5)=FALSE,(INDEX(FRED!$1:$1048576,MATCH(US!DE$5,FRED!$A:$A,0),MATCH(US!$B17,FRED!$1:$1,0))),(SUM(CS17:DD17)))),"")</f>
        <v>703456</v>
      </c>
      <c r="DF17" s="59">
        <f>+IFERROR((IF(ISTEXT(DF$5)=FALSE,(INDEX(FRED!$1:$1048576,MATCH(US!DF$5,FRED!$A:$A,0),MATCH(US!$B17,FRED!$1:$1,0))),(SUM(CT17:DE17)))),"")</f>
        <v>705977</v>
      </c>
      <c r="DG17" s="59">
        <f>+IFERROR((IF(ISTEXT(DG$5)=FALSE,(INDEX(FRED!$1:$1048576,MATCH(US!DG$5,FRED!$A:$A,0),MATCH(US!$B17,FRED!$1:$1,0))),(SUM(CU17:DF17)))),"")</f>
        <v>708451</v>
      </c>
      <c r="DH17" s="59">
        <f>+IFERROR((IF(ISTEXT(DH$5)=FALSE,(INDEX(FRED!$1:$1048576,MATCH(US!DH$5,FRED!$A:$A,0),MATCH(US!$B17,FRED!$1:$1,0))),(SUM(CV17:DG17)))),"")</f>
        <v>712212</v>
      </c>
      <c r="DI17" s="59">
        <f>+IFERROR((IF(ISTEXT(DI$5)=FALSE,(INDEX(FRED!$1:$1048576,MATCH(US!DI$5,FRED!$A:$A,0),MATCH(US!$B17,FRED!$1:$1,0))),(SUM(CW17:DH17)))),"")</f>
        <v>708098</v>
      </c>
      <c r="DJ17" s="59">
        <f>+IFERROR((IF(ISTEXT(DJ$5)=FALSE,(INDEX(FRED!$1:$1048576,MATCH(US!DJ$5,FRED!$A:$A,0),MATCH(US!$B17,FRED!$1:$1,0))),(SUM(CX17:DI17)))),"")</f>
        <v>714196</v>
      </c>
      <c r="DK17" s="59">
        <f>+IFERROR((IF(ISTEXT(DK$5)=FALSE,(INDEX(FRED!$1:$1048576,MATCH(US!DK$5,FRED!$A:$A,0),MATCH(US!$B17,FRED!$1:$1,0))),(SUM(CY17:DJ17)))),"")</f>
        <v>709693</v>
      </c>
      <c r="DL17" s="59">
        <f>+IFERROR((IF(ISTEXT(DL$5)=FALSE,(INDEX(FRED!$1:$1048576,MATCH(US!DL$5,FRED!$A:$A,0),MATCH(US!$B17,FRED!$1:$1,0))),(SUM(CZ17:DK17)))),"")</f>
        <v>711372</v>
      </c>
      <c r="DM17" s="59">
        <f>+IFERROR((IF(ISTEXT(DM$5)=FALSE,(INDEX(FRED!$1:$1048576,MATCH(US!DM$5,FRED!$A:$A,0),MATCH(US!$B17,FRED!$1:$1,0))),(SUM(DA17:DL17)))),"")</f>
        <v>719135</v>
      </c>
      <c r="DN17" s="59">
        <f>+IFERROR((IF(ISTEXT(DN$5)=FALSE,(INDEX(FRED!$1:$1048576,MATCH(US!DN$5,FRED!$A:$A,0),MATCH(US!$B17,FRED!$1:$1,0))),(SUM(DB17:DM17)))),"")</f>
        <v>714749</v>
      </c>
      <c r="DO17" s="59">
        <f>+IFERROR((IF(ISTEXT(DO$5)=FALSE,(INDEX(FRED!$1:$1048576,MATCH(US!DO$5,FRED!$A:$A,0),MATCH(US!$B17,FRED!$1:$1,0))),(SUM(DC17:DN17)))),"")</f>
        <v>697808</v>
      </c>
      <c r="DP17" s="60">
        <f>+IFERROR((IF(ISTEXT(DP$5)=FALSE,(INDEX(FRED!$1:$1048576,MATCH(US!DP$5,FRED!$A:$A,0),MATCH(US!$B17,FRED!$1:$1,0))),(SUM(DD17:DO17)))),"")</f>
        <v>8507074</v>
      </c>
      <c r="DQ17" s="59">
        <f>+IFERROR((IF(ISTEXT(DQ$5)=FALSE,(INDEX(FRED!$1:$1048576,MATCH(US!DQ$5,FRED!$A:$A,0),MATCH(US!$B17,FRED!$1:$1,0))),(SUM(DE17:DP17)))),"")</f>
        <v>683576</v>
      </c>
      <c r="DR17" s="59">
        <f>+IFERROR((IF(ISTEXT(DR$5)=FALSE,(INDEX(FRED!$1:$1048576,MATCH(US!DR$5,FRED!$A:$A,0),MATCH(US!$B17,FRED!$1:$1,0))),(SUM(DF17:DQ17)))),"")</f>
        <v>695595</v>
      </c>
      <c r="DS17" s="59">
        <f>+IFERROR((IF(ISTEXT(DS$5)=FALSE,(INDEX(FRED!$1:$1048576,MATCH(US!DS$5,FRED!$A:$A,0),MATCH(US!$B17,FRED!$1:$1,0))),(SUM(DG17:DR17)))),"")</f>
        <v>701265</v>
      </c>
      <c r="DT17" s="59">
        <f>+IFERROR((IF(ISTEXT(DT$5)=FALSE,(INDEX(FRED!$1:$1048576,MATCH(US!DT$5,FRED!$A:$A,0),MATCH(US!$B17,FRED!$1:$1,0))),(SUM(DH17:DS17)))),"")</f>
        <v>681247</v>
      </c>
      <c r="DU17" s="59">
        <f>+IFERROR((IF(ISTEXT(DU$5)=FALSE,(INDEX(FRED!$1:$1048576,MATCH(US!DU$5,FRED!$A:$A,0),MATCH(US!$B17,FRED!$1:$1,0))),(SUM(DI17:DT17)))),"")</f>
        <v>675621</v>
      </c>
      <c r="DV17" s="59">
        <f>+IFERROR((IF(ISTEXT(DV$5)=FALSE,(INDEX(FRED!$1:$1048576,MATCH(US!DV$5,FRED!$A:$A,0),MATCH(US!$B17,FRED!$1:$1,0))),(SUM(DJ17:DU17)))),"")</f>
        <v>667304</v>
      </c>
      <c r="DW17" s="59">
        <f>+IFERROR((IF(ISTEXT(DW$5)=FALSE,(INDEX(FRED!$1:$1048576,MATCH(US!DW$5,FRED!$A:$A,0),MATCH(US!$B17,FRED!$1:$1,0))),(SUM(DK17:DV17)))),"")</f>
        <v>658796</v>
      </c>
      <c r="DX17" s="59">
        <f>+IFERROR((IF(ISTEXT(DX$5)=FALSE,(INDEX(FRED!$1:$1048576,MATCH(US!DX$5,FRED!$A:$A,0),MATCH(US!$B17,FRED!$1:$1,0))),(SUM(DL17:DW17)))),"")</f>
        <v>641338</v>
      </c>
      <c r="DY17" s="59">
        <f>+IFERROR((IF(ISTEXT(DY$5)=FALSE,(INDEX(FRED!$1:$1048576,MATCH(US!DY$5,FRED!$A:$A,0),MATCH(US!$B17,FRED!$1:$1,0))),(SUM(DM17:DX17)))),"")</f>
        <v>624731</v>
      </c>
      <c r="DZ17" s="59">
        <f>+IFERROR((IF(ISTEXT(DZ$5)=FALSE,(INDEX(FRED!$1:$1048576,MATCH(US!DZ$5,FRED!$A:$A,0),MATCH(US!$B17,FRED!$1:$1,0))),(SUM(DN17:DY17)))),"")</f>
        <v>608159</v>
      </c>
      <c r="EA17" s="59">
        <f>+IFERROR((IF(ISTEXT(EA$5)=FALSE,(INDEX(FRED!$1:$1048576,MATCH(US!EA$5,FRED!$A:$A,0),MATCH(US!$B17,FRED!$1:$1,0))),(SUM(DO17:DZ17)))),"")</f>
        <v>594521</v>
      </c>
      <c r="EB17" s="59">
        <f>+IFERROR((IF(ISTEXT(EB$5)=FALSE,(INDEX(FRED!$1:$1048576,MATCH(US!EB$5,FRED!$A:$A,0),MATCH(US!$B17,FRED!$1:$1,0))),(SUM(DP17:EA17)))),"")</f>
        <v>578017</v>
      </c>
      <c r="EC17" s="60">
        <f>+IFERROR((IF(ISTEXT(EC$5)=FALSE,(INDEX(FRED!$1:$1048576,MATCH(US!EC$5,FRED!$A:$A,0),MATCH(US!$B17,FRED!$1:$1,0))),(SUM(DQ17:EB17)))),"")</f>
        <v>7810170</v>
      </c>
      <c r="ED17" s="59">
        <f>+IFERROR((IF(ISTEXT(ED$5)=FALSE,(INDEX(FRED!$1:$1048576,MATCH(US!ED$5,FRED!$A:$A,0),MATCH(US!$B17,FRED!$1:$1,0))),(SUM(DR17:EC17)))),"")</f>
        <v>558433</v>
      </c>
      <c r="EE17" s="59">
        <f>+IFERROR((IF(ISTEXT(EE$5)=FALSE,(INDEX(FRED!$1:$1048576,MATCH(US!EE$5,FRED!$A:$A,0),MATCH(US!$B17,FRED!$1:$1,0))),(SUM(DS17:ED17)))),"")</f>
        <v>551236</v>
      </c>
      <c r="EF17" s="59">
        <f>+IFERROR((IF(ISTEXT(EF$5)=FALSE,(INDEX(FRED!$1:$1048576,MATCH(US!EF$5,FRED!$A:$A,0),MATCH(US!$B17,FRED!$1:$1,0))),(SUM(DT17:EE17)))),"")</f>
        <v>558630</v>
      </c>
      <c r="EG17" s="59">
        <f>+IFERROR((IF(ISTEXT(EG$5)=FALSE,(INDEX(FRED!$1:$1048576,MATCH(US!EG$5,FRED!$A:$A,0),MATCH(US!$B17,FRED!$1:$1,0))),(SUM(DU17:EF17)))),"")</f>
        <v>565071</v>
      </c>
      <c r="EH17" s="59">
        <f>+IFERROR((IF(ISTEXT(EH$5)=FALSE,(INDEX(FRED!$1:$1048576,MATCH(US!EH$5,FRED!$A:$A,0),MATCH(US!$B17,FRED!$1:$1,0))),(SUM(DV17:EG17)))),"")</f>
        <v>560427</v>
      </c>
      <c r="EI17" s="59">
        <f>+IFERROR((IF(ISTEXT(EI$5)=FALSE,(INDEX(FRED!$1:$1048576,MATCH(US!EI$5,FRED!$A:$A,0),MATCH(US!$B17,FRED!$1:$1,0))),(SUM(DW17:EH17)))),"")</f>
        <v>560741</v>
      </c>
      <c r="EJ17" s="59">
        <f>+IFERROR((IF(ISTEXT(EJ$5)=FALSE,(INDEX(FRED!$1:$1048576,MATCH(US!EJ$5,FRED!$A:$A,0),MATCH(US!$B17,FRED!$1:$1,0))),(SUM(DX17:EI17)))),"")</f>
        <v>544730</v>
      </c>
      <c r="EK17" s="59">
        <f>+IFERROR((IF(ISTEXT(EK$5)=FALSE,(INDEX(FRED!$1:$1048576,MATCH(US!EK$5,FRED!$A:$A,0),MATCH(US!$B17,FRED!$1:$1,0))),(SUM(DY17:EJ17)))),"")</f>
        <v>552663</v>
      </c>
      <c r="EL17" s="59">
        <f>+IFERROR((IF(ISTEXT(EL$5)=FALSE,(INDEX(FRED!$1:$1048576,MATCH(US!EL$5,FRED!$A:$A,0),MATCH(US!$B17,FRED!$1:$1,0))),(SUM(DZ17:EK17)))),"")</f>
        <v>558713</v>
      </c>
      <c r="EM17" s="59">
        <f>+IFERROR((IF(ISTEXT(EM$5)=FALSE,(INDEX(FRED!$1:$1048576,MATCH(US!EM$5,FRED!$A:$A,0),MATCH(US!$B17,FRED!$1:$1,0))),(SUM(EA17:EL17)))),"")</f>
        <v>553391</v>
      </c>
      <c r="EN17" s="59">
        <f>+IFERROR((IF(ISTEXT(EN$5)=FALSE,(INDEX(FRED!$1:$1048576,MATCH(US!EN$5,FRED!$A:$A,0),MATCH(US!$B17,FRED!$1:$1,0))),(SUM(EB17:EM17)))),"")</f>
        <v>555344</v>
      </c>
      <c r="EO17" s="59">
        <f>+IFERROR((IF(ISTEXT(EO$5)=FALSE,(INDEX(FRED!$1:$1048576,MATCH(US!EO$5,FRED!$A:$A,0),MATCH(US!$B17,FRED!$1:$1,0))),(SUM(EC17:EN17)))),"")</f>
        <v>540465</v>
      </c>
      <c r="EP17" s="60">
        <f>+IFERROR((IF(ISTEXT(EP$5)=FALSE,(INDEX(FRED!$1:$1048576,MATCH(US!EP$5,FRED!$A:$A,0),MATCH(US!$B17,FRED!$1:$1,0))),(SUM(ED17:EO17)))),"")</f>
        <v>6659844</v>
      </c>
      <c r="EQ17" s="59">
        <f>+IFERROR((IF(ISTEXT(EQ$5)=FALSE,(INDEX(FRED!$1:$1048576,MATCH(US!EQ$5,FRED!$A:$A,0),MATCH(US!$B17,FRED!$1:$1,0))),(SUM(EE17:EP17)))),"")</f>
        <v>508999</v>
      </c>
      <c r="ER17" s="59">
        <f>+IFERROR((IF(ISTEXT(ER$5)=FALSE,(INDEX(FRED!$1:$1048576,MATCH(US!ER$5,FRED!$A:$A,0),MATCH(US!$B17,FRED!$1:$1,0))),(SUM(EF17:EQ17)))),"")</f>
        <v>508616</v>
      </c>
      <c r="ES17" s="59">
        <f>+IFERROR((IF(ISTEXT(ES$5)=FALSE,(INDEX(FRED!$1:$1048576,MATCH(US!ES$5,FRED!$A:$A,0),MATCH(US!$B17,FRED!$1:$1,0))),(SUM(EG17:ER17)))),"")</f>
        <v>517977</v>
      </c>
      <c r="ET17" s="59">
        <f>+IFERROR((IF(ISTEXT(ET$5)=FALSE,(INDEX(FRED!$1:$1048576,MATCH(US!ET$5,FRED!$A:$A,0),MATCH(US!$B17,FRED!$1:$1,0))),(SUM(EH17:ES17)))),"")</f>
        <v>515541</v>
      </c>
      <c r="EU17" s="59">
        <f>+IFERROR((IF(ISTEXT(EU$5)=FALSE,(INDEX(FRED!$1:$1048576,MATCH(US!EU$5,FRED!$A:$A,0),MATCH(US!$B17,FRED!$1:$1,0))),(SUM(EI17:ET17)))),"")</f>
        <v>520622</v>
      </c>
      <c r="EV17" s="59">
        <f>+IFERROR((IF(ISTEXT(EV$5)=FALSE,(INDEX(FRED!$1:$1048576,MATCH(US!EV$5,FRED!$A:$A,0),MATCH(US!$B17,FRED!$1:$1,0))),(SUM(EJ17:EU17)))),"")</f>
        <v>538552</v>
      </c>
      <c r="EW17" s="59">
        <f>+IFERROR((IF(ISTEXT(EW$5)=FALSE,(INDEX(FRED!$1:$1048576,MATCH(US!EW$5,FRED!$A:$A,0),MATCH(US!$B17,FRED!$1:$1,0))),(SUM(EK17:EV17)))),"")</f>
        <v>534644</v>
      </c>
      <c r="EX17" s="59">
        <f>+IFERROR((IF(ISTEXT(EX$5)=FALSE,(INDEX(FRED!$1:$1048576,MATCH(US!EX$5,FRED!$A:$A,0),MATCH(US!$B17,FRED!$1:$1,0))),(SUM(EL17:EW17)))),"")</f>
        <v>551993</v>
      </c>
      <c r="EY17" s="59">
        <f>+IFERROR((IF(ISTEXT(EY$5)=FALSE,(INDEX(FRED!$1:$1048576,MATCH(US!EY$5,FRED!$A:$A,0),MATCH(US!$B17,FRED!$1:$1,0))),(SUM(EM17:EX17)))),"")</f>
        <v>555368</v>
      </c>
      <c r="EZ17" s="59">
        <f>+IFERROR((IF(ISTEXT(EZ$5)=FALSE,(INDEX(FRED!$1:$1048576,MATCH(US!EZ$5,FRED!$A:$A,0),MATCH(US!$B17,FRED!$1:$1,0))),(SUM(EN17:EY17)))),"")</f>
        <v>548072</v>
      </c>
      <c r="FA17" s="59">
        <f>+IFERROR((IF(ISTEXT(FA$5)=FALSE,(INDEX(FRED!$1:$1048576,MATCH(US!FA$5,FRED!$A:$A,0),MATCH(US!$B17,FRED!$1:$1,0))),(SUM(EO17:EZ17)))),"")</f>
        <v>557649</v>
      </c>
      <c r="FB17" s="59">
        <f>+IFERROR((IF(ISTEXT(FB$5)=FALSE,(INDEX(FRED!$1:$1048576,MATCH(US!FB$5,FRED!$A:$A,0),MATCH(US!$B17,FRED!$1:$1,0))),(SUM(EP17:FA17)))),"")</f>
        <v>566277</v>
      </c>
      <c r="FC17" s="60">
        <f>+IFERROR((IF(ISTEXT(FC$5)=FALSE,(INDEX(FRED!$1:$1048576,MATCH(US!FC$5,FRED!$A:$A,0),MATCH(US!$B17,FRED!$1:$1,0))),(SUM(EQ17:FB17)))),"")</f>
        <v>6424310</v>
      </c>
      <c r="FD17" s="59">
        <f>+IFERROR((IF(ISTEXT(FD$5)=FALSE,(INDEX(FRED!$1:$1048576,MATCH(US!FD$5,FRED!$A:$A,0),MATCH(US!$B17,FRED!$1:$1,0))),(SUM(ER17:FC17)))),"")</f>
        <v>571387</v>
      </c>
      <c r="FE17" s="59">
        <f>+IFERROR((IF(ISTEXT(FE$5)=FALSE,(INDEX(FRED!$1:$1048576,MATCH(US!FE$5,FRED!$A:$A,0),MATCH(US!$B17,FRED!$1:$1,0))),(SUM(ES17:FD17)))),"")</f>
        <v>570247</v>
      </c>
      <c r="FF17" s="59">
        <f>+IFERROR((IF(ISTEXT(FF$5)=FALSE,(INDEX(FRED!$1:$1048576,MATCH(US!FF$5,FRED!$A:$A,0),MATCH(US!$B17,FRED!$1:$1,0))),(SUM(ET17:FE17)))),"")</f>
        <v>570626</v>
      </c>
      <c r="FG17" s="59">
        <f>+IFERROR((IF(ISTEXT(FG$5)=FALSE,(INDEX(FRED!$1:$1048576,MATCH(US!FG$5,FRED!$A:$A,0),MATCH(US!$B17,FRED!$1:$1,0))),(SUM(EU17:FF17)))),"")</f>
        <v>576708</v>
      </c>
      <c r="FH17" s="59">
        <f>+IFERROR((IF(ISTEXT(FH$5)=FALSE,(INDEX(FRED!$1:$1048576,MATCH(US!FH$5,FRED!$A:$A,0),MATCH(US!$B17,FRED!$1:$1,0))),(SUM(EV17:FG17)))),"")</f>
        <v>581095</v>
      </c>
      <c r="FI17" s="59">
        <f>+IFERROR((IF(ISTEXT(FI$5)=FALSE,(INDEX(FRED!$1:$1048576,MATCH(US!FI$5,FRED!$A:$A,0),MATCH(US!$B17,FRED!$1:$1,0))),(SUM(EW17:FH17)))),"")</f>
        <v>582310</v>
      </c>
      <c r="FJ17" s="59">
        <f>+IFERROR((IF(ISTEXT(FJ$5)=FALSE,(INDEX(FRED!$1:$1048576,MATCH(US!FJ$5,FRED!$A:$A,0),MATCH(US!$B17,FRED!$1:$1,0))),(SUM(EX17:FI17)))),"")</f>
        <v>579228</v>
      </c>
      <c r="FK17" s="59">
        <f>+IFERROR((IF(ISTEXT(FK$5)=FALSE,(INDEX(FRED!$1:$1048576,MATCH(US!FK$5,FRED!$A:$A,0),MATCH(US!$B17,FRED!$1:$1,0))),(SUM(EY17:FJ17)))),"")</f>
        <v>577259</v>
      </c>
      <c r="FL17" s="59">
        <f>+IFERROR((IF(ISTEXT(FL$5)=FALSE,(INDEX(FRED!$1:$1048576,MATCH(US!FL$5,FRED!$A:$A,0),MATCH(US!$B17,FRED!$1:$1,0))),(SUM(EZ17:FK17)))),"")</f>
        <v>574512</v>
      </c>
      <c r="FM17" s="59">
        <f>+IFERROR((IF(ISTEXT(FM$5)=FALSE,(INDEX(FRED!$1:$1048576,MATCH(US!FM$5,FRED!$A:$A,0),MATCH(US!$B17,FRED!$1:$1,0))),(SUM(FA17:FL17)))),"")</f>
        <v>575166</v>
      </c>
      <c r="FN17" s="59">
        <f>+IFERROR((IF(ISTEXT(FN$5)=FALSE,(INDEX(FRED!$1:$1048576,MATCH(US!FN$5,FRED!$A:$A,0),MATCH(US!$B17,FRED!$1:$1,0))),(SUM(FB17:FM17)))),"")</f>
        <v>569229</v>
      </c>
      <c r="FO17" s="59">
        <f>+IFERROR((IF(ISTEXT(FO$5)=FALSE,(INDEX(FRED!$1:$1048576,MATCH(US!FO$5,FRED!$A:$A,0),MATCH(US!$B17,FRED!$1:$1,0))),(SUM(FC17:FN17)))),"")</f>
        <v>566705</v>
      </c>
      <c r="FP17" s="60">
        <f>+IFERROR((IF(ISTEXT(FP$5)=FALSE,(INDEX(FRED!$1:$1048576,MATCH(US!FP$5,FRED!$A:$A,0),MATCH(US!$B17,FRED!$1:$1,0))),(SUM(FD17:FO17)))),"")</f>
        <v>6894472</v>
      </c>
      <c r="FQ17" s="59">
        <f>+IFERROR((IF(ISTEXT(FQ$5)=FALSE,(INDEX(FRED!$1:$1048576,MATCH(US!FQ$5,FRED!$A:$A,0),MATCH(US!$B17,FRED!$1:$1,0))),(SUM(FE17:FP17)))),"")</f>
        <v>552829</v>
      </c>
      <c r="FR17" s="59">
        <f>+IFERROR((IF(ISTEXT(FR$5)=FALSE,(INDEX(FRED!$1:$1048576,MATCH(US!FR$5,FRED!$A:$A,0),MATCH(US!$B17,FRED!$1:$1,0))),(SUM(FF17:FQ17)))),"")</f>
        <v>558950</v>
      </c>
      <c r="FS17" s="59">
        <f>+IFERROR((IF(ISTEXT(FS$5)=FALSE,(INDEX(FRED!$1:$1048576,MATCH(US!FS$5,FRED!$A:$A,0),MATCH(US!$B17,FRED!$1:$1,0))),(SUM(FG17:FR17)))),"")</f>
        <v>545802</v>
      </c>
      <c r="FT17" s="59">
        <f>+IFERROR((IF(ISTEXT(FT$5)=FALSE,(INDEX(FRED!$1:$1048576,MATCH(US!FT$5,FRED!$A:$A,0),MATCH(US!$B17,FRED!$1:$1,0))),(SUM(FH17:FS17)))),"")</f>
        <v>556960</v>
      </c>
      <c r="FU17" s="59">
        <f>+IFERROR((IF(ISTEXT(FU$5)=FALSE,(INDEX(FRED!$1:$1048576,MATCH(US!FU$5,FRED!$A:$A,0),MATCH(US!$B17,FRED!$1:$1,0))),(SUM(FI17:FT17)))),"")</f>
        <v>560833</v>
      </c>
      <c r="FV17" s="59">
        <f>+IFERROR((IF(ISTEXT(FV$5)=FALSE,(INDEX(FRED!$1:$1048576,MATCH(US!FV$5,FRED!$A:$A,0),MATCH(US!$B17,FRED!$1:$1,0))),(SUM(FJ17:FU17)))),"")</f>
        <v>568687</v>
      </c>
      <c r="FW17" s="59">
        <f>+IFERROR((IF(ISTEXT(FW$5)=FALSE,(INDEX(FRED!$1:$1048576,MATCH(US!FW$5,FRED!$A:$A,0),MATCH(US!$B17,FRED!$1:$1,0))),(SUM(FK17:FV17)))),"")</f>
        <v>583483</v>
      </c>
      <c r="FX17" s="59">
        <f>+IFERROR((IF(ISTEXT(FX$5)=FALSE,(INDEX(FRED!$1:$1048576,MATCH(US!FX$5,FRED!$A:$A,0),MATCH(US!$B17,FRED!$1:$1,0))),(SUM(FL17:FW17)))),"")</f>
        <v>587519</v>
      </c>
      <c r="FY17" s="59">
        <f>+IFERROR((IF(ISTEXT(FY$5)=FALSE,(INDEX(FRED!$1:$1048576,MATCH(US!FY$5,FRED!$A:$A,0),MATCH(US!$B17,FRED!$1:$1,0))),(SUM(FM17:FX17)))),"")</f>
        <v>592793</v>
      </c>
      <c r="FZ17" s="59">
        <f>+IFERROR((IF(ISTEXT(FZ$5)=FALSE,(INDEX(FRED!$1:$1048576,MATCH(US!FZ$5,FRED!$A:$A,0),MATCH(US!$B17,FRED!$1:$1,0))),(SUM(FN17:FY17)))),"")</f>
        <v>599466</v>
      </c>
      <c r="GA17" s="59">
        <f>+IFERROR((IF(ISTEXT(GA$5)=FALSE,(INDEX(FRED!$1:$1048576,MATCH(US!GA$5,FRED!$A:$A,0),MATCH(US!$B17,FRED!$1:$1,0))),(SUM(FO17:FZ17)))),"")</f>
        <v>605149</v>
      </c>
      <c r="GB17" s="59">
        <f>+IFERROR((IF(ISTEXT(GB$5)=FALSE,(INDEX(FRED!$1:$1048576,MATCH(US!GB$5,FRED!$A:$A,0),MATCH(US!$B17,FRED!$1:$1,0))),(SUM(FP17:GA17)))),"")</f>
        <v>613117</v>
      </c>
      <c r="GC17" s="60">
        <f>+IFERROR((IF(ISTEXT(GC$5)=FALSE,(INDEX(FRED!$1:$1048576,MATCH(US!GC$5,FRED!$A:$A,0),MATCH(US!$B17,FRED!$1:$1,0))),(SUM(FQ17:GB17)))),"")</f>
        <v>6925588</v>
      </c>
      <c r="GD17" s="59">
        <f>+IFERROR((IF(ISTEXT(GD$5)=FALSE,(INDEX(FRED!$1:$1048576,MATCH(US!GD$5,FRED!$A:$A,0),MATCH(US!$B17,FRED!$1:$1,0))),(SUM(FR17:GC17)))),"")</f>
        <v>613235</v>
      </c>
      <c r="GE17" s="59">
        <f>+IFERROR((IF(ISTEXT(GE$5)=FALSE,(INDEX(FRED!$1:$1048576,MATCH(US!GE$5,FRED!$A:$A,0),MATCH(US!$B17,FRED!$1:$1,0))),(SUM(FS17:GD17)))),"")</f>
        <v>618746</v>
      </c>
      <c r="GF17" s="59">
        <f>+IFERROR((IF(ISTEXT(GF$5)=FALSE,(INDEX(FRED!$1:$1048576,MATCH(US!GF$5,FRED!$A:$A,0),MATCH(US!$B17,FRED!$1:$1,0))),(SUM(FT17:GE17)))),"")</f>
        <v>616929</v>
      </c>
      <c r="GG17" s="59">
        <f>+IFERROR((IF(ISTEXT(GG$5)=FALSE,(INDEX(FRED!$1:$1048576,MATCH(US!GG$5,FRED!$A:$A,0),MATCH(US!$B17,FRED!$1:$1,0))),(SUM(FU17:GF17)))),"")</f>
        <v>626840</v>
      </c>
      <c r="GH17" s="59">
        <f>+IFERROR((IF(ISTEXT(GH$5)=FALSE,(INDEX(FRED!$1:$1048576,MATCH(US!GH$5,FRED!$A:$A,0),MATCH(US!$B17,FRED!$1:$1,0))),(SUM(FV17:GG17)))),"")</f>
        <v>625732</v>
      </c>
      <c r="GI17" s="59">
        <f>+IFERROR((IF(ISTEXT(GI$5)=FALSE,(INDEX(FRED!$1:$1048576,MATCH(US!GI$5,FRED!$A:$A,0),MATCH(US!$B17,FRED!$1:$1,0))),(SUM(FW17:GH17)))),"")</f>
        <v>628776</v>
      </c>
      <c r="GJ17" s="59">
        <f>+IFERROR((IF(ISTEXT(GJ$5)=FALSE,(INDEX(FRED!$1:$1048576,MATCH(US!GJ$5,FRED!$A:$A,0),MATCH(US!$B17,FRED!$1:$1,0))),(SUM(FX17:GI17)))),"")</f>
        <v>637240</v>
      </c>
      <c r="GK17" s="59">
        <f>+IFERROR((IF(ISTEXT(GK$5)=FALSE,(INDEX(FRED!$1:$1048576,MATCH(US!GK$5,FRED!$A:$A,0),MATCH(US!$B17,FRED!$1:$1,0))),(SUM(FY17:GJ17)))),"")</f>
        <v>637104</v>
      </c>
      <c r="GL17" s="59">
        <f>+IFERROR((IF(ISTEXT(GL$5)=FALSE,(INDEX(FRED!$1:$1048576,MATCH(US!GL$5,FRED!$A:$A,0),MATCH(US!$B17,FRED!$1:$1,0))),(SUM(FZ17:GK17)))),"")</f>
        <v>634526</v>
      </c>
      <c r="GM17" s="59">
        <f>+IFERROR((IF(ISTEXT(GM$5)=FALSE,(INDEX(FRED!$1:$1048576,MATCH(US!GM$5,FRED!$A:$A,0),MATCH(US!$B17,FRED!$1:$1,0))),(SUM(GA17:GL17)))),"")</f>
        <v>654987</v>
      </c>
      <c r="GN17" s="59">
        <f>+IFERROR((IF(ISTEXT(GN$5)=FALSE,(INDEX(FRED!$1:$1048576,MATCH(US!GN$5,FRED!$A:$A,0),MATCH(US!$B17,FRED!$1:$1,0))),(SUM(GB17:GM17)))),"")</f>
        <v>648022</v>
      </c>
      <c r="GO17" s="59">
        <f>+IFERROR((IF(ISTEXT(GO$5)=FALSE,(INDEX(FRED!$1:$1048576,MATCH(US!GO$5,FRED!$A:$A,0),MATCH(US!$B17,FRED!$1:$1,0))),(SUM(GC17:GN17)))),"")</f>
        <v>649515</v>
      </c>
      <c r="GP17" s="60">
        <f>+IFERROR((IF(ISTEXT(GP$5)=FALSE,(INDEX(FRED!$1:$1048576,MATCH(US!GP$5,FRED!$A:$A,0),MATCH(US!$B17,FRED!$1:$1,0))),(SUM(GD17:GO17)))),"")</f>
        <v>7591652</v>
      </c>
      <c r="GQ17" s="59">
        <f>+IFERROR((IF(ISTEXT(GQ$5)=FALSE,(INDEX(FRED!$1:$1048576,MATCH(US!GQ$5,FRED!$A:$A,0),MATCH(US!$B17,FRED!$1:$1,0))),(SUM(GE17:GP17)))),"")</f>
        <v>648830</v>
      </c>
      <c r="GR17" s="59">
        <f>+IFERROR((IF(ISTEXT(GR$5)=FALSE,(INDEX(FRED!$1:$1048576,MATCH(US!GR$5,FRED!$A:$A,0),MATCH(US!$B17,FRED!$1:$1,0))),(SUM(GF17:GQ17)))),"")</f>
        <v>655681</v>
      </c>
      <c r="GS17" s="59">
        <f>+IFERROR((IF(ISTEXT(GS$5)=FALSE,(INDEX(FRED!$1:$1048576,MATCH(US!GS$5,FRED!$A:$A,0),MATCH(US!$B17,FRED!$1:$1,0))),(SUM(GG17:GR17)))),"")</f>
        <v>669138</v>
      </c>
      <c r="GT17" s="59">
        <f>+IFERROR((IF(ISTEXT(GT$5)=FALSE,(INDEX(FRED!$1:$1048576,MATCH(US!GT$5,FRED!$A:$A,0),MATCH(US!$B17,FRED!$1:$1,0))),(SUM(GH17:GS17)))),"")</f>
        <v>692588</v>
      </c>
      <c r="GU17" s="59">
        <f>+IFERROR((IF(ISTEXT(GU$5)=FALSE,(INDEX(FRED!$1:$1048576,MATCH(US!GU$5,FRED!$A:$A,0),MATCH(US!$B17,FRED!$1:$1,0))),(SUM(GI17:GT17)))),"")</f>
        <v>704487</v>
      </c>
      <c r="GV17" s="59">
        <f>+IFERROR((IF(ISTEXT(GV$5)=FALSE,(INDEX(FRED!$1:$1048576,MATCH(US!GV$5,FRED!$A:$A,0),MATCH(US!$B17,FRED!$1:$1,0))),(SUM(GJ17:GU17)))),"")</f>
        <v>718259</v>
      </c>
      <c r="GW17" s="59">
        <f>+IFERROR((IF(ISTEXT(GW$5)=FALSE,(INDEX(FRED!$1:$1048576,MATCH(US!GW$5,FRED!$A:$A,0),MATCH(US!$B17,FRED!$1:$1,0))),(SUM(GK17:GV17)))),"")</f>
        <v>708166</v>
      </c>
      <c r="GX17" s="59">
        <f>+IFERROR((IF(ISTEXT(GX$5)=FALSE,(INDEX(FRED!$1:$1048576,MATCH(US!GX$5,FRED!$A:$A,0),MATCH(US!$B17,FRED!$1:$1,0))),(SUM(GL17:GW17)))),"")</f>
        <v>718331</v>
      </c>
      <c r="GY17" s="59">
        <f>+IFERROR((IF(ISTEXT(GY$5)=FALSE,(INDEX(FRED!$1:$1048576,MATCH(US!GY$5,FRED!$A:$A,0),MATCH(US!$B17,FRED!$1:$1,0))),(SUM(GM17:GX17)))),"")</f>
        <v>709279</v>
      </c>
      <c r="GZ17" s="59">
        <f>+IFERROR((IF(ISTEXT(GZ$5)=FALSE,(INDEX(FRED!$1:$1048576,MATCH(US!GZ$5,FRED!$A:$A,0),MATCH(US!$B17,FRED!$1:$1,0))),(SUM(GN17:GY17)))),"")</f>
        <v>696684</v>
      </c>
      <c r="HA17" s="59">
        <f>+IFERROR((IF(ISTEXT(HA$5)=FALSE,(INDEX(FRED!$1:$1048576,MATCH(US!HA$5,FRED!$A:$A,0),MATCH(US!$B17,FRED!$1:$1,0))),(SUM(GO17:GZ17)))),"")</f>
        <v>691920</v>
      </c>
      <c r="HB17" s="59">
        <f>+IFERROR((IF(ISTEXT(HB$5)=FALSE,(INDEX(FRED!$1:$1048576,MATCH(US!HB$5,FRED!$A:$A,0),MATCH(US!$B17,FRED!$1:$1,0))),(SUM(GP17:HA17)))),"")</f>
        <v>697058</v>
      </c>
      <c r="HC17" s="60">
        <f>+IFERROR((IF(ISTEXT(HC$5)=FALSE,(INDEX(FRED!$1:$1048576,MATCH(US!HC$5,FRED!$A:$A,0),MATCH(US!$B17,FRED!$1:$1,0))),(SUM(GQ17:HB17)))),"")</f>
        <v>8310421</v>
      </c>
      <c r="HD17" s="59">
        <f>+IFERROR((IF(ISTEXT(HD$5)=FALSE,(INDEX(FRED!$1:$1048576,MATCH(US!HD$5,FRED!$A:$A,0),MATCH(US!$B17,FRED!$1:$1,0))),(SUM(GR17:HC17)))),"")</f>
        <v>698242</v>
      </c>
      <c r="HE17" s="59">
        <f>+IFERROR((IF(ISTEXT(HE$5)=FALSE,(INDEX(FRED!$1:$1048576,MATCH(US!HE$5,FRED!$A:$A,0),MATCH(US!$B17,FRED!$1:$1,0))),(SUM(GS17:HD17)))),"")</f>
        <v>704125</v>
      </c>
      <c r="HF17" s="59">
        <f>+IFERROR((IF(ISTEXT(HF$5)=FALSE,(INDEX(FRED!$1:$1048576,MATCH(US!HF$5,FRED!$A:$A,0),MATCH(US!$B17,FRED!$1:$1,0))),(SUM(GT17:HE17)))),"")</f>
        <v>712859</v>
      </c>
      <c r="HG17" s="59">
        <f>+IFERROR((IF(ISTEXT(HG$5)=FALSE,(INDEX(FRED!$1:$1048576,MATCH(US!HG$5,FRED!$A:$A,0),MATCH(US!$B17,FRED!$1:$1,0))),(SUM(GU17:HF17)))),"")</f>
        <v>711153</v>
      </c>
      <c r="HH17" s="59">
        <f>+IFERROR((IF(ISTEXT(HH$5)=FALSE,(INDEX(FRED!$1:$1048576,MATCH(US!HH$5,FRED!$A:$A,0),MATCH(US!$B17,FRED!$1:$1,0))),(SUM(GV17:HG17)))),"")</f>
        <v>715382</v>
      </c>
      <c r="HI17" s="59">
        <f>+IFERROR((IF(ISTEXT(HI$5)=FALSE,(INDEX(FRED!$1:$1048576,MATCH(US!HI$5,FRED!$A:$A,0),MATCH(US!$B17,FRED!$1:$1,0))),(SUM(GW17:HH17)))),"")</f>
        <v>736705</v>
      </c>
      <c r="HJ17" s="59">
        <f>+IFERROR((IF(ISTEXT(HJ$5)=FALSE,(INDEX(FRED!$1:$1048576,MATCH(US!HJ$5,FRED!$A:$A,0),MATCH(US!$B17,FRED!$1:$1,0))),(SUM(GX17:HI17)))),"")</f>
        <v>731328</v>
      </c>
      <c r="HK17" s="59">
        <f>+IFERROR((IF(ISTEXT(HK$5)=FALSE,(INDEX(FRED!$1:$1048576,MATCH(US!HK$5,FRED!$A:$A,0),MATCH(US!$B17,FRED!$1:$1,0))),(SUM(GY17:HJ17)))),"")</f>
        <v>733506</v>
      </c>
      <c r="HL17" s="59">
        <f>+IFERROR((IF(ISTEXT(HL$5)=FALSE,(INDEX(FRED!$1:$1048576,MATCH(US!HL$5,FRED!$A:$A,0),MATCH(US!$B17,FRED!$1:$1,0))),(SUM(GZ17:HK17)))),"")</f>
        <v>743057</v>
      </c>
      <c r="HM17" s="59">
        <f>+IFERROR((IF(ISTEXT(HM$5)=FALSE,(INDEX(FRED!$1:$1048576,MATCH(US!HM$5,FRED!$A:$A,0),MATCH(US!$B17,FRED!$1:$1,0))),(SUM(HA17:HL17)))),"")</f>
        <v>737380</v>
      </c>
      <c r="HN17" s="59">
        <f>+IFERROR((IF(ISTEXT(HN$5)=FALSE,(INDEX(FRED!$1:$1048576,MATCH(US!HN$5,FRED!$A:$A,0),MATCH(US!$B17,FRED!$1:$1,0))),(SUM(HB17:HM17)))),"")</f>
        <v>753299</v>
      </c>
      <c r="HO17" s="59">
        <f>+IFERROR((IF(ISTEXT(HO$5)=FALSE,(INDEX(FRED!$1:$1048576,MATCH(US!HO$5,FRED!$A:$A,0),MATCH(US!$B17,FRED!$1:$1,0))),(SUM(HC17:HN17)))),"")</f>
        <v>751190</v>
      </c>
      <c r="HP17" s="60">
        <f>+IFERROR((IF(ISTEXT(HP$5)=FALSE,(INDEX(FRED!$1:$1048576,MATCH(US!HP$5,FRED!$A:$A,0),MATCH(US!$B17,FRED!$1:$1,0))),(SUM(HD17:HO17)))),"")</f>
        <v>8728226</v>
      </c>
      <c r="HQ17" s="59">
        <f>+IFERROR((IF(ISTEXT(HQ$5)=FALSE,(INDEX(FRED!$1:$1048576,MATCH(US!HQ$5,FRED!$A:$A,0),MATCH(US!$B17,FRED!$1:$1,0))),(SUM(HE17:HP17)))),"")</f>
        <v>737422</v>
      </c>
      <c r="HR17" s="59">
        <f>+IFERROR((IF(ISTEXT(HR$5)=FALSE,(INDEX(FRED!$1:$1048576,MATCH(US!HR$5,FRED!$A:$A,0),MATCH(US!$B17,FRED!$1:$1,0))),(SUM(HF17:HQ17)))),"")</f>
        <v>738576</v>
      </c>
      <c r="HS17" s="59">
        <f>+IFERROR((IF(ISTEXT(HS$5)=FALSE,(INDEX(FRED!$1:$1048576,MATCH(US!HS$5,FRED!$A:$A,0),MATCH(US!$B17,FRED!$1:$1,0))),(SUM(HG17:HR17)))),"")</f>
        <v>739722</v>
      </c>
      <c r="HT17" s="59">
        <f>+IFERROR((IF(ISTEXT(HT$5)=FALSE,(INDEX(FRED!$1:$1048576,MATCH(US!HT$5,FRED!$A:$A,0),MATCH(US!$B17,FRED!$1:$1,0))),(SUM(HH17:HS17)))),"")</f>
        <v>728399</v>
      </c>
      <c r="HU17" s="59">
        <f>+IFERROR((IF(ISTEXT(HU$5)=FALSE,(INDEX(FRED!$1:$1048576,MATCH(US!HU$5,FRED!$A:$A,0),MATCH(US!$B17,FRED!$1:$1,0))),(SUM(HI17:HT17)))),"")</f>
        <v>739122</v>
      </c>
      <c r="HV17" s="59">
        <f>+IFERROR((IF(ISTEXT(HV$5)=FALSE,(INDEX(FRED!$1:$1048576,MATCH(US!HV$5,FRED!$A:$A,0),MATCH(US!$B17,FRED!$1:$1,0))),(SUM(HJ17:HU17)))),"")</f>
        <v>734767</v>
      </c>
      <c r="HW17" s="59">
        <f>+IFERROR((IF(ISTEXT(HW$5)=FALSE,(INDEX(FRED!$1:$1048576,MATCH(US!HW$5,FRED!$A:$A,0),MATCH(US!$B17,FRED!$1:$1,0))),(SUM(HK17:HV17)))),"")</f>
        <v>727850</v>
      </c>
      <c r="HX17" s="59">
        <f>+IFERROR((IF(ISTEXT(HX$5)=FALSE,(INDEX(FRED!$1:$1048576,MATCH(US!HX$5,FRED!$A:$A,0),MATCH(US!$B17,FRED!$1:$1,0))),(SUM(HL17:HW17)))),"")</f>
        <v>725808</v>
      </c>
      <c r="HY17" s="59">
        <f>+IFERROR((IF(ISTEXT(HY$5)=FALSE,(INDEX(FRED!$1:$1048576,MATCH(US!HY$5,FRED!$A:$A,0),MATCH(US!$B17,FRED!$1:$1,0))),(SUM(HM17:HX17)))),"")</f>
        <v>729027</v>
      </c>
      <c r="HZ17" s="59">
        <f>+IFERROR((IF(ISTEXT(HZ$5)=FALSE,(INDEX(FRED!$1:$1048576,MATCH(US!HZ$5,FRED!$A:$A,0),MATCH(US!$B17,FRED!$1:$1,0))),(SUM(HN17:HY17)))),"")</f>
        <v>738704</v>
      </c>
      <c r="IA17" s="59">
        <f>+IFERROR((IF(ISTEXT(IA$5)=FALSE,(INDEX(FRED!$1:$1048576,MATCH(US!IA$5,FRED!$A:$A,0),MATCH(US!$B17,FRED!$1:$1,0))),(SUM(HO17:HZ17)))),"")</f>
        <v>740391</v>
      </c>
      <c r="IB17" s="59">
        <f>+IFERROR((IF(ISTEXT(IB$5)=FALSE,(INDEX(FRED!$1:$1048576,MATCH(US!IB$5,FRED!$A:$A,0),MATCH(US!$B17,FRED!$1:$1,0))),(SUM(HP17:IA17)))),"")</f>
        <v>741608</v>
      </c>
      <c r="IC17" s="60">
        <f>+IFERROR((IF(ISTEXT(IC$5)=FALSE,(INDEX(FRED!$1:$1048576,MATCH(US!IC$5,FRED!$A:$A,0),MATCH(US!$B17,FRED!$1:$1,0))),(SUM(HQ17:IB17)))),"")</f>
        <v>8821396</v>
      </c>
      <c r="ID17" s="59">
        <f>+IFERROR((IF(ISTEXT(ID$5)=FALSE,(INDEX(FRED!$1:$1048576,MATCH(US!ID$5,FRED!$A:$A,0),MATCH(US!$B17,FRED!$1:$1,0))),(SUM(HR17:IC17)))),"")</f>
        <v>759204</v>
      </c>
      <c r="IE17" s="59">
        <f>+IFERROR((IF(ISTEXT(IE$5)=FALSE,(INDEX(FRED!$1:$1048576,MATCH(US!IE$5,FRED!$A:$A,0),MATCH(US!$B17,FRED!$1:$1,0))),(SUM(HS17:ID17)))),"")</f>
        <v>771081</v>
      </c>
      <c r="IF17" s="59">
        <f>+IFERROR((IF(ISTEXT(IF$5)=FALSE,(INDEX(FRED!$1:$1048576,MATCH(US!IF$5,FRED!$A:$A,0),MATCH(US!$B17,FRED!$1:$1,0))),(SUM(HT17:IE17)))),"")</f>
        <v>767344</v>
      </c>
      <c r="IG17" s="59">
        <f>+IFERROR((IF(ISTEXT(IG$5)=FALSE,(INDEX(FRED!$1:$1048576,MATCH(US!IG$5,FRED!$A:$A,0),MATCH(US!$B17,FRED!$1:$1,0))),(SUM(HU17:IF17)))),"")</f>
        <v>774355</v>
      </c>
      <c r="IH17" s="59">
        <f>+IFERROR((IF(ISTEXT(IH$5)=FALSE,(INDEX(FRED!$1:$1048576,MATCH(US!IH$5,FRED!$A:$A,0),MATCH(US!$B17,FRED!$1:$1,0))),(SUM(HV17:IG17)))),"")</f>
        <v>777455</v>
      </c>
      <c r="II17" s="59">
        <f>+IFERROR((IF(ISTEXT(II$5)=FALSE,(INDEX(FRED!$1:$1048576,MATCH(US!II$5,FRED!$A:$A,0),MATCH(US!$B17,FRED!$1:$1,0))),(SUM(HW17:IH17)))),"")</f>
        <v>767634</v>
      </c>
      <c r="IJ17" s="59">
        <f>+IFERROR((IF(ISTEXT(IJ$5)=FALSE,(INDEX(FRED!$1:$1048576,MATCH(US!IJ$5,FRED!$A:$A,0),MATCH(US!$B17,FRED!$1:$1,0))),(SUM(HX17:II17)))),"")</f>
        <v>769684</v>
      </c>
      <c r="IK17" s="59">
        <f>+IFERROR((IF(ISTEXT(IK$5)=FALSE,(INDEX(FRED!$1:$1048576,MATCH(US!IK$5,FRED!$A:$A,0),MATCH(US!$B17,FRED!$1:$1,0))),(SUM(HY17:IJ17)))),"")</f>
        <v>783913</v>
      </c>
      <c r="IL17" s="59">
        <f>+IFERROR((IF(ISTEXT(IL$5)=FALSE,(INDEX(FRED!$1:$1048576,MATCH(US!IL$5,FRED!$A:$A,0),MATCH(US!$B17,FRED!$1:$1,0))),(SUM(HZ17:IK17)))),"")</f>
        <v>766433</v>
      </c>
      <c r="IM17" s="59">
        <f>+IFERROR((IF(ISTEXT(IM$5)=FALSE,(INDEX(FRED!$1:$1048576,MATCH(US!IM$5,FRED!$A:$A,0),MATCH(US!$B17,FRED!$1:$1,0))),(SUM(IA17:IL17)))),"")</f>
        <v>769201</v>
      </c>
      <c r="IN17" s="59">
        <f>+IFERROR((IF(ISTEXT(IN$5)=FALSE,(INDEX(FRED!$1:$1048576,MATCH(US!IN$5,FRED!$A:$A,0),MATCH(US!$B17,FRED!$1:$1,0))),(SUM(IB17:IM17)))),"")</f>
        <v>757745</v>
      </c>
      <c r="IO17" s="59">
        <f>+IFERROR((IF(ISTEXT(IO$5)=FALSE,(INDEX(FRED!$1:$1048576,MATCH(US!IO$5,FRED!$A:$A,0),MATCH(US!$B17,FRED!$1:$1,0))),(SUM(IC17:IN17)))),"")</f>
        <v>767497</v>
      </c>
      <c r="IP17" s="60">
        <f>+IFERROR((IF(ISTEXT(IP$5)=FALSE,(INDEX(FRED!$1:$1048576,MATCH(US!IP$5,FRED!$A:$A,0),MATCH(US!$B17,FRED!$1:$1,0))),(SUM(ID17:IO17)))),"")</f>
        <v>9231546</v>
      </c>
      <c r="IQ17" s="59">
        <f>+IFERROR((IF(ISTEXT(IQ$5)=FALSE,(INDEX(FRED!$1:$1048576,MATCH(US!IQ$5,FRED!$A:$A,0),MATCH(US!$B17,FRED!$1:$1,0))),(SUM(IE17:IP17)))),"")</f>
        <v>771321</v>
      </c>
      <c r="IR17" s="59">
        <f>+IFERROR((IF(ISTEXT(IR$5)=FALSE,(INDEX(FRED!$1:$1048576,MATCH(US!IR$5,FRED!$A:$A,0),MATCH(US!$B17,FRED!$1:$1,0))),(SUM(IF17:IQ17)))),"")</f>
        <v>787769</v>
      </c>
      <c r="IS17" s="59">
        <f>+IFERROR((IF(ISTEXT(IS$5)=FALSE,(INDEX(FRED!$1:$1048576,MATCH(US!IS$5,FRED!$A:$A,0),MATCH(US!$B17,FRED!$1:$1,0))),(SUM(IG17:IR17)))),"")</f>
        <v>796852</v>
      </c>
      <c r="IT17" s="59">
        <f>+IFERROR((IF(ISTEXT(IT$5)=FALSE,(INDEX(FRED!$1:$1048576,MATCH(US!IT$5,FRED!$A:$A,0),MATCH(US!$B17,FRED!$1:$1,0))),(SUM(IH17:IS17)))),"")</f>
        <v>824986</v>
      </c>
      <c r="IU17" s="59">
        <f>+IFERROR((IF(ISTEXT(IU$5)=FALSE,(INDEX(FRED!$1:$1048576,MATCH(US!IU$5,FRED!$A:$A,0),MATCH(US!$B17,FRED!$1:$1,0))),(SUM(II17:IT17)))),"")</f>
        <v>829644</v>
      </c>
      <c r="IV17" s="59">
        <f>+IFERROR((IF(ISTEXT(IV$5)=FALSE,(INDEX(FRED!$1:$1048576,MATCH(US!IV$5,FRED!$A:$A,0),MATCH(US!$B17,FRED!$1:$1,0))),(SUM(IJ17:IU17)))),"")</f>
        <v>834312</v>
      </c>
      <c r="IW17" s="59">
        <f>+IFERROR((IF(ISTEXT(IW$5)=FALSE,(INDEX(FRED!$1:$1048576,MATCH(US!IW$5,FRED!$A:$A,0),MATCH(US!$B17,FRED!$1:$1,0))),(SUM(IK17:IV17)))),"")</f>
        <v>853966</v>
      </c>
      <c r="IX17" s="59">
        <f>+IFERROR((IF(ISTEXT(IX$5)=FALSE,(INDEX(FRED!$1:$1048576,MATCH(US!IX$5,FRED!$A:$A,0),MATCH(US!$B17,FRED!$1:$1,0))),(SUM(IL17:IW17)))),"")</f>
        <v>859223</v>
      </c>
      <c r="IY17" s="59">
        <f>+IFERROR((IF(ISTEXT(IY$5)=FALSE,(INDEX(FRED!$1:$1048576,MATCH(US!IY$5,FRED!$A:$A,0),MATCH(US!$B17,FRED!$1:$1,0))),(SUM(IM17:IX17)))),"")</f>
        <v>866535</v>
      </c>
      <c r="IZ17" s="59">
        <f>+IFERROR((IF(ISTEXT(IZ$5)=FALSE,(INDEX(FRED!$1:$1048576,MATCH(US!IZ$5,FRED!$A:$A,0),MATCH(US!$B17,FRED!$1:$1,0))),(SUM(IN17:IY17)))),"")</f>
        <v>866647</v>
      </c>
      <c r="JA17" s="59">
        <f>+IFERROR((IF(ISTEXT(JA$5)=FALSE,(INDEX(FRED!$1:$1048576,MATCH(US!JA$5,FRED!$A:$A,0),MATCH(US!$B17,FRED!$1:$1,0))),(SUM(IO17:IZ17)))),"")</f>
        <v>876090</v>
      </c>
      <c r="JB17" s="59">
        <f>+IFERROR((IF(ISTEXT(JB$5)=FALSE,(INDEX(FRED!$1:$1048576,MATCH(US!JB$5,FRED!$A:$A,0),MATCH(US!$B17,FRED!$1:$1,0))),(SUM(IP17:JA17)))),"")</f>
        <v>874776</v>
      </c>
      <c r="JC17" s="60">
        <f>+IFERROR((IF(ISTEXT(JC$5)=FALSE,(INDEX(FRED!$1:$1048576,MATCH(US!JC$5,FRED!$A:$A,0),MATCH(US!$B17,FRED!$1:$1,0))),(SUM(IQ17:JB17)))),"")</f>
        <v>10042121</v>
      </c>
      <c r="JD17" s="59">
        <f>+IFERROR((IF(ISTEXT(JD$5)=FALSE,(INDEX(FRED!$1:$1048576,MATCH(US!JD$5,FRED!$A:$A,0),MATCH(US!$B17,FRED!$1:$1,0))),(SUM(IR17:JC17)))),"")</f>
        <v>884163</v>
      </c>
      <c r="JE17" s="59">
        <f>+IFERROR((IF(ISTEXT(JE$5)=FALSE,(INDEX(FRED!$1:$1048576,MATCH(US!JE$5,FRED!$A:$A,0),MATCH(US!$B17,FRED!$1:$1,0))),(SUM(IS17:JD17)))),"")</f>
        <v>883020</v>
      </c>
      <c r="JF17" s="59">
        <f>+IFERROR((IF(ISTEXT(JF$5)=FALSE,(INDEX(FRED!$1:$1048576,MATCH(US!JF$5,FRED!$A:$A,0),MATCH(US!$B17,FRED!$1:$1,0))),(SUM(IT17:JE17)))),"")</f>
        <v>878172</v>
      </c>
      <c r="JG17" s="59">
        <f>+IFERROR((IF(ISTEXT(JG$5)=FALSE,(INDEX(FRED!$1:$1048576,MATCH(US!JG$5,FRED!$A:$A,0),MATCH(US!$B17,FRED!$1:$1,0))),(SUM(IU17:JF17)))),"")</f>
        <v>856248</v>
      </c>
      <c r="JH17" s="59">
        <f>+IFERROR((IF(ISTEXT(JH$5)=FALSE,(INDEX(FRED!$1:$1048576,MATCH(US!JH$5,FRED!$A:$A,0),MATCH(US!$B17,FRED!$1:$1,0))),(SUM(IV17:JG17)))),"")</f>
        <v>856029</v>
      </c>
      <c r="JI17" s="59">
        <f>+IFERROR((IF(ISTEXT(JI$5)=FALSE,(INDEX(FRED!$1:$1048576,MATCH(US!JI$5,FRED!$A:$A,0),MATCH(US!$B17,FRED!$1:$1,0))),(SUM(IW17:JH17)))),"")</f>
        <v>861119</v>
      </c>
      <c r="JJ17" s="59">
        <f>+IFERROR((IF(ISTEXT(JJ$5)=FALSE,(INDEX(FRED!$1:$1048576,MATCH(US!JJ$5,FRED!$A:$A,0),MATCH(US!$B17,FRED!$1:$1,0))),(SUM(IX17:JI17)))),"")</f>
        <v>854243</v>
      </c>
      <c r="JK17" s="59">
        <f>+IFERROR((IF(ISTEXT(JK$5)=FALSE,(INDEX(FRED!$1:$1048576,MATCH(US!JK$5,FRED!$A:$A,0),MATCH(US!$B17,FRED!$1:$1,0))),(SUM(IY17:JJ17)))),"")</f>
        <v>838539</v>
      </c>
      <c r="JL17" s="59">
        <f>+IFERROR((IF(ISTEXT(JL$5)=FALSE,(INDEX(FRED!$1:$1048576,MATCH(US!JL$5,FRED!$A:$A,0),MATCH(US!$B17,FRED!$1:$1,0))),(SUM(IZ17:JK17)))),"")</f>
        <v>838572</v>
      </c>
      <c r="JM17" s="59">
        <f>+IFERROR((IF(ISTEXT(JM$5)=FALSE,(INDEX(FRED!$1:$1048576,MATCH(US!JM$5,FRED!$A:$A,0),MATCH(US!$B17,FRED!$1:$1,0))),(SUM(JA17:JL17)))),"")</f>
        <v>842086</v>
      </c>
      <c r="JN17" s="59">
        <f>+IFERROR((IF(ISTEXT(JN$5)=FALSE,(INDEX(FRED!$1:$1048576,MATCH(US!JN$5,FRED!$A:$A,0),MATCH(US!$B17,FRED!$1:$1,0))),(SUM(JB17:JM17)))),"")</f>
        <v>838297</v>
      </c>
      <c r="JO17" s="59">
        <f>+IFERROR((IF(ISTEXT(JO$5)=FALSE,(INDEX(FRED!$1:$1048576,MATCH(US!JO$5,FRED!$A:$A,0),MATCH(US!$B17,FRED!$1:$1,0))),(SUM(JC17:JN17)))),"")</f>
        <v>841486</v>
      </c>
      <c r="JP17" s="60">
        <f>+IFERROR((IF(ISTEXT(JP$5)=FALSE,(INDEX(FRED!$1:$1048576,MATCH(US!JP$5,FRED!$A:$A,0),MATCH(US!$B17,FRED!$1:$1,0))),(SUM(JD17:JO17)))),"")</f>
        <v>10271974</v>
      </c>
      <c r="JQ17" s="59">
        <f>+IFERROR((IF(ISTEXT(JQ$5)=FALSE,(INDEX(FRED!$1:$1048576,MATCH(US!JQ$5,FRED!$A:$A,0),MATCH(US!$B17,FRED!$1:$1,0))),(SUM(JE17:JP17)))),"")</f>
        <v>842648</v>
      </c>
      <c r="JR17" s="59">
        <f>+IFERROR((IF(ISTEXT(JR$5)=FALSE,(INDEX(FRED!$1:$1048576,MATCH(US!JR$5,FRED!$A:$A,0),MATCH(US!$B17,FRED!$1:$1,0))),(SUM(JF17:JQ17)))),"")</f>
        <v>829296</v>
      </c>
      <c r="JS17" s="59">
        <f>+IFERROR((IF(ISTEXT(JS$5)=FALSE,(INDEX(FRED!$1:$1048576,MATCH(US!JS$5,FRED!$A:$A,0),MATCH(US!$B17,FRED!$1:$1,0))),(SUM(JG17:JR17)))),"")</f>
        <v>845441</v>
      </c>
      <c r="JT17" s="59">
        <f>+IFERROR((IF(ISTEXT(JT$5)=FALSE,(INDEX(FRED!$1:$1048576,MATCH(US!JT$5,FRED!$A:$A,0),MATCH(US!$B17,FRED!$1:$1,0))),(SUM(JH17:JS17)))),"")</f>
        <v>838542</v>
      </c>
      <c r="JU17" s="59">
        <f>+IFERROR((IF(ISTEXT(JU$5)=FALSE,(INDEX(FRED!$1:$1048576,MATCH(US!JU$5,FRED!$A:$A,0),MATCH(US!$B17,FRED!$1:$1,0))),(SUM(JI17:JT17)))),"")</f>
        <v>837714</v>
      </c>
      <c r="JV17" s="59">
        <f>+IFERROR((IF(ISTEXT(JV$5)=FALSE,(INDEX(FRED!$1:$1048576,MATCH(US!JV$5,FRED!$A:$A,0),MATCH(US!$B17,FRED!$1:$1,0))),(SUM(JJ17:JU17)))),"")</f>
        <v>838443</v>
      </c>
      <c r="JW17" s="59">
        <f>+IFERROR((IF(ISTEXT(JW$5)=FALSE,(INDEX(FRED!$1:$1048576,MATCH(US!JW$5,FRED!$A:$A,0),MATCH(US!$B17,FRED!$1:$1,0))),(SUM(JK17:JV17)))),"")</f>
        <v>844405</v>
      </c>
      <c r="JX17" s="59">
        <f>+IFERROR((IF(ISTEXT(JX$5)=FALSE,(INDEX(FRED!$1:$1048576,MATCH(US!JX$5,FRED!$A:$A,0),MATCH(US!$B17,FRED!$1:$1,0))),(SUM(JL17:JW17)))),"")</f>
        <v>843417</v>
      </c>
      <c r="JY17" s="59">
        <f>+IFERROR((IF(ISTEXT(JY$5)=FALSE,(INDEX(FRED!$1:$1048576,MATCH(US!JY$5,FRED!$A:$A,0),MATCH(US!$B17,FRED!$1:$1,0))),(SUM(JM17:JX17)))),"")</f>
        <v>841229</v>
      </c>
      <c r="JZ17" s="59">
        <f>+IFERROR((IF(ISTEXT(JZ$5)=FALSE,(INDEX(FRED!$1:$1048576,MATCH(US!JZ$5,FRED!$A:$A,0),MATCH(US!$B17,FRED!$1:$1,0))),(SUM(JN17:JY17)))),"")</f>
        <v>845817</v>
      </c>
      <c r="KA17" s="59">
        <f>+IFERROR((IF(ISTEXT(KA$5)=FALSE,(INDEX(FRED!$1:$1048576,MATCH(US!KA$5,FRED!$A:$A,0),MATCH(US!$B17,FRED!$1:$1,0))),(SUM(JO17:JZ17)))),"")</f>
        <v>864553</v>
      </c>
      <c r="KB17" s="59">
        <f>+IFERROR((IF(ISTEXT(KB$5)=FALSE,(INDEX(FRED!$1:$1048576,MATCH(US!KB$5,FRED!$A:$A,0),MATCH(US!$B17,FRED!$1:$1,0))),(SUM(JP17:KA17)))),"")</f>
        <v>867361</v>
      </c>
      <c r="KC17" s="60">
        <f>+IFERROR((IF(ISTEXT(KC$5)=FALSE,(INDEX(FRED!$1:$1048576,MATCH(US!KC$5,FRED!$A:$A,0),MATCH(US!$B17,FRED!$1:$1,0))),(SUM(JQ17:KB17)))),"")</f>
        <v>10138866</v>
      </c>
      <c r="KD17" s="59">
        <f>+IFERROR((IF(ISTEXT(KD$5)=FALSE,(INDEX(FRED!$1:$1048576,MATCH(US!KD$5,FRED!$A:$A,0),MATCH(US!$B17,FRED!$1:$1,0))),(SUM(JR17:KC17)))),"")</f>
        <v>884924</v>
      </c>
      <c r="KE17" s="59">
        <f>+IFERROR((IF(ISTEXT(KE$5)=FALSE,(INDEX(FRED!$1:$1048576,MATCH(US!KE$5,FRED!$A:$A,0),MATCH(US!$B17,FRED!$1:$1,0))),(SUM(JS17:KD17)))),"")</f>
        <v>899925</v>
      </c>
      <c r="KF17" s="59">
        <f>+IFERROR((IF(ISTEXT(KF$5)=FALSE,(INDEX(FRED!$1:$1048576,MATCH(US!KF$5,FRED!$A:$A,0),MATCH(US!$B17,FRED!$1:$1,0))),(SUM(JT17:KE17)))),"")</f>
        <v>912293</v>
      </c>
      <c r="KG17" s="59">
        <f>+IFERROR((IF(ISTEXT(KG$5)=FALSE,(INDEX(FRED!$1:$1048576,MATCH(US!KG$5,FRED!$A:$A,0),MATCH(US!$B17,FRED!$1:$1,0))),(SUM(JU17:KF17)))),"")</f>
        <v>936767</v>
      </c>
      <c r="KH17" s="59">
        <f>+IFERROR((IF(ISTEXT(KH$5)=FALSE,(INDEX(FRED!$1:$1048576,MATCH(US!KH$5,FRED!$A:$A,0),MATCH(US!$B17,FRED!$1:$1,0))),(SUM(JV17:KG17)))),"")</f>
        <v>937613</v>
      </c>
      <c r="KI17" s="59">
        <f>+IFERROR((IF(ISTEXT(KI$5)=FALSE,(INDEX(FRED!$1:$1048576,MATCH(US!KI$5,FRED!$A:$A,0),MATCH(US!$B17,FRED!$1:$1,0))),(SUM(JW17:KH17)))),"")</f>
        <v>953616</v>
      </c>
      <c r="KJ17" s="59">
        <f>+IFERROR((IF(ISTEXT(KJ$5)=FALSE,(INDEX(FRED!$1:$1048576,MATCH(US!KJ$5,FRED!$A:$A,0),MATCH(US!$B17,FRED!$1:$1,0))),(SUM(JX17:KI17)))),"")</f>
        <v>982080</v>
      </c>
      <c r="KK17" s="59">
        <f>+IFERROR((IF(ISTEXT(KK$5)=FALSE,(INDEX(FRED!$1:$1048576,MATCH(US!KK$5,FRED!$A:$A,0),MATCH(US!$B17,FRED!$1:$1,0))),(SUM(JY17:KJ17)))),"")</f>
        <v>991179</v>
      </c>
      <c r="KL17" s="59">
        <f>+IFERROR((IF(ISTEXT(KL$5)=FALSE,(INDEX(FRED!$1:$1048576,MATCH(US!KL$5,FRED!$A:$A,0),MATCH(US!$B17,FRED!$1:$1,0))),(SUM(JZ17:KK17)))),"")</f>
        <v>1010585</v>
      </c>
      <c r="KM17" s="59">
        <f>+IFERROR((IF(ISTEXT(KM$5)=FALSE,(INDEX(FRED!$1:$1048576,MATCH(US!KM$5,FRED!$A:$A,0),MATCH(US!$B17,FRED!$1:$1,0))),(SUM(KA17:KL17)))),"")</f>
        <v>1017976</v>
      </c>
      <c r="KN17" s="59">
        <f>+IFERROR((IF(ISTEXT(KN$5)=FALSE,(INDEX(FRED!$1:$1048576,MATCH(US!KN$5,FRED!$A:$A,0),MATCH(US!$B17,FRED!$1:$1,0))),(SUM(KB17:KM17)))),"")</f>
        <v>1036194</v>
      </c>
      <c r="KO17" s="59">
        <f>+IFERROR((IF(ISTEXT(KO$5)=FALSE,(INDEX(FRED!$1:$1048576,MATCH(US!KO$5,FRED!$A:$A,0),MATCH(US!$B17,FRED!$1:$1,0))),(SUM(KC17:KN17)))),"")</f>
        <v>1057270</v>
      </c>
      <c r="KP17" s="60">
        <f>+IFERROR((IF(ISTEXT(KP$5)=FALSE,(INDEX(FRED!$1:$1048576,MATCH(US!KP$5,FRED!$A:$A,0),MATCH(US!$B17,FRED!$1:$1,0))),(SUM(KD17:KO17)))),"")</f>
        <v>11620422</v>
      </c>
      <c r="KQ17" s="59">
        <f>+IFERROR((IF(ISTEXT(KQ$5)=FALSE,(INDEX(FRED!$1:$1048576,MATCH(US!KQ$5,FRED!$A:$A,0),MATCH(US!$B17,FRED!$1:$1,0))),(SUM(KE17:KP17)))),"")</f>
        <v>1094405</v>
      </c>
      <c r="KR17" s="59">
        <f>+IFERROR((IF(ISTEXT(KR$5)=FALSE,(INDEX(FRED!$1:$1048576,MATCH(US!KR$5,FRED!$A:$A,0),MATCH(US!$B17,FRED!$1:$1,0))),(SUM(KF17:KQ17)))),"")</f>
        <v>1117072</v>
      </c>
      <c r="KS17" s="59">
        <f>+IFERROR((IF(ISTEXT(KS$5)=FALSE,(INDEX(FRED!$1:$1048576,MATCH(US!KS$5,FRED!$A:$A,0),MATCH(US!$B17,FRED!$1:$1,0))),(SUM(KG17:KR17)))),"")</f>
        <v>1143042</v>
      </c>
      <c r="KT17" s="59">
        <f>+IFERROR((IF(ISTEXT(KT$5)=FALSE,(INDEX(FRED!$1:$1048576,MATCH(US!KT$5,FRED!$A:$A,0),MATCH(US!$B17,FRED!$1:$1,0))),(SUM(KH17:KS17)))),"")</f>
        <v>1169497</v>
      </c>
      <c r="KU17" s="59">
        <f>+IFERROR((IF(ISTEXT(KU$5)=FALSE,(INDEX(FRED!$1:$1048576,MATCH(US!KU$5,FRED!$A:$A,0),MATCH(US!$B17,FRED!$1:$1,0))),(SUM(KI17:KT17)))),"")</f>
        <v>1183436</v>
      </c>
      <c r="KV17" s="59">
        <f>+IFERROR((IF(ISTEXT(KV$5)=FALSE,(INDEX(FRED!$1:$1048576,MATCH(US!KV$5,FRED!$A:$A,0),MATCH(US!$B17,FRED!$1:$1,0))),(SUM(KJ17:KU17)))),"")</f>
        <v>1193175</v>
      </c>
      <c r="KW17" s="59">
        <f>+IFERROR((IF(ISTEXT(KW$5)=FALSE,(INDEX(FRED!$1:$1048576,MATCH(US!KW$5,FRED!$A:$A,0),MATCH(US!$B17,FRED!$1:$1,0))),(SUM(KK17:KV17)))),"")</f>
        <v>1192776</v>
      </c>
      <c r="KX17" s="59">
        <f>+IFERROR((IF(ISTEXT(KX$5)=FALSE,(INDEX(FRED!$1:$1048576,MATCH(US!KX$5,FRED!$A:$A,0),MATCH(US!$B17,FRED!$1:$1,0))),(SUM(KL17:KW17)))),"")</f>
        <v>1214961</v>
      </c>
      <c r="KY17" s="59">
        <f>+IFERROR((IF(ISTEXT(KY$5)=FALSE,(INDEX(FRED!$1:$1048576,MATCH(US!KY$5,FRED!$A:$A,0),MATCH(US!$B17,FRED!$1:$1,0))),(SUM(KM17:KX17)))),"")</f>
        <v>1226261</v>
      </c>
      <c r="KZ17" s="59">
        <f>+IFERROR((IF(ISTEXT(KZ$5)=FALSE,(INDEX(FRED!$1:$1048576,MATCH(US!KZ$5,FRED!$A:$A,0),MATCH(US!$B17,FRED!$1:$1,0))),(SUM(KN17:KY17)))),"")</f>
        <v>1245466</v>
      </c>
      <c r="LA17" s="59">
        <f>+IFERROR((IF(ISTEXT(LA$5)=FALSE,(INDEX(FRED!$1:$1048576,MATCH(US!LA$5,FRED!$A:$A,0),MATCH(US!$B17,FRED!$1:$1,0))),(SUM(KO17:KZ17)))),"")</f>
        <v>1265298</v>
      </c>
      <c r="LB17" s="59">
        <f>+IFERROR((IF(ISTEXT(LB$5)=FALSE,(INDEX(FRED!$1:$1048576,MATCH(US!LB$5,FRED!$A:$A,0),MATCH(US!$B17,FRED!$1:$1,0))),(SUM(KP17:LA17)))),"")</f>
        <v>1272216</v>
      </c>
      <c r="LC17" s="60">
        <f>+IFERROR((IF(ISTEXT(LC$5)=FALSE,(INDEX(FRED!$1:$1048576,MATCH(US!LC$5,FRED!$A:$A,0),MATCH(US!$B17,FRED!$1:$1,0))),(SUM(KQ17:LB17)))),"")</f>
        <v>14317605</v>
      </c>
      <c r="LD17" s="59">
        <f>+IFERROR((IF(ISTEXT(LD$5)=FALSE,(INDEX(FRED!$1:$1048576,MATCH(US!LD$5,FRED!$A:$A,0),MATCH(US!$B17,FRED!$1:$1,0))),(SUM(KR17:LC17)))),"")</f>
        <v>1248609</v>
      </c>
      <c r="LE17" s="59">
        <f>+IFERROR((IF(ISTEXT(LE$5)=FALSE,(INDEX(FRED!$1:$1048576,MATCH(US!LE$5,FRED!$A:$A,0),MATCH(US!$B17,FRED!$1:$1,0))),(SUM(KS17:LD17)))),"")</f>
        <v>1258796</v>
      </c>
      <c r="LF17" s="59">
        <f>+IFERROR((IF(ISTEXT(LF$5)=FALSE,(INDEX(FRED!$1:$1048576,MATCH(US!LF$5,FRED!$A:$A,0),MATCH(US!$B17,FRED!$1:$1,0))),(SUM(KT17:LE17)))),"")</f>
        <v>1255361</v>
      </c>
      <c r="LG17" s="59">
        <f>+IFERROR((IF(ISTEXT(LG$5)=FALSE,(INDEX(FRED!$1:$1048576,MATCH(US!LG$5,FRED!$A:$A,0),MATCH(US!$B17,FRED!$1:$1,0))),(SUM(KU17:LF17)))),"")</f>
        <v>1259435</v>
      </c>
      <c r="LH17" s="59">
        <f>+IFERROR((IF(ISTEXT(LH$5)=FALSE,(INDEX(FRED!$1:$1048576,MATCH(US!LH$5,FRED!$A:$A,0),MATCH(US!$B17,FRED!$1:$1,0))),(SUM(KV17:LG17)))),"")</f>
        <v>1251447</v>
      </c>
      <c r="LI17" s="59">
        <f>+IFERROR((IF(ISTEXT(LI$5)=FALSE,(INDEX(FRED!$1:$1048576,MATCH(US!LI$5,FRED!$A:$A,0),MATCH(US!$B17,FRED!$1:$1,0))),(SUM(KW17:LH17)))),"")</f>
        <v>1247329</v>
      </c>
      <c r="LJ17" s="59">
        <f>+IFERROR((IF(ISTEXT(LJ$5)=FALSE,(INDEX(FRED!$1:$1048576,MATCH(US!LJ$5,FRED!$A:$A,0),MATCH(US!$B17,FRED!$1:$1,0))),(SUM(KX17:LI17)))),"")</f>
        <v>1253764</v>
      </c>
      <c r="LK17" s="59">
        <f>+IFERROR((IF(ISTEXT(LK$5)=FALSE,(INDEX(FRED!$1:$1048576,MATCH(US!LK$5,FRED!$A:$A,0),MATCH(US!$B17,FRED!$1:$1,0))),(SUM(KY17:LJ17)))),"")</f>
        <v>1261448</v>
      </c>
      <c r="LL17" s="59">
        <f>+IFERROR((IF(ISTEXT(LL$5)=FALSE,(INDEX(FRED!$1:$1048576,MATCH(US!LL$5,FRED!$A:$A,0),MATCH(US!$B17,FRED!$1:$1,0))),(SUM(KZ17:LK17)))),"")</f>
        <v>1259531</v>
      </c>
      <c r="LM17" s="59">
        <f>+IFERROR((IF(ISTEXT(LM$5)=FALSE,(INDEX(FRED!$1:$1048576,MATCH(US!LM$5,FRED!$A:$A,0),MATCH(US!$B17,FRED!$1:$1,0))),(SUM(LA17:LL17)))),"")</f>
        <v>1259566</v>
      </c>
      <c r="LN17" s="59">
        <f>+IFERROR((IF(ISTEXT(LN$5)=FALSE,(INDEX(FRED!$1:$1048576,MATCH(US!LN$5,FRED!$A:$A,0),MATCH(US!$B17,FRED!$1:$1,0))),(SUM(LB17:LM17)))),"")</f>
        <v>1257306</v>
      </c>
      <c r="LO17" s="59">
        <f>+IFERROR((IF(ISTEXT(LO$5)=FALSE,(INDEX(FRED!$1:$1048576,MATCH(US!LO$5,FRED!$A:$A,0),MATCH(US!$B17,FRED!$1:$1,0))),(SUM(LC17:LN17)))),"")</f>
        <v>1236909</v>
      </c>
      <c r="LP17" s="60">
        <f>+IFERROR((IF(ISTEXT(LP$5)=FALSE,(INDEX(FRED!$1:$1048576,MATCH(US!LP$5,FRED!$A:$A,0),MATCH(US!$B17,FRED!$1:$1,0))),(SUM(LD17:LO17)))),"")</f>
        <v>15049501</v>
      </c>
      <c r="LQ17" s="59">
        <f>+IFERROR((IF(ISTEXT(LQ$5)=FALSE,(INDEX(FRED!$1:$1048576,MATCH(US!LQ$5,FRED!$A:$A,0),MATCH(US!$B17,FRED!$1:$1,0))),(SUM(LE17:LP17)))),"")</f>
        <v>1246043</v>
      </c>
      <c r="LR17" s="59">
        <f>+IFERROR((IF(ISTEXT(LR$5)=FALSE,(INDEX(FRED!$1:$1048576,MATCH(US!LR$5,FRED!$A:$A,0),MATCH(US!$B17,FRED!$1:$1,0))),(SUM(LF17:LQ17)))),"")</f>
        <v>1244859</v>
      </c>
      <c r="LS17" s="59">
        <f>+IFERROR((IF(ISTEXT(LS$5)=FALSE,(INDEX(FRED!$1:$1048576,MATCH(US!LS$5,FRED!$A:$A,0),MATCH(US!$B17,FRED!$1:$1,0))),(SUM(LG17:LR17)))),"")</f>
        <v>1241186</v>
      </c>
      <c r="LT17" s="59">
        <f>+IFERROR((IF(ISTEXT(LT$5)=FALSE,(INDEX(FRED!$1:$1048576,MATCH(US!LT$5,FRED!$A:$A,0),MATCH(US!$B17,FRED!$1:$1,0))),(SUM(LH17:LS17)))),"")</f>
        <v>1246937</v>
      </c>
      <c r="LU17" s="59">
        <f>+IFERROR((IF(ISTEXT(LU$5)=FALSE,(INDEX(FRED!$1:$1048576,MATCH(US!LU$5,FRED!$A:$A,0),MATCH(US!$B17,FRED!$1:$1,0))),(SUM(LI17:LT17)))),"")</f>
        <v>1245271</v>
      </c>
      <c r="LV17" s="59">
        <f>+IFERROR((IF(ISTEXT(LV$5)=FALSE,(INDEX(FRED!$1:$1048576,MATCH(US!LV$5,FRED!$A:$A,0),MATCH(US!$B17,FRED!$1:$1,0))),(SUM(LJ17:LU17)))),"")</f>
        <v>1247227</v>
      </c>
      <c r="LW17" s="59">
        <f>+IFERROR((IF(ISTEXT(LW$5)=FALSE,(INDEX(FRED!$1:$1048576,MATCH(US!LW$5,FRED!$A:$A,0),MATCH(US!$B17,FRED!$1:$1,0))),(SUM(LK17:LV17)))),"")</f>
        <v>1248978</v>
      </c>
      <c r="LX17" s="59">
        <f>+IFERROR((IF(ISTEXT(LX$5)=FALSE,(INDEX(FRED!$1:$1048576,MATCH(US!LX$5,FRED!$A:$A,0),MATCH(US!$B17,FRED!$1:$1,0))),(SUM(LL17:LW17)))),"")</f>
        <v>1248947</v>
      </c>
      <c r="LY17" s="59">
        <f>+IFERROR((IF(ISTEXT(LY$5)=FALSE,(INDEX(FRED!$1:$1048576,MATCH(US!LY$5,FRED!$A:$A,0),MATCH(US!$B17,FRED!$1:$1,0))),(SUM(LM17:LX17)))),"")</f>
        <v>1254038</v>
      </c>
      <c r="LZ17" s="59">
        <f>+IFERROR((IF(ISTEXT(LZ$5)=FALSE,(INDEX(FRED!$1:$1048576,MATCH(US!LZ$5,FRED!$A:$A,0),MATCH(US!$B17,FRED!$1:$1,0))),(SUM(LN17:LY17)))),"")</f>
        <v>1252945</v>
      </c>
      <c r="MA17" s="59">
        <f>+IFERROR((IF(ISTEXT(MA$5)=FALSE,(INDEX(FRED!$1:$1048576,MATCH(US!MA$5,FRED!$A:$A,0),MATCH(US!$B17,FRED!$1:$1,0))),(SUM(LO17:LZ17)))),"")</f>
        <v>1251487</v>
      </c>
      <c r="MB17" s="59">
        <f>+IFERROR((IF(ISTEXT(MB$5)=FALSE,(INDEX(FRED!$1:$1048576,MATCH(US!MB$5,FRED!$A:$A,0),MATCH(US!$B17,FRED!$1:$1,0))),(SUM(LP17:MA17)))),"")</f>
        <v>1245212</v>
      </c>
      <c r="MC17" s="60">
        <f>+IFERROR((IF(ISTEXT(MC$5)=FALSE,(INDEX(FRED!$1:$1048576,MATCH(US!MC$5,FRED!$A:$A,0),MATCH(US!$B17,FRED!$1:$1,0))),(SUM(LQ17:MB17)))),"")</f>
        <v>14973130</v>
      </c>
      <c r="MD17" s="59">
        <f>+IFERROR((IF(ISTEXT(MD$5)=FALSE,(INDEX(FRED!$1:$1048576,MATCH(US!MD$5,FRED!$A:$A,0),MATCH(US!$B17,FRED!$1:$1,0))),(SUM(LR17:MC17)))),"")</f>
        <v>1245274</v>
      </c>
      <c r="ME17" s="59">
        <f>+IFERROR((IF(ISTEXT(ME$5)=FALSE,(INDEX(FRED!$1:$1048576,MATCH(US!ME$5,FRED!$A:$A,0),MATCH(US!$B17,FRED!$1:$1,0))),(SUM(LS17:MD17)))),"")</f>
        <v>0</v>
      </c>
      <c r="MF17" s="59">
        <f>+IFERROR((IF(ISTEXT(MF$5)=FALSE,(INDEX(FRED!$1:$1048576,MATCH(US!MF$5,FRED!$A:$A,0),MATCH(US!$B17,FRED!$1:$1,0))),(SUM(LT17:ME17)))),"")</f>
        <v>0</v>
      </c>
      <c r="MG17" s="59" t="str">
        <f>+IFERROR((IF(ISTEXT(MG$5)=FALSE,(INDEX(FRED!$1:$1048576,MATCH(US!MG$5,FRED!$A:$A,0),MATCH(US!$B17,FRED!$1:$1,0))),(SUM(LU17:MF17)))),"")</f>
        <v/>
      </c>
      <c r="MH17" s="59" t="str">
        <f>+IFERROR((IF(ISTEXT(MH$5)=FALSE,(INDEX(FRED!$1:$1048576,MATCH(US!MH$5,FRED!$A:$A,0),MATCH(US!$B17,FRED!$1:$1,0))),(SUM(LV17:MG17)))),"")</f>
        <v/>
      </c>
      <c r="MI17" s="59" t="str">
        <f>+IFERROR((IF(ISTEXT(MI$5)=FALSE,(INDEX(FRED!$1:$1048576,MATCH(US!MI$5,FRED!$A:$A,0),MATCH(US!$B17,FRED!$1:$1,0))),(SUM(LW17:MH17)))),"")</f>
        <v/>
      </c>
      <c r="MJ17" s="59" t="str">
        <f>+IFERROR((IF(ISTEXT(MJ$5)=FALSE,(INDEX(FRED!$1:$1048576,MATCH(US!MJ$5,FRED!$A:$A,0),MATCH(US!$B17,FRED!$1:$1,0))),(SUM(LX17:MI17)))),"")</f>
        <v/>
      </c>
      <c r="MK17" s="59" t="str">
        <f>+IFERROR((IF(ISTEXT(MK$5)=FALSE,(INDEX(FRED!$1:$1048576,MATCH(US!MK$5,FRED!$A:$A,0),MATCH(US!$B17,FRED!$1:$1,0))),(SUM(LY17:MJ17)))),"")</f>
        <v/>
      </c>
      <c r="ML17" s="59" t="str">
        <f>+IFERROR((IF(ISTEXT(ML$5)=FALSE,(INDEX(FRED!$1:$1048576,MATCH(US!ML$5,FRED!$A:$A,0),MATCH(US!$B17,FRED!$1:$1,0))),(SUM(LZ17:MK17)))),"")</f>
        <v/>
      </c>
      <c r="MM17" s="59" t="str">
        <f>+IFERROR((IF(ISTEXT(MM$5)=FALSE,(INDEX(FRED!$1:$1048576,MATCH(US!MM$5,FRED!$A:$A,0),MATCH(US!$B17,FRED!$1:$1,0))),(SUM(MA17:ML17)))),"")</f>
        <v/>
      </c>
      <c r="MN17" s="59" t="str">
        <f>+IFERROR((IF(ISTEXT(MN$5)=FALSE,(INDEX(FRED!$1:$1048576,MATCH(US!MN$5,FRED!$A:$A,0),MATCH(US!$B17,FRED!$1:$1,0))),(SUM(MB17:MM17)))),"")</f>
        <v/>
      </c>
      <c r="MO17" s="59" t="str">
        <f>+IFERROR((IF(ISTEXT(MO$5)=FALSE,(INDEX(FRED!$1:$1048576,MATCH(US!MO$5,FRED!$A:$A,0),MATCH(US!$B17,FRED!$1:$1,0))),(SUM(MC17:MN17)))),"")</f>
        <v/>
      </c>
      <c r="MP17" s="60">
        <f>+IFERROR((IF(ISTEXT(MP$5)=FALSE,(INDEX(FRED!$1:$1048576,MATCH(US!MP$5,FRED!$A:$A,0),MATCH(US!$B17,FRED!$1:$1,0))),(SUM(MD17:MO17)))),"")</f>
        <v>1245274</v>
      </c>
    </row>
    <row r="18" spans="1:354" s="117" customFormat="1" ht="15.95" hidden="1" customHeight="1" outlineLevel="2">
      <c r="A18" s="159"/>
      <c r="B18" s="150" t="s">
        <v>550</v>
      </c>
      <c r="C18" s="195" t="s">
        <v>551</v>
      </c>
      <c r="D18" s="59">
        <f>+IFERROR((IF(ISTEXT(D$5)=FALSE,(INDEX(FRED!$1:$1048576,MATCH(US!D$5,FRED!$A:$A,0),MATCH(US!$B18,FRED!$1:$1,0))),(SUM(#REF!)))),"")</f>
        <v>0</v>
      </c>
      <c r="E18" s="59">
        <f>+IFERROR((IF(ISTEXT(E$5)=FALSE,(INDEX(FRED!$1:$1048576,MATCH(US!E$5,FRED!$A:$A,0),MATCH(US!$B18,FRED!$1:$1,0))),(SUM(#REF!)))),"")</f>
        <v>0</v>
      </c>
      <c r="F18" s="59">
        <f>+IFERROR((IF(ISTEXT(F$5)=FALSE,(INDEX(FRED!$1:$1048576,MATCH(US!F$5,FRED!$A:$A,0),MATCH(US!$B18,FRED!$1:$1,0))),(SUM(#REF!)))),"")</f>
        <v>0</v>
      </c>
      <c r="G18" s="59">
        <f>+IFERROR((IF(ISTEXT(G$5)=FALSE,(INDEX(FRED!$1:$1048576,MATCH(US!G$5,FRED!$A:$A,0),MATCH(US!$B18,FRED!$1:$1,0))),(SUM(#REF!)))),"")</f>
        <v>0</v>
      </c>
      <c r="H18" s="59">
        <f>+IFERROR((IF(ISTEXT(H$5)=FALSE,(INDEX(FRED!$1:$1048576,MATCH(US!H$5,FRED!$A:$A,0),MATCH(US!$B18,FRED!$1:$1,0))),(SUM(#REF!)))),"")</f>
        <v>0</v>
      </c>
      <c r="I18" s="59">
        <f>+IFERROR((IF(ISTEXT(I$5)=FALSE,(INDEX(FRED!$1:$1048576,MATCH(US!I$5,FRED!$A:$A,0),MATCH(US!$B18,FRED!$1:$1,0))),(SUM(#REF!)))),"")</f>
        <v>0</v>
      </c>
      <c r="J18" s="59">
        <f>+IFERROR((IF(ISTEXT(J$5)=FALSE,(INDEX(FRED!$1:$1048576,MATCH(US!J$5,FRED!$A:$A,0),MATCH(US!$B18,FRED!$1:$1,0))),(SUM(#REF!)))),"")</f>
        <v>0</v>
      </c>
      <c r="K18" s="59">
        <f>+IFERROR((IF(ISTEXT(K$5)=FALSE,(INDEX(FRED!$1:$1048576,MATCH(US!K$5,FRED!$A:$A,0),MATCH(US!$B18,FRED!$1:$1,0))),(SUM(#REF!)))),"")</f>
        <v>0</v>
      </c>
      <c r="L18" s="59">
        <f>+IFERROR((IF(ISTEXT(L$5)=FALSE,(INDEX(FRED!$1:$1048576,MATCH(US!L$5,FRED!$A:$A,0),MATCH(US!$B18,FRED!$1:$1,0))),(SUM(#REF!)))),"")</f>
        <v>0</v>
      </c>
      <c r="M18" s="59">
        <f>+IFERROR((IF(ISTEXT(M$5)=FALSE,(INDEX(FRED!$1:$1048576,MATCH(US!M$5,FRED!$A:$A,0),MATCH(US!$B18,FRED!$1:$1,0))),(SUM(A18:L18)))),"")</f>
        <v>0</v>
      </c>
      <c r="N18" s="59">
        <f>+IFERROR((IF(ISTEXT(N$5)=FALSE,(INDEX(FRED!$1:$1048576,MATCH(US!N$5,FRED!$A:$A,0),MATCH(US!$B18,FRED!$1:$1,0))),(SUM(B18:M18)))),"")</f>
        <v>0</v>
      </c>
      <c r="O18" s="59">
        <f>+IFERROR((IF(ISTEXT(O$5)=FALSE,(INDEX(FRED!$1:$1048576,MATCH(US!O$5,FRED!$A:$A,0),MATCH(US!$B18,FRED!$1:$1,0))),(SUM(C18:N18)))),"")</f>
        <v>0</v>
      </c>
      <c r="P18" s="60">
        <f>+IFERROR((IF(ISTEXT(P$5)=FALSE,(INDEX(FRED!$1:$1048576,MATCH(US!P$5,FRED!$A:$A,0),MATCH(US!$B18,FRED!$1:$1,0))),(SUM(D18:O18)))),"")</f>
        <v>0</v>
      </c>
      <c r="Q18" s="59">
        <f>+IFERROR((IF(ISTEXT(Q$5)=FALSE,(INDEX(FRED!$1:$1048576,MATCH(US!Q$5,FRED!$A:$A,0),MATCH(US!$B18,FRED!$1:$1,0))),(SUM(E18:P18)))),"")</f>
        <v>0</v>
      </c>
      <c r="R18" s="59">
        <f>+IFERROR((IF(ISTEXT(R$5)=FALSE,(INDEX(FRED!$1:$1048576,MATCH(US!R$5,FRED!$A:$A,0),MATCH(US!$B18,FRED!$1:$1,0))),(SUM(F18:Q18)))),"")</f>
        <v>0</v>
      </c>
      <c r="S18" s="59">
        <f>+IFERROR((IF(ISTEXT(S$5)=FALSE,(INDEX(FRED!$1:$1048576,MATCH(US!S$5,FRED!$A:$A,0),MATCH(US!$B18,FRED!$1:$1,0))),(SUM(G18:R18)))),"")</f>
        <v>0</v>
      </c>
      <c r="T18" s="59">
        <f>+IFERROR((IF(ISTEXT(T$5)=FALSE,(INDEX(FRED!$1:$1048576,MATCH(US!T$5,FRED!$A:$A,0),MATCH(US!$B18,FRED!$1:$1,0))),(SUM(H18:S18)))),"")</f>
        <v>0</v>
      </c>
      <c r="U18" s="59">
        <f>+IFERROR((IF(ISTEXT(U$5)=FALSE,(INDEX(FRED!$1:$1048576,MATCH(US!U$5,FRED!$A:$A,0),MATCH(US!$B18,FRED!$1:$1,0))),(SUM(I18:T18)))),"")</f>
        <v>0</v>
      </c>
      <c r="V18" s="59">
        <f>+IFERROR((IF(ISTEXT(V$5)=FALSE,(INDEX(FRED!$1:$1048576,MATCH(US!V$5,FRED!$A:$A,0),MATCH(US!$B18,FRED!$1:$1,0))),(SUM(J18:U18)))),"")</f>
        <v>0</v>
      </c>
      <c r="W18" s="59">
        <f>+IFERROR((IF(ISTEXT(W$5)=FALSE,(INDEX(FRED!$1:$1048576,MATCH(US!W$5,FRED!$A:$A,0),MATCH(US!$B18,FRED!$1:$1,0))),(SUM(K18:V18)))),"")</f>
        <v>0</v>
      </c>
      <c r="X18" s="59">
        <f>+IFERROR((IF(ISTEXT(X$5)=FALSE,(INDEX(FRED!$1:$1048576,MATCH(US!X$5,FRED!$A:$A,0),MATCH(US!$B18,FRED!$1:$1,0))),(SUM(L18:W18)))),"")</f>
        <v>0</v>
      </c>
      <c r="Y18" s="59">
        <f>+IFERROR((IF(ISTEXT(Y$5)=FALSE,(INDEX(FRED!$1:$1048576,MATCH(US!Y$5,FRED!$A:$A,0),MATCH(US!$B18,FRED!$1:$1,0))),(SUM(M18:X18)))),"")</f>
        <v>0</v>
      </c>
      <c r="Z18" s="59">
        <f>+IFERROR((IF(ISTEXT(Z$5)=FALSE,(INDEX(FRED!$1:$1048576,MATCH(US!Z$5,FRED!$A:$A,0),MATCH(US!$B18,FRED!$1:$1,0))),(SUM(N18:Y18)))),"")</f>
        <v>0</v>
      </c>
      <c r="AA18" s="59">
        <f>+IFERROR((IF(ISTEXT(AA$5)=FALSE,(INDEX(FRED!$1:$1048576,MATCH(US!AA$5,FRED!$A:$A,0),MATCH(US!$B18,FRED!$1:$1,0))),(SUM(O18:Z18)))),"")</f>
        <v>0</v>
      </c>
      <c r="AB18" s="59">
        <f>+IFERROR((IF(ISTEXT(AB$5)=FALSE,(INDEX(FRED!$1:$1048576,MATCH(US!AB$5,FRED!$A:$A,0),MATCH(US!$B18,FRED!$1:$1,0))),(SUM(P18:AA18)))),"")</f>
        <v>0</v>
      </c>
      <c r="AC18" s="60">
        <f>+IFERROR((IF(ISTEXT(AC$5)=FALSE,(INDEX(FRED!$1:$1048576,MATCH(US!AC$5,FRED!$A:$A,0),MATCH(US!$B18,FRED!$1:$1,0))),(SUM(Q18:AB18)))),"")</f>
        <v>0</v>
      </c>
      <c r="AD18" s="59">
        <f>+IFERROR((IF(ISTEXT(AD$5)=FALSE,(INDEX(FRED!$1:$1048576,MATCH(US!AD$5,FRED!$A:$A,0),MATCH(US!$B18,FRED!$1:$1,0))),(SUM(R18:AC18)))),"")</f>
        <v>68254</v>
      </c>
      <c r="AE18" s="59">
        <f>+IFERROR((IF(ISTEXT(AE$5)=FALSE,(INDEX(FRED!$1:$1048576,MATCH(US!AE$5,FRED!$A:$A,0),MATCH(US!$B18,FRED!$1:$1,0))),(SUM(S18:AD18)))),"")</f>
        <v>65840</v>
      </c>
      <c r="AF18" s="59">
        <f>+IFERROR((IF(ISTEXT(AF$5)=FALSE,(INDEX(FRED!$1:$1048576,MATCH(US!AF$5,FRED!$A:$A,0),MATCH(US!$B18,FRED!$1:$1,0))),(SUM(T18:AE18)))),"")</f>
        <v>66722</v>
      </c>
      <c r="AG18" s="59">
        <f>+IFERROR((IF(ISTEXT(AG$5)=FALSE,(INDEX(FRED!$1:$1048576,MATCH(US!AG$5,FRED!$A:$A,0),MATCH(US!$B18,FRED!$1:$1,0))),(SUM(U18:AF18)))),"")</f>
        <v>64879</v>
      </c>
      <c r="AH18" s="59">
        <f>+IFERROR((IF(ISTEXT(AH$5)=FALSE,(INDEX(FRED!$1:$1048576,MATCH(US!AH$5,FRED!$A:$A,0),MATCH(US!$B18,FRED!$1:$1,0))),(SUM(V18:AG18)))),"")</f>
        <v>62741</v>
      </c>
      <c r="AI18" s="59">
        <f>+IFERROR((IF(ISTEXT(AI$5)=FALSE,(INDEX(FRED!$1:$1048576,MATCH(US!AI$5,FRED!$A:$A,0),MATCH(US!$B18,FRED!$1:$1,0))),(SUM(W18:AH18)))),"")</f>
        <v>60982</v>
      </c>
      <c r="AJ18" s="59">
        <f>+IFERROR((IF(ISTEXT(AJ$5)=FALSE,(INDEX(FRED!$1:$1048576,MATCH(US!AJ$5,FRED!$A:$A,0),MATCH(US!$B18,FRED!$1:$1,0))),(SUM(X18:AI18)))),"")</f>
        <v>58971</v>
      </c>
      <c r="AK18" s="59">
        <f>+IFERROR((IF(ISTEXT(AK$5)=FALSE,(INDEX(FRED!$1:$1048576,MATCH(US!AK$5,FRED!$A:$A,0),MATCH(US!$B18,FRED!$1:$1,0))),(SUM(Y18:AJ18)))),"")</f>
        <v>61223</v>
      </c>
      <c r="AL18" s="59">
        <f>+IFERROR((IF(ISTEXT(AL$5)=FALSE,(INDEX(FRED!$1:$1048576,MATCH(US!AL$5,FRED!$A:$A,0),MATCH(US!$B18,FRED!$1:$1,0))),(SUM(Z18:AK18)))),"")</f>
        <v>61997</v>
      </c>
      <c r="AM18" s="59">
        <f>+IFERROR((IF(ISTEXT(AM$5)=FALSE,(INDEX(FRED!$1:$1048576,MATCH(US!AM$5,FRED!$A:$A,0),MATCH(US!$B18,FRED!$1:$1,0))),(SUM(AA18:AL18)))),"")</f>
        <v>61772</v>
      </c>
      <c r="AN18" s="59">
        <f>+IFERROR((IF(ISTEXT(AN$5)=FALSE,(INDEX(FRED!$1:$1048576,MATCH(US!AN$5,FRED!$A:$A,0),MATCH(US!$B18,FRED!$1:$1,0))),(SUM(AB18:AM18)))),"")</f>
        <v>61071</v>
      </c>
      <c r="AO18" s="59">
        <f>+IFERROR((IF(ISTEXT(AO$5)=FALSE,(INDEX(FRED!$1:$1048576,MATCH(US!AO$5,FRED!$A:$A,0),MATCH(US!$B18,FRED!$1:$1,0))),(SUM(AC18:AN18)))),"")</f>
        <v>57919</v>
      </c>
      <c r="AP18" s="60">
        <f>+IFERROR((IF(ISTEXT(AP$5)=FALSE,(INDEX(FRED!$1:$1048576,MATCH(US!AP$5,FRED!$A:$A,0),MATCH(US!$B18,FRED!$1:$1,0))),(SUM(AD18:AO18)))),"")</f>
        <v>752371</v>
      </c>
      <c r="AQ18" s="59">
        <f>+IFERROR((IF(ISTEXT(AQ$5)=FALSE,(INDEX(FRED!$1:$1048576,MATCH(US!AQ$5,FRED!$A:$A,0),MATCH(US!$B18,FRED!$1:$1,0))),(SUM(AE18:AP18)))),"")</f>
        <v>60390</v>
      </c>
      <c r="AR18" s="59">
        <f>+IFERROR((IF(ISTEXT(AR$5)=FALSE,(INDEX(FRED!$1:$1048576,MATCH(US!AR$5,FRED!$A:$A,0),MATCH(US!$B18,FRED!$1:$1,0))),(SUM(AF18:AQ18)))),"")</f>
        <v>58704</v>
      </c>
      <c r="AS18" s="59">
        <f>+IFERROR((IF(ISTEXT(AS$5)=FALSE,(INDEX(FRED!$1:$1048576,MATCH(US!AS$5,FRED!$A:$A,0),MATCH(US!$B18,FRED!$1:$1,0))),(SUM(AG18:AR18)))),"")</f>
        <v>58825</v>
      </c>
      <c r="AT18" s="59">
        <f>+IFERROR((IF(ISTEXT(AT$5)=FALSE,(INDEX(FRED!$1:$1048576,MATCH(US!AT$5,FRED!$A:$A,0),MATCH(US!$B18,FRED!$1:$1,0))),(SUM(AH18:AS18)))),"")</f>
        <v>60140</v>
      </c>
      <c r="AU18" s="59">
        <f>+IFERROR((IF(ISTEXT(AU$5)=FALSE,(INDEX(FRED!$1:$1048576,MATCH(US!AU$5,FRED!$A:$A,0),MATCH(US!$B18,FRED!$1:$1,0))),(SUM(AI18:AT18)))),"")</f>
        <v>61317</v>
      </c>
      <c r="AV18" s="59">
        <f>+IFERROR((IF(ISTEXT(AV$5)=FALSE,(INDEX(FRED!$1:$1048576,MATCH(US!AV$5,FRED!$A:$A,0),MATCH(US!$B18,FRED!$1:$1,0))),(SUM(AJ18:AU18)))),"")</f>
        <v>62655</v>
      </c>
      <c r="AW18" s="59">
        <f>+IFERROR((IF(ISTEXT(AW$5)=FALSE,(INDEX(FRED!$1:$1048576,MATCH(US!AW$5,FRED!$A:$A,0),MATCH(US!$B18,FRED!$1:$1,0))),(SUM(AK18:AV18)))),"")</f>
        <v>63748</v>
      </c>
      <c r="AX18" s="59">
        <f>+IFERROR((IF(ISTEXT(AX$5)=FALSE,(INDEX(FRED!$1:$1048576,MATCH(US!AX$5,FRED!$A:$A,0),MATCH(US!$B18,FRED!$1:$1,0))),(SUM(AL18:AW18)))),"")</f>
        <v>64379</v>
      </c>
      <c r="AY18" s="59">
        <f>+IFERROR((IF(ISTEXT(AY$5)=FALSE,(INDEX(FRED!$1:$1048576,MATCH(US!AY$5,FRED!$A:$A,0),MATCH(US!$B18,FRED!$1:$1,0))),(SUM(AM18:AX18)))),"")</f>
        <v>62743</v>
      </c>
      <c r="AZ18" s="59">
        <f>+IFERROR((IF(ISTEXT(AZ$5)=FALSE,(INDEX(FRED!$1:$1048576,MATCH(US!AZ$5,FRED!$A:$A,0),MATCH(US!$B18,FRED!$1:$1,0))),(SUM(AN18:AY18)))),"")</f>
        <v>62855</v>
      </c>
      <c r="BA18" s="59">
        <f>+IFERROR((IF(ISTEXT(BA$5)=FALSE,(INDEX(FRED!$1:$1048576,MATCH(US!BA$5,FRED!$A:$A,0),MATCH(US!$B18,FRED!$1:$1,0))),(SUM(AO18:AZ18)))),"")</f>
        <v>60489</v>
      </c>
      <c r="BB18" s="59">
        <f>+IFERROR((IF(ISTEXT(BB$5)=FALSE,(INDEX(FRED!$1:$1048576,MATCH(US!BB$5,FRED!$A:$A,0),MATCH(US!$B18,FRED!$1:$1,0))),(SUM(AP18:BA18)))),"")</f>
        <v>61706</v>
      </c>
      <c r="BC18" s="60">
        <f>+IFERROR((IF(ISTEXT(BC$5)=FALSE,(INDEX(FRED!$1:$1048576,MATCH(US!BC$5,FRED!$A:$A,0),MATCH(US!$B18,FRED!$1:$1,0))),(SUM(AQ18:BB18)))),"")</f>
        <v>737951</v>
      </c>
      <c r="BD18" s="59">
        <f>+IFERROR((IF(ISTEXT(BD$5)=FALSE,(INDEX(FRED!$1:$1048576,MATCH(US!BD$5,FRED!$A:$A,0),MATCH(US!$B18,FRED!$1:$1,0))),(SUM(AR18:BC18)))),"")</f>
        <v>62646</v>
      </c>
      <c r="BE18" s="59">
        <f>+IFERROR((IF(ISTEXT(BE$5)=FALSE,(INDEX(FRED!$1:$1048576,MATCH(US!BE$5,FRED!$A:$A,0),MATCH(US!$B18,FRED!$1:$1,0))),(SUM(AS18:BD18)))),"")</f>
        <v>62819</v>
      </c>
      <c r="BF18" s="59">
        <f>+IFERROR((IF(ISTEXT(BF$5)=FALSE,(INDEX(FRED!$1:$1048576,MATCH(US!BF$5,FRED!$A:$A,0),MATCH(US!$B18,FRED!$1:$1,0))),(SUM(AT18:BE18)))),"")</f>
        <v>63805</v>
      </c>
      <c r="BG18" s="59">
        <f>+IFERROR((IF(ISTEXT(BG$5)=FALSE,(INDEX(FRED!$1:$1048576,MATCH(US!BG$5,FRED!$A:$A,0),MATCH(US!$B18,FRED!$1:$1,0))),(SUM(AU18:BF18)))),"")</f>
        <v>66005</v>
      </c>
      <c r="BH18" s="59">
        <f>+IFERROR((IF(ISTEXT(BH$5)=FALSE,(INDEX(FRED!$1:$1048576,MATCH(US!BH$5,FRED!$A:$A,0),MATCH(US!$B18,FRED!$1:$1,0))),(SUM(AV18:BG18)))),"")</f>
        <v>67347</v>
      </c>
      <c r="BI18" s="59">
        <f>+IFERROR((IF(ISTEXT(BI$5)=FALSE,(INDEX(FRED!$1:$1048576,MATCH(US!BI$5,FRED!$A:$A,0),MATCH(US!$B18,FRED!$1:$1,0))),(SUM(AW18:BH18)))),"")</f>
        <v>69328</v>
      </c>
      <c r="BJ18" s="59">
        <f>+IFERROR((IF(ISTEXT(BJ$5)=FALSE,(INDEX(FRED!$1:$1048576,MATCH(US!BJ$5,FRED!$A:$A,0),MATCH(US!$B18,FRED!$1:$1,0))),(SUM(AX18:BI18)))),"")</f>
        <v>71513</v>
      </c>
      <c r="BK18" s="59">
        <f>+IFERROR((IF(ISTEXT(BK$5)=FALSE,(INDEX(FRED!$1:$1048576,MATCH(US!BK$5,FRED!$A:$A,0),MATCH(US!$B18,FRED!$1:$1,0))),(SUM(AY18:BJ18)))),"")</f>
        <v>68187</v>
      </c>
      <c r="BL18" s="59">
        <f>+IFERROR((IF(ISTEXT(BL$5)=FALSE,(INDEX(FRED!$1:$1048576,MATCH(US!BL$5,FRED!$A:$A,0),MATCH(US!$B18,FRED!$1:$1,0))),(SUM(AZ18:BK18)))),"")</f>
        <v>69718</v>
      </c>
      <c r="BM18" s="59">
        <f>+IFERROR((IF(ISTEXT(BM$5)=FALSE,(INDEX(FRED!$1:$1048576,MATCH(US!BM$5,FRED!$A:$A,0),MATCH(US!$B18,FRED!$1:$1,0))),(SUM(BA18:BL18)))),"")</f>
        <v>67660</v>
      </c>
      <c r="BN18" s="59">
        <f>+IFERROR((IF(ISTEXT(BN$5)=FALSE,(INDEX(FRED!$1:$1048576,MATCH(US!BN$5,FRED!$A:$A,0),MATCH(US!$B18,FRED!$1:$1,0))),(SUM(BB18:BM18)))),"")</f>
        <v>67763</v>
      </c>
      <c r="BO18" s="59">
        <f>+IFERROR((IF(ISTEXT(BO$5)=FALSE,(INDEX(FRED!$1:$1048576,MATCH(US!BO$5,FRED!$A:$A,0),MATCH(US!$B18,FRED!$1:$1,0))),(SUM(BC18:BN18)))),"")</f>
        <v>66838</v>
      </c>
      <c r="BP18" s="60">
        <f>+IFERROR((IF(ISTEXT(BP$5)=FALSE,(INDEX(FRED!$1:$1048576,MATCH(US!BP$5,FRED!$A:$A,0),MATCH(US!$B18,FRED!$1:$1,0))),(SUM(BD18:BO18)))),"")</f>
        <v>803629</v>
      </c>
      <c r="BQ18" s="59">
        <f>+IFERROR((IF(ISTEXT(BQ$5)=FALSE,(INDEX(FRED!$1:$1048576,MATCH(US!BQ$5,FRED!$A:$A,0),MATCH(US!$B18,FRED!$1:$1,0))),(SUM(BE18:BP18)))),"")</f>
        <v>66498</v>
      </c>
      <c r="BR18" s="59">
        <f>+IFERROR((IF(ISTEXT(BR$5)=FALSE,(INDEX(FRED!$1:$1048576,MATCH(US!BR$5,FRED!$A:$A,0),MATCH(US!$B18,FRED!$1:$1,0))),(SUM(BF18:BQ18)))),"")</f>
        <v>67732</v>
      </c>
      <c r="BS18" s="59">
        <f>+IFERROR((IF(ISTEXT(BS$5)=FALSE,(INDEX(FRED!$1:$1048576,MATCH(US!BS$5,FRED!$A:$A,0),MATCH(US!$B18,FRED!$1:$1,0))),(SUM(BG18:BR18)))),"")</f>
        <v>68091</v>
      </c>
      <c r="BT18" s="59">
        <f>+IFERROR((IF(ISTEXT(BT$5)=FALSE,(INDEX(FRED!$1:$1048576,MATCH(US!BT$5,FRED!$A:$A,0),MATCH(US!$B18,FRED!$1:$1,0))),(SUM(BH18:BS18)))),"")</f>
        <v>69048</v>
      </c>
      <c r="BU18" s="59">
        <f>+IFERROR((IF(ISTEXT(BU$5)=FALSE,(INDEX(FRED!$1:$1048576,MATCH(US!BU$5,FRED!$A:$A,0),MATCH(US!$B18,FRED!$1:$1,0))),(SUM(BI18:BT18)))),"")</f>
        <v>70503</v>
      </c>
      <c r="BV18" s="59">
        <f>+IFERROR((IF(ISTEXT(BV$5)=FALSE,(INDEX(FRED!$1:$1048576,MATCH(US!BV$5,FRED!$A:$A,0),MATCH(US!$B18,FRED!$1:$1,0))),(SUM(BJ18:BU18)))),"")</f>
        <v>68269</v>
      </c>
      <c r="BW18" s="59">
        <f>+IFERROR((IF(ISTEXT(BW$5)=FALSE,(INDEX(FRED!$1:$1048576,MATCH(US!BW$5,FRED!$A:$A,0),MATCH(US!$B18,FRED!$1:$1,0))),(SUM(BK18:BV18)))),"")</f>
        <v>69164</v>
      </c>
      <c r="BX18" s="59">
        <f>+IFERROR((IF(ISTEXT(BX$5)=FALSE,(INDEX(FRED!$1:$1048576,MATCH(US!BX$5,FRED!$A:$A,0),MATCH(US!$B18,FRED!$1:$1,0))),(SUM(BL18:BW18)))),"")</f>
        <v>70466</v>
      </c>
      <c r="BY18" s="59">
        <f>+IFERROR((IF(ISTEXT(BY$5)=FALSE,(INDEX(FRED!$1:$1048576,MATCH(US!BY$5,FRED!$A:$A,0),MATCH(US!$B18,FRED!$1:$1,0))),(SUM(BM18:BX18)))),"")</f>
        <v>70744</v>
      </c>
      <c r="BZ18" s="59">
        <f>+IFERROR((IF(ISTEXT(BZ$5)=FALSE,(INDEX(FRED!$1:$1048576,MATCH(US!BZ$5,FRED!$A:$A,0),MATCH(US!$B18,FRED!$1:$1,0))),(SUM(BN18:BY18)))),"")</f>
        <v>73080</v>
      </c>
      <c r="CA18" s="59">
        <f>+IFERROR((IF(ISTEXT(CA$5)=FALSE,(INDEX(FRED!$1:$1048576,MATCH(US!CA$5,FRED!$A:$A,0),MATCH(US!$B18,FRED!$1:$1,0))),(SUM(BO18:BZ18)))),"")</f>
        <v>73931</v>
      </c>
      <c r="CB18" s="59">
        <f>+IFERROR((IF(ISTEXT(CB$5)=FALSE,(INDEX(FRED!$1:$1048576,MATCH(US!CB$5,FRED!$A:$A,0),MATCH(US!$B18,FRED!$1:$1,0))),(SUM(BP18:CA18)))),"")</f>
        <v>75447</v>
      </c>
      <c r="CC18" s="60">
        <f>+IFERROR((IF(ISTEXT(CC$5)=FALSE,(INDEX(FRED!$1:$1048576,MATCH(US!CC$5,FRED!$A:$A,0),MATCH(US!$B18,FRED!$1:$1,0))),(SUM(BQ18:CB18)))),"")</f>
        <v>842973</v>
      </c>
      <c r="CD18" s="59">
        <f>+IFERROR((IF(ISTEXT(CD$5)=FALSE,(INDEX(FRED!$1:$1048576,MATCH(US!CD$5,FRED!$A:$A,0),MATCH(US!$B18,FRED!$1:$1,0))),(SUM(BR18:CC18)))),"")</f>
        <v>76900</v>
      </c>
      <c r="CE18" s="59">
        <f>+IFERROR((IF(ISTEXT(CE$5)=FALSE,(INDEX(FRED!$1:$1048576,MATCH(US!CE$5,FRED!$A:$A,0),MATCH(US!$B18,FRED!$1:$1,0))),(SUM(BS18:CD18)))),"")</f>
        <v>74345</v>
      </c>
      <c r="CF18" s="59">
        <f>+IFERROR((IF(ISTEXT(CF$5)=FALSE,(INDEX(FRED!$1:$1048576,MATCH(US!CF$5,FRED!$A:$A,0),MATCH(US!$B18,FRED!$1:$1,0))),(SUM(BT18:CE18)))),"")</f>
        <v>74922</v>
      </c>
      <c r="CG18" s="59">
        <f>+IFERROR((IF(ISTEXT(CG$5)=FALSE,(INDEX(FRED!$1:$1048576,MATCH(US!CG$5,FRED!$A:$A,0),MATCH(US!$B18,FRED!$1:$1,0))),(SUM(BU18:CF18)))),"")</f>
        <v>73856</v>
      </c>
      <c r="CH18" s="59">
        <f>+IFERROR((IF(ISTEXT(CH$5)=FALSE,(INDEX(FRED!$1:$1048576,MATCH(US!CH$5,FRED!$A:$A,0),MATCH(US!$B18,FRED!$1:$1,0))),(SUM(BV18:CG18)))),"")</f>
        <v>75490</v>
      </c>
      <c r="CI18" s="59">
        <f>+IFERROR((IF(ISTEXT(CI$5)=FALSE,(INDEX(FRED!$1:$1048576,MATCH(US!CI$5,FRED!$A:$A,0),MATCH(US!$B18,FRED!$1:$1,0))),(SUM(BW18:CH18)))),"")</f>
        <v>75894</v>
      </c>
      <c r="CJ18" s="59">
        <f>+IFERROR((IF(ISTEXT(CJ$5)=FALSE,(INDEX(FRED!$1:$1048576,MATCH(US!CJ$5,FRED!$A:$A,0),MATCH(US!$B18,FRED!$1:$1,0))),(SUM(BX18:CI18)))),"")</f>
        <v>76221</v>
      </c>
      <c r="CK18" s="59">
        <f>+IFERROR((IF(ISTEXT(CK$5)=FALSE,(INDEX(FRED!$1:$1048576,MATCH(US!CK$5,FRED!$A:$A,0),MATCH(US!$B18,FRED!$1:$1,0))),(SUM(BY18:CJ18)))),"")</f>
        <v>76781</v>
      </c>
      <c r="CL18" s="59">
        <f>+IFERROR((IF(ISTEXT(CL$5)=FALSE,(INDEX(FRED!$1:$1048576,MATCH(US!CL$5,FRED!$A:$A,0),MATCH(US!$B18,FRED!$1:$1,0))),(SUM(BZ18:CK18)))),"")</f>
        <v>77977</v>
      </c>
      <c r="CM18" s="59">
        <f>+IFERROR((IF(ISTEXT(CM$5)=FALSE,(INDEX(FRED!$1:$1048576,MATCH(US!CM$5,FRED!$A:$A,0),MATCH(US!$B18,FRED!$1:$1,0))),(SUM(CA18:CL18)))),"")</f>
        <v>76633</v>
      </c>
      <c r="CN18" s="59">
        <f>+IFERROR((IF(ISTEXT(CN$5)=FALSE,(INDEX(FRED!$1:$1048576,MATCH(US!CN$5,FRED!$A:$A,0),MATCH(US!$B18,FRED!$1:$1,0))),(SUM(CB18:CM18)))),"")</f>
        <v>79571</v>
      </c>
      <c r="CO18" s="59">
        <f>+IFERROR((IF(ISTEXT(CO$5)=FALSE,(INDEX(FRED!$1:$1048576,MATCH(US!CO$5,FRED!$A:$A,0),MATCH(US!$B18,FRED!$1:$1,0))),(SUM(CC18:CN18)))),"")</f>
        <v>81486</v>
      </c>
      <c r="CP18" s="60">
        <f>+IFERROR((IF(ISTEXT(CP$5)=FALSE,(INDEX(FRED!$1:$1048576,MATCH(US!CP$5,FRED!$A:$A,0),MATCH(US!$B18,FRED!$1:$1,0))),(SUM(CD18:CO18)))),"")</f>
        <v>920076</v>
      </c>
      <c r="CQ18" s="59">
        <f>+IFERROR((IF(ISTEXT(CQ$5)=FALSE,(INDEX(FRED!$1:$1048576,MATCH(US!CQ$5,FRED!$A:$A,0),MATCH(US!$B18,FRED!$1:$1,0))),(SUM(CE18:CP18)))),"")</f>
        <v>81996</v>
      </c>
      <c r="CR18" s="59">
        <f>+IFERROR((IF(ISTEXT(CR$5)=FALSE,(INDEX(FRED!$1:$1048576,MATCH(US!CR$5,FRED!$A:$A,0),MATCH(US!$B18,FRED!$1:$1,0))),(SUM(CF18:CQ18)))),"")</f>
        <v>84275</v>
      </c>
      <c r="CS18" s="59">
        <f>+IFERROR((IF(ISTEXT(CS$5)=FALSE,(INDEX(FRED!$1:$1048576,MATCH(US!CS$5,FRED!$A:$A,0),MATCH(US!$B18,FRED!$1:$1,0))),(SUM(CG18:CR18)))),"")</f>
        <v>84793</v>
      </c>
      <c r="CT18" s="59">
        <f>+IFERROR((IF(ISTEXT(CT$5)=FALSE,(INDEX(FRED!$1:$1048576,MATCH(US!CT$5,FRED!$A:$A,0),MATCH(US!$B18,FRED!$1:$1,0))),(SUM(CH18:CS18)))),"")</f>
        <v>87248</v>
      </c>
      <c r="CU18" s="59">
        <f>+IFERROR((IF(ISTEXT(CU$5)=FALSE,(INDEX(FRED!$1:$1048576,MATCH(US!CU$5,FRED!$A:$A,0),MATCH(US!$B18,FRED!$1:$1,0))),(SUM(CI18:CT18)))),"")</f>
        <v>91396</v>
      </c>
      <c r="CV18" s="59">
        <f>+IFERROR((IF(ISTEXT(CV$5)=FALSE,(INDEX(FRED!$1:$1048576,MATCH(US!CV$5,FRED!$A:$A,0),MATCH(US!$B18,FRED!$1:$1,0))),(SUM(CJ18:CU18)))),"")</f>
        <v>91994</v>
      </c>
      <c r="CW18" s="59">
        <f>+IFERROR((IF(ISTEXT(CW$5)=FALSE,(INDEX(FRED!$1:$1048576,MATCH(US!CW$5,FRED!$A:$A,0),MATCH(US!$B18,FRED!$1:$1,0))),(SUM(CK18:CV18)))),"")</f>
        <v>90645</v>
      </c>
      <c r="CX18" s="59">
        <f>+IFERROR((IF(ISTEXT(CX$5)=FALSE,(INDEX(FRED!$1:$1048576,MATCH(US!CX$5,FRED!$A:$A,0),MATCH(US!$B18,FRED!$1:$1,0))),(SUM(CL18:CW18)))),"")</f>
        <v>92583</v>
      </c>
      <c r="CY18" s="59">
        <f>+IFERROR((IF(ISTEXT(CY$5)=FALSE,(INDEX(FRED!$1:$1048576,MATCH(US!CY$5,FRED!$A:$A,0),MATCH(US!$B18,FRED!$1:$1,0))),(SUM(CM18:CX18)))),"")</f>
        <v>92530</v>
      </c>
      <c r="CZ18" s="59">
        <f>+IFERROR((IF(ISTEXT(CZ$5)=FALSE,(INDEX(FRED!$1:$1048576,MATCH(US!CZ$5,FRED!$A:$A,0),MATCH(US!$B18,FRED!$1:$1,0))),(SUM(CN18:CY18)))),"")</f>
        <v>92441</v>
      </c>
      <c r="DA18" s="59">
        <f>+IFERROR((IF(ISTEXT(DA$5)=FALSE,(INDEX(FRED!$1:$1048576,MATCH(US!DA$5,FRED!$A:$A,0),MATCH(US!$B18,FRED!$1:$1,0))),(SUM(CO18:CZ18)))),"")</f>
        <v>92246</v>
      </c>
      <c r="DB18" s="59">
        <f>+IFERROR((IF(ISTEXT(DB$5)=FALSE,(INDEX(FRED!$1:$1048576,MATCH(US!DB$5,FRED!$A:$A,0),MATCH(US!$B18,FRED!$1:$1,0))),(SUM(CP18:DA18)))),"")</f>
        <v>89432</v>
      </c>
      <c r="DC18" s="60">
        <f>+IFERROR((IF(ISTEXT(DC$5)=FALSE,(INDEX(FRED!$1:$1048576,MATCH(US!DC$5,FRED!$A:$A,0),MATCH(US!$B18,FRED!$1:$1,0))),(SUM(CQ18:DB18)))),"")</f>
        <v>1071579</v>
      </c>
      <c r="DD18" s="59">
        <f>+IFERROR((IF(ISTEXT(DD$5)=FALSE,(INDEX(FRED!$1:$1048576,MATCH(US!DD$5,FRED!$A:$A,0),MATCH(US!$B18,FRED!$1:$1,0))),(SUM(CR18:DC18)))),"")</f>
        <v>93425</v>
      </c>
      <c r="DE18" s="59">
        <f>+IFERROR((IF(ISTEXT(DE$5)=FALSE,(INDEX(FRED!$1:$1048576,MATCH(US!DE$5,FRED!$A:$A,0),MATCH(US!$B18,FRED!$1:$1,0))),(SUM(CS18:DD18)))),"")</f>
        <v>93845</v>
      </c>
      <c r="DF18" s="59">
        <f>+IFERROR((IF(ISTEXT(DF$5)=FALSE,(INDEX(FRED!$1:$1048576,MATCH(US!DF$5,FRED!$A:$A,0),MATCH(US!$B18,FRED!$1:$1,0))),(SUM(CT18:DE18)))),"")</f>
        <v>89516</v>
      </c>
      <c r="DG18" s="59">
        <f>+IFERROR((IF(ISTEXT(DG$5)=FALSE,(INDEX(FRED!$1:$1048576,MATCH(US!DG$5,FRED!$A:$A,0),MATCH(US!$B18,FRED!$1:$1,0))),(SUM(CU18:DF18)))),"")</f>
        <v>91753</v>
      </c>
      <c r="DH18" s="59">
        <f>+IFERROR((IF(ISTEXT(DH$5)=FALSE,(INDEX(FRED!$1:$1048576,MATCH(US!DH$5,FRED!$A:$A,0),MATCH(US!$B18,FRED!$1:$1,0))),(SUM(CV18:DG18)))),"")</f>
        <v>91107</v>
      </c>
      <c r="DI18" s="59">
        <f>+IFERROR((IF(ISTEXT(DI$5)=FALSE,(INDEX(FRED!$1:$1048576,MATCH(US!DI$5,FRED!$A:$A,0),MATCH(US!$B18,FRED!$1:$1,0))),(SUM(CW18:DH18)))),"")</f>
        <v>89302</v>
      </c>
      <c r="DJ18" s="59">
        <f>+IFERROR((IF(ISTEXT(DJ$5)=FALSE,(INDEX(FRED!$1:$1048576,MATCH(US!DJ$5,FRED!$A:$A,0),MATCH(US!$B18,FRED!$1:$1,0))),(SUM(CX18:DI18)))),"")</f>
        <v>89129</v>
      </c>
      <c r="DK18" s="59">
        <f>+IFERROR((IF(ISTEXT(DK$5)=FALSE,(INDEX(FRED!$1:$1048576,MATCH(US!DK$5,FRED!$A:$A,0),MATCH(US!$B18,FRED!$1:$1,0))),(SUM(CY18:DJ18)))),"")</f>
        <v>85226</v>
      </c>
      <c r="DL18" s="59">
        <f>+IFERROR((IF(ISTEXT(DL$5)=FALSE,(INDEX(FRED!$1:$1048576,MATCH(US!DL$5,FRED!$A:$A,0),MATCH(US!$B18,FRED!$1:$1,0))),(SUM(CZ18:DK18)))),"")</f>
        <v>82703</v>
      </c>
      <c r="DM18" s="59">
        <f>+IFERROR((IF(ISTEXT(DM$5)=FALSE,(INDEX(FRED!$1:$1048576,MATCH(US!DM$5,FRED!$A:$A,0),MATCH(US!$B18,FRED!$1:$1,0))),(SUM(DA18:DL18)))),"")</f>
        <v>80491</v>
      </c>
      <c r="DN18" s="59">
        <f>+IFERROR((IF(ISTEXT(DN$5)=FALSE,(INDEX(FRED!$1:$1048576,MATCH(US!DN$5,FRED!$A:$A,0),MATCH(US!$B18,FRED!$1:$1,0))),(SUM(DB18:DM18)))),"")</f>
        <v>77345</v>
      </c>
      <c r="DO18" s="59">
        <f>+IFERROR((IF(ISTEXT(DO$5)=FALSE,(INDEX(FRED!$1:$1048576,MATCH(US!DO$5,FRED!$A:$A,0),MATCH(US!$B18,FRED!$1:$1,0))),(SUM(DC18:DN18)))),"")</f>
        <v>72896</v>
      </c>
      <c r="DP18" s="60">
        <f>+IFERROR((IF(ISTEXT(DP$5)=FALSE,(INDEX(FRED!$1:$1048576,MATCH(US!DP$5,FRED!$A:$A,0),MATCH(US!$B18,FRED!$1:$1,0))),(SUM(DD18:DO18)))),"")</f>
        <v>1036738</v>
      </c>
      <c r="DQ18" s="59">
        <f>+IFERROR((IF(ISTEXT(DQ$5)=FALSE,(INDEX(FRED!$1:$1048576,MATCH(US!DQ$5,FRED!$A:$A,0),MATCH(US!$B18,FRED!$1:$1,0))),(SUM(DE18:DP18)))),"")</f>
        <v>68643</v>
      </c>
      <c r="DR18" s="59">
        <f>+IFERROR((IF(ISTEXT(DR$5)=FALSE,(INDEX(FRED!$1:$1048576,MATCH(US!DR$5,FRED!$A:$A,0),MATCH(US!$B18,FRED!$1:$1,0))),(SUM(DF18:DQ18)))),"")</f>
        <v>67281</v>
      </c>
      <c r="DS18" s="59">
        <f>+IFERROR((IF(ISTEXT(DS$5)=FALSE,(INDEX(FRED!$1:$1048576,MATCH(US!DS$5,FRED!$A:$A,0),MATCH(US!$B18,FRED!$1:$1,0))),(SUM(DG18:DR18)))),"")</f>
        <v>64736</v>
      </c>
      <c r="DT18" s="59">
        <f>+IFERROR((IF(ISTEXT(DT$5)=FALSE,(INDEX(FRED!$1:$1048576,MATCH(US!DT$5,FRED!$A:$A,0),MATCH(US!$B18,FRED!$1:$1,0))),(SUM(DH18:DS18)))),"")</f>
        <v>61813</v>
      </c>
      <c r="DU18" s="59">
        <f>+IFERROR((IF(ISTEXT(DU$5)=FALSE,(INDEX(FRED!$1:$1048576,MATCH(US!DU$5,FRED!$A:$A,0),MATCH(US!$B18,FRED!$1:$1,0))),(SUM(DI18:DT18)))),"")</f>
        <v>58363</v>
      </c>
      <c r="DV18" s="59">
        <f>+IFERROR((IF(ISTEXT(DV$5)=FALSE,(INDEX(FRED!$1:$1048576,MATCH(US!DV$5,FRED!$A:$A,0),MATCH(US!$B18,FRED!$1:$1,0))),(SUM(DJ18:DU18)))),"")</f>
        <v>54204</v>
      </c>
      <c r="DW18" s="59">
        <f>+IFERROR((IF(ISTEXT(DW$5)=FALSE,(INDEX(FRED!$1:$1048576,MATCH(US!DW$5,FRED!$A:$A,0),MATCH(US!$B18,FRED!$1:$1,0))),(SUM(DK18:DV18)))),"")</f>
        <v>52280</v>
      </c>
      <c r="DX18" s="59">
        <f>+IFERROR((IF(ISTEXT(DX$5)=FALSE,(INDEX(FRED!$1:$1048576,MATCH(US!DX$5,FRED!$A:$A,0),MATCH(US!$B18,FRED!$1:$1,0))),(SUM(DL18:DW18)))),"")</f>
        <v>49238</v>
      </c>
      <c r="DY18" s="59">
        <f>+IFERROR((IF(ISTEXT(DY$5)=FALSE,(INDEX(FRED!$1:$1048576,MATCH(US!DY$5,FRED!$A:$A,0),MATCH(US!$B18,FRED!$1:$1,0))),(SUM(DM18:DX18)))),"")</f>
        <v>49091</v>
      </c>
      <c r="DZ18" s="59">
        <f>+IFERROR((IF(ISTEXT(DZ$5)=FALSE,(INDEX(FRED!$1:$1048576,MATCH(US!DZ$5,FRED!$A:$A,0),MATCH(US!$B18,FRED!$1:$1,0))),(SUM(DN18:DY18)))),"")</f>
        <v>45461</v>
      </c>
      <c r="EA18" s="59">
        <f>+IFERROR((IF(ISTEXT(EA$5)=FALSE,(INDEX(FRED!$1:$1048576,MATCH(US!EA$5,FRED!$A:$A,0),MATCH(US!$B18,FRED!$1:$1,0))),(SUM(DO18:DZ18)))),"")</f>
        <v>45375</v>
      </c>
      <c r="EB18" s="59">
        <f>+IFERROR((IF(ISTEXT(EB$5)=FALSE,(INDEX(FRED!$1:$1048576,MATCH(US!EB$5,FRED!$A:$A,0),MATCH(US!$B18,FRED!$1:$1,0))),(SUM(DP18:EA18)))),"")</f>
        <v>45397</v>
      </c>
      <c r="EC18" s="60">
        <f>+IFERROR((IF(ISTEXT(EC$5)=FALSE,(INDEX(FRED!$1:$1048576,MATCH(US!EC$5,FRED!$A:$A,0),MATCH(US!$B18,FRED!$1:$1,0))),(SUM(DQ18:EB18)))),"")</f>
        <v>661882</v>
      </c>
      <c r="ED18" s="59">
        <f>+IFERROR((IF(ISTEXT(ED$5)=FALSE,(INDEX(FRED!$1:$1048576,MATCH(US!ED$5,FRED!$A:$A,0),MATCH(US!$B18,FRED!$1:$1,0))),(SUM(DR18:EC18)))),"")</f>
        <v>43401</v>
      </c>
      <c r="EE18" s="59">
        <f>+IFERROR((IF(ISTEXT(EE$5)=FALSE,(INDEX(FRED!$1:$1048576,MATCH(US!EE$5,FRED!$A:$A,0),MATCH(US!$B18,FRED!$1:$1,0))),(SUM(DS18:ED18)))),"")</f>
        <v>42364</v>
      </c>
      <c r="EF18" s="59">
        <f>+IFERROR((IF(ISTEXT(EF$5)=FALSE,(INDEX(FRED!$1:$1048576,MATCH(US!EF$5,FRED!$A:$A,0),MATCH(US!$B18,FRED!$1:$1,0))),(SUM(DT18:EE18)))),"")</f>
        <v>41665</v>
      </c>
      <c r="EG18" s="59">
        <f>+IFERROR((IF(ISTEXT(EG$5)=FALSE,(INDEX(FRED!$1:$1048576,MATCH(US!EG$5,FRED!$A:$A,0),MATCH(US!$B18,FRED!$1:$1,0))),(SUM(DU18:EF18)))),"")</f>
        <v>40424</v>
      </c>
      <c r="EH18" s="59">
        <f>+IFERROR((IF(ISTEXT(EH$5)=FALSE,(INDEX(FRED!$1:$1048576,MATCH(US!EH$5,FRED!$A:$A,0),MATCH(US!$B18,FRED!$1:$1,0))),(SUM(DV18:EG18)))),"")</f>
        <v>39927</v>
      </c>
      <c r="EI18" s="59">
        <f>+IFERROR((IF(ISTEXT(EI$5)=FALSE,(INDEX(FRED!$1:$1048576,MATCH(US!EI$5,FRED!$A:$A,0),MATCH(US!$B18,FRED!$1:$1,0))),(SUM(DW18:EH18)))),"")</f>
        <v>40972</v>
      </c>
      <c r="EJ18" s="59">
        <f>+IFERROR((IF(ISTEXT(EJ$5)=FALSE,(INDEX(FRED!$1:$1048576,MATCH(US!EJ$5,FRED!$A:$A,0),MATCH(US!$B18,FRED!$1:$1,0))),(SUM(DX18:EI18)))),"")</f>
        <v>38519</v>
      </c>
      <c r="EK18" s="59">
        <f>+IFERROR((IF(ISTEXT(EK$5)=FALSE,(INDEX(FRED!$1:$1048576,MATCH(US!EK$5,FRED!$A:$A,0),MATCH(US!$B18,FRED!$1:$1,0))),(SUM(DY18:EJ18)))),"")</f>
        <v>40084</v>
      </c>
      <c r="EL18" s="59">
        <f>+IFERROR((IF(ISTEXT(EL$5)=FALSE,(INDEX(FRED!$1:$1048576,MATCH(US!EL$5,FRED!$A:$A,0),MATCH(US!$B18,FRED!$1:$1,0))),(SUM(DZ18:EK18)))),"")</f>
        <v>39025</v>
      </c>
      <c r="EM18" s="59">
        <f>+IFERROR((IF(ISTEXT(EM$5)=FALSE,(INDEX(FRED!$1:$1048576,MATCH(US!EM$5,FRED!$A:$A,0),MATCH(US!$B18,FRED!$1:$1,0))),(SUM(EA18:EL18)))),"")</f>
        <v>38960</v>
      </c>
      <c r="EN18" s="59">
        <f>+IFERROR((IF(ISTEXT(EN$5)=FALSE,(INDEX(FRED!$1:$1048576,MATCH(US!EN$5,FRED!$A:$A,0),MATCH(US!$B18,FRED!$1:$1,0))),(SUM(EB18:EM18)))),"")</f>
        <v>38329</v>
      </c>
      <c r="EO18" s="59">
        <f>+IFERROR((IF(ISTEXT(EO$5)=FALSE,(INDEX(FRED!$1:$1048576,MATCH(US!EO$5,FRED!$A:$A,0),MATCH(US!$B18,FRED!$1:$1,0))),(SUM(EC18:EN18)))),"")</f>
        <v>37406</v>
      </c>
      <c r="EP18" s="60">
        <f>+IFERROR((IF(ISTEXT(EP$5)=FALSE,(INDEX(FRED!$1:$1048576,MATCH(US!EP$5,FRED!$A:$A,0),MATCH(US!$B18,FRED!$1:$1,0))),(SUM(ED18:EO18)))),"")</f>
        <v>481076</v>
      </c>
      <c r="EQ18" s="59">
        <f>+IFERROR((IF(ISTEXT(EQ$5)=FALSE,(INDEX(FRED!$1:$1048576,MATCH(US!EQ$5,FRED!$A:$A,0),MATCH(US!$B18,FRED!$1:$1,0))),(SUM(EE18:EP18)))),"")</f>
        <v>37793</v>
      </c>
      <c r="ER18" s="59">
        <f>+IFERROR((IF(ISTEXT(ER$5)=FALSE,(INDEX(FRED!$1:$1048576,MATCH(US!ER$5,FRED!$A:$A,0),MATCH(US!$B18,FRED!$1:$1,0))),(SUM(EF18:EQ18)))),"")</f>
        <v>38631</v>
      </c>
      <c r="ES18" s="59">
        <f>+IFERROR((IF(ISTEXT(ES$5)=FALSE,(INDEX(FRED!$1:$1048576,MATCH(US!ES$5,FRED!$A:$A,0),MATCH(US!$B18,FRED!$1:$1,0))),(SUM(EG18:ER18)))),"")</f>
        <v>39540</v>
      </c>
      <c r="ET18" s="59">
        <f>+IFERROR((IF(ISTEXT(ET$5)=FALSE,(INDEX(FRED!$1:$1048576,MATCH(US!ET$5,FRED!$A:$A,0),MATCH(US!$B18,FRED!$1:$1,0))),(SUM(EH18:ES18)))),"")</f>
        <v>41625</v>
      </c>
      <c r="EU18" s="59">
        <f>+IFERROR((IF(ISTEXT(EU$5)=FALSE,(INDEX(FRED!$1:$1048576,MATCH(US!EU$5,FRED!$A:$A,0),MATCH(US!$B18,FRED!$1:$1,0))),(SUM(EI18:ET18)))),"")</f>
        <v>43321</v>
      </c>
      <c r="EV18" s="59">
        <f>+IFERROR((IF(ISTEXT(EV$5)=FALSE,(INDEX(FRED!$1:$1048576,MATCH(US!EV$5,FRED!$A:$A,0),MATCH(US!$B18,FRED!$1:$1,0))),(SUM(EJ18:EU18)))),"")</f>
        <v>45002</v>
      </c>
      <c r="EW18" s="59">
        <f>+IFERROR((IF(ISTEXT(EW$5)=FALSE,(INDEX(FRED!$1:$1048576,MATCH(US!EW$5,FRED!$A:$A,0),MATCH(US!$B18,FRED!$1:$1,0))),(SUM(EK18:EV18)))),"")</f>
        <v>45075</v>
      </c>
      <c r="EX18" s="59">
        <f>+IFERROR((IF(ISTEXT(EX$5)=FALSE,(INDEX(FRED!$1:$1048576,MATCH(US!EX$5,FRED!$A:$A,0),MATCH(US!$B18,FRED!$1:$1,0))),(SUM(EL18:EW18)))),"")</f>
        <v>46240</v>
      </c>
      <c r="EY18" s="59">
        <f>+IFERROR((IF(ISTEXT(EY$5)=FALSE,(INDEX(FRED!$1:$1048576,MATCH(US!EY$5,FRED!$A:$A,0),MATCH(US!$B18,FRED!$1:$1,0))),(SUM(EM18:EX18)))),"")</f>
        <v>43565</v>
      </c>
      <c r="EZ18" s="59">
        <f>+IFERROR((IF(ISTEXT(EZ$5)=FALSE,(INDEX(FRED!$1:$1048576,MATCH(US!EZ$5,FRED!$A:$A,0),MATCH(US!$B18,FRED!$1:$1,0))),(SUM(EN18:EY18)))),"")</f>
        <v>42763</v>
      </c>
      <c r="FA18" s="59">
        <f>+IFERROR((IF(ISTEXT(FA$5)=FALSE,(INDEX(FRED!$1:$1048576,MATCH(US!FA$5,FRED!$A:$A,0),MATCH(US!$B18,FRED!$1:$1,0))),(SUM(EO18:EZ18)))),"")</f>
        <v>43712</v>
      </c>
      <c r="FB18" s="59">
        <f>+IFERROR((IF(ISTEXT(FB$5)=FALSE,(INDEX(FRED!$1:$1048576,MATCH(US!FB$5,FRED!$A:$A,0),MATCH(US!$B18,FRED!$1:$1,0))),(SUM(EP18:FA18)))),"")</f>
        <v>44527</v>
      </c>
      <c r="FC18" s="60">
        <f>+IFERROR((IF(ISTEXT(FC$5)=FALSE,(INDEX(FRED!$1:$1048576,MATCH(US!FC$5,FRED!$A:$A,0),MATCH(US!$B18,FRED!$1:$1,0))),(SUM(EQ18:FB18)))),"")</f>
        <v>511794</v>
      </c>
      <c r="FD18" s="59">
        <f>+IFERROR((IF(ISTEXT(FD$5)=FALSE,(INDEX(FRED!$1:$1048576,MATCH(US!FD$5,FRED!$A:$A,0),MATCH(US!$B18,FRED!$1:$1,0))),(SUM(ER18:FC18)))),"")</f>
        <v>45210</v>
      </c>
      <c r="FE18" s="59">
        <f>+IFERROR((IF(ISTEXT(FE$5)=FALSE,(INDEX(FRED!$1:$1048576,MATCH(US!FE$5,FRED!$A:$A,0),MATCH(US!$B18,FRED!$1:$1,0))),(SUM(ES18:FD18)))),"")</f>
        <v>44739</v>
      </c>
      <c r="FF18" s="59">
        <f>+IFERROR((IF(ISTEXT(FF$5)=FALSE,(INDEX(FRED!$1:$1048576,MATCH(US!FF$5,FRED!$A:$A,0),MATCH(US!$B18,FRED!$1:$1,0))),(SUM(ET18:FE18)))),"")</f>
        <v>46255</v>
      </c>
      <c r="FG18" s="59">
        <f>+IFERROR((IF(ISTEXT(FG$5)=FALSE,(INDEX(FRED!$1:$1048576,MATCH(US!FG$5,FRED!$A:$A,0),MATCH(US!$B18,FRED!$1:$1,0))),(SUM(EU18:FF18)))),"")</f>
        <v>47131</v>
      </c>
      <c r="FH18" s="59">
        <f>+IFERROR((IF(ISTEXT(FH$5)=FALSE,(INDEX(FRED!$1:$1048576,MATCH(US!FH$5,FRED!$A:$A,0),MATCH(US!$B18,FRED!$1:$1,0))),(SUM(EV18:FG18)))),"")</f>
        <v>47006</v>
      </c>
      <c r="FI18" s="59">
        <f>+IFERROR((IF(ISTEXT(FI$5)=FALSE,(INDEX(FRED!$1:$1048576,MATCH(US!FI$5,FRED!$A:$A,0),MATCH(US!$B18,FRED!$1:$1,0))),(SUM(EW18:FH18)))),"")</f>
        <v>47699</v>
      </c>
      <c r="FJ18" s="59">
        <f>+IFERROR((IF(ISTEXT(FJ$5)=FALSE,(INDEX(FRED!$1:$1048576,MATCH(US!FJ$5,FRED!$A:$A,0),MATCH(US!$B18,FRED!$1:$1,0))),(SUM(EX18:FI18)))),"")</f>
        <v>47851</v>
      </c>
      <c r="FK18" s="59">
        <f>+IFERROR((IF(ISTEXT(FK$5)=FALSE,(INDEX(FRED!$1:$1048576,MATCH(US!FK$5,FRED!$A:$A,0),MATCH(US!$B18,FRED!$1:$1,0))),(SUM(EY18:FJ18)))),"")</f>
        <v>47877</v>
      </c>
      <c r="FL18" s="59">
        <f>+IFERROR((IF(ISTEXT(FL$5)=FALSE,(INDEX(FRED!$1:$1048576,MATCH(US!FL$5,FRED!$A:$A,0),MATCH(US!$B18,FRED!$1:$1,0))),(SUM(EZ18:FK18)))),"")</f>
        <v>48302</v>
      </c>
      <c r="FM18" s="59">
        <f>+IFERROR((IF(ISTEXT(FM$5)=FALSE,(INDEX(FRED!$1:$1048576,MATCH(US!FM$5,FRED!$A:$A,0),MATCH(US!$B18,FRED!$1:$1,0))),(SUM(FA18:FL18)))),"")</f>
        <v>48940</v>
      </c>
      <c r="FN18" s="59">
        <f>+IFERROR((IF(ISTEXT(FN$5)=FALSE,(INDEX(FRED!$1:$1048576,MATCH(US!FN$5,FRED!$A:$A,0),MATCH(US!$B18,FRED!$1:$1,0))),(SUM(FB18:FM18)))),"")</f>
        <v>47798</v>
      </c>
      <c r="FO18" s="59">
        <f>+IFERROR((IF(ISTEXT(FO$5)=FALSE,(INDEX(FRED!$1:$1048576,MATCH(US!FO$5,FRED!$A:$A,0),MATCH(US!$B18,FRED!$1:$1,0))),(SUM(FC18:FN18)))),"")</f>
        <v>47093</v>
      </c>
      <c r="FP18" s="60">
        <f>+IFERROR((IF(ISTEXT(FP$5)=FALSE,(INDEX(FRED!$1:$1048576,MATCH(US!FP$5,FRED!$A:$A,0),MATCH(US!$B18,FRED!$1:$1,0))),(SUM(FD18:FO18)))),"")</f>
        <v>565901</v>
      </c>
      <c r="FQ18" s="59">
        <f>+IFERROR((IF(ISTEXT(FQ$5)=FALSE,(INDEX(FRED!$1:$1048576,MATCH(US!FQ$5,FRED!$A:$A,0),MATCH(US!$B18,FRED!$1:$1,0))),(SUM(FE18:FP18)))),"")</f>
        <v>49736</v>
      </c>
      <c r="FR18" s="59">
        <f>+IFERROR((IF(ISTEXT(FR$5)=FALSE,(INDEX(FRED!$1:$1048576,MATCH(US!FR$5,FRED!$A:$A,0),MATCH(US!$B18,FRED!$1:$1,0))),(SUM(FF18:FQ18)))),"")</f>
        <v>52561</v>
      </c>
      <c r="FS18" s="59">
        <f>+IFERROR((IF(ISTEXT(FS$5)=FALSE,(INDEX(FRED!$1:$1048576,MATCH(US!FS$5,FRED!$A:$A,0),MATCH(US!$B18,FRED!$1:$1,0))),(SUM(FG18:FR18)))),"")</f>
        <v>50796</v>
      </c>
      <c r="FT18" s="59">
        <f>+IFERROR((IF(ISTEXT(FT$5)=FALSE,(INDEX(FRED!$1:$1048576,MATCH(US!FT$5,FRED!$A:$A,0),MATCH(US!$B18,FRED!$1:$1,0))),(SUM(FH18:FS18)))),"")</f>
        <v>50709</v>
      </c>
      <c r="FU18" s="59">
        <f>+IFERROR((IF(ISTEXT(FU$5)=FALSE,(INDEX(FRED!$1:$1048576,MATCH(US!FU$5,FRED!$A:$A,0),MATCH(US!$B18,FRED!$1:$1,0))),(SUM(FI18:FT18)))),"")</f>
        <v>51787</v>
      </c>
      <c r="FV18" s="59">
        <f>+IFERROR((IF(ISTEXT(FV$5)=FALSE,(INDEX(FRED!$1:$1048576,MATCH(US!FV$5,FRED!$A:$A,0),MATCH(US!$B18,FRED!$1:$1,0))),(SUM(FJ18:FU18)))),"")</f>
        <v>51437</v>
      </c>
      <c r="FW18" s="59">
        <f>+IFERROR((IF(ISTEXT(FW$5)=FALSE,(INDEX(FRED!$1:$1048576,MATCH(US!FW$5,FRED!$A:$A,0),MATCH(US!$B18,FRED!$1:$1,0))),(SUM(FK18:FV18)))),"")</f>
        <v>53322</v>
      </c>
      <c r="FX18" s="59">
        <f>+IFERROR((IF(ISTEXT(FX$5)=FALSE,(INDEX(FRED!$1:$1048576,MATCH(US!FX$5,FRED!$A:$A,0),MATCH(US!$B18,FRED!$1:$1,0))),(SUM(FL18:FW18)))),"")</f>
        <v>52911</v>
      </c>
      <c r="FY18" s="59">
        <f>+IFERROR((IF(ISTEXT(FY$5)=FALSE,(INDEX(FRED!$1:$1048576,MATCH(US!FY$5,FRED!$A:$A,0),MATCH(US!$B18,FRED!$1:$1,0))),(SUM(FM18:FX18)))),"")</f>
        <v>54368</v>
      </c>
      <c r="FZ18" s="59">
        <f>+IFERROR((IF(ISTEXT(FZ$5)=FALSE,(INDEX(FRED!$1:$1048576,MATCH(US!FZ$5,FRED!$A:$A,0),MATCH(US!$B18,FRED!$1:$1,0))),(SUM(FN18:FY18)))),"")</f>
        <v>55678</v>
      </c>
      <c r="GA18" s="59">
        <f>+IFERROR((IF(ISTEXT(GA$5)=FALSE,(INDEX(FRED!$1:$1048576,MATCH(US!GA$5,FRED!$A:$A,0),MATCH(US!$B18,FRED!$1:$1,0))),(SUM(FO18:FZ18)))),"")</f>
        <v>57879</v>
      </c>
      <c r="GB18" s="59">
        <f>+IFERROR((IF(ISTEXT(GB$5)=FALSE,(INDEX(FRED!$1:$1048576,MATCH(US!GB$5,FRED!$A:$A,0),MATCH(US!$B18,FRED!$1:$1,0))),(SUM(FP18:GA18)))),"")</f>
        <v>57763</v>
      </c>
      <c r="GC18" s="60">
        <f>+IFERROR((IF(ISTEXT(GC$5)=FALSE,(INDEX(FRED!$1:$1048576,MATCH(US!GC$5,FRED!$A:$A,0),MATCH(US!$B18,FRED!$1:$1,0))),(SUM(FQ18:GB18)))),"")</f>
        <v>638947</v>
      </c>
      <c r="GD18" s="59">
        <f>+IFERROR((IF(ISTEXT(GD$5)=FALSE,(INDEX(FRED!$1:$1048576,MATCH(US!GD$5,FRED!$A:$A,0),MATCH(US!$B18,FRED!$1:$1,0))),(SUM(FR18:GC18)))),"")</f>
        <v>54751</v>
      </c>
      <c r="GE18" s="59">
        <f>+IFERROR((IF(ISTEXT(GE$5)=FALSE,(INDEX(FRED!$1:$1048576,MATCH(US!GE$5,FRED!$A:$A,0),MATCH(US!$B18,FRED!$1:$1,0))),(SUM(FS18:GD18)))),"")</f>
        <v>57360</v>
      </c>
      <c r="GF18" s="59">
        <f>+IFERROR((IF(ISTEXT(GF$5)=FALSE,(INDEX(FRED!$1:$1048576,MATCH(US!GF$5,FRED!$A:$A,0),MATCH(US!$B18,FRED!$1:$1,0))),(SUM(FT18:GE18)))),"")</f>
        <v>58172</v>
      </c>
      <c r="GG18" s="59">
        <f>+IFERROR((IF(ISTEXT(GG$5)=FALSE,(INDEX(FRED!$1:$1048576,MATCH(US!GG$5,FRED!$A:$A,0),MATCH(US!$B18,FRED!$1:$1,0))),(SUM(FU18:GF18)))),"")</f>
        <v>58365</v>
      </c>
      <c r="GH18" s="59">
        <f>+IFERROR((IF(ISTEXT(GH$5)=FALSE,(INDEX(FRED!$1:$1048576,MATCH(US!GH$5,FRED!$A:$A,0),MATCH(US!$B18,FRED!$1:$1,0))),(SUM(FV18:GG18)))),"")</f>
        <v>60482</v>
      </c>
      <c r="GI18" s="59">
        <f>+IFERROR((IF(ISTEXT(GI$5)=FALSE,(INDEX(FRED!$1:$1048576,MATCH(US!GI$5,FRED!$A:$A,0),MATCH(US!$B18,FRED!$1:$1,0))),(SUM(FW18:GH18)))),"")</f>
        <v>61430</v>
      </c>
      <c r="GJ18" s="59">
        <f>+IFERROR((IF(ISTEXT(GJ$5)=FALSE,(INDEX(FRED!$1:$1048576,MATCH(US!GJ$5,FRED!$A:$A,0),MATCH(US!$B18,FRED!$1:$1,0))),(SUM(FX18:GI18)))),"")</f>
        <v>62949</v>
      </c>
      <c r="GK18" s="59">
        <f>+IFERROR((IF(ISTEXT(GK$5)=FALSE,(INDEX(FRED!$1:$1048576,MATCH(US!GK$5,FRED!$A:$A,0),MATCH(US!$B18,FRED!$1:$1,0))),(SUM(FY18:GJ18)))),"")</f>
        <v>64848</v>
      </c>
      <c r="GL18" s="59">
        <f>+IFERROR((IF(ISTEXT(GL$5)=FALSE,(INDEX(FRED!$1:$1048576,MATCH(US!GL$5,FRED!$A:$A,0),MATCH(US!$B18,FRED!$1:$1,0))),(SUM(FZ18:GK18)))),"")</f>
        <v>67952</v>
      </c>
      <c r="GM18" s="59">
        <f>+IFERROR((IF(ISTEXT(GM$5)=FALSE,(INDEX(FRED!$1:$1048576,MATCH(US!GM$5,FRED!$A:$A,0),MATCH(US!$B18,FRED!$1:$1,0))),(SUM(GA18:GL18)))),"")</f>
        <v>69063</v>
      </c>
      <c r="GN18" s="59">
        <f>+IFERROR((IF(ISTEXT(GN$5)=FALSE,(INDEX(FRED!$1:$1048576,MATCH(US!GN$5,FRED!$A:$A,0),MATCH(US!$B18,FRED!$1:$1,0))),(SUM(GB18:GM18)))),"")</f>
        <v>68494</v>
      </c>
      <c r="GO18" s="59">
        <f>+IFERROR((IF(ISTEXT(GO$5)=FALSE,(INDEX(FRED!$1:$1048576,MATCH(US!GO$5,FRED!$A:$A,0),MATCH(US!$B18,FRED!$1:$1,0))),(SUM(GC18:GN18)))),"")</f>
        <v>67741</v>
      </c>
      <c r="GP18" s="60">
        <f>+IFERROR((IF(ISTEXT(GP$5)=FALSE,(INDEX(FRED!$1:$1048576,MATCH(US!GP$5,FRED!$A:$A,0),MATCH(US!$B18,FRED!$1:$1,0))),(SUM(GD18:GO18)))),"")</f>
        <v>751607</v>
      </c>
      <c r="GQ18" s="59">
        <f>+IFERROR((IF(ISTEXT(GQ$5)=FALSE,(INDEX(FRED!$1:$1048576,MATCH(US!GQ$5,FRED!$A:$A,0),MATCH(US!$B18,FRED!$1:$1,0))),(SUM(GE18:GP18)))),"")</f>
        <v>64736</v>
      </c>
      <c r="GR18" s="59">
        <f>+IFERROR((IF(ISTEXT(GR$5)=FALSE,(INDEX(FRED!$1:$1048576,MATCH(US!GR$5,FRED!$A:$A,0),MATCH(US!$B18,FRED!$1:$1,0))),(SUM(GF18:GQ18)))),"")</f>
        <v>62508</v>
      </c>
      <c r="GS18" s="59">
        <f>+IFERROR((IF(ISTEXT(GS$5)=FALSE,(INDEX(FRED!$1:$1048576,MATCH(US!GS$5,FRED!$A:$A,0),MATCH(US!$B18,FRED!$1:$1,0))),(SUM(GG18:GR18)))),"")</f>
        <v>64124</v>
      </c>
      <c r="GT18" s="59">
        <f>+IFERROR((IF(ISTEXT(GT$5)=FALSE,(INDEX(FRED!$1:$1048576,MATCH(US!GT$5,FRED!$A:$A,0),MATCH(US!$B18,FRED!$1:$1,0))),(SUM(GH18:GS18)))),"")</f>
        <v>65944</v>
      </c>
      <c r="GU18" s="59">
        <f>+IFERROR((IF(ISTEXT(GU$5)=FALSE,(INDEX(FRED!$1:$1048576,MATCH(US!GU$5,FRED!$A:$A,0),MATCH(US!$B18,FRED!$1:$1,0))),(SUM(GI18:GT18)))),"")</f>
        <v>67425</v>
      </c>
      <c r="GV18" s="59">
        <f>+IFERROR((IF(ISTEXT(GV$5)=FALSE,(INDEX(FRED!$1:$1048576,MATCH(US!GV$5,FRED!$A:$A,0),MATCH(US!$B18,FRED!$1:$1,0))),(SUM(GJ18:GU18)))),"")</f>
        <v>64848</v>
      </c>
      <c r="GW18" s="59">
        <f>+IFERROR((IF(ISTEXT(GW$5)=FALSE,(INDEX(FRED!$1:$1048576,MATCH(US!GW$5,FRED!$A:$A,0),MATCH(US!$B18,FRED!$1:$1,0))),(SUM(GK18:GV18)))),"")</f>
        <v>66000</v>
      </c>
      <c r="GX18" s="59">
        <f>+IFERROR((IF(ISTEXT(GX$5)=FALSE,(INDEX(FRED!$1:$1048576,MATCH(US!GX$5,FRED!$A:$A,0),MATCH(US!$B18,FRED!$1:$1,0))),(SUM(GL18:GW18)))),"")</f>
        <v>68180</v>
      </c>
      <c r="GY18" s="59">
        <f>+IFERROR((IF(ISTEXT(GY$5)=FALSE,(INDEX(FRED!$1:$1048576,MATCH(US!GY$5,FRED!$A:$A,0),MATCH(US!$B18,FRED!$1:$1,0))),(SUM(GM18:GX18)))),"")</f>
        <v>68786</v>
      </c>
      <c r="GZ18" s="59">
        <f>+IFERROR((IF(ISTEXT(GZ$5)=FALSE,(INDEX(FRED!$1:$1048576,MATCH(US!GZ$5,FRED!$A:$A,0),MATCH(US!$B18,FRED!$1:$1,0))),(SUM(GN18:GY18)))),"")</f>
        <v>69891</v>
      </c>
      <c r="HA18" s="59">
        <f>+IFERROR((IF(ISTEXT(HA$5)=FALSE,(INDEX(FRED!$1:$1048576,MATCH(US!HA$5,FRED!$A:$A,0),MATCH(US!$B18,FRED!$1:$1,0))),(SUM(GO18:GZ18)))),"")</f>
        <v>69223</v>
      </c>
      <c r="HB18" s="59">
        <f>+IFERROR((IF(ISTEXT(HB$5)=FALSE,(INDEX(FRED!$1:$1048576,MATCH(US!HB$5,FRED!$A:$A,0),MATCH(US!$B18,FRED!$1:$1,0))),(SUM(GP18:HA18)))),"")</f>
        <v>71351</v>
      </c>
      <c r="HC18" s="60">
        <f>+IFERROR((IF(ISTEXT(HC$5)=FALSE,(INDEX(FRED!$1:$1048576,MATCH(US!HC$5,FRED!$A:$A,0),MATCH(US!$B18,FRED!$1:$1,0))),(SUM(GQ18:HB18)))),"")</f>
        <v>803016</v>
      </c>
      <c r="HD18" s="59">
        <f>+IFERROR((IF(ISTEXT(HD$5)=FALSE,(INDEX(FRED!$1:$1048576,MATCH(US!HD$5,FRED!$A:$A,0),MATCH(US!$B18,FRED!$1:$1,0))),(SUM(GR18:HC18)))),"")</f>
        <v>72913</v>
      </c>
      <c r="HE18" s="59">
        <f>+IFERROR((IF(ISTEXT(HE$5)=FALSE,(INDEX(FRED!$1:$1048576,MATCH(US!HE$5,FRED!$A:$A,0),MATCH(US!$B18,FRED!$1:$1,0))),(SUM(GS18:HD18)))),"")</f>
        <v>74336</v>
      </c>
      <c r="HF18" s="59">
        <f>+IFERROR((IF(ISTEXT(HF$5)=FALSE,(INDEX(FRED!$1:$1048576,MATCH(US!HF$5,FRED!$A:$A,0),MATCH(US!$B18,FRED!$1:$1,0))),(SUM(GT18:HE18)))),"")</f>
        <v>75004</v>
      </c>
      <c r="HG18" s="59">
        <f>+IFERROR((IF(ISTEXT(HG$5)=FALSE,(INDEX(FRED!$1:$1048576,MATCH(US!HG$5,FRED!$A:$A,0),MATCH(US!$B18,FRED!$1:$1,0))),(SUM(GU18:HF18)))),"")</f>
        <v>75891</v>
      </c>
      <c r="HH18" s="59">
        <f>+IFERROR((IF(ISTEXT(HH$5)=FALSE,(INDEX(FRED!$1:$1048576,MATCH(US!HH$5,FRED!$A:$A,0),MATCH(US!$B18,FRED!$1:$1,0))),(SUM(GV18:HG18)))),"")</f>
        <v>78053</v>
      </c>
      <c r="HI18" s="59">
        <f>+IFERROR((IF(ISTEXT(HI$5)=FALSE,(INDEX(FRED!$1:$1048576,MATCH(US!HI$5,FRED!$A:$A,0),MATCH(US!$B18,FRED!$1:$1,0))),(SUM(GW18:HH18)))),"")</f>
        <v>76886</v>
      </c>
      <c r="HJ18" s="59">
        <f>+IFERROR((IF(ISTEXT(HJ$5)=FALSE,(INDEX(FRED!$1:$1048576,MATCH(US!HJ$5,FRED!$A:$A,0),MATCH(US!$B18,FRED!$1:$1,0))),(SUM(GX18:HI18)))),"")</f>
        <v>78626</v>
      </c>
      <c r="HK18" s="59">
        <f>+IFERROR((IF(ISTEXT(HK$5)=FALSE,(INDEX(FRED!$1:$1048576,MATCH(US!HK$5,FRED!$A:$A,0),MATCH(US!$B18,FRED!$1:$1,0))),(SUM(GY18:HJ18)))),"")</f>
        <v>80351</v>
      </c>
      <c r="HL18" s="59">
        <f>+IFERROR((IF(ISTEXT(HL$5)=FALSE,(INDEX(FRED!$1:$1048576,MATCH(US!HL$5,FRED!$A:$A,0),MATCH(US!$B18,FRED!$1:$1,0))),(SUM(GZ18:HK18)))),"")</f>
        <v>80521</v>
      </c>
      <c r="HM18" s="59">
        <f>+IFERROR((IF(ISTEXT(HM$5)=FALSE,(INDEX(FRED!$1:$1048576,MATCH(US!HM$5,FRED!$A:$A,0),MATCH(US!$B18,FRED!$1:$1,0))),(SUM(HA18:HL18)))),"")</f>
        <v>81277</v>
      </c>
      <c r="HN18" s="59">
        <f>+IFERROR((IF(ISTEXT(HN$5)=FALSE,(INDEX(FRED!$1:$1048576,MATCH(US!HN$5,FRED!$A:$A,0),MATCH(US!$B18,FRED!$1:$1,0))),(SUM(HB18:HM18)))),"")</f>
        <v>82924</v>
      </c>
      <c r="HO18" s="59">
        <f>+IFERROR((IF(ISTEXT(HO$5)=FALSE,(INDEX(FRED!$1:$1048576,MATCH(US!HO$5,FRED!$A:$A,0),MATCH(US!$B18,FRED!$1:$1,0))),(SUM(HC18:HN18)))),"")</f>
        <v>86047</v>
      </c>
      <c r="HP18" s="60">
        <f>+IFERROR((IF(ISTEXT(HP$5)=FALSE,(INDEX(FRED!$1:$1048576,MATCH(US!HP$5,FRED!$A:$A,0),MATCH(US!$B18,FRED!$1:$1,0))),(SUM(HD18:HO18)))),"")</f>
        <v>942829</v>
      </c>
      <c r="HQ18" s="59">
        <f>+IFERROR((IF(ISTEXT(HQ$5)=FALSE,(INDEX(FRED!$1:$1048576,MATCH(US!HQ$5,FRED!$A:$A,0),MATCH(US!$B18,FRED!$1:$1,0))),(SUM(HE18:HP18)))),"")</f>
        <v>83811</v>
      </c>
      <c r="HR18" s="59">
        <f>+IFERROR((IF(ISTEXT(HR$5)=FALSE,(INDEX(FRED!$1:$1048576,MATCH(US!HR$5,FRED!$A:$A,0),MATCH(US!$B18,FRED!$1:$1,0))),(SUM(HF18:HQ18)))),"")</f>
        <v>84517</v>
      </c>
      <c r="HS18" s="59">
        <f>+IFERROR((IF(ISTEXT(HS$5)=FALSE,(INDEX(FRED!$1:$1048576,MATCH(US!HS$5,FRED!$A:$A,0),MATCH(US!$B18,FRED!$1:$1,0))),(SUM(HG18:HR18)))),"")</f>
        <v>86863</v>
      </c>
      <c r="HT18" s="59">
        <f>+IFERROR((IF(ISTEXT(HT$5)=FALSE,(INDEX(FRED!$1:$1048576,MATCH(US!HT$5,FRED!$A:$A,0),MATCH(US!$B18,FRED!$1:$1,0))),(SUM(HH18:HS18)))),"")</f>
        <v>88767</v>
      </c>
      <c r="HU18" s="59">
        <f>+IFERROR((IF(ISTEXT(HU$5)=FALSE,(INDEX(FRED!$1:$1048576,MATCH(US!HU$5,FRED!$A:$A,0),MATCH(US!$B18,FRED!$1:$1,0))),(SUM(HI18:HT18)))),"")</f>
        <v>89262</v>
      </c>
      <c r="HV18" s="59">
        <f>+IFERROR((IF(ISTEXT(HV$5)=FALSE,(INDEX(FRED!$1:$1048576,MATCH(US!HV$5,FRED!$A:$A,0),MATCH(US!$B18,FRED!$1:$1,0))),(SUM(HJ18:HU18)))),"")</f>
        <v>89341</v>
      </c>
      <c r="HW18" s="59">
        <f>+IFERROR((IF(ISTEXT(HW$5)=FALSE,(INDEX(FRED!$1:$1048576,MATCH(US!HW$5,FRED!$A:$A,0),MATCH(US!$B18,FRED!$1:$1,0))),(SUM(HK18:HV18)))),"")</f>
        <v>88352</v>
      </c>
      <c r="HX18" s="59">
        <f>+IFERROR((IF(ISTEXT(HX$5)=FALSE,(INDEX(FRED!$1:$1048576,MATCH(US!HX$5,FRED!$A:$A,0),MATCH(US!$B18,FRED!$1:$1,0))),(SUM(HL18:HW18)))),"")</f>
        <v>88254</v>
      </c>
      <c r="HY18" s="59">
        <f>+IFERROR((IF(ISTEXT(HY$5)=FALSE,(INDEX(FRED!$1:$1048576,MATCH(US!HY$5,FRED!$A:$A,0),MATCH(US!$B18,FRED!$1:$1,0))),(SUM(HM18:HX18)))),"")</f>
        <v>87905</v>
      </c>
      <c r="HZ18" s="59">
        <f>+IFERROR((IF(ISTEXT(HZ$5)=FALSE,(INDEX(FRED!$1:$1048576,MATCH(US!HZ$5,FRED!$A:$A,0),MATCH(US!$B18,FRED!$1:$1,0))),(SUM(HN18:HY18)))),"")</f>
        <v>88138</v>
      </c>
      <c r="IA18" s="59">
        <f>+IFERROR((IF(ISTEXT(IA$5)=FALSE,(INDEX(FRED!$1:$1048576,MATCH(US!IA$5,FRED!$A:$A,0),MATCH(US!$B18,FRED!$1:$1,0))),(SUM(HO18:HZ18)))),"")</f>
        <v>87397</v>
      </c>
      <c r="IB18" s="59">
        <f>+IFERROR((IF(ISTEXT(IB$5)=FALSE,(INDEX(FRED!$1:$1048576,MATCH(US!IB$5,FRED!$A:$A,0),MATCH(US!$B18,FRED!$1:$1,0))),(SUM(HP18:IA18)))),"")</f>
        <v>89102</v>
      </c>
      <c r="IC18" s="60">
        <f>+IFERROR((IF(ISTEXT(IC$5)=FALSE,(INDEX(FRED!$1:$1048576,MATCH(US!IC$5,FRED!$A:$A,0),MATCH(US!$B18,FRED!$1:$1,0))),(SUM(HQ18:IB18)))),"")</f>
        <v>1051709</v>
      </c>
      <c r="ID18" s="59">
        <f>+IFERROR((IF(ISTEXT(ID$5)=FALSE,(INDEX(FRED!$1:$1048576,MATCH(US!ID$5,FRED!$A:$A,0),MATCH(US!$B18,FRED!$1:$1,0))),(SUM(HR18:IC18)))),"")</f>
        <v>88752</v>
      </c>
      <c r="IE18" s="59">
        <f>+IFERROR((IF(ISTEXT(IE$5)=FALSE,(INDEX(FRED!$1:$1048576,MATCH(US!IE$5,FRED!$A:$A,0),MATCH(US!$B18,FRED!$1:$1,0))),(SUM(HS18:ID18)))),"")</f>
        <v>93539</v>
      </c>
      <c r="IF18" s="59">
        <f>+IFERROR((IF(ISTEXT(IF$5)=FALSE,(INDEX(FRED!$1:$1048576,MATCH(US!IF$5,FRED!$A:$A,0),MATCH(US!$B18,FRED!$1:$1,0))),(SUM(HT18:IE18)))),"")</f>
        <v>89422</v>
      </c>
      <c r="IG18" s="59">
        <f>+IFERROR((IF(ISTEXT(IG$5)=FALSE,(INDEX(FRED!$1:$1048576,MATCH(US!IG$5,FRED!$A:$A,0),MATCH(US!$B18,FRED!$1:$1,0))),(SUM(HU18:IF18)))),"")</f>
        <v>90616</v>
      </c>
      <c r="IH18" s="59">
        <f>+IFERROR((IF(ISTEXT(IH$5)=FALSE,(INDEX(FRED!$1:$1048576,MATCH(US!IH$5,FRED!$A:$A,0),MATCH(US!$B18,FRED!$1:$1,0))),(SUM(HV18:IG18)))),"")</f>
        <v>90588</v>
      </c>
      <c r="II18" s="59">
        <f>+IFERROR((IF(ISTEXT(II$5)=FALSE,(INDEX(FRED!$1:$1048576,MATCH(US!II$5,FRED!$A:$A,0),MATCH(US!$B18,FRED!$1:$1,0))),(SUM(HW18:IH18)))),"")</f>
        <v>86429</v>
      </c>
      <c r="IJ18" s="59">
        <f>+IFERROR((IF(ISTEXT(IJ$5)=FALSE,(INDEX(FRED!$1:$1048576,MATCH(US!IJ$5,FRED!$A:$A,0),MATCH(US!$B18,FRED!$1:$1,0))),(SUM(HX18:II18)))),"")</f>
        <v>86012</v>
      </c>
      <c r="IK18" s="59">
        <f>+IFERROR((IF(ISTEXT(IK$5)=FALSE,(INDEX(FRED!$1:$1048576,MATCH(US!IK$5,FRED!$A:$A,0),MATCH(US!$B18,FRED!$1:$1,0))),(SUM(HY18:IJ18)))),"")</f>
        <v>85944</v>
      </c>
      <c r="IL18" s="59">
        <f>+IFERROR((IF(ISTEXT(IL$5)=FALSE,(INDEX(FRED!$1:$1048576,MATCH(US!IL$5,FRED!$A:$A,0),MATCH(US!$B18,FRED!$1:$1,0))),(SUM(HZ18:IK18)))),"")</f>
        <v>85884</v>
      </c>
      <c r="IM18" s="59">
        <f>+IFERROR((IF(ISTEXT(IM$5)=FALSE,(INDEX(FRED!$1:$1048576,MATCH(US!IM$5,FRED!$A:$A,0),MATCH(US!$B18,FRED!$1:$1,0))),(SUM(IA18:IL18)))),"")</f>
        <v>84424</v>
      </c>
      <c r="IN18" s="59">
        <f>+IFERROR((IF(ISTEXT(IN$5)=FALSE,(INDEX(FRED!$1:$1048576,MATCH(US!IN$5,FRED!$A:$A,0),MATCH(US!$B18,FRED!$1:$1,0))),(SUM(IB18:IM18)))),"")</f>
        <v>78953</v>
      </c>
      <c r="IO18" s="59">
        <f>+IFERROR((IF(ISTEXT(IO$5)=FALSE,(INDEX(FRED!$1:$1048576,MATCH(US!IO$5,FRED!$A:$A,0),MATCH(US!$B18,FRED!$1:$1,0))),(SUM(IC18:IN18)))),"")</f>
        <v>78353</v>
      </c>
      <c r="IP18" s="60">
        <f>+IFERROR((IF(ISTEXT(IP$5)=FALSE,(INDEX(FRED!$1:$1048576,MATCH(US!IP$5,FRED!$A:$A,0),MATCH(US!$B18,FRED!$1:$1,0))),(SUM(ID18:IO18)))),"")</f>
        <v>1038916</v>
      </c>
      <c r="IQ18" s="59">
        <f>+IFERROR((IF(ISTEXT(IQ$5)=FALSE,(INDEX(FRED!$1:$1048576,MATCH(US!IQ$5,FRED!$A:$A,0),MATCH(US!$B18,FRED!$1:$1,0))),(SUM(IE18:IP18)))),"")</f>
        <v>79470</v>
      </c>
      <c r="IR18" s="59">
        <f>+IFERROR((IF(ISTEXT(IR$5)=FALSE,(INDEX(FRED!$1:$1048576,MATCH(US!IR$5,FRED!$A:$A,0),MATCH(US!$B18,FRED!$1:$1,0))),(SUM(IF18:IQ18)))),"")</f>
        <v>79214</v>
      </c>
      <c r="IS18" s="59">
        <f>+IFERROR((IF(ISTEXT(IS$5)=FALSE,(INDEX(FRED!$1:$1048576,MATCH(US!IS$5,FRED!$A:$A,0),MATCH(US!$B18,FRED!$1:$1,0))),(SUM(IG18:IR18)))),"")</f>
        <v>80335</v>
      </c>
      <c r="IT18" s="59">
        <f>+IFERROR((IF(ISTEXT(IT$5)=FALSE,(INDEX(FRED!$1:$1048576,MATCH(US!IT$5,FRED!$A:$A,0),MATCH(US!$B18,FRED!$1:$1,0))),(SUM(IH18:IS18)))),"")</f>
        <v>78939</v>
      </c>
      <c r="IU18" s="59">
        <f>+IFERROR((IF(ISTEXT(IU$5)=FALSE,(INDEX(FRED!$1:$1048576,MATCH(US!IU$5,FRED!$A:$A,0),MATCH(US!$B18,FRED!$1:$1,0))),(SUM(II18:IT18)))),"")</f>
        <v>81835</v>
      </c>
      <c r="IV18" s="59">
        <f>+IFERROR((IF(ISTEXT(IV$5)=FALSE,(INDEX(FRED!$1:$1048576,MATCH(US!IV$5,FRED!$A:$A,0),MATCH(US!$B18,FRED!$1:$1,0))),(SUM(IJ18:IU18)))),"")</f>
        <v>84174</v>
      </c>
      <c r="IW18" s="59">
        <f>+IFERROR((IF(ISTEXT(IW$5)=FALSE,(INDEX(FRED!$1:$1048576,MATCH(US!IW$5,FRED!$A:$A,0),MATCH(US!$B18,FRED!$1:$1,0))),(SUM(IK18:IV18)))),"")</f>
        <v>85359</v>
      </c>
      <c r="IX18" s="59">
        <f>+IFERROR((IF(ISTEXT(IX$5)=FALSE,(INDEX(FRED!$1:$1048576,MATCH(US!IX$5,FRED!$A:$A,0),MATCH(US!$B18,FRED!$1:$1,0))),(SUM(IL18:IW18)))),"")</f>
        <v>85992</v>
      </c>
      <c r="IY18" s="59">
        <f>+IFERROR((IF(ISTEXT(IY$5)=FALSE,(INDEX(FRED!$1:$1048576,MATCH(US!IY$5,FRED!$A:$A,0),MATCH(US!$B18,FRED!$1:$1,0))),(SUM(IM18:IX18)))),"")</f>
        <v>87610</v>
      </c>
      <c r="IZ18" s="59">
        <f>+IFERROR((IF(ISTEXT(IZ$5)=FALSE,(INDEX(FRED!$1:$1048576,MATCH(US!IZ$5,FRED!$A:$A,0),MATCH(US!$B18,FRED!$1:$1,0))),(SUM(IN18:IY18)))),"")</f>
        <v>88994</v>
      </c>
      <c r="JA18" s="59">
        <f>+IFERROR((IF(ISTEXT(JA$5)=FALSE,(INDEX(FRED!$1:$1048576,MATCH(US!JA$5,FRED!$A:$A,0),MATCH(US!$B18,FRED!$1:$1,0))),(SUM(IO18:IZ18)))),"")</f>
        <v>90993</v>
      </c>
      <c r="JB18" s="59">
        <f>+IFERROR((IF(ISTEXT(JB$5)=FALSE,(INDEX(FRED!$1:$1048576,MATCH(US!JB$5,FRED!$A:$A,0),MATCH(US!$B18,FRED!$1:$1,0))),(SUM(IP18:JA18)))),"")</f>
        <v>88536</v>
      </c>
      <c r="JC18" s="60">
        <f>+IFERROR((IF(ISTEXT(JC$5)=FALSE,(INDEX(FRED!$1:$1048576,MATCH(US!JC$5,FRED!$A:$A,0),MATCH(US!$B18,FRED!$1:$1,0))),(SUM(IQ18:JB18)))),"")</f>
        <v>1011451</v>
      </c>
      <c r="JD18" s="59">
        <f>+IFERROR((IF(ISTEXT(JD$5)=FALSE,(INDEX(FRED!$1:$1048576,MATCH(US!JD$5,FRED!$A:$A,0),MATCH(US!$B18,FRED!$1:$1,0))),(SUM(IR18:JC18)))),"")</f>
        <v>91561</v>
      </c>
      <c r="JE18" s="59">
        <f>+IFERROR((IF(ISTEXT(JE$5)=FALSE,(INDEX(FRED!$1:$1048576,MATCH(US!JE$5,FRED!$A:$A,0),MATCH(US!$B18,FRED!$1:$1,0))),(SUM(IS18:JD18)))),"")</f>
        <v>93360</v>
      </c>
      <c r="JF18" s="59">
        <f>+IFERROR((IF(ISTEXT(JF$5)=FALSE,(INDEX(FRED!$1:$1048576,MATCH(US!JF$5,FRED!$A:$A,0),MATCH(US!$B18,FRED!$1:$1,0))),(SUM(IT18:JE18)))),"")</f>
        <v>92629</v>
      </c>
      <c r="JG18" s="59">
        <f>+IFERROR((IF(ISTEXT(JG$5)=FALSE,(INDEX(FRED!$1:$1048576,MATCH(US!JG$5,FRED!$A:$A,0),MATCH(US!$B18,FRED!$1:$1,0))),(SUM(IU18:JF18)))),"")</f>
        <v>91075</v>
      </c>
      <c r="JH18" s="59">
        <f>+IFERROR((IF(ISTEXT(JH$5)=FALSE,(INDEX(FRED!$1:$1048576,MATCH(US!JH$5,FRED!$A:$A,0),MATCH(US!$B18,FRED!$1:$1,0))),(SUM(IV18:JG18)))),"")</f>
        <v>89698</v>
      </c>
      <c r="JI18" s="59">
        <f>+IFERROR((IF(ISTEXT(JI$5)=FALSE,(INDEX(FRED!$1:$1048576,MATCH(US!JI$5,FRED!$A:$A,0),MATCH(US!$B18,FRED!$1:$1,0))),(SUM(IW18:JH18)))),"")</f>
        <v>90958</v>
      </c>
      <c r="JJ18" s="59">
        <f>+IFERROR((IF(ISTEXT(JJ$5)=FALSE,(INDEX(FRED!$1:$1048576,MATCH(US!JJ$5,FRED!$A:$A,0),MATCH(US!$B18,FRED!$1:$1,0))),(SUM(IX18:JI18)))),"")</f>
        <v>88526</v>
      </c>
      <c r="JK18" s="59">
        <f>+IFERROR((IF(ISTEXT(JK$5)=FALSE,(INDEX(FRED!$1:$1048576,MATCH(US!JK$5,FRED!$A:$A,0),MATCH(US!$B18,FRED!$1:$1,0))),(SUM(IY18:JJ18)))),"")</f>
        <v>85816</v>
      </c>
      <c r="JL18" s="59">
        <f>+IFERROR((IF(ISTEXT(JL$5)=FALSE,(INDEX(FRED!$1:$1048576,MATCH(US!JL$5,FRED!$A:$A,0),MATCH(US!$B18,FRED!$1:$1,0))),(SUM(IZ18:JK18)))),"")</f>
        <v>86601</v>
      </c>
      <c r="JM18" s="59">
        <f>+IFERROR((IF(ISTEXT(JM$5)=FALSE,(INDEX(FRED!$1:$1048576,MATCH(US!JM$5,FRED!$A:$A,0),MATCH(US!$B18,FRED!$1:$1,0))),(SUM(JA18:JL18)))),"")</f>
        <v>88902</v>
      </c>
      <c r="JN18" s="59">
        <f>+IFERROR((IF(ISTEXT(JN$5)=FALSE,(INDEX(FRED!$1:$1048576,MATCH(US!JN$5,FRED!$A:$A,0),MATCH(US!$B18,FRED!$1:$1,0))),(SUM(JB18:JM18)))),"")</f>
        <v>89709</v>
      </c>
      <c r="JO18" s="59">
        <f>+IFERROR((IF(ISTEXT(JO$5)=FALSE,(INDEX(FRED!$1:$1048576,MATCH(US!JO$5,FRED!$A:$A,0),MATCH(US!$B18,FRED!$1:$1,0))),(SUM(JC18:JN18)))),"")</f>
        <v>88153</v>
      </c>
      <c r="JP18" s="60">
        <f>+IFERROR((IF(ISTEXT(JP$5)=FALSE,(INDEX(FRED!$1:$1048576,MATCH(US!JP$5,FRED!$A:$A,0),MATCH(US!$B18,FRED!$1:$1,0))),(SUM(JD18:JO18)))),"")</f>
        <v>1076988</v>
      </c>
      <c r="JQ18" s="59">
        <f>+IFERROR((IF(ISTEXT(JQ$5)=FALSE,(INDEX(FRED!$1:$1048576,MATCH(US!JQ$5,FRED!$A:$A,0),MATCH(US!$B18,FRED!$1:$1,0))),(SUM(JE18:JP18)))),"")</f>
        <v>89661</v>
      </c>
      <c r="JR18" s="59">
        <f>+IFERROR((IF(ISTEXT(JR$5)=FALSE,(INDEX(FRED!$1:$1048576,MATCH(US!JR$5,FRED!$A:$A,0),MATCH(US!$B18,FRED!$1:$1,0))),(SUM(JF18:JQ18)))),"")</f>
        <v>88971</v>
      </c>
      <c r="JS18" s="59">
        <f>+IFERROR((IF(ISTEXT(JS$5)=FALSE,(INDEX(FRED!$1:$1048576,MATCH(US!JS$5,FRED!$A:$A,0),MATCH(US!$B18,FRED!$1:$1,0))),(SUM(JG18:JR18)))),"")</f>
        <v>94064</v>
      </c>
      <c r="JT18" s="59">
        <f>+IFERROR((IF(ISTEXT(JT$5)=FALSE,(INDEX(FRED!$1:$1048576,MATCH(US!JT$5,FRED!$A:$A,0),MATCH(US!$B18,FRED!$1:$1,0))),(SUM(JH18:JS18)))),"")</f>
        <v>94767</v>
      </c>
      <c r="JU18" s="59">
        <f>+IFERROR((IF(ISTEXT(JU$5)=FALSE,(INDEX(FRED!$1:$1048576,MATCH(US!JU$5,FRED!$A:$A,0),MATCH(US!$B18,FRED!$1:$1,0))),(SUM(JI18:JT18)))),"")</f>
        <v>94078</v>
      </c>
      <c r="JV18" s="59">
        <f>+IFERROR((IF(ISTEXT(JV$5)=FALSE,(INDEX(FRED!$1:$1048576,MATCH(US!JV$5,FRED!$A:$A,0),MATCH(US!$B18,FRED!$1:$1,0))),(SUM(JJ18:JU18)))),"")</f>
        <v>95015</v>
      </c>
      <c r="JW18" s="59">
        <f>+IFERROR((IF(ISTEXT(JW$5)=FALSE,(INDEX(FRED!$1:$1048576,MATCH(US!JW$5,FRED!$A:$A,0),MATCH(US!$B18,FRED!$1:$1,0))),(SUM(JK18:JV18)))),"")</f>
        <v>96678</v>
      </c>
      <c r="JX18" s="59">
        <f>+IFERROR((IF(ISTEXT(JX$5)=FALSE,(INDEX(FRED!$1:$1048576,MATCH(US!JX$5,FRED!$A:$A,0),MATCH(US!$B18,FRED!$1:$1,0))),(SUM(JL18:JW18)))),"")</f>
        <v>98351</v>
      </c>
      <c r="JY18" s="59">
        <f>+IFERROR((IF(ISTEXT(JY$5)=FALSE,(INDEX(FRED!$1:$1048576,MATCH(US!JY$5,FRED!$A:$A,0),MATCH(US!$B18,FRED!$1:$1,0))),(SUM(JM18:JX18)))),"")</f>
        <v>99298</v>
      </c>
      <c r="JZ18" s="59">
        <f>+IFERROR((IF(ISTEXT(JZ$5)=FALSE,(INDEX(FRED!$1:$1048576,MATCH(US!JZ$5,FRED!$A:$A,0),MATCH(US!$B18,FRED!$1:$1,0))),(SUM(JN18:JY18)))),"")</f>
        <v>101615</v>
      </c>
      <c r="KA18" s="59">
        <f>+IFERROR((IF(ISTEXT(KA$5)=FALSE,(INDEX(FRED!$1:$1048576,MATCH(US!KA$5,FRED!$A:$A,0),MATCH(US!$B18,FRED!$1:$1,0))),(SUM(JO18:JZ18)))),"")</f>
        <v>106433</v>
      </c>
      <c r="KB18" s="59">
        <f>+IFERROR((IF(ISTEXT(KB$5)=FALSE,(INDEX(FRED!$1:$1048576,MATCH(US!KB$5,FRED!$A:$A,0),MATCH(US!$B18,FRED!$1:$1,0))),(SUM(JP18:KA18)))),"")</f>
        <v>109408</v>
      </c>
      <c r="KC18" s="60">
        <f>+IFERROR((IF(ISTEXT(KC$5)=FALSE,(INDEX(FRED!$1:$1048576,MATCH(US!KC$5,FRED!$A:$A,0),MATCH(US!$B18,FRED!$1:$1,0))),(SUM(JQ18:KB18)))),"")</f>
        <v>1168339</v>
      </c>
      <c r="KD18" s="59">
        <f>+IFERROR((IF(ISTEXT(KD$5)=FALSE,(INDEX(FRED!$1:$1048576,MATCH(US!KD$5,FRED!$A:$A,0),MATCH(US!$B18,FRED!$1:$1,0))),(SUM(JR18:KC18)))),"")</f>
        <v>114333</v>
      </c>
      <c r="KE18" s="59">
        <f>+IFERROR((IF(ISTEXT(KE$5)=FALSE,(INDEX(FRED!$1:$1048576,MATCH(US!KE$5,FRED!$A:$A,0),MATCH(US!$B18,FRED!$1:$1,0))),(SUM(JS18:KD18)))),"")</f>
        <v>118049</v>
      </c>
      <c r="KF18" s="59">
        <f>+IFERROR((IF(ISTEXT(KF$5)=FALSE,(INDEX(FRED!$1:$1048576,MATCH(US!KF$5,FRED!$A:$A,0),MATCH(US!$B18,FRED!$1:$1,0))),(SUM(JT18:KE18)))),"")</f>
        <v>118807</v>
      </c>
      <c r="KG18" s="59">
        <f>+IFERROR((IF(ISTEXT(KG$5)=FALSE,(INDEX(FRED!$1:$1048576,MATCH(US!KG$5,FRED!$A:$A,0),MATCH(US!$B18,FRED!$1:$1,0))),(SUM(JU18:KF18)))),"")</f>
        <v>123439</v>
      </c>
      <c r="KH18" s="59">
        <f>+IFERROR((IF(ISTEXT(KH$5)=FALSE,(INDEX(FRED!$1:$1048576,MATCH(US!KH$5,FRED!$A:$A,0),MATCH(US!$B18,FRED!$1:$1,0))),(SUM(JV18:KG18)))),"")</f>
        <v>126197</v>
      </c>
      <c r="KI18" s="59">
        <f>+IFERROR((IF(ISTEXT(KI$5)=FALSE,(INDEX(FRED!$1:$1048576,MATCH(US!KI$5,FRED!$A:$A,0),MATCH(US!$B18,FRED!$1:$1,0))),(SUM(JW18:KH18)))),"")</f>
        <v>130408</v>
      </c>
      <c r="KJ18" s="59">
        <f>+IFERROR((IF(ISTEXT(KJ$5)=FALSE,(INDEX(FRED!$1:$1048576,MATCH(US!KJ$5,FRED!$A:$A,0),MATCH(US!$B18,FRED!$1:$1,0))),(SUM(JX18:KI18)))),"")</f>
        <v>135469</v>
      </c>
      <c r="KK18" s="59">
        <f>+IFERROR((IF(ISTEXT(KK$5)=FALSE,(INDEX(FRED!$1:$1048576,MATCH(US!KK$5,FRED!$A:$A,0),MATCH(US!$B18,FRED!$1:$1,0))),(SUM(JY18:KJ18)))),"")</f>
        <v>136539</v>
      </c>
      <c r="KL18" s="59">
        <f>+IFERROR((IF(ISTEXT(KL$5)=FALSE,(INDEX(FRED!$1:$1048576,MATCH(US!KL$5,FRED!$A:$A,0),MATCH(US!$B18,FRED!$1:$1,0))),(SUM(JZ18:KK18)))),"")</f>
        <v>138361</v>
      </c>
      <c r="KM18" s="59">
        <f>+IFERROR((IF(ISTEXT(KM$5)=FALSE,(INDEX(FRED!$1:$1048576,MATCH(US!KM$5,FRED!$A:$A,0),MATCH(US!$B18,FRED!$1:$1,0))),(SUM(KA18:KL18)))),"")</f>
        <v>143159</v>
      </c>
      <c r="KN18" s="59">
        <f>+IFERROR((IF(ISTEXT(KN$5)=FALSE,(INDEX(FRED!$1:$1048576,MATCH(US!KN$5,FRED!$A:$A,0),MATCH(US!$B18,FRED!$1:$1,0))),(SUM(KB18:KM18)))),"")</f>
        <v>143638</v>
      </c>
      <c r="KO18" s="59">
        <f>+IFERROR((IF(ISTEXT(KO$5)=FALSE,(INDEX(FRED!$1:$1048576,MATCH(US!KO$5,FRED!$A:$A,0),MATCH(US!$B18,FRED!$1:$1,0))),(SUM(KC18:KN18)))),"")</f>
        <v>146416</v>
      </c>
      <c r="KP18" s="60">
        <f>+IFERROR((IF(ISTEXT(KP$5)=FALSE,(INDEX(FRED!$1:$1048576,MATCH(US!KP$5,FRED!$A:$A,0),MATCH(US!$B18,FRED!$1:$1,0))),(SUM(KD18:KO18)))),"")</f>
        <v>1574815</v>
      </c>
      <c r="KQ18" s="59">
        <f>+IFERROR((IF(ISTEXT(KQ$5)=FALSE,(INDEX(FRED!$1:$1048576,MATCH(US!KQ$5,FRED!$A:$A,0),MATCH(US!$B18,FRED!$1:$1,0))),(SUM(KE18:KP18)))),"")</f>
        <v>147136</v>
      </c>
      <c r="KR18" s="59">
        <f>+IFERROR((IF(ISTEXT(KR$5)=FALSE,(INDEX(FRED!$1:$1048576,MATCH(US!KR$5,FRED!$A:$A,0),MATCH(US!$B18,FRED!$1:$1,0))),(SUM(KF18:KQ18)))),"")</f>
        <v>147537</v>
      </c>
      <c r="KS18" s="59">
        <f>+IFERROR((IF(ISTEXT(KS$5)=FALSE,(INDEX(FRED!$1:$1048576,MATCH(US!KS$5,FRED!$A:$A,0),MATCH(US!$B18,FRED!$1:$1,0))),(SUM(KG18:KR18)))),"")</f>
        <v>149202</v>
      </c>
      <c r="KT18" s="59">
        <f>+IFERROR((IF(ISTEXT(KT$5)=FALSE,(INDEX(FRED!$1:$1048576,MATCH(US!KT$5,FRED!$A:$A,0),MATCH(US!$B18,FRED!$1:$1,0))),(SUM(KH18:KS18)))),"")</f>
        <v>153038</v>
      </c>
      <c r="KU18" s="59">
        <f>+IFERROR((IF(ISTEXT(KU$5)=FALSE,(INDEX(FRED!$1:$1048576,MATCH(US!KU$5,FRED!$A:$A,0),MATCH(US!$B18,FRED!$1:$1,0))),(SUM(KI18:KT18)))),"")</f>
        <v>155045</v>
      </c>
      <c r="KV18" s="59">
        <f>+IFERROR((IF(ISTEXT(KV$5)=FALSE,(INDEX(FRED!$1:$1048576,MATCH(US!KV$5,FRED!$A:$A,0),MATCH(US!$B18,FRED!$1:$1,0))),(SUM(KJ18:KU18)))),"")</f>
        <v>153368</v>
      </c>
      <c r="KW18" s="59">
        <f>+IFERROR((IF(ISTEXT(KW$5)=FALSE,(INDEX(FRED!$1:$1048576,MATCH(US!KW$5,FRED!$A:$A,0),MATCH(US!$B18,FRED!$1:$1,0))),(SUM(KK18:KV18)))),"")</f>
        <v>153361</v>
      </c>
      <c r="KX18" s="59">
        <f>+IFERROR((IF(ISTEXT(KX$5)=FALSE,(INDEX(FRED!$1:$1048576,MATCH(US!KX$5,FRED!$A:$A,0),MATCH(US!$B18,FRED!$1:$1,0))),(SUM(KL18:KW18)))),"")</f>
        <v>153906</v>
      </c>
      <c r="KY18" s="59">
        <f>+IFERROR((IF(ISTEXT(KY$5)=FALSE,(INDEX(FRED!$1:$1048576,MATCH(US!KY$5,FRED!$A:$A,0),MATCH(US!$B18,FRED!$1:$1,0))),(SUM(KM18:KX18)))),"")</f>
        <v>155371</v>
      </c>
      <c r="KZ18" s="59">
        <f>+IFERROR((IF(ISTEXT(KZ$5)=FALSE,(INDEX(FRED!$1:$1048576,MATCH(US!KZ$5,FRED!$A:$A,0),MATCH(US!$B18,FRED!$1:$1,0))),(SUM(KN18:KY18)))),"")</f>
        <v>150797</v>
      </c>
      <c r="LA18" s="59">
        <f>+IFERROR((IF(ISTEXT(LA$5)=FALSE,(INDEX(FRED!$1:$1048576,MATCH(US!LA$5,FRED!$A:$A,0),MATCH(US!$B18,FRED!$1:$1,0))),(SUM(KO18:KZ18)))),"")</f>
        <v>150664</v>
      </c>
      <c r="LB18" s="59">
        <f>+IFERROR((IF(ISTEXT(LB$5)=FALSE,(INDEX(FRED!$1:$1048576,MATCH(US!LB$5,FRED!$A:$A,0),MATCH(US!$B18,FRED!$1:$1,0))),(SUM(KP18:LA18)))),"")</f>
        <v>148837</v>
      </c>
      <c r="LC18" s="60">
        <f>+IFERROR((IF(ISTEXT(LC$5)=FALSE,(INDEX(FRED!$1:$1048576,MATCH(US!LC$5,FRED!$A:$A,0),MATCH(US!$B18,FRED!$1:$1,0))),(SUM(KQ18:LB18)))),"")</f>
        <v>1818262</v>
      </c>
      <c r="LD18" s="59">
        <f>+IFERROR((IF(ISTEXT(LD$5)=FALSE,(INDEX(FRED!$1:$1048576,MATCH(US!LD$5,FRED!$A:$A,0),MATCH(US!$B18,FRED!$1:$1,0))),(SUM(KR18:LC18)))),"")</f>
        <v>140977</v>
      </c>
      <c r="LE18" s="59">
        <f>+IFERROR((IF(ISTEXT(LE$5)=FALSE,(INDEX(FRED!$1:$1048576,MATCH(US!LE$5,FRED!$A:$A,0),MATCH(US!$B18,FRED!$1:$1,0))),(SUM(KS18:LD18)))),"")</f>
        <v>144903</v>
      </c>
      <c r="LF18" s="59">
        <f>+IFERROR((IF(ISTEXT(LF$5)=FALSE,(INDEX(FRED!$1:$1048576,MATCH(US!LF$5,FRED!$A:$A,0),MATCH(US!$B18,FRED!$1:$1,0))),(SUM(KT18:LE18)))),"")</f>
        <v>143010</v>
      </c>
      <c r="LG18" s="59">
        <f>+IFERROR((IF(ISTEXT(LG$5)=FALSE,(INDEX(FRED!$1:$1048576,MATCH(US!LG$5,FRED!$A:$A,0),MATCH(US!$B18,FRED!$1:$1,0))),(SUM(KU18:LF18)))),"")</f>
        <v>137108</v>
      </c>
      <c r="LH18" s="59">
        <f>+IFERROR((IF(ISTEXT(LH$5)=FALSE,(INDEX(FRED!$1:$1048576,MATCH(US!LH$5,FRED!$A:$A,0),MATCH(US!$B18,FRED!$1:$1,0))),(SUM(KV18:LG18)))),"")</f>
        <v>133474</v>
      </c>
      <c r="LI18" s="59">
        <f>+IFERROR((IF(ISTEXT(LI$5)=FALSE,(INDEX(FRED!$1:$1048576,MATCH(US!LI$5,FRED!$A:$A,0),MATCH(US!$B18,FRED!$1:$1,0))),(SUM(KW18:LH18)))),"")</f>
        <v>132050</v>
      </c>
      <c r="LJ18" s="59">
        <f>+IFERROR((IF(ISTEXT(LJ$5)=FALSE,(INDEX(FRED!$1:$1048576,MATCH(US!LJ$5,FRED!$A:$A,0),MATCH(US!$B18,FRED!$1:$1,0))),(SUM(KX18:LI18)))),"")</f>
        <v>129822</v>
      </c>
      <c r="LK18" s="59">
        <f>+IFERROR((IF(ISTEXT(LK$5)=FALSE,(INDEX(FRED!$1:$1048576,MATCH(US!LK$5,FRED!$A:$A,0),MATCH(US!$B18,FRED!$1:$1,0))),(SUM(KY18:LJ18)))),"")</f>
        <v>130394</v>
      </c>
      <c r="LL18" s="59">
        <f>+IFERROR((IF(ISTEXT(LL$5)=FALSE,(INDEX(FRED!$1:$1048576,MATCH(US!LL$5,FRED!$A:$A,0),MATCH(US!$B18,FRED!$1:$1,0))),(SUM(KZ18:LK18)))),"")</f>
        <v>128817</v>
      </c>
      <c r="LM18" s="59">
        <f>+IFERROR((IF(ISTEXT(LM$5)=FALSE,(INDEX(FRED!$1:$1048576,MATCH(US!LM$5,FRED!$A:$A,0),MATCH(US!$B18,FRED!$1:$1,0))),(SUM(LA18:LL18)))),"")</f>
        <v>124609</v>
      </c>
      <c r="LN18" s="59">
        <f>+IFERROR((IF(ISTEXT(LN$5)=FALSE,(INDEX(FRED!$1:$1048576,MATCH(US!LN$5,FRED!$A:$A,0),MATCH(US!$B18,FRED!$1:$1,0))),(SUM(LB18:LM18)))),"")</f>
        <v>122567</v>
      </c>
      <c r="LO18" s="59">
        <f>+IFERROR((IF(ISTEXT(LO$5)=FALSE,(INDEX(FRED!$1:$1048576,MATCH(US!LO$5,FRED!$A:$A,0),MATCH(US!$B18,FRED!$1:$1,0))),(SUM(LC18:LN18)))),"")</f>
        <v>121097</v>
      </c>
      <c r="LP18" s="60">
        <f>+IFERROR((IF(ISTEXT(LP$5)=FALSE,(INDEX(FRED!$1:$1048576,MATCH(US!LP$5,FRED!$A:$A,0),MATCH(US!$B18,FRED!$1:$1,0))),(SUM(LD18:LO18)))),"")</f>
        <v>1588828</v>
      </c>
      <c r="LQ18" s="59">
        <f>+IFERROR((IF(ISTEXT(LQ$5)=FALSE,(INDEX(FRED!$1:$1048576,MATCH(US!LQ$5,FRED!$A:$A,0),MATCH(US!$B18,FRED!$1:$1,0))),(SUM(LE18:LP18)))),"")</f>
        <v>122697</v>
      </c>
      <c r="LR18" s="59">
        <f>+IFERROR((IF(ISTEXT(LR$5)=FALSE,(INDEX(FRED!$1:$1048576,MATCH(US!LR$5,FRED!$A:$A,0),MATCH(US!$B18,FRED!$1:$1,0))),(SUM(LF18:LQ18)))),"")</f>
        <v>122786</v>
      </c>
      <c r="LS18" s="59">
        <f>+IFERROR((IF(ISTEXT(LS$5)=FALSE,(INDEX(FRED!$1:$1048576,MATCH(US!LS$5,FRED!$A:$A,0),MATCH(US!$B18,FRED!$1:$1,0))),(SUM(LG18:LR18)))),"")</f>
        <v>121641</v>
      </c>
      <c r="LT18" s="59">
        <f>+IFERROR((IF(ISTEXT(LT$5)=FALSE,(INDEX(FRED!$1:$1048576,MATCH(US!LT$5,FRED!$A:$A,0),MATCH(US!$B18,FRED!$1:$1,0))),(SUM(LH18:LS18)))),"")</f>
        <v>121369</v>
      </c>
      <c r="LU18" s="59">
        <f>+IFERROR((IF(ISTEXT(LU$5)=FALSE,(INDEX(FRED!$1:$1048576,MATCH(US!LU$5,FRED!$A:$A,0),MATCH(US!$B18,FRED!$1:$1,0))),(SUM(LI18:LT18)))),"")</f>
        <v>120895</v>
      </c>
      <c r="LV18" s="59">
        <f>+IFERROR((IF(ISTEXT(LV$5)=FALSE,(INDEX(FRED!$1:$1048576,MATCH(US!LV$5,FRED!$A:$A,0),MATCH(US!$B18,FRED!$1:$1,0))),(SUM(LJ18:LU18)))),"")</f>
        <v>121591</v>
      </c>
      <c r="LW18" s="59">
        <f>+IFERROR((IF(ISTEXT(LW$5)=FALSE,(INDEX(FRED!$1:$1048576,MATCH(US!LW$5,FRED!$A:$A,0),MATCH(US!$B18,FRED!$1:$1,0))),(SUM(LK18:LV18)))),"")</f>
        <v>121133</v>
      </c>
      <c r="LX18" s="59">
        <f>+IFERROR((IF(ISTEXT(LX$5)=FALSE,(INDEX(FRED!$1:$1048576,MATCH(US!LX$5,FRED!$A:$A,0),MATCH(US!$B18,FRED!$1:$1,0))),(SUM(LL18:LW18)))),"")</f>
        <v>122106</v>
      </c>
      <c r="LY18" s="59">
        <f>+IFERROR((IF(ISTEXT(LY$5)=FALSE,(INDEX(FRED!$1:$1048576,MATCH(US!LY$5,FRED!$A:$A,0),MATCH(US!$B18,FRED!$1:$1,0))),(SUM(LM18:LX18)))),"")</f>
        <v>122610</v>
      </c>
      <c r="LZ18" s="59">
        <f>+IFERROR((IF(ISTEXT(LZ$5)=FALSE,(INDEX(FRED!$1:$1048576,MATCH(US!LZ$5,FRED!$A:$A,0),MATCH(US!$B18,FRED!$1:$1,0))),(SUM(LN18:LY18)))),"")</f>
        <v>122404</v>
      </c>
      <c r="MA18" s="59">
        <f>+IFERROR((IF(ISTEXT(MA$5)=FALSE,(INDEX(FRED!$1:$1048576,MATCH(US!MA$5,FRED!$A:$A,0),MATCH(US!$B18,FRED!$1:$1,0))),(SUM(LO18:LZ18)))),"")</f>
        <v>122911</v>
      </c>
      <c r="MB18" s="59">
        <f>+IFERROR((IF(ISTEXT(MB$5)=FALSE,(INDEX(FRED!$1:$1048576,MATCH(US!MB$5,FRED!$A:$A,0),MATCH(US!$B18,FRED!$1:$1,0))),(SUM(LP18:MA18)))),"")</f>
        <v>122602</v>
      </c>
      <c r="MC18" s="60">
        <f>+IFERROR((IF(ISTEXT(MC$5)=FALSE,(INDEX(FRED!$1:$1048576,MATCH(US!MC$5,FRED!$A:$A,0),MATCH(US!$B18,FRED!$1:$1,0))),(SUM(LQ18:MB18)))),"")</f>
        <v>1464745</v>
      </c>
      <c r="MD18" s="59">
        <f>+IFERROR((IF(ISTEXT(MD$5)=FALSE,(INDEX(FRED!$1:$1048576,MATCH(US!MD$5,FRED!$A:$A,0),MATCH(US!$B18,FRED!$1:$1,0))),(SUM(LR18:MC18)))),"")</f>
        <v>122247</v>
      </c>
      <c r="ME18" s="59">
        <f>+IFERROR((IF(ISTEXT(ME$5)=FALSE,(INDEX(FRED!$1:$1048576,MATCH(US!ME$5,FRED!$A:$A,0),MATCH(US!$B18,FRED!$1:$1,0))),(SUM(LS18:MD18)))),"")</f>
        <v>0</v>
      </c>
      <c r="MF18" s="59">
        <f>+IFERROR((IF(ISTEXT(MF$5)=FALSE,(INDEX(FRED!$1:$1048576,MATCH(US!MF$5,FRED!$A:$A,0),MATCH(US!$B18,FRED!$1:$1,0))),(SUM(LT18:ME18)))),"")</f>
        <v>0</v>
      </c>
      <c r="MG18" s="59" t="str">
        <f>+IFERROR((IF(ISTEXT(MG$5)=FALSE,(INDEX(FRED!$1:$1048576,MATCH(US!MG$5,FRED!$A:$A,0),MATCH(US!$B18,FRED!$1:$1,0))),(SUM(LU18:MF18)))),"")</f>
        <v/>
      </c>
      <c r="MH18" s="59" t="str">
        <f>+IFERROR((IF(ISTEXT(MH$5)=FALSE,(INDEX(FRED!$1:$1048576,MATCH(US!MH$5,FRED!$A:$A,0),MATCH(US!$B18,FRED!$1:$1,0))),(SUM(LV18:MG18)))),"")</f>
        <v/>
      </c>
      <c r="MI18" s="59" t="str">
        <f>+IFERROR((IF(ISTEXT(MI$5)=FALSE,(INDEX(FRED!$1:$1048576,MATCH(US!MI$5,FRED!$A:$A,0),MATCH(US!$B18,FRED!$1:$1,0))),(SUM(LW18:MH18)))),"")</f>
        <v/>
      </c>
      <c r="MJ18" s="59" t="str">
        <f>+IFERROR((IF(ISTEXT(MJ$5)=FALSE,(INDEX(FRED!$1:$1048576,MATCH(US!MJ$5,FRED!$A:$A,0),MATCH(US!$B18,FRED!$1:$1,0))),(SUM(LX18:MI18)))),"")</f>
        <v/>
      </c>
      <c r="MK18" s="59" t="str">
        <f>+IFERROR((IF(ISTEXT(MK$5)=FALSE,(INDEX(FRED!$1:$1048576,MATCH(US!MK$5,FRED!$A:$A,0),MATCH(US!$B18,FRED!$1:$1,0))),(SUM(LY18:MJ18)))),"")</f>
        <v/>
      </c>
      <c r="ML18" s="59" t="str">
        <f>+IFERROR((IF(ISTEXT(ML$5)=FALSE,(INDEX(FRED!$1:$1048576,MATCH(US!ML$5,FRED!$A:$A,0),MATCH(US!$B18,FRED!$1:$1,0))),(SUM(LZ18:MK18)))),"")</f>
        <v/>
      </c>
      <c r="MM18" s="59" t="str">
        <f>+IFERROR((IF(ISTEXT(MM$5)=FALSE,(INDEX(FRED!$1:$1048576,MATCH(US!MM$5,FRED!$A:$A,0),MATCH(US!$B18,FRED!$1:$1,0))),(SUM(MA18:ML18)))),"")</f>
        <v/>
      </c>
      <c r="MN18" s="59" t="str">
        <f>+IFERROR((IF(ISTEXT(MN$5)=FALSE,(INDEX(FRED!$1:$1048576,MATCH(US!MN$5,FRED!$A:$A,0),MATCH(US!$B18,FRED!$1:$1,0))),(SUM(MB18:MM18)))),"")</f>
        <v/>
      </c>
      <c r="MO18" s="59" t="str">
        <f>+IFERROR((IF(ISTEXT(MO$5)=FALSE,(INDEX(FRED!$1:$1048576,MATCH(US!MO$5,FRED!$A:$A,0),MATCH(US!$B18,FRED!$1:$1,0))),(SUM(MC18:MN18)))),"")</f>
        <v/>
      </c>
      <c r="MP18" s="60">
        <f>+IFERROR((IF(ISTEXT(MP$5)=FALSE,(INDEX(FRED!$1:$1048576,MATCH(US!MP$5,FRED!$A:$A,0),MATCH(US!$B18,FRED!$1:$1,0))),(SUM(MD18:MO18)))),"")</f>
        <v>122247</v>
      </c>
    </row>
    <row r="19" spans="1:354" s="117" customFormat="1" ht="15.95" hidden="1" customHeight="1" outlineLevel="2">
      <c r="A19" s="159"/>
      <c r="B19" s="151" t="s">
        <v>556</v>
      </c>
      <c r="C19" s="196" t="s">
        <v>557</v>
      </c>
      <c r="D19" s="59">
        <f>+IFERROR((IF(ISTEXT(D$5)=FALSE,(INDEX(FRED!$1:$1048576,MATCH(US!D$5,FRED!$A:$A,0),MATCH(US!$B19,FRED!$1:$1,0))),(SUM(#REF!)))),"")</f>
        <v>0</v>
      </c>
      <c r="E19" s="59">
        <f>+IFERROR((IF(ISTEXT(E$5)=FALSE,(INDEX(FRED!$1:$1048576,MATCH(US!E$5,FRED!$A:$A,0),MATCH(US!$B19,FRED!$1:$1,0))),(SUM(#REF!)))),"")</f>
        <v>0</v>
      </c>
      <c r="F19" s="59">
        <f>+IFERROR((IF(ISTEXT(F$5)=FALSE,(INDEX(FRED!$1:$1048576,MATCH(US!F$5,FRED!$A:$A,0),MATCH(US!$B19,FRED!$1:$1,0))),(SUM(#REF!)))),"")</f>
        <v>0</v>
      </c>
      <c r="G19" s="59">
        <f>+IFERROR((IF(ISTEXT(G$5)=FALSE,(INDEX(FRED!$1:$1048576,MATCH(US!G$5,FRED!$A:$A,0),MATCH(US!$B19,FRED!$1:$1,0))),(SUM(#REF!)))),"")</f>
        <v>0</v>
      </c>
      <c r="H19" s="59">
        <f>+IFERROR((IF(ISTEXT(H$5)=FALSE,(INDEX(FRED!$1:$1048576,MATCH(US!H$5,FRED!$A:$A,0),MATCH(US!$B19,FRED!$1:$1,0))),(SUM(#REF!)))),"")</f>
        <v>0</v>
      </c>
      <c r="I19" s="59">
        <f>+IFERROR((IF(ISTEXT(I$5)=FALSE,(INDEX(FRED!$1:$1048576,MATCH(US!I$5,FRED!$A:$A,0),MATCH(US!$B19,FRED!$1:$1,0))),(SUM(#REF!)))),"")</f>
        <v>0</v>
      </c>
      <c r="J19" s="59">
        <f>+IFERROR((IF(ISTEXT(J$5)=FALSE,(INDEX(FRED!$1:$1048576,MATCH(US!J$5,FRED!$A:$A,0),MATCH(US!$B19,FRED!$1:$1,0))),(SUM(#REF!)))),"")</f>
        <v>0</v>
      </c>
      <c r="K19" s="59">
        <f>+IFERROR((IF(ISTEXT(K$5)=FALSE,(INDEX(FRED!$1:$1048576,MATCH(US!K$5,FRED!$A:$A,0),MATCH(US!$B19,FRED!$1:$1,0))),(SUM(#REF!)))),"")</f>
        <v>0</v>
      </c>
      <c r="L19" s="59">
        <f>+IFERROR((IF(ISTEXT(L$5)=FALSE,(INDEX(FRED!$1:$1048576,MATCH(US!L$5,FRED!$A:$A,0),MATCH(US!$B19,FRED!$1:$1,0))),(SUM(#REF!)))),"")</f>
        <v>0</v>
      </c>
      <c r="M19" s="59">
        <f>+IFERROR((IF(ISTEXT(M$5)=FALSE,(INDEX(FRED!$1:$1048576,MATCH(US!M$5,FRED!$A:$A,0),MATCH(US!$B19,FRED!$1:$1,0))),(SUM(A19:L19)))),"")</f>
        <v>0</v>
      </c>
      <c r="N19" s="59">
        <f>+IFERROR((IF(ISTEXT(N$5)=FALSE,(INDEX(FRED!$1:$1048576,MATCH(US!N$5,FRED!$A:$A,0),MATCH(US!$B19,FRED!$1:$1,0))),(SUM(B19:M19)))),"")</f>
        <v>0</v>
      </c>
      <c r="O19" s="59">
        <f>+IFERROR((IF(ISTEXT(O$5)=FALSE,(INDEX(FRED!$1:$1048576,MATCH(US!O$5,FRED!$A:$A,0),MATCH(US!$B19,FRED!$1:$1,0))),(SUM(C19:N19)))),"")</f>
        <v>0</v>
      </c>
      <c r="P19" s="60">
        <f>+IFERROR((IF(ISTEXT(P$5)=FALSE,(INDEX(FRED!$1:$1048576,MATCH(US!P$5,FRED!$A:$A,0),MATCH(US!$B19,FRED!$1:$1,0))),(SUM(D19:O19)))),"")</f>
        <v>0</v>
      </c>
      <c r="Q19" s="59">
        <f>+IFERROR((IF(ISTEXT(Q$5)=FALSE,(INDEX(FRED!$1:$1048576,MATCH(US!Q$5,FRED!$A:$A,0),MATCH(US!$B19,FRED!$1:$1,0))),(SUM(E19:P19)))),"")</f>
        <v>0</v>
      </c>
      <c r="R19" s="59">
        <f>+IFERROR((IF(ISTEXT(R$5)=FALSE,(INDEX(FRED!$1:$1048576,MATCH(US!R$5,FRED!$A:$A,0),MATCH(US!$B19,FRED!$1:$1,0))),(SUM(F19:Q19)))),"")</f>
        <v>0</v>
      </c>
      <c r="S19" s="59">
        <f>+IFERROR((IF(ISTEXT(S$5)=FALSE,(INDEX(FRED!$1:$1048576,MATCH(US!S$5,FRED!$A:$A,0),MATCH(US!$B19,FRED!$1:$1,0))),(SUM(G19:R19)))),"")</f>
        <v>0</v>
      </c>
      <c r="T19" s="59">
        <f>+IFERROR((IF(ISTEXT(T$5)=FALSE,(INDEX(FRED!$1:$1048576,MATCH(US!T$5,FRED!$A:$A,0),MATCH(US!$B19,FRED!$1:$1,0))),(SUM(H19:S19)))),"")</f>
        <v>0</v>
      </c>
      <c r="U19" s="59">
        <f>+IFERROR((IF(ISTEXT(U$5)=FALSE,(INDEX(FRED!$1:$1048576,MATCH(US!U$5,FRED!$A:$A,0),MATCH(US!$B19,FRED!$1:$1,0))),(SUM(I19:T19)))),"")</f>
        <v>0</v>
      </c>
      <c r="V19" s="59">
        <f>+IFERROR((IF(ISTEXT(V$5)=FALSE,(INDEX(FRED!$1:$1048576,MATCH(US!V$5,FRED!$A:$A,0),MATCH(US!$B19,FRED!$1:$1,0))),(SUM(J19:U19)))),"")</f>
        <v>0</v>
      </c>
      <c r="W19" s="59">
        <f>+IFERROR((IF(ISTEXT(W$5)=FALSE,(INDEX(FRED!$1:$1048576,MATCH(US!W$5,FRED!$A:$A,0),MATCH(US!$B19,FRED!$1:$1,0))),(SUM(K19:V19)))),"")</f>
        <v>0</v>
      </c>
      <c r="X19" s="59">
        <f>+IFERROR((IF(ISTEXT(X$5)=FALSE,(INDEX(FRED!$1:$1048576,MATCH(US!X$5,FRED!$A:$A,0),MATCH(US!$B19,FRED!$1:$1,0))),(SUM(L19:W19)))),"")</f>
        <v>0</v>
      </c>
      <c r="Y19" s="59">
        <f>+IFERROR((IF(ISTEXT(Y$5)=FALSE,(INDEX(FRED!$1:$1048576,MATCH(US!Y$5,FRED!$A:$A,0),MATCH(US!$B19,FRED!$1:$1,0))),(SUM(M19:X19)))),"")</f>
        <v>0</v>
      </c>
      <c r="Z19" s="59">
        <f>+IFERROR((IF(ISTEXT(Z$5)=FALSE,(INDEX(FRED!$1:$1048576,MATCH(US!Z$5,FRED!$A:$A,0),MATCH(US!$B19,FRED!$1:$1,0))),(SUM(N19:Y19)))),"")</f>
        <v>0</v>
      </c>
      <c r="AA19" s="59">
        <f>+IFERROR((IF(ISTEXT(AA$5)=FALSE,(INDEX(FRED!$1:$1048576,MATCH(US!AA$5,FRED!$A:$A,0),MATCH(US!$B19,FRED!$1:$1,0))),(SUM(O19:Z19)))),"")</f>
        <v>0</v>
      </c>
      <c r="AB19" s="59">
        <f>+IFERROR((IF(ISTEXT(AB$5)=FALSE,(INDEX(FRED!$1:$1048576,MATCH(US!AB$5,FRED!$A:$A,0),MATCH(US!$B19,FRED!$1:$1,0))),(SUM(P19:AA19)))),"")</f>
        <v>0</v>
      </c>
      <c r="AC19" s="60">
        <f>+IFERROR((IF(ISTEXT(AC$5)=FALSE,(INDEX(FRED!$1:$1048576,MATCH(US!AC$5,FRED!$A:$A,0),MATCH(US!$B19,FRED!$1:$1,0))),(SUM(Q19:AB19)))),"")</f>
        <v>0</v>
      </c>
      <c r="AD19" s="59">
        <f>+IFERROR((IF(ISTEXT(AD$5)=FALSE,(INDEX(FRED!$1:$1048576,MATCH(US!AD$5,FRED!$A:$A,0),MATCH(US!$B19,FRED!$1:$1,0))),(SUM(R19:AC19)))),"")</f>
        <v>62723</v>
      </c>
      <c r="AE19" s="59">
        <f>+IFERROR((IF(ISTEXT(AE$5)=FALSE,(INDEX(FRED!$1:$1048576,MATCH(US!AE$5,FRED!$A:$A,0),MATCH(US!$B19,FRED!$1:$1,0))),(SUM(S19:AD19)))),"")</f>
        <v>61801</v>
      </c>
      <c r="AF19" s="59">
        <f>+IFERROR((IF(ISTEXT(AF$5)=FALSE,(INDEX(FRED!$1:$1048576,MATCH(US!AF$5,FRED!$A:$A,0),MATCH(US!$B19,FRED!$1:$1,0))),(SUM(T19:AE19)))),"")</f>
        <v>53009</v>
      </c>
      <c r="AG19" s="59">
        <f>+IFERROR((IF(ISTEXT(AG$5)=FALSE,(INDEX(FRED!$1:$1048576,MATCH(US!AG$5,FRED!$A:$A,0),MATCH(US!$B19,FRED!$1:$1,0))),(SUM(U19:AF19)))),"")</f>
        <v>53053</v>
      </c>
      <c r="AH19" s="59">
        <f>+IFERROR((IF(ISTEXT(AH$5)=FALSE,(INDEX(FRED!$1:$1048576,MATCH(US!AH$5,FRED!$A:$A,0),MATCH(US!$B19,FRED!$1:$1,0))),(SUM(V19:AG19)))),"")</f>
        <v>56278</v>
      </c>
      <c r="AI19" s="59">
        <f>+IFERROR((IF(ISTEXT(AI$5)=FALSE,(INDEX(FRED!$1:$1048576,MATCH(US!AI$5,FRED!$A:$A,0),MATCH(US!$B19,FRED!$1:$1,0))),(SUM(W19:AH19)))),"")</f>
        <v>55427</v>
      </c>
      <c r="AJ19" s="59">
        <f>+IFERROR((IF(ISTEXT(AJ$5)=FALSE,(INDEX(FRED!$1:$1048576,MATCH(US!AJ$5,FRED!$A:$A,0),MATCH(US!$B19,FRED!$1:$1,0))),(SUM(X19:AI19)))),"")</f>
        <v>58337</v>
      </c>
      <c r="AK19" s="59">
        <f>+IFERROR((IF(ISTEXT(AK$5)=FALSE,(INDEX(FRED!$1:$1048576,MATCH(US!AK$5,FRED!$A:$A,0),MATCH(US!$B19,FRED!$1:$1,0))),(SUM(Y19:AJ19)))),"")</f>
        <v>57418</v>
      </c>
      <c r="AL19" s="59">
        <f>+IFERROR((IF(ISTEXT(AL$5)=FALSE,(INDEX(FRED!$1:$1048576,MATCH(US!AL$5,FRED!$A:$A,0),MATCH(US!$B19,FRED!$1:$1,0))),(SUM(Z19:AK19)))),"")</f>
        <v>56791</v>
      </c>
      <c r="AM19" s="59">
        <f>+IFERROR((IF(ISTEXT(AM$5)=FALSE,(INDEX(FRED!$1:$1048576,MATCH(US!AM$5,FRED!$A:$A,0),MATCH(US!$B19,FRED!$1:$1,0))),(SUM(AA19:AL19)))),"")</f>
        <v>57693</v>
      </c>
      <c r="AN19" s="59">
        <f>+IFERROR((IF(ISTEXT(AN$5)=FALSE,(INDEX(FRED!$1:$1048576,MATCH(US!AN$5,FRED!$A:$A,0),MATCH(US!$B19,FRED!$1:$1,0))),(SUM(AB19:AM19)))),"")</f>
        <v>56464</v>
      </c>
      <c r="AO19" s="59">
        <f>+IFERROR((IF(ISTEXT(AO$5)=FALSE,(INDEX(FRED!$1:$1048576,MATCH(US!AO$5,FRED!$A:$A,0),MATCH(US!$B19,FRED!$1:$1,0))),(SUM(AC19:AN19)))),"")</f>
        <v>64394</v>
      </c>
      <c r="AP19" s="60">
        <f>+IFERROR((IF(ISTEXT(AP$5)=FALSE,(INDEX(FRED!$1:$1048576,MATCH(US!AP$5,FRED!$A:$A,0),MATCH(US!$B19,FRED!$1:$1,0))),(SUM(AD19:AO19)))),"")</f>
        <v>693388</v>
      </c>
      <c r="AQ19" s="59">
        <f>+IFERROR((IF(ISTEXT(AQ$5)=FALSE,(INDEX(FRED!$1:$1048576,MATCH(US!AQ$5,FRED!$A:$A,0),MATCH(US!$B19,FRED!$1:$1,0))),(SUM(AE19:AP19)))),"")</f>
        <v>61246</v>
      </c>
      <c r="AR19" s="59">
        <f>+IFERROR((IF(ISTEXT(AR$5)=FALSE,(INDEX(FRED!$1:$1048576,MATCH(US!AR$5,FRED!$A:$A,0),MATCH(US!$B19,FRED!$1:$1,0))),(SUM(AF19:AQ19)))),"")</f>
        <v>58630</v>
      </c>
      <c r="AS19" s="59">
        <f>+IFERROR((IF(ISTEXT(AS$5)=FALSE,(INDEX(FRED!$1:$1048576,MATCH(US!AS$5,FRED!$A:$A,0),MATCH(US!$B19,FRED!$1:$1,0))),(SUM(AG19:AR19)))),"")</f>
        <v>53636</v>
      </c>
      <c r="AT19" s="59">
        <f>+IFERROR((IF(ISTEXT(AT$5)=FALSE,(INDEX(FRED!$1:$1048576,MATCH(US!AT$5,FRED!$A:$A,0),MATCH(US!$B19,FRED!$1:$1,0))),(SUM(AH19:AS19)))),"")</f>
        <v>54692</v>
      </c>
      <c r="AU19" s="59">
        <f>+IFERROR((IF(ISTEXT(AU$5)=FALSE,(INDEX(FRED!$1:$1048576,MATCH(US!AU$5,FRED!$A:$A,0),MATCH(US!$B19,FRED!$1:$1,0))),(SUM(AI19:AT19)))),"")</f>
        <v>53949</v>
      </c>
      <c r="AV19" s="59">
        <f>+IFERROR((IF(ISTEXT(AV$5)=FALSE,(INDEX(FRED!$1:$1048576,MATCH(US!AV$5,FRED!$A:$A,0),MATCH(US!$B19,FRED!$1:$1,0))),(SUM(AJ19:AU19)))),"")</f>
        <v>55866</v>
      </c>
      <c r="AW19" s="59">
        <f>+IFERROR((IF(ISTEXT(AW$5)=FALSE,(INDEX(FRED!$1:$1048576,MATCH(US!AW$5,FRED!$A:$A,0),MATCH(US!$B19,FRED!$1:$1,0))),(SUM(AK19:AV19)))),"")</f>
        <v>55695</v>
      </c>
      <c r="AX19" s="59">
        <f>+IFERROR((IF(ISTEXT(AX$5)=FALSE,(INDEX(FRED!$1:$1048576,MATCH(US!AX$5,FRED!$A:$A,0),MATCH(US!$B19,FRED!$1:$1,0))),(SUM(AL19:AW19)))),"")</f>
        <v>57611</v>
      </c>
      <c r="AY19" s="59">
        <f>+IFERROR((IF(ISTEXT(AY$5)=FALSE,(INDEX(FRED!$1:$1048576,MATCH(US!AY$5,FRED!$A:$A,0),MATCH(US!$B19,FRED!$1:$1,0))),(SUM(AM19:AX19)))),"")</f>
        <v>59977</v>
      </c>
      <c r="AZ19" s="59">
        <f>+IFERROR((IF(ISTEXT(AZ$5)=FALSE,(INDEX(FRED!$1:$1048576,MATCH(US!AZ$5,FRED!$A:$A,0),MATCH(US!$B19,FRED!$1:$1,0))),(SUM(AN19:AY19)))),"")</f>
        <v>59013</v>
      </c>
      <c r="BA19" s="59">
        <f>+IFERROR((IF(ISTEXT(BA$5)=FALSE,(INDEX(FRED!$1:$1048576,MATCH(US!BA$5,FRED!$A:$A,0),MATCH(US!$B19,FRED!$1:$1,0))),(SUM(AO19:AZ19)))),"")</f>
        <v>58686</v>
      </c>
      <c r="BB19" s="59">
        <f>+IFERROR((IF(ISTEXT(BB$5)=FALSE,(INDEX(FRED!$1:$1048576,MATCH(US!BB$5,FRED!$A:$A,0),MATCH(US!$B19,FRED!$1:$1,0))),(SUM(AP19:BA19)))),"")</f>
        <v>57916</v>
      </c>
      <c r="BC19" s="60">
        <f>+IFERROR((IF(ISTEXT(BC$5)=FALSE,(INDEX(FRED!$1:$1048576,MATCH(US!BC$5,FRED!$A:$A,0),MATCH(US!$B19,FRED!$1:$1,0))),(SUM(AQ19:BB19)))),"")</f>
        <v>686917</v>
      </c>
      <c r="BD19" s="59">
        <f>+IFERROR((IF(ISTEXT(BD$5)=FALSE,(INDEX(FRED!$1:$1048576,MATCH(US!BD$5,FRED!$A:$A,0),MATCH(US!$B19,FRED!$1:$1,0))),(SUM(AR19:BC19)))),"")</f>
        <v>57304</v>
      </c>
      <c r="BE19" s="59">
        <f>+IFERROR((IF(ISTEXT(BE$5)=FALSE,(INDEX(FRED!$1:$1048576,MATCH(US!BE$5,FRED!$A:$A,0),MATCH(US!$B19,FRED!$1:$1,0))),(SUM(AS19:BD19)))),"")</f>
        <v>55212</v>
      </c>
      <c r="BF19" s="59">
        <f>+IFERROR((IF(ISTEXT(BF$5)=FALSE,(INDEX(FRED!$1:$1048576,MATCH(US!BF$5,FRED!$A:$A,0),MATCH(US!$B19,FRED!$1:$1,0))),(SUM(AT19:BE19)))),"")</f>
        <v>60294</v>
      </c>
      <c r="BG19" s="59">
        <f>+IFERROR((IF(ISTEXT(BG$5)=FALSE,(INDEX(FRED!$1:$1048576,MATCH(US!BG$5,FRED!$A:$A,0),MATCH(US!$B19,FRED!$1:$1,0))),(SUM(AU19:BF19)))),"")</f>
        <v>60656</v>
      </c>
      <c r="BH19" s="59">
        <f>+IFERROR((IF(ISTEXT(BH$5)=FALSE,(INDEX(FRED!$1:$1048576,MATCH(US!BH$5,FRED!$A:$A,0),MATCH(US!$B19,FRED!$1:$1,0))),(SUM(AV19:BG19)))),"")</f>
        <v>58842</v>
      </c>
      <c r="BI19" s="59">
        <f>+IFERROR((IF(ISTEXT(BI$5)=FALSE,(INDEX(FRED!$1:$1048576,MATCH(US!BI$5,FRED!$A:$A,0),MATCH(US!$B19,FRED!$1:$1,0))),(SUM(AW19:BH19)))),"")</f>
        <v>59954</v>
      </c>
      <c r="BJ19" s="59">
        <f>+IFERROR((IF(ISTEXT(BJ$5)=FALSE,(INDEX(FRED!$1:$1048576,MATCH(US!BJ$5,FRED!$A:$A,0),MATCH(US!$B19,FRED!$1:$1,0))),(SUM(AX19:BI19)))),"")</f>
        <v>57778</v>
      </c>
      <c r="BK19" s="59">
        <f>+IFERROR((IF(ISTEXT(BK$5)=FALSE,(INDEX(FRED!$1:$1048576,MATCH(US!BK$5,FRED!$A:$A,0),MATCH(US!$B19,FRED!$1:$1,0))),(SUM(AY19:BJ19)))),"")</f>
        <v>57106</v>
      </c>
      <c r="BL19" s="59">
        <f>+IFERROR((IF(ISTEXT(BL$5)=FALSE,(INDEX(FRED!$1:$1048576,MATCH(US!BL$5,FRED!$A:$A,0),MATCH(US!$B19,FRED!$1:$1,0))),(SUM(AZ19:BK19)))),"")</f>
        <v>54552</v>
      </c>
      <c r="BM19" s="59">
        <f>+IFERROR((IF(ISTEXT(BM$5)=FALSE,(INDEX(FRED!$1:$1048576,MATCH(US!BM$5,FRED!$A:$A,0),MATCH(US!$B19,FRED!$1:$1,0))),(SUM(BA19:BL19)))),"")</f>
        <v>58573</v>
      </c>
      <c r="BN19" s="59">
        <f>+IFERROR((IF(ISTEXT(BN$5)=FALSE,(INDEX(FRED!$1:$1048576,MATCH(US!BN$5,FRED!$A:$A,0),MATCH(US!$B19,FRED!$1:$1,0))),(SUM(BB19:BM19)))),"")</f>
        <v>63169</v>
      </c>
      <c r="BO19" s="59">
        <f>+IFERROR((IF(ISTEXT(BO$5)=FALSE,(INDEX(FRED!$1:$1048576,MATCH(US!BO$5,FRED!$A:$A,0),MATCH(US!$B19,FRED!$1:$1,0))),(SUM(BC19:BN19)))),"")</f>
        <v>61899</v>
      </c>
      <c r="BP19" s="60">
        <f>+IFERROR((IF(ISTEXT(BP$5)=FALSE,(INDEX(FRED!$1:$1048576,MATCH(US!BP$5,FRED!$A:$A,0),MATCH(US!$B19,FRED!$1:$1,0))),(SUM(BD19:BO19)))),"")</f>
        <v>705339</v>
      </c>
      <c r="BQ19" s="59">
        <f>+IFERROR((IF(ISTEXT(BQ$5)=FALSE,(INDEX(FRED!$1:$1048576,MATCH(US!BQ$5,FRED!$A:$A,0),MATCH(US!$B19,FRED!$1:$1,0))),(SUM(BE19:BP19)))),"")</f>
        <v>59935</v>
      </c>
      <c r="BR19" s="59">
        <f>+IFERROR((IF(ISTEXT(BR$5)=FALSE,(INDEX(FRED!$1:$1048576,MATCH(US!BR$5,FRED!$A:$A,0),MATCH(US!$B19,FRED!$1:$1,0))),(SUM(BF19:BQ19)))),"")</f>
        <v>64765</v>
      </c>
      <c r="BS19" s="59">
        <f>+IFERROR((IF(ISTEXT(BS$5)=FALSE,(INDEX(FRED!$1:$1048576,MATCH(US!BS$5,FRED!$A:$A,0),MATCH(US!$B19,FRED!$1:$1,0))),(SUM(BG19:BR19)))),"")</f>
        <v>63023</v>
      </c>
      <c r="BT19" s="59">
        <f>+IFERROR((IF(ISTEXT(BT$5)=FALSE,(INDEX(FRED!$1:$1048576,MATCH(US!BT$5,FRED!$A:$A,0),MATCH(US!$B19,FRED!$1:$1,0))),(SUM(BH19:BS19)))),"")</f>
        <v>62012</v>
      </c>
      <c r="BU19" s="59">
        <f>+IFERROR((IF(ISTEXT(BU$5)=FALSE,(INDEX(FRED!$1:$1048576,MATCH(US!BU$5,FRED!$A:$A,0),MATCH(US!$B19,FRED!$1:$1,0))),(SUM(BI19:BT19)))),"")</f>
        <v>62550</v>
      </c>
      <c r="BV19" s="59">
        <f>+IFERROR((IF(ISTEXT(BV$5)=FALSE,(INDEX(FRED!$1:$1048576,MATCH(US!BV$5,FRED!$A:$A,0),MATCH(US!$B19,FRED!$1:$1,0))),(SUM(BJ19:BU19)))),"")</f>
        <v>63388</v>
      </c>
      <c r="BW19" s="59">
        <f>+IFERROR((IF(ISTEXT(BW$5)=FALSE,(INDEX(FRED!$1:$1048576,MATCH(US!BW$5,FRED!$A:$A,0),MATCH(US!$B19,FRED!$1:$1,0))),(SUM(BK19:BV19)))),"")</f>
        <v>63504</v>
      </c>
      <c r="BX19" s="59">
        <f>+IFERROR((IF(ISTEXT(BX$5)=FALSE,(INDEX(FRED!$1:$1048576,MATCH(US!BX$5,FRED!$A:$A,0),MATCH(US!$B19,FRED!$1:$1,0))),(SUM(BL19:BW19)))),"")</f>
        <v>64349</v>
      </c>
      <c r="BY19" s="59">
        <f>+IFERROR((IF(ISTEXT(BY$5)=FALSE,(INDEX(FRED!$1:$1048576,MATCH(US!BY$5,FRED!$A:$A,0),MATCH(US!$B19,FRED!$1:$1,0))),(SUM(BM19:BX19)))),"")</f>
        <v>66022</v>
      </c>
      <c r="BZ19" s="59">
        <f>+IFERROR((IF(ISTEXT(BZ$5)=FALSE,(INDEX(FRED!$1:$1048576,MATCH(US!BZ$5,FRED!$A:$A,0),MATCH(US!$B19,FRED!$1:$1,0))),(SUM(BN19:BY19)))),"")</f>
        <v>65687</v>
      </c>
      <c r="CA19" s="59">
        <f>+IFERROR((IF(ISTEXT(CA$5)=FALSE,(INDEX(FRED!$1:$1048576,MATCH(US!CA$5,FRED!$A:$A,0),MATCH(US!$B19,FRED!$1:$1,0))),(SUM(BO19:BZ19)))),"")</f>
        <v>65950</v>
      </c>
      <c r="CB19" s="59">
        <f>+IFERROR((IF(ISTEXT(CB$5)=FALSE,(INDEX(FRED!$1:$1048576,MATCH(US!CB$5,FRED!$A:$A,0),MATCH(US!$B19,FRED!$1:$1,0))),(SUM(BP19:CA19)))),"")</f>
        <v>66287</v>
      </c>
      <c r="CC19" s="60">
        <f>+IFERROR((IF(ISTEXT(CC$5)=FALSE,(INDEX(FRED!$1:$1048576,MATCH(US!CC$5,FRED!$A:$A,0),MATCH(US!$B19,FRED!$1:$1,0))),(SUM(BQ19:CB19)))),"")</f>
        <v>767472</v>
      </c>
      <c r="CD19" s="59">
        <f>+IFERROR((IF(ISTEXT(CD$5)=FALSE,(INDEX(FRED!$1:$1048576,MATCH(US!CD$5,FRED!$A:$A,0),MATCH(US!$B19,FRED!$1:$1,0))),(SUM(BR19:CC19)))),"")</f>
        <v>66892</v>
      </c>
      <c r="CE19" s="59">
        <f>+IFERROR((IF(ISTEXT(CE$5)=FALSE,(INDEX(FRED!$1:$1048576,MATCH(US!CE$5,FRED!$A:$A,0),MATCH(US!$B19,FRED!$1:$1,0))),(SUM(BS19:CD19)))),"")</f>
        <v>68677</v>
      </c>
      <c r="CF19" s="59">
        <f>+IFERROR((IF(ISTEXT(CF$5)=FALSE,(INDEX(FRED!$1:$1048576,MATCH(US!CF$5,FRED!$A:$A,0),MATCH(US!$B19,FRED!$1:$1,0))),(SUM(BT19:CE19)))),"")</f>
        <v>70702</v>
      </c>
      <c r="CG19" s="59">
        <f>+IFERROR((IF(ISTEXT(CG$5)=FALSE,(INDEX(FRED!$1:$1048576,MATCH(US!CG$5,FRED!$A:$A,0),MATCH(US!$B19,FRED!$1:$1,0))),(SUM(BU19:CF19)))),"")</f>
        <v>74019</v>
      </c>
      <c r="CH19" s="59">
        <f>+IFERROR((IF(ISTEXT(CH$5)=FALSE,(INDEX(FRED!$1:$1048576,MATCH(US!CH$5,FRED!$A:$A,0),MATCH(US!$B19,FRED!$1:$1,0))),(SUM(BV19:CG19)))),"")</f>
        <v>73929</v>
      </c>
      <c r="CI19" s="59">
        <f>+IFERROR((IF(ISTEXT(CI$5)=FALSE,(INDEX(FRED!$1:$1048576,MATCH(US!CI$5,FRED!$A:$A,0),MATCH(US!$B19,FRED!$1:$1,0))),(SUM(BW19:CH19)))),"")</f>
        <v>74399</v>
      </c>
      <c r="CJ19" s="59">
        <f>+IFERROR((IF(ISTEXT(CJ$5)=FALSE,(INDEX(FRED!$1:$1048576,MATCH(US!CJ$5,FRED!$A:$A,0),MATCH(US!$B19,FRED!$1:$1,0))),(SUM(BX19:CI19)))),"")</f>
        <v>76186</v>
      </c>
      <c r="CK19" s="59">
        <f>+IFERROR((IF(ISTEXT(CK$5)=FALSE,(INDEX(FRED!$1:$1048576,MATCH(US!CK$5,FRED!$A:$A,0),MATCH(US!$B19,FRED!$1:$1,0))),(SUM(BY19:CJ19)))),"")</f>
        <v>73190</v>
      </c>
      <c r="CL19" s="59">
        <f>+IFERROR((IF(ISTEXT(CL$5)=FALSE,(INDEX(FRED!$1:$1048576,MATCH(US!CL$5,FRED!$A:$A,0),MATCH(US!$B19,FRED!$1:$1,0))),(SUM(BZ19:CK19)))),"")</f>
        <v>70659</v>
      </c>
      <c r="CM19" s="59">
        <f>+IFERROR((IF(ISTEXT(CM$5)=FALSE,(INDEX(FRED!$1:$1048576,MATCH(US!CM$5,FRED!$A:$A,0),MATCH(US!$B19,FRED!$1:$1,0))),(SUM(CA19:CL19)))),"")</f>
        <v>69912</v>
      </c>
      <c r="CN19" s="59">
        <f>+IFERROR((IF(ISTEXT(CN$5)=FALSE,(INDEX(FRED!$1:$1048576,MATCH(US!CN$5,FRED!$A:$A,0),MATCH(US!$B19,FRED!$1:$1,0))),(SUM(CB19:CM19)))),"")</f>
        <v>70891</v>
      </c>
      <c r="CO19" s="59">
        <f>+IFERROR((IF(ISTEXT(CO$5)=FALSE,(INDEX(FRED!$1:$1048576,MATCH(US!CO$5,FRED!$A:$A,0),MATCH(US!$B19,FRED!$1:$1,0))),(SUM(CC19:CN19)))),"")</f>
        <v>72324</v>
      </c>
      <c r="CP19" s="60">
        <f>+IFERROR((IF(ISTEXT(CP$5)=FALSE,(INDEX(FRED!$1:$1048576,MATCH(US!CP$5,FRED!$A:$A,0),MATCH(US!$B19,FRED!$1:$1,0))),(SUM(CD19:CO19)))),"")</f>
        <v>861780</v>
      </c>
      <c r="CQ19" s="59">
        <f>+IFERROR((IF(ISTEXT(CQ$5)=FALSE,(INDEX(FRED!$1:$1048576,MATCH(US!CQ$5,FRED!$A:$A,0),MATCH(US!$B19,FRED!$1:$1,0))),(SUM(CE19:CP19)))),"")</f>
        <v>78567</v>
      </c>
      <c r="CR19" s="59">
        <f>+IFERROR((IF(ISTEXT(CR$5)=FALSE,(INDEX(FRED!$1:$1048576,MATCH(US!CR$5,FRED!$A:$A,0),MATCH(US!$B19,FRED!$1:$1,0))),(SUM(CF19:CQ19)))),"")</f>
        <v>76517</v>
      </c>
      <c r="CS19" s="59">
        <f>+IFERROR((IF(ISTEXT(CS$5)=FALSE,(INDEX(FRED!$1:$1048576,MATCH(US!CS$5,FRED!$A:$A,0),MATCH(US!$B19,FRED!$1:$1,0))),(SUM(CG19:CR19)))),"")</f>
        <v>75742</v>
      </c>
      <c r="CT19" s="59">
        <f>+IFERROR((IF(ISTEXT(CT$5)=FALSE,(INDEX(FRED!$1:$1048576,MATCH(US!CT$5,FRED!$A:$A,0),MATCH(US!$B19,FRED!$1:$1,0))),(SUM(CH19:CS19)))),"")</f>
        <v>75967</v>
      </c>
      <c r="CU19" s="59">
        <f>+IFERROR((IF(ISTEXT(CU$5)=FALSE,(INDEX(FRED!$1:$1048576,MATCH(US!CU$5,FRED!$A:$A,0),MATCH(US!$B19,FRED!$1:$1,0))),(SUM(CI19:CT19)))),"")</f>
        <v>75974</v>
      </c>
      <c r="CV19" s="59">
        <f>+IFERROR((IF(ISTEXT(CV$5)=FALSE,(INDEX(FRED!$1:$1048576,MATCH(US!CV$5,FRED!$A:$A,0),MATCH(US!$B19,FRED!$1:$1,0))),(SUM(CJ19:CU19)))),"")</f>
        <v>75674</v>
      </c>
      <c r="CW19" s="59">
        <f>+IFERROR((IF(ISTEXT(CW$5)=FALSE,(INDEX(FRED!$1:$1048576,MATCH(US!CW$5,FRED!$A:$A,0),MATCH(US!$B19,FRED!$1:$1,0))),(SUM(CK19:CV19)))),"")</f>
        <v>72330</v>
      </c>
      <c r="CX19" s="59">
        <f>+IFERROR((IF(ISTEXT(CX$5)=FALSE,(INDEX(FRED!$1:$1048576,MATCH(US!CX$5,FRED!$A:$A,0),MATCH(US!$B19,FRED!$1:$1,0))),(SUM(CL19:CW19)))),"")</f>
        <v>76396</v>
      </c>
      <c r="CY19" s="59">
        <f>+IFERROR((IF(ISTEXT(CY$5)=FALSE,(INDEX(FRED!$1:$1048576,MATCH(US!CY$5,FRED!$A:$A,0),MATCH(US!$B19,FRED!$1:$1,0))),(SUM(CM19:CX19)))),"")</f>
        <v>78167</v>
      </c>
      <c r="CZ19" s="59">
        <f>+IFERROR((IF(ISTEXT(CZ$5)=FALSE,(INDEX(FRED!$1:$1048576,MATCH(US!CZ$5,FRED!$A:$A,0),MATCH(US!$B19,FRED!$1:$1,0))),(SUM(CN19:CY19)))),"")</f>
        <v>77702</v>
      </c>
      <c r="DA19" s="59">
        <f>+IFERROR((IF(ISTEXT(DA$5)=FALSE,(INDEX(FRED!$1:$1048576,MATCH(US!DA$5,FRED!$A:$A,0),MATCH(US!$B19,FRED!$1:$1,0))),(SUM(CO19:CZ19)))),"")</f>
        <v>78990</v>
      </c>
      <c r="DB19" s="59">
        <f>+IFERROR((IF(ISTEXT(DB$5)=FALSE,(INDEX(FRED!$1:$1048576,MATCH(US!DB$5,FRED!$A:$A,0),MATCH(US!$B19,FRED!$1:$1,0))),(SUM(CP19:DA19)))),"")</f>
        <v>78688</v>
      </c>
      <c r="DC19" s="60">
        <f>+IFERROR((IF(ISTEXT(DC$5)=FALSE,(INDEX(FRED!$1:$1048576,MATCH(US!DC$5,FRED!$A:$A,0),MATCH(US!$B19,FRED!$1:$1,0))),(SUM(CQ19:DB19)))),"")</f>
        <v>920714</v>
      </c>
      <c r="DD19" s="59">
        <f>+IFERROR((IF(ISTEXT(DD$5)=FALSE,(INDEX(FRED!$1:$1048576,MATCH(US!DD$5,FRED!$A:$A,0),MATCH(US!$B19,FRED!$1:$1,0))),(SUM(CR19:DC19)))),"")</f>
        <v>76266</v>
      </c>
      <c r="DE19" s="59">
        <f>+IFERROR((IF(ISTEXT(DE$5)=FALSE,(INDEX(FRED!$1:$1048576,MATCH(US!DE$5,FRED!$A:$A,0),MATCH(US!$B19,FRED!$1:$1,0))),(SUM(CS19:DD19)))),"")</f>
        <v>78084</v>
      </c>
      <c r="DF19" s="59">
        <f>+IFERROR((IF(ISTEXT(DF$5)=FALSE,(INDEX(FRED!$1:$1048576,MATCH(US!DF$5,FRED!$A:$A,0),MATCH(US!$B19,FRED!$1:$1,0))),(SUM(CT19:DE19)))),"")</f>
        <v>82642</v>
      </c>
      <c r="DG19" s="59">
        <f>+IFERROR((IF(ISTEXT(DG$5)=FALSE,(INDEX(FRED!$1:$1048576,MATCH(US!DG$5,FRED!$A:$A,0),MATCH(US!$B19,FRED!$1:$1,0))),(SUM(CU19:DF19)))),"")</f>
        <v>82222</v>
      </c>
      <c r="DH19" s="59">
        <f>+IFERROR((IF(ISTEXT(DH$5)=FALSE,(INDEX(FRED!$1:$1048576,MATCH(US!DH$5,FRED!$A:$A,0),MATCH(US!$B19,FRED!$1:$1,0))),(SUM(CV19:DG19)))),"")</f>
        <v>78669</v>
      </c>
      <c r="DI19" s="59">
        <f>+IFERROR((IF(ISTEXT(DI$5)=FALSE,(INDEX(FRED!$1:$1048576,MATCH(US!DI$5,FRED!$A:$A,0),MATCH(US!$B19,FRED!$1:$1,0))),(SUM(CW19:DH19)))),"")</f>
        <v>79418</v>
      </c>
      <c r="DJ19" s="59">
        <f>+IFERROR((IF(ISTEXT(DJ$5)=FALSE,(INDEX(FRED!$1:$1048576,MATCH(US!DJ$5,FRED!$A:$A,0),MATCH(US!$B19,FRED!$1:$1,0))),(SUM(CX19:DI19)))),"")</f>
        <v>80264</v>
      </c>
      <c r="DK19" s="59">
        <f>+IFERROR((IF(ISTEXT(DK$5)=FALSE,(INDEX(FRED!$1:$1048576,MATCH(US!DK$5,FRED!$A:$A,0),MATCH(US!$B19,FRED!$1:$1,0))),(SUM(CY19:DJ19)))),"")</f>
        <v>81947</v>
      </c>
      <c r="DL19" s="59">
        <f>+IFERROR((IF(ISTEXT(DL$5)=FALSE,(INDEX(FRED!$1:$1048576,MATCH(US!DL$5,FRED!$A:$A,0),MATCH(US!$B19,FRED!$1:$1,0))),(SUM(CZ19:DK19)))),"")</f>
        <v>81772</v>
      </c>
      <c r="DM19" s="59">
        <f>+IFERROR((IF(ISTEXT(DM$5)=FALSE,(INDEX(FRED!$1:$1048576,MATCH(US!DM$5,FRED!$A:$A,0),MATCH(US!$B19,FRED!$1:$1,0))),(SUM(DA19:DL19)))),"")</f>
        <v>83075</v>
      </c>
      <c r="DN19" s="59">
        <f>+IFERROR((IF(ISTEXT(DN$5)=FALSE,(INDEX(FRED!$1:$1048576,MATCH(US!DN$5,FRED!$A:$A,0),MATCH(US!$B19,FRED!$1:$1,0))),(SUM(DB19:DM19)))),"")</f>
        <v>84013</v>
      </c>
      <c r="DO19" s="59">
        <f>+IFERROR((IF(ISTEXT(DO$5)=FALSE,(INDEX(FRED!$1:$1048576,MATCH(US!DO$5,FRED!$A:$A,0),MATCH(US!$B19,FRED!$1:$1,0))),(SUM(DC19:DN19)))),"")</f>
        <v>81003</v>
      </c>
      <c r="DP19" s="60">
        <f>+IFERROR((IF(ISTEXT(DP$5)=FALSE,(INDEX(FRED!$1:$1048576,MATCH(US!DP$5,FRED!$A:$A,0),MATCH(US!$B19,FRED!$1:$1,0))),(SUM(DD19:DO19)))),"")</f>
        <v>969375</v>
      </c>
      <c r="DQ19" s="59">
        <f>+IFERROR((IF(ISTEXT(DQ$5)=FALSE,(INDEX(FRED!$1:$1048576,MATCH(US!DQ$5,FRED!$A:$A,0),MATCH(US!$B19,FRED!$1:$1,0))),(SUM(DE19:DP19)))),"")</f>
        <v>80846</v>
      </c>
      <c r="DR19" s="59">
        <f>+IFERROR((IF(ISTEXT(DR$5)=FALSE,(INDEX(FRED!$1:$1048576,MATCH(US!DR$5,FRED!$A:$A,0),MATCH(US!$B19,FRED!$1:$1,0))),(SUM(DF19:DQ19)))),"")</f>
        <v>81852</v>
      </c>
      <c r="DS19" s="59">
        <f>+IFERROR((IF(ISTEXT(DS$5)=FALSE,(INDEX(FRED!$1:$1048576,MATCH(US!DS$5,FRED!$A:$A,0),MATCH(US!$B19,FRED!$1:$1,0))),(SUM(DG19:DR19)))),"")</f>
        <v>80220</v>
      </c>
      <c r="DT19" s="59">
        <f>+IFERROR((IF(ISTEXT(DT$5)=FALSE,(INDEX(FRED!$1:$1048576,MATCH(US!DT$5,FRED!$A:$A,0),MATCH(US!$B19,FRED!$1:$1,0))),(SUM(DH19:DS19)))),"")</f>
        <v>80423</v>
      </c>
      <c r="DU19" s="59">
        <f>+IFERROR((IF(ISTEXT(DU$5)=FALSE,(INDEX(FRED!$1:$1048576,MATCH(US!DU$5,FRED!$A:$A,0),MATCH(US!$B19,FRED!$1:$1,0))),(SUM(DI19:DT19)))),"")</f>
        <v>80498</v>
      </c>
      <c r="DV19" s="59">
        <f>+IFERROR((IF(ISTEXT(DV$5)=FALSE,(INDEX(FRED!$1:$1048576,MATCH(US!DV$5,FRED!$A:$A,0),MATCH(US!$B19,FRED!$1:$1,0))),(SUM(DJ19:DU19)))),"")</f>
        <v>82980</v>
      </c>
      <c r="DW19" s="59">
        <f>+IFERROR((IF(ISTEXT(DW$5)=FALSE,(INDEX(FRED!$1:$1048576,MATCH(US!DW$5,FRED!$A:$A,0),MATCH(US!$B19,FRED!$1:$1,0))),(SUM(DK19:DV19)))),"")</f>
        <v>83856</v>
      </c>
      <c r="DX19" s="59">
        <f>+IFERROR((IF(ISTEXT(DX$5)=FALSE,(INDEX(FRED!$1:$1048576,MATCH(US!DX$5,FRED!$A:$A,0),MATCH(US!$B19,FRED!$1:$1,0))),(SUM(DL19:DW19)))),"")</f>
        <v>83320</v>
      </c>
      <c r="DY19" s="59">
        <f>+IFERROR((IF(ISTEXT(DY$5)=FALSE,(INDEX(FRED!$1:$1048576,MATCH(US!DY$5,FRED!$A:$A,0),MATCH(US!$B19,FRED!$1:$1,0))),(SUM(DM19:DX19)))),"")</f>
        <v>83418</v>
      </c>
      <c r="DZ19" s="59">
        <f>+IFERROR((IF(ISTEXT(DZ$5)=FALSE,(INDEX(FRED!$1:$1048576,MATCH(US!DZ$5,FRED!$A:$A,0),MATCH(US!$B19,FRED!$1:$1,0))),(SUM(DN19:DY19)))),"")</f>
        <v>83753</v>
      </c>
      <c r="EA19" s="59">
        <f>+IFERROR((IF(ISTEXT(EA$5)=FALSE,(INDEX(FRED!$1:$1048576,MATCH(US!EA$5,FRED!$A:$A,0),MATCH(US!$B19,FRED!$1:$1,0))),(SUM(DO19:DZ19)))),"")</f>
        <v>80417</v>
      </c>
      <c r="EB19" s="59">
        <f>+IFERROR((IF(ISTEXT(EB$5)=FALSE,(INDEX(FRED!$1:$1048576,MATCH(US!EB$5,FRED!$A:$A,0),MATCH(US!$B19,FRED!$1:$1,0))),(SUM(DP19:EA19)))),"")</f>
        <v>78511</v>
      </c>
      <c r="EC19" s="60">
        <f>+IFERROR((IF(ISTEXT(EC$5)=FALSE,(INDEX(FRED!$1:$1048576,MATCH(US!EC$5,FRED!$A:$A,0),MATCH(US!$B19,FRED!$1:$1,0))),(SUM(DQ19:EB19)))),"")</f>
        <v>980094</v>
      </c>
      <c r="ED19" s="59">
        <f>+IFERROR((IF(ISTEXT(ED$5)=FALSE,(INDEX(FRED!$1:$1048576,MATCH(US!ED$5,FRED!$A:$A,0),MATCH(US!$B19,FRED!$1:$1,0))),(SUM(DR19:EC19)))),"")</f>
        <v>78277</v>
      </c>
      <c r="EE19" s="59">
        <f>+IFERROR((IF(ISTEXT(EE$5)=FALSE,(INDEX(FRED!$1:$1048576,MATCH(US!EE$5,FRED!$A:$A,0),MATCH(US!$B19,FRED!$1:$1,0))),(SUM(DS19:ED19)))),"")</f>
        <v>78587</v>
      </c>
      <c r="EF19" s="59">
        <f>+IFERROR((IF(ISTEXT(EF$5)=FALSE,(INDEX(FRED!$1:$1048576,MATCH(US!EF$5,FRED!$A:$A,0),MATCH(US!$B19,FRED!$1:$1,0))),(SUM(DT19:EE19)))),"")</f>
        <v>80544</v>
      </c>
      <c r="EG19" s="59">
        <f>+IFERROR((IF(ISTEXT(EG$5)=FALSE,(INDEX(FRED!$1:$1048576,MATCH(US!EG$5,FRED!$A:$A,0),MATCH(US!$B19,FRED!$1:$1,0))),(SUM(DU19:EF19)))),"")</f>
        <v>82460</v>
      </c>
      <c r="EH19" s="59">
        <f>+IFERROR((IF(ISTEXT(EH$5)=FALSE,(INDEX(FRED!$1:$1048576,MATCH(US!EH$5,FRED!$A:$A,0),MATCH(US!$B19,FRED!$1:$1,0))),(SUM(DV19:EG19)))),"")</f>
        <v>84312</v>
      </c>
      <c r="EI19" s="59">
        <f>+IFERROR((IF(ISTEXT(EI$5)=FALSE,(INDEX(FRED!$1:$1048576,MATCH(US!EI$5,FRED!$A:$A,0),MATCH(US!$B19,FRED!$1:$1,0))),(SUM(DW19:EH19)))),"")</f>
        <v>82259</v>
      </c>
      <c r="EJ19" s="59">
        <f>+IFERROR((IF(ISTEXT(EJ$5)=FALSE,(INDEX(FRED!$1:$1048576,MATCH(US!EJ$5,FRED!$A:$A,0),MATCH(US!$B19,FRED!$1:$1,0))),(SUM(DX19:EI19)))),"")</f>
        <v>77325</v>
      </c>
      <c r="EK19" s="59">
        <f>+IFERROR((IF(ISTEXT(EK$5)=FALSE,(INDEX(FRED!$1:$1048576,MATCH(US!EK$5,FRED!$A:$A,0),MATCH(US!$B19,FRED!$1:$1,0))),(SUM(DY19:EJ19)))),"")</f>
        <v>84485</v>
      </c>
      <c r="EL19" s="59">
        <f>+IFERROR((IF(ISTEXT(EL$5)=FALSE,(INDEX(FRED!$1:$1048576,MATCH(US!EL$5,FRED!$A:$A,0),MATCH(US!$B19,FRED!$1:$1,0))),(SUM(DZ19:EK19)))),"")</f>
        <v>84542</v>
      </c>
      <c r="EM19" s="59">
        <f>+IFERROR((IF(ISTEXT(EM$5)=FALSE,(INDEX(FRED!$1:$1048576,MATCH(US!EM$5,FRED!$A:$A,0),MATCH(US!$B19,FRED!$1:$1,0))),(SUM(EA19:EL19)))),"")</f>
        <v>87053</v>
      </c>
      <c r="EN19" s="59">
        <f>+IFERROR((IF(ISTEXT(EN$5)=FALSE,(INDEX(FRED!$1:$1048576,MATCH(US!EN$5,FRED!$A:$A,0),MATCH(US!$B19,FRED!$1:$1,0))),(SUM(EB19:EM19)))),"")</f>
        <v>85148</v>
      </c>
      <c r="EO19" s="59">
        <f>+IFERROR((IF(ISTEXT(EO$5)=FALSE,(INDEX(FRED!$1:$1048576,MATCH(US!EO$5,FRED!$A:$A,0),MATCH(US!$B19,FRED!$1:$1,0))),(SUM(EC19:EN19)))),"")</f>
        <v>82069</v>
      </c>
      <c r="EP19" s="60">
        <f>+IFERROR((IF(ISTEXT(EP$5)=FALSE,(INDEX(FRED!$1:$1048576,MATCH(US!EP$5,FRED!$A:$A,0),MATCH(US!$B19,FRED!$1:$1,0))),(SUM(ED19:EO19)))),"")</f>
        <v>987061</v>
      </c>
      <c r="EQ19" s="59">
        <f>+IFERROR((IF(ISTEXT(EQ$5)=FALSE,(INDEX(FRED!$1:$1048576,MATCH(US!EQ$5,FRED!$A:$A,0),MATCH(US!$B19,FRED!$1:$1,0))),(SUM(EE19:EP19)))),"")</f>
        <v>81367</v>
      </c>
      <c r="ER19" s="59">
        <f>+IFERROR((IF(ISTEXT(ER$5)=FALSE,(INDEX(FRED!$1:$1048576,MATCH(US!ER$5,FRED!$A:$A,0),MATCH(US!$B19,FRED!$1:$1,0))),(SUM(EF19:EQ19)))),"")</f>
        <v>79963</v>
      </c>
      <c r="ES19" s="59">
        <f>+IFERROR((IF(ISTEXT(ES$5)=FALSE,(INDEX(FRED!$1:$1048576,MATCH(US!ES$5,FRED!$A:$A,0),MATCH(US!$B19,FRED!$1:$1,0))),(SUM(EG19:ER19)))),"")</f>
        <v>79074</v>
      </c>
      <c r="ET19" s="59">
        <f>+IFERROR((IF(ISTEXT(ET$5)=FALSE,(INDEX(FRED!$1:$1048576,MATCH(US!ET$5,FRED!$A:$A,0),MATCH(US!$B19,FRED!$1:$1,0))),(SUM(EH19:ES19)))),"")</f>
        <v>74931</v>
      </c>
      <c r="EU19" s="59">
        <f>+IFERROR((IF(ISTEXT(EU$5)=FALSE,(INDEX(FRED!$1:$1048576,MATCH(US!EU$5,FRED!$A:$A,0),MATCH(US!$B19,FRED!$1:$1,0))),(SUM(EI19:ET19)))),"")</f>
        <v>75973</v>
      </c>
      <c r="EV19" s="59">
        <f>+IFERROR((IF(ISTEXT(EV$5)=FALSE,(INDEX(FRED!$1:$1048576,MATCH(US!EV$5,FRED!$A:$A,0),MATCH(US!$B19,FRED!$1:$1,0))),(SUM(EJ19:EU19)))),"")</f>
        <v>75948</v>
      </c>
      <c r="EW19" s="59">
        <f>+IFERROR((IF(ISTEXT(EW$5)=FALSE,(INDEX(FRED!$1:$1048576,MATCH(US!EW$5,FRED!$A:$A,0),MATCH(US!$B19,FRED!$1:$1,0))),(SUM(EK19:EV19)))),"")</f>
        <v>76201</v>
      </c>
      <c r="EX19" s="59">
        <f>+IFERROR((IF(ISTEXT(EX$5)=FALSE,(INDEX(FRED!$1:$1048576,MATCH(US!EX$5,FRED!$A:$A,0),MATCH(US!$B19,FRED!$1:$1,0))),(SUM(EL19:EW19)))),"")</f>
        <v>77984</v>
      </c>
      <c r="EY19" s="59">
        <f>+IFERROR((IF(ISTEXT(EY$5)=FALSE,(INDEX(FRED!$1:$1048576,MATCH(US!EY$5,FRED!$A:$A,0),MATCH(US!$B19,FRED!$1:$1,0))),(SUM(EM19:EX19)))),"")</f>
        <v>82186</v>
      </c>
      <c r="EZ19" s="59">
        <f>+IFERROR((IF(ISTEXT(EZ$5)=FALSE,(INDEX(FRED!$1:$1048576,MATCH(US!EZ$5,FRED!$A:$A,0),MATCH(US!$B19,FRED!$1:$1,0))),(SUM(EN19:EY19)))),"")</f>
        <v>82777</v>
      </c>
      <c r="FA19" s="59">
        <f>+IFERROR((IF(ISTEXT(FA$5)=FALSE,(INDEX(FRED!$1:$1048576,MATCH(US!FA$5,FRED!$A:$A,0),MATCH(US!$B19,FRED!$1:$1,0))),(SUM(EO19:EZ19)))),"")</f>
        <v>85067</v>
      </c>
      <c r="FB19" s="59">
        <f>+IFERROR((IF(ISTEXT(FB$5)=FALSE,(INDEX(FRED!$1:$1048576,MATCH(US!FB$5,FRED!$A:$A,0),MATCH(US!$B19,FRED!$1:$1,0))),(SUM(EP19:FA19)))),"")</f>
        <v>83653</v>
      </c>
      <c r="FC19" s="60">
        <f>+IFERROR((IF(ISTEXT(FC$5)=FALSE,(INDEX(FRED!$1:$1048576,MATCH(US!FC$5,FRED!$A:$A,0),MATCH(US!$B19,FRED!$1:$1,0))),(SUM(EQ19:FB19)))),"")</f>
        <v>955124</v>
      </c>
      <c r="FD19" s="59">
        <f>+IFERROR((IF(ISTEXT(FD$5)=FALSE,(INDEX(FRED!$1:$1048576,MATCH(US!FD$5,FRED!$A:$A,0),MATCH(US!$B19,FRED!$1:$1,0))),(SUM(ER19:FC19)))),"")</f>
        <v>79503</v>
      </c>
      <c r="FE19" s="59">
        <f>+IFERROR((IF(ISTEXT(FE$5)=FALSE,(INDEX(FRED!$1:$1048576,MATCH(US!FE$5,FRED!$A:$A,0),MATCH(US!$B19,FRED!$1:$1,0))),(SUM(ES19:FD19)))),"")</f>
        <v>80610</v>
      </c>
      <c r="FF19" s="59">
        <f>+IFERROR((IF(ISTEXT(FF$5)=FALSE,(INDEX(FRED!$1:$1048576,MATCH(US!FF$5,FRED!$A:$A,0),MATCH(US!$B19,FRED!$1:$1,0))),(SUM(ET19:FE19)))),"")</f>
        <v>79130</v>
      </c>
      <c r="FG19" s="59">
        <f>+IFERROR((IF(ISTEXT(FG$5)=FALSE,(INDEX(FRED!$1:$1048576,MATCH(US!FG$5,FRED!$A:$A,0),MATCH(US!$B19,FRED!$1:$1,0))),(SUM(EU19:FF19)))),"")</f>
        <v>82523</v>
      </c>
      <c r="FH19" s="59">
        <f>+IFERROR((IF(ISTEXT(FH$5)=FALSE,(INDEX(FRED!$1:$1048576,MATCH(US!FH$5,FRED!$A:$A,0),MATCH(US!$B19,FRED!$1:$1,0))),(SUM(EV19:FG19)))),"")</f>
        <v>83927</v>
      </c>
      <c r="FI19" s="59">
        <f>+IFERROR((IF(ISTEXT(FI$5)=FALSE,(INDEX(FRED!$1:$1048576,MATCH(US!FI$5,FRED!$A:$A,0),MATCH(US!$B19,FRED!$1:$1,0))),(SUM(EW19:FH19)))),"")</f>
        <v>86012</v>
      </c>
      <c r="FJ19" s="59">
        <f>+IFERROR((IF(ISTEXT(FJ$5)=FALSE,(INDEX(FRED!$1:$1048576,MATCH(US!FJ$5,FRED!$A:$A,0),MATCH(US!$B19,FRED!$1:$1,0))),(SUM(EX19:FI19)))),"")</f>
        <v>82585</v>
      </c>
      <c r="FK19" s="59">
        <f>+IFERROR((IF(ISTEXT(FK$5)=FALSE,(INDEX(FRED!$1:$1048576,MATCH(US!FK$5,FRED!$A:$A,0),MATCH(US!$B19,FRED!$1:$1,0))),(SUM(EY19:FJ19)))),"")</f>
        <v>81259</v>
      </c>
      <c r="FL19" s="59">
        <f>+IFERROR((IF(ISTEXT(FL$5)=FALSE,(INDEX(FRED!$1:$1048576,MATCH(US!FL$5,FRED!$A:$A,0),MATCH(US!$B19,FRED!$1:$1,0))),(SUM(EZ19:FK19)))),"")</f>
        <v>77510</v>
      </c>
      <c r="FM19" s="59">
        <f>+IFERROR((IF(ISTEXT(FM$5)=FALSE,(INDEX(FRED!$1:$1048576,MATCH(US!FM$5,FRED!$A:$A,0),MATCH(US!$B19,FRED!$1:$1,0))),(SUM(FA19:FL19)))),"")</f>
        <v>77131</v>
      </c>
      <c r="FN19" s="59">
        <f>+IFERROR((IF(ISTEXT(FN$5)=FALSE,(INDEX(FRED!$1:$1048576,MATCH(US!FN$5,FRED!$A:$A,0),MATCH(US!$B19,FRED!$1:$1,0))),(SUM(FB19:FM19)))),"")</f>
        <v>77605</v>
      </c>
      <c r="FO19" s="59">
        <f>+IFERROR((IF(ISTEXT(FO$5)=FALSE,(INDEX(FRED!$1:$1048576,MATCH(US!FO$5,FRED!$A:$A,0),MATCH(US!$B19,FRED!$1:$1,0))),(SUM(FC19:FN19)))),"")</f>
        <v>75081</v>
      </c>
      <c r="FP19" s="60">
        <f>+IFERROR((IF(ISTEXT(FP$5)=FALSE,(INDEX(FRED!$1:$1048576,MATCH(US!FP$5,FRED!$A:$A,0),MATCH(US!$B19,FRED!$1:$1,0))),(SUM(FD19:FO19)))),"")</f>
        <v>962876</v>
      </c>
      <c r="FQ19" s="59">
        <f>+IFERROR((IF(ISTEXT(FQ$5)=FALSE,(INDEX(FRED!$1:$1048576,MATCH(US!FQ$5,FRED!$A:$A,0),MATCH(US!$B19,FRED!$1:$1,0))),(SUM(FE19:FP19)))),"")</f>
        <v>76383</v>
      </c>
      <c r="FR19" s="59">
        <f>+IFERROR((IF(ISTEXT(FR$5)=FALSE,(INDEX(FRED!$1:$1048576,MATCH(US!FR$5,FRED!$A:$A,0),MATCH(US!$B19,FRED!$1:$1,0))),(SUM(FF19:FQ19)))),"")</f>
        <v>79360</v>
      </c>
      <c r="FS19" s="59">
        <f>+IFERROR((IF(ISTEXT(FS$5)=FALSE,(INDEX(FRED!$1:$1048576,MATCH(US!FS$5,FRED!$A:$A,0),MATCH(US!$B19,FRED!$1:$1,0))),(SUM(FG19:FR19)))),"")</f>
        <v>74678</v>
      </c>
      <c r="FT19" s="59">
        <f>+IFERROR((IF(ISTEXT(FT$5)=FALSE,(INDEX(FRED!$1:$1048576,MATCH(US!FT$5,FRED!$A:$A,0),MATCH(US!$B19,FRED!$1:$1,0))),(SUM(FH19:FS19)))),"")</f>
        <v>80528</v>
      </c>
      <c r="FU19" s="59">
        <f>+IFERROR((IF(ISTEXT(FU$5)=FALSE,(INDEX(FRED!$1:$1048576,MATCH(US!FU$5,FRED!$A:$A,0),MATCH(US!$B19,FRED!$1:$1,0))),(SUM(FI19:FT19)))),"")</f>
        <v>80869</v>
      </c>
      <c r="FV19" s="59">
        <f>+IFERROR((IF(ISTEXT(FV$5)=FALSE,(INDEX(FRED!$1:$1048576,MATCH(US!FV$5,FRED!$A:$A,0),MATCH(US!$B19,FRED!$1:$1,0))),(SUM(FJ19:FU19)))),"")</f>
        <v>83653</v>
      </c>
      <c r="FW19" s="59">
        <f>+IFERROR((IF(ISTEXT(FW$5)=FALSE,(INDEX(FRED!$1:$1048576,MATCH(US!FW$5,FRED!$A:$A,0),MATCH(US!$B19,FRED!$1:$1,0))),(SUM(FK19:FV19)))),"")</f>
        <v>82839</v>
      </c>
      <c r="FX19" s="59">
        <f>+IFERROR((IF(ISTEXT(FX$5)=FALSE,(INDEX(FRED!$1:$1048576,MATCH(US!FX$5,FRED!$A:$A,0),MATCH(US!$B19,FRED!$1:$1,0))),(SUM(FL19:FW19)))),"")</f>
        <v>83952</v>
      </c>
      <c r="FY19" s="59">
        <f>+IFERROR((IF(ISTEXT(FY$5)=FALSE,(INDEX(FRED!$1:$1048576,MATCH(US!FY$5,FRED!$A:$A,0),MATCH(US!$B19,FRED!$1:$1,0))),(SUM(FM19:FX19)))),"")</f>
        <v>84198</v>
      </c>
      <c r="FZ19" s="59">
        <f>+IFERROR((IF(ISTEXT(FZ$5)=FALSE,(INDEX(FRED!$1:$1048576,MATCH(US!FZ$5,FRED!$A:$A,0),MATCH(US!$B19,FRED!$1:$1,0))),(SUM(FN19:FY19)))),"")</f>
        <v>80253</v>
      </c>
      <c r="GA19" s="59">
        <f>+IFERROR((IF(ISTEXT(GA$5)=FALSE,(INDEX(FRED!$1:$1048576,MATCH(US!GA$5,FRED!$A:$A,0),MATCH(US!$B19,FRED!$1:$1,0))),(SUM(FO19:FZ19)))),"")</f>
        <v>80460</v>
      </c>
      <c r="GB19" s="59">
        <f>+IFERROR((IF(ISTEXT(GB$5)=FALSE,(INDEX(FRED!$1:$1048576,MATCH(US!GB$5,FRED!$A:$A,0),MATCH(US!$B19,FRED!$1:$1,0))),(SUM(FP19:GA19)))),"")</f>
        <v>82332</v>
      </c>
      <c r="GC19" s="60">
        <f>+IFERROR((IF(ISTEXT(GC$5)=FALSE,(INDEX(FRED!$1:$1048576,MATCH(US!GC$5,FRED!$A:$A,0),MATCH(US!$B19,FRED!$1:$1,0))),(SUM(FQ19:GB19)))),"")</f>
        <v>969505</v>
      </c>
      <c r="GD19" s="59">
        <f>+IFERROR((IF(ISTEXT(GD$5)=FALSE,(INDEX(FRED!$1:$1048576,MATCH(US!GD$5,FRED!$A:$A,0),MATCH(US!$B19,FRED!$1:$1,0))),(SUM(FR19:GC19)))),"")</f>
        <v>80838</v>
      </c>
      <c r="GE19" s="59">
        <f>+IFERROR((IF(ISTEXT(GE$5)=FALSE,(INDEX(FRED!$1:$1048576,MATCH(US!GE$5,FRED!$A:$A,0),MATCH(US!$B19,FRED!$1:$1,0))),(SUM(FS19:GD19)))),"")</f>
        <v>81919</v>
      </c>
      <c r="GF19" s="59">
        <f>+IFERROR((IF(ISTEXT(GF$5)=FALSE,(INDEX(FRED!$1:$1048576,MATCH(US!GF$5,FRED!$A:$A,0),MATCH(US!$B19,FRED!$1:$1,0))),(SUM(FT19:GE19)))),"")</f>
        <v>83620</v>
      </c>
      <c r="GG19" s="59">
        <f>+IFERROR((IF(ISTEXT(GG$5)=FALSE,(INDEX(FRED!$1:$1048576,MATCH(US!GG$5,FRED!$A:$A,0),MATCH(US!$B19,FRED!$1:$1,0))),(SUM(FU19:GF19)))),"")</f>
        <v>83594</v>
      </c>
      <c r="GH19" s="59">
        <f>+IFERROR((IF(ISTEXT(GH$5)=FALSE,(INDEX(FRED!$1:$1048576,MATCH(US!GH$5,FRED!$A:$A,0),MATCH(US!$B19,FRED!$1:$1,0))),(SUM(FV19:GG19)))),"")</f>
        <v>83861</v>
      </c>
      <c r="GI19" s="59">
        <f>+IFERROR((IF(ISTEXT(GI$5)=FALSE,(INDEX(FRED!$1:$1048576,MATCH(US!GI$5,FRED!$A:$A,0),MATCH(US!$B19,FRED!$1:$1,0))),(SUM(FW19:GH19)))),"")</f>
        <v>80333</v>
      </c>
      <c r="GJ19" s="59">
        <f>+IFERROR((IF(ISTEXT(GJ$5)=FALSE,(INDEX(FRED!$1:$1048576,MATCH(US!GJ$5,FRED!$A:$A,0),MATCH(US!$B19,FRED!$1:$1,0))),(SUM(FX19:GI19)))),"")</f>
        <v>83494</v>
      </c>
      <c r="GK19" s="59">
        <f>+IFERROR((IF(ISTEXT(GK$5)=FALSE,(INDEX(FRED!$1:$1048576,MATCH(US!GK$5,FRED!$A:$A,0),MATCH(US!$B19,FRED!$1:$1,0))),(SUM(FY19:GJ19)))),"")</f>
        <v>86017</v>
      </c>
      <c r="GL19" s="59">
        <f>+IFERROR((IF(ISTEXT(GL$5)=FALSE,(INDEX(FRED!$1:$1048576,MATCH(US!GL$5,FRED!$A:$A,0),MATCH(US!$B19,FRED!$1:$1,0))),(SUM(FZ19:GK19)))),"")</f>
        <v>85377</v>
      </c>
      <c r="GM19" s="59">
        <f>+IFERROR((IF(ISTEXT(GM$5)=FALSE,(INDEX(FRED!$1:$1048576,MATCH(US!GM$5,FRED!$A:$A,0),MATCH(US!$B19,FRED!$1:$1,0))),(SUM(GA19:GL19)))),"")</f>
        <v>88733</v>
      </c>
      <c r="GN19" s="59">
        <f>+IFERROR((IF(ISTEXT(GN$5)=FALSE,(INDEX(FRED!$1:$1048576,MATCH(US!GN$5,FRED!$A:$A,0),MATCH(US!$B19,FRED!$1:$1,0))),(SUM(GB19:GM19)))),"")</f>
        <v>87966</v>
      </c>
      <c r="GO19" s="59">
        <f>+IFERROR((IF(ISTEXT(GO$5)=FALSE,(INDEX(FRED!$1:$1048576,MATCH(US!GO$5,FRED!$A:$A,0),MATCH(US!$B19,FRED!$1:$1,0))),(SUM(GC19:GN19)))),"")</f>
        <v>88307</v>
      </c>
      <c r="GP19" s="60">
        <f>+IFERROR((IF(ISTEXT(GP$5)=FALSE,(INDEX(FRED!$1:$1048576,MATCH(US!GP$5,FRED!$A:$A,0),MATCH(US!$B19,FRED!$1:$1,0))),(SUM(GD19:GO19)))),"")</f>
        <v>1014059</v>
      </c>
      <c r="GQ19" s="59">
        <f>+IFERROR((IF(ISTEXT(GQ$5)=FALSE,(INDEX(FRED!$1:$1048576,MATCH(US!GQ$5,FRED!$A:$A,0),MATCH(US!$B19,FRED!$1:$1,0))),(SUM(GE19:GP19)))),"")</f>
        <v>86387</v>
      </c>
      <c r="GR19" s="59">
        <f>+IFERROR((IF(ISTEXT(GR$5)=FALSE,(INDEX(FRED!$1:$1048576,MATCH(US!GR$5,FRED!$A:$A,0),MATCH(US!$B19,FRED!$1:$1,0))),(SUM(GF19:GQ19)))),"")</f>
        <v>86534</v>
      </c>
      <c r="GS19" s="59">
        <f>+IFERROR((IF(ISTEXT(GS$5)=FALSE,(INDEX(FRED!$1:$1048576,MATCH(US!GS$5,FRED!$A:$A,0),MATCH(US!$B19,FRED!$1:$1,0))),(SUM(GG19:GR19)))),"")</f>
        <v>83877</v>
      </c>
      <c r="GT19" s="59">
        <f>+IFERROR((IF(ISTEXT(GT$5)=FALSE,(INDEX(FRED!$1:$1048576,MATCH(US!GT$5,FRED!$A:$A,0),MATCH(US!$B19,FRED!$1:$1,0))),(SUM(GH19:GS19)))),"")</f>
        <v>89830</v>
      </c>
      <c r="GU19" s="59">
        <f>+IFERROR((IF(ISTEXT(GU$5)=FALSE,(INDEX(FRED!$1:$1048576,MATCH(US!GU$5,FRED!$A:$A,0),MATCH(US!$B19,FRED!$1:$1,0))),(SUM(GI19:GT19)))),"")</f>
        <v>90512</v>
      </c>
      <c r="GV19" s="59">
        <f>+IFERROR((IF(ISTEXT(GV$5)=FALSE,(INDEX(FRED!$1:$1048576,MATCH(US!GV$5,FRED!$A:$A,0),MATCH(US!$B19,FRED!$1:$1,0))),(SUM(GJ19:GU19)))),"")</f>
        <v>92556</v>
      </c>
      <c r="GW19" s="59">
        <f>+IFERROR((IF(ISTEXT(GW$5)=FALSE,(INDEX(FRED!$1:$1048576,MATCH(US!GW$5,FRED!$A:$A,0),MATCH(US!$B19,FRED!$1:$1,0))),(SUM(GK19:GV19)))),"")</f>
        <v>92036</v>
      </c>
      <c r="GX19" s="59">
        <f>+IFERROR((IF(ISTEXT(GX$5)=FALSE,(INDEX(FRED!$1:$1048576,MATCH(US!GX$5,FRED!$A:$A,0),MATCH(US!$B19,FRED!$1:$1,0))),(SUM(GL19:GW19)))),"")</f>
        <v>96309</v>
      </c>
      <c r="GY19" s="59">
        <f>+IFERROR((IF(ISTEXT(GY$5)=FALSE,(INDEX(FRED!$1:$1048576,MATCH(US!GY$5,FRED!$A:$A,0),MATCH(US!$B19,FRED!$1:$1,0))),(SUM(GM19:GX19)))),"")</f>
        <v>94130</v>
      </c>
      <c r="GZ19" s="59">
        <f>+IFERROR((IF(ISTEXT(GZ$5)=FALSE,(INDEX(FRED!$1:$1048576,MATCH(US!GZ$5,FRED!$A:$A,0),MATCH(US!$B19,FRED!$1:$1,0))),(SUM(GN19:GY19)))),"")</f>
        <v>92368</v>
      </c>
      <c r="HA19" s="59">
        <f>+IFERROR((IF(ISTEXT(HA$5)=FALSE,(INDEX(FRED!$1:$1048576,MATCH(US!HA$5,FRED!$A:$A,0),MATCH(US!$B19,FRED!$1:$1,0))),(SUM(GO19:GZ19)))),"")</f>
        <v>90167</v>
      </c>
      <c r="HB19" s="59">
        <f>+IFERROR((IF(ISTEXT(HB$5)=FALSE,(INDEX(FRED!$1:$1048576,MATCH(US!HB$5,FRED!$A:$A,0),MATCH(US!$B19,FRED!$1:$1,0))),(SUM(GP19:HA19)))),"")</f>
        <v>100318</v>
      </c>
      <c r="HC19" s="60">
        <f>+IFERROR((IF(ISTEXT(HC$5)=FALSE,(INDEX(FRED!$1:$1048576,MATCH(US!HC$5,FRED!$A:$A,0),MATCH(US!$B19,FRED!$1:$1,0))),(SUM(GQ19:HB19)))),"")</f>
        <v>1095024</v>
      </c>
      <c r="HD19" s="59">
        <f>+IFERROR((IF(ISTEXT(HD$5)=FALSE,(INDEX(FRED!$1:$1048576,MATCH(US!HD$5,FRED!$A:$A,0),MATCH(US!$B19,FRED!$1:$1,0))),(SUM(GR19:HC19)))),"")</f>
        <v>100938</v>
      </c>
      <c r="HE19" s="59">
        <f>+IFERROR((IF(ISTEXT(HE$5)=FALSE,(INDEX(FRED!$1:$1048576,MATCH(US!HE$5,FRED!$A:$A,0),MATCH(US!$B19,FRED!$1:$1,0))),(SUM(GS19:HD19)))),"")</f>
        <v>93496</v>
      </c>
      <c r="HF19" s="59">
        <f>+IFERROR((IF(ISTEXT(HF$5)=FALSE,(INDEX(FRED!$1:$1048576,MATCH(US!HF$5,FRED!$A:$A,0),MATCH(US!$B19,FRED!$1:$1,0))),(SUM(GT19:HE19)))),"")</f>
        <v>94715</v>
      </c>
      <c r="HG19" s="59">
        <f>+IFERROR((IF(ISTEXT(HG$5)=FALSE,(INDEX(FRED!$1:$1048576,MATCH(US!HG$5,FRED!$A:$A,0),MATCH(US!$B19,FRED!$1:$1,0))),(SUM(GU19:HF19)))),"")</f>
        <v>90254</v>
      </c>
      <c r="HH19" s="59">
        <f>+IFERROR((IF(ISTEXT(HH$5)=FALSE,(INDEX(FRED!$1:$1048576,MATCH(US!HH$5,FRED!$A:$A,0),MATCH(US!$B19,FRED!$1:$1,0))),(SUM(GV19:HG19)))),"")</f>
        <v>88381</v>
      </c>
      <c r="HI19" s="59">
        <f>+IFERROR((IF(ISTEXT(HI$5)=FALSE,(INDEX(FRED!$1:$1048576,MATCH(US!HI$5,FRED!$A:$A,0),MATCH(US!$B19,FRED!$1:$1,0))),(SUM(GW19:HH19)))),"")</f>
        <v>91792</v>
      </c>
      <c r="HJ19" s="59">
        <f>+IFERROR((IF(ISTEXT(HJ$5)=FALSE,(INDEX(FRED!$1:$1048576,MATCH(US!HJ$5,FRED!$A:$A,0),MATCH(US!$B19,FRED!$1:$1,0))),(SUM(GX19:HI19)))),"")</f>
        <v>90718</v>
      </c>
      <c r="HK19" s="59">
        <f>+IFERROR((IF(ISTEXT(HK$5)=FALSE,(INDEX(FRED!$1:$1048576,MATCH(US!HK$5,FRED!$A:$A,0),MATCH(US!$B19,FRED!$1:$1,0))),(SUM(GY19:HJ19)))),"")</f>
        <v>90891</v>
      </c>
      <c r="HL19" s="59">
        <f>+IFERROR((IF(ISTEXT(HL$5)=FALSE,(INDEX(FRED!$1:$1048576,MATCH(US!HL$5,FRED!$A:$A,0),MATCH(US!$B19,FRED!$1:$1,0))),(SUM(GZ19:HK19)))),"")</f>
        <v>94044</v>
      </c>
      <c r="HM19" s="59">
        <f>+IFERROR((IF(ISTEXT(HM$5)=FALSE,(INDEX(FRED!$1:$1048576,MATCH(US!HM$5,FRED!$A:$A,0),MATCH(US!$B19,FRED!$1:$1,0))),(SUM(HA19:HL19)))),"")</f>
        <v>97239</v>
      </c>
      <c r="HN19" s="59">
        <f>+IFERROR((IF(ISTEXT(HN$5)=FALSE,(INDEX(FRED!$1:$1048576,MATCH(US!HN$5,FRED!$A:$A,0),MATCH(US!$B19,FRED!$1:$1,0))),(SUM(HB19:HM19)))),"")</f>
        <v>98486</v>
      </c>
      <c r="HO19" s="59">
        <f>+IFERROR((IF(ISTEXT(HO$5)=FALSE,(INDEX(FRED!$1:$1048576,MATCH(US!HO$5,FRED!$A:$A,0),MATCH(US!$B19,FRED!$1:$1,0))),(SUM(HC19:HN19)))),"")</f>
        <v>93298</v>
      </c>
      <c r="HP19" s="60">
        <f>+IFERROR((IF(ISTEXT(HP$5)=FALSE,(INDEX(FRED!$1:$1048576,MATCH(US!HP$5,FRED!$A:$A,0),MATCH(US!$B19,FRED!$1:$1,0))),(SUM(HD19:HO19)))),"")</f>
        <v>1124252</v>
      </c>
      <c r="HQ19" s="59">
        <f>+IFERROR((IF(ISTEXT(HQ$5)=FALSE,(INDEX(FRED!$1:$1048576,MATCH(US!HQ$5,FRED!$A:$A,0),MATCH(US!$B19,FRED!$1:$1,0))),(SUM(HE19:HP19)))),"")</f>
        <v>89867</v>
      </c>
      <c r="HR19" s="59">
        <f>+IFERROR((IF(ISTEXT(HR$5)=FALSE,(INDEX(FRED!$1:$1048576,MATCH(US!HR$5,FRED!$A:$A,0),MATCH(US!$B19,FRED!$1:$1,0))),(SUM(HF19:HQ19)))),"")</f>
        <v>93921</v>
      </c>
      <c r="HS19" s="59">
        <f>+IFERROR((IF(ISTEXT(HS$5)=FALSE,(INDEX(FRED!$1:$1048576,MATCH(US!HS$5,FRED!$A:$A,0),MATCH(US!$B19,FRED!$1:$1,0))),(SUM(HG19:HR19)))),"")</f>
        <v>92722</v>
      </c>
      <c r="HT19" s="59">
        <f>+IFERROR((IF(ISTEXT(HT$5)=FALSE,(INDEX(FRED!$1:$1048576,MATCH(US!HT$5,FRED!$A:$A,0),MATCH(US!$B19,FRED!$1:$1,0))),(SUM(HH19:HS19)))),"")</f>
        <v>89270</v>
      </c>
      <c r="HU19" s="59">
        <f>+IFERROR((IF(ISTEXT(HU$5)=FALSE,(INDEX(FRED!$1:$1048576,MATCH(US!HU$5,FRED!$A:$A,0),MATCH(US!$B19,FRED!$1:$1,0))),(SUM(HI19:HT19)))),"")</f>
        <v>88732</v>
      </c>
      <c r="HV19" s="59">
        <f>+IFERROR((IF(ISTEXT(HV$5)=FALSE,(INDEX(FRED!$1:$1048576,MATCH(US!HV$5,FRED!$A:$A,0),MATCH(US!$B19,FRED!$1:$1,0))),(SUM(HJ19:HU19)))),"")</f>
        <v>87193</v>
      </c>
      <c r="HW19" s="59">
        <f>+IFERROR((IF(ISTEXT(HW$5)=FALSE,(INDEX(FRED!$1:$1048576,MATCH(US!HW$5,FRED!$A:$A,0),MATCH(US!$B19,FRED!$1:$1,0))),(SUM(HK19:HV19)))),"")</f>
        <v>90741</v>
      </c>
      <c r="HX19" s="59">
        <f>+IFERROR((IF(ISTEXT(HX$5)=FALSE,(INDEX(FRED!$1:$1048576,MATCH(US!HX$5,FRED!$A:$A,0),MATCH(US!$B19,FRED!$1:$1,0))),(SUM(HL19:HW19)))),"")</f>
        <v>89415</v>
      </c>
      <c r="HY19" s="59">
        <f>+IFERROR((IF(ISTEXT(HY$5)=FALSE,(INDEX(FRED!$1:$1048576,MATCH(US!HY$5,FRED!$A:$A,0),MATCH(US!$B19,FRED!$1:$1,0))),(SUM(HM19:HX19)))),"")</f>
        <v>88743</v>
      </c>
      <c r="HZ19" s="59">
        <f>+IFERROR((IF(ISTEXT(HZ$5)=FALSE,(INDEX(FRED!$1:$1048576,MATCH(US!HZ$5,FRED!$A:$A,0),MATCH(US!$B19,FRED!$1:$1,0))),(SUM(HN19:HY19)))),"")</f>
        <v>92360</v>
      </c>
      <c r="IA19" s="59">
        <f>+IFERROR((IF(ISTEXT(IA$5)=FALSE,(INDEX(FRED!$1:$1048576,MATCH(US!IA$5,FRED!$A:$A,0),MATCH(US!$B19,FRED!$1:$1,0))),(SUM(HO19:HZ19)))),"")</f>
        <v>90975</v>
      </c>
      <c r="IB19" s="59">
        <f>+IFERROR((IF(ISTEXT(IB$5)=FALSE,(INDEX(FRED!$1:$1048576,MATCH(US!IB$5,FRED!$A:$A,0),MATCH(US!$B19,FRED!$1:$1,0))),(SUM(HP19:IA19)))),"")</f>
        <v>87392</v>
      </c>
      <c r="IC19" s="60">
        <f>+IFERROR((IF(ISTEXT(IC$5)=FALSE,(INDEX(FRED!$1:$1048576,MATCH(US!IC$5,FRED!$A:$A,0),MATCH(US!$B19,FRED!$1:$1,0))),(SUM(HQ19:IB19)))),"")</f>
        <v>1081331</v>
      </c>
      <c r="ID19" s="59">
        <f>+IFERROR((IF(ISTEXT(ID$5)=FALSE,(INDEX(FRED!$1:$1048576,MATCH(US!ID$5,FRED!$A:$A,0),MATCH(US!$B19,FRED!$1:$1,0))),(SUM(HR19:IC19)))),"")</f>
        <v>86655</v>
      </c>
      <c r="IE19" s="59">
        <f>+IFERROR((IF(ISTEXT(IE$5)=FALSE,(INDEX(FRED!$1:$1048576,MATCH(US!IE$5,FRED!$A:$A,0),MATCH(US!$B19,FRED!$1:$1,0))),(SUM(HS19:ID19)))),"")</f>
        <v>86468</v>
      </c>
      <c r="IF19" s="59">
        <f>+IFERROR((IF(ISTEXT(IF$5)=FALSE,(INDEX(FRED!$1:$1048576,MATCH(US!IF$5,FRED!$A:$A,0),MATCH(US!$B19,FRED!$1:$1,0))),(SUM(HT19:IE19)))),"")</f>
        <v>87469</v>
      </c>
      <c r="IG19" s="59">
        <f>+IFERROR((IF(ISTEXT(IG$5)=FALSE,(INDEX(FRED!$1:$1048576,MATCH(US!IG$5,FRED!$A:$A,0),MATCH(US!$B19,FRED!$1:$1,0))),(SUM(HU19:IF19)))),"")</f>
        <v>90205</v>
      </c>
      <c r="IH19" s="59">
        <f>+IFERROR((IF(ISTEXT(IH$5)=FALSE,(INDEX(FRED!$1:$1048576,MATCH(US!IH$5,FRED!$A:$A,0),MATCH(US!$B19,FRED!$1:$1,0))),(SUM(HV19:IG19)))),"")</f>
        <v>91619</v>
      </c>
      <c r="II19" s="59">
        <f>+IFERROR((IF(ISTEXT(II$5)=FALSE,(INDEX(FRED!$1:$1048576,MATCH(US!II$5,FRED!$A:$A,0),MATCH(US!$B19,FRED!$1:$1,0))),(SUM(HW19:IH19)))),"")</f>
        <v>93230</v>
      </c>
      <c r="IJ19" s="59">
        <f>+IFERROR((IF(ISTEXT(IJ$5)=FALSE,(INDEX(FRED!$1:$1048576,MATCH(US!IJ$5,FRED!$A:$A,0),MATCH(US!$B19,FRED!$1:$1,0))),(SUM(HX19:II19)))),"")</f>
        <v>93363</v>
      </c>
      <c r="IK19" s="59">
        <f>+IFERROR((IF(ISTEXT(IK$5)=FALSE,(INDEX(FRED!$1:$1048576,MATCH(US!IK$5,FRED!$A:$A,0),MATCH(US!$B19,FRED!$1:$1,0))),(SUM(HY19:IJ19)))),"")</f>
        <v>97780</v>
      </c>
      <c r="IL19" s="59">
        <f>+IFERROR((IF(ISTEXT(IL$5)=FALSE,(INDEX(FRED!$1:$1048576,MATCH(US!IL$5,FRED!$A:$A,0),MATCH(US!$B19,FRED!$1:$1,0))),(SUM(HZ19:IK19)))),"")</f>
        <v>92984</v>
      </c>
      <c r="IM19" s="59">
        <f>+IFERROR((IF(ISTEXT(IM$5)=FALSE,(INDEX(FRED!$1:$1048576,MATCH(US!IM$5,FRED!$A:$A,0),MATCH(US!$B19,FRED!$1:$1,0))),(SUM(IA19:IL19)))),"")</f>
        <v>92536</v>
      </c>
      <c r="IN19" s="59">
        <f>+IFERROR((IF(ISTEXT(IN$5)=FALSE,(INDEX(FRED!$1:$1048576,MATCH(US!IN$5,FRED!$A:$A,0),MATCH(US!$B19,FRED!$1:$1,0))),(SUM(IB19:IM19)))),"")</f>
        <v>92662</v>
      </c>
      <c r="IO19" s="59">
        <f>+IFERROR((IF(ISTEXT(IO$5)=FALSE,(INDEX(FRED!$1:$1048576,MATCH(US!IO$5,FRED!$A:$A,0),MATCH(US!$B19,FRED!$1:$1,0))),(SUM(IC19:IN19)))),"")</f>
        <v>89171</v>
      </c>
      <c r="IP19" s="60">
        <f>+IFERROR((IF(ISTEXT(IP$5)=FALSE,(INDEX(FRED!$1:$1048576,MATCH(US!IP$5,FRED!$A:$A,0),MATCH(US!$B19,FRED!$1:$1,0))),(SUM(ID19:IO19)))),"")</f>
        <v>1094142</v>
      </c>
      <c r="IQ19" s="59">
        <f>+IFERROR((IF(ISTEXT(IQ$5)=FALSE,(INDEX(FRED!$1:$1048576,MATCH(US!IQ$5,FRED!$A:$A,0),MATCH(US!$B19,FRED!$1:$1,0))),(SUM(IE19:IP19)))),"")</f>
        <v>93364</v>
      </c>
      <c r="IR19" s="59">
        <f>+IFERROR((IF(ISTEXT(IR$5)=FALSE,(INDEX(FRED!$1:$1048576,MATCH(US!IR$5,FRED!$A:$A,0),MATCH(US!$B19,FRED!$1:$1,0))),(SUM(IF19:IQ19)))),"")</f>
        <v>99405</v>
      </c>
      <c r="IS19" s="59">
        <f>+IFERROR((IF(ISTEXT(IS$5)=FALSE,(INDEX(FRED!$1:$1048576,MATCH(US!IS$5,FRED!$A:$A,0),MATCH(US!$B19,FRED!$1:$1,0))),(SUM(IG19:IR19)))),"")</f>
        <v>98579</v>
      </c>
      <c r="IT19" s="59">
        <f>+IFERROR((IF(ISTEXT(IT$5)=FALSE,(INDEX(FRED!$1:$1048576,MATCH(US!IT$5,FRED!$A:$A,0),MATCH(US!$B19,FRED!$1:$1,0))),(SUM(IH19:IS19)))),"")</f>
        <v>113624</v>
      </c>
      <c r="IU19" s="59">
        <f>+IFERROR((IF(ISTEXT(IU$5)=FALSE,(INDEX(FRED!$1:$1048576,MATCH(US!IU$5,FRED!$A:$A,0),MATCH(US!$B19,FRED!$1:$1,0))),(SUM(II19:IT19)))),"")</f>
        <v>105902</v>
      </c>
      <c r="IV19" s="59">
        <f>+IFERROR((IF(ISTEXT(IV$5)=FALSE,(INDEX(FRED!$1:$1048576,MATCH(US!IV$5,FRED!$A:$A,0),MATCH(US!$B19,FRED!$1:$1,0))),(SUM(IJ19:IU19)))),"")</f>
        <v>101441</v>
      </c>
      <c r="IW19" s="59">
        <f>+IFERROR((IF(ISTEXT(IW$5)=FALSE,(INDEX(FRED!$1:$1048576,MATCH(US!IW$5,FRED!$A:$A,0),MATCH(US!$B19,FRED!$1:$1,0))),(SUM(IK19:IV19)))),"")</f>
        <v>102277</v>
      </c>
      <c r="IX19" s="59">
        <f>+IFERROR((IF(ISTEXT(IX$5)=FALSE,(INDEX(FRED!$1:$1048576,MATCH(US!IX$5,FRED!$A:$A,0),MATCH(US!$B19,FRED!$1:$1,0))),(SUM(IL19:IW19)))),"")</f>
        <v>97496</v>
      </c>
      <c r="IY19" s="59">
        <f>+IFERROR((IF(ISTEXT(IY$5)=FALSE,(INDEX(FRED!$1:$1048576,MATCH(US!IY$5,FRED!$A:$A,0),MATCH(US!$B19,FRED!$1:$1,0))),(SUM(IM19:IX19)))),"")</f>
        <v>97946</v>
      </c>
      <c r="IZ19" s="59">
        <f>+IFERROR((IF(ISTEXT(IZ$5)=FALSE,(INDEX(FRED!$1:$1048576,MATCH(US!IZ$5,FRED!$A:$A,0),MATCH(US!$B19,FRED!$1:$1,0))),(SUM(IN19:IY19)))),"")</f>
        <v>94150</v>
      </c>
      <c r="JA19" s="59">
        <f>+IFERROR((IF(ISTEXT(JA$5)=FALSE,(INDEX(FRED!$1:$1048576,MATCH(US!JA$5,FRED!$A:$A,0),MATCH(US!$B19,FRED!$1:$1,0))),(SUM(IO19:IZ19)))),"")</f>
        <v>91908</v>
      </c>
      <c r="JB19" s="59">
        <f>+IFERROR((IF(ISTEXT(JB$5)=FALSE,(INDEX(FRED!$1:$1048576,MATCH(US!JB$5,FRED!$A:$A,0),MATCH(US!$B19,FRED!$1:$1,0))),(SUM(IP19:JA19)))),"")</f>
        <v>95030</v>
      </c>
      <c r="JC19" s="60">
        <f>+IFERROR((IF(ISTEXT(JC$5)=FALSE,(INDEX(FRED!$1:$1048576,MATCH(US!JC$5,FRED!$A:$A,0),MATCH(US!$B19,FRED!$1:$1,0))),(SUM(IQ19:JB19)))),"")</f>
        <v>1191122</v>
      </c>
      <c r="JD19" s="59">
        <f>+IFERROR((IF(ISTEXT(JD$5)=FALSE,(INDEX(FRED!$1:$1048576,MATCH(US!JD$5,FRED!$A:$A,0),MATCH(US!$B19,FRED!$1:$1,0))),(SUM(IR19:JC19)))),"")</f>
        <v>103138</v>
      </c>
      <c r="JE19" s="59">
        <f>+IFERROR((IF(ISTEXT(JE$5)=FALSE,(INDEX(FRED!$1:$1048576,MATCH(US!JE$5,FRED!$A:$A,0),MATCH(US!$B19,FRED!$1:$1,0))),(SUM(IS19:JD19)))),"")</f>
        <v>105248</v>
      </c>
      <c r="JF19" s="59">
        <f>+IFERROR((IF(ISTEXT(JF$5)=FALSE,(INDEX(FRED!$1:$1048576,MATCH(US!JF$5,FRED!$A:$A,0),MATCH(US!$B19,FRED!$1:$1,0))),(SUM(IT19:JE19)))),"")</f>
        <v>104961</v>
      </c>
      <c r="JG19" s="59">
        <f>+IFERROR((IF(ISTEXT(JG$5)=FALSE,(INDEX(FRED!$1:$1048576,MATCH(US!JG$5,FRED!$A:$A,0),MATCH(US!$B19,FRED!$1:$1,0))),(SUM(IU19:JF19)))),"")</f>
        <v>103630</v>
      </c>
      <c r="JH19" s="59">
        <f>+IFERROR((IF(ISTEXT(JH$5)=FALSE,(INDEX(FRED!$1:$1048576,MATCH(US!JH$5,FRED!$A:$A,0),MATCH(US!$B19,FRED!$1:$1,0))),(SUM(IV19:JG19)))),"")</f>
        <v>104132</v>
      </c>
      <c r="JI19" s="59">
        <f>+IFERROR((IF(ISTEXT(JI$5)=FALSE,(INDEX(FRED!$1:$1048576,MATCH(US!JI$5,FRED!$A:$A,0),MATCH(US!$B19,FRED!$1:$1,0))),(SUM(IW19:JH19)))),"")</f>
        <v>105987</v>
      </c>
      <c r="JJ19" s="59">
        <f>+IFERROR((IF(ISTEXT(JJ$5)=FALSE,(INDEX(FRED!$1:$1048576,MATCH(US!JJ$5,FRED!$A:$A,0),MATCH(US!$B19,FRED!$1:$1,0))),(SUM(IX19:JI19)))),"")</f>
        <v>101547</v>
      </c>
      <c r="JK19" s="59">
        <f>+IFERROR((IF(ISTEXT(JK$5)=FALSE,(INDEX(FRED!$1:$1048576,MATCH(US!JK$5,FRED!$A:$A,0),MATCH(US!$B19,FRED!$1:$1,0))),(SUM(IY19:JJ19)))),"")</f>
        <v>98327</v>
      </c>
      <c r="JL19" s="59">
        <f>+IFERROR((IF(ISTEXT(JL$5)=FALSE,(INDEX(FRED!$1:$1048576,MATCH(US!JL$5,FRED!$A:$A,0),MATCH(US!$B19,FRED!$1:$1,0))),(SUM(IZ19:JK19)))),"")</f>
        <v>97031</v>
      </c>
      <c r="JM19" s="59">
        <f>+IFERROR((IF(ISTEXT(JM$5)=FALSE,(INDEX(FRED!$1:$1048576,MATCH(US!JM$5,FRED!$A:$A,0),MATCH(US!$B19,FRED!$1:$1,0))),(SUM(JA19:JL19)))),"")</f>
        <v>102945</v>
      </c>
      <c r="JN19" s="59">
        <f>+IFERROR((IF(ISTEXT(JN$5)=FALSE,(INDEX(FRED!$1:$1048576,MATCH(US!JN$5,FRED!$A:$A,0),MATCH(US!$B19,FRED!$1:$1,0))),(SUM(JB19:JM19)))),"")</f>
        <v>102136</v>
      </c>
      <c r="JO19" s="59">
        <f>+IFERROR((IF(ISTEXT(JO$5)=FALSE,(INDEX(FRED!$1:$1048576,MATCH(US!JO$5,FRED!$A:$A,0),MATCH(US!$B19,FRED!$1:$1,0))),(SUM(JC19:JN19)))),"")</f>
        <v>105783</v>
      </c>
      <c r="JP19" s="60">
        <f>+IFERROR((IF(ISTEXT(JP$5)=FALSE,(INDEX(FRED!$1:$1048576,MATCH(US!JP$5,FRED!$A:$A,0),MATCH(US!$B19,FRED!$1:$1,0))),(SUM(JD19:JO19)))),"")</f>
        <v>1234865</v>
      </c>
      <c r="JQ19" s="59">
        <f>+IFERROR((IF(ISTEXT(JQ$5)=FALSE,(INDEX(FRED!$1:$1048576,MATCH(US!JQ$5,FRED!$A:$A,0),MATCH(US!$B19,FRED!$1:$1,0))),(SUM(JE19:JP19)))),"")</f>
        <v>102236</v>
      </c>
      <c r="JR19" s="59">
        <f>+IFERROR((IF(ISTEXT(JR$5)=FALSE,(INDEX(FRED!$1:$1048576,MATCH(US!JR$5,FRED!$A:$A,0),MATCH(US!$B19,FRED!$1:$1,0))),(SUM(JF19:JQ19)))),"")</f>
        <v>99769</v>
      </c>
      <c r="JS19" s="59">
        <f>+IFERROR((IF(ISTEXT(JS$5)=FALSE,(INDEX(FRED!$1:$1048576,MATCH(US!JS$5,FRED!$A:$A,0),MATCH(US!$B19,FRED!$1:$1,0))),(SUM(JG19:JR19)))),"")</f>
        <v>101887</v>
      </c>
      <c r="JT19" s="59">
        <f>+IFERROR((IF(ISTEXT(JT$5)=FALSE,(INDEX(FRED!$1:$1048576,MATCH(US!JT$5,FRED!$A:$A,0),MATCH(US!$B19,FRED!$1:$1,0))),(SUM(JH19:JS19)))),"")</f>
        <v>102551</v>
      </c>
      <c r="JU19" s="59">
        <f>+IFERROR((IF(ISTEXT(JU$5)=FALSE,(INDEX(FRED!$1:$1048576,MATCH(US!JU$5,FRED!$A:$A,0),MATCH(US!$B19,FRED!$1:$1,0))),(SUM(JI19:JT19)))),"")</f>
        <v>106554</v>
      </c>
      <c r="JV19" s="59">
        <f>+IFERROR((IF(ISTEXT(JV$5)=FALSE,(INDEX(FRED!$1:$1048576,MATCH(US!JV$5,FRED!$A:$A,0),MATCH(US!$B19,FRED!$1:$1,0))),(SUM(JJ19:JU19)))),"")</f>
        <v>102538</v>
      </c>
      <c r="JW19" s="59">
        <f>+IFERROR((IF(ISTEXT(JW$5)=FALSE,(INDEX(FRED!$1:$1048576,MATCH(US!JW$5,FRED!$A:$A,0),MATCH(US!$B19,FRED!$1:$1,0))),(SUM(JK19:JV19)))),"")</f>
        <v>103097</v>
      </c>
      <c r="JX19" s="59">
        <f>+IFERROR((IF(ISTEXT(JX$5)=FALSE,(INDEX(FRED!$1:$1048576,MATCH(US!JX$5,FRED!$A:$A,0),MATCH(US!$B19,FRED!$1:$1,0))),(SUM(JL19:JW19)))),"")</f>
        <v>103065</v>
      </c>
      <c r="JY19" s="59">
        <f>+IFERROR((IF(ISTEXT(JY$5)=FALSE,(INDEX(FRED!$1:$1048576,MATCH(US!JY$5,FRED!$A:$A,0),MATCH(US!$B19,FRED!$1:$1,0))),(SUM(JM19:JX19)))),"")</f>
        <v>104689</v>
      </c>
      <c r="JZ19" s="59">
        <f>+IFERROR((IF(ISTEXT(JZ$5)=FALSE,(INDEX(FRED!$1:$1048576,MATCH(US!JZ$5,FRED!$A:$A,0),MATCH(US!$B19,FRED!$1:$1,0))),(SUM(JN19:JY19)))),"")</f>
        <v>104186</v>
      </c>
      <c r="KA19" s="59">
        <f>+IFERROR((IF(ISTEXT(KA$5)=FALSE,(INDEX(FRED!$1:$1048576,MATCH(US!KA$5,FRED!$A:$A,0),MATCH(US!$B19,FRED!$1:$1,0))),(SUM(JO19:JZ19)))),"")</f>
        <v>103894</v>
      </c>
      <c r="KB19" s="59">
        <f>+IFERROR((IF(ISTEXT(KB$5)=FALSE,(INDEX(FRED!$1:$1048576,MATCH(US!KB$5,FRED!$A:$A,0),MATCH(US!$B19,FRED!$1:$1,0))),(SUM(JP19:KA19)))),"")</f>
        <v>107239</v>
      </c>
      <c r="KC19" s="60">
        <f>+IFERROR((IF(ISTEXT(KC$5)=FALSE,(INDEX(FRED!$1:$1048576,MATCH(US!KC$5,FRED!$A:$A,0),MATCH(US!$B19,FRED!$1:$1,0))),(SUM(JQ19:KB19)))),"")</f>
        <v>1241705</v>
      </c>
      <c r="KD19" s="59">
        <f>+IFERROR((IF(ISTEXT(KD$5)=FALSE,(INDEX(FRED!$1:$1048576,MATCH(US!KD$5,FRED!$A:$A,0),MATCH(US!$B19,FRED!$1:$1,0))),(SUM(JR19:KC19)))),"")</f>
        <v>106048</v>
      </c>
      <c r="KE19" s="59">
        <f>+IFERROR((IF(ISTEXT(KE$5)=FALSE,(INDEX(FRED!$1:$1048576,MATCH(US!KE$5,FRED!$A:$A,0),MATCH(US!$B19,FRED!$1:$1,0))),(SUM(JS19:KD19)))),"")</f>
        <v>107609</v>
      </c>
      <c r="KF19" s="59">
        <f>+IFERROR((IF(ISTEXT(KF$5)=FALSE,(INDEX(FRED!$1:$1048576,MATCH(US!KF$5,FRED!$A:$A,0),MATCH(US!$B19,FRED!$1:$1,0))),(SUM(JT19:KE19)))),"")</f>
        <v>109508</v>
      </c>
      <c r="KG19" s="59">
        <f>+IFERROR((IF(ISTEXT(KG$5)=FALSE,(INDEX(FRED!$1:$1048576,MATCH(US!KG$5,FRED!$A:$A,0),MATCH(US!$B19,FRED!$1:$1,0))),(SUM(JU19:KF19)))),"")</f>
        <v>113820</v>
      </c>
      <c r="KH19" s="59">
        <f>+IFERROR((IF(ISTEXT(KH$5)=FALSE,(INDEX(FRED!$1:$1048576,MATCH(US!KH$5,FRED!$A:$A,0),MATCH(US!$B19,FRED!$1:$1,0))),(SUM(JV19:KG19)))),"")</f>
        <v>108074</v>
      </c>
      <c r="KI19" s="59">
        <f>+IFERROR((IF(ISTEXT(KI$5)=FALSE,(INDEX(FRED!$1:$1048576,MATCH(US!KI$5,FRED!$A:$A,0),MATCH(US!$B19,FRED!$1:$1,0))),(SUM(JW19:KH19)))),"")</f>
        <v>110462</v>
      </c>
      <c r="KJ19" s="59">
        <f>+IFERROR((IF(ISTEXT(KJ$5)=FALSE,(INDEX(FRED!$1:$1048576,MATCH(US!KJ$5,FRED!$A:$A,0),MATCH(US!$B19,FRED!$1:$1,0))),(SUM(JX19:KI19)))),"")</f>
        <v>116300</v>
      </c>
      <c r="KK19" s="59">
        <f>+IFERROR((IF(ISTEXT(KK$5)=FALSE,(INDEX(FRED!$1:$1048576,MATCH(US!KK$5,FRED!$A:$A,0),MATCH(US!$B19,FRED!$1:$1,0))),(SUM(JY19:KJ19)))),"")</f>
        <v>120653</v>
      </c>
      <c r="KL19" s="59">
        <f>+IFERROR((IF(ISTEXT(KL$5)=FALSE,(INDEX(FRED!$1:$1048576,MATCH(US!KL$5,FRED!$A:$A,0),MATCH(US!$B19,FRED!$1:$1,0))),(SUM(JZ19:KK19)))),"")</f>
        <v>122883</v>
      </c>
      <c r="KM19" s="59">
        <f>+IFERROR((IF(ISTEXT(KM$5)=FALSE,(INDEX(FRED!$1:$1048576,MATCH(US!KM$5,FRED!$A:$A,0),MATCH(US!$B19,FRED!$1:$1,0))),(SUM(KA19:KL19)))),"")</f>
        <v>121568</v>
      </c>
      <c r="KN19" s="59">
        <f>+IFERROR((IF(ISTEXT(KN$5)=FALSE,(INDEX(FRED!$1:$1048576,MATCH(US!KN$5,FRED!$A:$A,0),MATCH(US!$B19,FRED!$1:$1,0))),(SUM(KB19:KM19)))),"")</f>
        <v>119087</v>
      </c>
      <c r="KO19" s="59">
        <f>+IFERROR((IF(ISTEXT(KO$5)=FALSE,(INDEX(FRED!$1:$1048576,MATCH(US!KO$5,FRED!$A:$A,0),MATCH(US!$B19,FRED!$1:$1,0))),(SUM(KC19:KN19)))),"")</f>
        <v>123302</v>
      </c>
      <c r="KP19" s="60">
        <f>+IFERROR((IF(ISTEXT(KP$5)=FALSE,(INDEX(FRED!$1:$1048576,MATCH(US!KP$5,FRED!$A:$A,0),MATCH(US!$B19,FRED!$1:$1,0))),(SUM(KD19:KO19)))),"")</f>
        <v>1379314</v>
      </c>
      <c r="KQ19" s="59">
        <f>+IFERROR((IF(ISTEXT(KQ$5)=FALSE,(INDEX(FRED!$1:$1048576,MATCH(US!KQ$5,FRED!$A:$A,0),MATCH(US!$B19,FRED!$1:$1,0))),(SUM(KE19:KP19)))),"")</f>
        <v>124606</v>
      </c>
      <c r="KR19" s="59">
        <f>+IFERROR((IF(ISTEXT(KR$5)=FALSE,(INDEX(FRED!$1:$1048576,MATCH(US!KR$5,FRED!$A:$A,0),MATCH(US!$B19,FRED!$1:$1,0))),(SUM(KF19:KQ19)))),"")</f>
        <v>126475</v>
      </c>
      <c r="KS19" s="59">
        <f>+IFERROR((IF(ISTEXT(KS$5)=FALSE,(INDEX(FRED!$1:$1048576,MATCH(US!KS$5,FRED!$A:$A,0),MATCH(US!$B19,FRED!$1:$1,0))),(SUM(KG19:KR19)))),"")</f>
        <v>131272</v>
      </c>
      <c r="KT19" s="59">
        <f>+IFERROR((IF(ISTEXT(KT$5)=FALSE,(INDEX(FRED!$1:$1048576,MATCH(US!KT$5,FRED!$A:$A,0),MATCH(US!$B19,FRED!$1:$1,0))),(SUM(KH19:KS19)))),"")</f>
        <v>136233</v>
      </c>
      <c r="KU19" s="59">
        <f>+IFERROR((IF(ISTEXT(KU$5)=FALSE,(INDEX(FRED!$1:$1048576,MATCH(US!KU$5,FRED!$A:$A,0),MATCH(US!$B19,FRED!$1:$1,0))),(SUM(KI19:KT19)))),"")</f>
        <v>138445</v>
      </c>
      <c r="KV19" s="59">
        <f>+IFERROR((IF(ISTEXT(KV$5)=FALSE,(INDEX(FRED!$1:$1048576,MATCH(US!KV$5,FRED!$A:$A,0),MATCH(US!$B19,FRED!$1:$1,0))),(SUM(KJ19:KU19)))),"")</f>
        <v>138832</v>
      </c>
      <c r="KW19" s="59">
        <f>+IFERROR((IF(ISTEXT(KW$5)=FALSE,(INDEX(FRED!$1:$1048576,MATCH(US!KW$5,FRED!$A:$A,0),MATCH(US!$B19,FRED!$1:$1,0))),(SUM(KK19:KV19)))),"")</f>
        <v>138126</v>
      </c>
      <c r="KX19" s="59">
        <f>+IFERROR((IF(ISTEXT(KX$5)=FALSE,(INDEX(FRED!$1:$1048576,MATCH(US!KX$5,FRED!$A:$A,0),MATCH(US!$B19,FRED!$1:$1,0))),(SUM(KL19:KW19)))),"")</f>
        <v>140022</v>
      </c>
      <c r="KY19" s="59">
        <f>+IFERROR((IF(ISTEXT(KY$5)=FALSE,(INDEX(FRED!$1:$1048576,MATCH(US!KY$5,FRED!$A:$A,0),MATCH(US!$B19,FRED!$1:$1,0))),(SUM(KM19:KX19)))),"")</f>
        <v>142949</v>
      </c>
      <c r="KZ19" s="59">
        <f>+IFERROR((IF(ISTEXT(KZ$5)=FALSE,(INDEX(FRED!$1:$1048576,MATCH(US!KZ$5,FRED!$A:$A,0),MATCH(US!$B19,FRED!$1:$1,0))),(SUM(KN19:KY19)))),"")</f>
        <v>144732</v>
      </c>
      <c r="LA19" s="59">
        <f>+IFERROR((IF(ISTEXT(LA$5)=FALSE,(INDEX(FRED!$1:$1048576,MATCH(US!LA$5,FRED!$A:$A,0),MATCH(US!$B19,FRED!$1:$1,0))),(SUM(KO19:KZ19)))),"")</f>
        <v>152008</v>
      </c>
      <c r="LB19" s="59">
        <f>+IFERROR((IF(ISTEXT(LB$5)=FALSE,(INDEX(FRED!$1:$1048576,MATCH(US!LB$5,FRED!$A:$A,0),MATCH(US!$B19,FRED!$1:$1,0))),(SUM(KP19:LA19)))),"")</f>
        <v>154904</v>
      </c>
      <c r="LC19" s="60">
        <f>+IFERROR((IF(ISTEXT(LC$5)=FALSE,(INDEX(FRED!$1:$1048576,MATCH(US!LC$5,FRED!$A:$A,0),MATCH(US!$B19,FRED!$1:$1,0))),(SUM(KQ19:LB19)))),"")</f>
        <v>1668604</v>
      </c>
      <c r="LD19" s="59">
        <f>+IFERROR((IF(ISTEXT(LD$5)=FALSE,(INDEX(FRED!$1:$1048576,MATCH(US!LD$5,FRED!$A:$A,0),MATCH(US!$B19,FRED!$1:$1,0))),(SUM(KR19:LC19)))),"")</f>
        <v>150118</v>
      </c>
      <c r="LE19" s="59">
        <f>+IFERROR((IF(ISTEXT(LE$5)=FALSE,(INDEX(FRED!$1:$1048576,MATCH(US!LE$5,FRED!$A:$A,0),MATCH(US!$B19,FRED!$1:$1,0))),(SUM(KS19:LD19)))),"")</f>
        <v>151914</v>
      </c>
      <c r="LF19" s="59">
        <f>+IFERROR((IF(ISTEXT(LF$5)=FALSE,(INDEX(FRED!$1:$1048576,MATCH(US!LF$5,FRED!$A:$A,0),MATCH(US!$B19,FRED!$1:$1,0))),(SUM(KT19:LE19)))),"")</f>
        <v>146971</v>
      </c>
      <c r="LG19" s="59">
        <f>+IFERROR((IF(ISTEXT(LG$5)=FALSE,(INDEX(FRED!$1:$1048576,MATCH(US!LG$5,FRED!$A:$A,0),MATCH(US!$B19,FRED!$1:$1,0))),(SUM(KU19:LF19)))),"")</f>
        <v>148187</v>
      </c>
      <c r="LH19" s="59">
        <f>+IFERROR((IF(ISTEXT(LH$5)=FALSE,(INDEX(FRED!$1:$1048576,MATCH(US!LH$5,FRED!$A:$A,0),MATCH(US!$B19,FRED!$1:$1,0))),(SUM(KV19:LG19)))),"")</f>
        <v>145072</v>
      </c>
      <c r="LI19" s="59">
        <f>+IFERROR((IF(ISTEXT(LI$5)=FALSE,(INDEX(FRED!$1:$1048576,MATCH(US!LI$5,FRED!$A:$A,0),MATCH(US!$B19,FRED!$1:$1,0))),(SUM(KW19:LH19)))),"")</f>
        <v>139430</v>
      </c>
      <c r="LJ19" s="59">
        <f>+IFERROR((IF(ISTEXT(LJ$5)=FALSE,(INDEX(FRED!$1:$1048576,MATCH(US!LJ$5,FRED!$A:$A,0),MATCH(US!$B19,FRED!$1:$1,0))),(SUM(KX19:LI19)))),"")</f>
        <v>142695</v>
      </c>
      <c r="LK19" s="59">
        <f>+IFERROR((IF(ISTEXT(LK$5)=FALSE,(INDEX(FRED!$1:$1048576,MATCH(US!LK$5,FRED!$A:$A,0),MATCH(US!$B19,FRED!$1:$1,0))),(SUM(KY19:LJ19)))),"")</f>
        <v>144899</v>
      </c>
      <c r="LL19" s="59">
        <f>+IFERROR((IF(ISTEXT(LL$5)=FALSE,(INDEX(FRED!$1:$1048576,MATCH(US!LL$5,FRED!$A:$A,0),MATCH(US!$B19,FRED!$1:$1,0))),(SUM(KZ19:LK19)))),"")</f>
        <v>143731</v>
      </c>
      <c r="LM19" s="59">
        <f>+IFERROR((IF(ISTEXT(LM$5)=FALSE,(INDEX(FRED!$1:$1048576,MATCH(US!LM$5,FRED!$A:$A,0),MATCH(US!$B19,FRED!$1:$1,0))),(SUM(LA19:LL19)))),"")</f>
        <v>144199</v>
      </c>
      <c r="LN19" s="59">
        <f>+IFERROR((IF(ISTEXT(LN$5)=FALSE,(INDEX(FRED!$1:$1048576,MATCH(US!LN$5,FRED!$A:$A,0),MATCH(US!$B19,FRED!$1:$1,0))),(SUM(LB19:LM19)))),"")</f>
        <v>143977</v>
      </c>
      <c r="LO19" s="59">
        <f>+IFERROR((IF(ISTEXT(LO$5)=FALSE,(INDEX(FRED!$1:$1048576,MATCH(US!LO$5,FRED!$A:$A,0),MATCH(US!$B19,FRED!$1:$1,0))),(SUM(LC19:LN19)))),"")</f>
        <v>141364</v>
      </c>
      <c r="LP19" s="60">
        <f>+IFERROR((IF(ISTEXT(LP$5)=FALSE,(INDEX(FRED!$1:$1048576,MATCH(US!LP$5,FRED!$A:$A,0),MATCH(US!$B19,FRED!$1:$1,0))),(SUM(LD19:LO19)))),"")</f>
        <v>1742557</v>
      </c>
      <c r="LQ19" s="59">
        <f>+IFERROR((IF(ISTEXT(LQ$5)=FALSE,(INDEX(FRED!$1:$1048576,MATCH(US!LQ$5,FRED!$A:$A,0),MATCH(US!$B19,FRED!$1:$1,0))),(SUM(LE19:LP19)))),"")</f>
        <v>143722</v>
      </c>
      <c r="LR19" s="59">
        <f>+IFERROR((IF(ISTEXT(LR$5)=FALSE,(INDEX(FRED!$1:$1048576,MATCH(US!LR$5,FRED!$A:$A,0),MATCH(US!$B19,FRED!$1:$1,0))),(SUM(LF19:LQ19)))),"")</f>
        <v>143168</v>
      </c>
      <c r="LS19" s="59">
        <f>+IFERROR((IF(ISTEXT(LS$5)=FALSE,(INDEX(FRED!$1:$1048576,MATCH(US!LS$5,FRED!$A:$A,0),MATCH(US!$B19,FRED!$1:$1,0))),(SUM(LG19:LR19)))),"")</f>
        <v>143469</v>
      </c>
      <c r="LT19" s="59">
        <f>+IFERROR((IF(ISTEXT(LT$5)=FALSE,(INDEX(FRED!$1:$1048576,MATCH(US!LT$5,FRED!$A:$A,0),MATCH(US!$B19,FRED!$1:$1,0))),(SUM(LH19:LS19)))),"")</f>
        <v>145071</v>
      </c>
      <c r="LU19" s="59">
        <f>+IFERROR((IF(ISTEXT(LU$5)=FALSE,(INDEX(FRED!$1:$1048576,MATCH(US!LU$5,FRED!$A:$A,0),MATCH(US!$B19,FRED!$1:$1,0))),(SUM(LI19:LT19)))),"")</f>
        <v>143311</v>
      </c>
      <c r="LV19" s="59">
        <f>+IFERROR((IF(ISTEXT(LV$5)=FALSE,(INDEX(FRED!$1:$1048576,MATCH(US!LV$5,FRED!$A:$A,0),MATCH(US!$B19,FRED!$1:$1,0))),(SUM(LJ19:LU19)))),"")</f>
        <v>144350</v>
      </c>
      <c r="LW19" s="59">
        <f>+IFERROR((IF(ISTEXT(LW$5)=FALSE,(INDEX(FRED!$1:$1048576,MATCH(US!LW$5,FRED!$A:$A,0),MATCH(US!$B19,FRED!$1:$1,0))),(SUM(LK19:LV19)))),"")</f>
        <v>143283</v>
      </c>
      <c r="LX19" s="59">
        <f>+IFERROR((IF(ISTEXT(LX$5)=FALSE,(INDEX(FRED!$1:$1048576,MATCH(US!LX$5,FRED!$A:$A,0),MATCH(US!$B19,FRED!$1:$1,0))),(SUM(LL19:LW19)))),"")</f>
        <v>143320</v>
      </c>
      <c r="LY19" s="59">
        <f>+IFERROR((IF(ISTEXT(LY$5)=FALSE,(INDEX(FRED!$1:$1048576,MATCH(US!LY$5,FRED!$A:$A,0),MATCH(US!$B19,FRED!$1:$1,0))),(SUM(LM19:LX19)))),"")</f>
        <v>143237</v>
      </c>
      <c r="LZ19" s="59">
        <f>+IFERROR((IF(ISTEXT(LZ$5)=FALSE,(INDEX(FRED!$1:$1048576,MATCH(US!LZ$5,FRED!$A:$A,0),MATCH(US!$B19,FRED!$1:$1,0))),(SUM(LN19:LY19)))),"")</f>
        <v>142186</v>
      </c>
      <c r="MA19" s="59">
        <f>+IFERROR((IF(ISTEXT(MA$5)=FALSE,(INDEX(FRED!$1:$1048576,MATCH(US!MA$5,FRED!$A:$A,0),MATCH(US!$B19,FRED!$1:$1,0))),(SUM(LO19:LZ19)))),"")</f>
        <v>143922</v>
      </c>
      <c r="MB19" s="59">
        <f>+IFERROR((IF(ISTEXT(MB$5)=FALSE,(INDEX(FRED!$1:$1048576,MATCH(US!MB$5,FRED!$A:$A,0),MATCH(US!$B19,FRED!$1:$1,0))),(SUM(LP19:MA19)))),"")</f>
        <v>144795</v>
      </c>
      <c r="MC19" s="60">
        <f>+IFERROR((IF(ISTEXT(MC$5)=FALSE,(INDEX(FRED!$1:$1048576,MATCH(US!MC$5,FRED!$A:$A,0),MATCH(US!$B19,FRED!$1:$1,0))),(SUM(LQ19:MB19)))),"")</f>
        <v>1723834</v>
      </c>
      <c r="MD19" s="59">
        <f>+IFERROR((IF(ISTEXT(MD$5)=FALSE,(INDEX(FRED!$1:$1048576,MATCH(US!MD$5,FRED!$A:$A,0),MATCH(US!$B19,FRED!$1:$1,0))),(SUM(LR19:MC19)))),"")</f>
        <v>149538</v>
      </c>
      <c r="ME19" s="59">
        <f>+IFERROR((IF(ISTEXT(ME$5)=FALSE,(INDEX(FRED!$1:$1048576,MATCH(US!ME$5,FRED!$A:$A,0),MATCH(US!$B19,FRED!$1:$1,0))),(SUM(LS19:MD19)))),"")</f>
        <v>0</v>
      </c>
      <c r="MF19" s="59">
        <f>+IFERROR((IF(ISTEXT(MF$5)=FALSE,(INDEX(FRED!$1:$1048576,MATCH(US!MF$5,FRED!$A:$A,0),MATCH(US!$B19,FRED!$1:$1,0))),(SUM(LT19:ME19)))),"")</f>
        <v>0</v>
      </c>
      <c r="MG19" s="59" t="str">
        <f>+IFERROR((IF(ISTEXT(MG$5)=FALSE,(INDEX(FRED!$1:$1048576,MATCH(US!MG$5,FRED!$A:$A,0),MATCH(US!$B19,FRED!$1:$1,0))),(SUM(LU19:MF19)))),"")</f>
        <v/>
      </c>
      <c r="MH19" s="59" t="str">
        <f>+IFERROR((IF(ISTEXT(MH$5)=FALSE,(INDEX(FRED!$1:$1048576,MATCH(US!MH$5,FRED!$A:$A,0),MATCH(US!$B19,FRED!$1:$1,0))),(SUM(LV19:MG19)))),"")</f>
        <v/>
      </c>
      <c r="MI19" s="59" t="str">
        <f>+IFERROR((IF(ISTEXT(MI$5)=FALSE,(INDEX(FRED!$1:$1048576,MATCH(US!MI$5,FRED!$A:$A,0),MATCH(US!$B19,FRED!$1:$1,0))),(SUM(LW19:MH19)))),"")</f>
        <v/>
      </c>
      <c r="MJ19" s="59" t="str">
        <f>+IFERROR((IF(ISTEXT(MJ$5)=FALSE,(INDEX(FRED!$1:$1048576,MATCH(US!MJ$5,FRED!$A:$A,0),MATCH(US!$B19,FRED!$1:$1,0))),(SUM(LX19:MI19)))),"")</f>
        <v/>
      </c>
      <c r="MK19" s="59" t="str">
        <f>+IFERROR((IF(ISTEXT(MK$5)=FALSE,(INDEX(FRED!$1:$1048576,MATCH(US!MK$5,FRED!$A:$A,0),MATCH(US!$B19,FRED!$1:$1,0))),(SUM(LY19:MJ19)))),"")</f>
        <v/>
      </c>
      <c r="ML19" s="59" t="str">
        <f>+IFERROR((IF(ISTEXT(ML$5)=FALSE,(INDEX(FRED!$1:$1048576,MATCH(US!ML$5,FRED!$A:$A,0),MATCH(US!$B19,FRED!$1:$1,0))),(SUM(LZ19:MK19)))),"")</f>
        <v/>
      </c>
      <c r="MM19" s="59" t="str">
        <f>+IFERROR((IF(ISTEXT(MM$5)=FALSE,(INDEX(FRED!$1:$1048576,MATCH(US!MM$5,FRED!$A:$A,0),MATCH(US!$B19,FRED!$1:$1,0))),(SUM(MA19:ML19)))),"")</f>
        <v/>
      </c>
      <c r="MN19" s="59" t="str">
        <f>+IFERROR((IF(ISTEXT(MN$5)=FALSE,(INDEX(FRED!$1:$1048576,MATCH(US!MN$5,FRED!$A:$A,0),MATCH(US!$B19,FRED!$1:$1,0))),(SUM(MB19:MM19)))),"")</f>
        <v/>
      </c>
      <c r="MO19" s="59" t="str">
        <f>+IFERROR((IF(ISTEXT(MO$5)=FALSE,(INDEX(FRED!$1:$1048576,MATCH(US!MO$5,FRED!$A:$A,0),MATCH(US!$B19,FRED!$1:$1,0))),(SUM(MC19:MN19)))),"")</f>
        <v/>
      </c>
      <c r="MP19" s="60">
        <f>+IFERROR((IF(ISTEXT(MP$5)=FALSE,(INDEX(FRED!$1:$1048576,MATCH(US!MP$5,FRED!$A:$A,0),MATCH(US!$B19,FRED!$1:$1,0))),(SUM(MD19:MO19)))),"")</f>
        <v>149538</v>
      </c>
    </row>
    <row r="20" spans="1:354" s="117" customFormat="1" ht="15.95" hidden="1" customHeight="1" outlineLevel="2">
      <c r="A20" s="159"/>
      <c r="B20" s="152" t="s">
        <v>558</v>
      </c>
      <c r="C20" s="197" t="s">
        <v>559</v>
      </c>
      <c r="D20" s="59">
        <f>+IFERROR((IF(ISTEXT(D$5)=FALSE,(INDEX(FRED!$1:$1048576,MATCH(US!D$5,FRED!$A:$A,0),MATCH(US!$B20,FRED!$1:$1,0))),(SUM(#REF!)))),"")</f>
        <v>0</v>
      </c>
      <c r="E20" s="59">
        <f>+IFERROR((IF(ISTEXT(E$5)=FALSE,(INDEX(FRED!$1:$1048576,MATCH(US!E$5,FRED!$A:$A,0),MATCH(US!$B20,FRED!$1:$1,0))),(SUM(#REF!)))),"")</f>
        <v>0</v>
      </c>
      <c r="F20" s="59">
        <f>+IFERROR((IF(ISTEXT(F$5)=FALSE,(INDEX(FRED!$1:$1048576,MATCH(US!F$5,FRED!$A:$A,0),MATCH(US!$B20,FRED!$1:$1,0))),(SUM(#REF!)))),"")</f>
        <v>0</v>
      </c>
      <c r="G20" s="59">
        <f>+IFERROR((IF(ISTEXT(G$5)=FALSE,(INDEX(FRED!$1:$1048576,MATCH(US!G$5,FRED!$A:$A,0),MATCH(US!$B20,FRED!$1:$1,0))),(SUM(#REF!)))),"")</f>
        <v>0</v>
      </c>
      <c r="H20" s="59">
        <f>+IFERROR((IF(ISTEXT(H$5)=FALSE,(INDEX(FRED!$1:$1048576,MATCH(US!H$5,FRED!$A:$A,0),MATCH(US!$B20,FRED!$1:$1,0))),(SUM(#REF!)))),"")</f>
        <v>0</v>
      </c>
      <c r="I20" s="59">
        <f>+IFERROR((IF(ISTEXT(I$5)=FALSE,(INDEX(FRED!$1:$1048576,MATCH(US!I$5,FRED!$A:$A,0),MATCH(US!$B20,FRED!$1:$1,0))),(SUM(#REF!)))),"")</f>
        <v>0</v>
      </c>
      <c r="J20" s="59">
        <f>+IFERROR((IF(ISTEXT(J$5)=FALSE,(INDEX(FRED!$1:$1048576,MATCH(US!J$5,FRED!$A:$A,0),MATCH(US!$B20,FRED!$1:$1,0))),(SUM(#REF!)))),"")</f>
        <v>0</v>
      </c>
      <c r="K20" s="59">
        <f>+IFERROR((IF(ISTEXT(K$5)=FALSE,(INDEX(FRED!$1:$1048576,MATCH(US!K$5,FRED!$A:$A,0),MATCH(US!$B20,FRED!$1:$1,0))),(SUM(#REF!)))),"")</f>
        <v>0</v>
      </c>
      <c r="L20" s="59">
        <f>+IFERROR((IF(ISTEXT(L$5)=FALSE,(INDEX(FRED!$1:$1048576,MATCH(US!L$5,FRED!$A:$A,0),MATCH(US!$B20,FRED!$1:$1,0))),(SUM(#REF!)))),"")</f>
        <v>0</v>
      </c>
      <c r="M20" s="59">
        <f>+IFERROR((IF(ISTEXT(M$5)=FALSE,(INDEX(FRED!$1:$1048576,MATCH(US!M$5,FRED!$A:$A,0),MATCH(US!$B20,FRED!$1:$1,0))),(SUM(A20:L20)))),"")</f>
        <v>0</v>
      </c>
      <c r="N20" s="59">
        <f>+IFERROR((IF(ISTEXT(N$5)=FALSE,(INDEX(FRED!$1:$1048576,MATCH(US!N$5,FRED!$A:$A,0),MATCH(US!$B20,FRED!$1:$1,0))),(SUM(B20:M20)))),"")</f>
        <v>0</v>
      </c>
      <c r="O20" s="59">
        <f>+IFERROR((IF(ISTEXT(O$5)=FALSE,(INDEX(FRED!$1:$1048576,MATCH(US!O$5,FRED!$A:$A,0),MATCH(US!$B20,FRED!$1:$1,0))),(SUM(C20:N20)))),"")</f>
        <v>0</v>
      </c>
      <c r="P20" s="60">
        <f>+IFERROR((IF(ISTEXT(P$5)=FALSE,(INDEX(FRED!$1:$1048576,MATCH(US!P$5,FRED!$A:$A,0),MATCH(US!$B20,FRED!$1:$1,0))),(SUM(D20:O20)))),"")</f>
        <v>0</v>
      </c>
      <c r="Q20" s="59">
        <f>+IFERROR((IF(ISTEXT(Q$5)=FALSE,(INDEX(FRED!$1:$1048576,MATCH(US!Q$5,FRED!$A:$A,0),MATCH(US!$B20,FRED!$1:$1,0))),(SUM(E20:P20)))),"")</f>
        <v>0</v>
      </c>
      <c r="R20" s="59">
        <f>+IFERROR((IF(ISTEXT(R$5)=FALSE,(INDEX(FRED!$1:$1048576,MATCH(US!R$5,FRED!$A:$A,0),MATCH(US!$B20,FRED!$1:$1,0))),(SUM(F20:Q20)))),"")</f>
        <v>0</v>
      </c>
      <c r="S20" s="59">
        <f>+IFERROR((IF(ISTEXT(S$5)=FALSE,(INDEX(FRED!$1:$1048576,MATCH(US!S$5,FRED!$A:$A,0),MATCH(US!$B20,FRED!$1:$1,0))),(SUM(G20:R20)))),"")</f>
        <v>0</v>
      </c>
      <c r="T20" s="59">
        <f>+IFERROR((IF(ISTEXT(T$5)=FALSE,(INDEX(FRED!$1:$1048576,MATCH(US!T$5,FRED!$A:$A,0),MATCH(US!$B20,FRED!$1:$1,0))),(SUM(H20:S20)))),"")</f>
        <v>0</v>
      </c>
      <c r="U20" s="59">
        <f>+IFERROR((IF(ISTEXT(U$5)=FALSE,(INDEX(FRED!$1:$1048576,MATCH(US!U$5,FRED!$A:$A,0),MATCH(US!$B20,FRED!$1:$1,0))),(SUM(I20:T20)))),"")</f>
        <v>0</v>
      </c>
      <c r="V20" s="59">
        <f>+IFERROR((IF(ISTEXT(V$5)=FALSE,(INDEX(FRED!$1:$1048576,MATCH(US!V$5,FRED!$A:$A,0),MATCH(US!$B20,FRED!$1:$1,0))),(SUM(J20:U20)))),"")</f>
        <v>0</v>
      </c>
      <c r="W20" s="59">
        <f>+IFERROR((IF(ISTEXT(W$5)=FALSE,(INDEX(FRED!$1:$1048576,MATCH(US!W$5,FRED!$A:$A,0),MATCH(US!$B20,FRED!$1:$1,0))),(SUM(K20:V20)))),"")</f>
        <v>0</v>
      </c>
      <c r="X20" s="59">
        <f>+IFERROR((IF(ISTEXT(X$5)=FALSE,(INDEX(FRED!$1:$1048576,MATCH(US!X$5,FRED!$A:$A,0),MATCH(US!$B20,FRED!$1:$1,0))),(SUM(L20:W20)))),"")</f>
        <v>0</v>
      </c>
      <c r="Y20" s="59">
        <f>+IFERROR((IF(ISTEXT(Y$5)=FALSE,(INDEX(FRED!$1:$1048576,MATCH(US!Y$5,FRED!$A:$A,0),MATCH(US!$B20,FRED!$1:$1,0))),(SUM(M20:X20)))),"")</f>
        <v>0</v>
      </c>
      <c r="Z20" s="59">
        <f>+IFERROR((IF(ISTEXT(Z$5)=FALSE,(INDEX(FRED!$1:$1048576,MATCH(US!Z$5,FRED!$A:$A,0),MATCH(US!$B20,FRED!$1:$1,0))),(SUM(N20:Y20)))),"")</f>
        <v>0</v>
      </c>
      <c r="AA20" s="59">
        <f>+IFERROR((IF(ISTEXT(AA$5)=FALSE,(INDEX(FRED!$1:$1048576,MATCH(US!AA$5,FRED!$A:$A,0),MATCH(US!$B20,FRED!$1:$1,0))),(SUM(O20:Z20)))),"")</f>
        <v>0</v>
      </c>
      <c r="AB20" s="59">
        <f>+IFERROR((IF(ISTEXT(AB$5)=FALSE,(INDEX(FRED!$1:$1048576,MATCH(US!AB$5,FRED!$A:$A,0),MATCH(US!$B20,FRED!$1:$1,0))),(SUM(P20:AA20)))),"")</f>
        <v>0</v>
      </c>
      <c r="AC20" s="60">
        <f>+IFERROR((IF(ISTEXT(AC$5)=FALSE,(INDEX(FRED!$1:$1048576,MATCH(US!AC$5,FRED!$A:$A,0),MATCH(US!$B20,FRED!$1:$1,0))),(SUM(Q20:AB20)))),"")</f>
        <v>0</v>
      </c>
      <c r="AD20" s="59">
        <f>+IFERROR((IF(ISTEXT(AD$5)=FALSE,(INDEX(FRED!$1:$1048576,MATCH(US!AD$5,FRED!$A:$A,0),MATCH(US!$B20,FRED!$1:$1,0))),(SUM(R20:AC20)))),"")</f>
        <v>25746</v>
      </c>
      <c r="AE20" s="59">
        <f>+IFERROR((IF(ISTEXT(AE$5)=FALSE,(INDEX(FRED!$1:$1048576,MATCH(US!AE$5,FRED!$A:$A,0),MATCH(US!$B20,FRED!$1:$1,0))),(SUM(S20:AD20)))),"")</f>
        <v>25438</v>
      </c>
      <c r="AF20" s="59">
        <f>+IFERROR((IF(ISTEXT(AF$5)=FALSE,(INDEX(FRED!$1:$1048576,MATCH(US!AF$5,FRED!$A:$A,0),MATCH(US!$B20,FRED!$1:$1,0))),(SUM(T20:AE20)))),"")</f>
        <v>25639</v>
      </c>
      <c r="AG20" s="59">
        <f>+IFERROR((IF(ISTEXT(AG$5)=FALSE,(INDEX(FRED!$1:$1048576,MATCH(US!AG$5,FRED!$A:$A,0),MATCH(US!$B20,FRED!$1:$1,0))),(SUM(U20:AF20)))),"")</f>
        <v>26117</v>
      </c>
      <c r="AH20" s="59">
        <f>+IFERROR((IF(ISTEXT(AH$5)=FALSE,(INDEX(FRED!$1:$1048576,MATCH(US!AH$5,FRED!$A:$A,0),MATCH(US!$B20,FRED!$1:$1,0))),(SUM(V20:AG20)))),"")</f>
        <v>26459</v>
      </c>
      <c r="AI20" s="59">
        <f>+IFERROR((IF(ISTEXT(AI$5)=FALSE,(INDEX(FRED!$1:$1048576,MATCH(US!AI$5,FRED!$A:$A,0),MATCH(US!$B20,FRED!$1:$1,0))),(SUM(W20:AH20)))),"")</f>
        <v>27686</v>
      </c>
      <c r="AJ20" s="59">
        <f>+IFERROR((IF(ISTEXT(AJ$5)=FALSE,(INDEX(FRED!$1:$1048576,MATCH(US!AJ$5,FRED!$A:$A,0),MATCH(US!$B20,FRED!$1:$1,0))),(SUM(X20:AI20)))),"")</f>
        <v>27602</v>
      </c>
      <c r="AK20" s="59">
        <f>+IFERROR((IF(ISTEXT(AK$5)=FALSE,(INDEX(FRED!$1:$1048576,MATCH(US!AK$5,FRED!$A:$A,0),MATCH(US!$B20,FRED!$1:$1,0))),(SUM(Y20:AJ20)))),"")</f>
        <v>27763</v>
      </c>
      <c r="AL20" s="59">
        <f>+IFERROR((IF(ISTEXT(AL$5)=FALSE,(INDEX(FRED!$1:$1048576,MATCH(US!AL$5,FRED!$A:$A,0),MATCH(US!$B20,FRED!$1:$1,0))),(SUM(Z20:AK20)))),"")</f>
        <v>27951</v>
      </c>
      <c r="AM20" s="59">
        <f>+IFERROR((IF(ISTEXT(AM$5)=FALSE,(INDEX(FRED!$1:$1048576,MATCH(US!AM$5,FRED!$A:$A,0),MATCH(US!$B20,FRED!$1:$1,0))),(SUM(AA20:AL20)))),"")</f>
        <v>28392</v>
      </c>
      <c r="AN20" s="59">
        <f>+IFERROR((IF(ISTEXT(AN$5)=FALSE,(INDEX(FRED!$1:$1048576,MATCH(US!AN$5,FRED!$A:$A,0),MATCH(US!$B20,FRED!$1:$1,0))),(SUM(AB20:AM20)))),"")</f>
        <v>28486</v>
      </c>
      <c r="AO20" s="59">
        <f>+IFERROR((IF(ISTEXT(AO$5)=FALSE,(INDEX(FRED!$1:$1048576,MATCH(US!AO$5,FRED!$A:$A,0),MATCH(US!$B20,FRED!$1:$1,0))),(SUM(AC20:AN20)))),"")</f>
        <v>28151</v>
      </c>
      <c r="AP20" s="60">
        <f>+IFERROR((IF(ISTEXT(AP$5)=FALSE,(INDEX(FRED!$1:$1048576,MATCH(US!AP$5,FRED!$A:$A,0),MATCH(US!$B20,FRED!$1:$1,0))),(SUM(AD20:AO20)))),"")</f>
        <v>325430</v>
      </c>
      <c r="AQ20" s="59">
        <f>+IFERROR((IF(ISTEXT(AQ$5)=FALSE,(INDEX(FRED!$1:$1048576,MATCH(US!AQ$5,FRED!$A:$A,0),MATCH(US!$B20,FRED!$1:$1,0))),(SUM(AE20:AP20)))),"")</f>
        <v>27690</v>
      </c>
      <c r="AR20" s="59">
        <f>+IFERROR((IF(ISTEXT(AR$5)=FALSE,(INDEX(FRED!$1:$1048576,MATCH(US!AR$5,FRED!$A:$A,0),MATCH(US!$B20,FRED!$1:$1,0))),(SUM(AF20:AQ20)))),"")</f>
        <v>29153</v>
      </c>
      <c r="AS20" s="59">
        <f>+IFERROR((IF(ISTEXT(AS$5)=FALSE,(INDEX(FRED!$1:$1048576,MATCH(US!AS$5,FRED!$A:$A,0),MATCH(US!$B20,FRED!$1:$1,0))),(SUM(AG20:AR20)))),"")</f>
        <v>28925</v>
      </c>
      <c r="AT20" s="59">
        <f>+IFERROR((IF(ISTEXT(AT$5)=FALSE,(INDEX(FRED!$1:$1048576,MATCH(US!AT$5,FRED!$A:$A,0),MATCH(US!$B20,FRED!$1:$1,0))),(SUM(AH20:AS20)))),"")</f>
        <v>28953</v>
      </c>
      <c r="AU20" s="59">
        <f>+IFERROR((IF(ISTEXT(AU$5)=FALSE,(INDEX(FRED!$1:$1048576,MATCH(US!AU$5,FRED!$A:$A,0),MATCH(US!$B20,FRED!$1:$1,0))),(SUM(AI20:AT20)))),"")</f>
        <v>29297</v>
      </c>
      <c r="AV20" s="59">
        <f>+IFERROR((IF(ISTEXT(AV$5)=FALSE,(INDEX(FRED!$1:$1048576,MATCH(US!AV$5,FRED!$A:$A,0),MATCH(US!$B20,FRED!$1:$1,0))),(SUM(AJ20:AU20)))),"")</f>
        <v>29744</v>
      </c>
      <c r="AW20" s="59">
        <f>+IFERROR((IF(ISTEXT(AW$5)=FALSE,(INDEX(FRED!$1:$1048576,MATCH(US!AW$5,FRED!$A:$A,0),MATCH(US!$B20,FRED!$1:$1,0))),(SUM(AK20:AV20)))),"")</f>
        <v>29065</v>
      </c>
      <c r="AX20" s="59">
        <f>+IFERROR((IF(ISTEXT(AX$5)=FALSE,(INDEX(FRED!$1:$1048576,MATCH(US!AX$5,FRED!$A:$A,0),MATCH(US!$B20,FRED!$1:$1,0))),(SUM(AL20:AW20)))),"")</f>
        <v>29253</v>
      </c>
      <c r="AY20" s="59">
        <f>+IFERROR((IF(ISTEXT(AY$5)=FALSE,(INDEX(FRED!$1:$1048576,MATCH(US!AY$5,FRED!$A:$A,0),MATCH(US!$B20,FRED!$1:$1,0))),(SUM(AM20:AX20)))),"")</f>
        <v>29079</v>
      </c>
      <c r="AZ20" s="59">
        <f>+IFERROR((IF(ISTEXT(AZ$5)=FALSE,(INDEX(FRED!$1:$1048576,MATCH(US!AZ$5,FRED!$A:$A,0),MATCH(US!$B20,FRED!$1:$1,0))),(SUM(AN20:AY20)))),"")</f>
        <v>29710</v>
      </c>
      <c r="BA20" s="59">
        <f>+IFERROR((IF(ISTEXT(BA$5)=FALSE,(INDEX(FRED!$1:$1048576,MATCH(US!BA$5,FRED!$A:$A,0),MATCH(US!$B20,FRED!$1:$1,0))),(SUM(AO20:AZ20)))),"")</f>
        <v>30003</v>
      </c>
      <c r="BB20" s="59">
        <f>+IFERROR((IF(ISTEXT(BB$5)=FALSE,(INDEX(FRED!$1:$1048576,MATCH(US!BB$5,FRED!$A:$A,0),MATCH(US!$B20,FRED!$1:$1,0))),(SUM(AP20:BA20)))),"")</f>
        <v>31005</v>
      </c>
      <c r="BC20" s="60">
        <f>+IFERROR((IF(ISTEXT(BC$5)=FALSE,(INDEX(FRED!$1:$1048576,MATCH(US!BC$5,FRED!$A:$A,0),MATCH(US!$B20,FRED!$1:$1,0))),(SUM(AQ20:BB20)))),"")</f>
        <v>351877</v>
      </c>
      <c r="BD20" s="59">
        <f>+IFERROR((IF(ISTEXT(BD$5)=FALSE,(INDEX(FRED!$1:$1048576,MATCH(US!BD$5,FRED!$A:$A,0),MATCH(US!$B20,FRED!$1:$1,0))),(SUM(AR20:BC20)))),"")</f>
        <v>29467</v>
      </c>
      <c r="BE20" s="59">
        <f>+IFERROR((IF(ISTEXT(BE$5)=FALSE,(INDEX(FRED!$1:$1048576,MATCH(US!BE$5,FRED!$A:$A,0),MATCH(US!$B20,FRED!$1:$1,0))),(SUM(AS20:BD20)))),"")</f>
        <v>30754</v>
      </c>
      <c r="BF20" s="59">
        <f>+IFERROR((IF(ISTEXT(BF$5)=FALSE,(INDEX(FRED!$1:$1048576,MATCH(US!BF$5,FRED!$A:$A,0),MATCH(US!$B20,FRED!$1:$1,0))),(SUM(AT20:BE20)))),"")</f>
        <v>32031</v>
      </c>
      <c r="BG20" s="59">
        <f>+IFERROR((IF(ISTEXT(BG$5)=FALSE,(INDEX(FRED!$1:$1048576,MATCH(US!BG$5,FRED!$A:$A,0),MATCH(US!$B20,FRED!$1:$1,0))),(SUM(AU20:BF20)))),"")</f>
        <v>33062</v>
      </c>
      <c r="BH20" s="59">
        <f>+IFERROR((IF(ISTEXT(BH$5)=FALSE,(INDEX(FRED!$1:$1048576,MATCH(US!BH$5,FRED!$A:$A,0),MATCH(US!$B20,FRED!$1:$1,0))),(SUM(AV20:BG20)))),"")</f>
        <v>32551</v>
      </c>
      <c r="BI20" s="59">
        <f>+IFERROR((IF(ISTEXT(BI$5)=FALSE,(INDEX(FRED!$1:$1048576,MATCH(US!BI$5,FRED!$A:$A,0),MATCH(US!$B20,FRED!$1:$1,0))),(SUM(AW20:BH20)))),"")</f>
        <v>32732</v>
      </c>
      <c r="BJ20" s="59">
        <f>+IFERROR((IF(ISTEXT(BJ$5)=FALSE,(INDEX(FRED!$1:$1048576,MATCH(US!BJ$5,FRED!$A:$A,0),MATCH(US!$B20,FRED!$1:$1,0))),(SUM(AX20:BI20)))),"")</f>
        <v>32627</v>
      </c>
      <c r="BK20" s="59">
        <f>+IFERROR((IF(ISTEXT(BK$5)=FALSE,(INDEX(FRED!$1:$1048576,MATCH(US!BK$5,FRED!$A:$A,0),MATCH(US!$B20,FRED!$1:$1,0))),(SUM(AY20:BJ20)))),"")</f>
        <v>32334</v>
      </c>
      <c r="BL20" s="59">
        <f>+IFERROR((IF(ISTEXT(BL$5)=FALSE,(INDEX(FRED!$1:$1048576,MATCH(US!BL$5,FRED!$A:$A,0),MATCH(US!$B20,FRED!$1:$1,0))),(SUM(AZ20:BK20)))),"")</f>
        <v>32456</v>
      </c>
      <c r="BM20" s="59">
        <f>+IFERROR((IF(ISTEXT(BM$5)=FALSE,(INDEX(FRED!$1:$1048576,MATCH(US!BM$5,FRED!$A:$A,0),MATCH(US!$B20,FRED!$1:$1,0))),(SUM(BA20:BL20)))),"")</f>
        <v>31909</v>
      </c>
      <c r="BN20" s="59">
        <f>+IFERROR((IF(ISTEXT(BN$5)=FALSE,(INDEX(FRED!$1:$1048576,MATCH(US!BN$5,FRED!$A:$A,0),MATCH(US!$B20,FRED!$1:$1,0))),(SUM(BB20:BM20)))),"")</f>
        <v>32821</v>
      </c>
      <c r="BO20" s="59">
        <f>+IFERROR((IF(ISTEXT(BO$5)=FALSE,(INDEX(FRED!$1:$1048576,MATCH(US!BO$5,FRED!$A:$A,0),MATCH(US!$B20,FRED!$1:$1,0))),(SUM(BC20:BN20)))),"")</f>
        <v>33064</v>
      </c>
      <c r="BP20" s="60">
        <f>+IFERROR((IF(ISTEXT(BP$5)=FALSE,(INDEX(FRED!$1:$1048576,MATCH(US!BP$5,FRED!$A:$A,0),MATCH(US!$B20,FRED!$1:$1,0))),(SUM(BD20:BO20)))),"")</f>
        <v>385808</v>
      </c>
      <c r="BQ20" s="59">
        <f>+IFERROR((IF(ISTEXT(BQ$5)=FALSE,(INDEX(FRED!$1:$1048576,MATCH(US!BQ$5,FRED!$A:$A,0),MATCH(US!$B20,FRED!$1:$1,0))),(SUM(BE20:BP20)))),"")</f>
        <v>32727</v>
      </c>
      <c r="BR20" s="59">
        <f>+IFERROR((IF(ISTEXT(BR$5)=FALSE,(INDEX(FRED!$1:$1048576,MATCH(US!BR$5,FRED!$A:$A,0),MATCH(US!$B20,FRED!$1:$1,0))),(SUM(BF20:BQ20)))),"")</f>
        <v>32722</v>
      </c>
      <c r="BS20" s="59">
        <f>+IFERROR((IF(ISTEXT(BS$5)=FALSE,(INDEX(FRED!$1:$1048576,MATCH(US!BS$5,FRED!$A:$A,0),MATCH(US!$B20,FRED!$1:$1,0))),(SUM(BG20:BR20)))),"")</f>
        <v>32751</v>
      </c>
      <c r="BT20" s="59">
        <f>+IFERROR((IF(ISTEXT(BT$5)=FALSE,(INDEX(FRED!$1:$1048576,MATCH(US!BT$5,FRED!$A:$A,0),MATCH(US!$B20,FRED!$1:$1,0))),(SUM(BH20:BS20)))),"")</f>
        <v>32724</v>
      </c>
      <c r="BU20" s="59">
        <f>+IFERROR((IF(ISTEXT(BU$5)=FALSE,(INDEX(FRED!$1:$1048576,MATCH(US!BU$5,FRED!$A:$A,0),MATCH(US!$B20,FRED!$1:$1,0))),(SUM(BI20:BT20)))),"")</f>
        <v>33997</v>
      </c>
      <c r="BV20" s="59">
        <f>+IFERROR((IF(ISTEXT(BV$5)=FALSE,(INDEX(FRED!$1:$1048576,MATCH(US!BV$5,FRED!$A:$A,0),MATCH(US!$B20,FRED!$1:$1,0))),(SUM(BJ20:BU20)))),"")</f>
        <v>33677</v>
      </c>
      <c r="BW20" s="59">
        <f>+IFERROR((IF(ISTEXT(BW$5)=FALSE,(INDEX(FRED!$1:$1048576,MATCH(US!BW$5,FRED!$A:$A,0),MATCH(US!$B20,FRED!$1:$1,0))),(SUM(BK20:BV20)))),"")</f>
        <v>35208</v>
      </c>
      <c r="BX20" s="59">
        <f>+IFERROR((IF(ISTEXT(BX$5)=FALSE,(INDEX(FRED!$1:$1048576,MATCH(US!BX$5,FRED!$A:$A,0),MATCH(US!$B20,FRED!$1:$1,0))),(SUM(BL20:BW20)))),"")</f>
        <v>35887</v>
      </c>
      <c r="BY20" s="59">
        <f>+IFERROR((IF(ISTEXT(BY$5)=FALSE,(INDEX(FRED!$1:$1048576,MATCH(US!BY$5,FRED!$A:$A,0),MATCH(US!$B20,FRED!$1:$1,0))),(SUM(BM20:BX20)))),"")</f>
        <v>37278</v>
      </c>
      <c r="BZ20" s="59">
        <f>+IFERROR((IF(ISTEXT(BZ$5)=FALSE,(INDEX(FRED!$1:$1048576,MATCH(US!BZ$5,FRED!$A:$A,0),MATCH(US!$B20,FRED!$1:$1,0))),(SUM(BN20:BY20)))),"")</f>
        <v>35885</v>
      </c>
      <c r="CA20" s="59">
        <f>+IFERROR((IF(ISTEXT(CA$5)=FALSE,(INDEX(FRED!$1:$1048576,MATCH(US!CA$5,FRED!$A:$A,0),MATCH(US!$B20,FRED!$1:$1,0))),(SUM(BO20:BZ20)))),"")</f>
        <v>35035</v>
      </c>
      <c r="CB20" s="59">
        <f>+IFERROR((IF(ISTEXT(CB$5)=FALSE,(INDEX(FRED!$1:$1048576,MATCH(US!CB$5,FRED!$A:$A,0),MATCH(US!$B20,FRED!$1:$1,0))),(SUM(BP20:CA20)))),"")</f>
        <v>35070</v>
      </c>
      <c r="CC20" s="60">
        <f>+IFERROR((IF(ISTEXT(CC$5)=FALSE,(INDEX(FRED!$1:$1048576,MATCH(US!CC$5,FRED!$A:$A,0),MATCH(US!$B20,FRED!$1:$1,0))),(SUM(BQ20:CB20)))),"")</f>
        <v>412961</v>
      </c>
      <c r="CD20" s="59">
        <f>+IFERROR((IF(ISTEXT(CD$5)=FALSE,(INDEX(FRED!$1:$1048576,MATCH(US!CD$5,FRED!$A:$A,0),MATCH(US!$B20,FRED!$1:$1,0))),(SUM(BR20:CC20)))),"")</f>
        <v>35678</v>
      </c>
      <c r="CE20" s="59">
        <f>+IFERROR((IF(ISTEXT(CE$5)=FALSE,(INDEX(FRED!$1:$1048576,MATCH(US!CE$5,FRED!$A:$A,0),MATCH(US!$B20,FRED!$1:$1,0))),(SUM(BS20:CD20)))),"")</f>
        <v>36434</v>
      </c>
      <c r="CF20" s="59">
        <f>+IFERROR((IF(ISTEXT(CF$5)=FALSE,(INDEX(FRED!$1:$1048576,MATCH(US!CF$5,FRED!$A:$A,0),MATCH(US!$B20,FRED!$1:$1,0))),(SUM(BT20:CE20)))),"")</f>
        <v>36751</v>
      </c>
      <c r="CG20" s="59">
        <f>+IFERROR((IF(ISTEXT(CG$5)=FALSE,(INDEX(FRED!$1:$1048576,MATCH(US!CG$5,FRED!$A:$A,0),MATCH(US!$B20,FRED!$1:$1,0))),(SUM(BU20:CF20)))),"")</f>
        <v>37058</v>
      </c>
      <c r="CH20" s="59">
        <f>+IFERROR((IF(ISTEXT(CH$5)=FALSE,(INDEX(FRED!$1:$1048576,MATCH(US!CH$5,FRED!$A:$A,0),MATCH(US!$B20,FRED!$1:$1,0))),(SUM(BV20:CG20)))),"")</f>
        <v>37688</v>
      </c>
      <c r="CI20" s="59">
        <f>+IFERROR((IF(ISTEXT(CI$5)=FALSE,(INDEX(FRED!$1:$1048576,MATCH(US!CI$5,FRED!$A:$A,0),MATCH(US!$B20,FRED!$1:$1,0))),(SUM(BW20:CH20)))),"")</f>
        <v>39022</v>
      </c>
      <c r="CJ20" s="59">
        <f>+IFERROR((IF(ISTEXT(CJ$5)=FALSE,(INDEX(FRED!$1:$1048576,MATCH(US!CJ$5,FRED!$A:$A,0),MATCH(US!$B20,FRED!$1:$1,0))),(SUM(BX20:CI20)))),"")</f>
        <v>38721</v>
      </c>
      <c r="CK20" s="59">
        <f>+IFERROR((IF(ISTEXT(CK$5)=FALSE,(INDEX(FRED!$1:$1048576,MATCH(US!CK$5,FRED!$A:$A,0),MATCH(US!$B20,FRED!$1:$1,0))),(SUM(BY20:CJ20)))),"")</f>
        <v>39374</v>
      </c>
      <c r="CL20" s="59">
        <f>+IFERROR((IF(ISTEXT(CL$5)=FALSE,(INDEX(FRED!$1:$1048576,MATCH(US!CL$5,FRED!$A:$A,0),MATCH(US!$B20,FRED!$1:$1,0))),(SUM(BZ20:CK20)))),"")</f>
        <v>39608</v>
      </c>
      <c r="CM20" s="59">
        <f>+IFERROR((IF(ISTEXT(CM$5)=FALSE,(INDEX(FRED!$1:$1048576,MATCH(US!CM$5,FRED!$A:$A,0),MATCH(US!$B20,FRED!$1:$1,0))),(SUM(CA20:CL20)))),"")</f>
        <v>39509</v>
      </c>
      <c r="CN20" s="59">
        <f>+IFERROR((IF(ISTEXT(CN$5)=FALSE,(INDEX(FRED!$1:$1048576,MATCH(US!CN$5,FRED!$A:$A,0),MATCH(US!$B20,FRED!$1:$1,0))),(SUM(CB20:CM20)))),"")</f>
        <v>40154</v>
      </c>
      <c r="CO20" s="59">
        <f>+IFERROR((IF(ISTEXT(CO$5)=FALSE,(INDEX(FRED!$1:$1048576,MATCH(US!CO$5,FRED!$A:$A,0),MATCH(US!$B20,FRED!$1:$1,0))),(SUM(CC20:CN20)))),"")</f>
        <v>41866</v>
      </c>
      <c r="CP20" s="60">
        <f>+IFERROR((IF(ISTEXT(CP$5)=FALSE,(INDEX(FRED!$1:$1048576,MATCH(US!CP$5,FRED!$A:$A,0),MATCH(US!$B20,FRED!$1:$1,0))),(SUM(CD20:CO20)))),"")</f>
        <v>461863</v>
      </c>
      <c r="CQ20" s="59">
        <f>+IFERROR((IF(ISTEXT(CQ$5)=FALSE,(INDEX(FRED!$1:$1048576,MATCH(US!CQ$5,FRED!$A:$A,0),MATCH(US!$B20,FRED!$1:$1,0))),(SUM(CE20:CP20)))),"")</f>
        <v>42053</v>
      </c>
      <c r="CR20" s="59">
        <f>+IFERROR((IF(ISTEXT(CR$5)=FALSE,(INDEX(FRED!$1:$1048576,MATCH(US!CR$5,FRED!$A:$A,0),MATCH(US!$B20,FRED!$1:$1,0))),(SUM(CF20:CQ20)))),"")</f>
        <v>42562</v>
      </c>
      <c r="CS20" s="59">
        <f>+IFERROR((IF(ISTEXT(CS$5)=FALSE,(INDEX(FRED!$1:$1048576,MATCH(US!CS$5,FRED!$A:$A,0),MATCH(US!$B20,FRED!$1:$1,0))),(SUM(CG20:CR20)))),"")</f>
        <v>42705</v>
      </c>
      <c r="CT20" s="59">
        <f>+IFERROR((IF(ISTEXT(CT$5)=FALSE,(INDEX(FRED!$1:$1048576,MATCH(US!CT$5,FRED!$A:$A,0),MATCH(US!$B20,FRED!$1:$1,0))),(SUM(CH20:CS20)))),"")</f>
        <v>42988</v>
      </c>
      <c r="CU20" s="59">
        <f>+IFERROR((IF(ISTEXT(CU$5)=FALSE,(INDEX(FRED!$1:$1048576,MATCH(US!CU$5,FRED!$A:$A,0),MATCH(US!$B20,FRED!$1:$1,0))),(SUM(CI20:CT20)))),"")</f>
        <v>43394</v>
      </c>
      <c r="CV20" s="59">
        <f>+IFERROR((IF(ISTEXT(CV$5)=FALSE,(INDEX(FRED!$1:$1048576,MATCH(US!CV$5,FRED!$A:$A,0),MATCH(US!$B20,FRED!$1:$1,0))),(SUM(CJ20:CU20)))),"")</f>
        <v>42846</v>
      </c>
      <c r="CW20" s="59">
        <f>+IFERROR((IF(ISTEXT(CW$5)=FALSE,(INDEX(FRED!$1:$1048576,MATCH(US!CW$5,FRED!$A:$A,0),MATCH(US!$B20,FRED!$1:$1,0))),(SUM(CK20:CV20)))),"")</f>
        <v>43512</v>
      </c>
      <c r="CX20" s="59">
        <f>+IFERROR((IF(ISTEXT(CX$5)=FALSE,(INDEX(FRED!$1:$1048576,MATCH(US!CX$5,FRED!$A:$A,0),MATCH(US!$B20,FRED!$1:$1,0))),(SUM(CL20:CW20)))),"")</f>
        <v>44738</v>
      </c>
      <c r="CY20" s="59">
        <f>+IFERROR((IF(ISTEXT(CY$5)=FALSE,(INDEX(FRED!$1:$1048576,MATCH(US!CY$5,FRED!$A:$A,0),MATCH(US!$B20,FRED!$1:$1,0))),(SUM(CM20:CX20)))),"")</f>
        <v>44684</v>
      </c>
      <c r="CZ20" s="59">
        <f>+IFERROR((IF(ISTEXT(CZ$5)=FALSE,(INDEX(FRED!$1:$1048576,MATCH(US!CZ$5,FRED!$A:$A,0),MATCH(US!$B20,FRED!$1:$1,0))),(SUM(CN20:CY20)))),"")</f>
        <v>45559</v>
      </c>
      <c r="DA20" s="59">
        <f>+IFERROR((IF(ISTEXT(DA$5)=FALSE,(INDEX(FRED!$1:$1048576,MATCH(US!DA$5,FRED!$A:$A,0),MATCH(US!$B20,FRED!$1:$1,0))),(SUM(CO20:CZ20)))),"")</f>
        <v>45165</v>
      </c>
      <c r="DB20" s="59">
        <f>+IFERROR((IF(ISTEXT(DB$5)=FALSE,(INDEX(FRED!$1:$1048576,MATCH(US!DB$5,FRED!$A:$A,0),MATCH(US!$B20,FRED!$1:$1,0))),(SUM(CP20:DA20)))),"")</f>
        <v>44493</v>
      </c>
      <c r="DC20" s="60">
        <f>+IFERROR((IF(ISTEXT(DC$5)=FALSE,(INDEX(FRED!$1:$1048576,MATCH(US!DC$5,FRED!$A:$A,0),MATCH(US!$B20,FRED!$1:$1,0))),(SUM(CQ20:DB20)))),"")</f>
        <v>524699</v>
      </c>
      <c r="DD20" s="59">
        <f>+IFERROR((IF(ISTEXT(DD$5)=FALSE,(INDEX(FRED!$1:$1048576,MATCH(US!DD$5,FRED!$A:$A,0),MATCH(US!$B20,FRED!$1:$1,0))),(SUM(CR20:DC20)))),"")</f>
        <v>44604</v>
      </c>
      <c r="DE20" s="59">
        <f>+IFERROR((IF(ISTEXT(DE$5)=FALSE,(INDEX(FRED!$1:$1048576,MATCH(US!DE$5,FRED!$A:$A,0),MATCH(US!$B20,FRED!$1:$1,0))),(SUM(CS20:DD20)))),"")</f>
        <v>45397</v>
      </c>
      <c r="DF20" s="59">
        <f>+IFERROR((IF(ISTEXT(DF$5)=FALSE,(INDEX(FRED!$1:$1048576,MATCH(US!DF$5,FRED!$A:$A,0),MATCH(US!$B20,FRED!$1:$1,0))),(SUM(CT20:DE20)))),"")</f>
        <v>46162</v>
      </c>
      <c r="DG20" s="59">
        <f>+IFERROR((IF(ISTEXT(DG$5)=FALSE,(INDEX(FRED!$1:$1048576,MATCH(US!DG$5,FRED!$A:$A,0),MATCH(US!$B20,FRED!$1:$1,0))),(SUM(CU20:DF20)))),"")</f>
        <v>45965</v>
      </c>
      <c r="DH20" s="59">
        <f>+IFERROR((IF(ISTEXT(DH$5)=FALSE,(INDEX(FRED!$1:$1048576,MATCH(US!DH$5,FRED!$A:$A,0),MATCH(US!$B20,FRED!$1:$1,0))),(SUM(CV20:DG20)))),"")</f>
        <v>46459</v>
      </c>
      <c r="DI20" s="59">
        <f>+IFERROR((IF(ISTEXT(DI$5)=FALSE,(INDEX(FRED!$1:$1048576,MATCH(US!DI$5,FRED!$A:$A,0),MATCH(US!$B20,FRED!$1:$1,0))),(SUM(CW20:DH20)))),"")</f>
        <v>46596</v>
      </c>
      <c r="DJ20" s="59">
        <f>+IFERROR((IF(ISTEXT(DJ$5)=FALSE,(INDEX(FRED!$1:$1048576,MATCH(US!DJ$5,FRED!$A:$A,0),MATCH(US!$B20,FRED!$1:$1,0))),(SUM(CX20:DI20)))),"")</f>
        <v>47651</v>
      </c>
      <c r="DK20" s="59">
        <f>+IFERROR((IF(ISTEXT(DK$5)=FALSE,(INDEX(FRED!$1:$1048576,MATCH(US!DK$5,FRED!$A:$A,0),MATCH(US!$B20,FRED!$1:$1,0))),(SUM(CY20:DJ20)))),"")</f>
        <v>47132</v>
      </c>
      <c r="DL20" s="59">
        <f>+IFERROR((IF(ISTEXT(DL$5)=FALSE,(INDEX(FRED!$1:$1048576,MATCH(US!DL$5,FRED!$A:$A,0),MATCH(US!$B20,FRED!$1:$1,0))),(SUM(CZ20:DK20)))),"")</f>
        <v>47198</v>
      </c>
      <c r="DM20" s="59">
        <f>+IFERROR((IF(ISTEXT(DM$5)=FALSE,(INDEX(FRED!$1:$1048576,MATCH(US!DM$5,FRED!$A:$A,0),MATCH(US!$B20,FRED!$1:$1,0))),(SUM(DA20:DL20)))),"")</f>
        <v>48001</v>
      </c>
      <c r="DN20" s="59">
        <f>+IFERROR((IF(ISTEXT(DN$5)=FALSE,(INDEX(FRED!$1:$1048576,MATCH(US!DN$5,FRED!$A:$A,0),MATCH(US!$B20,FRED!$1:$1,0))),(SUM(DB20:DM20)))),"")</f>
        <v>48862</v>
      </c>
      <c r="DO20" s="59">
        <f>+IFERROR((IF(ISTEXT(DO$5)=FALSE,(INDEX(FRED!$1:$1048576,MATCH(US!DO$5,FRED!$A:$A,0),MATCH(US!$B20,FRED!$1:$1,0))),(SUM(DC20:DN20)))),"")</f>
        <v>47933</v>
      </c>
      <c r="DP20" s="60">
        <f>+IFERROR((IF(ISTEXT(DP$5)=FALSE,(INDEX(FRED!$1:$1048576,MATCH(US!DP$5,FRED!$A:$A,0),MATCH(US!$B20,FRED!$1:$1,0))),(SUM(DD20:DO20)))),"")</f>
        <v>561960</v>
      </c>
      <c r="DQ20" s="59">
        <f>+IFERROR((IF(ISTEXT(DQ$5)=FALSE,(INDEX(FRED!$1:$1048576,MATCH(US!DQ$5,FRED!$A:$A,0),MATCH(US!$B20,FRED!$1:$1,0))),(SUM(DE20:DP20)))),"")</f>
        <v>46907</v>
      </c>
      <c r="DR20" s="59">
        <f>+IFERROR((IF(ISTEXT(DR$5)=FALSE,(INDEX(FRED!$1:$1048576,MATCH(US!DR$5,FRED!$A:$A,0),MATCH(US!$B20,FRED!$1:$1,0))),(SUM(DF20:DQ20)))),"")</f>
        <v>47933</v>
      </c>
      <c r="DS20" s="59">
        <f>+IFERROR((IF(ISTEXT(DS$5)=FALSE,(INDEX(FRED!$1:$1048576,MATCH(US!DS$5,FRED!$A:$A,0),MATCH(US!$B20,FRED!$1:$1,0))),(SUM(DG20:DR20)))),"")</f>
        <v>47829</v>
      </c>
      <c r="DT20" s="59">
        <f>+IFERROR((IF(ISTEXT(DT$5)=FALSE,(INDEX(FRED!$1:$1048576,MATCH(US!DT$5,FRED!$A:$A,0),MATCH(US!$B20,FRED!$1:$1,0))),(SUM(DH20:DS20)))),"")</f>
        <v>46710</v>
      </c>
      <c r="DU20" s="59">
        <f>+IFERROR((IF(ISTEXT(DU$5)=FALSE,(INDEX(FRED!$1:$1048576,MATCH(US!DU$5,FRED!$A:$A,0),MATCH(US!$B20,FRED!$1:$1,0))),(SUM(DI20:DT20)))),"")</f>
        <v>46162</v>
      </c>
      <c r="DV20" s="59">
        <f>+IFERROR((IF(ISTEXT(DV$5)=FALSE,(INDEX(FRED!$1:$1048576,MATCH(US!DV$5,FRED!$A:$A,0),MATCH(US!$B20,FRED!$1:$1,0))),(SUM(DJ20:DU20)))),"")</f>
        <v>46267</v>
      </c>
      <c r="DW20" s="59">
        <f>+IFERROR((IF(ISTEXT(DW$5)=FALSE,(INDEX(FRED!$1:$1048576,MATCH(US!DW$5,FRED!$A:$A,0),MATCH(US!$B20,FRED!$1:$1,0))),(SUM(DK20:DV20)))),"")</f>
        <v>44406</v>
      </c>
      <c r="DX20" s="59">
        <f>+IFERROR((IF(ISTEXT(DX$5)=FALSE,(INDEX(FRED!$1:$1048576,MATCH(US!DX$5,FRED!$A:$A,0),MATCH(US!$B20,FRED!$1:$1,0))),(SUM(DL20:DW20)))),"")</f>
        <v>44037</v>
      </c>
      <c r="DY20" s="59">
        <f>+IFERROR((IF(ISTEXT(DY$5)=FALSE,(INDEX(FRED!$1:$1048576,MATCH(US!DY$5,FRED!$A:$A,0),MATCH(US!$B20,FRED!$1:$1,0))),(SUM(DM20:DX20)))),"")</f>
        <v>43694</v>
      </c>
      <c r="DZ20" s="59">
        <f>+IFERROR((IF(ISTEXT(DZ$5)=FALSE,(INDEX(FRED!$1:$1048576,MATCH(US!DZ$5,FRED!$A:$A,0),MATCH(US!$B20,FRED!$1:$1,0))),(SUM(DN20:DY20)))),"")</f>
        <v>43221</v>
      </c>
      <c r="EA20" s="59">
        <f>+IFERROR((IF(ISTEXT(EA$5)=FALSE,(INDEX(FRED!$1:$1048576,MATCH(US!EA$5,FRED!$A:$A,0),MATCH(US!$B20,FRED!$1:$1,0))),(SUM(DO20:DZ20)))),"")</f>
        <v>40806</v>
      </c>
      <c r="EB20" s="59">
        <f>+IFERROR((IF(ISTEXT(EB$5)=FALSE,(INDEX(FRED!$1:$1048576,MATCH(US!EB$5,FRED!$A:$A,0),MATCH(US!$B20,FRED!$1:$1,0))),(SUM(DP20:EA20)))),"")</f>
        <v>40687</v>
      </c>
      <c r="EC20" s="60">
        <f>+IFERROR((IF(ISTEXT(EC$5)=FALSE,(INDEX(FRED!$1:$1048576,MATCH(US!EC$5,FRED!$A:$A,0),MATCH(US!$B20,FRED!$1:$1,0))),(SUM(DQ20:EB20)))),"")</f>
        <v>538659</v>
      </c>
      <c r="ED20" s="59">
        <f>+IFERROR((IF(ISTEXT(ED$5)=FALSE,(INDEX(FRED!$1:$1048576,MATCH(US!ED$5,FRED!$A:$A,0),MATCH(US!$B20,FRED!$1:$1,0))),(SUM(DR20:EC20)))),"")</f>
        <v>40013</v>
      </c>
      <c r="EE20" s="59">
        <f>+IFERROR((IF(ISTEXT(EE$5)=FALSE,(INDEX(FRED!$1:$1048576,MATCH(US!EE$5,FRED!$A:$A,0),MATCH(US!$B20,FRED!$1:$1,0))),(SUM(DS20:ED20)))),"")</f>
        <v>38296</v>
      </c>
      <c r="EF20" s="59">
        <f>+IFERROR((IF(ISTEXT(EF$5)=FALSE,(INDEX(FRED!$1:$1048576,MATCH(US!EF$5,FRED!$A:$A,0),MATCH(US!$B20,FRED!$1:$1,0))),(SUM(DT20:EE20)))),"")</f>
        <v>38687</v>
      </c>
      <c r="EG20" s="59">
        <f>+IFERROR((IF(ISTEXT(EG$5)=FALSE,(INDEX(FRED!$1:$1048576,MATCH(US!EG$5,FRED!$A:$A,0),MATCH(US!$B20,FRED!$1:$1,0))),(SUM(DU20:EF20)))),"")</f>
        <v>38857</v>
      </c>
      <c r="EH20" s="59">
        <f>+IFERROR((IF(ISTEXT(EH$5)=FALSE,(INDEX(FRED!$1:$1048576,MATCH(US!EH$5,FRED!$A:$A,0),MATCH(US!$B20,FRED!$1:$1,0))),(SUM(DV20:EG20)))),"")</f>
        <v>39486</v>
      </c>
      <c r="EI20" s="59">
        <f>+IFERROR((IF(ISTEXT(EI$5)=FALSE,(INDEX(FRED!$1:$1048576,MATCH(US!EI$5,FRED!$A:$A,0),MATCH(US!$B20,FRED!$1:$1,0))),(SUM(DW20:EH20)))),"")</f>
        <v>38733</v>
      </c>
      <c r="EJ20" s="59">
        <f>+IFERROR((IF(ISTEXT(EJ$5)=FALSE,(INDEX(FRED!$1:$1048576,MATCH(US!EJ$5,FRED!$A:$A,0),MATCH(US!$B20,FRED!$1:$1,0))),(SUM(DX20:EI20)))),"")</f>
        <v>38735</v>
      </c>
      <c r="EK20" s="59">
        <f>+IFERROR((IF(ISTEXT(EK$5)=FALSE,(INDEX(FRED!$1:$1048576,MATCH(US!EK$5,FRED!$A:$A,0),MATCH(US!$B20,FRED!$1:$1,0))),(SUM(DY20:EJ20)))),"")</f>
        <v>39425</v>
      </c>
      <c r="EL20" s="59">
        <f>+IFERROR((IF(ISTEXT(EL$5)=FALSE,(INDEX(FRED!$1:$1048576,MATCH(US!EL$5,FRED!$A:$A,0),MATCH(US!$B20,FRED!$1:$1,0))),(SUM(DZ20:EK20)))),"")</f>
        <v>40364</v>
      </c>
      <c r="EM20" s="59">
        <f>+IFERROR((IF(ISTEXT(EM$5)=FALSE,(INDEX(FRED!$1:$1048576,MATCH(US!EM$5,FRED!$A:$A,0),MATCH(US!$B20,FRED!$1:$1,0))),(SUM(EA20:EL20)))),"")</f>
        <v>39629</v>
      </c>
      <c r="EN20" s="59">
        <f>+IFERROR((IF(ISTEXT(EN$5)=FALSE,(INDEX(FRED!$1:$1048576,MATCH(US!EN$5,FRED!$A:$A,0),MATCH(US!$B20,FRED!$1:$1,0))),(SUM(EB20:EM20)))),"")</f>
        <v>40292</v>
      </c>
      <c r="EO20" s="59">
        <f>+IFERROR((IF(ISTEXT(EO$5)=FALSE,(INDEX(FRED!$1:$1048576,MATCH(US!EO$5,FRED!$A:$A,0),MATCH(US!$B20,FRED!$1:$1,0))),(SUM(EC20:EN20)))),"")</f>
        <v>39339</v>
      </c>
      <c r="EP20" s="60">
        <f>+IFERROR((IF(ISTEXT(EP$5)=FALSE,(INDEX(FRED!$1:$1048576,MATCH(US!EP$5,FRED!$A:$A,0),MATCH(US!$B20,FRED!$1:$1,0))),(SUM(ED20:EO20)))),"")</f>
        <v>471856</v>
      </c>
      <c r="EQ20" s="59">
        <f>+IFERROR((IF(ISTEXT(EQ$5)=FALSE,(INDEX(FRED!$1:$1048576,MATCH(US!EQ$5,FRED!$A:$A,0),MATCH(US!$B20,FRED!$1:$1,0))),(SUM(EE20:EP20)))),"")</f>
        <v>39400</v>
      </c>
      <c r="ER20" s="59">
        <f>+IFERROR((IF(ISTEXT(ER$5)=FALSE,(INDEX(FRED!$1:$1048576,MATCH(US!ER$5,FRED!$A:$A,0),MATCH(US!$B20,FRED!$1:$1,0))),(SUM(EF20:EQ20)))),"")</f>
        <v>38946</v>
      </c>
      <c r="ES20" s="59">
        <f>+IFERROR((IF(ISTEXT(ES$5)=FALSE,(INDEX(FRED!$1:$1048576,MATCH(US!ES$5,FRED!$A:$A,0),MATCH(US!$B20,FRED!$1:$1,0))),(SUM(EG20:ER20)))),"")</f>
        <v>39796</v>
      </c>
      <c r="ET20" s="59">
        <f>+IFERROR((IF(ISTEXT(ET$5)=FALSE,(INDEX(FRED!$1:$1048576,MATCH(US!ET$5,FRED!$A:$A,0),MATCH(US!$B20,FRED!$1:$1,0))),(SUM(EH20:ES20)))),"")</f>
        <v>40011</v>
      </c>
      <c r="EU20" s="59">
        <f>+IFERROR((IF(ISTEXT(EU$5)=FALSE,(INDEX(FRED!$1:$1048576,MATCH(US!EU$5,FRED!$A:$A,0),MATCH(US!$B20,FRED!$1:$1,0))),(SUM(EI20:ET20)))),"")</f>
        <v>39142</v>
      </c>
      <c r="EV20" s="59">
        <f>+IFERROR((IF(ISTEXT(EV$5)=FALSE,(INDEX(FRED!$1:$1048576,MATCH(US!EV$5,FRED!$A:$A,0),MATCH(US!$B20,FRED!$1:$1,0))),(SUM(EJ20:EU20)))),"")</f>
        <v>41071</v>
      </c>
      <c r="EW20" s="59">
        <f>+IFERROR((IF(ISTEXT(EW$5)=FALSE,(INDEX(FRED!$1:$1048576,MATCH(US!EW$5,FRED!$A:$A,0),MATCH(US!$B20,FRED!$1:$1,0))),(SUM(EK20:EV20)))),"")</f>
        <v>41283</v>
      </c>
      <c r="EX20" s="59">
        <f>+IFERROR((IF(ISTEXT(EX$5)=FALSE,(INDEX(FRED!$1:$1048576,MATCH(US!EX$5,FRED!$A:$A,0),MATCH(US!$B20,FRED!$1:$1,0))),(SUM(EL20:EW20)))),"")</f>
        <v>40872</v>
      </c>
      <c r="EY20" s="59">
        <f>+IFERROR((IF(ISTEXT(EY$5)=FALSE,(INDEX(FRED!$1:$1048576,MATCH(US!EY$5,FRED!$A:$A,0),MATCH(US!$B20,FRED!$1:$1,0))),(SUM(EM20:EX20)))),"")</f>
        <v>40879</v>
      </c>
      <c r="EZ20" s="59">
        <f>+IFERROR((IF(ISTEXT(EZ$5)=FALSE,(INDEX(FRED!$1:$1048576,MATCH(US!EZ$5,FRED!$A:$A,0),MATCH(US!$B20,FRED!$1:$1,0))),(SUM(EN20:EY20)))),"")</f>
        <v>39170</v>
      </c>
      <c r="FA20" s="59">
        <f>+IFERROR((IF(ISTEXT(FA$5)=FALSE,(INDEX(FRED!$1:$1048576,MATCH(US!FA$5,FRED!$A:$A,0),MATCH(US!$B20,FRED!$1:$1,0))),(SUM(EO20:EZ20)))),"")</f>
        <v>40288</v>
      </c>
      <c r="FB20" s="59">
        <f>+IFERROR((IF(ISTEXT(FB$5)=FALSE,(INDEX(FRED!$1:$1048576,MATCH(US!FB$5,FRED!$A:$A,0),MATCH(US!$B20,FRED!$1:$1,0))),(SUM(EP20:FA20)))),"")</f>
        <v>41467</v>
      </c>
      <c r="FC20" s="60">
        <f>+IFERROR((IF(ISTEXT(FC$5)=FALSE,(INDEX(FRED!$1:$1048576,MATCH(US!FC$5,FRED!$A:$A,0),MATCH(US!$B20,FRED!$1:$1,0))),(SUM(EQ20:FB20)))),"")</f>
        <v>482325</v>
      </c>
      <c r="FD20" s="59">
        <f>+IFERROR((IF(ISTEXT(FD$5)=FALSE,(INDEX(FRED!$1:$1048576,MATCH(US!FD$5,FRED!$A:$A,0),MATCH(US!$B20,FRED!$1:$1,0))),(SUM(ER20:FC20)))),"")</f>
        <v>42281</v>
      </c>
      <c r="FE20" s="59">
        <f>+IFERROR((IF(ISTEXT(FE$5)=FALSE,(INDEX(FRED!$1:$1048576,MATCH(US!FE$5,FRED!$A:$A,0),MATCH(US!$B20,FRED!$1:$1,0))),(SUM(ES20:FD20)))),"")</f>
        <v>42417</v>
      </c>
      <c r="FF20" s="59">
        <f>+IFERROR((IF(ISTEXT(FF$5)=FALSE,(INDEX(FRED!$1:$1048576,MATCH(US!FF$5,FRED!$A:$A,0),MATCH(US!$B20,FRED!$1:$1,0))),(SUM(ET20:FE20)))),"")</f>
        <v>42679</v>
      </c>
      <c r="FG20" s="59">
        <f>+IFERROR((IF(ISTEXT(FG$5)=FALSE,(INDEX(FRED!$1:$1048576,MATCH(US!FG$5,FRED!$A:$A,0),MATCH(US!$B20,FRED!$1:$1,0))),(SUM(EU20:FF20)))),"")</f>
        <v>43579</v>
      </c>
      <c r="FH20" s="59">
        <f>+IFERROR((IF(ISTEXT(FH$5)=FALSE,(INDEX(FRED!$1:$1048576,MATCH(US!FH$5,FRED!$A:$A,0),MATCH(US!$B20,FRED!$1:$1,0))),(SUM(EV20:FG20)))),"")</f>
        <v>43414</v>
      </c>
      <c r="FI20" s="59">
        <f>+IFERROR((IF(ISTEXT(FI$5)=FALSE,(INDEX(FRED!$1:$1048576,MATCH(US!FI$5,FRED!$A:$A,0),MATCH(US!$B20,FRED!$1:$1,0))),(SUM(EW20:FH20)))),"")</f>
        <v>43405</v>
      </c>
      <c r="FJ20" s="59">
        <f>+IFERROR((IF(ISTEXT(FJ$5)=FALSE,(INDEX(FRED!$1:$1048576,MATCH(US!FJ$5,FRED!$A:$A,0),MATCH(US!$B20,FRED!$1:$1,0))),(SUM(EX20:FI20)))),"")</f>
        <v>43192</v>
      </c>
      <c r="FK20" s="59">
        <f>+IFERROR((IF(ISTEXT(FK$5)=FALSE,(INDEX(FRED!$1:$1048576,MATCH(US!FK$5,FRED!$A:$A,0),MATCH(US!$B20,FRED!$1:$1,0))),(SUM(EY20:FJ20)))),"")</f>
        <v>43201</v>
      </c>
      <c r="FL20" s="59">
        <f>+IFERROR((IF(ISTEXT(FL$5)=FALSE,(INDEX(FRED!$1:$1048576,MATCH(US!FL$5,FRED!$A:$A,0),MATCH(US!$B20,FRED!$1:$1,0))),(SUM(EZ20:FK20)))),"")</f>
        <v>41262</v>
      </c>
      <c r="FM20" s="59">
        <f>+IFERROR((IF(ISTEXT(FM$5)=FALSE,(INDEX(FRED!$1:$1048576,MATCH(US!FM$5,FRED!$A:$A,0),MATCH(US!$B20,FRED!$1:$1,0))),(SUM(FA20:FL20)))),"")</f>
        <v>41464</v>
      </c>
      <c r="FN20" s="59">
        <f>+IFERROR((IF(ISTEXT(FN$5)=FALSE,(INDEX(FRED!$1:$1048576,MATCH(US!FN$5,FRED!$A:$A,0),MATCH(US!$B20,FRED!$1:$1,0))),(SUM(FB20:FM20)))),"")</f>
        <v>40766</v>
      </c>
      <c r="FO20" s="59">
        <f>+IFERROR((IF(ISTEXT(FO$5)=FALSE,(INDEX(FRED!$1:$1048576,MATCH(US!FO$5,FRED!$A:$A,0),MATCH(US!$B20,FRED!$1:$1,0))),(SUM(FC20:FN20)))),"")</f>
        <v>42226</v>
      </c>
      <c r="FP20" s="60">
        <f>+IFERROR((IF(ISTEXT(FP$5)=FALSE,(INDEX(FRED!$1:$1048576,MATCH(US!FP$5,FRED!$A:$A,0),MATCH(US!$B20,FRED!$1:$1,0))),(SUM(FD20:FO20)))),"")</f>
        <v>509886</v>
      </c>
      <c r="FQ20" s="59">
        <f>+IFERROR((IF(ISTEXT(FQ$5)=FALSE,(INDEX(FRED!$1:$1048576,MATCH(US!FQ$5,FRED!$A:$A,0),MATCH(US!$B20,FRED!$1:$1,0))),(SUM(FE20:FP20)))),"")</f>
        <v>42043</v>
      </c>
      <c r="FR20" s="59">
        <f>+IFERROR((IF(ISTEXT(FR$5)=FALSE,(INDEX(FRED!$1:$1048576,MATCH(US!FR$5,FRED!$A:$A,0),MATCH(US!$B20,FRED!$1:$1,0))),(SUM(FF20:FQ20)))),"")</f>
        <v>41506</v>
      </c>
      <c r="FS20" s="59">
        <f>+IFERROR((IF(ISTEXT(FS$5)=FALSE,(INDEX(FRED!$1:$1048576,MATCH(US!FS$5,FRED!$A:$A,0),MATCH(US!$B20,FRED!$1:$1,0))),(SUM(FG20:FR20)))),"")</f>
        <v>40564</v>
      </c>
      <c r="FT20" s="59">
        <f>+IFERROR((IF(ISTEXT(FT$5)=FALSE,(INDEX(FRED!$1:$1048576,MATCH(US!FT$5,FRED!$A:$A,0),MATCH(US!$B20,FRED!$1:$1,0))),(SUM(FH20:FS20)))),"")</f>
        <v>40494</v>
      </c>
      <c r="FU20" s="59">
        <f>+IFERROR((IF(ISTEXT(FU$5)=FALSE,(INDEX(FRED!$1:$1048576,MATCH(US!FU$5,FRED!$A:$A,0),MATCH(US!$B20,FRED!$1:$1,0))),(SUM(FI20:FT20)))),"")</f>
        <v>40500</v>
      </c>
      <c r="FV20" s="59">
        <f>+IFERROR((IF(ISTEXT(FV$5)=FALSE,(INDEX(FRED!$1:$1048576,MATCH(US!FV$5,FRED!$A:$A,0),MATCH(US!$B20,FRED!$1:$1,0))),(SUM(FJ20:FU20)))),"")</f>
        <v>40646</v>
      </c>
      <c r="FW20" s="59">
        <f>+IFERROR((IF(ISTEXT(FW$5)=FALSE,(INDEX(FRED!$1:$1048576,MATCH(US!FW$5,FRED!$A:$A,0),MATCH(US!$B20,FRED!$1:$1,0))),(SUM(FK20:FV20)))),"")</f>
        <v>40969</v>
      </c>
      <c r="FX20" s="59">
        <f>+IFERROR((IF(ISTEXT(FX$5)=FALSE,(INDEX(FRED!$1:$1048576,MATCH(US!FX$5,FRED!$A:$A,0),MATCH(US!$B20,FRED!$1:$1,0))),(SUM(FL20:FW20)))),"")</f>
        <v>40206</v>
      </c>
      <c r="FY20" s="59">
        <f>+IFERROR((IF(ISTEXT(FY$5)=FALSE,(INDEX(FRED!$1:$1048576,MATCH(US!FY$5,FRED!$A:$A,0),MATCH(US!$B20,FRED!$1:$1,0))),(SUM(FM20:FX20)))),"")</f>
        <v>40498</v>
      </c>
      <c r="FZ20" s="59">
        <f>+IFERROR((IF(ISTEXT(FZ$5)=FALSE,(INDEX(FRED!$1:$1048576,MATCH(US!FZ$5,FRED!$A:$A,0),MATCH(US!$B20,FRED!$1:$1,0))),(SUM(FN20:FY20)))),"")</f>
        <v>40657</v>
      </c>
      <c r="GA20" s="59">
        <f>+IFERROR((IF(ISTEXT(GA$5)=FALSE,(INDEX(FRED!$1:$1048576,MATCH(US!GA$5,FRED!$A:$A,0),MATCH(US!$B20,FRED!$1:$1,0))),(SUM(FO20:FZ20)))),"")</f>
        <v>40826</v>
      </c>
      <c r="GB20" s="59">
        <f>+IFERROR((IF(ISTEXT(GB$5)=FALSE,(INDEX(FRED!$1:$1048576,MATCH(US!GB$5,FRED!$A:$A,0),MATCH(US!$B20,FRED!$1:$1,0))),(SUM(FP20:GA20)))),"")</f>
        <v>39479</v>
      </c>
      <c r="GC20" s="60">
        <f>+IFERROR((IF(ISTEXT(GC$5)=FALSE,(INDEX(FRED!$1:$1048576,MATCH(US!GC$5,FRED!$A:$A,0),MATCH(US!$B20,FRED!$1:$1,0))),(SUM(FQ20:GB20)))),"")</f>
        <v>488388</v>
      </c>
      <c r="GD20" s="59">
        <f>+IFERROR((IF(ISTEXT(GD$5)=FALSE,(INDEX(FRED!$1:$1048576,MATCH(US!GD$5,FRED!$A:$A,0),MATCH(US!$B20,FRED!$1:$1,0))),(SUM(FR20:GC20)))),"")</f>
        <v>39179</v>
      </c>
      <c r="GE20" s="59">
        <f>+IFERROR((IF(ISTEXT(GE$5)=FALSE,(INDEX(FRED!$1:$1048576,MATCH(US!GE$5,FRED!$A:$A,0),MATCH(US!$B20,FRED!$1:$1,0))),(SUM(FS20:GD20)))),"")</f>
        <v>39172</v>
      </c>
      <c r="GF20" s="59">
        <f>+IFERROR((IF(ISTEXT(GF$5)=FALSE,(INDEX(FRED!$1:$1048576,MATCH(US!GF$5,FRED!$A:$A,0),MATCH(US!$B20,FRED!$1:$1,0))),(SUM(FT20:GE20)))),"")</f>
        <v>37660</v>
      </c>
      <c r="GG20" s="59">
        <f>+IFERROR((IF(ISTEXT(GG$5)=FALSE,(INDEX(FRED!$1:$1048576,MATCH(US!GG$5,FRED!$A:$A,0),MATCH(US!$B20,FRED!$1:$1,0))),(SUM(FU20:GF20)))),"")</f>
        <v>38494</v>
      </c>
      <c r="GH20" s="59">
        <f>+IFERROR((IF(ISTEXT(GH$5)=FALSE,(INDEX(FRED!$1:$1048576,MATCH(US!GH$5,FRED!$A:$A,0),MATCH(US!$B20,FRED!$1:$1,0))),(SUM(FV20:GG20)))),"")</f>
        <v>38051</v>
      </c>
      <c r="GI20" s="59">
        <f>+IFERROR((IF(ISTEXT(GI$5)=FALSE,(INDEX(FRED!$1:$1048576,MATCH(US!GI$5,FRED!$A:$A,0),MATCH(US!$B20,FRED!$1:$1,0))),(SUM(FW20:GH20)))),"")</f>
        <v>38135</v>
      </c>
      <c r="GJ20" s="59">
        <f>+IFERROR((IF(ISTEXT(GJ$5)=FALSE,(INDEX(FRED!$1:$1048576,MATCH(US!GJ$5,FRED!$A:$A,0),MATCH(US!$B20,FRED!$1:$1,0))),(SUM(FX20:GI20)))),"")</f>
        <v>38873</v>
      </c>
      <c r="GK20" s="59">
        <f>+IFERROR((IF(ISTEXT(GK$5)=FALSE,(INDEX(FRED!$1:$1048576,MATCH(US!GK$5,FRED!$A:$A,0),MATCH(US!$B20,FRED!$1:$1,0))),(SUM(FY20:GJ20)))),"")</f>
        <v>38297</v>
      </c>
      <c r="GL20" s="59">
        <f>+IFERROR((IF(ISTEXT(GL$5)=FALSE,(INDEX(FRED!$1:$1048576,MATCH(US!GL$5,FRED!$A:$A,0),MATCH(US!$B20,FRED!$1:$1,0))),(SUM(FZ20:GK20)))),"")</f>
        <v>38125</v>
      </c>
      <c r="GM20" s="59">
        <f>+IFERROR((IF(ISTEXT(GM$5)=FALSE,(INDEX(FRED!$1:$1048576,MATCH(US!GM$5,FRED!$A:$A,0),MATCH(US!$B20,FRED!$1:$1,0))),(SUM(GA20:GL20)))),"")</f>
        <v>39538</v>
      </c>
      <c r="GN20" s="59">
        <f>+IFERROR((IF(ISTEXT(GN$5)=FALSE,(INDEX(FRED!$1:$1048576,MATCH(US!GN$5,FRED!$A:$A,0),MATCH(US!$B20,FRED!$1:$1,0))),(SUM(GB20:GM20)))),"")</f>
        <v>39422</v>
      </c>
      <c r="GO20" s="59">
        <f>+IFERROR((IF(ISTEXT(GO$5)=FALSE,(INDEX(FRED!$1:$1048576,MATCH(US!GO$5,FRED!$A:$A,0),MATCH(US!$B20,FRED!$1:$1,0))),(SUM(GC20:GN20)))),"")</f>
        <v>39041</v>
      </c>
      <c r="GP20" s="60">
        <f>+IFERROR((IF(ISTEXT(GP$5)=FALSE,(INDEX(FRED!$1:$1048576,MATCH(US!GP$5,FRED!$A:$A,0),MATCH(US!$B20,FRED!$1:$1,0))),(SUM(GD20:GO20)))),"")</f>
        <v>463987</v>
      </c>
      <c r="GQ20" s="59">
        <f>+IFERROR((IF(ISTEXT(GQ$5)=FALSE,(INDEX(FRED!$1:$1048576,MATCH(US!GQ$5,FRED!$A:$A,0),MATCH(US!$B20,FRED!$1:$1,0))),(SUM(GE20:GP20)))),"")</f>
        <v>39516</v>
      </c>
      <c r="GR20" s="59">
        <f>+IFERROR((IF(ISTEXT(GR$5)=FALSE,(INDEX(FRED!$1:$1048576,MATCH(US!GR$5,FRED!$A:$A,0),MATCH(US!$B20,FRED!$1:$1,0))),(SUM(GF20:GQ20)))),"")</f>
        <v>39154</v>
      </c>
      <c r="GS20" s="59">
        <f>+IFERROR((IF(ISTEXT(GS$5)=FALSE,(INDEX(FRED!$1:$1048576,MATCH(US!GS$5,FRED!$A:$A,0),MATCH(US!$B20,FRED!$1:$1,0))),(SUM(GG20:GR20)))),"")</f>
        <v>39583</v>
      </c>
      <c r="GT20" s="59">
        <f>+IFERROR((IF(ISTEXT(GT$5)=FALSE,(INDEX(FRED!$1:$1048576,MATCH(US!GT$5,FRED!$A:$A,0),MATCH(US!$B20,FRED!$1:$1,0))),(SUM(GH20:GS20)))),"")</f>
        <v>39950</v>
      </c>
      <c r="GU20" s="59">
        <f>+IFERROR((IF(ISTEXT(GU$5)=FALSE,(INDEX(FRED!$1:$1048576,MATCH(US!GU$5,FRED!$A:$A,0),MATCH(US!$B20,FRED!$1:$1,0))),(SUM(GI20:GT20)))),"")</f>
        <v>40562</v>
      </c>
      <c r="GV20" s="59">
        <f>+IFERROR((IF(ISTEXT(GV$5)=FALSE,(INDEX(FRED!$1:$1048576,MATCH(US!GV$5,FRED!$A:$A,0),MATCH(US!$B20,FRED!$1:$1,0))),(SUM(GJ20:GU20)))),"")</f>
        <v>40646</v>
      </c>
      <c r="GW20" s="59">
        <f>+IFERROR((IF(ISTEXT(GW$5)=FALSE,(INDEX(FRED!$1:$1048576,MATCH(US!GW$5,FRED!$A:$A,0),MATCH(US!$B20,FRED!$1:$1,0))),(SUM(GK20:GV20)))),"")</f>
        <v>38729</v>
      </c>
      <c r="GX20" s="59">
        <f>+IFERROR((IF(ISTEXT(GX$5)=FALSE,(INDEX(FRED!$1:$1048576,MATCH(US!GX$5,FRED!$A:$A,0),MATCH(US!$B20,FRED!$1:$1,0))),(SUM(GL20:GW20)))),"")</f>
        <v>40265</v>
      </c>
      <c r="GY20" s="59">
        <f>+IFERROR((IF(ISTEXT(GY$5)=FALSE,(INDEX(FRED!$1:$1048576,MATCH(US!GY$5,FRED!$A:$A,0),MATCH(US!$B20,FRED!$1:$1,0))),(SUM(GM20:GX20)))),"")</f>
        <v>39681</v>
      </c>
      <c r="GZ20" s="59">
        <f>+IFERROR((IF(ISTEXT(GZ$5)=FALSE,(INDEX(FRED!$1:$1048576,MATCH(US!GZ$5,FRED!$A:$A,0),MATCH(US!$B20,FRED!$1:$1,0))),(SUM(GN20:GY20)))),"")</f>
        <v>39577</v>
      </c>
      <c r="HA20" s="59">
        <f>+IFERROR((IF(ISTEXT(HA$5)=FALSE,(INDEX(FRED!$1:$1048576,MATCH(US!HA$5,FRED!$A:$A,0),MATCH(US!$B20,FRED!$1:$1,0))),(SUM(GO20:GZ20)))),"")</f>
        <v>39767</v>
      </c>
      <c r="HB20" s="59">
        <f>+IFERROR((IF(ISTEXT(HB$5)=FALSE,(INDEX(FRED!$1:$1048576,MATCH(US!HB$5,FRED!$A:$A,0),MATCH(US!$B20,FRED!$1:$1,0))),(SUM(GP20:HA20)))),"")</f>
        <v>38650</v>
      </c>
      <c r="HC20" s="60">
        <f>+IFERROR((IF(ISTEXT(HC$5)=FALSE,(INDEX(FRED!$1:$1048576,MATCH(US!HC$5,FRED!$A:$A,0),MATCH(US!$B20,FRED!$1:$1,0))),(SUM(GQ20:HB20)))),"")</f>
        <v>476080</v>
      </c>
      <c r="HD20" s="59">
        <f>+IFERROR((IF(ISTEXT(HD$5)=FALSE,(INDEX(FRED!$1:$1048576,MATCH(US!HD$5,FRED!$A:$A,0),MATCH(US!$B20,FRED!$1:$1,0))),(SUM(GR20:HC20)))),"")</f>
        <v>38568</v>
      </c>
      <c r="HE20" s="59">
        <f>+IFERROR((IF(ISTEXT(HE$5)=FALSE,(INDEX(FRED!$1:$1048576,MATCH(US!HE$5,FRED!$A:$A,0),MATCH(US!$B20,FRED!$1:$1,0))),(SUM(GS20:HD20)))),"")</f>
        <v>39026</v>
      </c>
      <c r="HF20" s="59">
        <f>+IFERROR((IF(ISTEXT(HF$5)=FALSE,(INDEX(FRED!$1:$1048576,MATCH(US!HF$5,FRED!$A:$A,0),MATCH(US!$B20,FRED!$1:$1,0))),(SUM(GT20:HE20)))),"")</f>
        <v>41034</v>
      </c>
      <c r="HG20" s="59">
        <f>+IFERROR((IF(ISTEXT(HG$5)=FALSE,(INDEX(FRED!$1:$1048576,MATCH(US!HG$5,FRED!$A:$A,0),MATCH(US!$B20,FRED!$1:$1,0))),(SUM(GU20:HF20)))),"")</f>
        <v>39660</v>
      </c>
      <c r="HH20" s="59">
        <f>+IFERROR((IF(ISTEXT(HH$5)=FALSE,(INDEX(FRED!$1:$1048576,MATCH(US!HH$5,FRED!$A:$A,0),MATCH(US!$B20,FRED!$1:$1,0))),(SUM(GV20:HG20)))),"")</f>
        <v>39479</v>
      </c>
      <c r="HI20" s="59">
        <f>+IFERROR((IF(ISTEXT(HI$5)=FALSE,(INDEX(FRED!$1:$1048576,MATCH(US!HI$5,FRED!$A:$A,0),MATCH(US!$B20,FRED!$1:$1,0))),(SUM(GW20:HH20)))),"")</f>
        <v>40115</v>
      </c>
      <c r="HJ20" s="59">
        <f>+IFERROR((IF(ISTEXT(HJ$5)=FALSE,(INDEX(FRED!$1:$1048576,MATCH(US!HJ$5,FRED!$A:$A,0),MATCH(US!$B20,FRED!$1:$1,0))),(SUM(GX20:HI20)))),"")</f>
        <v>40706</v>
      </c>
      <c r="HK20" s="59">
        <f>+IFERROR((IF(ISTEXT(HK$5)=FALSE,(INDEX(FRED!$1:$1048576,MATCH(US!HK$5,FRED!$A:$A,0),MATCH(US!$B20,FRED!$1:$1,0))),(SUM(GY20:HJ20)))),"")</f>
        <v>40944</v>
      </c>
      <c r="HL20" s="59">
        <f>+IFERROR((IF(ISTEXT(HL$5)=FALSE,(INDEX(FRED!$1:$1048576,MATCH(US!HL$5,FRED!$A:$A,0),MATCH(US!$B20,FRED!$1:$1,0))),(SUM(GZ20:HK20)))),"")</f>
        <v>42588</v>
      </c>
      <c r="HM20" s="59">
        <f>+IFERROR((IF(ISTEXT(HM$5)=FALSE,(INDEX(FRED!$1:$1048576,MATCH(US!HM$5,FRED!$A:$A,0),MATCH(US!$B20,FRED!$1:$1,0))),(SUM(HA20:HL20)))),"")</f>
        <v>40871</v>
      </c>
      <c r="HN20" s="59">
        <f>+IFERROR((IF(ISTEXT(HN$5)=FALSE,(INDEX(FRED!$1:$1048576,MATCH(US!HN$5,FRED!$A:$A,0),MATCH(US!$B20,FRED!$1:$1,0))),(SUM(HB20:HM20)))),"")</f>
        <v>41066</v>
      </c>
      <c r="HO20" s="59">
        <f>+IFERROR((IF(ISTEXT(HO$5)=FALSE,(INDEX(FRED!$1:$1048576,MATCH(US!HO$5,FRED!$A:$A,0),MATCH(US!$B20,FRED!$1:$1,0))),(SUM(HC20:HN20)))),"")</f>
        <v>41882</v>
      </c>
      <c r="HP20" s="60">
        <f>+IFERROR((IF(ISTEXT(HP$5)=FALSE,(INDEX(FRED!$1:$1048576,MATCH(US!HP$5,FRED!$A:$A,0),MATCH(US!$B20,FRED!$1:$1,0))),(SUM(HD20:HO20)))),"")</f>
        <v>485939</v>
      </c>
      <c r="HQ20" s="59">
        <f>+IFERROR((IF(ISTEXT(HQ$5)=FALSE,(INDEX(FRED!$1:$1048576,MATCH(US!HQ$5,FRED!$A:$A,0),MATCH(US!$B20,FRED!$1:$1,0))),(SUM(HE20:HP20)))),"")</f>
        <v>41165</v>
      </c>
      <c r="HR20" s="59">
        <f>+IFERROR((IF(ISTEXT(HR$5)=FALSE,(INDEX(FRED!$1:$1048576,MATCH(US!HR$5,FRED!$A:$A,0),MATCH(US!$B20,FRED!$1:$1,0))),(SUM(HF20:HQ20)))),"")</f>
        <v>42065</v>
      </c>
      <c r="HS20" s="59">
        <f>+IFERROR((IF(ISTEXT(HS$5)=FALSE,(INDEX(FRED!$1:$1048576,MATCH(US!HS$5,FRED!$A:$A,0),MATCH(US!$B20,FRED!$1:$1,0))),(SUM(HG20:HR20)))),"")</f>
        <v>42615</v>
      </c>
      <c r="HT20" s="59">
        <f>+IFERROR((IF(ISTEXT(HT$5)=FALSE,(INDEX(FRED!$1:$1048576,MATCH(US!HT$5,FRED!$A:$A,0),MATCH(US!$B20,FRED!$1:$1,0))),(SUM(HH20:HS20)))),"")</f>
        <v>42248</v>
      </c>
      <c r="HU20" s="59">
        <f>+IFERROR((IF(ISTEXT(HU$5)=FALSE,(INDEX(FRED!$1:$1048576,MATCH(US!HU$5,FRED!$A:$A,0),MATCH(US!$B20,FRED!$1:$1,0))),(SUM(HI20:HT20)))),"")</f>
        <v>43225</v>
      </c>
      <c r="HV20" s="59">
        <f>+IFERROR((IF(ISTEXT(HV$5)=FALSE,(INDEX(FRED!$1:$1048576,MATCH(US!HV$5,FRED!$A:$A,0),MATCH(US!$B20,FRED!$1:$1,0))),(SUM(HJ20:HU20)))),"")</f>
        <v>43209</v>
      </c>
      <c r="HW20" s="59">
        <f>+IFERROR((IF(ISTEXT(HW$5)=FALSE,(INDEX(FRED!$1:$1048576,MATCH(US!HW$5,FRED!$A:$A,0),MATCH(US!$B20,FRED!$1:$1,0))),(SUM(HK20:HV20)))),"")</f>
        <v>43013</v>
      </c>
      <c r="HX20" s="59">
        <f>+IFERROR((IF(ISTEXT(HX$5)=FALSE,(INDEX(FRED!$1:$1048576,MATCH(US!HX$5,FRED!$A:$A,0),MATCH(US!$B20,FRED!$1:$1,0))),(SUM(HL20:HW20)))),"")</f>
        <v>44475</v>
      </c>
      <c r="HY20" s="59">
        <f>+IFERROR((IF(ISTEXT(HY$5)=FALSE,(INDEX(FRED!$1:$1048576,MATCH(US!HY$5,FRED!$A:$A,0),MATCH(US!$B20,FRED!$1:$1,0))),(SUM(HM20:HX20)))),"")</f>
        <v>43730</v>
      </c>
      <c r="HZ20" s="59">
        <f>+IFERROR((IF(ISTEXT(HZ$5)=FALSE,(INDEX(FRED!$1:$1048576,MATCH(US!HZ$5,FRED!$A:$A,0),MATCH(US!$B20,FRED!$1:$1,0))),(SUM(HN20:HY20)))),"")</f>
        <v>43897</v>
      </c>
      <c r="IA20" s="59">
        <f>+IFERROR((IF(ISTEXT(IA$5)=FALSE,(INDEX(FRED!$1:$1048576,MATCH(US!IA$5,FRED!$A:$A,0),MATCH(US!$B20,FRED!$1:$1,0))),(SUM(HO20:HZ20)))),"")</f>
        <v>43483</v>
      </c>
      <c r="IB20" s="59">
        <f>+IFERROR((IF(ISTEXT(IB$5)=FALSE,(INDEX(FRED!$1:$1048576,MATCH(US!IB$5,FRED!$A:$A,0),MATCH(US!$B20,FRED!$1:$1,0))),(SUM(HP20:IA20)))),"")</f>
        <v>44465</v>
      </c>
      <c r="IC20" s="60">
        <f>+IFERROR((IF(ISTEXT(IC$5)=FALSE,(INDEX(FRED!$1:$1048576,MATCH(US!IC$5,FRED!$A:$A,0),MATCH(US!$B20,FRED!$1:$1,0))),(SUM(HQ20:IB20)))),"")</f>
        <v>517590</v>
      </c>
      <c r="ID20" s="59">
        <f>+IFERROR((IF(ISTEXT(ID$5)=FALSE,(INDEX(FRED!$1:$1048576,MATCH(US!ID$5,FRED!$A:$A,0),MATCH(US!$B20,FRED!$1:$1,0))),(SUM(HR20:IC20)))),"")</f>
        <v>44062</v>
      </c>
      <c r="IE20" s="59">
        <f>+IFERROR((IF(ISTEXT(IE$5)=FALSE,(INDEX(FRED!$1:$1048576,MATCH(US!IE$5,FRED!$A:$A,0),MATCH(US!$B20,FRED!$1:$1,0))),(SUM(HS20:ID20)))),"")</f>
        <v>43900</v>
      </c>
      <c r="IF20" s="59">
        <f>+IFERROR((IF(ISTEXT(IF$5)=FALSE,(INDEX(FRED!$1:$1048576,MATCH(US!IF$5,FRED!$A:$A,0),MATCH(US!$B20,FRED!$1:$1,0))),(SUM(HT20:IE20)))),"")</f>
        <v>43024</v>
      </c>
      <c r="IG20" s="59">
        <f>+IFERROR((IF(ISTEXT(IG$5)=FALSE,(INDEX(FRED!$1:$1048576,MATCH(US!IG$5,FRED!$A:$A,0),MATCH(US!$B20,FRED!$1:$1,0))),(SUM(HU20:IF20)))),"")</f>
        <v>43507</v>
      </c>
      <c r="IH20" s="59">
        <f>+IFERROR((IF(ISTEXT(IH$5)=FALSE,(INDEX(FRED!$1:$1048576,MATCH(US!IH$5,FRED!$A:$A,0),MATCH(US!$B20,FRED!$1:$1,0))),(SUM(HV20:IG20)))),"")</f>
        <v>44270</v>
      </c>
      <c r="II20" s="59">
        <f>+IFERROR((IF(ISTEXT(II$5)=FALSE,(INDEX(FRED!$1:$1048576,MATCH(US!II$5,FRED!$A:$A,0),MATCH(US!$B20,FRED!$1:$1,0))),(SUM(HW20:IH20)))),"")</f>
        <v>42834</v>
      </c>
      <c r="IJ20" s="59">
        <f>+IFERROR((IF(ISTEXT(IJ$5)=FALSE,(INDEX(FRED!$1:$1048576,MATCH(US!IJ$5,FRED!$A:$A,0),MATCH(US!$B20,FRED!$1:$1,0))),(SUM(HX20:II20)))),"")</f>
        <v>42809</v>
      </c>
      <c r="IK20" s="59">
        <f>+IFERROR((IF(ISTEXT(IK$5)=FALSE,(INDEX(FRED!$1:$1048576,MATCH(US!IK$5,FRED!$A:$A,0),MATCH(US!$B20,FRED!$1:$1,0))),(SUM(HY20:IJ20)))),"")</f>
        <v>43785</v>
      </c>
      <c r="IL20" s="59">
        <f>+IFERROR((IF(ISTEXT(IL$5)=FALSE,(INDEX(FRED!$1:$1048576,MATCH(US!IL$5,FRED!$A:$A,0),MATCH(US!$B20,FRED!$1:$1,0))),(SUM(HZ20:IK20)))),"")</f>
        <v>43334</v>
      </c>
      <c r="IM20" s="59">
        <f>+IFERROR((IF(ISTEXT(IM$5)=FALSE,(INDEX(FRED!$1:$1048576,MATCH(US!IM$5,FRED!$A:$A,0),MATCH(US!$B20,FRED!$1:$1,0))),(SUM(IA20:IL20)))),"")</f>
        <v>43932</v>
      </c>
      <c r="IN20" s="59">
        <f>+IFERROR((IF(ISTEXT(IN$5)=FALSE,(INDEX(FRED!$1:$1048576,MATCH(US!IN$5,FRED!$A:$A,0),MATCH(US!$B20,FRED!$1:$1,0))),(SUM(IB20:IM20)))),"")</f>
        <v>42387</v>
      </c>
      <c r="IO20" s="59">
        <f>+IFERROR((IF(ISTEXT(IO$5)=FALSE,(INDEX(FRED!$1:$1048576,MATCH(US!IO$5,FRED!$A:$A,0),MATCH(US!$B20,FRED!$1:$1,0))),(SUM(IC20:IN20)))),"")</f>
        <v>44048</v>
      </c>
      <c r="IP20" s="60">
        <f>+IFERROR((IF(ISTEXT(IP$5)=FALSE,(INDEX(FRED!$1:$1048576,MATCH(US!IP$5,FRED!$A:$A,0),MATCH(US!$B20,FRED!$1:$1,0))),(SUM(ID20:IO20)))),"")</f>
        <v>521892</v>
      </c>
      <c r="IQ20" s="59">
        <f>+IFERROR((IF(ISTEXT(IQ$5)=FALSE,(INDEX(FRED!$1:$1048576,MATCH(US!IQ$5,FRED!$A:$A,0),MATCH(US!$B20,FRED!$1:$1,0))),(SUM(IE20:IP20)))),"")</f>
        <v>44601</v>
      </c>
      <c r="IR20" s="59">
        <f>+IFERROR((IF(ISTEXT(IR$5)=FALSE,(INDEX(FRED!$1:$1048576,MATCH(US!IR$5,FRED!$A:$A,0),MATCH(US!$B20,FRED!$1:$1,0))),(SUM(IF20:IQ20)))),"")</f>
        <v>44751</v>
      </c>
      <c r="IS20" s="59">
        <f>+IFERROR((IF(ISTEXT(IS$5)=FALSE,(INDEX(FRED!$1:$1048576,MATCH(US!IS$5,FRED!$A:$A,0),MATCH(US!$B20,FRED!$1:$1,0))),(SUM(IG20:IR20)))),"")</f>
        <v>44896</v>
      </c>
      <c r="IT20" s="59">
        <f>+IFERROR((IF(ISTEXT(IT$5)=FALSE,(INDEX(FRED!$1:$1048576,MATCH(US!IT$5,FRED!$A:$A,0),MATCH(US!$B20,FRED!$1:$1,0))),(SUM(IH20:IS20)))),"")</f>
        <v>44706</v>
      </c>
      <c r="IU20" s="59">
        <f>+IFERROR((IF(ISTEXT(IU$5)=FALSE,(INDEX(FRED!$1:$1048576,MATCH(US!IU$5,FRED!$A:$A,0),MATCH(US!$B20,FRED!$1:$1,0))),(SUM(II20:IT20)))),"")</f>
        <v>45373</v>
      </c>
      <c r="IV20" s="59">
        <f>+IFERROR((IF(ISTEXT(IV$5)=FALSE,(INDEX(FRED!$1:$1048576,MATCH(US!IV$5,FRED!$A:$A,0),MATCH(US!$B20,FRED!$1:$1,0))),(SUM(IJ20:IU20)))),"")</f>
        <v>45394</v>
      </c>
      <c r="IW20" s="59">
        <f>+IFERROR((IF(ISTEXT(IW$5)=FALSE,(INDEX(FRED!$1:$1048576,MATCH(US!IW$5,FRED!$A:$A,0),MATCH(US!$B20,FRED!$1:$1,0))),(SUM(IK20:IV20)))),"")</f>
        <v>46650</v>
      </c>
      <c r="IX20" s="59">
        <f>+IFERROR((IF(ISTEXT(IX$5)=FALSE,(INDEX(FRED!$1:$1048576,MATCH(US!IX$5,FRED!$A:$A,0),MATCH(US!$B20,FRED!$1:$1,0))),(SUM(IL20:IW20)))),"")</f>
        <v>46192</v>
      </c>
      <c r="IY20" s="59">
        <f>+IFERROR((IF(ISTEXT(IY$5)=FALSE,(INDEX(FRED!$1:$1048576,MATCH(US!IY$5,FRED!$A:$A,0),MATCH(US!$B20,FRED!$1:$1,0))),(SUM(IM20:IX20)))),"")</f>
        <v>47439</v>
      </c>
      <c r="IZ20" s="59">
        <f>+IFERROR((IF(ISTEXT(IZ$5)=FALSE,(INDEX(FRED!$1:$1048576,MATCH(US!IZ$5,FRED!$A:$A,0),MATCH(US!$B20,FRED!$1:$1,0))),(SUM(IN20:IY20)))),"")</f>
        <v>47486</v>
      </c>
      <c r="JA20" s="59">
        <f>+IFERROR((IF(ISTEXT(JA$5)=FALSE,(INDEX(FRED!$1:$1048576,MATCH(US!JA$5,FRED!$A:$A,0),MATCH(US!$B20,FRED!$1:$1,0))),(SUM(IO20:IZ20)))),"")</f>
        <v>48623</v>
      </c>
      <c r="JB20" s="59">
        <f>+IFERROR((IF(ISTEXT(JB$5)=FALSE,(INDEX(FRED!$1:$1048576,MATCH(US!JB$5,FRED!$A:$A,0),MATCH(US!$B20,FRED!$1:$1,0))),(SUM(IP20:JA20)))),"")</f>
        <v>49216</v>
      </c>
      <c r="JC20" s="60">
        <f>+IFERROR((IF(ISTEXT(JC$5)=FALSE,(INDEX(FRED!$1:$1048576,MATCH(US!JC$5,FRED!$A:$A,0),MATCH(US!$B20,FRED!$1:$1,0))),(SUM(IQ20:JB20)))),"")</f>
        <v>555327</v>
      </c>
      <c r="JD20" s="59">
        <f>+IFERROR((IF(ISTEXT(JD$5)=FALSE,(INDEX(FRED!$1:$1048576,MATCH(US!JD$5,FRED!$A:$A,0),MATCH(US!$B20,FRED!$1:$1,0))),(SUM(IR20:JC20)))),"")</f>
        <v>48418</v>
      </c>
      <c r="JE20" s="59">
        <f>+IFERROR((IF(ISTEXT(JE$5)=FALSE,(INDEX(FRED!$1:$1048576,MATCH(US!JE$5,FRED!$A:$A,0),MATCH(US!$B20,FRED!$1:$1,0))),(SUM(IS20:JD20)))),"")</f>
        <v>48463</v>
      </c>
      <c r="JF20" s="59">
        <f>+IFERROR((IF(ISTEXT(JF$5)=FALSE,(INDEX(FRED!$1:$1048576,MATCH(US!JF$5,FRED!$A:$A,0),MATCH(US!$B20,FRED!$1:$1,0))),(SUM(IT20:JE20)))),"")</f>
        <v>49112</v>
      </c>
      <c r="JG20" s="59">
        <f>+IFERROR((IF(ISTEXT(JG$5)=FALSE,(INDEX(FRED!$1:$1048576,MATCH(US!JG$5,FRED!$A:$A,0),MATCH(US!$B20,FRED!$1:$1,0))),(SUM(IU20:JF20)))),"")</f>
        <v>47491</v>
      </c>
      <c r="JH20" s="59">
        <f>+IFERROR((IF(ISTEXT(JH$5)=FALSE,(INDEX(FRED!$1:$1048576,MATCH(US!JH$5,FRED!$A:$A,0),MATCH(US!$B20,FRED!$1:$1,0))),(SUM(IV20:JG20)))),"")</f>
        <v>47446</v>
      </c>
      <c r="JI20" s="59">
        <f>+IFERROR((IF(ISTEXT(JI$5)=FALSE,(INDEX(FRED!$1:$1048576,MATCH(US!JI$5,FRED!$A:$A,0),MATCH(US!$B20,FRED!$1:$1,0))),(SUM(IW20:JH20)))),"")</f>
        <v>49387</v>
      </c>
      <c r="JJ20" s="59">
        <f>+IFERROR((IF(ISTEXT(JJ$5)=FALSE,(INDEX(FRED!$1:$1048576,MATCH(US!JJ$5,FRED!$A:$A,0),MATCH(US!$B20,FRED!$1:$1,0))),(SUM(IX20:JI20)))),"")</f>
        <v>49859</v>
      </c>
      <c r="JK20" s="59">
        <f>+IFERROR((IF(ISTEXT(JK$5)=FALSE,(INDEX(FRED!$1:$1048576,MATCH(US!JK$5,FRED!$A:$A,0),MATCH(US!$B20,FRED!$1:$1,0))),(SUM(IY20:JJ20)))),"")</f>
        <v>48601</v>
      </c>
      <c r="JL20" s="59">
        <f>+IFERROR((IF(ISTEXT(JL$5)=FALSE,(INDEX(FRED!$1:$1048576,MATCH(US!JL$5,FRED!$A:$A,0),MATCH(US!$B20,FRED!$1:$1,0))),(SUM(IZ20:JK20)))),"")</f>
        <v>48295</v>
      </c>
      <c r="JM20" s="59">
        <f>+IFERROR((IF(ISTEXT(JM$5)=FALSE,(INDEX(FRED!$1:$1048576,MATCH(US!JM$5,FRED!$A:$A,0),MATCH(US!$B20,FRED!$1:$1,0))),(SUM(JA20:JL20)))),"")</f>
        <v>48769</v>
      </c>
      <c r="JN20" s="59">
        <f>+IFERROR((IF(ISTEXT(JN$5)=FALSE,(INDEX(FRED!$1:$1048576,MATCH(US!JN$5,FRED!$A:$A,0),MATCH(US!$B20,FRED!$1:$1,0))),(SUM(JB20:JM20)))),"")</f>
        <v>48298</v>
      </c>
      <c r="JO20" s="59">
        <f>+IFERROR((IF(ISTEXT(JO$5)=FALSE,(INDEX(FRED!$1:$1048576,MATCH(US!JO$5,FRED!$A:$A,0),MATCH(US!$B20,FRED!$1:$1,0))),(SUM(JC20:JN20)))),"")</f>
        <v>48347</v>
      </c>
      <c r="JP20" s="60">
        <f>+IFERROR((IF(ISTEXT(JP$5)=FALSE,(INDEX(FRED!$1:$1048576,MATCH(US!JP$5,FRED!$A:$A,0),MATCH(US!$B20,FRED!$1:$1,0))),(SUM(JD20:JO20)))),"")</f>
        <v>582486</v>
      </c>
      <c r="JQ20" s="59">
        <f>+IFERROR((IF(ISTEXT(JQ$5)=FALSE,(INDEX(FRED!$1:$1048576,MATCH(US!JQ$5,FRED!$A:$A,0),MATCH(US!$B20,FRED!$1:$1,0))),(SUM(JE20:JP20)))),"")</f>
        <v>50049</v>
      </c>
      <c r="JR20" s="59">
        <f>+IFERROR((IF(ISTEXT(JR$5)=FALSE,(INDEX(FRED!$1:$1048576,MATCH(US!JR$5,FRED!$A:$A,0),MATCH(US!$B20,FRED!$1:$1,0))),(SUM(JF20:JQ20)))),"")</f>
        <v>48381</v>
      </c>
      <c r="JS20" s="59">
        <f>+IFERROR((IF(ISTEXT(JS$5)=FALSE,(INDEX(FRED!$1:$1048576,MATCH(US!JS$5,FRED!$A:$A,0),MATCH(US!$B20,FRED!$1:$1,0))),(SUM(JG20:JR20)))),"")</f>
        <v>49019</v>
      </c>
      <c r="JT20" s="59">
        <f>+IFERROR((IF(ISTEXT(JT$5)=FALSE,(INDEX(FRED!$1:$1048576,MATCH(US!JT$5,FRED!$A:$A,0),MATCH(US!$B20,FRED!$1:$1,0))),(SUM(JH20:JS20)))),"")</f>
        <v>49465</v>
      </c>
      <c r="JU20" s="59">
        <f>+IFERROR((IF(ISTEXT(JU$5)=FALSE,(INDEX(FRED!$1:$1048576,MATCH(US!JU$5,FRED!$A:$A,0),MATCH(US!$B20,FRED!$1:$1,0))),(SUM(JI20:JT20)))),"")</f>
        <v>49167</v>
      </c>
      <c r="JV20" s="59">
        <f>+IFERROR((IF(ISTEXT(JV$5)=FALSE,(INDEX(FRED!$1:$1048576,MATCH(US!JV$5,FRED!$A:$A,0),MATCH(US!$B20,FRED!$1:$1,0))),(SUM(JJ20:JU20)))),"")</f>
        <v>49828</v>
      </c>
      <c r="JW20" s="59">
        <f>+IFERROR((IF(ISTEXT(JW$5)=FALSE,(INDEX(FRED!$1:$1048576,MATCH(US!JW$5,FRED!$A:$A,0),MATCH(US!$B20,FRED!$1:$1,0))),(SUM(JK20:JV20)))),"")</f>
        <v>50306</v>
      </c>
      <c r="JX20" s="59">
        <f>+IFERROR((IF(ISTEXT(JX$5)=FALSE,(INDEX(FRED!$1:$1048576,MATCH(US!JX$5,FRED!$A:$A,0),MATCH(US!$B20,FRED!$1:$1,0))),(SUM(JL20:JW20)))),"")</f>
        <v>50608</v>
      </c>
      <c r="JY20" s="59">
        <f>+IFERROR((IF(ISTEXT(JY$5)=FALSE,(INDEX(FRED!$1:$1048576,MATCH(US!JY$5,FRED!$A:$A,0),MATCH(US!$B20,FRED!$1:$1,0))),(SUM(JM20:JX20)))),"")</f>
        <v>50898</v>
      </c>
      <c r="JZ20" s="59">
        <f>+IFERROR((IF(ISTEXT(JZ$5)=FALSE,(INDEX(FRED!$1:$1048576,MATCH(US!JZ$5,FRED!$A:$A,0),MATCH(US!$B20,FRED!$1:$1,0))),(SUM(JN20:JY20)))),"")</f>
        <v>51516</v>
      </c>
      <c r="KA20" s="59">
        <f>+IFERROR((IF(ISTEXT(KA$5)=FALSE,(INDEX(FRED!$1:$1048576,MATCH(US!KA$5,FRED!$A:$A,0),MATCH(US!$B20,FRED!$1:$1,0))),(SUM(JO20:JZ20)))),"")</f>
        <v>52425</v>
      </c>
      <c r="KB20" s="59">
        <f>+IFERROR((IF(ISTEXT(KB$5)=FALSE,(INDEX(FRED!$1:$1048576,MATCH(US!KB$5,FRED!$A:$A,0),MATCH(US!$B20,FRED!$1:$1,0))),(SUM(JP20:KA20)))),"")</f>
        <v>52321</v>
      </c>
      <c r="KC20" s="60">
        <f>+IFERROR((IF(ISTEXT(KC$5)=FALSE,(INDEX(FRED!$1:$1048576,MATCH(US!KC$5,FRED!$A:$A,0),MATCH(US!$B20,FRED!$1:$1,0))),(SUM(JQ20:KB20)))),"")</f>
        <v>603983</v>
      </c>
      <c r="KD20" s="59">
        <f>+IFERROR((IF(ISTEXT(KD$5)=FALSE,(INDEX(FRED!$1:$1048576,MATCH(US!KD$5,FRED!$A:$A,0),MATCH(US!$B20,FRED!$1:$1,0))),(SUM(JR20:KC20)))),"")</f>
        <v>53749</v>
      </c>
      <c r="KE20" s="59">
        <f>+IFERROR((IF(ISTEXT(KE$5)=FALSE,(INDEX(FRED!$1:$1048576,MATCH(US!KE$5,FRED!$A:$A,0),MATCH(US!$B20,FRED!$1:$1,0))),(SUM(JS20:KD20)))),"")</f>
        <v>54632</v>
      </c>
      <c r="KF20" s="59">
        <f>+IFERROR((IF(ISTEXT(KF$5)=FALSE,(INDEX(FRED!$1:$1048576,MATCH(US!KF$5,FRED!$A:$A,0),MATCH(US!$B20,FRED!$1:$1,0))),(SUM(JT20:KE20)))),"")</f>
        <v>55535</v>
      </c>
      <c r="KG20" s="59">
        <f>+IFERROR((IF(ISTEXT(KG$5)=FALSE,(INDEX(FRED!$1:$1048576,MATCH(US!KG$5,FRED!$A:$A,0),MATCH(US!$B20,FRED!$1:$1,0))),(SUM(JU20:KF20)))),"")</f>
        <v>56994</v>
      </c>
      <c r="KH20" s="59">
        <f>+IFERROR((IF(ISTEXT(KH$5)=FALSE,(INDEX(FRED!$1:$1048576,MATCH(US!KH$5,FRED!$A:$A,0),MATCH(US!$B20,FRED!$1:$1,0))),(SUM(JV20:KG20)))),"")</f>
        <v>57368</v>
      </c>
      <c r="KI20" s="59">
        <f>+IFERROR((IF(ISTEXT(KI$5)=FALSE,(INDEX(FRED!$1:$1048576,MATCH(US!KI$5,FRED!$A:$A,0),MATCH(US!$B20,FRED!$1:$1,0))),(SUM(JW20:KH20)))),"")</f>
        <v>57969</v>
      </c>
      <c r="KJ20" s="59">
        <f>+IFERROR((IF(ISTEXT(KJ$5)=FALSE,(INDEX(FRED!$1:$1048576,MATCH(US!KJ$5,FRED!$A:$A,0),MATCH(US!$B20,FRED!$1:$1,0))),(SUM(JX20:KI20)))),"")</f>
        <v>58848</v>
      </c>
      <c r="KK20" s="59">
        <f>+IFERROR((IF(ISTEXT(KK$5)=FALSE,(INDEX(FRED!$1:$1048576,MATCH(US!KK$5,FRED!$A:$A,0),MATCH(US!$B20,FRED!$1:$1,0))),(SUM(JY20:KJ20)))),"")</f>
        <v>59338</v>
      </c>
      <c r="KL20" s="59">
        <f>+IFERROR((IF(ISTEXT(KL$5)=FALSE,(INDEX(FRED!$1:$1048576,MATCH(US!KL$5,FRED!$A:$A,0),MATCH(US!$B20,FRED!$1:$1,0))),(SUM(JZ20:KK20)))),"")</f>
        <v>59094</v>
      </c>
      <c r="KM20" s="59">
        <f>+IFERROR((IF(ISTEXT(KM$5)=FALSE,(INDEX(FRED!$1:$1048576,MATCH(US!KM$5,FRED!$A:$A,0),MATCH(US!$B20,FRED!$1:$1,0))),(SUM(KA20:KL20)))),"")</f>
        <v>60500</v>
      </c>
      <c r="KN20" s="59">
        <f>+IFERROR((IF(ISTEXT(KN$5)=FALSE,(INDEX(FRED!$1:$1048576,MATCH(US!KN$5,FRED!$A:$A,0),MATCH(US!$B20,FRED!$1:$1,0))),(SUM(KB20:KM20)))),"")</f>
        <v>61214</v>
      </c>
      <c r="KO20" s="59">
        <f>+IFERROR((IF(ISTEXT(KO$5)=FALSE,(INDEX(FRED!$1:$1048576,MATCH(US!KO$5,FRED!$A:$A,0),MATCH(US!$B20,FRED!$1:$1,0))),(SUM(KC20:KN20)))),"")</f>
        <v>61940</v>
      </c>
      <c r="KP20" s="60">
        <f>+IFERROR((IF(ISTEXT(KP$5)=FALSE,(INDEX(FRED!$1:$1048576,MATCH(US!KP$5,FRED!$A:$A,0),MATCH(US!$B20,FRED!$1:$1,0))),(SUM(KD20:KO20)))),"")</f>
        <v>697181</v>
      </c>
      <c r="KQ20" s="59">
        <f>+IFERROR((IF(ISTEXT(KQ$5)=FALSE,(INDEX(FRED!$1:$1048576,MATCH(US!KQ$5,FRED!$A:$A,0),MATCH(US!$B20,FRED!$1:$1,0))),(SUM(KE20:KP20)))),"")</f>
        <v>62641</v>
      </c>
      <c r="KR20" s="59">
        <f>+IFERROR((IF(ISTEXT(KR$5)=FALSE,(INDEX(FRED!$1:$1048576,MATCH(US!KR$5,FRED!$A:$A,0),MATCH(US!$B20,FRED!$1:$1,0))),(SUM(KF20:KQ20)))),"")</f>
        <v>65267</v>
      </c>
      <c r="KS20" s="59">
        <f>+IFERROR((IF(ISTEXT(KS$5)=FALSE,(INDEX(FRED!$1:$1048576,MATCH(US!KS$5,FRED!$A:$A,0),MATCH(US!$B20,FRED!$1:$1,0))),(SUM(KG20:KR20)))),"")</f>
        <v>66014</v>
      </c>
      <c r="KT20" s="59">
        <f>+IFERROR((IF(ISTEXT(KT$5)=FALSE,(INDEX(FRED!$1:$1048576,MATCH(US!KT$5,FRED!$A:$A,0),MATCH(US!$B20,FRED!$1:$1,0))),(SUM(KH20:KS20)))),"")</f>
        <v>66814</v>
      </c>
      <c r="KU20" s="59">
        <f>+IFERROR((IF(ISTEXT(KU$5)=FALSE,(INDEX(FRED!$1:$1048576,MATCH(US!KU$5,FRED!$A:$A,0),MATCH(US!$B20,FRED!$1:$1,0))),(SUM(KI20:KT20)))),"")</f>
        <v>66112</v>
      </c>
      <c r="KV20" s="59">
        <f>+IFERROR((IF(ISTEXT(KV$5)=FALSE,(INDEX(FRED!$1:$1048576,MATCH(US!KV$5,FRED!$A:$A,0),MATCH(US!$B20,FRED!$1:$1,0))),(SUM(KJ20:KU20)))),"")</f>
        <v>65920</v>
      </c>
      <c r="KW20" s="59">
        <f>+IFERROR((IF(ISTEXT(KW$5)=FALSE,(INDEX(FRED!$1:$1048576,MATCH(US!KW$5,FRED!$A:$A,0),MATCH(US!$B20,FRED!$1:$1,0))),(SUM(KK20:KV20)))),"")</f>
        <v>66350</v>
      </c>
      <c r="KX20" s="59">
        <f>+IFERROR((IF(ISTEXT(KX$5)=FALSE,(INDEX(FRED!$1:$1048576,MATCH(US!KX$5,FRED!$A:$A,0),MATCH(US!$B20,FRED!$1:$1,0))),(SUM(KL20:KW20)))),"")</f>
        <v>66764</v>
      </c>
      <c r="KY20" s="59">
        <f>+IFERROR((IF(ISTEXT(KY$5)=FALSE,(INDEX(FRED!$1:$1048576,MATCH(US!KY$5,FRED!$A:$A,0),MATCH(US!$B20,FRED!$1:$1,0))),(SUM(KM20:KX20)))),"")</f>
        <v>67719</v>
      </c>
      <c r="KZ20" s="59">
        <f>+IFERROR((IF(ISTEXT(KZ$5)=FALSE,(INDEX(FRED!$1:$1048576,MATCH(US!KZ$5,FRED!$A:$A,0),MATCH(US!$B20,FRED!$1:$1,0))),(SUM(KN20:KY20)))),"")</f>
        <v>67828</v>
      </c>
      <c r="LA20" s="59">
        <f>+IFERROR((IF(ISTEXT(LA$5)=FALSE,(INDEX(FRED!$1:$1048576,MATCH(US!LA$5,FRED!$A:$A,0),MATCH(US!$B20,FRED!$1:$1,0))),(SUM(KO20:KZ20)))),"")</f>
        <v>68880</v>
      </c>
      <c r="LB20" s="59">
        <f>+IFERROR((IF(ISTEXT(LB$5)=FALSE,(INDEX(FRED!$1:$1048576,MATCH(US!LB$5,FRED!$A:$A,0),MATCH(US!$B20,FRED!$1:$1,0))),(SUM(KP20:LA20)))),"")</f>
        <v>69510</v>
      </c>
      <c r="LC20" s="60">
        <f>+IFERROR((IF(ISTEXT(LC$5)=FALSE,(INDEX(FRED!$1:$1048576,MATCH(US!LC$5,FRED!$A:$A,0),MATCH(US!$B20,FRED!$1:$1,0))),(SUM(KQ20:LB20)))),"")</f>
        <v>799819</v>
      </c>
      <c r="LD20" s="59">
        <f>+IFERROR((IF(ISTEXT(LD$5)=FALSE,(INDEX(FRED!$1:$1048576,MATCH(US!LD$5,FRED!$A:$A,0),MATCH(US!$B20,FRED!$1:$1,0))),(SUM(KR20:LC20)))),"")</f>
        <v>69171</v>
      </c>
      <c r="LE20" s="59">
        <f>+IFERROR((IF(ISTEXT(LE$5)=FALSE,(INDEX(FRED!$1:$1048576,MATCH(US!LE$5,FRED!$A:$A,0),MATCH(US!$B20,FRED!$1:$1,0))),(SUM(KS20:LD20)))),"")</f>
        <v>68150</v>
      </c>
      <c r="LF20" s="59">
        <f>+IFERROR((IF(ISTEXT(LF$5)=FALSE,(INDEX(FRED!$1:$1048576,MATCH(US!LF$5,FRED!$A:$A,0),MATCH(US!$B20,FRED!$1:$1,0))),(SUM(KT20:LE20)))),"")</f>
        <v>68870</v>
      </c>
      <c r="LG20" s="59">
        <f>+IFERROR((IF(ISTEXT(LG$5)=FALSE,(INDEX(FRED!$1:$1048576,MATCH(US!LG$5,FRED!$A:$A,0),MATCH(US!$B20,FRED!$1:$1,0))),(SUM(KU20:LF20)))),"")</f>
        <v>68110</v>
      </c>
      <c r="LH20" s="59">
        <f>+IFERROR((IF(ISTEXT(LH$5)=FALSE,(INDEX(FRED!$1:$1048576,MATCH(US!LH$5,FRED!$A:$A,0),MATCH(US!$B20,FRED!$1:$1,0))),(SUM(KV20:LG20)))),"")</f>
        <v>68790</v>
      </c>
      <c r="LI20" s="59">
        <f>+IFERROR((IF(ISTEXT(LI$5)=FALSE,(INDEX(FRED!$1:$1048576,MATCH(US!LI$5,FRED!$A:$A,0),MATCH(US!$B20,FRED!$1:$1,0))),(SUM(KW20:LH20)))),"")</f>
        <v>68680</v>
      </c>
      <c r="LJ20" s="59">
        <f>+IFERROR((IF(ISTEXT(LJ$5)=FALSE,(INDEX(FRED!$1:$1048576,MATCH(US!LJ$5,FRED!$A:$A,0),MATCH(US!$B20,FRED!$1:$1,0))),(SUM(KX20:LI20)))),"")</f>
        <v>68114</v>
      </c>
      <c r="LK20" s="59">
        <f>+IFERROR((IF(ISTEXT(LK$5)=FALSE,(INDEX(FRED!$1:$1048576,MATCH(US!LK$5,FRED!$A:$A,0),MATCH(US!$B20,FRED!$1:$1,0))),(SUM(KY20:LJ20)))),"")</f>
        <v>68984</v>
      </c>
      <c r="LL20" s="59">
        <f>+IFERROR((IF(ISTEXT(LL$5)=FALSE,(INDEX(FRED!$1:$1048576,MATCH(US!LL$5,FRED!$A:$A,0),MATCH(US!$B20,FRED!$1:$1,0))),(SUM(KZ20:LK20)))),"")</f>
        <v>68614</v>
      </c>
      <c r="LM20" s="59">
        <f>+IFERROR((IF(ISTEXT(LM$5)=FALSE,(INDEX(FRED!$1:$1048576,MATCH(US!LM$5,FRED!$A:$A,0),MATCH(US!$B20,FRED!$1:$1,0))),(SUM(LA20:LL20)))),"")</f>
        <v>69386</v>
      </c>
      <c r="LN20" s="59">
        <f>+IFERROR((IF(ISTEXT(LN$5)=FALSE,(INDEX(FRED!$1:$1048576,MATCH(US!LN$5,FRED!$A:$A,0),MATCH(US!$B20,FRED!$1:$1,0))),(SUM(LB20:LM20)))),"")</f>
        <v>70810</v>
      </c>
      <c r="LO20" s="59">
        <f>+IFERROR((IF(ISTEXT(LO$5)=FALSE,(INDEX(FRED!$1:$1048576,MATCH(US!LO$5,FRED!$A:$A,0),MATCH(US!$B20,FRED!$1:$1,0))),(SUM(LC20:LN20)))),"")</f>
        <v>69628</v>
      </c>
      <c r="LP20" s="60">
        <f>+IFERROR((IF(ISTEXT(LP$5)=FALSE,(INDEX(FRED!$1:$1048576,MATCH(US!LP$5,FRED!$A:$A,0),MATCH(US!$B20,FRED!$1:$1,0))),(SUM(LD20:LO20)))),"")</f>
        <v>827307</v>
      </c>
      <c r="LQ20" s="59">
        <f>+IFERROR((IF(ISTEXT(LQ$5)=FALSE,(INDEX(FRED!$1:$1048576,MATCH(US!LQ$5,FRED!$A:$A,0),MATCH(US!$B20,FRED!$1:$1,0))),(SUM(LE20:LP20)))),"")</f>
        <v>69226</v>
      </c>
      <c r="LR20" s="59">
        <f>+IFERROR((IF(ISTEXT(LR$5)=FALSE,(INDEX(FRED!$1:$1048576,MATCH(US!LR$5,FRED!$A:$A,0),MATCH(US!$B20,FRED!$1:$1,0))),(SUM(LF20:LQ20)))),"")</f>
        <v>68727</v>
      </c>
      <c r="LS20" s="59">
        <f>+IFERROR((IF(ISTEXT(LS$5)=FALSE,(INDEX(FRED!$1:$1048576,MATCH(US!LS$5,FRED!$A:$A,0),MATCH(US!$B20,FRED!$1:$1,0))),(SUM(LG20:LR20)))),"")</f>
        <v>68673</v>
      </c>
      <c r="LT20" s="59">
        <f>+IFERROR((IF(ISTEXT(LT$5)=FALSE,(INDEX(FRED!$1:$1048576,MATCH(US!LT$5,FRED!$A:$A,0),MATCH(US!$B20,FRED!$1:$1,0))),(SUM(LH20:LS20)))),"")</f>
        <v>68681</v>
      </c>
      <c r="LU20" s="59">
        <f>+IFERROR((IF(ISTEXT(LU$5)=FALSE,(INDEX(FRED!$1:$1048576,MATCH(US!LU$5,FRED!$A:$A,0),MATCH(US!$B20,FRED!$1:$1,0))),(SUM(LI20:LT20)))),"")</f>
        <v>69240</v>
      </c>
      <c r="LV20" s="59">
        <f>+IFERROR((IF(ISTEXT(LV$5)=FALSE,(INDEX(FRED!$1:$1048576,MATCH(US!LV$5,FRED!$A:$A,0),MATCH(US!$B20,FRED!$1:$1,0))),(SUM(LJ20:LU20)))),"")</f>
        <v>69259</v>
      </c>
      <c r="LW20" s="59">
        <f>+IFERROR((IF(ISTEXT(LW$5)=FALSE,(INDEX(FRED!$1:$1048576,MATCH(US!LW$5,FRED!$A:$A,0),MATCH(US!$B20,FRED!$1:$1,0))),(SUM(LK20:LV20)))),"")</f>
        <v>69490</v>
      </c>
      <c r="LX20" s="59">
        <f>+IFERROR((IF(ISTEXT(LX$5)=FALSE,(INDEX(FRED!$1:$1048576,MATCH(US!LX$5,FRED!$A:$A,0),MATCH(US!$B20,FRED!$1:$1,0))),(SUM(LL20:LW20)))),"")</f>
        <v>69621</v>
      </c>
      <c r="LY20" s="59">
        <f>+IFERROR((IF(ISTEXT(LY$5)=FALSE,(INDEX(FRED!$1:$1048576,MATCH(US!LY$5,FRED!$A:$A,0),MATCH(US!$B20,FRED!$1:$1,0))),(SUM(LM20:LX20)))),"")</f>
        <v>69154</v>
      </c>
      <c r="LZ20" s="59">
        <f>+IFERROR((IF(ISTEXT(LZ$5)=FALSE,(INDEX(FRED!$1:$1048576,MATCH(US!LZ$5,FRED!$A:$A,0),MATCH(US!$B20,FRED!$1:$1,0))),(SUM(LN20:LY20)))),"")</f>
        <v>69191</v>
      </c>
      <c r="MA20" s="59">
        <f>+IFERROR((IF(ISTEXT(MA$5)=FALSE,(INDEX(FRED!$1:$1048576,MATCH(US!MA$5,FRED!$A:$A,0),MATCH(US!$B20,FRED!$1:$1,0))),(SUM(LO20:LZ20)))),"")</f>
        <v>69119</v>
      </c>
      <c r="MB20" s="59">
        <f>+IFERROR((IF(ISTEXT(MB$5)=FALSE,(INDEX(FRED!$1:$1048576,MATCH(US!MB$5,FRED!$A:$A,0),MATCH(US!$B20,FRED!$1:$1,0))),(SUM(LP20:MA20)))),"")</f>
        <v>68618</v>
      </c>
      <c r="MC20" s="60">
        <f>+IFERROR((IF(ISTEXT(MC$5)=FALSE,(INDEX(FRED!$1:$1048576,MATCH(US!MC$5,FRED!$A:$A,0),MATCH(US!$B20,FRED!$1:$1,0))),(SUM(LQ20:MB20)))),"")</f>
        <v>828999</v>
      </c>
      <c r="MD20" s="59">
        <f>+IFERROR((IF(ISTEXT(MD$5)=FALSE,(INDEX(FRED!$1:$1048576,MATCH(US!MD$5,FRED!$A:$A,0),MATCH(US!$B20,FRED!$1:$1,0))),(SUM(LR20:MC20)))),"")</f>
        <v>68981</v>
      </c>
      <c r="ME20" s="59">
        <f>+IFERROR((IF(ISTEXT(ME$5)=FALSE,(INDEX(FRED!$1:$1048576,MATCH(US!ME$5,FRED!$A:$A,0),MATCH(US!$B20,FRED!$1:$1,0))),(SUM(LS20:MD20)))),"")</f>
        <v>0</v>
      </c>
      <c r="MF20" s="59">
        <f>+IFERROR((IF(ISTEXT(MF$5)=FALSE,(INDEX(FRED!$1:$1048576,MATCH(US!MF$5,FRED!$A:$A,0),MATCH(US!$B20,FRED!$1:$1,0))),(SUM(LT20:ME20)))),"")</f>
        <v>0</v>
      </c>
      <c r="MG20" s="59" t="str">
        <f>+IFERROR((IF(ISTEXT(MG$5)=FALSE,(INDEX(FRED!$1:$1048576,MATCH(US!MG$5,FRED!$A:$A,0),MATCH(US!$B20,FRED!$1:$1,0))),(SUM(LU20:MF20)))),"")</f>
        <v/>
      </c>
      <c r="MH20" s="59" t="str">
        <f>+IFERROR((IF(ISTEXT(MH$5)=FALSE,(INDEX(FRED!$1:$1048576,MATCH(US!MH$5,FRED!$A:$A,0),MATCH(US!$B20,FRED!$1:$1,0))),(SUM(LV20:MG20)))),"")</f>
        <v/>
      </c>
      <c r="MI20" s="59" t="str">
        <f>+IFERROR((IF(ISTEXT(MI$5)=FALSE,(INDEX(FRED!$1:$1048576,MATCH(US!MI$5,FRED!$A:$A,0),MATCH(US!$B20,FRED!$1:$1,0))),(SUM(LW20:MH20)))),"")</f>
        <v/>
      </c>
      <c r="MJ20" s="59" t="str">
        <f>+IFERROR((IF(ISTEXT(MJ$5)=FALSE,(INDEX(FRED!$1:$1048576,MATCH(US!MJ$5,FRED!$A:$A,0),MATCH(US!$B20,FRED!$1:$1,0))),(SUM(LX20:MI20)))),"")</f>
        <v/>
      </c>
      <c r="MK20" s="59" t="str">
        <f>+IFERROR((IF(ISTEXT(MK$5)=FALSE,(INDEX(FRED!$1:$1048576,MATCH(US!MK$5,FRED!$A:$A,0),MATCH(US!$B20,FRED!$1:$1,0))),(SUM(LY20:MJ20)))),"")</f>
        <v/>
      </c>
      <c r="ML20" s="59" t="str">
        <f>+IFERROR((IF(ISTEXT(ML$5)=FALSE,(INDEX(FRED!$1:$1048576,MATCH(US!ML$5,FRED!$A:$A,0),MATCH(US!$B20,FRED!$1:$1,0))),(SUM(LZ20:MK20)))),"")</f>
        <v/>
      </c>
      <c r="MM20" s="59" t="str">
        <f>+IFERROR((IF(ISTEXT(MM$5)=FALSE,(INDEX(FRED!$1:$1048576,MATCH(US!MM$5,FRED!$A:$A,0),MATCH(US!$B20,FRED!$1:$1,0))),(SUM(MA20:ML20)))),"")</f>
        <v/>
      </c>
      <c r="MN20" s="59" t="str">
        <f>+IFERROR((IF(ISTEXT(MN$5)=FALSE,(INDEX(FRED!$1:$1048576,MATCH(US!MN$5,FRED!$A:$A,0),MATCH(US!$B20,FRED!$1:$1,0))),(SUM(MB20:MM20)))),"")</f>
        <v/>
      </c>
      <c r="MO20" s="59" t="str">
        <f>+IFERROR((IF(ISTEXT(MO$5)=FALSE,(INDEX(FRED!$1:$1048576,MATCH(US!MO$5,FRED!$A:$A,0),MATCH(US!$B20,FRED!$1:$1,0))),(SUM(MC20:MN20)))),"")</f>
        <v/>
      </c>
      <c r="MP20" s="60">
        <f>+IFERROR((IF(ISTEXT(MP$5)=FALSE,(INDEX(FRED!$1:$1048576,MATCH(US!MP$5,FRED!$A:$A,0),MATCH(US!$B20,FRED!$1:$1,0))),(SUM(MD20:MO20)))),"")</f>
        <v>68981</v>
      </c>
    </row>
    <row r="21" spans="1:354" s="117" customFormat="1" ht="15.95" hidden="1" customHeight="1" outlineLevel="2">
      <c r="A21" s="159"/>
      <c r="B21" s="153" t="s">
        <v>570</v>
      </c>
      <c r="C21" s="198" t="s">
        <v>571</v>
      </c>
      <c r="D21" s="59">
        <f>+IFERROR((IF(ISTEXT(D$5)=FALSE,(INDEX(FRED!$1:$1048576,MATCH(US!D$5,FRED!$A:$A,0),MATCH(US!$B21,FRED!$1:$1,0))),(SUM(#REF!)))),"")</f>
        <v>0</v>
      </c>
      <c r="E21" s="59">
        <f>+IFERROR((IF(ISTEXT(E$5)=FALSE,(INDEX(FRED!$1:$1048576,MATCH(US!E$5,FRED!$A:$A,0),MATCH(US!$B21,FRED!$1:$1,0))),(SUM(#REF!)))),"")</f>
        <v>0</v>
      </c>
      <c r="F21" s="59">
        <f>+IFERROR((IF(ISTEXT(F$5)=FALSE,(INDEX(FRED!$1:$1048576,MATCH(US!F$5,FRED!$A:$A,0),MATCH(US!$B21,FRED!$1:$1,0))),(SUM(#REF!)))),"")</f>
        <v>0</v>
      </c>
      <c r="G21" s="59">
        <f>+IFERROR((IF(ISTEXT(G$5)=FALSE,(INDEX(FRED!$1:$1048576,MATCH(US!G$5,FRED!$A:$A,0),MATCH(US!$B21,FRED!$1:$1,0))),(SUM(#REF!)))),"")</f>
        <v>0</v>
      </c>
      <c r="H21" s="59">
        <f>+IFERROR((IF(ISTEXT(H$5)=FALSE,(INDEX(FRED!$1:$1048576,MATCH(US!H$5,FRED!$A:$A,0),MATCH(US!$B21,FRED!$1:$1,0))),(SUM(#REF!)))),"")</f>
        <v>0</v>
      </c>
      <c r="I21" s="59">
        <f>+IFERROR((IF(ISTEXT(I$5)=FALSE,(INDEX(FRED!$1:$1048576,MATCH(US!I$5,FRED!$A:$A,0),MATCH(US!$B21,FRED!$1:$1,0))),(SUM(#REF!)))),"")</f>
        <v>0</v>
      </c>
      <c r="J21" s="59">
        <f>+IFERROR((IF(ISTEXT(J$5)=FALSE,(INDEX(FRED!$1:$1048576,MATCH(US!J$5,FRED!$A:$A,0),MATCH(US!$B21,FRED!$1:$1,0))),(SUM(#REF!)))),"")</f>
        <v>0</v>
      </c>
      <c r="K21" s="59">
        <f>+IFERROR((IF(ISTEXT(K$5)=FALSE,(INDEX(FRED!$1:$1048576,MATCH(US!K$5,FRED!$A:$A,0),MATCH(US!$B21,FRED!$1:$1,0))),(SUM(#REF!)))),"")</f>
        <v>0</v>
      </c>
      <c r="L21" s="59">
        <f>+IFERROR((IF(ISTEXT(L$5)=FALSE,(INDEX(FRED!$1:$1048576,MATCH(US!L$5,FRED!$A:$A,0),MATCH(US!$B21,FRED!$1:$1,0))),(SUM(#REF!)))),"")</f>
        <v>0</v>
      </c>
      <c r="M21" s="59">
        <f>+IFERROR((IF(ISTEXT(M$5)=FALSE,(INDEX(FRED!$1:$1048576,MATCH(US!M$5,FRED!$A:$A,0),MATCH(US!$B21,FRED!$1:$1,0))),(SUM(A21:L21)))),"")</f>
        <v>0</v>
      </c>
      <c r="N21" s="59">
        <f>+IFERROR((IF(ISTEXT(N$5)=FALSE,(INDEX(FRED!$1:$1048576,MATCH(US!N$5,FRED!$A:$A,0),MATCH(US!$B21,FRED!$1:$1,0))),(SUM(B21:M21)))),"")</f>
        <v>0</v>
      </c>
      <c r="O21" s="59">
        <f>+IFERROR((IF(ISTEXT(O$5)=FALSE,(INDEX(FRED!$1:$1048576,MATCH(US!O$5,FRED!$A:$A,0),MATCH(US!$B21,FRED!$1:$1,0))),(SUM(C21:N21)))),"")</f>
        <v>0</v>
      </c>
      <c r="P21" s="60">
        <f>+IFERROR((IF(ISTEXT(P$5)=FALSE,(INDEX(FRED!$1:$1048576,MATCH(US!P$5,FRED!$A:$A,0),MATCH(US!$B21,FRED!$1:$1,0))),(SUM(D21:O21)))),"")</f>
        <v>0</v>
      </c>
      <c r="Q21" s="59">
        <f>+IFERROR((IF(ISTEXT(Q$5)=FALSE,(INDEX(FRED!$1:$1048576,MATCH(US!Q$5,FRED!$A:$A,0),MATCH(US!$B21,FRED!$1:$1,0))),(SUM(E21:P21)))),"")</f>
        <v>0</v>
      </c>
      <c r="R21" s="59">
        <f>+IFERROR((IF(ISTEXT(R$5)=FALSE,(INDEX(FRED!$1:$1048576,MATCH(US!R$5,FRED!$A:$A,0),MATCH(US!$B21,FRED!$1:$1,0))),(SUM(F21:Q21)))),"")</f>
        <v>0</v>
      </c>
      <c r="S21" s="59">
        <f>+IFERROR((IF(ISTEXT(S$5)=FALSE,(INDEX(FRED!$1:$1048576,MATCH(US!S$5,FRED!$A:$A,0),MATCH(US!$B21,FRED!$1:$1,0))),(SUM(G21:R21)))),"")</f>
        <v>0</v>
      </c>
      <c r="T21" s="59">
        <f>+IFERROR((IF(ISTEXT(T$5)=FALSE,(INDEX(FRED!$1:$1048576,MATCH(US!T$5,FRED!$A:$A,0),MATCH(US!$B21,FRED!$1:$1,0))),(SUM(H21:S21)))),"")</f>
        <v>0</v>
      </c>
      <c r="U21" s="59">
        <f>+IFERROR((IF(ISTEXT(U$5)=FALSE,(INDEX(FRED!$1:$1048576,MATCH(US!U$5,FRED!$A:$A,0),MATCH(US!$B21,FRED!$1:$1,0))),(SUM(I21:T21)))),"")</f>
        <v>0</v>
      </c>
      <c r="V21" s="59">
        <f>+IFERROR((IF(ISTEXT(V$5)=FALSE,(INDEX(FRED!$1:$1048576,MATCH(US!V$5,FRED!$A:$A,0),MATCH(US!$B21,FRED!$1:$1,0))),(SUM(J21:U21)))),"")</f>
        <v>0</v>
      </c>
      <c r="W21" s="59">
        <f>+IFERROR((IF(ISTEXT(W$5)=FALSE,(INDEX(FRED!$1:$1048576,MATCH(US!W$5,FRED!$A:$A,0),MATCH(US!$B21,FRED!$1:$1,0))),(SUM(K21:V21)))),"")</f>
        <v>0</v>
      </c>
      <c r="X21" s="59">
        <f>+IFERROR((IF(ISTEXT(X$5)=FALSE,(INDEX(FRED!$1:$1048576,MATCH(US!X$5,FRED!$A:$A,0),MATCH(US!$B21,FRED!$1:$1,0))),(SUM(L21:W21)))),"")</f>
        <v>0</v>
      </c>
      <c r="Y21" s="59">
        <f>+IFERROR((IF(ISTEXT(Y$5)=FALSE,(INDEX(FRED!$1:$1048576,MATCH(US!Y$5,FRED!$A:$A,0),MATCH(US!$B21,FRED!$1:$1,0))),(SUM(M21:X21)))),"")</f>
        <v>0</v>
      </c>
      <c r="Z21" s="59">
        <f>+IFERROR((IF(ISTEXT(Z$5)=FALSE,(INDEX(FRED!$1:$1048576,MATCH(US!Z$5,FRED!$A:$A,0),MATCH(US!$B21,FRED!$1:$1,0))),(SUM(N21:Y21)))),"")</f>
        <v>0</v>
      </c>
      <c r="AA21" s="59">
        <f>+IFERROR((IF(ISTEXT(AA$5)=FALSE,(INDEX(FRED!$1:$1048576,MATCH(US!AA$5,FRED!$A:$A,0),MATCH(US!$B21,FRED!$1:$1,0))),(SUM(O21:Z21)))),"")</f>
        <v>0</v>
      </c>
      <c r="AB21" s="59">
        <f>+IFERROR((IF(ISTEXT(AB$5)=FALSE,(INDEX(FRED!$1:$1048576,MATCH(US!AB$5,FRED!$A:$A,0),MATCH(US!$B21,FRED!$1:$1,0))),(SUM(P21:AA21)))),"")</f>
        <v>0</v>
      </c>
      <c r="AC21" s="60">
        <f>+IFERROR((IF(ISTEXT(AC$5)=FALSE,(INDEX(FRED!$1:$1048576,MATCH(US!AC$5,FRED!$A:$A,0),MATCH(US!$B21,FRED!$1:$1,0))),(SUM(Q21:AB21)))),"")</f>
        <v>0</v>
      </c>
      <c r="AD21" s="59">
        <f>+IFERROR((IF(ISTEXT(AD$5)=FALSE,(INDEX(FRED!$1:$1048576,MATCH(US!AD$5,FRED!$A:$A,0),MATCH(US!$B21,FRED!$1:$1,0))),(SUM(R21:AC21)))),"")</f>
        <v>49140</v>
      </c>
      <c r="AE21" s="59">
        <f>+IFERROR((IF(ISTEXT(AE$5)=FALSE,(INDEX(FRED!$1:$1048576,MATCH(US!AE$5,FRED!$A:$A,0),MATCH(US!$B21,FRED!$1:$1,0))),(SUM(S21:AD21)))),"")</f>
        <v>47728</v>
      </c>
      <c r="AF21" s="59">
        <f>+IFERROR((IF(ISTEXT(AF$5)=FALSE,(INDEX(FRED!$1:$1048576,MATCH(US!AF$5,FRED!$A:$A,0),MATCH(US!$B21,FRED!$1:$1,0))),(SUM(T21:AE21)))),"")</f>
        <v>46215</v>
      </c>
      <c r="AG21" s="59">
        <f>+IFERROR((IF(ISTEXT(AG$5)=FALSE,(INDEX(FRED!$1:$1048576,MATCH(US!AG$5,FRED!$A:$A,0),MATCH(US!$B21,FRED!$1:$1,0))),(SUM(U21:AF21)))),"")</f>
        <v>46709</v>
      </c>
      <c r="AH21" s="59">
        <f>+IFERROR((IF(ISTEXT(AH$5)=FALSE,(INDEX(FRED!$1:$1048576,MATCH(US!AH$5,FRED!$A:$A,0),MATCH(US!$B21,FRED!$1:$1,0))),(SUM(V21:AG21)))),"")</f>
        <v>45636</v>
      </c>
      <c r="AI21" s="59">
        <f>+IFERROR((IF(ISTEXT(AI$5)=FALSE,(INDEX(FRED!$1:$1048576,MATCH(US!AI$5,FRED!$A:$A,0),MATCH(US!$B21,FRED!$1:$1,0))),(SUM(W21:AH21)))),"")</f>
        <v>44076</v>
      </c>
      <c r="AJ21" s="59">
        <f>+IFERROR((IF(ISTEXT(AJ$5)=FALSE,(INDEX(FRED!$1:$1048576,MATCH(US!AJ$5,FRED!$A:$A,0),MATCH(US!$B21,FRED!$1:$1,0))),(SUM(X21:AI21)))),"")</f>
        <v>43832</v>
      </c>
      <c r="AK21" s="59">
        <f>+IFERROR((IF(ISTEXT(AK$5)=FALSE,(INDEX(FRED!$1:$1048576,MATCH(US!AK$5,FRED!$A:$A,0),MATCH(US!$B21,FRED!$1:$1,0))),(SUM(Y21:AJ21)))),"")</f>
        <v>43168</v>
      </c>
      <c r="AL21" s="59">
        <f>+IFERROR((IF(ISTEXT(AL$5)=FALSE,(INDEX(FRED!$1:$1048576,MATCH(US!AL$5,FRED!$A:$A,0),MATCH(US!$B21,FRED!$1:$1,0))),(SUM(Z21:AK21)))),"")</f>
        <v>42076</v>
      </c>
      <c r="AM21" s="59">
        <f>+IFERROR((IF(ISTEXT(AM$5)=FALSE,(INDEX(FRED!$1:$1048576,MATCH(US!AM$5,FRED!$A:$A,0),MATCH(US!$B21,FRED!$1:$1,0))),(SUM(AA21:AL21)))),"")</f>
        <v>41621</v>
      </c>
      <c r="AN21" s="59">
        <f>+IFERROR((IF(ISTEXT(AN$5)=FALSE,(INDEX(FRED!$1:$1048576,MATCH(US!AN$5,FRED!$A:$A,0),MATCH(US!$B21,FRED!$1:$1,0))),(SUM(AB21:AM21)))),"")</f>
        <v>41711</v>
      </c>
      <c r="AO21" s="59">
        <f>+IFERROR((IF(ISTEXT(AO$5)=FALSE,(INDEX(FRED!$1:$1048576,MATCH(US!AO$5,FRED!$A:$A,0),MATCH(US!$B21,FRED!$1:$1,0))),(SUM(AC21:AN21)))),"")</f>
        <v>40604</v>
      </c>
      <c r="AP21" s="60">
        <f>+IFERROR((IF(ISTEXT(AP$5)=FALSE,(INDEX(FRED!$1:$1048576,MATCH(US!AP$5,FRED!$A:$A,0),MATCH(US!$B21,FRED!$1:$1,0))),(SUM(AD21:AO21)))),"")</f>
        <v>532516</v>
      </c>
      <c r="AQ21" s="59">
        <f>+IFERROR((IF(ISTEXT(AQ$5)=FALSE,(INDEX(FRED!$1:$1048576,MATCH(US!AQ$5,FRED!$A:$A,0),MATCH(US!$B21,FRED!$1:$1,0))),(SUM(AE21:AP21)))),"")</f>
        <v>39808</v>
      </c>
      <c r="AR21" s="59">
        <f>+IFERROR((IF(ISTEXT(AR$5)=FALSE,(INDEX(FRED!$1:$1048576,MATCH(US!AR$5,FRED!$A:$A,0),MATCH(US!$B21,FRED!$1:$1,0))),(SUM(AF21:AQ21)))),"")</f>
        <v>38233</v>
      </c>
      <c r="AS21" s="59">
        <f>+IFERROR((IF(ISTEXT(AS$5)=FALSE,(INDEX(FRED!$1:$1048576,MATCH(US!AS$5,FRED!$A:$A,0),MATCH(US!$B21,FRED!$1:$1,0))),(SUM(AG21:AR21)))),"")</f>
        <v>37994</v>
      </c>
      <c r="AT21" s="59">
        <f>+IFERROR((IF(ISTEXT(AT$5)=FALSE,(INDEX(FRED!$1:$1048576,MATCH(US!AT$5,FRED!$A:$A,0),MATCH(US!$B21,FRED!$1:$1,0))),(SUM(AH21:AS21)))),"")</f>
        <v>37220</v>
      </c>
      <c r="AU21" s="59">
        <f>+IFERROR((IF(ISTEXT(AU$5)=FALSE,(INDEX(FRED!$1:$1048576,MATCH(US!AU$5,FRED!$A:$A,0),MATCH(US!$B21,FRED!$1:$1,0))),(SUM(AI21:AT21)))),"")</f>
        <v>37263</v>
      </c>
      <c r="AV21" s="59">
        <f>+IFERROR((IF(ISTEXT(AV$5)=FALSE,(INDEX(FRED!$1:$1048576,MATCH(US!AV$5,FRED!$A:$A,0),MATCH(US!$B21,FRED!$1:$1,0))),(SUM(AJ21:AU21)))),"")</f>
        <v>38839</v>
      </c>
      <c r="AW21" s="59">
        <f>+IFERROR((IF(ISTEXT(AW$5)=FALSE,(INDEX(FRED!$1:$1048576,MATCH(US!AW$5,FRED!$A:$A,0),MATCH(US!$B21,FRED!$1:$1,0))),(SUM(AK21:AV21)))),"")</f>
        <v>39256</v>
      </c>
      <c r="AX21" s="59">
        <f>+IFERROR((IF(ISTEXT(AX$5)=FALSE,(INDEX(FRED!$1:$1048576,MATCH(US!AX$5,FRED!$A:$A,0),MATCH(US!$B21,FRED!$1:$1,0))),(SUM(AL21:AW21)))),"")</f>
        <v>39813</v>
      </c>
      <c r="AY21" s="59">
        <f>+IFERROR((IF(ISTEXT(AY$5)=FALSE,(INDEX(FRED!$1:$1048576,MATCH(US!AY$5,FRED!$A:$A,0),MATCH(US!$B21,FRED!$1:$1,0))),(SUM(AM21:AX21)))),"")</f>
        <v>40281</v>
      </c>
      <c r="AZ21" s="59">
        <f>+IFERROR((IF(ISTEXT(AZ$5)=FALSE,(INDEX(FRED!$1:$1048576,MATCH(US!AZ$5,FRED!$A:$A,0),MATCH(US!$B21,FRED!$1:$1,0))),(SUM(AN21:AY21)))),"")</f>
        <v>42373</v>
      </c>
      <c r="BA21" s="59">
        <f>+IFERROR((IF(ISTEXT(BA$5)=FALSE,(INDEX(FRED!$1:$1048576,MATCH(US!BA$5,FRED!$A:$A,0),MATCH(US!$B21,FRED!$1:$1,0))),(SUM(AO21:AZ21)))),"")</f>
        <v>41293</v>
      </c>
      <c r="BB21" s="59">
        <f>+IFERROR((IF(ISTEXT(BB$5)=FALSE,(INDEX(FRED!$1:$1048576,MATCH(US!BB$5,FRED!$A:$A,0),MATCH(US!$B21,FRED!$1:$1,0))),(SUM(AP21:BA21)))),"")</f>
        <v>40788</v>
      </c>
      <c r="BC21" s="60">
        <f>+IFERROR((IF(ISTEXT(BC$5)=FALSE,(INDEX(FRED!$1:$1048576,MATCH(US!BC$5,FRED!$A:$A,0),MATCH(US!$B21,FRED!$1:$1,0))),(SUM(AQ21:BB21)))),"")</f>
        <v>473161</v>
      </c>
      <c r="BD21" s="59">
        <f>+IFERROR((IF(ISTEXT(BD$5)=FALSE,(INDEX(FRED!$1:$1048576,MATCH(US!BD$5,FRED!$A:$A,0),MATCH(US!$B21,FRED!$1:$1,0))),(SUM(AR21:BC21)))),"")</f>
        <v>39540</v>
      </c>
      <c r="BE21" s="59">
        <f>+IFERROR((IF(ISTEXT(BE$5)=FALSE,(INDEX(FRED!$1:$1048576,MATCH(US!BE$5,FRED!$A:$A,0),MATCH(US!$B21,FRED!$1:$1,0))),(SUM(AS21:BD21)))),"")</f>
        <v>41200</v>
      </c>
      <c r="BF21" s="59">
        <f>+IFERROR((IF(ISTEXT(BF$5)=FALSE,(INDEX(FRED!$1:$1048576,MATCH(US!BF$5,FRED!$A:$A,0),MATCH(US!$B21,FRED!$1:$1,0))),(SUM(AT21:BE21)))),"")</f>
        <v>42266</v>
      </c>
      <c r="BG21" s="59">
        <f>+IFERROR((IF(ISTEXT(BG$5)=FALSE,(INDEX(FRED!$1:$1048576,MATCH(US!BG$5,FRED!$A:$A,0),MATCH(US!$B21,FRED!$1:$1,0))),(SUM(AU21:BF21)))),"")</f>
        <v>41979</v>
      </c>
      <c r="BH21" s="59">
        <f>+IFERROR((IF(ISTEXT(BH$5)=FALSE,(INDEX(FRED!$1:$1048576,MATCH(US!BH$5,FRED!$A:$A,0),MATCH(US!$B21,FRED!$1:$1,0))),(SUM(AV21:BG21)))),"")</f>
        <v>42216</v>
      </c>
      <c r="BI21" s="59">
        <f>+IFERROR((IF(ISTEXT(BI$5)=FALSE,(INDEX(FRED!$1:$1048576,MATCH(US!BI$5,FRED!$A:$A,0),MATCH(US!$B21,FRED!$1:$1,0))),(SUM(AW21:BH21)))),"")</f>
        <v>41823</v>
      </c>
      <c r="BJ21" s="59">
        <f>+IFERROR((IF(ISTEXT(BJ$5)=FALSE,(INDEX(FRED!$1:$1048576,MATCH(US!BJ$5,FRED!$A:$A,0),MATCH(US!$B21,FRED!$1:$1,0))),(SUM(AX21:BI21)))),"")</f>
        <v>43847</v>
      </c>
      <c r="BK21" s="59">
        <f>+IFERROR((IF(ISTEXT(BK$5)=FALSE,(INDEX(FRED!$1:$1048576,MATCH(US!BK$5,FRED!$A:$A,0),MATCH(US!$B21,FRED!$1:$1,0))),(SUM(AY21:BJ21)))),"")</f>
        <v>42560</v>
      </c>
      <c r="BL21" s="59">
        <f>+IFERROR((IF(ISTEXT(BL$5)=FALSE,(INDEX(FRED!$1:$1048576,MATCH(US!BL$5,FRED!$A:$A,0),MATCH(US!$B21,FRED!$1:$1,0))),(SUM(AZ21:BK21)))),"")</f>
        <v>42161</v>
      </c>
      <c r="BM21" s="59">
        <f>+IFERROR((IF(ISTEXT(BM$5)=FALSE,(INDEX(FRED!$1:$1048576,MATCH(US!BM$5,FRED!$A:$A,0),MATCH(US!$B21,FRED!$1:$1,0))),(SUM(BA21:BL21)))),"")</f>
        <v>42519</v>
      </c>
      <c r="BN21" s="59">
        <f>+IFERROR((IF(ISTEXT(BN$5)=FALSE,(INDEX(FRED!$1:$1048576,MATCH(US!BN$5,FRED!$A:$A,0),MATCH(US!$B21,FRED!$1:$1,0))),(SUM(BB21:BM21)))),"")</f>
        <v>43341</v>
      </c>
      <c r="BO21" s="59">
        <f>+IFERROR((IF(ISTEXT(BO$5)=FALSE,(INDEX(FRED!$1:$1048576,MATCH(US!BO$5,FRED!$A:$A,0),MATCH(US!$B21,FRED!$1:$1,0))),(SUM(BC21:BN21)))),"")</f>
        <v>44089</v>
      </c>
      <c r="BP21" s="60">
        <f>+IFERROR((IF(ISTEXT(BP$5)=FALSE,(INDEX(FRED!$1:$1048576,MATCH(US!BP$5,FRED!$A:$A,0),MATCH(US!$B21,FRED!$1:$1,0))),(SUM(BD21:BO21)))),"")</f>
        <v>507541</v>
      </c>
      <c r="BQ21" s="59">
        <f>+IFERROR((IF(ISTEXT(BQ$5)=FALSE,(INDEX(FRED!$1:$1048576,MATCH(US!BQ$5,FRED!$A:$A,0),MATCH(US!$B21,FRED!$1:$1,0))),(SUM(BE21:BP21)))),"")</f>
        <v>46601</v>
      </c>
      <c r="BR21" s="59">
        <f>+IFERROR((IF(ISTEXT(BR$5)=FALSE,(INDEX(FRED!$1:$1048576,MATCH(US!BR$5,FRED!$A:$A,0),MATCH(US!$B21,FRED!$1:$1,0))),(SUM(BF21:BQ21)))),"")</f>
        <v>47966</v>
      </c>
      <c r="BS21" s="59">
        <f>+IFERROR((IF(ISTEXT(BS$5)=FALSE,(INDEX(FRED!$1:$1048576,MATCH(US!BS$5,FRED!$A:$A,0),MATCH(US!$B21,FRED!$1:$1,0))),(SUM(BG21:BR21)))),"")</f>
        <v>46844</v>
      </c>
      <c r="BT21" s="59">
        <f>+IFERROR((IF(ISTEXT(BT$5)=FALSE,(INDEX(FRED!$1:$1048576,MATCH(US!BT$5,FRED!$A:$A,0),MATCH(US!$B21,FRED!$1:$1,0))),(SUM(BH21:BS21)))),"")</f>
        <v>47552</v>
      </c>
      <c r="BU21" s="59">
        <f>+IFERROR((IF(ISTEXT(BU$5)=FALSE,(INDEX(FRED!$1:$1048576,MATCH(US!BU$5,FRED!$A:$A,0),MATCH(US!$B21,FRED!$1:$1,0))),(SUM(BI21:BT21)))),"")</f>
        <v>46074</v>
      </c>
      <c r="BV21" s="59">
        <f>+IFERROR((IF(ISTEXT(BV$5)=FALSE,(INDEX(FRED!$1:$1048576,MATCH(US!BV$5,FRED!$A:$A,0),MATCH(US!$B21,FRED!$1:$1,0))),(SUM(BJ21:BU21)))),"")</f>
        <v>45711</v>
      </c>
      <c r="BW21" s="59">
        <f>+IFERROR((IF(ISTEXT(BW$5)=FALSE,(INDEX(FRED!$1:$1048576,MATCH(US!BW$5,FRED!$A:$A,0),MATCH(US!$B21,FRED!$1:$1,0))),(SUM(BK21:BV21)))),"")</f>
        <v>43947</v>
      </c>
      <c r="BX21" s="59">
        <f>+IFERROR((IF(ISTEXT(BX$5)=FALSE,(INDEX(FRED!$1:$1048576,MATCH(US!BX$5,FRED!$A:$A,0),MATCH(US!$B21,FRED!$1:$1,0))),(SUM(BL21:BW21)))),"")</f>
        <v>43952</v>
      </c>
      <c r="BY21" s="59">
        <f>+IFERROR((IF(ISTEXT(BY$5)=FALSE,(INDEX(FRED!$1:$1048576,MATCH(US!BY$5,FRED!$A:$A,0),MATCH(US!$B21,FRED!$1:$1,0))),(SUM(BM21:BX21)))),"")</f>
        <v>45948</v>
      </c>
      <c r="BZ21" s="59">
        <f>+IFERROR((IF(ISTEXT(BZ$5)=FALSE,(INDEX(FRED!$1:$1048576,MATCH(US!BZ$5,FRED!$A:$A,0),MATCH(US!$B21,FRED!$1:$1,0))),(SUM(BN21:BY21)))),"")</f>
        <v>45186</v>
      </c>
      <c r="CA21" s="59">
        <f>+IFERROR((IF(ISTEXT(CA$5)=FALSE,(INDEX(FRED!$1:$1048576,MATCH(US!CA$5,FRED!$A:$A,0),MATCH(US!$B21,FRED!$1:$1,0))),(SUM(BO21:BZ21)))),"")</f>
        <v>44598</v>
      </c>
      <c r="CB21" s="59">
        <f>+IFERROR((IF(ISTEXT(CB$5)=FALSE,(INDEX(FRED!$1:$1048576,MATCH(US!CB$5,FRED!$A:$A,0),MATCH(US!$B21,FRED!$1:$1,0))),(SUM(BP21:CA21)))),"")</f>
        <v>45910</v>
      </c>
      <c r="CC21" s="60">
        <f>+IFERROR((IF(ISTEXT(CC$5)=FALSE,(INDEX(FRED!$1:$1048576,MATCH(US!CC$5,FRED!$A:$A,0),MATCH(US!$B21,FRED!$1:$1,0))),(SUM(BQ21:CB21)))),"")</f>
        <v>550289</v>
      </c>
      <c r="CD21" s="59">
        <f>+IFERROR((IF(ISTEXT(CD$5)=FALSE,(INDEX(FRED!$1:$1048576,MATCH(US!CD$5,FRED!$A:$A,0),MATCH(US!$B21,FRED!$1:$1,0))),(SUM(BR21:CC21)))),"")</f>
        <v>46915</v>
      </c>
      <c r="CE21" s="59">
        <f>+IFERROR((IF(ISTEXT(CE$5)=FALSE,(INDEX(FRED!$1:$1048576,MATCH(US!CE$5,FRED!$A:$A,0),MATCH(US!$B21,FRED!$1:$1,0))),(SUM(BS21:CD21)))),"")</f>
        <v>49018</v>
      </c>
      <c r="CF21" s="59">
        <f>+IFERROR((IF(ISTEXT(CF$5)=FALSE,(INDEX(FRED!$1:$1048576,MATCH(US!CF$5,FRED!$A:$A,0),MATCH(US!$B21,FRED!$1:$1,0))),(SUM(BT21:CE21)))),"")</f>
        <v>49179</v>
      </c>
      <c r="CG21" s="59">
        <f>+IFERROR((IF(ISTEXT(CG$5)=FALSE,(INDEX(FRED!$1:$1048576,MATCH(US!CG$5,FRED!$A:$A,0),MATCH(US!$B21,FRED!$1:$1,0))),(SUM(BU21:CF21)))),"")</f>
        <v>52392</v>
      </c>
      <c r="CH21" s="59">
        <f>+IFERROR((IF(ISTEXT(CH$5)=FALSE,(INDEX(FRED!$1:$1048576,MATCH(US!CH$5,FRED!$A:$A,0),MATCH(US!$B21,FRED!$1:$1,0))),(SUM(BV21:CG21)))),"")</f>
        <v>53233</v>
      </c>
      <c r="CI21" s="59">
        <f>+IFERROR((IF(ISTEXT(CI$5)=FALSE,(INDEX(FRED!$1:$1048576,MATCH(US!CI$5,FRED!$A:$A,0),MATCH(US!$B21,FRED!$1:$1,0))),(SUM(BW21:CH21)))),"")</f>
        <v>54943</v>
      </c>
      <c r="CJ21" s="59">
        <f>+IFERROR((IF(ISTEXT(CJ$5)=FALSE,(INDEX(FRED!$1:$1048576,MATCH(US!CJ$5,FRED!$A:$A,0),MATCH(US!$B21,FRED!$1:$1,0))),(SUM(BX21:CI21)))),"")</f>
        <v>56694</v>
      </c>
      <c r="CK21" s="59">
        <f>+IFERROR((IF(ISTEXT(CK$5)=FALSE,(INDEX(FRED!$1:$1048576,MATCH(US!CK$5,FRED!$A:$A,0),MATCH(US!$B21,FRED!$1:$1,0))),(SUM(BY21:CJ21)))),"")</f>
        <v>57075</v>
      </c>
      <c r="CL21" s="59">
        <f>+IFERROR((IF(ISTEXT(CL$5)=FALSE,(INDEX(FRED!$1:$1048576,MATCH(US!CL$5,FRED!$A:$A,0),MATCH(US!$B21,FRED!$1:$1,0))),(SUM(BZ21:CK21)))),"")</f>
        <v>56502</v>
      </c>
      <c r="CM21" s="59">
        <f>+IFERROR((IF(ISTEXT(CM$5)=FALSE,(INDEX(FRED!$1:$1048576,MATCH(US!CM$5,FRED!$A:$A,0),MATCH(US!$B21,FRED!$1:$1,0))),(SUM(CA21:CL21)))),"")</f>
        <v>56759</v>
      </c>
      <c r="CN21" s="59">
        <f>+IFERROR((IF(ISTEXT(CN$5)=FALSE,(INDEX(FRED!$1:$1048576,MATCH(US!CN$5,FRED!$A:$A,0),MATCH(US!$B21,FRED!$1:$1,0))),(SUM(CB21:CM21)))),"")</f>
        <v>57653</v>
      </c>
      <c r="CO21" s="59">
        <f>+IFERROR((IF(ISTEXT(CO$5)=FALSE,(INDEX(FRED!$1:$1048576,MATCH(US!CO$5,FRED!$A:$A,0),MATCH(US!$B21,FRED!$1:$1,0))),(SUM(CC21:CN21)))),"")</f>
        <v>59672</v>
      </c>
      <c r="CP21" s="60">
        <f>+IFERROR((IF(ISTEXT(CP$5)=FALSE,(INDEX(FRED!$1:$1048576,MATCH(US!CP$5,FRED!$A:$A,0),MATCH(US!$B21,FRED!$1:$1,0))),(SUM(CD21:CO21)))),"")</f>
        <v>650035</v>
      </c>
      <c r="CQ21" s="59">
        <f>+IFERROR((IF(ISTEXT(CQ$5)=FALSE,(INDEX(FRED!$1:$1048576,MATCH(US!CQ$5,FRED!$A:$A,0),MATCH(US!$B21,FRED!$1:$1,0))),(SUM(CE21:CP21)))),"")</f>
        <v>61495</v>
      </c>
      <c r="CR21" s="59">
        <f>+IFERROR((IF(ISTEXT(CR$5)=FALSE,(INDEX(FRED!$1:$1048576,MATCH(US!CR$5,FRED!$A:$A,0),MATCH(US!$B21,FRED!$1:$1,0))),(SUM(CF21:CQ21)))),"")</f>
        <v>60919</v>
      </c>
      <c r="CS21" s="59">
        <f>+IFERROR((IF(ISTEXT(CS$5)=FALSE,(INDEX(FRED!$1:$1048576,MATCH(US!CS$5,FRED!$A:$A,0),MATCH(US!$B21,FRED!$1:$1,0))),(SUM(CG21:CR21)))),"")</f>
        <v>64076</v>
      </c>
      <c r="CT21" s="59">
        <f>+IFERROR((IF(ISTEXT(CT$5)=FALSE,(INDEX(FRED!$1:$1048576,MATCH(US!CT$5,FRED!$A:$A,0),MATCH(US!$B21,FRED!$1:$1,0))),(SUM(CH21:CS21)))),"")</f>
        <v>61643</v>
      </c>
      <c r="CU21" s="59">
        <f>+IFERROR((IF(ISTEXT(CU$5)=FALSE,(INDEX(FRED!$1:$1048576,MATCH(US!CU$5,FRED!$A:$A,0),MATCH(US!$B21,FRED!$1:$1,0))),(SUM(CI21:CT21)))),"")</f>
        <v>64264</v>
      </c>
      <c r="CV21" s="59">
        <f>+IFERROR((IF(ISTEXT(CV$5)=FALSE,(INDEX(FRED!$1:$1048576,MATCH(US!CV$5,FRED!$A:$A,0),MATCH(US!$B21,FRED!$1:$1,0))),(SUM(CJ21:CU21)))),"")</f>
        <v>64251</v>
      </c>
      <c r="CW21" s="59">
        <f>+IFERROR((IF(ISTEXT(CW$5)=FALSE,(INDEX(FRED!$1:$1048576,MATCH(US!CW$5,FRED!$A:$A,0),MATCH(US!$B21,FRED!$1:$1,0))),(SUM(CK21:CV21)))),"")</f>
        <v>64135</v>
      </c>
      <c r="CX21" s="59">
        <f>+IFERROR((IF(ISTEXT(CX$5)=FALSE,(INDEX(FRED!$1:$1048576,MATCH(US!CX$5,FRED!$A:$A,0),MATCH(US!$B21,FRED!$1:$1,0))),(SUM(CL21:CW21)))),"")</f>
        <v>67669</v>
      </c>
      <c r="CY21" s="59">
        <f>+IFERROR((IF(ISTEXT(CY$5)=FALSE,(INDEX(FRED!$1:$1048576,MATCH(US!CY$5,FRED!$A:$A,0),MATCH(US!$B21,FRED!$1:$1,0))),(SUM(CM21:CX21)))),"")</f>
        <v>67242</v>
      </c>
      <c r="CZ21" s="59">
        <f>+IFERROR((IF(ISTEXT(CZ$5)=FALSE,(INDEX(FRED!$1:$1048576,MATCH(US!CZ$5,FRED!$A:$A,0),MATCH(US!$B21,FRED!$1:$1,0))),(SUM(CN21:CY21)))),"")</f>
        <v>69229</v>
      </c>
      <c r="DA21" s="59">
        <f>+IFERROR((IF(ISTEXT(DA$5)=FALSE,(INDEX(FRED!$1:$1048576,MATCH(US!DA$5,FRED!$A:$A,0),MATCH(US!$B21,FRED!$1:$1,0))),(SUM(CO21:CZ21)))),"")</f>
        <v>69032</v>
      </c>
      <c r="DB21" s="59">
        <f>+IFERROR((IF(ISTEXT(DB$5)=FALSE,(INDEX(FRED!$1:$1048576,MATCH(US!DB$5,FRED!$A:$A,0),MATCH(US!$B21,FRED!$1:$1,0))),(SUM(CP21:DA21)))),"")</f>
        <v>68416</v>
      </c>
      <c r="DC21" s="60">
        <f>+IFERROR((IF(ISTEXT(DC$5)=FALSE,(INDEX(FRED!$1:$1048576,MATCH(US!DC$5,FRED!$A:$A,0),MATCH(US!$B21,FRED!$1:$1,0))),(SUM(CQ21:DB21)))),"")</f>
        <v>782371</v>
      </c>
      <c r="DD21" s="59">
        <f>+IFERROR((IF(ISTEXT(DD$5)=FALSE,(INDEX(FRED!$1:$1048576,MATCH(US!DD$5,FRED!$A:$A,0),MATCH(US!$B21,FRED!$1:$1,0))),(SUM(CR21:DC21)))),"")</f>
        <v>69245</v>
      </c>
      <c r="DE21" s="59">
        <f>+IFERROR((IF(ISTEXT(DE$5)=FALSE,(INDEX(FRED!$1:$1048576,MATCH(US!DE$5,FRED!$A:$A,0),MATCH(US!$B21,FRED!$1:$1,0))),(SUM(CS21:DD21)))),"")</f>
        <v>69603</v>
      </c>
      <c r="DF21" s="59">
        <f>+IFERROR((IF(ISTEXT(DF$5)=FALSE,(INDEX(FRED!$1:$1048576,MATCH(US!DF$5,FRED!$A:$A,0),MATCH(US!$B21,FRED!$1:$1,0))),(SUM(CT21:DE21)))),"")</f>
        <v>68640</v>
      </c>
      <c r="DG21" s="59">
        <f>+IFERROR((IF(ISTEXT(DG$5)=FALSE,(INDEX(FRED!$1:$1048576,MATCH(US!DG$5,FRED!$A:$A,0),MATCH(US!$B21,FRED!$1:$1,0))),(SUM(CU21:DF21)))),"")</f>
        <v>69285</v>
      </c>
      <c r="DH21" s="59">
        <f>+IFERROR((IF(ISTEXT(DH$5)=FALSE,(INDEX(FRED!$1:$1048576,MATCH(US!DH$5,FRED!$A:$A,0),MATCH(US!$B21,FRED!$1:$1,0))),(SUM(CV21:DG21)))),"")</f>
        <v>67773</v>
      </c>
      <c r="DI21" s="59">
        <f>+IFERROR((IF(ISTEXT(DI$5)=FALSE,(INDEX(FRED!$1:$1048576,MATCH(US!DI$5,FRED!$A:$A,0),MATCH(US!$B21,FRED!$1:$1,0))),(SUM(CW21:DH21)))),"")</f>
        <v>68357</v>
      </c>
      <c r="DJ21" s="59">
        <f>+IFERROR((IF(ISTEXT(DJ$5)=FALSE,(INDEX(FRED!$1:$1048576,MATCH(US!DJ$5,FRED!$A:$A,0),MATCH(US!$B21,FRED!$1:$1,0))),(SUM(CX21:DI21)))),"")</f>
        <v>68936</v>
      </c>
      <c r="DK21" s="59">
        <f>+IFERROR((IF(ISTEXT(DK$5)=FALSE,(INDEX(FRED!$1:$1048576,MATCH(US!DK$5,FRED!$A:$A,0),MATCH(US!$B21,FRED!$1:$1,0))),(SUM(CY21:DJ21)))),"")</f>
        <v>68358</v>
      </c>
      <c r="DL21" s="59">
        <f>+IFERROR((IF(ISTEXT(DL$5)=FALSE,(INDEX(FRED!$1:$1048576,MATCH(US!DL$5,FRED!$A:$A,0),MATCH(US!$B21,FRED!$1:$1,0))),(SUM(CZ21:DK21)))),"")</f>
        <v>69950</v>
      </c>
      <c r="DM21" s="59">
        <f>+IFERROR((IF(ISTEXT(DM$5)=FALSE,(INDEX(FRED!$1:$1048576,MATCH(US!DM$5,FRED!$A:$A,0),MATCH(US!$B21,FRED!$1:$1,0))),(SUM(DA21:DL21)))),"")</f>
        <v>68076</v>
      </c>
      <c r="DN21" s="59">
        <f>+IFERROR((IF(ISTEXT(DN$5)=FALSE,(INDEX(FRED!$1:$1048576,MATCH(US!DN$5,FRED!$A:$A,0),MATCH(US!$B21,FRED!$1:$1,0))),(SUM(DB21:DM21)))),"")</f>
        <v>67926</v>
      </c>
      <c r="DO21" s="59">
        <f>+IFERROR((IF(ISTEXT(DO$5)=FALSE,(INDEX(FRED!$1:$1048576,MATCH(US!DO$5,FRED!$A:$A,0),MATCH(US!$B21,FRED!$1:$1,0))),(SUM(DC21:DN21)))),"")</f>
        <v>64685</v>
      </c>
      <c r="DP21" s="60">
        <f>+IFERROR((IF(ISTEXT(DP$5)=FALSE,(INDEX(FRED!$1:$1048576,MATCH(US!DP$5,FRED!$A:$A,0),MATCH(US!$B21,FRED!$1:$1,0))),(SUM(DD21:DO21)))),"")</f>
        <v>820834</v>
      </c>
      <c r="DQ21" s="59">
        <f>+IFERROR((IF(ISTEXT(DQ$5)=FALSE,(INDEX(FRED!$1:$1048576,MATCH(US!DQ$5,FRED!$A:$A,0),MATCH(US!$B21,FRED!$1:$1,0))),(SUM(DE21:DP21)))),"")</f>
        <v>62660</v>
      </c>
      <c r="DR21" s="59">
        <f>+IFERROR((IF(ISTEXT(DR$5)=FALSE,(INDEX(FRED!$1:$1048576,MATCH(US!DR$5,FRED!$A:$A,0),MATCH(US!$B21,FRED!$1:$1,0))),(SUM(DF21:DQ21)))),"")</f>
        <v>59548</v>
      </c>
      <c r="DS21" s="59">
        <f>+IFERROR((IF(ISTEXT(DS$5)=FALSE,(INDEX(FRED!$1:$1048576,MATCH(US!DS$5,FRED!$A:$A,0),MATCH(US!$B21,FRED!$1:$1,0))),(SUM(DG21:DR21)))),"")</f>
        <v>57314</v>
      </c>
      <c r="DT21" s="59">
        <f>+IFERROR((IF(ISTEXT(DT$5)=FALSE,(INDEX(FRED!$1:$1048576,MATCH(US!DT$5,FRED!$A:$A,0),MATCH(US!$B21,FRED!$1:$1,0))),(SUM(DH21:DS21)))),"")</f>
        <v>55312</v>
      </c>
      <c r="DU21" s="59">
        <f>+IFERROR((IF(ISTEXT(DU$5)=FALSE,(INDEX(FRED!$1:$1048576,MATCH(US!DU$5,FRED!$A:$A,0),MATCH(US!$B21,FRED!$1:$1,0))),(SUM(DI21:DT21)))),"")</f>
        <v>55161</v>
      </c>
      <c r="DV21" s="59">
        <f>+IFERROR((IF(ISTEXT(DV$5)=FALSE,(INDEX(FRED!$1:$1048576,MATCH(US!DV$5,FRED!$A:$A,0),MATCH(US!$B21,FRED!$1:$1,0))),(SUM(DJ21:DU21)))),"")</f>
        <v>53647</v>
      </c>
      <c r="DW21" s="59">
        <f>+IFERROR((IF(ISTEXT(DW$5)=FALSE,(INDEX(FRED!$1:$1048576,MATCH(US!DW$5,FRED!$A:$A,0),MATCH(US!$B21,FRED!$1:$1,0))),(SUM(DK21:DV21)))),"")</f>
        <v>52132</v>
      </c>
      <c r="DX21" s="59">
        <f>+IFERROR((IF(ISTEXT(DX$5)=FALSE,(INDEX(FRED!$1:$1048576,MATCH(US!DX$5,FRED!$A:$A,0),MATCH(US!$B21,FRED!$1:$1,0))),(SUM(DL21:DW21)))),"")</f>
        <v>49817</v>
      </c>
      <c r="DY21" s="59">
        <f>+IFERROR((IF(ISTEXT(DY$5)=FALSE,(INDEX(FRED!$1:$1048576,MATCH(US!DY$5,FRED!$A:$A,0),MATCH(US!$B21,FRED!$1:$1,0))),(SUM(DM21:DX21)))),"")</f>
        <v>45797</v>
      </c>
      <c r="DZ21" s="59">
        <f>+IFERROR((IF(ISTEXT(DZ$5)=FALSE,(INDEX(FRED!$1:$1048576,MATCH(US!DZ$5,FRED!$A:$A,0),MATCH(US!$B21,FRED!$1:$1,0))),(SUM(DN21:DY21)))),"")</f>
        <v>45555</v>
      </c>
      <c r="EA21" s="59">
        <f>+IFERROR((IF(ISTEXT(EA$5)=FALSE,(INDEX(FRED!$1:$1048576,MATCH(US!EA$5,FRED!$A:$A,0),MATCH(US!$B21,FRED!$1:$1,0))),(SUM(DO21:DZ21)))),"")</f>
        <v>44243</v>
      </c>
      <c r="EB21" s="59">
        <f>+IFERROR((IF(ISTEXT(EB$5)=FALSE,(INDEX(FRED!$1:$1048576,MATCH(US!EB$5,FRED!$A:$A,0),MATCH(US!$B21,FRED!$1:$1,0))),(SUM(DP21:EA21)))),"")</f>
        <v>43719</v>
      </c>
      <c r="EC21" s="60">
        <f>+IFERROR((IF(ISTEXT(EC$5)=FALSE,(INDEX(FRED!$1:$1048576,MATCH(US!EC$5,FRED!$A:$A,0),MATCH(US!$B21,FRED!$1:$1,0))),(SUM(DQ21:EB21)))),"")</f>
        <v>624905</v>
      </c>
      <c r="ED21" s="59">
        <f>+IFERROR((IF(ISTEXT(ED$5)=FALSE,(INDEX(FRED!$1:$1048576,MATCH(US!ED$5,FRED!$A:$A,0),MATCH(US!$B21,FRED!$1:$1,0))),(SUM(DR21:EC21)))),"")</f>
        <v>40898</v>
      </c>
      <c r="EE21" s="59">
        <f>+IFERROR((IF(ISTEXT(EE$5)=FALSE,(INDEX(FRED!$1:$1048576,MATCH(US!EE$5,FRED!$A:$A,0),MATCH(US!$B21,FRED!$1:$1,0))),(SUM(DS21:ED21)))),"")</f>
        <v>41677</v>
      </c>
      <c r="EF21" s="59">
        <f>+IFERROR((IF(ISTEXT(EF$5)=FALSE,(INDEX(FRED!$1:$1048576,MATCH(US!EF$5,FRED!$A:$A,0),MATCH(US!$B21,FRED!$1:$1,0))),(SUM(DT21:EE21)))),"")</f>
        <v>39727</v>
      </c>
      <c r="EG21" s="59">
        <f>+IFERROR((IF(ISTEXT(EG$5)=FALSE,(INDEX(FRED!$1:$1048576,MATCH(US!EG$5,FRED!$A:$A,0),MATCH(US!$B21,FRED!$1:$1,0))),(SUM(DU21:EF21)))),"")</f>
        <v>39624</v>
      </c>
      <c r="EH21" s="59">
        <f>+IFERROR((IF(ISTEXT(EH$5)=FALSE,(INDEX(FRED!$1:$1048576,MATCH(US!EH$5,FRED!$A:$A,0),MATCH(US!$B21,FRED!$1:$1,0))),(SUM(DV21:EG21)))),"")</f>
        <v>37892</v>
      </c>
      <c r="EI21" s="59">
        <f>+IFERROR((IF(ISTEXT(EI$5)=FALSE,(INDEX(FRED!$1:$1048576,MATCH(US!EI$5,FRED!$A:$A,0),MATCH(US!$B21,FRED!$1:$1,0))),(SUM(DW21:EH21)))),"")</f>
        <v>37772</v>
      </c>
      <c r="EJ21" s="59">
        <f>+IFERROR((IF(ISTEXT(EJ$5)=FALSE,(INDEX(FRED!$1:$1048576,MATCH(US!EJ$5,FRED!$A:$A,0),MATCH(US!$B21,FRED!$1:$1,0))),(SUM(DX21:EI21)))),"")</f>
        <v>35884</v>
      </c>
      <c r="EK21" s="59">
        <f>+IFERROR((IF(ISTEXT(EK$5)=FALSE,(INDEX(FRED!$1:$1048576,MATCH(US!EK$5,FRED!$A:$A,0),MATCH(US!$B21,FRED!$1:$1,0))),(SUM(DY21:EJ21)))),"")</f>
        <v>36039</v>
      </c>
      <c r="EL21" s="59">
        <f>+IFERROR((IF(ISTEXT(EL$5)=FALSE,(INDEX(FRED!$1:$1048576,MATCH(US!EL$5,FRED!$A:$A,0),MATCH(US!$B21,FRED!$1:$1,0))),(SUM(DZ21:EK21)))),"")</f>
        <v>38678</v>
      </c>
      <c r="EM21" s="59">
        <f>+IFERROR((IF(ISTEXT(EM$5)=FALSE,(INDEX(FRED!$1:$1048576,MATCH(US!EM$5,FRED!$A:$A,0),MATCH(US!$B21,FRED!$1:$1,0))),(SUM(EA21:EL21)))),"")</f>
        <v>36053</v>
      </c>
      <c r="EN21" s="59">
        <f>+IFERROR((IF(ISTEXT(EN$5)=FALSE,(INDEX(FRED!$1:$1048576,MATCH(US!EN$5,FRED!$A:$A,0),MATCH(US!$B21,FRED!$1:$1,0))),(SUM(EB21:EM21)))),"")</f>
        <v>35488</v>
      </c>
      <c r="EO21" s="59">
        <f>+IFERROR((IF(ISTEXT(EO$5)=FALSE,(INDEX(FRED!$1:$1048576,MATCH(US!EO$5,FRED!$A:$A,0),MATCH(US!$B21,FRED!$1:$1,0))),(SUM(EC21:EN21)))),"")</f>
        <v>34893</v>
      </c>
      <c r="EP21" s="60">
        <f>+IFERROR((IF(ISTEXT(EP$5)=FALSE,(INDEX(FRED!$1:$1048576,MATCH(US!EP$5,FRED!$A:$A,0),MATCH(US!$B21,FRED!$1:$1,0))),(SUM(ED21:EO21)))),"")</f>
        <v>454625</v>
      </c>
      <c r="EQ21" s="59">
        <f>+IFERROR((IF(ISTEXT(EQ$5)=FALSE,(INDEX(FRED!$1:$1048576,MATCH(US!EQ$5,FRED!$A:$A,0),MATCH(US!$B21,FRED!$1:$1,0))),(SUM(EE21:EP21)))),"")</f>
        <v>34729</v>
      </c>
      <c r="ER21" s="59">
        <f>+IFERROR((IF(ISTEXT(ER$5)=FALSE,(INDEX(FRED!$1:$1048576,MATCH(US!ER$5,FRED!$A:$A,0),MATCH(US!$B21,FRED!$1:$1,0))),(SUM(EF21:EQ21)))),"")</f>
        <v>34390</v>
      </c>
      <c r="ES21" s="59">
        <f>+IFERROR((IF(ISTEXT(ES$5)=FALSE,(INDEX(FRED!$1:$1048576,MATCH(US!ES$5,FRED!$A:$A,0),MATCH(US!$B21,FRED!$1:$1,0))),(SUM(EG21:ER21)))),"")</f>
        <v>34569</v>
      </c>
      <c r="ET21" s="59">
        <f>+IFERROR((IF(ISTEXT(ET$5)=FALSE,(INDEX(FRED!$1:$1048576,MATCH(US!ET$5,FRED!$A:$A,0),MATCH(US!$B21,FRED!$1:$1,0))),(SUM(EH21:ES21)))),"")</f>
        <v>34915</v>
      </c>
      <c r="EU21" s="59">
        <f>+IFERROR((IF(ISTEXT(EU$5)=FALSE,(INDEX(FRED!$1:$1048576,MATCH(US!EU$5,FRED!$A:$A,0),MATCH(US!$B21,FRED!$1:$1,0))),(SUM(EI21:ET21)))),"")</f>
        <v>35788</v>
      </c>
      <c r="EV21" s="59">
        <f>+IFERROR((IF(ISTEXT(EV$5)=FALSE,(INDEX(FRED!$1:$1048576,MATCH(US!EV$5,FRED!$A:$A,0),MATCH(US!$B21,FRED!$1:$1,0))),(SUM(EJ21:EU21)))),"")</f>
        <v>36132</v>
      </c>
      <c r="EW21" s="59">
        <f>+IFERROR((IF(ISTEXT(EW$5)=FALSE,(INDEX(FRED!$1:$1048576,MATCH(US!EW$5,FRED!$A:$A,0),MATCH(US!$B21,FRED!$1:$1,0))),(SUM(EK21:EV21)))),"")</f>
        <v>35128</v>
      </c>
      <c r="EX21" s="59">
        <f>+IFERROR((IF(ISTEXT(EX$5)=FALSE,(INDEX(FRED!$1:$1048576,MATCH(US!EX$5,FRED!$A:$A,0),MATCH(US!$B21,FRED!$1:$1,0))),(SUM(EL21:EW21)))),"")</f>
        <v>36552</v>
      </c>
      <c r="EY21" s="59">
        <f>+IFERROR((IF(ISTEXT(EY$5)=FALSE,(INDEX(FRED!$1:$1048576,MATCH(US!EY$5,FRED!$A:$A,0),MATCH(US!$B21,FRED!$1:$1,0))),(SUM(EM21:EX21)))),"")</f>
        <v>37208</v>
      </c>
      <c r="EZ21" s="59">
        <f>+IFERROR((IF(ISTEXT(EZ$5)=FALSE,(INDEX(FRED!$1:$1048576,MATCH(US!EZ$5,FRED!$A:$A,0),MATCH(US!$B21,FRED!$1:$1,0))),(SUM(EN21:EY21)))),"")</f>
        <v>35668</v>
      </c>
      <c r="FA21" s="59">
        <f>+IFERROR((IF(ISTEXT(FA$5)=FALSE,(INDEX(FRED!$1:$1048576,MATCH(US!FA$5,FRED!$A:$A,0),MATCH(US!$B21,FRED!$1:$1,0))),(SUM(EO21:EZ21)))),"")</f>
        <v>38058</v>
      </c>
      <c r="FB21" s="59">
        <f>+IFERROR((IF(ISTEXT(FB$5)=FALSE,(INDEX(FRED!$1:$1048576,MATCH(US!FB$5,FRED!$A:$A,0),MATCH(US!$B21,FRED!$1:$1,0))),(SUM(EP21:FA21)))),"")</f>
        <v>38383</v>
      </c>
      <c r="FC21" s="60">
        <f>+IFERROR((IF(ISTEXT(FC$5)=FALSE,(INDEX(FRED!$1:$1048576,MATCH(US!FC$5,FRED!$A:$A,0),MATCH(US!$B21,FRED!$1:$1,0))),(SUM(EQ21:FB21)))),"")</f>
        <v>431520</v>
      </c>
      <c r="FD21" s="59">
        <f>+IFERROR((IF(ISTEXT(FD$5)=FALSE,(INDEX(FRED!$1:$1048576,MATCH(US!FD$5,FRED!$A:$A,0),MATCH(US!$B21,FRED!$1:$1,0))),(SUM(ER21:FC21)))),"")</f>
        <v>37493</v>
      </c>
      <c r="FE21" s="59">
        <f>+IFERROR((IF(ISTEXT(FE$5)=FALSE,(INDEX(FRED!$1:$1048576,MATCH(US!FE$5,FRED!$A:$A,0),MATCH(US!$B21,FRED!$1:$1,0))),(SUM(ES21:FD21)))),"")</f>
        <v>38428</v>
      </c>
      <c r="FF21" s="59">
        <f>+IFERROR((IF(ISTEXT(FF$5)=FALSE,(INDEX(FRED!$1:$1048576,MATCH(US!FF$5,FRED!$A:$A,0),MATCH(US!$B21,FRED!$1:$1,0))),(SUM(ET21:FE21)))),"")</f>
        <v>38591</v>
      </c>
      <c r="FG21" s="59">
        <f>+IFERROR((IF(ISTEXT(FG$5)=FALSE,(INDEX(FRED!$1:$1048576,MATCH(US!FG$5,FRED!$A:$A,0),MATCH(US!$B21,FRED!$1:$1,0))),(SUM(EU21:FF21)))),"")</f>
        <v>37664</v>
      </c>
      <c r="FH21" s="59">
        <f>+IFERROR((IF(ISTEXT(FH$5)=FALSE,(INDEX(FRED!$1:$1048576,MATCH(US!FH$5,FRED!$A:$A,0),MATCH(US!$B21,FRED!$1:$1,0))),(SUM(EV21:FG21)))),"")</f>
        <v>37142</v>
      </c>
      <c r="FI21" s="59">
        <f>+IFERROR((IF(ISTEXT(FI$5)=FALSE,(INDEX(FRED!$1:$1048576,MATCH(US!FI$5,FRED!$A:$A,0),MATCH(US!$B21,FRED!$1:$1,0))),(SUM(EW21:FH21)))),"")</f>
        <v>36955</v>
      </c>
      <c r="FJ21" s="59">
        <f>+IFERROR((IF(ISTEXT(FJ$5)=FALSE,(INDEX(FRED!$1:$1048576,MATCH(US!FJ$5,FRED!$A:$A,0),MATCH(US!$B21,FRED!$1:$1,0))),(SUM(EX21:FI21)))),"")</f>
        <v>37478</v>
      </c>
      <c r="FK21" s="59">
        <f>+IFERROR((IF(ISTEXT(FK$5)=FALSE,(INDEX(FRED!$1:$1048576,MATCH(US!FK$5,FRED!$A:$A,0),MATCH(US!$B21,FRED!$1:$1,0))),(SUM(EY21:FJ21)))),"")</f>
        <v>38454</v>
      </c>
      <c r="FL21" s="59">
        <f>+IFERROR((IF(ISTEXT(FL$5)=FALSE,(INDEX(FRED!$1:$1048576,MATCH(US!FL$5,FRED!$A:$A,0),MATCH(US!$B21,FRED!$1:$1,0))),(SUM(EZ21:FK21)))),"")</f>
        <v>38131</v>
      </c>
      <c r="FM21" s="59">
        <f>+IFERROR((IF(ISTEXT(FM$5)=FALSE,(INDEX(FRED!$1:$1048576,MATCH(US!FM$5,FRED!$A:$A,0),MATCH(US!$B21,FRED!$1:$1,0))),(SUM(FA21:FL21)))),"")</f>
        <v>38498</v>
      </c>
      <c r="FN21" s="59">
        <f>+IFERROR((IF(ISTEXT(FN$5)=FALSE,(INDEX(FRED!$1:$1048576,MATCH(US!FN$5,FRED!$A:$A,0),MATCH(US!$B21,FRED!$1:$1,0))),(SUM(FB21:FM21)))),"")</f>
        <v>37587</v>
      </c>
      <c r="FO21" s="59">
        <f>+IFERROR((IF(ISTEXT(FO$5)=FALSE,(INDEX(FRED!$1:$1048576,MATCH(US!FO$5,FRED!$A:$A,0),MATCH(US!$B21,FRED!$1:$1,0))),(SUM(FC21:FN21)))),"")</f>
        <v>37090</v>
      </c>
      <c r="FP21" s="60">
        <f>+IFERROR((IF(ISTEXT(FP$5)=FALSE,(INDEX(FRED!$1:$1048576,MATCH(US!FP$5,FRED!$A:$A,0),MATCH(US!$B21,FRED!$1:$1,0))),(SUM(FD21:FO21)))),"")</f>
        <v>453511</v>
      </c>
      <c r="FQ21" s="59">
        <f>+IFERROR((IF(ISTEXT(FQ$5)=FALSE,(INDEX(FRED!$1:$1048576,MATCH(US!FQ$5,FRED!$A:$A,0),MATCH(US!$B21,FRED!$1:$1,0))),(SUM(FE21:FP21)))),"")</f>
        <v>37293</v>
      </c>
      <c r="FR21" s="59">
        <f>+IFERROR((IF(ISTEXT(FR$5)=FALSE,(INDEX(FRED!$1:$1048576,MATCH(US!FR$5,FRED!$A:$A,0),MATCH(US!$B21,FRED!$1:$1,0))),(SUM(FF21:FQ21)))),"")</f>
        <v>36106</v>
      </c>
      <c r="FS21" s="59">
        <f>+IFERROR((IF(ISTEXT(FS$5)=FALSE,(INDEX(FRED!$1:$1048576,MATCH(US!FS$5,FRED!$A:$A,0),MATCH(US!$B21,FRED!$1:$1,0))),(SUM(FG21:FR21)))),"")</f>
        <v>35920</v>
      </c>
      <c r="FT21" s="59">
        <f>+IFERROR((IF(ISTEXT(FT$5)=FALSE,(INDEX(FRED!$1:$1048576,MATCH(US!FT$5,FRED!$A:$A,0),MATCH(US!$B21,FRED!$1:$1,0))),(SUM(FH21:FS21)))),"")</f>
        <v>35454</v>
      </c>
      <c r="FU21" s="59">
        <f>+IFERROR((IF(ISTEXT(FU$5)=FALSE,(INDEX(FRED!$1:$1048576,MATCH(US!FU$5,FRED!$A:$A,0),MATCH(US!$B21,FRED!$1:$1,0))),(SUM(FI21:FT21)))),"")</f>
        <v>35849</v>
      </c>
      <c r="FV21" s="59">
        <f>+IFERROR((IF(ISTEXT(FV$5)=FALSE,(INDEX(FRED!$1:$1048576,MATCH(US!FV$5,FRED!$A:$A,0),MATCH(US!$B21,FRED!$1:$1,0))),(SUM(FJ21:FU21)))),"")</f>
        <v>36082</v>
      </c>
      <c r="FW21" s="59">
        <f>+IFERROR((IF(ISTEXT(FW$5)=FALSE,(INDEX(FRED!$1:$1048576,MATCH(US!FW$5,FRED!$A:$A,0),MATCH(US!$B21,FRED!$1:$1,0))),(SUM(FK21:FV21)))),"")</f>
        <v>37233</v>
      </c>
      <c r="FX21" s="59">
        <f>+IFERROR((IF(ISTEXT(FX$5)=FALSE,(INDEX(FRED!$1:$1048576,MATCH(US!FX$5,FRED!$A:$A,0),MATCH(US!$B21,FRED!$1:$1,0))),(SUM(FL21:FW21)))),"")</f>
        <v>37492</v>
      </c>
      <c r="FY21" s="59">
        <f>+IFERROR((IF(ISTEXT(FY$5)=FALSE,(INDEX(FRED!$1:$1048576,MATCH(US!FY$5,FRED!$A:$A,0),MATCH(US!$B21,FRED!$1:$1,0))),(SUM(FM21:FX21)))),"")</f>
        <v>38902</v>
      </c>
      <c r="FZ21" s="59">
        <f>+IFERROR((IF(ISTEXT(FZ$5)=FALSE,(INDEX(FRED!$1:$1048576,MATCH(US!FZ$5,FRED!$A:$A,0),MATCH(US!$B21,FRED!$1:$1,0))),(SUM(FN21:FY21)))),"")</f>
        <v>40736</v>
      </c>
      <c r="GA21" s="59">
        <f>+IFERROR((IF(ISTEXT(GA$5)=FALSE,(INDEX(FRED!$1:$1048576,MATCH(US!GA$5,FRED!$A:$A,0),MATCH(US!$B21,FRED!$1:$1,0))),(SUM(FO21:FZ21)))),"")</f>
        <v>41751</v>
      </c>
      <c r="GB21" s="59">
        <f>+IFERROR((IF(ISTEXT(GB$5)=FALSE,(INDEX(FRED!$1:$1048576,MATCH(US!GB$5,FRED!$A:$A,0),MATCH(US!$B21,FRED!$1:$1,0))),(SUM(FP21:GA21)))),"")</f>
        <v>42504</v>
      </c>
      <c r="GC21" s="60">
        <f>+IFERROR((IF(ISTEXT(GC$5)=FALSE,(INDEX(FRED!$1:$1048576,MATCH(US!GC$5,FRED!$A:$A,0),MATCH(US!$B21,FRED!$1:$1,0))),(SUM(FQ21:GB21)))),"")</f>
        <v>455322</v>
      </c>
      <c r="GD21" s="59">
        <f>+IFERROR((IF(ISTEXT(GD$5)=FALSE,(INDEX(FRED!$1:$1048576,MATCH(US!GD$5,FRED!$A:$A,0),MATCH(US!$B21,FRED!$1:$1,0))),(SUM(FR21:GC21)))),"")</f>
        <v>43186</v>
      </c>
      <c r="GE21" s="59">
        <f>+IFERROR((IF(ISTEXT(GE$5)=FALSE,(INDEX(FRED!$1:$1048576,MATCH(US!GE$5,FRED!$A:$A,0),MATCH(US!$B21,FRED!$1:$1,0))),(SUM(FS21:GD21)))),"")</f>
        <v>43476</v>
      </c>
      <c r="GF21" s="59">
        <f>+IFERROR((IF(ISTEXT(GF$5)=FALSE,(INDEX(FRED!$1:$1048576,MATCH(US!GF$5,FRED!$A:$A,0),MATCH(US!$B21,FRED!$1:$1,0))),(SUM(FT21:GE21)))),"")</f>
        <v>43353</v>
      </c>
      <c r="GG21" s="59">
        <f>+IFERROR((IF(ISTEXT(GG$5)=FALSE,(INDEX(FRED!$1:$1048576,MATCH(US!GG$5,FRED!$A:$A,0),MATCH(US!$B21,FRED!$1:$1,0))),(SUM(FU21:GF21)))),"")</f>
        <v>46378</v>
      </c>
      <c r="GH21" s="59">
        <f>+IFERROR((IF(ISTEXT(GH$5)=FALSE,(INDEX(FRED!$1:$1048576,MATCH(US!GH$5,FRED!$A:$A,0),MATCH(US!$B21,FRED!$1:$1,0))),(SUM(FV21:GG21)))),"")</f>
        <v>45889</v>
      </c>
      <c r="GI21" s="59">
        <f>+IFERROR((IF(ISTEXT(GI$5)=FALSE,(INDEX(FRED!$1:$1048576,MATCH(US!GI$5,FRED!$A:$A,0),MATCH(US!$B21,FRED!$1:$1,0))),(SUM(FW21:GH21)))),"")</f>
        <v>46882</v>
      </c>
      <c r="GJ21" s="59">
        <f>+IFERROR((IF(ISTEXT(GJ$5)=FALSE,(INDEX(FRED!$1:$1048576,MATCH(US!GJ$5,FRED!$A:$A,0),MATCH(US!$B21,FRED!$1:$1,0))),(SUM(FX21:GI21)))),"")</f>
        <v>46834</v>
      </c>
      <c r="GK21" s="59">
        <f>+IFERROR((IF(ISTEXT(GK$5)=FALSE,(INDEX(FRED!$1:$1048576,MATCH(US!GK$5,FRED!$A:$A,0),MATCH(US!$B21,FRED!$1:$1,0))),(SUM(FY21:GJ21)))),"")</f>
        <v>46759</v>
      </c>
      <c r="GL21" s="59">
        <f>+IFERROR((IF(ISTEXT(GL$5)=FALSE,(INDEX(FRED!$1:$1048576,MATCH(US!GL$5,FRED!$A:$A,0),MATCH(US!$B21,FRED!$1:$1,0))),(SUM(FZ21:GK21)))),"")</f>
        <v>48283</v>
      </c>
      <c r="GM21" s="59">
        <f>+IFERROR((IF(ISTEXT(GM$5)=FALSE,(INDEX(FRED!$1:$1048576,MATCH(US!GM$5,FRED!$A:$A,0),MATCH(US!$B21,FRED!$1:$1,0))),(SUM(GA21:GL21)))),"")</f>
        <v>49141</v>
      </c>
      <c r="GN21" s="59">
        <f>+IFERROR((IF(ISTEXT(GN$5)=FALSE,(INDEX(FRED!$1:$1048576,MATCH(US!GN$5,FRED!$A:$A,0),MATCH(US!$B21,FRED!$1:$1,0))),(SUM(GB21:GM21)))),"")</f>
        <v>48216</v>
      </c>
      <c r="GO21" s="59">
        <f>+IFERROR((IF(ISTEXT(GO$5)=FALSE,(INDEX(FRED!$1:$1048576,MATCH(US!GO$5,FRED!$A:$A,0),MATCH(US!$B21,FRED!$1:$1,0))),(SUM(GC21:GN21)))),"")</f>
        <v>49801</v>
      </c>
      <c r="GP21" s="60">
        <f>+IFERROR((IF(ISTEXT(GP$5)=FALSE,(INDEX(FRED!$1:$1048576,MATCH(US!GP$5,FRED!$A:$A,0),MATCH(US!$B21,FRED!$1:$1,0))),(SUM(GD21:GO21)))),"")</f>
        <v>558198</v>
      </c>
      <c r="GQ21" s="59">
        <f>+IFERROR((IF(ISTEXT(GQ$5)=FALSE,(INDEX(FRED!$1:$1048576,MATCH(US!GQ$5,FRED!$A:$A,0),MATCH(US!$B21,FRED!$1:$1,0))),(SUM(GE21:GP21)))),"")</f>
        <v>51223</v>
      </c>
      <c r="GR21" s="59">
        <f>+IFERROR((IF(ISTEXT(GR$5)=FALSE,(INDEX(FRED!$1:$1048576,MATCH(US!GR$5,FRED!$A:$A,0),MATCH(US!$B21,FRED!$1:$1,0))),(SUM(GF21:GQ21)))),"")</f>
        <v>51897</v>
      </c>
      <c r="GS21" s="59">
        <f>+IFERROR((IF(ISTEXT(GS$5)=FALSE,(INDEX(FRED!$1:$1048576,MATCH(US!GS$5,FRED!$A:$A,0),MATCH(US!$B21,FRED!$1:$1,0))),(SUM(GG21:GR21)))),"")</f>
        <v>52825</v>
      </c>
      <c r="GT21" s="59">
        <f>+IFERROR((IF(ISTEXT(GT$5)=FALSE,(INDEX(FRED!$1:$1048576,MATCH(US!GT$5,FRED!$A:$A,0),MATCH(US!$B21,FRED!$1:$1,0))),(SUM(GH21:GS21)))),"")</f>
        <v>54751</v>
      </c>
      <c r="GU21" s="59">
        <f>+IFERROR((IF(ISTEXT(GU$5)=FALSE,(INDEX(FRED!$1:$1048576,MATCH(US!GU$5,FRED!$A:$A,0),MATCH(US!$B21,FRED!$1:$1,0))),(SUM(GI21:GT21)))),"")</f>
        <v>58280</v>
      </c>
      <c r="GV21" s="59">
        <f>+IFERROR((IF(ISTEXT(GV$5)=FALSE,(INDEX(FRED!$1:$1048576,MATCH(US!GV$5,FRED!$A:$A,0),MATCH(US!$B21,FRED!$1:$1,0))),(SUM(GJ21:GU21)))),"")</f>
        <v>60173</v>
      </c>
      <c r="GW21" s="59">
        <f>+IFERROR((IF(ISTEXT(GW$5)=FALSE,(INDEX(FRED!$1:$1048576,MATCH(US!GW$5,FRED!$A:$A,0),MATCH(US!$B21,FRED!$1:$1,0))),(SUM(GK21:GV21)))),"")</f>
        <v>55761</v>
      </c>
      <c r="GX21" s="59">
        <f>+IFERROR((IF(ISTEXT(GX$5)=FALSE,(INDEX(FRED!$1:$1048576,MATCH(US!GX$5,FRED!$A:$A,0),MATCH(US!$B21,FRED!$1:$1,0))),(SUM(GL21:GW21)))),"")</f>
        <v>57282</v>
      </c>
      <c r="GY21" s="59">
        <f>+IFERROR((IF(ISTEXT(GY$5)=FALSE,(INDEX(FRED!$1:$1048576,MATCH(US!GY$5,FRED!$A:$A,0),MATCH(US!$B21,FRED!$1:$1,0))),(SUM(GM21:GX21)))),"")</f>
        <v>56678</v>
      </c>
      <c r="GZ21" s="59">
        <f>+IFERROR((IF(ISTEXT(GZ$5)=FALSE,(INDEX(FRED!$1:$1048576,MATCH(US!GZ$5,FRED!$A:$A,0),MATCH(US!$B21,FRED!$1:$1,0))),(SUM(GN21:GY21)))),"")</f>
        <v>56289</v>
      </c>
      <c r="HA21" s="59">
        <f>+IFERROR((IF(ISTEXT(HA$5)=FALSE,(INDEX(FRED!$1:$1048576,MATCH(US!HA$5,FRED!$A:$A,0),MATCH(US!$B21,FRED!$1:$1,0))),(SUM(GO21:GZ21)))),"")</f>
        <v>58240</v>
      </c>
      <c r="HB21" s="59">
        <f>+IFERROR((IF(ISTEXT(HB$5)=FALSE,(INDEX(FRED!$1:$1048576,MATCH(US!HB$5,FRED!$A:$A,0),MATCH(US!$B21,FRED!$1:$1,0))),(SUM(GP21:HA21)))),"")</f>
        <v>57918</v>
      </c>
      <c r="HC21" s="60">
        <f>+IFERROR((IF(ISTEXT(HC$5)=FALSE,(INDEX(FRED!$1:$1048576,MATCH(US!HC$5,FRED!$A:$A,0),MATCH(US!$B21,FRED!$1:$1,0))),(SUM(GQ21:HB21)))),"")</f>
        <v>671317</v>
      </c>
      <c r="HD21" s="59">
        <f>+IFERROR((IF(ISTEXT(HD$5)=FALSE,(INDEX(FRED!$1:$1048576,MATCH(US!HD$5,FRED!$A:$A,0),MATCH(US!$B21,FRED!$1:$1,0))),(SUM(GR21:HC21)))),"")</f>
        <v>58408</v>
      </c>
      <c r="HE21" s="59">
        <f>+IFERROR((IF(ISTEXT(HE$5)=FALSE,(INDEX(FRED!$1:$1048576,MATCH(US!HE$5,FRED!$A:$A,0),MATCH(US!$B21,FRED!$1:$1,0))),(SUM(GS21:HD21)))),"")</f>
        <v>62780</v>
      </c>
      <c r="HF21" s="59">
        <f>+IFERROR((IF(ISTEXT(HF$5)=FALSE,(INDEX(FRED!$1:$1048576,MATCH(US!HF$5,FRED!$A:$A,0),MATCH(US!$B21,FRED!$1:$1,0))),(SUM(GT21:HE21)))),"")</f>
        <v>63419</v>
      </c>
      <c r="HG21" s="59">
        <f>+IFERROR((IF(ISTEXT(HG$5)=FALSE,(INDEX(FRED!$1:$1048576,MATCH(US!HG$5,FRED!$A:$A,0),MATCH(US!$B21,FRED!$1:$1,0))),(SUM(GU21:HF21)))),"")</f>
        <v>65148</v>
      </c>
      <c r="HH21" s="59">
        <f>+IFERROR((IF(ISTEXT(HH$5)=FALSE,(INDEX(FRED!$1:$1048576,MATCH(US!HH$5,FRED!$A:$A,0),MATCH(US!$B21,FRED!$1:$1,0))),(SUM(GV21:HG21)))),"")</f>
        <v>65037</v>
      </c>
      <c r="HI21" s="59">
        <f>+IFERROR((IF(ISTEXT(HI$5)=FALSE,(INDEX(FRED!$1:$1048576,MATCH(US!HI$5,FRED!$A:$A,0),MATCH(US!$B21,FRED!$1:$1,0))),(SUM(GW21:HH21)))),"")</f>
        <v>68098</v>
      </c>
      <c r="HJ21" s="59">
        <f>+IFERROR((IF(ISTEXT(HJ$5)=FALSE,(INDEX(FRED!$1:$1048576,MATCH(US!HJ$5,FRED!$A:$A,0),MATCH(US!$B21,FRED!$1:$1,0))),(SUM(GX21:HI21)))),"")</f>
        <v>69468</v>
      </c>
      <c r="HK21" s="59">
        <f>+IFERROR((IF(ISTEXT(HK$5)=FALSE,(INDEX(FRED!$1:$1048576,MATCH(US!HK$5,FRED!$A:$A,0),MATCH(US!$B21,FRED!$1:$1,0))),(SUM(GY21:HJ21)))),"")</f>
        <v>71017</v>
      </c>
      <c r="HL21" s="59">
        <f>+IFERROR((IF(ISTEXT(HL$5)=FALSE,(INDEX(FRED!$1:$1048576,MATCH(US!HL$5,FRED!$A:$A,0),MATCH(US!$B21,FRED!$1:$1,0))),(SUM(GZ21:HK21)))),"")</f>
        <v>71590</v>
      </c>
      <c r="HM21" s="59">
        <f>+IFERROR((IF(ISTEXT(HM$5)=FALSE,(INDEX(FRED!$1:$1048576,MATCH(US!HM$5,FRED!$A:$A,0),MATCH(US!$B21,FRED!$1:$1,0))),(SUM(HA21:HL21)))),"")</f>
        <v>71342</v>
      </c>
      <c r="HN21" s="59">
        <f>+IFERROR((IF(ISTEXT(HN$5)=FALSE,(INDEX(FRED!$1:$1048576,MATCH(US!HN$5,FRED!$A:$A,0),MATCH(US!$B21,FRED!$1:$1,0))),(SUM(HB21:HM21)))),"")</f>
        <v>74062</v>
      </c>
      <c r="HO21" s="59">
        <f>+IFERROR((IF(ISTEXT(HO$5)=FALSE,(INDEX(FRED!$1:$1048576,MATCH(US!HO$5,FRED!$A:$A,0),MATCH(US!$B21,FRED!$1:$1,0))),(SUM(HC21:HN21)))),"")</f>
        <v>72999</v>
      </c>
      <c r="HP21" s="60">
        <f>+IFERROR((IF(ISTEXT(HP$5)=FALSE,(INDEX(FRED!$1:$1048576,MATCH(US!HP$5,FRED!$A:$A,0),MATCH(US!$B21,FRED!$1:$1,0))),(SUM(HD21:HO21)))),"")</f>
        <v>813368</v>
      </c>
      <c r="HQ21" s="59">
        <f>+IFERROR((IF(ISTEXT(HQ$5)=FALSE,(INDEX(FRED!$1:$1048576,MATCH(US!HQ$5,FRED!$A:$A,0),MATCH(US!$B21,FRED!$1:$1,0))),(SUM(HE21:HP21)))),"")</f>
        <v>71505</v>
      </c>
      <c r="HR21" s="59">
        <f>+IFERROR((IF(ISTEXT(HR$5)=FALSE,(INDEX(FRED!$1:$1048576,MATCH(US!HR$5,FRED!$A:$A,0),MATCH(US!$B21,FRED!$1:$1,0))),(SUM(HF21:HQ21)))),"")</f>
        <v>69090</v>
      </c>
      <c r="HS21" s="59">
        <f>+IFERROR((IF(ISTEXT(HS$5)=FALSE,(INDEX(FRED!$1:$1048576,MATCH(US!HS$5,FRED!$A:$A,0),MATCH(US!$B21,FRED!$1:$1,0))),(SUM(HG21:HR21)))),"")</f>
        <v>68902</v>
      </c>
      <c r="HT21" s="59">
        <f>+IFERROR((IF(ISTEXT(HT$5)=FALSE,(INDEX(FRED!$1:$1048576,MATCH(US!HT$5,FRED!$A:$A,0),MATCH(US!$B21,FRED!$1:$1,0))),(SUM(HH21:HS21)))),"")</f>
        <v>67840</v>
      </c>
      <c r="HU21" s="59">
        <f>+IFERROR((IF(ISTEXT(HU$5)=FALSE,(INDEX(FRED!$1:$1048576,MATCH(US!HU$5,FRED!$A:$A,0),MATCH(US!$B21,FRED!$1:$1,0))),(SUM(HI21:HT21)))),"")</f>
        <v>68197</v>
      </c>
      <c r="HV21" s="59">
        <f>+IFERROR((IF(ISTEXT(HV$5)=FALSE,(INDEX(FRED!$1:$1048576,MATCH(US!HV$5,FRED!$A:$A,0),MATCH(US!$B21,FRED!$1:$1,0))),(SUM(HJ21:HU21)))),"")</f>
        <v>68460</v>
      </c>
      <c r="HW21" s="59">
        <f>+IFERROR((IF(ISTEXT(HW$5)=FALSE,(INDEX(FRED!$1:$1048576,MATCH(US!HW$5,FRED!$A:$A,0),MATCH(US!$B21,FRED!$1:$1,0))),(SUM(HK21:HV21)))),"")</f>
        <v>66681</v>
      </c>
      <c r="HX21" s="59">
        <f>+IFERROR((IF(ISTEXT(HX$5)=FALSE,(INDEX(FRED!$1:$1048576,MATCH(US!HX$5,FRED!$A:$A,0),MATCH(US!$B21,FRED!$1:$1,0))),(SUM(HL21:HW21)))),"")</f>
        <v>65975</v>
      </c>
      <c r="HY21" s="59">
        <f>+IFERROR((IF(ISTEXT(HY$5)=FALSE,(INDEX(FRED!$1:$1048576,MATCH(US!HY$5,FRED!$A:$A,0),MATCH(US!$B21,FRED!$1:$1,0))),(SUM(HM21:HX21)))),"")</f>
        <v>67047</v>
      </c>
      <c r="HZ21" s="59">
        <f>+IFERROR((IF(ISTEXT(HZ$5)=FALSE,(INDEX(FRED!$1:$1048576,MATCH(US!HZ$5,FRED!$A:$A,0),MATCH(US!$B21,FRED!$1:$1,0))),(SUM(HN21:HY21)))),"")</f>
        <v>69083</v>
      </c>
      <c r="IA21" s="59">
        <f>+IFERROR((IF(ISTEXT(IA$5)=FALSE,(INDEX(FRED!$1:$1048576,MATCH(US!IA$5,FRED!$A:$A,0),MATCH(US!$B21,FRED!$1:$1,0))),(SUM(HO21:HZ21)))),"")</f>
        <v>71602</v>
      </c>
      <c r="IB21" s="59">
        <f>+IFERROR((IF(ISTEXT(IB$5)=FALSE,(INDEX(FRED!$1:$1048576,MATCH(US!IB$5,FRED!$A:$A,0),MATCH(US!$B21,FRED!$1:$1,0))),(SUM(HP21:IA21)))),"")</f>
        <v>71441</v>
      </c>
      <c r="IC21" s="60">
        <f>+IFERROR((IF(ISTEXT(IC$5)=FALSE,(INDEX(FRED!$1:$1048576,MATCH(US!IC$5,FRED!$A:$A,0),MATCH(US!$B21,FRED!$1:$1,0))),(SUM(HQ21:IB21)))),"")</f>
        <v>825823</v>
      </c>
      <c r="ID21" s="59">
        <f>+IFERROR((IF(ISTEXT(ID$5)=FALSE,(INDEX(FRED!$1:$1048576,MATCH(US!ID$5,FRED!$A:$A,0),MATCH(US!$B21,FRED!$1:$1,0))),(SUM(HR21:IC21)))),"")</f>
        <v>71135</v>
      </c>
      <c r="IE21" s="59">
        <f>+IFERROR((IF(ISTEXT(IE$5)=FALSE,(INDEX(FRED!$1:$1048576,MATCH(US!IE$5,FRED!$A:$A,0),MATCH(US!$B21,FRED!$1:$1,0))),(SUM(HS21:ID21)))),"")</f>
        <v>73952</v>
      </c>
      <c r="IF21" s="59">
        <f>+IFERROR((IF(ISTEXT(IF$5)=FALSE,(INDEX(FRED!$1:$1048576,MATCH(US!IF$5,FRED!$A:$A,0),MATCH(US!$B21,FRED!$1:$1,0))),(SUM(HT21:IE21)))),"")</f>
        <v>73691</v>
      </c>
      <c r="IG21" s="59">
        <f>+IFERROR((IF(ISTEXT(IG$5)=FALSE,(INDEX(FRED!$1:$1048576,MATCH(US!IG$5,FRED!$A:$A,0),MATCH(US!$B21,FRED!$1:$1,0))),(SUM(HU21:IF21)))),"")</f>
        <v>74569</v>
      </c>
      <c r="IH21" s="59">
        <f>+IFERROR((IF(ISTEXT(IH$5)=FALSE,(INDEX(FRED!$1:$1048576,MATCH(US!IH$5,FRED!$A:$A,0),MATCH(US!$B21,FRED!$1:$1,0))),(SUM(HV21:IG21)))),"")</f>
        <v>77006</v>
      </c>
      <c r="II21" s="59">
        <f>+IFERROR((IF(ISTEXT(II$5)=FALSE,(INDEX(FRED!$1:$1048576,MATCH(US!II$5,FRED!$A:$A,0),MATCH(US!$B21,FRED!$1:$1,0))),(SUM(HW21:IH21)))),"")</f>
        <v>75789</v>
      </c>
      <c r="IJ21" s="59">
        <f>+IFERROR((IF(ISTEXT(IJ$5)=FALSE,(INDEX(FRED!$1:$1048576,MATCH(US!IJ$5,FRED!$A:$A,0),MATCH(US!$B21,FRED!$1:$1,0))),(SUM(HX21:II21)))),"")</f>
        <v>76788</v>
      </c>
      <c r="IK21" s="59">
        <f>+IFERROR((IF(ISTEXT(IK$5)=FALSE,(INDEX(FRED!$1:$1048576,MATCH(US!IK$5,FRED!$A:$A,0),MATCH(US!$B21,FRED!$1:$1,0))),(SUM(HY21:IJ21)))),"")</f>
        <v>79246</v>
      </c>
      <c r="IL21" s="59">
        <f>+IFERROR((IF(ISTEXT(IL$5)=FALSE,(INDEX(FRED!$1:$1048576,MATCH(US!IL$5,FRED!$A:$A,0),MATCH(US!$B21,FRED!$1:$1,0))),(SUM(HZ21:IK21)))),"")</f>
        <v>77424</v>
      </c>
      <c r="IM21" s="59">
        <f>+IFERROR((IF(ISTEXT(IM$5)=FALSE,(INDEX(FRED!$1:$1048576,MATCH(US!IM$5,FRED!$A:$A,0),MATCH(US!$B21,FRED!$1:$1,0))),(SUM(IA21:IL21)))),"")</f>
        <v>81125</v>
      </c>
      <c r="IN21" s="59">
        <f>+IFERROR((IF(ISTEXT(IN$5)=FALSE,(INDEX(FRED!$1:$1048576,MATCH(US!IN$5,FRED!$A:$A,0),MATCH(US!$B21,FRED!$1:$1,0))),(SUM(IB21:IM21)))),"")</f>
        <v>78139</v>
      </c>
      <c r="IO21" s="59">
        <f>+IFERROR((IF(ISTEXT(IO$5)=FALSE,(INDEX(FRED!$1:$1048576,MATCH(US!IO$5,FRED!$A:$A,0),MATCH(US!$B21,FRED!$1:$1,0))),(SUM(IC21:IN21)))),"")</f>
        <v>80929</v>
      </c>
      <c r="IP21" s="60">
        <f>+IFERROR((IF(ISTEXT(IP$5)=FALSE,(INDEX(FRED!$1:$1048576,MATCH(US!IP$5,FRED!$A:$A,0),MATCH(US!$B21,FRED!$1:$1,0))),(SUM(ID21:IO21)))),"")</f>
        <v>919793</v>
      </c>
      <c r="IQ21" s="59">
        <f>+IFERROR((IF(ISTEXT(IQ$5)=FALSE,(INDEX(FRED!$1:$1048576,MATCH(US!IQ$5,FRED!$A:$A,0),MATCH(US!$B21,FRED!$1:$1,0))),(SUM(IE21:IP21)))),"")</f>
        <v>81984</v>
      </c>
      <c r="IR21" s="59">
        <f>+IFERROR((IF(ISTEXT(IR$5)=FALSE,(INDEX(FRED!$1:$1048576,MATCH(US!IR$5,FRED!$A:$A,0),MATCH(US!$B21,FRED!$1:$1,0))),(SUM(IF21:IQ21)))),"")</f>
        <v>82363</v>
      </c>
      <c r="IS21" s="59">
        <f>+IFERROR((IF(ISTEXT(IS$5)=FALSE,(INDEX(FRED!$1:$1048576,MATCH(US!IS$5,FRED!$A:$A,0),MATCH(US!$B21,FRED!$1:$1,0))),(SUM(IG21:IR21)))),"")</f>
        <v>83566</v>
      </c>
      <c r="IT21" s="59">
        <f>+IFERROR((IF(ISTEXT(IT$5)=FALSE,(INDEX(FRED!$1:$1048576,MATCH(US!IT$5,FRED!$A:$A,0),MATCH(US!$B21,FRED!$1:$1,0))),(SUM(IH21:IS21)))),"")</f>
        <v>85564</v>
      </c>
      <c r="IU21" s="59">
        <f>+IFERROR((IF(ISTEXT(IU$5)=FALSE,(INDEX(FRED!$1:$1048576,MATCH(US!IU$5,FRED!$A:$A,0),MATCH(US!$B21,FRED!$1:$1,0))),(SUM(II21:IT21)))),"")</f>
        <v>87079</v>
      </c>
      <c r="IV21" s="59">
        <f>+IFERROR((IF(ISTEXT(IV$5)=FALSE,(INDEX(FRED!$1:$1048576,MATCH(US!IV$5,FRED!$A:$A,0),MATCH(US!$B21,FRED!$1:$1,0))),(SUM(IJ21:IU21)))),"")</f>
        <v>86313</v>
      </c>
      <c r="IW21" s="59">
        <f>+IFERROR((IF(ISTEXT(IW$5)=FALSE,(INDEX(FRED!$1:$1048576,MATCH(US!IW$5,FRED!$A:$A,0),MATCH(US!$B21,FRED!$1:$1,0))),(SUM(IK21:IV21)))),"")</f>
        <v>91896</v>
      </c>
      <c r="IX21" s="59">
        <f>+IFERROR((IF(ISTEXT(IX$5)=FALSE,(INDEX(FRED!$1:$1048576,MATCH(US!IX$5,FRED!$A:$A,0),MATCH(US!$B21,FRED!$1:$1,0))),(SUM(IL21:IW21)))),"")</f>
        <v>94533</v>
      </c>
      <c r="IY21" s="59">
        <f>+IFERROR((IF(ISTEXT(IY$5)=FALSE,(INDEX(FRED!$1:$1048576,MATCH(US!IY$5,FRED!$A:$A,0),MATCH(US!$B21,FRED!$1:$1,0))),(SUM(IM21:IX21)))),"")</f>
        <v>91365</v>
      </c>
      <c r="IZ21" s="59">
        <f>+IFERROR((IF(ISTEXT(IZ$5)=FALSE,(INDEX(FRED!$1:$1048576,MATCH(US!IZ$5,FRED!$A:$A,0),MATCH(US!$B21,FRED!$1:$1,0))),(SUM(IN21:IY21)))),"")</f>
        <v>92897</v>
      </c>
      <c r="JA21" s="59">
        <f>+IFERROR((IF(ISTEXT(JA$5)=FALSE,(INDEX(FRED!$1:$1048576,MATCH(US!JA$5,FRED!$A:$A,0),MATCH(US!$B21,FRED!$1:$1,0))),(SUM(IO21:IZ21)))),"")</f>
        <v>94001</v>
      </c>
      <c r="JB21" s="59">
        <f>+IFERROR((IF(ISTEXT(JB$5)=FALSE,(INDEX(FRED!$1:$1048576,MATCH(US!JB$5,FRED!$A:$A,0),MATCH(US!$B21,FRED!$1:$1,0))),(SUM(IP21:JA21)))),"")</f>
        <v>92206</v>
      </c>
      <c r="JC21" s="60">
        <f>+IFERROR((IF(ISTEXT(JC$5)=FALSE,(INDEX(FRED!$1:$1048576,MATCH(US!JC$5,FRED!$A:$A,0),MATCH(US!$B21,FRED!$1:$1,0))),(SUM(IQ21:JB21)))),"")</f>
        <v>1063767</v>
      </c>
      <c r="JD21" s="59">
        <f>+IFERROR((IF(ISTEXT(JD$5)=FALSE,(INDEX(FRED!$1:$1048576,MATCH(US!JD$5,FRED!$A:$A,0),MATCH(US!$B21,FRED!$1:$1,0))),(SUM(IR21:JC21)))),"")</f>
        <v>96335</v>
      </c>
      <c r="JE21" s="59">
        <f>+IFERROR((IF(ISTEXT(JE$5)=FALSE,(INDEX(FRED!$1:$1048576,MATCH(US!JE$5,FRED!$A:$A,0),MATCH(US!$B21,FRED!$1:$1,0))),(SUM(IS21:JD21)))),"")</f>
        <v>97485</v>
      </c>
      <c r="JF21" s="59">
        <f>+IFERROR((IF(ISTEXT(JF$5)=FALSE,(INDEX(FRED!$1:$1048576,MATCH(US!JF$5,FRED!$A:$A,0),MATCH(US!$B21,FRED!$1:$1,0))),(SUM(IT21:JE21)))),"")</f>
        <v>96662</v>
      </c>
      <c r="JG21" s="59">
        <f>+IFERROR((IF(ISTEXT(JG$5)=FALSE,(INDEX(FRED!$1:$1048576,MATCH(US!JG$5,FRED!$A:$A,0),MATCH(US!$B21,FRED!$1:$1,0))),(SUM(IU21:JF21)))),"")</f>
        <v>91079</v>
      </c>
      <c r="JH21" s="59">
        <f>+IFERROR((IF(ISTEXT(JH$5)=FALSE,(INDEX(FRED!$1:$1048576,MATCH(US!JH$5,FRED!$A:$A,0),MATCH(US!$B21,FRED!$1:$1,0))),(SUM(IV21:JG21)))),"")</f>
        <v>92847</v>
      </c>
      <c r="JI21" s="59">
        <f>+IFERROR((IF(ISTEXT(JI$5)=FALSE,(INDEX(FRED!$1:$1048576,MATCH(US!JI$5,FRED!$A:$A,0),MATCH(US!$B21,FRED!$1:$1,0))),(SUM(IW21:JH21)))),"")</f>
        <v>95597</v>
      </c>
      <c r="JJ21" s="59">
        <f>+IFERROR((IF(ISTEXT(JJ$5)=FALSE,(INDEX(FRED!$1:$1048576,MATCH(US!JJ$5,FRED!$A:$A,0),MATCH(US!$B21,FRED!$1:$1,0))),(SUM(IX21:JI21)))),"")</f>
        <v>93769</v>
      </c>
      <c r="JK21" s="59">
        <f>+IFERROR((IF(ISTEXT(JK$5)=FALSE,(INDEX(FRED!$1:$1048576,MATCH(US!JK$5,FRED!$A:$A,0),MATCH(US!$B21,FRED!$1:$1,0))),(SUM(IY21:JJ21)))),"")</f>
        <v>91529</v>
      </c>
      <c r="JL21" s="59">
        <f>+IFERROR((IF(ISTEXT(JL$5)=FALSE,(INDEX(FRED!$1:$1048576,MATCH(US!JL$5,FRED!$A:$A,0),MATCH(US!$B21,FRED!$1:$1,0))),(SUM(IZ21:JK21)))),"")</f>
        <v>91940</v>
      </c>
      <c r="JM21" s="59">
        <f>+IFERROR((IF(ISTEXT(JM$5)=FALSE,(INDEX(FRED!$1:$1048576,MATCH(US!JM$5,FRED!$A:$A,0),MATCH(US!$B21,FRED!$1:$1,0))),(SUM(JA21:JL21)))),"")</f>
        <v>89830</v>
      </c>
      <c r="JN21" s="59">
        <f>+IFERROR((IF(ISTEXT(JN$5)=FALSE,(INDEX(FRED!$1:$1048576,MATCH(US!JN$5,FRED!$A:$A,0),MATCH(US!$B21,FRED!$1:$1,0))),(SUM(JB21:JM21)))),"")</f>
        <v>88856</v>
      </c>
      <c r="JO21" s="59">
        <f>+IFERROR((IF(ISTEXT(JO$5)=FALSE,(INDEX(FRED!$1:$1048576,MATCH(US!JO$5,FRED!$A:$A,0),MATCH(US!$B21,FRED!$1:$1,0))),(SUM(JC21:JN21)))),"")</f>
        <v>89146</v>
      </c>
      <c r="JP21" s="60">
        <f>+IFERROR((IF(ISTEXT(JP$5)=FALSE,(INDEX(FRED!$1:$1048576,MATCH(US!JP$5,FRED!$A:$A,0),MATCH(US!$B21,FRED!$1:$1,0))),(SUM(JD21:JO21)))),"")</f>
        <v>1115075</v>
      </c>
      <c r="JQ21" s="59">
        <f>+IFERROR((IF(ISTEXT(JQ$5)=FALSE,(INDEX(FRED!$1:$1048576,MATCH(US!JQ$5,FRED!$A:$A,0),MATCH(US!$B21,FRED!$1:$1,0))),(SUM(JE21:JP21)))),"")</f>
        <v>90348</v>
      </c>
      <c r="JR21" s="59">
        <f>+IFERROR((IF(ISTEXT(JR$5)=FALSE,(INDEX(FRED!$1:$1048576,MATCH(US!JR$5,FRED!$A:$A,0),MATCH(US!$B21,FRED!$1:$1,0))),(SUM(JF21:JQ21)))),"")</f>
        <v>88151</v>
      </c>
      <c r="JS21" s="59">
        <f>+IFERROR((IF(ISTEXT(JS$5)=FALSE,(INDEX(FRED!$1:$1048576,MATCH(US!JS$5,FRED!$A:$A,0),MATCH(US!$B21,FRED!$1:$1,0))),(SUM(JG21:JR21)))),"")</f>
        <v>92053</v>
      </c>
      <c r="JT21" s="59">
        <f>+IFERROR((IF(ISTEXT(JT$5)=FALSE,(INDEX(FRED!$1:$1048576,MATCH(US!JT$5,FRED!$A:$A,0),MATCH(US!$B21,FRED!$1:$1,0))),(SUM(JH21:JS21)))),"")</f>
        <v>90090</v>
      </c>
      <c r="JU21" s="59">
        <f>+IFERROR((IF(ISTEXT(JU$5)=FALSE,(INDEX(FRED!$1:$1048576,MATCH(US!JU$5,FRED!$A:$A,0),MATCH(US!$B21,FRED!$1:$1,0))),(SUM(JI21:JT21)))),"")</f>
        <v>89670</v>
      </c>
      <c r="JV21" s="59">
        <f>+IFERROR((IF(ISTEXT(JV$5)=FALSE,(INDEX(FRED!$1:$1048576,MATCH(US!JV$5,FRED!$A:$A,0),MATCH(US!$B21,FRED!$1:$1,0))),(SUM(JJ21:JU21)))),"")</f>
        <v>89853</v>
      </c>
      <c r="JW21" s="59">
        <f>+IFERROR((IF(ISTEXT(JW$5)=FALSE,(INDEX(FRED!$1:$1048576,MATCH(US!JW$5,FRED!$A:$A,0),MATCH(US!$B21,FRED!$1:$1,0))),(SUM(JK21:JV21)))),"")</f>
        <v>90354</v>
      </c>
      <c r="JX21" s="59">
        <f>+IFERROR((IF(ISTEXT(JX$5)=FALSE,(INDEX(FRED!$1:$1048576,MATCH(US!JX$5,FRED!$A:$A,0),MATCH(US!$B21,FRED!$1:$1,0))),(SUM(JL21:JW21)))),"")</f>
        <v>89464</v>
      </c>
      <c r="JY21" s="59">
        <f>+IFERROR((IF(ISTEXT(JY$5)=FALSE,(INDEX(FRED!$1:$1048576,MATCH(US!JY$5,FRED!$A:$A,0),MATCH(US!$B21,FRED!$1:$1,0))),(SUM(JM21:JX21)))),"")</f>
        <v>90096</v>
      </c>
      <c r="JZ21" s="59">
        <f>+IFERROR((IF(ISTEXT(JZ$5)=FALSE,(INDEX(FRED!$1:$1048576,MATCH(US!JZ$5,FRED!$A:$A,0),MATCH(US!$B21,FRED!$1:$1,0))),(SUM(JN21:JY21)))),"")</f>
        <v>89140</v>
      </c>
      <c r="KA21" s="59">
        <f>+IFERROR((IF(ISTEXT(KA$5)=FALSE,(INDEX(FRED!$1:$1048576,MATCH(US!KA$5,FRED!$A:$A,0),MATCH(US!$B21,FRED!$1:$1,0))),(SUM(JO21:JZ21)))),"")</f>
        <v>90251</v>
      </c>
      <c r="KB21" s="59">
        <f>+IFERROR((IF(ISTEXT(KB$5)=FALSE,(INDEX(FRED!$1:$1048576,MATCH(US!KB$5,FRED!$A:$A,0),MATCH(US!$B21,FRED!$1:$1,0))),(SUM(JP21:KA21)))),"")</f>
        <v>89512</v>
      </c>
      <c r="KC21" s="60">
        <f>+IFERROR((IF(ISTEXT(KC$5)=FALSE,(INDEX(FRED!$1:$1048576,MATCH(US!KC$5,FRED!$A:$A,0),MATCH(US!$B21,FRED!$1:$1,0))),(SUM(JQ21:KB21)))),"")</f>
        <v>1078982</v>
      </c>
      <c r="KD21" s="59">
        <f>+IFERROR((IF(ISTEXT(KD$5)=FALSE,(INDEX(FRED!$1:$1048576,MATCH(US!KD$5,FRED!$A:$A,0),MATCH(US!$B21,FRED!$1:$1,0))),(SUM(JR21:KC21)))),"")</f>
        <v>89837</v>
      </c>
      <c r="KE21" s="59">
        <f>+IFERROR((IF(ISTEXT(KE$5)=FALSE,(INDEX(FRED!$1:$1048576,MATCH(US!KE$5,FRED!$A:$A,0),MATCH(US!$B21,FRED!$1:$1,0))),(SUM(JS21:KD21)))),"")</f>
        <v>90961</v>
      </c>
      <c r="KF21" s="59">
        <f>+IFERROR((IF(ISTEXT(KF$5)=FALSE,(INDEX(FRED!$1:$1048576,MATCH(US!KF$5,FRED!$A:$A,0),MATCH(US!$B21,FRED!$1:$1,0))),(SUM(JT21:KE21)))),"")</f>
        <v>91886</v>
      </c>
      <c r="KG21" s="59">
        <f>+IFERROR((IF(ISTEXT(KG$5)=FALSE,(INDEX(FRED!$1:$1048576,MATCH(US!KG$5,FRED!$A:$A,0),MATCH(US!$B21,FRED!$1:$1,0))),(SUM(JU21:KF21)))),"")</f>
        <v>94161</v>
      </c>
      <c r="KH21" s="59">
        <f>+IFERROR((IF(ISTEXT(KH$5)=FALSE,(INDEX(FRED!$1:$1048576,MATCH(US!KH$5,FRED!$A:$A,0),MATCH(US!$B21,FRED!$1:$1,0))),(SUM(JV21:KG21)))),"")</f>
        <v>94039</v>
      </c>
      <c r="KI21" s="59">
        <f>+IFERROR((IF(ISTEXT(KI$5)=FALSE,(INDEX(FRED!$1:$1048576,MATCH(US!KI$5,FRED!$A:$A,0),MATCH(US!$B21,FRED!$1:$1,0))),(SUM(JW21:KH21)))),"")</f>
        <v>93819</v>
      </c>
      <c r="KJ21" s="59">
        <f>+IFERROR((IF(ISTEXT(KJ$5)=FALSE,(INDEX(FRED!$1:$1048576,MATCH(US!KJ$5,FRED!$A:$A,0),MATCH(US!$B21,FRED!$1:$1,0))),(SUM(JX21:KI21)))),"")</f>
        <v>94616</v>
      </c>
      <c r="KK21" s="59">
        <f>+IFERROR((IF(ISTEXT(KK$5)=FALSE,(INDEX(FRED!$1:$1048576,MATCH(US!KK$5,FRED!$A:$A,0),MATCH(US!$B21,FRED!$1:$1,0))),(SUM(JY21:KJ21)))),"")</f>
        <v>96722</v>
      </c>
      <c r="KL21" s="59">
        <f>+IFERROR((IF(ISTEXT(KL$5)=FALSE,(INDEX(FRED!$1:$1048576,MATCH(US!KL$5,FRED!$A:$A,0),MATCH(US!$B21,FRED!$1:$1,0))),(SUM(JZ21:KK21)))),"")</f>
        <v>98675</v>
      </c>
      <c r="KM21" s="59">
        <f>+IFERROR((IF(ISTEXT(KM$5)=FALSE,(INDEX(FRED!$1:$1048576,MATCH(US!KM$5,FRED!$A:$A,0),MATCH(US!$B21,FRED!$1:$1,0))),(SUM(KA21:KL21)))),"")</f>
        <v>98216</v>
      </c>
      <c r="KN21" s="59">
        <f>+IFERROR((IF(ISTEXT(KN$5)=FALSE,(INDEX(FRED!$1:$1048576,MATCH(US!KN$5,FRED!$A:$A,0),MATCH(US!$B21,FRED!$1:$1,0))),(SUM(KB21:KM21)))),"")</f>
        <v>99591</v>
      </c>
      <c r="KO21" s="59">
        <f>+IFERROR((IF(ISTEXT(KO$5)=FALSE,(INDEX(FRED!$1:$1048576,MATCH(US!KO$5,FRED!$A:$A,0),MATCH(US!$B21,FRED!$1:$1,0))),(SUM(KC21:KN21)))),"")</f>
        <v>101367</v>
      </c>
      <c r="KP21" s="60">
        <f>+IFERROR((IF(ISTEXT(KP$5)=FALSE,(INDEX(FRED!$1:$1048576,MATCH(US!KP$5,FRED!$A:$A,0),MATCH(US!$B21,FRED!$1:$1,0))),(SUM(KD21:KO21)))),"")</f>
        <v>1143890</v>
      </c>
      <c r="KQ21" s="59">
        <f>+IFERROR((IF(ISTEXT(KQ$5)=FALSE,(INDEX(FRED!$1:$1048576,MATCH(US!KQ$5,FRED!$A:$A,0),MATCH(US!$B21,FRED!$1:$1,0))),(SUM(KE21:KP21)))),"")</f>
        <v>102034</v>
      </c>
      <c r="KR21" s="59">
        <f>+IFERROR((IF(ISTEXT(KR$5)=FALSE,(INDEX(FRED!$1:$1048576,MATCH(US!KR$5,FRED!$A:$A,0),MATCH(US!$B21,FRED!$1:$1,0))),(SUM(KF21:KQ21)))),"")</f>
        <v>102771</v>
      </c>
      <c r="KS21" s="59">
        <f>+IFERROR((IF(ISTEXT(KS$5)=FALSE,(INDEX(FRED!$1:$1048576,MATCH(US!KS$5,FRED!$A:$A,0),MATCH(US!$B21,FRED!$1:$1,0))),(SUM(KG21:KR21)))),"")</f>
        <v>103307</v>
      </c>
      <c r="KT21" s="59">
        <f>+IFERROR((IF(ISTEXT(KT$5)=FALSE,(INDEX(FRED!$1:$1048576,MATCH(US!KT$5,FRED!$A:$A,0),MATCH(US!$B21,FRED!$1:$1,0))),(SUM(KH21:KS21)))),"")</f>
        <v>102561</v>
      </c>
      <c r="KU21" s="59">
        <f>+IFERROR((IF(ISTEXT(KU$5)=FALSE,(INDEX(FRED!$1:$1048576,MATCH(US!KU$5,FRED!$A:$A,0),MATCH(US!$B21,FRED!$1:$1,0))),(SUM(KI21:KT21)))),"")</f>
        <v>103008</v>
      </c>
      <c r="KV21" s="59">
        <f>+IFERROR((IF(ISTEXT(KV$5)=FALSE,(INDEX(FRED!$1:$1048576,MATCH(US!KV$5,FRED!$A:$A,0),MATCH(US!$B21,FRED!$1:$1,0))),(SUM(KJ21:KU21)))),"")</f>
        <v>102304</v>
      </c>
      <c r="KW21" s="59">
        <f>+IFERROR((IF(ISTEXT(KW$5)=FALSE,(INDEX(FRED!$1:$1048576,MATCH(US!KW$5,FRED!$A:$A,0),MATCH(US!$B21,FRED!$1:$1,0))),(SUM(KK21:KV21)))),"")</f>
        <v>101662</v>
      </c>
      <c r="KX21" s="59">
        <f>+IFERROR((IF(ISTEXT(KX$5)=FALSE,(INDEX(FRED!$1:$1048576,MATCH(US!KX$5,FRED!$A:$A,0),MATCH(US!$B21,FRED!$1:$1,0))),(SUM(KL21:KW21)))),"")</f>
        <v>103583</v>
      </c>
      <c r="KY21" s="59">
        <f>+IFERROR((IF(ISTEXT(KY$5)=FALSE,(INDEX(FRED!$1:$1048576,MATCH(US!KY$5,FRED!$A:$A,0),MATCH(US!$B21,FRED!$1:$1,0))),(SUM(KM21:KX21)))),"")</f>
        <v>103302</v>
      </c>
      <c r="KZ21" s="59">
        <f>+IFERROR((IF(ISTEXT(KZ$5)=FALSE,(INDEX(FRED!$1:$1048576,MATCH(US!KZ$5,FRED!$A:$A,0),MATCH(US!$B21,FRED!$1:$1,0))),(SUM(KN21:KY21)))),"")</f>
        <v>104151</v>
      </c>
      <c r="LA21" s="59">
        <f>+IFERROR((IF(ISTEXT(LA$5)=FALSE,(INDEX(FRED!$1:$1048576,MATCH(US!LA$5,FRED!$A:$A,0),MATCH(US!$B21,FRED!$1:$1,0))),(SUM(KO21:KZ21)))),"")</f>
        <v>104638</v>
      </c>
      <c r="LB21" s="59">
        <f>+IFERROR((IF(ISTEXT(LB$5)=FALSE,(INDEX(FRED!$1:$1048576,MATCH(US!LB$5,FRED!$A:$A,0),MATCH(US!$B21,FRED!$1:$1,0))),(SUM(KP21:LA21)))),"")</f>
        <v>104298</v>
      </c>
      <c r="LC21" s="60">
        <f>+IFERROR((IF(ISTEXT(LC$5)=FALSE,(INDEX(FRED!$1:$1048576,MATCH(US!LC$5,FRED!$A:$A,0),MATCH(US!$B21,FRED!$1:$1,0))),(SUM(KQ21:LB21)))),"")</f>
        <v>1237619</v>
      </c>
      <c r="LD21" s="59">
        <f>+IFERROR((IF(ISTEXT(LD$5)=FALSE,(INDEX(FRED!$1:$1048576,MATCH(US!LD$5,FRED!$A:$A,0),MATCH(US!$B21,FRED!$1:$1,0))),(SUM(KR21:LC21)))),"")</f>
        <v>102300</v>
      </c>
      <c r="LE21" s="59">
        <f>+IFERROR((IF(ISTEXT(LE$5)=FALSE,(INDEX(FRED!$1:$1048576,MATCH(US!LE$5,FRED!$A:$A,0),MATCH(US!$B21,FRED!$1:$1,0))),(SUM(KS21:LD21)))),"")</f>
        <v>103818</v>
      </c>
      <c r="LF21" s="59">
        <f>+IFERROR((IF(ISTEXT(LF$5)=FALSE,(INDEX(FRED!$1:$1048576,MATCH(US!LF$5,FRED!$A:$A,0),MATCH(US!$B21,FRED!$1:$1,0))),(SUM(KT21:LE21)))),"")</f>
        <v>103051</v>
      </c>
      <c r="LG21" s="59">
        <f>+IFERROR((IF(ISTEXT(LG$5)=FALSE,(INDEX(FRED!$1:$1048576,MATCH(US!LG$5,FRED!$A:$A,0),MATCH(US!$B21,FRED!$1:$1,0))),(SUM(KU21:LF21)))),"")</f>
        <v>102843</v>
      </c>
      <c r="LH21" s="59">
        <f>+IFERROR((IF(ISTEXT(LH$5)=FALSE,(INDEX(FRED!$1:$1048576,MATCH(US!LH$5,FRED!$A:$A,0),MATCH(US!$B21,FRED!$1:$1,0))),(SUM(KV21:LG21)))),"")</f>
        <v>102970</v>
      </c>
      <c r="LI21" s="59">
        <f>+IFERROR((IF(ISTEXT(LI$5)=FALSE,(INDEX(FRED!$1:$1048576,MATCH(US!LI$5,FRED!$A:$A,0),MATCH(US!$B21,FRED!$1:$1,0))),(SUM(KW21:LH21)))),"")</f>
        <v>104074</v>
      </c>
      <c r="LJ21" s="59">
        <f>+IFERROR((IF(ISTEXT(LJ$5)=FALSE,(INDEX(FRED!$1:$1048576,MATCH(US!LJ$5,FRED!$A:$A,0),MATCH(US!$B21,FRED!$1:$1,0))),(SUM(KX21:LI21)))),"")</f>
        <v>105777</v>
      </c>
      <c r="LK21" s="59">
        <f>+IFERROR((IF(ISTEXT(LK$5)=FALSE,(INDEX(FRED!$1:$1048576,MATCH(US!LK$5,FRED!$A:$A,0),MATCH(US!$B21,FRED!$1:$1,0))),(SUM(KY21:LJ21)))),"")</f>
        <v>105161</v>
      </c>
      <c r="LL21" s="59">
        <f>+IFERROR((IF(ISTEXT(LL$5)=FALSE,(INDEX(FRED!$1:$1048576,MATCH(US!LL$5,FRED!$A:$A,0),MATCH(US!$B21,FRED!$1:$1,0))),(SUM(KZ21:LK21)))),"")</f>
        <v>104354</v>
      </c>
      <c r="LM21" s="59">
        <f>+IFERROR((IF(ISTEXT(LM$5)=FALSE,(INDEX(FRED!$1:$1048576,MATCH(US!LM$5,FRED!$A:$A,0),MATCH(US!$B21,FRED!$1:$1,0))),(SUM(LA21:LL21)))),"")</f>
        <v>106783</v>
      </c>
      <c r="LN21" s="59">
        <f>+IFERROR((IF(ISTEXT(LN$5)=FALSE,(INDEX(FRED!$1:$1048576,MATCH(US!LN$5,FRED!$A:$A,0),MATCH(US!$B21,FRED!$1:$1,0))),(SUM(LB21:LM21)))),"")</f>
        <v>105922</v>
      </c>
      <c r="LO21" s="59">
        <f>+IFERROR((IF(ISTEXT(LO$5)=FALSE,(INDEX(FRED!$1:$1048576,MATCH(US!LO$5,FRED!$A:$A,0),MATCH(US!$B21,FRED!$1:$1,0))),(SUM(LC21:LN21)))),"")</f>
        <v>105074</v>
      </c>
      <c r="LP21" s="60">
        <f>+IFERROR((IF(ISTEXT(LP$5)=FALSE,(INDEX(FRED!$1:$1048576,MATCH(US!LP$5,FRED!$A:$A,0),MATCH(US!$B21,FRED!$1:$1,0))),(SUM(LD21:LO21)))),"")</f>
        <v>1252127</v>
      </c>
      <c r="LQ21" s="59">
        <f>+IFERROR((IF(ISTEXT(LQ$5)=FALSE,(INDEX(FRED!$1:$1048576,MATCH(US!LQ$5,FRED!$A:$A,0),MATCH(US!$B21,FRED!$1:$1,0))),(SUM(LE21:LP21)))),"")</f>
        <v>105604</v>
      </c>
      <c r="LR21" s="59">
        <f>+IFERROR((IF(ISTEXT(LR$5)=FALSE,(INDEX(FRED!$1:$1048576,MATCH(US!LR$5,FRED!$A:$A,0),MATCH(US!$B21,FRED!$1:$1,0))),(SUM(LF21:LQ21)))),"")</f>
        <v>105816</v>
      </c>
      <c r="LS21" s="59">
        <f>+IFERROR((IF(ISTEXT(LS$5)=FALSE,(INDEX(FRED!$1:$1048576,MATCH(US!LS$5,FRED!$A:$A,0),MATCH(US!$B21,FRED!$1:$1,0))),(SUM(LG21:LR21)))),"")</f>
        <v>104340</v>
      </c>
      <c r="LT21" s="59">
        <f>+IFERROR((IF(ISTEXT(LT$5)=FALSE,(INDEX(FRED!$1:$1048576,MATCH(US!LT$5,FRED!$A:$A,0),MATCH(US!$B21,FRED!$1:$1,0))),(SUM(LH21:LS21)))),"")</f>
        <v>106029</v>
      </c>
      <c r="LU21" s="59">
        <f>+IFERROR((IF(ISTEXT(LU$5)=FALSE,(INDEX(FRED!$1:$1048576,MATCH(US!LU$5,FRED!$A:$A,0),MATCH(US!$B21,FRED!$1:$1,0))),(SUM(LI21:LT21)))),"")</f>
        <v>106081</v>
      </c>
      <c r="LV21" s="59">
        <f>+IFERROR((IF(ISTEXT(LV$5)=FALSE,(INDEX(FRED!$1:$1048576,MATCH(US!LV$5,FRED!$A:$A,0),MATCH(US!$B21,FRED!$1:$1,0))),(SUM(LJ21:LU21)))),"")</f>
        <v>105834</v>
      </c>
      <c r="LW21" s="59">
        <f>+IFERROR((IF(ISTEXT(LW$5)=FALSE,(INDEX(FRED!$1:$1048576,MATCH(US!LW$5,FRED!$A:$A,0),MATCH(US!$B21,FRED!$1:$1,0))),(SUM(LK21:LV21)))),"")</f>
        <v>107377</v>
      </c>
      <c r="LX21" s="59">
        <f>+IFERROR((IF(ISTEXT(LX$5)=FALSE,(INDEX(FRED!$1:$1048576,MATCH(US!LX$5,FRED!$A:$A,0),MATCH(US!$B21,FRED!$1:$1,0))),(SUM(LL21:LW21)))),"")</f>
        <v>106061</v>
      </c>
      <c r="LY21" s="59">
        <f>+IFERROR((IF(ISTEXT(LY$5)=FALSE,(INDEX(FRED!$1:$1048576,MATCH(US!LY$5,FRED!$A:$A,0),MATCH(US!$B21,FRED!$1:$1,0))),(SUM(LM21:LX21)))),"")</f>
        <v>106751</v>
      </c>
      <c r="LZ21" s="59">
        <f>+IFERROR((IF(ISTEXT(LZ$5)=FALSE,(INDEX(FRED!$1:$1048576,MATCH(US!LZ$5,FRED!$A:$A,0),MATCH(US!$B21,FRED!$1:$1,0))),(SUM(LN21:LY21)))),"")</f>
        <v>107547</v>
      </c>
      <c r="MA21" s="59">
        <f>+IFERROR((IF(ISTEXT(MA$5)=FALSE,(INDEX(FRED!$1:$1048576,MATCH(US!MA$5,FRED!$A:$A,0),MATCH(US!$B21,FRED!$1:$1,0))),(SUM(LO21:LZ21)))),"")</f>
        <v>107984</v>
      </c>
      <c r="MB21" s="59">
        <f>+IFERROR((IF(ISTEXT(MB$5)=FALSE,(INDEX(FRED!$1:$1048576,MATCH(US!MB$5,FRED!$A:$A,0),MATCH(US!$B21,FRED!$1:$1,0))),(SUM(LP21:MA21)))),"")</f>
        <v>108519</v>
      </c>
      <c r="MC21" s="60">
        <f>+IFERROR((IF(ISTEXT(MC$5)=FALSE,(INDEX(FRED!$1:$1048576,MATCH(US!MC$5,FRED!$A:$A,0),MATCH(US!$B21,FRED!$1:$1,0))),(SUM(LQ21:MB21)))),"")</f>
        <v>1277943</v>
      </c>
      <c r="MD21" s="59">
        <f>+IFERROR((IF(ISTEXT(MD$5)=FALSE,(INDEX(FRED!$1:$1048576,MATCH(US!MD$5,FRED!$A:$A,0),MATCH(US!$B21,FRED!$1:$1,0))),(SUM(LR21:MC21)))),"")</f>
        <v>109245</v>
      </c>
      <c r="ME21" s="59">
        <f>+IFERROR((IF(ISTEXT(ME$5)=FALSE,(INDEX(FRED!$1:$1048576,MATCH(US!ME$5,FRED!$A:$A,0),MATCH(US!$B21,FRED!$1:$1,0))),(SUM(LS21:MD21)))),"")</f>
        <v>0</v>
      </c>
      <c r="MF21" s="59">
        <f>+IFERROR((IF(ISTEXT(MF$5)=FALSE,(INDEX(FRED!$1:$1048576,MATCH(US!MF$5,FRED!$A:$A,0),MATCH(US!$B21,FRED!$1:$1,0))),(SUM(LT21:ME21)))),"")</f>
        <v>0</v>
      </c>
      <c r="MG21" s="59" t="str">
        <f>+IFERROR((IF(ISTEXT(MG$5)=FALSE,(INDEX(FRED!$1:$1048576,MATCH(US!MG$5,FRED!$A:$A,0),MATCH(US!$B21,FRED!$1:$1,0))),(SUM(LU21:MF21)))),"")</f>
        <v/>
      </c>
      <c r="MH21" s="59" t="str">
        <f>+IFERROR((IF(ISTEXT(MH$5)=FALSE,(INDEX(FRED!$1:$1048576,MATCH(US!MH$5,FRED!$A:$A,0),MATCH(US!$B21,FRED!$1:$1,0))),(SUM(LV21:MG21)))),"")</f>
        <v/>
      </c>
      <c r="MI21" s="59" t="str">
        <f>+IFERROR((IF(ISTEXT(MI$5)=FALSE,(INDEX(FRED!$1:$1048576,MATCH(US!MI$5,FRED!$A:$A,0),MATCH(US!$B21,FRED!$1:$1,0))),(SUM(LW21:MH21)))),"")</f>
        <v/>
      </c>
      <c r="MJ21" s="59" t="str">
        <f>+IFERROR((IF(ISTEXT(MJ$5)=FALSE,(INDEX(FRED!$1:$1048576,MATCH(US!MJ$5,FRED!$A:$A,0),MATCH(US!$B21,FRED!$1:$1,0))),(SUM(LX21:MI21)))),"")</f>
        <v/>
      </c>
      <c r="MK21" s="59" t="str">
        <f>+IFERROR((IF(ISTEXT(MK$5)=FALSE,(INDEX(FRED!$1:$1048576,MATCH(US!MK$5,FRED!$A:$A,0),MATCH(US!$B21,FRED!$1:$1,0))),(SUM(LY21:MJ21)))),"")</f>
        <v/>
      </c>
      <c r="ML21" s="59" t="str">
        <f>+IFERROR((IF(ISTEXT(ML$5)=FALSE,(INDEX(FRED!$1:$1048576,MATCH(US!ML$5,FRED!$A:$A,0),MATCH(US!$B21,FRED!$1:$1,0))),(SUM(LZ21:MK21)))),"")</f>
        <v/>
      </c>
      <c r="MM21" s="59" t="str">
        <f>+IFERROR((IF(ISTEXT(MM$5)=FALSE,(INDEX(FRED!$1:$1048576,MATCH(US!MM$5,FRED!$A:$A,0),MATCH(US!$B21,FRED!$1:$1,0))),(SUM(MA21:ML21)))),"")</f>
        <v/>
      </c>
      <c r="MN21" s="59" t="str">
        <f>+IFERROR((IF(ISTEXT(MN$5)=FALSE,(INDEX(FRED!$1:$1048576,MATCH(US!MN$5,FRED!$A:$A,0),MATCH(US!$B21,FRED!$1:$1,0))),(SUM(MB21:MM21)))),"")</f>
        <v/>
      </c>
      <c r="MO21" s="59" t="str">
        <f>+IFERROR((IF(ISTEXT(MO$5)=FALSE,(INDEX(FRED!$1:$1048576,MATCH(US!MO$5,FRED!$A:$A,0),MATCH(US!$B21,FRED!$1:$1,0))),(SUM(MC21:MN21)))),"")</f>
        <v/>
      </c>
      <c r="MP21" s="60">
        <f>+IFERROR((IF(ISTEXT(MP$5)=FALSE,(INDEX(FRED!$1:$1048576,MATCH(US!MP$5,FRED!$A:$A,0),MATCH(US!$B21,FRED!$1:$1,0))),(SUM(MD21:MO21)))),"")</f>
        <v>109245</v>
      </c>
    </row>
    <row r="22" spans="1:354" s="117" customFormat="1" ht="15.95" hidden="1" customHeight="1" outlineLevel="2">
      <c r="A22" s="159"/>
      <c r="B22" s="154" t="s">
        <v>580</v>
      </c>
      <c r="C22" s="199" t="s">
        <v>581</v>
      </c>
      <c r="D22" s="59">
        <f>+IFERROR((IF(ISTEXT(D$5)=FALSE,(INDEX(FRED!$1:$1048576,MATCH(US!D$5,FRED!$A:$A,0),MATCH(US!$B22,FRED!$1:$1,0))),(SUM(#REF!)))),"")</f>
        <v>0</v>
      </c>
      <c r="E22" s="59">
        <f>+IFERROR((IF(ISTEXT(E$5)=FALSE,(INDEX(FRED!$1:$1048576,MATCH(US!E$5,FRED!$A:$A,0),MATCH(US!$B22,FRED!$1:$1,0))),(SUM(#REF!)))),"")</f>
        <v>0</v>
      </c>
      <c r="F22" s="59">
        <f>+IFERROR((IF(ISTEXT(F$5)=FALSE,(INDEX(FRED!$1:$1048576,MATCH(US!F$5,FRED!$A:$A,0),MATCH(US!$B22,FRED!$1:$1,0))),(SUM(#REF!)))),"")</f>
        <v>0</v>
      </c>
      <c r="G22" s="59">
        <f>+IFERROR((IF(ISTEXT(G$5)=FALSE,(INDEX(FRED!$1:$1048576,MATCH(US!G$5,FRED!$A:$A,0),MATCH(US!$B22,FRED!$1:$1,0))),(SUM(#REF!)))),"")</f>
        <v>0</v>
      </c>
      <c r="H22" s="59">
        <f>+IFERROR((IF(ISTEXT(H$5)=FALSE,(INDEX(FRED!$1:$1048576,MATCH(US!H$5,FRED!$A:$A,0),MATCH(US!$B22,FRED!$1:$1,0))),(SUM(#REF!)))),"")</f>
        <v>0</v>
      </c>
      <c r="I22" s="59">
        <f>+IFERROR((IF(ISTEXT(I$5)=FALSE,(INDEX(FRED!$1:$1048576,MATCH(US!I$5,FRED!$A:$A,0),MATCH(US!$B22,FRED!$1:$1,0))),(SUM(#REF!)))),"")</f>
        <v>0</v>
      </c>
      <c r="J22" s="59">
        <f>+IFERROR((IF(ISTEXT(J$5)=FALSE,(INDEX(FRED!$1:$1048576,MATCH(US!J$5,FRED!$A:$A,0),MATCH(US!$B22,FRED!$1:$1,0))),(SUM(#REF!)))),"")</f>
        <v>0</v>
      </c>
      <c r="K22" s="59">
        <f>+IFERROR((IF(ISTEXT(K$5)=FALSE,(INDEX(FRED!$1:$1048576,MATCH(US!K$5,FRED!$A:$A,0),MATCH(US!$B22,FRED!$1:$1,0))),(SUM(#REF!)))),"")</f>
        <v>0</v>
      </c>
      <c r="L22" s="59">
        <f>+IFERROR((IF(ISTEXT(L$5)=FALSE,(INDEX(FRED!$1:$1048576,MATCH(US!L$5,FRED!$A:$A,0),MATCH(US!$B22,FRED!$1:$1,0))),(SUM(#REF!)))),"")</f>
        <v>0</v>
      </c>
      <c r="M22" s="59">
        <f>+IFERROR((IF(ISTEXT(M$5)=FALSE,(INDEX(FRED!$1:$1048576,MATCH(US!M$5,FRED!$A:$A,0),MATCH(US!$B22,FRED!$1:$1,0))),(SUM(A22:L22)))),"")</f>
        <v>0</v>
      </c>
      <c r="N22" s="59">
        <f>+IFERROR((IF(ISTEXT(N$5)=FALSE,(INDEX(FRED!$1:$1048576,MATCH(US!N$5,FRED!$A:$A,0),MATCH(US!$B22,FRED!$1:$1,0))),(SUM(B22:M22)))),"")</f>
        <v>0</v>
      </c>
      <c r="O22" s="59">
        <f>+IFERROR((IF(ISTEXT(O$5)=FALSE,(INDEX(FRED!$1:$1048576,MATCH(US!O$5,FRED!$A:$A,0),MATCH(US!$B22,FRED!$1:$1,0))),(SUM(C22:N22)))),"")</f>
        <v>0</v>
      </c>
      <c r="P22" s="60">
        <f>+IFERROR((IF(ISTEXT(P$5)=FALSE,(INDEX(FRED!$1:$1048576,MATCH(US!P$5,FRED!$A:$A,0),MATCH(US!$B22,FRED!$1:$1,0))),(SUM(D22:O22)))),"")</f>
        <v>0</v>
      </c>
      <c r="Q22" s="59">
        <f>+IFERROR((IF(ISTEXT(Q$5)=FALSE,(INDEX(FRED!$1:$1048576,MATCH(US!Q$5,FRED!$A:$A,0),MATCH(US!$B22,FRED!$1:$1,0))),(SUM(E22:P22)))),"")</f>
        <v>0</v>
      </c>
      <c r="R22" s="59">
        <f>+IFERROR((IF(ISTEXT(R$5)=FALSE,(INDEX(FRED!$1:$1048576,MATCH(US!R$5,FRED!$A:$A,0),MATCH(US!$B22,FRED!$1:$1,0))),(SUM(F22:Q22)))),"")</f>
        <v>0</v>
      </c>
      <c r="S22" s="59">
        <f>+IFERROR((IF(ISTEXT(S$5)=FALSE,(INDEX(FRED!$1:$1048576,MATCH(US!S$5,FRED!$A:$A,0),MATCH(US!$B22,FRED!$1:$1,0))),(SUM(G22:R22)))),"")</f>
        <v>0</v>
      </c>
      <c r="T22" s="59">
        <f>+IFERROR((IF(ISTEXT(T$5)=FALSE,(INDEX(FRED!$1:$1048576,MATCH(US!T$5,FRED!$A:$A,0),MATCH(US!$B22,FRED!$1:$1,0))),(SUM(H22:S22)))),"")</f>
        <v>0</v>
      </c>
      <c r="U22" s="59">
        <f>+IFERROR((IF(ISTEXT(U$5)=FALSE,(INDEX(FRED!$1:$1048576,MATCH(US!U$5,FRED!$A:$A,0),MATCH(US!$B22,FRED!$1:$1,0))),(SUM(I22:T22)))),"")</f>
        <v>0</v>
      </c>
      <c r="V22" s="59">
        <f>+IFERROR((IF(ISTEXT(V$5)=FALSE,(INDEX(FRED!$1:$1048576,MATCH(US!V$5,FRED!$A:$A,0),MATCH(US!$B22,FRED!$1:$1,0))),(SUM(J22:U22)))),"")</f>
        <v>0</v>
      </c>
      <c r="W22" s="59">
        <f>+IFERROR((IF(ISTEXT(W$5)=FALSE,(INDEX(FRED!$1:$1048576,MATCH(US!W$5,FRED!$A:$A,0),MATCH(US!$B22,FRED!$1:$1,0))),(SUM(K22:V22)))),"")</f>
        <v>0</v>
      </c>
      <c r="X22" s="59">
        <f>+IFERROR((IF(ISTEXT(X$5)=FALSE,(INDEX(FRED!$1:$1048576,MATCH(US!X$5,FRED!$A:$A,0),MATCH(US!$B22,FRED!$1:$1,0))),(SUM(L22:W22)))),"")</f>
        <v>0</v>
      </c>
      <c r="Y22" s="59">
        <f>+IFERROR((IF(ISTEXT(Y$5)=FALSE,(INDEX(FRED!$1:$1048576,MATCH(US!Y$5,FRED!$A:$A,0),MATCH(US!$B22,FRED!$1:$1,0))),(SUM(M22:X22)))),"")</f>
        <v>0</v>
      </c>
      <c r="Z22" s="59">
        <f>+IFERROR((IF(ISTEXT(Z$5)=FALSE,(INDEX(FRED!$1:$1048576,MATCH(US!Z$5,FRED!$A:$A,0),MATCH(US!$B22,FRED!$1:$1,0))),(SUM(N22:Y22)))),"")</f>
        <v>0</v>
      </c>
      <c r="AA22" s="59">
        <f>+IFERROR((IF(ISTEXT(AA$5)=FALSE,(INDEX(FRED!$1:$1048576,MATCH(US!AA$5,FRED!$A:$A,0),MATCH(US!$B22,FRED!$1:$1,0))),(SUM(O22:Z22)))),"")</f>
        <v>0</v>
      </c>
      <c r="AB22" s="59">
        <f>+IFERROR((IF(ISTEXT(AB$5)=FALSE,(INDEX(FRED!$1:$1048576,MATCH(US!AB$5,FRED!$A:$A,0),MATCH(US!$B22,FRED!$1:$1,0))),(SUM(P22:AA22)))),"")</f>
        <v>0</v>
      </c>
      <c r="AC22" s="60">
        <f>+IFERROR((IF(ISTEXT(AC$5)=FALSE,(INDEX(FRED!$1:$1048576,MATCH(US!AC$5,FRED!$A:$A,0),MATCH(US!$B22,FRED!$1:$1,0))),(SUM(Q22:AB22)))),"")</f>
        <v>0</v>
      </c>
      <c r="AD22" s="59">
        <f>+IFERROR((IF(ISTEXT(AD$5)=FALSE,(INDEX(FRED!$1:$1048576,MATCH(US!AD$5,FRED!$A:$A,0),MATCH(US!$B22,FRED!$1:$1,0))),(SUM(R22:AC22)))),"")</f>
        <v>72357</v>
      </c>
      <c r="AE22" s="59">
        <f>+IFERROR((IF(ISTEXT(AE$5)=FALSE,(INDEX(FRED!$1:$1048576,MATCH(US!AE$5,FRED!$A:$A,0),MATCH(US!$B22,FRED!$1:$1,0))),(SUM(S22:AD22)))),"")</f>
        <v>74336</v>
      </c>
      <c r="AF22" s="59">
        <f>+IFERROR((IF(ISTEXT(AF$5)=FALSE,(INDEX(FRED!$1:$1048576,MATCH(US!AF$5,FRED!$A:$A,0),MATCH(US!$B22,FRED!$1:$1,0))),(SUM(T22:AE22)))),"")</f>
        <v>72247</v>
      </c>
      <c r="AG22" s="59">
        <f>+IFERROR((IF(ISTEXT(AG$5)=FALSE,(INDEX(FRED!$1:$1048576,MATCH(US!AG$5,FRED!$A:$A,0),MATCH(US!$B22,FRED!$1:$1,0))),(SUM(U22:AF22)))),"")</f>
        <v>74553</v>
      </c>
      <c r="AH22" s="59">
        <f>+IFERROR((IF(ISTEXT(AH$5)=FALSE,(INDEX(FRED!$1:$1048576,MATCH(US!AH$5,FRED!$A:$A,0),MATCH(US!$B22,FRED!$1:$1,0))),(SUM(V22:AG22)))),"")</f>
        <v>75577</v>
      </c>
      <c r="AI22" s="59">
        <f>+IFERROR((IF(ISTEXT(AI$5)=FALSE,(INDEX(FRED!$1:$1048576,MATCH(US!AI$5,FRED!$A:$A,0),MATCH(US!$B22,FRED!$1:$1,0))),(SUM(W22:AH22)))),"")</f>
        <v>71907</v>
      </c>
      <c r="AJ22" s="59">
        <f>+IFERROR((IF(ISTEXT(AJ$5)=FALSE,(INDEX(FRED!$1:$1048576,MATCH(US!AJ$5,FRED!$A:$A,0),MATCH(US!$B22,FRED!$1:$1,0))),(SUM(X22:AI22)))),"")</f>
        <v>72832</v>
      </c>
      <c r="AK22" s="59">
        <f>+IFERROR((IF(ISTEXT(AK$5)=FALSE,(INDEX(FRED!$1:$1048576,MATCH(US!AK$5,FRED!$A:$A,0),MATCH(US!$B22,FRED!$1:$1,0))),(SUM(Y22:AJ22)))),"")</f>
        <v>73643</v>
      </c>
      <c r="AL22" s="59">
        <f>+IFERROR((IF(ISTEXT(AL$5)=FALSE,(INDEX(FRED!$1:$1048576,MATCH(US!AL$5,FRED!$A:$A,0),MATCH(US!$B22,FRED!$1:$1,0))),(SUM(Z22:AK22)))),"")</f>
        <v>74364</v>
      </c>
      <c r="AM22" s="59">
        <f>+IFERROR((IF(ISTEXT(AM$5)=FALSE,(INDEX(FRED!$1:$1048576,MATCH(US!AM$5,FRED!$A:$A,0),MATCH(US!$B22,FRED!$1:$1,0))),(SUM(AA22:AL22)))),"")</f>
        <v>75457</v>
      </c>
      <c r="AN22" s="59">
        <f>+IFERROR((IF(ISTEXT(AN$5)=FALSE,(INDEX(FRED!$1:$1048576,MATCH(US!AN$5,FRED!$A:$A,0),MATCH(US!$B22,FRED!$1:$1,0))),(SUM(AB22:AM22)))),"")</f>
        <v>75315</v>
      </c>
      <c r="AO22" s="59">
        <f>+IFERROR((IF(ISTEXT(AO$5)=FALSE,(INDEX(FRED!$1:$1048576,MATCH(US!AO$5,FRED!$A:$A,0),MATCH(US!$B22,FRED!$1:$1,0))),(SUM(AC22:AN22)))),"")</f>
        <v>73834</v>
      </c>
      <c r="AP22" s="60">
        <f>+IFERROR((IF(ISTEXT(AP$5)=FALSE,(INDEX(FRED!$1:$1048576,MATCH(US!AP$5,FRED!$A:$A,0),MATCH(US!$B22,FRED!$1:$1,0))),(SUM(AD22:AO22)))),"")</f>
        <v>886422</v>
      </c>
      <c r="AQ22" s="59">
        <f>+IFERROR((IF(ISTEXT(AQ$5)=FALSE,(INDEX(FRED!$1:$1048576,MATCH(US!AQ$5,FRED!$A:$A,0),MATCH(US!$B22,FRED!$1:$1,0))),(SUM(AE22:AP22)))),"")</f>
        <v>75140</v>
      </c>
      <c r="AR22" s="59">
        <f>+IFERROR((IF(ISTEXT(AR$5)=FALSE,(INDEX(FRED!$1:$1048576,MATCH(US!AR$5,FRED!$A:$A,0),MATCH(US!$B22,FRED!$1:$1,0))),(SUM(AF22:AQ22)))),"")</f>
        <v>72935</v>
      </c>
      <c r="AS22" s="59">
        <f>+IFERROR((IF(ISTEXT(AS$5)=FALSE,(INDEX(FRED!$1:$1048576,MATCH(US!AS$5,FRED!$A:$A,0),MATCH(US!$B22,FRED!$1:$1,0))),(SUM(AG22:AR22)))),"")</f>
        <v>73931</v>
      </c>
      <c r="AT22" s="59">
        <f>+IFERROR((IF(ISTEXT(AT$5)=FALSE,(INDEX(FRED!$1:$1048576,MATCH(US!AT$5,FRED!$A:$A,0),MATCH(US!$B22,FRED!$1:$1,0))),(SUM(AH22:AS22)))),"")</f>
        <v>73220</v>
      </c>
      <c r="AU22" s="59">
        <f>+IFERROR((IF(ISTEXT(AU$5)=FALSE,(INDEX(FRED!$1:$1048576,MATCH(US!AU$5,FRED!$A:$A,0),MATCH(US!$B22,FRED!$1:$1,0))),(SUM(AI22:AT22)))),"")</f>
        <v>75303</v>
      </c>
      <c r="AV22" s="59">
        <f>+IFERROR((IF(ISTEXT(AV$5)=FALSE,(INDEX(FRED!$1:$1048576,MATCH(US!AV$5,FRED!$A:$A,0),MATCH(US!$B22,FRED!$1:$1,0))),(SUM(AJ22:AU22)))),"")</f>
        <v>76247</v>
      </c>
      <c r="AW22" s="59">
        <f>+IFERROR((IF(ISTEXT(AW$5)=FALSE,(INDEX(FRED!$1:$1048576,MATCH(US!AW$5,FRED!$A:$A,0),MATCH(US!$B22,FRED!$1:$1,0))),(SUM(AK22:AV22)))),"")</f>
        <v>76200</v>
      </c>
      <c r="AX22" s="59">
        <f>+IFERROR((IF(ISTEXT(AX$5)=FALSE,(INDEX(FRED!$1:$1048576,MATCH(US!AX$5,FRED!$A:$A,0),MATCH(US!$B22,FRED!$1:$1,0))),(SUM(AL22:AW22)))),"")</f>
        <v>74954</v>
      </c>
      <c r="AY22" s="59">
        <f>+IFERROR((IF(ISTEXT(AY$5)=FALSE,(INDEX(FRED!$1:$1048576,MATCH(US!AY$5,FRED!$A:$A,0),MATCH(US!$B22,FRED!$1:$1,0))),(SUM(AM22:AX22)))),"")</f>
        <v>74273</v>
      </c>
      <c r="AZ22" s="59">
        <f>+IFERROR((IF(ISTEXT(AZ$5)=FALSE,(INDEX(FRED!$1:$1048576,MATCH(US!AZ$5,FRED!$A:$A,0),MATCH(US!$B22,FRED!$1:$1,0))),(SUM(AN22:AY22)))),"")</f>
        <v>74433</v>
      </c>
      <c r="BA22" s="59">
        <f>+IFERROR((IF(ISTEXT(BA$5)=FALSE,(INDEX(FRED!$1:$1048576,MATCH(US!BA$5,FRED!$A:$A,0),MATCH(US!$B22,FRED!$1:$1,0))),(SUM(AO22:AZ22)))),"")</f>
        <v>71888</v>
      </c>
      <c r="BB22" s="59">
        <f>+IFERROR((IF(ISTEXT(BB$5)=FALSE,(INDEX(FRED!$1:$1048576,MATCH(US!BB$5,FRED!$A:$A,0),MATCH(US!$B22,FRED!$1:$1,0))),(SUM(AP22:BA22)))),"")</f>
        <v>73343</v>
      </c>
      <c r="BC22" s="60">
        <f>+IFERROR((IF(ISTEXT(BC$5)=FALSE,(INDEX(FRED!$1:$1048576,MATCH(US!BC$5,FRED!$A:$A,0),MATCH(US!$B22,FRED!$1:$1,0))),(SUM(AQ22:BB22)))),"")</f>
        <v>891867</v>
      </c>
      <c r="BD22" s="59">
        <f>+IFERROR((IF(ISTEXT(BD$5)=FALSE,(INDEX(FRED!$1:$1048576,MATCH(US!BD$5,FRED!$A:$A,0),MATCH(US!$B22,FRED!$1:$1,0))),(SUM(AR22:BC22)))),"")</f>
        <v>70897</v>
      </c>
      <c r="BE22" s="59">
        <f>+IFERROR((IF(ISTEXT(BE$5)=FALSE,(INDEX(FRED!$1:$1048576,MATCH(US!BE$5,FRED!$A:$A,0),MATCH(US!$B22,FRED!$1:$1,0))),(SUM(AS22:BD22)))),"")</f>
        <v>72228</v>
      </c>
      <c r="BF22" s="59">
        <f>+IFERROR((IF(ISTEXT(BF$5)=FALSE,(INDEX(FRED!$1:$1048576,MATCH(US!BF$5,FRED!$A:$A,0),MATCH(US!$B22,FRED!$1:$1,0))),(SUM(AT22:BE22)))),"")</f>
        <v>74162</v>
      </c>
      <c r="BG22" s="59">
        <f>+IFERROR((IF(ISTEXT(BG$5)=FALSE,(INDEX(FRED!$1:$1048576,MATCH(US!BG$5,FRED!$A:$A,0),MATCH(US!$B22,FRED!$1:$1,0))),(SUM(AU22:BF22)))),"")</f>
        <v>73932</v>
      </c>
      <c r="BH22" s="59">
        <f>+IFERROR((IF(ISTEXT(BH$5)=FALSE,(INDEX(FRED!$1:$1048576,MATCH(US!BH$5,FRED!$A:$A,0),MATCH(US!$B22,FRED!$1:$1,0))),(SUM(AV22:BG22)))),"")</f>
        <v>73204</v>
      </c>
      <c r="BI22" s="59">
        <f>+IFERROR((IF(ISTEXT(BI$5)=FALSE,(INDEX(FRED!$1:$1048576,MATCH(US!BI$5,FRED!$A:$A,0),MATCH(US!$B22,FRED!$1:$1,0))),(SUM(AW22:BH22)))),"")</f>
        <v>76327</v>
      </c>
      <c r="BJ22" s="59">
        <f>+IFERROR((IF(ISTEXT(BJ$5)=FALSE,(INDEX(FRED!$1:$1048576,MATCH(US!BJ$5,FRED!$A:$A,0),MATCH(US!$B22,FRED!$1:$1,0))),(SUM(AX22:BI22)))),"")</f>
        <v>75549</v>
      </c>
      <c r="BK22" s="59">
        <f>+IFERROR((IF(ISTEXT(BK$5)=FALSE,(INDEX(FRED!$1:$1048576,MATCH(US!BK$5,FRED!$A:$A,0),MATCH(US!$B22,FRED!$1:$1,0))),(SUM(AY22:BJ22)))),"")</f>
        <v>74491</v>
      </c>
      <c r="BL22" s="59">
        <f>+IFERROR((IF(ISTEXT(BL$5)=FALSE,(INDEX(FRED!$1:$1048576,MATCH(US!BL$5,FRED!$A:$A,0),MATCH(US!$B22,FRED!$1:$1,0))),(SUM(AZ22:BK22)))),"")</f>
        <v>75080</v>
      </c>
      <c r="BM22" s="59">
        <f>+IFERROR((IF(ISTEXT(BM$5)=FALSE,(INDEX(FRED!$1:$1048576,MATCH(US!BM$5,FRED!$A:$A,0),MATCH(US!$B22,FRED!$1:$1,0))),(SUM(BA22:BL22)))),"")</f>
        <v>73561</v>
      </c>
      <c r="BN22" s="59">
        <f>+IFERROR((IF(ISTEXT(BN$5)=FALSE,(INDEX(FRED!$1:$1048576,MATCH(US!BN$5,FRED!$A:$A,0),MATCH(US!$B22,FRED!$1:$1,0))),(SUM(BB22:BM22)))),"")</f>
        <v>74438</v>
      </c>
      <c r="BO22" s="59">
        <f>+IFERROR((IF(ISTEXT(BO$5)=FALSE,(INDEX(FRED!$1:$1048576,MATCH(US!BO$5,FRED!$A:$A,0),MATCH(US!$B22,FRED!$1:$1,0))),(SUM(BC22:BN22)))),"")</f>
        <v>75017</v>
      </c>
      <c r="BP22" s="60">
        <f>+IFERROR((IF(ISTEXT(BP$5)=FALSE,(INDEX(FRED!$1:$1048576,MATCH(US!BP$5,FRED!$A:$A,0),MATCH(US!$B22,FRED!$1:$1,0))),(SUM(BD22:BO22)))),"")</f>
        <v>888886</v>
      </c>
      <c r="BQ22" s="59">
        <f>+IFERROR((IF(ISTEXT(BQ$5)=FALSE,(INDEX(FRED!$1:$1048576,MATCH(US!BQ$5,FRED!$A:$A,0),MATCH(US!$B22,FRED!$1:$1,0))),(SUM(BE22:BP22)))),"")</f>
        <v>73557</v>
      </c>
      <c r="BR22" s="59">
        <f>+IFERROR((IF(ISTEXT(BR$5)=FALSE,(INDEX(FRED!$1:$1048576,MATCH(US!BR$5,FRED!$A:$A,0),MATCH(US!$B22,FRED!$1:$1,0))),(SUM(BF22:BQ22)))),"")</f>
        <v>75018</v>
      </c>
      <c r="BS22" s="59">
        <f>+IFERROR((IF(ISTEXT(BS$5)=FALSE,(INDEX(FRED!$1:$1048576,MATCH(US!BS$5,FRED!$A:$A,0),MATCH(US!$B22,FRED!$1:$1,0))),(SUM(BG22:BR22)))),"")</f>
        <v>76990</v>
      </c>
      <c r="BT22" s="59">
        <f>+IFERROR((IF(ISTEXT(BT$5)=FALSE,(INDEX(FRED!$1:$1048576,MATCH(US!BT$5,FRED!$A:$A,0),MATCH(US!$B22,FRED!$1:$1,0))),(SUM(BH22:BS22)))),"")</f>
        <v>79301</v>
      </c>
      <c r="BU22" s="59">
        <f>+IFERROR((IF(ISTEXT(BU$5)=FALSE,(INDEX(FRED!$1:$1048576,MATCH(US!BU$5,FRED!$A:$A,0),MATCH(US!$B22,FRED!$1:$1,0))),(SUM(BI22:BT22)))),"")</f>
        <v>80324</v>
      </c>
      <c r="BV22" s="59">
        <f>+IFERROR((IF(ISTEXT(BV$5)=FALSE,(INDEX(FRED!$1:$1048576,MATCH(US!BV$5,FRED!$A:$A,0),MATCH(US!$B22,FRED!$1:$1,0))),(SUM(BJ22:BU22)))),"")</f>
        <v>81039</v>
      </c>
      <c r="BW22" s="59">
        <f>+IFERROR((IF(ISTEXT(BW$5)=FALSE,(INDEX(FRED!$1:$1048576,MATCH(US!BW$5,FRED!$A:$A,0),MATCH(US!$B22,FRED!$1:$1,0))),(SUM(BK22:BV22)))),"")</f>
        <v>80710</v>
      </c>
      <c r="BX22" s="59">
        <f>+IFERROR((IF(ISTEXT(BX$5)=FALSE,(INDEX(FRED!$1:$1048576,MATCH(US!BX$5,FRED!$A:$A,0),MATCH(US!$B22,FRED!$1:$1,0))),(SUM(BL22:BW22)))),"")</f>
        <v>80763</v>
      </c>
      <c r="BY22" s="59">
        <f>+IFERROR((IF(ISTEXT(BY$5)=FALSE,(INDEX(FRED!$1:$1048576,MATCH(US!BY$5,FRED!$A:$A,0),MATCH(US!$B22,FRED!$1:$1,0))),(SUM(BM22:BX22)))),"")</f>
        <v>80667</v>
      </c>
      <c r="BZ22" s="59">
        <f>+IFERROR((IF(ISTEXT(BZ$5)=FALSE,(INDEX(FRED!$1:$1048576,MATCH(US!BZ$5,FRED!$A:$A,0),MATCH(US!$B22,FRED!$1:$1,0))),(SUM(BN22:BY22)))),"")</f>
        <v>80562</v>
      </c>
      <c r="CA22" s="59">
        <f>+IFERROR((IF(ISTEXT(CA$5)=FALSE,(INDEX(FRED!$1:$1048576,MATCH(US!CA$5,FRED!$A:$A,0),MATCH(US!$B22,FRED!$1:$1,0))),(SUM(BO22:BZ22)))),"")</f>
        <v>81999</v>
      </c>
      <c r="CB22" s="59">
        <f>+IFERROR((IF(ISTEXT(CB$5)=FALSE,(INDEX(FRED!$1:$1048576,MATCH(US!CB$5,FRED!$A:$A,0),MATCH(US!$B22,FRED!$1:$1,0))),(SUM(BP22:CA22)))),"")</f>
        <v>83971</v>
      </c>
      <c r="CC22" s="60">
        <f>+IFERROR((IF(ISTEXT(CC$5)=FALSE,(INDEX(FRED!$1:$1048576,MATCH(US!CC$5,FRED!$A:$A,0),MATCH(US!$B22,FRED!$1:$1,0))),(SUM(BQ22:CB22)))),"")</f>
        <v>954901</v>
      </c>
      <c r="CD22" s="59">
        <f>+IFERROR((IF(ISTEXT(CD$5)=FALSE,(INDEX(FRED!$1:$1048576,MATCH(US!CD$5,FRED!$A:$A,0),MATCH(US!$B22,FRED!$1:$1,0))),(SUM(BR22:CC22)))),"")</f>
        <v>83383</v>
      </c>
      <c r="CE22" s="59">
        <f>+IFERROR((IF(ISTEXT(CE$5)=FALSE,(INDEX(FRED!$1:$1048576,MATCH(US!CE$5,FRED!$A:$A,0),MATCH(US!$B22,FRED!$1:$1,0))),(SUM(BS22:CD22)))),"")</f>
        <v>83987</v>
      </c>
      <c r="CF22" s="59">
        <f>+IFERROR((IF(ISTEXT(CF$5)=FALSE,(INDEX(FRED!$1:$1048576,MATCH(US!CF$5,FRED!$A:$A,0),MATCH(US!$B22,FRED!$1:$1,0))),(SUM(BT22:CE22)))),"")</f>
        <v>84429</v>
      </c>
      <c r="CG22" s="59">
        <f>+IFERROR((IF(ISTEXT(CG$5)=FALSE,(INDEX(FRED!$1:$1048576,MATCH(US!CG$5,FRED!$A:$A,0),MATCH(US!$B22,FRED!$1:$1,0))),(SUM(BU22:CF22)))),"")</f>
        <v>83236</v>
      </c>
      <c r="CH22" s="59">
        <f>+IFERROR((IF(ISTEXT(CH$5)=FALSE,(INDEX(FRED!$1:$1048576,MATCH(US!CH$5,FRED!$A:$A,0),MATCH(US!$B22,FRED!$1:$1,0))),(SUM(BV22:CG22)))),"")</f>
        <v>83137</v>
      </c>
      <c r="CI22" s="59">
        <f>+IFERROR((IF(ISTEXT(CI$5)=FALSE,(INDEX(FRED!$1:$1048576,MATCH(US!CI$5,FRED!$A:$A,0),MATCH(US!$B22,FRED!$1:$1,0))),(SUM(BW22:CH22)))),"")</f>
        <v>84681</v>
      </c>
      <c r="CJ22" s="59">
        <f>+IFERROR((IF(ISTEXT(CJ$5)=FALSE,(INDEX(FRED!$1:$1048576,MATCH(US!CJ$5,FRED!$A:$A,0),MATCH(US!$B22,FRED!$1:$1,0))),(SUM(BX22:CI22)))),"")</f>
        <v>84821</v>
      </c>
      <c r="CK22" s="59">
        <f>+IFERROR((IF(ISTEXT(CK$5)=FALSE,(INDEX(FRED!$1:$1048576,MATCH(US!CK$5,FRED!$A:$A,0),MATCH(US!$B22,FRED!$1:$1,0))),(SUM(BY22:CJ22)))),"")</f>
        <v>83530</v>
      </c>
      <c r="CL22" s="59">
        <f>+IFERROR((IF(ISTEXT(CL$5)=FALSE,(INDEX(FRED!$1:$1048576,MATCH(US!CL$5,FRED!$A:$A,0),MATCH(US!$B22,FRED!$1:$1,0))),(SUM(BZ22:CK22)))),"")</f>
        <v>84416</v>
      </c>
      <c r="CM22" s="59">
        <f>+IFERROR((IF(ISTEXT(CM$5)=FALSE,(INDEX(FRED!$1:$1048576,MATCH(US!CM$5,FRED!$A:$A,0),MATCH(US!$B22,FRED!$1:$1,0))),(SUM(CA22:CL22)))),"")</f>
        <v>85377</v>
      </c>
      <c r="CN22" s="59">
        <f>+IFERROR((IF(ISTEXT(CN$5)=FALSE,(INDEX(FRED!$1:$1048576,MATCH(US!CN$5,FRED!$A:$A,0),MATCH(US!$B22,FRED!$1:$1,0))),(SUM(CB22:CM22)))),"")</f>
        <v>88047</v>
      </c>
      <c r="CO22" s="59">
        <f>+IFERROR((IF(ISTEXT(CO$5)=FALSE,(INDEX(FRED!$1:$1048576,MATCH(US!CO$5,FRED!$A:$A,0),MATCH(US!$B22,FRED!$1:$1,0))),(SUM(CC22:CN22)))),"")</f>
        <v>91920</v>
      </c>
      <c r="CP22" s="60">
        <f>+IFERROR((IF(ISTEXT(CP$5)=FALSE,(INDEX(FRED!$1:$1048576,MATCH(US!CP$5,FRED!$A:$A,0),MATCH(US!$B22,FRED!$1:$1,0))),(SUM(CD22:CO22)))),"")</f>
        <v>1020964</v>
      </c>
      <c r="CQ22" s="59">
        <f>+IFERROR((IF(ISTEXT(CQ$5)=FALSE,(INDEX(FRED!$1:$1048576,MATCH(US!CQ$5,FRED!$A:$A,0),MATCH(US!$B22,FRED!$1:$1,0))),(SUM(CE22:CP22)))),"")</f>
        <v>90208</v>
      </c>
      <c r="CR22" s="59">
        <f>+IFERROR((IF(ISTEXT(CR$5)=FALSE,(INDEX(FRED!$1:$1048576,MATCH(US!CR$5,FRED!$A:$A,0),MATCH(US!$B22,FRED!$1:$1,0))),(SUM(CF22:CQ22)))),"")</f>
        <v>89106</v>
      </c>
      <c r="CS22" s="59">
        <f>+IFERROR((IF(ISTEXT(CS$5)=FALSE,(INDEX(FRED!$1:$1048576,MATCH(US!CS$5,FRED!$A:$A,0),MATCH(US!$B22,FRED!$1:$1,0))),(SUM(CG22:CR22)))),"")</f>
        <v>90904</v>
      </c>
      <c r="CT22" s="59">
        <f>+IFERROR((IF(ISTEXT(CT$5)=FALSE,(INDEX(FRED!$1:$1048576,MATCH(US!CT$5,FRED!$A:$A,0),MATCH(US!$B22,FRED!$1:$1,0))),(SUM(CH22:CS22)))),"")</f>
        <v>93790</v>
      </c>
      <c r="CU22" s="59">
        <f>+IFERROR((IF(ISTEXT(CU$5)=FALSE,(INDEX(FRED!$1:$1048576,MATCH(US!CU$5,FRED!$A:$A,0),MATCH(US!$B22,FRED!$1:$1,0))),(SUM(CI22:CT22)))),"")</f>
        <v>96196</v>
      </c>
      <c r="CV22" s="59">
        <f>+IFERROR((IF(ISTEXT(CV$5)=FALSE,(INDEX(FRED!$1:$1048576,MATCH(US!CV$5,FRED!$A:$A,0),MATCH(US!$B22,FRED!$1:$1,0))),(SUM(CJ22:CU22)))),"")</f>
        <v>98341</v>
      </c>
      <c r="CW22" s="59">
        <f>+IFERROR((IF(ISTEXT(CW$5)=FALSE,(INDEX(FRED!$1:$1048576,MATCH(US!CW$5,FRED!$A:$A,0),MATCH(US!$B22,FRED!$1:$1,0))),(SUM(CK22:CV22)))),"")</f>
        <v>99169</v>
      </c>
      <c r="CX22" s="59">
        <f>+IFERROR((IF(ISTEXT(CX$5)=FALSE,(INDEX(FRED!$1:$1048576,MATCH(US!CX$5,FRED!$A:$A,0),MATCH(US!$B22,FRED!$1:$1,0))),(SUM(CL22:CW22)))),"")</f>
        <v>99067</v>
      </c>
      <c r="CY22" s="59">
        <f>+IFERROR((IF(ISTEXT(CY$5)=FALSE,(INDEX(FRED!$1:$1048576,MATCH(US!CY$5,FRED!$A:$A,0),MATCH(US!$B22,FRED!$1:$1,0))),(SUM(CM22:CX22)))),"")</f>
        <v>98939</v>
      </c>
      <c r="CZ22" s="59">
        <f>+IFERROR((IF(ISTEXT(CZ$5)=FALSE,(INDEX(FRED!$1:$1048576,MATCH(US!CZ$5,FRED!$A:$A,0),MATCH(US!$B22,FRED!$1:$1,0))),(SUM(CN22:CY22)))),"")</f>
        <v>99029</v>
      </c>
      <c r="DA22" s="59">
        <f>+IFERROR((IF(ISTEXT(DA$5)=FALSE,(INDEX(FRED!$1:$1048576,MATCH(US!DA$5,FRED!$A:$A,0),MATCH(US!$B22,FRED!$1:$1,0))),(SUM(CO22:CZ22)))),"")</f>
        <v>102152</v>
      </c>
      <c r="DB22" s="59">
        <f>+IFERROR((IF(ISTEXT(DB$5)=FALSE,(INDEX(FRED!$1:$1048576,MATCH(US!DB$5,FRED!$A:$A,0),MATCH(US!$B22,FRED!$1:$1,0))),(SUM(CP22:DA22)))),"")</f>
        <v>101267</v>
      </c>
      <c r="DC22" s="60">
        <f>+IFERROR((IF(ISTEXT(DC$5)=FALSE,(INDEX(FRED!$1:$1048576,MATCH(US!DC$5,FRED!$A:$A,0),MATCH(US!$B22,FRED!$1:$1,0))),(SUM(CQ22:DB22)))),"")</f>
        <v>1158168</v>
      </c>
      <c r="DD22" s="59">
        <f>+IFERROR((IF(ISTEXT(DD$5)=FALSE,(INDEX(FRED!$1:$1048576,MATCH(US!DD$5,FRED!$A:$A,0),MATCH(US!$B22,FRED!$1:$1,0))),(SUM(CR22:DC22)))),"")</f>
        <v>102040</v>
      </c>
      <c r="DE22" s="59">
        <f>+IFERROR((IF(ISTEXT(DE$5)=FALSE,(INDEX(FRED!$1:$1048576,MATCH(US!DE$5,FRED!$A:$A,0),MATCH(US!$B22,FRED!$1:$1,0))),(SUM(CS22:DD22)))),"")</f>
        <v>100490</v>
      </c>
      <c r="DF22" s="59">
        <f>+IFERROR((IF(ISTEXT(DF$5)=FALSE,(INDEX(FRED!$1:$1048576,MATCH(US!DF$5,FRED!$A:$A,0),MATCH(US!$B22,FRED!$1:$1,0))),(SUM(CT22:DE22)))),"")</f>
        <v>102377</v>
      </c>
      <c r="DG22" s="59">
        <f>+IFERROR((IF(ISTEXT(DG$5)=FALSE,(INDEX(FRED!$1:$1048576,MATCH(US!DG$5,FRED!$A:$A,0),MATCH(US!$B22,FRED!$1:$1,0))),(SUM(CU22:DF22)))),"")</f>
        <v>102861</v>
      </c>
      <c r="DH22" s="59">
        <f>+IFERROR((IF(ISTEXT(DH$5)=FALSE,(INDEX(FRED!$1:$1048576,MATCH(US!DH$5,FRED!$A:$A,0),MATCH(US!$B22,FRED!$1:$1,0))),(SUM(CV22:DG22)))),"")</f>
        <v>105482</v>
      </c>
      <c r="DI22" s="59">
        <f>+IFERROR((IF(ISTEXT(DI$5)=FALSE,(INDEX(FRED!$1:$1048576,MATCH(US!DI$5,FRED!$A:$A,0),MATCH(US!$B22,FRED!$1:$1,0))),(SUM(CW22:DH22)))),"")</f>
        <v>105337</v>
      </c>
      <c r="DJ22" s="59">
        <f>+IFERROR((IF(ISTEXT(DJ$5)=FALSE,(INDEX(FRED!$1:$1048576,MATCH(US!DJ$5,FRED!$A:$A,0),MATCH(US!$B22,FRED!$1:$1,0))),(SUM(CX22:DI22)))),"")</f>
        <v>106403</v>
      </c>
      <c r="DK22" s="59">
        <f>+IFERROR((IF(ISTEXT(DK$5)=FALSE,(INDEX(FRED!$1:$1048576,MATCH(US!DK$5,FRED!$A:$A,0),MATCH(US!$B22,FRED!$1:$1,0))),(SUM(CY22:DJ22)))),"")</f>
        <v>108059</v>
      </c>
      <c r="DL22" s="59">
        <f>+IFERROR((IF(ISTEXT(DL$5)=FALSE,(INDEX(FRED!$1:$1048576,MATCH(US!DL$5,FRED!$A:$A,0),MATCH(US!$B22,FRED!$1:$1,0))),(SUM(CZ22:DK22)))),"")</f>
        <v>105143</v>
      </c>
      <c r="DM22" s="59">
        <f>+IFERROR((IF(ISTEXT(DM$5)=FALSE,(INDEX(FRED!$1:$1048576,MATCH(US!DM$5,FRED!$A:$A,0),MATCH(US!$B22,FRED!$1:$1,0))),(SUM(DA22:DL22)))),"")</f>
        <v>107141</v>
      </c>
      <c r="DN22" s="59">
        <f>+IFERROR((IF(ISTEXT(DN$5)=FALSE,(INDEX(FRED!$1:$1048576,MATCH(US!DN$5,FRED!$A:$A,0),MATCH(US!$B22,FRED!$1:$1,0))),(SUM(DB22:DM22)))),"")</f>
        <v>105973</v>
      </c>
      <c r="DO22" s="59">
        <f>+IFERROR((IF(ISTEXT(DO$5)=FALSE,(INDEX(FRED!$1:$1048576,MATCH(US!DO$5,FRED!$A:$A,0),MATCH(US!$B22,FRED!$1:$1,0))),(SUM(DC22:DN22)))),"")</f>
        <v>104881</v>
      </c>
      <c r="DP22" s="60">
        <f>+IFERROR((IF(ISTEXT(DP$5)=FALSE,(INDEX(FRED!$1:$1048576,MATCH(US!DP$5,FRED!$A:$A,0),MATCH(US!$B22,FRED!$1:$1,0))),(SUM(DD22:DO22)))),"")</f>
        <v>1256187</v>
      </c>
      <c r="DQ22" s="59">
        <f>+IFERROR((IF(ISTEXT(DQ$5)=FALSE,(INDEX(FRED!$1:$1048576,MATCH(US!DQ$5,FRED!$A:$A,0),MATCH(US!$B22,FRED!$1:$1,0))),(SUM(DE22:DP22)))),"")</f>
        <v>106430</v>
      </c>
      <c r="DR22" s="59">
        <f>+IFERROR((IF(ISTEXT(DR$5)=FALSE,(INDEX(FRED!$1:$1048576,MATCH(US!DR$5,FRED!$A:$A,0),MATCH(US!$B22,FRED!$1:$1,0))),(SUM(DF22:DQ22)))),"")</f>
        <v>108516</v>
      </c>
      <c r="DS22" s="59">
        <f>+IFERROR((IF(ISTEXT(DS$5)=FALSE,(INDEX(FRED!$1:$1048576,MATCH(US!DS$5,FRED!$A:$A,0),MATCH(US!$B22,FRED!$1:$1,0))),(SUM(DG22:DR22)))),"")</f>
        <v>111374</v>
      </c>
      <c r="DT22" s="59">
        <f>+IFERROR((IF(ISTEXT(DT$5)=FALSE,(INDEX(FRED!$1:$1048576,MATCH(US!DT$5,FRED!$A:$A,0),MATCH(US!$B22,FRED!$1:$1,0))),(SUM(DH22:DS22)))),"")</f>
        <v>108547</v>
      </c>
      <c r="DU22" s="59">
        <f>+IFERROR((IF(ISTEXT(DU$5)=FALSE,(INDEX(FRED!$1:$1048576,MATCH(US!DU$5,FRED!$A:$A,0),MATCH(US!$B22,FRED!$1:$1,0))),(SUM(DI22:DT22)))),"")</f>
        <v>108806</v>
      </c>
      <c r="DV22" s="59">
        <f>+IFERROR((IF(ISTEXT(DV$5)=FALSE,(INDEX(FRED!$1:$1048576,MATCH(US!DV$5,FRED!$A:$A,0),MATCH(US!$B22,FRED!$1:$1,0))),(SUM(DJ22:DU22)))),"")</f>
        <v>108359</v>
      </c>
      <c r="DW22" s="59">
        <f>+IFERROR((IF(ISTEXT(DW$5)=FALSE,(INDEX(FRED!$1:$1048576,MATCH(US!DW$5,FRED!$A:$A,0),MATCH(US!$B22,FRED!$1:$1,0))),(SUM(DK22:DV22)))),"")</f>
        <v>105770</v>
      </c>
      <c r="DX22" s="59">
        <f>+IFERROR((IF(ISTEXT(DX$5)=FALSE,(INDEX(FRED!$1:$1048576,MATCH(US!DX$5,FRED!$A:$A,0),MATCH(US!$B22,FRED!$1:$1,0))),(SUM(DL22:DW22)))),"")</f>
        <v>102198</v>
      </c>
      <c r="DY22" s="59">
        <f>+IFERROR((IF(ISTEXT(DY$5)=FALSE,(INDEX(FRED!$1:$1048576,MATCH(US!DY$5,FRED!$A:$A,0),MATCH(US!$B22,FRED!$1:$1,0))),(SUM(DM22:DX22)))),"")</f>
        <v>97999</v>
      </c>
      <c r="DZ22" s="59">
        <f>+IFERROR((IF(ISTEXT(DZ$5)=FALSE,(INDEX(FRED!$1:$1048576,MATCH(US!DZ$5,FRED!$A:$A,0),MATCH(US!$B22,FRED!$1:$1,0))),(SUM(DN22:DY22)))),"")</f>
        <v>95749</v>
      </c>
      <c r="EA22" s="59">
        <f>+IFERROR((IF(ISTEXT(EA$5)=FALSE,(INDEX(FRED!$1:$1048576,MATCH(US!EA$5,FRED!$A:$A,0),MATCH(US!$B22,FRED!$1:$1,0))),(SUM(DO22:DZ22)))),"")</f>
        <v>93335</v>
      </c>
      <c r="EB22" s="59">
        <f>+IFERROR((IF(ISTEXT(EB$5)=FALSE,(INDEX(FRED!$1:$1048576,MATCH(US!EB$5,FRED!$A:$A,0),MATCH(US!$B22,FRED!$1:$1,0))),(SUM(DP22:EA22)))),"")</f>
        <v>91868</v>
      </c>
      <c r="EC22" s="60">
        <f>+IFERROR((IF(ISTEXT(EC$5)=FALSE,(INDEX(FRED!$1:$1048576,MATCH(US!EC$5,FRED!$A:$A,0),MATCH(US!$B22,FRED!$1:$1,0))),(SUM(DQ22:EB22)))),"")</f>
        <v>1238951</v>
      </c>
      <c r="ED22" s="59">
        <f>+IFERROR((IF(ISTEXT(ED$5)=FALSE,(INDEX(FRED!$1:$1048576,MATCH(US!ED$5,FRED!$A:$A,0),MATCH(US!$B22,FRED!$1:$1,0))),(SUM(DR22:EC22)))),"")</f>
        <v>93389</v>
      </c>
      <c r="EE22" s="59">
        <f>+IFERROR((IF(ISTEXT(EE$5)=FALSE,(INDEX(FRED!$1:$1048576,MATCH(US!EE$5,FRED!$A:$A,0),MATCH(US!$B22,FRED!$1:$1,0))),(SUM(DS22:ED22)))),"")</f>
        <v>91693</v>
      </c>
      <c r="EF22" s="59">
        <f>+IFERROR((IF(ISTEXT(EF$5)=FALSE,(INDEX(FRED!$1:$1048576,MATCH(US!EF$5,FRED!$A:$A,0),MATCH(US!$B22,FRED!$1:$1,0))),(SUM(DT22:EE22)))),"")</f>
        <v>90607</v>
      </c>
      <c r="EG22" s="59">
        <f>+IFERROR((IF(ISTEXT(EG$5)=FALSE,(INDEX(FRED!$1:$1048576,MATCH(US!EG$5,FRED!$A:$A,0),MATCH(US!$B22,FRED!$1:$1,0))),(SUM(DU22:EF22)))),"")</f>
        <v>89232</v>
      </c>
      <c r="EH22" s="59">
        <f>+IFERROR((IF(ISTEXT(EH$5)=FALSE,(INDEX(FRED!$1:$1048576,MATCH(US!EH$5,FRED!$A:$A,0),MATCH(US!$B22,FRED!$1:$1,0))),(SUM(DV22:EG22)))),"")</f>
        <v>89130</v>
      </c>
      <c r="EI22" s="59">
        <f>+IFERROR((IF(ISTEXT(EI$5)=FALSE,(INDEX(FRED!$1:$1048576,MATCH(US!EI$5,FRED!$A:$A,0),MATCH(US!$B22,FRED!$1:$1,0))),(SUM(DW22:EH22)))),"")</f>
        <v>89350</v>
      </c>
      <c r="EJ22" s="59">
        <f>+IFERROR((IF(ISTEXT(EJ$5)=FALSE,(INDEX(FRED!$1:$1048576,MATCH(US!EJ$5,FRED!$A:$A,0),MATCH(US!$B22,FRED!$1:$1,0))),(SUM(DX22:EI22)))),"")</f>
        <v>89760</v>
      </c>
      <c r="EK22" s="59">
        <f>+IFERROR((IF(ISTEXT(EK$5)=FALSE,(INDEX(FRED!$1:$1048576,MATCH(US!EK$5,FRED!$A:$A,0),MATCH(US!$B22,FRED!$1:$1,0))),(SUM(DY22:EJ22)))),"")</f>
        <v>88413</v>
      </c>
      <c r="EL22" s="59">
        <f>+IFERROR((IF(ISTEXT(EL$5)=FALSE,(INDEX(FRED!$1:$1048576,MATCH(US!EL$5,FRED!$A:$A,0),MATCH(US!$B22,FRED!$1:$1,0))),(SUM(DZ22:EK22)))),"")</f>
        <v>89509</v>
      </c>
      <c r="EM22" s="59">
        <f>+IFERROR((IF(ISTEXT(EM$5)=FALSE,(INDEX(FRED!$1:$1048576,MATCH(US!EM$5,FRED!$A:$A,0),MATCH(US!$B22,FRED!$1:$1,0))),(SUM(EA22:EL22)))),"")</f>
        <v>83548</v>
      </c>
      <c r="EN22" s="59">
        <f>+IFERROR((IF(ISTEXT(EN$5)=FALSE,(INDEX(FRED!$1:$1048576,MATCH(US!EN$5,FRED!$A:$A,0),MATCH(US!$B22,FRED!$1:$1,0))),(SUM(EB22:EM22)))),"")</f>
        <v>83549</v>
      </c>
      <c r="EO22" s="59">
        <f>+IFERROR((IF(ISTEXT(EO$5)=FALSE,(INDEX(FRED!$1:$1048576,MATCH(US!EO$5,FRED!$A:$A,0),MATCH(US!$B22,FRED!$1:$1,0))),(SUM(EC22:EN22)))),"")</f>
        <v>82610</v>
      </c>
      <c r="EP22" s="60">
        <f>+IFERROR((IF(ISTEXT(EP$5)=FALSE,(INDEX(FRED!$1:$1048576,MATCH(US!EP$5,FRED!$A:$A,0),MATCH(US!$B22,FRED!$1:$1,0))),(SUM(ED22:EO22)))),"")</f>
        <v>1060790</v>
      </c>
      <c r="EQ22" s="59">
        <f>+IFERROR((IF(ISTEXT(EQ$5)=FALSE,(INDEX(FRED!$1:$1048576,MATCH(US!EQ$5,FRED!$A:$A,0),MATCH(US!$B22,FRED!$1:$1,0))),(SUM(EE22:EP22)))),"")</f>
        <v>82660</v>
      </c>
      <c r="ER22" s="59">
        <f>+IFERROR((IF(ISTEXT(ER$5)=FALSE,(INDEX(FRED!$1:$1048576,MATCH(US!ER$5,FRED!$A:$A,0),MATCH(US!$B22,FRED!$1:$1,0))),(SUM(EF22:EQ22)))),"")</f>
        <v>81133</v>
      </c>
      <c r="ES22" s="59">
        <f>+IFERROR((IF(ISTEXT(ES$5)=FALSE,(INDEX(FRED!$1:$1048576,MATCH(US!ES$5,FRED!$A:$A,0),MATCH(US!$B22,FRED!$1:$1,0))),(SUM(EG22:ER22)))),"")</f>
        <v>84311</v>
      </c>
      <c r="ET22" s="59">
        <f>+IFERROR((IF(ISTEXT(ET$5)=FALSE,(INDEX(FRED!$1:$1048576,MATCH(US!ET$5,FRED!$A:$A,0),MATCH(US!$B22,FRED!$1:$1,0))),(SUM(EH22:ES22)))),"")</f>
        <v>83786</v>
      </c>
      <c r="EU22" s="59">
        <f>+IFERROR((IF(ISTEXT(EU$5)=FALSE,(INDEX(FRED!$1:$1048576,MATCH(US!EU$5,FRED!$A:$A,0),MATCH(US!$B22,FRED!$1:$1,0))),(SUM(EI22:ET22)))),"")</f>
        <v>83759</v>
      </c>
      <c r="EV22" s="59">
        <f>+IFERROR((IF(ISTEXT(EV$5)=FALSE,(INDEX(FRED!$1:$1048576,MATCH(US!EV$5,FRED!$A:$A,0),MATCH(US!$B22,FRED!$1:$1,0))),(SUM(EJ22:EU22)))),"")</f>
        <v>83903</v>
      </c>
      <c r="EW22" s="59">
        <f>+IFERROR((IF(ISTEXT(EW$5)=FALSE,(INDEX(FRED!$1:$1048576,MATCH(US!EW$5,FRED!$A:$A,0),MATCH(US!$B22,FRED!$1:$1,0))),(SUM(EK22:EV22)))),"")</f>
        <v>83716</v>
      </c>
      <c r="EX22" s="59">
        <f>+IFERROR((IF(ISTEXT(EX$5)=FALSE,(INDEX(FRED!$1:$1048576,MATCH(US!EX$5,FRED!$A:$A,0),MATCH(US!$B22,FRED!$1:$1,0))),(SUM(EL22:EW22)))),"")</f>
        <v>86842</v>
      </c>
      <c r="EY22" s="59">
        <f>+IFERROR((IF(ISTEXT(EY$5)=FALSE,(INDEX(FRED!$1:$1048576,MATCH(US!EY$5,FRED!$A:$A,0),MATCH(US!$B22,FRED!$1:$1,0))),(SUM(EM22:EX22)))),"")</f>
        <v>88500</v>
      </c>
      <c r="EZ22" s="59">
        <f>+IFERROR((IF(ISTEXT(EZ$5)=FALSE,(INDEX(FRED!$1:$1048576,MATCH(US!EZ$5,FRED!$A:$A,0),MATCH(US!$B22,FRED!$1:$1,0))),(SUM(EN22:EY22)))),"")</f>
        <v>87033</v>
      </c>
      <c r="FA22" s="59">
        <f>+IFERROR((IF(ISTEXT(FA$5)=FALSE,(INDEX(FRED!$1:$1048576,MATCH(US!FA$5,FRED!$A:$A,0),MATCH(US!$B22,FRED!$1:$1,0))),(SUM(EO22:EZ22)))),"")</f>
        <v>86195</v>
      </c>
      <c r="FB22" s="59">
        <f>+IFERROR((IF(ISTEXT(FB$5)=FALSE,(INDEX(FRED!$1:$1048576,MATCH(US!FB$5,FRED!$A:$A,0),MATCH(US!$B22,FRED!$1:$1,0))),(SUM(EP22:FA22)))),"")</f>
        <v>87633</v>
      </c>
      <c r="FC22" s="60">
        <f>+IFERROR((IF(ISTEXT(FC$5)=FALSE,(INDEX(FRED!$1:$1048576,MATCH(US!FC$5,FRED!$A:$A,0),MATCH(US!$B22,FRED!$1:$1,0))),(SUM(EQ22:FB22)))),"")</f>
        <v>1019471</v>
      </c>
      <c r="FD22" s="59">
        <f>+IFERROR((IF(ISTEXT(FD$5)=FALSE,(INDEX(FRED!$1:$1048576,MATCH(US!FD$5,FRED!$A:$A,0),MATCH(US!$B22,FRED!$1:$1,0))),(SUM(ER22:FC22)))),"")</f>
        <v>87490</v>
      </c>
      <c r="FE22" s="59">
        <f>+IFERROR((IF(ISTEXT(FE$5)=FALSE,(INDEX(FRED!$1:$1048576,MATCH(US!FE$5,FRED!$A:$A,0),MATCH(US!$B22,FRED!$1:$1,0))),(SUM(ES22:FD22)))),"")</f>
        <v>85975</v>
      </c>
      <c r="FF22" s="59">
        <f>+IFERROR((IF(ISTEXT(FF$5)=FALSE,(INDEX(FRED!$1:$1048576,MATCH(US!FF$5,FRED!$A:$A,0),MATCH(US!$B22,FRED!$1:$1,0))),(SUM(ET22:FE22)))),"")</f>
        <v>86065</v>
      </c>
      <c r="FG22" s="59">
        <f>+IFERROR((IF(ISTEXT(FG$5)=FALSE,(INDEX(FRED!$1:$1048576,MATCH(US!FG$5,FRED!$A:$A,0),MATCH(US!$B22,FRED!$1:$1,0))),(SUM(EU22:FF22)))),"")</f>
        <v>83649</v>
      </c>
      <c r="FH22" s="59">
        <f>+IFERROR((IF(ISTEXT(FH$5)=FALSE,(INDEX(FRED!$1:$1048576,MATCH(US!FH$5,FRED!$A:$A,0),MATCH(US!$B22,FRED!$1:$1,0))),(SUM(EV22:FG22)))),"")</f>
        <v>82878</v>
      </c>
      <c r="FI22" s="59">
        <f>+IFERROR((IF(ISTEXT(FI$5)=FALSE,(INDEX(FRED!$1:$1048576,MATCH(US!FI$5,FRED!$A:$A,0),MATCH(US!$B22,FRED!$1:$1,0))),(SUM(EW22:FH22)))),"")</f>
        <v>85409</v>
      </c>
      <c r="FJ22" s="59">
        <f>+IFERROR((IF(ISTEXT(FJ$5)=FALSE,(INDEX(FRED!$1:$1048576,MATCH(US!FJ$5,FRED!$A:$A,0),MATCH(US!$B22,FRED!$1:$1,0))),(SUM(EX22:FI22)))),"")</f>
        <v>87190</v>
      </c>
      <c r="FK22" s="59">
        <f>+IFERROR((IF(ISTEXT(FK$5)=FALSE,(INDEX(FRED!$1:$1048576,MATCH(US!FK$5,FRED!$A:$A,0),MATCH(US!$B22,FRED!$1:$1,0))),(SUM(EY22:FJ22)))),"")</f>
        <v>85282</v>
      </c>
      <c r="FL22" s="59">
        <f>+IFERROR((IF(ISTEXT(FL$5)=FALSE,(INDEX(FRED!$1:$1048576,MATCH(US!FL$5,FRED!$A:$A,0),MATCH(US!$B22,FRED!$1:$1,0))),(SUM(EZ22:FK22)))),"")</f>
        <v>84114</v>
      </c>
      <c r="FM22" s="59">
        <f>+IFERROR((IF(ISTEXT(FM$5)=FALSE,(INDEX(FRED!$1:$1048576,MATCH(US!FM$5,FRED!$A:$A,0),MATCH(US!$B22,FRED!$1:$1,0))),(SUM(FA22:FL22)))),"")</f>
        <v>82775</v>
      </c>
      <c r="FN22" s="59">
        <f>+IFERROR((IF(ISTEXT(FN$5)=FALSE,(INDEX(FRED!$1:$1048576,MATCH(US!FN$5,FRED!$A:$A,0),MATCH(US!$B22,FRED!$1:$1,0))),(SUM(FB22:FM22)))),"")</f>
        <v>81754</v>
      </c>
      <c r="FO22" s="59">
        <f>+IFERROR((IF(ISTEXT(FO$5)=FALSE,(INDEX(FRED!$1:$1048576,MATCH(US!FO$5,FRED!$A:$A,0),MATCH(US!$B22,FRED!$1:$1,0))),(SUM(FC22:FN22)))),"")</f>
        <v>82330</v>
      </c>
      <c r="FP22" s="60">
        <f>+IFERROR((IF(ISTEXT(FP$5)=FALSE,(INDEX(FRED!$1:$1048576,MATCH(US!FP$5,FRED!$A:$A,0),MATCH(US!$B22,FRED!$1:$1,0))),(SUM(FD22:FO22)))),"")</f>
        <v>1014911</v>
      </c>
      <c r="FQ22" s="59">
        <f>+IFERROR((IF(ISTEXT(FQ$5)=FALSE,(INDEX(FRED!$1:$1048576,MATCH(US!FQ$5,FRED!$A:$A,0),MATCH(US!$B22,FRED!$1:$1,0))),(SUM(FE22:FP22)))),"")</f>
        <v>79914</v>
      </c>
      <c r="FR22" s="59">
        <f>+IFERROR((IF(ISTEXT(FR$5)=FALSE,(INDEX(FRED!$1:$1048576,MATCH(US!FR$5,FRED!$A:$A,0),MATCH(US!$B22,FRED!$1:$1,0))),(SUM(FF22:FQ22)))),"")</f>
        <v>80509</v>
      </c>
      <c r="FS22" s="59">
        <f>+IFERROR((IF(ISTEXT(FS$5)=FALSE,(INDEX(FRED!$1:$1048576,MATCH(US!FS$5,FRED!$A:$A,0),MATCH(US!$B22,FRED!$1:$1,0))),(SUM(FG22:FR22)))),"")</f>
        <v>77489</v>
      </c>
      <c r="FT22" s="59">
        <f>+IFERROR((IF(ISTEXT(FT$5)=FALSE,(INDEX(FRED!$1:$1048576,MATCH(US!FT$5,FRED!$A:$A,0),MATCH(US!$B22,FRED!$1:$1,0))),(SUM(FH22:FS22)))),"")</f>
        <v>76691</v>
      </c>
      <c r="FU22" s="59">
        <f>+IFERROR((IF(ISTEXT(FU$5)=FALSE,(INDEX(FRED!$1:$1048576,MATCH(US!FU$5,FRED!$A:$A,0),MATCH(US!$B22,FRED!$1:$1,0))),(SUM(FI22:FT22)))),"")</f>
        <v>78522</v>
      </c>
      <c r="FV22" s="59">
        <f>+IFERROR((IF(ISTEXT(FV$5)=FALSE,(INDEX(FRED!$1:$1048576,MATCH(US!FV$5,FRED!$A:$A,0),MATCH(US!$B22,FRED!$1:$1,0))),(SUM(FJ22:FU22)))),"")</f>
        <v>79293</v>
      </c>
      <c r="FW22" s="59">
        <f>+IFERROR((IF(ISTEXT(FW$5)=FALSE,(INDEX(FRED!$1:$1048576,MATCH(US!FW$5,FRED!$A:$A,0),MATCH(US!$B22,FRED!$1:$1,0))),(SUM(FK22:FV22)))),"")</f>
        <v>81381</v>
      </c>
      <c r="FX22" s="59">
        <f>+IFERROR((IF(ISTEXT(FX$5)=FALSE,(INDEX(FRED!$1:$1048576,MATCH(US!FX$5,FRED!$A:$A,0),MATCH(US!$B22,FRED!$1:$1,0))),(SUM(FL22:FW22)))),"")</f>
        <v>80360</v>
      </c>
      <c r="FY22" s="59">
        <f>+IFERROR((IF(ISTEXT(FY$5)=FALSE,(INDEX(FRED!$1:$1048576,MATCH(US!FY$5,FRED!$A:$A,0),MATCH(US!$B22,FRED!$1:$1,0))),(SUM(FM22:FX22)))),"")</f>
        <v>78719</v>
      </c>
      <c r="FZ22" s="59">
        <f>+IFERROR((IF(ISTEXT(FZ$5)=FALSE,(INDEX(FRED!$1:$1048576,MATCH(US!FZ$5,FRED!$A:$A,0),MATCH(US!$B22,FRED!$1:$1,0))),(SUM(FN22:FY22)))),"")</f>
        <v>79592</v>
      </c>
      <c r="GA22" s="59">
        <f>+IFERROR((IF(ISTEXT(GA$5)=FALSE,(INDEX(FRED!$1:$1048576,MATCH(US!GA$5,FRED!$A:$A,0),MATCH(US!$B22,FRED!$1:$1,0))),(SUM(FO22:FZ22)))),"")</f>
        <v>79061</v>
      </c>
      <c r="GB22" s="59">
        <f>+IFERROR((IF(ISTEXT(GB$5)=FALSE,(INDEX(FRED!$1:$1048576,MATCH(US!GB$5,FRED!$A:$A,0),MATCH(US!$B22,FRED!$1:$1,0))),(SUM(FP22:GA22)))),"")</f>
        <v>76183</v>
      </c>
      <c r="GC22" s="60">
        <f>+IFERROR((IF(ISTEXT(GC$5)=FALSE,(INDEX(FRED!$1:$1048576,MATCH(US!GC$5,FRED!$A:$A,0),MATCH(US!$B22,FRED!$1:$1,0))),(SUM(FQ22:GB22)))),"")</f>
        <v>947714</v>
      </c>
      <c r="GD22" s="59">
        <f>+IFERROR((IF(ISTEXT(GD$5)=FALSE,(INDEX(FRED!$1:$1048576,MATCH(US!GD$5,FRED!$A:$A,0),MATCH(US!$B22,FRED!$1:$1,0))),(SUM(FR22:GC22)))),"")</f>
        <v>75953</v>
      </c>
      <c r="GE22" s="59">
        <f>+IFERROR((IF(ISTEXT(GE$5)=FALSE,(INDEX(FRED!$1:$1048576,MATCH(US!GE$5,FRED!$A:$A,0),MATCH(US!$B22,FRED!$1:$1,0))),(SUM(FS22:GD22)))),"")</f>
        <v>75391</v>
      </c>
      <c r="GF22" s="59">
        <f>+IFERROR((IF(ISTEXT(GF$5)=FALSE,(INDEX(FRED!$1:$1048576,MATCH(US!GF$5,FRED!$A:$A,0),MATCH(US!$B22,FRED!$1:$1,0))),(SUM(FT22:GE22)))),"")</f>
        <v>75986</v>
      </c>
      <c r="GG22" s="59">
        <f>+IFERROR((IF(ISTEXT(GG$5)=FALSE,(INDEX(FRED!$1:$1048576,MATCH(US!GG$5,FRED!$A:$A,0),MATCH(US!$B22,FRED!$1:$1,0))),(SUM(FU22:GF22)))),"")</f>
        <v>80158</v>
      </c>
      <c r="GH22" s="59">
        <f>+IFERROR((IF(ISTEXT(GH$5)=FALSE,(INDEX(FRED!$1:$1048576,MATCH(US!GH$5,FRED!$A:$A,0),MATCH(US!$B22,FRED!$1:$1,0))),(SUM(FV22:GG22)))),"")</f>
        <v>80471</v>
      </c>
      <c r="GI22" s="59">
        <f>+IFERROR((IF(ISTEXT(GI$5)=FALSE,(INDEX(FRED!$1:$1048576,MATCH(US!GI$5,FRED!$A:$A,0),MATCH(US!$B22,FRED!$1:$1,0))),(SUM(FW22:GH22)))),"")</f>
        <v>81734</v>
      </c>
      <c r="GJ22" s="59">
        <f>+IFERROR((IF(ISTEXT(GJ$5)=FALSE,(INDEX(FRED!$1:$1048576,MATCH(US!GJ$5,FRED!$A:$A,0),MATCH(US!$B22,FRED!$1:$1,0))),(SUM(FX22:GI22)))),"")</f>
        <v>81290</v>
      </c>
      <c r="GK22" s="59">
        <f>+IFERROR((IF(ISTEXT(GK$5)=FALSE,(INDEX(FRED!$1:$1048576,MATCH(US!GK$5,FRED!$A:$A,0),MATCH(US!$B22,FRED!$1:$1,0))),(SUM(FY22:GJ22)))),"")</f>
        <v>83118</v>
      </c>
      <c r="GL22" s="59">
        <f>+IFERROR((IF(ISTEXT(GL$5)=FALSE,(INDEX(FRED!$1:$1048576,MATCH(US!GL$5,FRED!$A:$A,0),MATCH(US!$B22,FRED!$1:$1,0))),(SUM(FZ22:GK22)))),"")</f>
        <v>79181</v>
      </c>
      <c r="GM22" s="59">
        <f>+IFERROR((IF(ISTEXT(GM$5)=FALSE,(INDEX(FRED!$1:$1048576,MATCH(US!GM$5,FRED!$A:$A,0),MATCH(US!$B22,FRED!$1:$1,0))),(SUM(GA22:GL22)))),"")</f>
        <v>80969</v>
      </c>
      <c r="GN22" s="59">
        <f>+IFERROR((IF(ISTEXT(GN$5)=FALSE,(INDEX(FRED!$1:$1048576,MATCH(US!GN$5,FRED!$A:$A,0),MATCH(US!$B22,FRED!$1:$1,0))),(SUM(GB22:GM22)))),"")</f>
        <v>79816</v>
      </c>
      <c r="GO22" s="59">
        <f>+IFERROR((IF(ISTEXT(GO$5)=FALSE,(INDEX(FRED!$1:$1048576,MATCH(US!GO$5,FRED!$A:$A,0),MATCH(US!$B22,FRED!$1:$1,0))),(SUM(GC22:GN22)))),"")</f>
        <v>79921</v>
      </c>
      <c r="GP22" s="60">
        <f>+IFERROR((IF(ISTEXT(GP$5)=FALSE,(INDEX(FRED!$1:$1048576,MATCH(US!GP$5,FRED!$A:$A,0),MATCH(US!$B22,FRED!$1:$1,0))),(SUM(GD22:GO22)))),"")</f>
        <v>953988</v>
      </c>
      <c r="GQ22" s="59">
        <f>+IFERROR((IF(ISTEXT(GQ$5)=FALSE,(INDEX(FRED!$1:$1048576,MATCH(US!GQ$5,FRED!$A:$A,0),MATCH(US!$B22,FRED!$1:$1,0))),(SUM(GE22:GP22)))),"")</f>
        <v>77837</v>
      </c>
      <c r="GR22" s="59">
        <f>+IFERROR((IF(ISTEXT(GR$5)=FALSE,(INDEX(FRED!$1:$1048576,MATCH(US!GR$5,FRED!$A:$A,0),MATCH(US!$B22,FRED!$1:$1,0))),(SUM(GF22:GQ22)))),"")</f>
        <v>78407</v>
      </c>
      <c r="GS22" s="59">
        <f>+IFERROR((IF(ISTEXT(GS$5)=FALSE,(INDEX(FRED!$1:$1048576,MATCH(US!GS$5,FRED!$A:$A,0),MATCH(US!$B22,FRED!$1:$1,0))),(SUM(GG22:GR22)))),"")</f>
        <v>80121</v>
      </c>
      <c r="GT22" s="59">
        <f>+IFERROR((IF(ISTEXT(GT$5)=FALSE,(INDEX(FRED!$1:$1048576,MATCH(US!GT$5,FRED!$A:$A,0),MATCH(US!$B22,FRED!$1:$1,0))),(SUM(GH22:GS22)))),"")</f>
        <v>83820</v>
      </c>
      <c r="GU22" s="59">
        <f>+IFERROR((IF(ISTEXT(GU$5)=FALSE,(INDEX(FRED!$1:$1048576,MATCH(US!GU$5,FRED!$A:$A,0),MATCH(US!$B22,FRED!$1:$1,0))),(SUM(GI22:GT22)))),"")</f>
        <v>85964</v>
      </c>
      <c r="GV22" s="59">
        <f>+IFERROR((IF(ISTEXT(GV$5)=FALSE,(INDEX(FRED!$1:$1048576,MATCH(US!GV$5,FRED!$A:$A,0),MATCH(US!$B22,FRED!$1:$1,0))),(SUM(GJ22:GU22)))),"")</f>
        <v>89586</v>
      </c>
      <c r="GW22" s="59">
        <f>+IFERROR((IF(ISTEXT(GW$5)=FALSE,(INDEX(FRED!$1:$1048576,MATCH(US!GW$5,FRED!$A:$A,0),MATCH(US!$B22,FRED!$1:$1,0))),(SUM(GK22:GV22)))),"")</f>
        <v>89806</v>
      </c>
      <c r="GX22" s="59">
        <f>+IFERROR((IF(ISTEXT(GX$5)=FALSE,(INDEX(FRED!$1:$1048576,MATCH(US!GX$5,FRED!$A:$A,0),MATCH(US!$B22,FRED!$1:$1,0))),(SUM(GL22:GW22)))),"")</f>
        <v>89922</v>
      </c>
      <c r="GY22" s="59">
        <f>+IFERROR((IF(ISTEXT(GY$5)=FALSE,(INDEX(FRED!$1:$1048576,MATCH(US!GY$5,FRED!$A:$A,0),MATCH(US!$B22,FRED!$1:$1,0))),(SUM(GM22:GX22)))),"")</f>
        <v>87729</v>
      </c>
      <c r="GZ22" s="59">
        <f>+IFERROR((IF(ISTEXT(GZ$5)=FALSE,(INDEX(FRED!$1:$1048576,MATCH(US!GZ$5,FRED!$A:$A,0),MATCH(US!$B22,FRED!$1:$1,0))),(SUM(GN22:GY22)))),"")</f>
        <v>84276</v>
      </c>
      <c r="HA22" s="59">
        <f>+IFERROR((IF(ISTEXT(HA$5)=FALSE,(INDEX(FRED!$1:$1048576,MATCH(US!HA$5,FRED!$A:$A,0),MATCH(US!$B22,FRED!$1:$1,0))),(SUM(GO22:GZ22)))),"")</f>
        <v>85410</v>
      </c>
      <c r="HB22" s="59">
        <f>+IFERROR((IF(ISTEXT(HB$5)=FALSE,(INDEX(FRED!$1:$1048576,MATCH(US!HB$5,FRED!$A:$A,0),MATCH(US!$B22,FRED!$1:$1,0))),(SUM(GP22:HA22)))),"")</f>
        <v>85890</v>
      </c>
      <c r="HC22" s="60">
        <f>+IFERROR((IF(ISTEXT(HC$5)=FALSE,(INDEX(FRED!$1:$1048576,MATCH(US!HC$5,FRED!$A:$A,0),MATCH(US!$B22,FRED!$1:$1,0))),(SUM(GQ22:HB22)))),"")</f>
        <v>1018768</v>
      </c>
      <c r="HD22" s="59">
        <f>+IFERROR((IF(ISTEXT(HD$5)=FALSE,(INDEX(FRED!$1:$1048576,MATCH(US!HD$5,FRED!$A:$A,0),MATCH(US!$B22,FRED!$1:$1,0))),(SUM(GR22:HC22)))),"")</f>
        <v>87985</v>
      </c>
      <c r="HE22" s="59">
        <f>+IFERROR((IF(ISTEXT(HE$5)=FALSE,(INDEX(FRED!$1:$1048576,MATCH(US!HE$5,FRED!$A:$A,0),MATCH(US!$B22,FRED!$1:$1,0))),(SUM(GS22:HD22)))),"")</f>
        <v>88796</v>
      </c>
      <c r="HF22" s="59">
        <f>+IFERROR((IF(ISTEXT(HF$5)=FALSE,(INDEX(FRED!$1:$1048576,MATCH(US!HF$5,FRED!$A:$A,0),MATCH(US!$B22,FRED!$1:$1,0))),(SUM(GT22:HE22)))),"")</f>
        <v>90198</v>
      </c>
      <c r="HG22" s="59">
        <f>+IFERROR((IF(ISTEXT(HG$5)=FALSE,(INDEX(FRED!$1:$1048576,MATCH(US!HG$5,FRED!$A:$A,0),MATCH(US!$B22,FRED!$1:$1,0))),(SUM(GU22:HF22)))),"")</f>
        <v>89590</v>
      </c>
      <c r="HH22" s="59">
        <f>+IFERROR((IF(ISTEXT(HH$5)=FALSE,(INDEX(FRED!$1:$1048576,MATCH(US!HH$5,FRED!$A:$A,0),MATCH(US!$B22,FRED!$1:$1,0))),(SUM(GV22:HG22)))),"")</f>
        <v>88604</v>
      </c>
      <c r="HI22" s="59">
        <f>+IFERROR((IF(ISTEXT(HI$5)=FALSE,(INDEX(FRED!$1:$1048576,MATCH(US!HI$5,FRED!$A:$A,0),MATCH(US!$B22,FRED!$1:$1,0))),(SUM(GW22:HH22)))),"")</f>
        <v>95207</v>
      </c>
      <c r="HJ22" s="59">
        <f>+IFERROR((IF(ISTEXT(HJ$5)=FALSE,(INDEX(FRED!$1:$1048576,MATCH(US!HJ$5,FRED!$A:$A,0),MATCH(US!$B22,FRED!$1:$1,0))),(SUM(GX22:HI22)))),"")</f>
        <v>92916</v>
      </c>
      <c r="HK22" s="59">
        <f>+IFERROR((IF(ISTEXT(HK$5)=FALSE,(INDEX(FRED!$1:$1048576,MATCH(US!HK$5,FRED!$A:$A,0),MATCH(US!$B22,FRED!$1:$1,0))),(SUM(GY22:HJ22)))),"")</f>
        <v>93738</v>
      </c>
      <c r="HL22" s="59">
        <f>+IFERROR((IF(ISTEXT(HL$5)=FALSE,(INDEX(FRED!$1:$1048576,MATCH(US!HL$5,FRED!$A:$A,0),MATCH(US!$B22,FRED!$1:$1,0))),(SUM(GZ22:HK22)))),"")</f>
        <v>93644</v>
      </c>
      <c r="HM22" s="59">
        <f>+IFERROR((IF(ISTEXT(HM$5)=FALSE,(INDEX(FRED!$1:$1048576,MATCH(US!HM$5,FRED!$A:$A,0),MATCH(US!$B22,FRED!$1:$1,0))),(SUM(HA22:HL22)))),"")</f>
        <v>92063</v>
      </c>
      <c r="HN22" s="59">
        <f>+IFERROR((IF(ISTEXT(HN$5)=FALSE,(INDEX(FRED!$1:$1048576,MATCH(US!HN$5,FRED!$A:$A,0),MATCH(US!$B22,FRED!$1:$1,0))),(SUM(HB22:HM22)))),"")</f>
        <v>92552</v>
      </c>
      <c r="HO22" s="59">
        <f>+IFERROR((IF(ISTEXT(HO$5)=FALSE,(INDEX(FRED!$1:$1048576,MATCH(US!HO$5,FRED!$A:$A,0),MATCH(US!$B22,FRED!$1:$1,0))),(SUM(HC22:HN22)))),"")</f>
        <v>92456</v>
      </c>
      <c r="HP22" s="60">
        <f>+IFERROR((IF(ISTEXT(HP$5)=FALSE,(INDEX(FRED!$1:$1048576,MATCH(US!HP$5,FRED!$A:$A,0),MATCH(US!$B22,FRED!$1:$1,0))),(SUM(HD22:HO22)))),"")</f>
        <v>1097749</v>
      </c>
      <c r="HQ22" s="59">
        <f>+IFERROR((IF(ISTEXT(HQ$5)=FALSE,(INDEX(FRED!$1:$1048576,MATCH(US!HQ$5,FRED!$A:$A,0),MATCH(US!$B22,FRED!$1:$1,0))),(SUM(HE22:HP22)))),"")</f>
        <v>95270</v>
      </c>
      <c r="HR22" s="59">
        <f>+IFERROR((IF(ISTEXT(HR$5)=FALSE,(INDEX(FRED!$1:$1048576,MATCH(US!HR$5,FRED!$A:$A,0),MATCH(US!$B22,FRED!$1:$1,0))),(SUM(HF22:HQ22)))),"")</f>
        <v>94848</v>
      </c>
      <c r="HS22" s="59">
        <f>+IFERROR((IF(ISTEXT(HS$5)=FALSE,(INDEX(FRED!$1:$1048576,MATCH(US!HS$5,FRED!$A:$A,0),MATCH(US!$B22,FRED!$1:$1,0))),(SUM(HG22:HR22)))),"")</f>
        <v>93725</v>
      </c>
      <c r="HT22" s="59">
        <f>+IFERROR((IF(ISTEXT(HT$5)=FALSE,(INDEX(FRED!$1:$1048576,MATCH(US!HT$5,FRED!$A:$A,0),MATCH(US!$B22,FRED!$1:$1,0))),(SUM(HH22:HS22)))),"")</f>
        <v>93118</v>
      </c>
      <c r="HU22" s="59">
        <f>+IFERROR((IF(ISTEXT(HU$5)=FALSE,(INDEX(FRED!$1:$1048576,MATCH(US!HU$5,FRED!$A:$A,0),MATCH(US!$B22,FRED!$1:$1,0))),(SUM(HI22:HT22)))),"")</f>
        <v>97082</v>
      </c>
      <c r="HV22" s="59">
        <f>+IFERROR((IF(ISTEXT(HV$5)=FALSE,(INDEX(FRED!$1:$1048576,MATCH(US!HV$5,FRED!$A:$A,0),MATCH(US!$B22,FRED!$1:$1,0))),(SUM(HJ22:HU22)))),"")</f>
        <v>100137</v>
      </c>
      <c r="HW22" s="59">
        <f>+IFERROR((IF(ISTEXT(HW$5)=FALSE,(INDEX(FRED!$1:$1048576,MATCH(US!HW$5,FRED!$A:$A,0),MATCH(US!$B22,FRED!$1:$1,0))),(SUM(HK22:HV22)))),"")</f>
        <v>98262</v>
      </c>
      <c r="HX22" s="59">
        <f>+IFERROR((IF(ISTEXT(HX$5)=FALSE,(INDEX(FRED!$1:$1048576,MATCH(US!HX$5,FRED!$A:$A,0),MATCH(US!$B22,FRED!$1:$1,0))),(SUM(HL22:HW22)))),"")</f>
        <v>96678</v>
      </c>
      <c r="HY22" s="59">
        <f>+IFERROR((IF(ISTEXT(HY$5)=FALSE,(INDEX(FRED!$1:$1048576,MATCH(US!HY$5,FRED!$A:$A,0),MATCH(US!$B22,FRED!$1:$1,0))),(SUM(HM22:HX22)))),"")</f>
        <v>96320</v>
      </c>
      <c r="HZ22" s="59">
        <f>+IFERROR((IF(ISTEXT(HZ$5)=FALSE,(INDEX(FRED!$1:$1048576,MATCH(US!HZ$5,FRED!$A:$A,0),MATCH(US!$B22,FRED!$1:$1,0))),(SUM(HN22:HY22)))),"")</f>
        <v>97482</v>
      </c>
      <c r="IA22" s="59">
        <f>+IFERROR((IF(ISTEXT(IA$5)=FALSE,(INDEX(FRED!$1:$1048576,MATCH(US!IA$5,FRED!$A:$A,0),MATCH(US!$B22,FRED!$1:$1,0))),(SUM(HO22:HZ22)))),"")</f>
        <v>98214</v>
      </c>
      <c r="IB22" s="59">
        <f>+IFERROR((IF(ISTEXT(IB$5)=FALSE,(INDEX(FRED!$1:$1048576,MATCH(US!IB$5,FRED!$A:$A,0),MATCH(US!$B22,FRED!$1:$1,0))),(SUM(HP22:IA22)))),"")</f>
        <v>98896</v>
      </c>
      <c r="IC22" s="60">
        <f>+IFERROR((IF(ISTEXT(IC$5)=FALSE,(INDEX(FRED!$1:$1048576,MATCH(US!IC$5,FRED!$A:$A,0),MATCH(US!$B22,FRED!$1:$1,0))),(SUM(HQ22:IB22)))),"")</f>
        <v>1160032</v>
      </c>
      <c r="ID22" s="59">
        <f>+IFERROR((IF(ISTEXT(ID$5)=FALSE,(INDEX(FRED!$1:$1048576,MATCH(US!ID$5,FRED!$A:$A,0),MATCH(US!$B22,FRED!$1:$1,0))),(SUM(HR22:IC22)))),"")</f>
        <v>98412</v>
      </c>
      <c r="IE22" s="59">
        <f>+IFERROR((IF(ISTEXT(IE$5)=FALSE,(INDEX(FRED!$1:$1048576,MATCH(US!IE$5,FRED!$A:$A,0),MATCH(US!$B22,FRED!$1:$1,0))),(SUM(HS22:ID22)))),"")</f>
        <v>98813</v>
      </c>
      <c r="IF22" s="59">
        <f>+IFERROR((IF(ISTEXT(IF$5)=FALSE,(INDEX(FRED!$1:$1048576,MATCH(US!IF$5,FRED!$A:$A,0),MATCH(US!$B22,FRED!$1:$1,0))),(SUM(HT22:IE22)))),"")</f>
        <v>101224</v>
      </c>
      <c r="IG22" s="59">
        <f>+IFERROR((IF(ISTEXT(IG$5)=FALSE,(INDEX(FRED!$1:$1048576,MATCH(US!IG$5,FRED!$A:$A,0),MATCH(US!$B22,FRED!$1:$1,0))),(SUM(HU22:IF22)))),"")</f>
        <v>102128</v>
      </c>
      <c r="IH22" s="59">
        <f>+IFERROR((IF(ISTEXT(IH$5)=FALSE,(INDEX(FRED!$1:$1048576,MATCH(US!IH$5,FRED!$A:$A,0),MATCH(US!$B22,FRED!$1:$1,0))),(SUM(HV22:IG22)))),"")</f>
        <v>102249</v>
      </c>
      <c r="II22" s="59">
        <f>+IFERROR((IF(ISTEXT(II$5)=FALSE,(INDEX(FRED!$1:$1048576,MATCH(US!II$5,FRED!$A:$A,0),MATCH(US!$B22,FRED!$1:$1,0))),(SUM(HW22:IH22)))),"")</f>
        <v>98673</v>
      </c>
      <c r="IJ22" s="59">
        <f>+IFERROR((IF(ISTEXT(IJ$5)=FALSE,(INDEX(FRED!$1:$1048576,MATCH(US!IJ$5,FRED!$A:$A,0),MATCH(US!$B22,FRED!$1:$1,0))),(SUM(HX22:II22)))),"")</f>
        <v>100279</v>
      </c>
      <c r="IK22" s="59">
        <f>+IFERROR((IF(ISTEXT(IK$5)=FALSE,(INDEX(FRED!$1:$1048576,MATCH(US!IK$5,FRED!$A:$A,0),MATCH(US!$B22,FRED!$1:$1,0))),(SUM(HY22:IJ22)))),"")</f>
        <v>104445</v>
      </c>
      <c r="IL22" s="59">
        <f>+IFERROR((IF(ISTEXT(IL$5)=FALSE,(INDEX(FRED!$1:$1048576,MATCH(US!IL$5,FRED!$A:$A,0),MATCH(US!$B22,FRED!$1:$1,0))),(SUM(HZ22:IK22)))),"")</f>
        <v>101758</v>
      </c>
      <c r="IM22" s="59">
        <f>+IFERROR((IF(ISTEXT(IM$5)=FALSE,(INDEX(FRED!$1:$1048576,MATCH(US!IM$5,FRED!$A:$A,0),MATCH(US!$B22,FRED!$1:$1,0))),(SUM(IA22:IL22)))),"")</f>
        <v>101795</v>
      </c>
      <c r="IN22" s="59">
        <f>+IFERROR((IF(ISTEXT(IN$5)=FALSE,(INDEX(FRED!$1:$1048576,MATCH(US!IN$5,FRED!$A:$A,0),MATCH(US!$B22,FRED!$1:$1,0))),(SUM(IB22:IM22)))),"")</f>
        <v>101546</v>
      </c>
      <c r="IO22" s="59">
        <f>+IFERROR((IF(ISTEXT(IO$5)=FALSE,(INDEX(FRED!$1:$1048576,MATCH(US!IO$5,FRED!$A:$A,0),MATCH(US!$B22,FRED!$1:$1,0))),(SUM(IC22:IN22)))),"")</f>
        <v>104472</v>
      </c>
      <c r="IP22" s="60">
        <f>+IFERROR((IF(ISTEXT(IP$5)=FALSE,(INDEX(FRED!$1:$1048576,MATCH(US!IP$5,FRED!$A:$A,0),MATCH(US!$B22,FRED!$1:$1,0))),(SUM(ID22:IO22)))),"")</f>
        <v>1215794</v>
      </c>
      <c r="IQ22" s="59">
        <f>+IFERROR((IF(ISTEXT(IQ$5)=FALSE,(INDEX(FRED!$1:$1048576,MATCH(US!IQ$5,FRED!$A:$A,0),MATCH(US!$B22,FRED!$1:$1,0))),(SUM(IE22:IP22)))),"")</f>
        <v>105566</v>
      </c>
      <c r="IR22" s="59">
        <f>+IFERROR((IF(ISTEXT(IR$5)=FALSE,(INDEX(FRED!$1:$1048576,MATCH(US!IR$5,FRED!$A:$A,0),MATCH(US!$B22,FRED!$1:$1,0))),(SUM(IF22:IQ22)))),"")</f>
        <v>104835</v>
      </c>
      <c r="IS22" s="59">
        <f>+IFERROR((IF(ISTEXT(IS$5)=FALSE,(INDEX(FRED!$1:$1048576,MATCH(US!IS$5,FRED!$A:$A,0),MATCH(US!$B22,FRED!$1:$1,0))),(SUM(IG22:IR22)))),"")</f>
        <v>105010</v>
      </c>
      <c r="IT22" s="59">
        <f>+IFERROR((IF(ISTEXT(IT$5)=FALSE,(INDEX(FRED!$1:$1048576,MATCH(US!IT$5,FRED!$A:$A,0),MATCH(US!$B22,FRED!$1:$1,0))),(SUM(IH22:IS22)))),"")</f>
        <v>107434</v>
      </c>
      <c r="IU22" s="59">
        <f>+IFERROR((IF(ISTEXT(IU$5)=FALSE,(INDEX(FRED!$1:$1048576,MATCH(US!IU$5,FRED!$A:$A,0),MATCH(US!$B22,FRED!$1:$1,0))),(SUM(II22:IT22)))),"")</f>
        <v>106459</v>
      </c>
      <c r="IV22" s="59">
        <f>+IFERROR((IF(ISTEXT(IV$5)=FALSE,(INDEX(FRED!$1:$1048576,MATCH(US!IV$5,FRED!$A:$A,0),MATCH(US!$B22,FRED!$1:$1,0))),(SUM(IJ22:IU22)))),"")</f>
        <v>106194</v>
      </c>
      <c r="IW22" s="59">
        <f>+IFERROR((IF(ISTEXT(IW$5)=FALSE,(INDEX(FRED!$1:$1048576,MATCH(US!IW$5,FRED!$A:$A,0),MATCH(US!$B22,FRED!$1:$1,0))),(SUM(IK22:IV22)))),"")</f>
        <v>111491</v>
      </c>
      <c r="IX22" s="59">
        <f>+IFERROR((IF(ISTEXT(IX$5)=FALSE,(INDEX(FRED!$1:$1048576,MATCH(US!IX$5,FRED!$A:$A,0),MATCH(US!$B22,FRED!$1:$1,0))),(SUM(IL22:IW22)))),"")</f>
        <v>110937</v>
      </c>
      <c r="IY22" s="59">
        <f>+IFERROR((IF(ISTEXT(IY$5)=FALSE,(INDEX(FRED!$1:$1048576,MATCH(US!IY$5,FRED!$A:$A,0),MATCH(US!$B22,FRED!$1:$1,0))),(SUM(IM22:IX22)))),"")</f>
        <v>112518</v>
      </c>
      <c r="IZ22" s="59">
        <f>+IFERROR((IF(ISTEXT(IZ$5)=FALSE,(INDEX(FRED!$1:$1048576,MATCH(US!IZ$5,FRED!$A:$A,0),MATCH(US!$B22,FRED!$1:$1,0))),(SUM(IN22:IY22)))),"")</f>
        <v>113310</v>
      </c>
      <c r="JA22" s="59">
        <f>+IFERROR((IF(ISTEXT(JA$5)=FALSE,(INDEX(FRED!$1:$1048576,MATCH(US!JA$5,FRED!$A:$A,0),MATCH(US!$B22,FRED!$1:$1,0))),(SUM(IO22:IZ22)))),"")</f>
        <v>111859</v>
      </c>
      <c r="JB22" s="59">
        <f>+IFERROR((IF(ISTEXT(JB$5)=FALSE,(INDEX(FRED!$1:$1048576,MATCH(US!JB$5,FRED!$A:$A,0),MATCH(US!$B22,FRED!$1:$1,0))),(SUM(IP22:JA22)))),"")</f>
        <v>109940</v>
      </c>
      <c r="JC22" s="60">
        <f>+IFERROR((IF(ISTEXT(JC$5)=FALSE,(INDEX(FRED!$1:$1048576,MATCH(US!JC$5,FRED!$A:$A,0),MATCH(US!$B22,FRED!$1:$1,0))),(SUM(IQ22:JB22)))),"")</f>
        <v>1305553</v>
      </c>
      <c r="JD22" s="59">
        <f>+IFERROR((IF(ISTEXT(JD$5)=FALSE,(INDEX(FRED!$1:$1048576,MATCH(US!JD$5,FRED!$A:$A,0),MATCH(US!$B22,FRED!$1:$1,0))),(SUM(IR22:JC22)))),"")</f>
        <v>112292</v>
      </c>
      <c r="JE22" s="59">
        <f>+IFERROR((IF(ISTEXT(JE$5)=FALSE,(INDEX(FRED!$1:$1048576,MATCH(US!JE$5,FRED!$A:$A,0),MATCH(US!$B22,FRED!$1:$1,0))),(SUM(IS22:JD22)))),"")</f>
        <v>112774</v>
      </c>
      <c r="JF22" s="59">
        <f>+IFERROR((IF(ISTEXT(JF$5)=FALSE,(INDEX(FRED!$1:$1048576,MATCH(US!JF$5,FRED!$A:$A,0),MATCH(US!$B22,FRED!$1:$1,0))),(SUM(IT22:JE22)))),"")</f>
        <v>113599</v>
      </c>
      <c r="JG22" s="59">
        <f>+IFERROR((IF(ISTEXT(JG$5)=FALSE,(INDEX(FRED!$1:$1048576,MATCH(US!JG$5,FRED!$A:$A,0),MATCH(US!$B22,FRED!$1:$1,0))),(SUM(IU22:JF22)))),"")</f>
        <v>113190</v>
      </c>
      <c r="JH22" s="59">
        <f>+IFERROR((IF(ISTEXT(JH$5)=FALSE,(INDEX(FRED!$1:$1048576,MATCH(US!JH$5,FRED!$A:$A,0),MATCH(US!$B22,FRED!$1:$1,0))),(SUM(IV22:JG22)))),"")</f>
        <v>114387</v>
      </c>
      <c r="JI22" s="59">
        <f>+IFERROR((IF(ISTEXT(JI$5)=FALSE,(INDEX(FRED!$1:$1048576,MATCH(US!JI$5,FRED!$A:$A,0),MATCH(US!$B22,FRED!$1:$1,0))),(SUM(IW22:JH22)))),"")</f>
        <v>112066</v>
      </c>
      <c r="JJ22" s="59">
        <f>+IFERROR((IF(ISTEXT(JJ$5)=FALSE,(INDEX(FRED!$1:$1048576,MATCH(US!JJ$5,FRED!$A:$A,0),MATCH(US!$B22,FRED!$1:$1,0))),(SUM(IX22:JI22)))),"")</f>
        <v>110014</v>
      </c>
      <c r="JK22" s="59">
        <f>+IFERROR((IF(ISTEXT(JK$5)=FALSE,(INDEX(FRED!$1:$1048576,MATCH(US!JK$5,FRED!$A:$A,0),MATCH(US!$B22,FRED!$1:$1,0))),(SUM(IY22:JJ22)))),"")</f>
        <v>108575</v>
      </c>
      <c r="JL22" s="59">
        <f>+IFERROR((IF(ISTEXT(JL$5)=FALSE,(INDEX(FRED!$1:$1048576,MATCH(US!JL$5,FRED!$A:$A,0),MATCH(US!$B22,FRED!$1:$1,0))),(SUM(IZ22:JK22)))),"")</f>
        <v>108366</v>
      </c>
      <c r="JM22" s="59">
        <f>+IFERROR((IF(ISTEXT(JM$5)=FALSE,(INDEX(FRED!$1:$1048576,MATCH(US!JM$5,FRED!$A:$A,0),MATCH(US!$B22,FRED!$1:$1,0))),(SUM(JA22:JL22)))),"")</f>
        <v>106477</v>
      </c>
      <c r="JN22" s="59">
        <f>+IFERROR((IF(ISTEXT(JN$5)=FALSE,(INDEX(FRED!$1:$1048576,MATCH(US!JN$5,FRED!$A:$A,0),MATCH(US!$B22,FRED!$1:$1,0))),(SUM(JB22:JM22)))),"")</f>
        <v>108967</v>
      </c>
      <c r="JO22" s="59">
        <f>+IFERROR((IF(ISTEXT(JO$5)=FALSE,(INDEX(FRED!$1:$1048576,MATCH(US!JO$5,FRED!$A:$A,0),MATCH(US!$B22,FRED!$1:$1,0))),(SUM(JC22:JN22)))),"")</f>
        <v>108112</v>
      </c>
      <c r="JP22" s="60">
        <f>+IFERROR((IF(ISTEXT(JP$5)=FALSE,(INDEX(FRED!$1:$1048576,MATCH(US!JP$5,FRED!$A:$A,0),MATCH(US!$B22,FRED!$1:$1,0))),(SUM(JD22:JO22)))),"")</f>
        <v>1328819</v>
      </c>
      <c r="JQ22" s="59">
        <f>+IFERROR((IF(ISTEXT(JQ$5)=FALSE,(INDEX(FRED!$1:$1048576,MATCH(US!JQ$5,FRED!$A:$A,0),MATCH(US!$B22,FRED!$1:$1,0))),(SUM(JE22:JP22)))),"")</f>
        <v>107139</v>
      </c>
      <c r="JR22" s="59">
        <f>+IFERROR((IF(ISTEXT(JR$5)=FALSE,(INDEX(FRED!$1:$1048576,MATCH(US!JR$5,FRED!$A:$A,0),MATCH(US!$B22,FRED!$1:$1,0))),(SUM(JF22:JQ22)))),"")</f>
        <v>105337</v>
      </c>
      <c r="JS22" s="59">
        <f>+IFERROR((IF(ISTEXT(JS$5)=FALSE,(INDEX(FRED!$1:$1048576,MATCH(US!JS$5,FRED!$A:$A,0),MATCH(US!$B22,FRED!$1:$1,0))),(SUM(JG22:JR22)))),"")</f>
        <v>103620</v>
      </c>
      <c r="JT22" s="59">
        <f>+IFERROR((IF(ISTEXT(JT$5)=FALSE,(INDEX(FRED!$1:$1048576,MATCH(US!JT$5,FRED!$A:$A,0),MATCH(US!$B22,FRED!$1:$1,0))),(SUM(JH22:JS22)))),"")</f>
        <v>101987</v>
      </c>
      <c r="JU22" s="59">
        <f>+IFERROR((IF(ISTEXT(JU$5)=FALSE,(INDEX(FRED!$1:$1048576,MATCH(US!JU$5,FRED!$A:$A,0),MATCH(US!$B22,FRED!$1:$1,0))),(SUM(JI22:JT22)))),"")</f>
        <v>100818</v>
      </c>
      <c r="JV22" s="59">
        <f>+IFERROR((IF(ISTEXT(JV$5)=FALSE,(INDEX(FRED!$1:$1048576,MATCH(US!JV$5,FRED!$A:$A,0),MATCH(US!$B22,FRED!$1:$1,0))),(SUM(JJ22:JU22)))),"")</f>
        <v>99882</v>
      </c>
      <c r="JW22" s="59">
        <f>+IFERROR((IF(ISTEXT(JW$5)=FALSE,(INDEX(FRED!$1:$1048576,MATCH(US!JW$5,FRED!$A:$A,0),MATCH(US!$B22,FRED!$1:$1,0))),(SUM(JK22:JV22)))),"")</f>
        <v>99814</v>
      </c>
      <c r="JX22" s="59">
        <f>+IFERROR((IF(ISTEXT(JX$5)=FALSE,(INDEX(FRED!$1:$1048576,MATCH(US!JX$5,FRED!$A:$A,0),MATCH(US!$B22,FRED!$1:$1,0))),(SUM(JL22:JW22)))),"")</f>
        <v>101881</v>
      </c>
      <c r="JY22" s="59">
        <f>+IFERROR((IF(ISTEXT(JY$5)=FALSE,(INDEX(FRED!$1:$1048576,MATCH(US!JY$5,FRED!$A:$A,0),MATCH(US!$B22,FRED!$1:$1,0))),(SUM(JM22:JX22)))),"")</f>
        <v>99646</v>
      </c>
      <c r="JZ22" s="59">
        <f>+IFERROR((IF(ISTEXT(JZ$5)=FALSE,(INDEX(FRED!$1:$1048576,MATCH(US!JZ$5,FRED!$A:$A,0),MATCH(US!$B22,FRED!$1:$1,0))),(SUM(JN22:JY22)))),"")</f>
        <v>95588</v>
      </c>
      <c r="KA22" s="59">
        <f>+IFERROR((IF(ISTEXT(KA$5)=FALSE,(INDEX(FRED!$1:$1048576,MATCH(US!KA$5,FRED!$A:$A,0),MATCH(US!$B22,FRED!$1:$1,0))),(SUM(JO22:JZ22)))),"")</f>
        <v>98587</v>
      </c>
      <c r="KB22" s="59">
        <f>+IFERROR((IF(ISTEXT(KB$5)=FALSE,(INDEX(FRED!$1:$1048576,MATCH(US!KB$5,FRED!$A:$A,0),MATCH(US!$B22,FRED!$1:$1,0))),(SUM(JP22:KA22)))),"")</f>
        <v>100555</v>
      </c>
      <c r="KC22" s="60">
        <f>+IFERROR((IF(ISTEXT(KC$5)=FALSE,(INDEX(FRED!$1:$1048576,MATCH(US!KC$5,FRED!$A:$A,0),MATCH(US!$B22,FRED!$1:$1,0))),(SUM(JQ22:KB22)))),"")</f>
        <v>1214854</v>
      </c>
      <c r="KD22" s="59">
        <f>+IFERROR((IF(ISTEXT(KD$5)=FALSE,(INDEX(FRED!$1:$1048576,MATCH(US!KD$5,FRED!$A:$A,0),MATCH(US!$B22,FRED!$1:$1,0))),(SUM(JR22:KC22)))),"")</f>
        <v>103008</v>
      </c>
      <c r="KE22" s="59">
        <f>+IFERROR((IF(ISTEXT(KE$5)=FALSE,(INDEX(FRED!$1:$1048576,MATCH(US!KE$5,FRED!$A:$A,0),MATCH(US!$B22,FRED!$1:$1,0))),(SUM(JS22:KD22)))),"")</f>
        <v>102789</v>
      </c>
      <c r="KF22" s="59">
        <f>+IFERROR((IF(ISTEXT(KF$5)=FALSE,(INDEX(FRED!$1:$1048576,MATCH(US!KF$5,FRED!$A:$A,0),MATCH(US!$B22,FRED!$1:$1,0))),(SUM(JT22:KE22)))),"")</f>
        <v>103062</v>
      </c>
      <c r="KG22" s="59">
        <f>+IFERROR((IF(ISTEXT(KG$5)=FALSE,(INDEX(FRED!$1:$1048576,MATCH(US!KG$5,FRED!$A:$A,0),MATCH(US!$B22,FRED!$1:$1,0))),(SUM(JU22:KF22)))),"")</f>
        <v>103975</v>
      </c>
      <c r="KH22" s="59">
        <f>+IFERROR((IF(ISTEXT(KH$5)=FALSE,(INDEX(FRED!$1:$1048576,MATCH(US!KH$5,FRED!$A:$A,0),MATCH(US!$B22,FRED!$1:$1,0))),(SUM(JV22:KG22)))),"")</f>
        <v>103441</v>
      </c>
      <c r="KI22" s="59">
        <f>+IFERROR((IF(ISTEXT(KI$5)=FALSE,(INDEX(FRED!$1:$1048576,MATCH(US!KI$5,FRED!$A:$A,0),MATCH(US!$B22,FRED!$1:$1,0))),(SUM(JW22:KH22)))),"")</f>
        <v>104995</v>
      </c>
      <c r="KJ22" s="59">
        <f>+IFERROR((IF(ISTEXT(KJ$5)=FALSE,(INDEX(FRED!$1:$1048576,MATCH(US!KJ$5,FRED!$A:$A,0),MATCH(US!$B22,FRED!$1:$1,0))),(SUM(JX22:KI22)))),"")</f>
        <v>104522</v>
      </c>
      <c r="KK22" s="59">
        <f>+IFERROR((IF(ISTEXT(KK$5)=FALSE,(INDEX(FRED!$1:$1048576,MATCH(US!KK$5,FRED!$A:$A,0),MATCH(US!$B22,FRED!$1:$1,0))),(SUM(JY22:KJ22)))),"")</f>
        <v>103047</v>
      </c>
      <c r="KL22" s="59">
        <f>+IFERROR((IF(ISTEXT(KL$5)=FALSE,(INDEX(FRED!$1:$1048576,MATCH(US!KL$5,FRED!$A:$A,0),MATCH(US!$B22,FRED!$1:$1,0))),(SUM(JZ22:KK22)))),"")</f>
        <v>102677</v>
      </c>
      <c r="KM22" s="59">
        <f>+IFERROR((IF(ISTEXT(KM$5)=FALSE,(INDEX(FRED!$1:$1048576,MATCH(US!KM$5,FRED!$A:$A,0),MATCH(US!$B22,FRED!$1:$1,0))),(SUM(KA22:KL22)))),"")</f>
        <v>104103</v>
      </c>
      <c r="KN22" s="59">
        <f>+IFERROR((IF(ISTEXT(KN$5)=FALSE,(INDEX(FRED!$1:$1048576,MATCH(US!KN$5,FRED!$A:$A,0),MATCH(US!$B22,FRED!$1:$1,0))),(SUM(KB22:KM22)))),"")</f>
        <v>106515</v>
      </c>
      <c r="KO22" s="59">
        <f>+IFERROR((IF(ISTEXT(KO$5)=FALSE,(INDEX(FRED!$1:$1048576,MATCH(US!KO$5,FRED!$A:$A,0),MATCH(US!$B22,FRED!$1:$1,0))),(SUM(KC22:KN22)))),"")</f>
        <v>107765</v>
      </c>
      <c r="KP22" s="60">
        <f>+IFERROR((IF(ISTEXT(KP$5)=FALSE,(INDEX(FRED!$1:$1048576,MATCH(US!KP$5,FRED!$A:$A,0),MATCH(US!$B22,FRED!$1:$1,0))),(SUM(KD22:KO22)))),"")</f>
        <v>1249899</v>
      </c>
      <c r="KQ22" s="59">
        <f>+IFERROR((IF(ISTEXT(KQ$5)=FALSE,(INDEX(FRED!$1:$1048576,MATCH(US!KQ$5,FRED!$A:$A,0),MATCH(US!$B22,FRED!$1:$1,0))),(SUM(KE22:KP22)))),"")</f>
        <v>110615</v>
      </c>
      <c r="KR22" s="59">
        <f>+IFERROR((IF(ISTEXT(KR$5)=FALSE,(INDEX(FRED!$1:$1048576,MATCH(US!KR$5,FRED!$A:$A,0),MATCH(US!$B22,FRED!$1:$1,0))),(SUM(KF22:KQ22)))),"")</f>
        <v>112480</v>
      </c>
      <c r="KS22" s="59">
        <f>+IFERROR((IF(ISTEXT(KS$5)=FALSE,(INDEX(FRED!$1:$1048576,MATCH(US!KS$5,FRED!$A:$A,0),MATCH(US!$B22,FRED!$1:$1,0))),(SUM(KG22:KR22)))),"")</f>
        <v>116306</v>
      </c>
      <c r="KT22" s="59">
        <f>+IFERROR((IF(ISTEXT(KT$5)=FALSE,(INDEX(FRED!$1:$1048576,MATCH(US!KT$5,FRED!$A:$A,0),MATCH(US!$B22,FRED!$1:$1,0))),(SUM(KH22:KS22)))),"")</f>
        <v>116766</v>
      </c>
      <c r="KU22" s="59">
        <f>+IFERROR((IF(ISTEXT(KU$5)=FALSE,(INDEX(FRED!$1:$1048576,MATCH(US!KU$5,FRED!$A:$A,0),MATCH(US!$B22,FRED!$1:$1,0))),(SUM(KI22:KT22)))),"")</f>
        <v>121122</v>
      </c>
      <c r="KV22" s="59">
        <f>+IFERROR((IF(ISTEXT(KV$5)=FALSE,(INDEX(FRED!$1:$1048576,MATCH(US!KV$5,FRED!$A:$A,0),MATCH(US!$B22,FRED!$1:$1,0))),(SUM(KJ22:KU22)))),"")</f>
        <v>123612</v>
      </c>
      <c r="KW22" s="59">
        <f>+IFERROR((IF(ISTEXT(KW$5)=FALSE,(INDEX(FRED!$1:$1048576,MATCH(US!KW$5,FRED!$A:$A,0),MATCH(US!$B22,FRED!$1:$1,0))),(SUM(KK22:KV22)))),"")</f>
        <v>123878</v>
      </c>
      <c r="KX22" s="59">
        <f>+IFERROR((IF(ISTEXT(KX$5)=FALSE,(INDEX(FRED!$1:$1048576,MATCH(US!KX$5,FRED!$A:$A,0),MATCH(US!$B22,FRED!$1:$1,0))),(SUM(KL22:KW22)))),"")</f>
        <v>124999</v>
      </c>
      <c r="KY22" s="59">
        <f>+IFERROR((IF(ISTEXT(KY$5)=FALSE,(INDEX(FRED!$1:$1048576,MATCH(US!KY$5,FRED!$A:$A,0),MATCH(US!$B22,FRED!$1:$1,0))),(SUM(KM22:KX22)))),"")</f>
        <v>127307</v>
      </c>
      <c r="KZ22" s="59">
        <f>+IFERROR((IF(ISTEXT(KZ$5)=FALSE,(INDEX(FRED!$1:$1048576,MATCH(US!KZ$5,FRED!$A:$A,0),MATCH(US!$B22,FRED!$1:$1,0))),(SUM(KN22:KY22)))),"")</f>
        <v>130820</v>
      </c>
      <c r="LA22" s="59">
        <f>+IFERROR((IF(ISTEXT(LA$5)=FALSE,(INDEX(FRED!$1:$1048576,MATCH(US!LA$5,FRED!$A:$A,0),MATCH(US!$B22,FRED!$1:$1,0))),(SUM(KO22:KZ22)))),"")</f>
        <v>132497</v>
      </c>
      <c r="LB22" s="59">
        <f>+IFERROR((IF(ISTEXT(LB$5)=FALSE,(INDEX(FRED!$1:$1048576,MATCH(US!LB$5,FRED!$A:$A,0),MATCH(US!$B22,FRED!$1:$1,0))),(SUM(KP22:LA22)))),"")</f>
        <v>132521</v>
      </c>
      <c r="LC22" s="60">
        <f>+IFERROR((IF(ISTEXT(LC$5)=FALSE,(INDEX(FRED!$1:$1048576,MATCH(US!LC$5,FRED!$A:$A,0),MATCH(US!$B22,FRED!$1:$1,0))),(SUM(KQ22:LB22)))),"")</f>
        <v>1472923</v>
      </c>
      <c r="LD22" s="59">
        <f>+IFERROR((IF(ISTEXT(LD$5)=FALSE,(INDEX(FRED!$1:$1048576,MATCH(US!LD$5,FRED!$A:$A,0),MATCH(US!$B22,FRED!$1:$1,0))),(SUM(KR22:LC22)))),"")</f>
        <v>131185</v>
      </c>
      <c r="LE22" s="59">
        <f>+IFERROR((IF(ISTEXT(LE$5)=FALSE,(INDEX(FRED!$1:$1048576,MATCH(US!LE$5,FRED!$A:$A,0),MATCH(US!$B22,FRED!$1:$1,0))),(SUM(KS22:LD22)))),"")</f>
        <v>134593</v>
      </c>
      <c r="LF22" s="59">
        <f>+IFERROR((IF(ISTEXT(LF$5)=FALSE,(INDEX(FRED!$1:$1048576,MATCH(US!LF$5,FRED!$A:$A,0),MATCH(US!$B22,FRED!$1:$1,0))),(SUM(KT22:LE22)))),"")</f>
        <v>134125</v>
      </c>
      <c r="LG22" s="59">
        <f>+IFERROR((IF(ISTEXT(LG$5)=FALSE,(INDEX(FRED!$1:$1048576,MATCH(US!LG$5,FRED!$A:$A,0),MATCH(US!$B22,FRED!$1:$1,0))),(SUM(KU22:LF22)))),"")</f>
        <v>136380</v>
      </c>
      <c r="LH22" s="59">
        <f>+IFERROR((IF(ISTEXT(LH$5)=FALSE,(INDEX(FRED!$1:$1048576,MATCH(US!LH$5,FRED!$A:$A,0),MATCH(US!$B22,FRED!$1:$1,0))),(SUM(KV22:LG22)))),"")</f>
        <v>137431</v>
      </c>
      <c r="LI22" s="59">
        <f>+IFERROR((IF(ISTEXT(LI$5)=FALSE,(INDEX(FRED!$1:$1048576,MATCH(US!LI$5,FRED!$A:$A,0),MATCH(US!$B22,FRED!$1:$1,0))),(SUM(KW22:LH22)))),"")</f>
        <v>137159</v>
      </c>
      <c r="LJ22" s="59">
        <f>+IFERROR((IF(ISTEXT(LJ$5)=FALSE,(INDEX(FRED!$1:$1048576,MATCH(US!LJ$5,FRED!$A:$A,0),MATCH(US!$B22,FRED!$1:$1,0))),(SUM(KX22:LI22)))),"")</f>
        <v>138965</v>
      </c>
      <c r="LK22" s="59">
        <f>+IFERROR((IF(ISTEXT(LK$5)=FALSE,(INDEX(FRED!$1:$1048576,MATCH(US!LK$5,FRED!$A:$A,0),MATCH(US!$B22,FRED!$1:$1,0))),(SUM(KY22:LJ22)))),"")</f>
        <v>139715</v>
      </c>
      <c r="LL22" s="59">
        <f>+IFERROR((IF(ISTEXT(LL$5)=FALSE,(INDEX(FRED!$1:$1048576,MATCH(US!LL$5,FRED!$A:$A,0),MATCH(US!$B22,FRED!$1:$1,0))),(SUM(KZ22:LK22)))),"")</f>
        <v>142171</v>
      </c>
      <c r="LM22" s="59">
        <f>+IFERROR((IF(ISTEXT(LM$5)=FALSE,(INDEX(FRED!$1:$1048576,MATCH(US!LM$5,FRED!$A:$A,0),MATCH(US!$B22,FRED!$1:$1,0))),(SUM(LA22:LL22)))),"")</f>
        <v>143108</v>
      </c>
      <c r="LN22" s="59">
        <f>+IFERROR((IF(ISTEXT(LN$5)=FALSE,(INDEX(FRED!$1:$1048576,MATCH(US!LN$5,FRED!$A:$A,0),MATCH(US!$B22,FRED!$1:$1,0))),(SUM(LB22:LM22)))),"")</f>
        <v>141484</v>
      </c>
      <c r="LO22" s="59">
        <f>+IFERROR((IF(ISTEXT(LO$5)=FALSE,(INDEX(FRED!$1:$1048576,MATCH(US!LO$5,FRED!$A:$A,0),MATCH(US!$B22,FRED!$1:$1,0))),(SUM(LC22:LN22)))),"")</f>
        <v>140499</v>
      </c>
      <c r="LP22" s="60">
        <f>+IFERROR((IF(ISTEXT(LP$5)=FALSE,(INDEX(FRED!$1:$1048576,MATCH(US!LP$5,FRED!$A:$A,0),MATCH(US!$B22,FRED!$1:$1,0))),(SUM(LD22:LO22)))),"")</f>
        <v>1656815</v>
      </c>
      <c r="LQ22" s="59">
        <f>+IFERROR((IF(ISTEXT(LQ$5)=FALSE,(INDEX(FRED!$1:$1048576,MATCH(US!LQ$5,FRED!$A:$A,0),MATCH(US!$B22,FRED!$1:$1,0))),(SUM(LE22:LP22)))),"")</f>
        <v>138196</v>
      </c>
      <c r="LR22" s="59">
        <f>+IFERROR((IF(ISTEXT(LR$5)=FALSE,(INDEX(FRED!$1:$1048576,MATCH(US!LR$5,FRED!$A:$A,0),MATCH(US!$B22,FRED!$1:$1,0))),(SUM(LF22:LQ22)))),"")</f>
        <v>136752</v>
      </c>
      <c r="LS22" s="59">
        <f>+IFERROR((IF(ISTEXT(LS$5)=FALSE,(INDEX(FRED!$1:$1048576,MATCH(US!LS$5,FRED!$A:$A,0),MATCH(US!$B22,FRED!$1:$1,0))),(SUM(LG22:LR22)))),"")</f>
        <v>136362</v>
      </c>
      <c r="LT22" s="59">
        <f>+IFERROR((IF(ISTEXT(LT$5)=FALSE,(INDEX(FRED!$1:$1048576,MATCH(US!LT$5,FRED!$A:$A,0),MATCH(US!$B22,FRED!$1:$1,0))),(SUM(LH22:LS22)))),"")</f>
        <v>136742</v>
      </c>
      <c r="LU22" s="59">
        <f>+IFERROR((IF(ISTEXT(LU$5)=FALSE,(INDEX(FRED!$1:$1048576,MATCH(US!LU$5,FRED!$A:$A,0),MATCH(US!$B22,FRED!$1:$1,0))),(SUM(LI22:LT22)))),"")</f>
        <v>136737</v>
      </c>
      <c r="LV22" s="59">
        <f>+IFERROR((IF(ISTEXT(LV$5)=FALSE,(INDEX(FRED!$1:$1048576,MATCH(US!LV$5,FRED!$A:$A,0),MATCH(US!$B22,FRED!$1:$1,0))),(SUM(LJ22:LU22)))),"")</f>
        <v>136678</v>
      </c>
      <c r="LW22" s="59">
        <f>+IFERROR((IF(ISTEXT(LW$5)=FALSE,(INDEX(FRED!$1:$1048576,MATCH(US!LW$5,FRED!$A:$A,0),MATCH(US!$B22,FRED!$1:$1,0))),(SUM(LK22:LV22)))),"")</f>
        <v>137141</v>
      </c>
      <c r="LX22" s="59">
        <f>+IFERROR((IF(ISTEXT(LX$5)=FALSE,(INDEX(FRED!$1:$1048576,MATCH(US!LX$5,FRED!$A:$A,0),MATCH(US!$B22,FRED!$1:$1,0))),(SUM(LL22:LW22)))),"")</f>
        <v>138254</v>
      </c>
      <c r="LY22" s="59">
        <f>+IFERROR((IF(ISTEXT(LY$5)=FALSE,(INDEX(FRED!$1:$1048576,MATCH(US!LY$5,FRED!$A:$A,0),MATCH(US!$B22,FRED!$1:$1,0))),(SUM(LM22:LX22)))),"")</f>
        <v>140205</v>
      </c>
      <c r="LZ22" s="59">
        <f>+IFERROR((IF(ISTEXT(LZ$5)=FALSE,(INDEX(FRED!$1:$1048576,MATCH(US!LZ$5,FRED!$A:$A,0),MATCH(US!$B22,FRED!$1:$1,0))),(SUM(LN22:LY22)))),"")</f>
        <v>141072</v>
      </c>
      <c r="MA22" s="59">
        <f>+IFERROR((IF(ISTEXT(MA$5)=FALSE,(INDEX(FRED!$1:$1048576,MATCH(US!MA$5,FRED!$A:$A,0),MATCH(US!$B22,FRED!$1:$1,0))),(SUM(LO22:LZ22)))),"")</f>
        <v>141770</v>
      </c>
      <c r="MB22" s="59">
        <f>+IFERROR((IF(ISTEXT(MB$5)=FALSE,(INDEX(FRED!$1:$1048576,MATCH(US!MB$5,FRED!$A:$A,0),MATCH(US!$B22,FRED!$1:$1,0))),(SUM(LP22:MA22)))),"")</f>
        <v>140644</v>
      </c>
      <c r="MC22" s="60">
        <f>+IFERROR((IF(ISTEXT(MC$5)=FALSE,(INDEX(FRED!$1:$1048576,MATCH(US!MC$5,FRED!$A:$A,0),MATCH(US!$B22,FRED!$1:$1,0))),(SUM(LQ22:MB22)))),"")</f>
        <v>1660553</v>
      </c>
      <c r="MD22" s="59">
        <f>+IFERROR((IF(ISTEXT(MD$5)=FALSE,(INDEX(FRED!$1:$1048576,MATCH(US!MD$5,FRED!$A:$A,0),MATCH(US!$B22,FRED!$1:$1,0))),(SUM(LR22:MC22)))),"")</f>
        <v>140117</v>
      </c>
      <c r="ME22" s="59">
        <f>+IFERROR((IF(ISTEXT(ME$5)=FALSE,(INDEX(FRED!$1:$1048576,MATCH(US!ME$5,FRED!$A:$A,0),MATCH(US!$B22,FRED!$1:$1,0))),(SUM(LS22:MD22)))),"")</f>
        <v>0</v>
      </c>
      <c r="MF22" s="59">
        <f>+IFERROR((IF(ISTEXT(MF$5)=FALSE,(INDEX(FRED!$1:$1048576,MATCH(US!MF$5,FRED!$A:$A,0),MATCH(US!$B22,FRED!$1:$1,0))),(SUM(LT22:ME22)))),"")</f>
        <v>0</v>
      </c>
      <c r="MG22" s="59" t="str">
        <f>+IFERROR((IF(ISTEXT(MG$5)=FALSE,(INDEX(FRED!$1:$1048576,MATCH(US!MG$5,FRED!$A:$A,0),MATCH(US!$B22,FRED!$1:$1,0))),(SUM(LU22:MF22)))),"")</f>
        <v/>
      </c>
      <c r="MH22" s="59" t="str">
        <f>+IFERROR((IF(ISTEXT(MH$5)=FALSE,(INDEX(FRED!$1:$1048576,MATCH(US!MH$5,FRED!$A:$A,0),MATCH(US!$B22,FRED!$1:$1,0))),(SUM(LV22:MG22)))),"")</f>
        <v/>
      </c>
      <c r="MI22" s="59" t="str">
        <f>+IFERROR((IF(ISTEXT(MI$5)=FALSE,(INDEX(FRED!$1:$1048576,MATCH(US!MI$5,FRED!$A:$A,0),MATCH(US!$B22,FRED!$1:$1,0))),(SUM(LW22:MH22)))),"")</f>
        <v/>
      </c>
      <c r="MJ22" s="59" t="str">
        <f>+IFERROR((IF(ISTEXT(MJ$5)=FALSE,(INDEX(FRED!$1:$1048576,MATCH(US!MJ$5,FRED!$A:$A,0),MATCH(US!$B22,FRED!$1:$1,0))),(SUM(LX22:MI22)))),"")</f>
        <v/>
      </c>
      <c r="MK22" s="59" t="str">
        <f>+IFERROR((IF(ISTEXT(MK$5)=FALSE,(INDEX(FRED!$1:$1048576,MATCH(US!MK$5,FRED!$A:$A,0),MATCH(US!$B22,FRED!$1:$1,0))),(SUM(LY22:MJ22)))),"")</f>
        <v/>
      </c>
      <c r="ML22" s="59" t="str">
        <f>+IFERROR((IF(ISTEXT(ML$5)=FALSE,(INDEX(FRED!$1:$1048576,MATCH(US!ML$5,FRED!$A:$A,0),MATCH(US!$B22,FRED!$1:$1,0))),(SUM(LZ22:MK22)))),"")</f>
        <v/>
      </c>
      <c r="MM22" s="59" t="str">
        <f>+IFERROR((IF(ISTEXT(MM$5)=FALSE,(INDEX(FRED!$1:$1048576,MATCH(US!MM$5,FRED!$A:$A,0),MATCH(US!$B22,FRED!$1:$1,0))),(SUM(MA22:ML22)))),"")</f>
        <v/>
      </c>
      <c r="MN22" s="59" t="str">
        <f>+IFERROR((IF(ISTEXT(MN$5)=FALSE,(INDEX(FRED!$1:$1048576,MATCH(US!MN$5,FRED!$A:$A,0),MATCH(US!$B22,FRED!$1:$1,0))),(SUM(MB22:MM22)))),"")</f>
        <v/>
      </c>
      <c r="MO22" s="59" t="str">
        <f>+IFERROR((IF(ISTEXT(MO$5)=FALSE,(INDEX(FRED!$1:$1048576,MATCH(US!MO$5,FRED!$A:$A,0),MATCH(US!$B22,FRED!$1:$1,0))),(SUM(MC22:MN22)))),"")</f>
        <v/>
      </c>
      <c r="MP22" s="60">
        <f>+IFERROR((IF(ISTEXT(MP$5)=FALSE,(INDEX(FRED!$1:$1048576,MATCH(US!MP$5,FRED!$A:$A,0),MATCH(US!$B22,FRED!$1:$1,0))),(SUM(MD22:MO22)))),"")</f>
        <v>140117</v>
      </c>
    </row>
    <row r="23" spans="1:354" s="117" customFormat="1" ht="15.95" hidden="1" customHeight="1" outlineLevel="2">
      <c r="A23" s="159"/>
      <c r="B23" s="155" t="s">
        <v>584</v>
      </c>
      <c r="C23" s="200" t="s">
        <v>585</v>
      </c>
      <c r="D23" s="59">
        <f>+IFERROR((IF(ISTEXT(D$5)=FALSE,(INDEX(FRED!$1:$1048576,MATCH(US!D$5,FRED!$A:$A,0),MATCH(US!$B23,FRED!$1:$1,0))),(SUM(#REF!)))),"")</f>
        <v>0</v>
      </c>
      <c r="E23" s="59">
        <f>+IFERROR((IF(ISTEXT(E$5)=FALSE,(INDEX(FRED!$1:$1048576,MATCH(US!E$5,FRED!$A:$A,0),MATCH(US!$B23,FRED!$1:$1,0))),(SUM(#REF!)))),"")</f>
        <v>0</v>
      </c>
      <c r="F23" s="59">
        <f>+IFERROR((IF(ISTEXT(F$5)=FALSE,(INDEX(FRED!$1:$1048576,MATCH(US!F$5,FRED!$A:$A,0),MATCH(US!$B23,FRED!$1:$1,0))),(SUM(#REF!)))),"")</f>
        <v>0</v>
      </c>
      <c r="G23" s="59">
        <f>+IFERROR((IF(ISTEXT(G$5)=FALSE,(INDEX(FRED!$1:$1048576,MATCH(US!G$5,FRED!$A:$A,0),MATCH(US!$B23,FRED!$1:$1,0))),(SUM(#REF!)))),"")</f>
        <v>0</v>
      </c>
      <c r="H23" s="59">
        <f>+IFERROR((IF(ISTEXT(H$5)=FALSE,(INDEX(FRED!$1:$1048576,MATCH(US!H$5,FRED!$A:$A,0),MATCH(US!$B23,FRED!$1:$1,0))),(SUM(#REF!)))),"")</f>
        <v>0</v>
      </c>
      <c r="I23" s="59">
        <f>+IFERROR((IF(ISTEXT(I$5)=FALSE,(INDEX(FRED!$1:$1048576,MATCH(US!I$5,FRED!$A:$A,0),MATCH(US!$B23,FRED!$1:$1,0))),(SUM(#REF!)))),"")</f>
        <v>0</v>
      </c>
      <c r="J23" s="59">
        <f>+IFERROR((IF(ISTEXT(J$5)=FALSE,(INDEX(FRED!$1:$1048576,MATCH(US!J$5,FRED!$A:$A,0),MATCH(US!$B23,FRED!$1:$1,0))),(SUM(#REF!)))),"")</f>
        <v>0</v>
      </c>
      <c r="K23" s="59">
        <f>+IFERROR((IF(ISTEXT(K$5)=FALSE,(INDEX(FRED!$1:$1048576,MATCH(US!K$5,FRED!$A:$A,0),MATCH(US!$B23,FRED!$1:$1,0))),(SUM(#REF!)))),"")</f>
        <v>0</v>
      </c>
      <c r="L23" s="59">
        <f>+IFERROR((IF(ISTEXT(L$5)=FALSE,(INDEX(FRED!$1:$1048576,MATCH(US!L$5,FRED!$A:$A,0),MATCH(US!$B23,FRED!$1:$1,0))),(SUM(#REF!)))),"")</f>
        <v>0</v>
      </c>
      <c r="M23" s="59">
        <f>+IFERROR((IF(ISTEXT(M$5)=FALSE,(INDEX(FRED!$1:$1048576,MATCH(US!M$5,FRED!$A:$A,0),MATCH(US!$B23,FRED!$1:$1,0))),(SUM(A23:L23)))),"")</f>
        <v>0</v>
      </c>
      <c r="N23" s="59">
        <f>+IFERROR((IF(ISTEXT(N$5)=FALSE,(INDEX(FRED!$1:$1048576,MATCH(US!N$5,FRED!$A:$A,0),MATCH(US!$B23,FRED!$1:$1,0))),(SUM(B23:M23)))),"")</f>
        <v>0</v>
      </c>
      <c r="O23" s="59">
        <f>+IFERROR((IF(ISTEXT(O$5)=FALSE,(INDEX(FRED!$1:$1048576,MATCH(US!O$5,FRED!$A:$A,0),MATCH(US!$B23,FRED!$1:$1,0))),(SUM(C23:N23)))),"")</f>
        <v>0</v>
      </c>
      <c r="P23" s="60">
        <f>+IFERROR((IF(ISTEXT(P$5)=FALSE,(INDEX(FRED!$1:$1048576,MATCH(US!P$5,FRED!$A:$A,0),MATCH(US!$B23,FRED!$1:$1,0))),(SUM(D23:O23)))),"")</f>
        <v>0</v>
      </c>
      <c r="Q23" s="59">
        <f>+IFERROR((IF(ISTEXT(Q$5)=FALSE,(INDEX(FRED!$1:$1048576,MATCH(US!Q$5,FRED!$A:$A,0),MATCH(US!$B23,FRED!$1:$1,0))),(SUM(E23:P23)))),"")</f>
        <v>0</v>
      </c>
      <c r="R23" s="59">
        <f>+IFERROR((IF(ISTEXT(R$5)=FALSE,(INDEX(FRED!$1:$1048576,MATCH(US!R$5,FRED!$A:$A,0),MATCH(US!$B23,FRED!$1:$1,0))),(SUM(F23:Q23)))),"")</f>
        <v>0</v>
      </c>
      <c r="S23" s="59">
        <f>+IFERROR((IF(ISTEXT(S$5)=FALSE,(INDEX(FRED!$1:$1048576,MATCH(US!S$5,FRED!$A:$A,0),MATCH(US!$B23,FRED!$1:$1,0))),(SUM(G23:R23)))),"")</f>
        <v>0</v>
      </c>
      <c r="T23" s="59">
        <f>+IFERROR((IF(ISTEXT(T$5)=FALSE,(INDEX(FRED!$1:$1048576,MATCH(US!T$5,FRED!$A:$A,0),MATCH(US!$B23,FRED!$1:$1,0))),(SUM(H23:S23)))),"")</f>
        <v>0</v>
      </c>
      <c r="U23" s="59">
        <f>+IFERROR((IF(ISTEXT(U$5)=FALSE,(INDEX(FRED!$1:$1048576,MATCH(US!U$5,FRED!$A:$A,0),MATCH(US!$B23,FRED!$1:$1,0))),(SUM(I23:T23)))),"")</f>
        <v>0</v>
      </c>
      <c r="V23" s="59">
        <f>+IFERROR((IF(ISTEXT(V$5)=FALSE,(INDEX(FRED!$1:$1048576,MATCH(US!V$5,FRED!$A:$A,0),MATCH(US!$B23,FRED!$1:$1,0))),(SUM(J23:U23)))),"")</f>
        <v>0</v>
      </c>
      <c r="W23" s="59">
        <f>+IFERROR((IF(ISTEXT(W$5)=FALSE,(INDEX(FRED!$1:$1048576,MATCH(US!W$5,FRED!$A:$A,0),MATCH(US!$B23,FRED!$1:$1,0))),(SUM(K23:V23)))),"")</f>
        <v>0</v>
      </c>
      <c r="X23" s="59">
        <f>+IFERROR((IF(ISTEXT(X$5)=FALSE,(INDEX(FRED!$1:$1048576,MATCH(US!X$5,FRED!$A:$A,0),MATCH(US!$B23,FRED!$1:$1,0))),(SUM(L23:W23)))),"")</f>
        <v>0</v>
      </c>
      <c r="Y23" s="59">
        <f>+IFERROR((IF(ISTEXT(Y$5)=FALSE,(INDEX(FRED!$1:$1048576,MATCH(US!Y$5,FRED!$A:$A,0),MATCH(US!$B23,FRED!$1:$1,0))),(SUM(M23:X23)))),"")</f>
        <v>0</v>
      </c>
      <c r="Z23" s="59">
        <f>+IFERROR((IF(ISTEXT(Z$5)=FALSE,(INDEX(FRED!$1:$1048576,MATCH(US!Z$5,FRED!$A:$A,0),MATCH(US!$B23,FRED!$1:$1,0))),(SUM(N23:Y23)))),"")</f>
        <v>0</v>
      </c>
      <c r="AA23" s="59">
        <f>+IFERROR((IF(ISTEXT(AA$5)=FALSE,(INDEX(FRED!$1:$1048576,MATCH(US!AA$5,FRED!$A:$A,0),MATCH(US!$B23,FRED!$1:$1,0))),(SUM(O23:Z23)))),"")</f>
        <v>0</v>
      </c>
      <c r="AB23" s="59">
        <f>+IFERROR((IF(ISTEXT(AB$5)=FALSE,(INDEX(FRED!$1:$1048576,MATCH(US!AB$5,FRED!$A:$A,0),MATCH(US!$B23,FRED!$1:$1,0))),(SUM(P23:AA23)))),"")</f>
        <v>0</v>
      </c>
      <c r="AC23" s="60">
        <f>+IFERROR((IF(ISTEXT(AC$5)=FALSE,(INDEX(FRED!$1:$1048576,MATCH(US!AC$5,FRED!$A:$A,0),MATCH(US!$B23,FRED!$1:$1,0))),(SUM(Q23:AB23)))),"")</f>
        <v>0</v>
      </c>
      <c r="AD23" s="59">
        <f>+IFERROR((IF(ISTEXT(AD$5)=FALSE,(INDEX(FRED!$1:$1048576,MATCH(US!AD$5,FRED!$A:$A,0),MATCH(US!$B23,FRED!$1:$1,0))),(SUM(R23:AC23)))),"")</f>
        <v>11862</v>
      </c>
      <c r="AE23" s="59">
        <f>+IFERROR((IF(ISTEXT(AE$5)=FALSE,(INDEX(FRED!$1:$1048576,MATCH(US!AE$5,FRED!$A:$A,0),MATCH(US!$B23,FRED!$1:$1,0))),(SUM(S23:AD23)))),"")</f>
        <v>11058</v>
      </c>
      <c r="AF23" s="59">
        <f>+IFERROR((IF(ISTEXT(AF$5)=FALSE,(INDEX(FRED!$1:$1048576,MATCH(US!AF$5,FRED!$A:$A,0),MATCH(US!$B23,FRED!$1:$1,0))),(SUM(T23:AE23)))),"")</f>
        <v>11036</v>
      </c>
      <c r="AG23" s="59">
        <f>+IFERROR((IF(ISTEXT(AG$5)=FALSE,(INDEX(FRED!$1:$1048576,MATCH(US!AG$5,FRED!$A:$A,0),MATCH(US!$B23,FRED!$1:$1,0))),(SUM(U23:AF23)))),"")</f>
        <v>12104</v>
      </c>
      <c r="AH23" s="59">
        <f>+IFERROR((IF(ISTEXT(AH$5)=FALSE,(INDEX(FRED!$1:$1048576,MATCH(US!AH$5,FRED!$A:$A,0),MATCH(US!$B23,FRED!$1:$1,0))),(SUM(V23:AG23)))),"")</f>
        <v>11838</v>
      </c>
      <c r="AI23" s="59">
        <f>+IFERROR((IF(ISTEXT(AI$5)=FALSE,(INDEX(FRED!$1:$1048576,MATCH(US!AI$5,FRED!$A:$A,0),MATCH(US!$B23,FRED!$1:$1,0))),(SUM(W23:AH23)))),"")</f>
        <v>10991</v>
      </c>
      <c r="AJ23" s="59">
        <f>+IFERROR((IF(ISTEXT(AJ$5)=FALSE,(INDEX(FRED!$1:$1048576,MATCH(US!AJ$5,FRED!$A:$A,0),MATCH(US!$B23,FRED!$1:$1,0))),(SUM(X23:AI23)))),"")</f>
        <v>10496</v>
      </c>
      <c r="AK23" s="59">
        <f>+IFERROR((IF(ISTEXT(AK$5)=FALSE,(INDEX(FRED!$1:$1048576,MATCH(US!AK$5,FRED!$A:$A,0),MATCH(US!$B23,FRED!$1:$1,0))),(SUM(Y23:AJ23)))),"")</f>
        <v>10112</v>
      </c>
      <c r="AL23" s="59">
        <f>+IFERROR((IF(ISTEXT(AL$5)=FALSE,(INDEX(FRED!$1:$1048576,MATCH(US!AL$5,FRED!$A:$A,0),MATCH(US!$B23,FRED!$1:$1,0))),(SUM(Z23:AK23)))),"")</f>
        <v>10398</v>
      </c>
      <c r="AM23" s="59">
        <f>+IFERROR((IF(ISTEXT(AM$5)=FALSE,(INDEX(FRED!$1:$1048576,MATCH(US!AM$5,FRED!$A:$A,0),MATCH(US!$B23,FRED!$1:$1,0))),(SUM(AA23:AL23)))),"")</f>
        <v>10624</v>
      </c>
      <c r="AN23" s="59">
        <f>+IFERROR((IF(ISTEXT(AN$5)=FALSE,(INDEX(FRED!$1:$1048576,MATCH(US!AN$5,FRED!$A:$A,0),MATCH(US!$B23,FRED!$1:$1,0))),(SUM(AB23:AM23)))),"")</f>
        <v>9920</v>
      </c>
      <c r="AO23" s="59">
        <f>+IFERROR((IF(ISTEXT(AO$5)=FALSE,(INDEX(FRED!$1:$1048576,MATCH(US!AO$5,FRED!$A:$A,0),MATCH(US!$B23,FRED!$1:$1,0))),(SUM(AC23:AN23)))),"")</f>
        <v>9983</v>
      </c>
      <c r="AP23" s="60">
        <f>+IFERROR((IF(ISTEXT(AP$5)=FALSE,(INDEX(FRED!$1:$1048576,MATCH(US!AP$5,FRED!$A:$A,0),MATCH(US!$B23,FRED!$1:$1,0))),(SUM(AD23:AO23)))),"")</f>
        <v>130422</v>
      </c>
      <c r="AQ23" s="59">
        <f>+IFERROR((IF(ISTEXT(AQ$5)=FALSE,(INDEX(FRED!$1:$1048576,MATCH(US!AQ$5,FRED!$A:$A,0),MATCH(US!$B23,FRED!$1:$1,0))),(SUM(AE23:AP23)))),"")</f>
        <v>10112</v>
      </c>
      <c r="AR23" s="59">
        <f>+IFERROR((IF(ISTEXT(AR$5)=FALSE,(INDEX(FRED!$1:$1048576,MATCH(US!AR$5,FRED!$A:$A,0),MATCH(US!$B23,FRED!$1:$1,0))),(SUM(AF23:AQ23)))),"")</f>
        <v>10078</v>
      </c>
      <c r="AS23" s="59">
        <f>+IFERROR((IF(ISTEXT(AS$5)=FALSE,(INDEX(FRED!$1:$1048576,MATCH(US!AS$5,FRED!$A:$A,0),MATCH(US!$B23,FRED!$1:$1,0))),(SUM(AG23:AR23)))),"")</f>
        <v>10877</v>
      </c>
      <c r="AT23" s="59">
        <f>+IFERROR((IF(ISTEXT(AT$5)=FALSE,(INDEX(FRED!$1:$1048576,MATCH(US!AT$5,FRED!$A:$A,0),MATCH(US!$B23,FRED!$1:$1,0))),(SUM(AH23:AS23)))),"")</f>
        <v>10430</v>
      </c>
      <c r="AU23" s="59">
        <f>+IFERROR((IF(ISTEXT(AU$5)=FALSE,(INDEX(FRED!$1:$1048576,MATCH(US!AU$5,FRED!$A:$A,0),MATCH(US!$B23,FRED!$1:$1,0))),(SUM(AI23:AT23)))),"")</f>
        <v>14653</v>
      </c>
      <c r="AV23" s="59">
        <f>+IFERROR((IF(ISTEXT(AV$5)=FALSE,(INDEX(FRED!$1:$1048576,MATCH(US!AV$5,FRED!$A:$A,0),MATCH(US!$B23,FRED!$1:$1,0))),(SUM(AJ23:AU23)))),"")</f>
        <v>10826</v>
      </c>
      <c r="AW23" s="59">
        <f>+IFERROR((IF(ISTEXT(AW$5)=FALSE,(INDEX(FRED!$1:$1048576,MATCH(US!AW$5,FRED!$A:$A,0),MATCH(US!$B23,FRED!$1:$1,0))),(SUM(AK23:AV23)))),"")</f>
        <v>10565</v>
      </c>
      <c r="AX23" s="59">
        <f>+IFERROR((IF(ISTEXT(AX$5)=FALSE,(INDEX(FRED!$1:$1048576,MATCH(US!AX$5,FRED!$A:$A,0),MATCH(US!$B23,FRED!$1:$1,0))),(SUM(AL23:AW23)))),"")</f>
        <v>10441</v>
      </c>
      <c r="AY23" s="59">
        <f>+IFERROR((IF(ISTEXT(AY$5)=FALSE,(INDEX(FRED!$1:$1048576,MATCH(US!AY$5,FRED!$A:$A,0),MATCH(US!$B23,FRED!$1:$1,0))),(SUM(AM23:AX23)))),"")</f>
        <v>10399</v>
      </c>
      <c r="AZ23" s="59">
        <f>+IFERROR((IF(ISTEXT(AZ$5)=FALSE,(INDEX(FRED!$1:$1048576,MATCH(US!AZ$5,FRED!$A:$A,0),MATCH(US!$B23,FRED!$1:$1,0))),(SUM(AN23:AY23)))),"")</f>
        <v>10597</v>
      </c>
      <c r="BA23" s="59">
        <f>+IFERROR((IF(ISTEXT(BA$5)=FALSE,(INDEX(FRED!$1:$1048576,MATCH(US!BA$5,FRED!$A:$A,0),MATCH(US!$B23,FRED!$1:$1,0))),(SUM(AO23:AZ23)))),"")</f>
        <v>10085</v>
      </c>
      <c r="BB23" s="59">
        <f>+IFERROR((IF(ISTEXT(BB$5)=FALSE,(INDEX(FRED!$1:$1048576,MATCH(US!BB$5,FRED!$A:$A,0),MATCH(US!$B23,FRED!$1:$1,0))),(SUM(AP23:BA23)))),"")</f>
        <v>9481</v>
      </c>
      <c r="BC23" s="60">
        <f>+IFERROR((IF(ISTEXT(BC$5)=FALSE,(INDEX(FRED!$1:$1048576,MATCH(US!BC$5,FRED!$A:$A,0),MATCH(US!$B23,FRED!$1:$1,0))),(SUM(AQ23:BB23)))),"")</f>
        <v>128544</v>
      </c>
      <c r="BD23" s="59">
        <f>+IFERROR((IF(ISTEXT(BD$5)=FALSE,(INDEX(FRED!$1:$1048576,MATCH(US!BD$5,FRED!$A:$A,0),MATCH(US!$B23,FRED!$1:$1,0))),(SUM(AR23:BC23)))),"")</f>
        <v>9268</v>
      </c>
      <c r="BE23" s="59">
        <f>+IFERROR((IF(ISTEXT(BE$5)=FALSE,(INDEX(FRED!$1:$1048576,MATCH(US!BE$5,FRED!$A:$A,0),MATCH(US!$B23,FRED!$1:$1,0))),(SUM(AS23:BD23)))),"")</f>
        <v>10583</v>
      </c>
      <c r="BF23" s="59">
        <f>+IFERROR((IF(ISTEXT(BF$5)=FALSE,(INDEX(FRED!$1:$1048576,MATCH(US!BF$5,FRED!$A:$A,0),MATCH(US!$B23,FRED!$1:$1,0))),(SUM(AT23:BE23)))),"")</f>
        <v>11911</v>
      </c>
      <c r="BG23" s="59">
        <f>+IFERROR((IF(ISTEXT(BG$5)=FALSE,(INDEX(FRED!$1:$1048576,MATCH(US!BG$5,FRED!$A:$A,0),MATCH(US!$B23,FRED!$1:$1,0))),(SUM(AU23:BF23)))),"")</f>
        <v>11970</v>
      </c>
      <c r="BH23" s="59">
        <f>+IFERROR((IF(ISTEXT(BH$5)=FALSE,(INDEX(FRED!$1:$1048576,MATCH(US!BH$5,FRED!$A:$A,0),MATCH(US!$B23,FRED!$1:$1,0))),(SUM(AV23:BG23)))),"")</f>
        <v>12270</v>
      </c>
      <c r="BI23" s="59">
        <f>+IFERROR((IF(ISTEXT(BI$5)=FALSE,(INDEX(FRED!$1:$1048576,MATCH(US!BI$5,FRED!$A:$A,0),MATCH(US!$B23,FRED!$1:$1,0))),(SUM(AW23:BH23)))),"")</f>
        <v>12599</v>
      </c>
      <c r="BJ23" s="59">
        <f>+IFERROR((IF(ISTEXT(BJ$5)=FALSE,(INDEX(FRED!$1:$1048576,MATCH(US!BJ$5,FRED!$A:$A,0),MATCH(US!$B23,FRED!$1:$1,0))),(SUM(AX23:BI23)))),"")</f>
        <v>12827</v>
      </c>
      <c r="BK23" s="59">
        <f>+IFERROR((IF(ISTEXT(BK$5)=FALSE,(INDEX(FRED!$1:$1048576,MATCH(US!BK$5,FRED!$A:$A,0),MATCH(US!$B23,FRED!$1:$1,0))),(SUM(AY23:BJ23)))),"")</f>
        <v>13146</v>
      </c>
      <c r="BL23" s="59">
        <f>+IFERROR((IF(ISTEXT(BL$5)=FALSE,(INDEX(FRED!$1:$1048576,MATCH(US!BL$5,FRED!$A:$A,0),MATCH(US!$B23,FRED!$1:$1,0))),(SUM(AZ23:BK23)))),"")</f>
        <v>13679</v>
      </c>
      <c r="BM23" s="59">
        <f>+IFERROR((IF(ISTEXT(BM$5)=FALSE,(INDEX(FRED!$1:$1048576,MATCH(US!BM$5,FRED!$A:$A,0),MATCH(US!$B23,FRED!$1:$1,0))),(SUM(BA23:BL23)))),"")</f>
        <v>13626</v>
      </c>
      <c r="BN23" s="59">
        <f>+IFERROR((IF(ISTEXT(BN$5)=FALSE,(INDEX(FRED!$1:$1048576,MATCH(US!BN$5,FRED!$A:$A,0),MATCH(US!$B23,FRED!$1:$1,0))),(SUM(BB23:BM23)))),"")</f>
        <v>13758</v>
      </c>
      <c r="BO23" s="59">
        <f>+IFERROR((IF(ISTEXT(BO$5)=FALSE,(INDEX(FRED!$1:$1048576,MATCH(US!BO$5,FRED!$A:$A,0),MATCH(US!$B23,FRED!$1:$1,0))),(SUM(BC23:BN23)))),"")</f>
        <v>12725</v>
      </c>
      <c r="BP23" s="60">
        <f>+IFERROR((IF(ISTEXT(BP$5)=FALSE,(INDEX(FRED!$1:$1048576,MATCH(US!BP$5,FRED!$A:$A,0),MATCH(US!$B23,FRED!$1:$1,0))),(SUM(BD23:BO23)))),"")</f>
        <v>148362</v>
      </c>
      <c r="BQ23" s="59">
        <f>+IFERROR((IF(ISTEXT(BQ$5)=FALSE,(INDEX(FRED!$1:$1048576,MATCH(US!BQ$5,FRED!$A:$A,0),MATCH(US!$B23,FRED!$1:$1,0))),(SUM(BE23:BP23)))),"")</f>
        <v>11908</v>
      </c>
      <c r="BR23" s="59">
        <f>+IFERROR((IF(ISTEXT(BR$5)=FALSE,(INDEX(FRED!$1:$1048576,MATCH(US!BR$5,FRED!$A:$A,0),MATCH(US!$B23,FRED!$1:$1,0))),(SUM(BF23:BQ23)))),"")</f>
        <v>12505</v>
      </c>
      <c r="BS23" s="59">
        <f>+IFERROR((IF(ISTEXT(BS$5)=FALSE,(INDEX(FRED!$1:$1048576,MATCH(US!BS$5,FRED!$A:$A,0),MATCH(US!$B23,FRED!$1:$1,0))),(SUM(BG23:BR23)))),"")</f>
        <v>13675</v>
      </c>
      <c r="BT23" s="59">
        <f>+IFERROR((IF(ISTEXT(BT$5)=FALSE,(INDEX(FRED!$1:$1048576,MATCH(US!BT$5,FRED!$A:$A,0),MATCH(US!$B23,FRED!$1:$1,0))),(SUM(BH23:BS23)))),"")</f>
        <v>12996</v>
      </c>
      <c r="BU23" s="59">
        <f>+IFERROR((IF(ISTEXT(BU$5)=FALSE,(INDEX(FRED!$1:$1048576,MATCH(US!BU$5,FRED!$A:$A,0),MATCH(US!$B23,FRED!$1:$1,0))),(SUM(BI23:BT23)))),"")</f>
        <v>11926</v>
      </c>
      <c r="BV23" s="59">
        <f>+IFERROR((IF(ISTEXT(BV$5)=FALSE,(INDEX(FRED!$1:$1048576,MATCH(US!BV$5,FRED!$A:$A,0),MATCH(US!$B23,FRED!$1:$1,0))),(SUM(BJ23:BU23)))),"")</f>
        <v>11662</v>
      </c>
      <c r="BW23" s="59">
        <f>+IFERROR((IF(ISTEXT(BW$5)=FALSE,(INDEX(FRED!$1:$1048576,MATCH(US!BW$5,FRED!$A:$A,0),MATCH(US!$B23,FRED!$1:$1,0))),(SUM(BK23:BV23)))),"")</f>
        <v>11986</v>
      </c>
      <c r="BX23" s="59">
        <f>+IFERROR((IF(ISTEXT(BX$5)=FALSE,(INDEX(FRED!$1:$1048576,MATCH(US!BX$5,FRED!$A:$A,0),MATCH(US!$B23,FRED!$1:$1,0))),(SUM(BL23:BW23)))),"")</f>
        <v>12686</v>
      </c>
      <c r="BY23" s="59">
        <f>+IFERROR((IF(ISTEXT(BY$5)=FALSE,(INDEX(FRED!$1:$1048576,MATCH(US!BY$5,FRED!$A:$A,0),MATCH(US!$B23,FRED!$1:$1,0))),(SUM(BM23:BX23)))),"")</f>
        <v>13453</v>
      </c>
      <c r="BZ23" s="59">
        <f>+IFERROR((IF(ISTEXT(BZ$5)=FALSE,(INDEX(FRED!$1:$1048576,MATCH(US!BZ$5,FRED!$A:$A,0),MATCH(US!$B23,FRED!$1:$1,0))),(SUM(BN23:BY23)))),"")</f>
        <v>13710</v>
      </c>
      <c r="CA23" s="59">
        <f>+IFERROR((IF(ISTEXT(CA$5)=FALSE,(INDEX(FRED!$1:$1048576,MATCH(US!CA$5,FRED!$A:$A,0),MATCH(US!$B23,FRED!$1:$1,0))),(SUM(BO23:BZ23)))),"")</f>
        <v>13651</v>
      </c>
      <c r="CB23" s="59">
        <f>+IFERROR((IF(ISTEXT(CB$5)=FALSE,(INDEX(FRED!$1:$1048576,MATCH(US!CB$5,FRED!$A:$A,0),MATCH(US!$B23,FRED!$1:$1,0))),(SUM(BP23:CA23)))),"")</f>
        <v>13919</v>
      </c>
      <c r="CC23" s="60">
        <f>+IFERROR((IF(ISTEXT(CC$5)=FALSE,(INDEX(FRED!$1:$1048576,MATCH(US!CC$5,FRED!$A:$A,0),MATCH(US!$B23,FRED!$1:$1,0))),(SUM(BQ23:CB23)))),"")</f>
        <v>154077</v>
      </c>
      <c r="CD23" s="59">
        <f>+IFERROR((IF(ISTEXT(CD$5)=FALSE,(INDEX(FRED!$1:$1048576,MATCH(US!CD$5,FRED!$A:$A,0),MATCH(US!$B23,FRED!$1:$1,0))),(SUM(BR23:CC23)))),"")</f>
        <v>13561</v>
      </c>
      <c r="CE23" s="59">
        <f>+IFERROR((IF(ISTEXT(CE$5)=FALSE,(INDEX(FRED!$1:$1048576,MATCH(US!CE$5,FRED!$A:$A,0),MATCH(US!$B23,FRED!$1:$1,0))),(SUM(BS23:CD23)))),"")</f>
        <v>14272</v>
      </c>
      <c r="CF23" s="59">
        <f>+IFERROR((IF(ISTEXT(CF$5)=FALSE,(INDEX(FRED!$1:$1048576,MATCH(US!CF$5,FRED!$A:$A,0),MATCH(US!$B23,FRED!$1:$1,0))),(SUM(BT23:CE23)))),"")</f>
        <v>15619</v>
      </c>
      <c r="CG23" s="59">
        <f>+IFERROR((IF(ISTEXT(CG$5)=FALSE,(INDEX(FRED!$1:$1048576,MATCH(US!CG$5,FRED!$A:$A,0),MATCH(US!$B23,FRED!$1:$1,0))),(SUM(BU23:CF23)))),"")</f>
        <v>17444</v>
      </c>
      <c r="CH23" s="59">
        <f>+IFERROR((IF(ISTEXT(CH$5)=FALSE,(INDEX(FRED!$1:$1048576,MATCH(US!CH$5,FRED!$A:$A,0),MATCH(US!$B23,FRED!$1:$1,0))),(SUM(BV23:CG23)))),"")</f>
        <v>17269</v>
      </c>
      <c r="CI23" s="59">
        <f>+IFERROR((IF(ISTEXT(CI$5)=FALSE,(INDEX(FRED!$1:$1048576,MATCH(US!CI$5,FRED!$A:$A,0),MATCH(US!$B23,FRED!$1:$1,0))),(SUM(BW23:CH23)))),"")</f>
        <v>18494</v>
      </c>
      <c r="CJ23" s="59">
        <f>+IFERROR((IF(ISTEXT(CJ$5)=FALSE,(INDEX(FRED!$1:$1048576,MATCH(US!CJ$5,FRED!$A:$A,0),MATCH(US!$B23,FRED!$1:$1,0))),(SUM(BX23:CI23)))),"")</f>
        <v>19132</v>
      </c>
      <c r="CK23" s="59">
        <f>+IFERROR((IF(ISTEXT(CK$5)=FALSE,(INDEX(FRED!$1:$1048576,MATCH(US!CK$5,FRED!$A:$A,0),MATCH(US!$B23,FRED!$1:$1,0))),(SUM(BY23:CJ23)))),"")</f>
        <v>19387</v>
      </c>
      <c r="CL23" s="59">
        <f>+IFERROR((IF(ISTEXT(CL$5)=FALSE,(INDEX(FRED!$1:$1048576,MATCH(US!CL$5,FRED!$A:$A,0),MATCH(US!$B23,FRED!$1:$1,0))),(SUM(BZ23:CK23)))),"")</f>
        <v>19628</v>
      </c>
      <c r="CM23" s="59">
        <f>+IFERROR((IF(ISTEXT(CM$5)=FALSE,(INDEX(FRED!$1:$1048576,MATCH(US!CM$5,FRED!$A:$A,0),MATCH(US!$B23,FRED!$1:$1,0))),(SUM(CA23:CL23)))),"")</f>
        <v>20797</v>
      </c>
      <c r="CN23" s="59">
        <f>+IFERROR((IF(ISTEXT(CN$5)=FALSE,(INDEX(FRED!$1:$1048576,MATCH(US!CN$5,FRED!$A:$A,0),MATCH(US!$B23,FRED!$1:$1,0))),(SUM(CB23:CM23)))),"")</f>
        <v>21212</v>
      </c>
      <c r="CO23" s="59">
        <f>+IFERROR((IF(ISTEXT(CO$5)=FALSE,(INDEX(FRED!$1:$1048576,MATCH(US!CO$5,FRED!$A:$A,0),MATCH(US!$B23,FRED!$1:$1,0))),(SUM(CC23:CN23)))),"")</f>
        <v>20846</v>
      </c>
      <c r="CP23" s="60">
        <f>+IFERROR((IF(ISTEXT(CP$5)=FALSE,(INDEX(FRED!$1:$1048576,MATCH(US!CP$5,FRED!$A:$A,0),MATCH(US!$B23,FRED!$1:$1,0))),(SUM(CD23:CO23)))),"")</f>
        <v>217661</v>
      </c>
      <c r="CQ23" s="59">
        <f>+IFERROR((IF(ISTEXT(CQ$5)=FALSE,(INDEX(FRED!$1:$1048576,MATCH(US!CQ$5,FRED!$A:$A,0),MATCH(US!$B23,FRED!$1:$1,0))),(SUM(CE23:CP23)))),"")</f>
        <v>21403</v>
      </c>
      <c r="CR23" s="59">
        <f>+IFERROR((IF(ISTEXT(CR$5)=FALSE,(INDEX(FRED!$1:$1048576,MATCH(US!CR$5,FRED!$A:$A,0),MATCH(US!$B23,FRED!$1:$1,0))),(SUM(CF23:CQ23)))),"")</f>
        <v>22241</v>
      </c>
      <c r="CS23" s="59">
        <f>+IFERROR((IF(ISTEXT(CS$5)=FALSE,(INDEX(FRED!$1:$1048576,MATCH(US!CS$5,FRED!$A:$A,0),MATCH(US!$B23,FRED!$1:$1,0))),(SUM(CG23:CR23)))),"")</f>
        <v>24845</v>
      </c>
      <c r="CT23" s="59">
        <f>+IFERROR((IF(ISTEXT(CT$5)=FALSE,(INDEX(FRED!$1:$1048576,MATCH(US!CT$5,FRED!$A:$A,0),MATCH(US!$B23,FRED!$1:$1,0))),(SUM(CH23:CS23)))),"")</f>
        <v>26348</v>
      </c>
      <c r="CU23" s="59">
        <f>+IFERROR((IF(ISTEXT(CU$5)=FALSE,(INDEX(FRED!$1:$1048576,MATCH(US!CU$5,FRED!$A:$A,0),MATCH(US!$B23,FRED!$1:$1,0))),(SUM(CI23:CT23)))),"")</f>
        <v>27877</v>
      </c>
      <c r="CV23" s="59">
        <f>+IFERROR((IF(ISTEXT(CV$5)=FALSE,(INDEX(FRED!$1:$1048576,MATCH(US!CV$5,FRED!$A:$A,0),MATCH(US!$B23,FRED!$1:$1,0))),(SUM(CJ23:CU23)))),"")</f>
        <v>28772</v>
      </c>
      <c r="CW23" s="59">
        <f>+IFERROR((IF(ISTEXT(CW$5)=FALSE,(INDEX(FRED!$1:$1048576,MATCH(US!CW$5,FRED!$A:$A,0),MATCH(US!$B23,FRED!$1:$1,0))),(SUM(CK23:CV23)))),"")</f>
        <v>29754</v>
      </c>
      <c r="CX23" s="59">
        <f>+IFERROR((IF(ISTEXT(CX$5)=FALSE,(INDEX(FRED!$1:$1048576,MATCH(US!CX$5,FRED!$A:$A,0),MATCH(US!$B23,FRED!$1:$1,0))),(SUM(CL23:CW23)))),"")</f>
        <v>30190</v>
      </c>
      <c r="CY23" s="59">
        <f>+IFERROR((IF(ISTEXT(CY$5)=FALSE,(INDEX(FRED!$1:$1048576,MATCH(US!CY$5,FRED!$A:$A,0),MATCH(US!$B23,FRED!$1:$1,0))),(SUM(CM23:CX23)))),"")</f>
        <v>32166</v>
      </c>
      <c r="CZ23" s="59">
        <f>+IFERROR((IF(ISTEXT(CZ$5)=FALSE,(INDEX(FRED!$1:$1048576,MATCH(US!CZ$5,FRED!$A:$A,0),MATCH(US!$B23,FRED!$1:$1,0))),(SUM(CN23:CY23)))),"")</f>
        <v>34387</v>
      </c>
      <c r="DA23" s="59">
        <f>+IFERROR((IF(ISTEXT(DA$5)=FALSE,(INDEX(FRED!$1:$1048576,MATCH(US!DA$5,FRED!$A:$A,0),MATCH(US!$B23,FRED!$1:$1,0))),(SUM(CO23:CZ23)))),"")</f>
        <v>33846</v>
      </c>
      <c r="DB23" s="59">
        <f>+IFERROR((IF(ISTEXT(DB$5)=FALSE,(INDEX(FRED!$1:$1048576,MATCH(US!DB$5,FRED!$A:$A,0),MATCH(US!$B23,FRED!$1:$1,0))),(SUM(CP23:DA23)))),"")</f>
        <v>32640</v>
      </c>
      <c r="DC23" s="60">
        <f>+IFERROR((IF(ISTEXT(DC$5)=FALSE,(INDEX(FRED!$1:$1048576,MATCH(US!DC$5,FRED!$A:$A,0),MATCH(US!$B23,FRED!$1:$1,0))),(SUM(CQ23:DB23)))),"")</f>
        <v>344469</v>
      </c>
      <c r="DD23" s="59">
        <f>+IFERROR((IF(ISTEXT(DD$5)=FALSE,(INDEX(FRED!$1:$1048576,MATCH(US!DD$5,FRED!$A:$A,0),MATCH(US!$B23,FRED!$1:$1,0))),(SUM(CR23:DC23)))),"")</f>
        <v>31615</v>
      </c>
      <c r="DE23" s="59">
        <f>+IFERROR((IF(ISTEXT(DE$5)=FALSE,(INDEX(FRED!$1:$1048576,MATCH(US!DE$5,FRED!$A:$A,0),MATCH(US!$B23,FRED!$1:$1,0))),(SUM(CS23:DD23)))),"")</f>
        <v>32618</v>
      </c>
      <c r="DF23" s="59">
        <f>+IFERROR((IF(ISTEXT(DF$5)=FALSE,(INDEX(FRED!$1:$1048576,MATCH(US!DF$5,FRED!$A:$A,0),MATCH(US!$B23,FRED!$1:$1,0))),(SUM(CT23:DE23)))),"")</f>
        <v>33876</v>
      </c>
      <c r="DG23" s="59">
        <f>+IFERROR((IF(ISTEXT(DG$5)=FALSE,(INDEX(FRED!$1:$1048576,MATCH(US!DG$5,FRED!$A:$A,0),MATCH(US!$B23,FRED!$1:$1,0))),(SUM(CU23:DF23)))),"")</f>
        <v>36055</v>
      </c>
      <c r="DH23" s="59">
        <f>+IFERROR((IF(ISTEXT(DH$5)=FALSE,(INDEX(FRED!$1:$1048576,MATCH(US!DH$5,FRED!$A:$A,0),MATCH(US!$B23,FRED!$1:$1,0))),(SUM(CV23:DG23)))),"")</f>
        <v>37244</v>
      </c>
      <c r="DI23" s="59">
        <f>+IFERROR((IF(ISTEXT(DI$5)=FALSE,(INDEX(FRED!$1:$1048576,MATCH(US!DI$5,FRED!$A:$A,0),MATCH(US!$B23,FRED!$1:$1,0))),(SUM(CW23:DH23)))),"")</f>
        <v>37087</v>
      </c>
      <c r="DJ23" s="59">
        <f>+IFERROR((IF(ISTEXT(DJ$5)=FALSE,(INDEX(FRED!$1:$1048576,MATCH(US!DJ$5,FRED!$A:$A,0),MATCH(US!$B23,FRED!$1:$1,0))),(SUM(CX23:DI23)))),"")</f>
        <v>37459</v>
      </c>
      <c r="DK23" s="59">
        <f>+IFERROR((IF(ISTEXT(DK$5)=FALSE,(INDEX(FRED!$1:$1048576,MATCH(US!DK$5,FRED!$A:$A,0),MATCH(US!$B23,FRED!$1:$1,0))),(SUM(CY23:DJ23)))),"")</f>
        <v>38212</v>
      </c>
      <c r="DL23" s="59">
        <f>+IFERROR((IF(ISTEXT(DL$5)=FALSE,(INDEX(FRED!$1:$1048576,MATCH(US!DL$5,FRED!$A:$A,0),MATCH(US!$B23,FRED!$1:$1,0))),(SUM(CZ23:DK23)))),"")</f>
        <v>37836</v>
      </c>
      <c r="DM23" s="59">
        <f>+IFERROR((IF(ISTEXT(DM$5)=FALSE,(INDEX(FRED!$1:$1048576,MATCH(US!DM$5,FRED!$A:$A,0),MATCH(US!$B23,FRED!$1:$1,0))),(SUM(DA23:DL23)))),"")</f>
        <v>37826</v>
      </c>
      <c r="DN23" s="59">
        <f>+IFERROR((IF(ISTEXT(DN$5)=FALSE,(INDEX(FRED!$1:$1048576,MATCH(US!DN$5,FRED!$A:$A,0),MATCH(US!$B23,FRED!$1:$1,0))),(SUM(DB23:DM23)))),"")</f>
        <v>36508</v>
      </c>
      <c r="DO23" s="59">
        <f>+IFERROR((IF(ISTEXT(DO$5)=FALSE,(INDEX(FRED!$1:$1048576,MATCH(US!DO$5,FRED!$A:$A,0),MATCH(US!$B23,FRED!$1:$1,0))),(SUM(DC23:DN23)))),"")</f>
        <v>33329</v>
      </c>
      <c r="DP23" s="60">
        <f>+IFERROR((IF(ISTEXT(DP$5)=FALSE,(INDEX(FRED!$1:$1048576,MATCH(US!DP$5,FRED!$A:$A,0),MATCH(US!$B23,FRED!$1:$1,0))),(SUM(DD23:DO23)))),"")</f>
        <v>429665</v>
      </c>
      <c r="DQ23" s="59">
        <f>+IFERROR((IF(ISTEXT(DQ$5)=FALSE,(INDEX(FRED!$1:$1048576,MATCH(US!DQ$5,FRED!$A:$A,0),MATCH(US!$B23,FRED!$1:$1,0))),(SUM(DE23:DP23)))),"")</f>
        <v>30390</v>
      </c>
      <c r="DR23" s="59">
        <f>+IFERROR((IF(ISTEXT(DR$5)=FALSE,(INDEX(FRED!$1:$1048576,MATCH(US!DR$5,FRED!$A:$A,0),MATCH(US!$B23,FRED!$1:$1,0))),(SUM(DF23:DQ23)))),"")</f>
        <v>30874</v>
      </c>
      <c r="DS23" s="59">
        <f>+IFERROR((IF(ISTEXT(DS$5)=FALSE,(INDEX(FRED!$1:$1048576,MATCH(US!DS$5,FRED!$A:$A,0),MATCH(US!$B23,FRED!$1:$1,0))),(SUM(DG23:DR23)))),"")</f>
        <v>30782</v>
      </c>
      <c r="DT23" s="59">
        <f>+IFERROR((IF(ISTEXT(DT$5)=FALSE,(INDEX(FRED!$1:$1048576,MATCH(US!DT$5,FRED!$A:$A,0),MATCH(US!$B23,FRED!$1:$1,0))),(SUM(DH23:DS23)))),"")</f>
        <v>31186</v>
      </c>
      <c r="DU23" s="59">
        <f>+IFERROR((IF(ISTEXT(DU$5)=FALSE,(INDEX(FRED!$1:$1048576,MATCH(US!DU$5,FRED!$A:$A,0),MATCH(US!$B23,FRED!$1:$1,0))),(SUM(DI23:DT23)))),"")</f>
        <v>29344</v>
      </c>
      <c r="DV23" s="59">
        <f>+IFERROR((IF(ISTEXT(DV$5)=FALSE,(INDEX(FRED!$1:$1048576,MATCH(US!DV$5,FRED!$A:$A,0),MATCH(US!$B23,FRED!$1:$1,0))),(SUM(DJ23:DU23)))),"")</f>
        <v>27214</v>
      </c>
      <c r="DW23" s="59">
        <f>+IFERROR((IF(ISTEXT(DW$5)=FALSE,(INDEX(FRED!$1:$1048576,MATCH(US!DW$5,FRED!$A:$A,0),MATCH(US!$B23,FRED!$1:$1,0))),(SUM(DK23:DV23)))),"")</f>
        <v>25181</v>
      </c>
      <c r="DX23" s="59">
        <f>+IFERROR((IF(ISTEXT(DX$5)=FALSE,(INDEX(FRED!$1:$1048576,MATCH(US!DX$5,FRED!$A:$A,0),MATCH(US!$B23,FRED!$1:$1,0))),(SUM(DL23:DW23)))),"")</f>
        <v>23033</v>
      </c>
      <c r="DY23" s="59">
        <f>+IFERROR((IF(ISTEXT(DY$5)=FALSE,(INDEX(FRED!$1:$1048576,MATCH(US!DY$5,FRED!$A:$A,0),MATCH(US!$B23,FRED!$1:$1,0))),(SUM(DM23:DX23)))),"")</f>
        <v>21972</v>
      </c>
      <c r="DZ23" s="59">
        <f>+IFERROR((IF(ISTEXT(DZ$5)=FALSE,(INDEX(FRED!$1:$1048576,MATCH(US!DZ$5,FRED!$A:$A,0),MATCH(US!$B23,FRED!$1:$1,0))),(SUM(DN23:DY23)))),"")</f>
        <v>20042</v>
      </c>
      <c r="EA23" s="59">
        <f>+IFERROR((IF(ISTEXT(EA$5)=FALSE,(INDEX(FRED!$1:$1048576,MATCH(US!EA$5,FRED!$A:$A,0),MATCH(US!$B23,FRED!$1:$1,0))),(SUM(DO23:DZ23)))),"")</f>
        <v>18636</v>
      </c>
      <c r="EB23" s="59">
        <f>+IFERROR((IF(ISTEXT(EB$5)=FALSE,(INDEX(FRED!$1:$1048576,MATCH(US!EB$5,FRED!$A:$A,0),MATCH(US!$B23,FRED!$1:$1,0))),(SUM(DP23:EA23)))),"")</f>
        <v>17333</v>
      </c>
      <c r="EC23" s="60">
        <f>+IFERROR((IF(ISTEXT(EC$5)=FALSE,(INDEX(FRED!$1:$1048576,MATCH(US!EC$5,FRED!$A:$A,0),MATCH(US!$B23,FRED!$1:$1,0))),(SUM(DQ23:EB23)))),"")</f>
        <v>305987</v>
      </c>
      <c r="ED23" s="59">
        <f>+IFERROR((IF(ISTEXT(ED$5)=FALSE,(INDEX(FRED!$1:$1048576,MATCH(US!ED$5,FRED!$A:$A,0),MATCH(US!$B23,FRED!$1:$1,0))),(SUM(DR23:EC23)))),"")</f>
        <v>15582</v>
      </c>
      <c r="EE23" s="59">
        <f>+IFERROR((IF(ISTEXT(EE$5)=FALSE,(INDEX(FRED!$1:$1048576,MATCH(US!EE$5,FRED!$A:$A,0),MATCH(US!$B23,FRED!$1:$1,0))),(SUM(DS23:ED23)))),"")</f>
        <v>14339</v>
      </c>
      <c r="EF23" s="59">
        <f>+IFERROR((IF(ISTEXT(EF$5)=FALSE,(INDEX(FRED!$1:$1048576,MATCH(US!EF$5,FRED!$A:$A,0),MATCH(US!$B23,FRED!$1:$1,0))),(SUM(DT23:EE23)))),"")</f>
        <v>12516</v>
      </c>
      <c r="EG23" s="59">
        <f>+IFERROR((IF(ISTEXT(EG$5)=FALSE,(INDEX(FRED!$1:$1048576,MATCH(US!EG$5,FRED!$A:$A,0),MATCH(US!$B23,FRED!$1:$1,0))),(SUM(DU23:EF23)))),"")</f>
        <v>12112</v>
      </c>
      <c r="EH23" s="59">
        <f>+IFERROR((IF(ISTEXT(EH$5)=FALSE,(INDEX(FRED!$1:$1048576,MATCH(US!EH$5,FRED!$A:$A,0),MATCH(US!$B23,FRED!$1:$1,0))),(SUM(DV23:EG23)))),"")</f>
        <v>11384</v>
      </c>
      <c r="EI23" s="59">
        <f>+IFERROR((IF(ISTEXT(EI$5)=FALSE,(INDEX(FRED!$1:$1048576,MATCH(US!EI$5,FRED!$A:$A,0),MATCH(US!$B23,FRED!$1:$1,0))),(SUM(DW23:EH23)))),"")</f>
        <v>11384</v>
      </c>
      <c r="EJ23" s="59">
        <f>+IFERROR((IF(ISTEXT(EJ$5)=FALSE,(INDEX(FRED!$1:$1048576,MATCH(US!EJ$5,FRED!$A:$A,0),MATCH(US!$B23,FRED!$1:$1,0))),(SUM(DX23:EI23)))),"")</f>
        <v>11239</v>
      </c>
      <c r="EK23" s="59">
        <f>+IFERROR((IF(ISTEXT(EK$5)=FALSE,(INDEX(FRED!$1:$1048576,MATCH(US!EK$5,FRED!$A:$A,0),MATCH(US!$B23,FRED!$1:$1,0))),(SUM(DY23:EJ23)))),"")</f>
        <v>11078</v>
      </c>
      <c r="EL23" s="59">
        <f>+IFERROR((IF(ISTEXT(EL$5)=FALSE,(INDEX(FRED!$1:$1048576,MATCH(US!EL$5,FRED!$A:$A,0),MATCH(US!$B23,FRED!$1:$1,0))),(SUM(DZ23:EK23)))),"")</f>
        <v>10626</v>
      </c>
      <c r="EM23" s="59">
        <f>+IFERROR((IF(ISTEXT(EM$5)=FALSE,(INDEX(FRED!$1:$1048576,MATCH(US!EM$5,FRED!$A:$A,0),MATCH(US!$B23,FRED!$1:$1,0))),(SUM(EA23:EL23)))),"")</f>
        <v>10152</v>
      </c>
      <c r="EN23" s="59">
        <f>+IFERROR((IF(ISTEXT(EN$5)=FALSE,(INDEX(FRED!$1:$1048576,MATCH(US!EN$5,FRED!$A:$A,0),MATCH(US!$B23,FRED!$1:$1,0))),(SUM(EB23:EM23)))),"")</f>
        <v>9882</v>
      </c>
      <c r="EO23" s="59">
        <f>+IFERROR((IF(ISTEXT(EO$5)=FALSE,(INDEX(FRED!$1:$1048576,MATCH(US!EO$5,FRED!$A:$A,0),MATCH(US!$B23,FRED!$1:$1,0))),(SUM(EC23:EN23)))),"")</f>
        <v>10083</v>
      </c>
      <c r="EP23" s="60">
        <f>+IFERROR((IF(ISTEXT(EP$5)=FALSE,(INDEX(FRED!$1:$1048576,MATCH(US!EP$5,FRED!$A:$A,0),MATCH(US!$B23,FRED!$1:$1,0))),(SUM(ED23:EO23)))),"")</f>
        <v>140377</v>
      </c>
      <c r="EQ23" s="59">
        <f>+IFERROR((IF(ISTEXT(EQ$5)=FALSE,(INDEX(FRED!$1:$1048576,MATCH(US!EQ$5,FRED!$A:$A,0),MATCH(US!$B23,FRED!$1:$1,0))),(SUM(EE23:EP23)))),"")</f>
        <v>9240</v>
      </c>
      <c r="ER23" s="59">
        <f>+IFERROR((IF(ISTEXT(ER$5)=FALSE,(INDEX(FRED!$1:$1048576,MATCH(US!ER$5,FRED!$A:$A,0),MATCH(US!$B23,FRED!$1:$1,0))),(SUM(EF23:EQ23)))),"")</f>
        <v>9023</v>
      </c>
      <c r="ES23" s="59">
        <f>+IFERROR((IF(ISTEXT(ES$5)=FALSE,(INDEX(FRED!$1:$1048576,MATCH(US!ES$5,FRED!$A:$A,0),MATCH(US!$B23,FRED!$1:$1,0))),(SUM(EG23:ER23)))),"")</f>
        <v>8904</v>
      </c>
      <c r="ET23" s="59">
        <f>+IFERROR((IF(ISTEXT(ET$5)=FALSE,(INDEX(FRED!$1:$1048576,MATCH(US!ET$5,FRED!$A:$A,0),MATCH(US!$B23,FRED!$1:$1,0))),(SUM(EH23:ES23)))),"")</f>
        <v>8573</v>
      </c>
      <c r="EU23" s="59">
        <f>+IFERROR((IF(ISTEXT(EU$5)=FALSE,(INDEX(FRED!$1:$1048576,MATCH(US!EU$5,FRED!$A:$A,0),MATCH(US!$B23,FRED!$1:$1,0))),(SUM(EI23:ET23)))),"")</f>
        <v>8773</v>
      </c>
      <c r="EV23" s="59">
        <f>+IFERROR((IF(ISTEXT(EV$5)=FALSE,(INDEX(FRED!$1:$1048576,MATCH(US!EV$5,FRED!$A:$A,0),MATCH(US!$B23,FRED!$1:$1,0))),(SUM(EJ23:EU23)))),"")</f>
        <v>9325</v>
      </c>
      <c r="EW23" s="59">
        <f>+IFERROR((IF(ISTEXT(EW$5)=FALSE,(INDEX(FRED!$1:$1048576,MATCH(US!EW$5,FRED!$A:$A,0),MATCH(US!$B23,FRED!$1:$1,0))),(SUM(EK23:EV23)))),"")</f>
        <v>8735</v>
      </c>
      <c r="EX23" s="59">
        <f>+IFERROR((IF(ISTEXT(EX$5)=FALSE,(INDEX(FRED!$1:$1048576,MATCH(US!EX$5,FRED!$A:$A,0),MATCH(US!$B23,FRED!$1:$1,0))),(SUM(EL23:EW23)))),"")</f>
        <v>9027</v>
      </c>
      <c r="EY23" s="59">
        <f>+IFERROR((IF(ISTEXT(EY$5)=FALSE,(INDEX(FRED!$1:$1048576,MATCH(US!EY$5,FRED!$A:$A,0),MATCH(US!$B23,FRED!$1:$1,0))),(SUM(EM23:EX23)))),"")</f>
        <v>9298</v>
      </c>
      <c r="EZ23" s="59">
        <f>+IFERROR((IF(ISTEXT(EZ$5)=FALSE,(INDEX(FRED!$1:$1048576,MATCH(US!EZ$5,FRED!$A:$A,0),MATCH(US!$B23,FRED!$1:$1,0))),(SUM(EN23:EY23)))),"")</f>
        <v>9177</v>
      </c>
      <c r="FA23" s="59">
        <f>+IFERROR((IF(ISTEXT(FA$5)=FALSE,(INDEX(FRED!$1:$1048576,MATCH(US!FA$5,FRED!$A:$A,0),MATCH(US!$B23,FRED!$1:$1,0))),(SUM(EO23:EZ23)))),"")</f>
        <v>9632</v>
      </c>
      <c r="FB23" s="59">
        <f>+IFERROR((IF(ISTEXT(FB$5)=FALSE,(INDEX(FRED!$1:$1048576,MATCH(US!FB$5,FRED!$A:$A,0),MATCH(US!$B23,FRED!$1:$1,0))),(SUM(EP23:FA23)))),"")</f>
        <v>9982</v>
      </c>
      <c r="FC23" s="60">
        <f>+IFERROR((IF(ISTEXT(FC$5)=FALSE,(INDEX(FRED!$1:$1048576,MATCH(US!FC$5,FRED!$A:$A,0),MATCH(US!$B23,FRED!$1:$1,0))),(SUM(EQ23:FB23)))),"")</f>
        <v>109689</v>
      </c>
      <c r="FD23" s="59">
        <f>+IFERROR((IF(ISTEXT(FD$5)=FALSE,(INDEX(FRED!$1:$1048576,MATCH(US!FD$5,FRED!$A:$A,0),MATCH(US!$B23,FRED!$1:$1,0))),(SUM(ER23:FC23)))),"")</f>
        <v>10019</v>
      </c>
      <c r="FE23" s="59">
        <f>+IFERROR((IF(ISTEXT(FE$5)=FALSE,(INDEX(FRED!$1:$1048576,MATCH(US!FE$5,FRED!$A:$A,0),MATCH(US!$B23,FRED!$1:$1,0))),(SUM(ES23:FD23)))),"")</f>
        <v>9597</v>
      </c>
      <c r="FF23" s="59">
        <f>+IFERROR((IF(ISTEXT(FF$5)=FALSE,(INDEX(FRED!$1:$1048576,MATCH(US!FF$5,FRED!$A:$A,0),MATCH(US!$B23,FRED!$1:$1,0))),(SUM(ET23:FE23)))),"")</f>
        <v>10756</v>
      </c>
      <c r="FG23" s="59">
        <f>+IFERROR((IF(ISTEXT(FG$5)=FALSE,(INDEX(FRED!$1:$1048576,MATCH(US!FG$5,FRED!$A:$A,0),MATCH(US!$B23,FRED!$1:$1,0))),(SUM(EU23:FF23)))),"")</f>
        <v>10854</v>
      </c>
      <c r="FH23" s="59">
        <f>+IFERROR((IF(ISTEXT(FH$5)=FALSE,(INDEX(FRED!$1:$1048576,MATCH(US!FH$5,FRED!$A:$A,0),MATCH(US!$B23,FRED!$1:$1,0))),(SUM(EV23:FG23)))),"")</f>
        <v>10687</v>
      </c>
      <c r="FI23" s="59">
        <f>+IFERROR((IF(ISTEXT(FI$5)=FALSE,(INDEX(FRED!$1:$1048576,MATCH(US!FI$5,FRED!$A:$A,0),MATCH(US!$B23,FRED!$1:$1,0))),(SUM(EW23:FH23)))),"")</f>
        <v>10799</v>
      </c>
      <c r="FJ23" s="59">
        <f>+IFERROR((IF(ISTEXT(FJ$5)=FALSE,(INDEX(FRED!$1:$1048576,MATCH(US!FJ$5,FRED!$A:$A,0),MATCH(US!$B23,FRED!$1:$1,0))),(SUM(EX23:FI23)))),"")</f>
        <v>11077</v>
      </c>
      <c r="FK23" s="59">
        <f>+IFERROR((IF(ISTEXT(FK$5)=FALSE,(INDEX(FRED!$1:$1048576,MATCH(US!FK$5,FRED!$A:$A,0),MATCH(US!$B23,FRED!$1:$1,0))),(SUM(EY23:FJ23)))),"")</f>
        <v>10971</v>
      </c>
      <c r="FL23" s="59">
        <f>+IFERROR((IF(ISTEXT(FL$5)=FALSE,(INDEX(FRED!$1:$1048576,MATCH(US!FL$5,FRED!$A:$A,0),MATCH(US!$B23,FRED!$1:$1,0))),(SUM(EZ23:FK23)))),"")</f>
        <v>10818</v>
      </c>
      <c r="FM23" s="59">
        <f>+IFERROR((IF(ISTEXT(FM$5)=FALSE,(INDEX(FRED!$1:$1048576,MATCH(US!FM$5,FRED!$A:$A,0),MATCH(US!$B23,FRED!$1:$1,0))),(SUM(FA23:FL23)))),"")</f>
        <v>11416</v>
      </c>
      <c r="FN23" s="59">
        <f>+IFERROR((IF(ISTEXT(FN$5)=FALSE,(INDEX(FRED!$1:$1048576,MATCH(US!FN$5,FRED!$A:$A,0),MATCH(US!$B23,FRED!$1:$1,0))),(SUM(FB23:FM23)))),"")</f>
        <v>10841</v>
      </c>
      <c r="FO23" s="59">
        <f>+IFERROR((IF(ISTEXT(FO$5)=FALSE,(INDEX(FRED!$1:$1048576,MATCH(US!FO$5,FRED!$A:$A,0),MATCH(US!$B23,FRED!$1:$1,0))),(SUM(FC23:FN23)))),"")</f>
        <v>11880</v>
      </c>
      <c r="FP23" s="60">
        <f>+IFERROR((IF(ISTEXT(FP$5)=FALSE,(INDEX(FRED!$1:$1048576,MATCH(US!FP$5,FRED!$A:$A,0),MATCH(US!$B23,FRED!$1:$1,0))),(SUM(FD23:FO23)))),"")</f>
        <v>129715</v>
      </c>
      <c r="FQ23" s="59">
        <f>+IFERROR((IF(ISTEXT(FQ$5)=FALSE,(INDEX(FRED!$1:$1048576,MATCH(US!FQ$5,FRED!$A:$A,0),MATCH(US!$B23,FRED!$1:$1,0))),(SUM(FE23:FP23)))),"")</f>
        <v>12231</v>
      </c>
      <c r="FR23" s="59">
        <f>+IFERROR((IF(ISTEXT(FR$5)=FALSE,(INDEX(FRED!$1:$1048576,MATCH(US!FR$5,FRED!$A:$A,0),MATCH(US!$B23,FRED!$1:$1,0))),(SUM(FF23:FQ23)))),"")</f>
        <v>12756</v>
      </c>
      <c r="FS23" s="59">
        <f>+IFERROR((IF(ISTEXT(FS$5)=FALSE,(INDEX(FRED!$1:$1048576,MATCH(US!FS$5,FRED!$A:$A,0),MATCH(US!$B23,FRED!$1:$1,0))),(SUM(FG23:FR23)))),"")</f>
        <v>12771</v>
      </c>
      <c r="FT23" s="59">
        <f>+IFERROR((IF(ISTEXT(FT$5)=FALSE,(INDEX(FRED!$1:$1048576,MATCH(US!FT$5,FRED!$A:$A,0),MATCH(US!$B23,FRED!$1:$1,0))),(SUM(FH23:FS23)))),"")</f>
        <v>12805</v>
      </c>
      <c r="FU23" s="59">
        <f>+IFERROR((IF(ISTEXT(FU$5)=FALSE,(INDEX(FRED!$1:$1048576,MATCH(US!FU$5,FRED!$A:$A,0),MATCH(US!$B23,FRED!$1:$1,0))),(SUM(FI23:FT23)))),"")</f>
        <v>13060</v>
      </c>
      <c r="FV23" s="59">
        <f>+IFERROR((IF(ISTEXT(FV$5)=FALSE,(INDEX(FRED!$1:$1048576,MATCH(US!FV$5,FRED!$A:$A,0),MATCH(US!$B23,FRED!$1:$1,0))),(SUM(FJ23:FU23)))),"")</f>
        <v>13289</v>
      </c>
      <c r="FW23" s="59">
        <f>+IFERROR((IF(ISTEXT(FW$5)=FALSE,(INDEX(FRED!$1:$1048576,MATCH(US!FW$5,FRED!$A:$A,0),MATCH(US!$B23,FRED!$1:$1,0))),(SUM(FK23:FV23)))),"")</f>
        <v>13450</v>
      </c>
      <c r="FX23" s="59">
        <f>+IFERROR((IF(ISTEXT(FX$5)=FALSE,(INDEX(FRED!$1:$1048576,MATCH(US!FX$5,FRED!$A:$A,0),MATCH(US!$B23,FRED!$1:$1,0))),(SUM(FL23:FW23)))),"")</f>
        <v>13937</v>
      </c>
      <c r="FY23" s="59">
        <f>+IFERROR((IF(ISTEXT(FY$5)=FALSE,(INDEX(FRED!$1:$1048576,MATCH(US!FY$5,FRED!$A:$A,0),MATCH(US!$B23,FRED!$1:$1,0))),(SUM(FM23:FX23)))),"")</f>
        <v>14069</v>
      </c>
      <c r="FZ23" s="59">
        <f>+IFERROR((IF(ISTEXT(FZ$5)=FALSE,(INDEX(FRED!$1:$1048576,MATCH(US!FZ$5,FRED!$A:$A,0),MATCH(US!$B23,FRED!$1:$1,0))),(SUM(FN23:FY23)))),"")</f>
        <v>14367</v>
      </c>
      <c r="GA23" s="59">
        <f>+IFERROR((IF(ISTEXT(GA$5)=FALSE,(INDEX(FRED!$1:$1048576,MATCH(US!GA$5,FRED!$A:$A,0),MATCH(US!$B23,FRED!$1:$1,0))),(SUM(FO23:FZ23)))),"")</f>
        <v>14834</v>
      </c>
      <c r="GB23" s="59">
        <f>+IFERROR((IF(ISTEXT(GB$5)=FALSE,(INDEX(FRED!$1:$1048576,MATCH(US!GB$5,FRED!$A:$A,0),MATCH(US!$B23,FRED!$1:$1,0))),(SUM(FP23:GA23)))),"")</f>
        <v>14184</v>
      </c>
      <c r="GC23" s="60">
        <f>+IFERROR((IF(ISTEXT(GC$5)=FALSE,(INDEX(FRED!$1:$1048576,MATCH(US!GC$5,FRED!$A:$A,0),MATCH(US!$B23,FRED!$1:$1,0))),(SUM(FQ23:GB23)))),"")</f>
        <v>161753</v>
      </c>
      <c r="GD23" s="59">
        <f>+IFERROR((IF(ISTEXT(GD$5)=FALSE,(INDEX(FRED!$1:$1048576,MATCH(US!GD$5,FRED!$A:$A,0),MATCH(US!$B23,FRED!$1:$1,0))),(SUM(FR23:GC23)))),"")</f>
        <v>15223</v>
      </c>
      <c r="GE23" s="59">
        <f>+IFERROR((IF(ISTEXT(GE$5)=FALSE,(INDEX(FRED!$1:$1048576,MATCH(US!GE$5,FRED!$A:$A,0),MATCH(US!$B23,FRED!$1:$1,0))),(SUM(FS23:GD23)))),"")</f>
        <v>16085</v>
      </c>
      <c r="GF23" s="59">
        <f>+IFERROR((IF(ISTEXT(GF$5)=FALSE,(INDEX(FRED!$1:$1048576,MATCH(US!GF$5,FRED!$A:$A,0),MATCH(US!$B23,FRED!$1:$1,0))),(SUM(FT23:GE23)))),"")</f>
        <v>15265</v>
      </c>
      <c r="GG23" s="59">
        <f>+IFERROR((IF(ISTEXT(GG$5)=FALSE,(INDEX(FRED!$1:$1048576,MATCH(US!GG$5,FRED!$A:$A,0),MATCH(US!$B23,FRED!$1:$1,0))),(SUM(FU23:GF23)))),"")</f>
        <v>15613</v>
      </c>
      <c r="GH23" s="59">
        <f>+IFERROR((IF(ISTEXT(GH$5)=FALSE,(INDEX(FRED!$1:$1048576,MATCH(US!GH$5,FRED!$A:$A,0),MATCH(US!$B23,FRED!$1:$1,0))),(SUM(FV23:GG23)))),"")</f>
        <v>15189</v>
      </c>
      <c r="GI23" s="59">
        <f>+IFERROR((IF(ISTEXT(GI$5)=FALSE,(INDEX(FRED!$1:$1048576,MATCH(US!GI$5,FRED!$A:$A,0),MATCH(US!$B23,FRED!$1:$1,0))),(SUM(FW23:GH23)))),"")</f>
        <v>15671</v>
      </c>
      <c r="GJ23" s="59">
        <f>+IFERROR((IF(ISTEXT(GJ$5)=FALSE,(INDEX(FRED!$1:$1048576,MATCH(US!GJ$5,FRED!$A:$A,0),MATCH(US!$B23,FRED!$1:$1,0))),(SUM(FX23:GI23)))),"")</f>
        <v>16833</v>
      </c>
      <c r="GK23" s="59">
        <f>+IFERROR((IF(ISTEXT(GK$5)=FALSE,(INDEX(FRED!$1:$1048576,MATCH(US!GK$5,FRED!$A:$A,0),MATCH(US!$B23,FRED!$1:$1,0))),(SUM(FY23:GJ23)))),"")</f>
        <v>16716</v>
      </c>
      <c r="GL23" s="59">
        <f>+IFERROR((IF(ISTEXT(GL$5)=FALSE,(INDEX(FRED!$1:$1048576,MATCH(US!GL$5,FRED!$A:$A,0),MATCH(US!$B23,FRED!$1:$1,0))),(SUM(FZ23:GK23)))),"")</f>
        <v>17582</v>
      </c>
      <c r="GM23" s="59">
        <f>+IFERROR((IF(ISTEXT(GM$5)=FALSE,(INDEX(FRED!$1:$1048576,MATCH(US!GM$5,FRED!$A:$A,0),MATCH(US!$B23,FRED!$1:$1,0))),(SUM(GA23:GL23)))),"")</f>
        <v>18991</v>
      </c>
      <c r="GN23" s="59">
        <f>+IFERROR((IF(ISTEXT(GN$5)=FALSE,(INDEX(FRED!$1:$1048576,MATCH(US!GN$5,FRED!$A:$A,0),MATCH(US!$B23,FRED!$1:$1,0))),(SUM(GB23:GM23)))),"")</f>
        <v>18605</v>
      </c>
      <c r="GO23" s="59">
        <f>+IFERROR((IF(ISTEXT(GO$5)=FALSE,(INDEX(FRED!$1:$1048576,MATCH(US!GO$5,FRED!$A:$A,0),MATCH(US!$B23,FRED!$1:$1,0))),(SUM(GC23:GN23)))),"")</f>
        <v>18985</v>
      </c>
      <c r="GP23" s="60">
        <f>+IFERROR((IF(ISTEXT(GP$5)=FALSE,(INDEX(FRED!$1:$1048576,MATCH(US!GP$5,FRED!$A:$A,0),MATCH(US!$B23,FRED!$1:$1,0))),(SUM(GD23:GO23)))),"")</f>
        <v>200758</v>
      </c>
      <c r="GQ23" s="59">
        <f>+IFERROR((IF(ISTEXT(GQ$5)=FALSE,(INDEX(FRED!$1:$1048576,MATCH(US!GQ$5,FRED!$A:$A,0),MATCH(US!$B23,FRED!$1:$1,0))),(SUM(GE23:GP23)))),"")</f>
        <v>19089</v>
      </c>
      <c r="GR23" s="59">
        <f>+IFERROR((IF(ISTEXT(GR$5)=FALSE,(INDEX(FRED!$1:$1048576,MATCH(US!GR$5,FRED!$A:$A,0),MATCH(US!$B23,FRED!$1:$1,0))),(SUM(GF23:GQ23)))),"")</f>
        <v>19222</v>
      </c>
      <c r="GS23" s="59">
        <f>+IFERROR((IF(ISTEXT(GS$5)=FALSE,(INDEX(FRED!$1:$1048576,MATCH(US!GS$5,FRED!$A:$A,0),MATCH(US!$B23,FRED!$1:$1,0))),(SUM(GG23:GR23)))),"")</f>
        <v>19440</v>
      </c>
      <c r="GT23" s="59">
        <f>+IFERROR((IF(ISTEXT(GT$5)=FALSE,(INDEX(FRED!$1:$1048576,MATCH(US!GT$5,FRED!$A:$A,0),MATCH(US!$B23,FRED!$1:$1,0))),(SUM(GH23:GS23)))),"")</f>
        <v>20471</v>
      </c>
      <c r="GU23" s="59">
        <f>+IFERROR((IF(ISTEXT(GU$5)=FALSE,(INDEX(FRED!$1:$1048576,MATCH(US!GU$5,FRED!$A:$A,0),MATCH(US!$B23,FRED!$1:$1,0))),(SUM(GI23:GT23)))),"")</f>
        <v>21933</v>
      </c>
      <c r="GV23" s="59">
        <f>+IFERROR((IF(ISTEXT(GV$5)=FALSE,(INDEX(FRED!$1:$1048576,MATCH(US!GV$5,FRED!$A:$A,0),MATCH(US!$B23,FRED!$1:$1,0))),(SUM(GJ23:GU23)))),"")</f>
        <v>23461</v>
      </c>
      <c r="GW23" s="59">
        <f>+IFERROR((IF(ISTEXT(GW$5)=FALSE,(INDEX(FRED!$1:$1048576,MATCH(US!GW$5,FRED!$A:$A,0),MATCH(US!$B23,FRED!$1:$1,0))),(SUM(GK23:GV23)))),"")</f>
        <v>22644</v>
      </c>
      <c r="GX23" s="59">
        <f>+IFERROR((IF(ISTEXT(GX$5)=FALSE,(INDEX(FRED!$1:$1048576,MATCH(US!GX$5,FRED!$A:$A,0),MATCH(US!$B23,FRED!$1:$1,0))),(SUM(GL23:GW23)))),"")</f>
        <v>24016</v>
      </c>
      <c r="GY23" s="59">
        <f>+IFERROR((IF(ISTEXT(GY$5)=FALSE,(INDEX(FRED!$1:$1048576,MATCH(US!GY$5,FRED!$A:$A,0),MATCH(US!$B23,FRED!$1:$1,0))),(SUM(GM23:GX23)))),"")</f>
        <v>24016</v>
      </c>
      <c r="GZ23" s="59">
        <f>+IFERROR((IF(ISTEXT(GZ$5)=FALSE,(INDEX(FRED!$1:$1048576,MATCH(US!GZ$5,FRED!$A:$A,0),MATCH(US!$B23,FRED!$1:$1,0))),(SUM(GN23:GY23)))),"")</f>
        <v>23405</v>
      </c>
      <c r="HA23" s="59">
        <f>+IFERROR((IF(ISTEXT(HA$5)=FALSE,(INDEX(FRED!$1:$1048576,MATCH(US!HA$5,FRED!$A:$A,0),MATCH(US!$B23,FRED!$1:$1,0))),(SUM(GO23:GZ23)))),"")</f>
        <v>22951</v>
      </c>
      <c r="HB23" s="59">
        <f>+IFERROR((IF(ISTEXT(HB$5)=FALSE,(INDEX(FRED!$1:$1048576,MATCH(US!HB$5,FRED!$A:$A,0),MATCH(US!$B23,FRED!$1:$1,0))),(SUM(GP23:HA23)))),"")</f>
        <v>23329</v>
      </c>
      <c r="HC23" s="60">
        <f>+IFERROR((IF(ISTEXT(HC$5)=FALSE,(INDEX(FRED!$1:$1048576,MATCH(US!HC$5,FRED!$A:$A,0),MATCH(US!$B23,FRED!$1:$1,0))),(SUM(GQ23:HB23)))),"")</f>
        <v>263977</v>
      </c>
      <c r="HD23" s="59">
        <f>+IFERROR((IF(ISTEXT(HD$5)=FALSE,(INDEX(FRED!$1:$1048576,MATCH(US!HD$5,FRED!$A:$A,0),MATCH(US!$B23,FRED!$1:$1,0))),(SUM(GR23:HC23)))),"")</f>
        <v>23664</v>
      </c>
      <c r="HE23" s="59">
        <f>+IFERROR((IF(ISTEXT(HE$5)=FALSE,(INDEX(FRED!$1:$1048576,MATCH(US!HE$5,FRED!$A:$A,0),MATCH(US!$B23,FRED!$1:$1,0))),(SUM(GS23:HD23)))),"")</f>
        <v>24485</v>
      </c>
      <c r="HF23" s="59">
        <f>+IFERROR((IF(ISTEXT(HF$5)=FALSE,(INDEX(FRED!$1:$1048576,MATCH(US!HF$5,FRED!$A:$A,0),MATCH(US!$B23,FRED!$1:$1,0))),(SUM(GT23:HE23)))),"")</f>
        <v>26598</v>
      </c>
      <c r="HG23" s="59">
        <f>+IFERROR((IF(ISTEXT(HG$5)=FALSE,(INDEX(FRED!$1:$1048576,MATCH(US!HG$5,FRED!$A:$A,0),MATCH(US!$B23,FRED!$1:$1,0))),(SUM(GU23:HF23)))),"")</f>
        <v>26512</v>
      </c>
      <c r="HH23" s="59">
        <f>+IFERROR((IF(ISTEXT(HH$5)=FALSE,(INDEX(FRED!$1:$1048576,MATCH(US!HH$5,FRED!$A:$A,0),MATCH(US!$B23,FRED!$1:$1,0))),(SUM(GV23:HG23)))),"")</f>
        <v>27342</v>
      </c>
      <c r="HI23" s="59">
        <f>+IFERROR((IF(ISTEXT(HI$5)=FALSE,(INDEX(FRED!$1:$1048576,MATCH(US!HI$5,FRED!$A:$A,0),MATCH(US!$B23,FRED!$1:$1,0))),(SUM(GW23:HH23)))),"")</f>
        <v>27786</v>
      </c>
      <c r="HJ23" s="59">
        <f>+IFERROR((IF(ISTEXT(HJ$5)=FALSE,(INDEX(FRED!$1:$1048576,MATCH(US!HJ$5,FRED!$A:$A,0),MATCH(US!$B23,FRED!$1:$1,0))),(SUM(GX23:HI23)))),"")</f>
        <v>27386</v>
      </c>
      <c r="HK23" s="59">
        <f>+IFERROR((IF(ISTEXT(HK$5)=FALSE,(INDEX(FRED!$1:$1048576,MATCH(US!HK$5,FRED!$A:$A,0),MATCH(US!$B23,FRED!$1:$1,0))),(SUM(GY23:HJ23)))),"")</f>
        <v>27477</v>
      </c>
      <c r="HL23" s="59">
        <f>+IFERROR((IF(ISTEXT(HL$5)=FALSE,(INDEX(FRED!$1:$1048576,MATCH(US!HL$5,FRED!$A:$A,0),MATCH(US!$B23,FRED!$1:$1,0))),(SUM(GZ23:HK23)))),"")</f>
        <v>28747</v>
      </c>
      <c r="HM23" s="59">
        <f>+IFERROR((IF(ISTEXT(HM$5)=FALSE,(INDEX(FRED!$1:$1048576,MATCH(US!HM$5,FRED!$A:$A,0),MATCH(US!$B23,FRED!$1:$1,0))),(SUM(HA23:HL23)))),"")</f>
        <v>27526</v>
      </c>
      <c r="HN23" s="59">
        <f>+IFERROR((IF(ISTEXT(HN$5)=FALSE,(INDEX(FRED!$1:$1048576,MATCH(US!HN$5,FRED!$A:$A,0),MATCH(US!$B23,FRED!$1:$1,0))),(SUM(HB23:HM23)))),"")</f>
        <v>28889</v>
      </c>
      <c r="HO23" s="59">
        <f>+IFERROR((IF(ISTEXT(HO$5)=FALSE,(INDEX(FRED!$1:$1048576,MATCH(US!HO$5,FRED!$A:$A,0),MATCH(US!$B23,FRED!$1:$1,0))),(SUM(HC23:HN23)))),"")</f>
        <v>28203</v>
      </c>
      <c r="HP23" s="60">
        <f>+IFERROR((IF(ISTEXT(HP$5)=FALSE,(INDEX(FRED!$1:$1048576,MATCH(US!HP$5,FRED!$A:$A,0),MATCH(US!$B23,FRED!$1:$1,0))),(SUM(HD23:HO23)))),"")</f>
        <v>324615</v>
      </c>
      <c r="HQ23" s="59">
        <f>+IFERROR((IF(ISTEXT(HQ$5)=FALSE,(INDEX(FRED!$1:$1048576,MATCH(US!HQ$5,FRED!$A:$A,0),MATCH(US!$B23,FRED!$1:$1,0))),(SUM(HE23:HP23)))),"")</f>
        <v>28957</v>
      </c>
      <c r="HR23" s="59">
        <f>+IFERROR((IF(ISTEXT(HR$5)=FALSE,(INDEX(FRED!$1:$1048576,MATCH(US!HR$5,FRED!$A:$A,0),MATCH(US!$B23,FRED!$1:$1,0))),(SUM(HF23:HQ23)))),"")</f>
        <v>28163</v>
      </c>
      <c r="HS23" s="59">
        <f>+IFERROR((IF(ISTEXT(HS$5)=FALSE,(INDEX(FRED!$1:$1048576,MATCH(US!HS$5,FRED!$A:$A,0),MATCH(US!$B23,FRED!$1:$1,0))),(SUM(HG23:HR23)))),"")</f>
        <v>28815</v>
      </c>
      <c r="HT23" s="59">
        <f>+IFERROR((IF(ISTEXT(HT$5)=FALSE,(INDEX(FRED!$1:$1048576,MATCH(US!HT$5,FRED!$A:$A,0),MATCH(US!$B23,FRED!$1:$1,0))),(SUM(HH23:HS23)))),"")</f>
        <v>27781</v>
      </c>
      <c r="HU23" s="59">
        <f>+IFERROR((IF(ISTEXT(HU$5)=FALSE,(INDEX(FRED!$1:$1048576,MATCH(US!HU$5,FRED!$A:$A,0),MATCH(US!$B23,FRED!$1:$1,0))),(SUM(HI23:HT23)))),"")</f>
        <v>28627</v>
      </c>
      <c r="HV23" s="59">
        <f>+IFERROR((IF(ISTEXT(HV$5)=FALSE,(INDEX(FRED!$1:$1048576,MATCH(US!HV$5,FRED!$A:$A,0),MATCH(US!$B23,FRED!$1:$1,0))),(SUM(HJ23:HU23)))),"")</f>
        <v>28879</v>
      </c>
      <c r="HW23" s="59">
        <f>+IFERROR((IF(ISTEXT(HW$5)=FALSE,(INDEX(FRED!$1:$1048576,MATCH(US!HW$5,FRED!$A:$A,0),MATCH(US!$B23,FRED!$1:$1,0))),(SUM(HK23:HV23)))),"")</f>
        <v>28400</v>
      </c>
      <c r="HX23" s="59">
        <f>+IFERROR((IF(ISTEXT(HX$5)=FALSE,(INDEX(FRED!$1:$1048576,MATCH(US!HX$5,FRED!$A:$A,0),MATCH(US!$B23,FRED!$1:$1,0))),(SUM(HL23:HW23)))),"")</f>
        <v>29058</v>
      </c>
      <c r="HY23" s="59">
        <f>+IFERROR((IF(ISTEXT(HY$5)=FALSE,(INDEX(FRED!$1:$1048576,MATCH(US!HY$5,FRED!$A:$A,0),MATCH(US!$B23,FRED!$1:$1,0))),(SUM(HM23:HX23)))),"")</f>
        <v>28932</v>
      </c>
      <c r="HZ23" s="59">
        <f>+IFERROR((IF(ISTEXT(HZ$5)=FALSE,(INDEX(FRED!$1:$1048576,MATCH(US!HZ$5,FRED!$A:$A,0),MATCH(US!$B23,FRED!$1:$1,0))),(SUM(HN23:HY23)))),"")</f>
        <v>28462</v>
      </c>
      <c r="IA23" s="59">
        <f>+IFERROR((IF(ISTEXT(IA$5)=FALSE,(INDEX(FRED!$1:$1048576,MATCH(US!IA$5,FRED!$A:$A,0),MATCH(US!$B23,FRED!$1:$1,0))),(SUM(HO23:HZ23)))),"")</f>
        <v>28526</v>
      </c>
      <c r="IB23" s="59">
        <f>+IFERROR((IF(ISTEXT(IB$5)=FALSE,(INDEX(FRED!$1:$1048576,MATCH(US!IB$5,FRED!$A:$A,0),MATCH(US!$B23,FRED!$1:$1,0))),(SUM(HP23:IA23)))),"")</f>
        <v>29494</v>
      </c>
      <c r="IC23" s="60">
        <f>+IFERROR((IF(ISTEXT(IC$5)=FALSE,(INDEX(FRED!$1:$1048576,MATCH(US!IC$5,FRED!$A:$A,0),MATCH(US!$B23,FRED!$1:$1,0))),(SUM(HQ23:IB23)))),"")</f>
        <v>344094</v>
      </c>
      <c r="ID23" s="59">
        <f>+IFERROR((IF(ISTEXT(ID$5)=FALSE,(INDEX(FRED!$1:$1048576,MATCH(US!ID$5,FRED!$A:$A,0),MATCH(US!$B23,FRED!$1:$1,0))),(SUM(HR23:IC23)))),"")</f>
        <v>29922</v>
      </c>
      <c r="IE23" s="59">
        <f>+IFERROR((IF(ISTEXT(IE$5)=FALSE,(INDEX(FRED!$1:$1048576,MATCH(US!IE$5,FRED!$A:$A,0),MATCH(US!$B23,FRED!$1:$1,0))),(SUM(HS23:ID23)))),"")</f>
        <v>30460</v>
      </c>
      <c r="IF23" s="59">
        <f>+IFERROR((IF(ISTEXT(IF$5)=FALSE,(INDEX(FRED!$1:$1048576,MATCH(US!IF$5,FRED!$A:$A,0),MATCH(US!$B23,FRED!$1:$1,0))),(SUM(HT23:IE23)))),"")</f>
        <v>29997</v>
      </c>
      <c r="IG23" s="59">
        <f>+IFERROR((IF(ISTEXT(IG$5)=FALSE,(INDEX(FRED!$1:$1048576,MATCH(US!IG$5,FRED!$A:$A,0),MATCH(US!$B23,FRED!$1:$1,0))),(SUM(HU23:IF23)))),"")</f>
        <v>31421</v>
      </c>
      <c r="IH23" s="59">
        <f>+IFERROR((IF(ISTEXT(IH$5)=FALSE,(INDEX(FRED!$1:$1048576,MATCH(US!IH$5,FRED!$A:$A,0),MATCH(US!$B23,FRED!$1:$1,0))),(SUM(HV23:IG23)))),"")</f>
        <v>31475</v>
      </c>
      <c r="II23" s="59">
        <f>+IFERROR((IF(ISTEXT(II$5)=FALSE,(INDEX(FRED!$1:$1048576,MATCH(US!II$5,FRED!$A:$A,0),MATCH(US!$B23,FRED!$1:$1,0))),(SUM(HW23:IH23)))),"")</f>
        <v>31049</v>
      </c>
      <c r="IJ23" s="59">
        <f>+IFERROR((IF(ISTEXT(IJ$5)=FALSE,(INDEX(FRED!$1:$1048576,MATCH(US!IJ$5,FRED!$A:$A,0),MATCH(US!$B23,FRED!$1:$1,0))),(SUM(HX23:II23)))),"")</f>
        <v>32011</v>
      </c>
      <c r="IK23" s="59">
        <f>+IFERROR((IF(ISTEXT(IK$5)=FALSE,(INDEX(FRED!$1:$1048576,MATCH(US!IK$5,FRED!$A:$A,0),MATCH(US!$B23,FRED!$1:$1,0))),(SUM(HY23:IJ23)))),"")</f>
        <v>32700</v>
      </c>
      <c r="IL23" s="59">
        <f>+IFERROR((IF(ISTEXT(IL$5)=FALSE,(INDEX(FRED!$1:$1048576,MATCH(US!IL$5,FRED!$A:$A,0),MATCH(US!$B23,FRED!$1:$1,0))),(SUM(HZ23:IK23)))),"")</f>
        <v>32152</v>
      </c>
      <c r="IM23" s="59">
        <f>+IFERROR((IF(ISTEXT(IM$5)=FALSE,(INDEX(FRED!$1:$1048576,MATCH(US!IM$5,FRED!$A:$A,0),MATCH(US!$B23,FRED!$1:$1,0))),(SUM(IA23:IL23)))),"")</f>
        <v>32364</v>
      </c>
      <c r="IN23" s="59">
        <f>+IFERROR((IF(ISTEXT(IN$5)=FALSE,(INDEX(FRED!$1:$1048576,MATCH(US!IN$5,FRED!$A:$A,0),MATCH(US!$B23,FRED!$1:$1,0))),(SUM(IB23:IM23)))),"")</f>
        <v>31870</v>
      </c>
      <c r="IO23" s="59">
        <f>+IFERROR((IF(ISTEXT(IO$5)=FALSE,(INDEX(FRED!$1:$1048576,MATCH(US!IO$5,FRED!$A:$A,0),MATCH(US!$B23,FRED!$1:$1,0))),(SUM(IC23:IN23)))),"")</f>
        <v>32152</v>
      </c>
      <c r="IP23" s="60">
        <f>+IFERROR((IF(ISTEXT(IP$5)=FALSE,(INDEX(FRED!$1:$1048576,MATCH(US!IP$5,FRED!$A:$A,0),MATCH(US!$B23,FRED!$1:$1,0))),(SUM(ID23:IO23)))),"")</f>
        <v>377573</v>
      </c>
      <c r="IQ23" s="59">
        <f>+IFERROR((IF(ISTEXT(IQ$5)=FALSE,(INDEX(FRED!$1:$1048576,MATCH(US!IQ$5,FRED!$A:$A,0),MATCH(US!$B23,FRED!$1:$1,0))),(SUM(IE23:IP23)))),"")</f>
        <v>32098</v>
      </c>
      <c r="IR23" s="59">
        <f>+IFERROR((IF(ISTEXT(IR$5)=FALSE,(INDEX(FRED!$1:$1048576,MATCH(US!IR$5,FRED!$A:$A,0),MATCH(US!$B23,FRED!$1:$1,0))),(SUM(IF23:IQ23)))),"")</f>
        <v>32218</v>
      </c>
      <c r="IS23" s="59">
        <f>+IFERROR((IF(ISTEXT(IS$5)=FALSE,(INDEX(FRED!$1:$1048576,MATCH(US!IS$5,FRED!$A:$A,0),MATCH(US!$B23,FRED!$1:$1,0))),(SUM(IG23:IR23)))),"")</f>
        <v>33151</v>
      </c>
      <c r="IT23" s="59">
        <f>+IFERROR((IF(ISTEXT(IT$5)=FALSE,(INDEX(FRED!$1:$1048576,MATCH(US!IT$5,FRED!$A:$A,0),MATCH(US!$B23,FRED!$1:$1,0))),(SUM(IH23:IS23)))),"")</f>
        <v>33655</v>
      </c>
      <c r="IU23" s="59">
        <f>+IFERROR((IF(ISTEXT(IU$5)=FALSE,(INDEX(FRED!$1:$1048576,MATCH(US!IU$5,FRED!$A:$A,0),MATCH(US!$B23,FRED!$1:$1,0))),(SUM(II23:IT23)))),"")</f>
        <v>33200</v>
      </c>
      <c r="IV23" s="59">
        <f>+IFERROR((IF(ISTEXT(IV$5)=FALSE,(INDEX(FRED!$1:$1048576,MATCH(US!IV$5,FRED!$A:$A,0),MATCH(US!$B23,FRED!$1:$1,0))),(SUM(IJ23:IU23)))),"")</f>
        <v>34617</v>
      </c>
      <c r="IW23" s="59">
        <f>+IFERROR((IF(ISTEXT(IW$5)=FALSE,(INDEX(FRED!$1:$1048576,MATCH(US!IW$5,FRED!$A:$A,0),MATCH(US!$B23,FRED!$1:$1,0))),(SUM(IK23:IV23)))),"")</f>
        <v>34097</v>
      </c>
      <c r="IX23" s="59">
        <f>+IFERROR((IF(ISTEXT(IX$5)=FALSE,(INDEX(FRED!$1:$1048576,MATCH(US!IX$5,FRED!$A:$A,0),MATCH(US!$B23,FRED!$1:$1,0))),(SUM(IL23:IW23)))),"")</f>
        <v>33658</v>
      </c>
      <c r="IY23" s="59">
        <f>+IFERROR((IF(ISTEXT(IY$5)=FALSE,(INDEX(FRED!$1:$1048576,MATCH(US!IY$5,FRED!$A:$A,0),MATCH(US!$B23,FRED!$1:$1,0))),(SUM(IM23:IX23)))),"")</f>
        <v>32896</v>
      </c>
      <c r="IZ23" s="59">
        <f>+IFERROR((IF(ISTEXT(IZ$5)=FALSE,(INDEX(FRED!$1:$1048576,MATCH(US!IZ$5,FRED!$A:$A,0),MATCH(US!$B23,FRED!$1:$1,0))),(SUM(IN23:IY23)))),"")</f>
        <v>33763</v>
      </c>
      <c r="JA23" s="59">
        <f>+IFERROR((IF(ISTEXT(JA$5)=FALSE,(INDEX(FRED!$1:$1048576,MATCH(US!JA$5,FRED!$A:$A,0),MATCH(US!$B23,FRED!$1:$1,0))),(SUM(IO23:IZ23)))),"")</f>
        <v>34266</v>
      </c>
      <c r="JB23" s="59">
        <f>+IFERROR((IF(ISTEXT(JB$5)=FALSE,(INDEX(FRED!$1:$1048576,MATCH(US!JB$5,FRED!$A:$A,0),MATCH(US!$B23,FRED!$1:$1,0))),(SUM(IP23:JA23)))),"")</f>
        <v>33919</v>
      </c>
      <c r="JC23" s="60">
        <f>+IFERROR((IF(ISTEXT(JC$5)=FALSE,(INDEX(FRED!$1:$1048576,MATCH(US!JC$5,FRED!$A:$A,0),MATCH(US!$B23,FRED!$1:$1,0))),(SUM(IQ23:JB23)))),"")</f>
        <v>401538</v>
      </c>
      <c r="JD23" s="59">
        <f>+IFERROR((IF(ISTEXT(JD$5)=FALSE,(INDEX(FRED!$1:$1048576,MATCH(US!JD$5,FRED!$A:$A,0),MATCH(US!$B23,FRED!$1:$1,0))),(SUM(IR23:JC23)))),"")</f>
        <v>33257</v>
      </c>
      <c r="JE23" s="59">
        <f>+IFERROR((IF(ISTEXT(JE$5)=FALSE,(INDEX(FRED!$1:$1048576,MATCH(US!JE$5,FRED!$A:$A,0),MATCH(US!$B23,FRED!$1:$1,0))),(SUM(IS23:JD23)))),"")</f>
        <v>33153</v>
      </c>
      <c r="JF23" s="59">
        <f>+IFERROR((IF(ISTEXT(JF$5)=FALSE,(INDEX(FRED!$1:$1048576,MATCH(US!JF$5,FRED!$A:$A,0),MATCH(US!$B23,FRED!$1:$1,0))),(SUM(IT23:JE23)))),"")</f>
        <v>31299</v>
      </c>
      <c r="JG23" s="59">
        <f>+IFERROR((IF(ISTEXT(JG$5)=FALSE,(INDEX(FRED!$1:$1048576,MATCH(US!JG$5,FRED!$A:$A,0),MATCH(US!$B23,FRED!$1:$1,0))),(SUM(IU23:JF23)))),"")</f>
        <v>29716</v>
      </c>
      <c r="JH23" s="59">
        <f>+IFERROR((IF(ISTEXT(JH$5)=FALSE,(INDEX(FRED!$1:$1048576,MATCH(US!JH$5,FRED!$A:$A,0),MATCH(US!$B23,FRED!$1:$1,0))),(SUM(IV23:JG23)))),"")</f>
        <v>29180</v>
      </c>
      <c r="JI23" s="59">
        <f>+IFERROR((IF(ISTEXT(JI$5)=FALSE,(INDEX(FRED!$1:$1048576,MATCH(US!JI$5,FRED!$A:$A,0),MATCH(US!$B23,FRED!$1:$1,0))),(SUM(IW23:JH23)))),"")</f>
        <v>28569</v>
      </c>
      <c r="JJ23" s="59">
        <f>+IFERROR((IF(ISTEXT(JJ$5)=FALSE,(INDEX(FRED!$1:$1048576,MATCH(US!JJ$5,FRED!$A:$A,0),MATCH(US!$B23,FRED!$1:$1,0))),(SUM(IX23:JI23)))),"")</f>
        <v>28245</v>
      </c>
      <c r="JK23" s="59">
        <f>+IFERROR((IF(ISTEXT(JK$5)=FALSE,(INDEX(FRED!$1:$1048576,MATCH(US!JK$5,FRED!$A:$A,0),MATCH(US!$B23,FRED!$1:$1,0))),(SUM(IY23:JJ23)))),"")</f>
        <v>27085</v>
      </c>
      <c r="JL23" s="59">
        <f>+IFERROR((IF(ISTEXT(JL$5)=FALSE,(INDEX(FRED!$1:$1048576,MATCH(US!JL$5,FRED!$A:$A,0),MATCH(US!$B23,FRED!$1:$1,0))),(SUM(IZ23:JK23)))),"")</f>
        <v>26821</v>
      </c>
      <c r="JM23" s="59">
        <f>+IFERROR((IF(ISTEXT(JM$5)=FALSE,(INDEX(FRED!$1:$1048576,MATCH(US!JM$5,FRED!$A:$A,0),MATCH(US!$B23,FRED!$1:$1,0))),(SUM(JA23:JL23)))),"")</f>
        <v>26133</v>
      </c>
      <c r="JN23" s="59">
        <f>+IFERROR((IF(ISTEXT(JN$5)=FALSE,(INDEX(FRED!$1:$1048576,MATCH(US!JN$5,FRED!$A:$A,0),MATCH(US!$B23,FRED!$1:$1,0))),(SUM(JB23:JM23)))),"")</f>
        <v>25124</v>
      </c>
      <c r="JO23" s="59">
        <f>+IFERROR((IF(ISTEXT(JO$5)=FALSE,(INDEX(FRED!$1:$1048576,MATCH(US!JO$5,FRED!$A:$A,0),MATCH(US!$B23,FRED!$1:$1,0))),(SUM(JC23:JN23)))),"")</f>
        <v>23699</v>
      </c>
      <c r="JP23" s="60">
        <f>+IFERROR((IF(ISTEXT(JP$5)=FALSE,(INDEX(FRED!$1:$1048576,MATCH(US!JP$5,FRED!$A:$A,0),MATCH(US!$B23,FRED!$1:$1,0))),(SUM(JD23:JO23)))),"")</f>
        <v>342281</v>
      </c>
      <c r="JQ23" s="59">
        <f>+IFERROR((IF(ISTEXT(JQ$5)=FALSE,(INDEX(FRED!$1:$1048576,MATCH(US!JQ$5,FRED!$A:$A,0),MATCH(US!$B23,FRED!$1:$1,0))),(SUM(JE23:JP23)))),"")</f>
        <v>23281</v>
      </c>
      <c r="JR23" s="59">
        <f>+IFERROR((IF(ISTEXT(JR$5)=FALSE,(INDEX(FRED!$1:$1048576,MATCH(US!JR$5,FRED!$A:$A,0),MATCH(US!$B23,FRED!$1:$1,0))),(SUM(JF23:JQ23)))),"")</f>
        <v>22490</v>
      </c>
      <c r="JS23" s="59">
        <f>+IFERROR((IF(ISTEXT(JS$5)=FALSE,(INDEX(FRED!$1:$1048576,MATCH(US!JS$5,FRED!$A:$A,0),MATCH(US!$B23,FRED!$1:$1,0))),(SUM(JG23:JR23)))),"")</f>
        <v>21939</v>
      </c>
      <c r="JT23" s="59">
        <f>+IFERROR((IF(ISTEXT(JT$5)=FALSE,(INDEX(FRED!$1:$1048576,MATCH(US!JT$5,FRED!$A:$A,0),MATCH(US!$B23,FRED!$1:$1,0))),(SUM(JH23:JS23)))),"")</f>
        <v>20863</v>
      </c>
      <c r="JU23" s="59">
        <f>+IFERROR((IF(ISTEXT(JU$5)=FALSE,(INDEX(FRED!$1:$1048576,MATCH(US!JU$5,FRED!$A:$A,0),MATCH(US!$B23,FRED!$1:$1,0))),(SUM(JI23:JT23)))),"")</f>
        <v>19046</v>
      </c>
      <c r="JV23" s="59">
        <f>+IFERROR((IF(ISTEXT(JV$5)=FALSE,(INDEX(FRED!$1:$1048576,MATCH(US!JV$5,FRED!$A:$A,0),MATCH(US!$B23,FRED!$1:$1,0))),(SUM(JJ23:JU23)))),"")</f>
        <v>18521</v>
      </c>
      <c r="JW23" s="59">
        <f>+IFERROR((IF(ISTEXT(JW$5)=FALSE,(INDEX(FRED!$1:$1048576,MATCH(US!JW$5,FRED!$A:$A,0),MATCH(US!$B23,FRED!$1:$1,0))),(SUM(JK23:JV23)))),"")</f>
        <v>18347</v>
      </c>
      <c r="JX23" s="59">
        <f>+IFERROR((IF(ISTEXT(JX$5)=FALSE,(INDEX(FRED!$1:$1048576,MATCH(US!JX$5,FRED!$A:$A,0),MATCH(US!$B23,FRED!$1:$1,0))),(SUM(JL23:JW23)))),"")</f>
        <v>17321</v>
      </c>
      <c r="JY23" s="59">
        <f>+IFERROR((IF(ISTEXT(JY$5)=FALSE,(INDEX(FRED!$1:$1048576,MATCH(US!JY$5,FRED!$A:$A,0),MATCH(US!$B23,FRED!$1:$1,0))),(SUM(JM23:JX23)))),"")</f>
        <v>16900</v>
      </c>
      <c r="JZ23" s="59">
        <f>+IFERROR((IF(ISTEXT(JZ$5)=FALSE,(INDEX(FRED!$1:$1048576,MATCH(US!JZ$5,FRED!$A:$A,0),MATCH(US!$B23,FRED!$1:$1,0))),(SUM(JN23:JY23)))),"")</f>
        <v>16673</v>
      </c>
      <c r="KA23" s="59">
        <f>+IFERROR((IF(ISTEXT(KA$5)=FALSE,(INDEX(FRED!$1:$1048576,MATCH(US!KA$5,FRED!$A:$A,0),MATCH(US!$B23,FRED!$1:$1,0))),(SUM(JO23:JZ23)))),"")</f>
        <v>17059</v>
      </c>
      <c r="KB23" s="59">
        <f>+IFERROR((IF(ISTEXT(KB$5)=FALSE,(INDEX(FRED!$1:$1048576,MATCH(US!KB$5,FRED!$A:$A,0),MATCH(US!$B23,FRED!$1:$1,0))),(SUM(JP23:KA23)))),"")</f>
        <v>16996</v>
      </c>
      <c r="KC23" s="60">
        <f>+IFERROR((IF(ISTEXT(KC$5)=FALSE,(INDEX(FRED!$1:$1048576,MATCH(US!KC$5,FRED!$A:$A,0),MATCH(US!$B23,FRED!$1:$1,0))),(SUM(JQ23:KB23)))),"")</f>
        <v>229436</v>
      </c>
      <c r="KD23" s="59">
        <f>+IFERROR((IF(ISTEXT(KD$5)=FALSE,(INDEX(FRED!$1:$1048576,MATCH(US!KD$5,FRED!$A:$A,0),MATCH(US!$B23,FRED!$1:$1,0))),(SUM(JR23:KC23)))),"")</f>
        <v>17415</v>
      </c>
      <c r="KE23" s="59">
        <f>+IFERROR((IF(ISTEXT(KE$5)=FALSE,(INDEX(FRED!$1:$1048576,MATCH(US!KE$5,FRED!$A:$A,0),MATCH(US!$B23,FRED!$1:$1,0))),(SUM(JS23:KD23)))),"")</f>
        <v>17929</v>
      </c>
      <c r="KF23" s="59">
        <f>+IFERROR((IF(ISTEXT(KF$5)=FALSE,(INDEX(FRED!$1:$1048576,MATCH(US!KF$5,FRED!$A:$A,0),MATCH(US!$B23,FRED!$1:$1,0))),(SUM(JT23:KE23)))),"")</f>
        <v>18728</v>
      </c>
      <c r="KG23" s="59">
        <f>+IFERROR((IF(ISTEXT(KG$5)=FALSE,(INDEX(FRED!$1:$1048576,MATCH(US!KG$5,FRED!$A:$A,0),MATCH(US!$B23,FRED!$1:$1,0))),(SUM(JU23:KF23)))),"")</f>
        <v>19170</v>
      </c>
      <c r="KH23" s="59">
        <f>+IFERROR((IF(ISTEXT(KH$5)=FALSE,(INDEX(FRED!$1:$1048576,MATCH(US!KH$5,FRED!$A:$A,0),MATCH(US!$B23,FRED!$1:$1,0))),(SUM(JV23:KG23)))),"")</f>
        <v>19545</v>
      </c>
      <c r="KI23" s="59">
        <f>+IFERROR((IF(ISTEXT(KI$5)=FALSE,(INDEX(FRED!$1:$1048576,MATCH(US!KI$5,FRED!$A:$A,0),MATCH(US!$B23,FRED!$1:$1,0))),(SUM(JW23:KH23)))),"")</f>
        <v>19633</v>
      </c>
      <c r="KJ23" s="59">
        <f>+IFERROR((IF(ISTEXT(KJ$5)=FALSE,(INDEX(FRED!$1:$1048576,MATCH(US!KJ$5,FRED!$A:$A,0),MATCH(US!$B23,FRED!$1:$1,0))),(SUM(JX23:KI23)))),"")</f>
        <v>19890</v>
      </c>
      <c r="KK23" s="59">
        <f>+IFERROR((IF(ISTEXT(KK$5)=FALSE,(INDEX(FRED!$1:$1048576,MATCH(US!KK$5,FRED!$A:$A,0),MATCH(US!$B23,FRED!$1:$1,0))),(SUM(JY23:KJ23)))),"")</f>
        <v>20705</v>
      </c>
      <c r="KL23" s="59">
        <f>+IFERROR((IF(ISTEXT(KL$5)=FALSE,(INDEX(FRED!$1:$1048576,MATCH(US!KL$5,FRED!$A:$A,0),MATCH(US!$B23,FRED!$1:$1,0))),(SUM(JZ23:KK23)))),"")</f>
        <v>21785</v>
      </c>
      <c r="KM23" s="59">
        <f>+IFERROR((IF(ISTEXT(KM$5)=FALSE,(INDEX(FRED!$1:$1048576,MATCH(US!KM$5,FRED!$A:$A,0),MATCH(US!$B23,FRED!$1:$1,0))),(SUM(KA23:KL23)))),"")</f>
        <v>22149</v>
      </c>
      <c r="KN23" s="59">
        <f>+IFERROR((IF(ISTEXT(KN$5)=FALSE,(INDEX(FRED!$1:$1048576,MATCH(US!KN$5,FRED!$A:$A,0),MATCH(US!$B23,FRED!$1:$1,0))),(SUM(KB23:KM23)))),"")</f>
        <v>22661</v>
      </c>
      <c r="KO23" s="59">
        <f>+IFERROR((IF(ISTEXT(KO$5)=FALSE,(INDEX(FRED!$1:$1048576,MATCH(US!KO$5,FRED!$A:$A,0),MATCH(US!$B23,FRED!$1:$1,0))),(SUM(KC23:KN23)))),"")</f>
        <v>22971</v>
      </c>
      <c r="KP23" s="60">
        <f>+IFERROR((IF(ISTEXT(KP$5)=FALSE,(INDEX(FRED!$1:$1048576,MATCH(US!KP$5,FRED!$A:$A,0),MATCH(US!$B23,FRED!$1:$1,0))),(SUM(KD23:KO23)))),"")</f>
        <v>242581</v>
      </c>
      <c r="KQ23" s="59">
        <f>+IFERROR((IF(ISTEXT(KQ$5)=FALSE,(INDEX(FRED!$1:$1048576,MATCH(US!KQ$5,FRED!$A:$A,0),MATCH(US!$B23,FRED!$1:$1,0))),(SUM(KE23:KP23)))),"")</f>
        <v>24252</v>
      </c>
      <c r="KR23" s="59">
        <f>+IFERROR((IF(ISTEXT(KR$5)=FALSE,(INDEX(FRED!$1:$1048576,MATCH(US!KR$5,FRED!$A:$A,0),MATCH(US!$B23,FRED!$1:$1,0))),(SUM(KF23:KQ23)))),"")</f>
        <v>24793</v>
      </c>
      <c r="KS23" s="59">
        <f>+IFERROR((IF(ISTEXT(KS$5)=FALSE,(INDEX(FRED!$1:$1048576,MATCH(US!KS$5,FRED!$A:$A,0),MATCH(US!$B23,FRED!$1:$1,0))),(SUM(KG23:KR23)))),"")</f>
        <v>25082</v>
      </c>
      <c r="KT23" s="59">
        <f>+IFERROR((IF(ISTEXT(KT$5)=FALSE,(INDEX(FRED!$1:$1048576,MATCH(US!KT$5,FRED!$A:$A,0),MATCH(US!$B23,FRED!$1:$1,0))),(SUM(KH23:KS23)))),"")</f>
        <v>25909</v>
      </c>
      <c r="KU23" s="59">
        <f>+IFERROR((IF(ISTEXT(KU$5)=FALSE,(INDEX(FRED!$1:$1048576,MATCH(US!KU$5,FRED!$A:$A,0),MATCH(US!$B23,FRED!$1:$1,0))),(SUM(KI23:KT23)))),"")</f>
        <v>26370</v>
      </c>
      <c r="KV23" s="59">
        <f>+IFERROR((IF(ISTEXT(KV$5)=FALSE,(INDEX(FRED!$1:$1048576,MATCH(US!KV$5,FRED!$A:$A,0),MATCH(US!$B23,FRED!$1:$1,0))),(SUM(KJ23:KU23)))),"")</f>
        <v>26920</v>
      </c>
      <c r="KW23" s="59">
        <f>+IFERROR((IF(ISTEXT(KW$5)=FALSE,(INDEX(FRED!$1:$1048576,MATCH(US!KW$5,FRED!$A:$A,0),MATCH(US!$B23,FRED!$1:$1,0))),(SUM(KK23:KV23)))),"")</f>
        <v>26589</v>
      </c>
      <c r="KX23" s="59">
        <f>+IFERROR((IF(ISTEXT(KX$5)=FALSE,(INDEX(FRED!$1:$1048576,MATCH(US!KX$5,FRED!$A:$A,0),MATCH(US!$B23,FRED!$1:$1,0))),(SUM(KL23:KW23)))),"")</f>
        <v>27098</v>
      </c>
      <c r="KY23" s="59">
        <f>+IFERROR((IF(ISTEXT(KY$5)=FALSE,(INDEX(FRED!$1:$1048576,MATCH(US!KY$5,FRED!$A:$A,0),MATCH(US!$B23,FRED!$1:$1,0))),(SUM(KM23:KX23)))),"")</f>
        <v>26141</v>
      </c>
      <c r="KZ23" s="59">
        <f>+IFERROR((IF(ISTEXT(KZ$5)=FALSE,(INDEX(FRED!$1:$1048576,MATCH(US!KZ$5,FRED!$A:$A,0),MATCH(US!$B23,FRED!$1:$1,0))),(SUM(KN23:KY23)))),"")</f>
        <v>26084</v>
      </c>
      <c r="LA23" s="59">
        <f>+IFERROR((IF(ISTEXT(LA$5)=FALSE,(INDEX(FRED!$1:$1048576,MATCH(US!LA$5,FRED!$A:$A,0),MATCH(US!$B23,FRED!$1:$1,0))),(SUM(KO23:KZ23)))),"")</f>
        <v>25738</v>
      </c>
      <c r="LB23" s="59">
        <f>+IFERROR((IF(ISTEXT(LB$5)=FALSE,(INDEX(FRED!$1:$1048576,MATCH(US!LB$5,FRED!$A:$A,0),MATCH(US!$B23,FRED!$1:$1,0))),(SUM(KP23:LA23)))),"")</f>
        <v>25461</v>
      </c>
      <c r="LC23" s="60">
        <f>+IFERROR((IF(ISTEXT(LC$5)=FALSE,(INDEX(FRED!$1:$1048576,MATCH(US!LC$5,FRED!$A:$A,0),MATCH(US!$B23,FRED!$1:$1,0))),(SUM(KQ23:LB23)))),"")</f>
        <v>310437</v>
      </c>
      <c r="LD23" s="59">
        <f>+IFERROR((IF(ISTEXT(LD$5)=FALSE,(INDEX(FRED!$1:$1048576,MATCH(US!LD$5,FRED!$A:$A,0),MATCH(US!$B23,FRED!$1:$1,0))),(SUM(KR23:LC23)))),"")</f>
        <v>24102</v>
      </c>
      <c r="LE23" s="59">
        <f>+IFERROR((IF(ISTEXT(LE$5)=FALSE,(INDEX(FRED!$1:$1048576,MATCH(US!LE$5,FRED!$A:$A,0),MATCH(US!$B23,FRED!$1:$1,0))),(SUM(KS23:LD23)))),"")</f>
        <v>24283</v>
      </c>
      <c r="LF23" s="59">
        <f>+IFERROR((IF(ISTEXT(LF$5)=FALSE,(INDEX(FRED!$1:$1048576,MATCH(US!LF$5,FRED!$A:$A,0),MATCH(US!$B23,FRED!$1:$1,0))),(SUM(KT23:LE23)))),"")</f>
        <v>24176</v>
      </c>
      <c r="LG23" s="59">
        <f>+IFERROR((IF(ISTEXT(LG$5)=FALSE,(INDEX(FRED!$1:$1048576,MATCH(US!LG$5,FRED!$A:$A,0),MATCH(US!$B23,FRED!$1:$1,0))),(SUM(KU23:LF23)))),"")</f>
        <v>24166</v>
      </c>
      <c r="LH23" s="59">
        <f>+IFERROR((IF(ISTEXT(LH$5)=FALSE,(INDEX(FRED!$1:$1048576,MATCH(US!LH$5,FRED!$A:$A,0),MATCH(US!$B23,FRED!$1:$1,0))),(SUM(KV23:LG23)))),"")</f>
        <v>24352</v>
      </c>
      <c r="LI23" s="59">
        <f>+IFERROR((IF(ISTEXT(LI$5)=FALSE,(INDEX(FRED!$1:$1048576,MATCH(US!LI$5,FRED!$A:$A,0),MATCH(US!$B23,FRED!$1:$1,0))),(SUM(KW23:LH23)))),"")</f>
        <v>24537</v>
      </c>
      <c r="LJ23" s="59">
        <f>+IFERROR((IF(ISTEXT(LJ$5)=FALSE,(INDEX(FRED!$1:$1048576,MATCH(US!LJ$5,FRED!$A:$A,0),MATCH(US!$B23,FRED!$1:$1,0))),(SUM(KX23:LI23)))),"")</f>
        <v>24439</v>
      </c>
      <c r="LK23" s="59">
        <f>+IFERROR((IF(ISTEXT(LK$5)=FALSE,(INDEX(FRED!$1:$1048576,MATCH(US!LK$5,FRED!$A:$A,0),MATCH(US!$B23,FRED!$1:$1,0))),(SUM(KY23:LJ23)))),"")</f>
        <v>24490</v>
      </c>
      <c r="LL23" s="59">
        <f>+IFERROR((IF(ISTEXT(LL$5)=FALSE,(INDEX(FRED!$1:$1048576,MATCH(US!LL$5,FRED!$A:$A,0),MATCH(US!$B23,FRED!$1:$1,0))),(SUM(KZ23:LK23)))),"")</f>
        <v>24650</v>
      </c>
      <c r="LM23" s="59">
        <f>+IFERROR((IF(ISTEXT(LM$5)=FALSE,(INDEX(FRED!$1:$1048576,MATCH(US!LM$5,FRED!$A:$A,0),MATCH(US!$B23,FRED!$1:$1,0))),(SUM(LA23:LL23)))),"")</f>
        <v>24632</v>
      </c>
      <c r="LN23" s="59">
        <f>+IFERROR((IF(ISTEXT(LN$5)=FALSE,(INDEX(FRED!$1:$1048576,MATCH(US!LN$5,FRED!$A:$A,0),MATCH(US!$B23,FRED!$1:$1,0))),(SUM(LB23:LM23)))),"")</f>
        <v>24007</v>
      </c>
      <c r="LO23" s="59">
        <f>+IFERROR((IF(ISTEXT(LO$5)=FALSE,(INDEX(FRED!$1:$1048576,MATCH(US!LO$5,FRED!$A:$A,0),MATCH(US!$B23,FRED!$1:$1,0))),(SUM(LC23:LN23)))),"")</f>
        <v>24287</v>
      </c>
      <c r="LP23" s="60">
        <f>+IFERROR((IF(ISTEXT(LP$5)=FALSE,(INDEX(FRED!$1:$1048576,MATCH(US!LP$5,FRED!$A:$A,0),MATCH(US!$B23,FRED!$1:$1,0))),(SUM(LD23:LO23)))),"")</f>
        <v>292121</v>
      </c>
      <c r="LQ23" s="59">
        <f>+IFERROR((IF(ISTEXT(LQ$5)=FALSE,(INDEX(FRED!$1:$1048576,MATCH(US!LQ$5,FRED!$A:$A,0),MATCH(US!$B23,FRED!$1:$1,0))),(SUM(LE23:LP23)))),"")</f>
        <v>23888</v>
      </c>
      <c r="LR23" s="59">
        <f>+IFERROR((IF(ISTEXT(LR$5)=FALSE,(INDEX(FRED!$1:$1048576,MATCH(US!LR$5,FRED!$A:$A,0),MATCH(US!$B23,FRED!$1:$1,0))),(SUM(LF23:LQ23)))),"")</f>
        <v>23555</v>
      </c>
      <c r="LS23" s="59">
        <f>+IFERROR((IF(ISTEXT(LS$5)=FALSE,(INDEX(FRED!$1:$1048576,MATCH(US!LS$5,FRED!$A:$A,0),MATCH(US!$B23,FRED!$1:$1,0))),(SUM(LG23:LR23)))),"")</f>
        <v>23061</v>
      </c>
      <c r="LT23" s="59">
        <f>+IFERROR((IF(ISTEXT(LT$5)=FALSE,(INDEX(FRED!$1:$1048576,MATCH(US!LT$5,FRED!$A:$A,0),MATCH(US!$B23,FRED!$1:$1,0))),(SUM(LH23:LS23)))),"")</f>
        <v>23283</v>
      </c>
      <c r="LU23" s="59">
        <f>+IFERROR((IF(ISTEXT(LU$5)=FALSE,(INDEX(FRED!$1:$1048576,MATCH(US!LU$5,FRED!$A:$A,0),MATCH(US!$B23,FRED!$1:$1,0))),(SUM(LI23:LT23)))),"")</f>
        <v>23632</v>
      </c>
      <c r="LV23" s="59">
        <f>+IFERROR((IF(ISTEXT(LV$5)=FALSE,(INDEX(FRED!$1:$1048576,MATCH(US!LV$5,FRED!$A:$A,0),MATCH(US!$B23,FRED!$1:$1,0))),(SUM(LJ23:LU23)))),"")</f>
        <v>23950</v>
      </c>
      <c r="LW23" s="59">
        <f>+IFERROR((IF(ISTEXT(LW$5)=FALSE,(INDEX(FRED!$1:$1048576,MATCH(US!LW$5,FRED!$A:$A,0),MATCH(US!$B23,FRED!$1:$1,0))),(SUM(LK23:LV23)))),"")</f>
        <v>24225</v>
      </c>
      <c r="LX23" s="59">
        <f>+IFERROR((IF(ISTEXT(LX$5)=FALSE,(INDEX(FRED!$1:$1048576,MATCH(US!LX$5,FRED!$A:$A,0),MATCH(US!$B23,FRED!$1:$1,0))),(SUM(LL23:LW23)))),"")</f>
        <v>24342</v>
      </c>
      <c r="LY23" s="59">
        <f>+IFERROR((IF(ISTEXT(LY$5)=FALSE,(INDEX(FRED!$1:$1048576,MATCH(US!LY$5,FRED!$A:$A,0),MATCH(US!$B23,FRED!$1:$1,0))),(SUM(LM23:LX23)))),"")</f>
        <v>24718</v>
      </c>
      <c r="LZ23" s="59">
        <f>+IFERROR((IF(ISTEXT(LZ$5)=FALSE,(INDEX(FRED!$1:$1048576,MATCH(US!LZ$5,FRED!$A:$A,0),MATCH(US!$B23,FRED!$1:$1,0))),(SUM(LN23:LY23)))),"")</f>
        <v>24961</v>
      </c>
      <c r="MA23" s="59">
        <f>+IFERROR((IF(ISTEXT(MA$5)=FALSE,(INDEX(FRED!$1:$1048576,MATCH(US!MA$5,FRED!$A:$A,0),MATCH(US!$B23,FRED!$1:$1,0))),(SUM(LO23:LZ23)))),"")</f>
        <v>24942</v>
      </c>
      <c r="MB23" s="59">
        <f>+IFERROR((IF(ISTEXT(MB$5)=FALSE,(INDEX(FRED!$1:$1048576,MATCH(US!MB$5,FRED!$A:$A,0),MATCH(US!$B23,FRED!$1:$1,0))),(SUM(LP23:MA23)))),"")</f>
        <v>24846</v>
      </c>
      <c r="MC23" s="60">
        <f>+IFERROR((IF(ISTEXT(MC$5)=FALSE,(INDEX(FRED!$1:$1048576,MATCH(US!MC$5,FRED!$A:$A,0),MATCH(US!$B23,FRED!$1:$1,0))),(SUM(LQ23:MB23)))),"")</f>
        <v>289403</v>
      </c>
      <c r="MD23" s="59">
        <f>+IFERROR((IF(ISTEXT(MD$5)=FALSE,(INDEX(FRED!$1:$1048576,MATCH(US!MD$5,FRED!$A:$A,0),MATCH(US!$B23,FRED!$1:$1,0))),(SUM(LR23:MC23)))),"")</f>
        <v>24909</v>
      </c>
      <c r="ME23" s="59">
        <f>+IFERROR((IF(ISTEXT(ME$5)=FALSE,(INDEX(FRED!$1:$1048576,MATCH(US!ME$5,FRED!$A:$A,0),MATCH(US!$B23,FRED!$1:$1,0))),(SUM(LS23:MD23)))),"")</f>
        <v>0</v>
      </c>
      <c r="MF23" s="59">
        <f>+IFERROR((IF(ISTEXT(MF$5)=FALSE,(INDEX(FRED!$1:$1048576,MATCH(US!MF$5,FRED!$A:$A,0),MATCH(US!$B23,FRED!$1:$1,0))),(SUM(LT23:ME23)))),"")</f>
        <v>0</v>
      </c>
      <c r="MG23" s="59" t="str">
        <f>+IFERROR((IF(ISTEXT(MG$5)=FALSE,(INDEX(FRED!$1:$1048576,MATCH(US!MG$5,FRED!$A:$A,0),MATCH(US!$B23,FRED!$1:$1,0))),(SUM(LU23:MF23)))),"")</f>
        <v/>
      </c>
      <c r="MH23" s="59" t="str">
        <f>+IFERROR((IF(ISTEXT(MH$5)=FALSE,(INDEX(FRED!$1:$1048576,MATCH(US!MH$5,FRED!$A:$A,0),MATCH(US!$B23,FRED!$1:$1,0))),(SUM(LV23:MG23)))),"")</f>
        <v/>
      </c>
      <c r="MI23" s="59" t="str">
        <f>+IFERROR((IF(ISTEXT(MI$5)=FALSE,(INDEX(FRED!$1:$1048576,MATCH(US!MI$5,FRED!$A:$A,0),MATCH(US!$B23,FRED!$1:$1,0))),(SUM(LW23:MH23)))),"")</f>
        <v/>
      </c>
      <c r="MJ23" s="59" t="str">
        <f>+IFERROR((IF(ISTEXT(MJ$5)=FALSE,(INDEX(FRED!$1:$1048576,MATCH(US!MJ$5,FRED!$A:$A,0),MATCH(US!$B23,FRED!$1:$1,0))),(SUM(LX23:MI23)))),"")</f>
        <v/>
      </c>
      <c r="MK23" s="59" t="str">
        <f>+IFERROR((IF(ISTEXT(MK$5)=FALSE,(INDEX(FRED!$1:$1048576,MATCH(US!MK$5,FRED!$A:$A,0),MATCH(US!$B23,FRED!$1:$1,0))),(SUM(LY23:MJ23)))),"")</f>
        <v/>
      </c>
      <c r="ML23" s="59" t="str">
        <f>+IFERROR((IF(ISTEXT(ML$5)=FALSE,(INDEX(FRED!$1:$1048576,MATCH(US!ML$5,FRED!$A:$A,0),MATCH(US!$B23,FRED!$1:$1,0))),(SUM(LZ23:MK23)))),"")</f>
        <v/>
      </c>
      <c r="MM23" s="59" t="str">
        <f>+IFERROR((IF(ISTEXT(MM$5)=FALSE,(INDEX(FRED!$1:$1048576,MATCH(US!MM$5,FRED!$A:$A,0),MATCH(US!$B23,FRED!$1:$1,0))),(SUM(MA23:ML23)))),"")</f>
        <v/>
      </c>
      <c r="MN23" s="59" t="str">
        <f>+IFERROR((IF(ISTEXT(MN$5)=FALSE,(INDEX(FRED!$1:$1048576,MATCH(US!MN$5,FRED!$A:$A,0),MATCH(US!$B23,FRED!$1:$1,0))),(SUM(MB23:MM23)))),"")</f>
        <v/>
      </c>
      <c r="MO23" s="59" t="str">
        <f>+IFERROR((IF(ISTEXT(MO$5)=FALSE,(INDEX(FRED!$1:$1048576,MATCH(US!MO$5,FRED!$A:$A,0),MATCH(US!$B23,FRED!$1:$1,0))),(SUM(MC23:MN23)))),"")</f>
        <v/>
      </c>
      <c r="MP23" s="60">
        <f>+IFERROR((IF(ISTEXT(MP$5)=FALSE,(INDEX(FRED!$1:$1048576,MATCH(US!MP$5,FRED!$A:$A,0),MATCH(US!$B23,FRED!$1:$1,0))),(SUM(MD23:MO23)))),"")</f>
        <v>24909</v>
      </c>
    </row>
    <row r="24" spans="1:354" s="117" customFormat="1" ht="15.95" hidden="1" customHeight="1" outlineLevel="2">
      <c r="A24" s="159"/>
      <c r="B24" s="177" t="s">
        <v>595</v>
      </c>
      <c r="C24" s="201" t="s">
        <v>596</v>
      </c>
      <c r="D24" s="59">
        <f>+IFERROR((IF(ISTEXT(D$5)=FALSE,(INDEX(FRED!$1:$1048576,MATCH(US!D$5,FRED!$A:$A,0),MATCH(US!$B24,FRED!$1:$1,0))),(SUM(#REF!)))),"")</f>
        <v>0</v>
      </c>
      <c r="E24" s="59">
        <f>+IFERROR((IF(ISTEXT(E$5)=FALSE,(INDEX(FRED!$1:$1048576,MATCH(US!E$5,FRED!$A:$A,0),MATCH(US!$B24,FRED!$1:$1,0))),(SUM(#REF!)))),"")</f>
        <v>0</v>
      </c>
      <c r="F24" s="59">
        <f>+IFERROR((IF(ISTEXT(F$5)=FALSE,(INDEX(FRED!$1:$1048576,MATCH(US!F$5,FRED!$A:$A,0),MATCH(US!$B24,FRED!$1:$1,0))),(SUM(#REF!)))),"")</f>
        <v>0</v>
      </c>
      <c r="G24" s="59">
        <f>+IFERROR((IF(ISTEXT(G$5)=FALSE,(INDEX(FRED!$1:$1048576,MATCH(US!G$5,FRED!$A:$A,0),MATCH(US!$B24,FRED!$1:$1,0))),(SUM(#REF!)))),"")</f>
        <v>0</v>
      </c>
      <c r="H24" s="59">
        <f>+IFERROR((IF(ISTEXT(H$5)=FALSE,(INDEX(FRED!$1:$1048576,MATCH(US!H$5,FRED!$A:$A,0),MATCH(US!$B24,FRED!$1:$1,0))),(SUM(#REF!)))),"")</f>
        <v>0</v>
      </c>
      <c r="I24" s="59">
        <f>+IFERROR((IF(ISTEXT(I$5)=FALSE,(INDEX(FRED!$1:$1048576,MATCH(US!I$5,FRED!$A:$A,0),MATCH(US!$B24,FRED!$1:$1,0))),(SUM(#REF!)))),"")</f>
        <v>0</v>
      </c>
      <c r="J24" s="59">
        <f>+IFERROR((IF(ISTEXT(J$5)=FALSE,(INDEX(FRED!$1:$1048576,MATCH(US!J$5,FRED!$A:$A,0),MATCH(US!$B24,FRED!$1:$1,0))),(SUM(#REF!)))),"")</f>
        <v>0</v>
      </c>
      <c r="K24" s="59">
        <f>+IFERROR((IF(ISTEXT(K$5)=FALSE,(INDEX(FRED!$1:$1048576,MATCH(US!K$5,FRED!$A:$A,0),MATCH(US!$B24,FRED!$1:$1,0))),(SUM(#REF!)))),"")</f>
        <v>0</v>
      </c>
      <c r="L24" s="59">
        <f>+IFERROR((IF(ISTEXT(L$5)=FALSE,(INDEX(FRED!$1:$1048576,MATCH(US!L$5,FRED!$A:$A,0),MATCH(US!$B24,FRED!$1:$1,0))),(SUM(#REF!)))),"")</f>
        <v>0</v>
      </c>
      <c r="M24" s="59">
        <f>+IFERROR((IF(ISTEXT(M$5)=FALSE,(INDEX(FRED!$1:$1048576,MATCH(US!M$5,FRED!$A:$A,0),MATCH(US!$B24,FRED!$1:$1,0))),(SUM(A24:L24)))),"")</f>
        <v>0</v>
      </c>
      <c r="N24" s="59">
        <f>+IFERROR((IF(ISTEXT(N$5)=FALSE,(INDEX(FRED!$1:$1048576,MATCH(US!N$5,FRED!$A:$A,0),MATCH(US!$B24,FRED!$1:$1,0))),(SUM(B24:M24)))),"")</f>
        <v>0</v>
      </c>
      <c r="O24" s="59">
        <f>+IFERROR((IF(ISTEXT(O$5)=FALSE,(INDEX(FRED!$1:$1048576,MATCH(US!O$5,FRED!$A:$A,0),MATCH(US!$B24,FRED!$1:$1,0))),(SUM(C24:N24)))),"")</f>
        <v>0</v>
      </c>
      <c r="P24" s="60">
        <f>+IFERROR((IF(ISTEXT(P$5)=FALSE,(INDEX(FRED!$1:$1048576,MATCH(US!P$5,FRED!$A:$A,0),MATCH(US!$B24,FRED!$1:$1,0))),(SUM(D24:O24)))),"")</f>
        <v>0</v>
      </c>
      <c r="Q24" s="59">
        <f>+IFERROR((IF(ISTEXT(Q$5)=FALSE,(INDEX(FRED!$1:$1048576,MATCH(US!Q$5,FRED!$A:$A,0),MATCH(US!$B24,FRED!$1:$1,0))),(SUM(E24:P24)))),"")</f>
        <v>0</v>
      </c>
      <c r="R24" s="59">
        <f>+IFERROR((IF(ISTEXT(R$5)=FALSE,(INDEX(FRED!$1:$1048576,MATCH(US!R$5,FRED!$A:$A,0),MATCH(US!$B24,FRED!$1:$1,0))),(SUM(F24:Q24)))),"")</f>
        <v>0</v>
      </c>
      <c r="S24" s="59">
        <f>+IFERROR((IF(ISTEXT(S$5)=FALSE,(INDEX(FRED!$1:$1048576,MATCH(US!S$5,FRED!$A:$A,0),MATCH(US!$B24,FRED!$1:$1,0))),(SUM(G24:R24)))),"")</f>
        <v>0</v>
      </c>
      <c r="T24" s="59">
        <f>+IFERROR((IF(ISTEXT(T$5)=FALSE,(INDEX(FRED!$1:$1048576,MATCH(US!T$5,FRED!$A:$A,0),MATCH(US!$B24,FRED!$1:$1,0))),(SUM(H24:S24)))),"")</f>
        <v>0</v>
      </c>
      <c r="U24" s="59">
        <f>+IFERROR((IF(ISTEXT(U$5)=FALSE,(INDEX(FRED!$1:$1048576,MATCH(US!U$5,FRED!$A:$A,0),MATCH(US!$B24,FRED!$1:$1,0))),(SUM(I24:T24)))),"")</f>
        <v>0</v>
      </c>
      <c r="V24" s="59">
        <f>+IFERROR((IF(ISTEXT(V$5)=FALSE,(INDEX(FRED!$1:$1048576,MATCH(US!V$5,FRED!$A:$A,0),MATCH(US!$B24,FRED!$1:$1,0))),(SUM(J24:U24)))),"")</f>
        <v>0</v>
      </c>
      <c r="W24" s="59">
        <f>+IFERROR((IF(ISTEXT(W$5)=FALSE,(INDEX(FRED!$1:$1048576,MATCH(US!W$5,FRED!$A:$A,0),MATCH(US!$B24,FRED!$1:$1,0))),(SUM(K24:V24)))),"")</f>
        <v>0</v>
      </c>
      <c r="X24" s="59">
        <f>+IFERROR((IF(ISTEXT(X$5)=FALSE,(INDEX(FRED!$1:$1048576,MATCH(US!X$5,FRED!$A:$A,0),MATCH(US!$B24,FRED!$1:$1,0))),(SUM(L24:W24)))),"")</f>
        <v>0</v>
      </c>
      <c r="Y24" s="59">
        <f>+IFERROR((IF(ISTEXT(Y$5)=FALSE,(INDEX(FRED!$1:$1048576,MATCH(US!Y$5,FRED!$A:$A,0),MATCH(US!$B24,FRED!$1:$1,0))),(SUM(M24:X24)))),"")</f>
        <v>0</v>
      </c>
      <c r="Z24" s="59">
        <f>+IFERROR((IF(ISTEXT(Z$5)=FALSE,(INDEX(FRED!$1:$1048576,MATCH(US!Z$5,FRED!$A:$A,0),MATCH(US!$B24,FRED!$1:$1,0))),(SUM(N24:Y24)))),"")</f>
        <v>0</v>
      </c>
      <c r="AA24" s="59">
        <f>+IFERROR((IF(ISTEXT(AA$5)=FALSE,(INDEX(FRED!$1:$1048576,MATCH(US!AA$5,FRED!$A:$A,0),MATCH(US!$B24,FRED!$1:$1,0))),(SUM(O24:Z24)))),"")</f>
        <v>0</v>
      </c>
      <c r="AB24" s="59">
        <f>+IFERROR((IF(ISTEXT(AB$5)=FALSE,(INDEX(FRED!$1:$1048576,MATCH(US!AB$5,FRED!$A:$A,0),MATCH(US!$B24,FRED!$1:$1,0))),(SUM(P24:AA24)))),"")</f>
        <v>0</v>
      </c>
      <c r="AC24" s="60">
        <f>+IFERROR((IF(ISTEXT(AC$5)=FALSE,(INDEX(FRED!$1:$1048576,MATCH(US!AC$5,FRED!$A:$A,0),MATCH(US!$B24,FRED!$1:$1,0))),(SUM(Q24:AB24)))),"")</f>
        <v>0</v>
      </c>
      <c r="AD24" s="59">
        <f>+IFERROR((IF(ISTEXT(AD$5)=FALSE,(INDEX(FRED!$1:$1048576,MATCH(US!AD$5,FRED!$A:$A,0),MATCH(US!$B24,FRED!$1:$1,0))),(SUM(R24:AC24)))),"")</f>
        <v>8468</v>
      </c>
      <c r="AE24" s="59">
        <f>+IFERROR((IF(ISTEXT(AE$5)=FALSE,(INDEX(FRED!$1:$1048576,MATCH(US!AE$5,FRED!$A:$A,0),MATCH(US!$B24,FRED!$1:$1,0))),(SUM(S24:AD24)))),"")</f>
        <v>8818</v>
      </c>
      <c r="AF24" s="59">
        <f>+IFERROR((IF(ISTEXT(AF$5)=FALSE,(INDEX(FRED!$1:$1048576,MATCH(US!AF$5,FRED!$A:$A,0),MATCH(US!$B24,FRED!$1:$1,0))),(SUM(T24:AE24)))),"")</f>
        <v>8035</v>
      </c>
      <c r="AG24" s="59">
        <f>+IFERROR((IF(ISTEXT(AG$5)=FALSE,(INDEX(FRED!$1:$1048576,MATCH(US!AG$5,FRED!$A:$A,0),MATCH(US!$B24,FRED!$1:$1,0))),(SUM(U24:AF24)))),"")</f>
        <v>8025</v>
      </c>
      <c r="AH24" s="59">
        <f>+IFERROR((IF(ISTEXT(AH$5)=FALSE,(INDEX(FRED!$1:$1048576,MATCH(US!AH$5,FRED!$A:$A,0),MATCH(US!$B24,FRED!$1:$1,0))),(SUM(V24:AG24)))),"")</f>
        <v>8023</v>
      </c>
      <c r="AI24" s="59">
        <f>+IFERROR((IF(ISTEXT(AI$5)=FALSE,(INDEX(FRED!$1:$1048576,MATCH(US!AI$5,FRED!$A:$A,0),MATCH(US!$B24,FRED!$1:$1,0))),(SUM(W24:AH24)))),"")</f>
        <v>8509</v>
      </c>
      <c r="AJ24" s="59">
        <f>+IFERROR((IF(ISTEXT(AJ$5)=FALSE,(INDEX(FRED!$1:$1048576,MATCH(US!AJ$5,FRED!$A:$A,0),MATCH(US!$B24,FRED!$1:$1,0))),(SUM(X24:AI24)))),"")</f>
        <v>7551</v>
      </c>
      <c r="AK24" s="59">
        <f>+IFERROR((IF(ISTEXT(AK$5)=FALSE,(INDEX(FRED!$1:$1048576,MATCH(US!AK$5,FRED!$A:$A,0),MATCH(US!$B24,FRED!$1:$1,0))),(SUM(Y24:AJ24)))),"")</f>
        <v>7577</v>
      </c>
      <c r="AL24" s="59">
        <f>+IFERROR((IF(ISTEXT(AL$5)=FALSE,(INDEX(FRED!$1:$1048576,MATCH(US!AL$5,FRED!$A:$A,0),MATCH(US!$B24,FRED!$1:$1,0))),(SUM(Z24:AK24)))),"")</f>
        <v>7469</v>
      </c>
      <c r="AM24" s="59">
        <f>+IFERROR((IF(ISTEXT(AM$5)=FALSE,(INDEX(FRED!$1:$1048576,MATCH(US!AM$5,FRED!$A:$A,0),MATCH(US!$B24,FRED!$1:$1,0))),(SUM(AA24:AL24)))),"")</f>
        <v>7146</v>
      </c>
      <c r="AN24" s="59">
        <f>+IFERROR((IF(ISTEXT(AN$5)=FALSE,(INDEX(FRED!$1:$1048576,MATCH(US!AN$5,FRED!$A:$A,0),MATCH(US!$B24,FRED!$1:$1,0))),(SUM(AB24:AM24)))),"")</f>
        <v>7279</v>
      </c>
      <c r="AO24" s="59">
        <f>+IFERROR((IF(ISTEXT(AO$5)=FALSE,(INDEX(FRED!$1:$1048576,MATCH(US!AO$5,FRED!$A:$A,0),MATCH(US!$B24,FRED!$1:$1,0))),(SUM(AC24:AN24)))),"")</f>
        <v>7201</v>
      </c>
      <c r="AP24" s="60">
        <f>+IFERROR((IF(ISTEXT(AP$5)=FALSE,(INDEX(FRED!$1:$1048576,MATCH(US!AP$5,FRED!$A:$A,0),MATCH(US!$B24,FRED!$1:$1,0))),(SUM(AD24:AO24)))),"")</f>
        <v>94101</v>
      </c>
      <c r="AQ24" s="59">
        <f>+IFERROR((IF(ISTEXT(AQ$5)=FALSE,(INDEX(FRED!$1:$1048576,MATCH(US!AQ$5,FRED!$A:$A,0),MATCH(US!$B24,FRED!$1:$1,0))),(SUM(AE24:AP24)))),"")</f>
        <v>6976</v>
      </c>
      <c r="AR24" s="59">
        <f>+IFERROR((IF(ISTEXT(AR$5)=FALSE,(INDEX(FRED!$1:$1048576,MATCH(US!AR$5,FRED!$A:$A,0),MATCH(US!$B24,FRED!$1:$1,0))),(SUM(AF24:AQ24)))),"")</f>
        <v>7029</v>
      </c>
      <c r="AS24" s="59">
        <f>+IFERROR((IF(ISTEXT(AS$5)=FALSE,(INDEX(FRED!$1:$1048576,MATCH(US!AS$5,FRED!$A:$A,0),MATCH(US!$B24,FRED!$1:$1,0))),(SUM(AG24:AR24)))),"")</f>
        <v>6992</v>
      </c>
      <c r="AT24" s="59">
        <f>+IFERROR((IF(ISTEXT(AT$5)=FALSE,(INDEX(FRED!$1:$1048576,MATCH(US!AT$5,FRED!$A:$A,0),MATCH(US!$B24,FRED!$1:$1,0))),(SUM(AH24:AS24)))),"")</f>
        <v>6958</v>
      </c>
      <c r="AU24" s="59">
        <f>+IFERROR((IF(ISTEXT(AU$5)=FALSE,(INDEX(FRED!$1:$1048576,MATCH(US!AU$5,FRED!$A:$A,0),MATCH(US!$B24,FRED!$1:$1,0))),(SUM(AI24:AT24)))),"")</f>
        <v>7067</v>
      </c>
      <c r="AV24" s="59">
        <f>+IFERROR((IF(ISTEXT(AV$5)=FALSE,(INDEX(FRED!$1:$1048576,MATCH(US!AV$5,FRED!$A:$A,0),MATCH(US!$B24,FRED!$1:$1,0))),(SUM(AJ24:AU24)))),"")</f>
        <v>7124</v>
      </c>
      <c r="AW24" s="59">
        <f>+IFERROR((IF(ISTEXT(AW$5)=FALSE,(INDEX(FRED!$1:$1048576,MATCH(US!AW$5,FRED!$A:$A,0),MATCH(US!$B24,FRED!$1:$1,0))),(SUM(AK24:AV24)))),"")</f>
        <v>7465</v>
      </c>
      <c r="AX24" s="59">
        <f>+IFERROR((IF(ISTEXT(AX$5)=FALSE,(INDEX(FRED!$1:$1048576,MATCH(US!AX$5,FRED!$A:$A,0),MATCH(US!$B24,FRED!$1:$1,0))),(SUM(AL24:AW24)))),"")</f>
        <v>7274</v>
      </c>
      <c r="AY24" s="59">
        <f>+IFERROR((IF(ISTEXT(AY$5)=FALSE,(INDEX(FRED!$1:$1048576,MATCH(US!AY$5,FRED!$A:$A,0),MATCH(US!$B24,FRED!$1:$1,0))),(SUM(AM24:AX24)))),"")</f>
        <v>7179</v>
      </c>
      <c r="AZ24" s="59">
        <f>+IFERROR((IF(ISTEXT(AZ$5)=FALSE,(INDEX(FRED!$1:$1048576,MATCH(US!AZ$5,FRED!$A:$A,0),MATCH(US!$B24,FRED!$1:$1,0))),(SUM(AN24:AY24)))),"")</f>
        <v>7664</v>
      </c>
      <c r="BA24" s="59">
        <f>+IFERROR((IF(ISTEXT(BA$5)=FALSE,(INDEX(FRED!$1:$1048576,MATCH(US!BA$5,FRED!$A:$A,0),MATCH(US!$B24,FRED!$1:$1,0))),(SUM(AO24:AZ24)))),"")</f>
        <v>7166</v>
      </c>
      <c r="BB24" s="59">
        <f>+IFERROR((IF(ISTEXT(BB$5)=FALSE,(INDEX(FRED!$1:$1048576,MATCH(US!BB$5,FRED!$A:$A,0),MATCH(US!$B24,FRED!$1:$1,0))),(SUM(AP24:BA24)))),"")</f>
        <v>7054</v>
      </c>
      <c r="BC24" s="60">
        <f>+IFERROR((IF(ISTEXT(BC$5)=FALSE,(INDEX(FRED!$1:$1048576,MATCH(US!BC$5,FRED!$A:$A,0),MATCH(US!$B24,FRED!$1:$1,0))),(SUM(AQ24:BB24)))),"")</f>
        <v>85948</v>
      </c>
      <c r="BD24" s="59">
        <f>+IFERROR((IF(ISTEXT(BD$5)=FALSE,(INDEX(FRED!$1:$1048576,MATCH(US!BD$5,FRED!$A:$A,0),MATCH(US!$B24,FRED!$1:$1,0))),(SUM(AR24:BC24)))),"")</f>
        <v>7164</v>
      </c>
      <c r="BE24" s="59">
        <f>+IFERROR((IF(ISTEXT(BE$5)=FALSE,(INDEX(FRED!$1:$1048576,MATCH(US!BE$5,FRED!$A:$A,0),MATCH(US!$B24,FRED!$1:$1,0))),(SUM(AS24:BD24)))),"")</f>
        <v>6770</v>
      </c>
      <c r="BF24" s="59">
        <f>+IFERROR((IF(ISTEXT(BF$5)=FALSE,(INDEX(FRED!$1:$1048576,MATCH(US!BF$5,FRED!$A:$A,0),MATCH(US!$B24,FRED!$1:$1,0))),(SUM(AT24:BE24)))),"")</f>
        <v>7114</v>
      </c>
      <c r="BG24" s="59">
        <f>+IFERROR((IF(ISTEXT(BG$5)=FALSE,(INDEX(FRED!$1:$1048576,MATCH(US!BG$5,FRED!$A:$A,0),MATCH(US!$B24,FRED!$1:$1,0))),(SUM(AU24:BF24)))),"")</f>
        <v>7171</v>
      </c>
      <c r="BH24" s="59">
        <f>+IFERROR((IF(ISTEXT(BH$5)=FALSE,(INDEX(FRED!$1:$1048576,MATCH(US!BH$5,FRED!$A:$A,0),MATCH(US!$B24,FRED!$1:$1,0))),(SUM(AV24:BG24)))),"")</f>
        <v>7196</v>
      </c>
      <c r="BI24" s="59">
        <f>+IFERROR((IF(ISTEXT(BI$5)=FALSE,(INDEX(FRED!$1:$1048576,MATCH(US!BI$5,FRED!$A:$A,0),MATCH(US!$B24,FRED!$1:$1,0))),(SUM(AW24:BH24)))),"")</f>
        <v>6964</v>
      </c>
      <c r="BJ24" s="59">
        <f>+IFERROR((IF(ISTEXT(BJ$5)=FALSE,(INDEX(FRED!$1:$1048576,MATCH(US!BJ$5,FRED!$A:$A,0),MATCH(US!$B24,FRED!$1:$1,0))),(SUM(AX24:BI24)))),"")</f>
        <v>7181</v>
      </c>
      <c r="BK24" s="59">
        <f>+IFERROR((IF(ISTEXT(BK$5)=FALSE,(INDEX(FRED!$1:$1048576,MATCH(US!BK$5,FRED!$A:$A,0),MATCH(US!$B24,FRED!$1:$1,0))),(SUM(AY24:BJ24)))),"")</f>
        <v>7341</v>
      </c>
      <c r="BL24" s="59">
        <f>+IFERROR((IF(ISTEXT(BL$5)=FALSE,(INDEX(FRED!$1:$1048576,MATCH(US!BL$5,FRED!$A:$A,0),MATCH(US!$B24,FRED!$1:$1,0))),(SUM(AZ24:BK24)))),"")</f>
        <v>7049</v>
      </c>
      <c r="BM24" s="59">
        <f>+IFERROR((IF(ISTEXT(BM$5)=FALSE,(INDEX(FRED!$1:$1048576,MATCH(US!BM$5,FRED!$A:$A,0),MATCH(US!$B24,FRED!$1:$1,0))),(SUM(BA24:BL24)))),"")</f>
        <v>6412</v>
      </c>
      <c r="BN24" s="59">
        <f>+IFERROR((IF(ISTEXT(BN$5)=FALSE,(INDEX(FRED!$1:$1048576,MATCH(US!BN$5,FRED!$A:$A,0),MATCH(US!$B24,FRED!$1:$1,0))),(SUM(BB24:BM24)))),"")</f>
        <v>6908</v>
      </c>
      <c r="BO24" s="59">
        <f>+IFERROR((IF(ISTEXT(BO$5)=FALSE,(INDEX(FRED!$1:$1048576,MATCH(US!BO$5,FRED!$A:$A,0),MATCH(US!$B24,FRED!$1:$1,0))),(SUM(BC24:BN24)))),"")</f>
        <v>6748</v>
      </c>
      <c r="BP24" s="60">
        <f>+IFERROR((IF(ISTEXT(BP$5)=FALSE,(INDEX(FRED!$1:$1048576,MATCH(US!BP$5,FRED!$A:$A,0),MATCH(US!$B24,FRED!$1:$1,0))),(SUM(BD24:BO24)))),"")</f>
        <v>84018</v>
      </c>
      <c r="BQ24" s="59">
        <f>+IFERROR((IF(ISTEXT(BQ$5)=FALSE,(INDEX(FRED!$1:$1048576,MATCH(US!BQ$5,FRED!$A:$A,0),MATCH(US!$B24,FRED!$1:$1,0))),(SUM(BE24:BP24)))),"")</f>
        <v>6899</v>
      </c>
      <c r="BR24" s="59">
        <f>+IFERROR((IF(ISTEXT(BR$5)=FALSE,(INDEX(FRED!$1:$1048576,MATCH(US!BR$5,FRED!$A:$A,0),MATCH(US!$B24,FRED!$1:$1,0))),(SUM(BF24:BQ24)))),"")</f>
        <v>6874</v>
      </c>
      <c r="BS24" s="59">
        <f>+IFERROR((IF(ISTEXT(BS$5)=FALSE,(INDEX(FRED!$1:$1048576,MATCH(US!BS$5,FRED!$A:$A,0),MATCH(US!$B24,FRED!$1:$1,0))),(SUM(BG24:BR24)))),"")</f>
        <v>6673</v>
      </c>
      <c r="BT24" s="59">
        <f>+IFERROR((IF(ISTEXT(BT$5)=FALSE,(INDEX(FRED!$1:$1048576,MATCH(US!BT$5,FRED!$A:$A,0),MATCH(US!$B24,FRED!$1:$1,0))),(SUM(BH24:BS24)))),"")</f>
        <v>6652</v>
      </c>
      <c r="BU24" s="59">
        <f>+IFERROR((IF(ISTEXT(BU$5)=FALSE,(INDEX(FRED!$1:$1048576,MATCH(US!BU$5,FRED!$A:$A,0),MATCH(US!$B24,FRED!$1:$1,0))),(SUM(BI24:BT24)))),"")</f>
        <v>7002</v>
      </c>
      <c r="BV24" s="59">
        <f>+IFERROR((IF(ISTEXT(BV$5)=FALSE,(INDEX(FRED!$1:$1048576,MATCH(US!BV$5,FRED!$A:$A,0),MATCH(US!$B24,FRED!$1:$1,0))),(SUM(BJ24:BU24)))),"")</f>
        <v>7694</v>
      </c>
      <c r="BW24" s="59">
        <f>+IFERROR((IF(ISTEXT(BW$5)=FALSE,(INDEX(FRED!$1:$1048576,MATCH(US!BW$5,FRED!$A:$A,0),MATCH(US!$B24,FRED!$1:$1,0))),(SUM(BK24:BV24)))),"")</f>
        <v>7480</v>
      </c>
      <c r="BX24" s="59">
        <f>+IFERROR((IF(ISTEXT(BX$5)=FALSE,(INDEX(FRED!$1:$1048576,MATCH(US!BX$5,FRED!$A:$A,0),MATCH(US!$B24,FRED!$1:$1,0))),(SUM(BL24:BW24)))),"")</f>
        <v>7449</v>
      </c>
      <c r="BY24" s="59">
        <f>+IFERROR((IF(ISTEXT(BY$5)=FALSE,(INDEX(FRED!$1:$1048576,MATCH(US!BY$5,FRED!$A:$A,0),MATCH(US!$B24,FRED!$1:$1,0))),(SUM(BM24:BX24)))),"")</f>
        <v>8067</v>
      </c>
      <c r="BZ24" s="59">
        <f>+IFERROR((IF(ISTEXT(BZ$5)=FALSE,(INDEX(FRED!$1:$1048576,MATCH(US!BZ$5,FRED!$A:$A,0),MATCH(US!$B24,FRED!$1:$1,0))),(SUM(BN24:BY24)))),"")</f>
        <v>7709</v>
      </c>
      <c r="CA24" s="59">
        <f>+IFERROR((IF(ISTEXT(CA$5)=FALSE,(INDEX(FRED!$1:$1048576,MATCH(US!CA$5,FRED!$A:$A,0),MATCH(US!$B24,FRED!$1:$1,0))),(SUM(BO24:BZ24)))),"")</f>
        <v>7679</v>
      </c>
      <c r="CB24" s="59">
        <f>+IFERROR((IF(ISTEXT(CB$5)=FALSE,(INDEX(FRED!$1:$1048576,MATCH(US!CB$5,FRED!$A:$A,0),MATCH(US!$B24,FRED!$1:$1,0))),(SUM(BP24:CA24)))),"")</f>
        <v>7226</v>
      </c>
      <c r="CC24" s="60">
        <f>+IFERROR((IF(ISTEXT(CC$5)=FALSE,(INDEX(FRED!$1:$1048576,MATCH(US!CC$5,FRED!$A:$A,0),MATCH(US!$B24,FRED!$1:$1,0))),(SUM(BQ24:CB24)))),"")</f>
        <v>87404</v>
      </c>
      <c r="CD24" s="59">
        <f>+IFERROR((IF(ISTEXT(CD$5)=FALSE,(INDEX(FRED!$1:$1048576,MATCH(US!CD$5,FRED!$A:$A,0),MATCH(US!$B24,FRED!$1:$1,0))),(SUM(BR24:CC24)))),"")</f>
        <v>7423</v>
      </c>
      <c r="CE24" s="59">
        <f>+IFERROR((IF(ISTEXT(CE$5)=FALSE,(INDEX(FRED!$1:$1048576,MATCH(US!CE$5,FRED!$A:$A,0),MATCH(US!$B24,FRED!$1:$1,0))),(SUM(BS24:CD24)))),"")</f>
        <v>7733</v>
      </c>
      <c r="CF24" s="59">
        <f>+IFERROR((IF(ISTEXT(CF$5)=FALSE,(INDEX(FRED!$1:$1048576,MATCH(US!CF$5,FRED!$A:$A,0),MATCH(US!$B24,FRED!$1:$1,0))),(SUM(BT24:CE24)))),"")</f>
        <v>7688</v>
      </c>
      <c r="CG24" s="59">
        <f>+IFERROR((IF(ISTEXT(CG$5)=FALSE,(INDEX(FRED!$1:$1048576,MATCH(US!CG$5,FRED!$A:$A,0),MATCH(US!$B24,FRED!$1:$1,0))),(SUM(BU24:CF24)))),"")</f>
        <v>7753</v>
      </c>
      <c r="CH24" s="59">
        <f>+IFERROR((IF(ISTEXT(CH$5)=FALSE,(INDEX(FRED!$1:$1048576,MATCH(US!CH$5,FRED!$A:$A,0),MATCH(US!$B24,FRED!$1:$1,0))),(SUM(BV24:CG24)))),"")</f>
        <v>7747</v>
      </c>
      <c r="CI24" s="59">
        <f>+IFERROR((IF(ISTEXT(CI$5)=FALSE,(INDEX(FRED!$1:$1048576,MATCH(US!CI$5,FRED!$A:$A,0),MATCH(US!$B24,FRED!$1:$1,0))),(SUM(BW24:CH24)))),"")</f>
        <v>7545</v>
      </c>
      <c r="CJ24" s="59">
        <f>+IFERROR((IF(ISTEXT(CJ$5)=FALSE,(INDEX(FRED!$1:$1048576,MATCH(US!CJ$5,FRED!$A:$A,0),MATCH(US!$B24,FRED!$1:$1,0))),(SUM(BX24:CI24)))),"")</f>
        <v>7583</v>
      </c>
      <c r="CK24" s="59">
        <f>+IFERROR((IF(ISTEXT(CK$5)=FALSE,(INDEX(FRED!$1:$1048576,MATCH(US!CK$5,FRED!$A:$A,0),MATCH(US!$B24,FRED!$1:$1,0))),(SUM(BY24:CJ24)))),"")</f>
        <v>7229</v>
      </c>
      <c r="CL24" s="59">
        <f>+IFERROR((IF(ISTEXT(CL$5)=FALSE,(INDEX(FRED!$1:$1048576,MATCH(US!CL$5,FRED!$A:$A,0),MATCH(US!$B24,FRED!$1:$1,0))),(SUM(BZ24:CK24)))),"")</f>
        <v>7834</v>
      </c>
      <c r="CM24" s="59">
        <f>+IFERROR((IF(ISTEXT(CM$5)=FALSE,(INDEX(FRED!$1:$1048576,MATCH(US!CM$5,FRED!$A:$A,0),MATCH(US!$B24,FRED!$1:$1,0))),(SUM(CA24:CL24)))),"")</f>
        <v>8103</v>
      </c>
      <c r="CN24" s="59">
        <f>+IFERROR((IF(ISTEXT(CN$5)=FALSE,(INDEX(FRED!$1:$1048576,MATCH(US!CN$5,FRED!$A:$A,0),MATCH(US!$B24,FRED!$1:$1,0))),(SUM(CB24:CM24)))),"")</f>
        <v>8155</v>
      </c>
      <c r="CO24" s="59">
        <f>+IFERROR((IF(ISTEXT(CO$5)=FALSE,(INDEX(FRED!$1:$1048576,MATCH(US!CO$5,FRED!$A:$A,0),MATCH(US!$B24,FRED!$1:$1,0))),(SUM(CC24:CN24)))),"")</f>
        <v>8456</v>
      </c>
      <c r="CP24" s="60">
        <f>+IFERROR((IF(ISTEXT(CP$5)=FALSE,(INDEX(FRED!$1:$1048576,MATCH(US!CP$5,FRED!$A:$A,0),MATCH(US!$B24,FRED!$1:$1,0))),(SUM(CD24:CO24)))),"")</f>
        <v>93249</v>
      </c>
      <c r="CQ24" s="59">
        <f>+IFERROR((IF(ISTEXT(CQ$5)=FALSE,(INDEX(FRED!$1:$1048576,MATCH(US!CQ$5,FRED!$A:$A,0),MATCH(US!$B24,FRED!$1:$1,0))),(SUM(CE24:CP24)))),"")</f>
        <v>8828</v>
      </c>
      <c r="CR24" s="59">
        <f>+IFERROR((IF(ISTEXT(CR$5)=FALSE,(INDEX(FRED!$1:$1048576,MATCH(US!CR$5,FRED!$A:$A,0),MATCH(US!$B24,FRED!$1:$1,0))),(SUM(CF24:CQ24)))),"")</f>
        <v>8709</v>
      </c>
      <c r="CS24" s="59">
        <f>+IFERROR((IF(ISTEXT(CS$5)=FALSE,(INDEX(FRED!$1:$1048576,MATCH(US!CS$5,FRED!$A:$A,0),MATCH(US!$B24,FRED!$1:$1,0))),(SUM(CG24:CR24)))),"")</f>
        <v>9284</v>
      </c>
      <c r="CT24" s="59">
        <f>+IFERROR((IF(ISTEXT(CT$5)=FALSE,(INDEX(FRED!$1:$1048576,MATCH(US!CT$5,FRED!$A:$A,0),MATCH(US!$B24,FRED!$1:$1,0))),(SUM(CH24:CS24)))),"")</f>
        <v>9314</v>
      </c>
      <c r="CU24" s="59">
        <f>+IFERROR((IF(ISTEXT(CU$5)=FALSE,(INDEX(FRED!$1:$1048576,MATCH(US!CU$5,FRED!$A:$A,0),MATCH(US!$B24,FRED!$1:$1,0))),(SUM(CI24:CT24)))),"")</f>
        <v>9657</v>
      </c>
      <c r="CV24" s="59">
        <f>+IFERROR((IF(ISTEXT(CV$5)=FALSE,(INDEX(FRED!$1:$1048576,MATCH(US!CV$5,FRED!$A:$A,0),MATCH(US!$B24,FRED!$1:$1,0))),(SUM(CJ24:CU24)))),"")</f>
        <v>10017</v>
      </c>
      <c r="CW24" s="59">
        <f>+IFERROR((IF(ISTEXT(CW$5)=FALSE,(INDEX(FRED!$1:$1048576,MATCH(US!CW$5,FRED!$A:$A,0),MATCH(US!$B24,FRED!$1:$1,0))),(SUM(CK24:CV24)))),"")</f>
        <v>10213</v>
      </c>
      <c r="CX24" s="59">
        <f>+IFERROR((IF(ISTEXT(CX$5)=FALSE,(INDEX(FRED!$1:$1048576,MATCH(US!CX$5,FRED!$A:$A,0),MATCH(US!$B24,FRED!$1:$1,0))),(SUM(CL24:CW24)))),"")</f>
        <v>10254</v>
      </c>
      <c r="CY24" s="59">
        <f>+IFERROR((IF(ISTEXT(CY$5)=FALSE,(INDEX(FRED!$1:$1048576,MATCH(US!CY$5,FRED!$A:$A,0),MATCH(US!$B24,FRED!$1:$1,0))),(SUM(CM24:CX24)))),"")</f>
        <v>11371</v>
      </c>
      <c r="CZ24" s="59">
        <f>+IFERROR((IF(ISTEXT(CZ$5)=FALSE,(INDEX(FRED!$1:$1048576,MATCH(US!CZ$5,FRED!$A:$A,0),MATCH(US!$B24,FRED!$1:$1,0))),(SUM(CN24:CY24)))),"")</f>
        <v>10912</v>
      </c>
      <c r="DA24" s="59">
        <f>+IFERROR((IF(ISTEXT(DA$5)=FALSE,(INDEX(FRED!$1:$1048576,MATCH(US!DA$5,FRED!$A:$A,0),MATCH(US!$B24,FRED!$1:$1,0))),(SUM(CO24:CZ24)))),"")</f>
        <v>11727</v>
      </c>
      <c r="DB24" s="59">
        <f>+IFERROR((IF(ISTEXT(DB$5)=FALSE,(INDEX(FRED!$1:$1048576,MATCH(US!DB$5,FRED!$A:$A,0),MATCH(US!$B24,FRED!$1:$1,0))),(SUM(CP24:DA24)))),"")</f>
        <v>11514</v>
      </c>
      <c r="DC24" s="60">
        <f>+IFERROR((IF(ISTEXT(DC$5)=FALSE,(INDEX(FRED!$1:$1048576,MATCH(US!DC$5,FRED!$A:$A,0),MATCH(US!$B24,FRED!$1:$1,0))),(SUM(CQ24:DB24)))),"")</f>
        <v>121800</v>
      </c>
      <c r="DD24" s="59">
        <f>+IFERROR((IF(ISTEXT(DD$5)=FALSE,(INDEX(FRED!$1:$1048576,MATCH(US!DD$5,FRED!$A:$A,0),MATCH(US!$B24,FRED!$1:$1,0))),(SUM(CR24:DC24)))),"")</f>
        <v>12175</v>
      </c>
      <c r="DE24" s="59">
        <f>+IFERROR((IF(ISTEXT(DE$5)=FALSE,(INDEX(FRED!$1:$1048576,MATCH(US!DE$5,FRED!$A:$A,0),MATCH(US!$B24,FRED!$1:$1,0))),(SUM(CS24:DD24)))),"")</f>
        <v>12262</v>
      </c>
      <c r="DF24" s="59">
        <f>+IFERROR((IF(ISTEXT(DF$5)=FALSE,(INDEX(FRED!$1:$1048576,MATCH(US!DF$5,FRED!$A:$A,0),MATCH(US!$B24,FRED!$1:$1,0))),(SUM(CT24:DE24)))),"")</f>
        <v>12669</v>
      </c>
      <c r="DG24" s="59">
        <f>+IFERROR((IF(ISTEXT(DG$5)=FALSE,(INDEX(FRED!$1:$1048576,MATCH(US!DG$5,FRED!$A:$A,0),MATCH(US!$B24,FRED!$1:$1,0))),(SUM(CU24:DF24)))),"")</f>
        <v>12186</v>
      </c>
      <c r="DH24" s="59">
        <f>+IFERROR((IF(ISTEXT(DH$5)=FALSE,(INDEX(FRED!$1:$1048576,MATCH(US!DH$5,FRED!$A:$A,0),MATCH(US!$B24,FRED!$1:$1,0))),(SUM(CV24:DG24)))),"")</f>
        <v>12719</v>
      </c>
      <c r="DI24" s="59">
        <f>+IFERROR((IF(ISTEXT(DI$5)=FALSE,(INDEX(FRED!$1:$1048576,MATCH(US!DI$5,FRED!$A:$A,0),MATCH(US!$B24,FRED!$1:$1,0))),(SUM(CW24:DH24)))),"")</f>
        <v>12255</v>
      </c>
      <c r="DJ24" s="59">
        <f>+IFERROR((IF(ISTEXT(DJ$5)=FALSE,(INDEX(FRED!$1:$1048576,MATCH(US!DJ$5,FRED!$A:$A,0),MATCH(US!$B24,FRED!$1:$1,0))),(SUM(CX24:DI24)))),"")</f>
        <v>12858</v>
      </c>
      <c r="DK24" s="59">
        <f>+IFERROR((IF(ISTEXT(DK$5)=FALSE,(INDEX(FRED!$1:$1048576,MATCH(US!DK$5,FRED!$A:$A,0),MATCH(US!$B24,FRED!$1:$1,0))),(SUM(CY24:DJ24)))),"")</f>
        <v>12843</v>
      </c>
      <c r="DL24" s="59">
        <f>+IFERROR((IF(ISTEXT(DL$5)=FALSE,(INDEX(FRED!$1:$1048576,MATCH(US!DL$5,FRED!$A:$A,0),MATCH(US!$B24,FRED!$1:$1,0))),(SUM(CZ24:DK24)))),"")</f>
        <v>13153</v>
      </c>
      <c r="DM24" s="59">
        <f>+IFERROR((IF(ISTEXT(DM$5)=FALSE,(INDEX(FRED!$1:$1048576,MATCH(US!DM$5,FRED!$A:$A,0),MATCH(US!$B24,FRED!$1:$1,0))),(SUM(DA24:DL24)))),"")</f>
        <v>13623</v>
      </c>
      <c r="DN24" s="59">
        <f>+IFERROR((IF(ISTEXT(DN$5)=FALSE,(INDEX(FRED!$1:$1048576,MATCH(US!DN$5,FRED!$A:$A,0),MATCH(US!$B24,FRED!$1:$1,0))),(SUM(DB24:DM24)))),"")</f>
        <v>14815</v>
      </c>
      <c r="DO24" s="59">
        <f>+IFERROR((IF(ISTEXT(DO$5)=FALSE,(INDEX(FRED!$1:$1048576,MATCH(US!DO$5,FRED!$A:$A,0),MATCH(US!$B24,FRED!$1:$1,0))),(SUM(DC24:DN24)))),"")</f>
        <v>15143</v>
      </c>
      <c r="DP24" s="60">
        <f>+IFERROR((IF(ISTEXT(DP$5)=FALSE,(INDEX(FRED!$1:$1048576,MATCH(US!DP$5,FRED!$A:$A,0),MATCH(US!$B24,FRED!$1:$1,0))),(SUM(DD24:DO24)))),"")</f>
        <v>156701</v>
      </c>
      <c r="DQ24" s="59">
        <f>+IFERROR((IF(ISTEXT(DQ$5)=FALSE,(INDEX(FRED!$1:$1048576,MATCH(US!DQ$5,FRED!$A:$A,0),MATCH(US!$B24,FRED!$1:$1,0))),(SUM(DE24:DP24)))),"")</f>
        <v>14383</v>
      </c>
      <c r="DR24" s="59">
        <f>+IFERROR((IF(ISTEXT(DR$5)=FALSE,(INDEX(FRED!$1:$1048576,MATCH(US!DR$5,FRED!$A:$A,0),MATCH(US!$B24,FRED!$1:$1,0))),(SUM(DF24:DQ24)))),"")</f>
        <v>14684</v>
      </c>
      <c r="DS24" s="59">
        <f>+IFERROR((IF(ISTEXT(DS$5)=FALSE,(INDEX(FRED!$1:$1048576,MATCH(US!DS$5,FRED!$A:$A,0),MATCH(US!$B24,FRED!$1:$1,0))),(SUM(DG24:DR24)))),"")</f>
        <v>14050</v>
      </c>
      <c r="DT24" s="59">
        <f>+IFERROR((IF(ISTEXT(DT$5)=FALSE,(INDEX(FRED!$1:$1048576,MATCH(US!DT$5,FRED!$A:$A,0),MATCH(US!$B24,FRED!$1:$1,0))),(SUM(DH24:DS24)))),"")</f>
        <v>14154</v>
      </c>
      <c r="DU24" s="59">
        <f>+IFERROR((IF(ISTEXT(DU$5)=FALSE,(INDEX(FRED!$1:$1048576,MATCH(US!DU$5,FRED!$A:$A,0),MATCH(US!$B24,FRED!$1:$1,0))),(SUM(DI24:DT24)))),"")</f>
        <v>14535</v>
      </c>
      <c r="DV24" s="59">
        <f>+IFERROR((IF(ISTEXT(DV$5)=FALSE,(INDEX(FRED!$1:$1048576,MATCH(US!DV$5,FRED!$A:$A,0),MATCH(US!$B24,FRED!$1:$1,0))),(SUM(DJ24:DU24)))),"")</f>
        <v>14665</v>
      </c>
      <c r="DW24" s="59">
        <f>+IFERROR((IF(ISTEXT(DW$5)=FALSE,(INDEX(FRED!$1:$1048576,MATCH(US!DW$5,FRED!$A:$A,0),MATCH(US!$B24,FRED!$1:$1,0))),(SUM(DK24:DV24)))),"")</f>
        <v>14068</v>
      </c>
      <c r="DX24" s="59">
        <f>+IFERROR((IF(ISTEXT(DX$5)=FALSE,(INDEX(FRED!$1:$1048576,MATCH(US!DX$5,FRED!$A:$A,0),MATCH(US!$B24,FRED!$1:$1,0))),(SUM(DL24:DW24)))),"")</f>
        <v>13322</v>
      </c>
      <c r="DY24" s="59">
        <f>+IFERROR((IF(ISTEXT(DY$5)=FALSE,(INDEX(FRED!$1:$1048576,MATCH(US!DY$5,FRED!$A:$A,0),MATCH(US!$B24,FRED!$1:$1,0))),(SUM(DM24:DX24)))),"")</f>
        <v>13232</v>
      </c>
      <c r="DZ24" s="59">
        <f>+IFERROR((IF(ISTEXT(DZ$5)=FALSE,(INDEX(FRED!$1:$1048576,MATCH(US!DZ$5,FRED!$A:$A,0),MATCH(US!$B24,FRED!$1:$1,0))),(SUM(DN24:DY24)))),"")</f>
        <v>12893</v>
      </c>
      <c r="EA24" s="59">
        <f>+IFERROR((IF(ISTEXT(EA$5)=FALSE,(INDEX(FRED!$1:$1048576,MATCH(US!EA$5,FRED!$A:$A,0),MATCH(US!$B24,FRED!$1:$1,0))),(SUM(DO24:DZ24)))),"")</f>
        <v>12865</v>
      </c>
      <c r="EB24" s="59">
        <f>+IFERROR((IF(ISTEXT(EB$5)=FALSE,(INDEX(FRED!$1:$1048576,MATCH(US!EB$5,FRED!$A:$A,0),MATCH(US!$B24,FRED!$1:$1,0))),(SUM(DP24:EA24)))),"")</f>
        <v>12936</v>
      </c>
      <c r="EC24" s="60">
        <f>+IFERROR((IF(ISTEXT(EC$5)=FALSE,(INDEX(FRED!$1:$1048576,MATCH(US!EC$5,FRED!$A:$A,0),MATCH(US!$B24,FRED!$1:$1,0))),(SUM(DQ24:EB24)))),"")</f>
        <v>165787</v>
      </c>
      <c r="ED24" s="59">
        <f>+IFERROR((IF(ISTEXT(ED$5)=FALSE,(INDEX(FRED!$1:$1048576,MATCH(US!ED$5,FRED!$A:$A,0),MATCH(US!$B24,FRED!$1:$1,0))),(SUM(DR24:EC24)))),"")</f>
        <v>12215</v>
      </c>
      <c r="EE24" s="59">
        <f>+IFERROR((IF(ISTEXT(EE$5)=FALSE,(INDEX(FRED!$1:$1048576,MATCH(US!EE$5,FRED!$A:$A,0),MATCH(US!$B24,FRED!$1:$1,0))),(SUM(DS24:ED24)))),"")</f>
        <v>12187</v>
      </c>
      <c r="EF24" s="59">
        <f>+IFERROR((IF(ISTEXT(EF$5)=FALSE,(INDEX(FRED!$1:$1048576,MATCH(US!EF$5,FRED!$A:$A,0),MATCH(US!$B24,FRED!$1:$1,0))),(SUM(DT24:EE24)))),"")</f>
        <v>12164</v>
      </c>
      <c r="EG24" s="59">
        <f>+IFERROR((IF(ISTEXT(EG$5)=FALSE,(INDEX(FRED!$1:$1048576,MATCH(US!EG$5,FRED!$A:$A,0),MATCH(US!$B24,FRED!$1:$1,0))),(SUM(DU24:EF24)))),"")</f>
        <v>12193</v>
      </c>
      <c r="EH24" s="59">
        <f>+IFERROR((IF(ISTEXT(EH$5)=FALSE,(INDEX(FRED!$1:$1048576,MATCH(US!EH$5,FRED!$A:$A,0),MATCH(US!$B24,FRED!$1:$1,0))),(SUM(DV24:EG24)))),"")</f>
        <v>11746</v>
      </c>
      <c r="EI24" s="59">
        <f>+IFERROR((IF(ISTEXT(EI$5)=FALSE,(INDEX(FRED!$1:$1048576,MATCH(US!EI$5,FRED!$A:$A,0),MATCH(US!$B24,FRED!$1:$1,0))),(SUM(DW24:EH24)))),"")</f>
        <v>11358</v>
      </c>
      <c r="EJ24" s="59">
        <f>+IFERROR((IF(ISTEXT(EJ$5)=FALSE,(INDEX(FRED!$1:$1048576,MATCH(US!EJ$5,FRED!$A:$A,0),MATCH(US!$B24,FRED!$1:$1,0))),(SUM(DX24:EI24)))),"")</f>
        <v>10842</v>
      </c>
      <c r="EK24" s="59">
        <f>+IFERROR((IF(ISTEXT(EK$5)=FALSE,(INDEX(FRED!$1:$1048576,MATCH(US!EK$5,FRED!$A:$A,0),MATCH(US!$B24,FRED!$1:$1,0))),(SUM(DY24:EJ24)))),"")</f>
        <v>10738</v>
      </c>
      <c r="EL24" s="59">
        <f>+IFERROR((IF(ISTEXT(EL$5)=FALSE,(INDEX(FRED!$1:$1048576,MATCH(US!EL$5,FRED!$A:$A,0),MATCH(US!$B24,FRED!$1:$1,0))),(SUM(DZ24:EK24)))),"")</f>
        <v>10670</v>
      </c>
      <c r="EM24" s="59">
        <f>+IFERROR((IF(ISTEXT(EM$5)=FALSE,(INDEX(FRED!$1:$1048576,MATCH(US!EM$5,FRED!$A:$A,0),MATCH(US!$B24,FRED!$1:$1,0))),(SUM(EA24:EL24)))),"")</f>
        <v>10461</v>
      </c>
      <c r="EN24" s="59">
        <f>+IFERROR((IF(ISTEXT(EN$5)=FALSE,(INDEX(FRED!$1:$1048576,MATCH(US!EN$5,FRED!$A:$A,0),MATCH(US!$B24,FRED!$1:$1,0))),(SUM(EB24:EM24)))),"")</f>
        <v>10209</v>
      </c>
      <c r="EO24" s="59">
        <f>+IFERROR((IF(ISTEXT(EO$5)=FALSE,(INDEX(FRED!$1:$1048576,MATCH(US!EO$5,FRED!$A:$A,0),MATCH(US!$B24,FRED!$1:$1,0))),(SUM(EC24:EN24)))),"")</f>
        <v>9553</v>
      </c>
      <c r="EP24" s="60">
        <f>+IFERROR((IF(ISTEXT(EP$5)=FALSE,(INDEX(FRED!$1:$1048576,MATCH(US!EP$5,FRED!$A:$A,0),MATCH(US!$B24,FRED!$1:$1,0))),(SUM(ED24:EO24)))),"")</f>
        <v>134336</v>
      </c>
      <c r="EQ24" s="59">
        <f>+IFERROR((IF(ISTEXT(EQ$5)=FALSE,(INDEX(FRED!$1:$1048576,MATCH(US!EQ$5,FRED!$A:$A,0),MATCH(US!$B24,FRED!$1:$1,0))),(SUM(EE24:EP24)))),"")</f>
        <v>9755</v>
      </c>
      <c r="ER24" s="59">
        <f>+IFERROR((IF(ISTEXT(ER$5)=FALSE,(INDEX(FRED!$1:$1048576,MATCH(US!ER$5,FRED!$A:$A,0),MATCH(US!$B24,FRED!$1:$1,0))),(SUM(EF24:EQ24)))),"")</f>
        <v>10057</v>
      </c>
      <c r="ES24" s="59">
        <f>+IFERROR((IF(ISTEXT(ES$5)=FALSE,(INDEX(FRED!$1:$1048576,MATCH(US!ES$5,FRED!$A:$A,0),MATCH(US!$B24,FRED!$1:$1,0))),(SUM(EG24:ER24)))),"")</f>
        <v>9997</v>
      </c>
      <c r="ET24" s="59">
        <f>+IFERROR((IF(ISTEXT(ET$5)=FALSE,(INDEX(FRED!$1:$1048576,MATCH(US!ET$5,FRED!$A:$A,0),MATCH(US!$B24,FRED!$1:$1,0))),(SUM(EH24:ES24)))),"")</f>
        <v>10210</v>
      </c>
      <c r="EU24" s="59">
        <f>+IFERROR((IF(ISTEXT(EU$5)=FALSE,(INDEX(FRED!$1:$1048576,MATCH(US!EU$5,FRED!$A:$A,0),MATCH(US!$B24,FRED!$1:$1,0))),(SUM(EI24:ET24)))),"")</f>
        <v>10280</v>
      </c>
      <c r="EV24" s="59">
        <f>+IFERROR((IF(ISTEXT(EV$5)=FALSE,(INDEX(FRED!$1:$1048576,MATCH(US!EV$5,FRED!$A:$A,0),MATCH(US!$B24,FRED!$1:$1,0))),(SUM(EJ24:EU24)))),"")</f>
        <v>10716</v>
      </c>
      <c r="EW24" s="59">
        <f>+IFERROR((IF(ISTEXT(EW$5)=FALSE,(INDEX(FRED!$1:$1048576,MATCH(US!EW$5,FRED!$A:$A,0),MATCH(US!$B24,FRED!$1:$1,0))),(SUM(EK24:EV24)))),"")</f>
        <v>10470</v>
      </c>
      <c r="EX24" s="59">
        <f>+IFERROR((IF(ISTEXT(EX$5)=FALSE,(INDEX(FRED!$1:$1048576,MATCH(US!EX$5,FRED!$A:$A,0),MATCH(US!$B24,FRED!$1:$1,0))),(SUM(EL24:EW24)))),"")</f>
        <v>11099</v>
      </c>
      <c r="EY24" s="59">
        <f>+IFERROR((IF(ISTEXT(EY$5)=FALSE,(INDEX(FRED!$1:$1048576,MATCH(US!EY$5,FRED!$A:$A,0),MATCH(US!$B24,FRED!$1:$1,0))),(SUM(EM24:EX24)))),"")</f>
        <v>10486</v>
      </c>
      <c r="EZ24" s="59">
        <f>+IFERROR((IF(ISTEXT(EZ$5)=FALSE,(INDEX(FRED!$1:$1048576,MATCH(US!EZ$5,FRED!$A:$A,0),MATCH(US!$B24,FRED!$1:$1,0))),(SUM(EN24:EY24)))),"")</f>
        <v>10147</v>
      </c>
      <c r="FA24" s="59">
        <f>+IFERROR((IF(ISTEXT(FA$5)=FALSE,(INDEX(FRED!$1:$1048576,MATCH(US!FA$5,FRED!$A:$A,0),MATCH(US!$B24,FRED!$1:$1,0))),(SUM(EO24:EZ24)))),"")</f>
        <v>10565</v>
      </c>
      <c r="FB24" s="59">
        <f>+IFERROR((IF(ISTEXT(FB$5)=FALSE,(INDEX(FRED!$1:$1048576,MATCH(US!FB$5,FRED!$A:$A,0),MATCH(US!$B24,FRED!$1:$1,0))),(SUM(EP24:FA24)))),"")</f>
        <v>10916</v>
      </c>
      <c r="FC24" s="60">
        <f>+IFERROR((IF(ISTEXT(FC$5)=FALSE,(INDEX(FRED!$1:$1048576,MATCH(US!FC$5,FRED!$A:$A,0),MATCH(US!$B24,FRED!$1:$1,0))),(SUM(EQ24:FB24)))),"")</f>
        <v>124698</v>
      </c>
      <c r="FD24" s="59">
        <f>+IFERROR((IF(ISTEXT(FD$5)=FALSE,(INDEX(FRED!$1:$1048576,MATCH(US!FD$5,FRED!$A:$A,0),MATCH(US!$B24,FRED!$1:$1,0))),(SUM(ER24:FC24)))),"")</f>
        <v>10712</v>
      </c>
      <c r="FE24" s="59">
        <f>+IFERROR((IF(ISTEXT(FE$5)=FALSE,(INDEX(FRED!$1:$1048576,MATCH(US!FE$5,FRED!$A:$A,0),MATCH(US!$B24,FRED!$1:$1,0))),(SUM(ES24:FD24)))),"")</f>
        <v>11004</v>
      </c>
      <c r="FF24" s="59">
        <f>+IFERROR((IF(ISTEXT(FF$5)=FALSE,(INDEX(FRED!$1:$1048576,MATCH(US!FF$5,FRED!$A:$A,0),MATCH(US!$B24,FRED!$1:$1,0))),(SUM(ET24:FE24)))),"")</f>
        <v>10765</v>
      </c>
      <c r="FG24" s="59">
        <f>+IFERROR((IF(ISTEXT(FG$5)=FALSE,(INDEX(FRED!$1:$1048576,MATCH(US!FG$5,FRED!$A:$A,0),MATCH(US!$B24,FRED!$1:$1,0))),(SUM(EU24:FF24)))),"")</f>
        <v>10522</v>
      </c>
      <c r="FH24" s="59">
        <f>+IFERROR((IF(ISTEXT(FH$5)=FALSE,(INDEX(FRED!$1:$1048576,MATCH(US!FH$5,FRED!$A:$A,0),MATCH(US!$B24,FRED!$1:$1,0))),(SUM(EV24:FG24)))),"")</f>
        <v>10623</v>
      </c>
      <c r="FI24" s="59">
        <f>+IFERROR((IF(ISTEXT(FI$5)=FALSE,(INDEX(FRED!$1:$1048576,MATCH(US!FI$5,FRED!$A:$A,0),MATCH(US!$B24,FRED!$1:$1,0))),(SUM(EW24:FH24)))),"")</f>
        <v>10471</v>
      </c>
      <c r="FJ24" s="59">
        <f>+IFERROR((IF(ISTEXT(FJ$5)=FALSE,(INDEX(FRED!$1:$1048576,MATCH(US!FJ$5,FRED!$A:$A,0),MATCH(US!$B24,FRED!$1:$1,0))),(SUM(EX24:FI24)))),"")</f>
        <v>10853</v>
      </c>
      <c r="FK24" s="59">
        <f>+IFERROR((IF(ISTEXT(FK$5)=FALSE,(INDEX(FRED!$1:$1048576,MATCH(US!FK$5,FRED!$A:$A,0),MATCH(US!$B24,FRED!$1:$1,0))),(SUM(EY24:FJ24)))),"")</f>
        <v>10533</v>
      </c>
      <c r="FL24" s="59">
        <f>+IFERROR((IF(ISTEXT(FL$5)=FALSE,(INDEX(FRED!$1:$1048576,MATCH(US!FL$5,FRED!$A:$A,0),MATCH(US!$B24,FRED!$1:$1,0))),(SUM(EZ24:FK24)))),"")</f>
        <v>10200</v>
      </c>
      <c r="FM24" s="59">
        <f>+IFERROR((IF(ISTEXT(FM$5)=FALSE,(INDEX(FRED!$1:$1048576,MATCH(US!FM$5,FRED!$A:$A,0),MATCH(US!$B24,FRED!$1:$1,0))),(SUM(FA24:FL24)))),"")</f>
        <v>9931</v>
      </c>
      <c r="FN24" s="59">
        <f>+IFERROR((IF(ISTEXT(FN$5)=FALSE,(INDEX(FRED!$1:$1048576,MATCH(US!FN$5,FRED!$A:$A,0),MATCH(US!$B24,FRED!$1:$1,0))),(SUM(FB24:FM24)))),"")</f>
        <v>9706</v>
      </c>
      <c r="FO24" s="59">
        <f>+IFERROR((IF(ISTEXT(FO$5)=FALSE,(INDEX(FRED!$1:$1048576,MATCH(US!FO$5,FRED!$A:$A,0),MATCH(US!$B24,FRED!$1:$1,0))),(SUM(FC24:FN24)))),"")</f>
        <v>9842</v>
      </c>
      <c r="FP24" s="60">
        <f>+IFERROR((IF(ISTEXT(FP$5)=FALSE,(INDEX(FRED!$1:$1048576,MATCH(US!FP$5,FRED!$A:$A,0),MATCH(US!$B24,FRED!$1:$1,0))),(SUM(FD24:FO24)))),"")</f>
        <v>125162</v>
      </c>
      <c r="FQ24" s="59">
        <f>+IFERROR((IF(ISTEXT(FQ$5)=FALSE,(INDEX(FRED!$1:$1048576,MATCH(US!FQ$5,FRED!$A:$A,0),MATCH(US!$B24,FRED!$1:$1,0))),(SUM(FE24:FP24)))),"")</f>
        <v>9248</v>
      </c>
      <c r="FR24" s="59">
        <f>+IFERROR((IF(ISTEXT(FR$5)=FALSE,(INDEX(FRED!$1:$1048576,MATCH(US!FR$5,FRED!$A:$A,0),MATCH(US!$B24,FRED!$1:$1,0))),(SUM(FF24:FQ24)))),"")</f>
        <v>9817</v>
      </c>
      <c r="FS24" s="59">
        <f>+IFERROR((IF(ISTEXT(FS$5)=FALSE,(INDEX(FRED!$1:$1048576,MATCH(US!FS$5,FRED!$A:$A,0),MATCH(US!$B24,FRED!$1:$1,0))),(SUM(FG24:FR24)))),"")</f>
        <v>9223</v>
      </c>
      <c r="FT24" s="59">
        <f>+IFERROR((IF(ISTEXT(FT$5)=FALSE,(INDEX(FRED!$1:$1048576,MATCH(US!FT$5,FRED!$A:$A,0),MATCH(US!$B24,FRED!$1:$1,0))),(SUM(FH24:FS24)))),"")</f>
        <v>9760</v>
      </c>
      <c r="FU24" s="59">
        <f>+IFERROR((IF(ISTEXT(FU$5)=FALSE,(INDEX(FRED!$1:$1048576,MATCH(US!FU$5,FRED!$A:$A,0),MATCH(US!$B24,FRED!$1:$1,0))),(SUM(FI24:FT24)))),"")</f>
        <v>10207</v>
      </c>
      <c r="FV24" s="59">
        <f>+IFERROR((IF(ISTEXT(FV$5)=FALSE,(INDEX(FRED!$1:$1048576,MATCH(US!FV$5,FRED!$A:$A,0),MATCH(US!$B24,FRED!$1:$1,0))),(SUM(FJ24:FU24)))),"")</f>
        <v>9639</v>
      </c>
      <c r="FW24" s="59">
        <f>+IFERROR((IF(ISTEXT(FW$5)=FALSE,(INDEX(FRED!$1:$1048576,MATCH(US!FW$5,FRED!$A:$A,0),MATCH(US!$B24,FRED!$1:$1,0))),(SUM(FK24:FV24)))),"")</f>
        <v>8778</v>
      </c>
      <c r="FX24" s="59">
        <f>+IFERROR((IF(ISTEXT(FX$5)=FALSE,(INDEX(FRED!$1:$1048576,MATCH(US!FX$5,FRED!$A:$A,0),MATCH(US!$B24,FRED!$1:$1,0))),(SUM(FL24:FW24)))),"")</f>
        <v>9254</v>
      </c>
      <c r="FY24" s="59">
        <f>+IFERROR((IF(ISTEXT(FY$5)=FALSE,(INDEX(FRED!$1:$1048576,MATCH(US!FY$5,FRED!$A:$A,0),MATCH(US!$B24,FRED!$1:$1,0))),(SUM(FM24:FX24)))),"")</f>
        <v>9565</v>
      </c>
      <c r="FZ24" s="59">
        <f>+IFERROR((IF(ISTEXT(FZ$5)=FALSE,(INDEX(FRED!$1:$1048576,MATCH(US!FZ$5,FRED!$A:$A,0),MATCH(US!$B24,FRED!$1:$1,0))),(SUM(FN24:FY24)))),"")</f>
        <v>9426</v>
      </c>
      <c r="GA24" s="59">
        <f>+IFERROR((IF(ISTEXT(GA$5)=FALSE,(INDEX(FRED!$1:$1048576,MATCH(US!GA$5,FRED!$A:$A,0),MATCH(US!$B24,FRED!$1:$1,0))),(SUM(FO24:FZ24)))),"")</f>
        <v>9852</v>
      </c>
      <c r="GB24" s="59">
        <f>+IFERROR((IF(ISTEXT(GB$5)=FALSE,(INDEX(FRED!$1:$1048576,MATCH(US!GB$5,FRED!$A:$A,0),MATCH(US!$B24,FRED!$1:$1,0))),(SUM(FP24:GA24)))),"")</f>
        <v>9322</v>
      </c>
      <c r="GC24" s="60">
        <f>+IFERROR((IF(ISTEXT(GC$5)=FALSE,(INDEX(FRED!$1:$1048576,MATCH(US!GC$5,FRED!$A:$A,0),MATCH(US!$B24,FRED!$1:$1,0))),(SUM(FQ24:GB24)))),"")</f>
        <v>114091</v>
      </c>
      <c r="GD24" s="59">
        <f>+IFERROR((IF(ISTEXT(GD$5)=FALSE,(INDEX(FRED!$1:$1048576,MATCH(US!GD$5,FRED!$A:$A,0),MATCH(US!$B24,FRED!$1:$1,0))),(SUM(FR24:GC24)))),"")</f>
        <v>9670</v>
      </c>
      <c r="GE24" s="59">
        <f>+IFERROR((IF(ISTEXT(GE$5)=FALSE,(INDEX(FRED!$1:$1048576,MATCH(US!GE$5,FRED!$A:$A,0),MATCH(US!$B24,FRED!$1:$1,0))),(SUM(FS24:GD24)))),"")</f>
        <v>9200</v>
      </c>
      <c r="GF24" s="59">
        <f>+IFERROR((IF(ISTEXT(GF$5)=FALSE,(INDEX(FRED!$1:$1048576,MATCH(US!GF$5,FRED!$A:$A,0),MATCH(US!$B24,FRED!$1:$1,0))),(SUM(FT24:GE24)))),"")</f>
        <v>9361</v>
      </c>
      <c r="GG24" s="59">
        <f>+IFERROR((IF(ISTEXT(GG$5)=FALSE,(INDEX(FRED!$1:$1048576,MATCH(US!GG$5,FRED!$A:$A,0),MATCH(US!$B24,FRED!$1:$1,0))),(SUM(FU24:GF24)))),"")</f>
        <v>9257</v>
      </c>
      <c r="GH24" s="59">
        <f>+IFERROR((IF(ISTEXT(GH$5)=FALSE,(INDEX(FRED!$1:$1048576,MATCH(US!GH$5,FRED!$A:$A,0),MATCH(US!$B24,FRED!$1:$1,0))),(SUM(FV24:GG24)))),"")</f>
        <v>9485</v>
      </c>
      <c r="GI24" s="59">
        <f>+IFERROR((IF(ISTEXT(GI$5)=FALSE,(INDEX(FRED!$1:$1048576,MATCH(US!GI$5,FRED!$A:$A,0),MATCH(US!$B24,FRED!$1:$1,0))),(SUM(FW24:GH24)))),"")</f>
        <v>9284</v>
      </c>
      <c r="GJ24" s="59">
        <f>+IFERROR((IF(ISTEXT(GJ$5)=FALSE,(INDEX(FRED!$1:$1048576,MATCH(US!GJ$5,FRED!$A:$A,0),MATCH(US!$B24,FRED!$1:$1,0))),(SUM(FX24:GI24)))),"")</f>
        <v>9897</v>
      </c>
      <c r="GK24" s="59">
        <f>+IFERROR((IF(ISTEXT(GK$5)=FALSE,(INDEX(FRED!$1:$1048576,MATCH(US!GK$5,FRED!$A:$A,0),MATCH(US!$B24,FRED!$1:$1,0))),(SUM(FY24:GJ24)))),"")</f>
        <v>9313</v>
      </c>
      <c r="GL24" s="59">
        <f>+IFERROR((IF(ISTEXT(GL$5)=FALSE,(INDEX(FRED!$1:$1048576,MATCH(US!GL$5,FRED!$A:$A,0),MATCH(US!$B24,FRED!$1:$1,0))),(SUM(FZ24:GK24)))),"")</f>
        <v>9512</v>
      </c>
      <c r="GM24" s="59">
        <f>+IFERROR((IF(ISTEXT(GM$5)=FALSE,(INDEX(FRED!$1:$1048576,MATCH(US!GM$5,FRED!$A:$A,0),MATCH(US!$B24,FRED!$1:$1,0))),(SUM(GA24:GL24)))),"")</f>
        <v>9753</v>
      </c>
      <c r="GN24" s="59">
        <f>+IFERROR((IF(ISTEXT(GN$5)=FALSE,(INDEX(FRED!$1:$1048576,MATCH(US!GN$5,FRED!$A:$A,0),MATCH(US!$B24,FRED!$1:$1,0))),(SUM(GB24:GM24)))),"")</f>
        <v>9406</v>
      </c>
      <c r="GO24" s="59">
        <f>+IFERROR((IF(ISTEXT(GO$5)=FALSE,(INDEX(FRED!$1:$1048576,MATCH(US!GO$5,FRED!$A:$A,0),MATCH(US!$B24,FRED!$1:$1,0))),(SUM(GC24:GN24)))),"")</f>
        <v>9023</v>
      </c>
      <c r="GP24" s="60">
        <f>+IFERROR((IF(ISTEXT(GP$5)=FALSE,(INDEX(FRED!$1:$1048576,MATCH(US!GP$5,FRED!$A:$A,0),MATCH(US!$B24,FRED!$1:$1,0))),(SUM(GD24:GO24)))),"")</f>
        <v>113161</v>
      </c>
      <c r="GQ24" s="59">
        <f>+IFERROR((IF(ISTEXT(GQ$5)=FALSE,(INDEX(FRED!$1:$1048576,MATCH(US!GQ$5,FRED!$A:$A,0),MATCH(US!$B24,FRED!$1:$1,0))),(SUM(GE24:GP24)))),"")</f>
        <v>8410</v>
      </c>
      <c r="GR24" s="59">
        <f>+IFERROR((IF(ISTEXT(GR$5)=FALSE,(INDEX(FRED!$1:$1048576,MATCH(US!GR$5,FRED!$A:$A,0),MATCH(US!$B24,FRED!$1:$1,0))),(SUM(GF24:GQ24)))),"")</f>
        <v>8436</v>
      </c>
      <c r="GS24" s="59">
        <f>+IFERROR((IF(ISTEXT(GS$5)=FALSE,(INDEX(FRED!$1:$1048576,MATCH(US!GS$5,FRED!$A:$A,0),MATCH(US!$B24,FRED!$1:$1,0))),(SUM(GG24:GR24)))),"")</f>
        <v>8642</v>
      </c>
      <c r="GT24" s="59">
        <f>+IFERROR((IF(ISTEXT(GT$5)=FALSE,(INDEX(FRED!$1:$1048576,MATCH(US!GT$5,FRED!$A:$A,0),MATCH(US!$B24,FRED!$1:$1,0))),(SUM(GH24:GS24)))),"")</f>
        <v>8299</v>
      </c>
      <c r="GU24" s="59">
        <f>+IFERROR((IF(ISTEXT(GU$5)=FALSE,(INDEX(FRED!$1:$1048576,MATCH(US!GU$5,FRED!$A:$A,0),MATCH(US!$B24,FRED!$1:$1,0))),(SUM(GI24:GT24)))),"")</f>
        <v>8164</v>
      </c>
      <c r="GV24" s="59">
        <f>+IFERROR((IF(ISTEXT(GV$5)=FALSE,(INDEX(FRED!$1:$1048576,MATCH(US!GV$5,FRED!$A:$A,0),MATCH(US!$B24,FRED!$1:$1,0))),(SUM(GJ24:GU24)))),"")</f>
        <v>8572</v>
      </c>
      <c r="GW24" s="59">
        <f>+IFERROR((IF(ISTEXT(GW$5)=FALSE,(INDEX(FRED!$1:$1048576,MATCH(US!GW$5,FRED!$A:$A,0),MATCH(US!$B24,FRED!$1:$1,0))),(SUM(GK24:GV24)))),"")</f>
        <v>8498</v>
      </c>
      <c r="GX24" s="59">
        <f>+IFERROR((IF(ISTEXT(GX$5)=FALSE,(INDEX(FRED!$1:$1048576,MATCH(US!GX$5,FRED!$A:$A,0),MATCH(US!$B24,FRED!$1:$1,0))),(SUM(GL24:GW24)))),"")</f>
        <v>8503</v>
      </c>
      <c r="GY24" s="59">
        <f>+IFERROR((IF(ISTEXT(GY$5)=FALSE,(INDEX(FRED!$1:$1048576,MATCH(US!GY$5,FRED!$A:$A,0),MATCH(US!$B24,FRED!$1:$1,0))),(SUM(GM24:GX24)))),"")</f>
        <v>8754</v>
      </c>
      <c r="GZ24" s="59">
        <f>+IFERROR((IF(ISTEXT(GZ$5)=FALSE,(INDEX(FRED!$1:$1048576,MATCH(US!GZ$5,FRED!$A:$A,0),MATCH(US!$B24,FRED!$1:$1,0))),(SUM(GN24:GY24)))),"")</f>
        <v>9112</v>
      </c>
      <c r="HA24" s="59">
        <f>+IFERROR((IF(ISTEXT(HA$5)=FALSE,(INDEX(FRED!$1:$1048576,MATCH(US!HA$5,FRED!$A:$A,0),MATCH(US!$B24,FRED!$1:$1,0))),(SUM(GO24:GZ24)))),"")</f>
        <v>8236</v>
      </c>
      <c r="HB24" s="59">
        <f>+IFERROR((IF(ISTEXT(HB$5)=FALSE,(INDEX(FRED!$1:$1048576,MATCH(US!HB$5,FRED!$A:$A,0),MATCH(US!$B24,FRED!$1:$1,0))),(SUM(GP24:HA24)))),"")</f>
        <v>8373</v>
      </c>
      <c r="HC24" s="60">
        <f>+IFERROR((IF(ISTEXT(HC$5)=FALSE,(INDEX(FRED!$1:$1048576,MATCH(US!HC$5,FRED!$A:$A,0),MATCH(US!$B24,FRED!$1:$1,0))),(SUM(GQ24:HB24)))),"")</f>
        <v>101999</v>
      </c>
      <c r="HD24" s="59">
        <f>+IFERROR((IF(ISTEXT(HD$5)=FALSE,(INDEX(FRED!$1:$1048576,MATCH(US!HD$5,FRED!$A:$A,0),MATCH(US!$B24,FRED!$1:$1,0))),(SUM(GR24:HC24)))),"")</f>
        <v>8318</v>
      </c>
      <c r="HE24" s="59">
        <f>+IFERROR((IF(ISTEXT(HE$5)=FALSE,(INDEX(FRED!$1:$1048576,MATCH(US!HE$5,FRED!$A:$A,0),MATCH(US!$B24,FRED!$1:$1,0))),(SUM(GS24:HD24)))),"")</f>
        <v>8181</v>
      </c>
      <c r="HF24" s="59">
        <f>+IFERROR((IF(ISTEXT(HF$5)=FALSE,(INDEX(FRED!$1:$1048576,MATCH(US!HF$5,FRED!$A:$A,0),MATCH(US!$B24,FRED!$1:$1,0))),(SUM(GT24:HE24)))),"")</f>
        <v>7807</v>
      </c>
      <c r="HG24" s="59">
        <f>+IFERROR((IF(ISTEXT(HG$5)=FALSE,(INDEX(FRED!$1:$1048576,MATCH(US!HG$5,FRED!$A:$A,0),MATCH(US!$B24,FRED!$1:$1,0))),(SUM(GU24:HF24)))),"")</f>
        <v>7925</v>
      </c>
      <c r="HH24" s="59">
        <f>+IFERROR((IF(ISTEXT(HH$5)=FALSE,(INDEX(FRED!$1:$1048576,MATCH(US!HH$5,FRED!$A:$A,0),MATCH(US!$B24,FRED!$1:$1,0))),(SUM(GV24:HG24)))),"")</f>
        <v>8118</v>
      </c>
      <c r="HI24" s="59">
        <f>+IFERROR((IF(ISTEXT(HI$5)=FALSE,(INDEX(FRED!$1:$1048576,MATCH(US!HI$5,FRED!$A:$A,0),MATCH(US!$B24,FRED!$1:$1,0))),(SUM(GW24:HH24)))),"")</f>
        <v>8046</v>
      </c>
      <c r="HJ24" s="59">
        <f>+IFERROR((IF(ISTEXT(HJ$5)=FALSE,(INDEX(FRED!$1:$1048576,MATCH(US!HJ$5,FRED!$A:$A,0),MATCH(US!$B24,FRED!$1:$1,0))),(SUM(GX24:HI24)))),"")</f>
        <v>7868</v>
      </c>
      <c r="HK24" s="59">
        <f>+IFERROR((IF(ISTEXT(HK$5)=FALSE,(INDEX(FRED!$1:$1048576,MATCH(US!HK$5,FRED!$A:$A,0),MATCH(US!$B24,FRED!$1:$1,0))),(SUM(GY24:HJ24)))),"")</f>
        <v>7651</v>
      </c>
      <c r="HL24" s="59">
        <f>+IFERROR((IF(ISTEXT(HL$5)=FALSE,(INDEX(FRED!$1:$1048576,MATCH(US!HL$5,FRED!$A:$A,0),MATCH(US!$B24,FRED!$1:$1,0))),(SUM(GZ24:HK24)))),"")</f>
        <v>8318</v>
      </c>
      <c r="HM24" s="59">
        <f>+IFERROR((IF(ISTEXT(HM$5)=FALSE,(INDEX(FRED!$1:$1048576,MATCH(US!HM$5,FRED!$A:$A,0),MATCH(US!$B24,FRED!$1:$1,0))),(SUM(HA24:HL24)))),"")</f>
        <v>8370</v>
      </c>
      <c r="HN24" s="59">
        <f>+IFERROR((IF(ISTEXT(HN$5)=FALSE,(INDEX(FRED!$1:$1048576,MATCH(US!HN$5,FRED!$A:$A,0),MATCH(US!$B24,FRED!$1:$1,0))),(SUM(HB24:HM24)))),"")</f>
        <v>8302</v>
      </c>
      <c r="HO24" s="59">
        <f>+IFERROR((IF(ISTEXT(HO$5)=FALSE,(INDEX(FRED!$1:$1048576,MATCH(US!HO$5,FRED!$A:$A,0),MATCH(US!$B24,FRED!$1:$1,0))),(SUM(HC24:HN24)))),"")</f>
        <v>9187</v>
      </c>
      <c r="HP24" s="60">
        <f>+IFERROR((IF(ISTEXT(HP$5)=FALSE,(INDEX(FRED!$1:$1048576,MATCH(US!HP$5,FRED!$A:$A,0),MATCH(US!$B24,FRED!$1:$1,0))),(SUM(HD24:HO24)))),"")</f>
        <v>98091</v>
      </c>
      <c r="HQ24" s="59">
        <f>+IFERROR((IF(ISTEXT(HQ$5)=FALSE,(INDEX(FRED!$1:$1048576,MATCH(US!HQ$5,FRED!$A:$A,0),MATCH(US!$B24,FRED!$1:$1,0))),(SUM(HE24:HP24)))),"")</f>
        <v>7717</v>
      </c>
      <c r="HR24" s="59">
        <f>+IFERROR((IF(ISTEXT(HR$5)=FALSE,(INDEX(FRED!$1:$1048576,MATCH(US!HR$5,FRED!$A:$A,0),MATCH(US!$B24,FRED!$1:$1,0))),(SUM(HF24:HQ24)))),"")</f>
        <v>8245</v>
      </c>
      <c r="HS24" s="59">
        <f>+IFERROR((IF(ISTEXT(HS$5)=FALSE,(INDEX(FRED!$1:$1048576,MATCH(US!HS$5,FRED!$A:$A,0),MATCH(US!$B24,FRED!$1:$1,0))),(SUM(HG24:HR24)))),"")</f>
        <v>8573</v>
      </c>
      <c r="HT24" s="59">
        <f>+IFERROR((IF(ISTEXT(HT$5)=FALSE,(INDEX(FRED!$1:$1048576,MATCH(US!HT$5,FRED!$A:$A,0),MATCH(US!$B24,FRED!$1:$1,0))),(SUM(HH24:HS24)))),"")</f>
        <v>8402</v>
      </c>
      <c r="HU24" s="59">
        <f>+IFERROR((IF(ISTEXT(HU$5)=FALSE,(INDEX(FRED!$1:$1048576,MATCH(US!HU$5,FRED!$A:$A,0),MATCH(US!$B24,FRED!$1:$1,0))),(SUM(HI24:HT24)))),"")</f>
        <v>8478</v>
      </c>
      <c r="HV24" s="59">
        <f>+IFERROR((IF(ISTEXT(HV$5)=FALSE,(INDEX(FRED!$1:$1048576,MATCH(US!HV$5,FRED!$A:$A,0),MATCH(US!$B24,FRED!$1:$1,0))),(SUM(HJ24:HU24)))),"")</f>
        <v>7999</v>
      </c>
      <c r="HW24" s="59">
        <f>+IFERROR((IF(ISTEXT(HW$5)=FALSE,(INDEX(FRED!$1:$1048576,MATCH(US!HW$5,FRED!$A:$A,0),MATCH(US!$B24,FRED!$1:$1,0))),(SUM(HK24:HV24)))),"")</f>
        <v>8359</v>
      </c>
      <c r="HX24" s="59">
        <f>+IFERROR((IF(ISTEXT(HX$5)=FALSE,(INDEX(FRED!$1:$1048576,MATCH(US!HX$5,FRED!$A:$A,0),MATCH(US!$B24,FRED!$1:$1,0))),(SUM(HL24:HW24)))),"")</f>
        <v>8865</v>
      </c>
      <c r="HY24" s="59">
        <f>+IFERROR((IF(ISTEXT(HY$5)=FALSE,(INDEX(FRED!$1:$1048576,MATCH(US!HY$5,FRED!$A:$A,0),MATCH(US!$B24,FRED!$1:$1,0))),(SUM(HM24:HX24)))),"")</f>
        <v>8993</v>
      </c>
      <c r="HZ24" s="59">
        <f>+IFERROR((IF(ISTEXT(HZ$5)=FALSE,(INDEX(FRED!$1:$1048576,MATCH(US!HZ$5,FRED!$A:$A,0),MATCH(US!$B24,FRED!$1:$1,0))),(SUM(HN24:HY24)))),"")</f>
        <v>8975</v>
      </c>
      <c r="IA24" s="59">
        <f>+IFERROR((IF(ISTEXT(IA$5)=FALSE,(INDEX(FRED!$1:$1048576,MATCH(US!IA$5,FRED!$A:$A,0),MATCH(US!$B24,FRED!$1:$1,0))),(SUM(HO24:HZ24)))),"")</f>
        <v>8904</v>
      </c>
      <c r="IB24" s="59">
        <f>+IFERROR((IF(ISTEXT(IB$5)=FALSE,(INDEX(FRED!$1:$1048576,MATCH(US!IB$5,FRED!$A:$A,0),MATCH(US!$B24,FRED!$1:$1,0))),(SUM(HP24:IA24)))),"")</f>
        <v>8890</v>
      </c>
      <c r="IC24" s="60">
        <f>+IFERROR((IF(ISTEXT(IC$5)=FALSE,(INDEX(FRED!$1:$1048576,MATCH(US!IC$5,FRED!$A:$A,0),MATCH(US!$B24,FRED!$1:$1,0))),(SUM(HQ24:IB24)))),"")</f>
        <v>102400</v>
      </c>
      <c r="ID24" s="59">
        <f>+IFERROR((IF(ISTEXT(ID$5)=FALSE,(INDEX(FRED!$1:$1048576,MATCH(US!ID$5,FRED!$A:$A,0),MATCH(US!$B24,FRED!$1:$1,0))),(SUM(HR24:IC24)))),"")</f>
        <v>9169</v>
      </c>
      <c r="IE24" s="59">
        <f>+IFERROR((IF(ISTEXT(IE$5)=FALSE,(INDEX(FRED!$1:$1048576,MATCH(US!IE$5,FRED!$A:$A,0),MATCH(US!$B24,FRED!$1:$1,0))),(SUM(HS24:ID24)))),"")</f>
        <v>8906</v>
      </c>
      <c r="IF24" s="59">
        <f>+IFERROR((IF(ISTEXT(IF$5)=FALSE,(INDEX(FRED!$1:$1048576,MATCH(US!IF$5,FRED!$A:$A,0),MATCH(US!$B24,FRED!$1:$1,0))),(SUM(HT24:IE24)))),"")</f>
        <v>9175</v>
      </c>
      <c r="IG24" s="59">
        <f>+IFERROR((IF(ISTEXT(IG$5)=FALSE,(INDEX(FRED!$1:$1048576,MATCH(US!IG$5,FRED!$A:$A,0),MATCH(US!$B24,FRED!$1:$1,0))),(SUM(HU24:IF24)))),"")</f>
        <v>9571</v>
      </c>
      <c r="IH24" s="59">
        <f>+IFERROR((IF(ISTEXT(IH$5)=FALSE,(INDEX(FRED!$1:$1048576,MATCH(US!IH$5,FRED!$A:$A,0),MATCH(US!$B24,FRED!$1:$1,0))),(SUM(HV24:IG24)))),"")</f>
        <v>9490</v>
      </c>
      <c r="II24" s="59">
        <f>+IFERROR((IF(ISTEXT(II$5)=FALSE,(INDEX(FRED!$1:$1048576,MATCH(US!II$5,FRED!$A:$A,0),MATCH(US!$B24,FRED!$1:$1,0))),(SUM(HW24:IH24)))),"")</f>
        <v>9320</v>
      </c>
      <c r="IJ24" s="59">
        <f>+IFERROR((IF(ISTEXT(IJ$5)=FALSE,(INDEX(FRED!$1:$1048576,MATCH(US!IJ$5,FRED!$A:$A,0),MATCH(US!$B24,FRED!$1:$1,0))),(SUM(HX24:II24)))),"")</f>
        <v>9217</v>
      </c>
      <c r="IK24" s="59">
        <f>+IFERROR((IF(ISTEXT(IK$5)=FALSE,(INDEX(FRED!$1:$1048576,MATCH(US!IK$5,FRED!$A:$A,0),MATCH(US!$B24,FRED!$1:$1,0))),(SUM(HY24:IJ24)))),"")</f>
        <v>9380</v>
      </c>
      <c r="IL24" s="59">
        <f>+IFERROR((IF(ISTEXT(IL$5)=FALSE,(INDEX(FRED!$1:$1048576,MATCH(US!IL$5,FRED!$A:$A,0),MATCH(US!$B24,FRED!$1:$1,0))),(SUM(HZ24:IK24)))),"")</f>
        <v>9368</v>
      </c>
      <c r="IM24" s="59">
        <f>+IFERROR((IF(ISTEXT(IM$5)=FALSE,(INDEX(FRED!$1:$1048576,MATCH(US!IM$5,FRED!$A:$A,0),MATCH(US!$B24,FRED!$1:$1,0))),(SUM(IA24:IL24)))),"")</f>
        <v>9507</v>
      </c>
      <c r="IN24" s="59">
        <f>+IFERROR((IF(ISTEXT(IN$5)=FALSE,(INDEX(FRED!$1:$1048576,MATCH(US!IN$5,FRED!$A:$A,0),MATCH(US!$B24,FRED!$1:$1,0))),(SUM(IB24:IM24)))),"")</f>
        <v>9349</v>
      </c>
      <c r="IO24" s="59">
        <f>+IFERROR((IF(ISTEXT(IO$5)=FALSE,(INDEX(FRED!$1:$1048576,MATCH(US!IO$5,FRED!$A:$A,0),MATCH(US!$B24,FRED!$1:$1,0))),(SUM(IC24:IN24)))),"")</f>
        <v>9858</v>
      </c>
      <c r="IP24" s="60">
        <f>+IFERROR((IF(ISTEXT(IP$5)=FALSE,(INDEX(FRED!$1:$1048576,MATCH(US!IP$5,FRED!$A:$A,0),MATCH(US!$B24,FRED!$1:$1,0))),(SUM(ID24:IO24)))),"")</f>
        <v>112310</v>
      </c>
      <c r="IQ24" s="59">
        <f>+IFERROR((IF(ISTEXT(IQ$5)=FALSE,(INDEX(FRED!$1:$1048576,MATCH(US!IQ$5,FRED!$A:$A,0),MATCH(US!$B24,FRED!$1:$1,0))),(SUM(IE24:IP24)))),"")</f>
        <v>9374</v>
      </c>
      <c r="IR24" s="59">
        <f>+IFERROR((IF(ISTEXT(IR$5)=FALSE,(INDEX(FRED!$1:$1048576,MATCH(US!IR$5,FRED!$A:$A,0),MATCH(US!$B24,FRED!$1:$1,0))),(SUM(IF24:IQ24)))),"")</f>
        <v>9992</v>
      </c>
      <c r="IS24" s="59">
        <f>+IFERROR((IF(ISTEXT(IS$5)=FALSE,(INDEX(FRED!$1:$1048576,MATCH(US!IS$5,FRED!$A:$A,0),MATCH(US!$B24,FRED!$1:$1,0))),(SUM(IG24:IR24)))),"")</f>
        <v>9173</v>
      </c>
      <c r="IT24" s="59">
        <f>+IFERROR((IF(ISTEXT(IT$5)=FALSE,(INDEX(FRED!$1:$1048576,MATCH(US!IT$5,FRED!$A:$A,0),MATCH(US!$B24,FRED!$1:$1,0))),(SUM(IH24:IS24)))),"")</f>
        <v>10022</v>
      </c>
      <c r="IU24" s="59">
        <f>+IFERROR((IF(ISTEXT(IU$5)=FALSE,(INDEX(FRED!$1:$1048576,MATCH(US!IU$5,FRED!$A:$A,0),MATCH(US!$B24,FRED!$1:$1,0))),(SUM(II24:IT24)))),"")</f>
        <v>10351</v>
      </c>
      <c r="IV24" s="59">
        <f>+IFERROR((IF(ISTEXT(IV$5)=FALSE,(INDEX(FRED!$1:$1048576,MATCH(US!IV$5,FRED!$A:$A,0),MATCH(US!$B24,FRED!$1:$1,0))),(SUM(IJ24:IU24)))),"")</f>
        <v>11537</v>
      </c>
      <c r="IW24" s="59">
        <f>+IFERROR((IF(ISTEXT(IW$5)=FALSE,(INDEX(FRED!$1:$1048576,MATCH(US!IW$5,FRED!$A:$A,0),MATCH(US!$B24,FRED!$1:$1,0))),(SUM(IK24:IV24)))),"")</f>
        <v>12278</v>
      </c>
      <c r="IX24" s="59">
        <f>+IFERROR((IF(ISTEXT(IX$5)=FALSE,(INDEX(FRED!$1:$1048576,MATCH(US!IX$5,FRED!$A:$A,0),MATCH(US!$B24,FRED!$1:$1,0))),(SUM(IL24:IW24)))),"")</f>
        <v>12742</v>
      </c>
      <c r="IY24" s="59">
        <f>+IFERROR((IF(ISTEXT(IY$5)=FALSE,(INDEX(FRED!$1:$1048576,MATCH(US!IY$5,FRED!$A:$A,0),MATCH(US!$B24,FRED!$1:$1,0))),(SUM(IM24:IX24)))),"")</f>
        <v>13275</v>
      </c>
      <c r="IZ24" s="59">
        <f>+IFERROR((IF(ISTEXT(IZ$5)=FALSE,(INDEX(FRED!$1:$1048576,MATCH(US!IZ$5,FRED!$A:$A,0),MATCH(US!$B24,FRED!$1:$1,0))),(SUM(IN24:IY24)))),"")</f>
        <v>14145</v>
      </c>
      <c r="JA24" s="59">
        <f>+IFERROR((IF(ISTEXT(JA$5)=FALSE,(INDEX(FRED!$1:$1048576,MATCH(US!JA$5,FRED!$A:$A,0),MATCH(US!$B24,FRED!$1:$1,0))),(SUM(IO24:IZ24)))),"")</f>
        <v>15010</v>
      </c>
      <c r="JB24" s="59">
        <f>+IFERROR((IF(ISTEXT(JB$5)=FALSE,(INDEX(FRED!$1:$1048576,MATCH(US!JB$5,FRED!$A:$A,0),MATCH(US!$B24,FRED!$1:$1,0))),(SUM(IP24:JA24)))),"")</f>
        <v>15788</v>
      </c>
      <c r="JC24" s="60">
        <f>+IFERROR((IF(ISTEXT(JC$5)=FALSE,(INDEX(FRED!$1:$1048576,MATCH(US!JC$5,FRED!$A:$A,0),MATCH(US!$B24,FRED!$1:$1,0))),(SUM(IQ24:JB24)))),"")</f>
        <v>143687</v>
      </c>
      <c r="JD24" s="59">
        <f>+IFERROR((IF(ISTEXT(JD$5)=FALSE,(INDEX(FRED!$1:$1048576,MATCH(US!JD$5,FRED!$A:$A,0),MATCH(US!$B24,FRED!$1:$1,0))),(SUM(IR24:JC24)))),"")</f>
        <v>17503</v>
      </c>
      <c r="JE24" s="59">
        <f>+IFERROR((IF(ISTEXT(JE$5)=FALSE,(INDEX(FRED!$1:$1048576,MATCH(US!JE$5,FRED!$A:$A,0),MATCH(US!$B24,FRED!$1:$1,0))),(SUM(IS24:JD24)))),"")</f>
        <v>17644</v>
      </c>
      <c r="JF24" s="59">
        <f>+IFERROR((IF(ISTEXT(JF$5)=FALSE,(INDEX(FRED!$1:$1048576,MATCH(US!JF$5,FRED!$A:$A,0),MATCH(US!$B24,FRED!$1:$1,0))),(SUM(IT24:JE24)))),"")</f>
        <v>18583</v>
      </c>
      <c r="JG24" s="59">
        <f>+IFERROR((IF(ISTEXT(JG$5)=FALSE,(INDEX(FRED!$1:$1048576,MATCH(US!JG$5,FRED!$A:$A,0),MATCH(US!$B24,FRED!$1:$1,0))),(SUM(IU24:JF24)))),"")</f>
        <v>18631</v>
      </c>
      <c r="JH24" s="59">
        <f>+IFERROR((IF(ISTEXT(JH$5)=FALSE,(INDEX(FRED!$1:$1048576,MATCH(US!JH$5,FRED!$A:$A,0),MATCH(US!$B24,FRED!$1:$1,0))),(SUM(IV24:JG24)))),"")</f>
        <v>18441</v>
      </c>
      <c r="JI24" s="59">
        <f>+IFERROR((IF(ISTEXT(JI$5)=FALSE,(INDEX(FRED!$1:$1048576,MATCH(US!JI$5,FRED!$A:$A,0),MATCH(US!$B24,FRED!$1:$1,0))),(SUM(IW24:JH24)))),"")</f>
        <v>18124</v>
      </c>
      <c r="JJ24" s="59">
        <f>+IFERROR((IF(ISTEXT(JJ$5)=FALSE,(INDEX(FRED!$1:$1048576,MATCH(US!JJ$5,FRED!$A:$A,0),MATCH(US!$B24,FRED!$1:$1,0))),(SUM(IX24:JI24)))),"")</f>
        <v>18458</v>
      </c>
      <c r="JK24" s="59">
        <f>+IFERROR((IF(ISTEXT(JK$5)=FALSE,(INDEX(FRED!$1:$1048576,MATCH(US!JK$5,FRED!$A:$A,0),MATCH(US!$B24,FRED!$1:$1,0))),(SUM(IY24:JJ24)))),"")</f>
        <v>17444</v>
      </c>
      <c r="JL24" s="59">
        <f>+IFERROR((IF(ISTEXT(JL$5)=FALSE,(INDEX(FRED!$1:$1048576,MATCH(US!JL$5,FRED!$A:$A,0),MATCH(US!$B24,FRED!$1:$1,0))),(SUM(IZ24:JK24)))),"")</f>
        <v>18316</v>
      </c>
      <c r="JM24" s="59">
        <f>+IFERROR((IF(ISTEXT(JM$5)=FALSE,(INDEX(FRED!$1:$1048576,MATCH(US!JM$5,FRED!$A:$A,0),MATCH(US!$B24,FRED!$1:$1,0))),(SUM(JA24:JL24)))),"")</f>
        <v>16352</v>
      </c>
      <c r="JN24" s="59">
        <f>+IFERROR((IF(ISTEXT(JN$5)=FALSE,(INDEX(FRED!$1:$1048576,MATCH(US!JN$5,FRED!$A:$A,0),MATCH(US!$B24,FRED!$1:$1,0))),(SUM(JB24:JM24)))),"")</f>
        <v>16047</v>
      </c>
      <c r="JO24" s="59">
        <f>+IFERROR((IF(ISTEXT(JO$5)=FALSE,(INDEX(FRED!$1:$1048576,MATCH(US!JO$5,FRED!$A:$A,0),MATCH(US!$B24,FRED!$1:$1,0))),(SUM(JC24:JN24)))),"")</f>
        <v>15879</v>
      </c>
      <c r="JP24" s="60">
        <f>+IFERROR((IF(ISTEXT(JP$5)=FALSE,(INDEX(FRED!$1:$1048576,MATCH(US!JP$5,FRED!$A:$A,0),MATCH(US!$B24,FRED!$1:$1,0))),(SUM(JD24:JO24)))),"")</f>
        <v>211422</v>
      </c>
      <c r="JQ24" s="59">
        <f>+IFERROR((IF(ISTEXT(JQ$5)=FALSE,(INDEX(FRED!$1:$1048576,MATCH(US!JQ$5,FRED!$A:$A,0),MATCH(US!$B24,FRED!$1:$1,0))),(SUM(JE24:JP24)))),"")</f>
        <v>16418</v>
      </c>
      <c r="JR24" s="59">
        <f>+IFERROR((IF(ISTEXT(JR$5)=FALSE,(INDEX(FRED!$1:$1048576,MATCH(US!JR$5,FRED!$A:$A,0),MATCH(US!$B24,FRED!$1:$1,0))),(SUM(JF24:JQ24)))),"")</f>
        <v>15350</v>
      </c>
      <c r="JS24" s="59">
        <f>+IFERROR((IF(ISTEXT(JS$5)=FALSE,(INDEX(FRED!$1:$1048576,MATCH(US!JS$5,FRED!$A:$A,0),MATCH(US!$B24,FRED!$1:$1,0))),(SUM(JG24:JR24)))),"")</f>
        <v>14343</v>
      </c>
      <c r="JT24" s="59">
        <f>+IFERROR((IF(ISTEXT(JT$5)=FALSE,(INDEX(FRED!$1:$1048576,MATCH(US!JT$5,FRED!$A:$A,0),MATCH(US!$B24,FRED!$1:$1,0))),(SUM(JH24:JS24)))),"")</f>
        <v>12948</v>
      </c>
      <c r="JU24" s="59">
        <f>+IFERROR((IF(ISTEXT(JU$5)=FALSE,(INDEX(FRED!$1:$1048576,MATCH(US!JU$5,FRED!$A:$A,0),MATCH(US!$B24,FRED!$1:$1,0))),(SUM(JI24:JT24)))),"")</f>
        <v>12762</v>
      </c>
      <c r="JV24" s="59">
        <f>+IFERROR((IF(ISTEXT(JV$5)=FALSE,(INDEX(FRED!$1:$1048576,MATCH(US!JV$5,FRED!$A:$A,0),MATCH(US!$B24,FRED!$1:$1,0))),(SUM(JJ24:JU24)))),"")</f>
        <v>12469</v>
      </c>
      <c r="JW24" s="59">
        <f>+IFERROR((IF(ISTEXT(JW$5)=FALSE,(INDEX(FRED!$1:$1048576,MATCH(US!JW$5,FRED!$A:$A,0),MATCH(US!$B24,FRED!$1:$1,0))),(SUM(JK24:JV24)))),"")</f>
        <v>12576</v>
      </c>
      <c r="JX24" s="59">
        <f>+IFERROR((IF(ISTEXT(JX$5)=FALSE,(INDEX(FRED!$1:$1048576,MATCH(US!JX$5,FRED!$A:$A,0),MATCH(US!$B24,FRED!$1:$1,0))),(SUM(JL24:JW24)))),"")</f>
        <v>12325</v>
      </c>
      <c r="JY24" s="59">
        <f>+IFERROR((IF(ISTEXT(JY$5)=FALSE,(INDEX(FRED!$1:$1048576,MATCH(US!JY$5,FRED!$A:$A,0),MATCH(US!$B24,FRED!$1:$1,0))),(SUM(JM24:JX24)))),"")</f>
        <v>11699</v>
      </c>
      <c r="JZ24" s="59">
        <f>+IFERROR((IF(ISTEXT(JZ$5)=FALSE,(INDEX(FRED!$1:$1048576,MATCH(US!JZ$5,FRED!$A:$A,0),MATCH(US!$B24,FRED!$1:$1,0))),(SUM(JN24:JY24)))),"")</f>
        <v>11413</v>
      </c>
      <c r="KA24" s="59">
        <f>+IFERROR((IF(ISTEXT(KA$5)=FALSE,(INDEX(FRED!$1:$1048576,MATCH(US!KA$5,FRED!$A:$A,0),MATCH(US!$B24,FRED!$1:$1,0))),(SUM(JO24:JZ24)))),"")</f>
        <v>11277</v>
      </c>
      <c r="KB24" s="59">
        <f>+IFERROR((IF(ISTEXT(KB$5)=FALSE,(INDEX(FRED!$1:$1048576,MATCH(US!KB$5,FRED!$A:$A,0),MATCH(US!$B24,FRED!$1:$1,0))),(SUM(JP24:KA24)))),"")</f>
        <v>11063</v>
      </c>
      <c r="KC24" s="60">
        <f>+IFERROR((IF(ISTEXT(KC$5)=FALSE,(INDEX(FRED!$1:$1048576,MATCH(US!KC$5,FRED!$A:$A,0),MATCH(US!$B24,FRED!$1:$1,0))),(SUM(JQ24:KB24)))),"")</f>
        <v>154643</v>
      </c>
      <c r="KD24" s="59">
        <f>+IFERROR((IF(ISTEXT(KD$5)=FALSE,(INDEX(FRED!$1:$1048576,MATCH(US!KD$5,FRED!$A:$A,0),MATCH(US!$B24,FRED!$1:$1,0))),(SUM(JR24:KC24)))),"")</f>
        <v>11227</v>
      </c>
      <c r="KE24" s="59">
        <f>+IFERROR((IF(ISTEXT(KE$5)=FALSE,(INDEX(FRED!$1:$1048576,MATCH(US!KE$5,FRED!$A:$A,0),MATCH(US!$B24,FRED!$1:$1,0))),(SUM(JS24:KD24)))),"")</f>
        <v>11446</v>
      </c>
      <c r="KF24" s="59">
        <f>+IFERROR((IF(ISTEXT(KF$5)=FALSE,(INDEX(FRED!$1:$1048576,MATCH(US!KF$5,FRED!$A:$A,0),MATCH(US!$B24,FRED!$1:$1,0))),(SUM(JT24:KE24)))),"")</f>
        <v>11798</v>
      </c>
      <c r="KG24" s="59">
        <f>+IFERROR((IF(ISTEXT(KG$5)=FALSE,(INDEX(FRED!$1:$1048576,MATCH(US!KG$5,FRED!$A:$A,0),MATCH(US!$B24,FRED!$1:$1,0))),(SUM(JU24:KF24)))),"")</f>
        <v>11581</v>
      </c>
      <c r="KH24" s="59">
        <f>+IFERROR((IF(ISTEXT(KH$5)=FALSE,(INDEX(FRED!$1:$1048576,MATCH(US!KH$5,FRED!$A:$A,0),MATCH(US!$B24,FRED!$1:$1,0))),(SUM(JV24:KG24)))),"")</f>
        <v>11645</v>
      </c>
      <c r="KI24" s="59">
        <f>+IFERROR((IF(ISTEXT(KI$5)=FALSE,(INDEX(FRED!$1:$1048576,MATCH(US!KI$5,FRED!$A:$A,0),MATCH(US!$B24,FRED!$1:$1,0))),(SUM(JW24:KH24)))),"")</f>
        <v>11814</v>
      </c>
      <c r="KJ24" s="59">
        <f>+IFERROR((IF(ISTEXT(KJ$5)=FALSE,(INDEX(FRED!$1:$1048576,MATCH(US!KJ$5,FRED!$A:$A,0),MATCH(US!$B24,FRED!$1:$1,0))),(SUM(JX24:KI24)))),"")</f>
        <v>12134</v>
      </c>
      <c r="KK24" s="59">
        <f>+IFERROR((IF(ISTEXT(KK$5)=FALSE,(INDEX(FRED!$1:$1048576,MATCH(US!KK$5,FRED!$A:$A,0),MATCH(US!$B24,FRED!$1:$1,0))),(SUM(JY24:KJ24)))),"")</f>
        <v>11719</v>
      </c>
      <c r="KL24" s="59">
        <f>+IFERROR((IF(ISTEXT(KL$5)=FALSE,(INDEX(FRED!$1:$1048576,MATCH(US!KL$5,FRED!$A:$A,0),MATCH(US!$B24,FRED!$1:$1,0))),(SUM(JZ24:KK24)))),"")</f>
        <v>11799</v>
      </c>
      <c r="KM24" s="59">
        <f>+IFERROR((IF(ISTEXT(KM$5)=FALSE,(INDEX(FRED!$1:$1048576,MATCH(US!KM$5,FRED!$A:$A,0),MATCH(US!$B24,FRED!$1:$1,0))),(SUM(KA24:KL24)))),"")</f>
        <v>11656</v>
      </c>
      <c r="KN24" s="59">
        <f>+IFERROR((IF(ISTEXT(KN$5)=FALSE,(INDEX(FRED!$1:$1048576,MATCH(US!KN$5,FRED!$A:$A,0),MATCH(US!$B24,FRED!$1:$1,0))),(SUM(KB24:KM24)))),"")</f>
        <v>12151</v>
      </c>
      <c r="KO24" s="59">
        <f>+IFERROR((IF(ISTEXT(KO$5)=FALSE,(INDEX(FRED!$1:$1048576,MATCH(US!KO$5,FRED!$A:$A,0),MATCH(US!$B24,FRED!$1:$1,0))),(SUM(KC24:KN24)))),"")</f>
        <v>11665</v>
      </c>
      <c r="KP24" s="60">
        <f>+IFERROR((IF(ISTEXT(KP$5)=FALSE,(INDEX(FRED!$1:$1048576,MATCH(US!KP$5,FRED!$A:$A,0),MATCH(US!$B24,FRED!$1:$1,0))),(SUM(KD24:KO24)))),"")</f>
        <v>140635</v>
      </c>
      <c r="KQ24" s="59">
        <f>+IFERROR((IF(ISTEXT(KQ$5)=FALSE,(INDEX(FRED!$1:$1048576,MATCH(US!KQ$5,FRED!$A:$A,0),MATCH(US!$B24,FRED!$1:$1,0))),(SUM(KE24:KP24)))),"")</f>
        <v>12131</v>
      </c>
      <c r="KR24" s="59">
        <f>+IFERROR((IF(ISTEXT(KR$5)=FALSE,(INDEX(FRED!$1:$1048576,MATCH(US!KR$5,FRED!$A:$A,0),MATCH(US!$B24,FRED!$1:$1,0))),(SUM(KF24:KQ24)))),"")</f>
        <v>12873</v>
      </c>
      <c r="KS24" s="59">
        <f>+IFERROR((IF(ISTEXT(KS$5)=FALSE,(INDEX(FRED!$1:$1048576,MATCH(US!KS$5,FRED!$A:$A,0),MATCH(US!$B24,FRED!$1:$1,0))),(SUM(KG24:KR24)))),"")</f>
        <v>13155</v>
      </c>
      <c r="KT24" s="59">
        <f>+IFERROR((IF(ISTEXT(KT$5)=FALSE,(INDEX(FRED!$1:$1048576,MATCH(US!KT$5,FRED!$A:$A,0),MATCH(US!$B24,FRED!$1:$1,0))),(SUM(KH24:KS24)))),"")</f>
        <v>12958</v>
      </c>
      <c r="KU24" s="59">
        <f>+IFERROR((IF(ISTEXT(KU$5)=FALSE,(INDEX(FRED!$1:$1048576,MATCH(US!KU$5,FRED!$A:$A,0),MATCH(US!$B24,FRED!$1:$1,0))),(SUM(KI24:KT24)))),"")</f>
        <v>14576</v>
      </c>
      <c r="KV24" s="59">
        <f>+IFERROR((IF(ISTEXT(KV$5)=FALSE,(INDEX(FRED!$1:$1048576,MATCH(US!KV$5,FRED!$A:$A,0),MATCH(US!$B24,FRED!$1:$1,0))),(SUM(KJ24:KU24)))),"")</f>
        <v>14875</v>
      </c>
      <c r="KW24" s="59">
        <f>+IFERROR((IF(ISTEXT(KW$5)=FALSE,(INDEX(FRED!$1:$1048576,MATCH(US!KW$5,FRED!$A:$A,0),MATCH(US!$B24,FRED!$1:$1,0))),(SUM(KK24:KV24)))),"")</f>
        <v>14660</v>
      </c>
      <c r="KX24" s="59">
        <f>+IFERROR((IF(ISTEXT(KX$5)=FALSE,(INDEX(FRED!$1:$1048576,MATCH(US!KX$5,FRED!$A:$A,0),MATCH(US!$B24,FRED!$1:$1,0))),(SUM(KL24:KW24)))),"")</f>
        <v>14907</v>
      </c>
      <c r="KY24" s="59">
        <f>+IFERROR((IF(ISTEXT(KY$5)=FALSE,(INDEX(FRED!$1:$1048576,MATCH(US!KY$5,FRED!$A:$A,0),MATCH(US!$B24,FRED!$1:$1,0))),(SUM(KM24:KX24)))),"")</f>
        <v>14893</v>
      </c>
      <c r="KZ24" s="59">
        <f>+IFERROR((IF(ISTEXT(KZ$5)=FALSE,(INDEX(FRED!$1:$1048576,MATCH(US!KZ$5,FRED!$A:$A,0),MATCH(US!$B24,FRED!$1:$1,0))),(SUM(KN24:KY24)))),"")</f>
        <v>15969</v>
      </c>
      <c r="LA24" s="59">
        <f>+IFERROR((IF(ISTEXT(LA$5)=FALSE,(INDEX(FRED!$1:$1048576,MATCH(US!LA$5,FRED!$A:$A,0),MATCH(US!$B24,FRED!$1:$1,0))),(SUM(KO24:KZ24)))),"")</f>
        <v>16567</v>
      </c>
      <c r="LB24" s="59">
        <f>+IFERROR((IF(ISTEXT(LB$5)=FALSE,(INDEX(FRED!$1:$1048576,MATCH(US!LB$5,FRED!$A:$A,0),MATCH(US!$B24,FRED!$1:$1,0))),(SUM(KP24:LA24)))),"")</f>
        <v>17445</v>
      </c>
      <c r="LC24" s="60">
        <f>+IFERROR((IF(ISTEXT(LC$5)=FALSE,(INDEX(FRED!$1:$1048576,MATCH(US!LC$5,FRED!$A:$A,0),MATCH(US!$B24,FRED!$1:$1,0))),(SUM(KQ24:LB24)))),"")</f>
        <v>175009</v>
      </c>
      <c r="LD24" s="59">
        <f>+IFERROR((IF(ISTEXT(LD$5)=FALSE,(INDEX(FRED!$1:$1048576,MATCH(US!LD$5,FRED!$A:$A,0),MATCH(US!$B24,FRED!$1:$1,0))),(SUM(KR24:LC24)))),"")</f>
        <v>17529</v>
      </c>
      <c r="LE24" s="59">
        <f>+IFERROR((IF(ISTEXT(LE$5)=FALSE,(INDEX(FRED!$1:$1048576,MATCH(US!LE$5,FRED!$A:$A,0),MATCH(US!$B24,FRED!$1:$1,0))),(SUM(KS24:LD24)))),"")</f>
        <v>17830</v>
      </c>
      <c r="LF24" s="59">
        <f>+IFERROR((IF(ISTEXT(LF$5)=FALSE,(INDEX(FRED!$1:$1048576,MATCH(US!LF$5,FRED!$A:$A,0),MATCH(US!$B24,FRED!$1:$1,0))),(SUM(KT24:LE24)))),"")</f>
        <v>18032</v>
      </c>
      <c r="LG24" s="59">
        <f>+IFERROR((IF(ISTEXT(LG$5)=FALSE,(INDEX(FRED!$1:$1048576,MATCH(US!LG$5,FRED!$A:$A,0),MATCH(US!$B24,FRED!$1:$1,0))),(SUM(KU24:LF24)))),"")</f>
        <v>18097</v>
      </c>
      <c r="LH24" s="59">
        <f>+IFERROR((IF(ISTEXT(LH$5)=FALSE,(INDEX(FRED!$1:$1048576,MATCH(US!LH$5,FRED!$A:$A,0),MATCH(US!$B24,FRED!$1:$1,0))),(SUM(KV24:LG24)))),"")</f>
        <v>18455</v>
      </c>
      <c r="LI24" s="59">
        <f>+IFERROR((IF(ISTEXT(LI$5)=FALSE,(INDEX(FRED!$1:$1048576,MATCH(US!LI$5,FRED!$A:$A,0),MATCH(US!$B24,FRED!$1:$1,0))),(SUM(KW24:LH24)))),"")</f>
        <v>18993</v>
      </c>
      <c r="LJ24" s="59">
        <f>+IFERROR((IF(ISTEXT(LJ$5)=FALSE,(INDEX(FRED!$1:$1048576,MATCH(US!LJ$5,FRED!$A:$A,0),MATCH(US!$B24,FRED!$1:$1,0))),(SUM(KX24:LI24)))),"")</f>
        <v>18819</v>
      </c>
      <c r="LK24" s="59">
        <f>+IFERROR((IF(ISTEXT(LK$5)=FALSE,(INDEX(FRED!$1:$1048576,MATCH(US!LK$5,FRED!$A:$A,0),MATCH(US!$B24,FRED!$1:$1,0))),(SUM(KY24:LJ24)))),"")</f>
        <v>18921</v>
      </c>
      <c r="LL24" s="59">
        <f>+IFERROR((IF(ISTEXT(LL$5)=FALSE,(INDEX(FRED!$1:$1048576,MATCH(US!LL$5,FRED!$A:$A,0),MATCH(US!$B24,FRED!$1:$1,0))),(SUM(KZ24:LK24)))),"")</f>
        <v>19119</v>
      </c>
      <c r="LM24" s="59">
        <f>+IFERROR((IF(ISTEXT(LM$5)=FALSE,(INDEX(FRED!$1:$1048576,MATCH(US!LM$5,FRED!$A:$A,0),MATCH(US!$B24,FRED!$1:$1,0))),(SUM(LA24:LL24)))),"")</f>
        <v>19432</v>
      </c>
      <c r="LN24" s="59">
        <f>+IFERROR((IF(ISTEXT(LN$5)=FALSE,(INDEX(FRED!$1:$1048576,MATCH(US!LN$5,FRED!$A:$A,0),MATCH(US!$B24,FRED!$1:$1,0))),(SUM(LB24:LM24)))),"")</f>
        <v>18975</v>
      </c>
      <c r="LO24" s="59">
        <f>+IFERROR((IF(ISTEXT(LO$5)=FALSE,(INDEX(FRED!$1:$1048576,MATCH(US!LO$5,FRED!$A:$A,0),MATCH(US!$B24,FRED!$1:$1,0))),(SUM(LC24:LN24)))),"")</f>
        <v>18829</v>
      </c>
      <c r="LP24" s="60">
        <f>+IFERROR((IF(ISTEXT(LP$5)=FALSE,(INDEX(FRED!$1:$1048576,MATCH(US!LP$5,FRED!$A:$A,0),MATCH(US!$B24,FRED!$1:$1,0))),(SUM(LD24:LO24)))),"")</f>
        <v>223031</v>
      </c>
      <c r="LQ24" s="59">
        <f>+IFERROR((IF(ISTEXT(LQ$5)=FALSE,(INDEX(FRED!$1:$1048576,MATCH(US!LQ$5,FRED!$A:$A,0),MATCH(US!$B24,FRED!$1:$1,0))),(SUM(LE24:LP24)))),"")</f>
        <v>19252</v>
      </c>
      <c r="LR24" s="59">
        <f>+IFERROR((IF(ISTEXT(LR$5)=FALSE,(INDEX(FRED!$1:$1048576,MATCH(US!LR$5,FRED!$A:$A,0),MATCH(US!$B24,FRED!$1:$1,0))),(SUM(LF24:LQ24)))),"")</f>
        <v>19323</v>
      </c>
      <c r="LS24" s="59">
        <f>+IFERROR((IF(ISTEXT(LS$5)=FALSE,(INDEX(FRED!$1:$1048576,MATCH(US!LS$5,FRED!$A:$A,0),MATCH(US!$B24,FRED!$1:$1,0))),(SUM(LG24:LR24)))),"")</f>
        <v>19200</v>
      </c>
      <c r="LT24" s="59">
        <f>+IFERROR((IF(ISTEXT(LT$5)=FALSE,(INDEX(FRED!$1:$1048576,MATCH(US!LT$5,FRED!$A:$A,0),MATCH(US!$B24,FRED!$1:$1,0))),(SUM(LH24:LS24)))),"")</f>
        <v>19444</v>
      </c>
      <c r="LU24" s="59">
        <f>+IFERROR((IF(ISTEXT(LU$5)=FALSE,(INDEX(FRED!$1:$1048576,MATCH(US!LU$5,FRED!$A:$A,0),MATCH(US!$B24,FRED!$1:$1,0))),(SUM(LI24:LT24)))),"")</f>
        <v>19304</v>
      </c>
      <c r="LV24" s="59">
        <f>+IFERROR((IF(ISTEXT(LV$5)=FALSE,(INDEX(FRED!$1:$1048576,MATCH(US!LV$5,FRED!$A:$A,0),MATCH(US!$B24,FRED!$1:$1,0))),(SUM(LJ24:LU24)))),"")</f>
        <v>19491</v>
      </c>
      <c r="LW24" s="59">
        <f>+IFERROR((IF(ISTEXT(LW$5)=FALSE,(INDEX(FRED!$1:$1048576,MATCH(US!LW$5,FRED!$A:$A,0),MATCH(US!$B24,FRED!$1:$1,0))),(SUM(LK24:LV24)))),"")</f>
        <v>19832</v>
      </c>
      <c r="LX24" s="59">
        <f>+IFERROR((IF(ISTEXT(LX$5)=FALSE,(INDEX(FRED!$1:$1048576,MATCH(US!LX$5,FRED!$A:$A,0),MATCH(US!$B24,FRED!$1:$1,0))),(SUM(LL24:LW24)))),"")</f>
        <v>19881</v>
      </c>
      <c r="LY24" s="59">
        <f>+IFERROR((IF(ISTEXT(LY$5)=FALSE,(INDEX(FRED!$1:$1048576,MATCH(US!LY$5,FRED!$A:$A,0),MATCH(US!$B24,FRED!$1:$1,0))),(SUM(LM24:LX24)))),"")</f>
        <v>19862</v>
      </c>
      <c r="LZ24" s="59">
        <f>+IFERROR((IF(ISTEXT(LZ$5)=FALSE,(INDEX(FRED!$1:$1048576,MATCH(US!LZ$5,FRED!$A:$A,0),MATCH(US!$B24,FRED!$1:$1,0))),(SUM(LN24:LY24)))),"")</f>
        <v>19661</v>
      </c>
      <c r="MA24" s="59">
        <f>+IFERROR((IF(ISTEXT(MA$5)=FALSE,(INDEX(FRED!$1:$1048576,MATCH(US!MA$5,FRED!$A:$A,0),MATCH(US!$B24,FRED!$1:$1,0))),(SUM(LO24:LZ24)))),"")</f>
        <v>19905</v>
      </c>
      <c r="MB24" s="59">
        <f>+IFERROR((IF(ISTEXT(MB$5)=FALSE,(INDEX(FRED!$1:$1048576,MATCH(US!MB$5,FRED!$A:$A,0),MATCH(US!$B24,FRED!$1:$1,0))),(SUM(LP24:MA24)))),"")</f>
        <v>19678</v>
      </c>
      <c r="MC24" s="60">
        <f>+IFERROR((IF(ISTEXT(MC$5)=FALSE,(INDEX(FRED!$1:$1048576,MATCH(US!MC$5,FRED!$A:$A,0),MATCH(US!$B24,FRED!$1:$1,0))),(SUM(LQ24:MB24)))),"")</f>
        <v>234833</v>
      </c>
      <c r="MD24" s="59">
        <f>+IFERROR((IF(ISTEXT(MD$5)=FALSE,(INDEX(FRED!$1:$1048576,MATCH(US!MD$5,FRED!$A:$A,0),MATCH(US!$B24,FRED!$1:$1,0))),(SUM(LR24:MC24)))),"")</f>
        <v>19244</v>
      </c>
      <c r="ME24" s="59">
        <f>+IFERROR((IF(ISTEXT(ME$5)=FALSE,(INDEX(FRED!$1:$1048576,MATCH(US!ME$5,FRED!$A:$A,0),MATCH(US!$B24,FRED!$1:$1,0))),(SUM(LS24:MD24)))),"")</f>
        <v>0</v>
      </c>
      <c r="MF24" s="59">
        <f>+IFERROR((IF(ISTEXT(MF$5)=FALSE,(INDEX(FRED!$1:$1048576,MATCH(US!MF$5,FRED!$A:$A,0),MATCH(US!$B24,FRED!$1:$1,0))),(SUM(LT24:ME24)))),"")</f>
        <v>0</v>
      </c>
      <c r="MG24" s="59" t="str">
        <f>+IFERROR((IF(ISTEXT(MG$5)=FALSE,(INDEX(FRED!$1:$1048576,MATCH(US!MG$5,FRED!$A:$A,0),MATCH(US!$B24,FRED!$1:$1,0))),(SUM(LU24:MF24)))),"")</f>
        <v/>
      </c>
      <c r="MH24" s="59" t="str">
        <f>+IFERROR((IF(ISTEXT(MH$5)=FALSE,(INDEX(FRED!$1:$1048576,MATCH(US!MH$5,FRED!$A:$A,0),MATCH(US!$B24,FRED!$1:$1,0))),(SUM(LV24:MG24)))),"")</f>
        <v/>
      </c>
      <c r="MI24" s="59" t="str">
        <f>+IFERROR((IF(ISTEXT(MI$5)=FALSE,(INDEX(FRED!$1:$1048576,MATCH(US!MI$5,FRED!$A:$A,0),MATCH(US!$B24,FRED!$1:$1,0))),(SUM(LW24:MH24)))),"")</f>
        <v/>
      </c>
      <c r="MJ24" s="59" t="str">
        <f>+IFERROR((IF(ISTEXT(MJ$5)=FALSE,(INDEX(FRED!$1:$1048576,MATCH(US!MJ$5,FRED!$A:$A,0),MATCH(US!$B24,FRED!$1:$1,0))),(SUM(LX24:MI24)))),"")</f>
        <v/>
      </c>
      <c r="MK24" s="59" t="str">
        <f>+IFERROR((IF(ISTEXT(MK$5)=FALSE,(INDEX(FRED!$1:$1048576,MATCH(US!MK$5,FRED!$A:$A,0),MATCH(US!$B24,FRED!$1:$1,0))),(SUM(LY24:MJ24)))),"")</f>
        <v/>
      </c>
      <c r="ML24" s="59" t="str">
        <f>+IFERROR((IF(ISTEXT(ML$5)=FALSE,(INDEX(FRED!$1:$1048576,MATCH(US!ML$5,FRED!$A:$A,0),MATCH(US!$B24,FRED!$1:$1,0))),(SUM(LZ24:MK24)))),"")</f>
        <v/>
      </c>
      <c r="MM24" s="59" t="str">
        <f>+IFERROR((IF(ISTEXT(MM$5)=FALSE,(INDEX(FRED!$1:$1048576,MATCH(US!MM$5,FRED!$A:$A,0),MATCH(US!$B24,FRED!$1:$1,0))),(SUM(MA24:ML24)))),"")</f>
        <v/>
      </c>
      <c r="MN24" s="59" t="str">
        <f>+IFERROR((IF(ISTEXT(MN$5)=FALSE,(INDEX(FRED!$1:$1048576,MATCH(US!MN$5,FRED!$A:$A,0),MATCH(US!$B24,FRED!$1:$1,0))),(SUM(MB24:MM24)))),"")</f>
        <v/>
      </c>
      <c r="MO24" s="59" t="str">
        <f>+IFERROR((IF(ISTEXT(MO$5)=FALSE,(INDEX(FRED!$1:$1048576,MATCH(US!MO$5,FRED!$A:$A,0),MATCH(US!$B24,FRED!$1:$1,0))),(SUM(MC24:MN24)))),"")</f>
        <v/>
      </c>
      <c r="MP24" s="60">
        <f>+IFERROR((IF(ISTEXT(MP$5)=FALSE,(INDEX(FRED!$1:$1048576,MATCH(US!MP$5,FRED!$A:$A,0),MATCH(US!$B24,FRED!$1:$1,0))),(SUM(MD24:MO24)))),"")</f>
        <v>19244</v>
      </c>
    </row>
    <row r="25" spans="1:354" s="117" customFormat="1" ht="15.95" hidden="1" customHeight="1" outlineLevel="2">
      <c r="A25" s="159"/>
      <c r="B25" s="178" t="s">
        <v>619</v>
      </c>
      <c r="C25" s="202" t="s">
        <v>620</v>
      </c>
      <c r="D25" s="59">
        <f>+IFERROR((IF(ISTEXT(D$5)=FALSE,(INDEX(FRED!$1:$1048576,MATCH(US!D$5,FRED!$A:$A,0),MATCH(US!$B25,FRED!$1:$1,0))),(SUM(#REF!)))),"")</f>
        <v>0</v>
      </c>
      <c r="E25" s="59">
        <f>+IFERROR((IF(ISTEXT(E$5)=FALSE,(INDEX(FRED!$1:$1048576,MATCH(US!E$5,FRED!$A:$A,0),MATCH(US!$B25,FRED!$1:$1,0))),(SUM(#REF!)))),"")</f>
        <v>0</v>
      </c>
      <c r="F25" s="59">
        <f>+IFERROR((IF(ISTEXT(F$5)=FALSE,(INDEX(FRED!$1:$1048576,MATCH(US!F$5,FRED!$A:$A,0),MATCH(US!$B25,FRED!$1:$1,0))),(SUM(#REF!)))),"")</f>
        <v>0</v>
      </c>
      <c r="G25" s="59">
        <f>+IFERROR((IF(ISTEXT(G$5)=FALSE,(INDEX(FRED!$1:$1048576,MATCH(US!G$5,FRED!$A:$A,0),MATCH(US!$B25,FRED!$1:$1,0))),(SUM(#REF!)))),"")</f>
        <v>0</v>
      </c>
      <c r="H25" s="59">
        <f>+IFERROR((IF(ISTEXT(H$5)=FALSE,(INDEX(FRED!$1:$1048576,MATCH(US!H$5,FRED!$A:$A,0),MATCH(US!$B25,FRED!$1:$1,0))),(SUM(#REF!)))),"")</f>
        <v>0</v>
      </c>
      <c r="I25" s="59">
        <f>+IFERROR((IF(ISTEXT(I$5)=FALSE,(INDEX(FRED!$1:$1048576,MATCH(US!I$5,FRED!$A:$A,0),MATCH(US!$B25,FRED!$1:$1,0))),(SUM(#REF!)))),"")</f>
        <v>0</v>
      </c>
      <c r="J25" s="59">
        <f>+IFERROR((IF(ISTEXT(J$5)=FALSE,(INDEX(FRED!$1:$1048576,MATCH(US!J$5,FRED!$A:$A,0),MATCH(US!$B25,FRED!$1:$1,0))),(SUM(#REF!)))),"")</f>
        <v>0</v>
      </c>
      <c r="K25" s="59">
        <f>+IFERROR((IF(ISTEXT(K$5)=FALSE,(INDEX(FRED!$1:$1048576,MATCH(US!K$5,FRED!$A:$A,0),MATCH(US!$B25,FRED!$1:$1,0))),(SUM(#REF!)))),"")</f>
        <v>0</v>
      </c>
      <c r="L25" s="59">
        <f>+IFERROR((IF(ISTEXT(L$5)=FALSE,(INDEX(FRED!$1:$1048576,MATCH(US!L$5,FRED!$A:$A,0),MATCH(US!$B25,FRED!$1:$1,0))),(SUM(#REF!)))),"")</f>
        <v>0</v>
      </c>
      <c r="M25" s="59">
        <f>+IFERROR((IF(ISTEXT(M$5)=FALSE,(INDEX(FRED!$1:$1048576,MATCH(US!M$5,FRED!$A:$A,0),MATCH(US!$B25,FRED!$1:$1,0))),(SUM(A25:L25)))),"")</f>
        <v>0</v>
      </c>
      <c r="N25" s="59">
        <f>+IFERROR((IF(ISTEXT(N$5)=FALSE,(INDEX(FRED!$1:$1048576,MATCH(US!N$5,FRED!$A:$A,0),MATCH(US!$B25,FRED!$1:$1,0))),(SUM(B25:M25)))),"")</f>
        <v>0</v>
      </c>
      <c r="O25" s="59">
        <f>+IFERROR((IF(ISTEXT(O$5)=FALSE,(INDEX(FRED!$1:$1048576,MATCH(US!O$5,FRED!$A:$A,0),MATCH(US!$B25,FRED!$1:$1,0))),(SUM(C25:N25)))),"")</f>
        <v>0</v>
      </c>
      <c r="P25" s="60">
        <f>+IFERROR((IF(ISTEXT(P$5)=FALSE,(INDEX(FRED!$1:$1048576,MATCH(US!P$5,FRED!$A:$A,0),MATCH(US!$B25,FRED!$1:$1,0))),(SUM(D25:O25)))),"")</f>
        <v>0</v>
      </c>
      <c r="Q25" s="59">
        <f>+IFERROR((IF(ISTEXT(Q$5)=FALSE,(INDEX(FRED!$1:$1048576,MATCH(US!Q$5,FRED!$A:$A,0),MATCH(US!$B25,FRED!$1:$1,0))),(SUM(E25:P25)))),"")</f>
        <v>0</v>
      </c>
      <c r="R25" s="59">
        <f>+IFERROR((IF(ISTEXT(R$5)=FALSE,(INDEX(FRED!$1:$1048576,MATCH(US!R$5,FRED!$A:$A,0),MATCH(US!$B25,FRED!$1:$1,0))),(SUM(F25:Q25)))),"")</f>
        <v>0</v>
      </c>
      <c r="S25" s="59">
        <f>+IFERROR((IF(ISTEXT(S$5)=FALSE,(INDEX(FRED!$1:$1048576,MATCH(US!S$5,FRED!$A:$A,0),MATCH(US!$B25,FRED!$1:$1,0))),(SUM(G25:R25)))),"")</f>
        <v>0</v>
      </c>
      <c r="T25" s="59">
        <f>+IFERROR((IF(ISTEXT(T$5)=FALSE,(INDEX(FRED!$1:$1048576,MATCH(US!T$5,FRED!$A:$A,0),MATCH(US!$B25,FRED!$1:$1,0))),(SUM(H25:S25)))),"")</f>
        <v>0</v>
      </c>
      <c r="U25" s="59">
        <f>+IFERROR((IF(ISTEXT(U$5)=FALSE,(INDEX(FRED!$1:$1048576,MATCH(US!U$5,FRED!$A:$A,0),MATCH(US!$B25,FRED!$1:$1,0))),(SUM(I25:T25)))),"")</f>
        <v>0</v>
      </c>
      <c r="V25" s="59">
        <f>+IFERROR((IF(ISTEXT(V$5)=FALSE,(INDEX(FRED!$1:$1048576,MATCH(US!V$5,FRED!$A:$A,0),MATCH(US!$B25,FRED!$1:$1,0))),(SUM(J25:U25)))),"")</f>
        <v>0</v>
      </c>
      <c r="W25" s="59">
        <f>+IFERROR((IF(ISTEXT(W$5)=FALSE,(INDEX(FRED!$1:$1048576,MATCH(US!W$5,FRED!$A:$A,0),MATCH(US!$B25,FRED!$1:$1,0))),(SUM(K25:V25)))),"")</f>
        <v>0</v>
      </c>
      <c r="X25" s="59">
        <f>+IFERROR((IF(ISTEXT(X$5)=FALSE,(INDEX(FRED!$1:$1048576,MATCH(US!X$5,FRED!$A:$A,0),MATCH(US!$B25,FRED!$1:$1,0))),(SUM(L25:W25)))),"")</f>
        <v>0</v>
      </c>
      <c r="Y25" s="59">
        <f>+IFERROR((IF(ISTEXT(Y$5)=FALSE,(INDEX(FRED!$1:$1048576,MATCH(US!Y$5,FRED!$A:$A,0),MATCH(US!$B25,FRED!$1:$1,0))),(SUM(M25:X25)))),"")</f>
        <v>0</v>
      </c>
      <c r="Z25" s="59">
        <f>+IFERROR((IF(ISTEXT(Z$5)=FALSE,(INDEX(FRED!$1:$1048576,MATCH(US!Z$5,FRED!$A:$A,0),MATCH(US!$B25,FRED!$1:$1,0))),(SUM(N25:Y25)))),"")</f>
        <v>0</v>
      </c>
      <c r="AA25" s="59">
        <f>+IFERROR((IF(ISTEXT(AA$5)=FALSE,(INDEX(FRED!$1:$1048576,MATCH(US!AA$5,FRED!$A:$A,0),MATCH(US!$B25,FRED!$1:$1,0))),(SUM(O25:Z25)))),"")</f>
        <v>0</v>
      </c>
      <c r="AB25" s="59">
        <f>+IFERROR((IF(ISTEXT(AB$5)=FALSE,(INDEX(FRED!$1:$1048576,MATCH(US!AB$5,FRED!$A:$A,0),MATCH(US!$B25,FRED!$1:$1,0))),(SUM(P25:AA25)))),"")</f>
        <v>0</v>
      </c>
      <c r="AC25" s="60">
        <f>+IFERROR((IF(ISTEXT(AC$5)=FALSE,(INDEX(FRED!$1:$1048576,MATCH(US!AC$5,FRED!$A:$A,0),MATCH(US!$B25,FRED!$1:$1,0))),(SUM(Q25:AB25)))),"")</f>
        <v>0</v>
      </c>
      <c r="AD25" s="59">
        <f>+IFERROR((IF(ISTEXT(AD$5)=FALSE,(INDEX(FRED!$1:$1048576,MATCH(US!AD$5,FRED!$A:$A,0),MATCH(US!$B25,FRED!$1:$1,0))),(SUM(R25:AC25)))),"")</f>
        <v>11760</v>
      </c>
      <c r="AE25" s="59">
        <f>+IFERROR((IF(ISTEXT(AE$5)=FALSE,(INDEX(FRED!$1:$1048576,MATCH(US!AE$5,FRED!$A:$A,0),MATCH(US!$B25,FRED!$1:$1,0))),(SUM(S25:AD25)))),"")</f>
        <v>12063</v>
      </c>
      <c r="AF25" s="59">
        <f>+IFERROR((IF(ISTEXT(AF$5)=FALSE,(INDEX(FRED!$1:$1048576,MATCH(US!AF$5,FRED!$A:$A,0),MATCH(US!$B25,FRED!$1:$1,0))),(SUM(T25:AE25)))),"")</f>
        <v>11954</v>
      </c>
      <c r="AG25" s="59">
        <f>+IFERROR((IF(ISTEXT(AG$5)=FALSE,(INDEX(FRED!$1:$1048576,MATCH(US!AG$5,FRED!$A:$A,0),MATCH(US!$B25,FRED!$1:$1,0))),(SUM(U25:AF25)))),"")</f>
        <v>12213</v>
      </c>
      <c r="AH25" s="59">
        <f>+IFERROR((IF(ISTEXT(AH$5)=FALSE,(INDEX(FRED!$1:$1048576,MATCH(US!AH$5,FRED!$A:$A,0),MATCH(US!$B25,FRED!$1:$1,0))),(SUM(V25:AG25)))),"")</f>
        <v>13384</v>
      </c>
      <c r="AI25" s="59">
        <f>+IFERROR((IF(ISTEXT(AI$5)=FALSE,(INDEX(FRED!$1:$1048576,MATCH(US!AI$5,FRED!$A:$A,0),MATCH(US!$B25,FRED!$1:$1,0))),(SUM(W25:AH25)))),"")</f>
        <v>12556</v>
      </c>
      <c r="AJ25" s="59">
        <f>+IFERROR((IF(ISTEXT(AJ$5)=FALSE,(INDEX(FRED!$1:$1048576,MATCH(US!AJ$5,FRED!$A:$A,0),MATCH(US!$B25,FRED!$1:$1,0))),(SUM(X25:AI25)))),"")</f>
        <v>11976</v>
      </c>
      <c r="AK25" s="59">
        <f>+IFERROR((IF(ISTEXT(AK$5)=FALSE,(INDEX(FRED!$1:$1048576,MATCH(US!AK$5,FRED!$A:$A,0),MATCH(US!$B25,FRED!$1:$1,0))),(SUM(Y25:AJ25)))),"")</f>
        <v>12189</v>
      </c>
      <c r="AL25" s="59">
        <f>+IFERROR((IF(ISTEXT(AL$5)=FALSE,(INDEX(FRED!$1:$1048576,MATCH(US!AL$5,FRED!$A:$A,0),MATCH(US!$B25,FRED!$1:$1,0))),(SUM(Z25:AK25)))),"")</f>
        <v>12718</v>
      </c>
      <c r="AM25" s="59">
        <f>+IFERROR((IF(ISTEXT(AM$5)=FALSE,(INDEX(FRED!$1:$1048576,MATCH(US!AM$5,FRED!$A:$A,0),MATCH(US!$B25,FRED!$1:$1,0))),(SUM(AA25:AL25)))),"")</f>
        <v>12999</v>
      </c>
      <c r="AN25" s="59">
        <f>+IFERROR((IF(ISTEXT(AN$5)=FALSE,(INDEX(FRED!$1:$1048576,MATCH(US!AN$5,FRED!$A:$A,0),MATCH(US!$B25,FRED!$1:$1,0))),(SUM(AB25:AM25)))),"")</f>
        <v>12623</v>
      </c>
      <c r="AO25" s="59">
        <f>+IFERROR((IF(ISTEXT(AO$5)=FALSE,(INDEX(FRED!$1:$1048576,MATCH(US!AO$5,FRED!$A:$A,0),MATCH(US!$B25,FRED!$1:$1,0))),(SUM(AC25:AN25)))),"")</f>
        <v>12962</v>
      </c>
      <c r="AP25" s="60">
        <f>+IFERROR((IF(ISTEXT(AP$5)=FALSE,(INDEX(FRED!$1:$1048576,MATCH(US!AP$5,FRED!$A:$A,0),MATCH(US!$B25,FRED!$1:$1,0))),(SUM(AD25:AO25)))),"")</f>
        <v>149397</v>
      </c>
      <c r="AQ25" s="59">
        <f>+IFERROR((IF(ISTEXT(AQ$5)=FALSE,(INDEX(FRED!$1:$1048576,MATCH(US!AQ$5,FRED!$A:$A,0),MATCH(US!$B25,FRED!$1:$1,0))),(SUM(AE25:AP25)))),"")</f>
        <v>12697</v>
      </c>
      <c r="AR25" s="59">
        <f>+IFERROR((IF(ISTEXT(AR$5)=FALSE,(INDEX(FRED!$1:$1048576,MATCH(US!AR$5,FRED!$A:$A,0),MATCH(US!$B25,FRED!$1:$1,0))),(SUM(AF25:AQ25)))),"")</f>
        <v>13153</v>
      </c>
      <c r="AS25" s="59">
        <f>+IFERROR((IF(ISTEXT(AS$5)=FALSE,(INDEX(FRED!$1:$1048576,MATCH(US!AS$5,FRED!$A:$A,0),MATCH(US!$B25,FRED!$1:$1,0))),(SUM(AG25:AR25)))),"")</f>
        <v>12765</v>
      </c>
      <c r="AT25" s="59">
        <f>+IFERROR((IF(ISTEXT(AT$5)=FALSE,(INDEX(FRED!$1:$1048576,MATCH(US!AT$5,FRED!$A:$A,0),MATCH(US!$B25,FRED!$1:$1,0))),(SUM(AH25:AS25)))),"")</f>
        <v>12280</v>
      </c>
      <c r="AU25" s="59">
        <f>+IFERROR((IF(ISTEXT(AU$5)=FALSE,(INDEX(FRED!$1:$1048576,MATCH(US!AU$5,FRED!$A:$A,0),MATCH(US!$B25,FRED!$1:$1,0))),(SUM(AI25:AT25)))),"")</f>
        <v>12537</v>
      </c>
      <c r="AV25" s="59">
        <f>+IFERROR((IF(ISTEXT(AV$5)=FALSE,(INDEX(FRED!$1:$1048576,MATCH(US!AV$5,FRED!$A:$A,0),MATCH(US!$B25,FRED!$1:$1,0))),(SUM(AJ25:AU25)))),"")</f>
        <v>12719</v>
      </c>
      <c r="AW25" s="59">
        <f>+IFERROR((IF(ISTEXT(AW$5)=FALSE,(INDEX(FRED!$1:$1048576,MATCH(US!AW$5,FRED!$A:$A,0),MATCH(US!$B25,FRED!$1:$1,0))),(SUM(AK25:AV25)))),"")</f>
        <v>12522</v>
      </c>
      <c r="AX25" s="59">
        <f>+IFERROR((IF(ISTEXT(AX$5)=FALSE,(INDEX(FRED!$1:$1048576,MATCH(US!AX$5,FRED!$A:$A,0),MATCH(US!$B25,FRED!$1:$1,0))),(SUM(AL25:AW25)))),"")</f>
        <v>12869</v>
      </c>
      <c r="AY25" s="59">
        <f>+IFERROR((IF(ISTEXT(AY$5)=FALSE,(INDEX(FRED!$1:$1048576,MATCH(US!AY$5,FRED!$A:$A,0),MATCH(US!$B25,FRED!$1:$1,0))),(SUM(AM25:AX25)))),"")</f>
        <v>12246</v>
      </c>
      <c r="AZ25" s="59">
        <f>+IFERROR((IF(ISTEXT(AZ$5)=FALSE,(INDEX(FRED!$1:$1048576,MATCH(US!AZ$5,FRED!$A:$A,0),MATCH(US!$B25,FRED!$1:$1,0))),(SUM(AN25:AY25)))),"")</f>
        <v>12112</v>
      </c>
      <c r="BA25" s="59">
        <f>+IFERROR((IF(ISTEXT(BA$5)=FALSE,(INDEX(FRED!$1:$1048576,MATCH(US!BA$5,FRED!$A:$A,0),MATCH(US!$B25,FRED!$1:$1,0))),(SUM(AO25:AZ25)))),"")</f>
        <v>12328</v>
      </c>
      <c r="BB25" s="59">
        <f>+IFERROR((IF(ISTEXT(BB$5)=FALSE,(INDEX(FRED!$1:$1048576,MATCH(US!BB$5,FRED!$A:$A,0),MATCH(US!$B25,FRED!$1:$1,0))),(SUM(AP25:BA25)))),"")</f>
        <v>12097</v>
      </c>
      <c r="BC25" s="60">
        <f>+IFERROR((IF(ISTEXT(BC$5)=FALSE,(INDEX(FRED!$1:$1048576,MATCH(US!BC$5,FRED!$A:$A,0),MATCH(US!$B25,FRED!$1:$1,0))),(SUM(AQ25:BB25)))),"")</f>
        <v>150325</v>
      </c>
      <c r="BD25" s="59">
        <f>+IFERROR((IF(ISTEXT(BD$5)=FALSE,(INDEX(FRED!$1:$1048576,MATCH(US!BD$5,FRED!$A:$A,0),MATCH(US!$B25,FRED!$1:$1,0))),(SUM(AR25:BC25)))),"")</f>
        <v>12869</v>
      </c>
      <c r="BE25" s="59">
        <f>+IFERROR((IF(ISTEXT(BE$5)=FALSE,(INDEX(FRED!$1:$1048576,MATCH(US!BE$5,FRED!$A:$A,0),MATCH(US!$B25,FRED!$1:$1,0))),(SUM(AS25:BD25)))),"")</f>
        <v>12613</v>
      </c>
      <c r="BF25" s="59">
        <f>+IFERROR((IF(ISTEXT(BF$5)=FALSE,(INDEX(FRED!$1:$1048576,MATCH(US!BF$5,FRED!$A:$A,0),MATCH(US!$B25,FRED!$1:$1,0))),(SUM(AT25:BE25)))),"")</f>
        <v>13184</v>
      </c>
      <c r="BG25" s="59">
        <f>+IFERROR((IF(ISTEXT(BG$5)=FALSE,(INDEX(FRED!$1:$1048576,MATCH(US!BG$5,FRED!$A:$A,0),MATCH(US!$B25,FRED!$1:$1,0))),(SUM(AU25:BF25)))),"")</f>
        <v>12983</v>
      </c>
      <c r="BH25" s="59">
        <f>+IFERROR((IF(ISTEXT(BH$5)=FALSE,(INDEX(FRED!$1:$1048576,MATCH(US!BH$5,FRED!$A:$A,0),MATCH(US!$B25,FRED!$1:$1,0))),(SUM(AV25:BG25)))),"")</f>
        <v>12437</v>
      </c>
      <c r="BI25" s="59">
        <f>+IFERROR((IF(ISTEXT(BI$5)=FALSE,(INDEX(FRED!$1:$1048576,MATCH(US!BI$5,FRED!$A:$A,0),MATCH(US!$B25,FRED!$1:$1,0))),(SUM(AW25:BH25)))),"")</f>
        <v>12764</v>
      </c>
      <c r="BJ25" s="59">
        <f>+IFERROR((IF(ISTEXT(BJ$5)=FALSE,(INDEX(FRED!$1:$1048576,MATCH(US!BJ$5,FRED!$A:$A,0),MATCH(US!$B25,FRED!$1:$1,0))),(SUM(AX25:BI25)))),"")</f>
        <v>13801</v>
      </c>
      <c r="BK25" s="59">
        <f>+IFERROR((IF(ISTEXT(BK$5)=FALSE,(INDEX(FRED!$1:$1048576,MATCH(US!BK$5,FRED!$A:$A,0),MATCH(US!$B25,FRED!$1:$1,0))),(SUM(AY25:BJ25)))),"")</f>
        <v>12770</v>
      </c>
      <c r="BL25" s="59">
        <f>+IFERROR((IF(ISTEXT(BL$5)=FALSE,(INDEX(FRED!$1:$1048576,MATCH(US!BL$5,FRED!$A:$A,0),MATCH(US!$B25,FRED!$1:$1,0))),(SUM(AZ25:BK25)))),"")</f>
        <v>12571</v>
      </c>
      <c r="BM25" s="59">
        <f>+IFERROR((IF(ISTEXT(BM$5)=FALSE,(INDEX(FRED!$1:$1048576,MATCH(US!BM$5,FRED!$A:$A,0),MATCH(US!$B25,FRED!$1:$1,0))),(SUM(BA25:BL25)))),"")</f>
        <v>11723</v>
      </c>
      <c r="BN25" s="59">
        <f>+IFERROR((IF(ISTEXT(BN$5)=FALSE,(INDEX(FRED!$1:$1048576,MATCH(US!BN$5,FRED!$A:$A,0),MATCH(US!$B25,FRED!$1:$1,0))),(SUM(BB25:BM25)))),"")</f>
        <v>11855</v>
      </c>
      <c r="BO25" s="59">
        <f>+IFERROR((IF(ISTEXT(BO$5)=FALSE,(INDEX(FRED!$1:$1048576,MATCH(US!BO$5,FRED!$A:$A,0),MATCH(US!$B25,FRED!$1:$1,0))),(SUM(BC25:BN25)))),"")</f>
        <v>12088</v>
      </c>
      <c r="BP25" s="60">
        <f>+IFERROR((IF(ISTEXT(BP$5)=FALSE,(INDEX(FRED!$1:$1048576,MATCH(US!BP$5,FRED!$A:$A,0),MATCH(US!$B25,FRED!$1:$1,0))),(SUM(BD25:BO25)))),"")</f>
        <v>151658</v>
      </c>
      <c r="BQ25" s="59">
        <f>+IFERROR((IF(ISTEXT(BQ$5)=FALSE,(INDEX(FRED!$1:$1048576,MATCH(US!BQ$5,FRED!$A:$A,0),MATCH(US!$B25,FRED!$1:$1,0))),(SUM(BE25:BP25)))),"")</f>
        <v>12664</v>
      </c>
      <c r="BR25" s="59">
        <f>+IFERROR((IF(ISTEXT(BR$5)=FALSE,(INDEX(FRED!$1:$1048576,MATCH(US!BR$5,FRED!$A:$A,0),MATCH(US!$B25,FRED!$1:$1,0))),(SUM(BF25:BQ25)))),"")</f>
        <v>12923</v>
      </c>
      <c r="BS25" s="59">
        <f>+IFERROR((IF(ISTEXT(BS$5)=FALSE,(INDEX(FRED!$1:$1048576,MATCH(US!BS$5,FRED!$A:$A,0),MATCH(US!$B25,FRED!$1:$1,0))),(SUM(BG25:BR25)))),"")</f>
        <v>13565</v>
      </c>
      <c r="BT25" s="59">
        <f>+IFERROR((IF(ISTEXT(BT$5)=FALSE,(INDEX(FRED!$1:$1048576,MATCH(US!BT$5,FRED!$A:$A,0),MATCH(US!$B25,FRED!$1:$1,0))),(SUM(BH25:BS25)))),"")</f>
        <v>14226</v>
      </c>
      <c r="BU25" s="59">
        <f>+IFERROR((IF(ISTEXT(BU$5)=FALSE,(INDEX(FRED!$1:$1048576,MATCH(US!BU$5,FRED!$A:$A,0),MATCH(US!$B25,FRED!$1:$1,0))),(SUM(BI25:BT25)))),"")</f>
        <v>14483</v>
      </c>
      <c r="BV25" s="59">
        <f>+IFERROR((IF(ISTEXT(BV$5)=FALSE,(INDEX(FRED!$1:$1048576,MATCH(US!BV$5,FRED!$A:$A,0),MATCH(US!$B25,FRED!$1:$1,0))),(SUM(BJ25:BU25)))),"")</f>
        <v>14047</v>
      </c>
      <c r="BW25" s="59">
        <f>+IFERROR((IF(ISTEXT(BW$5)=FALSE,(INDEX(FRED!$1:$1048576,MATCH(US!BW$5,FRED!$A:$A,0),MATCH(US!$B25,FRED!$1:$1,0))),(SUM(BK25:BV25)))),"")</f>
        <v>13837</v>
      </c>
      <c r="BX25" s="59">
        <f>+IFERROR((IF(ISTEXT(BX$5)=FALSE,(INDEX(FRED!$1:$1048576,MATCH(US!BX$5,FRED!$A:$A,0),MATCH(US!$B25,FRED!$1:$1,0))),(SUM(BL25:BW25)))),"")</f>
        <v>14755</v>
      </c>
      <c r="BY25" s="59">
        <f>+IFERROR((IF(ISTEXT(BY$5)=FALSE,(INDEX(FRED!$1:$1048576,MATCH(US!BY$5,FRED!$A:$A,0),MATCH(US!$B25,FRED!$1:$1,0))),(SUM(BM25:BX25)))),"")</f>
        <v>14270</v>
      </c>
      <c r="BZ25" s="59">
        <f>+IFERROR((IF(ISTEXT(BZ$5)=FALSE,(INDEX(FRED!$1:$1048576,MATCH(US!BZ$5,FRED!$A:$A,0),MATCH(US!$B25,FRED!$1:$1,0))),(SUM(BN25:BY25)))),"")</f>
        <v>14229</v>
      </c>
      <c r="CA25" s="59">
        <f>+IFERROR((IF(ISTEXT(CA$5)=FALSE,(INDEX(FRED!$1:$1048576,MATCH(US!CA$5,FRED!$A:$A,0),MATCH(US!$B25,FRED!$1:$1,0))),(SUM(BO25:BZ25)))),"")</f>
        <v>14474</v>
      </c>
      <c r="CB25" s="59">
        <f>+IFERROR((IF(ISTEXT(CB$5)=FALSE,(INDEX(FRED!$1:$1048576,MATCH(US!CB$5,FRED!$A:$A,0),MATCH(US!$B25,FRED!$1:$1,0))),(SUM(BP25:CA25)))),"")</f>
        <v>14403</v>
      </c>
      <c r="CC25" s="60">
        <f>+IFERROR((IF(ISTEXT(CC$5)=FALSE,(INDEX(FRED!$1:$1048576,MATCH(US!CC$5,FRED!$A:$A,0),MATCH(US!$B25,FRED!$1:$1,0))),(SUM(BQ25:CB25)))),"")</f>
        <v>167876</v>
      </c>
      <c r="CD25" s="59">
        <f>+IFERROR((IF(ISTEXT(CD$5)=FALSE,(INDEX(FRED!$1:$1048576,MATCH(US!CD$5,FRED!$A:$A,0),MATCH(US!$B25,FRED!$1:$1,0))),(SUM(BR25:CC25)))),"")</f>
        <v>14787</v>
      </c>
      <c r="CE25" s="59">
        <f>+IFERROR((IF(ISTEXT(CE$5)=FALSE,(INDEX(FRED!$1:$1048576,MATCH(US!CE$5,FRED!$A:$A,0),MATCH(US!$B25,FRED!$1:$1,0))),(SUM(BS25:CD25)))),"")</f>
        <v>14338</v>
      </c>
      <c r="CF25" s="59">
        <f>+IFERROR((IF(ISTEXT(CF$5)=FALSE,(INDEX(FRED!$1:$1048576,MATCH(US!CF$5,FRED!$A:$A,0),MATCH(US!$B25,FRED!$1:$1,0))),(SUM(BT25:CE25)))),"")</f>
        <v>15065</v>
      </c>
      <c r="CG25" s="59">
        <f>+IFERROR((IF(ISTEXT(CG$5)=FALSE,(INDEX(FRED!$1:$1048576,MATCH(US!CG$5,FRED!$A:$A,0),MATCH(US!$B25,FRED!$1:$1,0))),(SUM(BU25:CF25)))),"")</f>
        <v>14697</v>
      </c>
      <c r="CH25" s="59">
        <f>+IFERROR((IF(ISTEXT(CH$5)=FALSE,(INDEX(FRED!$1:$1048576,MATCH(US!CH$5,FRED!$A:$A,0),MATCH(US!$B25,FRED!$1:$1,0))),(SUM(BV25:CG25)))),"")</f>
        <v>15395</v>
      </c>
      <c r="CI25" s="59">
        <f>+IFERROR((IF(ISTEXT(CI$5)=FALSE,(INDEX(FRED!$1:$1048576,MATCH(US!CI$5,FRED!$A:$A,0),MATCH(US!$B25,FRED!$1:$1,0))),(SUM(BW25:CH25)))),"")</f>
        <v>15001</v>
      </c>
      <c r="CJ25" s="59">
        <f>+IFERROR((IF(ISTEXT(CJ$5)=FALSE,(INDEX(FRED!$1:$1048576,MATCH(US!CJ$5,FRED!$A:$A,0),MATCH(US!$B25,FRED!$1:$1,0))),(SUM(BX25:CI25)))),"")</f>
        <v>15137</v>
      </c>
      <c r="CK25" s="59">
        <f>+IFERROR((IF(ISTEXT(CK$5)=FALSE,(INDEX(FRED!$1:$1048576,MATCH(US!CK$5,FRED!$A:$A,0),MATCH(US!$B25,FRED!$1:$1,0))),(SUM(BY25:CJ25)))),"")</f>
        <v>14742</v>
      </c>
      <c r="CL25" s="59">
        <f>+IFERROR((IF(ISTEXT(CL$5)=FALSE,(INDEX(FRED!$1:$1048576,MATCH(US!CL$5,FRED!$A:$A,0),MATCH(US!$B25,FRED!$1:$1,0))),(SUM(BZ25:CK25)))),"")</f>
        <v>14966</v>
      </c>
      <c r="CM25" s="59">
        <f>+IFERROR((IF(ISTEXT(CM$5)=FALSE,(INDEX(FRED!$1:$1048576,MATCH(US!CM$5,FRED!$A:$A,0),MATCH(US!$B25,FRED!$1:$1,0))),(SUM(CA25:CL25)))),"")</f>
        <v>15168</v>
      </c>
      <c r="CN25" s="59">
        <f>+IFERROR((IF(ISTEXT(CN$5)=FALSE,(INDEX(FRED!$1:$1048576,MATCH(US!CN$5,FRED!$A:$A,0),MATCH(US!$B25,FRED!$1:$1,0))),(SUM(CB25:CM25)))),"")</f>
        <v>15199</v>
      </c>
      <c r="CO25" s="59">
        <f>+IFERROR((IF(ISTEXT(CO$5)=FALSE,(INDEX(FRED!$1:$1048576,MATCH(US!CO$5,FRED!$A:$A,0),MATCH(US!$B25,FRED!$1:$1,0))),(SUM(CC25:CN25)))),"")</f>
        <v>15312</v>
      </c>
      <c r="CP25" s="60">
        <f>+IFERROR((IF(ISTEXT(CP$5)=FALSE,(INDEX(FRED!$1:$1048576,MATCH(US!CP$5,FRED!$A:$A,0),MATCH(US!$B25,FRED!$1:$1,0))),(SUM(CD25:CO25)))),"")</f>
        <v>179807</v>
      </c>
      <c r="CQ25" s="59">
        <f>+IFERROR((IF(ISTEXT(CQ$5)=FALSE,(INDEX(FRED!$1:$1048576,MATCH(US!CQ$5,FRED!$A:$A,0),MATCH(US!$B25,FRED!$1:$1,0))),(SUM(CE25:CP25)))),"")</f>
        <v>15425</v>
      </c>
      <c r="CR25" s="59">
        <f>+IFERROR((IF(ISTEXT(CR$5)=FALSE,(INDEX(FRED!$1:$1048576,MATCH(US!CR$5,FRED!$A:$A,0),MATCH(US!$B25,FRED!$1:$1,0))),(SUM(CF25:CQ25)))),"")</f>
        <v>15792</v>
      </c>
      <c r="CS25" s="59">
        <f>+IFERROR((IF(ISTEXT(CS$5)=FALSE,(INDEX(FRED!$1:$1048576,MATCH(US!CS$5,FRED!$A:$A,0),MATCH(US!$B25,FRED!$1:$1,0))),(SUM(CG25:CR25)))),"")</f>
        <v>16313</v>
      </c>
      <c r="CT25" s="59">
        <f>+IFERROR((IF(ISTEXT(CT$5)=FALSE,(INDEX(FRED!$1:$1048576,MATCH(US!CT$5,FRED!$A:$A,0),MATCH(US!$B25,FRED!$1:$1,0))),(SUM(CH25:CS25)))),"")</f>
        <v>16377</v>
      </c>
      <c r="CU25" s="59">
        <f>+IFERROR((IF(ISTEXT(CU$5)=FALSE,(INDEX(FRED!$1:$1048576,MATCH(US!CU$5,FRED!$A:$A,0),MATCH(US!$B25,FRED!$1:$1,0))),(SUM(CI25:CT25)))),"")</f>
        <v>16713</v>
      </c>
      <c r="CV25" s="59">
        <f>+IFERROR((IF(ISTEXT(CV$5)=FALSE,(INDEX(FRED!$1:$1048576,MATCH(US!CV$5,FRED!$A:$A,0),MATCH(US!$B25,FRED!$1:$1,0))),(SUM(CJ25:CU25)))),"")</f>
        <v>16302</v>
      </c>
      <c r="CW25" s="59">
        <f>+IFERROR((IF(ISTEXT(CW$5)=FALSE,(INDEX(FRED!$1:$1048576,MATCH(US!CW$5,FRED!$A:$A,0),MATCH(US!$B25,FRED!$1:$1,0))),(SUM(CK25:CV25)))),"")</f>
        <v>15207</v>
      </c>
      <c r="CX25" s="59">
        <f>+IFERROR((IF(ISTEXT(CX$5)=FALSE,(INDEX(FRED!$1:$1048576,MATCH(US!CX$5,FRED!$A:$A,0),MATCH(US!$B25,FRED!$1:$1,0))),(SUM(CL25:CW25)))),"")</f>
        <v>15848</v>
      </c>
      <c r="CY25" s="59">
        <f>+IFERROR((IF(ISTEXT(CY$5)=FALSE,(INDEX(FRED!$1:$1048576,MATCH(US!CY$5,FRED!$A:$A,0),MATCH(US!$B25,FRED!$1:$1,0))),(SUM(CM25:CX25)))),"")</f>
        <v>16158</v>
      </c>
      <c r="CZ25" s="59">
        <f>+IFERROR((IF(ISTEXT(CZ$5)=FALSE,(INDEX(FRED!$1:$1048576,MATCH(US!CZ$5,FRED!$A:$A,0),MATCH(US!$B25,FRED!$1:$1,0))),(SUM(CN25:CY25)))),"")</f>
        <v>15868</v>
      </c>
      <c r="DA25" s="59">
        <f>+IFERROR((IF(ISTEXT(DA$5)=FALSE,(INDEX(FRED!$1:$1048576,MATCH(US!DA$5,FRED!$A:$A,0),MATCH(US!$B25,FRED!$1:$1,0))),(SUM(CO25:CZ25)))),"")</f>
        <v>15021</v>
      </c>
      <c r="DB25" s="59">
        <f>+IFERROR((IF(ISTEXT(DB$5)=FALSE,(INDEX(FRED!$1:$1048576,MATCH(US!DB$5,FRED!$A:$A,0),MATCH(US!$B25,FRED!$1:$1,0))),(SUM(CP25:DA25)))),"")</f>
        <v>14305</v>
      </c>
      <c r="DC25" s="60">
        <f>+IFERROR((IF(ISTEXT(DC$5)=FALSE,(INDEX(FRED!$1:$1048576,MATCH(US!DC$5,FRED!$A:$A,0),MATCH(US!$B25,FRED!$1:$1,0))),(SUM(CQ25:DB25)))),"")</f>
        <v>189329</v>
      </c>
      <c r="DD25" s="59">
        <f>+IFERROR((IF(ISTEXT(DD$5)=FALSE,(INDEX(FRED!$1:$1048576,MATCH(US!DD$5,FRED!$A:$A,0),MATCH(US!$B25,FRED!$1:$1,0))),(SUM(CR25:DC25)))),"")</f>
        <v>13995</v>
      </c>
      <c r="DE25" s="59">
        <f>+IFERROR((IF(ISTEXT(DE$5)=FALSE,(INDEX(FRED!$1:$1048576,MATCH(US!DE$5,FRED!$A:$A,0),MATCH(US!$B25,FRED!$1:$1,0))),(SUM(CS25:DD25)))),"")</f>
        <v>16444</v>
      </c>
      <c r="DF25" s="59">
        <f>+IFERROR((IF(ISTEXT(DF$5)=FALSE,(INDEX(FRED!$1:$1048576,MATCH(US!DF$5,FRED!$A:$A,0),MATCH(US!$B25,FRED!$1:$1,0))),(SUM(CT25:DE25)))),"")</f>
        <v>15957</v>
      </c>
      <c r="DG25" s="59">
        <f>+IFERROR((IF(ISTEXT(DG$5)=FALSE,(INDEX(FRED!$1:$1048576,MATCH(US!DG$5,FRED!$A:$A,0),MATCH(US!$B25,FRED!$1:$1,0))),(SUM(CU25:DF25)))),"")</f>
        <v>15653</v>
      </c>
      <c r="DH25" s="59">
        <f>+IFERROR((IF(ISTEXT(DH$5)=FALSE,(INDEX(FRED!$1:$1048576,MATCH(US!DH$5,FRED!$A:$A,0),MATCH(US!$B25,FRED!$1:$1,0))),(SUM(CV25:DG25)))),"")</f>
        <v>16904</v>
      </c>
      <c r="DI25" s="59">
        <f>+IFERROR((IF(ISTEXT(DI$5)=FALSE,(INDEX(FRED!$1:$1048576,MATCH(US!DI$5,FRED!$A:$A,0),MATCH(US!$B25,FRED!$1:$1,0))),(SUM(CW25:DH25)))),"")</f>
        <v>17366</v>
      </c>
      <c r="DJ25" s="59">
        <f>+IFERROR((IF(ISTEXT(DJ$5)=FALSE,(INDEX(FRED!$1:$1048576,MATCH(US!DJ$5,FRED!$A:$A,0),MATCH(US!$B25,FRED!$1:$1,0))),(SUM(CX25:DI25)))),"")</f>
        <v>18042</v>
      </c>
      <c r="DK25" s="59">
        <f>+IFERROR((IF(ISTEXT(DK$5)=FALSE,(INDEX(FRED!$1:$1048576,MATCH(US!DK$5,FRED!$A:$A,0),MATCH(US!$B25,FRED!$1:$1,0))),(SUM(CY25:DJ25)))),"")</f>
        <v>17016</v>
      </c>
      <c r="DL25" s="59">
        <f>+IFERROR((IF(ISTEXT(DL$5)=FALSE,(INDEX(FRED!$1:$1048576,MATCH(US!DL$5,FRED!$A:$A,0),MATCH(US!$B25,FRED!$1:$1,0))),(SUM(CZ25:DK25)))),"")</f>
        <v>16821</v>
      </c>
      <c r="DM25" s="59">
        <f>+IFERROR((IF(ISTEXT(DM$5)=FALSE,(INDEX(FRED!$1:$1048576,MATCH(US!DM$5,FRED!$A:$A,0),MATCH(US!$B25,FRED!$1:$1,0))),(SUM(DA25:DL25)))),"")</f>
        <v>17153</v>
      </c>
      <c r="DN25" s="59">
        <f>+IFERROR((IF(ISTEXT(DN$5)=FALSE,(INDEX(FRED!$1:$1048576,MATCH(US!DN$5,FRED!$A:$A,0),MATCH(US!$B25,FRED!$1:$1,0))),(SUM(DB25:DM25)))),"")</f>
        <v>17682</v>
      </c>
      <c r="DO25" s="59">
        <f>+IFERROR((IF(ISTEXT(DO$5)=FALSE,(INDEX(FRED!$1:$1048576,MATCH(US!DO$5,FRED!$A:$A,0),MATCH(US!$B25,FRED!$1:$1,0))),(SUM(DC25:DN25)))),"")</f>
        <v>17425</v>
      </c>
      <c r="DP25" s="60">
        <f>+IFERROR((IF(ISTEXT(DP$5)=FALSE,(INDEX(FRED!$1:$1048576,MATCH(US!DP$5,FRED!$A:$A,0),MATCH(US!$B25,FRED!$1:$1,0))),(SUM(DD25:DO25)))),"")</f>
        <v>200458</v>
      </c>
      <c r="DQ25" s="59">
        <f>+IFERROR((IF(ISTEXT(DQ$5)=FALSE,(INDEX(FRED!$1:$1048576,MATCH(US!DQ$5,FRED!$A:$A,0),MATCH(US!$B25,FRED!$1:$1,0))),(SUM(DE25:DP25)))),"")</f>
        <v>15626</v>
      </c>
      <c r="DR25" s="59">
        <f>+IFERROR((IF(ISTEXT(DR$5)=FALSE,(INDEX(FRED!$1:$1048576,MATCH(US!DR$5,FRED!$A:$A,0),MATCH(US!$B25,FRED!$1:$1,0))),(SUM(DF25:DQ25)))),"")</f>
        <v>16398</v>
      </c>
      <c r="DS25" s="59">
        <f>+IFERROR((IF(ISTEXT(DS$5)=FALSE,(INDEX(FRED!$1:$1048576,MATCH(US!DS$5,FRED!$A:$A,0),MATCH(US!$B25,FRED!$1:$1,0))),(SUM(DG25:DR25)))),"")</f>
        <v>16118</v>
      </c>
      <c r="DT25" s="59">
        <f>+IFERROR((IF(ISTEXT(DT$5)=FALSE,(INDEX(FRED!$1:$1048576,MATCH(US!DT$5,FRED!$A:$A,0),MATCH(US!$B25,FRED!$1:$1,0))),(SUM(DH25:DS25)))),"")</f>
        <v>16304</v>
      </c>
      <c r="DU25" s="59">
        <f>+IFERROR((IF(ISTEXT(DU$5)=FALSE,(INDEX(FRED!$1:$1048576,MATCH(US!DU$5,FRED!$A:$A,0),MATCH(US!$B25,FRED!$1:$1,0))),(SUM(DI25:DT25)))),"")</f>
        <v>15217</v>
      </c>
      <c r="DV25" s="59">
        <f>+IFERROR((IF(ISTEXT(DV$5)=FALSE,(INDEX(FRED!$1:$1048576,MATCH(US!DV$5,FRED!$A:$A,0),MATCH(US!$B25,FRED!$1:$1,0))),(SUM(DJ25:DU25)))),"")</f>
        <v>15487</v>
      </c>
      <c r="DW25" s="59">
        <f>+IFERROR((IF(ISTEXT(DW$5)=FALSE,(INDEX(FRED!$1:$1048576,MATCH(US!DW$5,FRED!$A:$A,0),MATCH(US!$B25,FRED!$1:$1,0))),(SUM(DK25:DV25)))),"")</f>
        <v>15531</v>
      </c>
      <c r="DX25" s="59">
        <f>+IFERROR((IF(ISTEXT(DX$5)=FALSE,(INDEX(FRED!$1:$1048576,MATCH(US!DX$5,FRED!$A:$A,0),MATCH(US!$B25,FRED!$1:$1,0))),(SUM(DL25:DW25)))),"")</f>
        <v>14969</v>
      </c>
      <c r="DY25" s="59">
        <f>+IFERROR((IF(ISTEXT(DY$5)=FALSE,(INDEX(FRED!$1:$1048576,MATCH(US!DY$5,FRED!$A:$A,0),MATCH(US!$B25,FRED!$1:$1,0))),(SUM(DM25:DX25)))),"")</f>
        <v>14847</v>
      </c>
      <c r="DZ25" s="59">
        <f>+IFERROR((IF(ISTEXT(DZ$5)=FALSE,(INDEX(FRED!$1:$1048576,MATCH(US!DZ$5,FRED!$A:$A,0),MATCH(US!$B25,FRED!$1:$1,0))),(SUM(DN25:DY25)))),"")</f>
        <v>14829</v>
      </c>
      <c r="EA25" s="59">
        <f>+IFERROR((IF(ISTEXT(EA$5)=FALSE,(INDEX(FRED!$1:$1048576,MATCH(US!EA$5,FRED!$A:$A,0),MATCH(US!$B25,FRED!$1:$1,0))),(SUM(DO25:DZ25)))),"")</f>
        <v>15532</v>
      </c>
      <c r="EB25" s="59">
        <f>+IFERROR((IF(ISTEXT(EB$5)=FALSE,(INDEX(FRED!$1:$1048576,MATCH(US!EB$5,FRED!$A:$A,0),MATCH(US!$B25,FRED!$1:$1,0))),(SUM(DP25:EA25)))),"")</f>
        <v>15574</v>
      </c>
      <c r="EC25" s="60">
        <f>+IFERROR((IF(ISTEXT(EC$5)=FALSE,(INDEX(FRED!$1:$1048576,MATCH(US!EC$5,FRED!$A:$A,0),MATCH(US!$B25,FRED!$1:$1,0))),(SUM(DQ25:EB25)))),"")</f>
        <v>186432</v>
      </c>
      <c r="ED25" s="59">
        <f>+IFERROR((IF(ISTEXT(ED$5)=FALSE,(INDEX(FRED!$1:$1048576,MATCH(US!ED$5,FRED!$A:$A,0),MATCH(US!$B25,FRED!$1:$1,0))),(SUM(DR25:EC25)))),"")</f>
        <v>13153</v>
      </c>
      <c r="EE25" s="59">
        <f>+IFERROR((IF(ISTEXT(EE$5)=FALSE,(INDEX(FRED!$1:$1048576,MATCH(US!EE$5,FRED!$A:$A,0),MATCH(US!$B25,FRED!$1:$1,0))),(SUM(DS25:ED25)))),"")</f>
        <v>13623</v>
      </c>
      <c r="EF25" s="59">
        <f>+IFERROR((IF(ISTEXT(EF$5)=FALSE,(INDEX(FRED!$1:$1048576,MATCH(US!EF$5,FRED!$A:$A,0),MATCH(US!$B25,FRED!$1:$1,0))),(SUM(DT25:EE25)))),"")</f>
        <v>14839</v>
      </c>
      <c r="EG25" s="59">
        <f>+IFERROR((IF(ISTEXT(EG$5)=FALSE,(INDEX(FRED!$1:$1048576,MATCH(US!EG$5,FRED!$A:$A,0),MATCH(US!$B25,FRED!$1:$1,0))),(SUM(DU25:EF25)))),"")</f>
        <v>14996</v>
      </c>
      <c r="EH25" s="59">
        <f>+IFERROR((IF(ISTEXT(EH$5)=FALSE,(INDEX(FRED!$1:$1048576,MATCH(US!EH$5,FRED!$A:$A,0),MATCH(US!$B25,FRED!$1:$1,0))),(SUM(DV25:EG25)))),"")</f>
        <v>15931</v>
      </c>
      <c r="EI25" s="59">
        <f>+IFERROR((IF(ISTEXT(EI$5)=FALSE,(INDEX(FRED!$1:$1048576,MATCH(US!EI$5,FRED!$A:$A,0),MATCH(US!$B25,FRED!$1:$1,0))),(SUM(DW25:EH25)))),"")</f>
        <v>16047</v>
      </c>
      <c r="EJ25" s="59">
        <f>+IFERROR((IF(ISTEXT(EJ$5)=FALSE,(INDEX(FRED!$1:$1048576,MATCH(US!EJ$5,FRED!$A:$A,0),MATCH(US!$B25,FRED!$1:$1,0))),(SUM(DX25:EI25)))),"")</f>
        <v>15875</v>
      </c>
      <c r="EK25" s="59">
        <f>+IFERROR((IF(ISTEXT(EK$5)=FALSE,(INDEX(FRED!$1:$1048576,MATCH(US!EK$5,FRED!$A:$A,0),MATCH(US!$B25,FRED!$1:$1,0))),(SUM(DY25:EJ25)))),"")</f>
        <v>16338</v>
      </c>
      <c r="EL25" s="59">
        <f>+IFERROR((IF(ISTEXT(EL$5)=FALSE,(INDEX(FRED!$1:$1048576,MATCH(US!EL$5,FRED!$A:$A,0),MATCH(US!$B25,FRED!$1:$1,0))),(SUM(DZ25:EK25)))),"")</f>
        <v>15983</v>
      </c>
      <c r="EM25" s="59">
        <f>+IFERROR((IF(ISTEXT(EM$5)=FALSE,(INDEX(FRED!$1:$1048576,MATCH(US!EM$5,FRED!$A:$A,0),MATCH(US!$B25,FRED!$1:$1,0))),(SUM(EA25:EL25)))),"")</f>
        <v>15452</v>
      </c>
      <c r="EN25" s="59">
        <f>+IFERROR((IF(ISTEXT(EN$5)=FALSE,(INDEX(FRED!$1:$1048576,MATCH(US!EN$5,FRED!$A:$A,0),MATCH(US!$B25,FRED!$1:$1,0))),(SUM(EB25:EM25)))),"")</f>
        <v>15626</v>
      </c>
      <c r="EO25" s="59">
        <f>+IFERROR((IF(ISTEXT(EO$5)=FALSE,(INDEX(FRED!$1:$1048576,MATCH(US!EO$5,FRED!$A:$A,0),MATCH(US!$B25,FRED!$1:$1,0))),(SUM(EC25:EN25)))),"")</f>
        <v>14925</v>
      </c>
      <c r="EP25" s="60">
        <f>+IFERROR((IF(ISTEXT(EP$5)=FALSE,(INDEX(FRED!$1:$1048576,MATCH(US!EP$5,FRED!$A:$A,0),MATCH(US!$B25,FRED!$1:$1,0))),(SUM(ED25:EO25)))),"")</f>
        <v>182788</v>
      </c>
      <c r="EQ25" s="59">
        <f>+IFERROR((IF(ISTEXT(EQ$5)=FALSE,(INDEX(FRED!$1:$1048576,MATCH(US!EQ$5,FRED!$A:$A,0),MATCH(US!$B25,FRED!$1:$1,0))),(SUM(EE25:EP25)))),"")</f>
        <v>15116</v>
      </c>
      <c r="ER25" s="59">
        <f>+IFERROR((IF(ISTEXT(ER$5)=FALSE,(INDEX(FRED!$1:$1048576,MATCH(US!ER$5,FRED!$A:$A,0),MATCH(US!$B25,FRED!$1:$1,0))),(SUM(EF25:EQ25)))),"")</f>
        <v>14649</v>
      </c>
      <c r="ES25" s="59">
        <f>+IFERROR((IF(ISTEXT(ES$5)=FALSE,(INDEX(FRED!$1:$1048576,MATCH(US!ES$5,FRED!$A:$A,0),MATCH(US!$B25,FRED!$1:$1,0))),(SUM(EG25:ER25)))),"")</f>
        <v>13906</v>
      </c>
      <c r="ET25" s="59">
        <f>+IFERROR((IF(ISTEXT(ET$5)=FALSE,(INDEX(FRED!$1:$1048576,MATCH(US!ET$5,FRED!$A:$A,0),MATCH(US!$B25,FRED!$1:$1,0))),(SUM(EH25:ES25)))),"")</f>
        <v>13979</v>
      </c>
      <c r="EU25" s="59">
        <f>+IFERROR((IF(ISTEXT(EU$5)=FALSE,(INDEX(FRED!$1:$1048576,MATCH(US!EU$5,FRED!$A:$A,0),MATCH(US!$B25,FRED!$1:$1,0))),(SUM(EI25:ET25)))),"")</f>
        <v>13215</v>
      </c>
      <c r="EV25" s="59">
        <f>+IFERROR((IF(ISTEXT(EV$5)=FALSE,(INDEX(FRED!$1:$1048576,MATCH(US!EV$5,FRED!$A:$A,0),MATCH(US!$B25,FRED!$1:$1,0))),(SUM(EJ25:EU25)))),"")</f>
        <v>13647</v>
      </c>
      <c r="EW25" s="59">
        <f>+IFERROR((IF(ISTEXT(EW$5)=FALSE,(INDEX(FRED!$1:$1048576,MATCH(US!EW$5,FRED!$A:$A,0),MATCH(US!$B25,FRED!$1:$1,0))),(SUM(EK25:EV25)))),"")</f>
        <v>14432</v>
      </c>
      <c r="EX25" s="59">
        <f>+IFERROR((IF(ISTEXT(EX$5)=FALSE,(INDEX(FRED!$1:$1048576,MATCH(US!EX$5,FRED!$A:$A,0),MATCH(US!$B25,FRED!$1:$1,0))),(SUM(EL25:EW25)))),"")</f>
        <v>14762</v>
      </c>
      <c r="EY25" s="59">
        <f>+IFERROR((IF(ISTEXT(EY$5)=FALSE,(INDEX(FRED!$1:$1048576,MATCH(US!EY$5,FRED!$A:$A,0),MATCH(US!$B25,FRED!$1:$1,0))),(SUM(EM25:EX25)))),"")</f>
        <v>14268</v>
      </c>
      <c r="EZ25" s="59">
        <f>+IFERROR((IF(ISTEXT(EZ$5)=FALSE,(INDEX(FRED!$1:$1048576,MATCH(US!EZ$5,FRED!$A:$A,0),MATCH(US!$B25,FRED!$1:$1,0))),(SUM(EN25:EY25)))),"")</f>
        <v>14786</v>
      </c>
      <c r="FA25" s="59">
        <f>+IFERROR((IF(ISTEXT(FA$5)=FALSE,(INDEX(FRED!$1:$1048576,MATCH(US!FA$5,FRED!$A:$A,0),MATCH(US!$B25,FRED!$1:$1,0))),(SUM(EO25:EZ25)))),"")</f>
        <v>14202</v>
      </c>
      <c r="FB25" s="59">
        <f>+IFERROR((IF(ISTEXT(FB$5)=FALSE,(INDEX(FRED!$1:$1048576,MATCH(US!FB$5,FRED!$A:$A,0),MATCH(US!$B25,FRED!$1:$1,0))),(SUM(EP25:FA25)))),"")</f>
        <v>13121</v>
      </c>
      <c r="FC25" s="60">
        <f>+IFERROR((IF(ISTEXT(FC$5)=FALSE,(INDEX(FRED!$1:$1048576,MATCH(US!FC$5,FRED!$A:$A,0),MATCH(US!$B25,FRED!$1:$1,0))),(SUM(EQ25:FB25)))),"")</f>
        <v>170083</v>
      </c>
      <c r="FD25" s="59">
        <f>+IFERROR((IF(ISTEXT(FD$5)=FALSE,(INDEX(FRED!$1:$1048576,MATCH(US!FD$5,FRED!$A:$A,0),MATCH(US!$B25,FRED!$1:$1,0))),(SUM(ER25:FC25)))),"")</f>
        <v>14582</v>
      </c>
      <c r="FE25" s="59">
        <f>+IFERROR((IF(ISTEXT(FE$5)=FALSE,(INDEX(FRED!$1:$1048576,MATCH(US!FE$5,FRED!$A:$A,0),MATCH(US!$B25,FRED!$1:$1,0))),(SUM(ES25:FD25)))),"")</f>
        <v>13651</v>
      </c>
      <c r="FF25" s="59">
        <f>+IFERROR((IF(ISTEXT(FF$5)=FALSE,(INDEX(FRED!$1:$1048576,MATCH(US!FF$5,FRED!$A:$A,0),MATCH(US!$B25,FRED!$1:$1,0))),(SUM(ET25:FE25)))),"")</f>
        <v>13321</v>
      </c>
      <c r="FG25" s="59">
        <f>+IFERROR((IF(ISTEXT(FG$5)=FALSE,(INDEX(FRED!$1:$1048576,MATCH(US!FG$5,FRED!$A:$A,0),MATCH(US!$B25,FRED!$1:$1,0))),(SUM(EU25:FF25)))),"")</f>
        <v>13616</v>
      </c>
      <c r="FH25" s="59">
        <f>+IFERROR((IF(ISTEXT(FH$5)=FALSE,(INDEX(FRED!$1:$1048576,MATCH(US!FH$5,FRED!$A:$A,0),MATCH(US!$B25,FRED!$1:$1,0))),(SUM(EV25:FG25)))),"")</f>
        <v>13425</v>
      </c>
      <c r="FI25" s="59">
        <f>+IFERROR((IF(ISTEXT(FI$5)=FALSE,(INDEX(FRED!$1:$1048576,MATCH(US!FI$5,FRED!$A:$A,0),MATCH(US!$B25,FRED!$1:$1,0))),(SUM(EW25:FH25)))),"")</f>
        <v>12857</v>
      </c>
      <c r="FJ25" s="59">
        <f>+IFERROR((IF(ISTEXT(FJ$5)=FALSE,(INDEX(FRED!$1:$1048576,MATCH(US!FJ$5,FRED!$A:$A,0),MATCH(US!$B25,FRED!$1:$1,0))),(SUM(EX25:FI25)))),"")</f>
        <v>12652</v>
      </c>
      <c r="FK25" s="59">
        <f>+IFERROR((IF(ISTEXT(FK$5)=FALSE,(INDEX(FRED!$1:$1048576,MATCH(US!FK$5,FRED!$A:$A,0),MATCH(US!$B25,FRED!$1:$1,0))),(SUM(EY25:FJ25)))),"")</f>
        <v>13039</v>
      </c>
      <c r="FL25" s="59">
        <f>+IFERROR((IF(ISTEXT(FL$5)=FALSE,(INDEX(FRED!$1:$1048576,MATCH(US!FL$5,FRED!$A:$A,0),MATCH(US!$B25,FRED!$1:$1,0))),(SUM(EZ25:FK25)))),"")</f>
        <v>12977</v>
      </c>
      <c r="FM25" s="59">
        <f>+IFERROR((IF(ISTEXT(FM$5)=FALSE,(INDEX(FRED!$1:$1048576,MATCH(US!FM$5,FRED!$A:$A,0),MATCH(US!$B25,FRED!$1:$1,0))),(SUM(FA25:FL25)))),"")</f>
        <v>12741</v>
      </c>
      <c r="FN25" s="59">
        <f>+IFERROR((IF(ISTEXT(FN$5)=FALSE,(INDEX(FRED!$1:$1048576,MATCH(US!FN$5,FRED!$A:$A,0),MATCH(US!$B25,FRED!$1:$1,0))),(SUM(FB25:FM25)))),"")</f>
        <v>13033</v>
      </c>
      <c r="FO25" s="59">
        <f>+IFERROR((IF(ISTEXT(FO$5)=FALSE,(INDEX(FRED!$1:$1048576,MATCH(US!FO$5,FRED!$A:$A,0),MATCH(US!$B25,FRED!$1:$1,0))),(SUM(FC25:FN25)))),"")</f>
        <v>13659</v>
      </c>
      <c r="FP25" s="60">
        <f>+IFERROR((IF(ISTEXT(FP$5)=FALSE,(INDEX(FRED!$1:$1048576,MATCH(US!FP$5,FRED!$A:$A,0),MATCH(US!$B25,FRED!$1:$1,0))),(SUM(FD25:FO25)))),"")</f>
        <v>159553</v>
      </c>
      <c r="FQ25" s="59">
        <f>+IFERROR((IF(ISTEXT(FQ$5)=FALSE,(INDEX(FRED!$1:$1048576,MATCH(US!FQ$5,FRED!$A:$A,0),MATCH(US!$B25,FRED!$1:$1,0))),(SUM(FE25:FP25)))),"")</f>
        <v>14320</v>
      </c>
      <c r="FR25" s="59">
        <f>+IFERROR((IF(ISTEXT(FR$5)=FALSE,(INDEX(FRED!$1:$1048576,MATCH(US!FR$5,FRED!$A:$A,0),MATCH(US!$B25,FRED!$1:$1,0))),(SUM(FF25:FQ25)))),"")</f>
        <v>14678</v>
      </c>
      <c r="FS25" s="59">
        <f>+IFERROR((IF(ISTEXT(FS$5)=FALSE,(INDEX(FRED!$1:$1048576,MATCH(US!FS$5,FRED!$A:$A,0),MATCH(US!$B25,FRED!$1:$1,0))),(SUM(FG25:FR25)))),"")</f>
        <v>13954</v>
      </c>
      <c r="FT25" s="59">
        <f>+IFERROR((IF(ISTEXT(FT$5)=FALSE,(INDEX(FRED!$1:$1048576,MATCH(US!FT$5,FRED!$A:$A,0),MATCH(US!$B25,FRED!$1:$1,0))),(SUM(FH25:FS25)))),"")</f>
        <v>13731</v>
      </c>
      <c r="FU25" s="59">
        <f>+IFERROR((IF(ISTEXT(FU$5)=FALSE,(INDEX(FRED!$1:$1048576,MATCH(US!FU$5,FRED!$A:$A,0),MATCH(US!$B25,FRED!$1:$1,0))),(SUM(FI25:FT25)))),"")</f>
        <v>13966</v>
      </c>
      <c r="FV25" s="59">
        <f>+IFERROR((IF(ISTEXT(FV$5)=FALSE,(INDEX(FRED!$1:$1048576,MATCH(US!FV$5,FRED!$A:$A,0),MATCH(US!$B25,FRED!$1:$1,0))),(SUM(FJ25:FU25)))),"")</f>
        <v>13357</v>
      </c>
      <c r="FW25" s="59">
        <f>+IFERROR((IF(ISTEXT(FW$5)=FALSE,(INDEX(FRED!$1:$1048576,MATCH(US!FW$5,FRED!$A:$A,0),MATCH(US!$B25,FRED!$1:$1,0))),(SUM(FK25:FV25)))),"")</f>
        <v>13333</v>
      </c>
      <c r="FX25" s="59">
        <f>+IFERROR((IF(ISTEXT(FX$5)=FALSE,(INDEX(FRED!$1:$1048576,MATCH(US!FX$5,FRED!$A:$A,0),MATCH(US!$B25,FRED!$1:$1,0))),(SUM(FL25:FW25)))),"")</f>
        <v>13340</v>
      </c>
      <c r="FY25" s="59">
        <f>+IFERROR((IF(ISTEXT(FY$5)=FALSE,(INDEX(FRED!$1:$1048576,MATCH(US!FY$5,FRED!$A:$A,0),MATCH(US!$B25,FRED!$1:$1,0))),(SUM(FM25:FX25)))),"")</f>
        <v>13617</v>
      </c>
      <c r="FZ25" s="59">
        <f>+IFERROR((IF(ISTEXT(FZ$5)=FALSE,(INDEX(FRED!$1:$1048576,MATCH(US!FZ$5,FRED!$A:$A,0),MATCH(US!$B25,FRED!$1:$1,0))),(SUM(FN25:FY25)))),"")</f>
        <v>13661</v>
      </c>
      <c r="GA25" s="59">
        <f>+IFERROR((IF(ISTEXT(GA$5)=FALSE,(INDEX(FRED!$1:$1048576,MATCH(US!GA$5,FRED!$A:$A,0),MATCH(US!$B25,FRED!$1:$1,0))),(SUM(FO25:FZ25)))),"")</f>
        <v>13596</v>
      </c>
      <c r="GB25" s="59">
        <f>+IFERROR((IF(ISTEXT(GB$5)=FALSE,(INDEX(FRED!$1:$1048576,MATCH(US!GB$5,FRED!$A:$A,0),MATCH(US!$B25,FRED!$1:$1,0))),(SUM(FP25:GA25)))),"")</f>
        <v>12453</v>
      </c>
      <c r="GC25" s="60">
        <f>+IFERROR((IF(ISTEXT(GC$5)=FALSE,(INDEX(FRED!$1:$1048576,MATCH(US!GC$5,FRED!$A:$A,0),MATCH(US!$B25,FRED!$1:$1,0))),(SUM(FQ25:GB25)))),"")</f>
        <v>164006</v>
      </c>
      <c r="GD25" s="59">
        <f>+IFERROR((IF(ISTEXT(GD$5)=FALSE,(INDEX(FRED!$1:$1048576,MATCH(US!GD$5,FRED!$A:$A,0),MATCH(US!$B25,FRED!$1:$1,0))),(SUM(FR25:GC25)))),"")</f>
        <v>12119</v>
      </c>
      <c r="GE25" s="59">
        <f>+IFERROR((IF(ISTEXT(GE$5)=FALSE,(INDEX(FRED!$1:$1048576,MATCH(US!GE$5,FRED!$A:$A,0),MATCH(US!$B25,FRED!$1:$1,0))),(SUM(FS25:GD25)))),"")</f>
        <v>11796</v>
      </c>
      <c r="GF25" s="59">
        <f>+IFERROR((IF(ISTEXT(GF$5)=FALSE,(INDEX(FRED!$1:$1048576,MATCH(US!GF$5,FRED!$A:$A,0),MATCH(US!$B25,FRED!$1:$1,0))),(SUM(FT25:GE25)))),"")</f>
        <v>12798</v>
      </c>
      <c r="GG25" s="59">
        <f>+IFERROR((IF(ISTEXT(GG$5)=FALSE,(INDEX(FRED!$1:$1048576,MATCH(US!GG$5,FRED!$A:$A,0),MATCH(US!$B25,FRED!$1:$1,0))),(SUM(FU25:GF25)))),"")</f>
        <v>13247</v>
      </c>
      <c r="GH25" s="59">
        <f>+IFERROR((IF(ISTEXT(GH$5)=FALSE,(INDEX(FRED!$1:$1048576,MATCH(US!GH$5,FRED!$A:$A,0),MATCH(US!$B25,FRED!$1:$1,0))),(SUM(FV25:GG25)))),"")</f>
        <v>14107</v>
      </c>
      <c r="GI25" s="59">
        <f>+IFERROR((IF(ISTEXT(GI$5)=FALSE,(INDEX(FRED!$1:$1048576,MATCH(US!GI$5,FRED!$A:$A,0),MATCH(US!$B25,FRED!$1:$1,0))),(SUM(FW25:GH25)))),"")</f>
        <v>13191</v>
      </c>
      <c r="GJ25" s="59">
        <f>+IFERROR((IF(ISTEXT(GJ$5)=FALSE,(INDEX(FRED!$1:$1048576,MATCH(US!GJ$5,FRED!$A:$A,0),MATCH(US!$B25,FRED!$1:$1,0))),(SUM(FX25:GI25)))),"")</f>
        <v>13719</v>
      </c>
      <c r="GK25" s="59">
        <f>+IFERROR((IF(ISTEXT(GK$5)=FALSE,(INDEX(FRED!$1:$1048576,MATCH(US!GK$5,FRED!$A:$A,0),MATCH(US!$B25,FRED!$1:$1,0))),(SUM(FY25:GJ25)))),"")</f>
        <v>13659</v>
      </c>
      <c r="GL25" s="59">
        <f>+IFERROR((IF(ISTEXT(GL$5)=FALSE,(INDEX(FRED!$1:$1048576,MATCH(US!GL$5,FRED!$A:$A,0),MATCH(US!$B25,FRED!$1:$1,0))),(SUM(FZ25:GK25)))),"")</f>
        <v>13759</v>
      </c>
      <c r="GM25" s="59">
        <f>+IFERROR((IF(ISTEXT(GM$5)=FALSE,(INDEX(FRED!$1:$1048576,MATCH(US!GM$5,FRED!$A:$A,0),MATCH(US!$B25,FRED!$1:$1,0))),(SUM(GA25:GL25)))),"")</f>
        <v>13927</v>
      </c>
      <c r="GN25" s="59">
        <f>+IFERROR((IF(ISTEXT(GN$5)=FALSE,(INDEX(FRED!$1:$1048576,MATCH(US!GN$5,FRED!$A:$A,0),MATCH(US!$B25,FRED!$1:$1,0))),(SUM(GB25:GM25)))),"")</f>
        <v>14069</v>
      </c>
      <c r="GO25" s="59">
        <f>+IFERROR((IF(ISTEXT(GO$5)=FALSE,(INDEX(FRED!$1:$1048576,MATCH(US!GO$5,FRED!$A:$A,0),MATCH(US!$B25,FRED!$1:$1,0))),(SUM(GC25:GN25)))),"")</f>
        <v>13836</v>
      </c>
      <c r="GP25" s="60">
        <f>+IFERROR((IF(ISTEXT(GP$5)=FALSE,(INDEX(FRED!$1:$1048576,MATCH(US!GP$5,FRED!$A:$A,0),MATCH(US!$B25,FRED!$1:$1,0))),(SUM(GD25:GO25)))),"")</f>
        <v>160227</v>
      </c>
      <c r="GQ25" s="59">
        <f>+IFERROR((IF(ISTEXT(GQ$5)=FALSE,(INDEX(FRED!$1:$1048576,MATCH(US!GQ$5,FRED!$A:$A,0),MATCH(US!$B25,FRED!$1:$1,0))),(SUM(GE25:GP25)))),"")</f>
        <v>13669</v>
      </c>
      <c r="GR25" s="59">
        <f>+IFERROR((IF(ISTEXT(GR$5)=FALSE,(INDEX(FRED!$1:$1048576,MATCH(US!GR$5,FRED!$A:$A,0),MATCH(US!$B25,FRED!$1:$1,0))),(SUM(GF25:GQ25)))),"")</f>
        <v>12236</v>
      </c>
      <c r="GS25" s="59">
        <f>+IFERROR((IF(ISTEXT(GS$5)=FALSE,(INDEX(FRED!$1:$1048576,MATCH(US!GS$5,FRED!$A:$A,0),MATCH(US!$B25,FRED!$1:$1,0))),(SUM(GG25:GR25)))),"")</f>
        <v>13059</v>
      </c>
      <c r="GT25" s="59">
        <f>+IFERROR((IF(ISTEXT(GT$5)=FALSE,(INDEX(FRED!$1:$1048576,MATCH(US!GT$5,FRED!$A:$A,0),MATCH(US!$B25,FRED!$1:$1,0))),(SUM(GH25:GS25)))),"")</f>
        <v>12874</v>
      </c>
      <c r="GU25" s="59">
        <f>+IFERROR((IF(ISTEXT(GU$5)=FALSE,(INDEX(FRED!$1:$1048576,MATCH(US!GU$5,FRED!$A:$A,0),MATCH(US!$B25,FRED!$1:$1,0))),(SUM(GI25:GT25)))),"")</f>
        <v>12869</v>
      </c>
      <c r="GV25" s="59">
        <f>+IFERROR((IF(ISTEXT(GV$5)=FALSE,(INDEX(FRED!$1:$1048576,MATCH(US!GV$5,FRED!$A:$A,0),MATCH(US!$B25,FRED!$1:$1,0))),(SUM(GJ25:GU25)))),"")</f>
        <v>14245</v>
      </c>
      <c r="GW25" s="59">
        <f>+IFERROR((IF(ISTEXT(GW$5)=FALSE,(INDEX(FRED!$1:$1048576,MATCH(US!GW$5,FRED!$A:$A,0),MATCH(US!$B25,FRED!$1:$1,0))),(SUM(GK25:GV25)))),"")</f>
        <v>13728</v>
      </c>
      <c r="GX25" s="59">
        <f>+IFERROR((IF(ISTEXT(GX$5)=FALSE,(INDEX(FRED!$1:$1048576,MATCH(US!GX$5,FRED!$A:$A,0),MATCH(US!$B25,FRED!$1:$1,0))),(SUM(GL25:GW25)))),"")</f>
        <v>13518</v>
      </c>
      <c r="GY25" s="59">
        <f>+IFERROR((IF(ISTEXT(GY$5)=FALSE,(INDEX(FRED!$1:$1048576,MATCH(US!GY$5,FRED!$A:$A,0),MATCH(US!$B25,FRED!$1:$1,0))),(SUM(GM25:GX25)))),"")</f>
        <v>13629</v>
      </c>
      <c r="GZ25" s="59">
        <f>+IFERROR((IF(ISTEXT(GZ$5)=FALSE,(INDEX(FRED!$1:$1048576,MATCH(US!GZ$5,FRED!$A:$A,0),MATCH(US!$B25,FRED!$1:$1,0))),(SUM(GN25:GY25)))),"")</f>
        <v>13925</v>
      </c>
      <c r="HA25" s="59">
        <f>+IFERROR((IF(ISTEXT(HA$5)=FALSE,(INDEX(FRED!$1:$1048576,MATCH(US!HA$5,FRED!$A:$A,0),MATCH(US!$B25,FRED!$1:$1,0))),(SUM(GO25:GZ25)))),"")</f>
        <v>13343</v>
      </c>
      <c r="HB25" s="59">
        <f>+IFERROR((IF(ISTEXT(HB$5)=FALSE,(INDEX(FRED!$1:$1048576,MATCH(US!HB$5,FRED!$A:$A,0),MATCH(US!$B25,FRED!$1:$1,0))),(SUM(GP25:HA25)))),"")</f>
        <v>12782</v>
      </c>
      <c r="HC25" s="60">
        <f>+IFERROR((IF(ISTEXT(HC$5)=FALSE,(INDEX(FRED!$1:$1048576,MATCH(US!HC$5,FRED!$A:$A,0),MATCH(US!$B25,FRED!$1:$1,0))),(SUM(GQ25:HB25)))),"")</f>
        <v>159877</v>
      </c>
      <c r="HD25" s="59">
        <f>+IFERROR((IF(ISTEXT(HD$5)=FALSE,(INDEX(FRED!$1:$1048576,MATCH(US!HD$5,FRED!$A:$A,0),MATCH(US!$B25,FRED!$1:$1,0))),(SUM(GR25:HC25)))),"")</f>
        <v>13327</v>
      </c>
      <c r="HE25" s="59">
        <f>+IFERROR((IF(ISTEXT(HE$5)=FALSE,(INDEX(FRED!$1:$1048576,MATCH(US!HE$5,FRED!$A:$A,0),MATCH(US!$B25,FRED!$1:$1,0))),(SUM(GS25:HD25)))),"")</f>
        <v>13822</v>
      </c>
      <c r="HF25" s="59">
        <f>+IFERROR((IF(ISTEXT(HF$5)=FALSE,(INDEX(FRED!$1:$1048576,MATCH(US!HF$5,FRED!$A:$A,0),MATCH(US!$B25,FRED!$1:$1,0))),(SUM(GT25:HE25)))),"")</f>
        <v>13869</v>
      </c>
      <c r="HG25" s="59">
        <f>+IFERROR((IF(ISTEXT(HG$5)=FALSE,(INDEX(FRED!$1:$1048576,MATCH(US!HG$5,FRED!$A:$A,0),MATCH(US!$B25,FRED!$1:$1,0))),(SUM(GU25:HF25)))),"")</f>
        <v>13563</v>
      </c>
      <c r="HH25" s="59">
        <f>+IFERROR((IF(ISTEXT(HH$5)=FALSE,(INDEX(FRED!$1:$1048576,MATCH(US!HH$5,FRED!$A:$A,0),MATCH(US!$B25,FRED!$1:$1,0))),(SUM(GV25:HG25)))),"")</f>
        <v>13706</v>
      </c>
      <c r="HI25" s="59">
        <f>+IFERROR((IF(ISTEXT(HI$5)=FALSE,(INDEX(FRED!$1:$1048576,MATCH(US!HI$5,FRED!$A:$A,0),MATCH(US!$B25,FRED!$1:$1,0))),(SUM(GW25:HH25)))),"")</f>
        <v>14607</v>
      </c>
      <c r="HJ25" s="59">
        <f>+IFERROR((IF(ISTEXT(HJ$5)=FALSE,(INDEX(FRED!$1:$1048576,MATCH(US!HJ$5,FRED!$A:$A,0),MATCH(US!$B25,FRED!$1:$1,0))),(SUM(GX25:HI25)))),"")</f>
        <v>13799</v>
      </c>
      <c r="HK25" s="59">
        <f>+IFERROR((IF(ISTEXT(HK$5)=FALSE,(INDEX(FRED!$1:$1048576,MATCH(US!HK$5,FRED!$A:$A,0),MATCH(US!$B25,FRED!$1:$1,0))),(SUM(GY25:HJ25)))),"")</f>
        <v>13372</v>
      </c>
      <c r="HL25" s="59">
        <f>+IFERROR((IF(ISTEXT(HL$5)=FALSE,(INDEX(FRED!$1:$1048576,MATCH(US!HL$5,FRED!$A:$A,0),MATCH(US!$B25,FRED!$1:$1,0))),(SUM(GZ25:HK25)))),"")</f>
        <v>14210</v>
      </c>
      <c r="HM25" s="59">
        <f>+IFERROR((IF(ISTEXT(HM$5)=FALSE,(INDEX(FRED!$1:$1048576,MATCH(US!HM$5,FRED!$A:$A,0),MATCH(US!$B25,FRED!$1:$1,0))),(SUM(HA25:HL25)))),"")</f>
        <v>13601</v>
      </c>
      <c r="HN25" s="59">
        <f>+IFERROR((IF(ISTEXT(HN$5)=FALSE,(INDEX(FRED!$1:$1048576,MATCH(US!HN$5,FRED!$A:$A,0),MATCH(US!$B25,FRED!$1:$1,0))),(SUM(HB25:HM25)))),"")</f>
        <v>15275</v>
      </c>
      <c r="HO25" s="59">
        <f>+IFERROR((IF(ISTEXT(HO$5)=FALSE,(INDEX(FRED!$1:$1048576,MATCH(US!HO$5,FRED!$A:$A,0),MATCH(US!$B25,FRED!$1:$1,0))),(SUM(HC25:HN25)))),"")</f>
        <v>14448</v>
      </c>
      <c r="HP25" s="60">
        <f>+IFERROR((IF(ISTEXT(HP$5)=FALSE,(INDEX(FRED!$1:$1048576,MATCH(US!HP$5,FRED!$A:$A,0),MATCH(US!$B25,FRED!$1:$1,0))),(SUM(HD25:HO25)))),"")</f>
        <v>167599</v>
      </c>
      <c r="HQ25" s="59">
        <f>+IFERROR((IF(ISTEXT(HQ$5)=FALSE,(INDEX(FRED!$1:$1048576,MATCH(US!HQ$5,FRED!$A:$A,0),MATCH(US!$B25,FRED!$1:$1,0))),(SUM(HE25:HP25)))),"")</f>
        <v>13365</v>
      </c>
      <c r="HR25" s="59">
        <f>+IFERROR((IF(ISTEXT(HR$5)=FALSE,(INDEX(FRED!$1:$1048576,MATCH(US!HR$5,FRED!$A:$A,0),MATCH(US!$B25,FRED!$1:$1,0))),(SUM(HF25:HQ25)))),"")</f>
        <v>13316</v>
      </c>
      <c r="HS25" s="59">
        <f>+IFERROR((IF(ISTEXT(HS$5)=FALSE,(INDEX(FRED!$1:$1048576,MATCH(US!HS$5,FRED!$A:$A,0),MATCH(US!$B25,FRED!$1:$1,0))),(SUM(HG25:HR25)))),"")</f>
        <v>14297</v>
      </c>
      <c r="HT25" s="59">
        <f>+IFERROR((IF(ISTEXT(HT$5)=FALSE,(INDEX(FRED!$1:$1048576,MATCH(US!HT$5,FRED!$A:$A,0),MATCH(US!$B25,FRED!$1:$1,0))),(SUM(HH25:HS25)))),"")</f>
        <v>15128</v>
      </c>
      <c r="HU25" s="59">
        <f>+IFERROR((IF(ISTEXT(HU$5)=FALSE,(INDEX(FRED!$1:$1048576,MATCH(US!HU$5,FRED!$A:$A,0),MATCH(US!$B25,FRED!$1:$1,0))),(SUM(HI25:HT25)))),"")</f>
        <v>14462</v>
      </c>
      <c r="HV25" s="59">
        <f>+IFERROR((IF(ISTEXT(HV$5)=FALSE,(INDEX(FRED!$1:$1048576,MATCH(US!HV$5,FRED!$A:$A,0),MATCH(US!$B25,FRED!$1:$1,0))),(SUM(HJ25:HU25)))),"")</f>
        <v>14114</v>
      </c>
      <c r="HW25" s="59">
        <f>+IFERROR((IF(ISTEXT(HW$5)=FALSE,(INDEX(FRED!$1:$1048576,MATCH(US!HW$5,FRED!$A:$A,0),MATCH(US!$B25,FRED!$1:$1,0))),(SUM(HK25:HV25)))),"")</f>
        <v>13484</v>
      </c>
      <c r="HX25" s="59">
        <f>+IFERROR((IF(ISTEXT(HX$5)=FALSE,(INDEX(FRED!$1:$1048576,MATCH(US!HX$5,FRED!$A:$A,0),MATCH(US!$B25,FRED!$1:$1,0))),(SUM(HL25:HW25)))),"")</f>
        <v>14049</v>
      </c>
      <c r="HY25" s="59">
        <f>+IFERROR((IF(ISTEXT(HY$5)=FALSE,(INDEX(FRED!$1:$1048576,MATCH(US!HY$5,FRED!$A:$A,0),MATCH(US!$B25,FRED!$1:$1,0))),(SUM(HM25:HX25)))),"")</f>
        <v>14546</v>
      </c>
      <c r="HZ25" s="59">
        <f>+IFERROR((IF(ISTEXT(HZ$5)=FALSE,(INDEX(FRED!$1:$1048576,MATCH(US!HZ$5,FRED!$A:$A,0),MATCH(US!$B25,FRED!$1:$1,0))),(SUM(HN25:HY25)))),"")</f>
        <v>14142</v>
      </c>
      <c r="IA25" s="59">
        <f>+IFERROR((IF(ISTEXT(IA$5)=FALSE,(INDEX(FRED!$1:$1048576,MATCH(US!IA$5,FRED!$A:$A,0),MATCH(US!$B25,FRED!$1:$1,0))),(SUM(HO25:HZ25)))),"")</f>
        <v>14362</v>
      </c>
      <c r="IB25" s="59">
        <f>+IFERROR((IF(ISTEXT(IB$5)=FALSE,(INDEX(FRED!$1:$1048576,MATCH(US!IB$5,FRED!$A:$A,0),MATCH(US!$B25,FRED!$1:$1,0))),(SUM(HP25:IA25)))),"")</f>
        <v>14635</v>
      </c>
      <c r="IC25" s="60">
        <f>+IFERROR((IF(ISTEXT(IC$5)=FALSE,(INDEX(FRED!$1:$1048576,MATCH(US!IC$5,FRED!$A:$A,0),MATCH(US!$B25,FRED!$1:$1,0))),(SUM(HQ25:IB25)))),"")</f>
        <v>169900</v>
      </c>
      <c r="ID25" s="59">
        <f>+IFERROR((IF(ISTEXT(ID$5)=FALSE,(INDEX(FRED!$1:$1048576,MATCH(US!ID$5,FRED!$A:$A,0),MATCH(US!$B25,FRED!$1:$1,0))),(SUM(HR25:IC25)))),"")</f>
        <v>15495</v>
      </c>
      <c r="IE25" s="59">
        <f>+IFERROR((IF(ISTEXT(IE$5)=FALSE,(INDEX(FRED!$1:$1048576,MATCH(US!IE$5,FRED!$A:$A,0),MATCH(US!$B25,FRED!$1:$1,0))),(SUM(HS25:ID25)))),"")</f>
        <v>16871</v>
      </c>
      <c r="IF25" s="59">
        <f>+IFERROR((IF(ISTEXT(IF$5)=FALSE,(INDEX(FRED!$1:$1048576,MATCH(US!IF$5,FRED!$A:$A,0),MATCH(US!$B25,FRED!$1:$1,0))),(SUM(HT25:IE25)))),"")</f>
        <v>15088</v>
      </c>
      <c r="IG25" s="59">
        <f>+IFERROR((IF(ISTEXT(IG$5)=FALSE,(INDEX(FRED!$1:$1048576,MATCH(US!IG$5,FRED!$A:$A,0),MATCH(US!$B25,FRED!$1:$1,0))),(SUM(HU25:IF25)))),"")</f>
        <v>15413</v>
      </c>
      <c r="IH25" s="59">
        <f>+IFERROR((IF(ISTEXT(IH$5)=FALSE,(INDEX(FRED!$1:$1048576,MATCH(US!IH$5,FRED!$A:$A,0),MATCH(US!$B25,FRED!$1:$1,0))),(SUM(HV25:IG25)))),"")</f>
        <v>16153</v>
      </c>
      <c r="II25" s="59">
        <f>+IFERROR((IF(ISTEXT(II$5)=FALSE,(INDEX(FRED!$1:$1048576,MATCH(US!II$5,FRED!$A:$A,0),MATCH(US!$B25,FRED!$1:$1,0))),(SUM(HW25:IH25)))),"")</f>
        <v>17277</v>
      </c>
      <c r="IJ25" s="59">
        <f>+IFERROR((IF(ISTEXT(IJ$5)=FALSE,(INDEX(FRED!$1:$1048576,MATCH(US!IJ$5,FRED!$A:$A,0),MATCH(US!$B25,FRED!$1:$1,0))),(SUM(HX25:II25)))),"")</f>
        <v>16482</v>
      </c>
      <c r="IK25" s="59">
        <f>+IFERROR((IF(ISTEXT(IK$5)=FALSE,(INDEX(FRED!$1:$1048576,MATCH(US!IK$5,FRED!$A:$A,0),MATCH(US!$B25,FRED!$1:$1,0))),(SUM(HY25:IJ25)))),"")</f>
        <v>16285</v>
      </c>
      <c r="IL25" s="59">
        <f>+IFERROR((IF(ISTEXT(IL$5)=FALSE,(INDEX(FRED!$1:$1048576,MATCH(US!IL$5,FRED!$A:$A,0),MATCH(US!$B25,FRED!$1:$1,0))),(SUM(HZ25:IK25)))),"")</f>
        <v>14383</v>
      </c>
      <c r="IM25" s="59">
        <f>+IFERROR((IF(ISTEXT(IM$5)=FALSE,(INDEX(FRED!$1:$1048576,MATCH(US!IM$5,FRED!$A:$A,0),MATCH(US!$B25,FRED!$1:$1,0))),(SUM(IA25:IL25)))),"")</f>
        <v>14674</v>
      </c>
      <c r="IN25" s="59">
        <f>+IFERROR((IF(ISTEXT(IN$5)=FALSE,(INDEX(FRED!$1:$1048576,MATCH(US!IN$5,FRED!$A:$A,0),MATCH(US!$B25,FRED!$1:$1,0))),(SUM(IB25:IM25)))),"")</f>
        <v>13523</v>
      </c>
      <c r="IO25" s="59">
        <f>+IFERROR((IF(ISTEXT(IO$5)=FALSE,(INDEX(FRED!$1:$1048576,MATCH(US!IO$5,FRED!$A:$A,0),MATCH(US!$B25,FRED!$1:$1,0))),(SUM(IC25:IN25)))),"")</f>
        <v>13841</v>
      </c>
      <c r="IP25" s="60">
        <f>+IFERROR((IF(ISTEXT(IP$5)=FALSE,(INDEX(FRED!$1:$1048576,MATCH(US!IP$5,FRED!$A:$A,0),MATCH(US!$B25,FRED!$1:$1,0))),(SUM(ID25:IO25)))),"")</f>
        <v>185485</v>
      </c>
      <c r="IQ25" s="59">
        <f>+IFERROR((IF(ISTEXT(IQ$5)=FALSE,(INDEX(FRED!$1:$1048576,MATCH(US!IQ$5,FRED!$A:$A,0),MATCH(US!$B25,FRED!$1:$1,0))),(SUM(IE25:IP25)))),"")</f>
        <v>14149</v>
      </c>
      <c r="IR25" s="59">
        <f>+IFERROR((IF(ISTEXT(IR$5)=FALSE,(INDEX(FRED!$1:$1048576,MATCH(US!IR$5,FRED!$A:$A,0),MATCH(US!$B25,FRED!$1:$1,0))),(SUM(IF25:IQ25)))),"")</f>
        <v>15169</v>
      </c>
      <c r="IS25" s="59">
        <f>+IFERROR((IF(ISTEXT(IS$5)=FALSE,(INDEX(FRED!$1:$1048576,MATCH(US!IS$5,FRED!$A:$A,0),MATCH(US!$B25,FRED!$1:$1,0))),(SUM(IG25:IR25)))),"")</f>
        <v>15901</v>
      </c>
      <c r="IT25" s="59">
        <f>+IFERROR((IF(ISTEXT(IT$5)=FALSE,(INDEX(FRED!$1:$1048576,MATCH(US!IT$5,FRED!$A:$A,0),MATCH(US!$B25,FRED!$1:$1,0))),(SUM(IH25:IS25)))),"")</f>
        <v>16448</v>
      </c>
      <c r="IU25" s="59">
        <f>+IFERROR((IF(ISTEXT(IU$5)=FALSE,(INDEX(FRED!$1:$1048576,MATCH(US!IU$5,FRED!$A:$A,0),MATCH(US!$B25,FRED!$1:$1,0))),(SUM(II25:IT25)))),"")</f>
        <v>15780</v>
      </c>
      <c r="IV25" s="59">
        <f>+IFERROR((IF(ISTEXT(IV$5)=FALSE,(INDEX(FRED!$1:$1048576,MATCH(US!IV$5,FRED!$A:$A,0),MATCH(US!$B25,FRED!$1:$1,0))),(SUM(IJ25:IU25)))),"")</f>
        <v>15913</v>
      </c>
      <c r="IW25" s="59">
        <f>+IFERROR((IF(ISTEXT(IW$5)=FALSE,(INDEX(FRED!$1:$1048576,MATCH(US!IW$5,FRED!$A:$A,0),MATCH(US!$B25,FRED!$1:$1,0))),(SUM(IK25:IV25)))),"")</f>
        <v>16473</v>
      </c>
      <c r="IX25" s="59">
        <f>+IFERROR((IF(ISTEXT(IX$5)=FALSE,(INDEX(FRED!$1:$1048576,MATCH(US!IX$5,FRED!$A:$A,0),MATCH(US!$B25,FRED!$1:$1,0))),(SUM(IL25:IW25)))),"")</f>
        <v>15756</v>
      </c>
      <c r="IY25" s="59">
        <f>+IFERROR((IF(ISTEXT(IY$5)=FALSE,(INDEX(FRED!$1:$1048576,MATCH(US!IY$5,FRED!$A:$A,0),MATCH(US!$B25,FRED!$1:$1,0))),(SUM(IM25:IX25)))),"")</f>
        <v>17013</v>
      </c>
      <c r="IZ25" s="59">
        <f>+IFERROR((IF(ISTEXT(IZ$5)=FALSE,(INDEX(FRED!$1:$1048576,MATCH(US!IZ$5,FRED!$A:$A,0),MATCH(US!$B25,FRED!$1:$1,0))),(SUM(IN25:IY25)))),"")</f>
        <v>17659</v>
      </c>
      <c r="JA25" s="59">
        <f>+IFERROR((IF(ISTEXT(JA$5)=FALSE,(INDEX(FRED!$1:$1048576,MATCH(US!JA$5,FRED!$A:$A,0),MATCH(US!$B25,FRED!$1:$1,0))),(SUM(IO25:IZ25)))),"")</f>
        <v>18386</v>
      </c>
      <c r="JB25" s="59">
        <f>+IFERROR((IF(ISTEXT(JB$5)=FALSE,(INDEX(FRED!$1:$1048576,MATCH(US!JB$5,FRED!$A:$A,0),MATCH(US!$B25,FRED!$1:$1,0))),(SUM(IP25:JA25)))),"")</f>
        <v>17726</v>
      </c>
      <c r="JC25" s="60">
        <f>+IFERROR((IF(ISTEXT(JC$5)=FALSE,(INDEX(FRED!$1:$1048576,MATCH(US!JC$5,FRED!$A:$A,0),MATCH(US!$B25,FRED!$1:$1,0))),(SUM(IQ25:JB25)))),"")</f>
        <v>196373</v>
      </c>
      <c r="JD25" s="59">
        <f>+IFERROR((IF(ISTEXT(JD$5)=FALSE,(INDEX(FRED!$1:$1048576,MATCH(US!JD$5,FRED!$A:$A,0),MATCH(US!$B25,FRED!$1:$1,0))),(SUM(IR25:JC25)))),"")</f>
        <v>19003</v>
      </c>
      <c r="JE25" s="59">
        <f>+IFERROR((IF(ISTEXT(JE$5)=FALSE,(INDEX(FRED!$1:$1048576,MATCH(US!JE$5,FRED!$A:$A,0),MATCH(US!$B25,FRED!$1:$1,0))),(SUM(IS25:JD25)))),"")</f>
        <v>19014</v>
      </c>
      <c r="JF25" s="59">
        <f>+IFERROR((IF(ISTEXT(JF$5)=FALSE,(INDEX(FRED!$1:$1048576,MATCH(US!JF$5,FRED!$A:$A,0),MATCH(US!$B25,FRED!$1:$1,0))),(SUM(IT25:JE25)))),"")</f>
        <v>18821</v>
      </c>
      <c r="JG25" s="59">
        <f>+IFERROR((IF(ISTEXT(JG$5)=FALSE,(INDEX(FRED!$1:$1048576,MATCH(US!JG$5,FRED!$A:$A,0),MATCH(US!$B25,FRED!$1:$1,0))),(SUM(IU25:JF25)))),"")</f>
        <v>19084</v>
      </c>
      <c r="JH25" s="59">
        <f>+IFERROR((IF(ISTEXT(JH$5)=FALSE,(INDEX(FRED!$1:$1048576,MATCH(US!JH$5,FRED!$A:$A,0),MATCH(US!$B25,FRED!$1:$1,0))),(SUM(IV25:JG25)))),"")</f>
        <v>19271</v>
      </c>
      <c r="JI25" s="59">
        <f>+IFERROR((IF(ISTEXT(JI$5)=FALSE,(INDEX(FRED!$1:$1048576,MATCH(US!JI$5,FRED!$A:$A,0),MATCH(US!$B25,FRED!$1:$1,0))),(SUM(IW25:JH25)))),"")</f>
        <v>18956</v>
      </c>
      <c r="JJ25" s="59">
        <f>+IFERROR((IF(ISTEXT(JJ$5)=FALSE,(INDEX(FRED!$1:$1048576,MATCH(US!JJ$5,FRED!$A:$A,0),MATCH(US!$B25,FRED!$1:$1,0))),(SUM(IX25:JI25)))),"")</f>
        <v>19500</v>
      </c>
      <c r="JK25" s="59">
        <f>+IFERROR((IF(ISTEXT(JK$5)=FALSE,(INDEX(FRED!$1:$1048576,MATCH(US!JK$5,FRED!$A:$A,0),MATCH(US!$B25,FRED!$1:$1,0))),(SUM(IY25:JJ25)))),"")</f>
        <v>18533</v>
      </c>
      <c r="JL25" s="59">
        <f>+IFERROR((IF(ISTEXT(JL$5)=FALSE,(INDEX(FRED!$1:$1048576,MATCH(US!JL$5,FRED!$A:$A,0),MATCH(US!$B25,FRED!$1:$1,0))),(SUM(IZ25:JK25)))),"")</f>
        <v>19037</v>
      </c>
      <c r="JM25" s="59">
        <f>+IFERROR((IF(ISTEXT(JM$5)=FALSE,(INDEX(FRED!$1:$1048576,MATCH(US!JM$5,FRED!$A:$A,0),MATCH(US!$B25,FRED!$1:$1,0))),(SUM(JA25:JL25)))),"")</f>
        <v>18633</v>
      </c>
      <c r="JN25" s="59">
        <f>+IFERROR((IF(ISTEXT(JN$5)=FALSE,(INDEX(FRED!$1:$1048576,MATCH(US!JN$5,FRED!$A:$A,0),MATCH(US!$B25,FRED!$1:$1,0))),(SUM(JB25:JM25)))),"")</f>
        <v>18909</v>
      </c>
      <c r="JO25" s="59">
        <f>+IFERROR((IF(ISTEXT(JO$5)=FALSE,(INDEX(FRED!$1:$1048576,MATCH(US!JO$5,FRED!$A:$A,0),MATCH(US!$B25,FRED!$1:$1,0))),(SUM(JC25:JN25)))),"")</f>
        <v>18568</v>
      </c>
      <c r="JP25" s="60">
        <f>+IFERROR((IF(ISTEXT(JP$5)=FALSE,(INDEX(FRED!$1:$1048576,MATCH(US!JP$5,FRED!$A:$A,0),MATCH(US!$B25,FRED!$1:$1,0))),(SUM(JD25:JO25)))),"")</f>
        <v>227329</v>
      </c>
      <c r="JQ25" s="59">
        <f>+IFERROR((IF(ISTEXT(JQ$5)=FALSE,(INDEX(FRED!$1:$1048576,MATCH(US!JQ$5,FRED!$A:$A,0),MATCH(US!$B25,FRED!$1:$1,0))),(SUM(JE25:JP25)))),"")</f>
        <v>19068</v>
      </c>
      <c r="JR25" s="59">
        <f>+IFERROR((IF(ISTEXT(JR$5)=FALSE,(INDEX(FRED!$1:$1048576,MATCH(US!JR$5,FRED!$A:$A,0),MATCH(US!$B25,FRED!$1:$1,0))),(SUM(JF25:JQ25)))),"")</f>
        <v>19306</v>
      </c>
      <c r="JS25" s="59">
        <f>+IFERROR((IF(ISTEXT(JS$5)=FALSE,(INDEX(FRED!$1:$1048576,MATCH(US!JS$5,FRED!$A:$A,0),MATCH(US!$B25,FRED!$1:$1,0))),(SUM(JG25:JR25)))),"")</f>
        <v>20266</v>
      </c>
      <c r="JT25" s="59">
        <f>+IFERROR((IF(ISTEXT(JT$5)=FALSE,(INDEX(FRED!$1:$1048576,MATCH(US!JT$5,FRED!$A:$A,0),MATCH(US!$B25,FRED!$1:$1,0))),(SUM(JH25:JS25)))),"")</f>
        <v>20359</v>
      </c>
      <c r="JU25" s="59">
        <f>+IFERROR((IF(ISTEXT(JU$5)=FALSE,(INDEX(FRED!$1:$1048576,MATCH(US!JU$5,FRED!$A:$A,0),MATCH(US!$B25,FRED!$1:$1,0))),(SUM(JI25:JT25)))),"")</f>
        <v>21031</v>
      </c>
      <c r="JV25" s="59">
        <f>+IFERROR((IF(ISTEXT(JV$5)=FALSE,(INDEX(FRED!$1:$1048576,MATCH(US!JV$5,FRED!$A:$A,0),MATCH(US!$B25,FRED!$1:$1,0))),(SUM(JJ25:JU25)))),"")</f>
        <v>19878</v>
      </c>
      <c r="JW25" s="59">
        <f>+IFERROR((IF(ISTEXT(JW$5)=FALSE,(INDEX(FRED!$1:$1048576,MATCH(US!JW$5,FRED!$A:$A,0),MATCH(US!$B25,FRED!$1:$1,0))),(SUM(JK25:JV25)))),"")</f>
        <v>19832</v>
      </c>
      <c r="JX25" s="59">
        <f>+IFERROR((IF(ISTEXT(JX$5)=FALSE,(INDEX(FRED!$1:$1048576,MATCH(US!JX$5,FRED!$A:$A,0),MATCH(US!$B25,FRED!$1:$1,0))),(SUM(JL25:JW25)))),"")</f>
        <v>20534</v>
      </c>
      <c r="JY25" s="59">
        <f>+IFERROR((IF(ISTEXT(JY$5)=FALSE,(INDEX(FRED!$1:$1048576,MATCH(US!JY$5,FRED!$A:$A,0),MATCH(US!$B25,FRED!$1:$1,0))),(SUM(JM25:JX25)))),"")</f>
        <v>20654</v>
      </c>
      <c r="JZ25" s="59">
        <f>+IFERROR((IF(ISTEXT(JZ$5)=FALSE,(INDEX(FRED!$1:$1048576,MATCH(US!JZ$5,FRED!$A:$A,0),MATCH(US!$B25,FRED!$1:$1,0))),(SUM(JN25:JY25)))),"")</f>
        <v>20357</v>
      </c>
      <c r="KA25" s="59">
        <f>+IFERROR((IF(ISTEXT(KA$5)=FALSE,(INDEX(FRED!$1:$1048576,MATCH(US!KA$5,FRED!$A:$A,0),MATCH(US!$B25,FRED!$1:$1,0))),(SUM(JO25:JZ25)))),"")</f>
        <v>20724</v>
      </c>
      <c r="KB25" s="59">
        <f>+IFERROR((IF(ISTEXT(KB$5)=FALSE,(INDEX(FRED!$1:$1048576,MATCH(US!KB$5,FRED!$A:$A,0),MATCH(US!$B25,FRED!$1:$1,0))),(SUM(JP25:KA25)))),"")</f>
        <v>21076</v>
      </c>
      <c r="KC25" s="60">
        <f>+IFERROR((IF(ISTEXT(KC$5)=FALSE,(INDEX(FRED!$1:$1048576,MATCH(US!KC$5,FRED!$A:$A,0),MATCH(US!$B25,FRED!$1:$1,0))),(SUM(JQ25:KB25)))),"")</f>
        <v>243085</v>
      </c>
      <c r="KD25" s="59">
        <f>+IFERROR((IF(ISTEXT(KD$5)=FALSE,(INDEX(FRED!$1:$1048576,MATCH(US!KD$5,FRED!$A:$A,0),MATCH(US!$B25,FRED!$1:$1,0))),(SUM(JR25:KC25)))),"")</f>
        <v>20938</v>
      </c>
      <c r="KE25" s="59">
        <f>+IFERROR((IF(ISTEXT(KE$5)=FALSE,(INDEX(FRED!$1:$1048576,MATCH(US!KE$5,FRED!$A:$A,0),MATCH(US!$B25,FRED!$1:$1,0))),(SUM(JS25:KD25)))),"")</f>
        <v>21531</v>
      </c>
      <c r="KF25" s="59">
        <f>+IFERROR((IF(ISTEXT(KF$5)=FALSE,(INDEX(FRED!$1:$1048576,MATCH(US!KF$5,FRED!$A:$A,0),MATCH(US!$B25,FRED!$1:$1,0))),(SUM(JT25:KE25)))),"")</f>
        <v>21651</v>
      </c>
      <c r="KG25" s="59">
        <f>+IFERROR((IF(ISTEXT(KG$5)=FALSE,(INDEX(FRED!$1:$1048576,MATCH(US!KG$5,FRED!$A:$A,0),MATCH(US!$B25,FRED!$1:$1,0))),(SUM(JU25:KF25)))),"")</f>
        <v>22422</v>
      </c>
      <c r="KH25" s="59">
        <f>+IFERROR((IF(ISTEXT(KH$5)=FALSE,(INDEX(FRED!$1:$1048576,MATCH(US!KH$5,FRED!$A:$A,0),MATCH(US!$B25,FRED!$1:$1,0))),(SUM(JV25:KG25)))),"")</f>
        <v>22918</v>
      </c>
      <c r="KI25" s="59">
        <f>+IFERROR((IF(ISTEXT(KI$5)=FALSE,(INDEX(FRED!$1:$1048576,MATCH(US!KI$5,FRED!$A:$A,0),MATCH(US!$B25,FRED!$1:$1,0))),(SUM(JW25:KH25)))),"")</f>
        <v>24647</v>
      </c>
      <c r="KJ25" s="59">
        <f>+IFERROR((IF(ISTEXT(KJ$5)=FALSE,(INDEX(FRED!$1:$1048576,MATCH(US!KJ$5,FRED!$A:$A,0),MATCH(US!$B25,FRED!$1:$1,0))),(SUM(JX25:KI25)))),"")</f>
        <v>25599</v>
      </c>
      <c r="KK25" s="59">
        <f>+IFERROR((IF(ISTEXT(KK$5)=FALSE,(INDEX(FRED!$1:$1048576,MATCH(US!KK$5,FRED!$A:$A,0),MATCH(US!$B25,FRED!$1:$1,0))),(SUM(JY25:KJ25)))),"")</f>
        <v>25447</v>
      </c>
      <c r="KL25" s="59">
        <f>+IFERROR((IF(ISTEXT(KL$5)=FALSE,(INDEX(FRED!$1:$1048576,MATCH(US!KL$5,FRED!$A:$A,0),MATCH(US!$B25,FRED!$1:$1,0))),(SUM(JZ25:KK25)))),"")</f>
        <v>25580</v>
      </c>
      <c r="KM25" s="59">
        <f>+IFERROR((IF(ISTEXT(KM$5)=FALSE,(INDEX(FRED!$1:$1048576,MATCH(US!KM$5,FRED!$A:$A,0),MATCH(US!$B25,FRED!$1:$1,0))),(SUM(KA25:KL25)))),"")</f>
        <v>25901</v>
      </c>
      <c r="KN25" s="59">
        <f>+IFERROR((IF(ISTEXT(KN$5)=FALSE,(INDEX(FRED!$1:$1048576,MATCH(US!KN$5,FRED!$A:$A,0),MATCH(US!$B25,FRED!$1:$1,0))),(SUM(KB25:KM25)))),"")</f>
        <v>25552</v>
      </c>
      <c r="KO25" s="59">
        <f>+IFERROR((IF(ISTEXT(KO$5)=FALSE,(INDEX(FRED!$1:$1048576,MATCH(US!KO$5,FRED!$A:$A,0),MATCH(US!$B25,FRED!$1:$1,0))),(SUM(KC25:KN25)))),"")</f>
        <v>25351</v>
      </c>
      <c r="KP25" s="60">
        <f>+IFERROR((IF(ISTEXT(KP$5)=FALSE,(INDEX(FRED!$1:$1048576,MATCH(US!KP$5,FRED!$A:$A,0),MATCH(US!$B25,FRED!$1:$1,0))),(SUM(KD25:KO25)))),"")</f>
        <v>287537</v>
      </c>
      <c r="KQ25" s="59">
        <f>+IFERROR((IF(ISTEXT(KQ$5)=FALSE,(INDEX(FRED!$1:$1048576,MATCH(US!KQ$5,FRED!$A:$A,0),MATCH(US!$B25,FRED!$1:$1,0))),(SUM(KE25:KP25)))),"")</f>
        <v>24942</v>
      </c>
      <c r="KR25" s="59">
        <f>+IFERROR((IF(ISTEXT(KR$5)=FALSE,(INDEX(FRED!$1:$1048576,MATCH(US!KR$5,FRED!$A:$A,0),MATCH(US!$B25,FRED!$1:$1,0))),(SUM(KF25:KQ25)))),"")</f>
        <v>25978</v>
      </c>
      <c r="KS25" s="59">
        <f>+IFERROR((IF(ISTEXT(KS$5)=FALSE,(INDEX(FRED!$1:$1048576,MATCH(US!KS$5,FRED!$A:$A,0),MATCH(US!$B25,FRED!$1:$1,0))),(SUM(KG25:KR25)))),"")</f>
        <v>26876</v>
      </c>
      <c r="KT25" s="59">
        <f>+IFERROR((IF(ISTEXT(KT$5)=FALSE,(INDEX(FRED!$1:$1048576,MATCH(US!KT$5,FRED!$A:$A,0),MATCH(US!$B25,FRED!$1:$1,0))),(SUM(KH25:KS25)))),"")</f>
        <v>26859</v>
      </c>
      <c r="KU25" s="59">
        <f>+IFERROR((IF(ISTEXT(KU$5)=FALSE,(INDEX(FRED!$1:$1048576,MATCH(US!KU$5,FRED!$A:$A,0),MATCH(US!$B25,FRED!$1:$1,0))),(SUM(KI25:KT25)))),"")</f>
        <v>27393</v>
      </c>
      <c r="KV25" s="59">
        <f>+IFERROR((IF(ISTEXT(KV$5)=FALSE,(INDEX(FRED!$1:$1048576,MATCH(US!KV$5,FRED!$A:$A,0),MATCH(US!$B25,FRED!$1:$1,0))),(SUM(KJ25:KU25)))),"")</f>
        <v>28287</v>
      </c>
      <c r="KW25" s="59">
        <f>+IFERROR((IF(ISTEXT(KW$5)=FALSE,(INDEX(FRED!$1:$1048576,MATCH(US!KW$5,FRED!$A:$A,0),MATCH(US!$B25,FRED!$1:$1,0))),(SUM(KK25:KV25)))),"")</f>
        <v>27471</v>
      </c>
      <c r="KX25" s="59">
        <f>+IFERROR((IF(ISTEXT(KX$5)=FALSE,(INDEX(FRED!$1:$1048576,MATCH(US!KX$5,FRED!$A:$A,0),MATCH(US!$B25,FRED!$1:$1,0))),(SUM(KL25:KW25)))),"")</f>
        <v>28056</v>
      </c>
      <c r="KY25" s="59">
        <f>+IFERROR((IF(ISTEXT(KY$5)=FALSE,(INDEX(FRED!$1:$1048576,MATCH(US!KY$5,FRED!$A:$A,0),MATCH(US!$B25,FRED!$1:$1,0))),(SUM(KM25:KX25)))),"")</f>
        <v>28795</v>
      </c>
      <c r="KZ25" s="59">
        <f>+IFERROR((IF(ISTEXT(KZ$5)=FALSE,(INDEX(FRED!$1:$1048576,MATCH(US!KZ$5,FRED!$A:$A,0),MATCH(US!$B25,FRED!$1:$1,0))),(SUM(KN25:KY25)))),"")</f>
        <v>29834</v>
      </c>
      <c r="LA25" s="59">
        <f>+IFERROR((IF(ISTEXT(LA$5)=FALSE,(INDEX(FRED!$1:$1048576,MATCH(US!LA$5,FRED!$A:$A,0),MATCH(US!$B25,FRED!$1:$1,0))),(SUM(KO25:KZ25)))),"")</f>
        <v>30948</v>
      </c>
      <c r="LB25" s="59">
        <f>+IFERROR((IF(ISTEXT(LB$5)=FALSE,(INDEX(FRED!$1:$1048576,MATCH(US!LB$5,FRED!$A:$A,0),MATCH(US!$B25,FRED!$1:$1,0))),(SUM(KP25:LA25)))),"")</f>
        <v>31053</v>
      </c>
      <c r="LC25" s="60">
        <f>+IFERROR((IF(ISTEXT(LC$5)=FALSE,(INDEX(FRED!$1:$1048576,MATCH(US!LC$5,FRED!$A:$A,0),MATCH(US!$B25,FRED!$1:$1,0))),(SUM(KQ25:LB25)))),"")</f>
        <v>336492</v>
      </c>
      <c r="LD25" s="59">
        <f>+IFERROR((IF(ISTEXT(LD$5)=FALSE,(INDEX(FRED!$1:$1048576,MATCH(US!LD$5,FRED!$A:$A,0),MATCH(US!$B25,FRED!$1:$1,0))),(SUM(KR25:LC25)))),"")</f>
        <v>29416</v>
      </c>
      <c r="LE25" s="59">
        <f>+IFERROR((IF(ISTEXT(LE$5)=FALSE,(INDEX(FRED!$1:$1048576,MATCH(US!LE$5,FRED!$A:$A,0),MATCH(US!$B25,FRED!$1:$1,0))),(SUM(KS25:LD25)))),"")</f>
        <v>31148</v>
      </c>
      <c r="LF25" s="59">
        <f>+IFERROR((IF(ISTEXT(LF$5)=FALSE,(INDEX(FRED!$1:$1048576,MATCH(US!LF$5,FRED!$A:$A,0),MATCH(US!$B25,FRED!$1:$1,0))),(SUM(KT25:LE25)))),"")</f>
        <v>30965</v>
      </c>
      <c r="LG25" s="59">
        <f>+IFERROR((IF(ISTEXT(LG$5)=FALSE,(INDEX(FRED!$1:$1048576,MATCH(US!LG$5,FRED!$A:$A,0),MATCH(US!$B25,FRED!$1:$1,0))),(SUM(KU25:LF25)))),"")</f>
        <v>32539</v>
      </c>
      <c r="LH25" s="59">
        <f>+IFERROR((IF(ISTEXT(LH$5)=FALSE,(INDEX(FRED!$1:$1048576,MATCH(US!LH$5,FRED!$A:$A,0),MATCH(US!$B25,FRED!$1:$1,0))),(SUM(KV25:LG25)))),"")</f>
        <v>31834</v>
      </c>
      <c r="LI25" s="59">
        <f>+IFERROR((IF(ISTEXT(LI$5)=FALSE,(INDEX(FRED!$1:$1048576,MATCH(US!LI$5,FRED!$A:$A,0),MATCH(US!$B25,FRED!$1:$1,0))),(SUM(KW25:LH25)))),"")</f>
        <v>31441</v>
      </c>
      <c r="LJ25" s="59">
        <f>+IFERROR((IF(ISTEXT(LJ$5)=FALSE,(INDEX(FRED!$1:$1048576,MATCH(US!LJ$5,FRED!$A:$A,0),MATCH(US!$B25,FRED!$1:$1,0))),(SUM(KX25:LI25)))),"")</f>
        <v>33883</v>
      </c>
      <c r="LK25" s="59">
        <f>+IFERROR((IF(ISTEXT(LK$5)=FALSE,(INDEX(FRED!$1:$1048576,MATCH(US!LK$5,FRED!$A:$A,0),MATCH(US!$B25,FRED!$1:$1,0))),(SUM(KY25:LJ25)))),"")</f>
        <v>33996</v>
      </c>
      <c r="LL25" s="59">
        <f>+IFERROR((IF(ISTEXT(LL$5)=FALSE,(INDEX(FRED!$1:$1048576,MATCH(US!LL$5,FRED!$A:$A,0),MATCH(US!$B25,FRED!$1:$1,0))),(SUM(KZ25:LK25)))),"")</f>
        <v>35372</v>
      </c>
      <c r="LM25" s="59">
        <f>+IFERROR((IF(ISTEXT(LM$5)=FALSE,(INDEX(FRED!$1:$1048576,MATCH(US!LM$5,FRED!$A:$A,0),MATCH(US!$B25,FRED!$1:$1,0))),(SUM(LA25:LL25)))),"")</f>
        <v>35243</v>
      </c>
      <c r="LN25" s="59">
        <f>+IFERROR((IF(ISTEXT(LN$5)=FALSE,(INDEX(FRED!$1:$1048576,MATCH(US!LN$5,FRED!$A:$A,0),MATCH(US!$B25,FRED!$1:$1,0))),(SUM(LB25:LM25)))),"")</f>
        <v>34115</v>
      </c>
      <c r="LO25" s="59">
        <f>+IFERROR((IF(ISTEXT(LO$5)=FALSE,(INDEX(FRED!$1:$1048576,MATCH(US!LO$5,FRED!$A:$A,0),MATCH(US!$B25,FRED!$1:$1,0))),(SUM(LC25:LN25)))),"")</f>
        <v>33264</v>
      </c>
      <c r="LP25" s="60">
        <f>+IFERROR((IF(ISTEXT(LP$5)=FALSE,(INDEX(FRED!$1:$1048576,MATCH(US!LP$5,FRED!$A:$A,0),MATCH(US!$B25,FRED!$1:$1,0))),(SUM(LD25:LO25)))),"")</f>
        <v>393216</v>
      </c>
      <c r="LQ25" s="59">
        <f>+IFERROR((IF(ISTEXT(LQ$5)=FALSE,(INDEX(FRED!$1:$1048576,MATCH(US!LQ$5,FRED!$A:$A,0),MATCH(US!$B25,FRED!$1:$1,0))),(SUM(LE25:LP25)))),"")</f>
        <v>33624</v>
      </c>
      <c r="LR25" s="59">
        <f>+IFERROR((IF(ISTEXT(LR$5)=FALSE,(INDEX(FRED!$1:$1048576,MATCH(US!LR$5,FRED!$A:$A,0),MATCH(US!$B25,FRED!$1:$1,0))),(SUM(LF25:LQ25)))),"")</f>
        <v>33402</v>
      </c>
      <c r="LS25" s="59">
        <f>+IFERROR((IF(ISTEXT(LS$5)=FALSE,(INDEX(FRED!$1:$1048576,MATCH(US!LS$5,FRED!$A:$A,0),MATCH(US!$B25,FRED!$1:$1,0))),(SUM(LG25:LR25)))),"")</f>
        <v>33810</v>
      </c>
      <c r="LT25" s="59">
        <f>+IFERROR((IF(ISTEXT(LT$5)=FALSE,(INDEX(FRED!$1:$1048576,MATCH(US!LT$5,FRED!$A:$A,0),MATCH(US!$B25,FRED!$1:$1,0))),(SUM(LH25:LS25)))),"")</f>
        <v>34065</v>
      </c>
      <c r="LU25" s="59">
        <f>+IFERROR((IF(ISTEXT(LU$5)=FALSE,(INDEX(FRED!$1:$1048576,MATCH(US!LU$5,FRED!$A:$A,0),MATCH(US!$B25,FRED!$1:$1,0))),(SUM(LI25:LT25)))),"")</f>
        <v>33993</v>
      </c>
      <c r="LV25" s="59">
        <f>+IFERROR((IF(ISTEXT(LV$5)=FALSE,(INDEX(FRED!$1:$1048576,MATCH(US!LV$5,FRED!$A:$A,0),MATCH(US!$B25,FRED!$1:$1,0))),(SUM(LJ25:LU25)))),"")</f>
        <v>34273</v>
      </c>
      <c r="LW25" s="59">
        <f>+IFERROR((IF(ISTEXT(LW$5)=FALSE,(INDEX(FRED!$1:$1048576,MATCH(US!LW$5,FRED!$A:$A,0),MATCH(US!$B25,FRED!$1:$1,0))),(SUM(LK25:LV25)))),"")</f>
        <v>35088</v>
      </c>
      <c r="LX25" s="59">
        <f>+IFERROR((IF(ISTEXT(LX$5)=FALSE,(INDEX(FRED!$1:$1048576,MATCH(US!LX$5,FRED!$A:$A,0),MATCH(US!$B25,FRED!$1:$1,0))),(SUM(LL25:LW25)))),"")</f>
        <v>35840</v>
      </c>
      <c r="LY25" s="59">
        <f>+IFERROR((IF(ISTEXT(LY$5)=FALSE,(INDEX(FRED!$1:$1048576,MATCH(US!LY$5,FRED!$A:$A,0),MATCH(US!$B25,FRED!$1:$1,0))),(SUM(LM25:LX25)))),"")</f>
        <v>36749</v>
      </c>
      <c r="LZ25" s="59">
        <f>+IFERROR((IF(ISTEXT(LZ$5)=FALSE,(INDEX(FRED!$1:$1048576,MATCH(US!LZ$5,FRED!$A:$A,0),MATCH(US!$B25,FRED!$1:$1,0))),(SUM(LN25:LY25)))),"")</f>
        <v>37532</v>
      </c>
      <c r="MA25" s="59">
        <f>+IFERROR((IF(ISTEXT(MA$5)=FALSE,(INDEX(FRED!$1:$1048576,MATCH(US!MA$5,FRED!$A:$A,0),MATCH(US!$B25,FRED!$1:$1,0))),(SUM(LO25:LZ25)))),"")</f>
        <v>36951</v>
      </c>
      <c r="MB25" s="59">
        <f>+IFERROR((IF(ISTEXT(MB$5)=FALSE,(INDEX(FRED!$1:$1048576,MATCH(US!MB$5,FRED!$A:$A,0),MATCH(US!$B25,FRED!$1:$1,0))),(SUM(LP25:MA25)))),"")</f>
        <v>36607</v>
      </c>
      <c r="MC25" s="60">
        <f>+IFERROR((IF(ISTEXT(MC$5)=FALSE,(INDEX(FRED!$1:$1048576,MATCH(US!MC$5,FRED!$A:$A,0),MATCH(US!$B25,FRED!$1:$1,0))),(SUM(LQ25:MB25)))),"")</f>
        <v>421934</v>
      </c>
      <c r="MD25" s="59">
        <f>+IFERROR((IF(ISTEXT(MD$5)=FALSE,(INDEX(FRED!$1:$1048576,MATCH(US!MD$5,FRED!$A:$A,0),MATCH(US!$B25,FRED!$1:$1,0))),(SUM(LR25:MC25)))),"")</f>
        <v>36471</v>
      </c>
      <c r="ME25" s="59">
        <f>+IFERROR((IF(ISTEXT(ME$5)=FALSE,(INDEX(FRED!$1:$1048576,MATCH(US!ME$5,FRED!$A:$A,0),MATCH(US!$B25,FRED!$1:$1,0))),(SUM(LS25:MD25)))),"")</f>
        <v>0</v>
      </c>
      <c r="MF25" s="59">
        <f>+IFERROR((IF(ISTEXT(MF$5)=FALSE,(INDEX(FRED!$1:$1048576,MATCH(US!MF$5,FRED!$A:$A,0),MATCH(US!$B25,FRED!$1:$1,0))),(SUM(LT25:ME25)))),"")</f>
        <v>0</v>
      </c>
      <c r="MG25" s="59" t="str">
        <f>+IFERROR((IF(ISTEXT(MG$5)=FALSE,(INDEX(FRED!$1:$1048576,MATCH(US!MG$5,FRED!$A:$A,0),MATCH(US!$B25,FRED!$1:$1,0))),(SUM(LU25:MF25)))),"")</f>
        <v/>
      </c>
      <c r="MH25" s="59" t="str">
        <f>+IFERROR((IF(ISTEXT(MH$5)=FALSE,(INDEX(FRED!$1:$1048576,MATCH(US!MH$5,FRED!$A:$A,0),MATCH(US!$B25,FRED!$1:$1,0))),(SUM(LV25:MG25)))),"")</f>
        <v/>
      </c>
      <c r="MI25" s="59" t="str">
        <f>+IFERROR((IF(ISTEXT(MI$5)=FALSE,(INDEX(FRED!$1:$1048576,MATCH(US!MI$5,FRED!$A:$A,0),MATCH(US!$B25,FRED!$1:$1,0))),(SUM(LW25:MH25)))),"")</f>
        <v/>
      </c>
      <c r="MJ25" s="59" t="str">
        <f>+IFERROR((IF(ISTEXT(MJ$5)=FALSE,(INDEX(FRED!$1:$1048576,MATCH(US!MJ$5,FRED!$A:$A,0),MATCH(US!$B25,FRED!$1:$1,0))),(SUM(LX25:MI25)))),"")</f>
        <v/>
      </c>
      <c r="MK25" s="59" t="str">
        <f>+IFERROR((IF(ISTEXT(MK$5)=FALSE,(INDEX(FRED!$1:$1048576,MATCH(US!MK$5,FRED!$A:$A,0),MATCH(US!$B25,FRED!$1:$1,0))),(SUM(LY25:MJ25)))),"")</f>
        <v/>
      </c>
      <c r="ML25" s="59" t="str">
        <f>+IFERROR((IF(ISTEXT(ML$5)=FALSE,(INDEX(FRED!$1:$1048576,MATCH(US!ML$5,FRED!$A:$A,0),MATCH(US!$B25,FRED!$1:$1,0))),(SUM(LZ25:MK25)))),"")</f>
        <v/>
      </c>
      <c r="MM25" s="59" t="str">
        <f>+IFERROR((IF(ISTEXT(MM$5)=FALSE,(INDEX(FRED!$1:$1048576,MATCH(US!MM$5,FRED!$A:$A,0),MATCH(US!$B25,FRED!$1:$1,0))),(SUM(MA25:ML25)))),"")</f>
        <v/>
      </c>
      <c r="MN25" s="59" t="str">
        <f>+IFERROR((IF(ISTEXT(MN$5)=FALSE,(INDEX(FRED!$1:$1048576,MATCH(US!MN$5,FRED!$A:$A,0),MATCH(US!$B25,FRED!$1:$1,0))),(SUM(MB25:MM25)))),"")</f>
        <v/>
      </c>
      <c r="MO25" s="59" t="str">
        <f>+IFERROR((IF(ISTEXT(MO$5)=FALSE,(INDEX(FRED!$1:$1048576,MATCH(US!MO$5,FRED!$A:$A,0),MATCH(US!$B25,FRED!$1:$1,0))),(SUM(MC25:MN25)))),"")</f>
        <v/>
      </c>
      <c r="MP25" s="60">
        <f>+IFERROR((IF(ISTEXT(MP$5)=FALSE,(INDEX(FRED!$1:$1048576,MATCH(US!MP$5,FRED!$A:$A,0),MATCH(US!$B25,FRED!$1:$1,0))),(SUM(MD25:MO25)))),"")</f>
        <v>36471</v>
      </c>
    </row>
    <row r="26" spans="1:354" s="117" customFormat="1" ht="15.95" hidden="1" customHeight="1" outlineLevel="2">
      <c r="A26" s="159"/>
      <c r="B26" s="179" t="s">
        <v>621</v>
      </c>
      <c r="C26" s="203" t="s">
        <v>622</v>
      </c>
      <c r="D26" s="59">
        <f>+IFERROR((IF(ISTEXT(D$5)=FALSE,(INDEX(FRED!$1:$1048576,MATCH(US!D$5,FRED!$A:$A,0),MATCH(US!$B26,FRED!$1:$1,0))),(SUM(#REF!)))),"")</f>
        <v>0</v>
      </c>
      <c r="E26" s="59">
        <f>+IFERROR((IF(ISTEXT(E$5)=FALSE,(INDEX(FRED!$1:$1048576,MATCH(US!E$5,FRED!$A:$A,0),MATCH(US!$B26,FRED!$1:$1,0))),(SUM(#REF!)))),"")</f>
        <v>0</v>
      </c>
      <c r="F26" s="59">
        <f>+IFERROR((IF(ISTEXT(F$5)=FALSE,(INDEX(FRED!$1:$1048576,MATCH(US!F$5,FRED!$A:$A,0),MATCH(US!$B26,FRED!$1:$1,0))),(SUM(#REF!)))),"")</f>
        <v>0</v>
      </c>
      <c r="G26" s="59">
        <f>+IFERROR((IF(ISTEXT(G$5)=FALSE,(INDEX(FRED!$1:$1048576,MATCH(US!G$5,FRED!$A:$A,0),MATCH(US!$B26,FRED!$1:$1,0))),(SUM(#REF!)))),"")</f>
        <v>0</v>
      </c>
      <c r="H26" s="59">
        <f>+IFERROR((IF(ISTEXT(H$5)=FALSE,(INDEX(FRED!$1:$1048576,MATCH(US!H$5,FRED!$A:$A,0),MATCH(US!$B26,FRED!$1:$1,0))),(SUM(#REF!)))),"")</f>
        <v>0</v>
      </c>
      <c r="I26" s="59">
        <f>+IFERROR((IF(ISTEXT(I$5)=FALSE,(INDEX(FRED!$1:$1048576,MATCH(US!I$5,FRED!$A:$A,0),MATCH(US!$B26,FRED!$1:$1,0))),(SUM(#REF!)))),"")</f>
        <v>0</v>
      </c>
      <c r="J26" s="59">
        <f>+IFERROR((IF(ISTEXT(J$5)=FALSE,(INDEX(FRED!$1:$1048576,MATCH(US!J$5,FRED!$A:$A,0),MATCH(US!$B26,FRED!$1:$1,0))),(SUM(#REF!)))),"")</f>
        <v>0</v>
      </c>
      <c r="K26" s="59">
        <f>+IFERROR((IF(ISTEXT(K$5)=FALSE,(INDEX(FRED!$1:$1048576,MATCH(US!K$5,FRED!$A:$A,0),MATCH(US!$B26,FRED!$1:$1,0))),(SUM(#REF!)))),"")</f>
        <v>0</v>
      </c>
      <c r="L26" s="59">
        <f>+IFERROR((IF(ISTEXT(L$5)=FALSE,(INDEX(FRED!$1:$1048576,MATCH(US!L$5,FRED!$A:$A,0),MATCH(US!$B26,FRED!$1:$1,0))),(SUM(#REF!)))),"")</f>
        <v>0</v>
      </c>
      <c r="M26" s="59">
        <f>+IFERROR((IF(ISTEXT(M$5)=FALSE,(INDEX(FRED!$1:$1048576,MATCH(US!M$5,FRED!$A:$A,0),MATCH(US!$B26,FRED!$1:$1,0))),(SUM(A26:L26)))),"")</f>
        <v>0</v>
      </c>
      <c r="N26" s="59">
        <f>+IFERROR((IF(ISTEXT(N$5)=FALSE,(INDEX(FRED!$1:$1048576,MATCH(US!N$5,FRED!$A:$A,0),MATCH(US!$B26,FRED!$1:$1,0))),(SUM(B26:M26)))),"")</f>
        <v>0</v>
      </c>
      <c r="O26" s="59">
        <f>+IFERROR((IF(ISTEXT(O$5)=FALSE,(INDEX(FRED!$1:$1048576,MATCH(US!O$5,FRED!$A:$A,0),MATCH(US!$B26,FRED!$1:$1,0))),(SUM(C26:N26)))),"")</f>
        <v>0</v>
      </c>
      <c r="P26" s="60">
        <f>+IFERROR((IF(ISTEXT(P$5)=FALSE,(INDEX(FRED!$1:$1048576,MATCH(US!P$5,FRED!$A:$A,0),MATCH(US!$B26,FRED!$1:$1,0))),(SUM(D26:O26)))),"")</f>
        <v>0</v>
      </c>
      <c r="Q26" s="59">
        <f>+IFERROR((IF(ISTEXT(Q$5)=FALSE,(INDEX(FRED!$1:$1048576,MATCH(US!Q$5,FRED!$A:$A,0),MATCH(US!$B26,FRED!$1:$1,0))),(SUM(E26:P26)))),"")</f>
        <v>0</v>
      </c>
      <c r="R26" s="59">
        <f>+IFERROR((IF(ISTEXT(R$5)=FALSE,(INDEX(FRED!$1:$1048576,MATCH(US!R$5,FRED!$A:$A,0),MATCH(US!$B26,FRED!$1:$1,0))),(SUM(F26:Q26)))),"")</f>
        <v>0</v>
      </c>
      <c r="S26" s="59">
        <f>+IFERROR((IF(ISTEXT(S$5)=FALSE,(INDEX(FRED!$1:$1048576,MATCH(US!S$5,FRED!$A:$A,0),MATCH(US!$B26,FRED!$1:$1,0))),(SUM(G26:R26)))),"")</f>
        <v>0</v>
      </c>
      <c r="T26" s="59">
        <f>+IFERROR((IF(ISTEXT(T$5)=FALSE,(INDEX(FRED!$1:$1048576,MATCH(US!T$5,FRED!$A:$A,0),MATCH(US!$B26,FRED!$1:$1,0))),(SUM(H26:S26)))),"")</f>
        <v>0</v>
      </c>
      <c r="U26" s="59">
        <f>+IFERROR((IF(ISTEXT(U$5)=FALSE,(INDEX(FRED!$1:$1048576,MATCH(US!U$5,FRED!$A:$A,0),MATCH(US!$B26,FRED!$1:$1,0))),(SUM(I26:T26)))),"")</f>
        <v>0</v>
      </c>
      <c r="V26" s="59">
        <f>+IFERROR((IF(ISTEXT(V$5)=FALSE,(INDEX(FRED!$1:$1048576,MATCH(US!V$5,FRED!$A:$A,0),MATCH(US!$B26,FRED!$1:$1,0))),(SUM(J26:U26)))),"")</f>
        <v>0</v>
      </c>
      <c r="W26" s="59">
        <f>+IFERROR((IF(ISTEXT(W$5)=FALSE,(INDEX(FRED!$1:$1048576,MATCH(US!W$5,FRED!$A:$A,0),MATCH(US!$B26,FRED!$1:$1,0))),(SUM(K26:V26)))),"")</f>
        <v>0</v>
      </c>
      <c r="X26" s="59">
        <f>+IFERROR((IF(ISTEXT(X$5)=FALSE,(INDEX(FRED!$1:$1048576,MATCH(US!X$5,FRED!$A:$A,0),MATCH(US!$B26,FRED!$1:$1,0))),(SUM(L26:W26)))),"")</f>
        <v>0</v>
      </c>
      <c r="Y26" s="59">
        <f>+IFERROR((IF(ISTEXT(Y$5)=FALSE,(INDEX(FRED!$1:$1048576,MATCH(US!Y$5,FRED!$A:$A,0),MATCH(US!$B26,FRED!$1:$1,0))),(SUM(M26:X26)))),"")</f>
        <v>0</v>
      </c>
      <c r="Z26" s="59">
        <f>+IFERROR((IF(ISTEXT(Z$5)=FALSE,(INDEX(FRED!$1:$1048576,MATCH(US!Z$5,FRED!$A:$A,0),MATCH(US!$B26,FRED!$1:$1,0))),(SUM(N26:Y26)))),"")</f>
        <v>0</v>
      </c>
      <c r="AA26" s="59">
        <f>+IFERROR((IF(ISTEXT(AA$5)=FALSE,(INDEX(FRED!$1:$1048576,MATCH(US!AA$5,FRED!$A:$A,0),MATCH(US!$B26,FRED!$1:$1,0))),(SUM(O26:Z26)))),"")</f>
        <v>0</v>
      </c>
      <c r="AB26" s="59">
        <f>+IFERROR((IF(ISTEXT(AB$5)=FALSE,(INDEX(FRED!$1:$1048576,MATCH(US!AB$5,FRED!$A:$A,0),MATCH(US!$B26,FRED!$1:$1,0))),(SUM(P26:AA26)))),"")</f>
        <v>0</v>
      </c>
      <c r="AC26" s="60">
        <f>+IFERROR((IF(ISTEXT(AC$5)=FALSE,(INDEX(FRED!$1:$1048576,MATCH(US!AC$5,FRED!$A:$A,0),MATCH(US!$B26,FRED!$1:$1,0))),(SUM(Q26:AB26)))),"")</f>
        <v>0</v>
      </c>
      <c r="AD26" s="59">
        <f>+IFERROR((IF(ISTEXT(AD$5)=FALSE,(INDEX(FRED!$1:$1048576,MATCH(US!AD$5,FRED!$A:$A,0),MATCH(US!$B26,FRED!$1:$1,0))),(SUM(R26:AC26)))),"")</f>
        <v>25547</v>
      </c>
      <c r="AE26" s="59">
        <f>+IFERROR((IF(ISTEXT(AE$5)=FALSE,(INDEX(FRED!$1:$1048576,MATCH(US!AE$5,FRED!$A:$A,0),MATCH(US!$B26,FRED!$1:$1,0))),(SUM(S26:AD26)))),"")</f>
        <v>25662</v>
      </c>
      <c r="AF26" s="59">
        <f>+IFERROR((IF(ISTEXT(AF$5)=FALSE,(INDEX(FRED!$1:$1048576,MATCH(US!AF$5,FRED!$A:$A,0),MATCH(US!$B26,FRED!$1:$1,0))),(SUM(T26:AE26)))),"")</f>
        <v>26742</v>
      </c>
      <c r="AG26" s="59">
        <f>+IFERROR((IF(ISTEXT(AG$5)=FALSE,(INDEX(FRED!$1:$1048576,MATCH(US!AG$5,FRED!$A:$A,0),MATCH(US!$B26,FRED!$1:$1,0))),(SUM(U26:AF26)))),"")</f>
        <v>25609</v>
      </c>
      <c r="AH26" s="59">
        <f>+IFERROR((IF(ISTEXT(AH$5)=FALSE,(INDEX(FRED!$1:$1048576,MATCH(US!AH$5,FRED!$A:$A,0),MATCH(US!$B26,FRED!$1:$1,0))),(SUM(V26:AG26)))),"")</f>
        <v>26452</v>
      </c>
      <c r="AI26" s="59">
        <f>+IFERROR((IF(ISTEXT(AI$5)=FALSE,(INDEX(FRED!$1:$1048576,MATCH(US!AI$5,FRED!$A:$A,0),MATCH(US!$B26,FRED!$1:$1,0))),(SUM(W26:AH26)))),"")</f>
        <v>26725</v>
      </c>
      <c r="AJ26" s="59">
        <f>+IFERROR((IF(ISTEXT(AJ$5)=FALSE,(INDEX(FRED!$1:$1048576,MATCH(US!AJ$5,FRED!$A:$A,0),MATCH(US!$B26,FRED!$1:$1,0))),(SUM(X26:AI26)))),"")</f>
        <v>25854</v>
      </c>
      <c r="AK26" s="59">
        <f>+IFERROR((IF(ISTEXT(AK$5)=FALSE,(INDEX(FRED!$1:$1048576,MATCH(US!AK$5,FRED!$A:$A,0),MATCH(US!$B26,FRED!$1:$1,0))),(SUM(Y26:AJ26)))),"")</f>
        <v>26450</v>
      </c>
      <c r="AL26" s="59">
        <f>+IFERROR((IF(ISTEXT(AL$5)=FALSE,(INDEX(FRED!$1:$1048576,MATCH(US!AL$5,FRED!$A:$A,0),MATCH(US!$B26,FRED!$1:$1,0))),(SUM(Z26:AK26)))),"")</f>
        <v>25818</v>
      </c>
      <c r="AM26" s="59">
        <f>+IFERROR((IF(ISTEXT(AM$5)=FALSE,(INDEX(FRED!$1:$1048576,MATCH(US!AM$5,FRED!$A:$A,0),MATCH(US!$B26,FRED!$1:$1,0))),(SUM(AA26:AL26)))),"")</f>
        <v>24911</v>
      </c>
      <c r="AN26" s="59">
        <f>+IFERROR((IF(ISTEXT(AN$5)=FALSE,(INDEX(FRED!$1:$1048576,MATCH(US!AN$5,FRED!$A:$A,0),MATCH(US!$B26,FRED!$1:$1,0))),(SUM(AB26:AM26)))),"")</f>
        <v>25425</v>
      </c>
      <c r="AO26" s="59">
        <f>+IFERROR((IF(ISTEXT(AO$5)=FALSE,(INDEX(FRED!$1:$1048576,MATCH(US!AO$5,FRED!$A:$A,0),MATCH(US!$B26,FRED!$1:$1,0))),(SUM(AC26:AN26)))),"")</f>
        <v>24524</v>
      </c>
      <c r="AP26" s="60">
        <f>+IFERROR((IF(ISTEXT(AP$5)=FALSE,(INDEX(FRED!$1:$1048576,MATCH(US!AP$5,FRED!$A:$A,0),MATCH(US!$B26,FRED!$1:$1,0))),(SUM(AD26:AO26)))),"")</f>
        <v>309719</v>
      </c>
      <c r="AQ26" s="59">
        <f>+IFERROR((IF(ISTEXT(AQ$5)=FALSE,(INDEX(FRED!$1:$1048576,MATCH(US!AQ$5,FRED!$A:$A,0),MATCH(US!$B26,FRED!$1:$1,0))),(SUM(AE26:AP26)))),"")</f>
        <v>24655</v>
      </c>
      <c r="AR26" s="59">
        <f>+IFERROR((IF(ISTEXT(AR$5)=FALSE,(INDEX(FRED!$1:$1048576,MATCH(US!AR$5,FRED!$A:$A,0),MATCH(US!$B26,FRED!$1:$1,0))),(SUM(AF26:AQ26)))),"")</f>
        <v>25484</v>
      </c>
      <c r="AS26" s="59">
        <f>+IFERROR((IF(ISTEXT(AS$5)=FALSE,(INDEX(FRED!$1:$1048576,MATCH(US!AS$5,FRED!$A:$A,0),MATCH(US!$B26,FRED!$1:$1,0))),(SUM(AG26:AR26)))),"")</f>
        <v>24252</v>
      </c>
      <c r="AT26" s="59">
        <f>+IFERROR((IF(ISTEXT(AT$5)=FALSE,(INDEX(FRED!$1:$1048576,MATCH(US!AT$5,FRED!$A:$A,0),MATCH(US!$B26,FRED!$1:$1,0))),(SUM(AH26:AS26)))),"")</f>
        <v>25179</v>
      </c>
      <c r="AU26" s="59">
        <f>+IFERROR((IF(ISTEXT(AU$5)=FALSE,(INDEX(FRED!$1:$1048576,MATCH(US!AU$5,FRED!$A:$A,0),MATCH(US!$B26,FRED!$1:$1,0))),(SUM(AI26:AT26)))),"")</f>
        <v>24841</v>
      </c>
      <c r="AV26" s="59">
        <f>+IFERROR((IF(ISTEXT(AV$5)=FALSE,(INDEX(FRED!$1:$1048576,MATCH(US!AV$5,FRED!$A:$A,0),MATCH(US!$B26,FRED!$1:$1,0))),(SUM(AJ26:AU26)))),"")</f>
        <v>25303</v>
      </c>
      <c r="AW26" s="59">
        <f>+IFERROR((IF(ISTEXT(AW$5)=FALSE,(INDEX(FRED!$1:$1048576,MATCH(US!AW$5,FRED!$A:$A,0),MATCH(US!$B26,FRED!$1:$1,0))),(SUM(AK26:AV26)))),"")</f>
        <v>24692</v>
      </c>
      <c r="AX26" s="59">
        <f>+IFERROR((IF(ISTEXT(AX$5)=FALSE,(INDEX(FRED!$1:$1048576,MATCH(US!AX$5,FRED!$A:$A,0),MATCH(US!$B26,FRED!$1:$1,0))),(SUM(AL26:AW26)))),"")</f>
        <v>24998</v>
      </c>
      <c r="AY26" s="59">
        <f>+IFERROR((IF(ISTEXT(AY$5)=FALSE,(INDEX(FRED!$1:$1048576,MATCH(US!AY$5,FRED!$A:$A,0),MATCH(US!$B26,FRED!$1:$1,0))),(SUM(AM26:AX26)))),"")</f>
        <v>25184</v>
      </c>
      <c r="AZ26" s="59">
        <f>+IFERROR((IF(ISTEXT(AZ$5)=FALSE,(INDEX(FRED!$1:$1048576,MATCH(US!AZ$5,FRED!$A:$A,0),MATCH(US!$B26,FRED!$1:$1,0))),(SUM(AN26:AY26)))),"")</f>
        <v>24977</v>
      </c>
      <c r="BA26" s="59">
        <f>+IFERROR((IF(ISTEXT(BA$5)=FALSE,(INDEX(FRED!$1:$1048576,MATCH(US!BA$5,FRED!$A:$A,0),MATCH(US!$B26,FRED!$1:$1,0))),(SUM(AO26:AZ26)))),"")</f>
        <v>24402</v>
      </c>
      <c r="BB26" s="59">
        <f>+IFERROR((IF(ISTEXT(BB$5)=FALSE,(INDEX(FRED!$1:$1048576,MATCH(US!BB$5,FRED!$A:$A,0),MATCH(US!$B26,FRED!$1:$1,0))),(SUM(AP26:BA26)))),"")</f>
        <v>23222</v>
      </c>
      <c r="BC26" s="60">
        <f>+IFERROR((IF(ISTEXT(BC$5)=FALSE,(INDEX(FRED!$1:$1048576,MATCH(US!BC$5,FRED!$A:$A,0),MATCH(US!$B26,FRED!$1:$1,0))),(SUM(AQ26:BB26)))),"")</f>
        <v>297189</v>
      </c>
      <c r="BD26" s="59">
        <f>+IFERROR((IF(ISTEXT(BD$5)=FALSE,(INDEX(FRED!$1:$1048576,MATCH(US!BD$5,FRED!$A:$A,0),MATCH(US!$B26,FRED!$1:$1,0))),(SUM(AR26:BC26)))),"")</f>
        <v>24267</v>
      </c>
      <c r="BE26" s="59">
        <f>+IFERROR((IF(ISTEXT(BE$5)=FALSE,(INDEX(FRED!$1:$1048576,MATCH(US!BE$5,FRED!$A:$A,0),MATCH(US!$B26,FRED!$1:$1,0))),(SUM(AS26:BD26)))),"")</f>
        <v>24282</v>
      </c>
      <c r="BF26" s="59">
        <f>+IFERROR((IF(ISTEXT(BF$5)=FALSE,(INDEX(FRED!$1:$1048576,MATCH(US!BF$5,FRED!$A:$A,0),MATCH(US!$B26,FRED!$1:$1,0))),(SUM(AT26:BE26)))),"")</f>
        <v>25382</v>
      </c>
      <c r="BG26" s="59">
        <f>+IFERROR((IF(ISTEXT(BG$5)=FALSE,(INDEX(FRED!$1:$1048576,MATCH(US!BG$5,FRED!$A:$A,0),MATCH(US!$B26,FRED!$1:$1,0))),(SUM(AU26:BF26)))),"")</f>
        <v>24899</v>
      </c>
      <c r="BH26" s="59">
        <f>+IFERROR((IF(ISTEXT(BH$5)=FALSE,(INDEX(FRED!$1:$1048576,MATCH(US!BH$5,FRED!$A:$A,0),MATCH(US!$B26,FRED!$1:$1,0))),(SUM(AV26:BG26)))),"")</f>
        <v>24232</v>
      </c>
      <c r="BI26" s="59">
        <f>+IFERROR((IF(ISTEXT(BI$5)=FALSE,(INDEX(FRED!$1:$1048576,MATCH(US!BI$5,FRED!$A:$A,0),MATCH(US!$B26,FRED!$1:$1,0))),(SUM(AW26:BH26)))),"")</f>
        <v>24261</v>
      </c>
      <c r="BJ26" s="59">
        <f>+IFERROR((IF(ISTEXT(BJ$5)=FALSE,(INDEX(FRED!$1:$1048576,MATCH(US!BJ$5,FRED!$A:$A,0),MATCH(US!$B26,FRED!$1:$1,0))),(SUM(AX26:BI26)))),"")</f>
        <v>25823</v>
      </c>
      <c r="BK26" s="59">
        <f>+IFERROR((IF(ISTEXT(BK$5)=FALSE,(INDEX(FRED!$1:$1048576,MATCH(US!BK$5,FRED!$A:$A,0),MATCH(US!$B26,FRED!$1:$1,0))),(SUM(AY26:BJ26)))),"")</f>
        <v>25184</v>
      </c>
      <c r="BL26" s="59">
        <f>+IFERROR((IF(ISTEXT(BL$5)=FALSE,(INDEX(FRED!$1:$1048576,MATCH(US!BL$5,FRED!$A:$A,0),MATCH(US!$B26,FRED!$1:$1,0))),(SUM(AZ26:BK26)))),"")</f>
        <v>25116</v>
      </c>
      <c r="BM26" s="59">
        <f>+IFERROR((IF(ISTEXT(BM$5)=FALSE,(INDEX(FRED!$1:$1048576,MATCH(US!BM$5,FRED!$A:$A,0),MATCH(US!$B26,FRED!$1:$1,0))),(SUM(BA26:BL26)))),"")</f>
        <v>25615</v>
      </c>
      <c r="BN26" s="59">
        <f>+IFERROR((IF(ISTEXT(BN$5)=FALSE,(INDEX(FRED!$1:$1048576,MATCH(US!BN$5,FRED!$A:$A,0),MATCH(US!$B26,FRED!$1:$1,0))),(SUM(BB26:BM26)))),"")</f>
        <v>25819</v>
      </c>
      <c r="BO26" s="59">
        <f>+IFERROR((IF(ISTEXT(BO$5)=FALSE,(INDEX(FRED!$1:$1048576,MATCH(US!BO$5,FRED!$A:$A,0),MATCH(US!$B26,FRED!$1:$1,0))),(SUM(BC26:BN26)))),"")</f>
        <v>25333</v>
      </c>
      <c r="BP26" s="60">
        <f>+IFERROR((IF(ISTEXT(BP$5)=FALSE,(INDEX(FRED!$1:$1048576,MATCH(US!BP$5,FRED!$A:$A,0),MATCH(US!$B26,FRED!$1:$1,0))),(SUM(BD26:BO26)))),"")</f>
        <v>300213</v>
      </c>
      <c r="BQ26" s="59">
        <f>+IFERROR((IF(ISTEXT(BQ$5)=FALSE,(INDEX(FRED!$1:$1048576,MATCH(US!BQ$5,FRED!$A:$A,0),MATCH(US!$B26,FRED!$1:$1,0))),(SUM(BE26:BP26)))),"")</f>
        <v>25019</v>
      </c>
      <c r="BR26" s="59">
        <f>+IFERROR((IF(ISTEXT(BR$5)=FALSE,(INDEX(FRED!$1:$1048576,MATCH(US!BR$5,FRED!$A:$A,0),MATCH(US!$B26,FRED!$1:$1,0))),(SUM(BF26:BQ26)))),"")</f>
        <v>24066</v>
      </c>
      <c r="BS26" s="59">
        <f>+IFERROR((IF(ISTEXT(BS$5)=FALSE,(INDEX(FRED!$1:$1048576,MATCH(US!BS$5,FRED!$A:$A,0),MATCH(US!$B26,FRED!$1:$1,0))),(SUM(BG26:BR26)))),"")</f>
        <v>24234</v>
      </c>
      <c r="BT26" s="59">
        <f>+IFERROR((IF(ISTEXT(BT$5)=FALSE,(INDEX(FRED!$1:$1048576,MATCH(US!BT$5,FRED!$A:$A,0),MATCH(US!$B26,FRED!$1:$1,0))),(SUM(BH26:BS26)))),"")</f>
        <v>24264</v>
      </c>
      <c r="BU26" s="59">
        <f>+IFERROR((IF(ISTEXT(BU$5)=FALSE,(INDEX(FRED!$1:$1048576,MATCH(US!BU$5,FRED!$A:$A,0),MATCH(US!$B26,FRED!$1:$1,0))),(SUM(BI26:BT26)))),"")</f>
        <v>24019</v>
      </c>
      <c r="BV26" s="59">
        <f>+IFERROR((IF(ISTEXT(BV$5)=FALSE,(INDEX(FRED!$1:$1048576,MATCH(US!BV$5,FRED!$A:$A,0),MATCH(US!$B26,FRED!$1:$1,0))),(SUM(BJ26:BU26)))),"")</f>
        <v>24352</v>
      </c>
      <c r="BW26" s="59">
        <f>+IFERROR((IF(ISTEXT(BW$5)=FALSE,(INDEX(FRED!$1:$1048576,MATCH(US!BW$5,FRED!$A:$A,0),MATCH(US!$B26,FRED!$1:$1,0))),(SUM(BK26:BV26)))),"")</f>
        <v>24656</v>
      </c>
      <c r="BX26" s="59">
        <f>+IFERROR((IF(ISTEXT(BX$5)=FALSE,(INDEX(FRED!$1:$1048576,MATCH(US!BX$5,FRED!$A:$A,0),MATCH(US!$B26,FRED!$1:$1,0))),(SUM(BL26:BW26)))),"")</f>
        <v>25331</v>
      </c>
      <c r="BY26" s="59">
        <f>+IFERROR((IF(ISTEXT(BY$5)=FALSE,(INDEX(FRED!$1:$1048576,MATCH(US!BY$5,FRED!$A:$A,0),MATCH(US!$B26,FRED!$1:$1,0))),(SUM(BM26:BX26)))),"")</f>
        <v>25564</v>
      </c>
      <c r="BZ26" s="59">
        <f>+IFERROR((IF(ISTEXT(BZ$5)=FALSE,(INDEX(FRED!$1:$1048576,MATCH(US!BZ$5,FRED!$A:$A,0),MATCH(US!$B26,FRED!$1:$1,0))),(SUM(BN26:BY26)))),"")</f>
        <v>25909</v>
      </c>
      <c r="CA26" s="59">
        <f>+IFERROR((IF(ISTEXT(CA$5)=FALSE,(INDEX(FRED!$1:$1048576,MATCH(US!CA$5,FRED!$A:$A,0),MATCH(US!$B26,FRED!$1:$1,0))),(SUM(BO26:BZ26)))),"")</f>
        <v>26035</v>
      </c>
      <c r="CB26" s="59">
        <f>+IFERROR((IF(ISTEXT(CB$5)=FALSE,(INDEX(FRED!$1:$1048576,MATCH(US!CB$5,FRED!$A:$A,0),MATCH(US!$B26,FRED!$1:$1,0))),(SUM(BP26:CA26)))),"")</f>
        <v>26056</v>
      </c>
      <c r="CC26" s="60">
        <f>+IFERROR((IF(ISTEXT(CC$5)=FALSE,(INDEX(FRED!$1:$1048576,MATCH(US!CC$5,FRED!$A:$A,0),MATCH(US!$B26,FRED!$1:$1,0))),(SUM(BQ26:CB26)))),"")</f>
        <v>299505</v>
      </c>
      <c r="CD26" s="59">
        <f>+IFERROR((IF(ISTEXT(CD$5)=FALSE,(INDEX(FRED!$1:$1048576,MATCH(US!CD$5,FRED!$A:$A,0),MATCH(US!$B26,FRED!$1:$1,0))),(SUM(BR26:CC26)))),"")</f>
        <v>26374</v>
      </c>
      <c r="CE26" s="59">
        <f>+IFERROR((IF(ISTEXT(CE$5)=FALSE,(INDEX(FRED!$1:$1048576,MATCH(US!CE$5,FRED!$A:$A,0),MATCH(US!$B26,FRED!$1:$1,0))),(SUM(BS26:CD26)))),"")</f>
        <v>27114</v>
      </c>
      <c r="CF26" s="59">
        <f>+IFERROR((IF(ISTEXT(CF$5)=FALSE,(INDEX(FRED!$1:$1048576,MATCH(US!CF$5,FRED!$A:$A,0),MATCH(US!$B26,FRED!$1:$1,0))),(SUM(BT26:CE26)))),"")</f>
        <v>27974</v>
      </c>
      <c r="CG26" s="59">
        <f>+IFERROR((IF(ISTEXT(CG$5)=FALSE,(INDEX(FRED!$1:$1048576,MATCH(US!CG$5,FRED!$A:$A,0),MATCH(US!$B26,FRED!$1:$1,0))),(SUM(BU26:CF26)))),"")</f>
        <v>27457</v>
      </c>
      <c r="CH26" s="59">
        <f>+IFERROR((IF(ISTEXT(CH$5)=FALSE,(INDEX(FRED!$1:$1048576,MATCH(US!CH$5,FRED!$A:$A,0),MATCH(US!$B26,FRED!$1:$1,0))),(SUM(BV26:CG26)))),"")</f>
        <v>27688</v>
      </c>
      <c r="CI26" s="59">
        <f>+IFERROR((IF(ISTEXT(CI$5)=FALSE,(INDEX(FRED!$1:$1048576,MATCH(US!CI$5,FRED!$A:$A,0),MATCH(US!$B26,FRED!$1:$1,0))),(SUM(BW26:CH26)))),"")</f>
        <v>28808</v>
      </c>
      <c r="CJ26" s="59">
        <f>+IFERROR((IF(ISTEXT(CJ$5)=FALSE,(INDEX(FRED!$1:$1048576,MATCH(US!CJ$5,FRED!$A:$A,0),MATCH(US!$B26,FRED!$1:$1,0))),(SUM(BX26:CI26)))),"")</f>
        <v>28479</v>
      </c>
      <c r="CK26" s="59">
        <f>+IFERROR((IF(ISTEXT(CK$5)=FALSE,(INDEX(FRED!$1:$1048576,MATCH(US!CK$5,FRED!$A:$A,0),MATCH(US!$B26,FRED!$1:$1,0))),(SUM(BY26:CJ26)))),"")</f>
        <v>27763</v>
      </c>
      <c r="CL26" s="59">
        <f>+IFERROR((IF(ISTEXT(CL$5)=FALSE,(INDEX(FRED!$1:$1048576,MATCH(US!CL$5,FRED!$A:$A,0),MATCH(US!$B26,FRED!$1:$1,0))),(SUM(BZ26:CK26)))),"")</f>
        <v>27766</v>
      </c>
      <c r="CM26" s="59">
        <f>+IFERROR((IF(ISTEXT(CM$5)=FALSE,(INDEX(FRED!$1:$1048576,MATCH(US!CM$5,FRED!$A:$A,0),MATCH(US!$B26,FRED!$1:$1,0))),(SUM(CA26:CL26)))),"")</f>
        <v>27777</v>
      </c>
      <c r="CN26" s="59">
        <f>+IFERROR((IF(ISTEXT(CN$5)=FALSE,(INDEX(FRED!$1:$1048576,MATCH(US!CN$5,FRED!$A:$A,0),MATCH(US!$B26,FRED!$1:$1,0))),(SUM(CB26:CM26)))),"")</f>
        <v>28279</v>
      </c>
      <c r="CO26" s="59">
        <f>+IFERROR((IF(ISTEXT(CO$5)=FALSE,(INDEX(FRED!$1:$1048576,MATCH(US!CO$5,FRED!$A:$A,0),MATCH(US!$B26,FRED!$1:$1,0))),(SUM(CC26:CN26)))),"")</f>
        <v>29466</v>
      </c>
      <c r="CP26" s="60">
        <f>+IFERROR((IF(ISTEXT(CP$5)=FALSE,(INDEX(FRED!$1:$1048576,MATCH(US!CP$5,FRED!$A:$A,0),MATCH(US!$B26,FRED!$1:$1,0))),(SUM(CD26:CO26)))),"")</f>
        <v>334945</v>
      </c>
      <c r="CQ26" s="59">
        <f>+IFERROR((IF(ISTEXT(CQ$5)=FALSE,(INDEX(FRED!$1:$1048576,MATCH(US!CQ$5,FRED!$A:$A,0),MATCH(US!$B26,FRED!$1:$1,0))),(SUM(CE26:CP26)))),"")</f>
        <v>28914</v>
      </c>
      <c r="CR26" s="59">
        <f>+IFERROR((IF(ISTEXT(CR$5)=FALSE,(INDEX(FRED!$1:$1048576,MATCH(US!CR$5,FRED!$A:$A,0),MATCH(US!$B26,FRED!$1:$1,0))),(SUM(CF26:CQ26)))),"")</f>
        <v>29037</v>
      </c>
      <c r="CS26" s="59">
        <f>+IFERROR((IF(ISTEXT(CS$5)=FALSE,(INDEX(FRED!$1:$1048576,MATCH(US!CS$5,FRED!$A:$A,0),MATCH(US!$B26,FRED!$1:$1,0))),(SUM(CG26:CR26)))),"")</f>
        <v>28916</v>
      </c>
      <c r="CT26" s="59">
        <f>+IFERROR((IF(ISTEXT(CT$5)=FALSE,(INDEX(FRED!$1:$1048576,MATCH(US!CT$5,FRED!$A:$A,0),MATCH(US!$B26,FRED!$1:$1,0))),(SUM(CH26:CS26)))),"")</f>
        <v>30262</v>
      </c>
      <c r="CU26" s="59">
        <f>+IFERROR((IF(ISTEXT(CU$5)=FALSE,(INDEX(FRED!$1:$1048576,MATCH(US!CU$5,FRED!$A:$A,0),MATCH(US!$B26,FRED!$1:$1,0))),(SUM(CI26:CT26)))),"")</f>
        <v>30881</v>
      </c>
      <c r="CV26" s="59">
        <f>+IFERROR((IF(ISTEXT(CV$5)=FALSE,(INDEX(FRED!$1:$1048576,MATCH(US!CV$5,FRED!$A:$A,0),MATCH(US!$B26,FRED!$1:$1,0))),(SUM(CJ26:CU26)))),"")</f>
        <v>31421</v>
      </c>
      <c r="CW26" s="59">
        <f>+IFERROR((IF(ISTEXT(CW$5)=FALSE,(INDEX(FRED!$1:$1048576,MATCH(US!CW$5,FRED!$A:$A,0),MATCH(US!$B26,FRED!$1:$1,0))),(SUM(CK26:CV26)))),"")</f>
        <v>33309</v>
      </c>
      <c r="CX26" s="59">
        <f>+IFERROR((IF(ISTEXT(CX$5)=FALSE,(INDEX(FRED!$1:$1048576,MATCH(US!CX$5,FRED!$A:$A,0),MATCH(US!$B26,FRED!$1:$1,0))),(SUM(CL26:CW26)))),"")</f>
        <v>33047</v>
      </c>
      <c r="CY26" s="59">
        <f>+IFERROR((IF(ISTEXT(CY$5)=FALSE,(INDEX(FRED!$1:$1048576,MATCH(US!CY$5,FRED!$A:$A,0),MATCH(US!$B26,FRED!$1:$1,0))),(SUM(CM26:CX26)))),"")</f>
        <v>33230</v>
      </c>
      <c r="CZ26" s="59">
        <f>+IFERROR((IF(ISTEXT(CZ$5)=FALSE,(INDEX(FRED!$1:$1048576,MATCH(US!CZ$5,FRED!$A:$A,0),MATCH(US!$B26,FRED!$1:$1,0))),(SUM(CN26:CY26)))),"")</f>
        <v>34115</v>
      </c>
      <c r="DA26" s="59">
        <f>+IFERROR((IF(ISTEXT(DA$5)=FALSE,(INDEX(FRED!$1:$1048576,MATCH(US!DA$5,FRED!$A:$A,0),MATCH(US!$B26,FRED!$1:$1,0))),(SUM(CO26:CZ26)))),"")</f>
        <v>33778</v>
      </c>
      <c r="DB26" s="59">
        <f>+IFERROR((IF(ISTEXT(DB$5)=FALSE,(INDEX(FRED!$1:$1048576,MATCH(US!DB$5,FRED!$A:$A,0),MATCH(US!$B26,FRED!$1:$1,0))),(SUM(CP26:DA26)))),"")</f>
        <v>33451</v>
      </c>
      <c r="DC26" s="60">
        <f>+IFERROR((IF(ISTEXT(DC$5)=FALSE,(INDEX(FRED!$1:$1048576,MATCH(US!DC$5,FRED!$A:$A,0),MATCH(US!$B26,FRED!$1:$1,0))),(SUM(CQ26:DB26)))),"")</f>
        <v>380361</v>
      </c>
      <c r="DD26" s="59">
        <f>+IFERROR((IF(ISTEXT(DD$5)=FALSE,(INDEX(FRED!$1:$1048576,MATCH(US!DD$5,FRED!$A:$A,0),MATCH(US!$B26,FRED!$1:$1,0))),(SUM(CR26:DC26)))),"")</f>
        <v>34738</v>
      </c>
      <c r="DE26" s="59">
        <f>+IFERROR((IF(ISTEXT(DE$5)=FALSE,(INDEX(FRED!$1:$1048576,MATCH(US!DE$5,FRED!$A:$A,0),MATCH(US!$B26,FRED!$1:$1,0))),(SUM(CS26:DD26)))),"")</f>
        <v>36277</v>
      </c>
      <c r="DF26" s="59">
        <f>+IFERROR((IF(ISTEXT(DF$5)=FALSE,(INDEX(FRED!$1:$1048576,MATCH(US!DF$5,FRED!$A:$A,0),MATCH(US!$B26,FRED!$1:$1,0))),(SUM(CT26:DE26)))),"")</f>
        <v>36074</v>
      </c>
      <c r="DG26" s="59">
        <f>+IFERROR((IF(ISTEXT(DG$5)=FALSE,(INDEX(FRED!$1:$1048576,MATCH(US!DG$5,FRED!$A:$A,0),MATCH(US!$B26,FRED!$1:$1,0))),(SUM(CU26:DF26)))),"")</f>
        <v>35028</v>
      </c>
      <c r="DH26" s="59">
        <f>+IFERROR((IF(ISTEXT(DH$5)=FALSE,(INDEX(FRED!$1:$1048576,MATCH(US!DH$5,FRED!$A:$A,0),MATCH(US!$B26,FRED!$1:$1,0))),(SUM(CV26:DG26)))),"")</f>
        <v>34330</v>
      </c>
      <c r="DI26" s="59">
        <f>+IFERROR((IF(ISTEXT(DI$5)=FALSE,(INDEX(FRED!$1:$1048576,MATCH(US!DI$5,FRED!$A:$A,0),MATCH(US!$B26,FRED!$1:$1,0))),(SUM(CW26:DH26)))),"")</f>
        <v>35113</v>
      </c>
      <c r="DJ26" s="59">
        <f>+IFERROR((IF(ISTEXT(DJ$5)=FALSE,(INDEX(FRED!$1:$1048576,MATCH(US!DJ$5,FRED!$A:$A,0),MATCH(US!$B26,FRED!$1:$1,0))),(SUM(CX26:DI26)))),"")</f>
        <v>35616</v>
      </c>
      <c r="DK26" s="59">
        <f>+IFERROR((IF(ISTEXT(DK$5)=FALSE,(INDEX(FRED!$1:$1048576,MATCH(US!DK$5,FRED!$A:$A,0),MATCH(US!$B26,FRED!$1:$1,0))),(SUM(CY26:DJ26)))),"")</f>
        <v>36066</v>
      </c>
      <c r="DL26" s="59">
        <f>+IFERROR((IF(ISTEXT(DL$5)=FALSE,(INDEX(FRED!$1:$1048576,MATCH(US!DL$5,FRED!$A:$A,0),MATCH(US!$B26,FRED!$1:$1,0))),(SUM(CZ26:DK26)))),"")</f>
        <v>35715</v>
      </c>
      <c r="DM26" s="59">
        <f>+IFERROR((IF(ISTEXT(DM$5)=FALSE,(INDEX(FRED!$1:$1048576,MATCH(US!DM$5,FRED!$A:$A,0),MATCH(US!$B26,FRED!$1:$1,0))),(SUM(DA26:DL26)))),"")</f>
        <v>36319</v>
      </c>
      <c r="DN26" s="59">
        <f>+IFERROR((IF(ISTEXT(DN$5)=FALSE,(INDEX(FRED!$1:$1048576,MATCH(US!DN$5,FRED!$A:$A,0),MATCH(US!$B26,FRED!$1:$1,0))),(SUM(DB26:DM26)))),"")</f>
        <v>35347</v>
      </c>
      <c r="DO26" s="59">
        <f>+IFERROR((IF(ISTEXT(DO$5)=FALSE,(INDEX(FRED!$1:$1048576,MATCH(US!DO$5,FRED!$A:$A,0),MATCH(US!$B26,FRED!$1:$1,0))),(SUM(DC26:DN26)))),"")</f>
        <v>34860</v>
      </c>
      <c r="DP26" s="60">
        <f>+IFERROR((IF(ISTEXT(DP$5)=FALSE,(INDEX(FRED!$1:$1048576,MATCH(US!DP$5,FRED!$A:$A,0),MATCH(US!$B26,FRED!$1:$1,0))),(SUM(DD26:DO26)))),"")</f>
        <v>425483</v>
      </c>
      <c r="DQ26" s="59">
        <f>+IFERROR((IF(ISTEXT(DQ$5)=FALSE,(INDEX(FRED!$1:$1048576,MATCH(US!DQ$5,FRED!$A:$A,0),MATCH(US!$B26,FRED!$1:$1,0))),(SUM(DE26:DP26)))),"")</f>
        <v>35012</v>
      </c>
      <c r="DR26" s="59">
        <f>+IFERROR((IF(ISTEXT(DR$5)=FALSE,(INDEX(FRED!$1:$1048576,MATCH(US!DR$5,FRED!$A:$A,0),MATCH(US!$B26,FRED!$1:$1,0))),(SUM(DF26:DQ26)))),"")</f>
        <v>37115</v>
      </c>
      <c r="DS26" s="59">
        <f>+IFERROR((IF(ISTEXT(DS$5)=FALSE,(INDEX(FRED!$1:$1048576,MATCH(US!DS$5,FRED!$A:$A,0),MATCH(US!$B26,FRED!$1:$1,0))),(SUM(DG26:DR26)))),"")</f>
        <v>34992</v>
      </c>
      <c r="DT26" s="59">
        <f>+IFERROR((IF(ISTEXT(DT$5)=FALSE,(INDEX(FRED!$1:$1048576,MATCH(US!DT$5,FRED!$A:$A,0),MATCH(US!$B26,FRED!$1:$1,0))),(SUM(DH26:DS26)))),"")</f>
        <v>34684</v>
      </c>
      <c r="DU26" s="59">
        <f>+IFERROR((IF(ISTEXT(DU$5)=FALSE,(INDEX(FRED!$1:$1048576,MATCH(US!DU$5,FRED!$A:$A,0),MATCH(US!$B26,FRED!$1:$1,0))),(SUM(DI26:DT26)))),"")</f>
        <v>35913</v>
      </c>
      <c r="DV26" s="59">
        <f>+IFERROR((IF(ISTEXT(DV$5)=FALSE,(INDEX(FRED!$1:$1048576,MATCH(US!DV$5,FRED!$A:$A,0),MATCH(US!$B26,FRED!$1:$1,0))),(SUM(DJ26:DU26)))),"")</f>
        <v>36479</v>
      </c>
      <c r="DW26" s="59">
        <f>+IFERROR((IF(ISTEXT(DW$5)=FALSE,(INDEX(FRED!$1:$1048576,MATCH(US!DW$5,FRED!$A:$A,0),MATCH(US!$B26,FRED!$1:$1,0))),(SUM(DK26:DV26)))),"")</f>
        <v>38278</v>
      </c>
      <c r="DX26" s="59">
        <f>+IFERROR((IF(ISTEXT(DX$5)=FALSE,(INDEX(FRED!$1:$1048576,MATCH(US!DX$5,FRED!$A:$A,0),MATCH(US!$B26,FRED!$1:$1,0))),(SUM(DL26:DW26)))),"")</f>
        <v>38296</v>
      </c>
      <c r="DY26" s="59">
        <f>+IFERROR((IF(ISTEXT(DY$5)=FALSE,(INDEX(FRED!$1:$1048576,MATCH(US!DY$5,FRED!$A:$A,0),MATCH(US!$B26,FRED!$1:$1,0))),(SUM(DM26:DX26)))),"")</f>
        <v>38237</v>
      </c>
      <c r="DZ26" s="59">
        <f>+IFERROR((IF(ISTEXT(DZ$5)=FALSE,(INDEX(FRED!$1:$1048576,MATCH(US!DZ$5,FRED!$A:$A,0),MATCH(US!$B26,FRED!$1:$1,0))),(SUM(DN26:DY26)))),"")</f>
        <v>36737</v>
      </c>
      <c r="EA26" s="59">
        <f>+IFERROR((IF(ISTEXT(EA$5)=FALSE,(INDEX(FRED!$1:$1048576,MATCH(US!EA$5,FRED!$A:$A,0),MATCH(US!$B26,FRED!$1:$1,0))),(SUM(DO26:DZ26)))),"")</f>
        <v>36415</v>
      </c>
      <c r="EB26" s="59">
        <f>+IFERROR((IF(ISTEXT(EB$5)=FALSE,(INDEX(FRED!$1:$1048576,MATCH(US!EB$5,FRED!$A:$A,0),MATCH(US!$B26,FRED!$1:$1,0))),(SUM(DP26:EA26)))),"")</f>
        <v>35649</v>
      </c>
      <c r="EC26" s="60">
        <f>+IFERROR((IF(ISTEXT(EC$5)=FALSE,(INDEX(FRED!$1:$1048576,MATCH(US!EC$5,FRED!$A:$A,0),MATCH(US!$B26,FRED!$1:$1,0))),(SUM(DQ26:EB26)))),"")</f>
        <v>437807</v>
      </c>
      <c r="ED26" s="59">
        <f>+IFERROR((IF(ISTEXT(ED$5)=FALSE,(INDEX(FRED!$1:$1048576,MATCH(US!ED$5,FRED!$A:$A,0),MATCH(US!$B26,FRED!$1:$1,0))),(SUM(DR26:EC26)))),"")</f>
        <v>35875</v>
      </c>
      <c r="EE26" s="59">
        <f>+IFERROR((IF(ISTEXT(EE$5)=FALSE,(INDEX(FRED!$1:$1048576,MATCH(US!EE$5,FRED!$A:$A,0),MATCH(US!$B26,FRED!$1:$1,0))),(SUM(DS26:ED26)))),"")</f>
        <v>37406</v>
      </c>
      <c r="EF26" s="59">
        <f>+IFERROR((IF(ISTEXT(EF$5)=FALSE,(INDEX(FRED!$1:$1048576,MATCH(US!EF$5,FRED!$A:$A,0),MATCH(US!$B26,FRED!$1:$1,0))),(SUM(DT26:EE26)))),"")</f>
        <v>39344</v>
      </c>
      <c r="EG26" s="59">
        <f>+IFERROR((IF(ISTEXT(EG$5)=FALSE,(INDEX(FRED!$1:$1048576,MATCH(US!EG$5,FRED!$A:$A,0),MATCH(US!$B26,FRED!$1:$1,0))),(SUM(DU26:EF26)))),"")</f>
        <v>39830</v>
      </c>
      <c r="EH26" s="59">
        <f>+IFERROR((IF(ISTEXT(EH$5)=FALSE,(INDEX(FRED!$1:$1048576,MATCH(US!EH$5,FRED!$A:$A,0),MATCH(US!$B26,FRED!$1:$1,0))),(SUM(DV26:EG26)))),"")</f>
        <v>39839</v>
      </c>
      <c r="EI26" s="59">
        <f>+IFERROR((IF(ISTEXT(EI$5)=FALSE,(INDEX(FRED!$1:$1048576,MATCH(US!EI$5,FRED!$A:$A,0),MATCH(US!$B26,FRED!$1:$1,0))),(SUM(DW26:EH26)))),"")</f>
        <v>38969</v>
      </c>
      <c r="EJ26" s="59">
        <f>+IFERROR((IF(ISTEXT(EJ$5)=FALSE,(INDEX(FRED!$1:$1048576,MATCH(US!EJ$5,FRED!$A:$A,0),MATCH(US!$B26,FRED!$1:$1,0))),(SUM(DX26:EI26)))),"")</f>
        <v>38788</v>
      </c>
      <c r="EK26" s="59">
        <f>+IFERROR((IF(ISTEXT(EK$5)=FALSE,(INDEX(FRED!$1:$1048576,MATCH(US!EK$5,FRED!$A:$A,0),MATCH(US!$B26,FRED!$1:$1,0))),(SUM(DY26:EJ26)))),"")</f>
        <v>37600</v>
      </c>
      <c r="EL26" s="59">
        <f>+IFERROR((IF(ISTEXT(EL$5)=FALSE,(INDEX(FRED!$1:$1048576,MATCH(US!EL$5,FRED!$A:$A,0),MATCH(US!$B26,FRED!$1:$1,0))),(SUM(DZ26:EK26)))),"")</f>
        <v>41101</v>
      </c>
      <c r="EM26" s="59">
        <f>+IFERROR((IF(ISTEXT(EM$5)=FALSE,(INDEX(FRED!$1:$1048576,MATCH(US!EM$5,FRED!$A:$A,0),MATCH(US!$B26,FRED!$1:$1,0))),(SUM(EA26:EL26)))),"")</f>
        <v>37582</v>
      </c>
      <c r="EN26" s="59">
        <f>+IFERROR((IF(ISTEXT(EN$5)=FALSE,(INDEX(FRED!$1:$1048576,MATCH(US!EN$5,FRED!$A:$A,0),MATCH(US!$B26,FRED!$1:$1,0))),(SUM(EB26:EM26)))),"")</f>
        <v>36377</v>
      </c>
      <c r="EO26" s="59">
        <f>+IFERROR((IF(ISTEXT(EO$5)=FALSE,(INDEX(FRED!$1:$1048576,MATCH(US!EO$5,FRED!$A:$A,0),MATCH(US!$B26,FRED!$1:$1,0))),(SUM(EC26:EN26)))),"")</f>
        <v>37402</v>
      </c>
      <c r="EP26" s="60">
        <f>+IFERROR((IF(ISTEXT(EP$5)=FALSE,(INDEX(FRED!$1:$1048576,MATCH(US!EP$5,FRED!$A:$A,0),MATCH(US!$B26,FRED!$1:$1,0))),(SUM(ED26:EO26)))),"")</f>
        <v>460113</v>
      </c>
      <c r="EQ26" s="59">
        <f>+IFERROR((IF(ISTEXT(EQ$5)=FALSE,(INDEX(FRED!$1:$1048576,MATCH(US!EQ$5,FRED!$A:$A,0),MATCH(US!$B26,FRED!$1:$1,0))),(SUM(EE26:EP26)))),"")</f>
        <v>36184</v>
      </c>
      <c r="ER26" s="59">
        <f>+IFERROR((IF(ISTEXT(ER$5)=FALSE,(INDEX(FRED!$1:$1048576,MATCH(US!ER$5,FRED!$A:$A,0),MATCH(US!$B26,FRED!$1:$1,0))),(SUM(EF26:EQ26)))),"")</f>
        <v>35382</v>
      </c>
      <c r="ES26" s="59">
        <f>+IFERROR((IF(ISTEXT(ES$5)=FALSE,(INDEX(FRED!$1:$1048576,MATCH(US!ES$5,FRED!$A:$A,0),MATCH(US!$B26,FRED!$1:$1,0))),(SUM(EG26:ER26)))),"")</f>
        <v>35682</v>
      </c>
      <c r="ET26" s="59">
        <f>+IFERROR((IF(ISTEXT(ET$5)=FALSE,(INDEX(FRED!$1:$1048576,MATCH(US!ET$5,FRED!$A:$A,0),MATCH(US!$B26,FRED!$1:$1,0))),(SUM(EH26:ES26)))),"")</f>
        <v>35343</v>
      </c>
      <c r="EU26" s="59">
        <f>+IFERROR((IF(ISTEXT(EU$5)=FALSE,(INDEX(FRED!$1:$1048576,MATCH(US!EU$5,FRED!$A:$A,0),MATCH(US!$B26,FRED!$1:$1,0))),(SUM(EI26:ET26)))),"")</f>
        <v>34598</v>
      </c>
      <c r="EV26" s="59">
        <f>+IFERROR((IF(ISTEXT(EV$5)=FALSE,(INDEX(FRED!$1:$1048576,MATCH(US!EV$5,FRED!$A:$A,0),MATCH(US!$B26,FRED!$1:$1,0))),(SUM(EJ26:EU26)))),"")</f>
        <v>35043</v>
      </c>
      <c r="EW26" s="59">
        <f>+IFERROR((IF(ISTEXT(EW$5)=FALSE,(INDEX(FRED!$1:$1048576,MATCH(US!EW$5,FRED!$A:$A,0),MATCH(US!$B26,FRED!$1:$1,0))),(SUM(EK26:EV26)))),"")</f>
        <v>33664</v>
      </c>
      <c r="EX26" s="59">
        <f>+IFERROR((IF(ISTEXT(EX$5)=FALSE,(INDEX(FRED!$1:$1048576,MATCH(US!EX$5,FRED!$A:$A,0),MATCH(US!$B26,FRED!$1:$1,0))),(SUM(EL26:EW26)))),"")</f>
        <v>35746</v>
      </c>
      <c r="EY26" s="59">
        <f>+IFERROR((IF(ISTEXT(EY$5)=FALSE,(INDEX(FRED!$1:$1048576,MATCH(US!EY$5,FRED!$A:$A,0),MATCH(US!$B26,FRED!$1:$1,0))),(SUM(EM26:EX26)))),"")</f>
        <v>34180</v>
      </c>
      <c r="EZ26" s="59">
        <f>+IFERROR((IF(ISTEXT(EZ$5)=FALSE,(INDEX(FRED!$1:$1048576,MATCH(US!EZ$5,FRED!$A:$A,0),MATCH(US!$B26,FRED!$1:$1,0))),(SUM(EN26:EY26)))),"")</f>
        <v>33280</v>
      </c>
      <c r="FA26" s="59">
        <f>+IFERROR((IF(ISTEXT(FA$5)=FALSE,(INDEX(FRED!$1:$1048576,MATCH(US!FA$5,FRED!$A:$A,0),MATCH(US!$B26,FRED!$1:$1,0))),(SUM(EO26:EZ26)))),"")</f>
        <v>33402</v>
      </c>
      <c r="FB26" s="59">
        <f>+IFERROR((IF(ISTEXT(FB$5)=FALSE,(INDEX(FRED!$1:$1048576,MATCH(US!FB$5,FRED!$A:$A,0),MATCH(US!$B26,FRED!$1:$1,0))),(SUM(EP26:FA26)))),"")</f>
        <v>35818</v>
      </c>
      <c r="FC26" s="60">
        <f>+IFERROR((IF(ISTEXT(FC$5)=FALSE,(INDEX(FRED!$1:$1048576,MATCH(US!FC$5,FRED!$A:$A,0),MATCH(US!$B26,FRED!$1:$1,0))),(SUM(EQ26:FB26)))),"")</f>
        <v>418322</v>
      </c>
      <c r="FD26" s="59">
        <f>+IFERROR((IF(ISTEXT(FD$5)=FALSE,(INDEX(FRED!$1:$1048576,MATCH(US!FD$5,FRED!$A:$A,0),MATCH(US!$B26,FRED!$1:$1,0))),(SUM(ER26:FC26)))),"")</f>
        <v>35052</v>
      </c>
      <c r="FE26" s="59">
        <f>+IFERROR((IF(ISTEXT(FE$5)=FALSE,(INDEX(FRED!$1:$1048576,MATCH(US!FE$5,FRED!$A:$A,0),MATCH(US!$B26,FRED!$1:$1,0))),(SUM(ES26:FD26)))),"")</f>
        <v>34563</v>
      </c>
      <c r="FF26" s="59">
        <f>+IFERROR((IF(ISTEXT(FF$5)=FALSE,(INDEX(FRED!$1:$1048576,MATCH(US!FF$5,FRED!$A:$A,0),MATCH(US!$B26,FRED!$1:$1,0))),(SUM(ET26:FE26)))),"")</f>
        <v>34314</v>
      </c>
      <c r="FG26" s="59">
        <f>+IFERROR((IF(ISTEXT(FG$5)=FALSE,(INDEX(FRED!$1:$1048576,MATCH(US!FG$5,FRED!$A:$A,0),MATCH(US!$B26,FRED!$1:$1,0))),(SUM(EU26:FF26)))),"")</f>
        <v>35061</v>
      </c>
      <c r="FH26" s="59">
        <f>+IFERROR((IF(ISTEXT(FH$5)=FALSE,(INDEX(FRED!$1:$1048576,MATCH(US!FH$5,FRED!$A:$A,0),MATCH(US!$B26,FRED!$1:$1,0))),(SUM(EV26:FG26)))),"")</f>
        <v>36692</v>
      </c>
      <c r="FI26" s="59">
        <f>+IFERROR((IF(ISTEXT(FI$5)=FALSE,(INDEX(FRED!$1:$1048576,MATCH(US!FI$5,FRED!$A:$A,0),MATCH(US!$B26,FRED!$1:$1,0))),(SUM(EW26:FH26)))),"")</f>
        <v>39116</v>
      </c>
      <c r="FJ26" s="59">
        <f>+IFERROR((IF(ISTEXT(FJ$5)=FALSE,(INDEX(FRED!$1:$1048576,MATCH(US!FJ$5,FRED!$A:$A,0),MATCH(US!$B26,FRED!$1:$1,0))),(SUM(EX26:FI26)))),"")</f>
        <v>38595</v>
      </c>
      <c r="FK26" s="59">
        <f>+IFERROR((IF(ISTEXT(FK$5)=FALSE,(INDEX(FRED!$1:$1048576,MATCH(US!FK$5,FRED!$A:$A,0),MATCH(US!$B26,FRED!$1:$1,0))),(SUM(EY26:FJ26)))),"")</f>
        <v>38660</v>
      </c>
      <c r="FL26" s="59">
        <f>+IFERROR((IF(ISTEXT(FL$5)=FALSE,(INDEX(FRED!$1:$1048576,MATCH(US!FL$5,FRED!$A:$A,0),MATCH(US!$B26,FRED!$1:$1,0))),(SUM(EZ26:FK26)))),"")</f>
        <v>39241</v>
      </c>
      <c r="FM26" s="59">
        <f>+IFERROR((IF(ISTEXT(FM$5)=FALSE,(INDEX(FRED!$1:$1048576,MATCH(US!FM$5,FRED!$A:$A,0),MATCH(US!$B26,FRED!$1:$1,0))),(SUM(FA26:FL26)))),"")</f>
        <v>40906</v>
      </c>
      <c r="FN26" s="59">
        <f>+IFERROR((IF(ISTEXT(FN$5)=FALSE,(INDEX(FRED!$1:$1048576,MATCH(US!FN$5,FRED!$A:$A,0),MATCH(US!$B26,FRED!$1:$1,0))),(SUM(FB26:FM26)))),"")</f>
        <v>39535</v>
      </c>
      <c r="FO26" s="59">
        <f>+IFERROR((IF(ISTEXT(FO$5)=FALSE,(INDEX(FRED!$1:$1048576,MATCH(US!FO$5,FRED!$A:$A,0),MATCH(US!$B26,FRED!$1:$1,0))),(SUM(FC26:FN26)))),"")</f>
        <v>39698</v>
      </c>
      <c r="FP26" s="60">
        <f>+IFERROR((IF(ISTEXT(FP$5)=FALSE,(INDEX(FRED!$1:$1048576,MATCH(US!FP$5,FRED!$A:$A,0),MATCH(US!$B26,FRED!$1:$1,0))),(SUM(FD26:FO26)))),"")</f>
        <v>451433</v>
      </c>
      <c r="FQ26" s="59">
        <f>+IFERROR((IF(ISTEXT(FQ$5)=FALSE,(INDEX(FRED!$1:$1048576,MATCH(US!FQ$5,FRED!$A:$A,0),MATCH(US!$B26,FRED!$1:$1,0))),(SUM(FE26:FP26)))),"")</f>
        <v>39325</v>
      </c>
      <c r="FR26" s="59">
        <f>+IFERROR((IF(ISTEXT(FR$5)=FALSE,(INDEX(FRED!$1:$1048576,MATCH(US!FR$5,FRED!$A:$A,0),MATCH(US!$B26,FRED!$1:$1,0))),(SUM(FF26:FQ26)))),"")</f>
        <v>39052</v>
      </c>
      <c r="FS26" s="59">
        <f>+IFERROR((IF(ISTEXT(FS$5)=FALSE,(INDEX(FRED!$1:$1048576,MATCH(US!FS$5,FRED!$A:$A,0),MATCH(US!$B26,FRED!$1:$1,0))),(SUM(FG26:FR26)))),"")</f>
        <v>38751</v>
      </c>
      <c r="FT26" s="59">
        <f>+IFERROR((IF(ISTEXT(FT$5)=FALSE,(INDEX(FRED!$1:$1048576,MATCH(US!FT$5,FRED!$A:$A,0),MATCH(US!$B26,FRED!$1:$1,0))),(SUM(FH26:FS26)))),"")</f>
        <v>40918</v>
      </c>
      <c r="FU26" s="59">
        <f>+IFERROR((IF(ISTEXT(FU$5)=FALSE,(INDEX(FRED!$1:$1048576,MATCH(US!FU$5,FRED!$A:$A,0),MATCH(US!$B26,FRED!$1:$1,0))),(SUM(FI26:FT26)))),"")</f>
        <v>39509</v>
      </c>
      <c r="FV26" s="59">
        <f>+IFERROR((IF(ISTEXT(FV$5)=FALSE,(INDEX(FRED!$1:$1048576,MATCH(US!FV$5,FRED!$A:$A,0),MATCH(US!$B26,FRED!$1:$1,0))),(SUM(FJ26:FU26)))),"")</f>
        <v>39194</v>
      </c>
      <c r="FW26" s="59">
        <f>+IFERROR((IF(ISTEXT(FW$5)=FALSE,(INDEX(FRED!$1:$1048576,MATCH(US!FW$5,FRED!$A:$A,0),MATCH(US!$B26,FRED!$1:$1,0))),(SUM(FK26:FV26)))),"")</f>
        <v>40620</v>
      </c>
      <c r="FX26" s="59">
        <f>+IFERROR((IF(ISTEXT(FX$5)=FALSE,(INDEX(FRED!$1:$1048576,MATCH(US!FX$5,FRED!$A:$A,0),MATCH(US!$B26,FRED!$1:$1,0))),(SUM(FL26:FW26)))),"")</f>
        <v>39729</v>
      </c>
      <c r="FY26" s="59">
        <f>+IFERROR((IF(ISTEXT(FY$5)=FALSE,(INDEX(FRED!$1:$1048576,MATCH(US!FY$5,FRED!$A:$A,0),MATCH(US!$B26,FRED!$1:$1,0))),(SUM(FM26:FX26)))),"")</f>
        <v>39553</v>
      </c>
      <c r="FZ26" s="59">
        <f>+IFERROR((IF(ISTEXT(FZ$5)=FALSE,(INDEX(FRED!$1:$1048576,MATCH(US!FZ$5,FRED!$A:$A,0),MATCH(US!$B26,FRED!$1:$1,0))),(SUM(FN26:FY26)))),"")</f>
        <v>39704</v>
      </c>
      <c r="GA26" s="59">
        <f>+IFERROR((IF(ISTEXT(GA$5)=FALSE,(INDEX(FRED!$1:$1048576,MATCH(US!GA$5,FRED!$A:$A,0),MATCH(US!$B26,FRED!$1:$1,0))),(SUM(FO26:FZ26)))),"")</f>
        <v>38566</v>
      </c>
      <c r="GB26" s="59">
        <f>+IFERROR((IF(ISTEXT(GB$5)=FALSE,(INDEX(FRED!$1:$1048576,MATCH(US!GB$5,FRED!$A:$A,0),MATCH(US!$B26,FRED!$1:$1,0))),(SUM(FP26:GA26)))),"")</f>
        <v>39186</v>
      </c>
      <c r="GC26" s="60">
        <f>+IFERROR((IF(ISTEXT(GC$5)=FALSE,(INDEX(FRED!$1:$1048576,MATCH(US!GC$5,FRED!$A:$A,0),MATCH(US!$B26,FRED!$1:$1,0))),(SUM(FQ26:GB26)))),"")</f>
        <v>474107</v>
      </c>
      <c r="GD26" s="59">
        <f>+IFERROR((IF(ISTEXT(GD$5)=FALSE,(INDEX(FRED!$1:$1048576,MATCH(US!GD$5,FRED!$A:$A,0),MATCH(US!$B26,FRED!$1:$1,0))),(SUM(FR26:GC26)))),"")</f>
        <v>39514</v>
      </c>
      <c r="GE26" s="59">
        <f>+IFERROR((IF(ISTEXT(GE$5)=FALSE,(INDEX(FRED!$1:$1048576,MATCH(US!GE$5,FRED!$A:$A,0),MATCH(US!$B26,FRED!$1:$1,0))),(SUM(FS26:GD26)))),"")</f>
        <v>40312</v>
      </c>
      <c r="GF26" s="59">
        <f>+IFERROR((IF(ISTEXT(GF$5)=FALSE,(INDEX(FRED!$1:$1048576,MATCH(US!GF$5,FRED!$A:$A,0),MATCH(US!$B26,FRED!$1:$1,0))),(SUM(FT26:GE26)))),"")</f>
        <v>40041</v>
      </c>
      <c r="GG26" s="59">
        <f>+IFERROR((IF(ISTEXT(GG$5)=FALSE,(INDEX(FRED!$1:$1048576,MATCH(US!GG$5,FRED!$A:$A,0),MATCH(US!$B26,FRED!$1:$1,0))),(SUM(FU26:GF26)))),"")</f>
        <v>40748</v>
      </c>
      <c r="GH26" s="59">
        <f>+IFERROR((IF(ISTEXT(GH$5)=FALSE,(INDEX(FRED!$1:$1048576,MATCH(US!GH$5,FRED!$A:$A,0),MATCH(US!$B26,FRED!$1:$1,0))),(SUM(FV26:GG26)))),"")</f>
        <v>42509</v>
      </c>
      <c r="GI26" s="59">
        <f>+IFERROR((IF(ISTEXT(GI$5)=FALSE,(INDEX(FRED!$1:$1048576,MATCH(US!GI$5,FRED!$A:$A,0),MATCH(US!$B26,FRED!$1:$1,0))),(SUM(FW26:GH26)))),"")</f>
        <v>42365</v>
      </c>
      <c r="GJ26" s="59">
        <f>+IFERROR((IF(ISTEXT(GJ$5)=FALSE,(INDEX(FRED!$1:$1048576,MATCH(US!GJ$5,FRED!$A:$A,0),MATCH(US!$B26,FRED!$1:$1,0))),(SUM(FX26:GI26)))),"")</f>
        <v>42298</v>
      </c>
      <c r="GK26" s="59">
        <f>+IFERROR((IF(ISTEXT(GK$5)=FALSE,(INDEX(FRED!$1:$1048576,MATCH(US!GK$5,FRED!$A:$A,0),MATCH(US!$B26,FRED!$1:$1,0))),(SUM(FY26:GJ26)))),"")</f>
        <v>41495</v>
      </c>
      <c r="GL26" s="59">
        <f>+IFERROR((IF(ISTEXT(GL$5)=FALSE,(INDEX(FRED!$1:$1048576,MATCH(US!GL$5,FRED!$A:$A,0),MATCH(US!$B26,FRED!$1:$1,0))),(SUM(FZ26:GK26)))),"")</f>
        <v>41682</v>
      </c>
      <c r="GM26" s="59">
        <f>+IFERROR((IF(ISTEXT(GM$5)=FALSE,(INDEX(FRED!$1:$1048576,MATCH(US!GM$5,FRED!$A:$A,0),MATCH(US!$B26,FRED!$1:$1,0))),(SUM(GA26:GL26)))),"")</f>
        <v>43678</v>
      </c>
      <c r="GN26" s="59">
        <f>+IFERROR((IF(ISTEXT(GN$5)=FALSE,(INDEX(FRED!$1:$1048576,MATCH(US!GN$5,FRED!$A:$A,0),MATCH(US!$B26,FRED!$1:$1,0))),(SUM(GB26:GM26)))),"")</f>
        <v>44062</v>
      </c>
      <c r="GO26" s="59">
        <f>+IFERROR((IF(ISTEXT(GO$5)=FALSE,(INDEX(FRED!$1:$1048576,MATCH(US!GO$5,FRED!$A:$A,0),MATCH(US!$B26,FRED!$1:$1,0))),(SUM(GC26:GN26)))),"")</f>
        <v>44204</v>
      </c>
      <c r="GP26" s="60">
        <f>+IFERROR((IF(ISTEXT(GP$5)=FALSE,(INDEX(FRED!$1:$1048576,MATCH(US!GP$5,FRED!$A:$A,0),MATCH(US!$B26,FRED!$1:$1,0))),(SUM(GD26:GO26)))),"")</f>
        <v>502908</v>
      </c>
      <c r="GQ26" s="59">
        <f>+IFERROR((IF(ISTEXT(GQ$5)=FALSE,(INDEX(FRED!$1:$1048576,MATCH(US!GQ$5,FRED!$A:$A,0),MATCH(US!$B26,FRED!$1:$1,0))),(SUM(GE26:GP26)))),"")</f>
        <v>44275</v>
      </c>
      <c r="GR26" s="59">
        <f>+IFERROR((IF(ISTEXT(GR$5)=FALSE,(INDEX(FRED!$1:$1048576,MATCH(US!GR$5,FRED!$A:$A,0),MATCH(US!$B26,FRED!$1:$1,0))),(SUM(GF26:GQ26)))),"")</f>
        <v>44056</v>
      </c>
      <c r="GS26" s="59">
        <f>+IFERROR((IF(ISTEXT(GS$5)=FALSE,(INDEX(FRED!$1:$1048576,MATCH(US!GS$5,FRED!$A:$A,0),MATCH(US!$B26,FRED!$1:$1,0))),(SUM(GG26:GR26)))),"")</f>
        <v>45747</v>
      </c>
      <c r="GT26" s="59">
        <f>+IFERROR((IF(ISTEXT(GT$5)=FALSE,(INDEX(FRED!$1:$1048576,MATCH(US!GT$5,FRED!$A:$A,0),MATCH(US!$B26,FRED!$1:$1,0))),(SUM(GH26:GS26)))),"")</f>
        <v>45171</v>
      </c>
      <c r="GU26" s="59">
        <f>+IFERROR((IF(ISTEXT(GU$5)=FALSE,(INDEX(FRED!$1:$1048576,MATCH(US!GU$5,FRED!$A:$A,0),MATCH(US!$B26,FRED!$1:$1,0))),(SUM(GI26:GT26)))),"")</f>
        <v>44858</v>
      </c>
      <c r="GV26" s="59">
        <f>+IFERROR((IF(ISTEXT(GV$5)=FALSE,(INDEX(FRED!$1:$1048576,MATCH(US!GV$5,FRED!$A:$A,0),MATCH(US!$B26,FRED!$1:$1,0))),(SUM(GJ26:GU26)))),"")</f>
        <v>45633</v>
      </c>
      <c r="GW26" s="59">
        <f>+IFERROR((IF(ISTEXT(GW$5)=FALSE,(INDEX(FRED!$1:$1048576,MATCH(US!GW$5,FRED!$A:$A,0),MATCH(US!$B26,FRED!$1:$1,0))),(SUM(GK26:GV26)))),"")</f>
        <v>45624</v>
      </c>
      <c r="GX26" s="59">
        <f>+IFERROR((IF(ISTEXT(GX$5)=FALSE,(INDEX(FRED!$1:$1048576,MATCH(US!GX$5,FRED!$A:$A,0),MATCH(US!$B26,FRED!$1:$1,0))),(SUM(GL26:GW26)))),"")</f>
        <v>45833</v>
      </c>
      <c r="GY26" s="59">
        <f>+IFERROR((IF(ISTEXT(GY$5)=FALSE,(INDEX(FRED!$1:$1048576,MATCH(US!GY$5,FRED!$A:$A,0),MATCH(US!$B26,FRED!$1:$1,0))),(SUM(GM26:GX26)))),"")</f>
        <v>46416</v>
      </c>
      <c r="GZ26" s="59">
        <f>+IFERROR((IF(ISTEXT(GZ$5)=FALSE,(INDEX(FRED!$1:$1048576,MATCH(US!GZ$5,FRED!$A:$A,0),MATCH(US!$B26,FRED!$1:$1,0))),(SUM(GN26:GY26)))),"")</f>
        <v>45099</v>
      </c>
      <c r="HA26" s="59">
        <f>+IFERROR((IF(ISTEXT(HA$5)=FALSE,(INDEX(FRED!$1:$1048576,MATCH(US!HA$5,FRED!$A:$A,0),MATCH(US!$B26,FRED!$1:$1,0))),(SUM(GO26:GZ26)))),"")</f>
        <v>44693</v>
      </c>
      <c r="HB26" s="59">
        <f>+IFERROR((IF(ISTEXT(HB$5)=FALSE,(INDEX(FRED!$1:$1048576,MATCH(US!HB$5,FRED!$A:$A,0),MATCH(US!$B26,FRED!$1:$1,0))),(SUM(GP26:HA26)))),"")</f>
        <v>43656</v>
      </c>
      <c r="HC26" s="60">
        <f>+IFERROR((IF(ISTEXT(HC$5)=FALSE,(INDEX(FRED!$1:$1048576,MATCH(US!HC$5,FRED!$A:$A,0),MATCH(US!$B26,FRED!$1:$1,0))),(SUM(GQ26:HB26)))),"")</f>
        <v>541061</v>
      </c>
      <c r="HD26" s="59">
        <f>+IFERROR((IF(ISTEXT(HD$5)=FALSE,(INDEX(FRED!$1:$1048576,MATCH(US!HD$5,FRED!$A:$A,0),MATCH(US!$B26,FRED!$1:$1,0))),(SUM(GR26:HC26)))),"")</f>
        <v>42468</v>
      </c>
      <c r="HE26" s="59">
        <f>+IFERROR((IF(ISTEXT(HE$5)=FALSE,(INDEX(FRED!$1:$1048576,MATCH(US!HE$5,FRED!$A:$A,0),MATCH(US!$B26,FRED!$1:$1,0))),(SUM(GS26:HD26)))),"")</f>
        <v>42921</v>
      </c>
      <c r="HF26" s="59">
        <f>+IFERROR((IF(ISTEXT(HF$5)=FALSE,(INDEX(FRED!$1:$1048576,MATCH(US!HF$5,FRED!$A:$A,0),MATCH(US!$B26,FRED!$1:$1,0))),(SUM(GT26:HE26)))),"")</f>
        <v>43041</v>
      </c>
      <c r="HG26" s="59">
        <f>+IFERROR((IF(ISTEXT(HG$5)=FALSE,(INDEX(FRED!$1:$1048576,MATCH(US!HG$5,FRED!$A:$A,0),MATCH(US!$B26,FRED!$1:$1,0))),(SUM(GU26:HF26)))),"")</f>
        <v>42155</v>
      </c>
      <c r="HH26" s="59">
        <f>+IFERROR((IF(ISTEXT(HH$5)=FALSE,(INDEX(FRED!$1:$1048576,MATCH(US!HH$5,FRED!$A:$A,0),MATCH(US!$B26,FRED!$1:$1,0))),(SUM(GV26:HG26)))),"")</f>
        <v>43495</v>
      </c>
      <c r="HI26" s="59">
        <f>+IFERROR((IF(ISTEXT(HI$5)=FALSE,(INDEX(FRED!$1:$1048576,MATCH(US!HI$5,FRED!$A:$A,0),MATCH(US!$B26,FRED!$1:$1,0))),(SUM(GW26:HH26)))),"")</f>
        <v>46874</v>
      </c>
      <c r="HJ26" s="59">
        <f>+IFERROR((IF(ISTEXT(HJ$5)=FALSE,(INDEX(FRED!$1:$1048576,MATCH(US!HJ$5,FRED!$A:$A,0),MATCH(US!$B26,FRED!$1:$1,0))),(SUM(GX26:HI26)))),"")</f>
        <v>44974</v>
      </c>
      <c r="HK26" s="59">
        <f>+IFERROR((IF(ISTEXT(HK$5)=FALSE,(INDEX(FRED!$1:$1048576,MATCH(US!HK$5,FRED!$A:$A,0),MATCH(US!$B26,FRED!$1:$1,0))),(SUM(GY26:HJ26)))),"")</f>
        <v>41847</v>
      </c>
      <c r="HL26" s="59">
        <f>+IFERROR((IF(ISTEXT(HL$5)=FALSE,(INDEX(FRED!$1:$1048576,MATCH(US!HL$5,FRED!$A:$A,0),MATCH(US!$B26,FRED!$1:$1,0))),(SUM(GZ26:HK26)))),"")</f>
        <v>43462</v>
      </c>
      <c r="HM26" s="59">
        <f>+IFERROR((IF(ISTEXT(HM$5)=FALSE,(INDEX(FRED!$1:$1048576,MATCH(US!HM$5,FRED!$A:$A,0),MATCH(US!$B26,FRED!$1:$1,0))),(SUM(HA26:HL26)))),"")</f>
        <v>42738</v>
      </c>
      <c r="HN26" s="59">
        <f>+IFERROR((IF(ISTEXT(HN$5)=FALSE,(INDEX(FRED!$1:$1048576,MATCH(US!HN$5,FRED!$A:$A,0),MATCH(US!$B26,FRED!$1:$1,0))),(SUM(HB26:HM26)))),"")</f>
        <v>42854</v>
      </c>
      <c r="HO26" s="59">
        <f>+IFERROR((IF(ISTEXT(HO$5)=FALSE,(INDEX(FRED!$1:$1048576,MATCH(US!HO$5,FRED!$A:$A,0),MATCH(US!$B26,FRED!$1:$1,0))),(SUM(HC26:HN26)))),"")</f>
        <v>44335</v>
      </c>
      <c r="HP26" s="60">
        <f>+IFERROR((IF(ISTEXT(HP$5)=FALSE,(INDEX(FRED!$1:$1048576,MATCH(US!HP$5,FRED!$A:$A,0),MATCH(US!$B26,FRED!$1:$1,0))),(SUM(HD26:HO26)))),"")</f>
        <v>521164</v>
      </c>
      <c r="HQ26" s="59">
        <f>+IFERROR((IF(ISTEXT(HQ$5)=FALSE,(INDEX(FRED!$1:$1048576,MATCH(US!HQ$5,FRED!$A:$A,0),MATCH(US!$B26,FRED!$1:$1,0))),(SUM(HE26:HP26)))),"")</f>
        <v>41601</v>
      </c>
      <c r="HR26" s="59">
        <f>+IFERROR((IF(ISTEXT(HR$5)=FALSE,(INDEX(FRED!$1:$1048576,MATCH(US!HR$5,FRED!$A:$A,0),MATCH(US!$B26,FRED!$1:$1,0))),(SUM(HF26:HQ26)))),"")</f>
        <v>43421</v>
      </c>
      <c r="HS26" s="59">
        <f>+IFERROR((IF(ISTEXT(HS$5)=FALSE,(INDEX(FRED!$1:$1048576,MATCH(US!HS$5,FRED!$A:$A,0),MATCH(US!$B26,FRED!$1:$1,0))),(SUM(HG26:HR26)))),"")</f>
        <v>44493</v>
      </c>
      <c r="HT26" s="59">
        <f>+IFERROR((IF(ISTEXT(HT$5)=FALSE,(INDEX(FRED!$1:$1048576,MATCH(US!HT$5,FRED!$A:$A,0),MATCH(US!$B26,FRED!$1:$1,0))),(SUM(HH26:HS26)))),"")</f>
        <v>45079</v>
      </c>
      <c r="HU26" s="59">
        <f>+IFERROR((IF(ISTEXT(HU$5)=FALSE,(INDEX(FRED!$1:$1048576,MATCH(US!HU$5,FRED!$A:$A,0),MATCH(US!$B26,FRED!$1:$1,0))),(SUM(HI26:HT26)))),"")</f>
        <v>46656</v>
      </c>
      <c r="HV26" s="59">
        <f>+IFERROR((IF(ISTEXT(HV$5)=FALSE,(INDEX(FRED!$1:$1048576,MATCH(US!HV$5,FRED!$A:$A,0),MATCH(US!$B26,FRED!$1:$1,0))),(SUM(HJ26:HU26)))),"")</f>
        <v>46377</v>
      </c>
      <c r="HW26" s="59">
        <f>+IFERROR((IF(ISTEXT(HW$5)=FALSE,(INDEX(FRED!$1:$1048576,MATCH(US!HW$5,FRED!$A:$A,0),MATCH(US!$B26,FRED!$1:$1,0))),(SUM(HK26:HV26)))),"")</f>
        <v>44701</v>
      </c>
      <c r="HX26" s="59">
        <f>+IFERROR((IF(ISTEXT(HX$5)=FALSE,(INDEX(FRED!$1:$1048576,MATCH(US!HX$5,FRED!$A:$A,0),MATCH(US!$B26,FRED!$1:$1,0))),(SUM(HL26:HW26)))),"")</f>
        <v>45288</v>
      </c>
      <c r="HY26" s="59">
        <f>+IFERROR((IF(ISTEXT(HY$5)=FALSE,(INDEX(FRED!$1:$1048576,MATCH(US!HY$5,FRED!$A:$A,0),MATCH(US!$B26,FRED!$1:$1,0))),(SUM(HM26:HX26)))),"")</f>
        <v>47084</v>
      </c>
      <c r="HZ26" s="59">
        <f>+IFERROR((IF(ISTEXT(HZ$5)=FALSE,(INDEX(FRED!$1:$1048576,MATCH(US!HZ$5,FRED!$A:$A,0),MATCH(US!$B26,FRED!$1:$1,0))),(SUM(HN26:HY26)))),"")</f>
        <v>49064</v>
      </c>
      <c r="IA26" s="59">
        <f>+IFERROR((IF(ISTEXT(IA$5)=FALSE,(INDEX(FRED!$1:$1048576,MATCH(US!IA$5,FRED!$A:$A,0),MATCH(US!$B26,FRED!$1:$1,0))),(SUM(HO26:HZ26)))),"")</f>
        <v>49959</v>
      </c>
      <c r="IB26" s="59">
        <f>+IFERROR((IF(ISTEXT(IB$5)=FALSE,(INDEX(FRED!$1:$1048576,MATCH(US!IB$5,FRED!$A:$A,0),MATCH(US!$B26,FRED!$1:$1,0))),(SUM(HP26:IA26)))),"")</f>
        <v>49755</v>
      </c>
      <c r="IC26" s="60">
        <f>+IFERROR((IF(ISTEXT(IC$5)=FALSE,(INDEX(FRED!$1:$1048576,MATCH(US!IC$5,FRED!$A:$A,0),MATCH(US!$B26,FRED!$1:$1,0))),(SUM(HQ26:IB26)))),"")</f>
        <v>553478</v>
      </c>
      <c r="ID26" s="59">
        <f>+IFERROR((IF(ISTEXT(ID$5)=FALSE,(INDEX(FRED!$1:$1048576,MATCH(US!ID$5,FRED!$A:$A,0),MATCH(US!$B26,FRED!$1:$1,0))),(SUM(HR26:IC26)))),"")</f>
        <v>50984</v>
      </c>
      <c r="IE26" s="59">
        <f>+IFERROR((IF(ISTEXT(IE$5)=FALSE,(INDEX(FRED!$1:$1048576,MATCH(US!IE$5,FRED!$A:$A,0),MATCH(US!$B26,FRED!$1:$1,0))),(SUM(HS26:ID26)))),"")</f>
        <v>52229</v>
      </c>
      <c r="IF26" s="59">
        <f>+IFERROR((IF(ISTEXT(IF$5)=FALSE,(INDEX(FRED!$1:$1048576,MATCH(US!IF$5,FRED!$A:$A,0),MATCH(US!$B26,FRED!$1:$1,0))),(SUM(HT26:IE26)))),"")</f>
        <v>52368</v>
      </c>
      <c r="IG26" s="59">
        <f>+IFERROR((IF(ISTEXT(IG$5)=FALSE,(INDEX(FRED!$1:$1048576,MATCH(US!IG$5,FRED!$A:$A,0),MATCH(US!$B26,FRED!$1:$1,0))),(SUM(HU26:IF26)))),"")</f>
        <v>52956</v>
      </c>
      <c r="IH26" s="59">
        <f>+IFERROR((IF(ISTEXT(IH$5)=FALSE,(INDEX(FRED!$1:$1048576,MATCH(US!IH$5,FRED!$A:$A,0),MATCH(US!$B26,FRED!$1:$1,0))),(SUM(HV26:IG26)))),"")</f>
        <v>52284</v>
      </c>
      <c r="II26" s="59">
        <f>+IFERROR((IF(ISTEXT(II$5)=FALSE,(INDEX(FRED!$1:$1048576,MATCH(US!II$5,FRED!$A:$A,0),MATCH(US!$B26,FRED!$1:$1,0))),(SUM(HW26:IH26)))),"")</f>
        <v>52905</v>
      </c>
      <c r="IJ26" s="59">
        <f>+IFERROR((IF(ISTEXT(IJ$5)=FALSE,(INDEX(FRED!$1:$1048576,MATCH(US!IJ$5,FRED!$A:$A,0),MATCH(US!$B26,FRED!$1:$1,0))),(SUM(HX26:II26)))),"")</f>
        <v>55201</v>
      </c>
      <c r="IK26" s="59">
        <f>+IFERROR((IF(ISTEXT(IK$5)=FALSE,(INDEX(FRED!$1:$1048576,MATCH(US!IK$5,FRED!$A:$A,0),MATCH(US!$B26,FRED!$1:$1,0))),(SUM(HY26:IJ26)))),"")</f>
        <v>53951</v>
      </c>
      <c r="IL26" s="59">
        <f>+IFERROR((IF(ISTEXT(IL$5)=FALSE,(INDEX(FRED!$1:$1048576,MATCH(US!IL$5,FRED!$A:$A,0),MATCH(US!$B26,FRED!$1:$1,0))),(SUM(HZ26:IK26)))),"")</f>
        <v>52871</v>
      </c>
      <c r="IM26" s="59">
        <f>+IFERROR((IF(ISTEXT(IM$5)=FALSE,(INDEX(FRED!$1:$1048576,MATCH(US!IM$5,FRED!$A:$A,0),MATCH(US!$B26,FRED!$1:$1,0))),(SUM(IA26:IL26)))),"")</f>
        <v>53479</v>
      </c>
      <c r="IN26" s="59">
        <f>+IFERROR((IF(ISTEXT(IN$5)=FALSE,(INDEX(FRED!$1:$1048576,MATCH(US!IN$5,FRED!$A:$A,0),MATCH(US!$B26,FRED!$1:$1,0))),(SUM(IB26:IM26)))),"")</f>
        <v>54774</v>
      </c>
      <c r="IO26" s="59">
        <f>+IFERROR((IF(ISTEXT(IO$5)=FALSE,(INDEX(FRED!$1:$1048576,MATCH(US!IO$5,FRED!$A:$A,0),MATCH(US!$B26,FRED!$1:$1,0))),(SUM(IC26:IN26)))),"")</f>
        <v>54411</v>
      </c>
      <c r="IP26" s="60">
        <f>+IFERROR((IF(ISTEXT(IP$5)=FALSE,(INDEX(FRED!$1:$1048576,MATCH(US!IP$5,FRED!$A:$A,0),MATCH(US!$B26,FRED!$1:$1,0))),(SUM(ID26:IO26)))),"")</f>
        <v>638413</v>
      </c>
      <c r="IQ26" s="59">
        <f>+IFERROR((IF(ISTEXT(IQ$5)=FALSE,(INDEX(FRED!$1:$1048576,MATCH(US!IQ$5,FRED!$A:$A,0),MATCH(US!$B26,FRED!$1:$1,0))),(SUM(IE26:IP26)))),"")</f>
        <v>56662</v>
      </c>
      <c r="IR26" s="59">
        <f>+IFERROR((IF(ISTEXT(IR$5)=FALSE,(INDEX(FRED!$1:$1048576,MATCH(US!IR$5,FRED!$A:$A,0),MATCH(US!$B26,FRED!$1:$1,0))),(SUM(IF26:IQ26)))),"")</f>
        <v>56176</v>
      </c>
      <c r="IS26" s="59">
        <f>+IFERROR((IF(ISTEXT(IS$5)=FALSE,(INDEX(FRED!$1:$1048576,MATCH(US!IS$5,FRED!$A:$A,0),MATCH(US!$B26,FRED!$1:$1,0))),(SUM(IG26:IR26)))),"")</f>
        <v>55889</v>
      </c>
      <c r="IT26" s="59">
        <f>+IFERROR((IF(ISTEXT(IT$5)=FALSE,(INDEX(FRED!$1:$1048576,MATCH(US!IT$5,FRED!$A:$A,0),MATCH(US!$B26,FRED!$1:$1,0))),(SUM(IH26:IS26)))),"")</f>
        <v>55368</v>
      </c>
      <c r="IU26" s="59">
        <f>+IFERROR((IF(ISTEXT(IU$5)=FALSE,(INDEX(FRED!$1:$1048576,MATCH(US!IU$5,FRED!$A:$A,0),MATCH(US!$B26,FRED!$1:$1,0))),(SUM(II26:IT26)))),"")</f>
        <v>57396</v>
      </c>
      <c r="IV26" s="59">
        <f>+IFERROR((IF(ISTEXT(IV$5)=FALSE,(INDEX(FRED!$1:$1048576,MATCH(US!IV$5,FRED!$A:$A,0),MATCH(US!$B26,FRED!$1:$1,0))),(SUM(IJ26:IU26)))),"")</f>
        <v>57044</v>
      </c>
      <c r="IW26" s="59">
        <f>+IFERROR((IF(ISTEXT(IW$5)=FALSE,(INDEX(FRED!$1:$1048576,MATCH(US!IW$5,FRED!$A:$A,0),MATCH(US!$B26,FRED!$1:$1,0))),(SUM(IK26:IV26)))),"")</f>
        <v>58069</v>
      </c>
      <c r="IX26" s="59">
        <f>+IFERROR((IF(ISTEXT(IX$5)=FALSE,(INDEX(FRED!$1:$1048576,MATCH(US!IX$5,FRED!$A:$A,0),MATCH(US!$B26,FRED!$1:$1,0))),(SUM(IL26:IW26)))),"")</f>
        <v>58763</v>
      </c>
      <c r="IY26" s="59">
        <f>+IFERROR((IF(ISTEXT(IY$5)=FALSE,(INDEX(FRED!$1:$1048576,MATCH(US!IY$5,FRED!$A:$A,0),MATCH(US!$B26,FRED!$1:$1,0))),(SUM(IM26:IX26)))),"")</f>
        <v>58113</v>
      </c>
      <c r="IZ26" s="59">
        <f>+IFERROR((IF(ISTEXT(IZ$5)=FALSE,(INDEX(FRED!$1:$1048576,MATCH(US!IZ$5,FRED!$A:$A,0),MATCH(US!$B26,FRED!$1:$1,0))),(SUM(IN26:IY26)))),"")</f>
        <v>57724</v>
      </c>
      <c r="JA26" s="59">
        <f>+IFERROR((IF(ISTEXT(JA$5)=FALSE,(INDEX(FRED!$1:$1048576,MATCH(US!JA$5,FRED!$A:$A,0),MATCH(US!$B26,FRED!$1:$1,0))),(SUM(IO26:IZ26)))),"")</f>
        <v>58903</v>
      </c>
      <c r="JB26" s="59">
        <f>+IFERROR((IF(ISTEXT(JB$5)=FALSE,(INDEX(FRED!$1:$1048576,MATCH(US!JB$5,FRED!$A:$A,0),MATCH(US!$B26,FRED!$1:$1,0))),(SUM(IP26:JA26)))),"")</f>
        <v>59002</v>
      </c>
      <c r="JC26" s="60">
        <f>+IFERROR((IF(ISTEXT(JC$5)=FALSE,(INDEX(FRED!$1:$1048576,MATCH(US!JC$5,FRED!$A:$A,0),MATCH(US!$B26,FRED!$1:$1,0))),(SUM(IQ26:JB26)))),"")</f>
        <v>689109</v>
      </c>
      <c r="JD26" s="59">
        <f>+IFERROR((IF(ISTEXT(JD$5)=FALSE,(INDEX(FRED!$1:$1048576,MATCH(US!JD$5,FRED!$A:$A,0),MATCH(US!$B26,FRED!$1:$1,0))),(SUM(IR26:JC26)))),"")</f>
        <v>60069</v>
      </c>
      <c r="JE26" s="59">
        <f>+IFERROR((IF(ISTEXT(JE$5)=FALSE,(INDEX(FRED!$1:$1048576,MATCH(US!JE$5,FRED!$A:$A,0),MATCH(US!$B26,FRED!$1:$1,0))),(SUM(IS26:JD26)))),"")</f>
        <v>61181</v>
      </c>
      <c r="JF26" s="59">
        <f>+IFERROR((IF(ISTEXT(JF$5)=FALSE,(INDEX(FRED!$1:$1048576,MATCH(US!JF$5,FRED!$A:$A,0),MATCH(US!$B26,FRED!$1:$1,0))),(SUM(IT26:JE26)))),"")</f>
        <v>60328</v>
      </c>
      <c r="JG26" s="59">
        <f>+IFERROR((IF(ISTEXT(JG$5)=FALSE,(INDEX(FRED!$1:$1048576,MATCH(US!JG$5,FRED!$A:$A,0),MATCH(US!$B26,FRED!$1:$1,0))),(SUM(IU26:JF26)))),"")</f>
        <v>59618</v>
      </c>
      <c r="JH26" s="59">
        <f>+IFERROR((IF(ISTEXT(JH$5)=FALSE,(INDEX(FRED!$1:$1048576,MATCH(US!JH$5,FRED!$A:$A,0),MATCH(US!$B26,FRED!$1:$1,0))),(SUM(IV26:JG26)))),"")</f>
        <v>60769</v>
      </c>
      <c r="JI26" s="59">
        <f>+IFERROR((IF(ISTEXT(JI$5)=FALSE,(INDEX(FRED!$1:$1048576,MATCH(US!JI$5,FRED!$A:$A,0),MATCH(US!$B26,FRED!$1:$1,0))),(SUM(IW26:JH26)))),"")</f>
        <v>61065</v>
      </c>
      <c r="JJ26" s="59">
        <f>+IFERROR((IF(ISTEXT(JJ$5)=FALSE,(INDEX(FRED!$1:$1048576,MATCH(US!JJ$5,FRED!$A:$A,0),MATCH(US!$B26,FRED!$1:$1,0))),(SUM(IX26:JI26)))),"")</f>
        <v>60496</v>
      </c>
      <c r="JK26" s="59">
        <f>+IFERROR((IF(ISTEXT(JK$5)=FALSE,(INDEX(FRED!$1:$1048576,MATCH(US!JK$5,FRED!$A:$A,0),MATCH(US!$B26,FRED!$1:$1,0))),(SUM(IY26:JJ26)))),"")</f>
        <v>62172</v>
      </c>
      <c r="JL26" s="59">
        <f>+IFERROR((IF(ISTEXT(JL$5)=FALSE,(INDEX(FRED!$1:$1048576,MATCH(US!JL$5,FRED!$A:$A,0),MATCH(US!$B26,FRED!$1:$1,0))),(SUM(IZ26:JK26)))),"")</f>
        <v>61087</v>
      </c>
      <c r="JM26" s="59">
        <f>+IFERROR((IF(ISTEXT(JM$5)=FALSE,(INDEX(FRED!$1:$1048576,MATCH(US!JM$5,FRED!$A:$A,0),MATCH(US!$B26,FRED!$1:$1,0))),(SUM(JA26:JL26)))),"")</f>
        <v>60470</v>
      </c>
      <c r="JN26" s="59">
        <f>+IFERROR((IF(ISTEXT(JN$5)=FALSE,(INDEX(FRED!$1:$1048576,MATCH(US!JN$5,FRED!$A:$A,0),MATCH(US!$B26,FRED!$1:$1,0))),(SUM(JB26:JM26)))),"")</f>
        <v>59831</v>
      </c>
      <c r="JO26" s="59">
        <f>+IFERROR((IF(ISTEXT(JO$5)=FALSE,(INDEX(FRED!$1:$1048576,MATCH(US!JO$5,FRED!$A:$A,0),MATCH(US!$B26,FRED!$1:$1,0))),(SUM(JC26:JN26)))),"")</f>
        <v>61407</v>
      </c>
      <c r="JP26" s="60">
        <f>+IFERROR((IF(ISTEXT(JP$5)=FALSE,(INDEX(FRED!$1:$1048576,MATCH(US!JP$5,FRED!$A:$A,0),MATCH(US!$B26,FRED!$1:$1,0))),(SUM(JD26:JO26)))),"")</f>
        <v>728493</v>
      </c>
      <c r="JQ26" s="59">
        <f>+IFERROR((IF(ISTEXT(JQ$5)=FALSE,(INDEX(FRED!$1:$1048576,MATCH(US!JQ$5,FRED!$A:$A,0),MATCH(US!$B26,FRED!$1:$1,0))),(SUM(JE26:JP26)))),"")</f>
        <v>61050</v>
      </c>
      <c r="JR26" s="59">
        <f>+IFERROR((IF(ISTEXT(JR$5)=FALSE,(INDEX(FRED!$1:$1048576,MATCH(US!JR$5,FRED!$A:$A,0),MATCH(US!$B26,FRED!$1:$1,0))),(SUM(JF26:JQ26)))),"")</f>
        <v>60179</v>
      </c>
      <c r="JS26" s="59">
        <f>+IFERROR((IF(ISTEXT(JS$5)=FALSE,(INDEX(FRED!$1:$1048576,MATCH(US!JS$5,FRED!$A:$A,0),MATCH(US!$B26,FRED!$1:$1,0))),(SUM(JG26:JR26)))),"")</f>
        <v>62203</v>
      </c>
      <c r="JT26" s="59">
        <f>+IFERROR((IF(ISTEXT(JT$5)=FALSE,(INDEX(FRED!$1:$1048576,MATCH(US!JT$5,FRED!$A:$A,0),MATCH(US!$B26,FRED!$1:$1,0))),(SUM(JH26:JS26)))),"")</f>
        <v>60479</v>
      </c>
      <c r="JU26" s="59">
        <f>+IFERROR((IF(ISTEXT(JU$5)=FALSE,(INDEX(FRED!$1:$1048576,MATCH(US!JU$5,FRED!$A:$A,0),MATCH(US!$B26,FRED!$1:$1,0))),(SUM(JI26:JT26)))),"")</f>
        <v>59378</v>
      </c>
      <c r="JV26" s="59">
        <f>+IFERROR((IF(ISTEXT(JV$5)=FALSE,(INDEX(FRED!$1:$1048576,MATCH(US!JV$5,FRED!$A:$A,0),MATCH(US!$B26,FRED!$1:$1,0))),(SUM(JJ26:JU26)))),"")</f>
        <v>58890</v>
      </c>
      <c r="JW26" s="59">
        <f>+IFERROR((IF(ISTEXT(JW$5)=FALSE,(INDEX(FRED!$1:$1048576,MATCH(US!JW$5,FRED!$A:$A,0),MATCH(US!$B26,FRED!$1:$1,0))),(SUM(JK26:JV26)))),"")</f>
        <v>59560</v>
      </c>
      <c r="JX26" s="59">
        <f>+IFERROR((IF(ISTEXT(JX$5)=FALSE,(INDEX(FRED!$1:$1048576,MATCH(US!JX$5,FRED!$A:$A,0),MATCH(US!$B26,FRED!$1:$1,0))),(SUM(JL26:JW26)))),"")</f>
        <v>57799</v>
      </c>
      <c r="JY26" s="59">
        <f>+IFERROR((IF(ISTEXT(JY$5)=FALSE,(INDEX(FRED!$1:$1048576,MATCH(US!JY$5,FRED!$A:$A,0),MATCH(US!$B26,FRED!$1:$1,0))),(SUM(JM26:JX26)))),"")</f>
        <v>56166</v>
      </c>
      <c r="JZ26" s="59">
        <f>+IFERROR((IF(ISTEXT(JZ$5)=FALSE,(INDEX(FRED!$1:$1048576,MATCH(US!JZ$5,FRED!$A:$A,0),MATCH(US!$B26,FRED!$1:$1,0))),(SUM(JN26:JY26)))),"")</f>
        <v>57562</v>
      </c>
      <c r="KA26" s="59">
        <f>+IFERROR((IF(ISTEXT(KA$5)=FALSE,(INDEX(FRED!$1:$1048576,MATCH(US!KA$5,FRED!$A:$A,0),MATCH(US!$B26,FRED!$1:$1,0))),(SUM(JO26:JZ26)))),"")</f>
        <v>58356</v>
      </c>
      <c r="KB26" s="59">
        <f>+IFERROR((IF(ISTEXT(KB$5)=FALSE,(INDEX(FRED!$1:$1048576,MATCH(US!KB$5,FRED!$A:$A,0),MATCH(US!$B26,FRED!$1:$1,0))),(SUM(JP26:KA26)))),"")</f>
        <v>58313</v>
      </c>
      <c r="KC26" s="60">
        <f>+IFERROR((IF(ISTEXT(KC$5)=FALSE,(INDEX(FRED!$1:$1048576,MATCH(US!KC$5,FRED!$A:$A,0),MATCH(US!$B26,FRED!$1:$1,0))),(SUM(JQ26:KB26)))),"")</f>
        <v>709935</v>
      </c>
      <c r="KD26" s="59">
        <f>+IFERROR((IF(ISTEXT(KD$5)=FALSE,(INDEX(FRED!$1:$1048576,MATCH(US!KD$5,FRED!$A:$A,0),MATCH(US!$B26,FRED!$1:$1,0))),(SUM(JR26:KC26)))),"")</f>
        <v>59274</v>
      </c>
      <c r="KE26" s="59">
        <f>+IFERROR((IF(ISTEXT(KE$5)=FALSE,(INDEX(FRED!$1:$1048576,MATCH(US!KE$5,FRED!$A:$A,0),MATCH(US!$B26,FRED!$1:$1,0))),(SUM(JS26:KD26)))),"")</f>
        <v>59940</v>
      </c>
      <c r="KF26" s="59">
        <f>+IFERROR((IF(ISTEXT(KF$5)=FALSE,(INDEX(FRED!$1:$1048576,MATCH(US!KF$5,FRED!$A:$A,0),MATCH(US!$B26,FRED!$1:$1,0))),(SUM(JT26:KE26)))),"")</f>
        <v>59795</v>
      </c>
      <c r="KG26" s="59">
        <f>+IFERROR((IF(ISTEXT(KG$5)=FALSE,(INDEX(FRED!$1:$1048576,MATCH(US!KG$5,FRED!$A:$A,0),MATCH(US!$B26,FRED!$1:$1,0))),(SUM(JU26:KF26)))),"")</f>
        <v>59523</v>
      </c>
      <c r="KH26" s="59">
        <f>+IFERROR((IF(ISTEXT(KH$5)=FALSE,(INDEX(FRED!$1:$1048576,MATCH(US!KH$5,FRED!$A:$A,0),MATCH(US!$B26,FRED!$1:$1,0))),(SUM(JV26:KG26)))),"")</f>
        <v>59316</v>
      </c>
      <c r="KI26" s="59">
        <f>+IFERROR((IF(ISTEXT(KI$5)=FALSE,(INDEX(FRED!$1:$1048576,MATCH(US!KI$5,FRED!$A:$A,0),MATCH(US!$B26,FRED!$1:$1,0))),(SUM(JW26:KH26)))),"")</f>
        <v>60537</v>
      </c>
      <c r="KJ26" s="59">
        <f>+IFERROR((IF(ISTEXT(KJ$5)=FALSE,(INDEX(FRED!$1:$1048576,MATCH(US!KJ$5,FRED!$A:$A,0),MATCH(US!$B26,FRED!$1:$1,0))),(SUM(JX26:KI26)))),"")</f>
        <v>60800</v>
      </c>
      <c r="KK26" s="59">
        <f>+IFERROR((IF(ISTEXT(KK$5)=FALSE,(INDEX(FRED!$1:$1048576,MATCH(US!KK$5,FRED!$A:$A,0),MATCH(US!$B26,FRED!$1:$1,0))),(SUM(JY26:KJ26)))),"")</f>
        <v>61356</v>
      </c>
      <c r="KL26" s="59">
        <f>+IFERROR((IF(ISTEXT(KL$5)=FALSE,(INDEX(FRED!$1:$1048576,MATCH(US!KL$5,FRED!$A:$A,0),MATCH(US!$B26,FRED!$1:$1,0))),(SUM(JZ26:KK26)))),"")</f>
        <v>63388</v>
      </c>
      <c r="KM26" s="59">
        <f>+IFERROR((IF(ISTEXT(KM$5)=FALSE,(INDEX(FRED!$1:$1048576,MATCH(US!KM$5,FRED!$A:$A,0),MATCH(US!$B26,FRED!$1:$1,0))),(SUM(KA26:KL26)))),"")</f>
        <v>62783</v>
      </c>
      <c r="KN26" s="59">
        <f>+IFERROR((IF(ISTEXT(KN$5)=FALSE,(INDEX(FRED!$1:$1048576,MATCH(US!KN$5,FRED!$A:$A,0),MATCH(US!$B26,FRED!$1:$1,0))),(SUM(KB26:KM26)))),"")</f>
        <v>61685</v>
      </c>
      <c r="KO26" s="59">
        <f>+IFERROR((IF(ISTEXT(KO$5)=FALSE,(INDEX(FRED!$1:$1048576,MATCH(US!KO$5,FRED!$A:$A,0),MATCH(US!$B26,FRED!$1:$1,0))),(SUM(KC26:KN26)))),"")</f>
        <v>62941</v>
      </c>
      <c r="KP26" s="60">
        <f>+IFERROR((IF(ISTEXT(KP$5)=FALSE,(INDEX(FRED!$1:$1048576,MATCH(US!KP$5,FRED!$A:$A,0),MATCH(US!$B26,FRED!$1:$1,0))),(SUM(KD26:KO26)))),"")</f>
        <v>731338</v>
      </c>
      <c r="KQ26" s="59">
        <f>+IFERROR((IF(ISTEXT(KQ$5)=FALSE,(INDEX(FRED!$1:$1048576,MATCH(US!KQ$5,FRED!$A:$A,0),MATCH(US!$B26,FRED!$1:$1,0))),(SUM(KE26:KP26)))),"")</f>
        <v>64292</v>
      </c>
      <c r="KR26" s="59">
        <f>+IFERROR((IF(ISTEXT(KR$5)=FALSE,(INDEX(FRED!$1:$1048576,MATCH(US!KR$5,FRED!$A:$A,0),MATCH(US!$B26,FRED!$1:$1,0))),(SUM(KF26:KQ26)))),"")</f>
        <v>64156</v>
      </c>
      <c r="KS26" s="59">
        <f>+IFERROR((IF(ISTEXT(KS$5)=FALSE,(INDEX(FRED!$1:$1048576,MATCH(US!KS$5,FRED!$A:$A,0),MATCH(US!$B26,FRED!$1:$1,0))),(SUM(KG26:KR26)))),"")</f>
        <v>63955</v>
      </c>
      <c r="KT26" s="59">
        <f>+IFERROR((IF(ISTEXT(KT$5)=FALSE,(INDEX(FRED!$1:$1048576,MATCH(US!KT$5,FRED!$A:$A,0),MATCH(US!$B26,FRED!$1:$1,0))),(SUM(KH26:KS26)))),"")</f>
        <v>66178</v>
      </c>
      <c r="KU26" s="59">
        <f>+IFERROR((IF(ISTEXT(KU$5)=FALSE,(INDEX(FRED!$1:$1048576,MATCH(US!KU$5,FRED!$A:$A,0),MATCH(US!$B26,FRED!$1:$1,0))),(SUM(KI26:KT26)))),"")</f>
        <v>65601</v>
      </c>
      <c r="KV26" s="59">
        <f>+IFERROR((IF(ISTEXT(KV$5)=FALSE,(INDEX(FRED!$1:$1048576,MATCH(US!KV$5,FRED!$A:$A,0),MATCH(US!$B26,FRED!$1:$1,0))),(SUM(KJ26:KU26)))),"")</f>
        <v>65149</v>
      </c>
      <c r="KW26" s="59">
        <f>+IFERROR((IF(ISTEXT(KW$5)=FALSE,(INDEX(FRED!$1:$1048576,MATCH(US!KW$5,FRED!$A:$A,0),MATCH(US!$B26,FRED!$1:$1,0))),(SUM(KK26:KV26)))),"")</f>
        <v>64145</v>
      </c>
      <c r="KX26" s="59">
        <f>+IFERROR((IF(ISTEXT(KX$5)=FALSE,(INDEX(FRED!$1:$1048576,MATCH(US!KX$5,FRED!$A:$A,0),MATCH(US!$B26,FRED!$1:$1,0))),(SUM(KL26:KW26)))),"")</f>
        <v>65206</v>
      </c>
      <c r="KY26" s="59">
        <f>+IFERROR((IF(ISTEXT(KY$5)=FALSE,(INDEX(FRED!$1:$1048576,MATCH(US!KY$5,FRED!$A:$A,0),MATCH(US!$B26,FRED!$1:$1,0))),(SUM(KM26:KX26)))),"")</f>
        <v>65334</v>
      </c>
      <c r="KZ26" s="59">
        <f>+IFERROR((IF(ISTEXT(KZ$5)=FALSE,(INDEX(FRED!$1:$1048576,MATCH(US!KZ$5,FRED!$A:$A,0),MATCH(US!$B26,FRED!$1:$1,0))),(SUM(KN26:KY26)))),"")</f>
        <v>65153</v>
      </c>
      <c r="LA26" s="59">
        <f>+IFERROR((IF(ISTEXT(LA$5)=FALSE,(INDEX(FRED!$1:$1048576,MATCH(US!LA$5,FRED!$A:$A,0),MATCH(US!$B26,FRED!$1:$1,0))),(SUM(KO26:KZ26)))),"")</f>
        <v>65622</v>
      </c>
      <c r="LB26" s="59">
        <f>+IFERROR((IF(ISTEXT(LB$5)=FALSE,(INDEX(FRED!$1:$1048576,MATCH(US!LB$5,FRED!$A:$A,0),MATCH(US!$B26,FRED!$1:$1,0))),(SUM(KP26:LA26)))),"")</f>
        <v>65791</v>
      </c>
      <c r="LC26" s="60">
        <f>+IFERROR((IF(ISTEXT(LC$5)=FALSE,(INDEX(FRED!$1:$1048576,MATCH(US!LC$5,FRED!$A:$A,0),MATCH(US!$B26,FRED!$1:$1,0))),(SUM(KQ26:LB26)))),"")</f>
        <v>780582</v>
      </c>
      <c r="LD26" s="59">
        <f>+IFERROR((IF(ISTEXT(LD$5)=FALSE,(INDEX(FRED!$1:$1048576,MATCH(US!LD$5,FRED!$A:$A,0),MATCH(US!$B26,FRED!$1:$1,0))),(SUM(KR26:LC26)))),"")</f>
        <v>65731</v>
      </c>
      <c r="LE26" s="59">
        <f>+IFERROR((IF(ISTEXT(LE$5)=FALSE,(INDEX(FRED!$1:$1048576,MATCH(US!LE$5,FRED!$A:$A,0),MATCH(US!$B26,FRED!$1:$1,0))),(SUM(KS26:LD26)))),"")</f>
        <v>66284</v>
      </c>
      <c r="LF26" s="59">
        <f>+IFERROR((IF(ISTEXT(LF$5)=FALSE,(INDEX(FRED!$1:$1048576,MATCH(US!LF$5,FRED!$A:$A,0),MATCH(US!$B26,FRED!$1:$1,0))),(SUM(KT26:LE26)))),"")</f>
        <v>66297</v>
      </c>
      <c r="LG26" s="59">
        <f>+IFERROR((IF(ISTEXT(LG$5)=FALSE,(INDEX(FRED!$1:$1048576,MATCH(US!LG$5,FRED!$A:$A,0),MATCH(US!$B26,FRED!$1:$1,0))),(SUM(KU26:LF26)))),"")</f>
        <v>65164</v>
      </c>
      <c r="LH26" s="59">
        <f>+IFERROR((IF(ISTEXT(LH$5)=FALSE,(INDEX(FRED!$1:$1048576,MATCH(US!LH$5,FRED!$A:$A,0),MATCH(US!$B26,FRED!$1:$1,0))),(SUM(KV26:LG26)))),"")</f>
        <v>64956</v>
      </c>
      <c r="LI26" s="59">
        <f>+IFERROR((IF(ISTEXT(LI$5)=FALSE,(INDEX(FRED!$1:$1048576,MATCH(US!LI$5,FRED!$A:$A,0),MATCH(US!$B26,FRED!$1:$1,0))),(SUM(KW26:LH26)))),"")</f>
        <v>64819</v>
      </c>
      <c r="LJ26" s="59">
        <f>+IFERROR((IF(ISTEXT(LJ$5)=FALSE,(INDEX(FRED!$1:$1048576,MATCH(US!LJ$5,FRED!$A:$A,0),MATCH(US!$B26,FRED!$1:$1,0))),(SUM(KX26:LI26)))),"")</f>
        <v>66268</v>
      </c>
      <c r="LK26" s="59">
        <f>+IFERROR((IF(ISTEXT(LK$5)=FALSE,(INDEX(FRED!$1:$1048576,MATCH(US!LK$5,FRED!$A:$A,0),MATCH(US!$B26,FRED!$1:$1,0))),(SUM(KY26:LJ26)))),"")</f>
        <v>65291</v>
      </c>
      <c r="LL26" s="59">
        <f>+IFERROR((IF(ISTEXT(LL$5)=FALSE,(INDEX(FRED!$1:$1048576,MATCH(US!LL$5,FRED!$A:$A,0),MATCH(US!$B26,FRED!$1:$1,0))),(SUM(KZ26:LK26)))),"")</f>
        <v>65958</v>
      </c>
      <c r="LM26" s="59">
        <f>+IFERROR((IF(ISTEXT(LM$5)=FALSE,(INDEX(FRED!$1:$1048576,MATCH(US!LM$5,FRED!$A:$A,0),MATCH(US!$B26,FRED!$1:$1,0))),(SUM(LA26:LL26)))),"")</f>
        <v>66707</v>
      </c>
      <c r="LN26" s="59">
        <f>+IFERROR((IF(ISTEXT(LN$5)=FALSE,(INDEX(FRED!$1:$1048576,MATCH(US!LN$5,FRED!$A:$A,0),MATCH(US!$B26,FRED!$1:$1,0))),(SUM(LB26:LM26)))),"")</f>
        <v>65836</v>
      </c>
      <c r="LO26" s="59">
        <f>+IFERROR((IF(ISTEXT(LO$5)=FALSE,(INDEX(FRED!$1:$1048576,MATCH(US!LO$5,FRED!$A:$A,0),MATCH(US!$B26,FRED!$1:$1,0))),(SUM(LC26:LN26)))),"")</f>
        <v>65502</v>
      </c>
      <c r="LP26" s="60">
        <f>+IFERROR((IF(ISTEXT(LP$5)=FALSE,(INDEX(FRED!$1:$1048576,MATCH(US!LP$5,FRED!$A:$A,0),MATCH(US!$B26,FRED!$1:$1,0))),(SUM(LD26:LO26)))),"")</f>
        <v>788813</v>
      </c>
      <c r="LQ26" s="59">
        <f>+IFERROR((IF(ISTEXT(LQ$5)=FALSE,(INDEX(FRED!$1:$1048576,MATCH(US!LQ$5,FRED!$A:$A,0),MATCH(US!$B26,FRED!$1:$1,0))),(SUM(LE26:LP26)))),"")</f>
        <v>66338</v>
      </c>
      <c r="LR26" s="59">
        <f>+IFERROR((IF(ISTEXT(LR$5)=FALSE,(INDEX(FRED!$1:$1048576,MATCH(US!LR$5,FRED!$A:$A,0),MATCH(US!$B26,FRED!$1:$1,0))),(SUM(LF26:LQ26)))),"")</f>
        <v>67277</v>
      </c>
      <c r="LS26" s="59">
        <f>+IFERROR((IF(ISTEXT(LS$5)=FALSE,(INDEX(FRED!$1:$1048576,MATCH(US!LS$5,FRED!$A:$A,0),MATCH(US!$B26,FRED!$1:$1,0))),(SUM(LG26:LR26)))),"")</f>
        <v>67976</v>
      </c>
      <c r="LT26" s="59">
        <f>+IFERROR((IF(ISTEXT(LT$5)=FALSE,(INDEX(FRED!$1:$1048576,MATCH(US!LT$5,FRED!$A:$A,0),MATCH(US!$B26,FRED!$1:$1,0))),(SUM(LH26:LS26)))),"")</f>
        <v>67830</v>
      </c>
      <c r="LU26" s="59">
        <f>+IFERROR((IF(ISTEXT(LU$5)=FALSE,(INDEX(FRED!$1:$1048576,MATCH(US!LU$5,FRED!$A:$A,0),MATCH(US!$B26,FRED!$1:$1,0))),(SUM(LI26:LT26)))),"")</f>
        <v>68147</v>
      </c>
      <c r="LV26" s="59">
        <f>+IFERROR((IF(ISTEXT(LV$5)=FALSE,(INDEX(FRED!$1:$1048576,MATCH(US!LV$5,FRED!$A:$A,0),MATCH(US!$B26,FRED!$1:$1,0))),(SUM(LJ26:LU26)))),"")</f>
        <v>68249</v>
      </c>
      <c r="LW26" s="59">
        <f>+IFERROR((IF(ISTEXT(LW$5)=FALSE,(INDEX(FRED!$1:$1048576,MATCH(US!LW$5,FRED!$A:$A,0),MATCH(US!$B26,FRED!$1:$1,0))),(SUM(LK26:LV26)))),"")</f>
        <v>69837</v>
      </c>
      <c r="LX26" s="59">
        <f>+IFERROR((IF(ISTEXT(LX$5)=FALSE,(INDEX(FRED!$1:$1048576,MATCH(US!LX$5,FRED!$A:$A,0),MATCH(US!$B26,FRED!$1:$1,0))),(SUM(LL26:LW26)))),"")</f>
        <v>68915</v>
      </c>
      <c r="LY26" s="59">
        <f>+IFERROR((IF(ISTEXT(LY$5)=FALSE,(INDEX(FRED!$1:$1048576,MATCH(US!LY$5,FRED!$A:$A,0),MATCH(US!$B26,FRED!$1:$1,0))),(SUM(LM26:LX26)))),"")</f>
        <v>69284</v>
      </c>
      <c r="LZ26" s="59">
        <f>+IFERROR((IF(ISTEXT(LZ$5)=FALSE,(INDEX(FRED!$1:$1048576,MATCH(US!LZ$5,FRED!$A:$A,0),MATCH(US!$B26,FRED!$1:$1,0))),(SUM(LN26:LY26)))),"")</f>
        <v>69186</v>
      </c>
      <c r="MA26" s="59">
        <f>+IFERROR((IF(ISTEXT(MA$5)=FALSE,(INDEX(FRED!$1:$1048576,MATCH(US!MA$5,FRED!$A:$A,0),MATCH(US!$B26,FRED!$1:$1,0))),(SUM(LO26:LZ26)))),"")</f>
        <v>69586</v>
      </c>
      <c r="MB26" s="59">
        <f>+IFERROR((IF(ISTEXT(MB$5)=FALSE,(INDEX(FRED!$1:$1048576,MATCH(US!MB$5,FRED!$A:$A,0),MATCH(US!$B26,FRED!$1:$1,0))),(SUM(LP26:MA26)))),"")</f>
        <v>69620</v>
      </c>
      <c r="MC26" s="60">
        <f>+IFERROR((IF(ISTEXT(MC$5)=FALSE,(INDEX(FRED!$1:$1048576,MATCH(US!MC$5,FRED!$A:$A,0),MATCH(US!$B26,FRED!$1:$1,0))),(SUM(LQ26:MB26)))),"")</f>
        <v>822245</v>
      </c>
      <c r="MD26" s="59">
        <f>+IFERROR((IF(ISTEXT(MD$5)=FALSE,(INDEX(FRED!$1:$1048576,MATCH(US!MD$5,FRED!$A:$A,0),MATCH(US!$B26,FRED!$1:$1,0))),(SUM(LR26:MC26)))),"")</f>
        <v>69603</v>
      </c>
      <c r="ME26" s="59">
        <f>+IFERROR((IF(ISTEXT(ME$5)=FALSE,(INDEX(FRED!$1:$1048576,MATCH(US!ME$5,FRED!$A:$A,0),MATCH(US!$B26,FRED!$1:$1,0))),(SUM(LS26:MD26)))),"")</f>
        <v>0</v>
      </c>
      <c r="MF26" s="59">
        <f>+IFERROR((IF(ISTEXT(MF$5)=FALSE,(INDEX(FRED!$1:$1048576,MATCH(US!MF$5,FRED!$A:$A,0),MATCH(US!$B26,FRED!$1:$1,0))),(SUM(LT26:ME26)))),"")</f>
        <v>0</v>
      </c>
      <c r="MG26" s="59" t="str">
        <f>+IFERROR((IF(ISTEXT(MG$5)=FALSE,(INDEX(FRED!$1:$1048576,MATCH(US!MG$5,FRED!$A:$A,0),MATCH(US!$B26,FRED!$1:$1,0))),(SUM(LU26:MF26)))),"")</f>
        <v/>
      </c>
      <c r="MH26" s="59" t="str">
        <f>+IFERROR((IF(ISTEXT(MH$5)=FALSE,(INDEX(FRED!$1:$1048576,MATCH(US!MH$5,FRED!$A:$A,0),MATCH(US!$B26,FRED!$1:$1,0))),(SUM(LV26:MG26)))),"")</f>
        <v/>
      </c>
      <c r="MI26" s="59" t="str">
        <f>+IFERROR((IF(ISTEXT(MI$5)=FALSE,(INDEX(FRED!$1:$1048576,MATCH(US!MI$5,FRED!$A:$A,0),MATCH(US!$B26,FRED!$1:$1,0))),(SUM(LW26:MH26)))),"")</f>
        <v/>
      </c>
      <c r="MJ26" s="59" t="str">
        <f>+IFERROR((IF(ISTEXT(MJ$5)=FALSE,(INDEX(FRED!$1:$1048576,MATCH(US!MJ$5,FRED!$A:$A,0),MATCH(US!$B26,FRED!$1:$1,0))),(SUM(LX26:MI26)))),"")</f>
        <v/>
      </c>
      <c r="MK26" s="59" t="str">
        <f>+IFERROR((IF(ISTEXT(MK$5)=FALSE,(INDEX(FRED!$1:$1048576,MATCH(US!MK$5,FRED!$A:$A,0),MATCH(US!$B26,FRED!$1:$1,0))),(SUM(LY26:MJ26)))),"")</f>
        <v/>
      </c>
      <c r="ML26" s="59" t="str">
        <f>+IFERROR((IF(ISTEXT(ML$5)=FALSE,(INDEX(FRED!$1:$1048576,MATCH(US!ML$5,FRED!$A:$A,0),MATCH(US!$B26,FRED!$1:$1,0))),(SUM(LZ26:MK26)))),"")</f>
        <v/>
      </c>
      <c r="MM26" s="59" t="str">
        <f>+IFERROR((IF(ISTEXT(MM$5)=FALSE,(INDEX(FRED!$1:$1048576,MATCH(US!MM$5,FRED!$A:$A,0),MATCH(US!$B26,FRED!$1:$1,0))),(SUM(MA26:ML26)))),"")</f>
        <v/>
      </c>
      <c r="MN26" s="59" t="str">
        <f>+IFERROR((IF(ISTEXT(MN$5)=FALSE,(INDEX(FRED!$1:$1048576,MATCH(US!MN$5,FRED!$A:$A,0),MATCH(US!$B26,FRED!$1:$1,0))),(SUM(MB26:MM26)))),"")</f>
        <v/>
      </c>
      <c r="MO26" s="59" t="str">
        <f>+IFERROR((IF(ISTEXT(MO$5)=FALSE,(INDEX(FRED!$1:$1048576,MATCH(US!MO$5,FRED!$A:$A,0),MATCH(US!$B26,FRED!$1:$1,0))),(SUM(MC26:MN26)))),"")</f>
        <v/>
      </c>
      <c r="MP26" s="60">
        <f>+IFERROR((IF(ISTEXT(MP$5)=FALSE,(INDEX(FRED!$1:$1048576,MATCH(US!MP$5,FRED!$A:$A,0),MATCH(US!$B26,FRED!$1:$1,0))),(SUM(MD26:MO26)))),"")</f>
        <v>69603</v>
      </c>
    </row>
    <row r="27" spans="1:354" s="117" customFormat="1" ht="15.95" hidden="1" customHeight="1" outlineLevel="2">
      <c r="A27" s="159"/>
      <c r="B27" s="180" t="s">
        <v>623</v>
      </c>
      <c r="C27" s="204" t="s">
        <v>624</v>
      </c>
      <c r="D27" s="59" t="str">
        <f>+IFERROR((IF(ISTEXT(D$5)=FALSE,(INDEX(FRED!$1:$1048576,MATCH(US!D$5,FRED!$A:$A,0),MATCH(US!$B27,FRED!$1:$1,0))),(SUM(#REF!)))),"")</f>
        <v/>
      </c>
      <c r="E27" s="59" t="str">
        <f>+IFERROR((IF(ISTEXT(E$5)=FALSE,(INDEX(FRED!$1:$1048576,MATCH(US!E$5,FRED!$A:$A,0),MATCH(US!$B27,FRED!$1:$1,0))),(SUM(#REF!)))),"")</f>
        <v/>
      </c>
      <c r="F27" s="59" t="str">
        <f>+IFERROR((IF(ISTEXT(F$5)=FALSE,(INDEX(FRED!$1:$1048576,MATCH(US!F$5,FRED!$A:$A,0),MATCH(US!$B27,FRED!$1:$1,0))),(SUM(#REF!)))),"")</f>
        <v/>
      </c>
      <c r="G27" s="59" t="str">
        <f>+IFERROR((IF(ISTEXT(G$5)=FALSE,(INDEX(FRED!$1:$1048576,MATCH(US!G$5,FRED!$A:$A,0),MATCH(US!$B27,FRED!$1:$1,0))),(SUM(#REF!)))),"")</f>
        <v/>
      </c>
      <c r="H27" s="59" t="str">
        <f>+IFERROR((IF(ISTEXT(H$5)=FALSE,(INDEX(FRED!$1:$1048576,MATCH(US!H$5,FRED!$A:$A,0),MATCH(US!$B27,FRED!$1:$1,0))),(SUM(#REF!)))),"")</f>
        <v/>
      </c>
      <c r="I27" s="59" t="str">
        <f>+IFERROR((IF(ISTEXT(I$5)=FALSE,(INDEX(FRED!$1:$1048576,MATCH(US!I$5,FRED!$A:$A,0),MATCH(US!$B27,FRED!$1:$1,0))),(SUM(#REF!)))),"")</f>
        <v/>
      </c>
      <c r="J27" s="59" t="str">
        <f>+IFERROR((IF(ISTEXT(J$5)=FALSE,(INDEX(FRED!$1:$1048576,MATCH(US!J$5,FRED!$A:$A,0),MATCH(US!$B27,FRED!$1:$1,0))),(SUM(#REF!)))),"")</f>
        <v/>
      </c>
      <c r="K27" s="59" t="str">
        <f>+IFERROR((IF(ISTEXT(K$5)=FALSE,(INDEX(FRED!$1:$1048576,MATCH(US!K$5,FRED!$A:$A,0),MATCH(US!$B27,FRED!$1:$1,0))),(SUM(#REF!)))),"")</f>
        <v/>
      </c>
      <c r="L27" s="59" t="str">
        <f>+IFERROR((IF(ISTEXT(L$5)=FALSE,(INDEX(FRED!$1:$1048576,MATCH(US!L$5,FRED!$A:$A,0),MATCH(US!$B27,FRED!$1:$1,0))),(SUM(#REF!)))),"")</f>
        <v/>
      </c>
      <c r="M27" s="59" t="str">
        <f>+IFERROR((IF(ISTEXT(M$5)=FALSE,(INDEX(FRED!$1:$1048576,MATCH(US!M$5,FRED!$A:$A,0),MATCH(US!$B27,FRED!$1:$1,0))),(SUM(A27:L27)))),"")</f>
        <v/>
      </c>
      <c r="N27" s="59" t="str">
        <f>+IFERROR((IF(ISTEXT(N$5)=FALSE,(INDEX(FRED!$1:$1048576,MATCH(US!N$5,FRED!$A:$A,0),MATCH(US!$B27,FRED!$1:$1,0))),(SUM(B27:M27)))),"")</f>
        <v/>
      </c>
      <c r="O27" s="59" t="str">
        <f>+IFERROR((IF(ISTEXT(O$5)=FALSE,(INDEX(FRED!$1:$1048576,MATCH(US!O$5,FRED!$A:$A,0),MATCH(US!$B27,FRED!$1:$1,0))),(SUM(C27:N27)))),"")</f>
        <v/>
      </c>
      <c r="P27" s="60">
        <f>+IFERROR((IF(ISTEXT(P$5)=FALSE,(INDEX(FRED!$1:$1048576,MATCH(US!P$5,FRED!$A:$A,0),MATCH(US!$B27,FRED!$1:$1,0))),(SUM(D27:O27)))),"")</f>
        <v>0</v>
      </c>
      <c r="Q27" s="59" t="str">
        <f>+IFERROR((IF(ISTEXT(Q$5)=FALSE,(INDEX(FRED!$1:$1048576,MATCH(US!Q$5,FRED!$A:$A,0),MATCH(US!$B27,FRED!$1:$1,0))),(SUM(E27:P27)))),"")</f>
        <v/>
      </c>
      <c r="R27" s="59" t="str">
        <f>+IFERROR((IF(ISTEXT(R$5)=FALSE,(INDEX(FRED!$1:$1048576,MATCH(US!R$5,FRED!$A:$A,0),MATCH(US!$B27,FRED!$1:$1,0))),(SUM(F27:Q27)))),"")</f>
        <v/>
      </c>
      <c r="S27" s="59" t="str">
        <f>+IFERROR((IF(ISTEXT(S$5)=FALSE,(INDEX(FRED!$1:$1048576,MATCH(US!S$5,FRED!$A:$A,0),MATCH(US!$B27,FRED!$1:$1,0))),(SUM(G27:R27)))),"")</f>
        <v/>
      </c>
      <c r="T27" s="59" t="str">
        <f>+IFERROR((IF(ISTEXT(T$5)=FALSE,(INDEX(FRED!$1:$1048576,MATCH(US!T$5,FRED!$A:$A,0),MATCH(US!$B27,FRED!$1:$1,0))),(SUM(H27:S27)))),"")</f>
        <v/>
      </c>
      <c r="U27" s="59" t="str">
        <f>+IFERROR((IF(ISTEXT(U$5)=FALSE,(INDEX(FRED!$1:$1048576,MATCH(US!U$5,FRED!$A:$A,0),MATCH(US!$B27,FRED!$1:$1,0))),(SUM(I27:T27)))),"")</f>
        <v/>
      </c>
      <c r="V27" s="59" t="str">
        <f>+IFERROR((IF(ISTEXT(V$5)=FALSE,(INDEX(FRED!$1:$1048576,MATCH(US!V$5,FRED!$A:$A,0),MATCH(US!$B27,FRED!$1:$1,0))),(SUM(J27:U27)))),"")</f>
        <v/>
      </c>
      <c r="W27" s="59" t="str">
        <f>+IFERROR((IF(ISTEXT(W$5)=FALSE,(INDEX(FRED!$1:$1048576,MATCH(US!W$5,FRED!$A:$A,0),MATCH(US!$B27,FRED!$1:$1,0))),(SUM(K27:V27)))),"")</f>
        <v/>
      </c>
      <c r="X27" s="59" t="str">
        <f>+IFERROR((IF(ISTEXT(X$5)=FALSE,(INDEX(FRED!$1:$1048576,MATCH(US!X$5,FRED!$A:$A,0),MATCH(US!$B27,FRED!$1:$1,0))),(SUM(L27:W27)))),"")</f>
        <v/>
      </c>
      <c r="Y27" s="59" t="str">
        <f>+IFERROR((IF(ISTEXT(Y$5)=FALSE,(INDEX(FRED!$1:$1048576,MATCH(US!Y$5,FRED!$A:$A,0),MATCH(US!$B27,FRED!$1:$1,0))),(SUM(M27:X27)))),"")</f>
        <v/>
      </c>
      <c r="Z27" s="59" t="str">
        <f>+IFERROR((IF(ISTEXT(Z$5)=FALSE,(INDEX(FRED!$1:$1048576,MATCH(US!Z$5,FRED!$A:$A,0),MATCH(US!$B27,FRED!$1:$1,0))),(SUM(N27:Y27)))),"")</f>
        <v/>
      </c>
      <c r="AA27" s="59" t="str">
        <f>+IFERROR((IF(ISTEXT(AA$5)=FALSE,(INDEX(FRED!$1:$1048576,MATCH(US!AA$5,FRED!$A:$A,0),MATCH(US!$B27,FRED!$1:$1,0))),(SUM(O27:Z27)))),"")</f>
        <v/>
      </c>
      <c r="AB27" s="59" t="str">
        <f>+IFERROR((IF(ISTEXT(AB$5)=FALSE,(INDEX(FRED!$1:$1048576,MATCH(US!AB$5,FRED!$A:$A,0),MATCH(US!$B27,FRED!$1:$1,0))),(SUM(P27:AA27)))),"")</f>
        <v/>
      </c>
      <c r="AC27" s="60">
        <f>+IFERROR((IF(ISTEXT(AC$5)=FALSE,(INDEX(FRED!$1:$1048576,MATCH(US!AC$5,FRED!$A:$A,0),MATCH(US!$B27,FRED!$1:$1,0))),(SUM(Q27:AB27)))),"")</f>
        <v>0</v>
      </c>
      <c r="AD27" s="59" t="str">
        <f>+IFERROR((IF(ISTEXT(AD$5)=FALSE,(INDEX(FRED!$1:$1048576,MATCH(US!AD$5,FRED!$A:$A,0),MATCH(US!$B27,FRED!$1:$1,0))),(SUM(R27:AC27)))),"")</f>
        <v/>
      </c>
      <c r="AE27" s="59" t="str">
        <f>+IFERROR((IF(ISTEXT(AE$5)=FALSE,(INDEX(FRED!$1:$1048576,MATCH(US!AE$5,FRED!$A:$A,0),MATCH(US!$B27,FRED!$1:$1,0))),(SUM(S27:AD27)))),"")</f>
        <v/>
      </c>
      <c r="AF27" s="59" t="str">
        <f>+IFERROR((IF(ISTEXT(AF$5)=FALSE,(INDEX(FRED!$1:$1048576,MATCH(US!AF$5,FRED!$A:$A,0),MATCH(US!$B27,FRED!$1:$1,0))),(SUM(T27:AE27)))),"")</f>
        <v/>
      </c>
      <c r="AG27" s="59" t="str">
        <f>+IFERROR((IF(ISTEXT(AG$5)=FALSE,(INDEX(FRED!$1:$1048576,MATCH(US!AG$5,FRED!$A:$A,0),MATCH(US!$B27,FRED!$1:$1,0))),(SUM(U27:AF27)))),"")</f>
        <v/>
      </c>
      <c r="AH27" s="59" t="str">
        <f>+IFERROR((IF(ISTEXT(AH$5)=FALSE,(INDEX(FRED!$1:$1048576,MATCH(US!AH$5,FRED!$A:$A,0),MATCH(US!$B27,FRED!$1:$1,0))),(SUM(V27:AG27)))),"")</f>
        <v/>
      </c>
      <c r="AI27" s="59" t="str">
        <f>+IFERROR((IF(ISTEXT(AI$5)=FALSE,(INDEX(FRED!$1:$1048576,MATCH(US!AI$5,FRED!$A:$A,0),MATCH(US!$B27,FRED!$1:$1,0))),(SUM(W27:AH27)))),"")</f>
        <v/>
      </c>
      <c r="AJ27" s="59" t="str">
        <f>+IFERROR((IF(ISTEXT(AJ$5)=FALSE,(INDEX(FRED!$1:$1048576,MATCH(US!AJ$5,FRED!$A:$A,0),MATCH(US!$B27,FRED!$1:$1,0))),(SUM(X27:AI27)))),"")</f>
        <v/>
      </c>
      <c r="AK27" s="59" t="str">
        <f>+IFERROR((IF(ISTEXT(AK$5)=FALSE,(INDEX(FRED!$1:$1048576,MATCH(US!AK$5,FRED!$A:$A,0),MATCH(US!$B27,FRED!$1:$1,0))),(SUM(Y27:AJ27)))),"")</f>
        <v/>
      </c>
      <c r="AL27" s="59" t="str">
        <f>+IFERROR((IF(ISTEXT(AL$5)=FALSE,(INDEX(FRED!$1:$1048576,MATCH(US!AL$5,FRED!$A:$A,0),MATCH(US!$B27,FRED!$1:$1,0))),(SUM(Z27:AK27)))),"")</f>
        <v/>
      </c>
      <c r="AM27" s="59" t="str">
        <f>+IFERROR((IF(ISTEXT(AM$5)=FALSE,(INDEX(FRED!$1:$1048576,MATCH(US!AM$5,FRED!$A:$A,0),MATCH(US!$B27,FRED!$1:$1,0))),(SUM(AA27:AL27)))),"")</f>
        <v/>
      </c>
      <c r="AN27" s="59" t="str">
        <f>+IFERROR((IF(ISTEXT(AN$5)=FALSE,(INDEX(FRED!$1:$1048576,MATCH(US!AN$5,FRED!$A:$A,0),MATCH(US!$B27,FRED!$1:$1,0))),(SUM(AB27:AM27)))),"")</f>
        <v/>
      </c>
      <c r="AO27" s="59" t="str">
        <f>+IFERROR((IF(ISTEXT(AO$5)=FALSE,(INDEX(FRED!$1:$1048576,MATCH(US!AO$5,FRED!$A:$A,0),MATCH(US!$B27,FRED!$1:$1,0))),(SUM(AC27:AN27)))),"")</f>
        <v/>
      </c>
      <c r="AP27" s="60">
        <f>+IFERROR((IF(ISTEXT(AP$5)=FALSE,(INDEX(FRED!$1:$1048576,MATCH(US!AP$5,FRED!$A:$A,0),MATCH(US!$B27,FRED!$1:$1,0))),(SUM(AD27:AO27)))),"")</f>
        <v>0</v>
      </c>
      <c r="AQ27" s="59" t="str">
        <f>+IFERROR((IF(ISTEXT(AQ$5)=FALSE,(INDEX(FRED!$1:$1048576,MATCH(US!AQ$5,FRED!$A:$A,0),MATCH(US!$B27,FRED!$1:$1,0))),(SUM(AE27:AP27)))),"")</f>
        <v/>
      </c>
      <c r="AR27" s="59" t="str">
        <f>+IFERROR((IF(ISTEXT(AR$5)=FALSE,(INDEX(FRED!$1:$1048576,MATCH(US!AR$5,FRED!$A:$A,0),MATCH(US!$B27,FRED!$1:$1,0))),(SUM(AF27:AQ27)))),"")</f>
        <v/>
      </c>
      <c r="AS27" s="59" t="str">
        <f>+IFERROR((IF(ISTEXT(AS$5)=FALSE,(INDEX(FRED!$1:$1048576,MATCH(US!AS$5,FRED!$A:$A,0),MATCH(US!$B27,FRED!$1:$1,0))),(SUM(AG27:AR27)))),"")</f>
        <v/>
      </c>
      <c r="AT27" s="59" t="str">
        <f>+IFERROR((IF(ISTEXT(AT$5)=FALSE,(INDEX(FRED!$1:$1048576,MATCH(US!AT$5,FRED!$A:$A,0),MATCH(US!$B27,FRED!$1:$1,0))),(SUM(AH27:AS27)))),"")</f>
        <v/>
      </c>
      <c r="AU27" s="59" t="str">
        <f>+IFERROR((IF(ISTEXT(AU$5)=FALSE,(INDEX(FRED!$1:$1048576,MATCH(US!AU$5,FRED!$A:$A,0),MATCH(US!$B27,FRED!$1:$1,0))),(SUM(AI27:AT27)))),"")</f>
        <v/>
      </c>
      <c r="AV27" s="59" t="str">
        <f>+IFERROR((IF(ISTEXT(AV$5)=FALSE,(INDEX(FRED!$1:$1048576,MATCH(US!AV$5,FRED!$A:$A,0),MATCH(US!$B27,FRED!$1:$1,0))),(SUM(AJ27:AU27)))),"")</f>
        <v/>
      </c>
      <c r="AW27" s="59" t="str">
        <f>+IFERROR((IF(ISTEXT(AW$5)=FALSE,(INDEX(FRED!$1:$1048576,MATCH(US!AW$5,FRED!$A:$A,0),MATCH(US!$B27,FRED!$1:$1,0))),(SUM(AK27:AV27)))),"")</f>
        <v/>
      </c>
      <c r="AX27" s="59" t="str">
        <f>+IFERROR((IF(ISTEXT(AX$5)=FALSE,(INDEX(FRED!$1:$1048576,MATCH(US!AX$5,FRED!$A:$A,0),MATCH(US!$B27,FRED!$1:$1,0))),(SUM(AL27:AW27)))),"")</f>
        <v/>
      </c>
      <c r="AY27" s="59" t="str">
        <f>+IFERROR((IF(ISTEXT(AY$5)=FALSE,(INDEX(FRED!$1:$1048576,MATCH(US!AY$5,FRED!$A:$A,0),MATCH(US!$B27,FRED!$1:$1,0))),(SUM(AM27:AX27)))),"")</f>
        <v/>
      </c>
      <c r="AZ27" s="59" t="str">
        <f>+IFERROR((IF(ISTEXT(AZ$5)=FALSE,(INDEX(FRED!$1:$1048576,MATCH(US!AZ$5,FRED!$A:$A,0),MATCH(US!$B27,FRED!$1:$1,0))),(SUM(AN27:AY27)))),"")</f>
        <v/>
      </c>
      <c r="BA27" s="59" t="str">
        <f>+IFERROR((IF(ISTEXT(BA$5)=FALSE,(INDEX(FRED!$1:$1048576,MATCH(US!BA$5,FRED!$A:$A,0),MATCH(US!$B27,FRED!$1:$1,0))),(SUM(AO27:AZ27)))),"")</f>
        <v/>
      </c>
      <c r="BB27" s="59" t="str">
        <f>+IFERROR((IF(ISTEXT(BB$5)=FALSE,(INDEX(FRED!$1:$1048576,MATCH(US!BB$5,FRED!$A:$A,0),MATCH(US!$B27,FRED!$1:$1,0))),(SUM(AP27:BA27)))),"")</f>
        <v/>
      </c>
      <c r="BC27" s="60">
        <f>+IFERROR((IF(ISTEXT(BC$5)=FALSE,(INDEX(FRED!$1:$1048576,MATCH(US!BC$5,FRED!$A:$A,0),MATCH(US!$B27,FRED!$1:$1,0))),(SUM(AQ27:BB27)))),"")</f>
        <v>0</v>
      </c>
      <c r="BD27" s="59" t="str">
        <f>+IFERROR((IF(ISTEXT(BD$5)=FALSE,(INDEX(FRED!$1:$1048576,MATCH(US!BD$5,FRED!$A:$A,0),MATCH(US!$B27,FRED!$1:$1,0))),(SUM(AR27:BC27)))),"")</f>
        <v/>
      </c>
      <c r="BE27" s="59" t="str">
        <f>+IFERROR((IF(ISTEXT(BE$5)=FALSE,(INDEX(FRED!$1:$1048576,MATCH(US!BE$5,FRED!$A:$A,0),MATCH(US!$B27,FRED!$1:$1,0))),(SUM(AS27:BD27)))),"")</f>
        <v/>
      </c>
      <c r="BF27" s="59" t="str">
        <f>+IFERROR((IF(ISTEXT(BF$5)=FALSE,(INDEX(FRED!$1:$1048576,MATCH(US!BF$5,FRED!$A:$A,0),MATCH(US!$B27,FRED!$1:$1,0))),(SUM(AT27:BE27)))),"")</f>
        <v/>
      </c>
      <c r="BG27" s="59" t="str">
        <f>+IFERROR((IF(ISTEXT(BG$5)=FALSE,(INDEX(FRED!$1:$1048576,MATCH(US!BG$5,FRED!$A:$A,0),MATCH(US!$B27,FRED!$1:$1,0))),(SUM(AU27:BF27)))),"")</f>
        <v/>
      </c>
      <c r="BH27" s="59" t="str">
        <f>+IFERROR((IF(ISTEXT(BH$5)=FALSE,(INDEX(FRED!$1:$1048576,MATCH(US!BH$5,FRED!$A:$A,0),MATCH(US!$B27,FRED!$1:$1,0))),(SUM(AV27:BG27)))),"")</f>
        <v/>
      </c>
      <c r="BI27" s="59" t="str">
        <f>+IFERROR((IF(ISTEXT(BI$5)=FALSE,(INDEX(FRED!$1:$1048576,MATCH(US!BI$5,FRED!$A:$A,0),MATCH(US!$B27,FRED!$1:$1,0))),(SUM(AW27:BH27)))),"")</f>
        <v/>
      </c>
      <c r="BJ27" s="59" t="str">
        <f>+IFERROR((IF(ISTEXT(BJ$5)=FALSE,(INDEX(FRED!$1:$1048576,MATCH(US!BJ$5,FRED!$A:$A,0),MATCH(US!$B27,FRED!$1:$1,0))),(SUM(AX27:BI27)))),"")</f>
        <v/>
      </c>
      <c r="BK27" s="59" t="str">
        <f>+IFERROR((IF(ISTEXT(BK$5)=FALSE,(INDEX(FRED!$1:$1048576,MATCH(US!BK$5,FRED!$A:$A,0),MATCH(US!$B27,FRED!$1:$1,0))),(SUM(AY27:BJ27)))),"")</f>
        <v/>
      </c>
      <c r="BL27" s="59" t="str">
        <f>+IFERROR((IF(ISTEXT(BL$5)=FALSE,(INDEX(FRED!$1:$1048576,MATCH(US!BL$5,FRED!$A:$A,0),MATCH(US!$B27,FRED!$1:$1,0))),(SUM(AZ27:BK27)))),"")</f>
        <v/>
      </c>
      <c r="BM27" s="59" t="str">
        <f>+IFERROR((IF(ISTEXT(BM$5)=FALSE,(INDEX(FRED!$1:$1048576,MATCH(US!BM$5,FRED!$A:$A,0),MATCH(US!$B27,FRED!$1:$1,0))),(SUM(BA27:BL27)))),"")</f>
        <v/>
      </c>
      <c r="BN27" s="59" t="str">
        <f>+IFERROR((IF(ISTEXT(BN$5)=FALSE,(INDEX(FRED!$1:$1048576,MATCH(US!BN$5,FRED!$A:$A,0),MATCH(US!$B27,FRED!$1:$1,0))),(SUM(BB27:BM27)))),"")</f>
        <v/>
      </c>
      <c r="BO27" s="59" t="str">
        <f>+IFERROR((IF(ISTEXT(BO$5)=FALSE,(INDEX(FRED!$1:$1048576,MATCH(US!BO$5,FRED!$A:$A,0),MATCH(US!$B27,FRED!$1:$1,0))),(SUM(BC27:BN27)))),"")</f>
        <v/>
      </c>
      <c r="BP27" s="60">
        <f>+IFERROR((IF(ISTEXT(BP$5)=FALSE,(INDEX(FRED!$1:$1048576,MATCH(US!BP$5,FRED!$A:$A,0),MATCH(US!$B27,FRED!$1:$1,0))),(SUM(BD27:BO27)))),"")</f>
        <v>0</v>
      </c>
      <c r="BQ27" s="59" t="str">
        <f>+IFERROR((IF(ISTEXT(BQ$5)=FALSE,(INDEX(FRED!$1:$1048576,MATCH(US!BQ$5,FRED!$A:$A,0),MATCH(US!$B27,FRED!$1:$1,0))),(SUM(BE27:BP27)))),"")</f>
        <v/>
      </c>
      <c r="BR27" s="59" t="str">
        <f>+IFERROR((IF(ISTEXT(BR$5)=FALSE,(INDEX(FRED!$1:$1048576,MATCH(US!BR$5,FRED!$A:$A,0),MATCH(US!$B27,FRED!$1:$1,0))),(SUM(BF27:BQ27)))),"")</f>
        <v/>
      </c>
      <c r="BS27" s="59" t="str">
        <f>+IFERROR((IF(ISTEXT(BS$5)=FALSE,(INDEX(FRED!$1:$1048576,MATCH(US!BS$5,FRED!$A:$A,0),MATCH(US!$B27,FRED!$1:$1,0))),(SUM(BG27:BR27)))),"")</f>
        <v/>
      </c>
      <c r="BT27" s="59" t="str">
        <f>+IFERROR((IF(ISTEXT(BT$5)=FALSE,(INDEX(FRED!$1:$1048576,MATCH(US!BT$5,FRED!$A:$A,0),MATCH(US!$B27,FRED!$1:$1,0))),(SUM(BH27:BS27)))),"")</f>
        <v/>
      </c>
      <c r="BU27" s="59" t="str">
        <f>+IFERROR((IF(ISTEXT(BU$5)=FALSE,(INDEX(FRED!$1:$1048576,MATCH(US!BU$5,FRED!$A:$A,0),MATCH(US!$B27,FRED!$1:$1,0))),(SUM(BI27:BT27)))),"")</f>
        <v/>
      </c>
      <c r="BV27" s="59" t="str">
        <f>+IFERROR((IF(ISTEXT(BV$5)=FALSE,(INDEX(FRED!$1:$1048576,MATCH(US!BV$5,FRED!$A:$A,0),MATCH(US!$B27,FRED!$1:$1,0))),(SUM(BJ27:BU27)))),"")</f>
        <v/>
      </c>
      <c r="BW27" s="59" t="str">
        <f>+IFERROR((IF(ISTEXT(BW$5)=FALSE,(INDEX(FRED!$1:$1048576,MATCH(US!BW$5,FRED!$A:$A,0),MATCH(US!$B27,FRED!$1:$1,0))),(SUM(BK27:BV27)))),"")</f>
        <v/>
      </c>
      <c r="BX27" s="59" t="str">
        <f>+IFERROR((IF(ISTEXT(BX$5)=FALSE,(INDEX(FRED!$1:$1048576,MATCH(US!BX$5,FRED!$A:$A,0),MATCH(US!$B27,FRED!$1:$1,0))),(SUM(BL27:BW27)))),"")</f>
        <v/>
      </c>
      <c r="BY27" s="59" t="str">
        <f>+IFERROR((IF(ISTEXT(BY$5)=FALSE,(INDEX(FRED!$1:$1048576,MATCH(US!BY$5,FRED!$A:$A,0),MATCH(US!$B27,FRED!$1:$1,0))),(SUM(BM27:BX27)))),"")</f>
        <v/>
      </c>
      <c r="BZ27" s="59" t="str">
        <f>+IFERROR((IF(ISTEXT(BZ$5)=FALSE,(INDEX(FRED!$1:$1048576,MATCH(US!BZ$5,FRED!$A:$A,0),MATCH(US!$B27,FRED!$1:$1,0))),(SUM(BN27:BY27)))),"")</f>
        <v/>
      </c>
      <c r="CA27" s="59" t="str">
        <f>+IFERROR((IF(ISTEXT(CA$5)=FALSE,(INDEX(FRED!$1:$1048576,MATCH(US!CA$5,FRED!$A:$A,0),MATCH(US!$B27,FRED!$1:$1,0))),(SUM(BO27:BZ27)))),"")</f>
        <v/>
      </c>
      <c r="CB27" s="59" t="str">
        <f>+IFERROR((IF(ISTEXT(CB$5)=FALSE,(INDEX(FRED!$1:$1048576,MATCH(US!CB$5,FRED!$A:$A,0),MATCH(US!$B27,FRED!$1:$1,0))),(SUM(BP27:CA27)))),"")</f>
        <v/>
      </c>
      <c r="CC27" s="60">
        <f>+IFERROR((IF(ISTEXT(CC$5)=FALSE,(INDEX(FRED!$1:$1048576,MATCH(US!CC$5,FRED!$A:$A,0),MATCH(US!$B27,FRED!$1:$1,0))),(SUM(BQ27:CB27)))),"")</f>
        <v>0</v>
      </c>
      <c r="CD27" s="59" t="str">
        <f>+IFERROR((IF(ISTEXT(CD$5)=FALSE,(INDEX(FRED!$1:$1048576,MATCH(US!CD$5,FRED!$A:$A,0),MATCH(US!$B27,FRED!$1:$1,0))),(SUM(BR27:CC27)))),"")</f>
        <v/>
      </c>
      <c r="CE27" s="59" t="str">
        <f>+IFERROR((IF(ISTEXT(CE$5)=FALSE,(INDEX(FRED!$1:$1048576,MATCH(US!CE$5,FRED!$A:$A,0),MATCH(US!$B27,FRED!$1:$1,0))),(SUM(BS27:CD27)))),"")</f>
        <v/>
      </c>
      <c r="CF27" s="59" t="str">
        <f>+IFERROR((IF(ISTEXT(CF$5)=FALSE,(INDEX(FRED!$1:$1048576,MATCH(US!CF$5,FRED!$A:$A,0),MATCH(US!$B27,FRED!$1:$1,0))),(SUM(BT27:CE27)))),"")</f>
        <v/>
      </c>
      <c r="CG27" s="59" t="str">
        <f>+IFERROR((IF(ISTEXT(CG$5)=FALSE,(INDEX(FRED!$1:$1048576,MATCH(US!CG$5,FRED!$A:$A,0),MATCH(US!$B27,FRED!$1:$1,0))),(SUM(BU27:CF27)))),"")</f>
        <v/>
      </c>
      <c r="CH27" s="59" t="str">
        <f>+IFERROR((IF(ISTEXT(CH$5)=FALSE,(INDEX(FRED!$1:$1048576,MATCH(US!CH$5,FRED!$A:$A,0),MATCH(US!$B27,FRED!$1:$1,0))),(SUM(BV27:CG27)))),"")</f>
        <v/>
      </c>
      <c r="CI27" s="59" t="str">
        <f>+IFERROR((IF(ISTEXT(CI$5)=FALSE,(INDEX(FRED!$1:$1048576,MATCH(US!CI$5,FRED!$A:$A,0),MATCH(US!$B27,FRED!$1:$1,0))),(SUM(BW27:CH27)))),"")</f>
        <v/>
      </c>
      <c r="CJ27" s="59" t="str">
        <f>+IFERROR((IF(ISTEXT(CJ$5)=FALSE,(INDEX(FRED!$1:$1048576,MATCH(US!CJ$5,FRED!$A:$A,0),MATCH(US!$B27,FRED!$1:$1,0))),(SUM(BX27:CI27)))),"")</f>
        <v/>
      </c>
      <c r="CK27" s="59" t="str">
        <f>+IFERROR((IF(ISTEXT(CK$5)=FALSE,(INDEX(FRED!$1:$1048576,MATCH(US!CK$5,FRED!$A:$A,0),MATCH(US!$B27,FRED!$1:$1,0))),(SUM(BY27:CJ27)))),"")</f>
        <v/>
      </c>
      <c r="CL27" s="59" t="str">
        <f>+IFERROR((IF(ISTEXT(CL$5)=FALSE,(INDEX(FRED!$1:$1048576,MATCH(US!CL$5,FRED!$A:$A,0),MATCH(US!$B27,FRED!$1:$1,0))),(SUM(BZ27:CK27)))),"")</f>
        <v/>
      </c>
      <c r="CM27" s="59" t="str">
        <f>+IFERROR((IF(ISTEXT(CM$5)=FALSE,(INDEX(FRED!$1:$1048576,MATCH(US!CM$5,FRED!$A:$A,0),MATCH(US!$B27,FRED!$1:$1,0))),(SUM(CA27:CL27)))),"")</f>
        <v/>
      </c>
      <c r="CN27" s="59" t="str">
        <f>+IFERROR((IF(ISTEXT(CN$5)=FALSE,(INDEX(FRED!$1:$1048576,MATCH(US!CN$5,FRED!$A:$A,0),MATCH(US!$B27,FRED!$1:$1,0))),(SUM(CB27:CM27)))),"")</f>
        <v/>
      </c>
      <c r="CO27" s="59" t="str">
        <f>+IFERROR((IF(ISTEXT(CO$5)=FALSE,(INDEX(FRED!$1:$1048576,MATCH(US!CO$5,FRED!$A:$A,0),MATCH(US!$B27,FRED!$1:$1,0))),(SUM(CC27:CN27)))),"")</f>
        <v/>
      </c>
      <c r="CP27" s="60">
        <f>+IFERROR((IF(ISTEXT(CP$5)=FALSE,(INDEX(FRED!$1:$1048576,MATCH(US!CP$5,FRED!$A:$A,0),MATCH(US!$B27,FRED!$1:$1,0))),(SUM(CD27:CO27)))),"")</f>
        <v>0</v>
      </c>
      <c r="CQ27" s="59" t="str">
        <f>+IFERROR((IF(ISTEXT(CQ$5)=FALSE,(INDEX(FRED!$1:$1048576,MATCH(US!CQ$5,FRED!$A:$A,0),MATCH(US!$B27,FRED!$1:$1,0))),(SUM(CE27:CP27)))),"")</f>
        <v/>
      </c>
      <c r="CR27" s="59" t="str">
        <f>+IFERROR((IF(ISTEXT(CR$5)=FALSE,(INDEX(FRED!$1:$1048576,MATCH(US!CR$5,FRED!$A:$A,0),MATCH(US!$B27,FRED!$1:$1,0))),(SUM(CF27:CQ27)))),"")</f>
        <v/>
      </c>
      <c r="CS27" s="59" t="str">
        <f>+IFERROR((IF(ISTEXT(CS$5)=FALSE,(INDEX(FRED!$1:$1048576,MATCH(US!CS$5,FRED!$A:$A,0),MATCH(US!$B27,FRED!$1:$1,0))),(SUM(CG27:CR27)))),"")</f>
        <v/>
      </c>
      <c r="CT27" s="59" t="str">
        <f>+IFERROR((IF(ISTEXT(CT$5)=FALSE,(INDEX(FRED!$1:$1048576,MATCH(US!CT$5,FRED!$A:$A,0),MATCH(US!$B27,FRED!$1:$1,0))),(SUM(CH27:CS27)))),"")</f>
        <v/>
      </c>
      <c r="CU27" s="59" t="str">
        <f>+IFERROR((IF(ISTEXT(CU$5)=FALSE,(INDEX(FRED!$1:$1048576,MATCH(US!CU$5,FRED!$A:$A,0),MATCH(US!$B27,FRED!$1:$1,0))),(SUM(CI27:CT27)))),"")</f>
        <v/>
      </c>
      <c r="CV27" s="59" t="str">
        <f>+IFERROR((IF(ISTEXT(CV$5)=FALSE,(INDEX(FRED!$1:$1048576,MATCH(US!CV$5,FRED!$A:$A,0),MATCH(US!$B27,FRED!$1:$1,0))),(SUM(CJ27:CU27)))),"")</f>
        <v/>
      </c>
      <c r="CW27" s="59" t="str">
        <f>+IFERROR((IF(ISTEXT(CW$5)=FALSE,(INDEX(FRED!$1:$1048576,MATCH(US!CW$5,FRED!$A:$A,0),MATCH(US!$B27,FRED!$1:$1,0))),(SUM(CK27:CV27)))),"")</f>
        <v/>
      </c>
      <c r="CX27" s="59" t="str">
        <f>+IFERROR((IF(ISTEXT(CX$5)=FALSE,(INDEX(FRED!$1:$1048576,MATCH(US!CX$5,FRED!$A:$A,0),MATCH(US!$B27,FRED!$1:$1,0))),(SUM(CL27:CW27)))),"")</f>
        <v/>
      </c>
      <c r="CY27" s="59" t="str">
        <f>+IFERROR((IF(ISTEXT(CY$5)=FALSE,(INDEX(FRED!$1:$1048576,MATCH(US!CY$5,FRED!$A:$A,0),MATCH(US!$B27,FRED!$1:$1,0))),(SUM(CM27:CX27)))),"")</f>
        <v/>
      </c>
      <c r="CZ27" s="59" t="str">
        <f>+IFERROR((IF(ISTEXT(CZ$5)=FALSE,(INDEX(FRED!$1:$1048576,MATCH(US!CZ$5,FRED!$A:$A,0),MATCH(US!$B27,FRED!$1:$1,0))),(SUM(CN27:CY27)))),"")</f>
        <v/>
      </c>
      <c r="DA27" s="59" t="str">
        <f>+IFERROR((IF(ISTEXT(DA$5)=FALSE,(INDEX(FRED!$1:$1048576,MATCH(US!DA$5,FRED!$A:$A,0),MATCH(US!$B27,FRED!$1:$1,0))),(SUM(CO27:CZ27)))),"")</f>
        <v/>
      </c>
      <c r="DB27" s="59" t="str">
        <f>+IFERROR((IF(ISTEXT(DB$5)=FALSE,(INDEX(FRED!$1:$1048576,MATCH(US!DB$5,FRED!$A:$A,0),MATCH(US!$B27,FRED!$1:$1,0))),(SUM(CP27:DA27)))),"")</f>
        <v/>
      </c>
      <c r="DC27" s="60">
        <f>+IFERROR((IF(ISTEXT(DC$5)=FALSE,(INDEX(FRED!$1:$1048576,MATCH(US!DC$5,FRED!$A:$A,0),MATCH(US!$B27,FRED!$1:$1,0))),(SUM(CQ27:DB27)))),"")</f>
        <v>0</v>
      </c>
      <c r="DD27" s="59" t="str">
        <f>+IFERROR((IF(ISTEXT(DD$5)=FALSE,(INDEX(FRED!$1:$1048576,MATCH(US!DD$5,FRED!$A:$A,0),MATCH(US!$B27,FRED!$1:$1,0))),(SUM(CR27:DC27)))),"")</f>
        <v/>
      </c>
      <c r="DE27" s="59" t="str">
        <f>+IFERROR((IF(ISTEXT(DE$5)=FALSE,(INDEX(FRED!$1:$1048576,MATCH(US!DE$5,FRED!$A:$A,0),MATCH(US!$B27,FRED!$1:$1,0))),(SUM(CS27:DD27)))),"")</f>
        <v/>
      </c>
      <c r="DF27" s="59" t="str">
        <f>+IFERROR((IF(ISTEXT(DF$5)=FALSE,(INDEX(FRED!$1:$1048576,MATCH(US!DF$5,FRED!$A:$A,0),MATCH(US!$B27,FRED!$1:$1,0))),(SUM(CT27:DE27)))),"")</f>
        <v/>
      </c>
      <c r="DG27" s="59" t="str">
        <f>+IFERROR((IF(ISTEXT(DG$5)=FALSE,(INDEX(FRED!$1:$1048576,MATCH(US!DG$5,FRED!$A:$A,0),MATCH(US!$B27,FRED!$1:$1,0))),(SUM(CU27:DF27)))),"")</f>
        <v/>
      </c>
      <c r="DH27" s="59" t="str">
        <f>+IFERROR((IF(ISTEXT(DH$5)=FALSE,(INDEX(FRED!$1:$1048576,MATCH(US!DH$5,FRED!$A:$A,0),MATCH(US!$B27,FRED!$1:$1,0))),(SUM(CV27:DG27)))),"")</f>
        <v/>
      </c>
      <c r="DI27" s="59" t="str">
        <f>+IFERROR((IF(ISTEXT(DI$5)=FALSE,(INDEX(FRED!$1:$1048576,MATCH(US!DI$5,FRED!$A:$A,0),MATCH(US!$B27,FRED!$1:$1,0))),(SUM(CW27:DH27)))),"")</f>
        <v/>
      </c>
      <c r="DJ27" s="59" t="str">
        <f>+IFERROR((IF(ISTEXT(DJ$5)=FALSE,(INDEX(FRED!$1:$1048576,MATCH(US!DJ$5,FRED!$A:$A,0),MATCH(US!$B27,FRED!$1:$1,0))),(SUM(CX27:DI27)))),"")</f>
        <v/>
      </c>
      <c r="DK27" s="59" t="str">
        <f>+IFERROR((IF(ISTEXT(DK$5)=FALSE,(INDEX(FRED!$1:$1048576,MATCH(US!DK$5,FRED!$A:$A,0),MATCH(US!$B27,FRED!$1:$1,0))),(SUM(CY27:DJ27)))),"")</f>
        <v/>
      </c>
      <c r="DL27" s="59" t="str">
        <f>+IFERROR((IF(ISTEXT(DL$5)=FALSE,(INDEX(FRED!$1:$1048576,MATCH(US!DL$5,FRED!$A:$A,0),MATCH(US!$B27,FRED!$1:$1,0))),(SUM(CZ27:DK27)))),"")</f>
        <v/>
      </c>
      <c r="DM27" s="59" t="str">
        <f>+IFERROR((IF(ISTEXT(DM$5)=FALSE,(INDEX(FRED!$1:$1048576,MATCH(US!DM$5,FRED!$A:$A,0),MATCH(US!$B27,FRED!$1:$1,0))),(SUM(DA27:DL27)))),"")</f>
        <v/>
      </c>
      <c r="DN27" s="59" t="str">
        <f>+IFERROR((IF(ISTEXT(DN$5)=FALSE,(INDEX(FRED!$1:$1048576,MATCH(US!DN$5,FRED!$A:$A,0),MATCH(US!$B27,FRED!$1:$1,0))),(SUM(DB27:DM27)))),"")</f>
        <v/>
      </c>
      <c r="DO27" s="59" t="str">
        <f>+IFERROR((IF(ISTEXT(DO$5)=FALSE,(INDEX(FRED!$1:$1048576,MATCH(US!DO$5,FRED!$A:$A,0),MATCH(US!$B27,FRED!$1:$1,0))),(SUM(DC27:DN27)))),"")</f>
        <v/>
      </c>
      <c r="DP27" s="60">
        <f>+IFERROR((IF(ISTEXT(DP$5)=FALSE,(INDEX(FRED!$1:$1048576,MATCH(US!DP$5,FRED!$A:$A,0),MATCH(US!$B27,FRED!$1:$1,0))),(SUM(DD27:DO27)))),"")</f>
        <v>0</v>
      </c>
      <c r="DQ27" s="59" t="str">
        <f>+IFERROR((IF(ISTEXT(DQ$5)=FALSE,(INDEX(FRED!$1:$1048576,MATCH(US!DQ$5,FRED!$A:$A,0),MATCH(US!$B27,FRED!$1:$1,0))),(SUM(DE27:DP27)))),"")</f>
        <v/>
      </c>
      <c r="DR27" s="59" t="str">
        <f>+IFERROR((IF(ISTEXT(DR$5)=FALSE,(INDEX(FRED!$1:$1048576,MATCH(US!DR$5,FRED!$A:$A,0),MATCH(US!$B27,FRED!$1:$1,0))),(SUM(DF27:DQ27)))),"")</f>
        <v/>
      </c>
      <c r="DS27" s="59" t="str">
        <f>+IFERROR((IF(ISTEXT(DS$5)=FALSE,(INDEX(FRED!$1:$1048576,MATCH(US!DS$5,FRED!$A:$A,0),MATCH(US!$B27,FRED!$1:$1,0))),(SUM(DG27:DR27)))),"")</f>
        <v/>
      </c>
      <c r="DT27" s="59" t="str">
        <f>+IFERROR((IF(ISTEXT(DT$5)=FALSE,(INDEX(FRED!$1:$1048576,MATCH(US!DT$5,FRED!$A:$A,0),MATCH(US!$B27,FRED!$1:$1,0))),(SUM(DH27:DS27)))),"")</f>
        <v/>
      </c>
      <c r="DU27" s="59" t="str">
        <f>+IFERROR((IF(ISTEXT(DU$5)=FALSE,(INDEX(FRED!$1:$1048576,MATCH(US!DU$5,FRED!$A:$A,0),MATCH(US!$B27,FRED!$1:$1,0))),(SUM(DI27:DT27)))),"")</f>
        <v/>
      </c>
      <c r="DV27" s="59" t="str">
        <f>+IFERROR((IF(ISTEXT(DV$5)=FALSE,(INDEX(FRED!$1:$1048576,MATCH(US!DV$5,FRED!$A:$A,0),MATCH(US!$B27,FRED!$1:$1,0))),(SUM(DJ27:DU27)))),"")</f>
        <v/>
      </c>
      <c r="DW27" s="59" t="str">
        <f>+IFERROR((IF(ISTEXT(DW$5)=FALSE,(INDEX(FRED!$1:$1048576,MATCH(US!DW$5,FRED!$A:$A,0),MATCH(US!$B27,FRED!$1:$1,0))),(SUM(DK27:DV27)))),"")</f>
        <v/>
      </c>
      <c r="DX27" s="59" t="str">
        <f>+IFERROR((IF(ISTEXT(DX$5)=FALSE,(INDEX(FRED!$1:$1048576,MATCH(US!DX$5,FRED!$A:$A,0),MATCH(US!$B27,FRED!$1:$1,0))),(SUM(DL27:DW27)))),"")</f>
        <v/>
      </c>
      <c r="DY27" s="59" t="str">
        <f>+IFERROR((IF(ISTEXT(DY$5)=FALSE,(INDEX(FRED!$1:$1048576,MATCH(US!DY$5,FRED!$A:$A,0),MATCH(US!$B27,FRED!$1:$1,0))),(SUM(DM27:DX27)))),"")</f>
        <v/>
      </c>
      <c r="DZ27" s="59" t="str">
        <f>+IFERROR((IF(ISTEXT(DZ$5)=FALSE,(INDEX(FRED!$1:$1048576,MATCH(US!DZ$5,FRED!$A:$A,0),MATCH(US!$B27,FRED!$1:$1,0))),(SUM(DN27:DY27)))),"")</f>
        <v/>
      </c>
      <c r="EA27" s="59" t="str">
        <f>+IFERROR((IF(ISTEXT(EA$5)=FALSE,(INDEX(FRED!$1:$1048576,MATCH(US!EA$5,FRED!$A:$A,0),MATCH(US!$B27,FRED!$1:$1,0))),(SUM(DO27:DZ27)))),"")</f>
        <v/>
      </c>
      <c r="EB27" s="59" t="str">
        <f>+IFERROR((IF(ISTEXT(EB$5)=FALSE,(INDEX(FRED!$1:$1048576,MATCH(US!EB$5,FRED!$A:$A,0),MATCH(US!$B27,FRED!$1:$1,0))),(SUM(DP27:EA27)))),"")</f>
        <v/>
      </c>
      <c r="EC27" s="60">
        <f>+IFERROR((IF(ISTEXT(EC$5)=FALSE,(INDEX(FRED!$1:$1048576,MATCH(US!EC$5,FRED!$A:$A,0),MATCH(US!$B27,FRED!$1:$1,0))),(SUM(DQ27:EB27)))),"")</f>
        <v>0</v>
      </c>
      <c r="ED27" s="59" t="str">
        <f>+IFERROR((IF(ISTEXT(ED$5)=FALSE,(INDEX(FRED!$1:$1048576,MATCH(US!ED$5,FRED!$A:$A,0),MATCH(US!$B27,FRED!$1:$1,0))),(SUM(DR27:EC27)))),"")</f>
        <v/>
      </c>
      <c r="EE27" s="59" t="str">
        <f>+IFERROR((IF(ISTEXT(EE$5)=FALSE,(INDEX(FRED!$1:$1048576,MATCH(US!EE$5,FRED!$A:$A,0),MATCH(US!$B27,FRED!$1:$1,0))),(SUM(DS27:ED27)))),"")</f>
        <v/>
      </c>
      <c r="EF27" s="59" t="str">
        <f>+IFERROR((IF(ISTEXT(EF$5)=FALSE,(INDEX(FRED!$1:$1048576,MATCH(US!EF$5,FRED!$A:$A,0),MATCH(US!$B27,FRED!$1:$1,0))),(SUM(DT27:EE27)))),"")</f>
        <v/>
      </c>
      <c r="EG27" s="59" t="str">
        <f>+IFERROR((IF(ISTEXT(EG$5)=FALSE,(INDEX(FRED!$1:$1048576,MATCH(US!EG$5,FRED!$A:$A,0),MATCH(US!$B27,FRED!$1:$1,0))),(SUM(DU27:EF27)))),"")</f>
        <v/>
      </c>
      <c r="EH27" s="59" t="str">
        <f>+IFERROR((IF(ISTEXT(EH$5)=FALSE,(INDEX(FRED!$1:$1048576,MATCH(US!EH$5,FRED!$A:$A,0),MATCH(US!$B27,FRED!$1:$1,0))),(SUM(DV27:EG27)))),"")</f>
        <v/>
      </c>
      <c r="EI27" s="59" t="str">
        <f>+IFERROR((IF(ISTEXT(EI$5)=FALSE,(INDEX(FRED!$1:$1048576,MATCH(US!EI$5,FRED!$A:$A,0),MATCH(US!$B27,FRED!$1:$1,0))),(SUM(DW27:EH27)))),"")</f>
        <v/>
      </c>
      <c r="EJ27" s="59" t="str">
        <f>+IFERROR((IF(ISTEXT(EJ$5)=FALSE,(INDEX(FRED!$1:$1048576,MATCH(US!EJ$5,FRED!$A:$A,0),MATCH(US!$B27,FRED!$1:$1,0))),(SUM(DX27:EI27)))),"")</f>
        <v/>
      </c>
      <c r="EK27" s="59" t="str">
        <f>+IFERROR((IF(ISTEXT(EK$5)=FALSE,(INDEX(FRED!$1:$1048576,MATCH(US!EK$5,FRED!$A:$A,0),MATCH(US!$B27,FRED!$1:$1,0))),(SUM(DY27:EJ27)))),"")</f>
        <v/>
      </c>
      <c r="EL27" s="59" t="str">
        <f>+IFERROR((IF(ISTEXT(EL$5)=FALSE,(INDEX(FRED!$1:$1048576,MATCH(US!EL$5,FRED!$A:$A,0),MATCH(US!$B27,FRED!$1:$1,0))),(SUM(DZ27:EK27)))),"")</f>
        <v/>
      </c>
      <c r="EM27" s="59" t="str">
        <f>+IFERROR((IF(ISTEXT(EM$5)=FALSE,(INDEX(FRED!$1:$1048576,MATCH(US!EM$5,FRED!$A:$A,0),MATCH(US!$B27,FRED!$1:$1,0))),(SUM(EA27:EL27)))),"")</f>
        <v/>
      </c>
      <c r="EN27" s="59" t="str">
        <f>+IFERROR((IF(ISTEXT(EN$5)=FALSE,(INDEX(FRED!$1:$1048576,MATCH(US!EN$5,FRED!$A:$A,0),MATCH(US!$B27,FRED!$1:$1,0))),(SUM(EB27:EM27)))),"")</f>
        <v/>
      </c>
      <c r="EO27" s="59" t="str">
        <f>+IFERROR((IF(ISTEXT(EO$5)=FALSE,(INDEX(FRED!$1:$1048576,MATCH(US!EO$5,FRED!$A:$A,0),MATCH(US!$B27,FRED!$1:$1,0))),(SUM(EC27:EN27)))),"")</f>
        <v/>
      </c>
      <c r="EP27" s="60">
        <f>+IFERROR((IF(ISTEXT(EP$5)=FALSE,(INDEX(FRED!$1:$1048576,MATCH(US!EP$5,FRED!$A:$A,0),MATCH(US!$B27,FRED!$1:$1,0))),(SUM(ED27:EO27)))),"")</f>
        <v>0</v>
      </c>
      <c r="EQ27" s="59" t="str">
        <f>+IFERROR((IF(ISTEXT(EQ$5)=FALSE,(INDEX(FRED!$1:$1048576,MATCH(US!EQ$5,FRED!$A:$A,0),MATCH(US!$B27,FRED!$1:$1,0))),(SUM(EE27:EP27)))),"")</f>
        <v/>
      </c>
      <c r="ER27" s="59" t="str">
        <f>+IFERROR((IF(ISTEXT(ER$5)=FALSE,(INDEX(FRED!$1:$1048576,MATCH(US!ER$5,FRED!$A:$A,0),MATCH(US!$B27,FRED!$1:$1,0))),(SUM(EF27:EQ27)))),"")</f>
        <v/>
      </c>
      <c r="ES27" s="59" t="str">
        <f>+IFERROR((IF(ISTEXT(ES$5)=FALSE,(INDEX(FRED!$1:$1048576,MATCH(US!ES$5,FRED!$A:$A,0),MATCH(US!$B27,FRED!$1:$1,0))),(SUM(EG27:ER27)))),"")</f>
        <v/>
      </c>
      <c r="ET27" s="59" t="str">
        <f>+IFERROR((IF(ISTEXT(ET$5)=FALSE,(INDEX(FRED!$1:$1048576,MATCH(US!ET$5,FRED!$A:$A,0),MATCH(US!$B27,FRED!$1:$1,0))),(SUM(EH27:ES27)))),"")</f>
        <v/>
      </c>
      <c r="EU27" s="59" t="str">
        <f>+IFERROR((IF(ISTEXT(EU$5)=FALSE,(INDEX(FRED!$1:$1048576,MATCH(US!EU$5,FRED!$A:$A,0),MATCH(US!$B27,FRED!$1:$1,0))),(SUM(EI27:ET27)))),"")</f>
        <v/>
      </c>
      <c r="EV27" s="59" t="str">
        <f>+IFERROR((IF(ISTEXT(EV$5)=FALSE,(INDEX(FRED!$1:$1048576,MATCH(US!EV$5,FRED!$A:$A,0),MATCH(US!$B27,FRED!$1:$1,0))),(SUM(EJ27:EU27)))),"")</f>
        <v/>
      </c>
      <c r="EW27" s="59" t="str">
        <f>+IFERROR((IF(ISTEXT(EW$5)=FALSE,(INDEX(FRED!$1:$1048576,MATCH(US!EW$5,FRED!$A:$A,0),MATCH(US!$B27,FRED!$1:$1,0))),(SUM(EK27:EV27)))),"")</f>
        <v/>
      </c>
      <c r="EX27" s="59" t="str">
        <f>+IFERROR((IF(ISTEXT(EX$5)=FALSE,(INDEX(FRED!$1:$1048576,MATCH(US!EX$5,FRED!$A:$A,0),MATCH(US!$B27,FRED!$1:$1,0))),(SUM(EL27:EW27)))),"")</f>
        <v/>
      </c>
      <c r="EY27" s="59" t="str">
        <f>+IFERROR((IF(ISTEXT(EY$5)=FALSE,(INDEX(FRED!$1:$1048576,MATCH(US!EY$5,FRED!$A:$A,0),MATCH(US!$B27,FRED!$1:$1,0))),(SUM(EM27:EX27)))),"")</f>
        <v/>
      </c>
      <c r="EZ27" s="59" t="str">
        <f>+IFERROR((IF(ISTEXT(EZ$5)=FALSE,(INDEX(FRED!$1:$1048576,MATCH(US!EZ$5,FRED!$A:$A,0),MATCH(US!$B27,FRED!$1:$1,0))),(SUM(EN27:EY27)))),"")</f>
        <v/>
      </c>
      <c r="FA27" s="59" t="str">
        <f>+IFERROR((IF(ISTEXT(FA$5)=FALSE,(INDEX(FRED!$1:$1048576,MATCH(US!FA$5,FRED!$A:$A,0),MATCH(US!$B27,FRED!$1:$1,0))),(SUM(EO27:EZ27)))),"")</f>
        <v/>
      </c>
      <c r="FB27" s="59" t="str">
        <f>+IFERROR((IF(ISTEXT(FB$5)=FALSE,(INDEX(FRED!$1:$1048576,MATCH(US!FB$5,FRED!$A:$A,0),MATCH(US!$B27,FRED!$1:$1,0))),(SUM(EP27:FA27)))),"")</f>
        <v/>
      </c>
      <c r="FC27" s="60">
        <f>+IFERROR((IF(ISTEXT(FC$5)=FALSE,(INDEX(FRED!$1:$1048576,MATCH(US!FC$5,FRED!$A:$A,0),MATCH(US!$B27,FRED!$1:$1,0))),(SUM(EQ27:FB27)))),"")</f>
        <v>0</v>
      </c>
      <c r="FD27" s="59" t="str">
        <f>+IFERROR((IF(ISTEXT(FD$5)=FALSE,(INDEX(FRED!$1:$1048576,MATCH(US!FD$5,FRED!$A:$A,0),MATCH(US!$B27,FRED!$1:$1,0))),(SUM(ER27:FC27)))),"")</f>
        <v/>
      </c>
      <c r="FE27" s="59" t="str">
        <f>+IFERROR((IF(ISTEXT(FE$5)=FALSE,(INDEX(FRED!$1:$1048576,MATCH(US!FE$5,FRED!$A:$A,0),MATCH(US!$B27,FRED!$1:$1,0))),(SUM(ES27:FD27)))),"")</f>
        <v/>
      </c>
      <c r="FF27" s="59" t="str">
        <f>+IFERROR((IF(ISTEXT(FF$5)=FALSE,(INDEX(FRED!$1:$1048576,MATCH(US!FF$5,FRED!$A:$A,0),MATCH(US!$B27,FRED!$1:$1,0))),(SUM(ET27:FE27)))),"")</f>
        <v/>
      </c>
      <c r="FG27" s="59" t="str">
        <f>+IFERROR((IF(ISTEXT(FG$5)=FALSE,(INDEX(FRED!$1:$1048576,MATCH(US!FG$5,FRED!$A:$A,0),MATCH(US!$B27,FRED!$1:$1,0))),(SUM(EU27:FF27)))),"")</f>
        <v/>
      </c>
      <c r="FH27" s="59" t="str">
        <f>+IFERROR((IF(ISTEXT(FH$5)=FALSE,(INDEX(FRED!$1:$1048576,MATCH(US!FH$5,FRED!$A:$A,0),MATCH(US!$B27,FRED!$1:$1,0))),(SUM(EV27:FG27)))),"")</f>
        <v/>
      </c>
      <c r="FI27" s="59" t="str">
        <f>+IFERROR((IF(ISTEXT(FI$5)=FALSE,(INDEX(FRED!$1:$1048576,MATCH(US!FI$5,FRED!$A:$A,0),MATCH(US!$B27,FRED!$1:$1,0))),(SUM(EW27:FH27)))),"")</f>
        <v/>
      </c>
      <c r="FJ27" s="59" t="str">
        <f>+IFERROR((IF(ISTEXT(FJ$5)=FALSE,(INDEX(FRED!$1:$1048576,MATCH(US!FJ$5,FRED!$A:$A,0),MATCH(US!$B27,FRED!$1:$1,0))),(SUM(EX27:FI27)))),"")</f>
        <v/>
      </c>
      <c r="FK27" s="59" t="str">
        <f>+IFERROR((IF(ISTEXT(FK$5)=FALSE,(INDEX(FRED!$1:$1048576,MATCH(US!FK$5,FRED!$A:$A,0),MATCH(US!$B27,FRED!$1:$1,0))),(SUM(EY27:FJ27)))),"")</f>
        <v/>
      </c>
      <c r="FL27" s="59" t="str">
        <f>+IFERROR((IF(ISTEXT(FL$5)=FALSE,(INDEX(FRED!$1:$1048576,MATCH(US!FL$5,FRED!$A:$A,0),MATCH(US!$B27,FRED!$1:$1,0))),(SUM(EZ27:FK27)))),"")</f>
        <v/>
      </c>
      <c r="FM27" s="59" t="str">
        <f>+IFERROR((IF(ISTEXT(FM$5)=FALSE,(INDEX(FRED!$1:$1048576,MATCH(US!FM$5,FRED!$A:$A,0),MATCH(US!$B27,FRED!$1:$1,0))),(SUM(FA27:FL27)))),"")</f>
        <v/>
      </c>
      <c r="FN27" s="59" t="str">
        <f>+IFERROR((IF(ISTEXT(FN$5)=FALSE,(INDEX(FRED!$1:$1048576,MATCH(US!FN$5,FRED!$A:$A,0),MATCH(US!$B27,FRED!$1:$1,0))),(SUM(FB27:FM27)))),"")</f>
        <v/>
      </c>
      <c r="FO27" s="59" t="str">
        <f>+IFERROR((IF(ISTEXT(FO$5)=FALSE,(INDEX(FRED!$1:$1048576,MATCH(US!FO$5,FRED!$A:$A,0),MATCH(US!$B27,FRED!$1:$1,0))),(SUM(FC27:FN27)))),"")</f>
        <v/>
      </c>
      <c r="FP27" s="60">
        <f>+IFERROR((IF(ISTEXT(FP$5)=FALSE,(INDEX(FRED!$1:$1048576,MATCH(US!FP$5,FRED!$A:$A,0),MATCH(US!$B27,FRED!$1:$1,0))),(SUM(FD27:FO27)))),"")</f>
        <v>0</v>
      </c>
      <c r="FQ27" s="59" t="str">
        <f>+IFERROR((IF(ISTEXT(FQ$5)=FALSE,(INDEX(FRED!$1:$1048576,MATCH(US!FQ$5,FRED!$A:$A,0),MATCH(US!$B27,FRED!$1:$1,0))),(SUM(FE27:FP27)))),"")</f>
        <v/>
      </c>
      <c r="FR27" s="59" t="str">
        <f>+IFERROR((IF(ISTEXT(FR$5)=FALSE,(INDEX(FRED!$1:$1048576,MATCH(US!FR$5,FRED!$A:$A,0),MATCH(US!$B27,FRED!$1:$1,0))),(SUM(FF27:FQ27)))),"")</f>
        <v/>
      </c>
      <c r="FS27" s="59" t="str">
        <f>+IFERROR((IF(ISTEXT(FS$5)=FALSE,(INDEX(FRED!$1:$1048576,MATCH(US!FS$5,FRED!$A:$A,0),MATCH(US!$B27,FRED!$1:$1,0))),(SUM(FG27:FR27)))),"")</f>
        <v/>
      </c>
      <c r="FT27" s="59" t="str">
        <f>+IFERROR((IF(ISTEXT(FT$5)=FALSE,(INDEX(FRED!$1:$1048576,MATCH(US!FT$5,FRED!$A:$A,0),MATCH(US!$B27,FRED!$1:$1,0))),(SUM(FH27:FS27)))),"")</f>
        <v/>
      </c>
      <c r="FU27" s="59" t="str">
        <f>+IFERROR((IF(ISTEXT(FU$5)=FALSE,(INDEX(FRED!$1:$1048576,MATCH(US!FU$5,FRED!$A:$A,0),MATCH(US!$B27,FRED!$1:$1,0))),(SUM(FI27:FT27)))),"")</f>
        <v/>
      </c>
      <c r="FV27" s="59" t="str">
        <f>+IFERROR((IF(ISTEXT(FV$5)=FALSE,(INDEX(FRED!$1:$1048576,MATCH(US!FV$5,FRED!$A:$A,0),MATCH(US!$B27,FRED!$1:$1,0))),(SUM(FJ27:FU27)))),"")</f>
        <v/>
      </c>
      <c r="FW27" s="59" t="str">
        <f>+IFERROR((IF(ISTEXT(FW$5)=FALSE,(INDEX(FRED!$1:$1048576,MATCH(US!FW$5,FRED!$A:$A,0),MATCH(US!$B27,FRED!$1:$1,0))),(SUM(FK27:FV27)))),"")</f>
        <v/>
      </c>
      <c r="FX27" s="59" t="str">
        <f>+IFERROR((IF(ISTEXT(FX$5)=FALSE,(INDEX(FRED!$1:$1048576,MATCH(US!FX$5,FRED!$A:$A,0),MATCH(US!$B27,FRED!$1:$1,0))),(SUM(FL27:FW27)))),"")</f>
        <v/>
      </c>
      <c r="FY27" s="59" t="str">
        <f>+IFERROR((IF(ISTEXT(FY$5)=FALSE,(INDEX(FRED!$1:$1048576,MATCH(US!FY$5,FRED!$A:$A,0),MATCH(US!$B27,FRED!$1:$1,0))),(SUM(FM27:FX27)))),"")</f>
        <v/>
      </c>
      <c r="FZ27" s="59" t="str">
        <f>+IFERROR((IF(ISTEXT(FZ$5)=FALSE,(INDEX(FRED!$1:$1048576,MATCH(US!FZ$5,FRED!$A:$A,0),MATCH(US!$B27,FRED!$1:$1,0))),(SUM(FN27:FY27)))),"")</f>
        <v/>
      </c>
      <c r="GA27" s="59" t="str">
        <f>+IFERROR((IF(ISTEXT(GA$5)=FALSE,(INDEX(FRED!$1:$1048576,MATCH(US!GA$5,FRED!$A:$A,0),MATCH(US!$B27,FRED!$1:$1,0))),(SUM(FO27:FZ27)))),"")</f>
        <v/>
      </c>
      <c r="GB27" s="59" t="str">
        <f>+IFERROR((IF(ISTEXT(GB$5)=FALSE,(INDEX(FRED!$1:$1048576,MATCH(US!GB$5,FRED!$A:$A,0),MATCH(US!$B27,FRED!$1:$1,0))),(SUM(FP27:GA27)))),"")</f>
        <v/>
      </c>
      <c r="GC27" s="60">
        <f>+IFERROR((IF(ISTEXT(GC$5)=FALSE,(INDEX(FRED!$1:$1048576,MATCH(US!GC$5,FRED!$A:$A,0),MATCH(US!$B27,FRED!$1:$1,0))),(SUM(FQ27:GB27)))),"")</f>
        <v>0</v>
      </c>
      <c r="GD27" s="59" t="str">
        <f>+IFERROR((IF(ISTEXT(GD$5)=FALSE,(INDEX(FRED!$1:$1048576,MATCH(US!GD$5,FRED!$A:$A,0),MATCH(US!$B27,FRED!$1:$1,0))),(SUM(FR27:GC27)))),"")</f>
        <v/>
      </c>
      <c r="GE27" s="59" t="str">
        <f>+IFERROR((IF(ISTEXT(GE$5)=FALSE,(INDEX(FRED!$1:$1048576,MATCH(US!GE$5,FRED!$A:$A,0),MATCH(US!$B27,FRED!$1:$1,0))),(SUM(FS27:GD27)))),"")</f>
        <v/>
      </c>
      <c r="GF27" s="59" t="str">
        <f>+IFERROR((IF(ISTEXT(GF$5)=FALSE,(INDEX(FRED!$1:$1048576,MATCH(US!GF$5,FRED!$A:$A,0),MATCH(US!$B27,FRED!$1:$1,0))),(SUM(FT27:GE27)))),"")</f>
        <v/>
      </c>
      <c r="GG27" s="59" t="str">
        <f>+IFERROR((IF(ISTEXT(GG$5)=FALSE,(INDEX(FRED!$1:$1048576,MATCH(US!GG$5,FRED!$A:$A,0),MATCH(US!$B27,FRED!$1:$1,0))),(SUM(FU27:GF27)))),"")</f>
        <v/>
      </c>
      <c r="GH27" s="59" t="str">
        <f>+IFERROR((IF(ISTEXT(GH$5)=FALSE,(INDEX(FRED!$1:$1048576,MATCH(US!GH$5,FRED!$A:$A,0),MATCH(US!$B27,FRED!$1:$1,0))),(SUM(FV27:GG27)))),"")</f>
        <v/>
      </c>
      <c r="GI27" s="59" t="str">
        <f>+IFERROR((IF(ISTEXT(GI$5)=FALSE,(INDEX(FRED!$1:$1048576,MATCH(US!GI$5,FRED!$A:$A,0),MATCH(US!$B27,FRED!$1:$1,0))),(SUM(FW27:GH27)))),"")</f>
        <v/>
      </c>
      <c r="GJ27" s="59" t="str">
        <f>+IFERROR((IF(ISTEXT(GJ$5)=FALSE,(INDEX(FRED!$1:$1048576,MATCH(US!GJ$5,FRED!$A:$A,0),MATCH(US!$B27,FRED!$1:$1,0))),(SUM(FX27:GI27)))),"")</f>
        <v/>
      </c>
      <c r="GK27" s="59" t="str">
        <f>+IFERROR((IF(ISTEXT(GK$5)=FALSE,(INDEX(FRED!$1:$1048576,MATCH(US!GK$5,FRED!$A:$A,0),MATCH(US!$B27,FRED!$1:$1,0))),(SUM(FY27:GJ27)))),"")</f>
        <v/>
      </c>
      <c r="GL27" s="59" t="str">
        <f>+IFERROR((IF(ISTEXT(GL$5)=FALSE,(INDEX(FRED!$1:$1048576,MATCH(US!GL$5,FRED!$A:$A,0),MATCH(US!$B27,FRED!$1:$1,0))),(SUM(FZ27:GK27)))),"")</f>
        <v/>
      </c>
      <c r="GM27" s="59" t="str">
        <f>+IFERROR((IF(ISTEXT(GM$5)=FALSE,(INDEX(FRED!$1:$1048576,MATCH(US!GM$5,FRED!$A:$A,0),MATCH(US!$B27,FRED!$1:$1,0))),(SUM(GA27:GL27)))),"")</f>
        <v/>
      </c>
      <c r="GN27" s="59" t="str">
        <f>+IFERROR((IF(ISTEXT(GN$5)=FALSE,(INDEX(FRED!$1:$1048576,MATCH(US!GN$5,FRED!$A:$A,0),MATCH(US!$B27,FRED!$1:$1,0))),(SUM(GB27:GM27)))),"")</f>
        <v/>
      </c>
      <c r="GO27" s="59" t="str">
        <f>+IFERROR((IF(ISTEXT(GO$5)=FALSE,(INDEX(FRED!$1:$1048576,MATCH(US!GO$5,FRED!$A:$A,0),MATCH(US!$B27,FRED!$1:$1,0))),(SUM(GC27:GN27)))),"")</f>
        <v/>
      </c>
      <c r="GP27" s="60">
        <f>+IFERROR((IF(ISTEXT(GP$5)=FALSE,(INDEX(FRED!$1:$1048576,MATCH(US!GP$5,FRED!$A:$A,0),MATCH(US!$B27,FRED!$1:$1,0))),(SUM(GD27:GO27)))),"")</f>
        <v>0</v>
      </c>
      <c r="GQ27" s="59" t="str">
        <f>+IFERROR((IF(ISTEXT(GQ$5)=FALSE,(INDEX(FRED!$1:$1048576,MATCH(US!GQ$5,FRED!$A:$A,0),MATCH(US!$B27,FRED!$1:$1,0))),(SUM(GE27:GP27)))),"")</f>
        <v/>
      </c>
      <c r="GR27" s="59" t="str">
        <f>+IFERROR((IF(ISTEXT(GR$5)=FALSE,(INDEX(FRED!$1:$1048576,MATCH(US!GR$5,FRED!$A:$A,0),MATCH(US!$B27,FRED!$1:$1,0))),(SUM(GF27:GQ27)))),"")</f>
        <v/>
      </c>
      <c r="GS27" s="59" t="str">
        <f>+IFERROR((IF(ISTEXT(GS$5)=FALSE,(INDEX(FRED!$1:$1048576,MATCH(US!GS$5,FRED!$A:$A,0),MATCH(US!$B27,FRED!$1:$1,0))),(SUM(GG27:GR27)))),"")</f>
        <v/>
      </c>
      <c r="GT27" s="59" t="str">
        <f>+IFERROR((IF(ISTEXT(GT$5)=FALSE,(INDEX(FRED!$1:$1048576,MATCH(US!GT$5,FRED!$A:$A,0),MATCH(US!$B27,FRED!$1:$1,0))),(SUM(GH27:GS27)))),"")</f>
        <v/>
      </c>
      <c r="GU27" s="59" t="str">
        <f>+IFERROR((IF(ISTEXT(GU$5)=FALSE,(INDEX(FRED!$1:$1048576,MATCH(US!GU$5,FRED!$A:$A,0),MATCH(US!$B27,FRED!$1:$1,0))),(SUM(GI27:GT27)))),"")</f>
        <v/>
      </c>
      <c r="GV27" s="59" t="str">
        <f>+IFERROR((IF(ISTEXT(GV$5)=FALSE,(INDEX(FRED!$1:$1048576,MATCH(US!GV$5,FRED!$A:$A,0),MATCH(US!$B27,FRED!$1:$1,0))),(SUM(GJ27:GU27)))),"")</f>
        <v/>
      </c>
      <c r="GW27" s="59" t="str">
        <f>+IFERROR((IF(ISTEXT(GW$5)=FALSE,(INDEX(FRED!$1:$1048576,MATCH(US!GW$5,FRED!$A:$A,0),MATCH(US!$B27,FRED!$1:$1,0))),(SUM(GK27:GV27)))),"")</f>
        <v/>
      </c>
      <c r="GX27" s="59" t="str">
        <f>+IFERROR((IF(ISTEXT(GX$5)=FALSE,(INDEX(FRED!$1:$1048576,MATCH(US!GX$5,FRED!$A:$A,0),MATCH(US!$B27,FRED!$1:$1,0))),(SUM(GL27:GW27)))),"")</f>
        <v/>
      </c>
      <c r="GY27" s="59" t="str">
        <f>+IFERROR((IF(ISTEXT(GY$5)=FALSE,(INDEX(FRED!$1:$1048576,MATCH(US!GY$5,FRED!$A:$A,0),MATCH(US!$B27,FRED!$1:$1,0))),(SUM(GM27:GX27)))),"")</f>
        <v/>
      </c>
      <c r="GZ27" s="59" t="str">
        <f>+IFERROR((IF(ISTEXT(GZ$5)=FALSE,(INDEX(FRED!$1:$1048576,MATCH(US!GZ$5,FRED!$A:$A,0),MATCH(US!$B27,FRED!$1:$1,0))),(SUM(GN27:GY27)))),"")</f>
        <v/>
      </c>
      <c r="HA27" s="59" t="str">
        <f>+IFERROR((IF(ISTEXT(HA$5)=FALSE,(INDEX(FRED!$1:$1048576,MATCH(US!HA$5,FRED!$A:$A,0),MATCH(US!$B27,FRED!$1:$1,0))),(SUM(GO27:GZ27)))),"")</f>
        <v/>
      </c>
      <c r="HB27" s="59" t="str">
        <f>+IFERROR((IF(ISTEXT(HB$5)=FALSE,(INDEX(FRED!$1:$1048576,MATCH(US!HB$5,FRED!$A:$A,0),MATCH(US!$B27,FRED!$1:$1,0))),(SUM(GP27:HA27)))),"")</f>
        <v/>
      </c>
      <c r="HC27" s="60">
        <f>+IFERROR((IF(ISTEXT(HC$5)=FALSE,(INDEX(FRED!$1:$1048576,MATCH(US!HC$5,FRED!$A:$A,0),MATCH(US!$B27,FRED!$1:$1,0))),(SUM(GQ27:HB27)))),"")</f>
        <v>0</v>
      </c>
      <c r="HD27" s="59" t="str">
        <f>+IFERROR((IF(ISTEXT(HD$5)=FALSE,(INDEX(FRED!$1:$1048576,MATCH(US!HD$5,FRED!$A:$A,0),MATCH(US!$B27,FRED!$1:$1,0))),(SUM(GR27:HC27)))),"")</f>
        <v/>
      </c>
      <c r="HE27" s="59" t="str">
        <f>+IFERROR((IF(ISTEXT(HE$5)=FALSE,(INDEX(FRED!$1:$1048576,MATCH(US!HE$5,FRED!$A:$A,0),MATCH(US!$B27,FRED!$1:$1,0))),(SUM(GS27:HD27)))),"")</f>
        <v/>
      </c>
      <c r="HF27" s="59" t="str">
        <f>+IFERROR((IF(ISTEXT(HF$5)=FALSE,(INDEX(FRED!$1:$1048576,MATCH(US!HF$5,FRED!$A:$A,0),MATCH(US!$B27,FRED!$1:$1,0))),(SUM(GT27:HE27)))),"")</f>
        <v/>
      </c>
      <c r="HG27" s="59" t="str">
        <f>+IFERROR((IF(ISTEXT(HG$5)=FALSE,(INDEX(FRED!$1:$1048576,MATCH(US!HG$5,FRED!$A:$A,0),MATCH(US!$B27,FRED!$1:$1,0))),(SUM(GU27:HF27)))),"")</f>
        <v/>
      </c>
      <c r="HH27" s="59" t="str">
        <f>+IFERROR((IF(ISTEXT(HH$5)=FALSE,(INDEX(FRED!$1:$1048576,MATCH(US!HH$5,FRED!$A:$A,0),MATCH(US!$B27,FRED!$1:$1,0))),(SUM(GV27:HG27)))),"")</f>
        <v/>
      </c>
      <c r="HI27" s="59" t="str">
        <f>+IFERROR((IF(ISTEXT(HI$5)=FALSE,(INDEX(FRED!$1:$1048576,MATCH(US!HI$5,FRED!$A:$A,0),MATCH(US!$B27,FRED!$1:$1,0))),(SUM(GW27:HH27)))),"")</f>
        <v/>
      </c>
      <c r="HJ27" s="59" t="str">
        <f>+IFERROR((IF(ISTEXT(HJ$5)=FALSE,(INDEX(FRED!$1:$1048576,MATCH(US!HJ$5,FRED!$A:$A,0),MATCH(US!$B27,FRED!$1:$1,0))),(SUM(GX27:HI27)))),"")</f>
        <v/>
      </c>
      <c r="HK27" s="59" t="str">
        <f>+IFERROR((IF(ISTEXT(HK$5)=FALSE,(INDEX(FRED!$1:$1048576,MATCH(US!HK$5,FRED!$A:$A,0),MATCH(US!$B27,FRED!$1:$1,0))),(SUM(GY27:HJ27)))),"")</f>
        <v/>
      </c>
      <c r="HL27" s="59" t="str">
        <f>+IFERROR((IF(ISTEXT(HL$5)=FALSE,(INDEX(FRED!$1:$1048576,MATCH(US!HL$5,FRED!$A:$A,0),MATCH(US!$B27,FRED!$1:$1,0))),(SUM(GZ27:HK27)))),"")</f>
        <v/>
      </c>
      <c r="HM27" s="59" t="str">
        <f>+IFERROR((IF(ISTEXT(HM$5)=FALSE,(INDEX(FRED!$1:$1048576,MATCH(US!HM$5,FRED!$A:$A,0),MATCH(US!$B27,FRED!$1:$1,0))),(SUM(HA27:HL27)))),"")</f>
        <v/>
      </c>
      <c r="HN27" s="59" t="str">
        <f>+IFERROR((IF(ISTEXT(HN$5)=FALSE,(INDEX(FRED!$1:$1048576,MATCH(US!HN$5,FRED!$A:$A,0),MATCH(US!$B27,FRED!$1:$1,0))),(SUM(HB27:HM27)))),"")</f>
        <v/>
      </c>
      <c r="HO27" s="59" t="str">
        <f>+IFERROR((IF(ISTEXT(HO$5)=FALSE,(INDEX(FRED!$1:$1048576,MATCH(US!HO$5,FRED!$A:$A,0),MATCH(US!$B27,FRED!$1:$1,0))),(SUM(HC27:HN27)))),"")</f>
        <v/>
      </c>
      <c r="HP27" s="60">
        <f>+IFERROR((IF(ISTEXT(HP$5)=FALSE,(INDEX(FRED!$1:$1048576,MATCH(US!HP$5,FRED!$A:$A,0),MATCH(US!$B27,FRED!$1:$1,0))),(SUM(HD27:HO27)))),"")</f>
        <v>0</v>
      </c>
      <c r="HQ27" s="59" t="str">
        <f>+IFERROR((IF(ISTEXT(HQ$5)=FALSE,(INDEX(FRED!$1:$1048576,MATCH(US!HQ$5,FRED!$A:$A,0),MATCH(US!$B27,FRED!$1:$1,0))),(SUM(HE27:HP27)))),"")</f>
        <v/>
      </c>
      <c r="HR27" s="59" t="str">
        <f>+IFERROR((IF(ISTEXT(HR$5)=FALSE,(INDEX(FRED!$1:$1048576,MATCH(US!HR$5,FRED!$A:$A,0),MATCH(US!$B27,FRED!$1:$1,0))),(SUM(HF27:HQ27)))),"")</f>
        <v/>
      </c>
      <c r="HS27" s="59" t="str">
        <f>+IFERROR((IF(ISTEXT(HS$5)=FALSE,(INDEX(FRED!$1:$1048576,MATCH(US!HS$5,FRED!$A:$A,0),MATCH(US!$B27,FRED!$1:$1,0))),(SUM(HG27:HR27)))),"")</f>
        <v/>
      </c>
      <c r="HT27" s="59" t="str">
        <f>+IFERROR((IF(ISTEXT(HT$5)=FALSE,(INDEX(FRED!$1:$1048576,MATCH(US!HT$5,FRED!$A:$A,0),MATCH(US!$B27,FRED!$1:$1,0))),(SUM(HH27:HS27)))),"")</f>
        <v/>
      </c>
      <c r="HU27" s="59" t="str">
        <f>+IFERROR((IF(ISTEXT(HU$5)=FALSE,(INDEX(FRED!$1:$1048576,MATCH(US!HU$5,FRED!$A:$A,0),MATCH(US!$B27,FRED!$1:$1,0))),(SUM(HI27:HT27)))),"")</f>
        <v/>
      </c>
      <c r="HV27" s="59" t="str">
        <f>+IFERROR((IF(ISTEXT(HV$5)=FALSE,(INDEX(FRED!$1:$1048576,MATCH(US!HV$5,FRED!$A:$A,0),MATCH(US!$B27,FRED!$1:$1,0))),(SUM(HJ27:HU27)))),"")</f>
        <v/>
      </c>
      <c r="HW27" s="59" t="str">
        <f>+IFERROR((IF(ISTEXT(HW$5)=FALSE,(INDEX(FRED!$1:$1048576,MATCH(US!HW$5,FRED!$A:$A,0),MATCH(US!$B27,FRED!$1:$1,0))),(SUM(HK27:HV27)))),"")</f>
        <v/>
      </c>
      <c r="HX27" s="59" t="str">
        <f>+IFERROR((IF(ISTEXT(HX$5)=FALSE,(INDEX(FRED!$1:$1048576,MATCH(US!HX$5,FRED!$A:$A,0),MATCH(US!$B27,FRED!$1:$1,0))),(SUM(HL27:HW27)))),"")</f>
        <v/>
      </c>
      <c r="HY27" s="59" t="str">
        <f>+IFERROR((IF(ISTEXT(HY$5)=FALSE,(INDEX(FRED!$1:$1048576,MATCH(US!HY$5,FRED!$A:$A,0),MATCH(US!$B27,FRED!$1:$1,0))),(SUM(HM27:HX27)))),"")</f>
        <v/>
      </c>
      <c r="HZ27" s="59" t="str">
        <f>+IFERROR((IF(ISTEXT(HZ$5)=FALSE,(INDEX(FRED!$1:$1048576,MATCH(US!HZ$5,FRED!$A:$A,0),MATCH(US!$B27,FRED!$1:$1,0))),(SUM(HN27:HY27)))),"")</f>
        <v/>
      </c>
      <c r="IA27" s="59" t="str">
        <f>+IFERROR((IF(ISTEXT(IA$5)=FALSE,(INDEX(FRED!$1:$1048576,MATCH(US!IA$5,FRED!$A:$A,0),MATCH(US!$B27,FRED!$1:$1,0))),(SUM(HO27:HZ27)))),"")</f>
        <v/>
      </c>
      <c r="IB27" s="59" t="str">
        <f>+IFERROR((IF(ISTEXT(IB$5)=FALSE,(INDEX(FRED!$1:$1048576,MATCH(US!IB$5,FRED!$A:$A,0),MATCH(US!$B27,FRED!$1:$1,0))),(SUM(HP27:IA27)))),"")</f>
        <v/>
      </c>
      <c r="IC27" s="60">
        <f>+IFERROR((IF(ISTEXT(IC$5)=FALSE,(INDEX(FRED!$1:$1048576,MATCH(US!IC$5,FRED!$A:$A,0),MATCH(US!$B27,FRED!$1:$1,0))),(SUM(HQ27:IB27)))),"")</f>
        <v>0</v>
      </c>
      <c r="ID27" s="59" t="str">
        <f>+IFERROR((IF(ISTEXT(ID$5)=FALSE,(INDEX(FRED!$1:$1048576,MATCH(US!ID$5,FRED!$A:$A,0),MATCH(US!$B27,FRED!$1:$1,0))),(SUM(HR27:IC27)))),"")</f>
        <v/>
      </c>
      <c r="IE27" s="59" t="str">
        <f>+IFERROR((IF(ISTEXT(IE$5)=FALSE,(INDEX(FRED!$1:$1048576,MATCH(US!IE$5,FRED!$A:$A,0),MATCH(US!$B27,FRED!$1:$1,0))),(SUM(HS27:ID27)))),"")</f>
        <v/>
      </c>
      <c r="IF27" s="59" t="str">
        <f>+IFERROR((IF(ISTEXT(IF$5)=FALSE,(INDEX(FRED!$1:$1048576,MATCH(US!IF$5,FRED!$A:$A,0),MATCH(US!$B27,FRED!$1:$1,0))),(SUM(HT27:IE27)))),"")</f>
        <v/>
      </c>
      <c r="IG27" s="59" t="str">
        <f>+IFERROR((IF(ISTEXT(IG$5)=FALSE,(INDEX(FRED!$1:$1048576,MATCH(US!IG$5,FRED!$A:$A,0),MATCH(US!$B27,FRED!$1:$1,0))),(SUM(HU27:IF27)))),"")</f>
        <v/>
      </c>
      <c r="IH27" s="59" t="str">
        <f>+IFERROR((IF(ISTEXT(IH$5)=FALSE,(INDEX(FRED!$1:$1048576,MATCH(US!IH$5,FRED!$A:$A,0),MATCH(US!$B27,FRED!$1:$1,0))),(SUM(HV27:IG27)))),"")</f>
        <v/>
      </c>
      <c r="II27" s="59" t="str">
        <f>+IFERROR((IF(ISTEXT(II$5)=FALSE,(INDEX(FRED!$1:$1048576,MATCH(US!II$5,FRED!$A:$A,0),MATCH(US!$B27,FRED!$1:$1,0))),(SUM(HW27:IH27)))),"")</f>
        <v/>
      </c>
      <c r="IJ27" s="59" t="str">
        <f>+IFERROR((IF(ISTEXT(IJ$5)=FALSE,(INDEX(FRED!$1:$1048576,MATCH(US!IJ$5,FRED!$A:$A,0),MATCH(US!$B27,FRED!$1:$1,0))),(SUM(HX27:II27)))),"")</f>
        <v/>
      </c>
      <c r="IK27" s="59" t="str">
        <f>+IFERROR((IF(ISTEXT(IK$5)=FALSE,(INDEX(FRED!$1:$1048576,MATCH(US!IK$5,FRED!$A:$A,0),MATCH(US!$B27,FRED!$1:$1,0))),(SUM(HY27:IJ27)))),"")</f>
        <v/>
      </c>
      <c r="IL27" s="59" t="str">
        <f>+IFERROR((IF(ISTEXT(IL$5)=FALSE,(INDEX(FRED!$1:$1048576,MATCH(US!IL$5,FRED!$A:$A,0),MATCH(US!$B27,FRED!$1:$1,0))),(SUM(HZ27:IK27)))),"")</f>
        <v/>
      </c>
      <c r="IM27" s="59" t="str">
        <f>+IFERROR((IF(ISTEXT(IM$5)=FALSE,(INDEX(FRED!$1:$1048576,MATCH(US!IM$5,FRED!$A:$A,0),MATCH(US!$B27,FRED!$1:$1,0))),(SUM(IA27:IL27)))),"")</f>
        <v/>
      </c>
      <c r="IN27" s="59" t="str">
        <f>+IFERROR((IF(ISTEXT(IN$5)=FALSE,(INDEX(FRED!$1:$1048576,MATCH(US!IN$5,FRED!$A:$A,0),MATCH(US!$B27,FRED!$1:$1,0))),(SUM(IB27:IM27)))),"")</f>
        <v/>
      </c>
      <c r="IO27" s="59" t="str">
        <f>+IFERROR((IF(ISTEXT(IO$5)=FALSE,(INDEX(FRED!$1:$1048576,MATCH(US!IO$5,FRED!$A:$A,0),MATCH(US!$B27,FRED!$1:$1,0))),(SUM(IC27:IN27)))),"")</f>
        <v/>
      </c>
      <c r="IP27" s="60">
        <f>+IFERROR((IF(ISTEXT(IP$5)=FALSE,(INDEX(FRED!$1:$1048576,MATCH(US!IP$5,FRED!$A:$A,0),MATCH(US!$B27,FRED!$1:$1,0))),(SUM(ID27:IO27)))),"")</f>
        <v>0</v>
      </c>
      <c r="IQ27" s="59" t="str">
        <f>+IFERROR((IF(ISTEXT(IQ$5)=FALSE,(INDEX(FRED!$1:$1048576,MATCH(US!IQ$5,FRED!$A:$A,0),MATCH(US!$B27,FRED!$1:$1,0))),(SUM(IE27:IP27)))),"")</f>
        <v/>
      </c>
      <c r="IR27" s="59" t="str">
        <f>+IFERROR((IF(ISTEXT(IR$5)=FALSE,(INDEX(FRED!$1:$1048576,MATCH(US!IR$5,FRED!$A:$A,0),MATCH(US!$B27,FRED!$1:$1,0))),(SUM(IF27:IQ27)))),"")</f>
        <v/>
      </c>
      <c r="IS27" s="59" t="str">
        <f>+IFERROR((IF(ISTEXT(IS$5)=FALSE,(INDEX(FRED!$1:$1048576,MATCH(US!IS$5,FRED!$A:$A,0),MATCH(US!$B27,FRED!$1:$1,0))),(SUM(IG27:IR27)))),"")</f>
        <v/>
      </c>
      <c r="IT27" s="59" t="str">
        <f>+IFERROR((IF(ISTEXT(IT$5)=FALSE,(INDEX(FRED!$1:$1048576,MATCH(US!IT$5,FRED!$A:$A,0),MATCH(US!$B27,FRED!$1:$1,0))),(SUM(IH27:IS27)))),"")</f>
        <v/>
      </c>
      <c r="IU27" s="59" t="str">
        <f>+IFERROR((IF(ISTEXT(IU$5)=FALSE,(INDEX(FRED!$1:$1048576,MATCH(US!IU$5,FRED!$A:$A,0),MATCH(US!$B27,FRED!$1:$1,0))),(SUM(II27:IT27)))),"")</f>
        <v/>
      </c>
      <c r="IV27" s="59" t="str">
        <f>+IFERROR((IF(ISTEXT(IV$5)=FALSE,(INDEX(FRED!$1:$1048576,MATCH(US!IV$5,FRED!$A:$A,0),MATCH(US!$B27,FRED!$1:$1,0))),(SUM(IJ27:IU27)))),"")</f>
        <v/>
      </c>
      <c r="IW27" s="59" t="str">
        <f>+IFERROR((IF(ISTEXT(IW$5)=FALSE,(INDEX(FRED!$1:$1048576,MATCH(US!IW$5,FRED!$A:$A,0),MATCH(US!$B27,FRED!$1:$1,0))),(SUM(IK27:IV27)))),"")</f>
        <v/>
      </c>
      <c r="IX27" s="59" t="str">
        <f>+IFERROR((IF(ISTEXT(IX$5)=FALSE,(INDEX(FRED!$1:$1048576,MATCH(US!IX$5,FRED!$A:$A,0),MATCH(US!$B27,FRED!$1:$1,0))),(SUM(IL27:IW27)))),"")</f>
        <v/>
      </c>
      <c r="IY27" s="59" t="str">
        <f>+IFERROR((IF(ISTEXT(IY$5)=FALSE,(INDEX(FRED!$1:$1048576,MATCH(US!IY$5,FRED!$A:$A,0),MATCH(US!$B27,FRED!$1:$1,0))),(SUM(IM27:IX27)))),"")</f>
        <v/>
      </c>
      <c r="IZ27" s="59" t="str">
        <f>+IFERROR((IF(ISTEXT(IZ$5)=FALSE,(INDEX(FRED!$1:$1048576,MATCH(US!IZ$5,FRED!$A:$A,0),MATCH(US!$B27,FRED!$1:$1,0))),(SUM(IN27:IY27)))),"")</f>
        <v/>
      </c>
      <c r="JA27" s="59" t="str">
        <f>+IFERROR((IF(ISTEXT(JA$5)=FALSE,(INDEX(FRED!$1:$1048576,MATCH(US!JA$5,FRED!$A:$A,0),MATCH(US!$B27,FRED!$1:$1,0))),(SUM(IO27:IZ27)))),"")</f>
        <v/>
      </c>
      <c r="JB27" s="59" t="str">
        <f>+IFERROR((IF(ISTEXT(JB$5)=FALSE,(INDEX(FRED!$1:$1048576,MATCH(US!JB$5,FRED!$A:$A,0),MATCH(US!$B27,FRED!$1:$1,0))),(SUM(IP27:JA27)))),"")</f>
        <v/>
      </c>
      <c r="JC27" s="60">
        <f>+IFERROR((IF(ISTEXT(JC$5)=FALSE,(INDEX(FRED!$1:$1048576,MATCH(US!JC$5,FRED!$A:$A,0),MATCH(US!$B27,FRED!$1:$1,0))),(SUM(IQ27:JB27)))),"")</f>
        <v>0</v>
      </c>
      <c r="JD27" s="59" t="str">
        <f>+IFERROR((IF(ISTEXT(JD$5)=FALSE,(INDEX(FRED!$1:$1048576,MATCH(US!JD$5,FRED!$A:$A,0),MATCH(US!$B27,FRED!$1:$1,0))),(SUM(IR27:JC27)))),"")</f>
        <v/>
      </c>
      <c r="JE27" s="59" t="str">
        <f>+IFERROR((IF(ISTEXT(JE$5)=FALSE,(INDEX(FRED!$1:$1048576,MATCH(US!JE$5,FRED!$A:$A,0),MATCH(US!$B27,FRED!$1:$1,0))),(SUM(IS27:JD27)))),"")</f>
        <v/>
      </c>
      <c r="JF27" s="59" t="str">
        <f>+IFERROR((IF(ISTEXT(JF$5)=FALSE,(INDEX(FRED!$1:$1048576,MATCH(US!JF$5,FRED!$A:$A,0),MATCH(US!$B27,FRED!$1:$1,0))),(SUM(IT27:JE27)))),"")</f>
        <v/>
      </c>
      <c r="JG27" s="59" t="str">
        <f>+IFERROR((IF(ISTEXT(JG$5)=FALSE,(INDEX(FRED!$1:$1048576,MATCH(US!JG$5,FRED!$A:$A,0),MATCH(US!$B27,FRED!$1:$1,0))),(SUM(IU27:JF27)))),"")</f>
        <v/>
      </c>
      <c r="JH27" s="59" t="str">
        <f>+IFERROR((IF(ISTEXT(JH$5)=FALSE,(INDEX(FRED!$1:$1048576,MATCH(US!JH$5,FRED!$A:$A,0),MATCH(US!$B27,FRED!$1:$1,0))),(SUM(IV27:JG27)))),"")</f>
        <v/>
      </c>
      <c r="JI27" s="59" t="str">
        <f>+IFERROR((IF(ISTEXT(JI$5)=FALSE,(INDEX(FRED!$1:$1048576,MATCH(US!JI$5,FRED!$A:$A,0),MATCH(US!$B27,FRED!$1:$1,0))),(SUM(IW27:JH27)))),"")</f>
        <v/>
      </c>
      <c r="JJ27" s="59" t="str">
        <f>+IFERROR((IF(ISTEXT(JJ$5)=FALSE,(INDEX(FRED!$1:$1048576,MATCH(US!JJ$5,FRED!$A:$A,0),MATCH(US!$B27,FRED!$1:$1,0))),(SUM(IX27:JI27)))),"")</f>
        <v/>
      </c>
      <c r="JK27" s="59" t="str">
        <f>+IFERROR((IF(ISTEXT(JK$5)=FALSE,(INDEX(FRED!$1:$1048576,MATCH(US!JK$5,FRED!$A:$A,0),MATCH(US!$B27,FRED!$1:$1,0))),(SUM(IY27:JJ27)))),"")</f>
        <v/>
      </c>
      <c r="JL27" s="59" t="str">
        <f>+IFERROR((IF(ISTEXT(JL$5)=FALSE,(INDEX(FRED!$1:$1048576,MATCH(US!JL$5,FRED!$A:$A,0),MATCH(US!$B27,FRED!$1:$1,0))),(SUM(IZ27:JK27)))),"")</f>
        <v/>
      </c>
      <c r="JM27" s="59" t="str">
        <f>+IFERROR((IF(ISTEXT(JM$5)=FALSE,(INDEX(FRED!$1:$1048576,MATCH(US!JM$5,FRED!$A:$A,0),MATCH(US!$B27,FRED!$1:$1,0))),(SUM(JA27:JL27)))),"")</f>
        <v/>
      </c>
      <c r="JN27" s="59" t="str">
        <f>+IFERROR((IF(ISTEXT(JN$5)=FALSE,(INDEX(FRED!$1:$1048576,MATCH(US!JN$5,FRED!$A:$A,0),MATCH(US!$B27,FRED!$1:$1,0))),(SUM(JB27:JM27)))),"")</f>
        <v/>
      </c>
      <c r="JO27" s="59" t="str">
        <f>+IFERROR((IF(ISTEXT(JO$5)=FALSE,(INDEX(FRED!$1:$1048576,MATCH(US!JO$5,FRED!$A:$A,0),MATCH(US!$B27,FRED!$1:$1,0))),(SUM(JC27:JN27)))),"")</f>
        <v/>
      </c>
      <c r="JP27" s="60">
        <f>+IFERROR((IF(ISTEXT(JP$5)=FALSE,(INDEX(FRED!$1:$1048576,MATCH(US!JP$5,FRED!$A:$A,0),MATCH(US!$B27,FRED!$1:$1,0))),(SUM(JD27:JO27)))),"")</f>
        <v>0</v>
      </c>
      <c r="JQ27" s="59" t="str">
        <f>+IFERROR((IF(ISTEXT(JQ$5)=FALSE,(INDEX(FRED!$1:$1048576,MATCH(US!JQ$5,FRED!$A:$A,0),MATCH(US!$B27,FRED!$1:$1,0))),(SUM(JE27:JP27)))),"")</f>
        <v/>
      </c>
      <c r="JR27" s="59" t="str">
        <f>+IFERROR((IF(ISTEXT(JR$5)=FALSE,(INDEX(FRED!$1:$1048576,MATCH(US!JR$5,FRED!$A:$A,0),MATCH(US!$B27,FRED!$1:$1,0))),(SUM(JF27:JQ27)))),"")</f>
        <v/>
      </c>
      <c r="JS27" s="59" t="str">
        <f>+IFERROR((IF(ISTEXT(JS$5)=FALSE,(INDEX(FRED!$1:$1048576,MATCH(US!JS$5,FRED!$A:$A,0),MATCH(US!$B27,FRED!$1:$1,0))),(SUM(JG27:JR27)))),"")</f>
        <v/>
      </c>
      <c r="JT27" s="59" t="str">
        <f>+IFERROR((IF(ISTEXT(JT$5)=FALSE,(INDEX(FRED!$1:$1048576,MATCH(US!JT$5,FRED!$A:$A,0),MATCH(US!$B27,FRED!$1:$1,0))),(SUM(JH27:JS27)))),"")</f>
        <v/>
      </c>
      <c r="JU27" s="59" t="str">
        <f>+IFERROR((IF(ISTEXT(JU$5)=FALSE,(INDEX(FRED!$1:$1048576,MATCH(US!JU$5,FRED!$A:$A,0),MATCH(US!$B27,FRED!$1:$1,0))),(SUM(JI27:JT27)))),"")</f>
        <v/>
      </c>
      <c r="JV27" s="59" t="str">
        <f>+IFERROR((IF(ISTEXT(JV$5)=FALSE,(INDEX(FRED!$1:$1048576,MATCH(US!JV$5,FRED!$A:$A,0),MATCH(US!$B27,FRED!$1:$1,0))),(SUM(JJ27:JU27)))),"")</f>
        <v/>
      </c>
      <c r="JW27" s="59" t="str">
        <f>+IFERROR((IF(ISTEXT(JW$5)=FALSE,(INDEX(FRED!$1:$1048576,MATCH(US!JW$5,FRED!$A:$A,0),MATCH(US!$B27,FRED!$1:$1,0))),(SUM(JK27:JV27)))),"")</f>
        <v/>
      </c>
      <c r="JX27" s="59" t="str">
        <f>+IFERROR((IF(ISTEXT(JX$5)=FALSE,(INDEX(FRED!$1:$1048576,MATCH(US!JX$5,FRED!$A:$A,0),MATCH(US!$B27,FRED!$1:$1,0))),(SUM(JL27:JW27)))),"")</f>
        <v/>
      </c>
      <c r="JY27" s="59" t="str">
        <f>+IFERROR((IF(ISTEXT(JY$5)=FALSE,(INDEX(FRED!$1:$1048576,MATCH(US!JY$5,FRED!$A:$A,0),MATCH(US!$B27,FRED!$1:$1,0))),(SUM(JM27:JX27)))),"")</f>
        <v/>
      </c>
      <c r="JZ27" s="59" t="str">
        <f>+IFERROR((IF(ISTEXT(JZ$5)=FALSE,(INDEX(FRED!$1:$1048576,MATCH(US!JZ$5,FRED!$A:$A,0),MATCH(US!$B27,FRED!$1:$1,0))),(SUM(JN27:JY27)))),"")</f>
        <v/>
      </c>
      <c r="KA27" s="59" t="str">
        <f>+IFERROR((IF(ISTEXT(KA$5)=FALSE,(INDEX(FRED!$1:$1048576,MATCH(US!KA$5,FRED!$A:$A,0),MATCH(US!$B27,FRED!$1:$1,0))),(SUM(JO27:JZ27)))),"")</f>
        <v/>
      </c>
      <c r="KB27" s="59" t="str">
        <f>+IFERROR((IF(ISTEXT(KB$5)=FALSE,(INDEX(FRED!$1:$1048576,MATCH(US!KB$5,FRED!$A:$A,0),MATCH(US!$B27,FRED!$1:$1,0))),(SUM(JP27:KA27)))),"")</f>
        <v/>
      </c>
      <c r="KC27" s="60">
        <f>+IFERROR((IF(ISTEXT(KC$5)=FALSE,(INDEX(FRED!$1:$1048576,MATCH(US!KC$5,FRED!$A:$A,0),MATCH(US!$B27,FRED!$1:$1,0))),(SUM(JQ27:KB27)))),"")</f>
        <v>0</v>
      </c>
      <c r="KD27" s="59" t="str">
        <f>+IFERROR((IF(ISTEXT(KD$5)=FALSE,(INDEX(FRED!$1:$1048576,MATCH(US!KD$5,FRED!$A:$A,0),MATCH(US!$B27,FRED!$1:$1,0))),(SUM(JR27:KC27)))),"")</f>
        <v/>
      </c>
      <c r="KE27" s="59" t="str">
        <f>+IFERROR((IF(ISTEXT(KE$5)=FALSE,(INDEX(FRED!$1:$1048576,MATCH(US!KE$5,FRED!$A:$A,0),MATCH(US!$B27,FRED!$1:$1,0))),(SUM(JS27:KD27)))),"")</f>
        <v/>
      </c>
      <c r="KF27" s="59" t="str">
        <f>+IFERROR((IF(ISTEXT(KF$5)=FALSE,(INDEX(FRED!$1:$1048576,MATCH(US!KF$5,FRED!$A:$A,0),MATCH(US!$B27,FRED!$1:$1,0))),(SUM(JT27:KE27)))),"")</f>
        <v/>
      </c>
      <c r="KG27" s="59" t="str">
        <f>+IFERROR((IF(ISTEXT(KG$5)=FALSE,(INDEX(FRED!$1:$1048576,MATCH(US!KG$5,FRED!$A:$A,0),MATCH(US!$B27,FRED!$1:$1,0))),(SUM(JU27:KF27)))),"")</f>
        <v/>
      </c>
      <c r="KH27" s="59" t="str">
        <f>+IFERROR((IF(ISTEXT(KH$5)=FALSE,(INDEX(FRED!$1:$1048576,MATCH(US!KH$5,FRED!$A:$A,0),MATCH(US!$B27,FRED!$1:$1,0))),(SUM(JV27:KG27)))),"")</f>
        <v/>
      </c>
      <c r="KI27" s="59" t="str">
        <f>+IFERROR((IF(ISTEXT(KI$5)=FALSE,(INDEX(FRED!$1:$1048576,MATCH(US!KI$5,FRED!$A:$A,0),MATCH(US!$B27,FRED!$1:$1,0))),(SUM(JW27:KH27)))),"")</f>
        <v/>
      </c>
      <c r="KJ27" s="59" t="str">
        <f>+IFERROR((IF(ISTEXT(KJ$5)=FALSE,(INDEX(FRED!$1:$1048576,MATCH(US!KJ$5,FRED!$A:$A,0),MATCH(US!$B27,FRED!$1:$1,0))),(SUM(JX27:KI27)))),"")</f>
        <v/>
      </c>
      <c r="KK27" s="59" t="str">
        <f>+IFERROR((IF(ISTEXT(KK$5)=FALSE,(INDEX(FRED!$1:$1048576,MATCH(US!KK$5,FRED!$A:$A,0),MATCH(US!$B27,FRED!$1:$1,0))),(SUM(JY27:KJ27)))),"")</f>
        <v/>
      </c>
      <c r="KL27" s="59" t="str">
        <f>+IFERROR((IF(ISTEXT(KL$5)=FALSE,(INDEX(FRED!$1:$1048576,MATCH(US!KL$5,FRED!$A:$A,0),MATCH(US!$B27,FRED!$1:$1,0))),(SUM(JZ27:KK27)))),"")</f>
        <v/>
      </c>
      <c r="KM27" s="59" t="str">
        <f>+IFERROR((IF(ISTEXT(KM$5)=FALSE,(INDEX(FRED!$1:$1048576,MATCH(US!KM$5,FRED!$A:$A,0),MATCH(US!$B27,FRED!$1:$1,0))),(SUM(KA27:KL27)))),"")</f>
        <v/>
      </c>
      <c r="KN27" s="59" t="str">
        <f>+IFERROR((IF(ISTEXT(KN$5)=FALSE,(INDEX(FRED!$1:$1048576,MATCH(US!KN$5,FRED!$A:$A,0),MATCH(US!$B27,FRED!$1:$1,0))),(SUM(KB27:KM27)))),"")</f>
        <v/>
      </c>
      <c r="KO27" s="59" t="str">
        <f>+IFERROR((IF(ISTEXT(KO$5)=FALSE,(INDEX(FRED!$1:$1048576,MATCH(US!KO$5,FRED!$A:$A,0),MATCH(US!$B27,FRED!$1:$1,0))),(SUM(KC27:KN27)))),"")</f>
        <v/>
      </c>
      <c r="KP27" s="60">
        <f>+IFERROR((IF(ISTEXT(KP$5)=FALSE,(INDEX(FRED!$1:$1048576,MATCH(US!KP$5,FRED!$A:$A,0),MATCH(US!$B27,FRED!$1:$1,0))),(SUM(KD27:KO27)))),"")</f>
        <v>0</v>
      </c>
      <c r="KQ27" s="59" t="str">
        <f>+IFERROR((IF(ISTEXT(KQ$5)=FALSE,(INDEX(FRED!$1:$1048576,MATCH(US!KQ$5,FRED!$A:$A,0),MATCH(US!$B27,FRED!$1:$1,0))),(SUM(KE27:KP27)))),"")</f>
        <v/>
      </c>
      <c r="KR27" s="59" t="str">
        <f>+IFERROR((IF(ISTEXT(KR$5)=FALSE,(INDEX(FRED!$1:$1048576,MATCH(US!KR$5,FRED!$A:$A,0),MATCH(US!$B27,FRED!$1:$1,0))),(SUM(KF27:KQ27)))),"")</f>
        <v/>
      </c>
      <c r="KS27" s="59" t="str">
        <f>+IFERROR((IF(ISTEXT(KS$5)=FALSE,(INDEX(FRED!$1:$1048576,MATCH(US!KS$5,FRED!$A:$A,0),MATCH(US!$B27,FRED!$1:$1,0))),(SUM(KG27:KR27)))),"")</f>
        <v/>
      </c>
      <c r="KT27" s="59" t="str">
        <f>+IFERROR((IF(ISTEXT(KT$5)=FALSE,(INDEX(FRED!$1:$1048576,MATCH(US!KT$5,FRED!$A:$A,0),MATCH(US!$B27,FRED!$1:$1,0))),(SUM(KH27:KS27)))),"")</f>
        <v/>
      </c>
      <c r="KU27" s="59" t="str">
        <f>+IFERROR((IF(ISTEXT(KU$5)=FALSE,(INDEX(FRED!$1:$1048576,MATCH(US!KU$5,FRED!$A:$A,0),MATCH(US!$B27,FRED!$1:$1,0))),(SUM(KI27:KT27)))),"")</f>
        <v/>
      </c>
      <c r="KV27" s="59" t="str">
        <f>+IFERROR((IF(ISTEXT(KV$5)=FALSE,(INDEX(FRED!$1:$1048576,MATCH(US!KV$5,FRED!$A:$A,0),MATCH(US!$B27,FRED!$1:$1,0))),(SUM(KJ27:KU27)))),"")</f>
        <v/>
      </c>
      <c r="KW27" s="59" t="str">
        <f>+IFERROR((IF(ISTEXT(KW$5)=FALSE,(INDEX(FRED!$1:$1048576,MATCH(US!KW$5,FRED!$A:$A,0),MATCH(US!$B27,FRED!$1:$1,0))),(SUM(KK27:KV27)))),"")</f>
        <v/>
      </c>
      <c r="KX27" s="59" t="str">
        <f>+IFERROR((IF(ISTEXT(KX$5)=FALSE,(INDEX(FRED!$1:$1048576,MATCH(US!KX$5,FRED!$A:$A,0),MATCH(US!$B27,FRED!$1:$1,0))),(SUM(KL27:KW27)))),"")</f>
        <v/>
      </c>
      <c r="KY27" s="59" t="str">
        <f>+IFERROR((IF(ISTEXT(KY$5)=FALSE,(INDEX(FRED!$1:$1048576,MATCH(US!KY$5,FRED!$A:$A,0),MATCH(US!$B27,FRED!$1:$1,0))),(SUM(KM27:KX27)))),"")</f>
        <v/>
      </c>
      <c r="KZ27" s="59" t="str">
        <f>+IFERROR((IF(ISTEXT(KZ$5)=FALSE,(INDEX(FRED!$1:$1048576,MATCH(US!KZ$5,FRED!$A:$A,0),MATCH(US!$B27,FRED!$1:$1,0))),(SUM(KN27:KY27)))),"")</f>
        <v/>
      </c>
      <c r="LA27" s="59" t="str">
        <f>+IFERROR((IF(ISTEXT(LA$5)=FALSE,(INDEX(FRED!$1:$1048576,MATCH(US!LA$5,FRED!$A:$A,0),MATCH(US!$B27,FRED!$1:$1,0))),(SUM(KO27:KZ27)))),"")</f>
        <v/>
      </c>
      <c r="LB27" s="59" t="str">
        <f>+IFERROR((IF(ISTEXT(LB$5)=FALSE,(INDEX(FRED!$1:$1048576,MATCH(US!LB$5,FRED!$A:$A,0),MATCH(US!$B27,FRED!$1:$1,0))),(SUM(KP27:LA27)))),"")</f>
        <v/>
      </c>
      <c r="LC27" s="60">
        <f>+IFERROR((IF(ISTEXT(LC$5)=FALSE,(INDEX(FRED!$1:$1048576,MATCH(US!LC$5,FRED!$A:$A,0),MATCH(US!$B27,FRED!$1:$1,0))),(SUM(KQ27:LB27)))),"")</f>
        <v>0</v>
      </c>
      <c r="LD27" s="59" t="str">
        <f>+IFERROR((IF(ISTEXT(LD$5)=FALSE,(INDEX(FRED!$1:$1048576,MATCH(US!LD$5,FRED!$A:$A,0),MATCH(US!$B27,FRED!$1:$1,0))),(SUM(KR27:LC27)))),"")</f>
        <v/>
      </c>
      <c r="LE27" s="59" t="str">
        <f>+IFERROR((IF(ISTEXT(LE$5)=FALSE,(INDEX(FRED!$1:$1048576,MATCH(US!LE$5,FRED!$A:$A,0),MATCH(US!$B27,FRED!$1:$1,0))),(SUM(KS27:LD27)))),"")</f>
        <v/>
      </c>
      <c r="LF27" s="59" t="str">
        <f>+IFERROR((IF(ISTEXT(LF$5)=FALSE,(INDEX(FRED!$1:$1048576,MATCH(US!LF$5,FRED!$A:$A,0),MATCH(US!$B27,FRED!$1:$1,0))),(SUM(KT27:LE27)))),"")</f>
        <v/>
      </c>
      <c r="LG27" s="59" t="str">
        <f>+IFERROR((IF(ISTEXT(LG$5)=FALSE,(INDEX(FRED!$1:$1048576,MATCH(US!LG$5,FRED!$A:$A,0),MATCH(US!$B27,FRED!$1:$1,0))),(SUM(KU27:LF27)))),"")</f>
        <v/>
      </c>
      <c r="LH27" s="59" t="str">
        <f>+IFERROR((IF(ISTEXT(LH$5)=FALSE,(INDEX(FRED!$1:$1048576,MATCH(US!LH$5,FRED!$A:$A,0),MATCH(US!$B27,FRED!$1:$1,0))),(SUM(KV27:LG27)))),"")</f>
        <v/>
      </c>
      <c r="LI27" s="59" t="str">
        <f>+IFERROR((IF(ISTEXT(LI$5)=FALSE,(INDEX(FRED!$1:$1048576,MATCH(US!LI$5,FRED!$A:$A,0),MATCH(US!$B27,FRED!$1:$1,0))),(SUM(KW27:LH27)))),"")</f>
        <v/>
      </c>
      <c r="LJ27" s="59" t="str">
        <f>+IFERROR((IF(ISTEXT(LJ$5)=FALSE,(INDEX(FRED!$1:$1048576,MATCH(US!LJ$5,FRED!$A:$A,0),MATCH(US!$B27,FRED!$1:$1,0))),(SUM(KX27:LI27)))),"")</f>
        <v/>
      </c>
      <c r="LK27" s="59" t="str">
        <f>+IFERROR((IF(ISTEXT(LK$5)=FALSE,(INDEX(FRED!$1:$1048576,MATCH(US!LK$5,FRED!$A:$A,0),MATCH(US!$B27,FRED!$1:$1,0))),(SUM(KY27:LJ27)))),"")</f>
        <v/>
      </c>
      <c r="LL27" s="59" t="str">
        <f>+IFERROR((IF(ISTEXT(LL$5)=FALSE,(INDEX(FRED!$1:$1048576,MATCH(US!LL$5,FRED!$A:$A,0),MATCH(US!$B27,FRED!$1:$1,0))),(SUM(KZ27:LK27)))),"")</f>
        <v/>
      </c>
      <c r="LM27" s="59" t="str">
        <f>+IFERROR((IF(ISTEXT(LM$5)=FALSE,(INDEX(FRED!$1:$1048576,MATCH(US!LM$5,FRED!$A:$A,0),MATCH(US!$B27,FRED!$1:$1,0))),(SUM(LA27:LL27)))),"")</f>
        <v/>
      </c>
      <c r="LN27" s="59" t="str">
        <f>+IFERROR((IF(ISTEXT(LN$5)=FALSE,(INDEX(FRED!$1:$1048576,MATCH(US!LN$5,FRED!$A:$A,0),MATCH(US!$B27,FRED!$1:$1,0))),(SUM(LB27:LM27)))),"")</f>
        <v/>
      </c>
      <c r="LO27" s="59" t="str">
        <f>+IFERROR((IF(ISTEXT(LO$5)=FALSE,(INDEX(FRED!$1:$1048576,MATCH(US!LO$5,FRED!$A:$A,0),MATCH(US!$B27,FRED!$1:$1,0))),(SUM(LC27:LN27)))),"")</f>
        <v/>
      </c>
      <c r="LP27" s="60">
        <f>+IFERROR((IF(ISTEXT(LP$5)=FALSE,(INDEX(FRED!$1:$1048576,MATCH(US!LP$5,FRED!$A:$A,0),MATCH(US!$B27,FRED!$1:$1,0))),(SUM(LD27:LO27)))),"")</f>
        <v>0</v>
      </c>
      <c r="LQ27" s="59" t="str">
        <f>+IFERROR((IF(ISTEXT(LQ$5)=FALSE,(INDEX(FRED!$1:$1048576,MATCH(US!LQ$5,FRED!$A:$A,0),MATCH(US!$B27,FRED!$1:$1,0))),(SUM(LE27:LP27)))),"")</f>
        <v/>
      </c>
      <c r="LR27" s="59" t="str">
        <f>+IFERROR((IF(ISTEXT(LR$5)=FALSE,(INDEX(FRED!$1:$1048576,MATCH(US!LR$5,FRED!$A:$A,0),MATCH(US!$B27,FRED!$1:$1,0))),(SUM(LF27:LQ27)))),"")</f>
        <v/>
      </c>
      <c r="LS27" s="59" t="str">
        <f>+IFERROR((IF(ISTEXT(LS$5)=FALSE,(INDEX(FRED!$1:$1048576,MATCH(US!LS$5,FRED!$A:$A,0),MATCH(US!$B27,FRED!$1:$1,0))),(SUM(LG27:LR27)))),"")</f>
        <v/>
      </c>
      <c r="LT27" s="59" t="str">
        <f>+IFERROR((IF(ISTEXT(LT$5)=FALSE,(INDEX(FRED!$1:$1048576,MATCH(US!LT$5,FRED!$A:$A,0),MATCH(US!$B27,FRED!$1:$1,0))),(SUM(LH27:LS27)))),"")</f>
        <v/>
      </c>
      <c r="LU27" s="59" t="str">
        <f>+IFERROR((IF(ISTEXT(LU$5)=FALSE,(INDEX(FRED!$1:$1048576,MATCH(US!LU$5,FRED!$A:$A,0),MATCH(US!$B27,FRED!$1:$1,0))),(SUM(LI27:LT27)))),"")</f>
        <v/>
      </c>
      <c r="LV27" s="59" t="str">
        <f>+IFERROR((IF(ISTEXT(LV$5)=FALSE,(INDEX(FRED!$1:$1048576,MATCH(US!LV$5,FRED!$A:$A,0),MATCH(US!$B27,FRED!$1:$1,0))),(SUM(LJ27:LU27)))),"")</f>
        <v/>
      </c>
      <c r="LW27" s="59" t="str">
        <f>+IFERROR((IF(ISTEXT(LW$5)=FALSE,(INDEX(FRED!$1:$1048576,MATCH(US!LW$5,FRED!$A:$A,0),MATCH(US!$B27,FRED!$1:$1,0))),(SUM(LK27:LV27)))),"")</f>
        <v/>
      </c>
      <c r="LX27" s="59" t="str">
        <f>+IFERROR((IF(ISTEXT(LX$5)=FALSE,(INDEX(FRED!$1:$1048576,MATCH(US!LX$5,FRED!$A:$A,0),MATCH(US!$B27,FRED!$1:$1,0))),(SUM(LL27:LW27)))),"")</f>
        <v/>
      </c>
      <c r="LY27" s="59" t="str">
        <f>+IFERROR((IF(ISTEXT(LY$5)=FALSE,(INDEX(FRED!$1:$1048576,MATCH(US!LY$5,FRED!$A:$A,0),MATCH(US!$B27,FRED!$1:$1,0))),(SUM(LM27:LX27)))),"")</f>
        <v/>
      </c>
      <c r="LZ27" s="59" t="str">
        <f>+IFERROR((IF(ISTEXT(LZ$5)=FALSE,(INDEX(FRED!$1:$1048576,MATCH(US!LZ$5,FRED!$A:$A,0),MATCH(US!$B27,FRED!$1:$1,0))),(SUM(LN27:LY27)))),"")</f>
        <v/>
      </c>
      <c r="MA27" s="59" t="str">
        <f>+IFERROR((IF(ISTEXT(MA$5)=FALSE,(INDEX(FRED!$1:$1048576,MATCH(US!MA$5,FRED!$A:$A,0),MATCH(US!$B27,FRED!$1:$1,0))),(SUM(LO27:LZ27)))),"")</f>
        <v/>
      </c>
      <c r="MB27" s="59" t="str">
        <f>+IFERROR((IF(ISTEXT(MB$5)=FALSE,(INDEX(FRED!$1:$1048576,MATCH(US!MB$5,FRED!$A:$A,0),MATCH(US!$B27,FRED!$1:$1,0))),(SUM(LP27:MA27)))),"")</f>
        <v/>
      </c>
      <c r="MC27" s="60">
        <f>+IFERROR((IF(ISTEXT(MC$5)=FALSE,(INDEX(FRED!$1:$1048576,MATCH(US!MC$5,FRED!$A:$A,0),MATCH(US!$B27,FRED!$1:$1,0))),(SUM(LQ27:MB27)))),"")</f>
        <v>0</v>
      </c>
      <c r="MD27" s="59" t="str">
        <f>+IFERROR((IF(ISTEXT(MD$5)=FALSE,(INDEX(FRED!$1:$1048576,MATCH(US!MD$5,FRED!$A:$A,0),MATCH(US!$B27,FRED!$1:$1,0))),(SUM(LR27:MC27)))),"")</f>
        <v/>
      </c>
      <c r="ME27" s="59" t="str">
        <f>+IFERROR((IF(ISTEXT(ME$5)=FALSE,(INDEX(FRED!$1:$1048576,MATCH(US!ME$5,FRED!$A:$A,0),MATCH(US!$B27,FRED!$1:$1,0))),(SUM(LS27:MD27)))),"")</f>
        <v/>
      </c>
      <c r="MF27" s="59" t="str">
        <f>+IFERROR((IF(ISTEXT(MF$5)=FALSE,(INDEX(FRED!$1:$1048576,MATCH(US!MF$5,FRED!$A:$A,0),MATCH(US!$B27,FRED!$1:$1,0))),(SUM(LT27:ME27)))),"")</f>
        <v/>
      </c>
      <c r="MG27" s="59" t="str">
        <f>+IFERROR((IF(ISTEXT(MG$5)=FALSE,(INDEX(FRED!$1:$1048576,MATCH(US!MG$5,FRED!$A:$A,0),MATCH(US!$B27,FRED!$1:$1,0))),(SUM(LU27:MF27)))),"")</f>
        <v/>
      </c>
      <c r="MH27" s="59" t="str">
        <f>+IFERROR((IF(ISTEXT(MH$5)=FALSE,(INDEX(FRED!$1:$1048576,MATCH(US!MH$5,FRED!$A:$A,0),MATCH(US!$B27,FRED!$1:$1,0))),(SUM(LV27:MG27)))),"")</f>
        <v/>
      </c>
      <c r="MI27" s="59" t="str">
        <f>+IFERROR((IF(ISTEXT(MI$5)=FALSE,(INDEX(FRED!$1:$1048576,MATCH(US!MI$5,FRED!$A:$A,0),MATCH(US!$B27,FRED!$1:$1,0))),(SUM(LW27:MH27)))),"")</f>
        <v/>
      </c>
      <c r="MJ27" s="59" t="str">
        <f>+IFERROR((IF(ISTEXT(MJ$5)=FALSE,(INDEX(FRED!$1:$1048576,MATCH(US!MJ$5,FRED!$A:$A,0),MATCH(US!$B27,FRED!$1:$1,0))),(SUM(LX27:MI27)))),"")</f>
        <v/>
      </c>
      <c r="MK27" s="59" t="str">
        <f>+IFERROR((IF(ISTEXT(MK$5)=FALSE,(INDEX(FRED!$1:$1048576,MATCH(US!MK$5,FRED!$A:$A,0),MATCH(US!$B27,FRED!$1:$1,0))),(SUM(LY27:MJ27)))),"")</f>
        <v/>
      </c>
      <c r="ML27" s="59" t="str">
        <f>+IFERROR((IF(ISTEXT(ML$5)=FALSE,(INDEX(FRED!$1:$1048576,MATCH(US!ML$5,FRED!$A:$A,0),MATCH(US!$B27,FRED!$1:$1,0))),(SUM(LZ27:MK27)))),"")</f>
        <v/>
      </c>
      <c r="MM27" s="59" t="str">
        <f>+IFERROR((IF(ISTEXT(MM$5)=FALSE,(INDEX(FRED!$1:$1048576,MATCH(US!MM$5,FRED!$A:$A,0),MATCH(US!$B27,FRED!$1:$1,0))),(SUM(MA27:ML27)))),"")</f>
        <v/>
      </c>
      <c r="MN27" s="59" t="str">
        <f>+IFERROR((IF(ISTEXT(MN$5)=FALSE,(INDEX(FRED!$1:$1048576,MATCH(US!MN$5,FRED!$A:$A,0),MATCH(US!$B27,FRED!$1:$1,0))),(SUM(MB27:MM27)))),"")</f>
        <v/>
      </c>
      <c r="MO27" s="59" t="str">
        <f>+IFERROR((IF(ISTEXT(MO$5)=FALSE,(INDEX(FRED!$1:$1048576,MATCH(US!MO$5,FRED!$A:$A,0),MATCH(US!$B27,FRED!$1:$1,0))),(SUM(MC27:MN27)))),"")</f>
        <v/>
      </c>
      <c r="MP27" s="60">
        <f>+IFERROR((IF(ISTEXT(MP$5)=FALSE,(INDEX(FRED!$1:$1048576,MATCH(US!MP$5,FRED!$A:$A,0),MATCH(US!$B27,FRED!$1:$1,0))),(SUM(MD27:MO27)))),"")</f>
        <v>0</v>
      </c>
    </row>
    <row r="28" spans="1:354" s="117" customFormat="1" ht="15.95" customHeight="1" outlineLevel="1" collapsed="1">
      <c r="A28" s="159"/>
      <c r="B28" s="179"/>
      <c r="C28" s="11" t="s">
        <v>625</v>
      </c>
      <c r="D28" s="279"/>
      <c r="E28" s="279"/>
      <c r="F28" s="279"/>
      <c r="G28" s="279"/>
      <c r="H28" s="279"/>
      <c r="I28" s="279"/>
      <c r="J28" s="279"/>
      <c r="K28" s="279"/>
      <c r="L28" s="279"/>
      <c r="M28" s="279"/>
      <c r="N28" s="279"/>
      <c r="O28" s="279"/>
      <c r="P28" s="60"/>
      <c r="Q28" s="279"/>
      <c r="R28" s="279"/>
      <c r="S28" s="279"/>
      <c r="T28" s="279"/>
      <c r="U28" s="279"/>
      <c r="V28" s="279"/>
      <c r="W28" s="279"/>
      <c r="X28" s="279"/>
      <c r="Y28" s="279"/>
      <c r="Z28" s="279"/>
      <c r="AA28" s="279"/>
      <c r="AB28" s="279"/>
      <c r="AC28" s="60"/>
      <c r="AD28" s="279"/>
      <c r="AE28" s="279"/>
      <c r="AF28" s="279"/>
      <c r="AG28" s="279"/>
      <c r="AH28" s="279"/>
      <c r="AI28" s="279"/>
      <c r="AJ28" s="279"/>
      <c r="AK28" s="279"/>
      <c r="AL28" s="279"/>
      <c r="AM28" s="279"/>
      <c r="AN28" s="279"/>
      <c r="AO28" s="279"/>
      <c r="AP28" s="60"/>
      <c r="AQ28" s="279"/>
      <c r="AR28" s="279"/>
      <c r="AS28" s="279"/>
      <c r="AT28" s="279"/>
      <c r="AU28" s="279"/>
      <c r="AV28" s="279"/>
      <c r="AW28" s="279"/>
      <c r="AX28" s="279"/>
      <c r="AY28" s="279"/>
      <c r="AZ28" s="279"/>
      <c r="BA28" s="279"/>
      <c r="BB28" s="279"/>
      <c r="BC28" s="60"/>
      <c r="BD28" s="279"/>
      <c r="BE28" s="279"/>
      <c r="BF28" s="279"/>
      <c r="BG28" s="279"/>
      <c r="BH28" s="279"/>
      <c r="BI28" s="279"/>
      <c r="BJ28" s="279"/>
      <c r="BK28" s="279"/>
      <c r="BL28" s="279"/>
      <c r="BM28" s="279"/>
      <c r="BN28" s="279"/>
      <c r="BO28" s="279"/>
      <c r="BP28" s="60"/>
      <c r="BQ28" s="279"/>
      <c r="BR28" s="279"/>
      <c r="BS28" s="279"/>
      <c r="BT28" s="279"/>
      <c r="BU28" s="279"/>
      <c r="BV28" s="279"/>
      <c r="BW28" s="279"/>
      <c r="BX28" s="279"/>
      <c r="BY28" s="279"/>
      <c r="BZ28" s="279"/>
      <c r="CA28" s="279"/>
      <c r="CB28" s="279"/>
      <c r="CC28" s="60"/>
      <c r="CD28" s="279"/>
      <c r="CE28" s="279"/>
      <c r="CF28" s="279"/>
      <c r="CG28" s="279"/>
      <c r="CH28" s="279"/>
      <c r="CI28" s="279"/>
      <c r="CJ28" s="279"/>
      <c r="CK28" s="279"/>
      <c r="CL28" s="279"/>
      <c r="CM28" s="279"/>
      <c r="CN28" s="279"/>
      <c r="CO28" s="279"/>
      <c r="CP28" s="60"/>
      <c r="CQ28" s="279"/>
      <c r="CR28" s="279"/>
      <c r="CS28" s="279"/>
      <c r="CT28" s="279"/>
      <c r="CU28" s="279"/>
      <c r="CV28" s="279"/>
      <c r="CW28" s="279"/>
      <c r="CX28" s="279"/>
      <c r="CY28" s="279"/>
      <c r="CZ28" s="279"/>
      <c r="DA28" s="279"/>
      <c r="DB28" s="279"/>
      <c r="DC28" s="60"/>
      <c r="DD28" s="279"/>
      <c r="DE28" s="279"/>
      <c r="DF28" s="279"/>
      <c r="DG28" s="279"/>
      <c r="DH28" s="279"/>
      <c r="DI28" s="279"/>
      <c r="DJ28" s="279"/>
      <c r="DK28" s="279"/>
      <c r="DL28" s="279"/>
      <c r="DM28" s="279"/>
      <c r="DN28" s="279"/>
      <c r="DO28" s="279"/>
      <c r="DP28" s="60"/>
      <c r="DQ28" s="279"/>
      <c r="DR28" s="279"/>
      <c r="DS28" s="279"/>
      <c r="DT28" s="279"/>
      <c r="DU28" s="279"/>
      <c r="DV28" s="279"/>
      <c r="DW28" s="279"/>
      <c r="DX28" s="279"/>
      <c r="DY28" s="279"/>
      <c r="DZ28" s="279"/>
      <c r="EA28" s="279"/>
      <c r="EB28" s="279"/>
      <c r="EC28" s="60"/>
      <c r="ED28" s="279"/>
      <c r="EE28" s="279"/>
      <c r="EF28" s="279"/>
      <c r="EG28" s="279"/>
      <c r="EH28" s="279"/>
      <c r="EI28" s="279"/>
      <c r="EJ28" s="279"/>
      <c r="EK28" s="279"/>
      <c r="EL28" s="279"/>
      <c r="EM28" s="279"/>
      <c r="EN28" s="279"/>
      <c r="EO28" s="279"/>
      <c r="EP28" s="60"/>
      <c r="EQ28" s="279"/>
      <c r="ER28" s="279"/>
      <c r="ES28" s="279"/>
      <c r="ET28" s="279"/>
      <c r="EU28" s="279"/>
      <c r="EV28" s="279"/>
      <c r="EW28" s="279"/>
      <c r="EX28" s="279"/>
      <c r="EY28" s="279"/>
      <c r="EZ28" s="279"/>
      <c r="FA28" s="279"/>
      <c r="FB28" s="279"/>
      <c r="FC28" s="60"/>
      <c r="FD28" s="279"/>
      <c r="FE28" s="279"/>
      <c r="FF28" s="279"/>
      <c r="FG28" s="279"/>
      <c r="FH28" s="279"/>
      <c r="FI28" s="279"/>
      <c r="FJ28" s="279"/>
      <c r="FK28" s="279"/>
      <c r="FL28" s="279"/>
      <c r="FM28" s="279"/>
      <c r="FN28" s="279"/>
      <c r="FO28" s="279"/>
      <c r="FP28" s="60"/>
      <c r="FQ28" s="279"/>
      <c r="FR28" s="279"/>
      <c r="FS28" s="279"/>
      <c r="FT28" s="279"/>
      <c r="FU28" s="279"/>
      <c r="FV28" s="279"/>
      <c r="FW28" s="279"/>
      <c r="FX28" s="279"/>
      <c r="FY28" s="279"/>
      <c r="FZ28" s="279"/>
      <c r="GA28" s="279"/>
      <c r="GB28" s="279"/>
      <c r="GC28" s="60"/>
      <c r="GD28" s="279"/>
      <c r="GE28" s="279"/>
      <c r="GF28" s="279"/>
      <c r="GG28" s="279"/>
      <c r="GH28" s="279"/>
      <c r="GI28" s="279"/>
      <c r="GJ28" s="279"/>
      <c r="GK28" s="279"/>
      <c r="GL28" s="279"/>
      <c r="GM28" s="279"/>
      <c r="GN28" s="279"/>
      <c r="GO28" s="279"/>
      <c r="GP28" s="60"/>
      <c r="GQ28" s="279"/>
      <c r="GR28" s="279"/>
      <c r="GS28" s="279"/>
      <c r="GT28" s="279"/>
      <c r="GU28" s="279"/>
      <c r="GV28" s="279"/>
      <c r="GW28" s="279"/>
      <c r="GX28" s="279"/>
      <c r="GY28" s="279"/>
      <c r="GZ28" s="279"/>
      <c r="HA28" s="279"/>
      <c r="HB28" s="279"/>
      <c r="HC28" s="60"/>
      <c r="HD28" s="279"/>
      <c r="HE28" s="279"/>
      <c r="HF28" s="279"/>
      <c r="HG28" s="279"/>
      <c r="HH28" s="279"/>
      <c r="HI28" s="279"/>
      <c r="HJ28" s="279"/>
      <c r="HK28" s="279"/>
      <c r="HL28" s="279"/>
      <c r="HM28" s="279"/>
      <c r="HN28" s="279"/>
      <c r="HO28" s="279"/>
      <c r="HP28" s="60"/>
      <c r="HQ28" s="279"/>
      <c r="HR28" s="279"/>
      <c r="HS28" s="279"/>
      <c r="HT28" s="279"/>
      <c r="HU28" s="279"/>
      <c r="HV28" s="279"/>
      <c r="HW28" s="279"/>
      <c r="HX28" s="279"/>
      <c r="HY28" s="279"/>
      <c r="HZ28" s="279"/>
      <c r="IA28" s="279"/>
      <c r="IB28" s="279"/>
      <c r="IC28" s="60"/>
      <c r="ID28" s="279"/>
      <c r="IE28" s="279"/>
      <c r="IF28" s="279"/>
      <c r="IG28" s="279"/>
      <c r="IH28" s="279"/>
      <c r="II28" s="279"/>
      <c r="IJ28" s="279"/>
      <c r="IK28" s="279"/>
      <c r="IL28" s="279"/>
      <c r="IM28" s="279"/>
      <c r="IN28" s="279"/>
      <c r="IO28" s="279"/>
      <c r="IP28" s="60"/>
      <c r="IQ28" s="279"/>
      <c r="IR28" s="279"/>
      <c r="IS28" s="279"/>
      <c r="IT28" s="279"/>
      <c r="IU28" s="279"/>
      <c r="IV28" s="279"/>
      <c r="IW28" s="279"/>
      <c r="IX28" s="279"/>
      <c r="IY28" s="279"/>
      <c r="IZ28" s="279"/>
      <c r="JA28" s="279"/>
      <c r="JB28" s="279"/>
      <c r="JC28" s="60"/>
      <c r="JD28" s="279"/>
      <c r="JE28" s="279"/>
      <c r="JF28" s="279"/>
      <c r="JG28" s="279"/>
      <c r="JH28" s="279"/>
      <c r="JI28" s="279"/>
      <c r="JJ28" s="279"/>
      <c r="JK28" s="279"/>
      <c r="JL28" s="279"/>
      <c r="JM28" s="279"/>
      <c r="JN28" s="279"/>
      <c r="JO28" s="279"/>
      <c r="JP28" s="60"/>
      <c r="JQ28" s="279"/>
      <c r="JR28" s="279"/>
      <c r="JS28" s="279"/>
      <c r="JT28" s="279"/>
      <c r="JU28" s="279"/>
      <c r="JV28" s="279"/>
      <c r="JW28" s="279"/>
      <c r="JX28" s="279"/>
      <c r="JY28" s="279"/>
      <c r="JZ28" s="279"/>
      <c r="KA28" s="279"/>
      <c r="KB28" s="279"/>
      <c r="KC28" s="60"/>
      <c r="KD28" s="279"/>
      <c r="KE28" s="279"/>
      <c r="KF28" s="279"/>
      <c r="KG28" s="279"/>
      <c r="KH28" s="279"/>
      <c r="KI28" s="279"/>
      <c r="KJ28" s="279"/>
      <c r="KK28" s="279"/>
      <c r="KL28" s="279"/>
      <c r="KM28" s="279"/>
      <c r="KN28" s="279"/>
      <c r="KO28" s="279"/>
      <c r="KP28" s="60"/>
      <c r="KQ28" s="279"/>
      <c r="KR28" s="279"/>
      <c r="KS28" s="279"/>
      <c r="KT28" s="279"/>
      <c r="KU28" s="279"/>
      <c r="KV28" s="279"/>
      <c r="KW28" s="279"/>
      <c r="KX28" s="279"/>
      <c r="KY28" s="279"/>
      <c r="KZ28" s="279"/>
      <c r="LA28" s="279"/>
      <c r="LB28" s="279"/>
      <c r="LC28" s="60"/>
      <c r="LD28" s="279"/>
      <c r="LE28" s="279"/>
      <c r="LF28" s="279"/>
      <c r="LG28" s="279"/>
      <c r="LH28" s="279"/>
      <c r="LI28" s="279"/>
      <c r="LJ28" s="279"/>
      <c r="LK28" s="279"/>
      <c r="LL28" s="279"/>
      <c r="LM28" s="279"/>
      <c r="LN28" s="279"/>
      <c r="LO28" s="279"/>
      <c r="LP28" s="60"/>
      <c r="LQ28" s="279"/>
      <c r="LR28" s="279"/>
      <c r="LS28" s="279"/>
      <c r="LT28" s="279"/>
      <c r="LU28" s="279"/>
      <c r="LV28" s="279"/>
      <c r="LW28" s="279"/>
      <c r="LX28" s="279"/>
      <c r="LY28" s="279"/>
      <c r="LZ28" s="279"/>
      <c r="MA28" s="279"/>
      <c r="MB28" s="279"/>
      <c r="MC28" s="60"/>
      <c r="MD28" s="279"/>
      <c r="ME28" s="279"/>
      <c r="MF28" s="279"/>
      <c r="MG28" s="279"/>
      <c r="MH28" s="279"/>
      <c r="MI28" s="279"/>
      <c r="MJ28" s="279"/>
      <c r="MK28" s="279"/>
      <c r="ML28" s="279"/>
      <c r="MM28" s="279"/>
      <c r="MN28" s="279"/>
      <c r="MO28" s="279"/>
      <c r="MP28" s="60"/>
    </row>
    <row r="29" spans="1:354" s="117" customFormat="1" ht="15.95" customHeight="1" outlineLevel="1">
      <c r="A29" s="159"/>
      <c r="B29" s="161" t="s">
        <v>560</v>
      </c>
      <c r="C29" s="161" t="s">
        <v>561</v>
      </c>
      <c r="D29" s="59">
        <f>+IFERROR((IF(ISTEXT(D$5)=FALSE,(INDEX(FRED!$1:$1048576,MATCH(US!D$5,FRED!$A:$A,0),MATCH(US!$B29,FRED!$1:$1,0))),(SUM(#REF!)))),"")</f>
        <v>184676</v>
      </c>
      <c r="E29" s="59">
        <f>+IFERROR((IF(ISTEXT(E$5)=FALSE,(INDEX(FRED!$1:$1048576,MATCH(US!E$5,FRED!$A:$A,0),MATCH(US!$B29,FRED!$1:$1,0))),(SUM(#REF!)))),"")</f>
        <v>176352</v>
      </c>
      <c r="F29" s="59">
        <f>+IFERROR((IF(ISTEXT(F$5)=FALSE,(INDEX(FRED!$1:$1048576,MATCH(US!F$5,FRED!$A:$A,0),MATCH(US!$B29,FRED!$1:$1,0))),(SUM(#REF!)))),"")</f>
        <v>187906</v>
      </c>
      <c r="G29" s="59">
        <f>+IFERROR((IF(ISTEXT(G$5)=FALSE,(INDEX(FRED!$1:$1048576,MATCH(US!G$5,FRED!$A:$A,0),MATCH(US!$B29,FRED!$1:$1,0))),(SUM(#REF!)))),"")</f>
        <v>183725</v>
      </c>
      <c r="H29" s="59">
        <f>+IFERROR((IF(ISTEXT(H$5)=FALSE,(INDEX(FRED!$1:$1048576,MATCH(US!H$5,FRED!$A:$A,0),MATCH(US!$B29,FRED!$1:$1,0))),(SUM(#REF!)))),"")</f>
        <v>178929</v>
      </c>
      <c r="I29" s="59">
        <f>+IFERROR((IF(ISTEXT(I$5)=FALSE,(INDEX(FRED!$1:$1048576,MATCH(US!I$5,FRED!$A:$A,0),MATCH(US!$B29,FRED!$1:$1,0))),(SUM(#REF!)))),"")</f>
        <v>175368</v>
      </c>
      <c r="J29" s="59">
        <f>+IFERROR((IF(ISTEXT(J$5)=FALSE,(INDEX(FRED!$1:$1048576,MATCH(US!J$5,FRED!$A:$A,0),MATCH(US!$B29,FRED!$1:$1,0))),(SUM(#REF!)))),"")</f>
        <v>171776</v>
      </c>
      <c r="K29" s="59">
        <f>+IFERROR((IF(ISTEXT(K$5)=FALSE,(INDEX(FRED!$1:$1048576,MATCH(US!K$5,FRED!$A:$A,0),MATCH(US!$B29,FRED!$1:$1,0))),(SUM(#REF!)))),"")</f>
        <v>183390</v>
      </c>
      <c r="L29" s="59">
        <f>+IFERROR((IF(ISTEXT(L$5)=FALSE,(INDEX(FRED!$1:$1048576,MATCH(US!L$5,FRED!$A:$A,0),MATCH(US!$B29,FRED!$1:$1,0))),(SUM(#REF!)))),"")</f>
        <v>185769</v>
      </c>
      <c r="M29" s="59">
        <f>+IFERROR((IF(ISTEXT(M$5)=FALSE,(INDEX(FRED!$1:$1048576,MATCH(US!M$5,FRED!$A:$A,0),MATCH(US!$B29,FRED!$1:$1,0))),(SUM(A29:L29)))),"")</f>
        <v>185369</v>
      </c>
      <c r="N29" s="59">
        <f>+IFERROR((IF(ISTEXT(N$5)=FALSE,(INDEX(FRED!$1:$1048576,MATCH(US!N$5,FRED!$A:$A,0),MATCH(US!$B29,FRED!$1:$1,0))),(SUM(B29:M29)))),"")</f>
        <v>183993</v>
      </c>
      <c r="O29" s="59">
        <f>+IFERROR((IF(ISTEXT(O$5)=FALSE,(INDEX(FRED!$1:$1048576,MATCH(US!O$5,FRED!$A:$A,0),MATCH(US!$B29,FRED!$1:$1,0))),(SUM(C29:N29)))),"")</f>
        <v>185294</v>
      </c>
      <c r="P29" s="60">
        <f>+IFERROR((IF(ISTEXT(P$5)=FALSE,(INDEX(FRED!$1:$1048576,MATCH(US!P$5,FRED!$A:$A,0),MATCH(US!$B29,FRED!$1:$1,0))),(SUM(D29:O29)))),"")</f>
        <v>2182547</v>
      </c>
      <c r="Q29" s="59">
        <f>+IFERROR((IF(ISTEXT(Q$5)=FALSE,(INDEX(FRED!$1:$1048576,MATCH(US!Q$5,FRED!$A:$A,0),MATCH(US!$B29,FRED!$1:$1,0))),(SUM(E29:P29)))),"")</f>
        <v>188192</v>
      </c>
      <c r="R29" s="59">
        <f>+IFERROR((IF(ISTEXT(R$5)=FALSE,(INDEX(FRED!$1:$1048576,MATCH(US!R$5,FRED!$A:$A,0),MATCH(US!$B29,FRED!$1:$1,0))),(SUM(F29:Q29)))),"")</f>
        <v>189203</v>
      </c>
      <c r="S29" s="59">
        <f>+IFERROR((IF(ISTEXT(S$5)=FALSE,(INDEX(FRED!$1:$1048576,MATCH(US!S$5,FRED!$A:$A,0),MATCH(US!$B29,FRED!$1:$1,0))),(SUM(G29:R29)))),"")</f>
        <v>197455</v>
      </c>
      <c r="T29" s="59">
        <f>+IFERROR((IF(ISTEXT(T$5)=FALSE,(INDEX(FRED!$1:$1048576,MATCH(US!T$5,FRED!$A:$A,0),MATCH(US!$B29,FRED!$1:$1,0))),(SUM(H29:S29)))),"")</f>
        <v>201615</v>
      </c>
      <c r="U29" s="59">
        <f>+IFERROR((IF(ISTEXT(U$5)=FALSE,(INDEX(FRED!$1:$1048576,MATCH(US!U$5,FRED!$A:$A,0),MATCH(US!$B29,FRED!$1:$1,0))),(SUM(I29:T29)))),"")</f>
        <v>206540</v>
      </c>
      <c r="V29" s="59">
        <f>+IFERROR((IF(ISTEXT(V$5)=FALSE,(INDEX(FRED!$1:$1048576,MATCH(US!V$5,FRED!$A:$A,0),MATCH(US!$B29,FRED!$1:$1,0))),(SUM(J29:U29)))),"")</f>
        <v>205260</v>
      </c>
      <c r="W29" s="59">
        <f>+IFERROR((IF(ISTEXT(W$5)=FALSE,(INDEX(FRED!$1:$1048576,MATCH(US!W$5,FRED!$A:$A,0),MATCH(US!$B29,FRED!$1:$1,0))),(SUM(K29:V29)))),"")</f>
        <v>204878</v>
      </c>
      <c r="X29" s="59">
        <f>+IFERROR((IF(ISTEXT(X$5)=FALSE,(INDEX(FRED!$1:$1048576,MATCH(US!X$5,FRED!$A:$A,0),MATCH(US!$B29,FRED!$1:$1,0))),(SUM(L29:W29)))),"")</f>
        <v>203649</v>
      </c>
      <c r="Y29" s="59">
        <f>+IFERROR((IF(ISTEXT(Y$5)=FALSE,(INDEX(FRED!$1:$1048576,MATCH(US!Y$5,FRED!$A:$A,0),MATCH(US!$B29,FRED!$1:$1,0))),(SUM(M29:X29)))),"")</f>
        <v>198558</v>
      </c>
      <c r="Z29" s="59">
        <f>+IFERROR((IF(ISTEXT(Z$5)=FALSE,(INDEX(FRED!$1:$1048576,MATCH(US!Z$5,FRED!$A:$A,0),MATCH(US!$B29,FRED!$1:$1,0))),(SUM(N29:Y29)))),"")</f>
        <v>206677</v>
      </c>
      <c r="AA29" s="59">
        <f>+IFERROR((IF(ISTEXT(AA$5)=FALSE,(INDEX(FRED!$1:$1048576,MATCH(US!AA$5,FRED!$A:$A,0),MATCH(US!$B29,FRED!$1:$1,0))),(SUM(O29:Z29)))),"")</f>
        <v>207550</v>
      </c>
      <c r="AB29" s="59">
        <f>+IFERROR((IF(ISTEXT(AB$5)=FALSE,(INDEX(FRED!$1:$1048576,MATCH(US!AB$5,FRED!$A:$A,0),MATCH(US!$B29,FRED!$1:$1,0))),(SUM(P29:AA29)))),"")</f>
        <v>209290</v>
      </c>
      <c r="AC29" s="60">
        <f>+IFERROR((IF(ISTEXT(AC$5)=FALSE,(INDEX(FRED!$1:$1048576,MATCH(US!AC$5,FRED!$A:$A,0),MATCH(US!$B29,FRED!$1:$1,0))),(SUM(Q29:AB29)))),"")</f>
        <v>2418867</v>
      </c>
      <c r="AD29" s="59">
        <f>+IFERROR((IF(ISTEXT(AD$5)=FALSE,(INDEX(FRED!$1:$1048576,MATCH(US!AD$5,FRED!$A:$A,0),MATCH(US!$B29,FRED!$1:$1,0))),(SUM(R29:AC29)))),"")</f>
        <v>217321</v>
      </c>
      <c r="AE29" s="59">
        <f>+IFERROR((IF(ISTEXT(AE$5)=FALSE,(INDEX(FRED!$1:$1048576,MATCH(US!AE$5,FRED!$A:$A,0),MATCH(US!$B29,FRED!$1:$1,0))),(SUM(S29:AD29)))),"")</f>
        <v>219966</v>
      </c>
      <c r="AF29" s="59">
        <f>+IFERROR((IF(ISTEXT(AF$5)=FALSE,(INDEX(FRED!$1:$1048576,MATCH(US!AF$5,FRED!$A:$A,0),MATCH(US!$B29,FRED!$1:$1,0))),(SUM(T29:AE29)))),"")</f>
        <v>206789</v>
      </c>
      <c r="AG29" s="59">
        <f>+IFERROR((IF(ISTEXT(AG$5)=FALSE,(INDEX(FRED!$1:$1048576,MATCH(US!AG$5,FRED!$A:$A,0),MATCH(US!$B29,FRED!$1:$1,0))),(SUM(U29:AF29)))),"")</f>
        <v>208700</v>
      </c>
      <c r="AH29" s="59">
        <f>+IFERROR((IF(ISTEXT(AH$5)=FALSE,(INDEX(FRED!$1:$1048576,MATCH(US!AH$5,FRED!$A:$A,0),MATCH(US!$B29,FRED!$1:$1,0))),(SUM(V29:AG29)))),"")</f>
        <v>215094</v>
      </c>
      <c r="AI29" s="59">
        <f>+IFERROR((IF(ISTEXT(AI$5)=FALSE,(INDEX(FRED!$1:$1048576,MATCH(US!AI$5,FRED!$A:$A,0),MATCH(US!$B29,FRED!$1:$1,0))),(SUM(W29:AH29)))),"")</f>
        <v>209818</v>
      </c>
      <c r="AJ29" s="59">
        <f>+IFERROR((IF(ISTEXT(AJ$5)=FALSE,(INDEX(FRED!$1:$1048576,MATCH(US!AJ$5,FRED!$A:$A,0),MATCH(US!$B29,FRED!$1:$1,0))),(SUM(X29:AI29)))),"")</f>
        <v>213148</v>
      </c>
      <c r="AK29" s="59">
        <f>+IFERROR((IF(ISTEXT(AK$5)=FALSE,(INDEX(FRED!$1:$1048576,MATCH(US!AK$5,FRED!$A:$A,0),MATCH(US!$B29,FRED!$1:$1,0))),(SUM(Y29:AJ29)))),"")</f>
        <v>212437</v>
      </c>
      <c r="AL29" s="59">
        <f>+IFERROR((IF(ISTEXT(AL$5)=FALSE,(INDEX(FRED!$1:$1048576,MATCH(US!AL$5,FRED!$A:$A,0),MATCH(US!$B29,FRED!$1:$1,0))),(SUM(Z29:AK29)))),"")</f>
        <v>212711</v>
      </c>
      <c r="AM29" s="59">
        <f>+IFERROR((IF(ISTEXT(AM$5)=FALSE,(INDEX(FRED!$1:$1048576,MATCH(US!AM$5,FRED!$A:$A,0),MATCH(US!$B29,FRED!$1:$1,0))),(SUM(AA29:AL29)))),"")</f>
        <v>214144</v>
      </c>
      <c r="AN29" s="59">
        <f>+IFERROR((IF(ISTEXT(AN$5)=FALSE,(INDEX(FRED!$1:$1048576,MATCH(US!AN$5,FRED!$A:$A,0),MATCH(US!$B29,FRED!$1:$1,0))),(SUM(AB29:AM29)))),"")</f>
        <v>214383</v>
      </c>
      <c r="AO29" s="59">
        <f>+IFERROR((IF(ISTEXT(AO$5)=FALSE,(INDEX(FRED!$1:$1048576,MATCH(US!AO$5,FRED!$A:$A,0),MATCH(US!$B29,FRED!$1:$1,0))),(SUM(AC29:AN29)))),"")</f>
        <v>221742</v>
      </c>
      <c r="AP29" s="60">
        <f>+IFERROR((IF(ISTEXT(AP$5)=FALSE,(INDEX(FRED!$1:$1048576,MATCH(US!AP$5,FRED!$A:$A,0),MATCH(US!$B29,FRED!$1:$1,0))),(SUM(AD29:AO29)))),"")</f>
        <v>2566253</v>
      </c>
      <c r="AQ29" s="59">
        <f>+IFERROR((IF(ISTEXT(AQ$5)=FALSE,(INDEX(FRED!$1:$1048576,MATCH(US!AQ$5,FRED!$A:$A,0),MATCH(US!$B29,FRED!$1:$1,0))),(SUM(AE29:AP29)))),"")</f>
        <v>219258</v>
      </c>
      <c r="AR29" s="59">
        <f>+IFERROR((IF(ISTEXT(AR$5)=FALSE,(INDEX(FRED!$1:$1048576,MATCH(US!AR$5,FRED!$A:$A,0),MATCH(US!$B29,FRED!$1:$1,0))),(SUM(AF29:AQ29)))),"")</f>
        <v>216078</v>
      </c>
      <c r="AS29" s="59">
        <f>+IFERROR((IF(ISTEXT(AS$5)=FALSE,(INDEX(FRED!$1:$1048576,MATCH(US!AS$5,FRED!$A:$A,0),MATCH(US!$B29,FRED!$1:$1,0))),(SUM(AG29:AR29)))),"")</f>
        <v>208246</v>
      </c>
      <c r="AT29" s="59">
        <f>+IFERROR((IF(ISTEXT(AT$5)=FALSE,(INDEX(FRED!$1:$1048576,MATCH(US!AT$5,FRED!$A:$A,0),MATCH(US!$B29,FRED!$1:$1,0))),(SUM(AH29:AS29)))),"")</f>
        <v>211887</v>
      </c>
      <c r="AU29" s="59">
        <f>+IFERROR((IF(ISTEXT(AU$5)=FALSE,(INDEX(FRED!$1:$1048576,MATCH(US!AU$5,FRED!$A:$A,0),MATCH(US!$B29,FRED!$1:$1,0))),(SUM(AI29:AT29)))),"")</f>
        <v>213124</v>
      </c>
      <c r="AV29" s="59">
        <f>+IFERROR((IF(ISTEXT(AV$5)=FALSE,(INDEX(FRED!$1:$1048576,MATCH(US!AV$5,FRED!$A:$A,0),MATCH(US!$B29,FRED!$1:$1,0))),(SUM(AJ29:AU29)))),"")</f>
        <v>218419</v>
      </c>
      <c r="AW29" s="59">
        <f>+IFERROR((IF(ISTEXT(AW$5)=FALSE,(INDEX(FRED!$1:$1048576,MATCH(US!AW$5,FRED!$A:$A,0),MATCH(US!$B29,FRED!$1:$1,0))),(SUM(AK29:AV29)))),"")</f>
        <v>217640</v>
      </c>
      <c r="AX29" s="59">
        <f>+IFERROR((IF(ISTEXT(AX$5)=FALSE,(INDEX(FRED!$1:$1048576,MATCH(US!AX$5,FRED!$A:$A,0),MATCH(US!$B29,FRED!$1:$1,0))),(SUM(AL29:AW29)))),"")</f>
        <v>220213</v>
      </c>
      <c r="AY29" s="59">
        <f>+IFERROR((IF(ISTEXT(AY$5)=FALSE,(INDEX(FRED!$1:$1048576,MATCH(US!AY$5,FRED!$A:$A,0),MATCH(US!$B29,FRED!$1:$1,0))),(SUM(AM29:AX29)))),"")</f>
        <v>219205</v>
      </c>
      <c r="AZ29" s="59">
        <f>+IFERROR((IF(ISTEXT(AZ$5)=FALSE,(INDEX(FRED!$1:$1048576,MATCH(US!AZ$5,FRED!$A:$A,0),MATCH(US!$B29,FRED!$1:$1,0))),(SUM(AN29:AY29)))),"")</f>
        <v>222735</v>
      </c>
      <c r="BA29" s="59">
        <f>+IFERROR((IF(ISTEXT(BA$5)=FALSE,(INDEX(FRED!$1:$1048576,MATCH(US!BA$5,FRED!$A:$A,0),MATCH(US!$B29,FRED!$1:$1,0))),(SUM(AO29:AZ29)))),"")</f>
        <v>214612</v>
      </c>
      <c r="BB29" s="59">
        <f>+IFERROR((IF(ISTEXT(BB$5)=FALSE,(INDEX(FRED!$1:$1048576,MATCH(US!BB$5,FRED!$A:$A,0),MATCH(US!$B29,FRED!$1:$1,0))),(SUM(AP29:BA29)))),"")</f>
        <v>212946</v>
      </c>
      <c r="BC29" s="60">
        <f>+IFERROR((IF(ISTEXT(BC$5)=FALSE,(INDEX(FRED!$1:$1048576,MATCH(US!BC$5,FRED!$A:$A,0),MATCH(US!$B29,FRED!$1:$1,0))),(SUM(AQ29:BB29)))),"")</f>
        <v>2594363</v>
      </c>
      <c r="BD29" s="59">
        <f>+IFERROR((IF(ISTEXT(BD$5)=FALSE,(INDEX(FRED!$1:$1048576,MATCH(US!BD$5,FRED!$A:$A,0),MATCH(US!$B29,FRED!$1:$1,0))),(SUM(AR29:BC29)))),"")</f>
        <v>212536</v>
      </c>
      <c r="BE29" s="59">
        <f>+IFERROR((IF(ISTEXT(BE$5)=FALSE,(INDEX(FRED!$1:$1048576,MATCH(US!BE$5,FRED!$A:$A,0),MATCH(US!$B29,FRED!$1:$1,0))),(SUM(AS29:BD29)))),"")</f>
        <v>210322</v>
      </c>
      <c r="BF29" s="59">
        <f>+IFERROR((IF(ISTEXT(BF$5)=FALSE,(INDEX(FRED!$1:$1048576,MATCH(US!BF$5,FRED!$A:$A,0),MATCH(US!$B29,FRED!$1:$1,0))),(SUM(AT29:BE29)))),"")</f>
        <v>221222</v>
      </c>
      <c r="BG29" s="59">
        <f>+IFERROR((IF(ISTEXT(BG$5)=FALSE,(INDEX(FRED!$1:$1048576,MATCH(US!BG$5,FRED!$A:$A,0),MATCH(US!$B29,FRED!$1:$1,0))),(SUM(AU29:BF29)))),"")</f>
        <v>221765</v>
      </c>
      <c r="BH29" s="59">
        <f>+IFERROR((IF(ISTEXT(BH$5)=FALSE,(INDEX(FRED!$1:$1048576,MATCH(US!BH$5,FRED!$A:$A,0),MATCH(US!$B29,FRED!$1:$1,0))),(SUM(AV29:BG29)))),"")</f>
        <v>218891</v>
      </c>
      <c r="BI29" s="59">
        <f>+IFERROR((IF(ISTEXT(BI$5)=FALSE,(INDEX(FRED!$1:$1048576,MATCH(US!BI$5,FRED!$A:$A,0),MATCH(US!$B29,FRED!$1:$1,0))),(SUM(AW29:BH29)))),"")</f>
        <v>222773</v>
      </c>
      <c r="BJ29" s="59">
        <f>+IFERROR((IF(ISTEXT(BJ$5)=FALSE,(INDEX(FRED!$1:$1048576,MATCH(US!BJ$5,FRED!$A:$A,0),MATCH(US!$B29,FRED!$1:$1,0))),(SUM(AX29:BI29)))),"")</f>
        <v>224037</v>
      </c>
      <c r="BK29" s="59">
        <f>+IFERROR((IF(ISTEXT(BK$5)=FALSE,(INDEX(FRED!$1:$1048576,MATCH(US!BK$5,FRED!$A:$A,0),MATCH(US!$B29,FRED!$1:$1,0))),(SUM(AY29:BJ29)))),"")</f>
        <v>220820</v>
      </c>
      <c r="BL29" s="59">
        <f>+IFERROR((IF(ISTEXT(BL$5)=FALSE,(INDEX(FRED!$1:$1048576,MATCH(US!BL$5,FRED!$A:$A,0),MATCH(US!$B29,FRED!$1:$1,0))),(SUM(AZ29:BK29)))),"")</f>
        <v>218907</v>
      </c>
      <c r="BM29" s="59">
        <f>+IFERROR((IF(ISTEXT(BM$5)=FALSE,(INDEX(FRED!$1:$1048576,MATCH(US!BM$5,FRED!$A:$A,0),MATCH(US!$B29,FRED!$1:$1,0))),(SUM(BA29:BL29)))),"")</f>
        <v>218000</v>
      </c>
      <c r="BN29" s="59">
        <f>+IFERROR((IF(ISTEXT(BN$5)=FALSE,(INDEX(FRED!$1:$1048576,MATCH(US!BN$5,FRED!$A:$A,0),MATCH(US!$B29,FRED!$1:$1,0))),(SUM(BB29:BM29)))),"")</f>
        <v>225573</v>
      </c>
      <c r="BO29" s="59">
        <f>+IFERROR((IF(ISTEXT(BO$5)=FALSE,(INDEX(FRED!$1:$1048576,MATCH(US!BO$5,FRED!$A:$A,0),MATCH(US!$B29,FRED!$1:$1,0))),(SUM(BC29:BN29)))),"")</f>
        <v>224471</v>
      </c>
      <c r="BP29" s="60">
        <f>+IFERROR((IF(ISTEXT(BP$5)=FALSE,(INDEX(FRED!$1:$1048576,MATCH(US!BP$5,FRED!$A:$A,0),MATCH(US!$B29,FRED!$1:$1,0))),(SUM(BD29:BO29)))),"")</f>
        <v>2639317</v>
      </c>
      <c r="BQ29" s="59">
        <f>+IFERROR((IF(ISTEXT(BQ$5)=FALSE,(INDEX(FRED!$1:$1048576,MATCH(US!BQ$5,FRED!$A:$A,0),MATCH(US!$B29,FRED!$1:$1,0))),(SUM(BE29:BP29)))),"")</f>
        <v>220274</v>
      </c>
      <c r="BR29" s="59">
        <f>+IFERROR((IF(ISTEXT(BR$5)=FALSE,(INDEX(FRED!$1:$1048576,MATCH(US!BR$5,FRED!$A:$A,0),MATCH(US!$B29,FRED!$1:$1,0))),(SUM(BF29:BQ29)))),"")</f>
        <v>226618</v>
      </c>
      <c r="BS29" s="59">
        <f>+IFERROR((IF(ISTEXT(BS$5)=FALSE,(INDEX(FRED!$1:$1048576,MATCH(US!BS$5,FRED!$A:$A,0),MATCH(US!$B29,FRED!$1:$1,0))),(SUM(BG29:BR29)))),"")</f>
        <v>228202</v>
      </c>
      <c r="BT29" s="59">
        <f>+IFERROR((IF(ISTEXT(BT$5)=FALSE,(INDEX(FRED!$1:$1048576,MATCH(US!BT$5,FRED!$A:$A,0),MATCH(US!$B29,FRED!$1:$1,0))),(SUM(BH29:BS29)))),"")</f>
        <v>228516</v>
      </c>
      <c r="BU29" s="59">
        <f>+IFERROR((IF(ISTEXT(BU$5)=FALSE,(INDEX(FRED!$1:$1048576,MATCH(US!BU$5,FRED!$A:$A,0),MATCH(US!$B29,FRED!$1:$1,0))),(SUM(BI29:BT29)))),"")</f>
        <v>234195</v>
      </c>
      <c r="BV29" s="59">
        <f>+IFERROR((IF(ISTEXT(BV$5)=FALSE,(INDEX(FRED!$1:$1048576,MATCH(US!BV$5,FRED!$A:$A,0),MATCH(US!$B29,FRED!$1:$1,0))),(SUM(BJ29:BU29)))),"")</f>
        <v>236913</v>
      </c>
      <c r="BW29" s="59">
        <f>+IFERROR((IF(ISTEXT(BW$5)=FALSE,(INDEX(FRED!$1:$1048576,MATCH(US!BW$5,FRED!$A:$A,0),MATCH(US!$B29,FRED!$1:$1,0))),(SUM(BK29:BV29)))),"")</f>
        <v>236450</v>
      </c>
      <c r="BX29" s="59">
        <f>+IFERROR((IF(ISTEXT(BX$5)=FALSE,(INDEX(FRED!$1:$1048576,MATCH(US!BX$5,FRED!$A:$A,0),MATCH(US!$B29,FRED!$1:$1,0))),(SUM(BL29:BW29)))),"")</f>
        <v>237852</v>
      </c>
      <c r="BY29" s="59">
        <f>+IFERROR((IF(ISTEXT(BY$5)=FALSE,(INDEX(FRED!$1:$1048576,MATCH(US!BY$5,FRED!$A:$A,0),MATCH(US!$B29,FRED!$1:$1,0))),(SUM(BM29:BX29)))),"")</f>
        <v>237879</v>
      </c>
      <c r="BZ29" s="59">
        <f>+IFERROR((IF(ISTEXT(BZ$5)=FALSE,(INDEX(FRED!$1:$1048576,MATCH(US!BZ$5,FRED!$A:$A,0),MATCH(US!$B29,FRED!$1:$1,0))),(SUM(BN29:BY29)))),"")</f>
        <v>236787</v>
      </c>
      <c r="CA29" s="59">
        <f>+IFERROR((IF(ISTEXT(CA$5)=FALSE,(INDEX(FRED!$1:$1048576,MATCH(US!CA$5,FRED!$A:$A,0),MATCH(US!$B29,FRED!$1:$1,0))),(SUM(BO29:BZ29)))),"")</f>
        <v>237341</v>
      </c>
      <c r="CB29" s="59">
        <f>+IFERROR((IF(ISTEXT(CB$5)=FALSE,(INDEX(FRED!$1:$1048576,MATCH(US!CB$5,FRED!$A:$A,0),MATCH(US!$B29,FRED!$1:$1,0))),(SUM(BP29:CA29)))),"")</f>
        <v>241758</v>
      </c>
      <c r="CC29" s="60">
        <f>+IFERROR((IF(ISTEXT(CC$5)=FALSE,(INDEX(FRED!$1:$1048576,MATCH(US!CC$5,FRED!$A:$A,0),MATCH(US!$B29,FRED!$1:$1,0))),(SUM(BQ29:CB29)))),"")</f>
        <v>2802785</v>
      </c>
      <c r="CD29" s="59">
        <f>+IFERROR((IF(ISTEXT(CD$5)=FALSE,(INDEX(FRED!$1:$1048576,MATCH(US!CD$5,FRED!$A:$A,0),MATCH(US!$B29,FRED!$1:$1,0))),(SUM(BR29:CC29)))),"")</f>
        <v>242619</v>
      </c>
      <c r="CE29" s="59">
        <f>+IFERROR((IF(ISTEXT(CE$5)=FALSE,(INDEX(FRED!$1:$1048576,MATCH(US!CE$5,FRED!$A:$A,0),MATCH(US!$B29,FRED!$1:$1,0))),(SUM(BS29:CD29)))),"")</f>
        <v>246794</v>
      </c>
      <c r="CF29" s="59">
        <f>+IFERROR((IF(ISTEXT(CF$5)=FALSE,(INDEX(FRED!$1:$1048576,MATCH(US!CF$5,FRED!$A:$A,0),MATCH(US!$B29,FRED!$1:$1,0))),(SUM(BT29:CE29)))),"")</f>
        <v>251494</v>
      </c>
      <c r="CG29" s="59">
        <f>+IFERROR((IF(ISTEXT(CG$5)=FALSE,(INDEX(FRED!$1:$1048576,MATCH(US!CG$5,FRED!$A:$A,0),MATCH(US!$B29,FRED!$1:$1,0))),(SUM(BU29:CF29)))),"")</f>
        <v>255257</v>
      </c>
      <c r="CH29" s="59">
        <f>+IFERROR((IF(ISTEXT(CH$5)=FALSE,(INDEX(FRED!$1:$1048576,MATCH(US!CH$5,FRED!$A:$A,0),MATCH(US!$B29,FRED!$1:$1,0))),(SUM(BV29:CG29)))),"")</f>
        <v>253839</v>
      </c>
      <c r="CI29" s="59">
        <f>+IFERROR((IF(ISTEXT(CI$5)=FALSE,(INDEX(FRED!$1:$1048576,MATCH(US!CI$5,FRED!$A:$A,0),MATCH(US!$B29,FRED!$1:$1,0))),(SUM(BW29:CH29)))),"")</f>
        <v>257741</v>
      </c>
      <c r="CJ29" s="59">
        <f>+IFERROR((IF(ISTEXT(CJ$5)=FALSE,(INDEX(FRED!$1:$1048576,MATCH(US!CJ$5,FRED!$A:$A,0),MATCH(US!$B29,FRED!$1:$1,0))),(SUM(BX29:CI29)))),"")</f>
        <v>258037</v>
      </c>
      <c r="CK29" s="59">
        <f>+IFERROR((IF(ISTEXT(CK$5)=FALSE,(INDEX(FRED!$1:$1048576,MATCH(US!CK$5,FRED!$A:$A,0),MATCH(US!$B29,FRED!$1:$1,0))),(SUM(BY29:CJ29)))),"")</f>
        <v>254884</v>
      </c>
      <c r="CL29" s="59">
        <f>+IFERROR((IF(ISTEXT(CL$5)=FALSE,(INDEX(FRED!$1:$1048576,MATCH(US!CL$5,FRED!$A:$A,0),MATCH(US!$B29,FRED!$1:$1,0))),(SUM(BZ29:CK29)))),"")</f>
        <v>254781</v>
      </c>
      <c r="CM29" s="59">
        <f>+IFERROR((IF(ISTEXT(CM$5)=FALSE,(INDEX(FRED!$1:$1048576,MATCH(US!CM$5,FRED!$A:$A,0),MATCH(US!$B29,FRED!$1:$1,0))),(SUM(CA29:CL29)))),"")</f>
        <v>256903</v>
      </c>
      <c r="CN29" s="59">
        <f>+IFERROR((IF(ISTEXT(CN$5)=FALSE,(INDEX(FRED!$1:$1048576,MATCH(US!CN$5,FRED!$A:$A,0),MATCH(US!$B29,FRED!$1:$1,0))),(SUM(CB29:CM29)))),"")</f>
        <v>260614</v>
      </c>
      <c r="CO29" s="59">
        <f>+IFERROR((IF(ISTEXT(CO$5)=FALSE,(INDEX(FRED!$1:$1048576,MATCH(US!CO$5,FRED!$A:$A,0),MATCH(US!$B29,FRED!$1:$1,0))),(SUM(CC29:CN29)))),"")</f>
        <v>270232</v>
      </c>
      <c r="CP29" s="60">
        <f>+IFERROR((IF(ISTEXT(CP$5)=FALSE,(INDEX(FRED!$1:$1048576,MATCH(US!CP$5,FRED!$A:$A,0),MATCH(US!$B29,FRED!$1:$1,0))),(SUM(CD29:CO29)))),"")</f>
        <v>3063195</v>
      </c>
      <c r="CQ29" s="59">
        <f>+IFERROR((IF(ISTEXT(CQ$5)=FALSE,(INDEX(FRED!$1:$1048576,MATCH(US!CQ$5,FRED!$A:$A,0),MATCH(US!$B29,FRED!$1:$1,0))),(SUM(CE29:CP29)))),"")</f>
        <v>280098</v>
      </c>
      <c r="CR29" s="59">
        <f>+IFERROR((IF(ISTEXT(CR$5)=FALSE,(INDEX(FRED!$1:$1048576,MATCH(US!CR$5,FRED!$A:$A,0),MATCH(US!$B29,FRED!$1:$1,0))),(SUM(CF29:CQ29)))),"")</f>
        <v>275052</v>
      </c>
      <c r="CS29" s="59">
        <f>+IFERROR((IF(ISTEXT(CS$5)=FALSE,(INDEX(FRED!$1:$1048576,MATCH(US!CS$5,FRED!$A:$A,0),MATCH(US!$B29,FRED!$1:$1,0))),(SUM(CG29:CR29)))),"")</f>
        <v>278405</v>
      </c>
      <c r="CT29" s="59">
        <f>+IFERROR((IF(ISTEXT(CT$5)=FALSE,(INDEX(FRED!$1:$1048576,MATCH(US!CT$5,FRED!$A:$A,0),MATCH(US!$B29,FRED!$1:$1,0))),(SUM(CH29:CS29)))),"")</f>
        <v>281745</v>
      </c>
      <c r="CU29" s="59">
        <f>+IFERROR((IF(ISTEXT(CU$5)=FALSE,(INDEX(FRED!$1:$1048576,MATCH(US!CU$5,FRED!$A:$A,0),MATCH(US!$B29,FRED!$1:$1,0))),(SUM(CI29:CT29)))),"")</f>
        <v>289401</v>
      </c>
      <c r="CV29" s="59">
        <f>+IFERROR((IF(ISTEXT(CV$5)=FALSE,(INDEX(FRED!$1:$1048576,MATCH(US!CV$5,FRED!$A:$A,0),MATCH(US!$B29,FRED!$1:$1,0))),(SUM(CJ29:CU29)))),"")</f>
        <v>288080</v>
      </c>
      <c r="CW29" s="59">
        <f>+IFERROR((IF(ISTEXT(CW$5)=FALSE,(INDEX(FRED!$1:$1048576,MATCH(US!CW$5,FRED!$A:$A,0),MATCH(US!$B29,FRED!$1:$1,0))),(SUM(CK29:CV29)))),"")</f>
        <v>288841</v>
      </c>
      <c r="CX29" s="59">
        <f>+IFERROR((IF(ISTEXT(CX$5)=FALSE,(INDEX(FRED!$1:$1048576,MATCH(US!CX$5,FRED!$A:$A,0),MATCH(US!$B29,FRED!$1:$1,0))),(SUM(CL29:CW29)))),"")</f>
        <v>293431</v>
      </c>
      <c r="CY29" s="59">
        <f>+IFERROR((IF(ISTEXT(CY$5)=FALSE,(INDEX(FRED!$1:$1048576,MATCH(US!CY$5,FRED!$A:$A,0),MATCH(US!$B29,FRED!$1:$1,0))),(SUM(CM29:CX29)))),"")</f>
        <v>297339</v>
      </c>
      <c r="CZ29" s="59">
        <f>+IFERROR((IF(ISTEXT(CZ$5)=FALSE,(INDEX(FRED!$1:$1048576,MATCH(US!CZ$5,FRED!$A:$A,0),MATCH(US!$B29,FRED!$1:$1,0))),(SUM(CN29:CY29)))),"")</f>
        <v>295943</v>
      </c>
      <c r="DA29" s="59">
        <f>+IFERROR((IF(ISTEXT(DA$5)=FALSE,(INDEX(FRED!$1:$1048576,MATCH(US!DA$5,FRED!$A:$A,0),MATCH(US!$B29,FRED!$1:$1,0))),(SUM(CO29:CZ29)))),"")</f>
        <v>298893</v>
      </c>
      <c r="DB29" s="59">
        <f>+IFERROR((IF(ISTEXT(DB$5)=FALSE,(INDEX(FRED!$1:$1048576,MATCH(US!DB$5,FRED!$A:$A,0),MATCH(US!$B29,FRED!$1:$1,0))),(SUM(CP29:DA29)))),"")</f>
        <v>296694</v>
      </c>
      <c r="DC29" s="60">
        <f>+IFERROR((IF(ISTEXT(DC$5)=FALSE,(INDEX(FRED!$1:$1048576,MATCH(US!DC$5,FRED!$A:$A,0),MATCH(US!$B29,FRED!$1:$1,0))),(SUM(CQ29:DB29)))),"")</f>
        <v>3463922</v>
      </c>
      <c r="DD29" s="59">
        <f>+IFERROR((IF(ISTEXT(DD$5)=FALSE,(INDEX(FRED!$1:$1048576,MATCH(US!DD$5,FRED!$A:$A,0),MATCH(US!$B29,FRED!$1:$1,0))),(SUM(CR29:DC29)))),"")</f>
        <v>294251</v>
      </c>
      <c r="DE29" s="59">
        <f>+IFERROR((IF(ISTEXT(DE$5)=FALSE,(INDEX(FRED!$1:$1048576,MATCH(US!DE$5,FRED!$A:$A,0),MATCH(US!$B29,FRED!$1:$1,0))),(SUM(CS29:DD29)))),"")</f>
        <v>299323</v>
      </c>
      <c r="DF29" s="59">
        <f>+IFERROR((IF(ISTEXT(DF$5)=FALSE,(INDEX(FRED!$1:$1048576,MATCH(US!DF$5,FRED!$A:$A,0),MATCH(US!$B29,FRED!$1:$1,0))),(SUM(CT29:DE29)))),"")</f>
        <v>306539</v>
      </c>
      <c r="DG29" s="59">
        <f>+IFERROR((IF(ISTEXT(DG$5)=FALSE,(INDEX(FRED!$1:$1048576,MATCH(US!DG$5,FRED!$A:$A,0),MATCH(US!$B29,FRED!$1:$1,0))),(SUM(CU29:DF29)))),"")</f>
        <v>304512</v>
      </c>
      <c r="DH29" s="59">
        <f>+IFERROR((IF(ISTEXT(DH$5)=FALSE,(INDEX(FRED!$1:$1048576,MATCH(US!DH$5,FRED!$A:$A,0),MATCH(US!$B29,FRED!$1:$1,0))),(SUM(CV29:DG29)))),"")</f>
        <v>305320</v>
      </c>
      <c r="DI29" s="59">
        <f>+IFERROR((IF(ISTEXT(DI$5)=FALSE,(INDEX(FRED!$1:$1048576,MATCH(US!DI$5,FRED!$A:$A,0),MATCH(US!$B29,FRED!$1:$1,0))),(SUM(CW29:DH29)))),"")</f>
        <v>307558</v>
      </c>
      <c r="DJ29" s="59">
        <f>+IFERROR((IF(ISTEXT(DJ$5)=FALSE,(INDEX(FRED!$1:$1048576,MATCH(US!DJ$5,FRED!$A:$A,0),MATCH(US!$B29,FRED!$1:$1,0))),(SUM(CX29:DI29)))),"")</f>
        <v>310609</v>
      </c>
      <c r="DK29" s="59">
        <f>+IFERROR((IF(ISTEXT(DK$5)=FALSE,(INDEX(FRED!$1:$1048576,MATCH(US!DK$5,FRED!$A:$A,0),MATCH(US!$B29,FRED!$1:$1,0))),(SUM(CY29:DJ29)))),"")</f>
        <v>313684</v>
      </c>
      <c r="DL29" s="59">
        <f>+IFERROR((IF(ISTEXT(DL$5)=FALSE,(INDEX(FRED!$1:$1048576,MATCH(US!DL$5,FRED!$A:$A,0),MATCH(US!$B29,FRED!$1:$1,0))),(SUM(CZ29:DK29)))),"")</f>
        <v>308559</v>
      </c>
      <c r="DM29" s="59">
        <f>+IFERROR((IF(ISTEXT(DM$5)=FALSE,(INDEX(FRED!$1:$1048576,MATCH(US!DM$5,FRED!$A:$A,0),MATCH(US!$B29,FRED!$1:$1,0))),(SUM(DA29:DL29)))),"")</f>
        <v>314332</v>
      </c>
      <c r="DN29" s="59">
        <f>+IFERROR((IF(ISTEXT(DN$5)=FALSE,(INDEX(FRED!$1:$1048576,MATCH(US!DN$5,FRED!$A:$A,0),MATCH(US!$B29,FRED!$1:$1,0))),(SUM(DB29:DM29)))),"")</f>
        <v>316897</v>
      </c>
      <c r="DO29" s="59">
        <f>+IFERROR((IF(ISTEXT(DO$5)=FALSE,(INDEX(FRED!$1:$1048576,MATCH(US!DO$5,FRED!$A:$A,0),MATCH(US!$B29,FRED!$1:$1,0))),(SUM(DC29:DN29)))),"")</f>
        <v>311957</v>
      </c>
      <c r="DP29" s="60">
        <f>+IFERROR((IF(ISTEXT(DP$5)=FALSE,(INDEX(FRED!$1:$1048576,MATCH(US!DP$5,FRED!$A:$A,0),MATCH(US!$B29,FRED!$1:$1,0))),(SUM(DD29:DO29)))),"")</f>
        <v>3693541</v>
      </c>
      <c r="DQ29" s="59">
        <f>+IFERROR((IF(ISTEXT(DQ$5)=FALSE,(INDEX(FRED!$1:$1048576,MATCH(US!DQ$5,FRED!$A:$A,0),MATCH(US!$B29,FRED!$1:$1,0))),(SUM(DE29:DP29)))),"")</f>
        <v>309552</v>
      </c>
      <c r="DR29" s="59">
        <f>+IFERROR((IF(ISTEXT(DR$5)=FALSE,(INDEX(FRED!$1:$1048576,MATCH(US!DR$5,FRED!$A:$A,0),MATCH(US!$B29,FRED!$1:$1,0))),(SUM(DF29:DQ29)))),"")</f>
        <v>321367</v>
      </c>
      <c r="DS29" s="59">
        <f>+IFERROR((IF(ISTEXT(DS$5)=FALSE,(INDEX(FRED!$1:$1048576,MATCH(US!DS$5,FRED!$A:$A,0),MATCH(US!$B29,FRED!$1:$1,0))),(SUM(DG29:DR29)))),"")</f>
        <v>325481</v>
      </c>
      <c r="DT29" s="59">
        <f>+IFERROR((IF(ISTEXT(DT$5)=FALSE,(INDEX(FRED!$1:$1048576,MATCH(US!DT$5,FRED!$A:$A,0),MATCH(US!$B29,FRED!$1:$1,0))),(SUM(DH29:DS29)))),"")</f>
        <v>318896</v>
      </c>
      <c r="DU29" s="59">
        <f>+IFERROR((IF(ISTEXT(DU$5)=FALSE,(INDEX(FRED!$1:$1048576,MATCH(US!DU$5,FRED!$A:$A,0),MATCH(US!$B29,FRED!$1:$1,0))),(SUM(DI29:DT29)))),"")</f>
        <v>317075</v>
      </c>
      <c r="DV29" s="59">
        <f>+IFERROR((IF(ISTEXT(DV$5)=FALSE,(INDEX(FRED!$1:$1048576,MATCH(US!DV$5,FRED!$A:$A,0),MATCH(US!$B29,FRED!$1:$1,0))),(SUM(DJ29:DU29)))),"")</f>
        <v>320961</v>
      </c>
      <c r="DW29" s="59">
        <f>+IFERROR((IF(ISTEXT(DW$5)=FALSE,(INDEX(FRED!$1:$1048576,MATCH(US!DW$5,FRED!$A:$A,0),MATCH(US!$B29,FRED!$1:$1,0))),(SUM(DK29:DV29)))),"")</f>
        <v>322593</v>
      </c>
      <c r="DX29" s="59">
        <f>+IFERROR((IF(ISTEXT(DX$5)=FALSE,(INDEX(FRED!$1:$1048576,MATCH(US!DX$5,FRED!$A:$A,0),MATCH(US!$B29,FRED!$1:$1,0))),(SUM(DL29:DW29)))),"")</f>
        <v>314453</v>
      </c>
      <c r="DY29" s="59">
        <f>+IFERROR((IF(ISTEXT(DY$5)=FALSE,(INDEX(FRED!$1:$1048576,MATCH(US!DY$5,FRED!$A:$A,0),MATCH(US!$B29,FRED!$1:$1,0))),(SUM(DM29:DX29)))),"")</f>
        <v>310870</v>
      </c>
      <c r="DZ29" s="59">
        <f>+IFERROR((IF(ISTEXT(DZ$5)=FALSE,(INDEX(FRED!$1:$1048576,MATCH(US!DZ$5,FRED!$A:$A,0),MATCH(US!$B29,FRED!$1:$1,0))),(SUM(DN29:DY29)))),"")</f>
        <v>307866</v>
      </c>
      <c r="EA29" s="59">
        <f>+IFERROR((IF(ISTEXT(EA$5)=FALSE,(INDEX(FRED!$1:$1048576,MATCH(US!EA$5,FRED!$A:$A,0),MATCH(US!$B29,FRED!$1:$1,0))),(SUM(DO29:DZ29)))),"")</f>
        <v>302635</v>
      </c>
      <c r="EB29" s="59">
        <f>+IFERROR((IF(ISTEXT(EB$5)=FALSE,(INDEX(FRED!$1:$1048576,MATCH(US!EB$5,FRED!$A:$A,0),MATCH(US!$B29,FRED!$1:$1,0))),(SUM(DP29:EA29)))),"")</f>
        <v>300330</v>
      </c>
      <c r="EC29" s="60">
        <f>+IFERROR((IF(ISTEXT(EC$5)=FALSE,(INDEX(FRED!$1:$1048576,MATCH(US!EC$5,FRED!$A:$A,0),MATCH(US!$B29,FRED!$1:$1,0))),(SUM(DQ29:EB29)))),"")</f>
        <v>3772079</v>
      </c>
      <c r="ED29" s="59">
        <f>+IFERROR((IF(ISTEXT(ED$5)=FALSE,(INDEX(FRED!$1:$1048576,MATCH(US!ED$5,FRED!$A:$A,0),MATCH(US!$B29,FRED!$1:$1,0))),(SUM(DR29:EC29)))),"")</f>
        <v>298296</v>
      </c>
      <c r="EE29" s="59">
        <f>+IFERROR((IF(ISTEXT(EE$5)=FALSE,(INDEX(FRED!$1:$1048576,MATCH(US!EE$5,FRED!$A:$A,0),MATCH(US!$B29,FRED!$1:$1,0))),(SUM(DS29:ED29)))),"")</f>
        <v>292195</v>
      </c>
      <c r="EF29" s="59">
        <f>+IFERROR((IF(ISTEXT(EF$5)=FALSE,(INDEX(FRED!$1:$1048576,MATCH(US!EF$5,FRED!$A:$A,0),MATCH(US!$B29,FRED!$1:$1,0))),(SUM(DT29:EE29)))),"")</f>
        <v>300311</v>
      </c>
      <c r="EG29" s="59">
        <f>+IFERROR((IF(ISTEXT(EG$5)=FALSE,(INDEX(FRED!$1:$1048576,MATCH(US!EG$5,FRED!$A:$A,0),MATCH(US!$B29,FRED!$1:$1,0))),(SUM(DU29:EF29)))),"")</f>
        <v>307905</v>
      </c>
      <c r="EH29" s="59">
        <f>+IFERROR((IF(ISTEXT(EH$5)=FALSE,(INDEX(FRED!$1:$1048576,MATCH(US!EH$5,FRED!$A:$A,0),MATCH(US!$B29,FRED!$1:$1,0))),(SUM(DV29:EG29)))),"")</f>
        <v>306066</v>
      </c>
      <c r="EI29" s="59">
        <f>+IFERROR((IF(ISTEXT(EI$5)=FALSE,(INDEX(FRED!$1:$1048576,MATCH(US!EI$5,FRED!$A:$A,0),MATCH(US!$B29,FRED!$1:$1,0))),(SUM(DW29:EH29)))),"")</f>
        <v>307056</v>
      </c>
      <c r="EJ29" s="59">
        <f>+IFERROR((IF(ISTEXT(EJ$5)=FALSE,(INDEX(FRED!$1:$1048576,MATCH(US!EJ$5,FRED!$A:$A,0),MATCH(US!$B29,FRED!$1:$1,0))),(SUM(DX29:EI29)))),"")</f>
        <v>302457</v>
      </c>
      <c r="EK29" s="59">
        <f>+IFERROR((IF(ISTEXT(EK$5)=FALSE,(INDEX(FRED!$1:$1048576,MATCH(US!EK$5,FRED!$A:$A,0),MATCH(US!$B29,FRED!$1:$1,0))),(SUM(DY29:EJ29)))),"")</f>
        <v>308148</v>
      </c>
      <c r="EL29" s="59">
        <f>+IFERROR((IF(ISTEXT(EL$5)=FALSE,(INDEX(FRED!$1:$1048576,MATCH(US!EL$5,FRED!$A:$A,0),MATCH(US!$B29,FRED!$1:$1,0))),(SUM(DZ29:EK29)))),"")</f>
        <v>316474</v>
      </c>
      <c r="EM29" s="59">
        <f>+IFERROR((IF(ISTEXT(EM$5)=FALSE,(INDEX(FRED!$1:$1048576,MATCH(US!EM$5,FRED!$A:$A,0),MATCH(US!$B29,FRED!$1:$1,0))),(SUM(EA29:EL29)))),"")</f>
        <v>307128</v>
      </c>
      <c r="EN29" s="59">
        <f>+IFERROR((IF(ISTEXT(EN$5)=FALSE,(INDEX(FRED!$1:$1048576,MATCH(US!EN$5,FRED!$A:$A,0),MATCH(US!$B29,FRED!$1:$1,0))),(SUM(EB29:EM29)))),"")</f>
        <v>301529</v>
      </c>
      <c r="EO29" s="59">
        <f>+IFERROR((IF(ISTEXT(EO$5)=FALSE,(INDEX(FRED!$1:$1048576,MATCH(US!EO$5,FRED!$A:$A,0),MATCH(US!$B29,FRED!$1:$1,0))),(SUM(EC29:EN29)))),"")</f>
        <v>292968</v>
      </c>
      <c r="EP29" s="60">
        <f>+IFERROR((IF(ISTEXT(EP$5)=FALSE,(INDEX(FRED!$1:$1048576,MATCH(US!EP$5,FRED!$A:$A,0),MATCH(US!$B29,FRED!$1:$1,0))),(SUM(ED29:EO29)))),"")</f>
        <v>3640533</v>
      </c>
      <c r="EQ29" s="59">
        <f>+IFERROR((IF(ISTEXT(EQ$5)=FALSE,(INDEX(FRED!$1:$1048576,MATCH(US!EQ$5,FRED!$A:$A,0),MATCH(US!$B29,FRED!$1:$1,0))),(SUM(EE29:EP29)))),"")</f>
        <v>293706</v>
      </c>
      <c r="ER29" s="59">
        <f>+IFERROR((IF(ISTEXT(ER$5)=FALSE,(INDEX(FRED!$1:$1048576,MATCH(US!ER$5,FRED!$A:$A,0),MATCH(US!$B29,FRED!$1:$1,0))),(SUM(EF29:EQ29)))),"")</f>
        <v>288693</v>
      </c>
      <c r="ES29" s="59">
        <f>+IFERROR((IF(ISTEXT(ES$5)=FALSE,(INDEX(FRED!$1:$1048576,MATCH(US!ES$5,FRED!$A:$A,0),MATCH(US!$B29,FRED!$1:$1,0))),(SUM(EG29:ER29)))),"")</f>
        <v>290393</v>
      </c>
      <c r="ET29" s="59">
        <f>+IFERROR((IF(ISTEXT(ET$5)=FALSE,(INDEX(FRED!$1:$1048576,MATCH(US!ET$5,FRED!$A:$A,0),MATCH(US!$B29,FRED!$1:$1,0))),(SUM(EH29:ES29)))),"")</f>
        <v>284917</v>
      </c>
      <c r="EU29" s="59">
        <f>+IFERROR((IF(ISTEXT(EU$5)=FALSE,(INDEX(FRED!$1:$1048576,MATCH(US!EU$5,FRED!$A:$A,0),MATCH(US!$B29,FRED!$1:$1,0))),(SUM(EI29:ET29)))),"")</f>
        <v>282865</v>
      </c>
      <c r="EV29" s="59">
        <f>+IFERROR((IF(ISTEXT(EV$5)=FALSE,(INDEX(FRED!$1:$1048576,MATCH(US!EV$5,FRED!$A:$A,0),MATCH(US!$B29,FRED!$1:$1,0))),(SUM(EJ29:EU29)))),"")</f>
        <v>284369</v>
      </c>
      <c r="EW29" s="59">
        <f>+IFERROR((IF(ISTEXT(EW$5)=FALSE,(INDEX(FRED!$1:$1048576,MATCH(US!EW$5,FRED!$A:$A,0),MATCH(US!$B29,FRED!$1:$1,0))),(SUM(EK29:EV29)))),"")</f>
        <v>279864</v>
      </c>
      <c r="EX29" s="59">
        <f>+IFERROR((IF(ISTEXT(EX$5)=FALSE,(INDEX(FRED!$1:$1048576,MATCH(US!EX$5,FRED!$A:$A,0),MATCH(US!$B29,FRED!$1:$1,0))),(SUM(EL29:EW29)))),"")</f>
        <v>287691</v>
      </c>
      <c r="EY29" s="59">
        <f>+IFERROR((IF(ISTEXT(EY$5)=FALSE,(INDEX(FRED!$1:$1048576,MATCH(US!EY$5,FRED!$A:$A,0),MATCH(US!$B29,FRED!$1:$1,0))),(SUM(EM29:EX29)))),"")</f>
        <v>289537</v>
      </c>
      <c r="EZ29" s="59">
        <f>+IFERROR((IF(ISTEXT(EZ$5)=FALSE,(INDEX(FRED!$1:$1048576,MATCH(US!EZ$5,FRED!$A:$A,0),MATCH(US!$B29,FRED!$1:$1,0))),(SUM(EN29:EY29)))),"")</f>
        <v>284575</v>
      </c>
      <c r="FA29" s="59">
        <f>+IFERROR((IF(ISTEXT(FA$5)=FALSE,(INDEX(FRED!$1:$1048576,MATCH(US!FA$5,FRED!$A:$A,0),MATCH(US!$B29,FRED!$1:$1,0))),(SUM(EO29:EZ29)))),"")</f>
        <v>286995</v>
      </c>
      <c r="FB29" s="59">
        <f>+IFERROR((IF(ISTEXT(FB$5)=FALSE,(INDEX(FRED!$1:$1048576,MATCH(US!FB$5,FRED!$A:$A,0),MATCH(US!$B29,FRED!$1:$1,0))),(SUM(EP29:FA29)))),"")</f>
        <v>289373</v>
      </c>
      <c r="FC29" s="60">
        <f>+IFERROR((IF(ISTEXT(FC$5)=FALSE,(INDEX(FRED!$1:$1048576,MATCH(US!FC$5,FRED!$A:$A,0),MATCH(US!$B29,FRED!$1:$1,0))),(SUM(EQ29:FB29)))),"")</f>
        <v>3442978</v>
      </c>
      <c r="FD29" s="59">
        <f>+IFERROR((IF(ISTEXT(FD$5)=FALSE,(INDEX(FRED!$1:$1048576,MATCH(US!FD$5,FRED!$A:$A,0),MATCH(US!$B29,FRED!$1:$1,0))),(SUM(ER29:FC29)))),"")</f>
        <v>284790</v>
      </c>
      <c r="FE29" s="59">
        <f>+IFERROR((IF(ISTEXT(FE$5)=FALSE,(INDEX(FRED!$1:$1048576,MATCH(US!FE$5,FRED!$A:$A,0),MATCH(US!$B29,FRED!$1:$1,0))),(SUM(ES29:FD29)))),"")</f>
        <v>282754</v>
      </c>
      <c r="FF29" s="59">
        <f>+IFERROR((IF(ISTEXT(FF$5)=FALSE,(INDEX(FRED!$1:$1048576,MATCH(US!FF$5,FRED!$A:$A,0),MATCH(US!$B29,FRED!$1:$1,0))),(SUM(ET29:FE29)))),"")</f>
        <v>279952</v>
      </c>
      <c r="FG29" s="59">
        <f>+IFERROR((IF(ISTEXT(FG$5)=FALSE,(INDEX(FRED!$1:$1048576,MATCH(US!FG$5,FRED!$A:$A,0),MATCH(US!$B29,FRED!$1:$1,0))),(SUM(EU29:FF29)))),"")</f>
        <v>278772</v>
      </c>
      <c r="FH29" s="59">
        <f>+IFERROR((IF(ISTEXT(FH$5)=FALSE,(INDEX(FRED!$1:$1048576,MATCH(US!FH$5,FRED!$A:$A,0),MATCH(US!$B29,FRED!$1:$1,0))),(SUM(EV29:FG29)))),"")</f>
        <v>281548</v>
      </c>
      <c r="FI29" s="59">
        <f>+IFERROR((IF(ISTEXT(FI$5)=FALSE,(INDEX(FRED!$1:$1048576,MATCH(US!FI$5,FRED!$A:$A,0),MATCH(US!$B29,FRED!$1:$1,0))),(SUM(EW29:FH29)))),"")</f>
        <v>285755</v>
      </c>
      <c r="FJ29" s="59">
        <f>+IFERROR((IF(ISTEXT(FJ$5)=FALSE,(INDEX(FRED!$1:$1048576,MATCH(US!FJ$5,FRED!$A:$A,0),MATCH(US!$B29,FRED!$1:$1,0))),(SUM(EX29:FI29)))),"")</f>
        <v>280813</v>
      </c>
      <c r="FK29" s="59">
        <f>+IFERROR((IF(ISTEXT(FK$5)=FALSE,(INDEX(FRED!$1:$1048576,MATCH(US!FK$5,FRED!$A:$A,0),MATCH(US!$B29,FRED!$1:$1,0))),(SUM(EY29:FJ29)))),"")</f>
        <v>280699</v>
      </c>
      <c r="FL29" s="59">
        <f>+IFERROR((IF(ISTEXT(FL$5)=FALSE,(INDEX(FRED!$1:$1048576,MATCH(US!FL$5,FRED!$A:$A,0),MATCH(US!$B29,FRED!$1:$1,0))),(SUM(EZ29:FK29)))),"")</f>
        <v>274961</v>
      </c>
      <c r="FM29" s="59">
        <f>+IFERROR((IF(ISTEXT(FM$5)=FALSE,(INDEX(FRED!$1:$1048576,MATCH(US!FM$5,FRED!$A:$A,0),MATCH(US!$B29,FRED!$1:$1,0))),(SUM(FA29:FL29)))),"")</f>
        <v>274834</v>
      </c>
      <c r="FN29" s="59">
        <f>+IFERROR((IF(ISTEXT(FN$5)=FALSE,(INDEX(FRED!$1:$1048576,MATCH(US!FN$5,FRED!$A:$A,0),MATCH(US!$B29,FRED!$1:$1,0))),(SUM(FB29:FM29)))),"")</f>
        <v>274113</v>
      </c>
      <c r="FO29" s="59">
        <f>+IFERROR((IF(ISTEXT(FO$5)=FALSE,(INDEX(FRED!$1:$1048576,MATCH(US!FO$5,FRED!$A:$A,0),MATCH(US!$B29,FRED!$1:$1,0))),(SUM(FC29:FN29)))),"")</f>
        <v>268128</v>
      </c>
      <c r="FP29" s="60">
        <f>+IFERROR((IF(ISTEXT(FP$5)=FALSE,(INDEX(FRED!$1:$1048576,MATCH(US!FP$5,FRED!$A:$A,0),MATCH(US!$B29,FRED!$1:$1,0))),(SUM(FD29:FO29)))),"")</f>
        <v>3347119</v>
      </c>
      <c r="FQ29" s="59">
        <f>+IFERROR((IF(ISTEXT(FQ$5)=FALSE,(INDEX(FRED!$1:$1048576,MATCH(US!FQ$5,FRED!$A:$A,0),MATCH(US!$B29,FRED!$1:$1,0))),(SUM(FE29:FP29)))),"")</f>
        <v>266184</v>
      </c>
      <c r="FR29" s="59">
        <f>+IFERROR((IF(ISTEXT(FR$5)=FALSE,(INDEX(FRED!$1:$1048576,MATCH(US!FR$5,FRED!$A:$A,0),MATCH(US!$B29,FRED!$1:$1,0))),(SUM(FF29:FQ29)))),"")</f>
        <v>272082</v>
      </c>
      <c r="FS29" s="59">
        <f>+IFERROR((IF(ISTEXT(FS$5)=FALSE,(INDEX(FRED!$1:$1048576,MATCH(US!FS$5,FRED!$A:$A,0),MATCH(US!$B29,FRED!$1:$1,0))),(SUM(FG29:FR29)))),"")</f>
        <v>262177</v>
      </c>
      <c r="FT29" s="59">
        <f>+IFERROR((IF(ISTEXT(FT$5)=FALSE,(INDEX(FRED!$1:$1048576,MATCH(US!FT$5,FRED!$A:$A,0),MATCH(US!$B29,FRED!$1:$1,0))),(SUM(FH29:FS29)))),"")</f>
        <v>270003</v>
      </c>
      <c r="FU29" s="59">
        <f>+IFERROR((IF(ISTEXT(FU$5)=FALSE,(INDEX(FRED!$1:$1048576,MATCH(US!FU$5,FRED!$A:$A,0),MATCH(US!$B29,FRED!$1:$1,0))),(SUM(FI29:FT29)))),"")</f>
        <v>269164</v>
      </c>
      <c r="FV29" s="59">
        <f>+IFERROR((IF(ISTEXT(FV$5)=FALSE,(INDEX(FRED!$1:$1048576,MATCH(US!FV$5,FRED!$A:$A,0),MATCH(US!$B29,FRED!$1:$1,0))),(SUM(FJ29:FU29)))),"")</f>
        <v>271864</v>
      </c>
      <c r="FW29" s="59">
        <f>+IFERROR((IF(ISTEXT(FW$5)=FALSE,(INDEX(FRED!$1:$1048576,MATCH(US!FW$5,FRED!$A:$A,0),MATCH(US!$B29,FRED!$1:$1,0))),(SUM(FK29:FV29)))),"")</f>
        <v>273029</v>
      </c>
      <c r="FX29" s="59">
        <f>+IFERROR((IF(ISTEXT(FX$5)=FALSE,(INDEX(FRED!$1:$1048576,MATCH(US!FX$5,FRED!$A:$A,0),MATCH(US!$B29,FRED!$1:$1,0))),(SUM(FL29:FW29)))),"")</f>
        <v>273848</v>
      </c>
      <c r="FY29" s="59">
        <f>+IFERROR((IF(ISTEXT(FY$5)=FALSE,(INDEX(FRED!$1:$1048576,MATCH(US!FY$5,FRED!$A:$A,0),MATCH(US!$B29,FRED!$1:$1,0))),(SUM(FM29:FX29)))),"")</f>
        <v>272683</v>
      </c>
      <c r="FZ29" s="59">
        <f>+IFERROR((IF(ISTEXT(FZ$5)=FALSE,(INDEX(FRED!$1:$1048576,MATCH(US!FZ$5,FRED!$A:$A,0),MATCH(US!$B29,FRED!$1:$1,0))),(SUM(FN29:FY29)))),"")</f>
        <v>271014</v>
      </c>
      <c r="GA29" s="59">
        <f>+IFERROR((IF(ISTEXT(GA$5)=FALSE,(INDEX(FRED!$1:$1048576,MATCH(US!GA$5,FRED!$A:$A,0),MATCH(US!$B29,FRED!$1:$1,0))),(SUM(FO29:FZ29)))),"")</f>
        <v>270092</v>
      </c>
      <c r="GB29" s="59">
        <f>+IFERROR((IF(ISTEXT(GB$5)=FALSE,(INDEX(FRED!$1:$1048576,MATCH(US!GB$5,FRED!$A:$A,0),MATCH(US!$B29,FRED!$1:$1,0))),(SUM(FP29:GA29)))),"")</f>
        <v>269747</v>
      </c>
      <c r="GC29" s="60">
        <f>+IFERROR((IF(ISTEXT(GC$5)=FALSE,(INDEX(FRED!$1:$1048576,MATCH(US!GC$5,FRED!$A:$A,0),MATCH(US!$B29,FRED!$1:$1,0))),(SUM(FQ29:GB29)))),"")</f>
        <v>3241887</v>
      </c>
      <c r="GD29" s="59">
        <f>+IFERROR((IF(ISTEXT(GD$5)=FALSE,(INDEX(FRED!$1:$1048576,MATCH(US!GD$5,FRED!$A:$A,0),MATCH(US!$B29,FRED!$1:$1,0))),(SUM(FR29:GC29)))),"")</f>
        <v>264326</v>
      </c>
      <c r="GE29" s="59">
        <f>+IFERROR((IF(ISTEXT(GE$5)=FALSE,(INDEX(FRED!$1:$1048576,MATCH(US!GE$5,FRED!$A:$A,0),MATCH(US!$B29,FRED!$1:$1,0))),(SUM(FS29:GD29)))),"")</f>
        <v>264241</v>
      </c>
      <c r="GF29" s="59">
        <f>+IFERROR((IF(ISTEXT(GF$5)=FALSE,(INDEX(FRED!$1:$1048576,MATCH(US!GF$5,FRED!$A:$A,0),MATCH(US!$B29,FRED!$1:$1,0))),(SUM(FT29:GE29)))),"")</f>
        <v>266214</v>
      </c>
      <c r="GG29" s="59">
        <f>+IFERROR((IF(ISTEXT(GG$5)=FALSE,(INDEX(FRED!$1:$1048576,MATCH(US!GG$5,FRED!$A:$A,0),MATCH(US!$B29,FRED!$1:$1,0))),(SUM(FU29:GF29)))),"")</f>
        <v>271505</v>
      </c>
      <c r="GH29" s="59">
        <f>+IFERROR((IF(ISTEXT(GH$5)=FALSE,(INDEX(FRED!$1:$1048576,MATCH(US!GH$5,FRED!$A:$A,0),MATCH(US!$B29,FRED!$1:$1,0))),(SUM(FV29:GG29)))),"")</f>
        <v>273635</v>
      </c>
      <c r="GI29" s="59">
        <f>+IFERROR((IF(ISTEXT(GI$5)=FALSE,(INDEX(FRED!$1:$1048576,MATCH(US!GI$5,FRED!$A:$A,0),MATCH(US!$B29,FRED!$1:$1,0))),(SUM(FW29:GH29)))),"")</f>
        <v>273824</v>
      </c>
      <c r="GJ29" s="59">
        <f>+IFERROR((IF(ISTEXT(GJ$5)=FALSE,(INDEX(FRED!$1:$1048576,MATCH(US!GJ$5,FRED!$A:$A,0),MATCH(US!$B29,FRED!$1:$1,0))),(SUM(FX29:GI29)))),"")</f>
        <v>282412</v>
      </c>
      <c r="GK29" s="59">
        <f>+IFERROR((IF(ISTEXT(GK$5)=FALSE,(INDEX(FRED!$1:$1048576,MATCH(US!GK$5,FRED!$A:$A,0),MATCH(US!$B29,FRED!$1:$1,0))),(SUM(FY29:GJ29)))),"")</f>
        <v>281471</v>
      </c>
      <c r="GL29" s="59">
        <f>+IFERROR((IF(ISTEXT(GL$5)=FALSE,(INDEX(FRED!$1:$1048576,MATCH(US!GL$5,FRED!$A:$A,0),MATCH(US!$B29,FRED!$1:$1,0))),(SUM(FZ29:GK29)))),"")</f>
        <v>276738</v>
      </c>
      <c r="GM29" s="59">
        <f>+IFERROR((IF(ISTEXT(GM$5)=FALSE,(INDEX(FRED!$1:$1048576,MATCH(US!GM$5,FRED!$A:$A,0),MATCH(US!$B29,FRED!$1:$1,0))),(SUM(GA29:GL29)))),"")</f>
        <v>286566</v>
      </c>
      <c r="GN29" s="59">
        <f>+IFERROR((IF(ISTEXT(GN$5)=FALSE,(INDEX(FRED!$1:$1048576,MATCH(US!GN$5,FRED!$A:$A,0),MATCH(US!$B29,FRED!$1:$1,0))),(SUM(GB29:GM29)))),"")</f>
        <v>280272</v>
      </c>
      <c r="GO29" s="59">
        <f>+IFERROR((IF(ISTEXT(GO$5)=FALSE,(INDEX(FRED!$1:$1048576,MATCH(US!GO$5,FRED!$A:$A,0),MATCH(US!$B29,FRED!$1:$1,0))),(SUM(GC29:GN29)))),"")</f>
        <v>284197</v>
      </c>
      <c r="GP29" s="60">
        <f>+IFERROR((IF(ISTEXT(GP$5)=FALSE,(INDEX(FRED!$1:$1048576,MATCH(US!GP$5,FRED!$A:$A,0),MATCH(US!$B29,FRED!$1:$1,0))),(SUM(GD29:GO29)))),"")</f>
        <v>3305401</v>
      </c>
      <c r="GQ29" s="59">
        <f>+IFERROR((IF(ISTEXT(GQ$5)=FALSE,(INDEX(FRED!$1:$1048576,MATCH(US!GQ$5,FRED!$A:$A,0),MATCH(US!$B29,FRED!$1:$1,0))),(SUM(GE29:GP29)))),"")</f>
        <v>281353</v>
      </c>
      <c r="GR29" s="59">
        <f>+IFERROR((IF(ISTEXT(GR$5)=FALSE,(INDEX(FRED!$1:$1048576,MATCH(US!GR$5,FRED!$A:$A,0),MATCH(US!$B29,FRED!$1:$1,0))),(SUM(GF29:GQ29)))),"")</f>
        <v>280677</v>
      </c>
      <c r="GS29" s="59">
        <f>+IFERROR((IF(ISTEXT(GS$5)=FALSE,(INDEX(FRED!$1:$1048576,MATCH(US!GS$5,FRED!$A:$A,0),MATCH(US!$B29,FRED!$1:$1,0))),(SUM(GG29:GR29)))),"")</f>
        <v>283456</v>
      </c>
      <c r="GT29" s="59">
        <f>+IFERROR((IF(ISTEXT(GT$5)=FALSE,(INDEX(FRED!$1:$1048576,MATCH(US!GT$5,FRED!$A:$A,0),MATCH(US!$B29,FRED!$1:$1,0))),(SUM(GH29:GS29)))),"")</f>
        <v>292894</v>
      </c>
      <c r="GU29" s="59">
        <f>+IFERROR((IF(ISTEXT(GU$5)=FALSE,(INDEX(FRED!$1:$1048576,MATCH(US!GU$5,FRED!$A:$A,0),MATCH(US!$B29,FRED!$1:$1,0))),(SUM(GI29:GT29)))),"")</f>
        <v>294390</v>
      </c>
      <c r="GV29" s="59">
        <f>+IFERROR((IF(ISTEXT(GV$5)=FALSE,(INDEX(FRED!$1:$1048576,MATCH(US!GV$5,FRED!$A:$A,0),MATCH(US!$B29,FRED!$1:$1,0))),(SUM(GJ29:GU29)))),"")</f>
        <v>299650</v>
      </c>
      <c r="GW29" s="59">
        <f>+IFERROR((IF(ISTEXT(GW$5)=FALSE,(INDEX(FRED!$1:$1048576,MATCH(US!GW$5,FRED!$A:$A,0),MATCH(US!$B29,FRED!$1:$1,0))),(SUM(GK29:GV29)))),"")</f>
        <v>300511</v>
      </c>
      <c r="GX29" s="59">
        <f>+IFERROR((IF(ISTEXT(GX$5)=FALSE,(INDEX(FRED!$1:$1048576,MATCH(US!GX$5,FRED!$A:$A,0),MATCH(US!$B29,FRED!$1:$1,0))),(SUM(GL29:GW29)))),"")</f>
        <v>305657</v>
      </c>
      <c r="GY29" s="59">
        <f>+IFERROR((IF(ISTEXT(GY$5)=FALSE,(INDEX(FRED!$1:$1048576,MATCH(US!GY$5,FRED!$A:$A,0),MATCH(US!$B29,FRED!$1:$1,0))),(SUM(GM29:GX29)))),"")</f>
        <v>299018</v>
      </c>
      <c r="GZ29" s="59">
        <f>+IFERROR((IF(ISTEXT(GZ$5)=FALSE,(INDEX(FRED!$1:$1048576,MATCH(US!GZ$5,FRED!$A:$A,0),MATCH(US!$B29,FRED!$1:$1,0))),(SUM(GN29:GY29)))),"")</f>
        <v>291812</v>
      </c>
      <c r="HA29" s="59">
        <f>+IFERROR((IF(ISTEXT(HA$5)=FALSE,(INDEX(FRED!$1:$1048576,MATCH(US!HA$5,FRED!$A:$A,0),MATCH(US!$B29,FRED!$1:$1,0))),(SUM(GO29:GZ29)))),"")</f>
        <v>287566</v>
      </c>
      <c r="HB29" s="59">
        <f>+IFERROR((IF(ISTEXT(HB$5)=FALSE,(INDEX(FRED!$1:$1048576,MATCH(US!HB$5,FRED!$A:$A,0),MATCH(US!$B29,FRED!$1:$1,0))),(SUM(GP29:HA29)))),"")</f>
        <v>298029</v>
      </c>
      <c r="HC29" s="60">
        <f>+IFERROR((IF(ISTEXT(HC$5)=FALSE,(INDEX(FRED!$1:$1048576,MATCH(US!HC$5,FRED!$A:$A,0),MATCH(US!$B29,FRED!$1:$1,0))),(SUM(GQ29:HB29)))),"")</f>
        <v>3515013</v>
      </c>
      <c r="HD29" s="59">
        <f>+IFERROR((IF(ISTEXT(HD$5)=FALSE,(INDEX(FRED!$1:$1048576,MATCH(US!HD$5,FRED!$A:$A,0),MATCH(US!$B29,FRED!$1:$1,0))),(SUM(GR29:HC29)))),"")</f>
        <v>303453</v>
      </c>
      <c r="HE29" s="59">
        <f>+IFERROR((IF(ISTEXT(HE$5)=FALSE,(INDEX(FRED!$1:$1048576,MATCH(US!HE$5,FRED!$A:$A,0),MATCH(US!$B29,FRED!$1:$1,0))),(SUM(GS29:HD29)))),"")</f>
        <v>301093</v>
      </c>
      <c r="HF29" s="59">
        <f>+IFERROR((IF(ISTEXT(HF$5)=FALSE,(INDEX(FRED!$1:$1048576,MATCH(US!HF$5,FRED!$A:$A,0),MATCH(US!$B29,FRED!$1:$1,0))),(SUM(GT29:HE29)))),"")</f>
        <v>300005</v>
      </c>
      <c r="HG29" s="59">
        <f>+IFERROR((IF(ISTEXT(HG$5)=FALSE,(INDEX(FRED!$1:$1048576,MATCH(US!HG$5,FRED!$A:$A,0),MATCH(US!$B29,FRED!$1:$1,0))),(SUM(GU29:HF29)))),"")</f>
        <v>294558</v>
      </c>
      <c r="HH29" s="59">
        <f>+IFERROR((IF(ISTEXT(HH$5)=FALSE,(INDEX(FRED!$1:$1048576,MATCH(US!HH$5,FRED!$A:$A,0),MATCH(US!$B29,FRED!$1:$1,0))),(SUM(GV29:HG29)))),"")</f>
        <v>290865</v>
      </c>
      <c r="HI29" s="59">
        <f>+IFERROR((IF(ISTEXT(HI$5)=FALSE,(INDEX(FRED!$1:$1048576,MATCH(US!HI$5,FRED!$A:$A,0),MATCH(US!$B29,FRED!$1:$1,0))),(SUM(GW29:HH29)))),"")</f>
        <v>301397</v>
      </c>
      <c r="HJ29" s="59">
        <f>+IFERROR((IF(ISTEXT(HJ$5)=FALSE,(INDEX(FRED!$1:$1048576,MATCH(US!HJ$5,FRED!$A:$A,0),MATCH(US!$B29,FRED!$1:$1,0))),(SUM(GX29:HI29)))),"")</f>
        <v>292178</v>
      </c>
      <c r="HK29" s="59">
        <f>+IFERROR((IF(ISTEXT(HK$5)=FALSE,(INDEX(FRED!$1:$1048576,MATCH(US!HK$5,FRED!$A:$A,0),MATCH(US!$B29,FRED!$1:$1,0))),(SUM(GY29:HJ29)))),"")</f>
        <v>292172</v>
      </c>
      <c r="HL29" s="59">
        <f>+IFERROR((IF(ISTEXT(HL$5)=FALSE,(INDEX(FRED!$1:$1048576,MATCH(US!HL$5,FRED!$A:$A,0),MATCH(US!$B29,FRED!$1:$1,0))),(SUM(GZ29:HK29)))),"")</f>
        <v>297923</v>
      </c>
      <c r="HM29" s="59">
        <f>+IFERROR((IF(ISTEXT(HM$5)=FALSE,(INDEX(FRED!$1:$1048576,MATCH(US!HM$5,FRED!$A:$A,0),MATCH(US!$B29,FRED!$1:$1,0))),(SUM(HA29:HL29)))),"")</f>
        <v>298001</v>
      </c>
      <c r="HN29" s="59">
        <f>+IFERROR((IF(ISTEXT(HN$5)=FALSE,(INDEX(FRED!$1:$1048576,MATCH(US!HN$5,FRED!$A:$A,0),MATCH(US!$B29,FRED!$1:$1,0))),(SUM(HB29:HM29)))),"")</f>
        <v>301823</v>
      </c>
      <c r="HO29" s="59">
        <f>+IFERROR((IF(ISTEXT(HO$5)=FALSE,(INDEX(FRED!$1:$1048576,MATCH(US!HO$5,FRED!$A:$A,0),MATCH(US!$B29,FRED!$1:$1,0))),(SUM(HC29:HN29)))),"")</f>
        <v>296774</v>
      </c>
      <c r="HP29" s="60">
        <f>+IFERROR((IF(ISTEXT(HP$5)=FALSE,(INDEX(FRED!$1:$1048576,MATCH(US!HP$5,FRED!$A:$A,0),MATCH(US!$B29,FRED!$1:$1,0))),(SUM(HD29:HO29)))),"")</f>
        <v>3570242</v>
      </c>
      <c r="HQ29" s="59">
        <f>+IFERROR((IF(ISTEXT(HQ$5)=FALSE,(INDEX(FRED!$1:$1048576,MATCH(US!HQ$5,FRED!$A:$A,0),MATCH(US!$B29,FRED!$1:$1,0))),(SUM(HE29:HP29)))),"")</f>
        <v>287807</v>
      </c>
      <c r="HR29" s="59">
        <f>+IFERROR((IF(ISTEXT(HR$5)=FALSE,(INDEX(FRED!$1:$1048576,MATCH(US!HR$5,FRED!$A:$A,0),MATCH(US!$B29,FRED!$1:$1,0))),(SUM(HF29:HQ29)))),"")</f>
        <v>297121</v>
      </c>
      <c r="HS29" s="59">
        <f>+IFERROR((IF(ISTEXT(HS$5)=FALSE,(INDEX(FRED!$1:$1048576,MATCH(US!HS$5,FRED!$A:$A,0),MATCH(US!$B29,FRED!$1:$1,0))),(SUM(HG29:HR29)))),"")</f>
        <v>298083</v>
      </c>
      <c r="HT29" s="59">
        <f>+IFERROR((IF(ISTEXT(HT$5)=FALSE,(INDEX(FRED!$1:$1048576,MATCH(US!HT$5,FRED!$A:$A,0),MATCH(US!$B29,FRED!$1:$1,0))),(SUM(HH29:HS29)))),"")</f>
        <v>289103</v>
      </c>
      <c r="HU29" s="59">
        <f>+IFERROR((IF(ISTEXT(HU$5)=FALSE,(INDEX(FRED!$1:$1048576,MATCH(US!HU$5,FRED!$A:$A,0),MATCH(US!$B29,FRED!$1:$1,0))),(SUM(HI29:HT29)))),"")</f>
        <v>297929</v>
      </c>
      <c r="HV29" s="59">
        <f>+IFERROR((IF(ISTEXT(HV$5)=FALSE,(INDEX(FRED!$1:$1048576,MATCH(US!HV$5,FRED!$A:$A,0),MATCH(US!$B29,FRED!$1:$1,0))),(SUM(HJ29:HU29)))),"")</f>
        <v>296321</v>
      </c>
      <c r="HW29" s="59">
        <f>+IFERROR((IF(ISTEXT(HW$5)=FALSE,(INDEX(FRED!$1:$1048576,MATCH(US!HW$5,FRED!$A:$A,0),MATCH(US!$B29,FRED!$1:$1,0))),(SUM(HK29:HV29)))),"")</f>
        <v>296134</v>
      </c>
      <c r="HX29" s="59">
        <f>+IFERROR((IF(ISTEXT(HX$5)=FALSE,(INDEX(FRED!$1:$1048576,MATCH(US!HX$5,FRED!$A:$A,0),MATCH(US!$B29,FRED!$1:$1,0))),(SUM(HL29:HW29)))),"")</f>
        <v>295302</v>
      </c>
      <c r="HY29" s="59">
        <f>+IFERROR((IF(ISTEXT(HY$5)=FALSE,(INDEX(FRED!$1:$1048576,MATCH(US!HY$5,FRED!$A:$A,0),MATCH(US!$B29,FRED!$1:$1,0))),(SUM(HM29:HX29)))),"")</f>
        <v>296278</v>
      </c>
      <c r="HZ29" s="59">
        <f>+IFERROR((IF(ISTEXT(HZ$5)=FALSE,(INDEX(FRED!$1:$1048576,MATCH(US!HZ$5,FRED!$A:$A,0),MATCH(US!$B29,FRED!$1:$1,0))),(SUM(HN29:HY29)))),"")</f>
        <v>302893</v>
      </c>
      <c r="IA29" s="59">
        <f>+IFERROR((IF(ISTEXT(IA$5)=FALSE,(INDEX(FRED!$1:$1048576,MATCH(US!IA$5,FRED!$A:$A,0),MATCH(US!$B29,FRED!$1:$1,0))),(SUM(HO29:HZ29)))),"")</f>
        <v>305680</v>
      </c>
      <c r="IB29" s="59">
        <f>+IFERROR((IF(ISTEXT(IB$5)=FALSE,(INDEX(FRED!$1:$1048576,MATCH(US!IB$5,FRED!$A:$A,0),MATCH(US!$B29,FRED!$1:$1,0))),(SUM(HP29:IA29)))),"")</f>
        <v>301287</v>
      </c>
      <c r="IC29" s="60">
        <f>+IFERROR((IF(ISTEXT(IC$5)=FALSE,(INDEX(FRED!$1:$1048576,MATCH(US!IC$5,FRED!$A:$A,0),MATCH(US!$B29,FRED!$1:$1,0))),(SUM(HQ29:IB29)))),"")</f>
        <v>3563938</v>
      </c>
      <c r="ID29" s="59">
        <f>+IFERROR((IF(ISTEXT(ID$5)=FALSE,(INDEX(FRED!$1:$1048576,MATCH(US!ID$5,FRED!$A:$A,0),MATCH(US!$B29,FRED!$1:$1,0))),(SUM(HR29:IC29)))),"")</f>
        <v>299294</v>
      </c>
      <c r="IE29" s="59">
        <f>+IFERROR((IF(ISTEXT(IE$5)=FALSE,(INDEX(FRED!$1:$1048576,MATCH(US!IE$5,FRED!$A:$A,0),MATCH(US!$B29,FRED!$1:$1,0))),(SUM(HS29:ID29)))),"")</f>
        <v>300043</v>
      </c>
      <c r="IF29" s="59">
        <f>+IFERROR((IF(ISTEXT(IF$5)=FALSE,(INDEX(FRED!$1:$1048576,MATCH(US!IF$5,FRED!$A:$A,0),MATCH(US!$B29,FRED!$1:$1,0))),(SUM(HT29:IE29)))),"")</f>
        <v>303682</v>
      </c>
      <c r="IG29" s="59">
        <f>+IFERROR((IF(ISTEXT(IG$5)=FALSE,(INDEX(FRED!$1:$1048576,MATCH(US!IG$5,FRED!$A:$A,0),MATCH(US!$B29,FRED!$1:$1,0))),(SUM(HU29:IF29)))),"")</f>
        <v>309796</v>
      </c>
      <c r="IH29" s="59">
        <f>+IFERROR((IF(ISTEXT(IH$5)=FALSE,(INDEX(FRED!$1:$1048576,MATCH(US!IH$5,FRED!$A:$A,0),MATCH(US!$B29,FRED!$1:$1,0))),(SUM(HV29:IG29)))),"")</f>
        <v>312421</v>
      </c>
      <c r="II29" s="59">
        <f>+IFERROR((IF(ISTEXT(II$5)=FALSE,(INDEX(FRED!$1:$1048576,MATCH(US!II$5,FRED!$A:$A,0),MATCH(US!$B29,FRED!$1:$1,0))),(SUM(HW29:IH29)))),"")</f>
        <v>312462</v>
      </c>
      <c r="IJ29" s="59">
        <f>+IFERROR((IF(ISTEXT(IJ$5)=FALSE,(INDEX(FRED!$1:$1048576,MATCH(US!IJ$5,FRED!$A:$A,0),MATCH(US!$B29,FRED!$1:$1,0))),(SUM(HX29:II29)))),"")</f>
        <v>315115</v>
      </c>
      <c r="IK29" s="59">
        <f>+IFERROR((IF(ISTEXT(IK$5)=FALSE,(INDEX(FRED!$1:$1048576,MATCH(US!IK$5,FRED!$A:$A,0),MATCH(US!$B29,FRED!$1:$1,0))),(SUM(HY29:IJ29)))),"")</f>
        <v>323056</v>
      </c>
      <c r="IL29" s="59">
        <f>+IFERROR((IF(ISTEXT(IL$5)=FALSE,(INDEX(FRED!$1:$1048576,MATCH(US!IL$5,FRED!$A:$A,0),MATCH(US!$B29,FRED!$1:$1,0))),(SUM(HZ29:IK29)))),"")</f>
        <v>308855</v>
      </c>
      <c r="IM29" s="59">
        <f>+IFERROR((IF(ISTEXT(IM$5)=FALSE,(INDEX(FRED!$1:$1048576,MATCH(US!IM$5,FRED!$A:$A,0),MATCH(US!$B29,FRED!$1:$1,0))),(SUM(IA29:IL29)))),"")</f>
        <v>311961</v>
      </c>
      <c r="IN29" s="59">
        <f>+IFERROR((IF(ISTEXT(IN$5)=FALSE,(INDEX(FRED!$1:$1048576,MATCH(US!IN$5,FRED!$A:$A,0),MATCH(US!$B29,FRED!$1:$1,0))),(SUM(IB29:IM29)))),"")</f>
        <v>309571</v>
      </c>
      <c r="IO29" s="59">
        <f>+IFERROR((IF(ISTEXT(IO$5)=FALSE,(INDEX(FRED!$1:$1048576,MATCH(US!IO$5,FRED!$A:$A,0),MATCH(US!$B29,FRED!$1:$1,0))),(SUM(IC29:IN29)))),"")</f>
        <v>309826</v>
      </c>
      <c r="IP29" s="60">
        <f>+IFERROR((IF(ISTEXT(IP$5)=FALSE,(INDEX(FRED!$1:$1048576,MATCH(US!IP$5,FRED!$A:$A,0),MATCH(US!$B29,FRED!$1:$1,0))),(SUM(ID29:IO29)))),"")</f>
        <v>3716082</v>
      </c>
      <c r="IQ29" s="59">
        <f>+IFERROR((IF(ISTEXT(IQ$5)=FALSE,(INDEX(FRED!$1:$1048576,MATCH(US!IQ$5,FRED!$A:$A,0),MATCH(US!$B29,FRED!$1:$1,0))),(SUM(IE29:IP29)))),"")</f>
        <v>319155</v>
      </c>
      <c r="IR29" s="59">
        <f>+IFERROR((IF(ISTEXT(IR$5)=FALSE,(INDEX(FRED!$1:$1048576,MATCH(US!IR$5,FRED!$A:$A,0),MATCH(US!$B29,FRED!$1:$1,0))),(SUM(IF29:IQ29)))),"")</f>
        <v>328767</v>
      </c>
      <c r="IS29" s="59">
        <f>+IFERROR((IF(ISTEXT(IS$5)=FALSE,(INDEX(FRED!$1:$1048576,MATCH(US!IS$5,FRED!$A:$A,0),MATCH(US!$B29,FRED!$1:$1,0))),(SUM(IG29:IR29)))),"")</f>
        <v>328105</v>
      </c>
      <c r="IT29" s="59">
        <f>+IFERROR((IF(ISTEXT(IT$5)=FALSE,(INDEX(FRED!$1:$1048576,MATCH(US!IT$5,FRED!$A:$A,0),MATCH(US!$B29,FRED!$1:$1,0))),(SUM(IH29:IS29)))),"")</f>
        <v>352376</v>
      </c>
      <c r="IU29" s="59">
        <f>+IFERROR((IF(ISTEXT(IU$5)=FALSE,(INDEX(FRED!$1:$1048576,MATCH(US!IU$5,FRED!$A:$A,0),MATCH(US!$B29,FRED!$1:$1,0))),(SUM(II29:IT29)))),"")</f>
        <v>345791</v>
      </c>
      <c r="IV29" s="59">
        <f>+IFERROR((IF(ISTEXT(IV$5)=FALSE,(INDEX(FRED!$1:$1048576,MATCH(US!IV$5,FRED!$A:$A,0),MATCH(US!$B29,FRED!$1:$1,0))),(SUM(IJ29:IU29)))),"")</f>
        <v>342504</v>
      </c>
      <c r="IW29" s="59">
        <f>+IFERROR((IF(ISTEXT(IW$5)=FALSE,(INDEX(FRED!$1:$1048576,MATCH(US!IW$5,FRED!$A:$A,0),MATCH(US!$B29,FRED!$1:$1,0))),(SUM(IK29:IV29)))),"")</f>
        <v>351838</v>
      </c>
      <c r="IX29" s="59">
        <f>+IFERROR((IF(ISTEXT(IX$5)=FALSE,(INDEX(FRED!$1:$1048576,MATCH(US!IX$5,FRED!$A:$A,0),MATCH(US!$B29,FRED!$1:$1,0))),(SUM(IL29:IW29)))),"")</f>
        <v>347392</v>
      </c>
      <c r="IY29" s="59">
        <f>+IFERROR((IF(ISTEXT(IY$5)=FALSE,(INDEX(FRED!$1:$1048576,MATCH(US!IY$5,FRED!$A:$A,0),MATCH(US!$B29,FRED!$1:$1,0))),(SUM(IM29:IX29)))),"")</f>
        <v>352772</v>
      </c>
      <c r="IZ29" s="59">
        <f>+IFERROR((IF(ISTEXT(IZ$5)=FALSE,(INDEX(FRED!$1:$1048576,MATCH(US!IZ$5,FRED!$A:$A,0),MATCH(US!$B29,FRED!$1:$1,0))),(SUM(IN29:IY29)))),"")</f>
        <v>349461</v>
      </c>
      <c r="JA29" s="59">
        <f>+IFERROR((IF(ISTEXT(JA$5)=FALSE,(INDEX(FRED!$1:$1048576,MATCH(US!JA$5,FRED!$A:$A,0),MATCH(US!$B29,FRED!$1:$1,0))),(SUM(IO29:IZ29)))),"")</f>
        <v>351453</v>
      </c>
      <c r="JB29" s="59">
        <f>+IFERROR((IF(ISTEXT(JB$5)=FALSE,(INDEX(FRED!$1:$1048576,MATCH(US!JB$5,FRED!$A:$A,0),MATCH(US!$B29,FRED!$1:$1,0))),(SUM(IP29:JA29)))),"")</f>
        <v>355543</v>
      </c>
      <c r="JC29" s="60">
        <f>+IFERROR((IF(ISTEXT(JC$5)=FALSE,(INDEX(FRED!$1:$1048576,MATCH(US!JC$5,FRED!$A:$A,0),MATCH(US!$B29,FRED!$1:$1,0))),(SUM(IQ29:JB29)))),"")</f>
        <v>4125157</v>
      </c>
      <c r="JD29" s="59">
        <f>+IFERROR((IF(ISTEXT(JD$5)=FALSE,(INDEX(FRED!$1:$1048576,MATCH(US!JD$5,FRED!$A:$A,0),MATCH(US!$B29,FRED!$1:$1,0))),(SUM(IR29:JC29)))),"")</f>
        <v>370536</v>
      </c>
      <c r="JE29" s="59">
        <f>+IFERROR((IF(ISTEXT(JE$5)=FALSE,(INDEX(FRED!$1:$1048576,MATCH(US!JE$5,FRED!$A:$A,0),MATCH(US!$B29,FRED!$1:$1,0))),(SUM(IS29:JD29)))),"")</f>
        <v>374025</v>
      </c>
      <c r="JF29" s="59">
        <f>+IFERROR((IF(ISTEXT(JF$5)=FALSE,(INDEX(FRED!$1:$1048576,MATCH(US!JF$5,FRED!$A:$A,0),MATCH(US!$B29,FRED!$1:$1,0))),(SUM(IT29:JE29)))),"")</f>
        <v>373479</v>
      </c>
      <c r="JG29" s="59">
        <f>+IFERROR((IF(ISTEXT(JG$5)=FALSE,(INDEX(FRED!$1:$1048576,MATCH(US!JG$5,FRED!$A:$A,0),MATCH(US!$B29,FRED!$1:$1,0))),(SUM(IU29:JF29)))),"")</f>
        <v>370326</v>
      </c>
      <c r="JH29" s="59">
        <f>+IFERROR((IF(ISTEXT(JH$5)=FALSE,(INDEX(FRED!$1:$1048576,MATCH(US!JH$5,FRED!$A:$A,0),MATCH(US!$B29,FRED!$1:$1,0))),(SUM(IV29:JG29)))),"")</f>
        <v>374076</v>
      </c>
      <c r="JI29" s="59">
        <f>+IFERROR((IF(ISTEXT(JI$5)=FALSE,(INDEX(FRED!$1:$1048576,MATCH(US!JI$5,FRED!$A:$A,0),MATCH(US!$B29,FRED!$1:$1,0))),(SUM(IW29:JH29)))),"")</f>
        <v>374082</v>
      </c>
      <c r="JJ29" s="59">
        <f>+IFERROR((IF(ISTEXT(JJ$5)=FALSE,(INDEX(FRED!$1:$1048576,MATCH(US!JJ$5,FRED!$A:$A,0),MATCH(US!$B29,FRED!$1:$1,0))),(SUM(IX29:JI29)))),"")</f>
        <v>369108</v>
      </c>
      <c r="JK29" s="59">
        <f>+IFERROR((IF(ISTEXT(JK$5)=FALSE,(INDEX(FRED!$1:$1048576,MATCH(US!JK$5,FRED!$A:$A,0),MATCH(US!$B29,FRED!$1:$1,0))),(SUM(IY29:JJ29)))),"")</f>
        <v>364073</v>
      </c>
      <c r="JL29" s="59">
        <f>+IFERROR((IF(ISTEXT(JL$5)=FALSE,(INDEX(FRED!$1:$1048576,MATCH(US!JL$5,FRED!$A:$A,0),MATCH(US!$B29,FRED!$1:$1,0))),(SUM(IZ29:JK29)))),"")</f>
        <v>365248</v>
      </c>
      <c r="JM29" s="59">
        <f>+IFERROR((IF(ISTEXT(JM$5)=FALSE,(INDEX(FRED!$1:$1048576,MATCH(US!JM$5,FRED!$A:$A,0),MATCH(US!$B29,FRED!$1:$1,0))),(SUM(JA29:JL29)))),"")</f>
        <v>364591</v>
      </c>
      <c r="JN29" s="59">
        <f>+IFERROR((IF(ISTEXT(JN$5)=FALSE,(INDEX(FRED!$1:$1048576,MATCH(US!JN$5,FRED!$A:$A,0),MATCH(US!$B29,FRED!$1:$1,0))),(SUM(JB29:JM29)))),"")</f>
        <v>366691</v>
      </c>
      <c r="JO29" s="59">
        <f>+IFERROR((IF(ISTEXT(JO$5)=FALSE,(INDEX(FRED!$1:$1048576,MATCH(US!JO$5,FRED!$A:$A,0),MATCH(US!$B29,FRED!$1:$1,0))),(SUM(JC29:JN29)))),"")</f>
        <v>370455</v>
      </c>
      <c r="JP29" s="60">
        <f>+IFERROR((IF(ISTEXT(JP$5)=FALSE,(INDEX(FRED!$1:$1048576,MATCH(US!JP$5,FRED!$A:$A,0),MATCH(US!$B29,FRED!$1:$1,0))),(SUM(JD29:JO29)))),"")</f>
        <v>4436690</v>
      </c>
      <c r="JQ29" s="59">
        <f>+IFERROR((IF(ISTEXT(JQ$5)=FALSE,(INDEX(FRED!$1:$1048576,MATCH(US!JQ$5,FRED!$A:$A,0),MATCH(US!$B29,FRED!$1:$1,0))),(SUM(JE29:JP29)))),"")</f>
        <v>367708</v>
      </c>
      <c r="JR29" s="59">
        <f>+IFERROR((IF(ISTEXT(JR$5)=FALSE,(INDEX(FRED!$1:$1048576,MATCH(US!JR$5,FRED!$A:$A,0),MATCH(US!$B29,FRED!$1:$1,0))),(SUM(JF29:JQ29)))),"")</f>
        <v>358805</v>
      </c>
      <c r="JS29" s="59">
        <f>+IFERROR((IF(ISTEXT(JS$5)=FALSE,(INDEX(FRED!$1:$1048576,MATCH(US!JS$5,FRED!$A:$A,0),MATCH(US!$B29,FRED!$1:$1,0))),(SUM(JG29:JR29)))),"")</f>
        <v>362075</v>
      </c>
      <c r="JT29" s="59">
        <f>+IFERROR((IF(ISTEXT(JT$5)=FALSE,(INDEX(FRED!$1:$1048576,MATCH(US!JT$5,FRED!$A:$A,0),MATCH(US!$B29,FRED!$1:$1,0))),(SUM(JH29:JS29)))),"")</f>
        <v>359077</v>
      </c>
      <c r="JU29" s="59">
        <f>+IFERROR((IF(ISTEXT(JU$5)=FALSE,(INDEX(FRED!$1:$1048576,MATCH(US!JU$5,FRED!$A:$A,0),MATCH(US!$B29,FRED!$1:$1,0))),(SUM(JI29:JT29)))),"")</f>
        <v>360201</v>
      </c>
      <c r="JV29" s="59">
        <f>+IFERROR((IF(ISTEXT(JV$5)=FALSE,(INDEX(FRED!$1:$1048576,MATCH(US!JV$5,FRED!$A:$A,0),MATCH(US!$B29,FRED!$1:$1,0))),(SUM(JJ29:JU29)))),"")</f>
        <v>354695</v>
      </c>
      <c r="JW29" s="59">
        <f>+IFERROR((IF(ISTEXT(JW$5)=FALSE,(INDEX(FRED!$1:$1048576,MATCH(US!JW$5,FRED!$A:$A,0),MATCH(US!$B29,FRED!$1:$1,0))),(SUM(JK29:JV29)))),"")</f>
        <v>356522</v>
      </c>
      <c r="JX29" s="59">
        <f>+IFERROR((IF(ISTEXT(JX$5)=FALSE,(INDEX(FRED!$1:$1048576,MATCH(US!JX$5,FRED!$A:$A,0),MATCH(US!$B29,FRED!$1:$1,0))),(SUM(JL29:JW29)))),"")</f>
        <v>357471</v>
      </c>
      <c r="JY29" s="59">
        <f>+IFERROR((IF(ISTEXT(JY$5)=FALSE,(INDEX(FRED!$1:$1048576,MATCH(US!JY$5,FRED!$A:$A,0),MATCH(US!$B29,FRED!$1:$1,0))),(SUM(JM29:JX29)))),"")</f>
        <v>352179</v>
      </c>
      <c r="JZ29" s="59">
        <f>+IFERROR((IF(ISTEXT(JZ$5)=FALSE,(INDEX(FRED!$1:$1048576,MATCH(US!JZ$5,FRED!$A:$A,0),MATCH(US!$B29,FRED!$1:$1,0))),(SUM(JN29:JY29)))),"")</f>
        <v>351224</v>
      </c>
      <c r="KA29" s="59">
        <f>+IFERROR((IF(ISTEXT(KA$5)=FALSE,(INDEX(FRED!$1:$1048576,MATCH(US!KA$5,FRED!$A:$A,0),MATCH(US!$B29,FRED!$1:$1,0))),(SUM(JO29:JZ29)))),"")</f>
        <v>358306</v>
      </c>
      <c r="KB29" s="59">
        <f>+IFERROR((IF(ISTEXT(KB$5)=FALSE,(INDEX(FRED!$1:$1048576,MATCH(US!KB$5,FRED!$A:$A,0),MATCH(US!$B29,FRED!$1:$1,0))),(SUM(JP29:KA29)))),"")</f>
        <v>358673</v>
      </c>
      <c r="KC29" s="60">
        <f>+IFERROR((IF(ISTEXT(KC$5)=FALSE,(INDEX(FRED!$1:$1048576,MATCH(US!KC$5,FRED!$A:$A,0),MATCH(US!$B29,FRED!$1:$1,0))),(SUM(JQ29:KB29)))),"")</f>
        <v>4296936</v>
      </c>
      <c r="KD29" s="59">
        <f>+IFERROR((IF(ISTEXT(KD$5)=FALSE,(INDEX(FRED!$1:$1048576,MATCH(US!KD$5,FRED!$A:$A,0),MATCH(US!$B29,FRED!$1:$1,0))),(SUM(JR29:KC29)))),"")</f>
        <v>362403</v>
      </c>
      <c r="KE29" s="59">
        <f>+IFERROR((IF(ISTEXT(KE$5)=FALSE,(INDEX(FRED!$1:$1048576,MATCH(US!KE$5,FRED!$A:$A,0),MATCH(US!$B29,FRED!$1:$1,0))),(SUM(JS29:KD29)))),"")</f>
        <v>367225</v>
      </c>
      <c r="KF29" s="59">
        <f>+IFERROR((IF(ISTEXT(KF$5)=FALSE,(INDEX(FRED!$1:$1048576,MATCH(US!KF$5,FRED!$A:$A,0),MATCH(US!$B29,FRED!$1:$1,0))),(SUM(JT29:KE29)))),"")</f>
        <v>372181</v>
      </c>
      <c r="KG29" s="59">
        <f>+IFERROR((IF(ISTEXT(KG$5)=FALSE,(INDEX(FRED!$1:$1048576,MATCH(US!KG$5,FRED!$A:$A,0),MATCH(US!$B29,FRED!$1:$1,0))),(SUM(JU29:KF29)))),"")</f>
        <v>376768</v>
      </c>
      <c r="KH29" s="59">
        <f>+IFERROR((IF(ISTEXT(KH$5)=FALSE,(INDEX(FRED!$1:$1048576,MATCH(US!KH$5,FRED!$A:$A,0),MATCH(US!$B29,FRED!$1:$1,0))),(SUM(JV29:KG29)))),"")</f>
        <v>370673</v>
      </c>
      <c r="KI29" s="59">
        <f>+IFERROR((IF(ISTEXT(KI$5)=FALSE,(INDEX(FRED!$1:$1048576,MATCH(US!KI$5,FRED!$A:$A,0),MATCH(US!$B29,FRED!$1:$1,0))),(SUM(JW29:KH29)))),"")</f>
        <v>378247</v>
      </c>
      <c r="KJ29" s="59">
        <f>+IFERROR((IF(ISTEXT(KJ$5)=FALSE,(INDEX(FRED!$1:$1048576,MATCH(US!KJ$5,FRED!$A:$A,0),MATCH(US!$B29,FRED!$1:$1,0))),(SUM(JX29:KI29)))),"")</f>
        <v>387197</v>
      </c>
      <c r="KK29" s="59">
        <f>+IFERROR((IF(ISTEXT(KK$5)=FALSE,(INDEX(FRED!$1:$1048576,MATCH(US!KK$5,FRED!$A:$A,0),MATCH(US!$B29,FRED!$1:$1,0))),(SUM(JY29:KJ29)))),"")</f>
        <v>391175</v>
      </c>
      <c r="KL29" s="59">
        <f>+IFERROR((IF(ISTEXT(KL$5)=FALSE,(INDEX(FRED!$1:$1048576,MATCH(US!KL$5,FRED!$A:$A,0),MATCH(US!$B29,FRED!$1:$1,0))),(SUM(JZ29:KK29)))),"")</f>
        <v>392877</v>
      </c>
      <c r="KM29" s="59">
        <f>+IFERROR((IF(ISTEXT(KM$5)=FALSE,(INDEX(FRED!$1:$1048576,MATCH(US!KM$5,FRED!$A:$A,0),MATCH(US!$B29,FRED!$1:$1,0))),(SUM(KA29:KL29)))),"")</f>
        <v>394230</v>
      </c>
      <c r="KN29" s="59">
        <f>+IFERROR((IF(ISTEXT(KN$5)=FALSE,(INDEX(FRED!$1:$1048576,MATCH(US!KN$5,FRED!$A:$A,0),MATCH(US!$B29,FRED!$1:$1,0))),(SUM(KB29:KM29)))),"")</f>
        <v>396982</v>
      </c>
      <c r="KO29" s="59">
        <f>+IFERROR((IF(ISTEXT(KO$5)=FALSE,(INDEX(FRED!$1:$1048576,MATCH(US!KO$5,FRED!$A:$A,0),MATCH(US!$B29,FRED!$1:$1,0))),(SUM(KC29:KN29)))),"")</f>
        <v>404031</v>
      </c>
      <c r="KP29" s="60">
        <f>+IFERROR((IF(ISTEXT(KP$5)=FALSE,(INDEX(FRED!$1:$1048576,MATCH(US!KP$5,FRED!$A:$A,0),MATCH(US!$B29,FRED!$1:$1,0))),(SUM(KD29:KO29)))),"")</f>
        <v>4593989</v>
      </c>
      <c r="KQ29" s="59">
        <f>+IFERROR((IF(ISTEXT(KQ$5)=FALSE,(INDEX(FRED!$1:$1048576,MATCH(US!KQ$5,FRED!$A:$A,0),MATCH(US!$B29,FRED!$1:$1,0))),(SUM(KE29:KP29)))),"")</f>
        <v>412065</v>
      </c>
      <c r="KR29" s="59">
        <f>+IFERROR((IF(ISTEXT(KR$5)=FALSE,(INDEX(FRED!$1:$1048576,MATCH(US!KR$5,FRED!$A:$A,0),MATCH(US!$B29,FRED!$1:$1,0))),(SUM(KF29:KQ29)))),"")</f>
        <v>421141</v>
      </c>
      <c r="KS29" s="59">
        <f>+IFERROR((IF(ISTEXT(KS$5)=FALSE,(INDEX(FRED!$1:$1048576,MATCH(US!KS$5,FRED!$A:$A,0),MATCH(US!$B29,FRED!$1:$1,0))),(SUM(KG29:KR29)))),"")</f>
        <v>432650</v>
      </c>
      <c r="KT29" s="59">
        <f>+IFERROR((IF(ISTEXT(KT$5)=FALSE,(INDEX(FRED!$1:$1048576,MATCH(US!KT$5,FRED!$A:$A,0),MATCH(US!$B29,FRED!$1:$1,0))),(SUM(KH29:KS29)))),"")</f>
        <v>439794</v>
      </c>
      <c r="KU29" s="59">
        <f>+IFERROR((IF(ISTEXT(KU$5)=FALSE,(INDEX(FRED!$1:$1048576,MATCH(US!KU$5,FRED!$A:$A,0),MATCH(US!$B29,FRED!$1:$1,0))),(SUM(KI29:KT29)))),"")</f>
        <v>450845</v>
      </c>
      <c r="KV29" s="59">
        <f>+IFERROR((IF(ISTEXT(KV$5)=FALSE,(INDEX(FRED!$1:$1048576,MATCH(US!KV$5,FRED!$A:$A,0),MATCH(US!$B29,FRED!$1:$1,0))),(SUM(KJ29:KU29)))),"")</f>
        <v>456450</v>
      </c>
      <c r="KW29" s="59">
        <f>+IFERROR((IF(ISTEXT(KW$5)=FALSE,(INDEX(FRED!$1:$1048576,MATCH(US!KW$5,FRED!$A:$A,0),MATCH(US!$B29,FRED!$1:$1,0))),(SUM(KK29:KV29)))),"")</f>
        <v>453224</v>
      </c>
      <c r="KX29" s="59">
        <f>+IFERROR((IF(ISTEXT(KX$5)=FALSE,(INDEX(FRED!$1:$1048576,MATCH(US!KX$5,FRED!$A:$A,0),MATCH(US!$B29,FRED!$1:$1,0))),(SUM(KL29:KW29)))),"")</f>
        <v>461709</v>
      </c>
      <c r="KY29" s="59">
        <f>+IFERROR((IF(ISTEXT(KY$5)=FALSE,(INDEX(FRED!$1:$1048576,MATCH(US!KY$5,FRED!$A:$A,0),MATCH(US!$B29,FRED!$1:$1,0))),(SUM(KM29:KX29)))),"")</f>
        <v>470539</v>
      </c>
      <c r="KZ29" s="59">
        <f>+IFERROR((IF(ISTEXT(KZ$5)=FALSE,(INDEX(FRED!$1:$1048576,MATCH(US!KZ$5,FRED!$A:$A,0),MATCH(US!$B29,FRED!$1:$1,0))),(SUM(KN29:KY29)))),"")</f>
        <v>478106</v>
      </c>
      <c r="LA29" s="59">
        <f>+IFERROR((IF(ISTEXT(LA$5)=FALSE,(INDEX(FRED!$1:$1048576,MATCH(US!LA$5,FRED!$A:$A,0),MATCH(US!$B29,FRED!$1:$1,0))),(SUM(KO29:KZ29)))),"")</f>
        <v>486700</v>
      </c>
      <c r="LB29" s="59">
        <f>+IFERROR((IF(ISTEXT(LB$5)=FALSE,(INDEX(FRED!$1:$1048576,MATCH(US!LB$5,FRED!$A:$A,0),MATCH(US!$B29,FRED!$1:$1,0))),(SUM(KP29:LA29)))),"")</f>
        <v>492138</v>
      </c>
      <c r="LC29" s="60">
        <f>+IFERROR((IF(ISTEXT(LC$5)=FALSE,(INDEX(FRED!$1:$1048576,MATCH(US!LC$5,FRED!$A:$A,0),MATCH(US!$B29,FRED!$1:$1,0))),(SUM(KQ29:LB29)))),"")</f>
        <v>5455361</v>
      </c>
      <c r="LD29" s="59">
        <f>+IFERROR((IF(ISTEXT(LD$5)=FALSE,(INDEX(FRED!$1:$1048576,MATCH(US!LD$5,FRED!$A:$A,0),MATCH(US!$B29,FRED!$1:$1,0))),(SUM(KR29:LC29)))),"")</f>
        <v>484291</v>
      </c>
      <c r="LE29" s="59">
        <f>+IFERROR((IF(ISTEXT(LE$5)=FALSE,(INDEX(FRED!$1:$1048576,MATCH(US!LE$5,FRED!$A:$A,0),MATCH(US!$B29,FRED!$1:$1,0))),(SUM(KS29:LD29)))),"")</f>
        <v>494962</v>
      </c>
      <c r="LF29" s="59">
        <f>+IFERROR((IF(ISTEXT(LF$5)=FALSE,(INDEX(FRED!$1:$1048576,MATCH(US!LF$5,FRED!$A:$A,0),MATCH(US!$B29,FRED!$1:$1,0))),(SUM(KT29:LE29)))),"")</f>
        <v>490463</v>
      </c>
      <c r="LG29" s="59">
        <f>+IFERROR((IF(ISTEXT(LG$5)=FALSE,(INDEX(FRED!$1:$1048576,MATCH(US!LG$5,FRED!$A:$A,0),MATCH(US!$B29,FRED!$1:$1,0))),(SUM(KU29:LF29)))),"")</f>
        <v>496519</v>
      </c>
      <c r="LH29" s="59">
        <f>+IFERROR((IF(ISTEXT(LH$5)=FALSE,(INDEX(FRED!$1:$1048576,MATCH(US!LH$5,FRED!$A:$A,0),MATCH(US!$B29,FRED!$1:$1,0))),(SUM(KV29:LG29)))),"")</f>
        <v>495443</v>
      </c>
      <c r="LI29" s="59">
        <f>+IFERROR((IF(ISTEXT(LI$5)=FALSE,(INDEX(FRED!$1:$1048576,MATCH(US!LI$5,FRED!$A:$A,0),MATCH(US!$B29,FRED!$1:$1,0))),(SUM(KW29:LH29)))),"")</f>
        <v>488895</v>
      </c>
      <c r="LJ29" s="59">
        <f>+IFERROR((IF(ISTEXT(LJ$5)=FALSE,(INDEX(FRED!$1:$1048576,MATCH(US!LJ$5,FRED!$A:$A,0),MATCH(US!$B29,FRED!$1:$1,0))),(SUM(KX29:LI29)))),"")</f>
        <v>499080</v>
      </c>
      <c r="LK29" s="59">
        <f>+IFERROR((IF(ISTEXT(LK$5)=FALSE,(INDEX(FRED!$1:$1048576,MATCH(US!LK$5,FRED!$A:$A,0),MATCH(US!$B29,FRED!$1:$1,0))),(SUM(KY29:LJ29)))),"")</f>
        <v>503833</v>
      </c>
      <c r="LL29" s="59">
        <f>+IFERROR((IF(ISTEXT(LL$5)=FALSE,(INDEX(FRED!$1:$1048576,MATCH(US!LL$5,FRED!$A:$A,0),MATCH(US!$B29,FRED!$1:$1,0))),(SUM(KZ29:LK29)))),"")</f>
        <v>505804</v>
      </c>
      <c r="LM29" s="59">
        <f>+IFERROR((IF(ISTEXT(LM$5)=FALSE,(INDEX(FRED!$1:$1048576,MATCH(US!LM$5,FRED!$A:$A,0),MATCH(US!$B29,FRED!$1:$1,0))),(SUM(LA29:LL29)))),"")</f>
        <v>513359</v>
      </c>
      <c r="LN29" s="59">
        <f>+IFERROR((IF(ISTEXT(LN$5)=FALSE,(INDEX(FRED!$1:$1048576,MATCH(US!LN$5,FRED!$A:$A,0),MATCH(US!$B29,FRED!$1:$1,0))),(SUM(LB29:LM29)))),"")</f>
        <v>510465</v>
      </c>
      <c r="LO29" s="59">
        <f>+IFERROR((IF(ISTEXT(LO$5)=FALSE,(INDEX(FRED!$1:$1048576,MATCH(US!LO$5,FRED!$A:$A,0),MATCH(US!$B29,FRED!$1:$1,0))),(SUM(LC29:LN29)))),"")</f>
        <v>504132</v>
      </c>
      <c r="LP29" s="60">
        <f>+IFERROR((IF(ISTEXT(LP$5)=FALSE,(INDEX(FRED!$1:$1048576,MATCH(US!LP$5,FRED!$A:$A,0),MATCH(US!$B29,FRED!$1:$1,0))),(SUM(LD29:LO29)))),"")</f>
        <v>5987246</v>
      </c>
      <c r="LQ29" s="59">
        <f>+IFERROR((IF(ISTEXT(LQ$5)=FALSE,(INDEX(FRED!$1:$1048576,MATCH(US!LQ$5,FRED!$A:$A,0),MATCH(US!$B29,FRED!$1:$1,0))),(SUM(LE29:LP29)))),"")</f>
        <v>506372</v>
      </c>
      <c r="LR29" s="59">
        <f>+IFERROR((IF(ISTEXT(LR$5)=FALSE,(INDEX(FRED!$1:$1048576,MATCH(US!LR$5,FRED!$A:$A,0),MATCH(US!$B29,FRED!$1:$1,0))),(SUM(LF29:LQ29)))),"")</f>
        <v>505130</v>
      </c>
      <c r="LS29" s="59">
        <f>+IFERROR((IF(ISTEXT(LS$5)=FALSE,(INDEX(FRED!$1:$1048576,MATCH(US!LS$5,FRED!$A:$A,0),MATCH(US!$B29,FRED!$1:$1,0))),(SUM(LG29:LR29)))),"")</f>
        <v>508171</v>
      </c>
      <c r="LT29" s="59">
        <f>+IFERROR((IF(ISTEXT(LT$5)=FALSE,(INDEX(FRED!$1:$1048576,MATCH(US!LT$5,FRED!$A:$A,0),MATCH(US!$B29,FRED!$1:$1,0))),(SUM(LH29:LS29)))),"")</f>
        <v>513871</v>
      </c>
      <c r="LU29" s="59">
        <f>+IFERROR((IF(ISTEXT(LU$5)=FALSE,(INDEX(FRED!$1:$1048576,MATCH(US!LU$5,FRED!$A:$A,0),MATCH(US!$B29,FRED!$1:$1,0))),(SUM(LI29:LT29)))),"")</f>
        <v>514423</v>
      </c>
      <c r="LV29" s="59">
        <f>+IFERROR((IF(ISTEXT(LV$5)=FALSE,(INDEX(FRED!$1:$1048576,MATCH(US!LV$5,FRED!$A:$A,0),MATCH(US!$B29,FRED!$1:$1,0))),(SUM(LJ29:LU29)))),"")</f>
        <v>515592</v>
      </c>
      <c r="LW29" s="59">
        <f>+IFERROR((IF(ISTEXT(LW$5)=FALSE,(INDEX(FRED!$1:$1048576,MATCH(US!LW$5,FRED!$A:$A,0),MATCH(US!$B29,FRED!$1:$1,0))),(SUM(LK29:LV29)))),"")</f>
        <v>519713</v>
      </c>
      <c r="LX29" s="59">
        <f>+IFERROR((IF(ISTEXT(LX$5)=FALSE,(INDEX(FRED!$1:$1048576,MATCH(US!LX$5,FRED!$A:$A,0),MATCH(US!$B29,FRED!$1:$1,0))),(SUM(LL29:LW29)))),"")</f>
        <v>521485</v>
      </c>
      <c r="LY29" s="59">
        <f>+IFERROR((IF(ISTEXT(LY$5)=FALSE,(INDEX(FRED!$1:$1048576,MATCH(US!LY$5,FRED!$A:$A,0),MATCH(US!$B29,FRED!$1:$1,0))),(SUM(LM29:LX29)))),"")</f>
        <v>525868</v>
      </c>
      <c r="LZ29" s="59">
        <f>+IFERROR((IF(ISTEXT(LZ$5)=FALSE,(INDEX(FRED!$1:$1048576,MATCH(US!LZ$5,FRED!$A:$A,0),MATCH(US!$B29,FRED!$1:$1,0))),(SUM(LN29:LY29)))),"")</f>
        <v>525386</v>
      </c>
      <c r="MA29" s="59">
        <f>+IFERROR((IF(ISTEXT(MA$5)=FALSE,(INDEX(FRED!$1:$1048576,MATCH(US!MA$5,FRED!$A:$A,0),MATCH(US!$B29,FRED!$1:$1,0))),(SUM(LO29:LZ29)))),"")</f>
        <v>526727</v>
      </c>
      <c r="MB29" s="59">
        <f>+IFERROR((IF(ISTEXT(MB$5)=FALSE,(INDEX(FRED!$1:$1048576,MATCH(US!MB$5,FRED!$A:$A,0),MATCH(US!$B29,FRED!$1:$1,0))),(SUM(LP29:MA29)))),"")</f>
        <v>525996</v>
      </c>
      <c r="MC29" s="60">
        <f>+IFERROR((IF(ISTEXT(MC$5)=FALSE,(INDEX(FRED!$1:$1048576,MATCH(US!MC$5,FRED!$A:$A,0),MATCH(US!$B29,FRED!$1:$1,0))),(SUM(LQ29:MB29)))),"")</f>
        <v>6208734</v>
      </c>
      <c r="MD29" s="59">
        <f>+IFERROR((IF(ISTEXT(MD$5)=FALSE,(INDEX(FRED!$1:$1048576,MATCH(US!MD$5,FRED!$A:$A,0),MATCH(US!$B29,FRED!$1:$1,0))),(SUM(LR29:MC29)))),"")</f>
        <v>529234</v>
      </c>
      <c r="ME29" s="59">
        <f>+IFERROR((IF(ISTEXT(ME$5)=FALSE,(INDEX(FRED!$1:$1048576,MATCH(US!ME$5,FRED!$A:$A,0),MATCH(US!$B29,FRED!$1:$1,0))),(SUM(LS29:MD29)))),"")</f>
        <v>0</v>
      </c>
      <c r="MF29" s="59">
        <f>+IFERROR((IF(ISTEXT(MF$5)=FALSE,(INDEX(FRED!$1:$1048576,MATCH(US!MF$5,FRED!$A:$A,0),MATCH(US!$B29,FRED!$1:$1,0))),(SUM(LT29:ME29)))),"")</f>
        <v>0</v>
      </c>
      <c r="MG29" s="59" t="str">
        <f>+IFERROR((IF(ISTEXT(MG$5)=FALSE,(INDEX(FRED!$1:$1048576,MATCH(US!MG$5,FRED!$A:$A,0),MATCH(US!$B29,FRED!$1:$1,0))),(SUM(LU29:MF29)))),"")</f>
        <v/>
      </c>
      <c r="MH29" s="59" t="str">
        <f>+IFERROR((IF(ISTEXT(MH$5)=FALSE,(INDEX(FRED!$1:$1048576,MATCH(US!MH$5,FRED!$A:$A,0),MATCH(US!$B29,FRED!$1:$1,0))),(SUM(LV29:MG29)))),"")</f>
        <v/>
      </c>
      <c r="MI29" s="59" t="str">
        <f>+IFERROR((IF(ISTEXT(MI$5)=FALSE,(INDEX(FRED!$1:$1048576,MATCH(US!MI$5,FRED!$A:$A,0),MATCH(US!$B29,FRED!$1:$1,0))),(SUM(LW29:MH29)))),"")</f>
        <v/>
      </c>
      <c r="MJ29" s="59" t="str">
        <f>+IFERROR((IF(ISTEXT(MJ$5)=FALSE,(INDEX(FRED!$1:$1048576,MATCH(US!MJ$5,FRED!$A:$A,0),MATCH(US!$B29,FRED!$1:$1,0))),(SUM(LX29:MI29)))),"")</f>
        <v/>
      </c>
      <c r="MK29" s="59" t="str">
        <f>+IFERROR((IF(ISTEXT(MK$5)=FALSE,(INDEX(FRED!$1:$1048576,MATCH(US!MK$5,FRED!$A:$A,0),MATCH(US!$B29,FRED!$1:$1,0))),(SUM(LY29:MJ29)))),"")</f>
        <v/>
      </c>
      <c r="ML29" s="59" t="str">
        <f>+IFERROR((IF(ISTEXT(ML$5)=FALSE,(INDEX(FRED!$1:$1048576,MATCH(US!ML$5,FRED!$A:$A,0),MATCH(US!$B29,FRED!$1:$1,0))),(SUM(LZ29:MK29)))),"")</f>
        <v/>
      </c>
      <c r="MM29" s="59" t="str">
        <f>+IFERROR((IF(ISTEXT(MM$5)=FALSE,(INDEX(FRED!$1:$1048576,MATCH(US!MM$5,FRED!$A:$A,0),MATCH(US!$B29,FRED!$1:$1,0))),(SUM(MA29:ML29)))),"")</f>
        <v/>
      </c>
      <c r="MN29" s="59" t="str">
        <f>+IFERROR((IF(ISTEXT(MN$5)=FALSE,(INDEX(FRED!$1:$1048576,MATCH(US!MN$5,FRED!$A:$A,0),MATCH(US!$B29,FRED!$1:$1,0))),(SUM(MB29:MM29)))),"")</f>
        <v/>
      </c>
      <c r="MO29" s="59" t="str">
        <f>+IFERROR((IF(ISTEXT(MO$5)=FALSE,(INDEX(FRED!$1:$1048576,MATCH(US!MO$5,FRED!$A:$A,0),MATCH(US!$B29,FRED!$1:$1,0))),(SUM(MC29:MN29)))),"")</f>
        <v/>
      </c>
      <c r="MP29" s="60">
        <f>+IFERROR((IF(ISTEXT(MP$5)=FALSE,(INDEX(FRED!$1:$1048576,MATCH(US!MP$5,FRED!$A:$A,0),MATCH(US!$B29,FRED!$1:$1,0))),(SUM(MD29:MO29)))),"")</f>
        <v>529234</v>
      </c>
    </row>
    <row r="30" spans="1:354" s="117" customFormat="1" ht="15.95" hidden="1" customHeight="1" outlineLevel="2">
      <c r="A30" s="159"/>
      <c r="B30" s="5" t="s">
        <v>589</v>
      </c>
      <c r="C30" s="62" t="s">
        <v>590</v>
      </c>
      <c r="D30" s="59">
        <f>+IFERROR((IF(ISTEXT(D$5)=FALSE,(INDEX(FRED!$1:$1048576,MATCH(US!D$5,FRED!$A:$A,0),MATCH(US!$B30,FRED!$1:$1,0))),(SUM(#REF!)))),"")</f>
        <v>0</v>
      </c>
      <c r="E30" s="59">
        <f>+IFERROR((IF(ISTEXT(E$5)=FALSE,(INDEX(FRED!$1:$1048576,MATCH(US!E$5,FRED!$A:$A,0),MATCH(US!$B30,FRED!$1:$1,0))),(SUM(#REF!)))),"")</f>
        <v>0</v>
      </c>
      <c r="F30" s="59">
        <f>+IFERROR((IF(ISTEXT(F$5)=FALSE,(INDEX(FRED!$1:$1048576,MATCH(US!F$5,FRED!$A:$A,0),MATCH(US!$B30,FRED!$1:$1,0))),(SUM(#REF!)))),"")</f>
        <v>0</v>
      </c>
      <c r="G30" s="59">
        <f>+IFERROR((IF(ISTEXT(G$5)=FALSE,(INDEX(FRED!$1:$1048576,MATCH(US!G$5,FRED!$A:$A,0),MATCH(US!$B30,FRED!$1:$1,0))),(SUM(#REF!)))),"")</f>
        <v>0</v>
      </c>
      <c r="H30" s="59">
        <f>+IFERROR((IF(ISTEXT(H$5)=FALSE,(INDEX(FRED!$1:$1048576,MATCH(US!H$5,FRED!$A:$A,0),MATCH(US!$B30,FRED!$1:$1,0))),(SUM(#REF!)))),"")</f>
        <v>0</v>
      </c>
      <c r="I30" s="59">
        <f>+IFERROR((IF(ISTEXT(I$5)=FALSE,(INDEX(FRED!$1:$1048576,MATCH(US!I$5,FRED!$A:$A,0),MATCH(US!$B30,FRED!$1:$1,0))),(SUM(#REF!)))),"")</f>
        <v>0</v>
      </c>
      <c r="J30" s="59">
        <f>+IFERROR((IF(ISTEXT(J$5)=FALSE,(INDEX(FRED!$1:$1048576,MATCH(US!J$5,FRED!$A:$A,0),MATCH(US!$B30,FRED!$1:$1,0))),(SUM(#REF!)))),"")</f>
        <v>0</v>
      </c>
      <c r="K30" s="59">
        <f>+IFERROR((IF(ISTEXT(K$5)=FALSE,(INDEX(FRED!$1:$1048576,MATCH(US!K$5,FRED!$A:$A,0),MATCH(US!$B30,FRED!$1:$1,0))),(SUM(#REF!)))),"")</f>
        <v>0</v>
      </c>
      <c r="L30" s="59">
        <f>+IFERROR((IF(ISTEXT(L$5)=FALSE,(INDEX(FRED!$1:$1048576,MATCH(US!L$5,FRED!$A:$A,0),MATCH(US!$B30,FRED!$1:$1,0))),(SUM(#REF!)))),"")</f>
        <v>0</v>
      </c>
      <c r="M30" s="59">
        <f>+IFERROR((IF(ISTEXT(M$5)=FALSE,(INDEX(FRED!$1:$1048576,MATCH(US!M$5,FRED!$A:$A,0),MATCH(US!$B30,FRED!$1:$1,0))),(SUM(A30:L30)))),"")</f>
        <v>0</v>
      </c>
      <c r="N30" s="59">
        <f>+IFERROR((IF(ISTEXT(N$5)=FALSE,(INDEX(FRED!$1:$1048576,MATCH(US!N$5,FRED!$A:$A,0),MATCH(US!$B30,FRED!$1:$1,0))),(SUM(B30:M30)))),"")</f>
        <v>0</v>
      </c>
      <c r="O30" s="59">
        <f>+IFERROR((IF(ISTEXT(O$5)=FALSE,(INDEX(FRED!$1:$1048576,MATCH(US!O$5,FRED!$A:$A,0),MATCH(US!$B30,FRED!$1:$1,0))),(SUM(C30:N30)))),"")</f>
        <v>0</v>
      </c>
      <c r="P30" s="60">
        <f>+IFERROR((IF(ISTEXT(P$5)=FALSE,(INDEX(FRED!$1:$1048576,MATCH(US!P$5,FRED!$A:$A,0),MATCH(US!$B30,FRED!$1:$1,0))),(SUM(D30:O30)))),"")</f>
        <v>0</v>
      </c>
      <c r="Q30" s="59">
        <f>+IFERROR((IF(ISTEXT(Q$5)=FALSE,(INDEX(FRED!$1:$1048576,MATCH(US!Q$5,FRED!$A:$A,0),MATCH(US!$B30,FRED!$1:$1,0))),(SUM(E30:P30)))),"")</f>
        <v>0</v>
      </c>
      <c r="R30" s="59">
        <f>+IFERROR((IF(ISTEXT(R$5)=FALSE,(INDEX(FRED!$1:$1048576,MATCH(US!R$5,FRED!$A:$A,0),MATCH(US!$B30,FRED!$1:$1,0))),(SUM(F30:Q30)))),"")</f>
        <v>0</v>
      </c>
      <c r="S30" s="59">
        <f>+IFERROR((IF(ISTEXT(S$5)=FALSE,(INDEX(FRED!$1:$1048576,MATCH(US!S$5,FRED!$A:$A,0),MATCH(US!$B30,FRED!$1:$1,0))),(SUM(G30:R30)))),"")</f>
        <v>0</v>
      </c>
      <c r="T30" s="59">
        <f>+IFERROR((IF(ISTEXT(T$5)=FALSE,(INDEX(FRED!$1:$1048576,MATCH(US!T$5,FRED!$A:$A,0),MATCH(US!$B30,FRED!$1:$1,0))),(SUM(H30:S30)))),"")</f>
        <v>0</v>
      </c>
      <c r="U30" s="59">
        <f>+IFERROR((IF(ISTEXT(U$5)=FALSE,(INDEX(FRED!$1:$1048576,MATCH(US!U$5,FRED!$A:$A,0),MATCH(US!$B30,FRED!$1:$1,0))),(SUM(I30:T30)))),"")</f>
        <v>0</v>
      </c>
      <c r="V30" s="59">
        <f>+IFERROR((IF(ISTEXT(V$5)=FALSE,(INDEX(FRED!$1:$1048576,MATCH(US!V$5,FRED!$A:$A,0),MATCH(US!$B30,FRED!$1:$1,0))),(SUM(J30:U30)))),"")</f>
        <v>0</v>
      </c>
      <c r="W30" s="59">
        <f>+IFERROR((IF(ISTEXT(W$5)=FALSE,(INDEX(FRED!$1:$1048576,MATCH(US!W$5,FRED!$A:$A,0),MATCH(US!$B30,FRED!$1:$1,0))),(SUM(K30:V30)))),"")</f>
        <v>0</v>
      </c>
      <c r="X30" s="59">
        <f>+IFERROR((IF(ISTEXT(X$5)=FALSE,(INDEX(FRED!$1:$1048576,MATCH(US!X$5,FRED!$A:$A,0),MATCH(US!$B30,FRED!$1:$1,0))),(SUM(L30:W30)))),"")</f>
        <v>0</v>
      </c>
      <c r="Y30" s="59">
        <f>+IFERROR((IF(ISTEXT(Y$5)=FALSE,(INDEX(FRED!$1:$1048576,MATCH(US!Y$5,FRED!$A:$A,0),MATCH(US!$B30,FRED!$1:$1,0))),(SUM(M30:X30)))),"")</f>
        <v>0</v>
      </c>
      <c r="Z30" s="59">
        <f>+IFERROR((IF(ISTEXT(Z$5)=FALSE,(INDEX(FRED!$1:$1048576,MATCH(US!Z$5,FRED!$A:$A,0),MATCH(US!$B30,FRED!$1:$1,0))),(SUM(N30:Y30)))),"")</f>
        <v>0</v>
      </c>
      <c r="AA30" s="59">
        <f>+IFERROR((IF(ISTEXT(AA$5)=FALSE,(INDEX(FRED!$1:$1048576,MATCH(US!AA$5,FRED!$A:$A,0),MATCH(US!$B30,FRED!$1:$1,0))),(SUM(O30:Z30)))),"")</f>
        <v>0</v>
      </c>
      <c r="AB30" s="59">
        <f>+IFERROR((IF(ISTEXT(AB$5)=FALSE,(INDEX(FRED!$1:$1048576,MATCH(US!AB$5,FRED!$A:$A,0),MATCH(US!$B30,FRED!$1:$1,0))),(SUM(P30:AA30)))),"")</f>
        <v>0</v>
      </c>
      <c r="AC30" s="60">
        <f>+IFERROR((IF(ISTEXT(AC$5)=FALSE,(INDEX(FRED!$1:$1048576,MATCH(US!AC$5,FRED!$A:$A,0),MATCH(US!$B30,FRED!$1:$1,0))),(SUM(Q30:AB30)))),"")</f>
        <v>0</v>
      </c>
      <c r="AD30" s="59">
        <f>+IFERROR((IF(ISTEXT(AD$5)=FALSE,(INDEX(FRED!$1:$1048576,MATCH(US!AD$5,FRED!$A:$A,0),MATCH(US!$B30,FRED!$1:$1,0))),(SUM(R30:AC30)))),"")</f>
        <v>62553</v>
      </c>
      <c r="AE30" s="59">
        <f>+IFERROR((IF(ISTEXT(AE$5)=FALSE,(INDEX(FRED!$1:$1048576,MATCH(US!AE$5,FRED!$A:$A,0),MATCH(US!$B30,FRED!$1:$1,0))),(SUM(S30:AD30)))),"")</f>
        <v>61664</v>
      </c>
      <c r="AF30" s="59">
        <f>+IFERROR((IF(ISTEXT(AF$5)=FALSE,(INDEX(FRED!$1:$1048576,MATCH(US!AF$5,FRED!$A:$A,0),MATCH(US!$B30,FRED!$1:$1,0))),(SUM(T30:AE30)))),"")</f>
        <v>52889</v>
      </c>
      <c r="AG30" s="59">
        <f>+IFERROR((IF(ISTEXT(AG$5)=FALSE,(INDEX(FRED!$1:$1048576,MATCH(US!AG$5,FRED!$A:$A,0),MATCH(US!$B30,FRED!$1:$1,0))),(SUM(U30:AF30)))),"")</f>
        <v>52965</v>
      </c>
      <c r="AH30" s="59">
        <f>+IFERROR((IF(ISTEXT(AH$5)=FALSE,(INDEX(FRED!$1:$1048576,MATCH(US!AH$5,FRED!$A:$A,0),MATCH(US!$B30,FRED!$1:$1,0))),(SUM(V30:AG30)))),"")</f>
        <v>56191</v>
      </c>
      <c r="AI30" s="59">
        <f>+IFERROR((IF(ISTEXT(AI$5)=FALSE,(INDEX(FRED!$1:$1048576,MATCH(US!AI$5,FRED!$A:$A,0),MATCH(US!$B30,FRED!$1:$1,0))),(SUM(W30:AH30)))),"")</f>
        <v>55273</v>
      </c>
      <c r="AJ30" s="59">
        <f>+IFERROR((IF(ISTEXT(AJ$5)=FALSE,(INDEX(FRED!$1:$1048576,MATCH(US!AJ$5,FRED!$A:$A,0),MATCH(US!$B30,FRED!$1:$1,0))),(SUM(X30:AI30)))),"")</f>
        <v>58189</v>
      </c>
      <c r="AK30" s="59">
        <f>+IFERROR((IF(ISTEXT(AK$5)=FALSE,(INDEX(FRED!$1:$1048576,MATCH(US!AK$5,FRED!$A:$A,0),MATCH(US!$B30,FRED!$1:$1,0))),(SUM(Y30:AJ30)))),"")</f>
        <v>57267</v>
      </c>
      <c r="AL30" s="59">
        <f>+IFERROR((IF(ISTEXT(AL$5)=FALSE,(INDEX(FRED!$1:$1048576,MATCH(US!AL$5,FRED!$A:$A,0),MATCH(US!$B30,FRED!$1:$1,0))),(SUM(Z30:AK30)))),"")</f>
        <v>56598</v>
      </c>
      <c r="AM30" s="59">
        <f>+IFERROR((IF(ISTEXT(AM$5)=FALSE,(INDEX(FRED!$1:$1048576,MATCH(US!AM$5,FRED!$A:$A,0),MATCH(US!$B30,FRED!$1:$1,0))),(SUM(AA30:AL30)))),"")</f>
        <v>57615</v>
      </c>
      <c r="AN30" s="59">
        <f>+IFERROR((IF(ISTEXT(AN$5)=FALSE,(INDEX(FRED!$1:$1048576,MATCH(US!AN$5,FRED!$A:$A,0),MATCH(US!$B30,FRED!$1:$1,0))),(SUM(AB30:AM30)))),"")</f>
        <v>56332</v>
      </c>
      <c r="AO30" s="59">
        <f>+IFERROR((IF(ISTEXT(AO$5)=FALSE,(INDEX(FRED!$1:$1048576,MATCH(US!AO$5,FRED!$A:$A,0),MATCH(US!$B30,FRED!$1:$1,0))),(SUM(AC30:AN30)))),"")</f>
        <v>64279</v>
      </c>
      <c r="AP30" s="60">
        <f>+IFERROR((IF(ISTEXT(AP$5)=FALSE,(INDEX(FRED!$1:$1048576,MATCH(US!AP$5,FRED!$A:$A,0),MATCH(US!$B30,FRED!$1:$1,0))),(SUM(AD30:AO30)))),"")</f>
        <v>691815</v>
      </c>
      <c r="AQ30" s="59">
        <f>+IFERROR((IF(ISTEXT(AQ$5)=FALSE,(INDEX(FRED!$1:$1048576,MATCH(US!AQ$5,FRED!$A:$A,0),MATCH(US!$B30,FRED!$1:$1,0))),(SUM(AE30:AP30)))),"")</f>
        <v>61134</v>
      </c>
      <c r="AR30" s="59">
        <f>+IFERROR((IF(ISTEXT(AR$5)=FALSE,(INDEX(FRED!$1:$1048576,MATCH(US!AR$5,FRED!$A:$A,0),MATCH(US!$B30,FRED!$1:$1,0))),(SUM(AF30:AQ30)))),"")</f>
        <v>58549</v>
      </c>
      <c r="AS30" s="59">
        <f>+IFERROR((IF(ISTEXT(AS$5)=FALSE,(INDEX(FRED!$1:$1048576,MATCH(US!AS$5,FRED!$A:$A,0),MATCH(US!$B30,FRED!$1:$1,0))),(SUM(AG30:AR30)))),"")</f>
        <v>53496</v>
      </c>
      <c r="AT30" s="59">
        <f>+IFERROR((IF(ISTEXT(AT$5)=FALSE,(INDEX(FRED!$1:$1048576,MATCH(US!AT$5,FRED!$A:$A,0),MATCH(US!$B30,FRED!$1:$1,0))),(SUM(AH30:AS30)))),"")</f>
        <v>54507</v>
      </c>
      <c r="AU30" s="59">
        <f>+IFERROR((IF(ISTEXT(AU$5)=FALSE,(INDEX(FRED!$1:$1048576,MATCH(US!AU$5,FRED!$A:$A,0),MATCH(US!$B30,FRED!$1:$1,0))),(SUM(AI30:AT30)))),"")</f>
        <v>53781</v>
      </c>
      <c r="AV30" s="59">
        <f>+IFERROR((IF(ISTEXT(AV$5)=FALSE,(INDEX(FRED!$1:$1048576,MATCH(US!AV$5,FRED!$A:$A,0),MATCH(US!$B30,FRED!$1:$1,0))),(SUM(AJ30:AU30)))),"")</f>
        <v>55703</v>
      </c>
      <c r="AW30" s="59">
        <f>+IFERROR((IF(ISTEXT(AW$5)=FALSE,(INDEX(FRED!$1:$1048576,MATCH(US!AW$5,FRED!$A:$A,0),MATCH(US!$B30,FRED!$1:$1,0))),(SUM(AK30:AV30)))),"")</f>
        <v>55490</v>
      </c>
      <c r="AX30" s="59">
        <f>+IFERROR((IF(ISTEXT(AX$5)=FALSE,(INDEX(FRED!$1:$1048576,MATCH(US!AX$5,FRED!$A:$A,0),MATCH(US!$B30,FRED!$1:$1,0))),(SUM(AL30:AW30)))),"")</f>
        <v>57473</v>
      </c>
      <c r="AY30" s="59">
        <f>+IFERROR((IF(ISTEXT(AY$5)=FALSE,(INDEX(FRED!$1:$1048576,MATCH(US!AY$5,FRED!$A:$A,0),MATCH(US!$B30,FRED!$1:$1,0))),(SUM(AM30:AX30)))),"")</f>
        <v>59799</v>
      </c>
      <c r="AZ30" s="59">
        <f>+IFERROR((IF(ISTEXT(AZ$5)=FALSE,(INDEX(FRED!$1:$1048576,MATCH(US!AZ$5,FRED!$A:$A,0),MATCH(US!$B30,FRED!$1:$1,0))),(SUM(AN30:AY30)))),"")</f>
        <v>58853</v>
      </c>
      <c r="BA30" s="59">
        <f>+IFERROR((IF(ISTEXT(BA$5)=FALSE,(INDEX(FRED!$1:$1048576,MATCH(US!BA$5,FRED!$A:$A,0),MATCH(US!$B30,FRED!$1:$1,0))),(SUM(AO30:AZ30)))),"")</f>
        <v>58466</v>
      </c>
      <c r="BB30" s="59">
        <f>+IFERROR((IF(ISTEXT(BB$5)=FALSE,(INDEX(FRED!$1:$1048576,MATCH(US!BB$5,FRED!$A:$A,0),MATCH(US!$B30,FRED!$1:$1,0))),(SUM(AP30:BA30)))),"")</f>
        <v>57719</v>
      </c>
      <c r="BC30" s="60">
        <f>+IFERROR((IF(ISTEXT(BC$5)=FALSE,(INDEX(FRED!$1:$1048576,MATCH(US!BC$5,FRED!$A:$A,0),MATCH(US!$B30,FRED!$1:$1,0))),(SUM(AQ30:BB30)))),"")</f>
        <v>684970</v>
      </c>
      <c r="BD30" s="59">
        <f>+IFERROR((IF(ISTEXT(BD$5)=FALSE,(INDEX(FRED!$1:$1048576,MATCH(US!BD$5,FRED!$A:$A,0),MATCH(US!$B30,FRED!$1:$1,0))),(SUM(AR30:BC30)))),"")</f>
        <v>56936</v>
      </c>
      <c r="BE30" s="59">
        <f>+IFERROR((IF(ISTEXT(BE$5)=FALSE,(INDEX(FRED!$1:$1048576,MATCH(US!BE$5,FRED!$A:$A,0),MATCH(US!$B30,FRED!$1:$1,0))),(SUM(AS30:BD30)))),"")</f>
        <v>54671</v>
      </c>
      <c r="BF30" s="59">
        <f>+IFERROR((IF(ISTEXT(BF$5)=FALSE,(INDEX(FRED!$1:$1048576,MATCH(US!BF$5,FRED!$A:$A,0),MATCH(US!$B30,FRED!$1:$1,0))),(SUM(AT30:BE30)))),"")</f>
        <v>60004</v>
      </c>
      <c r="BG30" s="59">
        <f>+IFERROR((IF(ISTEXT(BG$5)=FALSE,(INDEX(FRED!$1:$1048576,MATCH(US!BG$5,FRED!$A:$A,0),MATCH(US!$B30,FRED!$1:$1,0))),(SUM(AU30:BF30)))),"")</f>
        <v>60418</v>
      </c>
      <c r="BH30" s="59">
        <f>+IFERROR((IF(ISTEXT(BH$5)=FALSE,(INDEX(FRED!$1:$1048576,MATCH(US!BH$5,FRED!$A:$A,0),MATCH(US!$B30,FRED!$1:$1,0))),(SUM(AV30:BG30)))),"")</f>
        <v>58426</v>
      </c>
      <c r="BI30" s="59">
        <f>+IFERROR((IF(ISTEXT(BI$5)=FALSE,(INDEX(FRED!$1:$1048576,MATCH(US!BI$5,FRED!$A:$A,0),MATCH(US!$B30,FRED!$1:$1,0))),(SUM(AW30:BH30)))),"")</f>
        <v>59498</v>
      </c>
      <c r="BJ30" s="59">
        <f>+IFERROR((IF(ISTEXT(BJ$5)=FALSE,(INDEX(FRED!$1:$1048576,MATCH(US!BJ$5,FRED!$A:$A,0),MATCH(US!$B30,FRED!$1:$1,0))),(SUM(AX30:BI30)))),"")</f>
        <v>57503</v>
      </c>
      <c r="BK30" s="59">
        <f>+IFERROR((IF(ISTEXT(BK$5)=FALSE,(INDEX(FRED!$1:$1048576,MATCH(US!BK$5,FRED!$A:$A,0),MATCH(US!$B30,FRED!$1:$1,0))),(SUM(AY30:BJ30)))),"")</f>
        <v>56840</v>
      </c>
      <c r="BL30" s="59">
        <f>+IFERROR((IF(ISTEXT(BL$5)=FALSE,(INDEX(FRED!$1:$1048576,MATCH(US!BL$5,FRED!$A:$A,0),MATCH(US!$B30,FRED!$1:$1,0))),(SUM(AZ30:BK30)))),"")</f>
        <v>54231</v>
      </c>
      <c r="BM30" s="59">
        <f>+IFERROR((IF(ISTEXT(BM$5)=FALSE,(INDEX(FRED!$1:$1048576,MATCH(US!BM$5,FRED!$A:$A,0),MATCH(US!$B30,FRED!$1:$1,0))),(SUM(BA30:BL30)))),"")</f>
        <v>58303</v>
      </c>
      <c r="BN30" s="59">
        <f>+IFERROR((IF(ISTEXT(BN$5)=FALSE,(INDEX(FRED!$1:$1048576,MATCH(US!BN$5,FRED!$A:$A,0),MATCH(US!$B30,FRED!$1:$1,0))),(SUM(BB30:BM30)))),"")</f>
        <v>62906</v>
      </c>
      <c r="BO30" s="59">
        <f>+IFERROR((IF(ISTEXT(BO$5)=FALSE,(INDEX(FRED!$1:$1048576,MATCH(US!BO$5,FRED!$A:$A,0),MATCH(US!$B30,FRED!$1:$1,0))),(SUM(BC30:BN30)))),"")</f>
        <v>61606</v>
      </c>
      <c r="BP30" s="60">
        <f>+IFERROR((IF(ISTEXT(BP$5)=FALSE,(INDEX(FRED!$1:$1048576,MATCH(US!BP$5,FRED!$A:$A,0),MATCH(US!$B30,FRED!$1:$1,0))),(SUM(BD30:BO30)))),"")</f>
        <v>701342</v>
      </c>
      <c r="BQ30" s="59">
        <f>+IFERROR((IF(ISTEXT(BQ$5)=FALSE,(INDEX(FRED!$1:$1048576,MATCH(US!BQ$5,FRED!$A:$A,0),MATCH(US!$B30,FRED!$1:$1,0))),(SUM(BE30:BP30)))),"")</f>
        <v>59637</v>
      </c>
      <c r="BR30" s="59">
        <f>+IFERROR((IF(ISTEXT(BR$5)=FALSE,(INDEX(FRED!$1:$1048576,MATCH(US!BR$5,FRED!$A:$A,0),MATCH(US!$B30,FRED!$1:$1,0))),(SUM(BF30:BQ30)))),"")</f>
        <v>64318</v>
      </c>
      <c r="BS30" s="59">
        <f>+IFERROR((IF(ISTEXT(BS$5)=FALSE,(INDEX(FRED!$1:$1048576,MATCH(US!BS$5,FRED!$A:$A,0),MATCH(US!$B30,FRED!$1:$1,0))),(SUM(BG30:BR30)))),"")</f>
        <v>62696</v>
      </c>
      <c r="BT30" s="59">
        <f>+IFERROR((IF(ISTEXT(BT$5)=FALSE,(INDEX(FRED!$1:$1048576,MATCH(US!BT$5,FRED!$A:$A,0),MATCH(US!$B30,FRED!$1:$1,0))),(SUM(BH30:BS30)))),"")</f>
        <v>61438</v>
      </c>
      <c r="BU30" s="59">
        <f>+IFERROR((IF(ISTEXT(BU$5)=FALSE,(INDEX(FRED!$1:$1048576,MATCH(US!BU$5,FRED!$A:$A,0),MATCH(US!$B30,FRED!$1:$1,0))),(SUM(BI30:BT30)))),"")</f>
        <v>62198</v>
      </c>
      <c r="BV30" s="59">
        <f>+IFERROR((IF(ISTEXT(BV$5)=FALSE,(INDEX(FRED!$1:$1048576,MATCH(US!BV$5,FRED!$A:$A,0),MATCH(US!$B30,FRED!$1:$1,0))),(SUM(BJ30:BU30)))),"")</f>
        <v>63138</v>
      </c>
      <c r="BW30" s="59">
        <f>+IFERROR((IF(ISTEXT(BW$5)=FALSE,(INDEX(FRED!$1:$1048576,MATCH(US!BW$5,FRED!$A:$A,0),MATCH(US!$B30,FRED!$1:$1,0))),(SUM(BK30:BV30)))),"")</f>
        <v>63092</v>
      </c>
      <c r="BX30" s="59">
        <f>+IFERROR((IF(ISTEXT(BX$5)=FALSE,(INDEX(FRED!$1:$1048576,MATCH(US!BX$5,FRED!$A:$A,0),MATCH(US!$B30,FRED!$1:$1,0))),(SUM(BL30:BW30)))),"")</f>
        <v>64049</v>
      </c>
      <c r="BY30" s="59">
        <f>+IFERROR((IF(ISTEXT(BY$5)=FALSE,(INDEX(FRED!$1:$1048576,MATCH(US!BY$5,FRED!$A:$A,0),MATCH(US!$B30,FRED!$1:$1,0))),(SUM(BM30:BX30)))),"")</f>
        <v>65774</v>
      </c>
      <c r="BZ30" s="59">
        <f>+IFERROR((IF(ISTEXT(BZ$5)=FALSE,(INDEX(FRED!$1:$1048576,MATCH(US!BZ$5,FRED!$A:$A,0),MATCH(US!$B30,FRED!$1:$1,0))),(SUM(BN30:BY30)))),"")</f>
        <v>65237</v>
      </c>
      <c r="CA30" s="59">
        <f>+IFERROR((IF(ISTEXT(CA$5)=FALSE,(INDEX(FRED!$1:$1048576,MATCH(US!CA$5,FRED!$A:$A,0),MATCH(US!$B30,FRED!$1:$1,0))),(SUM(BO30:BZ30)))),"")</f>
        <v>65639</v>
      </c>
      <c r="CB30" s="59">
        <f>+IFERROR((IF(ISTEXT(CB$5)=FALSE,(INDEX(FRED!$1:$1048576,MATCH(US!CB$5,FRED!$A:$A,0),MATCH(US!$B30,FRED!$1:$1,0))),(SUM(BP30:CA30)))),"")</f>
        <v>65989</v>
      </c>
      <c r="CC30" s="60">
        <f>+IFERROR((IF(ISTEXT(CC$5)=FALSE,(INDEX(FRED!$1:$1048576,MATCH(US!CC$5,FRED!$A:$A,0),MATCH(US!$B30,FRED!$1:$1,0))),(SUM(BQ30:CB30)))),"")</f>
        <v>763205</v>
      </c>
      <c r="CD30" s="59">
        <f>+IFERROR((IF(ISTEXT(CD$5)=FALSE,(INDEX(FRED!$1:$1048576,MATCH(US!CD$5,FRED!$A:$A,0),MATCH(US!$B30,FRED!$1:$1,0))),(SUM(BR30:CC30)))),"")</f>
        <v>66507</v>
      </c>
      <c r="CE30" s="59">
        <f>+IFERROR((IF(ISTEXT(CE$5)=FALSE,(INDEX(FRED!$1:$1048576,MATCH(US!CE$5,FRED!$A:$A,0),MATCH(US!$B30,FRED!$1:$1,0))),(SUM(BS30:CD30)))),"")</f>
        <v>68286</v>
      </c>
      <c r="CF30" s="59">
        <f>+IFERROR((IF(ISTEXT(CF$5)=FALSE,(INDEX(FRED!$1:$1048576,MATCH(US!CF$5,FRED!$A:$A,0),MATCH(US!$B30,FRED!$1:$1,0))),(SUM(BT30:CE30)))),"")</f>
        <v>70141</v>
      </c>
      <c r="CG30" s="59">
        <f>+IFERROR((IF(ISTEXT(CG$5)=FALSE,(INDEX(FRED!$1:$1048576,MATCH(US!CG$5,FRED!$A:$A,0),MATCH(US!$B30,FRED!$1:$1,0))),(SUM(BU30:CF30)))),"")</f>
        <v>73543</v>
      </c>
      <c r="CH30" s="59">
        <f>+IFERROR((IF(ISTEXT(CH$5)=FALSE,(INDEX(FRED!$1:$1048576,MATCH(US!CH$5,FRED!$A:$A,0),MATCH(US!$B30,FRED!$1:$1,0))),(SUM(BV30:CG30)))),"")</f>
        <v>73387</v>
      </c>
      <c r="CI30" s="59">
        <f>+IFERROR((IF(ISTEXT(CI$5)=FALSE,(INDEX(FRED!$1:$1048576,MATCH(US!CI$5,FRED!$A:$A,0),MATCH(US!$B30,FRED!$1:$1,0))),(SUM(BW30:CH30)))),"")</f>
        <v>73872</v>
      </c>
      <c r="CJ30" s="59">
        <f>+IFERROR((IF(ISTEXT(CJ$5)=FALSE,(INDEX(FRED!$1:$1048576,MATCH(US!CJ$5,FRED!$A:$A,0),MATCH(US!$B30,FRED!$1:$1,0))),(SUM(BX30:CI30)))),"")</f>
        <v>75761</v>
      </c>
      <c r="CK30" s="59">
        <f>+IFERROR((IF(ISTEXT(CK$5)=FALSE,(INDEX(FRED!$1:$1048576,MATCH(US!CK$5,FRED!$A:$A,0),MATCH(US!$B30,FRED!$1:$1,0))),(SUM(BY30:CJ30)))),"")</f>
        <v>72577</v>
      </c>
      <c r="CL30" s="59">
        <f>+IFERROR((IF(ISTEXT(CL$5)=FALSE,(INDEX(FRED!$1:$1048576,MATCH(US!CL$5,FRED!$A:$A,0),MATCH(US!$B30,FRED!$1:$1,0))),(SUM(BZ30:CK30)))),"")</f>
        <v>70247</v>
      </c>
      <c r="CM30" s="59">
        <f>+IFERROR((IF(ISTEXT(CM$5)=FALSE,(INDEX(FRED!$1:$1048576,MATCH(US!CM$5,FRED!$A:$A,0),MATCH(US!$B30,FRED!$1:$1,0))),(SUM(CA30:CL30)))),"")</f>
        <v>69466</v>
      </c>
      <c r="CN30" s="59">
        <f>+IFERROR((IF(ISTEXT(CN$5)=FALSE,(INDEX(FRED!$1:$1048576,MATCH(US!CN$5,FRED!$A:$A,0),MATCH(US!$B30,FRED!$1:$1,0))),(SUM(CB30:CM30)))),"")</f>
        <v>70446</v>
      </c>
      <c r="CO30" s="59">
        <f>+IFERROR((IF(ISTEXT(CO$5)=FALSE,(INDEX(FRED!$1:$1048576,MATCH(US!CO$5,FRED!$A:$A,0),MATCH(US!$B30,FRED!$1:$1,0))),(SUM(CC30:CN30)))),"")</f>
        <v>71882</v>
      </c>
      <c r="CP30" s="60">
        <f>+IFERROR((IF(ISTEXT(CP$5)=FALSE,(INDEX(FRED!$1:$1048576,MATCH(US!CP$5,FRED!$A:$A,0),MATCH(US!$B30,FRED!$1:$1,0))),(SUM(CD30:CO30)))),"")</f>
        <v>856115</v>
      </c>
      <c r="CQ30" s="59">
        <f>+IFERROR((IF(ISTEXT(CQ$5)=FALSE,(INDEX(FRED!$1:$1048576,MATCH(US!CQ$5,FRED!$A:$A,0),MATCH(US!$B30,FRED!$1:$1,0))),(SUM(CE30:CP30)))),"")</f>
        <v>78215</v>
      </c>
      <c r="CR30" s="59">
        <f>+IFERROR((IF(ISTEXT(CR$5)=FALSE,(INDEX(FRED!$1:$1048576,MATCH(US!CR$5,FRED!$A:$A,0),MATCH(US!$B30,FRED!$1:$1,0))),(SUM(CF30:CQ30)))),"")</f>
        <v>76093</v>
      </c>
      <c r="CS30" s="59">
        <f>+IFERROR((IF(ISTEXT(CS$5)=FALSE,(INDEX(FRED!$1:$1048576,MATCH(US!CS$5,FRED!$A:$A,0),MATCH(US!$B30,FRED!$1:$1,0))),(SUM(CG30:CR30)))),"")</f>
        <v>75239</v>
      </c>
      <c r="CT30" s="59">
        <f>+IFERROR((IF(ISTEXT(CT$5)=FALSE,(INDEX(FRED!$1:$1048576,MATCH(US!CT$5,FRED!$A:$A,0),MATCH(US!$B30,FRED!$1:$1,0))),(SUM(CH30:CS30)))),"")</f>
        <v>75497</v>
      </c>
      <c r="CU30" s="59">
        <f>+IFERROR((IF(ISTEXT(CU$5)=FALSE,(INDEX(FRED!$1:$1048576,MATCH(US!CU$5,FRED!$A:$A,0),MATCH(US!$B30,FRED!$1:$1,0))),(SUM(CI30:CT30)))),"")</f>
        <v>75536</v>
      </c>
      <c r="CV30" s="59">
        <f>+IFERROR((IF(ISTEXT(CV$5)=FALSE,(INDEX(FRED!$1:$1048576,MATCH(US!CV$5,FRED!$A:$A,0),MATCH(US!$B30,FRED!$1:$1,0))),(SUM(CJ30:CU30)))),"")</f>
        <v>75261</v>
      </c>
      <c r="CW30" s="59">
        <f>+IFERROR((IF(ISTEXT(CW$5)=FALSE,(INDEX(FRED!$1:$1048576,MATCH(US!CW$5,FRED!$A:$A,0),MATCH(US!$B30,FRED!$1:$1,0))),(SUM(CK30:CV30)))),"")</f>
        <v>71985</v>
      </c>
      <c r="CX30" s="59">
        <f>+IFERROR((IF(ISTEXT(CX$5)=FALSE,(INDEX(FRED!$1:$1048576,MATCH(US!CX$5,FRED!$A:$A,0),MATCH(US!$B30,FRED!$1:$1,0))),(SUM(CL30:CW30)))),"")</f>
        <v>75965</v>
      </c>
      <c r="CY30" s="59">
        <f>+IFERROR((IF(ISTEXT(CY$5)=FALSE,(INDEX(FRED!$1:$1048576,MATCH(US!CY$5,FRED!$A:$A,0),MATCH(US!$B30,FRED!$1:$1,0))),(SUM(CM30:CX30)))),"")</f>
        <v>77714</v>
      </c>
      <c r="CZ30" s="59">
        <f>+IFERROR((IF(ISTEXT(CZ$5)=FALSE,(INDEX(FRED!$1:$1048576,MATCH(US!CZ$5,FRED!$A:$A,0),MATCH(US!$B30,FRED!$1:$1,0))),(SUM(CN30:CY30)))),"")</f>
        <v>77235</v>
      </c>
      <c r="DA30" s="59">
        <f>+IFERROR((IF(ISTEXT(DA$5)=FALSE,(INDEX(FRED!$1:$1048576,MATCH(US!DA$5,FRED!$A:$A,0),MATCH(US!$B30,FRED!$1:$1,0))),(SUM(CO30:CZ30)))),"")</f>
        <v>78515</v>
      </c>
      <c r="DB30" s="59">
        <f>+IFERROR((IF(ISTEXT(DB$5)=FALSE,(INDEX(FRED!$1:$1048576,MATCH(US!DB$5,FRED!$A:$A,0),MATCH(US!$B30,FRED!$1:$1,0))),(SUM(CP30:DA30)))),"")</f>
        <v>78242</v>
      </c>
      <c r="DC30" s="60">
        <f>+IFERROR((IF(ISTEXT(DC$5)=FALSE,(INDEX(FRED!$1:$1048576,MATCH(US!DC$5,FRED!$A:$A,0),MATCH(US!$B30,FRED!$1:$1,0))),(SUM(CQ30:DB30)))),"")</f>
        <v>915497</v>
      </c>
      <c r="DD30" s="59">
        <f>+IFERROR((IF(ISTEXT(DD$5)=FALSE,(INDEX(FRED!$1:$1048576,MATCH(US!DD$5,FRED!$A:$A,0),MATCH(US!$B30,FRED!$1:$1,0))),(SUM(CR30:DC30)))),"")</f>
        <v>75757</v>
      </c>
      <c r="DE30" s="59">
        <f>+IFERROR((IF(ISTEXT(DE$5)=FALSE,(INDEX(FRED!$1:$1048576,MATCH(US!DE$5,FRED!$A:$A,0),MATCH(US!$B30,FRED!$1:$1,0))),(SUM(CS30:DD30)))),"")</f>
        <v>77736</v>
      </c>
      <c r="DF30" s="59">
        <f>+IFERROR((IF(ISTEXT(DF$5)=FALSE,(INDEX(FRED!$1:$1048576,MATCH(US!DF$5,FRED!$A:$A,0),MATCH(US!$B30,FRED!$1:$1,0))),(SUM(CT30:DE30)))),"")</f>
        <v>82405</v>
      </c>
      <c r="DG30" s="59">
        <f>+IFERROR((IF(ISTEXT(DG$5)=FALSE,(INDEX(FRED!$1:$1048576,MATCH(US!DG$5,FRED!$A:$A,0),MATCH(US!$B30,FRED!$1:$1,0))),(SUM(CU30:DF30)))),"")</f>
        <v>82028</v>
      </c>
      <c r="DH30" s="59">
        <f>+IFERROR((IF(ISTEXT(DH$5)=FALSE,(INDEX(FRED!$1:$1048576,MATCH(US!DH$5,FRED!$A:$A,0),MATCH(US!$B30,FRED!$1:$1,0))),(SUM(CV30:DG30)))),"")</f>
        <v>78488</v>
      </c>
      <c r="DI30" s="59">
        <f>+IFERROR((IF(ISTEXT(DI$5)=FALSE,(INDEX(FRED!$1:$1048576,MATCH(US!DI$5,FRED!$A:$A,0),MATCH(US!$B30,FRED!$1:$1,0))),(SUM(CW30:DH30)))),"")</f>
        <v>79236</v>
      </c>
      <c r="DJ30" s="59">
        <f>+IFERROR((IF(ISTEXT(DJ$5)=FALSE,(INDEX(FRED!$1:$1048576,MATCH(US!DJ$5,FRED!$A:$A,0),MATCH(US!$B30,FRED!$1:$1,0))),(SUM(CX30:DI30)))),"")</f>
        <v>80068</v>
      </c>
      <c r="DK30" s="59">
        <f>+IFERROR((IF(ISTEXT(DK$5)=FALSE,(INDEX(FRED!$1:$1048576,MATCH(US!DK$5,FRED!$A:$A,0),MATCH(US!$B30,FRED!$1:$1,0))),(SUM(CY30:DJ30)))),"")</f>
        <v>81821</v>
      </c>
      <c r="DL30" s="59">
        <f>+IFERROR((IF(ISTEXT(DL$5)=FALSE,(INDEX(FRED!$1:$1048576,MATCH(US!DL$5,FRED!$A:$A,0),MATCH(US!$B30,FRED!$1:$1,0))),(SUM(CZ30:DK30)))),"")</f>
        <v>81638</v>
      </c>
      <c r="DM30" s="59">
        <f>+IFERROR((IF(ISTEXT(DM$5)=FALSE,(INDEX(FRED!$1:$1048576,MATCH(US!DM$5,FRED!$A:$A,0),MATCH(US!$B30,FRED!$1:$1,0))),(SUM(DA30:DL30)))),"")</f>
        <v>82927</v>
      </c>
      <c r="DN30" s="59">
        <f>+IFERROR((IF(ISTEXT(DN$5)=FALSE,(INDEX(FRED!$1:$1048576,MATCH(US!DN$5,FRED!$A:$A,0),MATCH(US!$B30,FRED!$1:$1,0))),(SUM(DB30:DM30)))),"")</f>
        <v>83884</v>
      </c>
      <c r="DO30" s="59">
        <f>+IFERROR((IF(ISTEXT(DO$5)=FALSE,(INDEX(FRED!$1:$1048576,MATCH(US!DO$5,FRED!$A:$A,0),MATCH(US!$B30,FRED!$1:$1,0))),(SUM(DC30:DN30)))),"")</f>
        <v>80885</v>
      </c>
      <c r="DP30" s="60">
        <f>+IFERROR((IF(ISTEXT(DP$5)=FALSE,(INDEX(FRED!$1:$1048576,MATCH(US!DP$5,FRED!$A:$A,0),MATCH(US!$B30,FRED!$1:$1,0))),(SUM(DD30:DO30)))),"")</f>
        <v>966873</v>
      </c>
      <c r="DQ30" s="59">
        <f>+IFERROR((IF(ISTEXT(DQ$5)=FALSE,(INDEX(FRED!$1:$1048576,MATCH(US!DQ$5,FRED!$A:$A,0),MATCH(US!$B30,FRED!$1:$1,0))),(SUM(DE30:DP30)))),"")</f>
        <v>80732</v>
      </c>
      <c r="DR30" s="59">
        <f>+IFERROR((IF(ISTEXT(DR$5)=FALSE,(INDEX(FRED!$1:$1048576,MATCH(US!DR$5,FRED!$A:$A,0),MATCH(US!$B30,FRED!$1:$1,0))),(SUM(DF30:DQ30)))),"")</f>
        <v>81762</v>
      </c>
      <c r="DS30" s="59">
        <f>+IFERROR((IF(ISTEXT(DS$5)=FALSE,(INDEX(FRED!$1:$1048576,MATCH(US!DS$5,FRED!$A:$A,0),MATCH(US!$B30,FRED!$1:$1,0))),(SUM(DG30:DR30)))),"")</f>
        <v>80107</v>
      </c>
      <c r="DT30" s="59">
        <f>+IFERROR((IF(ISTEXT(DT$5)=FALSE,(INDEX(FRED!$1:$1048576,MATCH(US!DT$5,FRED!$A:$A,0),MATCH(US!$B30,FRED!$1:$1,0))),(SUM(DH30:DS30)))),"")</f>
        <v>80229</v>
      </c>
      <c r="DU30" s="59">
        <f>+IFERROR((IF(ISTEXT(DU$5)=FALSE,(INDEX(FRED!$1:$1048576,MATCH(US!DU$5,FRED!$A:$A,0),MATCH(US!$B30,FRED!$1:$1,0))),(SUM(DI30:DT30)))),"")</f>
        <v>80409</v>
      </c>
      <c r="DV30" s="59">
        <f>+IFERROR((IF(ISTEXT(DV$5)=FALSE,(INDEX(FRED!$1:$1048576,MATCH(US!DV$5,FRED!$A:$A,0),MATCH(US!$B30,FRED!$1:$1,0))),(SUM(DJ30:DU30)))),"")</f>
        <v>82881</v>
      </c>
      <c r="DW30" s="59">
        <f>+IFERROR((IF(ISTEXT(DW$5)=FALSE,(INDEX(FRED!$1:$1048576,MATCH(US!DW$5,FRED!$A:$A,0),MATCH(US!$B30,FRED!$1:$1,0))),(SUM(DK30:DV30)))),"")</f>
        <v>83780</v>
      </c>
      <c r="DX30" s="59">
        <f>+IFERROR((IF(ISTEXT(DX$5)=FALSE,(INDEX(FRED!$1:$1048576,MATCH(US!DX$5,FRED!$A:$A,0),MATCH(US!$B30,FRED!$1:$1,0))),(SUM(DL30:DW30)))),"")</f>
        <v>83239</v>
      </c>
      <c r="DY30" s="59">
        <f>+IFERROR((IF(ISTEXT(DY$5)=FALSE,(INDEX(FRED!$1:$1048576,MATCH(US!DY$5,FRED!$A:$A,0),MATCH(US!$B30,FRED!$1:$1,0))),(SUM(DM30:DX30)))),"")</f>
        <v>83271</v>
      </c>
      <c r="DZ30" s="59">
        <f>+IFERROR((IF(ISTEXT(DZ$5)=FALSE,(INDEX(FRED!$1:$1048576,MATCH(US!DZ$5,FRED!$A:$A,0),MATCH(US!$B30,FRED!$1:$1,0))),(SUM(DN30:DY30)))),"")</f>
        <v>83639</v>
      </c>
      <c r="EA30" s="59">
        <f>+IFERROR((IF(ISTEXT(EA$5)=FALSE,(INDEX(FRED!$1:$1048576,MATCH(US!EA$5,FRED!$A:$A,0),MATCH(US!$B30,FRED!$1:$1,0))),(SUM(DO30:DZ30)))),"")</f>
        <v>80289</v>
      </c>
      <c r="EB30" s="59">
        <f>+IFERROR((IF(ISTEXT(EB$5)=FALSE,(INDEX(FRED!$1:$1048576,MATCH(US!EB$5,FRED!$A:$A,0),MATCH(US!$B30,FRED!$1:$1,0))),(SUM(DP30:EA30)))),"")</f>
        <v>78431</v>
      </c>
      <c r="EC30" s="60">
        <f>+IFERROR((IF(ISTEXT(EC$5)=FALSE,(INDEX(FRED!$1:$1048576,MATCH(US!EC$5,FRED!$A:$A,0),MATCH(US!$B30,FRED!$1:$1,0))),(SUM(DQ30:EB30)))),"")</f>
        <v>978769</v>
      </c>
      <c r="ED30" s="59">
        <f>+IFERROR((IF(ISTEXT(ED$5)=FALSE,(INDEX(FRED!$1:$1048576,MATCH(US!ED$5,FRED!$A:$A,0),MATCH(US!$B30,FRED!$1:$1,0))),(SUM(DR30:EC30)))),"")</f>
        <v>78173</v>
      </c>
      <c r="EE30" s="59">
        <f>+IFERROR((IF(ISTEXT(EE$5)=FALSE,(INDEX(FRED!$1:$1048576,MATCH(US!EE$5,FRED!$A:$A,0),MATCH(US!$B30,FRED!$1:$1,0))),(SUM(DS30:ED30)))),"")</f>
        <v>78487</v>
      </c>
      <c r="EF30" s="59">
        <f>+IFERROR((IF(ISTEXT(EF$5)=FALSE,(INDEX(FRED!$1:$1048576,MATCH(US!EF$5,FRED!$A:$A,0),MATCH(US!$B30,FRED!$1:$1,0))),(SUM(DT30:EE30)))),"")</f>
        <v>80394</v>
      </c>
      <c r="EG30" s="59">
        <f>+IFERROR((IF(ISTEXT(EG$5)=FALSE,(INDEX(FRED!$1:$1048576,MATCH(US!EG$5,FRED!$A:$A,0),MATCH(US!$B30,FRED!$1:$1,0))),(SUM(DU30:EF30)))),"")</f>
        <v>82327</v>
      </c>
      <c r="EH30" s="59">
        <f>+IFERROR((IF(ISTEXT(EH$5)=FALSE,(INDEX(FRED!$1:$1048576,MATCH(US!EH$5,FRED!$A:$A,0),MATCH(US!$B30,FRED!$1:$1,0))),(SUM(DV30:EG30)))),"")</f>
        <v>84171</v>
      </c>
      <c r="EI30" s="59">
        <f>+IFERROR((IF(ISTEXT(EI$5)=FALSE,(INDEX(FRED!$1:$1048576,MATCH(US!EI$5,FRED!$A:$A,0),MATCH(US!$B30,FRED!$1:$1,0))),(SUM(DW30:EH30)))),"")</f>
        <v>82149</v>
      </c>
      <c r="EJ30" s="59">
        <f>+IFERROR((IF(ISTEXT(EJ$5)=FALSE,(INDEX(FRED!$1:$1048576,MATCH(US!EJ$5,FRED!$A:$A,0),MATCH(US!$B30,FRED!$1:$1,0))),(SUM(DX30:EI30)))),"")</f>
        <v>77216</v>
      </c>
      <c r="EK30" s="59">
        <f>+IFERROR((IF(ISTEXT(EK$5)=FALSE,(INDEX(FRED!$1:$1048576,MATCH(US!EK$5,FRED!$A:$A,0),MATCH(US!$B30,FRED!$1:$1,0))),(SUM(DY30:EJ30)))),"")</f>
        <v>84331</v>
      </c>
      <c r="EL30" s="59">
        <f>+IFERROR((IF(ISTEXT(EL$5)=FALSE,(INDEX(FRED!$1:$1048576,MATCH(US!EL$5,FRED!$A:$A,0),MATCH(US!$B30,FRED!$1:$1,0))),(SUM(DZ30:EK30)))),"")</f>
        <v>84459</v>
      </c>
      <c r="EM30" s="59">
        <f>+IFERROR((IF(ISTEXT(EM$5)=FALSE,(INDEX(FRED!$1:$1048576,MATCH(US!EM$5,FRED!$A:$A,0),MATCH(US!$B30,FRED!$1:$1,0))),(SUM(EA30:EL30)))),"")</f>
        <v>86962</v>
      </c>
      <c r="EN30" s="59">
        <f>+IFERROR((IF(ISTEXT(EN$5)=FALSE,(INDEX(FRED!$1:$1048576,MATCH(US!EN$5,FRED!$A:$A,0),MATCH(US!$B30,FRED!$1:$1,0))),(SUM(EB30:EM30)))),"")</f>
        <v>85065</v>
      </c>
      <c r="EO30" s="59">
        <f>+IFERROR((IF(ISTEXT(EO$5)=FALSE,(INDEX(FRED!$1:$1048576,MATCH(US!EO$5,FRED!$A:$A,0),MATCH(US!$B30,FRED!$1:$1,0))),(SUM(EC30:EN30)))),"")</f>
        <v>81968</v>
      </c>
      <c r="EP30" s="60">
        <f>+IFERROR((IF(ISTEXT(EP$5)=FALSE,(INDEX(FRED!$1:$1048576,MATCH(US!EP$5,FRED!$A:$A,0),MATCH(US!$B30,FRED!$1:$1,0))),(SUM(ED30:EO30)))),"")</f>
        <v>985702</v>
      </c>
      <c r="EQ30" s="59">
        <f>+IFERROR((IF(ISTEXT(EQ$5)=FALSE,(INDEX(FRED!$1:$1048576,MATCH(US!EQ$5,FRED!$A:$A,0),MATCH(US!$B30,FRED!$1:$1,0))),(SUM(EE30:EP30)))),"")</f>
        <v>81293</v>
      </c>
      <c r="ER30" s="59">
        <f>+IFERROR((IF(ISTEXT(ER$5)=FALSE,(INDEX(FRED!$1:$1048576,MATCH(US!ER$5,FRED!$A:$A,0),MATCH(US!$B30,FRED!$1:$1,0))),(SUM(EF30:EQ30)))),"")</f>
        <v>79899</v>
      </c>
      <c r="ES30" s="59">
        <f>+IFERROR((IF(ISTEXT(ES$5)=FALSE,(INDEX(FRED!$1:$1048576,MATCH(US!ES$5,FRED!$A:$A,0),MATCH(US!$B30,FRED!$1:$1,0))),(SUM(EG30:ER30)))),"")</f>
        <v>78995</v>
      </c>
      <c r="ET30" s="59">
        <f>+IFERROR((IF(ISTEXT(ET$5)=FALSE,(INDEX(FRED!$1:$1048576,MATCH(US!ET$5,FRED!$A:$A,0),MATCH(US!$B30,FRED!$1:$1,0))),(SUM(EH30:ES30)))),"")</f>
        <v>74889</v>
      </c>
      <c r="EU30" s="59">
        <f>+IFERROR((IF(ISTEXT(EU$5)=FALSE,(INDEX(FRED!$1:$1048576,MATCH(US!EU$5,FRED!$A:$A,0),MATCH(US!$B30,FRED!$1:$1,0))),(SUM(EI30:ET30)))),"")</f>
        <v>75936</v>
      </c>
      <c r="EV30" s="59">
        <f>+IFERROR((IF(ISTEXT(EV$5)=FALSE,(INDEX(FRED!$1:$1048576,MATCH(US!EV$5,FRED!$A:$A,0),MATCH(US!$B30,FRED!$1:$1,0))),(SUM(EJ30:EU30)))),"")</f>
        <v>75914</v>
      </c>
      <c r="EW30" s="59">
        <f>+IFERROR((IF(ISTEXT(EW$5)=FALSE,(INDEX(FRED!$1:$1048576,MATCH(US!EW$5,FRED!$A:$A,0),MATCH(US!$B30,FRED!$1:$1,0))),(SUM(EK30:EV30)))),"")</f>
        <v>76166</v>
      </c>
      <c r="EX30" s="59">
        <f>+IFERROR((IF(ISTEXT(EX$5)=FALSE,(INDEX(FRED!$1:$1048576,MATCH(US!EX$5,FRED!$A:$A,0),MATCH(US!$B30,FRED!$1:$1,0))),(SUM(EL30:EW30)))),"")</f>
        <v>77952</v>
      </c>
      <c r="EY30" s="59">
        <f>+IFERROR((IF(ISTEXT(EY$5)=FALSE,(INDEX(FRED!$1:$1048576,MATCH(US!EY$5,FRED!$A:$A,0),MATCH(US!$B30,FRED!$1:$1,0))),(SUM(EM30:EX30)))),"")</f>
        <v>82178</v>
      </c>
      <c r="EZ30" s="59">
        <f>+IFERROR((IF(ISTEXT(EZ$5)=FALSE,(INDEX(FRED!$1:$1048576,MATCH(US!EZ$5,FRED!$A:$A,0),MATCH(US!$B30,FRED!$1:$1,0))),(SUM(EN30:EY30)))),"")</f>
        <v>82767</v>
      </c>
      <c r="FA30" s="59">
        <f>+IFERROR((IF(ISTEXT(FA$5)=FALSE,(INDEX(FRED!$1:$1048576,MATCH(US!FA$5,FRED!$A:$A,0),MATCH(US!$B30,FRED!$1:$1,0))),(SUM(EO30:EZ30)))),"")</f>
        <v>85049</v>
      </c>
      <c r="FB30" s="59">
        <f>+IFERROR((IF(ISTEXT(FB$5)=FALSE,(INDEX(FRED!$1:$1048576,MATCH(US!FB$5,FRED!$A:$A,0),MATCH(US!$B30,FRED!$1:$1,0))),(SUM(EP30:FA30)))),"")</f>
        <v>83606</v>
      </c>
      <c r="FC30" s="60">
        <f>+IFERROR((IF(ISTEXT(FC$5)=FALSE,(INDEX(FRED!$1:$1048576,MATCH(US!FC$5,FRED!$A:$A,0),MATCH(US!$B30,FRED!$1:$1,0))),(SUM(EQ30:FB30)))),"")</f>
        <v>954644</v>
      </c>
      <c r="FD30" s="59">
        <f>+IFERROR((IF(ISTEXT(FD$5)=FALSE,(INDEX(FRED!$1:$1048576,MATCH(US!FD$5,FRED!$A:$A,0),MATCH(US!$B30,FRED!$1:$1,0))),(SUM(ER30:FC30)))),"")</f>
        <v>79329</v>
      </c>
      <c r="FE30" s="59">
        <f>+IFERROR((IF(ISTEXT(FE$5)=FALSE,(INDEX(FRED!$1:$1048576,MATCH(US!FE$5,FRED!$A:$A,0),MATCH(US!$B30,FRED!$1:$1,0))),(SUM(ES30:FD30)))),"")</f>
        <v>80527</v>
      </c>
      <c r="FF30" s="59">
        <f>+IFERROR((IF(ISTEXT(FF$5)=FALSE,(INDEX(FRED!$1:$1048576,MATCH(US!FF$5,FRED!$A:$A,0),MATCH(US!$B30,FRED!$1:$1,0))),(SUM(ET30:FE30)))),"")</f>
        <v>79021</v>
      </c>
      <c r="FG30" s="59">
        <f>+IFERROR((IF(ISTEXT(FG$5)=FALSE,(INDEX(FRED!$1:$1048576,MATCH(US!FG$5,FRED!$A:$A,0),MATCH(US!$B30,FRED!$1:$1,0))),(SUM(EU30:FF30)))),"")</f>
        <v>82373</v>
      </c>
      <c r="FH30" s="59">
        <f>+IFERROR((IF(ISTEXT(FH$5)=FALSE,(INDEX(FRED!$1:$1048576,MATCH(US!FH$5,FRED!$A:$A,0),MATCH(US!$B30,FRED!$1:$1,0))),(SUM(EV30:FG30)))),"")</f>
        <v>83779</v>
      </c>
      <c r="FI30" s="59">
        <f>+IFERROR((IF(ISTEXT(FI$5)=FALSE,(INDEX(FRED!$1:$1048576,MATCH(US!FI$5,FRED!$A:$A,0),MATCH(US!$B30,FRED!$1:$1,0))),(SUM(EW30:FH30)))),"")</f>
        <v>85853</v>
      </c>
      <c r="FJ30" s="59">
        <f>+IFERROR((IF(ISTEXT(FJ$5)=FALSE,(INDEX(FRED!$1:$1048576,MATCH(US!FJ$5,FRED!$A:$A,0),MATCH(US!$B30,FRED!$1:$1,0))),(SUM(EX30:FI30)))),"")</f>
        <v>82360</v>
      </c>
      <c r="FK30" s="59">
        <f>+IFERROR((IF(ISTEXT(FK$5)=FALSE,(INDEX(FRED!$1:$1048576,MATCH(US!FK$5,FRED!$A:$A,0),MATCH(US!$B30,FRED!$1:$1,0))),(SUM(EY30:FJ30)))),"")</f>
        <v>81024</v>
      </c>
      <c r="FL30" s="59">
        <f>+IFERROR((IF(ISTEXT(FL$5)=FALSE,(INDEX(FRED!$1:$1048576,MATCH(US!FL$5,FRED!$A:$A,0),MATCH(US!$B30,FRED!$1:$1,0))),(SUM(EZ30:FK30)))),"")</f>
        <v>77355</v>
      </c>
      <c r="FM30" s="59">
        <f>+IFERROR((IF(ISTEXT(FM$5)=FALSE,(INDEX(FRED!$1:$1048576,MATCH(US!FM$5,FRED!$A:$A,0),MATCH(US!$B30,FRED!$1:$1,0))),(SUM(FA30:FL30)))),"")</f>
        <v>77010</v>
      </c>
      <c r="FN30" s="59">
        <f>+IFERROR((IF(ISTEXT(FN$5)=FALSE,(INDEX(FRED!$1:$1048576,MATCH(US!FN$5,FRED!$A:$A,0),MATCH(US!$B30,FRED!$1:$1,0))),(SUM(FB30:FM30)))),"")</f>
        <v>77467</v>
      </c>
      <c r="FO30" s="59">
        <f>+IFERROR((IF(ISTEXT(FO$5)=FALSE,(INDEX(FRED!$1:$1048576,MATCH(US!FO$5,FRED!$A:$A,0),MATCH(US!$B30,FRED!$1:$1,0))),(SUM(FC30:FN30)))),"")</f>
        <v>74972</v>
      </c>
      <c r="FP30" s="60">
        <f>+IFERROR((IF(ISTEXT(FP$5)=FALSE,(INDEX(FRED!$1:$1048576,MATCH(US!FP$5,FRED!$A:$A,0),MATCH(US!$B30,FRED!$1:$1,0))),(SUM(FD30:FO30)))),"")</f>
        <v>961070</v>
      </c>
      <c r="FQ30" s="59">
        <f>+IFERROR((IF(ISTEXT(FQ$5)=FALSE,(INDEX(FRED!$1:$1048576,MATCH(US!FQ$5,FRED!$A:$A,0),MATCH(US!$B30,FRED!$1:$1,0))),(SUM(FE30:FP30)))),"")</f>
        <v>76317</v>
      </c>
      <c r="FR30" s="59">
        <f>+IFERROR((IF(ISTEXT(FR$5)=FALSE,(INDEX(FRED!$1:$1048576,MATCH(US!FR$5,FRED!$A:$A,0),MATCH(US!$B30,FRED!$1:$1,0))),(SUM(FF30:FQ30)))),"")</f>
        <v>79293</v>
      </c>
      <c r="FS30" s="59">
        <f>+IFERROR((IF(ISTEXT(FS$5)=FALSE,(INDEX(FRED!$1:$1048576,MATCH(US!FS$5,FRED!$A:$A,0),MATCH(US!$B30,FRED!$1:$1,0))),(SUM(FG30:FR30)))),"")</f>
        <v>74622</v>
      </c>
      <c r="FT30" s="59">
        <f>+IFERROR((IF(ISTEXT(FT$5)=FALSE,(INDEX(FRED!$1:$1048576,MATCH(US!FT$5,FRED!$A:$A,0),MATCH(US!$B30,FRED!$1:$1,0))),(SUM(FH30:FS30)))),"")</f>
        <v>80466</v>
      </c>
      <c r="FU30" s="59">
        <f>+IFERROR((IF(ISTEXT(FU$5)=FALSE,(INDEX(FRED!$1:$1048576,MATCH(US!FU$5,FRED!$A:$A,0),MATCH(US!$B30,FRED!$1:$1,0))),(SUM(FI30:FT30)))),"")</f>
        <v>80789</v>
      </c>
      <c r="FV30" s="59">
        <f>+IFERROR((IF(ISTEXT(FV$5)=FALSE,(INDEX(FRED!$1:$1048576,MATCH(US!FV$5,FRED!$A:$A,0),MATCH(US!$B30,FRED!$1:$1,0))),(SUM(FJ30:FU30)))),"")</f>
        <v>83592</v>
      </c>
      <c r="FW30" s="59">
        <f>+IFERROR((IF(ISTEXT(FW$5)=FALSE,(INDEX(FRED!$1:$1048576,MATCH(US!FW$5,FRED!$A:$A,0),MATCH(US!$B30,FRED!$1:$1,0))),(SUM(FK30:FV30)))),"")</f>
        <v>82581</v>
      </c>
      <c r="FX30" s="59">
        <f>+IFERROR((IF(ISTEXT(FX$5)=FALSE,(INDEX(FRED!$1:$1048576,MATCH(US!FX$5,FRED!$A:$A,0),MATCH(US!$B30,FRED!$1:$1,0))),(SUM(FL30:FW30)))),"")</f>
        <v>83732</v>
      </c>
      <c r="FY30" s="59">
        <f>+IFERROR((IF(ISTEXT(FY$5)=FALSE,(INDEX(FRED!$1:$1048576,MATCH(US!FY$5,FRED!$A:$A,0),MATCH(US!$B30,FRED!$1:$1,0))),(SUM(FM30:FX30)))),"")</f>
        <v>84018</v>
      </c>
      <c r="FZ30" s="59">
        <f>+IFERROR((IF(ISTEXT(FZ$5)=FALSE,(INDEX(FRED!$1:$1048576,MATCH(US!FZ$5,FRED!$A:$A,0),MATCH(US!$B30,FRED!$1:$1,0))),(SUM(FN30:FY30)))),"")</f>
        <v>80082</v>
      </c>
      <c r="GA30" s="59">
        <f>+IFERROR((IF(ISTEXT(GA$5)=FALSE,(INDEX(FRED!$1:$1048576,MATCH(US!GA$5,FRED!$A:$A,0),MATCH(US!$B30,FRED!$1:$1,0))),(SUM(FO30:FZ30)))),"")</f>
        <v>80428</v>
      </c>
      <c r="GB30" s="59">
        <f>+IFERROR((IF(ISTEXT(GB$5)=FALSE,(INDEX(FRED!$1:$1048576,MATCH(US!GB$5,FRED!$A:$A,0),MATCH(US!$B30,FRED!$1:$1,0))),(SUM(FP30:GA30)))),"")</f>
        <v>82300</v>
      </c>
      <c r="GC30" s="60">
        <f>+IFERROR((IF(ISTEXT(GC$5)=FALSE,(INDEX(FRED!$1:$1048576,MATCH(US!GC$5,FRED!$A:$A,0),MATCH(US!$B30,FRED!$1:$1,0))),(SUM(FQ30:GB30)))),"")</f>
        <v>968220</v>
      </c>
      <c r="GD30" s="59">
        <f>+IFERROR((IF(ISTEXT(GD$5)=FALSE,(INDEX(FRED!$1:$1048576,MATCH(US!GD$5,FRED!$A:$A,0),MATCH(US!$B30,FRED!$1:$1,0))),(SUM(FR30:GC30)))),"")</f>
        <v>80761</v>
      </c>
      <c r="GE30" s="59">
        <f>+IFERROR((IF(ISTEXT(GE$5)=FALSE,(INDEX(FRED!$1:$1048576,MATCH(US!GE$5,FRED!$A:$A,0),MATCH(US!$B30,FRED!$1:$1,0))),(SUM(FS30:GD30)))),"")</f>
        <v>81816</v>
      </c>
      <c r="GF30" s="59">
        <f>+IFERROR((IF(ISTEXT(GF$5)=FALSE,(INDEX(FRED!$1:$1048576,MATCH(US!GF$5,FRED!$A:$A,0),MATCH(US!$B30,FRED!$1:$1,0))),(SUM(FT30:GE30)))),"")</f>
        <v>83534</v>
      </c>
      <c r="GG30" s="59">
        <f>+IFERROR((IF(ISTEXT(GG$5)=FALSE,(INDEX(FRED!$1:$1048576,MATCH(US!GG$5,FRED!$A:$A,0),MATCH(US!$B30,FRED!$1:$1,0))),(SUM(FU30:GF30)))),"")</f>
        <v>83515</v>
      </c>
      <c r="GH30" s="59">
        <f>+IFERROR((IF(ISTEXT(GH$5)=FALSE,(INDEX(FRED!$1:$1048576,MATCH(US!GH$5,FRED!$A:$A,0),MATCH(US!$B30,FRED!$1:$1,0))),(SUM(FV30:GG30)))),"")</f>
        <v>83769</v>
      </c>
      <c r="GI30" s="59">
        <f>+IFERROR((IF(ISTEXT(GI$5)=FALSE,(INDEX(FRED!$1:$1048576,MATCH(US!GI$5,FRED!$A:$A,0),MATCH(US!$B30,FRED!$1:$1,0))),(SUM(FW30:GH30)))),"")</f>
        <v>80234</v>
      </c>
      <c r="GJ30" s="59">
        <f>+IFERROR((IF(ISTEXT(GJ$5)=FALSE,(INDEX(FRED!$1:$1048576,MATCH(US!GJ$5,FRED!$A:$A,0),MATCH(US!$B30,FRED!$1:$1,0))),(SUM(FX30:GI30)))),"")</f>
        <v>83391</v>
      </c>
      <c r="GK30" s="59">
        <f>+IFERROR((IF(ISTEXT(GK$5)=FALSE,(INDEX(FRED!$1:$1048576,MATCH(US!GK$5,FRED!$A:$A,0),MATCH(US!$B30,FRED!$1:$1,0))),(SUM(FY30:GJ30)))),"")</f>
        <v>85720</v>
      </c>
      <c r="GL30" s="59">
        <f>+IFERROR((IF(ISTEXT(GL$5)=FALSE,(INDEX(FRED!$1:$1048576,MATCH(US!GL$5,FRED!$A:$A,0),MATCH(US!$B30,FRED!$1:$1,0))),(SUM(FZ30:GK30)))),"")</f>
        <v>84997</v>
      </c>
      <c r="GM30" s="59">
        <f>+IFERROR((IF(ISTEXT(GM$5)=FALSE,(INDEX(FRED!$1:$1048576,MATCH(US!GM$5,FRED!$A:$A,0),MATCH(US!$B30,FRED!$1:$1,0))),(SUM(GA30:GL30)))),"")</f>
        <v>88426</v>
      </c>
      <c r="GN30" s="59">
        <f>+IFERROR((IF(ISTEXT(GN$5)=FALSE,(INDEX(FRED!$1:$1048576,MATCH(US!GN$5,FRED!$A:$A,0),MATCH(US!$B30,FRED!$1:$1,0))),(SUM(GB30:GM30)))),"")</f>
        <v>87449</v>
      </c>
      <c r="GO30" s="59">
        <f>+IFERROR((IF(ISTEXT(GO$5)=FALSE,(INDEX(FRED!$1:$1048576,MATCH(US!GO$5,FRED!$A:$A,0),MATCH(US!$B30,FRED!$1:$1,0))),(SUM(GC30:GN30)))),"")</f>
        <v>87541</v>
      </c>
      <c r="GP30" s="60">
        <f>+IFERROR((IF(ISTEXT(GP$5)=FALSE,(INDEX(FRED!$1:$1048576,MATCH(US!GP$5,FRED!$A:$A,0),MATCH(US!$B30,FRED!$1:$1,0))),(SUM(GD30:GO30)))),"")</f>
        <v>1011153</v>
      </c>
      <c r="GQ30" s="59">
        <f>+IFERROR((IF(ISTEXT(GQ$5)=FALSE,(INDEX(FRED!$1:$1048576,MATCH(US!GQ$5,FRED!$A:$A,0),MATCH(US!$B30,FRED!$1:$1,0))),(SUM(GE30:GP30)))),"")</f>
        <v>86174</v>
      </c>
      <c r="GR30" s="59">
        <f>+IFERROR((IF(ISTEXT(GR$5)=FALSE,(INDEX(FRED!$1:$1048576,MATCH(US!GR$5,FRED!$A:$A,0),MATCH(US!$B30,FRED!$1:$1,0))),(SUM(GF30:GQ30)))),"")</f>
        <v>86274</v>
      </c>
      <c r="GS30" s="59">
        <f>+IFERROR((IF(ISTEXT(GS$5)=FALSE,(INDEX(FRED!$1:$1048576,MATCH(US!GS$5,FRED!$A:$A,0),MATCH(US!$B30,FRED!$1:$1,0))),(SUM(GG30:GR30)))),"")</f>
        <v>83637</v>
      </c>
      <c r="GT30" s="59">
        <f>+IFERROR((IF(ISTEXT(GT$5)=FALSE,(INDEX(FRED!$1:$1048576,MATCH(US!GT$5,FRED!$A:$A,0),MATCH(US!$B30,FRED!$1:$1,0))),(SUM(GH30:GS30)))),"")</f>
        <v>89499</v>
      </c>
      <c r="GU30" s="59">
        <f>+IFERROR((IF(ISTEXT(GU$5)=FALSE,(INDEX(FRED!$1:$1048576,MATCH(US!GU$5,FRED!$A:$A,0),MATCH(US!$B30,FRED!$1:$1,0))),(SUM(GI30:GT30)))),"")</f>
        <v>90061</v>
      </c>
      <c r="GV30" s="59">
        <f>+IFERROR((IF(ISTEXT(GV$5)=FALSE,(INDEX(FRED!$1:$1048576,MATCH(US!GV$5,FRED!$A:$A,0),MATCH(US!$B30,FRED!$1:$1,0))),(SUM(GJ30:GU30)))),"")</f>
        <v>92197</v>
      </c>
      <c r="GW30" s="59">
        <f>+IFERROR((IF(ISTEXT(GW$5)=FALSE,(INDEX(FRED!$1:$1048576,MATCH(US!GW$5,FRED!$A:$A,0),MATCH(US!$B30,FRED!$1:$1,0))),(SUM(GK30:GV30)))),"")</f>
        <v>91556</v>
      </c>
      <c r="GX30" s="59">
        <f>+IFERROR((IF(ISTEXT(GX$5)=FALSE,(INDEX(FRED!$1:$1048576,MATCH(US!GX$5,FRED!$A:$A,0),MATCH(US!$B30,FRED!$1:$1,0))),(SUM(GL30:GW30)))),"")</f>
        <v>96002</v>
      </c>
      <c r="GY30" s="59">
        <f>+IFERROR((IF(ISTEXT(GY$5)=FALSE,(INDEX(FRED!$1:$1048576,MATCH(US!GY$5,FRED!$A:$A,0),MATCH(US!$B30,FRED!$1:$1,0))),(SUM(GM30:GX30)))),"")</f>
        <v>93624</v>
      </c>
      <c r="GZ30" s="59">
        <f>+IFERROR((IF(ISTEXT(GZ$5)=FALSE,(INDEX(FRED!$1:$1048576,MATCH(US!GZ$5,FRED!$A:$A,0),MATCH(US!$B30,FRED!$1:$1,0))),(SUM(GN30:GY30)))),"")</f>
        <v>91902</v>
      </c>
      <c r="HA30" s="59">
        <f>+IFERROR((IF(ISTEXT(HA$5)=FALSE,(INDEX(FRED!$1:$1048576,MATCH(US!HA$5,FRED!$A:$A,0),MATCH(US!$B30,FRED!$1:$1,0))),(SUM(GO30:GZ30)))),"")</f>
        <v>90004</v>
      </c>
      <c r="HB30" s="59">
        <f>+IFERROR((IF(ISTEXT(HB$5)=FALSE,(INDEX(FRED!$1:$1048576,MATCH(US!HB$5,FRED!$A:$A,0),MATCH(US!$B30,FRED!$1:$1,0))),(SUM(GP30:HA30)))),"")</f>
        <v>100006</v>
      </c>
      <c r="HC30" s="60">
        <f>+IFERROR((IF(ISTEXT(HC$5)=FALSE,(INDEX(FRED!$1:$1048576,MATCH(US!HC$5,FRED!$A:$A,0),MATCH(US!$B30,FRED!$1:$1,0))),(SUM(GQ30:HB30)))),"")</f>
        <v>1090936</v>
      </c>
      <c r="HD30" s="59">
        <f>+IFERROR((IF(ISTEXT(HD$5)=FALSE,(INDEX(FRED!$1:$1048576,MATCH(US!HD$5,FRED!$A:$A,0),MATCH(US!$B30,FRED!$1:$1,0))),(SUM(GR30:HC30)))),"")</f>
        <v>100723</v>
      </c>
      <c r="HE30" s="59">
        <f>+IFERROR((IF(ISTEXT(HE$5)=FALSE,(INDEX(FRED!$1:$1048576,MATCH(US!HE$5,FRED!$A:$A,0),MATCH(US!$B30,FRED!$1:$1,0))),(SUM(GS30:HD30)))),"")</f>
        <v>93265</v>
      </c>
      <c r="HF30" s="59">
        <f>+IFERROR((IF(ISTEXT(HF$5)=FALSE,(INDEX(FRED!$1:$1048576,MATCH(US!HF$5,FRED!$A:$A,0),MATCH(US!$B30,FRED!$1:$1,0))),(SUM(GT30:HE30)))),"")</f>
        <v>94414</v>
      </c>
      <c r="HG30" s="59">
        <f>+IFERROR((IF(ISTEXT(HG$5)=FALSE,(INDEX(FRED!$1:$1048576,MATCH(US!HG$5,FRED!$A:$A,0),MATCH(US!$B30,FRED!$1:$1,0))),(SUM(GU30:HF30)))),"")</f>
        <v>89949</v>
      </c>
      <c r="HH30" s="59">
        <f>+IFERROR((IF(ISTEXT(HH$5)=FALSE,(INDEX(FRED!$1:$1048576,MATCH(US!HH$5,FRED!$A:$A,0),MATCH(US!$B30,FRED!$1:$1,0))),(SUM(GV30:HG30)))),"")</f>
        <v>88069</v>
      </c>
      <c r="HI30" s="59">
        <f>+IFERROR((IF(ISTEXT(HI$5)=FALSE,(INDEX(FRED!$1:$1048576,MATCH(US!HI$5,FRED!$A:$A,0),MATCH(US!$B30,FRED!$1:$1,0))),(SUM(GW30:HH30)))),"")</f>
        <v>91533</v>
      </c>
      <c r="HJ30" s="59">
        <f>+IFERROR((IF(ISTEXT(HJ$5)=FALSE,(INDEX(FRED!$1:$1048576,MATCH(US!HJ$5,FRED!$A:$A,0),MATCH(US!$B30,FRED!$1:$1,0))),(SUM(GX30:HI30)))),"")</f>
        <v>90572</v>
      </c>
      <c r="HK30" s="59">
        <f>+IFERROR((IF(ISTEXT(HK$5)=FALSE,(INDEX(FRED!$1:$1048576,MATCH(US!HK$5,FRED!$A:$A,0),MATCH(US!$B30,FRED!$1:$1,0))),(SUM(GY30:HJ30)))),"")</f>
        <v>90706</v>
      </c>
      <c r="HL30" s="59">
        <f>+IFERROR((IF(ISTEXT(HL$5)=FALSE,(INDEX(FRED!$1:$1048576,MATCH(US!HL$5,FRED!$A:$A,0),MATCH(US!$B30,FRED!$1:$1,0))),(SUM(GZ30:HK30)))),"")</f>
        <v>93865</v>
      </c>
      <c r="HM30" s="59">
        <f>+IFERROR((IF(ISTEXT(HM$5)=FALSE,(INDEX(FRED!$1:$1048576,MATCH(US!HM$5,FRED!$A:$A,0),MATCH(US!$B30,FRED!$1:$1,0))),(SUM(HA30:HL30)))),"")</f>
        <v>97083</v>
      </c>
      <c r="HN30" s="59">
        <f>+IFERROR((IF(ISTEXT(HN$5)=FALSE,(INDEX(FRED!$1:$1048576,MATCH(US!HN$5,FRED!$A:$A,0),MATCH(US!$B30,FRED!$1:$1,0))),(SUM(HB30:HM30)))),"")</f>
        <v>98311</v>
      </c>
      <c r="HO30" s="59">
        <f>+IFERROR((IF(ISTEXT(HO$5)=FALSE,(INDEX(FRED!$1:$1048576,MATCH(US!HO$5,FRED!$A:$A,0),MATCH(US!$B30,FRED!$1:$1,0))),(SUM(HC30:HN30)))),"")</f>
        <v>93101</v>
      </c>
      <c r="HP30" s="60">
        <f>+IFERROR((IF(ISTEXT(HP$5)=FALSE,(INDEX(FRED!$1:$1048576,MATCH(US!HP$5,FRED!$A:$A,0),MATCH(US!$B30,FRED!$1:$1,0))),(SUM(HD30:HO30)))),"")</f>
        <v>1121591</v>
      </c>
      <c r="HQ30" s="59">
        <f>+IFERROR((IF(ISTEXT(HQ$5)=FALSE,(INDEX(FRED!$1:$1048576,MATCH(US!HQ$5,FRED!$A:$A,0),MATCH(US!$B30,FRED!$1:$1,0))),(SUM(HE30:HP30)))),"")</f>
        <v>89678</v>
      </c>
      <c r="HR30" s="59">
        <f>+IFERROR((IF(ISTEXT(HR$5)=FALSE,(INDEX(FRED!$1:$1048576,MATCH(US!HR$5,FRED!$A:$A,0),MATCH(US!$B30,FRED!$1:$1,0))),(SUM(HF30:HQ30)))),"")</f>
        <v>93718</v>
      </c>
      <c r="HS30" s="59">
        <f>+IFERROR((IF(ISTEXT(HS$5)=FALSE,(INDEX(FRED!$1:$1048576,MATCH(US!HS$5,FRED!$A:$A,0),MATCH(US!$B30,FRED!$1:$1,0))),(SUM(HG30:HR30)))),"")</f>
        <v>92539</v>
      </c>
      <c r="HT30" s="59">
        <f>+IFERROR((IF(ISTEXT(HT$5)=FALSE,(INDEX(FRED!$1:$1048576,MATCH(US!HT$5,FRED!$A:$A,0),MATCH(US!$B30,FRED!$1:$1,0))),(SUM(HH30:HS30)))),"")</f>
        <v>89069</v>
      </c>
      <c r="HU30" s="59">
        <f>+IFERROR((IF(ISTEXT(HU$5)=FALSE,(INDEX(FRED!$1:$1048576,MATCH(US!HU$5,FRED!$A:$A,0),MATCH(US!$B30,FRED!$1:$1,0))),(SUM(HI30:HT30)))),"")</f>
        <v>88531</v>
      </c>
      <c r="HV30" s="59">
        <f>+IFERROR((IF(ISTEXT(HV$5)=FALSE,(INDEX(FRED!$1:$1048576,MATCH(US!HV$5,FRED!$A:$A,0),MATCH(US!$B30,FRED!$1:$1,0))),(SUM(HJ30:HU30)))),"")</f>
        <v>86918</v>
      </c>
      <c r="HW30" s="59">
        <f>+IFERROR((IF(ISTEXT(HW$5)=FALSE,(INDEX(FRED!$1:$1048576,MATCH(US!HW$5,FRED!$A:$A,0),MATCH(US!$B30,FRED!$1:$1,0))),(SUM(HK30:HV30)))),"")</f>
        <v>90483</v>
      </c>
      <c r="HX30" s="59">
        <f>+IFERROR((IF(ISTEXT(HX$5)=FALSE,(INDEX(FRED!$1:$1048576,MATCH(US!HX$5,FRED!$A:$A,0),MATCH(US!$B30,FRED!$1:$1,0))),(SUM(HL30:HW30)))),"")</f>
        <v>89148</v>
      </c>
      <c r="HY30" s="59">
        <f>+IFERROR((IF(ISTEXT(HY$5)=FALSE,(INDEX(FRED!$1:$1048576,MATCH(US!HY$5,FRED!$A:$A,0),MATCH(US!$B30,FRED!$1:$1,0))),(SUM(HM30:HX30)))),"")</f>
        <v>88503</v>
      </c>
      <c r="HZ30" s="59">
        <f>+IFERROR((IF(ISTEXT(HZ$5)=FALSE,(INDEX(FRED!$1:$1048576,MATCH(US!HZ$5,FRED!$A:$A,0),MATCH(US!$B30,FRED!$1:$1,0))),(SUM(HN30:HY30)))),"")</f>
        <v>92130</v>
      </c>
      <c r="IA30" s="59">
        <f>+IFERROR((IF(ISTEXT(IA$5)=FALSE,(INDEX(FRED!$1:$1048576,MATCH(US!IA$5,FRED!$A:$A,0),MATCH(US!$B30,FRED!$1:$1,0))),(SUM(HO30:HZ30)))),"")</f>
        <v>90772</v>
      </c>
      <c r="IB30" s="59">
        <f>+IFERROR((IF(ISTEXT(IB$5)=FALSE,(INDEX(FRED!$1:$1048576,MATCH(US!IB$5,FRED!$A:$A,0),MATCH(US!$B30,FRED!$1:$1,0))),(SUM(HP30:IA30)))),"")</f>
        <v>87245</v>
      </c>
      <c r="IC30" s="60">
        <f>+IFERROR((IF(ISTEXT(IC$5)=FALSE,(INDEX(FRED!$1:$1048576,MATCH(US!IC$5,FRED!$A:$A,0),MATCH(US!$B30,FRED!$1:$1,0))),(SUM(HQ30:IB30)))),"")</f>
        <v>1078734</v>
      </c>
      <c r="ID30" s="59">
        <f>+IFERROR((IF(ISTEXT(ID$5)=FALSE,(INDEX(FRED!$1:$1048576,MATCH(US!ID$5,FRED!$A:$A,0),MATCH(US!$B30,FRED!$1:$1,0))),(SUM(HR30:IC30)))),"")</f>
        <v>86479</v>
      </c>
      <c r="IE30" s="59">
        <f>+IFERROR((IF(ISTEXT(IE$5)=FALSE,(INDEX(FRED!$1:$1048576,MATCH(US!IE$5,FRED!$A:$A,0),MATCH(US!$B30,FRED!$1:$1,0))),(SUM(HS30:ID30)))),"")</f>
        <v>86278</v>
      </c>
      <c r="IF30" s="59">
        <f>+IFERROR((IF(ISTEXT(IF$5)=FALSE,(INDEX(FRED!$1:$1048576,MATCH(US!IF$5,FRED!$A:$A,0),MATCH(US!$B30,FRED!$1:$1,0))),(SUM(HT30:IE30)))),"")</f>
        <v>87222</v>
      </c>
      <c r="IG30" s="59">
        <f>+IFERROR((IF(ISTEXT(IG$5)=FALSE,(INDEX(FRED!$1:$1048576,MATCH(US!IG$5,FRED!$A:$A,0),MATCH(US!$B30,FRED!$1:$1,0))),(SUM(HU30:IF30)))),"")</f>
        <v>89950</v>
      </c>
      <c r="IH30" s="59">
        <f>+IFERROR((IF(ISTEXT(IH$5)=FALSE,(INDEX(FRED!$1:$1048576,MATCH(US!IH$5,FRED!$A:$A,0),MATCH(US!$B30,FRED!$1:$1,0))),(SUM(HV30:IG30)))),"")</f>
        <v>91374</v>
      </c>
      <c r="II30" s="59">
        <f>+IFERROR((IF(ISTEXT(II$5)=FALSE,(INDEX(FRED!$1:$1048576,MATCH(US!II$5,FRED!$A:$A,0),MATCH(US!$B30,FRED!$1:$1,0))),(SUM(HW30:IH30)))),"")</f>
        <v>93042</v>
      </c>
      <c r="IJ30" s="59">
        <f>+IFERROR((IF(ISTEXT(IJ$5)=FALSE,(INDEX(FRED!$1:$1048576,MATCH(US!IJ$5,FRED!$A:$A,0),MATCH(US!$B30,FRED!$1:$1,0))),(SUM(HX30:II30)))),"")</f>
        <v>92918</v>
      </c>
      <c r="IK30" s="59">
        <f>+IFERROR((IF(ISTEXT(IK$5)=FALSE,(INDEX(FRED!$1:$1048576,MATCH(US!IK$5,FRED!$A:$A,0),MATCH(US!$B30,FRED!$1:$1,0))),(SUM(HY30:IJ30)))),"")</f>
        <v>97412</v>
      </c>
      <c r="IL30" s="59">
        <f>+IFERROR((IF(ISTEXT(IL$5)=FALSE,(INDEX(FRED!$1:$1048576,MATCH(US!IL$5,FRED!$A:$A,0),MATCH(US!$B30,FRED!$1:$1,0))),(SUM(HZ30:IK30)))),"")</f>
        <v>92591</v>
      </c>
      <c r="IM30" s="59">
        <f>+IFERROR((IF(ISTEXT(IM$5)=FALSE,(INDEX(FRED!$1:$1048576,MATCH(US!IM$5,FRED!$A:$A,0),MATCH(US!$B30,FRED!$1:$1,0))),(SUM(IA30:IL30)))),"")</f>
        <v>92082</v>
      </c>
      <c r="IN30" s="59">
        <f>+IFERROR((IF(ISTEXT(IN$5)=FALSE,(INDEX(FRED!$1:$1048576,MATCH(US!IN$5,FRED!$A:$A,0),MATCH(US!$B30,FRED!$1:$1,0))),(SUM(IB30:IM30)))),"")</f>
        <v>92147</v>
      </c>
      <c r="IO30" s="59">
        <f>+IFERROR((IF(ISTEXT(IO$5)=FALSE,(INDEX(FRED!$1:$1048576,MATCH(US!IO$5,FRED!$A:$A,0),MATCH(US!$B30,FRED!$1:$1,0))),(SUM(IC30:IN30)))),"")</f>
        <v>88762</v>
      </c>
      <c r="IP30" s="60">
        <f>+IFERROR((IF(ISTEXT(IP$5)=FALSE,(INDEX(FRED!$1:$1048576,MATCH(US!IP$5,FRED!$A:$A,0),MATCH(US!$B30,FRED!$1:$1,0))),(SUM(ID30:IO30)))),"")</f>
        <v>1090257</v>
      </c>
      <c r="IQ30" s="59">
        <f>+IFERROR((IF(ISTEXT(IQ$5)=FALSE,(INDEX(FRED!$1:$1048576,MATCH(US!IQ$5,FRED!$A:$A,0),MATCH(US!$B30,FRED!$1:$1,0))),(SUM(IE30:IP30)))),"")</f>
        <v>93045</v>
      </c>
      <c r="IR30" s="59">
        <f>+IFERROR((IF(ISTEXT(IR$5)=FALSE,(INDEX(FRED!$1:$1048576,MATCH(US!IR$5,FRED!$A:$A,0),MATCH(US!$B30,FRED!$1:$1,0))),(SUM(IF30:IQ30)))),"")</f>
        <v>98836</v>
      </c>
      <c r="IS30" s="59">
        <f>+IFERROR((IF(ISTEXT(IS$5)=FALSE,(INDEX(FRED!$1:$1048576,MATCH(US!IS$5,FRED!$A:$A,0),MATCH(US!$B30,FRED!$1:$1,0))),(SUM(IG30:IR30)))),"")</f>
        <v>98000</v>
      </c>
      <c r="IT30" s="59">
        <f>+IFERROR((IF(ISTEXT(IT$5)=FALSE,(INDEX(FRED!$1:$1048576,MATCH(US!IT$5,FRED!$A:$A,0),MATCH(US!$B30,FRED!$1:$1,0))),(SUM(IH30:IS30)))),"")</f>
        <v>113150</v>
      </c>
      <c r="IU30" s="59">
        <f>+IFERROR((IF(ISTEXT(IU$5)=FALSE,(INDEX(FRED!$1:$1048576,MATCH(US!IU$5,FRED!$A:$A,0),MATCH(US!$B30,FRED!$1:$1,0))),(SUM(II30:IT30)))),"")</f>
        <v>105500</v>
      </c>
      <c r="IV30" s="59">
        <f>+IFERROR((IF(ISTEXT(IV$5)=FALSE,(INDEX(FRED!$1:$1048576,MATCH(US!IV$5,FRED!$A:$A,0),MATCH(US!$B30,FRED!$1:$1,0))),(SUM(IJ30:IU30)))),"")</f>
        <v>100994</v>
      </c>
      <c r="IW30" s="59">
        <f>+IFERROR((IF(ISTEXT(IW$5)=FALSE,(INDEX(FRED!$1:$1048576,MATCH(US!IW$5,FRED!$A:$A,0),MATCH(US!$B30,FRED!$1:$1,0))),(SUM(IK30:IV30)))),"")</f>
        <v>101846</v>
      </c>
      <c r="IX30" s="59">
        <f>+IFERROR((IF(ISTEXT(IX$5)=FALSE,(INDEX(FRED!$1:$1048576,MATCH(US!IX$5,FRED!$A:$A,0),MATCH(US!$B30,FRED!$1:$1,0))),(SUM(IL30:IW30)))),"")</f>
        <v>97062</v>
      </c>
      <c r="IY30" s="59">
        <f>+IFERROR((IF(ISTEXT(IY$5)=FALSE,(INDEX(FRED!$1:$1048576,MATCH(US!IY$5,FRED!$A:$A,0),MATCH(US!$B30,FRED!$1:$1,0))),(SUM(IM30:IX30)))),"")</f>
        <v>97419</v>
      </c>
      <c r="IZ30" s="59">
        <f>+IFERROR((IF(ISTEXT(IZ$5)=FALSE,(INDEX(FRED!$1:$1048576,MATCH(US!IZ$5,FRED!$A:$A,0),MATCH(US!$B30,FRED!$1:$1,0))),(SUM(IN30:IY30)))),"")</f>
        <v>93647</v>
      </c>
      <c r="JA30" s="59">
        <f>+IFERROR((IF(ISTEXT(JA$5)=FALSE,(INDEX(FRED!$1:$1048576,MATCH(US!JA$5,FRED!$A:$A,0),MATCH(US!$B30,FRED!$1:$1,0))),(SUM(IO30:IZ30)))),"")</f>
        <v>91462</v>
      </c>
      <c r="JB30" s="59">
        <f>+IFERROR((IF(ISTEXT(JB$5)=FALSE,(INDEX(FRED!$1:$1048576,MATCH(US!JB$5,FRED!$A:$A,0),MATCH(US!$B30,FRED!$1:$1,0))),(SUM(IP30:JA30)))),"")</f>
        <v>94570</v>
      </c>
      <c r="JC30" s="60">
        <f>+IFERROR((IF(ISTEXT(JC$5)=FALSE,(INDEX(FRED!$1:$1048576,MATCH(US!JC$5,FRED!$A:$A,0),MATCH(US!$B30,FRED!$1:$1,0))),(SUM(IQ30:JB30)))),"")</f>
        <v>1185531</v>
      </c>
      <c r="JD30" s="59">
        <f>+IFERROR((IF(ISTEXT(JD$5)=FALSE,(INDEX(FRED!$1:$1048576,MATCH(US!JD$5,FRED!$A:$A,0),MATCH(US!$B30,FRED!$1:$1,0))),(SUM(IR30:JC30)))),"")</f>
        <v>102660</v>
      </c>
      <c r="JE30" s="59">
        <f>+IFERROR((IF(ISTEXT(JE$5)=FALSE,(INDEX(FRED!$1:$1048576,MATCH(US!JE$5,FRED!$A:$A,0),MATCH(US!$B30,FRED!$1:$1,0))),(SUM(IS30:JD30)))),"")</f>
        <v>104858</v>
      </c>
      <c r="JF30" s="59">
        <f>+IFERROR((IF(ISTEXT(JF$5)=FALSE,(INDEX(FRED!$1:$1048576,MATCH(US!JF$5,FRED!$A:$A,0),MATCH(US!$B30,FRED!$1:$1,0))),(SUM(IT30:JE30)))),"")</f>
        <v>104600</v>
      </c>
      <c r="JG30" s="59">
        <f>+IFERROR((IF(ISTEXT(JG$5)=FALSE,(INDEX(FRED!$1:$1048576,MATCH(US!JG$5,FRED!$A:$A,0),MATCH(US!$B30,FRED!$1:$1,0))),(SUM(IU30:JF30)))),"")</f>
        <v>103265</v>
      </c>
      <c r="JH30" s="59">
        <f>+IFERROR((IF(ISTEXT(JH$5)=FALSE,(INDEX(FRED!$1:$1048576,MATCH(US!JH$5,FRED!$A:$A,0),MATCH(US!$B30,FRED!$1:$1,0))),(SUM(IV30:JG30)))),"")</f>
        <v>103718</v>
      </c>
      <c r="JI30" s="59">
        <f>+IFERROR((IF(ISTEXT(JI$5)=FALSE,(INDEX(FRED!$1:$1048576,MATCH(US!JI$5,FRED!$A:$A,0),MATCH(US!$B30,FRED!$1:$1,0))),(SUM(IW30:JH30)))),"")</f>
        <v>105559</v>
      </c>
      <c r="JJ30" s="59">
        <f>+IFERROR((IF(ISTEXT(JJ$5)=FALSE,(INDEX(FRED!$1:$1048576,MATCH(US!JJ$5,FRED!$A:$A,0),MATCH(US!$B30,FRED!$1:$1,0))),(SUM(IX30:JI30)))),"")</f>
        <v>101211</v>
      </c>
      <c r="JK30" s="59">
        <f>+IFERROR((IF(ISTEXT(JK$5)=FALSE,(INDEX(FRED!$1:$1048576,MATCH(US!JK$5,FRED!$A:$A,0),MATCH(US!$B30,FRED!$1:$1,0))),(SUM(IY30:JJ30)))),"")</f>
        <v>97911</v>
      </c>
      <c r="JL30" s="59">
        <f>+IFERROR((IF(ISTEXT(JL$5)=FALSE,(INDEX(FRED!$1:$1048576,MATCH(US!JL$5,FRED!$A:$A,0),MATCH(US!$B30,FRED!$1:$1,0))),(SUM(IZ30:JK30)))),"")</f>
        <v>96714</v>
      </c>
      <c r="JM30" s="59">
        <f>+IFERROR((IF(ISTEXT(JM$5)=FALSE,(INDEX(FRED!$1:$1048576,MATCH(US!JM$5,FRED!$A:$A,0),MATCH(US!$B30,FRED!$1:$1,0))),(SUM(JA30:JL30)))),"")</f>
        <v>102651</v>
      </c>
      <c r="JN30" s="59">
        <f>+IFERROR((IF(ISTEXT(JN$5)=FALSE,(INDEX(FRED!$1:$1048576,MATCH(US!JN$5,FRED!$A:$A,0),MATCH(US!$B30,FRED!$1:$1,0))),(SUM(JB30:JM30)))),"")</f>
        <v>101851</v>
      </c>
      <c r="JO30" s="59">
        <f>+IFERROR((IF(ISTEXT(JO$5)=FALSE,(INDEX(FRED!$1:$1048576,MATCH(US!JO$5,FRED!$A:$A,0),MATCH(US!$B30,FRED!$1:$1,0))),(SUM(JC30:JN30)))),"")</f>
        <v>105527</v>
      </c>
      <c r="JP30" s="60">
        <f>+IFERROR((IF(ISTEXT(JP$5)=FALSE,(INDEX(FRED!$1:$1048576,MATCH(US!JP$5,FRED!$A:$A,0),MATCH(US!$B30,FRED!$1:$1,0))),(SUM(JD30:JO30)))),"")</f>
        <v>1230525</v>
      </c>
      <c r="JQ30" s="59">
        <f>+IFERROR((IF(ISTEXT(JQ$5)=FALSE,(INDEX(FRED!$1:$1048576,MATCH(US!JQ$5,FRED!$A:$A,0),MATCH(US!$B30,FRED!$1:$1,0))),(SUM(JE30:JP30)))),"")</f>
        <v>101955</v>
      </c>
      <c r="JR30" s="59">
        <f>+IFERROR((IF(ISTEXT(JR$5)=FALSE,(INDEX(FRED!$1:$1048576,MATCH(US!JR$5,FRED!$A:$A,0),MATCH(US!$B30,FRED!$1:$1,0))),(SUM(JF30:JQ30)))),"")</f>
        <v>99444</v>
      </c>
      <c r="JS30" s="59">
        <f>+IFERROR((IF(ISTEXT(JS$5)=FALSE,(INDEX(FRED!$1:$1048576,MATCH(US!JS$5,FRED!$A:$A,0),MATCH(US!$B30,FRED!$1:$1,0))),(SUM(JG30:JR30)))),"")</f>
        <v>101494</v>
      </c>
      <c r="JT30" s="59">
        <f>+IFERROR((IF(ISTEXT(JT$5)=FALSE,(INDEX(FRED!$1:$1048576,MATCH(US!JT$5,FRED!$A:$A,0),MATCH(US!$B30,FRED!$1:$1,0))),(SUM(JH30:JS30)))),"")</f>
        <v>102169</v>
      </c>
      <c r="JU30" s="59">
        <f>+IFERROR((IF(ISTEXT(JU$5)=FALSE,(INDEX(FRED!$1:$1048576,MATCH(US!JU$5,FRED!$A:$A,0),MATCH(US!$B30,FRED!$1:$1,0))),(SUM(JI30:JT30)))),"")</f>
        <v>106122</v>
      </c>
      <c r="JV30" s="59">
        <f>+IFERROR((IF(ISTEXT(JV$5)=FALSE,(INDEX(FRED!$1:$1048576,MATCH(US!JV$5,FRED!$A:$A,0),MATCH(US!$B30,FRED!$1:$1,0))),(SUM(JJ30:JU30)))),"")</f>
        <v>102073</v>
      </c>
      <c r="JW30" s="59">
        <f>+IFERROR((IF(ISTEXT(JW$5)=FALSE,(INDEX(FRED!$1:$1048576,MATCH(US!JW$5,FRED!$A:$A,0),MATCH(US!$B30,FRED!$1:$1,0))),(SUM(JK30:JV30)))),"")</f>
        <v>102643</v>
      </c>
      <c r="JX30" s="59">
        <f>+IFERROR((IF(ISTEXT(JX$5)=FALSE,(INDEX(FRED!$1:$1048576,MATCH(US!JX$5,FRED!$A:$A,0),MATCH(US!$B30,FRED!$1:$1,0))),(SUM(JL30:JW30)))),"")</f>
        <v>102611</v>
      </c>
      <c r="JY30" s="59">
        <f>+IFERROR((IF(ISTEXT(JY$5)=FALSE,(INDEX(FRED!$1:$1048576,MATCH(US!JY$5,FRED!$A:$A,0),MATCH(US!$B30,FRED!$1:$1,0))),(SUM(JM30:JX30)))),"")</f>
        <v>104267</v>
      </c>
      <c r="JZ30" s="59">
        <f>+IFERROR((IF(ISTEXT(JZ$5)=FALSE,(INDEX(FRED!$1:$1048576,MATCH(US!JZ$5,FRED!$A:$A,0),MATCH(US!$B30,FRED!$1:$1,0))),(SUM(JN30:JY30)))),"")</f>
        <v>103713</v>
      </c>
      <c r="KA30" s="59">
        <f>+IFERROR((IF(ISTEXT(KA$5)=FALSE,(INDEX(FRED!$1:$1048576,MATCH(US!KA$5,FRED!$A:$A,0),MATCH(US!$B30,FRED!$1:$1,0))),(SUM(JO30:JZ30)))),"")</f>
        <v>103315</v>
      </c>
      <c r="KB30" s="59">
        <f>+IFERROR((IF(ISTEXT(KB$5)=FALSE,(INDEX(FRED!$1:$1048576,MATCH(US!KB$5,FRED!$A:$A,0),MATCH(US!$B30,FRED!$1:$1,0))),(SUM(JP30:KA30)))),"")</f>
        <v>106298</v>
      </c>
      <c r="KC30" s="60">
        <f>+IFERROR((IF(ISTEXT(KC$5)=FALSE,(INDEX(FRED!$1:$1048576,MATCH(US!KC$5,FRED!$A:$A,0),MATCH(US!$B30,FRED!$1:$1,0))),(SUM(JQ30:KB30)))),"")</f>
        <v>1236104</v>
      </c>
      <c r="KD30" s="59">
        <f>+IFERROR((IF(ISTEXT(KD$5)=FALSE,(INDEX(FRED!$1:$1048576,MATCH(US!KD$5,FRED!$A:$A,0),MATCH(US!$B30,FRED!$1:$1,0))),(SUM(JR30:KC30)))),"")</f>
        <v>105128</v>
      </c>
      <c r="KE30" s="59">
        <f>+IFERROR((IF(ISTEXT(KE$5)=FALSE,(INDEX(FRED!$1:$1048576,MATCH(US!KE$5,FRED!$A:$A,0),MATCH(US!$B30,FRED!$1:$1,0))),(SUM(JS30:KD30)))),"")</f>
        <v>106761</v>
      </c>
      <c r="KF30" s="59">
        <f>+IFERROR((IF(ISTEXT(KF$5)=FALSE,(INDEX(FRED!$1:$1048576,MATCH(US!KF$5,FRED!$A:$A,0),MATCH(US!$B30,FRED!$1:$1,0))),(SUM(JT30:KE30)))),"")</f>
        <v>108769</v>
      </c>
      <c r="KG30" s="59">
        <f>+IFERROR((IF(ISTEXT(KG$5)=FALSE,(INDEX(FRED!$1:$1048576,MATCH(US!KG$5,FRED!$A:$A,0),MATCH(US!$B30,FRED!$1:$1,0))),(SUM(JU30:KF30)))),"")</f>
        <v>113128</v>
      </c>
      <c r="KH30" s="59">
        <f>+IFERROR((IF(ISTEXT(KH$5)=FALSE,(INDEX(FRED!$1:$1048576,MATCH(US!KH$5,FRED!$A:$A,0),MATCH(US!$B30,FRED!$1:$1,0))),(SUM(JV30:KG30)))),"")</f>
        <v>107386</v>
      </c>
      <c r="KI30" s="59">
        <f>+IFERROR((IF(ISTEXT(KI$5)=FALSE,(INDEX(FRED!$1:$1048576,MATCH(US!KI$5,FRED!$A:$A,0),MATCH(US!$B30,FRED!$1:$1,0))),(SUM(JW30:KH30)))),"")</f>
        <v>109785</v>
      </c>
      <c r="KJ30" s="59">
        <f>+IFERROR((IF(ISTEXT(KJ$5)=FALSE,(INDEX(FRED!$1:$1048576,MATCH(US!KJ$5,FRED!$A:$A,0),MATCH(US!$B30,FRED!$1:$1,0))),(SUM(JX30:KI30)))),"")</f>
        <v>115433</v>
      </c>
      <c r="KK30" s="59">
        <f>+IFERROR((IF(ISTEXT(KK$5)=FALSE,(INDEX(FRED!$1:$1048576,MATCH(US!KK$5,FRED!$A:$A,0),MATCH(US!$B30,FRED!$1:$1,0))),(SUM(JY30:KJ30)))),"")</f>
        <v>119648</v>
      </c>
      <c r="KL30" s="59">
        <f>+IFERROR((IF(ISTEXT(KL$5)=FALSE,(INDEX(FRED!$1:$1048576,MATCH(US!KL$5,FRED!$A:$A,0),MATCH(US!$B30,FRED!$1:$1,0))),(SUM(JZ30:KK30)))),"")</f>
        <v>121973</v>
      </c>
      <c r="KM30" s="59">
        <f>+IFERROR((IF(ISTEXT(KM$5)=FALSE,(INDEX(FRED!$1:$1048576,MATCH(US!KM$5,FRED!$A:$A,0),MATCH(US!$B30,FRED!$1:$1,0))),(SUM(KA30:KL30)))),"")</f>
        <v>120448</v>
      </c>
      <c r="KN30" s="59">
        <f>+IFERROR((IF(ISTEXT(KN$5)=FALSE,(INDEX(FRED!$1:$1048576,MATCH(US!KN$5,FRED!$A:$A,0),MATCH(US!$B30,FRED!$1:$1,0))),(SUM(KB30:KM30)))),"")</f>
        <v>118001</v>
      </c>
      <c r="KO30" s="59">
        <f>+IFERROR((IF(ISTEXT(KO$5)=FALSE,(INDEX(FRED!$1:$1048576,MATCH(US!KO$5,FRED!$A:$A,0),MATCH(US!$B30,FRED!$1:$1,0))),(SUM(KC30:KN30)))),"")</f>
        <v>122251</v>
      </c>
      <c r="KP30" s="60">
        <f>+IFERROR((IF(ISTEXT(KP$5)=FALSE,(INDEX(FRED!$1:$1048576,MATCH(US!KP$5,FRED!$A:$A,0),MATCH(US!$B30,FRED!$1:$1,0))),(SUM(KD30:KO30)))),"")</f>
        <v>1368711</v>
      </c>
      <c r="KQ30" s="59">
        <f>+IFERROR((IF(ISTEXT(KQ$5)=FALSE,(INDEX(FRED!$1:$1048576,MATCH(US!KQ$5,FRED!$A:$A,0),MATCH(US!$B30,FRED!$1:$1,0))),(SUM(KE30:KP30)))),"")</f>
        <v>123583</v>
      </c>
      <c r="KR30" s="59">
        <f>+IFERROR((IF(ISTEXT(KR$5)=FALSE,(INDEX(FRED!$1:$1048576,MATCH(US!KR$5,FRED!$A:$A,0),MATCH(US!$B30,FRED!$1:$1,0))),(SUM(KF30:KQ30)))),"")</f>
        <v>125597</v>
      </c>
      <c r="KS30" s="59">
        <f>+IFERROR((IF(ISTEXT(KS$5)=FALSE,(INDEX(FRED!$1:$1048576,MATCH(US!KS$5,FRED!$A:$A,0),MATCH(US!$B30,FRED!$1:$1,0))),(SUM(KG30:KR30)))),"")</f>
        <v>130406</v>
      </c>
      <c r="KT30" s="59">
        <f>+IFERROR((IF(ISTEXT(KT$5)=FALSE,(INDEX(FRED!$1:$1048576,MATCH(US!KT$5,FRED!$A:$A,0),MATCH(US!$B30,FRED!$1:$1,0))),(SUM(KH30:KS30)))),"")</f>
        <v>135164</v>
      </c>
      <c r="KU30" s="59">
        <f>+IFERROR((IF(ISTEXT(KU$5)=FALSE,(INDEX(FRED!$1:$1048576,MATCH(US!KU$5,FRED!$A:$A,0),MATCH(US!$B30,FRED!$1:$1,0))),(SUM(KI30:KT30)))),"")</f>
        <v>137518</v>
      </c>
      <c r="KV30" s="59">
        <f>+IFERROR((IF(ISTEXT(KV$5)=FALSE,(INDEX(FRED!$1:$1048576,MATCH(US!KV$5,FRED!$A:$A,0),MATCH(US!$B30,FRED!$1:$1,0))),(SUM(KJ30:KU30)))),"")</f>
        <v>137929</v>
      </c>
      <c r="KW30" s="59">
        <f>+IFERROR((IF(ISTEXT(KW$5)=FALSE,(INDEX(FRED!$1:$1048576,MATCH(US!KW$5,FRED!$A:$A,0),MATCH(US!$B30,FRED!$1:$1,0))),(SUM(KK30:KV30)))),"")</f>
        <v>137096</v>
      </c>
      <c r="KX30" s="59">
        <f>+IFERROR((IF(ISTEXT(KX$5)=FALSE,(INDEX(FRED!$1:$1048576,MATCH(US!KX$5,FRED!$A:$A,0),MATCH(US!$B30,FRED!$1:$1,0))),(SUM(KL30:KW30)))),"")</f>
        <v>139092</v>
      </c>
      <c r="KY30" s="59">
        <f>+IFERROR((IF(ISTEXT(KY$5)=FALSE,(INDEX(FRED!$1:$1048576,MATCH(US!KY$5,FRED!$A:$A,0),MATCH(US!$B30,FRED!$1:$1,0))),(SUM(KM30:KX30)))),"")</f>
        <v>141866</v>
      </c>
      <c r="KZ30" s="59">
        <f>+IFERROR((IF(ISTEXT(KZ$5)=FALSE,(INDEX(FRED!$1:$1048576,MATCH(US!KZ$5,FRED!$A:$A,0),MATCH(US!$B30,FRED!$1:$1,0))),(SUM(KN30:KY30)))),"")</f>
        <v>143644</v>
      </c>
      <c r="LA30" s="59">
        <f>+IFERROR((IF(ISTEXT(LA$5)=FALSE,(INDEX(FRED!$1:$1048576,MATCH(US!LA$5,FRED!$A:$A,0),MATCH(US!$B30,FRED!$1:$1,0))),(SUM(KO30:KZ30)))),"")</f>
        <v>150858</v>
      </c>
      <c r="LB30" s="59">
        <f>+IFERROR((IF(ISTEXT(LB$5)=FALSE,(INDEX(FRED!$1:$1048576,MATCH(US!LB$5,FRED!$A:$A,0),MATCH(US!$B30,FRED!$1:$1,0))),(SUM(KP30:LA30)))),"")</f>
        <v>153405</v>
      </c>
      <c r="LC30" s="60">
        <f>+IFERROR((IF(ISTEXT(LC$5)=FALSE,(INDEX(FRED!$1:$1048576,MATCH(US!LC$5,FRED!$A:$A,0),MATCH(US!$B30,FRED!$1:$1,0))),(SUM(KQ30:LB30)))),"")</f>
        <v>1656158</v>
      </c>
      <c r="LD30" s="59">
        <f>+IFERROR((IF(ISTEXT(LD$5)=FALSE,(INDEX(FRED!$1:$1048576,MATCH(US!LD$5,FRED!$A:$A,0),MATCH(US!$B30,FRED!$1:$1,0))),(SUM(KR30:LC30)))),"")</f>
        <v>148922</v>
      </c>
      <c r="LE30" s="59">
        <f>+IFERROR((IF(ISTEXT(LE$5)=FALSE,(INDEX(FRED!$1:$1048576,MATCH(US!LE$5,FRED!$A:$A,0),MATCH(US!$B30,FRED!$1:$1,0))),(SUM(KS30:LD30)))),"")</f>
        <v>150940</v>
      </c>
      <c r="LF30" s="59">
        <f>+IFERROR((IF(ISTEXT(LF$5)=FALSE,(INDEX(FRED!$1:$1048576,MATCH(US!LF$5,FRED!$A:$A,0),MATCH(US!$B30,FRED!$1:$1,0))),(SUM(KT30:LE30)))),"")</f>
        <v>145693</v>
      </c>
      <c r="LG30" s="59">
        <f>+IFERROR((IF(ISTEXT(LG$5)=FALSE,(INDEX(FRED!$1:$1048576,MATCH(US!LG$5,FRED!$A:$A,0),MATCH(US!$B30,FRED!$1:$1,0))),(SUM(KU30:LF30)))),"")</f>
        <v>146900</v>
      </c>
      <c r="LH30" s="59">
        <f>+IFERROR((IF(ISTEXT(LH$5)=FALSE,(INDEX(FRED!$1:$1048576,MATCH(US!LH$5,FRED!$A:$A,0),MATCH(US!$B30,FRED!$1:$1,0))),(SUM(KV30:LG30)))),"")</f>
        <v>143718</v>
      </c>
      <c r="LI30" s="59">
        <f>+IFERROR((IF(ISTEXT(LI$5)=FALSE,(INDEX(FRED!$1:$1048576,MATCH(US!LI$5,FRED!$A:$A,0),MATCH(US!$B30,FRED!$1:$1,0))),(SUM(KW30:LH30)))),"")</f>
        <v>138068</v>
      </c>
      <c r="LJ30" s="59">
        <f>+IFERROR((IF(ISTEXT(LJ$5)=FALSE,(INDEX(FRED!$1:$1048576,MATCH(US!LJ$5,FRED!$A:$A,0),MATCH(US!$B30,FRED!$1:$1,0))),(SUM(KX30:LI30)))),"")</f>
        <v>141521</v>
      </c>
      <c r="LK30" s="59">
        <f>+IFERROR((IF(ISTEXT(LK$5)=FALSE,(INDEX(FRED!$1:$1048576,MATCH(US!LK$5,FRED!$A:$A,0),MATCH(US!$B30,FRED!$1:$1,0))),(SUM(KY30:LJ30)))),"")</f>
        <v>143635</v>
      </c>
      <c r="LL30" s="59">
        <f>+IFERROR((IF(ISTEXT(LL$5)=FALSE,(INDEX(FRED!$1:$1048576,MATCH(US!LL$5,FRED!$A:$A,0),MATCH(US!$B30,FRED!$1:$1,0))),(SUM(KZ30:LK30)))),"")</f>
        <v>142477</v>
      </c>
      <c r="LM30" s="59">
        <f>+IFERROR((IF(ISTEXT(LM$5)=FALSE,(INDEX(FRED!$1:$1048576,MATCH(US!LM$5,FRED!$A:$A,0),MATCH(US!$B30,FRED!$1:$1,0))),(SUM(LA30:LL30)))),"")</f>
        <v>143137</v>
      </c>
      <c r="LN30" s="59">
        <f>+IFERROR((IF(ISTEXT(LN$5)=FALSE,(INDEX(FRED!$1:$1048576,MATCH(US!LN$5,FRED!$A:$A,0),MATCH(US!$B30,FRED!$1:$1,0))),(SUM(LB30:LM30)))),"")</f>
        <v>142918</v>
      </c>
      <c r="LO30" s="59">
        <f>+IFERROR((IF(ISTEXT(LO$5)=FALSE,(INDEX(FRED!$1:$1048576,MATCH(US!LO$5,FRED!$A:$A,0),MATCH(US!$B30,FRED!$1:$1,0))),(SUM(LC30:LN30)))),"")</f>
        <v>140209</v>
      </c>
      <c r="LP30" s="60">
        <f>+IFERROR((IF(ISTEXT(LP$5)=FALSE,(INDEX(FRED!$1:$1048576,MATCH(US!LP$5,FRED!$A:$A,0),MATCH(US!$B30,FRED!$1:$1,0))),(SUM(LD30:LO30)))),"")</f>
        <v>1728138</v>
      </c>
      <c r="LQ30" s="59">
        <f>+IFERROR((IF(ISTEXT(LQ$5)=FALSE,(INDEX(FRED!$1:$1048576,MATCH(US!LQ$5,FRED!$A:$A,0),MATCH(US!$B30,FRED!$1:$1,0))),(SUM(LE30:LP30)))),"")</f>
        <v>142645</v>
      </c>
      <c r="LR30" s="59">
        <f>+IFERROR((IF(ISTEXT(LR$5)=FALSE,(INDEX(FRED!$1:$1048576,MATCH(US!LR$5,FRED!$A:$A,0),MATCH(US!$B30,FRED!$1:$1,0))),(SUM(LF30:LQ30)))),"")</f>
        <v>142037</v>
      </c>
      <c r="LS30" s="59">
        <f>+IFERROR((IF(ISTEXT(LS$5)=FALSE,(INDEX(FRED!$1:$1048576,MATCH(US!LS$5,FRED!$A:$A,0),MATCH(US!$B30,FRED!$1:$1,0))),(SUM(LG30:LR30)))),"")</f>
        <v>142350</v>
      </c>
      <c r="LT30" s="59">
        <f>+IFERROR((IF(ISTEXT(LT$5)=FALSE,(INDEX(FRED!$1:$1048576,MATCH(US!LT$5,FRED!$A:$A,0),MATCH(US!$B30,FRED!$1:$1,0))),(SUM(LH30:LS30)))),"")</f>
        <v>144071</v>
      </c>
      <c r="LU30" s="59">
        <f>+IFERROR((IF(ISTEXT(LU$5)=FALSE,(INDEX(FRED!$1:$1048576,MATCH(US!LU$5,FRED!$A:$A,0),MATCH(US!$B30,FRED!$1:$1,0))),(SUM(LI30:LT30)))),"")</f>
        <v>142471</v>
      </c>
      <c r="LV30" s="59">
        <f>+IFERROR((IF(ISTEXT(LV$5)=FALSE,(INDEX(FRED!$1:$1048576,MATCH(US!LV$5,FRED!$A:$A,0),MATCH(US!$B30,FRED!$1:$1,0))),(SUM(LJ30:LU30)))),"")</f>
        <v>143158</v>
      </c>
      <c r="LW30" s="59">
        <f>+IFERROR((IF(ISTEXT(LW$5)=FALSE,(INDEX(FRED!$1:$1048576,MATCH(US!LW$5,FRED!$A:$A,0),MATCH(US!$B30,FRED!$1:$1,0))),(SUM(LK30:LV30)))),"")</f>
        <v>142220</v>
      </c>
      <c r="LX30" s="59">
        <f>+IFERROR((IF(ISTEXT(LX$5)=FALSE,(INDEX(FRED!$1:$1048576,MATCH(US!LX$5,FRED!$A:$A,0),MATCH(US!$B30,FRED!$1:$1,0))),(SUM(LL30:LW30)))),"")</f>
        <v>142081</v>
      </c>
      <c r="LY30" s="59">
        <f>+IFERROR((IF(ISTEXT(LY$5)=FALSE,(INDEX(FRED!$1:$1048576,MATCH(US!LY$5,FRED!$A:$A,0),MATCH(US!$B30,FRED!$1:$1,0))),(SUM(LM30:LX30)))),"")</f>
        <v>142021</v>
      </c>
      <c r="LZ30" s="59">
        <f>+IFERROR((IF(ISTEXT(LZ$5)=FALSE,(INDEX(FRED!$1:$1048576,MATCH(US!LZ$5,FRED!$A:$A,0),MATCH(US!$B30,FRED!$1:$1,0))),(SUM(LN30:LY30)))),"")</f>
        <v>141206</v>
      </c>
      <c r="MA30" s="59">
        <f>+IFERROR((IF(ISTEXT(MA$5)=FALSE,(INDEX(FRED!$1:$1048576,MATCH(US!MA$5,FRED!$A:$A,0),MATCH(US!$B30,FRED!$1:$1,0))),(SUM(LO30:LZ30)))),"")</f>
        <v>142741</v>
      </c>
      <c r="MB30" s="59">
        <f>+IFERROR((IF(ISTEXT(MB$5)=FALSE,(INDEX(FRED!$1:$1048576,MATCH(US!MB$5,FRED!$A:$A,0),MATCH(US!$B30,FRED!$1:$1,0))),(SUM(LP30:MA30)))),"")</f>
        <v>143768</v>
      </c>
      <c r="MC30" s="60">
        <f>+IFERROR((IF(ISTEXT(MC$5)=FALSE,(INDEX(FRED!$1:$1048576,MATCH(US!MC$5,FRED!$A:$A,0),MATCH(US!$B30,FRED!$1:$1,0))),(SUM(LQ30:MB30)))),"")</f>
        <v>1710769</v>
      </c>
      <c r="MD30" s="59">
        <f>+IFERROR((IF(ISTEXT(MD$5)=FALSE,(INDEX(FRED!$1:$1048576,MATCH(US!MD$5,FRED!$A:$A,0),MATCH(US!$B30,FRED!$1:$1,0))),(SUM(LR30:MC30)))),"")</f>
        <v>148538</v>
      </c>
      <c r="ME30" s="59">
        <f>+IFERROR((IF(ISTEXT(ME$5)=FALSE,(INDEX(FRED!$1:$1048576,MATCH(US!ME$5,FRED!$A:$A,0),MATCH(US!$B30,FRED!$1:$1,0))),(SUM(LS30:MD30)))),"")</f>
        <v>0</v>
      </c>
      <c r="MF30" s="59">
        <f>+IFERROR((IF(ISTEXT(MF$5)=FALSE,(INDEX(FRED!$1:$1048576,MATCH(US!MF$5,FRED!$A:$A,0),MATCH(US!$B30,FRED!$1:$1,0))),(SUM(LT30:ME30)))),"")</f>
        <v>0</v>
      </c>
      <c r="MG30" s="59" t="str">
        <f>+IFERROR((IF(ISTEXT(MG$5)=FALSE,(INDEX(FRED!$1:$1048576,MATCH(US!MG$5,FRED!$A:$A,0),MATCH(US!$B30,FRED!$1:$1,0))),(SUM(LU30:MF30)))),"")</f>
        <v/>
      </c>
      <c r="MH30" s="59" t="str">
        <f>+IFERROR((IF(ISTEXT(MH$5)=FALSE,(INDEX(FRED!$1:$1048576,MATCH(US!MH$5,FRED!$A:$A,0),MATCH(US!$B30,FRED!$1:$1,0))),(SUM(LV30:MG30)))),"")</f>
        <v/>
      </c>
      <c r="MI30" s="59" t="str">
        <f>+IFERROR((IF(ISTEXT(MI$5)=FALSE,(INDEX(FRED!$1:$1048576,MATCH(US!MI$5,FRED!$A:$A,0),MATCH(US!$B30,FRED!$1:$1,0))),(SUM(LW30:MH30)))),"")</f>
        <v/>
      </c>
      <c r="MJ30" s="59" t="str">
        <f>+IFERROR((IF(ISTEXT(MJ$5)=FALSE,(INDEX(FRED!$1:$1048576,MATCH(US!MJ$5,FRED!$A:$A,0),MATCH(US!$B30,FRED!$1:$1,0))),(SUM(LX30:MI30)))),"")</f>
        <v/>
      </c>
      <c r="MK30" s="59" t="str">
        <f>+IFERROR((IF(ISTEXT(MK$5)=FALSE,(INDEX(FRED!$1:$1048576,MATCH(US!MK$5,FRED!$A:$A,0),MATCH(US!$B30,FRED!$1:$1,0))),(SUM(LY30:MJ30)))),"")</f>
        <v/>
      </c>
      <c r="ML30" s="59" t="str">
        <f>+IFERROR((IF(ISTEXT(ML$5)=FALSE,(INDEX(FRED!$1:$1048576,MATCH(US!ML$5,FRED!$A:$A,0),MATCH(US!$B30,FRED!$1:$1,0))),(SUM(LZ30:MK30)))),"")</f>
        <v/>
      </c>
      <c r="MM30" s="59" t="str">
        <f>+IFERROR((IF(ISTEXT(MM$5)=FALSE,(INDEX(FRED!$1:$1048576,MATCH(US!MM$5,FRED!$A:$A,0),MATCH(US!$B30,FRED!$1:$1,0))),(SUM(MA30:ML30)))),"")</f>
        <v/>
      </c>
      <c r="MN30" s="59" t="str">
        <f>+IFERROR((IF(ISTEXT(MN$5)=FALSE,(INDEX(FRED!$1:$1048576,MATCH(US!MN$5,FRED!$A:$A,0),MATCH(US!$B30,FRED!$1:$1,0))),(SUM(MB30:MM30)))),"")</f>
        <v/>
      </c>
      <c r="MO30" s="59" t="str">
        <f>+IFERROR((IF(ISTEXT(MO$5)=FALSE,(INDEX(FRED!$1:$1048576,MATCH(US!MO$5,FRED!$A:$A,0),MATCH(US!$B30,FRED!$1:$1,0))),(SUM(MC30:MN30)))),"")</f>
        <v/>
      </c>
      <c r="MP30" s="60">
        <f>+IFERROR((IF(ISTEXT(MP$5)=FALSE,(INDEX(FRED!$1:$1048576,MATCH(US!MP$5,FRED!$A:$A,0),MATCH(US!$B30,FRED!$1:$1,0))),(SUM(MD30:MO30)))),"")</f>
        <v>148538</v>
      </c>
    </row>
    <row r="31" spans="1:354" s="117" customFormat="1" ht="15.95" hidden="1" customHeight="1" outlineLevel="2">
      <c r="A31" s="159"/>
      <c r="B31" s="181" t="s">
        <v>591</v>
      </c>
      <c r="C31" s="205" t="s">
        <v>592</v>
      </c>
      <c r="D31" s="59">
        <f>+IFERROR((IF(ISTEXT(D$5)=FALSE,(INDEX(FRED!$1:$1048576,MATCH(US!D$5,FRED!$A:$A,0),MATCH(US!$B31,FRED!$1:$1,0))),(SUM(#REF!)))),"")</f>
        <v>0</v>
      </c>
      <c r="E31" s="59">
        <f>+IFERROR((IF(ISTEXT(E$5)=FALSE,(INDEX(FRED!$1:$1048576,MATCH(US!E$5,FRED!$A:$A,0),MATCH(US!$B31,FRED!$1:$1,0))),(SUM(#REF!)))),"")</f>
        <v>0</v>
      </c>
      <c r="F31" s="59">
        <f>+IFERROR((IF(ISTEXT(F$5)=FALSE,(INDEX(FRED!$1:$1048576,MATCH(US!F$5,FRED!$A:$A,0),MATCH(US!$B31,FRED!$1:$1,0))),(SUM(#REF!)))),"")</f>
        <v>0</v>
      </c>
      <c r="G31" s="59">
        <f>+IFERROR((IF(ISTEXT(G$5)=FALSE,(INDEX(FRED!$1:$1048576,MATCH(US!G$5,FRED!$A:$A,0),MATCH(US!$B31,FRED!$1:$1,0))),(SUM(#REF!)))),"")</f>
        <v>0</v>
      </c>
      <c r="H31" s="59">
        <f>+IFERROR((IF(ISTEXT(H$5)=FALSE,(INDEX(FRED!$1:$1048576,MATCH(US!H$5,FRED!$A:$A,0),MATCH(US!$B31,FRED!$1:$1,0))),(SUM(#REF!)))),"")</f>
        <v>0</v>
      </c>
      <c r="I31" s="59">
        <f>+IFERROR((IF(ISTEXT(I$5)=FALSE,(INDEX(FRED!$1:$1048576,MATCH(US!I$5,FRED!$A:$A,0),MATCH(US!$B31,FRED!$1:$1,0))),(SUM(#REF!)))),"")</f>
        <v>0</v>
      </c>
      <c r="J31" s="59">
        <f>+IFERROR((IF(ISTEXT(J$5)=FALSE,(INDEX(FRED!$1:$1048576,MATCH(US!J$5,FRED!$A:$A,0),MATCH(US!$B31,FRED!$1:$1,0))),(SUM(#REF!)))),"")</f>
        <v>0</v>
      </c>
      <c r="K31" s="59">
        <f>+IFERROR((IF(ISTEXT(K$5)=FALSE,(INDEX(FRED!$1:$1048576,MATCH(US!K$5,FRED!$A:$A,0),MATCH(US!$B31,FRED!$1:$1,0))),(SUM(#REF!)))),"")</f>
        <v>0</v>
      </c>
      <c r="L31" s="59">
        <f>+IFERROR((IF(ISTEXT(L$5)=FALSE,(INDEX(FRED!$1:$1048576,MATCH(US!L$5,FRED!$A:$A,0),MATCH(US!$B31,FRED!$1:$1,0))),(SUM(#REF!)))),"")</f>
        <v>0</v>
      </c>
      <c r="M31" s="59">
        <f>+IFERROR((IF(ISTEXT(M$5)=FALSE,(INDEX(FRED!$1:$1048576,MATCH(US!M$5,FRED!$A:$A,0),MATCH(US!$B31,FRED!$1:$1,0))),(SUM(A31:L31)))),"")</f>
        <v>0</v>
      </c>
      <c r="N31" s="59">
        <f>+IFERROR((IF(ISTEXT(N$5)=FALSE,(INDEX(FRED!$1:$1048576,MATCH(US!N$5,FRED!$A:$A,0),MATCH(US!$B31,FRED!$1:$1,0))),(SUM(B31:M31)))),"")</f>
        <v>0</v>
      </c>
      <c r="O31" s="59">
        <f>+IFERROR((IF(ISTEXT(O$5)=FALSE,(INDEX(FRED!$1:$1048576,MATCH(US!O$5,FRED!$A:$A,0),MATCH(US!$B31,FRED!$1:$1,0))),(SUM(C31:N31)))),"")</f>
        <v>0</v>
      </c>
      <c r="P31" s="60">
        <f>+IFERROR((IF(ISTEXT(P$5)=FALSE,(INDEX(FRED!$1:$1048576,MATCH(US!P$5,FRED!$A:$A,0),MATCH(US!$B31,FRED!$1:$1,0))),(SUM(D31:O31)))),"")</f>
        <v>0</v>
      </c>
      <c r="Q31" s="59">
        <f>+IFERROR((IF(ISTEXT(Q$5)=FALSE,(INDEX(FRED!$1:$1048576,MATCH(US!Q$5,FRED!$A:$A,0),MATCH(US!$B31,FRED!$1:$1,0))),(SUM(E31:P31)))),"")</f>
        <v>0</v>
      </c>
      <c r="R31" s="59">
        <f>+IFERROR((IF(ISTEXT(R$5)=FALSE,(INDEX(FRED!$1:$1048576,MATCH(US!R$5,FRED!$A:$A,0),MATCH(US!$B31,FRED!$1:$1,0))),(SUM(F31:Q31)))),"")</f>
        <v>0</v>
      </c>
      <c r="S31" s="59">
        <f>+IFERROR((IF(ISTEXT(S$5)=FALSE,(INDEX(FRED!$1:$1048576,MATCH(US!S$5,FRED!$A:$A,0),MATCH(US!$B31,FRED!$1:$1,0))),(SUM(G31:R31)))),"")</f>
        <v>0</v>
      </c>
      <c r="T31" s="59">
        <f>+IFERROR((IF(ISTEXT(T$5)=FALSE,(INDEX(FRED!$1:$1048576,MATCH(US!T$5,FRED!$A:$A,0),MATCH(US!$B31,FRED!$1:$1,0))),(SUM(H31:S31)))),"")</f>
        <v>0</v>
      </c>
      <c r="U31" s="59">
        <f>+IFERROR((IF(ISTEXT(U$5)=FALSE,(INDEX(FRED!$1:$1048576,MATCH(US!U$5,FRED!$A:$A,0),MATCH(US!$B31,FRED!$1:$1,0))),(SUM(I31:T31)))),"")</f>
        <v>0</v>
      </c>
      <c r="V31" s="59">
        <f>+IFERROR((IF(ISTEXT(V$5)=FALSE,(INDEX(FRED!$1:$1048576,MATCH(US!V$5,FRED!$A:$A,0),MATCH(US!$B31,FRED!$1:$1,0))),(SUM(J31:U31)))),"")</f>
        <v>0</v>
      </c>
      <c r="W31" s="59">
        <f>+IFERROR((IF(ISTEXT(W$5)=FALSE,(INDEX(FRED!$1:$1048576,MATCH(US!W$5,FRED!$A:$A,0),MATCH(US!$B31,FRED!$1:$1,0))),(SUM(K31:V31)))),"")</f>
        <v>0</v>
      </c>
      <c r="X31" s="59">
        <f>+IFERROR((IF(ISTEXT(X$5)=FALSE,(INDEX(FRED!$1:$1048576,MATCH(US!X$5,FRED!$A:$A,0),MATCH(US!$B31,FRED!$1:$1,0))),(SUM(L31:W31)))),"")</f>
        <v>0</v>
      </c>
      <c r="Y31" s="59">
        <f>+IFERROR((IF(ISTEXT(Y$5)=FALSE,(INDEX(FRED!$1:$1048576,MATCH(US!Y$5,FRED!$A:$A,0),MATCH(US!$B31,FRED!$1:$1,0))),(SUM(M31:X31)))),"")</f>
        <v>0</v>
      </c>
      <c r="Z31" s="59">
        <f>+IFERROR((IF(ISTEXT(Z$5)=FALSE,(INDEX(FRED!$1:$1048576,MATCH(US!Z$5,FRED!$A:$A,0),MATCH(US!$B31,FRED!$1:$1,0))),(SUM(N31:Y31)))),"")</f>
        <v>0</v>
      </c>
      <c r="AA31" s="59">
        <f>+IFERROR((IF(ISTEXT(AA$5)=FALSE,(INDEX(FRED!$1:$1048576,MATCH(US!AA$5,FRED!$A:$A,0),MATCH(US!$B31,FRED!$1:$1,0))),(SUM(O31:Z31)))),"")</f>
        <v>0</v>
      </c>
      <c r="AB31" s="59">
        <f>+IFERROR((IF(ISTEXT(AB$5)=FALSE,(INDEX(FRED!$1:$1048576,MATCH(US!AB$5,FRED!$A:$A,0),MATCH(US!$B31,FRED!$1:$1,0))),(SUM(P31:AA31)))),"")</f>
        <v>0</v>
      </c>
      <c r="AC31" s="60">
        <f>+IFERROR((IF(ISTEXT(AC$5)=FALSE,(INDEX(FRED!$1:$1048576,MATCH(US!AC$5,FRED!$A:$A,0),MATCH(US!$B31,FRED!$1:$1,0))),(SUM(Q31:AB31)))),"")</f>
        <v>0</v>
      </c>
      <c r="AD31" s="59">
        <f>+IFERROR((IF(ISTEXT(AD$5)=FALSE,(INDEX(FRED!$1:$1048576,MATCH(US!AD$5,FRED!$A:$A,0),MATCH(US!$B31,FRED!$1:$1,0))),(SUM(R31:AC31)))),"")</f>
        <v>58742</v>
      </c>
      <c r="AE31" s="59">
        <f>+IFERROR((IF(ISTEXT(AE$5)=FALSE,(INDEX(FRED!$1:$1048576,MATCH(US!AE$5,FRED!$A:$A,0),MATCH(US!$B31,FRED!$1:$1,0))),(SUM(S31:AD31)))),"")</f>
        <v>60748</v>
      </c>
      <c r="AF31" s="59">
        <f>+IFERROR((IF(ISTEXT(AF$5)=FALSE,(INDEX(FRED!$1:$1048576,MATCH(US!AF$5,FRED!$A:$A,0),MATCH(US!$B31,FRED!$1:$1,0))),(SUM(T31:AE31)))),"")</f>
        <v>58523</v>
      </c>
      <c r="AG31" s="59">
        <f>+IFERROR((IF(ISTEXT(AG$5)=FALSE,(INDEX(FRED!$1:$1048576,MATCH(US!AG$5,FRED!$A:$A,0),MATCH(US!$B31,FRED!$1:$1,0))),(SUM(U31:AF31)))),"")</f>
        <v>60631</v>
      </c>
      <c r="AH31" s="59">
        <f>+IFERROR((IF(ISTEXT(AH$5)=FALSE,(INDEX(FRED!$1:$1048576,MATCH(US!AH$5,FRED!$A:$A,0),MATCH(US!$B31,FRED!$1:$1,0))),(SUM(V31:AG31)))),"")</f>
        <v>61914</v>
      </c>
      <c r="AI31" s="59">
        <f>+IFERROR((IF(ISTEXT(AI$5)=FALSE,(INDEX(FRED!$1:$1048576,MATCH(US!AI$5,FRED!$A:$A,0),MATCH(US!$B31,FRED!$1:$1,0))),(SUM(W31:AH31)))),"")</f>
        <v>59135</v>
      </c>
      <c r="AJ31" s="59">
        <f>+IFERROR((IF(ISTEXT(AJ$5)=FALSE,(INDEX(FRED!$1:$1048576,MATCH(US!AJ$5,FRED!$A:$A,0),MATCH(US!$B31,FRED!$1:$1,0))),(SUM(X31:AI31)))),"")</f>
        <v>60292</v>
      </c>
      <c r="AK31" s="59">
        <f>+IFERROR((IF(ISTEXT(AK$5)=FALSE,(INDEX(FRED!$1:$1048576,MATCH(US!AK$5,FRED!$A:$A,0),MATCH(US!$B31,FRED!$1:$1,0))),(SUM(Y31:AJ31)))),"")</f>
        <v>61219</v>
      </c>
      <c r="AL31" s="59">
        <f>+IFERROR((IF(ISTEXT(AL$5)=FALSE,(INDEX(FRED!$1:$1048576,MATCH(US!AL$5,FRED!$A:$A,0),MATCH(US!$B31,FRED!$1:$1,0))),(SUM(Z31:AK31)))),"")</f>
        <v>61808</v>
      </c>
      <c r="AM31" s="59">
        <f>+IFERROR((IF(ISTEXT(AM$5)=FALSE,(INDEX(FRED!$1:$1048576,MATCH(US!AM$5,FRED!$A:$A,0),MATCH(US!$B31,FRED!$1:$1,0))),(SUM(AA31:AL31)))),"")</f>
        <v>62421</v>
      </c>
      <c r="AN31" s="59">
        <f>+IFERROR((IF(ISTEXT(AN$5)=FALSE,(INDEX(FRED!$1:$1048576,MATCH(US!AN$5,FRED!$A:$A,0),MATCH(US!$B31,FRED!$1:$1,0))),(SUM(AB31:AM31)))),"")</f>
        <v>61959</v>
      </c>
      <c r="AO31" s="59">
        <f>+IFERROR((IF(ISTEXT(AO$5)=FALSE,(INDEX(FRED!$1:$1048576,MATCH(US!AO$5,FRED!$A:$A,0),MATCH(US!$B31,FRED!$1:$1,0))),(SUM(AC31:AN31)))),"")</f>
        <v>61134</v>
      </c>
      <c r="AP31" s="60">
        <f>+IFERROR((IF(ISTEXT(AP$5)=FALSE,(INDEX(FRED!$1:$1048576,MATCH(US!AP$5,FRED!$A:$A,0),MATCH(US!$B31,FRED!$1:$1,0))),(SUM(AD31:AO31)))),"")</f>
        <v>728526</v>
      </c>
      <c r="AQ31" s="59">
        <f>+IFERROR((IF(ISTEXT(AQ$5)=FALSE,(INDEX(FRED!$1:$1048576,MATCH(US!AQ$5,FRED!$A:$A,0),MATCH(US!$B31,FRED!$1:$1,0))),(SUM(AE31:AP31)))),"")</f>
        <v>61957</v>
      </c>
      <c r="AR31" s="59">
        <f>+IFERROR((IF(ISTEXT(AR$5)=FALSE,(INDEX(FRED!$1:$1048576,MATCH(US!AR$5,FRED!$A:$A,0),MATCH(US!$B31,FRED!$1:$1,0))),(SUM(AF31:AQ31)))),"")</f>
        <v>60020</v>
      </c>
      <c r="AS31" s="59">
        <f>+IFERROR((IF(ISTEXT(AS$5)=FALSE,(INDEX(FRED!$1:$1048576,MATCH(US!AS$5,FRED!$A:$A,0),MATCH(US!$B31,FRED!$1:$1,0))),(SUM(AG31:AR31)))),"")</f>
        <v>60735</v>
      </c>
      <c r="AT31" s="59">
        <f>+IFERROR((IF(ISTEXT(AT$5)=FALSE,(INDEX(FRED!$1:$1048576,MATCH(US!AT$5,FRED!$A:$A,0),MATCH(US!$B31,FRED!$1:$1,0))),(SUM(AH31:AS31)))),"")</f>
        <v>60262</v>
      </c>
      <c r="AU31" s="59">
        <f>+IFERROR((IF(ISTEXT(AU$5)=FALSE,(INDEX(FRED!$1:$1048576,MATCH(US!AU$5,FRED!$A:$A,0),MATCH(US!$B31,FRED!$1:$1,0))),(SUM(AI31:AT31)))),"")</f>
        <v>61440</v>
      </c>
      <c r="AV31" s="59">
        <f>+IFERROR((IF(ISTEXT(AV$5)=FALSE,(INDEX(FRED!$1:$1048576,MATCH(US!AV$5,FRED!$A:$A,0),MATCH(US!$B31,FRED!$1:$1,0))),(SUM(AJ31:AU31)))),"")</f>
        <v>62447</v>
      </c>
      <c r="AW31" s="59">
        <f>+IFERROR((IF(ISTEXT(AW$5)=FALSE,(INDEX(FRED!$1:$1048576,MATCH(US!AW$5,FRED!$A:$A,0),MATCH(US!$B31,FRED!$1:$1,0))),(SUM(AK31:AV31)))),"")</f>
        <v>62356</v>
      </c>
      <c r="AX31" s="59">
        <f>+IFERROR((IF(ISTEXT(AX$5)=FALSE,(INDEX(FRED!$1:$1048576,MATCH(US!AX$5,FRED!$A:$A,0),MATCH(US!$B31,FRED!$1:$1,0))),(SUM(AL31:AW31)))),"")</f>
        <v>61269</v>
      </c>
      <c r="AY31" s="59">
        <f>+IFERROR((IF(ISTEXT(AY$5)=FALSE,(INDEX(FRED!$1:$1048576,MATCH(US!AY$5,FRED!$A:$A,0),MATCH(US!$B31,FRED!$1:$1,0))),(SUM(AM31:AX31)))),"")</f>
        <v>60271</v>
      </c>
      <c r="AZ31" s="59">
        <f>+IFERROR((IF(ISTEXT(AZ$5)=FALSE,(INDEX(FRED!$1:$1048576,MATCH(US!AZ$5,FRED!$A:$A,0),MATCH(US!$B31,FRED!$1:$1,0))),(SUM(AN31:AY31)))),"")</f>
        <v>61082</v>
      </c>
      <c r="BA31" s="59">
        <f>+IFERROR((IF(ISTEXT(BA$5)=FALSE,(INDEX(FRED!$1:$1048576,MATCH(US!BA$5,FRED!$A:$A,0),MATCH(US!$B31,FRED!$1:$1,0))),(SUM(AO31:AZ31)))),"")</f>
        <v>59030</v>
      </c>
      <c r="BB31" s="59">
        <f>+IFERROR((IF(ISTEXT(BB$5)=FALSE,(INDEX(FRED!$1:$1048576,MATCH(US!BB$5,FRED!$A:$A,0),MATCH(US!$B31,FRED!$1:$1,0))),(SUM(AP31:BA31)))),"")</f>
        <v>59978</v>
      </c>
      <c r="BC31" s="60">
        <f>+IFERROR((IF(ISTEXT(BC$5)=FALSE,(INDEX(FRED!$1:$1048576,MATCH(US!BC$5,FRED!$A:$A,0),MATCH(US!$B31,FRED!$1:$1,0))),(SUM(AQ31:BB31)))),"")</f>
        <v>730847</v>
      </c>
      <c r="BD31" s="59">
        <f>+IFERROR((IF(ISTEXT(BD$5)=FALSE,(INDEX(FRED!$1:$1048576,MATCH(US!BD$5,FRED!$A:$A,0),MATCH(US!$B31,FRED!$1:$1,0))),(SUM(AR31:BC31)))),"")</f>
        <v>57927</v>
      </c>
      <c r="BE31" s="59">
        <f>+IFERROR((IF(ISTEXT(BE$5)=FALSE,(INDEX(FRED!$1:$1048576,MATCH(US!BE$5,FRED!$A:$A,0),MATCH(US!$B31,FRED!$1:$1,0))),(SUM(AS31:BD31)))),"")</f>
        <v>59675</v>
      </c>
      <c r="BF31" s="59">
        <f>+IFERROR((IF(ISTEXT(BF$5)=FALSE,(INDEX(FRED!$1:$1048576,MATCH(US!BF$5,FRED!$A:$A,0),MATCH(US!$B31,FRED!$1:$1,0))),(SUM(AT31:BE31)))),"")</f>
        <v>61303</v>
      </c>
      <c r="BG31" s="59">
        <f>+IFERROR((IF(ISTEXT(BG$5)=FALSE,(INDEX(FRED!$1:$1048576,MATCH(US!BG$5,FRED!$A:$A,0),MATCH(US!$B31,FRED!$1:$1,0))),(SUM(AU31:BF31)))),"")</f>
        <v>60960</v>
      </c>
      <c r="BH31" s="59">
        <f>+IFERROR((IF(ISTEXT(BH$5)=FALSE,(INDEX(FRED!$1:$1048576,MATCH(US!BH$5,FRED!$A:$A,0),MATCH(US!$B31,FRED!$1:$1,0))),(SUM(AV31:BG31)))),"")</f>
        <v>60724</v>
      </c>
      <c r="BI31" s="59">
        <f>+IFERROR((IF(ISTEXT(BI$5)=FALSE,(INDEX(FRED!$1:$1048576,MATCH(US!BI$5,FRED!$A:$A,0),MATCH(US!$B31,FRED!$1:$1,0))),(SUM(AW31:BH31)))),"")</f>
        <v>63871</v>
      </c>
      <c r="BJ31" s="59">
        <f>+IFERROR((IF(ISTEXT(BJ$5)=FALSE,(INDEX(FRED!$1:$1048576,MATCH(US!BJ$5,FRED!$A:$A,0),MATCH(US!$B31,FRED!$1:$1,0))),(SUM(AX31:BI31)))),"")</f>
        <v>63067</v>
      </c>
      <c r="BK31" s="59">
        <f>+IFERROR((IF(ISTEXT(BK$5)=FALSE,(INDEX(FRED!$1:$1048576,MATCH(US!BK$5,FRED!$A:$A,0),MATCH(US!$B31,FRED!$1:$1,0))),(SUM(AY31:BJ31)))),"")</f>
        <v>61954</v>
      </c>
      <c r="BL31" s="59">
        <f>+IFERROR((IF(ISTEXT(BL$5)=FALSE,(INDEX(FRED!$1:$1048576,MATCH(US!BL$5,FRED!$A:$A,0),MATCH(US!$B31,FRED!$1:$1,0))),(SUM(AZ31:BK31)))),"")</f>
        <v>62378</v>
      </c>
      <c r="BM31" s="59">
        <f>+IFERROR((IF(ISTEXT(BM$5)=FALSE,(INDEX(FRED!$1:$1048576,MATCH(US!BM$5,FRED!$A:$A,0),MATCH(US!$B31,FRED!$1:$1,0))),(SUM(BA31:BL31)))),"")</f>
        <v>60826</v>
      </c>
      <c r="BN31" s="59">
        <f>+IFERROR((IF(ISTEXT(BN$5)=FALSE,(INDEX(FRED!$1:$1048576,MATCH(US!BN$5,FRED!$A:$A,0),MATCH(US!$B31,FRED!$1:$1,0))),(SUM(BB31:BM31)))),"")</f>
        <v>61530</v>
      </c>
      <c r="BO31" s="59">
        <f>+IFERROR((IF(ISTEXT(BO$5)=FALSE,(INDEX(FRED!$1:$1048576,MATCH(US!BO$5,FRED!$A:$A,0),MATCH(US!$B31,FRED!$1:$1,0))),(SUM(BC31:BN31)))),"")</f>
        <v>62222</v>
      </c>
      <c r="BP31" s="60">
        <f>+IFERROR((IF(ISTEXT(BP$5)=FALSE,(INDEX(FRED!$1:$1048576,MATCH(US!BP$5,FRED!$A:$A,0),MATCH(US!$B31,FRED!$1:$1,0))),(SUM(BD31:BO31)))),"")</f>
        <v>736437</v>
      </c>
      <c r="BQ31" s="59">
        <f>+IFERROR((IF(ISTEXT(BQ$5)=FALSE,(INDEX(FRED!$1:$1048576,MATCH(US!BQ$5,FRED!$A:$A,0),MATCH(US!$B31,FRED!$1:$1,0))),(SUM(BE31:BP31)))),"")</f>
        <v>60701</v>
      </c>
      <c r="BR31" s="59">
        <f>+IFERROR((IF(ISTEXT(BR$5)=FALSE,(INDEX(FRED!$1:$1048576,MATCH(US!BR$5,FRED!$A:$A,0),MATCH(US!$B31,FRED!$1:$1,0))),(SUM(BF31:BQ31)))),"")</f>
        <v>62294</v>
      </c>
      <c r="BS31" s="59">
        <f>+IFERROR((IF(ISTEXT(BS$5)=FALSE,(INDEX(FRED!$1:$1048576,MATCH(US!BS$5,FRED!$A:$A,0),MATCH(US!$B31,FRED!$1:$1,0))),(SUM(BG31:BR31)))),"")</f>
        <v>64248</v>
      </c>
      <c r="BT31" s="59">
        <f>+IFERROR((IF(ISTEXT(BT$5)=FALSE,(INDEX(FRED!$1:$1048576,MATCH(US!BT$5,FRED!$A:$A,0),MATCH(US!$B31,FRED!$1:$1,0))),(SUM(BH31:BS31)))),"")</f>
        <v>66635</v>
      </c>
      <c r="BU31" s="59">
        <f>+IFERROR((IF(ISTEXT(BU$5)=FALSE,(INDEX(FRED!$1:$1048576,MATCH(US!BU$5,FRED!$A:$A,0),MATCH(US!$B31,FRED!$1:$1,0))),(SUM(BI31:BT31)))),"")</f>
        <v>67727</v>
      </c>
      <c r="BV31" s="59">
        <f>+IFERROR((IF(ISTEXT(BV$5)=FALSE,(INDEX(FRED!$1:$1048576,MATCH(US!BV$5,FRED!$A:$A,0),MATCH(US!$B31,FRED!$1:$1,0))),(SUM(BJ31:BU31)))),"")</f>
        <v>68204</v>
      </c>
      <c r="BW31" s="59">
        <f>+IFERROR((IF(ISTEXT(BW$5)=FALSE,(INDEX(FRED!$1:$1048576,MATCH(US!BW$5,FRED!$A:$A,0),MATCH(US!$B31,FRED!$1:$1,0))),(SUM(BK31:BV31)))),"")</f>
        <v>67866</v>
      </c>
      <c r="BX31" s="59">
        <f>+IFERROR((IF(ISTEXT(BX$5)=FALSE,(INDEX(FRED!$1:$1048576,MATCH(US!BX$5,FRED!$A:$A,0),MATCH(US!$B31,FRED!$1:$1,0))),(SUM(BL31:BW31)))),"")</f>
        <v>67769</v>
      </c>
      <c r="BY31" s="59">
        <f>+IFERROR((IF(ISTEXT(BY$5)=FALSE,(INDEX(FRED!$1:$1048576,MATCH(US!BY$5,FRED!$A:$A,0),MATCH(US!$B31,FRED!$1:$1,0))),(SUM(BM31:BX31)))),"")</f>
        <v>67561</v>
      </c>
      <c r="BZ31" s="59">
        <f>+IFERROR((IF(ISTEXT(BZ$5)=FALSE,(INDEX(FRED!$1:$1048576,MATCH(US!BZ$5,FRED!$A:$A,0),MATCH(US!$B31,FRED!$1:$1,0))),(SUM(BN31:BY31)))),"")</f>
        <v>67798</v>
      </c>
      <c r="CA31" s="59">
        <f>+IFERROR((IF(ISTEXT(CA$5)=FALSE,(INDEX(FRED!$1:$1048576,MATCH(US!CA$5,FRED!$A:$A,0),MATCH(US!$B31,FRED!$1:$1,0))),(SUM(BO31:BZ31)))),"")</f>
        <v>69404</v>
      </c>
      <c r="CB31" s="59">
        <f>+IFERROR((IF(ISTEXT(CB$5)=FALSE,(INDEX(FRED!$1:$1048576,MATCH(US!CB$5,FRED!$A:$A,0),MATCH(US!$B31,FRED!$1:$1,0))),(SUM(BP31:CA31)))),"")</f>
        <v>71055</v>
      </c>
      <c r="CC31" s="60">
        <f>+IFERROR((IF(ISTEXT(CC$5)=FALSE,(INDEX(FRED!$1:$1048576,MATCH(US!CC$5,FRED!$A:$A,0),MATCH(US!$B31,FRED!$1:$1,0))),(SUM(BQ31:CB31)))),"")</f>
        <v>801262</v>
      </c>
      <c r="CD31" s="59">
        <f>+IFERROR((IF(ISTEXT(CD$5)=FALSE,(INDEX(FRED!$1:$1048576,MATCH(US!CD$5,FRED!$A:$A,0),MATCH(US!$B31,FRED!$1:$1,0))),(SUM(BR31:CC31)))),"")</f>
        <v>69946</v>
      </c>
      <c r="CE31" s="59">
        <f>+IFERROR((IF(ISTEXT(CE$5)=FALSE,(INDEX(FRED!$1:$1048576,MATCH(US!CE$5,FRED!$A:$A,0),MATCH(US!$B31,FRED!$1:$1,0))),(SUM(BS31:CD31)))),"")</f>
        <v>70471</v>
      </c>
      <c r="CF31" s="59">
        <f>+IFERROR((IF(ISTEXT(CF$5)=FALSE,(INDEX(FRED!$1:$1048576,MATCH(US!CF$5,FRED!$A:$A,0),MATCH(US!$B31,FRED!$1:$1,0))),(SUM(BT31:CE31)))),"")</f>
        <v>70861</v>
      </c>
      <c r="CG31" s="59">
        <f>+IFERROR((IF(ISTEXT(CG$5)=FALSE,(INDEX(FRED!$1:$1048576,MATCH(US!CG$5,FRED!$A:$A,0),MATCH(US!$B31,FRED!$1:$1,0))),(SUM(BU31:CF31)))),"")</f>
        <v>69521</v>
      </c>
      <c r="CH31" s="59">
        <f>+IFERROR((IF(ISTEXT(CH$5)=FALSE,(INDEX(FRED!$1:$1048576,MATCH(US!CH$5,FRED!$A:$A,0),MATCH(US!$B31,FRED!$1:$1,0))),(SUM(BV31:CG31)))),"")</f>
        <v>69345</v>
      </c>
      <c r="CI31" s="59">
        <f>+IFERROR((IF(ISTEXT(CI$5)=FALSE,(INDEX(FRED!$1:$1048576,MATCH(US!CI$5,FRED!$A:$A,0),MATCH(US!$B31,FRED!$1:$1,0))),(SUM(BW31:CH31)))),"")</f>
        <v>71129</v>
      </c>
      <c r="CJ31" s="59">
        <f>+IFERROR((IF(ISTEXT(CJ$5)=FALSE,(INDEX(FRED!$1:$1048576,MATCH(US!CJ$5,FRED!$A:$A,0),MATCH(US!$B31,FRED!$1:$1,0))),(SUM(BX31:CI31)))),"")</f>
        <v>71452</v>
      </c>
      <c r="CK31" s="59">
        <f>+IFERROR((IF(ISTEXT(CK$5)=FALSE,(INDEX(FRED!$1:$1048576,MATCH(US!CK$5,FRED!$A:$A,0),MATCH(US!$B31,FRED!$1:$1,0))),(SUM(BY31:CJ31)))),"")</f>
        <v>70340</v>
      </c>
      <c r="CL31" s="59">
        <f>+IFERROR((IF(ISTEXT(CL$5)=FALSE,(INDEX(FRED!$1:$1048576,MATCH(US!CL$5,FRED!$A:$A,0),MATCH(US!$B31,FRED!$1:$1,0))),(SUM(BZ31:CK31)))),"")</f>
        <v>70515</v>
      </c>
      <c r="CM31" s="59">
        <f>+IFERROR((IF(ISTEXT(CM$5)=FALSE,(INDEX(FRED!$1:$1048576,MATCH(US!CM$5,FRED!$A:$A,0),MATCH(US!$B31,FRED!$1:$1,0))),(SUM(CA31:CL31)))),"")</f>
        <v>70983</v>
      </c>
      <c r="CN31" s="59">
        <f>+IFERROR((IF(ISTEXT(CN$5)=FALSE,(INDEX(FRED!$1:$1048576,MATCH(US!CN$5,FRED!$A:$A,0),MATCH(US!$B31,FRED!$1:$1,0))),(SUM(CB31:CM31)))),"")</f>
        <v>73317</v>
      </c>
      <c r="CO31" s="59">
        <f>+IFERROR((IF(ISTEXT(CO$5)=FALSE,(INDEX(FRED!$1:$1048576,MATCH(US!CO$5,FRED!$A:$A,0),MATCH(US!$B31,FRED!$1:$1,0))),(SUM(CC31:CN31)))),"")</f>
        <v>76823</v>
      </c>
      <c r="CP31" s="60">
        <f>+IFERROR((IF(ISTEXT(CP$5)=FALSE,(INDEX(FRED!$1:$1048576,MATCH(US!CP$5,FRED!$A:$A,0),MATCH(US!$B31,FRED!$1:$1,0))),(SUM(CD31:CO31)))),"")</f>
        <v>854703</v>
      </c>
      <c r="CQ31" s="59">
        <f>+IFERROR((IF(ISTEXT(CQ$5)=FALSE,(INDEX(FRED!$1:$1048576,MATCH(US!CQ$5,FRED!$A:$A,0),MATCH(US!$B31,FRED!$1:$1,0))),(SUM(CE31:CP31)))),"")</f>
        <v>75257</v>
      </c>
      <c r="CR31" s="59">
        <f>+IFERROR((IF(ISTEXT(CR$5)=FALSE,(INDEX(FRED!$1:$1048576,MATCH(US!CR$5,FRED!$A:$A,0),MATCH(US!$B31,FRED!$1:$1,0))),(SUM(CF31:CQ31)))),"")</f>
        <v>73699</v>
      </c>
      <c r="CS31" s="59">
        <f>+IFERROR((IF(ISTEXT(CS$5)=FALSE,(INDEX(FRED!$1:$1048576,MATCH(US!CS$5,FRED!$A:$A,0),MATCH(US!$B31,FRED!$1:$1,0))),(SUM(CG31:CR31)))),"")</f>
        <v>75863</v>
      </c>
      <c r="CT31" s="59">
        <f>+IFERROR((IF(ISTEXT(CT$5)=FALSE,(INDEX(FRED!$1:$1048576,MATCH(US!CT$5,FRED!$A:$A,0),MATCH(US!$B31,FRED!$1:$1,0))),(SUM(CH31:CS31)))),"")</f>
        <v>78022</v>
      </c>
      <c r="CU31" s="59">
        <f>+IFERROR((IF(ISTEXT(CU$5)=FALSE,(INDEX(FRED!$1:$1048576,MATCH(US!CU$5,FRED!$A:$A,0),MATCH(US!$B31,FRED!$1:$1,0))),(SUM(CI31:CT31)))),"")</f>
        <v>80212</v>
      </c>
      <c r="CV31" s="59">
        <f>+IFERROR((IF(ISTEXT(CV$5)=FALSE,(INDEX(FRED!$1:$1048576,MATCH(US!CV$5,FRED!$A:$A,0),MATCH(US!$B31,FRED!$1:$1,0))),(SUM(CJ31:CU31)))),"")</f>
        <v>81462</v>
      </c>
      <c r="CW31" s="59">
        <f>+IFERROR((IF(ISTEXT(CW$5)=FALSE,(INDEX(FRED!$1:$1048576,MATCH(US!CW$5,FRED!$A:$A,0),MATCH(US!$B31,FRED!$1:$1,0))),(SUM(CK31:CV31)))),"")</f>
        <v>81675</v>
      </c>
      <c r="CX31" s="59">
        <f>+IFERROR((IF(ISTEXT(CX$5)=FALSE,(INDEX(FRED!$1:$1048576,MATCH(US!CX$5,FRED!$A:$A,0),MATCH(US!$B31,FRED!$1:$1,0))),(SUM(CL31:CW31)))),"")</f>
        <v>81549</v>
      </c>
      <c r="CY31" s="59">
        <f>+IFERROR((IF(ISTEXT(CY$5)=FALSE,(INDEX(FRED!$1:$1048576,MATCH(US!CY$5,FRED!$A:$A,0),MATCH(US!$B31,FRED!$1:$1,0))),(SUM(CM31:CX31)))),"")</f>
        <v>81397</v>
      </c>
      <c r="CZ31" s="59">
        <f>+IFERROR((IF(ISTEXT(CZ$5)=FALSE,(INDEX(FRED!$1:$1048576,MATCH(US!CZ$5,FRED!$A:$A,0),MATCH(US!$B31,FRED!$1:$1,0))),(SUM(CN31:CY31)))),"")</f>
        <v>81314</v>
      </c>
      <c r="DA31" s="59">
        <f>+IFERROR((IF(ISTEXT(DA$5)=FALSE,(INDEX(FRED!$1:$1048576,MATCH(US!DA$5,FRED!$A:$A,0),MATCH(US!$B31,FRED!$1:$1,0))),(SUM(CO31:CZ31)))),"")</f>
        <v>84519</v>
      </c>
      <c r="DB31" s="59">
        <f>+IFERROR((IF(ISTEXT(DB$5)=FALSE,(INDEX(FRED!$1:$1048576,MATCH(US!DB$5,FRED!$A:$A,0),MATCH(US!$B31,FRED!$1:$1,0))),(SUM(CP31:DA31)))),"")</f>
        <v>83570</v>
      </c>
      <c r="DC31" s="60">
        <f>+IFERROR((IF(ISTEXT(DC$5)=FALSE,(INDEX(FRED!$1:$1048576,MATCH(US!DC$5,FRED!$A:$A,0),MATCH(US!$B31,FRED!$1:$1,0))),(SUM(CQ31:DB31)))),"")</f>
        <v>958539</v>
      </c>
      <c r="DD31" s="59">
        <f>+IFERROR((IF(ISTEXT(DD$5)=FALSE,(INDEX(FRED!$1:$1048576,MATCH(US!DD$5,FRED!$A:$A,0),MATCH(US!$B31,FRED!$1:$1,0))),(SUM(CR31:DC31)))),"")</f>
        <v>83521</v>
      </c>
      <c r="DE31" s="59">
        <f>+IFERROR((IF(ISTEXT(DE$5)=FALSE,(INDEX(FRED!$1:$1048576,MATCH(US!DE$5,FRED!$A:$A,0),MATCH(US!$B31,FRED!$1:$1,0))),(SUM(CS31:DD31)))),"")</f>
        <v>82448</v>
      </c>
      <c r="DF31" s="59">
        <f>+IFERROR((IF(ISTEXT(DF$5)=FALSE,(INDEX(FRED!$1:$1048576,MATCH(US!DF$5,FRED!$A:$A,0),MATCH(US!$B31,FRED!$1:$1,0))),(SUM(CT31:DE31)))),"")</f>
        <v>84384</v>
      </c>
      <c r="DG31" s="59">
        <f>+IFERROR((IF(ISTEXT(DG$5)=FALSE,(INDEX(FRED!$1:$1048576,MATCH(US!DG$5,FRED!$A:$A,0),MATCH(US!$B31,FRED!$1:$1,0))),(SUM(CU31:DF31)))),"")</f>
        <v>84783</v>
      </c>
      <c r="DH31" s="59">
        <f>+IFERROR((IF(ISTEXT(DH$5)=FALSE,(INDEX(FRED!$1:$1048576,MATCH(US!DH$5,FRED!$A:$A,0),MATCH(US!$B31,FRED!$1:$1,0))),(SUM(CV31:DG31)))),"")</f>
        <v>87224</v>
      </c>
      <c r="DI31" s="59">
        <f>+IFERROR((IF(ISTEXT(DI$5)=FALSE,(INDEX(FRED!$1:$1048576,MATCH(US!DI$5,FRED!$A:$A,0),MATCH(US!$B31,FRED!$1:$1,0))),(SUM(CW31:DH31)))),"")</f>
        <v>86932</v>
      </c>
      <c r="DJ31" s="59">
        <f>+IFERROR((IF(ISTEXT(DJ$5)=FALSE,(INDEX(FRED!$1:$1048576,MATCH(US!DJ$5,FRED!$A:$A,0),MATCH(US!$B31,FRED!$1:$1,0))),(SUM(CX31:DI31)))),"")</f>
        <v>87395</v>
      </c>
      <c r="DK31" s="59">
        <f>+IFERROR((IF(ISTEXT(DK$5)=FALSE,(INDEX(FRED!$1:$1048576,MATCH(US!DK$5,FRED!$A:$A,0),MATCH(US!$B31,FRED!$1:$1,0))),(SUM(CY31:DJ31)))),"")</f>
        <v>89199</v>
      </c>
      <c r="DL31" s="59">
        <f>+IFERROR((IF(ISTEXT(DL$5)=FALSE,(INDEX(FRED!$1:$1048576,MATCH(US!DL$5,FRED!$A:$A,0),MATCH(US!$B31,FRED!$1:$1,0))),(SUM(CZ31:DK31)))),"")</f>
        <v>85900</v>
      </c>
      <c r="DM31" s="59">
        <f>+IFERROR((IF(ISTEXT(DM$5)=FALSE,(INDEX(FRED!$1:$1048576,MATCH(US!DM$5,FRED!$A:$A,0),MATCH(US!$B31,FRED!$1:$1,0))),(SUM(DA31:DL31)))),"")</f>
        <v>87516</v>
      </c>
      <c r="DN31" s="59">
        <f>+IFERROR((IF(ISTEXT(DN$5)=FALSE,(INDEX(FRED!$1:$1048576,MATCH(US!DN$5,FRED!$A:$A,0),MATCH(US!$B31,FRED!$1:$1,0))),(SUM(DB31:DM31)))),"")</f>
        <v>86849</v>
      </c>
      <c r="DO31" s="59">
        <f>+IFERROR((IF(ISTEXT(DO$5)=FALSE,(INDEX(FRED!$1:$1048576,MATCH(US!DO$5,FRED!$A:$A,0),MATCH(US!$B31,FRED!$1:$1,0))),(SUM(DC31:DN31)))),"")</f>
        <v>86524</v>
      </c>
      <c r="DP31" s="60">
        <f>+IFERROR((IF(ISTEXT(DP$5)=FALSE,(INDEX(FRED!$1:$1048576,MATCH(US!DP$5,FRED!$A:$A,0),MATCH(US!$B31,FRED!$1:$1,0))),(SUM(DD31:DO31)))),"")</f>
        <v>1032675</v>
      </c>
      <c r="DQ31" s="59">
        <f>+IFERROR((IF(ISTEXT(DQ$5)=FALSE,(INDEX(FRED!$1:$1048576,MATCH(US!DQ$5,FRED!$A:$A,0),MATCH(US!$B31,FRED!$1:$1,0))),(SUM(DE31:DP31)))),"")</f>
        <v>87797</v>
      </c>
      <c r="DR31" s="59">
        <f>+IFERROR((IF(ISTEXT(DR$5)=FALSE,(INDEX(FRED!$1:$1048576,MATCH(US!DR$5,FRED!$A:$A,0),MATCH(US!$B31,FRED!$1:$1,0))),(SUM(DF31:DQ31)))),"")</f>
        <v>90338</v>
      </c>
      <c r="DS31" s="59">
        <f>+IFERROR((IF(ISTEXT(DS$5)=FALSE,(INDEX(FRED!$1:$1048576,MATCH(US!DS$5,FRED!$A:$A,0),MATCH(US!$B31,FRED!$1:$1,0))),(SUM(DG31:DR31)))),"")</f>
        <v>93324</v>
      </c>
      <c r="DT31" s="59">
        <f>+IFERROR((IF(ISTEXT(DT$5)=FALSE,(INDEX(FRED!$1:$1048576,MATCH(US!DT$5,FRED!$A:$A,0),MATCH(US!$B31,FRED!$1:$1,0))),(SUM(DH31:DS31)))),"")</f>
        <v>90970</v>
      </c>
      <c r="DU31" s="59">
        <f>+IFERROR((IF(ISTEXT(DU$5)=FALSE,(INDEX(FRED!$1:$1048576,MATCH(US!DU$5,FRED!$A:$A,0),MATCH(US!$B31,FRED!$1:$1,0))),(SUM(DI31:DT31)))),"")</f>
        <v>90842</v>
      </c>
      <c r="DV31" s="59">
        <f>+IFERROR((IF(ISTEXT(DV$5)=FALSE,(INDEX(FRED!$1:$1048576,MATCH(US!DV$5,FRED!$A:$A,0),MATCH(US!$B31,FRED!$1:$1,0))),(SUM(DJ31:DU31)))),"")</f>
        <v>90419</v>
      </c>
      <c r="DW31" s="59">
        <f>+IFERROR((IF(ISTEXT(DW$5)=FALSE,(INDEX(FRED!$1:$1048576,MATCH(US!DW$5,FRED!$A:$A,0),MATCH(US!$B31,FRED!$1:$1,0))),(SUM(DK31:DV31)))),"")</f>
        <v>89001</v>
      </c>
      <c r="DX31" s="59">
        <f>+IFERROR((IF(ISTEXT(DX$5)=FALSE,(INDEX(FRED!$1:$1048576,MATCH(US!DX$5,FRED!$A:$A,0),MATCH(US!$B31,FRED!$1:$1,0))),(SUM(DL31:DW31)))),"")</f>
        <v>85308</v>
      </c>
      <c r="DY31" s="59">
        <f>+IFERROR((IF(ISTEXT(DY$5)=FALSE,(INDEX(FRED!$1:$1048576,MATCH(US!DY$5,FRED!$A:$A,0),MATCH(US!$B31,FRED!$1:$1,0))),(SUM(DM31:DX31)))),"")</f>
        <v>81956</v>
      </c>
      <c r="DZ31" s="59">
        <f>+IFERROR((IF(ISTEXT(DZ$5)=FALSE,(INDEX(FRED!$1:$1048576,MATCH(US!DZ$5,FRED!$A:$A,0),MATCH(US!$B31,FRED!$1:$1,0))),(SUM(DN31:DY31)))),"")</f>
        <v>80796</v>
      </c>
      <c r="EA31" s="59">
        <f>+IFERROR((IF(ISTEXT(EA$5)=FALSE,(INDEX(FRED!$1:$1048576,MATCH(US!EA$5,FRED!$A:$A,0),MATCH(US!$B31,FRED!$1:$1,0))),(SUM(DO31:DZ31)))),"")</f>
        <v>78778</v>
      </c>
      <c r="EB31" s="59">
        <f>+IFERROR((IF(ISTEXT(EB$5)=FALSE,(INDEX(FRED!$1:$1048576,MATCH(US!EB$5,FRED!$A:$A,0),MATCH(US!$B31,FRED!$1:$1,0))),(SUM(DP31:EA31)))),"")</f>
        <v>77632</v>
      </c>
      <c r="EC31" s="60">
        <f>+IFERROR((IF(ISTEXT(EC$5)=FALSE,(INDEX(FRED!$1:$1048576,MATCH(US!EC$5,FRED!$A:$A,0),MATCH(US!$B31,FRED!$1:$1,0))),(SUM(DQ31:EB31)))),"")</f>
        <v>1037161</v>
      </c>
      <c r="ED31" s="59">
        <f>+IFERROR((IF(ISTEXT(ED$5)=FALSE,(INDEX(FRED!$1:$1048576,MATCH(US!ED$5,FRED!$A:$A,0),MATCH(US!$B31,FRED!$1:$1,0))),(SUM(DR31:EC31)))),"")</f>
        <v>79360</v>
      </c>
      <c r="EE31" s="59">
        <f>+IFERROR((IF(ISTEXT(EE$5)=FALSE,(INDEX(FRED!$1:$1048576,MATCH(US!EE$5,FRED!$A:$A,0),MATCH(US!$B31,FRED!$1:$1,0))),(SUM(DS31:ED31)))),"")</f>
        <v>77621</v>
      </c>
      <c r="EF31" s="59">
        <f>+IFERROR((IF(ISTEXT(EF$5)=FALSE,(INDEX(FRED!$1:$1048576,MATCH(US!EF$5,FRED!$A:$A,0),MATCH(US!$B31,FRED!$1:$1,0))),(SUM(DT31:EE31)))),"")</f>
        <v>76182</v>
      </c>
      <c r="EG31" s="59">
        <f>+IFERROR((IF(ISTEXT(EG$5)=FALSE,(INDEX(FRED!$1:$1048576,MATCH(US!EG$5,FRED!$A:$A,0),MATCH(US!$B31,FRED!$1:$1,0))),(SUM(DU31:EF31)))),"")</f>
        <v>75422</v>
      </c>
      <c r="EH31" s="59">
        <f>+IFERROR((IF(ISTEXT(EH$5)=FALSE,(INDEX(FRED!$1:$1048576,MATCH(US!EH$5,FRED!$A:$A,0),MATCH(US!$B31,FRED!$1:$1,0))),(SUM(DV31:EG31)))),"")</f>
        <v>75468</v>
      </c>
      <c r="EI31" s="59">
        <f>+IFERROR((IF(ISTEXT(EI$5)=FALSE,(INDEX(FRED!$1:$1048576,MATCH(US!EI$5,FRED!$A:$A,0),MATCH(US!$B31,FRED!$1:$1,0))),(SUM(DW31:EH31)))),"")</f>
        <v>75903</v>
      </c>
      <c r="EJ31" s="59">
        <f>+IFERROR((IF(ISTEXT(EJ$5)=FALSE,(INDEX(FRED!$1:$1048576,MATCH(US!EJ$5,FRED!$A:$A,0),MATCH(US!$B31,FRED!$1:$1,0))),(SUM(DX31:EI31)))),"")</f>
        <v>76740</v>
      </c>
      <c r="EK31" s="59">
        <f>+IFERROR((IF(ISTEXT(EK$5)=FALSE,(INDEX(FRED!$1:$1048576,MATCH(US!EK$5,FRED!$A:$A,0),MATCH(US!$B31,FRED!$1:$1,0))),(SUM(DY31:EJ31)))),"")</f>
        <v>75123</v>
      </c>
      <c r="EL31" s="59">
        <f>+IFERROR((IF(ISTEXT(EL$5)=FALSE,(INDEX(FRED!$1:$1048576,MATCH(US!EL$5,FRED!$A:$A,0),MATCH(US!$B31,FRED!$1:$1,0))),(SUM(DZ31:EK31)))),"")</f>
        <v>76396</v>
      </c>
      <c r="EM31" s="59">
        <f>+IFERROR((IF(ISTEXT(EM$5)=FALSE,(INDEX(FRED!$1:$1048576,MATCH(US!EM$5,FRED!$A:$A,0),MATCH(US!$B31,FRED!$1:$1,0))),(SUM(EA31:EL31)))),"")</f>
        <v>71154</v>
      </c>
      <c r="EN31" s="59">
        <f>+IFERROR((IF(ISTEXT(EN$5)=FALSE,(INDEX(FRED!$1:$1048576,MATCH(US!EN$5,FRED!$A:$A,0),MATCH(US!$B31,FRED!$1:$1,0))),(SUM(EB31:EM31)))),"")</f>
        <v>70424</v>
      </c>
      <c r="EO31" s="59">
        <f>+IFERROR((IF(ISTEXT(EO$5)=FALSE,(INDEX(FRED!$1:$1048576,MATCH(US!EO$5,FRED!$A:$A,0),MATCH(US!$B31,FRED!$1:$1,0))),(SUM(EC31:EN31)))),"")</f>
        <v>69595</v>
      </c>
      <c r="EP31" s="60">
        <f>+IFERROR((IF(ISTEXT(EP$5)=FALSE,(INDEX(FRED!$1:$1048576,MATCH(US!EP$5,FRED!$A:$A,0),MATCH(US!$B31,FRED!$1:$1,0))),(SUM(ED31:EO31)))),"")</f>
        <v>899388</v>
      </c>
      <c r="EQ31" s="59">
        <f>+IFERROR((IF(ISTEXT(EQ$5)=FALSE,(INDEX(FRED!$1:$1048576,MATCH(US!EQ$5,FRED!$A:$A,0),MATCH(US!$B31,FRED!$1:$1,0))),(SUM(EE31:EP31)))),"")</f>
        <v>70245</v>
      </c>
      <c r="ER31" s="59">
        <f>+IFERROR((IF(ISTEXT(ER$5)=FALSE,(INDEX(FRED!$1:$1048576,MATCH(US!ER$5,FRED!$A:$A,0),MATCH(US!$B31,FRED!$1:$1,0))),(SUM(EF31:EQ31)))),"")</f>
        <v>68625</v>
      </c>
      <c r="ES31" s="59">
        <f>+IFERROR((IF(ISTEXT(ES$5)=FALSE,(INDEX(FRED!$1:$1048576,MATCH(US!ES$5,FRED!$A:$A,0),MATCH(US!$B31,FRED!$1:$1,0))),(SUM(EG31:ER31)))),"")</f>
        <v>70932</v>
      </c>
      <c r="ET31" s="59">
        <f>+IFERROR((IF(ISTEXT(ET$5)=FALSE,(INDEX(FRED!$1:$1048576,MATCH(US!ET$5,FRED!$A:$A,0),MATCH(US!$B31,FRED!$1:$1,0))),(SUM(EH31:ES31)))),"")</f>
        <v>70598</v>
      </c>
      <c r="EU31" s="59">
        <f>+IFERROR((IF(ISTEXT(EU$5)=FALSE,(INDEX(FRED!$1:$1048576,MATCH(US!EU$5,FRED!$A:$A,0),MATCH(US!$B31,FRED!$1:$1,0))),(SUM(EI31:ET31)))),"")</f>
        <v>70422</v>
      </c>
      <c r="EV31" s="59">
        <f>+IFERROR((IF(ISTEXT(EV$5)=FALSE,(INDEX(FRED!$1:$1048576,MATCH(US!EV$5,FRED!$A:$A,0),MATCH(US!$B31,FRED!$1:$1,0))),(SUM(EJ31:EU31)))),"")</f>
        <v>68984</v>
      </c>
      <c r="EW31" s="59">
        <f>+IFERROR((IF(ISTEXT(EW$5)=FALSE,(INDEX(FRED!$1:$1048576,MATCH(US!EW$5,FRED!$A:$A,0),MATCH(US!$B31,FRED!$1:$1,0))),(SUM(EK31:EV31)))),"")</f>
        <v>69054</v>
      </c>
      <c r="EX31" s="59">
        <f>+IFERROR((IF(ISTEXT(EX$5)=FALSE,(INDEX(FRED!$1:$1048576,MATCH(US!EX$5,FRED!$A:$A,0),MATCH(US!$B31,FRED!$1:$1,0))),(SUM(EL31:EW31)))),"")</f>
        <v>72311</v>
      </c>
      <c r="EY31" s="59">
        <f>+IFERROR((IF(ISTEXT(EY$5)=FALSE,(INDEX(FRED!$1:$1048576,MATCH(US!EY$5,FRED!$A:$A,0),MATCH(US!$B31,FRED!$1:$1,0))),(SUM(EM31:EX31)))),"")</f>
        <v>73882</v>
      </c>
      <c r="EZ31" s="59">
        <f>+IFERROR((IF(ISTEXT(EZ$5)=FALSE,(INDEX(FRED!$1:$1048576,MATCH(US!EZ$5,FRED!$A:$A,0),MATCH(US!$B31,FRED!$1:$1,0))),(SUM(EN31:EY31)))),"")</f>
        <v>72422</v>
      </c>
      <c r="FA31" s="59">
        <f>+IFERROR((IF(ISTEXT(FA$5)=FALSE,(INDEX(FRED!$1:$1048576,MATCH(US!FA$5,FRED!$A:$A,0),MATCH(US!$B31,FRED!$1:$1,0))),(SUM(EO31:EZ31)))),"")</f>
        <v>70851</v>
      </c>
      <c r="FB31" s="59">
        <f>+IFERROR((IF(ISTEXT(FB$5)=FALSE,(INDEX(FRED!$1:$1048576,MATCH(US!FB$5,FRED!$A:$A,0),MATCH(US!$B31,FRED!$1:$1,0))),(SUM(EP31:FA31)))),"")</f>
        <v>72247</v>
      </c>
      <c r="FC31" s="60">
        <f>+IFERROR((IF(ISTEXT(FC$5)=FALSE,(INDEX(FRED!$1:$1048576,MATCH(US!FC$5,FRED!$A:$A,0),MATCH(US!$B31,FRED!$1:$1,0))),(SUM(EQ31:FB31)))),"")</f>
        <v>850573</v>
      </c>
      <c r="FD31" s="59">
        <f>+IFERROR((IF(ISTEXT(FD$5)=FALSE,(INDEX(FRED!$1:$1048576,MATCH(US!FD$5,FRED!$A:$A,0),MATCH(US!$B31,FRED!$1:$1,0))),(SUM(ER31:FC31)))),"")</f>
        <v>71422</v>
      </c>
      <c r="FE31" s="59">
        <f>+IFERROR((IF(ISTEXT(FE$5)=FALSE,(INDEX(FRED!$1:$1048576,MATCH(US!FE$5,FRED!$A:$A,0),MATCH(US!$B31,FRED!$1:$1,0))),(SUM(ES31:FD31)))),"")</f>
        <v>69883</v>
      </c>
      <c r="FF31" s="59">
        <f>+IFERROR((IF(ISTEXT(FF$5)=FALSE,(INDEX(FRED!$1:$1048576,MATCH(US!FF$5,FRED!$A:$A,0),MATCH(US!$B31,FRED!$1:$1,0))),(SUM(ET31:FE31)))),"")</f>
        <v>69740</v>
      </c>
      <c r="FG31" s="59">
        <f>+IFERROR((IF(ISTEXT(FG$5)=FALSE,(INDEX(FRED!$1:$1048576,MATCH(US!FG$5,FRED!$A:$A,0),MATCH(US!$B31,FRED!$1:$1,0))),(SUM(EU31:FF31)))),"")</f>
        <v>67345</v>
      </c>
      <c r="FH31" s="59">
        <f>+IFERROR((IF(ISTEXT(FH$5)=FALSE,(INDEX(FRED!$1:$1048576,MATCH(US!FH$5,FRED!$A:$A,0),MATCH(US!$B31,FRED!$1:$1,0))),(SUM(EV31:FG31)))),"")</f>
        <v>66443</v>
      </c>
      <c r="FI31" s="59">
        <f>+IFERROR((IF(ISTEXT(FI$5)=FALSE,(INDEX(FRED!$1:$1048576,MATCH(US!FI$5,FRED!$A:$A,0),MATCH(US!$B31,FRED!$1:$1,0))),(SUM(EW31:FH31)))),"")</f>
        <v>68758</v>
      </c>
      <c r="FJ31" s="59">
        <f>+IFERROR((IF(ISTEXT(FJ$5)=FALSE,(INDEX(FRED!$1:$1048576,MATCH(US!FJ$5,FRED!$A:$A,0),MATCH(US!$B31,FRED!$1:$1,0))),(SUM(EX31:FI31)))),"")</f>
        <v>69806</v>
      </c>
      <c r="FK31" s="59">
        <f>+IFERROR((IF(ISTEXT(FK$5)=FALSE,(INDEX(FRED!$1:$1048576,MATCH(US!FK$5,FRED!$A:$A,0),MATCH(US!$B31,FRED!$1:$1,0))),(SUM(EY31:FJ31)))),"")</f>
        <v>68344</v>
      </c>
      <c r="FL31" s="59">
        <f>+IFERROR((IF(ISTEXT(FL$5)=FALSE,(INDEX(FRED!$1:$1048576,MATCH(US!FL$5,FRED!$A:$A,0),MATCH(US!$B31,FRED!$1:$1,0))),(SUM(EZ31:FK31)))),"")</f>
        <v>67134</v>
      </c>
      <c r="FM31" s="59">
        <f>+IFERROR((IF(ISTEXT(FM$5)=FALSE,(INDEX(FRED!$1:$1048576,MATCH(US!FM$5,FRED!$A:$A,0),MATCH(US!$B31,FRED!$1:$1,0))),(SUM(FA31:FL31)))),"")</f>
        <v>65983</v>
      </c>
      <c r="FN31" s="59">
        <f>+IFERROR((IF(ISTEXT(FN$5)=FALSE,(INDEX(FRED!$1:$1048576,MATCH(US!FN$5,FRED!$A:$A,0),MATCH(US!$B31,FRED!$1:$1,0))),(SUM(FB31:FM31)))),"")</f>
        <v>65415</v>
      </c>
      <c r="FO31" s="59">
        <f>+IFERROR((IF(ISTEXT(FO$5)=FALSE,(INDEX(FRED!$1:$1048576,MATCH(US!FO$5,FRED!$A:$A,0),MATCH(US!$B31,FRED!$1:$1,0))),(SUM(FC31:FN31)))),"")</f>
        <v>65177</v>
      </c>
      <c r="FP31" s="60">
        <f>+IFERROR((IF(ISTEXT(FP$5)=FALSE,(INDEX(FRED!$1:$1048576,MATCH(US!FP$5,FRED!$A:$A,0),MATCH(US!$B31,FRED!$1:$1,0))),(SUM(FD31:FO31)))),"")</f>
        <v>815450</v>
      </c>
      <c r="FQ31" s="59">
        <f>+IFERROR((IF(ISTEXT(FQ$5)=FALSE,(INDEX(FRED!$1:$1048576,MATCH(US!FQ$5,FRED!$A:$A,0),MATCH(US!$B31,FRED!$1:$1,0))),(SUM(FE31:FP31)))),"")</f>
        <v>63193</v>
      </c>
      <c r="FR31" s="59">
        <f>+IFERROR((IF(ISTEXT(FR$5)=FALSE,(INDEX(FRED!$1:$1048576,MATCH(US!FR$5,FRED!$A:$A,0),MATCH(US!$B31,FRED!$1:$1,0))),(SUM(FF31:FQ31)))),"")</f>
        <v>63803</v>
      </c>
      <c r="FS31" s="59">
        <f>+IFERROR((IF(ISTEXT(FS$5)=FALSE,(INDEX(FRED!$1:$1048576,MATCH(US!FS$5,FRED!$A:$A,0),MATCH(US!$B31,FRED!$1:$1,0))),(SUM(FG31:FR31)))),"")</f>
        <v>61080</v>
      </c>
      <c r="FT31" s="59">
        <f>+IFERROR((IF(ISTEXT(FT$5)=FALSE,(INDEX(FRED!$1:$1048576,MATCH(US!FT$5,FRED!$A:$A,0),MATCH(US!$B31,FRED!$1:$1,0))),(SUM(FH31:FS31)))),"")</f>
        <v>60246</v>
      </c>
      <c r="FU31" s="59">
        <f>+IFERROR((IF(ISTEXT(FU$5)=FALSE,(INDEX(FRED!$1:$1048576,MATCH(US!FU$5,FRED!$A:$A,0),MATCH(US!$B31,FRED!$1:$1,0))),(SUM(FI31:FT31)))),"")</f>
        <v>60883</v>
      </c>
      <c r="FV31" s="59">
        <f>+IFERROR((IF(ISTEXT(FV$5)=FALSE,(INDEX(FRED!$1:$1048576,MATCH(US!FV$5,FRED!$A:$A,0),MATCH(US!$B31,FRED!$1:$1,0))),(SUM(FJ31:FU31)))),"")</f>
        <v>62447</v>
      </c>
      <c r="FW31" s="59">
        <f>+IFERROR((IF(ISTEXT(FW$5)=FALSE,(INDEX(FRED!$1:$1048576,MATCH(US!FW$5,FRED!$A:$A,0),MATCH(US!$B31,FRED!$1:$1,0))),(SUM(FK31:FV31)))),"")</f>
        <v>63974</v>
      </c>
      <c r="FX31" s="59">
        <f>+IFERROR((IF(ISTEXT(FX$5)=FALSE,(INDEX(FRED!$1:$1048576,MATCH(US!FX$5,FRED!$A:$A,0),MATCH(US!$B31,FRED!$1:$1,0))),(SUM(FL31:FW31)))),"")</f>
        <v>63193</v>
      </c>
      <c r="FY31" s="59">
        <f>+IFERROR((IF(ISTEXT(FY$5)=FALSE,(INDEX(FRED!$1:$1048576,MATCH(US!FY$5,FRED!$A:$A,0),MATCH(US!$B31,FRED!$1:$1,0))),(SUM(FM31:FX31)))),"")</f>
        <v>61710</v>
      </c>
      <c r="FZ31" s="59">
        <f>+IFERROR((IF(ISTEXT(FZ$5)=FALSE,(INDEX(FRED!$1:$1048576,MATCH(US!FZ$5,FRED!$A:$A,0),MATCH(US!$B31,FRED!$1:$1,0))),(SUM(FN31:FY31)))),"")</f>
        <v>62171</v>
      </c>
      <c r="GA31" s="59">
        <f>+IFERROR((IF(ISTEXT(GA$5)=FALSE,(INDEX(FRED!$1:$1048576,MATCH(US!GA$5,FRED!$A:$A,0),MATCH(US!$B31,FRED!$1:$1,0))),(SUM(FO31:FZ31)))),"")</f>
        <v>62349</v>
      </c>
      <c r="GB31" s="59">
        <f>+IFERROR((IF(ISTEXT(GB$5)=FALSE,(INDEX(FRED!$1:$1048576,MATCH(US!GB$5,FRED!$A:$A,0),MATCH(US!$B31,FRED!$1:$1,0))),(SUM(FP31:GA31)))),"")</f>
        <v>59691</v>
      </c>
      <c r="GC31" s="60">
        <f>+IFERROR((IF(ISTEXT(GC$5)=FALSE,(INDEX(FRED!$1:$1048576,MATCH(US!GC$5,FRED!$A:$A,0),MATCH(US!$B31,FRED!$1:$1,0))),(SUM(FQ31:GB31)))),"")</f>
        <v>744740</v>
      </c>
      <c r="GD31" s="59">
        <f>+IFERROR((IF(ISTEXT(GD$5)=FALSE,(INDEX(FRED!$1:$1048576,MATCH(US!GD$5,FRED!$A:$A,0),MATCH(US!$B31,FRED!$1:$1,0))),(SUM(FR31:GC31)))),"")</f>
        <v>59754</v>
      </c>
      <c r="GE31" s="59">
        <f>+IFERROR((IF(ISTEXT(GE$5)=FALSE,(INDEX(FRED!$1:$1048576,MATCH(US!GE$5,FRED!$A:$A,0),MATCH(US!$B31,FRED!$1:$1,0))),(SUM(FS31:GD31)))),"")</f>
        <v>59956</v>
      </c>
      <c r="GF31" s="59">
        <f>+IFERROR((IF(ISTEXT(GF$5)=FALSE,(INDEX(FRED!$1:$1048576,MATCH(US!GF$5,FRED!$A:$A,0),MATCH(US!$B31,FRED!$1:$1,0))),(SUM(FT31:GE31)))),"")</f>
        <v>59552</v>
      </c>
      <c r="GG31" s="59">
        <f>+IFERROR((IF(ISTEXT(GG$5)=FALSE,(INDEX(FRED!$1:$1048576,MATCH(US!GG$5,FRED!$A:$A,0),MATCH(US!$B31,FRED!$1:$1,0))),(SUM(FU31:GF31)))),"")</f>
        <v>63160</v>
      </c>
      <c r="GH31" s="59">
        <f>+IFERROR((IF(ISTEXT(GH$5)=FALSE,(INDEX(FRED!$1:$1048576,MATCH(US!GH$5,FRED!$A:$A,0),MATCH(US!$B31,FRED!$1:$1,0))),(SUM(FV31:GG31)))),"")</f>
        <v>63679</v>
      </c>
      <c r="GI31" s="59">
        <f>+IFERROR((IF(ISTEXT(GI$5)=FALSE,(INDEX(FRED!$1:$1048576,MATCH(US!GI$5,FRED!$A:$A,0),MATCH(US!$B31,FRED!$1:$1,0))),(SUM(FW31:GH31)))),"")</f>
        <v>64423</v>
      </c>
      <c r="GJ31" s="59">
        <f>+IFERROR((IF(ISTEXT(GJ$5)=FALSE,(INDEX(FRED!$1:$1048576,MATCH(US!GJ$5,FRED!$A:$A,0),MATCH(US!$B31,FRED!$1:$1,0))),(SUM(FX31:GI31)))),"")</f>
        <v>64607</v>
      </c>
      <c r="GK31" s="59">
        <f>+IFERROR((IF(ISTEXT(GK$5)=FALSE,(INDEX(FRED!$1:$1048576,MATCH(US!GK$5,FRED!$A:$A,0),MATCH(US!$B31,FRED!$1:$1,0))),(SUM(FY31:GJ31)))),"")</f>
        <v>66200</v>
      </c>
      <c r="GL31" s="59">
        <f>+IFERROR((IF(ISTEXT(GL$5)=FALSE,(INDEX(FRED!$1:$1048576,MATCH(US!GL$5,FRED!$A:$A,0),MATCH(US!$B31,FRED!$1:$1,0))),(SUM(FZ31:GK31)))),"")</f>
        <v>63303</v>
      </c>
      <c r="GM31" s="59">
        <f>+IFERROR((IF(ISTEXT(GM$5)=FALSE,(INDEX(FRED!$1:$1048576,MATCH(US!GM$5,FRED!$A:$A,0),MATCH(US!$B31,FRED!$1:$1,0))),(SUM(GA31:GL31)))),"")</f>
        <v>64228</v>
      </c>
      <c r="GN31" s="59">
        <f>+IFERROR((IF(ISTEXT(GN$5)=FALSE,(INDEX(FRED!$1:$1048576,MATCH(US!GN$5,FRED!$A:$A,0),MATCH(US!$B31,FRED!$1:$1,0))),(SUM(GB31:GM31)))),"")</f>
        <v>62851</v>
      </c>
      <c r="GO31" s="59">
        <f>+IFERROR((IF(ISTEXT(GO$5)=FALSE,(INDEX(FRED!$1:$1048576,MATCH(US!GO$5,FRED!$A:$A,0),MATCH(US!$B31,FRED!$1:$1,0))),(SUM(GC31:GN31)))),"")</f>
        <v>63404</v>
      </c>
      <c r="GP31" s="60">
        <f>+IFERROR((IF(ISTEXT(GP$5)=FALSE,(INDEX(FRED!$1:$1048576,MATCH(US!GP$5,FRED!$A:$A,0),MATCH(US!$B31,FRED!$1:$1,0))),(SUM(GD31:GO31)))),"")</f>
        <v>755117</v>
      </c>
      <c r="GQ31" s="59">
        <f>+IFERROR((IF(ISTEXT(GQ$5)=FALSE,(INDEX(FRED!$1:$1048576,MATCH(US!GQ$5,FRED!$A:$A,0),MATCH(US!$B31,FRED!$1:$1,0))),(SUM(GE31:GP31)))),"")</f>
        <v>61713</v>
      </c>
      <c r="GR31" s="59">
        <f>+IFERROR((IF(ISTEXT(GR$5)=FALSE,(INDEX(FRED!$1:$1048576,MATCH(US!GR$5,FRED!$A:$A,0),MATCH(US!$B31,FRED!$1:$1,0))),(SUM(GF31:GQ31)))),"")</f>
        <v>62104</v>
      </c>
      <c r="GS31" s="59">
        <f>+IFERROR((IF(ISTEXT(GS$5)=FALSE,(INDEX(FRED!$1:$1048576,MATCH(US!GS$5,FRED!$A:$A,0),MATCH(US!$B31,FRED!$1:$1,0))),(SUM(GG31:GR31)))),"")</f>
        <v>63497</v>
      </c>
      <c r="GT31" s="59">
        <f>+IFERROR((IF(ISTEXT(GT$5)=FALSE,(INDEX(FRED!$1:$1048576,MATCH(US!GT$5,FRED!$A:$A,0),MATCH(US!$B31,FRED!$1:$1,0))),(SUM(GH31:GS31)))),"")</f>
        <v>66695</v>
      </c>
      <c r="GU31" s="59">
        <f>+IFERROR((IF(ISTEXT(GU$5)=FALSE,(INDEX(FRED!$1:$1048576,MATCH(US!GU$5,FRED!$A:$A,0),MATCH(US!$B31,FRED!$1:$1,0))),(SUM(GI31:GT31)))),"")</f>
        <v>68147</v>
      </c>
      <c r="GV31" s="59">
        <f>+IFERROR((IF(ISTEXT(GV$5)=FALSE,(INDEX(FRED!$1:$1048576,MATCH(US!GV$5,FRED!$A:$A,0),MATCH(US!$B31,FRED!$1:$1,0))),(SUM(GJ31:GU31)))),"")</f>
        <v>70876</v>
      </c>
      <c r="GW31" s="59">
        <f>+IFERROR((IF(ISTEXT(GW$5)=FALSE,(INDEX(FRED!$1:$1048576,MATCH(US!GW$5,FRED!$A:$A,0),MATCH(US!$B31,FRED!$1:$1,0))),(SUM(GK31:GV31)))),"")</f>
        <v>71289</v>
      </c>
      <c r="GX31" s="59">
        <f>+IFERROR((IF(ISTEXT(GX$5)=FALSE,(INDEX(FRED!$1:$1048576,MATCH(US!GX$5,FRED!$A:$A,0),MATCH(US!$B31,FRED!$1:$1,0))),(SUM(GL31:GW31)))),"")</f>
        <v>71088</v>
      </c>
      <c r="GY31" s="59">
        <f>+IFERROR((IF(ISTEXT(GY$5)=FALSE,(INDEX(FRED!$1:$1048576,MATCH(US!GY$5,FRED!$A:$A,0),MATCH(US!$B31,FRED!$1:$1,0))),(SUM(GM31:GX31)))),"")</f>
        <v>69688</v>
      </c>
      <c r="GZ31" s="59">
        <f>+IFERROR((IF(ISTEXT(GZ$5)=FALSE,(INDEX(FRED!$1:$1048576,MATCH(US!GZ$5,FRED!$A:$A,0),MATCH(US!$B31,FRED!$1:$1,0))),(SUM(GN31:GY31)))),"")</f>
        <v>66515</v>
      </c>
      <c r="HA31" s="59">
        <f>+IFERROR((IF(ISTEXT(HA$5)=FALSE,(INDEX(FRED!$1:$1048576,MATCH(US!HA$5,FRED!$A:$A,0),MATCH(US!$B31,FRED!$1:$1,0))),(SUM(GO31:GZ31)))),"")</f>
        <v>67743</v>
      </c>
      <c r="HB31" s="59">
        <f>+IFERROR((IF(ISTEXT(HB$5)=FALSE,(INDEX(FRED!$1:$1048576,MATCH(US!HB$5,FRED!$A:$A,0),MATCH(US!$B31,FRED!$1:$1,0))),(SUM(GP31:HA31)))),"")</f>
        <v>67964</v>
      </c>
      <c r="HC31" s="60">
        <f>+IFERROR((IF(ISTEXT(HC$5)=FALSE,(INDEX(FRED!$1:$1048576,MATCH(US!HC$5,FRED!$A:$A,0),MATCH(US!$B31,FRED!$1:$1,0))),(SUM(GQ31:HB31)))),"")</f>
        <v>807319</v>
      </c>
      <c r="HD31" s="59">
        <f>+IFERROR((IF(ISTEXT(HD$5)=FALSE,(INDEX(FRED!$1:$1048576,MATCH(US!HD$5,FRED!$A:$A,0),MATCH(US!$B31,FRED!$1:$1,0))),(SUM(GR31:HC31)))),"")</f>
        <v>69600</v>
      </c>
      <c r="HE31" s="59">
        <f>+IFERROR((IF(ISTEXT(HE$5)=FALSE,(INDEX(FRED!$1:$1048576,MATCH(US!HE$5,FRED!$A:$A,0),MATCH(US!$B31,FRED!$1:$1,0))),(SUM(GS31:HD31)))),"")</f>
        <v>69891</v>
      </c>
      <c r="HF31" s="59">
        <f>+IFERROR((IF(ISTEXT(HF$5)=FALSE,(INDEX(FRED!$1:$1048576,MATCH(US!HF$5,FRED!$A:$A,0),MATCH(US!$B31,FRED!$1:$1,0))),(SUM(GT31:HE31)))),"")</f>
        <v>71066</v>
      </c>
      <c r="HG31" s="59">
        <f>+IFERROR((IF(ISTEXT(HG$5)=FALSE,(INDEX(FRED!$1:$1048576,MATCH(US!HG$5,FRED!$A:$A,0),MATCH(US!$B31,FRED!$1:$1,0))),(SUM(GU31:HF31)))),"")</f>
        <v>70634</v>
      </c>
      <c r="HH31" s="59">
        <f>+IFERROR((IF(ISTEXT(HH$5)=FALSE,(INDEX(FRED!$1:$1048576,MATCH(US!HH$5,FRED!$A:$A,0),MATCH(US!$B31,FRED!$1:$1,0))),(SUM(GV31:HG31)))),"")</f>
        <v>69577</v>
      </c>
      <c r="HI31" s="59">
        <f>+IFERROR((IF(ISTEXT(HI$5)=FALSE,(INDEX(FRED!$1:$1048576,MATCH(US!HI$5,FRED!$A:$A,0),MATCH(US!$B31,FRED!$1:$1,0))),(SUM(GW31:HH31)))),"")</f>
        <v>74966</v>
      </c>
      <c r="HJ31" s="59">
        <f>+IFERROR((IF(ISTEXT(HJ$5)=FALSE,(INDEX(FRED!$1:$1048576,MATCH(US!HJ$5,FRED!$A:$A,0),MATCH(US!$B31,FRED!$1:$1,0))),(SUM(GX31:HI31)))),"")</f>
        <v>71921</v>
      </c>
      <c r="HK31" s="59">
        <f>+IFERROR((IF(ISTEXT(HK$5)=FALSE,(INDEX(FRED!$1:$1048576,MATCH(US!HK$5,FRED!$A:$A,0),MATCH(US!$B31,FRED!$1:$1,0))),(SUM(GY31:HJ31)))),"")</f>
        <v>73614</v>
      </c>
      <c r="HL31" s="59">
        <f>+IFERROR((IF(ISTEXT(HL$5)=FALSE,(INDEX(FRED!$1:$1048576,MATCH(US!HL$5,FRED!$A:$A,0),MATCH(US!$B31,FRED!$1:$1,0))),(SUM(GZ31:HK31)))),"")</f>
        <v>72576</v>
      </c>
      <c r="HM31" s="59">
        <f>+IFERROR((IF(ISTEXT(HM$5)=FALSE,(INDEX(FRED!$1:$1048576,MATCH(US!HM$5,FRED!$A:$A,0),MATCH(US!$B31,FRED!$1:$1,0))),(SUM(HA31:HL31)))),"")</f>
        <v>71146</v>
      </c>
      <c r="HN31" s="59">
        <f>+IFERROR((IF(ISTEXT(HN$5)=FALSE,(INDEX(FRED!$1:$1048576,MATCH(US!HN$5,FRED!$A:$A,0),MATCH(US!$B31,FRED!$1:$1,0))),(SUM(HB31:HM31)))),"")</f>
        <v>71314</v>
      </c>
      <c r="HO31" s="59">
        <f>+IFERROR((IF(ISTEXT(HO$5)=FALSE,(INDEX(FRED!$1:$1048576,MATCH(US!HO$5,FRED!$A:$A,0),MATCH(US!$B31,FRED!$1:$1,0))),(SUM(HC31:HN31)))),"")</f>
        <v>71012</v>
      </c>
      <c r="HP31" s="60">
        <f>+IFERROR((IF(ISTEXT(HP$5)=FALSE,(INDEX(FRED!$1:$1048576,MATCH(US!HP$5,FRED!$A:$A,0),MATCH(US!$B31,FRED!$1:$1,0))),(SUM(HD31:HO31)))),"")</f>
        <v>857317</v>
      </c>
      <c r="HQ31" s="59">
        <f>+IFERROR((IF(ISTEXT(HQ$5)=FALSE,(INDEX(FRED!$1:$1048576,MATCH(US!HQ$5,FRED!$A:$A,0),MATCH(US!$B31,FRED!$1:$1,0))),(SUM(HE31:HP31)))),"")</f>
        <v>73725</v>
      </c>
      <c r="HR31" s="59">
        <f>+IFERROR((IF(ISTEXT(HR$5)=FALSE,(INDEX(FRED!$1:$1048576,MATCH(US!HR$5,FRED!$A:$A,0),MATCH(US!$B31,FRED!$1:$1,0))),(SUM(HF31:HQ31)))),"")</f>
        <v>73579</v>
      </c>
      <c r="HS31" s="59">
        <f>+IFERROR((IF(ISTEXT(HS$5)=FALSE,(INDEX(FRED!$1:$1048576,MATCH(US!HS$5,FRED!$A:$A,0),MATCH(US!$B31,FRED!$1:$1,0))),(SUM(HG31:HR31)))),"")</f>
        <v>72780</v>
      </c>
      <c r="HT31" s="59">
        <f>+IFERROR((IF(ISTEXT(HT$5)=FALSE,(INDEX(FRED!$1:$1048576,MATCH(US!HT$5,FRED!$A:$A,0),MATCH(US!$B31,FRED!$1:$1,0))),(SUM(HH31:HS31)))),"")</f>
        <v>71915</v>
      </c>
      <c r="HU31" s="59">
        <f>+IFERROR((IF(ISTEXT(HU$5)=FALSE,(INDEX(FRED!$1:$1048576,MATCH(US!HU$5,FRED!$A:$A,0),MATCH(US!$B31,FRED!$1:$1,0))),(SUM(HI31:HT31)))),"")</f>
        <v>75717</v>
      </c>
      <c r="HV31" s="59">
        <f>+IFERROR((IF(ISTEXT(HV$5)=FALSE,(INDEX(FRED!$1:$1048576,MATCH(US!HV$5,FRED!$A:$A,0),MATCH(US!$B31,FRED!$1:$1,0))),(SUM(HJ31:HU31)))),"")</f>
        <v>78406</v>
      </c>
      <c r="HW31" s="59">
        <f>+IFERROR((IF(ISTEXT(HW$5)=FALSE,(INDEX(FRED!$1:$1048576,MATCH(US!HW$5,FRED!$A:$A,0),MATCH(US!$B31,FRED!$1:$1,0))),(SUM(HK31:HV31)))),"")</f>
        <v>77742</v>
      </c>
      <c r="HX31" s="59">
        <f>+IFERROR((IF(ISTEXT(HX$5)=FALSE,(INDEX(FRED!$1:$1048576,MATCH(US!HX$5,FRED!$A:$A,0),MATCH(US!$B31,FRED!$1:$1,0))),(SUM(HL31:HW31)))),"")</f>
        <v>75843</v>
      </c>
      <c r="HY31" s="59">
        <f>+IFERROR((IF(ISTEXT(HY$5)=FALSE,(INDEX(FRED!$1:$1048576,MATCH(US!HY$5,FRED!$A:$A,0),MATCH(US!$B31,FRED!$1:$1,0))),(SUM(HM31:HX31)))),"")</f>
        <v>74515</v>
      </c>
      <c r="HZ31" s="59">
        <f>+IFERROR((IF(ISTEXT(HZ$5)=FALSE,(INDEX(FRED!$1:$1048576,MATCH(US!HZ$5,FRED!$A:$A,0),MATCH(US!$B31,FRED!$1:$1,0))),(SUM(HN31:HY31)))),"")</f>
        <v>76149</v>
      </c>
      <c r="IA31" s="59">
        <f>+IFERROR((IF(ISTEXT(IA$5)=FALSE,(INDEX(FRED!$1:$1048576,MATCH(US!IA$5,FRED!$A:$A,0),MATCH(US!$B31,FRED!$1:$1,0))),(SUM(HO31:HZ31)))),"")</f>
        <v>77248</v>
      </c>
      <c r="IB31" s="59">
        <f>+IFERROR((IF(ISTEXT(IB$5)=FALSE,(INDEX(FRED!$1:$1048576,MATCH(US!IB$5,FRED!$A:$A,0),MATCH(US!$B31,FRED!$1:$1,0))),(SUM(HP31:IA31)))),"")</f>
        <v>77190</v>
      </c>
      <c r="IC31" s="60">
        <f>+IFERROR((IF(ISTEXT(IC$5)=FALSE,(INDEX(FRED!$1:$1048576,MATCH(US!IC$5,FRED!$A:$A,0),MATCH(US!$B31,FRED!$1:$1,0))),(SUM(HQ31:IB31)))),"")</f>
        <v>904809</v>
      </c>
      <c r="ID31" s="59">
        <f>+IFERROR((IF(ISTEXT(ID$5)=FALSE,(INDEX(FRED!$1:$1048576,MATCH(US!ID$5,FRED!$A:$A,0),MATCH(US!$B31,FRED!$1:$1,0))),(SUM(HR31:IC31)))),"")</f>
        <v>76418</v>
      </c>
      <c r="IE31" s="59">
        <f>+IFERROR((IF(ISTEXT(IE$5)=FALSE,(INDEX(FRED!$1:$1048576,MATCH(US!IE$5,FRED!$A:$A,0),MATCH(US!$B31,FRED!$1:$1,0))),(SUM(HS31:ID31)))),"")</f>
        <v>76049</v>
      </c>
      <c r="IF31" s="59">
        <f>+IFERROR((IF(ISTEXT(IF$5)=FALSE,(INDEX(FRED!$1:$1048576,MATCH(US!IF$5,FRED!$A:$A,0),MATCH(US!$B31,FRED!$1:$1,0))),(SUM(HT31:IE31)))),"")</f>
        <v>79044</v>
      </c>
      <c r="IG31" s="59">
        <f>+IFERROR((IF(ISTEXT(IG$5)=FALSE,(INDEX(FRED!$1:$1048576,MATCH(US!IG$5,FRED!$A:$A,0),MATCH(US!$B31,FRED!$1:$1,0))),(SUM(HU31:IF31)))),"")</f>
        <v>79514</v>
      </c>
      <c r="IH31" s="59">
        <f>+IFERROR((IF(ISTEXT(IH$5)=FALSE,(INDEX(FRED!$1:$1048576,MATCH(US!IH$5,FRED!$A:$A,0),MATCH(US!$B31,FRED!$1:$1,0))),(SUM(HV31:IG31)))),"")</f>
        <v>79102</v>
      </c>
      <c r="II31" s="59">
        <f>+IFERROR((IF(ISTEXT(II$5)=FALSE,(INDEX(FRED!$1:$1048576,MATCH(US!II$5,FRED!$A:$A,0),MATCH(US!$B31,FRED!$1:$1,0))),(SUM(HW31:IH31)))),"")</f>
        <v>76378</v>
      </c>
      <c r="IJ31" s="59">
        <f>+IFERROR((IF(ISTEXT(IJ$5)=FALSE,(INDEX(FRED!$1:$1048576,MATCH(US!IJ$5,FRED!$A:$A,0),MATCH(US!$B31,FRED!$1:$1,0))),(SUM(HX31:II31)))),"")</f>
        <v>78251</v>
      </c>
      <c r="IK31" s="59">
        <f>+IFERROR((IF(ISTEXT(IK$5)=FALSE,(INDEX(FRED!$1:$1048576,MATCH(US!IK$5,FRED!$A:$A,0),MATCH(US!$B31,FRED!$1:$1,0))),(SUM(HY31:IJ31)))),"")</f>
        <v>82373</v>
      </c>
      <c r="IL31" s="59">
        <f>+IFERROR((IF(ISTEXT(IL$5)=FALSE,(INDEX(FRED!$1:$1048576,MATCH(US!IL$5,FRED!$A:$A,0),MATCH(US!$B31,FRED!$1:$1,0))),(SUM(HZ31:IK31)))),"")</f>
        <v>79568</v>
      </c>
      <c r="IM31" s="59">
        <f>+IFERROR((IF(ISTEXT(IM$5)=FALSE,(INDEX(FRED!$1:$1048576,MATCH(US!IM$5,FRED!$A:$A,0),MATCH(US!$B31,FRED!$1:$1,0))),(SUM(IA31:IL31)))),"")</f>
        <v>78826</v>
      </c>
      <c r="IN31" s="59">
        <f>+IFERROR((IF(ISTEXT(IN$5)=FALSE,(INDEX(FRED!$1:$1048576,MATCH(US!IN$5,FRED!$A:$A,0),MATCH(US!$B31,FRED!$1:$1,0))),(SUM(IB31:IM31)))),"")</f>
        <v>79301</v>
      </c>
      <c r="IO31" s="59">
        <f>+IFERROR((IF(ISTEXT(IO$5)=FALSE,(INDEX(FRED!$1:$1048576,MATCH(US!IO$5,FRED!$A:$A,0),MATCH(US!$B31,FRED!$1:$1,0))),(SUM(IC31:IN31)))),"")</f>
        <v>82482</v>
      </c>
      <c r="IP31" s="60">
        <f>+IFERROR((IF(ISTEXT(IP$5)=FALSE,(INDEX(FRED!$1:$1048576,MATCH(US!IP$5,FRED!$A:$A,0),MATCH(US!$B31,FRED!$1:$1,0))),(SUM(ID31:IO31)))),"")</f>
        <v>947306</v>
      </c>
      <c r="IQ31" s="59">
        <f>+IFERROR((IF(ISTEXT(IQ$5)=FALSE,(INDEX(FRED!$1:$1048576,MATCH(US!IQ$5,FRED!$A:$A,0),MATCH(US!$B31,FRED!$1:$1,0))),(SUM(IE31:IP31)))),"")</f>
        <v>83352</v>
      </c>
      <c r="IR31" s="59">
        <f>+IFERROR((IF(ISTEXT(IR$5)=FALSE,(INDEX(FRED!$1:$1048576,MATCH(US!IR$5,FRED!$A:$A,0),MATCH(US!$B31,FRED!$1:$1,0))),(SUM(IF31:IQ31)))),"")</f>
        <v>83202</v>
      </c>
      <c r="IS31" s="59">
        <f>+IFERROR((IF(ISTEXT(IS$5)=FALSE,(INDEX(FRED!$1:$1048576,MATCH(US!IS$5,FRED!$A:$A,0),MATCH(US!$B31,FRED!$1:$1,0))),(SUM(IG31:IR31)))),"")</f>
        <v>82908</v>
      </c>
      <c r="IT31" s="59">
        <f>+IFERROR((IF(ISTEXT(IT$5)=FALSE,(INDEX(FRED!$1:$1048576,MATCH(US!IT$5,FRED!$A:$A,0),MATCH(US!$B31,FRED!$1:$1,0))),(SUM(IH31:IS31)))),"")</f>
        <v>85782</v>
      </c>
      <c r="IU31" s="59">
        <f>+IFERROR((IF(ISTEXT(IU$5)=FALSE,(INDEX(FRED!$1:$1048576,MATCH(US!IU$5,FRED!$A:$A,0),MATCH(US!$B31,FRED!$1:$1,0))),(SUM(II31:IT31)))),"")</f>
        <v>85014</v>
      </c>
      <c r="IV31" s="59">
        <f>+IFERROR((IF(ISTEXT(IV$5)=FALSE,(INDEX(FRED!$1:$1048576,MATCH(US!IV$5,FRED!$A:$A,0),MATCH(US!$B31,FRED!$1:$1,0))),(SUM(IJ31:IU31)))),"")</f>
        <v>85017</v>
      </c>
      <c r="IW31" s="59">
        <f>+IFERROR((IF(ISTEXT(IW$5)=FALSE,(INDEX(FRED!$1:$1048576,MATCH(US!IW$5,FRED!$A:$A,0),MATCH(US!$B31,FRED!$1:$1,0))),(SUM(IK31:IV31)))),"")</f>
        <v>89745</v>
      </c>
      <c r="IX31" s="59">
        <f>+IFERROR((IF(ISTEXT(IX$5)=FALSE,(INDEX(FRED!$1:$1048576,MATCH(US!IX$5,FRED!$A:$A,0),MATCH(US!$B31,FRED!$1:$1,0))),(SUM(IL31:IW31)))),"")</f>
        <v>88610</v>
      </c>
      <c r="IY31" s="59">
        <f>+IFERROR((IF(ISTEXT(IY$5)=FALSE,(INDEX(FRED!$1:$1048576,MATCH(US!IY$5,FRED!$A:$A,0),MATCH(US!$B31,FRED!$1:$1,0))),(SUM(IM31:IX31)))),"")</f>
        <v>90474</v>
      </c>
      <c r="IZ31" s="59">
        <f>+IFERROR((IF(ISTEXT(IZ$5)=FALSE,(INDEX(FRED!$1:$1048576,MATCH(US!IZ$5,FRED!$A:$A,0),MATCH(US!$B31,FRED!$1:$1,0))),(SUM(IN31:IY31)))),"")</f>
        <v>91950</v>
      </c>
      <c r="JA31" s="59">
        <f>+IFERROR((IF(ISTEXT(JA$5)=FALSE,(INDEX(FRED!$1:$1048576,MATCH(US!JA$5,FRED!$A:$A,0),MATCH(US!$B31,FRED!$1:$1,0))),(SUM(IO31:IZ31)))),"")</f>
        <v>90842</v>
      </c>
      <c r="JB31" s="59">
        <f>+IFERROR((IF(ISTEXT(JB$5)=FALSE,(INDEX(FRED!$1:$1048576,MATCH(US!JB$5,FRED!$A:$A,0),MATCH(US!$B31,FRED!$1:$1,0))),(SUM(IP31:JA31)))),"")</f>
        <v>89094</v>
      </c>
      <c r="JC31" s="60">
        <f>+IFERROR((IF(ISTEXT(JC$5)=FALSE,(INDEX(FRED!$1:$1048576,MATCH(US!JC$5,FRED!$A:$A,0),MATCH(US!$B31,FRED!$1:$1,0))),(SUM(IQ31:JB31)))),"")</f>
        <v>1045990</v>
      </c>
      <c r="JD31" s="59">
        <f>+IFERROR((IF(ISTEXT(JD$5)=FALSE,(INDEX(FRED!$1:$1048576,MATCH(US!JD$5,FRED!$A:$A,0),MATCH(US!$B31,FRED!$1:$1,0))),(SUM(IR31:JC31)))),"")</f>
        <v>91777</v>
      </c>
      <c r="JE31" s="59">
        <f>+IFERROR((IF(ISTEXT(JE$5)=FALSE,(INDEX(FRED!$1:$1048576,MATCH(US!JE$5,FRED!$A:$A,0),MATCH(US!$B31,FRED!$1:$1,0))),(SUM(IS31:JD31)))),"")</f>
        <v>92659</v>
      </c>
      <c r="JF31" s="59">
        <f>+IFERROR((IF(ISTEXT(JF$5)=FALSE,(INDEX(FRED!$1:$1048576,MATCH(US!JF$5,FRED!$A:$A,0),MATCH(US!$B31,FRED!$1:$1,0))),(SUM(IT31:JE31)))),"")</f>
        <v>93813</v>
      </c>
      <c r="JG31" s="59">
        <f>+IFERROR((IF(ISTEXT(JG$5)=FALSE,(INDEX(FRED!$1:$1048576,MATCH(US!JG$5,FRED!$A:$A,0),MATCH(US!$B31,FRED!$1:$1,0))),(SUM(IU31:JF31)))),"")</f>
        <v>94523</v>
      </c>
      <c r="JH31" s="59">
        <f>+IFERROR((IF(ISTEXT(JH$5)=FALSE,(INDEX(FRED!$1:$1048576,MATCH(US!JH$5,FRED!$A:$A,0),MATCH(US!$B31,FRED!$1:$1,0))),(SUM(IV31:JG31)))),"")</f>
        <v>95234</v>
      </c>
      <c r="JI31" s="59">
        <f>+IFERROR((IF(ISTEXT(JI$5)=FALSE,(INDEX(FRED!$1:$1048576,MATCH(US!JI$5,FRED!$A:$A,0),MATCH(US!$B31,FRED!$1:$1,0))),(SUM(IW31:JH31)))),"")</f>
        <v>92947</v>
      </c>
      <c r="JJ31" s="59">
        <f>+IFERROR((IF(ISTEXT(JJ$5)=FALSE,(INDEX(FRED!$1:$1048576,MATCH(US!JJ$5,FRED!$A:$A,0),MATCH(US!$B31,FRED!$1:$1,0))),(SUM(IX31:JI31)))),"")</f>
        <v>90743</v>
      </c>
      <c r="JK31" s="59">
        <f>+IFERROR((IF(ISTEXT(JK$5)=FALSE,(INDEX(FRED!$1:$1048576,MATCH(US!JK$5,FRED!$A:$A,0),MATCH(US!$B31,FRED!$1:$1,0))),(SUM(IY31:JJ31)))),"")</f>
        <v>89960</v>
      </c>
      <c r="JL31" s="59">
        <f>+IFERROR((IF(ISTEXT(JL$5)=FALSE,(INDEX(FRED!$1:$1048576,MATCH(US!JL$5,FRED!$A:$A,0),MATCH(US!$B31,FRED!$1:$1,0))),(SUM(IZ31:JK31)))),"")</f>
        <v>90381</v>
      </c>
      <c r="JM31" s="59">
        <f>+IFERROR((IF(ISTEXT(JM$5)=FALSE,(INDEX(FRED!$1:$1048576,MATCH(US!JM$5,FRED!$A:$A,0),MATCH(US!$B31,FRED!$1:$1,0))),(SUM(JA31:JL31)))),"")</f>
        <v>88609</v>
      </c>
      <c r="JN31" s="59">
        <f>+IFERROR((IF(ISTEXT(JN$5)=FALSE,(INDEX(FRED!$1:$1048576,MATCH(US!JN$5,FRED!$A:$A,0),MATCH(US!$B31,FRED!$1:$1,0))),(SUM(JB31:JM31)))),"")</f>
        <v>91588</v>
      </c>
      <c r="JO31" s="59">
        <f>+IFERROR((IF(ISTEXT(JO$5)=FALSE,(INDEX(FRED!$1:$1048576,MATCH(US!JO$5,FRED!$A:$A,0),MATCH(US!$B31,FRED!$1:$1,0))),(SUM(JC31:JN31)))),"")</f>
        <v>91273</v>
      </c>
      <c r="JP31" s="60">
        <f>+IFERROR((IF(ISTEXT(JP$5)=FALSE,(INDEX(FRED!$1:$1048576,MATCH(US!JP$5,FRED!$A:$A,0),MATCH(US!$B31,FRED!$1:$1,0))),(SUM(JD31:JO31)))),"")</f>
        <v>1103507</v>
      </c>
      <c r="JQ31" s="59">
        <f>+IFERROR((IF(ISTEXT(JQ$5)=FALSE,(INDEX(FRED!$1:$1048576,MATCH(US!JQ$5,FRED!$A:$A,0),MATCH(US!$B31,FRED!$1:$1,0))),(SUM(JE31:JP31)))),"")</f>
        <v>90836</v>
      </c>
      <c r="JR31" s="59">
        <f>+IFERROR((IF(ISTEXT(JR$5)=FALSE,(INDEX(FRED!$1:$1048576,MATCH(US!JR$5,FRED!$A:$A,0),MATCH(US!$B31,FRED!$1:$1,0))),(SUM(JF31:JQ31)))),"")</f>
        <v>89237</v>
      </c>
      <c r="JS31" s="59">
        <f>+IFERROR((IF(ISTEXT(JS$5)=FALSE,(INDEX(FRED!$1:$1048576,MATCH(US!JS$5,FRED!$A:$A,0),MATCH(US!$B31,FRED!$1:$1,0))),(SUM(JG31:JR31)))),"")</f>
        <v>87420</v>
      </c>
      <c r="JT31" s="59">
        <f>+IFERROR((IF(ISTEXT(JT$5)=FALSE,(INDEX(FRED!$1:$1048576,MATCH(US!JT$5,FRED!$A:$A,0),MATCH(US!$B31,FRED!$1:$1,0))),(SUM(JH31:JS31)))),"")</f>
        <v>85958</v>
      </c>
      <c r="JU31" s="59">
        <f>+IFERROR((IF(ISTEXT(JU$5)=FALSE,(INDEX(FRED!$1:$1048576,MATCH(US!JU$5,FRED!$A:$A,0),MATCH(US!$B31,FRED!$1:$1,0))),(SUM(JI31:JT31)))),"")</f>
        <v>84772</v>
      </c>
      <c r="JV31" s="59">
        <f>+IFERROR((IF(ISTEXT(JV$5)=FALSE,(INDEX(FRED!$1:$1048576,MATCH(US!JV$5,FRED!$A:$A,0),MATCH(US!$B31,FRED!$1:$1,0))),(SUM(JJ31:JU31)))),"")</f>
        <v>83754</v>
      </c>
      <c r="JW31" s="59">
        <f>+IFERROR((IF(ISTEXT(JW$5)=FALSE,(INDEX(FRED!$1:$1048576,MATCH(US!JW$5,FRED!$A:$A,0),MATCH(US!$B31,FRED!$1:$1,0))),(SUM(JK31:JV31)))),"")</f>
        <v>83161</v>
      </c>
      <c r="JX31" s="59">
        <f>+IFERROR((IF(ISTEXT(JX$5)=FALSE,(INDEX(FRED!$1:$1048576,MATCH(US!JX$5,FRED!$A:$A,0),MATCH(US!$B31,FRED!$1:$1,0))),(SUM(JL31:JW31)))),"")</f>
        <v>85054</v>
      </c>
      <c r="JY31" s="59">
        <f>+IFERROR((IF(ISTEXT(JY$5)=FALSE,(INDEX(FRED!$1:$1048576,MATCH(US!JY$5,FRED!$A:$A,0),MATCH(US!$B31,FRED!$1:$1,0))),(SUM(JM31:JX31)))),"")</f>
        <v>82229</v>
      </c>
      <c r="JZ31" s="59">
        <f>+IFERROR((IF(ISTEXT(JZ$5)=FALSE,(INDEX(FRED!$1:$1048576,MATCH(US!JZ$5,FRED!$A:$A,0),MATCH(US!$B31,FRED!$1:$1,0))),(SUM(JN31:JY31)))),"")</f>
        <v>78636</v>
      </c>
      <c r="KA31" s="59">
        <f>+IFERROR((IF(ISTEXT(KA$5)=FALSE,(INDEX(FRED!$1:$1048576,MATCH(US!KA$5,FRED!$A:$A,0),MATCH(US!$B31,FRED!$1:$1,0))),(SUM(JO31:JZ31)))),"")</f>
        <v>81329</v>
      </c>
      <c r="KB31" s="59">
        <f>+IFERROR((IF(ISTEXT(KB$5)=FALSE,(INDEX(FRED!$1:$1048576,MATCH(US!KB$5,FRED!$A:$A,0),MATCH(US!$B31,FRED!$1:$1,0))),(SUM(JP31:KA31)))),"")</f>
        <v>82214</v>
      </c>
      <c r="KC31" s="60">
        <f>+IFERROR((IF(ISTEXT(KC$5)=FALSE,(INDEX(FRED!$1:$1048576,MATCH(US!KC$5,FRED!$A:$A,0),MATCH(US!$B31,FRED!$1:$1,0))),(SUM(JQ31:KB31)))),"")</f>
        <v>1014600</v>
      </c>
      <c r="KD31" s="59">
        <f>+IFERROR((IF(ISTEXT(KD$5)=FALSE,(INDEX(FRED!$1:$1048576,MATCH(US!KD$5,FRED!$A:$A,0),MATCH(US!$B31,FRED!$1:$1,0))),(SUM(JR31:KC31)))),"")</f>
        <v>83753</v>
      </c>
      <c r="KE31" s="59">
        <f>+IFERROR((IF(ISTEXT(KE$5)=FALSE,(INDEX(FRED!$1:$1048576,MATCH(US!KE$5,FRED!$A:$A,0),MATCH(US!$B31,FRED!$1:$1,0))),(SUM(JS31:KD31)))),"")</f>
        <v>83716</v>
      </c>
      <c r="KF31" s="59">
        <f>+IFERROR((IF(ISTEXT(KF$5)=FALSE,(INDEX(FRED!$1:$1048576,MATCH(US!KF$5,FRED!$A:$A,0),MATCH(US!$B31,FRED!$1:$1,0))),(SUM(JT31:KE31)))),"")</f>
        <v>83944</v>
      </c>
      <c r="KG31" s="59">
        <f>+IFERROR((IF(ISTEXT(KG$5)=FALSE,(INDEX(FRED!$1:$1048576,MATCH(US!KG$5,FRED!$A:$A,0),MATCH(US!$B31,FRED!$1:$1,0))),(SUM(JU31:KF31)))),"")</f>
        <v>84050</v>
      </c>
      <c r="KH31" s="59">
        <f>+IFERROR((IF(ISTEXT(KH$5)=FALSE,(INDEX(FRED!$1:$1048576,MATCH(US!KH$5,FRED!$A:$A,0),MATCH(US!$B31,FRED!$1:$1,0))),(SUM(JV31:KG31)))),"")</f>
        <v>83550</v>
      </c>
      <c r="KI31" s="59">
        <f>+IFERROR((IF(ISTEXT(KI$5)=FALSE,(INDEX(FRED!$1:$1048576,MATCH(US!KI$5,FRED!$A:$A,0),MATCH(US!$B31,FRED!$1:$1,0))),(SUM(JW31:KH31)))),"")</f>
        <v>85286</v>
      </c>
      <c r="KJ31" s="59">
        <f>+IFERROR((IF(ISTEXT(KJ$5)=FALSE,(INDEX(FRED!$1:$1048576,MATCH(US!KJ$5,FRED!$A:$A,0),MATCH(US!$B31,FRED!$1:$1,0))),(SUM(JX31:KI31)))),"")</f>
        <v>84345</v>
      </c>
      <c r="KK31" s="59">
        <f>+IFERROR((IF(ISTEXT(KK$5)=FALSE,(INDEX(FRED!$1:$1048576,MATCH(US!KK$5,FRED!$A:$A,0),MATCH(US!$B31,FRED!$1:$1,0))),(SUM(JY31:KJ31)))),"")</f>
        <v>83433</v>
      </c>
      <c r="KL31" s="59">
        <f>+IFERROR((IF(ISTEXT(KL$5)=FALSE,(INDEX(FRED!$1:$1048576,MATCH(US!KL$5,FRED!$A:$A,0),MATCH(US!$B31,FRED!$1:$1,0))),(SUM(JZ31:KK31)))),"")</f>
        <v>82679</v>
      </c>
      <c r="KM31" s="59">
        <f>+IFERROR((IF(ISTEXT(KM$5)=FALSE,(INDEX(FRED!$1:$1048576,MATCH(US!KM$5,FRED!$A:$A,0),MATCH(US!$B31,FRED!$1:$1,0))),(SUM(KA31:KL31)))),"")</f>
        <v>83083</v>
      </c>
      <c r="KN31" s="59">
        <f>+IFERROR((IF(ISTEXT(KN$5)=FALSE,(INDEX(FRED!$1:$1048576,MATCH(US!KN$5,FRED!$A:$A,0),MATCH(US!$B31,FRED!$1:$1,0))),(SUM(KB31:KM31)))),"")</f>
        <v>85163</v>
      </c>
      <c r="KO31" s="59">
        <f>+IFERROR((IF(ISTEXT(KO$5)=FALSE,(INDEX(FRED!$1:$1048576,MATCH(US!KO$5,FRED!$A:$A,0),MATCH(US!$B31,FRED!$1:$1,0))),(SUM(KC31:KN31)))),"")</f>
        <v>86645</v>
      </c>
      <c r="KP31" s="60">
        <f>+IFERROR((IF(ISTEXT(KP$5)=FALSE,(INDEX(FRED!$1:$1048576,MATCH(US!KP$5,FRED!$A:$A,0),MATCH(US!$B31,FRED!$1:$1,0))),(SUM(KD31:KO31)))),"")</f>
        <v>1009647</v>
      </c>
      <c r="KQ31" s="59">
        <f>+IFERROR((IF(ISTEXT(KQ$5)=FALSE,(INDEX(FRED!$1:$1048576,MATCH(US!KQ$5,FRED!$A:$A,0),MATCH(US!$B31,FRED!$1:$1,0))),(SUM(KE31:KP31)))),"")</f>
        <v>88932</v>
      </c>
      <c r="KR31" s="59">
        <f>+IFERROR((IF(ISTEXT(KR$5)=FALSE,(INDEX(FRED!$1:$1048576,MATCH(US!KR$5,FRED!$A:$A,0),MATCH(US!$B31,FRED!$1:$1,0))),(SUM(KF31:KQ31)))),"")</f>
        <v>90699</v>
      </c>
      <c r="KS31" s="59">
        <f>+IFERROR((IF(ISTEXT(KS$5)=FALSE,(INDEX(FRED!$1:$1048576,MATCH(US!KS$5,FRED!$A:$A,0),MATCH(US!$B31,FRED!$1:$1,0))),(SUM(KG31:KR31)))),"")</f>
        <v>93975</v>
      </c>
      <c r="KT31" s="59">
        <f>+IFERROR((IF(ISTEXT(KT$5)=FALSE,(INDEX(FRED!$1:$1048576,MATCH(US!KT$5,FRED!$A:$A,0),MATCH(US!$B31,FRED!$1:$1,0))),(SUM(KH31:KS31)))),"")</f>
        <v>93312</v>
      </c>
      <c r="KU31" s="59">
        <f>+IFERROR((IF(ISTEXT(KU$5)=FALSE,(INDEX(FRED!$1:$1048576,MATCH(US!KU$5,FRED!$A:$A,0),MATCH(US!$B31,FRED!$1:$1,0))),(SUM(KI31:KT31)))),"")</f>
        <v>97825</v>
      </c>
      <c r="KV31" s="59">
        <f>+IFERROR((IF(ISTEXT(KV$5)=FALSE,(INDEX(FRED!$1:$1048576,MATCH(US!KV$5,FRED!$A:$A,0),MATCH(US!$B31,FRED!$1:$1,0))),(SUM(KJ31:KU31)))),"")</f>
        <v>99500</v>
      </c>
      <c r="KW31" s="59">
        <f>+IFERROR((IF(ISTEXT(KW$5)=FALSE,(INDEX(FRED!$1:$1048576,MATCH(US!KW$5,FRED!$A:$A,0),MATCH(US!$B31,FRED!$1:$1,0))),(SUM(KK31:KV31)))),"")</f>
        <v>100239</v>
      </c>
      <c r="KX31" s="59">
        <f>+IFERROR((IF(ISTEXT(KX$5)=FALSE,(INDEX(FRED!$1:$1048576,MATCH(US!KX$5,FRED!$A:$A,0),MATCH(US!$B31,FRED!$1:$1,0))),(SUM(KL31:KW31)))),"")</f>
        <v>100559</v>
      </c>
      <c r="KY31" s="59">
        <f>+IFERROR((IF(ISTEXT(KY$5)=FALSE,(INDEX(FRED!$1:$1048576,MATCH(US!KY$5,FRED!$A:$A,0),MATCH(US!$B31,FRED!$1:$1,0))),(SUM(KM31:KX31)))),"")</f>
        <v>102673</v>
      </c>
      <c r="KZ31" s="59">
        <f>+IFERROR((IF(ISTEXT(KZ$5)=FALSE,(INDEX(FRED!$1:$1048576,MATCH(US!KZ$5,FRED!$A:$A,0),MATCH(US!$B31,FRED!$1:$1,0))),(SUM(KN31:KY31)))),"")</f>
        <v>106173</v>
      </c>
      <c r="LA31" s="59">
        <f>+IFERROR((IF(ISTEXT(LA$5)=FALSE,(INDEX(FRED!$1:$1048576,MATCH(US!LA$5,FRED!$A:$A,0),MATCH(US!$B31,FRED!$1:$1,0))),(SUM(KO31:KZ31)))),"")</f>
        <v>106622</v>
      </c>
      <c r="LB31" s="59">
        <f>+IFERROR((IF(ISTEXT(LB$5)=FALSE,(INDEX(FRED!$1:$1048576,MATCH(US!LB$5,FRED!$A:$A,0),MATCH(US!$B31,FRED!$1:$1,0))),(SUM(KP31:LA31)))),"")</f>
        <v>106444</v>
      </c>
      <c r="LC31" s="60">
        <f>+IFERROR((IF(ISTEXT(LC$5)=FALSE,(INDEX(FRED!$1:$1048576,MATCH(US!LC$5,FRED!$A:$A,0),MATCH(US!$B31,FRED!$1:$1,0))),(SUM(KQ31:LB31)))),"")</f>
        <v>1186953</v>
      </c>
      <c r="LD31" s="59">
        <f>+IFERROR((IF(ISTEXT(LD$5)=FALSE,(INDEX(FRED!$1:$1048576,MATCH(US!LD$5,FRED!$A:$A,0),MATCH(US!$B31,FRED!$1:$1,0))),(SUM(KR31:LC31)))),"")</f>
        <v>105630</v>
      </c>
      <c r="LE31" s="59">
        <f>+IFERROR((IF(ISTEXT(LE$5)=FALSE,(INDEX(FRED!$1:$1048576,MATCH(US!LE$5,FRED!$A:$A,0),MATCH(US!$B31,FRED!$1:$1,0))),(SUM(KS31:LD31)))),"")</f>
        <v>108675</v>
      </c>
      <c r="LF31" s="59">
        <f>+IFERROR((IF(ISTEXT(LF$5)=FALSE,(INDEX(FRED!$1:$1048576,MATCH(US!LF$5,FRED!$A:$A,0),MATCH(US!$B31,FRED!$1:$1,0))),(SUM(KT31:LE31)))),"")</f>
        <v>107854</v>
      </c>
      <c r="LG31" s="59">
        <f>+IFERROR((IF(ISTEXT(LG$5)=FALSE,(INDEX(FRED!$1:$1048576,MATCH(US!LG$5,FRED!$A:$A,0),MATCH(US!$B31,FRED!$1:$1,0))),(SUM(KU31:LF31)))),"")</f>
        <v>110618</v>
      </c>
      <c r="LH31" s="59">
        <f>+IFERROR((IF(ISTEXT(LH$5)=FALSE,(INDEX(FRED!$1:$1048576,MATCH(US!LH$5,FRED!$A:$A,0),MATCH(US!$B31,FRED!$1:$1,0))),(SUM(KV31:LG31)))),"")</f>
        <v>112145</v>
      </c>
      <c r="LI31" s="59">
        <f>+IFERROR((IF(ISTEXT(LI$5)=FALSE,(INDEX(FRED!$1:$1048576,MATCH(US!LI$5,FRED!$A:$A,0),MATCH(US!$B31,FRED!$1:$1,0))),(SUM(KW31:LH31)))),"")</f>
        <v>110919</v>
      </c>
      <c r="LJ31" s="59">
        <f>+IFERROR((IF(ISTEXT(LJ$5)=FALSE,(INDEX(FRED!$1:$1048576,MATCH(US!LJ$5,FRED!$A:$A,0),MATCH(US!$B31,FRED!$1:$1,0))),(SUM(KX31:LI31)))),"")</f>
        <v>113063</v>
      </c>
      <c r="LK31" s="59">
        <f>+IFERROR((IF(ISTEXT(LK$5)=FALSE,(INDEX(FRED!$1:$1048576,MATCH(US!LK$5,FRED!$A:$A,0),MATCH(US!$B31,FRED!$1:$1,0))),(SUM(KY31:LJ31)))),"")</f>
        <v>113651</v>
      </c>
      <c r="LL31" s="59">
        <f>+IFERROR((IF(ISTEXT(LL$5)=FALSE,(INDEX(FRED!$1:$1048576,MATCH(US!LL$5,FRED!$A:$A,0),MATCH(US!$B31,FRED!$1:$1,0))),(SUM(KZ31:LK31)))),"")</f>
        <v>115626</v>
      </c>
      <c r="LM31" s="59">
        <f>+IFERROR((IF(ISTEXT(LM$5)=FALSE,(INDEX(FRED!$1:$1048576,MATCH(US!LM$5,FRED!$A:$A,0),MATCH(US!$B31,FRED!$1:$1,0))),(SUM(LA31:LL31)))),"")</f>
        <v>117755</v>
      </c>
      <c r="LN31" s="59">
        <f>+IFERROR((IF(ISTEXT(LN$5)=FALSE,(INDEX(FRED!$1:$1048576,MATCH(US!LN$5,FRED!$A:$A,0),MATCH(US!$B31,FRED!$1:$1,0))),(SUM(LB31:LM31)))),"")</f>
        <v>115888</v>
      </c>
      <c r="LO31" s="59">
        <f>+IFERROR((IF(ISTEXT(LO$5)=FALSE,(INDEX(FRED!$1:$1048576,MATCH(US!LO$5,FRED!$A:$A,0),MATCH(US!$B31,FRED!$1:$1,0))),(SUM(LC31:LN31)))),"")</f>
        <v>115632</v>
      </c>
      <c r="LP31" s="60">
        <f>+IFERROR((IF(ISTEXT(LP$5)=FALSE,(INDEX(FRED!$1:$1048576,MATCH(US!LP$5,FRED!$A:$A,0),MATCH(US!$B31,FRED!$1:$1,0))),(SUM(LD31:LO31)))),"")</f>
        <v>1347456</v>
      </c>
      <c r="LQ31" s="59">
        <f>+IFERROR((IF(ISTEXT(LQ$5)=FALSE,(INDEX(FRED!$1:$1048576,MATCH(US!LQ$5,FRED!$A:$A,0),MATCH(US!$B31,FRED!$1:$1,0))),(SUM(LE31:LP31)))),"")</f>
        <v>113754</v>
      </c>
      <c r="LR31" s="59">
        <f>+IFERROR((IF(ISTEXT(LR$5)=FALSE,(INDEX(FRED!$1:$1048576,MATCH(US!LR$5,FRED!$A:$A,0),MATCH(US!$B31,FRED!$1:$1,0))),(SUM(LF31:LQ31)))),"")</f>
        <v>112418</v>
      </c>
      <c r="LS31" s="59">
        <f>+IFERROR((IF(ISTEXT(LS$5)=FALSE,(INDEX(FRED!$1:$1048576,MATCH(US!LS$5,FRED!$A:$A,0),MATCH(US!$B31,FRED!$1:$1,0))),(SUM(LG31:LR31)))),"")</f>
        <v>112326</v>
      </c>
      <c r="LT31" s="59">
        <f>+IFERROR((IF(ISTEXT(LT$5)=FALSE,(INDEX(FRED!$1:$1048576,MATCH(US!LT$5,FRED!$A:$A,0),MATCH(US!$B31,FRED!$1:$1,0))),(SUM(LH31:LS31)))),"")</f>
        <v>112356</v>
      </c>
      <c r="LU31" s="59">
        <f>+IFERROR((IF(ISTEXT(LU$5)=FALSE,(INDEX(FRED!$1:$1048576,MATCH(US!LU$5,FRED!$A:$A,0),MATCH(US!$B31,FRED!$1:$1,0))),(SUM(LI31:LT31)))),"")</f>
        <v>112475</v>
      </c>
      <c r="LV31" s="59">
        <f>+IFERROR((IF(ISTEXT(LV$5)=FALSE,(INDEX(FRED!$1:$1048576,MATCH(US!LV$5,FRED!$A:$A,0),MATCH(US!$B31,FRED!$1:$1,0))),(SUM(LJ31:LU31)))),"")</f>
        <v>111986</v>
      </c>
      <c r="LW31" s="59">
        <f>+IFERROR((IF(ISTEXT(LW$5)=FALSE,(INDEX(FRED!$1:$1048576,MATCH(US!LW$5,FRED!$A:$A,0),MATCH(US!$B31,FRED!$1:$1,0))),(SUM(LK31:LV31)))),"")</f>
        <v>112303</v>
      </c>
      <c r="LX31" s="59">
        <f>+IFERROR((IF(ISTEXT(LX$5)=FALSE,(INDEX(FRED!$1:$1048576,MATCH(US!LX$5,FRED!$A:$A,0),MATCH(US!$B31,FRED!$1:$1,0))),(SUM(LL31:LW31)))),"")</f>
        <v>112701</v>
      </c>
      <c r="LY31" s="59">
        <f>+IFERROR((IF(ISTEXT(LY$5)=FALSE,(INDEX(FRED!$1:$1048576,MATCH(US!LY$5,FRED!$A:$A,0),MATCH(US!$B31,FRED!$1:$1,0))),(SUM(LM31:LX31)))),"")</f>
        <v>114326</v>
      </c>
      <c r="LZ31" s="59">
        <f>+IFERROR((IF(ISTEXT(LZ$5)=FALSE,(INDEX(FRED!$1:$1048576,MATCH(US!LZ$5,FRED!$A:$A,0),MATCH(US!$B31,FRED!$1:$1,0))),(SUM(LN31:LY31)))),"")</f>
        <v>114821</v>
      </c>
      <c r="MA31" s="59">
        <f>+IFERROR((IF(ISTEXT(MA$5)=FALSE,(INDEX(FRED!$1:$1048576,MATCH(US!MA$5,FRED!$A:$A,0),MATCH(US!$B31,FRED!$1:$1,0))),(SUM(LO31:LZ31)))),"")</f>
        <v>115309</v>
      </c>
      <c r="MB31" s="59">
        <f>+IFERROR((IF(ISTEXT(MB$5)=FALSE,(INDEX(FRED!$1:$1048576,MATCH(US!MB$5,FRED!$A:$A,0),MATCH(US!$B31,FRED!$1:$1,0))),(SUM(LP31:MA31)))),"")</f>
        <v>114357</v>
      </c>
      <c r="MC31" s="60">
        <f>+IFERROR((IF(ISTEXT(MC$5)=FALSE,(INDEX(FRED!$1:$1048576,MATCH(US!MC$5,FRED!$A:$A,0),MATCH(US!$B31,FRED!$1:$1,0))),(SUM(LQ31:MB31)))),"")</f>
        <v>1359132</v>
      </c>
      <c r="MD31" s="59">
        <f>+IFERROR((IF(ISTEXT(MD$5)=FALSE,(INDEX(FRED!$1:$1048576,MATCH(US!MD$5,FRED!$A:$A,0),MATCH(US!$B31,FRED!$1:$1,0))),(SUM(LR31:MC31)))),"")</f>
        <v>114128</v>
      </c>
      <c r="ME31" s="59">
        <f>+IFERROR((IF(ISTEXT(ME$5)=FALSE,(INDEX(FRED!$1:$1048576,MATCH(US!ME$5,FRED!$A:$A,0),MATCH(US!$B31,FRED!$1:$1,0))),(SUM(LS31:MD31)))),"")</f>
        <v>0</v>
      </c>
      <c r="MF31" s="59">
        <f>+IFERROR((IF(ISTEXT(MF$5)=FALSE,(INDEX(FRED!$1:$1048576,MATCH(US!MF$5,FRED!$A:$A,0),MATCH(US!$B31,FRED!$1:$1,0))),(SUM(LT31:ME31)))),"")</f>
        <v>0</v>
      </c>
      <c r="MG31" s="59" t="str">
        <f>+IFERROR((IF(ISTEXT(MG$5)=FALSE,(INDEX(FRED!$1:$1048576,MATCH(US!MG$5,FRED!$A:$A,0),MATCH(US!$B31,FRED!$1:$1,0))),(SUM(LU31:MF31)))),"")</f>
        <v/>
      </c>
      <c r="MH31" s="59" t="str">
        <f>+IFERROR((IF(ISTEXT(MH$5)=FALSE,(INDEX(FRED!$1:$1048576,MATCH(US!MH$5,FRED!$A:$A,0),MATCH(US!$B31,FRED!$1:$1,0))),(SUM(LV31:MG31)))),"")</f>
        <v/>
      </c>
      <c r="MI31" s="59" t="str">
        <f>+IFERROR((IF(ISTEXT(MI$5)=FALSE,(INDEX(FRED!$1:$1048576,MATCH(US!MI$5,FRED!$A:$A,0),MATCH(US!$B31,FRED!$1:$1,0))),(SUM(LW31:MH31)))),"")</f>
        <v/>
      </c>
      <c r="MJ31" s="59" t="str">
        <f>+IFERROR((IF(ISTEXT(MJ$5)=FALSE,(INDEX(FRED!$1:$1048576,MATCH(US!MJ$5,FRED!$A:$A,0),MATCH(US!$B31,FRED!$1:$1,0))),(SUM(LX31:MI31)))),"")</f>
        <v/>
      </c>
      <c r="MK31" s="59" t="str">
        <f>+IFERROR((IF(ISTEXT(MK$5)=FALSE,(INDEX(FRED!$1:$1048576,MATCH(US!MK$5,FRED!$A:$A,0),MATCH(US!$B31,FRED!$1:$1,0))),(SUM(LY31:MJ31)))),"")</f>
        <v/>
      </c>
      <c r="ML31" s="59" t="str">
        <f>+IFERROR((IF(ISTEXT(ML$5)=FALSE,(INDEX(FRED!$1:$1048576,MATCH(US!ML$5,FRED!$A:$A,0),MATCH(US!$B31,FRED!$1:$1,0))),(SUM(LZ31:MK31)))),"")</f>
        <v/>
      </c>
      <c r="MM31" s="59" t="str">
        <f>+IFERROR((IF(ISTEXT(MM$5)=FALSE,(INDEX(FRED!$1:$1048576,MATCH(US!MM$5,FRED!$A:$A,0),MATCH(US!$B31,FRED!$1:$1,0))),(SUM(MA31:ML31)))),"")</f>
        <v/>
      </c>
      <c r="MN31" s="59" t="str">
        <f>+IFERROR((IF(ISTEXT(MN$5)=FALSE,(INDEX(FRED!$1:$1048576,MATCH(US!MN$5,FRED!$A:$A,0),MATCH(US!$B31,FRED!$1:$1,0))),(SUM(MB31:MM31)))),"")</f>
        <v/>
      </c>
      <c r="MO31" s="59" t="str">
        <f>+IFERROR((IF(ISTEXT(MO$5)=FALSE,(INDEX(FRED!$1:$1048576,MATCH(US!MO$5,FRED!$A:$A,0),MATCH(US!$B31,FRED!$1:$1,0))),(SUM(MC31:MN31)))),"")</f>
        <v/>
      </c>
      <c r="MP31" s="60">
        <f>+IFERROR((IF(ISTEXT(MP$5)=FALSE,(INDEX(FRED!$1:$1048576,MATCH(US!MP$5,FRED!$A:$A,0),MATCH(US!$B31,FRED!$1:$1,0))),(SUM(MD31:MO31)))),"")</f>
        <v>114128</v>
      </c>
    </row>
    <row r="32" spans="1:354" s="117" customFormat="1" ht="15.95" hidden="1" customHeight="1" outlineLevel="2">
      <c r="A32" s="159"/>
      <c r="B32" s="182" t="s">
        <v>593</v>
      </c>
      <c r="C32" s="206" t="s">
        <v>594</v>
      </c>
      <c r="D32" s="59">
        <f>+IFERROR((IF(ISTEXT(D$5)=FALSE,(INDEX(FRED!$1:$1048576,MATCH(US!D$5,FRED!$A:$A,0),MATCH(US!$B32,FRED!$1:$1,0))),(SUM(#REF!)))),"")</f>
        <v>0</v>
      </c>
      <c r="E32" s="59">
        <f>+IFERROR((IF(ISTEXT(E$5)=FALSE,(INDEX(FRED!$1:$1048576,MATCH(US!E$5,FRED!$A:$A,0),MATCH(US!$B32,FRED!$1:$1,0))),(SUM(#REF!)))),"")</f>
        <v>0</v>
      </c>
      <c r="F32" s="59">
        <f>+IFERROR((IF(ISTEXT(F$5)=FALSE,(INDEX(FRED!$1:$1048576,MATCH(US!F$5,FRED!$A:$A,0),MATCH(US!$B32,FRED!$1:$1,0))),(SUM(#REF!)))),"")</f>
        <v>0</v>
      </c>
      <c r="G32" s="59">
        <f>+IFERROR((IF(ISTEXT(G$5)=FALSE,(INDEX(FRED!$1:$1048576,MATCH(US!G$5,FRED!$A:$A,0),MATCH(US!$B32,FRED!$1:$1,0))),(SUM(#REF!)))),"")</f>
        <v>0</v>
      </c>
      <c r="H32" s="59">
        <f>+IFERROR((IF(ISTEXT(H$5)=FALSE,(INDEX(FRED!$1:$1048576,MATCH(US!H$5,FRED!$A:$A,0),MATCH(US!$B32,FRED!$1:$1,0))),(SUM(#REF!)))),"")</f>
        <v>0</v>
      </c>
      <c r="I32" s="59">
        <f>+IFERROR((IF(ISTEXT(I$5)=FALSE,(INDEX(FRED!$1:$1048576,MATCH(US!I$5,FRED!$A:$A,0),MATCH(US!$B32,FRED!$1:$1,0))),(SUM(#REF!)))),"")</f>
        <v>0</v>
      </c>
      <c r="J32" s="59">
        <f>+IFERROR((IF(ISTEXT(J$5)=FALSE,(INDEX(FRED!$1:$1048576,MATCH(US!J$5,FRED!$A:$A,0),MATCH(US!$B32,FRED!$1:$1,0))),(SUM(#REF!)))),"")</f>
        <v>0</v>
      </c>
      <c r="K32" s="59">
        <f>+IFERROR((IF(ISTEXT(K$5)=FALSE,(INDEX(FRED!$1:$1048576,MATCH(US!K$5,FRED!$A:$A,0),MATCH(US!$B32,FRED!$1:$1,0))),(SUM(#REF!)))),"")</f>
        <v>0</v>
      </c>
      <c r="L32" s="59">
        <f>+IFERROR((IF(ISTEXT(L$5)=FALSE,(INDEX(FRED!$1:$1048576,MATCH(US!L$5,FRED!$A:$A,0),MATCH(US!$B32,FRED!$1:$1,0))),(SUM(#REF!)))),"")</f>
        <v>0</v>
      </c>
      <c r="M32" s="59">
        <f>+IFERROR((IF(ISTEXT(M$5)=FALSE,(INDEX(FRED!$1:$1048576,MATCH(US!M$5,FRED!$A:$A,0),MATCH(US!$B32,FRED!$1:$1,0))),(SUM(A32:L32)))),"")</f>
        <v>0</v>
      </c>
      <c r="N32" s="59">
        <f>+IFERROR((IF(ISTEXT(N$5)=FALSE,(INDEX(FRED!$1:$1048576,MATCH(US!N$5,FRED!$A:$A,0),MATCH(US!$B32,FRED!$1:$1,0))),(SUM(B32:M32)))),"")</f>
        <v>0</v>
      </c>
      <c r="O32" s="59">
        <f>+IFERROR((IF(ISTEXT(O$5)=FALSE,(INDEX(FRED!$1:$1048576,MATCH(US!O$5,FRED!$A:$A,0),MATCH(US!$B32,FRED!$1:$1,0))),(SUM(C32:N32)))),"")</f>
        <v>0</v>
      </c>
      <c r="P32" s="60">
        <f>+IFERROR((IF(ISTEXT(P$5)=FALSE,(INDEX(FRED!$1:$1048576,MATCH(US!P$5,FRED!$A:$A,0),MATCH(US!$B32,FRED!$1:$1,0))),(SUM(D32:O32)))),"")</f>
        <v>0</v>
      </c>
      <c r="Q32" s="59">
        <f>+IFERROR((IF(ISTEXT(Q$5)=FALSE,(INDEX(FRED!$1:$1048576,MATCH(US!Q$5,FRED!$A:$A,0),MATCH(US!$B32,FRED!$1:$1,0))),(SUM(E32:P32)))),"")</f>
        <v>0</v>
      </c>
      <c r="R32" s="59">
        <f>+IFERROR((IF(ISTEXT(R$5)=FALSE,(INDEX(FRED!$1:$1048576,MATCH(US!R$5,FRED!$A:$A,0),MATCH(US!$B32,FRED!$1:$1,0))),(SUM(F32:Q32)))),"")</f>
        <v>0</v>
      </c>
      <c r="S32" s="59">
        <f>+IFERROR((IF(ISTEXT(S$5)=FALSE,(INDEX(FRED!$1:$1048576,MATCH(US!S$5,FRED!$A:$A,0),MATCH(US!$B32,FRED!$1:$1,0))),(SUM(G32:R32)))),"")</f>
        <v>0</v>
      </c>
      <c r="T32" s="59">
        <f>+IFERROR((IF(ISTEXT(T$5)=FALSE,(INDEX(FRED!$1:$1048576,MATCH(US!T$5,FRED!$A:$A,0),MATCH(US!$B32,FRED!$1:$1,0))),(SUM(H32:S32)))),"")</f>
        <v>0</v>
      </c>
      <c r="U32" s="59">
        <f>+IFERROR((IF(ISTEXT(U$5)=FALSE,(INDEX(FRED!$1:$1048576,MATCH(US!U$5,FRED!$A:$A,0),MATCH(US!$B32,FRED!$1:$1,0))),(SUM(I32:T32)))),"")</f>
        <v>0</v>
      </c>
      <c r="V32" s="59">
        <f>+IFERROR((IF(ISTEXT(V$5)=FALSE,(INDEX(FRED!$1:$1048576,MATCH(US!V$5,FRED!$A:$A,0),MATCH(US!$B32,FRED!$1:$1,0))),(SUM(J32:U32)))),"")</f>
        <v>0</v>
      </c>
      <c r="W32" s="59">
        <f>+IFERROR((IF(ISTEXT(W$5)=FALSE,(INDEX(FRED!$1:$1048576,MATCH(US!W$5,FRED!$A:$A,0),MATCH(US!$B32,FRED!$1:$1,0))),(SUM(K32:V32)))),"")</f>
        <v>0</v>
      </c>
      <c r="X32" s="59">
        <f>+IFERROR((IF(ISTEXT(X$5)=FALSE,(INDEX(FRED!$1:$1048576,MATCH(US!X$5,FRED!$A:$A,0),MATCH(US!$B32,FRED!$1:$1,0))),(SUM(L32:W32)))),"")</f>
        <v>0</v>
      </c>
      <c r="Y32" s="59">
        <f>+IFERROR((IF(ISTEXT(Y$5)=FALSE,(INDEX(FRED!$1:$1048576,MATCH(US!Y$5,FRED!$A:$A,0),MATCH(US!$B32,FRED!$1:$1,0))),(SUM(M32:X32)))),"")</f>
        <v>0</v>
      </c>
      <c r="Z32" s="59">
        <f>+IFERROR((IF(ISTEXT(Z$5)=FALSE,(INDEX(FRED!$1:$1048576,MATCH(US!Z$5,FRED!$A:$A,0),MATCH(US!$B32,FRED!$1:$1,0))),(SUM(N32:Y32)))),"")</f>
        <v>0</v>
      </c>
      <c r="AA32" s="59">
        <f>+IFERROR((IF(ISTEXT(AA$5)=FALSE,(INDEX(FRED!$1:$1048576,MATCH(US!AA$5,FRED!$A:$A,0),MATCH(US!$B32,FRED!$1:$1,0))),(SUM(O32:Z32)))),"")</f>
        <v>0</v>
      </c>
      <c r="AB32" s="59">
        <f>+IFERROR((IF(ISTEXT(AB$5)=FALSE,(INDEX(FRED!$1:$1048576,MATCH(US!AB$5,FRED!$A:$A,0),MATCH(US!$B32,FRED!$1:$1,0))),(SUM(P32:AA32)))),"")</f>
        <v>0</v>
      </c>
      <c r="AC32" s="60">
        <f>+IFERROR((IF(ISTEXT(AC$5)=FALSE,(INDEX(FRED!$1:$1048576,MATCH(US!AC$5,FRED!$A:$A,0),MATCH(US!$B32,FRED!$1:$1,0))),(SUM(Q32:AB32)))),"")</f>
        <v>0</v>
      </c>
      <c r="AD32" s="59">
        <f>+IFERROR((IF(ISTEXT(AD$5)=FALSE,(INDEX(FRED!$1:$1048576,MATCH(US!AD$5,FRED!$A:$A,0),MATCH(US!$B32,FRED!$1:$1,0))),(SUM(R32:AC32)))),"")</f>
        <v>211973</v>
      </c>
      <c r="AE32" s="59">
        <f>+IFERROR((IF(ISTEXT(AE$5)=FALSE,(INDEX(FRED!$1:$1048576,MATCH(US!AE$5,FRED!$A:$A,0),MATCH(US!$B32,FRED!$1:$1,0))),(SUM(S32:AD32)))),"")</f>
        <v>214277</v>
      </c>
      <c r="AF32" s="59">
        <f>+IFERROR((IF(ISTEXT(AF$5)=FALSE,(INDEX(FRED!$1:$1048576,MATCH(US!AF$5,FRED!$A:$A,0),MATCH(US!$B32,FRED!$1:$1,0))),(SUM(T32:AE32)))),"")</f>
        <v>201253</v>
      </c>
      <c r="AG32" s="59">
        <f>+IFERROR((IF(ISTEXT(AG$5)=FALSE,(INDEX(FRED!$1:$1048576,MATCH(US!AG$5,FRED!$A:$A,0),MATCH(US!$B32,FRED!$1:$1,0))),(SUM(U32:AF32)))),"")</f>
        <v>203435</v>
      </c>
      <c r="AH32" s="59">
        <f>+IFERROR((IF(ISTEXT(AH$5)=FALSE,(INDEX(FRED!$1:$1048576,MATCH(US!AH$5,FRED!$A:$A,0),MATCH(US!$B32,FRED!$1:$1,0))),(SUM(V32:AG32)))),"")</f>
        <v>210154</v>
      </c>
      <c r="AI32" s="59">
        <f>+IFERROR((IF(ISTEXT(AI$5)=FALSE,(INDEX(FRED!$1:$1048576,MATCH(US!AI$5,FRED!$A:$A,0),MATCH(US!$B32,FRED!$1:$1,0))),(SUM(W32:AH32)))),"")</f>
        <v>204433</v>
      </c>
      <c r="AJ32" s="59">
        <f>+IFERROR((IF(ISTEXT(AJ$5)=FALSE,(INDEX(FRED!$1:$1048576,MATCH(US!AJ$5,FRED!$A:$A,0),MATCH(US!$B32,FRED!$1:$1,0))),(SUM(X32:AI32)))),"")</f>
        <v>207608</v>
      </c>
      <c r="AK32" s="59">
        <f>+IFERROR((IF(ISTEXT(AK$5)=FALSE,(INDEX(FRED!$1:$1048576,MATCH(US!AK$5,FRED!$A:$A,0),MATCH(US!$B32,FRED!$1:$1,0))),(SUM(Y32:AJ32)))),"")</f>
        <v>207256</v>
      </c>
      <c r="AL32" s="59">
        <f>+IFERROR((IF(ISTEXT(AL$5)=FALSE,(INDEX(FRED!$1:$1048576,MATCH(US!AL$5,FRED!$A:$A,0),MATCH(US!$B32,FRED!$1:$1,0))),(SUM(Z32:AK32)))),"")</f>
        <v>207471</v>
      </c>
      <c r="AM32" s="59">
        <f>+IFERROR((IF(ISTEXT(AM$5)=FALSE,(INDEX(FRED!$1:$1048576,MATCH(US!AM$5,FRED!$A:$A,0),MATCH(US!$B32,FRED!$1:$1,0))),(SUM(AA32:AL32)))),"")</f>
        <v>209130</v>
      </c>
      <c r="AN32" s="59">
        <f>+IFERROR((IF(ISTEXT(AN$5)=FALSE,(INDEX(FRED!$1:$1048576,MATCH(US!AN$5,FRED!$A:$A,0),MATCH(US!$B32,FRED!$1:$1,0))),(SUM(AB32:AM32)))),"")</f>
        <v>209198</v>
      </c>
      <c r="AO32" s="59">
        <f>+IFERROR((IF(ISTEXT(AO$5)=FALSE,(INDEX(FRED!$1:$1048576,MATCH(US!AO$5,FRED!$A:$A,0),MATCH(US!$B32,FRED!$1:$1,0))),(SUM(AC32:AN32)))),"")</f>
        <v>216656</v>
      </c>
      <c r="AP32" s="60">
        <f>+IFERROR((IF(ISTEXT(AP$5)=FALSE,(INDEX(FRED!$1:$1048576,MATCH(US!AP$5,FRED!$A:$A,0),MATCH(US!$B32,FRED!$1:$1,0))),(SUM(AD32:AO32)))),"")</f>
        <v>2502844</v>
      </c>
      <c r="AQ32" s="59">
        <f>+IFERROR((IF(ISTEXT(AQ$5)=FALSE,(INDEX(FRED!$1:$1048576,MATCH(US!AQ$5,FRED!$A:$A,0),MATCH(US!$B32,FRED!$1:$1,0))),(SUM(AE32:AP32)))),"")</f>
        <v>213997</v>
      </c>
      <c r="AR32" s="59">
        <f>+IFERROR((IF(ISTEXT(AR$5)=FALSE,(INDEX(FRED!$1:$1048576,MATCH(US!AR$5,FRED!$A:$A,0),MATCH(US!$B32,FRED!$1:$1,0))),(SUM(AF32:AQ32)))),"")</f>
        <v>210873</v>
      </c>
      <c r="AS32" s="59">
        <f>+IFERROR((IF(ISTEXT(AS$5)=FALSE,(INDEX(FRED!$1:$1048576,MATCH(US!AS$5,FRED!$A:$A,0),MATCH(US!$B32,FRED!$1:$1,0))),(SUM(AG32:AR32)))),"")</f>
        <v>203317</v>
      </c>
      <c r="AT32" s="59">
        <f>+IFERROR((IF(ISTEXT(AT$5)=FALSE,(INDEX(FRED!$1:$1048576,MATCH(US!AT$5,FRED!$A:$A,0),MATCH(US!$B32,FRED!$1:$1,0))),(SUM(AH32:AS32)))),"")</f>
        <v>206904</v>
      </c>
      <c r="AU32" s="59">
        <f>+IFERROR((IF(ISTEXT(AU$5)=FALSE,(INDEX(FRED!$1:$1048576,MATCH(US!AU$5,FRED!$A:$A,0),MATCH(US!$B32,FRED!$1:$1,0))),(SUM(AI32:AT32)))),"")</f>
        <v>207997</v>
      </c>
      <c r="AV32" s="59">
        <f>+IFERROR((IF(ISTEXT(AV$5)=FALSE,(INDEX(FRED!$1:$1048576,MATCH(US!AV$5,FRED!$A:$A,0),MATCH(US!$B32,FRED!$1:$1,0))),(SUM(AJ32:AU32)))),"")</f>
        <v>213185</v>
      </c>
      <c r="AW32" s="59">
        <f>+IFERROR((IF(ISTEXT(AW$5)=FALSE,(INDEX(FRED!$1:$1048576,MATCH(US!AW$5,FRED!$A:$A,0),MATCH(US!$B32,FRED!$1:$1,0))),(SUM(AK32:AV32)))),"")</f>
        <v>212517</v>
      </c>
      <c r="AX32" s="59">
        <f>+IFERROR((IF(ISTEXT(AX$5)=FALSE,(INDEX(FRED!$1:$1048576,MATCH(US!AX$5,FRED!$A:$A,0),MATCH(US!$B32,FRED!$1:$1,0))),(SUM(AL32:AW32)))),"")</f>
        <v>214568</v>
      </c>
      <c r="AY32" s="59">
        <f>+IFERROR((IF(ISTEXT(AY$5)=FALSE,(INDEX(FRED!$1:$1048576,MATCH(US!AY$5,FRED!$A:$A,0),MATCH(US!$B32,FRED!$1:$1,0))),(SUM(AM32:AX32)))),"")</f>
        <v>213928</v>
      </c>
      <c r="AZ32" s="59">
        <f>+IFERROR((IF(ISTEXT(AZ$5)=FALSE,(INDEX(FRED!$1:$1048576,MATCH(US!AZ$5,FRED!$A:$A,0),MATCH(US!$B32,FRED!$1:$1,0))),(SUM(AN32:AY32)))),"")</f>
        <v>217356</v>
      </c>
      <c r="BA32" s="59">
        <f>+IFERROR((IF(ISTEXT(BA$5)=FALSE,(INDEX(FRED!$1:$1048576,MATCH(US!BA$5,FRED!$A:$A,0),MATCH(US!$B32,FRED!$1:$1,0))),(SUM(AO32:AZ32)))),"")</f>
        <v>209417</v>
      </c>
      <c r="BB32" s="59">
        <f>+IFERROR((IF(ISTEXT(BB$5)=FALSE,(INDEX(FRED!$1:$1048576,MATCH(US!BB$5,FRED!$A:$A,0),MATCH(US!$B32,FRED!$1:$1,0))),(SUM(AP32:BA32)))),"")</f>
        <v>207664</v>
      </c>
      <c r="BC32" s="60">
        <f>+IFERROR((IF(ISTEXT(BC$5)=FALSE,(INDEX(FRED!$1:$1048576,MATCH(US!BC$5,FRED!$A:$A,0),MATCH(US!$B32,FRED!$1:$1,0))),(SUM(AQ32:BB32)))),"")</f>
        <v>2531723</v>
      </c>
      <c r="BD32" s="59">
        <f>+IFERROR((IF(ISTEXT(BD$5)=FALSE,(INDEX(FRED!$1:$1048576,MATCH(US!BD$5,FRED!$A:$A,0),MATCH(US!$B32,FRED!$1:$1,0))),(SUM(AR32:BC32)))),"")</f>
        <v>207518</v>
      </c>
      <c r="BE32" s="59">
        <f>+IFERROR((IF(ISTEXT(BE$5)=FALSE,(INDEX(FRED!$1:$1048576,MATCH(US!BE$5,FRED!$A:$A,0),MATCH(US!$B32,FRED!$1:$1,0))),(SUM(AS32:BD32)))),"")</f>
        <v>205679</v>
      </c>
      <c r="BF32" s="59">
        <f>+IFERROR((IF(ISTEXT(BF$5)=FALSE,(INDEX(FRED!$1:$1048576,MATCH(US!BF$5,FRED!$A:$A,0),MATCH(US!$B32,FRED!$1:$1,0))),(SUM(AT32:BE32)))),"")</f>
        <v>216272</v>
      </c>
      <c r="BG32" s="59">
        <f>+IFERROR((IF(ISTEXT(BG$5)=FALSE,(INDEX(FRED!$1:$1048576,MATCH(US!BG$5,FRED!$A:$A,0),MATCH(US!$B32,FRED!$1:$1,0))),(SUM(AU32:BF32)))),"")</f>
        <v>216253</v>
      </c>
      <c r="BH32" s="59">
        <f>+IFERROR((IF(ISTEXT(BH$5)=FALSE,(INDEX(FRED!$1:$1048576,MATCH(US!BH$5,FRED!$A:$A,0),MATCH(US!$B32,FRED!$1:$1,0))),(SUM(AV32:BG32)))),"")</f>
        <v>213244</v>
      </c>
      <c r="BI32" s="59">
        <f>+IFERROR((IF(ISTEXT(BI$5)=FALSE,(INDEX(FRED!$1:$1048576,MATCH(US!BI$5,FRED!$A:$A,0),MATCH(US!$B32,FRED!$1:$1,0))),(SUM(AW32:BH32)))),"")</f>
        <v>217209</v>
      </c>
      <c r="BJ32" s="59">
        <f>+IFERROR((IF(ISTEXT(BJ$5)=FALSE,(INDEX(FRED!$1:$1048576,MATCH(US!BJ$5,FRED!$A:$A,0),MATCH(US!$B32,FRED!$1:$1,0))),(SUM(AX32:BI32)))),"")</f>
        <v>218266</v>
      </c>
      <c r="BK32" s="59">
        <f>+IFERROR((IF(ISTEXT(BK$5)=FALSE,(INDEX(FRED!$1:$1048576,MATCH(US!BK$5,FRED!$A:$A,0),MATCH(US!$B32,FRED!$1:$1,0))),(SUM(AY32:BJ32)))),"")</f>
        <v>214856</v>
      </c>
      <c r="BL32" s="59">
        <f>+IFERROR((IF(ISTEXT(BL$5)=FALSE,(INDEX(FRED!$1:$1048576,MATCH(US!BL$5,FRED!$A:$A,0),MATCH(US!$B32,FRED!$1:$1,0))),(SUM(AZ32:BK32)))),"")</f>
        <v>212838</v>
      </c>
      <c r="BM32" s="59">
        <f>+IFERROR((IF(ISTEXT(BM$5)=FALSE,(INDEX(FRED!$1:$1048576,MATCH(US!BM$5,FRED!$A:$A,0),MATCH(US!$B32,FRED!$1:$1,0))),(SUM(BA32:BL32)))),"")</f>
        <v>212712</v>
      </c>
      <c r="BN32" s="59">
        <f>+IFERROR((IF(ISTEXT(BN$5)=FALSE,(INDEX(FRED!$1:$1048576,MATCH(US!BN$5,FRED!$A:$A,0),MATCH(US!$B32,FRED!$1:$1,0))),(SUM(BB32:BM32)))),"")</f>
        <v>220021</v>
      </c>
      <c r="BO32" s="59">
        <f>+IFERROR((IF(ISTEXT(BO$5)=FALSE,(INDEX(FRED!$1:$1048576,MATCH(US!BO$5,FRED!$A:$A,0),MATCH(US!$B32,FRED!$1:$1,0))),(SUM(BC32:BN32)))),"")</f>
        <v>218884</v>
      </c>
      <c r="BP32" s="60">
        <f>+IFERROR((IF(ISTEXT(BP$5)=FALSE,(INDEX(FRED!$1:$1048576,MATCH(US!BP$5,FRED!$A:$A,0),MATCH(US!$B32,FRED!$1:$1,0))),(SUM(BD32:BO32)))),"")</f>
        <v>2573752</v>
      </c>
      <c r="BQ32" s="59">
        <f>+IFERROR((IF(ISTEXT(BQ$5)=FALSE,(INDEX(FRED!$1:$1048576,MATCH(US!BQ$5,FRED!$A:$A,0),MATCH(US!$B32,FRED!$1:$1,0))),(SUM(BE32:BP32)))),"")</f>
        <v>214756</v>
      </c>
      <c r="BR32" s="59">
        <f>+IFERROR((IF(ISTEXT(BR$5)=FALSE,(INDEX(FRED!$1:$1048576,MATCH(US!BR$5,FRED!$A:$A,0),MATCH(US!$B32,FRED!$1:$1,0))),(SUM(BF32:BQ32)))),"")</f>
        <v>221049</v>
      </c>
      <c r="BS32" s="59">
        <f>+IFERROR((IF(ISTEXT(BS$5)=FALSE,(INDEX(FRED!$1:$1048576,MATCH(US!BS$5,FRED!$A:$A,0),MATCH(US!$B32,FRED!$1:$1,0))),(SUM(BG32:BR32)))),"")</f>
        <v>222582</v>
      </c>
      <c r="BT32" s="59">
        <f>+IFERROR((IF(ISTEXT(BT$5)=FALSE,(INDEX(FRED!$1:$1048576,MATCH(US!BT$5,FRED!$A:$A,0),MATCH(US!$B32,FRED!$1:$1,0))),(SUM(BH32:BS32)))),"")</f>
        <v>222876</v>
      </c>
      <c r="BU32" s="59">
        <f>+IFERROR((IF(ISTEXT(BU$5)=FALSE,(INDEX(FRED!$1:$1048576,MATCH(US!BU$5,FRED!$A:$A,0),MATCH(US!$B32,FRED!$1:$1,0))),(SUM(BI32:BT32)))),"")</f>
        <v>228732</v>
      </c>
      <c r="BV32" s="59">
        <f>+IFERROR((IF(ISTEXT(BV$5)=FALSE,(INDEX(FRED!$1:$1048576,MATCH(US!BV$5,FRED!$A:$A,0),MATCH(US!$B32,FRED!$1:$1,0))),(SUM(BJ32:BU32)))),"")</f>
        <v>231145</v>
      </c>
      <c r="BW32" s="59">
        <f>+IFERROR((IF(ISTEXT(BW$5)=FALSE,(INDEX(FRED!$1:$1048576,MATCH(US!BW$5,FRED!$A:$A,0),MATCH(US!$B32,FRED!$1:$1,0))),(SUM(BK32:BV32)))),"")</f>
        <v>230628</v>
      </c>
      <c r="BX32" s="59">
        <f>+IFERROR((IF(ISTEXT(BX$5)=FALSE,(INDEX(FRED!$1:$1048576,MATCH(US!BX$5,FRED!$A:$A,0),MATCH(US!$B32,FRED!$1:$1,0))),(SUM(BL32:BW32)))),"")</f>
        <v>232061</v>
      </c>
      <c r="BY32" s="59">
        <f>+IFERROR((IF(ISTEXT(BY$5)=FALSE,(INDEX(FRED!$1:$1048576,MATCH(US!BY$5,FRED!$A:$A,0),MATCH(US!$B32,FRED!$1:$1,0))),(SUM(BM32:BX32)))),"")</f>
        <v>232504</v>
      </c>
      <c r="BZ32" s="59">
        <f>+IFERROR((IF(ISTEXT(BZ$5)=FALSE,(INDEX(FRED!$1:$1048576,MATCH(US!BZ$5,FRED!$A:$A,0),MATCH(US!$B32,FRED!$1:$1,0))),(SUM(BN32:BY32)))),"")</f>
        <v>230970</v>
      </c>
      <c r="CA32" s="59">
        <f>+IFERROR((IF(ISTEXT(CA$5)=FALSE,(INDEX(FRED!$1:$1048576,MATCH(US!CA$5,FRED!$A:$A,0),MATCH(US!$B32,FRED!$1:$1,0))),(SUM(BO32:BZ32)))),"")</f>
        <v>231960</v>
      </c>
      <c r="CB32" s="59">
        <f>+IFERROR((IF(ISTEXT(CB$5)=FALSE,(INDEX(FRED!$1:$1048576,MATCH(US!CB$5,FRED!$A:$A,0),MATCH(US!$B32,FRED!$1:$1,0))),(SUM(BP32:CA32)))),"")</f>
        <v>236145</v>
      </c>
      <c r="CC32" s="60">
        <f>+IFERROR((IF(ISTEXT(CC$5)=FALSE,(INDEX(FRED!$1:$1048576,MATCH(US!CC$5,FRED!$A:$A,0),MATCH(US!$B32,FRED!$1:$1,0))),(SUM(BQ32:CB32)))),"")</f>
        <v>2735408</v>
      </c>
      <c r="CD32" s="59">
        <f>+IFERROR((IF(ISTEXT(CD$5)=FALSE,(INDEX(FRED!$1:$1048576,MATCH(US!CD$5,FRED!$A:$A,0),MATCH(US!$B32,FRED!$1:$1,0))),(SUM(BR32:CC32)))),"")</f>
        <v>237035</v>
      </c>
      <c r="CE32" s="59">
        <f>+IFERROR((IF(ISTEXT(CE$5)=FALSE,(INDEX(FRED!$1:$1048576,MATCH(US!CE$5,FRED!$A:$A,0),MATCH(US!$B32,FRED!$1:$1,0))),(SUM(BS32:CD32)))),"")</f>
        <v>240874</v>
      </c>
      <c r="CF32" s="59">
        <f>+IFERROR((IF(ISTEXT(CF$5)=FALSE,(INDEX(FRED!$1:$1048576,MATCH(US!CF$5,FRED!$A:$A,0),MATCH(US!$B32,FRED!$1:$1,0))),(SUM(BT32:CE32)))),"")</f>
        <v>245347</v>
      </c>
      <c r="CG32" s="59">
        <f>+IFERROR((IF(ISTEXT(CG$5)=FALSE,(INDEX(FRED!$1:$1048576,MATCH(US!CG$5,FRED!$A:$A,0),MATCH(US!$B32,FRED!$1:$1,0))),(SUM(BU32:CF32)))),"")</f>
        <v>248746</v>
      </c>
      <c r="CH32" s="59">
        <f>+IFERROR((IF(ISTEXT(CH$5)=FALSE,(INDEX(FRED!$1:$1048576,MATCH(US!CH$5,FRED!$A:$A,0),MATCH(US!$B32,FRED!$1:$1,0))),(SUM(BV32:CG32)))),"")</f>
        <v>247605</v>
      </c>
      <c r="CI32" s="59">
        <f>+IFERROR((IF(ISTEXT(CI$5)=FALSE,(INDEX(FRED!$1:$1048576,MATCH(US!CI$5,FRED!$A:$A,0),MATCH(US!$B32,FRED!$1:$1,0))),(SUM(BW32:CH32)))),"")</f>
        <v>251575</v>
      </c>
      <c r="CJ32" s="59">
        <f>+IFERROR((IF(ISTEXT(CJ$5)=FALSE,(INDEX(FRED!$1:$1048576,MATCH(US!CJ$5,FRED!$A:$A,0),MATCH(US!$B32,FRED!$1:$1,0))),(SUM(BX32:CI32)))),"")</f>
        <v>252504</v>
      </c>
      <c r="CK32" s="59">
        <f>+IFERROR((IF(ISTEXT(CK$5)=FALSE,(INDEX(FRED!$1:$1048576,MATCH(US!CK$5,FRED!$A:$A,0),MATCH(US!$B32,FRED!$1:$1,0))),(SUM(BY32:CJ32)))),"")</f>
        <v>249155</v>
      </c>
      <c r="CL32" s="59">
        <f>+IFERROR((IF(ISTEXT(CL$5)=FALSE,(INDEX(FRED!$1:$1048576,MATCH(US!CL$5,FRED!$A:$A,0),MATCH(US!$B32,FRED!$1:$1,0))),(SUM(BZ32:CK32)))),"")</f>
        <v>248906</v>
      </c>
      <c r="CM32" s="59">
        <f>+IFERROR((IF(ISTEXT(CM$5)=FALSE,(INDEX(FRED!$1:$1048576,MATCH(US!CM$5,FRED!$A:$A,0),MATCH(US!$B32,FRED!$1:$1,0))),(SUM(CA32:CL32)))),"")</f>
        <v>250595</v>
      </c>
      <c r="CN32" s="59">
        <f>+IFERROR((IF(ISTEXT(CN$5)=FALSE,(INDEX(FRED!$1:$1048576,MATCH(US!CN$5,FRED!$A:$A,0),MATCH(US!$B32,FRED!$1:$1,0))),(SUM(CB32:CM32)))),"")</f>
        <v>254286</v>
      </c>
      <c r="CO32" s="59">
        <f>+IFERROR((IF(ISTEXT(CO$5)=FALSE,(INDEX(FRED!$1:$1048576,MATCH(US!CO$5,FRED!$A:$A,0),MATCH(US!$B32,FRED!$1:$1,0))),(SUM(CC32:CN32)))),"")</f>
        <v>263503</v>
      </c>
      <c r="CP32" s="60">
        <f>+IFERROR((IF(ISTEXT(CP$5)=FALSE,(INDEX(FRED!$1:$1048576,MATCH(US!CP$5,FRED!$A:$A,0),MATCH(US!$B32,FRED!$1:$1,0))),(SUM(CD32:CO32)))),"")</f>
        <v>2990131</v>
      </c>
      <c r="CQ32" s="59">
        <f>+IFERROR((IF(ISTEXT(CQ$5)=FALSE,(INDEX(FRED!$1:$1048576,MATCH(US!CQ$5,FRED!$A:$A,0),MATCH(US!$B32,FRED!$1:$1,0))),(SUM(CE32:CP32)))),"")</f>
        <v>273573</v>
      </c>
      <c r="CR32" s="59">
        <f>+IFERROR((IF(ISTEXT(CR$5)=FALSE,(INDEX(FRED!$1:$1048576,MATCH(US!CR$5,FRED!$A:$A,0),MATCH(US!$B32,FRED!$1:$1,0))),(SUM(CF32:CQ32)))),"")</f>
        <v>268434</v>
      </c>
      <c r="CS32" s="59">
        <f>+IFERROR((IF(ISTEXT(CS$5)=FALSE,(INDEX(FRED!$1:$1048576,MATCH(US!CS$5,FRED!$A:$A,0),MATCH(US!$B32,FRED!$1:$1,0))),(SUM(CG32:CR32)))),"")</f>
        <v>271615</v>
      </c>
      <c r="CT32" s="59">
        <f>+IFERROR((IF(ISTEXT(CT$5)=FALSE,(INDEX(FRED!$1:$1048576,MATCH(US!CT$5,FRED!$A:$A,0),MATCH(US!$B32,FRED!$1:$1,0))),(SUM(CH32:CS32)))),"")</f>
        <v>274663</v>
      </c>
      <c r="CU32" s="59">
        <f>+IFERROR((IF(ISTEXT(CU$5)=FALSE,(INDEX(FRED!$1:$1048576,MATCH(US!CU$5,FRED!$A:$A,0),MATCH(US!$B32,FRED!$1:$1,0))),(SUM(CI32:CT32)))),"")</f>
        <v>282034</v>
      </c>
      <c r="CV32" s="59">
        <f>+IFERROR((IF(ISTEXT(CV$5)=FALSE,(INDEX(FRED!$1:$1048576,MATCH(US!CV$5,FRED!$A:$A,0),MATCH(US!$B32,FRED!$1:$1,0))),(SUM(CJ32:CU32)))),"")</f>
        <v>280492</v>
      </c>
      <c r="CW32" s="59">
        <f>+IFERROR((IF(ISTEXT(CW$5)=FALSE,(INDEX(FRED!$1:$1048576,MATCH(US!CW$5,FRED!$A:$A,0),MATCH(US!$B32,FRED!$1:$1,0))),(SUM(CK32:CV32)))),"")</f>
        <v>281330</v>
      </c>
      <c r="CX32" s="59">
        <f>+IFERROR((IF(ISTEXT(CX$5)=FALSE,(INDEX(FRED!$1:$1048576,MATCH(US!CX$5,FRED!$A:$A,0),MATCH(US!$B32,FRED!$1:$1,0))),(SUM(CL32:CW32)))),"")</f>
        <v>285589</v>
      </c>
      <c r="CY32" s="59">
        <f>+IFERROR((IF(ISTEXT(CY$5)=FALSE,(INDEX(FRED!$1:$1048576,MATCH(US!CY$5,FRED!$A:$A,0),MATCH(US!$B32,FRED!$1:$1,0))),(SUM(CM32:CX32)))),"")</f>
        <v>290053</v>
      </c>
      <c r="CZ32" s="59">
        <f>+IFERROR((IF(ISTEXT(CZ$5)=FALSE,(INDEX(FRED!$1:$1048576,MATCH(US!CZ$5,FRED!$A:$A,0),MATCH(US!$B32,FRED!$1:$1,0))),(SUM(CN32:CY32)))),"")</f>
        <v>288717</v>
      </c>
      <c r="DA32" s="59">
        <f>+IFERROR((IF(ISTEXT(DA$5)=FALSE,(INDEX(FRED!$1:$1048576,MATCH(US!DA$5,FRED!$A:$A,0),MATCH(US!$B32,FRED!$1:$1,0))),(SUM(CO32:CZ32)))),"")</f>
        <v>291628</v>
      </c>
      <c r="DB32" s="59">
        <f>+IFERROR((IF(ISTEXT(DB$5)=FALSE,(INDEX(FRED!$1:$1048576,MATCH(US!DB$5,FRED!$A:$A,0),MATCH(US!$B32,FRED!$1:$1,0))),(SUM(CP32:DA32)))),"")</f>
        <v>289482</v>
      </c>
      <c r="DC32" s="60">
        <f>+IFERROR((IF(ISTEXT(DC$5)=FALSE,(INDEX(FRED!$1:$1048576,MATCH(US!DC$5,FRED!$A:$A,0),MATCH(US!$B32,FRED!$1:$1,0))),(SUM(CQ32:DB32)))),"")</f>
        <v>3377610</v>
      </c>
      <c r="DD32" s="59">
        <f>+IFERROR((IF(ISTEXT(DD$5)=FALSE,(INDEX(FRED!$1:$1048576,MATCH(US!DD$5,FRED!$A:$A,0),MATCH(US!$B32,FRED!$1:$1,0))),(SUM(CR32:DC32)))),"")</f>
        <v>286970</v>
      </c>
      <c r="DE32" s="59">
        <f>+IFERROR((IF(ISTEXT(DE$5)=FALSE,(INDEX(FRED!$1:$1048576,MATCH(US!DE$5,FRED!$A:$A,0),MATCH(US!$B32,FRED!$1:$1,0))),(SUM(CS32:DD32)))),"")</f>
        <v>292327</v>
      </c>
      <c r="DF32" s="59">
        <f>+IFERROR((IF(ISTEXT(DF$5)=FALSE,(INDEX(FRED!$1:$1048576,MATCH(US!DF$5,FRED!$A:$A,0),MATCH(US!$B32,FRED!$1:$1,0))),(SUM(CT32:DE32)))),"")</f>
        <v>299540</v>
      </c>
      <c r="DG32" s="59">
        <f>+IFERROR((IF(ISTEXT(DG$5)=FALSE,(INDEX(FRED!$1:$1048576,MATCH(US!DG$5,FRED!$A:$A,0),MATCH(US!$B32,FRED!$1:$1,0))),(SUM(CU32:DF32)))),"")</f>
        <v>297038</v>
      </c>
      <c r="DH32" s="59">
        <f>+IFERROR((IF(ISTEXT(DH$5)=FALSE,(INDEX(FRED!$1:$1048576,MATCH(US!DH$5,FRED!$A:$A,0),MATCH(US!$B32,FRED!$1:$1,0))),(SUM(CV32:DG32)))),"")</f>
        <v>297896</v>
      </c>
      <c r="DI32" s="59">
        <f>+IFERROR((IF(ISTEXT(DI$5)=FALSE,(INDEX(FRED!$1:$1048576,MATCH(US!DI$5,FRED!$A:$A,0),MATCH(US!$B32,FRED!$1:$1,0))),(SUM(CW32:DH32)))),"")</f>
        <v>300053</v>
      </c>
      <c r="DJ32" s="59">
        <f>+IFERROR((IF(ISTEXT(DJ$5)=FALSE,(INDEX(FRED!$1:$1048576,MATCH(US!DJ$5,FRED!$A:$A,0),MATCH(US!$B32,FRED!$1:$1,0))),(SUM(CX32:DI32)))),"")</f>
        <v>302727</v>
      </c>
      <c r="DK32" s="59">
        <f>+IFERROR((IF(ISTEXT(DK$5)=FALSE,(INDEX(FRED!$1:$1048576,MATCH(US!DK$5,FRED!$A:$A,0),MATCH(US!$B32,FRED!$1:$1,0))),(SUM(CY32:DJ32)))),"")</f>
        <v>305899</v>
      </c>
      <c r="DL32" s="59">
        <f>+IFERROR((IF(ISTEXT(DL$5)=FALSE,(INDEX(FRED!$1:$1048576,MATCH(US!DL$5,FRED!$A:$A,0),MATCH(US!$B32,FRED!$1:$1,0))),(SUM(CZ32:DK32)))),"")</f>
        <v>300748</v>
      </c>
      <c r="DM32" s="59">
        <f>+IFERROR((IF(ISTEXT(DM$5)=FALSE,(INDEX(FRED!$1:$1048576,MATCH(US!DM$5,FRED!$A:$A,0),MATCH(US!$B32,FRED!$1:$1,0))),(SUM(DA32:DL32)))),"")</f>
        <v>306812</v>
      </c>
      <c r="DN32" s="59">
        <f>+IFERROR((IF(ISTEXT(DN$5)=FALSE,(INDEX(FRED!$1:$1048576,MATCH(US!DN$5,FRED!$A:$A,0),MATCH(US!$B32,FRED!$1:$1,0))),(SUM(DB32:DM32)))),"")</f>
        <v>309153</v>
      </c>
      <c r="DO32" s="59">
        <f>+IFERROR((IF(ISTEXT(DO$5)=FALSE,(INDEX(FRED!$1:$1048576,MATCH(US!DO$5,FRED!$A:$A,0),MATCH(US!$B32,FRED!$1:$1,0))),(SUM(DC32:DN32)))),"")</f>
        <v>304622</v>
      </c>
      <c r="DP32" s="60">
        <f>+IFERROR((IF(ISTEXT(DP$5)=FALSE,(INDEX(FRED!$1:$1048576,MATCH(US!DP$5,FRED!$A:$A,0),MATCH(US!$B32,FRED!$1:$1,0))),(SUM(DD32:DO32)))),"")</f>
        <v>3603785</v>
      </c>
      <c r="DQ32" s="59">
        <f>+IFERROR((IF(ISTEXT(DQ$5)=FALSE,(INDEX(FRED!$1:$1048576,MATCH(US!DQ$5,FRED!$A:$A,0),MATCH(US!$B32,FRED!$1:$1,0))),(SUM(DE32:DP32)))),"")</f>
        <v>301899</v>
      </c>
      <c r="DR32" s="59">
        <f>+IFERROR((IF(ISTEXT(DR$5)=FALSE,(INDEX(FRED!$1:$1048576,MATCH(US!DR$5,FRED!$A:$A,0),MATCH(US!$B32,FRED!$1:$1,0))),(SUM(DF32:DQ32)))),"")</f>
        <v>313191</v>
      </c>
      <c r="DS32" s="59">
        <f>+IFERROR((IF(ISTEXT(DS$5)=FALSE,(INDEX(FRED!$1:$1048576,MATCH(US!DS$5,FRED!$A:$A,0),MATCH(US!$B32,FRED!$1:$1,0))),(SUM(DG32:DR32)))),"")</f>
        <v>317598</v>
      </c>
      <c r="DT32" s="59">
        <f>+IFERROR((IF(ISTEXT(DT$5)=FALSE,(INDEX(FRED!$1:$1048576,MATCH(US!DT$5,FRED!$A:$A,0),MATCH(US!$B32,FRED!$1:$1,0))),(SUM(DH32:DS32)))),"")</f>
        <v>311619</v>
      </c>
      <c r="DU32" s="59">
        <f>+IFERROR((IF(ISTEXT(DU$5)=FALSE,(INDEX(FRED!$1:$1048576,MATCH(US!DU$5,FRED!$A:$A,0),MATCH(US!$B32,FRED!$1:$1,0))),(SUM(DI32:DT32)))),"")</f>
        <v>309864</v>
      </c>
      <c r="DV32" s="59">
        <f>+IFERROR((IF(ISTEXT(DV$5)=FALSE,(INDEX(FRED!$1:$1048576,MATCH(US!DV$5,FRED!$A:$A,0),MATCH(US!$B32,FRED!$1:$1,0))),(SUM(DJ32:DU32)))),"")</f>
        <v>313078</v>
      </c>
      <c r="DW32" s="59">
        <f>+IFERROR((IF(ISTEXT(DW$5)=FALSE,(INDEX(FRED!$1:$1048576,MATCH(US!DW$5,FRED!$A:$A,0),MATCH(US!$B32,FRED!$1:$1,0))),(SUM(DK32:DV32)))),"")</f>
        <v>314092</v>
      </c>
      <c r="DX32" s="59">
        <f>+IFERROR((IF(ISTEXT(DX$5)=FALSE,(INDEX(FRED!$1:$1048576,MATCH(US!DX$5,FRED!$A:$A,0),MATCH(US!$B32,FRED!$1:$1,0))),(SUM(DL32:DW32)))),"")</f>
        <v>306447</v>
      </c>
      <c r="DY32" s="59">
        <f>+IFERROR((IF(ISTEXT(DY$5)=FALSE,(INDEX(FRED!$1:$1048576,MATCH(US!DY$5,FRED!$A:$A,0),MATCH(US!$B32,FRED!$1:$1,0))),(SUM(DM32:DX32)))),"")</f>
        <v>302497</v>
      </c>
      <c r="DZ32" s="59">
        <f>+IFERROR((IF(ISTEXT(DZ$5)=FALSE,(INDEX(FRED!$1:$1048576,MATCH(US!DZ$5,FRED!$A:$A,0),MATCH(US!$B32,FRED!$1:$1,0))),(SUM(DN32:DY32)))),"")</f>
        <v>299576</v>
      </c>
      <c r="EA32" s="59">
        <f>+IFERROR((IF(ISTEXT(EA$5)=FALSE,(INDEX(FRED!$1:$1048576,MATCH(US!EA$5,FRED!$A:$A,0),MATCH(US!$B32,FRED!$1:$1,0))),(SUM(DO32:DZ32)))),"")</f>
        <v>294604</v>
      </c>
      <c r="EB32" s="59">
        <f>+IFERROR((IF(ISTEXT(EB$5)=FALSE,(INDEX(FRED!$1:$1048576,MATCH(US!EB$5,FRED!$A:$A,0),MATCH(US!$B32,FRED!$1:$1,0))),(SUM(DP32:EA32)))),"")</f>
        <v>291538</v>
      </c>
      <c r="EC32" s="60">
        <f>+IFERROR((IF(ISTEXT(EC$5)=FALSE,(INDEX(FRED!$1:$1048576,MATCH(US!EC$5,FRED!$A:$A,0),MATCH(US!$B32,FRED!$1:$1,0))),(SUM(DQ32:EB32)))),"")</f>
        <v>3676003</v>
      </c>
      <c r="ED32" s="59">
        <f>+IFERROR((IF(ISTEXT(ED$5)=FALSE,(INDEX(FRED!$1:$1048576,MATCH(US!ED$5,FRED!$A:$A,0),MATCH(US!$B32,FRED!$1:$1,0))),(SUM(DR32:EC32)))),"")</f>
        <v>289442</v>
      </c>
      <c r="EE32" s="59">
        <f>+IFERROR((IF(ISTEXT(EE$5)=FALSE,(INDEX(FRED!$1:$1048576,MATCH(US!EE$5,FRED!$A:$A,0),MATCH(US!$B32,FRED!$1:$1,0))),(SUM(DS32:ED32)))),"")</f>
        <v>283667</v>
      </c>
      <c r="EF32" s="59">
        <f>+IFERROR((IF(ISTEXT(EF$5)=FALSE,(INDEX(FRED!$1:$1048576,MATCH(US!EF$5,FRED!$A:$A,0),MATCH(US!$B32,FRED!$1:$1,0))),(SUM(DT32:EE32)))),"")</f>
        <v>291016</v>
      </c>
      <c r="EG32" s="59">
        <f>+IFERROR((IF(ISTEXT(EG$5)=FALSE,(INDEX(FRED!$1:$1048576,MATCH(US!EG$5,FRED!$A:$A,0),MATCH(US!$B32,FRED!$1:$1,0))),(SUM(DU32:EF32)))),"")</f>
        <v>297886</v>
      </c>
      <c r="EH32" s="59">
        <f>+IFERROR((IF(ISTEXT(EH$5)=FALSE,(INDEX(FRED!$1:$1048576,MATCH(US!EH$5,FRED!$A:$A,0),MATCH(US!$B32,FRED!$1:$1,0))),(SUM(DV32:EG32)))),"")</f>
        <v>295941</v>
      </c>
      <c r="EI32" s="59">
        <f>+IFERROR((IF(ISTEXT(EI$5)=FALSE,(INDEX(FRED!$1:$1048576,MATCH(US!EI$5,FRED!$A:$A,0),MATCH(US!$B32,FRED!$1:$1,0))),(SUM(DW32:EH32)))),"")</f>
        <v>296372</v>
      </c>
      <c r="EJ32" s="59">
        <f>+IFERROR((IF(ISTEXT(EJ$5)=FALSE,(INDEX(FRED!$1:$1048576,MATCH(US!EJ$5,FRED!$A:$A,0),MATCH(US!$B32,FRED!$1:$1,0))),(SUM(DX32:EI32)))),"")</f>
        <v>291847</v>
      </c>
      <c r="EK32" s="59">
        <f>+IFERROR((IF(ISTEXT(EK$5)=FALSE,(INDEX(FRED!$1:$1048576,MATCH(US!EK$5,FRED!$A:$A,0),MATCH(US!$B32,FRED!$1:$1,0))),(SUM(DY32:EJ32)))),"")</f>
        <v>297476</v>
      </c>
      <c r="EL32" s="59">
        <f>+IFERROR((IF(ISTEXT(EL$5)=FALSE,(INDEX(FRED!$1:$1048576,MATCH(US!EL$5,FRED!$A:$A,0),MATCH(US!$B32,FRED!$1:$1,0))),(SUM(DZ32:EK32)))),"")</f>
        <v>305293</v>
      </c>
      <c r="EM32" s="59">
        <f>+IFERROR((IF(ISTEXT(EM$5)=FALSE,(INDEX(FRED!$1:$1048576,MATCH(US!EM$5,FRED!$A:$A,0),MATCH(US!$B32,FRED!$1:$1,0))),(SUM(EA32:EL32)))),"")</f>
        <v>295659</v>
      </c>
      <c r="EN32" s="59">
        <f>+IFERROR((IF(ISTEXT(EN$5)=FALSE,(INDEX(FRED!$1:$1048576,MATCH(US!EN$5,FRED!$A:$A,0),MATCH(US!$B32,FRED!$1:$1,0))),(SUM(EB32:EM32)))),"")</f>
        <v>290189</v>
      </c>
      <c r="EO32" s="59">
        <f>+IFERROR((IF(ISTEXT(EO$5)=FALSE,(INDEX(FRED!$1:$1048576,MATCH(US!EO$5,FRED!$A:$A,0),MATCH(US!$B32,FRED!$1:$1,0))),(SUM(EC32:EN32)))),"")</f>
        <v>283069</v>
      </c>
      <c r="EP32" s="60">
        <f>+IFERROR((IF(ISTEXT(EP$5)=FALSE,(INDEX(FRED!$1:$1048576,MATCH(US!EP$5,FRED!$A:$A,0),MATCH(US!$B32,FRED!$1:$1,0))),(SUM(ED32:EO32)))),"")</f>
        <v>3517857</v>
      </c>
      <c r="EQ32" s="59">
        <f>+IFERROR((IF(ISTEXT(EQ$5)=FALSE,(INDEX(FRED!$1:$1048576,MATCH(US!EQ$5,FRED!$A:$A,0),MATCH(US!$B32,FRED!$1:$1,0))),(SUM(EE32:EP32)))),"")</f>
        <v>283290</v>
      </c>
      <c r="ER32" s="59">
        <f>+IFERROR((IF(ISTEXT(ER$5)=FALSE,(INDEX(FRED!$1:$1048576,MATCH(US!ER$5,FRED!$A:$A,0),MATCH(US!$B32,FRED!$1:$1,0))),(SUM(EF32:EQ32)))),"")</f>
        <v>278996</v>
      </c>
      <c r="ES32" s="59">
        <f>+IFERROR((IF(ISTEXT(ES$5)=FALSE,(INDEX(FRED!$1:$1048576,MATCH(US!ES$5,FRED!$A:$A,0),MATCH(US!$B32,FRED!$1:$1,0))),(SUM(EG32:ER32)))),"")</f>
        <v>280800</v>
      </c>
      <c r="ET32" s="59">
        <f>+IFERROR((IF(ISTEXT(ET$5)=FALSE,(INDEX(FRED!$1:$1048576,MATCH(US!ET$5,FRED!$A:$A,0),MATCH(US!$B32,FRED!$1:$1,0))),(SUM(EH32:ES32)))),"")</f>
        <v>275618</v>
      </c>
      <c r="EU32" s="59">
        <f>+IFERROR((IF(ISTEXT(EU$5)=FALSE,(INDEX(FRED!$1:$1048576,MATCH(US!EU$5,FRED!$A:$A,0),MATCH(US!$B32,FRED!$1:$1,0))),(SUM(EI32:ET32)))),"")</f>
        <v>273685</v>
      </c>
      <c r="EV32" s="59">
        <f>+IFERROR((IF(ISTEXT(EV$5)=FALSE,(INDEX(FRED!$1:$1048576,MATCH(US!EV$5,FRED!$A:$A,0),MATCH(US!$B32,FRED!$1:$1,0))),(SUM(EJ32:EU32)))),"")</f>
        <v>275603</v>
      </c>
      <c r="EW32" s="59">
        <f>+IFERROR((IF(ISTEXT(EW$5)=FALSE,(INDEX(FRED!$1:$1048576,MATCH(US!EW$5,FRED!$A:$A,0),MATCH(US!$B32,FRED!$1:$1,0))),(SUM(EK32:EV32)))),"")</f>
        <v>271897</v>
      </c>
      <c r="EX32" s="59">
        <f>+IFERROR((IF(ISTEXT(EX$5)=FALSE,(INDEX(FRED!$1:$1048576,MATCH(US!EX$5,FRED!$A:$A,0),MATCH(US!$B32,FRED!$1:$1,0))),(SUM(EL32:EW32)))),"")</f>
        <v>279609</v>
      </c>
      <c r="EY32" s="59">
        <f>+IFERROR((IF(ISTEXT(EY$5)=FALSE,(INDEX(FRED!$1:$1048576,MATCH(US!EY$5,FRED!$A:$A,0),MATCH(US!$B32,FRED!$1:$1,0))),(SUM(EM32:EX32)))),"")</f>
        <v>281396</v>
      </c>
      <c r="EZ32" s="59">
        <f>+IFERROR((IF(ISTEXT(EZ$5)=FALSE,(INDEX(FRED!$1:$1048576,MATCH(US!EZ$5,FRED!$A:$A,0),MATCH(US!$B32,FRED!$1:$1,0))),(SUM(EN32:EY32)))),"")</f>
        <v>277090</v>
      </c>
      <c r="FA32" s="59">
        <f>+IFERROR((IF(ISTEXT(FA$5)=FALSE,(INDEX(FRED!$1:$1048576,MATCH(US!FA$5,FRED!$A:$A,0),MATCH(US!$B32,FRED!$1:$1,0))),(SUM(EO32:EZ32)))),"")</f>
        <v>279873</v>
      </c>
      <c r="FB32" s="59">
        <f>+IFERROR((IF(ISTEXT(FB$5)=FALSE,(INDEX(FRED!$1:$1048576,MATCH(US!FB$5,FRED!$A:$A,0),MATCH(US!$B32,FRED!$1:$1,0))),(SUM(EP32:FA32)))),"")</f>
        <v>282266</v>
      </c>
      <c r="FC32" s="60">
        <f>+IFERROR((IF(ISTEXT(FC$5)=FALSE,(INDEX(FRED!$1:$1048576,MATCH(US!FC$5,FRED!$A:$A,0),MATCH(US!$B32,FRED!$1:$1,0))),(SUM(EQ32:FB32)))),"")</f>
        <v>3340123</v>
      </c>
      <c r="FD32" s="59">
        <f>+IFERROR((IF(ISTEXT(FD$5)=FALSE,(INDEX(FRED!$1:$1048576,MATCH(US!FD$5,FRED!$A:$A,0),MATCH(US!$B32,FRED!$1:$1,0))),(SUM(ER32:FC32)))),"")</f>
        <v>277437</v>
      </c>
      <c r="FE32" s="59">
        <f>+IFERROR((IF(ISTEXT(FE$5)=FALSE,(INDEX(FRED!$1:$1048576,MATCH(US!FE$5,FRED!$A:$A,0),MATCH(US!$B32,FRED!$1:$1,0))),(SUM(ES32:FD32)))),"")</f>
        <v>276136</v>
      </c>
      <c r="FF32" s="59">
        <f>+IFERROR((IF(ISTEXT(FF$5)=FALSE,(INDEX(FRED!$1:$1048576,MATCH(US!FF$5,FRED!$A:$A,0),MATCH(US!$B32,FRED!$1:$1,0))),(SUM(ET32:FE32)))),"")</f>
        <v>273573</v>
      </c>
      <c r="FG32" s="59">
        <f>+IFERROR((IF(ISTEXT(FG$5)=FALSE,(INDEX(FRED!$1:$1048576,MATCH(US!FG$5,FRED!$A:$A,0),MATCH(US!$B32,FRED!$1:$1,0))),(SUM(EU32:FF32)))),"")</f>
        <v>272307</v>
      </c>
      <c r="FH32" s="59">
        <f>+IFERROR((IF(ISTEXT(FH$5)=FALSE,(INDEX(FRED!$1:$1048576,MATCH(US!FH$5,FRED!$A:$A,0),MATCH(US!$B32,FRED!$1:$1,0))),(SUM(EV32:FG32)))),"")</f>
        <v>275512</v>
      </c>
      <c r="FI32" s="59">
        <f>+IFERROR((IF(ISTEXT(FI$5)=FALSE,(INDEX(FRED!$1:$1048576,MATCH(US!FI$5,FRED!$A:$A,0),MATCH(US!$B32,FRED!$1:$1,0))),(SUM(EW32:FH32)))),"")</f>
        <v>279719</v>
      </c>
      <c r="FJ32" s="59">
        <f>+IFERROR((IF(ISTEXT(FJ$5)=FALSE,(INDEX(FRED!$1:$1048576,MATCH(US!FJ$5,FRED!$A:$A,0),MATCH(US!$B32,FRED!$1:$1,0))),(SUM(EX32:FI32)))),"")</f>
        <v>274693</v>
      </c>
      <c r="FK32" s="59">
        <f>+IFERROR((IF(ISTEXT(FK$5)=FALSE,(INDEX(FRED!$1:$1048576,MATCH(US!FK$5,FRED!$A:$A,0),MATCH(US!$B32,FRED!$1:$1,0))),(SUM(EY32:FJ32)))),"")</f>
        <v>274448</v>
      </c>
      <c r="FL32" s="59">
        <f>+IFERROR((IF(ISTEXT(FL$5)=FALSE,(INDEX(FRED!$1:$1048576,MATCH(US!FL$5,FRED!$A:$A,0),MATCH(US!$B32,FRED!$1:$1,0))),(SUM(EZ32:FK32)))),"")</f>
        <v>269006</v>
      </c>
      <c r="FM32" s="59">
        <f>+IFERROR((IF(ISTEXT(FM$5)=FALSE,(INDEX(FRED!$1:$1048576,MATCH(US!FM$5,FRED!$A:$A,0),MATCH(US!$B32,FRED!$1:$1,0))),(SUM(FA32:FL32)))),"")</f>
        <v>268831</v>
      </c>
      <c r="FN32" s="59">
        <f>+IFERROR((IF(ISTEXT(FN$5)=FALSE,(INDEX(FRED!$1:$1048576,MATCH(US!FN$5,FRED!$A:$A,0),MATCH(US!$B32,FRED!$1:$1,0))),(SUM(FB32:FM32)))),"")</f>
        <v>267800</v>
      </c>
      <c r="FO32" s="59">
        <f>+IFERROR((IF(ISTEXT(FO$5)=FALSE,(INDEX(FRED!$1:$1048576,MATCH(US!FO$5,FRED!$A:$A,0),MATCH(US!$B32,FRED!$1:$1,0))),(SUM(FC32:FN32)))),"")</f>
        <v>262124</v>
      </c>
      <c r="FP32" s="60">
        <f>+IFERROR((IF(ISTEXT(FP$5)=FALSE,(INDEX(FRED!$1:$1048576,MATCH(US!FP$5,FRED!$A:$A,0),MATCH(US!$B32,FRED!$1:$1,0))),(SUM(FD32:FO32)))),"")</f>
        <v>3271586</v>
      </c>
      <c r="FQ32" s="59">
        <f>+IFERROR((IF(ISTEXT(FQ$5)=FALSE,(INDEX(FRED!$1:$1048576,MATCH(US!FQ$5,FRED!$A:$A,0),MATCH(US!$B32,FRED!$1:$1,0))),(SUM(FE32:FP32)))),"")</f>
        <v>260083</v>
      </c>
      <c r="FR32" s="59">
        <f>+IFERROR((IF(ISTEXT(FR$5)=FALSE,(INDEX(FRED!$1:$1048576,MATCH(US!FR$5,FRED!$A:$A,0),MATCH(US!$B32,FRED!$1:$1,0))),(SUM(FF32:FQ32)))),"")</f>
        <v>266526</v>
      </c>
      <c r="FS32" s="59">
        <f>+IFERROR((IF(ISTEXT(FS$5)=FALSE,(INDEX(FRED!$1:$1048576,MATCH(US!FS$5,FRED!$A:$A,0),MATCH(US!$B32,FRED!$1:$1,0))),(SUM(FG32:FR32)))),"")</f>
        <v>255552</v>
      </c>
      <c r="FT32" s="59">
        <f>+IFERROR((IF(ISTEXT(FT$5)=FALSE,(INDEX(FRED!$1:$1048576,MATCH(US!FT$5,FRED!$A:$A,0),MATCH(US!$B32,FRED!$1:$1,0))),(SUM(FH32:FS32)))),"")</f>
        <v>263771</v>
      </c>
      <c r="FU32" s="59">
        <f>+IFERROR((IF(ISTEXT(FU$5)=FALSE,(INDEX(FRED!$1:$1048576,MATCH(US!FU$5,FRED!$A:$A,0),MATCH(US!$B32,FRED!$1:$1,0))),(SUM(FI32:FT32)))),"")</f>
        <v>262950</v>
      </c>
      <c r="FV32" s="59">
        <f>+IFERROR((IF(ISTEXT(FV$5)=FALSE,(INDEX(FRED!$1:$1048576,MATCH(US!FV$5,FRED!$A:$A,0),MATCH(US!$B32,FRED!$1:$1,0))),(SUM(FJ32:FU32)))),"")</f>
        <v>266026</v>
      </c>
      <c r="FW32" s="59">
        <f>+IFERROR((IF(ISTEXT(FW$5)=FALSE,(INDEX(FRED!$1:$1048576,MATCH(US!FW$5,FRED!$A:$A,0),MATCH(US!$B32,FRED!$1:$1,0))),(SUM(FK32:FV32)))),"")</f>
        <v>267144</v>
      </c>
      <c r="FX32" s="59">
        <f>+IFERROR((IF(ISTEXT(FX$5)=FALSE,(INDEX(FRED!$1:$1048576,MATCH(US!FX$5,FRED!$A:$A,0),MATCH(US!$B32,FRED!$1:$1,0))),(SUM(FL32:FW32)))),"")</f>
        <v>267995</v>
      </c>
      <c r="FY32" s="59">
        <f>+IFERROR((IF(ISTEXT(FY$5)=FALSE,(INDEX(FRED!$1:$1048576,MATCH(US!FY$5,FRED!$A:$A,0),MATCH(US!$B32,FRED!$1:$1,0))),(SUM(FM32:FX32)))),"")</f>
        <v>267333</v>
      </c>
      <c r="FZ32" s="59">
        <f>+IFERROR((IF(ISTEXT(FZ$5)=FALSE,(INDEX(FRED!$1:$1048576,MATCH(US!FZ$5,FRED!$A:$A,0),MATCH(US!$B32,FRED!$1:$1,0))),(SUM(FN32:FY32)))),"")</f>
        <v>265538</v>
      </c>
      <c r="GA32" s="59">
        <f>+IFERROR((IF(ISTEXT(GA$5)=FALSE,(INDEX(FRED!$1:$1048576,MATCH(US!GA$5,FRED!$A:$A,0),MATCH(US!$B32,FRED!$1:$1,0))),(SUM(FO32:FZ32)))),"")</f>
        <v>264436</v>
      </c>
      <c r="GB32" s="59">
        <f>+IFERROR((IF(ISTEXT(GB$5)=FALSE,(INDEX(FRED!$1:$1048576,MATCH(US!GB$5,FRED!$A:$A,0),MATCH(US!$B32,FRED!$1:$1,0))),(SUM(FP32:GA32)))),"")</f>
        <v>264407</v>
      </c>
      <c r="GC32" s="60">
        <f>+IFERROR((IF(ISTEXT(GC$5)=FALSE,(INDEX(FRED!$1:$1048576,MATCH(US!GC$5,FRED!$A:$A,0),MATCH(US!$B32,FRED!$1:$1,0))),(SUM(FQ32:GB32)))),"")</f>
        <v>3171761</v>
      </c>
      <c r="GD32" s="59">
        <f>+IFERROR((IF(ISTEXT(GD$5)=FALSE,(INDEX(FRED!$1:$1048576,MATCH(US!GD$5,FRED!$A:$A,0),MATCH(US!$B32,FRED!$1:$1,0))),(SUM(FR32:GC32)))),"")</f>
        <v>259332</v>
      </c>
      <c r="GE32" s="59">
        <f>+IFERROR((IF(ISTEXT(GE$5)=FALSE,(INDEX(FRED!$1:$1048576,MATCH(US!GE$5,FRED!$A:$A,0),MATCH(US!$B32,FRED!$1:$1,0))),(SUM(FS32:GD32)))),"")</f>
        <v>259309</v>
      </c>
      <c r="GF32" s="59">
        <f>+IFERROR((IF(ISTEXT(GF$5)=FALSE,(INDEX(FRED!$1:$1048576,MATCH(US!GF$5,FRED!$A:$A,0),MATCH(US!$B32,FRED!$1:$1,0))),(SUM(FT32:GE32)))),"")</f>
        <v>261315</v>
      </c>
      <c r="GG32" s="59">
        <f>+IFERROR((IF(ISTEXT(GG$5)=FALSE,(INDEX(FRED!$1:$1048576,MATCH(US!GG$5,FRED!$A:$A,0),MATCH(US!$B32,FRED!$1:$1,0))),(SUM(FU32:GF32)))),"")</f>
        <v>266791</v>
      </c>
      <c r="GH32" s="59">
        <f>+IFERROR((IF(ISTEXT(GH$5)=FALSE,(INDEX(FRED!$1:$1048576,MATCH(US!GH$5,FRED!$A:$A,0),MATCH(US!$B32,FRED!$1:$1,0))),(SUM(FV32:GG32)))),"")</f>
        <v>268891</v>
      </c>
      <c r="GI32" s="59">
        <f>+IFERROR((IF(ISTEXT(GI$5)=FALSE,(INDEX(FRED!$1:$1048576,MATCH(US!GI$5,FRED!$A:$A,0),MATCH(US!$B32,FRED!$1:$1,0))),(SUM(FW32:GH32)))),"")</f>
        <v>268746</v>
      </c>
      <c r="GJ32" s="59">
        <f>+IFERROR((IF(ISTEXT(GJ$5)=FALSE,(INDEX(FRED!$1:$1048576,MATCH(US!GJ$5,FRED!$A:$A,0),MATCH(US!$B32,FRED!$1:$1,0))),(SUM(FX32:GI32)))),"")</f>
        <v>277289</v>
      </c>
      <c r="GK32" s="59">
        <f>+IFERROR((IF(ISTEXT(GK$5)=FALSE,(INDEX(FRED!$1:$1048576,MATCH(US!GK$5,FRED!$A:$A,0),MATCH(US!$B32,FRED!$1:$1,0))),(SUM(FY32:GJ32)))),"")</f>
        <v>276372</v>
      </c>
      <c r="GL32" s="59">
        <f>+IFERROR((IF(ISTEXT(GL$5)=FALSE,(INDEX(FRED!$1:$1048576,MATCH(US!GL$5,FRED!$A:$A,0),MATCH(US!$B32,FRED!$1:$1,0))),(SUM(FZ32:GK32)))),"")</f>
        <v>271427</v>
      </c>
      <c r="GM32" s="59">
        <f>+IFERROR((IF(ISTEXT(GM$5)=FALSE,(INDEX(FRED!$1:$1048576,MATCH(US!GM$5,FRED!$A:$A,0),MATCH(US!$B32,FRED!$1:$1,0))),(SUM(GA32:GL32)))),"")</f>
        <v>281451</v>
      </c>
      <c r="GN32" s="59">
        <f>+IFERROR((IF(ISTEXT(GN$5)=FALSE,(INDEX(FRED!$1:$1048576,MATCH(US!GN$5,FRED!$A:$A,0),MATCH(US!$B32,FRED!$1:$1,0))),(SUM(GB32:GM32)))),"")</f>
        <v>274922</v>
      </c>
      <c r="GO32" s="59">
        <f>+IFERROR((IF(ISTEXT(GO$5)=FALSE,(INDEX(FRED!$1:$1048576,MATCH(US!GO$5,FRED!$A:$A,0),MATCH(US!$B32,FRED!$1:$1,0))),(SUM(GC32:GN32)))),"")</f>
        <v>278868</v>
      </c>
      <c r="GP32" s="60">
        <f>+IFERROR((IF(ISTEXT(GP$5)=FALSE,(INDEX(FRED!$1:$1048576,MATCH(US!GP$5,FRED!$A:$A,0),MATCH(US!$B32,FRED!$1:$1,0))),(SUM(GD32:GO32)))),"")</f>
        <v>3244713</v>
      </c>
      <c r="GQ32" s="59">
        <f>+IFERROR((IF(ISTEXT(GQ$5)=FALSE,(INDEX(FRED!$1:$1048576,MATCH(US!GQ$5,FRED!$A:$A,0),MATCH(US!$B32,FRED!$1:$1,0))),(SUM(GE32:GP32)))),"")</f>
        <v>274048</v>
      </c>
      <c r="GR32" s="59">
        <f>+IFERROR((IF(ISTEXT(GR$5)=FALSE,(INDEX(FRED!$1:$1048576,MATCH(US!GR$5,FRED!$A:$A,0),MATCH(US!$B32,FRED!$1:$1,0))),(SUM(GF32:GQ32)))),"")</f>
        <v>273518</v>
      </c>
      <c r="GS32" s="59">
        <f>+IFERROR((IF(ISTEXT(GS$5)=FALSE,(INDEX(FRED!$1:$1048576,MATCH(US!GS$5,FRED!$A:$A,0),MATCH(US!$B32,FRED!$1:$1,0))),(SUM(GG32:GR32)))),"")</f>
        <v>275691</v>
      </c>
      <c r="GT32" s="59">
        <f>+IFERROR((IF(ISTEXT(GT$5)=FALSE,(INDEX(FRED!$1:$1048576,MATCH(US!GT$5,FRED!$A:$A,0),MATCH(US!$B32,FRED!$1:$1,0))),(SUM(GH32:GS32)))),"")</f>
        <v>284898</v>
      </c>
      <c r="GU32" s="59">
        <f>+IFERROR((IF(ISTEXT(GU$5)=FALSE,(INDEX(FRED!$1:$1048576,MATCH(US!GU$5,FRED!$A:$A,0),MATCH(US!$B32,FRED!$1:$1,0))),(SUM(GI32:GT32)))),"")</f>
        <v>286423</v>
      </c>
      <c r="GV32" s="59">
        <f>+IFERROR((IF(ISTEXT(GV$5)=FALSE,(INDEX(FRED!$1:$1048576,MATCH(US!GV$5,FRED!$A:$A,0),MATCH(US!$B32,FRED!$1:$1,0))),(SUM(GJ32:GU32)))),"")</f>
        <v>293462</v>
      </c>
      <c r="GW32" s="59">
        <f>+IFERROR((IF(ISTEXT(GW$5)=FALSE,(INDEX(FRED!$1:$1048576,MATCH(US!GW$5,FRED!$A:$A,0),MATCH(US!$B32,FRED!$1:$1,0))),(SUM(GK32:GV32)))),"")</f>
        <v>293935</v>
      </c>
      <c r="GX32" s="59">
        <f>+IFERROR((IF(ISTEXT(GX$5)=FALSE,(INDEX(FRED!$1:$1048576,MATCH(US!GX$5,FRED!$A:$A,0),MATCH(US!$B32,FRED!$1:$1,0))),(SUM(GL32:GW32)))),"")</f>
        <v>299228</v>
      </c>
      <c r="GY32" s="59">
        <f>+IFERROR((IF(ISTEXT(GY$5)=FALSE,(INDEX(FRED!$1:$1048576,MATCH(US!GY$5,FRED!$A:$A,0),MATCH(US!$B32,FRED!$1:$1,0))),(SUM(GM32:GX32)))),"")</f>
        <v>292381</v>
      </c>
      <c r="GZ32" s="59">
        <f>+IFERROR((IF(ISTEXT(GZ$5)=FALSE,(INDEX(FRED!$1:$1048576,MATCH(US!GZ$5,FRED!$A:$A,0),MATCH(US!$B32,FRED!$1:$1,0))),(SUM(GN32:GY32)))),"")</f>
        <v>285219</v>
      </c>
      <c r="HA32" s="59">
        <f>+IFERROR((IF(ISTEXT(HA$5)=FALSE,(INDEX(FRED!$1:$1048576,MATCH(US!HA$5,FRED!$A:$A,0),MATCH(US!$B32,FRED!$1:$1,0))),(SUM(GO32:GZ32)))),"")</f>
        <v>280966</v>
      </c>
      <c r="HB32" s="59">
        <f>+IFERROR((IF(ISTEXT(HB$5)=FALSE,(INDEX(FRED!$1:$1048576,MATCH(US!HB$5,FRED!$A:$A,0),MATCH(US!$B32,FRED!$1:$1,0))),(SUM(GP32:HA32)))),"")</f>
        <v>291679</v>
      </c>
      <c r="HC32" s="60">
        <f>+IFERROR((IF(ISTEXT(HC$5)=FALSE,(INDEX(FRED!$1:$1048576,MATCH(US!HC$5,FRED!$A:$A,0),MATCH(US!$B32,FRED!$1:$1,0))),(SUM(GQ32:HB32)))),"")</f>
        <v>3431448</v>
      </c>
      <c r="HD32" s="59">
        <f>+IFERROR((IF(ISTEXT(HD$5)=FALSE,(INDEX(FRED!$1:$1048576,MATCH(US!HD$5,FRED!$A:$A,0),MATCH(US!$B32,FRED!$1:$1,0))),(SUM(GR32:HC32)))),"")</f>
        <v>297174</v>
      </c>
      <c r="HE32" s="59">
        <f>+IFERROR((IF(ISTEXT(HE$5)=FALSE,(INDEX(FRED!$1:$1048576,MATCH(US!HE$5,FRED!$A:$A,0),MATCH(US!$B32,FRED!$1:$1,0))),(SUM(GS32:HD32)))),"")</f>
        <v>294814</v>
      </c>
      <c r="HF32" s="59">
        <f>+IFERROR((IF(ISTEXT(HF$5)=FALSE,(INDEX(FRED!$1:$1048576,MATCH(US!HF$5,FRED!$A:$A,0),MATCH(US!$B32,FRED!$1:$1,0))),(SUM(GT32:HE32)))),"")</f>
        <v>293709</v>
      </c>
      <c r="HG32" s="59">
        <f>+IFERROR((IF(ISTEXT(HG$5)=FALSE,(INDEX(FRED!$1:$1048576,MATCH(US!HG$5,FRED!$A:$A,0),MATCH(US!$B32,FRED!$1:$1,0))),(SUM(GU32:HF32)))),"")</f>
        <v>288224</v>
      </c>
      <c r="HH32" s="59">
        <f>+IFERROR((IF(ISTEXT(HH$5)=FALSE,(INDEX(FRED!$1:$1048576,MATCH(US!HH$5,FRED!$A:$A,0),MATCH(US!$B32,FRED!$1:$1,0))),(SUM(GV32:HG32)))),"")</f>
        <v>284473</v>
      </c>
      <c r="HI32" s="59">
        <f>+IFERROR((IF(ISTEXT(HI$5)=FALSE,(INDEX(FRED!$1:$1048576,MATCH(US!HI$5,FRED!$A:$A,0),MATCH(US!$B32,FRED!$1:$1,0))),(SUM(GW32:HH32)))),"")</f>
        <v>295069</v>
      </c>
      <c r="HJ32" s="59">
        <f>+IFERROR((IF(ISTEXT(HJ$5)=FALSE,(INDEX(FRED!$1:$1048576,MATCH(US!HJ$5,FRED!$A:$A,0),MATCH(US!$B32,FRED!$1:$1,0))),(SUM(GX32:HI32)))),"")</f>
        <v>285899</v>
      </c>
      <c r="HK32" s="59">
        <f>+IFERROR((IF(ISTEXT(HK$5)=FALSE,(INDEX(FRED!$1:$1048576,MATCH(US!HK$5,FRED!$A:$A,0),MATCH(US!$B32,FRED!$1:$1,0))),(SUM(GY32:HJ32)))),"")</f>
        <v>285489</v>
      </c>
      <c r="HL32" s="59">
        <f>+IFERROR((IF(ISTEXT(HL$5)=FALSE,(INDEX(FRED!$1:$1048576,MATCH(US!HL$5,FRED!$A:$A,0),MATCH(US!$B32,FRED!$1:$1,0))),(SUM(GZ32:HK32)))),"")</f>
        <v>291495</v>
      </c>
      <c r="HM32" s="59">
        <f>+IFERROR((IF(ISTEXT(HM$5)=FALSE,(INDEX(FRED!$1:$1048576,MATCH(US!HM$5,FRED!$A:$A,0),MATCH(US!$B32,FRED!$1:$1,0))),(SUM(HA32:HL32)))),"")</f>
        <v>290685</v>
      </c>
      <c r="HN32" s="59">
        <f>+IFERROR((IF(ISTEXT(HN$5)=FALSE,(INDEX(FRED!$1:$1048576,MATCH(US!HN$5,FRED!$A:$A,0),MATCH(US!$B32,FRED!$1:$1,0))),(SUM(HB32:HM32)))),"")</f>
        <v>294870</v>
      </c>
      <c r="HO32" s="59">
        <f>+IFERROR((IF(ISTEXT(HO$5)=FALSE,(INDEX(FRED!$1:$1048576,MATCH(US!HO$5,FRED!$A:$A,0),MATCH(US!$B32,FRED!$1:$1,0))),(SUM(HC32:HN32)))),"")</f>
        <v>289848</v>
      </c>
      <c r="HP32" s="60">
        <f>+IFERROR((IF(ISTEXT(HP$5)=FALSE,(INDEX(FRED!$1:$1048576,MATCH(US!HP$5,FRED!$A:$A,0),MATCH(US!$B32,FRED!$1:$1,0))),(SUM(HD32:HO32)))),"")</f>
        <v>3491749</v>
      </c>
      <c r="HQ32" s="59">
        <f>+IFERROR((IF(ISTEXT(HQ$5)=FALSE,(INDEX(FRED!$1:$1048576,MATCH(US!HQ$5,FRED!$A:$A,0),MATCH(US!$B32,FRED!$1:$1,0))),(SUM(HE32:HP32)))),"")</f>
        <v>281159</v>
      </c>
      <c r="HR32" s="59">
        <f>+IFERROR((IF(ISTEXT(HR$5)=FALSE,(INDEX(FRED!$1:$1048576,MATCH(US!HR$5,FRED!$A:$A,0),MATCH(US!$B32,FRED!$1:$1,0))),(SUM(HF32:HQ32)))),"")</f>
        <v>290301</v>
      </c>
      <c r="HS32" s="59">
        <f>+IFERROR((IF(ISTEXT(HS$5)=FALSE,(INDEX(FRED!$1:$1048576,MATCH(US!HS$5,FRED!$A:$A,0),MATCH(US!$B32,FRED!$1:$1,0))),(SUM(HG32:HR32)))),"")</f>
        <v>290989</v>
      </c>
      <c r="HT32" s="59">
        <f>+IFERROR((IF(ISTEXT(HT$5)=FALSE,(INDEX(FRED!$1:$1048576,MATCH(US!HT$5,FRED!$A:$A,0),MATCH(US!$B32,FRED!$1:$1,0))),(SUM(HH32:HS32)))),"")</f>
        <v>282818</v>
      </c>
      <c r="HU32" s="59">
        <f>+IFERROR((IF(ISTEXT(HU$5)=FALSE,(INDEX(FRED!$1:$1048576,MATCH(US!HU$5,FRED!$A:$A,0),MATCH(US!$B32,FRED!$1:$1,0))),(SUM(HI32:HT32)))),"")</f>
        <v>291003</v>
      </c>
      <c r="HV32" s="59">
        <f>+IFERROR((IF(ISTEXT(HV$5)=FALSE,(INDEX(FRED!$1:$1048576,MATCH(US!HV$5,FRED!$A:$A,0),MATCH(US!$B32,FRED!$1:$1,0))),(SUM(HJ32:HU32)))),"")</f>
        <v>289498</v>
      </c>
      <c r="HW32" s="59">
        <f>+IFERROR((IF(ISTEXT(HW$5)=FALSE,(INDEX(FRED!$1:$1048576,MATCH(US!HW$5,FRED!$A:$A,0),MATCH(US!$B32,FRED!$1:$1,0))),(SUM(HK32:HV32)))),"")</f>
        <v>289523</v>
      </c>
      <c r="HX32" s="59">
        <f>+IFERROR((IF(ISTEXT(HX$5)=FALSE,(INDEX(FRED!$1:$1048576,MATCH(US!HX$5,FRED!$A:$A,0),MATCH(US!$B32,FRED!$1:$1,0))),(SUM(HL32:HW32)))),"")</f>
        <v>288766</v>
      </c>
      <c r="HY32" s="59">
        <f>+IFERROR((IF(ISTEXT(HY$5)=FALSE,(INDEX(FRED!$1:$1048576,MATCH(US!HY$5,FRED!$A:$A,0),MATCH(US!$B32,FRED!$1:$1,0))),(SUM(HM32:HX32)))),"")</f>
        <v>289395</v>
      </c>
      <c r="HZ32" s="59">
        <f>+IFERROR((IF(ISTEXT(HZ$5)=FALSE,(INDEX(FRED!$1:$1048576,MATCH(US!HZ$5,FRED!$A:$A,0),MATCH(US!$B32,FRED!$1:$1,0))),(SUM(HN32:HY32)))),"")</f>
        <v>296320</v>
      </c>
      <c r="IA32" s="59">
        <f>+IFERROR((IF(ISTEXT(IA$5)=FALSE,(INDEX(FRED!$1:$1048576,MATCH(US!IA$5,FRED!$A:$A,0),MATCH(US!$B32,FRED!$1:$1,0))),(SUM(HO32:HZ32)))),"")</f>
        <v>298731</v>
      </c>
      <c r="IB32" s="59">
        <f>+IFERROR((IF(ISTEXT(IB$5)=FALSE,(INDEX(FRED!$1:$1048576,MATCH(US!IB$5,FRED!$A:$A,0),MATCH(US!$B32,FRED!$1:$1,0))),(SUM(HP32:IA32)))),"")</f>
        <v>294244</v>
      </c>
      <c r="IC32" s="60">
        <f>+IFERROR((IF(ISTEXT(IC$5)=FALSE,(INDEX(FRED!$1:$1048576,MATCH(US!IC$5,FRED!$A:$A,0),MATCH(US!$B32,FRED!$1:$1,0))),(SUM(HQ32:IB32)))),"")</f>
        <v>3482747</v>
      </c>
      <c r="ID32" s="59">
        <f>+IFERROR((IF(ISTEXT(ID$5)=FALSE,(INDEX(FRED!$1:$1048576,MATCH(US!ID$5,FRED!$A:$A,0),MATCH(US!$B32,FRED!$1:$1,0))),(SUM(HR32:IC32)))),"")</f>
        <v>292715</v>
      </c>
      <c r="IE32" s="59">
        <f>+IFERROR((IF(ISTEXT(IE$5)=FALSE,(INDEX(FRED!$1:$1048576,MATCH(US!IE$5,FRED!$A:$A,0),MATCH(US!$B32,FRED!$1:$1,0))),(SUM(HS32:ID32)))),"")</f>
        <v>293338</v>
      </c>
      <c r="IF32" s="59">
        <f>+IFERROR((IF(ISTEXT(IF$5)=FALSE,(INDEX(FRED!$1:$1048576,MATCH(US!IF$5,FRED!$A:$A,0),MATCH(US!$B32,FRED!$1:$1,0))),(SUM(HT32:IE32)))),"")</f>
        <v>297101</v>
      </c>
      <c r="IG32" s="59">
        <f>+IFERROR((IF(ISTEXT(IG$5)=FALSE,(INDEX(FRED!$1:$1048576,MATCH(US!IG$5,FRED!$A:$A,0),MATCH(US!$B32,FRED!$1:$1,0))),(SUM(HU32:IF32)))),"")</f>
        <v>303050</v>
      </c>
      <c r="IH32" s="59">
        <f>+IFERROR((IF(ISTEXT(IH$5)=FALSE,(INDEX(FRED!$1:$1048576,MATCH(US!IH$5,FRED!$A:$A,0),MATCH(US!$B32,FRED!$1:$1,0))),(SUM(HV32:IG32)))),"")</f>
        <v>305684</v>
      </c>
      <c r="II32" s="59">
        <f>+IFERROR((IF(ISTEXT(II$5)=FALSE,(INDEX(FRED!$1:$1048576,MATCH(US!II$5,FRED!$A:$A,0),MATCH(US!$B32,FRED!$1:$1,0))),(SUM(HW32:IH32)))),"")</f>
        <v>306270</v>
      </c>
      <c r="IJ32" s="59">
        <f>+IFERROR((IF(ISTEXT(IJ$5)=FALSE,(INDEX(FRED!$1:$1048576,MATCH(US!IJ$5,FRED!$A:$A,0),MATCH(US!$B32,FRED!$1:$1,0))),(SUM(HX32:II32)))),"")</f>
        <v>308443</v>
      </c>
      <c r="IK32" s="59">
        <f>+IFERROR((IF(ISTEXT(IK$5)=FALSE,(INDEX(FRED!$1:$1048576,MATCH(US!IK$5,FRED!$A:$A,0),MATCH(US!$B32,FRED!$1:$1,0))),(SUM(HY32:IJ32)))),"")</f>
        <v>316675</v>
      </c>
      <c r="IL32" s="59">
        <f>+IFERROR((IF(ISTEXT(IL$5)=FALSE,(INDEX(FRED!$1:$1048576,MATCH(US!IL$5,FRED!$A:$A,0),MATCH(US!$B32,FRED!$1:$1,0))),(SUM(HZ32:IK32)))),"")</f>
        <v>302952</v>
      </c>
      <c r="IM32" s="59">
        <f>+IFERROR((IF(ISTEXT(IM$5)=FALSE,(INDEX(FRED!$1:$1048576,MATCH(US!IM$5,FRED!$A:$A,0),MATCH(US!$B32,FRED!$1:$1,0))),(SUM(IA32:IL32)))),"")</f>
        <v>305986</v>
      </c>
      <c r="IN32" s="59">
        <f>+IFERROR((IF(ISTEXT(IN$5)=FALSE,(INDEX(FRED!$1:$1048576,MATCH(US!IN$5,FRED!$A:$A,0),MATCH(US!$B32,FRED!$1:$1,0))),(SUM(IB32:IM32)))),"")</f>
        <v>303692</v>
      </c>
      <c r="IO32" s="59">
        <f>+IFERROR((IF(ISTEXT(IO$5)=FALSE,(INDEX(FRED!$1:$1048576,MATCH(US!IO$5,FRED!$A:$A,0),MATCH(US!$B32,FRED!$1:$1,0))),(SUM(IC32:IN32)))),"")</f>
        <v>304118</v>
      </c>
      <c r="IP32" s="60">
        <f>+IFERROR((IF(ISTEXT(IP$5)=FALSE,(INDEX(FRED!$1:$1048576,MATCH(US!IP$5,FRED!$A:$A,0),MATCH(US!$B32,FRED!$1:$1,0))),(SUM(ID32:IO32)))),"")</f>
        <v>3640024</v>
      </c>
      <c r="IQ32" s="59">
        <f>+IFERROR((IF(ISTEXT(IQ$5)=FALSE,(INDEX(FRED!$1:$1048576,MATCH(US!IQ$5,FRED!$A:$A,0),MATCH(US!$B32,FRED!$1:$1,0))),(SUM(IE32:IP32)))),"")</f>
        <v>313270</v>
      </c>
      <c r="IR32" s="59">
        <f>+IFERROR((IF(ISTEXT(IR$5)=FALSE,(INDEX(FRED!$1:$1048576,MATCH(US!IR$5,FRED!$A:$A,0),MATCH(US!$B32,FRED!$1:$1,0))),(SUM(IF32:IQ32)))),"")</f>
        <v>322735</v>
      </c>
      <c r="IS32" s="59">
        <f>+IFERROR((IF(ISTEXT(IS$5)=FALSE,(INDEX(FRED!$1:$1048576,MATCH(US!IS$5,FRED!$A:$A,0),MATCH(US!$B32,FRED!$1:$1,0))),(SUM(IG32:IR32)))),"")</f>
        <v>322066</v>
      </c>
      <c r="IT32" s="59">
        <f>+IFERROR((IF(ISTEXT(IT$5)=FALSE,(INDEX(FRED!$1:$1048576,MATCH(US!IT$5,FRED!$A:$A,0),MATCH(US!$B32,FRED!$1:$1,0))),(SUM(IH32:IS32)))),"")</f>
        <v>345860</v>
      </c>
      <c r="IU32" s="59">
        <f>+IFERROR((IF(ISTEXT(IU$5)=FALSE,(INDEX(FRED!$1:$1048576,MATCH(US!IU$5,FRED!$A:$A,0),MATCH(US!$B32,FRED!$1:$1,0))),(SUM(II32:IT32)))),"")</f>
        <v>339680</v>
      </c>
      <c r="IV32" s="59">
        <f>+IFERROR((IF(ISTEXT(IV$5)=FALSE,(INDEX(FRED!$1:$1048576,MATCH(US!IV$5,FRED!$A:$A,0),MATCH(US!$B32,FRED!$1:$1,0))),(SUM(IJ32:IU32)))),"")</f>
        <v>335934</v>
      </c>
      <c r="IW32" s="59">
        <f>+IFERROR((IF(ISTEXT(IW$5)=FALSE,(INDEX(FRED!$1:$1048576,MATCH(US!IW$5,FRED!$A:$A,0),MATCH(US!$B32,FRED!$1:$1,0))),(SUM(IK32:IV32)))),"")</f>
        <v>345229</v>
      </c>
      <c r="IX32" s="59">
        <f>+IFERROR((IF(ISTEXT(IX$5)=FALSE,(INDEX(FRED!$1:$1048576,MATCH(US!IX$5,FRED!$A:$A,0),MATCH(US!$B32,FRED!$1:$1,0))),(SUM(IL32:IW32)))),"")</f>
        <v>340216</v>
      </c>
      <c r="IY32" s="59">
        <f>+IFERROR((IF(ISTEXT(IY$5)=FALSE,(INDEX(FRED!$1:$1048576,MATCH(US!IY$5,FRED!$A:$A,0),MATCH(US!$B32,FRED!$1:$1,0))),(SUM(IM32:IX32)))),"")</f>
        <v>345103</v>
      </c>
      <c r="IZ32" s="59">
        <f>+IFERROR((IF(ISTEXT(IZ$5)=FALSE,(INDEX(FRED!$1:$1048576,MATCH(US!IZ$5,FRED!$A:$A,0),MATCH(US!$B32,FRED!$1:$1,0))),(SUM(IN32:IY32)))),"")</f>
        <v>341638</v>
      </c>
      <c r="JA32" s="59">
        <f>+IFERROR((IF(ISTEXT(JA$5)=FALSE,(INDEX(FRED!$1:$1048576,MATCH(US!JA$5,FRED!$A:$A,0),MATCH(US!$B32,FRED!$1:$1,0))),(SUM(IO32:IZ32)))),"")</f>
        <v>343606</v>
      </c>
      <c r="JB32" s="59">
        <f>+IFERROR((IF(ISTEXT(JB$5)=FALSE,(INDEX(FRED!$1:$1048576,MATCH(US!JB$5,FRED!$A:$A,0),MATCH(US!$B32,FRED!$1:$1,0))),(SUM(IP32:JA32)))),"")</f>
        <v>347276</v>
      </c>
      <c r="JC32" s="60">
        <f>+IFERROR((IF(ISTEXT(JC$5)=FALSE,(INDEX(FRED!$1:$1048576,MATCH(US!JC$5,FRED!$A:$A,0),MATCH(US!$B32,FRED!$1:$1,0))),(SUM(IQ32:JB32)))),"")</f>
        <v>4042613</v>
      </c>
      <c r="JD32" s="59">
        <f>+IFERROR((IF(ISTEXT(JD$5)=FALSE,(INDEX(FRED!$1:$1048576,MATCH(US!JD$5,FRED!$A:$A,0),MATCH(US!$B32,FRED!$1:$1,0))),(SUM(IR32:JC32)))),"")</f>
        <v>361179</v>
      </c>
      <c r="JE32" s="59">
        <f>+IFERROR((IF(ISTEXT(JE$5)=FALSE,(INDEX(FRED!$1:$1048576,MATCH(US!JE$5,FRED!$A:$A,0),MATCH(US!$B32,FRED!$1:$1,0))),(SUM(IS32:JD32)))),"")</f>
        <v>364964</v>
      </c>
      <c r="JF32" s="59">
        <f>+IFERROR((IF(ISTEXT(JF$5)=FALSE,(INDEX(FRED!$1:$1048576,MATCH(US!JF$5,FRED!$A:$A,0),MATCH(US!$B32,FRED!$1:$1,0))),(SUM(IT32:JE32)))),"")</f>
        <v>364435</v>
      </c>
      <c r="JG32" s="59">
        <f>+IFERROR((IF(ISTEXT(JG$5)=FALSE,(INDEX(FRED!$1:$1048576,MATCH(US!JG$5,FRED!$A:$A,0),MATCH(US!$B32,FRED!$1:$1,0))),(SUM(IU32:JF32)))),"")</f>
        <v>361681</v>
      </c>
      <c r="JH32" s="59">
        <f>+IFERROR((IF(ISTEXT(JH$5)=FALSE,(INDEX(FRED!$1:$1048576,MATCH(US!JH$5,FRED!$A:$A,0),MATCH(US!$B32,FRED!$1:$1,0))),(SUM(IV32:JG32)))),"")</f>
        <v>364964</v>
      </c>
      <c r="JI32" s="59">
        <f>+IFERROR((IF(ISTEXT(JI$5)=FALSE,(INDEX(FRED!$1:$1048576,MATCH(US!JI$5,FRED!$A:$A,0),MATCH(US!$B32,FRED!$1:$1,0))),(SUM(IW32:JH32)))),"")</f>
        <v>364564</v>
      </c>
      <c r="JJ32" s="59">
        <f>+IFERROR((IF(ISTEXT(JJ$5)=FALSE,(INDEX(FRED!$1:$1048576,MATCH(US!JJ$5,FRED!$A:$A,0),MATCH(US!$B32,FRED!$1:$1,0))),(SUM(IX32:JI32)))),"")</f>
        <v>359359</v>
      </c>
      <c r="JK32" s="59">
        <f>+IFERROR((IF(ISTEXT(JK$5)=FALSE,(INDEX(FRED!$1:$1048576,MATCH(US!JK$5,FRED!$A:$A,0),MATCH(US!$B32,FRED!$1:$1,0))),(SUM(IY32:JJ32)))),"")</f>
        <v>354304</v>
      </c>
      <c r="JL32" s="59">
        <f>+IFERROR((IF(ISTEXT(JL$5)=FALSE,(INDEX(FRED!$1:$1048576,MATCH(US!JL$5,FRED!$A:$A,0),MATCH(US!$B32,FRED!$1:$1,0))),(SUM(IZ32:JK32)))),"")</f>
        <v>355299</v>
      </c>
      <c r="JM32" s="59">
        <f>+IFERROR((IF(ISTEXT(JM$5)=FALSE,(INDEX(FRED!$1:$1048576,MATCH(US!JM$5,FRED!$A:$A,0),MATCH(US!$B32,FRED!$1:$1,0))),(SUM(JA32:JL32)))),"")</f>
        <v>354809</v>
      </c>
      <c r="JN32" s="59">
        <f>+IFERROR((IF(ISTEXT(JN$5)=FALSE,(INDEX(FRED!$1:$1048576,MATCH(US!JN$5,FRED!$A:$A,0),MATCH(US!$B32,FRED!$1:$1,0))),(SUM(JB32:JM32)))),"")</f>
        <v>356486</v>
      </c>
      <c r="JO32" s="59">
        <f>+IFERROR((IF(ISTEXT(JO$5)=FALSE,(INDEX(FRED!$1:$1048576,MATCH(US!JO$5,FRED!$A:$A,0),MATCH(US!$B32,FRED!$1:$1,0))),(SUM(JC32:JN32)))),"")</f>
        <v>360654</v>
      </c>
      <c r="JP32" s="60">
        <f>+IFERROR((IF(ISTEXT(JP$5)=FALSE,(INDEX(FRED!$1:$1048576,MATCH(US!JP$5,FRED!$A:$A,0),MATCH(US!$B32,FRED!$1:$1,0))),(SUM(JD32:JO32)))),"")</f>
        <v>4322698</v>
      </c>
      <c r="JQ32" s="59">
        <f>+IFERROR((IF(ISTEXT(JQ$5)=FALSE,(INDEX(FRED!$1:$1048576,MATCH(US!JQ$5,FRED!$A:$A,0),MATCH(US!$B32,FRED!$1:$1,0))),(SUM(JE32:JP32)))),"")</f>
        <v>357762</v>
      </c>
      <c r="JR32" s="59">
        <f>+IFERROR((IF(ISTEXT(JR$5)=FALSE,(INDEX(FRED!$1:$1048576,MATCH(US!JR$5,FRED!$A:$A,0),MATCH(US!$B32,FRED!$1:$1,0))),(SUM(JF32:JQ32)))),"")</f>
        <v>348917</v>
      </c>
      <c r="JS32" s="59">
        <f>+IFERROR((IF(ISTEXT(JS$5)=FALSE,(INDEX(FRED!$1:$1048576,MATCH(US!JS$5,FRED!$A:$A,0),MATCH(US!$B32,FRED!$1:$1,0))),(SUM(JG32:JR32)))),"")</f>
        <v>351960</v>
      </c>
      <c r="JT32" s="59">
        <f>+IFERROR((IF(ISTEXT(JT$5)=FALSE,(INDEX(FRED!$1:$1048576,MATCH(US!JT$5,FRED!$A:$A,0),MATCH(US!$B32,FRED!$1:$1,0))),(SUM(JH32:JS32)))),"")</f>
        <v>349418</v>
      </c>
      <c r="JU32" s="59">
        <f>+IFERROR((IF(ISTEXT(JU$5)=FALSE,(INDEX(FRED!$1:$1048576,MATCH(US!JU$5,FRED!$A:$A,0),MATCH(US!$B32,FRED!$1:$1,0))),(SUM(JI32:JT32)))),"")</f>
        <v>350519</v>
      </c>
      <c r="JV32" s="59">
        <f>+IFERROR((IF(ISTEXT(JV$5)=FALSE,(INDEX(FRED!$1:$1048576,MATCH(US!JV$5,FRED!$A:$A,0),MATCH(US!$B32,FRED!$1:$1,0))),(SUM(JJ32:JU32)))),"")</f>
        <v>344952</v>
      </c>
      <c r="JW32" s="59">
        <f>+IFERROR((IF(ISTEXT(JW$5)=FALSE,(INDEX(FRED!$1:$1048576,MATCH(US!JW$5,FRED!$A:$A,0),MATCH(US!$B32,FRED!$1:$1,0))),(SUM(JK32:JV32)))),"")</f>
        <v>346957</v>
      </c>
      <c r="JX32" s="59">
        <f>+IFERROR((IF(ISTEXT(JX$5)=FALSE,(INDEX(FRED!$1:$1048576,MATCH(US!JX$5,FRED!$A:$A,0),MATCH(US!$B32,FRED!$1:$1,0))),(SUM(JL32:JW32)))),"")</f>
        <v>347724</v>
      </c>
      <c r="JY32" s="59">
        <f>+IFERROR((IF(ISTEXT(JY$5)=FALSE,(INDEX(FRED!$1:$1048576,MATCH(US!JY$5,FRED!$A:$A,0),MATCH(US!$B32,FRED!$1:$1,0))),(SUM(JM32:JX32)))),"")</f>
        <v>342657</v>
      </c>
      <c r="JZ32" s="59">
        <f>+IFERROR((IF(ISTEXT(JZ$5)=FALSE,(INDEX(FRED!$1:$1048576,MATCH(US!JZ$5,FRED!$A:$A,0),MATCH(US!$B32,FRED!$1:$1,0))),(SUM(JN32:JY32)))),"")</f>
        <v>341459</v>
      </c>
      <c r="KA32" s="59">
        <f>+IFERROR((IF(ISTEXT(KA$5)=FALSE,(INDEX(FRED!$1:$1048576,MATCH(US!KA$5,FRED!$A:$A,0),MATCH(US!$B32,FRED!$1:$1,0))),(SUM(JO32:JZ32)))),"")</f>
        <v>348373</v>
      </c>
      <c r="KB32" s="59">
        <f>+IFERROR((IF(ISTEXT(KB$5)=FALSE,(INDEX(FRED!$1:$1048576,MATCH(US!KB$5,FRED!$A:$A,0),MATCH(US!$B32,FRED!$1:$1,0))),(SUM(JP32:KA32)))),"")</f>
        <v>348855</v>
      </c>
      <c r="KC32" s="60">
        <f>+IFERROR((IF(ISTEXT(KC$5)=FALSE,(INDEX(FRED!$1:$1048576,MATCH(US!KC$5,FRED!$A:$A,0),MATCH(US!$B32,FRED!$1:$1,0))),(SUM(JQ32:KB32)))),"")</f>
        <v>4179553</v>
      </c>
      <c r="KD32" s="59">
        <f>+IFERROR((IF(ISTEXT(KD$5)=FALSE,(INDEX(FRED!$1:$1048576,MATCH(US!KD$5,FRED!$A:$A,0),MATCH(US!$B32,FRED!$1:$1,0))),(SUM(JR32:KC32)))),"")</f>
        <v>352384</v>
      </c>
      <c r="KE32" s="59">
        <f>+IFERROR((IF(ISTEXT(KE$5)=FALSE,(INDEX(FRED!$1:$1048576,MATCH(US!KE$5,FRED!$A:$A,0),MATCH(US!$B32,FRED!$1:$1,0))),(SUM(JS32:KD32)))),"")</f>
        <v>357164</v>
      </c>
      <c r="KF32" s="59">
        <f>+IFERROR((IF(ISTEXT(KF$5)=FALSE,(INDEX(FRED!$1:$1048576,MATCH(US!KF$5,FRED!$A:$A,0),MATCH(US!$B32,FRED!$1:$1,0))),(SUM(JT32:KE32)))),"")</f>
        <v>362477</v>
      </c>
      <c r="KG32" s="59">
        <f>+IFERROR((IF(ISTEXT(KG$5)=FALSE,(INDEX(FRED!$1:$1048576,MATCH(US!KG$5,FRED!$A:$A,0),MATCH(US!$B32,FRED!$1:$1,0))),(SUM(JU32:KF32)))),"")</f>
        <v>367039</v>
      </c>
      <c r="KH32" s="59">
        <f>+IFERROR((IF(ISTEXT(KH$5)=FALSE,(INDEX(FRED!$1:$1048576,MATCH(US!KH$5,FRED!$A:$A,0),MATCH(US!$B32,FRED!$1:$1,0))),(SUM(JV32:KG32)))),"")</f>
        <v>360838</v>
      </c>
      <c r="KI32" s="59">
        <f>+IFERROR((IF(ISTEXT(KI$5)=FALSE,(INDEX(FRED!$1:$1048576,MATCH(US!KI$5,FRED!$A:$A,0),MATCH(US!$B32,FRED!$1:$1,0))),(SUM(JW32:KH32)))),"")</f>
        <v>368399</v>
      </c>
      <c r="KJ32" s="59">
        <f>+IFERROR((IF(ISTEXT(KJ$5)=FALSE,(INDEX(FRED!$1:$1048576,MATCH(US!KJ$5,FRED!$A:$A,0),MATCH(US!$B32,FRED!$1:$1,0))),(SUM(JX32:KI32)))),"")</f>
        <v>376816</v>
      </c>
      <c r="KK32" s="59">
        <f>+IFERROR((IF(ISTEXT(KK$5)=FALSE,(INDEX(FRED!$1:$1048576,MATCH(US!KK$5,FRED!$A:$A,0),MATCH(US!$B32,FRED!$1:$1,0))),(SUM(JY32:KJ32)))),"")</f>
        <v>381106</v>
      </c>
      <c r="KL32" s="59">
        <f>+IFERROR((IF(ISTEXT(KL$5)=FALSE,(INDEX(FRED!$1:$1048576,MATCH(US!KL$5,FRED!$A:$A,0),MATCH(US!$B32,FRED!$1:$1,0))),(SUM(JZ32:KK32)))),"")</f>
        <v>382963</v>
      </c>
      <c r="KM32" s="59">
        <f>+IFERROR((IF(ISTEXT(KM$5)=FALSE,(INDEX(FRED!$1:$1048576,MATCH(US!KM$5,FRED!$A:$A,0),MATCH(US!$B32,FRED!$1:$1,0))),(SUM(KA32:KL32)))),"")</f>
        <v>384346</v>
      </c>
      <c r="KN32" s="59">
        <f>+IFERROR((IF(ISTEXT(KN$5)=FALSE,(INDEX(FRED!$1:$1048576,MATCH(US!KN$5,FRED!$A:$A,0),MATCH(US!$B32,FRED!$1:$1,0))),(SUM(KB32:KM32)))),"")</f>
        <v>386594</v>
      </c>
      <c r="KO32" s="59">
        <f>+IFERROR((IF(ISTEXT(KO$5)=FALSE,(INDEX(FRED!$1:$1048576,MATCH(US!KO$5,FRED!$A:$A,0),MATCH(US!$B32,FRED!$1:$1,0))),(SUM(KC32:KN32)))),"")</f>
        <v>393555</v>
      </c>
      <c r="KP32" s="60">
        <f>+IFERROR((IF(ISTEXT(KP$5)=FALSE,(INDEX(FRED!$1:$1048576,MATCH(US!KP$5,FRED!$A:$A,0),MATCH(US!$B32,FRED!$1:$1,0))),(SUM(KD32:KO32)))),"")</f>
        <v>4473681</v>
      </c>
      <c r="KQ32" s="59">
        <f>+IFERROR((IF(ISTEXT(KQ$5)=FALSE,(INDEX(FRED!$1:$1048576,MATCH(US!KQ$5,FRED!$A:$A,0),MATCH(US!$B32,FRED!$1:$1,0))),(SUM(KE32:KP32)))),"")</f>
        <v>401707</v>
      </c>
      <c r="KR32" s="59">
        <f>+IFERROR((IF(ISTEXT(KR$5)=FALSE,(INDEX(FRED!$1:$1048576,MATCH(US!KR$5,FRED!$A:$A,0),MATCH(US!$B32,FRED!$1:$1,0))),(SUM(KF32:KQ32)))),"")</f>
        <v>410866</v>
      </c>
      <c r="KS32" s="59">
        <f>+IFERROR((IF(ISTEXT(KS$5)=FALSE,(INDEX(FRED!$1:$1048576,MATCH(US!KS$5,FRED!$A:$A,0),MATCH(US!$B32,FRED!$1:$1,0))),(SUM(KG32:KR32)))),"")</f>
        <v>422504</v>
      </c>
      <c r="KT32" s="59">
        <f>+IFERROR((IF(ISTEXT(KT$5)=FALSE,(INDEX(FRED!$1:$1048576,MATCH(US!KT$5,FRED!$A:$A,0),MATCH(US!$B32,FRED!$1:$1,0))),(SUM(KH32:KS32)))),"")</f>
        <v>429037</v>
      </c>
      <c r="KU32" s="59">
        <f>+IFERROR((IF(ISTEXT(KU$5)=FALSE,(INDEX(FRED!$1:$1048576,MATCH(US!KU$5,FRED!$A:$A,0),MATCH(US!$B32,FRED!$1:$1,0))),(SUM(KI32:KT32)))),"")</f>
        <v>440058</v>
      </c>
      <c r="KV32" s="59">
        <f>+IFERROR((IF(ISTEXT(KV$5)=FALSE,(INDEX(FRED!$1:$1048576,MATCH(US!KV$5,FRED!$A:$A,0),MATCH(US!$B32,FRED!$1:$1,0))),(SUM(KJ32:KU32)))),"")</f>
        <v>445571</v>
      </c>
      <c r="KW32" s="59">
        <f>+IFERROR((IF(ISTEXT(KW$5)=FALSE,(INDEX(FRED!$1:$1048576,MATCH(US!KW$5,FRED!$A:$A,0),MATCH(US!$B32,FRED!$1:$1,0))),(SUM(KK32:KV32)))),"")</f>
        <v>441999</v>
      </c>
      <c r="KX32" s="59">
        <f>+IFERROR((IF(ISTEXT(KX$5)=FALSE,(INDEX(FRED!$1:$1048576,MATCH(US!KX$5,FRED!$A:$A,0),MATCH(US!$B32,FRED!$1:$1,0))),(SUM(KL32:KW32)))),"")</f>
        <v>450501</v>
      </c>
      <c r="KY32" s="59">
        <f>+IFERROR((IF(ISTEXT(KY$5)=FALSE,(INDEX(FRED!$1:$1048576,MATCH(US!KY$5,FRED!$A:$A,0),MATCH(US!$B32,FRED!$1:$1,0))),(SUM(KM32:KX32)))),"")</f>
        <v>459451</v>
      </c>
      <c r="KZ32" s="59">
        <f>+IFERROR((IF(ISTEXT(KZ$5)=FALSE,(INDEX(FRED!$1:$1048576,MATCH(US!KZ$5,FRED!$A:$A,0),MATCH(US!$B32,FRED!$1:$1,0))),(SUM(KN32:KY32)))),"")</f>
        <v>466762</v>
      </c>
      <c r="LA32" s="59">
        <f>+IFERROR((IF(ISTEXT(LA$5)=FALSE,(INDEX(FRED!$1:$1048576,MATCH(US!LA$5,FRED!$A:$A,0),MATCH(US!$B32,FRED!$1:$1,0))),(SUM(KO32:KZ32)))),"")</f>
        <v>475706</v>
      </c>
      <c r="LB32" s="59">
        <f>+IFERROR((IF(ISTEXT(LB$5)=FALSE,(INDEX(FRED!$1:$1048576,MATCH(US!LB$5,FRED!$A:$A,0),MATCH(US!$B32,FRED!$1:$1,0))),(SUM(KP32:LA32)))),"")</f>
        <v>480946</v>
      </c>
      <c r="LC32" s="60">
        <f>+IFERROR((IF(ISTEXT(LC$5)=FALSE,(INDEX(FRED!$1:$1048576,MATCH(US!LC$5,FRED!$A:$A,0),MATCH(US!$B32,FRED!$1:$1,0))),(SUM(KQ32:LB32)))),"")</f>
        <v>5325108</v>
      </c>
      <c r="LD32" s="59">
        <f>+IFERROR((IF(ISTEXT(LD$5)=FALSE,(INDEX(FRED!$1:$1048576,MATCH(US!LD$5,FRED!$A:$A,0),MATCH(US!$B32,FRED!$1:$1,0))),(SUM(KR32:LC32)))),"")</f>
        <v>473036</v>
      </c>
      <c r="LE32" s="59">
        <f>+IFERROR((IF(ISTEXT(LE$5)=FALSE,(INDEX(FRED!$1:$1048576,MATCH(US!LE$5,FRED!$A:$A,0),MATCH(US!$B32,FRED!$1:$1,0))),(SUM(KS32:LD32)))),"")</f>
        <v>483618</v>
      </c>
      <c r="LF32" s="59">
        <f>+IFERROR((IF(ISTEXT(LF$5)=FALSE,(INDEX(FRED!$1:$1048576,MATCH(US!LF$5,FRED!$A:$A,0),MATCH(US!$B32,FRED!$1:$1,0))),(SUM(KT32:LE32)))),"")</f>
        <v>478915</v>
      </c>
      <c r="LG32" s="59">
        <f>+IFERROR((IF(ISTEXT(LG$5)=FALSE,(INDEX(FRED!$1:$1048576,MATCH(US!LG$5,FRED!$A:$A,0),MATCH(US!$B32,FRED!$1:$1,0))),(SUM(KU32:LF32)))),"")</f>
        <v>485344</v>
      </c>
      <c r="LH32" s="59">
        <f>+IFERROR((IF(ISTEXT(LH$5)=FALSE,(INDEX(FRED!$1:$1048576,MATCH(US!LH$5,FRED!$A:$A,0),MATCH(US!$B32,FRED!$1:$1,0))),(SUM(KV32:LG32)))),"")</f>
        <v>484209</v>
      </c>
      <c r="LI32" s="59">
        <f>+IFERROR((IF(ISTEXT(LI$5)=FALSE,(INDEX(FRED!$1:$1048576,MATCH(US!LI$5,FRED!$A:$A,0),MATCH(US!$B32,FRED!$1:$1,0))),(SUM(KW32:LH32)))),"")</f>
        <v>477819</v>
      </c>
      <c r="LJ32" s="59">
        <f>+IFERROR((IF(ISTEXT(LJ$5)=FALSE,(INDEX(FRED!$1:$1048576,MATCH(US!LJ$5,FRED!$A:$A,0),MATCH(US!$B32,FRED!$1:$1,0))),(SUM(KX32:LI32)))),"")</f>
        <v>488724</v>
      </c>
      <c r="LK32" s="59">
        <f>+IFERROR((IF(ISTEXT(LK$5)=FALSE,(INDEX(FRED!$1:$1048576,MATCH(US!LK$5,FRED!$A:$A,0),MATCH(US!$B32,FRED!$1:$1,0))),(SUM(KY32:LJ32)))),"")</f>
        <v>493111</v>
      </c>
      <c r="LL32" s="59">
        <f>+IFERROR((IF(ISTEXT(LL$5)=FALSE,(INDEX(FRED!$1:$1048576,MATCH(US!LL$5,FRED!$A:$A,0),MATCH(US!$B32,FRED!$1:$1,0))),(SUM(KZ32:LK32)))),"")</f>
        <v>494904</v>
      </c>
      <c r="LM32" s="59">
        <f>+IFERROR((IF(ISTEXT(LM$5)=FALSE,(INDEX(FRED!$1:$1048576,MATCH(US!LM$5,FRED!$A:$A,0),MATCH(US!$B32,FRED!$1:$1,0))),(SUM(LA32:LL32)))),"")</f>
        <v>502175</v>
      </c>
      <c r="LN32" s="59">
        <f>+IFERROR((IF(ISTEXT(LN$5)=FALSE,(INDEX(FRED!$1:$1048576,MATCH(US!LN$5,FRED!$A:$A,0),MATCH(US!$B32,FRED!$1:$1,0))),(SUM(LB32:LM32)))),"")</f>
        <v>499155</v>
      </c>
      <c r="LO32" s="59">
        <f>+IFERROR((IF(ISTEXT(LO$5)=FALSE,(INDEX(FRED!$1:$1048576,MATCH(US!LO$5,FRED!$A:$A,0),MATCH(US!$B32,FRED!$1:$1,0))),(SUM(LC32:LN32)))),"")</f>
        <v>492884</v>
      </c>
      <c r="LP32" s="60">
        <f>+IFERROR((IF(ISTEXT(LP$5)=FALSE,(INDEX(FRED!$1:$1048576,MATCH(US!LP$5,FRED!$A:$A,0),MATCH(US!$B32,FRED!$1:$1,0))),(SUM(LD32:LO32)))),"")</f>
        <v>5853894</v>
      </c>
      <c r="LQ32" s="59">
        <f>+IFERROR((IF(ISTEXT(LQ$5)=FALSE,(INDEX(FRED!$1:$1048576,MATCH(US!LQ$5,FRED!$A:$A,0),MATCH(US!$B32,FRED!$1:$1,0))),(SUM(LE32:LP32)))),"")</f>
        <v>494949</v>
      </c>
      <c r="LR32" s="59">
        <f>+IFERROR((IF(ISTEXT(LR$5)=FALSE,(INDEX(FRED!$1:$1048576,MATCH(US!LR$5,FRED!$A:$A,0),MATCH(US!$B32,FRED!$1:$1,0))),(SUM(LF32:LQ32)))),"")</f>
        <v>493487</v>
      </c>
      <c r="LS32" s="59">
        <f>+IFERROR((IF(ISTEXT(LS$5)=FALSE,(INDEX(FRED!$1:$1048576,MATCH(US!LS$5,FRED!$A:$A,0),MATCH(US!$B32,FRED!$1:$1,0))),(SUM(LG32:LR32)))),"")</f>
        <v>496271</v>
      </c>
      <c r="LT32" s="59">
        <f>+IFERROR((IF(ISTEXT(LT$5)=FALSE,(INDEX(FRED!$1:$1048576,MATCH(US!LT$5,FRED!$A:$A,0),MATCH(US!$B32,FRED!$1:$1,0))),(SUM(LH32:LS32)))),"")</f>
        <v>501872</v>
      </c>
      <c r="LU32" s="59">
        <f>+IFERROR((IF(ISTEXT(LU$5)=FALSE,(INDEX(FRED!$1:$1048576,MATCH(US!LU$5,FRED!$A:$A,0),MATCH(US!$B32,FRED!$1:$1,0))),(SUM(LI32:LT32)))),"")</f>
        <v>502260</v>
      </c>
      <c r="LV32" s="59">
        <f>+IFERROR((IF(ISTEXT(LV$5)=FALSE,(INDEX(FRED!$1:$1048576,MATCH(US!LV$5,FRED!$A:$A,0),MATCH(US!$B32,FRED!$1:$1,0))),(SUM(LJ32:LU32)))),"")</f>
        <v>503599</v>
      </c>
      <c r="LW32" s="59">
        <f>+IFERROR((IF(ISTEXT(LW$5)=FALSE,(INDEX(FRED!$1:$1048576,MATCH(US!LW$5,FRED!$A:$A,0),MATCH(US!$B32,FRED!$1:$1,0))),(SUM(LK32:LV32)))),"")</f>
        <v>507350</v>
      </c>
      <c r="LX32" s="59">
        <f>+IFERROR((IF(ISTEXT(LX$5)=FALSE,(INDEX(FRED!$1:$1048576,MATCH(US!LX$5,FRED!$A:$A,0),MATCH(US!$B32,FRED!$1:$1,0))),(SUM(LL32:LW32)))),"")</f>
        <v>508673</v>
      </c>
      <c r="LY32" s="59">
        <f>+IFERROR((IF(ISTEXT(LY$5)=FALSE,(INDEX(FRED!$1:$1048576,MATCH(US!LY$5,FRED!$A:$A,0),MATCH(US!$B32,FRED!$1:$1,0))),(SUM(LM32:LX32)))),"")</f>
        <v>513260</v>
      </c>
      <c r="LZ32" s="59">
        <f>+IFERROR((IF(ISTEXT(LZ$5)=FALSE,(INDEX(FRED!$1:$1048576,MATCH(US!LZ$5,FRED!$A:$A,0),MATCH(US!$B32,FRED!$1:$1,0))),(SUM(LN32:LY32)))),"")</f>
        <v>512778</v>
      </c>
      <c r="MA32" s="59">
        <f>+IFERROR((IF(ISTEXT(MA$5)=FALSE,(INDEX(FRED!$1:$1048576,MATCH(US!MA$5,FRED!$A:$A,0),MATCH(US!$B32,FRED!$1:$1,0))),(SUM(LO32:LZ32)))),"")</f>
        <v>514109</v>
      </c>
      <c r="MB32" s="59">
        <f>+IFERROR((IF(ISTEXT(MB$5)=FALSE,(INDEX(FRED!$1:$1048576,MATCH(US!MB$5,FRED!$A:$A,0),MATCH(US!$B32,FRED!$1:$1,0))),(SUM(LP32:MA32)))),"")</f>
        <v>513794</v>
      </c>
      <c r="MC32" s="60">
        <f>+IFERROR((IF(ISTEXT(MC$5)=FALSE,(INDEX(FRED!$1:$1048576,MATCH(US!MC$5,FRED!$A:$A,0),MATCH(US!$B32,FRED!$1:$1,0))),(SUM(LQ32:MB32)))),"")</f>
        <v>6062402</v>
      </c>
      <c r="MD32" s="59">
        <f>+IFERROR((IF(ISTEXT(MD$5)=FALSE,(INDEX(FRED!$1:$1048576,MATCH(US!MD$5,FRED!$A:$A,0),MATCH(US!$B32,FRED!$1:$1,0))),(SUM(LR32:MC32)))),"")</f>
        <v>517033</v>
      </c>
      <c r="ME32" s="59">
        <f>+IFERROR((IF(ISTEXT(ME$5)=FALSE,(INDEX(FRED!$1:$1048576,MATCH(US!ME$5,FRED!$A:$A,0),MATCH(US!$B32,FRED!$1:$1,0))),(SUM(LS32:MD32)))),"")</f>
        <v>0</v>
      </c>
      <c r="MF32" s="59">
        <f>+IFERROR((IF(ISTEXT(MF$5)=FALSE,(INDEX(FRED!$1:$1048576,MATCH(US!MF$5,FRED!$A:$A,0),MATCH(US!$B32,FRED!$1:$1,0))),(SUM(LT32:ME32)))),"")</f>
        <v>0</v>
      </c>
      <c r="MG32" s="59" t="str">
        <f>+IFERROR((IF(ISTEXT(MG$5)=FALSE,(INDEX(FRED!$1:$1048576,MATCH(US!MG$5,FRED!$A:$A,0),MATCH(US!$B32,FRED!$1:$1,0))),(SUM(LU32:MF32)))),"")</f>
        <v/>
      </c>
      <c r="MH32" s="59" t="str">
        <f>+IFERROR((IF(ISTEXT(MH$5)=FALSE,(INDEX(FRED!$1:$1048576,MATCH(US!MH$5,FRED!$A:$A,0),MATCH(US!$B32,FRED!$1:$1,0))),(SUM(LV32:MG32)))),"")</f>
        <v/>
      </c>
      <c r="MI32" s="59" t="str">
        <f>+IFERROR((IF(ISTEXT(MI$5)=FALSE,(INDEX(FRED!$1:$1048576,MATCH(US!MI$5,FRED!$A:$A,0),MATCH(US!$B32,FRED!$1:$1,0))),(SUM(LW32:MH32)))),"")</f>
        <v/>
      </c>
      <c r="MJ32" s="59" t="str">
        <f>+IFERROR((IF(ISTEXT(MJ$5)=FALSE,(INDEX(FRED!$1:$1048576,MATCH(US!MJ$5,FRED!$A:$A,0),MATCH(US!$B32,FRED!$1:$1,0))),(SUM(LX32:MI32)))),"")</f>
        <v/>
      </c>
      <c r="MK32" s="59" t="str">
        <f>+IFERROR((IF(ISTEXT(MK$5)=FALSE,(INDEX(FRED!$1:$1048576,MATCH(US!MK$5,FRED!$A:$A,0),MATCH(US!$B32,FRED!$1:$1,0))),(SUM(LY32:MJ32)))),"")</f>
        <v/>
      </c>
      <c r="ML32" s="59" t="str">
        <f>+IFERROR((IF(ISTEXT(ML$5)=FALSE,(INDEX(FRED!$1:$1048576,MATCH(US!ML$5,FRED!$A:$A,0),MATCH(US!$B32,FRED!$1:$1,0))),(SUM(LZ32:MK32)))),"")</f>
        <v/>
      </c>
      <c r="MM32" s="59" t="str">
        <f>+IFERROR((IF(ISTEXT(MM$5)=FALSE,(INDEX(FRED!$1:$1048576,MATCH(US!MM$5,FRED!$A:$A,0),MATCH(US!$B32,FRED!$1:$1,0))),(SUM(MA32:ML32)))),"")</f>
        <v/>
      </c>
      <c r="MN32" s="59" t="str">
        <f>+IFERROR((IF(ISTEXT(MN$5)=FALSE,(INDEX(FRED!$1:$1048576,MATCH(US!MN$5,FRED!$A:$A,0),MATCH(US!$B32,FRED!$1:$1,0))),(SUM(MB32:MM32)))),"")</f>
        <v/>
      </c>
      <c r="MO32" s="59" t="str">
        <f>+IFERROR((IF(ISTEXT(MO$5)=FALSE,(INDEX(FRED!$1:$1048576,MATCH(US!MO$5,FRED!$A:$A,0),MATCH(US!$B32,FRED!$1:$1,0))),(SUM(MC32:MN32)))),"")</f>
        <v/>
      </c>
      <c r="MP32" s="60">
        <f>+IFERROR((IF(ISTEXT(MP$5)=FALSE,(INDEX(FRED!$1:$1048576,MATCH(US!MP$5,FRED!$A:$A,0),MATCH(US!$B32,FRED!$1:$1,0))),(SUM(MD32:MO32)))),"")</f>
        <v>517033</v>
      </c>
    </row>
    <row r="33" spans="1:354" s="117" customFormat="1" ht="15.95" hidden="1" customHeight="1" outlineLevel="2">
      <c r="A33" s="159"/>
      <c r="B33" s="183" t="s">
        <v>597</v>
      </c>
      <c r="C33" s="207" t="s">
        <v>598</v>
      </c>
      <c r="D33" s="59">
        <f>+IFERROR((IF(ISTEXT(D$5)=FALSE,(INDEX(FRED!$1:$1048576,MATCH(US!D$5,FRED!$A:$A,0),MATCH(US!$B33,FRED!$1:$1,0))),(SUM(#REF!)))),"")</f>
        <v>0</v>
      </c>
      <c r="E33" s="59">
        <f>+IFERROR((IF(ISTEXT(E$5)=FALSE,(INDEX(FRED!$1:$1048576,MATCH(US!E$5,FRED!$A:$A,0),MATCH(US!$B33,FRED!$1:$1,0))),(SUM(#REF!)))),"")</f>
        <v>0</v>
      </c>
      <c r="F33" s="59">
        <f>+IFERROR((IF(ISTEXT(F$5)=FALSE,(INDEX(FRED!$1:$1048576,MATCH(US!F$5,FRED!$A:$A,0),MATCH(US!$B33,FRED!$1:$1,0))),(SUM(#REF!)))),"")</f>
        <v>0</v>
      </c>
      <c r="G33" s="59">
        <f>+IFERROR((IF(ISTEXT(G$5)=FALSE,(INDEX(FRED!$1:$1048576,MATCH(US!G$5,FRED!$A:$A,0),MATCH(US!$B33,FRED!$1:$1,0))),(SUM(#REF!)))),"")</f>
        <v>0</v>
      </c>
      <c r="H33" s="59">
        <f>+IFERROR((IF(ISTEXT(H$5)=FALSE,(INDEX(FRED!$1:$1048576,MATCH(US!H$5,FRED!$A:$A,0),MATCH(US!$B33,FRED!$1:$1,0))),(SUM(#REF!)))),"")</f>
        <v>0</v>
      </c>
      <c r="I33" s="59">
        <f>+IFERROR((IF(ISTEXT(I$5)=FALSE,(INDEX(FRED!$1:$1048576,MATCH(US!I$5,FRED!$A:$A,0),MATCH(US!$B33,FRED!$1:$1,0))),(SUM(#REF!)))),"")</f>
        <v>0</v>
      </c>
      <c r="J33" s="59">
        <f>+IFERROR((IF(ISTEXT(J$5)=FALSE,(INDEX(FRED!$1:$1048576,MATCH(US!J$5,FRED!$A:$A,0),MATCH(US!$B33,FRED!$1:$1,0))),(SUM(#REF!)))),"")</f>
        <v>0</v>
      </c>
      <c r="K33" s="59">
        <f>+IFERROR((IF(ISTEXT(K$5)=FALSE,(INDEX(FRED!$1:$1048576,MATCH(US!K$5,FRED!$A:$A,0),MATCH(US!$B33,FRED!$1:$1,0))),(SUM(#REF!)))),"")</f>
        <v>0</v>
      </c>
      <c r="L33" s="59">
        <f>+IFERROR((IF(ISTEXT(L$5)=FALSE,(INDEX(FRED!$1:$1048576,MATCH(US!L$5,FRED!$A:$A,0),MATCH(US!$B33,FRED!$1:$1,0))),(SUM(#REF!)))),"")</f>
        <v>0</v>
      </c>
      <c r="M33" s="59">
        <f>+IFERROR((IF(ISTEXT(M$5)=FALSE,(INDEX(FRED!$1:$1048576,MATCH(US!M$5,FRED!$A:$A,0),MATCH(US!$B33,FRED!$1:$1,0))),(SUM(A33:L33)))),"")</f>
        <v>0</v>
      </c>
      <c r="N33" s="59">
        <f>+IFERROR((IF(ISTEXT(N$5)=FALSE,(INDEX(FRED!$1:$1048576,MATCH(US!N$5,FRED!$A:$A,0),MATCH(US!$B33,FRED!$1:$1,0))),(SUM(B33:M33)))),"")</f>
        <v>0</v>
      </c>
      <c r="O33" s="59">
        <f>+IFERROR((IF(ISTEXT(O$5)=FALSE,(INDEX(FRED!$1:$1048576,MATCH(US!O$5,FRED!$A:$A,0),MATCH(US!$B33,FRED!$1:$1,0))),(SUM(C33:N33)))),"")</f>
        <v>0</v>
      </c>
      <c r="P33" s="60">
        <f>+IFERROR((IF(ISTEXT(P$5)=FALSE,(INDEX(FRED!$1:$1048576,MATCH(US!P$5,FRED!$A:$A,0),MATCH(US!$B33,FRED!$1:$1,0))),(SUM(D33:O33)))),"")</f>
        <v>0</v>
      </c>
      <c r="Q33" s="59">
        <f>+IFERROR((IF(ISTEXT(Q$5)=FALSE,(INDEX(FRED!$1:$1048576,MATCH(US!Q$5,FRED!$A:$A,0),MATCH(US!$B33,FRED!$1:$1,0))),(SUM(E33:P33)))),"")</f>
        <v>0</v>
      </c>
      <c r="R33" s="59">
        <f>+IFERROR((IF(ISTEXT(R$5)=FALSE,(INDEX(FRED!$1:$1048576,MATCH(US!R$5,FRED!$A:$A,0),MATCH(US!$B33,FRED!$1:$1,0))),(SUM(F33:Q33)))),"")</f>
        <v>0</v>
      </c>
      <c r="S33" s="59">
        <f>+IFERROR((IF(ISTEXT(S$5)=FALSE,(INDEX(FRED!$1:$1048576,MATCH(US!S$5,FRED!$A:$A,0),MATCH(US!$B33,FRED!$1:$1,0))),(SUM(G33:R33)))),"")</f>
        <v>0</v>
      </c>
      <c r="T33" s="59">
        <f>+IFERROR((IF(ISTEXT(T$5)=FALSE,(INDEX(FRED!$1:$1048576,MATCH(US!T$5,FRED!$A:$A,0),MATCH(US!$B33,FRED!$1:$1,0))),(SUM(H33:S33)))),"")</f>
        <v>0</v>
      </c>
      <c r="U33" s="59">
        <f>+IFERROR((IF(ISTEXT(U$5)=FALSE,(INDEX(FRED!$1:$1048576,MATCH(US!U$5,FRED!$A:$A,0),MATCH(US!$B33,FRED!$1:$1,0))),(SUM(I33:T33)))),"")</f>
        <v>0</v>
      </c>
      <c r="V33" s="59">
        <f>+IFERROR((IF(ISTEXT(V$5)=FALSE,(INDEX(FRED!$1:$1048576,MATCH(US!V$5,FRED!$A:$A,0),MATCH(US!$B33,FRED!$1:$1,0))),(SUM(J33:U33)))),"")</f>
        <v>0</v>
      </c>
      <c r="W33" s="59">
        <f>+IFERROR((IF(ISTEXT(W$5)=FALSE,(INDEX(FRED!$1:$1048576,MATCH(US!W$5,FRED!$A:$A,0),MATCH(US!$B33,FRED!$1:$1,0))),(SUM(K33:V33)))),"")</f>
        <v>0</v>
      </c>
      <c r="X33" s="59">
        <f>+IFERROR((IF(ISTEXT(X$5)=FALSE,(INDEX(FRED!$1:$1048576,MATCH(US!X$5,FRED!$A:$A,0),MATCH(US!$B33,FRED!$1:$1,0))),(SUM(L33:W33)))),"")</f>
        <v>0</v>
      </c>
      <c r="Y33" s="59">
        <f>+IFERROR((IF(ISTEXT(Y$5)=FALSE,(INDEX(FRED!$1:$1048576,MATCH(US!Y$5,FRED!$A:$A,0),MATCH(US!$B33,FRED!$1:$1,0))),(SUM(M33:X33)))),"")</f>
        <v>0</v>
      </c>
      <c r="Z33" s="59">
        <f>+IFERROR((IF(ISTEXT(Z$5)=FALSE,(INDEX(FRED!$1:$1048576,MATCH(US!Z$5,FRED!$A:$A,0),MATCH(US!$B33,FRED!$1:$1,0))),(SUM(N33:Y33)))),"")</f>
        <v>0</v>
      </c>
      <c r="AA33" s="59">
        <f>+IFERROR((IF(ISTEXT(AA$5)=FALSE,(INDEX(FRED!$1:$1048576,MATCH(US!AA$5,FRED!$A:$A,0),MATCH(US!$B33,FRED!$1:$1,0))),(SUM(O33:Z33)))),"")</f>
        <v>0</v>
      </c>
      <c r="AB33" s="59">
        <f>+IFERROR((IF(ISTEXT(AB$5)=FALSE,(INDEX(FRED!$1:$1048576,MATCH(US!AB$5,FRED!$A:$A,0),MATCH(US!$B33,FRED!$1:$1,0))),(SUM(P33:AA33)))),"")</f>
        <v>0</v>
      </c>
      <c r="AC33" s="60">
        <f>+IFERROR((IF(ISTEXT(AC$5)=FALSE,(INDEX(FRED!$1:$1048576,MATCH(US!AC$5,FRED!$A:$A,0),MATCH(US!$B33,FRED!$1:$1,0))),(SUM(Q33:AB33)))),"")</f>
        <v>0</v>
      </c>
      <c r="AD33" s="59">
        <f>+IFERROR((IF(ISTEXT(AD$5)=FALSE,(INDEX(FRED!$1:$1048576,MATCH(US!AD$5,FRED!$A:$A,0),MATCH(US!$B33,FRED!$1:$1,0))),(SUM(R33:AC33)))),"")</f>
        <v>5348</v>
      </c>
      <c r="AE33" s="59">
        <f>+IFERROR((IF(ISTEXT(AE$5)=FALSE,(INDEX(FRED!$1:$1048576,MATCH(US!AE$5,FRED!$A:$A,0),MATCH(US!$B33,FRED!$1:$1,0))),(SUM(S33:AD33)))),"")</f>
        <v>5689</v>
      </c>
      <c r="AF33" s="59">
        <f>+IFERROR((IF(ISTEXT(AF$5)=FALSE,(INDEX(FRED!$1:$1048576,MATCH(US!AF$5,FRED!$A:$A,0),MATCH(US!$B33,FRED!$1:$1,0))),(SUM(T33:AE33)))),"")</f>
        <v>5536</v>
      </c>
      <c r="AG33" s="59">
        <f>+IFERROR((IF(ISTEXT(AG$5)=FALSE,(INDEX(FRED!$1:$1048576,MATCH(US!AG$5,FRED!$A:$A,0),MATCH(US!$B33,FRED!$1:$1,0))),(SUM(U33:AF33)))),"")</f>
        <v>5266</v>
      </c>
      <c r="AH33" s="59">
        <f>+IFERROR((IF(ISTEXT(AH$5)=FALSE,(INDEX(FRED!$1:$1048576,MATCH(US!AH$5,FRED!$A:$A,0),MATCH(US!$B33,FRED!$1:$1,0))),(SUM(V33:AG33)))),"")</f>
        <v>4941</v>
      </c>
      <c r="AI33" s="59">
        <f>+IFERROR((IF(ISTEXT(AI$5)=FALSE,(INDEX(FRED!$1:$1048576,MATCH(US!AI$5,FRED!$A:$A,0),MATCH(US!$B33,FRED!$1:$1,0))),(SUM(W33:AH33)))),"")</f>
        <v>5385</v>
      </c>
      <c r="AJ33" s="59">
        <f>+IFERROR((IF(ISTEXT(AJ$5)=FALSE,(INDEX(FRED!$1:$1048576,MATCH(US!AJ$5,FRED!$A:$A,0),MATCH(US!$B33,FRED!$1:$1,0))),(SUM(X33:AI33)))),"")</f>
        <v>5539</v>
      </c>
      <c r="AK33" s="59">
        <f>+IFERROR((IF(ISTEXT(AK$5)=FALSE,(INDEX(FRED!$1:$1048576,MATCH(US!AK$5,FRED!$A:$A,0),MATCH(US!$B33,FRED!$1:$1,0))),(SUM(Y33:AJ33)))),"")</f>
        <v>5181</v>
      </c>
      <c r="AL33" s="59">
        <f>+IFERROR((IF(ISTEXT(AL$5)=FALSE,(INDEX(FRED!$1:$1048576,MATCH(US!AL$5,FRED!$A:$A,0),MATCH(US!$B33,FRED!$1:$1,0))),(SUM(Z33:AK33)))),"")</f>
        <v>5240</v>
      </c>
      <c r="AM33" s="59">
        <f>+IFERROR((IF(ISTEXT(AM$5)=FALSE,(INDEX(FRED!$1:$1048576,MATCH(US!AM$5,FRED!$A:$A,0),MATCH(US!$B33,FRED!$1:$1,0))),(SUM(AA33:AL33)))),"")</f>
        <v>5014</v>
      </c>
      <c r="AN33" s="59">
        <f>+IFERROR((IF(ISTEXT(AN$5)=FALSE,(INDEX(FRED!$1:$1048576,MATCH(US!AN$5,FRED!$A:$A,0),MATCH(US!$B33,FRED!$1:$1,0))),(SUM(AB33:AM33)))),"")</f>
        <v>5185</v>
      </c>
      <c r="AO33" s="59">
        <f>+IFERROR((IF(ISTEXT(AO$5)=FALSE,(INDEX(FRED!$1:$1048576,MATCH(US!AO$5,FRED!$A:$A,0),MATCH(US!$B33,FRED!$1:$1,0))),(SUM(AC33:AN33)))),"")</f>
        <v>5086</v>
      </c>
      <c r="AP33" s="60">
        <f>+IFERROR((IF(ISTEXT(AP$5)=FALSE,(INDEX(FRED!$1:$1048576,MATCH(US!AP$5,FRED!$A:$A,0),MATCH(US!$B33,FRED!$1:$1,0))),(SUM(AD33:AO33)))),"")</f>
        <v>63410</v>
      </c>
      <c r="AQ33" s="59">
        <f>+IFERROR((IF(ISTEXT(AQ$5)=FALSE,(INDEX(FRED!$1:$1048576,MATCH(US!AQ$5,FRED!$A:$A,0),MATCH(US!$B33,FRED!$1:$1,0))),(SUM(AE33:AP33)))),"")</f>
        <v>5261</v>
      </c>
      <c r="AR33" s="59">
        <f>+IFERROR((IF(ISTEXT(AR$5)=FALSE,(INDEX(FRED!$1:$1048576,MATCH(US!AR$5,FRED!$A:$A,0),MATCH(US!$B33,FRED!$1:$1,0))),(SUM(AF33:AQ33)))),"")</f>
        <v>5205</v>
      </c>
      <c r="AS33" s="59">
        <f>+IFERROR((IF(ISTEXT(AS$5)=FALSE,(INDEX(FRED!$1:$1048576,MATCH(US!AS$5,FRED!$A:$A,0),MATCH(US!$B33,FRED!$1:$1,0))),(SUM(AG33:AR33)))),"")</f>
        <v>4929</v>
      </c>
      <c r="AT33" s="59">
        <f>+IFERROR((IF(ISTEXT(AT$5)=FALSE,(INDEX(FRED!$1:$1048576,MATCH(US!AT$5,FRED!$A:$A,0),MATCH(US!$B33,FRED!$1:$1,0))),(SUM(AH33:AS33)))),"")</f>
        <v>4983</v>
      </c>
      <c r="AU33" s="59">
        <f>+IFERROR((IF(ISTEXT(AU$5)=FALSE,(INDEX(FRED!$1:$1048576,MATCH(US!AU$5,FRED!$A:$A,0),MATCH(US!$B33,FRED!$1:$1,0))),(SUM(AI33:AT33)))),"")</f>
        <v>5127</v>
      </c>
      <c r="AV33" s="59">
        <f>+IFERROR((IF(ISTEXT(AV$5)=FALSE,(INDEX(FRED!$1:$1048576,MATCH(US!AV$5,FRED!$A:$A,0),MATCH(US!$B33,FRED!$1:$1,0))),(SUM(AJ33:AU33)))),"")</f>
        <v>5234</v>
      </c>
      <c r="AW33" s="59">
        <f>+IFERROR((IF(ISTEXT(AW$5)=FALSE,(INDEX(FRED!$1:$1048576,MATCH(US!AW$5,FRED!$A:$A,0),MATCH(US!$B33,FRED!$1:$1,0))),(SUM(AK33:AV33)))),"")</f>
        <v>5123</v>
      </c>
      <c r="AX33" s="59">
        <f>+IFERROR((IF(ISTEXT(AX$5)=FALSE,(INDEX(FRED!$1:$1048576,MATCH(US!AX$5,FRED!$A:$A,0),MATCH(US!$B33,FRED!$1:$1,0))),(SUM(AL33:AW33)))),"")</f>
        <v>5645</v>
      </c>
      <c r="AY33" s="59">
        <f>+IFERROR((IF(ISTEXT(AY$5)=FALSE,(INDEX(FRED!$1:$1048576,MATCH(US!AY$5,FRED!$A:$A,0),MATCH(US!$B33,FRED!$1:$1,0))),(SUM(AM33:AX33)))),"")</f>
        <v>5277</v>
      </c>
      <c r="AZ33" s="59">
        <f>+IFERROR((IF(ISTEXT(AZ$5)=FALSE,(INDEX(FRED!$1:$1048576,MATCH(US!AZ$5,FRED!$A:$A,0),MATCH(US!$B33,FRED!$1:$1,0))),(SUM(AN33:AY33)))),"")</f>
        <v>5379</v>
      </c>
      <c r="BA33" s="59">
        <f>+IFERROR((IF(ISTEXT(BA$5)=FALSE,(INDEX(FRED!$1:$1048576,MATCH(US!BA$5,FRED!$A:$A,0),MATCH(US!$B33,FRED!$1:$1,0))),(SUM(AO33:AZ33)))),"")</f>
        <v>5196</v>
      </c>
      <c r="BB33" s="59">
        <f>+IFERROR((IF(ISTEXT(BB$5)=FALSE,(INDEX(FRED!$1:$1048576,MATCH(US!BB$5,FRED!$A:$A,0),MATCH(US!$B33,FRED!$1:$1,0))),(SUM(AP33:BA33)))),"")</f>
        <v>5281</v>
      </c>
      <c r="BC33" s="60">
        <f>+IFERROR((IF(ISTEXT(BC$5)=FALSE,(INDEX(FRED!$1:$1048576,MATCH(US!BC$5,FRED!$A:$A,0),MATCH(US!$B33,FRED!$1:$1,0))),(SUM(AQ33:BB33)))),"")</f>
        <v>62640</v>
      </c>
      <c r="BD33" s="59">
        <f>+IFERROR((IF(ISTEXT(BD$5)=FALSE,(INDEX(FRED!$1:$1048576,MATCH(US!BD$5,FRED!$A:$A,0),MATCH(US!$B33,FRED!$1:$1,0))),(SUM(AR33:BC33)))),"")</f>
        <v>5019</v>
      </c>
      <c r="BE33" s="59">
        <f>+IFERROR((IF(ISTEXT(BE$5)=FALSE,(INDEX(FRED!$1:$1048576,MATCH(US!BE$5,FRED!$A:$A,0),MATCH(US!$B33,FRED!$1:$1,0))),(SUM(AS33:BD33)))),"")</f>
        <v>4643</v>
      </c>
      <c r="BF33" s="59">
        <f>+IFERROR((IF(ISTEXT(BF$5)=FALSE,(INDEX(FRED!$1:$1048576,MATCH(US!BF$5,FRED!$A:$A,0),MATCH(US!$B33,FRED!$1:$1,0))),(SUM(AT33:BE33)))),"")</f>
        <v>4950</v>
      </c>
      <c r="BG33" s="59">
        <f>+IFERROR((IF(ISTEXT(BG$5)=FALSE,(INDEX(FRED!$1:$1048576,MATCH(US!BG$5,FRED!$A:$A,0),MATCH(US!$B33,FRED!$1:$1,0))),(SUM(AU33:BF33)))),"")</f>
        <v>5512</v>
      </c>
      <c r="BH33" s="59">
        <f>+IFERROR((IF(ISTEXT(BH$5)=FALSE,(INDEX(FRED!$1:$1048576,MATCH(US!BH$5,FRED!$A:$A,0),MATCH(US!$B33,FRED!$1:$1,0))),(SUM(AV33:BG33)))),"")</f>
        <v>5647</v>
      </c>
      <c r="BI33" s="59">
        <f>+IFERROR((IF(ISTEXT(BI$5)=FALSE,(INDEX(FRED!$1:$1048576,MATCH(US!BI$5,FRED!$A:$A,0),MATCH(US!$B33,FRED!$1:$1,0))),(SUM(AW33:BH33)))),"")</f>
        <v>5564</v>
      </c>
      <c r="BJ33" s="59">
        <f>+IFERROR((IF(ISTEXT(BJ$5)=FALSE,(INDEX(FRED!$1:$1048576,MATCH(US!BJ$5,FRED!$A:$A,0),MATCH(US!$B33,FRED!$1:$1,0))),(SUM(AX33:BI33)))),"")</f>
        <v>5771</v>
      </c>
      <c r="BK33" s="59">
        <f>+IFERROR((IF(ISTEXT(BK$5)=FALSE,(INDEX(FRED!$1:$1048576,MATCH(US!BK$5,FRED!$A:$A,0),MATCH(US!$B33,FRED!$1:$1,0))),(SUM(AY33:BJ33)))),"")</f>
        <v>5964</v>
      </c>
      <c r="BL33" s="59">
        <f>+IFERROR((IF(ISTEXT(BL$5)=FALSE,(INDEX(FRED!$1:$1048576,MATCH(US!BL$5,FRED!$A:$A,0),MATCH(US!$B33,FRED!$1:$1,0))),(SUM(AZ33:BK33)))),"")</f>
        <v>6068</v>
      </c>
      <c r="BM33" s="59">
        <f>+IFERROR((IF(ISTEXT(BM$5)=FALSE,(INDEX(FRED!$1:$1048576,MATCH(US!BM$5,FRED!$A:$A,0),MATCH(US!$B33,FRED!$1:$1,0))),(SUM(BA33:BL33)))),"")</f>
        <v>5288</v>
      </c>
      <c r="BN33" s="59">
        <f>+IFERROR((IF(ISTEXT(BN$5)=FALSE,(INDEX(FRED!$1:$1048576,MATCH(US!BN$5,FRED!$A:$A,0),MATCH(US!$B33,FRED!$1:$1,0))),(SUM(BB33:BM33)))),"")</f>
        <v>5552</v>
      </c>
      <c r="BO33" s="59">
        <f>+IFERROR((IF(ISTEXT(BO$5)=FALSE,(INDEX(FRED!$1:$1048576,MATCH(US!BO$5,FRED!$A:$A,0),MATCH(US!$B33,FRED!$1:$1,0))),(SUM(BC33:BN33)))),"")</f>
        <v>5587</v>
      </c>
      <c r="BP33" s="60">
        <f>+IFERROR((IF(ISTEXT(BP$5)=FALSE,(INDEX(FRED!$1:$1048576,MATCH(US!BP$5,FRED!$A:$A,0),MATCH(US!$B33,FRED!$1:$1,0))),(SUM(BD33:BO33)))),"")</f>
        <v>65565</v>
      </c>
      <c r="BQ33" s="59">
        <f>+IFERROR((IF(ISTEXT(BQ$5)=FALSE,(INDEX(FRED!$1:$1048576,MATCH(US!BQ$5,FRED!$A:$A,0),MATCH(US!$B33,FRED!$1:$1,0))),(SUM(BE33:BP33)))),"")</f>
        <v>5518</v>
      </c>
      <c r="BR33" s="59">
        <f>+IFERROR((IF(ISTEXT(BR$5)=FALSE,(INDEX(FRED!$1:$1048576,MATCH(US!BR$5,FRED!$A:$A,0),MATCH(US!$B33,FRED!$1:$1,0))),(SUM(BF33:BQ33)))),"")</f>
        <v>5569</v>
      </c>
      <c r="BS33" s="59">
        <f>+IFERROR((IF(ISTEXT(BS$5)=FALSE,(INDEX(FRED!$1:$1048576,MATCH(US!BS$5,FRED!$A:$A,0),MATCH(US!$B33,FRED!$1:$1,0))),(SUM(BG33:BR33)))),"")</f>
        <v>5621</v>
      </c>
      <c r="BT33" s="59">
        <f>+IFERROR((IF(ISTEXT(BT$5)=FALSE,(INDEX(FRED!$1:$1048576,MATCH(US!BT$5,FRED!$A:$A,0),MATCH(US!$B33,FRED!$1:$1,0))),(SUM(BH33:BS33)))),"")</f>
        <v>5640</v>
      </c>
      <c r="BU33" s="59">
        <f>+IFERROR((IF(ISTEXT(BU$5)=FALSE,(INDEX(FRED!$1:$1048576,MATCH(US!BU$5,FRED!$A:$A,0),MATCH(US!$B33,FRED!$1:$1,0))),(SUM(BI33:BT33)))),"")</f>
        <v>5463</v>
      </c>
      <c r="BV33" s="59">
        <f>+IFERROR((IF(ISTEXT(BV$5)=FALSE,(INDEX(FRED!$1:$1048576,MATCH(US!BV$5,FRED!$A:$A,0),MATCH(US!$B33,FRED!$1:$1,0))),(SUM(BJ33:BU33)))),"")</f>
        <v>5768</v>
      </c>
      <c r="BW33" s="59">
        <f>+IFERROR((IF(ISTEXT(BW$5)=FALSE,(INDEX(FRED!$1:$1048576,MATCH(US!BW$5,FRED!$A:$A,0),MATCH(US!$B33,FRED!$1:$1,0))),(SUM(BK33:BV33)))),"")</f>
        <v>5822</v>
      </c>
      <c r="BX33" s="59">
        <f>+IFERROR((IF(ISTEXT(BX$5)=FALSE,(INDEX(FRED!$1:$1048576,MATCH(US!BX$5,FRED!$A:$A,0),MATCH(US!$B33,FRED!$1:$1,0))),(SUM(BL33:BW33)))),"")</f>
        <v>5791</v>
      </c>
      <c r="BY33" s="59">
        <f>+IFERROR((IF(ISTEXT(BY$5)=FALSE,(INDEX(FRED!$1:$1048576,MATCH(US!BY$5,FRED!$A:$A,0),MATCH(US!$B33,FRED!$1:$1,0))),(SUM(BM33:BX33)))),"")</f>
        <v>5374</v>
      </c>
      <c r="BZ33" s="59">
        <f>+IFERROR((IF(ISTEXT(BZ$5)=FALSE,(INDEX(FRED!$1:$1048576,MATCH(US!BZ$5,FRED!$A:$A,0),MATCH(US!$B33,FRED!$1:$1,0))),(SUM(BN33:BY33)))),"")</f>
        <v>5817</v>
      </c>
      <c r="CA33" s="59">
        <f>+IFERROR((IF(ISTEXT(CA$5)=FALSE,(INDEX(FRED!$1:$1048576,MATCH(US!CA$5,FRED!$A:$A,0),MATCH(US!$B33,FRED!$1:$1,0))),(SUM(BO33:BZ33)))),"")</f>
        <v>5381</v>
      </c>
      <c r="CB33" s="59">
        <f>+IFERROR((IF(ISTEXT(CB$5)=FALSE,(INDEX(FRED!$1:$1048576,MATCH(US!CB$5,FRED!$A:$A,0),MATCH(US!$B33,FRED!$1:$1,0))),(SUM(BP33:CA33)))),"")</f>
        <v>5613</v>
      </c>
      <c r="CC33" s="60">
        <f>+IFERROR((IF(ISTEXT(CC$5)=FALSE,(INDEX(FRED!$1:$1048576,MATCH(US!CC$5,FRED!$A:$A,0),MATCH(US!$B33,FRED!$1:$1,0))),(SUM(BQ33:CB33)))),"")</f>
        <v>67377</v>
      </c>
      <c r="CD33" s="59">
        <f>+IFERROR((IF(ISTEXT(CD$5)=FALSE,(INDEX(FRED!$1:$1048576,MATCH(US!CD$5,FRED!$A:$A,0),MATCH(US!$B33,FRED!$1:$1,0))),(SUM(BR33:CC33)))),"")</f>
        <v>5584</v>
      </c>
      <c r="CE33" s="59">
        <f>+IFERROR((IF(ISTEXT(CE$5)=FALSE,(INDEX(FRED!$1:$1048576,MATCH(US!CE$5,FRED!$A:$A,0),MATCH(US!$B33,FRED!$1:$1,0))),(SUM(BS33:CD33)))),"")</f>
        <v>5920</v>
      </c>
      <c r="CF33" s="59">
        <f>+IFERROR((IF(ISTEXT(CF$5)=FALSE,(INDEX(FRED!$1:$1048576,MATCH(US!CF$5,FRED!$A:$A,0),MATCH(US!$B33,FRED!$1:$1,0))),(SUM(BT33:CE33)))),"")</f>
        <v>6146</v>
      </c>
      <c r="CG33" s="59">
        <f>+IFERROR((IF(ISTEXT(CG$5)=FALSE,(INDEX(FRED!$1:$1048576,MATCH(US!CG$5,FRED!$A:$A,0),MATCH(US!$B33,FRED!$1:$1,0))),(SUM(BU33:CF33)))),"")</f>
        <v>6510</v>
      </c>
      <c r="CH33" s="59">
        <f>+IFERROR((IF(ISTEXT(CH$5)=FALSE,(INDEX(FRED!$1:$1048576,MATCH(US!CH$5,FRED!$A:$A,0),MATCH(US!$B33,FRED!$1:$1,0))),(SUM(BV33:CG33)))),"")</f>
        <v>6234</v>
      </c>
      <c r="CI33" s="59">
        <f>+IFERROR((IF(ISTEXT(CI$5)=FALSE,(INDEX(FRED!$1:$1048576,MATCH(US!CI$5,FRED!$A:$A,0),MATCH(US!$B33,FRED!$1:$1,0))),(SUM(BW33:CH33)))),"")</f>
        <v>6167</v>
      </c>
      <c r="CJ33" s="59">
        <f>+IFERROR((IF(ISTEXT(CJ$5)=FALSE,(INDEX(FRED!$1:$1048576,MATCH(US!CJ$5,FRED!$A:$A,0),MATCH(US!$B33,FRED!$1:$1,0))),(SUM(BX33:CI33)))),"")</f>
        <v>5534</v>
      </c>
      <c r="CK33" s="59">
        <f>+IFERROR((IF(ISTEXT(CK$5)=FALSE,(INDEX(FRED!$1:$1048576,MATCH(US!CK$5,FRED!$A:$A,0),MATCH(US!$B33,FRED!$1:$1,0))),(SUM(BY33:CJ33)))),"")</f>
        <v>5729</v>
      </c>
      <c r="CL33" s="59">
        <f>+IFERROR((IF(ISTEXT(CL$5)=FALSE,(INDEX(FRED!$1:$1048576,MATCH(US!CL$5,FRED!$A:$A,0),MATCH(US!$B33,FRED!$1:$1,0))),(SUM(BZ33:CK33)))),"")</f>
        <v>5875</v>
      </c>
      <c r="CM33" s="59">
        <f>+IFERROR((IF(ISTEXT(CM$5)=FALSE,(INDEX(FRED!$1:$1048576,MATCH(US!CM$5,FRED!$A:$A,0),MATCH(US!$B33,FRED!$1:$1,0))),(SUM(CA33:CL33)))),"")</f>
        <v>6308</v>
      </c>
      <c r="CN33" s="59">
        <f>+IFERROR((IF(ISTEXT(CN$5)=FALSE,(INDEX(FRED!$1:$1048576,MATCH(US!CN$5,FRED!$A:$A,0),MATCH(US!$B33,FRED!$1:$1,0))),(SUM(CB33:CM33)))),"")</f>
        <v>6328</v>
      </c>
      <c r="CO33" s="59">
        <f>+IFERROR((IF(ISTEXT(CO$5)=FALSE,(INDEX(FRED!$1:$1048576,MATCH(US!CO$5,FRED!$A:$A,0),MATCH(US!$B33,FRED!$1:$1,0))),(SUM(CC33:CN33)))),"")</f>
        <v>6729</v>
      </c>
      <c r="CP33" s="60">
        <f>+IFERROR((IF(ISTEXT(CP$5)=FALSE,(INDEX(FRED!$1:$1048576,MATCH(US!CP$5,FRED!$A:$A,0),MATCH(US!$B33,FRED!$1:$1,0))),(SUM(CD33:CO33)))),"")</f>
        <v>73064</v>
      </c>
      <c r="CQ33" s="59">
        <f>+IFERROR((IF(ISTEXT(CQ$5)=FALSE,(INDEX(FRED!$1:$1048576,MATCH(US!CQ$5,FRED!$A:$A,0),MATCH(US!$B33,FRED!$1:$1,0))),(SUM(CE33:CP33)))),"")</f>
        <v>6525</v>
      </c>
      <c r="CR33" s="59">
        <f>+IFERROR((IF(ISTEXT(CR$5)=FALSE,(INDEX(FRED!$1:$1048576,MATCH(US!CR$5,FRED!$A:$A,0),MATCH(US!$B33,FRED!$1:$1,0))),(SUM(CF33:CQ33)))),"")</f>
        <v>6619</v>
      </c>
      <c r="CS33" s="59">
        <f>+IFERROR((IF(ISTEXT(CS$5)=FALSE,(INDEX(FRED!$1:$1048576,MATCH(US!CS$5,FRED!$A:$A,0),MATCH(US!$B33,FRED!$1:$1,0))),(SUM(CG33:CR33)))),"")</f>
        <v>6790</v>
      </c>
      <c r="CT33" s="59">
        <f>+IFERROR((IF(ISTEXT(CT$5)=FALSE,(INDEX(FRED!$1:$1048576,MATCH(US!CT$5,FRED!$A:$A,0),MATCH(US!$B33,FRED!$1:$1,0))),(SUM(CH33:CS33)))),"")</f>
        <v>7082</v>
      </c>
      <c r="CU33" s="59">
        <f>+IFERROR((IF(ISTEXT(CU$5)=FALSE,(INDEX(FRED!$1:$1048576,MATCH(US!CU$5,FRED!$A:$A,0),MATCH(US!$B33,FRED!$1:$1,0))),(SUM(CI33:CT33)))),"")</f>
        <v>7368</v>
      </c>
      <c r="CV33" s="59">
        <f>+IFERROR((IF(ISTEXT(CV$5)=FALSE,(INDEX(FRED!$1:$1048576,MATCH(US!CV$5,FRED!$A:$A,0),MATCH(US!$B33,FRED!$1:$1,0))),(SUM(CJ33:CU33)))),"")</f>
        <v>7587</v>
      </c>
      <c r="CW33" s="59">
        <f>+IFERROR((IF(ISTEXT(CW$5)=FALSE,(INDEX(FRED!$1:$1048576,MATCH(US!CW$5,FRED!$A:$A,0),MATCH(US!$B33,FRED!$1:$1,0))),(SUM(CK33:CV33)))),"")</f>
        <v>7511</v>
      </c>
      <c r="CX33" s="59">
        <f>+IFERROR((IF(ISTEXT(CX$5)=FALSE,(INDEX(FRED!$1:$1048576,MATCH(US!CX$5,FRED!$A:$A,0),MATCH(US!$B33,FRED!$1:$1,0))),(SUM(CL33:CW33)))),"")</f>
        <v>7843</v>
      </c>
      <c r="CY33" s="59">
        <f>+IFERROR((IF(ISTEXT(CY$5)=FALSE,(INDEX(FRED!$1:$1048576,MATCH(US!CY$5,FRED!$A:$A,0),MATCH(US!$B33,FRED!$1:$1,0))),(SUM(CM33:CX33)))),"")</f>
        <v>7286</v>
      </c>
      <c r="CZ33" s="59">
        <f>+IFERROR((IF(ISTEXT(CZ$5)=FALSE,(INDEX(FRED!$1:$1048576,MATCH(US!CZ$5,FRED!$A:$A,0),MATCH(US!$B33,FRED!$1:$1,0))),(SUM(CN33:CY33)))),"")</f>
        <v>7226</v>
      </c>
      <c r="DA33" s="59">
        <f>+IFERROR((IF(ISTEXT(DA$5)=FALSE,(INDEX(FRED!$1:$1048576,MATCH(US!DA$5,FRED!$A:$A,0),MATCH(US!$B33,FRED!$1:$1,0))),(SUM(CO33:CZ33)))),"")</f>
        <v>7266</v>
      </c>
      <c r="DB33" s="59">
        <f>+IFERROR((IF(ISTEXT(DB$5)=FALSE,(INDEX(FRED!$1:$1048576,MATCH(US!DB$5,FRED!$A:$A,0),MATCH(US!$B33,FRED!$1:$1,0))),(SUM(CP33:DA33)))),"")</f>
        <v>7212</v>
      </c>
      <c r="DC33" s="60">
        <f>+IFERROR((IF(ISTEXT(DC$5)=FALSE,(INDEX(FRED!$1:$1048576,MATCH(US!DC$5,FRED!$A:$A,0),MATCH(US!$B33,FRED!$1:$1,0))),(SUM(CQ33:DB33)))),"")</f>
        <v>86315</v>
      </c>
      <c r="DD33" s="59">
        <f>+IFERROR((IF(ISTEXT(DD$5)=FALSE,(INDEX(FRED!$1:$1048576,MATCH(US!DD$5,FRED!$A:$A,0),MATCH(US!$B33,FRED!$1:$1,0))),(SUM(CR33:DC33)))),"")</f>
        <v>7282</v>
      </c>
      <c r="DE33" s="59">
        <f>+IFERROR((IF(ISTEXT(DE$5)=FALSE,(INDEX(FRED!$1:$1048576,MATCH(US!DE$5,FRED!$A:$A,0),MATCH(US!$B33,FRED!$1:$1,0))),(SUM(CS33:DD33)))),"")</f>
        <v>6996</v>
      </c>
      <c r="DF33" s="59">
        <f>+IFERROR((IF(ISTEXT(DF$5)=FALSE,(INDEX(FRED!$1:$1048576,MATCH(US!DF$5,FRED!$A:$A,0),MATCH(US!$B33,FRED!$1:$1,0))),(SUM(CT33:DE33)))),"")</f>
        <v>6998</v>
      </c>
      <c r="DG33" s="59">
        <f>+IFERROR((IF(ISTEXT(DG$5)=FALSE,(INDEX(FRED!$1:$1048576,MATCH(US!DG$5,FRED!$A:$A,0),MATCH(US!$B33,FRED!$1:$1,0))),(SUM(CU33:DF33)))),"")</f>
        <v>7474</v>
      </c>
      <c r="DH33" s="59">
        <f>+IFERROR((IF(ISTEXT(DH$5)=FALSE,(INDEX(FRED!$1:$1048576,MATCH(US!DH$5,FRED!$A:$A,0),MATCH(US!$B33,FRED!$1:$1,0))),(SUM(CV33:DG33)))),"")</f>
        <v>7424</v>
      </c>
      <c r="DI33" s="59">
        <f>+IFERROR((IF(ISTEXT(DI$5)=FALSE,(INDEX(FRED!$1:$1048576,MATCH(US!DI$5,FRED!$A:$A,0),MATCH(US!$B33,FRED!$1:$1,0))),(SUM(CW33:DH33)))),"")</f>
        <v>7505</v>
      </c>
      <c r="DJ33" s="59">
        <f>+IFERROR((IF(ISTEXT(DJ$5)=FALSE,(INDEX(FRED!$1:$1048576,MATCH(US!DJ$5,FRED!$A:$A,0),MATCH(US!$B33,FRED!$1:$1,0))),(SUM(CX33:DI33)))),"")</f>
        <v>7882</v>
      </c>
      <c r="DK33" s="59">
        <f>+IFERROR((IF(ISTEXT(DK$5)=FALSE,(INDEX(FRED!$1:$1048576,MATCH(US!DK$5,FRED!$A:$A,0),MATCH(US!$B33,FRED!$1:$1,0))),(SUM(CY33:DJ33)))),"")</f>
        <v>7785</v>
      </c>
      <c r="DL33" s="59">
        <f>+IFERROR((IF(ISTEXT(DL$5)=FALSE,(INDEX(FRED!$1:$1048576,MATCH(US!DL$5,FRED!$A:$A,0),MATCH(US!$B33,FRED!$1:$1,0))),(SUM(CZ33:DK33)))),"")</f>
        <v>7810</v>
      </c>
      <c r="DM33" s="59">
        <f>+IFERROR((IF(ISTEXT(DM$5)=FALSE,(INDEX(FRED!$1:$1048576,MATCH(US!DM$5,FRED!$A:$A,0),MATCH(US!$B33,FRED!$1:$1,0))),(SUM(DA33:DL33)))),"")</f>
        <v>7520</v>
      </c>
      <c r="DN33" s="59">
        <f>+IFERROR((IF(ISTEXT(DN$5)=FALSE,(INDEX(FRED!$1:$1048576,MATCH(US!DN$5,FRED!$A:$A,0),MATCH(US!$B33,FRED!$1:$1,0))),(SUM(DB33:DM33)))),"")</f>
        <v>7744</v>
      </c>
      <c r="DO33" s="59">
        <f>+IFERROR((IF(ISTEXT(DO$5)=FALSE,(INDEX(FRED!$1:$1048576,MATCH(US!DO$5,FRED!$A:$A,0),MATCH(US!$B33,FRED!$1:$1,0))),(SUM(DC33:DN33)))),"")</f>
        <v>7334</v>
      </c>
      <c r="DP33" s="60">
        <f>+IFERROR((IF(ISTEXT(DP$5)=FALSE,(INDEX(FRED!$1:$1048576,MATCH(US!DP$5,FRED!$A:$A,0),MATCH(US!$B33,FRED!$1:$1,0))),(SUM(DD33:DO33)))),"")</f>
        <v>89754</v>
      </c>
      <c r="DQ33" s="59">
        <f>+IFERROR((IF(ISTEXT(DQ$5)=FALSE,(INDEX(FRED!$1:$1048576,MATCH(US!DQ$5,FRED!$A:$A,0),MATCH(US!$B33,FRED!$1:$1,0))),(SUM(DE33:DP33)))),"")</f>
        <v>7653</v>
      </c>
      <c r="DR33" s="59">
        <f>+IFERROR((IF(ISTEXT(DR$5)=FALSE,(INDEX(FRED!$1:$1048576,MATCH(US!DR$5,FRED!$A:$A,0),MATCH(US!$B33,FRED!$1:$1,0))),(SUM(DF33:DQ33)))),"")</f>
        <v>8176</v>
      </c>
      <c r="DS33" s="59">
        <f>+IFERROR((IF(ISTEXT(DS$5)=FALSE,(INDEX(FRED!$1:$1048576,MATCH(US!DS$5,FRED!$A:$A,0),MATCH(US!$B33,FRED!$1:$1,0))),(SUM(DG33:DR33)))),"")</f>
        <v>7883</v>
      </c>
      <c r="DT33" s="59">
        <f>+IFERROR((IF(ISTEXT(DT$5)=FALSE,(INDEX(FRED!$1:$1048576,MATCH(US!DT$5,FRED!$A:$A,0),MATCH(US!$B33,FRED!$1:$1,0))),(SUM(DH33:DS33)))),"")</f>
        <v>7277</v>
      </c>
      <c r="DU33" s="59">
        <f>+IFERROR((IF(ISTEXT(DU$5)=FALSE,(INDEX(FRED!$1:$1048576,MATCH(US!DU$5,FRED!$A:$A,0),MATCH(US!$B33,FRED!$1:$1,0))),(SUM(DI33:DT33)))),"")</f>
        <v>7211</v>
      </c>
      <c r="DV33" s="59">
        <f>+IFERROR((IF(ISTEXT(DV$5)=FALSE,(INDEX(FRED!$1:$1048576,MATCH(US!DV$5,FRED!$A:$A,0),MATCH(US!$B33,FRED!$1:$1,0))),(SUM(DJ33:DU33)))),"")</f>
        <v>7883</v>
      </c>
      <c r="DW33" s="59">
        <f>+IFERROR((IF(ISTEXT(DW$5)=FALSE,(INDEX(FRED!$1:$1048576,MATCH(US!DW$5,FRED!$A:$A,0),MATCH(US!$B33,FRED!$1:$1,0))),(SUM(DK33:DV33)))),"")</f>
        <v>8501</v>
      </c>
      <c r="DX33" s="59">
        <f>+IFERROR((IF(ISTEXT(DX$5)=FALSE,(INDEX(FRED!$1:$1048576,MATCH(US!DX$5,FRED!$A:$A,0),MATCH(US!$B33,FRED!$1:$1,0))),(SUM(DL33:DW33)))),"")</f>
        <v>8007</v>
      </c>
      <c r="DY33" s="59">
        <f>+IFERROR((IF(ISTEXT(DY$5)=FALSE,(INDEX(FRED!$1:$1048576,MATCH(US!DY$5,FRED!$A:$A,0),MATCH(US!$B33,FRED!$1:$1,0))),(SUM(DM33:DX33)))),"")</f>
        <v>8374</v>
      </c>
      <c r="DZ33" s="59">
        <f>+IFERROR((IF(ISTEXT(DZ$5)=FALSE,(INDEX(FRED!$1:$1048576,MATCH(US!DZ$5,FRED!$A:$A,0),MATCH(US!$B33,FRED!$1:$1,0))),(SUM(DN33:DY33)))),"")</f>
        <v>8290</v>
      </c>
      <c r="EA33" s="59">
        <f>+IFERROR((IF(ISTEXT(EA$5)=FALSE,(INDEX(FRED!$1:$1048576,MATCH(US!EA$5,FRED!$A:$A,0),MATCH(US!$B33,FRED!$1:$1,0))),(SUM(DO33:DZ33)))),"")</f>
        <v>8031</v>
      </c>
      <c r="EB33" s="59">
        <f>+IFERROR((IF(ISTEXT(EB$5)=FALSE,(INDEX(FRED!$1:$1048576,MATCH(US!EB$5,FRED!$A:$A,0),MATCH(US!$B33,FRED!$1:$1,0))),(SUM(DP33:EA33)))),"")</f>
        <v>8792</v>
      </c>
      <c r="EC33" s="60">
        <f>+IFERROR((IF(ISTEXT(EC$5)=FALSE,(INDEX(FRED!$1:$1048576,MATCH(US!EC$5,FRED!$A:$A,0),MATCH(US!$B33,FRED!$1:$1,0))),(SUM(DQ33:EB33)))),"")</f>
        <v>96078</v>
      </c>
      <c r="ED33" s="59">
        <f>+IFERROR((IF(ISTEXT(ED$5)=FALSE,(INDEX(FRED!$1:$1048576,MATCH(US!ED$5,FRED!$A:$A,0),MATCH(US!$B33,FRED!$1:$1,0))),(SUM(DR33:EC33)))),"")</f>
        <v>8854</v>
      </c>
      <c r="EE33" s="59">
        <f>+IFERROR((IF(ISTEXT(EE$5)=FALSE,(INDEX(FRED!$1:$1048576,MATCH(US!EE$5,FRED!$A:$A,0),MATCH(US!$B33,FRED!$1:$1,0))),(SUM(DS33:ED33)))),"")</f>
        <v>8529</v>
      </c>
      <c r="EF33" s="59">
        <f>+IFERROR((IF(ISTEXT(EF$5)=FALSE,(INDEX(FRED!$1:$1048576,MATCH(US!EF$5,FRED!$A:$A,0),MATCH(US!$B33,FRED!$1:$1,0))),(SUM(DT33:EE33)))),"")</f>
        <v>9295</v>
      </c>
      <c r="EG33" s="59">
        <f>+IFERROR((IF(ISTEXT(EG$5)=FALSE,(INDEX(FRED!$1:$1048576,MATCH(US!EG$5,FRED!$A:$A,0),MATCH(US!$B33,FRED!$1:$1,0))),(SUM(DU33:EF33)))),"")</f>
        <v>10019</v>
      </c>
      <c r="EH33" s="59">
        <f>+IFERROR((IF(ISTEXT(EH$5)=FALSE,(INDEX(FRED!$1:$1048576,MATCH(US!EH$5,FRED!$A:$A,0),MATCH(US!$B33,FRED!$1:$1,0))),(SUM(DV33:EG33)))),"")</f>
        <v>10124</v>
      </c>
      <c r="EI33" s="59">
        <f>+IFERROR((IF(ISTEXT(EI$5)=FALSE,(INDEX(FRED!$1:$1048576,MATCH(US!EI$5,FRED!$A:$A,0),MATCH(US!$B33,FRED!$1:$1,0))),(SUM(DW33:EH33)))),"")</f>
        <v>10684</v>
      </c>
      <c r="EJ33" s="59">
        <f>+IFERROR((IF(ISTEXT(EJ$5)=FALSE,(INDEX(FRED!$1:$1048576,MATCH(US!EJ$5,FRED!$A:$A,0),MATCH(US!$B33,FRED!$1:$1,0))),(SUM(DX33:EI33)))),"")</f>
        <v>10610</v>
      </c>
      <c r="EK33" s="59">
        <f>+IFERROR((IF(ISTEXT(EK$5)=FALSE,(INDEX(FRED!$1:$1048576,MATCH(US!EK$5,FRED!$A:$A,0),MATCH(US!$B33,FRED!$1:$1,0))),(SUM(DY33:EJ33)))),"")</f>
        <v>10672</v>
      </c>
      <c r="EL33" s="59">
        <f>+IFERROR((IF(ISTEXT(EL$5)=FALSE,(INDEX(FRED!$1:$1048576,MATCH(US!EL$5,FRED!$A:$A,0),MATCH(US!$B33,FRED!$1:$1,0))),(SUM(DZ33:EK33)))),"")</f>
        <v>11181</v>
      </c>
      <c r="EM33" s="59">
        <f>+IFERROR((IF(ISTEXT(EM$5)=FALSE,(INDEX(FRED!$1:$1048576,MATCH(US!EM$5,FRED!$A:$A,0),MATCH(US!$B33,FRED!$1:$1,0))),(SUM(EA33:EL33)))),"")</f>
        <v>11469</v>
      </c>
      <c r="EN33" s="59">
        <f>+IFERROR((IF(ISTEXT(EN$5)=FALSE,(INDEX(FRED!$1:$1048576,MATCH(US!EN$5,FRED!$A:$A,0),MATCH(US!$B33,FRED!$1:$1,0))),(SUM(EB33:EM33)))),"")</f>
        <v>11340</v>
      </c>
      <c r="EO33" s="59">
        <f>+IFERROR((IF(ISTEXT(EO$5)=FALSE,(INDEX(FRED!$1:$1048576,MATCH(US!EO$5,FRED!$A:$A,0),MATCH(US!$B33,FRED!$1:$1,0))),(SUM(EC33:EN33)))),"")</f>
        <v>9899</v>
      </c>
      <c r="EP33" s="60">
        <f>+IFERROR((IF(ISTEXT(EP$5)=FALSE,(INDEX(FRED!$1:$1048576,MATCH(US!EP$5,FRED!$A:$A,0),MATCH(US!$B33,FRED!$1:$1,0))),(SUM(ED33:EO33)))),"")</f>
        <v>122676</v>
      </c>
      <c r="EQ33" s="59">
        <f>+IFERROR((IF(ISTEXT(EQ$5)=FALSE,(INDEX(FRED!$1:$1048576,MATCH(US!EQ$5,FRED!$A:$A,0),MATCH(US!$B33,FRED!$1:$1,0))),(SUM(EE33:EP33)))),"")</f>
        <v>10416</v>
      </c>
      <c r="ER33" s="59">
        <f>+IFERROR((IF(ISTEXT(ER$5)=FALSE,(INDEX(FRED!$1:$1048576,MATCH(US!ER$5,FRED!$A:$A,0),MATCH(US!$B33,FRED!$1:$1,0))),(SUM(EF33:EQ33)))),"")</f>
        <v>9697</v>
      </c>
      <c r="ES33" s="59">
        <f>+IFERROR((IF(ISTEXT(ES$5)=FALSE,(INDEX(FRED!$1:$1048576,MATCH(US!ES$5,FRED!$A:$A,0),MATCH(US!$B33,FRED!$1:$1,0))),(SUM(EG33:ER33)))),"")</f>
        <v>9594</v>
      </c>
      <c r="ET33" s="59">
        <f>+IFERROR((IF(ISTEXT(ET$5)=FALSE,(INDEX(FRED!$1:$1048576,MATCH(US!ET$5,FRED!$A:$A,0),MATCH(US!$B33,FRED!$1:$1,0))),(SUM(EH33:ES33)))),"")</f>
        <v>9299</v>
      </c>
      <c r="EU33" s="59">
        <f>+IFERROR((IF(ISTEXT(EU$5)=FALSE,(INDEX(FRED!$1:$1048576,MATCH(US!EU$5,FRED!$A:$A,0),MATCH(US!$B33,FRED!$1:$1,0))),(SUM(EI33:ET33)))),"")</f>
        <v>9180</v>
      </c>
      <c r="EV33" s="59">
        <f>+IFERROR((IF(ISTEXT(EV$5)=FALSE,(INDEX(FRED!$1:$1048576,MATCH(US!EV$5,FRED!$A:$A,0),MATCH(US!$B33,FRED!$1:$1,0))),(SUM(EJ33:EU33)))),"")</f>
        <v>8766</v>
      </c>
      <c r="EW33" s="59">
        <f>+IFERROR((IF(ISTEXT(EW$5)=FALSE,(INDEX(FRED!$1:$1048576,MATCH(US!EW$5,FRED!$A:$A,0),MATCH(US!$B33,FRED!$1:$1,0))),(SUM(EK33:EV33)))),"")</f>
        <v>7967</v>
      </c>
      <c r="EX33" s="59">
        <f>+IFERROR((IF(ISTEXT(EX$5)=FALSE,(INDEX(FRED!$1:$1048576,MATCH(US!EX$5,FRED!$A:$A,0),MATCH(US!$B33,FRED!$1:$1,0))),(SUM(EL33:EW33)))),"")</f>
        <v>8083</v>
      </c>
      <c r="EY33" s="59">
        <f>+IFERROR((IF(ISTEXT(EY$5)=FALSE,(INDEX(FRED!$1:$1048576,MATCH(US!EY$5,FRED!$A:$A,0),MATCH(US!$B33,FRED!$1:$1,0))),(SUM(EM33:EX33)))),"")</f>
        <v>8141</v>
      </c>
      <c r="EZ33" s="59">
        <f>+IFERROR((IF(ISTEXT(EZ$5)=FALSE,(INDEX(FRED!$1:$1048576,MATCH(US!EZ$5,FRED!$A:$A,0),MATCH(US!$B33,FRED!$1:$1,0))),(SUM(EN33:EY33)))),"")</f>
        <v>7485</v>
      </c>
      <c r="FA33" s="59">
        <f>+IFERROR((IF(ISTEXT(FA$5)=FALSE,(INDEX(FRED!$1:$1048576,MATCH(US!FA$5,FRED!$A:$A,0),MATCH(US!$B33,FRED!$1:$1,0))),(SUM(EO33:EZ33)))),"")</f>
        <v>7123</v>
      </c>
      <c r="FB33" s="59">
        <f>+IFERROR((IF(ISTEXT(FB$5)=FALSE,(INDEX(FRED!$1:$1048576,MATCH(US!FB$5,FRED!$A:$A,0),MATCH(US!$B33,FRED!$1:$1,0))),(SUM(EP33:FA33)))),"")</f>
        <v>7107</v>
      </c>
      <c r="FC33" s="60">
        <f>+IFERROR((IF(ISTEXT(FC$5)=FALSE,(INDEX(FRED!$1:$1048576,MATCH(US!FC$5,FRED!$A:$A,0),MATCH(US!$B33,FRED!$1:$1,0))),(SUM(EQ33:FB33)))),"")</f>
        <v>102858</v>
      </c>
      <c r="FD33" s="59">
        <f>+IFERROR((IF(ISTEXT(FD$5)=FALSE,(INDEX(FRED!$1:$1048576,MATCH(US!FD$5,FRED!$A:$A,0),MATCH(US!$B33,FRED!$1:$1,0))),(SUM(ER33:FC33)))),"")</f>
        <v>7354</v>
      </c>
      <c r="FE33" s="59">
        <f>+IFERROR((IF(ISTEXT(FE$5)=FALSE,(INDEX(FRED!$1:$1048576,MATCH(US!FE$5,FRED!$A:$A,0),MATCH(US!$B33,FRED!$1:$1,0))),(SUM(ES33:FD33)))),"")</f>
        <v>6618</v>
      </c>
      <c r="FF33" s="59">
        <f>+IFERROR((IF(ISTEXT(FF$5)=FALSE,(INDEX(FRED!$1:$1048576,MATCH(US!FF$5,FRED!$A:$A,0),MATCH(US!$B33,FRED!$1:$1,0))),(SUM(ET33:FE33)))),"")</f>
        <v>6379</v>
      </c>
      <c r="FG33" s="59">
        <f>+IFERROR((IF(ISTEXT(FG$5)=FALSE,(INDEX(FRED!$1:$1048576,MATCH(US!FG$5,FRED!$A:$A,0),MATCH(US!$B33,FRED!$1:$1,0))),(SUM(EU33:FF33)))),"")</f>
        <v>6466</v>
      </c>
      <c r="FH33" s="59">
        <f>+IFERROR((IF(ISTEXT(FH$5)=FALSE,(INDEX(FRED!$1:$1048576,MATCH(US!FH$5,FRED!$A:$A,0),MATCH(US!$B33,FRED!$1:$1,0))),(SUM(EV33:FG33)))),"")</f>
        <v>6036</v>
      </c>
      <c r="FI33" s="59">
        <f>+IFERROR((IF(ISTEXT(FI$5)=FALSE,(INDEX(FRED!$1:$1048576,MATCH(US!FI$5,FRED!$A:$A,0),MATCH(US!$B33,FRED!$1:$1,0))),(SUM(EW33:FH33)))),"")</f>
        <v>6035</v>
      </c>
      <c r="FJ33" s="59">
        <f>+IFERROR((IF(ISTEXT(FJ$5)=FALSE,(INDEX(FRED!$1:$1048576,MATCH(US!FJ$5,FRED!$A:$A,0),MATCH(US!$B33,FRED!$1:$1,0))),(SUM(EX33:FI33)))),"")</f>
        <v>6120</v>
      </c>
      <c r="FK33" s="59">
        <f>+IFERROR((IF(ISTEXT(FK$5)=FALSE,(INDEX(FRED!$1:$1048576,MATCH(US!FK$5,FRED!$A:$A,0),MATCH(US!$B33,FRED!$1:$1,0))),(SUM(EY33:FJ33)))),"")</f>
        <v>6251</v>
      </c>
      <c r="FL33" s="59">
        <f>+IFERROR((IF(ISTEXT(FL$5)=FALSE,(INDEX(FRED!$1:$1048576,MATCH(US!FL$5,FRED!$A:$A,0),MATCH(US!$B33,FRED!$1:$1,0))),(SUM(EZ33:FK33)))),"")</f>
        <v>5956</v>
      </c>
      <c r="FM33" s="59">
        <f>+IFERROR((IF(ISTEXT(FM$5)=FALSE,(INDEX(FRED!$1:$1048576,MATCH(US!FM$5,FRED!$A:$A,0),MATCH(US!$B33,FRED!$1:$1,0))),(SUM(FA33:FL33)))),"")</f>
        <v>6003</v>
      </c>
      <c r="FN33" s="59">
        <f>+IFERROR((IF(ISTEXT(FN$5)=FALSE,(INDEX(FRED!$1:$1048576,MATCH(US!FN$5,FRED!$A:$A,0),MATCH(US!$B33,FRED!$1:$1,0))),(SUM(FB33:FM33)))),"")</f>
        <v>6313</v>
      </c>
      <c r="FO33" s="59">
        <f>+IFERROR((IF(ISTEXT(FO$5)=FALSE,(INDEX(FRED!$1:$1048576,MATCH(US!FO$5,FRED!$A:$A,0),MATCH(US!$B33,FRED!$1:$1,0))),(SUM(FC33:FN33)))),"")</f>
        <v>6004</v>
      </c>
      <c r="FP33" s="60">
        <f>+IFERROR((IF(ISTEXT(FP$5)=FALSE,(INDEX(FRED!$1:$1048576,MATCH(US!FP$5,FRED!$A:$A,0),MATCH(US!$B33,FRED!$1:$1,0))),(SUM(FD33:FO33)))),"")</f>
        <v>75535</v>
      </c>
      <c r="FQ33" s="59">
        <f>+IFERROR((IF(ISTEXT(FQ$5)=FALSE,(INDEX(FRED!$1:$1048576,MATCH(US!FQ$5,FRED!$A:$A,0),MATCH(US!$B33,FRED!$1:$1,0))),(SUM(FE33:FP33)))),"")</f>
        <v>6101</v>
      </c>
      <c r="FR33" s="59">
        <f>+IFERROR((IF(ISTEXT(FR$5)=FALSE,(INDEX(FRED!$1:$1048576,MATCH(US!FR$5,FRED!$A:$A,0),MATCH(US!$B33,FRED!$1:$1,0))),(SUM(FF33:FQ33)))),"")</f>
        <v>5555</v>
      </c>
      <c r="FS33" s="59">
        <f>+IFERROR((IF(ISTEXT(FS$5)=FALSE,(INDEX(FRED!$1:$1048576,MATCH(US!FS$5,FRED!$A:$A,0),MATCH(US!$B33,FRED!$1:$1,0))),(SUM(FG33:FR33)))),"")</f>
        <v>6625</v>
      </c>
      <c r="FT33" s="59">
        <f>+IFERROR((IF(ISTEXT(FT$5)=FALSE,(INDEX(FRED!$1:$1048576,MATCH(US!FT$5,FRED!$A:$A,0),MATCH(US!$B33,FRED!$1:$1,0))),(SUM(FH33:FS33)))),"")</f>
        <v>6231</v>
      </c>
      <c r="FU33" s="59">
        <f>+IFERROR((IF(ISTEXT(FU$5)=FALSE,(INDEX(FRED!$1:$1048576,MATCH(US!FU$5,FRED!$A:$A,0),MATCH(US!$B33,FRED!$1:$1,0))),(SUM(FI33:FT33)))),"")</f>
        <v>6214</v>
      </c>
      <c r="FV33" s="59">
        <f>+IFERROR((IF(ISTEXT(FV$5)=FALSE,(INDEX(FRED!$1:$1048576,MATCH(US!FV$5,FRED!$A:$A,0),MATCH(US!$B33,FRED!$1:$1,0))),(SUM(FJ33:FU33)))),"")</f>
        <v>5838</v>
      </c>
      <c r="FW33" s="59">
        <f>+IFERROR((IF(ISTEXT(FW$5)=FALSE,(INDEX(FRED!$1:$1048576,MATCH(US!FW$5,FRED!$A:$A,0),MATCH(US!$B33,FRED!$1:$1,0))),(SUM(FK33:FV33)))),"")</f>
        <v>5885</v>
      </c>
      <c r="FX33" s="59">
        <f>+IFERROR((IF(ISTEXT(FX$5)=FALSE,(INDEX(FRED!$1:$1048576,MATCH(US!FX$5,FRED!$A:$A,0),MATCH(US!$B33,FRED!$1:$1,0))),(SUM(FL33:FW33)))),"")</f>
        <v>5853</v>
      </c>
      <c r="FY33" s="59">
        <f>+IFERROR((IF(ISTEXT(FY$5)=FALSE,(INDEX(FRED!$1:$1048576,MATCH(US!FY$5,FRED!$A:$A,0),MATCH(US!$B33,FRED!$1:$1,0))),(SUM(FM33:FX33)))),"")</f>
        <v>5350</v>
      </c>
      <c r="FZ33" s="59">
        <f>+IFERROR((IF(ISTEXT(FZ$5)=FALSE,(INDEX(FRED!$1:$1048576,MATCH(US!FZ$5,FRED!$A:$A,0),MATCH(US!$B33,FRED!$1:$1,0))),(SUM(FN33:FY33)))),"")</f>
        <v>5476</v>
      </c>
      <c r="GA33" s="59">
        <f>+IFERROR((IF(ISTEXT(GA$5)=FALSE,(INDEX(FRED!$1:$1048576,MATCH(US!GA$5,FRED!$A:$A,0),MATCH(US!$B33,FRED!$1:$1,0))),(SUM(FO33:FZ33)))),"")</f>
        <v>5656</v>
      </c>
      <c r="GB33" s="59">
        <f>+IFERROR((IF(ISTEXT(GB$5)=FALSE,(INDEX(FRED!$1:$1048576,MATCH(US!GB$5,FRED!$A:$A,0),MATCH(US!$B33,FRED!$1:$1,0))),(SUM(FP33:GA33)))),"")</f>
        <v>5340</v>
      </c>
      <c r="GC33" s="60">
        <f>+IFERROR((IF(ISTEXT(GC$5)=FALSE,(INDEX(FRED!$1:$1048576,MATCH(US!GC$5,FRED!$A:$A,0),MATCH(US!$B33,FRED!$1:$1,0))),(SUM(FQ33:GB33)))),"")</f>
        <v>70124</v>
      </c>
      <c r="GD33" s="59">
        <f>+IFERROR((IF(ISTEXT(GD$5)=FALSE,(INDEX(FRED!$1:$1048576,MATCH(US!GD$5,FRED!$A:$A,0),MATCH(US!$B33,FRED!$1:$1,0))),(SUM(FR33:GC33)))),"")</f>
        <v>4994</v>
      </c>
      <c r="GE33" s="59">
        <f>+IFERROR((IF(ISTEXT(GE$5)=FALSE,(INDEX(FRED!$1:$1048576,MATCH(US!GE$5,FRED!$A:$A,0),MATCH(US!$B33,FRED!$1:$1,0))),(SUM(FS33:GD33)))),"")</f>
        <v>4932</v>
      </c>
      <c r="GF33" s="59">
        <f>+IFERROR((IF(ISTEXT(GF$5)=FALSE,(INDEX(FRED!$1:$1048576,MATCH(US!GF$5,FRED!$A:$A,0),MATCH(US!$B33,FRED!$1:$1,0))),(SUM(FT33:GE33)))),"")</f>
        <v>4899</v>
      </c>
      <c r="GG33" s="59">
        <f>+IFERROR((IF(ISTEXT(GG$5)=FALSE,(INDEX(FRED!$1:$1048576,MATCH(US!GG$5,FRED!$A:$A,0),MATCH(US!$B33,FRED!$1:$1,0))),(SUM(FU33:GF33)))),"")</f>
        <v>4714</v>
      </c>
      <c r="GH33" s="59">
        <f>+IFERROR((IF(ISTEXT(GH$5)=FALSE,(INDEX(FRED!$1:$1048576,MATCH(US!GH$5,FRED!$A:$A,0),MATCH(US!$B33,FRED!$1:$1,0))),(SUM(FV33:GG33)))),"")</f>
        <v>4744</v>
      </c>
      <c r="GI33" s="59">
        <f>+IFERROR((IF(ISTEXT(GI$5)=FALSE,(INDEX(FRED!$1:$1048576,MATCH(US!GI$5,FRED!$A:$A,0),MATCH(US!$B33,FRED!$1:$1,0))),(SUM(FW33:GH33)))),"")</f>
        <v>5079</v>
      </c>
      <c r="GJ33" s="59">
        <f>+IFERROR((IF(ISTEXT(GJ$5)=FALSE,(INDEX(FRED!$1:$1048576,MATCH(US!GJ$5,FRED!$A:$A,0),MATCH(US!$B33,FRED!$1:$1,0))),(SUM(FX33:GI33)))),"")</f>
        <v>5124</v>
      </c>
      <c r="GK33" s="59">
        <f>+IFERROR((IF(ISTEXT(GK$5)=FALSE,(INDEX(FRED!$1:$1048576,MATCH(US!GK$5,FRED!$A:$A,0),MATCH(US!$B33,FRED!$1:$1,0))),(SUM(FY33:GJ33)))),"")</f>
        <v>5099</v>
      </c>
      <c r="GL33" s="59">
        <f>+IFERROR((IF(ISTEXT(GL$5)=FALSE,(INDEX(FRED!$1:$1048576,MATCH(US!GL$5,FRED!$A:$A,0),MATCH(US!$B33,FRED!$1:$1,0))),(SUM(FZ33:GK33)))),"")</f>
        <v>5311</v>
      </c>
      <c r="GM33" s="59">
        <f>+IFERROR((IF(ISTEXT(GM$5)=FALSE,(INDEX(FRED!$1:$1048576,MATCH(US!GM$5,FRED!$A:$A,0),MATCH(US!$B33,FRED!$1:$1,0))),(SUM(GA33:GL33)))),"")</f>
        <v>5115</v>
      </c>
      <c r="GN33" s="59">
        <f>+IFERROR((IF(ISTEXT(GN$5)=FALSE,(INDEX(FRED!$1:$1048576,MATCH(US!GN$5,FRED!$A:$A,0),MATCH(US!$B33,FRED!$1:$1,0))),(SUM(GB33:GM33)))),"")</f>
        <v>5350</v>
      </c>
      <c r="GO33" s="59">
        <f>+IFERROR((IF(ISTEXT(GO$5)=FALSE,(INDEX(FRED!$1:$1048576,MATCH(US!GO$5,FRED!$A:$A,0),MATCH(US!$B33,FRED!$1:$1,0))),(SUM(GC33:GN33)))),"")</f>
        <v>5329</v>
      </c>
      <c r="GP33" s="60">
        <f>+IFERROR((IF(ISTEXT(GP$5)=FALSE,(INDEX(FRED!$1:$1048576,MATCH(US!GP$5,FRED!$A:$A,0),MATCH(US!$B33,FRED!$1:$1,0))),(SUM(GD33:GO33)))),"")</f>
        <v>60690</v>
      </c>
      <c r="GQ33" s="59">
        <f>+IFERROR((IF(ISTEXT(GQ$5)=FALSE,(INDEX(FRED!$1:$1048576,MATCH(US!GQ$5,FRED!$A:$A,0),MATCH(US!$B33,FRED!$1:$1,0))),(SUM(GE33:GP33)))),"")</f>
        <v>7305</v>
      </c>
      <c r="GR33" s="59">
        <f>+IFERROR((IF(ISTEXT(GR$5)=FALSE,(INDEX(FRED!$1:$1048576,MATCH(US!GR$5,FRED!$A:$A,0),MATCH(US!$B33,FRED!$1:$1,0))),(SUM(GF33:GQ33)))),"")</f>
        <v>7159</v>
      </c>
      <c r="GS33" s="59">
        <f>+IFERROR((IF(ISTEXT(GS$5)=FALSE,(INDEX(FRED!$1:$1048576,MATCH(US!GS$5,FRED!$A:$A,0),MATCH(US!$B33,FRED!$1:$1,0))),(SUM(GG33:GR33)))),"")</f>
        <v>7766</v>
      </c>
      <c r="GT33" s="59">
        <f>+IFERROR((IF(ISTEXT(GT$5)=FALSE,(INDEX(FRED!$1:$1048576,MATCH(US!GT$5,FRED!$A:$A,0),MATCH(US!$B33,FRED!$1:$1,0))),(SUM(GH33:GS33)))),"")</f>
        <v>7997</v>
      </c>
      <c r="GU33" s="59">
        <f>+IFERROR((IF(ISTEXT(GU$5)=FALSE,(INDEX(FRED!$1:$1048576,MATCH(US!GU$5,FRED!$A:$A,0),MATCH(US!$B33,FRED!$1:$1,0))),(SUM(GI33:GT33)))),"")</f>
        <v>7967</v>
      </c>
      <c r="GV33" s="59">
        <f>+IFERROR((IF(ISTEXT(GV$5)=FALSE,(INDEX(FRED!$1:$1048576,MATCH(US!GV$5,FRED!$A:$A,0),MATCH(US!$B33,FRED!$1:$1,0))),(SUM(GJ33:GU33)))),"")</f>
        <v>6189</v>
      </c>
      <c r="GW33" s="59">
        <f>+IFERROR((IF(ISTEXT(GW$5)=FALSE,(INDEX(FRED!$1:$1048576,MATCH(US!GW$5,FRED!$A:$A,0),MATCH(US!$B33,FRED!$1:$1,0))),(SUM(GK33:GV33)))),"")</f>
        <v>6576</v>
      </c>
      <c r="GX33" s="59">
        <f>+IFERROR((IF(ISTEXT(GX$5)=FALSE,(INDEX(FRED!$1:$1048576,MATCH(US!GX$5,FRED!$A:$A,0),MATCH(US!$B33,FRED!$1:$1,0))),(SUM(GL33:GW33)))),"")</f>
        <v>6429</v>
      </c>
      <c r="GY33" s="59">
        <f>+IFERROR((IF(ISTEXT(GY$5)=FALSE,(INDEX(FRED!$1:$1048576,MATCH(US!GY$5,FRED!$A:$A,0),MATCH(US!$B33,FRED!$1:$1,0))),(SUM(GM33:GX33)))),"")</f>
        <v>6637</v>
      </c>
      <c r="GZ33" s="59">
        <f>+IFERROR((IF(ISTEXT(GZ$5)=FALSE,(INDEX(FRED!$1:$1048576,MATCH(US!GZ$5,FRED!$A:$A,0),MATCH(US!$B33,FRED!$1:$1,0))),(SUM(GN33:GY33)))),"")</f>
        <v>6593</v>
      </c>
      <c r="HA33" s="59">
        <f>+IFERROR((IF(ISTEXT(HA$5)=FALSE,(INDEX(FRED!$1:$1048576,MATCH(US!HA$5,FRED!$A:$A,0),MATCH(US!$B33,FRED!$1:$1,0))),(SUM(GO33:GZ33)))),"")</f>
        <v>6600</v>
      </c>
      <c r="HB33" s="59">
        <f>+IFERROR((IF(ISTEXT(HB$5)=FALSE,(INDEX(FRED!$1:$1048576,MATCH(US!HB$5,FRED!$A:$A,0),MATCH(US!$B33,FRED!$1:$1,0))),(SUM(GP33:HA33)))),"")</f>
        <v>6349</v>
      </c>
      <c r="HC33" s="60">
        <f>+IFERROR((IF(ISTEXT(HC$5)=FALSE,(INDEX(FRED!$1:$1048576,MATCH(US!HC$5,FRED!$A:$A,0),MATCH(US!$B33,FRED!$1:$1,0))),(SUM(GQ33:HB33)))),"")</f>
        <v>83567</v>
      </c>
      <c r="HD33" s="59">
        <f>+IFERROR((IF(ISTEXT(HD$5)=FALSE,(INDEX(FRED!$1:$1048576,MATCH(US!HD$5,FRED!$A:$A,0),MATCH(US!$B33,FRED!$1:$1,0))),(SUM(GR33:HC33)))),"")</f>
        <v>6279</v>
      </c>
      <c r="HE33" s="59">
        <f>+IFERROR((IF(ISTEXT(HE$5)=FALSE,(INDEX(FRED!$1:$1048576,MATCH(US!HE$5,FRED!$A:$A,0),MATCH(US!$B33,FRED!$1:$1,0))),(SUM(GS33:HD33)))),"")</f>
        <v>6279</v>
      </c>
      <c r="HF33" s="59">
        <f>+IFERROR((IF(ISTEXT(HF$5)=FALSE,(INDEX(FRED!$1:$1048576,MATCH(US!HF$5,FRED!$A:$A,0),MATCH(US!$B33,FRED!$1:$1,0))),(SUM(GT33:HE33)))),"")</f>
        <v>6296</v>
      </c>
      <c r="HG33" s="59">
        <f>+IFERROR((IF(ISTEXT(HG$5)=FALSE,(INDEX(FRED!$1:$1048576,MATCH(US!HG$5,FRED!$A:$A,0),MATCH(US!$B33,FRED!$1:$1,0))),(SUM(GU33:HF33)))),"")</f>
        <v>6334</v>
      </c>
      <c r="HH33" s="59">
        <f>+IFERROR((IF(ISTEXT(HH$5)=FALSE,(INDEX(FRED!$1:$1048576,MATCH(US!HH$5,FRED!$A:$A,0),MATCH(US!$B33,FRED!$1:$1,0))),(SUM(GV33:HG33)))),"")</f>
        <v>6393</v>
      </c>
      <c r="HI33" s="59">
        <f>+IFERROR((IF(ISTEXT(HI$5)=FALSE,(INDEX(FRED!$1:$1048576,MATCH(US!HI$5,FRED!$A:$A,0),MATCH(US!$B33,FRED!$1:$1,0))),(SUM(GW33:HH33)))),"")</f>
        <v>6328</v>
      </c>
      <c r="HJ33" s="59">
        <f>+IFERROR((IF(ISTEXT(HJ$5)=FALSE,(INDEX(FRED!$1:$1048576,MATCH(US!HJ$5,FRED!$A:$A,0),MATCH(US!$B33,FRED!$1:$1,0))),(SUM(GX33:HI33)))),"")</f>
        <v>6279</v>
      </c>
      <c r="HK33" s="59">
        <f>+IFERROR((IF(ISTEXT(HK$5)=FALSE,(INDEX(FRED!$1:$1048576,MATCH(US!HK$5,FRED!$A:$A,0),MATCH(US!$B33,FRED!$1:$1,0))),(SUM(GY33:HJ33)))),"")</f>
        <v>6683</v>
      </c>
      <c r="HL33" s="59">
        <f>+IFERROR((IF(ISTEXT(HL$5)=FALSE,(INDEX(FRED!$1:$1048576,MATCH(US!HL$5,FRED!$A:$A,0),MATCH(US!$B33,FRED!$1:$1,0))),(SUM(GZ33:HK33)))),"")</f>
        <v>6428</v>
      </c>
      <c r="HM33" s="59">
        <f>+IFERROR((IF(ISTEXT(HM$5)=FALSE,(INDEX(FRED!$1:$1048576,MATCH(US!HM$5,FRED!$A:$A,0),MATCH(US!$B33,FRED!$1:$1,0))),(SUM(HA33:HL33)))),"")</f>
        <v>7316</v>
      </c>
      <c r="HN33" s="59">
        <f>+IFERROR((IF(ISTEXT(HN$5)=FALSE,(INDEX(FRED!$1:$1048576,MATCH(US!HN$5,FRED!$A:$A,0),MATCH(US!$B33,FRED!$1:$1,0))),(SUM(HB33:HM33)))),"")</f>
        <v>6952</v>
      </c>
      <c r="HO33" s="59">
        <f>+IFERROR((IF(ISTEXT(HO$5)=FALSE,(INDEX(FRED!$1:$1048576,MATCH(US!HO$5,FRED!$A:$A,0),MATCH(US!$B33,FRED!$1:$1,0))),(SUM(HC33:HN33)))),"")</f>
        <v>6925</v>
      </c>
      <c r="HP33" s="60">
        <f>+IFERROR((IF(ISTEXT(HP$5)=FALSE,(INDEX(FRED!$1:$1048576,MATCH(US!HP$5,FRED!$A:$A,0),MATCH(US!$B33,FRED!$1:$1,0))),(SUM(HD33:HO33)))),"")</f>
        <v>78492</v>
      </c>
      <c r="HQ33" s="59">
        <f>+IFERROR((IF(ISTEXT(HQ$5)=FALSE,(INDEX(FRED!$1:$1048576,MATCH(US!HQ$5,FRED!$A:$A,0),MATCH(US!$B33,FRED!$1:$1,0))),(SUM(HE33:HP33)))),"")</f>
        <v>6648</v>
      </c>
      <c r="HR33" s="59">
        <f>+IFERROR((IF(ISTEXT(HR$5)=FALSE,(INDEX(FRED!$1:$1048576,MATCH(US!HR$5,FRED!$A:$A,0),MATCH(US!$B33,FRED!$1:$1,0))),(SUM(HF33:HQ33)))),"")</f>
        <v>6821</v>
      </c>
      <c r="HS33" s="59">
        <f>+IFERROR((IF(ISTEXT(HS$5)=FALSE,(INDEX(FRED!$1:$1048576,MATCH(US!HS$5,FRED!$A:$A,0),MATCH(US!$B33,FRED!$1:$1,0))),(SUM(HG33:HR33)))),"")</f>
        <v>7094</v>
      </c>
      <c r="HT33" s="59">
        <f>+IFERROR((IF(ISTEXT(HT$5)=FALSE,(INDEX(FRED!$1:$1048576,MATCH(US!HT$5,FRED!$A:$A,0),MATCH(US!$B33,FRED!$1:$1,0))),(SUM(HH33:HS33)))),"")</f>
        <v>6285</v>
      </c>
      <c r="HU33" s="59">
        <f>+IFERROR((IF(ISTEXT(HU$5)=FALSE,(INDEX(FRED!$1:$1048576,MATCH(US!HU$5,FRED!$A:$A,0),MATCH(US!$B33,FRED!$1:$1,0))),(SUM(HI33:HT33)))),"")</f>
        <v>6926</v>
      </c>
      <c r="HV33" s="59">
        <f>+IFERROR((IF(ISTEXT(HV$5)=FALSE,(INDEX(FRED!$1:$1048576,MATCH(US!HV$5,FRED!$A:$A,0),MATCH(US!$B33,FRED!$1:$1,0))),(SUM(HJ33:HU33)))),"")</f>
        <v>6823</v>
      </c>
      <c r="HW33" s="59">
        <f>+IFERROR((IF(ISTEXT(HW$5)=FALSE,(INDEX(FRED!$1:$1048576,MATCH(US!HW$5,FRED!$A:$A,0),MATCH(US!$B33,FRED!$1:$1,0))),(SUM(HK33:HV33)))),"")</f>
        <v>6611</v>
      </c>
      <c r="HX33" s="59">
        <f>+IFERROR((IF(ISTEXT(HX$5)=FALSE,(INDEX(FRED!$1:$1048576,MATCH(US!HX$5,FRED!$A:$A,0),MATCH(US!$B33,FRED!$1:$1,0))),(SUM(HL33:HW33)))),"")</f>
        <v>6536</v>
      </c>
      <c r="HY33" s="59">
        <f>+IFERROR((IF(ISTEXT(HY$5)=FALSE,(INDEX(FRED!$1:$1048576,MATCH(US!HY$5,FRED!$A:$A,0),MATCH(US!$B33,FRED!$1:$1,0))),(SUM(HM33:HX33)))),"")</f>
        <v>6883</v>
      </c>
      <c r="HZ33" s="59">
        <f>+IFERROR((IF(ISTEXT(HZ$5)=FALSE,(INDEX(FRED!$1:$1048576,MATCH(US!HZ$5,FRED!$A:$A,0),MATCH(US!$B33,FRED!$1:$1,0))),(SUM(HN33:HY33)))),"")</f>
        <v>6573</v>
      </c>
      <c r="IA33" s="59">
        <f>+IFERROR((IF(ISTEXT(IA$5)=FALSE,(INDEX(FRED!$1:$1048576,MATCH(US!IA$5,FRED!$A:$A,0),MATCH(US!$B33,FRED!$1:$1,0))),(SUM(HO33:HZ33)))),"")</f>
        <v>6949</v>
      </c>
      <c r="IB33" s="59">
        <f>+IFERROR((IF(ISTEXT(IB$5)=FALSE,(INDEX(FRED!$1:$1048576,MATCH(US!IB$5,FRED!$A:$A,0),MATCH(US!$B33,FRED!$1:$1,0))),(SUM(HP33:IA33)))),"")</f>
        <v>7042</v>
      </c>
      <c r="IC33" s="60">
        <f>+IFERROR((IF(ISTEXT(IC$5)=FALSE,(INDEX(FRED!$1:$1048576,MATCH(US!IC$5,FRED!$A:$A,0),MATCH(US!$B33,FRED!$1:$1,0))),(SUM(HQ33:IB33)))),"")</f>
        <v>81191</v>
      </c>
      <c r="ID33" s="59">
        <f>+IFERROR((IF(ISTEXT(ID$5)=FALSE,(INDEX(FRED!$1:$1048576,MATCH(US!ID$5,FRED!$A:$A,0),MATCH(US!$B33,FRED!$1:$1,0))),(SUM(HR33:IC33)))),"")</f>
        <v>6579</v>
      </c>
      <c r="IE33" s="59">
        <f>+IFERROR((IF(ISTEXT(IE$5)=FALSE,(INDEX(FRED!$1:$1048576,MATCH(US!IE$5,FRED!$A:$A,0),MATCH(US!$B33,FRED!$1:$1,0))),(SUM(HS33:ID33)))),"")</f>
        <v>6705</v>
      </c>
      <c r="IF33" s="59">
        <f>+IFERROR((IF(ISTEXT(IF$5)=FALSE,(INDEX(FRED!$1:$1048576,MATCH(US!IF$5,FRED!$A:$A,0),MATCH(US!$B33,FRED!$1:$1,0))),(SUM(HT33:IE33)))),"")</f>
        <v>6581</v>
      </c>
      <c r="IG33" s="59">
        <f>+IFERROR((IF(ISTEXT(IG$5)=FALSE,(INDEX(FRED!$1:$1048576,MATCH(US!IG$5,FRED!$A:$A,0),MATCH(US!$B33,FRED!$1:$1,0))),(SUM(HU33:IF33)))),"")</f>
        <v>6746</v>
      </c>
      <c r="IH33" s="59">
        <f>+IFERROR((IF(ISTEXT(IH$5)=FALSE,(INDEX(FRED!$1:$1048576,MATCH(US!IH$5,FRED!$A:$A,0),MATCH(US!$B33,FRED!$1:$1,0))),(SUM(HV33:IG33)))),"")</f>
        <v>6737</v>
      </c>
      <c r="II33" s="59">
        <f>+IFERROR((IF(ISTEXT(II$5)=FALSE,(INDEX(FRED!$1:$1048576,MATCH(US!II$5,FRED!$A:$A,0),MATCH(US!$B33,FRED!$1:$1,0))),(SUM(HW33:IH33)))),"")</f>
        <v>6192</v>
      </c>
      <c r="IJ33" s="59">
        <f>+IFERROR((IF(ISTEXT(IJ$5)=FALSE,(INDEX(FRED!$1:$1048576,MATCH(US!IJ$5,FRED!$A:$A,0),MATCH(US!$B33,FRED!$1:$1,0))),(SUM(HX33:II33)))),"")</f>
        <v>6672</v>
      </c>
      <c r="IK33" s="59">
        <f>+IFERROR((IF(ISTEXT(IK$5)=FALSE,(INDEX(FRED!$1:$1048576,MATCH(US!IK$5,FRED!$A:$A,0),MATCH(US!$B33,FRED!$1:$1,0))),(SUM(HY33:IJ33)))),"")</f>
        <v>6382</v>
      </c>
      <c r="IL33" s="59">
        <f>+IFERROR((IF(ISTEXT(IL$5)=FALSE,(INDEX(FRED!$1:$1048576,MATCH(US!IL$5,FRED!$A:$A,0),MATCH(US!$B33,FRED!$1:$1,0))),(SUM(HZ33:IK33)))),"")</f>
        <v>5903</v>
      </c>
      <c r="IM33" s="59">
        <f>+IFERROR((IF(ISTEXT(IM$5)=FALSE,(INDEX(FRED!$1:$1048576,MATCH(US!IM$5,FRED!$A:$A,0),MATCH(US!$B33,FRED!$1:$1,0))),(SUM(IA33:IL33)))),"")</f>
        <v>5975</v>
      </c>
      <c r="IN33" s="59">
        <f>+IFERROR((IF(ISTEXT(IN$5)=FALSE,(INDEX(FRED!$1:$1048576,MATCH(US!IN$5,FRED!$A:$A,0),MATCH(US!$B33,FRED!$1:$1,0))),(SUM(IB33:IM33)))),"")</f>
        <v>5879</v>
      </c>
      <c r="IO33" s="59">
        <f>+IFERROR((IF(ISTEXT(IO$5)=FALSE,(INDEX(FRED!$1:$1048576,MATCH(US!IO$5,FRED!$A:$A,0),MATCH(US!$B33,FRED!$1:$1,0))),(SUM(IC33:IN33)))),"")</f>
        <v>5709</v>
      </c>
      <c r="IP33" s="60">
        <f>+IFERROR((IF(ISTEXT(IP$5)=FALSE,(INDEX(FRED!$1:$1048576,MATCH(US!IP$5,FRED!$A:$A,0),MATCH(US!$B33,FRED!$1:$1,0))),(SUM(ID33:IO33)))),"")</f>
        <v>76060</v>
      </c>
      <c r="IQ33" s="59">
        <f>+IFERROR((IF(ISTEXT(IQ$5)=FALSE,(INDEX(FRED!$1:$1048576,MATCH(US!IQ$5,FRED!$A:$A,0),MATCH(US!$B33,FRED!$1:$1,0))),(SUM(IE33:IP33)))),"")</f>
        <v>5885</v>
      </c>
      <c r="IR33" s="59">
        <f>+IFERROR((IF(ISTEXT(IR$5)=FALSE,(INDEX(FRED!$1:$1048576,MATCH(US!IR$5,FRED!$A:$A,0),MATCH(US!$B33,FRED!$1:$1,0))),(SUM(IF33:IQ33)))),"")</f>
        <v>6032</v>
      </c>
      <c r="IS33" s="59">
        <f>+IFERROR((IF(ISTEXT(IS$5)=FALSE,(INDEX(FRED!$1:$1048576,MATCH(US!IS$5,FRED!$A:$A,0),MATCH(US!$B33,FRED!$1:$1,0))),(SUM(IG33:IR33)))),"")</f>
        <v>6040</v>
      </c>
      <c r="IT33" s="59">
        <f>+IFERROR((IF(ISTEXT(IT$5)=FALSE,(INDEX(FRED!$1:$1048576,MATCH(US!IT$5,FRED!$A:$A,0),MATCH(US!$B33,FRED!$1:$1,0))),(SUM(IH33:IS33)))),"")</f>
        <v>6516</v>
      </c>
      <c r="IU33" s="59">
        <f>+IFERROR((IF(ISTEXT(IU$5)=FALSE,(INDEX(FRED!$1:$1048576,MATCH(US!IU$5,FRED!$A:$A,0),MATCH(US!$B33,FRED!$1:$1,0))),(SUM(II33:IT33)))),"")</f>
        <v>6112</v>
      </c>
      <c r="IV33" s="59">
        <f>+IFERROR((IF(ISTEXT(IV$5)=FALSE,(INDEX(FRED!$1:$1048576,MATCH(US!IV$5,FRED!$A:$A,0),MATCH(US!$B33,FRED!$1:$1,0))),(SUM(IJ33:IU33)))),"")</f>
        <v>6571</v>
      </c>
      <c r="IW33" s="59">
        <f>+IFERROR((IF(ISTEXT(IW$5)=FALSE,(INDEX(FRED!$1:$1048576,MATCH(US!IW$5,FRED!$A:$A,0),MATCH(US!$B33,FRED!$1:$1,0))),(SUM(IK33:IV33)))),"")</f>
        <v>6609</v>
      </c>
      <c r="IX33" s="59">
        <f>+IFERROR((IF(ISTEXT(IX$5)=FALSE,(INDEX(FRED!$1:$1048576,MATCH(US!IX$5,FRED!$A:$A,0),MATCH(US!$B33,FRED!$1:$1,0))),(SUM(IL33:IW33)))),"")</f>
        <v>7176</v>
      </c>
      <c r="IY33" s="59">
        <f>+IFERROR((IF(ISTEXT(IY$5)=FALSE,(INDEX(FRED!$1:$1048576,MATCH(US!IY$5,FRED!$A:$A,0),MATCH(US!$B33,FRED!$1:$1,0))),(SUM(IM33:IX33)))),"")</f>
        <v>7669</v>
      </c>
      <c r="IZ33" s="59">
        <f>+IFERROR((IF(ISTEXT(IZ$5)=FALSE,(INDEX(FRED!$1:$1048576,MATCH(US!IZ$5,FRED!$A:$A,0),MATCH(US!$B33,FRED!$1:$1,0))),(SUM(IN33:IY33)))),"")</f>
        <v>7823</v>
      </c>
      <c r="JA33" s="59">
        <f>+IFERROR((IF(ISTEXT(JA$5)=FALSE,(INDEX(FRED!$1:$1048576,MATCH(US!JA$5,FRED!$A:$A,0),MATCH(US!$B33,FRED!$1:$1,0))),(SUM(IO33:IZ33)))),"")</f>
        <v>7847</v>
      </c>
      <c r="JB33" s="59">
        <f>+IFERROR((IF(ISTEXT(JB$5)=FALSE,(INDEX(FRED!$1:$1048576,MATCH(US!JB$5,FRED!$A:$A,0),MATCH(US!$B33,FRED!$1:$1,0))),(SUM(IP33:JA33)))),"")</f>
        <v>8267</v>
      </c>
      <c r="JC33" s="60">
        <f>+IFERROR((IF(ISTEXT(JC$5)=FALSE,(INDEX(FRED!$1:$1048576,MATCH(US!JC$5,FRED!$A:$A,0),MATCH(US!$B33,FRED!$1:$1,0))),(SUM(IQ33:JB33)))),"")</f>
        <v>82547</v>
      </c>
      <c r="JD33" s="59">
        <f>+IFERROR((IF(ISTEXT(JD$5)=FALSE,(INDEX(FRED!$1:$1048576,MATCH(US!JD$5,FRED!$A:$A,0),MATCH(US!$B33,FRED!$1:$1,0))),(SUM(IR33:JC33)))),"")</f>
        <v>9357</v>
      </c>
      <c r="JE33" s="59">
        <f>+IFERROR((IF(ISTEXT(JE$5)=FALSE,(INDEX(FRED!$1:$1048576,MATCH(US!JE$5,FRED!$A:$A,0),MATCH(US!$B33,FRED!$1:$1,0))),(SUM(IS33:JD33)))),"")</f>
        <v>9061</v>
      </c>
      <c r="JF33" s="59">
        <f>+IFERROR((IF(ISTEXT(JF$5)=FALSE,(INDEX(FRED!$1:$1048576,MATCH(US!JF$5,FRED!$A:$A,0),MATCH(US!$B33,FRED!$1:$1,0))),(SUM(IT33:JE33)))),"")</f>
        <v>9044</v>
      </c>
      <c r="JG33" s="59">
        <f>+IFERROR((IF(ISTEXT(JG$5)=FALSE,(INDEX(FRED!$1:$1048576,MATCH(US!JG$5,FRED!$A:$A,0),MATCH(US!$B33,FRED!$1:$1,0))),(SUM(IU33:JF33)))),"")</f>
        <v>8645</v>
      </c>
      <c r="JH33" s="59">
        <f>+IFERROR((IF(ISTEXT(JH$5)=FALSE,(INDEX(FRED!$1:$1048576,MATCH(US!JH$5,FRED!$A:$A,0),MATCH(US!$B33,FRED!$1:$1,0))),(SUM(IV33:JG33)))),"")</f>
        <v>9113</v>
      </c>
      <c r="JI33" s="59">
        <f>+IFERROR((IF(ISTEXT(JI$5)=FALSE,(INDEX(FRED!$1:$1048576,MATCH(US!JI$5,FRED!$A:$A,0),MATCH(US!$B33,FRED!$1:$1,0))),(SUM(IW33:JH33)))),"")</f>
        <v>9518</v>
      </c>
      <c r="JJ33" s="59">
        <f>+IFERROR((IF(ISTEXT(JJ$5)=FALSE,(INDEX(FRED!$1:$1048576,MATCH(US!JJ$5,FRED!$A:$A,0),MATCH(US!$B33,FRED!$1:$1,0))),(SUM(IX33:JI33)))),"")</f>
        <v>9749</v>
      </c>
      <c r="JK33" s="59">
        <f>+IFERROR((IF(ISTEXT(JK$5)=FALSE,(INDEX(FRED!$1:$1048576,MATCH(US!JK$5,FRED!$A:$A,0),MATCH(US!$B33,FRED!$1:$1,0))),(SUM(IY33:JJ33)))),"")</f>
        <v>9769</v>
      </c>
      <c r="JL33" s="59">
        <f>+IFERROR((IF(ISTEXT(JL$5)=FALSE,(INDEX(FRED!$1:$1048576,MATCH(US!JL$5,FRED!$A:$A,0),MATCH(US!$B33,FRED!$1:$1,0))),(SUM(IZ33:JK33)))),"")</f>
        <v>9949</v>
      </c>
      <c r="JM33" s="59">
        <f>+IFERROR((IF(ISTEXT(JM$5)=FALSE,(INDEX(FRED!$1:$1048576,MATCH(US!JM$5,FRED!$A:$A,0),MATCH(US!$B33,FRED!$1:$1,0))),(SUM(JA33:JL33)))),"")</f>
        <v>9782</v>
      </c>
      <c r="JN33" s="59">
        <f>+IFERROR((IF(ISTEXT(JN$5)=FALSE,(INDEX(FRED!$1:$1048576,MATCH(US!JN$5,FRED!$A:$A,0),MATCH(US!$B33,FRED!$1:$1,0))),(SUM(JB33:JM33)))),"")</f>
        <v>10205</v>
      </c>
      <c r="JO33" s="59">
        <f>+IFERROR((IF(ISTEXT(JO$5)=FALSE,(INDEX(FRED!$1:$1048576,MATCH(US!JO$5,FRED!$A:$A,0),MATCH(US!$B33,FRED!$1:$1,0))),(SUM(JC33:JN33)))),"")</f>
        <v>9801</v>
      </c>
      <c r="JP33" s="60">
        <f>+IFERROR((IF(ISTEXT(JP$5)=FALSE,(INDEX(FRED!$1:$1048576,MATCH(US!JP$5,FRED!$A:$A,0),MATCH(US!$B33,FRED!$1:$1,0))),(SUM(JD33:JO33)))),"")</f>
        <v>113993</v>
      </c>
      <c r="JQ33" s="59">
        <f>+IFERROR((IF(ISTEXT(JQ$5)=FALSE,(INDEX(FRED!$1:$1048576,MATCH(US!JQ$5,FRED!$A:$A,0),MATCH(US!$B33,FRED!$1:$1,0))),(SUM(JE33:JP33)))),"")</f>
        <v>9946</v>
      </c>
      <c r="JR33" s="59">
        <f>+IFERROR((IF(ISTEXT(JR$5)=FALSE,(INDEX(FRED!$1:$1048576,MATCH(US!JR$5,FRED!$A:$A,0),MATCH(US!$B33,FRED!$1:$1,0))),(SUM(JF33:JQ33)))),"")</f>
        <v>9887</v>
      </c>
      <c r="JS33" s="59">
        <f>+IFERROR((IF(ISTEXT(JS$5)=FALSE,(INDEX(FRED!$1:$1048576,MATCH(US!JS$5,FRED!$A:$A,0),MATCH(US!$B33,FRED!$1:$1,0))),(SUM(JG33:JR33)))),"")</f>
        <v>10115</v>
      </c>
      <c r="JT33" s="59">
        <f>+IFERROR((IF(ISTEXT(JT$5)=FALSE,(INDEX(FRED!$1:$1048576,MATCH(US!JT$5,FRED!$A:$A,0),MATCH(US!$B33,FRED!$1:$1,0))),(SUM(JH33:JS33)))),"")</f>
        <v>9659</v>
      </c>
      <c r="JU33" s="59">
        <f>+IFERROR((IF(ISTEXT(JU$5)=FALSE,(INDEX(FRED!$1:$1048576,MATCH(US!JU$5,FRED!$A:$A,0),MATCH(US!$B33,FRED!$1:$1,0))),(SUM(JI33:JT33)))),"")</f>
        <v>9681</v>
      </c>
      <c r="JV33" s="59">
        <f>+IFERROR((IF(ISTEXT(JV$5)=FALSE,(INDEX(FRED!$1:$1048576,MATCH(US!JV$5,FRED!$A:$A,0),MATCH(US!$B33,FRED!$1:$1,0))),(SUM(JJ33:JU33)))),"")</f>
        <v>9743</v>
      </c>
      <c r="JW33" s="59">
        <f>+IFERROR((IF(ISTEXT(JW$5)=FALSE,(INDEX(FRED!$1:$1048576,MATCH(US!JW$5,FRED!$A:$A,0),MATCH(US!$B33,FRED!$1:$1,0))),(SUM(JK33:JV33)))),"")</f>
        <v>9564</v>
      </c>
      <c r="JX33" s="59">
        <f>+IFERROR((IF(ISTEXT(JX$5)=FALSE,(INDEX(FRED!$1:$1048576,MATCH(US!JX$5,FRED!$A:$A,0),MATCH(US!$B33,FRED!$1:$1,0))),(SUM(JL33:JW33)))),"")</f>
        <v>9746</v>
      </c>
      <c r="JY33" s="59">
        <f>+IFERROR((IF(ISTEXT(JY$5)=FALSE,(INDEX(FRED!$1:$1048576,MATCH(US!JY$5,FRED!$A:$A,0),MATCH(US!$B33,FRED!$1:$1,0))),(SUM(JM33:JX33)))),"")</f>
        <v>9523</v>
      </c>
      <c r="JZ33" s="59">
        <f>+IFERROR((IF(ISTEXT(JZ$5)=FALSE,(INDEX(FRED!$1:$1048576,MATCH(US!JZ$5,FRED!$A:$A,0),MATCH(US!$B33,FRED!$1:$1,0))),(SUM(JN33:JY33)))),"")</f>
        <v>9765</v>
      </c>
      <c r="KA33" s="59">
        <f>+IFERROR((IF(ISTEXT(KA$5)=FALSE,(INDEX(FRED!$1:$1048576,MATCH(US!KA$5,FRED!$A:$A,0),MATCH(US!$B33,FRED!$1:$1,0))),(SUM(JO33:JZ33)))),"")</f>
        <v>9933</v>
      </c>
      <c r="KB33" s="59">
        <f>+IFERROR((IF(ISTEXT(KB$5)=FALSE,(INDEX(FRED!$1:$1048576,MATCH(US!KB$5,FRED!$A:$A,0),MATCH(US!$B33,FRED!$1:$1,0))),(SUM(JP33:KA33)))),"")</f>
        <v>9818</v>
      </c>
      <c r="KC33" s="60">
        <f>+IFERROR((IF(ISTEXT(KC$5)=FALSE,(INDEX(FRED!$1:$1048576,MATCH(US!KC$5,FRED!$A:$A,0),MATCH(US!$B33,FRED!$1:$1,0))),(SUM(JQ33:KB33)))),"")</f>
        <v>117380</v>
      </c>
      <c r="KD33" s="59">
        <f>+IFERROR((IF(ISTEXT(KD$5)=FALSE,(INDEX(FRED!$1:$1048576,MATCH(US!KD$5,FRED!$A:$A,0),MATCH(US!$B33,FRED!$1:$1,0))),(SUM(JR33:KC33)))),"")</f>
        <v>10019</v>
      </c>
      <c r="KE33" s="59">
        <f>+IFERROR((IF(ISTEXT(KE$5)=FALSE,(INDEX(FRED!$1:$1048576,MATCH(US!KE$5,FRED!$A:$A,0),MATCH(US!$B33,FRED!$1:$1,0))),(SUM(JS33:KD33)))),"")</f>
        <v>10061</v>
      </c>
      <c r="KF33" s="59">
        <f>+IFERROR((IF(ISTEXT(KF$5)=FALSE,(INDEX(FRED!$1:$1048576,MATCH(US!KF$5,FRED!$A:$A,0),MATCH(US!$B33,FRED!$1:$1,0))),(SUM(JT33:KE33)))),"")</f>
        <v>9704</v>
      </c>
      <c r="KG33" s="59">
        <f>+IFERROR((IF(ISTEXT(KG$5)=FALSE,(INDEX(FRED!$1:$1048576,MATCH(US!KG$5,FRED!$A:$A,0),MATCH(US!$B33,FRED!$1:$1,0))),(SUM(JU33:KF33)))),"")</f>
        <v>9729</v>
      </c>
      <c r="KH33" s="59">
        <f>+IFERROR((IF(ISTEXT(KH$5)=FALSE,(INDEX(FRED!$1:$1048576,MATCH(US!KH$5,FRED!$A:$A,0),MATCH(US!$B33,FRED!$1:$1,0))),(SUM(JV33:KG33)))),"")</f>
        <v>9835</v>
      </c>
      <c r="KI33" s="59">
        <f>+IFERROR((IF(ISTEXT(KI$5)=FALSE,(INDEX(FRED!$1:$1048576,MATCH(US!KI$5,FRED!$A:$A,0),MATCH(US!$B33,FRED!$1:$1,0))),(SUM(JW33:KH33)))),"")</f>
        <v>9848</v>
      </c>
      <c r="KJ33" s="59">
        <f>+IFERROR((IF(ISTEXT(KJ$5)=FALSE,(INDEX(FRED!$1:$1048576,MATCH(US!KJ$5,FRED!$A:$A,0),MATCH(US!$B33,FRED!$1:$1,0))),(SUM(JX33:KI33)))),"")</f>
        <v>10381</v>
      </c>
      <c r="KK33" s="59">
        <f>+IFERROR((IF(ISTEXT(KK$5)=FALSE,(INDEX(FRED!$1:$1048576,MATCH(US!KK$5,FRED!$A:$A,0),MATCH(US!$B33,FRED!$1:$1,0))),(SUM(JY33:KJ33)))),"")</f>
        <v>10069</v>
      </c>
      <c r="KL33" s="59">
        <f>+IFERROR((IF(ISTEXT(KL$5)=FALSE,(INDEX(FRED!$1:$1048576,MATCH(US!KL$5,FRED!$A:$A,0),MATCH(US!$B33,FRED!$1:$1,0))),(SUM(JZ33:KK33)))),"")</f>
        <v>9913</v>
      </c>
      <c r="KM33" s="59">
        <f>+IFERROR((IF(ISTEXT(KM$5)=FALSE,(INDEX(FRED!$1:$1048576,MATCH(US!KM$5,FRED!$A:$A,0),MATCH(US!$B33,FRED!$1:$1,0))),(SUM(KA33:KL33)))),"")</f>
        <v>9884</v>
      </c>
      <c r="KN33" s="59">
        <f>+IFERROR((IF(ISTEXT(KN$5)=FALSE,(INDEX(FRED!$1:$1048576,MATCH(US!KN$5,FRED!$A:$A,0),MATCH(US!$B33,FRED!$1:$1,0))),(SUM(KB33:KM33)))),"")</f>
        <v>10389</v>
      </c>
      <c r="KO33" s="59">
        <f>+IFERROR((IF(ISTEXT(KO$5)=FALSE,(INDEX(FRED!$1:$1048576,MATCH(US!KO$5,FRED!$A:$A,0),MATCH(US!$B33,FRED!$1:$1,0))),(SUM(KC33:KN33)))),"")</f>
        <v>10477</v>
      </c>
      <c r="KP33" s="60">
        <f>+IFERROR((IF(ISTEXT(KP$5)=FALSE,(INDEX(FRED!$1:$1048576,MATCH(US!KP$5,FRED!$A:$A,0),MATCH(US!$B33,FRED!$1:$1,0))),(SUM(KD33:KO33)))),"")</f>
        <v>120309</v>
      </c>
      <c r="KQ33" s="59">
        <f>+IFERROR((IF(ISTEXT(KQ$5)=FALSE,(INDEX(FRED!$1:$1048576,MATCH(US!KQ$5,FRED!$A:$A,0),MATCH(US!$B33,FRED!$1:$1,0))),(SUM(KE33:KP33)))),"")</f>
        <v>10358</v>
      </c>
      <c r="KR33" s="59">
        <f>+IFERROR((IF(ISTEXT(KR$5)=FALSE,(INDEX(FRED!$1:$1048576,MATCH(US!KR$5,FRED!$A:$A,0),MATCH(US!$B33,FRED!$1:$1,0))),(SUM(KF33:KQ33)))),"")</f>
        <v>10275</v>
      </c>
      <c r="KS33" s="59">
        <f>+IFERROR((IF(ISTEXT(KS$5)=FALSE,(INDEX(FRED!$1:$1048576,MATCH(US!KS$5,FRED!$A:$A,0),MATCH(US!$B33,FRED!$1:$1,0))),(SUM(KG33:KR33)))),"")</f>
        <v>10147</v>
      </c>
      <c r="KT33" s="59">
        <f>+IFERROR((IF(ISTEXT(KT$5)=FALSE,(INDEX(FRED!$1:$1048576,MATCH(US!KT$5,FRED!$A:$A,0),MATCH(US!$B33,FRED!$1:$1,0))),(SUM(KH33:KS33)))),"")</f>
        <v>10757</v>
      </c>
      <c r="KU33" s="59">
        <f>+IFERROR((IF(ISTEXT(KU$5)=FALSE,(INDEX(FRED!$1:$1048576,MATCH(US!KU$5,FRED!$A:$A,0),MATCH(US!$B33,FRED!$1:$1,0))),(SUM(KI33:KT33)))),"")</f>
        <v>10787</v>
      </c>
      <c r="KV33" s="59">
        <f>+IFERROR((IF(ISTEXT(KV$5)=FALSE,(INDEX(FRED!$1:$1048576,MATCH(US!KV$5,FRED!$A:$A,0),MATCH(US!$B33,FRED!$1:$1,0))),(SUM(KJ33:KU33)))),"")</f>
        <v>10879</v>
      </c>
      <c r="KW33" s="59">
        <f>+IFERROR((IF(ISTEXT(KW$5)=FALSE,(INDEX(FRED!$1:$1048576,MATCH(US!KW$5,FRED!$A:$A,0),MATCH(US!$B33,FRED!$1:$1,0))),(SUM(KK33:KV33)))),"")</f>
        <v>11225</v>
      </c>
      <c r="KX33" s="59">
        <f>+IFERROR((IF(ISTEXT(KX$5)=FALSE,(INDEX(FRED!$1:$1048576,MATCH(US!KX$5,FRED!$A:$A,0),MATCH(US!$B33,FRED!$1:$1,0))),(SUM(KL33:KW33)))),"")</f>
        <v>11208</v>
      </c>
      <c r="KY33" s="59">
        <f>+IFERROR((IF(ISTEXT(KY$5)=FALSE,(INDEX(FRED!$1:$1048576,MATCH(US!KY$5,FRED!$A:$A,0),MATCH(US!$B33,FRED!$1:$1,0))),(SUM(KM33:KX33)))),"")</f>
        <v>11088</v>
      </c>
      <c r="KZ33" s="59">
        <f>+IFERROR((IF(ISTEXT(KZ$5)=FALSE,(INDEX(FRED!$1:$1048576,MATCH(US!KZ$5,FRED!$A:$A,0),MATCH(US!$B33,FRED!$1:$1,0))),(SUM(KN33:KY33)))),"")</f>
        <v>11344</v>
      </c>
      <c r="LA33" s="59">
        <f>+IFERROR((IF(ISTEXT(LA$5)=FALSE,(INDEX(FRED!$1:$1048576,MATCH(US!LA$5,FRED!$A:$A,0),MATCH(US!$B33,FRED!$1:$1,0))),(SUM(KO33:KZ33)))),"")</f>
        <v>10994</v>
      </c>
      <c r="LB33" s="59">
        <f>+IFERROR((IF(ISTEXT(LB$5)=FALSE,(INDEX(FRED!$1:$1048576,MATCH(US!LB$5,FRED!$A:$A,0),MATCH(US!$B33,FRED!$1:$1,0))),(SUM(KP33:LA33)))),"")</f>
        <v>11192</v>
      </c>
      <c r="LC33" s="60">
        <f>+IFERROR((IF(ISTEXT(LC$5)=FALSE,(INDEX(FRED!$1:$1048576,MATCH(US!LC$5,FRED!$A:$A,0),MATCH(US!$B33,FRED!$1:$1,0))),(SUM(KQ33:LB33)))),"")</f>
        <v>130254</v>
      </c>
      <c r="LD33" s="59">
        <f>+IFERROR((IF(ISTEXT(LD$5)=FALSE,(INDEX(FRED!$1:$1048576,MATCH(US!LD$5,FRED!$A:$A,0),MATCH(US!$B33,FRED!$1:$1,0))),(SUM(KR33:LC33)))),"")</f>
        <v>11255</v>
      </c>
      <c r="LE33" s="59">
        <f>+IFERROR((IF(ISTEXT(LE$5)=FALSE,(INDEX(FRED!$1:$1048576,MATCH(US!LE$5,FRED!$A:$A,0),MATCH(US!$B33,FRED!$1:$1,0))),(SUM(KS33:LD33)))),"")</f>
        <v>11345</v>
      </c>
      <c r="LF33" s="59">
        <f>+IFERROR((IF(ISTEXT(LF$5)=FALSE,(INDEX(FRED!$1:$1048576,MATCH(US!LF$5,FRED!$A:$A,0),MATCH(US!$B33,FRED!$1:$1,0))),(SUM(KT33:LE33)))),"")</f>
        <v>11548</v>
      </c>
      <c r="LG33" s="59">
        <f>+IFERROR((IF(ISTEXT(LG$5)=FALSE,(INDEX(FRED!$1:$1048576,MATCH(US!LG$5,FRED!$A:$A,0),MATCH(US!$B33,FRED!$1:$1,0))),(SUM(KU33:LF33)))),"")</f>
        <v>11175</v>
      </c>
      <c r="LH33" s="59">
        <f>+IFERROR((IF(ISTEXT(LH$5)=FALSE,(INDEX(FRED!$1:$1048576,MATCH(US!LH$5,FRED!$A:$A,0),MATCH(US!$B33,FRED!$1:$1,0))),(SUM(KV33:LG33)))),"")</f>
        <v>11233</v>
      </c>
      <c r="LI33" s="59">
        <f>+IFERROR((IF(ISTEXT(LI$5)=FALSE,(INDEX(FRED!$1:$1048576,MATCH(US!LI$5,FRED!$A:$A,0),MATCH(US!$B33,FRED!$1:$1,0))),(SUM(KW33:LH33)))),"")</f>
        <v>11076</v>
      </c>
      <c r="LJ33" s="59">
        <f>+IFERROR((IF(ISTEXT(LJ$5)=FALSE,(INDEX(FRED!$1:$1048576,MATCH(US!LJ$5,FRED!$A:$A,0),MATCH(US!$B33,FRED!$1:$1,0))),(SUM(KX33:LI33)))),"")</f>
        <v>10355</v>
      </c>
      <c r="LK33" s="59">
        <f>+IFERROR((IF(ISTEXT(LK$5)=FALSE,(INDEX(FRED!$1:$1048576,MATCH(US!LK$5,FRED!$A:$A,0),MATCH(US!$B33,FRED!$1:$1,0))),(SUM(KY33:LJ33)))),"")</f>
        <v>10722</v>
      </c>
      <c r="LL33" s="59">
        <f>+IFERROR((IF(ISTEXT(LL$5)=FALSE,(INDEX(FRED!$1:$1048576,MATCH(US!LL$5,FRED!$A:$A,0),MATCH(US!$B33,FRED!$1:$1,0))),(SUM(KZ33:LK33)))),"")</f>
        <v>10900</v>
      </c>
      <c r="LM33" s="59">
        <f>+IFERROR((IF(ISTEXT(LM$5)=FALSE,(INDEX(FRED!$1:$1048576,MATCH(US!LM$5,FRED!$A:$A,0),MATCH(US!$B33,FRED!$1:$1,0))),(SUM(LA33:LL33)))),"")</f>
        <v>11184</v>
      </c>
      <c r="LN33" s="59">
        <f>+IFERROR((IF(ISTEXT(LN$5)=FALSE,(INDEX(FRED!$1:$1048576,MATCH(US!LN$5,FRED!$A:$A,0),MATCH(US!$B33,FRED!$1:$1,0))),(SUM(LB33:LM33)))),"")</f>
        <v>11309</v>
      </c>
      <c r="LO33" s="59">
        <f>+IFERROR((IF(ISTEXT(LO$5)=FALSE,(INDEX(FRED!$1:$1048576,MATCH(US!LO$5,FRED!$A:$A,0),MATCH(US!$B33,FRED!$1:$1,0))),(SUM(LC33:LN33)))),"")</f>
        <v>11249</v>
      </c>
      <c r="LP33" s="60">
        <f>+IFERROR((IF(ISTEXT(LP$5)=FALSE,(INDEX(FRED!$1:$1048576,MATCH(US!LP$5,FRED!$A:$A,0),MATCH(US!$B33,FRED!$1:$1,0))),(SUM(LD33:LO33)))),"")</f>
        <v>133351</v>
      </c>
      <c r="LQ33" s="59">
        <f>+IFERROR((IF(ISTEXT(LQ$5)=FALSE,(INDEX(FRED!$1:$1048576,MATCH(US!LQ$5,FRED!$A:$A,0),MATCH(US!$B33,FRED!$1:$1,0))),(SUM(LE33:LP33)))),"")</f>
        <v>11423</v>
      </c>
      <c r="LR33" s="59">
        <f>+IFERROR((IF(ISTEXT(LR$5)=FALSE,(INDEX(FRED!$1:$1048576,MATCH(US!LR$5,FRED!$A:$A,0),MATCH(US!$B33,FRED!$1:$1,0))),(SUM(LF33:LQ33)))),"")</f>
        <v>11643</v>
      </c>
      <c r="LS33" s="59">
        <f>+IFERROR((IF(ISTEXT(LS$5)=FALSE,(INDEX(FRED!$1:$1048576,MATCH(US!LS$5,FRED!$A:$A,0),MATCH(US!$B33,FRED!$1:$1,0))),(SUM(LG33:LR33)))),"")</f>
        <v>11901</v>
      </c>
      <c r="LT33" s="59">
        <f>+IFERROR((IF(ISTEXT(LT$5)=FALSE,(INDEX(FRED!$1:$1048576,MATCH(US!LT$5,FRED!$A:$A,0),MATCH(US!$B33,FRED!$1:$1,0))),(SUM(LH33:LS33)))),"")</f>
        <v>11999</v>
      </c>
      <c r="LU33" s="59">
        <f>+IFERROR((IF(ISTEXT(LU$5)=FALSE,(INDEX(FRED!$1:$1048576,MATCH(US!LU$5,FRED!$A:$A,0),MATCH(US!$B33,FRED!$1:$1,0))),(SUM(LI33:LT33)))),"")</f>
        <v>12163</v>
      </c>
      <c r="LV33" s="59">
        <f>+IFERROR((IF(ISTEXT(LV$5)=FALSE,(INDEX(FRED!$1:$1048576,MATCH(US!LV$5,FRED!$A:$A,0),MATCH(US!$B33,FRED!$1:$1,0))),(SUM(LJ33:LU33)))),"")</f>
        <v>11994</v>
      </c>
      <c r="LW33" s="59">
        <f>+IFERROR((IF(ISTEXT(LW$5)=FALSE,(INDEX(FRED!$1:$1048576,MATCH(US!LW$5,FRED!$A:$A,0),MATCH(US!$B33,FRED!$1:$1,0))),(SUM(LK33:LV33)))),"")</f>
        <v>12364</v>
      </c>
      <c r="LX33" s="59">
        <f>+IFERROR((IF(ISTEXT(LX$5)=FALSE,(INDEX(FRED!$1:$1048576,MATCH(US!LX$5,FRED!$A:$A,0),MATCH(US!$B33,FRED!$1:$1,0))),(SUM(LL33:LW33)))),"")</f>
        <v>12812</v>
      </c>
      <c r="LY33" s="59">
        <f>+IFERROR((IF(ISTEXT(LY$5)=FALSE,(INDEX(FRED!$1:$1048576,MATCH(US!LY$5,FRED!$A:$A,0),MATCH(US!$B33,FRED!$1:$1,0))),(SUM(LM33:LX33)))),"")</f>
        <v>12608</v>
      </c>
      <c r="LZ33" s="59">
        <f>+IFERROR((IF(ISTEXT(LZ$5)=FALSE,(INDEX(FRED!$1:$1048576,MATCH(US!LZ$5,FRED!$A:$A,0),MATCH(US!$B33,FRED!$1:$1,0))),(SUM(LN33:LY33)))),"")</f>
        <v>12609</v>
      </c>
      <c r="MA33" s="59">
        <f>+IFERROR((IF(ISTEXT(MA$5)=FALSE,(INDEX(FRED!$1:$1048576,MATCH(US!MA$5,FRED!$A:$A,0),MATCH(US!$B33,FRED!$1:$1,0))),(SUM(LO33:LZ33)))),"")</f>
        <v>12618</v>
      </c>
      <c r="MB33" s="59">
        <f>+IFERROR((IF(ISTEXT(MB$5)=FALSE,(INDEX(FRED!$1:$1048576,MATCH(US!MB$5,FRED!$A:$A,0),MATCH(US!$B33,FRED!$1:$1,0))),(SUM(LP33:MA33)))),"")</f>
        <v>12202</v>
      </c>
      <c r="MC33" s="60">
        <f>+IFERROR((IF(ISTEXT(MC$5)=FALSE,(INDEX(FRED!$1:$1048576,MATCH(US!MC$5,FRED!$A:$A,0),MATCH(US!$B33,FRED!$1:$1,0))),(SUM(LQ33:MB33)))),"")</f>
        <v>146336</v>
      </c>
      <c r="MD33" s="59">
        <f>+IFERROR((IF(ISTEXT(MD$5)=FALSE,(INDEX(FRED!$1:$1048576,MATCH(US!MD$5,FRED!$A:$A,0),MATCH(US!$B33,FRED!$1:$1,0))),(SUM(LR33:MC33)))),"")</f>
        <v>12201</v>
      </c>
      <c r="ME33" s="59">
        <f>+IFERROR((IF(ISTEXT(ME$5)=FALSE,(INDEX(FRED!$1:$1048576,MATCH(US!ME$5,FRED!$A:$A,0),MATCH(US!$B33,FRED!$1:$1,0))),(SUM(LS33:MD33)))),"")</f>
        <v>0</v>
      </c>
      <c r="MF33" s="59">
        <f>+IFERROR((IF(ISTEXT(MF$5)=FALSE,(INDEX(FRED!$1:$1048576,MATCH(US!MF$5,FRED!$A:$A,0),MATCH(US!$B33,FRED!$1:$1,0))),(SUM(LT33:ME33)))),"")</f>
        <v>0</v>
      </c>
      <c r="MG33" s="59" t="str">
        <f>+IFERROR((IF(ISTEXT(MG$5)=FALSE,(INDEX(FRED!$1:$1048576,MATCH(US!MG$5,FRED!$A:$A,0),MATCH(US!$B33,FRED!$1:$1,0))),(SUM(LU33:MF33)))),"")</f>
        <v/>
      </c>
      <c r="MH33" s="59" t="str">
        <f>+IFERROR((IF(ISTEXT(MH$5)=FALSE,(INDEX(FRED!$1:$1048576,MATCH(US!MH$5,FRED!$A:$A,0),MATCH(US!$B33,FRED!$1:$1,0))),(SUM(LV33:MG33)))),"")</f>
        <v/>
      </c>
      <c r="MI33" s="59" t="str">
        <f>+IFERROR((IF(ISTEXT(MI$5)=FALSE,(INDEX(FRED!$1:$1048576,MATCH(US!MI$5,FRED!$A:$A,0),MATCH(US!$B33,FRED!$1:$1,0))),(SUM(LW33:MH33)))),"")</f>
        <v/>
      </c>
      <c r="MJ33" s="59" t="str">
        <f>+IFERROR((IF(ISTEXT(MJ$5)=FALSE,(INDEX(FRED!$1:$1048576,MATCH(US!MJ$5,FRED!$A:$A,0),MATCH(US!$B33,FRED!$1:$1,0))),(SUM(LX33:MI33)))),"")</f>
        <v/>
      </c>
      <c r="MK33" s="59" t="str">
        <f>+IFERROR((IF(ISTEXT(MK$5)=FALSE,(INDEX(FRED!$1:$1048576,MATCH(US!MK$5,FRED!$A:$A,0),MATCH(US!$B33,FRED!$1:$1,0))),(SUM(LY33:MJ33)))),"")</f>
        <v/>
      </c>
      <c r="ML33" s="59" t="str">
        <f>+IFERROR((IF(ISTEXT(ML$5)=FALSE,(INDEX(FRED!$1:$1048576,MATCH(US!ML$5,FRED!$A:$A,0),MATCH(US!$B33,FRED!$1:$1,0))),(SUM(LZ33:MK33)))),"")</f>
        <v/>
      </c>
      <c r="MM33" s="59" t="str">
        <f>+IFERROR((IF(ISTEXT(MM$5)=FALSE,(INDEX(FRED!$1:$1048576,MATCH(US!MM$5,FRED!$A:$A,0),MATCH(US!$B33,FRED!$1:$1,0))),(SUM(MA33:ML33)))),"")</f>
        <v/>
      </c>
      <c r="MN33" s="59" t="str">
        <f>+IFERROR((IF(ISTEXT(MN$5)=FALSE,(INDEX(FRED!$1:$1048576,MATCH(US!MN$5,FRED!$A:$A,0),MATCH(US!$B33,FRED!$1:$1,0))),(SUM(MB33:MM33)))),"")</f>
        <v/>
      </c>
      <c r="MO33" s="59" t="str">
        <f>+IFERROR((IF(ISTEXT(MO$5)=FALSE,(INDEX(FRED!$1:$1048576,MATCH(US!MO$5,FRED!$A:$A,0),MATCH(US!$B33,FRED!$1:$1,0))),(SUM(MC33:MN33)))),"")</f>
        <v/>
      </c>
      <c r="MP33" s="60">
        <f>+IFERROR((IF(ISTEXT(MP$5)=FALSE,(INDEX(FRED!$1:$1048576,MATCH(US!MP$5,FRED!$A:$A,0),MATCH(US!$B33,FRED!$1:$1,0))),(SUM(MD33:MO33)))),"")</f>
        <v>12201</v>
      </c>
    </row>
    <row r="34" spans="1:354" s="117" customFormat="1" ht="15.95" hidden="1" customHeight="1" outlineLevel="2">
      <c r="A34" s="159"/>
      <c r="B34" s="184" t="s">
        <v>599</v>
      </c>
      <c r="C34" s="208" t="s">
        <v>600</v>
      </c>
      <c r="D34" s="59">
        <f>+IFERROR((IF(ISTEXT(D$5)=FALSE,(INDEX(FRED!$1:$1048576,MATCH(US!D$5,FRED!$A:$A,0),MATCH(US!$B34,FRED!$1:$1,0))),(SUM(#REF!)))),"")</f>
        <v>0</v>
      </c>
      <c r="E34" s="59">
        <f>+IFERROR((IF(ISTEXT(E$5)=FALSE,(INDEX(FRED!$1:$1048576,MATCH(US!E$5,FRED!$A:$A,0),MATCH(US!$B34,FRED!$1:$1,0))),(SUM(#REF!)))),"")</f>
        <v>0</v>
      </c>
      <c r="F34" s="59">
        <f>+IFERROR((IF(ISTEXT(F$5)=FALSE,(INDEX(FRED!$1:$1048576,MATCH(US!F$5,FRED!$A:$A,0),MATCH(US!$B34,FRED!$1:$1,0))),(SUM(#REF!)))),"")</f>
        <v>0</v>
      </c>
      <c r="G34" s="59">
        <f>+IFERROR((IF(ISTEXT(G$5)=FALSE,(INDEX(FRED!$1:$1048576,MATCH(US!G$5,FRED!$A:$A,0),MATCH(US!$B34,FRED!$1:$1,0))),(SUM(#REF!)))),"")</f>
        <v>0</v>
      </c>
      <c r="H34" s="59">
        <f>+IFERROR((IF(ISTEXT(H$5)=FALSE,(INDEX(FRED!$1:$1048576,MATCH(US!H$5,FRED!$A:$A,0),MATCH(US!$B34,FRED!$1:$1,0))),(SUM(#REF!)))),"")</f>
        <v>0</v>
      </c>
      <c r="I34" s="59">
        <f>+IFERROR((IF(ISTEXT(I$5)=FALSE,(INDEX(FRED!$1:$1048576,MATCH(US!I$5,FRED!$A:$A,0),MATCH(US!$B34,FRED!$1:$1,0))),(SUM(#REF!)))),"")</f>
        <v>0</v>
      </c>
      <c r="J34" s="59">
        <f>+IFERROR((IF(ISTEXT(J$5)=FALSE,(INDEX(FRED!$1:$1048576,MATCH(US!J$5,FRED!$A:$A,0),MATCH(US!$B34,FRED!$1:$1,0))),(SUM(#REF!)))),"")</f>
        <v>0</v>
      </c>
      <c r="K34" s="59">
        <f>+IFERROR((IF(ISTEXT(K$5)=FALSE,(INDEX(FRED!$1:$1048576,MATCH(US!K$5,FRED!$A:$A,0),MATCH(US!$B34,FRED!$1:$1,0))),(SUM(#REF!)))),"")</f>
        <v>0</v>
      </c>
      <c r="L34" s="59">
        <f>+IFERROR((IF(ISTEXT(L$5)=FALSE,(INDEX(FRED!$1:$1048576,MATCH(US!L$5,FRED!$A:$A,0),MATCH(US!$B34,FRED!$1:$1,0))),(SUM(#REF!)))),"")</f>
        <v>0</v>
      </c>
      <c r="M34" s="59">
        <f>+IFERROR((IF(ISTEXT(M$5)=FALSE,(INDEX(FRED!$1:$1048576,MATCH(US!M$5,FRED!$A:$A,0),MATCH(US!$B34,FRED!$1:$1,0))),(SUM(A34:L34)))),"")</f>
        <v>0</v>
      </c>
      <c r="N34" s="59">
        <f>+IFERROR((IF(ISTEXT(N$5)=FALSE,(INDEX(FRED!$1:$1048576,MATCH(US!N$5,FRED!$A:$A,0),MATCH(US!$B34,FRED!$1:$1,0))),(SUM(B34:M34)))),"")</f>
        <v>0</v>
      </c>
      <c r="O34" s="59">
        <f>+IFERROR((IF(ISTEXT(O$5)=FALSE,(INDEX(FRED!$1:$1048576,MATCH(US!O$5,FRED!$A:$A,0),MATCH(US!$B34,FRED!$1:$1,0))),(SUM(C34:N34)))),"")</f>
        <v>0</v>
      </c>
      <c r="P34" s="60">
        <f>+IFERROR((IF(ISTEXT(P$5)=FALSE,(INDEX(FRED!$1:$1048576,MATCH(US!P$5,FRED!$A:$A,0),MATCH(US!$B34,FRED!$1:$1,0))),(SUM(D34:O34)))),"")</f>
        <v>0</v>
      </c>
      <c r="Q34" s="59">
        <f>+IFERROR((IF(ISTEXT(Q$5)=FALSE,(INDEX(FRED!$1:$1048576,MATCH(US!Q$5,FRED!$A:$A,0),MATCH(US!$B34,FRED!$1:$1,0))),(SUM(E34:P34)))),"")</f>
        <v>0</v>
      </c>
      <c r="R34" s="59">
        <f>+IFERROR((IF(ISTEXT(R$5)=FALSE,(INDEX(FRED!$1:$1048576,MATCH(US!R$5,FRED!$A:$A,0),MATCH(US!$B34,FRED!$1:$1,0))),(SUM(F34:Q34)))),"")</f>
        <v>0</v>
      </c>
      <c r="S34" s="59">
        <f>+IFERROR((IF(ISTEXT(S$5)=FALSE,(INDEX(FRED!$1:$1048576,MATCH(US!S$5,FRED!$A:$A,0),MATCH(US!$B34,FRED!$1:$1,0))),(SUM(G34:R34)))),"")</f>
        <v>0</v>
      </c>
      <c r="T34" s="59">
        <f>+IFERROR((IF(ISTEXT(T$5)=FALSE,(INDEX(FRED!$1:$1048576,MATCH(US!T$5,FRED!$A:$A,0),MATCH(US!$B34,FRED!$1:$1,0))),(SUM(H34:S34)))),"")</f>
        <v>0</v>
      </c>
      <c r="U34" s="59">
        <f>+IFERROR((IF(ISTEXT(U$5)=FALSE,(INDEX(FRED!$1:$1048576,MATCH(US!U$5,FRED!$A:$A,0),MATCH(US!$B34,FRED!$1:$1,0))),(SUM(I34:T34)))),"")</f>
        <v>0</v>
      </c>
      <c r="V34" s="59">
        <f>+IFERROR((IF(ISTEXT(V$5)=FALSE,(INDEX(FRED!$1:$1048576,MATCH(US!V$5,FRED!$A:$A,0),MATCH(US!$B34,FRED!$1:$1,0))),(SUM(J34:U34)))),"")</f>
        <v>0</v>
      </c>
      <c r="W34" s="59">
        <f>+IFERROR((IF(ISTEXT(W$5)=FALSE,(INDEX(FRED!$1:$1048576,MATCH(US!W$5,FRED!$A:$A,0),MATCH(US!$B34,FRED!$1:$1,0))),(SUM(K34:V34)))),"")</f>
        <v>0</v>
      </c>
      <c r="X34" s="59">
        <f>+IFERROR((IF(ISTEXT(X$5)=FALSE,(INDEX(FRED!$1:$1048576,MATCH(US!X$5,FRED!$A:$A,0),MATCH(US!$B34,FRED!$1:$1,0))),(SUM(L34:W34)))),"")</f>
        <v>0</v>
      </c>
      <c r="Y34" s="59">
        <f>+IFERROR((IF(ISTEXT(Y$5)=FALSE,(INDEX(FRED!$1:$1048576,MATCH(US!Y$5,FRED!$A:$A,0),MATCH(US!$B34,FRED!$1:$1,0))),(SUM(M34:X34)))),"")</f>
        <v>0</v>
      </c>
      <c r="Z34" s="59">
        <f>+IFERROR((IF(ISTEXT(Z$5)=FALSE,(INDEX(FRED!$1:$1048576,MATCH(US!Z$5,FRED!$A:$A,0),MATCH(US!$B34,FRED!$1:$1,0))),(SUM(N34:Y34)))),"")</f>
        <v>0</v>
      </c>
      <c r="AA34" s="59">
        <f>+IFERROR((IF(ISTEXT(AA$5)=FALSE,(INDEX(FRED!$1:$1048576,MATCH(US!AA$5,FRED!$A:$A,0),MATCH(US!$B34,FRED!$1:$1,0))),(SUM(O34:Z34)))),"")</f>
        <v>0</v>
      </c>
      <c r="AB34" s="59">
        <f>+IFERROR((IF(ISTEXT(AB$5)=FALSE,(INDEX(FRED!$1:$1048576,MATCH(US!AB$5,FRED!$A:$A,0),MATCH(US!$B34,FRED!$1:$1,0))),(SUM(P34:AA34)))),"")</f>
        <v>0</v>
      </c>
      <c r="AC34" s="60">
        <f>+IFERROR((IF(ISTEXT(AC$5)=FALSE,(INDEX(FRED!$1:$1048576,MATCH(US!AC$5,FRED!$A:$A,0),MATCH(US!$B34,FRED!$1:$1,0))),(SUM(Q34:AB34)))),"")</f>
        <v>0</v>
      </c>
      <c r="AD34" s="59">
        <f>+IFERROR((IF(ISTEXT(AD$5)=FALSE,(INDEX(FRED!$1:$1048576,MATCH(US!AD$5,FRED!$A:$A,0),MATCH(US!$B34,FRED!$1:$1,0))),(SUM(R34:AC34)))),"")</f>
        <v>11412</v>
      </c>
      <c r="AE34" s="59">
        <f>+IFERROR((IF(ISTEXT(AE$5)=FALSE,(INDEX(FRED!$1:$1048576,MATCH(US!AE$5,FRED!$A:$A,0),MATCH(US!$B34,FRED!$1:$1,0))),(SUM(S34:AD34)))),"")</f>
        <v>11717</v>
      </c>
      <c r="AF34" s="59">
        <f>+IFERROR((IF(ISTEXT(AF$5)=FALSE,(INDEX(FRED!$1:$1048576,MATCH(US!AF$5,FRED!$A:$A,0),MATCH(US!$B34,FRED!$1:$1,0))),(SUM(T34:AE34)))),"")</f>
        <v>11530</v>
      </c>
      <c r="AG34" s="59">
        <f>+IFERROR((IF(ISTEXT(AG$5)=FALSE,(INDEX(FRED!$1:$1048576,MATCH(US!AG$5,FRED!$A:$A,0),MATCH(US!$B34,FRED!$1:$1,0))),(SUM(U34:AF34)))),"")</f>
        <v>11823</v>
      </c>
      <c r="AH34" s="59">
        <f>+IFERROR((IF(ISTEXT(AH$5)=FALSE,(INDEX(FRED!$1:$1048576,MATCH(US!AH$5,FRED!$A:$A,0),MATCH(US!$B34,FRED!$1:$1,0))),(SUM(V34:AG34)))),"")</f>
        <v>13026</v>
      </c>
      <c r="AI34" s="59">
        <f>+IFERROR((IF(ISTEXT(AI$5)=FALSE,(INDEX(FRED!$1:$1048576,MATCH(US!AI$5,FRED!$A:$A,0),MATCH(US!$B34,FRED!$1:$1,0))),(SUM(W34:AH34)))),"")</f>
        <v>12197</v>
      </c>
      <c r="AJ34" s="59">
        <f>+IFERROR((IF(ISTEXT(AJ$5)=FALSE,(INDEX(FRED!$1:$1048576,MATCH(US!AJ$5,FRED!$A:$A,0),MATCH(US!$B34,FRED!$1:$1,0))),(SUM(X34:AI34)))),"")</f>
        <v>11655</v>
      </c>
      <c r="AK34" s="59">
        <f>+IFERROR((IF(ISTEXT(AK$5)=FALSE,(INDEX(FRED!$1:$1048576,MATCH(US!AK$5,FRED!$A:$A,0),MATCH(US!$B34,FRED!$1:$1,0))),(SUM(Y34:AJ34)))),"")</f>
        <v>11741</v>
      </c>
      <c r="AL34" s="59">
        <f>+IFERROR((IF(ISTEXT(AL$5)=FALSE,(INDEX(FRED!$1:$1048576,MATCH(US!AL$5,FRED!$A:$A,0),MATCH(US!$B34,FRED!$1:$1,0))),(SUM(Z34:AK34)))),"")</f>
        <v>12329</v>
      </c>
      <c r="AM34" s="59">
        <f>+IFERROR((IF(ISTEXT(AM$5)=FALSE,(INDEX(FRED!$1:$1048576,MATCH(US!AM$5,FRED!$A:$A,0),MATCH(US!$B34,FRED!$1:$1,0))),(SUM(AA34:AL34)))),"")</f>
        <v>12634</v>
      </c>
      <c r="AN34" s="59">
        <f>+IFERROR((IF(ISTEXT(AN$5)=FALSE,(INDEX(FRED!$1:$1048576,MATCH(US!AN$5,FRED!$A:$A,0),MATCH(US!$B34,FRED!$1:$1,0))),(SUM(AB34:AM34)))),"")</f>
        <v>12124</v>
      </c>
      <c r="AO34" s="59">
        <f>+IFERROR((IF(ISTEXT(AO$5)=FALSE,(INDEX(FRED!$1:$1048576,MATCH(US!AO$5,FRED!$A:$A,0),MATCH(US!$B34,FRED!$1:$1,0))),(SUM(AC34:AN34)))),"")</f>
        <v>12488</v>
      </c>
      <c r="AP34" s="60">
        <f>+IFERROR((IF(ISTEXT(AP$5)=FALSE,(INDEX(FRED!$1:$1048576,MATCH(US!AP$5,FRED!$A:$A,0),MATCH(US!$B34,FRED!$1:$1,0))),(SUM(AD34:AO34)))),"")</f>
        <v>144676</v>
      </c>
      <c r="AQ34" s="59">
        <f>+IFERROR((IF(ISTEXT(AQ$5)=FALSE,(INDEX(FRED!$1:$1048576,MATCH(US!AQ$5,FRED!$A:$A,0),MATCH(US!$B34,FRED!$1:$1,0))),(SUM(AE34:AP34)))),"")</f>
        <v>12060</v>
      </c>
      <c r="AR34" s="59">
        <f>+IFERROR((IF(ISTEXT(AR$5)=FALSE,(INDEX(FRED!$1:$1048576,MATCH(US!AR$5,FRED!$A:$A,0),MATCH(US!$B34,FRED!$1:$1,0))),(SUM(AF34:AQ34)))),"")</f>
        <v>12714</v>
      </c>
      <c r="AS34" s="59">
        <f>+IFERROR((IF(ISTEXT(AS$5)=FALSE,(INDEX(FRED!$1:$1048576,MATCH(US!AS$5,FRED!$A:$A,0),MATCH(US!$B34,FRED!$1:$1,0))),(SUM(AG34:AR34)))),"")</f>
        <v>12324</v>
      </c>
      <c r="AT34" s="59">
        <f>+IFERROR((IF(ISTEXT(AT$5)=FALSE,(INDEX(FRED!$1:$1048576,MATCH(US!AT$5,FRED!$A:$A,0),MATCH(US!$B34,FRED!$1:$1,0))),(SUM(AH34:AS34)))),"")</f>
        <v>11814</v>
      </c>
      <c r="AU34" s="59">
        <f>+IFERROR((IF(ISTEXT(AU$5)=FALSE,(INDEX(FRED!$1:$1048576,MATCH(US!AU$5,FRED!$A:$A,0),MATCH(US!$B34,FRED!$1:$1,0))),(SUM(AI34:AT34)))),"")</f>
        <v>12085</v>
      </c>
      <c r="AV34" s="59">
        <f>+IFERROR((IF(ISTEXT(AV$5)=FALSE,(INDEX(FRED!$1:$1048576,MATCH(US!AV$5,FRED!$A:$A,0),MATCH(US!$B34,FRED!$1:$1,0))),(SUM(AJ34:AU34)))),"")</f>
        <v>12359</v>
      </c>
      <c r="AW34" s="59">
        <f>+IFERROR((IF(ISTEXT(AW$5)=FALSE,(INDEX(FRED!$1:$1048576,MATCH(US!AW$5,FRED!$A:$A,0),MATCH(US!$B34,FRED!$1:$1,0))),(SUM(AK34:AV34)))),"")</f>
        <v>12151</v>
      </c>
      <c r="AX34" s="59">
        <f>+IFERROR((IF(ISTEXT(AX$5)=FALSE,(INDEX(FRED!$1:$1048576,MATCH(US!AX$5,FRED!$A:$A,0),MATCH(US!$B34,FRED!$1:$1,0))),(SUM(AL34:AW34)))),"")</f>
        <v>12547</v>
      </c>
      <c r="AY34" s="59">
        <f>+IFERROR((IF(ISTEXT(AY$5)=FALSE,(INDEX(FRED!$1:$1048576,MATCH(US!AY$5,FRED!$A:$A,0),MATCH(US!$B34,FRED!$1:$1,0))),(SUM(AM34:AX34)))),"")</f>
        <v>11894</v>
      </c>
      <c r="AZ34" s="59">
        <f>+IFERROR((IF(ISTEXT(AZ$5)=FALSE,(INDEX(FRED!$1:$1048576,MATCH(US!AZ$5,FRED!$A:$A,0),MATCH(US!$B34,FRED!$1:$1,0))),(SUM(AN34:AY34)))),"")</f>
        <v>11755</v>
      </c>
      <c r="BA34" s="59">
        <f>+IFERROR((IF(ISTEXT(BA$5)=FALSE,(INDEX(FRED!$1:$1048576,MATCH(US!BA$5,FRED!$A:$A,0),MATCH(US!$B34,FRED!$1:$1,0))),(SUM(AO34:AZ34)))),"")</f>
        <v>12015</v>
      </c>
      <c r="BB34" s="59">
        <f>+IFERROR((IF(ISTEXT(BB$5)=FALSE,(INDEX(FRED!$1:$1048576,MATCH(US!BB$5,FRED!$A:$A,0),MATCH(US!$B34,FRED!$1:$1,0))),(SUM(AP34:BA34)))),"")</f>
        <v>11766</v>
      </c>
      <c r="BC34" s="60">
        <f>+IFERROR((IF(ISTEXT(BC$5)=FALSE,(INDEX(FRED!$1:$1048576,MATCH(US!BC$5,FRED!$A:$A,0),MATCH(US!$B34,FRED!$1:$1,0))),(SUM(AQ34:BB34)))),"")</f>
        <v>145484</v>
      </c>
      <c r="BD34" s="59">
        <f>+IFERROR((IF(ISTEXT(BD$5)=FALSE,(INDEX(FRED!$1:$1048576,MATCH(US!BD$5,FRED!$A:$A,0),MATCH(US!$B34,FRED!$1:$1,0))),(SUM(AR34:BC34)))),"")</f>
        <v>12621</v>
      </c>
      <c r="BE34" s="59">
        <f>+IFERROR((IF(ISTEXT(BE$5)=FALSE,(INDEX(FRED!$1:$1048576,MATCH(US!BE$5,FRED!$A:$A,0),MATCH(US!$B34,FRED!$1:$1,0))),(SUM(AS34:BD34)))),"")</f>
        <v>12337</v>
      </c>
      <c r="BF34" s="59">
        <f>+IFERROR((IF(ISTEXT(BF$5)=FALSE,(INDEX(FRED!$1:$1048576,MATCH(US!BF$5,FRED!$A:$A,0),MATCH(US!$B34,FRED!$1:$1,0))),(SUM(AT34:BE34)))),"")</f>
        <v>12858</v>
      </c>
      <c r="BG34" s="59">
        <f>+IFERROR((IF(ISTEXT(BG$5)=FALSE,(INDEX(FRED!$1:$1048576,MATCH(US!BG$5,FRED!$A:$A,0),MATCH(US!$B34,FRED!$1:$1,0))),(SUM(AU34:BF34)))),"")</f>
        <v>12574</v>
      </c>
      <c r="BH34" s="59">
        <f>+IFERROR((IF(ISTEXT(BH$5)=FALSE,(INDEX(FRED!$1:$1048576,MATCH(US!BH$5,FRED!$A:$A,0),MATCH(US!$B34,FRED!$1:$1,0))),(SUM(AV34:BG34)))),"")</f>
        <v>12031</v>
      </c>
      <c r="BI34" s="59">
        <f>+IFERROR((IF(ISTEXT(BI$5)=FALSE,(INDEX(FRED!$1:$1048576,MATCH(US!BI$5,FRED!$A:$A,0),MATCH(US!$B34,FRED!$1:$1,0))),(SUM(AW34:BH34)))),"")</f>
        <v>12093</v>
      </c>
      <c r="BJ34" s="59">
        <f>+IFERROR((IF(ISTEXT(BJ$5)=FALSE,(INDEX(FRED!$1:$1048576,MATCH(US!BJ$5,FRED!$A:$A,0),MATCH(US!$B34,FRED!$1:$1,0))),(SUM(AX34:BI34)))),"")</f>
        <v>13239</v>
      </c>
      <c r="BK34" s="59">
        <f>+IFERROR((IF(ISTEXT(BK$5)=FALSE,(INDEX(FRED!$1:$1048576,MATCH(US!BK$5,FRED!$A:$A,0),MATCH(US!$B34,FRED!$1:$1,0))),(SUM(AY34:BJ34)))),"")</f>
        <v>12301</v>
      </c>
      <c r="BL34" s="59">
        <f>+IFERROR((IF(ISTEXT(BL$5)=FALSE,(INDEX(FRED!$1:$1048576,MATCH(US!BL$5,FRED!$A:$A,0),MATCH(US!$B34,FRED!$1:$1,0))),(SUM(AZ34:BK34)))),"")</f>
        <v>12143</v>
      </c>
      <c r="BM34" s="59">
        <f>+IFERROR((IF(ISTEXT(BM$5)=FALSE,(INDEX(FRED!$1:$1048576,MATCH(US!BM$5,FRED!$A:$A,0),MATCH(US!$B34,FRED!$1:$1,0))),(SUM(BA34:BL34)))),"")</f>
        <v>11350</v>
      </c>
      <c r="BN34" s="59">
        <f>+IFERROR((IF(ISTEXT(BN$5)=FALSE,(INDEX(FRED!$1:$1048576,MATCH(US!BN$5,FRED!$A:$A,0),MATCH(US!$B34,FRED!$1:$1,0))),(SUM(BB34:BM34)))),"")</f>
        <v>11555</v>
      </c>
      <c r="BO34" s="59">
        <f>+IFERROR((IF(ISTEXT(BO$5)=FALSE,(INDEX(FRED!$1:$1048576,MATCH(US!BO$5,FRED!$A:$A,0),MATCH(US!$B34,FRED!$1:$1,0))),(SUM(BC34:BN34)))),"")</f>
        <v>11802</v>
      </c>
      <c r="BP34" s="60">
        <f>+IFERROR((IF(ISTEXT(BP$5)=FALSE,(INDEX(FRED!$1:$1048576,MATCH(US!BP$5,FRED!$A:$A,0),MATCH(US!$B34,FRED!$1:$1,0))),(SUM(BD34:BO34)))),"")</f>
        <v>146904</v>
      </c>
      <c r="BQ34" s="59">
        <f>+IFERROR((IF(ISTEXT(BQ$5)=FALSE,(INDEX(FRED!$1:$1048576,MATCH(US!BQ$5,FRED!$A:$A,0),MATCH(US!$B34,FRED!$1:$1,0))),(SUM(BE34:BP34)))),"")</f>
        <v>12324</v>
      </c>
      <c r="BR34" s="59">
        <f>+IFERROR((IF(ISTEXT(BR$5)=FALSE,(INDEX(FRED!$1:$1048576,MATCH(US!BR$5,FRED!$A:$A,0),MATCH(US!$B34,FRED!$1:$1,0))),(SUM(BF34:BQ34)))),"")</f>
        <v>12316</v>
      </c>
      <c r="BS34" s="59">
        <f>+IFERROR((IF(ISTEXT(BS$5)=FALSE,(INDEX(FRED!$1:$1048576,MATCH(US!BS$5,FRED!$A:$A,0),MATCH(US!$B34,FRED!$1:$1,0))),(SUM(BG34:BR34)))),"")</f>
        <v>13227</v>
      </c>
      <c r="BT34" s="59">
        <f>+IFERROR((IF(ISTEXT(BT$5)=FALSE,(INDEX(FRED!$1:$1048576,MATCH(US!BT$5,FRED!$A:$A,0),MATCH(US!$B34,FRED!$1:$1,0))),(SUM(BH34:BS34)))),"")</f>
        <v>13945</v>
      </c>
      <c r="BU34" s="59">
        <f>+IFERROR((IF(ISTEXT(BU$5)=FALSE,(INDEX(FRED!$1:$1048576,MATCH(US!BU$5,FRED!$A:$A,0),MATCH(US!$B34,FRED!$1:$1,0))),(SUM(BI34:BT34)))),"")</f>
        <v>14208</v>
      </c>
      <c r="BV34" s="59">
        <f>+IFERROR((IF(ISTEXT(BV$5)=FALSE,(INDEX(FRED!$1:$1048576,MATCH(US!BV$5,FRED!$A:$A,0),MATCH(US!$B34,FRED!$1:$1,0))),(SUM(BJ34:BU34)))),"")</f>
        <v>13866</v>
      </c>
      <c r="BW34" s="59">
        <f>+IFERROR((IF(ISTEXT(BW$5)=FALSE,(INDEX(FRED!$1:$1048576,MATCH(US!BW$5,FRED!$A:$A,0),MATCH(US!$B34,FRED!$1:$1,0))),(SUM(BK34:BV34)))),"")</f>
        <v>13602</v>
      </c>
      <c r="BX34" s="59">
        <f>+IFERROR((IF(ISTEXT(BX$5)=FALSE,(INDEX(FRED!$1:$1048576,MATCH(US!BX$5,FRED!$A:$A,0),MATCH(US!$B34,FRED!$1:$1,0))),(SUM(BL34:BW34)))),"")</f>
        <v>14478</v>
      </c>
      <c r="BY34" s="59">
        <f>+IFERROR((IF(ISTEXT(BY$5)=FALSE,(INDEX(FRED!$1:$1048576,MATCH(US!BY$5,FRED!$A:$A,0),MATCH(US!$B34,FRED!$1:$1,0))),(SUM(BM34:BX34)))),"")</f>
        <v>13978</v>
      </c>
      <c r="BZ34" s="59">
        <f>+IFERROR((IF(ISTEXT(BZ$5)=FALSE,(INDEX(FRED!$1:$1048576,MATCH(US!BZ$5,FRED!$A:$A,0),MATCH(US!$B34,FRED!$1:$1,0))),(SUM(BN34:BY34)))),"")</f>
        <v>13824</v>
      </c>
      <c r="CA34" s="59">
        <f>+IFERROR((IF(ISTEXT(CA$5)=FALSE,(INDEX(FRED!$1:$1048576,MATCH(US!CA$5,FRED!$A:$A,0),MATCH(US!$B34,FRED!$1:$1,0))),(SUM(BO34:BZ34)))),"")</f>
        <v>14063</v>
      </c>
      <c r="CB34" s="59">
        <f>+IFERROR((IF(ISTEXT(CB$5)=FALSE,(INDEX(FRED!$1:$1048576,MATCH(US!CB$5,FRED!$A:$A,0),MATCH(US!$B34,FRED!$1:$1,0))),(SUM(BP34:CA34)))),"")</f>
        <v>14047</v>
      </c>
      <c r="CC34" s="60">
        <f>+IFERROR((IF(ISTEXT(CC$5)=FALSE,(INDEX(FRED!$1:$1048576,MATCH(US!CC$5,FRED!$A:$A,0),MATCH(US!$B34,FRED!$1:$1,0))),(SUM(BQ34:CB34)))),"")</f>
        <v>163878</v>
      </c>
      <c r="CD34" s="59">
        <f>+IFERROR((IF(ISTEXT(CD$5)=FALSE,(INDEX(FRED!$1:$1048576,MATCH(US!CD$5,FRED!$A:$A,0),MATCH(US!$B34,FRED!$1:$1,0))),(SUM(BR34:CC34)))),"")</f>
        <v>14377</v>
      </c>
      <c r="CE34" s="59">
        <f>+IFERROR((IF(ISTEXT(CE$5)=FALSE,(INDEX(FRED!$1:$1048576,MATCH(US!CE$5,FRED!$A:$A,0),MATCH(US!$B34,FRED!$1:$1,0))),(SUM(BS34:CD34)))),"")</f>
        <v>13911</v>
      </c>
      <c r="CF34" s="59">
        <f>+IFERROR((IF(ISTEXT(CF$5)=FALSE,(INDEX(FRED!$1:$1048576,MATCH(US!CF$5,FRED!$A:$A,0),MATCH(US!$B34,FRED!$1:$1,0))),(SUM(BT34:CE34)))),"")</f>
        <v>14614</v>
      </c>
      <c r="CG34" s="59">
        <f>+IFERROR((IF(ISTEXT(CG$5)=FALSE,(INDEX(FRED!$1:$1048576,MATCH(US!CG$5,FRED!$A:$A,0),MATCH(US!$B34,FRED!$1:$1,0))),(SUM(BU34:CF34)))),"")</f>
        <v>14276</v>
      </c>
      <c r="CH34" s="59">
        <f>+IFERROR((IF(ISTEXT(CH$5)=FALSE,(INDEX(FRED!$1:$1048576,MATCH(US!CH$5,FRED!$A:$A,0),MATCH(US!$B34,FRED!$1:$1,0))),(SUM(BV34:CG34)))),"")</f>
        <v>14903</v>
      </c>
      <c r="CI34" s="59">
        <f>+IFERROR((IF(ISTEXT(CI$5)=FALSE,(INDEX(FRED!$1:$1048576,MATCH(US!CI$5,FRED!$A:$A,0),MATCH(US!$B34,FRED!$1:$1,0))),(SUM(BW34:CH34)))),"")</f>
        <v>14568</v>
      </c>
      <c r="CJ34" s="59">
        <f>+IFERROR((IF(ISTEXT(CJ$5)=FALSE,(INDEX(FRED!$1:$1048576,MATCH(US!CJ$5,FRED!$A:$A,0),MATCH(US!$B34,FRED!$1:$1,0))),(SUM(BX34:CI34)))),"")</f>
        <v>14639</v>
      </c>
      <c r="CK34" s="59">
        <f>+IFERROR((IF(ISTEXT(CK$5)=FALSE,(INDEX(FRED!$1:$1048576,MATCH(US!CK$5,FRED!$A:$A,0),MATCH(US!$B34,FRED!$1:$1,0))),(SUM(BY34:CJ34)))),"")</f>
        <v>14222</v>
      </c>
      <c r="CL34" s="59">
        <f>+IFERROR((IF(ISTEXT(CL$5)=FALSE,(INDEX(FRED!$1:$1048576,MATCH(US!CL$5,FRED!$A:$A,0),MATCH(US!$B34,FRED!$1:$1,0))),(SUM(BZ34:CK34)))),"")</f>
        <v>14343</v>
      </c>
      <c r="CM34" s="59">
        <f>+IFERROR((IF(ISTEXT(CM$5)=FALSE,(INDEX(FRED!$1:$1048576,MATCH(US!CM$5,FRED!$A:$A,0),MATCH(US!$B34,FRED!$1:$1,0))),(SUM(CA34:CL34)))),"")</f>
        <v>14715</v>
      </c>
      <c r="CN34" s="59">
        <f>+IFERROR((IF(ISTEXT(CN$5)=FALSE,(INDEX(FRED!$1:$1048576,MATCH(US!CN$5,FRED!$A:$A,0),MATCH(US!$B34,FRED!$1:$1,0))),(SUM(CB34:CM34)))),"")</f>
        <v>14751</v>
      </c>
      <c r="CO34" s="59">
        <f>+IFERROR((IF(ISTEXT(CO$5)=FALSE,(INDEX(FRED!$1:$1048576,MATCH(US!CO$5,FRED!$A:$A,0),MATCH(US!$B34,FRED!$1:$1,0))),(SUM(CC34:CN34)))),"")</f>
        <v>14822</v>
      </c>
      <c r="CP34" s="60">
        <f>+IFERROR((IF(ISTEXT(CP$5)=FALSE,(INDEX(FRED!$1:$1048576,MATCH(US!CP$5,FRED!$A:$A,0),MATCH(US!$B34,FRED!$1:$1,0))),(SUM(CD34:CO34)))),"")</f>
        <v>174141</v>
      </c>
      <c r="CQ34" s="59">
        <f>+IFERROR((IF(ISTEXT(CQ$5)=FALSE,(INDEX(FRED!$1:$1048576,MATCH(US!CQ$5,FRED!$A:$A,0),MATCH(US!$B34,FRED!$1:$1,0))),(SUM(CE34:CP34)))),"")</f>
        <v>14974</v>
      </c>
      <c r="CR34" s="59">
        <f>+IFERROR((IF(ISTEXT(CR$5)=FALSE,(INDEX(FRED!$1:$1048576,MATCH(US!CR$5,FRED!$A:$A,0),MATCH(US!$B34,FRED!$1:$1,0))),(SUM(CF34:CQ34)))),"")</f>
        <v>15406</v>
      </c>
      <c r="CS34" s="59">
        <f>+IFERROR((IF(ISTEXT(CS$5)=FALSE,(INDEX(FRED!$1:$1048576,MATCH(US!CS$5,FRED!$A:$A,0),MATCH(US!$B34,FRED!$1:$1,0))),(SUM(CG34:CR34)))),"")</f>
        <v>15912</v>
      </c>
      <c r="CT34" s="59">
        <f>+IFERROR((IF(ISTEXT(CT$5)=FALSE,(INDEX(FRED!$1:$1048576,MATCH(US!CT$5,FRED!$A:$A,0),MATCH(US!$B34,FRED!$1:$1,0))),(SUM(CH34:CS34)))),"")</f>
        <v>15873</v>
      </c>
      <c r="CU34" s="59">
        <f>+IFERROR((IF(ISTEXT(CU$5)=FALSE,(INDEX(FRED!$1:$1048576,MATCH(US!CU$5,FRED!$A:$A,0),MATCH(US!$B34,FRED!$1:$1,0))),(SUM(CI34:CT34)))),"")</f>
        <v>16220</v>
      </c>
      <c r="CV34" s="59">
        <f>+IFERROR((IF(ISTEXT(CV$5)=FALSE,(INDEX(FRED!$1:$1048576,MATCH(US!CV$5,FRED!$A:$A,0),MATCH(US!$B34,FRED!$1:$1,0))),(SUM(CJ34:CU34)))),"")</f>
        <v>15790</v>
      </c>
      <c r="CW34" s="59">
        <f>+IFERROR((IF(ISTEXT(CW$5)=FALSE,(INDEX(FRED!$1:$1048576,MATCH(US!CW$5,FRED!$A:$A,0),MATCH(US!$B34,FRED!$1:$1,0))),(SUM(CK34:CV34)))),"")</f>
        <v>14807</v>
      </c>
      <c r="CX34" s="59">
        <f>+IFERROR((IF(ISTEXT(CX$5)=FALSE,(INDEX(FRED!$1:$1048576,MATCH(US!CX$5,FRED!$A:$A,0),MATCH(US!$B34,FRED!$1:$1,0))),(SUM(CL34:CW34)))),"")</f>
        <v>15322</v>
      </c>
      <c r="CY34" s="59">
        <f>+IFERROR((IF(ISTEXT(CY$5)=FALSE,(INDEX(FRED!$1:$1048576,MATCH(US!CY$5,FRED!$A:$A,0),MATCH(US!$B34,FRED!$1:$1,0))),(SUM(CM34:CX34)))),"")</f>
        <v>15622</v>
      </c>
      <c r="CZ34" s="59">
        <f>+IFERROR((IF(ISTEXT(CZ$5)=FALSE,(INDEX(FRED!$1:$1048576,MATCH(US!CZ$5,FRED!$A:$A,0),MATCH(US!$B34,FRED!$1:$1,0))),(SUM(CN34:CY34)))),"")</f>
        <v>15234</v>
      </c>
      <c r="DA34" s="59">
        <f>+IFERROR((IF(ISTEXT(DA$5)=FALSE,(INDEX(FRED!$1:$1048576,MATCH(US!DA$5,FRED!$A:$A,0),MATCH(US!$B34,FRED!$1:$1,0))),(SUM(CO34:CZ34)))),"")</f>
        <v>14369</v>
      </c>
      <c r="DB34" s="59">
        <f>+IFERROR((IF(ISTEXT(DB$5)=FALSE,(INDEX(FRED!$1:$1048576,MATCH(US!DB$5,FRED!$A:$A,0),MATCH(US!$B34,FRED!$1:$1,0))),(SUM(CP34:DA34)))),"")</f>
        <v>13648</v>
      </c>
      <c r="DC34" s="60">
        <f>+IFERROR((IF(ISTEXT(DC$5)=FALSE,(INDEX(FRED!$1:$1048576,MATCH(US!DC$5,FRED!$A:$A,0),MATCH(US!$B34,FRED!$1:$1,0))),(SUM(CQ34:DB34)))),"")</f>
        <v>183177</v>
      </c>
      <c r="DD34" s="59">
        <f>+IFERROR((IF(ISTEXT(DD$5)=FALSE,(INDEX(FRED!$1:$1048576,MATCH(US!DD$5,FRED!$A:$A,0),MATCH(US!$B34,FRED!$1:$1,0))),(SUM(CR34:DC34)))),"")</f>
        <v>13367</v>
      </c>
      <c r="DE34" s="59">
        <f>+IFERROR((IF(ISTEXT(DE$5)=FALSE,(INDEX(FRED!$1:$1048576,MATCH(US!DE$5,FRED!$A:$A,0),MATCH(US!$B34,FRED!$1:$1,0))),(SUM(CS34:DD34)))),"")</f>
        <v>15771</v>
      </c>
      <c r="DF34" s="59">
        <f>+IFERROR((IF(ISTEXT(DF$5)=FALSE,(INDEX(FRED!$1:$1048576,MATCH(US!DF$5,FRED!$A:$A,0),MATCH(US!$B34,FRED!$1:$1,0))),(SUM(CT34:DE34)))),"")</f>
        <v>15345</v>
      </c>
      <c r="DG34" s="59">
        <f>+IFERROR((IF(ISTEXT(DG$5)=FALSE,(INDEX(FRED!$1:$1048576,MATCH(US!DG$5,FRED!$A:$A,0),MATCH(US!$B34,FRED!$1:$1,0))),(SUM(CU34:DF34)))),"")</f>
        <v>15073</v>
      </c>
      <c r="DH34" s="59">
        <f>+IFERROR((IF(ISTEXT(DH$5)=FALSE,(INDEX(FRED!$1:$1048576,MATCH(US!DH$5,FRED!$A:$A,0),MATCH(US!$B34,FRED!$1:$1,0))),(SUM(CV34:DG34)))),"")</f>
        <v>16528</v>
      </c>
      <c r="DI34" s="59">
        <f>+IFERROR((IF(ISTEXT(DI$5)=FALSE,(INDEX(FRED!$1:$1048576,MATCH(US!DI$5,FRED!$A:$A,0),MATCH(US!$B34,FRED!$1:$1,0))),(SUM(CW34:DH34)))),"")</f>
        <v>16933</v>
      </c>
      <c r="DJ34" s="59">
        <f>+IFERROR((IF(ISTEXT(DJ$5)=FALSE,(INDEX(FRED!$1:$1048576,MATCH(US!DJ$5,FRED!$A:$A,0),MATCH(US!$B34,FRED!$1:$1,0))),(SUM(CX34:DI34)))),"")</f>
        <v>17684</v>
      </c>
      <c r="DK34" s="59">
        <f>+IFERROR((IF(ISTEXT(DK$5)=FALSE,(INDEX(FRED!$1:$1048576,MATCH(US!DK$5,FRED!$A:$A,0),MATCH(US!$B34,FRED!$1:$1,0))),(SUM(CY34:DJ34)))),"")</f>
        <v>16465</v>
      </c>
      <c r="DL34" s="59">
        <f>+IFERROR((IF(ISTEXT(DL$5)=FALSE,(INDEX(FRED!$1:$1048576,MATCH(US!DL$5,FRED!$A:$A,0),MATCH(US!$B34,FRED!$1:$1,0))),(SUM(CZ34:DK34)))),"")</f>
        <v>16405</v>
      </c>
      <c r="DM34" s="59">
        <f>+IFERROR((IF(ISTEXT(DM$5)=FALSE,(INDEX(FRED!$1:$1048576,MATCH(US!DM$5,FRED!$A:$A,0),MATCH(US!$B34,FRED!$1:$1,0))),(SUM(DA34:DL34)))),"")</f>
        <v>16747</v>
      </c>
      <c r="DN34" s="59">
        <f>+IFERROR((IF(ISTEXT(DN$5)=FALSE,(INDEX(FRED!$1:$1048576,MATCH(US!DN$5,FRED!$A:$A,0),MATCH(US!$B34,FRED!$1:$1,0))),(SUM(DB34:DM34)))),"")</f>
        <v>17405</v>
      </c>
      <c r="DO34" s="59">
        <f>+IFERROR((IF(ISTEXT(DO$5)=FALSE,(INDEX(FRED!$1:$1048576,MATCH(US!DO$5,FRED!$A:$A,0),MATCH(US!$B34,FRED!$1:$1,0))),(SUM(DC34:DN34)))),"")</f>
        <v>17070</v>
      </c>
      <c r="DP34" s="60">
        <f>+IFERROR((IF(ISTEXT(DP$5)=FALSE,(INDEX(FRED!$1:$1048576,MATCH(US!DP$5,FRED!$A:$A,0),MATCH(US!$B34,FRED!$1:$1,0))),(SUM(DD34:DO34)))),"")</f>
        <v>194793</v>
      </c>
      <c r="DQ34" s="59">
        <f>+IFERROR((IF(ISTEXT(DQ$5)=FALSE,(INDEX(FRED!$1:$1048576,MATCH(US!DQ$5,FRED!$A:$A,0),MATCH(US!$B34,FRED!$1:$1,0))),(SUM(DE34:DP34)))),"")</f>
        <v>15315</v>
      </c>
      <c r="DR34" s="59">
        <f>+IFERROR((IF(ISTEXT(DR$5)=FALSE,(INDEX(FRED!$1:$1048576,MATCH(US!DR$5,FRED!$A:$A,0),MATCH(US!$B34,FRED!$1:$1,0))),(SUM(DF34:DQ34)))),"")</f>
        <v>16072</v>
      </c>
      <c r="DS34" s="59">
        <f>+IFERROR((IF(ISTEXT(DS$5)=FALSE,(INDEX(FRED!$1:$1048576,MATCH(US!DS$5,FRED!$A:$A,0),MATCH(US!$B34,FRED!$1:$1,0))),(SUM(DG34:DR34)))),"")</f>
        <v>15799</v>
      </c>
      <c r="DT34" s="59">
        <f>+IFERROR((IF(ISTEXT(DT$5)=FALSE,(INDEX(FRED!$1:$1048576,MATCH(US!DT$5,FRED!$A:$A,0),MATCH(US!$B34,FRED!$1:$1,0))),(SUM(DH34:DS34)))),"")</f>
        <v>16007</v>
      </c>
      <c r="DU34" s="59">
        <f>+IFERROR((IF(ISTEXT(DU$5)=FALSE,(INDEX(FRED!$1:$1048576,MATCH(US!DU$5,FRED!$A:$A,0),MATCH(US!$B34,FRED!$1:$1,0))),(SUM(DI34:DT34)))),"")</f>
        <v>14941</v>
      </c>
      <c r="DV34" s="59">
        <f>+IFERROR((IF(ISTEXT(DV$5)=FALSE,(INDEX(FRED!$1:$1048576,MATCH(US!DV$5,FRED!$A:$A,0),MATCH(US!$B34,FRED!$1:$1,0))),(SUM(DJ34:DU34)))),"")</f>
        <v>15208</v>
      </c>
      <c r="DW34" s="59">
        <f>+IFERROR((IF(ISTEXT(DW$5)=FALSE,(INDEX(FRED!$1:$1048576,MATCH(US!DW$5,FRED!$A:$A,0),MATCH(US!$B34,FRED!$1:$1,0))),(SUM(DK34:DV34)))),"")</f>
        <v>15223</v>
      </c>
      <c r="DX34" s="59">
        <f>+IFERROR((IF(ISTEXT(DX$5)=FALSE,(INDEX(FRED!$1:$1048576,MATCH(US!DX$5,FRED!$A:$A,0),MATCH(US!$B34,FRED!$1:$1,0))),(SUM(DL34:DW34)))),"")</f>
        <v>14741</v>
      </c>
      <c r="DY34" s="59">
        <f>+IFERROR((IF(ISTEXT(DY$5)=FALSE,(INDEX(FRED!$1:$1048576,MATCH(US!DY$5,FRED!$A:$A,0),MATCH(US!$B34,FRED!$1:$1,0))),(SUM(DM34:DX34)))),"")</f>
        <v>14592</v>
      </c>
      <c r="DZ34" s="59">
        <f>+IFERROR((IF(ISTEXT(DZ$5)=FALSE,(INDEX(FRED!$1:$1048576,MATCH(US!DZ$5,FRED!$A:$A,0),MATCH(US!$B34,FRED!$1:$1,0))),(SUM(DN34:DY34)))),"")</f>
        <v>14597</v>
      </c>
      <c r="EA34" s="59">
        <f>+IFERROR((IF(ISTEXT(EA$5)=FALSE,(INDEX(FRED!$1:$1048576,MATCH(US!EA$5,FRED!$A:$A,0),MATCH(US!$B34,FRED!$1:$1,0))),(SUM(DO34:DZ34)))),"")</f>
        <v>15038</v>
      </c>
      <c r="EB34" s="59">
        <f>+IFERROR((IF(ISTEXT(EB$5)=FALSE,(INDEX(FRED!$1:$1048576,MATCH(US!EB$5,FRED!$A:$A,0),MATCH(US!$B34,FRED!$1:$1,0))),(SUM(DP34:EA34)))),"")</f>
        <v>15042</v>
      </c>
      <c r="EC34" s="60">
        <f>+IFERROR((IF(ISTEXT(EC$5)=FALSE,(INDEX(FRED!$1:$1048576,MATCH(US!EC$5,FRED!$A:$A,0),MATCH(US!$B34,FRED!$1:$1,0))),(SUM(DQ34:EB34)))),"")</f>
        <v>182575</v>
      </c>
      <c r="ED34" s="59">
        <f>+IFERROR((IF(ISTEXT(ED$5)=FALSE,(INDEX(FRED!$1:$1048576,MATCH(US!ED$5,FRED!$A:$A,0),MATCH(US!$B34,FRED!$1:$1,0))),(SUM(DR34:EC34)))),"")</f>
        <v>12553</v>
      </c>
      <c r="EE34" s="59">
        <f>+IFERROR((IF(ISTEXT(EE$5)=FALSE,(INDEX(FRED!$1:$1048576,MATCH(US!EE$5,FRED!$A:$A,0),MATCH(US!$B34,FRED!$1:$1,0))),(SUM(DS34:ED34)))),"")</f>
        <v>13082</v>
      </c>
      <c r="EF34" s="59">
        <f>+IFERROR((IF(ISTEXT(EF$5)=FALSE,(INDEX(FRED!$1:$1048576,MATCH(US!EF$5,FRED!$A:$A,0),MATCH(US!$B34,FRED!$1:$1,0))),(SUM(DT34:EE34)))),"")</f>
        <v>13773</v>
      </c>
      <c r="EG34" s="59">
        <f>+IFERROR((IF(ISTEXT(EG$5)=FALSE,(INDEX(FRED!$1:$1048576,MATCH(US!EG$5,FRED!$A:$A,0),MATCH(US!$B34,FRED!$1:$1,0))),(SUM(DU34:EF34)))),"")</f>
        <v>14429</v>
      </c>
      <c r="EH34" s="59">
        <f>+IFERROR((IF(ISTEXT(EH$5)=FALSE,(INDEX(FRED!$1:$1048576,MATCH(US!EH$5,FRED!$A:$A,0),MATCH(US!$B34,FRED!$1:$1,0))),(SUM(DV34:EG34)))),"")</f>
        <v>15301</v>
      </c>
      <c r="EI34" s="59">
        <f>+IFERROR((IF(ISTEXT(EI$5)=FALSE,(INDEX(FRED!$1:$1048576,MATCH(US!EI$5,FRED!$A:$A,0),MATCH(US!$B34,FRED!$1:$1,0))),(SUM(DW34:EH34)))),"")</f>
        <v>15460</v>
      </c>
      <c r="EJ34" s="59">
        <f>+IFERROR((IF(ISTEXT(EJ$5)=FALSE,(INDEX(FRED!$1:$1048576,MATCH(US!EJ$5,FRED!$A:$A,0),MATCH(US!$B34,FRED!$1:$1,0))),(SUM(DX34:EI34)))),"")</f>
        <v>15219</v>
      </c>
      <c r="EK34" s="59">
        <f>+IFERROR((IF(ISTEXT(EK$5)=FALSE,(INDEX(FRED!$1:$1048576,MATCH(US!EK$5,FRED!$A:$A,0),MATCH(US!$B34,FRED!$1:$1,0))),(SUM(DY34:EJ34)))),"")</f>
        <v>15577</v>
      </c>
      <c r="EL34" s="59">
        <f>+IFERROR((IF(ISTEXT(EL$5)=FALSE,(INDEX(FRED!$1:$1048576,MATCH(US!EL$5,FRED!$A:$A,0),MATCH(US!$B34,FRED!$1:$1,0))),(SUM(DZ34:EK34)))),"")</f>
        <v>15174</v>
      </c>
      <c r="EM34" s="59">
        <f>+IFERROR((IF(ISTEXT(EM$5)=FALSE,(INDEX(FRED!$1:$1048576,MATCH(US!EM$5,FRED!$A:$A,0),MATCH(US!$B34,FRED!$1:$1,0))),(SUM(EA34:EL34)))),"")</f>
        <v>14643</v>
      </c>
      <c r="EN34" s="59">
        <f>+IFERROR((IF(ISTEXT(EN$5)=FALSE,(INDEX(FRED!$1:$1048576,MATCH(US!EN$5,FRED!$A:$A,0),MATCH(US!$B34,FRED!$1:$1,0))),(SUM(EB34:EM34)))),"")</f>
        <v>14854</v>
      </c>
      <c r="EO34" s="59">
        <f>+IFERROR((IF(ISTEXT(EO$5)=FALSE,(INDEX(FRED!$1:$1048576,MATCH(US!EO$5,FRED!$A:$A,0),MATCH(US!$B34,FRED!$1:$1,0))),(SUM(EC34:EN34)))),"")</f>
        <v>14186</v>
      </c>
      <c r="EP34" s="60">
        <f>+IFERROR((IF(ISTEXT(EP$5)=FALSE,(INDEX(FRED!$1:$1048576,MATCH(US!EP$5,FRED!$A:$A,0),MATCH(US!$B34,FRED!$1:$1,0))),(SUM(ED34:EO34)))),"")</f>
        <v>174251</v>
      </c>
      <c r="EQ34" s="59">
        <f>+IFERROR((IF(ISTEXT(EQ$5)=FALSE,(INDEX(FRED!$1:$1048576,MATCH(US!EQ$5,FRED!$A:$A,0),MATCH(US!$B34,FRED!$1:$1,0))),(SUM(EE34:EP34)))),"")</f>
        <v>14488</v>
      </c>
      <c r="ER34" s="59">
        <f>+IFERROR((IF(ISTEXT(ER$5)=FALSE,(INDEX(FRED!$1:$1048576,MATCH(US!ER$5,FRED!$A:$A,0),MATCH(US!$B34,FRED!$1:$1,0))),(SUM(EF34:EQ34)))),"")</f>
        <v>14062</v>
      </c>
      <c r="ES34" s="59">
        <f>+IFERROR((IF(ISTEXT(ES$5)=FALSE,(INDEX(FRED!$1:$1048576,MATCH(US!ES$5,FRED!$A:$A,0),MATCH(US!$B34,FRED!$1:$1,0))),(SUM(EG34:ER34)))),"")</f>
        <v>13284</v>
      </c>
      <c r="ET34" s="59">
        <f>+IFERROR((IF(ISTEXT(ET$5)=FALSE,(INDEX(FRED!$1:$1048576,MATCH(US!ET$5,FRED!$A:$A,0),MATCH(US!$B34,FRED!$1:$1,0))),(SUM(EH34:ES34)))),"")</f>
        <v>13412</v>
      </c>
      <c r="EU34" s="59">
        <f>+IFERROR((IF(ISTEXT(EU$5)=FALSE,(INDEX(FRED!$1:$1048576,MATCH(US!EU$5,FRED!$A:$A,0),MATCH(US!$B34,FRED!$1:$1,0))),(SUM(EI34:ET34)))),"")</f>
        <v>12604</v>
      </c>
      <c r="EV34" s="59">
        <f>+IFERROR((IF(ISTEXT(EV$5)=FALSE,(INDEX(FRED!$1:$1048576,MATCH(US!EV$5,FRED!$A:$A,0),MATCH(US!$B34,FRED!$1:$1,0))),(SUM(EJ34:EU34)))),"")</f>
        <v>12978</v>
      </c>
      <c r="EW34" s="59">
        <f>+IFERROR((IF(ISTEXT(EW$5)=FALSE,(INDEX(FRED!$1:$1048576,MATCH(US!EW$5,FRED!$A:$A,0),MATCH(US!$B34,FRED!$1:$1,0))),(SUM(EK34:EV34)))),"")</f>
        <v>13771</v>
      </c>
      <c r="EX34" s="59">
        <f>+IFERROR((IF(ISTEXT(EX$5)=FALSE,(INDEX(FRED!$1:$1048576,MATCH(US!EX$5,FRED!$A:$A,0),MATCH(US!$B34,FRED!$1:$1,0))),(SUM(EL34:EW34)))),"")</f>
        <v>14140</v>
      </c>
      <c r="EY34" s="59">
        <f>+IFERROR((IF(ISTEXT(EY$5)=FALSE,(INDEX(FRED!$1:$1048576,MATCH(US!EY$5,FRED!$A:$A,0),MATCH(US!$B34,FRED!$1:$1,0))),(SUM(EM34:EX34)))),"")</f>
        <v>13576</v>
      </c>
      <c r="EZ34" s="59">
        <f>+IFERROR((IF(ISTEXT(EZ$5)=FALSE,(INDEX(FRED!$1:$1048576,MATCH(US!EZ$5,FRED!$A:$A,0),MATCH(US!$B34,FRED!$1:$1,0))),(SUM(EN34:EY34)))),"")</f>
        <v>14121</v>
      </c>
      <c r="FA34" s="59">
        <f>+IFERROR((IF(ISTEXT(FA$5)=FALSE,(INDEX(FRED!$1:$1048576,MATCH(US!FA$5,FRED!$A:$A,0),MATCH(US!$B34,FRED!$1:$1,0))),(SUM(EO34:EZ34)))),"")</f>
        <v>13519</v>
      </c>
      <c r="FB34" s="59">
        <f>+IFERROR((IF(ISTEXT(FB$5)=FALSE,(INDEX(FRED!$1:$1048576,MATCH(US!FB$5,FRED!$A:$A,0),MATCH(US!$B34,FRED!$1:$1,0))),(SUM(EP34:FA34)))),"")</f>
        <v>12535</v>
      </c>
      <c r="FC34" s="60">
        <f>+IFERROR((IF(ISTEXT(FC$5)=FALSE,(INDEX(FRED!$1:$1048576,MATCH(US!FC$5,FRED!$A:$A,0),MATCH(US!$B34,FRED!$1:$1,0))),(SUM(EQ34:FB34)))),"")</f>
        <v>162490</v>
      </c>
      <c r="FD34" s="59">
        <f>+IFERROR((IF(ISTEXT(FD$5)=FALSE,(INDEX(FRED!$1:$1048576,MATCH(US!FD$5,FRED!$A:$A,0),MATCH(US!$B34,FRED!$1:$1,0))),(SUM(ER34:FC34)))),"")</f>
        <v>14196</v>
      </c>
      <c r="FE34" s="59">
        <f>+IFERROR((IF(ISTEXT(FE$5)=FALSE,(INDEX(FRED!$1:$1048576,MATCH(US!FE$5,FRED!$A:$A,0),MATCH(US!$B34,FRED!$1:$1,0))),(SUM(ES34:FD34)))),"")</f>
        <v>13305</v>
      </c>
      <c r="FF34" s="59">
        <f>+IFERROR((IF(ISTEXT(FF$5)=FALSE,(INDEX(FRED!$1:$1048576,MATCH(US!FF$5,FRED!$A:$A,0),MATCH(US!$B34,FRED!$1:$1,0))),(SUM(ET34:FE34)))),"")</f>
        <v>12951</v>
      </c>
      <c r="FG34" s="59">
        <f>+IFERROR((IF(ISTEXT(FG$5)=FALSE,(INDEX(FRED!$1:$1048576,MATCH(US!FG$5,FRED!$A:$A,0),MATCH(US!$B34,FRED!$1:$1,0))),(SUM(EU34:FF34)))),"")</f>
        <v>13124</v>
      </c>
      <c r="FH34" s="59">
        <f>+IFERROR((IF(ISTEXT(FH$5)=FALSE,(INDEX(FRED!$1:$1048576,MATCH(US!FH$5,FRED!$A:$A,0),MATCH(US!$B34,FRED!$1:$1,0))),(SUM(EV34:FG34)))),"")</f>
        <v>12921</v>
      </c>
      <c r="FI34" s="59">
        <f>+IFERROR((IF(ISTEXT(FI$5)=FALSE,(INDEX(FRED!$1:$1048576,MATCH(US!FI$5,FRED!$A:$A,0),MATCH(US!$B34,FRED!$1:$1,0))),(SUM(EW34:FH34)))),"")</f>
        <v>12588</v>
      </c>
      <c r="FJ34" s="59">
        <f>+IFERROR((IF(ISTEXT(FJ$5)=FALSE,(INDEX(FRED!$1:$1048576,MATCH(US!FJ$5,FRED!$A:$A,0),MATCH(US!$B34,FRED!$1:$1,0))),(SUM(EX34:FI34)))),"")</f>
        <v>12211</v>
      </c>
      <c r="FK34" s="59">
        <f>+IFERROR((IF(ISTEXT(FK$5)=FALSE,(INDEX(FRED!$1:$1048576,MATCH(US!FK$5,FRED!$A:$A,0),MATCH(US!$B34,FRED!$1:$1,0))),(SUM(EY34:FJ34)))),"")</f>
        <v>12671</v>
      </c>
      <c r="FL34" s="59">
        <f>+IFERROR((IF(ISTEXT(FL$5)=FALSE,(INDEX(FRED!$1:$1048576,MATCH(US!FL$5,FRED!$A:$A,0),MATCH(US!$B34,FRED!$1:$1,0))),(SUM(EZ34:FK34)))),"")</f>
        <v>12650</v>
      </c>
      <c r="FM34" s="59">
        <f>+IFERROR((IF(ISTEXT(FM$5)=FALSE,(INDEX(FRED!$1:$1048576,MATCH(US!FM$5,FRED!$A:$A,0),MATCH(US!$B34,FRED!$1:$1,0))),(SUM(FA34:FL34)))),"")</f>
        <v>12454</v>
      </c>
      <c r="FN34" s="59">
        <f>+IFERROR((IF(ISTEXT(FN$5)=FALSE,(INDEX(FRED!$1:$1048576,MATCH(US!FN$5,FRED!$A:$A,0),MATCH(US!$B34,FRED!$1:$1,0))),(SUM(FB34:FM34)))),"")</f>
        <v>12696</v>
      </c>
      <c r="FO34" s="59">
        <f>+IFERROR((IF(ISTEXT(FO$5)=FALSE,(INDEX(FRED!$1:$1048576,MATCH(US!FO$5,FRED!$A:$A,0),MATCH(US!$B34,FRED!$1:$1,0))),(SUM(FC34:FN34)))),"")</f>
        <v>13284</v>
      </c>
      <c r="FP34" s="60">
        <f>+IFERROR((IF(ISTEXT(FP$5)=FALSE,(INDEX(FRED!$1:$1048576,MATCH(US!FP$5,FRED!$A:$A,0),MATCH(US!$B34,FRED!$1:$1,0))),(SUM(FD34:FO34)))),"")</f>
        <v>155051</v>
      </c>
      <c r="FQ34" s="59">
        <f>+IFERROR((IF(ISTEXT(FQ$5)=FALSE,(INDEX(FRED!$1:$1048576,MATCH(US!FQ$5,FRED!$A:$A,0),MATCH(US!$B34,FRED!$1:$1,0))),(SUM(FE34:FP34)))),"")</f>
        <v>13690</v>
      </c>
      <c r="FR34" s="59">
        <f>+IFERROR((IF(ISTEXT(FR$5)=FALSE,(INDEX(FRED!$1:$1048576,MATCH(US!FR$5,FRED!$A:$A,0),MATCH(US!$B34,FRED!$1:$1,0))),(SUM(FF34:FQ34)))),"")</f>
        <v>13911</v>
      </c>
      <c r="FS34" s="59">
        <f>+IFERROR((IF(ISTEXT(FS$5)=FALSE,(INDEX(FRED!$1:$1048576,MATCH(US!FS$5,FRED!$A:$A,0),MATCH(US!$B34,FRED!$1:$1,0))),(SUM(FG34:FR34)))),"")</f>
        <v>13379</v>
      </c>
      <c r="FT34" s="59">
        <f>+IFERROR((IF(ISTEXT(FT$5)=FALSE,(INDEX(FRED!$1:$1048576,MATCH(US!FT$5,FRED!$A:$A,0),MATCH(US!$B34,FRED!$1:$1,0))),(SUM(FH34:FS34)))),"")</f>
        <v>13078</v>
      </c>
      <c r="FU34" s="59">
        <f>+IFERROR((IF(ISTEXT(FU$5)=FALSE,(INDEX(FRED!$1:$1048576,MATCH(US!FU$5,FRED!$A:$A,0),MATCH(US!$B34,FRED!$1:$1,0))),(SUM(FI34:FT34)))),"")</f>
        <v>13336</v>
      </c>
      <c r="FV34" s="59">
        <f>+IFERROR((IF(ISTEXT(FV$5)=FALSE,(INDEX(FRED!$1:$1048576,MATCH(US!FV$5,FRED!$A:$A,0),MATCH(US!$B34,FRED!$1:$1,0))),(SUM(FJ34:FU34)))),"")</f>
        <v>12716</v>
      </c>
      <c r="FW34" s="59">
        <f>+IFERROR((IF(ISTEXT(FW$5)=FALSE,(INDEX(FRED!$1:$1048576,MATCH(US!FW$5,FRED!$A:$A,0),MATCH(US!$B34,FRED!$1:$1,0))),(SUM(FK34:FV34)))),"")</f>
        <v>12808</v>
      </c>
      <c r="FX34" s="59">
        <f>+IFERROR((IF(ISTEXT(FX$5)=FALSE,(INDEX(FRED!$1:$1048576,MATCH(US!FX$5,FRED!$A:$A,0),MATCH(US!$B34,FRED!$1:$1,0))),(SUM(FL34:FW34)))),"")</f>
        <v>12805</v>
      </c>
      <c r="FY34" s="59">
        <f>+IFERROR((IF(ISTEXT(FY$5)=FALSE,(INDEX(FRED!$1:$1048576,MATCH(US!FY$5,FRED!$A:$A,0),MATCH(US!$B34,FRED!$1:$1,0))),(SUM(FM34:FX34)))),"")</f>
        <v>13051</v>
      </c>
      <c r="FZ34" s="59">
        <f>+IFERROR((IF(ISTEXT(FZ$5)=FALSE,(INDEX(FRED!$1:$1048576,MATCH(US!FZ$5,FRED!$A:$A,0),MATCH(US!$B34,FRED!$1:$1,0))),(SUM(FN34:FY34)))),"")</f>
        <v>13205</v>
      </c>
      <c r="GA34" s="59">
        <f>+IFERROR((IF(ISTEXT(GA$5)=FALSE,(INDEX(FRED!$1:$1048576,MATCH(US!GA$5,FRED!$A:$A,0),MATCH(US!$B34,FRED!$1:$1,0))),(SUM(FO34:FZ34)))),"")</f>
        <v>12991</v>
      </c>
      <c r="GB34" s="59">
        <f>+IFERROR((IF(ISTEXT(GB$5)=FALSE,(INDEX(FRED!$1:$1048576,MATCH(US!GB$5,FRED!$A:$A,0),MATCH(US!$B34,FRED!$1:$1,0))),(SUM(FP34:GA34)))),"")</f>
        <v>11849</v>
      </c>
      <c r="GC34" s="60">
        <f>+IFERROR((IF(ISTEXT(GC$5)=FALSE,(INDEX(FRED!$1:$1048576,MATCH(US!GC$5,FRED!$A:$A,0),MATCH(US!$B34,FRED!$1:$1,0))),(SUM(FQ34:GB34)))),"")</f>
        <v>156819</v>
      </c>
      <c r="GD34" s="59">
        <f>+IFERROR((IF(ISTEXT(GD$5)=FALSE,(INDEX(FRED!$1:$1048576,MATCH(US!GD$5,FRED!$A:$A,0),MATCH(US!$B34,FRED!$1:$1,0))),(SUM(FR34:GC34)))),"")</f>
        <v>11357</v>
      </c>
      <c r="GE34" s="59">
        <f>+IFERROR((IF(ISTEXT(GE$5)=FALSE,(INDEX(FRED!$1:$1048576,MATCH(US!GE$5,FRED!$A:$A,0),MATCH(US!$B34,FRED!$1:$1,0))),(SUM(FS34:GD34)))),"")</f>
        <v>11323</v>
      </c>
      <c r="GF34" s="59">
        <f>+IFERROR((IF(ISTEXT(GF$5)=FALSE,(INDEX(FRED!$1:$1048576,MATCH(US!GF$5,FRED!$A:$A,0),MATCH(US!$B34,FRED!$1:$1,0))),(SUM(FT34:GE34)))),"")</f>
        <v>12270</v>
      </c>
      <c r="GG34" s="59">
        <f>+IFERROR((IF(ISTEXT(GG$5)=FALSE,(INDEX(FRED!$1:$1048576,MATCH(US!GG$5,FRED!$A:$A,0),MATCH(US!$B34,FRED!$1:$1,0))),(SUM(FU34:GF34)))),"")</f>
        <v>12727</v>
      </c>
      <c r="GH34" s="59">
        <f>+IFERROR((IF(ISTEXT(GH$5)=FALSE,(INDEX(FRED!$1:$1048576,MATCH(US!GH$5,FRED!$A:$A,0),MATCH(US!$B34,FRED!$1:$1,0))),(SUM(FV34:GG34)))),"")</f>
        <v>13529</v>
      </c>
      <c r="GI34" s="59">
        <f>+IFERROR((IF(ISTEXT(GI$5)=FALSE,(INDEX(FRED!$1:$1048576,MATCH(US!GI$5,FRED!$A:$A,0),MATCH(US!$B34,FRED!$1:$1,0))),(SUM(FW34:GH34)))),"")</f>
        <v>12614</v>
      </c>
      <c r="GJ34" s="59">
        <f>+IFERROR((IF(ISTEXT(GJ$5)=FALSE,(INDEX(FRED!$1:$1048576,MATCH(US!GJ$5,FRED!$A:$A,0),MATCH(US!$B34,FRED!$1:$1,0))),(SUM(FX34:GI34)))),"")</f>
        <v>13163</v>
      </c>
      <c r="GK34" s="59">
        <f>+IFERROR((IF(ISTEXT(GK$5)=FALSE,(INDEX(FRED!$1:$1048576,MATCH(US!GK$5,FRED!$A:$A,0),MATCH(US!$B34,FRED!$1:$1,0))),(SUM(FY34:GJ34)))),"")</f>
        <v>13055</v>
      </c>
      <c r="GL34" s="59">
        <f>+IFERROR((IF(ISTEXT(GL$5)=FALSE,(INDEX(FRED!$1:$1048576,MATCH(US!GL$5,FRED!$A:$A,0),MATCH(US!$B34,FRED!$1:$1,0))),(SUM(FZ34:GK34)))),"")</f>
        <v>13241</v>
      </c>
      <c r="GM34" s="59">
        <f>+IFERROR((IF(ISTEXT(GM$5)=FALSE,(INDEX(FRED!$1:$1048576,MATCH(US!GM$5,FRED!$A:$A,0),MATCH(US!$B34,FRED!$1:$1,0))),(SUM(GA34:GL34)))),"")</f>
        <v>13341</v>
      </c>
      <c r="GN34" s="59">
        <f>+IFERROR((IF(ISTEXT(GN$5)=FALSE,(INDEX(FRED!$1:$1048576,MATCH(US!GN$5,FRED!$A:$A,0),MATCH(US!$B34,FRED!$1:$1,0))),(SUM(GB34:GM34)))),"")</f>
        <v>13488</v>
      </c>
      <c r="GO34" s="59">
        <f>+IFERROR((IF(ISTEXT(GO$5)=FALSE,(INDEX(FRED!$1:$1048576,MATCH(US!GO$5,FRED!$A:$A,0),MATCH(US!$B34,FRED!$1:$1,0))),(SUM(GC34:GN34)))),"")</f>
        <v>13232</v>
      </c>
      <c r="GP34" s="60">
        <f>+IFERROR((IF(ISTEXT(GP$5)=FALSE,(INDEX(FRED!$1:$1048576,MATCH(US!GP$5,FRED!$A:$A,0),MATCH(US!$B34,FRED!$1:$1,0))),(SUM(GD34:GO34)))),"")</f>
        <v>153340</v>
      </c>
      <c r="GQ34" s="59">
        <f>+IFERROR((IF(ISTEXT(GQ$5)=FALSE,(INDEX(FRED!$1:$1048576,MATCH(US!GQ$5,FRED!$A:$A,0),MATCH(US!$B34,FRED!$1:$1,0))),(SUM(GE34:GP34)))),"")</f>
        <v>13117</v>
      </c>
      <c r="GR34" s="59">
        <f>+IFERROR((IF(ISTEXT(GR$5)=FALSE,(INDEX(FRED!$1:$1048576,MATCH(US!GR$5,FRED!$A:$A,0),MATCH(US!$B34,FRED!$1:$1,0))),(SUM(GF34:GQ34)))),"")</f>
        <v>11624</v>
      </c>
      <c r="GS34" s="59">
        <f>+IFERROR((IF(ISTEXT(GS$5)=FALSE,(INDEX(FRED!$1:$1048576,MATCH(US!GS$5,FRED!$A:$A,0),MATCH(US!$B34,FRED!$1:$1,0))),(SUM(GG34:GR34)))),"")</f>
        <v>12430</v>
      </c>
      <c r="GT34" s="59">
        <f>+IFERROR((IF(ISTEXT(GT$5)=FALSE,(INDEX(FRED!$1:$1048576,MATCH(US!GT$5,FRED!$A:$A,0),MATCH(US!$B34,FRED!$1:$1,0))),(SUM(GH34:GS34)))),"")</f>
        <v>12314</v>
      </c>
      <c r="GU34" s="59">
        <f>+IFERROR((IF(ISTEXT(GU$5)=FALSE,(INDEX(FRED!$1:$1048576,MATCH(US!GU$5,FRED!$A:$A,0),MATCH(US!$B34,FRED!$1:$1,0))),(SUM(GI34:GT34)))),"")</f>
        <v>12300</v>
      </c>
      <c r="GV34" s="59">
        <f>+IFERROR((IF(ISTEXT(GV$5)=FALSE,(INDEX(FRED!$1:$1048576,MATCH(US!GV$5,FRED!$A:$A,0),MATCH(US!$B34,FRED!$1:$1,0))),(SUM(GJ34:GU34)))),"")</f>
        <v>13695</v>
      </c>
      <c r="GW34" s="59">
        <f>+IFERROR((IF(ISTEXT(GW$5)=FALSE,(INDEX(FRED!$1:$1048576,MATCH(US!GW$5,FRED!$A:$A,0),MATCH(US!$B34,FRED!$1:$1,0))),(SUM(GK34:GV34)))),"")</f>
        <v>13121</v>
      </c>
      <c r="GX34" s="59">
        <f>+IFERROR((IF(ISTEXT(GX$5)=FALSE,(INDEX(FRED!$1:$1048576,MATCH(US!GX$5,FRED!$A:$A,0),MATCH(US!$B34,FRED!$1:$1,0))),(SUM(GL34:GW34)))),"")</f>
        <v>12816</v>
      </c>
      <c r="GY34" s="59">
        <f>+IFERROR((IF(ISTEXT(GY$5)=FALSE,(INDEX(FRED!$1:$1048576,MATCH(US!GY$5,FRED!$A:$A,0),MATCH(US!$B34,FRED!$1:$1,0))),(SUM(GM34:GX34)))),"")</f>
        <v>13001</v>
      </c>
      <c r="GZ34" s="59">
        <f>+IFERROR((IF(ISTEXT(GZ$5)=FALSE,(INDEX(FRED!$1:$1048576,MATCH(US!GZ$5,FRED!$A:$A,0),MATCH(US!$B34,FRED!$1:$1,0))),(SUM(GN34:GY34)))),"")</f>
        <v>13390</v>
      </c>
      <c r="HA34" s="59">
        <f>+IFERROR((IF(ISTEXT(HA$5)=FALSE,(INDEX(FRED!$1:$1048576,MATCH(US!HA$5,FRED!$A:$A,0),MATCH(US!$B34,FRED!$1:$1,0))),(SUM(GO34:GZ34)))),"")</f>
        <v>12832</v>
      </c>
      <c r="HB34" s="59">
        <f>+IFERROR((IF(ISTEXT(HB$5)=FALSE,(INDEX(FRED!$1:$1048576,MATCH(US!HB$5,FRED!$A:$A,0),MATCH(US!$B34,FRED!$1:$1,0))),(SUM(GP34:HA34)))),"")</f>
        <v>12710</v>
      </c>
      <c r="HC34" s="60">
        <f>+IFERROR((IF(ISTEXT(HC$5)=FALSE,(INDEX(FRED!$1:$1048576,MATCH(US!HC$5,FRED!$A:$A,0),MATCH(US!$B34,FRED!$1:$1,0))),(SUM(GQ34:HB34)))),"")</f>
        <v>153350</v>
      </c>
      <c r="HD34" s="59">
        <f>+IFERROR((IF(ISTEXT(HD$5)=FALSE,(INDEX(FRED!$1:$1048576,MATCH(US!HD$5,FRED!$A:$A,0),MATCH(US!$B34,FRED!$1:$1,0))),(SUM(GR34:HC34)))),"")</f>
        <v>13094</v>
      </c>
      <c r="HE34" s="59">
        <f>+IFERROR((IF(ISTEXT(HE$5)=FALSE,(INDEX(FRED!$1:$1048576,MATCH(US!HE$5,FRED!$A:$A,0),MATCH(US!$B34,FRED!$1:$1,0))),(SUM(GS34:HD34)))),"")</f>
        <v>13600</v>
      </c>
      <c r="HF34" s="59">
        <f>+IFERROR((IF(ISTEXT(HF$5)=FALSE,(INDEX(FRED!$1:$1048576,MATCH(US!HF$5,FRED!$A:$A,0),MATCH(US!$B34,FRED!$1:$1,0))),(SUM(GT34:HE34)))),"")</f>
        <v>13676</v>
      </c>
      <c r="HG34" s="59">
        <f>+IFERROR((IF(ISTEXT(HG$5)=FALSE,(INDEX(FRED!$1:$1048576,MATCH(US!HG$5,FRED!$A:$A,0),MATCH(US!$B34,FRED!$1:$1,0))),(SUM(GU34:HF34)))),"")</f>
        <v>13379</v>
      </c>
      <c r="HH34" s="59">
        <f>+IFERROR((IF(ISTEXT(HH$5)=FALSE,(INDEX(FRED!$1:$1048576,MATCH(US!HH$5,FRED!$A:$A,0),MATCH(US!$B34,FRED!$1:$1,0))),(SUM(GV34:HG34)))),"")</f>
        <v>13536</v>
      </c>
      <c r="HI34" s="59">
        <f>+IFERROR((IF(ISTEXT(HI$5)=FALSE,(INDEX(FRED!$1:$1048576,MATCH(US!HI$5,FRED!$A:$A,0),MATCH(US!$B34,FRED!$1:$1,0))),(SUM(GW34:HH34)))),"")</f>
        <v>14422</v>
      </c>
      <c r="HJ34" s="59">
        <f>+IFERROR((IF(ISTEXT(HJ$5)=FALSE,(INDEX(FRED!$1:$1048576,MATCH(US!HJ$5,FRED!$A:$A,0),MATCH(US!$B34,FRED!$1:$1,0))),(SUM(GX34:HI34)))),"")</f>
        <v>13620</v>
      </c>
      <c r="HK34" s="59">
        <f>+IFERROR((IF(ISTEXT(HK$5)=FALSE,(INDEX(FRED!$1:$1048576,MATCH(US!HK$5,FRED!$A:$A,0),MATCH(US!$B34,FRED!$1:$1,0))),(SUM(GY34:HJ34)))),"")</f>
        <v>13196</v>
      </c>
      <c r="HL34" s="59">
        <f>+IFERROR((IF(ISTEXT(HL$5)=FALSE,(INDEX(FRED!$1:$1048576,MATCH(US!HL$5,FRED!$A:$A,0),MATCH(US!$B34,FRED!$1:$1,0))),(SUM(GZ34:HK34)))),"")</f>
        <v>14034</v>
      </c>
      <c r="HM34" s="59">
        <f>+IFERROR((IF(ISTEXT(HM$5)=FALSE,(INDEX(FRED!$1:$1048576,MATCH(US!HM$5,FRED!$A:$A,0),MATCH(US!$B34,FRED!$1:$1,0))),(SUM(HA34:HL34)))),"")</f>
        <v>13284</v>
      </c>
      <c r="HN34" s="59">
        <f>+IFERROR((IF(ISTEXT(HN$5)=FALSE,(INDEX(FRED!$1:$1048576,MATCH(US!HN$5,FRED!$A:$A,0),MATCH(US!$B34,FRED!$1:$1,0))),(SUM(HB34:HM34)))),"")</f>
        <v>14977</v>
      </c>
      <c r="HO34" s="59">
        <f>+IFERROR((IF(ISTEXT(HO$5)=FALSE,(INDEX(FRED!$1:$1048576,MATCH(US!HO$5,FRED!$A:$A,0),MATCH(US!$B34,FRED!$1:$1,0))),(SUM(HC34:HN34)))),"")</f>
        <v>14129</v>
      </c>
      <c r="HP34" s="60">
        <f>+IFERROR((IF(ISTEXT(HP$5)=FALSE,(INDEX(FRED!$1:$1048576,MATCH(US!HP$5,FRED!$A:$A,0),MATCH(US!$B34,FRED!$1:$1,0))),(SUM(HD34:HO34)))),"")</f>
        <v>164947</v>
      </c>
      <c r="HQ34" s="59">
        <f>+IFERROR((IF(ISTEXT(HQ$5)=FALSE,(INDEX(FRED!$1:$1048576,MATCH(US!HQ$5,FRED!$A:$A,0),MATCH(US!$B34,FRED!$1:$1,0))),(SUM(HE34:HP34)))),"")</f>
        <v>13031</v>
      </c>
      <c r="HR34" s="59">
        <f>+IFERROR((IF(ISTEXT(HR$5)=FALSE,(INDEX(FRED!$1:$1048576,MATCH(US!HR$5,FRED!$A:$A,0),MATCH(US!$B34,FRED!$1:$1,0))),(SUM(HF34:HQ34)))),"")</f>
        <v>12983</v>
      </c>
      <c r="HS34" s="59">
        <f>+IFERROR((IF(ISTEXT(HS$5)=FALSE,(INDEX(FRED!$1:$1048576,MATCH(US!HS$5,FRED!$A:$A,0),MATCH(US!$B34,FRED!$1:$1,0))),(SUM(HG34:HR34)))),"")</f>
        <v>13983</v>
      </c>
      <c r="HT34" s="59">
        <f>+IFERROR((IF(ISTEXT(HT$5)=FALSE,(INDEX(FRED!$1:$1048576,MATCH(US!HT$5,FRED!$A:$A,0),MATCH(US!$B34,FRED!$1:$1,0))),(SUM(HH34:HS34)))),"")</f>
        <v>14831</v>
      </c>
      <c r="HU34" s="59">
        <f>+IFERROR((IF(ISTEXT(HU$5)=FALSE,(INDEX(FRED!$1:$1048576,MATCH(US!HU$5,FRED!$A:$A,0),MATCH(US!$B34,FRED!$1:$1,0))),(SUM(HI34:HT34)))),"")</f>
        <v>14170</v>
      </c>
      <c r="HV34" s="59">
        <f>+IFERROR((IF(ISTEXT(HV$5)=FALSE,(INDEX(FRED!$1:$1048576,MATCH(US!HV$5,FRED!$A:$A,0),MATCH(US!$B34,FRED!$1:$1,0))),(SUM(HJ34:HU34)))),"")</f>
        <v>13817</v>
      </c>
      <c r="HW34" s="59">
        <f>+IFERROR((IF(ISTEXT(HW$5)=FALSE,(INDEX(FRED!$1:$1048576,MATCH(US!HW$5,FRED!$A:$A,0),MATCH(US!$B34,FRED!$1:$1,0))),(SUM(HK34:HV34)))),"")</f>
        <v>13207</v>
      </c>
      <c r="HX34" s="59">
        <f>+IFERROR((IF(ISTEXT(HX$5)=FALSE,(INDEX(FRED!$1:$1048576,MATCH(US!HX$5,FRED!$A:$A,0),MATCH(US!$B34,FRED!$1:$1,0))),(SUM(HL34:HW34)))),"")</f>
        <v>13840</v>
      </c>
      <c r="HY34" s="59">
        <f>+IFERROR((IF(ISTEXT(HY$5)=FALSE,(INDEX(FRED!$1:$1048576,MATCH(US!HY$5,FRED!$A:$A,0),MATCH(US!$B34,FRED!$1:$1,0))),(SUM(HM34:HX34)))),"")</f>
        <v>14302</v>
      </c>
      <c r="HZ34" s="59">
        <f>+IFERROR((IF(ISTEXT(HZ$5)=FALSE,(INDEX(FRED!$1:$1048576,MATCH(US!HZ$5,FRED!$A:$A,0),MATCH(US!$B34,FRED!$1:$1,0))),(SUM(HN34:HY34)))),"")</f>
        <v>13914</v>
      </c>
      <c r="IA34" s="59">
        <f>+IFERROR((IF(ISTEXT(IA$5)=FALSE,(INDEX(FRED!$1:$1048576,MATCH(US!IA$5,FRED!$A:$A,0),MATCH(US!$B34,FRED!$1:$1,0))),(SUM(HO34:HZ34)))),"")</f>
        <v>14079</v>
      </c>
      <c r="IB34" s="59">
        <f>+IFERROR((IF(ISTEXT(IB$5)=FALSE,(INDEX(FRED!$1:$1048576,MATCH(US!IB$5,FRED!$A:$A,0),MATCH(US!$B34,FRED!$1:$1,0))),(SUM(HP34:IA34)))),"")</f>
        <v>14366</v>
      </c>
      <c r="IC34" s="60">
        <f>+IFERROR((IF(ISTEXT(IC$5)=FALSE,(INDEX(FRED!$1:$1048576,MATCH(US!IC$5,FRED!$A:$A,0),MATCH(US!$B34,FRED!$1:$1,0))),(SUM(HQ34:IB34)))),"")</f>
        <v>166523</v>
      </c>
      <c r="ID34" s="59">
        <f>+IFERROR((IF(ISTEXT(ID$5)=FALSE,(INDEX(FRED!$1:$1048576,MATCH(US!ID$5,FRED!$A:$A,0),MATCH(US!$B34,FRED!$1:$1,0))),(SUM(HR34:IC34)))),"")</f>
        <v>15273</v>
      </c>
      <c r="IE34" s="59">
        <f>+IFERROR((IF(ISTEXT(IE$5)=FALSE,(INDEX(FRED!$1:$1048576,MATCH(US!IE$5,FRED!$A:$A,0),MATCH(US!$B34,FRED!$1:$1,0))),(SUM(HS34:ID34)))),"")</f>
        <v>16618</v>
      </c>
      <c r="IF34" s="59">
        <f>+IFERROR((IF(ISTEXT(IF$5)=FALSE,(INDEX(FRED!$1:$1048576,MATCH(US!IF$5,FRED!$A:$A,0),MATCH(US!$B34,FRED!$1:$1,0))),(SUM(HT34:IE34)))),"")</f>
        <v>14817</v>
      </c>
      <c r="IG34" s="59">
        <f>+IFERROR((IF(ISTEXT(IG$5)=FALSE,(INDEX(FRED!$1:$1048576,MATCH(US!IG$5,FRED!$A:$A,0),MATCH(US!$B34,FRED!$1:$1,0))),(SUM(HU34:IF34)))),"")</f>
        <v>15110</v>
      </c>
      <c r="IH34" s="59">
        <f>+IFERROR((IF(ISTEXT(IH$5)=FALSE,(INDEX(FRED!$1:$1048576,MATCH(US!IH$5,FRED!$A:$A,0),MATCH(US!$B34,FRED!$1:$1,0))),(SUM(HV34:IG34)))),"")</f>
        <v>15867</v>
      </c>
      <c r="II34" s="59">
        <f>+IFERROR((IF(ISTEXT(II$5)=FALSE,(INDEX(FRED!$1:$1048576,MATCH(US!II$5,FRED!$A:$A,0),MATCH(US!$B34,FRED!$1:$1,0))),(SUM(HW34:IH34)))),"")</f>
        <v>17000</v>
      </c>
      <c r="IJ34" s="59">
        <f>+IFERROR((IF(ISTEXT(IJ$5)=FALSE,(INDEX(FRED!$1:$1048576,MATCH(US!IJ$5,FRED!$A:$A,0),MATCH(US!$B34,FRED!$1:$1,0))),(SUM(HX34:II34)))),"")</f>
        <v>16184</v>
      </c>
      <c r="IK34" s="59">
        <f>+IFERROR((IF(ISTEXT(IK$5)=FALSE,(INDEX(FRED!$1:$1048576,MATCH(US!IK$5,FRED!$A:$A,0),MATCH(US!$B34,FRED!$1:$1,0))),(SUM(HY34:IJ34)))),"")</f>
        <v>15900</v>
      </c>
      <c r="IL34" s="59">
        <f>+IFERROR((IF(ISTEXT(IL$5)=FALSE,(INDEX(FRED!$1:$1048576,MATCH(US!IL$5,FRED!$A:$A,0),MATCH(US!$B34,FRED!$1:$1,0))),(SUM(HZ34:IK34)))),"")</f>
        <v>14185</v>
      </c>
      <c r="IM34" s="59">
        <f>+IFERROR((IF(ISTEXT(IM$5)=FALSE,(INDEX(FRED!$1:$1048576,MATCH(US!IM$5,FRED!$A:$A,0),MATCH(US!$B34,FRED!$1:$1,0))),(SUM(IA34:IL34)))),"")</f>
        <v>14297</v>
      </c>
      <c r="IN34" s="59">
        <f>+IFERROR((IF(ISTEXT(IN$5)=FALSE,(INDEX(FRED!$1:$1048576,MATCH(US!IN$5,FRED!$A:$A,0),MATCH(US!$B34,FRED!$1:$1,0))),(SUM(IB34:IM34)))),"")</f>
        <v>13266</v>
      </c>
      <c r="IO34" s="59">
        <f>+IFERROR((IF(ISTEXT(IO$5)=FALSE,(INDEX(FRED!$1:$1048576,MATCH(US!IO$5,FRED!$A:$A,0),MATCH(US!$B34,FRED!$1:$1,0))),(SUM(IC34:IN34)))),"")</f>
        <v>13546</v>
      </c>
      <c r="IP34" s="60">
        <f>+IFERROR((IF(ISTEXT(IP$5)=FALSE,(INDEX(FRED!$1:$1048576,MATCH(US!IP$5,FRED!$A:$A,0),MATCH(US!$B34,FRED!$1:$1,0))),(SUM(ID34:IO34)))),"")</f>
        <v>182063</v>
      </c>
      <c r="IQ34" s="59">
        <f>+IFERROR((IF(ISTEXT(IQ$5)=FALSE,(INDEX(FRED!$1:$1048576,MATCH(US!IQ$5,FRED!$A:$A,0),MATCH(US!$B34,FRED!$1:$1,0))),(SUM(IE34:IP34)))),"")</f>
        <v>13780</v>
      </c>
      <c r="IR34" s="59">
        <f>+IFERROR((IF(ISTEXT(IR$5)=FALSE,(INDEX(FRED!$1:$1048576,MATCH(US!IR$5,FRED!$A:$A,0),MATCH(US!$B34,FRED!$1:$1,0))),(SUM(IF34:IQ34)))),"")</f>
        <v>14828</v>
      </c>
      <c r="IS34" s="59">
        <f>+IFERROR((IF(ISTEXT(IS$5)=FALSE,(INDEX(FRED!$1:$1048576,MATCH(US!IS$5,FRED!$A:$A,0),MATCH(US!$B34,FRED!$1:$1,0))),(SUM(IG34:IR34)))),"")</f>
        <v>15484</v>
      </c>
      <c r="IT34" s="59">
        <f>+IFERROR((IF(ISTEXT(IT$5)=FALSE,(INDEX(FRED!$1:$1048576,MATCH(US!IT$5,FRED!$A:$A,0),MATCH(US!$B34,FRED!$1:$1,0))),(SUM(IH34:IS34)))),"")</f>
        <v>16049</v>
      </c>
      <c r="IU34" s="59">
        <f>+IFERROR((IF(ISTEXT(IU$5)=FALSE,(INDEX(FRED!$1:$1048576,MATCH(US!IU$5,FRED!$A:$A,0),MATCH(US!$B34,FRED!$1:$1,0))),(SUM(II34:IT34)))),"")</f>
        <v>15407</v>
      </c>
      <c r="IV34" s="59">
        <f>+IFERROR((IF(ISTEXT(IV$5)=FALSE,(INDEX(FRED!$1:$1048576,MATCH(US!IV$5,FRED!$A:$A,0),MATCH(US!$B34,FRED!$1:$1,0))),(SUM(IJ34:IU34)))),"")</f>
        <v>15522</v>
      </c>
      <c r="IW34" s="59">
        <f>+IFERROR((IF(ISTEXT(IW$5)=FALSE,(INDEX(FRED!$1:$1048576,MATCH(US!IW$5,FRED!$A:$A,0),MATCH(US!$B34,FRED!$1:$1,0))),(SUM(IK34:IV34)))),"")</f>
        <v>16082</v>
      </c>
      <c r="IX34" s="59">
        <f>+IFERROR((IF(ISTEXT(IX$5)=FALSE,(INDEX(FRED!$1:$1048576,MATCH(US!IX$5,FRED!$A:$A,0),MATCH(US!$B34,FRED!$1:$1,0))),(SUM(IL34:IW34)))),"")</f>
        <v>15353</v>
      </c>
      <c r="IY34" s="59">
        <f>+IFERROR((IF(ISTEXT(IY$5)=FALSE,(INDEX(FRED!$1:$1048576,MATCH(US!IY$5,FRED!$A:$A,0),MATCH(US!$B34,FRED!$1:$1,0))),(SUM(IM34:IX34)))),"")</f>
        <v>16614</v>
      </c>
      <c r="IZ34" s="59">
        <f>+IFERROR((IF(ISTEXT(IZ$5)=FALSE,(INDEX(FRED!$1:$1048576,MATCH(US!IZ$5,FRED!$A:$A,0),MATCH(US!$B34,FRED!$1:$1,0))),(SUM(IN34:IY34)))),"")</f>
        <v>17181</v>
      </c>
      <c r="JA34" s="59">
        <f>+IFERROR((IF(ISTEXT(JA$5)=FALSE,(INDEX(FRED!$1:$1048576,MATCH(US!JA$5,FRED!$A:$A,0),MATCH(US!$B34,FRED!$1:$1,0))),(SUM(IO34:IZ34)))),"")</f>
        <v>17885</v>
      </c>
      <c r="JB34" s="59">
        <f>+IFERROR((IF(ISTEXT(JB$5)=FALSE,(INDEX(FRED!$1:$1048576,MATCH(US!JB$5,FRED!$A:$A,0),MATCH(US!$B34,FRED!$1:$1,0))),(SUM(IP34:JA34)))),"")</f>
        <v>17313</v>
      </c>
      <c r="JC34" s="60">
        <f>+IFERROR((IF(ISTEXT(JC$5)=FALSE,(INDEX(FRED!$1:$1048576,MATCH(US!JC$5,FRED!$A:$A,0),MATCH(US!$B34,FRED!$1:$1,0))),(SUM(IQ34:JB34)))),"")</f>
        <v>191498</v>
      </c>
      <c r="JD34" s="59">
        <f>+IFERROR((IF(ISTEXT(JD$5)=FALSE,(INDEX(FRED!$1:$1048576,MATCH(US!JD$5,FRED!$A:$A,0),MATCH(US!$B34,FRED!$1:$1,0))),(SUM(IR34:JC34)))),"")</f>
        <v>18536</v>
      </c>
      <c r="JE34" s="59">
        <f>+IFERROR((IF(ISTEXT(JE$5)=FALSE,(INDEX(FRED!$1:$1048576,MATCH(US!JE$5,FRED!$A:$A,0),MATCH(US!$B34,FRED!$1:$1,0))),(SUM(IS34:JD34)))),"")</f>
        <v>18456</v>
      </c>
      <c r="JF34" s="59">
        <f>+IFERROR((IF(ISTEXT(JF$5)=FALSE,(INDEX(FRED!$1:$1048576,MATCH(US!JF$5,FRED!$A:$A,0),MATCH(US!$B34,FRED!$1:$1,0))),(SUM(IT34:JE34)))),"")</f>
        <v>18346</v>
      </c>
      <c r="JG34" s="59">
        <f>+IFERROR((IF(ISTEXT(JG$5)=FALSE,(INDEX(FRED!$1:$1048576,MATCH(US!JG$5,FRED!$A:$A,0),MATCH(US!$B34,FRED!$1:$1,0))),(SUM(IU34:JF34)))),"")</f>
        <v>18565</v>
      </c>
      <c r="JH34" s="59">
        <f>+IFERROR((IF(ISTEXT(JH$5)=FALSE,(INDEX(FRED!$1:$1048576,MATCH(US!JH$5,FRED!$A:$A,0),MATCH(US!$B34,FRED!$1:$1,0))),(SUM(IV34:JG34)))),"")</f>
        <v>18613</v>
      </c>
      <c r="JI34" s="59">
        <f>+IFERROR((IF(ISTEXT(JI$5)=FALSE,(INDEX(FRED!$1:$1048576,MATCH(US!JI$5,FRED!$A:$A,0),MATCH(US!$B34,FRED!$1:$1,0))),(SUM(IW34:JH34)))),"")</f>
        <v>18344</v>
      </c>
      <c r="JJ34" s="59">
        <f>+IFERROR((IF(ISTEXT(JJ$5)=FALSE,(INDEX(FRED!$1:$1048576,MATCH(US!JJ$5,FRED!$A:$A,0),MATCH(US!$B34,FRED!$1:$1,0))),(SUM(IX34:JI34)))),"")</f>
        <v>18813</v>
      </c>
      <c r="JK34" s="59">
        <f>+IFERROR((IF(ISTEXT(JK$5)=FALSE,(INDEX(FRED!$1:$1048576,MATCH(US!JK$5,FRED!$A:$A,0),MATCH(US!$B34,FRED!$1:$1,0))),(SUM(IY34:JJ34)))),"")</f>
        <v>17905</v>
      </c>
      <c r="JL34" s="59">
        <f>+IFERROR((IF(ISTEXT(JL$5)=FALSE,(INDEX(FRED!$1:$1048576,MATCH(US!JL$5,FRED!$A:$A,0),MATCH(US!$B34,FRED!$1:$1,0))),(SUM(IZ34:JK34)))),"")</f>
        <v>18434</v>
      </c>
      <c r="JM34" s="59">
        <f>+IFERROR((IF(ISTEXT(JM$5)=FALSE,(INDEX(FRED!$1:$1048576,MATCH(US!JM$5,FRED!$A:$A,0),MATCH(US!$B34,FRED!$1:$1,0))),(SUM(JA34:JL34)))),"")</f>
        <v>18225</v>
      </c>
      <c r="JN34" s="59">
        <f>+IFERROR((IF(ISTEXT(JN$5)=FALSE,(INDEX(FRED!$1:$1048576,MATCH(US!JN$5,FRED!$A:$A,0),MATCH(US!$B34,FRED!$1:$1,0))),(SUM(JB34:JM34)))),"")</f>
        <v>18308</v>
      </c>
      <c r="JO34" s="59">
        <f>+IFERROR((IF(ISTEXT(JO$5)=FALSE,(INDEX(FRED!$1:$1048576,MATCH(US!JO$5,FRED!$A:$A,0),MATCH(US!$B34,FRED!$1:$1,0))),(SUM(JC34:JN34)))),"")</f>
        <v>17911</v>
      </c>
      <c r="JP34" s="60">
        <f>+IFERROR((IF(ISTEXT(JP$5)=FALSE,(INDEX(FRED!$1:$1048576,MATCH(US!JP$5,FRED!$A:$A,0),MATCH(US!$B34,FRED!$1:$1,0))),(SUM(JD34:JO34)))),"")</f>
        <v>220456</v>
      </c>
      <c r="JQ34" s="59">
        <f>+IFERROR((IF(ISTEXT(JQ$5)=FALSE,(INDEX(FRED!$1:$1048576,MATCH(US!JQ$5,FRED!$A:$A,0),MATCH(US!$B34,FRED!$1:$1,0))),(SUM(JE34:JP34)))),"")</f>
        <v>18514</v>
      </c>
      <c r="JR34" s="59">
        <f>+IFERROR((IF(ISTEXT(JR$5)=FALSE,(INDEX(FRED!$1:$1048576,MATCH(US!JR$5,FRED!$A:$A,0),MATCH(US!$B34,FRED!$1:$1,0))),(SUM(JF34:JQ34)))),"")</f>
        <v>18619</v>
      </c>
      <c r="JS34" s="59">
        <f>+IFERROR((IF(ISTEXT(JS$5)=FALSE,(INDEX(FRED!$1:$1048576,MATCH(US!JS$5,FRED!$A:$A,0),MATCH(US!$B34,FRED!$1:$1,0))),(SUM(JG34:JR34)))),"")</f>
        <v>19639</v>
      </c>
      <c r="JT34" s="59">
        <f>+IFERROR((IF(ISTEXT(JT$5)=FALSE,(INDEX(FRED!$1:$1048576,MATCH(US!JT$5,FRED!$A:$A,0),MATCH(US!$B34,FRED!$1:$1,0))),(SUM(JH34:JS34)))),"")</f>
        <v>19661</v>
      </c>
      <c r="JU34" s="59">
        <f>+IFERROR((IF(ISTEXT(JU$5)=FALSE,(INDEX(FRED!$1:$1048576,MATCH(US!JU$5,FRED!$A:$A,0),MATCH(US!$B34,FRED!$1:$1,0))),(SUM(JI34:JT34)))),"")</f>
        <v>20279</v>
      </c>
      <c r="JV34" s="59">
        <f>+IFERROR((IF(ISTEXT(JV$5)=FALSE,(INDEX(FRED!$1:$1048576,MATCH(US!JV$5,FRED!$A:$A,0),MATCH(US!$B34,FRED!$1:$1,0))),(SUM(JJ34:JU34)))),"")</f>
        <v>19212</v>
      </c>
      <c r="JW34" s="59">
        <f>+IFERROR((IF(ISTEXT(JW$5)=FALSE,(INDEX(FRED!$1:$1048576,MATCH(US!JW$5,FRED!$A:$A,0),MATCH(US!$B34,FRED!$1:$1,0))),(SUM(JK34:JV34)))),"")</f>
        <v>19247</v>
      </c>
      <c r="JX34" s="59">
        <f>+IFERROR((IF(ISTEXT(JX$5)=FALSE,(INDEX(FRED!$1:$1048576,MATCH(US!JX$5,FRED!$A:$A,0),MATCH(US!$B34,FRED!$1:$1,0))),(SUM(JL34:JW34)))),"")</f>
        <v>19906</v>
      </c>
      <c r="JY34" s="59">
        <f>+IFERROR((IF(ISTEXT(JY$5)=FALSE,(INDEX(FRED!$1:$1048576,MATCH(US!JY$5,FRED!$A:$A,0),MATCH(US!$B34,FRED!$1:$1,0))),(SUM(JM34:JX34)))),"")</f>
        <v>19967</v>
      </c>
      <c r="JZ34" s="59">
        <f>+IFERROR((IF(ISTEXT(JZ$5)=FALSE,(INDEX(FRED!$1:$1048576,MATCH(US!JZ$5,FRED!$A:$A,0),MATCH(US!$B34,FRED!$1:$1,0))),(SUM(JN34:JY34)))),"")</f>
        <v>19680</v>
      </c>
      <c r="KA34" s="59">
        <f>+IFERROR((IF(ISTEXT(KA$5)=FALSE,(INDEX(FRED!$1:$1048576,MATCH(US!KA$5,FRED!$A:$A,0),MATCH(US!$B34,FRED!$1:$1,0))),(SUM(JO34:JZ34)))),"")</f>
        <v>20099</v>
      </c>
      <c r="KB34" s="59">
        <f>+IFERROR((IF(ISTEXT(KB$5)=FALSE,(INDEX(FRED!$1:$1048576,MATCH(US!KB$5,FRED!$A:$A,0),MATCH(US!$B34,FRED!$1:$1,0))),(SUM(JP34:KA34)))),"")</f>
        <v>20374</v>
      </c>
      <c r="KC34" s="60">
        <f>+IFERROR((IF(ISTEXT(KC$5)=FALSE,(INDEX(FRED!$1:$1048576,MATCH(US!KC$5,FRED!$A:$A,0),MATCH(US!$B34,FRED!$1:$1,0))),(SUM(JQ34:KB34)))),"")</f>
        <v>235197</v>
      </c>
      <c r="KD34" s="59">
        <f>+IFERROR((IF(ISTEXT(KD$5)=FALSE,(INDEX(FRED!$1:$1048576,MATCH(US!KD$5,FRED!$A:$A,0),MATCH(US!$B34,FRED!$1:$1,0))),(SUM(JR34:KC34)))),"")</f>
        <v>20232</v>
      </c>
      <c r="KE34" s="59">
        <f>+IFERROR((IF(ISTEXT(KE$5)=FALSE,(INDEX(FRED!$1:$1048576,MATCH(US!KE$5,FRED!$A:$A,0),MATCH(US!$B34,FRED!$1:$1,0))),(SUM(JS34:KD34)))),"")</f>
        <v>20869</v>
      </c>
      <c r="KF34" s="59">
        <f>+IFERROR((IF(ISTEXT(KF$5)=FALSE,(INDEX(FRED!$1:$1048576,MATCH(US!KF$5,FRED!$A:$A,0),MATCH(US!$B34,FRED!$1:$1,0))),(SUM(JT34:KE34)))),"")</f>
        <v>21013</v>
      </c>
      <c r="KG34" s="59">
        <f>+IFERROR((IF(ISTEXT(KG$5)=FALSE,(INDEX(FRED!$1:$1048576,MATCH(US!KG$5,FRED!$A:$A,0),MATCH(US!$B34,FRED!$1:$1,0))),(SUM(JU34:KF34)))),"")</f>
        <v>21727</v>
      </c>
      <c r="KH34" s="59">
        <f>+IFERROR((IF(ISTEXT(KH$5)=FALSE,(INDEX(FRED!$1:$1048576,MATCH(US!KH$5,FRED!$A:$A,0),MATCH(US!$B34,FRED!$1:$1,0))),(SUM(JV34:KG34)))),"")</f>
        <v>22249</v>
      </c>
      <c r="KI34" s="59">
        <f>+IFERROR((IF(ISTEXT(KI$5)=FALSE,(INDEX(FRED!$1:$1048576,MATCH(US!KI$5,FRED!$A:$A,0),MATCH(US!$B34,FRED!$1:$1,0))),(SUM(JW34:KH34)))),"")</f>
        <v>24001</v>
      </c>
      <c r="KJ34" s="59">
        <f>+IFERROR((IF(ISTEXT(KJ$5)=FALSE,(INDEX(FRED!$1:$1048576,MATCH(US!KJ$5,FRED!$A:$A,0),MATCH(US!$B34,FRED!$1:$1,0))),(SUM(JX34:KI34)))),"")</f>
        <v>24691</v>
      </c>
      <c r="KK34" s="59">
        <f>+IFERROR((IF(ISTEXT(KK$5)=FALSE,(INDEX(FRED!$1:$1048576,MATCH(US!KK$5,FRED!$A:$A,0),MATCH(US!$B34,FRED!$1:$1,0))),(SUM(JY34:KJ34)))),"")</f>
        <v>24467</v>
      </c>
      <c r="KL34" s="59">
        <f>+IFERROR((IF(ISTEXT(KL$5)=FALSE,(INDEX(FRED!$1:$1048576,MATCH(US!KL$5,FRED!$A:$A,0),MATCH(US!$B34,FRED!$1:$1,0))),(SUM(JZ34:KK34)))),"")</f>
        <v>24597</v>
      </c>
      <c r="KM34" s="59">
        <f>+IFERROR((IF(ISTEXT(KM$5)=FALSE,(INDEX(FRED!$1:$1048576,MATCH(US!KM$5,FRED!$A:$A,0),MATCH(US!$B34,FRED!$1:$1,0))),(SUM(KA34:KL34)))),"")</f>
        <v>24878</v>
      </c>
      <c r="KN34" s="59">
        <f>+IFERROR((IF(ISTEXT(KN$5)=FALSE,(INDEX(FRED!$1:$1048576,MATCH(US!KN$5,FRED!$A:$A,0),MATCH(US!$B34,FRED!$1:$1,0))),(SUM(KB34:KM34)))),"")</f>
        <v>24622</v>
      </c>
      <c r="KO34" s="59">
        <f>+IFERROR((IF(ISTEXT(KO$5)=FALSE,(INDEX(FRED!$1:$1048576,MATCH(US!KO$5,FRED!$A:$A,0),MATCH(US!$B34,FRED!$1:$1,0))),(SUM(KC34:KN34)))),"")</f>
        <v>24380</v>
      </c>
      <c r="KP34" s="60">
        <f>+IFERROR((IF(ISTEXT(KP$5)=FALSE,(INDEX(FRED!$1:$1048576,MATCH(US!KP$5,FRED!$A:$A,0),MATCH(US!$B34,FRED!$1:$1,0))),(SUM(KD34:KO34)))),"")</f>
        <v>277726</v>
      </c>
      <c r="KQ34" s="59">
        <f>+IFERROR((IF(ISTEXT(KQ$5)=FALSE,(INDEX(FRED!$1:$1048576,MATCH(US!KQ$5,FRED!$A:$A,0),MATCH(US!$B34,FRED!$1:$1,0))),(SUM(KE34:KP34)))),"")</f>
        <v>23853</v>
      </c>
      <c r="KR34" s="59">
        <f>+IFERROR((IF(ISTEXT(KR$5)=FALSE,(INDEX(FRED!$1:$1048576,MATCH(US!KR$5,FRED!$A:$A,0),MATCH(US!$B34,FRED!$1:$1,0))),(SUM(KF34:KQ34)))),"")</f>
        <v>24946</v>
      </c>
      <c r="KS34" s="59">
        <f>+IFERROR((IF(ISTEXT(KS$5)=FALSE,(INDEX(FRED!$1:$1048576,MATCH(US!KS$5,FRED!$A:$A,0),MATCH(US!$B34,FRED!$1:$1,0))),(SUM(KG34:KR34)))),"")</f>
        <v>25639</v>
      </c>
      <c r="KT34" s="59">
        <f>+IFERROR((IF(ISTEXT(KT$5)=FALSE,(INDEX(FRED!$1:$1048576,MATCH(US!KT$5,FRED!$A:$A,0),MATCH(US!$B34,FRED!$1:$1,0))),(SUM(KH34:KS34)))),"")</f>
        <v>25700</v>
      </c>
      <c r="KU34" s="59">
        <f>+IFERROR((IF(ISTEXT(KU$5)=FALSE,(INDEX(FRED!$1:$1048576,MATCH(US!KU$5,FRED!$A:$A,0),MATCH(US!$B34,FRED!$1:$1,0))),(SUM(KI34:KT34)))),"")</f>
        <v>26164</v>
      </c>
      <c r="KV34" s="59">
        <f>+IFERROR((IF(ISTEXT(KV$5)=FALSE,(INDEX(FRED!$1:$1048576,MATCH(US!KV$5,FRED!$A:$A,0),MATCH(US!$B34,FRED!$1:$1,0))),(SUM(KJ34:KU34)))),"")</f>
        <v>26883</v>
      </c>
      <c r="KW34" s="59">
        <f>+IFERROR((IF(ISTEXT(KW$5)=FALSE,(INDEX(FRED!$1:$1048576,MATCH(US!KW$5,FRED!$A:$A,0),MATCH(US!$B34,FRED!$1:$1,0))),(SUM(KK34:KV34)))),"")</f>
        <v>26097</v>
      </c>
      <c r="KX34" s="59">
        <f>+IFERROR((IF(ISTEXT(KX$5)=FALSE,(INDEX(FRED!$1:$1048576,MATCH(US!KX$5,FRED!$A:$A,0),MATCH(US!$B34,FRED!$1:$1,0))),(SUM(KL34:KW34)))),"")</f>
        <v>26684</v>
      </c>
      <c r="KY34" s="59">
        <f>+IFERROR((IF(ISTEXT(KY$5)=FALSE,(INDEX(FRED!$1:$1048576,MATCH(US!KY$5,FRED!$A:$A,0),MATCH(US!$B34,FRED!$1:$1,0))),(SUM(KM34:KX34)))),"")</f>
        <v>27363</v>
      </c>
      <c r="KZ34" s="59">
        <f>+IFERROR((IF(ISTEXT(KZ$5)=FALSE,(INDEX(FRED!$1:$1048576,MATCH(US!KZ$5,FRED!$A:$A,0),MATCH(US!$B34,FRED!$1:$1,0))),(SUM(KN34:KY34)))),"")</f>
        <v>28631</v>
      </c>
      <c r="LA34" s="59">
        <f>+IFERROR((IF(ISTEXT(LA$5)=FALSE,(INDEX(FRED!$1:$1048576,MATCH(US!LA$5,FRED!$A:$A,0),MATCH(US!$B34,FRED!$1:$1,0))),(SUM(KO34:KZ34)))),"")</f>
        <v>29528</v>
      </c>
      <c r="LB34" s="59">
        <f>+IFERROR((IF(ISTEXT(LB$5)=FALSE,(INDEX(FRED!$1:$1048576,MATCH(US!LB$5,FRED!$A:$A,0),MATCH(US!$B34,FRED!$1:$1,0))),(SUM(KP34:LA34)))),"")</f>
        <v>29708</v>
      </c>
      <c r="LC34" s="60">
        <f>+IFERROR((IF(ISTEXT(LC$5)=FALSE,(INDEX(FRED!$1:$1048576,MATCH(US!LC$5,FRED!$A:$A,0),MATCH(US!$B34,FRED!$1:$1,0))),(SUM(KQ34:LB34)))),"")</f>
        <v>321196</v>
      </c>
      <c r="LD34" s="59">
        <f>+IFERROR((IF(ISTEXT(LD$5)=FALSE,(INDEX(FRED!$1:$1048576,MATCH(US!LD$5,FRED!$A:$A,0),MATCH(US!$B34,FRED!$1:$1,0))),(SUM(KR34:LC34)))),"")</f>
        <v>28218</v>
      </c>
      <c r="LE34" s="59">
        <f>+IFERROR((IF(ISTEXT(LE$5)=FALSE,(INDEX(FRED!$1:$1048576,MATCH(US!LE$5,FRED!$A:$A,0),MATCH(US!$B34,FRED!$1:$1,0))),(SUM(KS34:LD34)))),"")</f>
        <v>29806</v>
      </c>
      <c r="LF34" s="59">
        <f>+IFERROR((IF(ISTEXT(LF$5)=FALSE,(INDEX(FRED!$1:$1048576,MATCH(US!LF$5,FRED!$A:$A,0),MATCH(US!$B34,FRED!$1:$1,0))),(SUM(KT34:LE34)))),"")</f>
        <v>29671</v>
      </c>
      <c r="LG34" s="59">
        <f>+IFERROR((IF(ISTEXT(LG$5)=FALSE,(INDEX(FRED!$1:$1048576,MATCH(US!LG$5,FRED!$A:$A,0),MATCH(US!$B34,FRED!$1:$1,0))),(SUM(KU34:LF34)))),"")</f>
        <v>30869</v>
      </c>
      <c r="LH34" s="59">
        <f>+IFERROR((IF(ISTEXT(LH$5)=FALSE,(INDEX(FRED!$1:$1048576,MATCH(US!LH$5,FRED!$A:$A,0),MATCH(US!$B34,FRED!$1:$1,0))),(SUM(KV34:LG34)))),"")</f>
        <v>30537</v>
      </c>
      <c r="LI34" s="59">
        <f>+IFERROR((IF(ISTEXT(LI$5)=FALSE,(INDEX(FRED!$1:$1048576,MATCH(US!LI$5,FRED!$A:$A,0),MATCH(US!$B34,FRED!$1:$1,0))),(SUM(KW34:LH34)))),"")</f>
        <v>30103</v>
      </c>
      <c r="LJ34" s="59">
        <f>+IFERROR((IF(ISTEXT(LJ$5)=FALSE,(INDEX(FRED!$1:$1048576,MATCH(US!LJ$5,FRED!$A:$A,0),MATCH(US!$B34,FRED!$1:$1,0))),(SUM(KX34:LI34)))),"")</f>
        <v>32652</v>
      </c>
      <c r="LK34" s="59">
        <f>+IFERROR((IF(ISTEXT(LK$5)=FALSE,(INDEX(FRED!$1:$1048576,MATCH(US!LK$5,FRED!$A:$A,0),MATCH(US!$B34,FRED!$1:$1,0))),(SUM(KY34:LJ34)))),"")</f>
        <v>32499</v>
      </c>
      <c r="LL34" s="59">
        <f>+IFERROR((IF(ISTEXT(LL$5)=FALSE,(INDEX(FRED!$1:$1048576,MATCH(US!LL$5,FRED!$A:$A,0),MATCH(US!$B34,FRED!$1:$1,0))),(SUM(KZ34:LK34)))),"")</f>
        <v>33520</v>
      </c>
      <c r="LM34" s="59">
        <f>+IFERROR((IF(ISTEXT(LM$5)=FALSE,(INDEX(FRED!$1:$1048576,MATCH(US!LM$5,FRED!$A:$A,0),MATCH(US!$B34,FRED!$1:$1,0))),(SUM(LA34:LL34)))),"")</f>
        <v>33637</v>
      </c>
      <c r="LN34" s="59">
        <f>+IFERROR((IF(ISTEXT(LN$5)=FALSE,(INDEX(FRED!$1:$1048576,MATCH(US!LN$5,FRED!$A:$A,0),MATCH(US!$B34,FRED!$1:$1,0))),(SUM(LB34:LM34)))),"")</f>
        <v>32556</v>
      </c>
      <c r="LO34" s="59">
        <f>+IFERROR((IF(ISTEXT(LO$5)=FALSE,(INDEX(FRED!$1:$1048576,MATCH(US!LO$5,FRED!$A:$A,0),MATCH(US!$B34,FRED!$1:$1,0))),(SUM(LC34:LN34)))),"")</f>
        <v>31720</v>
      </c>
      <c r="LP34" s="60">
        <f>+IFERROR((IF(ISTEXT(LP$5)=FALSE,(INDEX(FRED!$1:$1048576,MATCH(US!LP$5,FRED!$A:$A,0),MATCH(US!$B34,FRED!$1:$1,0))),(SUM(LD34:LO34)))),"")</f>
        <v>375788</v>
      </c>
      <c r="LQ34" s="59">
        <f>+IFERROR((IF(ISTEXT(LQ$5)=FALSE,(INDEX(FRED!$1:$1048576,MATCH(US!LQ$5,FRED!$A:$A,0),MATCH(US!$B34,FRED!$1:$1,0))),(SUM(LE34:LP34)))),"")</f>
        <v>31871</v>
      </c>
      <c r="LR34" s="59">
        <f>+IFERROR((IF(ISTEXT(LR$5)=FALSE,(INDEX(FRED!$1:$1048576,MATCH(US!LR$5,FRED!$A:$A,0),MATCH(US!$B34,FRED!$1:$1,0))),(SUM(LF34:LQ34)))),"")</f>
        <v>31727</v>
      </c>
      <c r="LS34" s="59">
        <f>+IFERROR((IF(ISTEXT(LS$5)=FALSE,(INDEX(FRED!$1:$1048576,MATCH(US!LS$5,FRED!$A:$A,0),MATCH(US!$B34,FRED!$1:$1,0))),(SUM(LG34:LR34)))),"")</f>
        <v>32276</v>
      </c>
      <c r="LT34" s="59">
        <f>+IFERROR((IF(ISTEXT(LT$5)=FALSE,(INDEX(FRED!$1:$1048576,MATCH(US!LT$5,FRED!$A:$A,0),MATCH(US!$B34,FRED!$1:$1,0))),(SUM(LH34:LS34)))),"")</f>
        <v>32663</v>
      </c>
      <c r="LU34" s="59">
        <f>+IFERROR((IF(ISTEXT(LU$5)=FALSE,(INDEX(FRED!$1:$1048576,MATCH(US!LU$5,FRED!$A:$A,0),MATCH(US!$B34,FRED!$1:$1,0))),(SUM(LI34:LT34)))),"")</f>
        <v>32514</v>
      </c>
      <c r="LV34" s="59">
        <f>+IFERROR((IF(ISTEXT(LV$5)=FALSE,(INDEX(FRED!$1:$1048576,MATCH(US!LV$5,FRED!$A:$A,0),MATCH(US!$B34,FRED!$1:$1,0))),(SUM(LJ34:LU34)))),"")</f>
        <v>32707</v>
      </c>
      <c r="LW34" s="59">
        <f>+IFERROR((IF(ISTEXT(LW$5)=FALSE,(INDEX(FRED!$1:$1048576,MATCH(US!LW$5,FRED!$A:$A,0),MATCH(US!$B34,FRED!$1:$1,0))),(SUM(LK34:LV34)))),"")</f>
        <v>33466</v>
      </c>
      <c r="LX34" s="59">
        <f>+IFERROR((IF(ISTEXT(LX$5)=FALSE,(INDEX(FRED!$1:$1048576,MATCH(US!LX$5,FRED!$A:$A,0),MATCH(US!$B34,FRED!$1:$1,0))),(SUM(LL34:LW34)))),"")</f>
        <v>34287</v>
      </c>
      <c r="LY34" s="59">
        <f>+IFERROR((IF(ISTEXT(LY$5)=FALSE,(INDEX(FRED!$1:$1048576,MATCH(US!LY$5,FRED!$A:$A,0),MATCH(US!$B34,FRED!$1:$1,0))),(SUM(LM34:LX34)))),"")</f>
        <v>35048</v>
      </c>
      <c r="LZ34" s="59">
        <f>+IFERROR((IF(ISTEXT(LZ$5)=FALSE,(INDEX(FRED!$1:$1048576,MATCH(US!LZ$5,FRED!$A:$A,0),MATCH(US!$B34,FRED!$1:$1,0))),(SUM(LN34:LY34)))),"")</f>
        <v>35719</v>
      </c>
      <c r="MA34" s="59">
        <f>+IFERROR((IF(ISTEXT(MA$5)=FALSE,(INDEX(FRED!$1:$1048576,MATCH(US!MA$5,FRED!$A:$A,0),MATCH(US!$B34,FRED!$1:$1,0))),(SUM(LO34:LZ34)))),"")</f>
        <v>35347</v>
      </c>
      <c r="MB34" s="59">
        <f>+IFERROR((IF(ISTEXT(MB$5)=FALSE,(INDEX(FRED!$1:$1048576,MATCH(US!MB$5,FRED!$A:$A,0),MATCH(US!$B34,FRED!$1:$1,0))),(SUM(LP34:MA34)))),"")</f>
        <v>35065</v>
      </c>
      <c r="MC34" s="60">
        <f>+IFERROR((IF(ISTEXT(MC$5)=FALSE,(INDEX(FRED!$1:$1048576,MATCH(US!MC$5,FRED!$A:$A,0),MATCH(US!$B34,FRED!$1:$1,0))),(SUM(LQ34:MB34)))),"")</f>
        <v>402690</v>
      </c>
      <c r="MD34" s="59">
        <f>+IFERROR((IF(ISTEXT(MD$5)=FALSE,(INDEX(FRED!$1:$1048576,MATCH(US!MD$5,FRED!$A:$A,0),MATCH(US!$B34,FRED!$1:$1,0))),(SUM(LR34:MC34)))),"")</f>
        <v>34784</v>
      </c>
      <c r="ME34" s="59">
        <f>+IFERROR((IF(ISTEXT(ME$5)=FALSE,(INDEX(FRED!$1:$1048576,MATCH(US!ME$5,FRED!$A:$A,0),MATCH(US!$B34,FRED!$1:$1,0))),(SUM(LS34:MD34)))),"")</f>
        <v>0</v>
      </c>
      <c r="MF34" s="59">
        <f>+IFERROR((IF(ISTEXT(MF$5)=FALSE,(INDEX(FRED!$1:$1048576,MATCH(US!MF$5,FRED!$A:$A,0),MATCH(US!$B34,FRED!$1:$1,0))),(SUM(LT34:ME34)))),"")</f>
        <v>0</v>
      </c>
      <c r="MG34" s="59" t="str">
        <f>+IFERROR((IF(ISTEXT(MG$5)=FALSE,(INDEX(FRED!$1:$1048576,MATCH(US!MG$5,FRED!$A:$A,0),MATCH(US!$B34,FRED!$1:$1,0))),(SUM(LU34:MF34)))),"")</f>
        <v/>
      </c>
      <c r="MH34" s="59" t="str">
        <f>+IFERROR((IF(ISTEXT(MH$5)=FALSE,(INDEX(FRED!$1:$1048576,MATCH(US!MH$5,FRED!$A:$A,0),MATCH(US!$B34,FRED!$1:$1,0))),(SUM(LV34:MG34)))),"")</f>
        <v/>
      </c>
      <c r="MI34" s="59" t="str">
        <f>+IFERROR((IF(ISTEXT(MI$5)=FALSE,(INDEX(FRED!$1:$1048576,MATCH(US!MI$5,FRED!$A:$A,0),MATCH(US!$B34,FRED!$1:$1,0))),(SUM(LW34:MH34)))),"")</f>
        <v/>
      </c>
      <c r="MJ34" s="59" t="str">
        <f>+IFERROR((IF(ISTEXT(MJ$5)=FALSE,(INDEX(FRED!$1:$1048576,MATCH(US!MJ$5,FRED!$A:$A,0),MATCH(US!$B34,FRED!$1:$1,0))),(SUM(LX34:MI34)))),"")</f>
        <v/>
      </c>
      <c r="MK34" s="59" t="str">
        <f>+IFERROR((IF(ISTEXT(MK$5)=FALSE,(INDEX(FRED!$1:$1048576,MATCH(US!MK$5,FRED!$A:$A,0),MATCH(US!$B34,FRED!$1:$1,0))),(SUM(LY34:MJ34)))),"")</f>
        <v/>
      </c>
      <c r="ML34" s="59" t="str">
        <f>+IFERROR((IF(ISTEXT(ML$5)=FALSE,(INDEX(FRED!$1:$1048576,MATCH(US!ML$5,FRED!$A:$A,0),MATCH(US!$B34,FRED!$1:$1,0))),(SUM(LZ34:MK34)))),"")</f>
        <v/>
      </c>
      <c r="MM34" s="59" t="str">
        <f>+IFERROR((IF(ISTEXT(MM$5)=FALSE,(INDEX(FRED!$1:$1048576,MATCH(US!MM$5,FRED!$A:$A,0),MATCH(US!$B34,FRED!$1:$1,0))),(SUM(MA34:ML34)))),"")</f>
        <v/>
      </c>
      <c r="MN34" s="59" t="str">
        <f>+IFERROR((IF(ISTEXT(MN$5)=FALSE,(INDEX(FRED!$1:$1048576,MATCH(US!MN$5,FRED!$A:$A,0),MATCH(US!$B34,FRED!$1:$1,0))),(SUM(MB34:MM34)))),"")</f>
        <v/>
      </c>
      <c r="MO34" s="59" t="str">
        <f>+IFERROR((IF(ISTEXT(MO$5)=FALSE,(INDEX(FRED!$1:$1048576,MATCH(US!MO$5,FRED!$A:$A,0),MATCH(US!$B34,FRED!$1:$1,0))),(SUM(MC34:MN34)))),"")</f>
        <v/>
      </c>
      <c r="MP34" s="60">
        <f>+IFERROR((IF(ISTEXT(MP$5)=FALSE,(INDEX(FRED!$1:$1048576,MATCH(US!MP$5,FRED!$A:$A,0),MATCH(US!$B34,FRED!$1:$1,0))),(SUM(MD34:MO34)))),"")</f>
        <v>34784</v>
      </c>
    </row>
    <row r="35" spans="1:354" s="117" customFormat="1" ht="15.95" hidden="1" customHeight="1" outlineLevel="2">
      <c r="A35" s="159"/>
      <c r="B35" s="185" t="s">
        <v>601</v>
      </c>
      <c r="C35" s="209" t="s">
        <v>602</v>
      </c>
      <c r="D35" s="59">
        <f>+IFERROR((IF(ISTEXT(D$5)=FALSE,(INDEX(FRED!$1:$1048576,MATCH(US!D$5,FRED!$A:$A,0),MATCH(US!$B35,FRED!$1:$1,0))),(SUM(#REF!)))),"")</f>
        <v>0</v>
      </c>
      <c r="E35" s="59">
        <f>+IFERROR((IF(ISTEXT(E$5)=FALSE,(INDEX(FRED!$1:$1048576,MATCH(US!E$5,FRED!$A:$A,0),MATCH(US!$B35,FRED!$1:$1,0))),(SUM(#REF!)))),"")</f>
        <v>0</v>
      </c>
      <c r="F35" s="59">
        <f>+IFERROR((IF(ISTEXT(F$5)=FALSE,(INDEX(FRED!$1:$1048576,MATCH(US!F$5,FRED!$A:$A,0),MATCH(US!$B35,FRED!$1:$1,0))),(SUM(#REF!)))),"")</f>
        <v>0</v>
      </c>
      <c r="G35" s="59">
        <f>+IFERROR((IF(ISTEXT(G$5)=FALSE,(INDEX(FRED!$1:$1048576,MATCH(US!G$5,FRED!$A:$A,0),MATCH(US!$B35,FRED!$1:$1,0))),(SUM(#REF!)))),"")</f>
        <v>0</v>
      </c>
      <c r="H35" s="59">
        <f>+IFERROR((IF(ISTEXT(H$5)=FALSE,(INDEX(FRED!$1:$1048576,MATCH(US!H$5,FRED!$A:$A,0),MATCH(US!$B35,FRED!$1:$1,0))),(SUM(#REF!)))),"")</f>
        <v>0</v>
      </c>
      <c r="I35" s="59">
        <f>+IFERROR((IF(ISTEXT(I$5)=FALSE,(INDEX(FRED!$1:$1048576,MATCH(US!I$5,FRED!$A:$A,0),MATCH(US!$B35,FRED!$1:$1,0))),(SUM(#REF!)))),"")</f>
        <v>0</v>
      </c>
      <c r="J35" s="59">
        <f>+IFERROR((IF(ISTEXT(J$5)=FALSE,(INDEX(FRED!$1:$1048576,MATCH(US!J$5,FRED!$A:$A,0),MATCH(US!$B35,FRED!$1:$1,0))),(SUM(#REF!)))),"")</f>
        <v>0</v>
      </c>
      <c r="K35" s="59">
        <f>+IFERROR((IF(ISTEXT(K$5)=FALSE,(INDEX(FRED!$1:$1048576,MATCH(US!K$5,FRED!$A:$A,0),MATCH(US!$B35,FRED!$1:$1,0))),(SUM(#REF!)))),"")</f>
        <v>0</v>
      </c>
      <c r="L35" s="59">
        <f>+IFERROR((IF(ISTEXT(L$5)=FALSE,(INDEX(FRED!$1:$1048576,MATCH(US!L$5,FRED!$A:$A,0),MATCH(US!$B35,FRED!$1:$1,0))),(SUM(#REF!)))),"")</f>
        <v>0</v>
      </c>
      <c r="M35" s="59">
        <f>+IFERROR((IF(ISTEXT(M$5)=FALSE,(INDEX(FRED!$1:$1048576,MATCH(US!M$5,FRED!$A:$A,0),MATCH(US!$B35,FRED!$1:$1,0))),(SUM(A35:L35)))),"")</f>
        <v>0</v>
      </c>
      <c r="N35" s="59">
        <f>+IFERROR((IF(ISTEXT(N$5)=FALSE,(INDEX(FRED!$1:$1048576,MATCH(US!N$5,FRED!$A:$A,0),MATCH(US!$B35,FRED!$1:$1,0))),(SUM(B35:M35)))),"")</f>
        <v>0</v>
      </c>
      <c r="O35" s="59">
        <f>+IFERROR((IF(ISTEXT(O$5)=FALSE,(INDEX(FRED!$1:$1048576,MATCH(US!O$5,FRED!$A:$A,0),MATCH(US!$B35,FRED!$1:$1,0))),(SUM(C35:N35)))),"")</f>
        <v>0</v>
      </c>
      <c r="P35" s="60">
        <f>+IFERROR((IF(ISTEXT(P$5)=FALSE,(INDEX(FRED!$1:$1048576,MATCH(US!P$5,FRED!$A:$A,0),MATCH(US!$B35,FRED!$1:$1,0))),(SUM(D35:O35)))),"")</f>
        <v>0</v>
      </c>
      <c r="Q35" s="59">
        <f>+IFERROR((IF(ISTEXT(Q$5)=FALSE,(INDEX(FRED!$1:$1048576,MATCH(US!Q$5,FRED!$A:$A,0),MATCH(US!$B35,FRED!$1:$1,0))),(SUM(E35:P35)))),"")</f>
        <v>0</v>
      </c>
      <c r="R35" s="59">
        <f>+IFERROR((IF(ISTEXT(R$5)=FALSE,(INDEX(FRED!$1:$1048576,MATCH(US!R$5,FRED!$A:$A,0),MATCH(US!$B35,FRED!$1:$1,0))),(SUM(F35:Q35)))),"")</f>
        <v>0</v>
      </c>
      <c r="S35" s="59">
        <f>+IFERROR((IF(ISTEXT(S$5)=FALSE,(INDEX(FRED!$1:$1048576,MATCH(US!S$5,FRED!$A:$A,0),MATCH(US!$B35,FRED!$1:$1,0))),(SUM(G35:R35)))),"")</f>
        <v>0</v>
      </c>
      <c r="T35" s="59">
        <f>+IFERROR((IF(ISTEXT(T$5)=FALSE,(INDEX(FRED!$1:$1048576,MATCH(US!T$5,FRED!$A:$A,0),MATCH(US!$B35,FRED!$1:$1,0))),(SUM(H35:S35)))),"")</f>
        <v>0</v>
      </c>
      <c r="U35" s="59">
        <f>+IFERROR((IF(ISTEXT(U$5)=FALSE,(INDEX(FRED!$1:$1048576,MATCH(US!U$5,FRED!$A:$A,0),MATCH(US!$B35,FRED!$1:$1,0))),(SUM(I35:T35)))),"")</f>
        <v>0</v>
      </c>
      <c r="V35" s="59">
        <f>+IFERROR((IF(ISTEXT(V$5)=FALSE,(INDEX(FRED!$1:$1048576,MATCH(US!V$5,FRED!$A:$A,0),MATCH(US!$B35,FRED!$1:$1,0))),(SUM(J35:U35)))),"")</f>
        <v>0</v>
      </c>
      <c r="W35" s="59">
        <f>+IFERROR((IF(ISTEXT(W$5)=FALSE,(INDEX(FRED!$1:$1048576,MATCH(US!W$5,FRED!$A:$A,0),MATCH(US!$B35,FRED!$1:$1,0))),(SUM(K35:V35)))),"")</f>
        <v>0</v>
      </c>
      <c r="X35" s="59">
        <f>+IFERROR((IF(ISTEXT(X$5)=FALSE,(INDEX(FRED!$1:$1048576,MATCH(US!X$5,FRED!$A:$A,0),MATCH(US!$B35,FRED!$1:$1,0))),(SUM(L35:W35)))),"")</f>
        <v>0</v>
      </c>
      <c r="Y35" s="59">
        <f>+IFERROR((IF(ISTEXT(Y$5)=FALSE,(INDEX(FRED!$1:$1048576,MATCH(US!Y$5,FRED!$A:$A,0),MATCH(US!$B35,FRED!$1:$1,0))),(SUM(M35:X35)))),"")</f>
        <v>0</v>
      </c>
      <c r="Z35" s="59">
        <f>+IFERROR((IF(ISTEXT(Z$5)=FALSE,(INDEX(FRED!$1:$1048576,MATCH(US!Z$5,FRED!$A:$A,0),MATCH(US!$B35,FRED!$1:$1,0))),(SUM(N35:Y35)))),"")</f>
        <v>0</v>
      </c>
      <c r="AA35" s="59">
        <f>+IFERROR((IF(ISTEXT(AA$5)=FALSE,(INDEX(FRED!$1:$1048576,MATCH(US!AA$5,FRED!$A:$A,0),MATCH(US!$B35,FRED!$1:$1,0))),(SUM(O35:Z35)))),"")</f>
        <v>0</v>
      </c>
      <c r="AB35" s="59">
        <f>+IFERROR((IF(ISTEXT(AB$5)=FALSE,(INDEX(FRED!$1:$1048576,MATCH(US!AB$5,FRED!$A:$A,0),MATCH(US!$B35,FRED!$1:$1,0))),(SUM(P35:AA35)))),"")</f>
        <v>0</v>
      </c>
      <c r="AC35" s="60">
        <f>+IFERROR((IF(ISTEXT(AC$5)=FALSE,(INDEX(FRED!$1:$1048576,MATCH(US!AC$5,FRED!$A:$A,0),MATCH(US!$B35,FRED!$1:$1,0))),(SUM(Q35:AB35)))),"")</f>
        <v>0</v>
      </c>
      <c r="AD35" s="59">
        <f>+IFERROR((IF(ISTEXT(AD$5)=FALSE,(INDEX(FRED!$1:$1048576,MATCH(US!AD$5,FRED!$A:$A,0),MATCH(US!$B35,FRED!$1:$1,0))),(SUM(R35:AC35)))),"")</f>
        <v>19035</v>
      </c>
      <c r="AE35" s="59">
        <f>+IFERROR((IF(ISTEXT(AE$5)=FALSE,(INDEX(FRED!$1:$1048576,MATCH(US!AE$5,FRED!$A:$A,0),MATCH(US!$B35,FRED!$1:$1,0))),(SUM(S35:AD35)))),"")</f>
        <v>19226</v>
      </c>
      <c r="AF35" s="59">
        <f>+IFERROR((IF(ISTEXT(AF$5)=FALSE,(INDEX(FRED!$1:$1048576,MATCH(US!AF$5,FRED!$A:$A,0),MATCH(US!$B35,FRED!$1:$1,0))),(SUM(T35:AE35)))),"")</f>
        <v>19835</v>
      </c>
      <c r="AG35" s="59">
        <f>+IFERROR((IF(ISTEXT(AG$5)=FALSE,(INDEX(FRED!$1:$1048576,MATCH(US!AG$5,FRED!$A:$A,0),MATCH(US!$B35,FRED!$1:$1,0))),(SUM(U35:AF35)))),"")</f>
        <v>18717</v>
      </c>
      <c r="AH35" s="59">
        <f>+IFERROR((IF(ISTEXT(AH$5)=FALSE,(INDEX(FRED!$1:$1048576,MATCH(US!AH$5,FRED!$A:$A,0),MATCH(US!$B35,FRED!$1:$1,0))),(SUM(V35:AG35)))),"")</f>
        <v>19551</v>
      </c>
      <c r="AI35" s="59">
        <f>+IFERROR((IF(ISTEXT(AI$5)=FALSE,(INDEX(FRED!$1:$1048576,MATCH(US!AI$5,FRED!$A:$A,0),MATCH(US!$B35,FRED!$1:$1,0))),(SUM(W35:AH35)))),"")</f>
        <v>19726</v>
      </c>
      <c r="AJ35" s="59">
        <f>+IFERROR((IF(ISTEXT(AJ$5)=FALSE,(INDEX(FRED!$1:$1048576,MATCH(US!AJ$5,FRED!$A:$A,0),MATCH(US!$B35,FRED!$1:$1,0))),(SUM(X35:AI35)))),"")</f>
        <v>19201</v>
      </c>
      <c r="AK35" s="59">
        <f>+IFERROR((IF(ISTEXT(AK$5)=FALSE,(INDEX(FRED!$1:$1048576,MATCH(US!AK$5,FRED!$A:$A,0),MATCH(US!$B35,FRED!$1:$1,0))),(SUM(Y35:AJ35)))),"")</f>
        <v>19296</v>
      </c>
      <c r="AL35" s="59">
        <f>+IFERROR((IF(ISTEXT(AL$5)=FALSE,(INDEX(FRED!$1:$1048576,MATCH(US!AL$5,FRED!$A:$A,0),MATCH(US!$B35,FRED!$1:$1,0))),(SUM(Z35:AK35)))),"")</f>
        <v>18882</v>
      </c>
      <c r="AM35" s="59">
        <f>+IFERROR((IF(ISTEXT(AM$5)=FALSE,(INDEX(FRED!$1:$1048576,MATCH(US!AM$5,FRED!$A:$A,0),MATCH(US!$B35,FRED!$1:$1,0))),(SUM(AA35:AL35)))),"")</f>
        <v>18190</v>
      </c>
      <c r="AN35" s="59">
        <f>+IFERROR((IF(ISTEXT(AN$5)=FALSE,(INDEX(FRED!$1:$1048576,MATCH(US!AN$5,FRED!$A:$A,0),MATCH(US!$B35,FRED!$1:$1,0))),(SUM(AB35:AM35)))),"")</f>
        <v>18838</v>
      </c>
      <c r="AO35" s="59">
        <f>+IFERROR((IF(ISTEXT(AO$5)=FALSE,(INDEX(FRED!$1:$1048576,MATCH(US!AO$5,FRED!$A:$A,0),MATCH(US!$B35,FRED!$1:$1,0))),(SUM(AC35:AN35)))),"")</f>
        <v>18039</v>
      </c>
      <c r="AP35" s="60">
        <f>+IFERROR((IF(ISTEXT(AP$5)=FALSE,(INDEX(FRED!$1:$1048576,MATCH(US!AP$5,FRED!$A:$A,0),MATCH(US!$B35,FRED!$1:$1,0))),(SUM(AD35:AO35)))),"")</f>
        <v>228536</v>
      </c>
      <c r="AQ35" s="59">
        <f>+IFERROR((IF(ISTEXT(AQ$5)=FALSE,(INDEX(FRED!$1:$1048576,MATCH(US!AQ$5,FRED!$A:$A,0),MATCH(US!$B35,FRED!$1:$1,0))),(SUM(AE35:AP35)))),"")</f>
        <v>17910</v>
      </c>
      <c r="AR35" s="59">
        <f>+IFERROR((IF(ISTEXT(AR$5)=FALSE,(INDEX(FRED!$1:$1048576,MATCH(US!AR$5,FRED!$A:$A,0),MATCH(US!$B35,FRED!$1:$1,0))),(SUM(AF35:AQ35)))),"")</f>
        <v>18608</v>
      </c>
      <c r="AS35" s="59">
        <f>+IFERROR((IF(ISTEXT(AS$5)=FALSE,(INDEX(FRED!$1:$1048576,MATCH(US!AS$5,FRED!$A:$A,0),MATCH(US!$B35,FRED!$1:$1,0))),(SUM(AG35:AR35)))),"")</f>
        <v>17685</v>
      </c>
      <c r="AT35" s="59">
        <f>+IFERROR((IF(ISTEXT(AT$5)=FALSE,(INDEX(FRED!$1:$1048576,MATCH(US!AT$5,FRED!$A:$A,0),MATCH(US!$B35,FRED!$1:$1,0))),(SUM(AH35:AS35)))),"")</f>
        <v>18650</v>
      </c>
      <c r="AU35" s="59">
        <f>+IFERROR((IF(ISTEXT(AU$5)=FALSE,(INDEX(FRED!$1:$1048576,MATCH(US!AU$5,FRED!$A:$A,0),MATCH(US!$B35,FRED!$1:$1,0))),(SUM(AI35:AT35)))),"")</f>
        <v>18323</v>
      </c>
      <c r="AV35" s="59">
        <f>+IFERROR((IF(ISTEXT(AV$5)=FALSE,(INDEX(FRED!$1:$1048576,MATCH(US!AV$5,FRED!$A:$A,0),MATCH(US!$B35,FRED!$1:$1,0))),(SUM(AJ35:AU35)))),"")</f>
        <v>18737</v>
      </c>
      <c r="AW35" s="59">
        <f>+IFERROR((IF(ISTEXT(AW$5)=FALSE,(INDEX(FRED!$1:$1048576,MATCH(US!AW$5,FRED!$A:$A,0),MATCH(US!$B35,FRED!$1:$1,0))),(SUM(AK35:AV35)))),"")</f>
        <v>18248</v>
      </c>
      <c r="AX35" s="59">
        <f>+IFERROR((IF(ISTEXT(AX$5)=FALSE,(INDEX(FRED!$1:$1048576,MATCH(US!AX$5,FRED!$A:$A,0),MATCH(US!$B35,FRED!$1:$1,0))),(SUM(AL35:AW35)))),"")</f>
        <v>18508</v>
      </c>
      <c r="AY35" s="59">
        <f>+IFERROR((IF(ISTEXT(AY$5)=FALSE,(INDEX(FRED!$1:$1048576,MATCH(US!AY$5,FRED!$A:$A,0),MATCH(US!$B35,FRED!$1:$1,0))),(SUM(AM35:AX35)))),"")</f>
        <v>18516</v>
      </c>
      <c r="AZ35" s="59">
        <f>+IFERROR((IF(ISTEXT(AZ$5)=FALSE,(INDEX(FRED!$1:$1048576,MATCH(US!AZ$5,FRED!$A:$A,0),MATCH(US!$B35,FRED!$1:$1,0))),(SUM(AN35:AY35)))),"")</f>
        <v>18332</v>
      </c>
      <c r="BA35" s="59">
        <f>+IFERROR((IF(ISTEXT(BA$5)=FALSE,(INDEX(FRED!$1:$1048576,MATCH(US!BA$5,FRED!$A:$A,0),MATCH(US!$B35,FRED!$1:$1,0))),(SUM(AO35:AZ35)))),"")</f>
        <v>18057</v>
      </c>
      <c r="BB35" s="59">
        <f>+IFERROR((IF(ISTEXT(BB$5)=FALSE,(INDEX(FRED!$1:$1048576,MATCH(US!BB$5,FRED!$A:$A,0),MATCH(US!$B35,FRED!$1:$1,0))),(SUM(AP35:BA35)))),"")</f>
        <v>16680</v>
      </c>
      <c r="BC35" s="60">
        <f>+IFERROR((IF(ISTEXT(BC$5)=FALSE,(INDEX(FRED!$1:$1048576,MATCH(US!BC$5,FRED!$A:$A,0),MATCH(US!$B35,FRED!$1:$1,0))),(SUM(AQ35:BB35)))),"")</f>
        <v>218254</v>
      </c>
      <c r="BD35" s="59">
        <f>+IFERROR((IF(ISTEXT(BD$5)=FALSE,(INDEX(FRED!$1:$1048576,MATCH(US!BD$5,FRED!$A:$A,0),MATCH(US!$B35,FRED!$1:$1,0))),(SUM(AR35:BC35)))),"")</f>
        <v>17638</v>
      </c>
      <c r="BE35" s="59">
        <f>+IFERROR((IF(ISTEXT(BE$5)=FALSE,(INDEX(FRED!$1:$1048576,MATCH(US!BE$5,FRED!$A:$A,0),MATCH(US!$B35,FRED!$1:$1,0))),(SUM(AS35:BD35)))),"")</f>
        <v>17346</v>
      </c>
      <c r="BF35" s="59">
        <f>+IFERROR((IF(ISTEXT(BF$5)=FALSE,(INDEX(FRED!$1:$1048576,MATCH(US!BF$5,FRED!$A:$A,0),MATCH(US!$B35,FRED!$1:$1,0))),(SUM(AT35:BE35)))),"")</f>
        <v>18591</v>
      </c>
      <c r="BG35" s="59">
        <f>+IFERROR((IF(ISTEXT(BG$5)=FALSE,(INDEX(FRED!$1:$1048576,MATCH(US!BG$5,FRED!$A:$A,0),MATCH(US!$B35,FRED!$1:$1,0))),(SUM(AU35:BF35)))),"")</f>
        <v>18306</v>
      </c>
      <c r="BH35" s="59">
        <f>+IFERROR((IF(ISTEXT(BH$5)=FALSE,(INDEX(FRED!$1:$1048576,MATCH(US!BH$5,FRED!$A:$A,0),MATCH(US!$B35,FRED!$1:$1,0))),(SUM(AV35:BG35)))),"")</f>
        <v>17616</v>
      </c>
      <c r="BI35" s="59">
        <f>+IFERROR((IF(ISTEXT(BI$5)=FALSE,(INDEX(FRED!$1:$1048576,MATCH(US!BI$5,FRED!$A:$A,0),MATCH(US!$B35,FRED!$1:$1,0))),(SUM(AW35:BH35)))),"")</f>
        <v>17522</v>
      </c>
      <c r="BJ35" s="59">
        <f>+IFERROR((IF(ISTEXT(BJ$5)=FALSE,(INDEX(FRED!$1:$1048576,MATCH(US!BJ$5,FRED!$A:$A,0),MATCH(US!$B35,FRED!$1:$1,0))),(SUM(AX35:BI35)))),"")</f>
        <v>18899</v>
      </c>
      <c r="BK35" s="59">
        <f>+IFERROR((IF(ISTEXT(BK$5)=FALSE,(INDEX(FRED!$1:$1048576,MATCH(US!BK$5,FRED!$A:$A,0),MATCH(US!$B35,FRED!$1:$1,0))),(SUM(AY35:BJ35)))),"")</f>
        <v>18242</v>
      </c>
      <c r="BL35" s="59">
        <f>+IFERROR((IF(ISTEXT(BL$5)=FALSE,(INDEX(FRED!$1:$1048576,MATCH(US!BL$5,FRED!$A:$A,0),MATCH(US!$B35,FRED!$1:$1,0))),(SUM(AZ35:BK35)))),"")</f>
        <v>18203</v>
      </c>
      <c r="BM35" s="59">
        <f>+IFERROR((IF(ISTEXT(BM$5)=FALSE,(INDEX(FRED!$1:$1048576,MATCH(US!BM$5,FRED!$A:$A,0),MATCH(US!$B35,FRED!$1:$1,0))),(SUM(BA35:BL35)))),"")</f>
        <v>18640</v>
      </c>
      <c r="BN35" s="59">
        <f>+IFERROR((IF(ISTEXT(BN$5)=FALSE,(INDEX(FRED!$1:$1048576,MATCH(US!BN$5,FRED!$A:$A,0),MATCH(US!$B35,FRED!$1:$1,0))),(SUM(BB35:BM35)))),"")</f>
        <v>18758</v>
      </c>
      <c r="BO35" s="59">
        <f>+IFERROR((IF(ISTEXT(BO$5)=FALSE,(INDEX(FRED!$1:$1048576,MATCH(US!BO$5,FRED!$A:$A,0),MATCH(US!$B35,FRED!$1:$1,0))),(SUM(BC35:BN35)))),"")</f>
        <v>18285</v>
      </c>
      <c r="BP35" s="60">
        <f>+IFERROR((IF(ISTEXT(BP$5)=FALSE,(INDEX(FRED!$1:$1048576,MATCH(US!BP$5,FRED!$A:$A,0),MATCH(US!$B35,FRED!$1:$1,0))),(SUM(BD35:BO35)))),"")</f>
        <v>218046</v>
      </c>
      <c r="BQ35" s="59">
        <f>+IFERROR((IF(ISTEXT(BQ$5)=FALSE,(INDEX(FRED!$1:$1048576,MATCH(US!BQ$5,FRED!$A:$A,0),MATCH(US!$B35,FRED!$1:$1,0))),(SUM(BE35:BP35)))),"")</f>
        <v>18259</v>
      </c>
      <c r="BR35" s="59">
        <f>+IFERROR((IF(ISTEXT(BR$5)=FALSE,(INDEX(FRED!$1:$1048576,MATCH(US!BR$5,FRED!$A:$A,0),MATCH(US!$B35,FRED!$1:$1,0))),(SUM(BF35:BQ35)))),"")</f>
        <v>17868</v>
      </c>
      <c r="BS35" s="59">
        <f>+IFERROR((IF(ISTEXT(BS$5)=FALSE,(INDEX(FRED!$1:$1048576,MATCH(US!BS$5,FRED!$A:$A,0),MATCH(US!$B35,FRED!$1:$1,0))),(SUM(BG35:BR35)))),"")</f>
        <v>17862</v>
      </c>
      <c r="BT35" s="59">
        <f>+IFERROR((IF(ISTEXT(BT$5)=FALSE,(INDEX(FRED!$1:$1048576,MATCH(US!BT$5,FRED!$A:$A,0),MATCH(US!$B35,FRED!$1:$1,0))),(SUM(BH35:BS35)))),"")</f>
        <v>17531</v>
      </c>
      <c r="BU35" s="59">
        <f>+IFERROR((IF(ISTEXT(BU$5)=FALSE,(INDEX(FRED!$1:$1048576,MATCH(US!BU$5,FRED!$A:$A,0),MATCH(US!$B35,FRED!$1:$1,0))),(SUM(BI35:BT35)))),"")</f>
        <v>17050</v>
      </c>
      <c r="BV35" s="59">
        <f>+IFERROR((IF(ISTEXT(BV$5)=FALSE,(INDEX(FRED!$1:$1048576,MATCH(US!BV$5,FRED!$A:$A,0),MATCH(US!$B35,FRED!$1:$1,0))),(SUM(BJ35:BU35)))),"")</f>
        <v>17457</v>
      </c>
      <c r="BW35" s="59">
        <f>+IFERROR((IF(ISTEXT(BW$5)=FALSE,(INDEX(FRED!$1:$1048576,MATCH(US!BW$5,FRED!$A:$A,0),MATCH(US!$B35,FRED!$1:$1,0))),(SUM(BK35:BV35)))),"")</f>
        <v>17814</v>
      </c>
      <c r="BX35" s="59">
        <f>+IFERROR((IF(ISTEXT(BX$5)=FALSE,(INDEX(FRED!$1:$1048576,MATCH(US!BX$5,FRED!$A:$A,0),MATCH(US!$B35,FRED!$1:$1,0))),(SUM(BL35:BW35)))),"")</f>
        <v>18152</v>
      </c>
      <c r="BY35" s="59">
        <f>+IFERROR((IF(ISTEXT(BY$5)=FALSE,(INDEX(FRED!$1:$1048576,MATCH(US!BY$5,FRED!$A:$A,0),MATCH(US!$B35,FRED!$1:$1,0))),(SUM(BM35:BX35)))),"")</f>
        <v>18146</v>
      </c>
      <c r="BZ35" s="59">
        <f>+IFERROR((IF(ISTEXT(BZ$5)=FALSE,(INDEX(FRED!$1:$1048576,MATCH(US!BZ$5,FRED!$A:$A,0),MATCH(US!$B35,FRED!$1:$1,0))),(SUM(BN35:BY35)))),"")</f>
        <v>18200</v>
      </c>
      <c r="CA35" s="59">
        <f>+IFERROR((IF(ISTEXT(CA$5)=FALSE,(INDEX(FRED!$1:$1048576,MATCH(US!CA$5,FRED!$A:$A,0),MATCH(US!$B35,FRED!$1:$1,0))),(SUM(BO35:BZ35)))),"")</f>
        <v>18109</v>
      </c>
      <c r="CB35" s="59">
        <f>+IFERROR((IF(ISTEXT(CB$5)=FALSE,(INDEX(FRED!$1:$1048576,MATCH(US!CB$5,FRED!$A:$A,0),MATCH(US!$B35,FRED!$1:$1,0))),(SUM(BP35:CA35)))),"")</f>
        <v>17866</v>
      </c>
      <c r="CC35" s="60">
        <f>+IFERROR((IF(ISTEXT(CC$5)=FALSE,(INDEX(FRED!$1:$1048576,MATCH(US!CC$5,FRED!$A:$A,0),MATCH(US!$B35,FRED!$1:$1,0))),(SUM(BQ35:CB35)))),"")</f>
        <v>214314</v>
      </c>
      <c r="CD35" s="59">
        <f>+IFERROR((IF(ISTEXT(CD$5)=FALSE,(INDEX(FRED!$1:$1048576,MATCH(US!CD$5,FRED!$A:$A,0),MATCH(US!$B35,FRED!$1:$1,0))),(SUM(BR35:CC35)))),"")</f>
        <v>17716</v>
      </c>
      <c r="CE35" s="59">
        <f>+IFERROR((IF(ISTEXT(CE$5)=FALSE,(INDEX(FRED!$1:$1048576,MATCH(US!CE$5,FRED!$A:$A,0),MATCH(US!$B35,FRED!$1:$1,0))),(SUM(BS35:CD35)))),"")</f>
        <v>17774</v>
      </c>
      <c r="CF35" s="59">
        <f>+IFERROR((IF(ISTEXT(CF$5)=FALSE,(INDEX(FRED!$1:$1048576,MATCH(US!CF$5,FRED!$A:$A,0),MATCH(US!$B35,FRED!$1:$1,0))),(SUM(BT35:CE35)))),"")</f>
        <v>18843</v>
      </c>
      <c r="CG35" s="59">
        <f>+IFERROR((IF(ISTEXT(CG$5)=FALSE,(INDEX(FRED!$1:$1048576,MATCH(US!CG$5,FRED!$A:$A,0),MATCH(US!$B35,FRED!$1:$1,0))),(SUM(BU35:CF35)))),"")</f>
        <v>19045</v>
      </c>
      <c r="CH35" s="59">
        <f>+IFERROR((IF(ISTEXT(CH$5)=FALSE,(INDEX(FRED!$1:$1048576,MATCH(US!CH$5,FRED!$A:$A,0),MATCH(US!$B35,FRED!$1:$1,0))),(SUM(BV35:CG35)))),"")</f>
        <v>18988</v>
      </c>
      <c r="CI35" s="59">
        <f>+IFERROR((IF(ISTEXT(CI$5)=FALSE,(INDEX(FRED!$1:$1048576,MATCH(US!CI$5,FRED!$A:$A,0),MATCH(US!$B35,FRED!$1:$1,0))),(SUM(BW35:CH35)))),"")</f>
        <v>19785</v>
      </c>
      <c r="CJ35" s="59">
        <f>+IFERROR((IF(ISTEXT(CJ$5)=FALSE,(INDEX(FRED!$1:$1048576,MATCH(US!CJ$5,FRED!$A:$A,0),MATCH(US!$B35,FRED!$1:$1,0))),(SUM(BX35:CI35)))),"")</f>
        <v>19644</v>
      </c>
      <c r="CK35" s="59">
        <f>+IFERROR((IF(ISTEXT(CK$5)=FALSE,(INDEX(FRED!$1:$1048576,MATCH(US!CK$5,FRED!$A:$A,0),MATCH(US!$B35,FRED!$1:$1,0))),(SUM(BY35:CJ35)))),"")</f>
        <v>19766</v>
      </c>
      <c r="CL35" s="59">
        <f>+IFERROR((IF(ISTEXT(CL$5)=FALSE,(INDEX(FRED!$1:$1048576,MATCH(US!CL$5,FRED!$A:$A,0),MATCH(US!$B35,FRED!$1:$1,0))),(SUM(BZ35:CK35)))),"")</f>
        <v>19486</v>
      </c>
      <c r="CM35" s="59">
        <f>+IFERROR((IF(ISTEXT(CM$5)=FALSE,(INDEX(FRED!$1:$1048576,MATCH(US!CM$5,FRED!$A:$A,0),MATCH(US!$B35,FRED!$1:$1,0))),(SUM(CA35:CL35)))),"")</f>
        <v>19414</v>
      </c>
      <c r="CN35" s="59">
        <f>+IFERROR((IF(ISTEXT(CN$5)=FALSE,(INDEX(FRED!$1:$1048576,MATCH(US!CN$5,FRED!$A:$A,0),MATCH(US!$B35,FRED!$1:$1,0))),(SUM(CB35:CM35)))),"")</f>
        <v>19701</v>
      </c>
      <c r="CO35" s="59">
        <f>+IFERROR((IF(ISTEXT(CO$5)=FALSE,(INDEX(FRED!$1:$1048576,MATCH(US!CO$5,FRED!$A:$A,0),MATCH(US!$B35,FRED!$1:$1,0))),(SUM(CC35:CN35)))),"")</f>
        <v>20633</v>
      </c>
      <c r="CP35" s="60">
        <f>+IFERROR((IF(ISTEXT(CP$5)=FALSE,(INDEX(FRED!$1:$1048576,MATCH(US!CP$5,FRED!$A:$A,0),MATCH(US!$B35,FRED!$1:$1,0))),(SUM(CD35:CO35)))),"")</f>
        <v>230795</v>
      </c>
      <c r="CQ35" s="59">
        <f>+IFERROR((IF(ISTEXT(CQ$5)=FALSE,(INDEX(FRED!$1:$1048576,MATCH(US!CQ$5,FRED!$A:$A,0),MATCH(US!$B35,FRED!$1:$1,0))),(SUM(CE35:CP35)))),"")</f>
        <v>21174</v>
      </c>
      <c r="CR35" s="59">
        <f>+IFERROR((IF(ISTEXT(CR$5)=FALSE,(INDEX(FRED!$1:$1048576,MATCH(US!CR$5,FRED!$A:$A,0),MATCH(US!$B35,FRED!$1:$1,0))),(SUM(CF35:CQ35)))),"")</f>
        <v>20867</v>
      </c>
      <c r="CS35" s="59">
        <f>+IFERROR((IF(ISTEXT(CS$5)=FALSE,(INDEX(FRED!$1:$1048576,MATCH(US!CS$5,FRED!$A:$A,0),MATCH(US!$B35,FRED!$1:$1,0))),(SUM(CG35:CR35)))),"")</f>
        <v>20308</v>
      </c>
      <c r="CT35" s="59">
        <f>+IFERROR((IF(ISTEXT(CT$5)=FALSE,(INDEX(FRED!$1:$1048576,MATCH(US!CT$5,FRED!$A:$A,0),MATCH(US!$B35,FRED!$1:$1,0))),(SUM(CH35:CS35)))),"")</f>
        <v>21275</v>
      </c>
      <c r="CU35" s="59">
        <f>+IFERROR((IF(ISTEXT(CU$5)=FALSE,(INDEX(FRED!$1:$1048576,MATCH(US!CU$5,FRED!$A:$A,0),MATCH(US!$B35,FRED!$1:$1,0))),(SUM(CI35:CT35)))),"")</f>
        <v>22243</v>
      </c>
      <c r="CV35" s="59">
        <f>+IFERROR((IF(ISTEXT(CV$5)=FALSE,(INDEX(FRED!$1:$1048576,MATCH(US!CV$5,FRED!$A:$A,0),MATCH(US!$B35,FRED!$1:$1,0))),(SUM(CJ35:CU35)))),"")</f>
        <v>22221</v>
      </c>
      <c r="CW35" s="59">
        <f>+IFERROR((IF(ISTEXT(CW$5)=FALSE,(INDEX(FRED!$1:$1048576,MATCH(US!CW$5,FRED!$A:$A,0),MATCH(US!$B35,FRED!$1:$1,0))),(SUM(CK35:CV35)))),"")</f>
        <v>24259</v>
      </c>
      <c r="CX35" s="59">
        <f>+IFERROR((IF(ISTEXT(CX$5)=FALSE,(INDEX(FRED!$1:$1048576,MATCH(US!CX$5,FRED!$A:$A,0),MATCH(US!$B35,FRED!$1:$1,0))),(SUM(CL35:CW35)))),"")</f>
        <v>23493</v>
      </c>
      <c r="CY35" s="59">
        <f>+IFERROR((IF(ISTEXT(CY$5)=FALSE,(INDEX(FRED!$1:$1048576,MATCH(US!CY$5,FRED!$A:$A,0),MATCH(US!$B35,FRED!$1:$1,0))),(SUM(CM35:CX35)))),"")</f>
        <v>23879</v>
      </c>
      <c r="CZ35" s="59">
        <f>+IFERROR((IF(ISTEXT(CZ$5)=FALSE,(INDEX(FRED!$1:$1048576,MATCH(US!CZ$5,FRED!$A:$A,0),MATCH(US!$B35,FRED!$1:$1,0))),(SUM(CN35:CY35)))),"")</f>
        <v>24642</v>
      </c>
      <c r="DA35" s="59">
        <f>+IFERROR((IF(ISTEXT(DA$5)=FALSE,(INDEX(FRED!$1:$1048576,MATCH(US!DA$5,FRED!$A:$A,0),MATCH(US!$B35,FRED!$1:$1,0))),(SUM(CO35:CZ35)))),"")</f>
        <v>24198</v>
      </c>
      <c r="DB35" s="59">
        <f>+IFERROR((IF(ISTEXT(DB$5)=FALSE,(INDEX(FRED!$1:$1048576,MATCH(US!DB$5,FRED!$A:$A,0),MATCH(US!$B35,FRED!$1:$1,0))),(SUM(CP35:DA35)))),"")</f>
        <v>24008</v>
      </c>
      <c r="DC35" s="60">
        <f>+IFERROR((IF(ISTEXT(DC$5)=FALSE,(INDEX(FRED!$1:$1048576,MATCH(US!DC$5,FRED!$A:$A,0),MATCH(US!$B35,FRED!$1:$1,0))),(SUM(CQ35:DB35)))),"")</f>
        <v>272567</v>
      </c>
      <c r="DD35" s="59">
        <f>+IFERROR((IF(ISTEXT(DD$5)=FALSE,(INDEX(FRED!$1:$1048576,MATCH(US!DD$5,FRED!$A:$A,0),MATCH(US!$B35,FRED!$1:$1,0))),(SUM(CR35:DC35)))),"")</f>
        <v>24945</v>
      </c>
      <c r="DE35" s="59">
        <f>+IFERROR((IF(ISTEXT(DE$5)=FALSE,(INDEX(FRED!$1:$1048576,MATCH(US!DE$5,FRED!$A:$A,0),MATCH(US!$B35,FRED!$1:$1,0))),(SUM(CS35:DD35)))),"")</f>
        <v>25604</v>
      </c>
      <c r="DF35" s="59">
        <f>+IFERROR((IF(ISTEXT(DF$5)=FALSE,(INDEX(FRED!$1:$1048576,MATCH(US!DF$5,FRED!$A:$A,0),MATCH(US!$B35,FRED!$1:$1,0))),(SUM(CT35:DE35)))),"")</f>
        <v>25357</v>
      </c>
      <c r="DG35" s="59">
        <f>+IFERROR((IF(ISTEXT(DG$5)=FALSE,(INDEX(FRED!$1:$1048576,MATCH(US!DG$5,FRED!$A:$A,0),MATCH(US!$B35,FRED!$1:$1,0))),(SUM(CU35:DF35)))),"")</f>
        <v>24969</v>
      </c>
      <c r="DH35" s="59">
        <f>+IFERROR((IF(ISTEXT(DH$5)=FALSE,(INDEX(FRED!$1:$1048576,MATCH(US!DH$5,FRED!$A:$A,0),MATCH(US!$B35,FRED!$1:$1,0))),(SUM(CV35:DG35)))),"")</f>
        <v>25233</v>
      </c>
      <c r="DI35" s="59">
        <f>+IFERROR((IF(ISTEXT(DI$5)=FALSE,(INDEX(FRED!$1:$1048576,MATCH(US!DI$5,FRED!$A:$A,0),MATCH(US!$B35,FRED!$1:$1,0))),(SUM(CW35:DH35)))),"")</f>
        <v>25729</v>
      </c>
      <c r="DJ35" s="59">
        <f>+IFERROR((IF(ISTEXT(DJ$5)=FALSE,(INDEX(FRED!$1:$1048576,MATCH(US!DJ$5,FRED!$A:$A,0),MATCH(US!$B35,FRED!$1:$1,0))),(SUM(CX35:DI35)))),"")</f>
        <v>25752</v>
      </c>
      <c r="DK35" s="59">
        <f>+IFERROR((IF(ISTEXT(DK$5)=FALSE,(INDEX(FRED!$1:$1048576,MATCH(US!DK$5,FRED!$A:$A,0),MATCH(US!$B35,FRED!$1:$1,0))),(SUM(CY35:DJ35)))),"")</f>
        <v>26020</v>
      </c>
      <c r="DL35" s="59">
        <f>+IFERROR((IF(ISTEXT(DL$5)=FALSE,(INDEX(FRED!$1:$1048576,MATCH(US!DL$5,FRED!$A:$A,0),MATCH(US!$B35,FRED!$1:$1,0))),(SUM(CZ35:DK35)))),"")</f>
        <v>25651</v>
      </c>
      <c r="DM35" s="59">
        <f>+IFERROR((IF(ISTEXT(DM$5)=FALSE,(INDEX(FRED!$1:$1048576,MATCH(US!DM$5,FRED!$A:$A,0),MATCH(US!$B35,FRED!$1:$1,0))),(SUM(DA35:DL35)))),"")</f>
        <v>26427</v>
      </c>
      <c r="DN35" s="59">
        <f>+IFERROR((IF(ISTEXT(DN$5)=FALSE,(INDEX(FRED!$1:$1048576,MATCH(US!DN$5,FRED!$A:$A,0),MATCH(US!$B35,FRED!$1:$1,0))),(SUM(DB35:DM35)))),"")</f>
        <v>25682</v>
      </c>
      <c r="DO35" s="59">
        <f>+IFERROR((IF(ISTEXT(DO$5)=FALSE,(INDEX(FRED!$1:$1048576,MATCH(US!DO$5,FRED!$A:$A,0),MATCH(US!$B35,FRED!$1:$1,0))),(SUM(DC35:DN35)))),"")</f>
        <v>25342</v>
      </c>
      <c r="DP35" s="60">
        <f>+IFERROR((IF(ISTEXT(DP$5)=FALSE,(INDEX(FRED!$1:$1048576,MATCH(US!DP$5,FRED!$A:$A,0),MATCH(US!$B35,FRED!$1:$1,0))),(SUM(DD35:DO35)))),"")</f>
        <v>306711</v>
      </c>
      <c r="DQ35" s="59">
        <f>+IFERROR((IF(ISTEXT(DQ$5)=FALSE,(INDEX(FRED!$1:$1048576,MATCH(US!DQ$5,FRED!$A:$A,0),MATCH(US!$B35,FRED!$1:$1,0))),(SUM(DE35:DP35)))),"")</f>
        <v>26211</v>
      </c>
      <c r="DR35" s="59">
        <f>+IFERROR((IF(ISTEXT(DR$5)=FALSE,(INDEX(FRED!$1:$1048576,MATCH(US!DR$5,FRED!$A:$A,0),MATCH(US!$B35,FRED!$1:$1,0))),(SUM(DF35:DQ35)))),"")</f>
        <v>28088</v>
      </c>
      <c r="DS35" s="59">
        <f>+IFERROR((IF(ISTEXT(DS$5)=FALSE,(INDEX(FRED!$1:$1048576,MATCH(US!DS$5,FRED!$A:$A,0),MATCH(US!$B35,FRED!$1:$1,0))),(SUM(DG35:DR35)))),"")</f>
        <v>25761</v>
      </c>
      <c r="DT35" s="59">
        <f>+IFERROR((IF(ISTEXT(DT$5)=FALSE,(INDEX(FRED!$1:$1048576,MATCH(US!DT$5,FRED!$A:$A,0),MATCH(US!$B35,FRED!$1:$1,0))),(SUM(DH35:DS35)))),"")</f>
        <v>25190</v>
      </c>
      <c r="DU35" s="59">
        <f>+IFERROR((IF(ISTEXT(DU$5)=FALSE,(INDEX(FRED!$1:$1048576,MATCH(US!DU$5,FRED!$A:$A,0),MATCH(US!$B35,FRED!$1:$1,0))),(SUM(DI35:DT35)))),"")</f>
        <v>26274</v>
      </c>
      <c r="DV35" s="59">
        <f>+IFERROR((IF(ISTEXT(DV$5)=FALSE,(INDEX(FRED!$1:$1048576,MATCH(US!DV$5,FRED!$A:$A,0),MATCH(US!$B35,FRED!$1:$1,0))),(SUM(DJ35:DU35)))),"")</f>
        <v>27023</v>
      </c>
      <c r="DW35" s="59">
        <f>+IFERROR((IF(ISTEXT(DW$5)=FALSE,(INDEX(FRED!$1:$1048576,MATCH(US!DW$5,FRED!$A:$A,0),MATCH(US!$B35,FRED!$1:$1,0))),(SUM(DK35:DV35)))),"")</f>
        <v>28955</v>
      </c>
      <c r="DX35" s="59">
        <f>+IFERROR((IF(ISTEXT(DX$5)=FALSE,(INDEX(FRED!$1:$1048576,MATCH(US!DX$5,FRED!$A:$A,0),MATCH(US!$B35,FRED!$1:$1,0))),(SUM(DL35:DW35)))),"")</f>
        <v>29150</v>
      </c>
      <c r="DY35" s="59">
        <f>+IFERROR((IF(ISTEXT(DY$5)=FALSE,(INDEX(FRED!$1:$1048576,MATCH(US!DY$5,FRED!$A:$A,0),MATCH(US!$B35,FRED!$1:$1,0))),(SUM(DM35:DX35)))),"")</f>
        <v>29155</v>
      </c>
      <c r="DZ35" s="59">
        <f>+IFERROR((IF(ISTEXT(DZ$5)=FALSE,(INDEX(FRED!$1:$1048576,MATCH(US!DZ$5,FRED!$A:$A,0),MATCH(US!$B35,FRED!$1:$1,0))),(SUM(DN35:DY35)))),"")</f>
        <v>28136</v>
      </c>
      <c r="EA35" s="59">
        <f>+IFERROR((IF(ISTEXT(EA$5)=FALSE,(INDEX(FRED!$1:$1048576,MATCH(US!EA$5,FRED!$A:$A,0),MATCH(US!$B35,FRED!$1:$1,0))),(SUM(DO35:DZ35)))),"")</f>
        <v>27912</v>
      </c>
      <c r="EB35" s="59">
        <f>+IFERROR((IF(ISTEXT(EB$5)=FALSE,(INDEX(FRED!$1:$1048576,MATCH(US!EB$5,FRED!$A:$A,0),MATCH(US!$B35,FRED!$1:$1,0))),(SUM(DP35:EA35)))),"")</f>
        <v>27137</v>
      </c>
      <c r="EC35" s="60">
        <f>+IFERROR((IF(ISTEXT(EC$5)=FALSE,(INDEX(FRED!$1:$1048576,MATCH(US!EC$5,FRED!$A:$A,0),MATCH(US!$B35,FRED!$1:$1,0))),(SUM(DQ35:EB35)))),"")</f>
        <v>328992</v>
      </c>
      <c r="ED35" s="59">
        <f>+IFERROR((IF(ISTEXT(ED$5)=FALSE,(INDEX(FRED!$1:$1048576,MATCH(US!ED$5,FRED!$A:$A,0),MATCH(US!$B35,FRED!$1:$1,0))),(SUM(DR35:EC35)))),"")</f>
        <v>26650</v>
      </c>
      <c r="EE35" s="59">
        <f>+IFERROR((IF(ISTEXT(EE$5)=FALSE,(INDEX(FRED!$1:$1048576,MATCH(US!EE$5,FRED!$A:$A,0),MATCH(US!$B35,FRED!$1:$1,0))),(SUM(DS35:ED35)))),"")</f>
        <v>27914</v>
      </c>
      <c r="EF35" s="59">
        <f>+IFERROR((IF(ISTEXT(EF$5)=FALSE,(INDEX(FRED!$1:$1048576,MATCH(US!EF$5,FRED!$A:$A,0),MATCH(US!$B35,FRED!$1:$1,0))),(SUM(DT35:EE35)))),"")</f>
        <v>29801</v>
      </c>
      <c r="EG35" s="59">
        <f>+IFERROR((IF(ISTEXT(EG$5)=FALSE,(INDEX(FRED!$1:$1048576,MATCH(US!EG$5,FRED!$A:$A,0),MATCH(US!$B35,FRED!$1:$1,0))),(SUM(DU35:EF35)))),"")</f>
        <v>30429</v>
      </c>
      <c r="EH35" s="59">
        <f>+IFERROR((IF(ISTEXT(EH$5)=FALSE,(INDEX(FRED!$1:$1048576,MATCH(US!EH$5,FRED!$A:$A,0),MATCH(US!$B35,FRED!$1:$1,0))),(SUM(DV35:EG35)))),"")</f>
        <v>30218</v>
      </c>
      <c r="EI35" s="59">
        <f>+IFERROR((IF(ISTEXT(EI$5)=FALSE,(INDEX(FRED!$1:$1048576,MATCH(US!EI$5,FRED!$A:$A,0),MATCH(US!$B35,FRED!$1:$1,0))),(SUM(DW35:EH35)))),"")</f>
        <v>28907</v>
      </c>
      <c r="EJ35" s="59">
        <f>+IFERROR((IF(ISTEXT(EJ$5)=FALSE,(INDEX(FRED!$1:$1048576,MATCH(US!EJ$5,FRED!$A:$A,0),MATCH(US!$B35,FRED!$1:$1,0))),(SUM(DX35:EI35)))),"")</f>
        <v>28636</v>
      </c>
      <c r="EK35" s="59">
        <f>+IFERROR((IF(ISTEXT(EK$5)=FALSE,(INDEX(FRED!$1:$1048576,MATCH(US!EK$5,FRED!$A:$A,0),MATCH(US!$B35,FRED!$1:$1,0))),(SUM(DY35:EJ35)))),"")</f>
        <v>27532</v>
      </c>
      <c r="EL35" s="59">
        <f>+IFERROR((IF(ISTEXT(EL$5)=FALSE,(INDEX(FRED!$1:$1048576,MATCH(US!EL$5,FRED!$A:$A,0),MATCH(US!$B35,FRED!$1:$1,0))),(SUM(DZ35:EK35)))),"")</f>
        <v>31384</v>
      </c>
      <c r="EM35" s="59">
        <f>+IFERROR((IF(ISTEXT(EM$5)=FALSE,(INDEX(FRED!$1:$1048576,MATCH(US!EM$5,FRED!$A:$A,0),MATCH(US!$B35,FRED!$1:$1,0))),(SUM(EA35:EL35)))),"")</f>
        <v>27098</v>
      </c>
      <c r="EN35" s="59">
        <f>+IFERROR((IF(ISTEXT(EN$5)=FALSE,(INDEX(FRED!$1:$1048576,MATCH(US!EN$5,FRED!$A:$A,0),MATCH(US!$B35,FRED!$1:$1,0))),(SUM(EB35:EM35)))),"")</f>
        <v>26155</v>
      </c>
      <c r="EO35" s="59">
        <f>+IFERROR((IF(ISTEXT(EO$5)=FALSE,(INDEX(FRED!$1:$1048576,MATCH(US!EO$5,FRED!$A:$A,0),MATCH(US!$B35,FRED!$1:$1,0))),(SUM(EC35:EN35)))),"")</f>
        <v>27305</v>
      </c>
      <c r="EP35" s="60">
        <f>+IFERROR((IF(ISTEXT(EP$5)=FALSE,(INDEX(FRED!$1:$1048576,MATCH(US!EP$5,FRED!$A:$A,0),MATCH(US!$B35,FRED!$1:$1,0))),(SUM(ED35:EO35)))),"")</f>
        <v>342029</v>
      </c>
      <c r="EQ35" s="59">
        <f>+IFERROR((IF(ISTEXT(EQ$5)=FALSE,(INDEX(FRED!$1:$1048576,MATCH(US!EQ$5,FRED!$A:$A,0),MATCH(US!$B35,FRED!$1:$1,0))),(SUM(EE35:EP35)))),"")</f>
        <v>26703</v>
      </c>
      <c r="ER35" s="59">
        <f>+IFERROR((IF(ISTEXT(ER$5)=FALSE,(INDEX(FRED!$1:$1048576,MATCH(US!ER$5,FRED!$A:$A,0),MATCH(US!$B35,FRED!$1:$1,0))),(SUM(EF35:EQ35)))),"")</f>
        <v>26043</v>
      </c>
      <c r="ES35" s="59">
        <f>+IFERROR((IF(ISTEXT(ES$5)=FALSE,(INDEX(FRED!$1:$1048576,MATCH(US!ES$5,FRED!$A:$A,0),MATCH(US!$B35,FRED!$1:$1,0))),(SUM(EG35:ER35)))),"")</f>
        <v>26567</v>
      </c>
      <c r="ET35" s="59">
        <f>+IFERROR((IF(ISTEXT(ET$5)=FALSE,(INDEX(FRED!$1:$1048576,MATCH(US!ET$5,FRED!$A:$A,0),MATCH(US!$B35,FRED!$1:$1,0))),(SUM(EH35:ES35)))),"")</f>
        <v>26499</v>
      </c>
      <c r="EU35" s="59">
        <f>+IFERROR((IF(ISTEXT(EU$5)=FALSE,(INDEX(FRED!$1:$1048576,MATCH(US!EU$5,FRED!$A:$A,0),MATCH(US!$B35,FRED!$1:$1,0))),(SUM(EI35:ET35)))),"")</f>
        <v>25671</v>
      </c>
      <c r="EV35" s="59">
        <f>+IFERROR((IF(ISTEXT(EV$5)=FALSE,(INDEX(FRED!$1:$1048576,MATCH(US!EV$5,FRED!$A:$A,0),MATCH(US!$B35,FRED!$1:$1,0))),(SUM(EJ35:EU35)))),"")</f>
        <v>25863</v>
      </c>
      <c r="EW35" s="59">
        <f>+IFERROR((IF(ISTEXT(EW$5)=FALSE,(INDEX(FRED!$1:$1048576,MATCH(US!EW$5,FRED!$A:$A,0),MATCH(US!$B35,FRED!$1:$1,0))),(SUM(EK35:EV35)))),"")</f>
        <v>24303</v>
      </c>
      <c r="EX35" s="59">
        <f>+IFERROR((IF(ISTEXT(EX$5)=FALSE,(INDEX(FRED!$1:$1048576,MATCH(US!EX$5,FRED!$A:$A,0),MATCH(US!$B35,FRED!$1:$1,0))),(SUM(EL35:EW35)))),"")</f>
        <v>25991</v>
      </c>
      <c r="EY35" s="59">
        <f>+IFERROR((IF(ISTEXT(EY$5)=FALSE,(INDEX(FRED!$1:$1048576,MATCH(US!EY$5,FRED!$A:$A,0),MATCH(US!$B35,FRED!$1:$1,0))),(SUM(EM35:EX35)))),"")</f>
        <v>24381</v>
      </c>
      <c r="EZ35" s="59">
        <f>+IFERROR((IF(ISTEXT(EZ$5)=FALSE,(INDEX(FRED!$1:$1048576,MATCH(US!EZ$5,FRED!$A:$A,0),MATCH(US!$B35,FRED!$1:$1,0))),(SUM(EN35:EY35)))),"")</f>
        <v>23705</v>
      </c>
      <c r="FA35" s="59">
        <f>+IFERROR((IF(ISTEXT(FA$5)=FALSE,(INDEX(FRED!$1:$1048576,MATCH(US!FA$5,FRED!$A:$A,0),MATCH(US!$B35,FRED!$1:$1,0))),(SUM(EO35:EZ35)))),"")</f>
        <v>23434</v>
      </c>
      <c r="FB35" s="59">
        <f>+IFERROR((IF(ISTEXT(FB$5)=FALSE,(INDEX(FRED!$1:$1048576,MATCH(US!FB$5,FRED!$A:$A,0),MATCH(US!$B35,FRED!$1:$1,0))),(SUM(EP35:FA35)))),"")</f>
        <v>25041</v>
      </c>
      <c r="FC35" s="60">
        <f>+IFERROR((IF(ISTEXT(FC$5)=FALSE,(INDEX(FRED!$1:$1048576,MATCH(US!FC$5,FRED!$A:$A,0),MATCH(US!$B35,FRED!$1:$1,0))),(SUM(EQ35:FB35)))),"")</f>
        <v>304201</v>
      </c>
      <c r="FD35" s="59">
        <f>+IFERROR((IF(ISTEXT(FD$5)=FALSE,(INDEX(FRED!$1:$1048576,MATCH(US!FD$5,FRED!$A:$A,0),MATCH(US!$B35,FRED!$1:$1,0))),(SUM(ER35:FC35)))),"")</f>
        <v>24773</v>
      </c>
      <c r="FE35" s="59">
        <f>+IFERROR((IF(ISTEXT(FE$5)=FALSE,(INDEX(FRED!$1:$1048576,MATCH(US!FE$5,FRED!$A:$A,0),MATCH(US!$B35,FRED!$1:$1,0))),(SUM(ES35:FD35)))),"")</f>
        <v>25421</v>
      </c>
      <c r="FF35" s="59">
        <f>+IFERROR((IF(ISTEXT(FF$5)=FALSE,(INDEX(FRED!$1:$1048576,MATCH(US!FF$5,FRED!$A:$A,0),MATCH(US!$B35,FRED!$1:$1,0))),(SUM(ET35:FE35)))),"")</f>
        <v>24346</v>
      </c>
      <c r="FG35" s="59">
        <f>+IFERROR((IF(ISTEXT(FG$5)=FALSE,(INDEX(FRED!$1:$1048576,MATCH(US!FG$5,FRED!$A:$A,0),MATCH(US!$B35,FRED!$1:$1,0))),(SUM(EU35:FF35)))),"")</f>
        <v>24459</v>
      </c>
      <c r="FH35" s="59">
        <f>+IFERROR((IF(ISTEXT(FH$5)=FALSE,(INDEX(FRED!$1:$1048576,MATCH(US!FH$5,FRED!$A:$A,0),MATCH(US!$B35,FRED!$1:$1,0))),(SUM(EV35:FG35)))),"")</f>
        <v>26054</v>
      </c>
      <c r="FI35" s="59">
        <f>+IFERROR((IF(ISTEXT(FI$5)=FALSE,(INDEX(FRED!$1:$1048576,MATCH(US!FI$5,FRED!$A:$A,0),MATCH(US!$B35,FRED!$1:$1,0))),(SUM(EW35:FH35)))),"")</f>
        <v>28234</v>
      </c>
      <c r="FJ35" s="59">
        <f>+IFERROR((IF(ISTEXT(FJ$5)=FALSE,(INDEX(FRED!$1:$1048576,MATCH(US!FJ$5,FRED!$A:$A,0),MATCH(US!$B35,FRED!$1:$1,0))),(SUM(EX35:FI35)))),"")</f>
        <v>27468</v>
      </c>
      <c r="FK35" s="59">
        <f>+IFERROR((IF(ISTEXT(FK$5)=FALSE,(INDEX(FRED!$1:$1048576,MATCH(US!FK$5,FRED!$A:$A,0),MATCH(US!$B35,FRED!$1:$1,0))),(SUM(EY35:FJ35)))),"")</f>
        <v>27368</v>
      </c>
      <c r="FL35" s="59">
        <f>+IFERROR((IF(ISTEXT(FL$5)=FALSE,(INDEX(FRED!$1:$1048576,MATCH(US!FL$5,FRED!$A:$A,0),MATCH(US!$B35,FRED!$1:$1,0))),(SUM(EZ35:FK35)))),"")</f>
        <v>27643</v>
      </c>
      <c r="FM35" s="59">
        <f>+IFERROR((IF(ISTEXT(FM$5)=FALSE,(INDEX(FRED!$1:$1048576,MATCH(US!FM$5,FRED!$A:$A,0),MATCH(US!$B35,FRED!$1:$1,0))),(SUM(FA35:FL35)))),"")</f>
        <v>29116</v>
      </c>
      <c r="FN35" s="59">
        <f>+IFERROR((IF(ISTEXT(FN$5)=FALSE,(INDEX(FRED!$1:$1048576,MATCH(US!FN$5,FRED!$A:$A,0),MATCH(US!$B35,FRED!$1:$1,0))),(SUM(FB35:FM35)))),"")</f>
        <v>28341</v>
      </c>
      <c r="FO35" s="59">
        <f>+IFERROR((IF(ISTEXT(FO$5)=FALSE,(INDEX(FRED!$1:$1048576,MATCH(US!FO$5,FRED!$A:$A,0),MATCH(US!$B35,FRED!$1:$1,0))),(SUM(FC35:FN35)))),"")</f>
        <v>28836</v>
      </c>
      <c r="FP35" s="60">
        <f>+IFERROR((IF(ISTEXT(FP$5)=FALSE,(INDEX(FRED!$1:$1048576,MATCH(US!FP$5,FRED!$A:$A,0),MATCH(US!$B35,FRED!$1:$1,0))),(SUM(FD35:FO35)))),"")</f>
        <v>322059</v>
      </c>
      <c r="FQ35" s="59">
        <f>+IFERROR((IF(ISTEXT(FQ$5)=FALSE,(INDEX(FRED!$1:$1048576,MATCH(US!FQ$5,FRED!$A:$A,0),MATCH(US!$B35,FRED!$1:$1,0))),(SUM(FE35:FP35)))),"")</f>
        <v>28707</v>
      </c>
      <c r="FR35" s="59">
        <f>+IFERROR((IF(ISTEXT(FR$5)=FALSE,(INDEX(FRED!$1:$1048576,MATCH(US!FR$5,FRED!$A:$A,0),MATCH(US!$B35,FRED!$1:$1,0))),(SUM(FF35:FQ35)))),"")</f>
        <v>29057</v>
      </c>
      <c r="FS35" s="59">
        <f>+IFERROR((IF(ISTEXT(FS$5)=FALSE,(INDEX(FRED!$1:$1048576,MATCH(US!FS$5,FRED!$A:$A,0),MATCH(US!$B35,FRED!$1:$1,0))),(SUM(FG35:FR35)))),"")</f>
        <v>28176</v>
      </c>
      <c r="FT35" s="59">
        <f>+IFERROR((IF(ISTEXT(FT$5)=FALSE,(INDEX(FRED!$1:$1048576,MATCH(US!FT$5,FRED!$A:$A,0),MATCH(US!$B35,FRED!$1:$1,0))),(SUM(FH35:FS35)))),"")</f>
        <v>29955</v>
      </c>
      <c r="FU35" s="59">
        <f>+IFERROR((IF(ISTEXT(FU$5)=FALSE,(INDEX(FRED!$1:$1048576,MATCH(US!FU$5,FRED!$A:$A,0),MATCH(US!$B35,FRED!$1:$1,0))),(SUM(FI35:FT35)))),"")</f>
        <v>28415</v>
      </c>
      <c r="FV35" s="59">
        <f>+IFERROR((IF(ISTEXT(FV$5)=FALSE,(INDEX(FRED!$1:$1048576,MATCH(US!FV$5,FRED!$A:$A,0),MATCH(US!$B35,FRED!$1:$1,0))),(SUM(FJ35:FU35)))),"")</f>
        <v>27656</v>
      </c>
      <c r="FW35" s="59">
        <f>+IFERROR((IF(ISTEXT(FW$5)=FALSE,(INDEX(FRED!$1:$1048576,MATCH(US!FW$5,FRED!$A:$A,0),MATCH(US!$B35,FRED!$1:$1,0))),(SUM(FK35:FV35)))),"")</f>
        <v>28530</v>
      </c>
      <c r="FX35" s="59">
        <f>+IFERROR((IF(ISTEXT(FX$5)=FALSE,(INDEX(FRED!$1:$1048576,MATCH(US!FX$5,FRED!$A:$A,0),MATCH(US!$B35,FRED!$1:$1,0))),(SUM(FL35:FW35)))),"")</f>
        <v>28059</v>
      </c>
      <c r="FY35" s="59">
        <f>+IFERROR((IF(ISTEXT(FY$5)=FALSE,(INDEX(FRED!$1:$1048576,MATCH(US!FY$5,FRED!$A:$A,0),MATCH(US!$B35,FRED!$1:$1,0))),(SUM(FM35:FX35)))),"")</f>
        <v>28322</v>
      </c>
      <c r="FZ35" s="59">
        <f>+IFERROR((IF(ISTEXT(FZ$5)=FALSE,(INDEX(FRED!$1:$1048576,MATCH(US!FZ$5,FRED!$A:$A,0),MATCH(US!$B35,FRED!$1:$1,0))),(SUM(FN35:FY35)))),"")</f>
        <v>28790</v>
      </c>
      <c r="GA35" s="59">
        <f>+IFERROR((IF(ISTEXT(GA$5)=FALSE,(INDEX(FRED!$1:$1048576,MATCH(US!GA$5,FRED!$A:$A,0),MATCH(US!$B35,FRED!$1:$1,0))),(SUM(FO35:FZ35)))),"")</f>
        <v>27943</v>
      </c>
      <c r="GB35" s="59">
        <f>+IFERROR((IF(ISTEXT(GB$5)=FALSE,(INDEX(FRED!$1:$1048576,MATCH(US!GB$5,FRED!$A:$A,0),MATCH(US!$B35,FRED!$1:$1,0))),(SUM(FP35:GA35)))),"")</f>
        <v>28726</v>
      </c>
      <c r="GC35" s="60">
        <f>+IFERROR((IF(ISTEXT(GC$5)=FALSE,(INDEX(FRED!$1:$1048576,MATCH(US!GC$5,FRED!$A:$A,0),MATCH(US!$B35,FRED!$1:$1,0))),(SUM(FQ35:GB35)))),"")</f>
        <v>342336</v>
      </c>
      <c r="GD35" s="59">
        <f>+IFERROR((IF(ISTEXT(GD$5)=FALSE,(INDEX(FRED!$1:$1048576,MATCH(US!GD$5,FRED!$A:$A,0),MATCH(US!$B35,FRED!$1:$1,0))),(SUM(FR35:GC35)))),"")</f>
        <v>28871</v>
      </c>
      <c r="GE35" s="59">
        <f>+IFERROR((IF(ISTEXT(GE$5)=FALSE,(INDEX(FRED!$1:$1048576,MATCH(US!GE$5,FRED!$A:$A,0),MATCH(US!$B35,FRED!$1:$1,0))),(SUM(FS35:GD35)))),"")</f>
        <v>29434</v>
      </c>
      <c r="GF35" s="59">
        <f>+IFERROR((IF(ISTEXT(GF$5)=FALSE,(INDEX(FRED!$1:$1048576,MATCH(US!GF$5,FRED!$A:$A,0),MATCH(US!$B35,FRED!$1:$1,0))),(SUM(FT35:GE35)))),"")</f>
        <v>28739</v>
      </c>
      <c r="GG35" s="59">
        <f>+IFERROR((IF(ISTEXT(GG$5)=FALSE,(INDEX(FRED!$1:$1048576,MATCH(US!GG$5,FRED!$A:$A,0),MATCH(US!$B35,FRED!$1:$1,0))),(SUM(FU35:GF35)))),"")</f>
        <v>28633</v>
      </c>
      <c r="GH35" s="59">
        <f>+IFERROR((IF(ISTEXT(GH$5)=FALSE,(INDEX(FRED!$1:$1048576,MATCH(US!GH$5,FRED!$A:$A,0),MATCH(US!$B35,FRED!$1:$1,0))),(SUM(FV35:GG35)))),"")</f>
        <v>30086</v>
      </c>
      <c r="GI35" s="59">
        <f>+IFERROR((IF(ISTEXT(GI$5)=FALSE,(INDEX(FRED!$1:$1048576,MATCH(US!GI$5,FRED!$A:$A,0),MATCH(US!$B35,FRED!$1:$1,0))),(SUM(FW35:GH35)))),"")</f>
        <v>29999</v>
      </c>
      <c r="GJ35" s="59">
        <f>+IFERROR((IF(ISTEXT(GJ$5)=FALSE,(INDEX(FRED!$1:$1048576,MATCH(US!GJ$5,FRED!$A:$A,0),MATCH(US!$B35,FRED!$1:$1,0))),(SUM(FX35:GI35)))),"")</f>
        <v>30499</v>
      </c>
      <c r="GK35" s="59">
        <f>+IFERROR((IF(ISTEXT(GK$5)=FALSE,(INDEX(FRED!$1:$1048576,MATCH(US!GK$5,FRED!$A:$A,0),MATCH(US!$B35,FRED!$1:$1,0))),(SUM(FY35:GJ35)))),"")</f>
        <v>29901</v>
      </c>
      <c r="GL35" s="59">
        <f>+IFERROR((IF(ISTEXT(GL$5)=FALSE,(INDEX(FRED!$1:$1048576,MATCH(US!GL$5,FRED!$A:$A,0),MATCH(US!$B35,FRED!$1:$1,0))),(SUM(FZ35:GK35)))),"")</f>
        <v>29687</v>
      </c>
      <c r="GM35" s="59">
        <f>+IFERROR((IF(ISTEXT(GM$5)=FALSE,(INDEX(FRED!$1:$1048576,MATCH(US!GM$5,FRED!$A:$A,0),MATCH(US!$B35,FRED!$1:$1,0))),(SUM(GA35:GL35)))),"")</f>
        <v>30639</v>
      </c>
      <c r="GN35" s="59">
        <f>+IFERROR((IF(ISTEXT(GN$5)=FALSE,(INDEX(FRED!$1:$1048576,MATCH(US!GN$5,FRED!$A:$A,0),MATCH(US!$B35,FRED!$1:$1,0))),(SUM(GB35:GM35)))),"")</f>
        <v>30627</v>
      </c>
      <c r="GO35" s="59">
        <f>+IFERROR((IF(ISTEXT(GO$5)=FALSE,(INDEX(FRED!$1:$1048576,MATCH(US!GO$5,FRED!$A:$A,0),MATCH(US!$B35,FRED!$1:$1,0))),(SUM(GC35:GN35)))),"")</f>
        <v>30723</v>
      </c>
      <c r="GP35" s="60">
        <f>+IFERROR((IF(ISTEXT(GP$5)=FALSE,(INDEX(FRED!$1:$1048576,MATCH(US!GP$5,FRED!$A:$A,0),MATCH(US!$B35,FRED!$1:$1,0))),(SUM(GD35:GO35)))),"")</f>
        <v>357838</v>
      </c>
      <c r="GQ35" s="59">
        <f>+IFERROR((IF(ISTEXT(GQ$5)=FALSE,(INDEX(FRED!$1:$1048576,MATCH(US!GQ$5,FRED!$A:$A,0),MATCH(US!$B35,FRED!$1:$1,0))),(SUM(GE35:GP35)))),"")</f>
        <v>30821</v>
      </c>
      <c r="GR35" s="59">
        <f>+IFERROR((IF(ISTEXT(GR$5)=FALSE,(INDEX(FRED!$1:$1048576,MATCH(US!GR$5,FRED!$A:$A,0),MATCH(US!$B35,FRED!$1:$1,0))),(SUM(GF35:GQ35)))),"")</f>
        <v>31089</v>
      </c>
      <c r="GS35" s="59">
        <f>+IFERROR((IF(ISTEXT(GS$5)=FALSE,(INDEX(FRED!$1:$1048576,MATCH(US!GS$5,FRED!$A:$A,0),MATCH(US!$B35,FRED!$1:$1,0))),(SUM(GG35:GR35)))),"")</f>
        <v>32251</v>
      </c>
      <c r="GT35" s="59">
        <f>+IFERROR((IF(ISTEXT(GT$5)=FALSE,(INDEX(FRED!$1:$1048576,MATCH(US!GT$5,FRED!$A:$A,0),MATCH(US!$B35,FRED!$1:$1,0))),(SUM(GH35:GS35)))),"")</f>
        <v>32311</v>
      </c>
      <c r="GU35" s="59">
        <f>+IFERROR((IF(ISTEXT(GU$5)=FALSE,(INDEX(FRED!$1:$1048576,MATCH(US!GU$5,FRED!$A:$A,0),MATCH(US!$B35,FRED!$1:$1,0))),(SUM(GI35:GT35)))),"")</f>
        <v>32008</v>
      </c>
      <c r="GV35" s="59">
        <f>+IFERROR((IF(ISTEXT(GV$5)=FALSE,(INDEX(FRED!$1:$1048576,MATCH(US!GV$5,FRED!$A:$A,0),MATCH(US!$B35,FRED!$1:$1,0))),(SUM(GJ35:GU35)))),"")</f>
        <v>32395</v>
      </c>
      <c r="GW35" s="59">
        <f>+IFERROR((IF(ISTEXT(GW$5)=FALSE,(INDEX(FRED!$1:$1048576,MATCH(US!GW$5,FRED!$A:$A,0),MATCH(US!$B35,FRED!$1:$1,0))),(SUM(GK35:GV35)))),"")</f>
        <v>31821</v>
      </c>
      <c r="GX35" s="59">
        <f>+IFERROR((IF(ISTEXT(GX$5)=FALSE,(INDEX(FRED!$1:$1048576,MATCH(US!GX$5,FRED!$A:$A,0),MATCH(US!$B35,FRED!$1:$1,0))),(SUM(GL35:GW35)))),"")</f>
        <v>31620</v>
      </c>
      <c r="GY35" s="59">
        <f>+IFERROR((IF(ISTEXT(GY$5)=FALSE,(INDEX(FRED!$1:$1048576,MATCH(US!GY$5,FRED!$A:$A,0),MATCH(US!$B35,FRED!$1:$1,0))),(SUM(GM35:GX35)))),"")</f>
        <v>32092</v>
      </c>
      <c r="GZ35" s="59">
        <f>+IFERROR((IF(ISTEXT(GZ$5)=FALSE,(INDEX(FRED!$1:$1048576,MATCH(US!GZ$5,FRED!$A:$A,0),MATCH(US!$B35,FRED!$1:$1,0))),(SUM(GN35:GY35)))),"")</f>
        <v>31045</v>
      </c>
      <c r="HA35" s="59">
        <f>+IFERROR((IF(ISTEXT(HA$5)=FALSE,(INDEX(FRED!$1:$1048576,MATCH(US!HA$5,FRED!$A:$A,0),MATCH(US!$B35,FRED!$1:$1,0))),(SUM(GO35:GZ35)))),"")</f>
        <v>30591</v>
      </c>
      <c r="HB35" s="59">
        <f>+IFERROR((IF(ISTEXT(HB$5)=FALSE,(INDEX(FRED!$1:$1048576,MATCH(US!HB$5,FRED!$A:$A,0),MATCH(US!$B35,FRED!$1:$1,0))),(SUM(GP35:HA35)))),"")</f>
        <v>30335</v>
      </c>
      <c r="HC35" s="60">
        <f>+IFERROR((IF(ISTEXT(HC$5)=FALSE,(INDEX(FRED!$1:$1048576,MATCH(US!HC$5,FRED!$A:$A,0),MATCH(US!$B35,FRED!$1:$1,0))),(SUM(GQ35:HB35)))),"")</f>
        <v>378379</v>
      </c>
      <c r="HD35" s="59">
        <f>+IFERROR((IF(ISTEXT(HD$5)=FALSE,(INDEX(FRED!$1:$1048576,MATCH(US!HD$5,FRED!$A:$A,0),MATCH(US!$B35,FRED!$1:$1,0))),(SUM(GR35:HC35)))),"")</f>
        <v>29815</v>
      </c>
      <c r="HE35" s="59">
        <f>+IFERROR((IF(ISTEXT(HE$5)=FALSE,(INDEX(FRED!$1:$1048576,MATCH(US!HE$5,FRED!$A:$A,0),MATCH(US!$B35,FRED!$1:$1,0))),(SUM(GS35:HD35)))),"")</f>
        <v>30931</v>
      </c>
      <c r="HF35" s="59">
        <f>+IFERROR((IF(ISTEXT(HF$5)=FALSE,(INDEX(FRED!$1:$1048576,MATCH(US!HF$5,FRED!$A:$A,0),MATCH(US!$B35,FRED!$1:$1,0))),(SUM(GT35:HE35)))),"")</f>
        <v>30700</v>
      </c>
      <c r="HG35" s="59">
        <f>+IFERROR((IF(ISTEXT(HG$5)=FALSE,(INDEX(FRED!$1:$1048576,MATCH(US!HG$5,FRED!$A:$A,0),MATCH(US!$B35,FRED!$1:$1,0))),(SUM(GU35:HF35)))),"")</f>
        <v>29422</v>
      </c>
      <c r="HH35" s="59">
        <f>+IFERROR((IF(ISTEXT(HH$5)=FALSE,(INDEX(FRED!$1:$1048576,MATCH(US!HH$5,FRED!$A:$A,0),MATCH(US!$B35,FRED!$1:$1,0))),(SUM(GV35:HG35)))),"")</f>
        <v>29854</v>
      </c>
      <c r="HI35" s="59">
        <f>+IFERROR((IF(ISTEXT(HI$5)=FALSE,(INDEX(FRED!$1:$1048576,MATCH(US!HI$5,FRED!$A:$A,0),MATCH(US!$B35,FRED!$1:$1,0))),(SUM(GW35:HH35)))),"")</f>
        <v>30286</v>
      </c>
      <c r="HJ35" s="59">
        <f>+IFERROR((IF(ISTEXT(HJ$5)=FALSE,(INDEX(FRED!$1:$1048576,MATCH(US!HJ$5,FRED!$A:$A,0),MATCH(US!$B35,FRED!$1:$1,0))),(SUM(GX35:HI35)))),"")</f>
        <v>30737</v>
      </c>
      <c r="HK35" s="59">
        <f>+IFERROR((IF(ISTEXT(HK$5)=FALSE,(INDEX(FRED!$1:$1048576,MATCH(US!HK$5,FRED!$A:$A,0),MATCH(US!$B35,FRED!$1:$1,0))),(SUM(GY35:HJ35)))),"")</f>
        <v>28877</v>
      </c>
      <c r="HL35" s="59">
        <f>+IFERROR((IF(ISTEXT(HL$5)=FALSE,(INDEX(FRED!$1:$1048576,MATCH(US!HL$5,FRED!$A:$A,0),MATCH(US!$B35,FRED!$1:$1,0))),(SUM(GZ35:HK35)))),"")</f>
        <v>30652</v>
      </c>
      <c r="HM35" s="59">
        <f>+IFERROR((IF(ISTEXT(HM$5)=FALSE,(INDEX(FRED!$1:$1048576,MATCH(US!HM$5,FRED!$A:$A,0),MATCH(US!$B35,FRED!$1:$1,0))),(SUM(HA35:HL35)))),"")</f>
        <v>30577</v>
      </c>
      <c r="HN35" s="59">
        <f>+IFERROR((IF(ISTEXT(HN$5)=FALSE,(INDEX(FRED!$1:$1048576,MATCH(US!HN$5,FRED!$A:$A,0),MATCH(US!$B35,FRED!$1:$1,0))),(SUM(HB35:HM35)))),"")</f>
        <v>30521</v>
      </c>
      <c r="HO35" s="59">
        <f>+IFERROR((IF(ISTEXT(HO$5)=FALSE,(INDEX(FRED!$1:$1048576,MATCH(US!HO$5,FRED!$A:$A,0),MATCH(US!$B35,FRED!$1:$1,0))),(SUM(HC35:HN35)))),"")</f>
        <v>31629</v>
      </c>
      <c r="HP35" s="60">
        <f>+IFERROR((IF(ISTEXT(HP$5)=FALSE,(INDEX(FRED!$1:$1048576,MATCH(US!HP$5,FRED!$A:$A,0),MATCH(US!$B35,FRED!$1:$1,0))),(SUM(HD35:HO35)))),"")</f>
        <v>364001</v>
      </c>
      <c r="HQ35" s="59">
        <f>+IFERROR((IF(ISTEXT(HQ$5)=FALSE,(INDEX(FRED!$1:$1048576,MATCH(US!HQ$5,FRED!$A:$A,0),MATCH(US!$B35,FRED!$1:$1,0))),(SUM(HE35:HP35)))),"")</f>
        <v>28817</v>
      </c>
      <c r="HR35" s="59">
        <f>+IFERROR((IF(ISTEXT(HR$5)=FALSE,(INDEX(FRED!$1:$1048576,MATCH(US!HR$5,FRED!$A:$A,0),MATCH(US!$B35,FRED!$1:$1,0))),(SUM(HF35:HQ35)))),"")</f>
        <v>30431</v>
      </c>
      <c r="HS35" s="59">
        <f>+IFERROR((IF(ISTEXT(HS$5)=FALSE,(INDEX(FRED!$1:$1048576,MATCH(US!HS$5,FRED!$A:$A,0),MATCH(US!$B35,FRED!$1:$1,0))),(SUM(HG35:HR35)))),"")</f>
        <v>30901</v>
      </c>
      <c r="HT35" s="59">
        <f>+IFERROR((IF(ISTEXT(HT$5)=FALSE,(INDEX(FRED!$1:$1048576,MATCH(US!HT$5,FRED!$A:$A,0),MATCH(US!$B35,FRED!$1:$1,0))),(SUM(HH35:HS35)))),"")</f>
        <v>31918</v>
      </c>
      <c r="HU35" s="59">
        <f>+IFERROR((IF(ISTEXT(HU$5)=FALSE,(INDEX(FRED!$1:$1048576,MATCH(US!HU$5,FRED!$A:$A,0),MATCH(US!$B35,FRED!$1:$1,0))),(SUM(HI35:HT35)))),"")</f>
        <v>31988</v>
      </c>
      <c r="HV35" s="59">
        <f>+IFERROR((IF(ISTEXT(HV$5)=FALSE,(INDEX(FRED!$1:$1048576,MATCH(US!HV$5,FRED!$A:$A,0),MATCH(US!$B35,FRED!$1:$1,0))),(SUM(HJ35:HU35)))),"")</f>
        <v>31561</v>
      </c>
      <c r="HW35" s="59">
        <f>+IFERROR((IF(ISTEXT(HW$5)=FALSE,(INDEX(FRED!$1:$1048576,MATCH(US!HW$5,FRED!$A:$A,0),MATCH(US!$B35,FRED!$1:$1,0))),(SUM(HK35:HV35)))),"")</f>
        <v>29589</v>
      </c>
      <c r="HX35" s="59">
        <f>+IFERROR((IF(ISTEXT(HX$5)=FALSE,(INDEX(FRED!$1:$1048576,MATCH(US!HX$5,FRED!$A:$A,0),MATCH(US!$B35,FRED!$1:$1,0))),(SUM(HL35:HW35)))),"")</f>
        <v>29899</v>
      </c>
      <c r="HY35" s="59">
        <f>+IFERROR((IF(ISTEXT(HY$5)=FALSE,(INDEX(FRED!$1:$1048576,MATCH(US!HY$5,FRED!$A:$A,0),MATCH(US!$B35,FRED!$1:$1,0))),(SUM(HM35:HX35)))),"")</f>
        <v>31556</v>
      </c>
      <c r="HZ35" s="59">
        <f>+IFERROR((IF(ISTEXT(HZ$5)=FALSE,(INDEX(FRED!$1:$1048576,MATCH(US!HZ$5,FRED!$A:$A,0),MATCH(US!$B35,FRED!$1:$1,0))),(SUM(HN35:HY35)))),"")</f>
        <v>32284</v>
      </c>
      <c r="IA35" s="59">
        <f>+IFERROR((IF(ISTEXT(IA$5)=FALSE,(INDEX(FRED!$1:$1048576,MATCH(US!IA$5,FRED!$A:$A,0),MATCH(US!$B35,FRED!$1:$1,0))),(SUM(HO35:HZ35)))),"")</f>
        <v>33349</v>
      </c>
      <c r="IB35" s="59">
        <f>+IFERROR((IF(ISTEXT(IB$5)=FALSE,(INDEX(FRED!$1:$1048576,MATCH(US!IB$5,FRED!$A:$A,0),MATCH(US!$B35,FRED!$1:$1,0))),(SUM(HP35:IA35)))),"")</f>
        <v>33628</v>
      </c>
      <c r="IC35" s="60">
        <f>+IFERROR((IF(ISTEXT(IC$5)=FALSE,(INDEX(FRED!$1:$1048576,MATCH(US!IC$5,FRED!$A:$A,0),MATCH(US!$B35,FRED!$1:$1,0))),(SUM(HQ35:IB35)))),"")</f>
        <v>375921</v>
      </c>
      <c r="ID35" s="59">
        <f>+IFERROR((IF(ISTEXT(ID$5)=FALSE,(INDEX(FRED!$1:$1048576,MATCH(US!ID$5,FRED!$A:$A,0),MATCH(US!$B35,FRED!$1:$1,0))),(SUM(HR35:IC35)))),"")</f>
        <v>33551</v>
      </c>
      <c r="IE35" s="59">
        <f>+IFERROR((IF(ISTEXT(IE$5)=FALSE,(INDEX(FRED!$1:$1048576,MATCH(US!IE$5,FRED!$A:$A,0),MATCH(US!$B35,FRED!$1:$1,0))),(SUM(HS35:ID35)))),"")</f>
        <v>34423</v>
      </c>
      <c r="IF35" s="59">
        <f>+IFERROR((IF(ISTEXT(IF$5)=FALSE,(INDEX(FRED!$1:$1048576,MATCH(US!IF$5,FRED!$A:$A,0),MATCH(US!$B35,FRED!$1:$1,0))),(SUM(HT35:IE35)))),"")</f>
        <v>34080</v>
      </c>
      <c r="IG35" s="59">
        <f>+IFERROR((IF(ISTEXT(IG$5)=FALSE,(INDEX(FRED!$1:$1048576,MATCH(US!IG$5,FRED!$A:$A,0),MATCH(US!$B35,FRED!$1:$1,0))),(SUM(HU35:IF35)))),"")</f>
        <v>34607</v>
      </c>
      <c r="IH35" s="59">
        <f>+IFERROR((IF(ISTEXT(IH$5)=FALSE,(INDEX(FRED!$1:$1048576,MATCH(US!IH$5,FRED!$A:$A,0),MATCH(US!$B35,FRED!$1:$1,0))),(SUM(HV35:IG35)))),"")</f>
        <v>34626</v>
      </c>
      <c r="II35" s="59">
        <f>+IFERROR((IF(ISTEXT(II$5)=FALSE,(INDEX(FRED!$1:$1048576,MATCH(US!II$5,FRED!$A:$A,0),MATCH(US!$B35,FRED!$1:$1,0))),(SUM(HW35:IH35)))),"")</f>
        <v>35428</v>
      </c>
      <c r="IJ35" s="59">
        <f>+IFERROR((IF(ISTEXT(IJ$5)=FALSE,(INDEX(FRED!$1:$1048576,MATCH(US!IJ$5,FRED!$A:$A,0),MATCH(US!$B35,FRED!$1:$1,0))),(SUM(HX35:II35)))),"")</f>
        <v>37540</v>
      </c>
      <c r="IK35" s="59">
        <f>+IFERROR((IF(ISTEXT(IK$5)=FALSE,(INDEX(FRED!$1:$1048576,MATCH(US!IK$5,FRED!$A:$A,0),MATCH(US!$B35,FRED!$1:$1,0))),(SUM(HY35:IJ35)))),"")</f>
        <v>36034</v>
      </c>
      <c r="IL35" s="59">
        <f>+IFERROR((IF(ISTEXT(IL$5)=FALSE,(INDEX(FRED!$1:$1048576,MATCH(US!IL$5,FRED!$A:$A,0),MATCH(US!$B35,FRED!$1:$1,0))),(SUM(HZ35:IK35)))),"")</f>
        <v>35269</v>
      </c>
      <c r="IM35" s="59">
        <f>+IFERROR((IF(ISTEXT(IM$5)=FALSE,(INDEX(FRED!$1:$1048576,MATCH(US!IM$5,FRED!$A:$A,0),MATCH(US!$B35,FRED!$1:$1,0))),(SUM(IA35:IL35)))),"")</f>
        <v>35874</v>
      </c>
      <c r="IN35" s="59">
        <f>+IFERROR((IF(ISTEXT(IN$5)=FALSE,(INDEX(FRED!$1:$1048576,MATCH(US!IN$5,FRED!$A:$A,0),MATCH(US!$B35,FRED!$1:$1,0))),(SUM(IB35:IM35)))),"")</f>
        <v>36535</v>
      </c>
      <c r="IO35" s="59">
        <f>+IFERROR((IF(ISTEXT(IO$5)=FALSE,(INDEX(FRED!$1:$1048576,MATCH(US!IO$5,FRED!$A:$A,0),MATCH(US!$B35,FRED!$1:$1,0))),(SUM(IC35:IN35)))),"")</f>
        <v>35421</v>
      </c>
      <c r="IP35" s="60">
        <f>+IFERROR((IF(ISTEXT(IP$5)=FALSE,(INDEX(FRED!$1:$1048576,MATCH(US!IP$5,FRED!$A:$A,0),MATCH(US!$B35,FRED!$1:$1,0))),(SUM(ID35:IO35)))),"")</f>
        <v>423388</v>
      </c>
      <c r="IQ35" s="59">
        <f>+IFERROR((IF(ISTEXT(IQ$5)=FALSE,(INDEX(FRED!$1:$1048576,MATCH(US!IQ$5,FRED!$A:$A,0),MATCH(US!$B35,FRED!$1:$1,0))),(SUM(IE35:IP35)))),"")</f>
        <v>37051</v>
      </c>
      <c r="IR35" s="59">
        <f>+IFERROR((IF(ISTEXT(IR$5)=FALSE,(INDEX(FRED!$1:$1048576,MATCH(US!IR$5,FRED!$A:$A,0),MATCH(US!$B35,FRED!$1:$1,0))),(SUM(IF35:IQ35)))),"")</f>
        <v>37500</v>
      </c>
      <c r="IS35" s="59">
        <f>+IFERROR((IF(ISTEXT(IS$5)=FALSE,(INDEX(FRED!$1:$1048576,MATCH(US!IS$5,FRED!$A:$A,0),MATCH(US!$B35,FRED!$1:$1,0))),(SUM(IG35:IR35)))),"")</f>
        <v>37586</v>
      </c>
      <c r="IT35" s="59">
        <f>+IFERROR((IF(ISTEXT(IT$5)=FALSE,(INDEX(FRED!$1:$1048576,MATCH(US!IT$5,FRED!$A:$A,0),MATCH(US!$B35,FRED!$1:$1,0))),(SUM(IH35:IS35)))),"")</f>
        <v>39335</v>
      </c>
      <c r="IU35" s="59">
        <f>+IFERROR((IF(ISTEXT(IU$5)=FALSE,(INDEX(FRED!$1:$1048576,MATCH(US!IU$5,FRED!$A:$A,0),MATCH(US!$B35,FRED!$1:$1,0))),(SUM(II35:IT35)))),"")</f>
        <v>40800</v>
      </c>
      <c r="IV35" s="59">
        <f>+IFERROR((IF(ISTEXT(IV$5)=FALSE,(INDEX(FRED!$1:$1048576,MATCH(US!IV$5,FRED!$A:$A,0),MATCH(US!$B35,FRED!$1:$1,0))),(SUM(IJ35:IU35)))),"")</f>
        <v>40634</v>
      </c>
      <c r="IW35" s="59">
        <f>+IFERROR((IF(ISTEXT(IW$5)=FALSE,(INDEX(FRED!$1:$1048576,MATCH(US!IW$5,FRED!$A:$A,0),MATCH(US!$B35,FRED!$1:$1,0))),(SUM(IK35:IV35)))),"")</f>
        <v>41504</v>
      </c>
      <c r="IX35" s="59">
        <f>+IFERROR((IF(ISTEXT(IX$5)=FALSE,(INDEX(FRED!$1:$1048576,MATCH(US!IX$5,FRED!$A:$A,0),MATCH(US!$B35,FRED!$1:$1,0))),(SUM(IL35:IW35)))),"")</f>
        <v>41215</v>
      </c>
      <c r="IY35" s="59">
        <f>+IFERROR((IF(ISTEXT(IY$5)=FALSE,(INDEX(FRED!$1:$1048576,MATCH(US!IY$5,FRED!$A:$A,0),MATCH(US!$B35,FRED!$1:$1,0))),(SUM(IM35:IX35)))),"")</f>
        <v>40526</v>
      </c>
      <c r="IZ35" s="59">
        <f>+IFERROR((IF(ISTEXT(IZ$5)=FALSE,(INDEX(FRED!$1:$1048576,MATCH(US!IZ$5,FRED!$A:$A,0),MATCH(US!$B35,FRED!$1:$1,0))),(SUM(IN35:IY35)))),"")</f>
        <v>40391</v>
      </c>
      <c r="JA35" s="59">
        <f>+IFERROR((IF(ISTEXT(JA$5)=FALSE,(INDEX(FRED!$1:$1048576,MATCH(US!JA$5,FRED!$A:$A,0),MATCH(US!$B35,FRED!$1:$1,0))),(SUM(IO35:IZ35)))),"")</f>
        <v>42367</v>
      </c>
      <c r="JB35" s="59">
        <f>+IFERROR((IF(ISTEXT(JB$5)=FALSE,(INDEX(FRED!$1:$1048576,MATCH(US!JB$5,FRED!$A:$A,0),MATCH(US!$B35,FRED!$1:$1,0))),(SUM(IP35:JA35)))),"")</f>
        <v>42930</v>
      </c>
      <c r="JC35" s="60">
        <f>+IFERROR((IF(ISTEXT(JC$5)=FALSE,(INDEX(FRED!$1:$1048576,MATCH(US!JC$5,FRED!$A:$A,0),MATCH(US!$B35,FRED!$1:$1,0))),(SUM(IQ35:JB35)))),"")</f>
        <v>481839</v>
      </c>
      <c r="JD35" s="59">
        <f>+IFERROR((IF(ISTEXT(JD$5)=FALSE,(INDEX(FRED!$1:$1048576,MATCH(US!JD$5,FRED!$A:$A,0),MATCH(US!$B35,FRED!$1:$1,0))),(SUM(IR35:JC35)))),"")</f>
        <v>43960</v>
      </c>
      <c r="JE35" s="59">
        <f>+IFERROR((IF(ISTEXT(JE$5)=FALSE,(INDEX(FRED!$1:$1048576,MATCH(US!JE$5,FRED!$A:$A,0),MATCH(US!$B35,FRED!$1:$1,0))),(SUM(IS35:JD35)))),"")</f>
        <v>44717</v>
      </c>
      <c r="JF35" s="59">
        <f>+IFERROR((IF(ISTEXT(JF$5)=FALSE,(INDEX(FRED!$1:$1048576,MATCH(US!JF$5,FRED!$A:$A,0),MATCH(US!$B35,FRED!$1:$1,0))),(SUM(IT35:JE35)))),"")</f>
        <v>43599</v>
      </c>
      <c r="JG35" s="59">
        <f>+IFERROR((IF(ISTEXT(JG$5)=FALSE,(INDEX(FRED!$1:$1048576,MATCH(US!JG$5,FRED!$A:$A,0),MATCH(US!$B35,FRED!$1:$1,0))),(SUM(IU35:JF35)))),"")</f>
        <v>42678</v>
      </c>
      <c r="JH35" s="59">
        <f>+IFERROR((IF(ISTEXT(JH$5)=FALSE,(INDEX(FRED!$1:$1048576,MATCH(US!JH$5,FRED!$A:$A,0),MATCH(US!$B35,FRED!$1:$1,0))),(SUM(IV35:JG35)))),"")</f>
        <v>44232</v>
      </c>
      <c r="JI35" s="59">
        <f>+IFERROR((IF(ISTEXT(JI$5)=FALSE,(INDEX(FRED!$1:$1048576,MATCH(US!JI$5,FRED!$A:$A,0),MATCH(US!$B35,FRED!$1:$1,0))),(SUM(IW35:JH35)))),"")</f>
        <v>44442</v>
      </c>
      <c r="JJ35" s="59">
        <f>+IFERROR((IF(ISTEXT(JJ$5)=FALSE,(INDEX(FRED!$1:$1048576,MATCH(US!JJ$5,FRED!$A:$A,0),MATCH(US!$B35,FRED!$1:$1,0))),(SUM(IX35:JI35)))),"")</f>
        <v>43962</v>
      </c>
      <c r="JK35" s="59">
        <f>+IFERROR((IF(ISTEXT(JK$5)=FALSE,(INDEX(FRED!$1:$1048576,MATCH(US!JK$5,FRED!$A:$A,0),MATCH(US!$B35,FRED!$1:$1,0))),(SUM(IY35:JJ35)))),"")</f>
        <v>46170</v>
      </c>
      <c r="JL35" s="59">
        <f>+IFERROR((IF(ISTEXT(JL$5)=FALSE,(INDEX(FRED!$1:$1048576,MATCH(US!JL$5,FRED!$A:$A,0),MATCH(US!$B35,FRED!$1:$1,0))),(SUM(IZ35:JK35)))),"")</f>
        <v>45107</v>
      </c>
      <c r="JM35" s="59">
        <f>+IFERROR((IF(ISTEXT(JM$5)=FALSE,(INDEX(FRED!$1:$1048576,MATCH(US!JM$5,FRED!$A:$A,0),MATCH(US!$B35,FRED!$1:$1,0))),(SUM(JA35:JL35)))),"")</f>
        <v>44436</v>
      </c>
      <c r="JN35" s="59">
        <f>+IFERROR((IF(ISTEXT(JN$5)=FALSE,(INDEX(FRED!$1:$1048576,MATCH(US!JN$5,FRED!$A:$A,0),MATCH(US!$B35,FRED!$1:$1,0))),(SUM(JB35:JM35)))),"")</f>
        <v>43905</v>
      </c>
      <c r="JO35" s="59">
        <f>+IFERROR((IF(ISTEXT(JO$5)=FALSE,(INDEX(FRED!$1:$1048576,MATCH(US!JO$5,FRED!$A:$A,0),MATCH(US!$B35,FRED!$1:$1,0))),(SUM(JC35:JN35)))),"")</f>
        <v>45446</v>
      </c>
      <c r="JP35" s="60">
        <f>+IFERROR((IF(ISTEXT(JP$5)=FALSE,(INDEX(FRED!$1:$1048576,MATCH(US!JP$5,FRED!$A:$A,0),MATCH(US!$B35,FRED!$1:$1,0))),(SUM(JD35:JO35)))),"")</f>
        <v>532654</v>
      </c>
      <c r="JQ35" s="59">
        <f>+IFERROR((IF(ISTEXT(JQ$5)=FALSE,(INDEX(FRED!$1:$1048576,MATCH(US!JQ$5,FRED!$A:$A,0),MATCH(US!$B35,FRED!$1:$1,0))),(SUM(JE35:JP35)))),"")</f>
        <v>44554</v>
      </c>
      <c r="JR35" s="59">
        <f>+IFERROR((IF(ISTEXT(JR$5)=FALSE,(INDEX(FRED!$1:$1048576,MATCH(US!JR$5,FRED!$A:$A,0),MATCH(US!$B35,FRED!$1:$1,0))),(SUM(JF35:JQ35)))),"")</f>
        <v>43688</v>
      </c>
      <c r="JS35" s="59">
        <f>+IFERROR((IF(ISTEXT(JS$5)=FALSE,(INDEX(FRED!$1:$1048576,MATCH(US!JS$5,FRED!$A:$A,0),MATCH(US!$B35,FRED!$1:$1,0))),(SUM(JG35:JR35)))),"")</f>
        <v>45651</v>
      </c>
      <c r="JT35" s="59">
        <f>+IFERROR((IF(ISTEXT(JT$5)=FALSE,(INDEX(FRED!$1:$1048576,MATCH(US!JT$5,FRED!$A:$A,0),MATCH(US!$B35,FRED!$1:$1,0))),(SUM(JH35:JS35)))),"")</f>
        <v>44476</v>
      </c>
      <c r="JU35" s="59">
        <f>+IFERROR((IF(ISTEXT(JU$5)=FALSE,(INDEX(FRED!$1:$1048576,MATCH(US!JU$5,FRED!$A:$A,0),MATCH(US!$B35,FRED!$1:$1,0))),(SUM(JI35:JT35)))),"")</f>
        <v>43293</v>
      </c>
      <c r="JV35" s="59">
        <f>+IFERROR((IF(ISTEXT(JV$5)=FALSE,(INDEX(FRED!$1:$1048576,MATCH(US!JV$5,FRED!$A:$A,0),MATCH(US!$B35,FRED!$1:$1,0))),(SUM(JJ35:JU35)))),"")</f>
        <v>42537</v>
      </c>
      <c r="JW35" s="59">
        <f>+IFERROR((IF(ISTEXT(JW$5)=FALSE,(INDEX(FRED!$1:$1048576,MATCH(US!JW$5,FRED!$A:$A,0),MATCH(US!$B35,FRED!$1:$1,0))),(SUM(JK35:JV35)))),"")</f>
        <v>42996</v>
      </c>
      <c r="JX35" s="59">
        <f>+IFERROR((IF(ISTEXT(JX$5)=FALSE,(INDEX(FRED!$1:$1048576,MATCH(US!JX$5,FRED!$A:$A,0),MATCH(US!$B35,FRED!$1:$1,0))),(SUM(JL35:JW35)))),"")</f>
        <v>41509</v>
      </c>
      <c r="JY35" s="59">
        <f>+IFERROR((IF(ISTEXT(JY$5)=FALSE,(INDEX(FRED!$1:$1048576,MATCH(US!JY$5,FRED!$A:$A,0),MATCH(US!$B35,FRED!$1:$1,0))),(SUM(JM35:JX35)))),"")</f>
        <v>40129</v>
      </c>
      <c r="JZ35" s="59">
        <f>+IFERROR((IF(ISTEXT(JZ$5)=FALSE,(INDEX(FRED!$1:$1048576,MATCH(US!JZ$5,FRED!$A:$A,0),MATCH(US!$B35,FRED!$1:$1,0))),(SUM(JN35:JY35)))),"")</f>
        <v>41349</v>
      </c>
      <c r="KA35" s="59">
        <f>+IFERROR((IF(ISTEXT(KA$5)=FALSE,(INDEX(FRED!$1:$1048576,MATCH(US!KA$5,FRED!$A:$A,0),MATCH(US!$B35,FRED!$1:$1,0))),(SUM(JO35:JZ35)))),"")</f>
        <v>42298</v>
      </c>
      <c r="KB35" s="59">
        <f>+IFERROR((IF(ISTEXT(KB$5)=FALSE,(INDEX(FRED!$1:$1048576,MATCH(US!KB$5,FRED!$A:$A,0),MATCH(US!$B35,FRED!$1:$1,0))),(SUM(JP35:KA35)))),"")</f>
        <v>41137</v>
      </c>
      <c r="KC35" s="60">
        <f>+IFERROR((IF(ISTEXT(KC$5)=FALSE,(INDEX(FRED!$1:$1048576,MATCH(US!KC$5,FRED!$A:$A,0),MATCH(US!$B35,FRED!$1:$1,0))),(SUM(JQ35:KB35)))),"")</f>
        <v>513617</v>
      </c>
      <c r="KD35" s="59">
        <f>+IFERROR((IF(ISTEXT(KD$5)=FALSE,(INDEX(FRED!$1:$1048576,MATCH(US!KD$5,FRED!$A:$A,0),MATCH(US!$B35,FRED!$1:$1,0))),(SUM(JR35:KC35)))),"")</f>
        <v>42860</v>
      </c>
      <c r="KE35" s="59">
        <f>+IFERROR((IF(ISTEXT(KE$5)=FALSE,(INDEX(FRED!$1:$1048576,MATCH(US!KE$5,FRED!$A:$A,0),MATCH(US!$B35,FRED!$1:$1,0))),(SUM(JS35:KD35)))),"")</f>
        <v>43216</v>
      </c>
      <c r="KF35" s="59">
        <f>+IFERROR((IF(ISTEXT(KF$5)=FALSE,(INDEX(FRED!$1:$1048576,MATCH(US!KF$5,FRED!$A:$A,0),MATCH(US!$B35,FRED!$1:$1,0))),(SUM(JT35:KE35)))),"")</f>
        <v>43284</v>
      </c>
      <c r="KG35" s="59">
        <f>+IFERROR((IF(ISTEXT(KG$5)=FALSE,(INDEX(FRED!$1:$1048576,MATCH(US!KG$5,FRED!$A:$A,0),MATCH(US!$B35,FRED!$1:$1,0))),(SUM(JU35:KF35)))),"")</f>
        <v>42785</v>
      </c>
      <c r="KH35" s="59">
        <f>+IFERROR((IF(ISTEXT(KH$5)=FALSE,(INDEX(FRED!$1:$1048576,MATCH(US!KH$5,FRED!$A:$A,0),MATCH(US!$B35,FRED!$1:$1,0))),(SUM(JV35:KG35)))),"")</f>
        <v>42347</v>
      </c>
      <c r="KI35" s="59">
        <f>+IFERROR((IF(ISTEXT(KI$5)=FALSE,(INDEX(FRED!$1:$1048576,MATCH(US!KI$5,FRED!$A:$A,0),MATCH(US!$B35,FRED!$1:$1,0))),(SUM(JW35:KH35)))),"")</f>
        <v>43148</v>
      </c>
      <c r="KJ35" s="59">
        <f>+IFERROR((IF(ISTEXT(KJ$5)=FALSE,(INDEX(FRED!$1:$1048576,MATCH(US!KJ$5,FRED!$A:$A,0),MATCH(US!$B35,FRED!$1:$1,0))),(SUM(JX35:KI35)))),"")</f>
        <v>42926</v>
      </c>
      <c r="KK35" s="59">
        <f>+IFERROR((IF(ISTEXT(KK$5)=FALSE,(INDEX(FRED!$1:$1048576,MATCH(US!KK$5,FRED!$A:$A,0),MATCH(US!$B35,FRED!$1:$1,0))),(SUM(JY35:KJ35)))),"")</f>
        <v>43132</v>
      </c>
      <c r="KL35" s="59">
        <f>+IFERROR((IF(ISTEXT(KL$5)=FALSE,(INDEX(FRED!$1:$1048576,MATCH(US!KL$5,FRED!$A:$A,0),MATCH(US!$B35,FRED!$1:$1,0))),(SUM(JZ35:KK35)))),"")</f>
        <v>43306</v>
      </c>
      <c r="KM35" s="59">
        <f>+IFERROR((IF(ISTEXT(KM$5)=FALSE,(INDEX(FRED!$1:$1048576,MATCH(US!KM$5,FRED!$A:$A,0),MATCH(US!$B35,FRED!$1:$1,0))),(SUM(KA35:KL35)))),"")</f>
        <v>43007</v>
      </c>
      <c r="KN35" s="59">
        <f>+IFERROR((IF(ISTEXT(KN$5)=FALSE,(INDEX(FRED!$1:$1048576,MATCH(US!KN$5,FRED!$A:$A,0),MATCH(US!$B35,FRED!$1:$1,0))),(SUM(KB35:KM35)))),"")</f>
        <v>42227</v>
      </c>
      <c r="KO35" s="59">
        <f>+IFERROR((IF(ISTEXT(KO$5)=FALSE,(INDEX(FRED!$1:$1048576,MATCH(US!KO$5,FRED!$A:$A,0),MATCH(US!$B35,FRED!$1:$1,0))),(SUM(KC35:KN35)))),"")</f>
        <v>43226</v>
      </c>
      <c r="KP35" s="60">
        <f>+IFERROR((IF(ISTEXT(KP$5)=FALSE,(INDEX(FRED!$1:$1048576,MATCH(US!KP$5,FRED!$A:$A,0),MATCH(US!$B35,FRED!$1:$1,0))),(SUM(KD35:KO35)))),"")</f>
        <v>515464</v>
      </c>
      <c r="KQ35" s="59">
        <f>+IFERROR((IF(ISTEXT(KQ$5)=FALSE,(INDEX(FRED!$1:$1048576,MATCH(US!KQ$5,FRED!$A:$A,0),MATCH(US!$B35,FRED!$1:$1,0))),(SUM(KE35:KP35)))),"")</f>
        <v>45007</v>
      </c>
      <c r="KR35" s="59">
        <f>+IFERROR((IF(ISTEXT(KR$5)=FALSE,(INDEX(FRED!$1:$1048576,MATCH(US!KR$5,FRED!$A:$A,0),MATCH(US!$B35,FRED!$1:$1,0))),(SUM(KF35:KQ35)))),"")</f>
        <v>44694</v>
      </c>
      <c r="KS35" s="59">
        <f>+IFERROR((IF(ISTEXT(KS$5)=FALSE,(INDEX(FRED!$1:$1048576,MATCH(US!KS$5,FRED!$A:$A,0),MATCH(US!$B35,FRED!$1:$1,0))),(SUM(KG35:KR35)))),"")</f>
        <v>44082</v>
      </c>
      <c r="KT35" s="59">
        <f>+IFERROR((IF(ISTEXT(KT$5)=FALSE,(INDEX(FRED!$1:$1048576,MATCH(US!KT$5,FRED!$A:$A,0),MATCH(US!$B35,FRED!$1:$1,0))),(SUM(KH35:KS35)))),"")</f>
        <v>44761</v>
      </c>
      <c r="KU35" s="59">
        <f>+IFERROR((IF(ISTEXT(KU$5)=FALSE,(INDEX(FRED!$1:$1048576,MATCH(US!KU$5,FRED!$A:$A,0),MATCH(US!$B35,FRED!$1:$1,0))),(SUM(KI35:KT35)))),"")</f>
        <v>44762</v>
      </c>
      <c r="KV35" s="59">
        <f>+IFERROR((IF(ISTEXT(KV$5)=FALSE,(INDEX(FRED!$1:$1048576,MATCH(US!KV$5,FRED!$A:$A,0),MATCH(US!$B35,FRED!$1:$1,0))),(SUM(KJ35:KU35)))),"")</f>
        <v>44419</v>
      </c>
      <c r="KW35" s="59">
        <f>+IFERROR((IF(ISTEXT(KW$5)=FALSE,(INDEX(FRED!$1:$1048576,MATCH(US!KW$5,FRED!$A:$A,0),MATCH(US!$B35,FRED!$1:$1,0))),(SUM(KK35:KV35)))),"")</f>
        <v>43956</v>
      </c>
      <c r="KX35" s="59">
        <f>+IFERROR((IF(ISTEXT(KX$5)=FALSE,(INDEX(FRED!$1:$1048576,MATCH(US!KX$5,FRED!$A:$A,0),MATCH(US!$B35,FRED!$1:$1,0))),(SUM(KL35:KW35)))),"")</f>
        <v>44958</v>
      </c>
      <c r="KY35" s="59">
        <f>+IFERROR((IF(ISTEXT(KY$5)=FALSE,(INDEX(FRED!$1:$1048576,MATCH(US!KY$5,FRED!$A:$A,0),MATCH(US!$B35,FRED!$1:$1,0))),(SUM(KM35:KX35)))),"")</f>
        <v>45553</v>
      </c>
      <c r="KZ35" s="59">
        <f>+IFERROR((IF(ISTEXT(KZ$5)=FALSE,(INDEX(FRED!$1:$1048576,MATCH(US!KZ$5,FRED!$A:$A,0),MATCH(US!$B35,FRED!$1:$1,0))),(SUM(KN35:KY35)))),"")</f>
        <v>44946</v>
      </c>
      <c r="LA35" s="59">
        <f>+IFERROR((IF(ISTEXT(LA$5)=FALSE,(INDEX(FRED!$1:$1048576,MATCH(US!LA$5,FRED!$A:$A,0),MATCH(US!$B35,FRED!$1:$1,0))),(SUM(KO35:KZ35)))),"")</f>
        <v>44611</v>
      </c>
      <c r="LB35" s="59">
        <f>+IFERROR((IF(ISTEXT(LB$5)=FALSE,(INDEX(FRED!$1:$1048576,MATCH(US!LB$5,FRED!$A:$A,0),MATCH(US!$B35,FRED!$1:$1,0))),(SUM(KP35:LA35)))),"")</f>
        <v>45032</v>
      </c>
      <c r="LC35" s="60">
        <f>+IFERROR((IF(ISTEXT(LC$5)=FALSE,(INDEX(FRED!$1:$1048576,MATCH(US!LC$5,FRED!$A:$A,0),MATCH(US!$B35,FRED!$1:$1,0))),(SUM(KQ35:LB35)))),"")</f>
        <v>536781</v>
      </c>
      <c r="LD35" s="59">
        <f>+IFERROR((IF(ISTEXT(LD$5)=FALSE,(INDEX(FRED!$1:$1048576,MATCH(US!LD$5,FRED!$A:$A,0),MATCH(US!$B35,FRED!$1:$1,0))),(SUM(KR35:LC35)))),"")</f>
        <v>44756</v>
      </c>
      <c r="LE35" s="59">
        <f>+IFERROR((IF(ISTEXT(LE$5)=FALSE,(INDEX(FRED!$1:$1048576,MATCH(US!LE$5,FRED!$A:$A,0),MATCH(US!$B35,FRED!$1:$1,0))),(SUM(KS35:LD35)))),"")</f>
        <v>45367</v>
      </c>
      <c r="LF35" s="59">
        <f>+IFERROR((IF(ISTEXT(LF$5)=FALSE,(INDEX(FRED!$1:$1048576,MATCH(US!LF$5,FRED!$A:$A,0),MATCH(US!$B35,FRED!$1:$1,0))),(SUM(KT35:LE35)))),"")</f>
        <v>44740</v>
      </c>
      <c r="LG35" s="59">
        <f>+IFERROR((IF(ISTEXT(LG$5)=FALSE,(INDEX(FRED!$1:$1048576,MATCH(US!LG$5,FRED!$A:$A,0),MATCH(US!$B35,FRED!$1:$1,0))),(SUM(KU35:LF35)))),"")</f>
        <v>45303</v>
      </c>
      <c r="LH35" s="59">
        <f>+IFERROR((IF(ISTEXT(LH$5)=FALSE,(INDEX(FRED!$1:$1048576,MATCH(US!LH$5,FRED!$A:$A,0),MATCH(US!$B35,FRED!$1:$1,0))),(SUM(KV35:LG35)))),"")</f>
        <v>45687</v>
      </c>
      <c r="LI35" s="59">
        <f>+IFERROR((IF(ISTEXT(LI$5)=FALSE,(INDEX(FRED!$1:$1048576,MATCH(US!LI$5,FRED!$A:$A,0),MATCH(US!$B35,FRED!$1:$1,0))),(SUM(KW35:LH35)))),"")</f>
        <v>45822</v>
      </c>
      <c r="LJ35" s="59">
        <f>+IFERROR((IF(ISTEXT(LJ$5)=FALSE,(INDEX(FRED!$1:$1048576,MATCH(US!LJ$5,FRED!$A:$A,0),MATCH(US!$B35,FRED!$1:$1,0))),(SUM(KX35:LI35)))),"")</f>
        <v>46401</v>
      </c>
      <c r="LK35" s="59">
        <f>+IFERROR((IF(ISTEXT(LK$5)=FALSE,(INDEX(FRED!$1:$1048576,MATCH(US!LK$5,FRED!$A:$A,0),MATCH(US!$B35,FRED!$1:$1,0))),(SUM(KY35:LJ35)))),"")</f>
        <v>45686</v>
      </c>
      <c r="LL35" s="59">
        <f>+IFERROR((IF(ISTEXT(LL$5)=FALSE,(INDEX(FRED!$1:$1048576,MATCH(US!LL$5,FRED!$A:$A,0),MATCH(US!$B35,FRED!$1:$1,0))),(SUM(KZ35:LK35)))),"")</f>
        <v>46480</v>
      </c>
      <c r="LM35" s="59">
        <f>+IFERROR((IF(ISTEXT(LM$5)=FALSE,(INDEX(FRED!$1:$1048576,MATCH(US!LM$5,FRED!$A:$A,0),MATCH(US!$B35,FRED!$1:$1,0))),(SUM(LA35:LL35)))),"")</f>
        <v>47307</v>
      </c>
      <c r="LN35" s="59">
        <f>+IFERROR((IF(ISTEXT(LN$5)=FALSE,(INDEX(FRED!$1:$1048576,MATCH(US!LN$5,FRED!$A:$A,0),MATCH(US!$B35,FRED!$1:$1,0))),(SUM(LB35:LM35)))),"")</f>
        <v>46728</v>
      </c>
      <c r="LO35" s="59">
        <f>+IFERROR((IF(ISTEXT(LO$5)=FALSE,(INDEX(FRED!$1:$1048576,MATCH(US!LO$5,FRED!$A:$A,0),MATCH(US!$B35,FRED!$1:$1,0))),(SUM(LC35:LN35)))),"")</f>
        <v>46761</v>
      </c>
      <c r="LP35" s="60">
        <f>+IFERROR((IF(ISTEXT(LP$5)=FALSE,(INDEX(FRED!$1:$1048576,MATCH(US!LP$5,FRED!$A:$A,0),MATCH(US!$B35,FRED!$1:$1,0))),(SUM(LD35:LO35)))),"")</f>
        <v>551038</v>
      </c>
      <c r="LQ35" s="59">
        <f>+IFERROR((IF(ISTEXT(LQ$5)=FALSE,(INDEX(FRED!$1:$1048576,MATCH(US!LQ$5,FRED!$A:$A,0),MATCH(US!$B35,FRED!$1:$1,0))),(SUM(LE35:LP35)))),"")</f>
        <v>47614</v>
      </c>
      <c r="LR35" s="59">
        <f>+IFERROR((IF(ISTEXT(LR$5)=FALSE,(INDEX(FRED!$1:$1048576,MATCH(US!LR$5,FRED!$A:$A,0),MATCH(US!$B35,FRED!$1:$1,0))),(SUM(LF35:LQ35)))),"")</f>
        <v>47750</v>
      </c>
      <c r="LS35" s="59">
        <f>+IFERROR((IF(ISTEXT(LS$5)=FALSE,(INDEX(FRED!$1:$1048576,MATCH(US!LS$5,FRED!$A:$A,0),MATCH(US!$B35,FRED!$1:$1,0))),(SUM(LG35:LR35)))),"")</f>
        <v>48697</v>
      </c>
      <c r="LT35" s="59">
        <f>+IFERROR((IF(ISTEXT(LT$5)=FALSE,(INDEX(FRED!$1:$1048576,MATCH(US!LT$5,FRED!$A:$A,0),MATCH(US!$B35,FRED!$1:$1,0))),(SUM(LH35:LS35)))),"")</f>
        <v>48776</v>
      </c>
      <c r="LU35" s="59">
        <f>+IFERROR((IF(ISTEXT(LU$5)=FALSE,(INDEX(FRED!$1:$1048576,MATCH(US!LU$5,FRED!$A:$A,0),MATCH(US!$B35,FRED!$1:$1,0))),(SUM(LI35:LT35)))),"")</f>
        <v>49163</v>
      </c>
      <c r="LV35" s="59">
        <f>+IFERROR((IF(ISTEXT(LV$5)=FALSE,(INDEX(FRED!$1:$1048576,MATCH(US!LV$5,FRED!$A:$A,0),MATCH(US!$B35,FRED!$1:$1,0))),(SUM(LJ35:LU35)))),"")</f>
        <v>49105</v>
      </c>
      <c r="LW35" s="59">
        <f>+IFERROR((IF(ISTEXT(LW$5)=FALSE,(INDEX(FRED!$1:$1048576,MATCH(US!LW$5,FRED!$A:$A,0),MATCH(US!$B35,FRED!$1:$1,0))),(SUM(LK35:LV35)))),"")</f>
        <v>50361</v>
      </c>
      <c r="LX35" s="59">
        <f>+IFERROR((IF(ISTEXT(LX$5)=FALSE,(INDEX(FRED!$1:$1048576,MATCH(US!LX$5,FRED!$A:$A,0),MATCH(US!$B35,FRED!$1:$1,0))),(SUM(LL35:LW35)))),"")</f>
        <v>49675</v>
      </c>
      <c r="LY35" s="59">
        <f>+IFERROR((IF(ISTEXT(LY$5)=FALSE,(INDEX(FRED!$1:$1048576,MATCH(US!LY$5,FRED!$A:$A,0),MATCH(US!$B35,FRED!$1:$1,0))),(SUM(LM35:LX35)))),"")</f>
        <v>49604</v>
      </c>
      <c r="LZ35" s="59">
        <f>+IFERROR((IF(ISTEXT(LZ$5)=FALSE,(INDEX(FRED!$1:$1048576,MATCH(US!LZ$5,FRED!$A:$A,0),MATCH(US!$B35,FRED!$1:$1,0))),(SUM(LN35:LY35)))),"")</f>
        <v>49511</v>
      </c>
      <c r="MA35" s="59">
        <f>+IFERROR((IF(ISTEXT(MA$5)=FALSE,(INDEX(FRED!$1:$1048576,MATCH(US!MA$5,FRED!$A:$A,0),MATCH(US!$B35,FRED!$1:$1,0))),(SUM(LO35:LZ35)))),"")</f>
        <v>49986</v>
      </c>
      <c r="MB35" s="59">
        <f>+IFERROR((IF(ISTEXT(MB$5)=FALSE,(INDEX(FRED!$1:$1048576,MATCH(US!MB$5,FRED!$A:$A,0),MATCH(US!$B35,FRED!$1:$1,0))),(SUM(LP35:MA35)))),"")</f>
        <v>49982</v>
      </c>
      <c r="MC35" s="60">
        <f>+IFERROR((IF(ISTEXT(MC$5)=FALSE,(INDEX(FRED!$1:$1048576,MATCH(US!MC$5,FRED!$A:$A,0),MATCH(US!$B35,FRED!$1:$1,0))),(SUM(LQ35:MB35)))),"")</f>
        <v>590224</v>
      </c>
      <c r="MD35" s="59">
        <f>+IFERROR((IF(ISTEXT(MD$5)=FALSE,(INDEX(FRED!$1:$1048576,MATCH(US!MD$5,FRED!$A:$A,0),MATCH(US!$B35,FRED!$1:$1,0))),(SUM(LR35:MC35)))),"")</f>
        <v>50010</v>
      </c>
      <c r="ME35" s="59">
        <f>+IFERROR((IF(ISTEXT(ME$5)=FALSE,(INDEX(FRED!$1:$1048576,MATCH(US!ME$5,FRED!$A:$A,0),MATCH(US!$B35,FRED!$1:$1,0))),(SUM(LS35:MD35)))),"")</f>
        <v>0</v>
      </c>
      <c r="MF35" s="59">
        <f>+IFERROR((IF(ISTEXT(MF$5)=FALSE,(INDEX(FRED!$1:$1048576,MATCH(US!MF$5,FRED!$A:$A,0),MATCH(US!$B35,FRED!$1:$1,0))),(SUM(LT35:ME35)))),"")</f>
        <v>0</v>
      </c>
      <c r="MG35" s="59" t="str">
        <f>+IFERROR((IF(ISTEXT(MG$5)=FALSE,(INDEX(FRED!$1:$1048576,MATCH(US!MG$5,FRED!$A:$A,0),MATCH(US!$B35,FRED!$1:$1,0))),(SUM(LU35:MF35)))),"")</f>
        <v/>
      </c>
      <c r="MH35" s="59" t="str">
        <f>+IFERROR((IF(ISTEXT(MH$5)=FALSE,(INDEX(FRED!$1:$1048576,MATCH(US!MH$5,FRED!$A:$A,0),MATCH(US!$B35,FRED!$1:$1,0))),(SUM(LV35:MG35)))),"")</f>
        <v/>
      </c>
      <c r="MI35" s="59" t="str">
        <f>+IFERROR((IF(ISTEXT(MI$5)=FALSE,(INDEX(FRED!$1:$1048576,MATCH(US!MI$5,FRED!$A:$A,0),MATCH(US!$B35,FRED!$1:$1,0))),(SUM(LW35:MH35)))),"")</f>
        <v/>
      </c>
      <c r="MJ35" s="59" t="str">
        <f>+IFERROR((IF(ISTEXT(MJ$5)=FALSE,(INDEX(FRED!$1:$1048576,MATCH(US!MJ$5,FRED!$A:$A,0),MATCH(US!$B35,FRED!$1:$1,0))),(SUM(LX35:MI35)))),"")</f>
        <v/>
      </c>
      <c r="MK35" s="59" t="str">
        <f>+IFERROR((IF(ISTEXT(MK$5)=FALSE,(INDEX(FRED!$1:$1048576,MATCH(US!MK$5,FRED!$A:$A,0),MATCH(US!$B35,FRED!$1:$1,0))),(SUM(LY35:MJ35)))),"")</f>
        <v/>
      </c>
      <c r="ML35" s="59" t="str">
        <f>+IFERROR((IF(ISTEXT(ML$5)=FALSE,(INDEX(FRED!$1:$1048576,MATCH(US!ML$5,FRED!$A:$A,0),MATCH(US!$B35,FRED!$1:$1,0))),(SUM(LZ35:MK35)))),"")</f>
        <v/>
      </c>
      <c r="MM35" s="59" t="str">
        <f>+IFERROR((IF(ISTEXT(MM$5)=FALSE,(INDEX(FRED!$1:$1048576,MATCH(US!MM$5,FRED!$A:$A,0),MATCH(US!$B35,FRED!$1:$1,0))),(SUM(MA35:ML35)))),"")</f>
        <v/>
      </c>
      <c r="MN35" s="59" t="str">
        <f>+IFERROR((IF(ISTEXT(MN$5)=FALSE,(INDEX(FRED!$1:$1048576,MATCH(US!MN$5,FRED!$A:$A,0),MATCH(US!$B35,FRED!$1:$1,0))),(SUM(MB35:MM35)))),"")</f>
        <v/>
      </c>
      <c r="MO35" s="59" t="str">
        <f>+IFERROR((IF(ISTEXT(MO$5)=FALSE,(INDEX(FRED!$1:$1048576,MATCH(US!MO$5,FRED!$A:$A,0),MATCH(US!$B35,FRED!$1:$1,0))),(SUM(MC35:MN35)))),"")</f>
        <v/>
      </c>
      <c r="MP35" s="60">
        <f>+IFERROR((IF(ISTEXT(MP$5)=FALSE,(INDEX(FRED!$1:$1048576,MATCH(US!MP$5,FRED!$A:$A,0),MATCH(US!$B35,FRED!$1:$1,0))),(SUM(MD35:MO35)))),"")</f>
        <v>50010</v>
      </c>
    </row>
    <row r="36" spans="1:354" s="117" customFormat="1" ht="15.95" hidden="1" customHeight="1" outlineLevel="2">
      <c r="A36" s="159"/>
      <c r="B36" s="186" t="s">
        <v>603</v>
      </c>
      <c r="C36" s="210" t="s">
        <v>604</v>
      </c>
      <c r="D36" s="59">
        <f>+IFERROR((IF(ISTEXT(D$5)=FALSE,(INDEX(FRED!$1:$1048576,MATCH(US!D$5,FRED!$A:$A,0),MATCH(US!$B36,FRED!$1:$1,0))),(SUM(#REF!)))),"")</f>
        <v>0</v>
      </c>
      <c r="E36" s="59">
        <f>+IFERROR((IF(ISTEXT(E$5)=FALSE,(INDEX(FRED!$1:$1048576,MATCH(US!E$5,FRED!$A:$A,0),MATCH(US!$B36,FRED!$1:$1,0))),(SUM(#REF!)))),"")</f>
        <v>0</v>
      </c>
      <c r="F36" s="59">
        <f>+IFERROR((IF(ISTEXT(F$5)=FALSE,(INDEX(FRED!$1:$1048576,MATCH(US!F$5,FRED!$A:$A,0),MATCH(US!$B36,FRED!$1:$1,0))),(SUM(#REF!)))),"")</f>
        <v>0</v>
      </c>
      <c r="G36" s="59">
        <f>+IFERROR((IF(ISTEXT(G$5)=FALSE,(INDEX(FRED!$1:$1048576,MATCH(US!G$5,FRED!$A:$A,0),MATCH(US!$B36,FRED!$1:$1,0))),(SUM(#REF!)))),"")</f>
        <v>0</v>
      </c>
      <c r="H36" s="59">
        <f>+IFERROR((IF(ISTEXT(H$5)=FALSE,(INDEX(FRED!$1:$1048576,MATCH(US!H$5,FRED!$A:$A,0),MATCH(US!$B36,FRED!$1:$1,0))),(SUM(#REF!)))),"")</f>
        <v>0</v>
      </c>
      <c r="I36" s="59">
        <f>+IFERROR((IF(ISTEXT(I$5)=FALSE,(INDEX(FRED!$1:$1048576,MATCH(US!I$5,FRED!$A:$A,0),MATCH(US!$B36,FRED!$1:$1,0))),(SUM(#REF!)))),"")</f>
        <v>0</v>
      </c>
      <c r="J36" s="59">
        <f>+IFERROR((IF(ISTEXT(J$5)=FALSE,(INDEX(FRED!$1:$1048576,MATCH(US!J$5,FRED!$A:$A,0),MATCH(US!$B36,FRED!$1:$1,0))),(SUM(#REF!)))),"")</f>
        <v>0</v>
      </c>
      <c r="K36" s="59">
        <f>+IFERROR((IF(ISTEXT(K$5)=FALSE,(INDEX(FRED!$1:$1048576,MATCH(US!K$5,FRED!$A:$A,0),MATCH(US!$B36,FRED!$1:$1,0))),(SUM(#REF!)))),"")</f>
        <v>0</v>
      </c>
      <c r="L36" s="59">
        <f>+IFERROR((IF(ISTEXT(L$5)=FALSE,(INDEX(FRED!$1:$1048576,MATCH(US!L$5,FRED!$A:$A,0),MATCH(US!$B36,FRED!$1:$1,0))),(SUM(#REF!)))),"")</f>
        <v>0</v>
      </c>
      <c r="M36" s="59">
        <f>+IFERROR((IF(ISTEXT(M$5)=FALSE,(INDEX(FRED!$1:$1048576,MATCH(US!M$5,FRED!$A:$A,0),MATCH(US!$B36,FRED!$1:$1,0))),(SUM(A36:L36)))),"")</f>
        <v>0</v>
      </c>
      <c r="N36" s="59">
        <f>+IFERROR((IF(ISTEXT(N$5)=FALSE,(INDEX(FRED!$1:$1048576,MATCH(US!N$5,FRED!$A:$A,0),MATCH(US!$B36,FRED!$1:$1,0))),(SUM(B36:M36)))),"")</f>
        <v>0</v>
      </c>
      <c r="O36" s="59">
        <f>+IFERROR((IF(ISTEXT(O$5)=FALSE,(INDEX(FRED!$1:$1048576,MATCH(US!O$5,FRED!$A:$A,0),MATCH(US!$B36,FRED!$1:$1,0))),(SUM(C36:N36)))),"")</f>
        <v>0</v>
      </c>
      <c r="P36" s="60">
        <f>+IFERROR((IF(ISTEXT(P$5)=FALSE,(INDEX(FRED!$1:$1048576,MATCH(US!P$5,FRED!$A:$A,0),MATCH(US!$B36,FRED!$1:$1,0))),(SUM(D36:O36)))),"")</f>
        <v>0</v>
      </c>
      <c r="Q36" s="59">
        <f>+IFERROR((IF(ISTEXT(Q$5)=FALSE,(INDEX(FRED!$1:$1048576,MATCH(US!Q$5,FRED!$A:$A,0),MATCH(US!$B36,FRED!$1:$1,0))),(SUM(E36:P36)))),"")</f>
        <v>0</v>
      </c>
      <c r="R36" s="59">
        <f>+IFERROR((IF(ISTEXT(R$5)=FALSE,(INDEX(FRED!$1:$1048576,MATCH(US!R$5,FRED!$A:$A,0),MATCH(US!$B36,FRED!$1:$1,0))),(SUM(F36:Q36)))),"")</f>
        <v>0</v>
      </c>
      <c r="S36" s="59">
        <f>+IFERROR((IF(ISTEXT(S$5)=FALSE,(INDEX(FRED!$1:$1048576,MATCH(US!S$5,FRED!$A:$A,0),MATCH(US!$B36,FRED!$1:$1,0))),(SUM(G36:R36)))),"")</f>
        <v>0</v>
      </c>
      <c r="T36" s="59">
        <f>+IFERROR((IF(ISTEXT(T$5)=FALSE,(INDEX(FRED!$1:$1048576,MATCH(US!T$5,FRED!$A:$A,0),MATCH(US!$B36,FRED!$1:$1,0))),(SUM(H36:S36)))),"")</f>
        <v>0</v>
      </c>
      <c r="U36" s="59">
        <f>+IFERROR((IF(ISTEXT(U$5)=FALSE,(INDEX(FRED!$1:$1048576,MATCH(US!U$5,FRED!$A:$A,0),MATCH(US!$B36,FRED!$1:$1,0))),(SUM(I36:T36)))),"")</f>
        <v>0</v>
      </c>
      <c r="V36" s="59">
        <f>+IFERROR((IF(ISTEXT(V$5)=FALSE,(INDEX(FRED!$1:$1048576,MATCH(US!V$5,FRED!$A:$A,0),MATCH(US!$B36,FRED!$1:$1,0))),(SUM(J36:U36)))),"")</f>
        <v>0</v>
      </c>
      <c r="W36" s="59">
        <f>+IFERROR((IF(ISTEXT(W$5)=FALSE,(INDEX(FRED!$1:$1048576,MATCH(US!W$5,FRED!$A:$A,0),MATCH(US!$B36,FRED!$1:$1,0))),(SUM(K36:V36)))),"")</f>
        <v>0</v>
      </c>
      <c r="X36" s="59">
        <f>+IFERROR((IF(ISTEXT(X$5)=FALSE,(INDEX(FRED!$1:$1048576,MATCH(US!X$5,FRED!$A:$A,0),MATCH(US!$B36,FRED!$1:$1,0))),(SUM(L36:W36)))),"")</f>
        <v>0</v>
      </c>
      <c r="Y36" s="59">
        <f>+IFERROR((IF(ISTEXT(Y$5)=FALSE,(INDEX(FRED!$1:$1048576,MATCH(US!Y$5,FRED!$A:$A,0),MATCH(US!$B36,FRED!$1:$1,0))),(SUM(M36:X36)))),"")</f>
        <v>0</v>
      </c>
      <c r="Z36" s="59">
        <f>+IFERROR((IF(ISTEXT(Z$5)=FALSE,(INDEX(FRED!$1:$1048576,MATCH(US!Z$5,FRED!$A:$A,0),MATCH(US!$B36,FRED!$1:$1,0))),(SUM(N36:Y36)))),"")</f>
        <v>0</v>
      </c>
      <c r="AA36" s="59">
        <f>+IFERROR((IF(ISTEXT(AA$5)=FALSE,(INDEX(FRED!$1:$1048576,MATCH(US!AA$5,FRED!$A:$A,0),MATCH(US!$B36,FRED!$1:$1,0))),(SUM(O36:Z36)))),"")</f>
        <v>0</v>
      </c>
      <c r="AB36" s="59">
        <f>+IFERROR((IF(ISTEXT(AB$5)=FALSE,(INDEX(FRED!$1:$1048576,MATCH(US!AB$5,FRED!$A:$A,0),MATCH(US!$B36,FRED!$1:$1,0))),(SUM(P36:AA36)))),"")</f>
        <v>0</v>
      </c>
      <c r="AC36" s="60">
        <f>+IFERROR((IF(ISTEXT(AC$5)=FALSE,(INDEX(FRED!$1:$1048576,MATCH(US!AC$5,FRED!$A:$A,0),MATCH(US!$B36,FRED!$1:$1,0))),(SUM(Q36:AB36)))),"")</f>
        <v>0</v>
      </c>
      <c r="AD36" s="59">
        <f>+IFERROR((IF(ISTEXT(AD$5)=FALSE,(INDEX(FRED!$1:$1048576,MATCH(US!AD$5,FRED!$A:$A,0),MATCH(US!$B36,FRED!$1:$1,0))),(SUM(R36:AC36)))),"")</f>
        <v>4282</v>
      </c>
      <c r="AE36" s="59">
        <f>+IFERROR((IF(ISTEXT(AE$5)=FALSE,(INDEX(FRED!$1:$1048576,MATCH(US!AE$5,FRED!$A:$A,0),MATCH(US!$B36,FRED!$1:$1,0))),(SUM(S36:AD36)))),"")</f>
        <v>3644</v>
      </c>
      <c r="AF36" s="59">
        <f>+IFERROR((IF(ISTEXT(AF$5)=FALSE,(INDEX(FRED!$1:$1048576,MATCH(US!AF$5,FRED!$A:$A,0),MATCH(US!$B36,FRED!$1:$1,0))),(SUM(T36:AE36)))),"")</f>
        <v>3467</v>
      </c>
      <c r="AG36" s="59">
        <f>+IFERROR((IF(ISTEXT(AG$5)=FALSE,(INDEX(FRED!$1:$1048576,MATCH(US!AG$5,FRED!$A:$A,0),MATCH(US!$B36,FRED!$1:$1,0))),(SUM(U36:AF36)))),"")</f>
        <v>3331</v>
      </c>
      <c r="AH36" s="59">
        <f>+IFERROR((IF(ISTEXT(AH$5)=FALSE,(INDEX(FRED!$1:$1048576,MATCH(US!AH$5,FRED!$A:$A,0),MATCH(US!$B36,FRED!$1:$1,0))),(SUM(V36:AG36)))),"")</f>
        <v>3423</v>
      </c>
      <c r="AI36" s="59">
        <f>+IFERROR((IF(ISTEXT(AI$5)=FALSE,(INDEX(FRED!$1:$1048576,MATCH(US!AI$5,FRED!$A:$A,0),MATCH(US!$B36,FRED!$1:$1,0))),(SUM(W36:AH36)))),"")</f>
        <v>3209</v>
      </c>
      <c r="AJ36" s="59">
        <f>+IFERROR((IF(ISTEXT(AJ$5)=FALSE,(INDEX(FRED!$1:$1048576,MATCH(US!AJ$5,FRED!$A:$A,0),MATCH(US!$B36,FRED!$1:$1,0))),(SUM(X36:AI36)))),"")</f>
        <v>3372</v>
      </c>
      <c r="AK36" s="59">
        <f>+IFERROR((IF(ISTEXT(AK$5)=FALSE,(INDEX(FRED!$1:$1048576,MATCH(US!AK$5,FRED!$A:$A,0),MATCH(US!$B36,FRED!$1:$1,0))),(SUM(Y36:AJ36)))),"")</f>
        <v>3600</v>
      </c>
      <c r="AL36" s="59">
        <f>+IFERROR((IF(ISTEXT(AL$5)=FALSE,(INDEX(FRED!$1:$1048576,MATCH(US!AL$5,FRED!$A:$A,0),MATCH(US!$B36,FRED!$1:$1,0))),(SUM(Z36:AK36)))),"")</f>
        <v>3508</v>
      </c>
      <c r="AM36" s="59">
        <f>+IFERROR((IF(ISTEXT(AM$5)=FALSE,(INDEX(FRED!$1:$1048576,MATCH(US!AM$5,FRED!$A:$A,0),MATCH(US!$B36,FRED!$1:$1,0))),(SUM(AA36:AL36)))),"")</f>
        <v>3644</v>
      </c>
      <c r="AN36" s="59">
        <f>+IFERROR((IF(ISTEXT(AN$5)=FALSE,(INDEX(FRED!$1:$1048576,MATCH(US!AN$5,FRED!$A:$A,0),MATCH(US!$B36,FRED!$1:$1,0))),(SUM(AB36:AM36)))),"")</f>
        <v>3692</v>
      </c>
      <c r="AO36" s="59">
        <f>+IFERROR((IF(ISTEXT(AO$5)=FALSE,(INDEX(FRED!$1:$1048576,MATCH(US!AO$5,FRED!$A:$A,0),MATCH(US!$B36,FRED!$1:$1,0))),(SUM(AC36:AN36)))),"")</f>
        <v>3209</v>
      </c>
      <c r="AP36" s="60">
        <f>+IFERROR((IF(ISTEXT(AP$5)=FALSE,(INDEX(FRED!$1:$1048576,MATCH(US!AP$5,FRED!$A:$A,0),MATCH(US!$B36,FRED!$1:$1,0))),(SUM(AD36:AO36)))),"")</f>
        <v>42381</v>
      </c>
      <c r="AQ36" s="59">
        <f>+IFERROR((IF(ISTEXT(AQ$5)=FALSE,(INDEX(FRED!$1:$1048576,MATCH(US!AQ$5,FRED!$A:$A,0),MATCH(US!$B36,FRED!$1:$1,0))),(SUM(AE36:AP36)))),"")</f>
        <v>3553</v>
      </c>
      <c r="AR36" s="59">
        <f>+IFERROR((IF(ISTEXT(AR$5)=FALSE,(INDEX(FRED!$1:$1048576,MATCH(US!AR$5,FRED!$A:$A,0),MATCH(US!$B36,FRED!$1:$1,0))),(SUM(AF36:AQ36)))),"")</f>
        <v>3522</v>
      </c>
      <c r="AS36" s="59">
        <f>+IFERROR((IF(ISTEXT(AS$5)=FALSE,(INDEX(FRED!$1:$1048576,MATCH(US!AS$5,FRED!$A:$A,0),MATCH(US!$B36,FRED!$1:$1,0))),(SUM(AG36:AR36)))),"")</f>
        <v>3079</v>
      </c>
      <c r="AT36" s="59">
        <f>+IFERROR((IF(ISTEXT(AT$5)=FALSE,(INDEX(FRED!$1:$1048576,MATCH(US!AT$5,FRED!$A:$A,0),MATCH(US!$B36,FRED!$1:$1,0))),(SUM(AH36:AS36)))),"")</f>
        <v>3797</v>
      </c>
      <c r="AU36" s="59">
        <f>+IFERROR((IF(ISTEXT(AU$5)=FALSE,(INDEX(FRED!$1:$1048576,MATCH(US!AU$5,FRED!$A:$A,0),MATCH(US!$B36,FRED!$1:$1,0))),(SUM(AI36:AT36)))),"")</f>
        <v>4114</v>
      </c>
      <c r="AV36" s="59">
        <f>+IFERROR((IF(ISTEXT(AV$5)=FALSE,(INDEX(FRED!$1:$1048576,MATCH(US!AV$5,FRED!$A:$A,0),MATCH(US!$B36,FRED!$1:$1,0))),(SUM(AJ36:AU36)))),"")</f>
        <v>4401</v>
      </c>
      <c r="AW36" s="59">
        <f>+IFERROR((IF(ISTEXT(AW$5)=FALSE,(INDEX(FRED!$1:$1048576,MATCH(US!AW$5,FRED!$A:$A,0),MATCH(US!$B36,FRED!$1:$1,0))),(SUM(AK36:AV36)))),"")</f>
        <v>4328</v>
      </c>
      <c r="AX36" s="59">
        <f>+IFERROR((IF(ISTEXT(AX$5)=FALSE,(INDEX(FRED!$1:$1048576,MATCH(US!AX$5,FRED!$A:$A,0),MATCH(US!$B36,FRED!$1:$1,0))),(SUM(AL36:AW36)))),"")</f>
        <v>4231</v>
      </c>
      <c r="AY36" s="59">
        <f>+IFERROR((IF(ISTEXT(AY$5)=FALSE,(INDEX(FRED!$1:$1048576,MATCH(US!AY$5,FRED!$A:$A,0),MATCH(US!$B36,FRED!$1:$1,0))),(SUM(AM36:AX36)))),"")</f>
        <v>4557</v>
      </c>
      <c r="AZ36" s="59">
        <f>+IFERROR((IF(ISTEXT(AZ$5)=FALSE,(INDEX(FRED!$1:$1048576,MATCH(US!AZ$5,FRED!$A:$A,0),MATCH(US!$B36,FRED!$1:$1,0))),(SUM(AN36:AY36)))),"")</f>
        <v>4605</v>
      </c>
      <c r="BA36" s="59">
        <f>+IFERROR((IF(ISTEXT(BA$5)=FALSE,(INDEX(FRED!$1:$1048576,MATCH(US!BA$5,FRED!$A:$A,0),MATCH(US!$B36,FRED!$1:$1,0))),(SUM(AO36:AZ36)))),"")</f>
        <v>3940</v>
      </c>
      <c r="BB36" s="59">
        <f>+IFERROR((IF(ISTEXT(BB$5)=FALSE,(INDEX(FRED!$1:$1048576,MATCH(US!BB$5,FRED!$A:$A,0),MATCH(US!$B36,FRED!$1:$1,0))),(SUM(AP36:BA36)))),"")</f>
        <v>3895</v>
      </c>
      <c r="BC36" s="60">
        <f>+IFERROR((IF(ISTEXT(BC$5)=FALSE,(INDEX(FRED!$1:$1048576,MATCH(US!BC$5,FRED!$A:$A,0),MATCH(US!$B36,FRED!$1:$1,0))),(SUM(AQ36:BB36)))),"")</f>
        <v>48022</v>
      </c>
      <c r="BD36" s="59">
        <f>+IFERROR((IF(ISTEXT(BD$5)=FALSE,(INDEX(FRED!$1:$1048576,MATCH(US!BD$5,FRED!$A:$A,0),MATCH(US!$B36,FRED!$1:$1,0))),(SUM(AR36:BC36)))),"")</f>
        <v>3688</v>
      </c>
      <c r="BE36" s="59">
        <f>+IFERROR((IF(ISTEXT(BE$5)=FALSE,(INDEX(FRED!$1:$1048576,MATCH(US!BE$5,FRED!$A:$A,0),MATCH(US!$B36,FRED!$1:$1,0))),(SUM(AS36:BD36)))),"")</f>
        <v>3709</v>
      </c>
      <c r="BF36" s="59">
        <f>+IFERROR((IF(ISTEXT(BF$5)=FALSE,(INDEX(FRED!$1:$1048576,MATCH(US!BF$5,FRED!$A:$A,0),MATCH(US!$B36,FRED!$1:$1,0))),(SUM(AT36:BE36)))),"")</f>
        <v>3719</v>
      </c>
      <c r="BG36" s="59">
        <f>+IFERROR((IF(ISTEXT(BG$5)=FALSE,(INDEX(FRED!$1:$1048576,MATCH(US!BG$5,FRED!$A:$A,0),MATCH(US!$B36,FRED!$1:$1,0))),(SUM(AU36:BF36)))),"")</f>
        <v>3896</v>
      </c>
      <c r="BH36" s="59">
        <f>+IFERROR((IF(ISTEXT(BH$5)=FALSE,(INDEX(FRED!$1:$1048576,MATCH(US!BH$5,FRED!$A:$A,0),MATCH(US!$B36,FRED!$1:$1,0))),(SUM(AV36:BG36)))),"")</f>
        <v>3979</v>
      </c>
      <c r="BI36" s="59">
        <f>+IFERROR((IF(ISTEXT(BI$5)=FALSE,(INDEX(FRED!$1:$1048576,MATCH(US!BI$5,FRED!$A:$A,0),MATCH(US!$B36,FRED!$1:$1,0))),(SUM(AW36:BH36)))),"")</f>
        <v>4113</v>
      </c>
      <c r="BJ36" s="59">
        <f>+IFERROR((IF(ISTEXT(BJ$5)=FALSE,(INDEX(FRED!$1:$1048576,MATCH(US!BJ$5,FRED!$A:$A,0),MATCH(US!$B36,FRED!$1:$1,0))),(SUM(AX36:BI36)))),"")</f>
        <v>3911</v>
      </c>
      <c r="BK36" s="59">
        <f>+IFERROR((IF(ISTEXT(BK$5)=FALSE,(INDEX(FRED!$1:$1048576,MATCH(US!BK$5,FRED!$A:$A,0),MATCH(US!$B36,FRED!$1:$1,0))),(SUM(AY36:BJ36)))),"")</f>
        <v>3717</v>
      </c>
      <c r="BL36" s="59">
        <f>+IFERROR((IF(ISTEXT(BL$5)=FALSE,(INDEX(FRED!$1:$1048576,MATCH(US!BL$5,FRED!$A:$A,0),MATCH(US!$B36,FRED!$1:$1,0))),(SUM(AZ36:BK36)))),"")</f>
        <v>4087</v>
      </c>
      <c r="BM36" s="59">
        <f>+IFERROR((IF(ISTEXT(BM$5)=FALSE,(INDEX(FRED!$1:$1048576,MATCH(US!BM$5,FRED!$A:$A,0),MATCH(US!$B36,FRED!$1:$1,0))),(SUM(BA36:BL36)))),"")</f>
        <v>3538</v>
      </c>
      <c r="BN36" s="59">
        <f>+IFERROR((IF(ISTEXT(BN$5)=FALSE,(INDEX(FRED!$1:$1048576,MATCH(US!BN$5,FRED!$A:$A,0),MATCH(US!$B36,FRED!$1:$1,0))),(SUM(BB36:BM36)))),"")</f>
        <v>3916</v>
      </c>
      <c r="BO36" s="59">
        <f>+IFERROR((IF(ISTEXT(BO$5)=FALSE,(INDEX(FRED!$1:$1048576,MATCH(US!BO$5,FRED!$A:$A,0),MATCH(US!$B36,FRED!$1:$1,0))),(SUM(BC36:BN36)))),"")</f>
        <v>3879</v>
      </c>
      <c r="BP36" s="60">
        <f>+IFERROR((IF(ISTEXT(BP$5)=FALSE,(INDEX(FRED!$1:$1048576,MATCH(US!BP$5,FRED!$A:$A,0),MATCH(US!$B36,FRED!$1:$1,0))),(SUM(BD36:BO36)))),"")</f>
        <v>46152</v>
      </c>
      <c r="BQ36" s="59">
        <f>+IFERROR((IF(ISTEXT(BQ$5)=FALSE,(INDEX(FRED!$1:$1048576,MATCH(US!BQ$5,FRED!$A:$A,0),MATCH(US!$B36,FRED!$1:$1,0))),(SUM(BE36:BP36)))),"")</f>
        <v>3709</v>
      </c>
      <c r="BR36" s="59">
        <f>+IFERROR((IF(ISTEXT(BR$5)=FALSE,(INDEX(FRED!$1:$1048576,MATCH(US!BR$5,FRED!$A:$A,0),MATCH(US!$B36,FRED!$1:$1,0))),(SUM(BF36:BQ36)))),"")</f>
        <v>4383</v>
      </c>
      <c r="BS36" s="59">
        <f>+IFERROR((IF(ISTEXT(BS$5)=FALSE,(INDEX(FRED!$1:$1048576,MATCH(US!BS$5,FRED!$A:$A,0),MATCH(US!$B36,FRED!$1:$1,0))),(SUM(BG36:BR36)))),"")</f>
        <v>3812</v>
      </c>
      <c r="BT36" s="59">
        <f>+IFERROR((IF(ISTEXT(BT$5)=FALSE,(INDEX(FRED!$1:$1048576,MATCH(US!BT$5,FRED!$A:$A,0),MATCH(US!$B36,FRED!$1:$1,0))),(SUM(BH36:BS36)))),"")</f>
        <v>3625</v>
      </c>
      <c r="BU36" s="59">
        <f>+IFERROR((IF(ISTEXT(BU$5)=FALSE,(INDEX(FRED!$1:$1048576,MATCH(US!BU$5,FRED!$A:$A,0),MATCH(US!$B36,FRED!$1:$1,0))),(SUM(BI36:BT36)))),"")</f>
        <v>3618</v>
      </c>
      <c r="BV36" s="59">
        <f>+IFERROR((IF(ISTEXT(BV$5)=FALSE,(INDEX(FRED!$1:$1048576,MATCH(US!BV$5,FRED!$A:$A,0),MATCH(US!$B36,FRED!$1:$1,0))),(SUM(BJ36:BU36)))),"")</f>
        <v>3713</v>
      </c>
      <c r="BW36" s="59">
        <f>+IFERROR((IF(ISTEXT(BW$5)=FALSE,(INDEX(FRED!$1:$1048576,MATCH(US!BW$5,FRED!$A:$A,0),MATCH(US!$B36,FRED!$1:$1,0))),(SUM(BK36:BV36)))),"")</f>
        <v>3723</v>
      </c>
      <c r="BX36" s="59">
        <f>+IFERROR((IF(ISTEXT(BX$5)=FALSE,(INDEX(FRED!$1:$1048576,MATCH(US!BX$5,FRED!$A:$A,0),MATCH(US!$B36,FRED!$1:$1,0))),(SUM(BL36:BW36)))),"")</f>
        <v>3976</v>
      </c>
      <c r="BY36" s="59">
        <f>+IFERROR((IF(ISTEXT(BY$5)=FALSE,(INDEX(FRED!$1:$1048576,MATCH(US!BY$5,FRED!$A:$A,0),MATCH(US!$B36,FRED!$1:$1,0))),(SUM(BM36:BX36)))),"")</f>
        <v>3393</v>
      </c>
      <c r="BZ36" s="59">
        <f>+IFERROR((IF(ISTEXT(BZ$5)=FALSE,(INDEX(FRED!$1:$1048576,MATCH(US!BZ$5,FRED!$A:$A,0),MATCH(US!$B36,FRED!$1:$1,0))),(SUM(BN36:BY36)))),"")</f>
        <v>3407</v>
      </c>
      <c r="CA36" s="59">
        <f>+IFERROR((IF(ISTEXT(CA$5)=FALSE,(INDEX(FRED!$1:$1048576,MATCH(US!CA$5,FRED!$A:$A,0),MATCH(US!$B36,FRED!$1:$1,0))),(SUM(BO36:BZ36)))),"")</f>
        <v>3360</v>
      </c>
      <c r="CB36" s="59">
        <f>+IFERROR((IF(ISTEXT(CB$5)=FALSE,(INDEX(FRED!$1:$1048576,MATCH(US!CB$5,FRED!$A:$A,0),MATCH(US!$B36,FRED!$1:$1,0))),(SUM(BP36:CA36)))),"")</f>
        <v>3342</v>
      </c>
      <c r="CC36" s="60">
        <f>+IFERROR((IF(ISTEXT(CC$5)=FALSE,(INDEX(FRED!$1:$1048576,MATCH(US!CC$5,FRED!$A:$A,0),MATCH(US!$B36,FRED!$1:$1,0))),(SUM(BQ36:CB36)))),"")</f>
        <v>44061</v>
      </c>
      <c r="CD36" s="59">
        <f>+IFERROR((IF(ISTEXT(CD$5)=FALSE,(INDEX(FRED!$1:$1048576,MATCH(US!CD$5,FRED!$A:$A,0),MATCH(US!$B36,FRED!$1:$1,0))),(SUM(BR36:CC36)))),"")</f>
        <v>3382</v>
      </c>
      <c r="CE36" s="59">
        <f>+IFERROR((IF(ISTEXT(CE$5)=FALSE,(INDEX(FRED!$1:$1048576,MATCH(US!CE$5,FRED!$A:$A,0),MATCH(US!$B36,FRED!$1:$1,0))),(SUM(BS36:CD36)))),"")</f>
        <v>3051</v>
      </c>
      <c r="CF36" s="59">
        <f>+IFERROR((IF(ISTEXT(CF$5)=FALSE,(INDEX(FRED!$1:$1048576,MATCH(US!CF$5,FRED!$A:$A,0),MATCH(US!$B36,FRED!$1:$1,0))),(SUM(BT36:CE36)))),"")</f>
        <v>3121</v>
      </c>
      <c r="CG36" s="59">
        <f>+IFERROR((IF(ISTEXT(CG$5)=FALSE,(INDEX(FRED!$1:$1048576,MATCH(US!CG$5,FRED!$A:$A,0),MATCH(US!$B36,FRED!$1:$1,0))),(SUM(BU36:CF36)))),"")</f>
        <v>3384</v>
      </c>
      <c r="CH36" s="59">
        <f>+IFERROR((IF(ISTEXT(CH$5)=FALSE,(INDEX(FRED!$1:$1048576,MATCH(US!CH$5,FRED!$A:$A,0),MATCH(US!$B36,FRED!$1:$1,0))),(SUM(BV36:CG36)))),"")</f>
        <v>2993</v>
      </c>
      <c r="CI36" s="59">
        <f>+IFERROR((IF(ISTEXT(CI$5)=FALSE,(INDEX(FRED!$1:$1048576,MATCH(US!CI$5,FRED!$A:$A,0),MATCH(US!$B36,FRED!$1:$1,0))),(SUM(BW36:CH36)))),"")</f>
        <v>2787</v>
      </c>
      <c r="CJ36" s="59">
        <f>+IFERROR((IF(ISTEXT(CJ$5)=FALSE,(INDEX(FRED!$1:$1048576,MATCH(US!CJ$5,FRED!$A:$A,0),MATCH(US!$B36,FRED!$1:$1,0))),(SUM(BX36:CI36)))),"")</f>
        <v>2994</v>
      </c>
      <c r="CK36" s="59">
        <f>+IFERROR((IF(ISTEXT(CK$5)=FALSE,(INDEX(FRED!$1:$1048576,MATCH(US!CK$5,FRED!$A:$A,0),MATCH(US!$B36,FRED!$1:$1,0))),(SUM(BY36:CJ36)))),"")</f>
        <v>3346</v>
      </c>
      <c r="CL36" s="59">
        <f>+IFERROR((IF(ISTEXT(CL$5)=FALSE,(INDEX(FRED!$1:$1048576,MATCH(US!CL$5,FRED!$A:$A,0),MATCH(US!$B36,FRED!$1:$1,0))),(SUM(BZ36:CK36)))),"")</f>
        <v>3380</v>
      </c>
      <c r="CM36" s="59">
        <f>+IFERROR((IF(ISTEXT(CM$5)=FALSE,(INDEX(FRED!$1:$1048576,MATCH(US!CM$5,FRED!$A:$A,0),MATCH(US!$B36,FRED!$1:$1,0))),(SUM(CA36:CL36)))),"")</f>
        <v>3940</v>
      </c>
      <c r="CN36" s="59">
        <f>+IFERROR((IF(ISTEXT(CN$5)=FALSE,(INDEX(FRED!$1:$1048576,MATCH(US!CN$5,FRED!$A:$A,0),MATCH(US!$B36,FRED!$1:$1,0))),(SUM(CB36:CM36)))),"")</f>
        <v>4018</v>
      </c>
      <c r="CO36" s="59">
        <f>+IFERROR((IF(ISTEXT(CO$5)=FALSE,(INDEX(FRED!$1:$1048576,MATCH(US!CO$5,FRED!$A:$A,0),MATCH(US!$B36,FRED!$1:$1,0))),(SUM(CC36:CN36)))),"")</f>
        <v>3907</v>
      </c>
      <c r="CP36" s="60">
        <f>+IFERROR((IF(ISTEXT(CP$5)=FALSE,(INDEX(FRED!$1:$1048576,MATCH(US!CP$5,FRED!$A:$A,0),MATCH(US!$B36,FRED!$1:$1,0))),(SUM(CD36:CO36)))),"")</f>
        <v>40303</v>
      </c>
      <c r="CQ36" s="59">
        <f>+IFERROR((IF(ISTEXT(CQ$5)=FALSE,(INDEX(FRED!$1:$1048576,MATCH(US!CQ$5,FRED!$A:$A,0),MATCH(US!$B36,FRED!$1:$1,0))),(SUM(CE36:CP36)))),"")</f>
        <v>4131</v>
      </c>
      <c r="CR36" s="59">
        <f>+IFERROR((IF(ISTEXT(CR$5)=FALSE,(INDEX(FRED!$1:$1048576,MATCH(US!CR$5,FRED!$A:$A,0),MATCH(US!$B36,FRED!$1:$1,0))),(SUM(CF36:CQ36)))),"")</f>
        <v>3868</v>
      </c>
      <c r="CS36" s="59">
        <f>+IFERROR((IF(ISTEXT(CS$5)=FALSE,(INDEX(FRED!$1:$1048576,MATCH(US!CS$5,FRED!$A:$A,0),MATCH(US!$B36,FRED!$1:$1,0))),(SUM(CG36:CR36)))),"")</f>
        <v>3941</v>
      </c>
      <c r="CT36" s="59">
        <f>+IFERROR((IF(ISTEXT(CT$5)=FALSE,(INDEX(FRED!$1:$1048576,MATCH(US!CT$5,FRED!$A:$A,0),MATCH(US!$B36,FRED!$1:$1,0))),(SUM(CH36:CS36)))),"")</f>
        <v>3717</v>
      </c>
      <c r="CU36" s="59">
        <f>+IFERROR((IF(ISTEXT(CU$5)=FALSE,(INDEX(FRED!$1:$1048576,MATCH(US!CU$5,FRED!$A:$A,0),MATCH(US!$B36,FRED!$1:$1,0))),(SUM(CI36:CT36)))),"")</f>
        <v>3812</v>
      </c>
      <c r="CV36" s="59">
        <f>+IFERROR((IF(ISTEXT(CV$5)=FALSE,(INDEX(FRED!$1:$1048576,MATCH(US!CV$5,FRED!$A:$A,0),MATCH(US!$B36,FRED!$1:$1,0))),(SUM(CJ36:CU36)))),"")</f>
        <v>3901</v>
      </c>
      <c r="CW36" s="59">
        <f>+IFERROR((IF(ISTEXT(CW$5)=FALSE,(INDEX(FRED!$1:$1048576,MATCH(US!CW$5,FRED!$A:$A,0),MATCH(US!$B36,FRED!$1:$1,0))),(SUM(CK36:CV36)))),"")</f>
        <v>3972</v>
      </c>
      <c r="CX36" s="59">
        <f>+IFERROR((IF(ISTEXT(CX$5)=FALSE,(INDEX(FRED!$1:$1048576,MATCH(US!CX$5,FRED!$A:$A,0),MATCH(US!$B36,FRED!$1:$1,0))),(SUM(CL36:CW36)))),"")</f>
        <v>3920</v>
      </c>
      <c r="CY36" s="59">
        <f>+IFERROR((IF(ISTEXT(CY$5)=FALSE,(INDEX(FRED!$1:$1048576,MATCH(US!CY$5,FRED!$A:$A,0),MATCH(US!$B36,FRED!$1:$1,0))),(SUM(CM36:CX36)))),"")</f>
        <v>3901</v>
      </c>
      <c r="CZ36" s="59">
        <f>+IFERROR((IF(ISTEXT(CZ$5)=FALSE,(INDEX(FRED!$1:$1048576,MATCH(US!CZ$5,FRED!$A:$A,0),MATCH(US!$B36,FRED!$1:$1,0))),(SUM(CN36:CY36)))),"")</f>
        <v>3501</v>
      </c>
      <c r="DA36" s="59">
        <f>+IFERROR((IF(ISTEXT(DA$5)=FALSE,(INDEX(FRED!$1:$1048576,MATCH(US!DA$5,FRED!$A:$A,0),MATCH(US!$B36,FRED!$1:$1,0))),(SUM(CO36:CZ36)))),"")</f>
        <v>3695</v>
      </c>
      <c r="DB36" s="59">
        <f>+IFERROR((IF(ISTEXT(DB$5)=FALSE,(INDEX(FRED!$1:$1048576,MATCH(US!DB$5,FRED!$A:$A,0),MATCH(US!$B36,FRED!$1:$1,0))),(SUM(CP36:DA36)))),"")</f>
        <v>3621</v>
      </c>
      <c r="DC36" s="60">
        <f>+IFERROR((IF(ISTEXT(DC$5)=FALSE,(INDEX(FRED!$1:$1048576,MATCH(US!DC$5,FRED!$A:$A,0),MATCH(US!$B36,FRED!$1:$1,0))),(SUM(CQ36:DB36)))),"")</f>
        <v>45980</v>
      </c>
      <c r="DD36" s="59">
        <f>+IFERROR((IF(ISTEXT(DD$5)=FALSE,(INDEX(FRED!$1:$1048576,MATCH(US!DD$5,FRED!$A:$A,0),MATCH(US!$B36,FRED!$1:$1,0))),(SUM(CR36:DC36)))),"")</f>
        <v>3661</v>
      </c>
      <c r="DE36" s="59">
        <f>+IFERROR((IF(ISTEXT(DE$5)=FALSE,(INDEX(FRED!$1:$1048576,MATCH(US!DE$5,FRED!$A:$A,0),MATCH(US!$B36,FRED!$1:$1,0))),(SUM(CS36:DD36)))),"")</f>
        <v>3647</v>
      </c>
      <c r="DF36" s="59">
        <f>+IFERROR((IF(ISTEXT(DF$5)=FALSE,(INDEX(FRED!$1:$1048576,MATCH(US!DF$5,FRED!$A:$A,0),MATCH(US!$B36,FRED!$1:$1,0))),(SUM(CT36:DE36)))),"")</f>
        <v>3695</v>
      </c>
      <c r="DG36" s="59">
        <f>+IFERROR((IF(ISTEXT(DG$5)=FALSE,(INDEX(FRED!$1:$1048576,MATCH(US!DG$5,FRED!$A:$A,0),MATCH(US!$B36,FRED!$1:$1,0))),(SUM(CU36:DF36)))),"")</f>
        <v>3797</v>
      </c>
      <c r="DH36" s="59">
        <f>+IFERROR((IF(ISTEXT(DH$5)=FALSE,(INDEX(FRED!$1:$1048576,MATCH(US!DH$5,FRED!$A:$A,0),MATCH(US!$B36,FRED!$1:$1,0))),(SUM(CV36:DG36)))),"")</f>
        <v>3806</v>
      </c>
      <c r="DI36" s="59">
        <f>+IFERROR((IF(ISTEXT(DI$5)=FALSE,(INDEX(FRED!$1:$1048576,MATCH(US!DI$5,FRED!$A:$A,0),MATCH(US!$B36,FRED!$1:$1,0))),(SUM(CW36:DH36)))),"")</f>
        <v>4012</v>
      </c>
      <c r="DJ36" s="59">
        <f>+IFERROR((IF(ISTEXT(DJ$5)=FALSE,(INDEX(FRED!$1:$1048576,MATCH(US!DJ$5,FRED!$A:$A,0),MATCH(US!$B36,FRED!$1:$1,0))),(SUM(CX36:DI36)))),"")</f>
        <v>3731</v>
      </c>
      <c r="DK36" s="59">
        <f>+IFERROR((IF(ISTEXT(DK$5)=FALSE,(INDEX(FRED!$1:$1048576,MATCH(US!DK$5,FRED!$A:$A,0),MATCH(US!$B36,FRED!$1:$1,0))),(SUM(CY36:DJ36)))),"")</f>
        <v>3609</v>
      </c>
      <c r="DL36" s="59">
        <f>+IFERROR((IF(ISTEXT(DL$5)=FALSE,(INDEX(FRED!$1:$1048576,MATCH(US!DL$5,FRED!$A:$A,0),MATCH(US!$B36,FRED!$1:$1,0))),(SUM(CZ36:DK36)))),"")</f>
        <v>3166</v>
      </c>
      <c r="DM36" s="59">
        <f>+IFERROR((IF(ISTEXT(DM$5)=FALSE,(INDEX(FRED!$1:$1048576,MATCH(US!DM$5,FRED!$A:$A,0),MATCH(US!$B36,FRED!$1:$1,0))),(SUM(DA36:DL36)))),"")</f>
        <v>3383</v>
      </c>
      <c r="DN36" s="59">
        <f>+IFERROR((IF(ISTEXT(DN$5)=FALSE,(INDEX(FRED!$1:$1048576,MATCH(US!DN$5,FRED!$A:$A,0),MATCH(US!$B36,FRED!$1:$1,0))),(SUM(DB36:DM36)))),"")</f>
        <v>3191</v>
      </c>
      <c r="DO36" s="59">
        <f>+IFERROR((IF(ISTEXT(DO$5)=FALSE,(INDEX(FRED!$1:$1048576,MATCH(US!DO$5,FRED!$A:$A,0),MATCH(US!$B36,FRED!$1:$1,0))),(SUM(DC36:DN36)))),"")</f>
        <v>3124</v>
      </c>
      <c r="DP36" s="60">
        <f>+IFERROR((IF(ISTEXT(DP$5)=FALSE,(INDEX(FRED!$1:$1048576,MATCH(US!DP$5,FRED!$A:$A,0),MATCH(US!$B36,FRED!$1:$1,0))),(SUM(DD36:DO36)))),"")</f>
        <v>42822</v>
      </c>
      <c r="DQ36" s="59">
        <f>+IFERROR((IF(ISTEXT(DQ$5)=FALSE,(INDEX(FRED!$1:$1048576,MATCH(US!DQ$5,FRED!$A:$A,0),MATCH(US!$B36,FRED!$1:$1,0))),(SUM(DE36:DP36)))),"")</f>
        <v>3130</v>
      </c>
      <c r="DR36" s="59">
        <f>+IFERROR((IF(ISTEXT(DR$5)=FALSE,(INDEX(FRED!$1:$1048576,MATCH(US!DR$5,FRED!$A:$A,0),MATCH(US!$B36,FRED!$1:$1,0))),(SUM(DF36:DQ36)))),"")</f>
        <v>3460</v>
      </c>
      <c r="DS36" s="59">
        <f>+IFERROR((IF(ISTEXT(DS$5)=FALSE,(INDEX(FRED!$1:$1048576,MATCH(US!DS$5,FRED!$A:$A,0),MATCH(US!$B36,FRED!$1:$1,0))),(SUM(DG36:DR36)))),"")</f>
        <v>3873</v>
      </c>
      <c r="DT36" s="59">
        <f>+IFERROR((IF(ISTEXT(DT$5)=FALSE,(INDEX(FRED!$1:$1048576,MATCH(US!DT$5,FRED!$A:$A,0),MATCH(US!$B36,FRED!$1:$1,0))),(SUM(DH36:DS36)))),"")</f>
        <v>3371</v>
      </c>
      <c r="DU36" s="59">
        <f>+IFERROR((IF(ISTEXT(DU$5)=FALSE,(INDEX(FRED!$1:$1048576,MATCH(US!DU$5,FRED!$A:$A,0),MATCH(US!$B36,FRED!$1:$1,0))),(SUM(DI36:DT36)))),"")</f>
        <v>3609</v>
      </c>
      <c r="DV36" s="59">
        <f>+IFERROR((IF(ISTEXT(DV$5)=FALSE,(INDEX(FRED!$1:$1048576,MATCH(US!DV$5,FRED!$A:$A,0),MATCH(US!$B36,FRED!$1:$1,0))),(SUM(DJ36:DU36)))),"")</f>
        <v>3940</v>
      </c>
      <c r="DW36" s="59">
        <f>+IFERROR((IF(ISTEXT(DW$5)=FALSE,(INDEX(FRED!$1:$1048576,MATCH(US!DW$5,FRED!$A:$A,0),MATCH(US!$B36,FRED!$1:$1,0))),(SUM(DK36:DV36)))),"")</f>
        <v>3861</v>
      </c>
      <c r="DX36" s="59">
        <f>+IFERROR((IF(ISTEXT(DX$5)=FALSE,(INDEX(FRED!$1:$1048576,MATCH(US!DX$5,FRED!$A:$A,0),MATCH(US!$B36,FRED!$1:$1,0))),(SUM(DL36:DW36)))),"")</f>
        <v>3740</v>
      </c>
      <c r="DY36" s="59">
        <f>+IFERROR((IF(ISTEXT(DY$5)=FALSE,(INDEX(FRED!$1:$1048576,MATCH(US!DY$5,FRED!$A:$A,0),MATCH(US!$B36,FRED!$1:$1,0))),(SUM(DM36:DX36)))),"")</f>
        <v>3656</v>
      </c>
      <c r="DZ36" s="59">
        <f>+IFERROR((IF(ISTEXT(DZ$5)=FALSE,(INDEX(FRED!$1:$1048576,MATCH(US!DZ$5,FRED!$A:$A,0),MATCH(US!$B36,FRED!$1:$1,0))),(SUM(DN36:DY36)))),"")</f>
        <v>3524</v>
      </c>
      <c r="EA36" s="59">
        <f>+IFERROR((IF(ISTEXT(EA$5)=FALSE,(INDEX(FRED!$1:$1048576,MATCH(US!EA$5,FRED!$A:$A,0),MATCH(US!$B36,FRED!$1:$1,0))),(SUM(DO36:DZ36)))),"")</f>
        <v>3576</v>
      </c>
      <c r="EB36" s="59">
        <f>+IFERROR((IF(ISTEXT(EB$5)=FALSE,(INDEX(FRED!$1:$1048576,MATCH(US!EB$5,FRED!$A:$A,0),MATCH(US!$B36,FRED!$1:$1,0))),(SUM(DP36:EA36)))),"")</f>
        <v>3493</v>
      </c>
      <c r="EC36" s="60">
        <f>+IFERROR((IF(ISTEXT(EC$5)=FALSE,(INDEX(FRED!$1:$1048576,MATCH(US!EC$5,FRED!$A:$A,0),MATCH(US!$B36,FRED!$1:$1,0))),(SUM(DQ36:EB36)))),"")</f>
        <v>43233</v>
      </c>
      <c r="ED36" s="59">
        <f>+IFERROR((IF(ISTEXT(ED$5)=FALSE,(INDEX(FRED!$1:$1048576,MATCH(US!ED$5,FRED!$A:$A,0),MATCH(US!$B36,FRED!$1:$1,0))),(SUM(DR36:EC36)))),"")</f>
        <v>2983</v>
      </c>
      <c r="EE36" s="59">
        <f>+IFERROR((IF(ISTEXT(EE$5)=FALSE,(INDEX(FRED!$1:$1048576,MATCH(US!EE$5,FRED!$A:$A,0),MATCH(US!$B36,FRED!$1:$1,0))),(SUM(DS36:ED36)))),"")</f>
        <v>3101</v>
      </c>
      <c r="EF36" s="59">
        <f>+IFERROR((IF(ISTEXT(EF$5)=FALSE,(INDEX(FRED!$1:$1048576,MATCH(US!EF$5,FRED!$A:$A,0),MATCH(US!$B36,FRED!$1:$1,0))),(SUM(DT36:EE36)))),"")</f>
        <v>2787</v>
      </c>
      <c r="EG36" s="59">
        <f>+IFERROR((IF(ISTEXT(EG$5)=FALSE,(INDEX(FRED!$1:$1048576,MATCH(US!EG$5,FRED!$A:$A,0),MATCH(US!$B36,FRED!$1:$1,0))),(SUM(DU36:EF36)))),"")</f>
        <v>2440</v>
      </c>
      <c r="EH36" s="59">
        <f>+IFERROR((IF(ISTEXT(EH$5)=FALSE,(INDEX(FRED!$1:$1048576,MATCH(US!EH$5,FRED!$A:$A,0),MATCH(US!$B36,FRED!$1:$1,0))),(SUM(DV36:EG36)))),"")</f>
        <v>2724</v>
      </c>
      <c r="EI36" s="59">
        <f>+IFERROR((IF(ISTEXT(EI$5)=FALSE,(INDEX(FRED!$1:$1048576,MATCH(US!EI$5,FRED!$A:$A,0),MATCH(US!$B36,FRED!$1:$1,0))),(SUM(DW36:EH36)))),"")</f>
        <v>2673</v>
      </c>
      <c r="EJ36" s="59">
        <f>+IFERROR((IF(ISTEXT(EJ$5)=FALSE,(INDEX(FRED!$1:$1048576,MATCH(US!EJ$5,FRED!$A:$A,0),MATCH(US!$B36,FRED!$1:$1,0))),(SUM(DX36:EI36)))),"")</f>
        <v>2730</v>
      </c>
      <c r="EK36" s="59">
        <f>+IFERROR((IF(ISTEXT(EK$5)=FALSE,(INDEX(FRED!$1:$1048576,MATCH(US!EK$5,FRED!$A:$A,0),MATCH(US!$B36,FRED!$1:$1,0))),(SUM(DY36:EJ36)))),"")</f>
        <v>3202</v>
      </c>
      <c r="EL36" s="59">
        <f>+IFERROR((IF(ISTEXT(EL$5)=FALSE,(INDEX(FRED!$1:$1048576,MATCH(US!EL$5,FRED!$A:$A,0),MATCH(US!$B36,FRED!$1:$1,0))),(SUM(DZ36:EK36)))),"")</f>
        <v>3179</v>
      </c>
      <c r="EM36" s="59">
        <f>+IFERROR((IF(ISTEXT(EM$5)=FALSE,(INDEX(FRED!$1:$1048576,MATCH(US!EM$5,FRED!$A:$A,0),MATCH(US!$B36,FRED!$1:$1,0))),(SUM(EA36:EL36)))),"")</f>
        <v>3347</v>
      </c>
      <c r="EN36" s="59">
        <f>+IFERROR((IF(ISTEXT(EN$5)=FALSE,(INDEX(FRED!$1:$1048576,MATCH(US!EN$5,FRED!$A:$A,0),MATCH(US!$B36,FRED!$1:$1,0))),(SUM(EB36:EM36)))),"")</f>
        <v>3085</v>
      </c>
      <c r="EO36" s="59">
        <f>+IFERROR((IF(ISTEXT(EO$5)=FALSE,(INDEX(FRED!$1:$1048576,MATCH(US!EO$5,FRED!$A:$A,0),MATCH(US!$B36,FRED!$1:$1,0))),(SUM(EC36:EN36)))),"")</f>
        <v>3129</v>
      </c>
      <c r="EP36" s="60">
        <f>+IFERROR((IF(ISTEXT(EP$5)=FALSE,(INDEX(FRED!$1:$1048576,MATCH(US!EP$5,FRED!$A:$A,0),MATCH(US!$B36,FRED!$1:$1,0))),(SUM(ED36:EO36)))),"")</f>
        <v>35380</v>
      </c>
      <c r="EQ36" s="59">
        <f>+IFERROR((IF(ISTEXT(EQ$5)=FALSE,(INDEX(FRED!$1:$1048576,MATCH(US!EQ$5,FRED!$A:$A,0),MATCH(US!$B36,FRED!$1:$1,0))),(SUM(EE36:EP36)))),"")</f>
        <v>3429</v>
      </c>
      <c r="ER36" s="59">
        <f>+IFERROR((IF(ISTEXT(ER$5)=FALSE,(INDEX(FRED!$1:$1048576,MATCH(US!ER$5,FRED!$A:$A,0),MATCH(US!$B36,FRED!$1:$1,0))),(SUM(EF36:EQ36)))),"")</f>
        <v>3250</v>
      </c>
      <c r="ES36" s="59">
        <f>+IFERROR((IF(ISTEXT(ES$5)=FALSE,(INDEX(FRED!$1:$1048576,MATCH(US!ES$5,FRED!$A:$A,0),MATCH(US!$B36,FRED!$1:$1,0))),(SUM(EG36:ER36)))),"")</f>
        <v>3441</v>
      </c>
      <c r="ET36" s="59">
        <f>+IFERROR((IF(ISTEXT(ET$5)=FALSE,(INDEX(FRED!$1:$1048576,MATCH(US!ET$5,FRED!$A:$A,0),MATCH(US!$B36,FRED!$1:$1,0))),(SUM(EH36:ES36)))),"")</f>
        <v>3638</v>
      </c>
      <c r="EU36" s="59">
        <f>+IFERROR((IF(ISTEXT(EU$5)=FALSE,(INDEX(FRED!$1:$1048576,MATCH(US!EU$5,FRED!$A:$A,0),MATCH(US!$B36,FRED!$1:$1,0))),(SUM(EI36:ET36)))),"")</f>
        <v>3794</v>
      </c>
      <c r="EV36" s="59">
        <f>+IFERROR((IF(ISTEXT(EV$5)=FALSE,(INDEX(FRED!$1:$1048576,MATCH(US!EV$5,FRED!$A:$A,0),MATCH(US!$B36,FRED!$1:$1,0))),(SUM(EJ36:EU36)))),"")</f>
        <v>3856</v>
      </c>
      <c r="EW36" s="59">
        <f>+IFERROR((IF(ISTEXT(EW$5)=FALSE,(INDEX(FRED!$1:$1048576,MATCH(US!EW$5,FRED!$A:$A,0),MATCH(US!$B36,FRED!$1:$1,0))),(SUM(EK36:EV36)))),"")</f>
        <v>3776</v>
      </c>
      <c r="EX36" s="59">
        <f>+IFERROR((IF(ISTEXT(EX$5)=FALSE,(INDEX(FRED!$1:$1048576,MATCH(US!EX$5,FRED!$A:$A,0),MATCH(US!$B36,FRED!$1:$1,0))),(SUM(EL36:EW36)))),"")</f>
        <v>4200</v>
      </c>
      <c r="EY36" s="59">
        <f>+IFERROR((IF(ISTEXT(EY$5)=FALSE,(INDEX(FRED!$1:$1048576,MATCH(US!EY$5,FRED!$A:$A,0),MATCH(US!$B36,FRED!$1:$1,0))),(SUM(EM36:EX36)))),"")</f>
        <v>3734</v>
      </c>
      <c r="EZ36" s="59">
        <f>+IFERROR((IF(ISTEXT(EZ$5)=FALSE,(INDEX(FRED!$1:$1048576,MATCH(US!EZ$5,FRED!$A:$A,0),MATCH(US!$B36,FRED!$1:$1,0))),(SUM(EN36:EY36)))),"")</f>
        <v>3578</v>
      </c>
      <c r="FA36" s="59">
        <f>+IFERROR((IF(ISTEXT(FA$5)=FALSE,(INDEX(FRED!$1:$1048576,MATCH(US!FA$5,FRED!$A:$A,0),MATCH(US!$B36,FRED!$1:$1,0))),(SUM(EO36:EZ36)))),"")</f>
        <v>3417</v>
      </c>
      <c r="FB36" s="59">
        <f>+IFERROR((IF(ISTEXT(FB$5)=FALSE,(INDEX(FRED!$1:$1048576,MATCH(US!FB$5,FRED!$A:$A,0),MATCH(US!$B36,FRED!$1:$1,0))),(SUM(EP36:FA36)))),"")</f>
        <v>3712</v>
      </c>
      <c r="FC36" s="60">
        <f>+IFERROR((IF(ISTEXT(FC$5)=FALSE,(INDEX(FRED!$1:$1048576,MATCH(US!FC$5,FRED!$A:$A,0),MATCH(US!$B36,FRED!$1:$1,0))),(SUM(EQ36:FB36)))),"")</f>
        <v>43825</v>
      </c>
      <c r="FD36" s="59">
        <f>+IFERROR((IF(ISTEXT(FD$5)=FALSE,(INDEX(FRED!$1:$1048576,MATCH(US!FD$5,FRED!$A:$A,0),MATCH(US!$B36,FRED!$1:$1,0))),(SUM(ER36:FC36)))),"")</f>
        <v>3426</v>
      </c>
      <c r="FE36" s="59">
        <f>+IFERROR((IF(ISTEXT(FE$5)=FALSE,(INDEX(FRED!$1:$1048576,MATCH(US!FE$5,FRED!$A:$A,0),MATCH(US!$B36,FRED!$1:$1,0))),(SUM(ES36:FD36)))),"")</f>
        <v>2980</v>
      </c>
      <c r="FF36" s="59">
        <f>+IFERROR((IF(ISTEXT(FF$5)=FALSE,(INDEX(FRED!$1:$1048576,MATCH(US!FF$5,FRED!$A:$A,0),MATCH(US!$B36,FRED!$1:$1,0))),(SUM(ET36:FE36)))),"")</f>
        <v>3421</v>
      </c>
      <c r="FG36" s="59">
        <f>+IFERROR((IF(ISTEXT(FG$5)=FALSE,(INDEX(FRED!$1:$1048576,MATCH(US!FG$5,FRED!$A:$A,0),MATCH(US!$B36,FRED!$1:$1,0))),(SUM(EU36:FF36)))),"")</f>
        <v>3254</v>
      </c>
      <c r="FH36" s="59">
        <f>+IFERROR((IF(ISTEXT(FH$5)=FALSE,(INDEX(FRED!$1:$1048576,MATCH(US!FH$5,FRED!$A:$A,0),MATCH(US!$B36,FRED!$1:$1,0))),(SUM(EV36:FG36)))),"")</f>
        <v>3008</v>
      </c>
      <c r="FI36" s="59">
        <f>+IFERROR((IF(ISTEXT(FI$5)=FALSE,(INDEX(FRED!$1:$1048576,MATCH(US!FI$5,FRED!$A:$A,0),MATCH(US!$B36,FRED!$1:$1,0))),(SUM(EW36:FH36)))),"")</f>
        <v>3111</v>
      </c>
      <c r="FJ36" s="59">
        <f>+IFERROR((IF(ISTEXT(FJ$5)=FALSE,(INDEX(FRED!$1:$1048576,MATCH(US!FJ$5,FRED!$A:$A,0),MATCH(US!$B36,FRED!$1:$1,0))),(SUM(EX36:FI36)))),"")</f>
        <v>2954</v>
      </c>
      <c r="FK36" s="59">
        <f>+IFERROR((IF(ISTEXT(FK$5)=FALSE,(INDEX(FRED!$1:$1048576,MATCH(US!FK$5,FRED!$A:$A,0),MATCH(US!$B36,FRED!$1:$1,0))),(SUM(EY36:FJ36)))),"")</f>
        <v>2989</v>
      </c>
      <c r="FL36" s="59">
        <f>+IFERROR((IF(ISTEXT(FL$5)=FALSE,(INDEX(FRED!$1:$1048576,MATCH(US!FL$5,FRED!$A:$A,0),MATCH(US!$B36,FRED!$1:$1,0))),(SUM(EZ36:FK36)))),"")</f>
        <v>2845</v>
      </c>
      <c r="FM36" s="59">
        <f>+IFERROR((IF(ISTEXT(FM$5)=FALSE,(INDEX(FRED!$1:$1048576,MATCH(US!FM$5,FRED!$A:$A,0),MATCH(US!$B36,FRED!$1:$1,0))),(SUM(FA36:FL36)))),"")</f>
        <v>2815</v>
      </c>
      <c r="FN36" s="59">
        <f>+IFERROR((IF(ISTEXT(FN$5)=FALSE,(INDEX(FRED!$1:$1048576,MATCH(US!FN$5,FRED!$A:$A,0),MATCH(US!$B36,FRED!$1:$1,0))),(SUM(FB36:FM36)))),"")</f>
        <v>2911</v>
      </c>
      <c r="FO36" s="59">
        <f>+IFERROR((IF(ISTEXT(FO$5)=FALSE,(INDEX(FRED!$1:$1048576,MATCH(US!FO$5,FRED!$A:$A,0),MATCH(US!$B36,FRED!$1:$1,0))),(SUM(FC36:FN36)))),"")</f>
        <v>2672</v>
      </c>
      <c r="FP36" s="60">
        <f>+IFERROR((IF(ISTEXT(FP$5)=FALSE,(INDEX(FRED!$1:$1048576,MATCH(US!FP$5,FRED!$A:$A,0),MATCH(US!$B36,FRED!$1:$1,0))),(SUM(FD36:FO36)))),"")</f>
        <v>36386</v>
      </c>
      <c r="FQ36" s="59">
        <f>+IFERROR((IF(ISTEXT(FQ$5)=FALSE,(INDEX(FRED!$1:$1048576,MATCH(US!FQ$5,FRED!$A:$A,0),MATCH(US!$B36,FRED!$1:$1,0))),(SUM(FE36:FP36)))),"")</f>
        <v>2686</v>
      </c>
      <c r="FR36" s="59">
        <f>+IFERROR((IF(ISTEXT(FR$5)=FALSE,(INDEX(FRED!$1:$1048576,MATCH(US!FR$5,FRED!$A:$A,0),MATCH(US!$B36,FRED!$1:$1,0))),(SUM(FF36:FQ36)))),"")</f>
        <v>2494</v>
      </c>
      <c r="FS36" s="59">
        <f>+IFERROR((IF(ISTEXT(FS$5)=FALSE,(INDEX(FRED!$1:$1048576,MATCH(US!FS$5,FRED!$A:$A,0),MATCH(US!$B36,FRED!$1:$1,0))),(SUM(FG36:FR36)))),"")</f>
        <v>2600</v>
      </c>
      <c r="FT36" s="59">
        <f>+IFERROR((IF(ISTEXT(FT$5)=FALSE,(INDEX(FRED!$1:$1048576,MATCH(US!FT$5,FRED!$A:$A,0),MATCH(US!$B36,FRED!$1:$1,0))),(SUM(FH36:FS36)))),"")</f>
        <v>2593</v>
      </c>
      <c r="FU36" s="59">
        <f>+IFERROR((IF(ISTEXT(FU$5)=FALSE,(INDEX(FRED!$1:$1048576,MATCH(US!FU$5,FRED!$A:$A,0),MATCH(US!$B36,FRED!$1:$1,0))),(SUM(FI36:FT36)))),"")</f>
        <v>2290</v>
      </c>
      <c r="FV36" s="59">
        <f>+IFERROR((IF(ISTEXT(FV$5)=FALSE,(INDEX(FRED!$1:$1048576,MATCH(US!FV$5,FRED!$A:$A,0),MATCH(US!$B36,FRED!$1:$1,0))),(SUM(FJ36:FU36)))),"")</f>
        <v>2019</v>
      </c>
      <c r="FW36" s="59">
        <f>+IFERROR((IF(ISTEXT(FW$5)=FALSE,(INDEX(FRED!$1:$1048576,MATCH(US!FW$5,FRED!$A:$A,0),MATCH(US!$B36,FRED!$1:$1,0))),(SUM(FK36:FV36)))),"")</f>
        <v>2250</v>
      </c>
      <c r="FX36" s="59">
        <f>+IFERROR((IF(ISTEXT(FX$5)=FALSE,(INDEX(FRED!$1:$1048576,MATCH(US!FX$5,FRED!$A:$A,0),MATCH(US!$B36,FRED!$1:$1,0))),(SUM(FL36:FW36)))),"")</f>
        <v>1952</v>
      </c>
      <c r="FY36" s="59">
        <f>+IFERROR((IF(ISTEXT(FY$5)=FALSE,(INDEX(FRED!$1:$1048576,MATCH(US!FY$5,FRED!$A:$A,0),MATCH(US!$B36,FRED!$1:$1,0))),(SUM(FM36:FX36)))),"")</f>
        <v>1995</v>
      </c>
      <c r="FZ36" s="59">
        <f>+IFERROR((IF(ISTEXT(FZ$5)=FALSE,(INDEX(FRED!$1:$1048576,MATCH(US!FZ$5,FRED!$A:$A,0),MATCH(US!$B36,FRED!$1:$1,0))),(SUM(FN36:FY36)))),"")</f>
        <v>1879</v>
      </c>
      <c r="GA36" s="59">
        <f>+IFERROR((IF(ISTEXT(GA$5)=FALSE,(INDEX(FRED!$1:$1048576,MATCH(US!GA$5,FRED!$A:$A,0),MATCH(US!$B36,FRED!$1:$1,0))),(SUM(FO36:FZ36)))),"")</f>
        <v>2059</v>
      </c>
      <c r="GB36" s="59">
        <f>+IFERROR((IF(ISTEXT(GB$5)=FALSE,(INDEX(FRED!$1:$1048576,MATCH(US!GB$5,FRED!$A:$A,0),MATCH(US!$B36,FRED!$1:$1,0))),(SUM(FP36:GA36)))),"")</f>
        <v>1977</v>
      </c>
      <c r="GC36" s="60">
        <f>+IFERROR((IF(ISTEXT(GC$5)=FALSE,(INDEX(FRED!$1:$1048576,MATCH(US!GC$5,FRED!$A:$A,0),MATCH(US!$B36,FRED!$1:$1,0))),(SUM(FQ36:GB36)))),"")</f>
        <v>26794</v>
      </c>
      <c r="GD36" s="59">
        <f>+IFERROR((IF(ISTEXT(GD$5)=FALSE,(INDEX(FRED!$1:$1048576,MATCH(US!GD$5,FRED!$A:$A,0),MATCH(US!$B36,FRED!$1:$1,0))),(SUM(FR36:GC36)))),"")</f>
        <v>1772</v>
      </c>
      <c r="GE36" s="59">
        <f>+IFERROR((IF(ISTEXT(GE$5)=FALSE,(INDEX(FRED!$1:$1048576,MATCH(US!GE$5,FRED!$A:$A,0),MATCH(US!$B36,FRED!$1:$1,0))),(SUM(FS36:GD36)))),"")</f>
        <v>1726</v>
      </c>
      <c r="GF36" s="59">
        <f>+IFERROR((IF(ISTEXT(GF$5)=FALSE,(INDEX(FRED!$1:$1048576,MATCH(US!GF$5,FRED!$A:$A,0),MATCH(US!$B36,FRED!$1:$1,0))),(SUM(FT36:GE36)))),"")</f>
        <v>1656</v>
      </c>
      <c r="GG36" s="59">
        <f>+IFERROR((IF(ISTEXT(GG$5)=FALSE,(INDEX(FRED!$1:$1048576,MATCH(US!GG$5,FRED!$A:$A,0),MATCH(US!$B36,FRED!$1:$1,0))),(SUM(FU36:GF36)))),"")</f>
        <v>1762</v>
      </c>
      <c r="GH36" s="59">
        <f>+IFERROR((IF(ISTEXT(GH$5)=FALSE,(INDEX(FRED!$1:$1048576,MATCH(US!GH$5,FRED!$A:$A,0),MATCH(US!$B36,FRED!$1:$1,0))),(SUM(FV36:GG36)))),"")</f>
        <v>2001</v>
      </c>
      <c r="GI36" s="59">
        <f>+IFERROR((IF(ISTEXT(GI$5)=FALSE,(INDEX(FRED!$1:$1048576,MATCH(US!GI$5,FRED!$A:$A,0),MATCH(US!$B36,FRED!$1:$1,0))),(SUM(FW36:GH36)))),"")</f>
        <v>1943</v>
      </c>
      <c r="GJ36" s="59">
        <f>+IFERROR((IF(ISTEXT(GJ$5)=FALSE,(INDEX(FRED!$1:$1048576,MATCH(US!GJ$5,FRED!$A:$A,0),MATCH(US!$B36,FRED!$1:$1,0))),(SUM(FX36:GI36)))),"")</f>
        <v>1863</v>
      </c>
      <c r="GK36" s="59">
        <f>+IFERROR((IF(ISTEXT(GK$5)=FALSE,(INDEX(FRED!$1:$1048576,MATCH(US!GK$5,FRED!$A:$A,0),MATCH(US!$B36,FRED!$1:$1,0))),(SUM(FY36:GJ36)))),"")</f>
        <v>1983</v>
      </c>
      <c r="GL36" s="59">
        <f>+IFERROR((IF(ISTEXT(GL$5)=FALSE,(INDEX(FRED!$1:$1048576,MATCH(US!GL$5,FRED!$A:$A,0),MATCH(US!$B36,FRED!$1:$1,0))),(SUM(FZ36:GK36)))),"")</f>
        <v>2193</v>
      </c>
      <c r="GM36" s="59">
        <f>+IFERROR((IF(ISTEXT(GM$5)=FALSE,(INDEX(FRED!$1:$1048576,MATCH(US!GM$5,FRED!$A:$A,0),MATCH(US!$B36,FRED!$1:$1,0))),(SUM(GA36:GL36)))),"")</f>
        <v>2252</v>
      </c>
      <c r="GN36" s="59">
        <f>+IFERROR((IF(ISTEXT(GN$5)=FALSE,(INDEX(FRED!$1:$1048576,MATCH(US!GN$5,FRED!$A:$A,0),MATCH(US!$B36,FRED!$1:$1,0))),(SUM(GB36:GM36)))),"")</f>
        <v>2131</v>
      </c>
      <c r="GO36" s="59">
        <f>+IFERROR((IF(ISTEXT(GO$5)=FALSE,(INDEX(FRED!$1:$1048576,MATCH(US!GO$5,FRED!$A:$A,0),MATCH(US!$B36,FRED!$1:$1,0))),(SUM(GC36:GN36)))),"")</f>
        <v>2067</v>
      </c>
      <c r="GP36" s="60">
        <f>+IFERROR((IF(ISTEXT(GP$5)=FALSE,(INDEX(FRED!$1:$1048576,MATCH(US!GP$5,FRED!$A:$A,0),MATCH(US!$B36,FRED!$1:$1,0))),(SUM(GD36:GO36)))),"")</f>
        <v>23349</v>
      </c>
      <c r="GQ36" s="59">
        <f>+IFERROR((IF(ISTEXT(GQ$5)=FALSE,(INDEX(FRED!$1:$1048576,MATCH(US!GQ$5,FRED!$A:$A,0),MATCH(US!$B36,FRED!$1:$1,0))),(SUM(GE36:GP36)))),"")</f>
        <v>1930</v>
      </c>
      <c r="GR36" s="59">
        <f>+IFERROR((IF(ISTEXT(GR$5)=FALSE,(INDEX(FRED!$1:$1048576,MATCH(US!GR$5,FRED!$A:$A,0),MATCH(US!$B36,FRED!$1:$1,0))),(SUM(GF36:GQ36)))),"")</f>
        <v>2045</v>
      </c>
      <c r="GS36" s="59">
        <f>+IFERROR((IF(ISTEXT(GS$5)=FALSE,(INDEX(FRED!$1:$1048576,MATCH(US!GS$5,FRED!$A:$A,0),MATCH(US!$B36,FRED!$1:$1,0))),(SUM(GG36:GR36)))),"")</f>
        <v>2148</v>
      </c>
      <c r="GT36" s="59">
        <f>+IFERROR((IF(ISTEXT(GT$5)=FALSE,(INDEX(FRED!$1:$1048576,MATCH(US!GT$5,FRED!$A:$A,0),MATCH(US!$B36,FRED!$1:$1,0))),(SUM(GH36:GS36)))),"")</f>
        <v>2018</v>
      </c>
      <c r="GU36" s="59">
        <f>+IFERROR((IF(ISTEXT(GU$5)=FALSE,(INDEX(FRED!$1:$1048576,MATCH(US!GU$5,FRED!$A:$A,0),MATCH(US!$B36,FRED!$1:$1,0))),(SUM(GI36:GT36)))),"")</f>
        <v>2359</v>
      </c>
      <c r="GV36" s="59">
        <f>+IFERROR((IF(ISTEXT(GV$5)=FALSE,(INDEX(FRED!$1:$1048576,MATCH(US!GV$5,FRED!$A:$A,0),MATCH(US!$B36,FRED!$1:$1,0))),(SUM(GJ36:GU36)))),"")</f>
        <v>2717</v>
      </c>
      <c r="GW36" s="59">
        <f>+IFERROR((IF(ISTEXT(GW$5)=FALSE,(INDEX(FRED!$1:$1048576,MATCH(US!GW$5,FRED!$A:$A,0),MATCH(US!$B36,FRED!$1:$1,0))),(SUM(GK36:GV36)))),"")</f>
        <v>2815</v>
      </c>
      <c r="GX36" s="59">
        <f>+IFERROR((IF(ISTEXT(GX$5)=FALSE,(INDEX(FRED!$1:$1048576,MATCH(US!GX$5,FRED!$A:$A,0),MATCH(US!$B36,FRED!$1:$1,0))),(SUM(GL36:GW36)))),"")</f>
        <v>3107</v>
      </c>
      <c r="GY36" s="59">
        <f>+IFERROR((IF(ISTEXT(GY$5)=FALSE,(INDEX(FRED!$1:$1048576,MATCH(US!GY$5,FRED!$A:$A,0),MATCH(US!$B36,FRED!$1:$1,0))),(SUM(GM36:GX36)))),"")</f>
        <v>2727</v>
      </c>
      <c r="GZ36" s="59">
        <f>+IFERROR((IF(ISTEXT(GZ$5)=FALSE,(INDEX(FRED!$1:$1048576,MATCH(US!GZ$5,FRED!$A:$A,0),MATCH(US!$B36,FRED!$1:$1,0))),(SUM(GN36:GY36)))),"")</f>
        <v>2425</v>
      </c>
      <c r="HA36" s="59">
        <f>+IFERROR((IF(ISTEXT(HA$5)=FALSE,(INDEX(FRED!$1:$1048576,MATCH(US!HA$5,FRED!$A:$A,0),MATCH(US!$B36,FRED!$1:$1,0))),(SUM(GO36:GZ36)))),"")</f>
        <v>2430</v>
      </c>
      <c r="HB36" s="59">
        <f>+IFERROR((IF(ISTEXT(HB$5)=FALSE,(INDEX(FRED!$1:$1048576,MATCH(US!HB$5,FRED!$A:$A,0),MATCH(US!$B36,FRED!$1:$1,0))),(SUM(GP36:HA36)))),"")</f>
        <v>2792</v>
      </c>
      <c r="HC36" s="60">
        <f>+IFERROR((IF(ISTEXT(HC$5)=FALSE,(INDEX(FRED!$1:$1048576,MATCH(US!HC$5,FRED!$A:$A,0),MATCH(US!$B36,FRED!$1:$1,0))),(SUM(GQ36:HB36)))),"")</f>
        <v>29513</v>
      </c>
      <c r="HD36" s="59">
        <f>+IFERROR((IF(ISTEXT(HD$5)=FALSE,(INDEX(FRED!$1:$1048576,MATCH(US!HD$5,FRED!$A:$A,0),MATCH(US!$B36,FRED!$1:$1,0))),(SUM(GR36:HC36)))),"")</f>
        <v>3000</v>
      </c>
      <c r="HE36" s="59">
        <f>+IFERROR((IF(ISTEXT(HE$5)=FALSE,(INDEX(FRED!$1:$1048576,MATCH(US!HE$5,FRED!$A:$A,0),MATCH(US!$B36,FRED!$1:$1,0))),(SUM(GS36:HD36)))),"")</f>
        <v>3066</v>
      </c>
      <c r="HF36" s="59">
        <f>+IFERROR((IF(ISTEXT(HF$5)=FALSE,(INDEX(FRED!$1:$1048576,MATCH(US!HF$5,FRED!$A:$A,0),MATCH(US!$B36,FRED!$1:$1,0))),(SUM(GT36:HE36)))),"")</f>
        <v>3443</v>
      </c>
      <c r="HG36" s="59">
        <f>+IFERROR((IF(ISTEXT(HG$5)=FALSE,(INDEX(FRED!$1:$1048576,MATCH(US!HG$5,FRED!$A:$A,0),MATCH(US!$B36,FRED!$1:$1,0))),(SUM(GU36:HF36)))),"")</f>
        <v>3415</v>
      </c>
      <c r="HH36" s="59">
        <f>+IFERROR((IF(ISTEXT(HH$5)=FALSE,(INDEX(FRED!$1:$1048576,MATCH(US!HH$5,FRED!$A:$A,0),MATCH(US!$B36,FRED!$1:$1,0))),(SUM(GV36:HG36)))),"")</f>
        <v>3592</v>
      </c>
      <c r="HI36" s="59">
        <f>+IFERROR((IF(ISTEXT(HI$5)=FALSE,(INDEX(FRED!$1:$1048576,MATCH(US!HI$5,FRED!$A:$A,0),MATCH(US!$B36,FRED!$1:$1,0))),(SUM(GW36:HH36)))),"")</f>
        <v>3262</v>
      </c>
      <c r="HJ36" s="59">
        <f>+IFERROR((IF(ISTEXT(HJ$5)=FALSE,(INDEX(FRED!$1:$1048576,MATCH(US!HJ$5,FRED!$A:$A,0),MATCH(US!$B36,FRED!$1:$1,0))),(SUM(GX36:HI36)))),"")</f>
        <v>2713</v>
      </c>
      <c r="HK36" s="59">
        <f>+IFERROR((IF(ISTEXT(HK$5)=FALSE,(INDEX(FRED!$1:$1048576,MATCH(US!HK$5,FRED!$A:$A,0),MATCH(US!$B36,FRED!$1:$1,0))),(SUM(GY36:HJ36)))),"")</f>
        <v>3001</v>
      </c>
      <c r="HL36" s="59">
        <f>+IFERROR((IF(ISTEXT(HL$5)=FALSE,(INDEX(FRED!$1:$1048576,MATCH(US!HL$5,FRED!$A:$A,0),MATCH(US!$B36,FRED!$1:$1,0))),(SUM(GZ36:HK36)))),"")</f>
        <v>3019</v>
      </c>
      <c r="HM36" s="59">
        <f>+IFERROR((IF(ISTEXT(HM$5)=FALSE,(INDEX(FRED!$1:$1048576,MATCH(US!HM$5,FRED!$A:$A,0),MATCH(US!$B36,FRED!$1:$1,0))),(SUM(HA36:HL36)))),"")</f>
        <v>3002</v>
      </c>
      <c r="HN36" s="59">
        <f>+IFERROR((IF(ISTEXT(HN$5)=FALSE,(INDEX(FRED!$1:$1048576,MATCH(US!HN$5,FRED!$A:$A,0),MATCH(US!$B36,FRED!$1:$1,0))),(SUM(HB36:HM36)))),"")</f>
        <v>3270</v>
      </c>
      <c r="HO36" s="59">
        <f>+IFERROR((IF(ISTEXT(HO$5)=FALSE,(INDEX(FRED!$1:$1048576,MATCH(US!HO$5,FRED!$A:$A,0),MATCH(US!$B36,FRED!$1:$1,0))),(SUM(HC36:HN36)))),"")</f>
        <v>3295</v>
      </c>
      <c r="HP36" s="60">
        <f>+IFERROR((IF(ISTEXT(HP$5)=FALSE,(INDEX(FRED!$1:$1048576,MATCH(US!HP$5,FRED!$A:$A,0),MATCH(US!$B36,FRED!$1:$1,0))),(SUM(HD36:HO36)))),"")</f>
        <v>38078</v>
      </c>
      <c r="HQ36" s="59">
        <f>+IFERROR((IF(ISTEXT(HQ$5)=FALSE,(INDEX(FRED!$1:$1048576,MATCH(US!HQ$5,FRED!$A:$A,0),MATCH(US!$B36,FRED!$1:$1,0))),(SUM(HE36:HP36)))),"")</f>
        <v>3124</v>
      </c>
      <c r="HR36" s="59">
        <f>+IFERROR((IF(ISTEXT(HR$5)=FALSE,(INDEX(FRED!$1:$1048576,MATCH(US!HR$5,FRED!$A:$A,0),MATCH(US!$B36,FRED!$1:$1,0))),(SUM(HF36:HQ36)))),"")</f>
        <v>3242</v>
      </c>
      <c r="HS36" s="59">
        <f>+IFERROR((IF(ISTEXT(HS$5)=FALSE,(INDEX(FRED!$1:$1048576,MATCH(US!HS$5,FRED!$A:$A,0),MATCH(US!$B36,FRED!$1:$1,0))),(SUM(HG36:HR36)))),"")</f>
        <v>3113</v>
      </c>
      <c r="HT36" s="59">
        <f>+IFERROR((IF(ISTEXT(HT$5)=FALSE,(INDEX(FRED!$1:$1048576,MATCH(US!HT$5,FRED!$A:$A,0),MATCH(US!$B36,FRED!$1:$1,0))),(SUM(HH36:HS36)))),"")</f>
        <v>3339</v>
      </c>
      <c r="HU36" s="59">
        <f>+IFERROR((IF(ISTEXT(HU$5)=FALSE,(INDEX(FRED!$1:$1048576,MATCH(US!HU$5,FRED!$A:$A,0),MATCH(US!$B36,FRED!$1:$1,0))),(SUM(HI36:HT36)))),"")</f>
        <v>3912</v>
      </c>
      <c r="HV36" s="59">
        <f>+IFERROR((IF(ISTEXT(HV$5)=FALSE,(INDEX(FRED!$1:$1048576,MATCH(US!HV$5,FRED!$A:$A,0),MATCH(US!$B36,FRED!$1:$1,0))),(SUM(HJ36:HU36)))),"")</f>
        <v>3172</v>
      </c>
      <c r="HW36" s="59">
        <f>+IFERROR((IF(ISTEXT(HW$5)=FALSE,(INDEX(FRED!$1:$1048576,MATCH(US!HW$5,FRED!$A:$A,0),MATCH(US!$B36,FRED!$1:$1,0))),(SUM(HK36:HV36)))),"")</f>
        <v>2952</v>
      </c>
      <c r="HX36" s="59">
        <f>+IFERROR((IF(ISTEXT(HX$5)=FALSE,(INDEX(FRED!$1:$1048576,MATCH(US!HX$5,FRED!$A:$A,0),MATCH(US!$B36,FRED!$1:$1,0))),(SUM(HL36:HW36)))),"")</f>
        <v>3040</v>
      </c>
      <c r="HY36" s="59">
        <f>+IFERROR((IF(ISTEXT(HY$5)=FALSE,(INDEX(FRED!$1:$1048576,MATCH(US!HY$5,FRED!$A:$A,0),MATCH(US!$B36,FRED!$1:$1,0))),(SUM(HM36:HX36)))),"")</f>
        <v>2986</v>
      </c>
      <c r="HZ36" s="59">
        <f>+IFERROR((IF(ISTEXT(HZ$5)=FALSE,(INDEX(FRED!$1:$1048576,MATCH(US!HZ$5,FRED!$A:$A,0),MATCH(US!$B36,FRED!$1:$1,0))),(SUM(HN36:HY36)))),"")</f>
        <v>3056</v>
      </c>
      <c r="IA36" s="59">
        <f>+IFERROR((IF(ISTEXT(IA$5)=FALSE,(INDEX(FRED!$1:$1048576,MATCH(US!IA$5,FRED!$A:$A,0),MATCH(US!$B36,FRED!$1:$1,0))),(SUM(HO36:HZ36)))),"")</f>
        <v>2889</v>
      </c>
      <c r="IB36" s="59">
        <f>+IFERROR((IF(ISTEXT(IB$5)=FALSE,(INDEX(FRED!$1:$1048576,MATCH(US!IB$5,FRED!$A:$A,0),MATCH(US!$B36,FRED!$1:$1,0))),(SUM(HP36:IA36)))),"")</f>
        <v>2924</v>
      </c>
      <c r="IC36" s="60">
        <f>+IFERROR((IF(ISTEXT(IC$5)=FALSE,(INDEX(FRED!$1:$1048576,MATCH(US!IC$5,FRED!$A:$A,0),MATCH(US!$B36,FRED!$1:$1,0))),(SUM(HQ36:IB36)))),"")</f>
        <v>37749</v>
      </c>
      <c r="ID36" s="59">
        <f>+IFERROR((IF(ISTEXT(ID$5)=FALSE,(INDEX(FRED!$1:$1048576,MATCH(US!ID$5,FRED!$A:$A,0),MATCH(US!$B36,FRED!$1:$1,0))),(SUM(HR36:IC36)))),"")</f>
        <v>3227</v>
      </c>
      <c r="IE36" s="59">
        <f>+IFERROR((IF(ISTEXT(IE$5)=FALSE,(INDEX(FRED!$1:$1048576,MATCH(US!IE$5,FRED!$A:$A,0),MATCH(US!$B36,FRED!$1:$1,0))),(SUM(HS36:ID36)))),"")</f>
        <v>3214</v>
      </c>
      <c r="IF36" s="59">
        <f>+IFERROR((IF(ISTEXT(IF$5)=FALSE,(INDEX(FRED!$1:$1048576,MATCH(US!IF$5,FRED!$A:$A,0),MATCH(US!$B36,FRED!$1:$1,0))),(SUM(HT36:IE36)))),"")</f>
        <v>3174</v>
      </c>
      <c r="IG36" s="59">
        <f>+IFERROR((IF(ISTEXT(IG$5)=FALSE,(INDEX(FRED!$1:$1048576,MATCH(US!IG$5,FRED!$A:$A,0),MATCH(US!$B36,FRED!$1:$1,0))),(SUM(HU36:IF36)))),"")</f>
        <v>3306</v>
      </c>
      <c r="IH36" s="59">
        <f>+IFERROR((IF(ISTEXT(IH$5)=FALSE,(INDEX(FRED!$1:$1048576,MATCH(US!IH$5,FRED!$A:$A,0),MATCH(US!$B36,FRED!$1:$1,0))),(SUM(HV36:IG36)))),"")</f>
        <v>3384</v>
      </c>
      <c r="II36" s="59">
        <f>+IFERROR((IF(ISTEXT(II$5)=FALSE,(INDEX(FRED!$1:$1048576,MATCH(US!II$5,FRED!$A:$A,0),MATCH(US!$B36,FRED!$1:$1,0))),(SUM(HW36:IH36)))),"")</f>
        <v>3606</v>
      </c>
      <c r="IJ36" s="59">
        <f>+IFERROR((IF(ISTEXT(IJ$5)=FALSE,(INDEX(FRED!$1:$1048576,MATCH(US!IJ$5,FRED!$A:$A,0),MATCH(US!$B36,FRED!$1:$1,0))),(SUM(HX36:II36)))),"")</f>
        <v>3543</v>
      </c>
      <c r="IK36" s="59">
        <f>+IFERROR((IF(ISTEXT(IK$5)=FALSE,(INDEX(FRED!$1:$1048576,MATCH(US!IK$5,FRED!$A:$A,0),MATCH(US!$B36,FRED!$1:$1,0))),(SUM(HY36:IJ36)))),"")</f>
        <v>3579</v>
      </c>
      <c r="IL36" s="59">
        <f>+IFERROR((IF(ISTEXT(IL$5)=FALSE,(INDEX(FRED!$1:$1048576,MATCH(US!IL$5,FRED!$A:$A,0),MATCH(US!$B36,FRED!$1:$1,0))),(SUM(HZ36:IK36)))),"")</f>
        <v>3836</v>
      </c>
      <c r="IM36" s="59">
        <f>+IFERROR((IF(ISTEXT(IM$5)=FALSE,(INDEX(FRED!$1:$1048576,MATCH(US!IM$5,FRED!$A:$A,0),MATCH(US!$B36,FRED!$1:$1,0))),(SUM(IA36:IL36)))),"")</f>
        <v>3854</v>
      </c>
      <c r="IN36" s="59">
        <f>+IFERROR((IF(ISTEXT(IN$5)=FALSE,(INDEX(FRED!$1:$1048576,MATCH(US!IN$5,FRED!$A:$A,0),MATCH(US!$B36,FRED!$1:$1,0))),(SUM(IB36:IM36)))),"")</f>
        <v>4096</v>
      </c>
      <c r="IO36" s="59">
        <f>+IFERROR((IF(ISTEXT(IO$5)=FALSE,(INDEX(FRED!$1:$1048576,MATCH(US!IO$5,FRED!$A:$A,0),MATCH(US!$B36,FRED!$1:$1,0))),(SUM(IC36:IN36)))),"")</f>
        <v>4401</v>
      </c>
      <c r="IP36" s="60">
        <f>+IFERROR((IF(ISTEXT(IP$5)=FALSE,(INDEX(FRED!$1:$1048576,MATCH(US!IP$5,FRED!$A:$A,0),MATCH(US!$B36,FRED!$1:$1,0))),(SUM(ID36:IO36)))),"")</f>
        <v>43220</v>
      </c>
      <c r="IQ36" s="59">
        <f>+IFERROR((IF(ISTEXT(IQ$5)=FALSE,(INDEX(FRED!$1:$1048576,MATCH(US!IQ$5,FRED!$A:$A,0),MATCH(US!$B36,FRED!$1:$1,0))),(SUM(IE36:IP36)))),"")</f>
        <v>4309</v>
      </c>
      <c r="IR36" s="59">
        <f>+IFERROR((IF(ISTEXT(IR$5)=FALSE,(INDEX(FRED!$1:$1048576,MATCH(US!IR$5,FRED!$A:$A,0),MATCH(US!$B36,FRED!$1:$1,0))),(SUM(IF36:IQ36)))),"")</f>
        <v>4040</v>
      </c>
      <c r="IS36" s="59">
        <f>+IFERROR((IF(ISTEXT(IS$5)=FALSE,(INDEX(FRED!$1:$1048576,MATCH(US!IS$5,FRED!$A:$A,0),MATCH(US!$B36,FRED!$1:$1,0))),(SUM(IG36:IR36)))),"")</f>
        <v>4280</v>
      </c>
      <c r="IT36" s="59">
        <f>+IFERROR((IF(ISTEXT(IT$5)=FALSE,(INDEX(FRED!$1:$1048576,MATCH(US!IT$5,FRED!$A:$A,0),MATCH(US!$B36,FRED!$1:$1,0))),(SUM(IH36:IS36)))),"")</f>
        <v>3953</v>
      </c>
      <c r="IU36" s="59">
        <f>+IFERROR((IF(ISTEXT(IU$5)=FALSE,(INDEX(FRED!$1:$1048576,MATCH(US!IU$5,FRED!$A:$A,0),MATCH(US!$B36,FRED!$1:$1,0))),(SUM(II36:IT36)))),"")</f>
        <v>3865</v>
      </c>
      <c r="IV36" s="59">
        <f>+IFERROR((IF(ISTEXT(IV$5)=FALSE,(INDEX(FRED!$1:$1048576,MATCH(US!IV$5,FRED!$A:$A,0),MATCH(US!$B36,FRED!$1:$1,0))),(SUM(IJ36:IU36)))),"")</f>
        <v>4030</v>
      </c>
      <c r="IW36" s="59">
        <f>+IFERROR((IF(ISTEXT(IW$5)=FALSE,(INDEX(FRED!$1:$1048576,MATCH(US!IW$5,FRED!$A:$A,0),MATCH(US!$B36,FRED!$1:$1,0))),(SUM(IK36:IV36)))),"")</f>
        <v>4237</v>
      </c>
      <c r="IX36" s="59">
        <f>+IFERROR((IF(ISTEXT(IX$5)=FALSE,(INDEX(FRED!$1:$1048576,MATCH(US!IX$5,FRED!$A:$A,0),MATCH(US!$B36,FRED!$1:$1,0))),(SUM(IL36:IW36)))),"")</f>
        <v>3867</v>
      </c>
      <c r="IY36" s="59">
        <f>+IFERROR((IF(ISTEXT(IY$5)=FALSE,(INDEX(FRED!$1:$1048576,MATCH(US!IY$5,FRED!$A:$A,0),MATCH(US!$B36,FRED!$1:$1,0))),(SUM(IM36:IX36)))),"")</f>
        <v>4213</v>
      </c>
      <c r="IZ36" s="59">
        <f>+IFERROR((IF(ISTEXT(IZ$5)=FALSE,(INDEX(FRED!$1:$1048576,MATCH(US!IZ$5,FRED!$A:$A,0),MATCH(US!$B36,FRED!$1:$1,0))),(SUM(IN36:IY36)))),"")</f>
        <v>4184</v>
      </c>
      <c r="JA36" s="59">
        <f>+IFERROR((IF(ISTEXT(JA$5)=FALSE,(INDEX(FRED!$1:$1048576,MATCH(US!JA$5,FRED!$A:$A,0),MATCH(US!$B36,FRED!$1:$1,0))),(SUM(IO36:IZ36)))),"")</f>
        <v>4092</v>
      </c>
      <c r="JB36" s="59">
        <f>+IFERROR((IF(ISTEXT(JB$5)=FALSE,(INDEX(FRED!$1:$1048576,MATCH(US!JB$5,FRED!$A:$A,0),MATCH(US!$B36,FRED!$1:$1,0))),(SUM(IP36:JA36)))),"")</f>
        <v>4001</v>
      </c>
      <c r="JC36" s="60">
        <f>+IFERROR((IF(ISTEXT(JC$5)=FALSE,(INDEX(FRED!$1:$1048576,MATCH(US!JC$5,FRED!$A:$A,0),MATCH(US!$B36,FRED!$1:$1,0))),(SUM(IQ36:JB36)))),"")</f>
        <v>49071</v>
      </c>
      <c r="JD36" s="59">
        <f>+IFERROR((IF(ISTEXT(JD$5)=FALSE,(INDEX(FRED!$1:$1048576,MATCH(US!JD$5,FRED!$A:$A,0),MATCH(US!$B36,FRED!$1:$1,0))),(SUM(IR36:JC36)))),"")</f>
        <v>4020</v>
      </c>
      <c r="JE36" s="59">
        <f>+IFERROR((IF(ISTEXT(JE$5)=FALSE,(INDEX(FRED!$1:$1048576,MATCH(US!JE$5,FRED!$A:$A,0),MATCH(US!$B36,FRED!$1:$1,0))),(SUM(IS36:JD36)))),"")</f>
        <v>4075</v>
      </c>
      <c r="JF36" s="59">
        <f>+IFERROR((IF(ISTEXT(JF$5)=FALSE,(INDEX(FRED!$1:$1048576,MATCH(US!JF$5,FRED!$A:$A,0),MATCH(US!$B36,FRED!$1:$1,0))),(SUM(IT36:JE36)))),"")</f>
        <v>4294</v>
      </c>
      <c r="JG36" s="59">
        <f>+IFERROR((IF(ISTEXT(JG$5)=FALSE,(INDEX(FRED!$1:$1048576,MATCH(US!JG$5,FRED!$A:$A,0),MATCH(US!$B36,FRED!$1:$1,0))),(SUM(IU36:JF36)))),"")</f>
        <v>4315</v>
      </c>
      <c r="JH36" s="59">
        <f>+IFERROR((IF(ISTEXT(JH$5)=FALSE,(INDEX(FRED!$1:$1048576,MATCH(US!JH$5,FRED!$A:$A,0),MATCH(US!$B36,FRED!$1:$1,0))),(SUM(IV36:JG36)))),"")</f>
        <v>4133</v>
      </c>
      <c r="JI36" s="59">
        <f>+IFERROR((IF(ISTEXT(JI$5)=FALSE,(INDEX(FRED!$1:$1048576,MATCH(US!JI$5,FRED!$A:$A,0),MATCH(US!$B36,FRED!$1:$1,0))),(SUM(IW36:JH36)))),"")</f>
        <v>3913</v>
      </c>
      <c r="JJ36" s="59">
        <f>+IFERROR((IF(ISTEXT(JJ$5)=FALSE,(INDEX(FRED!$1:$1048576,MATCH(US!JJ$5,FRED!$A:$A,0),MATCH(US!$B36,FRED!$1:$1,0))),(SUM(IX36:JI36)))),"")</f>
        <v>4207</v>
      </c>
      <c r="JK36" s="59">
        <f>+IFERROR((IF(ISTEXT(JK$5)=FALSE,(INDEX(FRED!$1:$1048576,MATCH(US!JK$5,FRED!$A:$A,0),MATCH(US!$B36,FRED!$1:$1,0))),(SUM(IY36:JJ36)))),"")</f>
        <v>4124</v>
      </c>
      <c r="JL36" s="59">
        <f>+IFERROR((IF(ISTEXT(JL$5)=FALSE,(INDEX(FRED!$1:$1048576,MATCH(US!JL$5,FRED!$A:$A,0),MATCH(US!$B36,FRED!$1:$1,0))),(SUM(IZ36:JK36)))),"")</f>
        <v>4111</v>
      </c>
      <c r="JM36" s="59">
        <f>+IFERROR((IF(ISTEXT(JM$5)=FALSE,(INDEX(FRED!$1:$1048576,MATCH(US!JM$5,FRED!$A:$A,0),MATCH(US!$B36,FRED!$1:$1,0))),(SUM(JA36:JL36)))),"")</f>
        <v>4197</v>
      </c>
      <c r="JN36" s="59">
        <f>+IFERROR((IF(ISTEXT(JN$5)=FALSE,(INDEX(FRED!$1:$1048576,MATCH(US!JN$5,FRED!$A:$A,0),MATCH(US!$B36,FRED!$1:$1,0))),(SUM(JB36:JM36)))),"")</f>
        <v>4238</v>
      </c>
      <c r="JO36" s="59">
        <f>+IFERROR((IF(ISTEXT(JO$5)=FALSE,(INDEX(FRED!$1:$1048576,MATCH(US!JO$5,FRED!$A:$A,0),MATCH(US!$B36,FRED!$1:$1,0))),(SUM(JC36:JN36)))),"")</f>
        <v>4072</v>
      </c>
      <c r="JP36" s="60">
        <f>+IFERROR((IF(ISTEXT(JP$5)=FALSE,(INDEX(FRED!$1:$1048576,MATCH(US!JP$5,FRED!$A:$A,0),MATCH(US!$B36,FRED!$1:$1,0))),(SUM(JD36:JO36)))),"")</f>
        <v>49699</v>
      </c>
      <c r="JQ36" s="59">
        <f>+IFERROR((IF(ISTEXT(JQ$5)=FALSE,(INDEX(FRED!$1:$1048576,MATCH(US!JQ$5,FRED!$A:$A,0),MATCH(US!$B36,FRED!$1:$1,0))),(SUM(JE36:JP36)))),"")</f>
        <v>4212</v>
      </c>
      <c r="JR36" s="59">
        <f>+IFERROR((IF(ISTEXT(JR$5)=FALSE,(INDEX(FRED!$1:$1048576,MATCH(US!JR$5,FRED!$A:$A,0),MATCH(US!$B36,FRED!$1:$1,0))),(SUM(JF36:JQ36)))),"")</f>
        <v>4024</v>
      </c>
      <c r="JS36" s="59">
        <f>+IFERROR((IF(ISTEXT(JS$5)=FALSE,(INDEX(FRED!$1:$1048576,MATCH(US!JS$5,FRED!$A:$A,0),MATCH(US!$B36,FRED!$1:$1,0))),(SUM(JG36:JR36)))),"")</f>
        <v>3799</v>
      </c>
      <c r="JT36" s="59">
        <f>+IFERROR((IF(ISTEXT(JT$5)=FALSE,(INDEX(FRED!$1:$1048576,MATCH(US!JT$5,FRED!$A:$A,0),MATCH(US!$B36,FRED!$1:$1,0))),(SUM(JH36:JS36)))),"")</f>
        <v>3957</v>
      </c>
      <c r="JU36" s="59">
        <f>+IFERROR((IF(ISTEXT(JU$5)=FALSE,(INDEX(FRED!$1:$1048576,MATCH(US!JU$5,FRED!$A:$A,0),MATCH(US!$B36,FRED!$1:$1,0))),(SUM(JI36:JT36)))),"")</f>
        <v>4189</v>
      </c>
      <c r="JV36" s="59">
        <f>+IFERROR((IF(ISTEXT(JV$5)=FALSE,(INDEX(FRED!$1:$1048576,MATCH(US!JV$5,FRED!$A:$A,0),MATCH(US!$B36,FRED!$1:$1,0))),(SUM(JJ36:JU36)))),"")</f>
        <v>3459</v>
      </c>
      <c r="JW36" s="59">
        <f>+IFERROR((IF(ISTEXT(JW$5)=FALSE,(INDEX(FRED!$1:$1048576,MATCH(US!JW$5,FRED!$A:$A,0),MATCH(US!$B36,FRED!$1:$1,0))),(SUM(JK36:JV36)))),"")</f>
        <v>3506</v>
      </c>
      <c r="JX36" s="59">
        <f>+IFERROR((IF(ISTEXT(JX$5)=FALSE,(INDEX(FRED!$1:$1048576,MATCH(US!JX$5,FRED!$A:$A,0),MATCH(US!$B36,FRED!$1:$1,0))),(SUM(JL36:JW36)))),"")</f>
        <v>3638</v>
      </c>
      <c r="JY36" s="59">
        <f>+IFERROR((IF(ISTEXT(JY$5)=FALSE,(INDEX(FRED!$1:$1048576,MATCH(US!JY$5,FRED!$A:$A,0),MATCH(US!$B36,FRED!$1:$1,0))),(SUM(JM36:JX36)))),"")</f>
        <v>3428</v>
      </c>
      <c r="JZ36" s="59">
        <f>+IFERROR((IF(ISTEXT(JZ$5)=FALSE,(INDEX(FRED!$1:$1048576,MATCH(US!JZ$5,FRED!$A:$A,0),MATCH(US!$B36,FRED!$1:$1,0))),(SUM(JN36:JY36)))),"")</f>
        <v>3455</v>
      </c>
      <c r="KA36" s="59">
        <f>+IFERROR((IF(ISTEXT(KA$5)=FALSE,(INDEX(FRED!$1:$1048576,MATCH(US!KA$5,FRED!$A:$A,0),MATCH(US!$B36,FRED!$1:$1,0))),(SUM(JO36:JZ36)))),"")</f>
        <v>3633</v>
      </c>
      <c r="KB36" s="59">
        <f>+IFERROR((IF(ISTEXT(KB$5)=FALSE,(INDEX(FRED!$1:$1048576,MATCH(US!KB$5,FRED!$A:$A,0),MATCH(US!$B36,FRED!$1:$1,0))),(SUM(JP36:KA36)))),"")</f>
        <v>3468</v>
      </c>
      <c r="KC36" s="60">
        <f>+IFERROR((IF(ISTEXT(KC$5)=FALSE,(INDEX(FRED!$1:$1048576,MATCH(US!KC$5,FRED!$A:$A,0),MATCH(US!$B36,FRED!$1:$1,0))),(SUM(JQ36:KB36)))),"")</f>
        <v>44768</v>
      </c>
      <c r="KD36" s="59">
        <f>+IFERROR((IF(ISTEXT(KD$5)=FALSE,(INDEX(FRED!$1:$1048576,MATCH(US!KD$5,FRED!$A:$A,0),MATCH(US!$B36,FRED!$1:$1,0))),(SUM(JR36:KC36)))),"")</f>
        <v>3615</v>
      </c>
      <c r="KE36" s="59">
        <f>+IFERROR((IF(ISTEXT(KE$5)=FALSE,(INDEX(FRED!$1:$1048576,MATCH(US!KE$5,FRED!$A:$A,0),MATCH(US!$B36,FRED!$1:$1,0))),(SUM(JS36:KD36)))),"")</f>
        <v>3763</v>
      </c>
      <c r="KF36" s="59">
        <f>+IFERROR((IF(ISTEXT(KF$5)=FALSE,(INDEX(FRED!$1:$1048576,MATCH(US!KF$5,FRED!$A:$A,0),MATCH(US!$B36,FRED!$1:$1,0))),(SUM(JT36:KE36)))),"")</f>
        <v>4025</v>
      </c>
      <c r="KG36" s="59">
        <f>+IFERROR((IF(ISTEXT(KG$5)=FALSE,(INDEX(FRED!$1:$1048576,MATCH(US!KG$5,FRED!$A:$A,0),MATCH(US!$B36,FRED!$1:$1,0))),(SUM(JU36:KF36)))),"")</f>
        <v>3883</v>
      </c>
      <c r="KH36" s="59">
        <f>+IFERROR((IF(ISTEXT(KH$5)=FALSE,(INDEX(FRED!$1:$1048576,MATCH(US!KH$5,FRED!$A:$A,0),MATCH(US!$B36,FRED!$1:$1,0))),(SUM(JV36:KG36)))),"")</f>
        <v>4169</v>
      </c>
      <c r="KI36" s="59">
        <f>+IFERROR((IF(ISTEXT(KI$5)=FALSE,(INDEX(FRED!$1:$1048576,MATCH(US!KI$5,FRED!$A:$A,0),MATCH(US!$B36,FRED!$1:$1,0))),(SUM(JW36:KH36)))),"")</f>
        <v>4321</v>
      </c>
      <c r="KJ36" s="59">
        <f>+IFERROR((IF(ISTEXT(KJ$5)=FALSE,(INDEX(FRED!$1:$1048576,MATCH(US!KJ$5,FRED!$A:$A,0),MATCH(US!$B36,FRED!$1:$1,0))),(SUM(JX36:KI36)))),"")</f>
        <v>4470</v>
      </c>
      <c r="KK36" s="59">
        <f>+IFERROR((IF(ISTEXT(KK$5)=FALSE,(INDEX(FRED!$1:$1048576,MATCH(US!KK$5,FRED!$A:$A,0),MATCH(US!$B36,FRED!$1:$1,0))),(SUM(JY36:KJ36)))),"")</f>
        <v>4467</v>
      </c>
      <c r="KL36" s="59">
        <f>+IFERROR((IF(ISTEXT(KL$5)=FALSE,(INDEX(FRED!$1:$1048576,MATCH(US!KL$5,FRED!$A:$A,0),MATCH(US!$B36,FRED!$1:$1,0))),(SUM(JZ36:KK36)))),"")</f>
        <v>4516</v>
      </c>
      <c r="KM36" s="59">
        <f>+IFERROR((IF(ISTEXT(KM$5)=FALSE,(INDEX(FRED!$1:$1048576,MATCH(US!KM$5,FRED!$A:$A,0),MATCH(US!$B36,FRED!$1:$1,0))),(SUM(KA36:KL36)))),"")</f>
        <v>4702</v>
      </c>
      <c r="KN36" s="59">
        <f>+IFERROR((IF(ISTEXT(KN$5)=FALSE,(INDEX(FRED!$1:$1048576,MATCH(US!KN$5,FRED!$A:$A,0),MATCH(US!$B36,FRED!$1:$1,0))),(SUM(KB36:KM36)))),"")</f>
        <v>4739</v>
      </c>
      <c r="KO36" s="59">
        <f>+IFERROR((IF(ISTEXT(KO$5)=FALSE,(INDEX(FRED!$1:$1048576,MATCH(US!KO$5,FRED!$A:$A,0),MATCH(US!$B36,FRED!$1:$1,0))),(SUM(KC36:KN36)))),"")</f>
        <v>4911</v>
      </c>
      <c r="KP36" s="60">
        <f>+IFERROR((IF(ISTEXT(KP$5)=FALSE,(INDEX(FRED!$1:$1048576,MATCH(US!KP$5,FRED!$A:$A,0),MATCH(US!$B36,FRED!$1:$1,0))),(SUM(KD36:KO36)))),"")</f>
        <v>51581</v>
      </c>
      <c r="KQ36" s="59">
        <f>+IFERROR((IF(ISTEXT(KQ$5)=FALSE,(INDEX(FRED!$1:$1048576,MATCH(US!KQ$5,FRED!$A:$A,0),MATCH(US!$B36,FRED!$1:$1,0))),(SUM(KE36:KP36)))),"")</f>
        <v>4816</v>
      </c>
      <c r="KR36" s="59">
        <f>+IFERROR((IF(ISTEXT(KR$5)=FALSE,(INDEX(FRED!$1:$1048576,MATCH(US!KR$5,FRED!$A:$A,0),MATCH(US!$B36,FRED!$1:$1,0))),(SUM(KF36:KQ36)))),"")</f>
        <v>4732</v>
      </c>
      <c r="KS36" s="59">
        <f>+IFERROR((IF(ISTEXT(KS$5)=FALSE,(INDEX(FRED!$1:$1048576,MATCH(US!KS$5,FRED!$A:$A,0),MATCH(US!$B36,FRED!$1:$1,0))),(SUM(KG36:KR36)))),"")</f>
        <v>4886</v>
      </c>
      <c r="KT36" s="59">
        <f>+IFERROR((IF(ISTEXT(KT$5)=FALSE,(INDEX(FRED!$1:$1048576,MATCH(US!KT$5,FRED!$A:$A,0),MATCH(US!$B36,FRED!$1:$1,0))),(SUM(KH36:KS36)))),"")</f>
        <v>4941</v>
      </c>
      <c r="KU36" s="59">
        <f>+IFERROR((IF(ISTEXT(KU$5)=FALSE,(INDEX(FRED!$1:$1048576,MATCH(US!KU$5,FRED!$A:$A,0),MATCH(US!$B36,FRED!$1:$1,0))),(SUM(KI36:KT36)))),"")</f>
        <v>4933</v>
      </c>
      <c r="KV36" s="59">
        <f>+IFERROR((IF(ISTEXT(KV$5)=FALSE,(INDEX(FRED!$1:$1048576,MATCH(US!KV$5,FRED!$A:$A,0),MATCH(US!$B36,FRED!$1:$1,0))),(SUM(KJ36:KU36)))),"")</f>
        <v>4629</v>
      </c>
      <c r="KW36" s="59">
        <f>+IFERROR((IF(ISTEXT(KW$5)=FALSE,(INDEX(FRED!$1:$1048576,MATCH(US!KW$5,FRED!$A:$A,0),MATCH(US!$B36,FRED!$1:$1,0))),(SUM(KK36:KV36)))),"")</f>
        <v>4310</v>
      </c>
      <c r="KX36" s="59">
        <f>+IFERROR((IF(ISTEXT(KX$5)=FALSE,(INDEX(FRED!$1:$1048576,MATCH(US!KX$5,FRED!$A:$A,0),MATCH(US!$B36,FRED!$1:$1,0))),(SUM(KL36:KW36)))),"")</f>
        <v>4324</v>
      </c>
      <c r="KY36" s="59">
        <f>+IFERROR((IF(ISTEXT(KY$5)=FALSE,(INDEX(FRED!$1:$1048576,MATCH(US!KY$5,FRED!$A:$A,0),MATCH(US!$B36,FRED!$1:$1,0))),(SUM(KM36:KX36)))),"")</f>
        <v>4779</v>
      </c>
      <c r="KZ36" s="59">
        <f>+IFERROR((IF(ISTEXT(KZ$5)=FALSE,(INDEX(FRED!$1:$1048576,MATCH(US!KZ$5,FRED!$A:$A,0),MATCH(US!$B36,FRED!$1:$1,0))),(SUM(KN36:KY36)))),"")</f>
        <v>4762</v>
      </c>
      <c r="LA36" s="59">
        <f>+IFERROR((IF(ISTEXT(LA$5)=FALSE,(INDEX(FRED!$1:$1048576,MATCH(US!LA$5,FRED!$A:$A,0),MATCH(US!$B36,FRED!$1:$1,0))),(SUM(KO36:KZ36)))),"")</f>
        <v>4486</v>
      </c>
      <c r="LB36" s="59">
        <f>+IFERROR((IF(ISTEXT(LB$5)=FALSE,(INDEX(FRED!$1:$1048576,MATCH(US!LB$5,FRED!$A:$A,0),MATCH(US!$B36,FRED!$1:$1,0))),(SUM(KP36:LA36)))),"")</f>
        <v>4741</v>
      </c>
      <c r="LC36" s="60">
        <f>+IFERROR((IF(ISTEXT(LC$5)=FALSE,(INDEX(FRED!$1:$1048576,MATCH(US!LC$5,FRED!$A:$A,0),MATCH(US!$B36,FRED!$1:$1,0))),(SUM(KQ36:LB36)))),"")</f>
        <v>56339</v>
      </c>
      <c r="LD36" s="59">
        <f>+IFERROR((IF(ISTEXT(LD$5)=FALSE,(INDEX(FRED!$1:$1048576,MATCH(US!LD$5,FRED!$A:$A,0),MATCH(US!$B36,FRED!$1:$1,0))),(SUM(KR36:LC36)))),"")</f>
        <v>4380</v>
      </c>
      <c r="LE36" s="59">
        <f>+IFERROR((IF(ISTEXT(LE$5)=FALSE,(INDEX(FRED!$1:$1048576,MATCH(US!LE$5,FRED!$A:$A,0),MATCH(US!$B36,FRED!$1:$1,0))),(SUM(KS36:LD36)))),"")</f>
        <v>4604</v>
      </c>
      <c r="LF36" s="59">
        <f>+IFERROR((IF(ISTEXT(LF$5)=FALSE,(INDEX(FRED!$1:$1048576,MATCH(US!LF$5,FRED!$A:$A,0),MATCH(US!$B36,FRED!$1:$1,0))),(SUM(KT36:LE36)))),"")</f>
        <v>4732</v>
      </c>
      <c r="LG36" s="59">
        <f>+IFERROR((IF(ISTEXT(LG$5)=FALSE,(INDEX(FRED!$1:$1048576,MATCH(US!LG$5,FRED!$A:$A,0),MATCH(US!$B36,FRED!$1:$1,0))),(SUM(KU36:LF36)))),"")</f>
        <v>4846</v>
      </c>
      <c r="LH36" s="59">
        <f>+IFERROR((IF(ISTEXT(LH$5)=FALSE,(INDEX(FRED!$1:$1048576,MATCH(US!LH$5,FRED!$A:$A,0),MATCH(US!$B36,FRED!$1:$1,0))),(SUM(KV36:LG36)))),"")</f>
        <v>5335</v>
      </c>
      <c r="LI36" s="59">
        <f>+IFERROR((IF(ISTEXT(LI$5)=FALSE,(INDEX(FRED!$1:$1048576,MATCH(US!LI$5,FRED!$A:$A,0),MATCH(US!$B36,FRED!$1:$1,0))),(SUM(KW36:LH36)))),"")</f>
        <v>5596</v>
      </c>
      <c r="LJ36" s="59">
        <f>+IFERROR((IF(ISTEXT(LJ$5)=FALSE,(INDEX(FRED!$1:$1048576,MATCH(US!LJ$5,FRED!$A:$A,0),MATCH(US!$B36,FRED!$1:$1,0))),(SUM(KX36:LI36)))),"")</f>
        <v>5697</v>
      </c>
      <c r="LK36" s="59">
        <f>+IFERROR((IF(ISTEXT(LK$5)=FALSE,(INDEX(FRED!$1:$1048576,MATCH(US!LK$5,FRED!$A:$A,0),MATCH(US!$B36,FRED!$1:$1,0))),(SUM(KY36:LJ36)))),"")</f>
        <v>5885</v>
      </c>
      <c r="LL36" s="59">
        <f>+IFERROR((IF(ISTEXT(LL$5)=FALSE,(INDEX(FRED!$1:$1048576,MATCH(US!LL$5,FRED!$A:$A,0),MATCH(US!$B36,FRED!$1:$1,0))),(SUM(KZ36:LK36)))),"")</f>
        <v>6002</v>
      </c>
      <c r="LM36" s="59">
        <f>+IFERROR((IF(ISTEXT(LM$5)=FALSE,(INDEX(FRED!$1:$1048576,MATCH(US!LM$5,FRED!$A:$A,0),MATCH(US!$B36,FRED!$1:$1,0))),(SUM(LA36:LL36)))),"")</f>
        <v>6121</v>
      </c>
      <c r="LN36" s="59">
        <f>+IFERROR((IF(ISTEXT(LN$5)=FALSE,(INDEX(FRED!$1:$1048576,MATCH(US!LN$5,FRED!$A:$A,0),MATCH(US!$B36,FRED!$1:$1,0))),(SUM(LB36:LM36)))),"")</f>
        <v>6403</v>
      </c>
      <c r="LO36" s="59">
        <f>+IFERROR((IF(ISTEXT(LO$5)=FALSE,(INDEX(FRED!$1:$1048576,MATCH(US!LO$5,FRED!$A:$A,0),MATCH(US!$B36,FRED!$1:$1,0))),(SUM(LC36:LN36)))),"")</f>
        <v>6415</v>
      </c>
      <c r="LP36" s="60">
        <f>+IFERROR((IF(ISTEXT(LP$5)=FALSE,(INDEX(FRED!$1:$1048576,MATCH(US!LP$5,FRED!$A:$A,0),MATCH(US!$B36,FRED!$1:$1,0))),(SUM(LD36:LO36)))),"")</f>
        <v>66016</v>
      </c>
      <c r="LQ36" s="59">
        <f>+IFERROR((IF(ISTEXT(LQ$5)=FALSE,(INDEX(FRED!$1:$1048576,MATCH(US!LQ$5,FRED!$A:$A,0),MATCH(US!$B36,FRED!$1:$1,0))),(SUM(LE36:LP36)))),"")</f>
        <v>6335</v>
      </c>
      <c r="LR36" s="59">
        <f>+IFERROR((IF(ISTEXT(LR$5)=FALSE,(INDEX(FRED!$1:$1048576,MATCH(US!LR$5,FRED!$A:$A,0),MATCH(US!$B36,FRED!$1:$1,0))),(SUM(LF36:LQ36)))),"")</f>
        <v>6738</v>
      </c>
      <c r="LS36" s="59">
        <f>+IFERROR((IF(ISTEXT(LS$5)=FALSE,(INDEX(FRED!$1:$1048576,MATCH(US!LS$5,FRED!$A:$A,0),MATCH(US!$B36,FRED!$1:$1,0))),(SUM(LG36:LR36)))),"")</f>
        <v>6879</v>
      </c>
      <c r="LT36" s="59">
        <f>+IFERROR((IF(ISTEXT(LT$5)=FALSE,(INDEX(FRED!$1:$1048576,MATCH(US!LT$5,FRED!$A:$A,0),MATCH(US!$B36,FRED!$1:$1,0))),(SUM(LH36:LS36)))),"")</f>
        <v>7047</v>
      </c>
      <c r="LU36" s="59">
        <f>+IFERROR((IF(ISTEXT(LU$5)=FALSE,(INDEX(FRED!$1:$1048576,MATCH(US!LU$5,FRED!$A:$A,0),MATCH(US!$B36,FRED!$1:$1,0))),(SUM(LI36:LT36)))),"")</f>
        <v>7218</v>
      </c>
      <c r="LV36" s="59">
        <f>+IFERROR((IF(ISTEXT(LV$5)=FALSE,(INDEX(FRED!$1:$1048576,MATCH(US!LV$5,FRED!$A:$A,0),MATCH(US!$B36,FRED!$1:$1,0))),(SUM(LJ36:LU36)))),"")</f>
        <v>7296</v>
      </c>
      <c r="LW36" s="59">
        <f>+IFERROR((IF(ISTEXT(LW$5)=FALSE,(INDEX(FRED!$1:$1048576,MATCH(US!LW$5,FRED!$A:$A,0),MATCH(US!$B36,FRED!$1:$1,0))),(SUM(LK36:LV36)))),"")</f>
        <v>7100</v>
      </c>
      <c r="LX36" s="59">
        <f>+IFERROR((IF(ISTEXT(LX$5)=FALSE,(INDEX(FRED!$1:$1048576,MATCH(US!LX$5,FRED!$A:$A,0),MATCH(US!$B36,FRED!$1:$1,0))),(SUM(LL36:LW36)))),"")</f>
        <v>7074</v>
      </c>
      <c r="LY36" s="59">
        <f>+IFERROR((IF(ISTEXT(LY$5)=FALSE,(INDEX(FRED!$1:$1048576,MATCH(US!LY$5,FRED!$A:$A,0),MATCH(US!$B36,FRED!$1:$1,0))),(SUM(LM36:LX36)))),"")</f>
        <v>7211</v>
      </c>
      <c r="LZ36" s="59">
        <f>+IFERROR((IF(ISTEXT(LZ$5)=FALSE,(INDEX(FRED!$1:$1048576,MATCH(US!LZ$5,FRED!$A:$A,0),MATCH(US!$B36,FRED!$1:$1,0))),(SUM(LN36:LY36)))),"")</f>
        <v>7042</v>
      </c>
      <c r="MA36" s="59">
        <f>+IFERROR((IF(ISTEXT(MA$5)=FALSE,(INDEX(FRED!$1:$1048576,MATCH(US!MA$5,FRED!$A:$A,0),MATCH(US!$B36,FRED!$1:$1,0))),(SUM(LO36:LZ36)))),"")</f>
        <v>6911</v>
      </c>
      <c r="MB36" s="59">
        <f>+IFERROR((IF(ISTEXT(MB$5)=FALSE,(INDEX(FRED!$1:$1048576,MATCH(US!MB$5,FRED!$A:$A,0),MATCH(US!$B36,FRED!$1:$1,0))),(SUM(LP36:MA36)))),"")</f>
        <v>6921</v>
      </c>
      <c r="MC36" s="60">
        <f>+IFERROR((IF(ISTEXT(MC$5)=FALSE,(INDEX(FRED!$1:$1048576,MATCH(US!MC$5,FRED!$A:$A,0),MATCH(US!$B36,FRED!$1:$1,0))),(SUM(LQ36:MB36)))),"")</f>
        <v>83772</v>
      </c>
      <c r="MD36" s="59">
        <f>+IFERROR((IF(ISTEXT(MD$5)=FALSE,(INDEX(FRED!$1:$1048576,MATCH(US!MD$5,FRED!$A:$A,0),MATCH(US!$B36,FRED!$1:$1,0))),(SUM(LR36:MC36)))),"")</f>
        <v>6664</v>
      </c>
      <c r="ME36" s="59">
        <f>+IFERROR((IF(ISTEXT(ME$5)=FALSE,(INDEX(FRED!$1:$1048576,MATCH(US!ME$5,FRED!$A:$A,0),MATCH(US!$B36,FRED!$1:$1,0))),(SUM(LS36:MD36)))),"")</f>
        <v>0</v>
      </c>
      <c r="MF36" s="59">
        <f>+IFERROR((IF(ISTEXT(MF$5)=FALSE,(INDEX(FRED!$1:$1048576,MATCH(US!MF$5,FRED!$A:$A,0),MATCH(US!$B36,FRED!$1:$1,0))),(SUM(LT36:ME36)))),"")</f>
        <v>0</v>
      </c>
      <c r="MG36" s="59" t="str">
        <f>+IFERROR((IF(ISTEXT(MG$5)=FALSE,(INDEX(FRED!$1:$1048576,MATCH(US!MG$5,FRED!$A:$A,0),MATCH(US!$B36,FRED!$1:$1,0))),(SUM(LU36:MF36)))),"")</f>
        <v/>
      </c>
      <c r="MH36" s="59" t="str">
        <f>+IFERROR((IF(ISTEXT(MH$5)=FALSE,(INDEX(FRED!$1:$1048576,MATCH(US!MH$5,FRED!$A:$A,0),MATCH(US!$B36,FRED!$1:$1,0))),(SUM(LV36:MG36)))),"")</f>
        <v/>
      </c>
      <c r="MI36" s="59" t="str">
        <f>+IFERROR((IF(ISTEXT(MI$5)=FALSE,(INDEX(FRED!$1:$1048576,MATCH(US!MI$5,FRED!$A:$A,0),MATCH(US!$B36,FRED!$1:$1,0))),(SUM(LW36:MH36)))),"")</f>
        <v/>
      </c>
      <c r="MJ36" s="59" t="str">
        <f>+IFERROR((IF(ISTEXT(MJ$5)=FALSE,(INDEX(FRED!$1:$1048576,MATCH(US!MJ$5,FRED!$A:$A,0),MATCH(US!$B36,FRED!$1:$1,0))),(SUM(LX36:MI36)))),"")</f>
        <v/>
      </c>
      <c r="MK36" s="59" t="str">
        <f>+IFERROR((IF(ISTEXT(MK$5)=FALSE,(INDEX(FRED!$1:$1048576,MATCH(US!MK$5,FRED!$A:$A,0),MATCH(US!$B36,FRED!$1:$1,0))),(SUM(LY36:MJ36)))),"")</f>
        <v/>
      </c>
      <c r="ML36" s="59" t="str">
        <f>+IFERROR((IF(ISTEXT(ML$5)=FALSE,(INDEX(FRED!$1:$1048576,MATCH(US!ML$5,FRED!$A:$A,0),MATCH(US!$B36,FRED!$1:$1,0))),(SUM(LZ36:MK36)))),"")</f>
        <v/>
      </c>
      <c r="MM36" s="59" t="str">
        <f>+IFERROR((IF(ISTEXT(MM$5)=FALSE,(INDEX(FRED!$1:$1048576,MATCH(US!MM$5,FRED!$A:$A,0),MATCH(US!$B36,FRED!$1:$1,0))),(SUM(MA36:ML36)))),"")</f>
        <v/>
      </c>
      <c r="MN36" s="59" t="str">
        <f>+IFERROR((IF(ISTEXT(MN$5)=FALSE,(INDEX(FRED!$1:$1048576,MATCH(US!MN$5,FRED!$A:$A,0),MATCH(US!$B36,FRED!$1:$1,0))),(SUM(MB36:MM36)))),"")</f>
        <v/>
      </c>
      <c r="MO36" s="59" t="str">
        <f>+IFERROR((IF(ISTEXT(MO$5)=FALSE,(INDEX(FRED!$1:$1048576,MATCH(US!MO$5,FRED!$A:$A,0),MATCH(US!$B36,FRED!$1:$1,0))),(SUM(MC36:MN36)))),"")</f>
        <v/>
      </c>
      <c r="MP36" s="60">
        <f>+IFERROR((IF(ISTEXT(MP$5)=FALSE,(INDEX(FRED!$1:$1048576,MATCH(US!MP$5,FRED!$A:$A,0),MATCH(US!$B36,FRED!$1:$1,0))),(SUM(MD36:MO36)))),"")</f>
        <v>6664</v>
      </c>
    </row>
    <row r="37" spans="1:354" s="117" customFormat="1" ht="15.95" hidden="1" customHeight="1" outlineLevel="2">
      <c r="A37" s="159"/>
      <c r="B37" s="187" t="s">
        <v>605</v>
      </c>
      <c r="C37" s="211" t="s">
        <v>606</v>
      </c>
      <c r="D37" s="59">
        <f>+IFERROR((IF(ISTEXT(D$5)=FALSE,(INDEX(FRED!$1:$1048576,MATCH(US!D$5,FRED!$A:$A,0),MATCH(US!$B37,FRED!$1:$1,0))),(SUM(#REF!)))),"")</f>
        <v>0</v>
      </c>
      <c r="E37" s="59">
        <f>+IFERROR((IF(ISTEXT(E$5)=FALSE,(INDEX(FRED!$1:$1048576,MATCH(US!E$5,FRED!$A:$A,0),MATCH(US!$B37,FRED!$1:$1,0))),(SUM(#REF!)))),"")</f>
        <v>0</v>
      </c>
      <c r="F37" s="59">
        <f>+IFERROR((IF(ISTEXT(F$5)=FALSE,(INDEX(FRED!$1:$1048576,MATCH(US!F$5,FRED!$A:$A,0),MATCH(US!$B37,FRED!$1:$1,0))),(SUM(#REF!)))),"")</f>
        <v>0</v>
      </c>
      <c r="G37" s="59">
        <f>+IFERROR((IF(ISTEXT(G$5)=FALSE,(INDEX(FRED!$1:$1048576,MATCH(US!G$5,FRED!$A:$A,0),MATCH(US!$B37,FRED!$1:$1,0))),(SUM(#REF!)))),"")</f>
        <v>0</v>
      </c>
      <c r="H37" s="59">
        <f>+IFERROR((IF(ISTEXT(H$5)=FALSE,(INDEX(FRED!$1:$1048576,MATCH(US!H$5,FRED!$A:$A,0),MATCH(US!$B37,FRED!$1:$1,0))),(SUM(#REF!)))),"")</f>
        <v>0</v>
      </c>
      <c r="I37" s="59">
        <f>+IFERROR((IF(ISTEXT(I$5)=FALSE,(INDEX(FRED!$1:$1048576,MATCH(US!I$5,FRED!$A:$A,0),MATCH(US!$B37,FRED!$1:$1,0))),(SUM(#REF!)))),"")</f>
        <v>0</v>
      </c>
      <c r="J37" s="59">
        <f>+IFERROR((IF(ISTEXT(J$5)=FALSE,(INDEX(FRED!$1:$1048576,MATCH(US!J$5,FRED!$A:$A,0),MATCH(US!$B37,FRED!$1:$1,0))),(SUM(#REF!)))),"")</f>
        <v>0</v>
      </c>
      <c r="K37" s="59">
        <f>+IFERROR((IF(ISTEXT(K$5)=FALSE,(INDEX(FRED!$1:$1048576,MATCH(US!K$5,FRED!$A:$A,0),MATCH(US!$B37,FRED!$1:$1,0))),(SUM(#REF!)))),"")</f>
        <v>0</v>
      </c>
      <c r="L37" s="59">
        <f>+IFERROR((IF(ISTEXT(L$5)=FALSE,(INDEX(FRED!$1:$1048576,MATCH(US!L$5,FRED!$A:$A,0),MATCH(US!$B37,FRED!$1:$1,0))),(SUM(#REF!)))),"")</f>
        <v>0</v>
      </c>
      <c r="M37" s="59">
        <f>+IFERROR((IF(ISTEXT(M$5)=FALSE,(INDEX(FRED!$1:$1048576,MATCH(US!M$5,FRED!$A:$A,0),MATCH(US!$B37,FRED!$1:$1,0))),(SUM(A37:L37)))),"")</f>
        <v>0</v>
      </c>
      <c r="N37" s="59">
        <f>+IFERROR((IF(ISTEXT(N$5)=FALSE,(INDEX(FRED!$1:$1048576,MATCH(US!N$5,FRED!$A:$A,0),MATCH(US!$B37,FRED!$1:$1,0))),(SUM(B37:M37)))),"")</f>
        <v>0</v>
      </c>
      <c r="O37" s="59">
        <f>+IFERROR((IF(ISTEXT(O$5)=FALSE,(INDEX(FRED!$1:$1048576,MATCH(US!O$5,FRED!$A:$A,0),MATCH(US!$B37,FRED!$1:$1,0))),(SUM(C37:N37)))),"")</f>
        <v>0</v>
      </c>
      <c r="P37" s="60">
        <f>+IFERROR((IF(ISTEXT(P$5)=FALSE,(INDEX(FRED!$1:$1048576,MATCH(US!P$5,FRED!$A:$A,0),MATCH(US!$B37,FRED!$1:$1,0))),(SUM(D37:O37)))),"")</f>
        <v>0</v>
      </c>
      <c r="Q37" s="59">
        <f>+IFERROR((IF(ISTEXT(Q$5)=FALSE,(INDEX(FRED!$1:$1048576,MATCH(US!Q$5,FRED!$A:$A,0),MATCH(US!$B37,FRED!$1:$1,0))),(SUM(E37:P37)))),"")</f>
        <v>0</v>
      </c>
      <c r="R37" s="59">
        <f>+IFERROR((IF(ISTEXT(R$5)=FALSE,(INDEX(FRED!$1:$1048576,MATCH(US!R$5,FRED!$A:$A,0),MATCH(US!$B37,FRED!$1:$1,0))),(SUM(F37:Q37)))),"")</f>
        <v>0</v>
      </c>
      <c r="S37" s="59">
        <f>+IFERROR((IF(ISTEXT(S$5)=FALSE,(INDEX(FRED!$1:$1048576,MATCH(US!S$5,FRED!$A:$A,0),MATCH(US!$B37,FRED!$1:$1,0))),(SUM(G37:R37)))),"")</f>
        <v>0</v>
      </c>
      <c r="T37" s="59">
        <f>+IFERROR((IF(ISTEXT(T$5)=FALSE,(INDEX(FRED!$1:$1048576,MATCH(US!T$5,FRED!$A:$A,0),MATCH(US!$B37,FRED!$1:$1,0))),(SUM(H37:S37)))),"")</f>
        <v>0</v>
      </c>
      <c r="U37" s="59">
        <f>+IFERROR((IF(ISTEXT(U$5)=FALSE,(INDEX(FRED!$1:$1048576,MATCH(US!U$5,FRED!$A:$A,0),MATCH(US!$B37,FRED!$1:$1,0))),(SUM(I37:T37)))),"")</f>
        <v>0</v>
      </c>
      <c r="V37" s="59">
        <f>+IFERROR((IF(ISTEXT(V$5)=FALSE,(INDEX(FRED!$1:$1048576,MATCH(US!V$5,FRED!$A:$A,0),MATCH(US!$B37,FRED!$1:$1,0))),(SUM(J37:U37)))),"")</f>
        <v>0</v>
      </c>
      <c r="W37" s="59">
        <f>+IFERROR((IF(ISTEXT(W$5)=FALSE,(INDEX(FRED!$1:$1048576,MATCH(US!W$5,FRED!$A:$A,0),MATCH(US!$B37,FRED!$1:$1,0))),(SUM(K37:V37)))),"")</f>
        <v>0</v>
      </c>
      <c r="X37" s="59">
        <f>+IFERROR((IF(ISTEXT(X$5)=FALSE,(INDEX(FRED!$1:$1048576,MATCH(US!X$5,FRED!$A:$A,0),MATCH(US!$B37,FRED!$1:$1,0))),(SUM(L37:W37)))),"")</f>
        <v>0</v>
      </c>
      <c r="Y37" s="59">
        <f>+IFERROR((IF(ISTEXT(Y$5)=FALSE,(INDEX(FRED!$1:$1048576,MATCH(US!Y$5,FRED!$A:$A,0),MATCH(US!$B37,FRED!$1:$1,0))),(SUM(M37:X37)))),"")</f>
        <v>0</v>
      </c>
      <c r="Z37" s="59">
        <f>+IFERROR((IF(ISTEXT(Z$5)=FALSE,(INDEX(FRED!$1:$1048576,MATCH(US!Z$5,FRED!$A:$A,0),MATCH(US!$B37,FRED!$1:$1,0))),(SUM(N37:Y37)))),"")</f>
        <v>0</v>
      </c>
      <c r="AA37" s="59">
        <f>+IFERROR((IF(ISTEXT(AA$5)=FALSE,(INDEX(FRED!$1:$1048576,MATCH(US!AA$5,FRED!$A:$A,0),MATCH(US!$B37,FRED!$1:$1,0))),(SUM(O37:Z37)))),"")</f>
        <v>0</v>
      </c>
      <c r="AB37" s="59">
        <f>+IFERROR((IF(ISTEXT(AB$5)=FALSE,(INDEX(FRED!$1:$1048576,MATCH(US!AB$5,FRED!$A:$A,0),MATCH(US!$B37,FRED!$1:$1,0))),(SUM(P37:AA37)))),"")</f>
        <v>0</v>
      </c>
      <c r="AC37" s="60">
        <f>+IFERROR((IF(ISTEXT(AC$5)=FALSE,(INDEX(FRED!$1:$1048576,MATCH(US!AC$5,FRED!$A:$A,0),MATCH(US!$B37,FRED!$1:$1,0))),(SUM(Q37:AB37)))),"")</f>
        <v>0</v>
      </c>
      <c r="AD37" s="59">
        <f>+IFERROR((IF(ISTEXT(AD$5)=FALSE,(INDEX(FRED!$1:$1048576,MATCH(US!AD$5,FRED!$A:$A,0),MATCH(US!$B37,FRED!$1:$1,0))),(SUM(R37:AC37)))),"")</f>
        <v>4859</v>
      </c>
      <c r="AE37" s="59">
        <f>+IFERROR((IF(ISTEXT(AE$5)=FALSE,(INDEX(FRED!$1:$1048576,MATCH(US!AE$5,FRED!$A:$A,0),MATCH(US!$B37,FRED!$1:$1,0))),(SUM(S37:AD37)))),"")</f>
        <v>4579</v>
      </c>
      <c r="AF37" s="59">
        <f>+IFERROR((IF(ISTEXT(AF$5)=FALSE,(INDEX(FRED!$1:$1048576,MATCH(US!AF$5,FRED!$A:$A,0),MATCH(US!$B37,FRED!$1:$1,0))),(SUM(T37:AE37)))),"")</f>
        <v>4652</v>
      </c>
      <c r="AG37" s="59">
        <f>+IFERROR((IF(ISTEXT(AG$5)=FALSE,(INDEX(FRED!$1:$1048576,MATCH(US!AG$5,FRED!$A:$A,0),MATCH(US!$B37,FRED!$1:$1,0))),(SUM(U37:AF37)))),"")</f>
        <v>4547</v>
      </c>
      <c r="AH37" s="59">
        <f>+IFERROR((IF(ISTEXT(AH$5)=FALSE,(INDEX(FRED!$1:$1048576,MATCH(US!AH$5,FRED!$A:$A,0),MATCH(US!$B37,FRED!$1:$1,0))),(SUM(V37:AG37)))),"")</f>
        <v>4406</v>
      </c>
      <c r="AI37" s="59">
        <f>+IFERROR((IF(ISTEXT(AI$5)=FALSE,(INDEX(FRED!$1:$1048576,MATCH(US!AI$5,FRED!$A:$A,0),MATCH(US!$B37,FRED!$1:$1,0))),(SUM(W37:AH37)))),"")</f>
        <v>4594</v>
      </c>
      <c r="AJ37" s="59">
        <f>+IFERROR((IF(ISTEXT(AJ$5)=FALSE,(INDEX(FRED!$1:$1048576,MATCH(US!AJ$5,FRED!$A:$A,0),MATCH(US!$B37,FRED!$1:$1,0))),(SUM(X37:AI37)))),"")</f>
        <v>4770</v>
      </c>
      <c r="AK37" s="59">
        <f>+IFERROR((IF(ISTEXT(AK$5)=FALSE,(INDEX(FRED!$1:$1048576,MATCH(US!AK$5,FRED!$A:$A,0),MATCH(US!$B37,FRED!$1:$1,0))),(SUM(Y37:AJ37)))),"")</f>
        <v>4667</v>
      </c>
      <c r="AL37" s="59">
        <f>+IFERROR((IF(ISTEXT(AL$5)=FALSE,(INDEX(FRED!$1:$1048576,MATCH(US!AL$5,FRED!$A:$A,0),MATCH(US!$B37,FRED!$1:$1,0))),(SUM(Z37:AK37)))),"")</f>
        <v>4996</v>
      </c>
      <c r="AM37" s="59">
        <f>+IFERROR((IF(ISTEXT(AM$5)=FALSE,(INDEX(FRED!$1:$1048576,MATCH(US!AM$5,FRED!$A:$A,0),MATCH(US!$B37,FRED!$1:$1,0))),(SUM(AA37:AL37)))),"")</f>
        <v>4733</v>
      </c>
      <c r="AN37" s="59">
        <f>+IFERROR((IF(ISTEXT(AN$5)=FALSE,(INDEX(FRED!$1:$1048576,MATCH(US!AN$5,FRED!$A:$A,0),MATCH(US!$B37,FRED!$1:$1,0))),(SUM(AB37:AM37)))),"")</f>
        <v>4806</v>
      </c>
      <c r="AO37" s="59">
        <f>+IFERROR((IF(ISTEXT(AO$5)=FALSE,(INDEX(FRED!$1:$1048576,MATCH(US!AO$5,FRED!$A:$A,0),MATCH(US!$B37,FRED!$1:$1,0))),(SUM(AC37:AN37)))),"")</f>
        <v>4831</v>
      </c>
      <c r="AP37" s="60">
        <f>+IFERROR((IF(ISTEXT(AP$5)=FALSE,(INDEX(FRED!$1:$1048576,MATCH(US!AP$5,FRED!$A:$A,0),MATCH(US!$B37,FRED!$1:$1,0))),(SUM(AD37:AO37)))),"")</f>
        <v>56440</v>
      </c>
      <c r="AQ37" s="59">
        <f>+IFERROR((IF(ISTEXT(AQ$5)=FALSE,(INDEX(FRED!$1:$1048576,MATCH(US!AQ$5,FRED!$A:$A,0),MATCH(US!$B37,FRED!$1:$1,0))),(SUM(AE37:AP37)))),"")</f>
        <v>4709</v>
      </c>
      <c r="AR37" s="59">
        <f>+IFERROR((IF(ISTEXT(AR$5)=FALSE,(INDEX(FRED!$1:$1048576,MATCH(US!AR$5,FRED!$A:$A,0),MATCH(US!$B37,FRED!$1:$1,0))),(SUM(AF37:AQ37)))),"")</f>
        <v>4943</v>
      </c>
      <c r="AS37" s="59">
        <f>+IFERROR((IF(ISTEXT(AS$5)=FALSE,(INDEX(FRED!$1:$1048576,MATCH(US!AS$5,FRED!$A:$A,0),MATCH(US!$B37,FRED!$1:$1,0))),(SUM(AG37:AR37)))),"")</f>
        <v>4804</v>
      </c>
      <c r="AT37" s="59">
        <f>+IFERROR((IF(ISTEXT(AT$5)=FALSE,(INDEX(FRED!$1:$1048576,MATCH(US!AT$5,FRED!$A:$A,0),MATCH(US!$B37,FRED!$1:$1,0))),(SUM(AH37:AS37)))),"")</f>
        <v>4908</v>
      </c>
      <c r="AU37" s="59">
        <f>+IFERROR((IF(ISTEXT(AU$5)=FALSE,(INDEX(FRED!$1:$1048576,MATCH(US!AU$5,FRED!$A:$A,0),MATCH(US!$B37,FRED!$1:$1,0))),(SUM(AI37:AT37)))),"")</f>
        <v>5108</v>
      </c>
      <c r="AV37" s="59">
        <f>+IFERROR((IF(ISTEXT(AV$5)=FALSE,(INDEX(FRED!$1:$1048576,MATCH(US!AV$5,FRED!$A:$A,0),MATCH(US!$B37,FRED!$1:$1,0))),(SUM(AJ37:AU37)))),"")</f>
        <v>5193</v>
      </c>
      <c r="AW37" s="59">
        <f>+IFERROR((IF(ISTEXT(AW$5)=FALSE,(INDEX(FRED!$1:$1048576,MATCH(US!AW$5,FRED!$A:$A,0),MATCH(US!$B37,FRED!$1:$1,0))),(SUM(AK37:AV37)))),"")</f>
        <v>5124</v>
      </c>
      <c r="AX37" s="59">
        <f>+IFERROR((IF(ISTEXT(AX$5)=FALSE,(INDEX(FRED!$1:$1048576,MATCH(US!AX$5,FRED!$A:$A,0),MATCH(US!$B37,FRED!$1:$1,0))),(SUM(AL37:AW37)))),"")</f>
        <v>5349</v>
      </c>
      <c r="AY37" s="59">
        <f>+IFERROR((IF(ISTEXT(AY$5)=FALSE,(INDEX(FRED!$1:$1048576,MATCH(US!AY$5,FRED!$A:$A,0),MATCH(US!$B37,FRED!$1:$1,0))),(SUM(AM37:AX37)))),"")</f>
        <v>5311</v>
      </c>
      <c r="AZ37" s="59">
        <f>+IFERROR((IF(ISTEXT(AZ$5)=FALSE,(INDEX(FRED!$1:$1048576,MATCH(US!AZ$5,FRED!$A:$A,0),MATCH(US!$B37,FRED!$1:$1,0))),(SUM(AN37:AY37)))),"")</f>
        <v>5260</v>
      </c>
      <c r="BA37" s="59">
        <f>+IFERROR((IF(ISTEXT(BA$5)=FALSE,(INDEX(FRED!$1:$1048576,MATCH(US!BA$5,FRED!$A:$A,0),MATCH(US!$B37,FRED!$1:$1,0))),(SUM(AO37:AZ37)))),"")</f>
        <v>5252</v>
      </c>
      <c r="BB37" s="59">
        <f>+IFERROR((IF(ISTEXT(BB$5)=FALSE,(INDEX(FRED!$1:$1048576,MATCH(US!BB$5,FRED!$A:$A,0),MATCH(US!$B37,FRED!$1:$1,0))),(SUM(AP37:BA37)))),"")</f>
        <v>5345</v>
      </c>
      <c r="BC37" s="60">
        <f>+IFERROR((IF(ISTEXT(BC$5)=FALSE,(INDEX(FRED!$1:$1048576,MATCH(US!BC$5,FRED!$A:$A,0),MATCH(US!$B37,FRED!$1:$1,0))),(SUM(AQ37:BB37)))),"")</f>
        <v>61306</v>
      </c>
      <c r="BD37" s="59">
        <f>+IFERROR((IF(ISTEXT(BD$5)=FALSE,(INDEX(FRED!$1:$1048576,MATCH(US!BD$5,FRED!$A:$A,0),MATCH(US!$B37,FRED!$1:$1,0))),(SUM(AR37:BC37)))),"")</f>
        <v>5439</v>
      </c>
      <c r="BE37" s="59">
        <f>+IFERROR((IF(ISTEXT(BE$5)=FALSE,(INDEX(FRED!$1:$1048576,MATCH(US!BE$5,FRED!$A:$A,0),MATCH(US!$B37,FRED!$1:$1,0))),(SUM(AS37:BD37)))),"")</f>
        <v>5314</v>
      </c>
      <c r="BF37" s="59">
        <f>+IFERROR((IF(ISTEXT(BF$5)=FALSE,(INDEX(FRED!$1:$1048576,MATCH(US!BF$5,FRED!$A:$A,0),MATCH(US!$B37,FRED!$1:$1,0))),(SUM(AT37:BE37)))),"")</f>
        <v>5564</v>
      </c>
      <c r="BG37" s="59">
        <f>+IFERROR((IF(ISTEXT(BG$5)=FALSE,(INDEX(FRED!$1:$1048576,MATCH(US!BG$5,FRED!$A:$A,0),MATCH(US!$B37,FRED!$1:$1,0))),(SUM(AU37:BF37)))),"")</f>
        <v>5978</v>
      </c>
      <c r="BH37" s="59">
        <f>+IFERROR((IF(ISTEXT(BH$5)=FALSE,(INDEX(FRED!$1:$1048576,MATCH(US!BH$5,FRED!$A:$A,0),MATCH(US!$B37,FRED!$1:$1,0))),(SUM(AV37:BG37)))),"")</f>
        <v>5739</v>
      </c>
      <c r="BI37" s="59">
        <f>+IFERROR((IF(ISTEXT(BI$5)=FALSE,(INDEX(FRED!$1:$1048576,MATCH(US!BI$5,FRED!$A:$A,0),MATCH(US!$B37,FRED!$1:$1,0))),(SUM(AW37:BH37)))),"")</f>
        <v>6092</v>
      </c>
      <c r="BJ37" s="59">
        <f>+IFERROR((IF(ISTEXT(BJ$5)=FALSE,(INDEX(FRED!$1:$1048576,MATCH(US!BJ$5,FRED!$A:$A,0),MATCH(US!$B37,FRED!$1:$1,0))),(SUM(AX37:BI37)))),"")</f>
        <v>6082</v>
      </c>
      <c r="BK37" s="59">
        <f>+IFERROR((IF(ISTEXT(BK$5)=FALSE,(INDEX(FRED!$1:$1048576,MATCH(US!BK$5,FRED!$A:$A,0),MATCH(US!$B37,FRED!$1:$1,0))),(SUM(AY37:BJ37)))),"")</f>
        <v>6030</v>
      </c>
      <c r="BL37" s="59">
        <f>+IFERROR((IF(ISTEXT(BL$5)=FALSE,(INDEX(FRED!$1:$1048576,MATCH(US!BL$5,FRED!$A:$A,0),MATCH(US!$B37,FRED!$1:$1,0))),(SUM(AZ37:BK37)))),"")</f>
        <v>5861</v>
      </c>
      <c r="BM37" s="59">
        <f>+IFERROR((IF(ISTEXT(BM$5)=FALSE,(INDEX(FRED!$1:$1048576,MATCH(US!BM$5,FRED!$A:$A,0),MATCH(US!$B37,FRED!$1:$1,0))),(SUM(BA37:BL37)))),"")</f>
        <v>5924</v>
      </c>
      <c r="BN37" s="59">
        <f>+IFERROR((IF(ISTEXT(BN$5)=FALSE,(INDEX(FRED!$1:$1048576,MATCH(US!BN$5,FRED!$A:$A,0),MATCH(US!$B37,FRED!$1:$1,0))),(SUM(BB37:BM37)))),"")</f>
        <v>6095</v>
      </c>
      <c r="BO37" s="59">
        <f>+IFERROR((IF(ISTEXT(BO$5)=FALSE,(INDEX(FRED!$1:$1048576,MATCH(US!BO$5,FRED!$A:$A,0),MATCH(US!$B37,FRED!$1:$1,0))),(SUM(BC37:BN37)))),"")</f>
        <v>6841</v>
      </c>
      <c r="BP37" s="60">
        <f>+IFERROR((IF(ISTEXT(BP$5)=FALSE,(INDEX(FRED!$1:$1048576,MATCH(US!BP$5,FRED!$A:$A,0),MATCH(US!$B37,FRED!$1:$1,0))),(SUM(BD37:BO37)))),"")</f>
        <v>70959</v>
      </c>
      <c r="BQ37" s="59">
        <f>+IFERROR((IF(ISTEXT(BQ$5)=FALSE,(INDEX(FRED!$1:$1048576,MATCH(US!BQ$5,FRED!$A:$A,0),MATCH(US!$B37,FRED!$1:$1,0))),(SUM(BE37:BP37)))),"")</f>
        <v>5686</v>
      </c>
      <c r="BR37" s="59">
        <f>+IFERROR((IF(ISTEXT(BR$5)=FALSE,(INDEX(FRED!$1:$1048576,MATCH(US!BR$5,FRED!$A:$A,0),MATCH(US!$B37,FRED!$1:$1,0))),(SUM(BF37:BQ37)))),"")</f>
        <v>5743</v>
      </c>
      <c r="BS37" s="59">
        <f>+IFERROR((IF(ISTEXT(BS$5)=FALSE,(INDEX(FRED!$1:$1048576,MATCH(US!BS$5,FRED!$A:$A,0),MATCH(US!$B37,FRED!$1:$1,0))),(SUM(BG37:BR37)))),"")</f>
        <v>5917</v>
      </c>
      <c r="BT37" s="59">
        <f>+IFERROR((IF(ISTEXT(BT$5)=FALSE,(INDEX(FRED!$1:$1048576,MATCH(US!BT$5,FRED!$A:$A,0),MATCH(US!$B37,FRED!$1:$1,0))),(SUM(BH37:BS37)))),"")</f>
        <v>5940</v>
      </c>
      <c r="BU37" s="59">
        <f>+IFERROR((IF(ISTEXT(BU$5)=FALSE,(INDEX(FRED!$1:$1048576,MATCH(US!BU$5,FRED!$A:$A,0),MATCH(US!$B37,FRED!$1:$1,0))),(SUM(BI37:BT37)))),"")</f>
        <v>6222</v>
      </c>
      <c r="BV37" s="59">
        <f>+IFERROR((IF(ISTEXT(BV$5)=FALSE,(INDEX(FRED!$1:$1048576,MATCH(US!BV$5,FRED!$A:$A,0),MATCH(US!$B37,FRED!$1:$1,0))),(SUM(BJ37:BU37)))),"")</f>
        <v>6016</v>
      </c>
      <c r="BW37" s="59">
        <f>+IFERROR((IF(ISTEXT(BW$5)=FALSE,(INDEX(FRED!$1:$1048576,MATCH(US!BW$5,FRED!$A:$A,0),MATCH(US!$B37,FRED!$1:$1,0))),(SUM(BK37:BV37)))),"")</f>
        <v>5983</v>
      </c>
      <c r="BX37" s="59">
        <f>+IFERROR((IF(ISTEXT(BX$5)=FALSE,(INDEX(FRED!$1:$1048576,MATCH(US!BX$5,FRED!$A:$A,0),MATCH(US!$B37,FRED!$1:$1,0))),(SUM(BL37:BW37)))),"")</f>
        <v>6062</v>
      </c>
      <c r="BY37" s="59">
        <f>+IFERROR((IF(ISTEXT(BY$5)=FALSE,(INDEX(FRED!$1:$1048576,MATCH(US!BY$5,FRED!$A:$A,0),MATCH(US!$B37,FRED!$1:$1,0))),(SUM(BM37:BX37)))),"")</f>
        <v>6103</v>
      </c>
      <c r="BZ37" s="59">
        <f>+IFERROR((IF(ISTEXT(BZ$5)=FALSE,(INDEX(FRED!$1:$1048576,MATCH(US!BZ$5,FRED!$A:$A,0),MATCH(US!$B37,FRED!$1:$1,0))),(SUM(BN37:BY37)))),"")</f>
        <v>6079</v>
      </c>
      <c r="CA37" s="59">
        <f>+IFERROR((IF(ISTEXT(CA$5)=FALSE,(INDEX(FRED!$1:$1048576,MATCH(US!CA$5,FRED!$A:$A,0),MATCH(US!$B37,FRED!$1:$1,0))),(SUM(BO37:BZ37)))),"")</f>
        <v>5747</v>
      </c>
      <c r="CB37" s="59">
        <f>+IFERROR((IF(ISTEXT(CB$5)=FALSE,(INDEX(FRED!$1:$1048576,MATCH(US!CB$5,FRED!$A:$A,0),MATCH(US!$B37,FRED!$1:$1,0))),(SUM(BP37:CA37)))),"")</f>
        <v>5762</v>
      </c>
      <c r="CC37" s="60">
        <f>+IFERROR((IF(ISTEXT(CC$5)=FALSE,(INDEX(FRED!$1:$1048576,MATCH(US!CC$5,FRED!$A:$A,0),MATCH(US!$B37,FRED!$1:$1,0))),(SUM(BQ37:CB37)))),"")</f>
        <v>71260</v>
      </c>
      <c r="CD37" s="59">
        <f>+IFERROR((IF(ISTEXT(CD$5)=FALSE,(INDEX(FRED!$1:$1048576,MATCH(US!CD$5,FRED!$A:$A,0),MATCH(US!$B37,FRED!$1:$1,0))),(SUM(BR37:CC37)))),"")</f>
        <v>5879</v>
      </c>
      <c r="CE37" s="59">
        <f>+IFERROR((IF(ISTEXT(CE$5)=FALSE,(INDEX(FRED!$1:$1048576,MATCH(US!CE$5,FRED!$A:$A,0),MATCH(US!$B37,FRED!$1:$1,0))),(SUM(BS37:CD37)))),"")</f>
        <v>6192</v>
      </c>
      <c r="CF37" s="59">
        <f>+IFERROR((IF(ISTEXT(CF$5)=FALSE,(INDEX(FRED!$1:$1048576,MATCH(US!CF$5,FRED!$A:$A,0),MATCH(US!$B37,FRED!$1:$1,0))),(SUM(BT37:CE37)))),"")</f>
        <v>6202</v>
      </c>
      <c r="CG37" s="59">
        <f>+IFERROR((IF(ISTEXT(CG$5)=FALSE,(INDEX(FRED!$1:$1048576,MATCH(US!CG$5,FRED!$A:$A,0),MATCH(US!$B37,FRED!$1:$1,0))),(SUM(BU37:CF37)))),"")</f>
        <v>6290</v>
      </c>
      <c r="CH37" s="59">
        <f>+IFERROR((IF(ISTEXT(CH$5)=FALSE,(INDEX(FRED!$1:$1048576,MATCH(US!CH$5,FRED!$A:$A,0),MATCH(US!$B37,FRED!$1:$1,0))),(SUM(BV37:CG37)))),"")</f>
        <v>6349</v>
      </c>
      <c r="CI37" s="59">
        <f>+IFERROR((IF(ISTEXT(CI$5)=FALSE,(INDEX(FRED!$1:$1048576,MATCH(US!CI$5,FRED!$A:$A,0),MATCH(US!$B37,FRED!$1:$1,0))),(SUM(BW37:CH37)))),"")</f>
        <v>6452</v>
      </c>
      <c r="CJ37" s="59">
        <f>+IFERROR((IF(ISTEXT(CJ$5)=FALSE,(INDEX(FRED!$1:$1048576,MATCH(US!CJ$5,FRED!$A:$A,0),MATCH(US!$B37,FRED!$1:$1,0))),(SUM(BX37:CI37)))),"")</f>
        <v>6463</v>
      </c>
      <c r="CK37" s="59">
        <f>+IFERROR((IF(ISTEXT(CK$5)=FALSE,(INDEX(FRED!$1:$1048576,MATCH(US!CK$5,FRED!$A:$A,0),MATCH(US!$B37,FRED!$1:$1,0))),(SUM(BY37:CJ37)))),"")</f>
        <v>6366</v>
      </c>
      <c r="CL37" s="59">
        <f>+IFERROR((IF(ISTEXT(CL$5)=FALSE,(INDEX(FRED!$1:$1048576,MATCH(US!CL$5,FRED!$A:$A,0),MATCH(US!$B37,FRED!$1:$1,0))),(SUM(BZ37:CK37)))),"")</f>
        <v>6523</v>
      </c>
      <c r="CM37" s="59">
        <f>+IFERROR((IF(ISTEXT(CM$5)=FALSE,(INDEX(FRED!$1:$1048576,MATCH(US!CM$5,FRED!$A:$A,0),MATCH(US!$B37,FRED!$1:$1,0))),(SUM(CA37:CL37)))),"")</f>
        <v>6748</v>
      </c>
      <c r="CN37" s="59">
        <f>+IFERROR((IF(ISTEXT(CN$5)=FALSE,(INDEX(FRED!$1:$1048576,MATCH(US!CN$5,FRED!$A:$A,0),MATCH(US!$B37,FRED!$1:$1,0))),(SUM(CB37:CM37)))),"")</f>
        <v>6921</v>
      </c>
      <c r="CO37" s="59">
        <f>+IFERROR((IF(ISTEXT(CO$5)=FALSE,(INDEX(FRED!$1:$1048576,MATCH(US!CO$5,FRED!$A:$A,0),MATCH(US!$B37,FRED!$1:$1,0))),(SUM(CC37:CN37)))),"")</f>
        <v>7162</v>
      </c>
      <c r="CP37" s="60">
        <f>+IFERROR((IF(ISTEXT(CP$5)=FALSE,(INDEX(FRED!$1:$1048576,MATCH(US!CP$5,FRED!$A:$A,0),MATCH(US!$B37,FRED!$1:$1,0))),(SUM(CD37:CO37)))),"")</f>
        <v>77547</v>
      </c>
      <c r="CQ37" s="59">
        <f>+IFERROR((IF(ISTEXT(CQ$5)=FALSE,(INDEX(FRED!$1:$1048576,MATCH(US!CQ$5,FRED!$A:$A,0),MATCH(US!$B37,FRED!$1:$1,0))),(SUM(CE37:CP37)))),"")</f>
        <v>7481</v>
      </c>
      <c r="CR37" s="59">
        <f>+IFERROR((IF(ISTEXT(CR$5)=FALSE,(INDEX(FRED!$1:$1048576,MATCH(US!CR$5,FRED!$A:$A,0),MATCH(US!$B37,FRED!$1:$1,0))),(SUM(CF37:CQ37)))),"")</f>
        <v>7292</v>
      </c>
      <c r="CS37" s="59">
        <f>+IFERROR((IF(ISTEXT(CS$5)=FALSE,(INDEX(FRED!$1:$1048576,MATCH(US!CS$5,FRED!$A:$A,0),MATCH(US!$B37,FRED!$1:$1,0))),(SUM(CG37:CR37)))),"")</f>
        <v>7692</v>
      </c>
      <c r="CT37" s="59">
        <f>+IFERROR((IF(ISTEXT(CT$5)=FALSE,(INDEX(FRED!$1:$1048576,MATCH(US!CT$5,FRED!$A:$A,0),MATCH(US!$B37,FRED!$1:$1,0))),(SUM(CH37:CS37)))),"")</f>
        <v>7941</v>
      </c>
      <c r="CU37" s="59">
        <f>+IFERROR((IF(ISTEXT(CU$5)=FALSE,(INDEX(FRED!$1:$1048576,MATCH(US!CU$5,FRED!$A:$A,0),MATCH(US!$B37,FRED!$1:$1,0))),(SUM(CI37:CT37)))),"")</f>
        <v>8410</v>
      </c>
      <c r="CV37" s="59">
        <f>+IFERROR((IF(ISTEXT(CV$5)=FALSE,(INDEX(FRED!$1:$1048576,MATCH(US!CV$5,FRED!$A:$A,0),MATCH(US!$B37,FRED!$1:$1,0))),(SUM(CJ37:CU37)))),"")</f>
        <v>8040</v>
      </c>
      <c r="CW37" s="59">
        <f>+IFERROR((IF(ISTEXT(CW$5)=FALSE,(INDEX(FRED!$1:$1048576,MATCH(US!CW$5,FRED!$A:$A,0),MATCH(US!$B37,FRED!$1:$1,0))),(SUM(CK37:CV37)))),"")</f>
        <v>8409</v>
      </c>
      <c r="CX37" s="59">
        <f>+IFERROR((IF(ISTEXT(CX$5)=FALSE,(INDEX(FRED!$1:$1048576,MATCH(US!CX$5,FRED!$A:$A,0),MATCH(US!$B37,FRED!$1:$1,0))),(SUM(CL37:CW37)))),"")</f>
        <v>8835</v>
      </c>
      <c r="CY37" s="59">
        <f>+IFERROR((IF(ISTEXT(CY$5)=FALSE,(INDEX(FRED!$1:$1048576,MATCH(US!CY$5,FRED!$A:$A,0),MATCH(US!$B37,FRED!$1:$1,0))),(SUM(CM37:CX37)))),"")</f>
        <v>8306</v>
      </c>
      <c r="CZ37" s="59">
        <f>+IFERROR((IF(ISTEXT(CZ$5)=FALSE,(INDEX(FRED!$1:$1048576,MATCH(US!CZ$5,FRED!$A:$A,0),MATCH(US!$B37,FRED!$1:$1,0))),(SUM(CN37:CY37)))),"")</f>
        <v>8815</v>
      </c>
      <c r="DA37" s="59">
        <f>+IFERROR((IF(ISTEXT(DA$5)=FALSE,(INDEX(FRED!$1:$1048576,MATCH(US!DA$5,FRED!$A:$A,0),MATCH(US!$B37,FRED!$1:$1,0))),(SUM(CO37:CZ37)))),"")</f>
        <v>8693</v>
      </c>
      <c r="DB37" s="59">
        <f>+IFERROR((IF(ISTEXT(DB$5)=FALSE,(INDEX(FRED!$1:$1048576,MATCH(US!DB$5,FRED!$A:$A,0),MATCH(US!$B37,FRED!$1:$1,0))),(SUM(CP37:DA37)))),"")</f>
        <v>8162</v>
      </c>
      <c r="DC37" s="60">
        <f>+IFERROR((IF(ISTEXT(DC$5)=FALSE,(INDEX(FRED!$1:$1048576,MATCH(US!DC$5,FRED!$A:$A,0),MATCH(US!$B37,FRED!$1:$1,0))),(SUM(CQ37:DB37)))),"")</f>
        <v>98076</v>
      </c>
      <c r="DD37" s="59">
        <f>+IFERROR((IF(ISTEXT(DD$5)=FALSE,(INDEX(FRED!$1:$1048576,MATCH(US!DD$5,FRED!$A:$A,0),MATCH(US!$B37,FRED!$1:$1,0))),(SUM(CR37:DC37)))),"")</f>
        <v>8390</v>
      </c>
      <c r="DE37" s="59">
        <f>+IFERROR((IF(ISTEXT(DE$5)=FALSE,(INDEX(FRED!$1:$1048576,MATCH(US!DE$5,FRED!$A:$A,0),MATCH(US!$B37,FRED!$1:$1,0))),(SUM(CS37:DD37)))),"")</f>
        <v>8541</v>
      </c>
      <c r="DF37" s="59">
        <f>+IFERROR((IF(ISTEXT(DF$5)=FALSE,(INDEX(FRED!$1:$1048576,MATCH(US!DF$5,FRED!$A:$A,0),MATCH(US!$B37,FRED!$1:$1,0))),(SUM(CT37:DE37)))),"")</f>
        <v>8701</v>
      </c>
      <c r="DG37" s="59">
        <f>+IFERROR((IF(ISTEXT(DG$5)=FALSE,(INDEX(FRED!$1:$1048576,MATCH(US!DG$5,FRED!$A:$A,0),MATCH(US!$B37,FRED!$1:$1,0))),(SUM(CU37:DF37)))),"")</f>
        <v>8487</v>
      </c>
      <c r="DH37" s="59">
        <f>+IFERROR((IF(ISTEXT(DH$5)=FALSE,(INDEX(FRED!$1:$1048576,MATCH(US!DH$5,FRED!$A:$A,0),MATCH(US!$B37,FRED!$1:$1,0))),(SUM(CV37:DG37)))),"")</f>
        <v>8345</v>
      </c>
      <c r="DI37" s="59">
        <f>+IFERROR((IF(ISTEXT(DI$5)=FALSE,(INDEX(FRED!$1:$1048576,MATCH(US!DI$5,FRED!$A:$A,0),MATCH(US!$B37,FRED!$1:$1,0))),(SUM(CW37:DH37)))),"")</f>
        <v>8109</v>
      </c>
      <c r="DJ37" s="59">
        <f>+IFERROR((IF(ISTEXT(DJ$5)=FALSE,(INDEX(FRED!$1:$1048576,MATCH(US!DJ$5,FRED!$A:$A,0),MATCH(US!$B37,FRED!$1:$1,0))),(SUM(CX37:DI37)))),"")</f>
        <v>8207</v>
      </c>
      <c r="DK37" s="59">
        <f>+IFERROR((IF(ISTEXT(DK$5)=FALSE,(INDEX(FRED!$1:$1048576,MATCH(US!DK$5,FRED!$A:$A,0),MATCH(US!$B37,FRED!$1:$1,0))),(SUM(CY37:DJ37)))),"")</f>
        <v>8679</v>
      </c>
      <c r="DL37" s="59">
        <f>+IFERROR((IF(ISTEXT(DL$5)=FALSE,(INDEX(FRED!$1:$1048576,MATCH(US!DL$5,FRED!$A:$A,0),MATCH(US!$B37,FRED!$1:$1,0))),(SUM(CZ37:DK37)))),"")</f>
        <v>8175</v>
      </c>
      <c r="DM37" s="59">
        <f>+IFERROR((IF(ISTEXT(DM$5)=FALSE,(INDEX(FRED!$1:$1048576,MATCH(US!DM$5,FRED!$A:$A,0),MATCH(US!$B37,FRED!$1:$1,0))),(SUM(DA37:DL37)))),"")</f>
        <v>8852</v>
      </c>
      <c r="DN37" s="59">
        <f>+IFERROR((IF(ISTEXT(DN$5)=FALSE,(INDEX(FRED!$1:$1048576,MATCH(US!DN$5,FRED!$A:$A,0),MATCH(US!$B37,FRED!$1:$1,0))),(SUM(DB37:DM37)))),"")</f>
        <v>8425</v>
      </c>
      <c r="DO37" s="59">
        <f>+IFERROR((IF(ISTEXT(DO$5)=FALSE,(INDEX(FRED!$1:$1048576,MATCH(US!DO$5,FRED!$A:$A,0),MATCH(US!$B37,FRED!$1:$1,0))),(SUM(DC37:DN37)))),"")</f>
        <v>8480</v>
      </c>
      <c r="DP37" s="60">
        <f>+IFERROR((IF(ISTEXT(DP$5)=FALSE,(INDEX(FRED!$1:$1048576,MATCH(US!DP$5,FRED!$A:$A,0),MATCH(US!$B37,FRED!$1:$1,0))),(SUM(DD37:DO37)))),"")</f>
        <v>101391</v>
      </c>
      <c r="DQ37" s="59">
        <f>+IFERROR((IF(ISTEXT(DQ$5)=FALSE,(INDEX(FRED!$1:$1048576,MATCH(US!DQ$5,FRED!$A:$A,0),MATCH(US!$B37,FRED!$1:$1,0))),(SUM(DE37:DP37)))),"")</f>
        <v>8677</v>
      </c>
      <c r="DR37" s="59">
        <f>+IFERROR((IF(ISTEXT(DR$5)=FALSE,(INDEX(FRED!$1:$1048576,MATCH(US!DR$5,FRED!$A:$A,0),MATCH(US!$B37,FRED!$1:$1,0))),(SUM(DF37:DQ37)))),"")</f>
        <v>9213</v>
      </c>
      <c r="DS37" s="59">
        <f>+IFERROR((IF(ISTEXT(DS$5)=FALSE,(INDEX(FRED!$1:$1048576,MATCH(US!DS$5,FRED!$A:$A,0),MATCH(US!$B37,FRED!$1:$1,0))),(SUM(DG37:DR37)))),"")</f>
        <v>9212</v>
      </c>
      <c r="DT37" s="59">
        <f>+IFERROR((IF(ISTEXT(DT$5)=FALSE,(INDEX(FRED!$1:$1048576,MATCH(US!DT$5,FRED!$A:$A,0),MATCH(US!$B37,FRED!$1:$1,0))),(SUM(DH37:DS37)))),"")</f>
        <v>8821</v>
      </c>
      <c r="DU37" s="59">
        <f>+IFERROR((IF(ISTEXT(DU$5)=FALSE,(INDEX(FRED!$1:$1048576,MATCH(US!DU$5,FRED!$A:$A,0),MATCH(US!$B37,FRED!$1:$1,0))),(SUM(DI37:DT37)))),"")</f>
        <v>9623</v>
      </c>
      <c r="DV37" s="59">
        <f>+IFERROR((IF(ISTEXT(DV$5)=FALSE,(INDEX(FRED!$1:$1048576,MATCH(US!DV$5,FRED!$A:$A,0),MATCH(US!$B37,FRED!$1:$1,0))),(SUM(DJ37:DU37)))),"")</f>
        <v>9732</v>
      </c>
      <c r="DW37" s="59">
        <f>+IFERROR((IF(ISTEXT(DW$5)=FALSE,(INDEX(FRED!$1:$1048576,MATCH(US!DW$5,FRED!$A:$A,0),MATCH(US!$B37,FRED!$1:$1,0))),(SUM(DK37:DV37)))),"")</f>
        <v>9915</v>
      </c>
      <c r="DX37" s="59">
        <f>+IFERROR((IF(ISTEXT(DX$5)=FALSE,(INDEX(FRED!$1:$1048576,MATCH(US!DX$5,FRED!$A:$A,0),MATCH(US!$B37,FRED!$1:$1,0))),(SUM(DL37:DW37)))),"")</f>
        <v>9755</v>
      </c>
      <c r="DY37" s="59">
        <f>+IFERROR((IF(ISTEXT(DY$5)=FALSE,(INDEX(FRED!$1:$1048576,MATCH(US!DY$5,FRED!$A:$A,0),MATCH(US!$B37,FRED!$1:$1,0))),(SUM(DM37:DX37)))),"")</f>
        <v>10297</v>
      </c>
      <c r="DZ37" s="59">
        <f>+IFERROR((IF(ISTEXT(DZ$5)=FALSE,(INDEX(FRED!$1:$1048576,MATCH(US!DZ$5,FRED!$A:$A,0),MATCH(US!$B37,FRED!$1:$1,0))),(SUM(DN37:DY37)))),"")</f>
        <v>10087</v>
      </c>
      <c r="EA37" s="59">
        <f>+IFERROR((IF(ISTEXT(EA$5)=FALSE,(INDEX(FRED!$1:$1048576,MATCH(US!EA$5,FRED!$A:$A,0),MATCH(US!$B37,FRED!$1:$1,0))),(SUM(DO37:DZ37)))),"")</f>
        <v>9257</v>
      </c>
      <c r="EB37" s="59">
        <f>+IFERROR((IF(ISTEXT(EB$5)=FALSE,(INDEX(FRED!$1:$1048576,MATCH(US!EB$5,FRED!$A:$A,0),MATCH(US!$B37,FRED!$1:$1,0))),(SUM(DP37:EA37)))),"")</f>
        <v>9861</v>
      </c>
      <c r="EC37" s="60">
        <f>+IFERROR((IF(ISTEXT(EC$5)=FALSE,(INDEX(FRED!$1:$1048576,MATCH(US!EC$5,FRED!$A:$A,0),MATCH(US!$B37,FRED!$1:$1,0))),(SUM(DQ37:EB37)))),"")</f>
        <v>114450</v>
      </c>
      <c r="ED37" s="59">
        <f>+IFERROR((IF(ISTEXT(ED$5)=FALSE,(INDEX(FRED!$1:$1048576,MATCH(US!ED$5,FRED!$A:$A,0),MATCH(US!$B37,FRED!$1:$1,0))),(SUM(DR37:EC37)))),"")</f>
        <v>9242</v>
      </c>
      <c r="EE37" s="59">
        <f>+IFERROR((IF(ISTEXT(EE$5)=FALSE,(INDEX(FRED!$1:$1048576,MATCH(US!EE$5,FRED!$A:$A,0),MATCH(US!$B37,FRED!$1:$1,0))),(SUM(DS37:ED37)))),"")</f>
        <v>9276</v>
      </c>
      <c r="EF37" s="59">
        <f>+IFERROR((IF(ISTEXT(EF$5)=FALSE,(INDEX(FRED!$1:$1048576,MATCH(US!EF$5,FRED!$A:$A,0),MATCH(US!$B37,FRED!$1:$1,0))),(SUM(DT37:EE37)))),"")</f>
        <v>9671</v>
      </c>
      <c r="EG37" s="59">
        <f>+IFERROR((IF(ISTEXT(EG$5)=FALSE,(INDEX(FRED!$1:$1048576,MATCH(US!EG$5,FRED!$A:$A,0),MATCH(US!$B37,FRED!$1:$1,0))),(SUM(DU37:EF37)))),"")</f>
        <v>9460</v>
      </c>
      <c r="EH37" s="59">
        <f>+IFERROR((IF(ISTEXT(EH$5)=FALSE,(INDEX(FRED!$1:$1048576,MATCH(US!EH$5,FRED!$A:$A,0),MATCH(US!$B37,FRED!$1:$1,0))),(SUM(DV37:EG37)))),"")</f>
        <v>9545</v>
      </c>
      <c r="EI37" s="59">
        <f>+IFERROR((IF(ISTEXT(EI$5)=FALSE,(INDEX(FRED!$1:$1048576,MATCH(US!EI$5,FRED!$A:$A,0),MATCH(US!$B37,FRED!$1:$1,0))),(SUM(DW37:EH37)))),"")</f>
        <v>9654</v>
      </c>
      <c r="EJ37" s="59">
        <f>+IFERROR((IF(ISTEXT(EJ$5)=FALSE,(INDEX(FRED!$1:$1048576,MATCH(US!EJ$5,FRED!$A:$A,0),MATCH(US!$B37,FRED!$1:$1,0))),(SUM(DX37:EI37)))),"")</f>
        <v>9721</v>
      </c>
      <c r="EK37" s="59">
        <f>+IFERROR((IF(ISTEXT(EK$5)=FALSE,(INDEX(FRED!$1:$1048576,MATCH(US!EK$5,FRED!$A:$A,0),MATCH(US!$B37,FRED!$1:$1,0))),(SUM(DY37:EJ37)))),"")</f>
        <v>9965</v>
      </c>
      <c r="EL37" s="59">
        <f>+IFERROR((IF(ISTEXT(EL$5)=FALSE,(INDEX(FRED!$1:$1048576,MATCH(US!EL$5,FRED!$A:$A,0),MATCH(US!$B37,FRED!$1:$1,0))),(SUM(DZ37:EK37)))),"")</f>
        <v>10411</v>
      </c>
      <c r="EM37" s="59">
        <f>+IFERROR((IF(ISTEXT(EM$5)=FALSE,(INDEX(FRED!$1:$1048576,MATCH(US!EM$5,FRED!$A:$A,0),MATCH(US!$B37,FRED!$1:$1,0))),(SUM(EA37:EL37)))),"")</f>
        <v>10071</v>
      </c>
      <c r="EN37" s="59">
        <f>+IFERROR((IF(ISTEXT(EN$5)=FALSE,(INDEX(FRED!$1:$1048576,MATCH(US!EN$5,FRED!$A:$A,0),MATCH(US!$B37,FRED!$1:$1,0))),(SUM(EB37:EM37)))),"")</f>
        <v>10449</v>
      </c>
      <c r="EO37" s="59">
        <f>+IFERROR((IF(ISTEXT(EO$5)=FALSE,(INDEX(FRED!$1:$1048576,MATCH(US!EO$5,FRED!$A:$A,0),MATCH(US!$B37,FRED!$1:$1,0))),(SUM(EC37:EN37)))),"")</f>
        <v>9856</v>
      </c>
      <c r="EP37" s="60">
        <f>+IFERROR((IF(ISTEXT(EP$5)=FALSE,(INDEX(FRED!$1:$1048576,MATCH(US!EP$5,FRED!$A:$A,0),MATCH(US!$B37,FRED!$1:$1,0))),(SUM(ED37:EO37)))),"")</f>
        <v>117321</v>
      </c>
      <c r="EQ37" s="59">
        <f>+IFERROR((IF(ISTEXT(EQ$5)=FALSE,(INDEX(FRED!$1:$1048576,MATCH(US!EQ$5,FRED!$A:$A,0),MATCH(US!$B37,FRED!$1:$1,0))),(SUM(EE37:EP37)))),"")</f>
        <v>11338</v>
      </c>
      <c r="ER37" s="59">
        <f>+IFERROR((IF(ISTEXT(ER$5)=FALSE,(INDEX(FRED!$1:$1048576,MATCH(US!ER$5,FRED!$A:$A,0),MATCH(US!$B37,FRED!$1:$1,0))),(SUM(EF37:EQ37)))),"")</f>
        <v>10896</v>
      </c>
      <c r="ES37" s="59">
        <f>+IFERROR((IF(ISTEXT(ES$5)=FALSE,(INDEX(FRED!$1:$1048576,MATCH(US!ES$5,FRED!$A:$A,0),MATCH(US!$B37,FRED!$1:$1,0))),(SUM(EG37:ER37)))),"")</f>
        <v>11354</v>
      </c>
      <c r="ET37" s="59">
        <f>+IFERROR((IF(ISTEXT(ET$5)=FALSE,(INDEX(FRED!$1:$1048576,MATCH(US!ET$5,FRED!$A:$A,0),MATCH(US!$B37,FRED!$1:$1,0))),(SUM(EH37:ES37)))),"")</f>
        <v>12120</v>
      </c>
      <c r="EU37" s="59">
        <f>+IFERROR((IF(ISTEXT(EU$5)=FALSE,(INDEX(FRED!$1:$1048576,MATCH(US!EU$5,FRED!$A:$A,0),MATCH(US!$B37,FRED!$1:$1,0))),(SUM(EI37:ET37)))),"")</f>
        <v>11884</v>
      </c>
      <c r="EV37" s="59">
        <f>+IFERROR((IF(ISTEXT(EV$5)=FALSE,(INDEX(FRED!$1:$1048576,MATCH(US!EV$5,FRED!$A:$A,0),MATCH(US!$B37,FRED!$1:$1,0))),(SUM(EJ37:EU37)))),"")</f>
        <v>11873</v>
      </c>
      <c r="EW37" s="59">
        <f>+IFERROR((IF(ISTEXT(EW$5)=FALSE,(INDEX(FRED!$1:$1048576,MATCH(US!EW$5,FRED!$A:$A,0),MATCH(US!$B37,FRED!$1:$1,0))),(SUM(EK37:EV37)))),"")</f>
        <v>11925</v>
      </c>
      <c r="EX37" s="59">
        <f>+IFERROR((IF(ISTEXT(EX$5)=FALSE,(INDEX(FRED!$1:$1048576,MATCH(US!EX$5,FRED!$A:$A,0),MATCH(US!$B37,FRED!$1:$1,0))),(SUM(EL37:EW37)))),"")</f>
        <v>11451</v>
      </c>
      <c r="EY37" s="59">
        <f>+IFERROR((IF(ISTEXT(EY$5)=FALSE,(INDEX(FRED!$1:$1048576,MATCH(US!EY$5,FRED!$A:$A,0),MATCH(US!$B37,FRED!$1:$1,0))),(SUM(EM37:EX37)))),"")</f>
        <v>11030</v>
      </c>
      <c r="EZ37" s="59">
        <f>+IFERROR((IF(ISTEXT(EZ$5)=FALSE,(INDEX(FRED!$1:$1048576,MATCH(US!EZ$5,FRED!$A:$A,0),MATCH(US!$B37,FRED!$1:$1,0))),(SUM(EN37:EY37)))),"")</f>
        <v>9989</v>
      </c>
      <c r="FA37" s="59">
        <f>+IFERROR((IF(ISTEXT(FA$5)=FALSE,(INDEX(FRED!$1:$1048576,MATCH(US!FA$5,FRED!$A:$A,0),MATCH(US!$B37,FRED!$1:$1,0))),(SUM(EO37:EZ37)))),"")</f>
        <v>10583</v>
      </c>
      <c r="FB37" s="59">
        <f>+IFERROR((IF(ISTEXT(FB$5)=FALSE,(INDEX(FRED!$1:$1048576,MATCH(US!FB$5,FRED!$A:$A,0),MATCH(US!$B37,FRED!$1:$1,0))),(SUM(EP37:FA37)))),"")</f>
        <v>11170</v>
      </c>
      <c r="FC37" s="60">
        <f>+IFERROR((IF(ISTEXT(FC$5)=FALSE,(INDEX(FRED!$1:$1048576,MATCH(US!FC$5,FRED!$A:$A,0),MATCH(US!$B37,FRED!$1:$1,0))),(SUM(EQ37:FB37)))),"")</f>
        <v>135613</v>
      </c>
      <c r="FD37" s="59">
        <f>+IFERROR((IF(ISTEXT(FD$5)=FALSE,(INDEX(FRED!$1:$1048576,MATCH(US!FD$5,FRED!$A:$A,0),MATCH(US!$B37,FRED!$1:$1,0))),(SUM(ER37:FC37)))),"")</f>
        <v>11079</v>
      </c>
      <c r="FE37" s="59">
        <f>+IFERROR((IF(ISTEXT(FE$5)=FALSE,(INDEX(FRED!$1:$1048576,MATCH(US!FE$5,FRED!$A:$A,0),MATCH(US!$B37,FRED!$1:$1,0))),(SUM(ES37:FD37)))),"")</f>
        <v>10900</v>
      </c>
      <c r="FF37" s="59">
        <f>+IFERROR((IF(ISTEXT(FF$5)=FALSE,(INDEX(FRED!$1:$1048576,MATCH(US!FF$5,FRED!$A:$A,0),MATCH(US!$B37,FRED!$1:$1,0))),(SUM(ET37:FE37)))),"")</f>
        <v>11278</v>
      </c>
      <c r="FG37" s="59">
        <f>+IFERROR((IF(ISTEXT(FG$5)=FALSE,(INDEX(FRED!$1:$1048576,MATCH(US!FG$5,FRED!$A:$A,0),MATCH(US!$B37,FRED!$1:$1,0))),(SUM(EU37:FF37)))),"")</f>
        <v>11030</v>
      </c>
      <c r="FH37" s="59">
        <f>+IFERROR((IF(ISTEXT(FH$5)=FALSE,(INDEX(FRED!$1:$1048576,MATCH(US!FH$5,FRED!$A:$A,0),MATCH(US!$B37,FRED!$1:$1,0))),(SUM(EV37:FG37)))),"")</f>
        <v>11218</v>
      </c>
      <c r="FI37" s="59">
        <f>+IFERROR((IF(ISTEXT(FI$5)=FALSE,(INDEX(FRED!$1:$1048576,MATCH(US!FI$5,FRED!$A:$A,0),MATCH(US!$B37,FRED!$1:$1,0))),(SUM(EW37:FH37)))),"")</f>
        <v>10792</v>
      </c>
      <c r="FJ37" s="59">
        <f>+IFERROR((IF(ISTEXT(FJ$5)=FALSE,(INDEX(FRED!$1:$1048576,MATCH(US!FJ$5,FRED!$A:$A,0),MATCH(US!$B37,FRED!$1:$1,0))),(SUM(EX37:FI37)))),"")</f>
        <v>10916</v>
      </c>
      <c r="FK37" s="59">
        <f>+IFERROR((IF(ISTEXT(FK$5)=FALSE,(INDEX(FRED!$1:$1048576,MATCH(US!FK$5,FRED!$A:$A,0),MATCH(US!$B37,FRED!$1:$1,0))),(SUM(EY37:FJ37)))),"")</f>
        <v>10832</v>
      </c>
      <c r="FL37" s="59">
        <f>+IFERROR((IF(ISTEXT(FL$5)=FALSE,(INDEX(FRED!$1:$1048576,MATCH(US!FL$5,FRED!$A:$A,0),MATCH(US!$B37,FRED!$1:$1,0))),(SUM(EZ37:FK37)))),"")</f>
        <v>11004</v>
      </c>
      <c r="FM37" s="59">
        <f>+IFERROR((IF(ISTEXT(FM$5)=FALSE,(INDEX(FRED!$1:$1048576,MATCH(US!FM$5,FRED!$A:$A,0),MATCH(US!$B37,FRED!$1:$1,0))),(SUM(FA37:FL37)))),"")</f>
        <v>11374</v>
      </c>
      <c r="FN37" s="59">
        <f>+IFERROR((IF(ISTEXT(FN$5)=FALSE,(INDEX(FRED!$1:$1048576,MATCH(US!FN$5,FRED!$A:$A,0),MATCH(US!$B37,FRED!$1:$1,0))),(SUM(FB37:FM37)))),"")</f>
        <v>11125</v>
      </c>
      <c r="FO37" s="59">
        <f>+IFERROR((IF(ISTEXT(FO$5)=FALSE,(INDEX(FRED!$1:$1048576,MATCH(US!FO$5,FRED!$A:$A,0),MATCH(US!$B37,FRED!$1:$1,0))),(SUM(FC37:FN37)))),"")</f>
        <v>11658</v>
      </c>
      <c r="FP37" s="60">
        <f>+IFERROR((IF(ISTEXT(FP$5)=FALSE,(INDEX(FRED!$1:$1048576,MATCH(US!FP$5,FRED!$A:$A,0),MATCH(US!$B37,FRED!$1:$1,0))),(SUM(FD37:FO37)))),"")</f>
        <v>133206</v>
      </c>
      <c r="FQ37" s="59">
        <f>+IFERROR((IF(ISTEXT(FQ$5)=FALSE,(INDEX(FRED!$1:$1048576,MATCH(US!FQ$5,FRED!$A:$A,0),MATCH(US!$B37,FRED!$1:$1,0))),(SUM(FE37:FP37)))),"")</f>
        <v>10973</v>
      </c>
      <c r="FR37" s="59">
        <f>+IFERROR((IF(ISTEXT(FR$5)=FALSE,(INDEX(FRED!$1:$1048576,MATCH(US!FR$5,FRED!$A:$A,0),MATCH(US!$B37,FRED!$1:$1,0))),(SUM(FF37:FQ37)))),"")</f>
        <v>10801</v>
      </c>
      <c r="FS37" s="59">
        <f>+IFERROR((IF(ISTEXT(FS$5)=FALSE,(INDEX(FRED!$1:$1048576,MATCH(US!FS$5,FRED!$A:$A,0),MATCH(US!$B37,FRED!$1:$1,0))),(SUM(FG37:FR37)))),"")</f>
        <v>10793</v>
      </c>
      <c r="FT37" s="59">
        <f>+IFERROR((IF(ISTEXT(FT$5)=FALSE,(INDEX(FRED!$1:$1048576,MATCH(US!FT$5,FRED!$A:$A,0),MATCH(US!$B37,FRED!$1:$1,0))),(SUM(FH37:FS37)))),"")</f>
        <v>10896</v>
      </c>
      <c r="FU37" s="59">
        <f>+IFERROR((IF(ISTEXT(FU$5)=FALSE,(INDEX(FRED!$1:$1048576,MATCH(US!FU$5,FRED!$A:$A,0),MATCH(US!$B37,FRED!$1:$1,0))),(SUM(FI37:FT37)))),"")</f>
        <v>10881</v>
      </c>
      <c r="FV37" s="59">
        <f>+IFERROR((IF(ISTEXT(FV$5)=FALSE,(INDEX(FRED!$1:$1048576,MATCH(US!FV$5,FRED!$A:$A,0),MATCH(US!$B37,FRED!$1:$1,0))),(SUM(FJ37:FU37)))),"")</f>
        <v>11708</v>
      </c>
      <c r="FW37" s="59">
        <f>+IFERROR((IF(ISTEXT(FW$5)=FALSE,(INDEX(FRED!$1:$1048576,MATCH(US!FW$5,FRED!$A:$A,0),MATCH(US!$B37,FRED!$1:$1,0))),(SUM(FK37:FV37)))),"")</f>
        <v>11251</v>
      </c>
      <c r="FX37" s="59">
        <f>+IFERROR((IF(ISTEXT(FX$5)=FALSE,(INDEX(FRED!$1:$1048576,MATCH(US!FX$5,FRED!$A:$A,0),MATCH(US!$B37,FRED!$1:$1,0))),(SUM(FL37:FW37)))),"")</f>
        <v>11403</v>
      </c>
      <c r="FY37" s="59">
        <f>+IFERROR((IF(ISTEXT(FY$5)=FALSE,(INDEX(FRED!$1:$1048576,MATCH(US!FY$5,FRED!$A:$A,0),MATCH(US!$B37,FRED!$1:$1,0))),(SUM(FM37:FX37)))),"")</f>
        <v>11225</v>
      </c>
      <c r="FZ37" s="59">
        <f>+IFERROR((IF(ISTEXT(FZ$5)=FALSE,(INDEX(FRED!$1:$1048576,MATCH(US!FZ$5,FRED!$A:$A,0),MATCH(US!$B37,FRED!$1:$1,0))),(SUM(FN37:FY37)))),"")</f>
        <v>10770</v>
      </c>
      <c r="GA37" s="59">
        <f>+IFERROR((IF(ISTEXT(GA$5)=FALSE,(INDEX(FRED!$1:$1048576,MATCH(US!GA$5,FRED!$A:$A,0),MATCH(US!$B37,FRED!$1:$1,0))),(SUM(FO37:FZ37)))),"")</f>
        <v>10841</v>
      </c>
      <c r="GB37" s="59">
        <f>+IFERROR((IF(ISTEXT(GB$5)=FALSE,(INDEX(FRED!$1:$1048576,MATCH(US!GB$5,FRED!$A:$A,0),MATCH(US!$B37,FRED!$1:$1,0))),(SUM(FP37:GA37)))),"")</f>
        <v>10259</v>
      </c>
      <c r="GC37" s="60">
        <f>+IFERROR((IF(ISTEXT(GC$5)=FALSE,(INDEX(FRED!$1:$1048576,MATCH(US!GC$5,FRED!$A:$A,0),MATCH(US!$B37,FRED!$1:$1,0))),(SUM(FQ37:GB37)))),"")</f>
        <v>131801</v>
      </c>
      <c r="GD37" s="59">
        <f>+IFERROR((IF(ISTEXT(GD$5)=FALSE,(INDEX(FRED!$1:$1048576,MATCH(US!GD$5,FRED!$A:$A,0),MATCH(US!$B37,FRED!$1:$1,0))),(SUM(FR37:GC37)))),"")</f>
        <v>10436</v>
      </c>
      <c r="GE37" s="59">
        <f>+IFERROR((IF(ISTEXT(GE$5)=FALSE,(INDEX(FRED!$1:$1048576,MATCH(US!GE$5,FRED!$A:$A,0),MATCH(US!$B37,FRED!$1:$1,0))),(SUM(FS37:GD37)))),"")</f>
        <v>10513</v>
      </c>
      <c r="GF37" s="59">
        <f>+IFERROR((IF(ISTEXT(GF$5)=FALSE,(INDEX(FRED!$1:$1048576,MATCH(US!GF$5,FRED!$A:$A,0),MATCH(US!$B37,FRED!$1:$1,0))),(SUM(FT37:GE37)))),"")</f>
        <v>9586</v>
      </c>
      <c r="GG37" s="59">
        <f>+IFERROR((IF(ISTEXT(GG$5)=FALSE,(INDEX(FRED!$1:$1048576,MATCH(US!GG$5,FRED!$A:$A,0),MATCH(US!$B37,FRED!$1:$1,0))),(SUM(FU37:GF37)))),"")</f>
        <v>10007</v>
      </c>
      <c r="GH37" s="59">
        <f>+IFERROR((IF(ISTEXT(GH$5)=FALSE,(INDEX(FRED!$1:$1048576,MATCH(US!GH$5,FRED!$A:$A,0),MATCH(US!$B37,FRED!$1:$1,0))),(SUM(FV37:GG37)))),"")</f>
        <v>9251</v>
      </c>
      <c r="GI37" s="59">
        <f>+IFERROR((IF(ISTEXT(GI$5)=FALSE,(INDEX(FRED!$1:$1048576,MATCH(US!GI$5,FRED!$A:$A,0),MATCH(US!$B37,FRED!$1:$1,0))),(SUM(FW37:GH37)))),"")</f>
        <v>9883</v>
      </c>
      <c r="GJ37" s="59">
        <f>+IFERROR((IF(ISTEXT(GJ$5)=FALSE,(INDEX(FRED!$1:$1048576,MATCH(US!GJ$5,FRED!$A:$A,0),MATCH(US!$B37,FRED!$1:$1,0))),(SUM(FX37:GI37)))),"")</f>
        <v>9889</v>
      </c>
      <c r="GK37" s="59">
        <f>+IFERROR((IF(ISTEXT(GK$5)=FALSE,(INDEX(FRED!$1:$1048576,MATCH(US!GK$5,FRED!$A:$A,0),MATCH(US!$B37,FRED!$1:$1,0))),(SUM(FY37:GJ37)))),"")</f>
        <v>9675</v>
      </c>
      <c r="GL37" s="59">
        <f>+IFERROR((IF(ISTEXT(GL$5)=FALSE,(INDEX(FRED!$1:$1048576,MATCH(US!GL$5,FRED!$A:$A,0),MATCH(US!$B37,FRED!$1:$1,0))),(SUM(FZ37:GK37)))),"")</f>
        <v>9450</v>
      </c>
      <c r="GM37" s="59">
        <f>+IFERROR((IF(ISTEXT(GM$5)=FALSE,(INDEX(FRED!$1:$1048576,MATCH(US!GM$5,FRED!$A:$A,0),MATCH(US!$B37,FRED!$1:$1,0))),(SUM(GA37:GL37)))),"")</f>
        <v>9857</v>
      </c>
      <c r="GN37" s="59">
        <f>+IFERROR((IF(ISTEXT(GN$5)=FALSE,(INDEX(FRED!$1:$1048576,MATCH(US!GN$5,FRED!$A:$A,0),MATCH(US!$B37,FRED!$1:$1,0))),(SUM(GB37:GM37)))),"")</f>
        <v>9730</v>
      </c>
      <c r="GO37" s="59">
        <f>+IFERROR((IF(ISTEXT(GO$5)=FALSE,(INDEX(FRED!$1:$1048576,MATCH(US!GO$5,FRED!$A:$A,0),MATCH(US!$B37,FRED!$1:$1,0))),(SUM(GC37:GN37)))),"")</f>
        <v>9095</v>
      </c>
      <c r="GP37" s="60">
        <f>+IFERROR((IF(ISTEXT(GP$5)=FALSE,(INDEX(FRED!$1:$1048576,MATCH(US!GP$5,FRED!$A:$A,0),MATCH(US!$B37,FRED!$1:$1,0))),(SUM(GD37:GO37)))),"")</f>
        <v>117372</v>
      </c>
      <c r="GQ37" s="59">
        <f>+IFERROR((IF(ISTEXT(GQ$5)=FALSE,(INDEX(FRED!$1:$1048576,MATCH(US!GQ$5,FRED!$A:$A,0),MATCH(US!$B37,FRED!$1:$1,0))),(SUM(GE37:GP37)))),"")</f>
        <v>8906</v>
      </c>
      <c r="GR37" s="59">
        <f>+IFERROR((IF(ISTEXT(GR$5)=FALSE,(INDEX(FRED!$1:$1048576,MATCH(US!GR$5,FRED!$A:$A,0),MATCH(US!$B37,FRED!$1:$1,0))),(SUM(GF37:GQ37)))),"")</f>
        <v>8872</v>
      </c>
      <c r="GS37" s="59">
        <f>+IFERROR((IF(ISTEXT(GS$5)=FALSE,(INDEX(FRED!$1:$1048576,MATCH(US!GS$5,FRED!$A:$A,0),MATCH(US!$B37,FRED!$1:$1,0))),(SUM(GG37:GR37)))),"")</f>
        <v>8861</v>
      </c>
      <c r="GT37" s="59">
        <f>+IFERROR((IF(ISTEXT(GT$5)=FALSE,(INDEX(FRED!$1:$1048576,MATCH(US!GT$5,FRED!$A:$A,0),MATCH(US!$B37,FRED!$1:$1,0))),(SUM(GH37:GS37)))),"")</f>
        <v>8688</v>
      </c>
      <c r="GU37" s="59">
        <f>+IFERROR((IF(ISTEXT(GU$5)=FALSE,(INDEX(FRED!$1:$1048576,MATCH(US!GU$5,FRED!$A:$A,0),MATCH(US!$B37,FRED!$1:$1,0))),(SUM(GI37:GT37)))),"")</f>
        <v>9141</v>
      </c>
      <c r="GV37" s="59">
        <f>+IFERROR((IF(ISTEXT(GV$5)=FALSE,(INDEX(FRED!$1:$1048576,MATCH(US!GV$5,FRED!$A:$A,0),MATCH(US!$B37,FRED!$1:$1,0))),(SUM(GJ37:GU37)))),"")</f>
        <v>8885</v>
      </c>
      <c r="GW37" s="59">
        <f>+IFERROR((IF(ISTEXT(GW$5)=FALSE,(INDEX(FRED!$1:$1048576,MATCH(US!GW$5,FRED!$A:$A,0),MATCH(US!$B37,FRED!$1:$1,0))),(SUM(GK37:GV37)))),"")</f>
        <v>8664</v>
      </c>
      <c r="GX37" s="59">
        <f>+IFERROR((IF(ISTEXT(GX$5)=FALSE,(INDEX(FRED!$1:$1048576,MATCH(US!GX$5,FRED!$A:$A,0),MATCH(US!$B37,FRED!$1:$1,0))),(SUM(GL37:GW37)))),"")</f>
        <v>8586</v>
      </c>
      <c r="GY37" s="59">
        <f>+IFERROR((IF(ISTEXT(GY$5)=FALSE,(INDEX(FRED!$1:$1048576,MATCH(US!GY$5,FRED!$A:$A,0),MATCH(US!$B37,FRED!$1:$1,0))),(SUM(GM37:GX37)))),"")</f>
        <v>8500</v>
      </c>
      <c r="GZ37" s="59">
        <f>+IFERROR((IF(ISTEXT(GZ$5)=FALSE,(INDEX(FRED!$1:$1048576,MATCH(US!GZ$5,FRED!$A:$A,0),MATCH(US!$B37,FRED!$1:$1,0))),(SUM(GN37:GY37)))),"")</f>
        <v>8448</v>
      </c>
      <c r="HA37" s="59">
        <f>+IFERROR((IF(ISTEXT(HA$5)=FALSE,(INDEX(FRED!$1:$1048576,MATCH(US!HA$5,FRED!$A:$A,0),MATCH(US!$B37,FRED!$1:$1,0))),(SUM(GO37:GZ37)))),"")</f>
        <v>8607</v>
      </c>
      <c r="HB37" s="59">
        <f>+IFERROR((IF(ISTEXT(HB$5)=FALSE,(INDEX(FRED!$1:$1048576,MATCH(US!HB$5,FRED!$A:$A,0),MATCH(US!$B37,FRED!$1:$1,0))),(SUM(GP37:HA37)))),"")</f>
        <v>8617</v>
      </c>
      <c r="HC37" s="60">
        <f>+IFERROR((IF(ISTEXT(HC$5)=FALSE,(INDEX(FRED!$1:$1048576,MATCH(US!HC$5,FRED!$A:$A,0),MATCH(US!$B37,FRED!$1:$1,0))),(SUM(GQ37:HB37)))),"")</f>
        <v>104775</v>
      </c>
      <c r="HD37" s="59">
        <f>+IFERROR((IF(ISTEXT(HD$5)=FALSE,(INDEX(FRED!$1:$1048576,MATCH(US!HD$5,FRED!$A:$A,0),MATCH(US!$B37,FRED!$1:$1,0))),(SUM(GR37:HC37)))),"")</f>
        <v>8578</v>
      </c>
      <c r="HE37" s="59">
        <f>+IFERROR((IF(ISTEXT(HE$5)=FALSE,(INDEX(FRED!$1:$1048576,MATCH(US!HE$5,FRED!$A:$A,0),MATCH(US!$B37,FRED!$1:$1,0))),(SUM(GS37:HD37)))),"")</f>
        <v>8518</v>
      </c>
      <c r="HF37" s="59">
        <f>+IFERROR((IF(ISTEXT(HF$5)=FALSE,(INDEX(FRED!$1:$1048576,MATCH(US!HF$5,FRED!$A:$A,0),MATCH(US!$B37,FRED!$1:$1,0))),(SUM(GT37:HE37)))),"")</f>
        <v>8887</v>
      </c>
      <c r="HG37" s="59">
        <f>+IFERROR((IF(ISTEXT(HG$5)=FALSE,(INDEX(FRED!$1:$1048576,MATCH(US!HG$5,FRED!$A:$A,0),MATCH(US!$B37,FRED!$1:$1,0))),(SUM(GU37:HF37)))),"")</f>
        <v>8884</v>
      </c>
      <c r="HH37" s="59">
        <f>+IFERROR((IF(ISTEXT(HH$5)=FALSE,(INDEX(FRED!$1:$1048576,MATCH(US!HH$5,FRED!$A:$A,0),MATCH(US!$B37,FRED!$1:$1,0))),(SUM(GV37:HG37)))),"")</f>
        <v>8336</v>
      </c>
      <c r="HI37" s="59">
        <f>+IFERROR((IF(ISTEXT(HI$5)=FALSE,(INDEX(FRED!$1:$1048576,MATCH(US!HI$5,FRED!$A:$A,0),MATCH(US!$B37,FRED!$1:$1,0))),(SUM(GW37:HH37)))),"")</f>
        <v>8793</v>
      </c>
      <c r="HJ37" s="59">
        <f>+IFERROR((IF(ISTEXT(HJ$5)=FALSE,(INDEX(FRED!$1:$1048576,MATCH(US!HJ$5,FRED!$A:$A,0),MATCH(US!$B37,FRED!$1:$1,0))),(SUM(GX37:HI37)))),"")</f>
        <v>8822</v>
      </c>
      <c r="HK37" s="59">
        <f>+IFERROR((IF(ISTEXT(HK$5)=FALSE,(INDEX(FRED!$1:$1048576,MATCH(US!HK$5,FRED!$A:$A,0),MATCH(US!$B37,FRED!$1:$1,0))),(SUM(GY37:HJ37)))),"")</f>
        <v>8794</v>
      </c>
      <c r="HL37" s="59">
        <f>+IFERROR((IF(ISTEXT(HL$5)=FALSE,(INDEX(FRED!$1:$1048576,MATCH(US!HL$5,FRED!$A:$A,0),MATCH(US!$B37,FRED!$1:$1,0))),(SUM(GZ37:HK37)))),"")</f>
        <v>9161</v>
      </c>
      <c r="HM37" s="59">
        <f>+IFERROR((IF(ISTEXT(HM$5)=FALSE,(INDEX(FRED!$1:$1048576,MATCH(US!HM$5,FRED!$A:$A,0),MATCH(US!$B37,FRED!$1:$1,0))),(SUM(HA37:HL37)))),"")</f>
        <v>8865</v>
      </c>
      <c r="HN37" s="59">
        <f>+IFERROR((IF(ISTEXT(HN$5)=FALSE,(INDEX(FRED!$1:$1048576,MATCH(US!HN$5,FRED!$A:$A,0),MATCH(US!$B37,FRED!$1:$1,0))),(SUM(HB37:HM37)))),"")</f>
        <v>8805</v>
      </c>
      <c r="HO37" s="59">
        <f>+IFERROR((IF(ISTEXT(HO$5)=FALSE,(INDEX(FRED!$1:$1048576,MATCH(US!HO$5,FRED!$A:$A,0),MATCH(US!$B37,FRED!$1:$1,0))),(SUM(HC37:HN37)))),"")</f>
        <v>9094</v>
      </c>
      <c r="HP37" s="60">
        <f>+IFERROR((IF(ISTEXT(HP$5)=FALSE,(INDEX(FRED!$1:$1048576,MATCH(US!HP$5,FRED!$A:$A,0),MATCH(US!$B37,FRED!$1:$1,0))),(SUM(HD37:HO37)))),"")</f>
        <v>105537</v>
      </c>
      <c r="HQ37" s="59">
        <f>+IFERROR((IF(ISTEXT(HQ$5)=FALSE,(INDEX(FRED!$1:$1048576,MATCH(US!HQ$5,FRED!$A:$A,0),MATCH(US!$B37,FRED!$1:$1,0))),(SUM(HE37:HP37)))),"")</f>
        <v>8601</v>
      </c>
      <c r="HR37" s="59">
        <f>+IFERROR((IF(ISTEXT(HR$5)=FALSE,(INDEX(FRED!$1:$1048576,MATCH(US!HR$5,FRED!$A:$A,0),MATCH(US!$B37,FRED!$1:$1,0))),(SUM(HF37:HQ37)))),"")</f>
        <v>9661</v>
      </c>
      <c r="HS37" s="59">
        <f>+IFERROR((IF(ISTEXT(HS$5)=FALSE,(INDEX(FRED!$1:$1048576,MATCH(US!HS$5,FRED!$A:$A,0),MATCH(US!$B37,FRED!$1:$1,0))),(SUM(HG37:HR37)))),"")</f>
        <v>9880</v>
      </c>
      <c r="HT37" s="59">
        <f>+IFERROR((IF(ISTEXT(HT$5)=FALSE,(INDEX(FRED!$1:$1048576,MATCH(US!HT$5,FRED!$A:$A,0),MATCH(US!$B37,FRED!$1:$1,0))),(SUM(HH37:HS37)))),"")</f>
        <v>9675</v>
      </c>
      <c r="HU37" s="59">
        <f>+IFERROR((IF(ISTEXT(HU$5)=FALSE,(INDEX(FRED!$1:$1048576,MATCH(US!HU$5,FRED!$A:$A,0),MATCH(US!$B37,FRED!$1:$1,0))),(SUM(HI37:HT37)))),"")</f>
        <v>9786</v>
      </c>
      <c r="HV37" s="59">
        <f>+IFERROR((IF(ISTEXT(HV$5)=FALSE,(INDEX(FRED!$1:$1048576,MATCH(US!HV$5,FRED!$A:$A,0),MATCH(US!$B37,FRED!$1:$1,0))),(SUM(HJ37:HU37)))),"")</f>
        <v>9596</v>
      </c>
      <c r="HW37" s="59">
        <f>+IFERROR((IF(ISTEXT(HW$5)=FALSE,(INDEX(FRED!$1:$1048576,MATCH(US!HW$5,FRED!$A:$A,0),MATCH(US!$B37,FRED!$1:$1,0))),(SUM(HK37:HV37)))),"")</f>
        <v>9731</v>
      </c>
      <c r="HX37" s="59">
        <f>+IFERROR((IF(ISTEXT(HX$5)=FALSE,(INDEX(FRED!$1:$1048576,MATCH(US!HX$5,FRED!$A:$A,0),MATCH(US!$B37,FRED!$1:$1,0))),(SUM(HL37:HW37)))),"")</f>
        <v>10031</v>
      </c>
      <c r="HY37" s="59">
        <f>+IFERROR((IF(ISTEXT(HY$5)=FALSE,(INDEX(FRED!$1:$1048576,MATCH(US!HY$5,FRED!$A:$A,0),MATCH(US!$B37,FRED!$1:$1,0))),(SUM(HM37:HX37)))),"")</f>
        <v>8815</v>
      </c>
      <c r="HZ37" s="59">
        <f>+IFERROR((IF(ISTEXT(HZ$5)=FALSE,(INDEX(FRED!$1:$1048576,MATCH(US!HZ$5,FRED!$A:$A,0),MATCH(US!$B37,FRED!$1:$1,0))),(SUM(HN37:HY37)))),"")</f>
        <v>9720</v>
      </c>
      <c r="IA37" s="59">
        <f>+IFERROR((IF(ISTEXT(IA$5)=FALSE,(INDEX(FRED!$1:$1048576,MATCH(US!IA$5,FRED!$A:$A,0),MATCH(US!$B37,FRED!$1:$1,0))),(SUM(HO37:HZ37)))),"")</f>
        <v>9549</v>
      </c>
      <c r="IB37" s="59">
        <f>+IFERROR((IF(ISTEXT(IB$5)=FALSE,(INDEX(FRED!$1:$1048576,MATCH(US!IB$5,FRED!$A:$A,0),MATCH(US!$B37,FRED!$1:$1,0))),(SUM(HP37:IA37)))),"")</f>
        <v>10190</v>
      </c>
      <c r="IC37" s="60">
        <f>+IFERROR((IF(ISTEXT(IC$5)=FALSE,(INDEX(FRED!$1:$1048576,MATCH(US!IC$5,FRED!$A:$A,0),MATCH(US!$B37,FRED!$1:$1,0))),(SUM(HQ37:IB37)))),"")</f>
        <v>115235</v>
      </c>
      <c r="ID37" s="59">
        <f>+IFERROR((IF(ISTEXT(ID$5)=FALSE,(INDEX(FRED!$1:$1048576,MATCH(US!ID$5,FRED!$A:$A,0),MATCH(US!$B37,FRED!$1:$1,0))),(SUM(HR37:IC37)))),"")</f>
        <v>9955</v>
      </c>
      <c r="IE37" s="59">
        <f>+IFERROR((IF(ISTEXT(IE$5)=FALSE,(INDEX(FRED!$1:$1048576,MATCH(US!IE$5,FRED!$A:$A,0),MATCH(US!$B37,FRED!$1:$1,0))),(SUM(HS37:ID37)))),"")</f>
        <v>9437</v>
      </c>
      <c r="IF37" s="59">
        <f>+IFERROR((IF(ISTEXT(IF$5)=FALSE,(INDEX(FRED!$1:$1048576,MATCH(US!IF$5,FRED!$A:$A,0),MATCH(US!$B37,FRED!$1:$1,0))),(SUM(HT37:IE37)))),"")</f>
        <v>9450</v>
      </c>
      <c r="IG37" s="59">
        <f>+IFERROR((IF(ISTEXT(IG$5)=FALSE,(INDEX(FRED!$1:$1048576,MATCH(US!IG$5,FRED!$A:$A,0),MATCH(US!$B37,FRED!$1:$1,0))),(SUM(HU37:IF37)))),"")</f>
        <v>9321</v>
      </c>
      <c r="IH37" s="59">
        <f>+IFERROR((IF(ISTEXT(IH$5)=FALSE,(INDEX(FRED!$1:$1048576,MATCH(US!IH$5,FRED!$A:$A,0),MATCH(US!$B37,FRED!$1:$1,0))),(SUM(HV37:IG37)))),"")</f>
        <v>9785</v>
      </c>
      <c r="II37" s="59">
        <f>+IFERROR((IF(ISTEXT(II$5)=FALSE,(INDEX(FRED!$1:$1048576,MATCH(US!II$5,FRED!$A:$A,0),MATCH(US!$B37,FRED!$1:$1,0))),(SUM(HW37:IH37)))),"")</f>
        <v>9559</v>
      </c>
      <c r="IJ37" s="59">
        <f>+IFERROR((IF(ISTEXT(IJ$5)=FALSE,(INDEX(FRED!$1:$1048576,MATCH(US!IJ$5,FRED!$A:$A,0),MATCH(US!$B37,FRED!$1:$1,0))),(SUM(HX37:II37)))),"")</f>
        <v>9488</v>
      </c>
      <c r="IK37" s="59">
        <f>+IFERROR((IF(ISTEXT(IK$5)=FALSE,(INDEX(FRED!$1:$1048576,MATCH(US!IK$5,FRED!$A:$A,0),MATCH(US!$B37,FRED!$1:$1,0))),(SUM(HY37:IJ37)))),"")</f>
        <v>9440</v>
      </c>
      <c r="IL37" s="59">
        <f>+IFERROR((IF(ISTEXT(IL$5)=FALSE,(INDEX(FRED!$1:$1048576,MATCH(US!IL$5,FRED!$A:$A,0),MATCH(US!$B37,FRED!$1:$1,0))),(SUM(HZ37:IK37)))),"")</f>
        <v>9164</v>
      </c>
      <c r="IM37" s="59">
        <f>+IFERROR((IF(ISTEXT(IM$5)=FALSE,(INDEX(FRED!$1:$1048576,MATCH(US!IM$5,FRED!$A:$A,0),MATCH(US!$B37,FRED!$1:$1,0))),(SUM(IA37:IL37)))),"")</f>
        <v>9492</v>
      </c>
      <c r="IN37" s="59">
        <f>+IFERROR((IF(ISTEXT(IN$5)=FALSE,(INDEX(FRED!$1:$1048576,MATCH(US!IN$5,FRED!$A:$A,0),MATCH(US!$B37,FRED!$1:$1,0))),(SUM(IB37:IM37)))),"")</f>
        <v>9625</v>
      </c>
      <c r="IO37" s="59">
        <f>+IFERROR((IF(ISTEXT(IO$5)=FALSE,(INDEX(FRED!$1:$1048576,MATCH(US!IO$5,FRED!$A:$A,0),MATCH(US!$B37,FRED!$1:$1,0))),(SUM(IC37:IN37)))),"")</f>
        <v>9209</v>
      </c>
      <c r="IP37" s="60">
        <f>+IFERROR((IF(ISTEXT(IP$5)=FALSE,(INDEX(FRED!$1:$1048576,MATCH(US!IP$5,FRED!$A:$A,0),MATCH(US!$B37,FRED!$1:$1,0))),(SUM(ID37:IO37)))),"")</f>
        <v>113925</v>
      </c>
      <c r="IQ37" s="59">
        <f>+IFERROR((IF(ISTEXT(IQ$5)=FALSE,(INDEX(FRED!$1:$1048576,MATCH(US!IQ$5,FRED!$A:$A,0),MATCH(US!$B37,FRED!$1:$1,0))),(SUM(IE37:IP37)))),"")</f>
        <v>9415</v>
      </c>
      <c r="IR37" s="59">
        <f>+IFERROR((IF(ISTEXT(IR$5)=FALSE,(INDEX(FRED!$1:$1048576,MATCH(US!IR$5,FRED!$A:$A,0),MATCH(US!$B37,FRED!$1:$1,0))),(SUM(IF37:IQ37)))),"")</f>
        <v>9572</v>
      </c>
      <c r="IS37" s="59">
        <f>+IFERROR((IF(ISTEXT(IS$5)=FALSE,(INDEX(FRED!$1:$1048576,MATCH(US!IS$5,FRED!$A:$A,0),MATCH(US!$B37,FRED!$1:$1,0))),(SUM(IG37:IR37)))),"")</f>
        <v>9101</v>
      </c>
      <c r="IT37" s="59">
        <f>+IFERROR((IF(ISTEXT(IT$5)=FALSE,(INDEX(FRED!$1:$1048576,MATCH(US!IT$5,FRED!$A:$A,0),MATCH(US!$B37,FRED!$1:$1,0))),(SUM(IH37:IS37)))),"")</f>
        <v>9723</v>
      </c>
      <c r="IU37" s="59">
        <f>+IFERROR((IF(ISTEXT(IU$5)=FALSE,(INDEX(FRED!$1:$1048576,MATCH(US!IU$5,FRED!$A:$A,0),MATCH(US!$B37,FRED!$1:$1,0))),(SUM(II37:IT37)))),"")</f>
        <v>9567</v>
      </c>
      <c r="IV37" s="59">
        <f>+IFERROR((IF(ISTEXT(IV$5)=FALSE,(INDEX(FRED!$1:$1048576,MATCH(US!IV$5,FRED!$A:$A,0),MATCH(US!$B37,FRED!$1:$1,0))),(SUM(IJ37:IU37)))),"")</f>
        <v>9373</v>
      </c>
      <c r="IW37" s="59">
        <f>+IFERROR((IF(ISTEXT(IW$5)=FALSE,(INDEX(FRED!$1:$1048576,MATCH(US!IW$5,FRED!$A:$A,0),MATCH(US!$B37,FRED!$1:$1,0))),(SUM(IK37:IV37)))),"")</f>
        <v>9415</v>
      </c>
      <c r="IX37" s="59">
        <f>+IFERROR((IF(ISTEXT(IX$5)=FALSE,(INDEX(FRED!$1:$1048576,MATCH(US!IX$5,FRED!$A:$A,0),MATCH(US!$B37,FRED!$1:$1,0))),(SUM(IL37:IW37)))),"")</f>
        <v>9616</v>
      </c>
      <c r="IY37" s="59">
        <f>+IFERROR((IF(ISTEXT(IY$5)=FALSE,(INDEX(FRED!$1:$1048576,MATCH(US!IY$5,FRED!$A:$A,0),MATCH(US!$B37,FRED!$1:$1,0))),(SUM(IM37:IX37)))),"")</f>
        <v>9590</v>
      </c>
      <c r="IZ37" s="59">
        <f>+IFERROR((IF(ISTEXT(IZ$5)=FALSE,(INDEX(FRED!$1:$1048576,MATCH(US!IZ$5,FRED!$A:$A,0),MATCH(US!$B37,FRED!$1:$1,0))),(SUM(IN37:IY37)))),"")</f>
        <v>9502</v>
      </c>
      <c r="JA37" s="59">
        <f>+IFERROR((IF(ISTEXT(JA$5)=FALSE,(INDEX(FRED!$1:$1048576,MATCH(US!JA$5,FRED!$A:$A,0),MATCH(US!$B37,FRED!$1:$1,0))),(SUM(IO37:IZ37)))),"")</f>
        <v>9493</v>
      </c>
      <c r="JB37" s="59">
        <f>+IFERROR((IF(ISTEXT(JB$5)=FALSE,(INDEX(FRED!$1:$1048576,MATCH(US!JB$5,FRED!$A:$A,0),MATCH(US!$B37,FRED!$1:$1,0))),(SUM(IP37:JA37)))),"")</f>
        <v>9802</v>
      </c>
      <c r="JC37" s="60">
        <f>+IFERROR((IF(ISTEXT(JC$5)=FALSE,(INDEX(FRED!$1:$1048576,MATCH(US!JC$5,FRED!$A:$A,0),MATCH(US!$B37,FRED!$1:$1,0))),(SUM(IQ37:JB37)))),"")</f>
        <v>114169</v>
      </c>
      <c r="JD37" s="59">
        <f>+IFERROR((IF(ISTEXT(JD$5)=FALSE,(INDEX(FRED!$1:$1048576,MATCH(US!JD$5,FRED!$A:$A,0),MATCH(US!$B37,FRED!$1:$1,0))),(SUM(IR37:JC37)))),"")</f>
        <v>9161</v>
      </c>
      <c r="JE37" s="59">
        <f>+IFERROR((IF(ISTEXT(JE$5)=FALSE,(INDEX(FRED!$1:$1048576,MATCH(US!JE$5,FRED!$A:$A,0),MATCH(US!$B37,FRED!$1:$1,0))),(SUM(IS37:JD37)))),"")</f>
        <v>9340</v>
      </c>
      <c r="JF37" s="59">
        <f>+IFERROR((IF(ISTEXT(JF$5)=FALSE,(INDEX(FRED!$1:$1048576,MATCH(US!JF$5,FRED!$A:$A,0),MATCH(US!$B37,FRED!$1:$1,0))),(SUM(IT37:JE37)))),"")</f>
        <v>9566</v>
      </c>
      <c r="JG37" s="59">
        <f>+IFERROR((IF(ISTEXT(JG$5)=FALSE,(INDEX(FRED!$1:$1048576,MATCH(US!JG$5,FRED!$A:$A,0),MATCH(US!$B37,FRED!$1:$1,0))),(SUM(IU37:JF37)))),"")</f>
        <v>9283</v>
      </c>
      <c r="JH37" s="59">
        <f>+IFERROR((IF(ISTEXT(JH$5)=FALSE,(INDEX(FRED!$1:$1048576,MATCH(US!JH$5,FRED!$A:$A,0),MATCH(US!$B37,FRED!$1:$1,0))),(SUM(IV37:JG37)))),"")</f>
        <v>9463</v>
      </c>
      <c r="JI37" s="59">
        <f>+IFERROR((IF(ISTEXT(JI$5)=FALSE,(INDEX(FRED!$1:$1048576,MATCH(US!JI$5,FRED!$A:$A,0),MATCH(US!$B37,FRED!$1:$1,0))),(SUM(IW37:JH37)))),"")</f>
        <v>9516</v>
      </c>
      <c r="JJ37" s="59">
        <f>+IFERROR((IF(ISTEXT(JJ$5)=FALSE,(INDEX(FRED!$1:$1048576,MATCH(US!JJ$5,FRED!$A:$A,0),MATCH(US!$B37,FRED!$1:$1,0))),(SUM(IX37:JI37)))),"")</f>
        <v>9503</v>
      </c>
      <c r="JK37" s="59">
        <f>+IFERROR((IF(ISTEXT(JK$5)=FALSE,(INDEX(FRED!$1:$1048576,MATCH(US!JK$5,FRED!$A:$A,0),MATCH(US!$B37,FRED!$1:$1,0))),(SUM(IY37:JJ37)))),"")</f>
        <v>9476</v>
      </c>
      <c r="JL37" s="59">
        <f>+IFERROR((IF(ISTEXT(JL$5)=FALSE,(INDEX(FRED!$1:$1048576,MATCH(US!JL$5,FRED!$A:$A,0),MATCH(US!$B37,FRED!$1:$1,0))),(SUM(IZ37:JK37)))),"")</f>
        <v>9804</v>
      </c>
      <c r="JM37" s="59">
        <f>+IFERROR((IF(ISTEXT(JM$5)=FALSE,(INDEX(FRED!$1:$1048576,MATCH(US!JM$5,FRED!$A:$A,0),MATCH(US!$B37,FRED!$1:$1,0))),(SUM(JA37:JL37)))),"")</f>
        <v>9741</v>
      </c>
      <c r="JN37" s="59">
        <f>+IFERROR((IF(ISTEXT(JN$5)=FALSE,(INDEX(FRED!$1:$1048576,MATCH(US!JN$5,FRED!$A:$A,0),MATCH(US!$B37,FRED!$1:$1,0))),(SUM(JB37:JM37)))),"")</f>
        <v>9599</v>
      </c>
      <c r="JO37" s="59">
        <f>+IFERROR((IF(ISTEXT(JO$5)=FALSE,(INDEX(FRED!$1:$1048576,MATCH(US!JO$5,FRED!$A:$A,0),MATCH(US!$B37,FRED!$1:$1,0))),(SUM(JC37:JN37)))),"")</f>
        <v>9747</v>
      </c>
      <c r="JP37" s="60">
        <f>+IFERROR((IF(ISTEXT(JP$5)=FALSE,(INDEX(FRED!$1:$1048576,MATCH(US!JP$5,FRED!$A:$A,0),MATCH(US!$B37,FRED!$1:$1,0))),(SUM(JD37:JO37)))),"")</f>
        <v>114199</v>
      </c>
      <c r="JQ37" s="59">
        <f>+IFERROR((IF(ISTEXT(JQ$5)=FALSE,(INDEX(FRED!$1:$1048576,MATCH(US!JQ$5,FRED!$A:$A,0),MATCH(US!$B37,FRED!$1:$1,0))),(SUM(JE37:JP37)))),"")</f>
        <v>9612</v>
      </c>
      <c r="JR37" s="59">
        <f>+IFERROR((IF(ISTEXT(JR$5)=FALSE,(INDEX(FRED!$1:$1048576,MATCH(US!JR$5,FRED!$A:$A,0),MATCH(US!$B37,FRED!$1:$1,0))),(SUM(JF37:JQ37)))),"")</f>
        <v>9378</v>
      </c>
      <c r="JS37" s="59">
        <f>+IFERROR((IF(ISTEXT(JS$5)=FALSE,(INDEX(FRED!$1:$1048576,MATCH(US!JS$5,FRED!$A:$A,0),MATCH(US!$B37,FRED!$1:$1,0))),(SUM(JG37:JR37)))),"")</f>
        <v>9370</v>
      </c>
      <c r="JT37" s="59">
        <f>+IFERROR((IF(ISTEXT(JT$5)=FALSE,(INDEX(FRED!$1:$1048576,MATCH(US!JT$5,FRED!$A:$A,0),MATCH(US!$B37,FRED!$1:$1,0))),(SUM(JH37:JS37)))),"")</f>
        <v>9627</v>
      </c>
      <c r="JU37" s="59">
        <f>+IFERROR((IF(ISTEXT(JU$5)=FALSE,(INDEX(FRED!$1:$1048576,MATCH(US!JU$5,FRED!$A:$A,0),MATCH(US!$B37,FRED!$1:$1,0))),(SUM(JI37:JT37)))),"")</f>
        <v>9785</v>
      </c>
      <c r="JV37" s="59">
        <f>+IFERROR((IF(ISTEXT(JV$5)=FALSE,(INDEX(FRED!$1:$1048576,MATCH(US!JV$5,FRED!$A:$A,0),MATCH(US!$B37,FRED!$1:$1,0))),(SUM(JJ37:JU37)))),"")</f>
        <v>9763</v>
      </c>
      <c r="JW37" s="59">
        <f>+IFERROR((IF(ISTEXT(JW$5)=FALSE,(INDEX(FRED!$1:$1048576,MATCH(US!JW$5,FRED!$A:$A,0),MATCH(US!$B37,FRED!$1:$1,0))),(SUM(JK37:JV37)))),"")</f>
        <v>10360</v>
      </c>
      <c r="JX37" s="59">
        <f>+IFERROR((IF(ISTEXT(JX$5)=FALSE,(INDEX(FRED!$1:$1048576,MATCH(US!JX$5,FRED!$A:$A,0),MATCH(US!$B37,FRED!$1:$1,0))),(SUM(JL37:JW37)))),"")</f>
        <v>10323</v>
      </c>
      <c r="JY37" s="59">
        <f>+IFERROR((IF(ISTEXT(JY$5)=FALSE,(INDEX(FRED!$1:$1048576,MATCH(US!JY$5,FRED!$A:$A,0),MATCH(US!$B37,FRED!$1:$1,0))),(SUM(JM37:JX37)))),"")</f>
        <v>10281</v>
      </c>
      <c r="JZ37" s="59">
        <f>+IFERROR((IF(ISTEXT(JZ$5)=FALSE,(INDEX(FRED!$1:$1048576,MATCH(US!JZ$5,FRED!$A:$A,0),MATCH(US!$B37,FRED!$1:$1,0))),(SUM(JN37:JY37)))),"")</f>
        <v>10445</v>
      </c>
      <c r="KA37" s="59">
        <f>+IFERROR((IF(ISTEXT(KA$5)=FALSE,(INDEX(FRED!$1:$1048576,MATCH(US!KA$5,FRED!$A:$A,0),MATCH(US!$B37,FRED!$1:$1,0))),(SUM(JO37:JZ37)))),"")</f>
        <v>11043</v>
      </c>
      <c r="KB37" s="59">
        <f>+IFERROR((IF(ISTEXT(KB$5)=FALSE,(INDEX(FRED!$1:$1048576,MATCH(US!KB$5,FRED!$A:$A,0),MATCH(US!$B37,FRED!$1:$1,0))),(SUM(JP37:KA37)))),"")</f>
        <v>10783</v>
      </c>
      <c r="KC37" s="60">
        <f>+IFERROR((IF(ISTEXT(KC$5)=FALSE,(INDEX(FRED!$1:$1048576,MATCH(US!KC$5,FRED!$A:$A,0),MATCH(US!$B37,FRED!$1:$1,0))),(SUM(JQ37:KB37)))),"")</f>
        <v>120770</v>
      </c>
      <c r="KD37" s="59">
        <f>+IFERROR((IF(ISTEXT(KD$5)=FALSE,(INDEX(FRED!$1:$1048576,MATCH(US!KD$5,FRED!$A:$A,0),MATCH(US!$B37,FRED!$1:$1,0))),(SUM(JR37:KC37)))),"")</f>
        <v>11138</v>
      </c>
      <c r="KE37" s="59">
        <f>+IFERROR((IF(ISTEXT(KE$5)=FALSE,(INDEX(FRED!$1:$1048576,MATCH(US!KE$5,FRED!$A:$A,0),MATCH(US!$B37,FRED!$1:$1,0))),(SUM(JS37:KD37)))),"")</f>
        <v>11180</v>
      </c>
      <c r="KF37" s="59">
        <f>+IFERROR((IF(ISTEXT(KF$5)=FALSE,(INDEX(FRED!$1:$1048576,MATCH(US!KF$5,FRED!$A:$A,0),MATCH(US!$B37,FRED!$1:$1,0))),(SUM(JT37:KE37)))),"")</f>
        <v>11360</v>
      </c>
      <c r="KG37" s="59">
        <f>+IFERROR((IF(ISTEXT(KG$5)=FALSE,(INDEX(FRED!$1:$1048576,MATCH(US!KG$5,FRED!$A:$A,0),MATCH(US!$B37,FRED!$1:$1,0))),(SUM(JU37:KF37)))),"")</f>
        <v>11399</v>
      </c>
      <c r="KH37" s="59">
        <f>+IFERROR((IF(ISTEXT(KH$5)=FALSE,(INDEX(FRED!$1:$1048576,MATCH(US!KH$5,FRED!$A:$A,0),MATCH(US!$B37,FRED!$1:$1,0))),(SUM(JV37:KG37)))),"")</f>
        <v>11735</v>
      </c>
      <c r="KI37" s="59">
        <f>+IFERROR((IF(ISTEXT(KI$5)=FALSE,(INDEX(FRED!$1:$1048576,MATCH(US!KI$5,FRED!$A:$A,0),MATCH(US!$B37,FRED!$1:$1,0))),(SUM(JW37:KH37)))),"")</f>
        <v>11775</v>
      </c>
      <c r="KJ37" s="59">
        <f>+IFERROR((IF(ISTEXT(KJ$5)=FALSE,(INDEX(FRED!$1:$1048576,MATCH(US!KJ$5,FRED!$A:$A,0),MATCH(US!$B37,FRED!$1:$1,0))),(SUM(JX37:KI37)))),"")</f>
        <v>11975</v>
      </c>
      <c r="KK37" s="59">
        <f>+IFERROR((IF(ISTEXT(KK$5)=FALSE,(INDEX(FRED!$1:$1048576,MATCH(US!KK$5,FRED!$A:$A,0),MATCH(US!$B37,FRED!$1:$1,0))),(SUM(JY37:KJ37)))),"")</f>
        <v>12098</v>
      </c>
      <c r="KL37" s="59">
        <f>+IFERROR((IF(ISTEXT(KL$5)=FALSE,(INDEX(FRED!$1:$1048576,MATCH(US!KL$5,FRED!$A:$A,0),MATCH(US!$B37,FRED!$1:$1,0))),(SUM(JZ37:KK37)))),"")</f>
        <v>11648</v>
      </c>
      <c r="KM37" s="59">
        <f>+IFERROR((IF(ISTEXT(KM$5)=FALSE,(INDEX(FRED!$1:$1048576,MATCH(US!KM$5,FRED!$A:$A,0),MATCH(US!$B37,FRED!$1:$1,0))),(SUM(KA37:KL37)))),"")</f>
        <v>12368</v>
      </c>
      <c r="KN37" s="59">
        <f>+IFERROR((IF(ISTEXT(KN$5)=FALSE,(INDEX(FRED!$1:$1048576,MATCH(US!KN$5,FRED!$A:$A,0),MATCH(US!$B37,FRED!$1:$1,0))),(SUM(KB37:KM37)))),"")</f>
        <v>12224</v>
      </c>
      <c r="KO37" s="59">
        <f>+IFERROR((IF(ISTEXT(KO$5)=FALSE,(INDEX(FRED!$1:$1048576,MATCH(US!KO$5,FRED!$A:$A,0),MATCH(US!$B37,FRED!$1:$1,0))),(SUM(KC37:KN37)))),"")</f>
        <v>12513</v>
      </c>
      <c r="KP37" s="60">
        <f>+IFERROR((IF(ISTEXT(KP$5)=FALSE,(INDEX(FRED!$1:$1048576,MATCH(US!KP$5,FRED!$A:$A,0),MATCH(US!$B37,FRED!$1:$1,0))),(SUM(KD37:KO37)))),"")</f>
        <v>141413</v>
      </c>
      <c r="KQ37" s="59">
        <f>+IFERROR((IF(ISTEXT(KQ$5)=FALSE,(INDEX(FRED!$1:$1048576,MATCH(US!KQ$5,FRED!$A:$A,0),MATCH(US!$B37,FRED!$1:$1,0))),(SUM(KE37:KP37)))),"")</f>
        <v>13094</v>
      </c>
      <c r="KR37" s="59">
        <f>+IFERROR((IF(ISTEXT(KR$5)=FALSE,(INDEX(FRED!$1:$1048576,MATCH(US!KR$5,FRED!$A:$A,0),MATCH(US!$B37,FRED!$1:$1,0))),(SUM(KF37:KQ37)))),"")</f>
        <v>13136</v>
      </c>
      <c r="KS37" s="59">
        <f>+IFERROR((IF(ISTEXT(KS$5)=FALSE,(INDEX(FRED!$1:$1048576,MATCH(US!KS$5,FRED!$A:$A,0),MATCH(US!$B37,FRED!$1:$1,0))),(SUM(KG37:KR37)))),"")</f>
        <v>13083</v>
      </c>
      <c r="KT37" s="59">
        <f>+IFERROR((IF(ISTEXT(KT$5)=FALSE,(INDEX(FRED!$1:$1048576,MATCH(US!KT$5,FRED!$A:$A,0),MATCH(US!$B37,FRED!$1:$1,0))),(SUM(KH37:KS37)))),"")</f>
        <v>12869</v>
      </c>
      <c r="KU37" s="59">
        <f>+IFERROR((IF(ISTEXT(KU$5)=FALSE,(INDEX(FRED!$1:$1048576,MATCH(US!KU$5,FRED!$A:$A,0),MATCH(US!$B37,FRED!$1:$1,0))),(SUM(KI37:KT37)))),"")</f>
        <v>12820</v>
      </c>
      <c r="KV37" s="59">
        <f>+IFERROR((IF(ISTEXT(KV$5)=FALSE,(INDEX(FRED!$1:$1048576,MATCH(US!KV$5,FRED!$A:$A,0),MATCH(US!$B37,FRED!$1:$1,0))),(SUM(KJ37:KU37)))),"")</f>
        <v>13150</v>
      </c>
      <c r="KW37" s="59">
        <f>+IFERROR((IF(ISTEXT(KW$5)=FALSE,(INDEX(FRED!$1:$1048576,MATCH(US!KW$5,FRED!$A:$A,0),MATCH(US!$B37,FRED!$1:$1,0))),(SUM(KK37:KV37)))),"")</f>
        <v>12977</v>
      </c>
      <c r="KX37" s="59">
        <f>+IFERROR((IF(ISTEXT(KX$5)=FALSE,(INDEX(FRED!$1:$1048576,MATCH(US!KX$5,FRED!$A:$A,0),MATCH(US!$B37,FRED!$1:$1,0))),(SUM(KL37:KW37)))),"")</f>
        <v>13000</v>
      </c>
      <c r="KY37" s="59">
        <f>+IFERROR((IF(ISTEXT(KY$5)=FALSE,(INDEX(FRED!$1:$1048576,MATCH(US!KY$5,FRED!$A:$A,0),MATCH(US!$B37,FRED!$1:$1,0))),(SUM(KM37:KX37)))),"")</f>
        <v>13475</v>
      </c>
      <c r="KZ37" s="59">
        <f>+IFERROR((IF(ISTEXT(KZ$5)=FALSE,(INDEX(FRED!$1:$1048576,MATCH(US!KZ$5,FRED!$A:$A,0),MATCH(US!$B37,FRED!$1:$1,0))),(SUM(KN37:KY37)))),"")</f>
        <v>13293</v>
      </c>
      <c r="LA37" s="59">
        <f>+IFERROR((IF(ISTEXT(LA$5)=FALSE,(INDEX(FRED!$1:$1048576,MATCH(US!LA$5,FRED!$A:$A,0),MATCH(US!$B37,FRED!$1:$1,0))),(SUM(KO37:KZ37)))),"")</f>
        <v>13591</v>
      </c>
      <c r="LB37" s="59">
        <f>+IFERROR((IF(ISTEXT(LB$5)=FALSE,(INDEX(FRED!$1:$1048576,MATCH(US!LB$5,FRED!$A:$A,0),MATCH(US!$B37,FRED!$1:$1,0))),(SUM(KP37:LA37)))),"")</f>
        <v>14224</v>
      </c>
      <c r="LC37" s="60">
        <f>+IFERROR((IF(ISTEXT(LC$5)=FALSE,(INDEX(FRED!$1:$1048576,MATCH(US!LC$5,FRED!$A:$A,0),MATCH(US!$B37,FRED!$1:$1,0))),(SUM(KQ37:LB37)))),"")</f>
        <v>158712</v>
      </c>
      <c r="LD37" s="59">
        <f>+IFERROR((IF(ISTEXT(LD$5)=FALSE,(INDEX(FRED!$1:$1048576,MATCH(US!LD$5,FRED!$A:$A,0),MATCH(US!$B37,FRED!$1:$1,0))),(SUM(KR37:LC37)))),"")</f>
        <v>13531</v>
      </c>
      <c r="LE37" s="59">
        <f>+IFERROR((IF(ISTEXT(LE$5)=FALSE,(INDEX(FRED!$1:$1048576,MATCH(US!LE$5,FRED!$A:$A,0),MATCH(US!$B37,FRED!$1:$1,0))),(SUM(KS37:LD37)))),"")</f>
        <v>13513</v>
      </c>
      <c r="LF37" s="59">
        <f>+IFERROR((IF(ISTEXT(LF$5)=FALSE,(INDEX(FRED!$1:$1048576,MATCH(US!LF$5,FRED!$A:$A,0),MATCH(US!$B37,FRED!$1:$1,0))),(SUM(KT37:LE37)))),"")</f>
        <v>13768</v>
      </c>
      <c r="LG37" s="59">
        <f>+IFERROR((IF(ISTEXT(LG$5)=FALSE,(INDEX(FRED!$1:$1048576,MATCH(US!LG$5,FRED!$A:$A,0),MATCH(US!$B37,FRED!$1:$1,0))),(SUM(KU37:LF37)))),"")</f>
        <v>13804</v>
      </c>
      <c r="LH37" s="59">
        <f>+IFERROR((IF(ISTEXT(LH$5)=FALSE,(INDEX(FRED!$1:$1048576,MATCH(US!LH$5,FRED!$A:$A,0),MATCH(US!$B37,FRED!$1:$1,0))),(SUM(KV37:LG37)))),"")</f>
        <v>14011</v>
      </c>
      <c r="LI37" s="59">
        <f>+IFERROR((IF(ISTEXT(LI$5)=FALSE,(INDEX(FRED!$1:$1048576,MATCH(US!LI$5,FRED!$A:$A,0),MATCH(US!$B37,FRED!$1:$1,0))),(SUM(KW37:LH37)))),"")</f>
        <v>14234</v>
      </c>
      <c r="LJ37" s="59">
        <f>+IFERROR((IF(ISTEXT(LJ$5)=FALSE,(INDEX(FRED!$1:$1048576,MATCH(US!LJ$5,FRED!$A:$A,0),MATCH(US!$B37,FRED!$1:$1,0))),(SUM(KX37:LI37)))),"")</f>
        <v>14126</v>
      </c>
      <c r="LK37" s="59">
        <f>+IFERROR((IF(ISTEXT(LK$5)=FALSE,(INDEX(FRED!$1:$1048576,MATCH(US!LK$5,FRED!$A:$A,0),MATCH(US!$B37,FRED!$1:$1,0))),(SUM(KY37:LJ37)))),"")</f>
        <v>14549</v>
      </c>
      <c r="LL37" s="59">
        <f>+IFERROR((IF(ISTEXT(LL$5)=FALSE,(INDEX(FRED!$1:$1048576,MATCH(US!LL$5,FRED!$A:$A,0),MATCH(US!$B37,FRED!$1:$1,0))),(SUM(KZ37:LK37)))),"")</f>
        <v>14753</v>
      </c>
      <c r="LM37" s="59">
        <f>+IFERROR((IF(ISTEXT(LM$5)=FALSE,(INDEX(FRED!$1:$1048576,MATCH(US!LM$5,FRED!$A:$A,0),MATCH(US!$B37,FRED!$1:$1,0))),(SUM(LA37:LL37)))),"")</f>
        <v>14828</v>
      </c>
      <c r="LN37" s="59">
        <f>+IFERROR((IF(ISTEXT(LN$5)=FALSE,(INDEX(FRED!$1:$1048576,MATCH(US!LN$5,FRED!$A:$A,0),MATCH(US!$B37,FRED!$1:$1,0))),(SUM(LB37:LM37)))),"")</f>
        <v>15310</v>
      </c>
      <c r="LO37" s="59">
        <f>+IFERROR((IF(ISTEXT(LO$5)=FALSE,(INDEX(FRED!$1:$1048576,MATCH(US!LO$5,FRED!$A:$A,0),MATCH(US!$B37,FRED!$1:$1,0))),(SUM(LC37:LN37)))),"")</f>
        <v>14960</v>
      </c>
      <c r="LP37" s="60">
        <f>+IFERROR((IF(ISTEXT(LP$5)=FALSE,(INDEX(FRED!$1:$1048576,MATCH(US!LP$5,FRED!$A:$A,0),MATCH(US!$B37,FRED!$1:$1,0))),(SUM(LD37:LO37)))),"")</f>
        <v>171387</v>
      </c>
      <c r="LQ37" s="59">
        <f>+IFERROR((IF(ISTEXT(LQ$5)=FALSE,(INDEX(FRED!$1:$1048576,MATCH(US!LQ$5,FRED!$A:$A,0),MATCH(US!$B37,FRED!$1:$1,0))),(SUM(LE37:LP37)))),"")</f>
        <v>15329</v>
      </c>
      <c r="LR37" s="59">
        <f>+IFERROR((IF(ISTEXT(LR$5)=FALSE,(INDEX(FRED!$1:$1048576,MATCH(US!LR$5,FRED!$A:$A,0),MATCH(US!$B37,FRED!$1:$1,0))),(SUM(LF37:LQ37)))),"")</f>
        <v>15681</v>
      </c>
      <c r="LS37" s="59">
        <f>+IFERROR((IF(ISTEXT(LS$5)=FALSE,(INDEX(FRED!$1:$1048576,MATCH(US!LS$5,FRED!$A:$A,0),MATCH(US!$B37,FRED!$1:$1,0))),(SUM(LG37:LR37)))),"")</f>
        <v>15642</v>
      </c>
      <c r="LT37" s="59">
        <f>+IFERROR((IF(ISTEXT(LT$5)=FALSE,(INDEX(FRED!$1:$1048576,MATCH(US!LT$5,FRED!$A:$A,0),MATCH(US!$B37,FRED!$1:$1,0))),(SUM(LH37:LS37)))),"")</f>
        <v>16000</v>
      </c>
      <c r="LU37" s="59">
        <f>+IFERROR((IF(ISTEXT(LU$5)=FALSE,(INDEX(FRED!$1:$1048576,MATCH(US!LU$5,FRED!$A:$A,0),MATCH(US!$B37,FRED!$1:$1,0))),(SUM(LI37:LT37)))),"")</f>
        <v>16184</v>
      </c>
      <c r="LV37" s="59">
        <f>+IFERROR((IF(ISTEXT(LV$5)=FALSE,(INDEX(FRED!$1:$1048576,MATCH(US!LV$5,FRED!$A:$A,0),MATCH(US!$B37,FRED!$1:$1,0))),(SUM(LJ37:LU37)))),"")</f>
        <v>15817</v>
      </c>
      <c r="LW37" s="59">
        <f>+IFERROR((IF(ISTEXT(LW$5)=FALSE,(INDEX(FRED!$1:$1048576,MATCH(US!LW$5,FRED!$A:$A,0),MATCH(US!$B37,FRED!$1:$1,0))),(SUM(LK37:LV37)))),"")</f>
        <v>15964</v>
      </c>
      <c r="LX37" s="59">
        <f>+IFERROR((IF(ISTEXT(LX$5)=FALSE,(INDEX(FRED!$1:$1048576,MATCH(US!LX$5,FRED!$A:$A,0),MATCH(US!$B37,FRED!$1:$1,0))),(SUM(LL37:LW37)))),"")</f>
        <v>16008</v>
      </c>
      <c r="LY37" s="59">
        <f>+IFERROR((IF(ISTEXT(LY$5)=FALSE,(INDEX(FRED!$1:$1048576,MATCH(US!LY$5,FRED!$A:$A,0),MATCH(US!$B37,FRED!$1:$1,0))),(SUM(LM37:LX37)))),"")</f>
        <v>15950</v>
      </c>
      <c r="LZ37" s="59">
        <f>+IFERROR((IF(ISTEXT(LZ$5)=FALSE,(INDEX(FRED!$1:$1048576,MATCH(US!LZ$5,FRED!$A:$A,0),MATCH(US!$B37,FRED!$1:$1,0))),(SUM(LN37:LY37)))),"")</f>
        <v>15921</v>
      </c>
      <c r="MA37" s="59">
        <f>+IFERROR((IF(ISTEXT(MA$5)=FALSE,(INDEX(FRED!$1:$1048576,MATCH(US!MA$5,FRED!$A:$A,0),MATCH(US!$B37,FRED!$1:$1,0))),(SUM(LO37:LZ37)))),"")</f>
        <v>16049</v>
      </c>
      <c r="MB37" s="59">
        <f>+IFERROR((IF(ISTEXT(MB$5)=FALSE,(INDEX(FRED!$1:$1048576,MATCH(US!MB$5,FRED!$A:$A,0),MATCH(US!$B37,FRED!$1:$1,0))),(SUM(LP37:MA37)))),"")</f>
        <v>15906</v>
      </c>
      <c r="MC37" s="60">
        <f>+IFERROR((IF(ISTEXT(MC$5)=FALSE,(INDEX(FRED!$1:$1048576,MATCH(US!MC$5,FRED!$A:$A,0),MATCH(US!$B37,FRED!$1:$1,0))),(SUM(LQ37:MB37)))),"")</f>
        <v>190451</v>
      </c>
      <c r="MD37" s="59">
        <f>+IFERROR((IF(ISTEXT(MD$5)=FALSE,(INDEX(FRED!$1:$1048576,MATCH(US!MD$5,FRED!$A:$A,0),MATCH(US!$B37,FRED!$1:$1,0))),(SUM(LR37:MC37)))),"")</f>
        <v>16034</v>
      </c>
      <c r="ME37" s="59">
        <f>+IFERROR((IF(ISTEXT(ME$5)=FALSE,(INDEX(FRED!$1:$1048576,MATCH(US!ME$5,FRED!$A:$A,0),MATCH(US!$B37,FRED!$1:$1,0))),(SUM(LS37:MD37)))),"")</f>
        <v>0</v>
      </c>
      <c r="MF37" s="59">
        <f>+IFERROR((IF(ISTEXT(MF$5)=FALSE,(INDEX(FRED!$1:$1048576,MATCH(US!MF$5,FRED!$A:$A,0),MATCH(US!$B37,FRED!$1:$1,0))),(SUM(LT37:ME37)))),"")</f>
        <v>0</v>
      </c>
      <c r="MG37" s="59" t="str">
        <f>+IFERROR((IF(ISTEXT(MG$5)=FALSE,(INDEX(FRED!$1:$1048576,MATCH(US!MG$5,FRED!$A:$A,0),MATCH(US!$B37,FRED!$1:$1,0))),(SUM(LU37:MF37)))),"")</f>
        <v/>
      </c>
      <c r="MH37" s="59" t="str">
        <f>+IFERROR((IF(ISTEXT(MH$5)=FALSE,(INDEX(FRED!$1:$1048576,MATCH(US!MH$5,FRED!$A:$A,0),MATCH(US!$B37,FRED!$1:$1,0))),(SUM(LV37:MG37)))),"")</f>
        <v/>
      </c>
      <c r="MI37" s="59" t="str">
        <f>+IFERROR((IF(ISTEXT(MI$5)=FALSE,(INDEX(FRED!$1:$1048576,MATCH(US!MI$5,FRED!$A:$A,0),MATCH(US!$B37,FRED!$1:$1,0))),(SUM(LW37:MH37)))),"")</f>
        <v/>
      </c>
      <c r="MJ37" s="59" t="str">
        <f>+IFERROR((IF(ISTEXT(MJ$5)=FALSE,(INDEX(FRED!$1:$1048576,MATCH(US!MJ$5,FRED!$A:$A,0),MATCH(US!$B37,FRED!$1:$1,0))),(SUM(LX37:MI37)))),"")</f>
        <v/>
      </c>
      <c r="MK37" s="59" t="str">
        <f>+IFERROR((IF(ISTEXT(MK$5)=FALSE,(INDEX(FRED!$1:$1048576,MATCH(US!MK$5,FRED!$A:$A,0),MATCH(US!$B37,FRED!$1:$1,0))),(SUM(LY37:MJ37)))),"")</f>
        <v/>
      </c>
      <c r="ML37" s="59" t="str">
        <f>+IFERROR((IF(ISTEXT(ML$5)=FALSE,(INDEX(FRED!$1:$1048576,MATCH(US!ML$5,FRED!$A:$A,0),MATCH(US!$B37,FRED!$1:$1,0))),(SUM(LZ37:MK37)))),"")</f>
        <v/>
      </c>
      <c r="MM37" s="59" t="str">
        <f>+IFERROR((IF(ISTEXT(MM$5)=FALSE,(INDEX(FRED!$1:$1048576,MATCH(US!MM$5,FRED!$A:$A,0),MATCH(US!$B37,FRED!$1:$1,0))),(SUM(MA37:ML37)))),"")</f>
        <v/>
      </c>
      <c r="MN37" s="59" t="str">
        <f>+IFERROR((IF(ISTEXT(MN$5)=FALSE,(INDEX(FRED!$1:$1048576,MATCH(US!MN$5,FRED!$A:$A,0),MATCH(US!$B37,FRED!$1:$1,0))),(SUM(MB37:MM37)))),"")</f>
        <v/>
      </c>
      <c r="MO37" s="59" t="str">
        <f>+IFERROR((IF(ISTEXT(MO$5)=FALSE,(INDEX(FRED!$1:$1048576,MATCH(US!MO$5,FRED!$A:$A,0),MATCH(US!$B37,FRED!$1:$1,0))),(SUM(MC37:MN37)))),"")</f>
        <v/>
      </c>
      <c r="MP37" s="60">
        <f>+IFERROR((IF(ISTEXT(MP$5)=FALSE,(INDEX(FRED!$1:$1048576,MATCH(US!MP$5,FRED!$A:$A,0),MATCH(US!$B37,FRED!$1:$1,0))),(SUM(MD37:MO37)))),"")</f>
        <v>16034</v>
      </c>
    </row>
    <row r="38" spans="1:354" s="117" customFormat="1" ht="15.95" hidden="1" customHeight="1" outlineLevel="2">
      <c r="A38" s="159"/>
      <c r="B38" s="188" t="s">
        <v>607</v>
      </c>
      <c r="C38" s="212" t="s">
        <v>608</v>
      </c>
      <c r="D38" s="59">
        <f>+IFERROR((IF(ISTEXT(D$5)=FALSE,(INDEX(FRED!$1:$1048576,MATCH(US!D$5,FRED!$A:$A,0),MATCH(US!$B38,FRED!$1:$1,0))),(SUM(#REF!)))),"")</f>
        <v>0</v>
      </c>
      <c r="E38" s="59">
        <f>+IFERROR((IF(ISTEXT(E$5)=FALSE,(INDEX(FRED!$1:$1048576,MATCH(US!E$5,FRED!$A:$A,0),MATCH(US!$B38,FRED!$1:$1,0))),(SUM(#REF!)))),"")</f>
        <v>0</v>
      </c>
      <c r="F38" s="59">
        <f>+IFERROR((IF(ISTEXT(F$5)=FALSE,(INDEX(FRED!$1:$1048576,MATCH(US!F$5,FRED!$A:$A,0),MATCH(US!$B38,FRED!$1:$1,0))),(SUM(#REF!)))),"")</f>
        <v>0</v>
      </c>
      <c r="G38" s="59">
        <f>+IFERROR((IF(ISTEXT(G$5)=FALSE,(INDEX(FRED!$1:$1048576,MATCH(US!G$5,FRED!$A:$A,0),MATCH(US!$B38,FRED!$1:$1,0))),(SUM(#REF!)))),"")</f>
        <v>0</v>
      </c>
      <c r="H38" s="59">
        <f>+IFERROR((IF(ISTEXT(H$5)=FALSE,(INDEX(FRED!$1:$1048576,MATCH(US!H$5,FRED!$A:$A,0),MATCH(US!$B38,FRED!$1:$1,0))),(SUM(#REF!)))),"")</f>
        <v>0</v>
      </c>
      <c r="I38" s="59">
        <f>+IFERROR((IF(ISTEXT(I$5)=FALSE,(INDEX(FRED!$1:$1048576,MATCH(US!I$5,FRED!$A:$A,0),MATCH(US!$B38,FRED!$1:$1,0))),(SUM(#REF!)))),"")</f>
        <v>0</v>
      </c>
      <c r="J38" s="59">
        <f>+IFERROR((IF(ISTEXT(J$5)=FALSE,(INDEX(FRED!$1:$1048576,MATCH(US!J$5,FRED!$A:$A,0),MATCH(US!$B38,FRED!$1:$1,0))),(SUM(#REF!)))),"")</f>
        <v>0</v>
      </c>
      <c r="K38" s="59">
        <f>+IFERROR((IF(ISTEXT(K$5)=FALSE,(INDEX(FRED!$1:$1048576,MATCH(US!K$5,FRED!$A:$A,0),MATCH(US!$B38,FRED!$1:$1,0))),(SUM(#REF!)))),"")</f>
        <v>0</v>
      </c>
      <c r="L38" s="59">
        <f>+IFERROR((IF(ISTEXT(L$5)=FALSE,(INDEX(FRED!$1:$1048576,MATCH(US!L$5,FRED!$A:$A,0),MATCH(US!$B38,FRED!$1:$1,0))),(SUM(#REF!)))),"")</f>
        <v>0</v>
      </c>
      <c r="M38" s="59">
        <f>+IFERROR((IF(ISTEXT(M$5)=FALSE,(INDEX(FRED!$1:$1048576,MATCH(US!M$5,FRED!$A:$A,0),MATCH(US!$B38,FRED!$1:$1,0))),(SUM(A38:L38)))),"")</f>
        <v>0</v>
      </c>
      <c r="N38" s="59">
        <f>+IFERROR((IF(ISTEXT(N$5)=FALSE,(INDEX(FRED!$1:$1048576,MATCH(US!N$5,FRED!$A:$A,0),MATCH(US!$B38,FRED!$1:$1,0))),(SUM(B38:M38)))),"")</f>
        <v>0</v>
      </c>
      <c r="O38" s="59">
        <f>+IFERROR((IF(ISTEXT(O$5)=FALSE,(INDEX(FRED!$1:$1048576,MATCH(US!O$5,FRED!$A:$A,0),MATCH(US!$B38,FRED!$1:$1,0))),(SUM(C38:N38)))),"")</f>
        <v>0</v>
      </c>
      <c r="P38" s="60">
        <f>+IFERROR((IF(ISTEXT(P$5)=FALSE,(INDEX(FRED!$1:$1048576,MATCH(US!P$5,FRED!$A:$A,0),MATCH(US!$B38,FRED!$1:$1,0))),(SUM(D38:O38)))),"")</f>
        <v>0</v>
      </c>
      <c r="Q38" s="59">
        <f>+IFERROR((IF(ISTEXT(Q$5)=FALSE,(INDEX(FRED!$1:$1048576,MATCH(US!Q$5,FRED!$A:$A,0),MATCH(US!$B38,FRED!$1:$1,0))),(SUM(E38:P38)))),"")</f>
        <v>0</v>
      </c>
      <c r="R38" s="59">
        <f>+IFERROR((IF(ISTEXT(R$5)=FALSE,(INDEX(FRED!$1:$1048576,MATCH(US!R$5,FRED!$A:$A,0),MATCH(US!$B38,FRED!$1:$1,0))),(SUM(F38:Q38)))),"")</f>
        <v>0</v>
      </c>
      <c r="S38" s="59">
        <f>+IFERROR((IF(ISTEXT(S$5)=FALSE,(INDEX(FRED!$1:$1048576,MATCH(US!S$5,FRED!$A:$A,0),MATCH(US!$B38,FRED!$1:$1,0))),(SUM(G38:R38)))),"")</f>
        <v>0</v>
      </c>
      <c r="T38" s="59">
        <f>+IFERROR((IF(ISTEXT(T$5)=FALSE,(INDEX(FRED!$1:$1048576,MATCH(US!T$5,FRED!$A:$A,0),MATCH(US!$B38,FRED!$1:$1,0))),(SUM(H38:S38)))),"")</f>
        <v>0</v>
      </c>
      <c r="U38" s="59">
        <f>+IFERROR((IF(ISTEXT(U$5)=FALSE,(INDEX(FRED!$1:$1048576,MATCH(US!U$5,FRED!$A:$A,0),MATCH(US!$B38,FRED!$1:$1,0))),(SUM(I38:T38)))),"")</f>
        <v>0</v>
      </c>
      <c r="V38" s="59">
        <f>+IFERROR((IF(ISTEXT(V$5)=FALSE,(INDEX(FRED!$1:$1048576,MATCH(US!V$5,FRED!$A:$A,0),MATCH(US!$B38,FRED!$1:$1,0))),(SUM(J38:U38)))),"")</f>
        <v>0</v>
      </c>
      <c r="W38" s="59">
        <f>+IFERROR((IF(ISTEXT(W$5)=FALSE,(INDEX(FRED!$1:$1048576,MATCH(US!W$5,FRED!$A:$A,0),MATCH(US!$B38,FRED!$1:$1,0))),(SUM(K38:V38)))),"")</f>
        <v>0</v>
      </c>
      <c r="X38" s="59">
        <f>+IFERROR((IF(ISTEXT(X$5)=FALSE,(INDEX(FRED!$1:$1048576,MATCH(US!X$5,FRED!$A:$A,0),MATCH(US!$B38,FRED!$1:$1,0))),(SUM(L38:W38)))),"")</f>
        <v>0</v>
      </c>
      <c r="Y38" s="59">
        <f>+IFERROR((IF(ISTEXT(Y$5)=FALSE,(INDEX(FRED!$1:$1048576,MATCH(US!Y$5,FRED!$A:$A,0),MATCH(US!$B38,FRED!$1:$1,0))),(SUM(M38:X38)))),"")</f>
        <v>0</v>
      </c>
      <c r="Z38" s="59">
        <f>+IFERROR((IF(ISTEXT(Z$5)=FALSE,(INDEX(FRED!$1:$1048576,MATCH(US!Z$5,FRED!$A:$A,0),MATCH(US!$B38,FRED!$1:$1,0))),(SUM(N38:Y38)))),"")</f>
        <v>0</v>
      </c>
      <c r="AA38" s="59">
        <f>+IFERROR((IF(ISTEXT(AA$5)=FALSE,(INDEX(FRED!$1:$1048576,MATCH(US!AA$5,FRED!$A:$A,0),MATCH(US!$B38,FRED!$1:$1,0))),(SUM(O38:Z38)))),"")</f>
        <v>0</v>
      </c>
      <c r="AB38" s="59">
        <f>+IFERROR((IF(ISTEXT(AB$5)=FALSE,(INDEX(FRED!$1:$1048576,MATCH(US!AB$5,FRED!$A:$A,0),MATCH(US!$B38,FRED!$1:$1,0))),(SUM(P38:AA38)))),"")</f>
        <v>0</v>
      </c>
      <c r="AC38" s="60">
        <f>+IFERROR((IF(ISTEXT(AC$5)=FALSE,(INDEX(FRED!$1:$1048576,MATCH(US!AC$5,FRED!$A:$A,0),MATCH(US!$B38,FRED!$1:$1,0))),(SUM(Q38:AB38)))),"")</f>
        <v>0</v>
      </c>
      <c r="AD38" s="59">
        <f>+IFERROR((IF(ISTEXT(AD$5)=FALSE,(INDEX(FRED!$1:$1048576,MATCH(US!AD$5,FRED!$A:$A,0),MATCH(US!$B38,FRED!$1:$1,0))),(SUM(R38:AC38)))),"")</f>
        <v>3643</v>
      </c>
      <c r="AE38" s="59">
        <f>+IFERROR((IF(ISTEXT(AE$5)=FALSE,(INDEX(FRED!$1:$1048576,MATCH(US!AE$5,FRED!$A:$A,0),MATCH(US!$B38,FRED!$1:$1,0))),(SUM(S38:AD38)))),"")</f>
        <v>3981</v>
      </c>
      <c r="AF38" s="59">
        <f>+IFERROR((IF(ISTEXT(AF$5)=FALSE,(INDEX(FRED!$1:$1048576,MATCH(US!AF$5,FRED!$A:$A,0),MATCH(US!$B38,FRED!$1:$1,0))),(SUM(T38:AE38)))),"")</f>
        <v>3031</v>
      </c>
      <c r="AG38" s="59">
        <f>+IFERROR((IF(ISTEXT(AG$5)=FALSE,(INDEX(FRED!$1:$1048576,MATCH(US!AG$5,FRED!$A:$A,0),MATCH(US!$B38,FRED!$1:$1,0))),(SUM(U38:AF38)))),"")</f>
        <v>4626</v>
      </c>
      <c r="AH38" s="59">
        <f>+IFERROR((IF(ISTEXT(AH$5)=FALSE,(INDEX(FRED!$1:$1048576,MATCH(US!AH$5,FRED!$A:$A,0),MATCH(US!$B38,FRED!$1:$1,0))),(SUM(V38:AG38)))),"")</f>
        <v>4565</v>
      </c>
      <c r="AI38" s="59">
        <f>+IFERROR((IF(ISTEXT(AI$5)=FALSE,(INDEX(FRED!$1:$1048576,MATCH(US!AI$5,FRED!$A:$A,0),MATCH(US!$B38,FRED!$1:$1,0))),(SUM(W38:AH38)))),"")</f>
        <v>3929</v>
      </c>
      <c r="AJ38" s="59">
        <f>+IFERROR((IF(ISTEXT(AJ$5)=FALSE,(INDEX(FRED!$1:$1048576,MATCH(US!AJ$5,FRED!$A:$A,0),MATCH(US!$B38,FRED!$1:$1,0))),(SUM(X38:AI38)))),"")</f>
        <v>3971</v>
      </c>
      <c r="AK38" s="59">
        <f>+IFERROR((IF(ISTEXT(AK$5)=FALSE,(INDEX(FRED!$1:$1048576,MATCH(US!AK$5,FRED!$A:$A,0),MATCH(US!$B38,FRED!$1:$1,0))),(SUM(Y38:AJ38)))),"")</f>
        <v>3466</v>
      </c>
      <c r="AL38" s="59">
        <f>+IFERROR((IF(ISTEXT(AL$5)=FALSE,(INDEX(FRED!$1:$1048576,MATCH(US!AL$5,FRED!$A:$A,0),MATCH(US!$B38,FRED!$1:$1,0))),(SUM(Z38:AK38)))),"")</f>
        <v>3111</v>
      </c>
      <c r="AM38" s="59">
        <f>+IFERROR((IF(ISTEXT(AM$5)=FALSE,(INDEX(FRED!$1:$1048576,MATCH(US!AM$5,FRED!$A:$A,0),MATCH(US!$B38,FRED!$1:$1,0))),(SUM(AA38:AL38)))),"")</f>
        <v>4382</v>
      </c>
      <c r="AN38" s="59">
        <f>+IFERROR((IF(ISTEXT(AN$5)=FALSE,(INDEX(FRED!$1:$1048576,MATCH(US!AN$5,FRED!$A:$A,0),MATCH(US!$B38,FRED!$1:$1,0))),(SUM(AB38:AM38)))),"")</f>
        <v>5803</v>
      </c>
      <c r="AO38" s="59">
        <f>+IFERROR((IF(ISTEXT(AO$5)=FALSE,(INDEX(FRED!$1:$1048576,MATCH(US!AO$5,FRED!$A:$A,0),MATCH(US!$B38,FRED!$1:$1,0))),(SUM(AC38:AN38)))),"")</f>
        <v>6063</v>
      </c>
      <c r="AP38" s="60">
        <f>+IFERROR((IF(ISTEXT(AP$5)=FALSE,(INDEX(FRED!$1:$1048576,MATCH(US!AP$5,FRED!$A:$A,0),MATCH(US!$B38,FRED!$1:$1,0))),(SUM(AD38:AO38)))),"")</f>
        <v>50571</v>
      </c>
      <c r="AQ38" s="59">
        <f>+IFERROR((IF(ISTEXT(AQ$5)=FALSE,(INDEX(FRED!$1:$1048576,MATCH(US!AQ$5,FRED!$A:$A,0),MATCH(US!$B38,FRED!$1:$1,0))),(SUM(AE38:AP38)))),"")</f>
        <v>6451</v>
      </c>
      <c r="AR38" s="59">
        <f>+IFERROR((IF(ISTEXT(AR$5)=FALSE,(INDEX(FRED!$1:$1048576,MATCH(US!AR$5,FRED!$A:$A,0),MATCH(US!$B38,FRED!$1:$1,0))),(SUM(AF38:AQ38)))),"")</f>
        <v>6923</v>
      </c>
      <c r="AS38" s="59">
        <f>+IFERROR((IF(ISTEXT(AS$5)=FALSE,(INDEX(FRED!$1:$1048576,MATCH(US!AS$5,FRED!$A:$A,0),MATCH(US!$B38,FRED!$1:$1,0))),(SUM(AG38:AR38)))),"")</f>
        <v>6889</v>
      </c>
      <c r="AT38" s="59">
        <f>+IFERROR((IF(ISTEXT(AT$5)=FALSE,(INDEX(FRED!$1:$1048576,MATCH(US!AT$5,FRED!$A:$A,0),MATCH(US!$B38,FRED!$1:$1,0))),(SUM(AH38:AS38)))),"")</f>
        <v>7092</v>
      </c>
      <c r="AU38" s="59">
        <f>+IFERROR((IF(ISTEXT(AU$5)=FALSE,(INDEX(FRED!$1:$1048576,MATCH(US!AU$5,FRED!$A:$A,0),MATCH(US!$B38,FRED!$1:$1,0))),(SUM(AI38:AT38)))),"")</f>
        <v>7092</v>
      </c>
      <c r="AV38" s="59">
        <f>+IFERROR((IF(ISTEXT(AV$5)=FALSE,(INDEX(FRED!$1:$1048576,MATCH(US!AV$5,FRED!$A:$A,0),MATCH(US!$B38,FRED!$1:$1,0))),(SUM(AJ38:AU38)))),"")</f>
        <v>8245</v>
      </c>
      <c r="AW38" s="59">
        <f>+IFERROR((IF(ISTEXT(AW$5)=FALSE,(INDEX(FRED!$1:$1048576,MATCH(US!AW$5,FRED!$A:$A,0),MATCH(US!$B38,FRED!$1:$1,0))),(SUM(AK38:AV38)))),"")</f>
        <v>7834</v>
      </c>
      <c r="AX38" s="59">
        <f>+IFERROR((IF(ISTEXT(AX$5)=FALSE,(INDEX(FRED!$1:$1048576,MATCH(US!AX$5,FRED!$A:$A,0),MATCH(US!$B38,FRED!$1:$1,0))),(SUM(AL38:AW38)))),"")</f>
        <v>8842</v>
      </c>
      <c r="AY38" s="59">
        <f>+IFERROR((IF(ISTEXT(AY$5)=FALSE,(INDEX(FRED!$1:$1048576,MATCH(US!AY$5,FRED!$A:$A,0),MATCH(US!$B38,FRED!$1:$1,0))),(SUM(AM38:AX38)))),"")</f>
        <v>7465</v>
      </c>
      <c r="AZ38" s="59">
        <f>+IFERROR((IF(ISTEXT(AZ$5)=FALSE,(INDEX(FRED!$1:$1048576,MATCH(US!AZ$5,FRED!$A:$A,0),MATCH(US!$B38,FRED!$1:$1,0))),(SUM(AN38:AY38)))),"")</f>
        <v>10738</v>
      </c>
      <c r="BA38" s="59">
        <f>+IFERROR((IF(ISTEXT(BA$5)=FALSE,(INDEX(FRED!$1:$1048576,MATCH(US!BA$5,FRED!$A:$A,0),MATCH(US!$B38,FRED!$1:$1,0))),(SUM(AO38:AZ38)))),"")</f>
        <v>7754</v>
      </c>
      <c r="BB38" s="59">
        <f>+IFERROR((IF(ISTEXT(BB$5)=FALSE,(INDEX(FRED!$1:$1048576,MATCH(US!BB$5,FRED!$A:$A,0),MATCH(US!$B38,FRED!$1:$1,0))),(SUM(AP38:BA38)))),"")</f>
        <v>7869</v>
      </c>
      <c r="BC38" s="60">
        <f>+IFERROR((IF(ISTEXT(BC$5)=FALSE,(INDEX(FRED!$1:$1048576,MATCH(US!BC$5,FRED!$A:$A,0),MATCH(US!$B38,FRED!$1:$1,0))),(SUM(AQ38:BB38)))),"")</f>
        <v>93194</v>
      </c>
      <c r="BD38" s="59">
        <f>+IFERROR((IF(ISTEXT(BD$5)=FALSE,(INDEX(FRED!$1:$1048576,MATCH(US!BD$5,FRED!$A:$A,0),MATCH(US!$B38,FRED!$1:$1,0))),(SUM(AR38:BC38)))),"")</f>
        <v>7416</v>
      </c>
      <c r="BE38" s="59">
        <f>+IFERROR((IF(ISTEXT(BE$5)=FALSE,(INDEX(FRED!$1:$1048576,MATCH(US!BE$5,FRED!$A:$A,0),MATCH(US!$B38,FRED!$1:$1,0))),(SUM(AS38:BD38)))),"")</f>
        <v>7032</v>
      </c>
      <c r="BF38" s="59">
        <f>+IFERROR((IF(ISTEXT(BF$5)=FALSE,(INDEX(FRED!$1:$1048576,MATCH(US!BF$5,FRED!$A:$A,0),MATCH(US!$B38,FRED!$1:$1,0))),(SUM(AT38:BE38)))),"")</f>
        <v>6929</v>
      </c>
      <c r="BG38" s="59">
        <f>+IFERROR((IF(ISTEXT(BG$5)=FALSE,(INDEX(FRED!$1:$1048576,MATCH(US!BG$5,FRED!$A:$A,0),MATCH(US!$B38,FRED!$1:$1,0))),(SUM(AU38:BF38)))),"")</f>
        <v>7290</v>
      </c>
      <c r="BH38" s="59">
        <f>+IFERROR((IF(ISTEXT(BH$5)=FALSE,(INDEX(FRED!$1:$1048576,MATCH(US!BH$5,FRED!$A:$A,0),MATCH(US!$B38,FRED!$1:$1,0))),(SUM(AV38:BG38)))),"")</f>
        <v>7471</v>
      </c>
      <c r="BI38" s="59">
        <f>+IFERROR((IF(ISTEXT(BI$5)=FALSE,(INDEX(FRED!$1:$1048576,MATCH(US!BI$5,FRED!$A:$A,0),MATCH(US!$B38,FRED!$1:$1,0))),(SUM(AW38:BH38)))),"")</f>
        <v>8068</v>
      </c>
      <c r="BJ38" s="59">
        <f>+IFERROR((IF(ISTEXT(BJ$5)=FALSE,(INDEX(FRED!$1:$1048576,MATCH(US!BJ$5,FRED!$A:$A,0),MATCH(US!$B38,FRED!$1:$1,0))),(SUM(AX38:BI38)))),"")</f>
        <v>7816</v>
      </c>
      <c r="BK38" s="59">
        <f>+IFERROR((IF(ISTEXT(BK$5)=FALSE,(INDEX(FRED!$1:$1048576,MATCH(US!BK$5,FRED!$A:$A,0),MATCH(US!$B38,FRED!$1:$1,0))),(SUM(AY38:BJ38)))),"")</f>
        <v>8451</v>
      </c>
      <c r="BL38" s="59">
        <f>+IFERROR((IF(ISTEXT(BL$5)=FALSE,(INDEX(FRED!$1:$1048576,MATCH(US!BL$5,FRED!$A:$A,0),MATCH(US!$B38,FRED!$1:$1,0))),(SUM(AZ38:BK38)))),"")</f>
        <v>9176</v>
      </c>
      <c r="BM38" s="59">
        <f>+IFERROR((IF(ISTEXT(BM$5)=FALSE,(INDEX(FRED!$1:$1048576,MATCH(US!BM$5,FRED!$A:$A,0),MATCH(US!$B38,FRED!$1:$1,0))),(SUM(BA38:BL38)))),"")</f>
        <v>8662</v>
      </c>
      <c r="BN38" s="59">
        <f>+IFERROR((IF(ISTEXT(BN$5)=FALSE,(INDEX(FRED!$1:$1048576,MATCH(US!BN$5,FRED!$A:$A,0),MATCH(US!$B38,FRED!$1:$1,0))),(SUM(BB38:BM38)))),"")</f>
        <v>9017</v>
      </c>
      <c r="BO38" s="59">
        <f>+IFERROR((IF(ISTEXT(BO$5)=FALSE,(INDEX(FRED!$1:$1048576,MATCH(US!BO$5,FRED!$A:$A,0),MATCH(US!$B38,FRED!$1:$1,0))),(SUM(BC38:BN38)))),"")</f>
        <v>8379</v>
      </c>
      <c r="BP38" s="60">
        <f>+IFERROR((IF(ISTEXT(BP$5)=FALSE,(INDEX(FRED!$1:$1048576,MATCH(US!BP$5,FRED!$A:$A,0),MATCH(US!$B38,FRED!$1:$1,0))),(SUM(BD38:BO38)))),"")</f>
        <v>95707</v>
      </c>
      <c r="BQ38" s="59">
        <f>+IFERROR((IF(ISTEXT(BQ$5)=FALSE,(INDEX(FRED!$1:$1048576,MATCH(US!BQ$5,FRED!$A:$A,0),MATCH(US!$B38,FRED!$1:$1,0))),(SUM(BE38:BP38)))),"")</f>
        <v>9478</v>
      </c>
      <c r="BR38" s="59">
        <f>+IFERROR((IF(ISTEXT(BR$5)=FALSE,(INDEX(FRED!$1:$1048576,MATCH(US!BR$5,FRED!$A:$A,0),MATCH(US!$B38,FRED!$1:$1,0))),(SUM(BF38:BQ38)))),"")</f>
        <v>8553</v>
      </c>
      <c r="BS38" s="59">
        <f>+IFERROR((IF(ISTEXT(BS$5)=FALSE,(INDEX(FRED!$1:$1048576,MATCH(US!BS$5,FRED!$A:$A,0),MATCH(US!$B38,FRED!$1:$1,0))),(SUM(BG38:BR38)))),"")</f>
        <v>9116</v>
      </c>
      <c r="BT38" s="59">
        <f>+IFERROR((IF(ISTEXT(BT$5)=FALSE,(INDEX(FRED!$1:$1048576,MATCH(US!BT$5,FRED!$A:$A,0),MATCH(US!$B38,FRED!$1:$1,0))),(SUM(BH38:BS38)))),"")</f>
        <v>7695</v>
      </c>
      <c r="BU38" s="59">
        <f>+IFERROR((IF(ISTEXT(BU$5)=FALSE,(INDEX(FRED!$1:$1048576,MATCH(US!BU$5,FRED!$A:$A,0),MATCH(US!$B38,FRED!$1:$1,0))),(SUM(BI38:BT38)))),"")</f>
        <v>11050</v>
      </c>
      <c r="BV38" s="59">
        <f>+IFERROR((IF(ISTEXT(BV$5)=FALSE,(INDEX(FRED!$1:$1048576,MATCH(US!BV$5,FRED!$A:$A,0),MATCH(US!$B38,FRED!$1:$1,0))),(SUM(BJ38:BU38)))),"")</f>
        <v>10158</v>
      </c>
      <c r="BW38" s="59">
        <f>+IFERROR((IF(ISTEXT(BW$5)=FALSE,(INDEX(FRED!$1:$1048576,MATCH(US!BW$5,FRED!$A:$A,0),MATCH(US!$B38,FRED!$1:$1,0))),(SUM(BK38:BV38)))),"")</f>
        <v>9880</v>
      </c>
      <c r="BX38" s="59">
        <f>+IFERROR((IF(ISTEXT(BX$5)=FALSE,(INDEX(FRED!$1:$1048576,MATCH(US!BX$5,FRED!$A:$A,0),MATCH(US!$B38,FRED!$1:$1,0))),(SUM(BL38:BW38)))),"")</f>
        <v>9380</v>
      </c>
      <c r="BY38" s="59">
        <f>+IFERROR((IF(ISTEXT(BY$5)=FALSE,(INDEX(FRED!$1:$1048576,MATCH(US!BY$5,FRED!$A:$A,0),MATCH(US!$B38,FRED!$1:$1,0))),(SUM(BM38:BX38)))),"")</f>
        <v>9554</v>
      </c>
      <c r="BZ38" s="59">
        <f>+IFERROR((IF(ISTEXT(BZ$5)=FALSE,(INDEX(FRED!$1:$1048576,MATCH(US!BZ$5,FRED!$A:$A,0),MATCH(US!$B38,FRED!$1:$1,0))),(SUM(BN38:BY38)))),"")</f>
        <v>8626</v>
      </c>
      <c r="CA38" s="59">
        <f>+IFERROR((IF(ISTEXT(CA$5)=FALSE,(INDEX(FRED!$1:$1048576,MATCH(US!CA$5,FRED!$A:$A,0),MATCH(US!$B38,FRED!$1:$1,0))),(SUM(BO38:BZ38)))),"")</f>
        <v>7244</v>
      </c>
      <c r="CB38" s="59">
        <f>+IFERROR((IF(ISTEXT(CB$5)=FALSE,(INDEX(FRED!$1:$1048576,MATCH(US!CB$5,FRED!$A:$A,0),MATCH(US!$B38,FRED!$1:$1,0))),(SUM(BP38:CA38)))),"")</f>
        <v>8637</v>
      </c>
      <c r="CC38" s="60">
        <f>+IFERROR((IF(ISTEXT(CC$5)=FALSE,(INDEX(FRED!$1:$1048576,MATCH(US!CC$5,FRED!$A:$A,0),MATCH(US!$B38,FRED!$1:$1,0))),(SUM(BQ38:CB38)))),"")</f>
        <v>109371</v>
      </c>
      <c r="CD38" s="59">
        <f>+IFERROR((IF(ISTEXT(CD$5)=FALSE,(INDEX(FRED!$1:$1048576,MATCH(US!CD$5,FRED!$A:$A,0),MATCH(US!$B38,FRED!$1:$1,0))),(SUM(BR38:CC38)))),"")</f>
        <v>8156</v>
      </c>
      <c r="CE38" s="59">
        <f>+IFERROR((IF(ISTEXT(CE$5)=FALSE,(INDEX(FRED!$1:$1048576,MATCH(US!CE$5,FRED!$A:$A,0),MATCH(US!$B38,FRED!$1:$1,0))),(SUM(BS38:CD38)))),"")</f>
        <v>9358</v>
      </c>
      <c r="CF38" s="59">
        <f>+IFERROR((IF(ISTEXT(CF$5)=FALSE,(INDEX(FRED!$1:$1048576,MATCH(US!CF$5,FRED!$A:$A,0),MATCH(US!$B38,FRED!$1:$1,0))),(SUM(BT38:CE38)))),"")</f>
        <v>8778</v>
      </c>
      <c r="CG38" s="59">
        <f>+IFERROR((IF(ISTEXT(CG$5)=FALSE,(INDEX(FRED!$1:$1048576,MATCH(US!CG$5,FRED!$A:$A,0),MATCH(US!$B38,FRED!$1:$1,0))),(SUM(BU38:CF38)))),"")</f>
        <v>9444</v>
      </c>
      <c r="CH38" s="59">
        <f>+IFERROR((IF(ISTEXT(CH$5)=FALSE,(INDEX(FRED!$1:$1048576,MATCH(US!CH$5,FRED!$A:$A,0),MATCH(US!$B38,FRED!$1:$1,0))),(SUM(BV38:CG38)))),"")</f>
        <v>8830</v>
      </c>
      <c r="CI38" s="59">
        <f>+IFERROR((IF(ISTEXT(CI$5)=FALSE,(INDEX(FRED!$1:$1048576,MATCH(US!CI$5,FRED!$A:$A,0),MATCH(US!$B38,FRED!$1:$1,0))),(SUM(BW38:CH38)))),"")</f>
        <v>8978</v>
      </c>
      <c r="CJ38" s="59">
        <f>+IFERROR((IF(ISTEXT(CJ$5)=FALSE,(INDEX(FRED!$1:$1048576,MATCH(US!CJ$5,FRED!$A:$A,0),MATCH(US!$B38,FRED!$1:$1,0))),(SUM(BX38:CI38)))),"")</f>
        <v>6756</v>
      </c>
      <c r="CK38" s="59">
        <f>+IFERROR((IF(ISTEXT(CK$5)=FALSE,(INDEX(FRED!$1:$1048576,MATCH(US!CK$5,FRED!$A:$A,0),MATCH(US!$B38,FRED!$1:$1,0))),(SUM(BY38:CJ38)))),"")</f>
        <v>7888</v>
      </c>
      <c r="CL38" s="59">
        <f>+IFERROR((IF(ISTEXT(CL$5)=FALSE,(INDEX(FRED!$1:$1048576,MATCH(US!CL$5,FRED!$A:$A,0),MATCH(US!$B38,FRED!$1:$1,0))),(SUM(BZ38:CK38)))),"")</f>
        <v>8436</v>
      </c>
      <c r="CM38" s="59">
        <f>+IFERROR((IF(ISTEXT(CM$5)=FALSE,(INDEX(FRED!$1:$1048576,MATCH(US!CM$5,FRED!$A:$A,0),MATCH(US!$B38,FRED!$1:$1,0))),(SUM(CA38:CL38)))),"")</f>
        <v>8232</v>
      </c>
      <c r="CN38" s="59">
        <f>+IFERROR((IF(ISTEXT(CN$5)=FALSE,(INDEX(FRED!$1:$1048576,MATCH(US!CN$5,FRED!$A:$A,0),MATCH(US!$B38,FRED!$1:$1,0))),(SUM(CB38:CM38)))),"")</f>
        <v>8554</v>
      </c>
      <c r="CO38" s="59">
        <f>+IFERROR((IF(ISTEXT(CO$5)=FALSE,(INDEX(FRED!$1:$1048576,MATCH(US!CO$5,FRED!$A:$A,0),MATCH(US!$B38,FRED!$1:$1,0))),(SUM(CC38:CN38)))),"")</f>
        <v>10337</v>
      </c>
      <c r="CP38" s="60">
        <f>+IFERROR((IF(ISTEXT(CP$5)=FALSE,(INDEX(FRED!$1:$1048576,MATCH(US!CP$5,FRED!$A:$A,0),MATCH(US!$B38,FRED!$1:$1,0))),(SUM(CD38:CO38)))),"")</f>
        <v>103747</v>
      </c>
      <c r="CQ38" s="59">
        <f>+IFERROR((IF(ISTEXT(CQ$5)=FALSE,(INDEX(FRED!$1:$1048576,MATCH(US!CQ$5,FRED!$A:$A,0),MATCH(US!$B38,FRED!$1:$1,0))),(SUM(CE38:CP38)))),"")</f>
        <v>12035</v>
      </c>
      <c r="CR38" s="59">
        <f>+IFERROR((IF(ISTEXT(CR$5)=FALSE,(INDEX(FRED!$1:$1048576,MATCH(US!CR$5,FRED!$A:$A,0),MATCH(US!$B38,FRED!$1:$1,0))),(SUM(CF38:CQ38)))),"")</f>
        <v>11504</v>
      </c>
      <c r="CS38" s="59">
        <f>+IFERROR((IF(ISTEXT(CS$5)=FALSE,(INDEX(FRED!$1:$1048576,MATCH(US!CS$5,FRED!$A:$A,0),MATCH(US!$B38,FRED!$1:$1,0))),(SUM(CG38:CR38)))),"")</f>
        <v>13185</v>
      </c>
      <c r="CT38" s="59">
        <f>+IFERROR((IF(ISTEXT(CT$5)=FALSE,(INDEX(FRED!$1:$1048576,MATCH(US!CT$5,FRED!$A:$A,0),MATCH(US!$B38,FRED!$1:$1,0))),(SUM(CH38:CS38)))),"")</f>
        <v>12634</v>
      </c>
      <c r="CU38" s="59">
        <f>+IFERROR((IF(ISTEXT(CU$5)=FALSE,(INDEX(FRED!$1:$1048576,MATCH(US!CU$5,FRED!$A:$A,0),MATCH(US!$B38,FRED!$1:$1,0))),(SUM(CI38:CT38)))),"")</f>
        <v>12385</v>
      </c>
      <c r="CV38" s="59">
        <f>+IFERROR((IF(ISTEXT(CV$5)=FALSE,(INDEX(FRED!$1:$1048576,MATCH(US!CV$5,FRED!$A:$A,0),MATCH(US!$B38,FRED!$1:$1,0))),(SUM(CJ38:CU38)))),"")</f>
        <v>11153</v>
      </c>
      <c r="CW38" s="59">
        <f>+IFERROR((IF(ISTEXT(CW$5)=FALSE,(INDEX(FRED!$1:$1048576,MATCH(US!CW$5,FRED!$A:$A,0),MATCH(US!$B38,FRED!$1:$1,0))),(SUM(CK38:CV38)))),"")</f>
        <v>12002</v>
      </c>
      <c r="CX38" s="59">
        <f>+IFERROR((IF(ISTEXT(CX$5)=FALSE,(INDEX(FRED!$1:$1048576,MATCH(US!CX$5,FRED!$A:$A,0),MATCH(US!$B38,FRED!$1:$1,0))),(SUM(CL38:CW38)))),"")</f>
        <v>10681</v>
      </c>
      <c r="CY38" s="59">
        <f>+IFERROR((IF(ISTEXT(CY$5)=FALSE,(INDEX(FRED!$1:$1048576,MATCH(US!CY$5,FRED!$A:$A,0),MATCH(US!$B38,FRED!$1:$1,0))),(SUM(CM38:CX38)))),"")</f>
        <v>12124</v>
      </c>
      <c r="CZ38" s="59">
        <f>+IFERROR((IF(ISTEXT(CZ$5)=FALSE,(INDEX(FRED!$1:$1048576,MATCH(US!CZ$5,FRED!$A:$A,0),MATCH(US!$B38,FRED!$1:$1,0))),(SUM(CN38:CY38)))),"")</f>
        <v>11389</v>
      </c>
      <c r="DA38" s="59">
        <f>+IFERROR((IF(ISTEXT(DA$5)=FALSE,(INDEX(FRED!$1:$1048576,MATCH(US!DA$5,FRED!$A:$A,0),MATCH(US!$B38,FRED!$1:$1,0))),(SUM(CO38:CZ38)))),"")</f>
        <v>11866</v>
      </c>
      <c r="DB38" s="59">
        <f>+IFERROR((IF(ISTEXT(DB$5)=FALSE,(INDEX(FRED!$1:$1048576,MATCH(US!DB$5,FRED!$A:$A,0),MATCH(US!$B38,FRED!$1:$1,0))),(SUM(CP38:DA38)))),"")</f>
        <v>12919</v>
      </c>
      <c r="DC38" s="60">
        <f>+IFERROR((IF(ISTEXT(DC$5)=FALSE,(INDEX(FRED!$1:$1048576,MATCH(US!DC$5,FRED!$A:$A,0),MATCH(US!$B38,FRED!$1:$1,0))),(SUM(CQ38:DB38)))),"")</f>
        <v>143877</v>
      </c>
      <c r="DD38" s="59">
        <f>+IFERROR((IF(ISTEXT(DD$5)=FALSE,(INDEX(FRED!$1:$1048576,MATCH(US!DD$5,FRED!$A:$A,0),MATCH(US!$B38,FRED!$1:$1,0))),(SUM(CR38:DC38)))),"")</f>
        <v>11926</v>
      </c>
      <c r="DE38" s="59">
        <f>+IFERROR((IF(ISTEXT(DE$5)=FALSE,(INDEX(FRED!$1:$1048576,MATCH(US!DE$5,FRED!$A:$A,0),MATCH(US!$B38,FRED!$1:$1,0))),(SUM(CS38:DD38)))),"")</f>
        <v>12242</v>
      </c>
      <c r="DF38" s="59">
        <f>+IFERROR((IF(ISTEXT(DF$5)=FALSE,(INDEX(FRED!$1:$1048576,MATCH(US!DF$5,FRED!$A:$A,0),MATCH(US!$B38,FRED!$1:$1,0))),(SUM(CT38:DE38)))),"")</f>
        <v>11975</v>
      </c>
      <c r="DG38" s="59">
        <f>+IFERROR((IF(ISTEXT(DG$5)=FALSE,(INDEX(FRED!$1:$1048576,MATCH(US!DG$5,FRED!$A:$A,0),MATCH(US!$B38,FRED!$1:$1,0))),(SUM(CU38:DF38)))),"")</f>
        <v>11334</v>
      </c>
      <c r="DH38" s="59">
        <f>+IFERROR((IF(ISTEXT(DH$5)=FALSE,(INDEX(FRED!$1:$1048576,MATCH(US!DH$5,FRED!$A:$A,0),MATCH(US!$B38,FRED!$1:$1,0))),(SUM(CV38:DG38)))),"")</f>
        <v>11525</v>
      </c>
      <c r="DI38" s="59">
        <f>+IFERROR((IF(ISTEXT(DI$5)=FALSE,(INDEX(FRED!$1:$1048576,MATCH(US!DI$5,FRED!$A:$A,0),MATCH(US!$B38,FRED!$1:$1,0))),(SUM(CW38:DH38)))),"")</f>
        <v>12490</v>
      </c>
      <c r="DJ38" s="59">
        <f>+IFERROR((IF(ISTEXT(DJ$5)=FALSE,(INDEX(FRED!$1:$1048576,MATCH(US!DJ$5,FRED!$A:$A,0),MATCH(US!$B38,FRED!$1:$1,0))),(SUM(CX38:DI38)))),"")</f>
        <v>12098</v>
      </c>
      <c r="DK38" s="59">
        <f>+IFERROR((IF(ISTEXT(DK$5)=FALSE,(INDEX(FRED!$1:$1048576,MATCH(US!DK$5,FRED!$A:$A,0),MATCH(US!$B38,FRED!$1:$1,0))),(SUM(CY38:DJ38)))),"")</f>
        <v>12658</v>
      </c>
      <c r="DL38" s="59">
        <f>+IFERROR((IF(ISTEXT(DL$5)=FALSE,(INDEX(FRED!$1:$1048576,MATCH(US!DL$5,FRED!$A:$A,0),MATCH(US!$B38,FRED!$1:$1,0))),(SUM(CZ38:DK38)))),"")</f>
        <v>11678</v>
      </c>
      <c r="DM38" s="59">
        <f>+IFERROR((IF(ISTEXT(DM$5)=FALSE,(INDEX(FRED!$1:$1048576,MATCH(US!DM$5,FRED!$A:$A,0),MATCH(US!$B38,FRED!$1:$1,0))),(SUM(DA38:DL38)))),"")</f>
        <v>11322</v>
      </c>
      <c r="DN38" s="59">
        <f>+IFERROR((IF(ISTEXT(DN$5)=FALSE,(INDEX(FRED!$1:$1048576,MATCH(US!DN$5,FRED!$A:$A,0),MATCH(US!$B38,FRED!$1:$1,0))),(SUM(DB38:DM38)))),"")</f>
        <v>12130</v>
      </c>
      <c r="DO38" s="59">
        <f>+IFERROR((IF(ISTEXT(DO$5)=FALSE,(INDEX(FRED!$1:$1048576,MATCH(US!DO$5,FRED!$A:$A,0),MATCH(US!$B38,FRED!$1:$1,0))),(SUM(DC38:DN38)))),"")</f>
        <v>10258</v>
      </c>
      <c r="DP38" s="60">
        <f>+IFERROR((IF(ISTEXT(DP$5)=FALSE,(INDEX(FRED!$1:$1048576,MATCH(US!DP$5,FRED!$A:$A,0),MATCH(US!$B38,FRED!$1:$1,0))),(SUM(DD38:DO38)))),"")</f>
        <v>141636</v>
      </c>
      <c r="DQ38" s="59">
        <f>+IFERROR((IF(ISTEXT(DQ$5)=FALSE,(INDEX(FRED!$1:$1048576,MATCH(US!DQ$5,FRED!$A:$A,0),MATCH(US!$B38,FRED!$1:$1,0))),(SUM(DE38:DP38)))),"")</f>
        <v>10983</v>
      </c>
      <c r="DR38" s="59">
        <f>+IFERROR((IF(ISTEXT(DR$5)=FALSE,(INDEX(FRED!$1:$1048576,MATCH(US!DR$5,FRED!$A:$A,0),MATCH(US!$B38,FRED!$1:$1,0))),(SUM(DF38:DQ38)))),"")</f>
        <v>13346</v>
      </c>
      <c r="DS38" s="59">
        <f>+IFERROR((IF(ISTEXT(DS$5)=FALSE,(INDEX(FRED!$1:$1048576,MATCH(US!DS$5,FRED!$A:$A,0),MATCH(US!$B38,FRED!$1:$1,0))),(SUM(DG38:DR38)))),"")</f>
        <v>17434</v>
      </c>
      <c r="DT38" s="59">
        <f>+IFERROR((IF(ISTEXT(DT$5)=FALSE,(INDEX(FRED!$1:$1048576,MATCH(US!DT$5,FRED!$A:$A,0),MATCH(US!$B38,FRED!$1:$1,0))),(SUM(DH38:DS38)))),"")</f>
        <v>16617</v>
      </c>
      <c r="DU38" s="59">
        <f>+IFERROR((IF(ISTEXT(DU$5)=FALSE,(INDEX(FRED!$1:$1048576,MATCH(US!DU$5,FRED!$A:$A,0),MATCH(US!$B38,FRED!$1:$1,0))),(SUM(DI38:DT38)))),"")</f>
        <v>13807</v>
      </c>
      <c r="DV38" s="59">
        <f>+IFERROR((IF(ISTEXT(DV$5)=FALSE,(INDEX(FRED!$1:$1048576,MATCH(US!DV$5,FRED!$A:$A,0),MATCH(US!$B38,FRED!$1:$1,0))),(SUM(DJ38:DU38)))),"")</f>
        <v>13526</v>
      </c>
      <c r="DW38" s="59">
        <f>+IFERROR((IF(ISTEXT(DW$5)=FALSE,(INDEX(FRED!$1:$1048576,MATCH(US!DW$5,FRED!$A:$A,0),MATCH(US!$B38,FRED!$1:$1,0))),(SUM(DK38:DV38)))),"")</f>
        <v>13371</v>
      </c>
      <c r="DX38" s="59">
        <f>+IFERROR((IF(ISTEXT(DX$5)=FALSE,(INDEX(FRED!$1:$1048576,MATCH(US!DX$5,FRED!$A:$A,0),MATCH(US!$B38,FRED!$1:$1,0))),(SUM(DL38:DW38)))),"")</f>
        <v>12654</v>
      </c>
      <c r="DY38" s="59">
        <f>+IFERROR((IF(ISTEXT(DY$5)=FALSE,(INDEX(FRED!$1:$1048576,MATCH(US!DY$5,FRED!$A:$A,0),MATCH(US!$B38,FRED!$1:$1,0))),(SUM(DM38:DX38)))),"")</f>
        <v>11569</v>
      </c>
      <c r="DZ38" s="59">
        <f>+IFERROR((IF(ISTEXT(DZ$5)=FALSE,(INDEX(FRED!$1:$1048576,MATCH(US!DZ$5,FRED!$A:$A,0),MATCH(US!$B38,FRED!$1:$1,0))),(SUM(DN38:DY38)))),"")</f>
        <v>9932</v>
      </c>
      <c r="EA38" s="59">
        <f>+IFERROR((IF(ISTEXT(EA$5)=FALSE,(INDEX(FRED!$1:$1048576,MATCH(US!EA$5,FRED!$A:$A,0),MATCH(US!$B38,FRED!$1:$1,0))),(SUM(DO38:DZ38)))),"")</f>
        <v>10020</v>
      </c>
      <c r="EB38" s="59">
        <f>+IFERROR((IF(ISTEXT(EB$5)=FALSE,(INDEX(FRED!$1:$1048576,MATCH(US!EB$5,FRED!$A:$A,0),MATCH(US!$B38,FRED!$1:$1,0))),(SUM(DP38:EA38)))),"")</f>
        <v>10016</v>
      </c>
      <c r="EC38" s="60">
        <f>+IFERROR((IF(ISTEXT(EC$5)=FALSE,(INDEX(FRED!$1:$1048576,MATCH(US!EC$5,FRED!$A:$A,0),MATCH(US!$B38,FRED!$1:$1,0))),(SUM(DQ38:EB38)))),"")</f>
        <v>153275</v>
      </c>
      <c r="ED38" s="59">
        <f>+IFERROR((IF(ISTEXT(ED$5)=FALSE,(INDEX(FRED!$1:$1048576,MATCH(US!ED$5,FRED!$A:$A,0),MATCH(US!$B38,FRED!$1:$1,0))),(SUM(DR38:EC38)))),"")</f>
        <v>10252</v>
      </c>
      <c r="EE38" s="59">
        <f>+IFERROR((IF(ISTEXT(EE$5)=FALSE,(INDEX(FRED!$1:$1048576,MATCH(US!EE$5,FRED!$A:$A,0),MATCH(US!$B38,FRED!$1:$1,0))),(SUM(DS38:ED38)))),"")</f>
        <v>9222</v>
      </c>
      <c r="EF38" s="59">
        <f>+IFERROR((IF(ISTEXT(EF$5)=FALSE,(INDEX(FRED!$1:$1048576,MATCH(US!EF$5,FRED!$A:$A,0),MATCH(US!$B38,FRED!$1:$1,0))),(SUM(DT38:EE38)))),"")</f>
        <v>11260</v>
      </c>
      <c r="EG38" s="59">
        <f>+IFERROR((IF(ISTEXT(EG$5)=FALSE,(INDEX(FRED!$1:$1048576,MATCH(US!EG$5,FRED!$A:$A,0),MATCH(US!$B38,FRED!$1:$1,0))),(SUM(DU38:EF38)))),"")</f>
        <v>11952</v>
      </c>
      <c r="EH38" s="59">
        <f>+IFERROR((IF(ISTEXT(EH$5)=FALSE,(INDEX(FRED!$1:$1048576,MATCH(US!EH$5,FRED!$A:$A,0),MATCH(US!$B38,FRED!$1:$1,0))),(SUM(DV38:EG38)))),"")</f>
        <v>10088</v>
      </c>
      <c r="EI38" s="59">
        <f>+IFERROR((IF(ISTEXT(EI$5)=FALSE,(INDEX(FRED!$1:$1048576,MATCH(US!EI$5,FRED!$A:$A,0),MATCH(US!$B38,FRED!$1:$1,0))),(SUM(DW38:EH38)))),"")</f>
        <v>11645</v>
      </c>
      <c r="EJ38" s="59">
        <f>+IFERROR((IF(ISTEXT(EJ$5)=FALSE,(INDEX(FRED!$1:$1048576,MATCH(US!EJ$5,FRED!$A:$A,0),MATCH(US!$B38,FRED!$1:$1,0))),(SUM(DX38:EI38)))),"")</f>
        <v>12124</v>
      </c>
      <c r="EK38" s="59">
        <f>+IFERROR((IF(ISTEXT(EK$5)=FALSE,(INDEX(FRED!$1:$1048576,MATCH(US!EK$5,FRED!$A:$A,0),MATCH(US!$B38,FRED!$1:$1,0))),(SUM(DY38:EJ38)))),"")</f>
        <v>12477</v>
      </c>
      <c r="EL38" s="59">
        <f>+IFERROR((IF(ISTEXT(EL$5)=FALSE,(INDEX(FRED!$1:$1048576,MATCH(US!EL$5,FRED!$A:$A,0),MATCH(US!$B38,FRED!$1:$1,0))),(SUM(DZ38:EK38)))),"")</f>
        <v>12932</v>
      </c>
      <c r="EM38" s="59">
        <f>+IFERROR((IF(ISTEXT(EM$5)=FALSE,(INDEX(FRED!$1:$1048576,MATCH(US!EM$5,FRED!$A:$A,0),MATCH(US!$B38,FRED!$1:$1,0))),(SUM(EA38:EL38)))),"")</f>
        <v>13640</v>
      </c>
      <c r="EN38" s="59">
        <f>+IFERROR((IF(ISTEXT(EN$5)=FALSE,(INDEX(FRED!$1:$1048576,MATCH(US!EN$5,FRED!$A:$A,0),MATCH(US!$B38,FRED!$1:$1,0))),(SUM(EB38:EM38)))),"")</f>
        <v>12601</v>
      </c>
      <c r="EO38" s="59">
        <f>+IFERROR((IF(ISTEXT(EO$5)=FALSE,(INDEX(FRED!$1:$1048576,MATCH(US!EO$5,FRED!$A:$A,0),MATCH(US!$B38,FRED!$1:$1,0))),(SUM(EC38:EN38)))),"")</f>
        <v>13030</v>
      </c>
      <c r="EP38" s="60">
        <f>+IFERROR((IF(ISTEXT(EP$5)=FALSE,(INDEX(FRED!$1:$1048576,MATCH(US!EP$5,FRED!$A:$A,0),MATCH(US!$B38,FRED!$1:$1,0))),(SUM(ED38:EO38)))),"")</f>
        <v>141223</v>
      </c>
      <c r="EQ38" s="59">
        <f>+IFERROR((IF(ISTEXT(EQ$5)=FALSE,(INDEX(FRED!$1:$1048576,MATCH(US!EQ$5,FRED!$A:$A,0),MATCH(US!$B38,FRED!$1:$1,0))),(SUM(EE38:EP38)))),"")</f>
        <v>11659</v>
      </c>
      <c r="ER38" s="59">
        <f>+IFERROR((IF(ISTEXT(ER$5)=FALSE,(INDEX(FRED!$1:$1048576,MATCH(US!ER$5,FRED!$A:$A,0),MATCH(US!$B38,FRED!$1:$1,0))),(SUM(EF38:EQ38)))),"")</f>
        <v>11661</v>
      </c>
      <c r="ES38" s="59">
        <f>+IFERROR((IF(ISTEXT(ES$5)=FALSE,(INDEX(FRED!$1:$1048576,MATCH(US!ES$5,FRED!$A:$A,0),MATCH(US!$B38,FRED!$1:$1,0))),(SUM(EG38:ER38)))),"")</f>
        <v>11196</v>
      </c>
      <c r="ET38" s="59">
        <f>+IFERROR((IF(ISTEXT(ET$5)=FALSE,(INDEX(FRED!$1:$1048576,MATCH(US!ET$5,FRED!$A:$A,0),MATCH(US!$B38,FRED!$1:$1,0))),(SUM(EH38:ES38)))),"")</f>
        <v>11964</v>
      </c>
      <c r="EU38" s="59">
        <f>+IFERROR((IF(ISTEXT(EU$5)=FALSE,(INDEX(FRED!$1:$1048576,MATCH(US!EU$5,FRED!$A:$A,0),MATCH(US!$B38,FRED!$1:$1,0))),(SUM(EI38:ET38)))),"")</f>
        <v>10523</v>
      </c>
      <c r="EV38" s="59">
        <f>+IFERROR((IF(ISTEXT(EV$5)=FALSE,(INDEX(FRED!$1:$1048576,MATCH(US!EV$5,FRED!$A:$A,0),MATCH(US!$B38,FRED!$1:$1,0))),(SUM(EJ38:EU38)))),"")</f>
        <v>11751</v>
      </c>
      <c r="EW38" s="59">
        <f>+IFERROR((IF(ISTEXT(EW$5)=FALSE,(INDEX(FRED!$1:$1048576,MATCH(US!EW$5,FRED!$A:$A,0),MATCH(US!$B38,FRED!$1:$1,0))),(SUM(EK38:EV38)))),"")</f>
        <v>10629</v>
      </c>
      <c r="EX38" s="59">
        <f>+IFERROR((IF(ISTEXT(EX$5)=FALSE,(INDEX(FRED!$1:$1048576,MATCH(US!EX$5,FRED!$A:$A,0),MATCH(US!$B38,FRED!$1:$1,0))),(SUM(EL38:EW38)))),"")</f>
        <v>10608</v>
      </c>
      <c r="EY38" s="59">
        <f>+IFERROR((IF(ISTEXT(EY$5)=FALSE,(INDEX(FRED!$1:$1048576,MATCH(US!EY$5,FRED!$A:$A,0),MATCH(US!$B38,FRED!$1:$1,0))),(SUM(EM38:EX38)))),"")</f>
        <v>9795</v>
      </c>
      <c r="EZ38" s="59">
        <f>+IFERROR((IF(ISTEXT(EZ$5)=FALSE,(INDEX(FRED!$1:$1048576,MATCH(US!EZ$5,FRED!$A:$A,0),MATCH(US!$B38,FRED!$1:$1,0))),(SUM(EN38:EY38)))),"")</f>
        <v>9630</v>
      </c>
      <c r="FA38" s="59">
        <f>+IFERROR((IF(ISTEXT(FA$5)=FALSE,(INDEX(FRED!$1:$1048576,MATCH(US!FA$5,FRED!$A:$A,0),MATCH(US!$B38,FRED!$1:$1,0))),(SUM(EO38:EZ38)))),"")</f>
        <v>10782</v>
      </c>
      <c r="FB38" s="59">
        <f>+IFERROR((IF(ISTEXT(FB$5)=FALSE,(INDEX(FRED!$1:$1048576,MATCH(US!FB$5,FRED!$A:$A,0),MATCH(US!$B38,FRED!$1:$1,0))),(SUM(EP38:FA38)))),"")</f>
        <v>10962</v>
      </c>
      <c r="FC38" s="60">
        <f>+IFERROR((IF(ISTEXT(FC$5)=FALSE,(INDEX(FRED!$1:$1048576,MATCH(US!FC$5,FRED!$A:$A,0),MATCH(US!$B38,FRED!$1:$1,0))),(SUM(EQ38:FB38)))),"")</f>
        <v>131160</v>
      </c>
      <c r="FD38" s="59">
        <f>+IFERROR((IF(ISTEXT(FD$5)=FALSE,(INDEX(FRED!$1:$1048576,MATCH(US!FD$5,FRED!$A:$A,0),MATCH(US!$B38,FRED!$1:$1,0))),(SUM(ER38:FC38)))),"")</f>
        <v>10029</v>
      </c>
      <c r="FE38" s="59">
        <f>+IFERROR((IF(ISTEXT(FE$5)=FALSE,(INDEX(FRED!$1:$1048576,MATCH(US!FE$5,FRED!$A:$A,0),MATCH(US!$B38,FRED!$1:$1,0))),(SUM(ES38:FD38)))),"")</f>
        <v>10571</v>
      </c>
      <c r="FF38" s="59">
        <f>+IFERROR((IF(ISTEXT(FF$5)=FALSE,(INDEX(FRED!$1:$1048576,MATCH(US!FF$5,FRED!$A:$A,0),MATCH(US!$B38,FRED!$1:$1,0))),(SUM(ET38:FE38)))),"")</f>
        <v>9664</v>
      </c>
      <c r="FG38" s="59">
        <f>+IFERROR((IF(ISTEXT(FG$5)=FALSE,(INDEX(FRED!$1:$1048576,MATCH(US!FG$5,FRED!$A:$A,0),MATCH(US!$B38,FRED!$1:$1,0))),(SUM(EU38:FF38)))),"")</f>
        <v>9898</v>
      </c>
      <c r="FH38" s="59">
        <f>+IFERROR((IF(ISTEXT(FH$5)=FALSE,(INDEX(FRED!$1:$1048576,MATCH(US!FH$5,FRED!$A:$A,0),MATCH(US!$B38,FRED!$1:$1,0))),(SUM(EV38:FG38)))),"")</f>
        <v>11048</v>
      </c>
      <c r="FI38" s="59">
        <f>+IFERROR((IF(ISTEXT(FI$5)=FALSE,(INDEX(FRED!$1:$1048576,MATCH(US!FI$5,FRED!$A:$A,0),MATCH(US!$B38,FRED!$1:$1,0))),(SUM(EW38:FH38)))),"")</f>
        <v>10641</v>
      </c>
      <c r="FJ38" s="59">
        <f>+IFERROR((IF(ISTEXT(FJ$5)=FALSE,(INDEX(FRED!$1:$1048576,MATCH(US!FJ$5,FRED!$A:$A,0),MATCH(US!$B38,FRED!$1:$1,0))),(SUM(EX38:FI38)))),"")</f>
        <v>10496</v>
      </c>
      <c r="FK38" s="59">
        <f>+IFERROR((IF(ISTEXT(FK$5)=FALSE,(INDEX(FRED!$1:$1048576,MATCH(US!FK$5,FRED!$A:$A,0),MATCH(US!$B38,FRED!$1:$1,0))),(SUM(EY38:FJ38)))),"")</f>
        <v>12036</v>
      </c>
      <c r="FL38" s="59">
        <f>+IFERROR((IF(ISTEXT(FL$5)=FALSE,(INDEX(FRED!$1:$1048576,MATCH(US!FL$5,FRED!$A:$A,0),MATCH(US!$B38,FRED!$1:$1,0))),(SUM(EZ38:FK38)))),"")</f>
        <v>12283</v>
      </c>
      <c r="FM38" s="59">
        <f>+IFERROR((IF(ISTEXT(FM$5)=FALSE,(INDEX(FRED!$1:$1048576,MATCH(US!FM$5,FRED!$A:$A,0),MATCH(US!$B38,FRED!$1:$1,0))),(SUM(FA38:FL38)))),"")</f>
        <v>12669</v>
      </c>
      <c r="FN38" s="59">
        <f>+IFERROR((IF(ISTEXT(FN$5)=FALSE,(INDEX(FRED!$1:$1048576,MATCH(US!FN$5,FRED!$A:$A,0),MATCH(US!$B38,FRED!$1:$1,0))),(SUM(FB38:FM38)))),"")</f>
        <v>12243</v>
      </c>
      <c r="FO38" s="59">
        <f>+IFERROR((IF(ISTEXT(FO$5)=FALSE,(INDEX(FRED!$1:$1048576,MATCH(US!FO$5,FRED!$A:$A,0),MATCH(US!$B38,FRED!$1:$1,0))),(SUM(FC38:FN38)))),"")</f>
        <v>10225</v>
      </c>
      <c r="FP38" s="60">
        <f>+IFERROR((IF(ISTEXT(FP$5)=FALSE,(INDEX(FRED!$1:$1048576,MATCH(US!FP$5,FRED!$A:$A,0),MATCH(US!$B38,FRED!$1:$1,0))),(SUM(FD38:FO38)))),"")</f>
        <v>131803</v>
      </c>
      <c r="FQ38" s="59">
        <f>+IFERROR((IF(ISTEXT(FQ$5)=FALSE,(INDEX(FRED!$1:$1048576,MATCH(US!FQ$5,FRED!$A:$A,0),MATCH(US!$B38,FRED!$1:$1,0))),(SUM(FE38:FP38)))),"")</f>
        <v>10228</v>
      </c>
      <c r="FR38" s="59">
        <f>+IFERROR((IF(ISTEXT(FR$5)=FALSE,(INDEX(FRED!$1:$1048576,MATCH(US!FR$5,FRED!$A:$A,0),MATCH(US!$B38,FRED!$1:$1,0))),(SUM(FF38:FQ38)))),"")</f>
        <v>12233</v>
      </c>
      <c r="FS38" s="59">
        <f>+IFERROR((IF(ISTEXT(FS$5)=FALSE,(INDEX(FRED!$1:$1048576,MATCH(US!FS$5,FRED!$A:$A,0),MATCH(US!$B38,FRED!$1:$1,0))),(SUM(FG38:FR38)))),"")</f>
        <v>11970</v>
      </c>
      <c r="FT38" s="59">
        <f>+IFERROR((IF(ISTEXT(FT$5)=FALSE,(INDEX(FRED!$1:$1048576,MATCH(US!FT$5,FRED!$A:$A,0),MATCH(US!$B38,FRED!$1:$1,0))),(SUM(FH38:FS38)))),"")</f>
        <v>11410</v>
      </c>
      <c r="FU38" s="59">
        <f>+IFERROR((IF(ISTEXT(FU$5)=FALSE,(INDEX(FRED!$1:$1048576,MATCH(US!FU$5,FRED!$A:$A,0),MATCH(US!$B38,FRED!$1:$1,0))),(SUM(FI38:FT38)))),"")</f>
        <v>11418</v>
      </c>
      <c r="FV38" s="59">
        <f>+IFERROR((IF(ISTEXT(FV$5)=FALSE,(INDEX(FRED!$1:$1048576,MATCH(US!FV$5,FRED!$A:$A,0),MATCH(US!$B38,FRED!$1:$1,0))),(SUM(FJ38:FU38)))),"")</f>
        <v>13477</v>
      </c>
      <c r="FW38" s="59">
        <f>+IFERROR((IF(ISTEXT(FW$5)=FALSE,(INDEX(FRED!$1:$1048576,MATCH(US!FW$5,FRED!$A:$A,0),MATCH(US!$B38,FRED!$1:$1,0))),(SUM(FK38:FV38)))),"")</f>
        <v>11833</v>
      </c>
      <c r="FX38" s="59">
        <f>+IFERROR((IF(ISTEXT(FX$5)=FALSE,(INDEX(FRED!$1:$1048576,MATCH(US!FX$5,FRED!$A:$A,0),MATCH(US!$B38,FRED!$1:$1,0))),(SUM(FL38:FW38)))),"")</f>
        <v>11200</v>
      </c>
      <c r="FY38" s="59">
        <f>+IFERROR((IF(ISTEXT(FY$5)=FALSE,(INDEX(FRED!$1:$1048576,MATCH(US!FY$5,FRED!$A:$A,0),MATCH(US!$B38,FRED!$1:$1,0))),(SUM(FM38:FX38)))),"")</f>
        <v>11232</v>
      </c>
      <c r="FZ38" s="59">
        <f>+IFERROR((IF(ISTEXT(FZ$5)=FALSE,(INDEX(FRED!$1:$1048576,MATCH(US!FZ$5,FRED!$A:$A,0),MATCH(US!$B38,FRED!$1:$1,0))),(SUM(FN38:FY38)))),"")</f>
        <v>11917</v>
      </c>
      <c r="GA38" s="59">
        <f>+IFERROR((IF(ISTEXT(GA$5)=FALSE,(INDEX(FRED!$1:$1048576,MATCH(US!GA$5,FRED!$A:$A,0),MATCH(US!$B38,FRED!$1:$1,0))),(SUM(FO38:FZ38)))),"")</f>
        <v>13111</v>
      </c>
      <c r="GB38" s="59">
        <f>+IFERROR((IF(ISTEXT(GB$5)=FALSE,(INDEX(FRED!$1:$1048576,MATCH(US!GB$5,FRED!$A:$A,0),MATCH(US!$B38,FRED!$1:$1,0))),(SUM(FP38:GA38)))),"")</f>
        <v>14340</v>
      </c>
      <c r="GC38" s="60">
        <f>+IFERROR((IF(ISTEXT(GC$5)=FALSE,(INDEX(FRED!$1:$1048576,MATCH(US!GC$5,FRED!$A:$A,0),MATCH(US!$B38,FRED!$1:$1,0))),(SUM(FQ38:GB38)))),"")</f>
        <v>144369</v>
      </c>
      <c r="GD38" s="59">
        <f>+IFERROR((IF(ISTEXT(GD$5)=FALSE,(INDEX(FRED!$1:$1048576,MATCH(US!GD$5,FRED!$A:$A,0),MATCH(US!$B38,FRED!$1:$1,0))),(SUM(FR38:GC38)))),"")</f>
        <v>13632</v>
      </c>
      <c r="GE38" s="59">
        <f>+IFERROR((IF(ISTEXT(GE$5)=FALSE,(INDEX(FRED!$1:$1048576,MATCH(US!GE$5,FRED!$A:$A,0),MATCH(US!$B38,FRED!$1:$1,0))),(SUM(FS38:GD38)))),"")</f>
        <v>12236</v>
      </c>
      <c r="GF38" s="59">
        <f>+IFERROR((IF(ISTEXT(GF$5)=FALSE,(INDEX(FRED!$1:$1048576,MATCH(US!GF$5,FRED!$A:$A,0),MATCH(US!$B38,FRED!$1:$1,0))),(SUM(FT38:GE38)))),"")</f>
        <v>11927</v>
      </c>
      <c r="GG38" s="59">
        <f>+IFERROR((IF(ISTEXT(GG$5)=FALSE,(INDEX(FRED!$1:$1048576,MATCH(US!GG$5,FRED!$A:$A,0),MATCH(US!$B38,FRED!$1:$1,0))),(SUM(FU38:GF38)))),"")</f>
        <v>12129</v>
      </c>
      <c r="GH38" s="59">
        <f>+IFERROR((IF(ISTEXT(GH$5)=FALSE,(INDEX(FRED!$1:$1048576,MATCH(US!GH$5,FRED!$A:$A,0),MATCH(US!$B38,FRED!$1:$1,0))),(SUM(FV38:GG38)))),"")</f>
        <v>10601</v>
      </c>
      <c r="GI38" s="59">
        <f>+IFERROR((IF(ISTEXT(GI$5)=FALSE,(INDEX(FRED!$1:$1048576,MATCH(US!GI$5,FRED!$A:$A,0),MATCH(US!$B38,FRED!$1:$1,0))),(SUM(FW38:GH38)))),"")</f>
        <v>11416</v>
      </c>
      <c r="GJ38" s="59">
        <f>+IFERROR((IF(ISTEXT(GJ$5)=FALSE,(INDEX(FRED!$1:$1048576,MATCH(US!GJ$5,FRED!$A:$A,0),MATCH(US!$B38,FRED!$1:$1,0))),(SUM(FX38:GI38)))),"")</f>
        <v>14744</v>
      </c>
      <c r="GK38" s="59">
        <f>+IFERROR((IF(ISTEXT(GK$5)=FALSE,(INDEX(FRED!$1:$1048576,MATCH(US!GK$5,FRED!$A:$A,0),MATCH(US!$B38,FRED!$1:$1,0))),(SUM(FY38:GJ38)))),"")</f>
        <v>11697</v>
      </c>
      <c r="GL38" s="59">
        <f>+IFERROR((IF(ISTEXT(GL$5)=FALSE,(INDEX(FRED!$1:$1048576,MATCH(US!GL$5,FRED!$A:$A,0),MATCH(US!$B38,FRED!$1:$1,0))),(SUM(FZ38:GK38)))),"")</f>
        <v>10328</v>
      </c>
      <c r="GM38" s="59">
        <f>+IFERROR((IF(ISTEXT(GM$5)=FALSE,(INDEX(FRED!$1:$1048576,MATCH(US!GM$5,FRED!$A:$A,0),MATCH(US!$B38,FRED!$1:$1,0))),(SUM(GA38:GL38)))),"")</f>
        <v>12852</v>
      </c>
      <c r="GN38" s="59">
        <f>+IFERROR((IF(ISTEXT(GN$5)=FALSE,(INDEX(FRED!$1:$1048576,MATCH(US!GN$5,FRED!$A:$A,0),MATCH(US!$B38,FRED!$1:$1,0))),(SUM(GB38:GM38)))),"")</f>
        <v>9422</v>
      </c>
      <c r="GO38" s="59">
        <f>+IFERROR((IF(ISTEXT(GO$5)=FALSE,(INDEX(FRED!$1:$1048576,MATCH(US!GO$5,FRED!$A:$A,0),MATCH(US!$B38,FRED!$1:$1,0))),(SUM(GC38:GN38)))),"")</f>
        <v>11916</v>
      </c>
      <c r="GP38" s="60">
        <f>+IFERROR((IF(ISTEXT(GP$5)=FALSE,(INDEX(FRED!$1:$1048576,MATCH(US!GP$5,FRED!$A:$A,0),MATCH(US!$B38,FRED!$1:$1,0))),(SUM(GD38:GO38)))),"")</f>
        <v>142900</v>
      </c>
      <c r="GQ38" s="59">
        <f>+IFERROR((IF(ISTEXT(GQ$5)=FALSE,(INDEX(FRED!$1:$1048576,MATCH(US!GQ$5,FRED!$A:$A,0),MATCH(US!$B38,FRED!$1:$1,0))),(SUM(GE38:GP38)))),"")</f>
        <v>12537</v>
      </c>
      <c r="GR38" s="59">
        <f>+IFERROR((IF(ISTEXT(GR$5)=FALSE,(INDEX(FRED!$1:$1048576,MATCH(US!GR$5,FRED!$A:$A,0),MATCH(US!$B38,FRED!$1:$1,0))),(SUM(GF38:GQ38)))),"")</f>
        <v>11883</v>
      </c>
      <c r="GS38" s="59">
        <f>+IFERROR((IF(ISTEXT(GS$5)=FALSE,(INDEX(FRED!$1:$1048576,MATCH(US!GS$5,FRED!$A:$A,0),MATCH(US!$B38,FRED!$1:$1,0))),(SUM(GG38:GR38)))),"")</f>
        <v>13003</v>
      </c>
      <c r="GT38" s="59">
        <f>+IFERROR((IF(ISTEXT(GT$5)=FALSE,(INDEX(FRED!$1:$1048576,MATCH(US!GT$5,FRED!$A:$A,0),MATCH(US!$B38,FRED!$1:$1,0))),(SUM(GH38:GS38)))),"")</f>
        <v>12501</v>
      </c>
      <c r="GU38" s="59">
        <f>+IFERROR((IF(ISTEXT(GU$5)=FALSE,(INDEX(FRED!$1:$1048576,MATCH(US!GU$5,FRED!$A:$A,0),MATCH(US!$B38,FRED!$1:$1,0))),(SUM(GI38:GT38)))),"")</f>
        <v>11844</v>
      </c>
      <c r="GV38" s="59">
        <f>+IFERROR((IF(ISTEXT(GV$5)=FALSE,(INDEX(FRED!$1:$1048576,MATCH(US!GV$5,FRED!$A:$A,0),MATCH(US!$B38,FRED!$1:$1,0))),(SUM(GJ38:GU38)))),"")</f>
        <v>11045</v>
      </c>
      <c r="GW38" s="59">
        <f>+IFERROR((IF(ISTEXT(GW$5)=FALSE,(INDEX(FRED!$1:$1048576,MATCH(US!GW$5,FRED!$A:$A,0),MATCH(US!$B38,FRED!$1:$1,0))),(SUM(GK38:GV38)))),"")</f>
        <v>12409</v>
      </c>
      <c r="GX38" s="59">
        <f>+IFERROR((IF(ISTEXT(GX$5)=FALSE,(INDEX(FRED!$1:$1048576,MATCH(US!GX$5,FRED!$A:$A,0),MATCH(US!$B38,FRED!$1:$1,0))),(SUM(GL38:GW38)))),"")</f>
        <v>15412</v>
      </c>
      <c r="GY38" s="59">
        <f>+IFERROR((IF(ISTEXT(GY$5)=FALSE,(INDEX(FRED!$1:$1048576,MATCH(US!GY$5,FRED!$A:$A,0),MATCH(US!$B38,FRED!$1:$1,0))),(SUM(GM38:GX38)))),"")</f>
        <v>11772</v>
      </c>
      <c r="GZ38" s="59">
        <f>+IFERROR((IF(ISTEXT(GZ$5)=FALSE,(INDEX(FRED!$1:$1048576,MATCH(US!GZ$5,FRED!$A:$A,0),MATCH(US!$B38,FRED!$1:$1,0))),(SUM(GN38:GY38)))),"")</f>
        <v>10571</v>
      </c>
      <c r="HA38" s="59">
        <f>+IFERROR((IF(ISTEXT(HA$5)=FALSE,(INDEX(FRED!$1:$1048576,MATCH(US!HA$5,FRED!$A:$A,0),MATCH(US!$B38,FRED!$1:$1,0))),(SUM(GO38:GZ38)))),"")</f>
        <v>10542</v>
      </c>
      <c r="HB38" s="59">
        <f>+IFERROR((IF(ISTEXT(HB$5)=FALSE,(INDEX(FRED!$1:$1048576,MATCH(US!HB$5,FRED!$A:$A,0),MATCH(US!$B38,FRED!$1:$1,0))),(SUM(GP38:HA38)))),"")</f>
        <v>10137</v>
      </c>
      <c r="HC38" s="60">
        <f>+IFERROR((IF(ISTEXT(HC$5)=FALSE,(INDEX(FRED!$1:$1048576,MATCH(US!HC$5,FRED!$A:$A,0),MATCH(US!$B38,FRED!$1:$1,0))),(SUM(GQ38:HB38)))),"")</f>
        <v>143656</v>
      </c>
      <c r="HD38" s="59">
        <f>+IFERROR((IF(ISTEXT(HD$5)=FALSE,(INDEX(FRED!$1:$1048576,MATCH(US!HD$5,FRED!$A:$A,0),MATCH(US!$B38,FRED!$1:$1,0))),(SUM(GR38:HC38)))),"")</f>
        <v>11167</v>
      </c>
      <c r="HE38" s="59">
        <f>+IFERROR((IF(ISTEXT(HE$5)=FALSE,(INDEX(FRED!$1:$1048576,MATCH(US!HE$5,FRED!$A:$A,0),MATCH(US!$B38,FRED!$1:$1,0))),(SUM(GS38:HD38)))),"")</f>
        <v>12521</v>
      </c>
      <c r="HF38" s="59">
        <f>+IFERROR((IF(ISTEXT(HF$5)=FALSE,(INDEX(FRED!$1:$1048576,MATCH(US!HF$5,FRED!$A:$A,0),MATCH(US!$B38,FRED!$1:$1,0))),(SUM(GT38:HE38)))),"")</f>
        <v>10012</v>
      </c>
      <c r="HG38" s="59">
        <f>+IFERROR((IF(ISTEXT(HG$5)=FALSE,(INDEX(FRED!$1:$1048576,MATCH(US!HG$5,FRED!$A:$A,0),MATCH(US!$B38,FRED!$1:$1,0))),(SUM(GU38:HF38)))),"")</f>
        <v>10613</v>
      </c>
      <c r="HH38" s="59">
        <f>+IFERROR((IF(ISTEXT(HH$5)=FALSE,(INDEX(FRED!$1:$1048576,MATCH(US!HH$5,FRED!$A:$A,0),MATCH(US!$B38,FRED!$1:$1,0))),(SUM(GV38:HG38)))),"")</f>
        <v>11575</v>
      </c>
      <c r="HI38" s="59">
        <f>+IFERROR((IF(ISTEXT(HI$5)=FALSE,(INDEX(FRED!$1:$1048576,MATCH(US!HI$5,FRED!$A:$A,0),MATCH(US!$B38,FRED!$1:$1,0))),(SUM(GW38:HH38)))),"")</f>
        <v>12008</v>
      </c>
      <c r="HJ38" s="59">
        <f>+IFERROR((IF(ISTEXT(HJ$5)=FALSE,(INDEX(FRED!$1:$1048576,MATCH(US!HJ$5,FRED!$A:$A,0),MATCH(US!$B38,FRED!$1:$1,0))),(SUM(GX38:HI38)))),"")</f>
        <v>9654</v>
      </c>
      <c r="HK38" s="59">
        <f>+IFERROR((IF(ISTEXT(HK$5)=FALSE,(INDEX(FRED!$1:$1048576,MATCH(US!HK$5,FRED!$A:$A,0),MATCH(US!$B38,FRED!$1:$1,0))),(SUM(GY38:HJ38)))),"")</f>
        <v>8449</v>
      </c>
      <c r="HL38" s="59">
        <f>+IFERROR((IF(ISTEXT(HL$5)=FALSE,(INDEX(FRED!$1:$1048576,MATCH(US!HL$5,FRED!$A:$A,0),MATCH(US!$B38,FRED!$1:$1,0))),(SUM(GZ38:HK38)))),"")</f>
        <v>8499</v>
      </c>
      <c r="HM38" s="59">
        <f>+IFERROR((IF(ISTEXT(HM$5)=FALSE,(INDEX(FRED!$1:$1048576,MATCH(US!HM$5,FRED!$A:$A,0),MATCH(US!$B38,FRED!$1:$1,0))),(SUM(HA38:HL38)))),"")</f>
        <v>8124</v>
      </c>
      <c r="HN38" s="59">
        <f>+IFERROR((IF(ISTEXT(HN$5)=FALSE,(INDEX(FRED!$1:$1048576,MATCH(US!HN$5,FRED!$A:$A,0),MATCH(US!$B38,FRED!$1:$1,0))),(SUM(HB38:HM38)))),"")</f>
        <v>7539</v>
      </c>
      <c r="HO38" s="59">
        <f>+IFERROR((IF(ISTEXT(HO$5)=FALSE,(INDEX(FRED!$1:$1048576,MATCH(US!HO$5,FRED!$A:$A,0),MATCH(US!$B38,FRED!$1:$1,0))),(SUM(HC38:HN38)))),"")</f>
        <v>7625</v>
      </c>
      <c r="HP38" s="60">
        <f>+IFERROR((IF(ISTEXT(HP$5)=FALSE,(INDEX(FRED!$1:$1048576,MATCH(US!HP$5,FRED!$A:$A,0),MATCH(US!$B38,FRED!$1:$1,0))),(SUM(HD38:HO38)))),"")</f>
        <v>117786</v>
      </c>
      <c r="HQ38" s="59">
        <f>+IFERROR((IF(ISTEXT(HQ$5)=FALSE,(INDEX(FRED!$1:$1048576,MATCH(US!HQ$5,FRED!$A:$A,0),MATCH(US!$B38,FRED!$1:$1,0))),(SUM(HE38:HP38)))),"")</f>
        <v>6901</v>
      </c>
      <c r="HR38" s="59">
        <f>+IFERROR((IF(ISTEXT(HR$5)=FALSE,(INDEX(FRED!$1:$1048576,MATCH(US!HR$5,FRED!$A:$A,0),MATCH(US!$B38,FRED!$1:$1,0))),(SUM(HF38:HQ38)))),"")</f>
        <v>6729</v>
      </c>
      <c r="HS38" s="59">
        <f>+IFERROR((IF(ISTEXT(HS$5)=FALSE,(INDEX(FRED!$1:$1048576,MATCH(US!HS$5,FRED!$A:$A,0),MATCH(US!$B38,FRED!$1:$1,0))),(SUM(HG38:HR38)))),"")</f>
        <v>6549</v>
      </c>
      <c r="HT38" s="59">
        <f>+IFERROR((IF(ISTEXT(HT$5)=FALSE,(INDEX(FRED!$1:$1048576,MATCH(US!HT$5,FRED!$A:$A,0),MATCH(US!$B38,FRED!$1:$1,0))),(SUM(HH38:HS38)))),"")</f>
        <v>4955</v>
      </c>
      <c r="HU38" s="59">
        <f>+IFERROR((IF(ISTEXT(HU$5)=FALSE,(INDEX(FRED!$1:$1048576,MATCH(US!HU$5,FRED!$A:$A,0),MATCH(US!$B38,FRED!$1:$1,0))),(SUM(HI38:HT38)))),"")</f>
        <v>5978</v>
      </c>
      <c r="HV38" s="59">
        <f>+IFERROR((IF(ISTEXT(HV$5)=FALSE,(INDEX(FRED!$1:$1048576,MATCH(US!HV$5,FRED!$A:$A,0),MATCH(US!$B38,FRED!$1:$1,0))),(SUM(HJ38:HU38)))),"")</f>
        <v>5927</v>
      </c>
      <c r="HW38" s="59">
        <f>+IFERROR((IF(ISTEXT(HW$5)=FALSE,(INDEX(FRED!$1:$1048576,MATCH(US!HW$5,FRED!$A:$A,0),MATCH(US!$B38,FRED!$1:$1,0))),(SUM(HK38:HV38)))),"")</f>
        <v>5722</v>
      </c>
      <c r="HX38" s="59">
        <f>+IFERROR((IF(ISTEXT(HX$5)=FALSE,(INDEX(FRED!$1:$1048576,MATCH(US!HX$5,FRED!$A:$A,0),MATCH(US!$B38,FRED!$1:$1,0))),(SUM(HL38:HW38)))),"")</f>
        <v>5764</v>
      </c>
      <c r="HY38" s="59">
        <f>+IFERROR((IF(ISTEXT(HY$5)=FALSE,(INDEX(FRED!$1:$1048576,MATCH(US!HY$5,FRED!$A:$A,0),MATCH(US!$B38,FRED!$1:$1,0))),(SUM(HM38:HX38)))),"")</f>
        <v>6847</v>
      </c>
      <c r="HZ38" s="59">
        <f>+IFERROR((IF(ISTEXT(HZ$5)=FALSE,(INDEX(FRED!$1:$1048576,MATCH(US!HZ$5,FRED!$A:$A,0),MATCH(US!$B38,FRED!$1:$1,0))),(SUM(HN38:HY38)))),"")</f>
        <v>5782</v>
      </c>
      <c r="IA38" s="59">
        <f>+IFERROR((IF(ISTEXT(IA$5)=FALSE,(INDEX(FRED!$1:$1048576,MATCH(US!IA$5,FRED!$A:$A,0),MATCH(US!$B38,FRED!$1:$1,0))),(SUM(HO38:HZ38)))),"")</f>
        <v>7234</v>
      </c>
      <c r="IB38" s="59">
        <f>+IFERROR((IF(ISTEXT(IB$5)=FALSE,(INDEX(FRED!$1:$1048576,MATCH(US!IB$5,FRED!$A:$A,0),MATCH(US!$B38,FRED!$1:$1,0))),(SUM(HP38:IA38)))),"")</f>
        <v>6115</v>
      </c>
      <c r="IC38" s="60">
        <f>+IFERROR((IF(ISTEXT(IC$5)=FALSE,(INDEX(FRED!$1:$1048576,MATCH(US!IC$5,FRED!$A:$A,0),MATCH(US!$B38,FRED!$1:$1,0))),(SUM(HQ38:IB38)))),"")</f>
        <v>74503</v>
      </c>
      <c r="ID38" s="59">
        <f>+IFERROR((IF(ISTEXT(ID$5)=FALSE,(INDEX(FRED!$1:$1048576,MATCH(US!ID$5,FRED!$A:$A,0),MATCH(US!$B38,FRED!$1:$1,0))),(SUM(HR38:IC38)))),"")</f>
        <v>4672</v>
      </c>
      <c r="IE38" s="59">
        <f>+IFERROR((IF(ISTEXT(IE$5)=FALSE,(INDEX(FRED!$1:$1048576,MATCH(US!IE$5,FRED!$A:$A,0),MATCH(US!$B38,FRED!$1:$1,0))),(SUM(HS38:ID38)))),"")</f>
        <v>4819</v>
      </c>
      <c r="IF38" s="59">
        <f>+IFERROR((IF(ISTEXT(IF$5)=FALSE,(INDEX(FRED!$1:$1048576,MATCH(US!IF$5,FRED!$A:$A,0),MATCH(US!$B38,FRED!$1:$1,0))),(SUM(HT38:IE38)))),"")</f>
        <v>5467</v>
      </c>
      <c r="IG38" s="59">
        <f>+IFERROR((IF(ISTEXT(IG$5)=FALSE,(INDEX(FRED!$1:$1048576,MATCH(US!IG$5,FRED!$A:$A,0),MATCH(US!$B38,FRED!$1:$1,0))),(SUM(HU38:IF38)))),"")</f>
        <v>5214</v>
      </c>
      <c r="IH38" s="59">
        <f>+IFERROR((IF(ISTEXT(IH$5)=FALSE,(INDEX(FRED!$1:$1048576,MATCH(US!IH$5,FRED!$A:$A,0),MATCH(US!$B38,FRED!$1:$1,0))),(SUM(HV38:IG38)))),"")</f>
        <v>5532</v>
      </c>
      <c r="II38" s="59">
        <f>+IFERROR((IF(ISTEXT(II$5)=FALSE,(INDEX(FRED!$1:$1048576,MATCH(US!II$5,FRED!$A:$A,0),MATCH(US!$B38,FRED!$1:$1,0))),(SUM(HW38:IH38)))),"")</f>
        <v>5360</v>
      </c>
      <c r="IJ38" s="59">
        <f>+IFERROR((IF(ISTEXT(IJ$5)=FALSE,(INDEX(FRED!$1:$1048576,MATCH(US!IJ$5,FRED!$A:$A,0),MATCH(US!$B38,FRED!$1:$1,0))),(SUM(HX38:II38)))),"")</f>
        <v>5527</v>
      </c>
      <c r="IK38" s="59">
        <f>+IFERROR((IF(ISTEXT(IK$5)=FALSE,(INDEX(FRED!$1:$1048576,MATCH(US!IK$5,FRED!$A:$A,0),MATCH(US!$B38,FRED!$1:$1,0))),(SUM(HY38:IJ38)))),"")</f>
        <v>4994</v>
      </c>
      <c r="IL38" s="59">
        <f>+IFERROR((IF(ISTEXT(IL$5)=FALSE,(INDEX(FRED!$1:$1048576,MATCH(US!IL$5,FRED!$A:$A,0),MATCH(US!$B38,FRED!$1:$1,0))),(SUM(HZ38:IK38)))),"")</f>
        <v>4682</v>
      </c>
      <c r="IM38" s="59">
        <f>+IFERROR((IF(ISTEXT(IM$5)=FALSE,(INDEX(FRED!$1:$1048576,MATCH(US!IM$5,FRED!$A:$A,0),MATCH(US!$B38,FRED!$1:$1,0))),(SUM(IA38:IL38)))),"")</f>
        <v>5299</v>
      </c>
      <c r="IN38" s="59">
        <f>+IFERROR((IF(ISTEXT(IN$5)=FALSE,(INDEX(FRED!$1:$1048576,MATCH(US!IN$5,FRED!$A:$A,0),MATCH(US!$B38,FRED!$1:$1,0))),(SUM(IB38:IM38)))),"")</f>
        <v>5445</v>
      </c>
      <c r="IO38" s="59">
        <f>+IFERROR((IF(ISTEXT(IO$5)=FALSE,(INDEX(FRED!$1:$1048576,MATCH(US!IO$5,FRED!$A:$A,0),MATCH(US!$B38,FRED!$1:$1,0))),(SUM(IC38:IN38)))),"")</f>
        <v>5035</v>
      </c>
      <c r="IP38" s="60">
        <f>+IFERROR((IF(ISTEXT(IP$5)=FALSE,(INDEX(FRED!$1:$1048576,MATCH(US!IP$5,FRED!$A:$A,0),MATCH(US!$B38,FRED!$1:$1,0))),(SUM(ID38:IO38)))),"")</f>
        <v>62046</v>
      </c>
      <c r="IQ38" s="59">
        <f>+IFERROR((IF(ISTEXT(IQ$5)=FALSE,(INDEX(FRED!$1:$1048576,MATCH(US!IQ$5,FRED!$A:$A,0),MATCH(US!$B38,FRED!$1:$1,0))),(SUM(IE38:IP38)))),"")</f>
        <v>6413</v>
      </c>
      <c r="IR38" s="59">
        <f>+IFERROR((IF(ISTEXT(IR$5)=FALSE,(INDEX(FRED!$1:$1048576,MATCH(US!IR$5,FRED!$A:$A,0),MATCH(US!$B38,FRED!$1:$1,0))),(SUM(IF38:IQ38)))),"")</f>
        <v>6729</v>
      </c>
      <c r="IS38" s="59">
        <f>+IFERROR((IF(ISTEXT(IS$5)=FALSE,(INDEX(FRED!$1:$1048576,MATCH(US!IS$5,FRED!$A:$A,0),MATCH(US!$B38,FRED!$1:$1,0))),(SUM(IG38:IR38)))),"")</f>
        <v>5665</v>
      </c>
      <c r="IT38" s="59">
        <f>+IFERROR((IF(ISTEXT(IT$5)=FALSE,(INDEX(FRED!$1:$1048576,MATCH(US!IT$5,FRED!$A:$A,0),MATCH(US!$B38,FRED!$1:$1,0))),(SUM(IH38:IS38)))),"")</f>
        <v>7621</v>
      </c>
      <c r="IU38" s="59">
        <f>+IFERROR((IF(ISTEXT(IU$5)=FALSE,(INDEX(FRED!$1:$1048576,MATCH(US!IU$5,FRED!$A:$A,0),MATCH(US!$B38,FRED!$1:$1,0))),(SUM(II38:IT38)))),"")</f>
        <v>7335</v>
      </c>
      <c r="IV38" s="59">
        <f>+IFERROR((IF(ISTEXT(IV$5)=FALSE,(INDEX(FRED!$1:$1048576,MATCH(US!IV$5,FRED!$A:$A,0),MATCH(US!$B38,FRED!$1:$1,0))),(SUM(IJ38:IU38)))),"")</f>
        <v>6880</v>
      </c>
      <c r="IW38" s="59">
        <f>+IFERROR((IF(ISTEXT(IW$5)=FALSE,(INDEX(FRED!$1:$1048576,MATCH(US!IW$5,FRED!$A:$A,0),MATCH(US!$B38,FRED!$1:$1,0))),(SUM(IK38:IV38)))),"")</f>
        <v>7638</v>
      </c>
      <c r="IX38" s="59">
        <f>+IFERROR((IF(ISTEXT(IX$5)=FALSE,(INDEX(FRED!$1:$1048576,MATCH(US!IX$5,FRED!$A:$A,0),MATCH(US!$B38,FRED!$1:$1,0))),(SUM(IL38:IW38)))),"")</f>
        <v>8426</v>
      </c>
      <c r="IY38" s="59">
        <f>+IFERROR((IF(ISTEXT(IY$5)=FALSE,(INDEX(FRED!$1:$1048576,MATCH(US!IY$5,FRED!$A:$A,0),MATCH(US!$B38,FRED!$1:$1,0))),(SUM(IM38:IX38)))),"")</f>
        <v>8415</v>
      </c>
      <c r="IZ38" s="59">
        <f>+IFERROR((IF(ISTEXT(IZ$5)=FALSE,(INDEX(FRED!$1:$1048576,MATCH(US!IZ$5,FRED!$A:$A,0),MATCH(US!$B38,FRED!$1:$1,0))),(SUM(IN38:IY38)))),"")</f>
        <v>7911</v>
      </c>
      <c r="JA38" s="59">
        <f>+IFERROR((IF(ISTEXT(JA$5)=FALSE,(INDEX(FRED!$1:$1048576,MATCH(US!JA$5,FRED!$A:$A,0),MATCH(US!$B38,FRED!$1:$1,0))),(SUM(IO38:IZ38)))),"")</f>
        <v>8231</v>
      </c>
      <c r="JB38" s="59">
        <f>+IFERROR((IF(ISTEXT(JB$5)=FALSE,(INDEX(FRED!$1:$1048576,MATCH(US!JB$5,FRED!$A:$A,0),MATCH(US!$B38,FRED!$1:$1,0))),(SUM(IP38:JA38)))),"")</f>
        <v>8841</v>
      </c>
      <c r="JC38" s="60">
        <f>+IFERROR((IF(ISTEXT(JC$5)=FALSE,(INDEX(FRED!$1:$1048576,MATCH(US!JC$5,FRED!$A:$A,0),MATCH(US!$B38,FRED!$1:$1,0))),(SUM(IQ38:JB38)))),"")</f>
        <v>90105</v>
      </c>
      <c r="JD38" s="59">
        <f>+IFERROR((IF(ISTEXT(JD$5)=FALSE,(INDEX(FRED!$1:$1048576,MATCH(US!JD$5,FRED!$A:$A,0),MATCH(US!$B38,FRED!$1:$1,0))),(SUM(IR38:JC38)))),"")</f>
        <v>7795</v>
      </c>
      <c r="JE38" s="59">
        <f>+IFERROR((IF(ISTEXT(JE$5)=FALSE,(INDEX(FRED!$1:$1048576,MATCH(US!JE$5,FRED!$A:$A,0),MATCH(US!$B38,FRED!$1:$1,0))),(SUM(IS38:JD38)))),"")</f>
        <v>8193</v>
      </c>
      <c r="JF38" s="59">
        <f>+IFERROR((IF(ISTEXT(JF$5)=FALSE,(INDEX(FRED!$1:$1048576,MATCH(US!JF$5,FRED!$A:$A,0),MATCH(US!$B38,FRED!$1:$1,0))),(SUM(IT38:JE38)))),"")</f>
        <v>8463</v>
      </c>
      <c r="JG38" s="59">
        <f>+IFERROR((IF(ISTEXT(JG$5)=FALSE,(INDEX(FRED!$1:$1048576,MATCH(US!JG$5,FRED!$A:$A,0),MATCH(US!$B38,FRED!$1:$1,0))),(SUM(IU38:JF38)))),"")</f>
        <v>8080</v>
      </c>
      <c r="JH38" s="59">
        <f>+IFERROR((IF(ISTEXT(JH$5)=FALSE,(INDEX(FRED!$1:$1048576,MATCH(US!JH$5,FRED!$A:$A,0),MATCH(US!$B38,FRED!$1:$1,0))),(SUM(IV38:JG38)))),"")</f>
        <v>8790</v>
      </c>
      <c r="JI38" s="59">
        <f>+IFERROR((IF(ISTEXT(JI$5)=FALSE,(INDEX(FRED!$1:$1048576,MATCH(US!JI$5,FRED!$A:$A,0),MATCH(US!$B38,FRED!$1:$1,0))),(SUM(IW38:JH38)))),"")</f>
        <v>7245</v>
      </c>
      <c r="JJ38" s="59">
        <f>+IFERROR((IF(ISTEXT(JJ$5)=FALSE,(INDEX(FRED!$1:$1048576,MATCH(US!JJ$5,FRED!$A:$A,0),MATCH(US!$B38,FRED!$1:$1,0))),(SUM(IX38:JI38)))),"")</f>
        <v>6944</v>
      </c>
      <c r="JK38" s="59">
        <f>+IFERROR((IF(ISTEXT(JK$5)=FALSE,(INDEX(FRED!$1:$1048576,MATCH(US!JK$5,FRED!$A:$A,0),MATCH(US!$B38,FRED!$1:$1,0))),(SUM(IY38:JJ38)))),"")</f>
        <v>7156</v>
      </c>
      <c r="JL38" s="59">
        <f>+IFERROR((IF(ISTEXT(JL$5)=FALSE,(INDEX(FRED!$1:$1048576,MATCH(US!JL$5,FRED!$A:$A,0),MATCH(US!$B38,FRED!$1:$1,0))),(SUM(IZ38:JK38)))),"")</f>
        <v>6813</v>
      </c>
      <c r="JM38" s="59">
        <f>+IFERROR((IF(ISTEXT(JM$5)=FALSE,(INDEX(FRED!$1:$1048576,MATCH(US!JM$5,FRED!$A:$A,0),MATCH(US!$B38,FRED!$1:$1,0))),(SUM(JA38:JL38)))),"")</f>
        <v>7550</v>
      </c>
      <c r="JN38" s="59">
        <f>+IFERROR((IF(ISTEXT(JN$5)=FALSE,(INDEX(FRED!$1:$1048576,MATCH(US!JN$5,FRED!$A:$A,0),MATCH(US!$B38,FRED!$1:$1,0))),(SUM(JB38:JM38)))),"")</f>
        <v>6968</v>
      </c>
      <c r="JO38" s="59">
        <f>+IFERROR((IF(ISTEXT(JO$5)=FALSE,(INDEX(FRED!$1:$1048576,MATCH(US!JO$5,FRED!$A:$A,0),MATCH(US!$B38,FRED!$1:$1,0))),(SUM(JC38:JN38)))),"")</f>
        <v>7134</v>
      </c>
      <c r="JP38" s="60">
        <f>+IFERROR((IF(ISTEXT(JP$5)=FALSE,(INDEX(FRED!$1:$1048576,MATCH(US!JP$5,FRED!$A:$A,0),MATCH(US!$B38,FRED!$1:$1,0))),(SUM(JD38:JO38)))),"")</f>
        <v>91131</v>
      </c>
      <c r="JQ38" s="59">
        <f>+IFERROR((IF(ISTEXT(JQ$5)=FALSE,(INDEX(FRED!$1:$1048576,MATCH(US!JQ$5,FRED!$A:$A,0),MATCH(US!$B38,FRED!$1:$1,0))),(SUM(JE38:JP38)))),"")</f>
        <v>8032</v>
      </c>
      <c r="JR38" s="59">
        <f>+IFERROR((IF(ISTEXT(JR$5)=FALSE,(INDEX(FRED!$1:$1048576,MATCH(US!JR$5,FRED!$A:$A,0),MATCH(US!$B38,FRED!$1:$1,0))),(SUM(JF38:JQ38)))),"")</f>
        <v>7813</v>
      </c>
      <c r="JS38" s="59">
        <f>+IFERROR((IF(ISTEXT(JS$5)=FALSE,(INDEX(FRED!$1:$1048576,MATCH(US!JS$5,FRED!$A:$A,0),MATCH(US!$B38,FRED!$1:$1,0))),(SUM(JG38:JR38)))),"")</f>
        <v>7633</v>
      </c>
      <c r="JT38" s="59">
        <f>+IFERROR((IF(ISTEXT(JT$5)=FALSE,(INDEX(FRED!$1:$1048576,MATCH(US!JT$5,FRED!$A:$A,0),MATCH(US!$B38,FRED!$1:$1,0))),(SUM(JH38:JS38)))),"")</f>
        <v>7564</v>
      </c>
      <c r="JU38" s="59">
        <f>+IFERROR((IF(ISTEXT(JU$5)=FALSE,(INDEX(FRED!$1:$1048576,MATCH(US!JU$5,FRED!$A:$A,0),MATCH(US!$B38,FRED!$1:$1,0))),(SUM(JI38:JT38)))),"")</f>
        <v>7062</v>
      </c>
      <c r="JV38" s="59">
        <f>+IFERROR((IF(ISTEXT(JV$5)=FALSE,(INDEX(FRED!$1:$1048576,MATCH(US!JV$5,FRED!$A:$A,0),MATCH(US!$B38,FRED!$1:$1,0))),(SUM(JJ38:JU38)))),"")</f>
        <v>8398</v>
      </c>
      <c r="JW38" s="59">
        <f>+IFERROR((IF(ISTEXT(JW$5)=FALSE,(INDEX(FRED!$1:$1048576,MATCH(US!JW$5,FRED!$A:$A,0),MATCH(US!$B38,FRED!$1:$1,0))),(SUM(JK38:JV38)))),"")</f>
        <v>9169</v>
      </c>
      <c r="JX38" s="59">
        <f>+IFERROR((IF(ISTEXT(JX$5)=FALSE,(INDEX(FRED!$1:$1048576,MATCH(US!JX$5,FRED!$A:$A,0),MATCH(US!$B38,FRED!$1:$1,0))),(SUM(JL38:JW38)))),"")</f>
        <v>9139</v>
      </c>
      <c r="JY38" s="59">
        <f>+IFERROR((IF(ISTEXT(JY$5)=FALSE,(INDEX(FRED!$1:$1048576,MATCH(US!JY$5,FRED!$A:$A,0),MATCH(US!$B38,FRED!$1:$1,0))),(SUM(JM38:JX38)))),"")</f>
        <v>9116</v>
      </c>
      <c r="JZ38" s="59">
        <f>+IFERROR((IF(ISTEXT(JZ$5)=FALSE,(INDEX(FRED!$1:$1048576,MATCH(US!JZ$5,FRED!$A:$A,0),MATCH(US!$B38,FRED!$1:$1,0))),(SUM(JN38:JY38)))),"")</f>
        <v>9366</v>
      </c>
      <c r="KA38" s="59">
        <f>+IFERROR((IF(ISTEXT(KA$5)=FALSE,(INDEX(FRED!$1:$1048576,MATCH(US!KA$5,FRED!$A:$A,0),MATCH(US!$B38,FRED!$1:$1,0))),(SUM(JO38:JZ38)))),"")</f>
        <v>10871</v>
      </c>
      <c r="KB38" s="59">
        <f>+IFERROR((IF(ISTEXT(KB$5)=FALSE,(INDEX(FRED!$1:$1048576,MATCH(US!KB$5,FRED!$A:$A,0),MATCH(US!$B38,FRED!$1:$1,0))),(SUM(JP38:KA38)))),"")</f>
        <v>9314</v>
      </c>
      <c r="KC38" s="60">
        <f>+IFERROR((IF(ISTEXT(KC$5)=FALSE,(INDEX(FRED!$1:$1048576,MATCH(US!KC$5,FRED!$A:$A,0),MATCH(US!$B38,FRED!$1:$1,0))),(SUM(JQ38:KB38)))),"")</f>
        <v>103477</v>
      </c>
      <c r="KD38" s="59">
        <f>+IFERROR((IF(ISTEXT(KD$5)=FALSE,(INDEX(FRED!$1:$1048576,MATCH(US!KD$5,FRED!$A:$A,0),MATCH(US!$B38,FRED!$1:$1,0))),(SUM(JR38:KC38)))),"")</f>
        <v>9368</v>
      </c>
      <c r="KE38" s="59">
        <f>+IFERROR((IF(ISTEXT(KE$5)=FALSE,(INDEX(FRED!$1:$1048576,MATCH(US!KE$5,FRED!$A:$A,0),MATCH(US!$B38,FRED!$1:$1,0))),(SUM(JS38:KD38)))),"")</f>
        <v>9450</v>
      </c>
      <c r="KF38" s="59">
        <f>+IFERROR((IF(ISTEXT(KF$5)=FALSE,(INDEX(FRED!$1:$1048576,MATCH(US!KF$5,FRED!$A:$A,0),MATCH(US!$B38,FRED!$1:$1,0))),(SUM(JT38:KE38)))),"")</f>
        <v>9661</v>
      </c>
      <c r="KG38" s="59">
        <f>+IFERROR((IF(ISTEXT(KG$5)=FALSE,(INDEX(FRED!$1:$1048576,MATCH(US!KG$5,FRED!$A:$A,0),MATCH(US!$B38,FRED!$1:$1,0))),(SUM(JU38:KF38)))),"")</f>
        <v>9802</v>
      </c>
      <c r="KH38" s="59">
        <f>+IFERROR((IF(ISTEXT(KH$5)=FALSE,(INDEX(FRED!$1:$1048576,MATCH(US!KH$5,FRED!$A:$A,0),MATCH(US!$B38,FRED!$1:$1,0))),(SUM(JV38:KG38)))),"")</f>
        <v>9565</v>
      </c>
      <c r="KI38" s="59">
        <f>+IFERROR((IF(ISTEXT(KI$5)=FALSE,(INDEX(FRED!$1:$1048576,MATCH(US!KI$5,FRED!$A:$A,0),MATCH(US!$B38,FRED!$1:$1,0))),(SUM(JW38:KH38)))),"")</f>
        <v>9667</v>
      </c>
      <c r="KJ38" s="59">
        <f>+IFERROR((IF(ISTEXT(KJ$5)=FALSE,(INDEX(FRED!$1:$1048576,MATCH(US!KJ$5,FRED!$A:$A,0),MATCH(US!$B38,FRED!$1:$1,0))),(SUM(JX38:KI38)))),"")</f>
        <v>10201</v>
      </c>
      <c r="KK38" s="59">
        <f>+IFERROR((IF(ISTEXT(KK$5)=FALSE,(INDEX(FRED!$1:$1048576,MATCH(US!KK$5,FRED!$A:$A,0),MATCH(US!$B38,FRED!$1:$1,0))),(SUM(JY38:KJ38)))),"")</f>
        <v>10245</v>
      </c>
      <c r="KL38" s="59">
        <f>+IFERROR((IF(ISTEXT(KL$5)=FALSE,(INDEX(FRED!$1:$1048576,MATCH(US!KL$5,FRED!$A:$A,0),MATCH(US!$B38,FRED!$1:$1,0))),(SUM(JZ38:KK38)))),"")</f>
        <v>11412</v>
      </c>
      <c r="KM38" s="59">
        <f>+IFERROR((IF(ISTEXT(KM$5)=FALSE,(INDEX(FRED!$1:$1048576,MATCH(US!KM$5,FRED!$A:$A,0),MATCH(US!$B38,FRED!$1:$1,0))),(SUM(KA38:KL38)))),"")</f>
        <v>11980</v>
      </c>
      <c r="KN38" s="59">
        <f>+IFERROR((IF(ISTEXT(KN$5)=FALSE,(INDEX(FRED!$1:$1048576,MATCH(US!KN$5,FRED!$A:$A,0),MATCH(US!$B38,FRED!$1:$1,0))),(SUM(KB38:KM38)))),"")</f>
        <v>12260</v>
      </c>
      <c r="KO38" s="59">
        <f>+IFERROR((IF(ISTEXT(KO$5)=FALSE,(INDEX(FRED!$1:$1048576,MATCH(US!KO$5,FRED!$A:$A,0),MATCH(US!$B38,FRED!$1:$1,0))),(SUM(KC38:KN38)))),"")</f>
        <v>12725</v>
      </c>
      <c r="KP38" s="60">
        <f>+IFERROR((IF(ISTEXT(KP$5)=FALSE,(INDEX(FRED!$1:$1048576,MATCH(US!KP$5,FRED!$A:$A,0),MATCH(US!$B38,FRED!$1:$1,0))),(SUM(KD38:KO38)))),"")</f>
        <v>126336</v>
      </c>
      <c r="KQ38" s="59">
        <f>+IFERROR((IF(ISTEXT(KQ$5)=FALSE,(INDEX(FRED!$1:$1048576,MATCH(US!KQ$5,FRED!$A:$A,0),MATCH(US!$B38,FRED!$1:$1,0))),(SUM(KE38:KP38)))),"")</f>
        <v>13132</v>
      </c>
      <c r="KR38" s="59">
        <f>+IFERROR((IF(ISTEXT(KR$5)=FALSE,(INDEX(FRED!$1:$1048576,MATCH(US!KR$5,FRED!$A:$A,0),MATCH(US!$B38,FRED!$1:$1,0))),(SUM(KF38:KQ38)))),"")</f>
        <v>13532</v>
      </c>
      <c r="KS38" s="59">
        <f>+IFERROR((IF(ISTEXT(KS$5)=FALSE,(INDEX(FRED!$1:$1048576,MATCH(US!KS$5,FRED!$A:$A,0),MATCH(US!$B38,FRED!$1:$1,0))),(SUM(KG38:KR38)))),"")</f>
        <v>14819</v>
      </c>
      <c r="KT38" s="59">
        <f>+IFERROR((IF(ISTEXT(KT$5)=FALSE,(INDEX(FRED!$1:$1048576,MATCH(US!KT$5,FRED!$A:$A,0),MATCH(US!$B38,FRED!$1:$1,0))),(SUM(KH38:KS38)))),"")</f>
        <v>14963</v>
      </c>
      <c r="KU38" s="59">
        <f>+IFERROR((IF(ISTEXT(KU$5)=FALSE,(INDEX(FRED!$1:$1048576,MATCH(US!KU$5,FRED!$A:$A,0),MATCH(US!$B38,FRED!$1:$1,0))),(SUM(KI38:KT38)))),"")</f>
        <v>15806</v>
      </c>
      <c r="KV38" s="59">
        <f>+IFERROR((IF(ISTEXT(KV$5)=FALSE,(INDEX(FRED!$1:$1048576,MATCH(US!KV$5,FRED!$A:$A,0),MATCH(US!$B38,FRED!$1:$1,0))),(SUM(KJ38:KU38)))),"")</f>
        <v>16907</v>
      </c>
      <c r="KW38" s="59">
        <f>+IFERROR((IF(ISTEXT(KW$5)=FALSE,(INDEX(FRED!$1:$1048576,MATCH(US!KW$5,FRED!$A:$A,0),MATCH(US!$B38,FRED!$1:$1,0))),(SUM(KK38:KV38)))),"")</f>
        <v>17619</v>
      </c>
      <c r="KX38" s="59">
        <f>+IFERROR((IF(ISTEXT(KX$5)=FALSE,(INDEX(FRED!$1:$1048576,MATCH(US!KX$5,FRED!$A:$A,0),MATCH(US!$B38,FRED!$1:$1,0))),(SUM(KL38:KW38)))),"")</f>
        <v>18265</v>
      </c>
      <c r="KY38" s="59">
        <f>+IFERROR((IF(ISTEXT(KY$5)=FALSE,(INDEX(FRED!$1:$1048576,MATCH(US!KY$5,FRED!$A:$A,0),MATCH(US!$B38,FRED!$1:$1,0))),(SUM(KM38:KX38)))),"")</f>
        <v>18814</v>
      </c>
      <c r="KZ38" s="59">
        <f>+IFERROR((IF(ISTEXT(KZ$5)=FALSE,(INDEX(FRED!$1:$1048576,MATCH(US!KZ$5,FRED!$A:$A,0),MATCH(US!$B38,FRED!$1:$1,0))),(SUM(KN38:KY38)))),"")</f>
        <v>19003</v>
      </c>
      <c r="LA38" s="59">
        <f>+IFERROR((IF(ISTEXT(LA$5)=FALSE,(INDEX(FRED!$1:$1048576,MATCH(US!LA$5,FRED!$A:$A,0),MATCH(US!$B38,FRED!$1:$1,0))),(SUM(KO38:KZ38)))),"")</f>
        <v>18779</v>
      </c>
      <c r="LB38" s="59">
        <f>+IFERROR((IF(ISTEXT(LB$5)=FALSE,(INDEX(FRED!$1:$1048576,MATCH(US!LB$5,FRED!$A:$A,0),MATCH(US!$B38,FRED!$1:$1,0))),(SUM(KP38:LA38)))),"")</f>
        <v>19947</v>
      </c>
      <c r="LC38" s="60">
        <f>+IFERROR((IF(ISTEXT(LC$5)=FALSE,(INDEX(FRED!$1:$1048576,MATCH(US!LC$5,FRED!$A:$A,0),MATCH(US!$B38,FRED!$1:$1,0))),(SUM(KQ38:LB38)))),"")</f>
        <v>201586</v>
      </c>
      <c r="LD38" s="59">
        <f>+IFERROR((IF(ISTEXT(LD$5)=FALSE,(INDEX(FRED!$1:$1048576,MATCH(US!LD$5,FRED!$A:$A,0),MATCH(US!$B38,FRED!$1:$1,0))),(SUM(KR38:LC38)))),"")</f>
        <v>19841</v>
      </c>
      <c r="LE38" s="59">
        <f>+IFERROR((IF(ISTEXT(LE$5)=FALSE,(INDEX(FRED!$1:$1048576,MATCH(US!LE$5,FRED!$A:$A,0),MATCH(US!$B38,FRED!$1:$1,0))),(SUM(KS38:LD38)))),"")</f>
        <v>21306</v>
      </c>
      <c r="LF38" s="59">
        <f>+IFERROR((IF(ISTEXT(LF$5)=FALSE,(INDEX(FRED!$1:$1048576,MATCH(US!LF$5,FRED!$A:$A,0),MATCH(US!$B38,FRED!$1:$1,0))),(SUM(KT38:LE38)))),"")</f>
        <v>21520</v>
      </c>
      <c r="LG38" s="59">
        <f>+IFERROR((IF(ISTEXT(LG$5)=FALSE,(INDEX(FRED!$1:$1048576,MATCH(US!LG$5,FRED!$A:$A,0),MATCH(US!$B38,FRED!$1:$1,0))),(SUM(KU38:LF38)))),"")</f>
        <v>19841</v>
      </c>
      <c r="LH38" s="59">
        <f>+IFERROR((IF(ISTEXT(LH$5)=FALSE,(INDEX(FRED!$1:$1048576,MATCH(US!LH$5,FRED!$A:$A,0),MATCH(US!$B38,FRED!$1:$1,0))),(SUM(KV38:LG38)))),"")</f>
        <v>19064</v>
      </c>
      <c r="LI38" s="59">
        <f>+IFERROR((IF(ISTEXT(LI$5)=FALSE,(INDEX(FRED!$1:$1048576,MATCH(US!LI$5,FRED!$A:$A,0),MATCH(US!$B38,FRED!$1:$1,0))),(SUM(KW38:LH38)))),"")</f>
        <v>18627</v>
      </c>
      <c r="LJ38" s="59">
        <f>+IFERROR((IF(ISTEXT(LJ$5)=FALSE,(INDEX(FRED!$1:$1048576,MATCH(US!LJ$5,FRED!$A:$A,0),MATCH(US!$B38,FRED!$1:$1,0))),(SUM(KX38:LI38)))),"")</f>
        <v>17988</v>
      </c>
      <c r="LK38" s="59">
        <f>+IFERROR((IF(ISTEXT(LK$5)=FALSE,(INDEX(FRED!$1:$1048576,MATCH(US!LK$5,FRED!$A:$A,0),MATCH(US!$B38,FRED!$1:$1,0))),(SUM(KY38:LJ38)))),"")</f>
        <v>18532</v>
      </c>
      <c r="LL38" s="59">
        <f>+IFERROR((IF(ISTEXT(LL$5)=FALSE,(INDEX(FRED!$1:$1048576,MATCH(US!LL$5,FRED!$A:$A,0),MATCH(US!$B38,FRED!$1:$1,0))),(SUM(KZ38:LK38)))),"")</f>
        <v>18022</v>
      </c>
      <c r="LM38" s="59">
        <f>+IFERROR((IF(ISTEXT(LM$5)=FALSE,(INDEX(FRED!$1:$1048576,MATCH(US!LM$5,FRED!$A:$A,0),MATCH(US!$B38,FRED!$1:$1,0))),(SUM(LA38:LL38)))),"")</f>
        <v>18266</v>
      </c>
      <c r="LN38" s="59">
        <f>+IFERROR((IF(ISTEXT(LN$5)=FALSE,(INDEX(FRED!$1:$1048576,MATCH(US!LN$5,FRED!$A:$A,0),MATCH(US!$B38,FRED!$1:$1,0))),(SUM(LB38:LM38)))),"")</f>
        <v>19025</v>
      </c>
      <c r="LO38" s="59">
        <f>+IFERROR((IF(ISTEXT(LO$5)=FALSE,(INDEX(FRED!$1:$1048576,MATCH(US!LO$5,FRED!$A:$A,0),MATCH(US!$B38,FRED!$1:$1,0))),(SUM(LC38:LN38)))),"")</f>
        <v>18204</v>
      </c>
      <c r="LP38" s="60">
        <f>+IFERROR((IF(ISTEXT(LP$5)=FALSE,(INDEX(FRED!$1:$1048576,MATCH(US!LP$5,FRED!$A:$A,0),MATCH(US!$B38,FRED!$1:$1,0))),(SUM(LD38:LO38)))),"")</f>
        <v>230236</v>
      </c>
      <c r="LQ38" s="59">
        <f>+IFERROR((IF(ISTEXT(LQ$5)=FALSE,(INDEX(FRED!$1:$1048576,MATCH(US!LQ$5,FRED!$A:$A,0),MATCH(US!$B38,FRED!$1:$1,0))),(SUM(LE38:LP38)))),"")</f>
        <v>17804</v>
      </c>
      <c r="LR38" s="59">
        <f>+IFERROR((IF(ISTEXT(LR$5)=FALSE,(INDEX(FRED!$1:$1048576,MATCH(US!LR$5,FRED!$A:$A,0),MATCH(US!$B38,FRED!$1:$1,0))),(SUM(LF38:LQ38)))),"")</f>
        <v>17600</v>
      </c>
      <c r="LS38" s="59">
        <f>+IFERROR((IF(ISTEXT(LS$5)=FALSE,(INDEX(FRED!$1:$1048576,MATCH(US!LS$5,FRED!$A:$A,0),MATCH(US!$B38,FRED!$1:$1,0))),(SUM(LG38:LR38)))),"")</f>
        <v>17278</v>
      </c>
      <c r="LT38" s="59">
        <f>+IFERROR((IF(ISTEXT(LT$5)=FALSE,(INDEX(FRED!$1:$1048576,MATCH(US!LT$5,FRED!$A:$A,0),MATCH(US!$B38,FRED!$1:$1,0))),(SUM(LH38:LS38)))),"")</f>
        <v>17212</v>
      </c>
      <c r="LU38" s="59">
        <f>+IFERROR((IF(ISTEXT(LU$5)=FALSE,(INDEX(FRED!$1:$1048576,MATCH(US!LU$5,FRED!$A:$A,0),MATCH(US!$B38,FRED!$1:$1,0))),(SUM(LI38:LT38)))),"")</f>
        <v>17366</v>
      </c>
      <c r="LV38" s="59">
        <f>+IFERROR((IF(ISTEXT(LV$5)=FALSE,(INDEX(FRED!$1:$1048576,MATCH(US!LV$5,FRED!$A:$A,0),MATCH(US!$B38,FRED!$1:$1,0))),(SUM(LJ38:LU38)))),"")</f>
        <v>17305</v>
      </c>
      <c r="LW38" s="59">
        <f>+IFERROR((IF(ISTEXT(LW$5)=FALSE,(INDEX(FRED!$1:$1048576,MATCH(US!LW$5,FRED!$A:$A,0),MATCH(US!$B38,FRED!$1:$1,0))),(SUM(LK38:LV38)))),"")</f>
        <v>17690</v>
      </c>
      <c r="LX38" s="59">
        <f>+IFERROR((IF(ISTEXT(LX$5)=FALSE,(INDEX(FRED!$1:$1048576,MATCH(US!LX$5,FRED!$A:$A,0),MATCH(US!$B38,FRED!$1:$1,0))),(SUM(LL38:LW38)))),"")</f>
        <v>18142</v>
      </c>
      <c r="LY38" s="59">
        <f>+IFERROR((IF(ISTEXT(LY$5)=FALSE,(INDEX(FRED!$1:$1048576,MATCH(US!LY$5,FRED!$A:$A,0),MATCH(US!$B38,FRED!$1:$1,0))),(SUM(LM38:LX38)))),"")</f>
        <v>18239</v>
      </c>
      <c r="LZ38" s="59">
        <f>+IFERROR((IF(ISTEXT(LZ$5)=FALSE,(INDEX(FRED!$1:$1048576,MATCH(US!LZ$5,FRED!$A:$A,0),MATCH(US!$B38,FRED!$1:$1,0))),(SUM(LN38:LY38)))),"")</f>
        <v>18330</v>
      </c>
      <c r="MA38" s="59">
        <f>+IFERROR((IF(ISTEXT(MA$5)=FALSE,(INDEX(FRED!$1:$1048576,MATCH(US!MA$5,FRED!$A:$A,0),MATCH(US!$B38,FRED!$1:$1,0))),(SUM(LO38:LZ38)))),"")</f>
        <v>18358</v>
      </c>
      <c r="MB38" s="59">
        <f>+IFERROR((IF(ISTEXT(MB$5)=FALSE,(INDEX(FRED!$1:$1048576,MATCH(US!MB$5,FRED!$A:$A,0),MATCH(US!$B38,FRED!$1:$1,0))),(SUM(LP38:MA38)))),"")</f>
        <v>18530</v>
      </c>
      <c r="MC38" s="60">
        <f>+IFERROR((IF(ISTEXT(MC$5)=FALSE,(INDEX(FRED!$1:$1048576,MATCH(US!MC$5,FRED!$A:$A,0),MATCH(US!$B38,FRED!$1:$1,0))),(SUM(LQ38:MB38)))),"")</f>
        <v>213854</v>
      </c>
      <c r="MD38" s="59">
        <f>+IFERROR((IF(ISTEXT(MD$5)=FALSE,(INDEX(FRED!$1:$1048576,MATCH(US!MD$5,FRED!$A:$A,0),MATCH(US!$B38,FRED!$1:$1,0))),(SUM(LR38:MC38)))),"")</f>
        <v>18214</v>
      </c>
      <c r="ME38" s="59">
        <f>+IFERROR((IF(ISTEXT(ME$5)=FALSE,(INDEX(FRED!$1:$1048576,MATCH(US!ME$5,FRED!$A:$A,0),MATCH(US!$B38,FRED!$1:$1,0))),(SUM(LS38:MD38)))),"")</f>
        <v>0</v>
      </c>
      <c r="MF38" s="59">
        <f>+IFERROR((IF(ISTEXT(MF$5)=FALSE,(INDEX(FRED!$1:$1048576,MATCH(US!MF$5,FRED!$A:$A,0),MATCH(US!$B38,FRED!$1:$1,0))),(SUM(LT38:ME38)))),"")</f>
        <v>0</v>
      </c>
      <c r="MG38" s="59" t="str">
        <f>+IFERROR((IF(ISTEXT(MG$5)=FALSE,(INDEX(FRED!$1:$1048576,MATCH(US!MG$5,FRED!$A:$A,0),MATCH(US!$B38,FRED!$1:$1,0))),(SUM(LU38:MF38)))),"")</f>
        <v/>
      </c>
      <c r="MH38" s="59" t="str">
        <f>+IFERROR((IF(ISTEXT(MH$5)=FALSE,(INDEX(FRED!$1:$1048576,MATCH(US!MH$5,FRED!$A:$A,0),MATCH(US!$B38,FRED!$1:$1,0))),(SUM(LV38:MG38)))),"")</f>
        <v/>
      </c>
      <c r="MI38" s="59" t="str">
        <f>+IFERROR((IF(ISTEXT(MI$5)=FALSE,(INDEX(FRED!$1:$1048576,MATCH(US!MI$5,FRED!$A:$A,0),MATCH(US!$B38,FRED!$1:$1,0))),(SUM(LW38:MH38)))),"")</f>
        <v/>
      </c>
      <c r="MJ38" s="59" t="str">
        <f>+IFERROR((IF(ISTEXT(MJ$5)=FALSE,(INDEX(FRED!$1:$1048576,MATCH(US!MJ$5,FRED!$A:$A,0),MATCH(US!$B38,FRED!$1:$1,0))),(SUM(LX38:MI38)))),"")</f>
        <v/>
      </c>
      <c r="MK38" s="59" t="str">
        <f>+IFERROR((IF(ISTEXT(MK$5)=FALSE,(INDEX(FRED!$1:$1048576,MATCH(US!MK$5,FRED!$A:$A,0),MATCH(US!$B38,FRED!$1:$1,0))),(SUM(LY38:MJ38)))),"")</f>
        <v/>
      </c>
      <c r="ML38" s="59" t="str">
        <f>+IFERROR((IF(ISTEXT(ML$5)=FALSE,(INDEX(FRED!$1:$1048576,MATCH(US!ML$5,FRED!$A:$A,0),MATCH(US!$B38,FRED!$1:$1,0))),(SUM(LZ38:MK38)))),"")</f>
        <v/>
      </c>
      <c r="MM38" s="59" t="str">
        <f>+IFERROR((IF(ISTEXT(MM$5)=FALSE,(INDEX(FRED!$1:$1048576,MATCH(US!MM$5,FRED!$A:$A,0),MATCH(US!$B38,FRED!$1:$1,0))),(SUM(MA38:ML38)))),"")</f>
        <v/>
      </c>
      <c r="MN38" s="59" t="str">
        <f>+IFERROR((IF(ISTEXT(MN$5)=FALSE,(INDEX(FRED!$1:$1048576,MATCH(US!MN$5,FRED!$A:$A,0),MATCH(US!$B38,FRED!$1:$1,0))),(SUM(MB38:MM38)))),"")</f>
        <v/>
      </c>
      <c r="MO38" s="59" t="str">
        <f>+IFERROR((IF(ISTEXT(MO$5)=FALSE,(INDEX(FRED!$1:$1048576,MATCH(US!MO$5,FRED!$A:$A,0),MATCH(US!$B38,FRED!$1:$1,0))),(SUM(MC38:MN38)))),"")</f>
        <v/>
      </c>
      <c r="MP38" s="60">
        <f>+IFERROR((IF(ISTEXT(MP$5)=FALSE,(INDEX(FRED!$1:$1048576,MATCH(US!MP$5,FRED!$A:$A,0),MATCH(US!$B38,FRED!$1:$1,0))),(SUM(MD38:MO38)))),"")</f>
        <v>18214</v>
      </c>
    </row>
    <row r="39" spans="1:354" s="117" customFormat="1" ht="15.95" hidden="1" customHeight="1" outlineLevel="2">
      <c r="A39" s="159"/>
      <c r="B39" s="189" t="s">
        <v>609</v>
      </c>
      <c r="C39" s="213" t="s">
        <v>610</v>
      </c>
      <c r="D39" s="59">
        <f>+IFERROR((IF(ISTEXT(D$5)=FALSE,(INDEX(FRED!$1:$1048576,MATCH(US!D$5,FRED!$A:$A,0),MATCH(US!$B39,FRED!$1:$1,0))),(SUM(#REF!)))),"")</f>
        <v>0</v>
      </c>
      <c r="E39" s="59">
        <f>+IFERROR((IF(ISTEXT(E$5)=FALSE,(INDEX(FRED!$1:$1048576,MATCH(US!E$5,FRED!$A:$A,0),MATCH(US!$B39,FRED!$1:$1,0))),(SUM(#REF!)))),"")</f>
        <v>0</v>
      </c>
      <c r="F39" s="59">
        <f>+IFERROR((IF(ISTEXT(F$5)=FALSE,(INDEX(FRED!$1:$1048576,MATCH(US!F$5,FRED!$A:$A,0),MATCH(US!$B39,FRED!$1:$1,0))),(SUM(#REF!)))),"")</f>
        <v>0</v>
      </c>
      <c r="G39" s="59">
        <f>+IFERROR((IF(ISTEXT(G$5)=FALSE,(INDEX(FRED!$1:$1048576,MATCH(US!G$5,FRED!$A:$A,0),MATCH(US!$B39,FRED!$1:$1,0))),(SUM(#REF!)))),"")</f>
        <v>0</v>
      </c>
      <c r="H39" s="59">
        <f>+IFERROR((IF(ISTEXT(H$5)=FALSE,(INDEX(FRED!$1:$1048576,MATCH(US!H$5,FRED!$A:$A,0),MATCH(US!$B39,FRED!$1:$1,0))),(SUM(#REF!)))),"")</f>
        <v>0</v>
      </c>
      <c r="I39" s="59">
        <f>+IFERROR((IF(ISTEXT(I$5)=FALSE,(INDEX(FRED!$1:$1048576,MATCH(US!I$5,FRED!$A:$A,0),MATCH(US!$B39,FRED!$1:$1,0))),(SUM(#REF!)))),"")</f>
        <v>0</v>
      </c>
      <c r="J39" s="59">
        <f>+IFERROR((IF(ISTEXT(J$5)=FALSE,(INDEX(FRED!$1:$1048576,MATCH(US!J$5,FRED!$A:$A,0),MATCH(US!$B39,FRED!$1:$1,0))),(SUM(#REF!)))),"")</f>
        <v>0</v>
      </c>
      <c r="K39" s="59">
        <f>+IFERROR((IF(ISTEXT(K$5)=FALSE,(INDEX(FRED!$1:$1048576,MATCH(US!K$5,FRED!$A:$A,0),MATCH(US!$B39,FRED!$1:$1,0))),(SUM(#REF!)))),"")</f>
        <v>0</v>
      </c>
      <c r="L39" s="59">
        <f>+IFERROR((IF(ISTEXT(L$5)=FALSE,(INDEX(FRED!$1:$1048576,MATCH(US!L$5,FRED!$A:$A,0),MATCH(US!$B39,FRED!$1:$1,0))),(SUM(#REF!)))),"")</f>
        <v>0</v>
      </c>
      <c r="M39" s="59">
        <f>+IFERROR((IF(ISTEXT(M$5)=FALSE,(INDEX(FRED!$1:$1048576,MATCH(US!M$5,FRED!$A:$A,0),MATCH(US!$B39,FRED!$1:$1,0))),(SUM(A39:L39)))),"")</f>
        <v>0</v>
      </c>
      <c r="N39" s="59">
        <f>+IFERROR((IF(ISTEXT(N$5)=FALSE,(INDEX(FRED!$1:$1048576,MATCH(US!N$5,FRED!$A:$A,0),MATCH(US!$B39,FRED!$1:$1,0))),(SUM(B39:M39)))),"")</f>
        <v>0</v>
      </c>
      <c r="O39" s="59">
        <f>+IFERROR((IF(ISTEXT(O$5)=FALSE,(INDEX(FRED!$1:$1048576,MATCH(US!O$5,FRED!$A:$A,0),MATCH(US!$B39,FRED!$1:$1,0))),(SUM(C39:N39)))),"")</f>
        <v>0</v>
      </c>
      <c r="P39" s="60">
        <f>+IFERROR((IF(ISTEXT(P$5)=FALSE,(INDEX(FRED!$1:$1048576,MATCH(US!P$5,FRED!$A:$A,0),MATCH(US!$B39,FRED!$1:$1,0))),(SUM(D39:O39)))),"")</f>
        <v>0</v>
      </c>
      <c r="Q39" s="59">
        <f>+IFERROR((IF(ISTEXT(Q$5)=FALSE,(INDEX(FRED!$1:$1048576,MATCH(US!Q$5,FRED!$A:$A,0),MATCH(US!$B39,FRED!$1:$1,0))),(SUM(E39:P39)))),"")</f>
        <v>0</v>
      </c>
      <c r="R39" s="59">
        <f>+IFERROR((IF(ISTEXT(R$5)=FALSE,(INDEX(FRED!$1:$1048576,MATCH(US!R$5,FRED!$A:$A,0),MATCH(US!$B39,FRED!$1:$1,0))),(SUM(F39:Q39)))),"")</f>
        <v>0</v>
      </c>
      <c r="S39" s="59">
        <f>+IFERROR((IF(ISTEXT(S$5)=FALSE,(INDEX(FRED!$1:$1048576,MATCH(US!S$5,FRED!$A:$A,0),MATCH(US!$B39,FRED!$1:$1,0))),(SUM(G39:R39)))),"")</f>
        <v>0</v>
      </c>
      <c r="T39" s="59">
        <f>+IFERROR((IF(ISTEXT(T$5)=FALSE,(INDEX(FRED!$1:$1048576,MATCH(US!T$5,FRED!$A:$A,0),MATCH(US!$B39,FRED!$1:$1,0))),(SUM(H39:S39)))),"")</f>
        <v>0</v>
      </c>
      <c r="U39" s="59">
        <f>+IFERROR((IF(ISTEXT(U$5)=FALSE,(INDEX(FRED!$1:$1048576,MATCH(US!U$5,FRED!$A:$A,0),MATCH(US!$B39,FRED!$1:$1,0))),(SUM(I39:T39)))),"")</f>
        <v>0</v>
      </c>
      <c r="V39" s="59">
        <f>+IFERROR((IF(ISTEXT(V$5)=FALSE,(INDEX(FRED!$1:$1048576,MATCH(US!V$5,FRED!$A:$A,0),MATCH(US!$B39,FRED!$1:$1,0))),(SUM(J39:U39)))),"")</f>
        <v>0</v>
      </c>
      <c r="W39" s="59">
        <f>+IFERROR((IF(ISTEXT(W$5)=FALSE,(INDEX(FRED!$1:$1048576,MATCH(US!W$5,FRED!$A:$A,0),MATCH(US!$B39,FRED!$1:$1,0))),(SUM(K39:V39)))),"")</f>
        <v>0</v>
      </c>
      <c r="X39" s="59">
        <f>+IFERROR((IF(ISTEXT(X$5)=FALSE,(INDEX(FRED!$1:$1048576,MATCH(US!X$5,FRED!$A:$A,0),MATCH(US!$B39,FRED!$1:$1,0))),(SUM(L39:W39)))),"")</f>
        <v>0</v>
      </c>
      <c r="Y39" s="59">
        <f>+IFERROR((IF(ISTEXT(Y$5)=FALSE,(INDEX(FRED!$1:$1048576,MATCH(US!Y$5,FRED!$A:$A,0),MATCH(US!$B39,FRED!$1:$1,0))),(SUM(M39:X39)))),"")</f>
        <v>0</v>
      </c>
      <c r="Z39" s="59">
        <f>+IFERROR((IF(ISTEXT(Z$5)=FALSE,(INDEX(FRED!$1:$1048576,MATCH(US!Z$5,FRED!$A:$A,0),MATCH(US!$B39,FRED!$1:$1,0))),(SUM(N39:Y39)))),"")</f>
        <v>0</v>
      </c>
      <c r="AA39" s="59">
        <f>+IFERROR((IF(ISTEXT(AA$5)=FALSE,(INDEX(FRED!$1:$1048576,MATCH(US!AA$5,FRED!$A:$A,0),MATCH(US!$B39,FRED!$1:$1,0))),(SUM(O39:Z39)))),"")</f>
        <v>0</v>
      </c>
      <c r="AB39" s="59">
        <f>+IFERROR((IF(ISTEXT(AB$5)=FALSE,(INDEX(FRED!$1:$1048576,MATCH(US!AB$5,FRED!$A:$A,0),MATCH(US!$B39,FRED!$1:$1,0))),(SUM(P39:AA39)))),"")</f>
        <v>0</v>
      </c>
      <c r="AC39" s="60">
        <f>+IFERROR((IF(ISTEXT(AC$5)=FALSE,(INDEX(FRED!$1:$1048576,MATCH(US!AC$5,FRED!$A:$A,0),MATCH(US!$B39,FRED!$1:$1,0))),(SUM(Q39:AB39)))),"")</f>
        <v>0</v>
      </c>
      <c r="AD39" s="59">
        <f>+IFERROR((IF(ISTEXT(AD$5)=FALSE,(INDEX(FRED!$1:$1048576,MATCH(US!AD$5,FRED!$A:$A,0),MATCH(US!$B39,FRED!$1:$1,0))),(SUM(R39:AC39)))),"")</f>
        <v>3578</v>
      </c>
      <c r="AE39" s="59">
        <f>+IFERROR((IF(ISTEXT(AE$5)=FALSE,(INDEX(FRED!$1:$1048576,MATCH(US!AE$5,FRED!$A:$A,0),MATCH(US!$B39,FRED!$1:$1,0))),(SUM(S39:AD39)))),"")</f>
        <v>3704</v>
      </c>
      <c r="AF39" s="59">
        <f>+IFERROR((IF(ISTEXT(AF$5)=FALSE,(INDEX(FRED!$1:$1048576,MATCH(US!AF$5,FRED!$A:$A,0),MATCH(US!$B39,FRED!$1:$1,0))),(SUM(T39:AE39)))),"")</f>
        <v>3328</v>
      </c>
      <c r="AG39" s="59">
        <f>+IFERROR((IF(ISTEXT(AG$5)=FALSE,(INDEX(FRED!$1:$1048576,MATCH(US!AG$5,FRED!$A:$A,0),MATCH(US!$B39,FRED!$1:$1,0))),(SUM(U39:AF39)))),"")</f>
        <v>3066</v>
      </c>
      <c r="AH39" s="59">
        <f>+IFERROR((IF(ISTEXT(AH$5)=FALSE,(INDEX(FRED!$1:$1048576,MATCH(US!AH$5,FRED!$A:$A,0),MATCH(US!$B39,FRED!$1:$1,0))),(SUM(V39:AG39)))),"")</f>
        <v>3199</v>
      </c>
      <c r="AI39" s="59">
        <f>+IFERROR((IF(ISTEXT(AI$5)=FALSE,(INDEX(FRED!$1:$1048576,MATCH(US!AI$5,FRED!$A:$A,0),MATCH(US!$B39,FRED!$1:$1,0))),(SUM(W39:AH39)))),"")</f>
        <v>3314</v>
      </c>
      <c r="AJ39" s="59">
        <f>+IFERROR((IF(ISTEXT(AJ$5)=FALSE,(INDEX(FRED!$1:$1048576,MATCH(US!AJ$5,FRED!$A:$A,0),MATCH(US!$B39,FRED!$1:$1,0))),(SUM(X39:AI39)))),"")</f>
        <v>3582</v>
      </c>
      <c r="AK39" s="59">
        <f>+IFERROR((IF(ISTEXT(AK$5)=FALSE,(INDEX(FRED!$1:$1048576,MATCH(US!AK$5,FRED!$A:$A,0),MATCH(US!$B39,FRED!$1:$1,0))),(SUM(Y39:AJ39)))),"")</f>
        <v>3466</v>
      </c>
      <c r="AL39" s="59">
        <f>+IFERROR((IF(ISTEXT(AL$5)=FALSE,(INDEX(FRED!$1:$1048576,MATCH(US!AL$5,FRED!$A:$A,0),MATCH(US!$B39,FRED!$1:$1,0))),(SUM(Z39:AK39)))),"")</f>
        <v>3504</v>
      </c>
      <c r="AM39" s="59">
        <f>+IFERROR((IF(ISTEXT(AM$5)=FALSE,(INDEX(FRED!$1:$1048576,MATCH(US!AM$5,FRED!$A:$A,0),MATCH(US!$B39,FRED!$1:$1,0))),(SUM(AA39:AL39)))),"")</f>
        <v>3800</v>
      </c>
      <c r="AN39" s="59">
        <f>+IFERROR((IF(ISTEXT(AN$5)=FALSE,(INDEX(FRED!$1:$1048576,MATCH(US!AN$5,FRED!$A:$A,0),MATCH(US!$B39,FRED!$1:$1,0))),(SUM(AB39:AM39)))),"")</f>
        <v>3759</v>
      </c>
      <c r="AO39" s="59">
        <f>+IFERROR((IF(ISTEXT(AO$5)=FALSE,(INDEX(FRED!$1:$1048576,MATCH(US!AO$5,FRED!$A:$A,0),MATCH(US!$B39,FRED!$1:$1,0))),(SUM(AC39:AN39)))),"")</f>
        <v>3973</v>
      </c>
      <c r="AP39" s="60">
        <f>+IFERROR((IF(ISTEXT(AP$5)=FALSE,(INDEX(FRED!$1:$1048576,MATCH(US!AP$5,FRED!$A:$A,0),MATCH(US!$B39,FRED!$1:$1,0))),(SUM(AD39:AO39)))),"")</f>
        <v>42273</v>
      </c>
      <c r="AQ39" s="59">
        <f>+IFERROR((IF(ISTEXT(AQ$5)=FALSE,(INDEX(FRED!$1:$1048576,MATCH(US!AQ$5,FRED!$A:$A,0),MATCH(US!$B39,FRED!$1:$1,0))),(SUM(AE39:AP39)))),"")</f>
        <v>3699</v>
      </c>
      <c r="AR39" s="59">
        <f>+IFERROR((IF(ISTEXT(AR$5)=FALSE,(INDEX(FRED!$1:$1048576,MATCH(US!AR$5,FRED!$A:$A,0),MATCH(US!$B39,FRED!$1:$1,0))),(SUM(AF39:AQ39)))),"")</f>
        <v>3291</v>
      </c>
      <c r="AS39" s="59">
        <f>+IFERROR((IF(ISTEXT(AS$5)=FALSE,(INDEX(FRED!$1:$1048576,MATCH(US!AS$5,FRED!$A:$A,0),MATCH(US!$B39,FRED!$1:$1,0))),(SUM(AG39:AR39)))),"")</f>
        <v>3261</v>
      </c>
      <c r="AT39" s="59">
        <f>+IFERROR((IF(ISTEXT(AT$5)=FALSE,(INDEX(FRED!$1:$1048576,MATCH(US!AT$5,FRED!$A:$A,0),MATCH(US!$B39,FRED!$1:$1,0))),(SUM(AH39:AS39)))),"")</f>
        <v>3789</v>
      </c>
      <c r="AU39" s="59">
        <f>+IFERROR((IF(ISTEXT(AU$5)=FALSE,(INDEX(FRED!$1:$1048576,MATCH(US!AU$5,FRED!$A:$A,0),MATCH(US!$B39,FRED!$1:$1,0))),(SUM(AI39:AT39)))),"")</f>
        <v>3855</v>
      </c>
      <c r="AV39" s="59">
        <f>+IFERROR((IF(ISTEXT(AV$5)=FALSE,(INDEX(FRED!$1:$1048576,MATCH(US!AV$5,FRED!$A:$A,0),MATCH(US!$B39,FRED!$1:$1,0))),(SUM(AJ39:AU39)))),"")</f>
        <v>3970</v>
      </c>
      <c r="AW39" s="59">
        <f>+IFERROR((IF(ISTEXT(AW$5)=FALSE,(INDEX(FRED!$1:$1048576,MATCH(US!AW$5,FRED!$A:$A,0),MATCH(US!$B39,FRED!$1:$1,0))),(SUM(AK39:AV39)))),"")</f>
        <v>4057</v>
      </c>
      <c r="AX39" s="59">
        <f>+IFERROR((IF(ISTEXT(AX$5)=FALSE,(INDEX(FRED!$1:$1048576,MATCH(US!AX$5,FRED!$A:$A,0),MATCH(US!$B39,FRED!$1:$1,0))),(SUM(AL39:AW39)))),"")</f>
        <v>4210</v>
      </c>
      <c r="AY39" s="59">
        <f>+IFERROR((IF(ISTEXT(AY$5)=FALSE,(INDEX(FRED!$1:$1048576,MATCH(US!AY$5,FRED!$A:$A,0),MATCH(US!$B39,FRED!$1:$1,0))),(SUM(AM39:AX39)))),"")</f>
        <v>3753</v>
      </c>
      <c r="AZ39" s="59">
        <f>+IFERROR((IF(ISTEXT(AZ$5)=FALSE,(INDEX(FRED!$1:$1048576,MATCH(US!AZ$5,FRED!$A:$A,0),MATCH(US!$B39,FRED!$1:$1,0))),(SUM(AN39:AY39)))),"")</f>
        <v>3874</v>
      </c>
      <c r="BA39" s="59">
        <f>+IFERROR((IF(ISTEXT(BA$5)=FALSE,(INDEX(FRED!$1:$1048576,MATCH(US!BA$5,FRED!$A:$A,0),MATCH(US!$B39,FRED!$1:$1,0))),(SUM(AO39:AZ39)))),"")</f>
        <v>3318</v>
      </c>
      <c r="BB39" s="59">
        <f>+IFERROR((IF(ISTEXT(BB$5)=FALSE,(INDEX(FRED!$1:$1048576,MATCH(US!BB$5,FRED!$A:$A,0),MATCH(US!$B39,FRED!$1:$1,0))),(SUM(AP39:BA39)))),"")</f>
        <v>3142</v>
      </c>
      <c r="BC39" s="60">
        <f>+IFERROR((IF(ISTEXT(BC$5)=FALSE,(INDEX(FRED!$1:$1048576,MATCH(US!BC$5,FRED!$A:$A,0),MATCH(US!$B39,FRED!$1:$1,0))),(SUM(AQ39:BB39)))),"")</f>
        <v>44219</v>
      </c>
      <c r="BD39" s="59">
        <f>+IFERROR((IF(ISTEXT(BD$5)=FALSE,(INDEX(FRED!$1:$1048576,MATCH(US!BD$5,FRED!$A:$A,0),MATCH(US!$B39,FRED!$1:$1,0))),(SUM(AR39:BC39)))),"")</f>
        <v>3285</v>
      </c>
      <c r="BE39" s="59">
        <f>+IFERROR((IF(ISTEXT(BE$5)=FALSE,(INDEX(FRED!$1:$1048576,MATCH(US!BE$5,FRED!$A:$A,0),MATCH(US!$B39,FRED!$1:$1,0))),(SUM(AS39:BD39)))),"")</f>
        <v>3489</v>
      </c>
      <c r="BF39" s="59">
        <f>+IFERROR((IF(ISTEXT(BF$5)=FALSE,(INDEX(FRED!$1:$1048576,MATCH(US!BF$5,FRED!$A:$A,0),MATCH(US!$B39,FRED!$1:$1,0))),(SUM(AT39:BE39)))),"")</f>
        <v>3746</v>
      </c>
      <c r="BG39" s="59">
        <f>+IFERROR((IF(ISTEXT(BG$5)=FALSE,(INDEX(FRED!$1:$1048576,MATCH(US!BG$5,FRED!$A:$A,0),MATCH(US!$B39,FRED!$1:$1,0))),(SUM(AU39:BF39)))),"")</f>
        <v>3921</v>
      </c>
      <c r="BH39" s="59">
        <f>+IFERROR((IF(ISTEXT(BH$5)=FALSE,(INDEX(FRED!$1:$1048576,MATCH(US!BH$5,FRED!$A:$A,0),MATCH(US!$B39,FRED!$1:$1,0))),(SUM(AV39:BG39)))),"")</f>
        <v>3631</v>
      </c>
      <c r="BI39" s="59">
        <f>+IFERROR((IF(ISTEXT(BI$5)=FALSE,(INDEX(FRED!$1:$1048576,MATCH(US!BI$5,FRED!$A:$A,0),MATCH(US!$B39,FRED!$1:$1,0))),(SUM(AW39:BH39)))),"")</f>
        <v>3516</v>
      </c>
      <c r="BJ39" s="59">
        <f>+IFERROR((IF(ISTEXT(BJ$5)=FALSE,(INDEX(FRED!$1:$1048576,MATCH(US!BJ$5,FRED!$A:$A,0),MATCH(US!$B39,FRED!$1:$1,0))),(SUM(AX39:BI39)))),"")</f>
        <v>4176</v>
      </c>
      <c r="BK39" s="59">
        <f>+IFERROR((IF(ISTEXT(BK$5)=FALSE,(INDEX(FRED!$1:$1048576,MATCH(US!BK$5,FRED!$A:$A,0),MATCH(US!$B39,FRED!$1:$1,0))),(SUM(AY39:BJ39)))),"")</f>
        <v>4019</v>
      </c>
      <c r="BL39" s="59">
        <f>+IFERROR((IF(ISTEXT(BL$5)=FALSE,(INDEX(FRED!$1:$1048576,MATCH(US!BL$5,FRED!$A:$A,0),MATCH(US!$B39,FRED!$1:$1,0))),(SUM(AZ39:BK39)))),"")</f>
        <v>4312</v>
      </c>
      <c r="BM39" s="59">
        <f>+IFERROR((IF(ISTEXT(BM$5)=FALSE,(INDEX(FRED!$1:$1048576,MATCH(US!BM$5,FRED!$A:$A,0),MATCH(US!$B39,FRED!$1:$1,0))),(SUM(BA39:BL39)))),"")</f>
        <v>4271</v>
      </c>
      <c r="BN39" s="59">
        <f>+IFERROR((IF(ISTEXT(BN$5)=FALSE,(INDEX(FRED!$1:$1048576,MATCH(US!BN$5,FRED!$A:$A,0),MATCH(US!$B39,FRED!$1:$1,0))),(SUM(BB39:BM39)))),"")</f>
        <v>4103</v>
      </c>
      <c r="BO39" s="59">
        <f>+IFERROR((IF(ISTEXT(BO$5)=FALSE,(INDEX(FRED!$1:$1048576,MATCH(US!BO$5,FRED!$A:$A,0),MATCH(US!$B39,FRED!$1:$1,0))),(SUM(BC39:BN39)))),"")</f>
        <v>3865</v>
      </c>
      <c r="BP39" s="60">
        <f>+IFERROR((IF(ISTEXT(BP$5)=FALSE,(INDEX(FRED!$1:$1048576,MATCH(US!BP$5,FRED!$A:$A,0),MATCH(US!$B39,FRED!$1:$1,0))),(SUM(BD39:BO39)))),"")</f>
        <v>46334</v>
      </c>
      <c r="BQ39" s="59">
        <f>+IFERROR((IF(ISTEXT(BQ$5)=FALSE,(INDEX(FRED!$1:$1048576,MATCH(US!BQ$5,FRED!$A:$A,0),MATCH(US!$B39,FRED!$1:$1,0))),(SUM(BE39:BP39)))),"")</f>
        <v>3814</v>
      </c>
      <c r="BR39" s="59">
        <f>+IFERROR((IF(ISTEXT(BR$5)=FALSE,(INDEX(FRED!$1:$1048576,MATCH(US!BR$5,FRED!$A:$A,0),MATCH(US!$B39,FRED!$1:$1,0))),(SUM(BF39:BQ39)))),"")</f>
        <v>4256</v>
      </c>
      <c r="BS39" s="59">
        <f>+IFERROR((IF(ISTEXT(BS$5)=FALSE,(INDEX(FRED!$1:$1048576,MATCH(US!BS$5,FRED!$A:$A,0),MATCH(US!$B39,FRED!$1:$1,0))),(SUM(BG39:BR39)))),"")</f>
        <v>4269</v>
      </c>
      <c r="BT39" s="59">
        <f>+IFERROR((IF(ISTEXT(BT$5)=FALSE,(INDEX(FRED!$1:$1048576,MATCH(US!BT$5,FRED!$A:$A,0),MATCH(US!$B39,FRED!$1:$1,0))),(SUM(BH39:BS39)))),"")</f>
        <v>3836</v>
      </c>
      <c r="BU39" s="59">
        <f>+IFERROR((IF(ISTEXT(BU$5)=FALSE,(INDEX(FRED!$1:$1048576,MATCH(US!BU$5,FRED!$A:$A,0),MATCH(US!$B39,FRED!$1:$1,0))),(SUM(BI39:BT39)))),"")</f>
        <v>4364</v>
      </c>
      <c r="BV39" s="59">
        <f>+IFERROR((IF(ISTEXT(BV$5)=FALSE,(INDEX(FRED!$1:$1048576,MATCH(US!BV$5,FRED!$A:$A,0),MATCH(US!$B39,FRED!$1:$1,0))),(SUM(BJ39:BU39)))),"")</f>
        <v>4599</v>
      </c>
      <c r="BW39" s="59">
        <f>+IFERROR((IF(ISTEXT(BW$5)=FALSE,(INDEX(FRED!$1:$1048576,MATCH(US!BW$5,FRED!$A:$A,0),MATCH(US!$B39,FRED!$1:$1,0))),(SUM(BK39:BV39)))),"")</f>
        <v>4599</v>
      </c>
      <c r="BX39" s="59">
        <f>+IFERROR((IF(ISTEXT(BX$5)=FALSE,(INDEX(FRED!$1:$1048576,MATCH(US!BX$5,FRED!$A:$A,0),MATCH(US!$B39,FRED!$1:$1,0))),(SUM(BL39:BW39)))),"")</f>
        <v>4548</v>
      </c>
      <c r="BY39" s="59">
        <f>+IFERROR((IF(ISTEXT(BY$5)=FALSE,(INDEX(FRED!$1:$1048576,MATCH(US!BY$5,FRED!$A:$A,0),MATCH(US!$B39,FRED!$1:$1,0))),(SUM(BM39:BX39)))),"")</f>
        <v>4565</v>
      </c>
      <c r="BZ39" s="59">
        <f>+IFERROR((IF(ISTEXT(BZ$5)=FALSE,(INDEX(FRED!$1:$1048576,MATCH(US!BZ$5,FRED!$A:$A,0),MATCH(US!$B39,FRED!$1:$1,0))),(SUM(BN39:BY39)))),"")</f>
        <v>4258</v>
      </c>
      <c r="CA39" s="59">
        <f>+IFERROR((IF(ISTEXT(CA$5)=FALSE,(INDEX(FRED!$1:$1048576,MATCH(US!CA$5,FRED!$A:$A,0),MATCH(US!$B39,FRED!$1:$1,0))),(SUM(BO39:BZ39)))),"")</f>
        <v>4247</v>
      </c>
      <c r="CB39" s="59">
        <f>+IFERROR((IF(ISTEXT(CB$5)=FALSE,(INDEX(FRED!$1:$1048576,MATCH(US!CB$5,FRED!$A:$A,0),MATCH(US!$B39,FRED!$1:$1,0))),(SUM(BP39:CA39)))),"")</f>
        <v>4559</v>
      </c>
      <c r="CC39" s="60">
        <f>+IFERROR((IF(ISTEXT(CC$5)=FALSE,(INDEX(FRED!$1:$1048576,MATCH(US!CC$5,FRED!$A:$A,0),MATCH(US!$B39,FRED!$1:$1,0))),(SUM(BQ39:CB39)))),"")</f>
        <v>51914</v>
      </c>
      <c r="CD39" s="59">
        <f>+IFERROR((IF(ISTEXT(CD$5)=FALSE,(INDEX(FRED!$1:$1048576,MATCH(US!CD$5,FRED!$A:$A,0),MATCH(US!$B39,FRED!$1:$1,0))),(SUM(BR39:CC39)))),"")</f>
        <v>4543</v>
      </c>
      <c r="CE39" s="59">
        <f>+IFERROR((IF(ISTEXT(CE$5)=FALSE,(INDEX(FRED!$1:$1048576,MATCH(US!CE$5,FRED!$A:$A,0),MATCH(US!$B39,FRED!$1:$1,0))),(SUM(BS39:CD39)))),"")</f>
        <v>4445</v>
      </c>
      <c r="CF39" s="59">
        <f>+IFERROR((IF(ISTEXT(CF$5)=FALSE,(INDEX(FRED!$1:$1048576,MATCH(US!CF$5,FRED!$A:$A,0),MATCH(US!$B39,FRED!$1:$1,0))),(SUM(BT39:CE39)))),"")</f>
        <v>5058</v>
      </c>
      <c r="CG39" s="59">
        <f>+IFERROR((IF(ISTEXT(CG$5)=FALSE,(INDEX(FRED!$1:$1048576,MATCH(US!CG$5,FRED!$A:$A,0),MATCH(US!$B39,FRED!$1:$1,0))),(SUM(BU39:CF39)))),"")</f>
        <v>5206</v>
      </c>
      <c r="CH39" s="59">
        <f>+IFERROR((IF(ISTEXT(CH$5)=FALSE,(INDEX(FRED!$1:$1048576,MATCH(US!CH$5,FRED!$A:$A,0),MATCH(US!$B39,FRED!$1:$1,0))),(SUM(BV39:CG39)))),"")</f>
        <v>5269</v>
      </c>
      <c r="CI39" s="59">
        <f>+IFERROR((IF(ISTEXT(CI$5)=FALSE,(INDEX(FRED!$1:$1048576,MATCH(US!CI$5,FRED!$A:$A,0),MATCH(US!$B39,FRED!$1:$1,0))),(SUM(BW39:CH39)))),"")</f>
        <v>5136</v>
      </c>
      <c r="CJ39" s="59">
        <f>+IFERROR((IF(ISTEXT(CJ$5)=FALSE,(INDEX(FRED!$1:$1048576,MATCH(US!CJ$5,FRED!$A:$A,0),MATCH(US!$B39,FRED!$1:$1,0))),(SUM(BX39:CI39)))),"")</f>
        <v>5122</v>
      </c>
      <c r="CK39" s="59">
        <f>+IFERROR((IF(ISTEXT(CK$5)=FALSE,(INDEX(FRED!$1:$1048576,MATCH(US!CK$5,FRED!$A:$A,0),MATCH(US!$B39,FRED!$1:$1,0))),(SUM(BY39:CJ39)))),"")</f>
        <v>4939</v>
      </c>
      <c r="CL39" s="59">
        <f>+IFERROR((IF(ISTEXT(CL$5)=FALSE,(INDEX(FRED!$1:$1048576,MATCH(US!CL$5,FRED!$A:$A,0),MATCH(US!$B39,FRED!$1:$1,0))),(SUM(BZ39:CK39)))),"")</f>
        <v>5259</v>
      </c>
      <c r="CM39" s="59">
        <f>+IFERROR((IF(ISTEXT(CM$5)=FALSE,(INDEX(FRED!$1:$1048576,MATCH(US!CM$5,FRED!$A:$A,0),MATCH(US!$B39,FRED!$1:$1,0))),(SUM(CA39:CL39)))),"")</f>
        <v>4922</v>
      </c>
      <c r="CN39" s="59">
        <f>+IFERROR((IF(ISTEXT(CN$5)=FALSE,(INDEX(FRED!$1:$1048576,MATCH(US!CN$5,FRED!$A:$A,0),MATCH(US!$B39,FRED!$1:$1,0))),(SUM(CB39:CM39)))),"")</f>
        <v>5038</v>
      </c>
      <c r="CO39" s="59">
        <f>+IFERROR((IF(ISTEXT(CO$5)=FALSE,(INDEX(FRED!$1:$1048576,MATCH(US!CO$5,FRED!$A:$A,0),MATCH(US!$B39,FRED!$1:$1,0))),(SUM(CC39:CN39)))),"")</f>
        <v>5261</v>
      </c>
      <c r="CP39" s="60">
        <f>+IFERROR((IF(ISTEXT(CP$5)=FALSE,(INDEX(FRED!$1:$1048576,MATCH(US!CP$5,FRED!$A:$A,0),MATCH(US!$B39,FRED!$1:$1,0))),(SUM(CD39:CO39)))),"")</f>
        <v>60198</v>
      </c>
      <c r="CQ39" s="59">
        <f>+IFERROR((IF(ISTEXT(CQ$5)=FALSE,(INDEX(FRED!$1:$1048576,MATCH(US!CQ$5,FRED!$A:$A,0),MATCH(US!$B39,FRED!$1:$1,0))),(SUM(CE39:CP39)))),"")</f>
        <v>5549</v>
      </c>
      <c r="CR39" s="59">
        <f>+IFERROR((IF(ISTEXT(CR$5)=FALSE,(INDEX(FRED!$1:$1048576,MATCH(US!CR$5,FRED!$A:$A,0),MATCH(US!$B39,FRED!$1:$1,0))),(SUM(CF39:CQ39)))),"")</f>
        <v>4770</v>
      </c>
      <c r="CS39" s="59">
        <f>+IFERROR((IF(ISTEXT(CS$5)=FALSE,(INDEX(FRED!$1:$1048576,MATCH(US!CS$5,FRED!$A:$A,0),MATCH(US!$B39,FRED!$1:$1,0))),(SUM(CG39:CR39)))),"")</f>
        <v>4776</v>
      </c>
      <c r="CT39" s="59">
        <f>+IFERROR((IF(ISTEXT(CT$5)=FALSE,(INDEX(FRED!$1:$1048576,MATCH(US!CT$5,FRED!$A:$A,0),MATCH(US!$B39,FRED!$1:$1,0))),(SUM(CH39:CS39)))),"")</f>
        <v>4428</v>
      </c>
      <c r="CU39" s="59">
        <f>+IFERROR((IF(ISTEXT(CU$5)=FALSE,(INDEX(FRED!$1:$1048576,MATCH(US!CU$5,FRED!$A:$A,0),MATCH(US!$B39,FRED!$1:$1,0))),(SUM(CI39:CT39)))),"")</f>
        <v>4913</v>
      </c>
      <c r="CV39" s="59">
        <f>+IFERROR((IF(ISTEXT(CV$5)=FALSE,(INDEX(FRED!$1:$1048576,MATCH(US!CV$5,FRED!$A:$A,0),MATCH(US!$B39,FRED!$1:$1,0))),(SUM(CJ39:CU39)))),"")</f>
        <v>5132</v>
      </c>
      <c r="CW39" s="59">
        <f>+IFERROR((IF(ISTEXT(CW$5)=FALSE,(INDEX(FRED!$1:$1048576,MATCH(US!CW$5,FRED!$A:$A,0),MATCH(US!$B39,FRED!$1:$1,0))),(SUM(CK39:CV39)))),"")</f>
        <v>5121</v>
      </c>
      <c r="CX39" s="59">
        <f>+IFERROR((IF(ISTEXT(CX$5)=FALSE,(INDEX(FRED!$1:$1048576,MATCH(US!CX$5,FRED!$A:$A,0),MATCH(US!$B39,FRED!$1:$1,0))),(SUM(CL39:CW39)))),"")</f>
        <v>4890</v>
      </c>
      <c r="CY39" s="59">
        <f>+IFERROR((IF(ISTEXT(CY$5)=FALSE,(INDEX(FRED!$1:$1048576,MATCH(US!CY$5,FRED!$A:$A,0),MATCH(US!$B39,FRED!$1:$1,0))),(SUM(CM39:CX39)))),"")</f>
        <v>5386</v>
      </c>
      <c r="CZ39" s="59">
        <f>+IFERROR((IF(ISTEXT(CZ$5)=FALSE,(INDEX(FRED!$1:$1048576,MATCH(US!CZ$5,FRED!$A:$A,0),MATCH(US!$B39,FRED!$1:$1,0))),(SUM(CN39:CY39)))),"")</f>
        <v>5746</v>
      </c>
      <c r="DA39" s="59">
        <f>+IFERROR((IF(ISTEXT(DA$5)=FALSE,(INDEX(FRED!$1:$1048576,MATCH(US!DA$5,FRED!$A:$A,0),MATCH(US!$B39,FRED!$1:$1,0))),(SUM(CO39:CZ39)))),"")</f>
        <v>5411</v>
      </c>
      <c r="DB39" s="59">
        <f>+IFERROR((IF(ISTEXT(DB$5)=FALSE,(INDEX(FRED!$1:$1048576,MATCH(US!DB$5,FRED!$A:$A,0),MATCH(US!$B39,FRED!$1:$1,0))),(SUM(CP39:DA39)))),"")</f>
        <v>5632</v>
      </c>
      <c r="DC39" s="60">
        <f>+IFERROR((IF(ISTEXT(DC$5)=FALSE,(INDEX(FRED!$1:$1048576,MATCH(US!DC$5,FRED!$A:$A,0),MATCH(US!$B39,FRED!$1:$1,0))),(SUM(CQ39:DB39)))),"")</f>
        <v>61754</v>
      </c>
      <c r="DD39" s="59">
        <f>+IFERROR((IF(ISTEXT(DD$5)=FALSE,(INDEX(FRED!$1:$1048576,MATCH(US!DD$5,FRED!$A:$A,0),MATCH(US!$B39,FRED!$1:$1,0))),(SUM(CR39:DC39)))),"")</f>
        <v>5258</v>
      </c>
      <c r="DE39" s="59">
        <f>+IFERROR((IF(ISTEXT(DE$5)=FALSE,(INDEX(FRED!$1:$1048576,MATCH(US!DE$5,FRED!$A:$A,0),MATCH(US!$B39,FRED!$1:$1,0))),(SUM(CS39:DD39)))),"")</f>
        <v>5119</v>
      </c>
      <c r="DF39" s="59">
        <f>+IFERROR((IF(ISTEXT(DF$5)=FALSE,(INDEX(FRED!$1:$1048576,MATCH(US!DF$5,FRED!$A:$A,0),MATCH(US!$B39,FRED!$1:$1,0))),(SUM(CT39:DE39)))),"")</f>
        <v>5218</v>
      </c>
      <c r="DG39" s="59">
        <f>+IFERROR((IF(ISTEXT(DG$5)=FALSE,(INDEX(FRED!$1:$1048576,MATCH(US!DG$5,FRED!$A:$A,0),MATCH(US!$B39,FRED!$1:$1,0))),(SUM(CU39:DF39)))),"")</f>
        <v>4870</v>
      </c>
      <c r="DH39" s="59">
        <f>+IFERROR((IF(ISTEXT(DH$5)=FALSE,(INDEX(FRED!$1:$1048576,MATCH(US!DH$5,FRED!$A:$A,0),MATCH(US!$B39,FRED!$1:$1,0))),(SUM(CV39:DG39)))),"")</f>
        <v>4901</v>
      </c>
      <c r="DI39" s="59">
        <f>+IFERROR((IF(ISTEXT(DI$5)=FALSE,(INDEX(FRED!$1:$1048576,MATCH(US!DI$5,FRED!$A:$A,0),MATCH(US!$B39,FRED!$1:$1,0))),(SUM(CW39:DH39)))),"")</f>
        <v>5249</v>
      </c>
      <c r="DJ39" s="59">
        <f>+IFERROR((IF(ISTEXT(DJ$5)=FALSE,(INDEX(FRED!$1:$1048576,MATCH(US!DJ$5,FRED!$A:$A,0),MATCH(US!$B39,FRED!$1:$1,0))),(SUM(CX39:DI39)))),"")</f>
        <v>5696</v>
      </c>
      <c r="DK39" s="59">
        <f>+IFERROR((IF(ISTEXT(DK$5)=FALSE,(INDEX(FRED!$1:$1048576,MATCH(US!DK$5,FRED!$A:$A,0),MATCH(US!$B39,FRED!$1:$1,0))),(SUM(CY39:DJ39)))),"")</f>
        <v>5485</v>
      </c>
      <c r="DL39" s="59">
        <f>+IFERROR((IF(ISTEXT(DL$5)=FALSE,(INDEX(FRED!$1:$1048576,MATCH(US!DL$5,FRED!$A:$A,0),MATCH(US!$B39,FRED!$1:$1,0))),(SUM(CZ39:DK39)))),"")</f>
        <v>4606</v>
      </c>
      <c r="DM39" s="59">
        <f>+IFERROR((IF(ISTEXT(DM$5)=FALSE,(INDEX(FRED!$1:$1048576,MATCH(US!DM$5,FRED!$A:$A,0),MATCH(US!$B39,FRED!$1:$1,0))),(SUM(DA39:DL39)))),"")</f>
        <v>5037</v>
      </c>
      <c r="DN39" s="59">
        <f>+IFERROR((IF(ISTEXT(DN$5)=FALSE,(INDEX(FRED!$1:$1048576,MATCH(US!DN$5,FRED!$A:$A,0),MATCH(US!$B39,FRED!$1:$1,0))),(SUM(DB39:DM39)))),"")</f>
        <v>5185</v>
      </c>
      <c r="DO39" s="59">
        <f>+IFERROR((IF(ISTEXT(DO$5)=FALSE,(INDEX(FRED!$1:$1048576,MATCH(US!DO$5,FRED!$A:$A,0),MATCH(US!$B39,FRED!$1:$1,0))),(SUM(DC39:DN39)))),"")</f>
        <v>5666</v>
      </c>
      <c r="DP39" s="60">
        <f>+IFERROR((IF(ISTEXT(DP$5)=FALSE,(INDEX(FRED!$1:$1048576,MATCH(US!DP$5,FRED!$A:$A,0),MATCH(US!$B39,FRED!$1:$1,0))),(SUM(DD39:DO39)))),"")</f>
        <v>62290</v>
      </c>
      <c r="DQ39" s="59">
        <f>+IFERROR((IF(ISTEXT(DQ$5)=FALSE,(INDEX(FRED!$1:$1048576,MATCH(US!DQ$5,FRED!$A:$A,0),MATCH(US!$B39,FRED!$1:$1,0))),(SUM(DE39:DP39)))),"")</f>
        <v>4638</v>
      </c>
      <c r="DR39" s="59">
        <f>+IFERROR((IF(ISTEXT(DR$5)=FALSE,(INDEX(FRED!$1:$1048576,MATCH(US!DR$5,FRED!$A:$A,0),MATCH(US!$B39,FRED!$1:$1,0))),(SUM(DF39:DQ39)))),"")</f>
        <v>5982</v>
      </c>
      <c r="DS39" s="59">
        <f>+IFERROR((IF(ISTEXT(DS$5)=FALSE,(INDEX(FRED!$1:$1048576,MATCH(US!DS$5,FRED!$A:$A,0),MATCH(US!$B39,FRED!$1:$1,0))),(SUM(DG39:DR39)))),"")</f>
        <v>6079</v>
      </c>
      <c r="DT39" s="59">
        <f>+IFERROR((IF(ISTEXT(DT$5)=FALSE,(INDEX(FRED!$1:$1048576,MATCH(US!DT$5,FRED!$A:$A,0),MATCH(US!$B39,FRED!$1:$1,0))),(SUM(DH39:DS39)))),"")</f>
        <v>6141</v>
      </c>
      <c r="DU39" s="59">
        <f>+IFERROR((IF(ISTEXT(DU$5)=FALSE,(INDEX(FRED!$1:$1048576,MATCH(US!DU$5,FRED!$A:$A,0),MATCH(US!$B39,FRED!$1:$1,0))),(SUM(DI39:DT39)))),"")</f>
        <v>5427</v>
      </c>
      <c r="DV39" s="59">
        <f>+IFERROR((IF(ISTEXT(DV$5)=FALSE,(INDEX(FRED!$1:$1048576,MATCH(US!DV$5,FRED!$A:$A,0),MATCH(US!$B39,FRED!$1:$1,0))),(SUM(DJ39:DU39)))),"")</f>
        <v>5324</v>
      </c>
      <c r="DW39" s="59">
        <f>+IFERROR((IF(ISTEXT(DW$5)=FALSE,(INDEX(FRED!$1:$1048576,MATCH(US!DW$5,FRED!$A:$A,0),MATCH(US!$B39,FRED!$1:$1,0))),(SUM(DK39:DV39)))),"")</f>
        <v>5550</v>
      </c>
      <c r="DX39" s="59">
        <f>+IFERROR((IF(ISTEXT(DX$5)=FALSE,(INDEX(FRED!$1:$1048576,MATCH(US!DX$5,FRED!$A:$A,0),MATCH(US!$B39,FRED!$1:$1,0))),(SUM(DL39:DW39)))),"")</f>
        <v>5574</v>
      </c>
      <c r="DY39" s="59">
        <f>+IFERROR((IF(ISTEXT(DY$5)=FALSE,(INDEX(FRED!$1:$1048576,MATCH(US!DY$5,FRED!$A:$A,0),MATCH(US!$B39,FRED!$1:$1,0))),(SUM(DM39:DX39)))),"")</f>
        <v>5310</v>
      </c>
      <c r="DZ39" s="59">
        <f>+IFERROR((IF(ISTEXT(DZ$5)=FALSE,(INDEX(FRED!$1:$1048576,MATCH(US!DZ$5,FRED!$A:$A,0),MATCH(US!$B39,FRED!$1:$1,0))),(SUM(DN39:DY39)))),"")</f>
        <v>6256</v>
      </c>
      <c r="EA39" s="59">
        <f>+IFERROR((IF(ISTEXT(EA$5)=FALSE,(INDEX(FRED!$1:$1048576,MATCH(US!EA$5,FRED!$A:$A,0),MATCH(US!$B39,FRED!$1:$1,0))),(SUM(DO39:DZ39)))),"")</f>
        <v>6069</v>
      </c>
      <c r="EB39" s="59">
        <f>+IFERROR((IF(ISTEXT(EB$5)=FALSE,(INDEX(FRED!$1:$1048576,MATCH(US!EB$5,FRED!$A:$A,0),MATCH(US!$B39,FRED!$1:$1,0))),(SUM(DP39:EA39)))),"")</f>
        <v>6431</v>
      </c>
      <c r="EC39" s="60">
        <f>+IFERROR((IF(ISTEXT(EC$5)=FALSE,(INDEX(FRED!$1:$1048576,MATCH(US!EC$5,FRED!$A:$A,0),MATCH(US!$B39,FRED!$1:$1,0))),(SUM(DQ39:EB39)))),"")</f>
        <v>68781</v>
      </c>
      <c r="ED39" s="59">
        <f>+IFERROR((IF(ISTEXT(ED$5)=FALSE,(INDEX(FRED!$1:$1048576,MATCH(US!ED$5,FRED!$A:$A,0),MATCH(US!$B39,FRED!$1:$1,0))),(SUM(DR39:EC39)))),"")</f>
        <v>6188</v>
      </c>
      <c r="EE39" s="59">
        <f>+IFERROR((IF(ISTEXT(EE$5)=FALSE,(INDEX(FRED!$1:$1048576,MATCH(US!EE$5,FRED!$A:$A,0),MATCH(US!$B39,FRED!$1:$1,0))),(SUM(DS39:ED39)))),"")</f>
        <v>5922</v>
      </c>
      <c r="EF39" s="59">
        <f>+IFERROR((IF(ISTEXT(EF$5)=FALSE,(INDEX(FRED!$1:$1048576,MATCH(US!EF$5,FRED!$A:$A,0),MATCH(US!$B39,FRED!$1:$1,0))),(SUM(DT39:EE39)))),"")</f>
        <v>6419</v>
      </c>
      <c r="EG39" s="59">
        <f>+IFERROR((IF(ISTEXT(EG$5)=FALSE,(INDEX(FRED!$1:$1048576,MATCH(US!EG$5,FRED!$A:$A,0),MATCH(US!$B39,FRED!$1:$1,0))),(SUM(DU39:EF39)))),"")</f>
        <v>7589</v>
      </c>
      <c r="EH39" s="59">
        <f>+IFERROR((IF(ISTEXT(EH$5)=FALSE,(INDEX(FRED!$1:$1048576,MATCH(US!EH$5,FRED!$A:$A,0),MATCH(US!$B39,FRED!$1:$1,0))),(SUM(DV39:EG39)))),"")</f>
        <v>7035</v>
      </c>
      <c r="EI39" s="59">
        <f>+IFERROR((IF(ISTEXT(EI$5)=FALSE,(INDEX(FRED!$1:$1048576,MATCH(US!EI$5,FRED!$A:$A,0),MATCH(US!$B39,FRED!$1:$1,0))),(SUM(DW39:EH39)))),"")</f>
        <v>8118</v>
      </c>
      <c r="EJ39" s="59">
        <f>+IFERROR((IF(ISTEXT(EJ$5)=FALSE,(INDEX(FRED!$1:$1048576,MATCH(US!EJ$5,FRED!$A:$A,0),MATCH(US!$B39,FRED!$1:$1,0))),(SUM(DX39:EI39)))),"")</f>
        <v>7205</v>
      </c>
      <c r="EK39" s="59">
        <f>+IFERROR((IF(ISTEXT(EK$5)=FALSE,(INDEX(FRED!$1:$1048576,MATCH(US!EK$5,FRED!$A:$A,0),MATCH(US!$B39,FRED!$1:$1,0))),(SUM(DY39:EJ39)))),"")</f>
        <v>6760</v>
      </c>
      <c r="EL39" s="59">
        <f>+IFERROR((IF(ISTEXT(EL$5)=FALSE,(INDEX(FRED!$1:$1048576,MATCH(US!EL$5,FRED!$A:$A,0),MATCH(US!$B39,FRED!$1:$1,0))),(SUM(DZ39:EK39)))),"")</f>
        <v>7547</v>
      </c>
      <c r="EM39" s="59">
        <f>+IFERROR((IF(ISTEXT(EM$5)=FALSE,(INDEX(FRED!$1:$1048576,MATCH(US!EM$5,FRED!$A:$A,0),MATCH(US!$B39,FRED!$1:$1,0))),(SUM(EA39:EL39)))),"")</f>
        <v>7442</v>
      </c>
      <c r="EN39" s="59">
        <f>+IFERROR((IF(ISTEXT(EN$5)=FALSE,(INDEX(FRED!$1:$1048576,MATCH(US!EN$5,FRED!$A:$A,0),MATCH(US!$B39,FRED!$1:$1,0))),(SUM(EB39:EM39)))),"")</f>
        <v>8136</v>
      </c>
      <c r="EO39" s="59">
        <f>+IFERROR((IF(ISTEXT(EO$5)=FALSE,(INDEX(FRED!$1:$1048576,MATCH(US!EO$5,FRED!$A:$A,0),MATCH(US!$B39,FRED!$1:$1,0))),(SUM(EC39:EN39)))),"")</f>
        <v>6901</v>
      </c>
      <c r="EP39" s="60">
        <f>+IFERROR((IF(ISTEXT(EP$5)=FALSE,(INDEX(FRED!$1:$1048576,MATCH(US!EP$5,FRED!$A:$A,0),MATCH(US!$B39,FRED!$1:$1,0))),(SUM(ED39:EO39)))),"")</f>
        <v>85262</v>
      </c>
      <c r="EQ39" s="59">
        <f>+IFERROR((IF(ISTEXT(EQ$5)=FALSE,(INDEX(FRED!$1:$1048576,MATCH(US!EQ$5,FRED!$A:$A,0),MATCH(US!$B39,FRED!$1:$1,0))),(SUM(EE39:EP39)))),"")</f>
        <v>7864</v>
      </c>
      <c r="ER39" s="59">
        <f>+IFERROR((IF(ISTEXT(ER$5)=FALSE,(INDEX(FRED!$1:$1048576,MATCH(US!ER$5,FRED!$A:$A,0),MATCH(US!$B39,FRED!$1:$1,0))),(SUM(EF39:EQ39)))),"")</f>
        <v>8098</v>
      </c>
      <c r="ES39" s="59">
        <f>+IFERROR((IF(ISTEXT(ES$5)=FALSE,(INDEX(FRED!$1:$1048576,MATCH(US!ES$5,FRED!$A:$A,0),MATCH(US!$B39,FRED!$1:$1,0))),(SUM(EG39:ER39)))),"")</f>
        <v>8096</v>
      </c>
      <c r="ET39" s="59">
        <f>+IFERROR((IF(ISTEXT(ET$5)=FALSE,(INDEX(FRED!$1:$1048576,MATCH(US!ET$5,FRED!$A:$A,0),MATCH(US!$B39,FRED!$1:$1,0))),(SUM(EH39:ES39)))),"")</f>
        <v>8026</v>
      </c>
      <c r="EU39" s="59">
        <f>+IFERROR((IF(ISTEXT(EU$5)=FALSE,(INDEX(FRED!$1:$1048576,MATCH(US!EU$5,FRED!$A:$A,0),MATCH(US!$B39,FRED!$1:$1,0))),(SUM(EI39:ET39)))),"")</f>
        <v>7879</v>
      </c>
      <c r="EV39" s="59">
        <f>+IFERROR((IF(ISTEXT(EV$5)=FALSE,(INDEX(FRED!$1:$1048576,MATCH(US!EV$5,FRED!$A:$A,0),MATCH(US!$B39,FRED!$1:$1,0))),(SUM(EJ39:EU39)))),"")</f>
        <v>7913</v>
      </c>
      <c r="EW39" s="59">
        <f>+IFERROR((IF(ISTEXT(EW$5)=FALSE,(INDEX(FRED!$1:$1048576,MATCH(US!EW$5,FRED!$A:$A,0),MATCH(US!$B39,FRED!$1:$1,0))),(SUM(EK39:EV39)))),"")</f>
        <v>7246</v>
      </c>
      <c r="EX39" s="59">
        <f>+IFERROR((IF(ISTEXT(EX$5)=FALSE,(INDEX(FRED!$1:$1048576,MATCH(US!EX$5,FRED!$A:$A,0),MATCH(US!$B39,FRED!$1:$1,0))),(SUM(EL39:EW39)))),"")</f>
        <v>7871</v>
      </c>
      <c r="EY39" s="59">
        <f>+IFERROR((IF(ISTEXT(EY$5)=FALSE,(INDEX(FRED!$1:$1048576,MATCH(US!EY$5,FRED!$A:$A,0),MATCH(US!$B39,FRED!$1:$1,0))),(SUM(EM39:EX39)))),"")</f>
        <v>6949</v>
      </c>
      <c r="EZ39" s="59">
        <f>+IFERROR((IF(ISTEXT(EZ$5)=FALSE,(INDEX(FRED!$1:$1048576,MATCH(US!EZ$5,FRED!$A:$A,0),MATCH(US!$B39,FRED!$1:$1,0))),(SUM(EN39:EY39)))),"")</f>
        <v>7096</v>
      </c>
      <c r="FA39" s="59">
        <f>+IFERROR((IF(ISTEXT(FA$5)=FALSE,(INDEX(FRED!$1:$1048576,MATCH(US!FA$5,FRED!$A:$A,0),MATCH(US!$B39,FRED!$1:$1,0))),(SUM(EO39:EZ39)))),"")</f>
        <v>6381</v>
      </c>
      <c r="FB39" s="59">
        <f>+IFERROR((IF(ISTEXT(FB$5)=FALSE,(INDEX(FRED!$1:$1048576,MATCH(US!FB$5,FRED!$A:$A,0),MATCH(US!$B39,FRED!$1:$1,0))),(SUM(EP39:FA39)))),"")</f>
        <v>6054</v>
      </c>
      <c r="FC39" s="60">
        <f>+IFERROR((IF(ISTEXT(FC$5)=FALSE,(INDEX(FRED!$1:$1048576,MATCH(US!FC$5,FRED!$A:$A,0),MATCH(US!$B39,FRED!$1:$1,0))),(SUM(EQ39:FB39)))),"")</f>
        <v>89473</v>
      </c>
      <c r="FD39" s="59">
        <f>+IFERROR((IF(ISTEXT(FD$5)=FALSE,(INDEX(FRED!$1:$1048576,MATCH(US!FD$5,FRED!$A:$A,0),MATCH(US!$B39,FRED!$1:$1,0))),(SUM(ER39:FC39)))),"")</f>
        <v>5967</v>
      </c>
      <c r="FE39" s="59">
        <f>+IFERROR((IF(ISTEXT(FE$5)=FALSE,(INDEX(FRED!$1:$1048576,MATCH(US!FE$5,FRED!$A:$A,0),MATCH(US!$B39,FRED!$1:$1,0))),(SUM(ES39:FD39)))),"")</f>
        <v>5705</v>
      </c>
      <c r="FF39" s="59">
        <f>+IFERROR((IF(ISTEXT(FF$5)=FALSE,(INDEX(FRED!$1:$1048576,MATCH(US!FF$5,FRED!$A:$A,0),MATCH(US!$B39,FRED!$1:$1,0))),(SUM(ET39:FE39)))),"")</f>
        <v>6242</v>
      </c>
      <c r="FG39" s="59">
        <f>+IFERROR((IF(ISTEXT(FG$5)=FALSE,(INDEX(FRED!$1:$1048576,MATCH(US!FG$5,FRED!$A:$A,0),MATCH(US!$B39,FRED!$1:$1,0))),(SUM(EU39:FF39)))),"")</f>
        <v>6019</v>
      </c>
      <c r="FH39" s="59">
        <f>+IFERROR((IF(ISTEXT(FH$5)=FALSE,(INDEX(FRED!$1:$1048576,MATCH(US!FH$5,FRED!$A:$A,0),MATCH(US!$B39,FRED!$1:$1,0))),(SUM(EV39:FG39)))),"")</f>
        <v>6320</v>
      </c>
      <c r="FI39" s="59">
        <f>+IFERROR((IF(ISTEXT(FI$5)=FALSE,(INDEX(FRED!$1:$1048576,MATCH(US!FI$5,FRED!$A:$A,0),MATCH(US!$B39,FRED!$1:$1,0))),(SUM(EW39:FH39)))),"")</f>
        <v>6143</v>
      </c>
      <c r="FJ39" s="59">
        <f>+IFERROR((IF(ISTEXT(FJ$5)=FALSE,(INDEX(FRED!$1:$1048576,MATCH(US!FJ$5,FRED!$A:$A,0),MATCH(US!$B39,FRED!$1:$1,0))),(SUM(EX39:FI39)))),"")</f>
        <v>6003</v>
      </c>
      <c r="FK39" s="59">
        <f>+IFERROR((IF(ISTEXT(FK$5)=FALSE,(INDEX(FRED!$1:$1048576,MATCH(US!FK$5,FRED!$A:$A,0),MATCH(US!$B39,FRED!$1:$1,0))),(SUM(EY39:FJ39)))),"")</f>
        <v>6409</v>
      </c>
      <c r="FL39" s="59">
        <f>+IFERROR((IF(ISTEXT(FL$5)=FALSE,(INDEX(FRED!$1:$1048576,MATCH(US!FL$5,FRED!$A:$A,0),MATCH(US!$B39,FRED!$1:$1,0))),(SUM(EZ39:FK39)))),"")</f>
        <v>6508</v>
      </c>
      <c r="FM39" s="59">
        <f>+IFERROR((IF(ISTEXT(FM$5)=FALSE,(INDEX(FRED!$1:$1048576,MATCH(US!FM$5,FRED!$A:$A,0),MATCH(US!$B39,FRED!$1:$1,0))),(SUM(FA39:FL39)))),"")</f>
        <v>6413</v>
      </c>
      <c r="FN39" s="59">
        <f>+IFERROR((IF(ISTEXT(FN$5)=FALSE,(INDEX(FRED!$1:$1048576,MATCH(US!FN$5,FRED!$A:$A,0),MATCH(US!$B39,FRED!$1:$1,0))),(SUM(FB39:FM39)))),"")</f>
        <v>6005</v>
      </c>
      <c r="FO39" s="59">
        <f>+IFERROR((IF(ISTEXT(FO$5)=FALSE,(INDEX(FRED!$1:$1048576,MATCH(US!FO$5,FRED!$A:$A,0),MATCH(US!$B39,FRED!$1:$1,0))),(SUM(FC39:FN39)))),"")</f>
        <v>5905</v>
      </c>
      <c r="FP39" s="60">
        <f>+IFERROR((IF(ISTEXT(FP$5)=FALSE,(INDEX(FRED!$1:$1048576,MATCH(US!FP$5,FRED!$A:$A,0),MATCH(US!$B39,FRED!$1:$1,0))),(SUM(FD39:FO39)))),"")</f>
        <v>73639</v>
      </c>
      <c r="FQ39" s="59">
        <f>+IFERROR((IF(ISTEXT(FQ$5)=FALSE,(INDEX(FRED!$1:$1048576,MATCH(US!FQ$5,FRED!$A:$A,0),MATCH(US!$B39,FRED!$1:$1,0))),(SUM(FE39:FP39)))),"")</f>
        <v>5859</v>
      </c>
      <c r="FR39" s="59">
        <f>+IFERROR((IF(ISTEXT(FR$5)=FALSE,(INDEX(FRED!$1:$1048576,MATCH(US!FR$5,FRED!$A:$A,0),MATCH(US!$B39,FRED!$1:$1,0))),(SUM(FF39:FQ39)))),"")</f>
        <v>5891</v>
      </c>
      <c r="FS39" s="59">
        <f>+IFERROR((IF(ISTEXT(FS$5)=FALSE,(INDEX(FRED!$1:$1048576,MATCH(US!FS$5,FRED!$A:$A,0),MATCH(US!$B39,FRED!$1:$1,0))),(SUM(FG39:FR39)))),"")</f>
        <v>5592</v>
      </c>
      <c r="FT39" s="59">
        <f>+IFERROR((IF(ISTEXT(FT$5)=FALSE,(INDEX(FRED!$1:$1048576,MATCH(US!FT$5,FRED!$A:$A,0),MATCH(US!$B39,FRED!$1:$1,0))),(SUM(FH39:FS39)))),"")</f>
        <v>6085</v>
      </c>
      <c r="FU39" s="59">
        <f>+IFERROR((IF(ISTEXT(FU$5)=FALSE,(INDEX(FRED!$1:$1048576,MATCH(US!FU$5,FRED!$A:$A,0),MATCH(US!$B39,FRED!$1:$1,0))),(SUM(FI39:FT39)))),"")</f>
        <v>5675</v>
      </c>
      <c r="FV39" s="59">
        <f>+IFERROR((IF(ISTEXT(FV$5)=FALSE,(INDEX(FRED!$1:$1048576,MATCH(US!FV$5,FRED!$A:$A,0),MATCH(US!$B39,FRED!$1:$1,0))),(SUM(FJ39:FU39)))),"")</f>
        <v>5205</v>
      </c>
      <c r="FW39" s="59">
        <f>+IFERROR((IF(ISTEXT(FW$5)=FALSE,(INDEX(FRED!$1:$1048576,MATCH(US!FW$5,FRED!$A:$A,0),MATCH(US!$B39,FRED!$1:$1,0))),(SUM(FK39:FV39)))),"")</f>
        <v>6007</v>
      </c>
      <c r="FX39" s="59">
        <f>+IFERROR((IF(ISTEXT(FX$5)=FALSE,(INDEX(FRED!$1:$1048576,MATCH(US!FX$5,FRED!$A:$A,0),MATCH(US!$B39,FRED!$1:$1,0))),(SUM(FL39:FW39)))),"")</f>
        <v>5801</v>
      </c>
      <c r="FY39" s="59">
        <f>+IFERROR((IF(ISTEXT(FY$5)=FALSE,(INDEX(FRED!$1:$1048576,MATCH(US!FY$5,FRED!$A:$A,0),MATCH(US!$B39,FRED!$1:$1,0))),(SUM(FM39:FX39)))),"")</f>
        <v>5860</v>
      </c>
      <c r="FZ39" s="59">
        <f>+IFERROR((IF(ISTEXT(FZ$5)=FALSE,(INDEX(FRED!$1:$1048576,MATCH(US!FZ$5,FRED!$A:$A,0),MATCH(US!$B39,FRED!$1:$1,0))),(SUM(FN39:FY39)))),"")</f>
        <v>5930</v>
      </c>
      <c r="GA39" s="59">
        <f>+IFERROR((IF(ISTEXT(GA$5)=FALSE,(INDEX(FRED!$1:$1048576,MATCH(US!GA$5,FRED!$A:$A,0),MATCH(US!$B39,FRED!$1:$1,0))),(SUM(FO39:FZ39)))),"")</f>
        <v>5785</v>
      </c>
      <c r="GB39" s="59">
        <f>+IFERROR((IF(ISTEXT(GB$5)=FALSE,(INDEX(FRED!$1:$1048576,MATCH(US!GB$5,FRED!$A:$A,0),MATCH(US!$B39,FRED!$1:$1,0))),(SUM(FP39:GA39)))),"")</f>
        <v>6524</v>
      </c>
      <c r="GC39" s="60">
        <f>+IFERROR((IF(ISTEXT(GC$5)=FALSE,(INDEX(FRED!$1:$1048576,MATCH(US!GC$5,FRED!$A:$A,0),MATCH(US!$B39,FRED!$1:$1,0))),(SUM(FQ39:GB39)))),"")</f>
        <v>70214</v>
      </c>
      <c r="GD39" s="59">
        <f>+IFERROR((IF(ISTEXT(GD$5)=FALSE,(INDEX(FRED!$1:$1048576,MATCH(US!GD$5,FRED!$A:$A,0),MATCH(US!$B39,FRED!$1:$1,0))),(SUM(FR39:GC39)))),"")</f>
        <v>6080</v>
      </c>
      <c r="GE39" s="59">
        <f>+IFERROR((IF(ISTEXT(GE$5)=FALSE,(INDEX(FRED!$1:$1048576,MATCH(US!GE$5,FRED!$A:$A,0),MATCH(US!$B39,FRED!$1:$1,0))),(SUM(FS39:GD39)))),"")</f>
        <v>6471</v>
      </c>
      <c r="GF39" s="59">
        <f>+IFERROR((IF(ISTEXT(GF$5)=FALSE,(INDEX(FRED!$1:$1048576,MATCH(US!GF$5,FRED!$A:$A,0),MATCH(US!$B39,FRED!$1:$1,0))),(SUM(FT39:GE39)))),"")</f>
        <v>6669</v>
      </c>
      <c r="GG39" s="59">
        <f>+IFERROR((IF(ISTEXT(GG$5)=FALSE,(INDEX(FRED!$1:$1048576,MATCH(US!GG$5,FRED!$A:$A,0),MATCH(US!$B39,FRED!$1:$1,0))),(SUM(FU39:GF39)))),"")</f>
        <v>6643</v>
      </c>
      <c r="GH39" s="59">
        <f>+IFERROR((IF(ISTEXT(GH$5)=FALSE,(INDEX(FRED!$1:$1048576,MATCH(US!GH$5,FRED!$A:$A,0),MATCH(US!$B39,FRED!$1:$1,0))),(SUM(FV39:GG39)))),"")</f>
        <v>6768</v>
      </c>
      <c r="GI39" s="59">
        <f>+IFERROR((IF(ISTEXT(GI$5)=FALSE,(INDEX(FRED!$1:$1048576,MATCH(US!GI$5,FRED!$A:$A,0),MATCH(US!$B39,FRED!$1:$1,0))),(SUM(FW39:GH39)))),"")</f>
        <v>7639</v>
      </c>
      <c r="GJ39" s="59">
        <f>+IFERROR((IF(ISTEXT(GJ$5)=FALSE,(INDEX(FRED!$1:$1048576,MATCH(US!GJ$5,FRED!$A:$A,0),MATCH(US!$B39,FRED!$1:$1,0))),(SUM(FX39:GI39)))),"")</f>
        <v>7213</v>
      </c>
      <c r="GK39" s="59">
        <f>+IFERROR((IF(ISTEXT(GK$5)=FALSE,(INDEX(FRED!$1:$1048576,MATCH(US!GK$5,FRED!$A:$A,0),MATCH(US!$B39,FRED!$1:$1,0))),(SUM(FY39:GJ39)))),"")</f>
        <v>6921</v>
      </c>
      <c r="GL39" s="59">
        <f>+IFERROR((IF(ISTEXT(GL$5)=FALSE,(INDEX(FRED!$1:$1048576,MATCH(US!GL$5,FRED!$A:$A,0),MATCH(US!$B39,FRED!$1:$1,0))),(SUM(FZ39:GK39)))),"")</f>
        <v>7490</v>
      </c>
      <c r="GM39" s="59">
        <f>+IFERROR((IF(ISTEXT(GM$5)=FALSE,(INDEX(FRED!$1:$1048576,MATCH(US!GM$5,FRED!$A:$A,0),MATCH(US!$B39,FRED!$1:$1,0))),(SUM(GA39:GL39)))),"")</f>
        <v>8059</v>
      </c>
      <c r="GN39" s="59">
        <f>+IFERROR((IF(ISTEXT(GN$5)=FALSE,(INDEX(FRED!$1:$1048576,MATCH(US!GN$5,FRED!$A:$A,0),MATCH(US!$B39,FRED!$1:$1,0))),(SUM(GB39:GM39)))),"")</f>
        <v>7411</v>
      </c>
      <c r="GO39" s="59">
        <f>+IFERROR((IF(ISTEXT(GO$5)=FALSE,(INDEX(FRED!$1:$1048576,MATCH(US!GO$5,FRED!$A:$A,0),MATCH(US!$B39,FRED!$1:$1,0))),(SUM(GC39:GN39)))),"")</f>
        <v>7818</v>
      </c>
      <c r="GP39" s="60">
        <f>+IFERROR((IF(ISTEXT(GP$5)=FALSE,(INDEX(FRED!$1:$1048576,MATCH(US!GP$5,FRED!$A:$A,0),MATCH(US!$B39,FRED!$1:$1,0))),(SUM(GD39:GO39)))),"")</f>
        <v>85182</v>
      </c>
      <c r="GQ39" s="59">
        <f>+IFERROR((IF(ISTEXT(GQ$5)=FALSE,(INDEX(FRED!$1:$1048576,MATCH(US!GQ$5,FRED!$A:$A,0),MATCH(US!$B39,FRED!$1:$1,0))),(SUM(GE39:GP39)))),"")</f>
        <v>7464</v>
      </c>
      <c r="GR39" s="59">
        <f>+IFERROR((IF(ISTEXT(GR$5)=FALSE,(INDEX(FRED!$1:$1048576,MATCH(US!GR$5,FRED!$A:$A,0),MATCH(US!$B39,FRED!$1:$1,0))),(SUM(GF39:GQ39)))),"")</f>
        <v>7901</v>
      </c>
      <c r="GS39" s="59">
        <f>+IFERROR((IF(ISTEXT(GS$5)=FALSE,(INDEX(FRED!$1:$1048576,MATCH(US!GS$5,FRED!$A:$A,0),MATCH(US!$B39,FRED!$1:$1,0))),(SUM(GG39:GR39)))),"")</f>
        <v>7500</v>
      </c>
      <c r="GT39" s="59">
        <f>+IFERROR((IF(ISTEXT(GT$5)=FALSE,(INDEX(FRED!$1:$1048576,MATCH(US!GT$5,FRED!$A:$A,0),MATCH(US!$B39,FRED!$1:$1,0))),(SUM(GH39:GS39)))),"")</f>
        <v>8147</v>
      </c>
      <c r="GU39" s="59">
        <f>+IFERROR((IF(ISTEXT(GU$5)=FALSE,(INDEX(FRED!$1:$1048576,MATCH(US!GU$5,FRED!$A:$A,0),MATCH(US!$B39,FRED!$1:$1,0))),(SUM(GI39:GT39)))),"")</f>
        <v>7851</v>
      </c>
      <c r="GV39" s="59">
        <f>+IFERROR((IF(ISTEXT(GV$5)=FALSE,(INDEX(FRED!$1:$1048576,MATCH(US!GV$5,FRED!$A:$A,0),MATCH(US!$B39,FRED!$1:$1,0))),(SUM(GJ39:GU39)))),"")</f>
        <v>7420</v>
      </c>
      <c r="GW39" s="59">
        <f>+IFERROR((IF(ISTEXT(GW$5)=FALSE,(INDEX(FRED!$1:$1048576,MATCH(US!GW$5,FRED!$A:$A,0),MATCH(US!$B39,FRED!$1:$1,0))),(SUM(GK39:GV39)))),"")</f>
        <v>7979</v>
      </c>
      <c r="GX39" s="59">
        <f>+IFERROR((IF(ISTEXT(GX$5)=FALSE,(INDEX(FRED!$1:$1048576,MATCH(US!GX$5,FRED!$A:$A,0),MATCH(US!$B39,FRED!$1:$1,0))),(SUM(GL39:GW39)))),"")</f>
        <v>8111</v>
      </c>
      <c r="GY39" s="59">
        <f>+IFERROR((IF(ISTEXT(GY$5)=FALSE,(INDEX(FRED!$1:$1048576,MATCH(US!GY$5,FRED!$A:$A,0),MATCH(US!$B39,FRED!$1:$1,0))),(SUM(GM39:GX39)))),"")</f>
        <v>7409</v>
      </c>
      <c r="GZ39" s="59">
        <f>+IFERROR((IF(ISTEXT(GZ$5)=FALSE,(INDEX(FRED!$1:$1048576,MATCH(US!GZ$5,FRED!$A:$A,0),MATCH(US!$B39,FRED!$1:$1,0))),(SUM(GN39:GY39)))),"")</f>
        <v>7559</v>
      </c>
      <c r="HA39" s="59">
        <f>+IFERROR((IF(ISTEXT(HA$5)=FALSE,(INDEX(FRED!$1:$1048576,MATCH(US!HA$5,FRED!$A:$A,0),MATCH(US!$B39,FRED!$1:$1,0))),(SUM(GO39:GZ39)))),"")</f>
        <v>7673</v>
      </c>
      <c r="HB39" s="59">
        <f>+IFERROR((IF(ISTEXT(HB$5)=FALSE,(INDEX(FRED!$1:$1048576,MATCH(US!HB$5,FRED!$A:$A,0),MATCH(US!$B39,FRED!$1:$1,0))),(SUM(GP39:HA39)))),"")</f>
        <v>6656</v>
      </c>
      <c r="HC39" s="60">
        <f>+IFERROR((IF(ISTEXT(HC$5)=FALSE,(INDEX(FRED!$1:$1048576,MATCH(US!HC$5,FRED!$A:$A,0),MATCH(US!$B39,FRED!$1:$1,0))),(SUM(GQ39:HB39)))),"")</f>
        <v>91670</v>
      </c>
      <c r="HD39" s="59">
        <f>+IFERROR((IF(ISTEXT(HD$5)=FALSE,(INDEX(FRED!$1:$1048576,MATCH(US!HD$5,FRED!$A:$A,0),MATCH(US!$B39,FRED!$1:$1,0))),(SUM(GR39:HC39)))),"")</f>
        <v>7388</v>
      </c>
      <c r="HE39" s="59">
        <f>+IFERROR((IF(ISTEXT(HE$5)=FALSE,(INDEX(FRED!$1:$1048576,MATCH(US!HE$5,FRED!$A:$A,0),MATCH(US!$B39,FRED!$1:$1,0))),(SUM(GS39:HD39)))),"")</f>
        <v>7566</v>
      </c>
      <c r="HF39" s="59">
        <f>+IFERROR((IF(ISTEXT(HF$5)=FALSE,(INDEX(FRED!$1:$1048576,MATCH(US!HF$5,FRED!$A:$A,0),MATCH(US!$B39,FRED!$1:$1,0))),(SUM(GT39:HE39)))),"")</f>
        <v>7930</v>
      </c>
      <c r="HG39" s="59">
        <f>+IFERROR((IF(ISTEXT(HG$5)=FALSE,(INDEX(FRED!$1:$1048576,MATCH(US!HG$5,FRED!$A:$A,0),MATCH(US!$B39,FRED!$1:$1,0))),(SUM(GU39:HF39)))),"")</f>
        <v>8384</v>
      </c>
      <c r="HH39" s="59">
        <f>+IFERROR((IF(ISTEXT(HH$5)=FALSE,(INDEX(FRED!$1:$1048576,MATCH(US!HH$5,FRED!$A:$A,0),MATCH(US!$B39,FRED!$1:$1,0))),(SUM(GV39:HG39)))),"")</f>
        <v>8148</v>
      </c>
      <c r="HI39" s="59">
        <f>+IFERROR((IF(ISTEXT(HI$5)=FALSE,(INDEX(FRED!$1:$1048576,MATCH(US!HI$5,FRED!$A:$A,0),MATCH(US!$B39,FRED!$1:$1,0))),(SUM(GW39:HH39)))),"")</f>
        <v>8046</v>
      </c>
      <c r="HJ39" s="59">
        <f>+IFERROR((IF(ISTEXT(HJ$5)=FALSE,(INDEX(FRED!$1:$1048576,MATCH(US!HJ$5,FRED!$A:$A,0),MATCH(US!$B39,FRED!$1:$1,0))),(SUM(GX39:HI39)))),"")</f>
        <v>7141</v>
      </c>
      <c r="HK39" s="59">
        <f>+IFERROR((IF(ISTEXT(HK$5)=FALSE,(INDEX(FRED!$1:$1048576,MATCH(US!HK$5,FRED!$A:$A,0),MATCH(US!$B39,FRED!$1:$1,0))),(SUM(GY39:HJ39)))),"")</f>
        <v>7233</v>
      </c>
      <c r="HL39" s="59">
        <f>+IFERROR((IF(ISTEXT(HL$5)=FALSE,(INDEX(FRED!$1:$1048576,MATCH(US!HL$5,FRED!$A:$A,0),MATCH(US!$B39,FRED!$1:$1,0))),(SUM(GZ39:HK39)))),"")</f>
        <v>7922</v>
      </c>
      <c r="HM39" s="59">
        <f>+IFERROR((IF(ISTEXT(HM$5)=FALSE,(INDEX(FRED!$1:$1048576,MATCH(US!HM$5,FRED!$A:$A,0),MATCH(US!$B39,FRED!$1:$1,0))),(SUM(HA39:HL39)))),"")</f>
        <v>6902</v>
      </c>
      <c r="HN39" s="59">
        <f>+IFERROR((IF(ISTEXT(HN$5)=FALSE,(INDEX(FRED!$1:$1048576,MATCH(US!HN$5,FRED!$A:$A,0),MATCH(US!$B39,FRED!$1:$1,0))),(SUM(HB39:HM39)))),"")</f>
        <v>7962</v>
      </c>
      <c r="HO39" s="59">
        <f>+IFERROR((IF(ISTEXT(HO$5)=FALSE,(INDEX(FRED!$1:$1048576,MATCH(US!HO$5,FRED!$A:$A,0),MATCH(US!$B39,FRED!$1:$1,0))),(SUM(HC39:HN39)))),"")</f>
        <v>7552</v>
      </c>
      <c r="HP39" s="60">
        <f>+IFERROR((IF(ISTEXT(HP$5)=FALSE,(INDEX(FRED!$1:$1048576,MATCH(US!HP$5,FRED!$A:$A,0),MATCH(US!$B39,FRED!$1:$1,0))),(SUM(HD39:HO39)))),"")</f>
        <v>92174</v>
      </c>
      <c r="HQ39" s="59">
        <f>+IFERROR((IF(ISTEXT(HQ$5)=FALSE,(INDEX(FRED!$1:$1048576,MATCH(US!HQ$5,FRED!$A:$A,0),MATCH(US!$B39,FRED!$1:$1,0))),(SUM(HE39:HP39)))),"")</f>
        <v>7265</v>
      </c>
      <c r="HR39" s="59">
        <f>+IFERROR((IF(ISTEXT(HR$5)=FALSE,(INDEX(FRED!$1:$1048576,MATCH(US!HR$5,FRED!$A:$A,0),MATCH(US!$B39,FRED!$1:$1,0))),(SUM(HF39:HQ39)))),"")</f>
        <v>7285</v>
      </c>
      <c r="HS39" s="59">
        <f>+IFERROR((IF(ISTEXT(HS$5)=FALSE,(INDEX(FRED!$1:$1048576,MATCH(US!HS$5,FRED!$A:$A,0),MATCH(US!$B39,FRED!$1:$1,0))),(SUM(HG39:HR39)))),"")</f>
        <v>7665</v>
      </c>
      <c r="HT39" s="59">
        <f>+IFERROR((IF(ISTEXT(HT$5)=FALSE,(INDEX(FRED!$1:$1048576,MATCH(US!HT$5,FRED!$A:$A,0),MATCH(US!$B39,FRED!$1:$1,0))),(SUM(HH39:HS39)))),"")</f>
        <v>7059</v>
      </c>
      <c r="HU39" s="59">
        <f>+IFERROR((IF(ISTEXT(HU$5)=FALSE,(INDEX(FRED!$1:$1048576,MATCH(US!HU$5,FRED!$A:$A,0),MATCH(US!$B39,FRED!$1:$1,0))),(SUM(HI39:HT39)))),"")</f>
        <v>7644</v>
      </c>
      <c r="HV39" s="59">
        <f>+IFERROR((IF(ISTEXT(HV$5)=FALSE,(INDEX(FRED!$1:$1048576,MATCH(US!HV$5,FRED!$A:$A,0),MATCH(US!$B39,FRED!$1:$1,0))),(SUM(HJ39:HU39)))),"")</f>
        <v>6962</v>
      </c>
      <c r="HW39" s="59">
        <f>+IFERROR((IF(ISTEXT(HW$5)=FALSE,(INDEX(FRED!$1:$1048576,MATCH(US!HW$5,FRED!$A:$A,0),MATCH(US!$B39,FRED!$1:$1,0))),(SUM(HK39:HV39)))),"")</f>
        <v>7075</v>
      </c>
      <c r="HX39" s="59">
        <f>+IFERROR((IF(ISTEXT(HX$5)=FALSE,(INDEX(FRED!$1:$1048576,MATCH(US!HX$5,FRED!$A:$A,0),MATCH(US!$B39,FRED!$1:$1,0))),(SUM(HL39:HW39)))),"")</f>
        <v>7258</v>
      </c>
      <c r="HY39" s="59">
        <f>+IFERROR((IF(ISTEXT(HY$5)=FALSE,(INDEX(FRED!$1:$1048576,MATCH(US!HY$5,FRED!$A:$A,0),MATCH(US!$B39,FRED!$1:$1,0))),(SUM(HM39:HX39)))),"")</f>
        <v>7853</v>
      </c>
      <c r="HZ39" s="59">
        <f>+IFERROR((IF(ISTEXT(HZ$5)=FALSE,(INDEX(FRED!$1:$1048576,MATCH(US!HZ$5,FRED!$A:$A,0),MATCH(US!$B39,FRED!$1:$1,0))),(SUM(HN39:HY39)))),"")</f>
        <v>8509</v>
      </c>
      <c r="IA39" s="59">
        <f>+IFERROR((IF(ISTEXT(IA$5)=FALSE,(INDEX(FRED!$1:$1048576,MATCH(US!IA$5,FRED!$A:$A,0),MATCH(US!$B39,FRED!$1:$1,0))),(SUM(HO39:HZ39)))),"")</f>
        <v>7304</v>
      </c>
      <c r="IB39" s="59">
        <f>+IFERROR((IF(ISTEXT(IB$5)=FALSE,(INDEX(FRED!$1:$1048576,MATCH(US!IB$5,FRED!$A:$A,0),MATCH(US!$B39,FRED!$1:$1,0))),(SUM(HP39:IA39)))),"")</f>
        <v>7476</v>
      </c>
      <c r="IC39" s="60">
        <f>+IFERROR((IF(ISTEXT(IC$5)=FALSE,(INDEX(FRED!$1:$1048576,MATCH(US!IC$5,FRED!$A:$A,0),MATCH(US!$B39,FRED!$1:$1,0))),(SUM(HQ39:IB39)))),"")</f>
        <v>89355</v>
      </c>
      <c r="ID39" s="59">
        <f>+IFERROR((IF(ISTEXT(ID$5)=FALSE,(INDEX(FRED!$1:$1048576,MATCH(US!ID$5,FRED!$A:$A,0),MATCH(US!$B39,FRED!$1:$1,0))),(SUM(HR39:IC39)))),"")</f>
        <v>7725</v>
      </c>
      <c r="IE39" s="59">
        <f>+IFERROR((IF(ISTEXT(IE$5)=FALSE,(INDEX(FRED!$1:$1048576,MATCH(US!IE$5,FRED!$A:$A,0),MATCH(US!$B39,FRED!$1:$1,0))),(SUM(HS39:ID39)))),"")</f>
        <v>7011</v>
      </c>
      <c r="IF39" s="59">
        <f>+IFERROR((IF(ISTEXT(IF$5)=FALSE,(INDEX(FRED!$1:$1048576,MATCH(US!IF$5,FRED!$A:$A,0),MATCH(US!$B39,FRED!$1:$1,0))),(SUM(HT39:IE39)))),"")</f>
        <v>7549</v>
      </c>
      <c r="IG39" s="59">
        <f>+IFERROR((IF(ISTEXT(IG$5)=FALSE,(INDEX(FRED!$1:$1048576,MATCH(US!IG$5,FRED!$A:$A,0),MATCH(US!$B39,FRED!$1:$1,0))),(SUM(HU39:IF39)))),"")</f>
        <v>7601</v>
      </c>
      <c r="IH39" s="59">
        <f>+IFERROR((IF(ISTEXT(IH$5)=FALSE,(INDEX(FRED!$1:$1048576,MATCH(US!IH$5,FRED!$A:$A,0),MATCH(US!$B39,FRED!$1:$1,0))),(SUM(HV39:IG39)))),"")</f>
        <v>8506</v>
      </c>
      <c r="II39" s="59">
        <f>+IFERROR((IF(ISTEXT(II$5)=FALSE,(INDEX(FRED!$1:$1048576,MATCH(US!II$5,FRED!$A:$A,0),MATCH(US!$B39,FRED!$1:$1,0))),(SUM(HW39:IH39)))),"")</f>
        <v>8284</v>
      </c>
      <c r="IJ39" s="59">
        <f>+IFERROR((IF(ISTEXT(IJ$5)=FALSE,(INDEX(FRED!$1:$1048576,MATCH(US!IJ$5,FRED!$A:$A,0),MATCH(US!$B39,FRED!$1:$1,0))),(SUM(HX39:II39)))),"")</f>
        <v>8648</v>
      </c>
      <c r="IK39" s="59">
        <f>+IFERROR((IF(ISTEXT(IK$5)=FALSE,(INDEX(FRED!$1:$1048576,MATCH(US!IK$5,FRED!$A:$A,0),MATCH(US!$B39,FRED!$1:$1,0))),(SUM(HY39:IJ39)))),"")</f>
        <v>8898</v>
      </c>
      <c r="IL39" s="59">
        <f>+IFERROR((IF(ISTEXT(IL$5)=FALSE,(INDEX(FRED!$1:$1048576,MATCH(US!IL$5,FRED!$A:$A,0),MATCH(US!$B39,FRED!$1:$1,0))),(SUM(HZ39:IK39)))),"")</f>
        <v>8973</v>
      </c>
      <c r="IM39" s="59">
        <f>+IFERROR((IF(ISTEXT(IM$5)=FALSE,(INDEX(FRED!$1:$1048576,MATCH(US!IM$5,FRED!$A:$A,0),MATCH(US!$B39,FRED!$1:$1,0))),(SUM(IA39:IL39)))),"")</f>
        <v>8546</v>
      </c>
      <c r="IN39" s="59">
        <f>+IFERROR((IF(ISTEXT(IN$5)=FALSE,(INDEX(FRED!$1:$1048576,MATCH(US!IN$5,FRED!$A:$A,0),MATCH(US!$B39,FRED!$1:$1,0))),(SUM(IB39:IM39)))),"")</f>
        <v>7901</v>
      </c>
      <c r="IO39" s="59">
        <f>+IFERROR((IF(ISTEXT(IO$5)=FALSE,(INDEX(FRED!$1:$1048576,MATCH(US!IO$5,FRED!$A:$A,0),MATCH(US!$B39,FRED!$1:$1,0))),(SUM(IC39:IN39)))),"")</f>
        <v>8490</v>
      </c>
      <c r="IP39" s="60">
        <f>+IFERROR((IF(ISTEXT(IP$5)=FALSE,(INDEX(FRED!$1:$1048576,MATCH(US!IP$5,FRED!$A:$A,0),MATCH(US!$B39,FRED!$1:$1,0))),(SUM(ID39:IO39)))),"")</f>
        <v>98132</v>
      </c>
      <c r="IQ39" s="59">
        <f>+IFERROR((IF(ISTEXT(IQ$5)=FALSE,(INDEX(FRED!$1:$1048576,MATCH(US!IQ$5,FRED!$A:$A,0),MATCH(US!$B39,FRED!$1:$1,0))),(SUM(IE39:IP39)))),"")</f>
        <v>9202</v>
      </c>
      <c r="IR39" s="59">
        <f>+IFERROR((IF(ISTEXT(IR$5)=FALSE,(INDEX(FRED!$1:$1048576,MATCH(US!IR$5,FRED!$A:$A,0),MATCH(US!$B39,FRED!$1:$1,0))),(SUM(IF39:IQ39)))),"")</f>
        <v>9034</v>
      </c>
      <c r="IS39" s="59">
        <f>+IFERROR((IF(ISTEXT(IS$5)=FALSE,(INDEX(FRED!$1:$1048576,MATCH(US!IS$5,FRED!$A:$A,0),MATCH(US!$B39,FRED!$1:$1,0))),(SUM(IG39:IR39)))),"")</f>
        <v>9494</v>
      </c>
      <c r="IT39" s="59">
        <f>+IFERROR((IF(ISTEXT(IT$5)=FALSE,(INDEX(FRED!$1:$1048576,MATCH(US!IT$5,FRED!$A:$A,0),MATCH(US!$B39,FRED!$1:$1,0))),(SUM(IH39:IS39)))),"")</f>
        <v>8909</v>
      </c>
      <c r="IU39" s="59">
        <f>+IFERROR((IF(ISTEXT(IU$5)=FALSE,(INDEX(FRED!$1:$1048576,MATCH(US!IU$5,FRED!$A:$A,0),MATCH(US!$B39,FRED!$1:$1,0))),(SUM(II39:IT39)))),"")</f>
        <v>8906</v>
      </c>
      <c r="IV39" s="59">
        <f>+IFERROR((IF(ISTEXT(IV$5)=FALSE,(INDEX(FRED!$1:$1048576,MATCH(US!IV$5,FRED!$A:$A,0),MATCH(US!$B39,FRED!$1:$1,0))),(SUM(IJ39:IU39)))),"")</f>
        <v>9211</v>
      </c>
      <c r="IW39" s="59">
        <f>+IFERROR((IF(ISTEXT(IW$5)=FALSE,(INDEX(FRED!$1:$1048576,MATCH(US!IW$5,FRED!$A:$A,0),MATCH(US!$B39,FRED!$1:$1,0))),(SUM(IK39:IV39)))),"")</f>
        <v>9198</v>
      </c>
      <c r="IX39" s="59">
        <f>+IFERROR((IF(ISTEXT(IX$5)=FALSE,(INDEX(FRED!$1:$1048576,MATCH(US!IX$5,FRED!$A:$A,0),MATCH(US!$B39,FRED!$1:$1,0))),(SUM(IL39:IW39)))),"")</f>
        <v>9410</v>
      </c>
      <c r="IY39" s="59">
        <f>+IFERROR((IF(ISTEXT(IY$5)=FALSE,(INDEX(FRED!$1:$1048576,MATCH(US!IY$5,FRED!$A:$A,0),MATCH(US!$B39,FRED!$1:$1,0))),(SUM(IM39:IX39)))),"")</f>
        <v>8899</v>
      </c>
      <c r="IZ39" s="59">
        <f>+IFERROR((IF(ISTEXT(IZ$5)=FALSE,(INDEX(FRED!$1:$1048576,MATCH(US!IZ$5,FRED!$A:$A,0),MATCH(US!$B39,FRED!$1:$1,0))),(SUM(IN39:IY39)))),"")</f>
        <v>9091</v>
      </c>
      <c r="JA39" s="59">
        <f>+IFERROR((IF(ISTEXT(JA$5)=FALSE,(INDEX(FRED!$1:$1048576,MATCH(US!JA$5,FRED!$A:$A,0),MATCH(US!$B39,FRED!$1:$1,0))),(SUM(IO39:IZ39)))),"")</f>
        <v>9282</v>
      </c>
      <c r="JB39" s="59">
        <f>+IFERROR((IF(ISTEXT(JB$5)=FALSE,(INDEX(FRED!$1:$1048576,MATCH(US!JB$5,FRED!$A:$A,0),MATCH(US!$B39,FRED!$1:$1,0))),(SUM(IP39:JA39)))),"")</f>
        <v>9227</v>
      </c>
      <c r="JC39" s="60">
        <f>+IFERROR((IF(ISTEXT(JC$5)=FALSE,(INDEX(FRED!$1:$1048576,MATCH(US!JC$5,FRED!$A:$A,0),MATCH(US!$B39,FRED!$1:$1,0))),(SUM(IQ39:JB39)))),"")</f>
        <v>109863</v>
      </c>
      <c r="JD39" s="59">
        <f>+IFERROR((IF(ISTEXT(JD$5)=FALSE,(INDEX(FRED!$1:$1048576,MATCH(US!JD$5,FRED!$A:$A,0),MATCH(US!$B39,FRED!$1:$1,0))),(SUM(IR39:JC39)))),"")</f>
        <v>9042</v>
      </c>
      <c r="JE39" s="59">
        <f>+IFERROR((IF(ISTEXT(JE$5)=FALSE,(INDEX(FRED!$1:$1048576,MATCH(US!JE$5,FRED!$A:$A,0),MATCH(US!$B39,FRED!$1:$1,0))),(SUM(IS39:JD39)))),"")</f>
        <v>8974</v>
      </c>
      <c r="JF39" s="59">
        <f>+IFERROR((IF(ISTEXT(JF$5)=FALSE,(INDEX(FRED!$1:$1048576,MATCH(US!JF$5,FRED!$A:$A,0),MATCH(US!$B39,FRED!$1:$1,0))),(SUM(IT39:JE39)))),"")</f>
        <v>8450</v>
      </c>
      <c r="JG39" s="59">
        <f>+IFERROR((IF(ISTEXT(JG$5)=FALSE,(INDEX(FRED!$1:$1048576,MATCH(US!JG$5,FRED!$A:$A,0),MATCH(US!$B39,FRED!$1:$1,0))),(SUM(IU39:JF39)))),"")</f>
        <v>8592</v>
      </c>
      <c r="JH39" s="59">
        <f>+IFERROR((IF(ISTEXT(JH$5)=FALSE,(INDEX(FRED!$1:$1048576,MATCH(US!JH$5,FRED!$A:$A,0),MATCH(US!$B39,FRED!$1:$1,0))),(SUM(IV39:JG39)))),"")</f>
        <v>8692</v>
      </c>
      <c r="JI39" s="59">
        <f>+IFERROR((IF(ISTEXT(JI$5)=FALSE,(INDEX(FRED!$1:$1048576,MATCH(US!JI$5,FRED!$A:$A,0),MATCH(US!$B39,FRED!$1:$1,0))),(SUM(IW39:JH39)))),"")</f>
        <v>9018</v>
      </c>
      <c r="JJ39" s="59">
        <f>+IFERROR((IF(ISTEXT(JJ$5)=FALSE,(INDEX(FRED!$1:$1048576,MATCH(US!JJ$5,FRED!$A:$A,0),MATCH(US!$B39,FRED!$1:$1,0))),(SUM(IX39:JI39)))),"")</f>
        <v>9406</v>
      </c>
      <c r="JK39" s="59">
        <f>+IFERROR((IF(ISTEXT(JK$5)=FALSE,(INDEX(FRED!$1:$1048576,MATCH(US!JK$5,FRED!$A:$A,0),MATCH(US!$B39,FRED!$1:$1,0))),(SUM(IY39:JJ39)))),"")</f>
        <v>9150</v>
      </c>
      <c r="JL39" s="59">
        <f>+IFERROR((IF(ISTEXT(JL$5)=FALSE,(INDEX(FRED!$1:$1048576,MATCH(US!JL$5,FRED!$A:$A,0),MATCH(US!$B39,FRED!$1:$1,0))),(SUM(IZ39:JK39)))),"")</f>
        <v>9038</v>
      </c>
      <c r="JM39" s="59">
        <f>+IFERROR((IF(ISTEXT(JM$5)=FALSE,(INDEX(FRED!$1:$1048576,MATCH(US!JM$5,FRED!$A:$A,0),MATCH(US!$B39,FRED!$1:$1,0))),(SUM(JA39:JL39)))),"")</f>
        <v>8435</v>
      </c>
      <c r="JN39" s="59">
        <f>+IFERROR((IF(ISTEXT(JN$5)=FALSE,(INDEX(FRED!$1:$1048576,MATCH(US!JN$5,FRED!$A:$A,0),MATCH(US!$B39,FRED!$1:$1,0))),(SUM(JB39:JM39)))),"")</f>
        <v>8578</v>
      </c>
      <c r="JO39" s="59">
        <f>+IFERROR((IF(ISTEXT(JO$5)=FALSE,(INDEX(FRED!$1:$1048576,MATCH(US!JO$5,FRED!$A:$A,0),MATCH(US!$B39,FRED!$1:$1,0))),(SUM(JC39:JN39)))),"")</f>
        <v>8191</v>
      </c>
      <c r="JP39" s="60">
        <f>+IFERROR((IF(ISTEXT(JP$5)=FALSE,(INDEX(FRED!$1:$1048576,MATCH(US!JP$5,FRED!$A:$A,0),MATCH(US!$B39,FRED!$1:$1,0))),(SUM(JD39:JO39)))),"")</f>
        <v>105566</v>
      </c>
      <c r="JQ39" s="59">
        <f>+IFERROR((IF(ISTEXT(JQ$5)=FALSE,(INDEX(FRED!$1:$1048576,MATCH(US!JQ$5,FRED!$A:$A,0),MATCH(US!$B39,FRED!$1:$1,0))),(SUM(JE39:JP39)))),"")</f>
        <v>8156</v>
      </c>
      <c r="JR39" s="59">
        <f>+IFERROR((IF(ISTEXT(JR$5)=FALSE,(INDEX(FRED!$1:$1048576,MATCH(US!JR$5,FRED!$A:$A,0),MATCH(US!$B39,FRED!$1:$1,0))),(SUM(JF39:JQ39)))),"")</f>
        <v>7900</v>
      </c>
      <c r="JS39" s="59">
        <f>+IFERROR((IF(ISTEXT(JS$5)=FALSE,(INDEX(FRED!$1:$1048576,MATCH(US!JS$5,FRED!$A:$A,0),MATCH(US!$B39,FRED!$1:$1,0))),(SUM(JG39:JR39)))),"")</f>
        <v>7740</v>
      </c>
      <c r="JT39" s="59">
        <f>+IFERROR((IF(ISTEXT(JT$5)=FALSE,(INDEX(FRED!$1:$1048576,MATCH(US!JT$5,FRED!$A:$A,0),MATCH(US!$B39,FRED!$1:$1,0))),(SUM(JH39:JS39)))),"")</f>
        <v>7351</v>
      </c>
      <c r="JU39" s="59">
        <f>+IFERROR((IF(ISTEXT(JU$5)=FALSE,(INDEX(FRED!$1:$1048576,MATCH(US!JU$5,FRED!$A:$A,0),MATCH(US!$B39,FRED!$1:$1,0))),(SUM(JI39:JT39)))),"")</f>
        <v>7583</v>
      </c>
      <c r="JV39" s="59">
        <f>+IFERROR((IF(ISTEXT(JV$5)=FALSE,(INDEX(FRED!$1:$1048576,MATCH(US!JV$5,FRED!$A:$A,0),MATCH(US!$B39,FRED!$1:$1,0))),(SUM(JJ39:JU39)))),"")</f>
        <v>7815</v>
      </c>
      <c r="JW39" s="59">
        <f>+IFERROR((IF(ISTEXT(JW$5)=FALSE,(INDEX(FRED!$1:$1048576,MATCH(US!JW$5,FRED!$A:$A,0),MATCH(US!$B39,FRED!$1:$1,0))),(SUM(JK39:JV39)))),"")</f>
        <v>8389</v>
      </c>
      <c r="JX39" s="59">
        <f>+IFERROR((IF(ISTEXT(JX$5)=FALSE,(INDEX(FRED!$1:$1048576,MATCH(US!JX$5,FRED!$A:$A,0),MATCH(US!$B39,FRED!$1:$1,0))),(SUM(JL39:JW39)))),"")</f>
        <v>7840</v>
      </c>
      <c r="JY39" s="59">
        <f>+IFERROR((IF(ISTEXT(JY$5)=FALSE,(INDEX(FRED!$1:$1048576,MATCH(US!JY$5,FRED!$A:$A,0),MATCH(US!$B39,FRED!$1:$1,0))),(SUM(JM39:JX39)))),"")</f>
        <v>7258</v>
      </c>
      <c r="JZ39" s="59">
        <f>+IFERROR((IF(ISTEXT(JZ$5)=FALSE,(INDEX(FRED!$1:$1048576,MATCH(US!JZ$5,FRED!$A:$A,0),MATCH(US!$B39,FRED!$1:$1,0))),(SUM(JN39:JY39)))),"")</f>
        <v>8022</v>
      </c>
      <c r="KA39" s="59">
        <f>+IFERROR((IF(ISTEXT(KA$5)=FALSE,(INDEX(FRED!$1:$1048576,MATCH(US!KA$5,FRED!$A:$A,0),MATCH(US!$B39,FRED!$1:$1,0))),(SUM(JO39:JZ39)))),"")</f>
        <v>8068</v>
      </c>
      <c r="KB39" s="59">
        <f>+IFERROR((IF(ISTEXT(KB$5)=FALSE,(INDEX(FRED!$1:$1048576,MATCH(US!KB$5,FRED!$A:$A,0),MATCH(US!$B39,FRED!$1:$1,0))),(SUM(JP39:KA39)))),"")</f>
        <v>8146</v>
      </c>
      <c r="KC39" s="60">
        <f>+IFERROR((IF(ISTEXT(KC$5)=FALSE,(INDEX(FRED!$1:$1048576,MATCH(US!KC$5,FRED!$A:$A,0),MATCH(US!$B39,FRED!$1:$1,0))),(SUM(JQ39:KB39)))),"")</f>
        <v>94268</v>
      </c>
      <c r="KD39" s="59">
        <f>+IFERROR((IF(ISTEXT(KD$5)=FALSE,(INDEX(FRED!$1:$1048576,MATCH(US!KD$5,FRED!$A:$A,0),MATCH(US!$B39,FRED!$1:$1,0))),(SUM(JR39:KC39)))),"")</f>
        <v>8465</v>
      </c>
      <c r="KE39" s="59">
        <f>+IFERROR((IF(ISTEXT(KE$5)=FALSE,(INDEX(FRED!$1:$1048576,MATCH(US!KE$5,FRED!$A:$A,0),MATCH(US!$B39,FRED!$1:$1,0))),(SUM(JS39:KD39)))),"")</f>
        <v>8416</v>
      </c>
      <c r="KF39" s="59">
        <f>+IFERROR((IF(ISTEXT(KF$5)=FALSE,(INDEX(FRED!$1:$1048576,MATCH(US!KF$5,FRED!$A:$A,0),MATCH(US!$B39,FRED!$1:$1,0))),(SUM(JT39:KE39)))),"")</f>
        <v>9634</v>
      </c>
      <c r="KG39" s="59">
        <f>+IFERROR((IF(ISTEXT(KG$5)=FALSE,(INDEX(FRED!$1:$1048576,MATCH(US!KG$5,FRED!$A:$A,0),MATCH(US!$B39,FRED!$1:$1,0))),(SUM(JU39:KF39)))),"")</f>
        <v>9241</v>
      </c>
      <c r="KH39" s="59">
        <f>+IFERROR((IF(ISTEXT(KH$5)=FALSE,(INDEX(FRED!$1:$1048576,MATCH(US!KH$5,FRED!$A:$A,0),MATCH(US!$B39,FRED!$1:$1,0))),(SUM(JV39:KG39)))),"")</f>
        <v>9121</v>
      </c>
      <c r="KI39" s="59">
        <f>+IFERROR((IF(ISTEXT(KI$5)=FALSE,(INDEX(FRED!$1:$1048576,MATCH(US!KI$5,FRED!$A:$A,0),MATCH(US!$B39,FRED!$1:$1,0))),(SUM(JW39:KH39)))),"")</f>
        <v>8997</v>
      </c>
      <c r="KJ39" s="59">
        <f>+IFERROR((IF(ISTEXT(KJ$5)=FALSE,(INDEX(FRED!$1:$1048576,MATCH(US!KJ$5,FRED!$A:$A,0),MATCH(US!$B39,FRED!$1:$1,0))),(SUM(JX39:KI39)))),"")</f>
        <v>9380</v>
      </c>
      <c r="KK39" s="59">
        <f>+IFERROR((IF(ISTEXT(KK$5)=FALSE,(INDEX(FRED!$1:$1048576,MATCH(US!KK$5,FRED!$A:$A,0),MATCH(US!$B39,FRED!$1:$1,0))),(SUM(JY39:KJ39)))),"")</f>
        <v>9716</v>
      </c>
      <c r="KL39" s="59">
        <f>+IFERROR((IF(ISTEXT(KL$5)=FALSE,(INDEX(FRED!$1:$1048576,MATCH(US!KL$5,FRED!$A:$A,0),MATCH(US!$B39,FRED!$1:$1,0))),(SUM(JZ39:KK39)))),"")</f>
        <v>9160</v>
      </c>
      <c r="KM39" s="59">
        <f>+IFERROR((IF(ISTEXT(KM$5)=FALSE,(INDEX(FRED!$1:$1048576,MATCH(US!KM$5,FRED!$A:$A,0),MATCH(US!$B39,FRED!$1:$1,0))),(SUM(KA39:KL39)))),"")</f>
        <v>9517</v>
      </c>
      <c r="KN39" s="59">
        <f>+IFERROR((IF(ISTEXT(KN$5)=FALSE,(INDEX(FRED!$1:$1048576,MATCH(US!KN$5,FRED!$A:$A,0),MATCH(US!$B39,FRED!$1:$1,0))),(SUM(KB39:KM39)))),"")</f>
        <v>11109</v>
      </c>
      <c r="KO39" s="59">
        <f>+IFERROR((IF(ISTEXT(KO$5)=FALSE,(INDEX(FRED!$1:$1048576,MATCH(US!KO$5,FRED!$A:$A,0),MATCH(US!$B39,FRED!$1:$1,0))),(SUM(KC39:KN39)))),"")</f>
        <v>9437</v>
      </c>
      <c r="KP39" s="60">
        <f>+IFERROR((IF(ISTEXT(KP$5)=FALSE,(INDEX(FRED!$1:$1048576,MATCH(US!KP$5,FRED!$A:$A,0),MATCH(US!$B39,FRED!$1:$1,0))),(SUM(KD39:KO39)))),"")</f>
        <v>112193</v>
      </c>
      <c r="KQ39" s="59">
        <f>+IFERROR((IF(ISTEXT(KQ$5)=FALSE,(INDEX(FRED!$1:$1048576,MATCH(US!KQ$5,FRED!$A:$A,0),MATCH(US!$B39,FRED!$1:$1,0))),(SUM(KE39:KP39)))),"")</f>
        <v>10355</v>
      </c>
      <c r="KR39" s="59">
        <f>+IFERROR((IF(ISTEXT(KR$5)=FALSE,(INDEX(FRED!$1:$1048576,MATCH(US!KR$5,FRED!$A:$A,0),MATCH(US!$B39,FRED!$1:$1,0))),(SUM(KF39:KQ39)))),"")</f>
        <v>10525</v>
      </c>
      <c r="KS39" s="59">
        <f>+IFERROR((IF(ISTEXT(KS$5)=FALSE,(INDEX(FRED!$1:$1048576,MATCH(US!KS$5,FRED!$A:$A,0),MATCH(US!$B39,FRED!$1:$1,0))),(SUM(KG39:KR39)))),"")</f>
        <v>12305</v>
      </c>
      <c r="KT39" s="59">
        <f>+IFERROR((IF(ISTEXT(KT$5)=FALSE,(INDEX(FRED!$1:$1048576,MATCH(US!KT$5,FRED!$A:$A,0),MATCH(US!$B39,FRED!$1:$1,0))),(SUM(KH39:KS39)))),"")</f>
        <v>12719</v>
      </c>
      <c r="KU39" s="59">
        <f>+IFERROR((IF(ISTEXT(KU$5)=FALSE,(INDEX(FRED!$1:$1048576,MATCH(US!KU$5,FRED!$A:$A,0),MATCH(US!$B39,FRED!$1:$1,0))),(SUM(KI39:KT39)))),"")</f>
        <v>12277</v>
      </c>
      <c r="KV39" s="59">
        <f>+IFERROR((IF(ISTEXT(KV$5)=FALSE,(INDEX(FRED!$1:$1048576,MATCH(US!KV$5,FRED!$A:$A,0),MATCH(US!$B39,FRED!$1:$1,0))),(SUM(KJ39:KU39)))),"")</f>
        <v>11857</v>
      </c>
      <c r="KW39" s="59">
        <f>+IFERROR((IF(ISTEXT(KW$5)=FALSE,(INDEX(FRED!$1:$1048576,MATCH(US!KW$5,FRED!$A:$A,0),MATCH(US!$B39,FRED!$1:$1,0))),(SUM(KK39:KV39)))),"")</f>
        <v>11035</v>
      </c>
      <c r="KX39" s="59">
        <f>+IFERROR((IF(ISTEXT(KX$5)=FALSE,(INDEX(FRED!$1:$1048576,MATCH(US!KX$5,FRED!$A:$A,0),MATCH(US!$B39,FRED!$1:$1,0))),(SUM(KL39:KW39)))),"")</f>
        <v>11522</v>
      </c>
      <c r="KY39" s="59">
        <f>+IFERROR((IF(ISTEXT(KY$5)=FALSE,(INDEX(FRED!$1:$1048576,MATCH(US!KY$5,FRED!$A:$A,0),MATCH(US!$B39,FRED!$1:$1,0))),(SUM(KM39:KX39)))),"")</f>
        <v>12375</v>
      </c>
      <c r="KZ39" s="59">
        <f>+IFERROR((IF(ISTEXT(KZ$5)=FALSE,(INDEX(FRED!$1:$1048576,MATCH(US!KZ$5,FRED!$A:$A,0),MATCH(US!$B39,FRED!$1:$1,0))),(SUM(KN39:KY39)))),"")</f>
        <v>12129</v>
      </c>
      <c r="LA39" s="59">
        <f>+IFERROR((IF(ISTEXT(LA$5)=FALSE,(INDEX(FRED!$1:$1048576,MATCH(US!LA$5,FRED!$A:$A,0),MATCH(US!$B39,FRED!$1:$1,0))),(SUM(KO39:KZ39)))),"")</f>
        <v>12089</v>
      </c>
      <c r="LB39" s="59">
        <f>+IFERROR((IF(ISTEXT(LB$5)=FALSE,(INDEX(FRED!$1:$1048576,MATCH(US!LB$5,FRED!$A:$A,0),MATCH(US!$B39,FRED!$1:$1,0))),(SUM(KP39:LA39)))),"")</f>
        <v>12364</v>
      </c>
      <c r="LC39" s="60">
        <f>+IFERROR((IF(ISTEXT(LC$5)=FALSE,(INDEX(FRED!$1:$1048576,MATCH(US!LC$5,FRED!$A:$A,0),MATCH(US!$B39,FRED!$1:$1,0))),(SUM(KQ39:LB39)))),"")</f>
        <v>141552</v>
      </c>
      <c r="LD39" s="59">
        <f>+IFERROR((IF(ISTEXT(LD$5)=FALSE,(INDEX(FRED!$1:$1048576,MATCH(US!LD$5,FRED!$A:$A,0),MATCH(US!$B39,FRED!$1:$1,0))),(SUM(KR39:LC39)))),"")</f>
        <v>11754</v>
      </c>
      <c r="LE39" s="59">
        <f>+IFERROR((IF(ISTEXT(LE$5)=FALSE,(INDEX(FRED!$1:$1048576,MATCH(US!LE$5,FRED!$A:$A,0),MATCH(US!$B39,FRED!$1:$1,0))),(SUM(KS39:LD39)))),"")</f>
        <v>11686</v>
      </c>
      <c r="LF39" s="59">
        <f>+IFERROR((IF(ISTEXT(LF$5)=FALSE,(INDEX(FRED!$1:$1048576,MATCH(US!LF$5,FRED!$A:$A,0),MATCH(US!$B39,FRED!$1:$1,0))),(SUM(KT39:LE39)))),"")</f>
        <v>11507</v>
      </c>
      <c r="LG39" s="59">
        <f>+IFERROR((IF(ISTEXT(LG$5)=FALSE,(INDEX(FRED!$1:$1048576,MATCH(US!LG$5,FRED!$A:$A,0),MATCH(US!$B39,FRED!$1:$1,0))),(SUM(KU39:LF39)))),"")</f>
        <v>11446</v>
      </c>
      <c r="LH39" s="59">
        <f>+IFERROR((IF(ISTEXT(LH$5)=FALSE,(INDEX(FRED!$1:$1048576,MATCH(US!LH$5,FRED!$A:$A,0),MATCH(US!$B39,FRED!$1:$1,0))),(SUM(KV39:LG39)))),"")</f>
        <v>11243</v>
      </c>
      <c r="LI39" s="59">
        <f>+IFERROR((IF(ISTEXT(LI$5)=FALSE,(INDEX(FRED!$1:$1048576,MATCH(US!LI$5,FRED!$A:$A,0),MATCH(US!$B39,FRED!$1:$1,0))),(SUM(KW39:LH39)))),"")</f>
        <v>11271</v>
      </c>
      <c r="LJ39" s="59">
        <f>+IFERROR((IF(ISTEXT(LJ$5)=FALSE,(INDEX(FRED!$1:$1048576,MATCH(US!LJ$5,FRED!$A:$A,0),MATCH(US!$B39,FRED!$1:$1,0))),(SUM(KX39:LI39)))),"")</f>
        <v>11452</v>
      </c>
      <c r="LK39" s="59">
        <f>+IFERROR((IF(ISTEXT(LK$5)=FALSE,(INDEX(FRED!$1:$1048576,MATCH(US!LK$5,FRED!$A:$A,0),MATCH(US!$B39,FRED!$1:$1,0))),(SUM(KY39:LJ39)))),"")</f>
        <v>11469</v>
      </c>
      <c r="LL39" s="59">
        <f>+IFERROR((IF(ISTEXT(LL$5)=FALSE,(INDEX(FRED!$1:$1048576,MATCH(US!LL$5,FRED!$A:$A,0),MATCH(US!$B39,FRED!$1:$1,0))),(SUM(KZ39:LK39)))),"")</f>
        <v>11240</v>
      </c>
      <c r="LM39" s="59">
        <f>+IFERROR((IF(ISTEXT(LM$5)=FALSE,(INDEX(FRED!$1:$1048576,MATCH(US!LM$5,FRED!$A:$A,0),MATCH(US!$B39,FRED!$1:$1,0))),(SUM(LA39:LL39)))),"")</f>
        <v>12080</v>
      </c>
      <c r="LN39" s="59">
        <f>+IFERROR((IF(ISTEXT(LN$5)=FALSE,(INDEX(FRED!$1:$1048576,MATCH(US!LN$5,FRED!$A:$A,0),MATCH(US!$B39,FRED!$1:$1,0))),(SUM(LB39:LM39)))),"")</f>
        <v>11610</v>
      </c>
      <c r="LO39" s="59">
        <f>+IFERROR((IF(ISTEXT(LO$5)=FALSE,(INDEX(FRED!$1:$1048576,MATCH(US!LO$5,FRED!$A:$A,0),MATCH(US!$B39,FRED!$1:$1,0))),(SUM(LC39:LN39)))),"")</f>
        <v>11579</v>
      </c>
      <c r="LP39" s="60">
        <f>+IFERROR((IF(ISTEXT(LP$5)=FALSE,(INDEX(FRED!$1:$1048576,MATCH(US!LP$5,FRED!$A:$A,0),MATCH(US!$B39,FRED!$1:$1,0))),(SUM(LD39:LO39)))),"")</f>
        <v>138337</v>
      </c>
      <c r="LQ39" s="59">
        <f>+IFERROR((IF(ISTEXT(LQ$5)=FALSE,(INDEX(FRED!$1:$1048576,MATCH(US!LQ$5,FRED!$A:$A,0),MATCH(US!$B39,FRED!$1:$1,0))),(SUM(LE39:LP39)))),"")</f>
        <v>11251</v>
      </c>
      <c r="LR39" s="59">
        <f>+IFERROR((IF(ISTEXT(LR$5)=FALSE,(INDEX(FRED!$1:$1048576,MATCH(US!LR$5,FRED!$A:$A,0),MATCH(US!$B39,FRED!$1:$1,0))),(SUM(LF39:LQ39)))),"")</f>
        <v>11254</v>
      </c>
      <c r="LS39" s="59">
        <f>+IFERROR((IF(ISTEXT(LS$5)=FALSE,(INDEX(FRED!$1:$1048576,MATCH(US!LS$5,FRED!$A:$A,0),MATCH(US!$B39,FRED!$1:$1,0))),(SUM(LG39:LR39)))),"")</f>
        <v>11657</v>
      </c>
      <c r="LT39" s="59">
        <f>+IFERROR((IF(ISTEXT(LT$5)=FALSE,(INDEX(FRED!$1:$1048576,MATCH(US!LT$5,FRED!$A:$A,0),MATCH(US!$B39,FRED!$1:$1,0))),(SUM(LH39:LS39)))),"")</f>
        <v>11824</v>
      </c>
      <c r="LU39" s="59">
        <f>+IFERROR((IF(ISTEXT(LU$5)=FALSE,(INDEX(FRED!$1:$1048576,MATCH(US!LU$5,FRED!$A:$A,0),MATCH(US!$B39,FRED!$1:$1,0))),(SUM(LI39:LT39)))),"")</f>
        <v>11925</v>
      </c>
      <c r="LV39" s="59">
        <f>+IFERROR((IF(ISTEXT(LV$5)=FALSE,(INDEX(FRED!$1:$1048576,MATCH(US!LV$5,FRED!$A:$A,0),MATCH(US!$B39,FRED!$1:$1,0))),(SUM(LJ39:LU39)))),"")</f>
        <v>12336</v>
      </c>
      <c r="LW39" s="59">
        <f>+IFERROR((IF(ISTEXT(LW$5)=FALSE,(INDEX(FRED!$1:$1048576,MATCH(US!LW$5,FRED!$A:$A,0),MATCH(US!$B39,FRED!$1:$1,0))),(SUM(LK39:LV39)))),"")</f>
        <v>12694</v>
      </c>
      <c r="LX39" s="59">
        <f>+IFERROR((IF(ISTEXT(LX$5)=FALSE,(INDEX(FRED!$1:$1048576,MATCH(US!LX$5,FRED!$A:$A,0),MATCH(US!$B39,FRED!$1:$1,0))),(SUM(LL39:LW39)))),"")</f>
        <v>12661</v>
      </c>
      <c r="LY39" s="59">
        <f>+IFERROR((IF(ISTEXT(LY$5)=FALSE,(INDEX(FRED!$1:$1048576,MATCH(US!LY$5,FRED!$A:$A,0),MATCH(US!$B39,FRED!$1:$1,0))),(SUM(LM39:LX39)))),"")</f>
        <v>12594</v>
      </c>
      <c r="LZ39" s="59">
        <f>+IFERROR((IF(ISTEXT(LZ$5)=FALSE,(INDEX(FRED!$1:$1048576,MATCH(US!LZ$5,FRED!$A:$A,0),MATCH(US!$B39,FRED!$1:$1,0))),(SUM(LN39:LY39)))),"")</f>
        <v>12575</v>
      </c>
      <c r="MA39" s="59">
        <f>+IFERROR((IF(ISTEXT(MA$5)=FALSE,(INDEX(FRED!$1:$1048576,MATCH(US!MA$5,FRED!$A:$A,0),MATCH(US!$B39,FRED!$1:$1,0))),(SUM(LO39:LZ39)))),"")</f>
        <v>12437</v>
      </c>
      <c r="MB39" s="59">
        <f>+IFERROR((IF(ISTEXT(MB$5)=FALSE,(INDEX(FRED!$1:$1048576,MATCH(US!MB$5,FRED!$A:$A,0),MATCH(US!$B39,FRED!$1:$1,0))),(SUM(LP39:MA39)))),"")</f>
        <v>12245</v>
      </c>
      <c r="MC39" s="60">
        <f>+IFERROR((IF(ISTEXT(MC$5)=FALSE,(INDEX(FRED!$1:$1048576,MATCH(US!MC$5,FRED!$A:$A,0),MATCH(US!$B39,FRED!$1:$1,0))),(SUM(LQ39:MB39)))),"")</f>
        <v>145453</v>
      </c>
      <c r="MD39" s="59">
        <f>+IFERROR((IF(ISTEXT(MD$5)=FALSE,(INDEX(FRED!$1:$1048576,MATCH(US!MD$5,FRED!$A:$A,0),MATCH(US!$B39,FRED!$1:$1,0))),(SUM(LR39:MC39)))),"")</f>
        <v>12622</v>
      </c>
      <c r="ME39" s="59">
        <f>+IFERROR((IF(ISTEXT(ME$5)=FALSE,(INDEX(FRED!$1:$1048576,MATCH(US!ME$5,FRED!$A:$A,0),MATCH(US!$B39,FRED!$1:$1,0))),(SUM(LS39:MD39)))),"")</f>
        <v>0</v>
      </c>
      <c r="MF39" s="59">
        <f>+IFERROR((IF(ISTEXT(MF$5)=FALSE,(INDEX(FRED!$1:$1048576,MATCH(US!MF$5,FRED!$A:$A,0),MATCH(US!$B39,FRED!$1:$1,0))),(SUM(LT39:ME39)))),"")</f>
        <v>0</v>
      </c>
      <c r="MG39" s="59" t="str">
        <f>+IFERROR((IF(ISTEXT(MG$5)=FALSE,(INDEX(FRED!$1:$1048576,MATCH(US!MG$5,FRED!$A:$A,0),MATCH(US!$B39,FRED!$1:$1,0))),(SUM(LU39:MF39)))),"")</f>
        <v/>
      </c>
      <c r="MH39" s="59" t="str">
        <f>+IFERROR((IF(ISTEXT(MH$5)=FALSE,(INDEX(FRED!$1:$1048576,MATCH(US!MH$5,FRED!$A:$A,0),MATCH(US!$B39,FRED!$1:$1,0))),(SUM(LV39:MG39)))),"")</f>
        <v/>
      </c>
      <c r="MI39" s="59" t="str">
        <f>+IFERROR((IF(ISTEXT(MI$5)=FALSE,(INDEX(FRED!$1:$1048576,MATCH(US!MI$5,FRED!$A:$A,0),MATCH(US!$B39,FRED!$1:$1,0))),(SUM(LW39:MH39)))),"")</f>
        <v/>
      </c>
      <c r="MJ39" s="59" t="str">
        <f>+IFERROR((IF(ISTEXT(MJ$5)=FALSE,(INDEX(FRED!$1:$1048576,MATCH(US!MJ$5,FRED!$A:$A,0),MATCH(US!$B39,FRED!$1:$1,0))),(SUM(LX39:MI39)))),"")</f>
        <v/>
      </c>
      <c r="MK39" s="59" t="str">
        <f>+IFERROR((IF(ISTEXT(MK$5)=FALSE,(INDEX(FRED!$1:$1048576,MATCH(US!MK$5,FRED!$A:$A,0),MATCH(US!$B39,FRED!$1:$1,0))),(SUM(LY39:MJ39)))),"")</f>
        <v/>
      </c>
      <c r="ML39" s="59" t="str">
        <f>+IFERROR((IF(ISTEXT(ML$5)=FALSE,(INDEX(FRED!$1:$1048576,MATCH(US!ML$5,FRED!$A:$A,0),MATCH(US!$B39,FRED!$1:$1,0))),(SUM(LZ39:MK39)))),"")</f>
        <v/>
      </c>
      <c r="MM39" s="59" t="str">
        <f>+IFERROR((IF(ISTEXT(MM$5)=FALSE,(INDEX(FRED!$1:$1048576,MATCH(US!MM$5,FRED!$A:$A,0),MATCH(US!$B39,FRED!$1:$1,0))),(SUM(MA39:ML39)))),"")</f>
        <v/>
      </c>
      <c r="MN39" s="59" t="str">
        <f>+IFERROR((IF(ISTEXT(MN$5)=FALSE,(INDEX(FRED!$1:$1048576,MATCH(US!MN$5,FRED!$A:$A,0),MATCH(US!$B39,FRED!$1:$1,0))),(SUM(MB39:MM39)))),"")</f>
        <v/>
      </c>
      <c r="MO39" s="59" t="str">
        <f>+IFERROR((IF(ISTEXT(MO$5)=FALSE,(INDEX(FRED!$1:$1048576,MATCH(US!MO$5,FRED!$A:$A,0),MATCH(US!$B39,FRED!$1:$1,0))),(SUM(MC39:MN39)))),"")</f>
        <v/>
      </c>
      <c r="MP39" s="60">
        <f>+IFERROR((IF(ISTEXT(MP$5)=FALSE,(INDEX(FRED!$1:$1048576,MATCH(US!MP$5,FRED!$A:$A,0),MATCH(US!$B39,FRED!$1:$1,0))),(SUM(MD39:MO39)))),"")</f>
        <v>12622</v>
      </c>
    </row>
    <row r="40" spans="1:354" s="117" customFormat="1" ht="15.95" hidden="1" customHeight="1" outlineLevel="2">
      <c r="A40" s="159"/>
      <c r="B40" s="190" t="s">
        <v>611</v>
      </c>
      <c r="C40" s="214" t="s">
        <v>612</v>
      </c>
      <c r="D40" s="59">
        <f>+IFERROR((IF(ISTEXT(D$5)=FALSE,(INDEX(FRED!$1:$1048576,MATCH(US!D$5,FRED!$A:$A,0),MATCH(US!$B40,FRED!$1:$1,0))),(SUM(#REF!)))),"")</f>
        <v>0</v>
      </c>
      <c r="E40" s="59">
        <f>+IFERROR((IF(ISTEXT(E$5)=FALSE,(INDEX(FRED!$1:$1048576,MATCH(US!E$5,FRED!$A:$A,0),MATCH(US!$B40,FRED!$1:$1,0))),(SUM(#REF!)))),"")</f>
        <v>0</v>
      </c>
      <c r="F40" s="59">
        <f>+IFERROR((IF(ISTEXT(F$5)=FALSE,(INDEX(FRED!$1:$1048576,MATCH(US!F$5,FRED!$A:$A,0),MATCH(US!$B40,FRED!$1:$1,0))),(SUM(#REF!)))),"")</f>
        <v>0</v>
      </c>
      <c r="G40" s="59">
        <f>+IFERROR((IF(ISTEXT(G$5)=FALSE,(INDEX(FRED!$1:$1048576,MATCH(US!G$5,FRED!$A:$A,0),MATCH(US!$B40,FRED!$1:$1,0))),(SUM(#REF!)))),"")</f>
        <v>0</v>
      </c>
      <c r="H40" s="59">
        <f>+IFERROR((IF(ISTEXT(H$5)=FALSE,(INDEX(FRED!$1:$1048576,MATCH(US!H$5,FRED!$A:$A,0),MATCH(US!$B40,FRED!$1:$1,0))),(SUM(#REF!)))),"")</f>
        <v>0</v>
      </c>
      <c r="I40" s="59">
        <f>+IFERROR((IF(ISTEXT(I$5)=FALSE,(INDEX(FRED!$1:$1048576,MATCH(US!I$5,FRED!$A:$A,0),MATCH(US!$B40,FRED!$1:$1,0))),(SUM(#REF!)))),"")</f>
        <v>0</v>
      </c>
      <c r="J40" s="59">
        <f>+IFERROR((IF(ISTEXT(J$5)=FALSE,(INDEX(FRED!$1:$1048576,MATCH(US!J$5,FRED!$A:$A,0),MATCH(US!$B40,FRED!$1:$1,0))),(SUM(#REF!)))),"")</f>
        <v>0</v>
      </c>
      <c r="K40" s="59">
        <f>+IFERROR((IF(ISTEXT(K$5)=FALSE,(INDEX(FRED!$1:$1048576,MATCH(US!K$5,FRED!$A:$A,0),MATCH(US!$B40,FRED!$1:$1,0))),(SUM(#REF!)))),"")</f>
        <v>0</v>
      </c>
      <c r="L40" s="59">
        <f>+IFERROR((IF(ISTEXT(L$5)=FALSE,(INDEX(FRED!$1:$1048576,MATCH(US!L$5,FRED!$A:$A,0),MATCH(US!$B40,FRED!$1:$1,0))),(SUM(#REF!)))),"")</f>
        <v>0</v>
      </c>
      <c r="M40" s="59">
        <f>+IFERROR((IF(ISTEXT(M$5)=FALSE,(INDEX(FRED!$1:$1048576,MATCH(US!M$5,FRED!$A:$A,0),MATCH(US!$B40,FRED!$1:$1,0))),(SUM(A40:L40)))),"")</f>
        <v>0</v>
      </c>
      <c r="N40" s="59">
        <f>+IFERROR((IF(ISTEXT(N$5)=FALSE,(INDEX(FRED!$1:$1048576,MATCH(US!N$5,FRED!$A:$A,0),MATCH(US!$B40,FRED!$1:$1,0))),(SUM(B40:M40)))),"")</f>
        <v>0</v>
      </c>
      <c r="O40" s="59">
        <f>+IFERROR((IF(ISTEXT(O$5)=FALSE,(INDEX(FRED!$1:$1048576,MATCH(US!O$5,FRED!$A:$A,0),MATCH(US!$B40,FRED!$1:$1,0))),(SUM(C40:N40)))),"")</f>
        <v>0</v>
      </c>
      <c r="P40" s="60">
        <f>+IFERROR((IF(ISTEXT(P$5)=FALSE,(INDEX(FRED!$1:$1048576,MATCH(US!P$5,FRED!$A:$A,0),MATCH(US!$B40,FRED!$1:$1,0))),(SUM(D40:O40)))),"")</f>
        <v>0</v>
      </c>
      <c r="Q40" s="59">
        <f>+IFERROR((IF(ISTEXT(Q$5)=FALSE,(INDEX(FRED!$1:$1048576,MATCH(US!Q$5,FRED!$A:$A,0),MATCH(US!$B40,FRED!$1:$1,0))),(SUM(E40:P40)))),"")</f>
        <v>0</v>
      </c>
      <c r="R40" s="59">
        <f>+IFERROR((IF(ISTEXT(R$5)=FALSE,(INDEX(FRED!$1:$1048576,MATCH(US!R$5,FRED!$A:$A,0),MATCH(US!$B40,FRED!$1:$1,0))),(SUM(F40:Q40)))),"")</f>
        <v>0</v>
      </c>
      <c r="S40" s="59">
        <f>+IFERROR((IF(ISTEXT(S$5)=FALSE,(INDEX(FRED!$1:$1048576,MATCH(US!S$5,FRED!$A:$A,0),MATCH(US!$B40,FRED!$1:$1,0))),(SUM(G40:R40)))),"")</f>
        <v>0</v>
      </c>
      <c r="T40" s="59">
        <f>+IFERROR((IF(ISTEXT(T$5)=FALSE,(INDEX(FRED!$1:$1048576,MATCH(US!T$5,FRED!$A:$A,0),MATCH(US!$B40,FRED!$1:$1,0))),(SUM(H40:S40)))),"")</f>
        <v>0</v>
      </c>
      <c r="U40" s="59">
        <f>+IFERROR((IF(ISTEXT(U$5)=FALSE,(INDEX(FRED!$1:$1048576,MATCH(US!U$5,FRED!$A:$A,0),MATCH(US!$B40,FRED!$1:$1,0))),(SUM(I40:T40)))),"")</f>
        <v>0</v>
      </c>
      <c r="V40" s="59">
        <f>+IFERROR((IF(ISTEXT(V$5)=FALSE,(INDEX(FRED!$1:$1048576,MATCH(US!V$5,FRED!$A:$A,0),MATCH(US!$B40,FRED!$1:$1,0))),(SUM(J40:U40)))),"")</f>
        <v>0</v>
      </c>
      <c r="W40" s="59">
        <f>+IFERROR((IF(ISTEXT(W$5)=FALSE,(INDEX(FRED!$1:$1048576,MATCH(US!W$5,FRED!$A:$A,0),MATCH(US!$B40,FRED!$1:$1,0))),(SUM(K40:V40)))),"")</f>
        <v>0</v>
      </c>
      <c r="X40" s="59">
        <f>+IFERROR((IF(ISTEXT(X$5)=FALSE,(INDEX(FRED!$1:$1048576,MATCH(US!X$5,FRED!$A:$A,0),MATCH(US!$B40,FRED!$1:$1,0))),(SUM(L40:W40)))),"")</f>
        <v>0</v>
      </c>
      <c r="Y40" s="59">
        <f>+IFERROR((IF(ISTEXT(Y$5)=FALSE,(INDEX(FRED!$1:$1048576,MATCH(US!Y$5,FRED!$A:$A,0),MATCH(US!$B40,FRED!$1:$1,0))),(SUM(M40:X40)))),"")</f>
        <v>0</v>
      </c>
      <c r="Z40" s="59">
        <f>+IFERROR((IF(ISTEXT(Z$5)=FALSE,(INDEX(FRED!$1:$1048576,MATCH(US!Z$5,FRED!$A:$A,0),MATCH(US!$B40,FRED!$1:$1,0))),(SUM(N40:Y40)))),"")</f>
        <v>0</v>
      </c>
      <c r="AA40" s="59">
        <f>+IFERROR((IF(ISTEXT(AA$5)=FALSE,(INDEX(FRED!$1:$1048576,MATCH(US!AA$5,FRED!$A:$A,0),MATCH(US!$B40,FRED!$1:$1,0))),(SUM(O40:Z40)))),"")</f>
        <v>0</v>
      </c>
      <c r="AB40" s="59">
        <f>+IFERROR((IF(ISTEXT(AB$5)=FALSE,(INDEX(FRED!$1:$1048576,MATCH(US!AB$5,FRED!$A:$A,0),MATCH(US!$B40,FRED!$1:$1,0))),(SUM(P40:AA40)))),"")</f>
        <v>0</v>
      </c>
      <c r="AC40" s="60">
        <f>+IFERROR((IF(ISTEXT(AC$5)=FALSE,(INDEX(FRED!$1:$1048576,MATCH(US!AC$5,FRED!$A:$A,0),MATCH(US!$B40,FRED!$1:$1,0))),(SUM(Q40:AB40)))),"")</f>
        <v>0</v>
      </c>
      <c r="AD40" s="59">
        <f>+IFERROR((IF(ISTEXT(AD$5)=FALSE,(INDEX(FRED!$1:$1048576,MATCH(US!AD$5,FRED!$A:$A,0),MATCH(US!$B40,FRED!$1:$1,0))),(SUM(R40:AC40)))),"")</f>
        <v>16077</v>
      </c>
      <c r="AE40" s="59">
        <f>+IFERROR((IF(ISTEXT(AE$5)=FALSE,(INDEX(FRED!$1:$1048576,MATCH(US!AE$5,FRED!$A:$A,0),MATCH(US!$B40,FRED!$1:$1,0))),(SUM(S40:AD40)))),"")</f>
        <v>16645</v>
      </c>
      <c r="AF40" s="59">
        <f>+IFERROR((IF(ISTEXT(AF$5)=FALSE,(INDEX(FRED!$1:$1048576,MATCH(US!AF$5,FRED!$A:$A,0),MATCH(US!$B40,FRED!$1:$1,0))),(SUM(T40:AE40)))),"")</f>
        <v>15960</v>
      </c>
      <c r="AG40" s="59">
        <f>+IFERROR((IF(ISTEXT(AG$5)=FALSE,(INDEX(FRED!$1:$1048576,MATCH(US!AG$5,FRED!$A:$A,0),MATCH(US!$B40,FRED!$1:$1,0))),(SUM(U40:AF40)))),"")</f>
        <v>16035</v>
      </c>
      <c r="AH40" s="59">
        <f>+IFERROR((IF(ISTEXT(AH$5)=FALSE,(INDEX(FRED!$1:$1048576,MATCH(US!AH$5,FRED!$A:$A,0),MATCH(US!$B40,FRED!$1:$1,0))),(SUM(V40:AG40)))),"")</f>
        <v>15979</v>
      </c>
      <c r="AI40" s="59">
        <f>+IFERROR((IF(ISTEXT(AI$5)=FALSE,(INDEX(FRED!$1:$1048576,MATCH(US!AI$5,FRED!$A:$A,0),MATCH(US!$B40,FRED!$1:$1,0))),(SUM(W40:AH40)))),"")</f>
        <v>15838</v>
      </c>
      <c r="AJ40" s="59">
        <f>+IFERROR((IF(ISTEXT(AJ$5)=FALSE,(INDEX(FRED!$1:$1048576,MATCH(US!AJ$5,FRED!$A:$A,0),MATCH(US!$B40,FRED!$1:$1,0))),(SUM(X40:AI40)))),"")</f>
        <v>16138</v>
      </c>
      <c r="AK40" s="59">
        <f>+IFERROR((IF(ISTEXT(AK$5)=FALSE,(INDEX(FRED!$1:$1048576,MATCH(US!AK$5,FRED!$A:$A,0),MATCH(US!$B40,FRED!$1:$1,0))),(SUM(Y40:AJ40)))),"")</f>
        <v>16052</v>
      </c>
      <c r="AL40" s="59">
        <f>+IFERROR((IF(ISTEXT(AL$5)=FALSE,(INDEX(FRED!$1:$1048576,MATCH(US!AL$5,FRED!$A:$A,0),MATCH(US!$B40,FRED!$1:$1,0))),(SUM(Z40:AK40)))),"")</f>
        <v>15926</v>
      </c>
      <c r="AM40" s="59">
        <f>+IFERROR((IF(ISTEXT(AM$5)=FALSE,(INDEX(FRED!$1:$1048576,MATCH(US!AM$5,FRED!$A:$A,0),MATCH(US!$B40,FRED!$1:$1,0))),(SUM(AA40:AL40)))),"")</f>
        <v>15522</v>
      </c>
      <c r="AN40" s="59">
        <f>+IFERROR((IF(ISTEXT(AN$5)=FALSE,(INDEX(FRED!$1:$1048576,MATCH(US!AN$5,FRED!$A:$A,0),MATCH(US!$B40,FRED!$1:$1,0))),(SUM(AB40:AM40)))),"")</f>
        <v>15670</v>
      </c>
      <c r="AO40" s="59">
        <f>+IFERROR((IF(ISTEXT(AO$5)=FALSE,(INDEX(FRED!$1:$1048576,MATCH(US!AO$5,FRED!$A:$A,0),MATCH(US!$B40,FRED!$1:$1,0))),(SUM(AC40:AN40)))),"")</f>
        <v>15977</v>
      </c>
      <c r="AP40" s="60">
        <f>+IFERROR((IF(ISTEXT(AP$5)=FALSE,(INDEX(FRED!$1:$1048576,MATCH(US!AP$5,FRED!$A:$A,0),MATCH(US!$B40,FRED!$1:$1,0))),(SUM(AD40:AO40)))),"")</f>
        <v>191819</v>
      </c>
      <c r="AQ40" s="59">
        <f>+IFERROR((IF(ISTEXT(AQ$5)=FALSE,(INDEX(FRED!$1:$1048576,MATCH(US!AQ$5,FRED!$A:$A,0),MATCH(US!$B40,FRED!$1:$1,0))),(SUM(AE40:AP40)))),"")</f>
        <v>16077</v>
      </c>
      <c r="AR40" s="59">
        <f>+IFERROR((IF(ISTEXT(AR$5)=FALSE,(INDEX(FRED!$1:$1048576,MATCH(US!AR$5,FRED!$A:$A,0),MATCH(US!$B40,FRED!$1:$1,0))),(SUM(AF40:AQ40)))),"")</f>
        <v>16338</v>
      </c>
      <c r="AS40" s="59">
        <f>+IFERROR((IF(ISTEXT(AS$5)=FALSE,(INDEX(FRED!$1:$1048576,MATCH(US!AS$5,FRED!$A:$A,0),MATCH(US!$B40,FRED!$1:$1,0))),(SUM(AG40:AR40)))),"")</f>
        <v>15508</v>
      </c>
      <c r="AT40" s="59">
        <f>+IFERROR((IF(ISTEXT(AT$5)=FALSE,(INDEX(FRED!$1:$1048576,MATCH(US!AT$5,FRED!$A:$A,0),MATCH(US!$B40,FRED!$1:$1,0))),(SUM(AH40:AS40)))),"")</f>
        <v>15938</v>
      </c>
      <c r="AU40" s="59">
        <f>+IFERROR((IF(ISTEXT(AU$5)=FALSE,(INDEX(FRED!$1:$1048576,MATCH(US!AU$5,FRED!$A:$A,0),MATCH(US!$B40,FRED!$1:$1,0))),(SUM(AI40:AT40)))),"")</f>
        <v>15522</v>
      </c>
      <c r="AV40" s="59">
        <f>+IFERROR((IF(ISTEXT(AV$5)=FALSE,(INDEX(FRED!$1:$1048576,MATCH(US!AV$5,FRED!$A:$A,0),MATCH(US!$B40,FRED!$1:$1,0))),(SUM(AJ40:AU40)))),"")</f>
        <v>16051</v>
      </c>
      <c r="AW40" s="59">
        <f>+IFERROR((IF(ISTEXT(AW$5)=FALSE,(INDEX(FRED!$1:$1048576,MATCH(US!AW$5,FRED!$A:$A,0),MATCH(US!$B40,FRED!$1:$1,0))),(SUM(AK40:AV40)))),"")</f>
        <v>16267</v>
      </c>
      <c r="AX40" s="59">
        <f>+IFERROR((IF(ISTEXT(AX$5)=FALSE,(INDEX(FRED!$1:$1048576,MATCH(US!AX$5,FRED!$A:$A,0),MATCH(US!$B40,FRED!$1:$1,0))),(SUM(AL40:AW40)))),"")</f>
        <v>16370</v>
      </c>
      <c r="AY40" s="59">
        <f>+IFERROR((IF(ISTEXT(AY$5)=FALSE,(INDEX(FRED!$1:$1048576,MATCH(US!AY$5,FRED!$A:$A,0),MATCH(US!$B40,FRED!$1:$1,0))),(SUM(AM40:AX40)))),"")</f>
        <v>16563</v>
      </c>
      <c r="AZ40" s="59">
        <f>+IFERROR((IF(ISTEXT(AZ$5)=FALSE,(INDEX(FRED!$1:$1048576,MATCH(US!AZ$5,FRED!$A:$A,0),MATCH(US!$B40,FRED!$1:$1,0))),(SUM(AN40:AY40)))),"")</f>
        <v>16815</v>
      </c>
      <c r="BA40" s="59">
        <f>+IFERROR((IF(ISTEXT(BA$5)=FALSE,(INDEX(FRED!$1:$1048576,MATCH(US!BA$5,FRED!$A:$A,0),MATCH(US!$B40,FRED!$1:$1,0))),(SUM(AO40:AZ40)))),"")</f>
        <v>16664</v>
      </c>
      <c r="BB40" s="59">
        <f>+IFERROR((IF(ISTEXT(BB$5)=FALSE,(INDEX(FRED!$1:$1048576,MATCH(US!BB$5,FRED!$A:$A,0),MATCH(US!$B40,FRED!$1:$1,0))),(SUM(AP40:BA40)))),"")</f>
        <v>17263</v>
      </c>
      <c r="BC40" s="60">
        <f>+IFERROR((IF(ISTEXT(BC$5)=FALSE,(INDEX(FRED!$1:$1048576,MATCH(US!BC$5,FRED!$A:$A,0),MATCH(US!$B40,FRED!$1:$1,0))),(SUM(AQ40:BB40)))),"")</f>
        <v>195376</v>
      </c>
      <c r="BD40" s="59">
        <f>+IFERROR((IF(ISTEXT(BD$5)=FALSE,(INDEX(FRED!$1:$1048576,MATCH(US!BD$5,FRED!$A:$A,0),MATCH(US!$B40,FRED!$1:$1,0))),(SUM(AR40:BC40)))),"")</f>
        <v>16940</v>
      </c>
      <c r="BE40" s="59">
        <f>+IFERROR((IF(ISTEXT(BE$5)=FALSE,(INDEX(FRED!$1:$1048576,MATCH(US!BE$5,FRED!$A:$A,0),MATCH(US!$B40,FRED!$1:$1,0))),(SUM(AS40:BD40)))),"")</f>
        <v>17079</v>
      </c>
      <c r="BF40" s="59">
        <f>+IFERROR((IF(ISTEXT(BF$5)=FALSE,(INDEX(FRED!$1:$1048576,MATCH(US!BF$5,FRED!$A:$A,0),MATCH(US!$B40,FRED!$1:$1,0))),(SUM(AT40:BE40)))),"")</f>
        <v>17493</v>
      </c>
      <c r="BG40" s="59">
        <f>+IFERROR((IF(ISTEXT(BG$5)=FALSE,(INDEX(FRED!$1:$1048576,MATCH(US!BG$5,FRED!$A:$A,0),MATCH(US!$B40,FRED!$1:$1,0))),(SUM(AU40:BF40)))),"")</f>
        <v>17544</v>
      </c>
      <c r="BH40" s="59">
        <f>+IFERROR((IF(ISTEXT(BH$5)=FALSE,(INDEX(FRED!$1:$1048576,MATCH(US!BH$5,FRED!$A:$A,0),MATCH(US!$B40,FRED!$1:$1,0))),(SUM(AV40:BG40)))),"")</f>
        <v>17938</v>
      </c>
      <c r="BI40" s="59">
        <f>+IFERROR((IF(ISTEXT(BI$5)=FALSE,(INDEX(FRED!$1:$1048576,MATCH(US!BI$5,FRED!$A:$A,0),MATCH(US!$B40,FRED!$1:$1,0))),(SUM(AW40:BH40)))),"")</f>
        <v>17339</v>
      </c>
      <c r="BJ40" s="59">
        <f>+IFERROR((IF(ISTEXT(BJ$5)=FALSE,(INDEX(FRED!$1:$1048576,MATCH(US!BJ$5,FRED!$A:$A,0),MATCH(US!$B40,FRED!$1:$1,0))),(SUM(AX40:BI40)))),"")</f>
        <v>18183</v>
      </c>
      <c r="BK40" s="59">
        <f>+IFERROR((IF(ISTEXT(BK$5)=FALSE,(INDEX(FRED!$1:$1048576,MATCH(US!BK$5,FRED!$A:$A,0),MATCH(US!$B40,FRED!$1:$1,0))),(SUM(AY40:BJ40)))),"")</f>
        <v>17813</v>
      </c>
      <c r="BL40" s="59">
        <f>+IFERROR((IF(ISTEXT(BL$5)=FALSE,(INDEX(FRED!$1:$1048576,MATCH(US!BL$5,FRED!$A:$A,0),MATCH(US!$B40,FRED!$1:$1,0))),(SUM(AZ40:BK40)))),"")</f>
        <v>17496</v>
      </c>
      <c r="BM40" s="59">
        <f>+IFERROR((IF(ISTEXT(BM$5)=FALSE,(INDEX(FRED!$1:$1048576,MATCH(US!BM$5,FRED!$A:$A,0),MATCH(US!$B40,FRED!$1:$1,0))),(SUM(BA40:BL40)))),"")</f>
        <v>17793</v>
      </c>
      <c r="BN40" s="59">
        <f>+IFERROR((IF(ISTEXT(BN$5)=FALSE,(INDEX(FRED!$1:$1048576,MATCH(US!BN$5,FRED!$A:$A,0),MATCH(US!$B40,FRED!$1:$1,0))),(SUM(BB40:BM40)))),"")</f>
        <v>17814</v>
      </c>
      <c r="BO40" s="59">
        <f>+IFERROR((IF(ISTEXT(BO$5)=FALSE,(INDEX(FRED!$1:$1048576,MATCH(US!BO$5,FRED!$A:$A,0),MATCH(US!$B40,FRED!$1:$1,0))),(SUM(BC40:BN40)))),"")</f>
        <v>17354</v>
      </c>
      <c r="BP40" s="60">
        <f>+IFERROR((IF(ISTEXT(BP$5)=FALSE,(INDEX(FRED!$1:$1048576,MATCH(US!BP$5,FRED!$A:$A,0),MATCH(US!$B40,FRED!$1:$1,0))),(SUM(BD40:BO40)))),"")</f>
        <v>210786</v>
      </c>
      <c r="BQ40" s="59">
        <f>+IFERROR((IF(ISTEXT(BQ$5)=FALSE,(INDEX(FRED!$1:$1048576,MATCH(US!BQ$5,FRED!$A:$A,0),MATCH(US!$B40,FRED!$1:$1,0))),(SUM(BE40:BP40)))),"")</f>
        <v>17355</v>
      </c>
      <c r="BR40" s="59">
        <f>+IFERROR((IF(ISTEXT(BR$5)=FALSE,(INDEX(FRED!$1:$1048576,MATCH(US!BR$5,FRED!$A:$A,0),MATCH(US!$B40,FRED!$1:$1,0))),(SUM(BF40:BQ40)))),"")</f>
        <v>17336</v>
      </c>
      <c r="BS40" s="59">
        <f>+IFERROR((IF(ISTEXT(BS$5)=FALSE,(INDEX(FRED!$1:$1048576,MATCH(US!BS$5,FRED!$A:$A,0),MATCH(US!$B40,FRED!$1:$1,0))),(SUM(BG40:BR40)))),"")</f>
        <v>17780</v>
      </c>
      <c r="BT40" s="59">
        <f>+IFERROR((IF(ISTEXT(BT$5)=FALSE,(INDEX(FRED!$1:$1048576,MATCH(US!BT$5,FRED!$A:$A,0),MATCH(US!$B40,FRED!$1:$1,0))),(SUM(BH40:BS40)))),"")</f>
        <v>18931</v>
      </c>
      <c r="BU40" s="59">
        <f>+IFERROR((IF(ISTEXT(BU$5)=FALSE,(INDEX(FRED!$1:$1048576,MATCH(US!BU$5,FRED!$A:$A,0),MATCH(US!$B40,FRED!$1:$1,0))),(SUM(BI40:BT40)))),"")</f>
        <v>19519</v>
      </c>
      <c r="BV40" s="59">
        <f>+IFERROR((IF(ISTEXT(BV$5)=FALSE,(INDEX(FRED!$1:$1048576,MATCH(US!BV$5,FRED!$A:$A,0),MATCH(US!$B40,FRED!$1:$1,0))),(SUM(BJ40:BU40)))),"")</f>
        <v>19986</v>
      </c>
      <c r="BW40" s="59">
        <f>+IFERROR((IF(ISTEXT(BW$5)=FALSE,(INDEX(FRED!$1:$1048576,MATCH(US!BW$5,FRED!$A:$A,0),MATCH(US!$B40,FRED!$1:$1,0))),(SUM(BK40:BV40)))),"")</f>
        <v>20396</v>
      </c>
      <c r="BX40" s="59">
        <f>+IFERROR((IF(ISTEXT(BX$5)=FALSE,(INDEX(FRED!$1:$1048576,MATCH(US!BX$5,FRED!$A:$A,0),MATCH(US!$B40,FRED!$1:$1,0))),(SUM(BL40:BW40)))),"")</f>
        <v>19741</v>
      </c>
      <c r="BY40" s="59">
        <f>+IFERROR((IF(ISTEXT(BY$5)=FALSE,(INDEX(FRED!$1:$1048576,MATCH(US!BY$5,FRED!$A:$A,0),MATCH(US!$B40,FRED!$1:$1,0))),(SUM(BM40:BX40)))),"")</f>
        <v>19819</v>
      </c>
      <c r="BZ40" s="59">
        <f>+IFERROR((IF(ISTEXT(BZ$5)=FALSE,(INDEX(FRED!$1:$1048576,MATCH(US!BZ$5,FRED!$A:$A,0),MATCH(US!$B40,FRED!$1:$1,0))),(SUM(BN40:BY40)))),"")</f>
        <v>19999</v>
      </c>
      <c r="CA40" s="59">
        <f>+IFERROR((IF(ISTEXT(CA$5)=FALSE,(INDEX(FRED!$1:$1048576,MATCH(US!CA$5,FRED!$A:$A,0),MATCH(US!$B40,FRED!$1:$1,0))),(SUM(BO40:BZ40)))),"")</f>
        <v>21321</v>
      </c>
      <c r="CB40" s="59">
        <f>+IFERROR((IF(ISTEXT(CB$5)=FALSE,(INDEX(FRED!$1:$1048576,MATCH(US!CB$5,FRED!$A:$A,0),MATCH(US!$B40,FRED!$1:$1,0))),(SUM(BP40:CA40)))),"")</f>
        <v>21738</v>
      </c>
      <c r="CC40" s="60">
        <f>+IFERROR((IF(ISTEXT(CC$5)=FALSE,(INDEX(FRED!$1:$1048576,MATCH(US!CC$5,FRED!$A:$A,0),MATCH(US!$B40,FRED!$1:$1,0))),(SUM(BQ40:CB40)))),"")</f>
        <v>233921</v>
      </c>
      <c r="CD40" s="59">
        <f>+IFERROR((IF(ISTEXT(CD$5)=FALSE,(INDEX(FRED!$1:$1048576,MATCH(US!CD$5,FRED!$A:$A,0),MATCH(US!$B40,FRED!$1:$1,0))),(SUM(BR40:CC40)))),"")</f>
        <v>22299</v>
      </c>
      <c r="CE40" s="59">
        <f>+IFERROR((IF(ISTEXT(CE$5)=FALSE,(INDEX(FRED!$1:$1048576,MATCH(US!CE$5,FRED!$A:$A,0),MATCH(US!$B40,FRED!$1:$1,0))),(SUM(BS40:CD40)))),"")</f>
        <v>22826</v>
      </c>
      <c r="CF40" s="59">
        <f>+IFERROR((IF(ISTEXT(CF$5)=FALSE,(INDEX(FRED!$1:$1048576,MATCH(US!CF$5,FRED!$A:$A,0),MATCH(US!$B40,FRED!$1:$1,0))),(SUM(BT40:CE40)))),"")</f>
        <v>23328</v>
      </c>
      <c r="CG40" s="59">
        <f>+IFERROR((IF(ISTEXT(CG$5)=FALSE,(INDEX(FRED!$1:$1048576,MATCH(US!CG$5,FRED!$A:$A,0),MATCH(US!$B40,FRED!$1:$1,0))),(SUM(BU40:CF40)))),"")</f>
        <v>22427</v>
      </c>
      <c r="CH40" s="59">
        <f>+IFERROR((IF(ISTEXT(CH$5)=FALSE,(INDEX(FRED!$1:$1048576,MATCH(US!CH$5,FRED!$A:$A,0),MATCH(US!$B40,FRED!$1:$1,0))),(SUM(BV40:CG40)))),"")</f>
        <v>21858</v>
      </c>
      <c r="CI40" s="59">
        <f>+IFERROR((IF(ISTEXT(CI$5)=FALSE,(INDEX(FRED!$1:$1048576,MATCH(US!CI$5,FRED!$A:$A,0),MATCH(US!$B40,FRED!$1:$1,0))),(SUM(BW40:CH40)))),"")</f>
        <v>22559</v>
      </c>
      <c r="CJ40" s="59">
        <f>+IFERROR((IF(ISTEXT(CJ$5)=FALSE,(INDEX(FRED!$1:$1048576,MATCH(US!CJ$5,FRED!$A:$A,0),MATCH(US!$B40,FRED!$1:$1,0))),(SUM(BX40:CI40)))),"")</f>
        <v>23093</v>
      </c>
      <c r="CK40" s="59">
        <f>+IFERROR((IF(ISTEXT(CK$5)=FALSE,(INDEX(FRED!$1:$1048576,MATCH(US!CK$5,FRED!$A:$A,0),MATCH(US!$B40,FRED!$1:$1,0))),(SUM(BY40:CJ40)))),"")</f>
        <v>23174</v>
      </c>
      <c r="CL40" s="59">
        <f>+IFERROR((IF(ISTEXT(CL$5)=FALSE,(INDEX(FRED!$1:$1048576,MATCH(US!CL$5,FRED!$A:$A,0),MATCH(US!$B40,FRED!$1:$1,0))),(SUM(BZ40:CK40)))),"")</f>
        <v>23010</v>
      </c>
      <c r="CM40" s="59">
        <f>+IFERROR((IF(ISTEXT(CM$5)=FALSE,(INDEX(FRED!$1:$1048576,MATCH(US!CM$5,FRED!$A:$A,0),MATCH(US!$B40,FRED!$1:$1,0))),(SUM(CA40:CL40)))),"")</f>
        <v>23692</v>
      </c>
      <c r="CN40" s="59">
        <f>+IFERROR((IF(ISTEXT(CN$5)=FALSE,(INDEX(FRED!$1:$1048576,MATCH(US!CN$5,FRED!$A:$A,0),MATCH(US!$B40,FRED!$1:$1,0))),(SUM(CB40:CM40)))),"")</f>
        <v>23104</v>
      </c>
      <c r="CO40" s="59">
        <f>+IFERROR((IF(ISTEXT(CO$5)=FALSE,(INDEX(FRED!$1:$1048576,MATCH(US!CO$5,FRED!$A:$A,0),MATCH(US!$B40,FRED!$1:$1,0))),(SUM(CC40:CN40)))),"")</f>
        <v>23343</v>
      </c>
      <c r="CP40" s="60">
        <f>+IFERROR((IF(ISTEXT(CP$5)=FALSE,(INDEX(FRED!$1:$1048576,MATCH(US!CP$5,FRED!$A:$A,0),MATCH(US!$B40,FRED!$1:$1,0))),(SUM(CD40:CO40)))),"")</f>
        <v>274713</v>
      </c>
      <c r="CQ40" s="59">
        <f>+IFERROR((IF(ISTEXT(CQ$5)=FALSE,(INDEX(FRED!$1:$1048576,MATCH(US!CQ$5,FRED!$A:$A,0),MATCH(US!$B40,FRED!$1:$1,0))),(SUM(CE40:CP40)))),"")</f>
        <v>24598</v>
      </c>
      <c r="CR40" s="59">
        <f>+IFERROR((IF(ISTEXT(CR$5)=FALSE,(INDEX(FRED!$1:$1048576,MATCH(US!CR$5,FRED!$A:$A,0),MATCH(US!$B40,FRED!$1:$1,0))),(SUM(CF40:CQ40)))),"")</f>
        <v>25216</v>
      </c>
      <c r="CS40" s="59">
        <f>+IFERROR((IF(ISTEXT(CS$5)=FALSE,(INDEX(FRED!$1:$1048576,MATCH(US!CS$5,FRED!$A:$A,0),MATCH(US!$B40,FRED!$1:$1,0))),(SUM(CG40:CR40)))),"")</f>
        <v>23076</v>
      </c>
      <c r="CT40" s="59">
        <f>+IFERROR((IF(ISTEXT(CT$5)=FALSE,(INDEX(FRED!$1:$1048576,MATCH(US!CT$5,FRED!$A:$A,0),MATCH(US!$B40,FRED!$1:$1,0))),(SUM(CH40:CS40)))),"")</f>
        <v>23923</v>
      </c>
      <c r="CU40" s="59">
        <f>+IFERROR((IF(ISTEXT(CU$5)=FALSE,(INDEX(FRED!$1:$1048576,MATCH(US!CU$5,FRED!$A:$A,0),MATCH(US!$B40,FRED!$1:$1,0))),(SUM(CI40:CT40)))),"")</f>
        <v>24099</v>
      </c>
      <c r="CV40" s="59">
        <f>+IFERROR((IF(ISTEXT(CV$5)=FALSE,(INDEX(FRED!$1:$1048576,MATCH(US!CV$5,FRED!$A:$A,0),MATCH(US!$B40,FRED!$1:$1,0))),(SUM(CJ40:CU40)))),"")</f>
        <v>24004</v>
      </c>
      <c r="CW40" s="59">
        <f>+IFERROR((IF(ISTEXT(CW$5)=FALSE,(INDEX(FRED!$1:$1048576,MATCH(US!CW$5,FRED!$A:$A,0),MATCH(US!$B40,FRED!$1:$1,0))),(SUM(CK40:CV40)))),"")</f>
        <v>23965</v>
      </c>
      <c r="CX40" s="59">
        <f>+IFERROR((IF(ISTEXT(CX$5)=FALSE,(INDEX(FRED!$1:$1048576,MATCH(US!CX$5,FRED!$A:$A,0),MATCH(US!$B40,FRED!$1:$1,0))),(SUM(CL40:CW40)))),"")</f>
        <v>24405</v>
      </c>
      <c r="CY40" s="59">
        <f>+IFERROR((IF(ISTEXT(CY$5)=FALSE,(INDEX(FRED!$1:$1048576,MATCH(US!CY$5,FRED!$A:$A,0),MATCH(US!$B40,FRED!$1:$1,0))),(SUM(CM40:CX40)))),"")</f>
        <v>25276</v>
      </c>
      <c r="CZ40" s="59">
        <f>+IFERROR((IF(ISTEXT(CZ$5)=FALSE,(INDEX(FRED!$1:$1048576,MATCH(US!CZ$5,FRED!$A:$A,0),MATCH(US!$B40,FRED!$1:$1,0))),(SUM(CN40:CY40)))),"")</f>
        <v>25284</v>
      </c>
      <c r="DA40" s="59">
        <f>+IFERROR((IF(ISTEXT(DA$5)=FALSE,(INDEX(FRED!$1:$1048576,MATCH(US!DA$5,FRED!$A:$A,0),MATCH(US!$B40,FRED!$1:$1,0))),(SUM(CO40:CZ40)))),"")</f>
        <v>24971</v>
      </c>
      <c r="DB40" s="59">
        <f>+IFERROR((IF(ISTEXT(DB$5)=FALSE,(INDEX(FRED!$1:$1048576,MATCH(US!DB$5,FRED!$A:$A,0),MATCH(US!$B40,FRED!$1:$1,0))),(SUM(CP40:DA40)))),"")</f>
        <v>24848</v>
      </c>
      <c r="DC40" s="60">
        <f>+IFERROR((IF(ISTEXT(DC$5)=FALSE,(INDEX(FRED!$1:$1048576,MATCH(US!DC$5,FRED!$A:$A,0),MATCH(US!$B40,FRED!$1:$1,0))),(SUM(CQ40:DB40)))),"")</f>
        <v>293665</v>
      </c>
      <c r="DD40" s="59">
        <f>+IFERROR((IF(ISTEXT(DD$5)=FALSE,(INDEX(FRED!$1:$1048576,MATCH(US!DD$5,FRED!$A:$A,0),MATCH(US!$B40,FRED!$1:$1,0))),(SUM(CR40:DC40)))),"")</f>
        <v>24630</v>
      </c>
      <c r="DE40" s="59">
        <f>+IFERROR((IF(ISTEXT(DE$5)=FALSE,(INDEX(FRED!$1:$1048576,MATCH(US!DE$5,FRED!$A:$A,0),MATCH(US!$B40,FRED!$1:$1,0))),(SUM(CS40:DD40)))),"")</f>
        <v>24756</v>
      </c>
      <c r="DF40" s="59">
        <f>+IFERROR((IF(ISTEXT(DF$5)=FALSE,(INDEX(FRED!$1:$1048576,MATCH(US!DF$5,FRED!$A:$A,0),MATCH(US!$B40,FRED!$1:$1,0))),(SUM(CT40:DE40)))),"")</f>
        <v>25130</v>
      </c>
      <c r="DG40" s="59">
        <f>+IFERROR((IF(ISTEXT(DG$5)=FALSE,(INDEX(FRED!$1:$1048576,MATCH(US!DG$5,FRED!$A:$A,0),MATCH(US!$B40,FRED!$1:$1,0))),(SUM(CU40:DF40)))),"")</f>
        <v>24713</v>
      </c>
      <c r="DH40" s="59">
        <f>+IFERROR((IF(ISTEXT(DH$5)=FALSE,(INDEX(FRED!$1:$1048576,MATCH(US!DH$5,FRED!$A:$A,0),MATCH(US!$B40,FRED!$1:$1,0))),(SUM(CV40:DG40)))),"")</f>
        <v>24386</v>
      </c>
      <c r="DI40" s="59">
        <f>+IFERROR((IF(ISTEXT(DI$5)=FALSE,(INDEX(FRED!$1:$1048576,MATCH(US!DI$5,FRED!$A:$A,0),MATCH(US!$B40,FRED!$1:$1,0))),(SUM(CW40:DH40)))),"")</f>
        <v>24440</v>
      </c>
      <c r="DJ40" s="59">
        <f>+IFERROR((IF(ISTEXT(DJ$5)=FALSE,(INDEX(FRED!$1:$1048576,MATCH(US!DJ$5,FRED!$A:$A,0),MATCH(US!$B40,FRED!$1:$1,0))),(SUM(CX40:DI40)))),"")</f>
        <v>24854</v>
      </c>
      <c r="DK40" s="59">
        <f>+IFERROR((IF(ISTEXT(DK$5)=FALSE,(INDEX(FRED!$1:$1048576,MATCH(US!DK$5,FRED!$A:$A,0),MATCH(US!$B40,FRED!$1:$1,0))),(SUM(CY40:DJ40)))),"")</f>
        <v>24265</v>
      </c>
      <c r="DL40" s="59">
        <f>+IFERROR((IF(ISTEXT(DL$5)=FALSE,(INDEX(FRED!$1:$1048576,MATCH(US!DL$5,FRED!$A:$A,0),MATCH(US!$B40,FRED!$1:$1,0))),(SUM(CZ40:DK40)))),"")</f>
        <v>24710</v>
      </c>
      <c r="DM40" s="59">
        <f>+IFERROR((IF(ISTEXT(DM$5)=FALSE,(INDEX(FRED!$1:$1048576,MATCH(US!DM$5,FRED!$A:$A,0),MATCH(US!$B40,FRED!$1:$1,0))),(SUM(DA40:DL40)))),"")</f>
        <v>25977</v>
      </c>
      <c r="DN40" s="59">
        <f>+IFERROR((IF(ISTEXT(DN$5)=FALSE,(INDEX(FRED!$1:$1048576,MATCH(US!DN$5,FRED!$A:$A,0),MATCH(US!$B40,FRED!$1:$1,0))),(SUM(DB40:DM40)))),"")</f>
        <v>26267</v>
      </c>
      <c r="DO40" s="59">
        <f>+IFERROR((IF(ISTEXT(DO$5)=FALSE,(INDEX(FRED!$1:$1048576,MATCH(US!DO$5,FRED!$A:$A,0),MATCH(US!$B40,FRED!$1:$1,0))),(SUM(DC40:DN40)))),"")</f>
        <v>26091</v>
      </c>
      <c r="DP40" s="60">
        <f>+IFERROR((IF(ISTEXT(DP$5)=FALSE,(INDEX(FRED!$1:$1048576,MATCH(US!DP$5,FRED!$A:$A,0),MATCH(US!$B40,FRED!$1:$1,0))),(SUM(DD40:DO40)))),"")</f>
        <v>300219</v>
      </c>
      <c r="DQ40" s="59">
        <f>+IFERROR((IF(ISTEXT(DQ$5)=FALSE,(INDEX(FRED!$1:$1048576,MATCH(US!DQ$5,FRED!$A:$A,0),MATCH(US!$B40,FRED!$1:$1,0))),(SUM(DE40:DP40)))),"")</f>
        <v>24542</v>
      </c>
      <c r="DR40" s="59">
        <f>+IFERROR((IF(ISTEXT(DR$5)=FALSE,(INDEX(FRED!$1:$1048576,MATCH(US!DR$5,FRED!$A:$A,0),MATCH(US!$B40,FRED!$1:$1,0))),(SUM(DF40:DQ40)))),"")</f>
        <v>24261</v>
      </c>
      <c r="DS40" s="59">
        <f>+IFERROR((IF(ISTEXT(DS$5)=FALSE,(INDEX(FRED!$1:$1048576,MATCH(US!DS$5,FRED!$A:$A,0),MATCH(US!$B40,FRED!$1:$1,0))),(SUM(DG40:DR40)))),"")</f>
        <v>26194</v>
      </c>
      <c r="DT40" s="59">
        <f>+IFERROR((IF(ISTEXT(DT$5)=FALSE,(INDEX(FRED!$1:$1048576,MATCH(US!DT$5,FRED!$A:$A,0),MATCH(US!$B40,FRED!$1:$1,0))),(SUM(DH40:DS40)))),"")</f>
        <v>24674</v>
      </c>
      <c r="DU40" s="59">
        <f>+IFERROR((IF(ISTEXT(DU$5)=FALSE,(INDEX(FRED!$1:$1048576,MATCH(US!DU$5,FRED!$A:$A,0),MATCH(US!$B40,FRED!$1:$1,0))),(SUM(DI40:DT40)))),"")</f>
        <v>24607</v>
      </c>
      <c r="DV40" s="59">
        <f>+IFERROR((IF(ISTEXT(DV$5)=FALSE,(INDEX(FRED!$1:$1048576,MATCH(US!DV$5,FRED!$A:$A,0),MATCH(US!$B40,FRED!$1:$1,0))),(SUM(DJ40:DU40)))),"")</f>
        <v>23838</v>
      </c>
      <c r="DW40" s="59">
        <f>+IFERROR((IF(ISTEXT(DW$5)=FALSE,(INDEX(FRED!$1:$1048576,MATCH(US!DW$5,FRED!$A:$A,0),MATCH(US!$B40,FRED!$1:$1,0))),(SUM(DK40:DV40)))),"")</f>
        <v>23873</v>
      </c>
      <c r="DX40" s="59">
        <f>+IFERROR((IF(ISTEXT(DX$5)=FALSE,(INDEX(FRED!$1:$1048576,MATCH(US!DX$5,FRED!$A:$A,0),MATCH(US!$B40,FRED!$1:$1,0))),(SUM(DL40:DW40)))),"")</f>
        <v>23462</v>
      </c>
      <c r="DY40" s="59">
        <f>+IFERROR((IF(ISTEXT(DY$5)=FALSE,(INDEX(FRED!$1:$1048576,MATCH(US!DY$5,FRED!$A:$A,0),MATCH(US!$B40,FRED!$1:$1,0))),(SUM(DM40:DX40)))),"")</f>
        <v>23837</v>
      </c>
      <c r="DZ40" s="59">
        <f>+IFERROR((IF(ISTEXT(DZ$5)=FALSE,(INDEX(FRED!$1:$1048576,MATCH(US!DZ$5,FRED!$A:$A,0),MATCH(US!$B40,FRED!$1:$1,0))),(SUM(DN40:DY40)))),"")</f>
        <v>23650</v>
      </c>
      <c r="EA40" s="59">
        <f>+IFERROR((IF(ISTEXT(EA$5)=FALSE,(INDEX(FRED!$1:$1048576,MATCH(US!EA$5,FRED!$A:$A,0),MATCH(US!$B40,FRED!$1:$1,0))),(SUM(DO40:DZ40)))),"")</f>
        <v>25145</v>
      </c>
      <c r="EB40" s="59">
        <f>+IFERROR((IF(ISTEXT(EB$5)=FALSE,(INDEX(FRED!$1:$1048576,MATCH(US!EB$5,FRED!$A:$A,0),MATCH(US!$B40,FRED!$1:$1,0))),(SUM(DP40:EA40)))),"")</f>
        <v>24759</v>
      </c>
      <c r="EC40" s="60">
        <f>+IFERROR((IF(ISTEXT(EC$5)=FALSE,(INDEX(FRED!$1:$1048576,MATCH(US!EC$5,FRED!$A:$A,0),MATCH(US!$B40,FRED!$1:$1,0))),(SUM(DQ40:EB40)))),"")</f>
        <v>292842</v>
      </c>
      <c r="ED40" s="59">
        <f>+IFERROR((IF(ISTEXT(ED$5)=FALSE,(INDEX(FRED!$1:$1048576,MATCH(US!ED$5,FRED!$A:$A,0),MATCH(US!$B40,FRED!$1:$1,0))),(SUM(DR40:EC40)))),"")</f>
        <v>26991</v>
      </c>
      <c r="EE40" s="59">
        <f>+IFERROR((IF(ISTEXT(EE$5)=FALSE,(INDEX(FRED!$1:$1048576,MATCH(US!EE$5,FRED!$A:$A,0),MATCH(US!$B40,FRED!$1:$1,0))),(SUM(DS40:ED40)))),"")</f>
        <v>23107</v>
      </c>
      <c r="EF40" s="59">
        <f>+IFERROR((IF(ISTEXT(EF$5)=FALSE,(INDEX(FRED!$1:$1048576,MATCH(US!EF$5,FRED!$A:$A,0),MATCH(US!$B40,FRED!$1:$1,0))),(SUM(DT40:EE40)))),"")</f>
        <v>24756</v>
      </c>
      <c r="EG40" s="59">
        <f>+IFERROR((IF(ISTEXT(EG$5)=FALSE,(INDEX(FRED!$1:$1048576,MATCH(US!EG$5,FRED!$A:$A,0),MATCH(US!$B40,FRED!$1:$1,0))),(SUM(DU40:EF40)))),"")</f>
        <v>26265</v>
      </c>
      <c r="EH40" s="59">
        <f>+IFERROR((IF(ISTEXT(EH$5)=FALSE,(INDEX(FRED!$1:$1048576,MATCH(US!EH$5,FRED!$A:$A,0),MATCH(US!$B40,FRED!$1:$1,0))),(SUM(DV40:EG40)))),"")</f>
        <v>25398</v>
      </c>
      <c r="EI40" s="59">
        <f>+IFERROR((IF(ISTEXT(EI$5)=FALSE,(INDEX(FRED!$1:$1048576,MATCH(US!EI$5,FRED!$A:$A,0),MATCH(US!$B40,FRED!$1:$1,0))),(SUM(DW40:EH40)))),"")</f>
        <v>25859</v>
      </c>
      <c r="EJ40" s="59">
        <f>+IFERROR((IF(ISTEXT(EJ$5)=FALSE,(INDEX(FRED!$1:$1048576,MATCH(US!EJ$5,FRED!$A:$A,0),MATCH(US!$B40,FRED!$1:$1,0))),(SUM(DX40:EI40)))),"")</f>
        <v>26344</v>
      </c>
      <c r="EK40" s="59">
        <f>+IFERROR((IF(ISTEXT(EK$5)=FALSE,(INDEX(FRED!$1:$1048576,MATCH(US!EK$5,FRED!$A:$A,0),MATCH(US!$B40,FRED!$1:$1,0))),(SUM(DY40:EJ40)))),"")</f>
        <v>26810</v>
      </c>
      <c r="EL40" s="59">
        <f>+IFERROR((IF(ISTEXT(EL$5)=FALSE,(INDEX(FRED!$1:$1048576,MATCH(US!EL$5,FRED!$A:$A,0),MATCH(US!$B40,FRED!$1:$1,0))),(SUM(DZ40:EK40)))),"")</f>
        <v>26314</v>
      </c>
      <c r="EM40" s="59">
        <f>+IFERROR((IF(ISTEXT(EM$5)=FALSE,(INDEX(FRED!$1:$1048576,MATCH(US!EM$5,FRED!$A:$A,0),MATCH(US!$B40,FRED!$1:$1,0))),(SUM(EA40:EL40)))),"")</f>
        <v>25995</v>
      </c>
      <c r="EN40" s="59">
        <f>+IFERROR((IF(ISTEXT(EN$5)=FALSE,(INDEX(FRED!$1:$1048576,MATCH(US!EN$5,FRED!$A:$A,0),MATCH(US!$B40,FRED!$1:$1,0))),(SUM(EB40:EM40)))),"")</f>
        <v>24450</v>
      </c>
      <c r="EO40" s="59">
        <f>+IFERROR((IF(ISTEXT(EO$5)=FALSE,(INDEX(FRED!$1:$1048576,MATCH(US!EO$5,FRED!$A:$A,0),MATCH(US!$B40,FRED!$1:$1,0))),(SUM(EC40:EN40)))),"")</f>
        <v>23813</v>
      </c>
      <c r="EP40" s="60">
        <f>+IFERROR((IF(ISTEXT(EP$5)=FALSE,(INDEX(FRED!$1:$1048576,MATCH(US!EP$5,FRED!$A:$A,0),MATCH(US!$B40,FRED!$1:$1,0))),(SUM(ED40:EO40)))),"")</f>
        <v>306102</v>
      </c>
      <c r="EQ40" s="59">
        <f>+IFERROR((IF(ISTEXT(EQ$5)=FALSE,(INDEX(FRED!$1:$1048576,MATCH(US!EQ$5,FRED!$A:$A,0),MATCH(US!$B40,FRED!$1:$1,0))),(SUM(EE40:EP40)))),"")</f>
        <v>22785</v>
      </c>
      <c r="ER40" s="59">
        <f>+IFERROR((IF(ISTEXT(ER$5)=FALSE,(INDEX(FRED!$1:$1048576,MATCH(US!ER$5,FRED!$A:$A,0),MATCH(US!$B40,FRED!$1:$1,0))),(SUM(EF40:EQ40)))),"")</f>
        <v>22191</v>
      </c>
      <c r="ES40" s="59">
        <f>+IFERROR((IF(ISTEXT(ES$5)=FALSE,(INDEX(FRED!$1:$1048576,MATCH(US!ES$5,FRED!$A:$A,0),MATCH(US!$B40,FRED!$1:$1,0))),(SUM(EG40:ER40)))),"")</f>
        <v>22968</v>
      </c>
      <c r="ET40" s="59">
        <f>+IFERROR((IF(ISTEXT(ET$5)=FALSE,(INDEX(FRED!$1:$1048576,MATCH(US!ET$5,FRED!$A:$A,0),MATCH(US!$B40,FRED!$1:$1,0))),(SUM(EH40:ES40)))),"")</f>
        <v>21463</v>
      </c>
      <c r="EU40" s="59">
        <f>+IFERROR((IF(ISTEXT(EU$5)=FALSE,(INDEX(FRED!$1:$1048576,MATCH(US!EU$5,FRED!$A:$A,0),MATCH(US!$B40,FRED!$1:$1,0))),(SUM(EI40:ET40)))),"")</f>
        <v>21684</v>
      </c>
      <c r="EV40" s="59">
        <f>+IFERROR((IF(ISTEXT(EV$5)=FALSE,(INDEX(FRED!$1:$1048576,MATCH(US!EV$5,FRED!$A:$A,0),MATCH(US!$B40,FRED!$1:$1,0))),(SUM(EJ40:EU40)))),"")</f>
        <v>22849</v>
      </c>
      <c r="EW40" s="59">
        <f>+IFERROR((IF(ISTEXT(EW$5)=FALSE,(INDEX(FRED!$1:$1048576,MATCH(US!EW$5,FRED!$A:$A,0),MATCH(US!$B40,FRED!$1:$1,0))),(SUM(EK40:EV40)))),"")</f>
        <v>22413</v>
      </c>
      <c r="EX40" s="59">
        <f>+IFERROR((IF(ISTEXT(EX$5)=FALSE,(INDEX(FRED!$1:$1048576,MATCH(US!EX$5,FRED!$A:$A,0),MATCH(US!$B40,FRED!$1:$1,0))),(SUM(EL40:EW40)))),"")</f>
        <v>21519</v>
      </c>
      <c r="EY40" s="59">
        <f>+IFERROR((IF(ISTEXT(EY$5)=FALSE,(INDEX(FRED!$1:$1048576,MATCH(US!EY$5,FRED!$A:$A,0),MATCH(US!$B40,FRED!$1:$1,0))),(SUM(EM40:EX40)))),"")</f>
        <v>21641</v>
      </c>
      <c r="EZ40" s="59">
        <f>+IFERROR((IF(ISTEXT(EZ$5)=FALSE,(INDEX(FRED!$1:$1048576,MATCH(US!EZ$5,FRED!$A:$A,0),MATCH(US!$B40,FRED!$1:$1,0))),(SUM(EN40:EY40)))),"")</f>
        <v>21587</v>
      </c>
      <c r="FA40" s="59">
        <f>+IFERROR((IF(ISTEXT(FA$5)=FALSE,(INDEX(FRED!$1:$1048576,MATCH(US!FA$5,FRED!$A:$A,0),MATCH(US!$B40,FRED!$1:$1,0))),(SUM(EO40:EZ40)))),"")</f>
        <v>22127</v>
      </c>
      <c r="FB40" s="59">
        <f>+IFERROR((IF(ISTEXT(FB$5)=FALSE,(INDEX(FRED!$1:$1048576,MATCH(US!FB$5,FRED!$A:$A,0),MATCH(US!$B40,FRED!$1:$1,0))),(SUM(EP40:FA40)))),"")</f>
        <v>23167</v>
      </c>
      <c r="FC40" s="60">
        <f>+IFERROR((IF(ISTEXT(FC$5)=FALSE,(INDEX(FRED!$1:$1048576,MATCH(US!FC$5,FRED!$A:$A,0),MATCH(US!$B40,FRED!$1:$1,0))),(SUM(EQ40:FB40)))),"")</f>
        <v>266394</v>
      </c>
      <c r="FD40" s="59">
        <f>+IFERROR((IF(ISTEXT(FD$5)=FALSE,(INDEX(FRED!$1:$1048576,MATCH(US!FD$5,FRED!$A:$A,0),MATCH(US!$B40,FRED!$1:$1,0))),(SUM(ER40:FC40)))),"")</f>
        <v>23386</v>
      </c>
      <c r="FE40" s="59">
        <f>+IFERROR((IF(ISTEXT(FE$5)=FALSE,(INDEX(FRED!$1:$1048576,MATCH(US!FE$5,FRED!$A:$A,0),MATCH(US!$B40,FRED!$1:$1,0))),(SUM(ES40:FD40)))),"")</f>
        <v>23366</v>
      </c>
      <c r="FF40" s="59">
        <f>+IFERROR((IF(ISTEXT(FF$5)=FALSE,(INDEX(FRED!$1:$1048576,MATCH(US!FF$5,FRED!$A:$A,0),MATCH(US!$B40,FRED!$1:$1,0))),(SUM(ET40:FE40)))),"")</f>
        <v>22982</v>
      </c>
      <c r="FG40" s="59">
        <f>+IFERROR((IF(ISTEXT(FG$5)=FALSE,(INDEX(FRED!$1:$1048576,MATCH(US!FG$5,FRED!$A:$A,0),MATCH(US!$B40,FRED!$1:$1,0))),(SUM(EU40:FF40)))),"")</f>
        <v>22151</v>
      </c>
      <c r="FH40" s="59">
        <f>+IFERROR((IF(ISTEXT(FH$5)=FALSE,(INDEX(FRED!$1:$1048576,MATCH(US!FH$5,FRED!$A:$A,0),MATCH(US!$B40,FRED!$1:$1,0))),(SUM(EV40:FG40)))),"")</f>
        <v>22001</v>
      </c>
      <c r="FI40" s="59">
        <f>+IFERROR((IF(ISTEXT(FI$5)=FALSE,(INDEX(FRED!$1:$1048576,MATCH(US!FI$5,FRED!$A:$A,0),MATCH(US!$B40,FRED!$1:$1,0))),(SUM(EW40:FH40)))),"")</f>
        <v>21141</v>
      </c>
      <c r="FJ40" s="59">
        <f>+IFERROR((IF(ISTEXT(FJ$5)=FALSE,(INDEX(FRED!$1:$1048576,MATCH(US!FJ$5,FRED!$A:$A,0),MATCH(US!$B40,FRED!$1:$1,0))),(SUM(EX40:FI40)))),"")</f>
        <v>20215</v>
      </c>
      <c r="FK40" s="59">
        <f>+IFERROR((IF(ISTEXT(FK$5)=FALSE,(INDEX(FRED!$1:$1048576,MATCH(US!FK$5,FRED!$A:$A,0),MATCH(US!$B40,FRED!$1:$1,0))),(SUM(EY40:FJ40)))),"")</f>
        <v>21045</v>
      </c>
      <c r="FL40" s="59">
        <f>+IFERROR((IF(ISTEXT(FL$5)=FALSE,(INDEX(FRED!$1:$1048576,MATCH(US!FL$5,FRED!$A:$A,0),MATCH(US!$B40,FRED!$1:$1,0))),(SUM(EZ40:FK40)))),"")</f>
        <v>20837</v>
      </c>
      <c r="FM40" s="59">
        <f>+IFERROR((IF(ISTEXT(FM$5)=FALSE,(INDEX(FRED!$1:$1048576,MATCH(US!FM$5,FRED!$A:$A,0),MATCH(US!$B40,FRED!$1:$1,0))),(SUM(FA40:FL40)))),"")</f>
        <v>21009</v>
      </c>
      <c r="FN40" s="59">
        <f>+IFERROR((IF(ISTEXT(FN$5)=FALSE,(INDEX(FRED!$1:$1048576,MATCH(US!FN$5,FRED!$A:$A,0),MATCH(US!$B40,FRED!$1:$1,0))),(SUM(FB40:FM40)))),"")</f>
        <v>22422</v>
      </c>
      <c r="FO40" s="59">
        <f>+IFERROR((IF(ISTEXT(FO$5)=FALSE,(INDEX(FRED!$1:$1048576,MATCH(US!FO$5,FRED!$A:$A,0),MATCH(US!$B40,FRED!$1:$1,0))),(SUM(FC40:FN40)))),"")</f>
        <v>20450</v>
      </c>
      <c r="FP40" s="60">
        <f>+IFERROR((IF(ISTEXT(FP$5)=FALSE,(INDEX(FRED!$1:$1048576,MATCH(US!FP$5,FRED!$A:$A,0),MATCH(US!$B40,FRED!$1:$1,0))),(SUM(FD40:FO40)))),"")</f>
        <v>261005</v>
      </c>
      <c r="FQ40" s="59">
        <f>+IFERROR((IF(ISTEXT(FQ$5)=FALSE,(INDEX(FRED!$1:$1048576,MATCH(US!FQ$5,FRED!$A:$A,0),MATCH(US!$B40,FRED!$1:$1,0))),(SUM(FE40:FP40)))),"")</f>
        <v>20632</v>
      </c>
      <c r="FR40" s="59">
        <f>+IFERROR((IF(ISTEXT(FR$5)=FALSE,(INDEX(FRED!$1:$1048576,MATCH(US!FR$5,FRED!$A:$A,0),MATCH(US!$B40,FRED!$1:$1,0))),(SUM(FF40:FQ40)))),"")</f>
        <v>21416</v>
      </c>
      <c r="FS40" s="59">
        <f>+IFERROR((IF(ISTEXT(FS$5)=FALSE,(INDEX(FRED!$1:$1048576,MATCH(US!FS$5,FRED!$A:$A,0),MATCH(US!$B40,FRED!$1:$1,0))),(SUM(FG40:FR40)))),"")</f>
        <v>20892</v>
      </c>
      <c r="FT40" s="59">
        <f>+IFERROR((IF(ISTEXT(FT$5)=FALSE,(INDEX(FRED!$1:$1048576,MATCH(US!FT$5,FRED!$A:$A,0),MATCH(US!$B40,FRED!$1:$1,0))),(SUM(FH40:FS40)))),"")</f>
        <v>22282</v>
      </c>
      <c r="FU40" s="59">
        <f>+IFERROR((IF(ISTEXT(FU$5)=FALSE,(INDEX(FRED!$1:$1048576,MATCH(US!FU$5,FRED!$A:$A,0),MATCH(US!$B40,FRED!$1:$1,0))),(SUM(FI40:FT40)))),"")</f>
        <v>22479</v>
      </c>
      <c r="FV40" s="59">
        <f>+IFERROR((IF(ISTEXT(FV$5)=FALSE,(INDEX(FRED!$1:$1048576,MATCH(US!FV$5,FRED!$A:$A,0),MATCH(US!$B40,FRED!$1:$1,0))),(SUM(FJ40:FU40)))),"")</f>
        <v>20138</v>
      </c>
      <c r="FW40" s="59">
        <f>+IFERROR((IF(ISTEXT(FW$5)=FALSE,(INDEX(FRED!$1:$1048576,MATCH(US!FW$5,FRED!$A:$A,0),MATCH(US!$B40,FRED!$1:$1,0))),(SUM(FK40:FV40)))),"")</f>
        <v>22059</v>
      </c>
      <c r="FX40" s="59">
        <f>+IFERROR((IF(ISTEXT(FX$5)=FALSE,(INDEX(FRED!$1:$1048576,MATCH(US!FX$5,FRED!$A:$A,0),MATCH(US!$B40,FRED!$1:$1,0))),(SUM(FL40:FW40)))),"")</f>
        <v>23348</v>
      </c>
      <c r="FY40" s="59">
        <f>+IFERROR((IF(ISTEXT(FY$5)=FALSE,(INDEX(FRED!$1:$1048576,MATCH(US!FY$5,FRED!$A:$A,0),MATCH(US!$B40,FRED!$1:$1,0))),(SUM(FM40:FX40)))),"")</f>
        <v>23110</v>
      </c>
      <c r="FZ40" s="59">
        <f>+IFERROR((IF(ISTEXT(FZ$5)=FALSE,(INDEX(FRED!$1:$1048576,MATCH(US!FZ$5,FRED!$A:$A,0),MATCH(US!$B40,FRED!$1:$1,0))),(SUM(FN40:FY40)))),"")</f>
        <v>23247</v>
      </c>
      <c r="GA40" s="59">
        <f>+IFERROR((IF(ISTEXT(GA$5)=FALSE,(INDEX(FRED!$1:$1048576,MATCH(US!GA$5,FRED!$A:$A,0),MATCH(US!$B40,FRED!$1:$1,0))),(SUM(FO40:FZ40)))),"")</f>
        <v>22125</v>
      </c>
      <c r="GB40" s="59">
        <f>+IFERROR((IF(ISTEXT(GB$5)=FALSE,(INDEX(FRED!$1:$1048576,MATCH(US!GB$5,FRED!$A:$A,0),MATCH(US!$B40,FRED!$1:$1,0))),(SUM(FP40:GA40)))),"")</f>
        <v>22127</v>
      </c>
      <c r="GC40" s="60">
        <f>+IFERROR((IF(ISTEXT(GC$5)=FALSE,(INDEX(FRED!$1:$1048576,MATCH(US!GC$5,FRED!$A:$A,0),MATCH(US!$B40,FRED!$1:$1,0))),(SUM(FQ40:GB40)))),"")</f>
        <v>263855</v>
      </c>
      <c r="GD40" s="59">
        <f>+IFERROR((IF(ISTEXT(GD$5)=FALSE,(INDEX(FRED!$1:$1048576,MATCH(US!GD$5,FRED!$A:$A,0),MATCH(US!$B40,FRED!$1:$1,0))),(SUM(FR40:GC40)))),"")</f>
        <v>20540</v>
      </c>
      <c r="GE40" s="59">
        <f>+IFERROR((IF(ISTEXT(GE$5)=FALSE,(INDEX(FRED!$1:$1048576,MATCH(US!GE$5,FRED!$A:$A,0),MATCH(US!$B40,FRED!$1:$1,0))),(SUM(FS40:GD40)))),"")</f>
        <v>20158</v>
      </c>
      <c r="GF40" s="59">
        <f>+IFERROR((IF(ISTEXT(GF$5)=FALSE,(INDEX(FRED!$1:$1048576,MATCH(US!GF$5,FRED!$A:$A,0),MATCH(US!$B40,FRED!$1:$1,0))),(SUM(FT40:GE40)))),"")</f>
        <v>20731</v>
      </c>
      <c r="GG40" s="59">
        <f>+IFERROR((IF(ISTEXT(GG$5)=FALSE,(INDEX(FRED!$1:$1048576,MATCH(US!GG$5,FRED!$A:$A,0),MATCH(US!$B40,FRED!$1:$1,0))),(SUM(FU40:GF40)))),"")</f>
        <v>21537</v>
      </c>
      <c r="GH40" s="59">
        <f>+IFERROR((IF(ISTEXT(GH$5)=FALSE,(INDEX(FRED!$1:$1048576,MATCH(US!GH$5,FRED!$A:$A,0),MATCH(US!$B40,FRED!$1:$1,0))),(SUM(FV40:GG40)))),"")</f>
        <v>21883</v>
      </c>
      <c r="GI40" s="59">
        <f>+IFERROR((IF(ISTEXT(GI$5)=FALSE,(INDEX(FRED!$1:$1048576,MATCH(US!GI$5,FRED!$A:$A,0),MATCH(US!$B40,FRED!$1:$1,0))),(SUM(FW40:GH40)))),"")</f>
        <v>23712</v>
      </c>
      <c r="GJ40" s="59">
        <f>+IFERROR((IF(ISTEXT(GJ$5)=FALSE,(INDEX(FRED!$1:$1048576,MATCH(US!GJ$5,FRED!$A:$A,0),MATCH(US!$B40,FRED!$1:$1,0))),(SUM(FX40:GI40)))),"")</f>
        <v>23585</v>
      </c>
      <c r="GK40" s="59">
        <f>+IFERROR((IF(ISTEXT(GK$5)=FALSE,(INDEX(FRED!$1:$1048576,MATCH(US!GK$5,FRED!$A:$A,0),MATCH(US!$B40,FRED!$1:$1,0))),(SUM(FY40:GJ40)))),"")</f>
        <v>23728</v>
      </c>
      <c r="GL40" s="59">
        <f>+IFERROR((IF(ISTEXT(GL$5)=FALSE,(INDEX(FRED!$1:$1048576,MATCH(US!GL$5,FRED!$A:$A,0),MATCH(US!$B40,FRED!$1:$1,0))),(SUM(FZ40:GK40)))),"")</f>
        <v>23459</v>
      </c>
      <c r="GM40" s="59">
        <f>+IFERROR((IF(ISTEXT(GM$5)=FALSE,(INDEX(FRED!$1:$1048576,MATCH(US!GM$5,FRED!$A:$A,0),MATCH(US!$B40,FRED!$1:$1,0))),(SUM(GA40:GL40)))),"")</f>
        <v>24015</v>
      </c>
      <c r="GN40" s="59">
        <f>+IFERROR((IF(ISTEXT(GN$5)=FALSE,(INDEX(FRED!$1:$1048576,MATCH(US!GN$5,FRED!$A:$A,0),MATCH(US!$B40,FRED!$1:$1,0))),(SUM(GB40:GM40)))),"")</f>
        <v>24480</v>
      </c>
      <c r="GO40" s="59">
        <f>+IFERROR((IF(ISTEXT(GO$5)=FALSE,(INDEX(FRED!$1:$1048576,MATCH(US!GO$5,FRED!$A:$A,0),MATCH(US!$B40,FRED!$1:$1,0))),(SUM(GC40:GN40)))),"")</f>
        <v>25863</v>
      </c>
      <c r="GP40" s="60">
        <f>+IFERROR((IF(ISTEXT(GP$5)=FALSE,(INDEX(FRED!$1:$1048576,MATCH(US!GP$5,FRED!$A:$A,0),MATCH(US!$B40,FRED!$1:$1,0))),(SUM(GD40:GO40)))),"")</f>
        <v>273691</v>
      </c>
      <c r="GQ40" s="59">
        <f>+IFERROR((IF(ISTEXT(GQ$5)=FALSE,(INDEX(FRED!$1:$1048576,MATCH(US!GQ$5,FRED!$A:$A,0),MATCH(US!$B40,FRED!$1:$1,0))),(SUM(GE40:GP40)))),"")</f>
        <v>24090</v>
      </c>
      <c r="GR40" s="59">
        <f>+IFERROR((IF(ISTEXT(GR$5)=FALSE,(INDEX(FRED!$1:$1048576,MATCH(US!GR$5,FRED!$A:$A,0),MATCH(US!$B40,FRED!$1:$1,0))),(SUM(GF40:GQ40)))),"")</f>
        <v>24236</v>
      </c>
      <c r="GS40" s="59">
        <f>+IFERROR((IF(ISTEXT(GS$5)=FALSE,(INDEX(FRED!$1:$1048576,MATCH(US!GS$5,FRED!$A:$A,0),MATCH(US!$B40,FRED!$1:$1,0))),(SUM(GG40:GR40)))),"")</f>
        <v>24356</v>
      </c>
      <c r="GT40" s="59">
        <f>+IFERROR((IF(ISTEXT(GT$5)=FALSE,(INDEX(FRED!$1:$1048576,MATCH(US!GT$5,FRED!$A:$A,0),MATCH(US!$B40,FRED!$1:$1,0))),(SUM(GH40:GS40)))),"")</f>
        <v>24486</v>
      </c>
      <c r="GU40" s="59">
        <f>+IFERROR((IF(ISTEXT(GU$5)=FALSE,(INDEX(FRED!$1:$1048576,MATCH(US!GU$5,FRED!$A:$A,0),MATCH(US!$B40,FRED!$1:$1,0))),(SUM(GI40:GT40)))),"")</f>
        <v>23918</v>
      </c>
      <c r="GV40" s="59">
        <f>+IFERROR((IF(ISTEXT(GV$5)=FALSE,(INDEX(FRED!$1:$1048576,MATCH(US!GV$5,FRED!$A:$A,0),MATCH(US!$B40,FRED!$1:$1,0))),(SUM(GJ40:GU40)))),"")</f>
        <v>25143</v>
      </c>
      <c r="GW40" s="59">
        <f>+IFERROR((IF(ISTEXT(GW$5)=FALSE,(INDEX(FRED!$1:$1048576,MATCH(US!GW$5,FRED!$A:$A,0),MATCH(US!$B40,FRED!$1:$1,0))),(SUM(GK40:GV40)))),"")</f>
        <v>25055</v>
      </c>
      <c r="GX40" s="59">
        <f>+IFERROR((IF(ISTEXT(GX$5)=FALSE,(INDEX(FRED!$1:$1048576,MATCH(US!GX$5,FRED!$A:$A,0),MATCH(US!$B40,FRED!$1:$1,0))),(SUM(GL40:GW40)))),"")</f>
        <v>23696</v>
      </c>
      <c r="GY40" s="59">
        <f>+IFERROR((IF(ISTEXT(GY$5)=FALSE,(INDEX(FRED!$1:$1048576,MATCH(US!GY$5,FRED!$A:$A,0),MATCH(US!$B40,FRED!$1:$1,0))),(SUM(GM40:GX40)))),"")</f>
        <v>24328</v>
      </c>
      <c r="GZ40" s="59">
        <f>+IFERROR((IF(ISTEXT(GZ$5)=FALSE,(INDEX(FRED!$1:$1048576,MATCH(US!GZ$5,FRED!$A:$A,0),MATCH(US!$B40,FRED!$1:$1,0))),(SUM(GN40:GY40)))),"")</f>
        <v>23919</v>
      </c>
      <c r="HA40" s="59">
        <f>+IFERROR((IF(ISTEXT(HA$5)=FALSE,(INDEX(FRED!$1:$1048576,MATCH(US!HA$5,FRED!$A:$A,0),MATCH(US!$B40,FRED!$1:$1,0))),(SUM(GO40:GZ40)))),"")</f>
        <v>23148</v>
      </c>
      <c r="HB40" s="59">
        <f>+IFERROR((IF(ISTEXT(HB$5)=FALSE,(INDEX(FRED!$1:$1048576,MATCH(US!HB$5,FRED!$A:$A,0),MATCH(US!$B40,FRED!$1:$1,0))),(SUM(GP40:HA40)))),"")</f>
        <v>24116</v>
      </c>
      <c r="HC40" s="60">
        <f>+IFERROR((IF(ISTEXT(HC$5)=FALSE,(INDEX(FRED!$1:$1048576,MATCH(US!HC$5,FRED!$A:$A,0),MATCH(US!$B40,FRED!$1:$1,0))),(SUM(GQ40:HB40)))),"")</f>
        <v>290491</v>
      </c>
      <c r="HD40" s="59">
        <f>+IFERROR((IF(ISTEXT(HD$5)=FALSE,(INDEX(FRED!$1:$1048576,MATCH(US!HD$5,FRED!$A:$A,0),MATCH(US!$B40,FRED!$1:$1,0))),(SUM(GR40:HC40)))),"")</f>
        <v>26102</v>
      </c>
      <c r="HE40" s="59">
        <f>+IFERROR((IF(ISTEXT(HE$5)=FALSE,(INDEX(FRED!$1:$1048576,MATCH(US!HE$5,FRED!$A:$A,0),MATCH(US!$B40,FRED!$1:$1,0))),(SUM(GS40:HD40)))),"")</f>
        <v>27125</v>
      </c>
      <c r="HF40" s="59">
        <f>+IFERROR((IF(ISTEXT(HF$5)=FALSE,(INDEX(FRED!$1:$1048576,MATCH(US!HF$5,FRED!$A:$A,0),MATCH(US!$B40,FRED!$1:$1,0))),(SUM(GT40:HE40)))),"")</f>
        <v>25501</v>
      </c>
      <c r="HG40" s="59">
        <f>+IFERROR((IF(ISTEXT(HG$5)=FALSE,(INDEX(FRED!$1:$1048576,MATCH(US!HG$5,FRED!$A:$A,0),MATCH(US!$B40,FRED!$1:$1,0))),(SUM(GU40:HF40)))),"")</f>
        <v>25291</v>
      </c>
      <c r="HH40" s="59">
        <f>+IFERROR((IF(ISTEXT(HH$5)=FALSE,(INDEX(FRED!$1:$1048576,MATCH(US!HH$5,FRED!$A:$A,0),MATCH(US!$B40,FRED!$1:$1,0))),(SUM(GV40:HG40)))),"")</f>
        <v>23101</v>
      </c>
      <c r="HI40" s="59">
        <f>+IFERROR((IF(ISTEXT(HI$5)=FALSE,(INDEX(FRED!$1:$1048576,MATCH(US!HI$5,FRED!$A:$A,0),MATCH(US!$B40,FRED!$1:$1,0))),(SUM(GW40:HH40)))),"")</f>
        <v>22894</v>
      </c>
      <c r="HJ40" s="59">
        <f>+IFERROR((IF(ISTEXT(HJ$5)=FALSE,(INDEX(FRED!$1:$1048576,MATCH(US!HJ$5,FRED!$A:$A,0),MATCH(US!$B40,FRED!$1:$1,0))),(SUM(GX40:HI40)))),"")</f>
        <v>22691</v>
      </c>
      <c r="HK40" s="59">
        <f>+IFERROR((IF(ISTEXT(HK$5)=FALSE,(INDEX(FRED!$1:$1048576,MATCH(US!HK$5,FRED!$A:$A,0),MATCH(US!$B40,FRED!$1:$1,0))),(SUM(GY40:HJ40)))),"")</f>
        <v>23546</v>
      </c>
      <c r="HL40" s="59">
        <f>+IFERROR((IF(ISTEXT(HL$5)=FALSE,(INDEX(FRED!$1:$1048576,MATCH(US!HL$5,FRED!$A:$A,0),MATCH(US!$B40,FRED!$1:$1,0))),(SUM(GZ40:HK40)))),"")</f>
        <v>23075</v>
      </c>
      <c r="HM40" s="59">
        <f>+IFERROR((IF(ISTEXT(HM$5)=FALSE,(INDEX(FRED!$1:$1048576,MATCH(US!HM$5,FRED!$A:$A,0),MATCH(US!$B40,FRED!$1:$1,0))),(SUM(HA40:HL40)))),"")</f>
        <v>23219</v>
      </c>
      <c r="HN40" s="59">
        <f>+IFERROR((IF(ISTEXT(HN$5)=FALSE,(INDEX(FRED!$1:$1048576,MATCH(US!HN$5,FRED!$A:$A,0),MATCH(US!$B40,FRED!$1:$1,0))),(SUM(HB40:HM40)))),"")</f>
        <v>22564</v>
      </c>
      <c r="HO40" s="59">
        <f>+IFERROR((IF(ISTEXT(HO$5)=FALSE,(INDEX(FRED!$1:$1048576,MATCH(US!HO$5,FRED!$A:$A,0),MATCH(US!$B40,FRED!$1:$1,0))),(SUM(HC40:HN40)))),"")</f>
        <v>21713</v>
      </c>
      <c r="HP40" s="60">
        <f>+IFERROR((IF(ISTEXT(HP$5)=FALSE,(INDEX(FRED!$1:$1048576,MATCH(US!HP$5,FRED!$A:$A,0),MATCH(US!$B40,FRED!$1:$1,0))),(SUM(HD40:HO40)))),"")</f>
        <v>286822</v>
      </c>
      <c r="HQ40" s="59">
        <f>+IFERROR((IF(ISTEXT(HQ$5)=FALSE,(INDEX(FRED!$1:$1048576,MATCH(US!HQ$5,FRED!$A:$A,0),MATCH(US!$B40,FRED!$1:$1,0))),(SUM(HE40:HP40)))),"")</f>
        <v>21314</v>
      </c>
      <c r="HR40" s="59">
        <f>+IFERROR((IF(ISTEXT(HR$5)=FALSE,(INDEX(FRED!$1:$1048576,MATCH(US!HR$5,FRED!$A:$A,0),MATCH(US!$B40,FRED!$1:$1,0))),(SUM(HF40:HQ40)))),"")</f>
        <v>22531</v>
      </c>
      <c r="HS40" s="59">
        <f>+IFERROR((IF(ISTEXT(HS$5)=FALSE,(INDEX(FRED!$1:$1048576,MATCH(US!HS$5,FRED!$A:$A,0),MATCH(US!$B40,FRED!$1:$1,0))),(SUM(HG40:HR40)))),"")</f>
        <v>21945</v>
      </c>
      <c r="HT40" s="59">
        <f>+IFERROR((IF(ISTEXT(HT$5)=FALSE,(INDEX(FRED!$1:$1048576,MATCH(US!HT$5,FRED!$A:$A,0),MATCH(US!$B40,FRED!$1:$1,0))),(SUM(HH40:HS40)))),"")</f>
        <v>20896</v>
      </c>
      <c r="HU40" s="59">
        <f>+IFERROR((IF(ISTEXT(HU$5)=FALSE,(INDEX(FRED!$1:$1048576,MATCH(US!HU$5,FRED!$A:$A,0),MATCH(US!$B40,FRED!$1:$1,0))),(SUM(HI40:HT40)))),"")</f>
        <v>22228</v>
      </c>
      <c r="HV40" s="59">
        <f>+IFERROR((IF(ISTEXT(HV$5)=FALSE,(INDEX(FRED!$1:$1048576,MATCH(US!HV$5,FRED!$A:$A,0),MATCH(US!$B40,FRED!$1:$1,0))),(SUM(HJ40:HU40)))),"")</f>
        <v>22176</v>
      </c>
      <c r="HW40" s="59">
        <f>+IFERROR((IF(ISTEXT(HW$5)=FALSE,(INDEX(FRED!$1:$1048576,MATCH(US!HW$5,FRED!$A:$A,0),MATCH(US!$B40,FRED!$1:$1,0))),(SUM(HK40:HV40)))),"")</f>
        <v>22641</v>
      </c>
      <c r="HX40" s="59">
        <f>+IFERROR((IF(ISTEXT(HX$5)=FALSE,(INDEX(FRED!$1:$1048576,MATCH(US!HX$5,FRED!$A:$A,0),MATCH(US!$B40,FRED!$1:$1,0))),(SUM(HL40:HW40)))),"")</f>
        <v>22934</v>
      </c>
      <c r="HY40" s="59">
        <f>+IFERROR((IF(ISTEXT(HY$5)=FALSE,(INDEX(FRED!$1:$1048576,MATCH(US!HY$5,FRED!$A:$A,0),MATCH(US!$B40,FRED!$1:$1,0))),(SUM(HM40:HX40)))),"")</f>
        <v>23238</v>
      </c>
      <c r="HZ40" s="59">
        <f>+IFERROR((IF(ISTEXT(HZ$5)=FALSE,(INDEX(FRED!$1:$1048576,MATCH(US!HZ$5,FRED!$A:$A,0),MATCH(US!$B40,FRED!$1:$1,0))),(SUM(HN40:HY40)))),"")</f>
        <v>23733</v>
      </c>
      <c r="IA40" s="59">
        <f>+IFERROR((IF(ISTEXT(IA$5)=FALSE,(INDEX(FRED!$1:$1048576,MATCH(US!IA$5,FRED!$A:$A,0),MATCH(US!$B40,FRED!$1:$1,0))),(SUM(HO40:HZ40)))),"")</f>
        <v>23830</v>
      </c>
      <c r="IB40" s="59">
        <f>+IFERROR((IF(ISTEXT(IB$5)=FALSE,(INDEX(FRED!$1:$1048576,MATCH(US!IB$5,FRED!$A:$A,0),MATCH(US!$B40,FRED!$1:$1,0))),(SUM(HP40:IA40)))),"")</f>
        <v>24072</v>
      </c>
      <c r="IC40" s="60">
        <f>+IFERROR((IF(ISTEXT(IC$5)=FALSE,(INDEX(FRED!$1:$1048576,MATCH(US!IC$5,FRED!$A:$A,0),MATCH(US!$B40,FRED!$1:$1,0))),(SUM(HQ40:IB40)))),"")</f>
        <v>271538</v>
      </c>
      <c r="ID40" s="59">
        <f>+IFERROR((IF(ISTEXT(ID$5)=FALSE,(INDEX(FRED!$1:$1048576,MATCH(US!ID$5,FRED!$A:$A,0),MATCH(US!$B40,FRED!$1:$1,0))),(SUM(HR40:IC40)))),"")</f>
        <v>24322</v>
      </c>
      <c r="IE40" s="59">
        <f>+IFERROR((IF(ISTEXT(IE$5)=FALSE,(INDEX(FRED!$1:$1048576,MATCH(US!IE$5,FRED!$A:$A,0),MATCH(US!$B40,FRED!$1:$1,0))),(SUM(HS40:ID40)))),"")</f>
        <v>24317</v>
      </c>
      <c r="IF40" s="59">
        <f>+IFERROR((IF(ISTEXT(IF$5)=FALSE,(INDEX(FRED!$1:$1048576,MATCH(US!IF$5,FRED!$A:$A,0),MATCH(US!$B40,FRED!$1:$1,0))),(SUM(HT40:IE40)))),"")</f>
        <v>24316</v>
      </c>
      <c r="IG40" s="59">
        <f>+IFERROR((IF(ISTEXT(IG$5)=FALSE,(INDEX(FRED!$1:$1048576,MATCH(US!IG$5,FRED!$A:$A,0),MATCH(US!$B40,FRED!$1:$1,0))),(SUM(HU40:IF40)))),"")</f>
        <v>25571</v>
      </c>
      <c r="IH40" s="59">
        <f>+IFERROR((IF(ISTEXT(IH$5)=FALSE,(INDEX(FRED!$1:$1048576,MATCH(US!IH$5,FRED!$A:$A,0),MATCH(US!$B40,FRED!$1:$1,0))),(SUM(HV40:IG40)))),"")</f>
        <v>24075</v>
      </c>
      <c r="II40" s="59">
        <f>+IFERROR((IF(ISTEXT(II$5)=FALSE,(INDEX(FRED!$1:$1048576,MATCH(US!II$5,FRED!$A:$A,0),MATCH(US!$B40,FRED!$1:$1,0))),(SUM(HW40:IH40)))),"")</f>
        <v>24047</v>
      </c>
      <c r="IJ40" s="59">
        <f>+IFERROR((IF(ISTEXT(IJ$5)=FALSE,(INDEX(FRED!$1:$1048576,MATCH(US!IJ$5,FRED!$A:$A,0),MATCH(US!$B40,FRED!$1:$1,0))),(SUM(HX40:II40)))),"")</f>
        <v>22738</v>
      </c>
      <c r="IK40" s="59">
        <f>+IFERROR((IF(ISTEXT(IK$5)=FALSE,(INDEX(FRED!$1:$1048576,MATCH(US!IK$5,FRED!$A:$A,0),MATCH(US!$B40,FRED!$1:$1,0))),(SUM(HY40:IJ40)))),"")</f>
        <v>23423</v>
      </c>
      <c r="IL40" s="59">
        <f>+IFERROR((IF(ISTEXT(IL$5)=FALSE,(INDEX(FRED!$1:$1048576,MATCH(US!IL$5,FRED!$A:$A,0),MATCH(US!$B40,FRED!$1:$1,0))),(SUM(HZ40:IK40)))),"")</f>
        <v>21797</v>
      </c>
      <c r="IM40" s="59">
        <f>+IFERROR((IF(ISTEXT(IM$5)=FALSE,(INDEX(FRED!$1:$1048576,MATCH(US!IM$5,FRED!$A:$A,0),MATCH(US!$B40,FRED!$1:$1,0))),(SUM(IA40:IL40)))),"")</f>
        <v>23022</v>
      </c>
      <c r="IN40" s="59">
        <f>+IFERROR((IF(ISTEXT(IN$5)=FALSE,(INDEX(FRED!$1:$1048576,MATCH(US!IN$5,FRED!$A:$A,0),MATCH(US!$B40,FRED!$1:$1,0))),(SUM(IB40:IM40)))),"")</f>
        <v>22316</v>
      </c>
      <c r="IO40" s="59">
        <f>+IFERROR((IF(ISTEXT(IO$5)=FALSE,(INDEX(FRED!$1:$1048576,MATCH(US!IO$5,FRED!$A:$A,0),MATCH(US!$B40,FRED!$1:$1,0))),(SUM(IC40:IN40)))),"")</f>
        <v>23641</v>
      </c>
      <c r="IP40" s="60">
        <f>+IFERROR((IF(ISTEXT(IP$5)=FALSE,(INDEX(FRED!$1:$1048576,MATCH(US!IP$5,FRED!$A:$A,0),MATCH(US!$B40,FRED!$1:$1,0))),(SUM(ID40:IO40)))),"")</f>
        <v>283585</v>
      </c>
      <c r="IQ40" s="59">
        <f>+IFERROR((IF(ISTEXT(IQ$5)=FALSE,(INDEX(FRED!$1:$1048576,MATCH(US!IQ$5,FRED!$A:$A,0),MATCH(US!$B40,FRED!$1:$1,0))),(SUM(IE40:IP40)))),"")</f>
        <v>23594</v>
      </c>
      <c r="IR40" s="59">
        <f>+IFERROR((IF(ISTEXT(IR$5)=FALSE,(INDEX(FRED!$1:$1048576,MATCH(US!IR$5,FRED!$A:$A,0),MATCH(US!$B40,FRED!$1:$1,0))),(SUM(IF40:IQ40)))),"")</f>
        <v>23354</v>
      </c>
      <c r="IS40" s="59">
        <f>+IFERROR((IF(ISTEXT(IS$5)=FALSE,(INDEX(FRED!$1:$1048576,MATCH(US!IS$5,FRED!$A:$A,0),MATCH(US!$B40,FRED!$1:$1,0))),(SUM(IG40:IR40)))),"")</f>
        <v>24611</v>
      </c>
      <c r="IT40" s="59">
        <f>+IFERROR((IF(ISTEXT(IT$5)=FALSE,(INDEX(FRED!$1:$1048576,MATCH(US!IT$5,FRED!$A:$A,0),MATCH(US!$B40,FRED!$1:$1,0))),(SUM(IH40:IS40)))),"")</f>
        <v>24655</v>
      </c>
      <c r="IU40" s="59">
        <f>+IFERROR((IF(ISTEXT(IU$5)=FALSE,(INDEX(FRED!$1:$1048576,MATCH(US!IU$5,FRED!$A:$A,0),MATCH(US!$B40,FRED!$1:$1,0))),(SUM(II40:IT40)))),"")</f>
        <v>26334</v>
      </c>
      <c r="IV40" s="59">
        <f>+IFERROR((IF(ISTEXT(IV$5)=FALSE,(INDEX(FRED!$1:$1048576,MATCH(US!IV$5,FRED!$A:$A,0),MATCH(US!$B40,FRED!$1:$1,0))),(SUM(IJ40:IU40)))),"")</f>
        <v>25150</v>
      </c>
      <c r="IW40" s="59">
        <f>+IFERROR((IF(ISTEXT(IW$5)=FALSE,(INDEX(FRED!$1:$1048576,MATCH(US!IW$5,FRED!$A:$A,0),MATCH(US!$B40,FRED!$1:$1,0))),(SUM(IK40:IV40)))),"")</f>
        <v>25623</v>
      </c>
      <c r="IX40" s="59">
        <f>+IFERROR((IF(ISTEXT(IX$5)=FALSE,(INDEX(FRED!$1:$1048576,MATCH(US!IX$5,FRED!$A:$A,0),MATCH(US!$B40,FRED!$1:$1,0))),(SUM(IL40:IW40)))),"")</f>
        <v>25680</v>
      </c>
      <c r="IY40" s="59">
        <f>+IFERROR((IF(ISTEXT(IY$5)=FALSE,(INDEX(FRED!$1:$1048576,MATCH(US!IY$5,FRED!$A:$A,0),MATCH(US!$B40,FRED!$1:$1,0))),(SUM(IM40:IX40)))),"")</f>
        <v>27501</v>
      </c>
      <c r="IZ40" s="59">
        <f>+IFERROR((IF(ISTEXT(IZ$5)=FALSE,(INDEX(FRED!$1:$1048576,MATCH(US!IZ$5,FRED!$A:$A,0),MATCH(US!$B40,FRED!$1:$1,0))),(SUM(IN40:IY40)))),"")</f>
        <v>25385</v>
      </c>
      <c r="JA40" s="59">
        <f>+IFERROR((IF(ISTEXT(JA$5)=FALSE,(INDEX(FRED!$1:$1048576,MATCH(US!JA$5,FRED!$A:$A,0),MATCH(US!$B40,FRED!$1:$1,0))),(SUM(IO40:IZ40)))),"")</f>
        <v>26056</v>
      </c>
      <c r="JB40" s="59">
        <f>+IFERROR((IF(ISTEXT(JB$5)=FALSE,(INDEX(FRED!$1:$1048576,MATCH(US!JB$5,FRED!$A:$A,0),MATCH(US!$B40,FRED!$1:$1,0))),(SUM(IP40:JA40)))),"")</f>
        <v>26479</v>
      </c>
      <c r="JC40" s="60">
        <f>+IFERROR((IF(ISTEXT(JC$5)=FALSE,(INDEX(FRED!$1:$1048576,MATCH(US!JC$5,FRED!$A:$A,0),MATCH(US!$B40,FRED!$1:$1,0))),(SUM(IQ40:JB40)))),"")</f>
        <v>304422</v>
      </c>
      <c r="JD40" s="59">
        <f>+IFERROR((IF(ISTEXT(JD$5)=FALSE,(INDEX(FRED!$1:$1048576,MATCH(US!JD$5,FRED!$A:$A,0),MATCH(US!$B40,FRED!$1:$1,0))),(SUM(IR40:JC40)))),"")</f>
        <v>27242</v>
      </c>
      <c r="JE40" s="59">
        <f>+IFERROR((IF(ISTEXT(JE$5)=FALSE,(INDEX(FRED!$1:$1048576,MATCH(US!JE$5,FRED!$A:$A,0),MATCH(US!$B40,FRED!$1:$1,0))),(SUM(IS40:JD40)))),"")</f>
        <v>26837</v>
      </c>
      <c r="JF40" s="59">
        <f>+IFERROR((IF(ISTEXT(JF$5)=FALSE,(INDEX(FRED!$1:$1048576,MATCH(US!JF$5,FRED!$A:$A,0),MATCH(US!$B40,FRED!$1:$1,0))),(SUM(IT40:JE40)))),"")</f>
        <v>26279</v>
      </c>
      <c r="JG40" s="59">
        <f>+IFERROR((IF(ISTEXT(JG$5)=FALSE,(INDEX(FRED!$1:$1048576,MATCH(US!JG$5,FRED!$A:$A,0),MATCH(US!$B40,FRED!$1:$1,0))),(SUM(IU40:JF40)))),"")</f>
        <v>26357</v>
      </c>
      <c r="JH40" s="59">
        <f>+IFERROR((IF(ISTEXT(JH$5)=FALSE,(INDEX(FRED!$1:$1048576,MATCH(US!JH$5,FRED!$A:$A,0),MATCH(US!$B40,FRED!$1:$1,0))),(SUM(IV40:JG40)))),"")</f>
        <v>26233</v>
      </c>
      <c r="JI40" s="59">
        <f>+IFERROR((IF(ISTEXT(JI$5)=FALSE,(INDEX(FRED!$1:$1048576,MATCH(US!JI$5,FRED!$A:$A,0),MATCH(US!$B40,FRED!$1:$1,0))),(SUM(IW40:JH40)))),"")</f>
        <v>26459</v>
      </c>
      <c r="JJ40" s="59">
        <f>+IFERROR((IF(ISTEXT(JJ$5)=FALSE,(INDEX(FRED!$1:$1048576,MATCH(US!JJ$5,FRED!$A:$A,0),MATCH(US!$B40,FRED!$1:$1,0))),(SUM(IX40:JI40)))),"")</f>
        <v>26872</v>
      </c>
      <c r="JK40" s="59">
        <f>+IFERROR((IF(ISTEXT(JK$5)=FALSE,(INDEX(FRED!$1:$1048576,MATCH(US!JK$5,FRED!$A:$A,0),MATCH(US!$B40,FRED!$1:$1,0))),(SUM(IY40:JJ40)))),"")</f>
        <v>26093</v>
      </c>
      <c r="JL40" s="59">
        <f>+IFERROR((IF(ISTEXT(JL$5)=FALSE,(INDEX(FRED!$1:$1048576,MATCH(US!JL$5,FRED!$A:$A,0),MATCH(US!$B40,FRED!$1:$1,0))),(SUM(IZ40:JK40)))),"")</f>
        <v>27073</v>
      </c>
      <c r="JM40" s="59">
        <f>+IFERROR((IF(ISTEXT(JM$5)=FALSE,(INDEX(FRED!$1:$1048576,MATCH(US!JM$5,FRED!$A:$A,0),MATCH(US!$B40,FRED!$1:$1,0))),(SUM(JA40:JL40)))),"")</f>
        <v>26555</v>
      </c>
      <c r="JN40" s="59">
        <f>+IFERROR((IF(ISTEXT(JN$5)=FALSE,(INDEX(FRED!$1:$1048576,MATCH(US!JN$5,FRED!$A:$A,0),MATCH(US!$B40,FRED!$1:$1,0))),(SUM(JB40:JM40)))),"")</f>
        <v>27418</v>
      </c>
      <c r="JO40" s="59">
        <f>+IFERROR((IF(ISTEXT(JO$5)=FALSE,(INDEX(FRED!$1:$1048576,MATCH(US!JO$5,FRED!$A:$A,0),MATCH(US!$B40,FRED!$1:$1,0))),(SUM(JC40:JN40)))),"")</f>
        <v>28161</v>
      </c>
      <c r="JP40" s="60">
        <f>+IFERROR((IF(ISTEXT(JP$5)=FALSE,(INDEX(FRED!$1:$1048576,MATCH(US!JP$5,FRED!$A:$A,0),MATCH(US!$B40,FRED!$1:$1,0))),(SUM(JD40:JO40)))),"")</f>
        <v>321579</v>
      </c>
      <c r="JQ40" s="59">
        <f>+IFERROR((IF(ISTEXT(JQ$5)=FALSE,(INDEX(FRED!$1:$1048576,MATCH(US!JQ$5,FRED!$A:$A,0),MATCH(US!$B40,FRED!$1:$1,0))),(SUM(JE40:JP40)))),"")</f>
        <v>27556</v>
      </c>
      <c r="JR40" s="59">
        <f>+IFERROR((IF(ISTEXT(JR$5)=FALSE,(INDEX(FRED!$1:$1048576,MATCH(US!JR$5,FRED!$A:$A,0),MATCH(US!$B40,FRED!$1:$1,0))),(SUM(JF40:JQ40)))),"")</f>
        <v>26973</v>
      </c>
      <c r="JS40" s="59">
        <f>+IFERROR((IF(ISTEXT(JS$5)=FALSE,(INDEX(FRED!$1:$1048576,MATCH(US!JS$5,FRED!$A:$A,0),MATCH(US!$B40,FRED!$1:$1,0))),(SUM(JG40:JR40)))),"")</f>
        <v>27667</v>
      </c>
      <c r="JT40" s="59">
        <f>+IFERROR((IF(ISTEXT(JT$5)=FALSE,(INDEX(FRED!$1:$1048576,MATCH(US!JT$5,FRED!$A:$A,0),MATCH(US!$B40,FRED!$1:$1,0))),(SUM(JH40:JS40)))),"")</f>
        <v>28344</v>
      </c>
      <c r="JU40" s="59">
        <f>+IFERROR((IF(ISTEXT(JU$5)=FALSE,(INDEX(FRED!$1:$1048576,MATCH(US!JU$5,FRED!$A:$A,0),MATCH(US!$B40,FRED!$1:$1,0))),(SUM(JI40:JT40)))),"")</f>
        <v>28205</v>
      </c>
      <c r="JV40" s="59">
        <f>+IFERROR((IF(ISTEXT(JV$5)=FALSE,(INDEX(FRED!$1:$1048576,MATCH(US!JV$5,FRED!$A:$A,0),MATCH(US!$B40,FRED!$1:$1,0))),(SUM(JJ40:JU40)))),"")</f>
        <v>28566</v>
      </c>
      <c r="JW40" s="59">
        <f>+IFERROR((IF(ISTEXT(JW$5)=FALSE,(INDEX(FRED!$1:$1048576,MATCH(US!JW$5,FRED!$A:$A,0),MATCH(US!$B40,FRED!$1:$1,0))),(SUM(JK40:JV40)))),"")</f>
        <v>28558</v>
      </c>
      <c r="JX40" s="59">
        <f>+IFERROR((IF(ISTEXT(JX$5)=FALSE,(INDEX(FRED!$1:$1048576,MATCH(US!JX$5,FRED!$A:$A,0),MATCH(US!$B40,FRED!$1:$1,0))),(SUM(JL40:JW40)))),"")</f>
        <v>29310</v>
      </c>
      <c r="JY40" s="59">
        <f>+IFERROR((IF(ISTEXT(JY$5)=FALSE,(INDEX(FRED!$1:$1048576,MATCH(US!JY$5,FRED!$A:$A,0),MATCH(US!$B40,FRED!$1:$1,0))),(SUM(JM40:JX40)))),"")</f>
        <v>28296</v>
      </c>
      <c r="JZ40" s="59">
        <f>+IFERROR((IF(ISTEXT(JZ$5)=FALSE,(INDEX(FRED!$1:$1048576,MATCH(US!JZ$5,FRED!$A:$A,0),MATCH(US!$B40,FRED!$1:$1,0))),(SUM(JN40:JY40)))),"")</f>
        <v>28502</v>
      </c>
      <c r="KA40" s="59">
        <f>+IFERROR((IF(ISTEXT(KA$5)=FALSE,(INDEX(FRED!$1:$1048576,MATCH(US!KA$5,FRED!$A:$A,0),MATCH(US!$B40,FRED!$1:$1,0))),(SUM(JO40:JZ40)))),"")</f>
        <v>28955</v>
      </c>
      <c r="KB40" s="59">
        <f>+IFERROR((IF(ISTEXT(KB$5)=FALSE,(INDEX(FRED!$1:$1048576,MATCH(US!KB$5,FRED!$A:$A,0),MATCH(US!$B40,FRED!$1:$1,0))),(SUM(JP40:KA40)))),"")</f>
        <v>28631</v>
      </c>
      <c r="KC40" s="60">
        <f>+IFERROR((IF(ISTEXT(KC$5)=FALSE,(INDEX(FRED!$1:$1048576,MATCH(US!KC$5,FRED!$A:$A,0),MATCH(US!$B40,FRED!$1:$1,0))),(SUM(JQ40:KB40)))),"")</f>
        <v>339563</v>
      </c>
      <c r="KD40" s="59">
        <f>+IFERROR((IF(ISTEXT(KD$5)=FALSE,(INDEX(FRED!$1:$1048576,MATCH(US!KD$5,FRED!$A:$A,0),MATCH(US!$B40,FRED!$1:$1,0))),(SUM(JR40:KC40)))),"")</f>
        <v>29400</v>
      </c>
      <c r="KE40" s="59">
        <f>+IFERROR((IF(ISTEXT(KE$5)=FALSE,(INDEX(FRED!$1:$1048576,MATCH(US!KE$5,FRED!$A:$A,0),MATCH(US!$B40,FRED!$1:$1,0))),(SUM(JS40:KD40)))),"")</f>
        <v>30206</v>
      </c>
      <c r="KF40" s="59">
        <f>+IFERROR((IF(ISTEXT(KF$5)=FALSE,(INDEX(FRED!$1:$1048576,MATCH(US!KF$5,FRED!$A:$A,0),MATCH(US!$B40,FRED!$1:$1,0))),(SUM(JT40:KE40)))),"")</f>
        <v>30989</v>
      </c>
      <c r="KG40" s="59">
        <f>+IFERROR((IF(ISTEXT(KG$5)=FALSE,(INDEX(FRED!$1:$1048576,MATCH(US!KG$5,FRED!$A:$A,0),MATCH(US!$B40,FRED!$1:$1,0))),(SUM(JU40:KF40)))),"")</f>
        <v>31592</v>
      </c>
      <c r="KH40" s="59">
        <f>+IFERROR((IF(ISTEXT(KH$5)=FALSE,(INDEX(FRED!$1:$1048576,MATCH(US!KH$5,FRED!$A:$A,0),MATCH(US!$B40,FRED!$1:$1,0))),(SUM(JV40:KG40)))),"")</f>
        <v>31243</v>
      </c>
      <c r="KI40" s="59">
        <f>+IFERROR((IF(ISTEXT(KI$5)=FALSE,(INDEX(FRED!$1:$1048576,MATCH(US!KI$5,FRED!$A:$A,0),MATCH(US!$B40,FRED!$1:$1,0))),(SUM(JW40:KH40)))),"")</f>
        <v>31396</v>
      </c>
      <c r="KJ40" s="59">
        <f>+IFERROR((IF(ISTEXT(KJ$5)=FALSE,(INDEX(FRED!$1:$1048576,MATCH(US!KJ$5,FRED!$A:$A,0),MATCH(US!$B40,FRED!$1:$1,0))),(SUM(JX40:KI40)))),"")</f>
        <v>32871</v>
      </c>
      <c r="KK40" s="59">
        <f>+IFERROR((IF(ISTEXT(KK$5)=FALSE,(INDEX(FRED!$1:$1048576,MATCH(US!KK$5,FRED!$A:$A,0),MATCH(US!$B40,FRED!$1:$1,0))),(SUM(JY40:KJ40)))),"")</f>
        <v>33313</v>
      </c>
      <c r="KL40" s="59">
        <f>+IFERROR((IF(ISTEXT(KL$5)=FALSE,(INDEX(FRED!$1:$1048576,MATCH(US!KL$5,FRED!$A:$A,0),MATCH(US!$B40,FRED!$1:$1,0))),(SUM(JZ40:KK40)))),"")</f>
        <v>32989</v>
      </c>
      <c r="KM40" s="59">
        <f>+IFERROR((IF(ISTEXT(KM$5)=FALSE,(INDEX(FRED!$1:$1048576,MATCH(US!KM$5,FRED!$A:$A,0),MATCH(US!$B40,FRED!$1:$1,0))),(SUM(KA40:KL40)))),"")</f>
        <v>33195</v>
      </c>
      <c r="KN40" s="59">
        <f>+IFERROR((IF(ISTEXT(KN$5)=FALSE,(INDEX(FRED!$1:$1048576,MATCH(US!KN$5,FRED!$A:$A,0),MATCH(US!$B40,FRED!$1:$1,0))),(SUM(KB40:KM40)))),"")</f>
        <v>33863</v>
      </c>
      <c r="KO40" s="59">
        <f>+IFERROR((IF(ISTEXT(KO$5)=FALSE,(INDEX(FRED!$1:$1048576,MATCH(US!KO$5,FRED!$A:$A,0),MATCH(US!$B40,FRED!$1:$1,0))),(SUM(KC40:KN40)))),"")</f>
        <v>35319</v>
      </c>
      <c r="KP40" s="60">
        <f>+IFERROR((IF(ISTEXT(KP$5)=FALSE,(INDEX(FRED!$1:$1048576,MATCH(US!KP$5,FRED!$A:$A,0),MATCH(US!$B40,FRED!$1:$1,0))),(SUM(KD40:KO40)))),"")</f>
        <v>386376</v>
      </c>
      <c r="KQ40" s="59">
        <f>+IFERROR((IF(ISTEXT(KQ$5)=FALSE,(INDEX(FRED!$1:$1048576,MATCH(US!KQ$5,FRED!$A:$A,0),MATCH(US!$B40,FRED!$1:$1,0))),(SUM(KE40:KP40)))),"")</f>
        <v>36078</v>
      </c>
      <c r="KR40" s="59">
        <f>+IFERROR((IF(ISTEXT(KR$5)=FALSE,(INDEX(FRED!$1:$1048576,MATCH(US!KR$5,FRED!$A:$A,0),MATCH(US!$B40,FRED!$1:$1,0))),(SUM(KF40:KQ40)))),"")</f>
        <v>38804</v>
      </c>
      <c r="KS40" s="59">
        <f>+IFERROR((IF(ISTEXT(KS$5)=FALSE,(INDEX(FRED!$1:$1048576,MATCH(US!KS$5,FRED!$A:$A,0),MATCH(US!$B40,FRED!$1:$1,0))),(SUM(KG40:KR40)))),"")</f>
        <v>38385</v>
      </c>
      <c r="KT40" s="59">
        <f>+IFERROR((IF(ISTEXT(KT$5)=FALSE,(INDEX(FRED!$1:$1048576,MATCH(US!KT$5,FRED!$A:$A,0),MATCH(US!$B40,FRED!$1:$1,0))),(SUM(KH40:KS40)))),"")</f>
        <v>38596</v>
      </c>
      <c r="KU40" s="59">
        <f>+IFERROR((IF(ISTEXT(KU$5)=FALSE,(INDEX(FRED!$1:$1048576,MATCH(US!KU$5,FRED!$A:$A,0),MATCH(US!$B40,FRED!$1:$1,0))),(SUM(KI40:KT40)))),"")</f>
        <v>39737</v>
      </c>
      <c r="KV40" s="59">
        <f>+IFERROR((IF(ISTEXT(KV$5)=FALSE,(INDEX(FRED!$1:$1048576,MATCH(US!KV$5,FRED!$A:$A,0),MATCH(US!$B40,FRED!$1:$1,0))),(SUM(KJ40:KU40)))),"")</f>
        <v>41399</v>
      </c>
      <c r="KW40" s="59">
        <f>+IFERROR((IF(ISTEXT(KW$5)=FALSE,(INDEX(FRED!$1:$1048576,MATCH(US!KW$5,FRED!$A:$A,0),MATCH(US!$B40,FRED!$1:$1,0))),(SUM(KK40:KV40)))),"")</f>
        <v>39843</v>
      </c>
      <c r="KX40" s="59">
        <f>+IFERROR((IF(ISTEXT(KX$5)=FALSE,(INDEX(FRED!$1:$1048576,MATCH(US!KX$5,FRED!$A:$A,0),MATCH(US!$B40,FRED!$1:$1,0))),(SUM(KL40:KW40)))),"")</f>
        <v>41970</v>
      </c>
      <c r="KY40" s="59">
        <f>+IFERROR((IF(ISTEXT(KY$5)=FALSE,(INDEX(FRED!$1:$1048576,MATCH(US!KY$5,FRED!$A:$A,0),MATCH(US!$B40,FRED!$1:$1,0))),(SUM(KM40:KX40)))),"")</f>
        <v>42418</v>
      </c>
      <c r="KZ40" s="59">
        <f>+IFERROR((IF(ISTEXT(KZ$5)=FALSE,(INDEX(FRED!$1:$1048576,MATCH(US!KZ$5,FRED!$A:$A,0),MATCH(US!$B40,FRED!$1:$1,0))),(SUM(KN40:KY40)))),"")</f>
        <v>42752</v>
      </c>
      <c r="LA40" s="59">
        <f>+IFERROR((IF(ISTEXT(LA$5)=FALSE,(INDEX(FRED!$1:$1048576,MATCH(US!LA$5,FRED!$A:$A,0),MATCH(US!$B40,FRED!$1:$1,0))),(SUM(KO40:KZ40)))),"")</f>
        <v>42353</v>
      </c>
      <c r="LB40" s="59">
        <f>+IFERROR((IF(ISTEXT(LB$5)=FALSE,(INDEX(FRED!$1:$1048576,MATCH(US!LB$5,FRED!$A:$A,0),MATCH(US!$B40,FRED!$1:$1,0))),(SUM(KP40:LA40)))),"")</f>
        <v>41194</v>
      </c>
      <c r="LC40" s="60">
        <f>+IFERROR((IF(ISTEXT(LC$5)=FALSE,(INDEX(FRED!$1:$1048576,MATCH(US!LC$5,FRED!$A:$A,0),MATCH(US!$B40,FRED!$1:$1,0))),(SUM(KQ40:LB40)))),"")</f>
        <v>483529</v>
      </c>
      <c r="LD40" s="59">
        <f>+IFERROR((IF(ISTEXT(LD$5)=FALSE,(INDEX(FRED!$1:$1048576,MATCH(US!LD$5,FRED!$A:$A,0),MATCH(US!$B40,FRED!$1:$1,0))),(SUM(KR40:LC40)))),"")</f>
        <v>40980</v>
      </c>
      <c r="LE40" s="59">
        <f>+IFERROR((IF(ISTEXT(LE$5)=FALSE,(INDEX(FRED!$1:$1048576,MATCH(US!LE$5,FRED!$A:$A,0),MATCH(US!$B40,FRED!$1:$1,0))),(SUM(KS40:LD40)))),"")</f>
        <v>41622</v>
      </c>
      <c r="LF40" s="59">
        <f>+IFERROR((IF(ISTEXT(LF$5)=FALSE,(INDEX(FRED!$1:$1048576,MATCH(US!LF$5,FRED!$A:$A,0),MATCH(US!$B40,FRED!$1:$1,0))),(SUM(KT40:LE40)))),"")</f>
        <v>42206</v>
      </c>
      <c r="LG40" s="59">
        <f>+IFERROR((IF(ISTEXT(LG$5)=FALSE,(INDEX(FRED!$1:$1048576,MATCH(US!LG$5,FRED!$A:$A,0),MATCH(US!$B40,FRED!$1:$1,0))),(SUM(KU40:LF40)))),"")</f>
        <v>43751</v>
      </c>
      <c r="LH40" s="59">
        <f>+IFERROR((IF(ISTEXT(LH$5)=FALSE,(INDEX(FRED!$1:$1048576,MATCH(US!LH$5,FRED!$A:$A,0),MATCH(US!$B40,FRED!$1:$1,0))),(SUM(KV40:LG40)))),"")</f>
        <v>43875</v>
      </c>
      <c r="LI40" s="59">
        <f>+IFERROR((IF(ISTEXT(LI$5)=FALSE,(INDEX(FRED!$1:$1048576,MATCH(US!LI$5,FRED!$A:$A,0),MATCH(US!$B40,FRED!$1:$1,0))),(SUM(KW40:LH40)))),"")</f>
        <v>44171</v>
      </c>
      <c r="LJ40" s="59">
        <f>+IFERROR((IF(ISTEXT(LJ$5)=FALSE,(INDEX(FRED!$1:$1048576,MATCH(US!LJ$5,FRED!$A:$A,0),MATCH(US!$B40,FRED!$1:$1,0))),(SUM(KX40:LI40)))),"")</f>
        <v>44956</v>
      </c>
      <c r="LK40" s="59">
        <f>+IFERROR((IF(ISTEXT(LK$5)=FALSE,(INDEX(FRED!$1:$1048576,MATCH(US!LK$5,FRED!$A:$A,0),MATCH(US!$B40,FRED!$1:$1,0))),(SUM(KY40:LJ40)))),"")</f>
        <v>46696</v>
      </c>
      <c r="LL40" s="59">
        <f>+IFERROR((IF(ISTEXT(LL$5)=FALSE,(INDEX(FRED!$1:$1048576,MATCH(US!LL$5,FRED!$A:$A,0),MATCH(US!$B40,FRED!$1:$1,0))),(SUM(KZ40:LK40)))),"")</f>
        <v>45353</v>
      </c>
      <c r="LM40" s="59">
        <f>+IFERROR((IF(ISTEXT(LM$5)=FALSE,(INDEX(FRED!$1:$1048576,MATCH(US!LM$5,FRED!$A:$A,0),MATCH(US!$B40,FRED!$1:$1,0))),(SUM(LA40:LL40)))),"")</f>
        <v>46051</v>
      </c>
      <c r="LN40" s="59">
        <f>+IFERROR((IF(ISTEXT(LN$5)=FALSE,(INDEX(FRED!$1:$1048576,MATCH(US!LN$5,FRED!$A:$A,0),MATCH(US!$B40,FRED!$1:$1,0))),(SUM(LB40:LM40)))),"")</f>
        <v>47205</v>
      </c>
      <c r="LO40" s="59">
        <f>+IFERROR((IF(ISTEXT(LO$5)=FALSE,(INDEX(FRED!$1:$1048576,MATCH(US!LO$5,FRED!$A:$A,0),MATCH(US!$B40,FRED!$1:$1,0))),(SUM(LC40:LN40)))),"")</f>
        <v>46103</v>
      </c>
      <c r="LP40" s="60">
        <f>+IFERROR((IF(ISTEXT(LP$5)=FALSE,(INDEX(FRED!$1:$1048576,MATCH(US!LP$5,FRED!$A:$A,0),MATCH(US!$B40,FRED!$1:$1,0))),(SUM(LD40:LO40)))),"")</f>
        <v>532969</v>
      </c>
      <c r="LQ40" s="59">
        <f>+IFERROR((IF(ISTEXT(LQ$5)=FALSE,(INDEX(FRED!$1:$1048576,MATCH(US!LQ$5,FRED!$A:$A,0),MATCH(US!$B40,FRED!$1:$1,0))),(SUM(LE40:LP40)))),"")</f>
        <v>47793</v>
      </c>
      <c r="LR40" s="59">
        <f>+IFERROR((IF(ISTEXT(LR$5)=FALSE,(INDEX(FRED!$1:$1048576,MATCH(US!LR$5,FRED!$A:$A,0),MATCH(US!$B40,FRED!$1:$1,0))),(SUM(LF40:LQ40)))),"")</f>
        <v>47411</v>
      </c>
      <c r="LS40" s="59">
        <f>+IFERROR((IF(ISTEXT(LS$5)=FALSE,(INDEX(FRED!$1:$1048576,MATCH(US!LS$5,FRED!$A:$A,0),MATCH(US!$B40,FRED!$1:$1,0))),(SUM(LG40:LR40)))),"")</f>
        <v>47619</v>
      </c>
      <c r="LT40" s="59">
        <f>+IFERROR((IF(ISTEXT(LT$5)=FALSE,(INDEX(FRED!$1:$1048576,MATCH(US!LT$5,FRED!$A:$A,0),MATCH(US!$B40,FRED!$1:$1,0))),(SUM(LH40:LS40)))),"")</f>
        <v>49097</v>
      </c>
      <c r="LU40" s="59">
        <f>+IFERROR((IF(ISTEXT(LU$5)=FALSE,(INDEX(FRED!$1:$1048576,MATCH(US!LU$5,FRED!$A:$A,0),MATCH(US!$B40,FRED!$1:$1,0))),(SUM(LI40:LT40)))),"")</f>
        <v>49918</v>
      </c>
      <c r="LV40" s="59">
        <f>+IFERROR((IF(ISTEXT(LV$5)=FALSE,(INDEX(FRED!$1:$1048576,MATCH(US!LV$5,FRED!$A:$A,0),MATCH(US!$B40,FRED!$1:$1,0))),(SUM(LJ40:LU40)))),"")</f>
        <v>50661</v>
      </c>
      <c r="LW40" s="59">
        <f>+IFERROR((IF(ISTEXT(LW$5)=FALSE,(INDEX(FRED!$1:$1048576,MATCH(US!LW$5,FRED!$A:$A,0),MATCH(US!$B40,FRED!$1:$1,0))),(SUM(LK40:LV40)))),"")</f>
        <v>50951</v>
      </c>
      <c r="LX40" s="59">
        <f>+IFERROR((IF(ISTEXT(LX$5)=FALSE,(INDEX(FRED!$1:$1048576,MATCH(US!LX$5,FRED!$A:$A,0),MATCH(US!$B40,FRED!$1:$1,0))),(SUM(LL40:LW40)))),"")</f>
        <v>51874</v>
      </c>
      <c r="LY40" s="59">
        <f>+IFERROR((IF(ISTEXT(LY$5)=FALSE,(INDEX(FRED!$1:$1048576,MATCH(US!LY$5,FRED!$A:$A,0),MATCH(US!$B40,FRED!$1:$1,0))),(SUM(LM40:LX40)))),"")</f>
        <v>53496</v>
      </c>
      <c r="LZ40" s="59">
        <f>+IFERROR((IF(ISTEXT(LZ$5)=FALSE,(INDEX(FRED!$1:$1048576,MATCH(US!LZ$5,FRED!$A:$A,0),MATCH(US!$B40,FRED!$1:$1,0))),(SUM(LN40:LY40)))),"")</f>
        <v>53205</v>
      </c>
      <c r="MA40" s="59">
        <f>+IFERROR((IF(ISTEXT(MA$5)=FALSE,(INDEX(FRED!$1:$1048576,MATCH(US!MA$5,FRED!$A:$A,0),MATCH(US!$B40,FRED!$1:$1,0))),(SUM(LO40:LZ40)))),"")</f>
        <v>52702</v>
      </c>
      <c r="MB40" s="59">
        <f>+IFERROR((IF(ISTEXT(MB$5)=FALSE,(INDEX(FRED!$1:$1048576,MATCH(US!MB$5,FRED!$A:$A,0),MATCH(US!$B40,FRED!$1:$1,0))),(SUM(LP40:MA40)))),"")</f>
        <v>53097</v>
      </c>
      <c r="MC40" s="60">
        <f>+IFERROR((IF(ISTEXT(MC$5)=FALSE,(INDEX(FRED!$1:$1048576,MATCH(US!MC$5,FRED!$A:$A,0),MATCH(US!$B40,FRED!$1:$1,0))),(SUM(LQ40:MB40)))),"")</f>
        <v>607824</v>
      </c>
      <c r="MD40" s="59">
        <f>+IFERROR((IF(ISTEXT(MD$5)=FALSE,(INDEX(FRED!$1:$1048576,MATCH(US!MD$5,FRED!$A:$A,0),MATCH(US!$B40,FRED!$1:$1,0))),(SUM(LR40:MC40)))),"")</f>
        <v>52994</v>
      </c>
      <c r="ME40" s="59">
        <f>+IFERROR((IF(ISTEXT(ME$5)=FALSE,(INDEX(FRED!$1:$1048576,MATCH(US!ME$5,FRED!$A:$A,0),MATCH(US!$B40,FRED!$1:$1,0))),(SUM(LS40:MD40)))),"")</f>
        <v>0</v>
      </c>
      <c r="MF40" s="59">
        <f>+IFERROR((IF(ISTEXT(MF$5)=FALSE,(INDEX(FRED!$1:$1048576,MATCH(US!MF$5,FRED!$A:$A,0),MATCH(US!$B40,FRED!$1:$1,0))),(SUM(LT40:ME40)))),"")</f>
        <v>0</v>
      </c>
      <c r="MG40" s="59" t="str">
        <f>+IFERROR((IF(ISTEXT(MG$5)=FALSE,(INDEX(FRED!$1:$1048576,MATCH(US!MG$5,FRED!$A:$A,0),MATCH(US!$B40,FRED!$1:$1,0))),(SUM(LU40:MF40)))),"")</f>
        <v/>
      </c>
      <c r="MH40" s="59" t="str">
        <f>+IFERROR((IF(ISTEXT(MH$5)=FALSE,(INDEX(FRED!$1:$1048576,MATCH(US!MH$5,FRED!$A:$A,0),MATCH(US!$B40,FRED!$1:$1,0))),(SUM(LV40:MG40)))),"")</f>
        <v/>
      </c>
      <c r="MI40" s="59" t="str">
        <f>+IFERROR((IF(ISTEXT(MI$5)=FALSE,(INDEX(FRED!$1:$1048576,MATCH(US!MI$5,FRED!$A:$A,0),MATCH(US!$B40,FRED!$1:$1,0))),(SUM(LW40:MH40)))),"")</f>
        <v/>
      </c>
      <c r="MJ40" s="59" t="str">
        <f>+IFERROR((IF(ISTEXT(MJ$5)=FALSE,(INDEX(FRED!$1:$1048576,MATCH(US!MJ$5,FRED!$A:$A,0),MATCH(US!$B40,FRED!$1:$1,0))),(SUM(LX40:MI40)))),"")</f>
        <v/>
      </c>
      <c r="MK40" s="59" t="str">
        <f>+IFERROR((IF(ISTEXT(MK$5)=FALSE,(INDEX(FRED!$1:$1048576,MATCH(US!MK$5,FRED!$A:$A,0),MATCH(US!$B40,FRED!$1:$1,0))),(SUM(LY40:MJ40)))),"")</f>
        <v/>
      </c>
      <c r="ML40" s="59" t="str">
        <f>+IFERROR((IF(ISTEXT(ML$5)=FALSE,(INDEX(FRED!$1:$1048576,MATCH(US!ML$5,FRED!$A:$A,0),MATCH(US!$B40,FRED!$1:$1,0))),(SUM(LZ40:MK40)))),"")</f>
        <v/>
      </c>
      <c r="MM40" s="59" t="str">
        <f>+IFERROR((IF(ISTEXT(MM$5)=FALSE,(INDEX(FRED!$1:$1048576,MATCH(US!MM$5,FRED!$A:$A,0),MATCH(US!$B40,FRED!$1:$1,0))),(SUM(MA40:ML40)))),"")</f>
        <v/>
      </c>
      <c r="MN40" s="59" t="str">
        <f>+IFERROR((IF(ISTEXT(MN$5)=FALSE,(INDEX(FRED!$1:$1048576,MATCH(US!MN$5,FRED!$A:$A,0),MATCH(US!$B40,FRED!$1:$1,0))),(SUM(MB40:MM40)))),"")</f>
        <v/>
      </c>
      <c r="MO40" s="59" t="str">
        <f>+IFERROR((IF(ISTEXT(MO$5)=FALSE,(INDEX(FRED!$1:$1048576,MATCH(US!MO$5,FRED!$A:$A,0),MATCH(US!$B40,FRED!$1:$1,0))),(SUM(MC40:MN40)))),"")</f>
        <v/>
      </c>
      <c r="MP40" s="60">
        <f>+IFERROR((IF(ISTEXT(MP$5)=FALSE,(INDEX(FRED!$1:$1048576,MATCH(US!MP$5,FRED!$A:$A,0),MATCH(US!$B40,FRED!$1:$1,0))),(SUM(MD40:MO40)))),"")</f>
        <v>52994</v>
      </c>
    </row>
    <row r="41" spans="1:354" s="117" customFormat="1" ht="15.95" hidden="1" customHeight="1" outlineLevel="2">
      <c r="A41" s="159"/>
      <c r="B41" s="191" t="s">
        <v>613</v>
      </c>
      <c r="C41" s="215" t="s">
        <v>614</v>
      </c>
      <c r="D41" s="59" t="str">
        <f>+IFERROR((IF(ISTEXT(D$5)=FALSE,(INDEX(FRED!$1:$1048576,MATCH(US!D$5,FRED!$A:$A,0),MATCH(US!$B41,FRED!$1:$1,0))),(SUM(#REF!)))),"")</f>
        <v/>
      </c>
      <c r="E41" s="59" t="str">
        <f>+IFERROR((IF(ISTEXT(E$5)=FALSE,(INDEX(FRED!$1:$1048576,MATCH(US!E$5,FRED!$A:$A,0),MATCH(US!$B41,FRED!$1:$1,0))),(SUM(#REF!)))),"")</f>
        <v/>
      </c>
      <c r="F41" s="59" t="str">
        <f>+IFERROR((IF(ISTEXT(F$5)=FALSE,(INDEX(FRED!$1:$1048576,MATCH(US!F$5,FRED!$A:$A,0),MATCH(US!$B41,FRED!$1:$1,0))),(SUM(#REF!)))),"")</f>
        <v/>
      </c>
      <c r="G41" s="59" t="str">
        <f>+IFERROR((IF(ISTEXT(G$5)=FALSE,(INDEX(FRED!$1:$1048576,MATCH(US!G$5,FRED!$A:$A,0),MATCH(US!$B41,FRED!$1:$1,0))),(SUM(#REF!)))),"")</f>
        <v/>
      </c>
      <c r="H41" s="59" t="str">
        <f>+IFERROR((IF(ISTEXT(H$5)=FALSE,(INDEX(FRED!$1:$1048576,MATCH(US!H$5,FRED!$A:$A,0),MATCH(US!$B41,FRED!$1:$1,0))),(SUM(#REF!)))),"")</f>
        <v/>
      </c>
      <c r="I41" s="59" t="str">
        <f>+IFERROR((IF(ISTEXT(I$5)=FALSE,(INDEX(FRED!$1:$1048576,MATCH(US!I$5,FRED!$A:$A,0),MATCH(US!$B41,FRED!$1:$1,0))),(SUM(#REF!)))),"")</f>
        <v/>
      </c>
      <c r="J41" s="59" t="str">
        <f>+IFERROR((IF(ISTEXT(J$5)=FALSE,(INDEX(FRED!$1:$1048576,MATCH(US!J$5,FRED!$A:$A,0),MATCH(US!$B41,FRED!$1:$1,0))),(SUM(#REF!)))),"")</f>
        <v/>
      </c>
      <c r="K41" s="59" t="str">
        <f>+IFERROR((IF(ISTEXT(K$5)=FALSE,(INDEX(FRED!$1:$1048576,MATCH(US!K$5,FRED!$A:$A,0),MATCH(US!$B41,FRED!$1:$1,0))),(SUM(#REF!)))),"")</f>
        <v/>
      </c>
      <c r="L41" s="59" t="str">
        <f>+IFERROR((IF(ISTEXT(L$5)=FALSE,(INDEX(FRED!$1:$1048576,MATCH(US!L$5,FRED!$A:$A,0),MATCH(US!$B41,FRED!$1:$1,0))),(SUM(#REF!)))),"")</f>
        <v/>
      </c>
      <c r="M41" s="59" t="str">
        <f>+IFERROR((IF(ISTEXT(M$5)=FALSE,(INDEX(FRED!$1:$1048576,MATCH(US!M$5,FRED!$A:$A,0),MATCH(US!$B41,FRED!$1:$1,0))),(SUM(A41:L41)))),"")</f>
        <v/>
      </c>
      <c r="N41" s="59" t="str">
        <f>+IFERROR((IF(ISTEXT(N$5)=FALSE,(INDEX(FRED!$1:$1048576,MATCH(US!N$5,FRED!$A:$A,0),MATCH(US!$B41,FRED!$1:$1,0))),(SUM(B41:M41)))),"")</f>
        <v/>
      </c>
      <c r="O41" s="59" t="str">
        <f>+IFERROR((IF(ISTEXT(O$5)=FALSE,(INDEX(FRED!$1:$1048576,MATCH(US!O$5,FRED!$A:$A,0),MATCH(US!$B41,FRED!$1:$1,0))),(SUM(C41:N41)))),"")</f>
        <v/>
      </c>
      <c r="P41" s="60">
        <f>+IFERROR((IF(ISTEXT(P$5)=FALSE,(INDEX(FRED!$1:$1048576,MATCH(US!P$5,FRED!$A:$A,0),MATCH(US!$B41,FRED!$1:$1,0))),(SUM(D41:O41)))),"")</f>
        <v>0</v>
      </c>
      <c r="Q41" s="59" t="str">
        <f>+IFERROR((IF(ISTEXT(Q$5)=FALSE,(INDEX(FRED!$1:$1048576,MATCH(US!Q$5,FRED!$A:$A,0),MATCH(US!$B41,FRED!$1:$1,0))),(SUM(E41:P41)))),"")</f>
        <v/>
      </c>
      <c r="R41" s="59" t="str">
        <f>+IFERROR((IF(ISTEXT(R$5)=FALSE,(INDEX(FRED!$1:$1048576,MATCH(US!R$5,FRED!$A:$A,0),MATCH(US!$B41,FRED!$1:$1,0))),(SUM(F41:Q41)))),"")</f>
        <v/>
      </c>
      <c r="S41" s="59" t="str">
        <f>+IFERROR((IF(ISTEXT(S$5)=FALSE,(INDEX(FRED!$1:$1048576,MATCH(US!S$5,FRED!$A:$A,0),MATCH(US!$B41,FRED!$1:$1,0))),(SUM(G41:R41)))),"")</f>
        <v/>
      </c>
      <c r="T41" s="59" t="str">
        <f>+IFERROR((IF(ISTEXT(T$5)=FALSE,(INDEX(FRED!$1:$1048576,MATCH(US!T$5,FRED!$A:$A,0),MATCH(US!$B41,FRED!$1:$1,0))),(SUM(H41:S41)))),"")</f>
        <v/>
      </c>
      <c r="U41" s="59" t="str">
        <f>+IFERROR((IF(ISTEXT(U$5)=FALSE,(INDEX(FRED!$1:$1048576,MATCH(US!U$5,FRED!$A:$A,0),MATCH(US!$B41,FRED!$1:$1,0))),(SUM(I41:T41)))),"")</f>
        <v/>
      </c>
      <c r="V41" s="59" t="str">
        <f>+IFERROR((IF(ISTEXT(V$5)=FALSE,(INDEX(FRED!$1:$1048576,MATCH(US!V$5,FRED!$A:$A,0),MATCH(US!$B41,FRED!$1:$1,0))),(SUM(J41:U41)))),"")</f>
        <v/>
      </c>
      <c r="W41" s="59" t="str">
        <f>+IFERROR((IF(ISTEXT(W$5)=FALSE,(INDEX(FRED!$1:$1048576,MATCH(US!W$5,FRED!$A:$A,0),MATCH(US!$B41,FRED!$1:$1,0))),(SUM(K41:V41)))),"")</f>
        <v/>
      </c>
      <c r="X41" s="59" t="str">
        <f>+IFERROR((IF(ISTEXT(X$5)=FALSE,(INDEX(FRED!$1:$1048576,MATCH(US!X$5,FRED!$A:$A,0),MATCH(US!$B41,FRED!$1:$1,0))),(SUM(L41:W41)))),"")</f>
        <v/>
      </c>
      <c r="Y41" s="59" t="str">
        <f>+IFERROR((IF(ISTEXT(Y$5)=FALSE,(INDEX(FRED!$1:$1048576,MATCH(US!Y$5,FRED!$A:$A,0),MATCH(US!$B41,FRED!$1:$1,0))),(SUM(M41:X41)))),"")</f>
        <v/>
      </c>
      <c r="Z41" s="59" t="str">
        <f>+IFERROR((IF(ISTEXT(Z$5)=FALSE,(INDEX(FRED!$1:$1048576,MATCH(US!Z$5,FRED!$A:$A,0),MATCH(US!$B41,FRED!$1:$1,0))),(SUM(N41:Y41)))),"")</f>
        <v/>
      </c>
      <c r="AA41" s="59" t="str">
        <f>+IFERROR((IF(ISTEXT(AA$5)=FALSE,(INDEX(FRED!$1:$1048576,MATCH(US!AA$5,FRED!$A:$A,0),MATCH(US!$B41,FRED!$1:$1,0))),(SUM(O41:Z41)))),"")</f>
        <v/>
      </c>
      <c r="AB41" s="59" t="str">
        <f>+IFERROR((IF(ISTEXT(AB$5)=FALSE,(INDEX(FRED!$1:$1048576,MATCH(US!AB$5,FRED!$A:$A,0),MATCH(US!$B41,FRED!$1:$1,0))),(SUM(P41:AA41)))),"")</f>
        <v/>
      </c>
      <c r="AC41" s="60">
        <f>+IFERROR((IF(ISTEXT(AC$5)=FALSE,(INDEX(FRED!$1:$1048576,MATCH(US!AC$5,FRED!$A:$A,0),MATCH(US!$B41,FRED!$1:$1,0))),(SUM(Q41:AB41)))),"")</f>
        <v>0</v>
      </c>
      <c r="AD41" s="59" t="str">
        <f>+IFERROR((IF(ISTEXT(AD$5)=FALSE,(INDEX(FRED!$1:$1048576,MATCH(US!AD$5,FRED!$A:$A,0),MATCH(US!$B41,FRED!$1:$1,0))),(SUM(R41:AC41)))),"")</f>
        <v/>
      </c>
      <c r="AE41" s="59" t="str">
        <f>+IFERROR((IF(ISTEXT(AE$5)=FALSE,(INDEX(FRED!$1:$1048576,MATCH(US!AE$5,FRED!$A:$A,0),MATCH(US!$B41,FRED!$1:$1,0))),(SUM(S41:AD41)))),"")</f>
        <v/>
      </c>
      <c r="AF41" s="59" t="str">
        <f>+IFERROR((IF(ISTEXT(AF$5)=FALSE,(INDEX(FRED!$1:$1048576,MATCH(US!AF$5,FRED!$A:$A,0),MATCH(US!$B41,FRED!$1:$1,0))),(SUM(T41:AE41)))),"")</f>
        <v/>
      </c>
      <c r="AG41" s="59" t="str">
        <f>+IFERROR((IF(ISTEXT(AG$5)=FALSE,(INDEX(FRED!$1:$1048576,MATCH(US!AG$5,FRED!$A:$A,0),MATCH(US!$B41,FRED!$1:$1,0))),(SUM(U41:AF41)))),"")</f>
        <v/>
      </c>
      <c r="AH41" s="59" t="str">
        <f>+IFERROR((IF(ISTEXT(AH$5)=FALSE,(INDEX(FRED!$1:$1048576,MATCH(US!AH$5,FRED!$A:$A,0),MATCH(US!$B41,FRED!$1:$1,0))),(SUM(V41:AG41)))),"")</f>
        <v/>
      </c>
      <c r="AI41" s="59" t="str">
        <f>+IFERROR((IF(ISTEXT(AI$5)=FALSE,(INDEX(FRED!$1:$1048576,MATCH(US!AI$5,FRED!$A:$A,0),MATCH(US!$B41,FRED!$1:$1,0))),(SUM(W41:AH41)))),"")</f>
        <v/>
      </c>
      <c r="AJ41" s="59" t="str">
        <f>+IFERROR((IF(ISTEXT(AJ$5)=FALSE,(INDEX(FRED!$1:$1048576,MATCH(US!AJ$5,FRED!$A:$A,0),MATCH(US!$B41,FRED!$1:$1,0))),(SUM(X41:AI41)))),"")</f>
        <v/>
      </c>
      <c r="AK41" s="59" t="str">
        <f>+IFERROR((IF(ISTEXT(AK$5)=FALSE,(INDEX(FRED!$1:$1048576,MATCH(US!AK$5,FRED!$A:$A,0),MATCH(US!$B41,FRED!$1:$1,0))),(SUM(Y41:AJ41)))),"")</f>
        <v/>
      </c>
      <c r="AL41" s="59" t="str">
        <f>+IFERROR((IF(ISTEXT(AL$5)=FALSE,(INDEX(FRED!$1:$1048576,MATCH(US!AL$5,FRED!$A:$A,0),MATCH(US!$B41,FRED!$1:$1,0))),(SUM(Z41:AK41)))),"")</f>
        <v/>
      </c>
      <c r="AM41" s="59" t="str">
        <f>+IFERROR((IF(ISTEXT(AM$5)=FALSE,(INDEX(FRED!$1:$1048576,MATCH(US!AM$5,FRED!$A:$A,0),MATCH(US!$B41,FRED!$1:$1,0))),(SUM(AA41:AL41)))),"")</f>
        <v/>
      </c>
      <c r="AN41" s="59" t="str">
        <f>+IFERROR((IF(ISTEXT(AN$5)=FALSE,(INDEX(FRED!$1:$1048576,MATCH(US!AN$5,FRED!$A:$A,0),MATCH(US!$B41,FRED!$1:$1,0))),(SUM(AB41:AM41)))),"")</f>
        <v/>
      </c>
      <c r="AO41" s="59" t="str">
        <f>+IFERROR((IF(ISTEXT(AO$5)=FALSE,(INDEX(FRED!$1:$1048576,MATCH(US!AO$5,FRED!$A:$A,0),MATCH(US!$B41,FRED!$1:$1,0))),(SUM(AC41:AN41)))),"")</f>
        <v/>
      </c>
      <c r="AP41" s="60">
        <f>+IFERROR((IF(ISTEXT(AP$5)=FALSE,(INDEX(FRED!$1:$1048576,MATCH(US!AP$5,FRED!$A:$A,0),MATCH(US!$B41,FRED!$1:$1,0))),(SUM(AD41:AO41)))),"")</f>
        <v>0</v>
      </c>
      <c r="AQ41" s="59" t="str">
        <f>+IFERROR((IF(ISTEXT(AQ$5)=FALSE,(INDEX(FRED!$1:$1048576,MATCH(US!AQ$5,FRED!$A:$A,0),MATCH(US!$B41,FRED!$1:$1,0))),(SUM(AE41:AP41)))),"")</f>
        <v/>
      </c>
      <c r="AR41" s="59" t="str">
        <f>+IFERROR((IF(ISTEXT(AR$5)=FALSE,(INDEX(FRED!$1:$1048576,MATCH(US!AR$5,FRED!$A:$A,0),MATCH(US!$B41,FRED!$1:$1,0))),(SUM(AF41:AQ41)))),"")</f>
        <v/>
      </c>
      <c r="AS41" s="59" t="str">
        <f>+IFERROR((IF(ISTEXT(AS$5)=FALSE,(INDEX(FRED!$1:$1048576,MATCH(US!AS$5,FRED!$A:$A,0),MATCH(US!$B41,FRED!$1:$1,0))),(SUM(AG41:AR41)))),"")</f>
        <v/>
      </c>
      <c r="AT41" s="59" t="str">
        <f>+IFERROR((IF(ISTEXT(AT$5)=FALSE,(INDEX(FRED!$1:$1048576,MATCH(US!AT$5,FRED!$A:$A,0),MATCH(US!$B41,FRED!$1:$1,0))),(SUM(AH41:AS41)))),"")</f>
        <v/>
      </c>
      <c r="AU41" s="59" t="str">
        <f>+IFERROR((IF(ISTEXT(AU$5)=FALSE,(INDEX(FRED!$1:$1048576,MATCH(US!AU$5,FRED!$A:$A,0),MATCH(US!$B41,FRED!$1:$1,0))),(SUM(AI41:AT41)))),"")</f>
        <v/>
      </c>
      <c r="AV41" s="59" t="str">
        <f>+IFERROR((IF(ISTEXT(AV$5)=FALSE,(INDEX(FRED!$1:$1048576,MATCH(US!AV$5,FRED!$A:$A,0),MATCH(US!$B41,FRED!$1:$1,0))),(SUM(AJ41:AU41)))),"")</f>
        <v/>
      </c>
      <c r="AW41" s="59" t="str">
        <f>+IFERROR((IF(ISTEXT(AW$5)=FALSE,(INDEX(FRED!$1:$1048576,MATCH(US!AW$5,FRED!$A:$A,0),MATCH(US!$B41,FRED!$1:$1,0))),(SUM(AK41:AV41)))),"")</f>
        <v/>
      </c>
      <c r="AX41" s="59" t="str">
        <f>+IFERROR((IF(ISTEXT(AX$5)=FALSE,(INDEX(FRED!$1:$1048576,MATCH(US!AX$5,FRED!$A:$A,0),MATCH(US!$B41,FRED!$1:$1,0))),(SUM(AL41:AW41)))),"")</f>
        <v/>
      </c>
      <c r="AY41" s="59" t="str">
        <f>+IFERROR((IF(ISTEXT(AY$5)=FALSE,(INDEX(FRED!$1:$1048576,MATCH(US!AY$5,FRED!$A:$A,0),MATCH(US!$B41,FRED!$1:$1,0))),(SUM(AM41:AX41)))),"")</f>
        <v/>
      </c>
      <c r="AZ41" s="59" t="str">
        <f>+IFERROR((IF(ISTEXT(AZ$5)=FALSE,(INDEX(FRED!$1:$1048576,MATCH(US!AZ$5,FRED!$A:$A,0),MATCH(US!$B41,FRED!$1:$1,0))),(SUM(AN41:AY41)))),"")</f>
        <v/>
      </c>
      <c r="BA41" s="59" t="str">
        <f>+IFERROR((IF(ISTEXT(BA$5)=FALSE,(INDEX(FRED!$1:$1048576,MATCH(US!BA$5,FRED!$A:$A,0),MATCH(US!$B41,FRED!$1:$1,0))),(SUM(AO41:AZ41)))),"")</f>
        <v/>
      </c>
      <c r="BB41" s="59" t="str">
        <f>+IFERROR((IF(ISTEXT(BB$5)=FALSE,(INDEX(FRED!$1:$1048576,MATCH(US!BB$5,FRED!$A:$A,0),MATCH(US!$B41,FRED!$1:$1,0))),(SUM(AP41:BA41)))),"")</f>
        <v/>
      </c>
      <c r="BC41" s="60">
        <f>+IFERROR((IF(ISTEXT(BC$5)=FALSE,(INDEX(FRED!$1:$1048576,MATCH(US!BC$5,FRED!$A:$A,0),MATCH(US!$B41,FRED!$1:$1,0))),(SUM(AQ41:BB41)))),"")</f>
        <v>0</v>
      </c>
      <c r="BD41" s="59" t="str">
        <f>+IFERROR((IF(ISTEXT(BD$5)=FALSE,(INDEX(FRED!$1:$1048576,MATCH(US!BD$5,FRED!$A:$A,0),MATCH(US!$B41,FRED!$1:$1,0))),(SUM(AR41:BC41)))),"")</f>
        <v/>
      </c>
      <c r="BE41" s="59" t="str">
        <f>+IFERROR((IF(ISTEXT(BE$5)=FALSE,(INDEX(FRED!$1:$1048576,MATCH(US!BE$5,FRED!$A:$A,0),MATCH(US!$B41,FRED!$1:$1,0))),(SUM(AS41:BD41)))),"")</f>
        <v/>
      </c>
      <c r="BF41" s="59" t="str">
        <f>+IFERROR((IF(ISTEXT(BF$5)=FALSE,(INDEX(FRED!$1:$1048576,MATCH(US!BF$5,FRED!$A:$A,0),MATCH(US!$B41,FRED!$1:$1,0))),(SUM(AT41:BE41)))),"")</f>
        <v/>
      </c>
      <c r="BG41" s="59" t="str">
        <f>+IFERROR((IF(ISTEXT(BG$5)=FALSE,(INDEX(FRED!$1:$1048576,MATCH(US!BG$5,FRED!$A:$A,0),MATCH(US!$B41,FRED!$1:$1,0))),(SUM(AU41:BF41)))),"")</f>
        <v/>
      </c>
      <c r="BH41" s="59" t="str">
        <f>+IFERROR((IF(ISTEXT(BH$5)=FALSE,(INDEX(FRED!$1:$1048576,MATCH(US!BH$5,FRED!$A:$A,0),MATCH(US!$B41,FRED!$1:$1,0))),(SUM(AV41:BG41)))),"")</f>
        <v/>
      </c>
      <c r="BI41" s="59" t="str">
        <f>+IFERROR((IF(ISTEXT(BI$5)=FALSE,(INDEX(FRED!$1:$1048576,MATCH(US!BI$5,FRED!$A:$A,0),MATCH(US!$B41,FRED!$1:$1,0))),(SUM(AW41:BH41)))),"")</f>
        <v/>
      </c>
      <c r="BJ41" s="59" t="str">
        <f>+IFERROR((IF(ISTEXT(BJ$5)=FALSE,(INDEX(FRED!$1:$1048576,MATCH(US!BJ$5,FRED!$A:$A,0),MATCH(US!$B41,FRED!$1:$1,0))),(SUM(AX41:BI41)))),"")</f>
        <v/>
      </c>
      <c r="BK41" s="59" t="str">
        <f>+IFERROR((IF(ISTEXT(BK$5)=FALSE,(INDEX(FRED!$1:$1048576,MATCH(US!BK$5,FRED!$A:$A,0),MATCH(US!$B41,FRED!$1:$1,0))),(SUM(AY41:BJ41)))),"")</f>
        <v/>
      </c>
      <c r="BL41" s="59" t="str">
        <f>+IFERROR((IF(ISTEXT(BL$5)=FALSE,(INDEX(FRED!$1:$1048576,MATCH(US!BL$5,FRED!$A:$A,0),MATCH(US!$B41,FRED!$1:$1,0))),(SUM(AZ41:BK41)))),"")</f>
        <v/>
      </c>
      <c r="BM41" s="59" t="str">
        <f>+IFERROR((IF(ISTEXT(BM$5)=FALSE,(INDEX(FRED!$1:$1048576,MATCH(US!BM$5,FRED!$A:$A,0),MATCH(US!$B41,FRED!$1:$1,0))),(SUM(BA41:BL41)))),"")</f>
        <v/>
      </c>
      <c r="BN41" s="59" t="str">
        <f>+IFERROR((IF(ISTEXT(BN$5)=FALSE,(INDEX(FRED!$1:$1048576,MATCH(US!BN$5,FRED!$A:$A,0),MATCH(US!$B41,FRED!$1:$1,0))),(SUM(BB41:BM41)))),"")</f>
        <v/>
      </c>
      <c r="BO41" s="59" t="str">
        <f>+IFERROR((IF(ISTEXT(BO$5)=FALSE,(INDEX(FRED!$1:$1048576,MATCH(US!BO$5,FRED!$A:$A,0),MATCH(US!$B41,FRED!$1:$1,0))),(SUM(BC41:BN41)))),"")</f>
        <v/>
      </c>
      <c r="BP41" s="60">
        <f>+IFERROR((IF(ISTEXT(BP$5)=FALSE,(INDEX(FRED!$1:$1048576,MATCH(US!BP$5,FRED!$A:$A,0),MATCH(US!$B41,FRED!$1:$1,0))),(SUM(BD41:BO41)))),"")</f>
        <v>0</v>
      </c>
      <c r="BQ41" s="59" t="str">
        <f>+IFERROR((IF(ISTEXT(BQ$5)=FALSE,(INDEX(FRED!$1:$1048576,MATCH(US!BQ$5,FRED!$A:$A,0),MATCH(US!$B41,FRED!$1:$1,0))),(SUM(BE41:BP41)))),"")</f>
        <v/>
      </c>
      <c r="BR41" s="59" t="str">
        <f>+IFERROR((IF(ISTEXT(BR$5)=FALSE,(INDEX(FRED!$1:$1048576,MATCH(US!BR$5,FRED!$A:$A,0),MATCH(US!$B41,FRED!$1:$1,0))),(SUM(BF41:BQ41)))),"")</f>
        <v/>
      </c>
      <c r="BS41" s="59" t="str">
        <f>+IFERROR((IF(ISTEXT(BS$5)=FALSE,(INDEX(FRED!$1:$1048576,MATCH(US!BS$5,FRED!$A:$A,0),MATCH(US!$B41,FRED!$1:$1,0))),(SUM(BG41:BR41)))),"")</f>
        <v/>
      </c>
      <c r="BT41" s="59" t="str">
        <f>+IFERROR((IF(ISTEXT(BT$5)=FALSE,(INDEX(FRED!$1:$1048576,MATCH(US!BT$5,FRED!$A:$A,0),MATCH(US!$B41,FRED!$1:$1,0))),(SUM(BH41:BS41)))),"")</f>
        <v/>
      </c>
      <c r="BU41" s="59" t="str">
        <f>+IFERROR((IF(ISTEXT(BU$5)=FALSE,(INDEX(FRED!$1:$1048576,MATCH(US!BU$5,FRED!$A:$A,0),MATCH(US!$B41,FRED!$1:$1,0))),(SUM(BI41:BT41)))),"")</f>
        <v/>
      </c>
      <c r="BV41" s="59" t="str">
        <f>+IFERROR((IF(ISTEXT(BV$5)=FALSE,(INDEX(FRED!$1:$1048576,MATCH(US!BV$5,FRED!$A:$A,0),MATCH(US!$B41,FRED!$1:$1,0))),(SUM(BJ41:BU41)))),"")</f>
        <v/>
      </c>
      <c r="BW41" s="59" t="str">
        <f>+IFERROR((IF(ISTEXT(BW$5)=FALSE,(INDEX(FRED!$1:$1048576,MATCH(US!BW$5,FRED!$A:$A,0),MATCH(US!$B41,FRED!$1:$1,0))),(SUM(BK41:BV41)))),"")</f>
        <v/>
      </c>
      <c r="BX41" s="59" t="str">
        <f>+IFERROR((IF(ISTEXT(BX$5)=FALSE,(INDEX(FRED!$1:$1048576,MATCH(US!BX$5,FRED!$A:$A,0),MATCH(US!$B41,FRED!$1:$1,0))),(SUM(BL41:BW41)))),"")</f>
        <v/>
      </c>
      <c r="BY41" s="59" t="str">
        <f>+IFERROR((IF(ISTEXT(BY$5)=FALSE,(INDEX(FRED!$1:$1048576,MATCH(US!BY$5,FRED!$A:$A,0),MATCH(US!$B41,FRED!$1:$1,0))),(SUM(BM41:BX41)))),"")</f>
        <v/>
      </c>
      <c r="BZ41" s="59" t="str">
        <f>+IFERROR((IF(ISTEXT(BZ$5)=FALSE,(INDEX(FRED!$1:$1048576,MATCH(US!BZ$5,FRED!$A:$A,0),MATCH(US!$B41,FRED!$1:$1,0))),(SUM(BN41:BY41)))),"")</f>
        <v/>
      </c>
      <c r="CA41" s="59" t="str">
        <f>+IFERROR((IF(ISTEXT(CA$5)=FALSE,(INDEX(FRED!$1:$1048576,MATCH(US!CA$5,FRED!$A:$A,0),MATCH(US!$B41,FRED!$1:$1,0))),(SUM(BO41:BZ41)))),"")</f>
        <v/>
      </c>
      <c r="CB41" s="59" t="str">
        <f>+IFERROR((IF(ISTEXT(CB$5)=FALSE,(INDEX(FRED!$1:$1048576,MATCH(US!CB$5,FRED!$A:$A,0),MATCH(US!$B41,FRED!$1:$1,0))),(SUM(BP41:CA41)))),"")</f>
        <v/>
      </c>
      <c r="CC41" s="60">
        <f>+IFERROR((IF(ISTEXT(CC$5)=FALSE,(INDEX(FRED!$1:$1048576,MATCH(US!CC$5,FRED!$A:$A,0),MATCH(US!$B41,FRED!$1:$1,0))),(SUM(BQ41:CB41)))),"")</f>
        <v>0</v>
      </c>
      <c r="CD41" s="59" t="str">
        <f>+IFERROR((IF(ISTEXT(CD$5)=FALSE,(INDEX(FRED!$1:$1048576,MATCH(US!CD$5,FRED!$A:$A,0),MATCH(US!$B41,FRED!$1:$1,0))),(SUM(BR41:CC41)))),"")</f>
        <v/>
      </c>
      <c r="CE41" s="59" t="str">
        <f>+IFERROR((IF(ISTEXT(CE$5)=FALSE,(INDEX(FRED!$1:$1048576,MATCH(US!CE$5,FRED!$A:$A,0),MATCH(US!$B41,FRED!$1:$1,0))),(SUM(BS41:CD41)))),"")</f>
        <v/>
      </c>
      <c r="CF41" s="59" t="str">
        <f>+IFERROR((IF(ISTEXT(CF$5)=FALSE,(INDEX(FRED!$1:$1048576,MATCH(US!CF$5,FRED!$A:$A,0),MATCH(US!$B41,FRED!$1:$1,0))),(SUM(BT41:CE41)))),"")</f>
        <v/>
      </c>
      <c r="CG41" s="59" t="str">
        <f>+IFERROR((IF(ISTEXT(CG$5)=FALSE,(INDEX(FRED!$1:$1048576,MATCH(US!CG$5,FRED!$A:$A,0),MATCH(US!$B41,FRED!$1:$1,0))),(SUM(BU41:CF41)))),"")</f>
        <v/>
      </c>
      <c r="CH41" s="59" t="str">
        <f>+IFERROR((IF(ISTEXT(CH$5)=FALSE,(INDEX(FRED!$1:$1048576,MATCH(US!CH$5,FRED!$A:$A,0),MATCH(US!$B41,FRED!$1:$1,0))),(SUM(BV41:CG41)))),"")</f>
        <v/>
      </c>
      <c r="CI41" s="59" t="str">
        <f>+IFERROR((IF(ISTEXT(CI$5)=FALSE,(INDEX(FRED!$1:$1048576,MATCH(US!CI$5,FRED!$A:$A,0),MATCH(US!$B41,FRED!$1:$1,0))),(SUM(BW41:CH41)))),"")</f>
        <v/>
      </c>
      <c r="CJ41" s="59" t="str">
        <f>+IFERROR((IF(ISTEXT(CJ$5)=FALSE,(INDEX(FRED!$1:$1048576,MATCH(US!CJ$5,FRED!$A:$A,0),MATCH(US!$B41,FRED!$1:$1,0))),(SUM(BX41:CI41)))),"")</f>
        <v/>
      </c>
      <c r="CK41" s="59" t="str">
        <f>+IFERROR((IF(ISTEXT(CK$5)=FALSE,(INDEX(FRED!$1:$1048576,MATCH(US!CK$5,FRED!$A:$A,0),MATCH(US!$B41,FRED!$1:$1,0))),(SUM(BY41:CJ41)))),"")</f>
        <v/>
      </c>
      <c r="CL41" s="59" t="str">
        <f>+IFERROR((IF(ISTEXT(CL$5)=FALSE,(INDEX(FRED!$1:$1048576,MATCH(US!CL$5,FRED!$A:$A,0),MATCH(US!$B41,FRED!$1:$1,0))),(SUM(BZ41:CK41)))),"")</f>
        <v/>
      </c>
      <c r="CM41" s="59" t="str">
        <f>+IFERROR((IF(ISTEXT(CM$5)=FALSE,(INDEX(FRED!$1:$1048576,MATCH(US!CM$5,FRED!$A:$A,0),MATCH(US!$B41,FRED!$1:$1,0))),(SUM(CA41:CL41)))),"")</f>
        <v/>
      </c>
      <c r="CN41" s="59" t="str">
        <f>+IFERROR((IF(ISTEXT(CN$5)=FALSE,(INDEX(FRED!$1:$1048576,MATCH(US!CN$5,FRED!$A:$A,0),MATCH(US!$B41,FRED!$1:$1,0))),(SUM(CB41:CM41)))),"")</f>
        <v/>
      </c>
      <c r="CO41" s="59" t="str">
        <f>+IFERROR((IF(ISTEXT(CO$5)=FALSE,(INDEX(FRED!$1:$1048576,MATCH(US!CO$5,FRED!$A:$A,0),MATCH(US!$B41,FRED!$1:$1,0))),(SUM(CC41:CN41)))),"")</f>
        <v/>
      </c>
      <c r="CP41" s="60">
        <f>+IFERROR((IF(ISTEXT(CP$5)=FALSE,(INDEX(FRED!$1:$1048576,MATCH(US!CP$5,FRED!$A:$A,0),MATCH(US!$B41,FRED!$1:$1,0))),(SUM(CD41:CO41)))),"")</f>
        <v>0</v>
      </c>
      <c r="CQ41" s="59" t="str">
        <f>+IFERROR((IF(ISTEXT(CQ$5)=FALSE,(INDEX(FRED!$1:$1048576,MATCH(US!CQ$5,FRED!$A:$A,0),MATCH(US!$B41,FRED!$1:$1,0))),(SUM(CE41:CP41)))),"")</f>
        <v/>
      </c>
      <c r="CR41" s="59" t="str">
        <f>+IFERROR((IF(ISTEXT(CR$5)=FALSE,(INDEX(FRED!$1:$1048576,MATCH(US!CR$5,FRED!$A:$A,0),MATCH(US!$B41,FRED!$1:$1,0))),(SUM(CF41:CQ41)))),"")</f>
        <v/>
      </c>
      <c r="CS41" s="59" t="str">
        <f>+IFERROR((IF(ISTEXT(CS$5)=FALSE,(INDEX(FRED!$1:$1048576,MATCH(US!CS$5,FRED!$A:$A,0),MATCH(US!$B41,FRED!$1:$1,0))),(SUM(CG41:CR41)))),"")</f>
        <v/>
      </c>
      <c r="CT41" s="59" t="str">
        <f>+IFERROR((IF(ISTEXT(CT$5)=FALSE,(INDEX(FRED!$1:$1048576,MATCH(US!CT$5,FRED!$A:$A,0),MATCH(US!$B41,FRED!$1:$1,0))),(SUM(CH41:CS41)))),"")</f>
        <v/>
      </c>
      <c r="CU41" s="59" t="str">
        <f>+IFERROR((IF(ISTEXT(CU$5)=FALSE,(INDEX(FRED!$1:$1048576,MATCH(US!CU$5,FRED!$A:$A,0),MATCH(US!$B41,FRED!$1:$1,0))),(SUM(CI41:CT41)))),"")</f>
        <v/>
      </c>
      <c r="CV41" s="59" t="str">
        <f>+IFERROR((IF(ISTEXT(CV$5)=FALSE,(INDEX(FRED!$1:$1048576,MATCH(US!CV$5,FRED!$A:$A,0),MATCH(US!$B41,FRED!$1:$1,0))),(SUM(CJ41:CU41)))),"")</f>
        <v/>
      </c>
      <c r="CW41" s="59" t="str">
        <f>+IFERROR((IF(ISTEXT(CW$5)=FALSE,(INDEX(FRED!$1:$1048576,MATCH(US!CW$5,FRED!$A:$A,0),MATCH(US!$B41,FRED!$1:$1,0))),(SUM(CK41:CV41)))),"")</f>
        <v/>
      </c>
      <c r="CX41" s="59" t="str">
        <f>+IFERROR((IF(ISTEXT(CX$5)=FALSE,(INDEX(FRED!$1:$1048576,MATCH(US!CX$5,FRED!$A:$A,0),MATCH(US!$B41,FRED!$1:$1,0))),(SUM(CL41:CW41)))),"")</f>
        <v/>
      </c>
      <c r="CY41" s="59" t="str">
        <f>+IFERROR((IF(ISTEXT(CY$5)=FALSE,(INDEX(FRED!$1:$1048576,MATCH(US!CY$5,FRED!$A:$A,0),MATCH(US!$B41,FRED!$1:$1,0))),(SUM(CM41:CX41)))),"")</f>
        <v/>
      </c>
      <c r="CZ41" s="59" t="str">
        <f>+IFERROR((IF(ISTEXT(CZ$5)=FALSE,(INDEX(FRED!$1:$1048576,MATCH(US!CZ$5,FRED!$A:$A,0),MATCH(US!$B41,FRED!$1:$1,0))),(SUM(CN41:CY41)))),"")</f>
        <v/>
      </c>
      <c r="DA41" s="59" t="str">
        <f>+IFERROR((IF(ISTEXT(DA$5)=FALSE,(INDEX(FRED!$1:$1048576,MATCH(US!DA$5,FRED!$A:$A,0),MATCH(US!$B41,FRED!$1:$1,0))),(SUM(CO41:CZ41)))),"")</f>
        <v/>
      </c>
      <c r="DB41" s="59" t="str">
        <f>+IFERROR((IF(ISTEXT(DB$5)=FALSE,(INDEX(FRED!$1:$1048576,MATCH(US!DB$5,FRED!$A:$A,0),MATCH(US!$B41,FRED!$1:$1,0))),(SUM(CP41:DA41)))),"")</f>
        <v/>
      </c>
      <c r="DC41" s="60">
        <f>+IFERROR((IF(ISTEXT(DC$5)=FALSE,(INDEX(FRED!$1:$1048576,MATCH(US!DC$5,FRED!$A:$A,0),MATCH(US!$B41,FRED!$1:$1,0))),(SUM(CQ41:DB41)))),"")</f>
        <v>0</v>
      </c>
      <c r="DD41" s="59" t="str">
        <f>+IFERROR((IF(ISTEXT(DD$5)=FALSE,(INDEX(FRED!$1:$1048576,MATCH(US!DD$5,FRED!$A:$A,0),MATCH(US!$B41,FRED!$1:$1,0))),(SUM(CR41:DC41)))),"")</f>
        <v/>
      </c>
      <c r="DE41" s="59" t="str">
        <f>+IFERROR((IF(ISTEXT(DE$5)=FALSE,(INDEX(FRED!$1:$1048576,MATCH(US!DE$5,FRED!$A:$A,0),MATCH(US!$B41,FRED!$1:$1,0))),(SUM(CS41:DD41)))),"")</f>
        <v/>
      </c>
      <c r="DF41" s="59" t="str">
        <f>+IFERROR((IF(ISTEXT(DF$5)=FALSE,(INDEX(FRED!$1:$1048576,MATCH(US!DF$5,FRED!$A:$A,0),MATCH(US!$B41,FRED!$1:$1,0))),(SUM(CT41:DE41)))),"")</f>
        <v/>
      </c>
      <c r="DG41" s="59" t="str">
        <f>+IFERROR((IF(ISTEXT(DG$5)=FALSE,(INDEX(FRED!$1:$1048576,MATCH(US!DG$5,FRED!$A:$A,0),MATCH(US!$B41,FRED!$1:$1,0))),(SUM(CU41:DF41)))),"")</f>
        <v/>
      </c>
      <c r="DH41" s="59" t="str">
        <f>+IFERROR((IF(ISTEXT(DH$5)=FALSE,(INDEX(FRED!$1:$1048576,MATCH(US!DH$5,FRED!$A:$A,0),MATCH(US!$B41,FRED!$1:$1,0))),(SUM(CV41:DG41)))),"")</f>
        <v/>
      </c>
      <c r="DI41" s="59" t="str">
        <f>+IFERROR((IF(ISTEXT(DI$5)=FALSE,(INDEX(FRED!$1:$1048576,MATCH(US!DI$5,FRED!$A:$A,0),MATCH(US!$B41,FRED!$1:$1,0))),(SUM(CW41:DH41)))),"")</f>
        <v/>
      </c>
      <c r="DJ41" s="59" t="str">
        <f>+IFERROR((IF(ISTEXT(DJ$5)=FALSE,(INDEX(FRED!$1:$1048576,MATCH(US!DJ$5,FRED!$A:$A,0),MATCH(US!$B41,FRED!$1:$1,0))),(SUM(CX41:DI41)))),"")</f>
        <v/>
      </c>
      <c r="DK41" s="59" t="str">
        <f>+IFERROR((IF(ISTEXT(DK$5)=FALSE,(INDEX(FRED!$1:$1048576,MATCH(US!DK$5,FRED!$A:$A,0),MATCH(US!$B41,FRED!$1:$1,0))),(SUM(CY41:DJ41)))),"")</f>
        <v/>
      </c>
      <c r="DL41" s="59" t="str">
        <f>+IFERROR((IF(ISTEXT(DL$5)=FALSE,(INDEX(FRED!$1:$1048576,MATCH(US!DL$5,FRED!$A:$A,0),MATCH(US!$B41,FRED!$1:$1,0))),(SUM(CZ41:DK41)))),"")</f>
        <v/>
      </c>
      <c r="DM41" s="59" t="str">
        <f>+IFERROR((IF(ISTEXT(DM$5)=FALSE,(INDEX(FRED!$1:$1048576,MATCH(US!DM$5,FRED!$A:$A,0),MATCH(US!$B41,FRED!$1:$1,0))),(SUM(DA41:DL41)))),"")</f>
        <v/>
      </c>
      <c r="DN41" s="59" t="str">
        <f>+IFERROR((IF(ISTEXT(DN$5)=FALSE,(INDEX(FRED!$1:$1048576,MATCH(US!DN$5,FRED!$A:$A,0),MATCH(US!$B41,FRED!$1:$1,0))),(SUM(DB41:DM41)))),"")</f>
        <v/>
      </c>
      <c r="DO41" s="59" t="str">
        <f>+IFERROR((IF(ISTEXT(DO$5)=FALSE,(INDEX(FRED!$1:$1048576,MATCH(US!DO$5,FRED!$A:$A,0),MATCH(US!$B41,FRED!$1:$1,0))),(SUM(DC41:DN41)))),"")</f>
        <v/>
      </c>
      <c r="DP41" s="60">
        <f>+IFERROR((IF(ISTEXT(DP$5)=FALSE,(INDEX(FRED!$1:$1048576,MATCH(US!DP$5,FRED!$A:$A,0),MATCH(US!$B41,FRED!$1:$1,0))),(SUM(DD41:DO41)))),"")</f>
        <v>0</v>
      </c>
      <c r="DQ41" s="59" t="str">
        <f>+IFERROR((IF(ISTEXT(DQ$5)=FALSE,(INDEX(FRED!$1:$1048576,MATCH(US!DQ$5,FRED!$A:$A,0),MATCH(US!$B41,FRED!$1:$1,0))),(SUM(DE41:DP41)))),"")</f>
        <v/>
      </c>
      <c r="DR41" s="59" t="str">
        <f>+IFERROR((IF(ISTEXT(DR$5)=FALSE,(INDEX(FRED!$1:$1048576,MATCH(US!DR$5,FRED!$A:$A,0),MATCH(US!$B41,FRED!$1:$1,0))),(SUM(DF41:DQ41)))),"")</f>
        <v/>
      </c>
      <c r="DS41" s="59" t="str">
        <f>+IFERROR((IF(ISTEXT(DS$5)=FALSE,(INDEX(FRED!$1:$1048576,MATCH(US!DS$5,FRED!$A:$A,0),MATCH(US!$B41,FRED!$1:$1,0))),(SUM(DG41:DR41)))),"")</f>
        <v/>
      </c>
      <c r="DT41" s="59" t="str">
        <f>+IFERROR((IF(ISTEXT(DT$5)=FALSE,(INDEX(FRED!$1:$1048576,MATCH(US!DT$5,FRED!$A:$A,0),MATCH(US!$B41,FRED!$1:$1,0))),(SUM(DH41:DS41)))),"")</f>
        <v/>
      </c>
      <c r="DU41" s="59" t="str">
        <f>+IFERROR((IF(ISTEXT(DU$5)=FALSE,(INDEX(FRED!$1:$1048576,MATCH(US!DU$5,FRED!$A:$A,0),MATCH(US!$B41,FRED!$1:$1,0))),(SUM(DI41:DT41)))),"")</f>
        <v/>
      </c>
      <c r="DV41" s="59" t="str">
        <f>+IFERROR((IF(ISTEXT(DV$5)=FALSE,(INDEX(FRED!$1:$1048576,MATCH(US!DV$5,FRED!$A:$A,0),MATCH(US!$B41,FRED!$1:$1,0))),(SUM(DJ41:DU41)))),"")</f>
        <v/>
      </c>
      <c r="DW41" s="59" t="str">
        <f>+IFERROR((IF(ISTEXT(DW$5)=FALSE,(INDEX(FRED!$1:$1048576,MATCH(US!DW$5,FRED!$A:$A,0),MATCH(US!$B41,FRED!$1:$1,0))),(SUM(DK41:DV41)))),"")</f>
        <v/>
      </c>
      <c r="DX41" s="59" t="str">
        <f>+IFERROR((IF(ISTEXT(DX$5)=FALSE,(INDEX(FRED!$1:$1048576,MATCH(US!DX$5,FRED!$A:$A,0),MATCH(US!$B41,FRED!$1:$1,0))),(SUM(DL41:DW41)))),"")</f>
        <v/>
      </c>
      <c r="DY41" s="59" t="str">
        <f>+IFERROR((IF(ISTEXT(DY$5)=FALSE,(INDEX(FRED!$1:$1048576,MATCH(US!DY$5,FRED!$A:$A,0),MATCH(US!$B41,FRED!$1:$1,0))),(SUM(DM41:DX41)))),"")</f>
        <v/>
      </c>
      <c r="DZ41" s="59" t="str">
        <f>+IFERROR((IF(ISTEXT(DZ$5)=FALSE,(INDEX(FRED!$1:$1048576,MATCH(US!DZ$5,FRED!$A:$A,0),MATCH(US!$B41,FRED!$1:$1,0))),(SUM(DN41:DY41)))),"")</f>
        <v/>
      </c>
      <c r="EA41" s="59" t="str">
        <f>+IFERROR((IF(ISTEXT(EA$5)=FALSE,(INDEX(FRED!$1:$1048576,MATCH(US!EA$5,FRED!$A:$A,0),MATCH(US!$B41,FRED!$1:$1,0))),(SUM(DO41:DZ41)))),"")</f>
        <v/>
      </c>
      <c r="EB41" s="59" t="str">
        <f>+IFERROR((IF(ISTEXT(EB$5)=FALSE,(INDEX(FRED!$1:$1048576,MATCH(US!EB$5,FRED!$A:$A,0),MATCH(US!$B41,FRED!$1:$1,0))),(SUM(DP41:EA41)))),"")</f>
        <v/>
      </c>
      <c r="EC41" s="60">
        <f>+IFERROR((IF(ISTEXT(EC$5)=FALSE,(INDEX(FRED!$1:$1048576,MATCH(US!EC$5,FRED!$A:$A,0),MATCH(US!$B41,FRED!$1:$1,0))),(SUM(DQ41:EB41)))),"")</f>
        <v>0</v>
      </c>
      <c r="ED41" s="59" t="str">
        <f>+IFERROR((IF(ISTEXT(ED$5)=FALSE,(INDEX(FRED!$1:$1048576,MATCH(US!ED$5,FRED!$A:$A,0),MATCH(US!$B41,FRED!$1:$1,0))),(SUM(DR41:EC41)))),"")</f>
        <v/>
      </c>
      <c r="EE41" s="59" t="str">
        <f>+IFERROR((IF(ISTEXT(EE$5)=FALSE,(INDEX(FRED!$1:$1048576,MATCH(US!EE$5,FRED!$A:$A,0),MATCH(US!$B41,FRED!$1:$1,0))),(SUM(DS41:ED41)))),"")</f>
        <v/>
      </c>
      <c r="EF41" s="59" t="str">
        <f>+IFERROR((IF(ISTEXT(EF$5)=FALSE,(INDEX(FRED!$1:$1048576,MATCH(US!EF$5,FRED!$A:$A,0),MATCH(US!$B41,FRED!$1:$1,0))),(SUM(DT41:EE41)))),"")</f>
        <v/>
      </c>
      <c r="EG41" s="59" t="str">
        <f>+IFERROR((IF(ISTEXT(EG$5)=FALSE,(INDEX(FRED!$1:$1048576,MATCH(US!EG$5,FRED!$A:$A,0),MATCH(US!$B41,FRED!$1:$1,0))),(SUM(DU41:EF41)))),"")</f>
        <v/>
      </c>
      <c r="EH41" s="59" t="str">
        <f>+IFERROR((IF(ISTEXT(EH$5)=FALSE,(INDEX(FRED!$1:$1048576,MATCH(US!EH$5,FRED!$A:$A,0),MATCH(US!$B41,FRED!$1:$1,0))),(SUM(DV41:EG41)))),"")</f>
        <v/>
      </c>
      <c r="EI41" s="59" t="str">
        <f>+IFERROR((IF(ISTEXT(EI$5)=FALSE,(INDEX(FRED!$1:$1048576,MATCH(US!EI$5,FRED!$A:$A,0),MATCH(US!$B41,FRED!$1:$1,0))),(SUM(DW41:EH41)))),"")</f>
        <v/>
      </c>
      <c r="EJ41" s="59" t="str">
        <f>+IFERROR((IF(ISTEXT(EJ$5)=FALSE,(INDEX(FRED!$1:$1048576,MATCH(US!EJ$5,FRED!$A:$A,0),MATCH(US!$B41,FRED!$1:$1,0))),(SUM(DX41:EI41)))),"")</f>
        <v/>
      </c>
      <c r="EK41" s="59" t="str">
        <f>+IFERROR((IF(ISTEXT(EK$5)=FALSE,(INDEX(FRED!$1:$1048576,MATCH(US!EK$5,FRED!$A:$A,0),MATCH(US!$B41,FRED!$1:$1,0))),(SUM(DY41:EJ41)))),"")</f>
        <v/>
      </c>
      <c r="EL41" s="59" t="str">
        <f>+IFERROR((IF(ISTEXT(EL$5)=FALSE,(INDEX(FRED!$1:$1048576,MATCH(US!EL$5,FRED!$A:$A,0),MATCH(US!$B41,FRED!$1:$1,0))),(SUM(DZ41:EK41)))),"")</f>
        <v/>
      </c>
      <c r="EM41" s="59" t="str">
        <f>+IFERROR((IF(ISTEXT(EM$5)=FALSE,(INDEX(FRED!$1:$1048576,MATCH(US!EM$5,FRED!$A:$A,0),MATCH(US!$B41,FRED!$1:$1,0))),(SUM(EA41:EL41)))),"")</f>
        <v/>
      </c>
      <c r="EN41" s="59" t="str">
        <f>+IFERROR((IF(ISTEXT(EN$5)=FALSE,(INDEX(FRED!$1:$1048576,MATCH(US!EN$5,FRED!$A:$A,0),MATCH(US!$B41,FRED!$1:$1,0))),(SUM(EB41:EM41)))),"")</f>
        <v/>
      </c>
      <c r="EO41" s="59" t="str">
        <f>+IFERROR((IF(ISTEXT(EO$5)=FALSE,(INDEX(FRED!$1:$1048576,MATCH(US!EO$5,FRED!$A:$A,0),MATCH(US!$B41,FRED!$1:$1,0))),(SUM(EC41:EN41)))),"")</f>
        <v/>
      </c>
      <c r="EP41" s="60">
        <f>+IFERROR((IF(ISTEXT(EP$5)=FALSE,(INDEX(FRED!$1:$1048576,MATCH(US!EP$5,FRED!$A:$A,0),MATCH(US!$B41,FRED!$1:$1,0))),(SUM(ED41:EO41)))),"")</f>
        <v>0</v>
      </c>
      <c r="EQ41" s="59" t="str">
        <f>+IFERROR((IF(ISTEXT(EQ$5)=FALSE,(INDEX(FRED!$1:$1048576,MATCH(US!EQ$5,FRED!$A:$A,0),MATCH(US!$B41,FRED!$1:$1,0))),(SUM(EE41:EP41)))),"")</f>
        <v/>
      </c>
      <c r="ER41" s="59" t="str">
        <f>+IFERROR((IF(ISTEXT(ER$5)=FALSE,(INDEX(FRED!$1:$1048576,MATCH(US!ER$5,FRED!$A:$A,0),MATCH(US!$B41,FRED!$1:$1,0))),(SUM(EF41:EQ41)))),"")</f>
        <v/>
      </c>
      <c r="ES41" s="59" t="str">
        <f>+IFERROR((IF(ISTEXT(ES$5)=FALSE,(INDEX(FRED!$1:$1048576,MATCH(US!ES$5,FRED!$A:$A,0),MATCH(US!$B41,FRED!$1:$1,0))),(SUM(EG41:ER41)))),"")</f>
        <v/>
      </c>
      <c r="ET41" s="59" t="str">
        <f>+IFERROR((IF(ISTEXT(ET$5)=FALSE,(INDEX(FRED!$1:$1048576,MATCH(US!ET$5,FRED!$A:$A,0),MATCH(US!$B41,FRED!$1:$1,0))),(SUM(EH41:ES41)))),"")</f>
        <v/>
      </c>
      <c r="EU41" s="59" t="str">
        <f>+IFERROR((IF(ISTEXT(EU$5)=FALSE,(INDEX(FRED!$1:$1048576,MATCH(US!EU$5,FRED!$A:$A,0),MATCH(US!$B41,FRED!$1:$1,0))),(SUM(EI41:ET41)))),"")</f>
        <v/>
      </c>
      <c r="EV41" s="59" t="str">
        <f>+IFERROR((IF(ISTEXT(EV$5)=FALSE,(INDEX(FRED!$1:$1048576,MATCH(US!EV$5,FRED!$A:$A,0),MATCH(US!$B41,FRED!$1:$1,0))),(SUM(EJ41:EU41)))),"")</f>
        <v/>
      </c>
      <c r="EW41" s="59" t="str">
        <f>+IFERROR((IF(ISTEXT(EW$5)=FALSE,(INDEX(FRED!$1:$1048576,MATCH(US!EW$5,FRED!$A:$A,0),MATCH(US!$B41,FRED!$1:$1,0))),(SUM(EK41:EV41)))),"")</f>
        <v/>
      </c>
      <c r="EX41" s="59" t="str">
        <f>+IFERROR((IF(ISTEXT(EX$5)=FALSE,(INDEX(FRED!$1:$1048576,MATCH(US!EX$5,FRED!$A:$A,0),MATCH(US!$B41,FRED!$1:$1,0))),(SUM(EL41:EW41)))),"")</f>
        <v/>
      </c>
      <c r="EY41" s="59" t="str">
        <f>+IFERROR((IF(ISTEXT(EY$5)=FALSE,(INDEX(FRED!$1:$1048576,MATCH(US!EY$5,FRED!$A:$A,0),MATCH(US!$B41,FRED!$1:$1,0))),(SUM(EM41:EX41)))),"")</f>
        <v/>
      </c>
      <c r="EZ41" s="59" t="str">
        <f>+IFERROR((IF(ISTEXT(EZ$5)=FALSE,(INDEX(FRED!$1:$1048576,MATCH(US!EZ$5,FRED!$A:$A,0),MATCH(US!$B41,FRED!$1:$1,0))),(SUM(EN41:EY41)))),"")</f>
        <v/>
      </c>
      <c r="FA41" s="59" t="str">
        <f>+IFERROR((IF(ISTEXT(FA$5)=FALSE,(INDEX(FRED!$1:$1048576,MATCH(US!FA$5,FRED!$A:$A,0),MATCH(US!$B41,FRED!$1:$1,0))),(SUM(EO41:EZ41)))),"")</f>
        <v/>
      </c>
      <c r="FB41" s="59" t="str">
        <f>+IFERROR((IF(ISTEXT(FB$5)=FALSE,(INDEX(FRED!$1:$1048576,MATCH(US!FB$5,FRED!$A:$A,0),MATCH(US!$B41,FRED!$1:$1,0))),(SUM(EP41:FA41)))),"")</f>
        <v/>
      </c>
      <c r="FC41" s="60">
        <f>+IFERROR((IF(ISTEXT(FC$5)=FALSE,(INDEX(FRED!$1:$1048576,MATCH(US!FC$5,FRED!$A:$A,0),MATCH(US!$B41,FRED!$1:$1,0))),(SUM(EQ41:FB41)))),"")</f>
        <v>0</v>
      </c>
      <c r="FD41" s="59" t="str">
        <f>+IFERROR((IF(ISTEXT(FD$5)=FALSE,(INDEX(FRED!$1:$1048576,MATCH(US!FD$5,FRED!$A:$A,0),MATCH(US!$B41,FRED!$1:$1,0))),(SUM(ER41:FC41)))),"")</f>
        <v/>
      </c>
      <c r="FE41" s="59" t="str">
        <f>+IFERROR((IF(ISTEXT(FE$5)=FALSE,(INDEX(FRED!$1:$1048576,MATCH(US!FE$5,FRED!$A:$A,0),MATCH(US!$B41,FRED!$1:$1,0))),(SUM(ES41:FD41)))),"")</f>
        <v/>
      </c>
      <c r="FF41" s="59" t="str">
        <f>+IFERROR((IF(ISTEXT(FF$5)=FALSE,(INDEX(FRED!$1:$1048576,MATCH(US!FF$5,FRED!$A:$A,0),MATCH(US!$B41,FRED!$1:$1,0))),(SUM(ET41:FE41)))),"")</f>
        <v/>
      </c>
      <c r="FG41" s="59" t="str">
        <f>+IFERROR((IF(ISTEXT(FG$5)=FALSE,(INDEX(FRED!$1:$1048576,MATCH(US!FG$5,FRED!$A:$A,0),MATCH(US!$B41,FRED!$1:$1,0))),(SUM(EU41:FF41)))),"")</f>
        <v/>
      </c>
      <c r="FH41" s="59" t="str">
        <f>+IFERROR((IF(ISTEXT(FH$5)=FALSE,(INDEX(FRED!$1:$1048576,MATCH(US!FH$5,FRED!$A:$A,0),MATCH(US!$B41,FRED!$1:$1,0))),(SUM(EV41:FG41)))),"")</f>
        <v/>
      </c>
      <c r="FI41" s="59" t="str">
        <f>+IFERROR((IF(ISTEXT(FI$5)=FALSE,(INDEX(FRED!$1:$1048576,MATCH(US!FI$5,FRED!$A:$A,0),MATCH(US!$B41,FRED!$1:$1,0))),(SUM(EW41:FH41)))),"")</f>
        <v/>
      </c>
      <c r="FJ41" s="59" t="str">
        <f>+IFERROR((IF(ISTEXT(FJ$5)=FALSE,(INDEX(FRED!$1:$1048576,MATCH(US!FJ$5,FRED!$A:$A,0),MATCH(US!$B41,FRED!$1:$1,0))),(SUM(EX41:FI41)))),"")</f>
        <v/>
      </c>
      <c r="FK41" s="59" t="str">
        <f>+IFERROR((IF(ISTEXT(FK$5)=FALSE,(INDEX(FRED!$1:$1048576,MATCH(US!FK$5,FRED!$A:$A,0),MATCH(US!$B41,FRED!$1:$1,0))),(SUM(EY41:FJ41)))),"")</f>
        <v/>
      </c>
      <c r="FL41" s="59" t="str">
        <f>+IFERROR((IF(ISTEXT(FL$5)=FALSE,(INDEX(FRED!$1:$1048576,MATCH(US!FL$5,FRED!$A:$A,0),MATCH(US!$B41,FRED!$1:$1,0))),(SUM(EZ41:FK41)))),"")</f>
        <v/>
      </c>
      <c r="FM41" s="59" t="str">
        <f>+IFERROR((IF(ISTEXT(FM$5)=FALSE,(INDEX(FRED!$1:$1048576,MATCH(US!FM$5,FRED!$A:$A,0),MATCH(US!$B41,FRED!$1:$1,0))),(SUM(FA41:FL41)))),"")</f>
        <v/>
      </c>
      <c r="FN41" s="59" t="str">
        <f>+IFERROR((IF(ISTEXT(FN$5)=FALSE,(INDEX(FRED!$1:$1048576,MATCH(US!FN$5,FRED!$A:$A,0),MATCH(US!$B41,FRED!$1:$1,0))),(SUM(FB41:FM41)))),"")</f>
        <v/>
      </c>
      <c r="FO41" s="59" t="str">
        <f>+IFERROR((IF(ISTEXT(FO$5)=FALSE,(INDEX(FRED!$1:$1048576,MATCH(US!FO$5,FRED!$A:$A,0),MATCH(US!$B41,FRED!$1:$1,0))),(SUM(FC41:FN41)))),"")</f>
        <v/>
      </c>
      <c r="FP41" s="60">
        <f>+IFERROR((IF(ISTEXT(FP$5)=FALSE,(INDEX(FRED!$1:$1048576,MATCH(US!FP$5,FRED!$A:$A,0),MATCH(US!$B41,FRED!$1:$1,0))),(SUM(FD41:FO41)))),"")</f>
        <v>0</v>
      </c>
      <c r="FQ41" s="59" t="str">
        <f>+IFERROR((IF(ISTEXT(FQ$5)=FALSE,(INDEX(FRED!$1:$1048576,MATCH(US!FQ$5,FRED!$A:$A,0),MATCH(US!$B41,FRED!$1:$1,0))),(SUM(FE41:FP41)))),"")</f>
        <v/>
      </c>
      <c r="FR41" s="59" t="str">
        <f>+IFERROR((IF(ISTEXT(FR$5)=FALSE,(INDEX(FRED!$1:$1048576,MATCH(US!FR$5,FRED!$A:$A,0),MATCH(US!$B41,FRED!$1:$1,0))),(SUM(FF41:FQ41)))),"")</f>
        <v/>
      </c>
      <c r="FS41" s="59" t="str">
        <f>+IFERROR((IF(ISTEXT(FS$5)=FALSE,(INDEX(FRED!$1:$1048576,MATCH(US!FS$5,FRED!$A:$A,0),MATCH(US!$B41,FRED!$1:$1,0))),(SUM(FG41:FR41)))),"")</f>
        <v/>
      </c>
      <c r="FT41" s="59" t="str">
        <f>+IFERROR((IF(ISTEXT(FT$5)=FALSE,(INDEX(FRED!$1:$1048576,MATCH(US!FT$5,FRED!$A:$A,0),MATCH(US!$B41,FRED!$1:$1,0))),(SUM(FH41:FS41)))),"")</f>
        <v/>
      </c>
      <c r="FU41" s="59" t="str">
        <f>+IFERROR((IF(ISTEXT(FU$5)=FALSE,(INDEX(FRED!$1:$1048576,MATCH(US!FU$5,FRED!$A:$A,0),MATCH(US!$B41,FRED!$1:$1,0))),(SUM(FI41:FT41)))),"")</f>
        <v/>
      </c>
      <c r="FV41" s="59" t="str">
        <f>+IFERROR((IF(ISTEXT(FV$5)=FALSE,(INDEX(FRED!$1:$1048576,MATCH(US!FV$5,FRED!$A:$A,0),MATCH(US!$B41,FRED!$1:$1,0))),(SUM(FJ41:FU41)))),"")</f>
        <v/>
      </c>
      <c r="FW41" s="59" t="str">
        <f>+IFERROR((IF(ISTEXT(FW$5)=FALSE,(INDEX(FRED!$1:$1048576,MATCH(US!FW$5,FRED!$A:$A,0),MATCH(US!$B41,FRED!$1:$1,0))),(SUM(FK41:FV41)))),"")</f>
        <v/>
      </c>
      <c r="FX41" s="59" t="str">
        <f>+IFERROR((IF(ISTEXT(FX$5)=FALSE,(INDEX(FRED!$1:$1048576,MATCH(US!FX$5,FRED!$A:$A,0),MATCH(US!$B41,FRED!$1:$1,0))),(SUM(FL41:FW41)))),"")</f>
        <v/>
      </c>
      <c r="FY41" s="59" t="str">
        <f>+IFERROR((IF(ISTEXT(FY$5)=FALSE,(INDEX(FRED!$1:$1048576,MATCH(US!FY$5,FRED!$A:$A,0),MATCH(US!$B41,FRED!$1:$1,0))),(SUM(FM41:FX41)))),"")</f>
        <v/>
      </c>
      <c r="FZ41" s="59" t="str">
        <f>+IFERROR((IF(ISTEXT(FZ$5)=FALSE,(INDEX(FRED!$1:$1048576,MATCH(US!FZ$5,FRED!$A:$A,0),MATCH(US!$B41,FRED!$1:$1,0))),(SUM(FN41:FY41)))),"")</f>
        <v/>
      </c>
      <c r="GA41" s="59" t="str">
        <f>+IFERROR((IF(ISTEXT(GA$5)=FALSE,(INDEX(FRED!$1:$1048576,MATCH(US!GA$5,FRED!$A:$A,0),MATCH(US!$B41,FRED!$1:$1,0))),(SUM(FO41:FZ41)))),"")</f>
        <v/>
      </c>
      <c r="GB41" s="59" t="str">
        <f>+IFERROR((IF(ISTEXT(GB$5)=FALSE,(INDEX(FRED!$1:$1048576,MATCH(US!GB$5,FRED!$A:$A,0),MATCH(US!$B41,FRED!$1:$1,0))),(SUM(FP41:GA41)))),"")</f>
        <v/>
      </c>
      <c r="GC41" s="60">
        <f>+IFERROR((IF(ISTEXT(GC$5)=FALSE,(INDEX(FRED!$1:$1048576,MATCH(US!GC$5,FRED!$A:$A,0),MATCH(US!$B41,FRED!$1:$1,0))),(SUM(FQ41:GB41)))),"")</f>
        <v>0</v>
      </c>
      <c r="GD41" s="59" t="str">
        <f>+IFERROR((IF(ISTEXT(GD$5)=FALSE,(INDEX(FRED!$1:$1048576,MATCH(US!GD$5,FRED!$A:$A,0),MATCH(US!$B41,FRED!$1:$1,0))),(SUM(FR41:GC41)))),"")</f>
        <v/>
      </c>
      <c r="GE41" s="59" t="str">
        <f>+IFERROR((IF(ISTEXT(GE$5)=FALSE,(INDEX(FRED!$1:$1048576,MATCH(US!GE$5,FRED!$A:$A,0),MATCH(US!$B41,FRED!$1:$1,0))),(SUM(FS41:GD41)))),"")</f>
        <v/>
      </c>
      <c r="GF41" s="59" t="str">
        <f>+IFERROR((IF(ISTEXT(GF$5)=FALSE,(INDEX(FRED!$1:$1048576,MATCH(US!GF$5,FRED!$A:$A,0),MATCH(US!$B41,FRED!$1:$1,0))),(SUM(FT41:GE41)))),"")</f>
        <v/>
      </c>
      <c r="GG41" s="59" t="str">
        <f>+IFERROR((IF(ISTEXT(GG$5)=FALSE,(INDEX(FRED!$1:$1048576,MATCH(US!GG$5,FRED!$A:$A,0),MATCH(US!$B41,FRED!$1:$1,0))),(SUM(FU41:GF41)))),"")</f>
        <v/>
      </c>
      <c r="GH41" s="59" t="str">
        <f>+IFERROR((IF(ISTEXT(GH$5)=FALSE,(INDEX(FRED!$1:$1048576,MATCH(US!GH$5,FRED!$A:$A,0),MATCH(US!$B41,FRED!$1:$1,0))),(SUM(FV41:GG41)))),"")</f>
        <v/>
      </c>
      <c r="GI41" s="59" t="str">
        <f>+IFERROR((IF(ISTEXT(GI$5)=FALSE,(INDEX(FRED!$1:$1048576,MATCH(US!GI$5,FRED!$A:$A,0),MATCH(US!$B41,FRED!$1:$1,0))),(SUM(FW41:GH41)))),"")</f>
        <v/>
      </c>
      <c r="GJ41" s="59" t="str">
        <f>+IFERROR((IF(ISTEXT(GJ$5)=FALSE,(INDEX(FRED!$1:$1048576,MATCH(US!GJ$5,FRED!$A:$A,0),MATCH(US!$B41,FRED!$1:$1,0))),(SUM(FX41:GI41)))),"")</f>
        <v/>
      </c>
      <c r="GK41" s="59" t="str">
        <f>+IFERROR((IF(ISTEXT(GK$5)=FALSE,(INDEX(FRED!$1:$1048576,MATCH(US!GK$5,FRED!$A:$A,0),MATCH(US!$B41,FRED!$1:$1,0))),(SUM(FY41:GJ41)))),"")</f>
        <v/>
      </c>
      <c r="GL41" s="59" t="str">
        <f>+IFERROR((IF(ISTEXT(GL$5)=FALSE,(INDEX(FRED!$1:$1048576,MATCH(US!GL$5,FRED!$A:$A,0),MATCH(US!$B41,FRED!$1:$1,0))),(SUM(FZ41:GK41)))),"")</f>
        <v/>
      </c>
      <c r="GM41" s="59" t="str">
        <f>+IFERROR((IF(ISTEXT(GM$5)=FALSE,(INDEX(FRED!$1:$1048576,MATCH(US!GM$5,FRED!$A:$A,0),MATCH(US!$B41,FRED!$1:$1,0))),(SUM(GA41:GL41)))),"")</f>
        <v/>
      </c>
      <c r="GN41" s="59" t="str">
        <f>+IFERROR((IF(ISTEXT(GN$5)=FALSE,(INDEX(FRED!$1:$1048576,MATCH(US!GN$5,FRED!$A:$A,0),MATCH(US!$B41,FRED!$1:$1,0))),(SUM(GB41:GM41)))),"")</f>
        <v/>
      </c>
      <c r="GO41" s="59" t="str">
        <f>+IFERROR((IF(ISTEXT(GO$5)=FALSE,(INDEX(FRED!$1:$1048576,MATCH(US!GO$5,FRED!$A:$A,0),MATCH(US!$B41,FRED!$1:$1,0))),(SUM(GC41:GN41)))),"")</f>
        <v/>
      </c>
      <c r="GP41" s="60">
        <f>+IFERROR((IF(ISTEXT(GP$5)=FALSE,(INDEX(FRED!$1:$1048576,MATCH(US!GP$5,FRED!$A:$A,0),MATCH(US!$B41,FRED!$1:$1,0))),(SUM(GD41:GO41)))),"")</f>
        <v>0</v>
      </c>
      <c r="GQ41" s="59" t="str">
        <f>+IFERROR((IF(ISTEXT(GQ$5)=FALSE,(INDEX(FRED!$1:$1048576,MATCH(US!GQ$5,FRED!$A:$A,0),MATCH(US!$B41,FRED!$1:$1,0))),(SUM(GE41:GP41)))),"")</f>
        <v/>
      </c>
      <c r="GR41" s="59" t="str">
        <f>+IFERROR((IF(ISTEXT(GR$5)=FALSE,(INDEX(FRED!$1:$1048576,MATCH(US!GR$5,FRED!$A:$A,0),MATCH(US!$B41,FRED!$1:$1,0))),(SUM(GF41:GQ41)))),"")</f>
        <v/>
      </c>
      <c r="GS41" s="59" t="str">
        <f>+IFERROR((IF(ISTEXT(GS$5)=FALSE,(INDEX(FRED!$1:$1048576,MATCH(US!GS$5,FRED!$A:$A,0),MATCH(US!$B41,FRED!$1:$1,0))),(SUM(GG41:GR41)))),"")</f>
        <v/>
      </c>
      <c r="GT41" s="59" t="str">
        <f>+IFERROR((IF(ISTEXT(GT$5)=FALSE,(INDEX(FRED!$1:$1048576,MATCH(US!GT$5,FRED!$A:$A,0),MATCH(US!$B41,FRED!$1:$1,0))),(SUM(GH41:GS41)))),"")</f>
        <v/>
      </c>
      <c r="GU41" s="59" t="str">
        <f>+IFERROR((IF(ISTEXT(GU$5)=FALSE,(INDEX(FRED!$1:$1048576,MATCH(US!GU$5,FRED!$A:$A,0),MATCH(US!$B41,FRED!$1:$1,0))),(SUM(GI41:GT41)))),"")</f>
        <v/>
      </c>
      <c r="GV41" s="59" t="str">
        <f>+IFERROR((IF(ISTEXT(GV$5)=FALSE,(INDEX(FRED!$1:$1048576,MATCH(US!GV$5,FRED!$A:$A,0),MATCH(US!$B41,FRED!$1:$1,0))),(SUM(GJ41:GU41)))),"")</f>
        <v/>
      </c>
      <c r="GW41" s="59" t="str">
        <f>+IFERROR((IF(ISTEXT(GW$5)=FALSE,(INDEX(FRED!$1:$1048576,MATCH(US!GW$5,FRED!$A:$A,0),MATCH(US!$B41,FRED!$1:$1,0))),(SUM(GK41:GV41)))),"")</f>
        <v/>
      </c>
      <c r="GX41" s="59" t="str">
        <f>+IFERROR((IF(ISTEXT(GX$5)=FALSE,(INDEX(FRED!$1:$1048576,MATCH(US!GX$5,FRED!$A:$A,0),MATCH(US!$B41,FRED!$1:$1,0))),(SUM(GL41:GW41)))),"")</f>
        <v/>
      </c>
      <c r="GY41" s="59" t="str">
        <f>+IFERROR((IF(ISTEXT(GY$5)=FALSE,(INDEX(FRED!$1:$1048576,MATCH(US!GY$5,FRED!$A:$A,0),MATCH(US!$B41,FRED!$1:$1,0))),(SUM(GM41:GX41)))),"")</f>
        <v/>
      </c>
      <c r="GZ41" s="59" t="str">
        <f>+IFERROR((IF(ISTEXT(GZ$5)=FALSE,(INDEX(FRED!$1:$1048576,MATCH(US!GZ$5,FRED!$A:$A,0),MATCH(US!$B41,FRED!$1:$1,0))),(SUM(GN41:GY41)))),"")</f>
        <v/>
      </c>
      <c r="HA41" s="59" t="str">
        <f>+IFERROR((IF(ISTEXT(HA$5)=FALSE,(INDEX(FRED!$1:$1048576,MATCH(US!HA$5,FRED!$A:$A,0),MATCH(US!$B41,FRED!$1:$1,0))),(SUM(GO41:GZ41)))),"")</f>
        <v/>
      </c>
      <c r="HB41" s="59" t="str">
        <f>+IFERROR((IF(ISTEXT(HB$5)=FALSE,(INDEX(FRED!$1:$1048576,MATCH(US!HB$5,FRED!$A:$A,0),MATCH(US!$B41,FRED!$1:$1,0))),(SUM(GP41:HA41)))),"")</f>
        <v/>
      </c>
      <c r="HC41" s="60">
        <f>+IFERROR((IF(ISTEXT(HC$5)=FALSE,(INDEX(FRED!$1:$1048576,MATCH(US!HC$5,FRED!$A:$A,0),MATCH(US!$B41,FRED!$1:$1,0))),(SUM(GQ41:HB41)))),"")</f>
        <v>0</v>
      </c>
      <c r="HD41" s="59" t="str">
        <f>+IFERROR((IF(ISTEXT(HD$5)=FALSE,(INDEX(FRED!$1:$1048576,MATCH(US!HD$5,FRED!$A:$A,0),MATCH(US!$B41,FRED!$1:$1,0))),(SUM(GR41:HC41)))),"")</f>
        <v/>
      </c>
      <c r="HE41" s="59" t="str">
        <f>+IFERROR((IF(ISTEXT(HE$5)=FALSE,(INDEX(FRED!$1:$1048576,MATCH(US!HE$5,FRED!$A:$A,0),MATCH(US!$B41,FRED!$1:$1,0))),(SUM(GS41:HD41)))),"")</f>
        <v/>
      </c>
      <c r="HF41" s="59" t="str">
        <f>+IFERROR((IF(ISTEXT(HF$5)=FALSE,(INDEX(FRED!$1:$1048576,MATCH(US!HF$5,FRED!$A:$A,0),MATCH(US!$B41,FRED!$1:$1,0))),(SUM(GT41:HE41)))),"")</f>
        <v/>
      </c>
      <c r="HG41" s="59" t="str">
        <f>+IFERROR((IF(ISTEXT(HG$5)=FALSE,(INDEX(FRED!$1:$1048576,MATCH(US!HG$5,FRED!$A:$A,0),MATCH(US!$B41,FRED!$1:$1,0))),(SUM(GU41:HF41)))),"")</f>
        <v/>
      </c>
      <c r="HH41" s="59" t="str">
        <f>+IFERROR((IF(ISTEXT(HH$5)=FALSE,(INDEX(FRED!$1:$1048576,MATCH(US!HH$5,FRED!$A:$A,0),MATCH(US!$B41,FRED!$1:$1,0))),(SUM(GV41:HG41)))),"")</f>
        <v/>
      </c>
      <c r="HI41" s="59" t="str">
        <f>+IFERROR((IF(ISTEXT(HI$5)=FALSE,(INDEX(FRED!$1:$1048576,MATCH(US!HI$5,FRED!$A:$A,0),MATCH(US!$B41,FRED!$1:$1,0))),(SUM(GW41:HH41)))),"")</f>
        <v/>
      </c>
      <c r="HJ41" s="59" t="str">
        <f>+IFERROR((IF(ISTEXT(HJ$5)=FALSE,(INDEX(FRED!$1:$1048576,MATCH(US!HJ$5,FRED!$A:$A,0),MATCH(US!$B41,FRED!$1:$1,0))),(SUM(GX41:HI41)))),"")</f>
        <v/>
      </c>
      <c r="HK41" s="59" t="str">
        <f>+IFERROR((IF(ISTEXT(HK$5)=FALSE,(INDEX(FRED!$1:$1048576,MATCH(US!HK$5,FRED!$A:$A,0),MATCH(US!$B41,FRED!$1:$1,0))),(SUM(GY41:HJ41)))),"")</f>
        <v/>
      </c>
      <c r="HL41" s="59" t="str">
        <f>+IFERROR((IF(ISTEXT(HL$5)=FALSE,(INDEX(FRED!$1:$1048576,MATCH(US!HL$5,FRED!$A:$A,0),MATCH(US!$B41,FRED!$1:$1,0))),(SUM(GZ41:HK41)))),"")</f>
        <v/>
      </c>
      <c r="HM41" s="59" t="str">
        <f>+IFERROR((IF(ISTEXT(HM$5)=FALSE,(INDEX(FRED!$1:$1048576,MATCH(US!HM$5,FRED!$A:$A,0),MATCH(US!$B41,FRED!$1:$1,0))),(SUM(HA41:HL41)))),"")</f>
        <v/>
      </c>
      <c r="HN41" s="59" t="str">
        <f>+IFERROR((IF(ISTEXT(HN$5)=FALSE,(INDEX(FRED!$1:$1048576,MATCH(US!HN$5,FRED!$A:$A,0),MATCH(US!$B41,FRED!$1:$1,0))),(SUM(HB41:HM41)))),"")</f>
        <v/>
      </c>
      <c r="HO41" s="59" t="str">
        <f>+IFERROR((IF(ISTEXT(HO$5)=FALSE,(INDEX(FRED!$1:$1048576,MATCH(US!HO$5,FRED!$A:$A,0),MATCH(US!$B41,FRED!$1:$1,0))),(SUM(HC41:HN41)))),"")</f>
        <v/>
      </c>
      <c r="HP41" s="60">
        <f>+IFERROR((IF(ISTEXT(HP$5)=FALSE,(INDEX(FRED!$1:$1048576,MATCH(US!HP$5,FRED!$A:$A,0),MATCH(US!$B41,FRED!$1:$1,0))),(SUM(HD41:HO41)))),"")</f>
        <v>0</v>
      </c>
      <c r="HQ41" s="59" t="str">
        <f>+IFERROR((IF(ISTEXT(HQ$5)=FALSE,(INDEX(FRED!$1:$1048576,MATCH(US!HQ$5,FRED!$A:$A,0),MATCH(US!$B41,FRED!$1:$1,0))),(SUM(HE41:HP41)))),"")</f>
        <v/>
      </c>
      <c r="HR41" s="59" t="str">
        <f>+IFERROR((IF(ISTEXT(HR$5)=FALSE,(INDEX(FRED!$1:$1048576,MATCH(US!HR$5,FRED!$A:$A,0),MATCH(US!$B41,FRED!$1:$1,0))),(SUM(HF41:HQ41)))),"")</f>
        <v/>
      </c>
      <c r="HS41" s="59" t="str">
        <f>+IFERROR((IF(ISTEXT(HS$5)=FALSE,(INDEX(FRED!$1:$1048576,MATCH(US!HS$5,FRED!$A:$A,0),MATCH(US!$B41,FRED!$1:$1,0))),(SUM(HG41:HR41)))),"")</f>
        <v/>
      </c>
      <c r="HT41" s="59" t="str">
        <f>+IFERROR((IF(ISTEXT(HT$5)=FALSE,(INDEX(FRED!$1:$1048576,MATCH(US!HT$5,FRED!$A:$A,0),MATCH(US!$B41,FRED!$1:$1,0))),(SUM(HH41:HS41)))),"")</f>
        <v/>
      </c>
      <c r="HU41" s="59" t="str">
        <f>+IFERROR((IF(ISTEXT(HU$5)=FALSE,(INDEX(FRED!$1:$1048576,MATCH(US!HU$5,FRED!$A:$A,0),MATCH(US!$B41,FRED!$1:$1,0))),(SUM(HI41:HT41)))),"")</f>
        <v/>
      </c>
      <c r="HV41" s="59" t="str">
        <f>+IFERROR((IF(ISTEXT(HV$5)=FALSE,(INDEX(FRED!$1:$1048576,MATCH(US!HV$5,FRED!$A:$A,0),MATCH(US!$B41,FRED!$1:$1,0))),(SUM(HJ41:HU41)))),"")</f>
        <v/>
      </c>
      <c r="HW41" s="59" t="str">
        <f>+IFERROR((IF(ISTEXT(HW$5)=FALSE,(INDEX(FRED!$1:$1048576,MATCH(US!HW$5,FRED!$A:$A,0),MATCH(US!$B41,FRED!$1:$1,0))),(SUM(HK41:HV41)))),"")</f>
        <v/>
      </c>
      <c r="HX41" s="59" t="str">
        <f>+IFERROR((IF(ISTEXT(HX$5)=FALSE,(INDEX(FRED!$1:$1048576,MATCH(US!HX$5,FRED!$A:$A,0),MATCH(US!$B41,FRED!$1:$1,0))),(SUM(HL41:HW41)))),"")</f>
        <v/>
      </c>
      <c r="HY41" s="59" t="str">
        <f>+IFERROR((IF(ISTEXT(HY$5)=FALSE,(INDEX(FRED!$1:$1048576,MATCH(US!HY$5,FRED!$A:$A,0),MATCH(US!$B41,FRED!$1:$1,0))),(SUM(HM41:HX41)))),"")</f>
        <v/>
      </c>
      <c r="HZ41" s="59" t="str">
        <f>+IFERROR((IF(ISTEXT(HZ$5)=FALSE,(INDEX(FRED!$1:$1048576,MATCH(US!HZ$5,FRED!$A:$A,0),MATCH(US!$B41,FRED!$1:$1,0))),(SUM(HN41:HY41)))),"")</f>
        <v/>
      </c>
      <c r="IA41" s="59" t="str">
        <f>+IFERROR((IF(ISTEXT(IA$5)=FALSE,(INDEX(FRED!$1:$1048576,MATCH(US!IA$5,FRED!$A:$A,0),MATCH(US!$B41,FRED!$1:$1,0))),(SUM(HO41:HZ41)))),"")</f>
        <v/>
      </c>
      <c r="IB41" s="59" t="str">
        <f>+IFERROR((IF(ISTEXT(IB$5)=FALSE,(INDEX(FRED!$1:$1048576,MATCH(US!IB$5,FRED!$A:$A,0),MATCH(US!$B41,FRED!$1:$1,0))),(SUM(HP41:IA41)))),"")</f>
        <v/>
      </c>
      <c r="IC41" s="60">
        <f>+IFERROR((IF(ISTEXT(IC$5)=FALSE,(INDEX(FRED!$1:$1048576,MATCH(US!IC$5,FRED!$A:$A,0),MATCH(US!$B41,FRED!$1:$1,0))),(SUM(HQ41:IB41)))),"")</f>
        <v>0</v>
      </c>
      <c r="ID41" s="59" t="str">
        <f>+IFERROR((IF(ISTEXT(ID$5)=FALSE,(INDEX(FRED!$1:$1048576,MATCH(US!ID$5,FRED!$A:$A,0),MATCH(US!$B41,FRED!$1:$1,0))),(SUM(HR41:IC41)))),"")</f>
        <v/>
      </c>
      <c r="IE41" s="59" t="str">
        <f>+IFERROR((IF(ISTEXT(IE$5)=FALSE,(INDEX(FRED!$1:$1048576,MATCH(US!IE$5,FRED!$A:$A,0),MATCH(US!$B41,FRED!$1:$1,0))),(SUM(HS41:ID41)))),"")</f>
        <v/>
      </c>
      <c r="IF41" s="59" t="str">
        <f>+IFERROR((IF(ISTEXT(IF$5)=FALSE,(INDEX(FRED!$1:$1048576,MATCH(US!IF$5,FRED!$A:$A,0),MATCH(US!$B41,FRED!$1:$1,0))),(SUM(HT41:IE41)))),"")</f>
        <v/>
      </c>
      <c r="IG41" s="59" t="str">
        <f>+IFERROR((IF(ISTEXT(IG$5)=FALSE,(INDEX(FRED!$1:$1048576,MATCH(US!IG$5,FRED!$A:$A,0),MATCH(US!$B41,FRED!$1:$1,0))),(SUM(HU41:IF41)))),"")</f>
        <v/>
      </c>
      <c r="IH41" s="59" t="str">
        <f>+IFERROR((IF(ISTEXT(IH$5)=FALSE,(INDEX(FRED!$1:$1048576,MATCH(US!IH$5,FRED!$A:$A,0),MATCH(US!$B41,FRED!$1:$1,0))),(SUM(HV41:IG41)))),"")</f>
        <v/>
      </c>
      <c r="II41" s="59" t="str">
        <f>+IFERROR((IF(ISTEXT(II$5)=FALSE,(INDEX(FRED!$1:$1048576,MATCH(US!II$5,FRED!$A:$A,0),MATCH(US!$B41,FRED!$1:$1,0))),(SUM(HW41:IH41)))),"")</f>
        <v/>
      </c>
      <c r="IJ41" s="59" t="str">
        <f>+IFERROR((IF(ISTEXT(IJ$5)=FALSE,(INDEX(FRED!$1:$1048576,MATCH(US!IJ$5,FRED!$A:$A,0),MATCH(US!$B41,FRED!$1:$1,0))),(SUM(HX41:II41)))),"")</f>
        <v/>
      </c>
      <c r="IK41" s="59" t="str">
        <f>+IFERROR((IF(ISTEXT(IK$5)=FALSE,(INDEX(FRED!$1:$1048576,MATCH(US!IK$5,FRED!$A:$A,0),MATCH(US!$B41,FRED!$1:$1,0))),(SUM(HY41:IJ41)))),"")</f>
        <v/>
      </c>
      <c r="IL41" s="59" t="str">
        <f>+IFERROR((IF(ISTEXT(IL$5)=FALSE,(INDEX(FRED!$1:$1048576,MATCH(US!IL$5,FRED!$A:$A,0),MATCH(US!$B41,FRED!$1:$1,0))),(SUM(HZ41:IK41)))),"")</f>
        <v/>
      </c>
      <c r="IM41" s="59" t="str">
        <f>+IFERROR((IF(ISTEXT(IM$5)=FALSE,(INDEX(FRED!$1:$1048576,MATCH(US!IM$5,FRED!$A:$A,0),MATCH(US!$B41,FRED!$1:$1,0))),(SUM(IA41:IL41)))),"")</f>
        <v/>
      </c>
      <c r="IN41" s="59" t="str">
        <f>+IFERROR((IF(ISTEXT(IN$5)=FALSE,(INDEX(FRED!$1:$1048576,MATCH(US!IN$5,FRED!$A:$A,0),MATCH(US!$B41,FRED!$1:$1,0))),(SUM(IB41:IM41)))),"")</f>
        <v/>
      </c>
      <c r="IO41" s="59" t="str">
        <f>+IFERROR((IF(ISTEXT(IO$5)=FALSE,(INDEX(FRED!$1:$1048576,MATCH(US!IO$5,FRED!$A:$A,0),MATCH(US!$B41,FRED!$1:$1,0))),(SUM(IC41:IN41)))),"")</f>
        <v/>
      </c>
      <c r="IP41" s="60">
        <f>+IFERROR((IF(ISTEXT(IP$5)=FALSE,(INDEX(FRED!$1:$1048576,MATCH(US!IP$5,FRED!$A:$A,0),MATCH(US!$B41,FRED!$1:$1,0))),(SUM(ID41:IO41)))),"")</f>
        <v>0</v>
      </c>
      <c r="IQ41" s="59" t="str">
        <f>+IFERROR((IF(ISTEXT(IQ$5)=FALSE,(INDEX(FRED!$1:$1048576,MATCH(US!IQ$5,FRED!$A:$A,0),MATCH(US!$B41,FRED!$1:$1,0))),(SUM(IE41:IP41)))),"")</f>
        <v/>
      </c>
      <c r="IR41" s="59" t="str">
        <f>+IFERROR((IF(ISTEXT(IR$5)=FALSE,(INDEX(FRED!$1:$1048576,MATCH(US!IR$5,FRED!$A:$A,0),MATCH(US!$B41,FRED!$1:$1,0))),(SUM(IF41:IQ41)))),"")</f>
        <v/>
      </c>
      <c r="IS41" s="59" t="str">
        <f>+IFERROR((IF(ISTEXT(IS$5)=FALSE,(INDEX(FRED!$1:$1048576,MATCH(US!IS$5,FRED!$A:$A,0),MATCH(US!$B41,FRED!$1:$1,0))),(SUM(IG41:IR41)))),"")</f>
        <v/>
      </c>
      <c r="IT41" s="59" t="str">
        <f>+IFERROR((IF(ISTEXT(IT$5)=FALSE,(INDEX(FRED!$1:$1048576,MATCH(US!IT$5,FRED!$A:$A,0),MATCH(US!$B41,FRED!$1:$1,0))),(SUM(IH41:IS41)))),"")</f>
        <v/>
      </c>
      <c r="IU41" s="59" t="str">
        <f>+IFERROR((IF(ISTEXT(IU$5)=FALSE,(INDEX(FRED!$1:$1048576,MATCH(US!IU$5,FRED!$A:$A,0),MATCH(US!$B41,FRED!$1:$1,0))),(SUM(II41:IT41)))),"")</f>
        <v/>
      </c>
      <c r="IV41" s="59" t="str">
        <f>+IFERROR((IF(ISTEXT(IV$5)=FALSE,(INDEX(FRED!$1:$1048576,MATCH(US!IV$5,FRED!$A:$A,0),MATCH(US!$B41,FRED!$1:$1,0))),(SUM(IJ41:IU41)))),"")</f>
        <v/>
      </c>
      <c r="IW41" s="59" t="str">
        <f>+IFERROR((IF(ISTEXT(IW$5)=FALSE,(INDEX(FRED!$1:$1048576,MATCH(US!IW$5,FRED!$A:$A,0),MATCH(US!$B41,FRED!$1:$1,0))),(SUM(IK41:IV41)))),"")</f>
        <v/>
      </c>
      <c r="IX41" s="59" t="str">
        <f>+IFERROR((IF(ISTEXT(IX$5)=FALSE,(INDEX(FRED!$1:$1048576,MATCH(US!IX$5,FRED!$A:$A,0),MATCH(US!$B41,FRED!$1:$1,0))),(SUM(IL41:IW41)))),"")</f>
        <v/>
      </c>
      <c r="IY41" s="59" t="str">
        <f>+IFERROR((IF(ISTEXT(IY$5)=FALSE,(INDEX(FRED!$1:$1048576,MATCH(US!IY$5,FRED!$A:$A,0),MATCH(US!$B41,FRED!$1:$1,0))),(SUM(IM41:IX41)))),"")</f>
        <v/>
      </c>
      <c r="IZ41" s="59" t="str">
        <f>+IFERROR((IF(ISTEXT(IZ$5)=FALSE,(INDEX(FRED!$1:$1048576,MATCH(US!IZ$5,FRED!$A:$A,0),MATCH(US!$B41,FRED!$1:$1,0))),(SUM(IN41:IY41)))),"")</f>
        <v/>
      </c>
      <c r="JA41" s="59" t="str">
        <f>+IFERROR((IF(ISTEXT(JA$5)=FALSE,(INDEX(FRED!$1:$1048576,MATCH(US!JA$5,FRED!$A:$A,0),MATCH(US!$B41,FRED!$1:$1,0))),(SUM(IO41:IZ41)))),"")</f>
        <v/>
      </c>
      <c r="JB41" s="59" t="str">
        <f>+IFERROR((IF(ISTEXT(JB$5)=FALSE,(INDEX(FRED!$1:$1048576,MATCH(US!JB$5,FRED!$A:$A,0),MATCH(US!$B41,FRED!$1:$1,0))),(SUM(IP41:JA41)))),"")</f>
        <v/>
      </c>
      <c r="JC41" s="60">
        <f>+IFERROR((IF(ISTEXT(JC$5)=FALSE,(INDEX(FRED!$1:$1048576,MATCH(US!JC$5,FRED!$A:$A,0),MATCH(US!$B41,FRED!$1:$1,0))),(SUM(IQ41:JB41)))),"")</f>
        <v>0</v>
      </c>
      <c r="JD41" s="59" t="str">
        <f>+IFERROR((IF(ISTEXT(JD$5)=FALSE,(INDEX(FRED!$1:$1048576,MATCH(US!JD$5,FRED!$A:$A,0),MATCH(US!$B41,FRED!$1:$1,0))),(SUM(IR41:JC41)))),"")</f>
        <v/>
      </c>
      <c r="JE41" s="59" t="str">
        <f>+IFERROR((IF(ISTEXT(JE$5)=FALSE,(INDEX(FRED!$1:$1048576,MATCH(US!JE$5,FRED!$A:$A,0),MATCH(US!$B41,FRED!$1:$1,0))),(SUM(IS41:JD41)))),"")</f>
        <v/>
      </c>
      <c r="JF41" s="59" t="str">
        <f>+IFERROR((IF(ISTEXT(JF$5)=FALSE,(INDEX(FRED!$1:$1048576,MATCH(US!JF$5,FRED!$A:$A,0),MATCH(US!$B41,FRED!$1:$1,0))),(SUM(IT41:JE41)))),"")</f>
        <v/>
      </c>
      <c r="JG41" s="59" t="str">
        <f>+IFERROR((IF(ISTEXT(JG$5)=FALSE,(INDEX(FRED!$1:$1048576,MATCH(US!JG$5,FRED!$A:$A,0),MATCH(US!$B41,FRED!$1:$1,0))),(SUM(IU41:JF41)))),"")</f>
        <v/>
      </c>
      <c r="JH41" s="59" t="str">
        <f>+IFERROR((IF(ISTEXT(JH$5)=FALSE,(INDEX(FRED!$1:$1048576,MATCH(US!JH$5,FRED!$A:$A,0),MATCH(US!$B41,FRED!$1:$1,0))),(SUM(IV41:JG41)))),"")</f>
        <v/>
      </c>
      <c r="JI41" s="59" t="str">
        <f>+IFERROR((IF(ISTEXT(JI$5)=FALSE,(INDEX(FRED!$1:$1048576,MATCH(US!JI$5,FRED!$A:$A,0),MATCH(US!$B41,FRED!$1:$1,0))),(SUM(IW41:JH41)))),"")</f>
        <v/>
      </c>
      <c r="JJ41" s="59" t="str">
        <f>+IFERROR((IF(ISTEXT(JJ$5)=FALSE,(INDEX(FRED!$1:$1048576,MATCH(US!JJ$5,FRED!$A:$A,0),MATCH(US!$B41,FRED!$1:$1,0))),(SUM(IX41:JI41)))),"")</f>
        <v/>
      </c>
      <c r="JK41" s="59" t="str">
        <f>+IFERROR((IF(ISTEXT(JK$5)=FALSE,(INDEX(FRED!$1:$1048576,MATCH(US!JK$5,FRED!$A:$A,0),MATCH(US!$B41,FRED!$1:$1,0))),(SUM(IY41:JJ41)))),"")</f>
        <v/>
      </c>
      <c r="JL41" s="59" t="str">
        <f>+IFERROR((IF(ISTEXT(JL$5)=FALSE,(INDEX(FRED!$1:$1048576,MATCH(US!JL$5,FRED!$A:$A,0),MATCH(US!$B41,FRED!$1:$1,0))),(SUM(IZ41:JK41)))),"")</f>
        <v/>
      </c>
      <c r="JM41" s="59" t="str">
        <f>+IFERROR((IF(ISTEXT(JM$5)=FALSE,(INDEX(FRED!$1:$1048576,MATCH(US!JM$5,FRED!$A:$A,0),MATCH(US!$B41,FRED!$1:$1,0))),(SUM(JA41:JL41)))),"")</f>
        <v/>
      </c>
      <c r="JN41" s="59" t="str">
        <f>+IFERROR((IF(ISTEXT(JN$5)=FALSE,(INDEX(FRED!$1:$1048576,MATCH(US!JN$5,FRED!$A:$A,0),MATCH(US!$B41,FRED!$1:$1,0))),(SUM(JB41:JM41)))),"")</f>
        <v/>
      </c>
      <c r="JO41" s="59" t="str">
        <f>+IFERROR((IF(ISTEXT(JO$5)=FALSE,(INDEX(FRED!$1:$1048576,MATCH(US!JO$5,FRED!$A:$A,0),MATCH(US!$B41,FRED!$1:$1,0))),(SUM(JC41:JN41)))),"")</f>
        <v/>
      </c>
      <c r="JP41" s="60">
        <f>+IFERROR((IF(ISTEXT(JP$5)=FALSE,(INDEX(FRED!$1:$1048576,MATCH(US!JP$5,FRED!$A:$A,0),MATCH(US!$B41,FRED!$1:$1,0))),(SUM(JD41:JO41)))),"")</f>
        <v>0</v>
      </c>
      <c r="JQ41" s="59" t="str">
        <f>+IFERROR((IF(ISTEXT(JQ$5)=FALSE,(INDEX(FRED!$1:$1048576,MATCH(US!JQ$5,FRED!$A:$A,0),MATCH(US!$B41,FRED!$1:$1,0))),(SUM(JE41:JP41)))),"")</f>
        <v/>
      </c>
      <c r="JR41" s="59" t="str">
        <f>+IFERROR((IF(ISTEXT(JR$5)=FALSE,(INDEX(FRED!$1:$1048576,MATCH(US!JR$5,FRED!$A:$A,0),MATCH(US!$B41,FRED!$1:$1,0))),(SUM(JF41:JQ41)))),"")</f>
        <v/>
      </c>
      <c r="JS41" s="59" t="str">
        <f>+IFERROR((IF(ISTEXT(JS$5)=FALSE,(INDEX(FRED!$1:$1048576,MATCH(US!JS$5,FRED!$A:$A,0),MATCH(US!$B41,FRED!$1:$1,0))),(SUM(JG41:JR41)))),"")</f>
        <v/>
      </c>
      <c r="JT41" s="59" t="str">
        <f>+IFERROR((IF(ISTEXT(JT$5)=FALSE,(INDEX(FRED!$1:$1048576,MATCH(US!JT$5,FRED!$A:$A,0),MATCH(US!$B41,FRED!$1:$1,0))),(SUM(JH41:JS41)))),"")</f>
        <v/>
      </c>
      <c r="JU41" s="59" t="str">
        <f>+IFERROR((IF(ISTEXT(JU$5)=FALSE,(INDEX(FRED!$1:$1048576,MATCH(US!JU$5,FRED!$A:$A,0),MATCH(US!$B41,FRED!$1:$1,0))),(SUM(JI41:JT41)))),"")</f>
        <v/>
      </c>
      <c r="JV41" s="59" t="str">
        <f>+IFERROR((IF(ISTEXT(JV$5)=FALSE,(INDEX(FRED!$1:$1048576,MATCH(US!JV$5,FRED!$A:$A,0),MATCH(US!$B41,FRED!$1:$1,0))),(SUM(JJ41:JU41)))),"")</f>
        <v/>
      </c>
      <c r="JW41" s="59" t="str">
        <f>+IFERROR((IF(ISTEXT(JW$5)=FALSE,(INDEX(FRED!$1:$1048576,MATCH(US!JW$5,FRED!$A:$A,0),MATCH(US!$B41,FRED!$1:$1,0))),(SUM(JK41:JV41)))),"")</f>
        <v/>
      </c>
      <c r="JX41" s="59" t="str">
        <f>+IFERROR((IF(ISTEXT(JX$5)=FALSE,(INDEX(FRED!$1:$1048576,MATCH(US!JX$5,FRED!$A:$A,0),MATCH(US!$B41,FRED!$1:$1,0))),(SUM(JL41:JW41)))),"")</f>
        <v/>
      </c>
      <c r="JY41" s="59" t="str">
        <f>+IFERROR((IF(ISTEXT(JY$5)=FALSE,(INDEX(FRED!$1:$1048576,MATCH(US!JY$5,FRED!$A:$A,0),MATCH(US!$B41,FRED!$1:$1,0))),(SUM(JM41:JX41)))),"")</f>
        <v/>
      </c>
      <c r="JZ41" s="59" t="str">
        <f>+IFERROR((IF(ISTEXT(JZ$5)=FALSE,(INDEX(FRED!$1:$1048576,MATCH(US!JZ$5,FRED!$A:$A,0),MATCH(US!$B41,FRED!$1:$1,0))),(SUM(JN41:JY41)))),"")</f>
        <v/>
      </c>
      <c r="KA41" s="59" t="str">
        <f>+IFERROR((IF(ISTEXT(KA$5)=FALSE,(INDEX(FRED!$1:$1048576,MATCH(US!KA$5,FRED!$A:$A,0),MATCH(US!$B41,FRED!$1:$1,0))),(SUM(JO41:JZ41)))),"")</f>
        <v/>
      </c>
      <c r="KB41" s="59" t="str">
        <f>+IFERROR((IF(ISTEXT(KB$5)=FALSE,(INDEX(FRED!$1:$1048576,MATCH(US!KB$5,FRED!$A:$A,0),MATCH(US!$B41,FRED!$1:$1,0))),(SUM(JP41:KA41)))),"")</f>
        <v/>
      </c>
      <c r="KC41" s="60">
        <f>+IFERROR((IF(ISTEXT(KC$5)=FALSE,(INDEX(FRED!$1:$1048576,MATCH(US!KC$5,FRED!$A:$A,0),MATCH(US!$B41,FRED!$1:$1,0))),(SUM(JQ41:KB41)))),"")</f>
        <v>0</v>
      </c>
      <c r="KD41" s="59" t="str">
        <f>+IFERROR((IF(ISTEXT(KD$5)=FALSE,(INDEX(FRED!$1:$1048576,MATCH(US!KD$5,FRED!$A:$A,0),MATCH(US!$B41,FRED!$1:$1,0))),(SUM(JR41:KC41)))),"")</f>
        <v/>
      </c>
      <c r="KE41" s="59" t="str">
        <f>+IFERROR((IF(ISTEXT(KE$5)=FALSE,(INDEX(FRED!$1:$1048576,MATCH(US!KE$5,FRED!$A:$A,0),MATCH(US!$B41,FRED!$1:$1,0))),(SUM(JS41:KD41)))),"")</f>
        <v/>
      </c>
      <c r="KF41" s="59" t="str">
        <f>+IFERROR((IF(ISTEXT(KF$5)=FALSE,(INDEX(FRED!$1:$1048576,MATCH(US!KF$5,FRED!$A:$A,0),MATCH(US!$B41,FRED!$1:$1,0))),(SUM(JT41:KE41)))),"")</f>
        <v/>
      </c>
      <c r="KG41" s="59" t="str">
        <f>+IFERROR((IF(ISTEXT(KG$5)=FALSE,(INDEX(FRED!$1:$1048576,MATCH(US!KG$5,FRED!$A:$A,0),MATCH(US!$B41,FRED!$1:$1,0))),(SUM(JU41:KF41)))),"")</f>
        <v/>
      </c>
      <c r="KH41" s="59" t="str">
        <f>+IFERROR((IF(ISTEXT(KH$5)=FALSE,(INDEX(FRED!$1:$1048576,MATCH(US!KH$5,FRED!$A:$A,0),MATCH(US!$B41,FRED!$1:$1,0))),(SUM(JV41:KG41)))),"")</f>
        <v/>
      </c>
      <c r="KI41" s="59" t="str">
        <f>+IFERROR((IF(ISTEXT(KI$5)=FALSE,(INDEX(FRED!$1:$1048576,MATCH(US!KI$5,FRED!$A:$A,0),MATCH(US!$B41,FRED!$1:$1,0))),(SUM(JW41:KH41)))),"")</f>
        <v/>
      </c>
      <c r="KJ41" s="59" t="str">
        <f>+IFERROR((IF(ISTEXT(KJ$5)=FALSE,(INDEX(FRED!$1:$1048576,MATCH(US!KJ$5,FRED!$A:$A,0),MATCH(US!$B41,FRED!$1:$1,0))),(SUM(JX41:KI41)))),"")</f>
        <v/>
      </c>
      <c r="KK41" s="59" t="str">
        <f>+IFERROR((IF(ISTEXT(KK$5)=FALSE,(INDEX(FRED!$1:$1048576,MATCH(US!KK$5,FRED!$A:$A,0),MATCH(US!$B41,FRED!$1:$1,0))),(SUM(JY41:KJ41)))),"")</f>
        <v/>
      </c>
      <c r="KL41" s="59" t="str">
        <f>+IFERROR((IF(ISTEXT(KL$5)=FALSE,(INDEX(FRED!$1:$1048576,MATCH(US!KL$5,FRED!$A:$A,0),MATCH(US!$B41,FRED!$1:$1,0))),(SUM(JZ41:KK41)))),"")</f>
        <v/>
      </c>
      <c r="KM41" s="59" t="str">
        <f>+IFERROR((IF(ISTEXT(KM$5)=FALSE,(INDEX(FRED!$1:$1048576,MATCH(US!KM$5,FRED!$A:$A,0),MATCH(US!$B41,FRED!$1:$1,0))),(SUM(KA41:KL41)))),"")</f>
        <v/>
      </c>
      <c r="KN41" s="59" t="str">
        <f>+IFERROR((IF(ISTEXT(KN$5)=FALSE,(INDEX(FRED!$1:$1048576,MATCH(US!KN$5,FRED!$A:$A,0),MATCH(US!$B41,FRED!$1:$1,0))),(SUM(KB41:KM41)))),"")</f>
        <v/>
      </c>
      <c r="KO41" s="59" t="str">
        <f>+IFERROR((IF(ISTEXT(KO$5)=FALSE,(INDEX(FRED!$1:$1048576,MATCH(US!KO$5,FRED!$A:$A,0),MATCH(US!$B41,FRED!$1:$1,0))),(SUM(KC41:KN41)))),"")</f>
        <v/>
      </c>
      <c r="KP41" s="60">
        <f>+IFERROR((IF(ISTEXT(KP$5)=FALSE,(INDEX(FRED!$1:$1048576,MATCH(US!KP$5,FRED!$A:$A,0),MATCH(US!$B41,FRED!$1:$1,0))),(SUM(KD41:KO41)))),"")</f>
        <v>0</v>
      </c>
      <c r="KQ41" s="59" t="str">
        <f>+IFERROR((IF(ISTEXT(KQ$5)=FALSE,(INDEX(FRED!$1:$1048576,MATCH(US!KQ$5,FRED!$A:$A,0),MATCH(US!$B41,FRED!$1:$1,0))),(SUM(KE41:KP41)))),"")</f>
        <v/>
      </c>
      <c r="KR41" s="59" t="str">
        <f>+IFERROR((IF(ISTEXT(KR$5)=FALSE,(INDEX(FRED!$1:$1048576,MATCH(US!KR$5,FRED!$A:$A,0),MATCH(US!$B41,FRED!$1:$1,0))),(SUM(KF41:KQ41)))),"")</f>
        <v/>
      </c>
      <c r="KS41" s="59" t="str">
        <f>+IFERROR((IF(ISTEXT(KS$5)=FALSE,(INDEX(FRED!$1:$1048576,MATCH(US!KS$5,FRED!$A:$A,0),MATCH(US!$B41,FRED!$1:$1,0))),(SUM(KG41:KR41)))),"")</f>
        <v/>
      </c>
      <c r="KT41" s="59" t="str">
        <f>+IFERROR((IF(ISTEXT(KT$5)=FALSE,(INDEX(FRED!$1:$1048576,MATCH(US!KT$5,FRED!$A:$A,0),MATCH(US!$B41,FRED!$1:$1,0))),(SUM(KH41:KS41)))),"")</f>
        <v/>
      </c>
      <c r="KU41" s="59" t="str">
        <f>+IFERROR((IF(ISTEXT(KU$5)=FALSE,(INDEX(FRED!$1:$1048576,MATCH(US!KU$5,FRED!$A:$A,0),MATCH(US!$B41,FRED!$1:$1,0))),(SUM(KI41:KT41)))),"")</f>
        <v/>
      </c>
      <c r="KV41" s="59" t="str">
        <f>+IFERROR((IF(ISTEXT(KV$5)=FALSE,(INDEX(FRED!$1:$1048576,MATCH(US!KV$5,FRED!$A:$A,0),MATCH(US!$B41,FRED!$1:$1,0))),(SUM(KJ41:KU41)))),"")</f>
        <v/>
      </c>
      <c r="KW41" s="59" t="str">
        <f>+IFERROR((IF(ISTEXT(KW$5)=FALSE,(INDEX(FRED!$1:$1048576,MATCH(US!KW$5,FRED!$A:$A,0),MATCH(US!$B41,FRED!$1:$1,0))),(SUM(KK41:KV41)))),"")</f>
        <v/>
      </c>
      <c r="KX41" s="59" t="str">
        <f>+IFERROR((IF(ISTEXT(KX$5)=FALSE,(INDEX(FRED!$1:$1048576,MATCH(US!KX$5,FRED!$A:$A,0),MATCH(US!$B41,FRED!$1:$1,0))),(SUM(KL41:KW41)))),"")</f>
        <v/>
      </c>
      <c r="KY41" s="59" t="str">
        <f>+IFERROR((IF(ISTEXT(KY$5)=FALSE,(INDEX(FRED!$1:$1048576,MATCH(US!KY$5,FRED!$A:$A,0),MATCH(US!$B41,FRED!$1:$1,0))),(SUM(KM41:KX41)))),"")</f>
        <v/>
      </c>
      <c r="KZ41" s="59" t="str">
        <f>+IFERROR((IF(ISTEXT(KZ$5)=FALSE,(INDEX(FRED!$1:$1048576,MATCH(US!KZ$5,FRED!$A:$A,0),MATCH(US!$B41,FRED!$1:$1,0))),(SUM(KN41:KY41)))),"")</f>
        <v/>
      </c>
      <c r="LA41" s="59" t="str">
        <f>+IFERROR((IF(ISTEXT(LA$5)=FALSE,(INDEX(FRED!$1:$1048576,MATCH(US!LA$5,FRED!$A:$A,0),MATCH(US!$B41,FRED!$1:$1,0))),(SUM(KO41:KZ41)))),"")</f>
        <v/>
      </c>
      <c r="LB41" s="59" t="str">
        <f>+IFERROR((IF(ISTEXT(LB$5)=FALSE,(INDEX(FRED!$1:$1048576,MATCH(US!LB$5,FRED!$A:$A,0),MATCH(US!$B41,FRED!$1:$1,0))),(SUM(KP41:LA41)))),"")</f>
        <v/>
      </c>
      <c r="LC41" s="60">
        <f>+IFERROR((IF(ISTEXT(LC$5)=FALSE,(INDEX(FRED!$1:$1048576,MATCH(US!LC$5,FRED!$A:$A,0),MATCH(US!$B41,FRED!$1:$1,0))),(SUM(KQ41:LB41)))),"")</f>
        <v>0</v>
      </c>
      <c r="LD41" s="59" t="str">
        <f>+IFERROR((IF(ISTEXT(LD$5)=FALSE,(INDEX(FRED!$1:$1048576,MATCH(US!LD$5,FRED!$A:$A,0),MATCH(US!$B41,FRED!$1:$1,0))),(SUM(KR41:LC41)))),"")</f>
        <v/>
      </c>
      <c r="LE41" s="59" t="str">
        <f>+IFERROR((IF(ISTEXT(LE$5)=FALSE,(INDEX(FRED!$1:$1048576,MATCH(US!LE$5,FRED!$A:$A,0),MATCH(US!$B41,FRED!$1:$1,0))),(SUM(KS41:LD41)))),"")</f>
        <v/>
      </c>
      <c r="LF41" s="59" t="str">
        <f>+IFERROR((IF(ISTEXT(LF$5)=FALSE,(INDEX(FRED!$1:$1048576,MATCH(US!LF$5,FRED!$A:$A,0),MATCH(US!$B41,FRED!$1:$1,0))),(SUM(KT41:LE41)))),"")</f>
        <v/>
      </c>
      <c r="LG41" s="59" t="str">
        <f>+IFERROR((IF(ISTEXT(LG$5)=FALSE,(INDEX(FRED!$1:$1048576,MATCH(US!LG$5,FRED!$A:$A,0),MATCH(US!$B41,FRED!$1:$1,0))),(SUM(KU41:LF41)))),"")</f>
        <v/>
      </c>
      <c r="LH41" s="59" t="str">
        <f>+IFERROR((IF(ISTEXT(LH$5)=FALSE,(INDEX(FRED!$1:$1048576,MATCH(US!LH$5,FRED!$A:$A,0),MATCH(US!$B41,FRED!$1:$1,0))),(SUM(KV41:LG41)))),"")</f>
        <v/>
      </c>
      <c r="LI41" s="59" t="str">
        <f>+IFERROR((IF(ISTEXT(LI$5)=FALSE,(INDEX(FRED!$1:$1048576,MATCH(US!LI$5,FRED!$A:$A,0),MATCH(US!$B41,FRED!$1:$1,0))),(SUM(KW41:LH41)))),"")</f>
        <v/>
      </c>
      <c r="LJ41" s="59" t="str">
        <f>+IFERROR((IF(ISTEXT(LJ$5)=FALSE,(INDEX(FRED!$1:$1048576,MATCH(US!LJ$5,FRED!$A:$A,0),MATCH(US!$B41,FRED!$1:$1,0))),(SUM(KX41:LI41)))),"")</f>
        <v/>
      </c>
      <c r="LK41" s="59" t="str">
        <f>+IFERROR((IF(ISTEXT(LK$5)=FALSE,(INDEX(FRED!$1:$1048576,MATCH(US!LK$5,FRED!$A:$A,0),MATCH(US!$B41,FRED!$1:$1,0))),(SUM(KY41:LJ41)))),"")</f>
        <v/>
      </c>
      <c r="LL41" s="59" t="str">
        <f>+IFERROR((IF(ISTEXT(LL$5)=FALSE,(INDEX(FRED!$1:$1048576,MATCH(US!LL$5,FRED!$A:$A,0),MATCH(US!$B41,FRED!$1:$1,0))),(SUM(KZ41:LK41)))),"")</f>
        <v/>
      </c>
      <c r="LM41" s="59" t="str">
        <f>+IFERROR((IF(ISTEXT(LM$5)=FALSE,(INDEX(FRED!$1:$1048576,MATCH(US!LM$5,FRED!$A:$A,0),MATCH(US!$B41,FRED!$1:$1,0))),(SUM(LA41:LL41)))),"")</f>
        <v/>
      </c>
      <c r="LN41" s="59" t="str">
        <f>+IFERROR((IF(ISTEXT(LN$5)=FALSE,(INDEX(FRED!$1:$1048576,MATCH(US!LN$5,FRED!$A:$A,0),MATCH(US!$B41,FRED!$1:$1,0))),(SUM(LB41:LM41)))),"")</f>
        <v/>
      </c>
      <c r="LO41" s="59" t="str">
        <f>+IFERROR((IF(ISTEXT(LO$5)=FALSE,(INDEX(FRED!$1:$1048576,MATCH(US!LO$5,FRED!$A:$A,0),MATCH(US!$B41,FRED!$1:$1,0))),(SUM(LC41:LN41)))),"")</f>
        <v/>
      </c>
      <c r="LP41" s="60">
        <f>+IFERROR((IF(ISTEXT(LP$5)=FALSE,(INDEX(FRED!$1:$1048576,MATCH(US!LP$5,FRED!$A:$A,0),MATCH(US!$B41,FRED!$1:$1,0))),(SUM(LD41:LO41)))),"")</f>
        <v>0</v>
      </c>
      <c r="LQ41" s="59" t="str">
        <f>+IFERROR((IF(ISTEXT(LQ$5)=FALSE,(INDEX(FRED!$1:$1048576,MATCH(US!LQ$5,FRED!$A:$A,0),MATCH(US!$B41,FRED!$1:$1,0))),(SUM(LE41:LP41)))),"")</f>
        <v/>
      </c>
      <c r="LR41" s="59" t="str">
        <f>+IFERROR((IF(ISTEXT(LR$5)=FALSE,(INDEX(FRED!$1:$1048576,MATCH(US!LR$5,FRED!$A:$A,0),MATCH(US!$B41,FRED!$1:$1,0))),(SUM(LF41:LQ41)))),"")</f>
        <v/>
      </c>
      <c r="LS41" s="59" t="str">
        <f>+IFERROR((IF(ISTEXT(LS$5)=FALSE,(INDEX(FRED!$1:$1048576,MATCH(US!LS$5,FRED!$A:$A,0),MATCH(US!$B41,FRED!$1:$1,0))),(SUM(LG41:LR41)))),"")</f>
        <v/>
      </c>
      <c r="LT41" s="59" t="str">
        <f>+IFERROR((IF(ISTEXT(LT$5)=FALSE,(INDEX(FRED!$1:$1048576,MATCH(US!LT$5,FRED!$A:$A,0),MATCH(US!$B41,FRED!$1:$1,0))),(SUM(LH41:LS41)))),"")</f>
        <v/>
      </c>
      <c r="LU41" s="59" t="str">
        <f>+IFERROR((IF(ISTEXT(LU$5)=FALSE,(INDEX(FRED!$1:$1048576,MATCH(US!LU$5,FRED!$A:$A,0),MATCH(US!$B41,FRED!$1:$1,0))),(SUM(LI41:LT41)))),"")</f>
        <v/>
      </c>
      <c r="LV41" s="59" t="str">
        <f>+IFERROR((IF(ISTEXT(LV$5)=FALSE,(INDEX(FRED!$1:$1048576,MATCH(US!LV$5,FRED!$A:$A,0),MATCH(US!$B41,FRED!$1:$1,0))),(SUM(LJ41:LU41)))),"")</f>
        <v/>
      </c>
      <c r="LW41" s="59" t="str">
        <f>+IFERROR((IF(ISTEXT(LW$5)=FALSE,(INDEX(FRED!$1:$1048576,MATCH(US!LW$5,FRED!$A:$A,0),MATCH(US!$B41,FRED!$1:$1,0))),(SUM(LK41:LV41)))),"")</f>
        <v/>
      </c>
      <c r="LX41" s="59" t="str">
        <f>+IFERROR((IF(ISTEXT(LX$5)=FALSE,(INDEX(FRED!$1:$1048576,MATCH(US!LX$5,FRED!$A:$A,0),MATCH(US!$B41,FRED!$1:$1,0))),(SUM(LL41:LW41)))),"")</f>
        <v/>
      </c>
      <c r="LY41" s="59" t="str">
        <f>+IFERROR((IF(ISTEXT(LY$5)=FALSE,(INDEX(FRED!$1:$1048576,MATCH(US!LY$5,FRED!$A:$A,0),MATCH(US!$B41,FRED!$1:$1,0))),(SUM(LM41:LX41)))),"")</f>
        <v/>
      </c>
      <c r="LZ41" s="59" t="str">
        <f>+IFERROR((IF(ISTEXT(LZ$5)=FALSE,(INDEX(FRED!$1:$1048576,MATCH(US!LZ$5,FRED!$A:$A,0),MATCH(US!$B41,FRED!$1:$1,0))),(SUM(LN41:LY41)))),"")</f>
        <v/>
      </c>
      <c r="MA41" s="59" t="str">
        <f>+IFERROR((IF(ISTEXT(MA$5)=FALSE,(INDEX(FRED!$1:$1048576,MATCH(US!MA$5,FRED!$A:$A,0),MATCH(US!$B41,FRED!$1:$1,0))),(SUM(LO41:LZ41)))),"")</f>
        <v/>
      </c>
      <c r="MB41" s="59" t="str">
        <f>+IFERROR((IF(ISTEXT(MB$5)=FALSE,(INDEX(FRED!$1:$1048576,MATCH(US!MB$5,FRED!$A:$A,0),MATCH(US!$B41,FRED!$1:$1,0))),(SUM(LP41:MA41)))),"")</f>
        <v/>
      </c>
      <c r="MC41" s="60">
        <f>+IFERROR((IF(ISTEXT(MC$5)=FALSE,(INDEX(FRED!$1:$1048576,MATCH(US!MC$5,FRED!$A:$A,0),MATCH(US!$B41,FRED!$1:$1,0))),(SUM(LQ41:MB41)))),"")</f>
        <v>0</v>
      </c>
      <c r="MD41" s="59" t="str">
        <f>+IFERROR((IF(ISTEXT(MD$5)=FALSE,(INDEX(FRED!$1:$1048576,MATCH(US!MD$5,FRED!$A:$A,0),MATCH(US!$B41,FRED!$1:$1,0))),(SUM(LR41:MC41)))),"")</f>
        <v/>
      </c>
      <c r="ME41" s="59" t="str">
        <f>+IFERROR((IF(ISTEXT(ME$5)=FALSE,(INDEX(FRED!$1:$1048576,MATCH(US!ME$5,FRED!$A:$A,0),MATCH(US!$B41,FRED!$1:$1,0))),(SUM(LS41:MD41)))),"")</f>
        <v/>
      </c>
      <c r="MF41" s="59" t="str">
        <f>+IFERROR((IF(ISTEXT(MF$5)=FALSE,(INDEX(FRED!$1:$1048576,MATCH(US!MF$5,FRED!$A:$A,0),MATCH(US!$B41,FRED!$1:$1,0))),(SUM(LT41:ME41)))),"")</f>
        <v/>
      </c>
      <c r="MG41" s="59" t="str">
        <f>+IFERROR((IF(ISTEXT(MG$5)=FALSE,(INDEX(FRED!$1:$1048576,MATCH(US!MG$5,FRED!$A:$A,0),MATCH(US!$B41,FRED!$1:$1,0))),(SUM(LU41:MF41)))),"")</f>
        <v/>
      </c>
      <c r="MH41" s="59" t="str">
        <f>+IFERROR((IF(ISTEXT(MH$5)=FALSE,(INDEX(FRED!$1:$1048576,MATCH(US!MH$5,FRED!$A:$A,0),MATCH(US!$B41,FRED!$1:$1,0))),(SUM(LV41:MG41)))),"")</f>
        <v/>
      </c>
      <c r="MI41" s="59" t="str">
        <f>+IFERROR((IF(ISTEXT(MI$5)=FALSE,(INDEX(FRED!$1:$1048576,MATCH(US!MI$5,FRED!$A:$A,0),MATCH(US!$B41,FRED!$1:$1,0))),(SUM(LW41:MH41)))),"")</f>
        <v/>
      </c>
      <c r="MJ41" s="59" t="str">
        <f>+IFERROR((IF(ISTEXT(MJ$5)=FALSE,(INDEX(FRED!$1:$1048576,MATCH(US!MJ$5,FRED!$A:$A,0),MATCH(US!$B41,FRED!$1:$1,0))),(SUM(LX41:MI41)))),"")</f>
        <v/>
      </c>
      <c r="MK41" s="59" t="str">
        <f>+IFERROR((IF(ISTEXT(MK$5)=FALSE,(INDEX(FRED!$1:$1048576,MATCH(US!MK$5,FRED!$A:$A,0),MATCH(US!$B41,FRED!$1:$1,0))),(SUM(LY41:MJ41)))),"")</f>
        <v/>
      </c>
      <c r="ML41" s="59" t="str">
        <f>+IFERROR((IF(ISTEXT(ML$5)=FALSE,(INDEX(FRED!$1:$1048576,MATCH(US!ML$5,FRED!$A:$A,0),MATCH(US!$B41,FRED!$1:$1,0))),(SUM(LZ41:MK41)))),"")</f>
        <v/>
      </c>
      <c r="MM41" s="59" t="str">
        <f>+IFERROR((IF(ISTEXT(MM$5)=FALSE,(INDEX(FRED!$1:$1048576,MATCH(US!MM$5,FRED!$A:$A,0),MATCH(US!$B41,FRED!$1:$1,0))),(SUM(MA41:ML41)))),"")</f>
        <v/>
      </c>
      <c r="MN41" s="59" t="str">
        <f>+IFERROR((IF(ISTEXT(MN$5)=FALSE,(INDEX(FRED!$1:$1048576,MATCH(US!MN$5,FRED!$A:$A,0),MATCH(US!$B41,FRED!$1:$1,0))),(SUM(MB41:MM41)))),"")</f>
        <v/>
      </c>
      <c r="MO41" s="59" t="str">
        <f>+IFERROR((IF(ISTEXT(MO$5)=FALSE,(INDEX(FRED!$1:$1048576,MATCH(US!MO$5,FRED!$A:$A,0),MATCH(US!$B41,FRED!$1:$1,0))),(SUM(MC41:MN41)))),"")</f>
        <v/>
      </c>
      <c r="MP41" s="60">
        <f>+IFERROR((IF(ISTEXT(MP$5)=FALSE,(INDEX(FRED!$1:$1048576,MATCH(US!MP$5,FRED!$A:$A,0),MATCH(US!$B41,FRED!$1:$1,0))),(SUM(MD41:MO41)))),"")</f>
        <v>0</v>
      </c>
    </row>
    <row r="42" spans="1:354" s="117" customFormat="1" ht="15.95" hidden="1" customHeight="1" outlineLevel="2">
      <c r="A42" s="159"/>
      <c r="B42" s="192" t="s">
        <v>615</v>
      </c>
      <c r="C42" s="216" t="s">
        <v>616</v>
      </c>
      <c r="D42" s="59">
        <f>+IFERROR((IF(ISTEXT(D$5)=FALSE,(INDEX(FRED!$1:$1048576,MATCH(US!D$5,FRED!$A:$A,0),MATCH(US!$B42,FRED!$1:$1,0))),(SUM(#REF!)))),"")</f>
        <v>0</v>
      </c>
      <c r="E42" s="59">
        <f>+IFERROR((IF(ISTEXT(E$5)=FALSE,(INDEX(FRED!$1:$1048576,MATCH(US!E$5,FRED!$A:$A,0),MATCH(US!$B42,FRED!$1:$1,0))),(SUM(#REF!)))),"")</f>
        <v>0</v>
      </c>
      <c r="F42" s="59">
        <f>+IFERROR((IF(ISTEXT(F$5)=FALSE,(INDEX(FRED!$1:$1048576,MATCH(US!F$5,FRED!$A:$A,0),MATCH(US!$B42,FRED!$1:$1,0))),(SUM(#REF!)))),"")</f>
        <v>0</v>
      </c>
      <c r="G42" s="59">
        <f>+IFERROR((IF(ISTEXT(G$5)=FALSE,(INDEX(FRED!$1:$1048576,MATCH(US!G$5,FRED!$A:$A,0),MATCH(US!$B42,FRED!$1:$1,0))),(SUM(#REF!)))),"")</f>
        <v>0</v>
      </c>
      <c r="H42" s="59">
        <f>+IFERROR((IF(ISTEXT(H$5)=FALSE,(INDEX(FRED!$1:$1048576,MATCH(US!H$5,FRED!$A:$A,0),MATCH(US!$B42,FRED!$1:$1,0))),(SUM(#REF!)))),"")</f>
        <v>0</v>
      </c>
      <c r="I42" s="59">
        <f>+IFERROR((IF(ISTEXT(I$5)=FALSE,(INDEX(FRED!$1:$1048576,MATCH(US!I$5,FRED!$A:$A,0),MATCH(US!$B42,FRED!$1:$1,0))),(SUM(#REF!)))),"")</f>
        <v>0</v>
      </c>
      <c r="J42" s="59">
        <f>+IFERROR((IF(ISTEXT(J$5)=FALSE,(INDEX(FRED!$1:$1048576,MATCH(US!J$5,FRED!$A:$A,0),MATCH(US!$B42,FRED!$1:$1,0))),(SUM(#REF!)))),"")</f>
        <v>0</v>
      </c>
      <c r="K42" s="59">
        <f>+IFERROR((IF(ISTEXT(K$5)=FALSE,(INDEX(FRED!$1:$1048576,MATCH(US!K$5,FRED!$A:$A,0),MATCH(US!$B42,FRED!$1:$1,0))),(SUM(#REF!)))),"")</f>
        <v>0</v>
      </c>
      <c r="L42" s="59">
        <f>+IFERROR((IF(ISTEXT(L$5)=FALSE,(INDEX(FRED!$1:$1048576,MATCH(US!L$5,FRED!$A:$A,0),MATCH(US!$B42,FRED!$1:$1,0))),(SUM(#REF!)))),"")</f>
        <v>0</v>
      </c>
      <c r="M42" s="59">
        <f>+IFERROR((IF(ISTEXT(M$5)=FALSE,(INDEX(FRED!$1:$1048576,MATCH(US!M$5,FRED!$A:$A,0),MATCH(US!$B42,FRED!$1:$1,0))),(SUM(A42:L42)))),"")</f>
        <v>0</v>
      </c>
      <c r="N42" s="59">
        <f>+IFERROR((IF(ISTEXT(N$5)=FALSE,(INDEX(FRED!$1:$1048576,MATCH(US!N$5,FRED!$A:$A,0),MATCH(US!$B42,FRED!$1:$1,0))),(SUM(B42:M42)))),"")</f>
        <v>0</v>
      </c>
      <c r="O42" s="59">
        <f>+IFERROR((IF(ISTEXT(O$5)=FALSE,(INDEX(FRED!$1:$1048576,MATCH(US!O$5,FRED!$A:$A,0),MATCH(US!$B42,FRED!$1:$1,0))),(SUM(C42:N42)))),"")</f>
        <v>0</v>
      </c>
      <c r="P42" s="60">
        <f>+IFERROR((IF(ISTEXT(P$5)=FALSE,(INDEX(FRED!$1:$1048576,MATCH(US!P$5,FRED!$A:$A,0),MATCH(US!$B42,FRED!$1:$1,0))),(SUM(D42:O42)))),"")</f>
        <v>0</v>
      </c>
      <c r="Q42" s="59">
        <f>+IFERROR((IF(ISTEXT(Q$5)=FALSE,(INDEX(FRED!$1:$1048576,MATCH(US!Q$5,FRED!$A:$A,0),MATCH(US!$B42,FRED!$1:$1,0))),(SUM(E42:P42)))),"")</f>
        <v>0</v>
      </c>
      <c r="R42" s="59">
        <f>+IFERROR((IF(ISTEXT(R$5)=FALSE,(INDEX(FRED!$1:$1048576,MATCH(US!R$5,FRED!$A:$A,0),MATCH(US!$B42,FRED!$1:$1,0))),(SUM(F42:Q42)))),"")</f>
        <v>0</v>
      </c>
      <c r="S42" s="59">
        <f>+IFERROR((IF(ISTEXT(S$5)=FALSE,(INDEX(FRED!$1:$1048576,MATCH(US!S$5,FRED!$A:$A,0),MATCH(US!$B42,FRED!$1:$1,0))),(SUM(G42:R42)))),"")</f>
        <v>0</v>
      </c>
      <c r="T42" s="59">
        <f>+IFERROR((IF(ISTEXT(T$5)=FALSE,(INDEX(FRED!$1:$1048576,MATCH(US!T$5,FRED!$A:$A,0),MATCH(US!$B42,FRED!$1:$1,0))),(SUM(H42:S42)))),"")</f>
        <v>0</v>
      </c>
      <c r="U42" s="59">
        <f>+IFERROR((IF(ISTEXT(U$5)=FALSE,(INDEX(FRED!$1:$1048576,MATCH(US!U$5,FRED!$A:$A,0),MATCH(US!$B42,FRED!$1:$1,0))),(SUM(I42:T42)))),"")</f>
        <v>0</v>
      </c>
      <c r="V42" s="59">
        <f>+IFERROR((IF(ISTEXT(V$5)=FALSE,(INDEX(FRED!$1:$1048576,MATCH(US!V$5,FRED!$A:$A,0),MATCH(US!$B42,FRED!$1:$1,0))),(SUM(J42:U42)))),"")</f>
        <v>0</v>
      </c>
      <c r="W42" s="59">
        <f>+IFERROR((IF(ISTEXT(W$5)=FALSE,(INDEX(FRED!$1:$1048576,MATCH(US!W$5,FRED!$A:$A,0),MATCH(US!$B42,FRED!$1:$1,0))),(SUM(K42:V42)))),"")</f>
        <v>0</v>
      </c>
      <c r="X42" s="59">
        <f>+IFERROR((IF(ISTEXT(X$5)=FALSE,(INDEX(FRED!$1:$1048576,MATCH(US!X$5,FRED!$A:$A,0),MATCH(US!$B42,FRED!$1:$1,0))),(SUM(L42:W42)))),"")</f>
        <v>0</v>
      </c>
      <c r="Y42" s="59">
        <f>+IFERROR((IF(ISTEXT(Y$5)=FALSE,(INDEX(FRED!$1:$1048576,MATCH(US!Y$5,FRED!$A:$A,0),MATCH(US!$B42,FRED!$1:$1,0))),(SUM(M42:X42)))),"")</f>
        <v>0</v>
      </c>
      <c r="Z42" s="59">
        <f>+IFERROR((IF(ISTEXT(Z$5)=FALSE,(INDEX(FRED!$1:$1048576,MATCH(US!Z$5,FRED!$A:$A,0),MATCH(US!$B42,FRED!$1:$1,0))),(SUM(N42:Y42)))),"")</f>
        <v>0</v>
      </c>
      <c r="AA42" s="59">
        <f>+IFERROR((IF(ISTEXT(AA$5)=FALSE,(INDEX(FRED!$1:$1048576,MATCH(US!AA$5,FRED!$A:$A,0),MATCH(US!$B42,FRED!$1:$1,0))),(SUM(O42:Z42)))),"")</f>
        <v>0</v>
      </c>
      <c r="AB42" s="59">
        <f>+IFERROR((IF(ISTEXT(AB$5)=FALSE,(INDEX(FRED!$1:$1048576,MATCH(US!AB$5,FRED!$A:$A,0),MATCH(US!$B42,FRED!$1:$1,0))),(SUM(P42:AA42)))),"")</f>
        <v>0</v>
      </c>
      <c r="AC42" s="60">
        <f>+IFERROR((IF(ISTEXT(AC$5)=FALSE,(INDEX(FRED!$1:$1048576,MATCH(US!AC$5,FRED!$A:$A,0),MATCH(US!$B42,FRED!$1:$1,0))),(SUM(Q42:AB42)))),"")</f>
        <v>0</v>
      </c>
      <c r="AD42" s="59">
        <f>+IFERROR((IF(ISTEXT(AD$5)=FALSE,(INDEX(FRED!$1:$1048576,MATCH(US!AD$5,FRED!$A:$A,0),MATCH(US!$B42,FRED!$1:$1,0))),(SUM(R42:AC42)))),"")</f>
        <v>10044</v>
      </c>
      <c r="AE42" s="59">
        <f>+IFERROR((IF(ISTEXT(AE$5)=FALSE,(INDEX(FRED!$1:$1048576,MATCH(US!AE$5,FRED!$A:$A,0),MATCH(US!$B42,FRED!$1:$1,0))),(SUM(S42:AD42)))),"")</f>
        <v>10392</v>
      </c>
      <c r="AF42" s="59">
        <f>+IFERROR((IF(ISTEXT(AF$5)=FALSE,(INDEX(FRED!$1:$1048576,MATCH(US!AF$5,FRED!$A:$A,0),MATCH(US!$B42,FRED!$1:$1,0))),(SUM(T42:AE42)))),"")</f>
        <v>10516</v>
      </c>
      <c r="AG42" s="59">
        <f>+IFERROR((IF(ISTEXT(AG$5)=FALSE,(INDEX(FRED!$1:$1048576,MATCH(US!AG$5,FRED!$A:$A,0),MATCH(US!$B42,FRED!$1:$1,0))),(SUM(U42:AF42)))),"")</f>
        <v>9628</v>
      </c>
      <c r="AH42" s="59">
        <f>+IFERROR((IF(ISTEXT(AH$5)=FALSE,(INDEX(FRED!$1:$1048576,MATCH(US!AH$5,FRED!$A:$A,0),MATCH(US!$B42,FRED!$1:$1,0))),(SUM(V42:AG42)))),"")</f>
        <v>9437</v>
      </c>
      <c r="AI42" s="59">
        <f>+IFERROR((IF(ISTEXT(AI$5)=FALSE,(INDEX(FRED!$1:$1048576,MATCH(US!AI$5,FRED!$A:$A,0),MATCH(US!$B42,FRED!$1:$1,0))),(SUM(W42:AH42)))),"")</f>
        <v>9465</v>
      </c>
      <c r="AJ42" s="59">
        <f>+IFERROR((IF(ISTEXT(AJ$5)=FALSE,(INDEX(FRED!$1:$1048576,MATCH(US!AJ$5,FRED!$A:$A,0),MATCH(US!$B42,FRED!$1:$1,0))),(SUM(X42:AI42)))),"")</f>
        <v>9367</v>
      </c>
      <c r="AK42" s="59">
        <f>+IFERROR((IF(ISTEXT(AK$5)=FALSE,(INDEX(FRED!$1:$1048576,MATCH(US!AK$5,FRED!$A:$A,0),MATCH(US!$B42,FRED!$1:$1,0))),(SUM(Y42:AJ42)))),"")</f>
        <v>9570</v>
      </c>
      <c r="AL42" s="59">
        <f>+IFERROR((IF(ISTEXT(AL$5)=FALSE,(INDEX(FRED!$1:$1048576,MATCH(US!AL$5,FRED!$A:$A,0),MATCH(US!$B42,FRED!$1:$1,0))),(SUM(Z42:AK42)))),"")</f>
        <v>10649</v>
      </c>
      <c r="AM42" s="59">
        <f>+IFERROR((IF(ISTEXT(AM$5)=FALSE,(INDEX(FRED!$1:$1048576,MATCH(US!AM$5,FRED!$A:$A,0),MATCH(US!$B42,FRED!$1:$1,0))),(SUM(AA42:AL42)))),"")</f>
        <v>9760</v>
      </c>
      <c r="AN42" s="59">
        <f>+IFERROR((IF(ISTEXT(AN$5)=FALSE,(INDEX(FRED!$1:$1048576,MATCH(US!AN$5,FRED!$A:$A,0),MATCH(US!$B42,FRED!$1:$1,0))),(SUM(AB42:AM42)))),"")</f>
        <v>9756</v>
      </c>
      <c r="AO42" s="59">
        <f>+IFERROR((IF(ISTEXT(AO$5)=FALSE,(INDEX(FRED!$1:$1048576,MATCH(US!AO$5,FRED!$A:$A,0),MATCH(US!$B42,FRED!$1:$1,0))),(SUM(AC42:AN42)))),"")</f>
        <v>9844</v>
      </c>
      <c r="AP42" s="60">
        <f>+IFERROR((IF(ISTEXT(AP$5)=FALSE,(INDEX(FRED!$1:$1048576,MATCH(US!AP$5,FRED!$A:$A,0),MATCH(US!$B42,FRED!$1:$1,0))),(SUM(AD42:AO42)))),"")</f>
        <v>118428</v>
      </c>
      <c r="AQ42" s="59">
        <f>+IFERROR((IF(ISTEXT(AQ$5)=FALSE,(INDEX(FRED!$1:$1048576,MATCH(US!AQ$5,FRED!$A:$A,0),MATCH(US!$B42,FRED!$1:$1,0))),(SUM(AE42:AP42)))),"")</f>
        <v>9844</v>
      </c>
      <c r="AR42" s="59">
        <f>+IFERROR((IF(ISTEXT(AR$5)=FALSE,(INDEX(FRED!$1:$1048576,MATCH(US!AR$5,FRED!$A:$A,0),MATCH(US!$B42,FRED!$1:$1,0))),(SUM(AF42:AQ42)))),"")</f>
        <v>9367</v>
      </c>
      <c r="AS42" s="59">
        <f>+IFERROR((IF(ISTEXT(AS$5)=FALSE,(INDEX(FRED!$1:$1048576,MATCH(US!AS$5,FRED!$A:$A,0),MATCH(US!$B42,FRED!$1:$1,0))),(SUM(AG42:AR42)))),"")</f>
        <v>9121</v>
      </c>
      <c r="AT42" s="59">
        <f>+IFERROR((IF(ISTEXT(AT$5)=FALSE,(INDEX(FRED!$1:$1048576,MATCH(US!AT$5,FRED!$A:$A,0),MATCH(US!$B42,FRED!$1:$1,0))),(SUM(AH42:AS42)))),"")</f>
        <v>9521</v>
      </c>
      <c r="AU42" s="59">
        <f>+IFERROR((IF(ISTEXT(AU$5)=FALSE,(INDEX(FRED!$1:$1048576,MATCH(US!AU$5,FRED!$A:$A,0),MATCH(US!$B42,FRED!$1:$1,0))),(SUM(AI42:AT42)))),"")</f>
        <v>10209</v>
      </c>
      <c r="AV42" s="59">
        <f>+IFERROR((IF(ISTEXT(AV$5)=FALSE,(INDEX(FRED!$1:$1048576,MATCH(US!AV$5,FRED!$A:$A,0),MATCH(US!$B42,FRED!$1:$1,0))),(SUM(AJ42:AU42)))),"")</f>
        <v>9321</v>
      </c>
      <c r="AW42" s="59">
        <f>+IFERROR((IF(ISTEXT(AW$5)=FALSE,(INDEX(FRED!$1:$1048576,MATCH(US!AW$5,FRED!$A:$A,0),MATCH(US!$B42,FRED!$1:$1,0))),(SUM(AK42:AV42)))),"")</f>
        <v>8820</v>
      </c>
      <c r="AX42" s="59">
        <f>+IFERROR((IF(ISTEXT(AX$5)=FALSE,(INDEX(FRED!$1:$1048576,MATCH(US!AX$5,FRED!$A:$A,0),MATCH(US!$B42,FRED!$1:$1,0))),(SUM(AL42:AW42)))),"")</f>
        <v>8602</v>
      </c>
      <c r="AY42" s="59">
        <f>+IFERROR((IF(ISTEXT(AY$5)=FALSE,(INDEX(FRED!$1:$1048576,MATCH(US!AY$5,FRED!$A:$A,0),MATCH(US!$B42,FRED!$1:$1,0))),(SUM(AM42:AX42)))),"")</f>
        <v>8472</v>
      </c>
      <c r="AZ42" s="59">
        <f>+IFERROR((IF(ISTEXT(AZ$5)=FALSE,(INDEX(FRED!$1:$1048576,MATCH(US!AZ$5,FRED!$A:$A,0),MATCH(US!$B42,FRED!$1:$1,0))),(SUM(AN42:AY42)))),"")</f>
        <v>8697</v>
      </c>
      <c r="BA42" s="59">
        <f>+IFERROR((IF(ISTEXT(BA$5)=FALSE,(INDEX(FRED!$1:$1048576,MATCH(US!BA$5,FRED!$A:$A,0),MATCH(US!$B42,FRED!$1:$1,0))),(SUM(AO42:AZ42)))),"")</f>
        <v>8488</v>
      </c>
      <c r="BB42" s="59">
        <f>+IFERROR((IF(ISTEXT(BB$5)=FALSE,(INDEX(FRED!$1:$1048576,MATCH(US!BB$5,FRED!$A:$A,0),MATCH(US!$B42,FRED!$1:$1,0))),(SUM(AP42:BA42)))),"")</f>
        <v>8267</v>
      </c>
      <c r="BC42" s="60">
        <f>+IFERROR((IF(ISTEXT(BC$5)=FALSE,(INDEX(FRED!$1:$1048576,MATCH(US!BC$5,FRED!$A:$A,0),MATCH(US!$B42,FRED!$1:$1,0))),(SUM(AQ42:BB42)))),"")</f>
        <v>108729</v>
      </c>
      <c r="BD42" s="59">
        <f>+IFERROR((IF(ISTEXT(BD$5)=FALSE,(INDEX(FRED!$1:$1048576,MATCH(US!BD$5,FRED!$A:$A,0),MATCH(US!$B42,FRED!$1:$1,0))),(SUM(AR42:BC42)))),"")</f>
        <v>9353</v>
      </c>
      <c r="BE42" s="59">
        <f>+IFERROR((IF(ISTEXT(BE$5)=FALSE,(INDEX(FRED!$1:$1048576,MATCH(US!BE$5,FRED!$A:$A,0),MATCH(US!$B42,FRED!$1:$1,0))),(SUM(AS42:BD42)))),"")</f>
        <v>8420</v>
      </c>
      <c r="BF42" s="59">
        <f>+IFERROR((IF(ISTEXT(BF$5)=FALSE,(INDEX(FRED!$1:$1048576,MATCH(US!BF$5,FRED!$A:$A,0),MATCH(US!$B42,FRED!$1:$1,0))),(SUM(AT42:BE42)))),"")</f>
        <v>8552</v>
      </c>
      <c r="BG42" s="59">
        <f>+IFERROR((IF(ISTEXT(BG$5)=FALSE,(INDEX(FRED!$1:$1048576,MATCH(US!BG$5,FRED!$A:$A,0),MATCH(US!$B42,FRED!$1:$1,0))),(SUM(AU42:BF42)))),"")</f>
        <v>8565</v>
      </c>
      <c r="BH42" s="59">
        <f>+IFERROR((IF(ISTEXT(BH$5)=FALSE,(INDEX(FRED!$1:$1048576,MATCH(US!BH$5,FRED!$A:$A,0),MATCH(US!$B42,FRED!$1:$1,0))),(SUM(AV42:BG42)))),"")</f>
        <v>8480</v>
      </c>
      <c r="BI42" s="59">
        <f>+IFERROR((IF(ISTEXT(BI$5)=FALSE,(INDEX(FRED!$1:$1048576,MATCH(US!BI$5,FRED!$A:$A,0),MATCH(US!$B42,FRED!$1:$1,0))),(SUM(AW42:BH42)))),"")</f>
        <v>8383</v>
      </c>
      <c r="BJ42" s="59">
        <f>+IFERROR((IF(ISTEXT(BJ$5)=FALSE,(INDEX(FRED!$1:$1048576,MATCH(US!BJ$5,FRED!$A:$A,0),MATCH(US!$B42,FRED!$1:$1,0))),(SUM(AX42:BI42)))),"")</f>
        <v>8292</v>
      </c>
      <c r="BK42" s="59">
        <f>+IFERROR((IF(ISTEXT(BK$5)=FALSE,(INDEX(FRED!$1:$1048576,MATCH(US!BK$5,FRED!$A:$A,0),MATCH(US!$B42,FRED!$1:$1,0))),(SUM(AY42:BJ42)))),"")</f>
        <v>8149</v>
      </c>
      <c r="BL42" s="59">
        <f>+IFERROR((IF(ISTEXT(BL$5)=FALSE,(INDEX(FRED!$1:$1048576,MATCH(US!BL$5,FRED!$A:$A,0),MATCH(US!$B42,FRED!$1:$1,0))),(SUM(AZ42:BK42)))),"")</f>
        <v>8109</v>
      </c>
      <c r="BM42" s="59">
        <f>+IFERROR((IF(ISTEXT(BM$5)=FALSE,(INDEX(FRED!$1:$1048576,MATCH(US!BM$5,FRED!$A:$A,0),MATCH(US!$B42,FRED!$1:$1,0))),(SUM(BA42:BL42)))),"")</f>
        <v>7705</v>
      </c>
      <c r="BN42" s="59">
        <f>+IFERROR((IF(ISTEXT(BN$5)=FALSE,(INDEX(FRED!$1:$1048576,MATCH(US!BN$5,FRED!$A:$A,0),MATCH(US!$B42,FRED!$1:$1,0))),(SUM(BB42:BM42)))),"")</f>
        <v>7573</v>
      </c>
      <c r="BO42" s="59">
        <f>+IFERROR((IF(ISTEXT(BO$5)=FALSE,(INDEX(FRED!$1:$1048576,MATCH(US!BO$5,FRED!$A:$A,0),MATCH(US!$B42,FRED!$1:$1,0))),(SUM(BC42:BN42)))),"")</f>
        <v>7679</v>
      </c>
      <c r="BP42" s="60">
        <f>+IFERROR((IF(ISTEXT(BP$5)=FALSE,(INDEX(FRED!$1:$1048576,MATCH(US!BP$5,FRED!$A:$A,0),MATCH(US!$B42,FRED!$1:$1,0))),(SUM(BD42:BO42)))),"")</f>
        <v>99260</v>
      </c>
      <c r="BQ42" s="59">
        <f>+IFERROR((IF(ISTEXT(BQ$5)=FALSE,(INDEX(FRED!$1:$1048576,MATCH(US!BQ$5,FRED!$A:$A,0),MATCH(US!$B42,FRED!$1:$1,0))),(SUM(BE42:BP42)))),"")</f>
        <v>7337</v>
      </c>
      <c r="BR42" s="59">
        <f>+IFERROR((IF(ISTEXT(BR$5)=FALSE,(INDEX(FRED!$1:$1048576,MATCH(US!BR$5,FRED!$A:$A,0),MATCH(US!$B42,FRED!$1:$1,0))),(SUM(BF42:BQ42)))),"")</f>
        <v>7691</v>
      </c>
      <c r="BS42" s="59">
        <f>+IFERROR((IF(ISTEXT(BS$5)=FALSE,(INDEX(FRED!$1:$1048576,MATCH(US!BS$5,FRED!$A:$A,0),MATCH(US!$B42,FRED!$1:$1,0))),(SUM(BG42:BR42)))),"")</f>
        <v>7551</v>
      </c>
      <c r="BT42" s="59">
        <f>+IFERROR((IF(ISTEXT(BT$5)=FALSE,(INDEX(FRED!$1:$1048576,MATCH(US!BT$5,FRED!$A:$A,0),MATCH(US!$B42,FRED!$1:$1,0))),(SUM(BH42:BS42)))),"")</f>
        <v>7376</v>
      </c>
      <c r="BU42" s="59">
        <f>+IFERROR((IF(ISTEXT(BU$5)=FALSE,(INDEX(FRED!$1:$1048576,MATCH(US!BU$5,FRED!$A:$A,0),MATCH(US!$B42,FRED!$1:$1,0))),(SUM(BI42:BT42)))),"")</f>
        <v>7726</v>
      </c>
      <c r="BV42" s="59">
        <f>+IFERROR((IF(ISTEXT(BV$5)=FALSE,(INDEX(FRED!$1:$1048576,MATCH(US!BV$5,FRED!$A:$A,0),MATCH(US!$B42,FRED!$1:$1,0))),(SUM(BJ42:BU42)))),"")</f>
        <v>7590</v>
      </c>
      <c r="BW42" s="59">
        <f>+IFERROR((IF(ISTEXT(BW$5)=FALSE,(INDEX(FRED!$1:$1048576,MATCH(US!BW$5,FRED!$A:$A,0),MATCH(US!$B42,FRED!$1:$1,0))),(SUM(BK42:BV42)))),"")</f>
        <v>7883</v>
      </c>
      <c r="BX42" s="59">
        <f>+IFERROR((IF(ISTEXT(BX$5)=FALSE,(INDEX(FRED!$1:$1048576,MATCH(US!BX$5,FRED!$A:$A,0),MATCH(US!$B42,FRED!$1:$1,0))),(SUM(BL42:BW42)))),"")</f>
        <v>8202</v>
      </c>
      <c r="BY42" s="59">
        <f>+IFERROR((IF(ISTEXT(BY$5)=FALSE,(INDEX(FRED!$1:$1048576,MATCH(US!BY$5,FRED!$A:$A,0),MATCH(US!$B42,FRED!$1:$1,0))),(SUM(BM42:BX42)))),"")</f>
        <v>7441</v>
      </c>
      <c r="BZ42" s="59">
        <f>+IFERROR((IF(ISTEXT(BZ$5)=FALSE,(INDEX(FRED!$1:$1048576,MATCH(US!BZ$5,FRED!$A:$A,0),MATCH(US!$B42,FRED!$1:$1,0))),(SUM(BN42:BY42)))),"")</f>
        <v>7876</v>
      </c>
      <c r="CA42" s="59">
        <f>+IFERROR((IF(ISTEXT(CA$5)=FALSE,(INDEX(FRED!$1:$1048576,MATCH(US!CA$5,FRED!$A:$A,0),MATCH(US!$B42,FRED!$1:$1,0))),(SUM(BO42:BZ42)))),"")</f>
        <v>7885</v>
      </c>
      <c r="CB42" s="59">
        <f>+IFERROR((IF(ISTEXT(CB$5)=FALSE,(INDEX(FRED!$1:$1048576,MATCH(US!CB$5,FRED!$A:$A,0),MATCH(US!$B42,FRED!$1:$1,0))),(SUM(BP42:CA42)))),"")</f>
        <v>8154</v>
      </c>
      <c r="CC42" s="60">
        <f>+IFERROR((IF(ISTEXT(CC$5)=FALSE,(INDEX(FRED!$1:$1048576,MATCH(US!CC$5,FRED!$A:$A,0),MATCH(US!$B42,FRED!$1:$1,0))),(SUM(BQ42:CB42)))),"")</f>
        <v>92712</v>
      </c>
      <c r="CD42" s="59">
        <f>+IFERROR((IF(ISTEXT(CD$5)=FALSE,(INDEX(FRED!$1:$1048576,MATCH(US!CD$5,FRED!$A:$A,0),MATCH(US!$B42,FRED!$1:$1,0))),(SUM(BR42:CC42)))),"")</f>
        <v>8433</v>
      </c>
      <c r="CE42" s="59">
        <f>+IFERROR((IF(ISTEXT(CE$5)=FALSE,(INDEX(FRED!$1:$1048576,MATCH(US!CE$5,FRED!$A:$A,0),MATCH(US!$B42,FRED!$1:$1,0))),(SUM(BS42:CD42)))),"")</f>
        <v>8634</v>
      </c>
      <c r="CF42" s="59">
        <f>+IFERROR((IF(ISTEXT(CF$5)=FALSE,(INDEX(FRED!$1:$1048576,MATCH(US!CF$5,FRED!$A:$A,0),MATCH(US!$B42,FRED!$1:$1,0))),(SUM(BT42:CE42)))),"")</f>
        <v>8869</v>
      </c>
      <c r="CG42" s="59">
        <f>+IFERROR((IF(ISTEXT(CG$5)=FALSE,(INDEX(FRED!$1:$1048576,MATCH(US!CG$5,FRED!$A:$A,0),MATCH(US!$B42,FRED!$1:$1,0))),(SUM(BU42:CF42)))),"")</f>
        <v>8953</v>
      </c>
      <c r="CH42" s="59">
        <f>+IFERROR((IF(ISTEXT(CH$5)=FALSE,(INDEX(FRED!$1:$1048576,MATCH(US!CH$5,FRED!$A:$A,0),MATCH(US!$B42,FRED!$1:$1,0))),(SUM(BV42:CG42)))),"")</f>
        <v>9440</v>
      </c>
      <c r="CI42" s="59">
        <f>+IFERROR((IF(ISTEXT(CI$5)=FALSE,(INDEX(FRED!$1:$1048576,MATCH(US!CI$5,FRED!$A:$A,0),MATCH(US!$B42,FRED!$1:$1,0))),(SUM(BW42:CH42)))),"")</f>
        <v>10048</v>
      </c>
      <c r="CJ42" s="59">
        <f>+IFERROR((IF(ISTEXT(CJ$5)=FALSE,(INDEX(FRED!$1:$1048576,MATCH(US!CJ$5,FRED!$A:$A,0),MATCH(US!$B42,FRED!$1:$1,0))),(SUM(BX42:CI42)))),"")</f>
        <v>10059</v>
      </c>
      <c r="CK42" s="59">
        <f>+IFERROR((IF(ISTEXT(CK$5)=FALSE,(INDEX(FRED!$1:$1048576,MATCH(US!CK$5,FRED!$A:$A,0),MATCH(US!$B42,FRED!$1:$1,0))),(SUM(BY42:CJ42)))),"")</f>
        <v>10207</v>
      </c>
      <c r="CL42" s="59">
        <f>+IFERROR((IF(ISTEXT(CL$5)=FALSE,(INDEX(FRED!$1:$1048576,MATCH(US!CL$5,FRED!$A:$A,0),MATCH(US!$B42,FRED!$1:$1,0))),(SUM(BZ42:CK42)))),"")</f>
        <v>10318</v>
      </c>
      <c r="CM42" s="59">
        <f>+IFERROR((IF(ISTEXT(CM$5)=FALSE,(INDEX(FRED!$1:$1048576,MATCH(US!CM$5,FRED!$A:$A,0),MATCH(US!$B42,FRED!$1:$1,0))),(SUM(CA42:CL42)))),"")</f>
        <v>10081</v>
      </c>
      <c r="CN42" s="59">
        <f>+IFERROR((IF(ISTEXT(CN$5)=FALSE,(INDEX(FRED!$1:$1048576,MATCH(US!CN$5,FRED!$A:$A,0),MATCH(US!$B42,FRED!$1:$1,0))),(SUM(CB42:CM42)))),"")</f>
        <v>10248</v>
      </c>
      <c r="CO42" s="59">
        <f>+IFERROR((IF(ISTEXT(CO$5)=FALSE,(INDEX(FRED!$1:$1048576,MATCH(US!CO$5,FRED!$A:$A,0),MATCH(US!$B42,FRED!$1:$1,0))),(SUM(CC42:CN42)))),"")</f>
        <v>10746</v>
      </c>
      <c r="CP42" s="60">
        <f>+IFERROR((IF(ISTEXT(CP$5)=FALSE,(INDEX(FRED!$1:$1048576,MATCH(US!CP$5,FRED!$A:$A,0),MATCH(US!$B42,FRED!$1:$1,0))),(SUM(CD42:CO42)))),"")</f>
        <v>116036</v>
      </c>
      <c r="CQ42" s="59">
        <f>+IFERROR((IF(ISTEXT(CQ$5)=FALSE,(INDEX(FRED!$1:$1048576,MATCH(US!CQ$5,FRED!$A:$A,0),MATCH(US!$B42,FRED!$1:$1,0))),(SUM(CE42:CP42)))),"")</f>
        <v>10678</v>
      </c>
      <c r="CR42" s="59">
        <f>+IFERROR((IF(ISTEXT(CR$5)=FALSE,(INDEX(FRED!$1:$1048576,MATCH(US!CR$5,FRED!$A:$A,0),MATCH(US!$B42,FRED!$1:$1,0))),(SUM(CF42:CQ42)))),"")</f>
        <v>10249</v>
      </c>
      <c r="CS42" s="59">
        <f>+IFERROR((IF(ISTEXT(CS$5)=FALSE,(INDEX(FRED!$1:$1048576,MATCH(US!CS$5,FRED!$A:$A,0),MATCH(US!$B42,FRED!$1:$1,0))),(SUM(CG42:CR42)))),"")</f>
        <v>10595</v>
      </c>
      <c r="CT42" s="59">
        <f>+IFERROR((IF(ISTEXT(CT$5)=FALSE,(INDEX(FRED!$1:$1048576,MATCH(US!CT$5,FRED!$A:$A,0),MATCH(US!$B42,FRED!$1:$1,0))),(SUM(CH42:CS42)))),"")</f>
        <v>10749</v>
      </c>
      <c r="CU42" s="59">
        <f>+IFERROR((IF(ISTEXT(CU$5)=FALSE,(INDEX(FRED!$1:$1048576,MATCH(US!CU$5,FRED!$A:$A,0),MATCH(US!$B42,FRED!$1:$1,0))),(SUM(CI42:CT42)))),"")</f>
        <v>11533</v>
      </c>
      <c r="CV42" s="59">
        <f>+IFERROR((IF(ISTEXT(CV$5)=FALSE,(INDEX(FRED!$1:$1048576,MATCH(US!CV$5,FRED!$A:$A,0),MATCH(US!$B42,FRED!$1:$1,0))),(SUM(CJ42:CU42)))),"")</f>
        <v>10291</v>
      </c>
      <c r="CW42" s="59">
        <f>+IFERROR((IF(ISTEXT(CW$5)=FALSE,(INDEX(FRED!$1:$1048576,MATCH(US!CW$5,FRED!$A:$A,0),MATCH(US!$B42,FRED!$1:$1,0))),(SUM(CK42:CV42)))),"")</f>
        <v>11551</v>
      </c>
      <c r="CX42" s="59">
        <f>+IFERROR((IF(ISTEXT(CX$5)=FALSE,(INDEX(FRED!$1:$1048576,MATCH(US!CX$5,FRED!$A:$A,0),MATCH(US!$B42,FRED!$1:$1,0))),(SUM(CL42:CW42)))),"")</f>
        <v>11774</v>
      </c>
      <c r="CY42" s="59">
        <f>+IFERROR((IF(ISTEXT(CY$5)=FALSE,(INDEX(FRED!$1:$1048576,MATCH(US!CY$5,FRED!$A:$A,0),MATCH(US!$B42,FRED!$1:$1,0))),(SUM(CM42:CX42)))),"")</f>
        <v>11735</v>
      </c>
      <c r="CZ42" s="59">
        <f>+IFERROR((IF(ISTEXT(CZ$5)=FALSE,(INDEX(FRED!$1:$1048576,MATCH(US!CZ$5,FRED!$A:$A,0),MATCH(US!$B42,FRED!$1:$1,0))),(SUM(CN42:CY42)))),"")</f>
        <v>11110</v>
      </c>
      <c r="DA42" s="59">
        <f>+IFERROR((IF(ISTEXT(DA$5)=FALSE,(INDEX(FRED!$1:$1048576,MATCH(US!DA$5,FRED!$A:$A,0),MATCH(US!$B42,FRED!$1:$1,0))),(SUM(CO42:CZ42)))),"")</f>
        <v>10775</v>
      </c>
      <c r="DB42" s="59">
        <f>+IFERROR((IF(ISTEXT(DB$5)=FALSE,(INDEX(FRED!$1:$1048576,MATCH(US!DB$5,FRED!$A:$A,0),MATCH(US!$B42,FRED!$1:$1,0))),(SUM(CP42:DA42)))),"")</f>
        <v>10827</v>
      </c>
      <c r="DC42" s="60">
        <f>+IFERROR((IF(ISTEXT(DC$5)=FALSE,(INDEX(FRED!$1:$1048576,MATCH(US!DC$5,FRED!$A:$A,0),MATCH(US!$B42,FRED!$1:$1,0))),(SUM(CQ42:DB42)))),"")</f>
        <v>131867</v>
      </c>
      <c r="DD42" s="59">
        <f>+IFERROR((IF(ISTEXT(DD$5)=FALSE,(INDEX(FRED!$1:$1048576,MATCH(US!DD$5,FRED!$A:$A,0),MATCH(US!$B42,FRED!$1:$1,0))),(SUM(CR42:DC42)))),"")</f>
        <v>11082</v>
      </c>
      <c r="DE42" s="59">
        <f>+IFERROR((IF(ISTEXT(DE$5)=FALSE,(INDEX(FRED!$1:$1048576,MATCH(US!DE$5,FRED!$A:$A,0),MATCH(US!$B42,FRED!$1:$1,0))),(SUM(CS42:DD42)))),"")</f>
        <v>11054</v>
      </c>
      <c r="DF42" s="59">
        <f>+IFERROR((IF(ISTEXT(DF$5)=FALSE,(INDEX(FRED!$1:$1048576,MATCH(US!DF$5,FRED!$A:$A,0),MATCH(US!$B42,FRED!$1:$1,0))),(SUM(CT42:DE42)))),"")</f>
        <v>11571</v>
      </c>
      <c r="DG42" s="59">
        <f>+IFERROR((IF(ISTEXT(DG$5)=FALSE,(INDEX(FRED!$1:$1048576,MATCH(US!DG$5,FRED!$A:$A,0),MATCH(US!$B42,FRED!$1:$1,0))),(SUM(CU42:DF42)))),"")</f>
        <v>11858</v>
      </c>
      <c r="DH42" s="59">
        <f>+IFERROR((IF(ISTEXT(DH$5)=FALSE,(INDEX(FRED!$1:$1048576,MATCH(US!DH$5,FRED!$A:$A,0),MATCH(US!$B42,FRED!$1:$1,0))),(SUM(CV42:DG42)))),"")</f>
        <v>11600</v>
      </c>
      <c r="DI42" s="59">
        <f>+IFERROR((IF(ISTEXT(DI$5)=FALSE,(INDEX(FRED!$1:$1048576,MATCH(US!DI$5,FRED!$A:$A,0),MATCH(US!$B42,FRED!$1:$1,0))),(SUM(CW42:DH42)))),"")</f>
        <v>11369</v>
      </c>
      <c r="DJ42" s="59">
        <f>+IFERROR((IF(ISTEXT(DJ$5)=FALSE,(INDEX(FRED!$1:$1048576,MATCH(US!DJ$5,FRED!$A:$A,0),MATCH(US!$B42,FRED!$1:$1,0))),(SUM(CX42:DI42)))),"")</f>
        <v>10951</v>
      </c>
      <c r="DK42" s="59">
        <f>+IFERROR((IF(ISTEXT(DK$5)=FALSE,(INDEX(FRED!$1:$1048576,MATCH(US!DK$5,FRED!$A:$A,0),MATCH(US!$B42,FRED!$1:$1,0))),(SUM(CY42:DJ42)))),"")</f>
        <v>11204</v>
      </c>
      <c r="DL42" s="59">
        <f>+IFERROR((IF(ISTEXT(DL$5)=FALSE,(INDEX(FRED!$1:$1048576,MATCH(US!DL$5,FRED!$A:$A,0),MATCH(US!$B42,FRED!$1:$1,0))),(SUM(CZ42:DK42)))),"")</f>
        <v>11343</v>
      </c>
      <c r="DM42" s="59">
        <f>+IFERROR((IF(ISTEXT(DM$5)=FALSE,(INDEX(FRED!$1:$1048576,MATCH(US!DM$5,FRED!$A:$A,0),MATCH(US!$B42,FRED!$1:$1,0))),(SUM(DA42:DL42)))),"")</f>
        <v>11121</v>
      </c>
      <c r="DN42" s="59">
        <f>+IFERROR((IF(ISTEXT(DN$5)=FALSE,(INDEX(FRED!$1:$1048576,MATCH(US!DN$5,FRED!$A:$A,0),MATCH(US!$B42,FRED!$1:$1,0))),(SUM(DB42:DM42)))),"")</f>
        <v>11389</v>
      </c>
      <c r="DO42" s="59">
        <f>+IFERROR((IF(ISTEXT(DO$5)=FALSE,(INDEX(FRED!$1:$1048576,MATCH(US!DO$5,FRED!$A:$A,0),MATCH(US!$B42,FRED!$1:$1,0))),(SUM(DC42:DN42)))),"")</f>
        <v>11317</v>
      </c>
      <c r="DP42" s="60">
        <f>+IFERROR((IF(ISTEXT(DP$5)=FALSE,(INDEX(FRED!$1:$1048576,MATCH(US!DP$5,FRED!$A:$A,0),MATCH(US!$B42,FRED!$1:$1,0))),(SUM(DD42:DO42)))),"")</f>
        <v>135859</v>
      </c>
      <c r="DQ42" s="59">
        <f>+IFERROR((IF(ISTEXT(DQ$5)=FALSE,(INDEX(FRED!$1:$1048576,MATCH(US!DQ$5,FRED!$A:$A,0),MATCH(US!$B42,FRED!$1:$1,0))),(SUM(DE42:DP42)))),"")</f>
        <v>10432</v>
      </c>
      <c r="DR42" s="59">
        <f>+IFERROR((IF(ISTEXT(DR$5)=FALSE,(INDEX(FRED!$1:$1048576,MATCH(US!DR$5,FRED!$A:$A,0),MATCH(US!$B42,FRED!$1:$1,0))),(SUM(DF42:DQ42)))),"")</f>
        <v>11027</v>
      </c>
      <c r="DS42" s="59">
        <f>+IFERROR((IF(ISTEXT(DS$5)=FALSE,(INDEX(FRED!$1:$1048576,MATCH(US!DS$5,FRED!$A:$A,0),MATCH(US!$B42,FRED!$1:$1,0))),(SUM(DG42:DR42)))),"")</f>
        <v>10920</v>
      </c>
      <c r="DT42" s="59">
        <f>+IFERROR((IF(ISTEXT(DT$5)=FALSE,(INDEX(FRED!$1:$1048576,MATCH(US!DT$5,FRED!$A:$A,0),MATCH(US!$B42,FRED!$1:$1,0))),(SUM(DH42:DS42)))),"")</f>
        <v>10948</v>
      </c>
      <c r="DU42" s="59">
        <f>+IFERROR((IF(ISTEXT(DU$5)=FALSE,(INDEX(FRED!$1:$1048576,MATCH(US!DU$5,FRED!$A:$A,0),MATCH(US!$B42,FRED!$1:$1,0))),(SUM(DI42:DT42)))),"")</f>
        <v>11311</v>
      </c>
      <c r="DV42" s="59">
        <f>+IFERROR((IF(ISTEXT(DV$5)=FALSE,(INDEX(FRED!$1:$1048576,MATCH(US!DV$5,FRED!$A:$A,0),MATCH(US!$B42,FRED!$1:$1,0))),(SUM(DJ42:DU42)))),"")</f>
        <v>11650</v>
      </c>
      <c r="DW42" s="59">
        <f>+IFERROR((IF(ISTEXT(DW$5)=FALSE,(INDEX(FRED!$1:$1048576,MATCH(US!DW$5,FRED!$A:$A,0),MATCH(US!$B42,FRED!$1:$1,0))),(SUM(DK42:DV42)))),"")</f>
        <v>11411</v>
      </c>
      <c r="DX42" s="59">
        <f>+IFERROR((IF(ISTEXT(DX$5)=FALSE,(INDEX(FRED!$1:$1048576,MATCH(US!DX$5,FRED!$A:$A,0),MATCH(US!$B42,FRED!$1:$1,0))),(SUM(DL42:DW42)))),"")</f>
        <v>11064</v>
      </c>
      <c r="DY42" s="59">
        <f>+IFERROR((IF(ISTEXT(DY$5)=FALSE,(INDEX(FRED!$1:$1048576,MATCH(US!DY$5,FRED!$A:$A,0),MATCH(US!$B42,FRED!$1:$1,0))),(SUM(DM42:DX42)))),"")</f>
        <v>11221</v>
      </c>
      <c r="DZ42" s="59">
        <f>+IFERROR((IF(ISTEXT(DZ$5)=FALSE,(INDEX(FRED!$1:$1048576,MATCH(US!DZ$5,FRED!$A:$A,0),MATCH(US!$B42,FRED!$1:$1,0))),(SUM(DN42:DY42)))),"")</f>
        <v>11287</v>
      </c>
      <c r="EA42" s="59">
        <f>+IFERROR((IF(ISTEXT(EA$5)=FALSE,(INDEX(FRED!$1:$1048576,MATCH(US!EA$5,FRED!$A:$A,0),MATCH(US!$B42,FRED!$1:$1,0))),(SUM(DO42:DZ42)))),"")</f>
        <v>10220</v>
      </c>
      <c r="EB42" s="59">
        <f>+IFERROR((IF(ISTEXT(EB$5)=FALSE,(INDEX(FRED!$1:$1048576,MATCH(US!EB$5,FRED!$A:$A,0),MATCH(US!$B42,FRED!$1:$1,0))),(SUM(DP42:EA42)))),"")</f>
        <v>10219</v>
      </c>
      <c r="EC42" s="60">
        <f>+IFERROR((IF(ISTEXT(EC$5)=FALSE,(INDEX(FRED!$1:$1048576,MATCH(US!EC$5,FRED!$A:$A,0),MATCH(US!$B42,FRED!$1:$1,0))),(SUM(DQ42:EB42)))),"")</f>
        <v>131710</v>
      </c>
      <c r="ED42" s="59">
        <f>+IFERROR((IF(ISTEXT(ED$5)=FALSE,(INDEX(FRED!$1:$1048576,MATCH(US!ED$5,FRED!$A:$A,0),MATCH(US!$B42,FRED!$1:$1,0))),(SUM(DR42:EC42)))),"")</f>
        <v>10470</v>
      </c>
      <c r="EE42" s="59">
        <f>+IFERROR((IF(ISTEXT(EE$5)=FALSE,(INDEX(FRED!$1:$1048576,MATCH(US!EE$5,FRED!$A:$A,0),MATCH(US!$B42,FRED!$1:$1,0))),(SUM(DS42:ED42)))),"")</f>
        <v>9863</v>
      </c>
      <c r="EF42" s="59">
        <f>+IFERROR((IF(ISTEXT(EF$5)=FALSE,(INDEX(FRED!$1:$1048576,MATCH(US!EF$5,FRED!$A:$A,0),MATCH(US!$B42,FRED!$1:$1,0))),(SUM(DT42:EE42)))),"")</f>
        <v>9738</v>
      </c>
      <c r="EG42" s="59">
        <f>+IFERROR((IF(ISTEXT(EG$5)=FALSE,(INDEX(FRED!$1:$1048576,MATCH(US!EG$5,FRED!$A:$A,0),MATCH(US!$B42,FRED!$1:$1,0))),(SUM(DU42:EF42)))),"")</f>
        <v>10498</v>
      </c>
      <c r="EH42" s="59">
        <f>+IFERROR((IF(ISTEXT(EH$5)=FALSE,(INDEX(FRED!$1:$1048576,MATCH(US!EH$5,FRED!$A:$A,0),MATCH(US!$B42,FRED!$1:$1,0))),(SUM(DV42:EG42)))),"")</f>
        <v>9988</v>
      </c>
      <c r="EI42" s="59">
        <f>+IFERROR((IF(ISTEXT(EI$5)=FALSE,(INDEX(FRED!$1:$1048576,MATCH(US!EI$5,FRED!$A:$A,0),MATCH(US!$B42,FRED!$1:$1,0))),(SUM(DW42:EH42)))),"")</f>
        <v>10177</v>
      </c>
      <c r="EJ42" s="59">
        <f>+IFERROR((IF(ISTEXT(EJ$5)=FALSE,(INDEX(FRED!$1:$1048576,MATCH(US!EJ$5,FRED!$A:$A,0),MATCH(US!$B42,FRED!$1:$1,0))),(SUM(DX42:EI42)))),"")</f>
        <v>10674</v>
      </c>
      <c r="EK42" s="59">
        <f>+IFERROR((IF(ISTEXT(EK$5)=FALSE,(INDEX(FRED!$1:$1048576,MATCH(US!EK$5,FRED!$A:$A,0),MATCH(US!$B42,FRED!$1:$1,0))),(SUM(DY42:EJ42)))),"")</f>
        <v>11014</v>
      </c>
      <c r="EL42" s="59">
        <f>+IFERROR((IF(ISTEXT(EL$5)=FALSE,(INDEX(FRED!$1:$1048576,MATCH(US!EL$5,FRED!$A:$A,0),MATCH(US!$B42,FRED!$1:$1,0))),(SUM(DZ42:EK42)))),"")</f>
        <v>11273</v>
      </c>
      <c r="EM42" s="59">
        <f>+IFERROR((IF(ISTEXT(EM$5)=FALSE,(INDEX(FRED!$1:$1048576,MATCH(US!EM$5,FRED!$A:$A,0),MATCH(US!$B42,FRED!$1:$1,0))),(SUM(EA42:EL42)))),"")</f>
        <v>10635</v>
      </c>
      <c r="EN42" s="59">
        <f>+IFERROR((IF(ISTEXT(EN$5)=FALSE,(INDEX(FRED!$1:$1048576,MATCH(US!EN$5,FRED!$A:$A,0),MATCH(US!$B42,FRED!$1:$1,0))),(SUM(EB42:EM42)))),"")</f>
        <v>10539</v>
      </c>
      <c r="EO42" s="59">
        <f>+IFERROR((IF(ISTEXT(EO$5)=FALSE,(INDEX(FRED!$1:$1048576,MATCH(US!EO$5,FRED!$A:$A,0),MATCH(US!$B42,FRED!$1:$1,0))),(SUM(EC42:EN42)))),"")</f>
        <v>10120</v>
      </c>
      <c r="EP42" s="60">
        <f>+IFERROR((IF(ISTEXT(EP$5)=FALSE,(INDEX(FRED!$1:$1048576,MATCH(US!EP$5,FRED!$A:$A,0),MATCH(US!$B42,FRED!$1:$1,0))),(SUM(ED42:EO42)))),"")</f>
        <v>124989</v>
      </c>
      <c r="EQ42" s="59">
        <f>+IFERROR((IF(ISTEXT(EQ$5)=FALSE,(INDEX(FRED!$1:$1048576,MATCH(US!EQ$5,FRED!$A:$A,0),MATCH(US!$B42,FRED!$1:$1,0))),(SUM(EE42:EP42)))),"")</f>
        <v>9843</v>
      </c>
      <c r="ER42" s="59">
        <f>+IFERROR((IF(ISTEXT(ER$5)=FALSE,(INDEX(FRED!$1:$1048576,MATCH(US!ER$5,FRED!$A:$A,0),MATCH(US!$B42,FRED!$1:$1,0))),(SUM(EF42:EQ42)))),"")</f>
        <v>10482</v>
      </c>
      <c r="ES42" s="59">
        <f>+IFERROR((IF(ISTEXT(ES$5)=FALSE,(INDEX(FRED!$1:$1048576,MATCH(US!ES$5,FRED!$A:$A,0),MATCH(US!$B42,FRED!$1:$1,0))),(SUM(EG42:ER42)))),"")</f>
        <v>10302</v>
      </c>
      <c r="ET42" s="59">
        <f>+IFERROR((IF(ISTEXT(ET$5)=FALSE,(INDEX(FRED!$1:$1048576,MATCH(US!ET$5,FRED!$A:$A,0),MATCH(US!$B42,FRED!$1:$1,0))),(SUM(EH42:ES42)))),"")</f>
        <v>9263</v>
      </c>
      <c r="EU42" s="59">
        <f>+IFERROR((IF(ISTEXT(EU$5)=FALSE,(INDEX(FRED!$1:$1048576,MATCH(US!EU$5,FRED!$A:$A,0),MATCH(US!$B42,FRED!$1:$1,0))),(SUM(EI42:ET42)))),"")</f>
        <v>9402</v>
      </c>
      <c r="EV42" s="59">
        <f>+IFERROR((IF(ISTEXT(EV$5)=FALSE,(INDEX(FRED!$1:$1048576,MATCH(US!EV$5,FRED!$A:$A,0),MATCH(US!$B42,FRED!$1:$1,0))),(SUM(EJ42:EU42)))),"")</f>
        <v>9230</v>
      </c>
      <c r="EW42" s="59">
        <f>+IFERROR((IF(ISTEXT(EW$5)=FALSE,(INDEX(FRED!$1:$1048576,MATCH(US!EW$5,FRED!$A:$A,0),MATCH(US!$B42,FRED!$1:$1,0))),(SUM(EK42:EV42)))),"")</f>
        <v>9183</v>
      </c>
      <c r="EX42" s="59">
        <f>+IFERROR((IF(ISTEXT(EX$5)=FALSE,(INDEX(FRED!$1:$1048576,MATCH(US!EX$5,FRED!$A:$A,0),MATCH(US!$B42,FRED!$1:$1,0))),(SUM(EL42:EW42)))),"")</f>
        <v>8695</v>
      </c>
      <c r="EY42" s="59">
        <f>+IFERROR((IF(ISTEXT(EY$5)=FALSE,(INDEX(FRED!$1:$1048576,MATCH(US!EY$5,FRED!$A:$A,0),MATCH(US!$B42,FRED!$1:$1,0))),(SUM(EM42:EX42)))),"")</f>
        <v>8445</v>
      </c>
      <c r="EZ42" s="59">
        <f>+IFERROR((IF(ISTEXT(EZ$5)=FALSE,(INDEX(FRED!$1:$1048576,MATCH(US!EZ$5,FRED!$A:$A,0),MATCH(US!$B42,FRED!$1:$1,0))),(SUM(EN42:EY42)))),"")</f>
        <v>8594</v>
      </c>
      <c r="FA42" s="59">
        <f>+IFERROR((IF(ISTEXT(FA$5)=FALSE,(INDEX(FRED!$1:$1048576,MATCH(US!FA$5,FRED!$A:$A,0),MATCH(US!$B42,FRED!$1:$1,0))),(SUM(EO42:EZ42)))),"")</f>
        <v>9149</v>
      </c>
      <c r="FB42" s="59">
        <f>+IFERROR((IF(ISTEXT(FB$5)=FALSE,(INDEX(FRED!$1:$1048576,MATCH(US!FB$5,FRED!$A:$A,0),MATCH(US!$B42,FRED!$1:$1,0))),(SUM(EP42:FA42)))),"")</f>
        <v>9130</v>
      </c>
      <c r="FC42" s="60">
        <f>+IFERROR((IF(ISTEXT(FC$5)=FALSE,(INDEX(FRED!$1:$1048576,MATCH(US!FC$5,FRED!$A:$A,0),MATCH(US!$B42,FRED!$1:$1,0))),(SUM(EQ42:FB42)))),"")</f>
        <v>111718</v>
      </c>
      <c r="FD42" s="59">
        <f>+IFERROR((IF(ISTEXT(FD$5)=FALSE,(INDEX(FRED!$1:$1048576,MATCH(US!FD$5,FRED!$A:$A,0),MATCH(US!$B42,FRED!$1:$1,0))),(SUM(ER42:FC42)))),"")</f>
        <v>9786</v>
      </c>
      <c r="FE42" s="59">
        <f>+IFERROR((IF(ISTEXT(FE$5)=FALSE,(INDEX(FRED!$1:$1048576,MATCH(US!FE$5,FRED!$A:$A,0),MATCH(US!$B42,FRED!$1:$1,0))),(SUM(ES42:FD42)))),"")</f>
        <v>9646</v>
      </c>
      <c r="FF42" s="59">
        <f>+IFERROR((IF(ISTEXT(FF$5)=FALSE,(INDEX(FRED!$1:$1048576,MATCH(US!FF$5,FRED!$A:$A,0),MATCH(US!$B42,FRED!$1:$1,0))),(SUM(ET42:FE42)))),"")</f>
        <v>9469</v>
      </c>
      <c r="FG42" s="59">
        <f>+IFERROR((IF(ISTEXT(FG$5)=FALSE,(INDEX(FRED!$1:$1048576,MATCH(US!FG$5,FRED!$A:$A,0),MATCH(US!$B42,FRED!$1:$1,0))),(SUM(EU42:FF42)))),"")</f>
        <v>9075</v>
      </c>
      <c r="FH42" s="59">
        <f>+IFERROR((IF(ISTEXT(FH$5)=FALSE,(INDEX(FRED!$1:$1048576,MATCH(US!FH$5,FRED!$A:$A,0),MATCH(US!$B42,FRED!$1:$1,0))),(SUM(EV42:FG42)))),"")</f>
        <v>9536</v>
      </c>
      <c r="FI42" s="59">
        <f>+IFERROR((IF(ISTEXT(FI$5)=FALSE,(INDEX(FRED!$1:$1048576,MATCH(US!FI$5,FRED!$A:$A,0),MATCH(US!$B42,FRED!$1:$1,0))),(SUM(EW42:FH42)))),"")</f>
        <v>9470</v>
      </c>
      <c r="FJ42" s="59">
        <f>+IFERROR((IF(ISTEXT(FJ$5)=FALSE,(INDEX(FRED!$1:$1048576,MATCH(US!FJ$5,FRED!$A:$A,0),MATCH(US!$B42,FRED!$1:$1,0))),(SUM(EX42:FI42)))),"")</f>
        <v>9327</v>
      </c>
      <c r="FK42" s="59">
        <f>+IFERROR((IF(ISTEXT(FK$5)=FALSE,(INDEX(FRED!$1:$1048576,MATCH(US!FK$5,FRED!$A:$A,0),MATCH(US!$B42,FRED!$1:$1,0))),(SUM(EY42:FJ42)))),"")</f>
        <v>8733</v>
      </c>
      <c r="FL42" s="59">
        <f>+IFERROR((IF(ISTEXT(FL$5)=FALSE,(INDEX(FRED!$1:$1048576,MATCH(US!FL$5,FRED!$A:$A,0),MATCH(US!$B42,FRED!$1:$1,0))),(SUM(EZ42:FK42)))),"")</f>
        <v>9454</v>
      </c>
      <c r="FM42" s="59">
        <f>+IFERROR((IF(ISTEXT(FM$5)=FALSE,(INDEX(FRED!$1:$1048576,MATCH(US!FM$5,FRED!$A:$A,0),MATCH(US!$B42,FRED!$1:$1,0))),(SUM(FA42:FL42)))),"")</f>
        <v>9188</v>
      </c>
      <c r="FN42" s="59">
        <f>+IFERROR((IF(ISTEXT(FN$5)=FALSE,(INDEX(FRED!$1:$1048576,MATCH(US!FN$5,FRED!$A:$A,0),MATCH(US!$B42,FRED!$1:$1,0))),(SUM(FB42:FM42)))),"")</f>
        <v>8907</v>
      </c>
      <c r="FO42" s="59">
        <f>+IFERROR((IF(ISTEXT(FO$5)=FALSE,(INDEX(FRED!$1:$1048576,MATCH(US!FO$5,FRED!$A:$A,0),MATCH(US!$B42,FRED!$1:$1,0))),(SUM(FC42:FN42)))),"")</f>
        <v>8700</v>
      </c>
      <c r="FP42" s="60">
        <f>+IFERROR((IF(ISTEXT(FP$5)=FALSE,(INDEX(FRED!$1:$1048576,MATCH(US!FP$5,FRED!$A:$A,0),MATCH(US!$B42,FRED!$1:$1,0))),(SUM(FD42:FO42)))),"")</f>
        <v>111291</v>
      </c>
      <c r="FQ42" s="59">
        <f>+IFERROR((IF(ISTEXT(FQ$5)=FALSE,(INDEX(FRED!$1:$1048576,MATCH(US!FQ$5,FRED!$A:$A,0),MATCH(US!$B42,FRED!$1:$1,0))),(SUM(FE42:FP42)))),"")</f>
        <v>8865</v>
      </c>
      <c r="FR42" s="59">
        <f>+IFERROR((IF(ISTEXT(FR$5)=FALSE,(INDEX(FRED!$1:$1048576,MATCH(US!FR$5,FRED!$A:$A,0),MATCH(US!$B42,FRED!$1:$1,0))),(SUM(FF42:FQ42)))),"")</f>
        <v>8244</v>
      </c>
      <c r="FS42" s="59">
        <f>+IFERROR((IF(ISTEXT(FS$5)=FALSE,(INDEX(FRED!$1:$1048576,MATCH(US!FS$5,FRED!$A:$A,0),MATCH(US!$B42,FRED!$1:$1,0))),(SUM(FG42:FR42)))),"")</f>
        <v>8350</v>
      </c>
      <c r="FT42" s="59">
        <f>+IFERROR((IF(ISTEXT(FT$5)=FALSE,(INDEX(FRED!$1:$1048576,MATCH(US!FT$5,FRED!$A:$A,0),MATCH(US!$B42,FRED!$1:$1,0))),(SUM(FH42:FS42)))),"")</f>
        <v>7990</v>
      </c>
      <c r="FU42" s="59">
        <f>+IFERROR((IF(ISTEXT(FU$5)=FALSE,(INDEX(FRED!$1:$1048576,MATCH(US!FU$5,FRED!$A:$A,0),MATCH(US!$B42,FRED!$1:$1,0))),(SUM(FI42:FT42)))),"")</f>
        <v>7671</v>
      </c>
      <c r="FV42" s="59">
        <f>+IFERROR((IF(ISTEXT(FV$5)=FALSE,(INDEX(FRED!$1:$1048576,MATCH(US!FV$5,FRED!$A:$A,0),MATCH(US!$B42,FRED!$1:$1,0))),(SUM(FJ42:FU42)))),"")</f>
        <v>7921</v>
      </c>
      <c r="FW42" s="59">
        <f>+IFERROR((IF(ISTEXT(FW$5)=FALSE,(INDEX(FRED!$1:$1048576,MATCH(US!FW$5,FRED!$A:$A,0),MATCH(US!$B42,FRED!$1:$1,0))),(SUM(FK42:FV42)))),"")</f>
        <v>7763</v>
      </c>
      <c r="FX42" s="59">
        <f>+IFERROR((IF(ISTEXT(FX$5)=FALSE,(INDEX(FRED!$1:$1048576,MATCH(US!FX$5,FRED!$A:$A,0),MATCH(US!$B42,FRED!$1:$1,0))),(SUM(FL42:FW42)))),"")</f>
        <v>8376</v>
      </c>
      <c r="FY42" s="59">
        <f>+IFERROR((IF(ISTEXT(FY$5)=FALSE,(INDEX(FRED!$1:$1048576,MATCH(US!FY$5,FRED!$A:$A,0),MATCH(US!$B42,FRED!$1:$1,0))),(SUM(FM42:FX42)))),"")</f>
        <v>8567</v>
      </c>
      <c r="FZ42" s="59">
        <f>+IFERROR((IF(ISTEXT(FZ$5)=FALSE,(INDEX(FRED!$1:$1048576,MATCH(US!FZ$5,FRED!$A:$A,0),MATCH(US!$B42,FRED!$1:$1,0))),(SUM(FN42:FY42)))),"")</f>
        <v>8722</v>
      </c>
      <c r="GA42" s="59">
        <f>+IFERROR((IF(ISTEXT(GA$5)=FALSE,(INDEX(FRED!$1:$1048576,MATCH(US!GA$5,FRED!$A:$A,0),MATCH(US!$B42,FRED!$1:$1,0))),(SUM(FO42:FZ42)))),"")</f>
        <v>8546</v>
      </c>
      <c r="GB42" s="59">
        <f>+IFERROR((IF(ISTEXT(GB$5)=FALSE,(INDEX(FRED!$1:$1048576,MATCH(US!GB$5,FRED!$A:$A,0),MATCH(US!$B42,FRED!$1:$1,0))),(SUM(FP42:GA42)))),"")</f>
        <v>8753</v>
      </c>
      <c r="GC42" s="60">
        <f>+IFERROR((IF(ISTEXT(GC$5)=FALSE,(INDEX(FRED!$1:$1048576,MATCH(US!GC$5,FRED!$A:$A,0),MATCH(US!$B42,FRED!$1:$1,0))),(SUM(FQ42:GB42)))),"")</f>
        <v>99768</v>
      </c>
      <c r="GD42" s="59">
        <f>+IFERROR((IF(ISTEXT(GD$5)=FALSE,(INDEX(FRED!$1:$1048576,MATCH(US!GD$5,FRED!$A:$A,0),MATCH(US!$B42,FRED!$1:$1,0))),(SUM(FR42:GC42)))),"")</f>
        <v>8120</v>
      </c>
      <c r="GE42" s="59">
        <f>+IFERROR((IF(ISTEXT(GE$5)=FALSE,(INDEX(FRED!$1:$1048576,MATCH(US!GE$5,FRED!$A:$A,0),MATCH(US!$B42,FRED!$1:$1,0))),(SUM(FS42:GD42)))),"")</f>
        <v>7595</v>
      </c>
      <c r="GF42" s="59">
        <f>+IFERROR((IF(ISTEXT(GF$5)=FALSE,(INDEX(FRED!$1:$1048576,MATCH(US!GF$5,FRED!$A:$A,0),MATCH(US!$B42,FRED!$1:$1,0))),(SUM(FT42:GE42)))),"")</f>
        <v>8281</v>
      </c>
      <c r="GG42" s="59">
        <f>+IFERROR((IF(ISTEXT(GG$5)=FALSE,(INDEX(FRED!$1:$1048576,MATCH(US!GG$5,FRED!$A:$A,0),MATCH(US!$B42,FRED!$1:$1,0))),(SUM(FU42:GF42)))),"")</f>
        <v>8762</v>
      </c>
      <c r="GH42" s="59">
        <f>+IFERROR((IF(ISTEXT(GH$5)=FALSE,(INDEX(FRED!$1:$1048576,MATCH(US!GH$5,FRED!$A:$A,0),MATCH(US!$B42,FRED!$1:$1,0))),(SUM(FV42:GG42)))),"")</f>
        <v>9454</v>
      </c>
      <c r="GI42" s="59">
        <f>+IFERROR((IF(ISTEXT(GI$5)=FALSE,(INDEX(FRED!$1:$1048576,MATCH(US!GI$5,FRED!$A:$A,0),MATCH(US!$B42,FRED!$1:$1,0))),(SUM(FW42:GH42)))),"")</f>
        <v>9221</v>
      </c>
      <c r="GJ42" s="59">
        <f>+IFERROR((IF(ISTEXT(GJ$5)=FALSE,(INDEX(FRED!$1:$1048576,MATCH(US!GJ$5,FRED!$A:$A,0),MATCH(US!$B42,FRED!$1:$1,0))),(SUM(FX42:GI42)))),"")</f>
        <v>9364</v>
      </c>
      <c r="GK42" s="59">
        <f>+IFERROR((IF(ISTEXT(GK$5)=FALSE,(INDEX(FRED!$1:$1048576,MATCH(US!GK$5,FRED!$A:$A,0),MATCH(US!$B42,FRED!$1:$1,0))),(SUM(FY42:GJ42)))),"")</f>
        <v>9493</v>
      </c>
      <c r="GL42" s="59">
        <f>+IFERROR((IF(ISTEXT(GL$5)=FALSE,(INDEX(FRED!$1:$1048576,MATCH(US!GL$5,FRED!$A:$A,0),MATCH(US!$B42,FRED!$1:$1,0))),(SUM(FZ42:GK42)))),"")</f>
        <v>9237</v>
      </c>
      <c r="GM42" s="59">
        <f>+IFERROR((IF(ISTEXT(GM$5)=FALSE,(INDEX(FRED!$1:$1048576,MATCH(US!GM$5,FRED!$A:$A,0),MATCH(US!$B42,FRED!$1:$1,0))),(SUM(GA42:GL42)))),"")</f>
        <v>9420</v>
      </c>
      <c r="GN42" s="59">
        <f>+IFERROR((IF(ISTEXT(GN$5)=FALSE,(INDEX(FRED!$1:$1048576,MATCH(US!GN$5,FRED!$A:$A,0),MATCH(US!$B42,FRED!$1:$1,0))),(SUM(GB42:GM42)))),"")</f>
        <v>9611</v>
      </c>
      <c r="GO42" s="59">
        <f>+IFERROR((IF(ISTEXT(GO$5)=FALSE,(INDEX(FRED!$1:$1048576,MATCH(US!GO$5,FRED!$A:$A,0),MATCH(US!$B42,FRED!$1:$1,0))),(SUM(GC42:GN42)))),"")</f>
        <v>9420</v>
      </c>
      <c r="GP42" s="60">
        <f>+IFERROR((IF(ISTEXT(GP$5)=FALSE,(INDEX(FRED!$1:$1048576,MATCH(US!GP$5,FRED!$A:$A,0),MATCH(US!$B42,FRED!$1:$1,0))),(SUM(GD42:GO42)))),"")</f>
        <v>107978</v>
      </c>
      <c r="GQ42" s="59">
        <f>+IFERROR((IF(ISTEXT(GQ$5)=FALSE,(INDEX(FRED!$1:$1048576,MATCH(US!GQ$5,FRED!$A:$A,0),MATCH(US!$B42,FRED!$1:$1,0))),(SUM(GE42:GP42)))),"")</f>
        <v>9678</v>
      </c>
      <c r="GR42" s="59">
        <f>+IFERROR((IF(ISTEXT(GR$5)=FALSE,(INDEX(FRED!$1:$1048576,MATCH(US!GR$5,FRED!$A:$A,0),MATCH(US!$B42,FRED!$1:$1,0))),(SUM(GF42:GQ42)))),"")</f>
        <v>10019</v>
      </c>
      <c r="GS42" s="59">
        <f>+IFERROR((IF(ISTEXT(GS$5)=FALSE,(INDEX(FRED!$1:$1048576,MATCH(US!GS$5,FRED!$A:$A,0),MATCH(US!$B42,FRED!$1:$1,0))),(SUM(GG42:GR42)))),"")</f>
        <v>10152</v>
      </c>
      <c r="GT42" s="59">
        <f>+IFERROR((IF(ISTEXT(GT$5)=FALSE,(INDEX(FRED!$1:$1048576,MATCH(US!GT$5,FRED!$A:$A,0),MATCH(US!$B42,FRED!$1:$1,0))),(SUM(GH42:GS42)))),"")</f>
        <v>10611</v>
      </c>
      <c r="GU42" s="59">
        <f>+IFERROR((IF(ISTEXT(GU$5)=FALSE,(INDEX(FRED!$1:$1048576,MATCH(US!GU$5,FRED!$A:$A,0),MATCH(US!$B42,FRED!$1:$1,0))),(SUM(GI42:GT42)))),"")</f>
        <v>10591</v>
      </c>
      <c r="GV42" s="59">
        <f>+IFERROR((IF(ISTEXT(GV$5)=FALSE,(INDEX(FRED!$1:$1048576,MATCH(US!GV$5,FRED!$A:$A,0),MATCH(US!$B42,FRED!$1:$1,0))),(SUM(GJ42:GU42)))),"")</f>
        <v>11095</v>
      </c>
      <c r="GW42" s="59">
        <f>+IFERROR((IF(ISTEXT(GW$5)=FALSE,(INDEX(FRED!$1:$1048576,MATCH(US!GW$5,FRED!$A:$A,0),MATCH(US!$B42,FRED!$1:$1,0))),(SUM(GK42:GV42)))),"")</f>
        <v>10887</v>
      </c>
      <c r="GX42" s="59">
        <f>+IFERROR((IF(ISTEXT(GX$5)=FALSE,(INDEX(FRED!$1:$1048576,MATCH(US!GX$5,FRED!$A:$A,0),MATCH(US!$B42,FRED!$1:$1,0))),(SUM(GL42:GW42)))),"")</f>
        <v>10949</v>
      </c>
      <c r="GY42" s="59">
        <f>+IFERROR((IF(ISTEXT(GY$5)=FALSE,(INDEX(FRED!$1:$1048576,MATCH(US!GY$5,FRED!$A:$A,0),MATCH(US!$B42,FRED!$1:$1,0))),(SUM(GM42:GX42)))),"")</f>
        <v>10648</v>
      </c>
      <c r="GZ42" s="59">
        <f>+IFERROR((IF(ISTEXT(GZ$5)=FALSE,(INDEX(FRED!$1:$1048576,MATCH(US!GZ$5,FRED!$A:$A,0),MATCH(US!$B42,FRED!$1:$1,0))),(SUM(GN42:GY42)))),"")</f>
        <v>10558</v>
      </c>
      <c r="HA42" s="59">
        <f>+IFERROR((IF(ISTEXT(HA$5)=FALSE,(INDEX(FRED!$1:$1048576,MATCH(US!HA$5,FRED!$A:$A,0),MATCH(US!$B42,FRED!$1:$1,0))),(SUM(GO42:GZ42)))),"")</f>
        <v>10063</v>
      </c>
      <c r="HB42" s="59">
        <f>+IFERROR((IF(ISTEXT(HB$5)=FALSE,(INDEX(FRED!$1:$1048576,MATCH(US!HB$5,FRED!$A:$A,0),MATCH(US!$B42,FRED!$1:$1,0))),(SUM(GP42:HA42)))),"")</f>
        <v>10622</v>
      </c>
      <c r="HC42" s="60">
        <f>+IFERROR((IF(ISTEXT(HC$5)=FALSE,(INDEX(FRED!$1:$1048576,MATCH(US!HC$5,FRED!$A:$A,0),MATCH(US!$B42,FRED!$1:$1,0))),(SUM(GQ42:HB42)))),"")</f>
        <v>125873</v>
      </c>
      <c r="HD42" s="59">
        <f>+IFERROR((IF(ISTEXT(HD$5)=FALSE,(INDEX(FRED!$1:$1048576,MATCH(US!HD$5,FRED!$A:$A,0),MATCH(US!$B42,FRED!$1:$1,0))),(SUM(GR42:HC42)))),"")</f>
        <v>10335</v>
      </c>
      <c r="HE42" s="59">
        <f>+IFERROR((IF(ISTEXT(HE$5)=FALSE,(INDEX(FRED!$1:$1048576,MATCH(US!HE$5,FRED!$A:$A,0),MATCH(US!$B42,FRED!$1:$1,0))),(SUM(GS42:HD42)))),"")</f>
        <v>10659</v>
      </c>
      <c r="HF42" s="59">
        <f>+IFERROR((IF(ISTEXT(HF$5)=FALSE,(INDEX(FRED!$1:$1048576,MATCH(US!HF$5,FRED!$A:$A,0),MATCH(US!$B42,FRED!$1:$1,0))),(SUM(GT42:HE42)))),"")</f>
        <v>10906</v>
      </c>
      <c r="HG42" s="59">
        <f>+IFERROR((IF(ISTEXT(HG$5)=FALSE,(INDEX(FRED!$1:$1048576,MATCH(US!HG$5,FRED!$A:$A,0),MATCH(US!$B42,FRED!$1:$1,0))),(SUM(GU42:HF42)))),"")</f>
        <v>11255</v>
      </c>
      <c r="HH42" s="59">
        <f>+IFERROR((IF(ISTEXT(HH$5)=FALSE,(INDEX(FRED!$1:$1048576,MATCH(US!HH$5,FRED!$A:$A,0),MATCH(US!$B42,FRED!$1:$1,0))),(SUM(GV42:HG42)))),"")</f>
        <v>11441</v>
      </c>
      <c r="HI42" s="59">
        <f>+IFERROR((IF(ISTEXT(HI$5)=FALSE,(INDEX(FRED!$1:$1048576,MATCH(US!HI$5,FRED!$A:$A,0),MATCH(US!$B42,FRED!$1:$1,0))),(SUM(GW42:HH42)))),"")</f>
        <v>11548</v>
      </c>
      <c r="HJ42" s="59">
        <f>+IFERROR((IF(ISTEXT(HJ$5)=FALSE,(INDEX(FRED!$1:$1048576,MATCH(US!HJ$5,FRED!$A:$A,0),MATCH(US!$B42,FRED!$1:$1,0))),(SUM(GX42:HI42)))),"")</f>
        <v>10880</v>
      </c>
      <c r="HK42" s="59">
        <f>+IFERROR((IF(ISTEXT(HK$5)=FALSE,(INDEX(FRED!$1:$1048576,MATCH(US!HK$5,FRED!$A:$A,0),MATCH(US!$B42,FRED!$1:$1,0))),(SUM(GY42:HJ42)))),"")</f>
        <v>10820</v>
      </c>
      <c r="HL42" s="59">
        <f>+IFERROR((IF(ISTEXT(HL$5)=FALSE,(INDEX(FRED!$1:$1048576,MATCH(US!HL$5,FRED!$A:$A,0),MATCH(US!$B42,FRED!$1:$1,0))),(SUM(GZ42:HK42)))),"")</f>
        <v>10731</v>
      </c>
      <c r="HM42" s="59">
        <f>+IFERROR((IF(ISTEXT(HM$5)=FALSE,(INDEX(FRED!$1:$1048576,MATCH(US!HM$5,FRED!$A:$A,0),MATCH(US!$B42,FRED!$1:$1,0))),(SUM(HA42:HL42)))),"")</f>
        <v>11162</v>
      </c>
      <c r="HN42" s="59">
        <f>+IFERROR((IF(ISTEXT(HN$5)=FALSE,(INDEX(FRED!$1:$1048576,MATCH(US!HN$5,FRED!$A:$A,0),MATCH(US!$B42,FRED!$1:$1,0))),(SUM(HB42:HM42)))),"")</f>
        <v>11373</v>
      </c>
      <c r="HO42" s="59">
        <f>+IFERROR((IF(ISTEXT(HO$5)=FALSE,(INDEX(FRED!$1:$1048576,MATCH(US!HO$5,FRED!$A:$A,0),MATCH(US!$B42,FRED!$1:$1,0))),(SUM(HC42:HN42)))),"")</f>
        <v>11608</v>
      </c>
      <c r="HP42" s="60">
        <f>+IFERROR((IF(ISTEXT(HP$5)=FALSE,(INDEX(FRED!$1:$1048576,MATCH(US!HP$5,FRED!$A:$A,0),MATCH(US!$B42,FRED!$1:$1,0))),(SUM(HD42:HO42)))),"")</f>
        <v>132718</v>
      </c>
      <c r="HQ42" s="59">
        <f>+IFERROR((IF(ISTEXT(HQ$5)=FALSE,(INDEX(FRED!$1:$1048576,MATCH(US!HQ$5,FRED!$A:$A,0),MATCH(US!$B42,FRED!$1:$1,0))),(SUM(HE42:HP42)))),"")</f>
        <v>11412</v>
      </c>
      <c r="HR42" s="59">
        <f>+IFERROR((IF(ISTEXT(HR$5)=FALSE,(INDEX(FRED!$1:$1048576,MATCH(US!HR$5,FRED!$A:$A,0),MATCH(US!$B42,FRED!$1:$1,0))),(SUM(HF42:HQ42)))),"")</f>
        <v>12116</v>
      </c>
      <c r="HS42" s="59">
        <f>+IFERROR((IF(ISTEXT(HS$5)=FALSE,(INDEX(FRED!$1:$1048576,MATCH(US!HS$5,FRED!$A:$A,0),MATCH(US!$B42,FRED!$1:$1,0))),(SUM(HG42:HR42)))),"")</f>
        <v>13076</v>
      </c>
      <c r="HT42" s="59">
        <f>+IFERROR((IF(ISTEXT(HT$5)=FALSE,(INDEX(FRED!$1:$1048576,MATCH(US!HT$5,FRED!$A:$A,0),MATCH(US!$B42,FRED!$1:$1,0))),(SUM(HH42:HS42)))),"")</f>
        <v>12098</v>
      </c>
      <c r="HU42" s="59">
        <f>+IFERROR((IF(ISTEXT(HU$5)=FALSE,(INDEX(FRED!$1:$1048576,MATCH(US!HU$5,FRED!$A:$A,0),MATCH(US!$B42,FRED!$1:$1,0))),(SUM(HI42:HT42)))),"")</f>
        <v>12614</v>
      </c>
      <c r="HV42" s="59">
        <f>+IFERROR((IF(ISTEXT(HV$5)=FALSE,(INDEX(FRED!$1:$1048576,MATCH(US!HV$5,FRED!$A:$A,0),MATCH(US!$B42,FRED!$1:$1,0))),(SUM(HJ42:HU42)))),"")</f>
        <v>13110</v>
      </c>
      <c r="HW42" s="59">
        <f>+IFERROR((IF(ISTEXT(HW$5)=FALSE,(INDEX(FRED!$1:$1048576,MATCH(US!HW$5,FRED!$A:$A,0),MATCH(US!$B42,FRED!$1:$1,0))),(SUM(HK42:HV42)))),"")</f>
        <v>12673</v>
      </c>
      <c r="HX42" s="59">
        <f>+IFERROR((IF(ISTEXT(HX$5)=FALSE,(INDEX(FRED!$1:$1048576,MATCH(US!HX$5,FRED!$A:$A,0),MATCH(US!$B42,FRED!$1:$1,0))),(SUM(HL42:HW42)))),"")</f>
        <v>12176</v>
      </c>
      <c r="HY42" s="59">
        <f>+IFERROR((IF(ISTEXT(HY$5)=FALSE,(INDEX(FRED!$1:$1048576,MATCH(US!HY$5,FRED!$A:$A,0),MATCH(US!$B42,FRED!$1:$1,0))),(SUM(HM42:HX42)))),"")</f>
        <v>11305</v>
      </c>
      <c r="HZ42" s="59">
        <f>+IFERROR((IF(ISTEXT(HZ$5)=FALSE,(INDEX(FRED!$1:$1048576,MATCH(US!HZ$5,FRED!$A:$A,0),MATCH(US!$B42,FRED!$1:$1,0))),(SUM(HN42:HY42)))),"")</f>
        <v>10955</v>
      </c>
      <c r="IA42" s="59">
        <f>+IFERROR((IF(ISTEXT(IA$5)=FALSE,(INDEX(FRED!$1:$1048576,MATCH(US!IA$5,FRED!$A:$A,0),MATCH(US!$B42,FRED!$1:$1,0))),(SUM(HO42:HZ42)))),"")</f>
        <v>11893</v>
      </c>
      <c r="IB42" s="59">
        <f>+IFERROR((IF(ISTEXT(IB$5)=FALSE,(INDEX(FRED!$1:$1048576,MATCH(US!IB$5,FRED!$A:$A,0),MATCH(US!$B42,FRED!$1:$1,0))),(SUM(HP42:IA42)))),"")</f>
        <v>11402</v>
      </c>
      <c r="IC42" s="60">
        <f>+IFERROR((IF(ISTEXT(IC$5)=FALSE,(INDEX(FRED!$1:$1048576,MATCH(US!IC$5,FRED!$A:$A,0),MATCH(US!$B42,FRED!$1:$1,0))),(SUM(HQ42:IB42)))),"")</f>
        <v>144830</v>
      </c>
      <c r="ID42" s="59">
        <f>+IFERROR((IF(ISTEXT(ID$5)=FALSE,(INDEX(FRED!$1:$1048576,MATCH(US!ID$5,FRED!$A:$A,0),MATCH(US!$B42,FRED!$1:$1,0))),(SUM(HR42:IC42)))),"")</f>
        <v>11504</v>
      </c>
      <c r="IE42" s="59">
        <f>+IFERROR((IF(ISTEXT(IE$5)=FALSE,(INDEX(FRED!$1:$1048576,MATCH(US!IE$5,FRED!$A:$A,0),MATCH(US!$B42,FRED!$1:$1,0))),(SUM(HS42:ID42)))),"")</f>
        <v>11510</v>
      </c>
      <c r="IF42" s="59">
        <f>+IFERROR((IF(ISTEXT(IF$5)=FALSE,(INDEX(FRED!$1:$1048576,MATCH(US!IF$5,FRED!$A:$A,0),MATCH(US!$B42,FRED!$1:$1,0))),(SUM(HT42:IE42)))),"")</f>
        <v>11720</v>
      </c>
      <c r="IG42" s="59">
        <f>+IFERROR((IF(ISTEXT(IG$5)=FALSE,(INDEX(FRED!$1:$1048576,MATCH(US!IG$5,FRED!$A:$A,0),MATCH(US!$B42,FRED!$1:$1,0))),(SUM(HU42:IF42)))),"")</f>
        <v>11796</v>
      </c>
      <c r="IH42" s="59">
        <f>+IFERROR((IF(ISTEXT(IH$5)=FALSE,(INDEX(FRED!$1:$1048576,MATCH(US!IH$5,FRED!$A:$A,0),MATCH(US!$B42,FRED!$1:$1,0))),(SUM(HV42:IG42)))),"")</f>
        <v>12282</v>
      </c>
      <c r="II42" s="59">
        <f>+IFERROR((IF(ISTEXT(II$5)=FALSE,(INDEX(FRED!$1:$1048576,MATCH(US!II$5,FRED!$A:$A,0),MATCH(US!$B42,FRED!$1:$1,0))),(SUM(HW42:IH42)))),"")</f>
        <v>12581</v>
      </c>
      <c r="IJ42" s="59">
        <f>+IFERROR((IF(ISTEXT(IJ$5)=FALSE,(INDEX(FRED!$1:$1048576,MATCH(US!IJ$5,FRED!$A:$A,0),MATCH(US!$B42,FRED!$1:$1,0))),(SUM(HX42:II42)))),"")</f>
        <v>13348</v>
      </c>
      <c r="IK42" s="59">
        <f>+IFERROR((IF(ISTEXT(IK$5)=FALSE,(INDEX(FRED!$1:$1048576,MATCH(US!IK$5,FRED!$A:$A,0),MATCH(US!$B42,FRED!$1:$1,0))),(SUM(HY42:IJ42)))),"")</f>
        <v>12634</v>
      </c>
      <c r="IL42" s="59">
        <f>+IFERROR((IF(ISTEXT(IL$5)=FALSE,(INDEX(FRED!$1:$1048576,MATCH(US!IL$5,FRED!$A:$A,0),MATCH(US!$B42,FRED!$1:$1,0))),(SUM(HZ42:IK42)))),"")</f>
        <v>12868</v>
      </c>
      <c r="IM42" s="59">
        <f>+IFERROR((IF(ISTEXT(IM$5)=FALSE,(INDEX(FRED!$1:$1048576,MATCH(US!IM$5,FRED!$A:$A,0),MATCH(US!$B42,FRED!$1:$1,0))),(SUM(IA42:IL42)))),"")</f>
        <v>13064</v>
      </c>
      <c r="IN42" s="59">
        <f>+IFERROR((IF(ISTEXT(IN$5)=FALSE,(INDEX(FRED!$1:$1048576,MATCH(US!IN$5,FRED!$A:$A,0),MATCH(US!$B42,FRED!$1:$1,0))),(SUM(IB42:IM42)))),"")</f>
        <v>12545</v>
      </c>
      <c r="IO42" s="59">
        <f>+IFERROR((IF(ISTEXT(IO$5)=FALSE,(INDEX(FRED!$1:$1048576,MATCH(US!IO$5,FRED!$A:$A,0),MATCH(US!$B42,FRED!$1:$1,0))),(SUM(IC42:IN42)))),"")</f>
        <v>12156</v>
      </c>
      <c r="IP42" s="60">
        <f>+IFERROR((IF(ISTEXT(IP$5)=FALSE,(INDEX(FRED!$1:$1048576,MATCH(US!IP$5,FRED!$A:$A,0),MATCH(US!$B42,FRED!$1:$1,0))),(SUM(ID42:IO42)))),"")</f>
        <v>148008</v>
      </c>
      <c r="IQ42" s="59">
        <f>+IFERROR((IF(ISTEXT(IQ$5)=FALSE,(INDEX(FRED!$1:$1048576,MATCH(US!IQ$5,FRED!$A:$A,0),MATCH(US!$B42,FRED!$1:$1,0))),(SUM(IE42:IP42)))),"")</f>
        <v>12760</v>
      </c>
      <c r="IR42" s="59">
        <f>+IFERROR((IF(ISTEXT(IR$5)=FALSE,(INDEX(FRED!$1:$1048576,MATCH(US!IR$5,FRED!$A:$A,0),MATCH(US!$B42,FRED!$1:$1,0))),(SUM(IF42:IQ42)))),"")</f>
        <v>14340</v>
      </c>
      <c r="IS42" s="59">
        <f>+IFERROR((IF(ISTEXT(IS$5)=FALSE,(INDEX(FRED!$1:$1048576,MATCH(US!IS$5,FRED!$A:$A,0),MATCH(US!$B42,FRED!$1:$1,0))),(SUM(IG42:IR42)))),"")</f>
        <v>14164</v>
      </c>
      <c r="IT42" s="59">
        <f>+IFERROR((IF(ISTEXT(IT$5)=FALSE,(INDEX(FRED!$1:$1048576,MATCH(US!IT$5,FRED!$A:$A,0),MATCH(US!$B42,FRED!$1:$1,0))),(SUM(IH42:IS42)))),"")</f>
        <v>14439</v>
      </c>
      <c r="IU42" s="59">
        <f>+IFERROR((IF(ISTEXT(IU$5)=FALSE,(INDEX(FRED!$1:$1048576,MATCH(US!IU$5,FRED!$A:$A,0),MATCH(US!$B42,FRED!$1:$1,0))),(SUM(II42:IT42)))),"")</f>
        <v>14447</v>
      </c>
      <c r="IV42" s="59">
        <f>+IFERROR((IF(ISTEXT(IV$5)=FALSE,(INDEX(FRED!$1:$1048576,MATCH(US!IV$5,FRED!$A:$A,0),MATCH(US!$B42,FRED!$1:$1,0))),(SUM(IJ42:IU42)))),"")</f>
        <v>15166</v>
      </c>
      <c r="IW42" s="59">
        <f>+IFERROR((IF(ISTEXT(IW$5)=FALSE,(INDEX(FRED!$1:$1048576,MATCH(US!IW$5,FRED!$A:$A,0),MATCH(US!$B42,FRED!$1:$1,0))),(SUM(IK42:IV42)))),"")</f>
        <v>14798</v>
      </c>
      <c r="IX42" s="59">
        <f>+IFERROR((IF(ISTEXT(IX$5)=FALSE,(INDEX(FRED!$1:$1048576,MATCH(US!IX$5,FRED!$A:$A,0),MATCH(US!$B42,FRED!$1:$1,0))),(SUM(IL42:IW42)))),"")</f>
        <v>15156</v>
      </c>
      <c r="IY42" s="59">
        <f>+IFERROR((IF(ISTEXT(IY$5)=FALSE,(INDEX(FRED!$1:$1048576,MATCH(US!IY$5,FRED!$A:$A,0),MATCH(US!$B42,FRED!$1:$1,0))),(SUM(IM42:IX42)))),"")</f>
        <v>14772</v>
      </c>
      <c r="IZ42" s="59">
        <f>+IFERROR((IF(ISTEXT(IZ$5)=FALSE,(INDEX(FRED!$1:$1048576,MATCH(US!IZ$5,FRED!$A:$A,0),MATCH(US!$B42,FRED!$1:$1,0))),(SUM(IN42:IY42)))),"")</f>
        <v>14656</v>
      </c>
      <c r="JA42" s="59">
        <f>+IFERROR((IF(ISTEXT(JA$5)=FALSE,(INDEX(FRED!$1:$1048576,MATCH(US!JA$5,FRED!$A:$A,0),MATCH(US!$B42,FRED!$1:$1,0))),(SUM(IO42:IZ42)))),"")</f>
        <v>14995</v>
      </c>
      <c r="JB42" s="59">
        <f>+IFERROR((IF(ISTEXT(JB$5)=FALSE,(INDEX(FRED!$1:$1048576,MATCH(US!JB$5,FRED!$A:$A,0),MATCH(US!$B42,FRED!$1:$1,0))),(SUM(IP42:JA42)))),"")</f>
        <v>15685</v>
      </c>
      <c r="JC42" s="60">
        <f>+IFERROR((IF(ISTEXT(JC$5)=FALSE,(INDEX(FRED!$1:$1048576,MATCH(US!JC$5,FRED!$A:$A,0),MATCH(US!$B42,FRED!$1:$1,0))),(SUM(IQ42:JB42)))),"")</f>
        <v>175378</v>
      </c>
      <c r="JD42" s="59">
        <f>+IFERROR((IF(ISTEXT(JD$5)=FALSE,(INDEX(FRED!$1:$1048576,MATCH(US!JD$5,FRED!$A:$A,0),MATCH(US!$B42,FRED!$1:$1,0))),(SUM(IR42:JC42)))),"")</f>
        <v>15737</v>
      </c>
      <c r="JE42" s="59">
        <f>+IFERROR((IF(ISTEXT(JE$5)=FALSE,(INDEX(FRED!$1:$1048576,MATCH(US!JE$5,FRED!$A:$A,0),MATCH(US!$B42,FRED!$1:$1,0))),(SUM(IS42:JD42)))),"")</f>
        <v>15691</v>
      </c>
      <c r="JF42" s="59">
        <f>+IFERROR((IF(ISTEXT(JF$5)=FALSE,(INDEX(FRED!$1:$1048576,MATCH(US!JF$5,FRED!$A:$A,0),MATCH(US!$B42,FRED!$1:$1,0))),(SUM(IT42:JE42)))),"")</f>
        <v>14765</v>
      </c>
      <c r="JG42" s="59">
        <f>+IFERROR((IF(ISTEXT(JG$5)=FALSE,(INDEX(FRED!$1:$1048576,MATCH(US!JG$5,FRED!$A:$A,0),MATCH(US!$B42,FRED!$1:$1,0))),(SUM(IU42:JF42)))),"")</f>
        <v>14153</v>
      </c>
      <c r="JH42" s="59">
        <f>+IFERROR((IF(ISTEXT(JH$5)=FALSE,(INDEX(FRED!$1:$1048576,MATCH(US!JH$5,FRED!$A:$A,0),MATCH(US!$B42,FRED!$1:$1,0))),(SUM(IV42:JG42)))),"")</f>
        <v>13901</v>
      </c>
      <c r="JI42" s="59">
        <f>+IFERROR((IF(ISTEXT(JI$5)=FALSE,(INDEX(FRED!$1:$1048576,MATCH(US!JI$5,FRED!$A:$A,0),MATCH(US!$B42,FRED!$1:$1,0))),(SUM(IW42:JH42)))),"")</f>
        <v>14381</v>
      </c>
      <c r="JJ42" s="59">
        <f>+IFERROR((IF(ISTEXT(JJ$5)=FALSE,(INDEX(FRED!$1:$1048576,MATCH(US!JJ$5,FRED!$A:$A,0),MATCH(US!$B42,FRED!$1:$1,0))),(SUM(IX42:JI42)))),"")</f>
        <v>14813</v>
      </c>
      <c r="JK42" s="59">
        <f>+IFERROR((IF(ISTEXT(JK$5)=FALSE,(INDEX(FRED!$1:$1048576,MATCH(US!JK$5,FRED!$A:$A,0),MATCH(US!$B42,FRED!$1:$1,0))),(SUM(IY42:JJ42)))),"")</f>
        <v>14909</v>
      </c>
      <c r="JL42" s="59">
        <f>+IFERROR((IF(ISTEXT(JL$5)=FALSE,(INDEX(FRED!$1:$1048576,MATCH(US!JL$5,FRED!$A:$A,0),MATCH(US!$B42,FRED!$1:$1,0))),(SUM(IZ42:JK42)))),"")</f>
        <v>15409</v>
      </c>
      <c r="JM42" s="59">
        <f>+IFERROR((IF(ISTEXT(JM$5)=FALSE,(INDEX(FRED!$1:$1048576,MATCH(US!JM$5,FRED!$A:$A,0),MATCH(US!$B42,FRED!$1:$1,0))),(SUM(JA42:JL42)))),"")</f>
        <v>14702</v>
      </c>
      <c r="JN42" s="59">
        <f>+IFERROR((IF(ISTEXT(JN$5)=FALSE,(INDEX(FRED!$1:$1048576,MATCH(US!JN$5,FRED!$A:$A,0),MATCH(US!$B42,FRED!$1:$1,0))),(SUM(JB42:JM42)))),"")</f>
        <v>14422</v>
      </c>
      <c r="JO42" s="59">
        <f>+IFERROR((IF(ISTEXT(JO$5)=FALSE,(INDEX(FRED!$1:$1048576,MATCH(US!JO$5,FRED!$A:$A,0),MATCH(US!$B42,FRED!$1:$1,0))),(SUM(JC42:JN42)))),"")</f>
        <v>14148</v>
      </c>
      <c r="JP42" s="60">
        <f>+IFERROR((IF(ISTEXT(JP$5)=FALSE,(INDEX(FRED!$1:$1048576,MATCH(US!JP$5,FRED!$A:$A,0),MATCH(US!$B42,FRED!$1:$1,0))),(SUM(JD42:JO42)))),"")</f>
        <v>177031</v>
      </c>
      <c r="JQ42" s="59">
        <f>+IFERROR((IF(ISTEXT(JQ$5)=FALSE,(INDEX(FRED!$1:$1048576,MATCH(US!JQ$5,FRED!$A:$A,0),MATCH(US!$B42,FRED!$1:$1,0))),(SUM(JE42:JP42)))),"")</f>
        <v>14564</v>
      </c>
      <c r="JR42" s="59">
        <f>+IFERROR((IF(ISTEXT(JR$5)=FALSE,(INDEX(FRED!$1:$1048576,MATCH(US!JR$5,FRED!$A:$A,0),MATCH(US!$B42,FRED!$1:$1,0))),(SUM(JF42:JQ42)))),"")</f>
        <v>13557</v>
      </c>
      <c r="JS42" s="59">
        <f>+IFERROR((IF(ISTEXT(JS$5)=FALSE,(INDEX(FRED!$1:$1048576,MATCH(US!JS$5,FRED!$A:$A,0),MATCH(US!$B42,FRED!$1:$1,0))),(SUM(JG42:JR42)))),"")</f>
        <v>13860</v>
      </c>
      <c r="JT42" s="59">
        <f>+IFERROR((IF(ISTEXT(JT$5)=FALSE,(INDEX(FRED!$1:$1048576,MATCH(US!JT$5,FRED!$A:$A,0),MATCH(US!$B42,FRED!$1:$1,0))),(SUM(JH42:JS42)))),"")</f>
        <v>14244</v>
      </c>
      <c r="JU42" s="59">
        <f>+IFERROR((IF(ISTEXT(JU$5)=FALSE,(INDEX(FRED!$1:$1048576,MATCH(US!JU$5,FRED!$A:$A,0),MATCH(US!$B42,FRED!$1:$1,0))),(SUM(JI42:JT42)))),"")</f>
        <v>13839</v>
      </c>
      <c r="JV42" s="59">
        <f>+IFERROR((IF(ISTEXT(JV$5)=FALSE,(INDEX(FRED!$1:$1048576,MATCH(US!JV$5,FRED!$A:$A,0),MATCH(US!$B42,FRED!$1:$1,0))),(SUM(JJ42:JU42)))),"")</f>
        <v>13399</v>
      </c>
      <c r="JW42" s="59">
        <f>+IFERROR((IF(ISTEXT(JW$5)=FALSE,(INDEX(FRED!$1:$1048576,MATCH(US!JW$5,FRED!$A:$A,0),MATCH(US!$B42,FRED!$1:$1,0))),(SUM(JK42:JV42)))),"")</f>
        <v>12727</v>
      </c>
      <c r="JX42" s="59">
        <f>+IFERROR((IF(ISTEXT(JX$5)=FALSE,(INDEX(FRED!$1:$1048576,MATCH(US!JX$5,FRED!$A:$A,0),MATCH(US!$B42,FRED!$1:$1,0))),(SUM(JL42:JW42)))),"")</f>
        <v>12549</v>
      </c>
      <c r="JY42" s="59">
        <f>+IFERROR((IF(ISTEXT(JY$5)=FALSE,(INDEX(FRED!$1:$1048576,MATCH(US!JY$5,FRED!$A:$A,0),MATCH(US!$B42,FRED!$1:$1,0))),(SUM(JM42:JX42)))),"")</f>
        <v>12250</v>
      </c>
      <c r="JZ42" s="59">
        <f>+IFERROR((IF(ISTEXT(JZ$5)=FALSE,(INDEX(FRED!$1:$1048576,MATCH(US!JZ$5,FRED!$A:$A,0),MATCH(US!$B42,FRED!$1:$1,0))),(SUM(JN42:JY42)))),"")</f>
        <v>13224</v>
      </c>
      <c r="KA42" s="59">
        <f>+IFERROR((IF(ISTEXT(KA$5)=FALSE,(INDEX(FRED!$1:$1048576,MATCH(US!KA$5,FRED!$A:$A,0),MATCH(US!$B42,FRED!$1:$1,0))),(SUM(JO42:JZ42)))),"")</f>
        <v>13654</v>
      </c>
      <c r="KB42" s="59">
        <f>+IFERROR((IF(ISTEXT(KB$5)=FALSE,(INDEX(FRED!$1:$1048576,MATCH(US!KB$5,FRED!$A:$A,0),MATCH(US!$B42,FRED!$1:$1,0))),(SUM(JP42:KA42)))),"")</f>
        <v>13628</v>
      </c>
      <c r="KC42" s="60">
        <f>+IFERROR((IF(ISTEXT(KC$5)=FALSE,(INDEX(FRED!$1:$1048576,MATCH(US!KC$5,FRED!$A:$A,0),MATCH(US!$B42,FRED!$1:$1,0))),(SUM(JQ42:KB42)))),"")</f>
        <v>161495</v>
      </c>
      <c r="KD42" s="59">
        <f>+IFERROR((IF(ISTEXT(KD$5)=FALSE,(INDEX(FRED!$1:$1048576,MATCH(US!KD$5,FRED!$A:$A,0),MATCH(US!$B42,FRED!$1:$1,0))),(SUM(JR42:KC42)))),"")</f>
        <v>13730</v>
      </c>
      <c r="KE42" s="59">
        <f>+IFERROR((IF(ISTEXT(KE$5)=FALSE,(INDEX(FRED!$1:$1048576,MATCH(US!KE$5,FRED!$A:$A,0),MATCH(US!$B42,FRED!$1:$1,0))),(SUM(JS42:KD42)))),"")</f>
        <v>14261</v>
      </c>
      <c r="KF42" s="59">
        <f>+IFERROR((IF(ISTEXT(KF$5)=FALSE,(INDEX(FRED!$1:$1048576,MATCH(US!KF$5,FRED!$A:$A,0),MATCH(US!$B42,FRED!$1:$1,0))),(SUM(JT42:KE42)))),"")</f>
        <v>13947</v>
      </c>
      <c r="KG42" s="59">
        <f>+IFERROR((IF(ISTEXT(KG$5)=FALSE,(INDEX(FRED!$1:$1048576,MATCH(US!KG$5,FRED!$A:$A,0),MATCH(US!$B42,FRED!$1:$1,0))),(SUM(JU42:KF42)))),"")</f>
        <v>13752</v>
      </c>
      <c r="KH42" s="59">
        <f>+IFERROR((IF(ISTEXT(KH$5)=FALSE,(INDEX(FRED!$1:$1048576,MATCH(US!KH$5,FRED!$A:$A,0),MATCH(US!$B42,FRED!$1:$1,0))),(SUM(JV42:KG42)))),"")</f>
        <v>13331</v>
      </c>
      <c r="KI42" s="59">
        <f>+IFERROR((IF(ISTEXT(KI$5)=FALSE,(INDEX(FRED!$1:$1048576,MATCH(US!KI$5,FRED!$A:$A,0),MATCH(US!$B42,FRED!$1:$1,0))),(SUM(JW42:KH42)))),"")</f>
        <v>14088</v>
      </c>
      <c r="KJ42" s="59">
        <f>+IFERROR((IF(ISTEXT(KJ$5)=FALSE,(INDEX(FRED!$1:$1048576,MATCH(US!KJ$5,FRED!$A:$A,0),MATCH(US!$B42,FRED!$1:$1,0))),(SUM(JX42:KI42)))),"")</f>
        <v>14295</v>
      </c>
      <c r="KK42" s="59">
        <f>+IFERROR((IF(ISTEXT(KK$5)=FALSE,(INDEX(FRED!$1:$1048576,MATCH(US!KK$5,FRED!$A:$A,0),MATCH(US!$B42,FRED!$1:$1,0))),(SUM(JY42:KJ42)))),"")</f>
        <v>14911</v>
      </c>
      <c r="KL42" s="59">
        <f>+IFERROR((IF(ISTEXT(KL$5)=FALSE,(INDEX(FRED!$1:$1048576,MATCH(US!KL$5,FRED!$A:$A,0),MATCH(US!$B42,FRED!$1:$1,0))),(SUM(JZ42:KK42)))),"")</f>
        <v>14741</v>
      </c>
      <c r="KM42" s="59">
        <f>+IFERROR((IF(ISTEXT(KM$5)=FALSE,(INDEX(FRED!$1:$1048576,MATCH(US!KM$5,FRED!$A:$A,0),MATCH(US!$B42,FRED!$1:$1,0))),(SUM(KA42:KL42)))),"")</f>
        <v>15252</v>
      </c>
      <c r="KN42" s="59">
        <f>+IFERROR((IF(ISTEXT(KN$5)=FALSE,(INDEX(FRED!$1:$1048576,MATCH(US!KN$5,FRED!$A:$A,0),MATCH(US!$B42,FRED!$1:$1,0))),(SUM(KB42:KM42)))),"")</f>
        <v>15389</v>
      </c>
      <c r="KO42" s="59">
        <f>+IFERROR((IF(ISTEXT(KO$5)=FALSE,(INDEX(FRED!$1:$1048576,MATCH(US!KO$5,FRED!$A:$A,0),MATCH(US!$B42,FRED!$1:$1,0))),(SUM(KC42:KN42)))),"")</f>
        <v>15632</v>
      </c>
      <c r="KP42" s="60">
        <f>+IFERROR((IF(ISTEXT(KP$5)=FALSE,(INDEX(FRED!$1:$1048576,MATCH(US!KP$5,FRED!$A:$A,0),MATCH(US!$B42,FRED!$1:$1,0))),(SUM(KD42:KO42)))),"")</f>
        <v>173329</v>
      </c>
      <c r="KQ42" s="59">
        <f>+IFERROR((IF(ISTEXT(KQ$5)=FALSE,(INDEX(FRED!$1:$1048576,MATCH(US!KQ$5,FRED!$A:$A,0),MATCH(US!$B42,FRED!$1:$1,0))),(SUM(KE42:KP42)))),"")</f>
        <v>15512</v>
      </c>
      <c r="KR42" s="59">
        <f>+IFERROR((IF(ISTEXT(KR$5)=FALSE,(INDEX(FRED!$1:$1048576,MATCH(US!KR$5,FRED!$A:$A,0),MATCH(US!$B42,FRED!$1:$1,0))),(SUM(KF42:KQ42)))),"")</f>
        <v>15934</v>
      </c>
      <c r="KS42" s="59">
        <f>+IFERROR((IF(ISTEXT(KS$5)=FALSE,(INDEX(FRED!$1:$1048576,MATCH(US!KS$5,FRED!$A:$A,0),MATCH(US!$B42,FRED!$1:$1,0))),(SUM(KG42:KR42)))),"")</f>
        <v>16104</v>
      </c>
      <c r="KT42" s="59">
        <f>+IFERROR((IF(ISTEXT(KT$5)=FALSE,(INDEX(FRED!$1:$1048576,MATCH(US!KT$5,FRED!$A:$A,0),MATCH(US!$B42,FRED!$1:$1,0))),(SUM(KH42:KS42)))),"")</f>
        <v>17040</v>
      </c>
      <c r="KU42" s="59">
        <f>+IFERROR((IF(ISTEXT(KU$5)=FALSE,(INDEX(FRED!$1:$1048576,MATCH(US!KU$5,FRED!$A:$A,0),MATCH(US!$B42,FRED!$1:$1,0))),(SUM(KI42:KT42)))),"")</f>
        <v>17680</v>
      </c>
      <c r="KV42" s="59">
        <f>+IFERROR((IF(ISTEXT(KV$5)=FALSE,(INDEX(FRED!$1:$1048576,MATCH(US!KV$5,FRED!$A:$A,0),MATCH(US!$B42,FRED!$1:$1,0))),(SUM(KJ42:KU42)))),"")</f>
        <v>17816</v>
      </c>
      <c r="KW42" s="59">
        <f>+IFERROR((IF(ISTEXT(KW$5)=FALSE,(INDEX(FRED!$1:$1048576,MATCH(US!KW$5,FRED!$A:$A,0),MATCH(US!$B42,FRED!$1:$1,0))),(SUM(KK42:KV42)))),"")</f>
        <v>17620</v>
      </c>
      <c r="KX42" s="59">
        <f>+IFERROR((IF(ISTEXT(KX$5)=FALSE,(INDEX(FRED!$1:$1048576,MATCH(US!KX$5,FRED!$A:$A,0),MATCH(US!$B42,FRED!$1:$1,0))),(SUM(KL42:KW42)))),"")</f>
        <v>18064</v>
      </c>
      <c r="KY42" s="59">
        <f>+IFERROR((IF(ISTEXT(KY$5)=FALSE,(INDEX(FRED!$1:$1048576,MATCH(US!KY$5,FRED!$A:$A,0),MATCH(US!$B42,FRED!$1:$1,0))),(SUM(KM42:KX42)))),"")</f>
        <v>18449</v>
      </c>
      <c r="KZ42" s="59">
        <f>+IFERROR((IF(ISTEXT(KZ$5)=FALSE,(INDEX(FRED!$1:$1048576,MATCH(US!KZ$5,FRED!$A:$A,0),MATCH(US!$B42,FRED!$1:$1,0))),(SUM(KN42:KY42)))),"")</f>
        <v>18569</v>
      </c>
      <c r="LA42" s="59">
        <f>+IFERROR((IF(ISTEXT(LA$5)=FALSE,(INDEX(FRED!$1:$1048576,MATCH(US!LA$5,FRED!$A:$A,0),MATCH(US!$B42,FRED!$1:$1,0))),(SUM(KO42:KZ42)))),"")</f>
        <v>18783</v>
      </c>
      <c r="LB42" s="59">
        <f>+IFERROR((IF(ISTEXT(LB$5)=FALSE,(INDEX(FRED!$1:$1048576,MATCH(US!LB$5,FRED!$A:$A,0),MATCH(US!$B42,FRED!$1:$1,0))),(SUM(KP42:LA42)))),"")</f>
        <v>18653</v>
      </c>
      <c r="LC42" s="60">
        <f>+IFERROR((IF(ISTEXT(LC$5)=FALSE,(INDEX(FRED!$1:$1048576,MATCH(US!LC$5,FRED!$A:$A,0),MATCH(US!$B42,FRED!$1:$1,0))),(SUM(KQ42:LB42)))),"")</f>
        <v>210224</v>
      </c>
      <c r="LD42" s="59">
        <f>+IFERROR((IF(ISTEXT(LD$5)=FALSE,(INDEX(FRED!$1:$1048576,MATCH(US!LD$5,FRED!$A:$A,0),MATCH(US!$B42,FRED!$1:$1,0))),(SUM(KR42:LC42)))),"")</f>
        <v>18818</v>
      </c>
      <c r="LE42" s="59">
        <f>+IFERROR((IF(ISTEXT(LE$5)=FALSE,(INDEX(FRED!$1:$1048576,MATCH(US!LE$5,FRED!$A:$A,0),MATCH(US!$B42,FRED!$1:$1,0))),(SUM(KS42:LD42)))),"")</f>
        <v>19528</v>
      </c>
      <c r="LF42" s="59">
        <f>+IFERROR((IF(ISTEXT(LF$5)=FALSE,(INDEX(FRED!$1:$1048576,MATCH(US!LF$5,FRED!$A:$A,0),MATCH(US!$B42,FRED!$1:$1,0))),(SUM(KT42:LE42)))),"")</f>
        <v>20217</v>
      </c>
      <c r="LG42" s="59">
        <f>+IFERROR((IF(ISTEXT(LG$5)=FALSE,(INDEX(FRED!$1:$1048576,MATCH(US!LG$5,FRED!$A:$A,0),MATCH(US!$B42,FRED!$1:$1,0))),(SUM(KU42:LF42)))),"")</f>
        <v>21400</v>
      </c>
      <c r="LH42" s="59">
        <f>+IFERROR((IF(ISTEXT(LH$5)=FALSE,(INDEX(FRED!$1:$1048576,MATCH(US!LH$5,FRED!$A:$A,0),MATCH(US!$B42,FRED!$1:$1,0))),(SUM(KV42:LG42)))),"")</f>
        <v>21486</v>
      </c>
      <c r="LI42" s="59">
        <f>+IFERROR((IF(ISTEXT(LI$5)=FALSE,(INDEX(FRED!$1:$1048576,MATCH(US!LI$5,FRED!$A:$A,0),MATCH(US!$B42,FRED!$1:$1,0))),(SUM(KW42:LH42)))),"")</f>
        <v>21537</v>
      </c>
      <c r="LJ42" s="59">
        <f>+IFERROR((IF(ISTEXT(LJ$5)=FALSE,(INDEX(FRED!$1:$1048576,MATCH(US!LJ$5,FRED!$A:$A,0),MATCH(US!$B42,FRED!$1:$1,0))),(SUM(KX42:LI42)))),"")</f>
        <v>22586</v>
      </c>
      <c r="LK42" s="59">
        <f>+IFERROR((IF(ISTEXT(LK$5)=FALSE,(INDEX(FRED!$1:$1048576,MATCH(US!LK$5,FRED!$A:$A,0),MATCH(US!$B42,FRED!$1:$1,0))),(SUM(KY42:LJ42)))),"")</f>
        <v>22808</v>
      </c>
      <c r="LL42" s="59">
        <f>+IFERROR((IF(ISTEXT(LL$5)=FALSE,(INDEX(FRED!$1:$1048576,MATCH(US!LL$5,FRED!$A:$A,0),MATCH(US!$B42,FRED!$1:$1,0))),(SUM(KZ42:LK42)))),"")</f>
        <v>22423</v>
      </c>
      <c r="LM42" s="59">
        <f>+IFERROR((IF(ISTEXT(LM$5)=FALSE,(INDEX(FRED!$1:$1048576,MATCH(US!LM$5,FRED!$A:$A,0),MATCH(US!$B42,FRED!$1:$1,0))),(SUM(LA42:LL42)))),"")</f>
        <v>23120</v>
      </c>
      <c r="LN42" s="59">
        <f>+IFERROR((IF(ISTEXT(LN$5)=FALSE,(INDEX(FRED!$1:$1048576,MATCH(US!LN$5,FRED!$A:$A,0),MATCH(US!$B42,FRED!$1:$1,0))),(SUM(LB42:LM42)))),"")</f>
        <v>23112</v>
      </c>
      <c r="LO42" s="59">
        <f>+IFERROR((IF(ISTEXT(LO$5)=FALSE,(INDEX(FRED!$1:$1048576,MATCH(US!LO$5,FRED!$A:$A,0),MATCH(US!$B42,FRED!$1:$1,0))),(SUM(LC42:LN42)))),"")</f>
        <v>23398</v>
      </c>
      <c r="LP42" s="60">
        <f>+IFERROR((IF(ISTEXT(LP$5)=FALSE,(INDEX(FRED!$1:$1048576,MATCH(US!LP$5,FRED!$A:$A,0),MATCH(US!$B42,FRED!$1:$1,0))),(SUM(LD42:LO42)))),"")</f>
        <v>260433</v>
      </c>
      <c r="LQ42" s="59">
        <f>+IFERROR((IF(ISTEXT(LQ$5)=FALSE,(INDEX(FRED!$1:$1048576,MATCH(US!LQ$5,FRED!$A:$A,0),MATCH(US!$B42,FRED!$1:$1,0))),(SUM(LE42:LP42)))),"")</f>
        <v>22537</v>
      </c>
      <c r="LR42" s="59">
        <f>+IFERROR((IF(ISTEXT(LR$5)=FALSE,(INDEX(FRED!$1:$1048576,MATCH(US!LR$5,FRED!$A:$A,0),MATCH(US!$B42,FRED!$1:$1,0))),(SUM(LF42:LQ42)))),"")</f>
        <v>22870</v>
      </c>
      <c r="LS42" s="59">
        <f>+IFERROR((IF(ISTEXT(LS$5)=FALSE,(INDEX(FRED!$1:$1048576,MATCH(US!LS$5,FRED!$A:$A,0),MATCH(US!$B42,FRED!$1:$1,0))),(SUM(LG42:LR42)))),"")</f>
        <v>23183</v>
      </c>
      <c r="LT42" s="59">
        <f>+IFERROR((IF(ISTEXT(LT$5)=FALSE,(INDEX(FRED!$1:$1048576,MATCH(US!LT$5,FRED!$A:$A,0),MATCH(US!$B42,FRED!$1:$1,0))),(SUM(LH42:LS42)))),"")</f>
        <v>23442</v>
      </c>
      <c r="LU42" s="59">
        <f>+IFERROR((IF(ISTEXT(LU$5)=FALSE,(INDEX(FRED!$1:$1048576,MATCH(US!LU$5,FRED!$A:$A,0),MATCH(US!$B42,FRED!$1:$1,0))),(SUM(LI42:LT42)))),"")</f>
        <v>23474</v>
      </c>
      <c r="LV42" s="59">
        <f>+IFERROR((IF(ISTEXT(LV$5)=FALSE,(INDEX(FRED!$1:$1048576,MATCH(US!LV$5,FRED!$A:$A,0),MATCH(US!$B42,FRED!$1:$1,0))),(SUM(LJ42:LU42)))),"")</f>
        <v>23491</v>
      </c>
      <c r="LW42" s="59">
        <f>+IFERROR((IF(ISTEXT(LW$5)=FALSE,(INDEX(FRED!$1:$1048576,MATCH(US!LW$5,FRED!$A:$A,0),MATCH(US!$B42,FRED!$1:$1,0))),(SUM(LK42:LV42)))),"")</f>
        <v>24431</v>
      </c>
      <c r="LX42" s="59">
        <f>+IFERROR((IF(ISTEXT(LX$5)=FALSE,(INDEX(FRED!$1:$1048576,MATCH(US!LX$5,FRED!$A:$A,0),MATCH(US!$B42,FRED!$1:$1,0))),(SUM(LL42:LW42)))),"")</f>
        <v>23942</v>
      </c>
      <c r="LY42" s="59">
        <f>+IFERROR((IF(ISTEXT(LY$5)=FALSE,(INDEX(FRED!$1:$1048576,MATCH(US!LY$5,FRED!$A:$A,0),MATCH(US!$B42,FRED!$1:$1,0))),(SUM(LM42:LX42)))),"")</f>
        <v>24351</v>
      </c>
      <c r="LZ42" s="59">
        <f>+IFERROR((IF(ISTEXT(LZ$5)=FALSE,(INDEX(FRED!$1:$1048576,MATCH(US!LZ$5,FRED!$A:$A,0),MATCH(US!$B42,FRED!$1:$1,0))),(SUM(LN42:LY42)))),"")</f>
        <v>24491</v>
      </c>
      <c r="MA42" s="59">
        <f>+IFERROR((IF(ISTEXT(MA$5)=FALSE,(INDEX(FRED!$1:$1048576,MATCH(US!MA$5,FRED!$A:$A,0),MATCH(US!$B42,FRED!$1:$1,0))),(SUM(LO42:LZ42)))),"")</f>
        <v>24540</v>
      </c>
      <c r="MB42" s="59">
        <f>+IFERROR((IF(ISTEXT(MB$5)=FALSE,(INDEX(FRED!$1:$1048576,MATCH(US!MB$5,FRED!$A:$A,0),MATCH(US!$B42,FRED!$1:$1,0))),(SUM(LP42:MA42)))),"")</f>
        <v>24545</v>
      </c>
      <c r="MC42" s="60">
        <f>+IFERROR((IF(ISTEXT(MC$5)=FALSE,(INDEX(FRED!$1:$1048576,MATCH(US!MC$5,FRED!$A:$A,0),MATCH(US!$B42,FRED!$1:$1,0))),(SUM(LQ42:MB42)))),"")</f>
        <v>285297</v>
      </c>
      <c r="MD42" s="59">
        <f>+IFERROR((IF(ISTEXT(MD$5)=FALSE,(INDEX(FRED!$1:$1048576,MATCH(US!MD$5,FRED!$A:$A,0),MATCH(US!$B42,FRED!$1:$1,0))),(SUM(LR42:MC42)))),"")</f>
        <v>24483</v>
      </c>
      <c r="ME42" s="59">
        <f>+IFERROR((IF(ISTEXT(ME$5)=FALSE,(INDEX(FRED!$1:$1048576,MATCH(US!ME$5,FRED!$A:$A,0),MATCH(US!$B42,FRED!$1:$1,0))),(SUM(LS42:MD42)))),"")</f>
        <v>0</v>
      </c>
      <c r="MF42" s="59">
        <f>+IFERROR((IF(ISTEXT(MF$5)=FALSE,(INDEX(FRED!$1:$1048576,MATCH(US!MF$5,FRED!$A:$A,0),MATCH(US!$B42,FRED!$1:$1,0))),(SUM(LT42:ME42)))),"")</f>
        <v>0</v>
      </c>
      <c r="MG42" s="59" t="str">
        <f>+IFERROR((IF(ISTEXT(MG$5)=FALSE,(INDEX(FRED!$1:$1048576,MATCH(US!MG$5,FRED!$A:$A,0),MATCH(US!$B42,FRED!$1:$1,0))),(SUM(LU42:MF42)))),"")</f>
        <v/>
      </c>
      <c r="MH42" s="59" t="str">
        <f>+IFERROR((IF(ISTEXT(MH$5)=FALSE,(INDEX(FRED!$1:$1048576,MATCH(US!MH$5,FRED!$A:$A,0),MATCH(US!$B42,FRED!$1:$1,0))),(SUM(LV42:MG42)))),"")</f>
        <v/>
      </c>
      <c r="MI42" s="59" t="str">
        <f>+IFERROR((IF(ISTEXT(MI$5)=FALSE,(INDEX(FRED!$1:$1048576,MATCH(US!MI$5,FRED!$A:$A,0),MATCH(US!$B42,FRED!$1:$1,0))),(SUM(LW42:MH42)))),"")</f>
        <v/>
      </c>
      <c r="MJ42" s="59" t="str">
        <f>+IFERROR((IF(ISTEXT(MJ$5)=FALSE,(INDEX(FRED!$1:$1048576,MATCH(US!MJ$5,FRED!$A:$A,0),MATCH(US!$B42,FRED!$1:$1,0))),(SUM(LX42:MI42)))),"")</f>
        <v/>
      </c>
      <c r="MK42" s="59" t="str">
        <f>+IFERROR((IF(ISTEXT(MK$5)=FALSE,(INDEX(FRED!$1:$1048576,MATCH(US!MK$5,FRED!$A:$A,0),MATCH(US!$B42,FRED!$1:$1,0))),(SUM(LY42:MJ42)))),"")</f>
        <v/>
      </c>
      <c r="ML42" s="59" t="str">
        <f>+IFERROR((IF(ISTEXT(ML$5)=FALSE,(INDEX(FRED!$1:$1048576,MATCH(US!ML$5,FRED!$A:$A,0),MATCH(US!$B42,FRED!$1:$1,0))),(SUM(LZ42:MK42)))),"")</f>
        <v/>
      </c>
      <c r="MM42" s="59" t="str">
        <f>+IFERROR((IF(ISTEXT(MM$5)=FALSE,(INDEX(FRED!$1:$1048576,MATCH(US!MM$5,FRED!$A:$A,0),MATCH(US!$B42,FRED!$1:$1,0))),(SUM(MA42:ML42)))),"")</f>
        <v/>
      </c>
      <c r="MN42" s="59" t="str">
        <f>+IFERROR((IF(ISTEXT(MN$5)=FALSE,(INDEX(FRED!$1:$1048576,MATCH(US!MN$5,FRED!$A:$A,0),MATCH(US!$B42,FRED!$1:$1,0))),(SUM(MB42:MM42)))),"")</f>
        <v/>
      </c>
      <c r="MO42" s="59" t="str">
        <f>+IFERROR((IF(ISTEXT(MO$5)=FALSE,(INDEX(FRED!$1:$1048576,MATCH(US!MO$5,FRED!$A:$A,0),MATCH(US!$B42,FRED!$1:$1,0))),(SUM(MC42:MN42)))),"")</f>
        <v/>
      </c>
      <c r="MP42" s="60">
        <f>+IFERROR((IF(ISTEXT(MP$5)=FALSE,(INDEX(FRED!$1:$1048576,MATCH(US!MP$5,FRED!$A:$A,0),MATCH(US!$B42,FRED!$1:$1,0))),(SUM(MD42:MO42)))),"")</f>
        <v>24483</v>
      </c>
    </row>
    <row r="43" spans="1:354" s="117" customFormat="1" ht="15.95" hidden="1" customHeight="1" outlineLevel="2">
      <c r="A43" s="159"/>
      <c r="B43" s="193" t="s">
        <v>617</v>
      </c>
      <c r="C43" s="217" t="s">
        <v>618</v>
      </c>
      <c r="D43" s="59">
        <f>+IFERROR((IF(ISTEXT(D$5)=FALSE,(INDEX(FRED!$1:$1048576,MATCH(US!D$5,FRED!$A:$A,0),MATCH(US!$B43,FRED!$1:$1,0))),(SUM(#REF!)))),"")</f>
        <v>0</v>
      </c>
      <c r="E43" s="59">
        <f>+IFERROR((IF(ISTEXT(E$5)=FALSE,(INDEX(FRED!$1:$1048576,MATCH(US!E$5,FRED!$A:$A,0),MATCH(US!$B43,FRED!$1:$1,0))),(SUM(#REF!)))),"")</f>
        <v>0</v>
      </c>
      <c r="F43" s="59">
        <f>+IFERROR((IF(ISTEXT(F$5)=FALSE,(INDEX(FRED!$1:$1048576,MATCH(US!F$5,FRED!$A:$A,0),MATCH(US!$B43,FRED!$1:$1,0))),(SUM(#REF!)))),"")</f>
        <v>0</v>
      </c>
      <c r="G43" s="59">
        <f>+IFERROR((IF(ISTEXT(G$5)=FALSE,(INDEX(FRED!$1:$1048576,MATCH(US!G$5,FRED!$A:$A,0),MATCH(US!$B43,FRED!$1:$1,0))),(SUM(#REF!)))),"")</f>
        <v>0</v>
      </c>
      <c r="H43" s="59">
        <f>+IFERROR((IF(ISTEXT(H$5)=FALSE,(INDEX(FRED!$1:$1048576,MATCH(US!H$5,FRED!$A:$A,0),MATCH(US!$B43,FRED!$1:$1,0))),(SUM(#REF!)))),"")</f>
        <v>0</v>
      </c>
      <c r="I43" s="59">
        <f>+IFERROR((IF(ISTEXT(I$5)=FALSE,(INDEX(FRED!$1:$1048576,MATCH(US!I$5,FRED!$A:$A,0),MATCH(US!$B43,FRED!$1:$1,0))),(SUM(#REF!)))),"")</f>
        <v>0</v>
      </c>
      <c r="J43" s="59">
        <f>+IFERROR((IF(ISTEXT(J$5)=FALSE,(INDEX(FRED!$1:$1048576,MATCH(US!J$5,FRED!$A:$A,0),MATCH(US!$B43,FRED!$1:$1,0))),(SUM(#REF!)))),"")</f>
        <v>0</v>
      </c>
      <c r="K43" s="59">
        <f>+IFERROR((IF(ISTEXT(K$5)=FALSE,(INDEX(FRED!$1:$1048576,MATCH(US!K$5,FRED!$A:$A,0),MATCH(US!$B43,FRED!$1:$1,0))),(SUM(#REF!)))),"")</f>
        <v>0</v>
      </c>
      <c r="L43" s="59">
        <f>+IFERROR((IF(ISTEXT(L$5)=FALSE,(INDEX(FRED!$1:$1048576,MATCH(US!L$5,FRED!$A:$A,0),MATCH(US!$B43,FRED!$1:$1,0))),(SUM(#REF!)))),"")</f>
        <v>0</v>
      </c>
      <c r="M43" s="59">
        <f>+IFERROR((IF(ISTEXT(M$5)=FALSE,(INDEX(FRED!$1:$1048576,MATCH(US!M$5,FRED!$A:$A,0),MATCH(US!$B43,FRED!$1:$1,0))),(SUM(A43:L43)))),"")</f>
        <v>0</v>
      </c>
      <c r="N43" s="59">
        <f>+IFERROR((IF(ISTEXT(N$5)=FALSE,(INDEX(FRED!$1:$1048576,MATCH(US!N$5,FRED!$A:$A,0),MATCH(US!$B43,FRED!$1:$1,0))),(SUM(B43:M43)))),"")</f>
        <v>0</v>
      </c>
      <c r="O43" s="59">
        <f>+IFERROR((IF(ISTEXT(O$5)=FALSE,(INDEX(FRED!$1:$1048576,MATCH(US!O$5,FRED!$A:$A,0),MATCH(US!$B43,FRED!$1:$1,0))),(SUM(C43:N43)))),"")</f>
        <v>0</v>
      </c>
      <c r="P43" s="60">
        <f>+IFERROR((IF(ISTEXT(P$5)=FALSE,(INDEX(FRED!$1:$1048576,MATCH(US!P$5,FRED!$A:$A,0),MATCH(US!$B43,FRED!$1:$1,0))),(SUM(D43:O43)))),"")</f>
        <v>0</v>
      </c>
      <c r="Q43" s="59">
        <f>+IFERROR((IF(ISTEXT(Q$5)=FALSE,(INDEX(FRED!$1:$1048576,MATCH(US!Q$5,FRED!$A:$A,0),MATCH(US!$B43,FRED!$1:$1,0))),(SUM(E43:P43)))),"")</f>
        <v>0</v>
      </c>
      <c r="R43" s="59">
        <f>+IFERROR((IF(ISTEXT(R$5)=FALSE,(INDEX(FRED!$1:$1048576,MATCH(US!R$5,FRED!$A:$A,0),MATCH(US!$B43,FRED!$1:$1,0))),(SUM(F43:Q43)))),"")</f>
        <v>0</v>
      </c>
      <c r="S43" s="59">
        <f>+IFERROR((IF(ISTEXT(S$5)=FALSE,(INDEX(FRED!$1:$1048576,MATCH(US!S$5,FRED!$A:$A,0),MATCH(US!$B43,FRED!$1:$1,0))),(SUM(G43:R43)))),"")</f>
        <v>0</v>
      </c>
      <c r="T43" s="59">
        <f>+IFERROR((IF(ISTEXT(T$5)=FALSE,(INDEX(FRED!$1:$1048576,MATCH(US!T$5,FRED!$A:$A,0),MATCH(US!$B43,FRED!$1:$1,0))),(SUM(H43:S43)))),"")</f>
        <v>0</v>
      </c>
      <c r="U43" s="59">
        <f>+IFERROR((IF(ISTEXT(U$5)=FALSE,(INDEX(FRED!$1:$1048576,MATCH(US!U$5,FRED!$A:$A,0),MATCH(US!$B43,FRED!$1:$1,0))),(SUM(I43:T43)))),"")</f>
        <v>0</v>
      </c>
      <c r="V43" s="59">
        <f>+IFERROR((IF(ISTEXT(V$5)=FALSE,(INDEX(FRED!$1:$1048576,MATCH(US!V$5,FRED!$A:$A,0),MATCH(US!$B43,FRED!$1:$1,0))),(SUM(J43:U43)))),"")</f>
        <v>0</v>
      </c>
      <c r="W43" s="59">
        <f>+IFERROR((IF(ISTEXT(W$5)=FALSE,(INDEX(FRED!$1:$1048576,MATCH(US!W$5,FRED!$A:$A,0),MATCH(US!$B43,FRED!$1:$1,0))),(SUM(K43:V43)))),"")</f>
        <v>0</v>
      </c>
      <c r="X43" s="59">
        <f>+IFERROR((IF(ISTEXT(X$5)=FALSE,(INDEX(FRED!$1:$1048576,MATCH(US!X$5,FRED!$A:$A,0),MATCH(US!$B43,FRED!$1:$1,0))),(SUM(L43:W43)))),"")</f>
        <v>0</v>
      </c>
      <c r="Y43" s="59">
        <f>+IFERROR((IF(ISTEXT(Y$5)=FALSE,(INDEX(FRED!$1:$1048576,MATCH(US!Y$5,FRED!$A:$A,0),MATCH(US!$B43,FRED!$1:$1,0))),(SUM(M43:X43)))),"")</f>
        <v>0</v>
      </c>
      <c r="Z43" s="59">
        <f>+IFERROR((IF(ISTEXT(Z$5)=FALSE,(INDEX(FRED!$1:$1048576,MATCH(US!Z$5,FRED!$A:$A,0),MATCH(US!$B43,FRED!$1:$1,0))),(SUM(N43:Y43)))),"")</f>
        <v>0</v>
      </c>
      <c r="AA43" s="59">
        <f>+IFERROR((IF(ISTEXT(AA$5)=FALSE,(INDEX(FRED!$1:$1048576,MATCH(US!AA$5,FRED!$A:$A,0),MATCH(US!$B43,FRED!$1:$1,0))),(SUM(O43:Z43)))),"")</f>
        <v>0</v>
      </c>
      <c r="AB43" s="59">
        <f>+IFERROR((IF(ISTEXT(AB$5)=FALSE,(INDEX(FRED!$1:$1048576,MATCH(US!AB$5,FRED!$A:$A,0),MATCH(US!$B43,FRED!$1:$1,0))),(SUM(P43:AA43)))),"")</f>
        <v>0</v>
      </c>
      <c r="AC43" s="60">
        <f>+IFERROR((IF(ISTEXT(AC$5)=FALSE,(INDEX(FRED!$1:$1048576,MATCH(US!AC$5,FRED!$A:$A,0),MATCH(US!$B43,FRED!$1:$1,0))),(SUM(Q43:AB43)))),"")</f>
        <v>0</v>
      </c>
      <c r="AD43" s="59">
        <f>+IFERROR((IF(ISTEXT(AD$5)=FALSE,(INDEX(FRED!$1:$1048576,MATCH(US!AD$5,FRED!$A:$A,0),MATCH(US!$B43,FRED!$1:$1,0))),(SUM(R43:AC43)))),"")</f>
        <v>8964</v>
      </c>
      <c r="AE43" s="59">
        <f>+IFERROR((IF(ISTEXT(AE$5)=FALSE,(INDEX(FRED!$1:$1048576,MATCH(US!AE$5,FRED!$A:$A,0),MATCH(US!$B43,FRED!$1:$1,0))),(SUM(S43:AD43)))),"")</f>
        <v>8837</v>
      </c>
      <c r="AF43" s="59">
        <f>+IFERROR((IF(ISTEXT(AF$5)=FALSE,(INDEX(FRED!$1:$1048576,MATCH(US!AF$5,FRED!$A:$A,0),MATCH(US!$B43,FRED!$1:$1,0))),(SUM(T43:AE43)))),"")</f>
        <v>9158</v>
      </c>
      <c r="AG43" s="59">
        <f>+IFERROR((IF(ISTEXT(AG$5)=FALSE,(INDEX(FRED!$1:$1048576,MATCH(US!AG$5,FRED!$A:$A,0),MATCH(US!$B43,FRED!$1:$1,0))),(SUM(U43:AF43)))),"")</f>
        <v>9511</v>
      </c>
      <c r="AH43" s="59">
        <f>+IFERROR((IF(ISTEXT(AH$5)=FALSE,(INDEX(FRED!$1:$1048576,MATCH(US!AH$5,FRED!$A:$A,0),MATCH(US!$B43,FRED!$1:$1,0))),(SUM(V43:AG43)))),"")</f>
        <v>9984</v>
      </c>
      <c r="AI43" s="59">
        <f>+IFERROR((IF(ISTEXT(AI$5)=FALSE,(INDEX(FRED!$1:$1048576,MATCH(US!AI$5,FRED!$A:$A,0),MATCH(US!$B43,FRED!$1:$1,0))),(SUM(W43:AH43)))),"")</f>
        <v>8869</v>
      </c>
      <c r="AJ43" s="59">
        <f>+IFERROR((IF(ISTEXT(AJ$5)=FALSE,(INDEX(FRED!$1:$1048576,MATCH(US!AJ$5,FRED!$A:$A,0),MATCH(US!$B43,FRED!$1:$1,0))),(SUM(X43:AI43)))),"")</f>
        <v>9129</v>
      </c>
      <c r="AK43" s="59">
        <f>+IFERROR((IF(ISTEXT(AK$5)=FALSE,(INDEX(FRED!$1:$1048576,MATCH(US!AK$5,FRED!$A:$A,0),MATCH(US!$B43,FRED!$1:$1,0))),(SUM(Y43:AJ43)))),"")</f>
        <v>8925</v>
      </c>
      <c r="AL43" s="59">
        <f>+IFERROR((IF(ISTEXT(AL$5)=FALSE,(INDEX(FRED!$1:$1048576,MATCH(US!AL$5,FRED!$A:$A,0),MATCH(US!$B43,FRED!$1:$1,0))),(SUM(Z43:AK43)))),"")</f>
        <v>8309</v>
      </c>
      <c r="AM43" s="59">
        <f>+IFERROR((IF(ISTEXT(AM$5)=FALSE,(INDEX(FRED!$1:$1048576,MATCH(US!AM$5,FRED!$A:$A,0),MATCH(US!$B43,FRED!$1:$1,0))),(SUM(AA43:AL43)))),"")</f>
        <v>8734</v>
      </c>
      <c r="AN43" s="59">
        <f>+IFERROR((IF(ISTEXT(AN$5)=FALSE,(INDEX(FRED!$1:$1048576,MATCH(US!AN$5,FRED!$A:$A,0),MATCH(US!$B43,FRED!$1:$1,0))),(SUM(AB43:AM43)))),"")</f>
        <v>8586</v>
      </c>
      <c r="AO43" s="59">
        <f>+IFERROR((IF(ISTEXT(AO$5)=FALSE,(INDEX(FRED!$1:$1048576,MATCH(US!AO$5,FRED!$A:$A,0),MATCH(US!$B43,FRED!$1:$1,0))),(SUM(AC43:AN43)))),"")</f>
        <v>8950</v>
      </c>
      <c r="AP43" s="60">
        <f>+IFERROR((IF(ISTEXT(AP$5)=FALSE,(INDEX(FRED!$1:$1048576,MATCH(US!AP$5,FRED!$A:$A,0),MATCH(US!$B43,FRED!$1:$1,0))),(SUM(AD43:AO43)))),"")</f>
        <v>107956</v>
      </c>
      <c r="AQ43" s="59">
        <f>+IFERROR((IF(ISTEXT(AQ$5)=FALSE,(INDEX(FRED!$1:$1048576,MATCH(US!AQ$5,FRED!$A:$A,0),MATCH(US!$B43,FRED!$1:$1,0))),(SUM(AE43:AP43)))),"")</f>
        <v>8884</v>
      </c>
      <c r="AR43" s="59">
        <f>+IFERROR((IF(ISTEXT(AR$5)=FALSE,(INDEX(FRED!$1:$1048576,MATCH(US!AR$5,FRED!$A:$A,0),MATCH(US!$B43,FRED!$1:$1,0))),(SUM(AF43:AQ43)))),"")</f>
        <v>8888</v>
      </c>
      <c r="AS43" s="59">
        <f>+IFERROR((IF(ISTEXT(AS$5)=FALSE,(INDEX(FRED!$1:$1048576,MATCH(US!AS$5,FRED!$A:$A,0),MATCH(US!$B43,FRED!$1:$1,0))),(SUM(AG43:AR43)))),"")</f>
        <v>8643</v>
      </c>
      <c r="AT43" s="59">
        <f>+IFERROR((IF(ISTEXT(AT$5)=FALSE,(INDEX(FRED!$1:$1048576,MATCH(US!AT$5,FRED!$A:$A,0),MATCH(US!$B43,FRED!$1:$1,0))),(SUM(AH43:AS43)))),"")</f>
        <v>8700</v>
      </c>
      <c r="AU43" s="59">
        <f>+IFERROR((IF(ISTEXT(AU$5)=FALSE,(INDEX(FRED!$1:$1048576,MATCH(US!AU$5,FRED!$A:$A,0),MATCH(US!$B43,FRED!$1:$1,0))),(SUM(AI43:AT43)))),"")</f>
        <v>8478</v>
      </c>
      <c r="AV43" s="59">
        <f>+IFERROR((IF(ISTEXT(AV$5)=FALSE,(INDEX(FRED!$1:$1048576,MATCH(US!AV$5,FRED!$A:$A,0),MATCH(US!$B43,FRED!$1:$1,0))),(SUM(AJ43:AU43)))),"")</f>
        <v>8626</v>
      </c>
      <c r="AW43" s="59">
        <f>+IFERROR((IF(ISTEXT(AW$5)=FALSE,(INDEX(FRED!$1:$1048576,MATCH(US!AW$5,FRED!$A:$A,0),MATCH(US!$B43,FRED!$1:$1,0))),(SUM(AK43:AV43)))),"")</f>
        <v>9334</v>
      </c>
      <c r="AX43" s="59">
        <f>+IFERROR((IF(ISTEXT(AX$5)=FALSE,(INDEX(FRED!$1:$1048576,MATCH(US!AX$5,FRED!$A:$A,0),MATCH(US!$B43,FRED!$1:$1,0))),(SUM(AL43:AW43)))),"")</f>
        <v>9100</v>
      </c>
      <c r="AY43" s="59">
        <f>+IFERROR((IF(ISTEXT(AY$5)=FALSE,(INDEX(FRED!$1:$1048576,MATCH(US!AY$5,FRED!$A:$A,0),MATCH(US!$B43,FRED!$1:$1,0))),(SUM(AM43:AX43)))),"")</f>
        <v>9287</v>
      </c>
      <c r="AZ43" s="59">
        <f>+IFERROR((IF(ISTEXT(AZ$5)=FALSE,(INDEX(FRED!$1:$1048576,MATCH(US!AZ$5,FRED!$A:$A,0),MATCH(US!$B43,FRED!$1:$1,0))),(SUM(AN43:AY43)))),"")</f>
        <v>9007</v>
      </c>
      <c r="BA43" s="59">
        <f>+IFERROR((IF(ISTEXT(BA$5)=FALSE,(INDEX(FRED!$1:$1048576,MATCH(US!BA$5,FRED!$A:$A,0),MATCH(US!$B43,FRED!$1:$1,0))),(SUM(AO43:AZ43)))),"")</f>
        <v>8758</v>
      </c>
      <c r="BB43" s="59">
        <f>+IFERROR((IF(ISTEXT(BB$5)=FALSE,(INDEX(FRED!$1:$1048576,MATCH(US!BB$5,FRED!$A:$A,0),MATCH(US!$B43,FRED!$1:$1,0))),(SUM(AP43:BA43)))),"")</f>
        <v>8351</v>
      </c>
      <c r="BC43" s="60">
        <f>+IFERROR((IF(ISTEXT(BC$5)=FALSE,(INDEX(FRED!$1:$1048576,MATCH(US!BC$5,FRED!$A:$A,0),MATCH(US!$B43,FRED!$1:$1,0))),(SUM(AQ43:BB43)))),"")</f>
        <v>106056</v>
      </c>
      <c r="BD43" s="59">
        <f>+IFERROR((IF(ISTEXT(BD$5)=FALSE,(INDEX(FRED!$1:$1048576,MATCH(US!BD$5,FRED!$A:$A,0),MATCH(US!$B43,FRED!$1:$1,0))),(SUM(AR43:BC43)))),"")</f>
        <v>8748</v>
      </c>
      <c r="BE43" s="59">
        <f>+IFERROR((IF(ISTEXT(BE$5)=FALSE,(INDEX(FRED!$1:$1048576,MATCH(US!BE$5,FRED!$A:$A,0),MATCH(US!$B43,FRED!$1:$1,0))),(SUM(AS43:BD43)))),"")</f>
        <v>9350</v>
      </c>
      <c r="BF43" s="59">
        <f>+IFERROR((IF(ISTEXT(BF$5)=FALSE,(INDEX(FRED!$1:$1048576,MATCH(US!BF$5,FRED!$A:$A,0),MATCH(US!$B43,FRED!$1:$1,0))),(SUM(AT43:BE43)))),"")</f>
        <v>9854</v>
      </c>
      <c r="BG43" s="59">
        <f>+IFERROR((IF(ISTEXT(BG$5)=FALSE,(INDEX(FRED!$1:$1048576,MATCH(US!BG$5,FRED!$A:$A,0),MATCH(US!$B43,FRED!$1:$1,0))),(SUM(AU43:BF43)))),"")</f>
        <v>9159</v>
      </c>
      <c r="BH43" s="59">
        <f>+IFERROR((IF(ISTEXT(BH$5)=FALSE,(INDEX(FRED!$1:$1048576,MATCH(US!BH$5,FRED!$A:$A,0),MATCH(US!$B43,FRED!$1:$1,0))),(SUM(AV43:BG43)))),"")</f>
        <v>9552</v>
      </c>
      <c r="BI43" s="59">
        <f>+IFERROR((IF(ISTEXT(BI$5)=FALSE,(INDEX(FRED!$1:$1048576,MATCH(US!BI$5,FRED!$A:$A,0),MATCH(US!$B43,FRED!$1:$1,0))),(SUM(AW43:BH43)))),"")</f>
        <v>9310</v>
      </c>
      <c r="BJ43" s="59">
        <f>+IFERROR((IF(ISTEXT(BJ$5)=FALSE,(INDEX(FRED!$1:$1048576,MATCH(US!BJ$5,FRED!$A:$A,0),MATCH(US!$B43,FRED!$1:$1,0))),(SUM(AX43:BI43)))),"")</f>
        <v>9645</v>
      </c>
      <c r="BK43" s="59">
        <f>+IFERROR((IF(ISTEXT(BK$5)=FALSE,(INDEX(FRED!$1:$1048576,MATCH(US!BK$5,FRED!$A:$A,0),MATCH(US!$B43,FRED!$1:$1,0))),(SUM(AY43:BJ43)))),"")</f>
        <v>9770</v>
      </c>
      <c r="BL43" s="59">
        <f>+IFERROR((IF(ISTEXT(BL$5)=FALSE,(INDEX(FRED!$1:$1048576,MATCH(US!BL$5,FRED!$A:$A,0),MATCH(US!$B43,FRED!$1:$1,0))),(SUM(AZ43:BK43)))),"")</f>
        <v>9534</v>
      </c>
      <c r="BM43" s="59">
        <f>+IFERROR((IF(ISTEXT(BM$5)=FALSE,(INDEX(FRED!$1:$1048576,MATCH(US!BM$5,FRED!$A:$A,0),MATCH(US!$B43,FRED!$1:$1,0))),(SUM(BA43:BL43)))),"")</f>
        <v>9241</v>
      </c>
      <c r="BN43" s="59">
        <f>+IFERROR((IF(ISTEXT(BN$5)=FALSE,(INDEX(FRED!$1:$1048576,MATCH(US!BN$5,FRED!$A:$A,0),MATCH(US!$B43,FRED!$1:$1,0))),(SUM(BB43:BM43)))),"")</f>
        <v>9699</v>
      </c>
      <c r="BO43" s="59">
        <f>+IFERROR((IF(ISTEXT(BO$5)=FALSE,(INDEX(FRED!$1:$1048576,MATCH(US!BO$5,FRED!$A:$A,0),MATCH(US!$B43,FRED!$1:$1,0))),(SUM(BC43:BN43)))),"")</f>
        <v>10154</v>
      </c>
      <c r="BP43" s="60">
        <f>+IFERROR((IF(ISTEXT(BP$5)=FALSE,(INDEX(FRED!$1:$1048576,MATCH(US!BP$5,FRED!$A:$A,0),MATCH(US!$B43,FRED!$1:$1,0))),(SUM(BD43:BO43)))),"")</f>
        <v>114016</v>
      </c>
      <c r="BQ43" s="59">
        <f>+IFERROR((IF(ISTEXT(BQ$5)=FALSE,(INDEX(FRED!$1:$1048576,MATCH(US!BQ$5,FRED!$A:$A,0),MATCH(US!$B43,FRED!$1:$1,0))),(SUM(BE43:BP43)))),"")</f>
        <v>9698</v>
      </c>
      <c r="BR43" s="59">
        <f>+IFERROR((IF(ISTEXT(BR$5)=FALSE,(INDEX(FRED!$1:$1048576,MATCH(US!BR$5,FRED!$A:$A,0),MATCH(US!$B43,FRED!$1:$1,0))),(SUM(BF43:BQ43)))),"")</f>
        <v>9412</v>
      </c>
      <c r="BS43" s="59">
        <f>+IFERROR((IF(ISTEXT(BS$5)=FALSE,(INDEX(FRED!$1:$1048576,MATCH(US!BS$5,FRED!$A:$A,0),MATCH(US!$B43,FRED!$1:$1,0))),(SUM(BG43:BR43)))),"")</f>
        <v>9375</v>
      </c>
      <c r="BT43" s="59">
        <f>+IFERROR((IF(ISTEXT(BT$5)=FALSE,(INDEX(FRED!$1:$1048576,MATCH(US!BT$5,FRED!$A:$A,0),MATCH(US!$B43,FRED!$1:$1,0))),(SUM(BH43:BS43)))),"")</f>
        <v>9323</v>
      </c>
      <c r="BU43" s="59">
        <f>+IFERROR((IF(ISTEXT(BU$5)=FALSE,(INDEX(FRED!$1:$1048576,MATCH(US!BU$5,FRED!$A:$A,0),MATCH(US!$B43,FRED!$1:$1,0))),(SUM(BI43:BT43)))),"")</f>
        <v>8126</v>
      </c>
      <c r="BV43" s="59">
        <f>+IFERROR((IF(ISTEXT(BV$5)=FALSE,(INDEX(FRED!$1:$1048576,MATCH(US!BV$5,FRED!$A:$A,0),MATCH(US!$B43,FRED!$1:$1,0))),(SUM(BJ43:BU43)))),"")</f>
        <v>8453</v>
      </c>
      <c r="BW43" s="59">
        <f>+IFERROR((IF(ISTEXT(BW$5)=FALSE,(INDEX(FRED!$1:$1048576,MATCH(US!BW$5,FRED!$A:$A,0),MATCH(US!$B43,FRED!$1:$1,0))),(SUM(BK43:BV43)))),"")</f>
        <v>8479</v>
      </c>
      <c r="BX43" s="59">
        <f>+IFERROR((IF(ISTEXT(BX$5)=FALSE,(INDEX(FRED!$1:$1048576,MATCH(US!BX$5,FRED!$A:$A,0),MATCH(US!$B43,FRED!$1:$1,0))),(SUM(BL43:BW43)))),"")</f>
        <v>8202</v>
      </c>
      <c r="BY43" s="59">
        <f>+IFERROR((IF(ISTEXT(BY$5)=FALSE,(INDEX(FRED!$1:$1048576,MATCH(US!BY$5,FRED!$A:$A,0),MATCH(US!$B43,FRED!$1:$1,0))),(SUM(BM43:BX43)))),"")</f>
        <v>8000</v>
      </c>
      <c r="BZ43" s="59">
        <f>+IFERROR((IF(ISTEXT(BZ$5)=FALSE,(INDEX(FRED!$1:$1048576,MATCH(US!BZ$5,FRED!$A:$A,0),MATCH(US!$B43,FRED!$1:$1,0))),(SUM(BN43:BY43)))),"")</f>
        <v>7899</v>
      </c>
      <c r="CA43" s="59">
        <f>+IFERROR((IF(ISTEXT(CA$5)=FALSE,(INDEX(FRED!$1:$1048576,MATCH(US!CA$5,FRED!$A:$A,0),MATCH(US!$B43,FRED!$1:$1,0))),(SUM(BO43:BZ43)))),"")</f>
        <v>7298</v>
      </c>
      <c r="CB43" s="59">
        <f>+IFERROR((IF(ISTEXT(CB$5)=FALSE,(INDEX(FRED!$1:$1048576,MATCH(US!CB$5,FRED!$A:$A,0),MATCH(US!$B43,FRED!$1:$1,0))),(SUM(BP43:CA43)))),"")</f>
        <v>7814</v>
      </c>
      <c r="CC43" s="60">
        <f>+IFERROR((IF(ISTEXT(CC$5)=FALSE,(INDEX(FRED!$1:$1048576,MATCH(US!CC$5,FRED!$A:$A,0),MATCH(US!$B43,FRED!$1:$1,0))),(SUM(BQ43:CB43)))),"")</f>
        <v>102079</v>
      </c>
      <c r="CD43" s="59">
        <f>+IFERROR((IF(ISTEXT(CD$5)=FALSE,(INDEX(FRED!$1:$1048576,MATCH(US!CD$5,FRED!$A:$A,0),MATCH(US!$B43,FRED!$1:$1,0))),(SUM(BR43:CC43)))),"")</f>
        <v>8055</v>
      </c>
      <c r="CE43" s="59">
        <f>+IFERROR((IF(ISTEXT(CE$5)=FALSE,(INDEX(FRED!$1:$1048576,MATCH(US!CE$5,FRED!$A:$A,0),MATCH(US!$B43,FRED!$1:$1,0))),(SUM(BS43:CD43)))),"")</f>
        <v>7858</v>
      </c>
      <c r="CF43" s="59">
        <f>+IFERROR((IF(ISTEXT(CF$5)=FALSE,(INDEX(FRED!$1:$1048576,MATCH(US!CF$5,FRED!$A:$A,0),MATCH(US!$B43,FRED!$1:$1,0))),(SUM(BT43:CE43)))),"")</f>
        <v>7606</v>
      </c>
      <c r="CG43" s="59">
        <f>+IFERROR((IF(ISTEXT(CG$5)=FALSE,(INDEX(FRED!$1:$1048576,MATCH(US!CG$5,FRED!$A:$A,0),MATCH(US!$B43,FRED!$1:$1,0))),(SUM(BU43:CF43)))),"")</f>
        <v>8508</v>
      </c>
      <c r="CH43" s="59">
        <f>+IFERROR((IF(ISTEXT(CH$5)=FALSE,(INDEX(FRED!$1:$1048576,MATCH(US!CH$5,FRED!$A:$A,0),MATCH(US!$B43,FRED!$1:$1,0))),(SUM(BV43:CG43)))),"")</f>
        <v>8209</v>
      </c>
      <c r="CI43" s="59">
        <f>+IFERROR((IF(ISTEXT(CI$5)=FALSE,(INDEX(FRED!$1:$1048576,MATCH(US!CI$5,FRED!$A:$A,0),MATCH(US!$B43,FRED!$1:$1,0))),(SUM(BW43:CH43)))),"")</f>
        <v>8405</v>
      </c>
      <c r="CJ43" s="59">
        <f>+IFERROR((IF(ISTEXT(CJ$5)=FALSE,(INDEX(FRED!$1:$1048576,MATCH(US!CJ$5,FRED!$A:$A,0),MATCH(US!$B43,FRED!$1:$1,0))),(SUM(BX43:CI43)))),"")</f>
        <v>8414</v>
      </c>
      <c r="CK43" s="59">
        <f>+IFERROR((IF(ISTEXT(CK$5)=FALSE,(INDEX(FRED!$1:$1048576,MATCH(US!CK$5,FRED!$A:$A,0),MATCH(US!$B43,FRED!$1:$1,0))),(SUM(BY43:CJ43)))),"")</f>
        <v>8452</v>
      </c>
      <c r="CL43" s="59">
        <f>+IFERROR((IF(ISTEXT(CL$5)=FALSE,(INDEX(FRED!$1:$1048576,MATCH(US!CL$5,FRED!$A:$A,0),MATCH(US!$B43,FRED!$1:$1,0))),(SUM(BZ43:CK43)))),"")</f>
        <v>8726</v>
      </c>
      <c r="CM43" s="59">
        <f>+IFERROR((IF(ISTEXT(CM$5)=FALSE,(INDEX(FRED!$1:$1048576,MATCH(US!CM$5,FRED!$A:$A,0),MATCH(US!$B43,FRED!$1:$1,0))),(SUM(CA43:CL43)))),"")</f>
        <v>9449</v>
      </c>
      <c r="CN43" s="59">
        <f>+IFERROR((IF(ISTEXT(CN$5)=FALSE,(INDEX(FRED!$1:$1048576,MATCH(US!CN$5,FRED!$A:$A,0),MATCH(US!$B43,FRED!$1:$1,0))),(SUM(CB43:CM43)))),"")</f>
        <v>9112</v>
      </c>
      <c r="CO43" s="59">
        <f>+IFERROR((IF(ISTEXT(CO$5)=FALSE,(INDEX(FRED!$1:$1048576,MATCH(US!CO$5,FRED!$A:$A,0),MATCH(US!$B43,FRED!$1:$1,0))),(SUM(CC43:CN43)))),"")</f>
        <v>9189</v>
      </c>
      <c r="CP43" s="60">
        <f>+IFERROR((IF(ISTEXT(CP$5)=FALSE,(INDEX(FRED!$1:$1048576,MATCH(US!CP$5,FRED!$A:$A,0),MATCH(US!$B43,FRED!$1:$1,0))),(SUM(CD43:CO43)))),"")</f>
        <v>101983</v>
      </c>
      <c r="CQ43" s="59">
        <f>+IFERROR((IF(ISTEXT(CQ$5)=FALSE,(INDEX(FRED!$1:$1048576,MATCH(US!CQ$5,FRED!$A:$A,0),MATCH(US!$B43,FRED!$1:$1,0))),(SUM(CE43:CP43)))),"")</f>
        <v>9680</v>
      </c>
      <c r="CR43" s="59">
        <f>+IFERROR((IF(ISTEXT(CR$5)=FALSE,(INDEX(FRED!$1:$1048576,MATCH(US!CR$5,FRED!$A:$A,0),MATCH(US!$B43,FRED!$1:$1,0))),(SUM(CF43:CQ43)))),"")</f>
        <v>9671</v>
      </c>
      <c r="CS43" s="59">
        <f>+IFERROR((IF(ISTEXT(CS$5)=FALSE,(INDEX(FRED!$1:$1048576,MATCH(US!CS$5,FRED!$A:$A,0),MATCH(US!$B43,FRED!$1:$1,0))),(SUM(CG43:CR43)))),"")</f>
        <v>10457</v>
      </c>
      <c r="CT43" s="59">
        <f>+IFERROR((IF(ISTEXT(CT$5)=FALSE,(INDEX(FRED!$1:$1048576,MATCH(US!CT$5,FRED!$A:$A,0),MATCH(US!$B43,FRED!$1:$1,0))),(SUM(CH43:CS43)))),"")</f>
        <v>10119</v>
      </c>
      <c r="CU43" s="59">
        <f>+IFERROR((IF(ISTEXT(CU$5)=FALSE,(INDEX(FRED!$1:$1048576,MATCH(US!CU$5,FRED!$A:$A,0),MATCH(US!$B43,FRED!$1:$1,0))),(SUM(CI43:CT43)))),"")</f>
        <v>11588</v>
      </c>
      <c r="CV43" s="59">
        <f>+IFERROR((IF(ISTEXT(CV$5)=FALSE,(INDEX(FRED!$1:$1048576,MATCH(US!CV$5,FRED!$A:$A,0),MATCH(US!$B43,FRED!$1:$1,0))),(SUM(CJ43:CU43)))),"")</f>
        <v>11853</v>
      </c>
      <c r="CW43" s="59">
        <f>+IFERROR((IF(ISTEXT(CW$5)=FALSE,(INDEX(FRED!$1:$1048576,MATCH(US!CW$5,FRED!$A:$A,0),MATCH(US!$B43,FRED!$1:$1,0))),(SUM(CK43:CV43)))),"")</f>
        <v>12319</v>
      </c>
      <c r="CX43" s="59">
        <f>+IFERROR((IF(ISTEXT(CX$5)=FALSE,(INDEX(FRED!$1:$1048576,MATCH(US!CX$5,FRED!$A:$A,0),MATCH(US!$B43,FRED!$1:$1,0))),(SUM(CL43:CW43)))),"")</f>
        <v>13218</v>
      </c>
      <c r="CY43" s="59">
        <f>+IFERROR((IF(ISTEXT(CY$5)=FALSE,(INDEX(FRED!$1:$1048576,MATCH(US!CY$5,FRED!$A:$A,0),MATCH(US!$B43,FRED!$1:$1,0))),(SUM(CM43:CX43)))),"")</f>
        <v>11689</v>
      </c>
      <c r="CZ43" s="59">
        <f>+IFERROR((IF(ISTEXT(CZ$5)=FALSE,(INDEX(FRED!$1:$1048576,MATCH(US!CZ$5,FRED!$A:$A,0),MATCH(US!$B43,FRED!$1:$1,0))),(SUM(CN43:CY43)))),"")</f>
        <v>12414</v>
      </c>
      <c r="DA43" s="59">
        <f>+IFERROR((IF(ISTEXT(DA$5)=FALSE,(INDEX(FRED!$1:$1048576,MATCH(US!DA$5,FRED!$A:$A,0),MATCH(US!$B43,FRED!$1:$1,0))),(SUM(CO43:CZ43)))),"")</f>
        <v>12007</v>
      </c>
      <c r="DB43" s="59">
        <f>+IFERROR((IF(ISTEXT(DB$5)=FALSE,(INDEX(FRED!$1:$1048576,MATCH(US!DB$5,FRED!$A:$A,0),MATCH(US!$B43,FRED!$1:$1,0))),(SUM(CP43:DA43)))),"")</f>
        <v>11837</v>
      </c>
      <c r="DC43" s="60">
        <f>+IFERROR((IF(ISTEXT(DC$5)=FALSE,(INDEX(FRED!$1:$1048576,MATCH(US!DC$5,FRED!$A:$A,0),MATCH(US!$B43,FRED!$1:$1,0))),(SUM(CQ43:DB43)))),"")</f>
        <v>136852</v>
      </c>
      <c r="DD43" s="59">
        <f>+IFERROR((IF(ISTEXT(DD$5)=FALSE,(INDEX(FRED!$1:$1048576,MATCH(US!DD$5,FRED!$A:$A,0),MATCH(US!$B43,FRED!$1:$1,0))),(SUM(CR43:DC43)))),"")</f>
        <v>11559</v>
      </c>
      <c r="DE43" s="59">
        <f>+IFERROR((IF(ISTEXT(DE$5)=FALSE,(INDEX(FRED!$1:$1048576,MATCH(US!DE$5,FRED!$A:$A,0),MATCH(US!$B43,FRED!$1:$1,0))),(SUM(CS43:DD43)))),"")</f>
        <v>12535</v>
      </c>
      <c r="DF43" s="59">
        <f>+IFERROR((IF(ISTEXT(DF$5)=FALSE,(INDEX(FRED!$1:$1048576,MATCH(US!DF$5,FRED!$A:$A,0),MATCH(US!$B43,FRED!$1:$1,0))),(SUM(CT43:DE43)))),"")</f>
        <v>12408</v>
      </c>
      <c r="DG43" s="59">
        <f>+IFERROR((IF(ISTEXT(DG$5)=FALSE,(INDEX(FRED!$1:$1048576,MATCH(US!DG$5,FRED!$A:$A,0),MATCH(US!$B43,FRED!$1:$1,0))),(SUM(CU43:DF43)))),"")</f>
        <v>12460</v>
      </c>
      <c r="DH43" s="59">
        <f>+IFERROR((IF(ISTEXT(DH$5)=FALSE,(INDEX(FRED!$1:$1048576,MATCH(US!DH$5,FRED!$A:$A,0),MATCH(US!$B43,FRED!$1:$1,0))),(SUM(CV43:DG43)))),"")</f>
        <v>12692</v>
      </c>
      <c r="DI43" s="59">
        <f>+IFERROR((IF(ISTEXT(DI$5)=FALSE,(INDEX(FRED!$1:$1048576,MATCH(US!DI$5,FRED!$A:$A,0),MATCH(US!$B43,FRED!$1:$1,0))),(SUM(CW43:DH43)))),"")</f>
        <v>12949</v>
      </c>
      <c r="DJ43" s="59">
        <f>+IFERROR((IF(ISTEXT(DJ$5)=FALSE,(INDEX(FRED!$1:$1048576,MATCH(US!DJ$5,FRED!$A:$A,0),MATCH(US!$B43,FRED!$1:$1,0))),(SUM(CX43:DI43)))),"")</f>
        <v>13208</v>
      </c>
      <c r="DK43" s="59">
        <f>+IFERROR((IF(ISTEXT(DK$5)=FALSE,(INDEX(FRED!$1:$1048576,MATCH(US!DK$5,FRED!$A:$A,0),MATCH(US!$B43,FRED!$1:$1,0))),(SUM(CY43:DJ43)))),"")</f>
        <v>13104</v>
      </c>
      <c r="DL43" s="59">
        <f>+IFERROR((IF(ISTEXT(DL$5)=FALSE,(INDEX(FRED!$1:$1048576,MATCH(US!DL$5,FRED!$A:$A,0),MATCH(US!$B43,FRED!$1:$1,0))),(SUM(CZ43:DK43)))),"")</f>
        <v>13828</v>
      </c>
      <c r="DM43" s="59">
        <f>+IFERROR((IF(ISTEXT(DM$5)=FALSE,(INDEX(FRED!$1:$1048576,MATCH(US!DM$5,FRED!$A:$A,0),MATCH(US!$B43,FRED!$1:$1,0))),(SUM(DA43:DL43)))),"")</f>
        <v>13550</v>
      </c>
      <c r="DN43" s="59">
        <f>+IFERROR((IF(ISTEXT(DN$5)=FALSE,(INDEX(FRED!$1:$1048576,MATCH(US!DN$5,FRED!$A:$A,0),MATCH(US!$B43,FRED!$1:$1,0))),(SUM(DB43:DM43)))),"")</f>
        <v>13617</v>
      </c>
      <c r="DO43" s="59">
        <f>+IFERROR((IF(ISTEXT(DO$5)=FALSE,(INDEX(FRED!$1:$1048576,MATCH(US!DO$5,FRED!$A:$A,0),MATCH(US!$B43,FRED!$1:$1,0))),(SUM(DC43:DN43)))),"")</f>
        <v>14337</v>
      </c>
      <c r="DP43" s="60">
        <f>+IFERROR((IF(ISTEXT(DP$5)=FALSE,(INDEX(FRED!$1:$1048576,MATCH(US!DP$5,FRED!$A:$A,0),MATCH(US!$B43,FRED!$1:$1,0))),(SUM(DD43:DO43)))),"")</f>
        <v>156247</v>
      </c>
      <c r="DQ43" s="59">
        <f>+IFERROR((IF(ISTEXT(DQ$5)=FALSE,(INDEX(FRED!$1:$1048576,MATCH(US!DQ$5,FRED!$A:$A,0),MATCH(US!$B43,FRED!$1:$1,0))),(SUM(DE43:DP43)))),"")</f>
        <v>14826</v>
      </c>
      <c r="DR43" s="59">
        <f>+IFERROR((IF(ISTEXT(DR$5)=FALSE,(INDEX(FRED!$1:$1048576,MATCH(US!DR$5,FRED!$A:$A,0),MATCH(US!$B43,FRED!$1:$1,0))),(SUM(DF43:DQ43)))),"")</f>
        <v>14699</v>
      </c>
      <c r="DS43" s="59">
        <f>+IFERROR((IF(ISTEXT(DS$5)=FALSE,(INDEX(FRED!$1:$1048576,MATCH(US!DS$5,FRED!$A:$A,0),MATCH(US!$B43,FRED!$1:$1,0))),(SUM(DG43:DR43)))),"")</f>
        <v>14624</v>
      </c>
      <c r="DT43" s="59">
        <f>+IFERROR((IF(ISTEXT(DT$5)=FALSE,(INDEX(FRED!$1:$1048576,MATCH(US!DT$5,FRED!$A:$A,0),MATCH(US!$B43,FRED!$1:$1,0))),(SUM(DH43:DS43)))),"")</f>
        <v>14221</v>
      </c>
      <c r="DU43" s="59">
        <f>+IFERROR((IF(ISTEXT(DU$5)=FALSE,(INDEX(FRED!$1:$1048576,MATCH(US!DU$5,FRED!$A:$A,0),MATCH(US!$B43,FRED!$1:$1,0))),(SUM(DI43:DT43)))),"")</f>
        <v>14339</v>
      </c>
      <c r="DV43" s="59">
        <f>+IFERROR((IF(ISTEXT(DV$5)=FALSE,(INDEX(FRED!$1:$1048576,MATCH(US!DV$5,FRED!$A:$A,0),MATCH(US!$B43,FRED!$1:$1,0))),(SUM(DJ43:DU43)))),"")</f>
        <v>14711</v>
      </c>
      <c r="DW43" s="59">
        <f>+IFERROR((IF(ISTEXT(DW$5)=FALSE,(INDEX(FRED!$1:$1048576,MATCH(US!DW$5,FRED!$A:$A,0),MATCH(US!$B43,FRED!$1:$1,0))),(SUM(DK43:DV43)))),"")</f>
        <v>14894</v>
      </c>
      <c r="DX43" s="59">
        <f>+IFERROR((IF(ISTEXT(DX$5)=FALSE,(INDEX(FRED!$1:$1048576,MATCH(US!DX$5,FRED!$A:$A,0),MATCH(US!$B43,FRED!$1:$1,0))),(SUM(DL43:DW43)))),"")</f>
        <v>14207</v>
      </c>
      <c r="DY43" s="59">
        <f>+IFERROR((IF(ISTEXT(DY$5)=FALSE,(INDEX(FRED!$1:$1048576,MATCH(US!DY$5,FRED!$A:$A,0),MATCH(US!$B43,FRED!$1:$1,0))),(SUM(DM43:DX43)))),"")</f>
        <v>14116</v>
      </c>
      <c r="DZ43" s="59">
        <f>+IFERROR((IF(ISTEXT(DZ$5)=FALSE,(INDEX(FRED!$1:$1048576,MATCH(US!DZ$5,FRED!$A:$A,0),MATCH(US!$B43,FRED!$1:$1,0))),(SUM(DN43:DY43)))),"")</f>
        <v>14517</v>
      </c>
      <c r="EA43" s="59">
        <f>+IFERROR((IF(ISTEXT(EA$5)=FALSE,(INDEX(FRED!$1:$1048576,MATCH(US!EA$5,FRED!$A:$A,0),MATCH(US!$B43,FRED!$1:$1,0))),(SUM(DO43:DZ43)))),"")</f>
        <v>15164</v>
      </c>
      <c r="EB43" s="59">
        <f>+IFERROR((IF(ISTEXT(EB$5)=FALSE,(INDEX(FRED!$1:$1048576,MATCH(US!EB$5,FRED!$A:$A,0),MATCH(US!$B43,FRED!$1:$1,0))),(SUM(DP43:EA43)))),"")</f>
        <v>15288</v>
      </c>
      <c r="EC43" s="60">
        <f>+IFERROR((IF(ISTEXT(EC$5)=FALSE,(INDEX(FRED!$1:$1048576,MATCH(US!EC$5,FRED!$A:$A,0),MATCH(US!$B43,FRED!$1:$1,0))),(SUM(DQ43:EB43)))),"")</f>
        <v>175606</v>
      </c>
      <c r="ED43" s="59">
        <f>+IFERROR((IF(ISTEXT(ED$5)=FALSE,(INDEX(FRED!$1:$1048576,MATCH(US!ED$5,FRED!$A:$A,0),MATCH(US!$B43,FRED!$1:$1,0))),(SUM(DR43:EC43)))),"")</f>
        <v>14010</v>
      </c>
      <c r="EE43" s="59">
        <f>+IFERROR((IF(ISTEXT(EE$5)=FALSE,(INDEX(FRED!$1:$1048576,MATCH(US!EE$5,FRED!$A:$A,0),MATCH(US!$B43,FRED!$1:$1,0))),(SUM(DS43:ED43)))),"")</f>
        <v>13540</v>
      </c>
      <c r="EF43" s="59">
        <f>+IFERROR((IF(ISTEXT(EF$5)=FALSE,(INDEX(FRED!$1:$1048576,MATCH(US!EF$5,FRED!$A:$A,0),MATCH(US!$B43,FRED!$1:$1,0))),(SUM(DT43:EE43)))),"")</f>
        <v>13660</v>
      </c>
      <c r="EG43" s="59">
        <f>+IFERROR((IF(ISTEXT(EG$5)=FALSE,(INDEX(FRED!$1:$1048576,MATCH(US!EG$5,FRED!$A:$A,0),MATCH(US!$B43,FRED!$1:$1,0))),(SUM(DU43:EF43)))),"")</f>
        <v>14157</v>
      </c>
      <c r="EH43" s="59">
        <f>+IFERROR((IF(ISTEXT(EH$5)=FALSE,(INDEX(FRED!$1:$1048576,MATCH(US!EH$5,FRED!$A:$A,0),MATCH(US!$B43,FRED!$1:$1,0))),(SUM(DV43:EG43)))),"")</f>
        <v>13539</v>
      </c>
      <c r="EI43" s="59">
        <f>+IFERROR((IF(ISTEXT(EI$5)=FALSE,(INDEX(FRED!$1:$1048576,MATCH(US!EI$5,FRED!$A:$A,0),MATCH(US!$B43,FRED!$1:$1,0))),(SUM(DW43:EH43)))),"")</f>
        <v>13509</v>
      </c>
      <c r="EJ43" s="59">
        <f>+IFERROR((IF(ISTEXT(EJ$5)=FALSE,(INDEX(FRED!$1:$1048576,MATCH(US!EJ$5,FRED!$A:$A,0),MATCH(US!$B43,FRED!$1:$1,0))),(SUM(DX43:EI43)))),"")</f>
        <v>13453</v>
      </c>
      <c r="EK43" s="59">
        <f>+IFERROR((IF(ISTEXT(EK$5)=FALSE,(INDEX(FRED!$1:$1048576,MATCH(US!EK$5,FRED!$A:$A,0),MATCH(US!$B43,FRED!$1:$1,0))),(SUM(DY43:EJ43)))),"")</f>
        <v>12903</v>
      </c>
      <c r="EL43" s="59">
        <f>+IFERROR((IF(ISTEXT(EL$5)=FALSE,(INDEX(FRED!$1:$1048576,MATCH(US!EL$5,FRED!$A:$A,0),MATCH(US!$B43,FRED!$1:$1,0))),(SUM(DZ43:EK43)))),"")</f>
        <v>14389</v>
      </c>
      <c r="EM43" s="59">
        <f>+IFERROR((IF(ISTEXT(EM$5)=FALSE,(INDEX(FRED!$1:$1048576,MATCH(US!EM$5,FRED!$A:$A,0),MATCH(US!$B43,FRED!$1:$1,0))),(SUM(EA43:EL43)))),"")</f>
        <v>13008</v>
      </c>
      <c r="EN43" s="59">
        <f>+IFERROR((IF(ISTEXT(EN$5)=FALSE,(INDEX(FRED!$1:$1048576,MATCH(US!EN$5,FRED!$A:$A,0),MATCH(US!$B43,FRED!$1:$1,0))),(SUM(EB43:EM43)))),"")</f>
        <v>13156</v>
      </c>
      <c r="EO43" s="59">
        <f>+IFERROR((IF(ISTEXT(EO$5)=FALSE,(INDEX(FRED!$1:$1048576,MATCH(US!EO$5,FRED!$A:$A,0),MATCH(US!$B43,FRED!$1:$1,0))),(SUM(EC43:EN43)))),"")</f>
        <v>12298</v>
      </c>
      <c r="EP43" s="60">
        <f>+IFERROR((IF(ISTEXT(EP$5)=FALSE,(INDEX(FRED!$1:$1048576,MATCH(US!EP$5,FRED!$A:$A,0),MATCH(US!$B43,FRED!$1:$1,0))),(SUM(ED43:EO43)))),"")</f>
        <v>161622</v>
      </c>
      <c r="EQ43" s="59">
        <f>+IFERROR((IF(ISTEXT(EQ$5)=FALSE,(INDEX(FRED!$1:$1048576,MATCH(US!EQ$5,FRED!$A:$A,0),MATCH(US!$B43,FRED!$1:$1,0))),(SUM(EE43:EP43)))),"")</f>
        <v>12817</v>
      </c>
      <c r="ER43" s="59">
        <f>+IFERROR((IF(ISTEXT(ER$5)=FALSE,(INDEX(FRED!$1:$1048576,MATCH(US!ER$5,FRED!$A:$A,0),MATCH(US!$B43,FRED!$1:$1,0))),(SUM(EF43:EQ43)))),"")</f>
        <v>12666</v>
      </c>
      <c r="ES43" s="59">
        <f>+IFERROR((IF(ISTEXT(ES$5)=FALSE,(INDEX(FRED!$1:$1048576,MATCH(US!ES$5,FRED!$A:$A,0),MATCH(US!$B43,FRED!$1:$1,0))),(SUM(EG43:ER43)))),"")</f>
        <v>12463</v>
      </c>
      <c r="ET43" s="59">
        <f>+IFERROR((IF(ISTEXT(ET$5)=FALSE,(INDEX(FRED!$1:$1048576,MATCH(US!ET$5,FRED!$A:$A,0),MATCH(US!$B43,FRED!$1:$1,0))),(SUM(EH43:ES43)))),"")</f>
        <v>12451</v>
      </c>
      <c r="EU43" s="59">
        <f>+IFERROR((IF(ISTEXT(EU$5)=FALSE,(INDEX(FRED!$1:$1048576,MATCH(US!EU$5,FRED!$A:$A,0),MATCH(US!$B43,FRED!$1:$1,0))),(SUM(EI43:ET43)))),"")</f>
        <v>12288</v>
      </c>
      <c r="EV43" s="59">
        <f>+IFERROR((IF(ISTEXT(EV$5)=FALSE,(INDEX(FRED!$1:$1048576,MATCH(US!EV$5,FRED!$A:$A,0),MATCH(US!$B43,FRED!$1:$1,0))),(SUM(EJ43:EU43)))),"")</f>
        <v>12096</v>
      </c>
      <c r="EW43" s="59">
        <f>+IFERROR((IF(ISTEXT(EW$5)=FALSE,(INDEX(FRED!$1:$1048576,MATCH(US!EW$5,FRED!$A:$A,0),MATCH(US!$B43,FRED!$1:$1,0))),(SUM(EK43:EV43)))),"")</f>
        <v>11516</v>
      </c>
      <c r="EX43" s="59">
        <f>+IFERROR((IF(ISTEXT(EX$5)=FALSE,(INDEX(FRED!$1:$1048576,MATCH(US!EX$5,FRED!$A:$A,0),MATCH(US!$B43,FRED!$1:$1,0))),(SUM(EL43:EW43)))),"")</f>
        <v>12059</v>
      </c>
      <c r="EY43" s="59">
        <f>+IFERROR((IF(ISTEXT(EY$5)=FALSE,(INDEX(FRED!$1:$1048576,MATCH(US!EY$5,FRED!$A:$A,0),MATCH(US!$B43,FRED!$1:$1,0))),(SUM(EM43:EX43)))),"")</f>
        <v>13008</v>
      </c>
      <c r="EZ43" s="59">
        <f>+IFERROR((IF(ISTEXT(EZ$5)=FALSE,(INDEX(FRED!$1:$1048576,MATCH(US!EZ$5,FRED!$A:$A,0),MATCH(US!$B43,FRED!$1:$1,0))),(SUM(EN43:EY43)))),"")</f>
        <v>11839</v>
      </c>
      <c r="FA43" s="59">
        <f>+IFERROR((IF(ISTEXT(FA$5)=FALSE,(INDEX(FRED!$1:$1048576,MATCH(US!FA$5,FRED!$A:$A,0),MATCH(US!$B43,FRED!$1:$1,0))),(SUM(EO43:EZ43)))),"")</f>
        <v>12268</v>
      </c>
      <c r="FB43" s="59">
        <f>+IFERROR((IF(ISTEXT(FB$5)=FALSE,(INDEX(FRED!$1:$1048576,MATCH(US!FB$5,FRED!$A:$A,0),MATCH(US!$B43,FRED!$1:$1,0))),(SUM(EP43:FA43)))),"")</f>
        <v>11807</v>
      </c>
      <c r="FC43" s="60">
        <f>+IFERROR((IF(ISTEXT(FC$5)=FALSE,(INDEX(FRED!$1:$1048576,MATCH(US!FC$5,FRED!$A:$A,0),MATCH(US!$B43,FRED!$1:$1,0))),(SUM(EQ43:FB43)))),"")</f>
        <v>147278</v>
      </c>
      <c r="FD43" s="59">
        <f>+IFERROR((IF(ISTEXT(FD$5)=FALSE,(INDEX(FRED!$1:$1048576,MATCH(US!FD$5,FRED!$A:$A,0),MATCH(US!$B43,FRED!$1:$1,0))),(SUM(ER43:FC43)))),"")</f>
        <v>11857</v>
      </c>
      <c r="FE43" s="59">
        <f>+IFERROR((IF(ISTEXT(FE$5)=FALSE,(INDEX(FRED!$1:$1048576,MATCH(US!FE$5,FRED!$A:$A,0),MATCH(US!$B43,FRED!$1:$1,0))),(SUM(ES43:FD43)))),"")</f>
        <v>11039</v>
      </c>
      <c r="FF43" s="59">
        <f>+IFERROR((IF(ISTEXT(FF$5)=FALSE,(INDEX(FRED!$1:$1048576,MATCH(US!FF$5,FRED!$A:$A,0),MATCH(US!$B43,FRED!$1:$1,0))),(SUM(ET43:FE43)))),"")</f>
        <v>11534</v>
      </c>
      <c r="FG43" s="59">
        <f>+IFERROR((IF(ISTEXT(FG$5)=FALSE,(INDEX(FRED!$1:$1048576,MATCH(US!FG$5,FRED!$A:$A,0),MATCH(US!$B43,FRED!$1:$1,0))),(SUM(EU43:FF43)))),"")</f>
        <v>11364</v>
      </c>
      <c r="FH43" s="59">
        <f>+IFERROR((IF(ISTEXT(FH$5)=FALSE,(INDEX(FRED!$1:$1048576,MATCH(US!FH$5,FRED!$A:$A,0),MATCH(US!$B43,FRED!$1:$1,0))),(SUM(EV43:FG43)))),"")</f>
        <v>10607</v>
      </c>
      <c r="FI43" s="59">
        <f>+IFERROR((IF(ISTEXT(FI$5)=FALSE,(INDEX(FRED!$1:$1048576,MATCH(US!FI$5,FRED!$A:$A,0),MATCH(US!$B43,FRED!$1:$1,0))),(SUM(EW43:FH43)))),"")</f>
        <v>10524</v>
      </c>
      <c r="FJ43" s="59">
        <f>+IFERROR((IF(ISTEXT(FJ$5)=FALSE,(INDEX(FRED!$1:$1048576,MATCH(US!FJ$5,FRED!$A:$A,0),MATCH(US!$B43,FRED!$1:$1,0))),(SUM(EX43:FI43)))),"")</f>
        <v>10172</v>
      </c>
      <c r="FK43" s="59">
        <f>+IFERROR((IF(ISTEXT(FK$5)=FALSE,(INDEX(FRED!$1:$1048576,MATCH(US!FK$5,FRED!$A:$A,0),MATCH(US!$B43,FRED!$1:$1,0))),(SUM(EY43:FJ43)))),"")</f>
        <v>10377</v>
      </c>
      <c r="FL43" s="59">
        <f>+IFERROR((IF(ISTEXT(FL$5)=FALSE,(INDEX(FRED!$1:$1048576,MATCH(US!FL$5,FRED!$A:$A,0),MATCH(US!$B43,FRED!$1:$1,0))),(SUM(EZ43:FK43)))),"")</f>
        <v>9378</v>
      </c>
      <c r="FM43" s="59">
        <f>+IFERROR((IF(ISTEXT(FM$5)=FALSE,(INDEX(FRED!$1:$1048576,MATCH(US!FM$5,FRED!$A:$A,0),MATCH(US!$B43,FRED!$1:$1,0))),(SUM(FA43:FL43)))),"")</f>
        <v>9425</v>
      </c>
      <c r="FN43" s="59">
        <f>+IFERROR((IF(ISTEXT(FN$5)=FALSE,(INDEX(FRED!$1:$1048576,MATCH(US!FN$5,FRED!$A:$A,0),MATCH(US!$B43,FRED!$1:$1,0))),(SUM(FB43:FM43)))),"")</f>
        <v>9191</v>
      </c>
      <c r="FO43" s="59">
        <f>+IFERROR((IF(ISTEXT(FO$5)=FALSE,(INDEX(FRED!$1:$1048576,MATCH(US!FO$5,FRED!$A:$A,0),MATCH(US!$B43,FRED!$1:$1,0))),(SUM(FC43:FN43)))),"")</f>
        <v>9099</v>
      </c>
      <c r="FP43" s="60">
        <f>+IFERROR((IF(ISTEXT(FP$5)=FALSE,(INDEX(FRED!$1:$1048576,MATCH(US!FP$5,FRED!$A:$A,0),MATCH(US!$B43,FRED!$1:$1,0))),(SUM(FD43:FO43)))),"")</f>
        <v>124567</v>
      </c>
      <c r="FQ43" s="59">
        <f>+IFERROR((IF(ISTEXT(FQ$5)=FALSE,(INDEX(FRED!$1:$1048576,MATCH(US!FQ$5,FRED!$A:$A,0),MATCH(US!$B43,FRED!$1:$1,0))),(SUM(FE43:FP43)))),"")</f>
        <v>8471</v>
      </c>
      <c r="FR43" s="59">
        <f>+IFERROR((IF(ISTEXT(FR$5)=FALSE,(INDEX(FRED!$1:$1048576,MATCH(US!FR$5,FRED!$A:$A,0),MATCH(US!$B43,FRED!$1:$1,0))),(SUM(FF43:FQ43)))),"")</f>
        <v>8320</v>
      </c>
      <c r="FS43" s="59">
        <f>+IFERROR((IF(ISTEXT(FS$5)=FALSE,(INDEX(FRED!$1:$1048576,MATCH(US!FS$5,FRED!$A:$A,0),MATCH(US!$B43,FRED!$1:$1,0))),(SUM(FG43:FR43)))),"")</f>
        <v>7561</v>
      </c>
      <c r="FT43" s="59">
        <f>+IFERROR((IF(ISTEXT(FT$5)=FALSE,(INDEX(FRED!$1:$1048576,MATCH(US!FT$5,FRED!$A:$A,0),MATCH(US!$B43,FRED!$1:$1,0))),(SUM(FH43:FS43)))),"")</f>
        <v>7829</v>
      </c>
      <c r="FU43" s="59">
        <f>+IFERROR((IF(ISTEXT(FU$5)=FALSE,(INDEX(FRED!$1:$1048576,MATCH(US!FU$5,FRED!$A:$A,0),MATCH(US!$B43,FRED!$1:$1,0))),(SUM(FI43:FT43)))),"")</f>
        <v>7735</v>
      </c>
      <c r="FV43" s="59">
        <f>+IFERROR((IF(ISTEXT(FV$5)=FALSE,(INDEX(FRED!$1:$1048576,MATCH(US!FV$5,FRED!$A:$A,0),MATCH(US!$B43,FRED!$1:$1,0))),(SUM(FJ43:FU43)))),"")</f>
        <v>8194</v>
      </c>
      <c r="FW43" s="59">
        <f>+IFERROR((IF(ISTEXT(FW$5)=FALSE,(INDEX(FRED!$1:$1048576,MATCH(US!FW$5,FRED!$A:$A,0),MATCH(US!$B43,FRED!$1:$1,0))),(SUM(FK43:FV43)))),"")</f>
        <v>7915</v>
      </c>
      <c r="FX43" s="59">
        <f>+IFERROR((IF(ISTEXT(FX$5)=FALSE,(INDEX(FRED!$1:$1048576,MATCH(US!FX$5,FRED!$A:$A,0),MATCH(US!$B43,FRED!$1:$1,0))),(SUM(FL43:FW43)))),"")</f>
        <v>7454</v>
      </c>
      <c r="FY43" s="59">
        <f>+IFERROR((IF(ISTEXT(FY$5)=FALSE,(INDEX(FRED!$1:$1048576,MATCH(US!FY$5,FRED!$A:$A,0),MATCH(US!$B43,FRED!$1:$1,0))),(SUM(FM43:FX43)))),"")</f>
        <v>7401</v>
      </c>
      <c r="FZ43" s="59">
        <f>+IFERROR((IF(ISTEXT(FZ$5)=FALSE,(INDEX(FRED!$1:$1048576,MATCH(US!FZ$5,FRED!$A:$A,0),MATCH(US!$B43,FRED!$1:$1,0))),(SUM(FN43:FY43)))),"")</f>
        <v>8156</v>
      </c>
      <c r="GA43" s="59">
        <f>+IFERROR((IF(ISTEXT(GA$5)=FALSE,(INDEX(FRED!$1:$1048576,MATCH(US!GA$5,FRED!$A:$A,0),MATCH(US!$B43,FRED!$1:$1,0))),(SUM(FO43:FZ43)))),"")</f>
        <v>7626</v>
      </c>
      <c r="GB43" s="59">
        <f>+IFERROR((IF(ISTEXT(GB$5)=FALSE,(INDEX(FRED!$1:$1048576,MATCH(US!GB$5,FRED!$A:$A,0),MATCH(US!$B43,FRED!$1:$1,0))),(SUM(FP43:GA43)))),"")</f>
        <v>7647</v>
      </c>
      <c r="GC43" s="60">
        <f>+IFERROR((IF(ISTEXT(GC$5)=FALSE,(INDEX(FRED!$1:$1048576,MATCH(US!GC$5,FRED!$A:$A,0),MATCH(US!$B43,FRED!$1:$1,0))),(SUM(FQ43:GB43)))),"")</f>
        <v>94309</v>
      </c>
      <c r="GD43" s="59">
        <f>+IFERROR((IF(ISTEXT(GD$5)=FALSE,(INDEX(FRED!$1:$1048576,MATCH(US!GD$5,FRED!$A:$A,0),MATCH(US!$B43,FRED!$1:$1,0))),(SUM(FR43:GC43)))),"")</f>
        <v>7557</v>
      </c>
      <c r="GE43" s="59">
        <f>+IFERROR((IF(ISTEXT(GE$5)=FALSE,(INDEX(FRED!$1:$1048576,MATCH(US!GE$5,FRED!$A:$A,0),MATCH(US!$B43,FRED!$1:$1,0))),(SUM(FS43:GD43)))),"")</f>
        <v>7844</v>
      </c>
      <c r="GF43" s="59">
        <f>+IFERROR((IF(ISTEXT(GF$5)=FALSE,(INDEX(FRED!$1:$1048576,MATCH(US!GF$5,FRED!$A:$A,0),MATCH(US!$B43,FRED!$1:$1,0))),(SUM(FT43:GE43)))),"")</f>
        <v>8060</v>
      </c>
      <c r="GG43" s="59">
        <f>+IFERROR((IF(ISTEXT(GG$5)=FALSE,(INDEX(FRED!$1:$1048576,MATCH(US!GG$5,FRED!$A:$A,0),MATCH(US!$B43,FRED!$1:$1,0))),(SUM(FU43:GF43)))),"")</f>
        <v>7776</v>
      </c>
      <c r="GH43" s="59">
        <f>+IFERROR((IF(ISTEXT(GH$5)=FALSE,(INDEX(FRED!$1:$1048576,MATCH(US!GH$5,FRED!$A:$A,0),MATCH(US!$B43,FRED!$1:$1,0))),(SUM(FV43:GG43)))),"")</f>
        <v>7597</v>
      </c>
      <c r="GI43" s="59">
        <f>+IFERROR((IF(ISTEXT(GI$5)=FALSE,(INDEX(FRED!$1:$1048576,MATCH(US!GI$5,FRED!$A:$A,0),MATCH(US!$B43,FRED!$1:$1,0))),(SUM(FW43:GH43)))),"")</f>
        <v>7611</v>
      </c>
      <c r="GJ43" s="59">
        <f>+IFERROR((IF(ISTEXT(GJ$5)=FALSE,(INDEX(FRED!$1:$1048576,MATCH(US!GJ$5,FRED!$A:$A,0),MATCH(US!$B43,FRED!$1:$1,0))),(SUM(FX43:GI43)))),"")</f>
        <v>7872</v>
      </c>
      <c r="GK43" s="59">
        <f>+IFERROR((IF(ISTEXT(GK$5)=FALSE,(INDEX(FRED!$1:$1048576,MATCH(US!GK$5,FRED!$A:$A,0),MATCH(US!$B43,FRED!$1:$1,0))),(SUM(FY43:GJ43)))),"")</f>
        <v>7514</v>
      </c>
      <c r="GL43" s="59">
        <f>+IFERROR((IF(ISTEXT(GL$5)=FALSE,(INDEX(FRED!$1:$1048576,MATCH(US!GL$5,FRED!$A:$A,0),MATCH(US!$B43,FRED!$1:$1,0))),(SUM(FZ43:GK43)))),"")</f>
        <v>7584</v>
      </c>
      <c r="GM43" s="59">
        <f>+IFERROR((IF(ISTEXT(GM$5)=FALSE,(INDEX(FRED!$1:$1048576,MATCH(US!GM$5,FRED!$A:$A,0),MATCH(US!$B43,FRED!$1:$1,0))),(SUM(GA43:GL43)))),"")</f>
        <v>7628</v>
      </c>
      <c r="GN43" s="59">
        <f>+IFERROR((IF(ISTEXT(GN$5)=FALSE,(INDEX(FRED!$1:$1048576,MATCH(US!GN$5,FRED!$A:$A,0),MATCH(US!$B43,FRED!$1:$1,0))),(SUM(GB43:GM43)))),"")</f>
        <v>7670</v>
      </c>
      <c r="GO43" s="59">
        <f>+IFERROR((IF(ISTEXT(GO$5)=FALSE,(INDEX(FRED!$1:$1048576,MATCH(US!GO$5,FRED!$A:$A,0),MATCH(US!$B43,FRED!$1:$1,0))),(SUM(GC43:GN43)))),"")</f>
        <v>7972</v>
      </c>
      <c r="GP43" s="60">
        <f>+IFERROR((IF(ISTEXT(GP$5)=FALSE,(INDEX(FRED!$1:$1048576,MATCH(US!GP$5,FRED!$A:$A,0),MATCH(US!$B43,FRED!$1:$1,0))),(SUM(GD43:GO43)))),"")</f>
        <v>92685</v>
      </c>
      <c r="GQ43" s="59">
        <f>+IFERROR((IF(ISTEXT(GQ$5)=FALSE,(INDEX(FRED!$1:$1048576,MATCH(US!GQ$5,FRED!$A:$A,0),MATCH(US!$B43,FRED!$1:$1,0))),(SUM(GE43:GP43)))),"")</f>
        <v>8362</v>
      </c>
      <c r="GR43" s="59">
        <f>+IFERROR((IF(ISTEXT(GR$5)=FALSE,(INDEX(FRED!$1:$1048576,MATCH(US!GR$5,FRED!$A:$A,0),MATCH(US!$B43,FRED!$1:$1,0))),(SUM(GF43:GQ43)))),"")</f>
        <v>8180</v>
      </c>
      <c r="GS43" s="59">
        <f>+IFERROR((IF(ISTEXT(GS$5)=FALSE,(INDEX(FRED!$1:$1048576,MATCH(US!GS$5,FRED!$A:$A,0),MATCH(US!$B43,FRED!$1:$1,0))),(SUM(GG43:GR43)))),"")</f>
        <v>8020</v>
      </c>
      <c r="GT43" s="59">
        <f>+IFERROR((IF(ISTEXT(GT$5)=FALSE,(INDEX(FRED!$1:$1048576,MATCH(US!GT$5,FRED!$A:$A,0),MATCH(US!$B43,FRED!$1:$1,0))),(SUM(GH43:GS43)))),"")</f>
        <v>8343</v>
      </c>
      <c r="GU43" s="59">
        <f>+IFERROR((IF(ISTEXT(GU$5)=FALSE,(INDEX(FRED!$1:$1048576,MATCH(US!GU$5,FRED!$A:$A,0),MATCH(US!$B43,FRED!$1:$1,0))),(SUM(GI43:GT43)))),"")</f>
        <v>8922</v>
      </c>
      <c r="GV43" s="59">
        <f>+IFERROR((IF(ISTEXT(GV$5)=FALSE,(INDEX(FRED!$1:$1048576,MATCH(US!GV$5,FRED!$A:$A,0),MATCH(US!$B43,FRED!$1:$1,0))),(SUM(GJ43:GU43)))),"")</f>
        <v>8063</v>
      </c>
      <c r="GW43" s="59">
        <f>+IFERROR((IF(ISTEXT(GW$5)=FALSE,(INDEX(FRED!$1:$1048576,MATCH(US!GW$5,FRED!$A:$A,0),MATCH(US!$B43,FRED!$1:$1,0))),(SUM(GK43:GV43)))),"")</f>
        <v>8217</v>
      </c>
      <c r="GX43" s="59">
        <f>+IFERROR((IF(ISTEXT(GX$5)=FALSE,(INDEX(FRED!$1:$1048576,MATCH(US!GX$5,FRED!$A:$A,0),MATCH(US!$B43,FRED!$1:$1,0))),(SUM(GL43:GW43)))),"")</f>
        <v>7868</v>
      </c>
      <c r="GY43" s="59">
        <f>+IFERROR((IF(ISTEXT(GY$5)=FALSE,(INDEX(FRED!$1:$1048576,MATCH(US!GY$5,FRED!$A:$A,0),MATCH(US!$B43,FRED!$1:$1,0))),(SUM(GM43:GX43)))),"")</f>
        <v>7880</v>
      </c>
      <c r="GZ43" s="59">
        <f>+IFERROR((IF(ISTEXT(GZ$5)=FALSE,(INDEX(FRED!$1:$1048576,MATCH(US!GZ$5,FRED!$A:$A,0),MATCH(US!$B43,FRED!$1:$1,0))),(SUM(GN43:GY43)))),"")</f>
        <v>8130</v>
      </c>
      <c r="HA43" s="59">
        <f>+IFERROR((IF(ISTEXT(HA$5)=FALSE,(INDEX(FRED!$1:$1048576,MATCH(US!HA$5,FRED!$A:$A,0),MATCH(US!$B43,FRED!$1:$1,0))),(SUM(GO43:GZ43)))),"")</f>
        <v>7816</v>
      </c>
      <c r="HB43" s="59">
        <f>+IFERROR((IF(ISTEXT(HB$5)=FALSE,(INDEX(FRED!$1:$1048576,MATCH(US!HB$5,FRED!$A:$A,0),MATCH(US!$B43,FRED!$1:$1,0))),(SUM(GP43:HA43)))),"")</f>
        <v>8024</v>
      </c>
      <c r="HC43" s="60">
        <f>+IFERROR((IF(ISTEXT(HC$5)=FALSE,(INDEX(FRED!$1:$1048576,MATCH(US!HC$5,FRED!$A:$A,0),MATCH(US!$B43,FRED!$1:$1,0))),(SUM(GQ43:HB43)))),"")</f>
        <v>97825</v>
      </c>
      <c r="HD43" s="59">
        <f>+IFERROR((IF(ISTEXT(HD$5)=FALSE,(INDEX(FRED!$1:$1048576,MATCH(US!HD$5,FRED!$A:$A,0),MATCH(US!$B43,FRED!$1:$1,0))),(SUM(GR43:HC43)))),"")</f>
        <v>7725</v>
      </c>
      <c r="HE43" s="59">
        <f>+IFERROR((IF(ISTEXT(HE$5)=FALSE,(INDEX(FRED!$1:$1048576,MATCH(US!HE$5,FRED!$A:$A,0),MATCH(US!$B43,FRED!$1:$1,0))),(SUM(GS43:HD43)))),"")</f>
        <v>7951</v>
      </c>
      <c r="HF43" s="59">
        <f>+IFERROR((IF(ISTEXT(HF$5)=FALSE,(INDEX(FRED!$1:$1048576,MATCH(US!HF$5,FRED!$A:$A,0),MATCH(US!$B43,FRED!$1:$1,0))),(SUM(GT43:HE43)))),"")</f>
        <v>7945</v>
      </c>
      <c r="HG43" s="59">
        <f>+IFERROR((IF(ISTEXT(HG$5)=FALSE,(INDEX(FRED!$1:$1048576,MATCH(US!HG$5,FRED!$A:$A,0),MATCH(US!$B43,FRED!$1:$1,0))),(SUM(GU43:HF43)))),"")</f>
        <v>7783</v>
      </c>
      <c r="HH43" s="59">
        <f>+IFERROR((IF(ISTEXT(HH$5)=FALSE,(INDEX(FRED!$1:$1048576,MATCH(US!HH$5,FRED!$A:$A,0),MATCH(US!$B43,FRED!$1:$1,0))),(SUM(GV43:HG43)))),"")</f>
        <v>7861</v>
      </c>
      <c r="HI43" s="59">
        <f>+IFERROR((IF(ISTEXT(HI$5)=FALSE,(INDEX(FRED!$1:$1048576,MATCH(US!HI$5,FRED!$A:$A,0),MATCH(US!$B43,FRED!$1:$1,0))),(SUM(GW43:HH43)))),"")</f>
        <v>8066</v>
      </c>
      <c r="HJ43" s="59">
        <f>+IFERROR((IF(ISTEXT(HJ$5)=FALSE,(INDEX(FRED!$1:$1048576,MATCH(US!HJ$5,FRED!$A:$A,0),MATCH(US!$B43,FRED!$1:$1,0))),(SUM(GX43:HI43)))),"")</f>
        <v>8046</v>
      </c>
      <c r="HK43" s="59">
        <f>+IFERROR((IF(ISTEXT(HK$5)=FALSE,(INDEX(FRED!$1:$1048576,MATCH(US!HK$5,FRED!$A:$A,0),MATCH(US!$B43,FRED!$1:$1,0))),(SUM(GY43:HJ43)))),"")</f>
        <v>8203</v>
      </c>
      <c r="HL43" s="59">
        <f>+IFERROR((IF(ISTEXT(HL$5)=FALSE,(INDEX(FRED!$1:$1048576,MATCH(US!HL$5,FRED!$A:$A,0),MATCH(US!$B43,FRED!$1:$1,0))),(SUM(GZ43:HK43)))),"")</f>
        <v>8350</v>
      </c>
      <c r="HM43" s="59">
        <f>+IFERROR((IF(ISTEXT(HM$5)=FALSE,(INDEX(FRED!$1:$1048576,MATCH(US!HM$5,FRED!$A:$A,0),MATCH(US!$B43,FRED!$1:$1,0))),(SUM(HA43:HL43)))),"")</f>
        <v>7966</v>
      </c>
      <c r="HN43" s="59">
        <f>+IFERROR((IF(ISTEXT(HN$5)=FALSE,(INDEX(FRED!$1:$1048576,MATCH(US!HN$5,FRED!$A:$A,0),MATCH(US!$B43,FRED!$1:$1,0))),(SUM(HB43:HM43)))),"")</f>
        <v>8951</v>
      </c>
      <c r="HO43" s="59">
        <f>+IFERROR((IF(ISTEXT(HO$5)=FALSE,(INDEX(FRED!$1:$1048576,MATCH(US!HO$5,FRED!$A:$A,0),MATCH(US!$B43,FRED!$1:$1,0))),(SUM(HC43:HN43)))),"")</f>
        <v>8683</v>
      </c>
      <c r="HP43" s="60">
        <f>+IFERROR((IF(ISTEXT(HP$5)=FALSE,(INDEX(FRED!$1:$1048576,MATCH(US!HP$5,FRED!$A:$A,0),MATCH(US!$B43,FRED!$1:$1,0))),(SUM(HD43:HO43)))),"")</f>
        <v>97530</v>
      </c>
      <c r="HQ43" s="59">
        <f>+IFERROR((IF(ISTEXT(HQ$5)=FALSE,(INDEX(FRED!$1:$1048576,MATCH(US!HQ$5,FRED!$A:$A,0),MATCH(US!$B43,FRED!$1:$1,0))),(SUM(HE43:HP43)))),"")</f>
        <v>8527</v>
      </c>
      <c r="HR43" s="59">
        <f>+IFERROR((IF(ISTEXT(HR$5)=FALSE,(INDEX(FRED!$1:$1048576,MATCH(US!HR$5,FRED!$A:$A,0),MATCH(US!$B43,FRED!$1:$1,0))),(SUM(HF43:HQ43)))),"")</f>
        <v>8734</v>
      </c>
      <c r="HS43" s="59">
        <f>+IFERROR((IF(ISTEXT(HS$5)=FALSE,(INDEX(FRED!$1:$1048576,MATCH(US!HS$5,FRED!$A:$A,0),MATCH(US!$B43,FRED!$1:$1,0))),(SUM(HG43:HR43)))),"")</f>
        <v>8705</v>
      </c>
      <c r="HT43" s="59">
        <f>+IFERROR((IF(ISTEXT(HT$5)=FALSE,(INDEX(FRED!$1:$1048576,MATCH(US!HT$5,FRED!$A:$A,0),MATCH(US!$B43,FRED!$1:$1,0))),(SUM(HH43:HS43)))),"")</f>
        <v>7464</v>
      </c>
      <c r="HU43" s="59">
        <f>+IFERROR((IF(ISTEXT(HU$5)=FALSE,(INDEX(FRED!$1:$1048576,MATCH(US!HU$5,FRED!$A:$A,0),MATCH(US!$B43,FRED!$1:$1,0))),(SUM(HI43:HT43)))),"")</f>
        <v>8632</v>
      </c>
      <c r="HV43" s="59">
        <f>+IFERROR((IF(ISTEXT(HV$5)=FALSE,(INDEX(FRED!$1:$1048576,MATCH(US!HV$5,FRED!$A:$A,0),MATCH(US!$B43,FRED!$1:$1,0))),(SUM(HJ43:HU43)))),"")</f>
        <v>8251</v>
      </c>
      <c r="HW43" s="59">
        <f>+IFERROR((IF(ISTEXT(HW$5)=FALSE,(INDEX(FRED!$1:$1048576,MATCH(US!HW$5,FRED!$A:$A,0),MATCH(US!$B43,FRED!$1:$1,0))),(SUM(HK43:HV43)))),"")</f>
        <v>8054</v>
      </c>
      <c r="HX43" s="59">
        <f>+IFERROR((IF(ISTEXT(HX$5)=FALSE,(INDEX(FRED!$1:$1048576,MATCH(US!HX$5,FRED!$A:$A,0),MATCH(US!$B43,FRED!$1:$1,0))),(SUM(HL43:HW43)))),"")</f>
        <v>8554</v>
      </c>
      <c r="HY43" s="59">
        <f>+IFERROR((IF(ISTEXT(HY$5)=FALSE,(INDEX(FRED!$1:$1048576,MATCH(US!HY$5,FRED!$A:$A,0),MATCH(US!$B43,FRED!$1:$1,0))),(SUM(HM43:HX43)))),"")</f>
        <v>8975</v>
      </c>
      <c r="HZ43" s="59">
        <f>+IFERROR((IF(ISTEXT(HZ$5)=FALSE,(INDEX(FRED!$1:$1048576,MATCH(US!HZ$5,FRED!$A:$A,0),MATCH(US!$B43,FRED!$1:$1,0))),(SUM(HN43:HY43)))),"")</f>
        <v>9675</v>
      </c>
      <c r="IA43" s="59">
        <f>+IFERROR((IF(ISTEXT(IA$5)=FALSE,(INDEX(FRED!$1:$1048576,MATCH(US!IA$5,FRED!$A:$A,0),MATCH(US!$B43,FRED!$1:$1,0))),(SUM(HO43:HZ43)))),"")</f>
        <v>10486</v>
      </c>
      <c r="IB43" s="59">
        <f>+IFERROR((IF(ISTEXT(IB$5)=FALSE,(INDEX(FRED!$1:$1048576,MATCH(US!IB$5,FRED!$A:$A,0),MATCH(US!$B43,FRED!$1:$1,0))),(SUM(HP43:IA43)))),"")</f>
        <v>9198</v>
      </c>
      <c r="IC43" s="60">
        <f>+IFERROR((IF(ISTEXT(IC$5)=FALSE,(INDEX(FRED!$1:$1048576,MATCH(US!IC$5,FRED!$A:$A,0),MATCH(US!$B43,FRED!$1:$1,0))),(SUM(HQ43:IB43)))),"")</f>
        <v>105255</v>
      </c>
      <c r="ID43" s="59">
        <f>+IFERROR((IF(ISTEXT(ID$5)=FALSE,(INDEX(FRED!$1:$1048576,MATCH(US!ID$5,FRED!$A:$A,0),MATCH(US!$B43,FRED!$1:$1,0))),(SUM(HR43:IC43)))),"")</f>
        <v>9182</v>
      </c>
      <c r="IE43" s="59">
        <f>+IFERROR((IF(ISTEXT(IE$5)=FALSE,(INDEX(FRED!$1:$1048576,MATCH(US!IE$5,FRED!$A:$A,0),MATCH(US!$B43,FRED!$1:$1,0))),(SUM(HS43:ID43)))),"")</f>
        <v>9427</v>
      </c>
      <c r="IF43" s="59">
        <f>+IFERROR((IF(ISTEXT(IF$5)=FALSE,(INDEX(FRED!$1:$1048576,MATCH(US!IF$5,FRED!$A:$A,0),MATCH(US!$B43,FRED!$1:$1,0))),(SUM(HT43:IE43)))),"")</f>
        <v>9631</v>
      </c>
      <c r="IG43" s="59">
        <f>+IFERROR((IF(ISTEXT(IG$5)=FALSE,(INDEX(FRED!$1:$1048576,MATCH(US!IG$5,FRED!$A:$A,0),MATCH(US!$B43,FRED!$1:$1,0))),(SUM(HU43:IF43)))),"")</f>
        <v>10031</v>
      </c>
      <c r="IH43" s="59">
        <f>+IFERROR((IF(ISTEXT(IH$5)=FALSE,(INDEX(FRED!$1:$1048576,MATCH(US!IH$5,FRED!$A:$A,0),MATCH(US!$B43,FRED!$1:$1,0))),(SUM(HV43:IG43)))),"")</f>
        <v>10169</v>
      </c>
      <c r="II43" s="59">
        <f>+IFERROR((IF(ISTEXT(II$5)=FALSE,(INDEX(FRED!$1:$1048576,MATCH(US!II$5,FRED!$A:$A,0),MATCH(US!$B43,FRED!$1:$1,0))),(SUM(HW43:IH43)))),"")</f>
        <v>10191</v>
      </c>
      <c r="IJ43" s="59">
        <f>+IFERROR((IF(ISTEXT(IJ$5)=FALSE,(INDEX(FRED!$1:$1048576,MATCH(US!IJ$5,FRED!$A:$A,0),MATCH(US!$B43,FRED!$1:$1,0))),(SUM(HX43:II43)))),"")</f>
        <v>9727</v>
      </c>
      <c r="IK43" s="59">
        <f>+IFERROR((IF(ISTEXT(IK$5)=FALSE,(INDEX(FRED!$1:$1048576,MATCH(US!IK$5,FRED!$A:$A,0),MATCH(US!$B43,FRED!$1:$1,0))),(SUM(HY43:IJ43)))),"")</f>
        <v>10539</v>
      </c>
      <c r="IL43" s="59">
        <f>+IFERROR((IF(ISTEXT(IL$5)=FALSE,(INDEX(FRED!$1:$1048576,MATCH(US!IL$5,FRED!$A:$A,0),MATCH(US!$B43,FRED!$1:$1,0))),(SUM(HZ43:IK43)))),"")</f>
        <v>8884</v>
      </c>
      <c r="IM43" s="59">
        <f>+IFERROR((IF(ISTEXT(IM$5)=FALSE,(INDEX(FRED!$1:$1048576,MATCH(US!IM$5,FRED!$A:$A,0),MATCH(US!$B43,FRED!$1:$1,0))),(SUM(IA43:IL43)))),"")</f>
        <v>10330</v>
      </c>
      <c r="IN43" s="59">
        <f>+IFERROR((IF(ISTEXT(IN$5)=FALSE,(INDEX(FRED!$1:$1048576,MATCH(US!IN$5,FRED!$A:$A,0),MATCH(US!$B43,FRED!$1:$1,0))),(SUM(IB43:IM43)))),"")</f>
        <v>9665</v>
      </c>
      <c r="IO43" s="59">
        <f>+IFERROR((IF(ISTEXT(IO$5)=FALSE,(INDEX(FRED!$1:$1048576,MATCH(US!IO$5,FRED!$A:$A,0),MATCH(US!$B43,FRED!$1:$1,0))),(SUM(IC43:IN43)))),"")</f>
        <v>10113</v>
      </c>
      <c r="IP43" s="60">
        <f>+IFERROR((IF(ISTEXT(IP$5)=FALSE,(INDEX(FRED!$1:$1048576,MATCH(US!IP$5,FRED!$A:$A,0),MATCH(US!$B43,FRED!$1:$1,0))),(SUM(ID43:IO43)))),"")</f>
        <v>117889</v>
      </c>
      <c r="IQ43" s="59">
        <f>+IFERROR((IF(ISTEXT(IQ$5)=FALSE,(INDEX(FRED!$1:$1048576,MATCH(US!IQ$5,FRED!$A:$A,0),MATCH(US!$B43,FRED!$1:$1,0))),(SUM(IE43:IP43)))),"")</f>
        <v>10080</v>
      </c>
      <c r="IR43" s="59">
        <f>+IFERROR((IF(ISTEXT(IR$5)=FALSE,(INDEX(FRED!$1:$1048576,MATCH(US!IR$5,FRED!$A:$A,0),MATCH(US!$B43,FRED!$1:$1,0))),(SUM(IF43:IQ43)))),"")</f>
        <v>10262</v>
      </c>
      <c r="IS43" s="59">
        <f>+IFERROR((IF(ISTEXT(IS$5)=FALSE,(INDEX(FRED!$1:$1048576,MATCH(US!IS$5,FRED!$A:$A,0),MATCH(US!$B43,FRED!$1:$1,0))),(SUM(IG43:IR43)))),"")</f>
        <v>10384</v>
      </c>
      <c r="IT43" s="59">
        <f>+IFERROR((IF(ISTEXT(IT$5)=FALSE,(INDEX(FRED!$1:$1048576,MATCH(US!IT$5,FRED!$A:$A,0),MATCH(US!$B43,FRED!$1:$1,0))),(SUM(IH43:IS43)))),"")</f>
        <v>10942</v>
      </c>
      <c r="IU43" s="59">
        <f>+IFERROR((IF(ISTEXT(IU$5)=FALSE,(INDEX(FRED!$1:$1048576,MATCH(US!IU$5,FRED!$A:$A,0),MATCH(US!$B43,FRED!$1:$1,0))),(SUM(II43:IT43)))),"")</f>
        <v>10713</v>
      </c>
      <c r="IV43" s="59">
        <f>+IFERROR((IF(ISTEXT(IV$5)=FALSE,(INDEX(FRED!$1:$1048576,MATCH(US!IV$5,FRED!$A:$A,0),MATCH(US!$B43,FRED!$1:$1,0))),(SUM(IJ43:IU43)))),"")</f>
        <v>10740</v>
      </c>
      <c r="IW43" s="59">
        <f>+IFERROR((IF(ISTEXT(IW$5)=FALSE,(INDEX(FRED!$1:$1048576,MATCH(US!IW$5,FRED!$A:$A,0),MATCH(US!$B43,FRED!$1:$1,0))),(SUM(IK43:IV43)))),"")</f>
        <v>11388</v>
      </c>
      <c r="IX43" s="59">
        <f>+IFERROR((IF(ISTEXT(IX$5)=FALSE,(INDEX(FRED!$1:$1048576,MATCH(US!IX$5,FRED!$A:$A,0),MATCH(US!$B43,FRED!$1:$1,0))),(SUM(IL43:IW43)))),"")</f>
        <v>11680</v>
      </c>
      <c r="IY43" s="59">
        <f>+IFERROR((IF(ISTEXT(IY$5)=FALSE,(INDEX(FRED!$1:$1048576,MATCH(US!IY$5,FRED!$A:$A,0),MATCH(US!$B43,FRED!$1:$1,0))),(SUM(IM43:IX43)))),"")</f>
        <v>11796</v>
      </c>
      <c r="IZ43" s="59">
        <f>+IFERROR((IF(ISTEXT(IZ$5)=FALSE,(INDEX(FRED!$1:$1048576,MATCH(US!IZ$5,FRED!$A:$A,0),MATCH(US!$B43,FRED!$1:$1,0))),(SUM(IN43:IY43)))),"")</f>
        <v>11795</v>
      </c>
      <c r="JA43" s="59">
        <f>+IFERROR((IF(ISTEXT(JA$5)=FALSE,(INDEX(FRED!$1:$1048576,MATCH(US!JA$5,FRED!$A:$A,0),MATCH(US!$B43,FRED!$1:$1,0))),(SUM(IO43:IZ43)))),"")</f>
        <v>12106</v>
      </c>
      <c r="JB43" s="59">
        <f>+IFERROR((IF(ISTEXT(JB$5)=FALSE,(INDEX(FRED!$1:$1048576,MATCH(US!JB$5,FRED!$A:$A,0),MATCH(US!$B43,FRED!$1:$1,0))),(SUM(IP43:JA43)))),"")</f>
        <v>12192</v>
      </c>
      <c r="JC43" s="60">
        <f>+IFERROR((IF(ISTEXT(JC$5)=FALSE,(INDEX(FRED!$1:$1048576,MATCH(US!JC$5,FRED!$A:$A,0),MATCH(US!$B43,FRED!$1:$1,0))),(SUM(IQ43:JB43)))),"")</f>
        <v>134078</v>
      </c>
      <c r="JD43" s="59">
        <f>+IFERROR((IF(ISTEXT(JD$5)=FALSE,(INDEX(FRED!$1:$1048576,MATCH(US!JD$5,FRED!$A:$A,0),MATCH(US!$B43,FRED!$1:$1,0))),(SUM(IR43:JC43)))),"")</f>
        <v>12291</v>
      </c>
      <c r="JE43" s="59">
        <f>+IFERROR((IF(ISTEXT(JE$5)=FALSE,(INDEX(FRED!$1:$1048576,MATCH(US!JE$5,FRED!$A:$A,0),MATCH(US!$B43,FRED!$1:$1,0))),(SUM(IS43:JD43)))),"")</f>
        <v>12234</v>
      </c>
      <c r="JF43" s="59">
        <f>+IFERROR((IF(ISTEXT(JF$5)=FALSE,(INDEX(FRED!$1:$1048576,MATCH(US!JF$5,FRED!$A:$A,0),MATCH(US!$B43,FRED!$1:$1,0))),(SUM(IT43:JE43)))),"")</f>
        <v>12416</v>
      </c>
      <c r="JG43" s="59">
        <f>+IFERROR((IF(ISTEXT(JG$5)=FALSE,(INDEX(FRED!$1:$1048576,MATCH(US!JG$5,FRED!$A:$A,0),MATCH(US!$B43,FRED!$1:$1,0))),(SUM(IU43:JF43)))),"")</f>
        <v>11973</v>
      </c>
      <c r="JH43" s="59">
        <f>+IFERROR((IF(ISTEXT(JH$5)=FALSE,(INDEX(FRED!$1:$1048576,MATCH(US!JH$5,FRED!$A:$A,0),MATCH(US!$B43,FRED!$1:$1,0))),(SUM(IV43:JG43)))),"")</f>
        <v>12111</v>
      </c>
      <c r="JI43" s="59">
        <f>+IFERROR((IF(ISTEXT(JI$5)=FALSE,(INDEX(FRED!$1:$1048576,MATCH(US!JI$5,FRED!$A:$A,0),MATCH(US!$B43,FRED!$1:$1,0))),(SUM(IW43:JH43)))),"")</f>
        <v>13060</v>
      </c>
      <c r="JJ43" s="59">
        <f>+IFERROR((IF(ISTEXT(JJ$5)=FALSE,(INDEX(FRED!$1:$1048576,MATCH(US!JJ$5,FRED!$A:$A,0),MATCH(US!$B43,FRED!$1:$1,0))),(SUM(IX43:JI43)))),"")</f>
        <v>12945</v>
      </c>
      <c r="JK43" s="59">
        <f>+IFERROR((IF(ISTEXT(JK$5)=FALSE,(INDEX(FRED!$1:$1048576,MATCH(US!JK$5,FRED!$A:$A,0),MATCH(US!$B43,FRED!$1:$1,0))),(SUM(IY43:JJ43)))),"")</f>
        <v>12537</v>
      </c>
      <c r="JL43" s="59">
        <f>+IFERROR((IF(ISTEXT(JL$5)=FALSE,(INDEX(FRED!$1:$1048576,MATCH(US!JL$5,FRED!$A:$A,0),MATCH(US!$B43,FRED!$1:$1,0))),(SUM(IZ43:JK43)))),"")</f>
        <v>12537</v>
      </c>
      <c r="JM43" s="59">
        <f>+IFERROR((IF(ISTEXT(JM$5)=FALSE,(INDEX(FRED!$1:$1048576,MATCH(US!JM$5,FRED!$A:$A,0),MATCH(US!$B43,FRED!$1:$1,0))),(SUM(JA43:JL43)))),"")</f>
        <v>11767</v>
      </c>
      <c r="JN43" s="59">
        <f>+IFERROR((IF(ISTEXT(JN$5)=FALSE,(INDEX(FRED!$1:$1048576,MATCH(US!JN$5,FRED!$A:$A,0),MATCH(US!$B43,FRED!$1:$1,0))),(SUM(JB43:JM43)))),"")</f>
        <v>12114</v>
      </c>
      <c r="JO43" s="59">
        <f>+IFERROR((IF(ISTEXT(JO$5)=FALSE,(INDEX(FRED!$1:$1048576,MATCH(US!JO$5,FRED!$A:$A,0),MATCH(US!$B43,FRED!$1:$1,0))),(SUM(JC43:JN43)))),"")</f>
        <v>11707</v>
      </c>
      <c r="JP43" s="60">
        <f>+IFERROR((IF(ISTEXT(JP$5)=FALSE,(INDEX(FRED!$1:$1048576,MATCH(US!JP$5,FRED!$A:$A,0),MATCH(US!$B43,FRED!$1:$1,0))),(SUM(JD43:JO43)))),"")</f>
        <v>147692</v>
      </c>
      <c r="JQ43" s="59">
        <f>+IFERROR((IF(ISTEXT(JQ$5)=FALSE,(INDEX(FRED!$1:$1048576,MATCH(US!JQ$5,FRED!$A:$A,0),MATCH(US!$B43,FRED!$1:$1,0))),(SUM(JE43:JP43)))),"")</f>
        <v>12318</v>
      </c>
      <c r="JR43" s="59">
        <f>+IFERROR((IF(ISTEXT(JR$5)=FALSE,(INDEX(FRED!$1:$1048576,MATCH(US!JR$5,FRED!$A:$A,0),MATCH(US!$B43,FRED!$1:$1,0))),(SUM(JF43:JQ43)))),"")</f>
        <v>12102</v>
      </c>
      <c r="JS43" s="59">
        <f>+IFERROR((IF(ISTEXT(JS$5)=FALSE,(INDEX(FRED!$1:$1048576,MATCH(US!JS$5,FRED!$A:$A,0),MATCH(US!$B43,FRED!$1:$1,0))),(SUM(JG43:JR43)))),"")</f>
        <v>12324</v>
      </c>
      <c r="JT43" s="59">
        <f>+IFERROR((IF(ISTEXT(JT$5)=FALSE,(INDEX(FRED!$1:$1048576,MATCH(US!JT$5,FRED!$A:$A,0),MATCH(US!$B43,FRED!$1:$1,0))),(SUM(JH43:JS43)))),"")</f>
        <v>12123</v>
      </c>
      <c r="JU43" s="59">
        <f>+IFERROR((IF(ISTEXT(JU$5)=FALSE,(INDEX(FRED!$1:$1048576,MATCH(US!JU$5,FRED!$A:$A,0),MATCH(US!$B43,FRED!$1:$1,0))),(SUM(JI43:JT43)))),"")</f>
        <v>11632</v>
      </c>
      <c r="JV43" s="59">
        <f>+IFERROR((IF(ISTEXT(JV$5)=FALSE,(INDEX(FRED!$1:$1048576,MATCH(US!JV$5,FRED!$A:$A,0),MATCH(US!$B43,FRED!$1:$1,0))),(SUM(JJ43:JU43)))),"")</f>
        <v>12419</v>
      </c>
      <c r="JW43" s="59">
        <f>+IFERROR((IF(ISTEXT(JW$5)=FALSE,(INDEX(FRED!$1:$1048576,MATCH(US!JW$5,FRED!$A:$A,0),MATCH(US!$B43,FRED!$1:$1,0))),(SUM(JK43:JV43)))),"")</f>
        <v>12454</v>
      </c>
      <c r="JX43" s="59">
        <f>+IFERROR((IF(ISTEXT(JX$5)=FALSE,(INDEX(FRED!$1:$1048576,MATCH(US!JX$5,FRED!$A:$A,0),MATCH(US!$B43,FRED!$1:$1,0))),(SUM(JL43:JW43)))),"")</f>
        <v>12308</v>
      </c>
      <c r="JY43" s="59">
        <f>+IFERROR((IF(ISTEXT(JY$5)=FALSE,(INDEX(FRED!$1:$1048576,MATCH(US!JY$5,FRED!$A:$A,0),MATCH(US!$B43,FRED!$1:$1,0))),(SUM(JM43:JX43)))),"")</f>
        <v>12603</v>
      </c>
      <c r="JZ43" s="59">
        <f>+IFERROR((IF(ISTEXT(JZ$5)=FALSE,(INDEX(FRED!$1:$1048576,MATCH(US!JZ$5,FRED!$A:$A,0),MATCH(US!$B43,FRED!$1:$1,0))),(SUM(JN43:JY43)))),"")</f>
        <v>12616</v>
      </c>
      <c r="KA43" s="59">
        <f>+IFERROR((IF(ISTEXT(KA$5)=FALSE,(INDEX(FRED!$1:$1048576,MATCH(US!KA$5,FRED!$A:$A,0),MATCH(US!$B43,FRED!$1:$1,0))),(SUM(JO43:JZ43)))),"")</f>
        <v>12663</v>
      </c>
      <c r="KB43" s="59">
        <f>+IFERROR((IF(ISTEXT(KB$5)=FALSE,(INDEX(FRED!$1:$1048576,MATCH(US!KB$5,FRED!$A:$A,0),MATCH(US!$B43,FRED!$1:$1,0))),(SUM(JP43:KA43)))),"")</f>
        <v>12783</v>
      </c>
      <c r="KC43" s="60">
        <f>+IFERROR((IF(ISTEXT(KC$5)=FALSE,(INDEX(FRED!$1:$1048576,MATCH(US!KC$5,FRED!$A:$A,0),MATCH(US!$B43,FRED!$1:$1,0))),(SUM(JQ43:KB43)))),"")</f>
        <v>148345</v>
      </c>
      <c r="KD43" s="59">
        <f>+IFERROR((IF(ISTEXT(KD$5)=FALSE,(INDEX(FRED!$1:$1048576,MATCH(US!KD$5,FRED!$A:$A,0),MATCH(US!$B43,FRED!$1:$1,0))),(SUM(JR43:KC43)))),"")</f>
        <v>12391</v>
      </c>
      <c r="KE43" s="59">
        <f>+IFERROR((IF(ISTEXT(KE$5)=FALSE,(INDEX(FRED!$1:$1048576,MATCH(US!KE$5,FRED!$A:$A,0),MATCH(US!$B43,FRED!$1:$1,0))),(SUM(JS43:KD43)))),"")</f>
        <v>12882</v>
      </c>
      <c r="KF43" s="59">
        <f>+IFERROR((IF(ISTEXT(KF$5)=FALSE,(INDEX(FRED!$1:$1048576,MATCH(US!KF$5,FRED!$A:$A,0),MATCH(US!$B43,FRED!$1:$1,0))),(SUM(JT43:KE43)))),"")</f>
        <v>13031</v>
      </c>
      <c r="KG43" s="59">
        <f>+IFERROR((IF(ISTEXT(KG$5)=FALSE,(INDEX(FRED!$1:$1048576,MATCH(US!KG$5,FRED!$A:$A,0),MATCH(US!$B43,FRED!$1:$1,0))),(SUM(JU43:KF43)))),"")</f>
        <v>12781</v>
      </c>
      <c r="KH43" s="59">
        <f>+IFERROR((IF(ISTEXT(KH$5)=FALSE,(INDEX(FRED!$1:$1048576,MATCH(US!KH$5,FRED!$A:$A,0),MATCH(US!$B43,FRED!$1:$1,0))),(SUM(JV43:KG43)))),"")</f>
        <v>13214</v>
      </c>
      <c r="KI43" s="59">
        <f>+IFERROR((IF(ISTEXT(KI$5)=FALSE,(INDEX(FRED!$1:$1048576,MATCH(US!KI$5,FRED!$A:$A,0),MATCH(US!$B43,FRED!$1:$1,0))),(SUM(JW43:KH43)))),"")</f>
        <v>12779</v>
      </c>
      <c r="KJ43" s="59">
        <f>+IFERROR((IF(ISTEXT(KJ$5)=FALSE,(INDEX(FRED!$1:$1048576,MATCH(US!KJ$5,FRED!$A:$A,0),MATCH(US!$B43,FRED!$1:$1,0))),(SUM(JX43:KI43)))),"")</f>
        <v>12765</v>
      </c>
      <c r="KK43" s="59">
        <f>+IFERROR((IF(ISTEXT(KK$5)=FALSE,(INDEX(FRED!$1:$1048576,MATCH(US!KK$5,FRED!$A:$A,0),MATCH(US!$B43,FRED!$1:$1,0))),(SUM(JY43:KJ43)))),"")</f>
        <v>12890</v>
      </c>
      <c r="KL43" s="59">
        <f>+IFERROR((IF(ISTEXT(KL$5)=FALSE,(INDEX(FRED!$1:$1048576,MATCH(US!KL$5,FRED!$A:$A,0),MATCH(US!$B43,FRED!$1:$1,0))),(SUM(JZ43:KK43)))),"")</f>
        <v>12871</v>
      </c>
      <c r="KM43" s="59">
        <f>+IFERROR((IF(ISTEXT(KM$5)=FALSE,(INDEX(FRED!$1:$1048576,MATCH(US!KM$5,FRED!$A:$A,0),MATCH(US!$B43,FRED!$1:$1,0))),(SUM(KA43:KL43)))),"")</f>
        <v>13148</v>
      </c>
      <c r="KN43" s="59">
        <f>+IFERROR((IF(ISTEXT(KN$5)=FALSE,(INDEX(FRED!$1:$1048576,MATCH(US!KN$5,FRED!$A:$A,0),MATCH(US!$B43,FRED!$1:$1,0))),(SUM(KB43:KM43)))),"")</f>
        <v>13739</v>
      </c>
      <c r="KO43" s="59">
        <f>+IFERROR((IF(ISTEXT(KO$5)=FALSE,(INDEX(FRED!$1:$1048576,MATCH(US!KO$5,FRED!$A:$A,0),MATCH(US!$B43,FRED!$1:$1,0))),(SUM(KC43:KN43)))),"")</f>
        <v>13667</v>
      </c>
      <c r="KP43" s="60">
        <f>+IFERROR((IF(ISTEXT(KP$5)=FALSE,(INDEX(FRED!$1:$1048576,MATCH(US!KP$5,FRED!$A:$A,0),MATCH(US!$B43,FRED!$1:$1,0))),(SUM(KD43:KO43)))),"")</f>
        <v>156158</v>
      </c>
      <c r="KQ43" s="59">
        <f>+IFERROR((IF(ISTEXT(KQ$5)=FALSE,(INDEX(FRED!$1:$1048576,MATCH(US!KQ$5,FRED!$A:$A,0),MATCH(US!$B43,FRED!$1:$1,0))),(SUM(KE43:KP43)))),"")</f>
        <v>14381</v>
      </c>
      <c r="KR43" s="59">
        <f>+IFERROR((IF(ISTEXT(KR$5)=FALSE,(INDEX(FRED!$1:$1048576,MATCH(US!KR$5,FRED!$A:$A,0),MATCH(US!$B43,FRED!$1:$1,0))),(SUM(KF43:KQ43)))),"")</f>
        <v>14429</v>
      </c>
      <c r="KS43" s="59">
        <f>+IFERROR((IF(ISTEXT(KS$5)=FALSE,(INDEX(FRED!$1:$1048576,MATCH(US!KS$5,FRED!$A:$A,0),MATCH(US!$B43,FRED!$1:$1,0))),(SUM(KG43:KR43)))),"")</f>
        <v>14569</v>
      </c>
      <c r="KT43" s="59">
        <f>+IFERROR((IF(ISTEXT(KT$5)=FALSE,(INDEX(FRED!$1:$1048576,MATCH(US!KT$5,FRED!$A:$A,0),MATCH(US!$B43,FRED!$1:$1,0))),(SUM(KH43:KS43)))),"")</f>
        <v>15039</v>
      </c>
      <c r="KU43" s="59">
        <f>+IFERROR((IF(ISTEXT(KU$5)=FALSE,(INDEX(FRED!$1:$1048576,MATCH(US!KU$5,FRED!$A:$A,0),MATCH(US!$B43,FRED!$1:$1,0))),(SUM(KI43:KT43)))),"")</f>
        <v>15070</v>
      </c>
      <c r="KV43" s="59">
        <f>+IFERROR((IF(ISTEXT(KV$5)=FALSE,(INDEX(FRED!$1:$1048576,MATCH(US!KV$5,FRED!$A:$A,0),MATCH(US!$B43,FRED!$1:$1,0))),(SUM(KJ43:KU43)))),"")</f>
        <v>15063</v>
      </c>
      <c r="KW43" s="59">
        <f>+IFERROR((IF(ISTEXT(KW$5)=FALSE,(INDEX(FRED!$1:$1048576,MATCH(US!KW$5,FRED!$A:$A,0),MATCH(US!$B43,FRED!$1:$1,0))),(SUM(KK43:KV43)))),"")</f>
        <v>15282</v>
      </c>
      <c r="KX43" s="59">
        <f>+IFERROR((IF(ISTEXT(KX$5)=FALSE,(INDEX(FRED!$1:$1048576,MATCH(US!KX$5,FRED!$A:$A,0),MATCH(US!$B43,FRED!$1:$1,0))),(SUM(KL43:KW43)))),"")</f>
        <v>15957</v>
      </c>
      <c r="KY43" s="59">
        <f>+IFERROR((IF(ISTEXT(KY$5)=FALSE,(INDEX(FRED!$1:$1048576,MATCH(US!KY$5,FRED!$A:$A,0),MATCH(US!$B43,FRED!$1:$1,0))),(SUM(KM43:KX43)))),"")</f>
        <v>15606</v>
      </c>
      <c r="KZ43" s="59">
        <f>+IFERROR((IF(ISTEXT(KZ$5)=FALSE,(INDEX(FRED!$1:$1048576,MATCH(US!KZ$5,FRED!$A:$A,0),MATCH(US!$B43,FRED!$1:$1,0))),(SUM(KN43:KY43)))),"")</f>
        <v>15715</v>
      </c>
      <c r="LA43" s="59">
        <f>+IFERROR((IF(ISTEXT(LA$5)=FALSE,(INDEX(FRED!$1:$1048576,MATCH(US!LA$5,FRED!$A:$A,0),MATCH(US!$B43,FRED!$1:$1,0))),(SUM(KO43:KZ43)))),"")</f>
        <v>16111</v>
      </c>
      <c r="LB43" s="59">
        <f>+IFERROR((IF(ISTEXT(LB$5)=FALSE,(INDEX(FRED!$1:$1048576,MATCH(US!LB$5,FRED!$A:$A,0),MATCH(US!$B43,FRED!$1:$1,0))),(SUM(KP43:LA43)))),"")</f>
        <v>16550</v>
      </c>
      <c r="LC43" s="60">
        <f>+IFERROR((IF(ISTEXT(LC$5)=FALSE,(INDEX(FRED!$1:$1048576,MATCH(US!LC$5,FRED!$A:$A,0),MATCH(US!$B43,FRED!$1:$1,0))),(SUM(KQ43:LB43)))),"")</f>
        <v>183772</v>
      </c>
      <c r="LD43" s="59">
        <f>+IFERROR((IF(ISTEXT(LD$5)=FALSE,(INDEX(FRED!$1:$1048576,MATCH(US!LD$5,FRED!$A:$A,0),MATCH(US!$B43,FRED!$1:$1,0))),(SUM(KR43:LC43)))),"")</f>
        <v>17081</v>
      </c>
      <c r="LE43" s="59">
        <f>+IFERROR((IF(ISTEXT(LE$5)=FALSE,(INDEX(FRED!$1:$1048576,MATCH(US!LE$5,FRED!$A:$A,0),MATCH(US!$B43,FRED!$1:$1,0))),(SUM(KS43:LD43)))),"")</f>
        <v>17187</v>
      </c>
      <c r="LF43" s="59">
        <f>+IFERROR((IF(ISTEXT(LF$5)=FALSE,(INDEX(FRED!$1:$1048576,MATCH(US!LF$5,FRED!$A:$A,0),MATCH(US!$B43,FRED!$1:$1,0))),(SUM(KT43:LE43)))),"")</f>
        <v>17040</v>
      </c>
      <c r="LG43" s="59">
        <f>+IFERROR((IF(ISTEXT(LG$5)=FALSE,(INDEX(FRED!$1:$1048576,MATCH(US!LG$5,FRED!$A:$A,0),MATCH(US!$B43,FRED!$1:$1,0))),(SUM(KU43:LF43)))),"")</f>
        <v>16703</v>
      </c>
      <c r="LH43" s="59">
        <f>+IFERROR((IF(ISTEXT(LH$5)=FALSE,(INDEX(FRED!$1:$1048576,MATCH(US!LH$5,FRED!$A:$A,0),MATCH(US!$B43,FRED!$1:$1,0))),(SUM(KV43:LG43)))),"")</f>
        <v>16664</v>
      </c>
      <c r="LI43" s="59">
        <f>+IFERROR((IF(ISTEXT(LI$5)=FALSE,(INDEX(FRED!$1:$1048576,MATCH(US!LI$5,FRED!$A:$A,0),MATCH(US!$B43,FRED!$1:$1,0))),(SUM(KW43:LH43)))),"")</f>
        <v>16357</v>
      </c>
      <c r="LJ43" s="59">
        <f>+IFERROR((IF(ISTEXT(LJ$5)=FALSE,(INDEX(FRED!$1:$1048576,MATCH(US!LJ$5,FRED!$A:$A,0),MATCH(US!$B43,FRED!$1:$1,0))),(SUM(KX43:LI43)))),"")</f>
        <v>17139</v>
      </c>
      <c r="LK43" s="59">
        <f>+IFERROR((IF(ISTEXT(LK$5)=FALSE,(INDEX(FRED!$1:$1048576,MATCH(US!LK$5,FRED!$A:$A,0),MATCH(US!$B43,FRED!$1:$1,0))),(SUM(KY43:LJ43)))),"")</f>
        <v>16687</v>
      </c>
      <c r="LL43" s="59">
        <f>+IFERROR((IF(ISTEXT(LL$5)=FALSE,(INDEX(FRED!$1:$1048576,MATCH(US!LL$5,FRED!$A:$A,0),MATCH(US!$B43,FRED!$1:$1,0))),(SUM(KZ43:LK43)))),"")</f>
        <v>17342</v>
      </c>
      <c r="LM43" s="59">
        <f>+IFERROR((IF(ISTEXT(LM$5)=FALSE,(INDEX(FRED!$1:$1048576,MATCH(US!LM$5,FRED!$A:$A,0),MATCH(US!$B43,FRED!$1:$1,0))),(SUM(LA43:LL43)))),"")</f>
        <v>17957</v>
      </c>
      <c r="LN43" s="59">
        <f>+IFERROR((IF(ISTEXT(LN$5)=FALSE,(INDEX(FRED!$1:$1048576,MATCH(US!LN$5,FRED!$A:$A,0),MATCH(US!$B43,FRED!$1:$1,0))),(SUM(LB43:LM43)))),"")</f>
        <v>17087</v>
      </c>
      <c r="LO43" s="59">
        <f>+IFERROR((IF(ISTEXT(LO$5)=FALSE,(INDEX(FRED!$1:$1048576,MATCH(US!LO$5,FRED!$A:$A,0),MATCH(US!$B43,FRED!$1:$1,0))),(SUM(LC43:LN43)))),"")</f>
        <v>16735</v>
      </c>
      <c r="LP43" s="60">
        <f>+IFERROR((IF(ISTEXT(LP$5)=FALSE,(INDEX(FRED!$1:$1048576,MATCH(US!LP$5,FRED!$A:$A,0),MATCH(US!$B43,FRED!$1:$1,0))),(SUM(LD43:LO43)))),"")</f>
        <v>203979</v>
      </c>
      <c r="LQ43" s="59">
        <f>+IFERROR((IF(ISTEXT(LQ$5)=FALSE,(INDEX(FRED!$1:$1048576,MATCH(US!LQ$5,FRED!$A:$A,0),MATCH(US!$B43,FRED!$1:$1,0))),(SUM(LE43:LP43)))),"")</f>
        <v>16686</v>
      </c>
      <c r="LR43" s="59">
        <f>+IFERROR((IF(ISTEXT(LR$5)=FALSE,(INDEX(FRED!$1:$1048576,MATCH(US!LR$5,FRED!$A:$A,0),MATCH(US!$B43,FRED!$1:$1,0))),(SUM(LF43:LQ43)))),"")</f>
        <v>16603</v>
      </c>
      <c r="LS43" s="59">
        <f>+IFERROR((IF(ISTEXT(LS$5)=FALSE,(INDEX(FRED!$1:$1048576,MATCH(US!LS$5,FRED!$A:$A,0),MATCH(US!$B43,FRED!$1:$1,0))),(SUM(LG43:LR43)))),"")</f>
        <v>16662</v>
      </c>
      <c r="LT43" s="59">
        <f>+IFERROR((IF(ISTEXT(LT$5)=FALSE,(INDEX(FRED!$1:$1048576,MATCH(US!LT$5,FRED!$A:$A,0),MATCH(US!$B43,FRED!$1:$1,0))),(SUM(LH43:LS43)))),"")</f>
        <v>16989</v>
      </c>
      <c r="LU43" s="59">
        <f>+IFERROR((IF(ISTEXT(LU$5)=FALSE,(INDEX(FRED!$1:$1048576,MATCH(US!LU$5,FRED!$A:$A,0),MATCH(US!$B43,FRED!$1:$1,0))),(SUM(LI43:LT43)))),"")</f>
        <v>16947</v>
      </c>
      <c r="LV43" s="59">
        <f>+IFERROR((IF(ISTEXT(LV$5)=FALSE,(INDEX(FRED!$1:$1048576,MATCH(US!LV$5,FRED!$A:$A,0),MATCH(US!$B43,FRED!$1:$1,0))),(SUM(LJ43:LU43)))),"")</f>
        <v>16921</v>
      </c>
      <c r="LW43" s="59">
        <f>+IFERROR((IF(ISTEXT(LW$5)=FALSE,(INDEX(FRED!$1:$1048576,MATCH(US!LW$5,FRED!$A:$A,0),MATCH(US!$B43,FRED!$1:$1,0))),(SUM(LK43:LV43)))),"")</f>
        <v>16936</v>
      </c>
      <c r="LX43" s="59">
        <f>+IFERROR((IF(ISTEXT(LX$5)=FALSE,(INDEX(FRED!$1:$1048576,MATCH(US!LX$5,FRED!$A:$A,0),MATCH(US!$B43,FRED!$1:$1,0))),(SUM(LL43:LW43)))),"")</f>
        <v>16775</v>
      </c>
      <c r="LY43" s="59">
        <f>+IFERROR((IF(ISTEXT(LY$5)=FALSE,(INDEX(FRED!$1:$1048576,MATCH(US!LY$5,FRED!$A:$A,0),MATCH(US!$B43,FRED!$1:$1,0))),(SUM(LM43:LX43)))),"")</f>
        <v>16736</v>
      </c>
      <c r="LZ43" s="59">
        <f>+IFERROR((IF(ISTEXT(LZ$5)=FALSE,(INDEX(FRED!$1:$1048576,MATCH(US!LZ$5,FRED!$A:$A,0),MATCH(US!$B43,FRED!$1:$1,0))),(SUM(LN43:LY43)))),"")</f>
        <v>16544</v>
      </c>
      <c r="MA43" s="59">
        <f>+IFERROR((IF(ISTEXT(MA$5)=FALSE,(INDEX(FRED!$1:$1048576,MATCH(US!MA$5,FRED!$A:$A,0),MATCH(US!$B43,FRED!$1:$1,0))),(SUM(LO43:LZ43)))),"")</f>
        <v>16242</v>
      </c>
      <c r="MB43" s="59">
        <f>+IFERROR((IF(ISTEXT(MB$5)=FALSE,(INDEX(FRED!$1:$1048576,MATCH(US!MB$5,FRED!$A:$A,0),MATCH(US!$B43,FRED!$1:$1,0))),(SUM(LP43:MA43)))),"")</f>
        <v>16332</v>
      </c>
      <c r="MC43" s="60">
        <f>+IFERROR((IF(ISTEXT(MC$5)=FALSE,(INDEX(FRED!$1:$1048576,MATCH(US!MC$5,FRED!$A:$A,0),MATCH(US!$B43,FRED!$1:$1,0))),(SUM(LQ43:MB43)))),"")</f>
        <v>200373</v>
      </c>
      <c r="MD43" s="59">
        <f>+IFERROR((IF(ISTEXT(MD$5)=FALSE,(INDEX(FRED!$1:$1048576,MATCH(US!MD$5,FRED!$A:$A,0),MATCH(US!$B43,FRED!$1:$1,0))),(SUM(LR43:MC43)))),"")</f>
        <v>16036</v>
      </c>
      <c r="ME43" s="59">
        <f>+IFERROR((IF(ISTEXT(ME$5)=FALSE,(INDEX(FRED!$1:$1048576,MATCH(US!ME$5,FRED!$A:$A,0),MATCH(US!$B43,FRED!$1:$1,0))),(SUM(LS43:MD43)))),"")</f>
        <v>0</v>
      </c>
      <c r="MF43" s="59">
        <f>+IFERROR((IF(ISTEXT(MF$5)=FALSE,(INDEX(FRED!$1:$1048576,MATCH(US!MF$5,FRED!$A:$A,0),MATCH(US!$B43,FRED!$1:$1,0))),(SUM(LT43:ME43)))),"")</f>
        <v>0</v>
      </c>
      <c r="MG43" s="59" t="str">
        <f>+IFERROR((IF(ISTEXT(MG$5)=FALSE,(INDEX(FRED!$1:$1048576,MATCH(US!MG$5,FRED!$A:$A,0),MATCH(US!$B43,FRED!$1:$1,0))),(SUM(LU43:MF43)))),"")</f>
        <v/>
      </c>
      <c r="MH43" s="59" t="str">
        <f>+IFERROR((IF(ISTEXT(MH$5)=FALSE,(INDEX(FRED!$1:$1048576,MATCH(US!MH$5,FRED!$A:$A,0),MATCH(US!$B43,FRED!$1:$1,0))),(SUM(LV43:MG43)))),"")</f>
        <v/>
      </c>
      <c r="MI43" s="59" t="str">
        <f>+IFERROR((IF(ISTEXT(MI$5)=FALSE,(INDEX(FRED!$1:$1048576,MATCH(US!MI$5,FRED!$A:$A,0),MATCH(US!$B43,FRED!$1:$1,0))),(SUM(LW43:MH43)))),"")</f>
        <v/>
      </c>
      <c r="MJ43" s="59" t="str">
        <f>+IFERROR((IF(ISTEXT(MJ$5)=FALSE,(INDEX(FRED!$1:$1048576,MATCH(US!MJ$5,FRED!$A:$A,0),MATCH(US!$B43,FRED!$1:$1,0))),(SUM(LX43:MI43)))),"")</f>
        <v/>
      </c>
      <c r="MK43" s="59" t="str">
        <f>+IFERROR((IF(ISTEXT(MK$5)=FALSE,(INDEX(FRED!$1:$1048576,MATCH(US!MK$5,FRED!$A:$A,0),MATCH(US!$B43,FRED!$1:$1,0))),(SUM(LY43:MJ43)))),"")</f>
        <v/>
      </c>
      <c r="ML43" s="59" t="str">
        <f>+IFERROR((IF(ISTEXT(ML$5)=FALSE,(INDEX(FRED!$1:$1048576,MATCH(US!ML$5,FRED!$A:$A,0),MATCH(US!$B43,FRED!$1:$1,0))),(SUM(LZ43:MK43)))),"")</f>
        <v/>
      </c>
      <c r="MM43" s="59" t="str">
        <f>+IFERROR((IF(ISTEXT(MM$5)=FALSE,(INDEX(FRED!$1:$1048576,MATCH(US!MM$5,FRED!$A:$A,0),MATCH(US!$B43,FRED!$1:$1,0))),(SUM(MA43:ML43)))),"")</f>
        <v/>
      </c>
      <c r="MN43" s="59" t="str">
        <f>+IFERROR((IF(ISTEXT(MN$5)=FALSE,(INDEX(FRED!$1:$1048576,MATCH(US!MN$5,FRED!$A:$A,0),MATCH(US!$B43,FRED!$1:$1,0))),(SUM(MB43:MM43)))),"")</f>
        <v/>
      </c>
      <c r="MO43" s="59" t="str">
        <f>+IFERROR((IF(ISTEXT(MO$5)=FALSE,(INDEX(FRED!$1:$1048576,MATCH(US!MO$5,FRED!$A:$A,0),MATCH(US!$B43,FRED!$1:$1,0))),(SUM(MC43:MN43)))),"")</f>
        <v/>
      </c>
      <c r="MP43" s="60">
        <f>+IFERROR((IF(ISTEXT(MP$5)=FALSE,(INDEX(FRED!$1:$1048576,MATCH(US!MP$5,FRED!$A:$A,0),MATCH(US!$B43,FRED!$1:$1,0))),(SUM(MD43:MO43)))),"")</f>
        <v>16036</v>
      </c>
    </row>
    <row r="44" spans="1:354" s="117" customFormat="1" ht="15.95" customHeight="1" outlineLevel="1" collapsed="1">
      <c r="A44" s="159"/>
      <c r="B44" s="191"/>
      <c r="C44" s="11" t="s">
        <v>626</v>
      </c>
      <c r="D44" s="279"/>
      <c r="E44" s="279"/>
      <c r="F44" s="279"/>
      <c r="G44" s="279"/>
      <c r="H44" s="279"/>
      <c r="I44" s="279"/>
      <c r="J44" s="279"/>
      <c r="K44" s="279"/>
      <c r="L44" s="279"/>
      <c r="M44" s="279"/>
      <c r="N44" s="279"/>
      <c r="O44" s="279"/>
      <c r="P44" s="299"/>
      <c r="Q44" s="279"/>
      <c r="R44" s="279"/>
      <c r="S44" s="279"/>
      <c r="T44" s="279"/>
      <c r="U44" s="279"/>
      <c r="V44" s="279"/>
      <c r="W44" s="279"/>
      <c r="X44" s="279"/>
      <c r="Y44" s="279"/>
      <c r="Z44" s="279"/>
      <c r="AA44" s="279"/>
      <c r="AB44" s="279"/>
      <c r="AC44" s="299"/>
      <c r="AD44" s="279"/>
      <c r="AE44" s="279"/>
      <c r="AF44" s="279"/>
      <c r="AG44" s="279"/>
      <c r="AH44" s="279"/>
      <c r="AI44" s="279"/>
      <c r="AJ44" s="279"/>
      <c r="AK44" s="279"/>
      <c r="AL44" s="279"/>
      <c r="AM44" s="279"/>
      <c r="AN44" s="279"/>
      <c r="AO44" s="279"/>
      <c r="AP44" s="299"/>
      <c r="AQ44" s="279"/>
      <c r="AR44" s="279"/>
      <c r="AS44" s="279"/>
      <c r="AT44" s="279"/>
      <c r="AU44" s="279"/>
      <c r="AV44" s="279"/>
      <c r="AW44" s="279"/>
      <c r="AX44" s="279"/>
      <c r="AY44" s="279"/>
      <c r="AZ44" s="279"/>
      <c r="BA44" s="279"/>
      <c r="BB44" s="279"/>
      <c r="BC44" s="299"/>
      <c r="BD44" s="279"/>
      <c r="BE44" s="279"/>
      <c r="BF44" s="279"/>
      <c r="BG44" s="279"/>
      <c r="BH44" s="279"/>
      <c r="BI44" s="279"/>
      <c r="BJ44" s="279"/>
      <c r="BK44" s="279"/>
      <c r="BL44" s="279"/>
      <c r="BM44" s="279"/>
      <c r="BN44" s="279"/>
      <c r="BO44" s="279"/>
      <c r="BP44" s="299"/>
      <c r="BQ44" s="279"/>
      <c r="BR44" s="279"/>
      <c r="BS44" s="279"/>
      <c r="BT44" s="279"/>
      <c r="BU44" s="279"/>
      <c r="BV44" s="279"/>
      <c r="BW44" s="279"/>
      <c r="BX44" s="279"/>
      <c r="BY44" s="279"/>
      <c r="BZ44" s="279"/>
      <c r="CA44" s="279"/>
      <c r="CB44" s="279"/>
      <c r="CC44" s="299"/>
      <c r="CD44" s="279"/>
      <c r="CE44" s="279"/>
      <c r="CF44" s="279"/>
      <c r="CG44" s="279"/>
      <c r="CH44" s="279"/>
      <c r="CI44" s="279"/>
      <c r="CJ44" s="279"/>
      <c r="CK44" s="279"/>
      <c r="CL44" s="279"/>
      <c r="CM44" s="279"/>
      <c r="CN44" s="279"/>
      <c r="CO44" s="279"/>
      <c r="CP44" s="299"/>
      <c r="CQ44" s="279"/>
      <c r="CR44" s="279"/>
      <c r="CS44" s="279"/>
      <c r="CT44" s="279"/>
      <c r="CU44" s="279"/>
      <c r="CV44" s="279"/>
      <c r="CW44" s="279"/>
      <c r="CX44" s="279"/>
      <c r="CY44" s="279"/>
      <c r="CZ44" s="279"/>
      <c r="DA44" s="279"/>
      <c r="DB44" s="279"/>
      <c r="DC44" s="299"/>
      <c r="DD44" s="279"/>
      <c r="DE44" s="279"/>
      <c r="DF44" s="279"/>
      <c r="DG44" s="279"/>
      <c r="DH44" s="279"/>
      <c r="DI44" s="279"/>
      <c r="DJ44" s="279"/>
      <c r="DK44" s="279"/>
      <c r="DL44" s="279"/>
      <c r="DM44" s="279"/>
      <c r="DN44" s="279"/>
      <c r="DO44" s="279"/>
      <c r="DP44" s="299"/>
      <c r="DQ44" s="279"/>
      <c r="DR44" s="279"/>
      <c r="DS44" s="279"/>
      <c r="DT44" s="279"/>
      <c r="DU44" s="279"/>
      <c r="DV44" s="279"/>
      <c r="DW44" s="279"/>
      <c r="DX44" s="279"/>
      <c r="DY44" s="279"/>
      <c r="DZ44" s="279"/>
      <c r="EA44" s="279"/>
      <c r="EB44" s="279"/>
      <c r="EC44" s="299"/>
      <c r="ED44" s="279"/>
      <c r="EE44" s="279"/>
      <c r="EF44" s="279"/>
      <c r="EG44" s="279"/>
      <c r="EH44" s="279"/>
      <c r="EI44" s="279"/>
      <c r="EJ44" s="279"/>
      <c r="EK44" s="279"/>
      <c r="EL44" s="279"/>
      <c r="EM44" s="279"/>
      <c r="EN44" s="279"/>
      <c r="EO44" s="279"/>
      <c r="EP44" s="299"/>
      <c r="EQ44" s="279"/>
      <c r="ER44" s="279"/>
      <c r="ES44" s="279"/>
      <c r="ET44" s="279"/>
      <c r="EU44" s="279"/>
      <c r="EV44" s="279"/>
      <c r="EW44" s="279"/>
      <c r="EX44" s="279"/>
      <c r="EY44" s="279"/>
      <c r="EZ44" s="279"/>
      <c r="FA44" s="279"/>
      <c r="FB44" s="279"/>
      <c r="FC44" s="299"/>
      <c r="FD44" s="279"/>
      <c r="FE44" s="279"/>
      <c r="FF44" s="279"/>
      <c r="FG44" s="279"/>
      <c r="FH44" s="279"/>
      <c r="FI44" s="279"/>
      <c r="FJ44" s="279"/>
      <c r="FK44" s="279"/>
      <c r="FL44" s="279"/>
      <c r="FM44" s="279"/>
      <c r="FN44" s="279"/>
      <c r="FO44" s="279"/>
      <c r="FP44" s="299"/>
      <c r="FQ44" s="279"/>
      <c r="FR44" s="279"/>
      <c r="FS44" s="279"/>
      <c r="FT44" s="279"/>
      <c r="FU44" s="279"/>
      <c r="FV44" s="279"/>
      <c r="FW44" s="279"/>
      <c r="FX44" s="279"/>
      <c r="FY44" s="279"/>
      <c r="FZ44" s="279"/>
      <c r="GA44" s="279"/>
      <c r="GB44" s="279"/>
      <c r="GC44" s="299"/>
      <c r="GD44" s="279"/>
      <c r="GE44" s="279"/>
      <c r="GF44" s="279"/>
      <c r="GG44" s="279"/>
      <c r="GH44" s="279"/>
      <c r="GI44" s="279"/>
      <c r="GJ44" s="279"/>
      <c r="GK44" s="279"/>
      <c r="GL44" s="279"/>
      <c r="GM44" s="279"/>
      <c r="GN44" s="279"/>
      <c r="GO44" s="279"/>
      <c r="GP44" s="299"/>
      <c r="GQ44" s="279"/>
      <c r="GR44" s="279"/>
      <c r="GS44" s="279"/>
      <c r="GT44" s="279"/>
      <c r="GU44" s="279"/>
      <c r="GV44" s="279"/>
      <c r="GW44" s="279"/>
      <c r="GX44" s="279"/>
      <c r="GY44" s="279"/>
      <c r="GZ44" s="279"/>
      <c r="HA44" s="279"/>
      <c r="HB44" s="279"/>
      <c r="HC44" s="299"/>
      <c r="HD44" s="279"/>
      <c r="HE44" s="279"/>
      <c r="HF44" s="279"/>
      <c r="HG44" s="279"/>
      <c r="HH44" s="279"/>
      <c r="HI44" s="279"/>
      <c r="HJ44" s="279"/>
      <c r="HK44" s="279"/>
      <c r="HL44" s="279"/>
      <c r="HM44" s="279"/>
      <c r="HN44" s="279"/>
      <c r="HO44" s="279"/>
      <c r="HP44" s="299"/>
      <c r="HQ44" s="279"/>
      <c r="HR44" s="279"/>
      <c r="HS44" s="279"/>
      <c r="HT44" s="279"/>
      <c r="HU44" s="279"/>
      <c r="HV44" s="279"/>
      <c r="HW44" s="279"/>
      <c r="HX44" s="279"/>
      <c r="HY44" s="279"/>
      <c r="HZ44" s="279"/>
      <c r="IA44" s="279"/>
      <c r="IB44" s="279"/>
      <c r="IC44" s="299"/>
      <c r="ID44" s="279"/>
      <c r="IE44" s="279"/>
      <c r="IF44" s="279"/>
      <c r="IG44" s="279"/>
      <c r="IH44" s="279"/>
      <c r="II44" s="279"/>
      <c r="IJ44" s="279"/>
      <c r="IK44" s="279"/>
      <c r="IL44" s="279"/>
      <c r="IM44" s="279"/>
      <c r="IN44" s="279"/>
      <c r="IO44" s="279"/>
      <c r="IP44" s="299"/>
      <c r="IQ44" s="279"/>
      <c r="IR44" s="279"/>
      <c r="IS44" s="279"/>
      <c r="IT44" s="279"/>
      <c r="IU44" s="279"/>
      <c r="IV44" s="279"/>
      <c r="IW44" s="279"/>
      <c r="IX44" s="279"/>
      <c r="IY44" s="279"/>
      <c r="IZ44" s="279"/>
      <c r="JA44" s="279"/>
      <c r="JB44" s="279"/>
      <c r="JC44" s="299"/>
      <c r="JD44" s="279"/>
      <c r="JE44" s="279"/>
      <c r="JF44" s="279"/>
      <c r="JG44" s="279"/>
      <c r="JH44" s="279"/>
      <c r="JI44" s="279"/>
      <c r="JJ44" s="279"/>
      <c r="JK44" s="279"/>
      <c r="JL44" s="279"/>
      <c r="JM44" s="279"/>
      <c r="JN44" s="279"/>
      <c r="JO44" s="279"/>
      <c r="JP44" s="299"/>
      <c r="JQ44" s="279"/>
      <c r="JR44" s="279"/>
      <c r="JS44" s="279"/>
      <c r="JT44" s="279"/>
      <c r="JU44" s="279"/>
      <c r="JV44" s="279"/>
      <c r="JW44" s="279"/>
      <c r="JX44" s="279"/>
      <c r="JY44" s="279"/>
      <c r="JZ44" s="279"/>
      <c r="KA44" s="279"/>
      <c r="KB44" s="279"/>
      <c r="KC44" s="299"/>
      <c r="KD44" s="279"/>
      <c r="KE44" s="279"/>
      <c r="KF44" s="279"/>
      <c r="KG44" s="279"/>
      <c r="KH44" s="279"/>
      <c r="KI44" s="279"/>
      <c r="KJ44" s="279"/>
      <c r="KK44" s="279"/>
      <c r="KL44" s="279"/>
      <c r="KM44" s="279"/>
      <c r="KN44" s="279"/>
      <c r="KO44" s="279"/>
      <c r="KP44" s="299"/>
      <c r="KQ44" s="279"/>
      <c r="KR44" s="279"/>
      <c r="KS44" s="279"/>
      <c r="KT44" s="279"/>
      <c r="KU44" s="279"/>
      <c r="KV44" s="279"/>
      <c r="KW44" s="279"/>
      <c r="KX44" s="279"/>
      <c r="KY44" s="279"/>
      <c r="KZ44" s="279"/>
      <c r="LA44" s="279"/>
      <c r="LB44" s="279"/>
      <c r="LC44" s="299"/>
      <c r="LD44" s="279"/>
      <c r="LE44" s="279"/>
      <c r="LF44" s="279"/>
      <c r="LG44" s="279"/>
      <c r="LH44" s="279"/>
      <c r="LI44" s="279"/>
      <c r="LJ44" s="279"/>
      <c r="LK44" s="279"/>
      <c r="LL44" s="279"/>
      <c r="LM44" s="279"/>
      <c r="LN44" s="279"/>
      <c r="LO44" s="279"/>
      <c r="LP44" s="299"/>
      <c r="LQ44" s="279"/>
      <c r="LR44" s="279"/>
      <c r="LS44" s="279"/>
      <c r="LT44" s="279"/>
      <c r="LU44" s="279"/>
      <c r="LV44" s="279"/>
      <c r="LW44" s="279"/>
      <c r="LX44" s="279"/>
      <c r="LY44" s="279"/>
      <c r="LZ44" s="279"/>
      <c r="MA44" s="279"/>
      <c r="MB44" s="279"/>
      <c r="MC44" s="299"/>
      <c r="MD44" s="279"/>
      <c r="ME44" s="279"/>
      <c r="MF44" s="279"/>
      <c r="MG44" s="279"/>
      <c r="MH44" s="279"/>
      <c r="MI44" s="279"/>
      <c r="MJ44" s="279"/>
      <c r="MK44" s="279"/>
      <c r="ML44" s="279"/>
      <c r="MM44" s="279"/>
      <c r="MN44" s="279"/>
      <c r="MO44" s="279"/>
      <c r="MP44" s="299"/>
    </row>
    <row r="45" spans="1:354" s="117" customFormat="1" ht="15.95" customHeight="1" outlineLevel="1">
      <c r="A45" s="159"/>
      <c r="B45" s="165" t="s">
        <v>578</v>
      </c>
      <c r="C45" s="165" t="s">
        <v>579</v>
      </c>
      <c r="D45" s="59">
        <f>+IFERROR((IF(ISTEXT(D$5)=FALSE,(INDEX(FRED!$1:$1048576,MATCH(US!D$5,FRED!$A:$A,0),MATCH(US!$B45,FRED!$1:$1,0))),(SUM(#REF!)))),"")</f>
        <v>600264</v>
      </c>
      <c r="E45" s="59">
        <f>+IFERROR((IF(ISTEXT(E$5)=FALSE,(INDEX(FRED!$1:$1048576,MATCH(US!E$5,FRED!$A:$A,0),MATCH(US!$B45,FRED!$1:$1,0))),(SUM(#REF!)))),"")</f>
        <v>617385</v>
      </c>
      <c r="F45" s="59">
        <f>+IFERROR((IF(ISTEXT(F$5)=FALSE,(INDEX(FRED!$1:$1048576,MATCH(US!F$5,FRED!$A:$A,0),MATCH(US!$B45,FRED!$1:$1,0))),(SUM(#REF!)))),"")</f>
        <v>621553</v>
      </c>
      <c r="G45" s="59">
        <f>+IFERROR((IF(ISTEXT(G$5)=FALSE,(INDEX(FRED!$1:$1048576,MATCH(US!G$5,FRED!$A:$A,0),MATCH(US!$B45,FRED!$1:$1,0))),(SUM(#REF!)))),"")</f>
        <v>621040</v>
      </c>
      <c r="H45" s="59">
        <f>+IFERROR((IF(ISTEXT(H$5)=FALSE,(INDEX(FRED!$1:$1048576,MATCH(US!H$5,FRED!$A:$A,0),MATCH(US!$B45,FRED!$1:$1,0))),(SUM(#REF!)))),"")</f>
        <v>626076</v>
      </c>
      <c r="I45" s="59">
        <f>+IFERROR((IF(ISTEXT(I$5)=FALSE,(INDEX(FRED!$1:$1048576,MATCH(US!I$5,FRED!$A:$A,0),MATCH(US!$B45,FRED!$1:$1,0))),(SUM(#REF!)))),"")</f>
        <v>620043</v>
      </c>
      <c r="J45" s="59">
        <f>+IFERROR((IF(ISTEXT(J$5)=FALSE,(INDEX(FRED!$1:$1048576,MATCH(US!J$5,FRED!$A:$A,0),MATCH(US!$B45,FRED!$1:$1,0))),(SUM(#REF!)))),"")</f>
        <v>612019</v>
      </c>
      <c r="K45" s="59">
        <f>+IFERROR((IF(ISTEXT(K$5)=FALSE,(INDEX(FRED!$1:$1048576,MATCH(US!K$5,FRED!$A:$A,0),MATCH(US!$B45,FRED!$1:$1,0))),(SUM(#REF!)))),"")</f>
        <v>621951</v>
      </c>
      <c r="L45" s="59">
        <f>+IFERROR((IF(ISTEXT(L$5)=FALSE,(INDEX(FRED!$1:$1048576,MATCH(US!L$5,FRED!$A:$A,0),MATCH(US!$B45,FRED!$1:$1,0))),(SUM(#REF!)))),"")</f>
        <v>628561</v>
      </c>
      <c r="M45" s="59">
        <f>+IFERROR((IF(ISTEXT(M$5)=FALSE,(INDEX(FRED!$1:$1048576,MATCH(US!M$5,FRED!$A:$A,0),MATCH(US!$B45,FRED!$1:$1,0))),(SUM(A45:L45)))),"")</f>
        <v>630731</v>
      </c>
      <c r="N45" s="59">
        <f>+IFERROR((IF(ISTEXT(N$5)=FALSE,(INDEX(FRED!$1:$1048576,MATCH(US!N$5,FRED!$A:$A,0),MATCH(US!$B45,FRED!$1:$1,0))),(SUM(B45:M45)))),"")</f>
        <v>636061</v>
      </c>
      <c r="O45" s="59">
        <f>+IFERROR((IF(ISTEXT(O$5)=FALSE,(INDEX(FRED!$1:$1048576,MATCH(US!O$5,FRED!$A:$A,0),MATCH(US!$B45,FRED!$1:$1,0))),(SUM(C45:N45)))),"")</f>
        <v>626222</v>
      </c>
      <c r="P45" s="60">
        <f>+IFERROR((IF(ISTEXT(P$5)=FALSE,(INDEX(FRED!$1:$1048576,MATCH(US!P$5,FRED!$A:$A,0),MATCH(US!$B45,FRED!$1:$1,0))),(SUM(D45:O45)))),"")</f>
        <v>7461906</v>
      </c>
      <c r="Q45" s="59">
        <f>+IFERROR((IF(ISTEXT(Q$5)=FALSE,(INDEX(FRED!$1:$1048576,MATCH(US!Q$5,FRED!$A:$A,0),MATCH(US!$B45,FRED!$1:$1,0))),(SUM(E45:P45)))),"")</f>
        <v>626287</v>
      </c>
      <c r="R45" s="59">
        <f>+IFERROR((IF(ISTEXT(R$5)=FALSE,(INDEX(FRED!$1:$1048576,MATCH(US!R$5,FRED!$A:$A,0),MATCH(US!$B45,FRED!$1:$1,0))),(SUM(F45:Q45)))),"")</f>
        <v>624444</v>
      </c>
      <c r="S45" s="59">
        <f>+IFERROR((IF(ISTEXT(S$5)=FALSE,(INDEX(FRED!$1:$1048576,MATCH(US!S$5,FRED!$A:$A,0),MATCH(US!$B45,FRED!$1:$1,0))),(SUM(G45:R45)))),"")</f>
        <v>630602</v>
      </c>
      <c r="T45" s="59">
        <f>+IFERROR((IF(ISTEXT(T$5)=FALSE,(INDEX(FRED!$1:$1048576,MATCH(US!T$5,FRED!$A:$A,0),MATCH(US!$B45,FRED!$1:$1,0))),(SUM(H45:S45)))),"")</f>
        <v>640778</v>
      </c>
      <c r="U45" s="59">
        <f>+IFERROR((IF(ISTEXT(U$5)=FALSE,(INDEX(FRED!$1:$1048576,MATCH(US!U$5,FRED!$A:$A,0),MATCH(US!$B45,FRED!$1:$1,0))),(SUM(I45:T45)))),"")</f>
        <v>641607</v>
      </c>
      <c r="V45" s="59">
        <f>+IFERROR((IF(ISTEXT(V$5)=FALSE,(INDEX(FRED!$1:$1048576,MATCH(US!V$5,FRED!$A:$A,0),MATCH(US!$B45,FRED!$1:$1,0))),(SUM(J45:U45)))),"")</f>
        <v>650470</v>
      </c>
      <c r="W45" s="59">
        <f>+IFERROR((IF(ISTEXT(W$5)=FALSE,(INDEX(FRED!$1:$1048576,MATCH(US!W$5,FRED!$A:$A,0),MATCH(US!$B45,FRED!$1:$1,0))),(SUM(K45:V45)))),"")</f>
        <v>645593</v>
      </c>
      <c r="X45" s="59">
        <f>+IFERROR((IF(ISTEXT(X$5)=FALSE,(INDEX(FRED!$1:$1048576,MATCH(US!X$5,FRED!$A:$A,0),MATCH(US!$B45,FRED!$1:$1,0))),(SUM(L45:W45)))),"")</f>
        <v>643815</v>
      </c>
      <c r="Y45" s="59">
        <f>+IFERROR((IF(ISTEXT(Y$5)=FALSE,(INDEX(FRED!$1:$1048576,MATCH(US!Y$5,FRED!$A:$A,0),MATCH(US!$B45,FRED!$1:$1,0))),(SUM(M45:X45)))),"")</f>
        <v>638853</v>
      </c>
      <c r="Z45" s="59">
        <f>+IFERROR((IF(ISTEXT(Z$5)=FALSE,(INDEX(FRED!$1:$1048576,MATCH(US!Z$5,FRED!$A:$A,0),MATCH(US!$B45,FRED!$1:$1,0))),(SUM(N45:Y45)))),"")</f>
        <v>639264</v>
      </c>
      <c r="AA45" s="59">
        <f>+IFERROR((IF(ISTEXT(AA$5)=FALSE,(INDEX(FRED!$1:$1048576,MATCH(US!AA$5,FRED!$A:$A,0),MATCH(US!$B45,FRED!$1:$1,0))),(SUM(O45:Z45)))),"")</f>
        <v>636361</v>
      </c>
      <c r="AB45" s="59">
        <f>+IFERROR((IF(ISTEXT(AB$5)=FALSE,(INDEX(FRED!$1:$1048576,MATCH(US!AB$5,FRED!$A:$A,0),MATCH(US!$B45,FRED!$1:$1,0))),(SUM(P45:AA45)))),"")</f>
        <v>640399</v>
      </c>
      <c r="AC45" s="60">
        <f>+IFERROR((IF(ISTEXT(AC$5)=FALSE,(INDEX(FRED!$1:$1048576,MATCH(US!AC$5,FRED!$A:$A,0),MATCH(US!$B45,FRED!$1:$1,0))),(SUM(Q45:AB45)))),"")</f>
        <v>7658473</v>
      </c>
      <c r="AD45" s="59">
        <f>+IFERROR((IF(ISTEXT(AD$5)=FALSE,(INDEX(FRED!$1:$1048576,MATCH(US!AD$5,FRED!$A:$A,0),MATCH(US!$B45,FRED!$1:$1,0))),(SUM(R45:AC45)))),"")</f>
        <v>641333</v>
      </c>
      <c r="AE45" s="59">
        <f>+IFERROR((IF(ISTEXT(AE$5)=FALSE,(INDEX(FRED!$1:$1048576,MATCH(US!AE$5,FRED!$A:$A,0),MATCH(US!$B45,FRED!$1:$1,0))),(SUM(S45:AD45)))),"")</f>
        <v>642371</v>
      </c>
      <c r="AF45" s="59">
        <f>+IFERROR((IF(ISTEXT(AF$5)=FALSE,(INDEX(FRED!$1:$1048576,MATCH(US!AF$5,FRED!$A:$A,0),MATCH(US!$B45,FRED!$1:$1,0))),(SUM(T45:AE45)))),"")</f>
        <v>637762</v>
      </c>
      <c r="AG45" s="59">
        <f>+IFERROR((IF(ISTEXT(AG$5)=FALSE,(INDEX(FRED!$1:$1048576,MATCH(US!AG$5,FRED!$A:$A,0),MATCH(US!$B45,FRED!$1:$1,0))),(SUM(U45:AF45)))),"")</f>
        <v>649539</v>
      </c>
      <c r="AH45" s="59">
        <f>+IFERROR((IF(ISTEXT(AH$5)=FALSE,(INDEX(FRED!$1:$1048576,MATCH(US!AH$5,FRED!$A:$A,0),MATCH(US!$B45,FRED!$1:$1,0))),(SUM(V45:AG45)))),"")</f>
        <v>635840</v>
      </c>
      <c r="AI45" s="59">
        <f>+IFERROR((IF(ISTEXT(AI$5)=FALSE,(INDEX(FRED!$1:$1048576,MATCH(US!AI$5,FRED!$A:$A,0),MATCH(US!$B45,FRED!$1:$1,0))),(SUM(W45:AH45)))),"")</f>
        <v>636959</v>
      </c>
      <c r="AJ45" s="59">
        <f>+IFERROR((IF(ISTEXT(AJ$5)=FALSE,(INDEX(FRED!$1:$1048576,MATCH(US!AJ$5,FRED!$A:$A,0),MATCH(US!$B45,FRED!$1:$1,0))),(SUM(X45:AI45)))),"")</f>
        <v>633982</v>
      </c>
      <c r="AK45" s="59">
        <f>+IFERROR((IF(ISTEXT(AK$5)=FALSE,(INDEX(FRED!$1:$1048576,MATCH(US!AK$5,FRED!$A:$A,0),MATCH(US!$B45,FRED!$1:$1,0))),(SUM(Y45:AJ45)))),"")</f>
        <v>626571</v>
      </c>
      <c r="AL45" s="59">
        <f>+IFERROR((IF(ISTEXT(AL$5)=FALSE,(INDEX(FRED!$1:$1048576,MATCH(US!AL$5,FRED!$A:$A,0),MATCH(US!$B45,FRED!$1:$1,0))),(SUM(Z45:AK45)))),"")</f>
        <v>619424</v>
      </c>
      <c r="AM45" s="59">
        <f>+IFERROR((IF(ISTEXT(AM$5)=FALSE,(INDEX(FRED!$1:$1048576,MATCH(US!AM$5,FRED!$A:$A,0),MATCH(US!$B45,FRED!$1:$1,0))),(SUM(AA45:AL45)))),"")</f>
        <v>625547</v>
      </c>
      <c r="AN45" s="59">
        <f>+IFERROR((IF(ISTEXT(AN$5)=FALSE,(INDEX(FRED!$1:$1048576,MATCH(US!AN$5,FRED!$A:$A,0),MATCH(US!$B45,FRED!$1:$1,0))),(SUM(AB45:AM45)))),"")</f>
        <v>630314</v>
      </c>
      <c r="AO45" s="59">
        <f>+IFERROR((IF(ISTEXT(AO$5)=FALSE,(INDEX(FRED!$1:$1048576,MATCH(US!AO$5,FRED!$A:$A,0),MATCH(US!$B45,FRED!$1:$1,0))),(SUM(AC45:AN45)))),"")</f>
        <v>634179</v>
      </c>
      <c r="AP45" s="60">
        <f>+IFERROR((IF(ISTEXT(AP$5)=FALSE,(INDEX(FRED!$1:$1048576,MATCH(US!AP$5,FRED!$A:$A,0),MATCH(US!$B45,FRED!$1:$1,0))),(SUM(AD45:AO45)))),"")</f>
        <v>7613821</v>
      </c>
      <c r="AQ45" s="59">
        <f>+IFERROR((IF(ISTEXT(AQ$5)=FALSE,(INDEX(FRED!$1:$1048576,MATCH(US!AQ$5,FRED!$A:$A,0),MATCH(US!$B45,FRED!$1:$1,0))),(SUM(AE45:AP45)))),"")</f>
        <v>644597</v>
      </c>
      <c r="AR45" s="59">
        <f>+IFERROR((IF(ISTEXT(AR$5)=FALSE,(INDEX(FRED!$1:$1048576,MATCH(US!AR$5,FRED!$A:$A,0),MATCH(US!$B45,FRED!$1:$1,0))),(SUM(AF45:AQ45)))),"")</f>
        <v>643146</v>
      </c>
      <c r="AS45" s="59">
        <f>+IFERROR((IF(ISTEXT(AS$5)=FALSE,(INDEX(FRED!$1:$1048576,MATCH(US!AS$5,FRED!$A:$A,0),MATCH(US!$B45,FRED!$1:$1,0))),(SUM(AG45:AR45)))),"")</f>
        <v>642886</v>
      </c>
      <c r="AT45" s="59">
        <f>+IFERROR((IF(ISTEXT(AT$5)=FALSE,(INDEX(FRED!$1:$1048576,MATCH(US!AT$5,FRED!$A:$A,0),MATCH(US!$B45,FRED!$1:$1,0))),(SUM(AH45:AS45)))),"")</f>
        <v>647572</v>
      </c>
      <c r="AU45" s="59">
        <f>+IFERROR((IF(ISTEXT(AU$5)=FALSE,(INDEX(FRED!$1:$1048576,MATCH(US!AU$5,FRED!$A:$A,0),MATCH(US!$B45,FRED!$1:$1,0))),(SUM(AI45:AT45)))),"")</f>
        <v>653690</v>
      </c>
      <c r="AV45" s="59">
        <f>+IFERROR((IF(ISTEXT(AV$5)=FALSE,(INDEX(FRED!$1:$1048576,MATCH(US!AV$5,FRED!$A:$A,0),MATCH(US!$B45,FRED!$1:$1,0))),(SUM(AJ45:AU45)))),"")</f>
        <v>662446</v>
      </c>
      <c r="AW45" s="59">
        <f>+IFERROR((IF(ISTEXT(AW$5)=FALSE,(INDEX(FRED!$1:$1048576,MATCH(US!AW$5,FRED!$A:$A,0),MATCH(US!$B45,FRED!$1:$1,0))),(SUM(AK45:AV45)))),"")</f>
        <v>673624</v>
      </c>
      <c r="AX45" s="59">
        <f>+IFERROR((IF(ISTEXT(AX$5)=FALSE,(INDEX(FRED!$1:$1048576,MATCH(US!AX$5,FRED!$A:$A,0),MATCH(US!$B45,FRED!$1:$1,0))),(SUM(AL45:AW45)))),"")</f>
        <v>681626</v>
      </c>
      <c r="AY45" s="59">
        <f>+IFERROR((IF(ISTEXT(AY$5)=FALSE,(INDEX(FRED!$1:$1048576,MATCH(US!AY$5,FRED!$A:$A,0),MATCH(US!$B45,FRED!$1:$1,0))),(SUM(AM45:AX45)))),"")</f>
        <v>692384</v>
      </c>
      <c r="AZ45" s="59">
        <f>+IFERROR((IF(ISTEXT(AZ$5)=FALSE,(INDEX(FRED!$1:$1048576,MATCH(US!AZ$5,FRED!$A:$A,0),MATCH(US!$B45,FRED!$1:$1,0))),(SUM(AN45:AY45)))),"")</f>
        <v>702997</v>
      </c>
      <c r="BA45" s="59">
        <f>+IFERROR((IF(ISTEXT(BA$5)=FALSE,(INDEX(FRED!$1:$1048576,MATCH(US!BA$5,FRED!$A:$A,0),MATCH(US!$B45,FRED!$1:$1,0))),(SUM(AO45:AZ45)))),"")</f>
        <v>711373</v>
      </c>
      <c r="BB45" s="59">
        <f>+IFERROR((IF(ISTEXT(BB$5)=FALSE,(INDEX(FRED!$1:$1048576,MATCH(US!BB$5,FRED!$A:$A,0),MATCH(US!$B45,FRED!$1:$1,0))),(SUM(AP45:BA45)))),"")</f>
        <v>735545</v>
      </c>
      <c r="BC45" s="60">
        <f>+IFERROR((IF(ISTEXT(BC$5)=FALSE,(INDEX(FRED!$1:$1048576,MATCH(US!BC$5,FRED!$A:$A,0),MATCH(US!$B45,FRED!$1:$1,0))),(SUM(AQ45:BB45)))),"")</f>
        <v>8091886</v>
      </c>
      <c r="BD45" s="59">
        <f>+IFERROR((IF(ISTEXT(BD$5)=FALSE,(INDEX(FRED!$1:$1048576,MATCH(US!BD$5,FRED!$A:$A,0),MATCH(US!$B45,FRED!$1:$1,0))),(SUM(AR45:BC45)))),"")</f>
        <v>725993</v>
      </c>
      <c r="BE45" s="59">
        <f>+IFERROR((IF(ISTEXT(BE$5)=FALSE,(INDEX(FRED!$1:$1048576,MATCH(US!BE$5,FRED!$A:$A,0),MATCH(US!$B45,FRED!$1:$1,0))),(SUM(AS45:BD45)))),"")</f>
        <v>727494</v>
      </c>
      <c r="BF45" s="59">
        <f>+IFERROR((IF(ISTEXT(BF$5)=FALSE,(INDEX(FRED!$1:$1048576,MATCH(US!BF$5,FRED!$A:$A,0),MATCH(US!$B45,FRED!$1:$1,0))),(SUM(AT45:BE45)))),"")</f>
        <v>739934</v>
      </c>
      <c r="BG45" s="59">
        <f>+IFERROR((IF(ISTEXT(BG$5)=FALSE,(INDEX(FRED!$1:$1048576,MATCH(US!BG$5,FRED!$A:$A,0),MATCH(US!$B45,FRED!$1:$1,0))),(SUM(AU45:BF45)))),"")</f>
        <v>745840</v>
      </c>
      <c r="BH45" s="59">
        <f>+IFERROR((IF(ISTEXT(BH$5)=FALSE,(INDEX(FRED!$1:$1048576,MATCH(US!BH$5,FRED!$A:$A,0),MATCH(US!$B45,FRED!$1:$1,0))),(SUM(AV45:BG45)))),"")</f>
        <v>755493</v>
      </c>
      <c r="BI45" s="59">
        <f>+IFERROR((IF(ISTEXT(BI$5)=FALSE,(INDEX(FRED!$1:$1048576,MATCH(US!BI$5,FRED!$A:$A,0),MATCH(US!$B45,FRED!$1:$1,0))),(SUM(AW45:BH45)))),"")</f>
        <v>760308</v>
      </c>
      <c r="BJ45" s="59">
        <f>+IFERROR((IF(ISTEXT(BJ$5)=FALSE,(INDEX(FRED!$1:$1048576,MATCH(US!BJ$5,FRED!$A:$A,0),MATCH(US!$B45,FRED!$1:$1,0))),(SUM(AX45:BI45)))),"")</f>
        <v>782149</v>
      </c>
      <c r="BK45" s="59">
        <f>+IFERROR((IF(ISTEXT(BK$5)=FALSE,(INDEX(FRED!$1:$1048576,MATCH(US!BK$5,FRED!$A:$A,0),MATCH(US!$B45,FRED!$1:$1,0))),(SUM(AY45:BJ45)))),"")</f>
        <v>792795</v>
      </c>
      <c r="BL45" s="59">
        <f>+IFERROR((IF(ISTEXT(BL$5)=FALSE,(INDEX(FRED!$1:$1048576,MATCH(US!BL$5,FRED!$A:$A,0),MATCH(US!$B45,FRED!$1:$1,0))),(SUM(AZ45:BK45)))),"")</f>
        <v>793176</v>
      </c>
      <c r="BM45" s="59">
        <f>+IFERROR((IF(ISTEXT(BM$5)=FALSE,(INDEX(FRED!$1:$1048576,MATCH(US!BM$5,FRED!$A:$A,0),MATCH(US!$B45,FRED!$1:$1,0))),(SUM(BA45:BL45)))),"")</f>
        <v>797716</v>
      </c>
      <c r="BN45" s="59">
        <f>+IFERROR((IF(ISTEXT(BN$5)=FALSE,(INDEX(FRED!$1:$1048576,MATCH(US!BN$5,FRED!$A:$A,0),MATCH(US!$B45,FRED!$1:$1,0))),(SUM(BB45:BM45)))),"")</f>
        <v>797420</v>
      </c>
      <c r="BO45" s="59">
        <f>+IFERROR((IF(ISTEXT(BO$5)=FALSE,(INDEX(FRED!$1:$1048576,MATCH(US!BO$5,FRED!$A:$A,0),MATCH(US!$B45,FRED!$1:$1,0))),(SUM(BC45:BN45)))),"")</f>
        <v>813006</v>
      </c>
      <c r="BP45" s="60">
        <f>+IFERROR((IF(ISTEXT(BP$5)=FALSE,(INDEX(FRED!$1:$1048576,MATCH(US!BP$5,FRED!$A:$A,0),MATCH(US!$B45,FRED!$1:$1,0))),(SUM(BD45:BO45)))),"")</f>
        <v>9231324</v>
      </c>
      <c r="BQ45" s="59">
        <f>+IFERROR((IF(ISTEXT(BQ$5)=FALSE,(INDEX(FRED!$1:$1048576,MATCH(US!BQ$5,FRED!$A:$A,0),MATCH(US!$B45,FRED!$1:$1,0))),(SUM(BE45:BP45)))),"")</f>
        <v>825808</v>
      </c>
      <c r="BR45" s="59">
        <f>+IFERROR((IF(ISTEXT(BR$5)=FALSE,(INDEX(FRED!$1:$1048576,MATCH(US!BR$5,FRED!$A:$A,0),MATCH(US!$B45,FRED!$1:$1,0))),(SUM(BF45:BQ45)))),"")</f>
        <v>840233</v>
      </c>
      <c r="BS45" s="59">
        <f>+IFERROR((IF(ISTEXT(BS$5)=FALSE,(INDEX(FRED!$1:$1048576,MATCH(US!BS$5,FRED!$A:$A,0),MATCH(US!$B45,FRED!$1:$1,0))),(SUM(BG45:BR45)))),"")</f>
        <v>843537</v>
      </c>
      <c r="BT45" s="59">
        <f>+IFERROR((IF(ISTEXT(BT$5)=FALSE,(INDEX(FRED!$1:$1048576,MATCH(US!BT$5,FRED!$A:$A,0),MATCH(US!$B45,FRED!$1:$1,0))),(SUM(BH45:BS45)))),"")</f>
        <v>852498</v>
      </c>
      <c r="BU45" s="59">
        <f>+IFERROR((IF(ISTEXT(BU$5)=FALSE,(INDEX(FRED!$1:$1048576,MATCH(US!BU$5,FRED!$A:$A,0),MATCH(US!$B45,FRED!$1:$1,0))),(SUM(BI45:BT45)))),"")</f>
        <v>859149</v>
      </c>
      <c r="BV45" s="59">
        <f>+IFERROR((IF(ISTEXT(BV$5)=FALSE,(INDEX(FRED!$1:$1048576,MATCH(US!BV$5,FRED!$A:$A,0),MATCH(US!$B45,FRED!$1:$1,0))),(SUM(BJ45:BU45)))),"")</f>
        <v>868983</v>
      </c>
      <c r="BW45" s="59">
        <f>+IFERROR((IF(ISTEXT(BW$5)=FALSE,(INDEX(FRED!$1:$1048576,MATCH(US!BW$5,FRED!$A:$A,0),MATCH(US!$B45,FRED!$1:$1,0))),(SUM(BK45:BV45)))),"")</f>
        <v>882652</v>
      </c>
      <c r="BX45" s="59">
        <f>+IFERROR((IF(ISTEXT(BX$5)=FALSE,(INDEX(FRED!$1:$1048576,MATCH(US!BX$5,FRED!$A:$A,0),MATCH(US!$B45,FRED!$1:$1,0))),(SUM(BL45:BW45)))),"")</f>
        <v>891308</v>
      </c>
      <c r="BY45" s="59">
        <f>+IFERROR((IF(ISTEXT(BY$5)=FALSE,(INDEX(FRED!$1:$1048576,MATCH(US!BY$5,FRED!$A:$A,0),MATCH(US!$B45,FRED!$1:$1,0))),(SUM(BM45:BX45)))),"")</f>
        <v>910555</v>
      </c>
      <c r="BZ45" s="59">
        <f>+IFERROR((IF(ISTEXT(BZ$5)=FALSE,(INDEX(FRED!$1:$1048576,MATCH(US!BZ$5,FRED!$A:$A,0),MATCH(US!$B45,FRED!$1:$1,0))),(SUM(BN45:BY45)))),"")</f>
        <v>924035</v>
      </c>
      <c r="CA45" s="59">
        <f>+IFERROR((IF(ISTEXT(CA$5)=FALSE,(INDEX(FRED!$1:$1048576,MATCH(US!CA$5,FRED!$A:$A,0),MATCH(US!$B45,FRED!$1:$1,0))),(SUM(BO45:BZ45)))),"")</f>
        <v>934747</v>
      </c>
      <c r="CB45" s="59">
        <f>+IFERROR((IF(ISTEXT(CB$5)=FALSE,(INDEX(FRED!$1:$1048576,MATCH(US!CB$5,FRED!$A:$A,0),MATCH(US!$B45,FRED!$1:$1,0))),(SUM(BP45:CA45)))),"")</f>
        <v>942916</v>
      </c>
      <c r="CC45" s="60">
        <f>+IFERROR((IF(ISTEXT(CC$5)=FALSE,(INDEX(FRED!$1:$1048576,MATCH(US!CC$5,FRED!$A:$A,0),MATCH(US!$B45,FRED!$1:$1,0))),(SUM(BQ45:CB45)))),"")</f>
        <v>10576421</v>
      </c>
      <c r="CD45" s="59">
        <f>+IFERROR((IF(ISTEXT(CD$5)=FALSE,(INDEX(FRED!$1:$1048576,MATCH(US!CD$5,FRED!$A:$A,0),MATCH(US!$B45,FRED!$1:$1,0))),(SUM(BR45:CC45)))),"")</f>
        <v>953023</v>
      </c>
      <c r="CE45" s="59">
        <f>+IFERROR((IF(ISTEXT(CE$5)=FALSE,(INDEX(FRED!$1:$1048576,MATCH(US!CE$5,FRED!$A:$A,0),MATCH(US!$B45,FRED!$1:$1,0))),(SUM(BS45:CD45)))),"")</f>
        <v>958845</v>
      </c>
      <c r="CF45" s="59">
        <f>+IFERROR((IF(ISTEXT(CF$5)=FALSE,(INDEX(FRED!$1:$1048576,MATCH(US!CF$5,FRED!$A:$A,0),MATCH(US!$B45,FRED!$1:$1,0))),(SUM(BT45:CE45)))),"")</f>
        <v>953676</v>
      </c>
      <c r="CG45" s="59">
        <f>+IFERROR((IF(ISTEXT(CG$5)=FALSE,(INDEX(FRED!$1:$1048576,MATCH(US!CG$5,FRED!$A:$A,0),MATCH(US!$B45,FRED!$1:$1,0))),(SUM(BU45:CF45)))),"")</f>
        <v>938040</v>
      </c>
      <c r="CH45" s="59">
        <f>+IFERROR((IF(ISTEXT(CH$5)=FALSE,(INDEX(FRED!$1:$1048576,MATCH(US!CH$5,FRED!$A:$A,0),MATCH(US!$B45,FRED!$1:$1,0))),(SUM(BV45:CG45)))),"")</f>
        <v>926742</v>
      </c>
      <c r="CI45" s="59">
        <f>+IFERROR((IF(ISTEXT(CI$5)=FALSE,(INDEX(FRED!$1:$1048576,MATCH(US!CI$5,FRED!$A:$A,0),MATCH(US!$B45,FRED!$1:$1,0))),(SUM(BW45:CH45)))),"")</f>
        <v>914387</v>
      </c>
      <c r="CJ45" s="59">
        <f>+IFERROR((IF(ISTEXT(CJ$5)=FALSE,(INDEX(FRED!$1:$1048576,MATCH(US!CJ$5,FRED!$A:$A,0),MATCH(US!$B45,FRED!$1:$1,0))),(SUM(BX45:CI45)))),"")</f>
        <v>899889</v>
      </c>
      <c r="CK45" s="59">
        <f>+IFERROR((IF(ISTEXT(CK$5)=FALSE,(INDEX(FRED!$1:$1048576,MATCH(US!CK$5,FRED!$A:$A,0),MATCH(US!$B45,FRED!$1:$1,0))),(SUM(BY45:CJ45)))),"")</f>
        <v>891023</v>
      </c>
      <c r="CL45" s="59">
        <f>+IFERROR((IF(ISTEXT(CL$5)=FALSE,(INDEX(FRED!$1:$1048576,MATCH(US!CL$5,FRED!$A:$A,0),MATCH(US!$B45,FRED!$1:$1,0))),(SUM(BZ45:CK45)))),"")</f>
        <v>880972</v>
      </c>
      <c r="CM45" s="59">
        <f>+IFERROR((IF(ISTEXT(CM$5)=FALSE,(INDEX(FRED!$1:$1048576,MATCH(US!CM$5,FRED!$A:$A,0),MATCH(US!$B45,FRED!$1:$1,0))),(SUM(CA45:CL45)))),"")</f>
        <v>866011</v>
      </c>
      <c r="CN45" s="59">
        <f>+IFERROR((IF(ISTEXT(CN$5)=FALSE,(INDEX(FRED!$1:$1048576,MATCH(US!CN$5,FRED!$A:$A,0),MATCH(US!$B45,FRED!$1:$1,0))),(SUM(CB45:CM45)))),"")</f>
        <v>861135</v>
      </c>
      <c r="CO45" s="59">
        <f>+IFERROR((IF(ISTEXT(CO$5)=FALSE,(INDEX(FRED!$1:$1048576,MATCH(US!CO$5,FRED!$A:$A,0),MATCH(US!$B45,FRED!$1:$1,0))),(SUM(CC45:CN45)))),"")</f>
        <v>865173</v>
      </c>
      <c r="CP45" s="60">
        <f>+IFERROR((IF(ISTEXT(CP$5)=FALSE,(INDEX(FRED!$1:$1048576,MATCH(US!CP$5,FRED!$A:$A,0),MATCH(US!$B45,FRED!$1:$1,0))),(SUM(CD45:CO45)))),"")</f>
        <v>10908916</v>
      </c>
      <c r="CQ45" s="59">
        <f>+IFERROR((IF(ISTEXT(CQ$5)=FALSE,(INDEX(FRED!$1:$1048576,MATCH(US!CQ$5,FRED!$A:$A,0),MATCH(US!$B45,FRED!$1:$1,0))),(SUM(CE45:CP45)))),"")</f>
        <v>857820</v>
      </c>
      <c r="CR45" s="59">
        <f>+IFERROR((IF(ISTEXT(CR$5)=FALSE,(INDEX(FRED!$1:$1048576,MATCH(US!CR$5,FRED!$A:$A,0),MATCH(US!$B45,FRED!$1:$1,0))),(SUM(CF45:CQ45)))),"")</f>
        <v>863980</v>
      </c>
      <c r="CS45" s="59">
        <f>+IFERROR((IF(ISTEXT(CS$5)=FALSE,(INDEX(FRED!$1:$1048576,MATCH(US!CS$5,FRED!$A:$A,0),MATCH(US!$B45,FRED!$1:$1,0))),(SUM(CG45:CR45)))),"")</f>
        <v>868219</v>
      </c>
      <c r="CT45" s="59">
        <f>+IFERROR((IF(ISTEXT(CT$5)=FALSE,(INDEX(FRED!$1:$1048576,MATCH(US!CT$5,FRED!$A:$A,0),MATCH(US!$B45,FRED!$1:$1,0))),(SUM(CH45:CS45)))),"")</f>
        <v>868844</v>
      </c>
      <c r="CU45" s="59">
        <f>+IFERROR((IF(ISTEXT(CU$5)=FALSE,(INDEX(FRED!$1:$1048576,MATCH(US!CU$5,FRED!$A:$A,0),MATCH(US!$B45,FRED!$1:$1,0))),(SUM(CI45:CT45)))),"")</f>
        <v>872180</v>
      </c>
      <c r="CV45" s="59">
        <f>+IFERROR((IF(ISTEXT(CV$5)=FALSE,(INDEX(FRED!$1:$1048576,MATCH(US!CV$5,FRED!$A:$A,0),MATCH(US!$B45,FRED!$1:$1,0))),(SUM(CJ45:CU45)))),"")</f>
        <v>875432</v>
      </c>
      <c r="CW45" s="59">
        <f>+IFERROR((IF(ISTEXT(CW$5)=FALSE,(INDEX(FRED!$1:$1048576,MATCH(US!CW$5,FRED!$A:$A,0),MATCH(US!$B45,FRED!$1:$1,0))),(SUM(CK45:CV45)))),"")</f>
        <v>866607</v>
      </c>
      <c r="CX45" s="59">
        <f>+IFERROR((IF(ISTEXT(CX$5)=FALSE,(INDEX(FRED!$1:$1048576,MATCH(US!CX$5,FRED!$A:$A,0),MATCH(US!$B45,FRED!$1:$1,0))),(SUM(CL45:CW45)))),"")</f>
        <v>865645</v>
      </c>
      <c r="CY45" s="59">
        <f>+IFERROR((IF(ISTEXT(CY$5)=FALSE,(INDEX(FRED!$1:$1048576,MATCH(US!CY$5,FRED!$A:$A,0),MATCH(US!$B45,FRED!$1:$1,0))),(SUM(CM45:CX45)))),"")</f>
        <v>861241</v>
      </c>
      <c r="CZ45" s="59">
        <f>+IFERROR((IF(ISTEXT(CZ$5)=FALSE,(INDEX(FRED!$1:$1048576,MATCH(US!CZ$5,FRED!$A:$A,0),MATCH(US!$B45,FRED!$1:$1,0))),(SUM(CN45:CY45)))),"")</f>
        <v>856548</v>
      </c>
      <c r="DA45" s="59">
        <f>+IFERROR((IF(ISTEXT(DA$5)=FALSE,(INDEX(FRED!$1:$1048576,MATCH(US!DA$5,FRED!$A:$A,0),MATCH(US!$B45,FRED!$1:$1,0))),(SUM(CO45:CZ45)))),"")</f>
        <v>834014</v>
      </c>
      <c r="DB45" s="59">
        <f>+IFERROR((IF(ISTEXT(DB$5)=FALSE,(INDEX(FRED!$1:$1048576,MATCH(US!DB$5,FRED!$A:$A,0),MATCH(US!$B45,FRED!$1:$1,0))),(SUM(CP45:DA45)))),"")</f>
        <v>818447</v>
      </c>
      <c r="DC45" s="60">
        <f>+IFERROR((IF(ISTEXT(DC$5)=FALSE,(INDEX(FRED!$1:$1048576,MATCH(US!DC$5,FRED!$A:$A,0),MATCH(US!$B45,FRED!$1:$1,0))),(SUM(CQ45:DB45)))),"")</f>
        <v>10308977</v>
      </c>
      <c r="DD45" s="59">
        <f>+IFERROR((IF(ISTEXT(DD$5)=FALSE,(INDEX(FRED!$1:$1048576,MATCH(US!DD$5,FRED!$A:$A,0),MATCH(US!$B45,FRED!$1:$1,0))),(SUM(CR45:DC45)))),"")</f>
        <v>817096</v>
      </c>
      <c r="DE45" s="59">
        <f>+IFERROR((IF(ISTEXT(DE$5)=FALSE,(INDEX(FRED!$1:$1048576,MATCH(US!DE$5,FRED!$A:$A,0),MATCH(US!$B45,FRED!$1:$1,0))),(SUM(CS45:DD45)))),"")</f>
        <v>797325</v>
      </c>
      <c r="DF45" s="59">
        <f>+IFERROR((IF(ISTEXT(DF$5)=FALSE,(INDEX(FRED!$1:$1048576,MATCH(US!DF$5,FRED!$A:$A,0),MATCH(US!$B45,FRED!$1:$1,0))),(SUM(CT45:DE45)))),"")</f>
        <v>796908</v>
      </c>
      <c r="DG45" s="59">
        <f>+IFERROR((IF(ISTEXT(DG$5)=FALSE,(INDEX(FRED!$1:$1048576,MATCH(US!DG$5,FRED!$A:$A,0),MATCH(US!$B45,FRED!$1:$1,0))),(SUM(CU45:DF45)))),"")</f>
        <v>796740</v>
      </c>
      <c r="DH45" s="59">
        <f>+IFERROR((IF(ISTEXT(DH$5)=FALSE,(INDEX(FRED!$1:$1048576,MATCH(US!DH$5,FRED!$A:$A,0),MATCH(US!$B45,FRED!$1:$1,0))),(SUM(CV45:DG45)))),"")</f>
        <v>796227</v>
      </c>
      <c r="DI45" s="59">
        <f>+IFERROR((IF(ISTEXT(DI$5)=FALSE,(INDEX(FRED!$1:$1048576,MATCH(US!DI$5,FRED!$A:$A,0),MATCH(US!$B45,FRED!$1:$1,0))),(SUM(CW45:DH45)))),"")</f>
        <v>782540</v>
      </c>
      <c r="DJ45" s="59">
        <f>+IFERROR((IF(ISTEXT(DJ$5)=FALSE,(INDEX(FRED!$1:$1048576,MATCH(US!DJ$5,FRED!$A:$A,0),MATCH(US!$B45,FRED!$1:$1,0))),(SUM(CX45:DI45)))),"")</f>
        <v>776343</v>
      </c>
      <c r="DK45" s="59">
        <f>+IFERROR((IF(ISTEXT(DK$5)=FALSE,(INDEX(FRED!$1:$1048576,MATCH(US!DK$5,FRED!$A:$A,0),MATCH(US!$B45,FRED!$1:$1,0))),(SUM(CY45:DJ45)))),"")</f>
        <v>756391</v>
      </c>
      <c r="DL45" s="59">
        <f>+IFERROR((IF(ISTEXT(DL$5)=FALSE,(INDEX(FRED!$1:$1048576,MATCH(US!DL$5,FRED!$A:$A,0),MATCH(US!$B45,FRED!$1:$1,0))),(SUM(CZ45:DK45)))),"")</f>
        <v>751020</v>
      </c>
      <c r="DM45" s="59">
        <f>+IFERROR((IF(ISTEXT(DM$5)=FALSE,(INDEX(FRED!$1:$1048576,MATCH(US!DM$5,FRED!$A:$A,0),MATCH(US!$B45,FRED!$1:$1,0))),(SUM(DA45:DL45)))),"")</f>
        <v>741627</v>
      </c>
      <c r="DN45" s="59">
        <f>+IFERROR((IF(ISTEXT(DN$5)=FALSE,(INDEX(FRED!$1:$1048576,MATCH(US!DN$5,FRED!$A:$A,0),MATCH(US!$B45,FRED!$1:$1,0))),(SUM(DB45:DM45)))),"")</f>
        <v>718137</v>
      </c>
      <c r="DO45" s="59">
        <f>+IFERROR((IF(ISTEXT(DO$5)=FALSE,(INDEX(FRED!$1:$1048576,MATCH(US!DO$5,FRED!$A:$A,0),MATCH(US!$B45,FRED!$1:$1,0))),(SUM(DC45:DN45)))),"")</f>
        <v>687183</v>
      </c>
      <c r="DP45" s="60">
        <f>+IFERROR((IF(ISTEXT(DP$5)=FALSE,(INDEX(FRED!$1:$1048576,MATCH(US!DP$5,FRED!$A:$A,0),MATCH(US!$B45,FRED!$1:$1,0))),(SUM(DD45:DO45)))),"")</f>
        <v>9217537</v>
      </c>
      <c r="DQ45" s="59">
        <f>+IFERROR((IF(ISTEXT(DQ$5)=FALSE,(INDEX(FRED!$1:$1048576,MATCH(US!DQ$5,FRED!$A:$A,0),MATCH(US!$B45,FRED!$1:$1,0))),(SUM(DE45:DP45)))),"")</f>
        <v>665547</v>
      </c>
      <c r="DR45" s="59">
        <f>+IFERROR((IF(ISTEXT(DR$5)=FALSE,(INDEX(FRED!$1:$1048576,MATCH(US!DR$5,FRED!$A:$A,0),MATCH(US!$B45,FRED!$1:$1,0))),(SUM(DF45:DQ45)))),"")</f>
        <v>650342</v>
      </c>
      <c r="DS45" s="59">
        <f>+IFERROR((IF(ISTEXT(DS$5)=FALSE,(INDEX(FRED!$1:$1048576,MATCH(US!DS$5,FRED!$A:$A,0),MATCH(US!$B45,FRED!$1:$1,0))),(SUM(DG45:DR45)))),"")</f>
        <v>638312</v>
      </c>
      <c r="DT45" s="59">
        <f>+IFERROR((IF(ISTEXT(DT$5)=FALSE,(INDEX(FRED!$1:$1048576,MATCH(US!DT$5,FRED!$A:$A,0),MATCH(US!$B45,FRED!$1:$1,0))),(SUM(DH45:DS45)))),"")</f>
        <v>613586</v>
      </c>
      <c r="DU45" s="59">
        <f>+IFERROR((IF(ISTEXT(DU$5)=FALSE,(INDEX(FRED!$1:$1048576,MATCH(US!DU$5,FRED!$A:$A,0),MATCH(US!$B45,FRED!$1:$1,0))),(SUM(DI45:DT45)))),"")</f>
        <v>602945</v>
      </c>
      <c r="DV45" s="59">
        <f>+IFERROR((IF(ISTEXT(DV$5)=FALSE,(INDEX(FRED!$1:$1048576,MATCH(US!DV$5,FRED!$A:$A,0),MATCH(US!$B45,FRED!$1:$1,0))),(SUM(DJ45:DU45)))),"")</f>
        <v>591569</v>
      </c>
      <c r="DW45" s="59">
        <f>+IFERROR((IF(ISTEXT(DW$5)=FALSE,(INDEX(FRED!$1:$1048576,MATCH(US!DW$5,FRED!$A:$A,0),MATCH(US!$B45,FRED!$1:$1,0))),(SUM(DK45:DV45)))),"")</f>
        <v>588845</v>
      </c>
      <c r="DX45" s="59">
        <f>+IFERROR((IF(ISTEXT(DX$5)=FALSE,(INDEX(FRED!$1:$1048576,MATCH(US!DX$5,FRED!$A:$A,0),MATCH(US!$B45,FRED!$1:$1,0))),(SUM(DL45:DW45)))),"")</f>
        <v>585659</v>
      </c>
      <c r="DY45" s="59">
        <f>+IFERROR((IF(ISTEXT(DY$5)=FALSE,(INDEX(FRED!$1:$1048576,MATCH(US!DY$5,FRED!$A:$A,0),MATCH(US!$B45,FRED!$1:$1,0))),(SUM(DM45:DX45)))),"")</f>
        <v>576370</v>
      </c>
      <c r="DZ45" s="59">
        <f>+IFERROR((IF(ISTEXT(DZ$5)=FALSE,(INDEX(FRED!$1:$1048576,MATCH(US!DZ$5,FRED!$A:$A,0),MATCH(US!$B45,FRED!$1:$1,0))),(SUM(DN45:DY45)))),"")</f>
        <v>563525</v>
      </c>
      <c r="EA45" s="59">
        <f>+IFERROR((IF(ISTEXT(EA$5)=FALSE,(INDEX(FRED!$1:$1048576,MATCH(US!EA$5,FRED!$A:$A,0),MATCH(US!$B45,FRED!$1:$1,0))),(SUM(DO45:DZ45)))),"")</f>
        <v>555858</v>
      </c>
      <c r="EB45" s="59">
        <f>+IFERROR((IF(ISTEXT(EB$5)=FALSE,(INDEX(FRED!$1:$1048576,MATCH(US!EB$5,FRED!$A:$A,0),MATCH(US!$B45,FRED!$1:$1,0))),(SUM(DP45:EA45)))),"")</f>
        <v>542280</v>
      </c>
      <c r="EC45" s="60">
        <f>+IFERROR((IF(ISTEXT(EC$5)=FALSE,(INDEX(FRED!$1:$1048576,MATCH(US!EC$5,FRED!$A:$A,0),MATCH(US!$B45,FRED!$1:$1,0))),(SUM(DQ45:EB45)))),"")</f>
        <v>7174838</v>
      </c>
      <c r="ED45" s="59">
        <f>+IFERROR((IF(ISTEXT(ED$5)=FALSE,(INDEX(FRED!$1:$1048576,MATCH(US!ED$5,FRED!$A:$A,0),MATCH(US!$B45,FRED!$1:$1,0))),(SUM(DR45:EC45)))),"")</f>
        <v>523818</v>
      </c>
      <c r="EE45" s="59">
        <f>+IFERROR((IF(ISTEXT(EE$5)=FALSE,(INDEX(FRED!$1:$1048576,MATCH(US!EE$5,FRED!$A:$A,0),MATCH(US!$B45,FRED!$1:$1,0))),(SUM(DS45:ED45)))),"")</f>
        <v>522690</v>
      </c>
      <c r="EF45" s="59">
        <f>+IFERROR((IF(ISTEXT(EF$5)=FALSE,(INDEX(FRED!$1:$1048576,MATCH(US!EF$5,FRED!$A:$A,0),MATCH(US!$B45,FRED!$1:$1,0))),(SUM(DT45:EE45)))),"")</f>
        <v>521538</v>
      </c>
      <c r="EG45" s="59">
        <f>+IFERROR((IF(ISTEXT(EG$5)=FALSE,(INDEX(FRED!$1:$1048576,MATCH(US!EG$5,FRED!$A:$A,0),MATCH(US!$B45,FRED!$1:$1,0))),(SUM(DU45:EF45)))),"")</f>
        <v>521759</v>
      </c>
      <c r="EH45" s="59">
        <f>+IFERROR((IF(ISTEXT(EH$5)=FALSE,(INDEX(FRED!$1:$1048576,MATCH(US!EH$5,FRED!$A:$A,0),MATCH(US!$B45,FRED!$1:$1,0))),(SUM(DV45:EG45)))),"")</f>
        <v>517381</v>
      </c>
      <c r="EI45" s="59">
        <f>+IFERROR((IF(ISTEXT(EI$5)=FALSE,(INDEX(FRED!$1:$1048576,MATCH(US!EI$5,FRED!$A:$A,0),MATCH(US!$B45,FRED!$1:$1,0))),(SUM(DW45:EH45)))),"")</f>
        <v>514886</v>
      </c>
      <c r="EJ45" s="59">
        <f>+IFERROR((IF(ISTEXT(EJ$5)=FALSE,(INDEX(FRED!$1:$1048576,MATCH(US!EJ$5,FRED!$A:$A,0),MATCH(US!$B45,FRED!$1:$1,0))),(SUM(DX45:EI45)))),"")</f>
        <v>497237</v>
      </c>
      <c r="EK45" s="59">
        <f>+IFERROR((IF(ISTEXT(EK$5)=FALSE,(INDEX(FRED!$1:$1048576,MATCH(US!EK$5,FRED!$A:$A,0),MATCH(US!$B45,FRED!$1:$1,0))),(SUM(DY45:EJ45)))),"")</f>
        <v>493882</v>
      </c>
      <c r="EL45" s="59">
        <f>+IFERROR((IF(ISTEXT(EL$5)=FALSE,(INDEX(FRED!$1:$1048576,MATCH(US!EL$5,FRED!$A:$A,0),MATCH(US!$B45,FRED!$1:$1,0))),(SUM(DZ45:EK45)))),"")</f>
        <v>491254</v>
      </c>
      <c r="EM45" s="59">
        <f>+IFERROR((IF(ISTEXT(EM$5)=FALSE,(INDEX(FRED!$1:$1048576,MATCH(US!EM$5,FRED!$A:$A,0),MATCH(US!$B45,FRED!$1:$1,0))),(SUM(EA45:EL45)))),"")</f>
        <v>494245</v>
      </c>
      <c r="EN45" s="59">
        <f>+IFERROR((IF(ISTEXT(EN$5)=FALSE,(INDEX(FRED!$1:$1048576,MATCH(US!EN$5,FRED!$A:$A,0),MATCH(US!$B45,FRED!$1:$1,0))),(SUM(EB45:EM45)))),"")</f>
        <v>502623</v>
      </c>
      <c r="EO45" s="59">
        <f>+IFERROR((IF(ISTEXT(EO$5)=FALSE,(INDEX(FRED!$1:$1048576,MATCH(US!EO$5,FRED!$A:$A,0),MATCH(US!$B45,FRED!$1:$1,0))),(SUM(EC45:EN45)))),"")</f>
        <v>496427</v>
      </c>
      <c r="EP45" s="60">
        <f>+IFERROR((IF(ISTEXT(EP$5)=FALSE,(INDEX(FRED!$1:$1048576,MATCH(US!EP$5,FRED!$A:$A,0),MATCH(US!$B45,FRED!$1:$1,0))),(SUM(ED45:EO45)))),"")</f>
        <v>6097740</v>
      </c>
      <c r="EQ45" s="59">
        <f>+IFERROR((IF(ISTEXT(EQ$5)=FALSE,(INDEX(FRED!$1:$1048576,MATCH(US!EQ$5,FRED!$A:$A,0),MATCH(US!$B45,FRED!$1:$1,0))),(SUM(EE45:EP45)))),"")</f>
        <v>466258</v>
      </c>
      <c r="ER45" s="59">
        <f>+IFERROR((IF(ISTEXT(ER$5)=FALSE,(INDEX(FRED!$1:$1048576,MATCH(US!ER$5,FRED!$A:$A,0),MATCH(US!$B45,FRED!$1:$1,0))),(SUM(EF45:EQ45)))),"")</f>
        <v>469683</v>
      </c>
      <c r="ES45" s="59">
        <f>+IFERROR((IF(ISTEXT(ES$5)=FALSE,(INDEX(FRED!$1:$1048576,MATCH(US!ES$5,FRED!$A:$A,0),MATCH(US!$B45,FRED!$1:$1,0))),(SUM(EG45:ER45)))),"")</f>
        <v>478764</v>
      </c>
      <c r="ET45" s="59">
        <f>+IFERROR((IF(ISTEXT(ET$5)=FALSE,(INDEX(FRED!$1:$1048576,MATCH(US!ET$5,FRED!$A:$A,0),MATCH(US!$B45,FRED!$1:$1,0))),(SUM(EH45:ES45)))),"")</f>
        <v>484520</v>
      </c>
      <c r="EU45" s="59">
        <f>+IFERROR((IF(ISTEXT(EU$5)=FALSE,(INDEX(FRED!$1:$1048576,MATCH(US!EU$5,FRED!$A:$A,0),MATCH(US!$B45,FRED!$1:$1,0))),(SUM(EI45:ET45)))),"")</f>
        <v>492386</v>
      </c>
      <c r="EV45" s="59">
        <f>+IFERROR((IF(ISTEXT(EV$5)=FALSE,(INDEX(FRED!$1:$1048576,MATCH(US!EV$5,FRED!$A:$A,0),MATCH(US!$B45,FRED!$1:$1,0))),(SUM(EJ45:EU45)))),"")</f>
        <v>510469</v>
      </c>
      <c r="EW45" s="59">
        <f>+IFERROR((IF(ISTEXT(EW$5)=FALSE,(INDEX(FRED!$1:$1048576,MATCH(US!EW$5,FRED!$A:$A,0),MATCH(US!$B45,FRED!$1:$1,0))),(SUM(EK45:EV45)))),"")</f>
        <v>512517</v>
      </c>
      <c r="EX45" s="59">
        <f>+IFERROR((IF(ISTEXT(EX$5)=FALSE,(INDEX(FRED!$1:$1048576,MATCH(US!EX$5,FRED!$A:$A,0),MATCH(US!$B45,FRED!$1:$1,0))),(SUM(EL45:EW45)))),"")</f>
        <v>524261</v>
      </c>
      <c r="EY45" s="59">
        <f>+IFERROR((IF(ISTEXT(EY$5)=FALSE,(INDEX(FRED!$1:$1048576,MATCH(US!EY$5,FRED!$A:$A,0),MATCH(US!$B45,FRED!$1:$1,0))),(SUM(EM45:EX45)))),"")</f>
        <v>524124</v>
      </c>
      <c r="EZ45" s="59">
        <f>+IFERROR((IF(ISTEXT(EZ$5)=FALSE,(INDEX(FRED!$1:$1048576,MATCH(US!EZ$5,FRED!$A:$A,0),MATCH(US!$B45,FRED!$1:$1,0))),(SUM(EN45:EY45)))),"")</f>
        <v>523803</v>
      </c>
      <c r="FA45" s="59">
        <f>+IFERROR((IF(ISTEXT(FA$5)=FALSE,(INDEX(FRED!$1:$1048576,MATCH(US!FA$5,FRED!$A:$A,0),MATCH(US!$B45,FRED!$1:$1,0))),(SUM(EO45:EZ45)))),"")</f>
        <v>525055</v>
      </c>
      <c r="FB45" s="59">
        <f>+IFERROR((IF(ISTEXT(FB$5)=FALSE,(INDEX(FRED!$1:$1048576,MATCH(US!FB$5,FRED!$A:$A,0),MATCH(US!$B45,FRED!$1:$1,0))),(SUM(EP45:FA45)))),"")</f>
        <v>531994</v>
      </c>
      <c r="FC45" s="60">
        <f>+IFERROR((IF(ISTEXT(FC$5)=FALSE,(INDEX(FRED!$1:$1048576,MATCH(US!FC$5,FRED!$A:$A,0),MATCH(US!$B45,FRED!$1:$1,0))),(SUM(EQ45:FB45)))),"")</f>
        <v>6043834</v>
      </c>
      <c r="FD45" s="59">
        <f>+IFERROR((IF(ISTEXT(FD$5)=FALSE,(INDEX(FRED!$1:$1048576,MATCH(US!FD$5,FRED!$A:$A,0),MATCH(US!$B45,FRED!$1:$1,0))),(SUM(ER45:FC45)))),"")</f>
        <v>545820</v>
      </c>
      <c r="FE45" s="59">
        <f>+IFERROR((IF(ISTEXT(FE$5)=FALSE,(INDEX(FRED!$1:$1048576,MATCH(US!FE$5,FRED!$A:$A,0),MATCH(US!$B45,FRED!$1:$1,0))),(SUM(ES45:FD45)))),"")</f>
        <v>541614</v>
      </c>
      <c r="FF45" s="59">
        <f>+IFERROR((IF(ISTEXT(FF$5)=FALSE,(INDEX(FRED!$1:$1048576,MATCH(US!FF$5,FRED!$A:$A,0),MATCH(US!$B45,FRED!$1:$1,0))),(SUM(ET45:FE45)))),"")</f>
        <v>549336</v>
      </c>
      <c r="FG45" s="59">
        <f>+IFERROR((IF(ISTEXT(FG$5)=FALSE,(INDEX(FRED!$1:$1048576,MATCH(US!FG$5,FRED!$A:$A,0),MATCH(US!$B45,FRED!$1:$1,0))),(SUM(EU45:FF45)))),"")</f>
        <v>562968</v>
      </c>
      <c r="FH45" s="59">
        <f>+IFERROR((IF(ISTEXT(FH$5)=FALSE,(INDEX(FRED!$1:$1048576,MATCH(US!FH$5,FRED!$A:$A,0),MATCH(US!$B45,FRED!$1:$1,0))),(SUM(EV45:FG45)))),"")</f>
        <v>569380</v>
      </c>
      <c r="FI45" s="59">
        <f>+IFERROR((IF(ISTEXT(FI$5)=FALSE,(INDEX(FRED!$1:$1048576,MATCH(US!FI$5,FRED!$A:$A,0),MATCH(US!$B45,FRED!$1:$1,0))),(SUM(EW45:FH45)))),"")</f>
        <v>572255</v>
      </c>
      <c r="FJ45" s="59">
        <f>+IFERROR((IF(ISTEXT(FJ$5)=FALSE,(INDEX(FRED!$1:$1048576,MATCH(US!FJ$5,FRED!$A:$A,0),MATCH(US!$B45,FRED!$1:$1,0))),(SUM(EX45:FI45)))),"")</f>
        <v>578121</v>
      </c>
      <c r="FK45" s="59">
        <f>+IFERROR((IF(ISTEXT(FK$5)=FALSE,(INDEX(FRED!$1:$1048576,MATCH(US!FK$5,FRED!$A:$A,0),MATCH(US!$B45,FRED!$1:$1,0))),(SUM(EY45:FJ45)))),"")</f>
        <v>582028</v>
      </c>
      <c r="FL45" s="59">
        <f>+IFERROR((IF(ISTEXT(FL$5)=FALSE,(INDEX(FRED!$1:$1048576,MATCH(US!FL$5,FRED!$A:$A,0),MATCH(US!$B45,FRED!$1:$1,0))),(SUM(EZ45:FK45)))),"")</f>
        <v>591627</v>
      </c>
      <c r="FM45" s="59">
        <f>+IFERROR((IF(ISTEXT(FM$5)=FALSE,(INDEX(FRED!$1:$1048576,MATCH(US!FM$5,FRED!$A:$A,0),MATCH(US!$B45,FRED!$1:$1,0))),(SUM(FA45:FL45)))),"")</f>
        <v>600532</v>
      </c>
      <c r="FN45" s="59">
        <f>+IFERROR((IF(ISTEXT(FN$5)=FALSE,(INDEX(FRED!$1:$1048576,MATCH(US!FN$5,FRED!$A:$A,0),MATCH(US!$B45,FRED!$1:$1,0))),(SUM(FB45:FM45)))),"")</f>
        <v>597939</v>
      </c>
      <c r="FO45" s="59">
        <f>+IFERROR((IF(ISTEXT(FO$5)=FALSE,(INDEX(FRED!$1:$1048576,MATCH(US!FO$5,FRED!$A:$A,0),MATCH(US!$B45,FRED!$1:$1,0))),(SUM(FC45:FN45)))),"")</f>
        <v>603681</v>
      </c>
      <c r="FP45" s="60">
        <f>+IFERROR((IF(ISTEXT(FP$5)=FALSE,(INDEX(FRED!$1:$1048576,MATCH(US!FP$5,FRED!$A:$A,0),MATCH(US!$B45,FRED!$1:$1,0))),(SUM(FD45:FO45)))),"")</f>
        <v>6895301</v>
      </c>
      <c r="FQ45" s="59">
        <f>+IFERROR((IF(ISTEXT(FQ$5)=FALSE,(INDEX(FRED!$1:$1048576,MATCH(US!FQ$5,FRED!$A:$A,0),MATCH(US!$B45,FRED!$1:$1,0))),(SUM(FE45:FP45)))),"")</f>
        <v>596538</v>
      </c>
      <c r="FR45" s="59">
        <f>+IFERROR((IF(ISTEXT(FR$5)=FALSE,(INDEX(FRED!$1:$1048576,MATCH(US!FR$5,FRED!$A:$A,0),MATCH(US!$B45,FRED!$1:$1,0))),(SUM(FF45:FQ45)))),"")</f>
        <v>601501</v>
      </c>
      <c r="FS45" s="59">
        <f>+IFERROR((IF(ISTEXT(FS$5)=FALSE,(INDEX(FRED!$1:$1048576,MATCH(US!FS$5,FRED!$A:$A,0),MATCH(US!$B45,FRED!$1:$1,0))),(SUM(FG45:FR45)))),"")</f>
        <v>602332</v>
      </c>
      <c r="FT45" s="59">
        <f>+IFERROR((IF(ISTEXT(FT$5)=FALSE,(INDEX(FRED!$1:$1048576,MATCH(US!FT$5,FRED!$A:$A,0),MATCH(US!$B45,FRED!$1:$1,0))),(SUM(FH45:FS45)))),"")</f>
        <v>609725</v>
      </c>
      <c r="FU45" s="59">
        <f>+IFERROR((IF(ISTEXT(FU$5)=FALSE,(INDEX(FRED!$1:$1048576,MATCH(US!FU$5,FRED!$A:$A,0),MATCH(US!$B45,FRED!$1:$1,0))),(SUM(FI45:FT45)))),"")</f>
        <v>619589</v>
      </c>
      <c r="FV45" s="59">
        <f>+IFERROR((IF(ISTEXT(FV$5)=FALSE,(INDEX(FRED!$1:$1048576,MATCH(US!FV$5,FRED!$A:$A,0),MATCH(US!$B45,FRED!$1:$1,0))),(SUM(FJ45:FU45)))),"")</f>
        <v>627431</v>
      </c>
      <c r="FW45" s="59">
        <f>+IFERROR((IF(ISTEXT(FW$5)=FALSE,(INDEX(FRED!$1:$1048576,MATCH(US!FW$5,FRED!$A:$A,0),MATCH(US!$B45,FRED!$1:$1,0))),(SUM(FK45:FV45)))),"")</f>
        <v>644727</v>
      </c>
      <c r="FX45" s="59">
        <f>+IFERROR((IF(ISTEXT(FX$5)=FALSE,(INDEX(FRED!$1:$1048576,MATCH(US!FX$5,FRED!$A:$A,0),MATCH(US!$B45,FRED!$1:$1,0))),(SUM(FL45:FW45)))),"")</f>
        <v>655213</v>
      </c>
      <c r="FY45" s="59">
        <f>+IFERROR((IF(ISTEXT(FY$5)=FALSE,(INDEX(FRED!$1:$1048576,MATCH(US!FY$5,FRED!$A:$A,0),MATCH(US!$B45,FRED!$1:$1,0))),(SUM(FM45:FX45)))),"")</f>
        <v>665438</v>
      </c>
      <c r="FZ45" s="59">
        <f>+IFERROR((IF(ISTEXT(FZ$5)=FALSE,(INDEX(FRED!$1:$1048576,MATCH(US!FZ$5,FRED!$A:$A,0),MATCH(US!$B45,FRED!$1:$1,0))),(SUM(FN45:FY45)))),"")</f>
        <v>680200</v>
      </c>
      <c r="GA45" s="59">
        <f>+IFERROR((IF(ISTEXT(GA$5)=FALSE,(INDEX(FRED!$1:$1048576,MATCH(US!GA$5,FRED!$A:$A,0),MATCH(US!$B45,FRED!$1:$1,0))),(SUM(FO45:FZ45)))),"")</f>
        <v>694031</v>
      </c>
      <c r="GB45" s="59">
        <f>+IFERROR((IF(ISTEXT(GB$5)=FALSE,(INDEX(FRED!$1:$1048576,MATCH(US!GB$5,FRED!$A:$A,0),MATCH(US!$B45,FRED!$1:$1,0))),(SUM(FP45:GA45)))),"")</f>
        <v>709465</v>
      </c>
      <c r="GC45" s="60">
        <f>+IFERROR((IF(ISTEXT(GC$5)=FALSE,(INDEX(FRED!$1:$1048576,MATCH(US!GC$5,FRED!$A:$A,0),MATCH(US!$B45,FRED!$1:$1,0))),(SUM(FQ45:GB45)))),"")</f>
        <v>7706190</v>
      </c>
      <c r="GD45" s="59">
        <f>+IFERROR((IF(ISTEXT(GD$5)=FALSE,(INDEX(FRED!$1:$1048576,MATCH(US!GD$5,FRED!$A:$A,0),MATCH(US!$B45,FRED!$1:$1,0))),(SUM(FR45:GC45)))),"")</f>
        <v>722261</v>
      </c>
      <c r="GE45" s="59">
        <f>+IFERROR((IF(ISTEXT(GE$5)=FALSE,(INDEX(FRED!$1:$1048576,MATCH(US!GE$5,FRED!$A:$A,0),MATCH(US!$B45,FRED!$1:$1,0))),(SUM(FS45:GD45)))),"")</f>
        <v>723297</v>
      </c>
      <c r="GF45" s="59">
        <f>+IFERROR((IF(ISTEXT(GF$5)=FALSE,(INDEX(FRED!$1:$1048576,MATCH(US!GF$5,FRED!$A:$A,0),MATCH(US!$B45,FRED!$1:$1,0))),(SUM(FT45:GE45)))),"")</f>
        <v>724943</v>
      </c>
      <c r="GG45" s="59">
        <f>+IFERROR((IF(ISTEXT(GG$5)=FALSE,(INDEX(FRED!$1:$1048576,MATCH(US!GG$5,FRED!$A:$A,0),MATCH(US!$B45,FRED!$1:$1,0))),(SUM(FU45:GF45)))),"")</f>
        <v>735396</v>
      </c>
      <c r="GH45" s="59">
        <f>+IFERROR((IF(ISTEXT(GH$5)=FALSE,(INDEX(FRED!$1:$1048576,MATCH(US!GH$5,FRED!$A:$A,0),MATCH(US!$B45,FRED!$1:$1,0))),(SUM(FV45:GG45)))),"")</f>
        <v>733512</v>
      </c>
      <c r="GI45" s="59">
        <f>+IFERROR((IF(ISTEXT(GI$5)=FALSE,(INDEX(FRED!$1:$1048576,MATCH(US!GI$5,FRED!$A:$A,0),MATCH(US!$B45,FRED!$1:$1,0))),(SUM(FW45:GH45)))),"")</f>
        <v>732600</v>
      </c>
      <c r="GJ45" s="59">
        <f>+IFERROR((IF(ISTEXT(GJ$5)=FALSE,(INDEX(FRED!$1:$1048576,MATCH(US!GJ$5,FRED!$A:$A,0),MATCH(US!$B45,FRED!$1:$1,0))),(SUM(FX45:GI45)))),"")</f>
        <v>732523</v>
      </c>
      <c r="GK45" s="59">
        <f>+IFERROR((IF(ISTEXT(GK$5)=FALSE,(INDEX(FRED!$1:$1048576,MATCH(US!GK$5,FRED!$A:$A,0),MATCH(US!$B45,FRED!$1:$1,0))),(SUM(FY45:GJ45)))),"")</f>
        <v>733625</v>
      </c>
      <c r="GL45" s="59">
        <f>+IFERROR((IF(ISTEXT(GL$5)=FALSE,(INDEX(FRED!$1:$1048576,MATCH(US!GL$5,FRED!$A:$A,0),MATCH(US!$B45,FRED!$1:$1,0))),(SUM(FZ45:GK45)))),"")</f>
        <v>745152</v>
      </c>
      <c r="GM45" s="59">
        <f>+IFERROR((IF(ISTEXT(GM$5)=FALSE,(INDEX(FRED!$1:$1048576,MATCH(US!GM$5,FRED!$A:$A,0),MATCH(US!$B45,FRED!$1:$1,0))),(SUM(GA45:GL45)))),"")</f>
        <v>759835</v>
      </c>
      <c r="GN45" s="59">
        <f>+IFERROR((IF(ISTEXT(GN$5)=FALSE,(INDEX(FRED!$1:$1048576,MATCH(US!GN$5,FRED!$A:$A,0),MATCH(US!$B45,FRED!$1:$1,0))),(SUM(GB45:GM45)))),"")</f>
        <v>764621</v>
      </c>
      <c r="GO45" s="59">
        <f>+IFERROR((IF(ISTEXT(GO$5)=FALSE,(INDEX(FRED!$1:$1048576,MATCH(US!GO$5,FRED!$A:$A,0),MATCH(US!$B45,FRED!$1:$1,0))),(SUM(GC45:GN45)))),"")</f>
        <v>772232</v>
      </c>
      <c r="GP45" s="60">
        <f>+IFERROR((IF(ISTEXT(GP$5)=FALSE,(INDEX(FRED!$1:$1048576,MATCH(US!GP$5,FRED!$A:$A,0),MATCH(US!$B45,FRED!$1:$1,0))),(SUM(GD45:GO45)))),"")</f>
        <v>8879997</v>
      </c>
      <c r="GQ45" s="59">
        <f>+IFERROR((IF(ISTEXT(GQ$5)=FALSE,(INDEX(FRED!$1:$1048576,MATCH(US!GQ$5,FRED!$A:$A,0),MATCH(US!$B45,FRED!$1:$1,0))),(SUM(GE45:GP45)))),"")</f>
        <v>779888</v>
      </c>
      <c r="GR45" s="59">
        <f>+IFERROR((IF(ISTEXT(GR$5)=FALSE,(INDEX(FRED!$1:$1048576,MATCH(US!GR$5,FRED!$A:$A,0),MATCH(US!$B45,FRED!$1:$1,0))),(SUM(GF45:GQ45)))),"")</f>
        <v>792218</v>
      </c>
      <c r="GS45" s="59">
        <f>+IFERROR((IF(ISTEXT(GS$5)=FALSE,(INDEX(FRED!$1:$1048576,MATCH(US!GS$5,FRED!$A:$A,0),MATCH(US!$B45,FRED!$1:$1,0))),(SUM(GG45:GR45)))),"")</f>
        <v>803292</v>
      </c>
      <c r="GT45" s="59">
        <f>+IFERROR((IF(ISTEXT(GT$5)=FALSE,(INDEX(FRED!$1:$1048576,MATCH(US!GT$5,FRED!$A:$A,0),MATCH(US!$B45,FRED!$1:$1,0))),(SUM(GH45:GS45)))),"")</f>
        <v>822724</v>
      </c>
      <c r="GU45" s="59">
        <f>+IFERROR((IF(ISTEXT(GU$5)=FALSE,(INDEX(FRED!$1:$1048576,MATCH(US!GU$5,FRED!$A:$A,0),MATCH(US!$B45,FRED!$1:$1,0))),(SUM(GI45:GT45)))),"")</f>
        <v>841043</v>
      </c>
      <c r="GV45" s="59">
        <f>+IFERROR((IF(ISTEXT(GV$5)=FALSE,(INDEX(FRED!$1:$1048576,MATCH(US!GV$5,FRED!$A:$A,0),MATCH(US!$B45,FRED!$1:$1,0))),(SUM(GJ45:GU45)))),"")</f>
        <v>858543</v>
      </c>
      <c r="GW45" s="59">
        <f>+IFERROR((IF(ISTEXT(GW$5)=FALSE,(INDEX(FRED!$1:$1048576,MATCH(US!GW$5,FRED!$A:$A,0),MATCH(US!$B45,FRED!$1:$1,0))),(SUM(GK45:GV45)))),"")</f>
        <v>854050</v>
      </c>
      <c r="GX45" s="59">
        <f>+IFERROR((IF(ISTEXT(GX$5)=FALSE,(INDEX(FRED!$1:$1048576,MATCH(US!GX$5,FRED!$A:$A,0),MATCH(US!$B45,FRED!$1:$1,0))),(SUM(GL45:GW45)))),"")</f>
        <v>858720</v>
      </c>
      <c r="GY45" s="59">
        <f>+IFERROR((IF(ISTEXT(GY$5)=FALSE,(INDEX(FRED!$1:$1048576,MATCH(US!GY$5,FRED!$A:$A,0),MATCH(US!$B45,FRED!$1:$1,0))),(SUM(GM45:GX45)))),"")</f>
        <v>864919</v>
      </c>
      <c r="GZ45" s="59">
        <f>+IFERROR((IF(ISTEXT(GZ$5)=FALSE,(INDEX(FRED!$1:$1048576,MATCH(US!GZ$5,FRED!$A:$A,0),MATCH(US!$B45,FRED!$1:$1,0))),(SUM(GN45:GY45)))),"")</f>
        <v>859721</v>
      </c>
      <c r="HA45" s="59">
        <f>+IFERROR((IF(ISTEXT(HA$5)=FALSE,(INDEX(FRED!$1:$1048576,MATCH(US!HA$5,FRED!$A:$A,0),MATCH(US!$B45,FRED!$1:$1,0))),(SUM(GO45:GZ45)))),"")</f>
        <v>857944</v>
      </c>
      <c r="HB45" s="59">
        <f>+IFERROR((IF(ISTEXT(HB$5)=FALSE,(INDEX(FRED!$1:$1048576,MATCH(US!HB$5,FRED!$A:$A,0),MATCH(US!$B45,FRED!$1:$1,0))),(SUM(GP45:HA45)))),"")</f>
        <v>858325</v>
      </c>
      <c r="HC45" s="60">
        <f>+IFERROR((IF(ISTEXT(HC$5)=FALSE,(INDEX(FRED!$1:$1048576,MATCH(US!HC$5,FRED!$A:$A,0),MATCH(US!$B45,FRED!$1:$1,0))),(SUM(GQ45:HB45)))),"")</f>
        <v>10051387</v>
      </c>
      <c r="HD45" s="59">
        <f>+IFERROR((IF(ISTEXT(HD$5)=FALSE,(INDEX(FRED!$1:$1048576,MATCH(US!HD$5,FRED!$A:$A,0),MATCH(US!$B45,FRED!$1:$1,0))),(SUM(GR45:HC45)))),"")</f>
        <v>857535</v>
      </c>
      <c r="HE45" s="59">
        <f>+IFERROR((IF(ISTEXT(HE$5)=FALSE,(INDEX(FRED!$1:$1048576,MATCH(US!HE$5,FRED!$A:$A,0),MATCH(US!$B45,FRED!$1:$1,0))),(SUM(GS45:HD45)))),"")</f>
        <v>871758</v>
      </c>
      <c r="HF45" s="59">
        <f>+IFERROR((IF(ISTEXT(HF$5)=FALSE,(INDEX(FRED!$1:$1048576,MATCH(US!HF$5,FRED!$A:$A,0),MATCH(US!$B45,FRED!$1:$1,0))),(SUM(GT45:HE45)))),"")</f>
        <v>888771</v>
      </c>
      <c r="HG45" s="59">
        <f>+IFERROR((IF(ISTEXT(HG$5)=FALSE,(INDEX(FRED!$1:$1048576,MATCH(US!HG$5,FRED!$A:$A,0),MATCH(US!$B45,FRED!$1:$1,0))),(SUM(GU45:HF45)))),"")</f>
        <v>891344</v>
      </c>
      <c r="HH45" s="59">
        <f>+IFERROR((IF(ISTEXT(HH$5)=FALSE,(INDEX(FRED!$1:$1048576,MATCH(US!HH$5,FRED!$A:$A,0),MATCH(US!$B45,FRED!$1:$1,0))),(SUM(GV45:HG45)))),"")</f>
        <v>899820</v>
      </c>
      <c r="HI45" s="59">
        <f>+IFERROR((IF(ISTEXT(HI$5)=FALSE,(INDEX(FRED!$1:$1048576,MATCH(US!HI$5,FRED!$A:$A,0),MATCH(US!$B45,FRED!$1:$1,0))),(SUM(GW45:HH45)))),"")</f>
        <v>916207</v>
      </c>
      <c r="HJ45" s="59">
        <f>+IFERROR((IF(ISTEXT(HJ$5)=FALSE,(INDEX(FRED!$1:$1048576,MATCH(US!HJ$5,FRED!$A:$A,0),MATCH(US!$B45,FRED!$1:$1,0))),(SUM(GX45:HI45)))),"")</f>
        <v>922354</v>
      </c>
      <c r="HK45" s="59">
        <f>+IFERROR((IF(ISTEXT(HK$5)=FALSE,(INDEX(FRED!$1:$1048576,MATCH(US!HK$5,FRED!$A:$A,0),MATCH(US!$B45,FRED!$1:$1,0))),(SUM(GY45:HJ45)))),"")</f>
        <v>929077</v>
      </c>
      <c r="HL45" s="59">
        <f>+IFERROR((IF(ISTEXT(HL$5)=FALSE,(INDEX(FRED!$1:$1048576,MATCH(US!HL$5,FRED!$A:$A,0),MATCH(US!$B45,FRED!$1:$1,0))),(SUM(GZ45:HK45)))),"")</f>
        <v>934515</v>
      </c>
      <c r="HM45" s="59">
        <f>+IFERROR((IF(ISTEXT(HM$5)=FALSE,(INDEX(FRED!$1:$1048576,MATCH(US!HM$5,FRED!$A:$A,0),MATCH(US!$B45,FRED!$1:$1,0))),(SUM(HA45:HL45)))),"")</f>
        <v>943099</v>
      </c>
      <c r="HN45" s="59">
        <f>+IFERROR((IF(ISTEXT(HN$5)=FALSE,(INDEX(FRED!$1:$1048576,MATCH(US!HN$5,FRED!$A:$A,0),MATCH(US!$B45,FRED!$1:$1,0))),(SUM(HB45:HM45)))),"")</f>
        <v>963058</v>
      </c>
      <c r="HO45" s="59">
        <f>+IFERROR((IF(ISTEXT(HO$5)=FALSE,(INDEX(FRED!$1:$1048576,MATCH(US!HO$5,FRED!$A:$A,0),MATCH(US!$B45,FRED!$1:$1,0))),(SUM(HC45:HN45)))),"")</f>
        <v>973669</v>
      </c>
      <c r="HP45" s="60">
        <f>+IFERROR((IF(ISTEXT(HP$5)=FALSE,(INDEX(FRED!$1:$1048576,MATCH(US!HP$5,FRED!$A:$A,0),MATCH(US!$B45,FRED!$1:$1,0))),(SUM(HD45:HO45)))),"")</f>
        <v>10991207</v>
      </c>
      <c r="HQ45" s="59">
        <f>+IFERROR((IF(ISTEXT(HQ$5)=FALSE,(INDEX(FRED!$1:$1048576,MATCH(US!HQ$5,FRED!$A:$A,0),MATCH(US!$B45,FRED!$1:$1,0))),(SUM(HE45:HP45)))),"")</f>
        <v>968218</v>
      </c>
      <c r="HR45" s="59">
        <f>+IFERROR((IF(ISTEXT(HR$5)=FALSE,(INDEX(FRED!$1:$1048576,MATCH(US!HR$5,FRED!$A:$A,0),MATCH(US!$B45,FRED!$1:$1,0))),(SUM(HF45:HQ45)))),"")</f>
        <v>980206</v>
      </c>
      <c r="HS45" s="59">
        <f>+IFERROR((IF(ISTEXT(HS$5)=FALSE,(INDEX(FRED!$1:$1048576,MATCH(US!HS$5,FRED!$A:$A,0),MATCH(US!$B45,FRED!$1:$1,0))),(SUM(HG45:HR45)))),"")</f>
        <v>976383</v>
      </c>
      <c r="HT45" s="59">
        <f>+IFERROR((IF(ISTEXT(HT$5)=FALSE,(INDEX(FRED!$1:$1048576,MATCH(US!HT$5,FRED!$A:$A,0),MATCH(US!$B45,FRED!$1:$1,0))),(SUM(HH45:HS45)))),"")</f>
        <v>979126</v>
      </c>
      <c r="HU45" s="59">
        <f>+IFERROR((IF(ISTEXT(HU$5)=FALSE,(INDEX(FRED!$1:$1048576,MATCH(US!HU$5,FRED!$A:$A,0),MATCH(US!$B45,FRED!$1:$1,0))),(SUM(HI45:HT45)))),"")</f>
        <v>984190</v>
      </c>
      <c r="HV45" s="59">
        <f>+IFERROR((IF(ISTEXT(HV$5)=FALSE,(INDEX(FRED!$1:$1048576,MATCH(US!HV$5,FRED!$A:$A,0),MATCH(US!$B45,FRED!$1:$1,0))),(SUM(HJ45:HU45)))),"")</f>
        <v>981121</v>
      </c>
      <c r="HW45" s="59">
        <f>+IFERROR((IF(ISTEXT(HW$5)=FALSE,(INDEX(FRED!$1:$1048576,MATCH(US!HW$5,FRED!$A:$A,0),MATCH(US!$B45,FRED!$1:$1,0))),(SUM(HK45:HV45)))),"")</f>
        <v>979486</v>
      </c>
      <c r="HX45" s="59">
        <f>+IFERROR((IF(ISTEXT(HX$5)=FALSE,(INDEX(FRED!$1:$1048576,MATCH(US!HX$5,FRED!$A:$A,0),MATCH(US!$B45,FRED!$1:$1,0))),(SUM(HL45:HW45)))),"")</f>
        <v>978741</v>
      </c>
      <c r="HY45" s="59">
        <f>+IFERROR((IF(ISTEXT(HY$5)=FALSE,(INDEX(FRED!$1:$1048576,MATCH(US!HY$5,FRED!$A:$A,0),MATCH(US!$B45,FRED!$1:$1,0))),(SUM(HM45:HX45)))),"")</f>
        <v>983748</v>
      </c>
      <c r="HZ45" s="59">
        <f>+IFERROR((IF(ISTEXT(HZ$5)=FALSE,(INDEX(FRED!$1:$1048576,MATCH(US!HZ$5,FRED!$A:$A,0),MATCH(US!$B45,FRED!$1:$1,0))),(SUM(HN45:HY45)))),"")</f>
        <v>980997</v>
      </c>
      <c r="IA45" s="59">
        <f>+IFERROR((IF(ISTEXT(IA$5)=FALSE,(INDEX(FRED!$1:$1048576,MATCH(US!IA$5,FRED!$A:$A,0),MATCH(US!$B45,FRED!$1:$1,0))),(SUM(HO45:HZ45)))),"")</f>
        <v>1003620</v>
      </c>
      <c r="IB45" s="59">
        <f>+IFERROR((IF(ISTEXT(IB$5)=FALSE,(INDEX(FRED!$1:$1048576,MATCH(US!IB$5,FRED!$A:$A,0),MATCH(US!$B45,FRED!$1:$1,0))),(SUM(HP45:IA45)))),"")</f>
        <v>1013068</v>
      </c>
      <c r="IC45" s="60">
        <f>+IFERROR((IF(ISTEXT(IC$5)=FALSE,(INDEX(FRED!$1:$1048576,MATCH(US!IC$5,FRED!$A:$A,0),MATCH(US!$B45,FRED!$1:$1,0))),(SUM(HQ45:IB45)))),"")</f>
        <v>11808904</v>
      </c>
      <c r="ID45" s="59">
        <f>+IFERROR((IF(ISTEXT(ID$5)=FALSE,(INDEX(FRED!$1:$1048576,MATCH(US!ID$5,FRED!$A:$A,0),MATCH(US!$B45,FRED!$1:$1,0))),(SUM(HR45:IC45)))),"")</f>
        <v>1039176</v>
      </c>
      <c r="IE45" s="59">
        <f>+IFERROR((IF(ISTEXT(IE$5)=FALSE,(INDEX(FRED!$1:$1048576,MATCH(US!IE$5,FRED!$A:$A,0),MATCH(US!$B45,FRED!$1:$1,0))),(SUM(HS45:ID45)))),"")</f>
        <v>1054716</v>
      </c>
      <c r="IF45" s="59">
        <f>+IFERROR((IF(ISTEXT(IF$5)=FALSE,(INDEX(FRED!$1:$1048576,MATCH(US!IF$5,FRED!$A:$A,0),MATCH(US!$B45,FRED!$1:$1,0))),(SUM(HT45:IE45)))),"")</f>
        <v>1042047</v>
      </c>
      <c r="IG45" s="59">
        <f>+IFERROR((IF(ISTEXT(IG$5)=FALSE,(INDEX(FRED!$1:$1048576,MATCH(US!IG$5,FRED!$A:$A,0),MATCH(US!$B45,FRED!$1:$1,0))),(SUM(HU45:IF45)))),"")</f>
        <v>1043701</v>
      </c>
      <c r="IH45" s="59">
        <f>+IFERROR((IF(ISTEXT(IH$5)=FALSE,(INDEX(FRED!$1:$1048576,MATCH(US!IH$5,FRED!$A:$A,0),MATCH(US!$B45,FRED!$1:$1,0))),(SUM(HV45:IG45)))),"")</f>
        <v>1048301</v>
      </c>
      <c r="II45" s="59">
        <f>+IFERROR((IF(ISTEXT(II$5)=FALSE,(INDEX(FRED!$1:$1048576,MATCH(US!II$5,FRED!$A:$A,0),MATCH(US!$B45,FRED!$1:$1,0))),(SUM(HW45:IH45)))),"")</f>
        <v>1029602</v>
      </c>
      <c r="IJ45" s="59">
        <f>+IFERROR((IF(ISTEXT(IJ$5)=FALSE,(INDEX(FRED!$1:$1048576,MATCH(US!IJ$5,FRED!$A:$A,0),MATCH(US!$B45,FRED!$1:$1,0))),(SUM(HX45:II45)))),"")</f>
        <v>1019909</v>
      </c>
      <c r="IK45" s="59">
        <f>+IFERROR((IF(ISTEXT(IK$5)=FALSE,(INDEX(FRED!$1:$1048576,MATCH(US!IK$5,FRED!$A:$A,0),MATCH(US!$B45,FRED!$1:$1,0))),(SUM(HY45:IJ45)))),"")</f>
        <v>1016085</v>
      </c>
      <c r="IL45" s="59">
        <f>+IFERROR((IF(ISTEXT(IL$5)=FALSE,(INDEX(FRED!$1:$1048576,MATCH(US!IL$5,FRED!$A:$A,0),MATCH(US!$B45,FRED!$1:$1,0))),(SUM(HZ45:IK45)))),"")</f>
        <v>1014390</v>
      </c>
      <c r="IM45" s="59">
        <f>+IFERROR((IF(ISTEXT(IM$5)=FALSE,(INDEX(FRED!$1:$1048576,MATCH(US!IM$5,FRED!$A:$A,0),MATCH(US!$B45,FRED!$1:$1,0))),(SUM(IA45:IL45)))),"")</f>
        <v>1003970</v>
      </c>
      <c r="IN45" s="59">
        <f>+IFERROR((IF(ISTEXT(IN$5)=FALSE,(INDEX(FRED!$1:$1048576,MATCH(US!IN$5,FRED!$A:$A,0),MATCH(US!$B45,FRED!$1:$1,0))),(SUM(IB45:IM45)))),"")</f>
        <v>993150</v>
      </c>
      <c r="IO45" s="59">
        <f>+IFERROR((IF(ISTEXT(IO$5)=FALSE,(INDEX(FRED!$1:$1048576,MATCH(US!IO$5,FRED!$A:$A,0),MATCH(US!$B45,FRED!$1:$1,0))),(SUM(IC45:IN45)))),"")</f>
        <v>982219</v>
      </c>
      <c r="IP45" s="60">
        <f>+IFERROR((IF(ISTEXT(IP$5)=FALSE,(INDEX(FRED!$1:$1048576,MATCH(US!IP$5,FRED!$A:$A,0),MATCH(US!$B45,FRED!$1:$1,0))),(SUM(ID45:IO45)))),"")</f>
        <v>12287266</v>
      </c>
      <c r="IQ45" s="59">
        <f>+IFERROR((IF(ISTEXT(IQ$5)=FALSE,(INDEX(FRED!$1:$1048576,MATCH(US!IQ$5,FRED!$A:$A,0),MATCH(US!$B45,FRED!$1:$1,0))),(SUM(IE45:IP45)))),"")</f>
        <v>976186</v>
      </c>
      <c r="IR45" s="59">
        <f>+IFERROR((IF(ISTEXT(IR$5)=FALSE,(INDEX(FRED!$1:$1048576,MATCH(US!IR$5,FRED!$A:$A,0),MATCH(US!$B45,FRED!$1:$1,0))),(SUM(IF45:IQ45)))),"")</f>
        <v>981530</v>
      </c>
      <c r="IS45" s="59">
        <f>+IFERROR((IF(ISTEXT(IS$5)=FALSE,(INDEX(FRED!$1:$1048576,MATCH(US!IS$5,FRED!$A:$A,0),MATCH(US!$B45,FRED!$1:$1,0))),(SUM(IG45:IR45)))),"")</f>
        <v>991807</v>
      </c>
      <c r="IT45" s="59">
        <f>+IFERROR((IF(ISTEXT(IT$5)=FALSE,(INDEX(FRED!$1:$1048576,MATCH(US!IT$5,FRED!$A:$A,0),MATCH(US!$B45,FRED!$1:$1,0))),(SUM(IH45:IS45)))),"")</f>
        <v>1000496</v>
      </c>
      <c r="IU45" s="59">
        <f>+IFERROR((IF(ISTEXT(IU$5)=FALSE,(INDEX(FRED!$1:$1048576,MATCH(US!IU$5,FRED!$A:$A,0),MATCH(US!$B45,FRED!$1:$1,0))),(SUM(II45:IT45)))),"")</f>
        <v>1019020</v>
      </c>
      <c r="IV45" s="59">
        <f>+IFERROR((IF(ISTEXT(IV$5)=FALSE,(INDEX(FRED!$1:$1048576,MATCH(US!IV$5,FRED!$A:$A,0),MATCH(US!$B45,FRED!$1:$1,0))),(SUM(IJ45:IU45)))),"")</f>
        <v>1038940</v>
      </c>
      <c r="IW45" s="59">
        <f>+IFERROR((IF(ISTEXT(IW$5)=FALSE,(INDEX(FRED!$1:$1048576,MATCH(US!IW$5,FRED!$A:$A,0),MATCH(US!$B45,FRED!$1:$1,0))),(SUM(IK45:IV45)))),"")</f>
        <v>1061148</v>
      </c>
      <c r="IX45" s="59">
        <f>+IFERROR((IF(ISTEXT(IX$5)=FALSE,(INDEX(FRED!$1:$1048576,MATCH(US!IX$5,FRED!$A:$A,0),MATCH(US!$B45,FRED!$1:$1,0))),(SUM(IL45:IW45)))),"")</f>
        <v>1078298</v>
      </c>
      <c r="IY45" s="59">
        <f>+IFERROR((IF(ISTEXT(IY$5)=FALSE,(INDEX(FRED!$1:$1048576,MATCH(US!IY$5,FRED!$A:$A,0),MATCH(US!$B45,FRED!$1:$1,0))),(SUM(IM45:IX45)))),"")</f>
        <v>1085537</v>
      </c>
      <c r="IZ45" s="59">
        <f>+IFERROR((IF(ISTEXT(IZ$5)=FALSE,(INDEX(FRED!$1:$1048576,MATCH(US!IZ$5,FRED!$A:$A,0),MATCH(US!$B45,FRED!$1:$1,0))),(SUM(IN45:IY45)))),"")</f>
        <v>1095563</v>
      </c>
      <c r="JA45" s="59">
        <f>+IFERROR((IF(ISTEXT(JA$5)=FALSE,(INDEX(FRED!$1:$1048576,MATCH(US!JA$5,FRED!$A:$A,0),MATCH(US!$B45,FRED!$1:$1,0))),(SUM(IO45:IZ45)))),"")</f>
        <v>1112994</v>
      </c>
      <c r="JB45" s="59">
        <f>+IFERROR((IF(ISTEXT(JB$5)=FALSE,(INDEX(FRED!$1:$1048576,MATCH(US!JB$5,FRED!$A:$A,0),MATCH(US!$B45,FRED!$1:$1,0))),(SUM(IP45:JA45)))),"")</f>
        <v>1113576</v>
      </c>
      <c r="JC45" s="60">
        <f>+IFERROR((IF(ISTEXT(JC$5)=FALSE,(INDEX(FRED!$1:$1048576,MATCH(US!JC$5,FRED!$A:$A,0),MATCH(US!$B45,FRED!$1:$1,0))),(SUM(IQ45:JB45)))),"")</f>
        <v>12555095</v>
      </c>
      <c r="JD45" s="59">
        <f>+IFERROR((IF(ISTEXT(JD$5)=FALSE,(INDEX(FRED!$1:$1048576,MATCH(US!JD$5,FRED!$A:$A,0),MATCH(US!$B45,FRED!$1:$1,0))),(SUM(IR45:JC45)))),"")</f>
        <v>1120493</v>
      </c>
      <c r="JE45" s="59">
        <f>+IFERROR((IF(ISTEXT(JE$5)=FALSE,(INDEX(FRED!$1:$1048576,MATCH(US!JE$5,FRED!$A:$A,0),MATCH(US!$B45,FRED!$1:$1,0))),(SUM(IS45:JD45)))),"")</f>
        <v>1124725</v>
      </c>
      <c r="JF45" s="59">
        <f>+IFERROR((IF(ISTEXT(JF$5)=FALSE,(INDEX(FRED!$1:$1048576,MATCH(US!JF$5,FRED!$A:$A,0),MATCH(US!$B45,FRED!$1:$1,0))),(SUM(IT45:JE45)))),"")</f>
        <v>1128852</v>
      </c>
      <c r="JG45" s="59">
        <f>+IFERROR((IF(ISTEXT(JG$5)=FALSE,(INDEX(FRED!$1:$1048576,MATCH(US!JG$5,FRED!$A:$A,0),MATCH(US!$B45,FRED!$1:$1,0))),(SUM(IU45:JF45)))),"")</f>
        <v>1089037</v>
      </c>
      <c r="JH45" s="59">
        <f>+IFERROR((IF(ISTEXT(JH$5)=FALSE,(INDEX(FRED!$1:$1048576,MATCH(US!JH$5,FRED!$A:$A,0),MATCH(US!$B45,FRED!$1:$1,0))),(SUM(IV45:JG45)))),"")</f>
        <v>1075689</v>
      </c>
      <c r="JI45" s="59">
        <f>+IFERROR((IF(ISTEXT(JI$5)=FALSE,(INDEX(FRED!$1:$1048576,MATCH(US!JI$5,FRED!$A:$A,0),MATCH(US!$B45,FRED!$1:$1,0))),(SUM(IW45:JH45)))),"")</f>
        <v>1086286</v>
      </c>
      <c r="JJ45" s="59">
        <f>+IFERROR((IF(ISTEXT(JJ$5)=FALSE,(INDEX(FRED!$1:$1048576,MATCH(US!JJ$5,FRED!$A:$A,0),MATCH(US!$B45,FRED!$1:$1,0))),(SUM(IX45:JI45)))),"")</f>
        <v>1105401</v>
      </c>
      <c r="JK45" s="59">
        <f>+IFERROR((IF(ISTEXT(JK$5)=FALSE,(INDEX(FRED!$1:$1048576,MATCH(US!JK$5,FRED!$A:$A,0),MATCH(US!$B45,FRED!$1:$1,0))),(SUM(IY45:JJ45)))),"")</f>
        <v>1125508</v>
      </c>
      <c r="JL45" s="59">
        <f>+IFERROR((IF(ISTEXT(JL$5)=FALSE,(INDEX(FRED!$1:$1048576,MATCH(US!JL$5,FRED!$A:$A,0),MATCH(US!$B45,FRED!$1:$1,0))),(SUM(IZ45:JK45)))),"")</f>
        <v>1147062</v>
      </c>
      <c r="JM45" s="59">
        <f>+IFERROR((IF(ISTEXT(JM$5)=FALSE,(INDEX(FRED!$1:$1048576,MATCH(US!JM$5,FRED!$A:$A,0),MATCH(US!$B45,FRED!$1:$1,0))),(SUM(JA45:JL45)))),"")</f>
        <v>1173765</v>
      </c>
      <c r="JN45" s="59">
        <f>+IFERROR((IF(ISTEXT(JN$5)=FALSE,(INDEX(FRED!$1:$1048576,MATCH(US!JN$5,FRED!$A:$A,0),MATCH(US!$B45,FRED!$1:$1,0))),(SUM(JB45:JM45)))),"")</f>
        <v>1185813</v>
      </c>
      <c r="JO45" s="59">
        <f>+IFERROR((IF(ISTEXT(JO$5)=FALSE,(INDEX(FRED!$1:$1048576,MATCH(US!JO$5,FRED!$A:$A,0),MATCH(US!$B45,FRED!$1:$1,0))),(SUM(JC45:JN45)))),"")</f>
        <v>1206758</v>
      </c>
      <c r="JP45" s="60">
        <f>+IFERROR((IF(ISTEXT(JP$5)=FALSE,(INDEX(FRED!$1:$1048576,MATCH(US!JP$5,FRED!$A:$A,0),MATCH(US!$B45,FRED!$1:$1,0))),(SUM(JD45:JO45)))),"")</f>
        <v>13569389</v>
      </c>
      <c r="JQ45" s="59">
        <f>+IFERROR((IF(ISTEXT(JQ$5)=FALSE,(INDEX(FRED!$1:$1048576,MATCH(US!JQ$5,FRED!$A:$A,0),MATCH(US!$B45,FRED!$1:$1,0))),(SUM(JE45:JP45)))),"")</f>
        <v>1231320</v>
      </c>
      <c r="JR45" s="59">
        <f>+IFERROR((IF(ISTEXT(JR$5)=FALSE,(INDEX(FRED!$1:$1048576,MATCH(US!JR$5,FRED!$A:$A,0),MATCH(US!$B45,FRED!$1:$1,0))),(SUM(JF45:JQ45)))),"")</f>
        <v>1216517</v>
      </c>
      <c r="JS45" s="59">
        <f>+IFERROR((IF(ISTEXT(JS$5)=FALSE,(INDEX(FRED!$1:$1048576,MATCH(US!JS$5,FRED!$A:$A,0),MATCH(US!$B45,FRED!$1:$1,0))),(SUM(JG45:JR45)))),"")</f>
        <v>1248132</v>
      </c>
      <c r="JT45" s="59">
        <f>+IFERROR((IF(ISTEXT(JT$5)=FALSE,(INDEX(FRED!$1:$1048576,MATCH(US!JT$5,FRED!$A:$A,0),MATCH(US!$B45,FRED!$1:$1,0))),(SUM(JH45:JS45)))),"")</f>
        <v>1255772</v>
      </c>
      <c r="JU45" s="59">
        <f>+IFERROR((IF(ISTEXT(JU$5)=FALSE,(INDEX(FRED!$1:$1048576,MATCH(US!JU$5,FRED!$A:$A,0),MATCH(US!$B45,FRED!$1:$1,0))),(SUM(JI45:JT45)))),"")</f>
        <v>1267689</v>
      </c>
      <c r="JV45" s="59">
        <f>+IFERROR((IF(ISTEXT(JV$5)=FALSE,(INDEX(FRED!$1:$1048576,MATCH(US!JV$5,FRED!$A:$A,0),MATCH(US!$B45,FRED!$1:$1,0))),(SUM(JJ45:JU45)))),"")</f>
        <v>1284337</v>
      </c>
      <c r="JW45" s="59">
        <f>+IFERROR((IF(ISTEXT(JW$5)=FALSE,(INDEX(FRED!$1:$1048576,MATCH(US!JW$5,FRED!$A:$A,0),MATCH(US!$B45,FRED!$1:$1,0))),(SUM(JK45:JV45)))),"")</f>
        <v>1304964</v>
      </c>
      <c r="JX45" s="59">
        <f>+IFERROR((IF(ISTEXT(JX$5)=FALSE,(INDEX(FRED!$1:$1048576,MATCH(US!JX$5,FRED!$A:$A,0),MATCH(US!$B45,FRED!$1:$1,0))),(SUM(JL45:JW45)))),"")</f>
        <v>1307517</v>
      </c>
      <c r="JY45" s="59">
        <f>+IFERROR((IF(ISTEXT(JY$5)=FALSE,(INDEX(FRED!$1:$1048576,MATCH(US!JY$5,FRED!$A:$A,0),MATCH(US!$B45,FRED!$1:$1,0))),(SUM(JM45:JX45)))),"")</f>
        <v>1320827</v>
      </c>
      <c r="JZ45" s="59">
        <f>+IFERROR((IF(ISTEXT(JZ$5)=FALSE,(INDEX(FRED!$1:$1048576,MATCH(US!JZ$5,FRED!$A:$A,0),MATCH(US!$B45,FRED!$1:$1,0))),(SUM(JN45:JY45)))),"")</f>
        <v>1337787</v>
      </c>
      <c r="KA45" s="59">
        <f>+IFERROR((IF(ISTEXT(KA$5)=FALSE,(INDEX(FRED!$1:$1048576,MATCH(US!KA$5,FRED!$A:$A,0),MATCH(US!$B45,FRED!$1:$1,0))),(SUM(JO45:JZ45)))),"")</f>
        <v>1373560</v>
      </c>
      <c r="KB45" s="59">
        <f>+IFERROR((IF(ISTEXT(KB$5)=FALSE,(INDEX(FRED!$1:$1048576,MATCH(US!KB$5,FRED!$A:$A,0),MATCH(US!$B45,FRED!$1:$1,0))),(SUM(JP45:KA45)))),"")</f>
        <v>1404387</v>
      </c>
      <c r="KC45" s="60">
        <f>+IFERROR((IF(ISTEXT(KC$5)=FALSE,(INDEX(FRED!$1:$1048576,MATCH(US!KC$5,FRED!$A:$A,0),MATCH(US!$B45,FRED!$1:$1,0))),(SUM(JQ45:KB45)))),"")</f>
        <v>15552809</v>
      </c>
      <c r="KD45" s="59">
        <f>+IFERROR((IF(ISTEXT(KD$5)=FALSE,(INDEX(FRED!$1:$1048576,MATCH(US!KD$5,FRED!$A:$A,0),MATCH(US!$B45,FRED!$1:$1,0))),(SUM(JR45:KC45)))),"")</f>
        <v>1446116</v>
      </c>
      <c r="KE45" s="59">
        <f>+IFERROR((IF(ISTEXT(KE$5)=FALSE,(INDEX(FRED!$1:$1048576,MATCH(US!KE$5,FRED!$A:$A,0),MATCH(US!$B45,FRED!$1:$1,0))),(SUM(JS45:KD45)))),"")</f>
        <v>1477119</v>
      </c>
      <c r="KF45" s="59">
        <f>+IFERROR((IF(ISTEXT(KF$5)=FALSE,(INDEX(FRED!$1:$1048576,MATCH(US!KF$5,FRED!$A:$A,0),MATCH(US!$B45,FRED!$1:$1,0))),(SUM(JT45:KE45)))),"")</f>
        <v>1503935</v>
      </c>
      <c r="KG45" s="59">
        <f>+IFERROR((IF(ISTEXT(KG$5)=FALSE,(INDEX(FRED!$1:$1048576,MATCH(US!KG$5,FRED!$A:$A,0),MATCH(US!$B45,FRED!$1:$1,0))),(SUM(JU45:KF45)))),"")</f>
        <v>1534555</v>
      </c>
      <c r="KH45" s="59">
        <f>+IFERROR((IF(ISTEXT(KH$5)=FALSE,(INDEX(FRED!$1:$1048576,MATCH(US!KH$5,FRED!$A:$A,0),MATCH(US!$B45,FRED!$1:$1,0))),(SUM(JV45:KG45)))),"")</f>
        <v>1555209</v>
      </c>
      <c r="KI45" s="59">
        <f>+IFERROR((IF(ISTEXT(KI$5)=FALSE,(INDEX(FRED!$1:$1048576,MATCH(US!KI$5,FRED!$A:$A,0),MATCH(US!$B45,FRED!$1:$1,0))),(SUM(JW45:KH45)))),"")</f>
        <v>1539717</v>
      </c>
      <c r="KJ45" s="59">
        <f>+IFERROR((IF(ISTEXT(KJ$5)=FALSE,(INDEX(FRED!$1:$1048576,MATCH(US!KJ$5,FRED!$A:$A,0),MATCH(US!$B45,FRED!$1:$1,0))),(SUM(JX45:KI45)))),"")</f>
        <v>1537131</v>
      </c>
      <c r="KK45" s="59">
        <f>+IFERROR((IF(ISTEXT(KK$5)=FALSE,(INDEX(FRED!$1:$1048576,MATCH(US!KK$5,FRED!$A:$A,0),MATCH(US!$B45,FRED!$1:$1,0))),(SUM(JY45:KJ45)))),"")</f>
        <v>1526431</v>
      </c>
      <c r="KL45" s="59">
        <f>+IFERROR((IF(ISTEXT(KL$5)=FALSE,(INDEX(FRED!$1:$1048576,MATCH(US!KL$5,FRED!$A:$A,0),MATCH(US!$B45,FRED!$1:$1,0))),(SUM(JZ45:KK45)))),"")</f>
        <v>1527054</v>
      </c>
      <c r="KM45" s="59">
        <f>+IFERROR((IF(ISTEXT(KM$5)=FALSE,(INDEX(FRED!$1:$1048576,MATCH(US!KM$5,FRED!$A:$A,0),MATCH(US!$B45,FRED!$1:$1,0))),(SUM(KA45:KL45)))),"")</f>
        <v>1522139</v>
      </c>
      <c r="KN45" s="59">
        <f>+IFERROR((IF(ISTEXT(KN$5)=FALSE,(INDEX(FRED!$1:$1048576,MATCH(US!KN$5,FRED!$A:$A,0),MATCH(US!$B45,FRED!$1:$1,0))),(SUM(KB45:KM45)))),"")</f>
        <v>1521931</v>
      </c>
      <c r="KO45" s="59">
        <f>+IFERROR((IF(ISTEXT(KO$5)=FALSE,(INDEX(FRED!$1:$1048576,MATCH(US!KO$5,FRED!$A:$A,0),MATCH(US!$B45,FRED!$1:$1,0))),(SUM(KC45:KN45)))),"")</f>
        <v>1524362</v>
      </c>
      <c r="KP45" s="60">
        <f>+IFERROR((IF(ISTEXT(KP$5)=FALSE,(INDEX(FRED!$1:$1048576,MATCH(US!KP$5,FRED!$A:$A,0),MATCH(US!$B45,FRED!$1:$1,0))),(SUM(KD45:KO45)))),"")</f>
        <v>18215699</v>
      </c>
      <c r="KQ45" s="59">
        <f>+IFERROR((IF(ISTEXT(KQ$5)=FALSE,(INDEX(FRED!$1:$1048576,MATCH(US!KQ$5,FRED!$A:$A,0),MATCH(US!$B45,FRED!$1:$1,0))),(SUM(KE45:KP45)))),"")</f>
        <v>1545897</v>
      </c>
      <c r="KR45" s="59">
        <f>+IFERROR((IF(ISTEXT(KR$5)=FALSE,(INDEX(FRED!$1:$1048576,MATCH(US!KR$5,FRED!$A:$A,0),MATCH(US!$B45,FRED!$1:$1,0))),(SUM(KF45:KQ45)))),"")</f>
        <v>1555555</v>
      </c>
      <c r="KS45" s="59">
        <f>+IFERROR((IF(ISTEXT(KS$5)=FALSE,(INDEX(FRED!$1:$1048576,MATCH(US!KS$5,FRED!$A:$A,0),MATCH(US!$B45,FRED!$1:$1,0))),(SUM(KG45:KR45)))),"")</f>
        <v>1563750</v>
      </c>
      <c r="KT45" s="59">
        <f>+IFERROR((IF(ISTEXT(KT$5)=FALSE,(INDEX(FRED!$1:$1048576,MATCH(US!KT$5,FRED!$A:$A,0),MATCH(US!$B45,FRED!$1:$1,0))),(SUM(KH45:KS45)))),"")</f>
        <v>1583827</v>
      </c>
      <c r="KU45" s="59">
        <f>+IFERROR((IF(ISTEXT(KU$5)=FALSE,(INDEX(FRED!$1:$1048576,MATCH(US!KU$5,FRED!$A:$A,0),MATCH(US!$B45,FRED!$1:$1,0))),(SUM(KI45:KT45)))),"")</f>
        <v>1603691</v>
      </c>
      <c r="KV45" s="59">
        <f>+IFERROR((IF(ISTEXT(KV$5)=FALSE,(INDEX(FRED!$1:$1048576,MATCH(US!KV$5,FRED!$A:$A,0),MATCH(US!$B45,FRED!$1:$1,0))),(SUM(KJ45:KU45)))),"")</f>
        <v>1615110</v>
      </c>
      <c r="KW45" s="59">
        <f>+IFERROR((IF(ISTEXT(KW$5)=FALSE,(INDEX(FRED!$1:$1048576,MATCH(US!KW$5,FRED!$A:$A,0),MATCH(US!$B45,FRED!$1:$1,0))),(SUM(KK45:KV45)))),"")</f>
        <v>1632549</v>
      </c>
      <c r="KX45" s="59">
        <f>+IFERROR((IF(ISTEXT(KX$5)=FALSE,(INDEX(FRED!$1:$1048576,MATCH(US!KX$5,FRED!$A:$A,0),MATCH(US!$B45,FRED!$1:$1,0))),(SUM(KL45:KW45)))),"")</f>
        <v>1646568</v>
      </c>
      <c r="KY45" s="59">
        <f>+IFERROR((IF(ISTEXT(KY$5)=FALSE,(INDEX(FRED!$1:$1048576,MATCH(US!KY$5,FRED!$A:$A,0),MATCH(US!$B45,FRED!$1:$1,0))),(SUM(KM45:KX45)))),"")</f>
        <v>1652940</v>
      </c>
      <c r="KZ45" s="59">
        <f>+IFERROR((IF(ISTEXT(KZ$5)=FALSE,(INDEX(FRED!$1:$1048576,MATCH(US!KZ$5,FRED!$A:$A,0),MATCH(US!$B45,FRED!$1:$1,0))),(SUM(KN45:KY45)))),"")</f>
        <v>1664629</v>
      </c>
      <c r="LA45" s="59">
        <f>+IFERROR((IF(ISTEXT(LA$5)=FALSE,(INDEX(FRED!$1:$1048576,MATCH(US!LA$5,FRED!$A:$A,0),MATCH(US!$B45,FRED!$1:$1,0))),(SUM(KO45:KZ45)))),"")</f>
        <v>1680601</v>
      </c>
      <c r="LB45" s="59">
        <f>+IFERROR((IF(ISTEXT(LB$5)=FALSE,(INDEX(FRED!$1:$1048576,MATCH(US!LB$5,FRED!$A:$A,0),MATCH(US!$B45,FRED!$1:$1,0))),(SUM(KP45:LA45)))),"")</f>
        <v>1684658</v>
      </c>
      <c r="LC45" s="60">
        <f>+IFERROR((IF(ISTEXT(LC$5)=FALSE,(INDEX(FRED!$1:$1048576,MATCH(US!LC$5,FRED!$A:$A,0),MATCH(US!$B45,FRED!$1:$1,0))),(SUM(KQ45:LB45)))),"")</f>
        <v>19429775</v>
      </c>
      <c r="LD45" s="59">
        <f>+IFERROR((IF(ISTEXT(LD$5)=FALSE,(INDEX(FRED!$1:$1048576,MATCH(US!LD$5,FRED!$A:$A,0),MATCH(US!$B45,FRED!$1:$1,0))),(SUM(KR45:LC45)))),"")</f>
        <v>1677114</v>
      </c>
      <c r="LE45" s="59">
        <f>+IFERROR((IF(ISTEXT(LE$5)=FALSE,(INDEX(FRED!$1:$1048576,MATCH(US!LE$5,FRED!$A:$A,0),MATCH(US!$B45,FRED!$1:$1,0))),(SUM(KS45:LD45)))),"")</f>
        <v>1689654</v>
      </c>
      <c r="LF45" s="59">
        <f>+IFERROR((IF(ISTEXT(LF$5)=FALSE,(INDEX(FRED!$1:$1048576,MATCH(US!LF$5,FRED!$A:$A,0),MATCH(US!$B45,FRED!$1:$1,0))),(SUM(KT45:LE45)))),"")</f>
        <v>1684400</v>
      </c>
      <c r="LG45" s="59">
        <f>+IFERROR((IF(ISTEXT(LG$5)=FALSE,(INDEX(FRED!$1:$1048576,MATCH(US!LG$5,FRED!$A:$A,0),MATCH(US!$B45,FRED!$1:$1,0))),(SUM(KU45:LF45)))),"")</f>
        <v>1709974</v>
      </c>
      <c r="LH45" s="59">
        <f>+IFERROR((IF(ISTEXT(LH$5)=FALSE,(INDEX(FRED!$1:$1048576,MATCH(US!LH$5,FRED!$A:$A,0),MATCH(US!$B45,FRED!$1:$1,0))),(SUM(KV45:LG45)))),"")</f>
        <v>1719907</v>
      </c>
      <c r="LI45" s="59">
        <f>+IFERROR((IF(ISTEXT(LI$5)=FALSE,(INDEX(FRED!$1:$1048576,MATCH(US!LI$5,FRED!$A:$A,0),MATCH(US!$B45,FRED!$1:$1,0))),(SUM(KW45:LH45)))),"")</f>
        <v>1710951</v>
      </c>
      <c r="LJ45" s="59">
        <f>+IFERROR((IF(ISTEXT(LJ$5)=FALSE,(INDEX(FRED!$1:$1048576,MATCH(US!LJ$5,FRED!$A:$A,0),MATCH(US!$B45,FRED!$1:$1,0))),(SUM(KX45:LI45)))),"")</f>
        <v>1701667</v>
      </c>
      <c r="LK45" s="59">
        <f>+IFERROR((IF(ISTEXT(LK$5)=FALSE,(INDEX(FRED!$1:$1048576,MATCH(US!LK$5,FRED!$A:$A,0),MATCH(US!$B45,FRED!$1:$1,0))),(SUM(KY45:LJ45)))),"")</f>
        <v>1701488</v>
      </c>
      <c r="LL45" s="59">
        <f>+IFERROR((IF(ISTEXT(LL$5)=FALSE,(INDEX(FRED!$1:$1048576,MATCH(US!LL$5,FRED!$A:$A,0),MATCH(US!$B45,FRED!$1:$1,0))),(SUM(KZ45:LK45)))),"")</f>
        <v>1692136</v>
      </c>
      <c r="LM45" s="59">
        <f>+IFERROR((IF(ISTEXT(LM$5)=FALSE,(INDEX(FRED!$1:$1048576,MATCH(US!LM$5,FRED!$A:$A,0),MATCH(US!$B45,FRED!$1:$1,0))),(SUM(LA45:LL45)))),"")</f>
        <v>1683757</v>
      </c>
      <c r="LN45" s="59">
        <f>+IFERROR((IF(ISTEXT(LN$5)=FALSE,(INDEX(FRED!$1:$1048576,MATCH(US!LN$5,FRED!$A:$A,0),MATCH(US!$B45,FRED!$1:$1,0))),(SUM(LB45:LM45)))),"")</f>
        <v>1682467</v>
      </c>
      <c r="LO45" s="59">
        <f>+IFERROR((IF(ISTEXT(LO$5)=FALSE,(INDEX(FRED!$1:$1048576,MATCH(US!LO$5,FRED!$A:$A,0),MATCH(US!$B45,FRED!$1:$1,0))),(SUM(LC45:LN45)))),"")</f>
        <v>1672510</v>
      </c>
      <c r="LP45" s="60">
        <f>+IFERROR((IF(ISTEXT(LP$5)=FALSE,(INDEX(FRED!$1:$1048576,MATCH(US!LP$5,FRED!$A:$A,0),MATCH(US!$B45,FRED!$1:$1,0))),(SUM(LD45:LO45)))),"")</f>
        <v>20326025</v>
      </c>
      <c r="LQ45" s="59">
        <f>+IFERROR((IF(ISTEXT(LQ$5)=FALSE,(INDEX(FRED!$1:$1048576,MATCH(US!LQ$5,FRED!$A:$A,0),MATCH(US!$B45,FRED!$1:$1,0))),(SUM(LE45:LP45)))),"")</f>
        <v>1663223</v>
      </c>
      <c r="LR45" s="59">
        <f>+IFERROR((IF(ISTEXT(LR$5)=FALSE,(INDEX(FRED!$1:$1048576,MATCH(US!LR$5,FRED!$A:$A,0),MATCH(US!$B45,FRED!$1:$1,0))),(SUM(LF45:LQ45)))),"")</f>
        <v>1660300</v>
      </c>
      <c r="LS45" s="59">
        <f>+IFERROR((IF(ISTEXT(LS$5)=FALSE,(INDEX(FRED!$1:$1048576,MATCH(US!LS$5,FRED!$A:$A,0),MATCH(US!$B45,FRED!$1:$1,0))),(SUM(LG45:LR45)))),"")</f>
        <v>1642676</v>
      </c>
      <c r="LT45" s="59">
        <f>+IFERROR((IF(ISTEXT(LT$5)=FALSE,(INDEX(FRED!$1:$1048576,MATCH(US!LT$5,FRED!$A:$A,0),MATCH(US!$B45,FRED!$1:$1,0))),(SUM(LH45:LS45)))),"")</f>
        <v>1639569</v>
      </c>
      <c r="LU45" s="59">
        <f>+IFERROR((IF(ISTEXT(LU$5)=FALSE,(INDEX(FRED!$1:$1048576,MATCH(US!LU$5,FRED!$A:$A,0),MATCH(US!$B45,FRED!$1:$1,0))),(SUM(LI45:LT45)))),"")</f>
        <v>1634702</v>
      </c>
      <c r="LV45" s="59">
        <f>+IFERROR((IF(ISTEXT(LV$5)=FALSE,(INDEX(FRED!$1:$1048576,MATCH(US!LV$5,FRED!$A:$A,0),MATCH(US!$B45,FRED!$1:$1,0))),(SUM(LJ45:LU45)))),"")</f>
        <v>1645151</v>
      </c>
      <c r="LW45" s="59">
        <f>+IFERROR((IF(ISTEXT(LW$5)=FALSE,(INDEX(FRED!$1:$1048576,MATCH(US!LW$5,FRED!$A:$A,0),MATCH(US!$B45,FRED!$1:$1,0))),(SUM(LK45:LV45)))),"")</f>
        <v>1648769</v>
      </c>
      <c r="LX45" s="59">
        <f>+IFERROR((IF(ISTEXT(LX$5)=FALSE,(INDEX(FRED!$1:$1048576,MATCH(US!LX$5,FRED!$A:$A,0),MATCH(US!$B45,FRED!$1:$1,0))),(SUM(LL45:LW45)))),"")</f>
        <v>1655756</v>
      </c>
      <c r="LY45" s="59">
        <f>+IFERROR((IF(ISTEXT(LY$5)=FALSE,(INDEX(FRED!$1:$1048576,MATCH(US!LY$5,FRED!$A:$A,0),MATCH(US!$B45,FRED!$1:$1,0))),(SUM(LM45:LX45)))),"")</f>
        <v>1643635</v>
      </c>
      <c r="LZ45" s="59">
        <f>+IFERROR((IF(ISTEXT(LZ$5)=FALSE,(INDEX(FRED!$1:$1048576,MATCH(US!LZ$5,FRED!$A:$A,0),MATCH(US!$B45,FRED!$1:$1,0))),(SUM(LN45:LY45)))),"")</f>
        <v>1642557</v>
      </c>
      <c r="MA45" s="59">
        <f>+IFERROR((IF(ISTEXT(MA$5)=FALSE,(INDEX(FRED!$1:$1048576,MATCH(US!MA$5,FRED!$A:$A,0),MATCH(US!$B45,FRED!$1:$1,0))),(SUM(LO45:LZ45)))),"")</f>
        <v>1654433</v>
      </c>
      <c r="MB45" s="59">
        <f>+IFERROR((IF(ISTEXT(MB$5)=FALSE,(INDEX(FRED!$1:$1048576,MATCH(US!MB$5,FRED!$A:$A,0),MATCH(US!$B45,FRED!$1:$1,0))),(SUM(LP45:MA45)))),"")</f>
        <v>1671585</v>
      </c>
      <c r="MC45" s="60">
        <f>+IFERROR((IF(ISTEXT(MC$5)=FALSE,(INDEX(FRED!$1:$1048576,MATCH(US!MC$5,FRED!$A:$A,0),MATCH(US!$B45,FRED!$1:$1,0))),(SUM(LQ45:MB45)))),"")</f>
        <v>19802356</v>
      </c>
      <c r="MD45" s="59">
        <f>+IFERROR((IF(ISTEXT(MD$5)=FALSE,(INDEX(FRED!$1:$1048576,MATCH(US!MD$5,FRED!$A:$A,0),MATCH(US!$B45,FRED!$1:$1,0))),(SUM(LR45:MC45)))),"")</f>
        <v>1661190</v>
      </c>
      <c r="ME45" s="59">
        <f>+IFERROR((IF(ISTEXT(ME$5)=FALSE,(INDEX(FRED!$1:$1048576,MATCH(US!ME$5,FRED!$A:$A,0),MATCH(US!$B45,FRED!$1:$1,0))),(SUM(LS45:MD45)))),"")</f>
        <v>0</v>
      </c>
      <c r="MF45" s="59">
        <f>+IFERROR((IF(ISTEXT(MF$5)=FALSE,(INDEX(FRED!$1:$1048576,MATCH(US!MF$5,FRED!$A:$A,0),MATCH(US!$B45,FRED!$1:$1,0))),(SUM(LT45:ME45)))),"")</f>
        <v>0</v>
      </c>
      <c r="MG45" s="59" t="str">
        <f>+IFERROR((IF(ISTEXT(MG$5)=FALSE,(INDEX(FRED!$1:$1048576,MATCH(US!MG$5,FRED!$A:$A,0),MATCH(US!$B45,FRED!$1:$1,0))),(SUM(LU45:MF45)))),"")</f>
        <v/>
      </c>
      <c r="MH45" s="59" t="str">
        <f>+IFERROR((IF(ISTEXT(MH$5)=FALSE,(INDEX(FRED!$1:$1048576,MATCH(US!MH$5,FRED!$A:$A,0),MATCH(US!$B45,FRED!$1:$1,0))),(SUM(LV45:MG45)))),"")</f>
        <v/>
      </c>
      <c r="MI45" s="59" t="str">
        <f>+IFERROR((IF(ISTEXT(MI$5)=FALSE,(INDEX(FRED!$1:$1048576,MATCH(US!MI$5,FRED!$A:$A,0),MATCH(US!$B45,FRED!$1:$1,0))),(SUM(LW45:MH45)))),"")</f>
        <v/>
      </c>
      <c r="MJ45" s="59" t="str">
        <f>+IFERROR((IF(ISTEXT(MJ$5)=FALSE,(INDEX(FRED!$1:$1048576,MATCH(US!MJ$5,FRED!$A:$A,0),MATCH(US!$B45,FRED!$1:$1,0))),(SUM(LX45:MI45)))),"")</f>
        <v/>
      </c>
      <c r="MK45" s="59" t="str">
        <f>+IFERROR((IF(ISTEXT(MK$5)=FALSE,(INDEX(FRED!$1:$1048576,MATCH(US!MK$5,FRED!$A:$A,0),MATCH(US!$B45,FRED!$1:$1,0))),(SUM(LY45:MJ45)))),"")</f>
        <v/>
      </c>
      <c r="ML45" s="59" t="str">
        <f>+IFERROR((IF(ISTEXT(ML$5)=FALSE,(INDEX(FRED!$1:$1048576,MATCH(US!ML$5,FRED!$A:$A,0),MATCH(US!$B45,FRED!$1:$1,0))),(SUM(LZ45:MK45)))),"")</f>
        <v/>
      </c>
      <c r="MM45" s="59" t="str">
        <f>+IFERROR((IF(ISTEXT(MM$5)=FALSE,(INDEX(FRED!$1:$1048576,MATCH(US!MM$5,FRED!$A:$A,0),MATCH(US!$B45,FRED!$1:$1,0))),(SUM(MA45:ML45)))),"")</f>
        <v/>
      </c>
      <c r="MN45" s="59" t="str">
        <f>+IFERROR((IF(ISTEXT(MN$5)=FALSE,(INDEX(FRED!$1:$1048576,MATCH(US!MN$5,FRED!$A:$A,0),MATCH(US!$B45,FRED!$1:$1,0))),(SUM(MB45:MM45)))),"")</f>
        <v/>
      </c>
      <c r="MO45" s="59" t="str">
        <f>+IFERROR((IF(ISTEXT(MO$5)=FALSE,(INDEX(FRED!$1:$1048576,MATCH(US!MO$5,FRED!$A:$A,0),MATCH(US!$B45,FRED!$1:$1,0))),(SUM(MC45:MN45)))),"")</f>
        <v/>
      </c>
      <c r="MP45" s="60">
        <f>+IFERROR((IF(ISTEXT(MP$5)=FALSE,(INDEX(FRED!$1:$1048576,MATCH(US!MP$5,FRED!$A:$A,0),MATCH(US!$B45,FRED!$1:$1,0))),(SUM(MD45:MO45)))),"")</f>
        <v>1661190</v>
      </c>
    </row>
    <row r="46" spans="1:354" s="117" customFormat="1" ht="15.95" hidden="1" customHeight="1" outlineLevel="2">
      <c r="A46" s="159"/>
      <c r="B46" s="162" t="s">
        <v>562</v>
      </c>
      <c r="C46" s="273" t="s">
        <v>563</v>
      </c>
      <c r="D46" s="59">
        <f>+IFERROR((IF(ISTEXT(D$5)=FALSE,(INDEX(FRED!$1:$1048576,MATCH(US!D$5,FRED!$A:$A,0),MATCH(US!$B46,FRED!$1:$1,0))),(SUM(#REF!)))),"")</f>
        <v>247213</v>
      </c>
      <c r="E46" s="59">
        <f>+IFERROR((IF(ISTEXT(E$5)=FALSE,(INDEX(FRED!$1:$1048576,MATCH(US!E$5,FRED!$A:$A,0),MATCH(US!$B46,FRED!$1:$1,0))),(SUM(#REF!)))),"")</f>
        <v>265200</v>
      </c>
      <c r="F46" s="59">
        <f>+IFERROR((IF(ISTEXT(F$5)=FALSE,(INDEX(FRED!$1:$1048576,MATCH(US!F$5,FRED!$A:$A,0),MATCH(US!$B46,FRED!$1:$1,0))),(SUM(#REF!)))),"")</f>
        <v>268020</v>
      </c>
      <c r="G46" s="59">
        <f>+IFERROR((IF(ISTEXT(G$5)=FALSE,(INDEX(FRED!$1:$1048576,MATCH(US!G$5,FRED!$A:$A,0),MATCH(US!$B46,FRED!$1:$1,0))),(SUM(#REF!)))),"")</f>
        <v>264832</v>
      </c>
      <c r="H46" s="59">
        <f>+IFERROR((IF(ISTEXT(H$5)=FALSE,(INDEX(FRED!$1:$1048576,MATCH(US!H$5,FRED!$A:$A,0),MATCH(US!$B46,FRED!$1:$1,0))),(SUM(#REF!)))),"")</f>
        <v>275989</v>
      </c>
      <c r="I46" s="59">
        <f>+IFERROR((IF(ISTEXT(I$5)=FALSE,(INDEX(FRED!$1:$1048576,MATCH(US!I$5,FRED!$A:$A,0),MATCH(US!$B46,FRED!$1:$1,0))),(SUM(#REF!)))),"")</f>
        <v>271873</v>
      </c>
      <c r="J46" s="59">
        <f>+IFERROR((IF(ISTEXT(J$5)=FALSE,(INDEX(FRED!$1:$1048576,MATCH(US!J$5,FRED!$A:$A,0),MATCH(US!$B46,FRED!$1:$1,0))),(SUM(#REF!)))),"")</f>
        <v>274805</v>
      </c>
      <c r="K46" s="59">
        <f>+IFERROR((IF(ISTEXT(K$5)=FALSE,(INDEX(FRED!$1:$1048576,MATCH(US!K$5,FRED!$A:$A,0),MATCH(US!$B46,FRED!$1:$1,0))),(SUM(#REF!)))),"")</f>
        <v>284502</v>
      </c>
      <c r="L46" s="59">
        <f>+IFERROR((IF(ISTEXT(L$5)=FALSE,(INDEX(FRED!$1:$1048576,MATCH(US!L$5,FRED!$A:$A,0),MATCH(US!$B46,FRED!$1:$1,0))),(SUM(#REF!)))),"")</f>
        <v>289543</v>
      </c>
      <c r="M46" s="59">
        <f>+IFERROR((IF(ISTEXT(M$5)=FALSE,(INDEX(FRED!$1:$1048576,MATCH(US!M$5,FRED!$A:$A,0),MATCH(US!$B46,FRED!$1:$1,0))),(SUM(A46:L46)))),"")</f>
        <v>286731</v>
      </c>
      <c r="N46" s="59">
        <f>+IFERROR((IF(ISTEXT(N$5)=FALSE,(INDEX(FRED!$1:$1048576,MATCH(US!N$5,FRED!$A:$A,0),MATCH(US!$B46,FRED!$1:$1,0))),(SUM(B46:M46)))),"")</f>
        <v>288986</v>
      </c>
      <c r="O46" s="59">
        <f>+IFERROR((IF(ISTEXT(O$5)=FALSE,(INDEX(FRED!$1:$1048576,MATCH(US!O$5,FRED!$A:$A,0),MATCH(US!$B46,FRED!$1:$1,0))),(SUM(C46:N46)))),"")</f>
        <v>281975</v>
      </c>
      <c r="P46" s="60">
        <f>+IFERROR((IF(ISTEXT(P$5)=FALSE,(INDEX(FRED!$1:$1048576,MATCH(US!P$5,FRED!$A:$A,0),MATCH(US!$B46,FRED!$1:$1,0))),(SUM(D46:O46)))),"")</f>
        <v>3299669</v>
      </c>
      <c r="Q46" s="59">
        <f>+IFERROR((IF(ISTEXT(Q$5)=FALSE,(INDEX(FRED!$1:$1048576,MATCH(US!Q$5,FRED!$A:$A,0),MATCH(US!$B46,FRED!$1:$1,0))),(SUM(E46:P46)))),"")</f>
        <v>278005</v>
      </c>
      <c r="R46" s="59">
        <f>+IFERROR((IF(ISTEXT(R$5)=FALSE,(INDEX(FRED!$1:$1048576,MATCH(US!R$5,FRED!$A:$A,0),MATCH(US!$B46,FRED!$1:$1,0))),(SUM(F46:Q46)))),"")</f>
        <v>270735</v>
      </c>
      <c r="S46" s="59">
        <f>+IFERROR((IF(ISTEXT(S$5)=FALSE,(INDEX(FRED!$1:$1048576,MATCH(US!S$5,FRED!$A:$A,0),MATCH(US!$B46,FRED!$1:$1,0))),(SUM(G46:R46)))),"")</f>
        <v>280450</v>
      </c>
      <c r="T46" s="59">
        <f>+IFERROR((IF(ISTEXT(T$5)=FALSE,(INDEX(FRED!$1:$1048576,MATCH(US!T$5,FRED!$A:$A,0),MATCH(US!$B46,FRED!$1:$1,0))),(SUM(H46:S46)))),"")</f>
        <v>278653</v>
      </c>
      <c r="U46" s="59">
        <f>+IFERROR((IF(ISTEXT(U$5)=FALSE,(INDEX(FRED!$1:$1048576,MATCH(US!U$5,FRED!$A:$A,0),MATCH(US!$B46,FRED!$1:$1,0))),(SUM(I46:T46)))),"")</f>
        <v>281069</v>
      </c>
      <c r="V46" s="59">
        <f>+IFERROR((IF(ISTEXT(V$5)=FALSE,(INDEX(FRED!$1:$1048576,MATCH(US!V$5,FRED!$A:$A,0),MATCH(US!$B46,FRED!$1:$1,0))),(SUM(J46:U46)))),"")</f>
        <v>284499</v>
      </c>
      <c r="W46" s="59">
        <f>+IFERROR((IF(ISTEXT(W$5)=FALSE,(INDEX(FRED!$1:$1048576,MATCH(US!W$5,FRED!$A:$A,0),MATCH(US!$B46,FRED!$1:$1,0))),(SUM(K46:V46)))),"")</f>
        <v>279200</v>
      </c>
      <c r="X46" s="59">
        <f>+IFERROR((IF(ISTEXT(X$5)=FALSE,(INDEX(FRED!$1:$1048576,MATCH(US!X$5,FRED!$A:$A,0),MATCH(US!$B46,FRED!$1:$1,0))),(SUM(L46:W46)))),"")</f>
        <v>274690</v>
      </c>
      <c r="Y46" s="59">
        <f>+IFERROR((IF(ISTEXT(Y$5)=FALSE,(INDEX(FRED!$1:$1048576,MATCH(US!Y$5,FRED!$A:$A,0),MATCH(US!$B46,FRED!$1:$1,0))),(SUM(M46:X46)))),"")</f>
        <v>270320</v>
      </c>
      <c r="Z46" s="59">
        <f>+IFERROR((IF(ISTEXT(Z$5)=FALSE,(INDEX(FRED!$1:$1048576,MATCH(US!Z$5,FRED!$A:$A,0),MATCH(US!$B46,FRED!$1:$1,0))),(SUM(N46:Y46)))),"")</f>
        <v>268404</v>
      </c>
      <c r="AA46" s="59">
        <f>+IFERROR((IF(ISTEXT(AA$5)=FALSE,(INDEX(FRED!$1:$1048576,MATCH(US!AA$5,FRED!$A:$A,0),MATCH(US!$B46,FRED!$1:$1,0))),(SUM(O46:Z46)))),"")</f>
        <v>260359</v>
      </c>
      <c r="AB46" s="59">
        <f>+IFERROR((IF(ISTEXT(AB$5)=FALSE,(INDEX(FRED!$1:$1048576,MATCH(US!AB$5,FRED!$A:$A,0),MATCH(US!$B46,FRED!$1:$1,0))),(SUM(P46:AA46)))),"")</f>
        <v>264194</v>
      </c>
      <c r="AC46" s="60">
        <f>+IFERROR((IF(ISTEXT(AC$5)=FALSE,(INDEX(FRED!$1:$1048576,MATCH(US!AC$5,FRED!$A:$A,0),MATCH(US!$B46,FRED!$1:$1,0))),(SUM(Q46:AB46)))),"")</f>
        <v>3290578</v>
      </c>
      <c r="AD46" s="59">
        <f>+IFERROR((IF(ISTEXT(AD$5)=FALSE,(INDEX(FRED!$1:$1048576,MATCH(US!AD$5,FRED!$A:$A,0),MATCH(US!$B46,FRED!$1:$1,0))),(SUM(R46:AC46)))),"")</f>
        <v>263731</v>
      </c>
      <c r="AE46" s="59">
        <f>+IFERROR((IF(ISTEXT(AE$5)=FALSE,(INDEX(FRED!$1:$1048576,MATCH(US!AE$5,FRED!$A:$A,0),MATCH(US!$B46,FRED!$1:$1,0))),(SUM(S46:AD46)))),"")</f>
        <v>256668</v>
      </c>
      <c r="AF46" s="59">
        <f>+IFERROR((IF(ISTEXT(AF$5)=FALSE,(INDEX(FRED!$1:$1048576,MATCH(US!AF$5,FRED!$A:$A,0),MATCH(US!$B46,FRED!$1:$1,0))),(SUM(T46:AE46)))),"")</f>
        <v>252252</v>
      </c>
      <c r="AG46" s="59">
        <f>+IFERROR((IF(ISTEXT(AG$5)=FALSE,(INDEX(FRED!$1:$1048576,MATCH(US!AG$5,FRED!$A:$A,0),MATCH(US!$B46,FRED!$1:$1,0))),(SUM(U46:AF46)))),"")</f>
        <v>250341</v>
      </c>
      <c r="AH46" s="59">
        <f>+IFERROR((IF(ISTEXT(AH$5)=FALSE,(INDEX(FRED!$1:$1048576,MATCH(US!AH$5,FRED!$A:$A,0),MATCH(US!$B46,FRED!$1:$1,0))),(SUM(V46:AG46)))),"")</f>
        <v>241636</v>
      </c>
      <c r="AI46" s="59">
        <f>+IFERROR((IF(ISTEXT(AI$5)=FALSE,(INDEX(FRED!$1:$1048576,MATCH(US!AI$5,FRED!$A:$A,0),MATCH(US!$B46,FRED!$1:$1,0))),(SUM(W46:AH46)))),"")</f>
        <v>235344</v>
      </c>
      <c r="AJ46" s="59">
        <f>+IFERROR((IF(ISTEXT(AJ$5)=FALSE,(INDEX(FRED!$1:$1048576,MATCH(US!AJ$5,FRED!$A:$A,0),MATCH(US!$B46,FRED!$1:$1,0))),(SUM(X46:AI46)))),"")</f>
        <v>229426</v>
      </c>
      <c r="AK46" s="59">
        <f>+IFERROR((IF(ISTEXT(AK$5)=FALSE,(INDEX(FRED!$1:$1048576,MATCH(US!AK$5,FRED!$A:$A,0),MATCH(US!$B46,FRED!$1:$1,0))),(SUM(Y46:AJ46)))),"")</f>
        <v>227442</v>
      </c>
      <c r="AL46" s="59">
        <f>+IFERROR((IF(ISTEXT(AL$5)=FALSE,(INDEX(FRED!$1:$1048576,MATCH(US!AL$5,FRED!$A:$A,0),MATCH(US!$B46,FRED!$1:$1,0))),(SUM(Z46:AK46)))),"")</f>
        <v>224568</v>
      </c>
      <c r="AM46" s="59">
        <f>+IFERROR((IF(ISTEXT(AM$5)=FALSE,(INDEX(FRED!$1:$1048576,MATCH(US!AM$5,FRED!$A:$A,0),MATCH(US!$B46,FRED!$1:$1,0))),(SUM(AA46:AL46)))),"")</f>
        <v>228572</v>
      </c>
      <c r="AN46" s="59">
        <f>+IFERROR((IF(ISTEXT(AN$5)=FALSE,(INDEX(FRED!$1:$1048576,MATCH(US!AN$5,FRED!$A:$A,0),MATCH(US!$B46,FRED!$1:$1,0))),(SUM(AB46:AM46)))),"")</f>
        <v>228716</v>
      </c>
      <c r="AO46" s="59">
        <f>+IFERROR((IF(ISTEXT(AO$5)=FALSE,(INDEX(FRED!$1:$1048576,MATCH(US!AO$5,FRED!$A:$A,0),MATCH(US!$B46,FRED!$1:$1,0))),(SUM(AC46:AN46)))),"")</f>
        <v>222509</v>
      </c>
      <c r="AP46" s="60">
        <f>+IFERROR((IF(ISTEXT(AP$5)=FALSE,(INDEX(FRED!$1:$1048576,MATCH(US!AP$5,FRED!$A:$A,0),MATCH(US!$B46,FRED!$1:$1,0))),(SUM(AD46:AO46)))),"")</f>
        <v>2861205</v>
      </c>
      <c r="AQ46" s="59">
        <f>+IFERROR((IF(ISTEXT(AQ$5)=FALSE,(INDEX(FRED!$1:$1048576,MATCH(US!AQ$5,FRED!$A:$A,0),MATCH(US!$B46,FRED!$1:$1,0))),(SUM(AE46:AP46)))),"")</f>
        <v>226819</v>
      </c>
      <c r="AR46" s="59">
        <f>+IFERROR((IF(ISTEXT(AR$5)=FALSE,(INDEX(FRED!$1:$1048576,MATCH(US!AR$5,FRED!$A:$A,0),MATCH(US!$B46,FRED!$1:$1,0))),(SUM(AF46:AQ46)))),"")</f>
        <v>225646</v>
      </c>
      <c r="AS46" s="59">
        <f>+IFERROR((IF(ISTEXT(AS$5)=FALSE,(INDEX(FRED!$1:$1048576,MATCH(US!AS$5,FRED!$A:$A,0),MATCH(US!$B46,FRED!$1:$1,0))),(SUM(AG46:AR46)))),"")</f>
        <v>229653</v>
      </c>
      <c r="AT46" s="59">
        <f>+IFERROR((IF(ISTEXT(AT$5)=FALSE,(INDEX(FRED!$1:$1048576,MATCH(US!AT$5,FRED!$A:$A,0),MATCH(US!$B46,FRED!$1:$1,0))),(SUM(AH46:AS46)))),"")</f>
        <v>227092</v>
      </c>
      <c r="AU46" s="59">
        <f>+IFERROR((IF(ISTEXT(AU$5)=FALSE,(INDEX(FRED!$1:$1048576,MATCH(US!AU$5,FRED!$A:$A,0),MATCH(US!$B46,FRED!$1:$1,0))),(SUM(AI46:AT46)))),"")</f>
        <v>232573</v>
      </c>
      <c r="AV46" s="59">
        <f>+IFERROR((IF(ISTEXT(AV$5)=FALSE,(INDEX(FRED!$1:$1048576,MATCH(US!AV$5,FRED!$A:$A,0),MATCH(US!$B46,FRED!$1:$1,0))),(SUM(AJ46:AU46)))),"")</f>
        <v>231498</v>
      </c>
      <c r="AW46" s="59">
        <f>+IFERROR((IF(ISTEXT(AW$5)=FALSE,(INDEX(FRED!$1:$1048576,MATCH(US!AW$5,FRED!$A:$A,0),MATCH(US!$B46,FRED!$1:$1,0))),(SUM(AK46:AV46)))),"")</f>
        <v>224707</v>
      </c>
      <c r="AX46" s="59">
        <f>+IFERROR((IF(ISTEXT(AX$5)=FALSE,(INDEX(FRED!$1:$1048576,MATCH(US!AX$5,FRED!$A:$A,0),MATCH(US!$B46,FRED!$1:$1,0))),(SUM(AL46:AW46)))),"")</f>
        <v>228595</v>
      </c>
      <c r="AY46" s="59">
        <f>+IFERROR((IF(ISTEXT(AY$5)=FALSE,(INDEX(FRED!$1:$1048576,MATCH(US!AY$5,FRED!$A:$A,0),MATCH(US!$B46,FRED!$1:$1,0))),(SUM(AM46:AX46)))),"")</f>
        <v>233700</v>
      </c>
      <c r="AZ46" s="59">
        <f>+IFERROR((IF(ISTEXT(AZ$5)=FALSE,(INDEX(FRED!$1:$1048576,MATCH(US!AZ$5,FRED!$A:$A,0),MATCH(US!$B46,FRED!$1:$1,0))),(SUM(AN46:AY46)))),"")</f>
        <v>233121</v>
      </c>
      <c r="BA46" s="59">
        <f>+IFERROR((IF(ISTEXT(BA$5)=FALSE,(INDEX(FRED!$1:$1048576,MATCH(US!BA$5,FRED!$A:$A,0),MATCH(US!$B46,FRED!$1:$1,0))),(SUM(AO46:AZ46)))),"")</f>
        <v>226077</v>
      </c>
      <c r="BB46" s="59">
        <f>+IFERROR((IF(ISTEXT(BB$5)=FALSE,(INDEX(FRED!$1:$1048576,MATCH(US!BB$5,FRED!$A:$A,0),MATCH(US!$B46,FRED!$1:$1,0))),(SUM(AP46:BA46)))),"")</f>
        <v>232151</v>
      </c>
      <c r="BC46" s="60">
        <f>+IFERROR((IF(ISTEXT(BC$5)=FALSE,(INDEX(FRED!$1:$1048576,MATCH(US!BC$5,FRED!$A:$A,0),MATCH(US!$B46,FRED!$1:$1,0))),(SUM(AQ46:BB46)))),"")</f>
        <v>2751632</v>
      </c>
      <c r="BD46" s="59">
        <f>+IFERROR((IF(ISTEXT(BD$5)=FALSE,(INDEX(FRED!$1:$1048576,MATCH(US!BD$5,FRED!$A:$A,0),MATCH(US!$B46,FRED!$1:$1,0))),(SUM(AR46:BC46)))),"")</f>
        <v>227349</v>
      </c>
      <c r="BE46" s="59">
        <f>+IFERROR((IF(ISTEXT(BE$5)=FALSE,(INDEX(FRED!$1:$1048576,MATCH(US!BE$5,FRED!$A:$A,0),MATCH(US!$B46,FRED!$1:$1,0))),(SUM(AS46:BD46)))),"")</f>
        <v>227051</v>
      </c>
      <c r="BF46" s="59">
        <f>+IFERROR((IF(ISTEXT(BF$5)=FALSE,(INDEX(FRED!$1:$1048576,MATCH(US!BF$5,FRED!$A:$A,0),MATCH(US!$B46,FRED!$1:$1,0))),(SUM(AT46:BE46)))),"")</f>
        <v>233056</v>
      </c>
      <c r="BG46" s="59">
        <f>+IFERROR((IF(ISTEXT(BG$5)=FALSE,(INDEX(FRED!$1:$1048576,MATCH(US!BG$5,FRED!$A:$A,0),MATCH(US!$B46,FRED!$1:$1,0))),(SUM(AU46:BF46)))),"")</f>
        <v>233437</v>
      </c>
      <c r="BH46" s="59">
        <f>+IFERROR((IF(ISTEXT(BH$5)=FALSE,(INDEX(FRED!$1:$1048576,MATCH(US!BH$5,FRED!$A:$A,0),MATCH(US!$B46,FRED!$1:$1,0))),(SUM(AV46:BG46)))),"")</f>
        <v>232956</v>
      </c>
      <c r="BI46" s="59">
        <f>+IFERROR((IF(ISTEXT(BI$5)=FALSE,(INDEX(FRED!$1:$1048576,MATCH(US!BI$5,FRED!$A:$A,0),MATCH(US!$B46,FRED!$1:$1,0))),(SUM(AW46:BH46)))),"")</f>
        <v>232519</v>
      </c>
      <c r="BJ46" s="59">
        <f>+IFERROR((IF(ISTEXT(BJ$5)=FALSE,(INDEX(FRED!$1:$1048576,MATCH(US!BJ$5,FRED!$A:$A,0),MATCH(US!$B46,FRED!$1:$1,0))),(SUM(AX46:BI46)))),"")</f>
        <v>238888</v>
      </c>
      <c r="BK46" s="59">
        <f>+IFERROR((IF(ISTEXT(BK$5)=FALSE,(INDEX(FRED!$1:$1048576,MATCH(US!BK$5,FRED!$A:$A,0),MATCH(US!$B46,FRED!$1:$1,0))),(SUM(AY46:BJ46)))),"")</f>
        <v>241348</v>
      </c>
      <c r="BL46" s="59">
        <f>+IFERROR((IF(ISTEXT(BL$5)=FALSE,(INDEX(FRED!$1:$1048576,MATCH(US!BL$5,FRED!$A:$A,0),MATCH(US!$B46,FRED!$1:$1,0))),(SUM(AZ46:BK46)))),"")</f>
        <v>246868</v>
      </c>
      <c r="BM46" s="59">
        <f>+IFERROR((IF(ISTEXT(BM$5)=FALSE,(INDEX(FRED!$1:$1048576,MATCH(US!BM$5,FRED!$A:$A,0),MATCH(US!$B46,FRED!$1:$1,0))),(SUM(BA46:BL46)))),"")</f>
        <v>246581</v>
      </c>
      <c r="BN46" s="59">
        <f>+IFERROR((IF(ISTEXT(BN$5)=FALSE,(INDEX(FRED!$1:$1048576,MATCH(US!BN$5,FRED!$A:$A,0),MATCH(US!$B46,FRED!$1:$1,0))),(SUM(BB46:BM46)))),"")</f>
        <v>247029</v>
      </c>
      <c r="BO46" s="59">
        <f>+IFERROR((IF(ISTEXT(BO$5)=FALSE,(INDEX(FRED!$1:$1048576,MATCH(US!BO$5,FRED!$A:$A,0),MATCH(US!$B46,FRED!$1:$1,0))),(SUM(BC46:BN46)))),"")</f>
        <v>246725</v>
      </c>
      <c r="BP46" s="60">
        <f>+IFERROR((IF(ISTEXT(BP$5)=FALSE,(INDEX(FRED!$1:$1048576,MATCH(US!BP$5,FRED!$A:$A,0),MATCH(US!$B46,FRED!$1:$1,0))),(SUM(BD46:BO46)))),"")</f>
        <v>2853807</v>
      </c>
      <c r="BQ46" s="59">
        <f>+IFERROR((IF(ISTEXT(BQ$5)=FALSE,(INDEX(FRED!$1:$1048576,MATCH(US!BQ$5,FRED!$A:$A,0),MATCH(US!$B46,FRED!$1:$1,0))),(SUM(BE46:BP46)))),"")</f>
        <v>250158</v>
      </c>
      <c r="BR46" s="59">
        <f>+IFERROR((IF(ISTEXT(BR$5)=FALSE,(INDEX(FRED!$1:$1048576,MATCH(US!BR$5,FRED!$A:$A,0),MATCH(US!$B46,FRED!$1:$1,0))),(SUM(BF46:BQ46)))),"")</f>
        <v>251796</v>
      </c>
      <c r="BS46" s="59">
        <f>+IFERROR((IF(ISTEXT(BS$5)=FALSE,(INDEX(FRED!$1:$1048576,MATCH(US!BS$5,FRED!$A:$A,0),MATCH(US!$B46,FRED!$1:$1,0))),(SUM(BG46:BR46)))),"")</f>
        <v>251961</v>
      </c>
      <c r="BT46" s="59">
        <f>+IFERROR((IF(ISTEXT(BT$5)=FALSE,(INDEX(FRED!$1:$1048576,MATCH(US!BT$5,FRED!$A:$A,0),MATCH(US!$B46,FRED!$1:$1,0))),(SUM(BH46:BS46)))),"")</f>
        <v>254161</v>
      </c>
      <c r="BU46" s="59">
        <f>+IFERROR((IF(ISTEXT(BU$5)=FALSE,(INDEX(FRED!$1:$1048576,MATCH(US!BU$5,FRED!$A:$A,0),MATCH(US!$B46,FRED!$1:$1,0))),(SUM(BI46:BT46)))),"")</f>
        <v>255438</v>
      </c>
      <c r="BV46" s="59">
        <f>+IFERROR((IF(ISTEXT(BV$5)=FALSE,(INDEX(FRED!$1:$1048576,MATCH(US!BV$5,FRED!$A:$A,0),MATCH(US!$B46,FRED!$1:$1,0))),(SUM(BJ46:BU46)))),"")</f>
        <v>252025</v>
      </c>
      <c r="BW46" s="59">
        <f>+IFERROR((IF(ISTEXT(BW$5)=FALSE,(INDEX(FRED!$1:$1048576,MATCH(US!BW$5,FRED!$A:$A,0),MATCH(US!$B46,FRED!$1:$1,0))),(SUM(BK46:BV46)))),"")</f>
        <v>253900</v>
      </c>
      <c r="BX46" s="59">
        <f>+IFERROR((IF(ISTEXT(BX$5)=FALSE,(INDEX(FRED!$1:$1048576,MATCH(US!BX$5,FRED!$A:$A,0),MATCH(US!$B46,FRED!$1:$1,0))),(SUM(BL46:BW46)))),"")</f>
        <v>257599</v>
      </c>
      <c r="BY46" s="59">
        <f>+IFERROR((IF(ISTEXT(BY$5)=FALSE,(INDEX(FRED!$1:$1048576,MATCH(US!BY$5,FRED!$A:$A,0),MATCH(US!$B46,FRED!$1:$1,0))),(SUM(BM46:BX46)))),"")</f>
        <v>263183</v>
      </c>
      <c r="BZ46" s="59">
        <f>+IFERROR((IF(ISTEXT(BZ$5)=FALSE,(INDEX(FRED!$1:$1048576,MATCH(US!BZ$5,FRED!$A:$A,0),MATCH(US!$B46,FRED!$1:$1,0))),(SUM(BN46:BY46)))),"")</f>
        <v>265451</v>
      </c>
      <c r="CA46" s="59">
        <f>+IFERROR((IF(ISTEXT(CA$5)=FALSE,(INDEX(FRED!$1:$1048576,MATCH(US!CA$5,FRED!$A:$A,0),MATCH(US!$B46,FRED!$1:$1,0))),(SUM(BO46:BZ46)))),"")</f>
        <v>269373</v>
      </c>
      <c r="CB46" s="59">
        <f>+IFERROR((IF(ISTEXT(CB$5)=FALSE,(INDEX(FRED!$1:$1048576,MATCH(US!CB$5,FRED!$A:$A,0),MATCH(US!$B46,FRED!$1:$1,0))),(SUM(BP46:CA46)))),"")</f>
        <v>272395</v>
      </c>
      <c r="CC46" s="60">
        <f>+IFERROR((IF(ISTEXT(CC$5)=FALSE,(INDEX(FRED!$1:$1048576,MATCH(US!CC$5,FRED!$A:$A,0),MATCH(US!$B46,FRED!$1:$1,0))),(SUM(BQ46:CB46)))),"")</f>
        <v>3097440</v>
      </c>
      <c r="CD46" s="59">
        <f>+IFERROR((IF(ISTEXT(CD$5)=FALSE,(INDEX(FRED!$1:$1048576,MATCH(US!CD$5,FRED!$A:$A,0),MATCH(US!$B46,FRED!$1:$1,0))),(SUM(BR46:CC46)))),"")</f>
        <v>277343</v>
      </c>
      <c r="CE46" s="59">
        <f>+IFERROR((IF(ISTEXT(CE$5)=FALSE,(INDEX(FRED!$1:$1048576,MATCH(US!CE$5,FRED!$A:$A,0),MATCH(US!$B46,FRED!$1:$1,0))),(SUM(BS46:CD46)))),"")</f>
        <v>280283</v>
      </c>
      <c r="CF46" s="59">
        <f>+IFERROR((IF(ISTEXT(CF$5)=FALSE,(INDEX(FRED!$1:$1048576,MATCH(US!CF$5,FRED!$A:$A,0),MATCH(US!$B46,FRED!$1:$1,0))),(SUM(BT46:CE46)))),"")</f>
        <v>285365</v>
      </c>
      <c r="CG46" s="59">
        <f>+IFERROR((IF(ISTEXT(CG$5)=FALSE,(INDEX(FRED!$1:$1048576,MATCH(US!CG$5,FRED!$A:$A,0),MATCH(US!$B46,FRED!$1:$1,0))),(SUM(BU46:CF46)))),"")</f>
        <v>287651</v>
      </c>
      <c r="CH46" s="59">
        <f>+IFERROR((IF(ISTEXT(CH$5)=FALSE,(INDEX(FRED!$1:$1048576,MATCH(US!CH$5,FRED!$A:$A,0),MATCH(US!$B46,FRED!$1:$1,0))),(SUM(BV46:CG46)))),"")</f>
        <v>292927</v>
      </c>
      <c r="CI46" s="59">
        <f>+IFERROR((IF(ISTEXT(CI$5)=FALSE,(INDEX(FRED!$1:$1048576,MATCH(US!CI$5,FRED!$A:$A,0),MATCH(US!$B46,FRED!$1:$1,0))),(SUM(BW46:CH46)))),"")</f>
        <v>299334</v>
      </c>
      <c r="CJ46" s="59">
        <f>+IFERROR((IF(ISTEXT(CJ$5)=FALSE,(INDEX(FRED!$1:$1048576,MATCH(US!CJ$5,FRED!$A:$A,0),MATCH(US!$B46,FRED!$1:$1,0))),(SUM(BX46:CI46)))),"")</f>
        <v>301402</v>
      </c>
      <c r="CK46" s="59">
        <f>+IFERROR((IF(ISTEXT(CK$5)=FALSE,(INDEX(FRED!$1:$1048576,MATCH(US!CK$5,FRED!$A:$A,0),MATCH(US!$B46,FRED!$1:$1,0))),(SUM(BY46:CJ46)))),"")</f>
        <v>306563</v>
      </c>
      <c r="CL46" s="59">
        <f>+IFERROR((IF(ISTEXT(CL$5)=FALSE,(INDEX(FRED!$1:$1048576,MATCH(US!CL$5,FRED!$A:$A,0),MATCH(US!$B46,FRED!$1:$1,0))),(SUM(BZ46:CK46)))),"")</f>
        <v>307094</v>
      </c>
      <c r="CM46" s="59">
        <f>+IFERROR((IF(ISTEXT(CM$5)=FALSE,(INDEX(FRED!$1:$1048576,MATCH(US!CM$5,FRED!$A:$A,0),MATCH(US!$B46,FRED!$1:$1,0))),(SUM(CA46:CL46)))),"")</f>
        <v>304567</v>
      </c>
      <c r="CN46" s="59">
        <f>+IFERROR((IF(ISTEXT(CN$5)=FALSE,(INDEX(FRED!$1:$1048576,MATCH(US!CN$5,FRED!$A:$A,0),MATCH(US!$B46,FRED!$1:$1,0))),(SUM(CB46:CM46)))),"")</f>
        <v>312164</v>
      </c>
      <c r="CO46" s="59">
        <f>+IFERROR((IF(ISTEXT(CO$5)=FALSE,(INDEX(FRED!$1:$1048576,MATCH(US!CO$5,FRED!$A:$A,0),MATCH(US!$B46,FRED!$1:$1,0))),(SUM(CC46:CN46)))),"")</f>
        <v>320162</v>
      </c>
      <c r="CP46" s="60">
        <f>+IFERROR((IF(ISTEXT(CP$5)=FALSE,(INDEX(FRED!$1:$1048576,MATCH(US!CP$5,FRED!$A:$A,0),MATCH(US!$B46,FRED!$1:$1,0))),(SUM(CD46:CO46)))),"")</f>
        <v>3574855</v>
      </c>
      <c r="CQ46" s="59">
        <f>+IFERROR((IF(ISTEXT(CQ$5)=FALSE,(INDEX(FRED!$1:$1048576,MATCH(US!CQ$5,FRED!$A:$A,0),MATCH(US!$B46,FRED!$1:$1,0))),(SUM(CE46:CP46)))),"")</f>
        <v>320249</v>
      </c>
      <c r="CR46" s="59">
        <f>+IFERROR((IF(ISTEXT(CR$5)=FALSE,(INDEX(FRED!$1:$1048576,MATCH(US!CR$5,FRED!$A:$A,0),MATCH(US!$B46,FRED!$1:$1,0))),(SUM(CF46:CQ46)))),"")</f>
        <v>332339</v>
      </c>
      <c r="CS46" s="59">
        <f>+IFERROR((IF(ISTEXT(CS$5)=FALSE,(INDEX(FRED!$1:$1048576,MATCH(US!CS$5,FRED!$A:$A,0),MATCH(US!$B46,FRED!$1:$1,0))),(SUM(CG46:CR46)))),"")</f>
        <v>340354</v>
      </c>
      <c r="CT46" s="59">
        <f>+IFERROR((IF(ISTEXT(CT$5)=FALSE,(INDEX(FRED!$1:$1048576,MATCH(US!CT$5,FRED!$A:$A,0),MATCH(US!$B46,FRED!$1:$1,0))),(SUM(CH46:CS46)))),"")</f>
        <v>345178</v>
      </c>
      <c r="CU46" s="59">
        <f>+IFERROR((IF(ISTEXT(CU$5)=FALSE,(INDEX(FRED!$1:$1048576,MATCH(US!CU$5,FRED!$A:$A,0),MATCH(US!$B46,FRED!$1:$1,0))),(SUM(CI46:CT46)))),"")</f>
        <v>358048</v>
      </c>
      <c r="CV46" s="59">
        <f>+IFERROR((IF(ISTEXT(CV$5)=FALSE,(INDEX(FRED!$1:$1048576,MATCH(US!CV$5,FRED!$A:$A,0),MATCH(US!$B46,FRED!$1:$1,0))),(SUM(CJ46:CU46)))),"")</f>
        <v>369495</v>
      </c>
      <c r="CW46" s="59">
        <f>+IFERROR((IF(ISTEXT(CW$5)=FALSE,(INDEX(FRED!$1:$1048576,MATCH(US!CW$5,FRED!$A:$A,0),MATCH(US!$B46,FRED!$1:$1,0))),(SUM(CK46:CV46)))),"")</f>
        <v>370632</v>
      </c>
      <c r="CX46" s="59">
        <f>+IFERROR((IF(ISTEXT(CX$5)=FALSE,(INDEX(FRED!$1:$1048576,MATCH(US!CX$5,FRED!$A:$A,0),MATCH(US!$B46,FRED!$1:$1,0))),(SUM(CL46:CW46)))),"")</f>
        <v>384672</v>
      </c>
      <c r="CY46" s="59">
        <f>+IFERROR((IF(ISTEXT(CY$5)=FALSE,(INDEX(FRED!$1:$1048576,MATCH(US!CY$5,FRED!$A:$A,0),MATCH(US!$B46,FRED!$1:$1,0))),(SUM(CM46:CX46)))),"")</f>
        <v>395532</v>
      </c>
      <c r="CZ46" s="59">
        <f>+IFERROR((IF(ISTEXT(CZ$5)=FALSE,(INDEX(FRED!$1:$1048576,MATCH(US!CZ$5,FRED!$A:$A,0),MATCH(US!$B46,FRED!$1:$1,0))),(SUM(CN46:CY46)))),"")</f>
        <v>408729</v>
      </c>
      <c r="DA46" s="59">
        <f>+IFERROR((IF(ISTEXT(DA$5)=FALSE,(INDEX(FRED!$1:$1048576,MATCH(US!DA$5,FRED!$A:$A,0),MATCH(US!$B46,FRED!$1:$1,0))),(SUM(CO46:CZ46)))),"")</f>
        <v>402136</v>
      </c>
      <c r="DB46" s="59">
        <f>+IFERROR((IF(ISTEXT(DB$5)=FALSE,(INDEX(FRED!$1:$1048576,MATCH(US!DB$5,FRED!$A:$A,0),MATCH(US!$B46,FRED!$1:$1,0))),(SUM(CP46:DA46)))),"")</f>
        <v>401961</v>
      </c>
      <c r="DC46" s="60">
        <f>+IFERROR((IF(ISTEXT(DC$5)=FALSE,(INDEX(FRED!$1:$1048576,MATCH(US!DC$5,FRED!$A:$A,0),MATCH(US!$B46,FRED!$1:$1,0))),(SUM(CQ46:DB46)))),"")</f>
        <v>4429325</v>
      </c>
      <c r="DD46" s="59">
        <f>+IFERROR((IF(ISTEXT(DD$5)=FALSE,(INDEX(FRED!$1:$1048576,MATCH(US!DD$5,FRED!$A:$A,0),MATCH(US!$B46,FRED!$1:$1,0))),(SUM(CR46:DC46)))),"")</f>
        <v>414958</v>
      </c>
      <c r="DE46" s="59">
        <f>+IFERROR((IF(ISTEXT(DE$5)=FALSE,(INDEX(FRED!$1:$1048576,MATCH(US!DE$5,FRED!$A:$A,0),MATCH(US!$B46,FRED!$1:$1,0))),(SUM(CS46:DD46)))),"")</f>
        <v>411129</v>
      </c>
      <c r="DF46" s="59">
        <f>+IFERROR((IF(ISTEXT(DF$5)=FALSE,(INDEX(FRED!$1:$1048576,MATCH(US!DF$5,FRED!$A:$A,0),MATCH(US!$B46,FRED!$1:$1,0))),(SUM(CT46:DE46)))),"")</f>
        <v>406437</v>
      </c>
      <c r="DG46" s="59">
        <f>+IFERROR((IF(ISTEXT(DG$5)=FALSE,(INDEX(FRED!$1:$1048576,MATCH(US!DG$5,FRED!$A:$A,0),MATCH(US!$B46,FRED!$1:$1,0))),(SUM(CU46:DF46)))),"")</f>
        <v>411413</v>
      </c>
      <c r="DH46" s="59">
        <f>+IFERROR((IF(ISTEXT(DH$5)=FALSE,(INDEX(FRED!$1:$1048576,MATCH(US!DH$5,FRED!$A:$A,0),MATCH(US!$B46,FRED!$1:$1,0))),(SUM(CV46:DG46)))),"")</f>
        <v>414316</v>
      </c>
      <c r="DI46" s="59">
        <f>+IFERROR((IF(ISTEXT(DI$5)=FALSE,(INDEX(FRED!$1:$1048576,MATCH(US!DI$5,FRED!$A:$A,0),MATCH(US!$B46,FRED!$1:$1,0))),(SUM(CW46:DH46)))),"")</f>
        <v>408045</v>
      </c>
      <c r="DJ46" s="59">
        <f>+IFERROR((IF(ISTEXT(DJ$5)=FALSE,(INDEX(FRED!$1:$1048576,MATCH(US!DJ$5,FRED!$A:$A,0),MATCH(US!$B46,FRED!$1:$1,0))),(SUM(CX46:DI46)))),"")</f>
        <v>411470</v>
      </c>
      <c r="DK46" s="59">
        <f>+IFERROR((IF(ISTEXT(DK$5)=FALSE,(INDEX(FRED!$1:$1048576,MATCH(US!DK$5,FRED!$A:$A,0),MATCH(US!$B46,FRED!$1:$1,0))),(SUM(CY46:DJ46)))),"")</f>
        <v>403794</v>
      </c>
      <c r="DL46" s="59">
        <f>+IFERROR((IF(ISTEXT(DL$5)=FALSE,(INDEX(FRED!$1:$1048576,MATCH(US!DL$5,FRED!$A:$A,0),MATCH(US!$B46,FRED!$1:$1,0))),(SUM(CZ46:DK46)))),"")</f>
        <v>410624</v>
      </c>
      <c r="DM46" s="59">
        <f>+IFERROR((IF(ISTEXT(DM$5)=FALSE,(INDEX(FRED!$1:$1048576,MATCH(US!DM$5,FRED!$A:$A,0),MATCH(US!$B46,FRED!$1:$1,0))),(SUM(DA46:DL46)))),"")</f>
        <v>412323</v>
      </c>
      <c r="DN46" s="59">
        <f>+IFERROR((IF(ISTEXT(DN$5)=FALSE,(INDEX(FRED!$1:$1048576,MATCH(US!DN$5,FRED!$A:$A,0),MATCH(US!$B46,FRED!$1:$1,0))),(SUM(DB46:DM46)))),"")</f>
        <v>405596</v>
      </c>
      <c r="DO46" s="59">
        <f>+IFERROR((IF(ISTEXT(DO$5)=FALSE,(INDEX(FRED!$1:$1048576,MATCH(US!DO$5,FRED!$A:$A,0),MATCH(US!$B46,FRED!$1:$1,0))),(SUM(DC46:DN46)))),"")</f>
        <v>393186</v>
      </c>
      <c r="DP46" s="60">
        <f>+IFERROR((IF(ISTEXT(DP$5)=FALSE,(INDEX(FRED!$1:$1048576,MATCH(US!DP$5,FRED!$A:$A,0),MATCH(US!$B46,FRED!$1:$1,0))),(SUM(DD46:DO46)))),"")</f>
        <v>4903291</v>
      </c>
      <c r="DQ46" s="59">
        <f>+IFERROR((IF(ISTEXT(DQ$5)=FALSE,(INDEX(FRED!$1:$1048576,MATCH(US!DQ$5,FRED!$A:$A,0),MATCH(US!$B46,FRED!$1:$1,0))),(SUM(DE46:DP46)))),"")</f>
        <v>381677</v>
      </c>
      <c r="DR46" s="59">
        <f>+IFERROR((IF(ISTEXT(DR$5)=FALSE,(INDEX(FRED!$1:$1048576,MATCH(US!DR$5,FRED!$A:$A,0),MATCH(US!$B46,FRED!$1:$1,0))),(SUM(DF46:DQ46)))),"")</f>
        <v>382404</v>
      </c>
      <c r="DS46" s="59">
        <f>+IFERROR((IF(ISTEXT(DS$5)=FALSE,(INDEX(FRED!$1:$1048576,MATCH(US!DS$5,FRED!$A:$A,0),MATCH(US!$B46,FRED!$1:$1,0))),(SUM(DG46:DR46)))),"")</f>
        <v>383667</v>
      </c>
      <c r="DT46" s="59">
        <f>+IFERROR((IF(ISTEXT(DT$5)=FALSE,(INDEX(FRED!$1:$1048576,MATCH(US!DT$5,FRED!$A:$A,0),MATCH(US!$B46,FRED!$1:$1,0))),(SUM(DH46:DS46)))),"")</f>
        <v>369627</v>
      </c>
      <c r="DU46" s="59">
        <f>+IFERROR((IF(ISTEXT(DU$5)=FALSE,(INDEX(FRED!$1:$1048576,MATCH(US!DU$5,FRED!$A:$A,0),MATCH(US!$B46,FRED!$1:$1,0))),(SUM(DI46:DT46)))),"")</f>
        <v>365757</v>
      </c>
      <c r="DV46" s="59">
        <f>+IFERROR((IF(ISTEXT(DV$5)=FALSE,(INDEX(FRED!$1:$1048576,MATCH(US!DV$5,FRED!$A:$A,0),MATCH(US!$B46,FRED!$1:$1,0))),(SUM(DJ46:DU46)))),"")</f>
        <v>354227</v>
      </c>
      <c r="DW46" s="59">
        <f>+IFERROR((IF(ISTEXT(DW$5)=FALSE,(INDEX(FRED!$1:$1048576,MATCH(US!DW$5,FRED!$A:$A,0),MATCH(US!$B46,FRED!$1:$1,0))),(SUM(DK46:DV46)))),"")</f>
        <v>344704</v>
      </c>
      <c r="DX46" s="59">
        <f>+IFERROR((IF(ISTEXT(DX$5)=FALSE,(INDEX(FRED!$1:$1048576,MATCH(US!DX$5,FRED!$A:$A,0),MATCH(US!$B46,FRED!$1:$1,0))),(SUM(DL46:DW46)))),"")</f>
        <v>334891</v>
      </c>
      <c r="DY46" s="59">
        <f>+IFERROR((IF(ISTEXT(DY$5)=FALSE,(INDEX(FRED!$1:$1048576,MATCH(US!DY$5,FRED!$A:$A,0),MATCH(US!$B46,FRED!$1:$1,0))),(SUM(DM46:DX46)))),"")</f>
        <v>322235</v>
      </c>
      <c r="DZ46" s="59">
        <f>+IFERROR((IF(ISTEXT(DZ$5)=FALSE,(INDEX(FRED!$1:$1048576,MATCH(US!DZ$5,FRED!$A:$A,0),MATCH(US!$B46,FRED!$1:$1,0))),(SUM(DN46:DY46)))),"")</f>
        <v>308583</v>
      </c>
      <c r="EA46" s="59">
        <f>+IFERROR((IF(ISTEXT(EA$5)=FALSE,(INDEX(FRED!$1:$1048576,MATCH(US!EA$5,FRED!$A:$A,0),MATCH(US!$B46,FRED!$1:$1,0))),(SUM(DO46:DZ46)))),"")</f>
        <v>299917</v>
      </c>
      <c r="EB46" s="59">
        <f>+IFERROR((IF(ISTEXT(EB$5)=FALSE,(INDEX(FRED!$1:$1048576,MATCH(US!EB$5,FRED!$A:$A,0),MATCH(US!$B46,FRED!$1:$1,0))),(SUM(DP46:EA46)))),"")</f>
        <v>286479</v>
      </c>
      <c r="EC46" s="60">
        <f>+IFERROR((IF(ISTEXT(EC$5)=FALSE,(INDEX(FRED!$1:$1048576,MATCH(US!EC$5,FRED!$A:$A,0),MATCH(US!$B46,FRED!$1:$1,0))),(SUM(DQ46:EB46)))),"")</f>
        <v>4134168</v>
      </c>
      <c r="ED46" s="59">
        <f>+IFERROR((IF(ISTEXT(ED$5)=FALSE,(INDEX(FRED!$1:$1048576,MATCH(US!ED$5,FRED!$A:$A,0),MATCH(US!$B46,FRED!$1:$1,0))),(SUM(DR46:EC46)))),"")</f>
        <v>268992</v>
      </c>
      <c r="EE46" s="59">
        <f>+IFERROR((IF(ISTEXT(EE$5)=FALSE,(INDEX(FRED!$1:$1048576,MATCH(US!EE$5,FRED!$A:$A,0),MATCH(US!$B46,FRED!$1:$1,0))),(SUM(DS46:ED46)))),"")</f>
        <v>267569</v>
      </c>
      <c r="EF46" s="59">
        <f>+IFERROR((IF(ISTEXT(EF$5)=FALSE,(INDEX(FRED!$1:$1048576,MATCH(US!EF$5,FRED!$A:$A,0),MATCH(US!$B46,FRED!$1:$1,0))),(SUM(DT46:EE46)))),"")</f>
        <v>267614</v>
      </c>
      <c r="EG46" s="59">
        <f>+IFERROR((IF(ISTEXT(EG$5)=FALSE,(INDEX(FRED!$1:$1048576,MATCH(US!EG$5,FRED!$A:$A,0),MATCH(US!$B46,FRED!$1:$1,0))),(SUM(DU46:EF46)))),"")</f>
        <v>267185</v>
      </c>
      <c r="EH46" s="59">
        <f>+IFERROR((IF(ISTEXT(EH$5)=FALSE,(INDEX(FRED!$1:$1048576,MATCH(US!EH$5,FRED!$A:$A,0),MATCH(US!$B46,FRED!$1:$1,0))),(SUM(DV46:EG46)))),"")</f>
        <v>264485</v>
      </c>
      <c r="EI46" s="59">
        <f>+IFERROR((IF(ISTEXT(EI$5)=FALSE,(INDEX(FRED!$1:$1048576,MATCH(US!EI$5,FRED!$A:$A,0),MATCH(US!$B46,FRED!$1:$1,0))),(SUM(DW46:EH46)))),"")</f>
        <v>264369</v>
      </c>
      <c r="EJ46" s="59">
        <f>+IFERROR((IF(ISTEXT(EJ$5)=FALSE,(INDEX(FRED!$1:$1048576,MATCH(US!EJ$5,FRED!$A:$A,0),MATCH(US!$B46,FRED!$1:$1,0))),(SUM(DX46:EI46)))),"")</f>
        <v>252883</v>
      </c>
      <c r="EK46" s="59">
        <f>+IFERROR((IF(ISTEXT(EK$5)=FALSE,(INDEX(FRED!$1:$1048576,MATCH(US!EK$5,FRED!$A:$A,0),MATCH(US!$B46,FRED!$1:$1,0))),(SUM(DY46:EJ46)))),"")</f>
        <v>255187</v>
      </c>
      <c r="EL46" s="59">
        <f>+IFERROR((IF(ISTEXT(EL$5)=FALSE,(INDEX(FRED!$1:$1048576,MATCH(US!EL$5,FRED!$A:$A,0),MATCH(US!$B46,FRED!$1:$1,0))),(SUM(DZ46:EK46)))),"")</f>
        <v>253420</v>
      </c>
      <c r="EM46" s="59">
        <f>+IFERROR((IF(ISTEXT(EM$5)=FALSE,(INDEX(FRED!$1:$1048576,MATCH(US!EM$5,FRED!$A:$A,0),MATCH(US!$B46,FRED!$1:$1,0))),(SUM(EA46:EL46)))),"")</f>
        <v>257733</v>
      </c>
      <c r="EN46" s="59">
        <f>+IFERROR((IF(ISTEXT(EN$5)=FALSE,(INDEX(FRED!$1:$1048576,MATCH(US!EN$5,FRED!$A:$A,0),MATCH(US!$B46,FRED!$1:$1,0))),(SUM(EB46:EM46)))),"")</f>
        <v>265154</v>
      </c>
      <c r="EO46" s="59">
        <f>+IFERROR((IF(ISTEXT(EO$5)=FALSE,(INDEX(FRED!$1:$1048576,MATCH(US!EO$5,FRED!$A:$A,0),MATCH(US!$B46,FRED!$1:$1,0))),(SUM(EC46:EN46)))),"")</f>
        <v>257397</v>
      </c>
      <c r="EP46" s="60">
        <f>+IFERROR((IF(ISTEXT(EP$5)=FALSE,(INDEX(FRED!$1:$1048576,MATCH(US!EP$5,FRED!$A:$A,0),MATCH(US!$B46,FRED!$1:$1,0))),(SUM(ED46:EO46)))),"")</f>
        <v>3141988</v>
      </c>
      <c r="EQ46" s="59">
        <f>+IFERROR((IF(ISTEXT(EQ$5)=FALSE,(INDEX(FRED!$1:$1048576,MATCH(US!EQ$5,FRED!$A:$A,0),MATCH(US!$B46,FRED!$1:$1,0))),(SUM(EE46:EP46)))),"")</f>
        <v>225709</v>
      </c>
      <c r="ER46" s="59">
        <f>+IFERROR((IF(ISTEXT(ER$5)=FALSE,(INDEX(FRED!$1:$1048576,MATCH(US!ER$5,FRED!$A:$A,0),MATCH(US!$B46,FRED!$1:$1,0))),(SUM(EF46:EQ46)))),"")</f>
        <v>229621</v>
      </c>
      <c r="ES46" s="59">
        <f>+IFERROR((IF(ISTEXT(ES$5)=FALSE,(INDEX(FRED!$1:$1048576,MATCH(US!ES$5,FRED!$A:$A,0),MATCH(US!$B46,FRED!$1:$1,0))),(SUM(EG46:ER46)))),"")</f>
        <v>237178</v>
      </c>
      <c r="ET46" s="59">
        <f>+IFERROR((IF(ISTEXT(ET$5)=FALSE,(INDEX(FRED!$1:$1048576,MATCH(US!ET$5,FRED!$A:$A,0),MATCH(US!$B46,FRED!$1:$1,0))),(SUM(EH46:ES46)))),"")</f>
        <v>239923</v>
      </c>
      <c r="EU46" s="59">
        <f>+IFERROR((IF(ISTEXT(EU$5)=FALSE,(INDEX(FRED!$1:$1048576,MATCH(US!EU$5,FRED!$A:$A,0),MATCH(US!$B46,FRED!$1:$1,0))),(SUM(EI46:ET46)))),"")</f>
        <v>246937</v>
      </c>
      <c r="EV46" s="59">
        <f>+IFERROR((IF(ISTEXT(EV$5)=FALSE,(INDEX(FRED!$1:$1048576,MATCH(US!EV$5,FRED!$A:$A,0),MATCH(US!$B46,FRED!$1:$1,0))),(SUM(EJ46:EU46)))),"")</f>
        <v>262949</v>
      </c>
      <c r="EW46" s="59">
        <f>+IFERROR((IF(ISTEXT(EW$5)=FALSE,(INDEX(FRED!$1:$1048576,MATCH(US!EW$5,FRED!$A:$A,0),MATCH(US!$B46,FRED!$1:$1,0))),(SUM(EK46:EV46)))),"")</f>
        <v>262747</v>
      </c>
      <c r="EX46" s="59">
        <f>+IFERROR((IF(ISTEXT(EX$5)=FALSE,(INDEX(FRED!$1:$1048576,MATCH(US!EX$5,FRED!$A:$A,0),MATCH(US!$B46,FRED!$1:$1,0))),(SUM(EL46:EW46)))),"")</f>
        <v>272384</v>
      </c>
      <c r="EY46" s="59">
        <f>+IFERROR((IF(ISTEXT(EY$5)=FALSE,(INDEX(FRED!$1:$1048576,MATCH(US!EY$5,FRED!$A:$A,0),MATCH(US!$B46,FRED!$1:$1,0))),(SUM(EM46:EX46)))),"")</f>
        <v>273972</v>
      </c>
      <c r="EZ46" s="59">
        <f>+IFERROR((IF(ISTEXT(EZ$5)=FALSE,(INDEX(FRED!$1:$1048576,MATCH(US!EZ$5,FRED!$A:$A,0),MATCH(US!$B46,FRED!$1:$1,0))),(SUM(EN46:EY46)))),"")</f>
        <v>270982</v>
      </c>
      <c r="FA46" s="59">
        <f>+IFERROR((IF(ISTEXT(FA$5)=FALSE,(INDEX(FRED!$1:$1048576,MATCH(US!FA$5,FRED!$A:$A,0),MATCH(US!$B46,FRED!$1:$1,0))),(SUM(EO46:EZ46)))),"")</f>
        <v>277776</v>
      </c>
      <c r="FB46" s="59">
        <f>+IFERROR((IF(ISTEXT(FB$5)=FALSE,(INDEX(FRED!$1:$1048576,MATCH(US!FB$5,FRED!$A:$A,0),MATCH(US!$B46,FRED!$1:$1,0))),(SUM(EP46:FA46)))),"")</f>
        <v>284011</v>
      </c>
      <c r="FC46" s="60">
        <f>+IFERROR((IF(ISTEXT(FC$5)=FALSE,(INDEX(FRED!$1:$1048576,MATCH(US!FC$5,FRED!$A:$A,0),MATCH(US!$B46,FRED!$1:$1,0))),(SUM(EQ46:FB46)))),"")</f>
        <v>3084189</v>
      </c>
      <c r="FD46" s="59">
        <f>+IFERROR((IF(ISTEXT(FD$5)=FALSE,(INDEX(FRED!$1:$1048576,MATCH(US!FD$5,FRED!$A:$A,0),MATCH(US!$B46,FRED!$1:$1,0))),(SUM(ER46:FC46)))),"")</f>
        <v>293950</v>
      </c>
      <c r="FE46" s="59">
        <f>+IFERROR((IF(ISTEXT(FE$5)=FALSE,(INDEX(FRED!$1:$1048576,MATCH(US!FE$5,FRED!$A:$A,0),MATCH(US!$B46,FRED!$1:$1,0))),(SUM(ES46:FD46)))),"")</f>
        <v>294111</v>
      </c>
      <c r="FF46" s="59">
        <f>+IFERROR((IF(ISTEXT(FF$5)=FALSE,(INDEX(FRED!$1:$1048576,MATCH(US!FF$5,FRED!$A:$A,0),MATCH(US!$B46,FRED!$1:$1,0))),(SUM(ET46:FE46)))),"")</f>
        <v>297053</v>
      </c>
      <c r="FG46" s="59">
        <f>+IFERROR((IF(ISTEXT(FG$5)=FALSE,(INDEX(FRED!$1:$1048576,MATCH(US!FG$5,FRED!$A:$A,0),MATCH(US!$B46,FRED!$1:$1,0))),(SUM(EU46:FF46)))),"")</f>
        <v>304401</v>
      </c>
      <c r="FH46" s="59">
        <f>+IFERROR((IF(ISTEXT(FH$5)=FALSE,(INDEX(FRED!$1:$1048576,MATCH(US!FH$5,FRED!$A:$A,0),MATCH(US!$B46,FRED!$1:$1,0))),(SUM(EV46:FG46)))),"")</f>
        <v>305582</v>
      </c>
      <c r="FI46" s="59">
        <f>+IFERROR((IF(ISTEXT(FI$5)=FALSE,(INDEX(FRED!$1:$1048576,MATCH(US!FI$5,FRED!$A:$A,0),MATCH(US!$B46,FRED!$1:$1,0))),(SUM(EW46:FH46)))),"")</f>
        <v>302591</v>
      </c>
      <c r="FJ46" s="59">
        <f>+IFERROR((IF(ISTEXT(FJ$5)=FALSE,(INDEX(FRED!$1:$1048576,MATCH(US!FJ$5,FRED!$A:$A,0),MATCH(US!$B46,FRED!$1:$1,0))),(SUM(EX46:FI46)))),"")</f>
        <v>304534</v>
      </c>
      <c r="FK46" s="59">
        <f>+IFERROR((IF(ISTEXT(FK$5)=FALSE,(INDEX(FRED!$1:$1048576,MATCH(US!FK$5,FRED!$A:$A,0),MATCH(US!$B46,FRED!$1:$1,0))),(SUM(EY46:FJ46)))),"")</f>
        <v>302812</v>
      </c>
      <c r="FL46" s="59">
        <f>+IFERROR((IF(ISTEXT(FL$5)=FALSE,(INDEX(FRED!$1:$1048576,MATCH(US!FL$5,FRED!$A:$A,0),MATCH(US!$B46,FRED!$1:$1,0))),(SUM(EZ46:FK46)))),"")</f>
        <v>305507</v>
      </c>
      <c r="FM46" s="59">
        <f>+IFERROR((IF(ISTEXT(FM$5)=FALSE,(INDEX(FRED!$1:$1048576,MATCH(US!FM$5,FRED!$A:$A,0),MATCH(US!$B46,FRED!$1:$1,0))),(SUM(FA46:FL46)))),"")</f>
        <v>306335</v>
      </c>
      <c r="FN46" s="59">
        <f>+IFERROR((IF(ISTEXT(FN$5)=FALSE,(INDEX(FRED!$1:$1048576,MATCH(US!FN$5,FRED!$A:$A,0),MATCH(US!$B46,FRED!$1:$1,0))),(SUM(FB46:FM46)))),"")</f>
        <v>301430</v>
      </c>
      <c r="FO46" s="59">
        <f>+IFERROR((IF(ISTEXT(FO$5)=FALSE,(INDEX(FRED!$1:$1048576,MATCH(US!FO$5,FRED!$A:$A,0),MATCH(US!$B46,FRED!$1:$1,0))),(SUM(FC46:FN46)))),"")</f>
        <v>304580</v>
      </c>
      <c r="FP46" s="60">
        <f>+IFERROR((IF(ISTEXT(FP$5)=FALSE,(INDEX(FRED!$1:$1048576,MATCH(US!FP$5,FRED!$A:$A,0),MATCH(US!$B46,FRED!$1:$1,0))),(SUM(FD46:FO46)))),"")</f>
        <v>3622886</v>
      </c>
      <c r="FQ46" s="59">
        <f>+IFERROR((IF(ISTEXT(FQ$5)=FALSE,(INDEX(FRED!$1:$1048576,MATCH(US!FQ$5,FRED!$A:$A,0),MATCH(US!$B46,FRED!$1:$1,0))),(SUM(FE46:FP46)))),"")</f>
        <v>292746</v>
      </c>
      <c r="FR46" s="59">
        <f>+IFERROR((IF(ISTEXT(FR$5)=FALSE,(INDEX(FRED!$1:$1048576,MATCH(US!FR$5,FRED!$A:$A,0),MATCH(US!$B46,FRED!$1:$1,0))),(SUM(FF46:FQ46)))),"")</f>
        <v>292424</v>
      </c>
      <c r="FS46" s="59">
        <f>+IFERROR((IF(ISTEXT(FS$5)=FALSE,(INDEX(FRED!$1:$1048576,MATCH(US!FS$5,FRED!$A:$A,0),MATCH(US!$B46,FRED!$1:$1,0))),(SUM(FG46:FR46)))),"")</f>
        <v>290250</v>
      </c>
      <c r="FT46" s="59">
        <f>+IFERROR((IF(ISTEXT(FT$5)=FALSE,(INDEX(FRED!$1:$1048576,MATCH(US!FT$5,FRED!$A:$A,0),MATCH(US!$B46,FRED!$1:$1,0))),(SUM(FH46:FS46)))),"")</f>
        <v>293188</v>
      </c>
      <c r="FU46" s="59">
        <f>+IFERROR((IF(ISTEXT(FU$5)=FALSE,(INDEX(FRED!$1:$1048576,MATCH(US!FU$5,FRED!$A:$A,0),MATCH(US!$B46,FRED!$1:$1,0))),(SUM(FI46:FT46)))),"")</f>
        <v>297883</v>
      </c>
      <c r="FV46" s="59">
        <f>+IFERROR((IF(ISTEXT(FV$5)=FALSE,(INDEX(FRED!$1:$1048576,MATCH(US!FV$5,FRED!$A:$A,0),MATCH(US!$B46,FRED!$1:$1,0))),(SUM(FJ46:FU46)))),"")</f>
        <v>302661</v>
      </c>
      <c r="FW46" s="59">
        <f>+IFERROR((IF(ISTEXT(FW$5)=FALSE,(INDEX(FRED!$1:$1048576,MATCH(US!FW$5,FRED!$A:$A,0),MATCH(US!$B46,FRED!$1:$1,0))),(SUM(FK46:FV46)))),"")</f>
        <v>316339</v>
      </c>
      <c r="FX46" s="59">
        <f>+IFERROR((IF(ISTEXT(FX$5)=FALSE,(INDEX(FRED!$1:$1048576,MATCH(US!FX$5,FRED!$A:$A,0),MATCH(US!$B46,FRED!$1:$1,0))),(SUM(FL46:FW46)))),"")</f>
        <v>319524</v>
      </c>
      <c r="FY46" s="59">
        <f>+IFERROR((IF(ISTEXT(FY$5)=FALSE,(INDEX(FRED!$1:$1048576,MATCH(US!FY$5,FRED!$A:$A,0),MATCH(US!$B46,FRED!$1:$1,0))),(SUM(FM46:FX46)))),"")</f>
        <v>325461</v>
      </c>
      <c r="FZ46" s="59">
        <f>+IFERROR((IF(ISTEXT(FZ$5)=FALSE,(INDEX(FRED!$1:$1048576,MATCH(US!FZ$5,FRED!$A:$A,0),MATCH(US!$B46,FRED!$1:$1,0))),(SUM(FN46:FY46)))),"")</f>
        <v>333928</v>
      </c>
      <c r="GA46" s="59">
        <f>+IFERROR((IF(ISTEXT(GA$5)=FALSE,(INDEX(FRED!$1:$1048576,MATCH(US!GA$5,FRED!$A:$A,0),MATCH(US!$B46,FRED!$1:$1,0))),(SUM(FO46:FZ46)))),"")</f>
        <v>340714</v>
      </c>
      <c r="GB46" s="59">
        <f>+IFERROR((IF(ISTEXT(GB$5)=FALSE,(INDEX(FRED!$1:$1048576,MATCH(US!GB$5,FRED!$A:$A,0),MATCH(US!$B46,FRED!$1:$1,0))),(SUM(FP46:GA46)))),"")</f>
        <v>348710</v>
      </c>
      <c r="GC46" s="60">
        <f>+IFERROR((IF(ISTEXT(GC$5)=FALSE,(INDEX(FRED!$1:$1048576,MATCH(US!GC$5,FRED!$A:$A,0),MATCH(US!$B46,FRED!$1:$1,0))),(SUM(FQ46:GB46)))),"")</f>
        <v>3753828</v>
      </c>
      <c r="GD46" s="59">
        <f>+IFERROR((IF(ISTEXT(GD$5)=FALSE,(INDEX(FRED!$1:$1048576,MATCH(US!GD$5,FRED!$A:$A,0),MATCH(US!$B46,FRED!$1:$1,0))),(SUM(FR46:GC46)))),"")</f>
        <v>353903</v>
      </c>
      <c r="GE46" s="59">
        <f>+IFERROR((IF(ISTEXT(GE$5)=FALSE,(INDEX(FRED!$1:$1048576,MATCH(US!GE$5,FRED!$A:$A,0),MATCH(US!$B46,FRED!$1:$1,0))),(SUM(FS46:GD46)))),"")</f>
        <v>359437</v>
      </c>
      <c r="GF46" s="59">
        <f>+IFERROR((IF(ISTEXT(GF$5)=FALSE,(INDEX(FRED!$1:$1048576,MATCH(US!GF$5,FRED!$A:$A,0),MATCH(US!$B46,FRED!$1:$1,0))),(SUM(FT46:GE46)))),"")</f>
        <v>355615</v>
      </c>
      <c r="GG46" s="59">
        <f>+IFERROR((IF(ISTEXT(GG$5)=FALSE,(INDEX(FRED!$1:$1048576,MATCH(US!GG$5,FRED!$A:$A,0),MATCH(US!$B46,FRED!$1:$1,0))),(SUM(FU46:GF46)))),"")</f>
        <v>360049</v>
      </c>
      <c r="GH46" s="59">
        <f>+IFERROR((IF(ISTEXT(GH$5)=FALSE,(INDEX(FRED!$1:$1048576,MATCH(US!GH$5,FRED!$A:$A,0),MATCH(US!$B46,FRED!$1:$1,0))),(SUM(FV46:GG46)))),"")</f>
        <v>356841</v>
      </c>
      <c r="GI46" s="59">
        <f>+IFERROR((IF(ISTEXT(GI$5)=FALSE,(INDEX(FRED!$1:$1048576,MATCH(US!GI$5,FRED!$A:$A,0),MATCH(US!$B46,FRED!$1:$1,0))),(SUM(FW46:GH46)))),"")</f>
        <v>360030</v>
      </c>
      <c r="GJ46" s="59">
        <f>+IFERROR((IF(ISTEXT(GJ$5)=FALSE,(INDEX(FRED!$1:$1048576,MATCH(US!GJ$5,FRED!$A:$A,0),MATCH(US!$B46,FRED!$1:$1,0))),(SUM(FX46:GI46)))),"")</f>
        <v>359951</v>
      </c>
      <c r="GK46" s="59">
        <f>+IFERROR((IF(ISTEXT(GK$5)=FALSE,(INDEX(FRED!$1:$1048576,MATCH(US!GK$5,FRED!$A:$A,0),MATCH(US!$B46,FRED!$1:$1,0))),(SUM(FY46:GJ46)))),"")</f>
        <v>360732</v>
      </c>
      <c r="GL46" s="59">
        <f>+IFERROR((IF(ISTEXT(GL$5)=FALSE,(INDEX(FRED!$1:$1048576,MATCH(US!GL$5,FRED!$A:$A,0),MATCH(US!$B46,FRED!$1:$1,0))),(SUM(FZ46:GK46)))),"")</f>
        <v>363100</v>
      </c>
      <c r="GM46" s="59">
        <f>+IFERROR((IF(ISTEXT(GM$5)=FALSE,(INDEX(FRED!$1:$1048576,MATCH(US!GM$5,FRED!$A:$A,0),MATCH(US!$B46,FRED!$1:$1,0))),(SUM(GA46:GL46)))),"")</f>
        <v>373536</v>
      </c>
      <c r="GN46" s="59">
        <f>+IFERROR((IF(ISTEXT(GN$5)=FALSE,(INDEX(FRED!$1:$1048576,MATCH(US!GN$5,FRED!$A:$A,0),MATCH(US!$B46,FRED!$1:$1,0))),(SUM(GB46:GM46)))),"")</f>
        <v>373100</v>
      </c>
      <c r="GO46" s="59">
        <f>+IFERROR((IF(ISTEXT(GO$5)=FALSE,(INDEX(FRED!$1:$1048576,MATCH(US!GO$5,FRED!$A:$A,0),MATCH(US!$B46,FRED!$1:$1,0))),(SUM(GC46:GN46)))),"")</f>
        <v>370648</v>
      </c>
      <c r="GP46" s="60">
        <f>+IFERROR((IF(ISTEXT(GP$5)=FALSE,(INDEX(FRED!$1:$1048576,MATCH(US!GP$5,FRED!$A:$A,0),MATCH(US!$B46,FRED!$1:$1,0))),(SUM(GD46:GO46)))),"")</f>
        <v>4346942</v>
      </c>
      <c r="GQ46" s="59">
        <f>+IFERROR((IF(ISTEXT(GQ$5)=FALSE,(INDEX(FRED!$1:$1048576,MATCH(US!GQ$5,FRED!$A:$A,0),MATCH(US!$B46,FRED!$1:$1,0))),(SUM(GE46:GP46)))),"")</f>
        <v>374782</v>
      </c>
      <c r="GR46" s="59">
        <f>+IFERROR((IF(ISTEXT(GR$5)=FALSE,(INDEX(FRED!$1:$1048576,MATCH(US!GR$5,FRED!$A:$A,0),MATCH(US!$B46,FRED!$1:$1,0))),(SUM(GF46:GQ46)))),"")</f>
        <v>382163</v>
      </c>
      <c r="GS46" s="59">
        <f>+IFERROR((IF(ISTEXT(GS$5)=FALSE,(INDEX(FRED!$1:$1048576,MATCH(US!GS$5,FRED!$A:$A,0),MATCH(US!$B46,FRED!$1:$1,0))),(SUM(GG46:GR46)))),"")</f>
        <v>393447</v>
      </c>
      <c r="GT46" s="59">
        <f>+IFERROR((IF(ISTEXT(GT$5)=FALSE,(INDEX(FRED!$1:$1048576,MATCH(US!GT$5,FRED!$A:$A,0),MATCH(US!$B46,FRED!$1:$1,0))),(SUM(GH46:GS46)))),"")</f>
        <v>407690</v>
      </c>
      <c r="GU46" s="59">
        <f>+IFERROR((IF(ISTEXT(GU$5)=FALSE,(INDEX(FRED!$1:$1048576,MATCH(US!GU$5,FRED!$A:$A,0),MATCH(US!$B46,FRED!$1:$1,0))),(SUM(GI46:GT46)))),"")</f>
        <v>418064</v>
      </c>
      <c r="GV46" s="59">
        <f>+IFERROR((IF(ISTEXT(GV$5)=FALSE,(INDEX(FRED!$1:$1048576,MATCH(US!GV$5,FRED!$A:$A,0),MATCH(US!$B46,FRED!$1:$1,0))),(SUM(GJ46:GU46)))),"")</f>
        <v>424797</v>
      </c>
      <c r="GW46" s="59">
        <f>+IFERROR((IF(ISTEXT(GW$5)=FALSE,(INDEX(FRED!$1:$1048576,MATCH(US!GW$5,FRED!$A:$A,0),MATCH(US!$B46,FRED!$1:$1,0))),(SUM(GK46:GV46)))),"")</f>
        <v>414231</v>
      </c>
      <c r="GX46" s="59">
        <f>+IFERROR((IF(ISTEXT(GX$5)=FALSE,(INDEX(FRED!$1:$1048576,MATCH(US!GX$5,FRED!$A:$A,0),MATCH(US!$B46,FRED!$1:$1,0))),(SUM(GL46:GW46)))),"")</f>
        <v>419103</v>
      </c>
      <c r="GY46" s="59">
        <f>+IFERROR((IF(ISTEXT(GY$5)=FALSE,(INDEX(FRED!$1:$1048576,MATCH(US!GY$5,FRED!$A:$A,0),MATCH(US!$B46,FRED!$1:$1,0))),(SUM(GM46:GX46)))),"")</f>
        <v>416898</v>
      </c>
      <c r="GZ46" s="59">
        <f>+IFERROR((IF(ISTEXT(GZ$5)=FALSE,(INDEX(FRED!$1:$1048576,MATCH(US!GZ$5,FRED!$A:$A,0),MATCH(US!$B46,FRED!$1:$1,0))),(SUM(GN46:GY46)))),"")</f>
        <v>411466</v>
      </c>
      <c r="HA46" s="59">
        <f>+IFERROR((IF(ISTEXT(HA$5)=FALSE,(INDEX(FRED!$1:$1048576,MATCH(US!HA$5,FRED!$A:$A,0),MATCH(US!$B46,FRED!$1:$1,0))),(SUM(GO46:GZ46)))),"")</f>
        <v>410953</v>
      </c>
      <c r="HB46" s="59">
        <f>+IFERROR((IF(ISTEXT(HB$5)=FALSE,(INDEX(FRED!$1:$1048576,MATCH(US!HB$5,FRED!$A:$A,0),MATCH(US!$B46,FRED!$1:$1,0))),(SUM(GP46:HA46)))),"")</f>
        <v>405378</v>
      </c>
      <c r="HC46" s="60">
        <f>+IFERROR((IF(ISTEXT(HC$5)=FALSE,(INDEX(FRED!$1:$1048576,MATCH(US!HC$5,FRED!$A:$A,0),MATCH(US!$B46,FRED!$1:$1,0))),(SUM(GQ46:HB46)))),"")</f>
        <v>4878972</v>
      </c>
      <c r="HD46" s="59">
        <f>+IFERROR((IF(ISTEXT(HD$5)=FALSE,(INDEX(FRED!$1:$1048576,MATCH(US!HD$5,FRED!$A:$A,0),MATCH(US!$B46,FRED!$1:$1,0))),(SUM(GR46:HC46)))),"")</f>
        <v>401068</v>
      </c>
      <c r="HE46" s="59">
        <f>+IFERROR((IF(ISTEXT(HE$5)=FALSE,(INDEX(FRED!$1:$1048576,MATCH(US!HE$5,FRED!$A:$A,0),MATCH(US!$B46,FRED!$1:$1,0))),(SUM(GS46:HD46)))),"")</f>
        <v>409310</v>
      </c>
      <c r="HF46" s="59">
        <f>+IFERROR((IF(ISTEXT(HF$5)=FALSE,(INDEX(FRED!$1:$1048576,MATCH(US!HF$5,FRED!$A:$A,0),MATCH(US!$B46,FRED!$1:$1,0))),(SUM(GT46:HE46)))),"")</f>
        <v>419150</v>
      </c>
      <c r="HG46" s="59">
        <f>+IFERROR((IF(ISTEXT(HG$5)=FALSE,(INDEX(FRED!$1:$1048576,MATCH(US!HG$5,FRED!$A:$A,0),MATCH(US!$B46,FRED!$1:$1,0))),(SUM(GU46:HF46)))),"")</f>
        <v>422929</v>
      </c>
      <c r="HH46" s="59">
        <f>+IFERROR((IF(ISTEXT(HH$5)=FALSE,(INDEX(FRED!$1:$1048576,MATCH(US!HH$5,FRED!$A:$A,0),MATCH(US!$B46,FRED!$1:$1,0))),(SUM(GV46:HG46)))),"")</f>
        <v>430910</v>
      </c>
      <c r="HI46" s="59">
        <f>+IFERROR((IF(ISTEXT(HI$5)=FALSE,(INDEX(FRED!$1:$1048576,MATCH(US!HI$5,FRED!$A:$A,0),MATCH(US!$B46,FRED!$1:$1,0))),(SUM(GW46:HH46)))),"")</f>
        <v>441636</v>
      </c>
      <c r="HJ46" s="59">
        <f>+IFERROR((IF(ISTEXT(HJ$5)=FALSE,(INDEX(FRED!$1:$1048576,MATCH(US!HJ$5,FRED!$A:$A,0),MATCH(US!$B46,FRED!$1:$1,0))),(SUM(GX46:HI46)))),"")</f>
        <v>445429</v>
      </c>
      <c r="HK46" s="59">
        <f>+IFERROR((IF(ISTEXT(HK$5)=FALSE,(INDEX(FRED!$1:$1048576,MATCH(US!HK$5,FRED!$A:$A,0),MATCH(US!$B46,FRED!$1:$1,0))),(SUM(GY46:HJ46)))),"")</f>
        <v>448016</v>
      </c>
      <c r="HL46" s="59">
        <f>+IFERROR((IF(ISTEXT(HL$5)=FALSE,(INDEX(FRED!$1:$1048576,MATCH(US!HL$5,FRED!$A:$A,0),MATCH(US!$B46,FRED!$1:$1,0))),(SUM(GZ46:HK46)))),"")</f>
        <v>451562</v>
      </c>
      <c r="HM46" s="59">
        <f>+IFERROR((IF(ISTEXT(HM$5)=FALSE,(INDEX(FRED!$1:$1048576,MATCH(US!HM$5,FRED!$A:$A,0),MATCH(US!$B46,FRED!$1:$1,0))),(SUM(HA46:HL46)))),"")</f>
        <v>446695</v>
      </c>
      <c r="HN46" s="59">
        <f>+IFERROR((IF(ISTEXT(HN$5)=FALSE,(INDEX(FRED!$1:$1048576,MATCH(US!HN$5,FRED!$A:$A,0),MATCH(US!$B46,FRED!$1:$1,0))),(SUM(HB46:HM46)))),"")</f>
        <v>458428</v>
      </c>
      <c r="HO46" s="59">
        <f>+IFERROR((IF(ISTEXT(HO$5)=FALSE,(INDEX(FRED!$1:$1048576,MATCH(US!HO$5,FRED!$A:$A,0),MATCH(US!$B46,FRED!$1:$1,0))),(SUM(HC46:HN46)))),"")</f>
        <v>461342</v>
      </c>
      <c r="HP46" s="60">
        <f>+IFERROR((IF(ISTEXT(HP$5)=FALSE,(INDEX(FRED!$1:$1048576,MATCH(US!HP$5,FRED!$A:$A,0),MATCH(US!$B46,FRED!$1:$1,0))),(SUM(HD46:HO46)))),"")</f>
        <v>5236475</v>
      </c>
      <c r="HQ46" s="59">
        <f>+IFERROR((IF(ISTEXT(HQ$5)=FALSE,(INDEX(FRED!$1:$1048576,MATCH(US!HQ$5,FRED!$A:$A,0),MATCH(US!$B46,FRED!$1:$1,0))),(SUM(HE46:HP46)))),"")</f>
        <v>456263</v>
      </c>
      <c r="HR46" s="59">
        <f>+IFERROR((IF(ISTEXT(HR$5)=FALSE,(INDEX(FRED!$1:$1048576,MATCH(US!HR$5,FRED!$A:$A,0),MATCH(US!$B46,FRED!$1:$1,0))),(SUM(HF46:HQ46)))),"")</f>
        <v>448275</v>
      </c>
      <c r="HS46" s="59">
        <f>+IFERROR((IF(ISTEXT(HS$5)=FALSE,(INDEX(FRED!$1:$1048576,MATCH(US!HS$5,FRED!$A:$A,0),MATCH(US!$B46,FRED!$1:$1,0))),(SUM(HG46:HR46)))),"")</f>
        <v>448733</v>
      </c>
      <c r="HT46" s="59">
        <f>+IFERROR((IF(ISTEXT(HT$5)=FALSE,(INDEX(FRED!$1:$1048576,MATCH(US!HT$5,FRED!$A:$A,0),MATCH(US!$B46,FRED!$1:$1,0))),(SUM(HH46:HS46)))),"")</f>
        <v>445581</v>
      </c>
      <c r="HU46" s="59">
        <f>+IFERROR((IF(ISTEXT(HU$5)=FALSE,(INDEX(FRED!$1:$1048576,MATCH(US!HU$5,FRED!$A:$A,0),MATCH(US!$B46,FRED!$1:$1,0))),(SUM(HI46:HT46)))),"")</f>
        <v>448120</v>
      </c>
      <c r="HV46" s="59">
        <f>+IFERROR((IF(ISTEXT(HV$5)=FALSE,(INDEX(FRED!$1:$1048576,MATCH(US!HV$5,FRED!$A:$A,0),MATCH(US!$B46,FRED!$1:$1,0))),(SUM(HJ46:HU46)))),"")</f>
        <v>445269</v>
      </c>
      <c r="HW46" s="59">
        <f>+IFERROR((IF(ISTEXT(HW$5)=FALSE,(INDEX(FRED!$1:$1048576,MATCH(US!HW$5,FRED!$A:$A,0),MATCH(US!$B46,FRED!$1:$1,0))),(SUM(HK46:HV46)))),"")</f>
        <v>438327</v>
      </c>
      <c r="HX46" s="59">
        <f>+IFERROR((IF(ISTEXT(HX$5)=FALSE,(INDEX(FRED!$1:$1048576,MATCH(US!HX$5,FRED!$A:$A,0),MATCH(US!$B46,FRED!$1:$1,0))),(SUM(HL46:HW46)))),"")</f>
        <v>437042</v>
      </c>
      <c r="HY46" s="59">
        <f>+IFERROR((IF(ISTEXT(HY$5)=FALSE,(INDEX(FRED!$1:$1048576,MATCH(US!HY$5,FRED!$A:$A,0),MATCH(US!$B46,FRED!$1:$1,0))),(SUM(HM46:HX46)))),"")</f>
        <v>439632</v>
      </c>
      <c r="HZ46" s="59">
        <f>+IFERROR((IF(ISTEXT(HZ$5)=FALSE,(INDEX(FRED!$1:$1048576,MATCH(US!HZ$5,FRED!$A:$A,0),MATCH(US!$B46,FRED!$1:$1,0))),(SUM(HN46:HY46)))),"")</f>
        <v>442384</v>
      </c>
      <c r="IA46" s="59">
        <f>+IFERROR((IF(ISTEXT(IA$5)=FALSE,(INDEX(FRED!$1:$1048576,MATCH(US!IA$5,FRED!$A:$A,0),MATCH(US!$B46,FRED!$1:$1,0))),(SUM(HO46:HZ46)))),"")</f>
        <v>441660</v>
      </c>
      <c r="IB46" s="59">
        <f>+IFERROR((IF(ISTEXT(IB$5)=FALSE,(INDEX(FRED!$1:$1048576,MATCH(US!IB$5,FRED!$A:$A,0),MATCH(US!$B46,FRED!$1:$1,0))),(SUM(HP46:IA46)))),"")</f>
        <v>447363</v>
      </c>
      <c r="IC46" s="60">
        <f>+IFERROR((IF(ISTEXT(IC$5)=FALSE,(INDEX(FRED!$1:$1048576,MATCH(US!IC$5,FRED!$A:$A,0),MATCH(US!$B46,FRED!$1:$1,0))),(SUM(HQ46:IB46)))),"")</f>
        <v>5338649</v>
      </c>
      <c r="ID46" s="59">
        <f>+IFERROR((IF(ISTEXT(ID$5)=FALSE,(INDEX(FRED!$1:$1048576,MATCH(US!ID$5,FRED!$A:$A,0),MATCH(US!$B46,FRED!$1:$1,0))),(SUM(HR46:IC46)))),"")</f>
        <v>466488</v>
      </c>
      <c r="IE46" s="59">
        <f>+IFERROR((IF(ISTEXT(IE$5)=FALSE,(INDEX(FRED!$1:$1048576,MATCH(US!IE$5,FRED!$A:$A,0),MATCH(US!$B46,FRED!$1:$1,0))),(SUM(HS46:ID46)))),"")</f>
        <v>477743</v>
      </c>
      <c r="IF46" s="59">
        <f>+IFERROR((IF(ISTEXT(IF$5)=FALSE,(INDEX(FRED!$1:$1048576,MATCH(US!IF$5,FRED!$A:$A,0),MATCH(US!$B46,FRED!$1:$1,0))),(SUM(HT46:IE46)))),"")</f>
        <v>470243</v>
      </c>
      <c r="IG46" s="59">
        <f>+IFERROR((IF(ISTEXT(IG$5)=FALSE,(INDEX(FRED!$1:$1048576,MATCH(US!IG$5,FRED!$A:$A,0),MATCH(US!$B46,FRED!$1:$1,0))),(SUM(HU46:IF46)))),"")</f>
        <v>471306</v>
      </c>
      <c r="IH46" s="59">
        <f>+IFERROR((IF(ISTEXT(IH$5)=FALSE,(INDEX(FRED!$1:$1048576,MATCH(US!IH$5,FRED!$A:$A,0),MATCH(US!$B46,FRED!$1:$1,0))),(SUM(HV46:IG46)))),"")</f>
        <v>471771</v>
      </c>
      <c r="II46" s="59">
        <f>+IFERROR((IF(ISTEXT(II$5)=FALSE,(INDEX(FRED!$1:$1048576,MATCH(US!II$5,FRED!$A:$A,0),MATCH(US!$B46,FRED!$1:$1,0))),(SUM(HW46:IH46)))),"")</f>
        <v>461364</v>
      </c>
      <c r="IJ46" s="59">
        <f>+IFERROR((IF(ISTEXT(IJ$5)=FALSE,(INDEX(FRED!$1:$1048576,MATCH(US!IJ$5,FRED!$A:$A,0),MATCH(US!$B46,FRED!$1:$1,0))),(SUM(HX46:II46)))),"")</f>
        <v>461241</v>
      </c>
      <c r="IK46" s="59">
        <f>+IFERROR((IF(ISTEXT(IK$5)=FALSE,(INDEX(FRED!$1:$1048576,MATCH(US!IK$5,FRED!$A:$A,0),MATCH(US!$B46,FRED!$1:$1,0))),(SUM(HY46:IJ46)))),"")</f>
        <v>467238</v>
      </c>
      <c r="IL46" s="59">
        <f>+IFERROR((IF(ISTEXT(IL$5)=FALSE,(INDEX(FRED!$1:$1048576,MATCH(US!IL$5,FRED!$A:$A,0),MATCH(US!$B46,FRED!$1:$1,0))),(SUM(HZ46:IK46)))),"")</f>
        <v>463480</v>
      </c>
      <c r="IM46" s="59">
        <f>+IFERROR((IF(ISTEXT(IM$5)=FALSE,(INDEX(FRED!$1:$1048576,MATCH(US!IM$5,FRED!$A:$A,0),MATCH(US!$B46,FRED!$1:$1,0))),(SUM(IA46:IL46)))),"")</f>
        <v>463215</v>
      </c>
      <c r="IN46" s="59">
        <f>+IFERROR((IF(ISTEXT(IN$5)=FALSE,(INDEX(FRED!$1:$1048576,MATCH(US!IN$5,FRED!$A:$A,0),MATCH(US!$B46,FRED!$1:$1,0))),(SUM(IB46:IM46)))),"")</f>
        <v>454053</v>
      </c>
      <c r="IO46" s="59">
        <f>+IFERROR((IF(ISTEXT(IO$5)=FALSE,(INDEX(FRED!$1:$1048576,MATCH(US!IO$5,FRED!$A:$A,0),MATCH(US!$B46,FRED!$1:$1,0))),(SUM(IC46:IN46)))),"")</f>
        <v>463379</v>
      </c>
      <c r="IP46" s="60">
        <f>+IFERROR((IF(ISTEXT(IP$5)=FALSE,(INDEX(FRED!$1:$1048576,MATCH(US!IP$5,FRED!$A:$A,0),MATCH(US!$B46,FRED!$1:$1,0))),(SUM(ID46:IO46)))),"")</f>
        <v>5591521</v>
      </c>
      <c r="IQ46" s="59">
        <f>+IFERROR((IF(ISTEXT(IQ$5)=FALSE,(INDEX(FRED!$1:$1048576,MATCH(US!IQ$5,FRED!$A:$A,0),MATCH(US!$B46,FRED!$1:$1,0))),(SUM(IE46:IP46)))),"")</f>
        <v>458051</v>
      </c>
      <c r="IR46" s="59">
        <f>+IFERROR((IF(ISTEXT(IR$5)=FALSE,(INDEX(FRED!$1:$1048576,MATCH(US!IR$5,FRED!$A:$A,0),MATCH(US!$B46,FRED!$1:$1,0))),(SUM(IF46:IQ46)))),"")</f>
        <v>465034</v>
      </c>
      <c r="IS46" s="59">
        <f>+IFERROR((IF(ISTEXT(IS$5)=FALSE,(INDEX(FRED!$1:$1048576,MATCH(US!IS$5,FRED!$A:$A,0),MATCH(US!$B46,FRED!$1:$1,0))),(SUM(IG46:IR46)))),"")</f>
        <v>474787</v>
      </c>
      <c r="IT46" s="59">
        <f>+IFERROR((IF(ISTEXT(IT$5)=FALSE,(INDEX(FRED!$1:$1048576,MATCH(US!IT$5,FRED!$A:$A,0),MATCH(US!$B46,FRED!$1:$1,0))),(SUM(IH46:IS46)))),"")</f>
        <v>479126</v>
      </c>
      <c r="IU46" s="59">
        <f>+IFERROR((IF(ISTEXT(IU$5)=FALSE,(INDEX(FRED!$1:$1048576,MATCH(US!IU$5,FRED!$A:$A,0),MATCH(US!$B46,FRED!$1:$1,0))),(SUM(II46:IT46)))),"")</f>
        <v>489964</v>
      </c>
      <c r="IV46" s="59">
        <f>+IFERROR((IF(ISTEXT(IV$5)=FALSE,(INDEX(FRED!$1:$1048576,MATCH(US!IV$5,FRED!$A:$A,0),MATCH(US!$B46,FRED!$1:$1,0))),(SUM(IJ46:IU46)))),"")</f>
        <v>498379</v>
      </c>
      <c r="IW46" s="59">
        <f>+IFERROR((IF(ISTEXT(IW$5)=FALSE,(INDEX(FRED!$1:$1048576,MATCH(US!IW$5,FRED!$A:$A,0),MATCH(US!$B46,FRED!$1:$1,0))),(SUM(IK46:IV46)))),"")</f>
        <v>508737</v>
      </c>
      <c r="IX46" s="59">
        <f>+IFERROR((IF(ISTEXT(IX$5)=FALSE,(INDEX(FRED!$1:$1048576,MATCH(US!IX$5,FRED!$A:$A,0),MATCH(US!$B46,FRED!$1:$1,0))),(SUM(IL46:IW46)))),"")</f>
        <v>519006</v>
      </c>
      <c r="IY46" s="59">
        <f>+IFERROR((IF(ISTEXT(IY$5)=FALSE,(INDEX(FRED!$1:$1048576,MATCH(US!IY$5,FRED!$A:$A,0),MATCH(US!$B46,FRED!$1:$1,0))),(SUM(IM46:IX46)))),"")</f>
        <v>521432</v>
      </c>
      <c r="IZ46" s="59">
        <f>+IFERROR((IF(ISTEXT(IZ$5)=FALSE,(INDEX(FRED!$1:$1048576,MATCH(US!IZ$5,FRED!$A:$A,0),MATCH(US!$B46,FRED!$1:$1,0))),(SUM(IN46:IY46)))),"")</f>
        <v>525009</v>
      </c>
      <c r="JA46" s="59">
        <f>+IFERROR((IF(ISTEXT(JA$5)=FALSE,(INDEX(FRED!$1:$1048576,MATCH(US!JA$5,FRED!$A:$A,0),MATCH(US!$B46,FRED!$1:$1,0))),(SUM(IO46:IZ46)))),"")</f>
        <v>532485</v>
      </c>
      <c r="JB46" s="59">
        <f>+IFERROR((IF(ISTEXT(JB$5)=FALSE,(INDEX(FRED!$1:$1048576,MATCH(US!JB$5,FRED!$A:$A,0),MATCH(US!$B46,FRED!$1:$1,0))),(SUM(IP46:JA46)))),"")</f>
        <v>527499</v>
      </c>
      <c r="JC46" s="60">
        <f>+IFERROR((IF(ISTEXT(JC$5)=FALSE,(INDEX(FRED!$1:$1048576,MATCH(US!JC$5,FRED!$A:$A,0),MATCH(US!$B46,FRED!$1:$1,0))),(SUM(IQ46:JB46)))),"")</f>
        <v>5999509</v>
      </c>
      <c r="JD46" s="59">
        <f>+IFERROR((IF(ISTEXT(JD$5)=FALSE,(INDEX(FRED!$1:$1048576,MATCH(US!JD$5,FRED!$A:$A,0),MATCH(US!$B46,FRED!$1:$1,0))),(SUM(IR46:JC46)))),"")</f>
        <v>522985</v>
      </c>
      <c r="JE46" s="59">
        <f>+IFERROR((IF(ISTEXT(JE$5)=FALSE,(INDEX(FRED!$1:$1048576,MATCH(US!JE$5,FRED!$A:$A,0),MATCH(US!$B46,FRED!$1:$1,0))),(SUM(IS46:JD46)))),"")</f>
        <v>518056</v>
      </c>
      <c r="JF46" s="59">
        <f>+IFERROR((IF(ISTEXT(JF$5)=FALSE,(INDEX(FRED!$1:$1048576,MATCH(US!JF$5,FRED!$A:$A,0),MATCH(US!$B46,FRED!$1:$1,0))),(SUM(IT46:JE46)))),"")</f>
        <v>513737</v>
      </c>
      <c r="JG46" s="59">
        <f>+IFERROR((IF(ISTEXT(JG$5)=FALSE,(INDEX(FRED!$1:$1048576,MATCH(US!JG$5,FRED!$A:$A,0),MATCH(US!$B46,FRED!$1:$1,0))),(SUM(IU46:JF46)))),"")</f>
        <v>494567</v>
      </c>
      <c r="JH46" s="59">
        <f>+IFERROR((IF(ISTEXT(JH$5)=FALSE,(INDEX(FRED!$1:$1048576,MATCH(US!JH$5,FRED!$A:$A,0),MATCH(US!$B46,FRED!$1:$1,0))),(SUM(IV46:JG46)))),"")</f>
        <v>491066</v>
      </c>
      <c r="JI46" s="59">
        <f>+IFERROR((IF(ISTEXT(JI$5)=FALSE,(INDEX(FRED!$1:$1048576,MATCH(US!JI$5,FRED!$A:$A,0),MATCH(US!$B46,FRED!$1:$1,0))),(SUM(IW46:JH46)))),"")</f>
        <v>496555</v>
      </c>
      <c r="JJ46" s="59">
        <f>+IFERROR((IF(ISTEXT(JJ$5)=FALSE,(INDEX(FRED!$1:$1048576,MATCH(US!JJ$5,FRED!$A:$A,0),MATCH(US!$B46,FRED!$1:$1,0))),(SUM(IX46:JI46)))),"")</f>
        <v>494884</v>
      </c>
      <c r="JK46" s="59">
        <f>+IFERROR((IF(ISTEXT(JK$5)=FALSE,(INDEX(FRED!$1:$1048576,MATCH(US!JK$5,FRED!$A:$A,0),MATCH(US!$B46,FRED!$1:$1,0))),(SUM(IY46:JJ46)))),"")</f>
        <v>484235</v>
      </c>
      <c r="JL46" s="59">
        <f>+IFERROR((IF(ISTEXT(JL$5)=FALSE,(INDEX(FRED!$1:$1048576,MATCH(US!JL$5,FRED!$A:$A,0),MATCH(US!$B46,FRED!$1:$1,0))),(SUM(IZ46:JK46)))),"")</f>
        <v>483273</v>
      </c>
      <c r="JM46" s="59">
        <f>+IFERROR((IF(ISTEXT(JM$5)=FALSE,(INDEX(FRED!$1:$1048576,MATCH(US!JM$5,FRED!$A:$A,0),MATCH(US!$B46,FRED!$1:$1,0))),(SUM(JA46:JL46)))),"")</f>
        <v>487277</v>
      </c>
      <c r="JN46" s="59">
        <f>+IFERROR((IF(ISTEXT(JN$5)=FALSE,(INDEX(FRED!$1:$1048576,MATCH(US!JN$5,FRED!$A:$A,0),MATCH(US!$B46,FRED!$1:$1,0))),(SUM(JB46:JM46)))),"")</f>
        <v>481811</v>
      </c>
      <c r="JO46" s="59">
        <f>+IFERROR((IF(ISTEXT(JO$5)=FALSE,(INDEX(FRED!$1:$1048576,MATCH(US!JO$5,FRED!$A:$A,0),MATCH(US!$B46,FRED!$1:$1,0))),(SUM(JC46:JN46)))),"")</f>
        <v>480832</v>
      </c>
      <c r="JP46" s="60">
        <f>+IFERROR((IF(ISTEXT(JP$5)=FALSE,(INDEX(FRED!$1:$1048576,MATCH(US!JP$5,FRED!$A:$A,0),MATCH(US!$B46,FRED!$1:$1,0))),(SUM(JD46:JO46)))),"")</f>
        <v>5949278</v>
      </c>
      <c r="JQ46" s="59">
        <f>+IFERROR((IF(ISTEXT(JQ$5)=FALSE,(INDEX(FRED!$1:$1048576,MATCH(US!JQ$5,FRED!$A:$A,0),MATCH(US!$B46,FRED!$1:$1,0))),(SUM(JE46:JP46)))),"")</f>
        <v>484886</v>
      </c>
      <c r="JR46" s="59">
        <f>+IFERROR((IF(ISTEXT(JR$5)=FALSE,(INDEX(FRED!$1:$1048576,MATCH(US!JR$5,FRED!$A:$A,0),MATCH(US!$B46,FRED!$1:$1,0))),(SUM(JF46:JQ46)))),"")</f>
        <v>480379</v>
      </c>
      <c r="JS46" s="59">
        <f>+IFERROR((IF(ISTEXT(JS$5)=FALSE,(INDEX(FRED!$1:$1048576,MATCH(US!JS$5,FRED!$A:$A,0),MATCH(US!$B46,FRED!$1:$1,0))),(SUM(JG46:JR46)))),"")</f>
        <v>493481</v>
      </c>
      <c r="JT46" s="59">
        <f>+IFERROR((IF(ISTEXT(JT$5)=FALSE,(INDEX(FRED!$1:$1048576,MATCH(US!JT$5,FRED!$A:$A,0),MATCH(US!$B46,FRED!$1:$1,0))),(SUM(JH46:JS46)))),"")</f>
        <v>489124</v>
      </c>
      <c r="JU46" s="59">
        <f>+IFERROR((IF(ISTEXT(JU$5)=FALSE,(INDEX(FRED!$1:$1048576,MATCH(US!JU$5,FRED!$A:$A,0),MATCH(US!$B46,FRED!$1:$1,0))),(SUM(JI46:JT46)))),"")</f>
        <v>487195</v>
      </c>
      <c r="JV46" s="59">
        <f>+IFERROR((IF(ISTEXT(JV$5)=FALSE,(INDEX(FRED!$1:$1048576,MATCH(US!JV$5,FRED!$A:$A,0),MATCH(US!$B46,FRED!$1:$1,0))),(SUM(JJ46:JU46)))),"")</f>
        <v>493491</v>
      </c>
      <c r="JW46" s="59">
        <f>+IFERROR((IF(ISTEXT(JW$5)=FALSE,(INDEX(FRED!$1:$1048576,MATCH(US!JW$5,FRED!$A:$A,0),MATCH(US!$B46,FRED!$1:$1,0))),(SUM(JK46:JV46)))),"")</f>
        <v>497448</v>
      </c>
      <c r="JX46" s="59">
        <f>+IFERROR((IF(ISTEXT(JX$5)=FALSE,(INDEX(FRED!$1:$1048576,MATCH(US!JX$5,FRED!$A:$A,0),MATCH(US!$B46,FRED!$1:$1,0))),(SUM(JL46:JW46)))),"")</f>
        <v>495693</v>
      </c>
      <c r="JY46" s="59">
        <f>+IFERROR((IF(ISTEXT(JY$5)=FALSE,(INDEX(FRED!$1:$1048576,MATCH(US!JY$5,FRED!$A:$A,0),MATCH(US!$B46,FRED!$1:$1,0))),(SUM(JM46:JX46)))),"")</f>
        <v>498572</v>
      </c>
      <c r="JZ46" s="59">
        <f>+IFERROR((IF(ISTEXT(JZ$5)=FALSE,(INDEX(FRED!$1:$1048576,MATCH(US!JZ$5,FRED!$A:$A,0),MATCH(US!$B46,FRED!$1:$1,0))),(SUM(JN46:JY46)))),"")</f>
        <v>504359</v>
      </c>
      <c r="KA46" s="59">
        <f>+IFERROR((IF(ISTEXT(KA$5)=FALSE,(INDEX(FRED!$1:$1048576,MATCH(US!KA$5,FRED!$A:$A,0),MATCH(US!$B46,FRED!$1:$1,0))),(SUM(JO46:JZ46)))),"")</f>
        <v>516181</v>
      </c>
      <c r="KB46" s="59">
        <f>+IFERROR((IF(ISTEXT(KB$5)=FALSE,(INDEX(FRED!$1:$1048576,MATCH(US!KB$5,FRED!$A:$A,0),MATCH(US!$B46,FRED!$1:$1,0))),(SUM(JP46:KA46)))),"")</f>
        <v>518506</v>
      </c>
      <c r="KC46" s="60">
        <f>+IFERROR((IF(ISTEXT(KC$5)=FALSE,(INDEX(FRED!$1:$1048576,MATCH(US!KC$5,FRED!$A:$A,0),MATCH(US!$B46,FRED!$1:$1,0))),(SUM(JQ46:KB46)))),"")</f>
        <v>5959315</v>
      </c>
      <c r="KD46" s="59">
        <f>+IFERROR((IF(ISTEXT(KD$5)=FALSE,(INDEX(FRED!$1:$1048576,MATCH(US!KD$5,FRED!$A:$A,0),MATCH(US!$B46,FRED!$1:$1,0))),(SUM(JR46:KC46)))),"")</f>
        <v>532540</v>
      </c>
      <c r="KE46" s="59">
        <f>+IFERROR((IF(ISTEXT(KE$5)=FALSE,(INDEX(FRED!$1:$1048576,MATCH(US!KE$5,FRED!$A:$A,0),MATCH(US!$B46,FRED!$1:$1,0))),(SUM(JS46:KD46)))),"")</f>
        <v>542761</v>
      </c>
      <c r="KF46" s="59">
        <f>+IFERROR((IF(ISTEXT(KF$5)=FALSE,(INDEX(FRED!$1:$1048576,MATCH(US!KF$5,FRED!$A:$A,0),MATCH(US!$B46,FRED!$1:$1,0))),(SUM(JT46:KE46)))),"")</f>
        <v>549816</v>
      </c>
      <c r="KG46" s="59">
        <f>+IFERROR((IF(ISTEXT(KG$5)=FALSE,(INDEX(FRED!$1:$1048576,MATCH(US!KG$5,FRED!$A:$A,0),MATCH(US!$B46,FRED!$1:$1,0))),(SUM(JU46:KF46)))),"")</f>
        <v>569728</v>
      </c>
      <c r="KH46" s="59">
        <f>+IFERROR((IF(ISTEXT(KH$5)=FALSE,(INDEX(FRED!$1:$1048576,MATCH(US!KH$5,FRED!$A:$A,0),MATCH(US!$B46,FRED!$1:$1,0))),(SUM(JV46:KG46)))),"")</f>
        <v>576775</v>
      </c>
      <c r="KI46" s="59">
        <f>+IFERROR((IF(ISTEXT(KI$5)=FALSE,(INDEX(FRED!$1:$1048576,MATCH(US!KI$5,FRED!$A:$A,0),MATCH(US!$B46,FRED!$1:$1,0))),(SUM(JW46:KH46)))),"")</f>
        <v>585218</v>
      </c>
      <c r="KJ46" s="59">
        <f>+IFERROR((IF(ISTEXT(KJ$5)=FALSE,(INDEX(FRED!$1:$1048576,MATCH(US!KJ$5,FRED!$A:$A,0),MATCH(US!$B46,FRED!$1:$1,0))),(SUM(JX46:KI46)))),"")</f>
        <v>605264</v>
      </c>
      <c r="KK46" s="59">
        <f>+IFERROR((IF(ISTEXT(KK$5)=FALSE,(INDEX(FRED!$1:$1048576,MATCH(US!KK$5,FRED!$A:$A,0),MATCH(US!$B46,FRED!$1:$1,0))),(SUM(JY46:KJ46)))),"")</f>
        <v>610073</v>
      </c>
      <c r="KL46" s="59">
        <f>+IFERROR((IF(ISTEXT(KL$5)=FALSE,(INDEX(FRED!$1:$1048576,MATCH(US!KL$5,FRED!$A:$A,0),MATCH(US!$B46,FRED!$1:$1,0))),(SUM(JZ46:KK46)))),"")</f>
        <v>627621</v>
      </c>
      <c r="KM46" s="59">
        <f>+IFERROR((IF(ISTEXT(KM$5)=FALSE,(INDEX(FRED!$1:$1048576,MATCH(US!KM$5,FRED!$A:$A,0),MATCH(US!$B46,FRED!$1:$1,0))),(SUM(KA46:KL46)))),"")</f>
        <v>633631</v>
      </c>
      <c r="KN46" s="59">
        <f>+IFERROR((IF(ISTEXT(KN$5)=FALSE,(INDEX(FRED!$1:$1048576,MATCH(US!KN$5,FRED!$A:$A,0),MATCH(US!$B46,FRED!$1:$1,0))),(SUM(KB46:KM46)))),"")</f>
        <v>649600</v>
      </c>
      <c r="KO46" s="59">
        <f>+IFERROR((IF(ISTEXT(KO$5)=FALSE,(INDEX(FRED!$1:$1048576,MATCH(US!KO$5,FRED!$A:$A,0),MATCH(US!$B46,FRED!$1:$1,0))),(SUM(KC46:KN46)))),"")</f>
        <v>663715</v>
      </c>
      <c r="KP46" s="60">
        <f>+IFERROR((IF(ISTEXT(KP$5)=FALSE,(INDEX(FRED!$1:$1048576,MATCH(US!KP$5,FRED!$A:$A,0),MATCH(US!$B46,FRED!$1:$1,0))),(SUM(KD46:KO46)))),"")</f>
        <v>7146742</v>
      </c>
      <c r="KQ46" s="59">
        <f>+IFERROR((IF(ISTEXT(KQ$5)=FALSE,(INDEX(FRED!$1:$1048576,MATCH(US!KQ$5,FRED!$A:$A,0),MATCH(US!$B46,FRED!$1:$1,0))),(SUM(KE46:KP46)))),"")</f>
        <v>692699</v>
      </c>
      <c r="KR46" s="59">
        <f>+IFERROR((IF(ISTEXT(KR$5)=FALSE,(INDEX(FRED!$1:$1048576,MATCH(US!KR$5,FRED!$A:$A,0),MATCH(US!$B46,FRED!$1:$1,0))),(SUM(KF46:KQ46)))),"")</f>
        <v>706206</v>
      </c>
      <c r="KS46" s="59">
        <f>+IFERROR((IF(ISTEXT(KS$5)=FALSE,(INDEX(FRED!$1:$1048576,MATCH(US!KS$5,FRED!$A:$A,0),MATCH(US!$B46,FRED!$1:$1,0))),(SUM(KG46:KR46)))),"")</f>
        <v>720538</v>
      </c>
      <c r="KT46" s="59">
        <f>+IFERROR((IF(ISTEXT(KT$5)=FALSE,(INDEX(FRED!$1:$1048576,MATCH(US!KT$5,FRED!$A:$A,0),MATCH(US!$B46,FRED!$1:$1,0))),(SUM(KH46:KS46)))),"")</f>
        <v>740460</v>
      </c>
      <c r="KU46" s="59">
        <f>+IFERROR((IF(ISTEXT(KU$5)=FALSE,(INDEX(FRED!$1:$1048576,MATCH(US!KU$5,FRED!$A:$A,0),MATCH(US!$B46,FRED!$1:$1,0))),(SUM(KI46:KT46)))),"")</f>
        <v>743379</v>
      </c>
      <c r="KV46" s="59">
        <f>+IFERROR((IF(ISTEXT(KV$5)=FALSE,(INDEX(FRED!$1:$1048576,MATCH(US!KV$5,FRED!$A:$A,0),MATCH(US!$B46,FRED!$1:$1,0))),(SUM(KJ46:KU46)))),"")</f>
        <v>747605</v>
      </c>
      <c r="KW46" s="59">
        <f>+IFERROR((IF(ISTEXT(KW$5)=FALSE,(INDEX(FRED!$1:$1048576,MATCH(US!KW$5,FRED!$A:$A,0),MATCH(US!$B46,FRED!$1:$1,0))),(SUM(KK46:KV46)))),"")</f>
        <v>750777</v>
      </c>
      <c r="KX46" s="59">
        <f>+IFERROR((IF(ISTEXT(KX$5)=FALSE,(INDEX(FRED!$1:$1048576,MATCH(US!KX$5,FRED!$A:$A,0),MATCH(US!$B46,FRED!$1:$1,0))),(SUM(KL46:KW46)))),"")</f>
        <v>764460</v>
      </c>
      <c r="KY46" s="59">
        <f>+IFERROR((IF(ISTEXT(KY$5)=FALSE,(INDEX(FRED!$1:$1048576,MATCH(US!KY$5,FRED!$A:$A,0),MATCH(US!$B46,FRED!$1:$1,0))),(SUM(KM46:KX46)))),"")</f>
        <v>766810</v>
      </c>
      <c r="KZ46" s="59">
        <f>+IFERROR((IF(ISTEXT(KZ$5)=FALSE,(INDEX(FRED!$1:$1048576,MATCH(US!KZ$5,FRED!$A:$A,0),MATCH(US!$B46,FRED!$1:$1,0))),(SUM(KN46:KY46)))),"")</f>
        <v>778704</v>
      </c>
      <c r="LA46" s="59">
        <f>+IFERROR((IF(ISTEXT(LA$5)=FALSE,(INDEX(FRED!$1:$1048576,MATCH(US!LA$5,FRED!$A:$A,0),MATCH(US!$B46,FRED!$1:$1,0))),(SUM(KO46:KZ46)))),"")</f>
        <v>789593</v>
      </c>
      <c r="LB46" s="59">
        <f>+IFERROR((IF(ISTEXT(LB$5)=FALSE,(INDEX(FRED!$1:$1048576,MATCH(US!LB$5,FRED!$A:$A,0),MATCH(US!$B46,FRED!$1:$1,0))),(SUM(KP46:LA46)))),"")</f>
        <v>791270</v>
      </c>
      <c r="LC46" s="60">
        <f>+IFERROR((IF(ISTEXT(LC$5)=FALSE,(INDEX(FRED!$1:$1048576,MATCH(US!LC$5,FRED!$A:$A,0),MATCH(US!$B46,FRED!$1:$1,0))),(SUM(KQ46:LB46)))),"")</f>
        <v>8992501</v>
      </c>
      <c r="LD46" s="59">
        <f>+IFERROR((IF(ISTEXT(LD$5)=FALSE,(INDEX(FRED!$1:$1048576,MATCH(US!LD$5,FRED!$A:$A,0),MATCH(US!$B46,FRED!$1:$1,0))),(SUM(KR46:LC46)))),"")</f>
        <v>775573</v>
      </c>
      <c r="LE46" s="59">
        <f>+IFERROR((IF(ISTEXT(LE$5)=FALSE,(INDEX(FRED!$1:$1048576,MATCH(US!LE$5,FRED!$A:$A,0),MATCH(US!$B46,FRED!$1:$1,0))),(SUM(KS46:LD46)))),"")</f>
        <v>775178</v>
      </c>
      <c r="LF46" s="59">
        <f>+IFERROR((IF(ISTEXT(LF$5)=FALSE,(INDEX(FRED!$1:$1048576,MATCH(US!LF$5,FRED!$A:$A,0),MATCH(US!$B46,FRED!$1:$1,0))),(SUM(KT46:LE46)))),"")</f>
        <v>776447</v>
      </c>
      <c r="LG46" s="59">
        <f>+IFERROR((IF(ISTEXT(LG$5)=FALSE,(INDEX(FRED!$1:$1048576,MATCH(US!LG$5,FRED!$A:$A,0),MATCH(US!$B46,FRED!$1:$1,0))),(SUM(KU46:LF46)))),"")</f>
        <v>774091</v>
      </c>
      <c r="LH46" s="59">
        <f>+IFERROR((IF(ISTEXT(LH$5)=FALSE,(INDEX(FRED!$1:$1048576,MATCH(US!LH$5,FRED!$A:$A,0),MATCH(US!$B46,FRED!$1:$1,0))),(SUM(KV46:LG46)))),"")</f>
        <v>767238</v>
      </c>
      <c r="LI46" s="59">
        <f>+IFERROR((IF(ISTEXT(LI$5)=FALSE,(INDEX(FRED!$1:$1048576,MATCH(US!LI$5,FRED!$A:$A,0),MATCH(US!$B46,FRED!$1:$1,0))),(SUM(KW46:LH46)))),"")</f>
        <v>769510</v>
      </c>
      <c r="LJ46" s="59">
        <f>+IFERROR((IF(ISTEXT(LJ$5)=FALSE,(INDEX(FRED!$1:$1048576,MATCH(US!LJ$5,FRED!$A:$A,0),MATCH(US!$B46,FRED!$1:$1,0))),(SUM(KX46:LI46)))),"")</f>
        <v>765040</v>
      </c>
      <c r="LK46" s="59">
        <f>+IFERROR((IF(ISTEXT(LK$5)=FALSE,(INDEX(FRED!$1:$1048576,MATCH(US!LK$5,FRED!$A:$A,0),MATCH(US!$B46,FRED!$1:$1,0))),(SUM(KY46:LJ46)))),"")</f>
        <v>768337</v>
      </c>
      <c r="LL46" s="59">
        <f>+IFERROR((IF(ISTEXT(LL$5)=FALSE,(INDEX(FRED!$1:$1048576,MATCH(US!LL$5,FRED!$A:$A,0),MATCH(US!$B46,FRED!$1:$1,0))),(SUM(KZ46:LK46)))),"")</f>
        <v>764627</v>
      </c>
      <c r="LM46" s="59">
        <f>+IFERROR((IF(ISTEXT(LM$5)=FALSE,(INDEX(FRED!$1:$1048576,MATCH(US!LM$5,FRED!$A:$A,0),MATCH(US!$B46,FRED!$1:$1,0))),(SUM(LA46:LL46)))),"")</f>
        <v>757391</v>
      </c>
      <c r="LN46" s="59">
        <f>+IFERROR((IF(ISTEXT(LN$5)=FALSE,(INDEX(FRED!$1:$1048576,MATCH(US!LN$5,FRED!$A:$A,0),MATCH(US!$B46,FRED!$1:$1,0))),(SUM(LB46:LM46)))),"")</f>
        <v>758151</v>
      </c>
      <c r="LO46" s="59">
        <f>+IFERROR((IF(ISTEXT(LO$5)=FALSE,(INDEX(FRED!$1:$1048576,MATCH(US!LO$5,FRED!$A:$A,0),MATCH(US!$B46,FRED!$1:$1,0))),(SUM(LC46:LN46)))),"")</f>
        <v>744025</v>
      </c>
      <c r="LP46" s="60">
        <f>+IFERROR((IF(ISTEXT(LP$5)=FALSE,(INDEX(FRED!$1:$1048576,MATCH(US!LP$5,FRED!$A:$A,0),MATCH(US!$B46,FRED!$1:$1,0))),(SUM(LD46:LO46)))),"")</f>
        <v>9195608</v>
      </c>
      <c r="LQ46" s="59">
        <f>+IFERROR((IF(ISTEXT(LQ$5)=FALSE,(INDEX(FRED!$1:$1048576,MATCH(US!LQ$5,FRED!$A:$A,0),MATCH(US!$B46,FRED!$1:$1,0))),(SUM(LE46:LP46)))),"")</f>
        <v>751095</v>
      </c>
      <c r="LR46" s="59">
        <f>+IFERROR((IF(ISTEXT(LR$5)=FALSE,(INDEX(FRED!$1:$1048576,MATCH(US!LR$5,FRED!$A:$A,0),MATCH(US!$B46,FRED!$1:$1,0))),(SUM(LF46:LQ46)))),"")</f>
        <v>751371</v>
      </c>
      <c r="LS46" s="59">
        <f>+IFERROR((IF(ISTEXT(LS$5)=FALSE,(INDEX(FRED!$1:$1048576,MATCH(US!LS$5,FRED!$A:$A,0),MATCH(US!$B46,FRED!$1:$1,0))),(SUM(LG46:LR46)))),"")</f>
        <v>744915</v>
      </c>
      <c r="LT46" s="59">
        <f>+IFERROR((IF(ISTEXT(LT$5)=FALSE,(INDEX(FRED!$1:$1048576,MATCH(US!LT$5,FRED!$A:$A,0),MATCH(US!$B46,FRED!$1:$1,0))),(SUM(LH46:LS46)))),"")</f>
        <v>745065</v>
      </c>
      <c r="LU46" s="59">
        <f>+IFERROR((IF(ISTEXT(LU$5)=FALSE,(INDEX(FRED!$1:$1048576,MATCH(US!LU$5,FRED!$A:$A,0),MATCH(US!$B46,FRED!$1:$1,0))),(SUM(LI46:LT46)))),"")</f>
        <v>743011</v>
      </c>
      <c r="LV46" s="59">
        <f>+IFERROR((IF(ISTEXT(LV$5)=FALSE,(INDEX(FRED!$1:$1048576,MATCH(US!LV$5,FRED!$A:$A,0),MATCH(US!$B46,FRED!$1:$1,0))),(SUM(LJ46:LU46)))),"")</f>
        <v>743629</v>
      </c>
      <c r="LW46" s="59">
        <f>+IFERROR((IF(ISTEXT(LW$5)=FALSE,(INDEX(FRED!$1:$1048576,MATCH(US!LW$5,FRED!$A:$A,0),MATCH(US!$B46,FRED!$1:$1,0))),(SUM(LK46:LV46)))),"")</f>
        <v>741629</v>
      </c>
      <c r="LX46" s="59">
        <f>+IFERROR((IF(ISTEXT(LX$5)=FALSE,(INDEX(FRED!$1:$1048576,MATCH(US!LX$5,FRED!$A:$A,0),MATCH(US!$B46,FRED!$1:$1,0))),(SUM(LL46:LW46)))),"")</f>
        <v>740274</v>
      </c>
      <c r="LY46" s="59">
        <f>+IFERROR((IF(ISTEXT(LY$5)=FALSE,(INDEX(FRED!$1:$1048576,MATCH(US!LY$5,FRED!$A:$A,0),MATCH(US!$B46,FRED!$1:$1,0))),(SUM(LM46:LX46)))),"")</f>
        <v>740778</v>
      </c>
      <c r="LZ46" s="59">
        <f>+IFERROR((IF(ISTEXT(LZ$5)=FALSE,(INDEX(FRED!$1:$1048576,MATCH(US!LZ$5,FRED!$A:$A,0),MATCH(US!$B46,FRED!$1:$1,0))),(SUM(LN46:LY46)))),"")</f>
        <v>740167</v>
      </c>
      <c r="MA46" s="59">
        <f>+IFERROR((IF(ISTEXT(MA$5)=FALSE,(INDEX(FRED!$1:$1048576,MATCH(US!MA$5,FRED!$A:$A,0),MATCH(US!$B46,FRED!$1:$1,0))),(SUM(LO46:LZ46)))),"")</f>
        <v>737378</v>
      </c>
      <c r="MB46" s="59">
        <f>+IFERROR((IF(ISTEXT(MB$5)=FALSE,(INDEX(FRED!$1:$1048576,MATCH(US!MB$5,FRED!$A:$A,0),MATCH(US!$B46,FRED!$1:$1,0))),(SUM(LP46:MA46)))),"")</f>
        <v>731418</v>
      </c>
      <c r="MC46" s="60">
        <f>+IFERROR((IF(ISTEXT(MC$5)=FALSE,(INDEX(FRED!$1:$1048576,MATCH(US!MC$5,FRED!$A:$A,0),MATCH(US!$B46,FRED!$1:$1,0))),(SUM(LQ46:MB46)))),"")</f>
        <v>8910730</v>
      </c>
      <c r="MD46" s="59">
        <f>+IFERROR((IF(ISTEXT(MD$5)=FALSE,(INDEX(FRED!$1:$1048576,MATCH(US!MD$5,FRED!$A:$A,0),MATCH(US!$B46,FRED!$1:$1,0))),(SUM(LR46:MC46)))),"")</f>
        <v>728241</v>
      </c>
      <c r="ME46" s="59">
        <f>+IFERROR((IF(ISTEXT(ME$5)=FALSE,(INDEX(FRED!$1:$1048576,MATCH(US!ME$5,FRED!$A:$A,0),MATCH(US!$B46,FRED!$1:$1,0))),(SUM(LS46:MD46)))),"")</f>
        <v>0</v>
      </c>
      <c r="MF46" s="59">
        <f>+IFERROR((IF(ISTEXT(MF$5)=FALSE,(INDEX(FRED!$1:$1048576,MATCH(US!MF$5,FRED!$A:$A,0),MATCH(US!$B46,FRED!$1:$1,0))),(SUM(LT46:ME46)))),"")</f>
        <v>0</v>
      </c>
      <c r="MG46" s="59" t="str">
        <f>+IFERROR((IF(ISTEXT(MG$5)=FALSE,(INDEX(FRED!$1:$1048576,MATCH(US!MG$5,FRED!$A:$A,0),MATCH(US!$B46,FRED!$1:$1,0))),(SUM(LU46:MF46)))),"")</f>
        <v/>
      </c>
      <c r="MH46" s="59" t="str">
        <f>+IFERROR((IF(ISTEXT(MH$5)=FALSE,(INDEX(FRED!$1:$1048576,MATCH(US!MH$5,FRED!$A:$A,0),MATCH(US!$B46,FRED!$1:$1,0))),(SUM(LV46:MG46)))),"")</f>
        <v/>
      </c>
      <c r="MI46" s="59" t="str">
        <f>+IFERROR((IF(ISTEXT(MI$5)=FALSE,(INDEX(FRED!$1:$1048576,MATCH(US!MI$5,FRED!$A:$A,0),MATCH(US!$B46,FRED!$1:$1,0))),(SUM(LW46:MH46)))),"")</f>
        <v/>
      </c>
      <c r="MJ46" s="59" t="str">
        <f>+IFERROR((IF(ISTEXT(MJ$5)=FALSE,(INDEX(FRED!$1:$1048576,MATCH(US!MJ$5,FRED!$A:$A,0),MATCH(US!$B46,FRED!$1:$1,0))),(SUM(LX46:MI46)))),"")</f>
        <v/>
      </c>
      <c r="MK46" s="59" t="str">
        <f>+IFERROR((IF(ISTEXT(MK$5)=FALSE,(INDEX(FRED!$1:$1048576,MATCH(US!MK$5,FRED!$A:$A,0),MATCH(US!$B46,FRED!$1:$1,0))),(SUM(LY46:MJ46)))),"")</f>
        <v/>
      </c>
      <c r="ML46" s="59" t="str">
        <f>+IFERROR((IF(ISTEXT(ML$5)=FALSE,(INDEX(FRED!$1:$1048576,MATCH(US!ML$5,FRED!$A:$A,0),MATCH(US!$B46,FRED!$1:$1,0))),(SUM(LZ46:MK46)))),"")</f>
        <v/>
      </c>
      <c r="MM46" s="59" t="str">
        <f>+IFERROR((IF(ISTEXT(MM$5)=FALSE,(INDEX(FRED!$1:$1048576,MATCH(US!MM$5,FRED!$A:$A,0),MATCH(US!$B46,FRED!$1:$1,0))),(SUM(MA46:ML46)))),"")</f>
        <v/>
      </c>
      <c r="MN46" s="59" t="str">
        <f>+IFERROR((IF(ISTEXT(MN$5)=FALSE,(INDEX(FRED!$1:$1048576,MATCH(US!MN$5,FRED!$A:$A,0),MATCH(US!$B46,FRED!$1:$1,0))),(SUM(MB46:MM46)))),"")</f>
        <v/>
      </c>
      <c r="MO46" s="59" t="str">
        <f>+IFERROR((IF(ISTEXT(MO$5)=FALSE,(INDEX(FRED!$1:$1048576,MATCH(US!MO$5,FRED!$A:$A,0),MATCH(US!$B46,FRED!$1:$1,0))),(SUM(MC46:MN46)))),"")</f>
        <v/>
      </c>
      <c r="MP46" s="60">
        <f>+IFERROR((IF(ISTEXT(MP$5)=FALSE,(INDEX(FRED!$1:$1048576,MATCH(US!MP$5,FRED!$A:$A,0),MATCH(US!$B46,FRED!$1:$1,0))),(SUM(MD46:MO46)))),"")</f>
        <v>728241</v>
      </c>
    </row>
    <row r="47" spans="1:354" s="117" customFormat="1" ht="15.95" hidden="1" customHeight="1" outlineLevel="2">
      <c r="A47" s="159"/>
      <c r="B47" s="163" t="s">
        <v>564</v>
      </c>
      <c r="C47" s="274" t="s">
        <v>565</v>
      </c>
      <c r="D47" s="59">
        <f>+IFERROR((IF(ISTEXT(D$5)=FALSE,(INDEX(FRED!$1:$1048576,MATCH(US!D$5,FRED!$A:$A,0),MATCH(US!$B47,FRED!$1:$1,0))),(SUM(#REF!)))),"")</f>
        <v>32449</v>
      </c>
      <c r="E47" s="59">
        <f>+IFERROR((IF(ISTEXT(E$5)=FALSE,(INDEX(FRED!$1:$1048576,MATCH(US!E$5,FRED!$A:$A,0),MATCH(US!$B47,FRED!$1:$1,0))),(SUM(#REF!)))),"")</f>
        <v>35742</v>
      </c>
      <c r="F47" s="59">
        <f>+IFERROR((IF(ISTEXT(F$5)=FALSE,(INDEX(FRED!$1:$1048576,MATCH(US!F$5,FRED!$A:$A,0),MATCH(US!$B47,FRED!$1:$1,0))),(SUM(#REF!)))),"")</f>
        <v>36433</v>
      </c>
      <c r="G47" s="59">
        <f>+IFERROR((IF(ISTEXT(G$5)=FALSE,(INDEX(FRED!$1:$1048576,MATCH(US!G$5,FRED!$A:$A,0),MATCH(US!$B47,FRED!$1:$1,0))),(SUM(#REF!)))),"")</f>
        <v>36553</v>
      </c>
      <c r="H47" s="59">
        <f>+IFERROR((IF(ISTEXT(H$5)=FALSE,(INDEX(FRED!$1:$1048576,MATCH(US!H$5,FRED!$A:$A,0),MATCH(US!$B47,FRED!$1:$1,0))),(SUM(#REF!)))),"")</f>
        <v>39979</v>
      </c>
      <c r="I47" s="59">
        <f>+IFERROR((IF(ISTEXT(I$5)=FALSE,(INDEX(FRED!$1:$1048576,MATCH(US!I$5,FRED!$A:$A,0),MATCH(US!$B47,FRED!$1:$1,0))),(SUM(#REF!)))),"")</f>
        <v>38449</v>
      </c>
      <c r="J47" s="59">
        <f>+IFERROR((IF(ISTEXT(J$5)=FALSE,(INDEX(FRED!$1:$1048576,MATCH(US!J$5,FRED!$A:$A,0),MATCH(US!$B47,FRED!$1:$1,0))),(SUM(#REF!)))),"")</f>
        <v>37295</v>
      </c>
      <c r="K47" s="59">
        <f>+IFERROR((IF(ISTEXT(K$5)=FALSE,(INDEX(FRED!$1:$1048576,MATCH(US!K$5,FRED!$A:$A,0),MATCH(US!$B47,FRED!$1:$1,0))),(SUM(#REF!)))),"")</f>
        <v>38617</v>
      </c>
      <c r="L47" s="59">
        <f>+IFERROR((IF(ISTEXT(L$5)=FALSE,(INDEX(FRED!$1:$1048576,MATCH(US!L$5,FRED!$A:$A,0),MATCH(US!$B47,FRED!$1:$1,0))),(SUM(#REF!)))),"")</f>
        <v>38456</v>
      </c>
      <c r="M47" s="59">
        <f>+IFERROR((IF(ISTEXT(M$5)=FALSE,(INDEX(FRED!$1:$1048576,MATCH(US!M$5,FRED!$A:$A,0),MATCH(US!$B47,FRED!$1:$1,0))),(SUM(A47:L47)))),"")</f>
        <v>39157</v>
      </c>
      <c r="N47" s="59">
        <f>+IFERROR((IF(ISTEXT(N$5)=FALSE,(INDEX(FRED!$1:$1048576,MATCH(US!N$5,FRED!$A:$A,0),MATCH(US!$B47,FRED!$1:$1,0))),(SUM(B47:M47)))),"")</f>
        <v>39100</v>
      </c>
      <c r="O47" s="59">
        <f>+IFERROR((IF(ISTEXT(O$5)=FALSE,(INDEX(FRED!$1:$1048576,MATCH(US!O$5,FRED!$A:$A,0),MATCH(US!$B47,FRED!$1:$1,0))),(SUM(C47:N47)))),"")</f>
        <v>38470</v>
      </c>
      <c r="P47" s="60">
        <f>+IFERROR((IF(ISTEXT(P$5)=FALSE,(INDEX(FRED!$1:$1048576,MATCH(US!P$5,FRED!$A:$A,0),MATCH(US!$B47,FRED!$1:$1,0))),(SUM(D47:O47)))),"")</f>
        <v>450700</v>
      </c>
      <c r="Q47" s="59">
        <f>+IFERROR((IF(ISTEXT(Q$5)=FALSE,(INDEX(FRED!$1:$1048576,MATCH(US!Q$5,FRED!$A:$A,0),MATCH(US!$B47,FRED!$1:$1,0))),(SUM(E47:P47)))),"")</f>
        <v>43224</v>
      </c>
      <c r="R47" s="59">
        <f>+IFERROR((IF(ISTEXT(R$5)=FALSE,(INDEX(FRED!$1:$1048576,MATCH(US!R$5,FRED!$A:$A,0),MATCH(US!$B47,FRED!$1:$1,0))),(SUM(F47:Q47)))),"")</f>
        <v>40064</v>
      </c>
      <c r="S47" s="59">
        <f>+IFERROR((IF(ISTEXT(S$5)=FALSE,(INDEX(FRED!$1:$1048576,MATCH(US!S$5,FRED!$A:$A,0),MATCH(US!$B47,FRED!$1:$1,0))),(SUM(G47:R47)))),"")</f>
        <v>42465</v>
      </c>
      <c r="T47" s="59">
        <f>+IFERROR((IF(ISTEXT(T$5)=FALSE,(INDEX(FRED!$1:$1048576,MATCH(US!T$5,FRED!$A:$A,0),MATCH(US!$B47,FRED!$1:$1,0))),(SUM(H47:S47)))),"")</f>
        <v>40776</v>
      </c>
      <c r="U47" s="59">
        <f>+IFERROR((IF(ISTEXT(U$5)=FALSE,(INDEX(FRED!$1:$1048576,MATCH(US!U$5,FRED!$A:$A,0),MATCH(US!$B47,FRED!$1:$1,0))),(SUM(I47:T47)))),"")</f>
        <v>38921</v>
      </c>
      <c r="V47" s="59">
        <f>+IFERROR((IF(ISTEXT(V$5)=FALSE,(INDEX(FRED!$1:$1048576,MATCH(US!V$5,FRED!$A:$A,0),MATCH(US!$B47,FRED!$1:$1,0))),(SUM(J47:U47)))),"")</f>
        <v>40082</v>
      </c>
      <c r="W47" s="59">
        <f>+IFERROR((IF(ISTEXT(W$5)=FALSE,(INDEX(FRED!$1:$1048576,MATCH(US!W$5,FRED!$A:$A,0),MATCH(US!$B47,FRED!$1:$1,0))),(SUM(K47:V47)))),"")</f>
        <v>39336</v>
      </c>
      <c r="X47" s="59">
        <f>+IFERROR((IF(ISTEXT(X$5)=FALSE,(INDEX(FRED!$1:$1048576,MATCH(US!X$5,FRED!$A:$A,0),MATCH(US!$B47,FRED!$1:$1,0))),(SUM(L47:W47)))),"")</f>
        <v>38439</v>
      </c>
      <c r="Y47" s="59">
        <f>+IFERROR((IF(ISTEXT(Y$5)=FALSE,(INDEX(FRED!$1:$1048576,MATCH(US!Y$5,FRED!$A:$A,0),MATCH(US!$B47,FRED!$1:$1,0))),(SUM(M47:X47)))),"")</f>
        <v>38751</v>
      </c>
      <c r="Z47" s="59">
        <f>+IFERROR((IF(ISTEXT(Z$5)=FALSE,(INDEX(FRED!$1:$1048576,MATCH(US!Z$5,FRED!$A:$A,0),MATCH(US!$B47,FRED!$1:$1,0))),(SUM(N47:Y47)))),"")</f>
        <v>34000</v>
      </c>
      <c r="AA47" s="59">
        <f>+IFERROR((IF(ISTEXT(AA$5)=FALSE,(INDEX(FRED!$1:$1048576,MATCH(US!AA$5,FRED!$A:$A,0),MATCH(US!$B47,FRED!$1:$1,0))),(SUM(O47:Z47)))),"")</f>
        <v>29466</v>
      </c>
      <c r="AB47" s="59">
        <f>+IFERROR((IF(ISTEXT(AB$5)=FALSE,(INDEX(FRED!$1:$1048576,MATCH(US!AB$5,FRED!$A:$A,0),MATCH(US!$B47,FRED!$1:$1,0))),(SUM(P47:AA47)))),"")</f>
        <v>30083</v>
      </c>
      <c r="AC47" s="60">
        <f>+IFERROR((IF(ISTEXT(AC$5)=FALSE,(INDEX(FRED!$1:$1048576,MATCH(US!AC$5,FRED!$A:$A,0),MATCH(US!$B47,FRED!$1:$1,0))),(SUM(Q47:AB47)))),"")</f>
        <v>455607</v>
      </c>
      <c r="AD47" s="59">
        <f>+IFERROR((IF(ISTEXT(AD$5)=FALSE,(INDEX(FRED!$1:$1048576,MATCH(US!AD$5,FRED!$A:$A,0),MATCH(US!$B47,FRED!$1:$1,0))),(SUM(R47:AC47)))),"")</f>
        <v>28116</v>
      </c>
      <c r="AE47" s="59">
        <f>+IFERROR((IF(ISTEXT(AE$5)=FALSE,(INDEX(FRED!$1:$1048576,MATCH(US!AE$5,FRED!$A:$A,0),MATCH(US!$B47,FRED!$1:$1,0))),(SUM(S47:AD47)))),"")</f>
        <v>25816</v>
      </c>
      <c r="AF47" s="59">
        <f>+IFERROR((IF(ISTEXT(AF$5)=FALSE,(INDEX(FRED!$1:$1048576,MATCH(US!AF$5,FRED!$A:$A,0),MATCH(US!$B47,FRED!$1:$1,0))),(SUM(T47:AE47)))),"")</f>
        <v>24835</v>
      </c>
      <c r="AG47" s="59">
        <f>+IFERROR((IF(ISTEXT(AG$5)=FALSE,(INDEX(FRED!$1:$1048576,MATCH(US!AG$5,FRED!$A:$A,0),MATCH(US!$B47,FRED!$1:$1,0))),(SUM(U47:AF47)))),"")</f>
        <v>24301</v>
      </c>
      <c r="AH47" s="59">
        <f>+IFERROR((IF(ISTEXT(AH$5)=FALSE,(INDEX(FRED!$1:$1048576,MATCH(US!AH$5,FRED!$A:$A,0),MATCH(US!$B47,FRED!$1:$1,0))),(SUM(V47:AG47)))),"")</f>
        <v>23650</v>
      </c>
      <c r="AI47" s="59">
        <f>+IFERROR((IF(ISTEXT(AI$5)=FALSE,(INDEX(FRED!$1:$1048576,MATCH(US!AI$5,FRED!$A:$A,0),MATCH(US!$B47,FRED!$1:$1,0))),(SUM(W47:AH47)))),"")</f>
        <v>22981</v>
      </c>
      <c r="AJ47" s="59">
        <f>+IFERROR((IF(ISTEXT(AJ$5)=FALSE,(INDEX(FRED!$1:$1048576,MATCH(US!AJ$5,FRED!$A:$A,0),MATCH(US!$B47,FRED!$1:$1,0))),(SUM(X47:AI47)))),"")</f>
        <v>21868</v>
      </c>
      <c r="AK47" s="59">
        <f>+IFERROR((IF(ISTEXT(AK$5)=FALSE,(INDEX(FRED!$1:$1048576,MATCH(US!AK$5,FRED!$A:$A,0),MATCH(US!$B47,FRED!$1:$1,0))),(SUM(Y47:AJ47)))),"")</f>
        <v>20733</v>
      </c>
      <c r="AL47" s="59">
        <f>+IFERROR((IF(ISTEXT(AL$5)=FALSE,(INDEX(FRED!$1:$1048576,MATCH(US!AL$5,FRED!$A:$A,0),MATCH(US!$B47,FRED!$1:$1,0))),(SUM(Z47:AK47)))),"")</f>
        <v>20028</v>
      </c>
      <c r="AM47" s="59">
        <f>+IFERROR((IF(ISTEXT(AM$5)=FALSE,(INDEX(FRED!$1:$1048576,MATCH(US!AM$5,FRED!$A:$A,0),MATCH(US!$B47,FRED!$1:$1,0))),(SUM(AA47:AL47)))),"")</f>
        <v>20691</v>
      </c>
      <c r="AN47" s="59">
        <f>+IFERROR((IF(ISTEXT(AN$5)=FALSE,(INDEX(FRED!$1:$1048576,MATCH(US!AN$5,FRED!$A:$A,0),MATCH(US!$B47,FRED!$1:$1,0))),(SUM(AB47:AM47)))),"")</f>
        <v>20804</v>
      </c>
      <c r="AO47" s="59">
        <f>+IFERROR((IF(ISTEXT(AO$5)=FALSE,(INDEX(FRED!$1:$1048576,MATCH(US!AO$5,FRED!$A:$A,0),MATCH(US!$B47,FRED!$1:$1,0))),(SUM(AC47:AN47)))),"")</f>
        <v>20214</v>
      </c>
      <c r="AP47" s="60">
        <f>+IFERROR((IF(ISTEXT(AP$5)=FALSE,(INDEX(FRED!$1:$1048576,MATCH(US!AP$5,FRED!$A:$A,0),MATCH(US!$B47,FRED!$1:$1,0))),(SUM(AD47:AO47)))),"")</f>
        <v>274037</v>
      </c>
      <c r="AQ47" s="59">
        <f>+IFERROR((IF(ISTEXT(AQ$5)=FALSE,(INDEX(FRED!$1:$1048576,MATCH(US!AQ$5,FRED!$A:$A,0),MATCH(US!$B47,FRED!$1:$1,0))),(SUM(AE47:AP47)))),"")</f>
        <v>19598</v>
      </c>
      <c r="AR47" s="59">
        <f>+IFERROR((IF(ISTEXT(AR$5)=FALSE,(INDEX(FRED!$1:$1048576,MATCH(US!AR$5,FRED!$A:$A,0),MATCH(US!$B47,FRED!$1:$1,0))),(SUM(AF47:AQ47)))),"")</f>
        <v>19754</v>
      </c>
      <c r="AS47" s="59">
        <f>+IFERROR((IF(ISTEXT(AS$5)=FALSE,(INDEX(FRED!$1:$1048576,MATCH(US!AS$5,FRED!$A:$A,0),MATCH(US!$B47,FRED!$1:$1,0))),(SUM(AG47:AR47)))),"")</f>
        <v>20723</v>
      </c>
      <c r="AT47" s="59">
        <f>+IFERROR((IF(ISTEXT(AT$5)=FALSE,(INDEX(FRED!$1:$1048576,MATCH(US!AT$5,FRED!$A:$A,0),MATCH(US!$B47,FRED!$1:$1,0))),(SUM(AH47:AS47)))),"")</f>
        <v>20541</v>
      </c>
      <c r="AU47" s="59">
        <f>+IFERROR((IF(ISTEXT(AU$5)=FALSE,(INDEX(FRED!$1:$1048576,MATCH(US!AU$5,FRED!$A:$A,0),MATCH(US!$B47,FRED!$1:$1,0))),(SUM(AI47:AT47)))),"")</f>
        <v>22072</v>
      </c>
      <c r="AV47" s="59">
        <f>+IFERROR((IF(ISTEXT(AV$5)=FALSE,(INDEX(FRED!$1:$1048576,MATCH(US!AV$5,FRED!$A:$A,0),MATCH(US!$B47,FRED!$1:$1,0))),(SUM(AJ47:AU47)))),"")</f>
        <v>22403</v>
      </c>
      <c r="AW47" s="59">
        <f>+IFERROR((IF(ISTEXT(AW$5)=FALSE,(INDEX(FRED!$1:$1048576,MATCH(US!AW$5,FRED!$A:$A,0),MATCH(US!$B47,FRED!$1:$1,0))),(SUM(AK47:AV47)))),"")</f>
        <v>21444</v>
      </c>
      <c r="AX47" s="59">
        <f>+IFERROR((IF(ISTEXT(AX$5)=FALSE,(INDEX(FRED!$1:$1048576,MATCH(US!AX$5,FRED!$A:$A,0),MATCH(US!$B47,FRED!$1:$1,0))),(SUM(AL47:AW47)))),"")</f>
        <v>21517</v>
      </c>
      <c r="AY47" s="59">
        <f>+IFERROR((IF(ISTEXT(AY$5)=FALSE,(INDEX(FRED!$1:$1048576,MATCH(US!AY$5,FRED!$A:$A,0),MATCH(US!$B47,FRED!$1:$1,0))),(SUM(AM47:AX47)))),"")</f>
        <v>22317</v>
      </c>
      <c r="AZ47" s="59">
        <f>+IFERROR((IF(ISTEXT(AZ$5)=FALSE,(INDEX(FRED!$1:$1048576,MATCH(US!AZ$5,FRED!$A:$A,0),MATCH(US!$B47,FRED!$1:$1,0))),(SUM(AN47:AY47)))),"")</f>
        <v>22797</v>
      </c>
      <c r="BA47" s="59">
        <f>+IFERROR((IF(ISTEXT(BA$5)=FALSE,(INDEX(FRED!$1:$1048576,MATCH(US!BA$5,FRED!$A:$A,0),MATCH(US!$B47,FRED!$1:$1,0))),(SUM(AO47:AZ47)))),"")</f>
        <v>21941</v>
      </c>
      <c r="BB47" s="59">
        <f>+IFERROR((IF(ISTEXT(BB$5)=FALSE,(INDEX(FRED!$1:$1048576,MATCH(US!BB$5,FRED!$A:$A,0),MATCH(US!$B47,FRED!$1:$1,0))),(SUM(AP47:BA47)))),"")</f>
        <v>21392</v>
      </c>
      <c r="BC47" s="60">
        <f>+IFERROR((IF(ISTEXT(BC$5)=FALSE,(INDEX(FRED!$1:$1048576,MATCH(US!BC$5,FRED!$A:$A,0),MATCH(US!$B47,FRED!$1:$1,0))),(SUM(AQ47:BB47)))),"")</f>
        <v>256499</v>
      </c>
      <c r="BD47" s="59">
        <f>+IFERROR((IF(ISTEXT(BD$5)=FALSE,(INDEX(FRED!$1:$1048576,MATCH(US!BD$5,FRED!$A:$A,0),MATCH(US!$B47,FRED!$1:$1,0))),(SUM(AR47:BC47)))),"")</f>
        <v>21253</v>
      </c>
      <c r="BE47" s="59">
        <f>+IFERROR((IF(ISTEXT(BE$5)=FALSE,(INDEX(FRED!$1:$1048576,MATCH(US!BE$5,FRED!$A:$A,0),MATCH(US!$B47,FRED!$1:$1,0))),(SUM(AS47:BD47)))),"")</f>
        <v>22116</v>
      </c>
      <c r="BF47" s="59">
        <f>+IFERROR((IF(ISTEXT(BF$5)=FALSE,(INDEX(FRED!$1:$1048576,MATCH(US!BF$5,FRED!$A:$A,0),MATCH(US!$B47,FRED!$1:$1,0))),(SUM(AT47:BE47)))),"")</f>
        <v>21681</v>
      </c>
      <c r="BG47" s="59">
        <f>+IFERROR((IF(ISTEXT(BG$5)=FALSE,(INDEX(FRED!$1:$1048576,MATCH(US!BG$5,FRED!$A:$A,0),MATCH(US!$B47,FRED!$1:$1,0))),(SUM(AU47:BF47)))),"")</f>
        <v>21351</v>
      </c>
      <c r="BH47" s="59">
        <f>+IFERROR((IF(ISTEXT(BH$5)=FALSE,(INDEX(FRED!$1:$1048576,MATCH(US!BH$5,FRED!$A:$A,0),MATCH(US!$B47,FRED!$1:$1,0))),(SUM(AV47:BG47)))),"")</f>
        <v>22122</v>
      </c>
      <c r="BI47" s="59">
        <f>+IFERROR((IF(ISTEXT(BI$5)=FALSE,(INDEX(FRED!$1:$1048576,MATCH(US!BI$5,FRED!$A:$A,0),MATCH(US!$B47,FRED!$1:$1,0))),(SUM(AW47:BH47)))),"")</f>
        <v>20483</v>
      </c>
      <c r="BJ47" s="59">
        <f>+IFERROR((IF(ISTEXT(BJ$5)=FALSE,(INDEX(FRED!$1:$1048576,MATCH(US!BJ$5,FRED!$A:$A,0),MATCH(US!$B47,FRED!$1:$1,0))),(SUM(AX47:BI47)))),"")</f>
        <v>21973</v>
      </c>
      <c r="BK47" s="59">
        <f>+IFERROR((IF(ISTEXT(BK$5)=FALSE,(INDEX(FRED!$1:$1048576,MATCH(US!BK$5,FRED!$A:$A,0),MATCH(US!$B47,FRED!$1:$1,0))),(SUM(AY47:BJ47)))),"")</f>
        <v>22525</v>
      </c>
      <c r="BL47" s="59">
        <f>+IFERROR((IF(ISTEXT(BL$5)=FALSE,(INDEX(FRED!$1:$1048576,MATCH(US!BL$5,FRED!$A:$A,0),MATCH(US!$B47,FRED!$1:$1,0))),(SUM(AZ47:BK47)))),"")</f>
        <v>23193</v>
      </c>
      <c r="BM47" s="59">
        <f>+IFERROR((IF(ISTEXT(BM$5)=FALSE,(INDEX(FRED!$1:$1048576,MATCH(US!BM$5,FRED!$A:$A,0),MATCH(US!$B47,FRED!$1:$1,0))),(SUM(BA47:BL47)))),"")</f>
        <v>25459</v>
      </c>
      <c r="BN47" s="59">
        <f>+IFERROR((IF(ISTEXT(BN$5)=FALSE,(INDEX(FRED!$1:$1048576,MATCH(US!BN$5,FRED!$A:$A,0),MATCH(US!$B47,FRED!$1:$1,0))),(SUM(BB47:BM47)))),"")</f>
        <v>27525</v>
      </c>
      <c r="BO47" s="59">
        <f>+IFERROR((IF(ISTEXT(BO$5)=FALSE,(INDEX(FRED!$1:$1048576,MATCH(US!BO$5,FRED!$A:$A,0),MATCH(US!$B47,FRED!$1:$1,0))),(SUM(BC47:BN47)))),"")</f>
        <v>28119</v>
      </c>
      <c r="BP47" s="60">
        <f>+IFERROR((IF(ISTEXT(BP$5)=FALSE,(INDEX(FRED!$1:$1048576,MATCH(US!BP$5,FRED!$A:$A,0),MATCH(US!$B47,FRED!$1:$1,0))),(SUM(BD47:BO47)))),"")</f>
        <v>277800</v>
      </c>
      <c r="BQ47" s="59">
        <f>+IFERROR((IF(ISTEXT(BQ$5)=FALSE,(INDEX(FRED!$1:$1048576,MATCH(US!BQ$5,FRED!$A:$A,0),MATCH(US!$B47,FRED!$1:$1,0))),(SUM(BE47:BP47)))),"")</f>
        <v>27578</v>
      </c>
      <c r="BR47" s="59">
        <f>+IFERROR((IF(ISTEXT(BR$5)=FALSE,(INDEX(FRED!$1:$1048576,MATCH(US!BR$5,FRED!$A:$A,0),MATCH(US!$B47,FRED!$1:$1,0))),(SUM(BF47:BQ47)))),"")</f>
        <v>28016</v>
      </c>
      <c r="BS47" s="59">
        <f>+IFERROR((IF(ISTEXT(BS$5)=FALSE,(INDEX(FRED!$1:$1048576,MATCH(US!BS$5,FRED!$A:$A,0),MATCH(US!$B47,FRED!$1:$1,0))),(SUM(BG47:BR47)))),"")</f>
        <v>28650</v>
      </c>
      <c r="BT47" s="59">
        <f>+IFERROR((IF(ISTEXT(BT$5)=FALSE,(INDEX(FRED!$1:$1048576,MATCH(US!BT$5,FRED!$A:$A,0),MATCH(US!$B47,FRED!$1:$1,0))),(SUM(BH47:BS47)))),"")</f>
        <v>27939</v>
      </c>
      <c r="BU47" s="59">
        <f>+IFERROR((IF(ISTEXT(BU$5)=FALSE,(INDEX(FRED!$1:$1048576,MATCH(US!BU$5,FRED!$A:$A,0),MATCH(US!$B47,FRED!$1:$1,0))),(SUM(BI47:BT47)))),"")</f>
        <v>27051</v>
      </c>
      <c r="BV47" s="59">
        <f>+IFERROR((IF(ISTEXT(BV$5)=FALSE,(INDEX(FRED!$1:$1048576,MATCH(US!BV$5,FRED!$A:$A,0),MATCH(US!$B47,FRED!$1:$1,0))),(SUM(BJ47:BU47)))),"")</f>
        <v>27548</v>
      </c>
      <c r="BW47" s="59">
        <f>+IFERROR((IF(ISTEXT(BW$5)=FALSE,(INDEX(FRED!$1:$1048576,MATCH(US!BW$5,FRED!$A:$A,0),MATCH(US!$B47,FRED!$1:$1,0))),(SUM(BK47:BV47)))),"")</f>
        <v>27589</v>
      </c>
      <c r="BX47" s="59">
        <f>+IFERROR((IF(ISTEXT(BX$5)=FALSE,(INDEX(FRED!$1:$1048576,MATCH(US!BX$5,FRED!$A:$A,0),MATCH(US!$B47,FRED!$1:$1,0))),(SUM(BL47:BW47)))),"")</f>
        <v>29024</v>
      </c>
      <c r="BY47" s="59">
        <f>+IFERROR((IF(ISTEXT(BY$5)=FALSE,(INDEX(FRED!$1:$1048576,MATCH(US!BY$5,FRED!$A:$A,0),MATCH(US!$B47,FRED!$1:$1,0))),(SUM(BM47:BX47)))),"")</f>
        <v>29048</v>
      </c>
      <c r="BZ47" s="59">
        <f>+IFERROR((IF(ISTEXT(BZ$5)=FALSE,(INDEX(FRED!$1:$1048576,MATCH(US!BZ$5,FRED!$A:$A,0),MATCH(US!$B47,FRED!$1:$1,0))),(SUM(BN47:BY47)))),"")</f>
        <v>29294</v>
      </c>
      <c r="CA47" s="59">
        <f>+IFERROR((IF(ISTEXT(CA$5)=FALSE,(INDEX(FRED!$1:$1048576,MATCH(US!CA$5,FRED!$A:$A,0),MATCH(US!$B47,FRED!$1:$1,0))),(SUM(BO47:BZ47)))),"")</f>
        <v>29590</v>
      </c>
      <c r="CB47" s="59">
        <f>+IFERROR((IF(ISTEXT(CB$5)=FALSE,(INDEX(FRED!$1:$1048576,MATCH(US!CB$5,FRED!$A:$A,0),MATCH(US!$B47,FRED!$1:$1,0))),(SUM(BP47:CA47)))),"")</f>
        <v>29672</v>
      </c>
      <c r="CC47" s="60">
        <f>+IFERROR((IF(ISTEXT(CC$5)=FALSE,(INDEX(FRED!$1:$1048576,MATCH(US!CC$5,FRED!$A:$A,0),MATCH(US!$B47,FRED!$1:$1,0))),(SUM(BQ47:CB47)))),"")</f>
        <v>340999</v>
      </c>
      <c r="CD47" s="59">
        <f>+IFERROR((IF(ISTEXT(CD$5)=FALSE,(INDEX(FRED!$1:$1048576,MATCH(US!CD$5,FRED!$A:$A,0),MATCH(US!$B47,FRED!$1:$1,0))),(SUM(BR47:CC47)))),"")</f>
        <v>29698</v>
      </c>
      <c r="CE47" s="59">
        <f>+IFERROR((IF(ISTEXT(CE$5)=FALSE,(INDEX(FRED!$1:$1048576,MATCH(US!CE$5,FRED!$A:$A,0),MATCH(US!$B47,FRED!$1:$1,0))),(SUM(BS47:CD47)))),"")</f>
        <v>28900</v>
      </c>
      <c r="CF47" s="59">
        <f>+IFERROR((IF(ISTEXT(CF$5)=FALSE,(INDEX(FRED!$1:$1048576,MATCH(US!CF$5,FRED!$A:$A,0),MATCH(US!$B47,FRED!$1:$1,0))),(SUM(BT47:CE47)))),"")</f>
        <v>30851</v>
      </c>
      <c r="CG47" s="59">
        <f>+IFERROR((IF(ISTEXT(CG$5)=FALSE,(INDEX(FRED!$1:$1048576,MATCH(US!CG$5,FRED!$A:$A,0),MATCH(US!$B47,FRED!$1:$1,0))),(SUM(BU47:CF47)))),"")</f>
        <v>31862</v>
      </c>
      <c r="CH47" s="59">
        <f>+IFERROR((IF(ISTEXT(CH$5)=FALSE,(INDEX(FRED!$1:$1048576,MATCH(US!CH$5,FRED!$A:$A,0),MATCH(US!$B47,FRED!$1:$1,0))),(SUM(BV47:CG47)))),"")</f>
        <v>31848</v>
      </c>
      <c r="CI47" s="59">
        <f>+IFERROR((IF(ISTEXT(CI$5)=FALSE,(INDEX(FRED!$1:$1048576,MATCH(US!CI$5,FRED!$A:$A,0),MATCH(US!$B47,FRED!$1:$1,0))),(SUM(BW47:CH47)))),"")</f>
        <v>33010</v>
      </c>
      <c r="CJ47" s="59">
        <f>+IFERROR((IF(ISTEXT(CJ$5)=FALSE,(INDEX(FRED!$1:$1048576,MATCH(US!CJ$5,FRED!$A:$A,0),MATCH(US!$B47,FRED!$1:$1,0))),(SUM(BX47:CI47)))),"")</f>
        <v>32092</v>
      </c>
      <c r="CK47" s="59">
        <f>+IFERROR((IF(ISTEXT(CK$5)=FALSE,(INDEX(FRED!$1:$1048576,MATCH(US!CK$5,FRED!$A:$A,0),MATCH(US!$B47,FRED!$1:$1,0))),(SUM(BY47:CJ47)))),"")</f>
        <v>35881</v>
      </c>
      <c r="CL47" s="59">
        <f>+IFERROR((IF(ISTEXT(CL$5)=FALSE,(INDEX(FRED!$1:$1048576,MATCH(US!CL$5,FRED!$A:$A,0),MATCH(US!$B47,FRED!$1:$1,0))),(SUM(BZ47:CK47)))),"")</f>
        <v>34212</v>
      </c>
      <c r="CM47" s="59">
        <f>+IFERROR((IF(ISTEXT(CM$5)=FALSE,(INDEX(FRED!$1:$1048576,MATCH(US!CM$5,FRED!$A:$A,0),MATCH(US!$B47,FRED!$1:$1,0))),(SUM(CA47:CL47)))),"")</f>
        <v>32318</v>
      </c>
      <c r="CN47" s="59">
        <f>+IFERROR((IF(ISTEXT(CN$5)=FALSE,(INDEX(FRED!$1:$1048576,MATCH(US!CN$5,FRED!$A:$A,0),MATCH(US!$B47,FRED!$1:$1,0))),(SUM(CB47:CM47)))),"")</f>
        <v>32408</v>
      </c>
      <c r="CO47" s="59">
        <f>+IFERROR((IF(ISTEXT(CO$5)=FALSE,(INDEX(FRED!$1:$1048576,MATCH(US!CO$5,FRED!$A:$A,0),MATCH(US!$B47,FRED!$1:$1,0))),(SUM(CC47:CN47)))),"")</f>
        <v>32700</v>
      </c>
      <c r="CP47" s="60">
        <f>+IFERROR((IF(ISTEXT(CP$5)=FALSE,(INDEX(FRED!$1:$1048576,MATCH(US!CP$5,FRED!$A:$A,0),MATCH(US!$B47,FRED!$1:$1,0))),(SUM(CD47:CO47)))),"")</f>
        <v>385780</v>
      </c>
      <c r="CQ47" s="59">
        <f>+IFERROR((IF(ISTEXT(CQ$5)=FALSE,(INDEX(FRED!$1:$1048576,MATCH(US!CQ$5,FRED!$A:$A,0),MATCH(US!$B47,FRED!$1:$1,0))),(SUM(CE47:CP47)))),"")</f>
        <v>33382</v>
      </c>
      <c r="CR47" s="59">
        <f>+IFERROR((IF(ISTEXT(CR$5)=FALSE,(INDEX(FRED!$1:$1048576,MATCH(US!CR$5,FRED!$A:$A,0),MATCH(US!$B47,FRED!$1:$1,0))),(SUM(CF47:CQ47)))),"")</f>
        <v>34468</v>
      </c>
      <c r="CS47" s="59">
        <f>+IFERROR((IF(ISTEXT(CS$5)=FALSE,(INDEX(FRED!$1:$1048576,MATCH(US!CS$5,FRED!$A:$A,0),MATCH(US!$B47,FRED!$1:$1,0))),(SUM(CG47:CR47)))),"")</f>
        <v>33954</v>
      </c>
      <c r="CT47" s="59">
        <f>+IFERROR((IF(ISTEXT(CT$5)=FALSE,(INDEX(FRED!$1:$1048576,MATCH(US!CT$5,FRED!$A:$A,0),MATCH(US!$B47,FRED!$1:$1,0))),(SUM(CH47:CS47)))),"")</f>
        <v>35825</v>
      </c>
      <c r="CU47" s="59">
        <f>+IFERROR((IF(ISTEXT(CU$5)=FALSE,(INDEX(FRED!$1:$1048576,MATCH(US!CU$5,FRED!$A:$A,0),MATCH(US!$B47,FRED!$1:$1,0))),(SUM(CI47:CT47)))),"")</f>
        <v>35234</v>
      </c>
      <c r="CV47" s="59">
        <f>+IFERROR((IF(ISTEXT(CV$5)=FALSE,(INDEX(FRED!$1:$1048576,MATCH(US!CV$5,FRED!$A:$A,0),MATCH(US!$B47,FRED!$1:$1,0))),(SUM(CJ47:CU47)))),"")</f>
        <v>37526</v>
      </c>
      <c r="CW47" s="59">
        <f>+IFERROR((IF(ISTEXT(CW$5)=FALSE,(INDEX(FRED!$1:$1048576,MATCH(US!CW$5,FRED!$A:$A,0),MATCH(US!$B47,FRED!$1:$1,0))),(SUM(CK47:CV47)))),"")</f>
        <v>40927</v>
      </c>
      <c r="CX47" s="59">
        <f>+IFERROR((IF(ISTEXT(CX$5)=FALSE,(INDEX(FRED!$1:$1048576,MATCH(US!CX$5,FRED!$A:$A,0),MATCH(US!$B47,FRED!$1:$1,0))),(SUM(CL47:CW47)))),"")</f>
        <v>40314</v>
      </c>
      <c r="CY47" s="59">
        <f>+IFERROR((IF(ISTEXT(CY$5)=FALSE,(INDEX(FRED!$1:$1048576,MATCH(US!CY$5,FRED!$A:$A,0),MATCH(US!$B47,FRED!$1:$1,0))),(SUM(CM47:CX47)))),"")</f>
        <v>48027</v>
      </c>
      <c r="CZ47" s="59">
        <f>+IFERROR((IF(ISTEXT(CZ$5)=FALSE,(INDEX(FRED!$1:$1048576,MATCH(US!CZ$5,FRED!$A:$A,0),MATCH(US!$B47,FRED!$1:$1,0))),(SUM(CN47:CY47)))),"")</f>
        <v>49256</v>
      </c>
      <c r="DA47" s="59">
        <f>+IFERROR((IF(ISTEXT(DA$5)=FALSE,(INDEX(FRED!$1:$1048576,MATCH(US!DA$5,FRED!$A:$A,0),MATCH(US!$B47,FRED!$1:$1,0))),(SUM(CO47:CZ47)))),"")</f>
        <v>44181</v>
      </c>
      <c r="DB47" s="59">
        <f>+IFERROR((IF(ISTEXT(DB$5)=FALSE,(INDEX(FRED!$1:$1048576,MATCH(US!DB$5,FRED!$A:$A,0),MATCH(US!$B47,FRED!$1:$1,0))),(SUM(CP47:DA47)))),"")</f>
        <v>47937</v>
      </c>
      <c r="DC47" s="60">
        <f>+IFERROR((IF(ISTEXT(DC$5)=FALSE,(INDEX(FRED!$1:$1048576,MATCH(US!DC$5,FRED!$A:$A,0),MATCH(US!$B47,FRED!$1:$1,0))),(SUM(CQ47:DB47)))),"")</f>
        <v>481031</v>
      </c>
      <c r="DD47" s="59">
        <f>+IFERROR((IF(ISTEXT(DD$5)=FALSE,(INDEX(FRED!$1:$1048576,MATCH(US!DD$5,FRED!$A:$A,0),MATCH(US!$B47,FRED!$1:$1,0))),(SUM(CR47:DC47)))),"")</f>
        <v>48190</v>
      </c>
      <c r="DE47" s="59">
        <f>+IFERROR((IF(ISTEXT(DE$5)=FALSE,(INDEX(FRED!$1:$1048576,MATCH(US!DE$5,FRED!$A:$A,0),MATCH(US!$B47,FRED!$1:$1,0))),(SUM(CS47:DD47)))),"")</f>
        <v>48028</v>
      </c>
      <c r="DF47" s="59">
        <f>+IFERROR((IF(ISTEXT(DF$5)=FALSE,(INDEX(FRED!$1:$1048576,MATCH(US!DF$5,FRED!$A:$A,0),MATCH(US!$B47,FRED!$1:$1,0))),(SUM(CT47:DE47)))),"")</f>
        <v>48567</v>
      </c>
      <c r="DG47" s="59">
        <f>+IFERROR((IF(ISTEXT(DG$5)=FALSE,(INDEX(FRED!$1:$1048576,MATCH(US!DG$5,FRED!$A:$A,0),MATCH(US!$B47,FRED!$1:$1,0))),(SUM(CU47:DF47)))),"")</f>
        <v>49910</v>
      </c>
      <c r="DH47" s="59">
        <f>+IFERROR((IF(ISTEXT(DH$5)=FALSE,(INDEX(FRED!$1:$1048576,MATCH(US!DH$5,FRED!$A:$A,0),MATCH(US!$B47,FRED!$1:$1,0))),(SUM(CV47:DG47)))),"")</f>
        <v>52617</v>
      </c>
      <c r="DI47" s="59">
        <f>+IFERROR((IF(ISTEXT(DI$5)=FALSE,(INDEX(FRED!$1:$1048576,MATCH(US!DI$5,FRED!$A:$A,0),MATCH(US!$B47,FRED!$1:$1,0))),(SUM(CW47:DH47)))),"")</f>
        <v>54289</v>
      </c>
      <c r="DJ47" s="59">
        <f>+IFERROR((IF(ISTEXT(DJ$5)=FALSE,(INDEX(FRED!$1:$1048576,MATCH(US!DJ$5,FRED!$A:$A,0),MATCH(US!$B47,FRED!$1:$1,0))),(SUM(CX47:DI47)))),"")</f>
        <v>52515</v>
      </c>
      <c r="DK47" s="59">
        <f>+IFERROR((IF(ISTEXT(DK$5)=FALSE,(INDEX(FRED!$1:$1048576,MATCH(US!DK$5,FRED!$A:$A,0),MATCH(US!$B47,FRED!$1:$1,0))),(SUM(CY47:DJ47)))),"")</f>
        <v>54380</v>
      </c>
      <c r="DL47" s="59">
        <f>+IFERROR((IF(ISTEXT(DL$5)=FALSE,(INDEX(FRED!$1:$1048576,MATCH(US!DL$5,FRED!$A:$A,0),MATCH(US!$B47,FRED!$1:$1,0))),(SUM(CZ47:DK47)))),"")</f>
        <v>56654</v>
      </c>
      <c r="DM47" s="59">
        <f>+IFERROR((IF(ISTEXT(DM$5)=FALSE,(INDEX(FRED!$1:$1048576,MATCH(US!DM$5,FRED!$A:$A,0),MATCH(US!$B47,FRED!$1:$1,0))),(SUM(DA47:DL47)))),"")</f>
        <v>58710</v>
      </c>
      <c r="DN47" s="59">
        <f>+IFERROR((IF(ISTEXT(DN$5)=FALSE,(INDEX(FRED!$1:$1048576,MATCH(US!DN$5,FRED!$A:$A,0),MATCH(US!$B47,FRED!$1:$1,0))),(SUM(DB47:DM47)))),"")</f>
        <v>58318</v>
      </c>
      <c r="DO47" s="59">
        <f>+IFERROR((IF(ISTEXT(DO$5)=FALSE,(INDEX(FRED!$1:$1048576,MATCH(US!DO$5,FRED!$A:$A,0),MATCH(US!$B47,FRED!$1:$1,0))),(SUM(DC47:DN47)))),"")</f>
        <v>58386</v>
      </c>
      <c r="DP47" s="60">
        <f>+IFERROR((IF(ISTEXT(DP$5)=FALSE,(INDEX(FRED!$1:$1048576,MATCH(US!DP$5,FRED!$A:$A,0),MATCH(US!$B47,FRED!$1:$1,0))),(SUM(DD47:DO47)))),"")</f>
        <v>640564</v>
      </c>
      <c r="DQ47" s="59">
        <f>+IFERROR((IF(ISTEXT(DQ$5)=FALSE,(INDEX(FRED!$1:$1048576,MATCH(US!DQ$5,FRED!$A:$A,0),MATCH(US!$B47,FRED!$1:$1,0))),(SUM(DE47:DP47)))),"")</f>
        <v>63869</v>
      </c>
      <c r="DR47" s="59">
        <f>+IFERROR((IF(ISTEXT(DR$5)=FALSE,(INDEX(FRED!$1:$1048576,MATCH(US!DR$5,FRED!$A:$A,0),MATCH(US!$B47,FRED!$1:$1,0))),(SUM(DF47:DQ47)))),"")</f>
        <v>66482</v>
      </c>
      <c r="DS47" s="59">
        <f>+IFERROR((IF(ISTEXT(DS$5)=FALSE,(INDEX(FRED!$1:$1048576,MATCH(US!DS$5,FRED!$A:$A,0),MATCH(US!$B47,FRED!$1:$1,0))),(SUM(DG47:DR47)))),"")</f>
        <v>64284</v>
      </c>
      <c r="DT47" s="59">
        <f>+IFERROR((IF(ISTEXT(DT$5)=FALSE,(INDEX(FRED!$1:$1048576,MATCH(US!DT$5,FRED!$A:$A,0),MATCH(US!$B47,FRED!$1:$1,0))),(SUM(DH47:DS47)))),"")</f>
        <v>63750</v>
      </c>
      <c r="DU47" s="59">
        <f>+IFERROR((IF(ISTEXT(DU$5)=FALSE,(INDEX(FRED!$1:$1048576,MATCH(US!DU$5,FRED!$A:$A,0),MATCH(US!$B47,FRED!$1:$1,0))),(SUM(DI47:DT47)))),"")</f>
        <v>63219</v>
      </c>
      <c r="DV47" s="59">
        <f>+IFERROR((IF(ISTEXT(DV$5)=FALSE,(INDEX(FRED!$1:$1048576,MATCH(US!DV$5,FRED!$A:$A,0),MATCH(US!$B47,FRED!$1:$1,0))),(SUM(DJ47:DU47)))),"")</f>
        <v>59394</v>
      </c>
      <c r="DW47" s="59">
        <f>+IFERROR((IF(ISTEXT(DW$5)=FALSE,(INDEX(FRED!$1:$1048576,MATCH(US!DW$5,FRED!$A:$A,0),MATCH(US!$B47,FRED!$1:$1,0))),(SUM(DK47:DV47)))),"")</f>
        <v>57699</v>
      </c>
      <c r="DX47" s="59">
        <f>+IFERROR((IF(ISTEXT(DX$5)=FALSE,(INDEX(FRED!$1:$1048576,MATCH(US!DX$5,FRED!$A:$A,0),MATCH(US!$B47,FRED!$1:$1,0))),(SUM(DL47:DW47)))),"")</f>
        <v>55482</v>
      </c>
      <c r="DY47" s="59">
        <f>+IFERROR((IF(ISTEXT(DY$5)=FALSE,(INDEX(FRED!$1:$1048576,MATCH(US!DY$5,FRED!$A:$A,0),MATCH(US!$B47,FRED!$1:$1,0))),(SUM(DM47:DX47)))),"")</f>
        <v>52194</v>
      </c>
      <c r="DZ47" s="59">
        <f>+IFERROR((IF(ISTEXT(DZ$5)=FALSE,(INDEX(FRED!$1:$1048576,MATCH(US!DZ$5,FRED!$A:$A,0),MATCH(US!$B47,FRED!$1:$1,0))),(SUM(DN47:DY47)))),"")</f>
        <v>52021</v>
      </c>
      <c r="EA47" s="59">
        <f>+IFERROR((IF(ISTEXT(EA$5)=FALSE,(INDEX(FRED!$1:$1048576,MATCH(US!EA$5,FRED!$A:$A,0),MATCH(US!$B47,FRED!$1:$1,0))),(SUM(DO47:DZ47)))),"")</f>
        <v>50901</v>
      </c>
      <c r="EB47" s="59">
        <f>+IFERROR((IF(ISTEXT(EB$5)=FALSE,(INDEX(FRED!$1:$1048576,MATCH(US!EB$5,FRED!$A:$A,0),MATCH(US!$B47,FRED!$1:$1,0))),(SUM(DP47:EA47)))),"")</f>
        <v>42551</v>
      </c>
      <c r="EC47" s="60">
        <f>+IFERROR((IF(ISTEXT(EC$5)=FALSE,(INDEX(FRED!$1:$1048576,MATCH(US!EC$5,FRED!$A:$A,0),MATCH(US!$B47,FRED!$1:$1,0))),(SUM(DQ47:EB47)))),"")</f>
        <v>691846</v>
      </c>
      <c r="ED47" s="59">
        <f>+IFERROR((IF(ISTEXT(ED$5)=FALSE,(INDEX(FRED!$1:$1048576,MATCH(US!ED$5,FRED!$A:$A,0),MATCH(US!$B47,FRED!$1:$1,0))),(SUM(DR47:EC47)))),"")</f>
        <v>45115</v>
      </c>
      <c r="EE47" s="59">
        <f>+IFERROR((IF(ISTEXT(EE$5)=FALSE,(INDEX(FRED!$1:$1048576,MATCH(US!EE$5,FRED!$A:$A,0),MATCH(US!$B47,FRED!$1:$1,0))),(SUM(DS47:ED47)))),"")</f>
        <v>45228</v>
      </c>
      <c r="EF47" s="59">
        <f>+IFERROR((IF(ISTEXT(EF$5)=FALSE,(INDEX(FRED!$1:$1048576,MATCH(US!EF$5,FRED!$A:$A,0),MATCH(US!$B47,FRED!$1:$1,0))),(SUM(DT47:EE47)))),"")</f>
        <v>49045</v>
      </c>
      <c r="EG47" s="59">
        <f>+IFERROR((IF(ISTEXT(EG$5)=FALSE,(INDEX(FRED!$1:$1048576,MATCH(US!EG$5,FRED!$A:$A,0),MATCH(US!$B47,FRED!$1:$1,0))),(SUM(DU47:EF47)))),"")</f>
        <v>45738</v>
      </c>
      <c r="EH47" s="59">
        <f>+IFERROR((IF(ISTEXT(EH$5)=FALSE,(INDEX(FRED!$1:$1048576,MATCH(US!EH$5,FRED!$A:$A,0),MATCH(US!$B47,FRED!$1:$1,0))),(SUM(DV47:EG47)))),"")</f>
        <v>43094</v>
      </c>
      <c r="EI47" s="59">
        <f>+IFERROR((IF(ISTEXT(EI$5)=FALSE,(INDEX(FRED!$1:$1048576,MATCH(US!EI$5,FRED!$A:$A,0),MATCH(US!$B47,FRED!$1:$1,0))),(SUM(DW47:EH47)))),"")</f>
        <v>42111</v>
      </c>
      <c r="EJ47" s="59">
        <f>+IFERROR((IF(ISTEXT(EJ$5)=FALSE,(INDEX(FRED!$1:$1048576,MATCH(US!EJ$5,FRED!$A:$A,0),MATCH(US!$B47,FRED!$1:$1,0))),(SUM(DX47:EI47)))),"")</f>
        <v>40652</v>
      </c>
      <c r="EK47" s="59">
        <f>+IFERROR((IF(ISTEXT(EK$5)=FALSE,(INDEX(FRED!$1:$1048576,MATCH(US!EK$5,FRED!$A:$A,0),MATCH(US!$B47,FRED!$1:$1,0))),(SUM(DY47:EJ47)))),"")</f>
        <v>38943</v>
      </c>
      <c r="EL47" s="59">
        <f>+IFERROR((IF(ISTEXT(EL$5)=FALSE,(INDEX(FRED!$1:$1048576,MATCH(US!EL$5,FRED!$A:$A,0),MATCH(US!$B47,FRED!$1:$1,0))),(SUM(DZ47:EK47)))),"")</f>
        <v>37552</v>
      </c>
      <c r="EM47" s="59">
        <f>+IFERROR((IF(ISTEXT(EM$5)=FALSE,(INDEX(FRED!$1:$1048576,MATCH(US!EM$5,FRED!$A:$A,0),MATCH(US!$B47,FRED!$1:$1,0))),(SUM(EA47:EL47)))),"")</f>
        <v>36219</v>
      </c>
      <c r="EN47" s="59">
        <f>+IFERROR((IF(ISTEXT(EN$5)=FALSE,(INDEX(FRED!$1:$1048576,MATCH(US!EN$5,FRED!$A:$A,0),MATCH(US!$B47,FRED!$1:$1,0))),(SUM(EB47:EM47)))),"")</f>
        <v>34646</v>
      </c>
      <c r="EO47" s="59">
        <f>+IFERROR((IF(ISTEXT(EO$5)=FALSE,(INDEX(FRED!$1:$1048576,MATCH(US!EO$5,FRED!$A:$A,0),MATCH(US!$B47,FRED!$1:$1,0))),(SUM(EC47:EN47)))),"")</f>
        <v>31102</v>
      </c>
      <c r="EP47" s="60">
        <f>+IFERROR((IF(ISTEXT(EP$5)=FALSE,(INDEX(FRED!$1:$1048576,MATCH(US!EP$5,FRED!$A:$A,0),MATCH(US!$B47,FRED!$1:$1,0))),(SUM(ED47:EO47)))),"")</f>
        <v>489445</v>
      </c>
      <c r="EQ47" s="59">
        <f>+IFERROR((IF(ISTEXT(EQ$5)=FALSE,(INDEX(FRED!$1:$1048576,MATCH(US!EQ$5,FRED!$A:$A,0),MATCH(US!$B47,FRED!$1:$1,0))),(SUM(EE47:EP47)))),"")</f>
        <v>29987</v>
      </c>
      <c r="ER47" s="59">
        <f>+IFERROR((IF(ISTEXT(ER$5)=FALSE,(INDEX(FRED!$1:$1048576,MATCH(US!ER$5,FRED!$A:$A,0),MATCH(US!$B47,FRED!$1:$1,0))),(SUM(EF47:EQ47)))),"")</f>
        <v>32647</v>
      </c>
      <c r="ES47" s="59">
        <f>+IFERROR((IF(ISTEXT(ES$5)=FALSE,(INDEX(FRED!$1:$1048576,MATCH(US!ES$5,FRED!$A:$A,0),MATCH(US!$B47,FRED!$1:$1,0))),(SUM(EG47:ER47)))),"")</f>
        <v>34676</v>
      </c>
      <c r="ET47" s="59">
        <f>+IFERROR((IF(ISTEXT(ET$5)=FALSE,(INDEX(FRED!$1:$1048576,MATCH(US!ET$5,FRED!$A:$A,0),MATCH(US!$B47,FRED!$1:$1,0))),(SUM(EH47:ES47)))),"")</f>
        <v>34064</v>
      </c>
      <c r="EU47" s="59">
        <f>+IFERROR((IF(ISTEXT(EU$5)=FALSE,(INDEX(FRED!$1:$1048576,MATCH(US!EU$5,FRED!$A:$A,0),MATCH(US!$B47,FRED!$1:$1,0))),(SUM(EI47:ET47)))),"")</f>
        <v>36799</v>
      </c>
      <c r="EV47" s="59">
        <f>+IFERROR((IF(ISTEXT(EV$5)=FALSE,(INDEX(FRED!$1:$1048576,MATCH(US!EV$5,FRED!$A:$A,0),MATCH(US!$B47,FRED!$1:$1,0))),(SUM(EJ47:EU47)))),"")</f>
        <v>41628</v>
      </c>
      <c r="EW47" s="59">
        <f>+IFERROR((IF(ISTEXT(EW$5)=FALSE,(INDEX(FRED!$1:$1048576,MATCH(US!EW$5,FRED!$A:$A,0),MATCH(US!$B47,FRED!$1:$1,0))),(SUM(EK47:EV47)))),"")</f>
        <v>40811</v>
      </c>
      <c r="EX47" s="59">
        <f>+IFERROR((IF(ISTEXT(EX$5)=FALSE,(INDEX(FRED!$1:$1048576,MATCH(US!EX$5,FRED!$A:$A,0),MATCH(US!$B47,FRED!$1:$1,0))),(SUM(EL47:EW47)))),"")</f>
        <v>42902</v>
      </c>
      <c r="EY47" s="59">
        <f>+IFERROR((IF(ISTEXT(EY$5)=FALSE,(INDEX(FRED!$1:$1048576,MATCH(US!EY$5,FRED!$A:$A,0),MATCH(US!$B47,FRED!$1:$1,0))),(SUM(EM47:EX47)))),"")</f>
        <v>45106</v>
      </c>
      <c r="EZ47" s="59">
        <f>+IFERROR((IF(ISTEXT(EZ$5)=FALSE,(INDEX(FRED!$1:$1048576,MATCH(US!EZ$5,FRED!$A:$A,0),MATCH(US!$B47,FRED!$1:$1,0))),(SUM(EN47:EY47)))),"")</f>
        <v>44638</v>
      </c>
      <c r="FA47" s="59">
        <f>+IFERROR((IF(ISTEXT(FA$5)=FALSE,(INDEX(FRED!$1:$1048576,MATCH(US!FA$5,FRED!$A:$A,0),MATCH(US!$B47,FRED!$1:$1,0))),(SUM(EO47:EZ47)))),"")</f>
        <v>44834</v>
      </c>
      <c r="FB47" s="59">
        <f>+IFERROR((IF(ISTEXT(FB$5)=FALSE,(INDEX(FRED!$1:$1048576,MATCH(US!FB$5,FRED!$A:$A,0),MATCH(US!$B47,FRED!$1:$1,0))),(SUM(EP47:FA47)))),"")</f>
        <v>46481</v>
      </c>
      <c r="FC47" s="60">
        <f>+IFERROR((IF(ISTEXT(FC$5)=FALSE,(INDEX(FRED!$1:$1048576,MATCH(US!FC$5,FRED!$A:$A,0),MATCH(US!$B47,FRED!$1:$1,0))),(SUM(EQ47:FB47)))),"")</f>
        <v>474573</v>
      </c>
      <c r="FD47" s="59">
        <f>+IFERROR((IF(ISTEXT(FD$5)=FALSE,(INDEX(FRED!$1:$1048576,MATCH(US!FD$5,FRED!$A:$A,0),MATCH(US!$B47,FRED!$1:$1,0))),(SUM(ER47:FC47)))),"")</f>
        <v>43668</v>
      </c>
      <c r="FE47" s="59">
        <f>+IFERROR((IF(ISTEXT(FE$5)=FALSE,(INDEX(FRED!$1:$1048576,MATCH(US!FE$5,FRED!$A:$A,0),MATCH(US!$B47,FRED!$1:$1,0))),(SUM(ES47:FD47)))),"")</f>
        <v>43965</v>
      </c>
      <c r="FF47" s="59">
        <f>+IFERROR((IF(ISTEXT(FF$5)=FALSE,(INDEX(FRED!$1:$1048576,MATCH(US!FF$5,FRED!$A:$A,0),MATCH(US!$B47,FRED!$1:$1,0))),(SUM(ET47:FE47)))),"")</f>
        <v>45132</v>
      </c>
      <c r="FG47" s="59">
        <f>+IFERROR((IF(ISTEXT(FG$5)=FALSE,(INDEX(FRED!$1:$1048576,MATCH(US!FG$5,FRED!$A:$A,0),MATCH(US!$B47,FRED!$1:$1,0))),(SUM(EU47:FF47)))),"")</f>
        <v>46145</v>
      </c>
      <c r="FH47" s="59">
        <f>+IFERROR((IF(ISTEXT(FH$5)=FALSE,(INDEX(FRED!$1:$1048576,MATCH(US!FH$5,FRED!$A:$A,0),MATCH(US!$B47,FRED!$1:$1,0))),(SUM(EV47:FG47)))),"")</f>
        <v>46011</v>
      </c>
      <c r="FI47" s="59">
        <f>+IFERROR((IF(ISTEXT(FI$5)=FALSE,(INDEX(FRED!$1:$1048576,MATCH(US!FI$5,FRED!$A:$A,0),MATCH(US!$B47,FRED!$1:$1,0))),(SUM(EW47:FH47)))),"")</f>
        <v>46496</v>
      </c>
      <c r="FJ47" s="59">
        <f>+IFERROR((IF(ISTEXT(FJ$5)=FALSE,(INDEX(FRED!$1:$1048576,MATCH(US!FJ$5,FRED!$A:$A,0),MATCH(US!$B47,FRED!$1:$1,0))),(SUM(EX47:FI47)))),"")</f>
        <v>47315</v>
      </c>
      <c r="FK47" s="59">
        <f>+IFERROR((IF(ISTEXT(FK$5)=FALSE,(INDEX(FRED!$1:$1048576,MATCH(US!FK$5,FRED!$A:$A,0),MATCH(US!$B47,FRED!$1:$1,0))),(SUM(EY47:FJ47)))),"")</f>
        <v>46790</v>
      </c>
      <c r="FL47" s="59">
        <f>+IFERROR((IF(ISTEXT(FL$5)=FALSE,(INDEX(FRED!$1:$1048576,MATCH(US!FL$5,FRED!$A:$A,0),MATCH(US!$B47,FRED!$1:$1,0))),(SUM(EZ47:FK47)))),"")</f>
        <v>47936</v>
      </c>
      <c r="FM47" s="59">
        <f>+IFERROR((IF(ISTEXT(FM$5)=FALSE,(INDEX(FRED!$1:$1048576,MATCH(US!FM$5,FRED!$A:$A,0),MATCH(US!$B47,FRED!$1:$1,0))),(SUM(FA47:FL47)))),"")</f>
        <v>48505</v>
      </c>
      <c r="FN47" s="59">
        <f>+IFERROR((IF(ISTEXT(FN$5)=FALSE,(INDEX(FRED!$1:$1048576,MATCH(US!FN$5,FRED!$A:$A,0),MATCH(US!$B47,FRED!$1:$1,0))),(SUM(FB47:FM47)))),"")</f>
        <v>48213</v>
      </c>
      <c r="FO47" s="59">
        <f>+IFERROR((IF(ISTEXT(FO$5)=FALSE,(INDEX(FRED!$1:$1048576,MATCH(US!FO$5,FRED!$A:$A,0),MATCH(US!$B47,FRED!$1:$1,0))),(SUM(FC47:FN47)))),"")</f>
        <v>49105</v>
      </c>
      <c r="FP47" s="60">
        <f>+IFERROR((IF(ISTEXT(FP$5)=FALSE,(INDEX(FRED!$1:$1048576,MATCH(US!FP$5,FRED!$A:$A,0),MATCH(US!$B47,FRED!$1:$1,0))),(SUM(FD47:FO47)))),"")</f>
        <v>559281</v>
      </c>
      <c r="FQ47" s="59">
        <f>+IFERROR((IF(ISTEXT(FQ$5)=FALSE,(INDEX(FRED!$1:$1048576,MATCH(US!FQ$5,FRED!$A:$A,0),MATCH(US!$B47,FRED!$1:$1,0))),(SUM(FE47:FP47)))),"")</f>
        <v>49235</v>
      </c>
      <c r="FR47" s="59">
        <f>+IFERROR((IF(ISTEXT(FR$5)=FALSE,(INDEX(FRED!$1:$1048576,MATCH(US!FR$5,FRED!$A:$A,0),MATCH(US!$B47,FRED!$1:$1,0))),(SUM(FF47:FQ47)))),"")</f>
        <v>50552</v>
      </c>
      <c r="FS47" s="59">
        <f>+IFERROR((IF(ISTEXT(FS$5)=FALSE,(INDEX(FRED!$1:$1048576,MATCH(US!FS$5,FRED!$A:$A,0),MATCH(US!$B47,FRED!$1:$1,0))),(SUM(FG47:FR47)))),"")</f>
        <v>50400</v>
      </c>
      <c r="FT47" s="59">
        <f>+IFERROR((IF(ISTEXT(FT$5)=FALSE,(INDEX(FRED!$1:$1048576,MATCH(US!FT$5,FRED!$A:$A,0),MATCH(US!$B47,FRED!$1:$1,0))),(SUM(FH47:FS47)))),"")</f>
        <v>49566</v>
      </c>
      <c r="FU47" s="59">
        <f>+IFERROR((IF(ISTEXT(FU$5)=FALSE,(INDEX(FRED!$1:$1048576,MATCH(US!FU$5,FRED!$A:$A,0),MATCH(US!$B47,FRED!$1:$1,0))),(SUM(FI47:FT47)))),"")</f>
        <v>48010</v>
      </c>
      <c r="FV47" s="59">
        <f>+IFERROR((IF(ISTEXT(FV$5)=FALSE,(INDEX(FRED!$1:$1048576,MATCH(US!FV$5,FRED!$A:$A,0),MATCH(US!$B47,FRED!$1:$1,0))),(SUM(FJ47:FU47)))),"")</f>
        <v>49633</v>
      </c>
      <c r="FW47" s="59">
        <f>+IFERROR((IF(ISTEXT(FW$5)=FALSE,(INDEX(FRED!$1:$1048576,MATCH(US!FW$5,FRED!$A:$A,0),MATCH(US!$B47,FRED!$1:$1,0))),(SUM(FK47:FV47)))),"")</f>
        <v>55194</v>
      </c>
      <c r="FX47" s="59">
        <f>+IFERROR((IF(ISTEXT(FX$5)=FALSE,(INDEX(FRED!$1:$1048576,MATCH(US!FX$5,FRED!$A:$A,0),MATCH(US!$B47,FRED!$1:$1,0))),(SUM(FL47:FW47)))),"")</f>
        <v>54150</v>
      </c>
      <c r="FY47" s="59">
        <f>+IFERROR((IF(ISTEXT(FY$5)=FALSE,(INDEX(FRED!$1:$1048576,MATCH(US!FY$5,FRED!$A:$A,0),MATCH(US!$B47,FRED!$1:$1,0))),(SUM(FM47:FX47)))),"")</f>
        <v>51670</v>
      </c>
      <c r="FZ47" s="59">
        <f>+IFERROR((IF(ISTEXT(FZ$5)=FALSE,(INDEX(FRED!$1:$1048576,MATCH(US!FZ$5,FRED!$A:$A,0),MATCH(US!$B47,FRED!$1:$1,0))),(SUM(FN47:FY47)))),"")</f>
        <v>52232</v>
      </c>
      <c r="GA47" s="59">
        <f>+IFERROR((IF(ISTEXT(GA$5)=FALSE,(INDEX(FRED!$1:$1048576,MATCH(US!GA$5,FRED!$A:$A,0),MATCH(US!$B47,FRED!$1:$1,0))),(SUM(FO47:FZ47)))),"")</f>
        <v>52525</v>
      </c>
      <c r="GB47" s="59">
        <f>+IFERROR((IF(ISTEXT(GB$5)=FALSE,(INDEX(FRED!$1:$1048576,MATCH(US!GB$5,FRED!$A:$A,0),MATCH(US!$B47,FRED!$1:$1,0))),(SUM(FP47:GA47)))),"")</f>
        <v>57978</v>
      </c>
      <c r="GC47" s="60">
        <f>+IFERROR((IF(ISTEXT(GC$5)=FALSE,(INDEX(FRED!$1:$1048576,MATCH(US!GC$5,FRED!$A:$A,0),MATCH(US!$B47,FRED!$1:$1,0))),(SUM(FQ47:GB47)))),"")</f>
        <v>621145</v>
      </c>
      <c r="GD47" s="59">
        <f>+IFERROR((IF(ISTEXT(GD$5)=FALSE,(INDEX(FRED!$1:$1048576,MATCH(US!GD$5,FRED!$A:$A,0),MATCH(US!$B47,FRED!$1:$1,0))),(SUM(FR47:GC47)))),"")</f>
        <v>55426</v>
      </c>
      <c r="GE47" s="59">
        <f>+IFERROR((IF(ISTEXT(GE$5)=FALSE,(INDEX(FRED!$1:$1048576,MATCH(US!GE$5,FRED!$A:$A,0),MATCH(US!$B47,FRED!$1:$1,0))),(SUM(FS47:GD47)))),"")</f>
        <v>53740</v>
      </c>
      <c r="GF47" s="59">
        <f>+IFERROR((IF(ISTEXT(GF$5)=FALSE,(INDEX(FRED!$1:$1048576,MATCH(US!GF$5,FRED!$A:$A,0),MATCH(US!$B47,FRED!$1:$1,0))),(SUM(FT47:GE47)))),"")</f>
        <v>51172</v>
      </c>
      <c r="GG47" s="59">
        <f>+IFERROR((IF(ISTEXT(GG$5)=FALSE,(INDEX(FRED!$1:$1048576,MATCH(US!GG$5,FRED!$A:$A,0),MATCH(US!$B47,FRED!$1:$1,0))),(SUM(FU47:GF47)))),"")</f>
        <v>53868</v>
      </c>
      <c r="GH47" s="59">
        <f>+IFERROR((IF(ISTEXT(GH$5)=FALSE,(INDEX(FRED!$1:$1048576,MATCH(US!GH$5,FRED!$A:$A,0),MATCH(US!$B47,FRED!$1:$1,0))),(SUM(FV47:GG47)))),"")</f>
        <v>53158</v>
      </c>
      <c r="GI47" s="59">
        <f>+IFERROR((IF(ISTEXT(GI$5)=FALSE,(INDEX(FRED!$1:$1048576,MATCH(US!GI$5,FRED!$A:$A,0),MATCH(US!$B47,FRED!$1:$1,0))),(SUM(FW47:GH47)))),"")</f>
        <v>58530</v>
      </c>
      <c r="GJ47" s="59">
        <f>+IFERROR((IF(ISTEXT(GJ$5)=FALSE,(INDEX(FRED!$1:$1048576,MATCH(US!GJ$5,FRED!$A:$A,0),MATCH(US!$B47,FRED!$1:$1,0))),(SUM(FX47:GI47)))),"")</f>
        <v>57665</v>
      </c>
      <c r="GK47" s="59">
        <f>+IFERROR((IF(ISTEXT(GK$5)=FALSE,(INDEX(FRED!$1:$1048576,MATCH(US!GK$5,FRED!$A:$A,0),MATCH(US!$B47,FRED!$1:$1,0))),(SUM(FY47:GJ47)))),"")</f>
        <v>59052</v>
      </c>
      <c r="GL47" s="59">
        <f>+IFERROR((IF(ISTEXT(GL$5)=FALSE,(INDEX(FRED!$1:$1048576,MATCH(US!GL$5,FRED!$A:$A,0),MATCH(US!$B47,FRED!$1:$1,0))),(SUM(FZ47:GK47)))),"")</f>
        <v>61635</v>
      </c>
      <c r="GM47" s="59">
        <f>+IFERROR((IF(ISTEXT(GM$5)=FALSE,(INDEX(FRED!$1:$1048576,MATCH(US!GM$5,FRED!$A:$A,0),MATCH(US!$B47,FRED!$1:$1,0))),(SUM(GA47:GL47)))),"")</f>
        <v>70768</v>
      </c>
      <c r="GN47" s="59">
        <f>+IFERROR((IF(ISTEXT(GN$5)=FALSE,(INDEX(FRED!$1:$1048576,MATCH(US!GN$5,FRED!$A:$A,0),MATCH(US!$B47,FRED!$1:$1,0))),(SUM(GB47:GM47)))),"")</f>
        <v>73302</v>
      </c>
      <c r="GO47" s="59">
        <f>+IFERROR((IF(ISTEXT(GO$5)=FALSE,(INDEX(FRED!$1:$1048576,MATCH(US!GO$5,FRED!$A:$A,0),MATCH(US!$B47,FRED!$1:$1,0))),(SUM(GC47:GN47)))),"")</f>
        <v>71119</v>
      </c>
      <c r="GP47" s="60">
        <f>+IFERROR((IF(ISTEXT(GP$5)=FALSE,(INDEX(FRED!$1:$1048576,MATCH(US!GP$5,FRED!$A:$A,0),MATCH(US!$B47,FRED!$1:$1,0))),(SUM(GD47:GO47)))),"")</f>
        <v>719435</v>
      </c>
      <c r="GQ47" s="59">
        <f>+IFERROR((IF(ISTEXT(GQ$5)=FALSE,(INDEX(FRED!$1:$1048576,MATCH(US!GQ$5,FRED!$A:$A,0),MATCH(US!$B47,FRED!$1:$1,0))),(SUM(GE47:GP47)))),"")</f>
        <v>76229</v>
      </c>
      <c r="GR47" s="59">
        <f>+IFERROR((IF(ISTEXT(GR$5)=FALSE,(INDEX(FRED!$1:$1048576,MATCH(US!GR$5,FRED!$A:$A,0),MATCH(US!$B47,FRED!$1:$1,0))),(SUM(GF47:GQ47)))),"")</f>
        <v>79694</v>
      </c>
      <c r="GS47" s="59">
        <f>+IFERROR((IF(ISTEXT(GS$5)=FALSE,(INDEX(FRED!$1:$1048576,MATCH(US!GS$5,FRED!$A:$A,0),MATCH(US!$B47,FRED!$1:$1,0))),(SUM(GG47:GR47)))),"")</f>
        <v>80123</v>
      </c>
      <c r="GT47" s="59">
        <f>+IFERROR((IF(ISTEXT(GT$5)=FALSE,(INDEX(FRED!$1:$1048576,MATCH(US!GT$5,FRED!$A:$A,0),MATCH(US!$B47,FRED!$1:$1,0))),(SUM(GH47:GS47)))),"")</f>
        <v>82248</v>
      </c>
      <c r="GU47" s="59">
        <f>+IFERROR((IF(ISTEXT(GU$5)=FALSE,(INDEX(FRED!$1:$1048576,MATCH(US!GU$5,FRED!$A:$A,0),MATCH(US!$B47,FRED!$1:$1,0))),(SUM(GI47:GT47)))),"")</f>
        <v>83638</v>
      </c>
      <c r="GV47" s="59">
        <f>+IFERROR((IF(ISTEXT(GV$5)=FALSE,(INDEX(FRED!$1:$1048576,MATCH(US!GV$5,FRED!$A:$A,0),MATCH(US!$B47,FRED!$1:$1,0))),(SUM(GJ47:GU47)))),"")</f>
        <v>87946</v>
      </c>
      <c r="GW47" s="59">
        <f>+IFERROR((IF(ISTEXT(GW$5)=FALSE,(INDEX(FRED!$1:$1048576,MATCH(US!GW$5,FRED!$A:$A,0),MATCH(US!$B47,FRED!$1:$1,0))),(SUM(GK47:GV47)))),"")</f>
        <v>82296</v>
      </c>
      <c r="GX47" s="59">
        <f>+IFERROR((IF(ISTEXT(GX$5)=FALSE,(INDEX(FRED!$1:$1048576,MATCH(US!GX$5,FRED!$A:$A,0),MATCH(US!$B47,FRED!$1:$1,0))),(SUM(GL47:GW47)))),"")</f>
        <v>83628</v>
      </c>
      <c r="GY47" s="59">
        <f>+IFERROR((IF(ISTEXT(GY$5)=FALSE,(INDEX(FRED!$1:$1048576,MATCH(US!GY$5,FRED!$A:$A,0),MATCH(US!$B47,FRED!$1:$1,0))),(SUM(GM47:GX47)))),"")</f>
        <v>86539</v>
      </c>
      <c r="GZ47" s="59">
        <f>+IFERROR((IF(ISTEXT(GZ$5)=FALSE,(INDEX(FRED!$1:$1048576,MATCH(US!GZ$5,FRED!$A:$A,0),MATCH(US!$B47,FRED!$1:$1,0))),(SUM(GN47:GY47)))),"")</f>
        <v>84557</v>
      </c>
      <c r="HA47" s="59">
        <f>+IFERROR((IF(ISTEXT(HA$5)=FALSE,(INDEX(FRED!$1:$1048576,MATCH(US!HA$5,FRED!$A:$A,0),MATCH(US!$B47,FRED!$1:$1,0))),(SUM(GO47:GZ47)))),"")</f>
        <v>83469</v>
      </c>
      <c r="HB47" s="59">
        <f>+IFERROR((IF(ISTEXT(HB$5)=FALSE,(INDEX(FRED!$1:$1048576,MATCH(US!HB$5,FRED!$A:$A,0),MATCH(US!$B47,FRED!$1:$1,0))),(SUM(GP47:HA47)))),"")</f>
        <v>79245</v>
      </c>
      <c r="HC47" s="60">
        <f>+IFERROR((IF(ISTEXT(HC$5)=FALSE,(INDEX(FRED!$1:$1048576,MATCH(US!HC$5,FRED!$A:$A,0),MATCH(US!$B47,FRED!$1:$1,0))),(SUM(GQ47:HB47)))),"")</f>
        <v>989612</v>
      </c>
      <c r="HD47" s="59">
        <f>+IFERROR((IF(ISTEXT(HD$5)=FALSE,(INDEX(FRED!$1:$1048576,MATCH(US!HD$5,FRED!$A:$A,0),MATCH(US!$B47,FRED!$1:$1,0))),(SUM(GR47:HC47)))),"")</f>
        <v>77111</v>
      </c>
      <c r="HE47" s="59">
        <f>+IFERROR((IF(ISTEXT(HE$5)=FALSE,(INDEX(FRED!$1:$1048576,MATCH(US!HE$5,FRED!$A:$A,0),MATCH(US!$B47,FRED!$1:$1,0))),(SUM(GS47:HD47)))),"")</f>
        <v>79181</v>
      </c>
      <c r="HF47" s="59">
        <f>+IFERROR((IF(ISTEXT(HF$5)=FALSE,(INDEX(FRED!$1:$1048576,MATCH(US!HF$5,FRED!$A:$A,0),MATCH(US!$B47,FRED!$1:$1,0))),(SUM(GT47:HE47)))),"")</f>
        <v>80125</v>
      </c>
      <c r="HG47" s="59">
        <f>+IFERROR((IF(ISTEXT(HG$5)=FALSE,(INDEX(FRED!$1:$1048576,MATCH(US!HG$5,FRED!$A:$A,0),MATCH(US!$B47,FRED!$1:$1,0))),(SUM(GU47:HF47)))),"")</f>
        <v>79989</v>
      </c>
      <c r="HH47" s="59">
        <f>+IFERROR((IF(ISTEXT(HH$5)=FALSE,(INDEX(FRED!$1:$1048576,MATCH(US!HH$5,FRED!$A:$A,0),MATCH(US!$B47,FRED!$1:$1,0))),(SUM(GV47:HG47)))),"")</f>
        <v>81361</v>
      </c>
      <c r="HI47" s="59">
        <f>+IFERROR((IF(ISTEXT(HI$5)=FALSE,(INDEX(FRED!$1:$1048576,MATCH(US!HI$5,FRED!$A:$A,0),MATCH(US!$B47,FRED!$1:$1,0))),(SUM(GW47:HH47)))),"")</f>
        <v>82181</v>
      </c>
      <c r="HJ47" s="59">
        <f>+IFERROR((IF(ISTEXT(HJ$5)=FALSE,(INDEX(FRED!$1:$1048576,MATCH(US!HJ$5,FRED!$A:$A,0),MATCH(US!$B47,FRED!$1:$1,0))),(SUM(GX47:HI47)))),"")</f>
        <v>81731</v>
      </c>
      <c r="HK47" s="59">
        <f>+IFERROR((IF(ISTEXT(HK$5)=FALSE,(INDEX(FRED!$1:$1048576,MATCH(US!HK$5,FRED!$A:$A,0),MATCH(US!$B47,FRED!$1:$1,0))),(SUM(GY47:HJ47)))),"")</f>
        <v>79882</v>
      </c>
      <c r="HL47" s="59">
        <f>+IFERROR((IF(ISTEXT(HL$5)=FALSE,(INDEX(FRED!$1:$1048576,MATCH(US!HL$5,FRED!$A:$A,0),MATCH(US!$B47,FRED!$1:$1,0))),(SUM(GZ47:HK47)))),"")</f>
        <v>77125</v>
      </c>
      <c r="HM47" s="59">
        <f>+IFERROR((IF(ISTEXT(HM$5)=FALSE,(INDEX(FRED!$1:$1048576,MATCH(US!HM$5,FRED!$A:$A,0),MATCH(US!$B47,FRED!$1:$1,0))),(SUM(HA47:HL47)))),"")</f>
        <v>74966</v>
      </c>
      <c r="HN47" s="59">
        <f>+IFERROR((IF(ISTEXT(HN$5)=FALSE,(INDEX(FRED!$1:$1048576,MATCH(US!HN$5,FRED!$A:$A,0),MATCH(US!$B47,FRED!$1:$1,0))),(SUM(HB47:HM47)))),"")</f>
        <v>76758</v>
      </c>
      <c r="HO47" s="59">
        <f>+IFERROR((IF(ISTEXT(HO$5)=FALSE,(INDEX(FRED!$1:$1048576,MATCH(US!HO$5,FRED!$A:$A,0),MATCH(US!$B47,FRED!$1:$1,0))),(SUM(HC47:HN47)))),"")</f>
        <v>75736</v>
      </c>
      <c r="HP47" s="60">
        <f>+IFERROR((IF(ISTEXT(HP$5)=FALSE,(INDEX(FRED!$1:$1048576,MATCH(US!HP$5,FRED!$A:$A,0),MATCH(US!$B47,FRED!$1:$1,0))),(SUM(HD47:HO47)))),"")</f>
        <v>946146</v>
      </c>
      <c r="HQ47" s="59">
        <f>+IFERROR((IF(ISTEXT(HQ$5)=FALSE,(INDEX(FRED!$1:$1048576,MATCH(US!HQ$5,FRED!$A:$A,0),MATCH(US!$B47,FRED!$1:$1,0))),(SUM(HE47:HP47)))),"")</f>
        <v>72294</v>
      </c>
      <c r="HR47" s="59">
        <f>+IFERROR((IF(ISTEXT(HR$5)=FALSE,(INDEX(FRED!$1:$1048576,MATCH(US!HR$5,FRED!$A:$A,0),MATCH(US!$B47,FRED!$1:$1,0))),(SUM(HF47:HQ47)))),"")</f>
        <v>69401</v>
      </c>
      <c r="HS47" s="59">
        <f>+IFERROR((IF(ISTEXT(HS$5)=FALSE,(INDEX(FRED!$1:$1048576,MATCH(US!HS$5,FRED!$A:$A,0),MATCH(US!$B47,FRED!$1:$1,0))),(SUM(HG47:HR47)))),"")</f>
        <v>71397</v>
      </c>
      <c r="HT47" s="59">
        <f>+IFERROR((IF(ISTEXT(HT$5)=FALSE,(INDEX(FRED!$1:$1048576,MATCH(US!HT$5,FRED!$A:$A,0),MATCH(US!$B47,FRED!$1:$1,0))),(SUM(HH47:HS47)))),"")</f>
        <v>70809</v>
      </c>
      <c r="HU47" s="59">
        <f>+IFERROR((IF(ISTEXT(HU$5)=FALSE,(INDEX(FRED!$1:$1048576,MATCH(US!HU$5,FRED!$A:$A,0),MATCH(US!$B47,FRED!$1:$1,0))),(SUM(HI47:HT47)))),"")</f>
        <v>73130</v>
      </c>
      <c r="HV47" s="59">
        <f>+IFERROR((IF(ISTEXT(HV$5)=FALSE,(INDEX(FRED!$1:$1048576,MATCH(US!HV$5,FRED!$A:$A,0),MATCH(US!$B47,FRED!$1:$1,0))),(SUM(HJ47:HU47)))),"")</f>
        <v>70256</v>
      </c>
      <c r="HW47" s="59">
        <f>+IFERROR((IF(ISTEXT(HW$5)=FALSE,(INDEX(FRED!$1:$1048576,MATCH(US!HW$5,FRED!$A:$A,0),MATCH(US!$B47,FRED!$1:$1,0))),(SUM(HK47:HV47)))),"")</f>
        <v>70113</v>
      </c>
      <c r="HX47" s="59">
        <f>+IFERROR((IF(ISTEXT(HX$5)=FALSE,(INDEX(FRED!$1:$1048576,MATCH(US!HX$5,FRED!$A:$A,0),MATCH(US!$B47,FRED!$1:$1,0))),(SUM(HL47:HW47)))),"")</f>
        <v>67577</v>
      </c>
      <c r="HY47" s="59">
        <f>+IFERROR((IF(ISTEXT(HY$5)=FALSE,(INDEX(FRED!$1:$1048576,MATCH(US!HY$5,FRED!$A:$A,0),MATCH(US!$B47,FRED!$1:$1,0))),(SUM(HM47:HX47)))),"")</f>
        <v>68197</v>
      </c>
      <c r="HZ47" s="59">
        <f>+IFERROR((IF(ISTEXT(HZ$5)=FALSE,(INDEX(FRED!$1:$1048576,MATCH(US!HZ$5,FRED!$A:$A,0),MATCH(US!$B47,FRED!$1:$1,0))),(SUM(HN47:HY47)))),"")</f>
        <v>68650</v>
      </c>
      <c r="IA47" s="59">
        <f>+IFERROR((IF(ISTEXT(IA$5)=FALSE,(INDEX(FRED!$1:$1048576,MATCH(US!IA$5,FRED!$A:$A,0),MATCH(US!$B47,FRED!$1:$1,0))),(SUM(HO47:HZ47)))),"")</f>
        <v>69370</v>
      </c>
      <c r="IB47" s="59">
        <f>+IFERROR((IF(ISTEXT(IB$5)=FALSE,(INDEX(FRED!$1:$1048576,MATCH(US!IB$5,FRED!$A:$A,0),MATCH(US!$B47,FRED!$1:$1,0))),(SUM(HP47:IA47)))),"")</f>
        <v>69661</v>
      </c>
      <c r="IC47" s="60">
        <f>+IFERROR((IF(ISTEXT(IC$5)=FALSE,(INDEX(FRED!$1:$1048576,MATCH(US!IC$5,FRED!$A:$A,0),MATCH(US!$B47,FRED!$1:$1,0))),(SUM(HQ47:IB47)))),"")</f>
        <v>840855</v>
      </c>
      <c r="ID47" s="59">
        <f>+IFERROR((IF(ISTEXT(ID$5)=FALSE,(INDEX(FRED!$1:$1048576,MATCH(US!ID$5,FRED!$A:$A,0),MATCH(US!$B47,FRED!$1:$1,0))),(SUM(HR47:IC47)))),"")</f>
        <v>68483</v>
      </c>
      <c r="IE47" s="59">
        <f>+IFERROR((IF(ISTEXT(IE$5)=FALSE,(INDEX(FRED!$1:$1048576,MATCH(US!IE$5,FRED!$A:$A,0),MATCH(US!$B47,FRED!$1:$1,0))),(SUM(HS47:ID47)))),"")</f>
        <v>71380</v>
      </c>
      <c r="IF47" s="59">
        <f>+IFERROR((IF(ISTEXT(IF$5)=FALSE,(INDEX(FRED!$1:$1048576,MATCH(US!IF$5,FRED!$A:$A,0),MATCH(US!$B47,FRED!$1:$1,0))),(SUM(HT47:IE47)))),"")</f>
        <v>69387</v>
      </c>
      <c r="IG47" s="59">
        <f>+IFERROR((IF(ISTEXT(IG$5)=FALSE,(INDEX(FRED!$1:$1048576,MATCH(US!IG$5,FRED!$A:$A,0),MATCH(US!$B47,FRED!$1:$1,0))),(SUM(HU47:IF47)))),"")</f>
        <v>69761</v>
      </c>
      <c r="IH47" s="59">
        <f>+IFERROR((IF(ISTEXT(IH$5)=FALSE,(INDEX(FRED!$1:$1048576,MATCH(US!IH$5,FRED!$A:$A,0),MATCH(US!$B47,FRED!$1:$1,0))),(SUM(HV47:IG47)))),"")</f>
        <v>71421</v>
      </c>
      <c r="II47" s="59">
        <f>+IFERROR((IF(ISTEXT(II$5)=FALSE,(INDEX(FRED!$1:$1048576,MATCH(US!II$5,FRED!$A:$A,0),MATCH(US!$B47,FRED!$1:$1,0))),(SUM(HW47:IH47)))),"")</f>
        <v>71323</v>
      </c>
      <c r="IJ47" s="59">
        <f>+IFERROR((IF(ISTEXT(IJ$5)=FALSE,(INDEX(FRED!$1:$1048576,MATCH(US!IJ$5,FRED!$A:$A,0),MATCH(US!$B47,FRED!$1:$1,0))),(SUM(HX47:II47)))),"")</f>
        <v>70142</v>
      </c>
      <c r="IK47" s="59">
        <f>+IFERROR((IF(ISTEXT(IK$5)=FALSE,(INDEX(FRED!$1:$1048576,MATCH(US!IK$5,FRED!$A:$A,0),MATCH(US!$B47,FRED!$1:$1,0))),(SUM(HY47:IJ47)))),"")</f>
        <v>74467</v>
      </c>
      <c r="IL47" s="59">
        <f>+IFERROR((IF(ISTEXT(IL$5)=FALSE,(INDEX(FRED!$1:$1048576,MATCH(US!IL$5,FRED!$A:$A,0),MATCH(US!$B47,FRED!$1:$1,0))),(SUM(HZ47:IK47)))),"")</f>
        <v>74308</v>
      </c>
      <c r="IM47" s="59">
        <f>+IFERROR((IF(ISTEXT(IM$5)=FALSE,(INDEX(FRED!$1:$1048576,MATCH(US!IM$5,FRED!$A:$A,0),MATCH(US!$B47,FRED!$1:$1,0))),(SUM(IA47:IL47)))),"")</f>
        <v>73409</v>
      </c>
      <c r="IN47" s="59">
        <f>+IFERROR((IF(ISTEXT(IN$5)=FALSE,(INDEX(FRED!$1:$1048576,MATCH(US!IN$5,FRED!$A:$A,0),MATCH(US!$B47,FRED!$1:$1,0))),(SUM(IB47:IM47)))),"")</f>
        <v>73761</v>
      </c>
      <c r="IO47" s="59">
        <f>+IFERROR((IF(ISTEXT(IO$5)=FALSE,(INDEX(FRED!$1:$1048576,MATCH(US!IO$5,FRED!$A:$A,0),MATCH(US!$B47,FRED!$1:$1,0))),(SUM(IC47:IN47)))),"")</f>
        <v>76604</v>
      </c>
      <c r="IP47" s="60">
        <f>+IFERROR((IF(ISTEXT(IP$5)=FALSE,(INDEX(FRED!$1:$1048576,MATCH(US!IP$5,FRED!$A:$A,0),MATCH(US!$B47,FRED!$1:$1,0))),(SUM(ID47:IO47)))),"")</f>
        <v>864446</v>
      </c>
      <c r="IQ47" s="59">
        <f>+IFERROR((IF(ISTEXT(IQ$5)=FALSE,(INDEX(FRED!$1:$1048576,MATCH(US!IQ$5,FRED!$A:$A,0),MATCH(US!$B47,FRED!$1:$1,0))),(SUM(IE47:IP47)))),"")</f>
        <v>76912</v>
      </c>
      <c r="IR47" s="59">
        <f>+IFERROR((IF(ISTEXT(IR$5)=FALSE,(INDEX(FRED!$1:$1048576,MATCH(US!IR$5,FRED!$A:$A,0),MATCH(US!$B47,FRED!$1:$1,0))),(SUM(IF47:IQ47)))),"")</f>
        <v>80792</v>
      </c>
      <c r="IS47" s="59">
        <f>+IFERROR((IF(ISTEXT(IS$5)=FALSE,(INDEX(FRED!$1:$1048576,MATCH(US!IS$5,FRED!$A:$A,0),MATCH(US!$B47,FRED!$1:$1,0))),(SUM(IG47:IR47)))),"")</f>
        <v>81086</v>
      </c>
      <c r="IT47" s="59">
        <f>+IFERROR((IF(ISTEXT(IT$5)=FALSE,(INDEX(FRED!$1:$1048576,MATCH(US!IT$5,FRED!$A:$A,0),MATCH(US!$B47,FRED!$1:$1,0))),(SUM(IH47:IS47)))),"")</f>
        <v>81827</v>
      </c>
      <c r="IU47" s="59">
        <f>+IFERROR((IF(ISTEXT(IU$5)=FALSE,(INDEX(FRED!$1:$1048576,MATCH(US!IU$5,FRED!$A:$A,0),MATCH(US!$B47,FRED!$1:$1,0))),(SUM(II47:IT47)))),"")</f>
        <v>80886</v>
      </c>
      <c r="IV47" s="59">
        <f>+IFERROR((IF(ISTEXT(IV$5)=FALSE,(INDEX(FRED!$1:$1048576,MATCH(US!IV$5,FRED!$A:$A,0),MATCH(US!$B47,FRED!$1:$1,0))),(SUM(IJ47:IU47)))),"")</f>
        <v>81365</v>
      </c>
      <c r="IW47" s="59">
        <f>+IFERROR((IF(ISTEXT(IW$5)=FALSE,(INDEX(FRED!$1:$1048576,MATCH(US!IW$5,FRED!$A:$A,0),MATCH(US!$B47,FRED!$1:$1,0))),(SUM(IK47:IV47)))),"")</f>
        <v>81230</v>
      </c>
      <c r="IX47" s="59">
        <f>+IFERROR((IF(ISTEXT(IX$5)=FALSE,(INDEX(FRED!$1:$1048576,MATCH(US!IX$5,FRED!$A:$A,0),MATCH(US!$B47,FRED!$1:$1,0))),(SUM(IL47:IW47)))),"")</f>
        <v>80955</v>
      </c>
      <c r="IY47" s="59">
        <f>+IFERROR((IF(ISTEXT(IY$5)=FALSE,(INDEX(FRED!$1:$1048576,MATCH(US!IY$5,FRED!$A:$A,0),MATCH(US!$B47,FRED!$1:$1,0))),(SUM(IM47:IX47)))),"")</f>
        <v>81034</v>
      </c>
      <c r="IZ47" s="59">
        <f>+IFERROR((IF(ISTEXT(IZ$5)=FALSE,(INDEX(FRED!$1:$1048576,MATCH(US!IZ$5,FRED!$A:$A,0),MATCH(US!$B47,FRED!$1:$1,0))),(SUM(IN47:IY47)))),"")</f>
        <v>78888</v>
      </c>
      <c r="JA47" s="59">
        <f>+IFERROR((IF(ISTEXT(JA$5)=FALSE,(INDEX(FRED!$1:$1048576,MATCH(US!JA$5,FRED!$A:$A,0),MATCH(US!$B47,FRED!$1:$1,0))),(SUM(IO47:IZ47)))),"")</f>
        <v>81176</v>
      </c>
      <c r="JB47" s="59">
        <f>+IFERROR((IF(ISTEXT(JB$5)=FALSE,(INDEX(FRED!$1:$1048576,MATCH(US!JB$5,FRED!$A:$A,0),MATCH(US!$B47,FRED!$1:$1,0))),(SUM(IP47:JA47)))),"")</f>
        <v>80736</v>
      </c>
      <c r="JC47" s="60">
        <f>+IFERROR((IF(ISTEXT(JC$5)=FALSE,(INDEX(FRED!$1:$1048576,MATCH(US!JC$5,FRED!$A:$A,0),MATCH(US!$B47,FRED!$1:$1,0))),(SUM(IQ47:JB47)))),"")</f>
        <v>966887</v>
      </c>
      <c r="JD47" s="59">
        <f>+IFERROR((IF(ISTEXT(JD$5)=FALSE,(INDEX(FRED!$1:$1048576,MATCH(US!JD$5,FRED!$A:$A,0),MATCH(US!$B47,FRED!$1:$1,0))),(SUM(IR47:JC47)))),"")</f>
        <v>79066</v>
      </c>
      <c r="JE47" s="59">
        <f>+IFERROR((IF(ISTEXT(JE$5)=FALSE,(INDEX(FRED!$1:$1048576,MATCH(US!JE$5,FRED!$A:$A,0),MATCH(US!$B47,FRED!$1:$1,0))),(SUM(IS47:JD47)))),"")</f>
        <v>77821</v>
      </c>
      <c r="JF47" s="59">
        <f>+IFERROR((IF(ISTEXT(JF$5)=FALSE,(INDEX(FRED!$1:$1048576,MATCH(US!JF$5,FRED!$A:$A,0),MATCH(US!$B47,FRED!$1:$1,0))),(SUM(IT47:JE47)))),"")</f>
        <v>78141</v>
      </c>
      <c r="JG47" s="59">
        <f>+IFERROR((IF(ISTEXT(JG$5)=FALSE,(INDEX(FRED!$1:$1048576,MATCH(US!JG$5,FRED!$A:$A,0),MATCH(US!$B47,FRED!$1:$1,0))),(SUM(IU47:JF47)))),"")</f>
        <v>73739</v>
      </c>
      <c r="JH47" s="59">
        <f>+IFERROR((IF(ISTEXT(JH$5)=FALSE,(INDEX(FRED!$1:$1048576,MATCH(US!JH$5,FRED!$A:$A,0),MATCH(US!$B47,FRED!$1:$1,0))),(SUM(IV47:JG47)))),"")</f>
        <v>73057</v>
      </c>
      <c r="JI47" s="59">
        <f>+IFERROR((IF(ISTEXT(JI$5)=FALSE,(INDEX(FRED!$1:$1048576,MATCH(US!JI$5,FRED!$A:$A,0),MATCH(US!$B47,FRED!$1:$1,0))),(SUM(IW47:JH47)))),"")</f>
        <v>74655</v>
      </c>
      <c r="JJ47" s="59">
        <f>+IFERROR((IF(ISTEXT(JJ$5)=FALSE,(INDEX(FRED!$1:$1048576,MATCH(US!JJ$5,FRED!$A:$A,0),MATCH(US!$B47,FRED!$1:$1,0))),(SUM(IX47:JI47)))),"")</f>
        <v>75687</v>
      </c>
      <c r="JK47" s="59">
        <f>+IFERROR((IF(ISTEXT(JK$5)=FALSE,(INDEX(FRED!$1:$1048576,MATCH(US!JK$5,FRED!$A:$A,0),MATCH(US!$B47,FRED!$1:$1,0))),(SUM(IY47:JJ47)))),"")</f>
        <v>73881</v>
      </c>
      <c r="JL47" s="59">
        <f>+IFERROR((IF(ISTEXT(JL$5)=FALSE,(INDEX(FRED!$1:$1048576,MATCH(US!JL$5,FRED!$A:$A,0),MATCH(US!$B47,FRED!$1:$1,0))),(SUM(IZ47:JK47)))),"")</f>
        <v>72843</v>
      </c>
      <c r="JM47" s="59">
        <f>+IFERROR((IF(ISTEXT(JM$5)=FALSE,(INDEX(FRED!$1:$1048576,MATCH(US!JM$5,FRED!$A:$A,0),MATCH(US!$B47,FRED!$1:$1,0))),(SUM(JA47:JL47)))),"")</f>
        <v>74698</v>
      </c>
      <c r="JN47" s="59">
        <f>+IFERROR((IF(ISTEXT(JN$5)=FALSE,(INDEX(FRED!$1:$1048576,MATCH(US!JN$5,FRED!$A:$A,0),MATCH(US!$B47,FRED!$1:$1,0))),(SUM(JB47:JM47)))),"")</f>
        <v>73195</v>
      </c>
      <c r="JO47" s="59">
        <f>+IFERROR((IF(ISTEXT(JO$5)=FALSE,(INDEX(FRED!$1:$1048576,MATCH(US!JO$5,FRED!$A:$A,0),MATCH(US!$B47,FRED!$1:$1,0))),(SUM(JC47:JN47)))),"")</f>
        <v>74405</v>
      </c>
      <c r="JP47" s="60">
        <f>+IFERROR((IF(ISTEXT(JP$5)=FALSE,(INDEX(FRED!$1:$1048576,MATCH(US!JP$5,FRED!$A:$A,0),MATCH(US!$B47,FRED!$1:$1,0))),(SUM(JD47:JO47)))),"")</f>
        <v>901188</v>
      </c>
      <c r="JQ47" s="59">
        <f>+IFERROR((IF(ISTEXT(JQ$5)=FALSE,(INDEX(FRED!$1:$1048576,MATCH(US!JQ$5,FRED!$A:$A,0),MATCH(US!$B47,FRED!$1:$1,0))),(SUM(JE47:JP47)))),"")</f>
        <v>76211</v>
      </c>
      <c r="JR47" s="59">
        <f>+IFERROR((IF(ISTEXT(JR$5)=FALSE,(INDEX(FRED!$1:$1048576,MATCH(US!JR$5,FRED!$A:$A,0),MATCH(US!$B47,FRED!$1:$1,0))),(SUM(JF47:JQ47)))),"")</f>
        <v>75778</v>
      </c>
      <c r="JS47" s="59">
        <f>+IFERROR((IF(ISTEXT(JS$5)=FALSE,(INDEX(FRED!$1:$1048576,MATCH(US!JS$5,FRED!$A:$A,0),MATCH(US!$B47,FRED!$1:$1,0))),(SUM(JG47:JR47)))),"")</f>
        <v>77634</v>
      </c>
      <c r="JT47" s="59">
        <f>+IFERROR((IF(ISTEXT(JT$5)=FALSE,(INDEX(FRED!$1:$1048576,MATCH(US!JT$5,FRED!$A:$A,0),MATCH(US!$B47,FRED!$1:$1,0))),(SUM(JH47:JS47)))),"")</f>
        <v>76468</v>
      </c>
      <c r="JU47" s="59">
        <f>+IFERROR((IF(ISTEXT(JU$5)=FALSE,(INDEX(FRED!$1:$1048576,MATCH(US!JU$5,FRED!$A:$A,0),MATCH(US!$B47,FRED!$1:$1,0))),(SUM(JI47:JT47)))),"")</f>
        <v>76135</v>
      </c>
      <c r="JV47" s="59">
        <f>+IFERROR((IF(ISTEXT(JV$5)=FALSE,(INDEX(FRED!$1:$1048576,MATCH(US!JV$5,FRED!$A:$A,0),MATCH(US!$B47,FRED!$1:$1,0))),(SUM(JJ47:JU47)))),"")</f>
        <v>78832</v>
      </c>
      <c r="JW47" s="59">
        <f>+IFERROR((IF(ISTEXT(JW$5)=FALSE,(INDEX(FRED!$1:$1048576,MATCH(US!JW$5,FRED!$A:$A,0),MATCH(US!$B47,FRED!$1:$1,0))),(SUM(JK47:JV47)))),"")</f>
        <v>80495</v>
      </c>
      <c r="JX47" s="59">
        <f>+IFERROR((IF(ISTEXT(JX$5)=FALSE,(INDEX(FRED!$1:$1048576,MATCH(US!JX$5,FRED!$A:$A,0),MATCH(US!$B47,FRED!$1:$1,0))),(SUM(JL47:JW47)))),"")</f>
        <v>80949</v>
      </c>
      <c r="JY47" s="59">
        <f>+IFERROR((IF(ISTEXT(JY$5)=FALSE,(INDEX(FRED!$1:$1048576,MATCH(US!JY$5,FRED!$A:$A,0),MATCH(US!$B47,FRED!$1:$1,0))),(SUM(JM47:JX47)))),"")</f>
        <v>82271</v>
      </c>
      <c r="JZ47" s="59">
        <f>+IFERROR((IF(ISTEXT(JZ$5)=FALSE,(INDEX(FRED!$1:$1048576,MATCH(US!JZ$5,FRED!$A:$A,0),MATCH(US!$B47,FRED!$1:$1,0))),(SUM(JN47:JY47)))),"")</f>
        <v>86637</v>
      </c>
      <c r="KA47" s="59">
        <f>+IFERROR((IF(ISTEXT(KA$5)=FALSE,(INDEX(FRED!$1:$1048576,MATCH(US!KA$5,FRED!$A:$A,0),MATCH(US!$B47,FRED!$1:$1,0))),(SUM(JO47:JZ47)))),"")</f>
        <v>92955</v>
      </c>
      <c r="KB47" s="59">
        <f>+IFERROR((IF(ISTEXT(KB$5)=FALSE,(INDEX(FRED!$1:$1048576,MATCH(US!KB$5,FRED!$A:$A,0),MATCH(US!$B47,FRED!$1:$1,0))),(SUM(JP47:KA47)))),"")</f>
        <v>94123</v>
      </c>
      <c r="KC47" s="60">
        <f>+IFERROR((IF(ISTEXT(KC$5)=FALSE,(INDEX(FRED!$1:$1048576,MATCH(US!KC$5,FRED!$A:$A,0),MATCH(US!$B47,FRED!$1:$1,0))),(SUM(JQ47:KB47)))),"")</f>
        <v>978488</v>
      </c>
      <c r="KD47" s="59">
        <f>+IFERROR((IF(ISTEXT(KD$5)=FALSE,(INDEX(FRED!$1:$1048576,MATCH(US!KD$5,FRED!$A:$A,0),MATCH(US!$B47,FRED!$1:$1,0))),(SUM(JR47:KC47)))),"")</f>
        <v>97832</v>
      </c>
      <c r="KE47" s="59">
        <f>+IFERROR((IF(ISTEXT(KE$5)=FALSE,(INDEX(FRED!$1:$1048576,MATCH(US!KE$5,FRED!$A:$A,0),MATCH(US!$B47,FRED!$1:$1,0))),(SUM(JS47:KD47)))),"")</f>
        <v>100131</v>
      </c>
      <c r="KF47" s="59">
        <f>+IFERROR((IF(ISTEXT(KF$5)=FALSE,(INDEX(FRED!$1:$1048576,MATCH(US!KF$5,FRED!$A:$A,0),MATCH(US!$B47,FRED!$1:$1,0))),(SUM(JT47:KE47)))),"")</f>
        <v>103650</v>
      </c>
      <c r="KG47" s="59">
        <f>+IFERROR((IF(ISTEXT(KG$5)=FALSE,(INDEX(FRED!$1:$1048576,MATCH(US!KG$5,FRED!$A:$A,0),MATCH(US!$B47,FRED!$1:$1,0))),(SUM(JU47:KF47)))),"")</f>
        <v>111055</v>
      </c>
      <c r="KH47" s="59">
        <f>+IFERROR((IF(ISTEXT(KH$5)=FALSE,(INDEX(FRED!$1:$1048576,MATCH(US!KH$5,FRED!$A:$A,0),MATCH(US!$B47,FRED!$1:$1,0))),(SUM(JV47:KG47)))),"")</f>
        <v>115477</v>
      </c>
      <c r="KI47" s="59">
        <f>+IFERROR((IF(ISTEXT(KI$5)=FALSE,(INDEX(FRED!$1:$1048576,MATCH(US!KI$5,FRED!$A:$A,0),MATCH(US!$B47,FRED!$1:$1,0))),(SUM(JW47:KH47)))),"")</f>
        <v>115949</v>
      </c>
      <c r="KJ47" s="59">
        <f>+IFERROR((IF(ISTEXT(KJ$5)=FALSE,(INDEX(FRED!$1:$1048576,MATCH(US!KJ$5,FRED!$A:$A,0),MATCH(US!$B47,FRED!$1:$1,0))),(SUM(JX47:KI47)))),"")</f>
        <v>126630</v>
      </c>
      <c r="KK47" s="59">
        <f>+IFERROR((IF(ISTEXT(KK$5)=FALSE,(INDEX(FRED!$1:$1048576,MATCH(US!KK$5,FRED!$A:$A,0),MATCH(US!$B47,FRED!$1:$1,0))),(SUM(JY47:KJ47)))),"")</f>
        <v>127670</v>
      </c>
      <c r="KL47" s="59">
        <f>+IFERROR((IF(ISTEXT(KL$5)=FALSE,(INDEX(FRED!$1:$1048576,MATCH(US!KL$5,FRED!$A:$A,0),MATCH(US!$B47,FRED!$1:$1,0))),(SUM(JZ47:KK47)))),"")</f>
        <v>138600</v>
      </c>
      <c r="KM47" s="59">
        <f>+IFERROR((IF(ISTEXT(KM$5)=FALSE,(INDEX(FRED!$1:$1048576,MATCH(US!KM$5,FRED!$A:$A,0),MATCH(US!$B47,FRED!$1:$1,0))),(SUM(KA47:KL47)))),"")</f>
        <v>140463</v>
      </c>
      <c r="KN47" s="59">
        <f>+IFERROR((IF(ISTEXT(KN$5)=FALSE,(INDEX(FRED!$1:$1048576,MATCH(US!KN$5,FRED!$A:$A,0),MATCH(US!$B47,FRED!$1:$1,0))),(SUM(KB47:KM47)))),"")</f>
        <v>152048</v>
      </c>
      <c r="KO47" s="59">
        <f>+IFERROR((IF(ISTEXT(KO$5)=FALSE,(INDEX(FRED!$1:$1048576,MATCH(US!KO$5,FRED!$A:$A,0),MATCH(US!$B47,FRED!$1:$1,0))),(SUM(KC47:KN47)))),"")</f>
        <v>158487</v>
      </c>
      <c r="KP47" s="60">
        <f>+IFERROR((IF(ISTEXT(KP$5)=FALSE,(INDEX(FRED!$1:$1048576,MATCH(US!KP$5,FRED!$A:$A,0),MATCH(US!$B47,FRED!$1:$1,0))),(SUM(KD47:KO47)))),"")</f>
        <v>1487992</v>
      </c>
      <c r="KQ47" s="59">
        <f>+IFERROR((IF(ISTEXT(KQ$5)=FALSE,(INDEX(FRED!$1:$1048576,MATCH(US!KQ$5,FRED!$A:$A,0),MATCH(US!$B47,FRED!$1:$1,0))),(SUM(KE47:KP47)))),"")</f>
        <v>172439</v>
      </c>
      <c r="KR47" s="59">
        <f>+IFERROR((IF(ISTEXT(KR$5)=FALSE,(INDEX(FRED!$1:$1048576,MATCH(US!KR$5,FRED!$A:$A,0),MATCH(US!$B47,FRED!$1:$1,0))),(SUM(KF47:KQ47)))),"")</f>
        <v>179126</v>
      </c>
      <c r="KS47" s="59">
        <f>+IFERROR((IF(ISTEXT(KS$5)=FALSE,(INDEX(FRED!$1:$1048576,MATCH(US!KS$5,FRED!$A:$A,0),MATCH(US!$B47,FRED!$1:$1,0))),(SUM(KG47:KR47)))),"")</f>
        <v>186441</v>
      </c>
      <c r="KT47" s="59">
        <f>+IFERROR((IF(ISTEXT(KT$5)=FALSE,(INDEX(FRED!$1:$1048576,MATCH(US!KT$5,FRED!$A:$A,0),MATCH(US!$B47,FRED!$1:$1,0))),(SUM(KH47:KS47)))),"")</f>
        <v>198355</v>
      </c>
      <c r="KU47" s="59">
        <f>+IFERROR((IF(ISTEXT(KU$5)=FALSE,(INDEX(FRED!$1:$1048576,MATCH(US!KU$5,FRED!$A:$A,0),MATCH(US!$B47,FRED!$1:$1,0))),(SUM(KI47:KT47)))),"")</f>
        <v>196940</v>
      </c>
      <c r="KV47" s="59">
        <f>+IFERROR((IF(ISTEXT(KV$5)=FALSE,(INDEX(FRED!$1:$1048576,MATCH(US!KV$5,FRED!$A:$A,0),MATCH(US!$B47,FRED!$1:$1,0))),(SUM(KJ47:KU47)))),"")</f>
        <v>200359</v>
      </c>
      <c r="KW47" s="59">
        <f>+IFERROR((IF(ISTEXT(KW$5)=FALSE,(INDEX(FRED!$1:$1048576,MATCH(US!KW$5,FRED!$A:$A,0),MATCH(US!$B47,FRED!$1:$1,0))),(SUM(KK47:KV47)))),"")</f>
        <v>202257</v>
      </c>
      <c r="KX47" s="59">
        <f>+IFERROR((IF(ISTEXT(KX$5)=FALSE,(INDEX(FRED!$1:$1048576,MATCH(US!KX$5,FRED!$A:$A,0),MATCH(US!$B47,FRED!$1:$1,0))),(SUM(KL47:KW47)))),"")</f>
        <v>206753</v>
      </c>
      <c r="KY47" s="59">
        <f>+IFERROR((IF(ISTEXT(KY$5)=FALSE,(INDEX(FRED!$1:$1048576,MATCH(US!KY$5,FRED!$A:$A,0),MATCH(US!$B47,FRED!$1:$1,0))),(SUM(KM47:KX47)))),"")</f>
        <v>204670</v>
      </c>
      <c r="KZ47" s="59">
        <f>+IFERROR((IF(ISTEXT(KZ$5)=FALSE,(INDEX(FRED!$1:$1048576,MATCH(US!KZ$5,FRED!$A:$A,0),MATCH(US!$B47,FRED!$1:$1,0))),(SUM(KN47:KY47)))),"")</f>
        <v>218055</v>
      </c>
      <c r="LA47" s="59">
        <f>+IFERROR((IF(ISTEXT(LA$5)=FALSE,(INDEX(FRED!$1:$1048576,MATCH(US!LA$5,FRED!$A:$A,0),MATCH(US!$B47,FRED!$1:$1,0))),(SUM(KO47:KZ47)))),"")</f>
        <v>225851</v>
      </c>
      <c r="LB47" s="59">
        <f>+IFERROR((IF(ISTEXT(LB$5)=FALSE,(INDEX(FRED!$1:$1048576,MATCH(US!LB$5,FRED!$A:$A,0),MATCH(US!$B47,FRED!$1:$1,0))),(SUM(KP47:LA47)))),"")</f>
        <v>229598</v>
      </c>
      <c r="LC47" s="60">
        <f>+IFERROR((IF(ISTEXT(LC$5)=FALSE,(INDEX(FRED!$1:$1048576,MATCH(US!LC$5,FRED!$A:$A,0),MATCH(US!$B47,FRED!$1:$1,0))),(SUM(KQ47:LB47)))),"")</f>
        <v>2420844</v>
      </c>
      <c r="LD47" s="59">
        <f>+IFERROR((IF(ISTEXT(LD$5)=FALSE,(INDEX(FRED!$1:$1048576,MATCH(US!LD$5,FRED!$A:$A,0),MATCH(US!$B47,FRED!$1:$1,0))),(SUM(KR47:LC47)))),"")</f>
        <v>229705</v>
      </c>
      <c r="LE47" s="59">
        <f>+IFERROR((IF(ISTEXT(LE$5)=FALSE,(INDEX(FRED!$1:$1048576,MATCH(US!LE$5,FRED!$A:$A,0),MATCH(US!$B47,FRED!$1:$1,0))),(SUM(KS47:LD47)))),"")</f>
        <v>228912</v>
      </c>
      <c r="LF47" s="59">
        <f>+IFERROR((IF(ISTEXT(LF$5)=FALSE,(INDEX(FRED!$1:$1048576,MATCH(US!LF$5,FRED!$A:$A,0),MATCH(US!$B47,FRED!$1:$1,0))),(SUM(KT47:LE47)))),"")</f>
        <v>230871</v>
      </c>
      <c r="LG47" s="59">
        <f>+IFERROR((IF(ISTEXT(LG$5)=FALSE,(INDEX(FRED!$1:$1048576,MATCH(US!LG$5,FRED!$A:$A,0),MATCH(US!$B47,FRED!$1:$1,0))),(SUM(KU47:LF47)))),"")</f>
        <v>236570</v>
      </c>
      <c r="LH47" s="59">
        <f>+IFERROR((IF(ISTEXT(LH$5)=FALSE,(INDEX(FRED!$1:$1048576,MATCH(US!LH$5,FRED!$A:$A,0),MATCH(US!$B47,FRED!$1:$1,0))),(SUM(KV47:LG47)))),"")</f>
        <v>235388</v>
      </c>
      <c r="LI47" s="59">
        <f>+IFERROR((IF(ISTEXT(LI$5)=FALSE,(INDEX(FRED!$1:$1048576,MATCH(US!LI$5,FRED!$A:$A,0),MATCH(US!$B47,FRED!$1:$1,0))),(SUM(KW47:LH47)))),"")</f>
        <v>239316</v>
      </c>
      <c r="LJ47" s="59">
        <f>+IFERROR((IF(ISTEXT(LJ$5)=FALSE,(INDEX(FRED!$1:$1048576,MATCH(US!LJ$5,FRED!$A:$A,0),MATCH(US!$B47,FRED!$1:$1,0))),(SUM(KX47:LI47)))),"")</f>
        <v>237807</v>
      </c>
      <c r="LK47" s="59">
        <f>+IFERROR((IF(ISTEXT(LK$5)=FALSE,(INDEX(FRED!$1:$1048576,MATCH(US!LK$5,FRED!$A:$A,0),MATCH(US!$B47,FRED!$1:$1,0))),(SUM(KY47:LJ47)))),"")</f>
        <v>239289</v>
      </c>
      <c r="LL47" s="59">
        <f>+IFERROR((IF(ISTEXT(LL$5)=FALSE,(INDEX(FRED!$1:$1048576,MATCH(US!LL$5,FRED!$A:$A,0),MATCH(US!$B47,FRED!$1:$1,0))),(SUM(KZ47:LK47)))),"")</f>
        <v>238527</v>
      </c>
      <c r="LM47" s="59">
        <f>+IFERROR((IF(ISTEXT(LM$5)=FALSE,(INDEX(FRED!$1:$1048576,MATCH(US!LM$5,FRED!$A:$A,0),MATCH(US!$B47,FRED!$1:$1,0))),(SUM(LA47:LL47)))),"")</f>
        <v>235916</v>
      </c>
      <c r="LN47" s="59">
        <f>+IFERROR((IF(ISTEXT(LN$5)=FALSE,(INDEX(FRED!$1:$1048576,MATCH(US!LN$5,FRED!$A:$A,0),MATCH(US!$B47,FRED!$1:$1,0))),(SUM(LB47:LM47)))),"")</f>
        <v>237285</v>
      </c>
      <c r="LO47" s="59">
        <f>+IFERROR((IF(ISTEXT(LO$5)=FALSE,(INDEX(FRED!$1:$1048576,MATCH(US!LO$5,FRED!$A:$A,0),MATCH(US!$B47,FRED!$1:$1,0))),(SUM(LC47:LN47)))),"")</f>
        <v>227427</v>
      </c>
      <c r="LP47" s="60">
        <f>+IFERROR((IF(ISTEXT(LP$5)=FALSE,(INDEX(FRED!$1:$1048576,MATCH(US!LP$5,FRED!$A:$A,0),MATCH(US!$B47,FRED!$1:$1,0))),(SUM(LD47:LO47)))),"")</f>
        <v>2817013</v>
      </c>
      <c r="LQ47" s="59">
        <f>+IFERROR((IF(ISTEXT(LQ$5)=FALSE,(INDEX(FRED!$1:$1048576,MATCH(US!LQ$5,FRED!$A:$A,0),MATCH(US!$B47,FRED!$1:$1,0))),(SUM(LE47:LP47)))),"")</f>
        <v>229885</v>
      </c>
      <c r="LR47" s="59">
        <f>+IFERROR((IF(ISTEXT(LR$5)=FALSE,(INDEX(FRED!$1:$1048576,MATCH(US!LR$5,FRED!$A:$A,0),MATCH(US!$B47,FRED!$1:$1,0))),(SUM(LF47:LQ47)))),"")</f>
        <v>229703</v>
      </c>
      <c r="LS47" s="59">
        <f>+IFERROR((IF(ISTEXT(LS$5)=FALSE,(INDEX(FRED!$1:$1048576,MATCH(US!LS$5,FRED!$A:$A,0),MATCH(US!$B47,FRED!$1:$1,0))),(SUM(LG47:LR47)))),"")</f>
        <v>227643</v>
      </c>
      <c r="LT47" s="59">
        <f>+IFERROR((IF(ISTEXT(LT$5)=FALSE,(INDEX(FRED!$1:$1048576,MATCH(US!LT$5,FRED!$A:$A,0),MATCH(US!$B47,FRED!$1:$1,0))),(SUM(LH47:LS47)))),"")</f>
        <v>226333</v>
      </c>
      <c r="LU47" s="59">
        <f>+IFERROR((IF(ISTEXT(LU$5)=FALSE,(INDEX(FRED!$1:$1048576,MATCH(US!LU$5,FRED!$A:$A,0),MATCH(US!$B47,FRED!$1:$1,0))),(SUM(LI47:LT47)))),"")</f>
        <v>224953</v>
      </c>
      <c r="LV47" s="59">
        <f>+IFERROR((IF(ISTEXT(LV$5)=FALSE,(INDEX(FRED!$1:$1048576,MATCH(US!LV$5,FRED!$A:$A,0),MATCH(US!$B47,FRED!$1:$1,0))),(SUM(LJ47:LU47)))),"")</f>
        <v>223072</v>
      </c>
      <c r="LW47" s="59">
        <f>+IFERROR((IF(ISTEXT(LW$5)=FALSE,(INDEX(FRED!$1:$1048576,MATCH(US!LW$5,FRED!$A:$A,0),MATCH(US!$B47,FRED!$1:$1,0))),(SUM(LK47:LV47)))),"")</f>
        <v>219381</v>
      </c>
      <c r="LX47" s="59">
        <f>+IFERROR((IF(ISTEXT(LX$5)=FALSE,(INDEX(FRED!$1:$1048576,MATCH(US!LX$5,FRED!$A:$A,0),MATCH(US!$B47,FRED!$1:$1,0))),(SUM(LL47:LW47)))),"")</f>
        <v>217731</v>
      </c>
      <c r="LY47" s="59">
        <f>+IFERROR((IF(ISTEXT(LY$5)=FALSE,(INDEX(FRED!$1:$1048576,MATCH(US!LY$5,FRED!$A:$A,0),MATCH(US!$B47,FRED!$1:$1,0))),(SUM(LM47:LX47)))),"")</f>
        <v>214289</v>
      </c>
      <c r="LZ47" s="59">
        <f>+IFERROR((IF(ISTEXT(LZ$5)=FALSE,(INDEX(FRED!$1:$1048576,MATCH(US!LZ$5,FRED!$A:$A,0),MATCH(US!$B47,FRED!$1:$1,0))),(SUM(LN47:LY47)))),"")</f>
        <v>211274</v>
      </c>
      <c r="MA47" s="59">
        <f>+IFERROR((IF(ISTEXT(MA$5)=FALSE,(INDEX(FRED!$1:$1048576,MATCH(US!MA$5,FRED!$A:$A,0),MATCH(US!$B47,FRED!$1:$1,0))),(SUM(LO47:LZ47)))),"")</f>
        <v>205117</v>
      </c>
      <c r="MB47" s="59">
        <f>+IFERROR((IF(ISTEXT(MB$5)=FALSE,(INDEX(FRED!$1:$1048576,MATCH(US!MB$5,FRED!$A:$A,0),MATCH(US!$B47,FRED!$1:$1,0))),(SUM(LP47:MA47)))),"")</f>
        <v>199235</v>
      </c>
      <c r="MC47" s="60">
        <f>+IFERROR((IF(ISTEXT(MC$5)=FALSE,(INDEX(FRED!$1:$1048576,MATCH(US!MC$5,FRED!$A:$A,0),MATCH(US!$B47,FRED!$1:$1,0))),(SUM(LQ47:MB47)))),"")</f>
        <v>2628616</v>
      </c>
      <c r="MD47" s="59">
        <f>+IFERROR((IF(ISTEXT(MD$5)=FALSE,(INDEX(FRED!$1:$1048576,MATCH(US!MD$5,FRED!$A:$A,0),MATCH(US!$B47,FRED!$1:$1,0))),(SUM(LR47:MC47)))),"")</f>
        <v>195309</v>
      </c>
      <c r="ME47" s="59">
        <f>+IFERROR((IF(ISTEXT(ME$5)=FALSE,(INDEX(FRED!$1:$1048576,MATCH(US!ME$5,FRED!$A:$A,0),MATCH(US!$B47,FRED!$1:$1,0))),(SUM(LS47:MD47)))),"")</f>
        <v>0</v>
      </c>
      <c r="MF47" s="59">
        <f>+IFERROR((IF(ISTEXT(MF$5)=FALSE,(INDEX(FRED!$1:$1048576,MATCH(US!MF$5,FRED!$A:$A,0),MATCH(US!$B47,FRED!$1:$1,0))),(SUM(LT47:ME47)))),"")</f>
        <v>0</v>
      </c>
      <c r="MG47" s="59" t="str">
        <f>+IFERROR((IF(ISTEXT(MG$5)=FALSE,(INDEX(FRED!$1:$1048576,MATCH(US!MG$5,FRED!$A:$A,0),MATCH(US!$B47,FRED!$1:$1,0))),(SUM(LU47:MF47)))),"")</f>
        <v/>
      </c>
      <c r="MH47" s="59" t="str">
        <f>+IFERROR((IF(ISTEXT(MH$5)=FALSE,(INDEX(FRED!$1:$1048576,MATCH(US!MH$5,FRED!$A:$A,0),MATCH(US!$B47,FRED!$1:$1,0))),(SUM(LV47:MG47)))),"")</f>
        <v/>
      </c>
      <c r="MI47" s="59" t="str">
        <f>+IFERROR((IF(ISTEXT(MI$5)=FALSE,(INDEX(FRED!$1:$1048576,MATCH(US!MI$5,FRED!$A:$A,0),MATCH(US!$B47,FRED!$1:$1,0))),(SUM(LW47:MH47)))),"")</f>
        <v/>
      </c>
      <c r="MJ47" s="59" t="str">
        <f>+IFERROR((IF(ISTEXT(MJ$5)=FALSE,(INDEX(FRED!$1:$1048576,MATCH(US!MJ$5,FRED!$A:$A,0),MATCH(US!$B47,FRED!$1:$1,0))),(SUM(LX47:MI47)))),"")</f>
        <v/>
      </c>
      <c r="MK47" s="59" t="str">
        <f>+IFERROR((IF(ISTEXT(MK$5)=FALSE,(INDEX(FRED!$1:$1048576,MATCH(US!MK$5,FRED!$A:$A,0),MATCH(US!$B47,FRED!$1:$1,0))),(SUM(LY47:MJ47)))),"")</f>
        <v/>
      </c>
      <c r="ML47" s="59" t="str">
        <f>+IFERROR((IF(ISTEXT(ML$5)=FALSE,(INDEX(FRED!$1:$1048576,MATCH(US!ML$5,FRED!$A:$A,0),MATCH(US!$B47,FRED!$1:$1,0))),(SUM(LZ47:MK47)))),"")</f>
        <v/>
      </c>
      <c r="MM47" s="59" t="str">
        <f>+IFERROR((IF(ISTEXT(MM$5)=FALSE,(INDEX(FRED!$1:$1048576,MATCH(US!MM$5,FRED!$A:$A,0),MATCH(US!$B47,FRED!$1:$1,0))),(SUM(MA47:ML47)))),"")</f>
        <v/>
      </c>
      <c r="MN47" s="59" t="str">
        <f>+IFERROR((IF(ISTEXT(MN$5)=FALSE,(INDEX(FRED!$1:$1048576,MATCH(US!MN$5,FRED!$A:$A,0),MATCH(US!$B47,FRED!$1:$1,0))),(SUM(MB47:MM47)))),"")</f>
        <v/>
      </c>
      <c r="MO47" s="59" t="str">
        <f>+IFERROR((IF(ISTEXT(MO$5)=FALSE,(INDEX(FRED!$1:$1048576,MATCH(US!MO$5,FRED!$A:$A,0),MATCH(US!$B47,FRED!$1:$1,0))),(SUM(MC47:MN47)))),"")</f>
        <v/>
      </c>
      <c r="MP47" s="60">
        <f>+IFERROR((IF(ISTEXT(MP$5)=FALSE,(INDEX(FRED!$1:$1048576,MATCH(US!MP$5,FRED!$A:$A,0),MATCH(US!$B47,FRED!$1:$1,0))),(SUM(MD47:MO47)))),"")</f>
        <v>195309</v>
      </c>
    </row>
    <row r="48" spans="1:354" s="117" customFormat="1" ht="15.95" hidden="1" customHeight="1" outlineLevel="2">
      <c r="A48" s="159"/>
      <c r="B48" s="164" t="s">
        <v>568</v>
      </c>
      <c r="C48" s="275" t="s">
        <v>569</v>
      </c>
      <c r="D48" s="59">
        <f>+IFERROR((IF(ISTEXT(D$5)=FALSE,(INDEX(FRED!$1:$1048576,MATCH(US!D$5,FRED!$A:$A,0),MATCH(US!$B48,FRED!$1:$1,0))),(SUM(#REF!)))),"")</f>
        <v>353065</v>
      </c>
      <c r="E48" s="59">
        <f>+IFERROR((IF(ISTEXT(E$5)=FALSE,(INDEX(FRED!$1:$1048576,MATCH(US!E$5,FRED!$A:$A,0),MATCH(US!$B48,FRED!$1:$1,0))),(SUM(#REF!)))),"")</f>
        <v>351933</v>
      </c>
      <c r="F48" s="59">
        <f>+IFERROR((IF(ISTEXT(F$5)=FALSE,(INDEX(FRED!$1:$1048576,MATCH(US!F$5,FRED!$A:$A,0),MATCH(US!$B48,FRED!$1:$1,0))),(SUM(#REF!)))),"")</f>
        <v>353452</v>
      </c>
      <c r="G48" s="59">
        <f>+IFERROR((IF(ISTEXT(G$5)=FALSE,(INDEX(FRED!$1:$1048576,MATCH(US!G$5,FRED!$A:$A,0),MATCH(US!$B48,FRED!$1:$1,0))),(SUM(#REF!)))),"")</f>
        <v>356188</v>
      </c>
      <c r="H48" s="59">
        <f>+IFERROR((IF(ISTEXT(H$5)=FALSE,(INDEX(FRED!$1:$1048576,MATCH(US!H$5,FRED!$A:$A,0),MATCH(US!$B48,FRED!$1:$1,0))),(SUM(#REF!)))),"")</f>
        <v>349907</v>
      </c>
      <c r="I48" s="59">
        <f>+IFERROR((IF(ISTEXT(I$5)=FALSE,(INDEX(FRED!$1:$1048576,MATCH(US!I$5,FRED!$A:$A,0),MATCH(US!$B48,FRED!$1:$1,0))),(SUM(#REF!)))),"")</f>
        <v>348133</v>
      </c>
      <c r="J48" s="59">
        <f>+IFERROR((IF(ISTEXT(J$5)=FALSE,(INDEX(FRED!$1:$1048576,MATCH(US!J$5,FRED!$A:$A,0),MATCH(US!$B48,FRED!$1:$1,0))),(SUM(#REF!)))),"")</f>
        <v>337374</v>
      </c>
      <c r="K48" s="59">
        <f>+IFERROR((IF(ISTEXT(K$5)=FALSE,(INDEX(FRED!$1:$1048576,MATCH(US!K$5,FRED!$A:$A,0),MATCH(US!$B48,FRED!$1:$1,0))),(SUM(#REF!)))),"")</f>
        <v>337583</v>
      </c>
      <c r="L48" s="59">
        <f>+IFERROR((IF(ISTEXT(L$5)=FALSE,(INDEX(FRED!$1:$1048576,MATCH(US!L$5,FRED!$A:$A,0),MATCH(US!$B48,FRED!$1:$1,0))),(SUM(#REF!)))),"")</f>
        <v>339048</v>
      </c>
      <c r="M48" s="59">
        <f>+IFERROR((IF(ISTEXT(M$5)=FALSE,(INDEX(FRED!$1:$1048576,MATCH(US!M$5,FRED!$A:$A,0),MATCH(US!$B48,FRED!$1:$1,0))),(SUM(A48:L48)))),"")</f>
        <v>344095</v>
      </c>
      <c r="N48" s="59">
        <f>+IFERROR((IF(ISTEXT(N$5)=FALSE,(INDEX(FRED!$1:$1048576,MATCH(US!N$5,FRED!$A:$A,0),MATCH(US!$B48,FRED!$1:$1,0))),(SUM(B48:M48)))),"")</f>
        <v>347301</v>
      </c>
      <c r="O48" s="59">
        <f>+IFERROR((IF(ISTEXT(O$5)=FALSE,(INDEX(FRED!$1:$1048576,MATCH(US!O$5,FRED!$A:$A,0),MATCH(US!$B48,FRED!$1:$1,0))),(SUM(C48:N48)))),"")</f>
        <v>344139</v>
      </c>
      <c r="P48" s="60">
        <f>+IFERROR((IF(ISTEXT(P$5)=FALSE,(INDEX(FRED!$1:$1048576,MATCH(US!P$5,FRED!$A:$A,0),MATCH(US!$B48,FRED!$1:$1,0))),(SUM(D48:O48)))),"")</f>
        <v>4162218</v>
      </c>
      <c r="Q48" s="59">
        <f>+IFERROR((IF(ISTEXT(Q$5)=FALSE,(INDEX(FRED!$1:$1048576,MATCH(US!Q$5,FRED!$A:$A,0),MATCH(US!$B48,FRED!$1:$1,0))),(SUM(E48:P48)))),"")</f>
        <v>348279</v>
      </c>
      <c r="R48" s="59">
        <f>+IFERROR((IF(ISTEXT(R$5)=FALSE,(INDEX(FRED!$1:$1048576,MATCH(US!R$5,FRED!$A:$A,0),MATCH(US!$B48,FRED!$1:$1,0))),(SUM(F48:Q48)))),"")</f>
        <v>353629</v>
      </c>
      <c r="S48" s="59">
        <f>+IFERROR((IF(ISTEXT(S$5)=FALSE,(INDEX(FRED!$1:$1048576,MATCH(US!S$5,FRED!$A:$A,0),MATCH(US!$B48,FRED!$1:$1,0))),(SUM(G48:R48)))),"")</f>
        <v>350029</v>
      </c>
      <c r="T48" s="59">
        <f>+IFERROR((IF(ISTEXT(T$5)=FALSE,(INDEX(FRED!$1:$1048576,MATCH(US!T$5,FRED!$A:$A,0),MATCH(US!$B48,FRED!$1:$1,0))),(SUM(H48:S48)))),"")</f>
        <v>361991</v>
      </c>
      <c r="U48" s="59">
        <f>+IFERROR((IF(ISTEXT(U$5)=FALSE,(INDEX(FRED!$1:$1048576,MATCH(US!U$5,FRED!$A:$A,0),MATCH(US!$B48,FRED!$1:$1,0))),(SUM(I48:T48)))),"")</f>
        <v>360534</v>
      </c>
      <c r="V48" s="59">
        <f>+IFERROR((IF(ISTEXT(V$5)=FALSE,(INDEX(FRED!$1:$1048576,MATCH(US!V$5,FRED!$A:$A,0),MATCH(US!$B48,FRED!$1:$1,0))),(SUM(J48:U48)))),"")</f>
        <v>365905</v>
      </c>
      <c r="W48" s="59">
        <f>+IFERROR((IF(ISTEXT(W$5)=FALSE,(INDEX(FRED!$1:$1048576,MATCH(US!W$5,FRED!$A:$A,0),MATCH(US!$B48,FRED!$1:$1,0))),(SUM(K48:V48)))),"")</f>
        <v>366500</v>
      </c>
      <c r="X48" s="59">
        <f>+IFERROR((IF(ISTEXT(X$5)=FALSE,(INDEX(FRED!$1:$1048576,MATCH(US!X$5,FRED!$A:$A,0),MATCH(US!$B48,FRED!$1:$1,0))),(SUM(L48:W48)))),"")</f>
        <v>369000</v>
      </c>
      <c r="Y48" s="59">
        <f>+IFERROR((IF(ISTEXT(Y$5)=FALSE,(INDEX(FRED!$1:$1048576,MATCH(US!Y$5,FRED!$A:$A,0),MATCH(US!$B48,FRED!$1:$1,0))),(SUM(M48:X48)))),"")</f>
        <v>368809</v>
      </c>
      <c r="Z48" s="59">
        <f>+IFERROR((IF(ISTEXT(Z$5)=FALSE,(INDEX(FRED!$1:$1048576,MATCH(US!Z$5,FRED!$A:$A,0),MATCH(US!$B48,FRED!$1:$1,0))),(SUM(N48:Y48)))),"")</f>
        <v>370957</v>
      </c>
      <c r="AA48" s="59">
        <f>+IFERROR((IF(ISTEXT(AA$5)=FALSE,(INDEX(FRED!$1:$1048576,MATCH(US!AA$5,FRED!$A:$A,0),MATCH(US!$B48,FRED!$1:$1,0))),(SUM(O48:Z48)))),"")</f>
        <v>375803</v>
      </c>
      <c r="AB48" s="59">
        <f>+IFERROR((IF(ISTEXT(AB$5)=FALSE,(INDEX(FRED!$1:$1048576,MATCH(US!AB$5,FRED!$A:$A,0),MATCH(US!$B48,FRED!$1:$1,0))),(SUM(P48:AA48)))),"")</f>
        <v>376279</v>
      </c>
      <c r="AC48" s="60">
        <f>+IFERROR((IF(ISTEXT(AC$5)=FALSE,(INDEX(FRED!$1:$1048576,MATCH(US!AC$5,FRED!$A:$A,0),MATCH(US!$B48,FRED!$1:$1,0))),(SUM(Q48:AB48)))),"")</f>
        <v>4367715</v>
      </c>
      <c r="AD48" s="59">
        <f>+IFERROR((IF(ISTEXT(AD$5)=FALSE,(INDEX(FRED!$1:$1048576,MATCH(US!AD$5,FRED!$A:$A,0),MATCH(US!$B48,FRED!$1:$1,0))),(SUM(R48:AC48)))),"")</f>
        <v>377631</v>
      </c>
      <c r="AE48" s="59">
        <f>+IFERROR((IF(ISTEXT(AE$5)=FALSE,(INDEX(FRED!$1:$1048576,MATCH(US!AE$5,FRED!$A:$A,0),MATCH(US!$B48,FRED!$1:$1,0))),(SUM(S48:AD48)))),"")</f>
        <v>385745</v>
      </c>
      <c r="AF48" s="59">
        <f>+IFERROR((IF(ISTEXT(AF$5)=FALSE,(INDEX(FRED!$1:$1048576,MATCH(US!AF$5,FRED!$A:$A,0),MATCH(US!$B48,FRED!$1:$1,0))),(SUM(T48:AE48)))),"")</f>
        <v>385406</v>
      </c>
      <c r="AG48" s="59">
        <f>+IFERROR((IF(ISTEXT(AG$5)=FALSE,(INDEX(FRED!$1:$1048576,MATCH(US!AG$5,FRED!$A:$A,0),MATCH(US!$B48,FRED!$1:$1,0))),(SUM(U48:AF48)))),"")</f>
        <v>398990</v>
      </c>
      <c r="AH48" s="59">
        <f>+IFERROR((IF(ISTEXT(AH$5)=FALSE,(INDEX(FRED!$1:$1048576,MATCH(US!AH$5,FRED!$A:$A,0),MATCH(US!$B48,FRED!$1:$1,0))),(SUM(V48:AG48)))),"")</f>
        <v>394223</v>
      </c>
      <c r="AI48" s="59">
        <f>+IFERROR((IF(ISTEXT(AI$5)=FALSE,(INDEX(FRED!$1:$1048576,MATCH(US!AI$5,FRED!$A:$A,0),MATCH(US!$B48,FRED!$1:$1,0))),(SUM(W48:AH48)))),"")</f>
        <v>401920</v>
      </c>
      <c r="AJ48" s="59">
        <f>+IFERROR((IF(ISTEXT(AJ$5)=FALSE,(INDEX(FRED!$1:$1048576,MATCH(US!AJ$5,FRED!$A:$A,0),MATCH(US!$B48,FRED!$1:$1,0))),(SUM(X48:AI48)))),"")</f>
        <v>404632</v>
      </c>
      <c r="AK48" s="59">
        <f>+IFERROR((IF(ISTEXT(AK$5)=FALSE,(INDEX(FRED!$1:$1048576,MATCH(US!AK$5,FRED!$A:$A,0),MATCH(US!$B48,FRED!$1:$1,0))),(SUM(Y48:AJ48)))),"")</f>
        <v>398875</v>
      </c>
      <c r="AL48" s="59">
        <f>+IFERROR((IF(ISTEXT(AL$5)=FALSE,(INDEX(FRED!$1:$1048576,MATCH(US!AL$5,FRED!$A:$A,0),MATCH(US!$B48,FRED!$1:$1,0))),(SUM(Z48:AK48)))),"")</f>
        <v>394820</v>
      </c>
      <c r="AM48" s="59">
        <f>+IFERROR((IF(ISTEXT(AM$5)=FALSE,(INDEX(FRED!$1:$1048576,MATCH(US!AM$5,FRED!$A:$A,0),MATCH(US!$B48,FRED!$1:$1,0))),(SUM(AA48:AL48)))),"")</f>
        <v>397077</v>
      </c>
      <c r="AN48" s="59">
        <f>+IFERROR((IF(ISTEXT(AN$5)=FALSE,(INDEX(FRED!$1:$1048576,MATCH(US!AN$5,FRED!$A:$A,0),MATCH(US!$B48,FRED!$1:$1,0))),(SUM(AB48:AM48)))),"")</f>
        <v>401424</v>
      </c>
      <c r="AO48" s="59">
        <f>+IFERROR((IF(ISTEXT(AO$5)=FALSE,(INDEX(FRED!$1:$1048576,MATCH(US!AO$5,FRED!$A:$A,0),MATCH(US!$B48,FRED!$1:$1,0))),(SUM(AC48:AN48)))),"")</f>
        <v>411758</v>
      </c>
      <c r="AP48" s="60">
        <f>+IFERROR((IF(ISTEXT(AP$5)=FALSE,(INDEX(FRED!$1:$1048576,MATCH(US!AP$5,FRED!$A:$A,0),MATCH(US!$B48,FRED!$1:$1,0))),(SUM(AD48:AO48)))),"")</f>
        <v>4752501</v>
      </c>
      <c r="AQ48" s="59">
        <f>+IFERROR((IF(ISTEXT(AQ$5)=FALSE,(INDEX(FRED!$1:$1048576,MATCH(US!AQ$5,FRED!$A:$A,0),MATCH(US!$B48,FRED!$1:$1,0))),(SUM(AE48:AP48)))),"")</f>
        <v>417788</v>
      </c>
      <c r="AR48" s="59">
        <f>+IFERROR((IF(ISTEXT(AR$5)=FALSE,(INDEX(FRED!$1:$1048576,MATCH(US!AR$5,FRED!$A:$A,0),MATCH(US!$B48,FRED!$1:$1,0))),(SUM(AF48:AQ48)))),"")</f>
        <v>417500</v>
      </c>
      <c r="AS48" s="59">
        <f>+IFERROR((IF(ISTEXT(AS$5)=FALSE,(INDEX(FRED!$1:$1048576,MATCH(US!AS$5,FRED!$A:$A,0),MATCH(US!$B48,FRED!$1:$1,0))),(SUM(AG48:AR48)))),"")</f>
        <v>413303</v>
      </c>
      <c r="AT48" s="59">
        <f>+IFERROR((IF(ISTEXT(AT$5)=FALSE,(INDEX(FRED!$1:$1048576,MATCH(US!AT$5,FRED!$A:$A,0),MATCH(US!$B48,FRED!$1:$1,0))),(SUM(AH48:AS48)))),"")</f>
        <v>420510</v>
      </c>
      <c r="AU48" s="59">
        <f>+IFERROR((IF(ISTEXT(AU$5)=FALSE,(INDEX(FRED!$1:$1048576,MATCH(US!AU$5,FRED!$A:$A,0),MATCH(US!$B48,FRED!$1:$1,0))),(SUM(AI48:AT48)))),"")</f>
        <v>421143</v>
      </c>
      <c r="AV48" s="59">
        <f>+IFERROR((IF(ISTEXT(AV$5)=FALSE,(INDEX(FRED!$1:$1048576,MATCH(US!AV$5,FRED!$A:$A,0),MATCH(US!$B48,FRED!$1:$1,0))),(SUM(AJ48:AU48)))),"")</f>
        <v>430929</v>
      </c>
      <c r="AW48" s="59">
        <f>+IFERROR((IF(ISTEXT(AW$5)=FALSE,(INDEX(FRED!$1:$1048576,MATCH(US!AW$5,FRED!$A:$A,0),MATCH(US!$B48,FRED!$1:$1,0))),(SUM(AK48:AV48)))),"")</f>
        <v>448917</v>
      </c>
      <c r="AX48" s="59">
        <f>+IFERROR((IF(ISTEXT(AX$5)=FALSE,(INDEX(FRED!$1:$1048576,MATCH(US!AX$5,FRED!$A:$A,0),MATCH(US!$B48,FRED!$1:$1,0))),(SUM(AL48:AW48)))),"")</f>
        <v>453031</v>
      </c>
      <c r="AY48" s="59">
        <f>+IFERROR((IF(ISTEXT(AY$5)=FALSE,(INDEX(FRED!$1:$1048576,MATCH(US!AY$5,FRED!$A:$A,0),MATCH(US!$B48,FRED!$1:$1,0))),(SUM(AM48:AX48)))),"")</f>
        <v>458676</v>
      </c>
      <c r="AZ48" s="59">
        <f>+IFERROR((IF(ISTEXT(AZ$5)=FALSE,(INDEX(FRED!$1:$1048576,MATCH(US!AZ$5,FRED!$A:$A,0),MATCH(US!$B48,FRED!$1:$1,0))),(SUM(AN48:AY48)))),"")</f>
        <v>469855</v>
      </c>
      <c r="BA48" s="59">
        <f>+IFERROR((IF(ISTEXT(BA$5)=FALSE,(INDEX(FRED!$1:$1048576,MATCH(US!BA$5,FRED!$A:$A,0),MATCH(US!$B48,FRED!$1:$1,0))),(SUM(AO48:AZ48)))),"")</f>
        <v>485245</v>
      </c>
      <c r="BB48" s="59">
        <f>+IFERROR((IF(ISTEXT(BB$5)=FALSE,(INDEX(FRED!$1:$1048576,MATCH(US!BB$5,FRED!$A:$A,0),MATCH(US!$B48,FRED!$1:$1,0))),(SUM(AP48:BA48)))),"")</f>
        <v>503356</v>
      </c>
      <c r="BC48" s="60">
        <f>+IFERROR((IF(ISTEXT(BC$5)=FALSE,(INDEX(FRED!$1:$1048576,MATCH(US!BC$5,FRED!$A:$A,0),MATCH(US!$B48,FRED!$1:$1,0))),(SUM(AQ48:BB48)))),"")</f>
        <v>5340253</v>
      </c>
      <c r="BD48" s="59">
        <f>+IFERROR((IF(ISTEXT(BD$5)=FALSE,(INDEX(FRED!$1:$1048576,MATCH(US!BD$5,FRED!$A:$A,0),MATCH(US!$B48,FRED!$1:$1,0))),(SUM(AR48:BC48)))),"")</f>
        <v>498640</v>
      </c>
      <c r="BE48" s="59">
        <f>+IFERROR((IF(ISTEXT(BE$5)=FALSE,(INDEX(FRED!$1:$1048576,MATCH(US!BE$5,FRED!$A:$A,0),MATCH(US!$B48,FRED!$1:$1,0))),(SUM(AS48:BD48)))),"")</f>
        <v>500439</v>
      </c>
      <c r="BF48" s="59">
        <f>+IFERROR((IF(ISTEXT(BF$5)=FALSE,(INDEX(FRED!$1:$1048576,MATCH(US!BF$5,FRED!$A:$A,0),MATCH(US!$B48,FRED!$1:$1,0))),(SUM(AT48:BE48)))),"")</f>
        <v>506879</v>
      </c>
      <c r="BG48" s="59">
        <f>+IFERROR((IF(ISTEXT(BG$5)=FALSE,(INDEX(FRED!$1:$1048576,MATCH(US!BG$5,FRED!$A:$A,0),MATCH(US!$B48,FRED!$1:$1,0))),(SUM(AU48:BF48)))),"")</f>
        <v>512400</v>
      </c>
      <c r="BH48" s="59">
        <f>+IFERROR((IF(ISTEXT(BH$5)=FALSE,(INDEX(FRED!$1:$1048576,MATCH(US!BH$5,FRED!$A:$A,0),MATCH(US!$B48,FRED!$1:$1,0))),(SUM(AV48:BG48)))),"")</f>
        <v>522534</v>
      </c>
      <c r="BI48" s="59">
        <f>+IFERROR((IF(ISTEXT(BI$5)=FALSE,(INDEX(FRED!$1:$1048576,MATCH(US!BI$5,FRED!$A:$A,0),MATCH(US!$B48,FRED!$1:$1,0))),(SUM(AW48:BH48)))),"")</f>
        <v>527794</v>
      </c>
      <c r="BJ48" s="59">
        <f>+IFERROR((IF(ISTEXT(BJ$5)=FALSE,(INDEX(FRED!$1:$1048576,MATCH(US!BJ$5,FRED!$A:$A,0),MATCH(US!$B48,FRED!$1:$1,0))),(SUM(AX48:BI48)))),"")</f>
        <v>543260</v>
      </c>
      <c r="BK48" s="59">
        <f>+IFERROR((IF(ISTEXT(BK$5)=FALSE,(INDEX(FRED!$1:$1048576,MATCH(US!BK$5,FRED!$A:$A,0),MATCH(US!$B48,FRED!$1:$1,0))),(SUM(AY48:BJ48)))),"")</f>
        <v>551447</v>
      </c>
      <c r="BL48" s="59">
        <f>+IFERROR((IF(ISTEXT(BL$5)=FALSE,(INDEX(FRED!$1:$1048576,MATCH(US!BL$5,FRED!$A:$A,0),MATCH(US!$B48,FRED!$1:$1,0))),(SUM(AZ48:BK48)))),"")</f>
        <v>546306</v>
      </c>
      <c r="BM48" s="59">
        <f>+IFERROR((IF(ISTEXT(BM$5)=FALSE,(INDEX(FRED!$1:$1048576,MATCH(US!BM$5,FRED!$A:$A,0),MATCH(US!$B48,FRED!$1:$1,0))),(SUM(BA48:BL48)))),"")</f>
        <v>551137</v>
      </c>
      <c r="BN48" s="59">
        <f>+IFERROR((IF(ISTEXT(BN$5)=FALSE,(INDEX(FRED!$1:$1048576,MATCH(US!BN$5,FRED!$A:$A,0),MATCH(US!$B48,FRED!$1:$1,0))),(SUM(BB48:BM48)))),"")</f>
        <v>550392</v>
      </c>
      <c r="BO48" s="59">
        <f>+IFERROR((IF(ISTEXT(BO$5)=FALSE,(INDEX(FRED!$1:$1048576,MATCH(US!BO$5,FRED!$A:$A,0),MATCH(US!$B48,FRED!$1:$1,0))),(SUM(BC48:BN48)))),"")</f>
        <v>566284</v>
      </c>
      <c r="BP48" s="60">
        <f>+IFERROR((IF(ISTEXT(BP$5)=FALSE,(INDEX(FRED!$1:$1048576,MATCH(US!BP$5,FRED!$A:$A,0),MATCH(US!$B48,FRED!$1:$1,0))),(SUM(BD48:BO48)))),"")</f>
        <v>6377512</v>
      </c>
      <c r="BQ48" s="59">
        <f>+IFERROR((IF(ISTEXT(BQ$5)=FALSE,(INDEX(FRED!$1:$1048576,MATCH(US!BQ$5,FRED!$A:$A,0),MATCH(US!$B48,FRED!$1:$1,0))),(SUM(BE48:BP48)))),"")</f>
        <v>575650</v>
      </c>
      <c r="BR48" s="59">
        <f>+IFERROR((IF(ISTEXT(BR$5)=FALSE,(INDEX(FRED!$1:$1048576,MATCH(US!BR$5,FRED!$A:$A,0),MATCH(US!$B48,FRED!$1:$1,0))),(SUM(BF48:BQ48)))),"")</f>
        <v>588435</v>
      </c>
      <c r="BS48" s="59">
        <f>+IFERROR((IF(ISTEXT(BS$5)=FALSE,(INDEX(FRED!$1:$1048576,MATCH(US!BS$5,FRED!$A:$A,0),MATCH(US!$B48,FRED!$1:$1,0))),(SUM(BG48:BR48)))),"")</f>
        <v>591580</v>
      </c>
      <c r="BT48" s="59">
        <f>+IFERROR((IF(ISTEXT(BT$5)=FALSE,(INDEX(FRED!$1:$1048576,MATCH(US!BT$5,FRED!$A:$A,0),MATCH(US!$B48,FRED!$1:$1,0))),(SUM(BH48:BS48)))),"")</f>
        <v>598335</v>
      </c>
      <c r="BU48" s="59">
        <f>+IFERROR((IF(ISTEXT(BU$5)=FALSE,(INDEX(FRED!$1:$1048576,MATCH(US!BU$5,FRED!$A:$A,0),MATCH(US!$B48,FRED!$1:$1,0))),(SUM(BI48:BT48)))),"")</f>
        <v>603707</v>
      </c>
      <c r="BV48" s="59">
        <f>+IFERROR((IF(ISTEXT(BV$5)=FALSE,(INDEX(FRED!$1:$1048576,MATCH(US!BV$5,FRED!$A:$A,0),MATCH(US!$B48,FRED!$1:$1,0))),(SUM(BJ48:BU48)))),"")</f>
        <v>616958</v>
      </c>
      <c r="BW48" s="59">
        <f>+IFERROR((IF(ISTEXT(BW$5)=FALSE,(INDEX(FRED!$1:$1048576,MATCH(US!BW$5,FRED!$A:$A,0),MATCH(US!$B48,FRED!$1:$1,0))),(SUM(BK48:BV48)))),"")</f>
        <v>628750</v>
      </c>
      <c r="BX48" s="59">
        <f>+IFERROR((IF(ISTEXT(BX$5)=FALSE,(INDEX(FRED!$1:$1048576,MATCH(US!BX$5,FRED!$A:$A,0),MATCH(US!$B48,FRED!$1:$1,0))),(SUM(BL48:BW48)))),"")</f>
        <v>633710</v>
      </c>
      <c r="BY48" s="59">
        <f>+IFERROR((IF(ISTEXT(BY$5)=FALSE,(INDEX(FRED!$1:$1048576,MATCH(US!BY$5,FRED!$A:$A,0),MATCH(US!$B48,FRED!$1:$1,0))),(SUM(BM48:BX48)))),"")</f>
        <v>647374</v>
      </c>
      <c r="BZ48" s="59">
        <f>+IFERROR((IF(ISTEXT(BZ$5)=FALSE,(INDEX(FRED!$1:$1048576,MATCH(US!BZ$5,FRED!$A:$A,0),MATCH(US!$B48,FRED!$1:$1,0))),(SUM(BN48:BY48)))),"")</f>
        <v>658590</v>
      </c>
      <c r="CA48" s="59">
        <f>+IFERROR((IF(ISTEXT(CA$5)=FALSE,(INDEX(FRED!$1:$1048576,MATCH(US!CA$5,FRED!$A:$A,0),MATCH(US!$B48,FRED!$1:$1,0))),(SUM(BO48:BZ48)))),"")</f>
        <v>665376</v>
      </c>
      <c r="CB48" s="59">
        <f>+IFERROR((IF(ISTEXT(CB$5)=FALSE,(INDEX(FRED!$1:$1048576,MATCH(US!CB$5,FRED!$A:$A,0),MATCH(US!$B48,FRED!$1:$1,0))),(SUM(BP48:CA48)))),"")</f>
        <v>670522</v>
      </c>
      <c r="CC48" s="60">
        <f>+IFERROR((IF(ISTEXT(CC$5)=FALSE,(INDEX(FRED!$1:$1048576,MATCH(US!CC$5,FRED!$A:$A,0),MATCH(US!$B48,FRED!$1:$1,0))),(SUM(BQ48:CB48)))),"")</f>
        <v>7478987</v>
      </c>
      <c r="CD48" s="59">
        <f>+IFERROR((IF(ISTEXT(CD$5)=FALSE,(INDEX(FRED!$1:$1048576,MATCH(US!CD$5,FRED!$A:$A,0),MATCH(US!$B48,FRED!$1:$1,0))),(SUM(BR48:CC48)))),"")</f>
        <v>675679</v>
      </c>
      <c r="CE48" s="59">
        <f>+IFERROR((IF(ISTEXT(CE$5)=FALSE,(INDEX(FRED!$1:$1048576,MATCH(US!CE$5,FRED!$A:$A,0),MATCH(US!$B48,FRED!$1:$1,0))),(SUM(BS48:CD48)))),"")</f>
        <v>678562</v>
      </c>
      <c r="CF48" s="59">
        <f>+IFERROR((IF(ISTEXT(CF$5)=FALSE,(INDEX(FRED!$1:$1048576,MATCH(US!CF$5,FRED!$A:$A,0),MATCH(US!$B48,FRED!$1:$1,0))),(SUM(BT48:CE48)))),"")</f>
        <v>668311</v>
      </c>
      <c r="CG48" s="59">
        <f>+IFERROR((IF(ISTEXT(CG$5)=FALSE,(INDEX(FRED!$1:$1048576,MATCH(US!CG$5,FRED!$A:$A,0),MATCH(US!$B48,FRED!$1:$1,0))),(SUM(BU48:CF48)))),"")</f>
        <v>650388</v>
      </c>
      <c r="CH48" s="59">
        <f>+IFERROR((IF(ISTEXT(CH$5)=FALSE,(INDEX(FRED!$1:$1048576,MATCH(US!CH$5,FRED!$A:$A,0),MATCH(US!$B48,FRED!$1:$1,0))),(SUM(BV48:CG48)))),"")</f>
        <v>633815</v>
      </c>
      <c r="CI48" s="59">
        <f>+IFERROR((IF(ISTEXT(CI$5)=FALSE,(INDEX(FRED!$1:$1048576,MATCH(US!CI$5,FRED!$A:$A,0),MATCH(US!$B48,FRED!$1:$1,0))),(SUM(BW48:CH48)))),"")</f>
        <v>615053</v>
      </c>
      <c r="CJ48" s="59">
        <f>+IFERROR((IF(ISTEXT(CJ$5)=FALSE,(INDEX(FRED!$1:$1048576,MATCH(US!CJ$5,FRED!$A:$A,0),MATCH(US!$B48,FRED!$1:$1,0))),(SUM(BX48:CI48)))),"")</f>
        <v>598487</v>
      </c>
      <c r="CK48" s="59">
        <f>+IFERROR((IF(ISTEXT(CK$5)=FALSE,(INDEX(FRED!$1:$1048576,MATCH(US!CK$5,FRED!$A:$A,0),MATCH(US!$B48,FRED!$1:$1,0))),(SUM(BY48:CJ48)))),"")</f>
        <v>584460</v>
      </c>
      <c r="CL48" s="59">
        <f>+IFERROR((IF(ISTEXT(CL$5)=FALSE,(INDEX(FRED!$1:$1048576,MATCH(US!CL$5,FRED!$A:$A,0),MATCH(US!$B48,FRED!$1:$1,0))),(SUM(BZ48:CK48)))),"")</f>
        <v>573878</v>
      </c>
      <c r="CM48" s="59">
        <f>+IFERROR((IF(ISTEXT(CM$5)=FALSE,(INDEX(FRED!$1:$1048576,MATCH(US!CM$5,FRED!$A:$A,0),MATCH(US!$B48,FRED!$1:$1,0))),(SUM(CA48:CL48)))),"")</f>
        <v>561444</v>
      </c>
      <c r="CN48" s="59">
        <f>+IFERROR((IF(ISTEXT(CN$5)=FALSE,(INDEX(FRED!$1:$1048576,MATCH(US!CN$5,FRED!$A:$A,0),MATCH(US!$B48,FRED!$1:$1,0))),(SUM(CB48:CM48)))),"")</f>
        <v>548971</v>
      </c>
      <c r="CO48" s="59">
        <f>+IFERROR((IF(ISTEXT(CO$5)=FALSE,(INDEX(FRED!$1:$1048576,MATCH(US!CO$5,FRED!$A:$A,0),MATCH(US!$B48,FRED!$1:$1,0))),(SUM(CC48:CN48)))),"")</f>
        <v>545011</v>
      </c>
      <c r="CP48" s="60">
        <f>+IFERROR((IF(ISTEXT(CP$5)=FALSE,(INDEX(FRED!$1:$1048576,MATCH(US!CP$5,FRED!$A:$A,0),MATCH(US!$B48,FRED!$1:$1,0))),(SUM(CD48:CO48)))),"")</f>
        <v>7334059</v>
      </c>
      <c r="CQ48" s="59">
        <f>+IFERROR((IF(ISTEXT(CQ$5)=FALSE,(INDEX(FRED!$1:$1048576,MATCH(US!CQ$5,FRED!$A:$A,0),MATCH(US!$B48,FRED!$1:$1,0))),(SUM(CE48:CP48)))),"")</f>
        <v>537571</v>
      </c>
      <c r="CR48" s="59">
        <f>+IFERROR((IF(ISTEXT(CR$5)=FALSE,(INDEX(FRED!$1:$1048576,MATCH(US!CR$5,FRED!$A:$A,0),MATCH(US!$B48,FRED!$1:$1,0))),(SUM(CF48:CQ48)))),"")</f>
        <v>531641</v>
      </c>
      <c r="CS48" s="59">
        <f>+IFERROR((IF(ISTEXT(CS$5)=FALSE,(INDEX(FRED!$1:$1048576,MATCH(US!CS$5,FRED!$A:$A,0),MATCH(US!$B48,FRED!$1:$1,0))),(SUM(CG48:CR48)))),"")</f>
        <v>527865</v>
      </c>
      <c r="CT48" s="59">
        <f>+IFERROR((IF(ISTEXT(CT$5)=FALSE,(INDEX(FRED!$1:$1048576,MATCH(US!CT$5,FRED!$A:$A,0),MATCH(US!$B48,FRED!$1:$1,0))),(SUM(CH48:CS48)))),"")</f>
        <v>523666</v>
      </c>
      <c r="CU48" s="59">
        <f>+IFERROR((IF(ISTEXT(CU$5)=FALSE,(INDEX(FRED!$1:$1048576,MATCH(US!CU$5,FRED!$A:$A,0),MATCH(US!$B48,FRED!$1:$1,0))),(SUM(CI48:CT48)))),"")</f>
        <v>514131</v>
      </c>
      <c r="CV48" s="59">
        <f>+IFERROR((IF(ISTEXT(CV$5)=FALSE,(INDEX(FRED!$1:$1048576,MATCH(US!CV$5,FRED!$A:$A,0),MATCH(US!$B48,FRED!$1:$1,0))),(SUM(CJ48:CU48)))),"")</f>
        <v>505936</v>
      </c>
      <c r="CW48" s="59">
        <f>+IFERROR((IF(ISTEXT(CW$5)=FALSE,(INDEX(FRED!$1:$1048576,MATCH(US!CW$5,FRED!$A:$A,0),MATCH(US!$B48,FRED!$1:$1,0))),(SUM(CK48:CV48)))),"")</f>
        <v>495976</v>
      </c>
      <c r="CX48" s="59">
        <f>+IFERROR((IF(ISTEXT(CX$5)=FALSE,(INDEX(FRED!$1:$1048576,MATCH(US!CX$5,FRED!$A:$A,0),MATCH(US!$B48,FRED!$1:$1,0))),(SUM(CL48:CW48)))),"")</f>
        <v>480974</v>
      </c>
      <c r="CY48" s="59">
        <f>+IFERROR((IF(ISTEXT(CY$5)=FALSE,(INDEX(FRED!$1:$1048576,MATCH(US!CY$5,FRED!$A:$A,0),MATCH(US!$B48,FRED!$1:$1,0))),(SUM(CM48:CX48)))),"")</f>
        <v>465709</v>
      </c>
      <c r="CZ48" s="59">
        <f>+IFERROR((IF(ISTEXT(CZ$5)=FALSE,(INDEX(FRED!$1:$1048576,MATCH(US!CZ$5,FRED!$A:$A,0),MATCH(US!$B48,FRED!$1:$1,0))),(SUM(CN48:CY48)))),"")</f>
        <v>447819</v>
      </c>
      <c r="DA48" s="59">
        <f>+IFERROR((IF(ISTEXT(DA$5)=FALSE,(INDEX(FRED!$1:$1048576,MATCH(US!DA$5,FRED!$A:$A,0),MATCH(US!$B48,FRED!$1:$1,0))),(SUM(CO48:CZ48)))),"")</f>
        <v>431878</v>
      </c>
      <c r="DB48" s="59">
        <f>+IFERROR((IF(ISTEXT(DB$5)=FALSE,(INDEX(FRED!$1:$1048576,MATCH(US!DB$5,FRED!$A:$A,0),MATCH(US!$B48,FRED!$1:$1,0))),(SUM(CP48:DA48)))),"")</f>
        <v>416486</v>
      </c>
      <c r="DC48" s="60">
        <f>+IFERROR((IF(ISTEXT(DC$5)=FALSE,(INDEX(FRED!$1:$1048576,MATCH(US!DC$5,FRED!$A:$A,0),MATCH(US!$B48,FRED!$1:$1,0))),(SUM(CQ48:DB48)))),"")</f>
        <v>5879652</v>
      </c>
      <c r="DD48" s="59">
        <f>+IFERROR((IF(ISTEXT(DD$5)=FALSE,(INDEX(FRED!$1:$1048576,MATCH(US!DD$5,FRED!$A:$A,0),MATCH(US!$B48,FRED!$1:$1,0))),(SUM(CR48:DC48)))),"")</f>
        <v>402138</v>
      </c>
      <c r="DE48" s="59">
        <f>+IFERROR((IF(ISTEXT(DE$5)=FALSE,(INDEX(FRED!$1:$1048576,MATCH(US!DE$5,FRED!$A:$A,0),MATCH(US!$B48,FRED!$1:$1,0))),(SUM(CS48:DD48)))),"")</f>
        <v>386197</v>
      </c>
      <c r="DF48" s="59">
        <f>+IFERROR((IF(ISTEXT(DF$5)=FALSE,(INDEX(FRED!$1:$1048576,MATCH(US!DF$5,FRED!$A:$A,0),MATCH(US!$B48,FRED!$1:$1,0))),(SUM(CT48:DE48)))),"")</f>
        <v>390471</v>
      </c>
      <c r="DG48" s="59">
        <f>+IFERROR((IF(ISTEXT(DG$5)=FALSE,(INDEX(FRED!$1:$1048576,MATCH(US!DG$5,FRED!$A:$A,0),MATCH(US!$B48,FRED!$1:$1,0))),(SUM(CU48:DF48)))),"")</f>
        <v>385328</v>
      </c>
      <c r="DH48" s="59">
        <f>+IFERROR((IF(ISTEXT(DH$5)=FALSE,(INDEX(FRED!$1:$1048576,MATCH(US!DH$5,FRED!$A:$A,0),MATCH(US!$B48,FRED!$1:$1,0))),(SUM(CV48:DG48)))),"")</f>
        <v>381911</v>
      </c>
      <c r="DI48" s="59">
        <f>+IFERROR((IF(ISTEXT(DI$5)=FALSE,(INDEX(FRED!$1:$1048576,MATCH(US!DI$5,FRED!$A:$A,0),MATCH(US!$B48,FRED!$1:$1,0))),(SUM(CW48:DH48)))),"")</f>
        <v>374495</v>
      </c>
      <c r="DJ48" s="59">
        <f>+IFERROR((IF(ISTEXT(DJ$5)=FALSE,(INDEX(FRED!$1:$1048576,MATCH(US!DJ$5,FRED!$A:$A,0),MATCH(US!$B48,FRED!$1:$1,0))),(SUM(CX48:DI48)))),"")</f>
        <v>364873</v>
      </c>
      <c r="DK48" s="59">
        <f>+IFERROR((IF(ISTEXT(DK$5)=FALSE,(INDEX(FRED!$1:$1048576,MATCH(US!DK$5,FRED!$A:$A,0),MATCH(US!$B48,FRED!$1:$1,0))),(SUM(CY48:DJ48)))),"")</f>
        <v>352598</v>
      </c>
      <c r="DL48" s="59">
        <f>+IFERROR((IF(ISTEXT(DL$5)=FALSE,(INDEX(FRED!$1:$1048576,MATCH(US!DL$5,FRED!$A:$A,0),MATCH(US!$B48,FRED!$1:$1,0))),(SUM(CZ48:DK48)))),"")</f>
        <v>340396</v>
      </c>
      <c r="DM48" s="59">
        <f>+IFERROR((IF(ISTEXT(DM$5)=FALSE,(INDEX(FRED!$1:$1048576,MATCH(US!DM$5,FRED!$A:$A,0),MATCH(US!$B48,FRED!$1:$1,0))),(SUM(DA48:DL48)))),"")</f>
        <v>329304</v>
      </c>
      <c r="DN48" s="59">
        <f>+IFERROR((IF(ISTEXT(DN$5)=FALSE,(INDEX(FRED!$1:$1048576,MATCH(US!DN$5,FRED!$A:$A,0),MATCH(US!$B48,FRED!$1:$1,0))),(SUM(DB48:DM48)))),"")</f>
        <v>312540</v>
      </c>
      <c r="DO48" s="59">
        <f>+IFERROR((IF(ISTEXT(DO$5)=FALSE,(INDEX(FRED!$1:$1048576,MATCH(US!DO$5,FRED!$A:$A,0),MATCH(US!$B48,FRED!$1:$1,0))),(SUM(DC48:DN48)))),"")</f>
        <v>293997</v>
      </c>
      <c r="DP48" s="60">
        <f>+IFERROR((IF(ISTEXT(DP$5)=FALSE,(INDEX(FRED!$1:$1048576,MATCH(US!DP$5,FRED!$A:$A,0),MATCH(US!$B48,FRED!$1:$1,0))),(SUM(DD48:DO48)))),"")</f>
        <v>4314248</v>
      </c>
      <c r="DQ48" s="59">
        <f>+IFERROR((IF(ISTEXT(DQ$5)=FALSE,(INDEX(FRED!$1:$1048576,MATCH(US!DQ$5,FRED!$A:$A,0),MATCH(US!$B48,FRED!$1:$1,0))),(SUM(DE48:DP48)))),"")</f>
        <v>283870</v>
      </c>
      <c r="DR48" s="59">
        <f>+IFERROR((IF(ISTEXT(DR$5)=FALSE,(INDEX(FRED!$1:$1048576,MATCH(US!DR$5,FRED!$A:$A,0),MATCH(US!$B48,FRED!$1:$1,0))),(SUM(DF48:DQ48)))),"")</f>
        <v>267938</v>
      </c>
      <c r="DS48" s="59">
        <f>+IFERROR((IF(ISTEXT(DS$5)=FALSE,(INDEX(FRED!$1:$1048576,MATCH(US!DS$5,FRED!$A:$A,0),MATCH(US!$B48,FRED!$1:$1,0))),(SUM(DG48:DR48)))),"")</f>
        <v>254645</v>
      </c>
      <c r="DT48" s="59">
        <f>+IFERROR((IF(ISTEXT(DT$5)=FALSE,(INDEX(FRED!$1:$1048576,MATCH(US!DT$5,FRED!$A:$A,0),MATCH(US!$B48,FRED!$1:$1,0))),(SUM(DH48:DS48)))),"")</f>
        <v>243958</v>
      </c>
      <c r="DU48" s="59">
        <f>+IFERROR((IF(ISTEXT(DU$5)=FALSE,(INDEX(FRED!$1:$1048576,MATCH(US!DU$5,FRED!$A:$A,0),MATCH(US!$B48,FRED!$1:$1,0))),(SUM(DI48:DT48)))),"")</f>
        <v>237188</v>
      </c>
      <c r="DV48" s="59">
        <f>+IFERROR((IF(ISTEXT(DV$5)=FALSE,(INDEX(FRED!$1:$1048576,MATCH(US!DV$5,FRED!$A:$A,0),MATCH(US!$B48,FRED!$1:$1,0))),(SUM(DJ48:DU48)))),"")</f>
        <v>237343</v>
      </c>
      <c r="DW48" s="59">
        <f>+IFERROR((IF(ISTEXT(DW$5)=FALSE,(INDEX(FRED!$1:$1048576,MATCH(US!DW$5,FRED!$A:$A,0),MATCH(US!$B48,FRED!$1:$1,0))),(SUM(DK48:DV48)))),"")</f>
        <v>244141</v>
      </c>
      <c r="DX48" s="59">
        <f>+IFERROR((IF(ISTEXT(DX$5)=FALSE,(INDEX(FRED!$1:$1048576,MATCH(US!DX$5,FRED!$A:$A,0),MATCH(US!$B48,FRED!$1:$1,0))),(SUM(DL48:DW48)))),"")</f>
        <v>250768</v>
      </c>
      <c r="DY48" s="59">
        <f>+IFERROR((IF(ISTEXT(DY$5)=FALSE,(INDEX(FRED!$1:$1048576,MATCH(US!DY$5,FRED!$A:$A,0),MATCH(US!$B48,FRED!$1:$1,0))),(SUM(DM48:DX48)))),"")</f>
        <v>254135</v>
      </c>
      <c r="DZ48" s="59">
        <f>+IFERROR((IF(ISTEXT(DZ$5)=FALSE,(INDEX(FRED!$1:$1048576,MATCH(US!DZ$5,FRED!$A:$A,0),MATCH(US!$B48,FRED!$1:$1,0))),(SUM(DN48:DY48)))),"")</f>
        <v>254942</v>
      </c>
      <c r="EA48" s="59">
        <f>+IFERROR((IF(ISTEXT(EA$5)=FALSE,(INDEX(FRED!$1:$1048576,MATCH(US!EA$5,FRED!$A:$A,0),MATCH(US!$B48,FRED!$1:$1,0))),(SUM(DO48:DZ48)))),"")</f>
        <v>255941</v>
      </c>
      <c r="EB48" s="59">
        <f>+IFERROR((IF(ISTEXT(EB$5)=FALSE,(INDEX(FRED!$1:$1048576,MATCH(US!EB$5,FRED!$A:$A,0),MATCH(US!$B48,FRED!$1:$1,0))),(SUM(DP48:EA48)))),"")</f>
        <v>255801</v>
      </c>
      <c r="EC48" s="60">
        <f>+IFERROR((IF(ISTEXT(EC$5)=FALSE,(INDEX(FRED!$1:$1048576,MATCH(US!EC$5,FRED!$A:$A,0),MATCH(US!$B48,FRED!$1:$1,0))),(SUM(DQ48:EB48)))),"")</f>
        <v>3040670</v>
      </c>
      <c r="ED48" s="59">
        <f>+IFERROR((IF(ISTEXT(ED$5)=FALSE,(INDEX(FRED!$1:$1048576,MATCH(US!ED$5,FRED!$A:$A,0),MATCH(US!$B48,FRED!$1:$1,0))),(SUM(DR48:EC48)))),"")</f>
        <v>254826</v>
      </c>
      <c r="EE48" s="59">
        <f>+IFERROR((IF(ISTEXT(EE$5)=FALSE,(INDEX(FRED!$1:$1048576,MATCH(US!EE$5,FRED!$A:$A,0),MATCH(US!$B48,FRED!$1:$1,0))),(SUM(DS48:ED48)))),"")</f>
        <v>255121</v>
      </c>
      <c r="EF48" s="59">
        <f>+IFERROR((IF(ISTEXT(EF$5)=FALSE,(INDEX(FRED!$1:$1048576,MATCH(US!EF$5,FRED!$A:$A,0),MATCH(US!$B48,FRED!$1:$1,0))),(SUM(DT48:EE48)))),"")</f>
        <v>253924</v>
      </c>
      <c r="EG48" s="59">
        <f>+IFERROR((IF(ISTEXT(EG$5)=FALSE,(INDEX(FRED!$1:$1048576,MATCH(US!EG$5,FRED!$A:$A,0),MATCH(US!$B48,FRED!$1:$1,0))),(SUM(DU48:EF48)))),"")</f>
        <v>254574</v>
      </c>
      <c r="EH48" s="59">
        <f>+IFERROR((IF(ISTEXT(EH$5)=FALSE,(INDEX(FRED!$1:$1048576,MATCH(US!EH$5,FRED!$A:$A,0),MATCH(US!$B48,FRED!$1:$1,0))),(SUM(DV48:EG48)))),"")</f>
        <v>252896</v>
      </c>
      <c r="EI48" s="59">
        <f>+IFERROR((IF(ISTEXT(EI$5)=FALSE,(INDEX(FRED!$1:$1048576,MATCH(US!EI$5,FRED!$A:$A,0),MATCH(US!$B48,FRED!$1:$1,0))),(SUM(DW48:EH48)))),"")</f>
        <v>250518</v>
      </c>
      <c r="EJ48" s="59">
        <f>+IFERROR((IF(ISTEXT(EJ$5)=FALSE,(INDEX(FRED!$1:$1048576,MATCH(US!EJ$5,FRED!$A:$A,0),MATCH(US!$B48,FRED!$1:$1,0))),(SUM(DX48:EI48)))),"")</f>
        <v>244354</v>
      </c>
      <c r="EK48" s="59">
        <f>+IFERROR((IF(ISTEXT(EK$5)=FALSE,(INDEX(FRED!$1:$1048576,MATCH(US!EK$5,FRED!$A:$A,0),MATCH(US!$B48,FRED!$1:$1,0))),(SUM(DY48:EJ48)))),"")</f>
        <v>238695</v>
      </c>
      <c r="EL48" s="59">
        <f>+IFERROR((IF(ISTEXT(EL$5)=FALSE,(INDEX(FRED!$1:$1048576,MATCH(US!EL$5,FRED!$A:$A,0),MATCH(US!$B48,FRED!$1:$1,0))),(SUM(DZ48:EK48)))),"")</f>
        <v>237834</v>
      </c>
      <c r="EM48" s="59">
        <f>+IFERROR((IF(ISTEXT(EM$5)=FALSE,(INDEX(FRED!$1:$1048576,MATCH(US!EM$5,FRED!$A:$A,0),MATCH(US!$B48,FRED!$1:$1,0))),(SUM(EA48:EL48)))),"")</f>
        <v>236512</v>
      </c>
      <c r="EN48" s="59">
        <f>+IFERROR((IF(ISTEXT(EN$5)=FALSE,(INDEX(FRED!$1:$1048576,MATCH(US!EN$5,FRED!$A:$A,0),MATCH(US!$B48,FRED!$1:$1,0))),(SUM(EB48:EM48)))),"")</f>
        <v>237468</v>
      </c>
      <c r="EO48" s="59">
        <f>+IFERROR((IF(ISTEXT(EO$5)=FALSE,(INDEX(FRED!$1:$1048576,MATCH(US!EO$5,FRED!$A:$A,0),MATCH(US!$B48,FRED!$1:$1,0))),(SUM(EC48:EN48)))),"")</f>
        <v>239030</v>
      </c>
      <c r="EP48" s="60">
        <f>+IFERROR((IF(ISTEXT(EP$5)=FALSE,(INDEX(FRED!$1:$1048576,MATCH(US!EP$5,FRED!$A:$A,0),MATCH(US!$B48,FRED!$1:$1,0))),(SUM(ED48:EO48)))),"")</f>
        <v>2955752</v>
      </c>
      <c r="EQ48" s="59">
        <f>+IFERROR((IF(ISTEXT(EQ$5)=FALSE,(INDEX(FRED!$1:$1048576,MATCH(US!EQ$5,FRED!$A:$A,0),MATCH(US!$B48,FRED!$1:$1,0))),(SUM(EE48:EP48)))),"")</f>
        <v>240548</v>
      </c>
      <c r="ER48" s="59">
        <f>+IFERROR((IF(ISTEXT(ER$5)=FALSE,(INDEX(FRED!$1:$1048576,MATCH(US!ER$5,FRED!$A:$A,0),MATCH(US!$B48,FRED!$1:$1,0))),(SUM(EF48:EQ48)))),"")</f>
        <v>240062</v>
      </c>
      <c r="ES48" s="59">
        <f>+IFERROR((IF(ISTEXT(ES$5)=FALSE,(INDEX(FRED!$1:$1048576,MATCH(US!ES$5,FRED!$A:$A,0),MATCH(US!$B48,FRED!$1:$1,0))),(SUM(EG48:ER48)))),"")</f>
        <v>241586</v>
      </c>
      <c r="ET48" s="59">
        <f>+IFERROR((IF(ISTEXT(ET$5)=FALSE,(INDEX(FRED!$1:$1048576,MATCH(US!ET$5,FRED!$A:$A,0),MATCH(US!$B48,FRED!$1:$1,0))),(SUM(EH48:ES48)))),"")</f>
        <v>244598</v>
      </c>
      <c r="EU48" s="59">
        <f>+IFERROR((IF(ISTEXT(EU$5)=FALSE,(INDEX(FRED!$1:$1048576,MATCH(US!EU$5,FRED!$A:$A,0),MATCH(US!$B48,FRED!$1:$1,0))),(SUM(EI48:ET48)))),"")</f>
        <v>245449</v>
      </c>
      <c r="EV48" s="59">
        <f>+IFERROR((IF(ISTEXT(EV$5)=FALSE,(INDEX(FRED!$1:$1048576,MATCH(US!EV$5,FRED!$A:$A,0),MATCH(US!$B48,FRED!$1:$1,0))),(SUM(EJ48:EU48)))),"")</f>
        <v>247520</v>
      </c>
      <c r="EW48" s="59">
        <f>+IFERROR((IF(ISTEXT(EW$5)=FALSE,(INDEX(FRED!$1:$1048576,MATCH(US!EW$5,FRED!$A:$A,0),MATCH(US!$B48,FRED!$1:$1,0))),(SUM(EK48:EV48)))),"")</f>
        <v>249770</v>
      </c>
      <c r="EX48" s="59">
        <f>+IFERROR((IF(ISTEXT(EX$5)=FALSE,(INDEX(FRED!$1:$1048576,MATCH(US!EX$5,FRED!$A:$A,0),MATCH(US!$B48,FRED!$1:$1,0))),(SUM(EL48:EW48)))),"")</f>
        <v>251877</v>
      </c>
      <c r="EY48" s="59">
        <f>+IFERROR((IF(ISTEXT(EY$5)=FALSE,(INDEX(FRED!$1:$1048576,MATCH(US!EY$5,FRED!$A:$A,0),MATCH(US!$B48,FRED!$1:$1,0))),(SUM(EM48:EX48)))),"")</f>
        <v>250152</v>
      </c>
      <c r="EZ48" s="59">
        <f>+IFERROR((IF(ISTEXT(EZ$5)=FALSE,(INDEX(FRED!$1:$1048576,MATCH(US!EZ$5,FRED!$A:$A,0),MATCH(US!$B48,FRED!$1:$1,0))),(SUM(EN48:EY48)))),"")</f>
        <v>252821</v>
      </c>
      <c r="FA48" s="59">
        <f>+IFERROR((IF(ISTEXT(FA$5)=FALSE,(INDEX(FRED!$1:$1048576,MATCH(US!FA$5,FRED!$A:$A,0),MATCH(US!$B48,FRED!$1:$1,0))),(SUM(EO48:EZ48)))),"")</f>
        <v>247279</v>
      </c>
      <c r="FB48" s="59">
        <f>+IFERROR((IF(ISTEXT(FB$5)=FALSE,(INDEX(FRED!$1:$1048576,MATCH(US!FB$5,FRED!$A:$A,0),MATCH(US!$B48,FRED!$1:$1,0))),(SUM(EP48:FA48)))),"")</f>
        <v>247983</v>
      </c>
      <c r="FC48" s="60">
        <f>+IFERROR((IF(ISTEXT(FC$5)=FALSE,(INDEX(FRED!$1:$1048576,MATCH(US!FC$5,FRED!$A:$A,0),MATCH(US!$B48,FRED!$1:$1,0))),(SUM(EQ48:FB48)))),"")</f>
        <v>2959645</v>
      </c>
      <c r="FD48" s="59">
        <f>+IFERROR((IF(ISTEXT(FD$5)=FALSE,(INDEX(FRED!$1:$1048576,MATCH(US!FD$5,FRED!$A:$A,0),MATCH(US!$B48,FRED!$1:$1,0))),(SUM(ER48:FC48)))),"")</f>
        <v>251869</v>
      </c>
      <c r="FE48" s="59">
        <f>+IFERROR((IF(ISTEXT(FE$5)=FALSE,(INDEX(FRED!$1:$1048576,MATCH(US!FE$5,FRED!$A:$A,0),MATCH(US!$B48,FRED!$1:$1,0))),(SUM(ES48:FD48)))),"")</f>
        <v>247503</v>
      </c>
      <c r="FF48" s="59">
        <f>+IFERROR((IF(ISTEXT(FF$5)=FALSE,(INDEX(FRED!$1:$1048576,MATCH(US!FF$5,FRED!$A:$A,0),MATCH(US!$B48,FRED!$1:$1,0))),(SUM(ET48:FE48)))),"")</f>
        <v>252283</v>
      </c>
      <c r="FG48" s="59">
        <f>+IFERROR((IF(ISTEXT(FG$5)=FALSE,(INDEX(FRED!$1:$1048576,MATCH(US!FG$5,FRED!$A:$A,0),MATCH(US!$B48,FRED!$1:$1,0))),(SUM(EU48:FF48)))),"")</f>
        <v>258567</v>
      </c>
      <c r="FH48" s="59">
        <f>+IFERROR((IF(ISTEXT(FH$5)=FALSE,(INDEX(FRED!$1:$1048576,MATCH(US!FH$5,FRED!$A:$A,0),MATCH(US!$B48,FRED!$1:$1,0))),(SUM(EV48:FG48)))),"")</f>
        <v>263797</v>
      </c>
      <c r="FI48" s="59">
        <f>+IFERROR((IF(ISTEXT(FI$5)=FALSE,(INDEX(FRED!$1:$1048576,MATCH(US!FI$5,FRED!$A:$A,0),MATCH(US!$B48,FRED!$1:$1,0))),(SUM(EW48:FH48)))),"")</f>
        <v>269664</v>
      </c>
      <c r="FJ48" s="59">
        <f>+IFERROR((IF(ISTEXT(FJ$5)=FALSE,(INDEX(FRED!$1:$1048576,MATCH(US!FJ$5,FRED!$A:$A,0),MATCH(US!$B48,FRED!$1:$1,0))),(SUM(EX48:FI48)))),"")</f>
        <v>273587</v>
      </c>
      <c r="FK48" s="59">
        <f>+IFERROR((IF(ISTEXT(FK$5)=FALSE,(INDEX(FRED!$1:$1048576,MATCH(US!FK$5,FRED!$A:$A,0),MATCH(US!$B48,FRED!$1:$1,0))),(SUM(EY48:FJ48)))),"")</f>
        <v>279216</v>
      </c>
      <c r="FL48" s="59">
        <f>+IFERROR((IF(ISTEXT(FL$5)=FALSE,(INDEX(FRED!$1:$1048576,MATCH(US!FL$5,FRED!$A:$A,0),MATCH(US!$B48,FRED!$1:$1,0))),(SUM(EZ48:FK48)))),"")</f>
        <v>286120</v>
      </c>
      <c r="FM48" s="59">
        <f>+IFERROR((IF(ISTEXT(FM$5)=FALSE,(INDEX(FRED!$1:$1048576,MATCH(US!FM$5,FRED!$A:$A,0),MATCH(US!$B48,FRED!$1:$1,0))),(SUM(FA48:FL48)))),"")</f>
        <v>294197</v>
      </c>
      <c r="FN48" s="59">
        <f>+IFERROR((IF(ISTEXT(FN$5)=FALSE,(INDEX(FRED!$1:$1048576,MATCH(US!FN$5,FRED!$A:$A,0),MATCH(US!$B48,FRED!$1:$1,0))),(SUM(FB48:FM48)))),"")</f>
        <v>296510</v>
      </c>
      <c r="FO48" s="59">
        <f>+IFERROR((IF(ISTEXT(FO$5)=FALSE,(INDEX(FRED!$1:$1048576,MATCH(US!FO$5,FRED!$A:$A,0),MATCH(US!$B48,FRED!$1:$1,0))),(SUM(FC48:FN48)))),"")</f>
        <v>299101</v>
      </c>
      <c r="FP48" s="60">
        <f>+IFERROR((IF(ISTEXT(FP$5)=FALSE,(INDEX(FRED!$1:$1048576,MATCH(US!FP$5,FRED!$A:$A,0),MATCH(US!$B48,FRED!$1:$1,0))),(SUM(FD48:FO48)))),"")</f>
        <v>3272414</v>
      </c>
      <c r="FQ48" s="59">
        <f>+IFERROR((IF(ISTEXT(FQ$5)=FALSE,(INDEX(FRED!$1:$1048576,MATCH(US!FQ$5,FRED!$A:$A,0),MATCH(US!$B48,FRED!$1:$1,0))),(SUM(FE48:FP48)))),"")</f>
        <v>303792</v>
      </c>
      <c r="FR48" s="59">
        <f>+IFERROR((IF(ISTEXT(FR$5)=FALSE,(INDEX(FRED!$1:$1048576,MATCH(US!FR$5,FRED!$A:$A,0),MATCH(US!$B48,FRED!$1:$1,0))),(SUM(FF48:FQ48)))),"")</f>
        <v>309078</v>
      </c>
      <c r="FS48" s="59">
        <f>+IFERROR((IF(ISTEXT(FS$5)=FALSE,(INDEX(FRED!$1:$1048576,MATCH(US!FS$5,FRED!$A:$A,0),MATCH(US!$B48,FRED!$1:$1,0))),(SUM(FG48:FR48)))),"")</f>
        <v>312083</v>
      </c>
      <c r="FT48" s="59">
        <f>+IFERROR((IF(ISTEXT(FT$5)=FALSE,(INDEX(FRED!$1:$1048576,MATCH(US!FT$5,FRED!$A:$A,0),MATCH(US!$B48,FRED!$1:$1,0))),(SUM(FH48:FS48)))),"")</f>
        <v>316537</v>
      </c>
      <c r="FU48" s="59">
        <f>+IFERROR((IF(ISTEXT(FU$5)=FALSE,(INDEX(FRED!$1:$1048576,MATCH(US!FU$5,FRED!$A:$A,0),MATCH(US!$B48,FRED!$1:$1,0))),(SUM(FI48:FT48)))),"")</f>
        <v>321706</v>
      </c>
      <c r="FV48" s="59">
        <f>+IFERROR((IF(ISTEXT(FV$5)=FALSE,(INDEX(FRED!$1:$1048576,MATCH(US!FV$5,FRED!$A:$A,0),MATCH(US!$B48,FRED!$1:$1,0))),(SUM(FJ48:FU48)))),"")</f>
        <v>324770</v>
      </c>
      <c r="FW48" s="59">
        <f>+IFERROR((IF(ISTEXT(FW$5)=FALSE,(INDEX(FRED!$1:$1048576,MATCH(US!FW$5,FRED!$A:$A,0),MATCH(US!$B48,FRED!$1:$1,0))),(SUM(FK48:FV48)))),"")</f>
        <v>328388</v>
      </c>
      <c r="FX48" s="59">
        <f>+IFERROR((IF(ISTEXT(FX$5)=FALSE,(INDEX(FRED!$1:$1048576,MATCH(US!FX$5,FRED!$A:$A,0),MATCH(US!$B48,FRED!$1:$1,0))),(SUM(FL48:FW48)))),"")</f>
        <v>335690</v>
      </c>
      <c r="FY48" s="59">
        <f>+IFERROR((IF(ISTEXT(FY$5)=FALSE,(INDEX(FRED!$1:$1048576,MATCH(US!FY$5,FRED!$A:$A,0),MATCH(US!$B48,FRED!$1:$1,0))),(SUM(FM48:FX48)))),"")</f>
        <v>339977</v>
      </c>
      <c r="FZ48" s="59">
        <f>+IFERROR((IF(ISTEXT(FZ$5)=FALSE,(INDEX(FRED!$1:$1048576,MATCH(US!FZ$5,FRED!$A:$A,0),MATCH(US!$B48,FRED!$1:$1,0))),(SUM(FN48:FY48)))),"")</f>
        <v>346273</v>
      </c>
      <c r="GA48" s="59">
        <f>+IFERROR((IF(ISTEXT(GA$5)=FALSE,(INDEX(FRED!$1:$1048576,MATCH(US!GA$5,FRED!$A:$A,0),MATCH(US!$B48,FRED!$1:$1,0))),(SUM(FO48:FZ48)))),"")</f>
        <v>353317</v>
      </c>
      <c r="GB48" s="59">
        <f>+IFERROR((IF(ISTEXT(GB$5)=FALSE,(INDEX(FRED!$1:$1048576,MATCH(US!GB$5,FRED!$A:$A,0),MATCH(US!$B48,FRED!$1:$1,0))),(SUM(FP48:GA48)))),"")</f>
        <v>360754</v>
      </c>
      <c r="GC48" s="60">
        <f>+IFERROR((IF(ISTEXT(GC$5)=FALSE,(INDEX(FRED!$1:$1048576,MATCH(US!GC$5,FRED!$A:$A,0),MATCH(US!$B48,FRED!$1:$1,0))),(SUM(FQ48:GB48)))),"")</f>
        <v>3952365</v>
      </c>
      <c r="GD48" s="59">
        <f>+IFERROR((IF(ISTEXT(GD$5)=FALSE,(INDEX(FRED!$1:$1048576,MATCH(US!GD$5,FRED!$A:$A,0),MATCH(US!$B48,FRED!$1:$1,0))),(SUM(FR48:GC48)))),"")</f>
        <v>368359</v>
      </c>
      <c r="GE48" s="59">
        <f>+IFERROR((IF(ISTEXT(GE$5)=FALSE,(INDEX(FRED!$1:$1048576,MATCH(US!GE$5,FRED!$A:$A,0),MATCH(US!$B48,FRED!$1:$1,0))),(SUM(FS48:GD48)))),"")</f>
        <v>363860</v>
      </c>
      <c r="GF48" s="59">
        <f>+IFERROR((IF(ISTEXT(GF$5)=FALSE,(INDEX(FRED!$1:$1048576,MATCH(US!GF$5,FRED!$A:$A,0),MATCH(US!$B48,FRED!$1:$1,0))),(SUM(FT48:GE48)))),"")</f>
        <v>369329</v>
      </c>
      <c r="GG48" s="59">
        <f>+IFERROR((IF(ISTEXT(GG$5)=FALSE,(INDEX(FRED!$1:$1048576,MATCH(US!GG$5,FRED!$A:$A,0),MATCH(US!$B48,FRED!$1:$1,0))),(SUM(FU48:GF48)))),"")</f>
        <v>375347</v>
      </c>
      <c r="GH48" s="59">
        <f>+IFERROR((IF(ISTEXT(GH$5)=FALSE,(INDEX(FRED!$1:$1048576,MATCH(US!GH$5,FRED!$A:$A,0),MATCH(US!$B48,FRED!$1:$1,0))),(SUM(FV48:GG48)))),"")</f>
        <v>376671</v>
      </c>
      <c r="GI48" s="59">
        <f>+IFERROR((IF(ISTEXT(GI$5)=FALSE,(INDEX(FRED!$1:$1048576,MATCH(US!GI$5,FRED!$A:$A,0),MATCH(US!$B48,FRED!$1:$1,0))),(SUM(FW48:GH48)))),"")</f>
        <v>372569</v>
      </c>
      <c r="GJ48" s="59">
        <f>+IFERROR((IF(ISTEXT(GJ$5)=FALSE,(INDEX(FRED!$1:$1048576,MATCH(US!GJ$5,FRED!$A:$A,0),MATCH(US!$B48,FRED!$1:$1,0))),(SUM(FX48:GI48)))),"")</f>
        <v>372572</v>
      </c>
      <c r="GK48" s="59">
        <f>+IFERROR((IF(ISTEXT(GK$5)=FALSE,(INDEX(FRED!$1:$1048576,MATCH(US!GK$5,FRED!$A:$A,0),MATCH(US!$B48,FRED!$1:$1,0))),(SUM(FY48:GJ48)))),"")</f>
        <v>372893</v>
      </c>
      <c r="GL48" s="59">
        <f>+IFERROR((IF(ISTEXT(GL$5)=FALSE,(INDEX(FRED!$1:$1048576,MATCH(US!GL$5,FRED!$A:$A,0),MATCH(US!$B48,FRED!$1:$1,0))),(SUM(FZ48:GK48)))),"")</f>
        <v>382053</v>
      </c>
      <c r="GM48" s="59">
        <f>+IFERROR((IF(ISTEXT(GM$5)=FALSE,(INDEX(FRED!$1:$1048576,MATCH(US!GM$5,FRED!$A:$A,0),MATCH(US!$B48,FRED!$1:$1,0))),(SUM(GA48:GL48)))),"")</f>
        <v>386299</v>
      </c>
      <c r="GN48" s="59">
        <f>+IFERROR((IF(ISTEXT(GN$5)=FALSE,(INDEX(FRED!$1:$1048576,MATCH(US!GN$5,FRED!$A:$A,0),MATCH(US!$B48,FRED!$1:$1,0))),(SUM(GB48:GM48)))),"")</f>
        <v>391521</v>
      </c>
      <c r="GO48" s="59">
        <f>+IFERROR((IF(ISTEXT(GO$5)=FALSE,(INDEX(FRED!$1:$1048576,MATCH(US!GO$5,FRED!$A:$A,0),MATCH(US!$B48,FRED!$1:$1,0))),(SUM(GC48:GN48)))),"")</f>
        <v>401584</v>
      </c>
      <c r="GP48" s="60">
        <f>+IFERROR((IF(ISTEXT(GP$5)=FALSE,(INDEX(FRED!$1:$1048576,MATCH(US!GP$5,FRED!$A:$A,0),MATCH(US!$B48,FRED!$1:$1,0))),(SUM(GD48:GO48)))),"")</f>
        <v>4533057</v>
      </c>
      <c r="GQ48" s="59">
        <f>+IFERROR((IF(ISTEXT(GQ$5)=FALSE,(INDEX(FRED!$1:$1048576,MATCH(US!GQ$5,FRED!$A:$A,0),MATCH(US!$B48,FRED!$1:$1,0))),(SUM(GE48:GP48)))),"")</f>
        <v>405105</v>
      </c>
      <c r="GR48" s="59">
        <f>+IFERROR((IF(ISTEXT(GR$5)=FALSE,(INDEX(FRED!$1:$1048576,MATCH(US!GR$5,FRED!$A:$A,0),MATCH(US!$B48,FRED!$1:$1,0))),(SUM(GF48:GQ48)))),"")</f>
        <v>410055</v>
      </c>
      <c r="GS48" s="59">
        <f>+IFERROR((IF(ISTEXT(GS$5)=FALSE,(INDEX(FRED!$1:$1048576,MATCH(US!GS$5,FRED!$A:$A,0),MATCH(US!$B48,FRED!$1:$1,0))),(SUM(GG48:GR48)))),"")</f>
        <v>409845</v>
      </c>
      <c r="GT48" s="59">
        <f>+IFERROR((IF(ISTEXT(GT$5)=FALSE,(INDEX(FRED!$1:$1048576,MATCH(US!GT$5,FRED!$A:$A,0),MATCH(US!$B48,FRED!$1:$1,0))),(SUM(GH48:GS48)))),"")</f>
        <v>415034</v>
      </c>
      <c r="GU48" s="59">
        <f>+IFERROR((IF(ISTEXT(GU$5)=FALSE,(INDEX(FRED!$1:$1048576,MATCH(US!GU$5,FRED!$A:$A,0),MATCH(US!$B48,FRED!$1:$1,0))),(SUM(GI48:GT48)))),"")</f>
        <v>422979</v>
      </c>
      <c r="GV48" s="59">
        <f>+IFERROR((IF(ISTEXT(GV$5)=FALSE,(INDEX(FRED!$1:$1048576,MATCH(US!GV$5,FRED!$A:$A,0),MATCH(US!$B48,FRED!$1:$1,0))),(SUM(GJ48:GU48)))),"")</f>
        <v>433746</v>
      </c>
      <c r="GW48" s="59">
        <f>+IFERROR((IF(ISTEXT(GW$5)=FALSE,(INDEX(FRED!$1:$1048576,MATCH(US!GW$5,FRED!$A:$A,0),MATCH(US!$B48,FRED!$1:$1,0))),(SUM(GK48:GV48)))),"")</f>
        <v>439819</v>
      </c>
      <c r="GX48" s="59">
        <f>+IFERROR((IF(ISTEXT(GX$5)=FALSE,(INDEX(FRED!$1:$1048576,MATCH(US!GX$5,FRED!$A:$A,0),MATCH(US!$B48,FRED!$1:$1,0))),(SUM(GL48:GW48)))),"")</f>
        <v>439616</v>
      </c>
      <c r="GY48" s="59">
        <f>+IFERROR((IF(ISTEXT(GY$5)=FALSE,(INDEX(FRED!$1:$1048576,MATCH(US!GY$5,FRED!$A:$A,0),MATCH(US!$B48,FRED!$1:$1,0))),(SUM(GM48:GX48)))),"")</f>
        <v>448021</v>
      </c>
      <c r="GZ48" s="59">
        <f>+IFERROR((IF(ISTEXT(GZ$5)=FALSE,(INDEX(FRED!$1:$1048576,MATCH(US!GZ$5,FRED!$A:$A,0),MATCH(US!$B48,FRED!$1:$1,0))),(SUM(GN48:GY48)))),"")</f>
        <v>448256</v>
      </c>
      <c r="HA48" s="59">
        <f>+IFERROR((IF(ISTEXT(HA$5)=FALSE,(INDEX(FRED!$1:$1048576,MATCH(US!HA$5,FRED!$A:$A,0),MATCH(US!$B48,FRED!$1:$1,0))),(SUM(GO48:GZ48)))),"")</f>
        <v>446990</v>
      </c>
      <c r="HB48" s="59">
        <f>+IFERROR((IF(ISTEXT(HB$5)=FALSE,(INDEX(FRED!$1:$1048576,MATCH(US!HB$5,FRED!$A:$A,0),MATCH(US!$B48,FRED!$1:$1,0))),(SUM(GP48:HA48)))),"")</f>
        <v>452947</v>
      </c>
      <c r="HC48" s="60">
        <f>+IFERROR((IF(ISTEXT(HC$5)=FALSE,(INDEX(FRED!$1:$1048576,MATCH(US!HC$5,FRED!$A:$A,0),MATCH(US!$B48,FRED!$1:$1,0))),(SUM(GQ48:HB48)))),"")</f>
        <v>5172413</v>
      </c>
      <c r="HD48" s="59">
        <f>+IFERROR((IF(ISTEXT(HD$5)=FALSE,(INDEX(FRED!$1:$1048576,MATCH(US!HD$5,FRED!$A:$A,0),MATCH(US!$B48,FRED!$1:$1,0))),(SUM(GR48:HC48)))),"")</f>
        <v>456468</v>
      </c>
      <c r="HE48" s="59">
        <f>+IFERROR((IF(ISTEXT(HE$5)=FALSE,(INDEX(FRED!$1:$1048576,MATCH(US!HE$5,FRED!$A:$A,0),MATCH(US!$B48,FRED!$1:$1,0))),(SUM(GS48:HD48)))),"")</f>
        <v>462448</v>
      </c>
      <c r="HF48" s="59">
        <f>+IFERROR((IF(ISTEXT(HF$5)=FALSE,(INDEX(FRED!$1:$1048576,MATCH(US!HF$5,FRED!$A:$A,0),MATCH(US!$B48,FRED!$1:$1,0))),(SUM(GT48:HE48)))),"")</f>
        <v>469622</v>
      </c>
      <c r="HG48" s="59">
        <f>+IFERROR((IF(ISTEXT(HG$5)=FALSE,(INDEX(FRED!$1:$1048576,MATCH(US!HG$5,FRED!$A:$A,0),MATCH(US!$B48,FRED!$1:$1,0))),(SUM(GU48:HF48)))),"")</f>
        <v>468416</v>
      </c>
      <c r="HH48" s="59">
        <f>+IFERROR((IF(ISTEXT(HH$5)=FALSE,(INDEX(FRED!$1:$1048576,MATCH(US!HH$5,FRED!$A:$A,0),MATCH(US!$B48,FRED!$1:$1,0))),(SUM(GV48:HG48)))),"")</f>
        <v>468910</v>
      </c>
      <c r="HI48" s="59">
        <f>+IFERROR((IF(ISTEXT(HI$5)=FALSE,(INDEX(FRED!$1:$1048576,MATCH(US!HI$5,FRED!$A:$A,0),MATCH(US!$B48,FRED!$1:$1,0))),(SUM(GW48:HH48)))),"")</f>
        <v>474571</v>
      </c>
      <c r="HJ48" s="59">
        <f>+IFERROR((IF(ISTEXT(HJ$5)=FALSE,(INDEX(FRED!$1:$1048576,MATCH(US!HJ$5,FRED!$A:$A,0),MATCH(US!$B48,FRED!$1:$1,0))),(SUM(GX48:HI48)))),"")</f>
        <v>476926</v>
      </c>
      <c r="HK48" s="59">
        <f>+IFERROR((IF(ISTEXT(HK$5)=FALSE,(INDEX(FRED!$1:$1048576,MATCH(US!HK$5,FRED!$A:$A,0),MATCH(US!$B48,FRED!$1:$1,0))),(SUM(GY48:HJ48)))),"")</f>
        <v>481061</v>
      </c>
      <c r="HL48" s="59">
        <f>+IFERROR((IF(ISTEXT(HL$5)=FALSE,(INDEX(FRED!$1:$1048576,MATCH(US!HL$5,FRED!$A:$A,0),MATCH(US!$B48,FRED!$1:$1,0))),(SUM(GZ48:HK48)))),"")</f>
        <v>482953</v>
      </c>
      <c r="HM48" s="59">
        <f>+IFERROR((IF(ISTEXT(HM$5)=FALSE,(INDEX(FRED!$1:$1048576,MATCH(US!HM$5,FRED!$A:$A,0),MATCH(US!$B48,FRED!$1:$1,0))),(SUM(HA48:HL48)))),"")</f>
        <v>496403</v>
      </c>
      <c r="HN48" s="59">
        <f>+IFERROR((IF(ISTEXT(HN$5)=FALSE,(INDEX(FRED!$1:$1048576,MATCH(US!HN$5,FRED!$A:$A,0),MATCH(US!$B48,FRED!$1:$1,0))),(SUM(HB48:HM48)))),"")</f>
        <v>504630</v>
      </c>
      <c r="HO48" s="59">
        <f>+IFERROR((IF(ISTEXT(HO$5)=FALSE,(INDEX(FRED!$1:$1048576,MATCH(US!HO$5,FRED!$A:$A,0),MATCH(US!$B48,FRED!$1:$1,0))),(SUM(HC48:HN48)))),"")</f>
        <v>512328</v>
      </c>
      <c r="HP48" s="60">
        <f>+IFERROR((IF(ISTEXT(HP$5)=FALSE,(INDEX(FRED!$1:$1048576,MATCH(US!HP$5,FRED!$A:$A,0),MATCH(US!$B48,FRED!$1:$1,0))),(SUM(HD48:HO48)))),"")</f>
        <v>5754736</v>
      </c>
      <c r="HQ48" s="59">
        <f>+IFERROR((IF(ISTEXT(HQ$5)=FALSE,(INDEX(FRED!$1:$1048576,MATCH(US!HQ$5,FRED!$A:$A,0),MATCH(US!$B48,FRED!$1:$1,0))),(SUM(HE48:HP48)))),"")</f>
        <v>511955</v>
      </c>
      <c r="HR48" s="59">
        <f>+IFERROR((IF(ISTEXT(HR$5)=FALSE,(INDEX(FRED!$1:$1048576,MATCH(US!HR$5,FRED!$A:$A,0),MATCH(US!$B48,FRED!$1:$1,0))),(SUM(HF48:HQ48)))),"")</f>
        <v>531931</v>
      </c>
      <c r="HS48" s="59">
        <f>+IFERROR((IF(ISTEXT(HS$5)=FALSE,(INDEX(FRED!$1:$1048576,MATCH(US!HS$5,FRED!$A:$A,0),MATCH(US!$B48,FRED!$1:$1,0))),(SUM(HG48:HR48)))),"")</f>
        <v>527650</v>
      </c>
      <c r="HT48" s="59">
        <f>+IFERROR((IF(ISTEXT(HT$5)=FALSE,(INDEX(FRED!$1:$1048576,MATCH(US!HT$5,FRED!$A:$A,0),MATCH(US!$B48,FRED!$1:$1,0))),(SUM(HH48:HS48)))),"")</f>
        <v>533545</v>
      </c>
      <c r="HU48" s="59">
        <f>+IFERROR((IF(ISTEXT(HU$5)=FALSE,(INDEX(FRED!$1:$1048576,MATCH(US!HU$5,FRED!$A:$A,0),MATCH(US!$B48,FRED!$1:$1,0))),(SUM(HI48:HT48)))),"")</f>
        <v>536071</v>
      </c>
      <c r="HV48" s="59">
        <f>+IFERROR((IF(ISTEXT(HV$5)=FALSE,(INDEX(FRED!$1:$1048576,MATCH(US!HV$5,FRED!$A:$A,0),MATCH(US!$B48,FRED!$1:$1,0))),(SUM(HJ48:HU48)))),"")</f>
        <v>535853</v>
      </c>
      <c r="HW48" s="59">
        <f>+IFERROR((IF(ISTEXT(HW$5)=FALSE,(INDEX(FRED!$1:$1048576,MATCH(US!HW$5,FRED!$A:$A,0),MATCH(US!$B48,FRED!$1:$1,0))),(SUM(HK48:HV48)))),"")</f>
        <v>541159</v>
      </c>
      <c r="HX48" s="59">
        <f>+IFERROR((IF(ISTEXT(HX$5)=FALSE,(INDEX(FRED!$1:$1048576,MATCH(US!HX$5,FRED!$A:$A,0),MATCH(US!$B48,FRED!$1:$1,0))),(SUM(HL48:HW48)))),"")</f>
        <v>541698</v>
      </c>
      <c r="HY48" s="59">
        <f>+IFERROR((IF(ISTEXT(HY$5)=FALSE,(INDEX(FRED!$1:$1048576,MATCH(US!HY$5,FRED!$A:$A,0),MATCH(US!$B48,FRED!$1:$1,0))),(SUM(HM48:HX48)))),"")</f>
        <v>544116</v>
      </c>
      <c r="HZ48" s="59">
        <f>+IFERROR((IF(ISTEXT(HZ$5)=FALSE,(INDEX(FRED!$1:$1048576,MATCH(US!HZ$5,FRED!$A:$A,0),MATCH(US!$B48,FRED!$1:$1,0))),(SUM(HN48:HY48)))),"")</f>
        <v>538613</v>
      </c>
      <c r="IA48" s="59">
        <f>+IFERROR((IF(ISTEXT(IA$5)=FALSE,(INDEX(FRED!$1:$1048576,MATCH(US!IA$5,FRED!$A:$A,0),MATCH(US!$B48,FRED!$1:$1,0))),(SUM(HO48:HZ48)))),"")</f>
        <v>561960</v>
      </c>
      <c r="IB48" s="59">
        <f>+IFERROR((IF(ISTEXT(IB$5)=FALSE,(INDEX(FRED!$1:$1048576,MATCH(US!IB$5,FRED!$A:$A,0),MATCH(US!$B48,FRED!$1:$1,0))),(SUM(HP48:IA48)))),"")</f>
        <v>565705</v>
      </c>
      <c r="IC48" s="60">
        <f>+IFERROR((IF(ISTEXT(IC$5)=FALSE,(INDEX(FRED!$1:$1048576,MATCH(US!IC$5,FRED!$A:$A,0),MATCH(US!$B48,FRED!$1:$1,0))),(SUM(HQ48:IB48)))),"")</f>
        <v>6470256</v>
      </c>
      <c r="ID48" s="59">
        <f>+IFERROR((IF(ISTEXT(ID$5)=FALSE,(INDEX(FRED!$1:$1048576,MATCH(US!ID$5,FRED!$A:$A,0),MATCH(US!$B48,FRED!$1:$1,0))),(SUM(HR48:IC48)))),"")</f>
        <v>572688</v>
      </c>
      <c r="IE48" s="59">
        <f>+IFERROR((IF(ISTEXT(IE$5)=FALSE,(INDEX(FRED!$1:$1048576,MATCH(US!IE$5,FRED!$A:$A,0),MATCH(US!$B48,FRED!$1:$1,0))),(SUM(HS48:ID48)))),"")</f>
        <v>576973</v>
      </c>
      <c r="IF48" s="59">
        <f>+IFERROR((IF(ISTEXT(IF$5)=FALSE,(INDEX(FRED!$1:$1048576,MATCH(US!IF$5,FRED!$A:$A,0),MATCH(US!$B48,FRED!$1:$1,0))),(SUM(HT48:IE48)))),"")</f>
        <v>571804</v>
      </c>
      <c r="IG48" s="59">
        <f>+IFERROR((IF(ISTEXT(IG$5)=FALSE,(INDEX(FRED!$1:$1048576,MATCH(US!IG$5,FRED!$A:$A,0),MATCH(US!$B48,FRED!$1:$1,0))),(SUM(HU48:IF48)))),"")</f>
        <v>572396</v>
      </c>
      <c r="IH48" s="59">
        <f>+IFERROR((IF(ISTEXT(IH$5)=FALSE,(INDEX(FRED!$1:$1048576,MATCH(US!IH$5,FRED!$A:$A,0),MATCH(US!$B48,FRED!$1:$1,0))),(SUM(HV48:IG48)))),"")</f>
        <v>576531</v>
      </c>
      <c r="II48" s="59">
        <f>+IFERROR((IF(ISTEXT(II$5)=FALSE,(INDEX(FRED!$1:$1048576,MATCH(US!II$5,FRED!$A:$A,0),MATCH(US!$B48,FRED!$1:$1,0))),(SUM(HW48:IH48)))),"")</f>
        <v>568238</v>
      </c>
      <c r="IJ48" s="59">
        <f>+IFERROR((IF(ISTEXT(IJ$5)=FALSE,(INDEX(FRED!$1:$1048576,MATCH(US!IJ$5,FRED!$A:$A,0),MATCH(US!$B48,FRED!$1:$1,0))),(SUM(HX48:II48)))),"")</f>
        <v>558669</v>
      </c>
      <c r="IK48" s="59">
        <f>+IFERROR((IF(ISTEXT(IK$5)=FALSE,(INDEX(FRED!$1:$1048576,MATCH(US!IK$5,FRED!$A:$A,0),MATCH(US!$B48,FRED!$1:$1,0))),(SUM(HY48:IJ48)))),"")</f>
        <v>548846</v>
      </c>
      <c r="IL48" s="59">
        <f>+IFERROR((IF(ISTEXT(IL$5)=FALSE,(INDEX(FRED!$1:$1048576,MATCH(US!IL$5,FRED!$A:$A,0),MATCH(US!$B48,FRED!$1:$1,0))),(SUM(HZ48:IK48)))),"")</f>
        <v>550910</v>
      </c>
      <c r="IM48" s="59">
        <f>+IFERROR((IF(ISTEXT(IM$5)=FALSE,(INDEX(FRED!$1:$1048576,MATCH(US!IM$5,FRED!$A:$A,0),MATCH(US!$B48,FRED!$1:$1,0))),(SUM(IA48:IL48)))),"")</f>
        <v>540756</v>
      </c>
      <c r="IN48" s="59">
        <f>+IFERROR((IF(ISTEXT(IN$5)=FALSE,(INDEX(FRED!$1:$1048576,MATCH(US!IN$5,FRED!$A:$A,0),MATCH(US!$B48,FRED!$1:$1,0))),(SUM(IB48:IM48)))),"")</f>
        <v>539097</v>
      </c>
      <c r="IO48" s="59">
        <f>+IFERROR((IF(ISTEXT(IO$5)=FALSE,(INDEX(FRED!$1:$1048576,MATCH(US!IO$5,FRED!$A:$A,0),MATCH(US!$B48,FRED!$1:$1,0))),(SUM(IC48:IN48)))),"")</f>
        <v>518839</v>
      </c>
      <c r="IP48" s="60">
        <f>+IFERROR((IF(ISTEXT(IP$5)=FALSE,(INDEX(FRED!$1:$1048576,MATCH(US!IP$5,FRED!$A:$A,0),MATCH(US!$B48,FRED!$1:$1,0))),(SUM(ID48:IO48)))),"")</f>
        <v>6695747</v>
      </c>
      <c r="IQ48" s="59">
        <f>+IFERROR((IF(ISTEXT(IQ$5)=FALSE,(INDEX(FRED!$1:$1048576,MATCH(US!IQ$5,FRED!$A:$A,0),MATCH(US!$B48,FRED!$1:$1,0))),(SUM(IE48:IP48)))),"")</f>
        <v>518135</v>
      </c>
      <c r="IR48" s="59">
        <f>+IFERROR((IF(ISTEXT(IR$5)=FALSE,(INDEX(FRED!$1:$1048576,MATCH(US!IR$5,FRED!$A:$A,0),MATCH(US!$B48,FRED!$1:$1,0))),(SUM(IF48:IQ48)))),"")</f>
        <v>516496</v>
      </c>
      <c r="IS48" s="59">
        <f>+IFERROR((IF(ISTEXT(IS$5)=FALSE,(INDEX(FRED!$1:$1048576,MATCH(US!IS$5,FRED!$A:$A,0),MATCH(US!$B48,FRED!$1:$1,0))),(SUM(IG48:IR48)))),"")</f>
        <v>517020</v>
      </c>
      <c r="IT48" s="59">
        <f>+IFERROR((IF(ISTEXT(IT$5)=FALSE,(INDEX(FRED!$1:$1048576,MATCH(US!IT$5,FRED!$A:$A,0),MATCH(US!$B48,FRED!$1:$1,0))),(SUM(IH48:IS48)))),"")</f>
        <v>521369</v>
      </c>
      <c r="IU48" s="59">
        <f>+IFERROR((IF(ISTEXT(IU$5)=FALSE,(INDEX(FRED!$1:$1048576,MATCH(US!IU$5,FRED!$A:$A,0),MATCH(US!$B48,FRED!$1:$1,0))),(SUM(II48:IT48)))),"")</f>
        <v>529056</v>
      </c>
      <c r="IV48" s="59">
        <f>+IFERROR((IF(ISTEXT(IV$5)=FALSE,(INDEX(FRED!$1:$1048576,MATCH(US!IV$5,FRED!$A:$A,0),MATCH(US!$B48,FRED!$1:$1,0))),(SUM(IJ48:IU48)))),"")</f>
        <v>540562</v>
      </c>
      <c r="IW48" s="59">
        <f>+IFERROR((IF(ISTEXT(IW$5)=FALSE,(INDEX(FRED!$1:$1048576,MATCH(US!IW$5,FRED!$A:$A,0),MATCH(US!$B48,FRED!$1:$1,0))),(SUM(IK48:IV48)))),"")</f>
        <v>552411</v>
      </c>
      <c r="IX48" s="59">
        <f>+IFERROR((IF(ISTEXT(IX$5)=FALSE,(INDEX(FRED!$1:$1048576,MATCH(US!IX$5,FRED!$A:$A,0),MATCH(US!$B48,FRED!$1:$1,0))),(SUM(IL48:IW48)))),"")</f>
        <v>559292</v>
      </c>
      <c r="IY48" s="59">
        <f>+IFERROR((IF(ISTEXT(IY$5)=FALSE,(INDEX(FRED!$1:$1048576,MATCH(US!IY$5,FRED!$A:$A,0),MATCH(US!$B48,FRED!$1:$1,0))),(SUM(IM48:IX48)))),"")</f>
        <v>564105</v>
      </c>
      <c r="IZ48" s="59">
        <f>+IFERROR((IF(ISTEXT(IZ$5)=FALSE,(INDEX(FRED!$1:$1048576,MATCH(US!IZ$5,FRED!$A:$A,0),MATCH(US!$B48,FRED!$1:$1,0))),(SUM(IN48:IY48)))),"")</f>
        <v>570554</v>
      </c>
      <c r="JA48" s="59">
        <f>+IFERROR((IF(ISTEXT(JA$5)=FALSE,(INDEX(FRED!$1:$1048576,MATCH(US!JA$5,FRED!$A:$A,0),MATCH(US!$B48,FRED!$1:$1,0))),(SUM(IO48:IZ48)))),"")</f>
        <v>580510</v>
      </c>
      <c r="JB48" s="59">
        <f>+IFERROR((IF(ISTEXT(JB$5)=FALSE,(INDEX(FRED!$1:$1048576,MATCH(US!JB$5,FRED!$A:$A,0),MATCH(US!$B48,FRED!$1:$1,0))),(SUM(IP48:JA48)))),"")</f>
        <v>586077</v>
      </c>
      <c r="JC48" s="60">
        <f>+IFERROR((IF(ISTEXT(JC$5)=FALSE,(INDEX(FRED!$1:$1048576,MATCH(US!JC$5,FRED!$A:$A,0),MATCH(US!$B48,FRED!$1:$1,0))),(SUM(IQ48:JB48)))),"")</f>
        <v>6555587</v>
      </c>
      <c r="JD48" s="59">
        <f>+IFERROR((IF(ISTEXT(JD$5)=FALSE,(INDEX(FRED!$1:$1048576,MATCH(US!JD$5,FRED!$A:$A,0),MATCH(US!$B48,FRED!$1:$1,0))),(SUM(IR48:JC48)))),"")</f>
        <v>597508</v>
      </c>
      <c r="JE48" s="59">
        <f>+IFERROR((IF(ISTEXT(JE$5)=FALSE,(INDEX(FRED!$1:$1048576,MATCH(US!JE$5,FRED!$A:$A,0),MATCH(US!$B48,FRED!$1:$1,0))),(SUM(IS48:JD48)))),"")</f>
        <v>606669</v>
      </c>
      <c r="JF48" s="59">
        <f>+IFERROR((IF(ISTEXT(JF$5)=FALSE,(INDEX(FRED!$1:$1048576,MATCH(US!JF$5,FRED!$A:$A,0),MATCH(US!$B48,FRED!$1:$1,0))),(SUM(IT48:JE48)))),"")</f>
        <v>615115</v>
      </c>
      <c r="JG48" s="59">
        <f>+IFERROR((IF(ISTEXT(JG$5)=FALSE,(INDEX(FRED!$1:$1048576,MATCH(US!JG$5,FRED!$A:$A,0),MATCH(US!$B48,FRED!$1:$1,0))),(SUM(IU48:JF48)))),"")</f>
        <v>594470</v>
      </c>
      <c r="JH48" s="59">
        <f>+IFERROR((IF(ISTEXT(JH$5)=FALSE,(INDEX(FRED!$1:$1048576,MATCH(US!JH$5,FRED!$A:$A,0),MATCH(US!$B48,FRED!$1:$1,0))),(SUM(IV48:JG48)))),"")</f>
        <v>584623</v>
      </c>
      <c r="JI48" s="59">
        <f>+IFERROR((IF(ISTEXT(JI$5)=FALSE,(INDEX(FRED!$1:$1048576,MATCH(US!JI$5,FRED!$A:$A,0),MATCH(US!$B48,FRED!$1:$1,0))),(SUM(IW48:JH48)))),"")</f>
        <v>589731</v>
      </c>
      <c r="JJ48" s="59">
        <f>+IFERROR((IF(ISTEXT(JJ$5)=FALSE,(INDEX(FRED!$1:$1048576,MATCH(US!JJ$5,FRED!$A:$A,0),MATCH(US!$B48,FRED!$1:$1,0))),(SUM(IX48:JI48)))),"")</f>
        <v>610517</v>
      </c>
      <c r="JK48" s="59">
        <f>+IFERROR((IF(ISTEXT(JK$5)=FALSE,(INDEX(FRED!$1:$1048576,MATCH(US!JK$5,FRED!$A:$A,0),MATCH(US!$B48,FRED!$1:$1,0))),(SUM(IY48:JJ48)))),"")</f>
        <v>641273</v>
      </c>
      <c r="JL48" s="59">
        <f>+IFERROR((IF(ISTEXT(JL$5)=FALSE,(INDEX(FRED!$1:$1048576,MATCH(US!JL$5,FRED!$A:$A,0),MATCH(US!$B48,FRED!$1:$1,0))),(SUM(IZ48:JK48)))),"")</f>
        <v>663788</v>
      </c>
      <c r="JM48" s="59">
        <f>+IFERROR((IF(ISTEXT(JM$5)=FALSE,(INDEX(FRED!$1:$1048576,MATCH(US!JM$5,FRED!$A:$A,0),MATCH(US!$B48,FRED!$1:$1,0))),(SUM(JA48:JL48)))),"")</f>
        <v>686488</v>
      </c>
      <c r="JN48" s="59">
        <f>+IFERROR((IF(ISTEXT(JN$5)=FALSE,(INDEX(FRED!$1:$1048576,MATCH(US!JN$5,FRED!$A:$A,0),MATCH(US!$B48,FRED!$1:$1,0))),(SUM(JB48:JM48)))),"")</f>
        <v>704002</v>
      </c>
      <c r="JO48" s="59">
        <f>+IFERROR((IF(ISTEXT(JO$5)=FALSE,(INDEX(FRED!$1:$1048576,MATCH(US!JO$5,FRED!$A:$A,0),MATCH(US!$B48,FRED!$1:$1,0))),(SUM(JC48:JN48)))),"")</f>
        <v>725926</v>
      </c>
      <c r="JP48" s="60">
        <f>+IFERROR((IF(ISTEXT(JP$5)=FALSE,(INDEX(FRED!$1:$1048576,MATCH(US!JP$5,FRED!$A:$A,0),MATCH(US!$B48,FRED!$1:$1,0))),(SUM(JD48:JO48)))),"")</f>
        <v>7620110</v>
      </c>
      <c r="JQ48" s="59">
        <f>+IFERROR((IF(ISTEXT(JQ$5)=FALSE,(INDEX(FRED!$1:$1048576,MATCH(US!JQ$5,FRED!$A:$A,0),MATCH(US!$B48,FRED!$1:$1,0))),(SUM(JE48:JP48)))),"")</f>
        <v>746434</v>
      </c>
      <c r="JR48" s="59">
        <f>+IFERROR((IF(ISTEXT(JR$5)=FALSE,(INDEX(FRED!$1:$1048576,MATCH(US!JR$5,FRED!$A:$A,0),MATCH(US!$B48,FRED!$1:$1,0))),(SUM(JF48:JQ48)))),"")</f>
        <v>736138</v>
      </c>
      <c r="JS48" s="59">
        <f>+IFERROR((IF(ISTEXT(JS$5)=FALSE,(INDEX(FRED!$1:$1048576,MATCH(US!JS$5,FRED!$A:$A,0),MATCH(US!$B48,FRED!$1:$1,0))),(SUM(JG48:JR48)))),"")</f>
        <v>754651</v>
      </c>
      <c r="JT48" s="59">
        <f>+IFERROR((IF(ISTEXT(JT$5)=FALSE,(INDEX(FRED!$1:$1048576,MATCH(US!JT$5,FRED!$A:$A,0),MATCH(US!$B48,FRED!$1:$1,0))),(SUM(JH48:JS48)))),"")</f>
        <v>766648</v>
      </c>
      <c r="JU48" s="59">
        <f>+IFERROR((IF(ISTEXT(JU$5)=FALSE,(INDEX(FRED!$1:$1048576,MATCH(US!JU$5,FRED!$A:$A,0),MATCH(US!$B48,FRED!$1:$1,0))),(SUM(JI48:JT48)))),"")</f>
        <v>780494</v>
      </c>
      <c r="JV48" s="59">
        <f>+IFERROR((IF(ISTEXT(JV$5)=FALSE,(INDEX(FRED!$1:$1048576,MATCH(US!JV$5,FRED!$A:$A,0),MATCH(US!$B48,FRED!$1:$1,0))),(SUM(JJ48:JU48)))),"")</f>
        <v>790846</v>
      </c>
      <c r="JW48" s="59">
        <f>+IFERROR((IF(ISTEXT(JW$5)=FALSE,(INDEX(FRED!$1:$1048576,MATCH(US!JW$5,FRED!$A:$A,0),MATCH(US!$B48,FRED!$1:$1,0))),(SUM(JK48:JV48)))),"")</f>
        <v>807516</v>
      </c>
      <c r="JX48" s="59">
        <f>+IFERROR((IF(ISTEXT(JX$5)=FALSE,(INDEX(FRED!$1:$1048576,MATCH(US!JX$5,FRED!$A:$A,0),MATCH(US!$B48,FRED!$1:$1,0))),(SUM(JL48:JW48)))),"")</f>
        <v>811825</v>
      </c>
      <c r="JY48" s="59">
        <f>+IFERROR((IF(ISTEXT(JY$5)=FALSE,(INDEX(FRED!$1:$1048576,MATCH(US!JY$5,FRED!$A:$A,0),MATCH(US!$B48,FRED!$1:$1,0))),(SUM(JM48:JX48)))),"")</f>
        <v>822255</v>
      </c>
      <c r="JZ48" s="59">
        <f>+IFERROR((IF(ISTEXT(JZ$5)=FALSE,(INDEX(FRED!$1:$1048576,MATCH(US!JZ$5,FRED!$A:$A,0),MATCH(US!$B48,FRED!$1:$1,0))),(SUM(JN48:JY48)))),"")</f>
        <v>833429</v>
      </c>
      <c r="KA48" s="59">
        <f>+IFERROR((IF(ISTEXT(KA$5)=FALSE,(INDEX(FRED!$1:$1048576,MATCH(US!KA$5,FRED!$A:$A,0),MATCH(US!$B48,FRED!$1:$1,0))),(SUM(JO48:JZ48)))),"")</f>
        <v>857379</v>
      </c>
      <c r="KB48" s="59">
        <f>+IFERROR((IF(ISTEXT(KB$5)=FALSE,(INDEX(FRED!$1:$1048576,MATCH(US!KB$5,FRED!$A:$A,0),MATCH(US!$B48,FRED!$1:$1,0))),(SUM(JP48:KA48)))),"")</f>
        <v>885881</v>
      </c>
      <c r="KC48" s="60">
        <f>+IFERROR((IF(ISTEXT(KC$5)=FALSE,(INDEX(FRED!$1:$1048576,MATCH(US!KC$5,FRED!$A:$A,0),MATCH(US!$B48,FRED!$1:$1,0))),(SUM(JQ48:KB48)))),"")</f>
        <v>9593496</v>
      </c>
      <c r="KD48" s="59">
        <f>+IFERROR((IF(ISTEXT(KD$5)=FALSE,(INDEX(FRED!$1:$1048576,MATCH(US!KD$5,FRED!$A:$A,0),MATCH(US!$B48,FRED!$1:$1,0))),(SUM(JR48:KC48)))),"")</f>
        <v>913576</v>
      </c>
      <c r="KE48" s="59">
        <f>+IFERROR((IF(ISTEXT(KE$5)=FALSE,(INDEX(FRED!$1:$1048576,MATCH(US!KE$5,FRED!$A:$A,0),MATCH(US!$B48,FRED!$1:$1,0))),(SUM(JS48:KD48)))),"")</f>
        <v>934357</v>
      </c>
      <c r="KF48" s="59">
        <f>+IFERROR((IF(ISTEXT(KF$5)=FALSE,(INDEX(FRED!$1:$1048576,MATCH(US!KF$5,FRED!$A:$A,0),MATCH(US!$B48,FRED!$1:$1,0))),(SUM(JT48:KE48)))),"")</f>
        <v>954119</v>
      </c>
      <c r="KG48" s="59">
        <f>+IFERROR((IF(ISTEXT(KG$5)=FALSE,(INDEX(FRED!$1:$1048576,MATCH(US!KG$5,FRED!$A:$A,0),MATCH(US!$B48,FRED!$1:$1,0))),(SUM(JU48:KF48)))),"")</f>
        <v>964828</v>
      </c>
      <c r="KH48" s="59">
        <f>+IFERROR((IF(ISTEXT(KH$5)=FALSE,(INDEX(FRED!$1:$1048576,MATCH(US!KH$5,FRED!$A:$A,0),MATCH(US!$B48,FRED!$1:$1,0))),(SUM(JV48:KG48)))),"")</f>
        <v>978434</v>
      </c>
      <c r="KI48" s="59">
        <f>+IFERROR((IF(ISTEXT(KI$5)=FALSE,(INDEX(FRED!$1:$1048576,MATCH(US!KI$5,FRED!$A:$A,0),MATCH(US!$B48,FRED!$1:$1,0))),(SUM(JW48:KH48)))),"")</f>
        <v>954499</v>
      </c>
      <c r="KJ48" s="59">
        <f>+IFERROR((IF(ISTEXT(KJ$5)=FALSE,(INDEX(FRED!$1:$1048576,MATCH(US!KJ$5,FRED!$A:$A,0),MATCH(US!$B48,FRED!$1:$1,0))),(SUM(JX48:KI48)))),"")</f>
        <v>931867</v>
      </c>
      <c r="KK48" s="59">
        <f>+IFERROR((IF(ISTEXT(KK$5)=FALSE,(INDEX(FRED!$1:$1048576,MATCH(US!KK$5,FRED!$A:$A,0),MATCH(US!$B48,FRED!$1:$1,0))),(SUM(JY48:KJ48)))),"")</f>
        <v>916358</v>
      </c>
      <c r="KL48" s="59">
        <f>+IFERROR((IF(ISTEXT(KL$5)=FALSE,(INDEX(FRED!$1:$1048576,MATCH(US!KL$5,FRED!$A:$A,0),MATCH(US!$B48,FRED!$1:$1,0))),(SUM(JZ48:KK48)))),"")</f>
        <v>899433</v>
      </c>
      <c r="KM48" s="59">
        <f>+IFERROR((IF(ISTEXT(KM$5)=FALSE,(INDEX(FRED!$1:$1048576,MATCH(US!KM$5,FRED!$A:$A,0),MATCH(US!$B48,FRED!$1:$1,0))),(SUM(KA48:KL48)))),"")</f>
        <v>888509</v>
      </c>
      <c r="KN48" s="59">
        <f>+IFERROR((IF(ISTEXT(KN$5)=FALSE,(INDEX(FRED!$1:$1048576,MATCH(US!KN$5,FRED!$A:$A,0),MATCH(US!$B48,FRED!$1:$1,0))),(SUM(KB48:KM48)))),"")</f>
        <v>872331</v>
      </c>
      <c r="KO48" s="59">
        <f>+IFERROR((IF(ISTEXT(KO$5)=FALSE,(INDEX(FRED!$1:$1048576,MATCH(US!KO$5,FRED!$A:$A,0),MATCH(US!$B48,FRED!$1:$1,0))),(SUM(KC48:KN48)))),"")</f>
        <v>860647</v>
      </c>
      <c r="KP48" s="60">
        <f>+IFERROR((IF(ISTEXT(KP$5)=FALSE,(INDEX(FRED!$1:$1048576,MATCH(US!KP$5,FRED!$A:$A,0),MATCH(US!$B48,FRED!$1:$1,0))),(SUM(KD48:KO48)))),"")</f>
        <v>11068958</v>
      </c>
      <c r="KQ48" s="59">
        <f>+IFERROR((IF(ISTEXT(KQ$5)=FALSE,(INDEX(FRED!$1:$1048576,MATCH(US!KQ$5,FRED!$A:$A,0),MATCH(US!$B48,FRED!$1:$1,0))),(SUM(KE48:KP48)))),"")</f>
        <v>853199</v>
      </c>
      <c r="KR48" s="59">
        <f>+IFERROR((IF(ISTEXT(KR$5)=FALSE,(INDEX(FRED!$1:$1048576,MATCH(US!KR$5,FRED!$A:$A,0),MATCH(US!$B48,FRED!$1:$1,0))),(SUM(KF48:KQ48)))),"")</f>
        <v>849349</v>
      </c>
      <c r="KS48" s="59">
        <f>+IFERROR((IF(ISTEXT(KS$5)=FALSE,(INDEX(FRED!$1:$1048576,MATCH(US!KS$5,FRED!$A:$A,0),MATCH(US!$B48,FRED!$1:$1,0))),(SUM(KG48:KR48)))),"")</f>
        <v>843212</v>
      </c>
      <c r="KT48" s="59">
        <f>+IFERROR((IF(ISTEXT(KT$5)=FALSE,(INDEX(FRED!$1:$1048576,MATCH(US!KT$5,FRED!$A:$A,0),MATCH(US!$B48,FRED!$1:$1,0))),(SUM(KH48:KS48)))),"")</f>
        <v>843367</v>
      </c>
      <c r="KU48" s="59">
        <f>+IFERROR((IF(ISTEXT(KU$5)=FALSE,(INDEX(FRED!$1:$1048576,MATCH(US!KU$5,FRED!$A:$A,0),MATCH(US!$B48,FRED!$1:$1,0))),(SUM(KI48:KT48)))),"")</f>
        <v>860312</v>
      </c>
      <c r="KV48" s="59">
        <f>+IFERROR((IF(ISTEXT(KV$5)=FALSE,(INDEX(FRED!$1:$1048576,MATCH(US!KV$5,FRED!$A:$A,0),MATCH(US!$B48,FRED!$1:$1,0))),(SUM(KJ48:KU48)))),"")</f>
        <v>867505</v>
      </c>
      <c r="KW48" s="59">
        <f>+IFERROR((IF(ISTEXT(KW$5)=FALSE,(INDEX(FRED!$1:$1048576,MATCH(US!KW$5,FRED!$A:$A,0),MATCH(US!$B48,FRED!$1:$1,0))),(SUM(KK48:KV48)))),"")</f>
        <v>881772</v>
      </c>
      <c r="KX48" s="59">
        <f>+IFERROR((IF(ISTEXT(KX$5)=FALSE,(INDEX(FRED!$1:$1048576,MATCH(US!KX$5,FRED!$A:$A,0),MATCH(US!$B48,FRED!$1:$1,0))),(SUM(KL48:KW48)))),"")</f>
        <v>882108</v>
      </c>
      <c r="KY48" s="59">
        <f>+IFERROR((IF(ISTEXT(KY$5)=FALSE,(INDEX(FRED!$1:$1048576,MATCH(US!KY$5,FRED!$A:$A,0),MATCH(US!$B48,FRED!$1:$1,0))),(SUM(KM48:KX48)))),"")</f>
        <v>886131</v>
      </c>
      <c r="KZ48" s="59">
        <f>+IFERROR((IF(ISTEXT(KZ$5)=FALSE,(INDEX(FRED!$1:$1048576,MATCH(US!KZ$5,FRED!$A:$A,0),MATCH(US!$B48,FRED!$1:$1,0))),(SUM(KN48:KY48)))),"")</f>
        <v>885925</v>
      </c>
      <c r="LA48" s="59">
        <f>+IFERROR((IF(ISTEXT(LA$5)=FALSE,(INDEX(FRED!$1:$1048576,MATCH(US!LA$5,FRED!$A:$A,0),MATCH(US!$B48,FRED!$1:$1,0))),(SUM(KO48:KZ48)))),"")</f>
        <v>891008</v>
      </c>
      <c r="LB48" s="59">
        <f>+IFERROR((IF(ISTEXT(LB$5)=FALSE,(INDEX(FRED!$1:$1048576,MATCH(US!LB$5,FRED!$A:$A,0),MATCH(US!$B48,FRED!$1:$1,0))),(SUM(KP48:LA48)))),"")</f>
        <v>893388</v>
      </c>
      <c r="LC48" s="60">
        <f>+IFERROR((IF(ISTEXT(LC$5)=FALSE,(INDEX(FRED!$1:$1048576,MATCH(US!LC$5,FRED!$A:$A,0),MATCH(US!$B48,FRED!$1:$1,0))),(SUM(KQ48:LB48)))),"")</f>
        <v>10437276</v>
      </c>
      <c r="LD48" s="59">
        <f>+IFERROR((IF(ISTEXT(LD$5)=FALSE,(INDEX(FRED!$1:$1048576,MATCH(US!LD$5,FRED!$A:$A,0),MATCH(US!$B48,FRED!$1:$1,0))),(SUM(KR48:LC48)))),"")</f>
        <v>901541</v>
      </c>
      <c r="LE48" s="59">
        <f>+IFERROR((IF(ISTEXT(LE$5)=FALSE,(INDEX(FRED!$1:$1048576,MATCH(US!LE$5,FRED!$A:$A,0),MATCH(US!$B48,FRED!$1:$1,0))),(SUM(KS48:LD48)))),"")</f>
        <v>914476</v>
      </c>
      <c r="LF48" s="59">
        <f>+IFERROR((IF(ISTEXT(LF$5)=FALSE,(INDEX(FRED!$1:$1048576,MATCH(US!LF$5,FRED!$A:$A,0),MATCH(US!$B48,FRED!$1:$1,0))),(SUM(KT48:LE48)))),"")</f>
        <v>907954</v>
      </c>
      <c r="LG48" s="59">
        <f>+IFERROR((IF(ISTEXT(LG$5)=FALSE,(INDEX(FRED!$1:$1048576,MATCH(US!LG$5,FRED!$A:$A,0),MATCH(US!$B48,FRED!$1:$1,0))),(SUM(KU48:LF48)))),"")</f>
        <v>935883</v>
      </c>
      <c r="LH48" s="59">
        <f>+IFERROR((IF(ISTEXT(LH$5)=FALSE,(INDEX(FRED!$1:$1048576,MATCH(US!LH$5,FRED!$A:$A,0),MATCH(US!$B48,FRED!$1:$1,0))),(SUM(KV48:LG48)))),"")</f>
        <v>952669</v>
      </c>
      <c r="LI48" s="59">
        <f>+IFERROR((IF(ISTEXT(LI$5)=FALSE,(INDEX(FRED!$1:$1048576,MATCH(US!LI$5,FRED!$A:$A,0),MATCH(US!$B48,FRED!$1:$1,0))),(SUM(KW48:LH48)))),"")</f>
        <v>941441</v>
      </c>
      <c r="LJ48" s="59">
        <f>+IFERROR((IF(ISTEXT(LJ$5)=FALSE,(INDEX(FRED!$1:$1048576,MATCH(US!LJ$5,FRED!$A:$A,0),MATCH(US!$B48,FRED!$1:$1,0))),(SUM(KX48:LI48)))),"")</f>
        <v>936627</v>
      </c>
      <c r="LK48" s="59">
        <f>+IFERROR((IF(ISTEXT(LK$5)=FALSE,(INDEX(FRED!$1:$1048576,MATCH(US!LK$5,FRED!$A:$A,0),MATCH(US!$B48,FRED!$1:$1,0))),(SUM(KY48:LJ48)))),"")</f>
        <v>933151</v>
      </c>
      <c r="LL48" s="59">
        <f>+IFERROR((IF(ISTEXT(LL$5)=FALSE,(INDEX(FRED!$1:$1048576,MATCH(US!LL$5,FRED!$A:$A,0),MATCH(US!$B48,FRED!$1:$1,0))),(SUM(KZ48:LK48)))),"")</f>
        <v>927509</v>
      </c>
      <c r="LM48" s="59">
        <f>+IFERROR((IF(ISTEXT(LM$5)=FALSE,(INDEX(FRED!$1:$1048576,MATCH(US!LM$5,FRED!$A:$A,0),MATCH(US!$B48,FRED!$1:$1,0))),(SUM(LA48:LL48)))),"")</f>
        <v>926366</v>
      </c>
      <c r="LN48" s="59">
        <f>+IFERROR((IF(ISTEXT(LN$5)=FALSE,(INDEX(FRED!$1:$1048576,MATCH(US!LN$5,FRED!$A:$A,0),MATCH(US!$B48,FRED!$1:$1,0))),(SUM(LB48:LM48)))),"")</f>
        <v>924316</v>
      </c>
      <c r="LO48" s="59">
        <f>+IFERROR((IF(ISTEXT(LO$5)=FALSE,(INDEX(FRED!$1:$1048576,MATCH(US!LO$5,FRED!$A:$A,0),MATCH(US!$B48,FRED!$1:$1,0))),(SUM(LC48:LN48)))),"")</f>
        <v>928485</v>
      </c>
      <c r="LP48" s="60">
        <f>+IFERROR((IF(ISTEXT(LP$5)=FALSE,(INDEX(FRED!$1:$1048576,MATCH(US!LP$5,FRED!$A:$A,0),MATCH(US!$B48,FRED!$1:$1,0))),(SUM(LD48:LO48)))),"")</f>
        <v>11130418</v>
      </c>
      <c r="LQ48" s="59">
        <f>+IFERROR((IF(ISTEXT(LQ$5)=FALSE,(INDEX(FRED!$1:$1048576,MATCH(US!LQ$5,FRED!$A:$A,0),MATCH(US!$B48,FRED!$1:$1,0))),(SUM(LE48:LP48)))),"")</f>
        <v>912128</v>
      </c>
      <c r="LR48" s="59">
        <f>+IFERROR((IF(ISTEXT(LR$5)=FALSE,(INDEX(FRED!$1:$1048576,MATCH(US!LR$5,FRED!$A:$A,0),MATCH(US!$B48,FRED!$1:$1,0))),(SUM(LF48:LQ48)))),"")</f>
        <v>908929</v>
      </c>
      <c r="LS48" s="59">
        <f>+IFERROR((IF(ISTEXT(LS$5)=FALSE,(INDEX(FRED!$1:$1048576,MATCH(US!LS$5,FRED!$A:$A,0),MATCH(US!$B48,FRED!$1:$1,0))),(SUM(LG48:LR48)))),"")</f>
        <v>897761</v>
      </c>
      <c r="LT48" s="59">
        <f>+IFERROR((IF(ISTEXT(LT$5)=FALSE,(INDEX(FRED!$1:$1048576,MATCH(US!LT$5,FRED!$A:$A,0),MATCH(US!$B48,FRED!$1:$1,0))),(SUM(LH48:LS48)))),"")</f>
        <v>894504</v>
      </c>
      <c r="LU48" s="59">
        <f>+IFERROR((IF(ISTEXT(LU$5)=FALSE,(INDEX(FRED!$1:$1048576,MATCH(US!LU$5,FRED!$A:$A,0),MATCH(US!$B48,FRED!$1:$1,0))),(SUM(LI48:LT48)))),"")</f>
        <v>891691</v>
      </c>
      <c r="LV48" s="59">
        <f>+IFERROR((IF(ISTEXT(LV$5)=FALSE,(INDEX(FRED!$1:$1048576,MATCH(US!LV$5,FRED!$A:$A,0),MATCH(US!$B48,FRED!$1:$1,0))),(SUM(LJ48:LU48)))),"")</f>
        <v>901522</v>
      </c>
      <c r="LW48" s="59">
        <f>+IFERROR((IF(ISTEXT(LW$5)=FALSE,(INDEX(FRED!$1:$1048576,MATCH(US!LW$5,FRED!$A:$A,0),MATCH(US!$B48,FRED!$1:$1,0))),(SUM(LK48:LV48)))),"")</f>
        <v>907140</v>
      </c>
      <c r="LX48" s="59">
        <f>+IFERROR((IF(ISTEXT(LX$5)=FALSE,(INDEX(FRED!$1:$1048576,MATCH(US!LX$5,FRED!$A:$A,0),MATCH(US!$B48,FRED!$1:$1,0))),(SUM(LL48:LW48)))),"")</f>
        <v>915482</v>
      </c>
      <c r="LY48" s="59">
        <f>+IFERROR((IF(ISTEXT(LY$5)=FALSE,(INDEX(FRED!$1:$1048576,MATCH(US!LY$5,FRED!$A:$A,0),MATCH(US!$B48,FRED!$1:$1,0))),(SUM(LM48:LX48)))),"")</f>
        <v>902856</v>
      </c>
      <c r="LZ48" s="59">
        <f>+IFERROR((IF(ISTEXT(LZ$5)=FALSE,(INDEX(FRED!$1:$1048576,MATCH(US!LZ$5,FRED!$A:$A,0),MATCH(US!$B48,FRED!$1:$1,0))),(SUM(LN48:LY48)))),"")</f>
        <v>902390</v>
      </c>
      <c r="MA48" s="59">
        <f>+IFERROR((IF(ISTEXT(MA$5)=FALSE,(INDEX(FRED!$1:$1048576,MATCH(US!MA$5,FRED!$A:$A,0),MATCH(US!$B48,FRED!$1:$1,0))),(SUM(LO48:LZ48)))),"")</f>
        <v>917055</v>
      </c>
      <c r="MB48" s="59">
        <f>+IFERROR((IF(ISTEXT(MB$5)=FALSE,(INDEX(FRED!$1:$1048576,MATCH(US!MB$5,FRED!$A:$A,0),MATCH(US!$B48,FRED!$1:$1,0))),(SUM(LP48:MA48)))),"")</f>
        <v>940167</v>
      </c>
      <c r="MC48" s="60">
        <f>+IFERROR((IF(ISTEXT(MC$5)=FALSE,(INDEX(FRED!$1:$1048576,MATCH(US!MC$5,FRED!$A:$A,0),MATCH(US!$B48,FRED!$1:$1,0))),(SUM(LQ48:MB48)))),"")</f>
        <v>10891625</v>
      </c>
      <c r="MD48" s="59">
        <f>+IFERROR((IF(ISTEXT(MD$5)=FALSE,(INDEX(FRED!$1:$1048576,MATCH(US!MD$5,FRED!$A:$A,0),MATCH(US!$B48,FRED!$1:$1,0))),(SUM(LR48:MC48)))),"")</f>
        <v>932950</v>
      </c>
      <c r="ME48" s="59">
        <f>+IFERROR((IF(ISTEXT(ME$5)=FALSE,(INDEX(FRED!$1:$1048576,MATCH(US!ME$5,FRED!$A:$A,0),MATCH(US!$B48,FRED!$1:$1,0))),(SUM(LS48:MD48)))),"")</f>
        <v>0</v>
      </c>
      <c r="MF48" s="59">
        <f>+IFERROR((IF(ISTEXT(MF$5)=FALSE,(INDEX(FRED!$1:$1048576,MATCH(US!MF$5,FRED!$A:$A,0),MATCH(US!$B48,FRED!$1:$1,0))),(SUM(LT48:ME48)))),"")</f>
        <v>0</v>
      </c>
      <c r="MG48" s="59" t="str">
        <f>+IFERROR((IF(ISTEXT(MG$5)=FALSE,(INDEX(FRED!$1:$1048576,MATCH(US!MG$5,FRED!$A:$A,0),MATCH(US!$B48,FRED!$1:$1,0))),(SUM(LU48:MF48)))),"")</f>
        <v/>
      </c>
      <c r="MH48" s="59" t="str">
        <f>+IFERROR((IF(ISTEXT(MH$5)=FALSE,(INDEX(FRED!$1:$1048576,MATCH(US!MH$5,FRED!$A:$A,0),MATCH(US!$B48,FRED!$1:$1,0))),(SUM(LV48:MG48)))),"")</f>
        <v/>
      </c>
      <c r="MI48" s="59" t="str">
        <f>+IFERROR((IF(ISTEXT(MI$5)=FALSE,(INDEX(FRED!$1:$1048576,MATCH(US!MI$5,FRED!$A:$A,0),MATCH(US!$B48,FRED!$1:$1,0))),(SUM(LW48:MH48)))),"")</f>
        <v/>
      </c>
      <c r="MJ48" s="59" t="str">
        <f>+IFERROR((IF(ISTEXT(MJ$5)=FALSE,(INDEX(FRED!$1:$1048576,MATCH(US!MJ$5,FRED!$A:$A,0),MATCH(US!$B48,FRED!$1:$1,0))),(SUM(LX48:MI48)))),"")</f>
        <v/>
      </c>
      <c r="MK48" s="59" t="str">
        <f>+IFERROR((IF(ISTEXT(MK$5)=FALSE,(INDEX(FRED!$1:$1048576,MATCH(US!MK$5,FRED!$A:$A,0),MATCH(US!$B48,FRED!$1:$1,0))),(SUM(LY48:MJ48)))),"")</f>
        <v/>
      </c>
      <c r="ML48" s="59" t="str">
        <f>+IFERROR((IF(ISTEXT(ML$5)=FALSE,(INDEX(FRED!$1:$1048576,MATCH(US!ML$5,FRED!$A:$A,0),MATCH(US!$B48,FRED!$1:$1,0))),(SUM(LZ48:MK48)))),"")</f>
        <v/>
      </c>
      <c r="MM48" s="59" t="str">
        <f>+IFERROR((IF(ISTEXT(MM$5)=FALSE,(INDEX(FRED!$1:$1048576,MATCH(US!MM$5,FRED!$A:$A,0),MATCH(US!$B48,FRED!$1:$1,0))),(SUM(MA48:ML48)))),"")</f>
        <v/>
      </c>
      <c r="MN48" s="59" t="str">
        <f>+IFERROR((IF(ISTEXT(MN$5)=FALSE,(INDEX(FRED!$1:$1048576,MATCH(US!MN$5,FRED!$A:$A,0),MATCH(US!$B48,FRED!$1:$1,0))),(SUM(MB48:MM48)))),"")</f>
        <v/>
      </c>
      <c r="MO48" s="59" t="str">
        <f>+IFERROR((IF(ISTEXT(MO$5)=FALSE,(INDEX(FRED!$1:$1048576,MATCH(US!MO$5,FRED!$A:$A,0),MATCH(US!$B48,FRED!$1:$1,0))),(SUM(MC48:MN48)))),"")</f>
        <v/>
      </c>
      <c r="MP48" s="60">
        <f>+IFERROR((IF(ISTEXT(MP$5)=FALSE,(INDEX(FRED!$1:$1048576,MATCH(US!MP$5,FRED!$A:$A,0),MATCH(US!$B48,FRED!$1:$1,0))),(SUM(MD48:MO48)))),"")</f>
        <v>932950</v>
      </c>
    </row>
    <row r="49" spans="1:354" s="117" customFormat="1" ht="15.95" customHeight="1">
      <c r="A49" s="159"/>
      <c r="B49" s="165"/>
      <c r="C49" s="165"/>
      <c r="D49" s="279"/>
      <c r="E49" s="279"/>
      <c r="F49" s="279"/>
      <c r="G49" s="279"/>
      <c r="H49" s="279"/>
      <c r="I49" s="279"/>
      <c r="J49" s="279"/>
      <c r="K49" s="279"/>
      <c r="L49" s="279"/>
      <c r="M49" s="279"/>
      <c r="N49" s="279"/>
      <c r="O49" s="279"/>
      <c r="P49" s="60"/>
      <c r="Q49" s="279"/>
      <c r="R49" s="279"/>
      <c r="S49" s="279"/>
      <c r="T49" s="279"/>
      <c r="U49" s="279"/>
      <c r="V49" s="279"/>
      <c r="W49" s="279"/>
      <c r="X49" s="279"/>
      <c r="Y49" s="279"/>
      <c r="Z49" s="279"/>
      <c r="AA49" s="279"/>
      <c r="AB49" s="279"/>
      <c r="AC49" s="60"/>
      <c r="AD49" s="279"/>
      <c r="AE49" s="279"/>
      <c r="AF49" s="279"/>
      <c r="AG49" s="279"/>
      <c r="AH49" s="279"/>
      <c r="AI49" s="279"/>
      <c r="AJ49" s="279"/>
      <c r="AK49" s="279"/>
      <c r="AL49" s="279"/>
      <c r="AM49" s="279"/>
      <c r="AN49" s="279"/>
      <c r="AO49" s="279"/>
      <c r="AP49" s="60"/>
      <c r="AQ49" s="279"/>
      <c r="AR49" s="279"/>
      <c r="AS49" s="279"/>
      <c r="AT49" s="279"/>
      <c r="AU49" s="279"/>
      <c r="AV49" s="279"/>
      <c r="AW49" s="279"/>
      <c r="AX49" s="279"/>
      <c r="AY49" s="279"/>
      <c r="AZ49" s="279"/>
      <c r="BA49" s="279"/>
      <c r="BB49" s="279"/>
      <c r="BC49" s="60"/>
      <c r="BD49" s="279"/>
      <c r="BE49" s="279"/>
      <c r="BF49" s="279"/>
      <c r="BG49" s="279"/>
      <c r="BH49" s="279"/>
      <c r="BI49" s="279"/>
      <c r="BJ49" s="279"/>
      <c r="BK49" s="279"/>
      <c r="BL49" s="279"/>
      <c r="BM49" s="279"/>
      <c r="BN49" s="279"/>
      <c r="BO49" s="279"/>
      <c r="BP49" s="60"/>
      <c r="BQ49" s="279"/>
      <c r="BR49" s="279"/>
      <c r="BS49" s="279"/>
      <c r="BT49" s="279"/>
      <c r="BU49" s="279"/>
      <c r="BV49" s="279"/>
      <c r="BW49" s="279"/>
      <c r="BX49" s="279"/>
      <c r="BY49" s="279"/>
      <c r="BZ49" s="279"/>
      <c r="CA49" s="279"/>
      <c r="CB49" s="279"/>
      <c r="CC49" s="60"/>
      <c r="CD49" s="279"/>
      <c r="CE49" s="279"/>
      <c r="CF49" s="279"/>
      <c r="CG49" s="279"/>
      <c r="CH49" s="279"/>
      <c r="CI49" s="279"/>
      <c r="CJ49" s="279"/>
      <c r="CK49" s="279"/>
      <c r="CL49" s="279"/>
      <c r="CM49" s="279"/>
      <c r="CN49" s="279"/>
      <c r="CO49" s="279"/>
      <c r="CP49" s="60"/>
      <c r="CQ49" s="279"/>
      <c r="CR49" s="279"/>
      <c r="CS49" s="279"/>
      <c r="CT49" s="279"/>
      <c r="CU49" s="279"/>
      <c r="CV49" s="279"/>
      <c r="CW49" s="279"/>
      <c r="CX49" s="279"/>
      <c r="CY49" s="279"/>
      <c r="CZ49" s="279"/>
      <c r="DA49" s="279"/>
      <c r="DB49" s="279"/>
      <c r="DC49" s="60"/>
      <c r="DD49" s="279"/>
      <c r="DE49" s="279"/>
      <c r="DF49" s="279"/>
      <c r="DG49" s="279"/>
      <c r="DH49" s="279"/>
      <c r="DI49" s="279"/>
      <c r="DJ49" s="279"/>
      <c r="DK49" s="279"/>
      <c r="DL49" s="279"/>
      <c r="DM49" s="279"/>
      <c r="DN49" s="279"/>
      <c r="DO49" s="279"/>
      <c r="DP49" s="60"/>
      <c r="DQ49" s="279"/>
      <c r="DR49" s="279"/>
      <c r="DS49" s="279"/>
      <c r="DT49" s="279"/>
      <c r="DU49" s="279"/>
      <c r="DV49" s="279"/>
      <c r="DW49" s="279"/>
      <c r="DX49" s="279"/>
      <c r="DY49" s="279"/>
      <c r="DZ49" s="279"/>
      <c r="EA49" s="279"/>
      <c r="EB49" s="279"/>
      <c r="EC49" s="60"/>
      <c r="ED49" s="279"/>
      <c r="EE49" s="279"/>
      <c r="EF49" s="279"/>
      <c r="EG49" s="279"/>
      <c r="EH49" s="279"/>
      <c r="EI49" s="279"/>
      <c r="EJ49" s="279"/>
      <c r="EK49" s="279"/>
      <c r="EL49" s="279"/>
      <c r="EM49" s="279"/>
      <c r="EN49" s="279"/>
      <c r="EO49" s="279"/>
      <c r="EP49" s="60"/>
      <c r="EQ49" s="279"/>
      <c r="ER49" s="279"/>
      <c r="ES49" s="279"/>
      <c r="ET49" s="279"/>
      <c r="EU49" s="279"/>
      <c r="EV49" s="279"/>
      <c r="EW49" s="279"/>
      <c r="EX49" s="279"/>
      <c r="EY49" s="279"/>
      <c r="EZ49" s="279"/>
      <c r="FA49" s="279"/>
      <c r="FB49" s="279"/>
      <c r="FC49" s="60"/>
      <c r="FD49" s="279"/>
      <c r="FE49" s="279"/>
      <c r="FF49" s="279"/>
      <c r="FG49" s="279"/>
      <c r="FH49" s="279"/>
      <c r="FI49" s="279"/>
      <c r="FJ49" s="279"/>
      <c r="FK49" s="279"/>
      <c r="FL49" s="279"/>
      <c r="FM49" s="279"/>
      <c r="FN49" s="279"/>
      <c r="FO49" s="279"/>
      <c r="FP49" s="60"/>
      <c r="FQ49" s="279"/>
      <c r="FR49" s="279"/>
      <c r="FS49" s="279"/>
      <c r="FT49" s="279"/>
      <c r="FU49" s="279"/>
      <c r="FV49" s="279"/>
      <c r="FW49" s="279"/>
      <c r="FX49" s="279"/>
      <c r="FY49" s="279"/>
      <c r="FZ49" s="279"/>
      <c r="GA49" s="279"/>
      <c r="GB49" s="279"/>
      <c r="GC49" s="60"/>
      <c r="GD49" s="279"/>
      <c r="GE49" s="279"/>
      <c r="GF49" s="279"/>
      <c r="GG49" s="279"/>
      <c r="GH49" s="279"/>
      <c r="GI49" s="279"/>
      <c r="GJ49" s="279"/>
      <c r="GK49" s="279"/>
      <c r="GL49" s="279"/>
      <c r="GM49" s="279"/>
      <c r="GN49" s="279"/>
      <c r="GO49" s="279"/>
      <c r="GP49" s="60"/>
      <c r="GQ49" s="279"/>
      <c r="GR49" s="279"/>
      <c r="GS49" s="279"/>
      <c r="GT49" s="279"/>
      <c r="GU49" s="279"/>
      <c r="GV49" s="279"/>
      <c r="GW49" s="279"/>
      <c r="GX49" s="279"/>
      <c r="GY49" s="279"/>
      <c r="GZ49" s="279"/>
      <c r="HA49" s="279"/>
      <c r="HB49" s="279"/>
      <c r="HC49" s="60"/>
      <c r="HD49" s="279"/>
      <c r="HE49" s="279"/>
      <c r="HF49" s="279"/>
      <c r="HG49" s="279"/>
      <c r="HH49" s="279"/>
      <c r="HI49" s="279"/>
      <c r="HJ49" s="279"/>
      <c r="HK49" s="279"/>
      <c r="HL49" s="279"/>
      <c r="HM49" s="279"/>
      <c r="HN49" s="279"/>
      <c r="HO49" s="279"/>
      <c r="HP49" s="60"/>
      <c r="HQ49" s="279"/>
      <c r="HR49" s="279"/>
      <c r="HS49" s="279"/>
      <c r="HT49" s="279"/>
      <c r="HU49" s="279"/>
      <c r="HV49" s="279"/>
      <c r="HW49" s="279"/>
      <c r="HX49" s="279"/>
      <c r="HY49" s="279"/>
      <c r="HZ49" s="279"/>
      <c r="IA49" s="279"/>
      <c r="IB49" s="279"/>
      <c r="IC49" s="60"/>
      <c r="ID49" s="279"/>
      <c r="IE49" s="279"/>
      <c r="IF49" s="279"/>
      <c r="IG49" s="279"/>
      <c r="IH49" s="279"/>
      <c r="II49" s="279"/>
      <c r="IJ49" s="279"/>
      <c r="IK49" s="279"/>
      <c r="IL49" s="279"/>
      <c r="IM49" s="279"/>
      <c r="IN49" s="279"/>
      <c r="IO49" s="279"/>
      <c r="IP49" s="60"/>
      <c r="IQ49" s="279"/>
      <c r="IR49" s="279"/>
      <c r="IS49" s="279"/>
      <c r="IT49" s="279"/>
      <c r="IU49" s="279"/>
      <c r="IV49" s="279"/>
      <c r="IW49" s="279"/>
      <c r="IX49" s="279"/>
      <c r="IY49" s="279"/>
      <c r="IZ49" s="279"/>
      <c r="JA49" s="279"/>
      <c r="JB49" s="279"/>
      <c r="JC49" s="60"/>
      <c r="JD49" s="279"/>
      <c r="JE49" s="279"/>
      <c r="JF49" s="279"/>
      <c r="JG49" s="279"/>
      <c r="JH49" s="279"/>
      <c r="JI49" s="279"/>
      <c r="JJ49" s="279"/>
      <c r="JK49" s="279"/>
      <c r="JL49" s="279"/>
      <c r="JM49" s="279"/>
      <c r="JN49" s="279"/>
      <c r="JO49" s="279"/>
      <c r="JP49" s="60"/>
      <c r="JQ49" s="279"/>
      <c r="JR49" s="279"/>
      <c r="JS49" s="279"/>
      <c r="JT49" s="279"/>
      <c r="JU49" s="279"/>
      <c r="JV49" s="279"/>
      <c r="JW49" s="279"/>
      <c r="JX49" s="279"/>
      <c r="JY49" s="279"/>
      <c r="JZ49" s="279"/>
      <c r="KA49" s="279"/>
      <c r="KB49" s="279"/>
      <c r="KC49" s="60"/>
      <c r="KD49" s="279"/>
      <c r="KE49" s="279"/>
      <c r="KF49" s="279"/>
      <c r="KG49" s="279"/>
      <c r="KH49" s="279"/>
      <c r="KI49" s="279"/>
      <c r="KJ49" s="279"/>
      <c r="KK49" s="279"/>
      <c r="KL49" s="279"/>
      <c r="KM49" s="279"/>
      <c r="KN49" s="279"/>
      <c r="KO49" s="279"/>
      <c r="KP49" s="60"/>
      <c r="KQ49" s="279"/>
      <c r="KR49" s="279"/>
      <c r="KS49" s="279"/>
      <c r="KT49" s="279"/>
      <c r="KU49" s="279"/>
      <c r="KV49" s="279"/>
      <c r="KW49" s="279"/>
      <c r="KX49" s="279"/>
      <c r="KY49" s="279"/>
      <c r="KZ49" s="279"/>
      <c r="LA49" s="279"/>
      <c r="LB49" s="279"/>
      <c r="LC49" s="60"/>
      <c r="LD49" s="279"/>
      <c r="LE49" s="279"/>
      <c r="LF49" s="279"/>
      <c r="LG49" s="279"/>
      <c r="LH49" s="279"/>
      <c r="LI49" s="279"/>
      <c r="LJ49" s="279"/>
      <c r="LK49" s="279"/>
      <c r="LL49" s="279"/>
      <c r="LM49" s="279"/>
      <c r="LN49" s="279"/>
      <c r="LO49" s="279"/>
      <c r="LP49" s="60"/>
      <c r="LQ49" s="279"/>
      <c r="LR49" s="279"/>
      <c r="LS49" s="279"/>
      <c r="LT49" s="279"/>
      <c r="LU49" s="279"/>
      <c r="LV49" s="279"/>
      <c r="LW49" s="279"/>
      <c r="LX49" s="279"/>
      <c r="LY49" s="279"/>
      <c r="LZ49" s="279"/>
      <c r="MA49" s="279"/>
      <c r="MB49" s="279"/>
      <c r="MC49" s="60"/>
      <c r="MD49" s="279"/>
      <c r="ME49" s="279"/>
      <c r="MF49" s="279"/>
      <c r="MG49" s="279"/>
      <c r="MH49" s="279"/>
      <c r="MI49" s="279"/>
      <c r="MJ49" s="279"/>
      <c r="MK49" s="279"/>
      <c r="ML49" s="279"/>
      <c r="MM49" s="279"/>
      <c r="MN49" s="279"/>
      <c r="MO49" s="279"/>
      <c r="MP49" s="60"/>
    </row>
    <row r="50" spans="1:354" s="63" customFormat="1">
      <c r="A50" s="5"/>
      <c r="B50" s="120"/>
      <c r="C50" s="174" t="s">
        <v>803</v>
      </c>
      <c r="D50" s="247"/>
      <c r="E50" s="247"/>
      <c r="F50" s="247"/>
      <c r="G50" s="247"/>
      <c r="H50" s="247"/>
      <c r="I50" s="247"/>
      <c r="J50" s="247"/>
      <c r="K50" s="247"/>
      <c r="L50" s="247"/>
      <c r="M50" s="247"/>
      <c r="N50" s="247"/>
      <c r="O50" s="247"/>
      <c r="P50" s="248"/>
      <c r="Q50" s="247"/>
      <c r="R50" s="247"/>
      <c r="S50" s="247"/>
      <c r="T50" s="247"/>
      <c r="U50" s="247"/>
      <c r="V50" s="247"/>
      <c r="W50" s="247"/>
      <c r="X50" s="247"/>
      <c r="Y50" s="247"/>
      <c r="Z50" s="247"/>
      <c r="AA50" s="247"/>
      <c r="AB50" s="247"/>
      <c r="AC50" s="248"/>
      <c r="AD50" s="247"/>
      <c r="AE50" s="247"/>
      <c r="AF50" s="247"/>
      <c r="AG50" s="247"/>
      <c r="AH50" s="247"/>
      <c r="AI50" s="247"/>
      <c r="AJ50" s="247"/>
      <c r="AK50" s="247"/>
      <c r="AL50" s="247"/>
      <c r="AM50" s="247"/>
      <c r="AN50" s="247"/>
      <c r="AO50" s="247"/>
      <c r="AP50" s="248"/>
      <c r="AQ50" s="247"/>
      <c r="AR50" s="247"/>
      <c r="AS50" s="247"/>
      <c r="AT50" s="247"/>
      <c r="AU50" s="247"/>
      <c r="AV50" s="247"/>
      <c r="AW50" s="247"/>
      <c r="AX50" s="247"/>
      <c r="AY50" s="247"/>
      <c r="AZ50" s="247"/>
      <c r="BA50" s="247"/>
      <c r="BB50" s="247"/>
      <c r="BC50" s="248"/>
      <c r="BD50" s="247"/>
      <c r="BE50" s="247"/>
      <c r="BF50" s="247"/>
      <c r="BG50" s="247"/>
      <c r="BH50" s="247"/>
      <c r="BI50" s="247"/>
      <c r="BJ50" s="247"/>
      <c r="BK50" s="247"/>
      <c r="BL50" s="247"/>
      <c r="BM50" s="247"/>
      <c r="BN50" s="247"/>
      <c r="BO50" s="247"/>
      <c r="BP50" s="248"/>
      <c r="BQ50" s="247"/>
      <c r="BR50" s="247"/>
      <c r="BS50" s="247"/>
      <c r="BT50" s="247"/>
      <c r="BU50" s="247"/>
      <c r="BV50" s="247"/>
      <c r="BW50" s="247"/>
      <c r="BX50" s="247"/>
      <c r="BY50" s="247"/>
      <c r="BZ50" s="247"/>
      <c r="CA50" s="247"/>
      <c r="CB50" s="247"/>
      <c r="CC50" s="248"/>
      <c r="CD50" s="247"/>
      <c r="CE50" s="247"/>
      <c r="CF50" s="247"/>
      <c r="CG50" s="247"/>
      <c r="CH50" s="247"/>
      <c r="CI50" s="247"/>
      <c r="CJ50" s="247"/>
      <c r="CK50" s="247"/>
      <c r="CL50" s="247"/>
      <c r="CM50" s="247"/>
      <c r="CN50" s="247"/>
      <c r="CO50" s="247"/>
      <c r="CP50" s="248"/>
      <c r="CQ50" s="247"/>
      <c r="CR50" s="247"/>
      <c r="CS50" s="247"/>
      <c r="CT50" s="247"/>
      <c r="CU50" s="247"/>
      <c r="CV50" s="247"/>
      <c r="CW50" s="247"/>
      <c r="CX50" s="247"/>
      <c r="CY50" s="247"/>
      <c r="CZ50" s="247"/>
      <c r="DA50" s="247"/>
      <c r="DB50" s="247"/>
      <c r="DC50" s="248"/>
      <c r="DD50" s="247"/>
      <c r="DE50" s="247"/>
      <c r="DF50" s="247"/>
      <c r="DG50" s="247"/>
      <c r="DH50" s="247"/>
      <c r="DI50" s="247"/>
      <c r="DJ50" s="247"/>
      <c r="DK50" s="247"/>
      <c r="DL50" s="247"/>
      <c r="DM50" s="247"/>
      <c r="DN50" s="247"/>
      <c r="DO50" s="247"/>
      <c r="DP50" s="248"/>
      <c r="DQ50" s="247"/>
      <c r="DR50" s="247"/>
      <c r="DS50" s="247"/>
      <c r="DT50" s="247"/>
      <c r="DU50" s="247"/>
      <c r="DV50" s="247"/>
      <c r="DW50" s="247"/>
      <c r="DX50" s="247"/>
      <c r="DY50" s="247"/>
      <c r="DZ50" s="247"/>
      <c r="EA50" s="247"/>
      <c r="EB50" s="247"/>
      <c r="EC50" s="248"/>
      <c r="ED50" s="247"/>
      <c r="EE50" s="247"/>
      <c r="EF50" s="247"/>
      <c r="EG50" s="247"/>
      <c r="EH50" s="247"/>
      <c r="EI50" s="247"/>
      <c r="EJ50" s="247"/>
      <c r="EK50" s="247"/>
      <c r="EL50" s="247"/>
      <c r="EM50" s="247"/>
      <c r="EN50" s="247"/>
      <c r="EO50" s="247"/>
      <c r="EP50" s="248"/>
      <c r="EQ50" s="247"/>
      <c r="ER50" s="247"/>
      <c r="ES50" s="247"/>
      <c r="ET50" s="247"/>
      <c r="EU50" s="247"/>
      <c r="EV50" s="247"/>
      <c r="EW50" s="247"/>
      <c r="EX50" s="247"/>
      <c r="EY50" s="247"/>
      <c r="EZ50" s="247"/>
      <c r="FA50" s="247"/>
      <c r="FB50" s="247"/>
      <c r="FC50" s="248"/>
      <c r="FD50" s="247"/>
      <c r="FE50" s="247"/>
      <c r="FF50" s="247"/>
      <c r="FG50" s="247"/>
      <c r="FH50" s="247"/>
      <c r="FI50" s="247"/>
      <c r="FJ50" s="247"/>
      <c r="FK50" s="247"/>
      <c r="FL50" s="247"/>
      <c r="FM50" s="247"/>
      <c r="FN50" s="247"/>
      <c r="FO50" s="247"/>
      <c r="FP50" s="248"/>
      <c r="FQ50" s="247"/>
      <c r="FR50" s="247"/>
      <c r="FS50" s="247"/>
      <c r="FT50" s="247"/>
      <c r="FU50" s="247"/>
      <c r="FV50" s="247"/>
      <c r="FW50" s="247"/>
      <c r="FX50" s="247"/>
      <c r="FY50" s="247"/>
      <c r="FZ50" s="247"/>
      <c r="GA50" s="247"/>
      <c r="GB50" s="247"/>
      <c r="GC50" s="248"/>
      <c r="GD50" s="247"/>
      <c r="GE50" s="247"/>
      <c r="GF50" s="247"/>
      <c r="GG50" s="247"/>
      <c r="GH50" s="247"/>
      <c r="GI50" s="247"/>
      <c r="GJ50" s="247"/>
      <c r="GK50" s="247"/>
      <c r="GL50" s="247"/>
      <c r="GM50" s="247"/>
      <c r="GN50" s="247"/>
      <c r="GO50" s="247"/>
      <c r="GP50" s="248"/>
      <c r="GQ50" s="247"/>
      <c r="GR50" s="247"/>
      <c r="GS50" s="247"/>
      <c r="GT50" s="247"/>
      <c r="GU50" s="247"/>
      <c r="GV50" s="247"/>
      <c r="GW50" s="247"/>
      <c r="GX50" s="247"/>
      <c r="GY50" s="247"/>
      <c r="GZ50" s="247"/>
      <c r="HA50" s="247"/>
      <c r="HB50" s="247"/>
      <c r="HC50" s="248"/>
      <c r="HD50" s="247"/>
      <c r="HE50" s="247"/>
      <c r="HF50" s="247"/>
      <c r="HG50" s="247"/>
      <c r="HH50" s="247"/>
      <c r="HI50" s="247"/>
      <c r="HJ50" s="247"/>
      <c r="HK50" s="247"/>
      <c r="HL50" s="247"/>
      <c r="HM50" s="247"/>
      <c r="HN50" s="247"/>
      <c r="HO50" s="247"/>
      <c r="HP50" s="248"/>
      <c r="HQ50" s="247"/>
      <c r="HR50" s="247"/>
      <c r="HS50" s="247"/>
      <c r="HT50" s="247"/>
      <c r="HU50" s="247"/>
      <c r="HV50" s="247"/>
      <c r="HW50" s="247"/>
      <c r="HX50" s="247"/>
      <c r="HY50" s="247"/>
      <c r="HZ50" s="247"/>
      <c r="IA50" s="247"/>
      <c r="IB50" s="247"/>
      <c r="IC50" s="248"/>
      <c r="ID50" s="247"/>
      <c r="IE50" s="247"/>
      <c r="IF50" s="247"/>
      <c r="IG50" s="247"/>
      <c r="IH50" s="247"/>
      <c r="II50" s="247"/>
      <c r="IJ50" s="247"/>
      <c r="IK50" s="247"/>
      <c r="IL50" s="247"/>
      <c r="IM50" s="247"/>
      <c r="IN50" s="247"/>
      <c r="IO50" s="247"/>
      <c r="IP50" s="248"/>
      <c r="IQ50" s="247"/>
      <c r="IR50" s="247"/>
      <c r="IS50" s="247"/>
      <c r="IT50" s="247"/>
      <c r="IU50" s="247"/>
      <c r="IV50" s="247"/>
      <c r="IW50" s="247"/>
      <c r="IX50" s="247"/>
      <c r="IY50" s="247"/>
      <c r="IZ50" s="247"/>
      <c r="JA50" s="247"/>
      <c r="JB50" s="247"/>
      <c r="JC50" s="248"/>
      <c r="JD50" s="247"/>
      <c r="JE50" s="247"/>
      <c r="JF50" s="247"/>
      <c r="JG50" s="247"/>
      <c r="JH50" s="247"/>
      <c r="JI50" s="247"/>
      <c r="JJ50" s="247"/>
      <c r="JK50" s="247"/>
      <c r="JL50" s="247"/>
      <c r="JM50" s="247"/>
      <c r="JN50" s="247"/>
      <c r="JO50" s="247"/>
      <c r="JP50" s="248"/>
      <c r="JQ50" s="247"/>
      <c r="JR50" s="247"/>
      <c r="JS50" s="247"/>
      <c r="JT50" s="247"/>
      <c r="JU50" s="247"/>
      <c r="JV50" s="247"/>
      <c r="JW50" s="247"/>
      <c r="JX50" s="247"/>
      <c r="JY50" s="247"/>
      <c r="JZ50" s="247"/>
      <c r="KA50" s="247"/>
      <c r="KB50" s="247"/>
      <c r="KC50" s="248"/>
      <c r="KD50" s="247"/>
      <c r="KE50" s="247"/>
      <c r="KF50" s="247"/>
      <c r="KG50" s="247"/>
      <c r="KH50" s="247"/>
      <c r="KI50" s="247"/>
      <c r="KJ50" s="247"/>
      <c r="KK50" s="247"/>
      <c r="KL50" s="247"/>
      <c r="KM50" s="247"/>
      <c r="KN50" s="247"/>
      <c r="KO50" s="247"/>
      <c r="KP50" s="248"/>
      <c r="KQ50" s="247"/>
      <c r="KR50" s="247"/>
      <c r="KS50" s="247"/>
      <c r="KT50" s="247"/>
      <c r="KU50" s="247"/>
      <c r="KV50" s="247"/>
      <c r="KW50" s="247"/>
      <c r="KX50" s="247"/>
      <c r="KY50" s="247"/>
      <c r="KZ50" s="247"/>
      <c r="LA50" s="247"/>
      <c r="LB50" s="247"/>
      <c r="LC50" s="248"/>
      <c r="LD50" s="247"/>
      <c r="LE50" s="247"/>
      <c r="LF50" s="247"/>
      <c r="LG50" s="247"/>
      <c r="LH50" s="247"/>
      <c r="LI50" s="247"/>
      <c r="LJ50" s="247"/>
      <c r="LK50" s="247"/>
      <c r="LL50" s="247"/>
      <c r="LM50" s="247"/>
      <c r="LN50" s="247"/>
      <c r="LO50" s="247"/>
      <c r="LP50" s="248"/>
      <c r="LQ50" s="247"/>
      <c r="LR50" s="247"/>
      <c r="LS50" s="247"/>
      <c r="LT50" s="247"/>
      <c r="LU50" s="247"/>
      <c r="LV50" s="247"/>
      <c r="LW50" s="247"/>
      <c r="LX50" s="247"/>
      <c r="LY50" s="247"/>
      <c r="LZ50" s="247"/>
      <c r="MA50" s="247"/>
      <c r="MB50" s="247"/>
      <c r="MC50" s="248"/>
      <c r="MD50" s="247"/>
      <c r="ME50" s="247"/>
      <c r="MF50" s="247"/>
      <c r="MG50" s="247"/>
      <c r="MH50" s="247"/>
      <c r="MI50" s="247"/>
      <c r="MJ50" s="247"/>
      <c r="MK50" s="247"/>
      <c r="ML50" s="247"/>
      <c r="MM50" s="247"/>
      <c r="MN50" s="247"/>
      <c r="MO50" s="247"/>
      <c r="MP50" s="248"/>
    </row>
    <row r="51" spans="1:354" s="117" customFormat="1" ht="15.95" customHeight="1" outlineLevel="1">
      <c r="A51" s="159"/>
      <c r="B51" s="5"/>
      <c r="C51" s="11" t="s">
        <v>501</v>
      </c>
      <c r="D51" s="279"/>
      <c r="E51" s="279"/>
      <c r="F51" s="279"/>
      <c r="G51" s="279"/>
      <c r="H51" s="279"/>
      <c r="I51" s="279"/>
      <c r="J51" s="279"/>
      <c r="K51" s="279"/>
      <c r="L51" s="279"/>
      <c r="M51" s="279"/>
      <c r="N51" s="279"/>
      <c r="O51" s="279"/>
      <c r="P51" s="299"/>
      <c r="Q51" s="279"/>
      <c r="R51" s="279"/>
      <c r="S51" s="279"/>
      <c r="T51" s="279"/>
      <c r="U51" s="279"/>
      <c r="V51" s="279"/>
      <c r="W51" s="279"/>
      <c r="X51" s="279"/>
      <c r="Y51" s="279"/>
      <c r="Z51" s="279"/>
      <c r="AA51" s="279"/>
      <c r="AB51" s="279"/>
      <c r="AC51" s="299"/>
      <c r="AD51" s="279"/>
      <c r="AE51" s="279"/>
      <c r="AF51" s="279"/>
      <c r="AG51" s="279"/>
      <c r="AH51" s="279"/>
      <c r="AI51" s="279"/>
      <c r="AJ51" s="279"/>
      <c r="AK51" s="279"/>
      <c r="AL51" s="279"/>
      <c r="AM51" s="279"/>
      <c r="AN51" s="279"/>
      <c r="AO51" s="279"/>
      <c r="AP51" s="299"/>
      <c r="AQ51" s="279"/>
      <c r="AR51" s="279"/>
      <c r="AS51" s="279"/>
      <c r="AT51" s="279"/>
      <c r="AU51" s="279"/>
      <c r="AV51" s="279"/>
      <c r="AW51" s="279"/>
      <c r="AX51" s="279"/>
      <c r="AY51" s="279"/>
      <c r="AZ51" s="279"/>
      <c r="BA51" s="279"/>
      <c r="BB51" s="279"/>
      <c r="BC51" s="299"/>
      <c r="BD51" s="279"/>
      <c r="BE51" s="279"/>
      <c r="BF51" s="279"/>
      <c r="BG51" s="279"/>
      <c r="BH51" s="279"/>
      <c r="BI51" s="279"/>
      <c r="BJ51" s="279"/>
      <c r="BK51" s="279"/>
      <c r="BL51" s="279"/>
      <c r="BM51" s="279"/>
      <c r="BN51" s="279"/>
      <c r="BO51" s="279"/>
      <c r="BP51" s="299"/>
      <c r="BQ51" s="279"/>
      <c r="BR51" s="279"/>
      <c r="BS51" s="279"/>
      <c r="BT51" s="279"/>
      <c r="BU51" s="279"/>
      <c r="BV51" s="279"/>
      <c r="BW51" s="279"/>
      <c r="BX51" s="279"/>
      <c r="BY51" s="279"/>
      <c r="BZ51" s="279"/>
      <c r="CA51" s="279"/>
      <c r="CB51" s="279"/>
      <c r="CC51" s="299"/>
      <c r="CD51" s="279"/>
      <c r="CE51" s="279"/>
      <c r="CF51" s="279"/>
      <c r="CG51" s="279"/>
      <c r="CH51" s="279"/>
      <c r="CI51" s="279"/>
      <c r="CJ51" s="279"/>
      <c r="CK51" s="279"/>
      <c r="CL51" s="279"/>
      <c r="CM51" s="279"/>
      <c r="CN51" s="279"/>
      <c r="CO51" s="279"/>
      <c r="CP51" s="299"/>
      <c r="CQ51" s="279"/>
      <c r="CR51" s="279"/>
      <c r="CS51" s="279"/>
      <c r="CT51" s="279"/>
      <c r="CU51" s="279"/>
      <c r="CV51" s="279"/>
      <c r="CW51" s="279"/>
      <c r="CX51" s="279"/>
      <c r="CY51" s="279"/>
      <c r="CZ51" s="279"/>
      <c r="DA51" s="279"/>
      <c r="DB51" s="279"/>
      <c r="DC51" s="299"/>
      <c r="DD51" s="279"/>
      <c r="DE51" s="279"/>
      <c r="DF51" s="279"/>
      <c r="DG51" s="279"/>
      <c r="DH51" s="279"/>
      <c r="DI51" s="279"/>
      <c r="DJ51" s="279"/>
      <c r="DK51" s="279"/>
      <c r="DL51" s="279"/>
      <c r="DM51" s="279"/>
      <c r="DN51" s="279"/>
      <c r="DO51" s="279"/>
      <c r="DP51" s="299"/>
      <c r="DQ51" s="279"/>
      <c r="DR51" s="279"/>
      <c r="DS51" s="279"/>
      <c r="DT51" s="279"/>
      <c r="DU51" s="279"/>
      <c r="DV51" s="279"/>
      <c r="DW51" s="279"/>
      <c r="DX51" s="279"/>
      <c r="DY51" s="279"/>
      <c r="DZ51" s="279"/>
      <c r="EA51" s="279"/>
      <c r="EB51" s="279"/>
      <c r="EC51" s="299"/>
      <c r="ED51" s="279"/>
      <c r="EE51" s="279"/>
      <c r="EF51" s="279"/>
      <c r="EG51" s="279"/>
      <c r="EH51" s="279"/>
      <c r="EI51" s="279"/>
      <c r="EJ51" s="279"/>
      <c r="EK51" s="279"/>
      <c r="EL51" s="279"/>
      <c r="EM51" s="279"/>
      <c r="EN51" s="279"/>
      <c r="EO51" s="279"/>
      <c r="EP51" s="299"/>
      <c r="EQ51" s="279"/>
      <c r="ER51" s="279"/>
      <c r="ES51" s="279"/>
      <c r="ET51" s="279"/>
      <c r="EU51" s="279"/>
      <c r="EV51" s="279"/>
      <c r="EW51" s="279"/>
      <c r="EX51" s="279"/>
      <c r="EY51" s="279"/>
      <c r="EZ51" s="279"/>
      <c r="FA51" s="279"/>
      <c r="FB51" s="279"/>
      <c r="FC51" s="299"/>
      <c r="FD51" s="279"/>
      <c r="FE51" s="279"/>
      <c r="FF51" s="279"/>
      <c r="FG51" s="279"/>
      <c r="FH51" s="279"/>
      <c r="FI51" s="279"/>
      <c r="FJ51" s="279"/>
      <c r="FK51" s="279"/>
      <c r="FL51" s="279"/>
      <c r="FM51" s="279"/>
      <c r="FN51" s="279"/>
      <c r="FO51" s="279"/>
      <c r="FP51" s="299"/>
      <c r="FQ51" s="279"/>
      <c r="FR51" s="279"/>
      <c r="FS51" s="279"/>
      <c r="FT51" s="279"/>
      <c r="FU51" s="279"/>
      <c r="FV51" s="279"/>
      <c r="FW51" s="279"/>
      <c r="FX51" s="279"/>
      <c r="FY51" s="279"/>
      <c r="FZ51" s="279"/>
      <c r="GA51" s="279"/>
      <c r="GB51" s="279"/>
      <c r="GC51" s="299"/>
      <c r="GD51" s="279"/>
      <c r="GE51" s="279"/>
      <c r="GF51" s="279"/>
      <c r="GG51" s="279"/>
      <c r="GH51" s="279"/>
      <c r="GI51" s="279"/>
      <c r="GJ51" s="279"/>
      <c r="GK51" s="279"/>
      <c r="GL51" s="279"/>
      <c r="GM51" s="279"/>
      <c r="GN51" s="279"/>
      <c r="GO51" s="279"/>
      <c r="GP51" s="299"/>
      <c r="GQ51" s="279"/>
      <c r="GR51" s="279"/>
      <c r="GS51" s="279"/>
      <c r="GT51" s="279"/>
      <c r="GU51" s="279"/>
      <c r="GV51" s="279"/>
      <c r="GW51" s="279"/>
      <c r="GX51" s="279"/>
      <c r="GY51" s="279"/>
      <c r="GZ51" s="279"/>
      <c r="HA51" s="279"/>
      <c r="HB51" s="279"/>
      <c r="HC51" s="299"/>
      <c r="HD51" s="279"/>
      <c r="HE51" s="279"/>
      <c r="HF51" s="279"/>
      <c r="HG51" s="279"/>
      <c r="HH51" s="279"/>
      <c r="HI51" s="279"/>
      <c r="HJ51" s="279"/>
      <c r="HK51" s="279"/>
      <c r="HL51" s="279"/>
      <c r="HM51" s="279"/>
      <c r="HN51" s="279"/>
      <c r="HO51" s="279"/>
      <c r="HP51" s="299"/>
      <c r="HQ51" s="279"/>
      <c r="HR51" s="279"/>
      <c r="HS51" s="279"/>
      <c r="HT51" s="279"/>
      <c r="HU51" s="279"/>
      <c r="HV51" s="279"/>
      <c r="HW51" s="279"/>
      <c r="HX51" s="279"/>
      <c r="HY51" s="279"/>
      <c r="HZ51" s="279"/>
      <c r="IA51" s="279"/>
      <c r="IB51" s="279"/>
      <c r="IC51" s="299"/>
      <c r="ID51" s="279"/>
      <c r="IE51" s="279"/>
      <c r="IF51" s="279"/>
      <c r="IG51" s="279"/>
      <c r="IH51" s="279"/>
      <c r="II51" s="279"/>
      <c r="IJ51" s="279"/>
      <c r="IK51" s="279"/>
      <c r="IL51" s="279"/>
      <c r="IM51" s="279"/>
      <c r="IN51" s="279"/>
      <c r="IO51" s="279"/>
      <c r="IP51" s="299"/>
      <c r="IQ51" s="279"/>
      <c r="IR51" s="279"/>
      <c r="IS51" s="279"/>
      <c r="IT51" s="279"/>
      <c r="IU51" s="279"/>
      <c r="IV51" s="279"/>
      <c r="IW51" s="279"/>
      <c r="IX51" s="279"/>
      <c r="IY51" s="279"/>
      <c r="IZ51" s="279"/>
      <c r="JA51" s="279"/>
      <c r="JB51" s="279"/>
      <c r="JC51" s="299"/>
      <c r="JD51" s="279"/>
      <c r="JE51" s="279"/>
      <c r="JF51" s="279"/>
      <c r="JG51" s="279"/>
      <c r="JH51" s="279"/>
      <c r="JI51" s="279"/>
      <c r="JJ51" s="279"/>
      <c r="JK51" s="279"/>
      <c r="JL51" s="279"/>
      <c r="JM51" s="279"/>
      <c r="JN51" s="279"/>
      <c r="JO51" s="279"/>
      <c r="JP51" s="299"/>
      <c r="JQ51" s="279"/>
      <c r="JR51" s="279"/>
      <c r="JS51" s="279"/>
      <c r="JT51" s="279"/>
      <c r="JU51" s="279"/>
      <c r="JV51" s="279"/>
      <c r="JW51" s="279"/>
      <c r="JX51" s="279"/>
      <c r="JY51" s="279"/>
      <c r="JZ51" s="279"/>
      <c r="KA51" s="279"/>
      <c r="KB51" s="279"/>
      <c r="KC51" s="299"/>
      <c r="KD51" s="279"/>
      <c r="KE51" s="279"/>
      <c r="KF51" s="279"/>
      <c r="KG51" s="279"/>
      <c r="KH51" s="279"/>
      <c r="KI51" s="279"/>
      <c r="KJ51" s="279"/>
      <c r="KK51" s="279"/>
      <c r="KL51" s="279"/>
      <c r="KM51" s="279"/>
      <c r="KN51" s="279"/>
      <c r="KO51" s="279"/>
      <c r="KP51" s="299"/>
      <c r="KQ51" s="279"/>
      <c r="KR51" s="279"/>
      <c r="KS51" s="279"/>
      <c r="KT51" s="279"/>
      <c r="KU51" s="279"/>
      <c r="KV51" s="279"/>
      <c r="KW51" s="279"/>
      <c r="KX51" s="279"/>
      <c r="KY51" s="279"/>
      <c r="KZ51" s="279"/>
      <c r="LA51" s="279"/>
      <c r="LB51" s="279"/>
      <c r="LC51" s="299"/>
      <c r="LD51" s="279"/>
      <c r="LE51" s="279"/>
      <c r="LF51" s="279"/>
      <c r="LG51" s="279"/>
      <c r="LH51" s="279"/>
      <c r="LI51" s="279"/>
      <c r="LJ51" s="279"/>
      <c r="LK51" s="279"/>
      <c r="LL51" s="279"/>
      <c r="LM51" s="279"/>
      <c r="LN51" s="279"/>
      <c r="LO51" s="279"/>
      <c r="LP51" s="299"/>
      <c r="LQ51" s="279"/>
      <c r="LR51" s="279"/>
      <c r="LS51" s="279"/>
      <c r="LT51" s="279"/>
      <c r="LU51" s="279"/>
      <c r="LV51" s="279"/>
      <c r="LW51" s="279"/>
      <c r="LX51" s="279"/>
      <c r="LY51" s="279"/>
      <c r="LZ51" s="279"/>
      <c r="MA51" s="279"/>
      <c r="MB51" s="279"/>
      <c r="MC51" s="299"/>
      <c r="MD51" s="279"/>
      <c r="ME51" s="279"/>
      <c r="MF51" s="279"/>
      <c r="MG51" s="279"/>
      <c r="MH51" s="279"/>
      <c r="MI51" s="279"/>
      <c r="MJ51" s="279"/>
      <c r="MK51" s="279"/>
      <c r="ML51" s="279"/>
      <c r="MM51" s="279"/>
      <c r="MN51" s="279"/>
      <c r="MO51" s="279"/>
      <c r="MP51" s="299"/>
    </row>
    <row r="52" spans="1:354" s="117" customFormat="1" ht="15.95" customHeight="1" outlineLevel="1">
      <c r="A52" s="159"/>
      <c r="B52" s="379" t="s">
        <v>627</v>
      </c>
      <c r="C52" s="383" t="s">
        <v>628</v>
      </c>
      <c r="D52" s="59">
        <f>+IFERROR((IF(ISTEXT(D$5)=FALSE,(INDEX(FRED!$1:$1048576,MATCH(US!D$5,FRED!$A:$A,0),MATCH(US!$B52,FRED!$1:$1,0))),(AVERAGE(#REF!)))),"")</f>
        <v>0</v>
      </c>
      <c r="E52" s="59">
        <f>+IFERROR((IF(ISTEXT(E$5)=FALSE,(INDEX(FRED!$1:$1048576,MATCH(US!E$5,FRED!$A:$A,0),MATCH(US!$B52,FRED!$1:$1,0))),(AVERAGE(#REF!)))),"")</f>
        <v>0</v>
      </c>
      <c r="F52" s="59">
        <f>+IFERROR((IF(ISTEXT(F$5)=FALSE,(INDEX(FRED!$1:$1048576,MATCH(US!F$5,FRED!$A:$A,0),MATCH(US!$B52,FRED!$1:$1,0))),(AVERAGE(#REF!)))),"")</f>
        <v>0</v>
      </c>
      <c r="G52" s="59">
        <f>+IFERROR((IF(ISTEXT(G$5)=FALSE,(INDEX(FRED!$1:$1048576,MATCH(US!G$5,FRED!$A:$A,0),MATCH(US!$B52,FRED!$1:$1,0))),(AVERAGE(#REF!)))),"")</f>
        <v>0</v>
      </c>
      <c r="H52" s="59">
        <f>+IFERROR((IF(ISTEXT(H$5)=FALSE,(INDEX(FRED!$1:$1048576,MATCH(US!H$5,FRED!$A:$A,0),MATCH(US!$B52,FRED!$1:$1,0))),(AVERAGE(#REF!)))),"")</f>
        <v>0</v>
      </c>
      <c r="I52" s="59">
        <f>+IFERROR((IF(ISTEXT(I$5)=FALSE,(INDEX(FRED!$1:$1048576,MATCH(US!I$5,FRED!$A:$A,0),MATCH(US!$B52,FRED!$1:$1,0))),(AVERAGE(#REF!)))),"")</f>
        <v>0</v>
      </c>
      <c r="J52" s="59">
        <f>+IFERROR((IF(ISTEXT(J$5)=FALSE,(INDEX(FRED!$1:$1048576,MATCH(US!J$5,FRED!$A:$A,0),MATCH(US!$B52,FRED!$1:$1,0))),(AVERAGE(#REF!)))),"")</f>
        <v>0</v>
      </c>
      <c r="K52" s="59">
        <f>+IFERROR((IF(ISTEXT(K$5)=FALSE,(INDEX(FRED!$1:$1048576,MATCH(US!K$5,FRED!$A:$A,0),MATCH(US!$B52,FRED!$1:$1,0))),(AVERAGE(#REF!)))),"")</f>
        <v>0</v>
      </c>
      <c r="L52" s="59">
        <f>+IFERROR((IF(ISTEXT(L$5)=FALSE,(INDEX(FRED!$1:$1048576,MATCH(US!L$5,FRED!$A:$A,0),MATCH(US!$B52,FRED!$1:$1,0))),(AVERAGE(#REF!)))),"")</f>
        <v>0</v>
      </c>
      <c r="M52" s="59">
        <f>+IFERROR((IF(ISTEXT(M$5)=FALSE,(INDEX(FRED!$1:$1048576,MATCH(US!M$5,FRED!$A:$A,0),MATCH(US!$B52,FRED!$1:$1,0))),(AVERAGE(A52:L52)))),"")</f>
        <v>0</v>
      </c>
      <c r="N52" s="59">
        <f>+IFERROR((IF(ISTEXT(N$5)=FALSE,(INDEX(FRED!$1:$1048576,MATCH(US!N$5,FRED!$A:$A,0),MATCH(US!$B52,FRED!$1:$1,0))),(AVERAGE(B52:M52)))),"")</f>
        <v>0</v>
      </c>
      <c r="O52" s="59">
        <f>+IFERROR((IF(ISTEXT(O$5)=FALSE,(INDEX(FRED!$1:$1048576,MATCH(US!O$5,FRED!$A:$A,0),MATCH(US!$B52,FRED!$1:$1,0))),(AVERAGE(C52:N52)))),"")</f>
        <v>0</v>
      </c>
      <c r="P52" s="60">
        <f>+IFERROR((IF(ISTEXT(P$5)=FALSE,(INDEX(FRED!$1:$1048576,MATCH(US!P$5,FRED!$A:$A,0),MATCH(US!$B52,FRED!$1:$1,0))),(AVERAGE(D52:O52)))),"")</f>
        <v>0</v>
      </c>
      <c r="Q52" s="59">
        <f>+IFERROR((IF(ISTEXT(Q$5)=FALSE,(INDEX(FRED!$1:$1048576,MATCH(US!Q$5,FRED!$A:$A,0),MATCH(US!$B52,FRED!$1:$1,0))),(AVERAGE(E52:P52)))),"")</f>
        <v>0</v>
      </c>
      <c r="R52" s="59">
        <f>+IFERROR((IF(ISTEXT(R$5)=FALSE,(INDEX(FRED!$1:$1048576,MATCH(US!R$5,FRED!$A:$A,0),MATCH(US!$B52,FRED!$1:$1,0))),(AVERAGE(F52:Q52)))),"")</f>
        <v>0</v>
      </c>
      <c r="S52" s="59">
        <f>+IFERROR((IF(ISTEXT(S$5)=FALSE,(INDEX(FRED!$1:$1048576,MATCH(US!S$5,FRED!$A:$A,0),MATCH(US!$B52,FRED!$1:$1,0))),(AVERAGE(G52:R52)))),"")</f>
        <v>0</v>
      </c>
      <c r="T52" s="59">
        <f>+IFERROR((IF(ISTEXT(T$5)=FALSE,(INDEX(FRED!$1:$1048576,MATCH(US!T$5,FRED!$A:$A,0),MATCH(US!$B52,FRED!$1:$1,0))),(AVERAGE(H52:S52)))),"")</f>
        <v>0</v>
      </c>
      <c r="U52" s="59">
        <f>+IFERROR((IF(ISTEXT(U$5)=FALSE,(INDEX(FRED!$1:$1048576,MATCH(US!U$5,FRED!$A:$A,0),MATCH(US!$B52,FRED!$1:$1,0))),(AVERAGE(I52:T52)))),"")</f>
        <v>0</v>
      </c>
      <c r="V52" s="59">
        <f>+IFERROR((IF(ISTEXT(V$5)=FALSE,(INDEX(FRED!$1:$1048576,MATCH(US!V$5,FRED!$A:$A,0),MATCH(US!$B52,FRED!$1:$1,0))),(AVERAGE(J52:U52)))),"")</f>
        <v>0</v>
      </c>
      <c r="W52" s="59">
        <f>+IFERROR((IF(ISTEXT(W$5)=FALSE,(INDEX(FRED!$1:$1048576,MATCH(US!W$5,FRED!$A:$A,0),MATCH(US!$B52,FRED!$1:$1,0))),(AVERAGE(K52:V52)))),"")</f>
        <v>0</v>
      </c>
      <c r="X52" s="59">
        <f>+IFERROR((IF(ISTEXT(X$5)=FALSE,(INDEX(FRED!$1:$1048576,MATCH(US!X$5,FRED!$A:$A,0),MATCH(US!$B52,FRED!$1:$1,0))),(AVERAGE(L52:W52)))),"")</f>
        <v>0</v>
      </c>
      <c r="Y52" s="59">
        <f>+IFERROR((IF(ISTEXT(Y$5)=FALSE,(INDEX(FRED!$1:$1048576,MATCH(US!Y$5,FRED!$A:$A,0),MATCH(US!$B52,FRED!$1:$1,0))),(AVERAGE(M52:X52)))),"")</f>
        <v>0</v>
      </c>
      <c r="Z52" s="59">
        <f>+IFERROR((IF(ISTEXT(Z$5)=FALSE,(INDEX(FRED!$1:$1048576,MATCH(US!Z$5,FRED!$A:$A,0),MATCH(US!$B52,FRED!$1:$1,0))),(AVERAGE(N52:Y52)))),"")</f>
        <v>0</v>
      </c>
      <c r="AA52" s="59">
        <f>+IFERROR((IF(ISTEXT(AA$5)=FALSE,(INDEX(FRED!$1:$1048576,MATCH(US!AA$5,FRED!$A:$A,0),MATCH(US!$B52,FRED!$1:$1,0))),(AVERAGE(O52:Z52)))),"")</f>
        <v>0</v>
      </c>
      <c r="AB52" s="59">
        <f>+IFERROR((IF(ISTEXT(AB$5)=FALSE,(INDEX(FRED!$1:$1048576,MATCH(US!AB$5,FRED!$A:$A,0),MATCH(US!$B52,FRED!$1:$1,0))),(AVERAGE(P52:AA52)))),"")</f>
        <v>0</v>
      </c>
      <c r="AC52" s="60">
        <f>+IFERROR((IF(ISTEXT(AC$5)=FALSE,(INDEX(FRED!$1:$1048576,MATCH(US!AC$5,FRED!$A:$A,0),MATCH(US!$B52,FRED!$1:$1,0))),(AVERAGE(Q52:AB52)))),"")</f>
        <v>0</v>
      </c>
      <c r="AD52" s="59">
        <f>+IFERROR((IF(ISTEXT(AD$5)=FALSE,(INDEX(FRED!$1:$1048576,MATCH(US!AD$5,FRED!$A:$A,0),MATCH(US!$B52,FRED!$1:$1,0))),(AVERAGE(R52:AC52)))),"")</f>
        <v>0</v>
      </c>
      <c r="AE52" s="59">
        <f>+IFERROR((IF(ISTEXT(AE$5)=FALSE,(INDEX(FRED!$1:$1048576,MATCH(US!AE$5,FRED!$A:$A,0),MATCH(US!$B52,FRED!$1:$1,0))),(AVERAGE(S52:AD52)))),"")</f>
        <v>0</v>
      </c>
      <c r="AF52" s="59">
        <f>+IFERROR((IF(ISTEXT(AF$5)=FALSE,(INDEX(FRED!$1:$1048576,MATCH(US!AF$5,FRED!$A:$A,0),MATCH(US!$B52,FRED!$1:$1,0))),(AVERAGE(T52:AE52)))),"")</f>
        <v>0</v>
      </c>
      <c r="AG52" s="59">
        <f>+IFERROR((IF(ISTEXT(AG$5)=FALSE,(INDEX(FRED!$1:$1048576,MATCH(US!AG$5,FRED!$A:$A,0),MATCH(US!$B52,FRED!$1:$1,0))),(AVERAGE(U52:AF52)))),"")</f>
        <v>0</v>
      </c>
      <c r="AH52" s="59">
        <f>+IFERROR((IF(ISTEXT(AH$5)=FALSE,(INDEX(FRED!$1:$1048576,MATCH(US!AH$5,FRED!$A:$A,0),MATCH(US!$B52,FRED!$1:$1,0))),(AVERAGE(V52:AG52)))),"")</f>
        <v>0</v>
      </c>
      <c r="AI52" s="59">
        <f>+IFERROR((IF(ISTEXT(AI$5)=FALSE,(INDEX(FRED!$1:$1048576,MATCH(US!AI$5,FRED!$A:$A,0),MATCH(US!$B52,FRED!$1:$1,0))),(AVERAGE(W52:AH52)))),"")</f>
        <v>0</v>
      </c>
      <c r="AJ52" s="59">
        <f>+IFERROR((IF(ISTEXT(AJ$5)=FALSE,(INDEX(FRED!$1:$1048576,MATCH(US!AJ$5,FRED!$A:$A,0),MATCH(US!$B52,FRED!$1:$1,0))),(AVERAGE(X52:AI52)))),"")</f>
        <v>0</v>
      </c>
      <c r="AK52" s="59">
        <f>+IFERROR((IF(ISTEXT(AK$5)=FALSE,(INDEX(FRED!$1:$1048576,MATCH(US!AK$5,FRED!$A:$A,0),MATCH(US!$B52,FRED!$1:$1,0))),(AVERAGE(Y52:AJ52)))),"")</f>
        <v>0</v>
      </c>
      <c r="AL52" s="59">
        <f>+IFERROR((IF(ISTEXT(AL$5)=FALSE,(INDEX(FRED!$1:$1048576,MATCH(US!AL$5,FRED!$A:$A,0),MATCH(US!$B52,FRED!$1:$1,0))),(AVERAGE(Z52:AK52)))),"")</f>
        <v>0</v>
      </c>
      <c r="AM52" s="59">
        <f>+IFERROR((IF(ISTEXT(AM$5)=FALSE,(INDEX(FRED!$1:$1048576,MATCH(US!AM$5,FRED!$A:$A,0),MATCH(US!$B52,FRED!$1:$1,0))),(AVERAGE(AA52:AL52)))),"")</f>
        <v>0</v>
      </c>
      <c r="AN52" s="59">
        <f>+IFERROR((IF(ISTEXT(AN$5)=FALSE,(INDEX(FRED!$1:$1048576,MATCH(US!AN$5,FRED!$A:$A,0),MATCH(US!$B52,FRED!$1:$1,0))),(AVERAGE(AB52:AM52)))),"")</f>
        <v>0</v>
      </c>
      <c r="AO52" s="59">
        <f>+IFERROR((IF(ISTEXT(AO$5)=FALSE,(INDEX(FRED!$1:$1048576,MATCH(US!AO$5,FRED!$A:$A,0),MATCH(US!$B52,FRED!$1:$1,0))),(AVERAGE(AC52:AN52)))),"")</f>
        <v>0</v>
      </c>
      <c r="AP52" s="60">
        <f>+IFERROR((IF(ISTEXT(AP$5)=FALSE,(INDEX(FRED!$1:$1048576,MATCH(US!AP$5,FRED!$A:$A,0),MATCH(US!$B52,FRED!$1:$1,0))),(AVERAGE(AD52:AO52)))),"")</f>
        <v>0</v>
      </c>
      <c r="AQ52" s="59">
        <f>+IFERROR((IF(ISTEXT(AQ$5)=FALSE,(INDEX(FRED!$1:$1048576,MATCH(US!AQ$5,FRED!$A:$A,0),MATCH(US!$B52,FRED!$1:$1,0))),(AVERAGE(AE52:AP52)))),"")</f>
        <v>0</v>
      </c>
      <c r="AR52" s="59">
        <f>+IFERROR((IF(ISTEXT(AR$5)=FALSE,(INDEX(FRED!$1:$1048576,MATCH(US!AR$5,FRED!$A:$A,0),MATCH(US!$B52,FRED!$1:$1,0))),(AVERAGE(AF52:AQ52)))),"")</f>
        <v>0</v>
      </c>
      <c r="AS52" s="59">
        <f>+IFERROR((IF(ISTEXT(AS$5)=FALSE,(INDEX(FRED!$1:$1048576,MATCH(US!AS$5,FRED!$A:$A,0),MATCH(US!$B52,FRED!$1:$1,0))),(AVERAGE(AG52:AR52)))),"")</f>
        <v>0</v>
      </c>
      <c r="AT52" s="59">
        <f>+IFERROR((IF(ISTEXT(AT$5)=FALSE,(INDEX(FRED!$1:$1048576,MATCH(US!AT$5,FRED!$A:$A,0),MATCH(US!$B52,FRED!$1:$1,0))),(AVERAGE(AH52:AS52)))),"")</f>
        <v>0</v>
      </c>
      <c r="AU52" s="59">
        <f>+IFERROR((IF(ISTEXT(AU$5)=FALSE,(INDEX(FRED!$1:$1048576,MATCH(US!AU$5,FRED!$A:$A,0),MATCH(US!$B52,FRED!$1:$1,0))),(AVERAGE(AI52:AT52)))),"")</f>
        <v>0</v>
      </c>
      <c r="AV52" s="59">
        <f>+IFERROR((IF(ISTEXT(AV$5)=FALSE,(INDEX(FRED!$1:$1048576,MATCH(US!AV$5,FRED!$A:$A,0),MATCH(US!$B52,FRED!$1:$1,0))),(AVERAGE(AJ52:AU52)))),"")</f>
        <v>0</v>
      </c>
      <c r="AW52" s="59">
        <f>+IFERROR((IF(ISTEXT(AW$5)=FALSE,(INDEX(FRED!$1:$1048576,MATCH(US!AW$5,FRED!$A:$A,0),MATCH(US!$B52,FRED!$1:$1,0))),(AVERAGE(AK52:AV52)))),"")</f>
        <v>0</v>
      </c>
      <c r="AX52" s="59">
        <f>+IFERROR((IF(ISTEXT(AX$5)=FALSE,(INDEX(FRED!$1:$1048576,MATCH(US!AX$5,FRED!$A:$A,0),MATCH(US!$B52,FRED!$1:$1,0))),(AVERAGE(AL52:AW52)))),"")</f>
        <v>0</v>
      </c>
      <c r="AY52" s="59">
        <f>+IFERROR((IF(ISTEXT(AY$5)=FALSE,(INDEX(FRED!$1:$1048576,MATCH(US!AY$5,FRED!$A:$A,0),MATCH(US!$B52,FRED!$1:$1,0))),(AVERAGE(AM52:AX52)))),"")</f>
        <v>0</v>
      </c>
      <c r="AZ52" s="59">
        <f>+IFERROR((IF(ISTEXT(AZ$5)=FALSE,(INDEX(FRED!$1:$1048576,MATCH(US!AZ$5,FRED!$A:$A,0),MATCH(US!$B52,FRED!$1:$1,0))),(AVERAGE(AN52:AY52)))),"")</f>
        <v>0</v>
      </c>
      <c r="BA52" s="59">
        <f>+IFERROR((IF(ISTEXT(BA$5)=FALSE,(INDEX(FRED!$1:$1048576,MATCH(US!BA$5,FRED!$A:$A,0),MATCH(US!$B52,FRED!$1:$1,0))),(AVERAGE(AO52:AZ52)))),"")</f>
        <v>0</v>
      </c>
      <c r="BB52" s="59">
        <f>+IFERROR((IF(ISTEXT(BB$5)=FALSE,(INDEX(FRED!$1:$1048576,MATCH(US!BB$5,FRED!$A:$A,0),MATCH(US!$B52,FRED!$1:$1,0))),(AVERAGE(AP52:BA52)))),"")</f>
        <v>100</v>
      </c>
      <c r="BC52" s="60">
        <f>+IFERROR((IF(ISTEXT(BC$5)=FALSE,(INDEX(FRED!$1:$1048576,MATCH(US!BC$5,FRED!$A:$A,0),MATCH(US!$B52,FRED!$1:$1,0))),(AVERAGE(AQ52:BB52)))),"")</f>
        <v>8.3333333333333339</v>
      </c>
      <c r="BD52" s="59">
        <f>+IFERROR((IF(ISTEXT(BD$5)=FALSE,(INDEX(FRED!$1:$1048576,MATCH(US!BD$5,FRED!$A:$A,0),MATCH(US!$B52,FRED!$1:$1,0))),(AVERAGE(AR52:BC52)))),"")</f>
        <v>100.9</v>
      </c>
      <c r="BE52" s="59">
        <f>+IFERROR((IF(ISTEXT(BE$5)=FALSE,(INDEX(FRED!$1:$1048576,MATCH(US!BE$5,FRED!$A:$A,0),MATCH(US!$B52,FRED!$1:$1,0))),(AVERAGE(AS52:BD52)))),"")</f>
        <v>101.7</v>
      </c>
      <c r="BF52" s="59">
        <f>+IFERROR((IF(ISTEXT(BF$5)=FALSE,(INDEX(FRED!$1:$1048576,MATCH(US!BF$5,FRED!$A:$A,0),MATCH(US!$B52,FRED!$1:$1,0))),(AVERAGE(AT52:BE52)))),"")</f>
        <v>101.7</v>
      </c>
      <c r="BG52" s="59">
        <f>+IFERROR((IF(ISTEXT(BG$5)=FALSE,(INDEX(FRED!$1:$1048576,MATCH(US!BG$5,FRED!$A:$A,0),MATCH(US!$B52,FRED!$1:$1,0))),(AVERAGE(AU52:BF52)))),"")</f>
        <v>102.4</v>
      </c>
      <c r="BH52" s="59">
        <f>+IFERROR((IF(ISTEXT(BH$5)=FALSE,(INDEX(FRED!$1:$1048576,MATCH(US!BH$5,FRED!$A:$A,0),MATCH(US!$B52,FRED!$1:$1,0))),(AVERAGE(AV52:BG52)))),"")</f>
        <v>103</v>
      </c>
      <c r="BI52" s="59">
        <f>+IFERROR((IF(ISTEXT(BI$5)=FALSE,(INDEX(FRED!$1:$1048576,MATCH(US!BI$5,FRED!$A:$A,0),MATCH(US!$B52,FRED!$1:$1,0))),(AVERAGE(AW52:BH52)))),"")</f>
        <v>103.6</v>
      </c>
      <c r="BJ52" s="59">
        <f>+IFERROR((IF(ISTEXT(BJ$5)=FALSE,(INDEX(FRED!$1:$1048576,MATCH(US!BJ$5,FRED!$A:$A,0),MATCH(US!$B52,FRED!$1:$1,0))),(AVERAGE(AX52:BI52)))),"")</f>
        <v>103.7</v>
      </c>
      <c r="BK52" s="59">
        <f>+IFERROR((IF(ISTEXT(BK$5)=FALSE,(INDEX(FRED!$1:$1048576,MATCH(US!BK$5,FRED!$A:$A,0),MATCH(US!$B52,FRED!$1:$1,0))),(AVERAGE(AY52:BJ52)))),"")</f>
        <v>105</v>
      </c>
      <c r="BL52" s="59">
        <f>+IFERROR((IF(ISTEXT(BL$5)=FALSE,(INDEX(FRED!$1:$1048576,MATCH(US!BL$5,FRED!$A:$A,0),MATCH(US!$B52,FRED!$1:$1,0))),(AVERAGE(AZ52:BK52)))),"")</f>
        <v>106.4</v>
      </c>
      <c r="BM52" s="59">
        <f>+IFERROR((IF(ISTEXT(BM$5)=FALSE,(INDEX(FRED!$1:$1048576,MATCH(US!BM$5,FRED!$A:$A,0),MATCH(US!$B52,FRED!$1:$1,0))),(AVERAGE(BA52:BL52)))),"")</f>
        <v>107</v>
      </c>
      <c r="BN52" s="59">
        <f>+IFERROR((IF(ISTEXT(BN$5)=FALSE,(INDEX(FRED!$1:$1048576,MATCH(US!BN$5,FRED!$A:$A,0),MATCH(US!$B52,FRED!$1:$1,0))),(AVERAGE(BB52:BM52)))),"")</f>
        <v>107.5</v>
      </c>
      <c r="BO52" s="59">
        <f>+IFERROR((IF(ISTEXT(BO$5)=FALSE,(INDEX(FRED!$1:$1048576,MATCH(US!BO$5,FRED!$A:$A,0),MATCH(US!$B52,FRED!$1:$1,0))),(AVERAGE(BC52:BN52)))),"")</f>
        <v>107.7</v>
      </c>
      <c r="BP52" s="60">
        <f>+IFERROR((IF(ISTEXT(BP$5)=FALSE,(INDEX(FRED!$1:$1048576,MATCH(US!BP$5,FRED!$A:$A,0),MATCH(US!$B52,FRED!$1:$1,0))),(AVERAGE(BD52:BO52)))),"")</f>
        <v>104.21666666666668</v>
      </c>
      <c r="BQ52" s="59">
        <f>+IFERROR((IF(ISTEXT(BQ$5)=FALSE,(INDEX(FRED!$1:$1048576,MATCH(US!BQ$5,FRED!$A:$A,0),MATCH(US!$B52,FRED!$1:$1,0))),(AVERAGE(BE52:BP52)))),"")</f>
        <v>110.3</v>
      </c>
      <c r="BR52" s="59">
        <f>+IFERROR((IF(ISTEXT(BR$5)=FALSE,(INDEX(FRED!$1:$1048576,MATCH(US!BR$5,FRED!$A:$A,0),MATCH(US!$B52,FRED!$1:$1,0))),(AVERAGE(BF52:BQ52)))),"")</f>
        <v>111.2</v>
      </c>
      <c r="BS52" s="59">
        <f>+IFERROR((IF(ISTEXT(BS$5)=FALSE,(INDEX(FRED!$1:$1048576,MATCH(US!BS$5,FRED!$A:$A,0),MATCH(US!$B52,FRED!$1:$1,0))),(AVERAGE(BG52:BR52)))),"")</f>
        <v>112</v>
      </c>
      <c r="BT52" s="59">
        <f>+IFERROR((IF(ISTEXT(BT$5)=FALSE,(INDEX(FRED!$1:$1048576,MATCH(US!BT$5,FRED!$A:$A,0),MATCH(US!$B52,FRED!$1:$1,0))),(AVERAGE(BH52:BS52)))),"")</f>
        <v>112.8</v>
      </c>
      <c r="BU52" s="59">
        <f>+IFERROR((IF(ISTEXT(BU$5)=FALSE,(INDEX(FRED!$1:$1048576,MATCH(US!BU$5,FRED!$A:$A,0),MATCH(US!$B52,FRED!$1:$1,0))),(AVERAGE(BI52:BT52)))),"")</f>
        <v>113.4</v>
      </c>
      <c r="BV52" s="59">
        <f>+IFERROR((IF(ISTEXT(BV$5)=FALSE,(INDEX(FRED!$1:$1048576,MATCH(US!BV$5,FRED!$A:$A,0),MATCH(US!$B52,FRED!$1:$1,0))),(AVERAGE(BJ52:BU52)))),"")</f>
        <v>113.8</v>
      </c>
      <c r="BW52" s="59">
        <f>+IFERROR((IF(ISTEXT(BW$5)=FALSE,(INDEX(FRED!$1:$1048576,MATCH(US!BW$5,FRED!$A:$A,0),MATCH(US!$B52,FRED!$1:$1,0))),(AVERAGE(BK52:BV52)))),"")</f>
        <v>115.8</v>
      </c>
      <c r="BX52" s="59">
        <f>+IFERROR((IF(ISTEXT(BX$5)=FALSE,(INDEX(FRED!$1:$1048576,MATCH(US!BX$5,FRED!$A:$A,0),MATCH(US!$B52,FRED!$1:$1,0))),(AVERAGE(BL52:BW52)))),"")</f>
        <v>116.1</v>
      </c>
      <c r="BY52" s="59">
        <f>+IFERROR((IF(ISTEXT(BY$5)=FALSE,(INDEX(FRED!$1:$1048576,MATCH(US!BY$5,FRED!$A:$A,0),MATCH(US!$B52,FRED!$1:$1,0))),(AVERAGE(BM52:BX52)))),"")</f>
        <v>117</v>
      </c>
      <c r="BZ52" s="59">
        <f>+IFERROR((IF(ISTEXT(BZ$5)=FALSE,(INDEX(FRED!$1:$1048576,MATCH(US!BZ$5,FRED!$A:$A,0),MATCH(US!$B52,FRED!$1:$1,0))),(AVERAGE(BN52:BY52)))),"")</f>
        <v>117.4</v>
      </c>
      <c r="CA52" s="59">
        <f>+IFERROR((IF(ISTEXT(CA$5)=FALSE,(INDEX(FRED!$1:$1048576,MATCH(US!CA$5,FRED!$A:$A,0),MATCH(US!$B52,FRED!$1:$1,0))),(AVERAGE(BO52:BZ52)))),"")</f>
        <v>118.9</v>
      </c>
      <c r="CB52" s="59">
        <f>+IFERROR((IF(ISTEXT(CB$5)=FALSE,(INDEX(FRED!$1:$1048576,MATCH(US!CB$5,FRED!$A:$A,0),MATCH(US!$B52,FRED!$1:$1,0))),(AVERAGE(BP52:CA52)))),"")</f>
        <v>118.9</v>
      </c>
      <c r="CC52" s="60">
        <f>+IFERROR((IF(ISTEXT(CC$5)=FALSE,(INDEX(FRED!$1:$1048576,MATCH(US!CC$5,FRED!$A:$A,0),MATCH(US!$B52,FRED!$1:$1,0))),(AVERAGE(BQ52:CB52)))),"")</f>
        <v>114.80000000000001</v>
      </c>
      <c r="CD52" s="59">
        <f>+IFERROR((IF(ISTEXT(CD$5)=FALSE,(INDEX(FRED!$1:$1048576,MATCH(US!CD$5,FRED!$A:$A,0),MATCH(US!$B52,FRED!$1:$1,0))),(AVERAGE(BR52:CC52)))),"")</f>
        <v>123.3</v>
      </c>
      <c r="CE52" s="59">
        <f>+IFERROR((IF(ISTEXT(CE$5)=FALSE,(INDEX(FRED!$1:$1048576,MATCH(US!CE$5,FRED!$A:$A,0),MATCH(US!$B52,FRED!$1:$1,0))),(AVERAGE(BS52:CD52)))),"")</f>
        <v>124.3</v>
      </c>
      <c r="CF52" s="59">
        <f>+IFERROR((IF(ISTEXT(CF$5)=FALSE,(INDEX(FRED!$1:$1048576,MATCH(US!CF$5,FRED!$A:$A,0),MATCH(US!$B52,FRED!$1:$1,0))),(AVERAGE(BT52:CE52)))),"")</f>
        <v>124.8</v>
      </c>
      <c r="CG52" s="59">
        <f>+IFERROR((IF(ISTEXT(CG$5)=FALSE,(INDEX(FRED!$1:$1048576,MATCH(US!CG$5,FRED!$A:$A,0),MATCH(US!$B52,FRED!$1:$1,0))),(AVERAGE(BU52:CF52)))),"")</f>
        <v>125.7</v>
      </c>
      <c r="CH52" s="59">
        <f>+IFERROR((IF(ISTEXT(CH$5)=FALSE,(INDEX(FRED!$1:$1048576,MATCH(US!CH$5,FRED!$A:$A,0),MATCH(US!$B52,FRED!$1:$1,0))),(AVERAGE(BV52:CG52)))),"")</f>
        <v>126.4</v>
      </c>
      <c r="CI52" s="59">
        <f>+IFERROR((IF(ISTEXT(CI$5)=FALSE,(INDEX(FRED!$1:$1048576,MATCH(US!CI$5,FRED!$A:$A,0),MATCH(US!$B52,FRED!$1:$1,0))),(AVERAGE(BW52:CH52)))),"")</f>
        <v>126.6</v>
      </c>
      <c r="CJ52" s="59">
        <f>+IFERROR((IF(ISTEXT(CJ$5)=FALSE,(INDEX(FRED!$1:$1048576,MATCH(US!CJ$5,FRED!$A:$A,0),MATCH(US!$B52,FRED!$1:$1,0))),(AVERAGE(BX52:CI52)))),"")</f>
        <v>127.8</v>
      </c>
      <c r="CK52" s="59">
        <f>+IFERROR((IF(ISTEXT(CK$5)=FALSE,(INDEX(FRED!$1:$1048576,MATCH(US!CK$5,FRED!$A:$A,0),MATCH(US!$B52,FRED!$1:$1,0))),(AVERAGE(BY52:CJ52)))),"")</f>
        <v>127.9</v>
      </c>
      <c r="CL52" s="59">
        <f>+IFERROR((IF(ISTEXT(CL$5)=FALSE,(INDEX(FRED!$1:$1048576,MATCH(US!CL$5,FRED!$A:$A,0),MATCH(US!$B52,FRED!$1:$1,0))),(AVERAGE(BZ52:CK52)))),"")</f>
        <v>128.1</v>
      </c>
      <c r="CM52" s="59">
        <f>+IFERROR((IF(ISTEXT(CM$5)=FALSE,(INDEX(FRED!$1:$1048576,MATCH(US!CM$5,FRED!$A:$A,0),MATCH(US!$B52,FRED!$1:$1,0))),(AVERAGE(CA52:CL52)))),"")</f>
        <v>127.9</v>
      </c>
      <c r="CN52" s="59">
        <f>+IFERROR((IF(ISTEXT(CN$5)=FALSE,(INDEX(FRED!$1:$1048576,MATCH(US!CN$5,FRED!$A:$A,0),MATCH(US!$B52,FRED!$1:$1,0))),(AVERAGE(CB52:CM52)))),"")</f>
        <v>128.4</v>
      </c>
      <c r="CO52" s="59">
        <f>+IFERROR((IF(ISTEXT(CO$5)=FALSE,(INDEX(FRED!$1:$1048576,MATCH(US!CO$5,FRED!$A:$A,0),MATCH(US!$B52,FRED!$1:$1,0))),(AVERAGE(CC52:CN52)))),"")</f>
        <v>128.6</v>
      </c>
      <c r="CP52" s="60">
        <f>+IFERROR((IF(ISTEXT(CP$5)=FALSE,(INDEX(FRED!$1:$1048576,MATCH(US!CP$5,FRED!$A:$A,0),MATCH(US!$B52,FRED!$1:$1,0))),(AVERAGE(CD52:CO52)))),"")</f>
        <v>126.64999999999999</v>
      </c>
      <c r="CQ52" s="59">
        <f>+IFERROR((IF(ISTEXT(CQ$5)=FALSE,(INDEX(FRED!$1:$1048576,MATCH(US!CQ$5,FRED!$A:$A,0),MATCH(US!$B52,FRED!$1:$1,0))),(AVERAGE(CE52:CP52)))),"")</f>
        <v>130.4</v>
      </c>
      <c r="CR52" s="59">
        <f>+IFERROR((IF(ISTEXT(CR$5)=FALSE,(INDEX(FRED!$1:$1048576,MATCH(US!CR$5,FRED!$A:$A,0),MATCH(US!$B52,FRED!$1:$1,0))),(AVERAGE(CF52:CQ52)))),"")</f>
        <v>130.6</v>
      </c>
      <c r="CS52" s="59">
        <f>+IFERROR((IF(ISTEXT(CS$5)=FALSE,(INDEX(FRED!$1:$1048576,MATCH(US!CS$5,FRED!$A:$A,0),MATCH(US!$B52,FRED!$1:$1,0))),(AVERAGE(CG52:CR52)))),"")</f>
        <v>131.19999999999999</v>
      </c>
      <c r="CT52" s="59">
        <f>+IFERROR((IF(ISTEXT(CT$5)=FALSE,(INDEX(FRED!$1:$1048576,MATCH(US!CT$5,FRED!$A:$A,0),MATCH(US!$B52,FRED!$1:$1,0))),(AVERAGE(CH52:CS52)))),"")</f>
        <v>131.69999999999999</v>
      </c>
      <c r="CU52" s="59">
        <f>+IFERROR((IF(ISTEXT(CU$5)=FALSE,(INDEX(FRED!$1:$1048576,MATCH(US!CU$5,FRED!$A:$A,0),MATCH(US!$B52,FRED!$1:$1,0))),(AVERAGE(CI52:CT52)))),"")</f>
        <v>131.80000000000001</v>
      </c>
      <c r="CV52" s="59">
        <f>+IFERROR((IF(ISTEXT(CV$5)=FALSE,(INDEX(FRED!$1:$1048576,MATCH(US!CV$5,FRED!$A:$A,0),MATCH(US!$B52,FRED!$1:$1,0))),(AVERAGE(CJ52:CU52)))),"")</f>
        <v>131.80000000000001</v>
      </c>
      <c r="CW52" s="59">
        <f>+IFERROR((IF(ISTEXT(CW$5)=FALSE,(INDEX(FRED!$1:$1048576,MATCH(US!CW$5,FRED!$A:$A,0),MATCH(US!$B52,FRED!$1:$1,0))),(AVERAGE(CK52:CV52)))),"")</f>
        <v>132.1</v>
      </c>
      <c r="CX52" s="59">
        <f>+IFERROR((IF(ISTEXT(CX$5)=FALSE,(INDEX(FRED!$1:$1048576,MATCH(US!CX$5,FRED!$A:$A,0),MATCH(US!$B52,FRED!$1:$1,0))),(AVERAGE(CL52:CW52)))),"")</f>
        <v>132.1</v>
      </c>
      <c r="CY52" s="59">
        <f>+IFERROR((IF(ISTEXT(CY$5)=FALSE,(INDEX(FRED!$1:$1048576,MATCH(US!CY$5,FRED!$A:$A,0),MATCH(US!$B52,FRED!$1:$1,0))),(AVERAGE(CM52:CX52)))),"")</f>
        <v>132.30000000000001</v>
      </c>
      <c r="CZ52" s="59">
        <f>+IFERROR((IF(ISTEXT(CZ$5)=FALSE,(INDEX(FRED!$1:$1048576,MATCH(US!CZ$5,FRED!$A:$A,0),MATCH(US!$B52,FRED!$1:$1,0))),(AVERAGE(CN52:CY52)))),"")</f>
        <v>132.4</v>
      </c>
      <c r="DA52" s="59">
        <f>+IFERROR((IF(ISTEXT(DA$5)=FALSE,(INDEX(FRED!$1:$1048576,MATCH(US!DA$5,FRED!$A:$A,0),MATCH(US!$B52,FRED!$1:$1,0))),(AVERAGE(CO52:CZ52)))),"")</f>
        <v>132.80000000000001</v>
      </c>
      <c r="DB52" s="59">
        <f>+IFERROR((IF(ISTEXT(DB$5)=FALSE,(INDEX(FRED!$1:$1048576,MATCH(US!DB$5,FRED!$A:$A,0),MATCH(US!$B52,FRED!$1:$1,0))),(AVERAGE(CP52:DA52)))),"")</f>
        <v>133.19999999999999</v>
      </c>
      <c r="DC52" s="60">
        <f>+IFERROR((IF(ISTEXT(DC$5)=FALSE,(INDEX(FRED!$1:$1048576,MATCH(US!DC$5,FRED!$A:$A,0),MATCH(US!$B52,FRED!$1:$1,0))),(AVERAGE(CQ52:DB52)))),"")</f>
        <v>131.86666666666667</v>
      </c>
      <c r="DD52" s="59">
        <f>+IFERROR((IF(ISTEXT(DD$5)=FALSE,(INDEX(FRED!$1:$1048576,MATCH(US!DD$5,FRED!$A:$A,0),MATCH(US!$B52,FRED!$1:$1,0))),(AVERAGE(CR52:DC52)))),"")</f>
        <v>133.9</v>
      </c>
      <c r="DE52" s="59">
        <f>+IFERROR((IF(ISTEXT(DE$5)=FALSE,(INDEX(FRED!$1:$1048576,MATCH(US!DE$5,FRED!$A:$A,0),MATCH(US!$B52,FRED!$1:$1,0))),(AVERAGE(CS52:DD52)))),"")</f>
        <v>134</v>
      </c>
      <c r="DF52" s="59">
        <f>+IFERROR((IF(ISTEXT(DF$5)=FALSE,(INDEX(FRED!$1:$1048576,MATCH(US!DF$5,FRED!$A:$A,0),MATCH(US!$B52,FRED!$1:$1,0))),(AVERAGE(CT52:DE52)))),"")</f>
        <v>134.30000000000001</v>
      </c>
      <c r="DG52" s="59">
        <f>+IFERROR((IF(ISTEXT(DG$5)=FALSE,(INDEX(FRED!$1:$1048576,MATCH(US!DG$5,FRED!$A:$A,0),MATCH(US!$B52,FRED!$1:$1,0))),(AVERAGE(CU52:DF52)))),"")</f>
        <v>135.4</v>
      </c>
      <c r="DH52" s="59">
        <f>+IFERROR((IF(ISTEXT(DH$5)=FALSE,(INDEX(FRED!$1:$1048576,MATCH(US!DH$5,FRED!$A:$A,0),MATCH(US!$B52,FRED!$1:$1,0))),(AVERAGE(CV52:DG52)))),"")</f>
        <v>136</v>
      </c>
      <c r="DI52" s="59">
        <f>+IFERROR((IF(ISTEXT(DI$5)=FALSE,(INDEX(FRED!$1:$1048576,MATCH(US!DI$5,FRED!$A:$A,0),MATCH(US!$B52,FRED!$1:$1,0))),(AVERAGE(CW52:DH52)))),"")</f>
        <v>136.19999999999999</v>
      </c>
      <c r="DJ52" s="59">
        <f>+IFERROR((IF(ISTEXT(DJ$5)=FALSE,(INDEX(FRED!$1:$1048576,MATCH(US!DJ$5,FRED!$A:$A,0),MATCH(US!$B52,FRED!$1:$1,0))),(AVERAGE(CX52:DI52)))),"")</f>
        <v>136.9</v>
      </c>
      <c r="DK52" s="59">
        <f>+IFERROR((IF(ISTEXT(DK$5)=FALSE,(INDEX(FRED!$1:$1048576,MATCH(US!DK$5,FRED!$A:$A,0),MATCH(US!$B52,FRED!$1:$1,0))),(AVERAGE(CY52:DJ52)))),"")</f>
        <v>136.9</v>
      </c>
      <c r="DL52" s="59">
        <f>+IFERROR((IF(ISTEXT(DL$5)=FALSE,(INDEX(FRED!$1:$1048576,MATCH(US!DL$5,FRED!$A:$A,0),MATCH(US!$B52,FRED!$1:$1,0))),(AVERAGE(CZ52:DK52)))),"")</f>
        <v>137.6</v>
      </c>
      <c r="DM52" s="59">
        <f>+IFERROR((IF(ISTEXT(DM$5)=FALSE,(INDEX(FRED!$1:$1048576,MATCH(US!DM$5,FRED!$A:$A,0),MATCH(US!$B52,FRED!$1:$1,0))),(AVERAGE(DA52:DL52)))),"")</f>
        <v>138.30000000000001</v>
      </c>
      <c r="DN52" s="59">
        <f>+IFERROR((IF(ISTEXT(DN$5)=FALSE,(INDEX(FRED!$1:$1048576,MATCH(US!DN$5,FRED!$A:$A,0),MATCH(US!$B52,FRED!$1:$1,0))),(AVERAGE(DB52:DM52)))),"")</f>
        <v>138.6</v>
      </c>
      <c r="DO52" s="59">
        <f>+IFERROR((IF(ISTEXT(DO$5)=FALSE,(INDEX(FRED!$1:$1048576,MATCH(US!DO$5,FRED!$A:$A,0),MATCH(US!$B52,FRED!$1:$1,0))),(AVERAGE(DC52:DN52)))),"")</f>
        <v>138.80000000000001</v>
      </c>
      <c r="DP52" s="60">
        <f>+IFERROR((IF(ISTEXT(DP$5)=FALSE,(INDEX(FRED!$1:$1048576,MATCH(US!DP$5,FRED!$A:$A,0),MATCH(US!$B52,FRED!$1:$1,0))),(AVERAGE(DD52:DO52)))),"")</f>
        <v>136.4083333333333</v>
      </c>
      <c r="DQ52" s="59">
        <f>+IFERROR((IF(ISTEXT(DQ$5)=FALSE,(INDEX(FRED!$1:$1048576,MATCH(US!DQ$5,FRED!$A:$A,0),MATCH(US!$B52,FRED!$1:$1,0))),(AVERAGE(DE52:DP52)))),"")</f>
        <v>140.69999999999999</v>
      </c>
      <c r="DR52" s="59">
        <f>+IFERROR((IF(ISTEXT(DR$5)=FALSE,(INDEX(FRED!$1:$1048576,MATCH(US!DR$5,FRED!$A:$A,0),MATCH(US!$B52,FRED!$1:$1,0))),(AVERAGE(DF52:DQ52)))),"")</f>
        <v>140.19999999999999</v>
      </c>
      <c r="DS52" s="59">
        <f>+IFERROR((IF(ISTEXT(DS$5)=FALSE,(INDEX(FRED!$1:$1048576,MATCH(US!DS$5,FRED!$A:$A,0),MATCH(US!$B52,FRED!$1:$1,0))),(AVERAGE(DG52:DR52)))),"")</f>
        <v>139.30000000000001</v>
      </c>
      <c r="DT52" s="59">
        <f>+IFERROR((IF(ISTEXT(DT$5)=FALSE,(INDEX(FRED!$1:$1048576,MATCH(US!DT$5,FRED!$A:$A,0),MATCH(US!$B52,FRED!$1:$1,0))),(AVERAGE(DH52:DS52)))),"")</f>
        <v>138.9</v>
      </c>
      <c r="DU52" s="59">
        <f>+IFERROR((IF(ISTEXT(DU$5)=FALSE,(INDEX(FRED!$1:$1048576,MATCH(US!DU$5,FRED!$A:$A,0),MATCH(US!$B52,FRED!$1:$1,0))),(AVERAGE(DI52:DT52)))),"")</f>
        <v>138.5</v>
      </c>
      <c r="DV52" s="59">
        <f>+IFERROR((IF(ISTEXT(DV$5)=FALSE,(INDEX(FRED!$1:$1048576,MATCH(US!DV$5,FRED!$A:$A,0),MATCH(US!$B52,FRED!$1:$1,0))),(AVERAGE(DJ52:DU52)))),"")</f>
        <v>138.30000000000001</v>
      </c>
      <c r="DW52" s="59">
        <f>+IFERROR((IF(ISTEXT(DW$5)=FALSE,(INDEX(FRED!$1:$1048576,MATCH(US!DW$5,FRED!$A:$A,0),MATCH(US!$B52,FRED!$1:$1,0))),(AVERAGE(DK52:DV52)))),"")</f>
        <v>137.9</v>
      </c>
      <c r="DX52" s="59">
        <f>+IFERROR((IF(ISTEXT(DX$5)=FALSE,(INDEX(FRED!$1:$1048576,MATCH(US!DX$5,FRED!$A:$A,0),MATCH(US!$B52,FRED!$1:$1,0))),(AVERAGE(DL52:DW52)))),"")</f>
        <v>137.19999999999999</v>
      </c>
      <c r="DY52" s="59">
        <f>+IFERROR((IF(ISTEXT(DY$5)=FALSE,(INDEX(FRED!$1:$1048576,MATCH(US!DY$5,FRED!$A:$A,0),MATCH(US!$B52,FRED!$1:$1,0))),(AVERAGE(DM52:DX52)))),"")</f>
        <v>136.80000000000001</v>
      </c>
      <c r="DZ52" s="59">
        <f>+IFERROR((IF(ISTEXT(DZ$5)=FALSE,(INDEX(FRED!$1:$1048576,MATCH(US!DZ$5,FRED!$A:$A,0),MATCH(US!$B52,FRED!$1:$1,0))),(AVERAGE(DN52:DY52)))),"")</f>
        <v>136.19999999999999</v>
      </c>
      <c r="EA52" s="59">
        <f>+IFERROR((IF(ISTEXT(EA$5)=FALSE,(INDEX(FRED!$1:$1048576,MATCH(US!EA$5,FRED!$A:$A,0),MATCH(US!$B52,FRED!$1:$1,0))),(AVERAGE(DO52:DZ52)))),"")</f>
        <v>135.9</v>
      </c>
      <c r="EB52" s="59">
        <f>+IFERROR((IF(ISTEXT(EB$5)=FALSE,(INDEX(FRED!$1:$1048576,MATCH(US!EB$5,FRED!$A:$A,0),MATCH(US!$B52,FRED!$1:$1,0))),(AVERAGE(DP52:EA52)))),"")</f>
        <v>136.1</v>
      </c>
      <c r="EC52" s="60">
        <f>+IFERROR((IF(ISTEXT(EC$5)=FALSE,(INDEX(FRED!$1:$1048576,MATCH(US!EC$5,FRED!$A:$A,0),MATCH(US!$B52,FRED!$1:$1,0))),(AVERAGE(DQ52:EB52)))),"")</f>
        <v>138</v>
      </c>
      <c r="ED52" s="59">
        <f>+IFERROR((IF(ISTEXT(ED$5)=FALSE,(INDEX(FRED!$1:$1048576,MATCH(US!ED$5,FRED!$A:$A,0),MATCH(US!$B52,FRED!$1:$1,0))),(AVERAGE(DR52:EC52)))),"")</f>
        <v>135.9</v>
      </c>
      <c r="EE52" s="59">
        <f>+IFERROR((IF(ISTEXT(EE$5)=FALSE,(INDEX(FRED!$1:$1048576,MATCH(US!EE$5,FRED!$A:$A,0),MATCH(US!$B52,FRED!$1:$1,0))),(AVERAGE(DS52:ED52)))),"")</f>
        <v>136</v>
      </c>
      <c r="EF52" s="59">
        <f>+IFERROR((IF(ISTEXT(EF$5)=FALSE,(INDEX(FRED!$1:$1048576,MATCH(US!EF$5,FRED!$A:$A,0),MATCH(US!$B52,FRED!$1:$1,0))),(AVERAGE(DT52:EE52)))),"")</f>
        <v>136.1</v>
      </c>
      <c r="EG52" s="59">
        <f>+IFERROR((IF(ISTEXT(EG$5)=FALSE,(INDEX(FRED!$1:$1048576,MATCH(US!EG$5,FRED!$A:$A,0),MATCH(US!$B52,FRED!$1:$1,0))),(AVERAGE(DU52:EF52)))),"")</f>
        <v>135.30000000000001</v>
      </c>
      <c r="EH52" s="59">
        <f>+IFERROR((IF(ISTEXT(EH$5)=FALSE,(INDEX(FRED!$1:$1048576,MATCH(US!EH$5,FRED!$A:$A,0),MATCH(US!$B52,FRED!$1:$1,0))),(AVERAGE(DV52:EG52)))),"")</f>
        <v>135.19999999999999</v>
      </c>
      <c r="EI52" s="59">
        <f>+IFERROR((IF(ISTEXT(EI$5)=FALSE,(INDEX(FRED!$1:$1048576,MATCH(US!EI$5,FRED!$A:$A,0),MATCH(US!$B52,FRED!$1:$1,0))),(AVERAGE(DW52:EH52)))),"")</f>
        <v>135.30000000000001</v>
      </c>
      <c r="EJ52" s="59">
        <f>+IFERROR((IF(ISTEXT(EJ$5)=FALSE,(INDEX(FRED!$1:$1048576,MATCH(US!EJ$5,FRED!$A:$A,0),MATCH(US!$B52,FRED!$1:$1,0))),(AVERAGE(DX52:EI52)))),"")</f>
        <v>135.30000000000001</v>
      </c>
      <c r="EK52" s="59">
        <f>+IFERROR((IF(ISTEXT(EK$5)=FALSE,(INDEX(FRED!$1:$1048576,MATCH(US!EK$5,FRED!$A:$A,0),MATCH(US!$B52,FRED!$1:$1,0))),(AVERAGE(DY52:EJ52)))),"")</f>
        <v>135</v>
      </c>
      <c r="EL52" s="59">
        <f>+IFERROR((IF(ISTEXT(EL$5)=FALSE,(INDEX(FRED!$1:$1048576,MATCH(US!EL$5,FRED!$A:$A,0),MATCH(US!$B52,FRED!$1:$1,0))),(AVERAGE(DZ52:EK52)))),"")</f>
        <v>134.9</v>
      </c>
      <c r="EM52" s="59">
        <f>+IFERROR((IF(ISTEXT(EM$5)=FALSE,(INDEX(FRED!$1:$1048576,MATCH(US!EM$5,FRED!$A:$A,0),MATCH(US!$B52,FRED!$1:$1,0))),(AVERAGE(EA52:EL52)))),"")</f>
        <v>134.80000000000001</v>
      </c>
      <c r="EN52" s="59">
        <f>+IFERROR((IF(ISTEXT(EN$5)=FALSE,(INDEX(FRED!$1:$1048576,MATCH(US!EN$5,FRED!$A:$A,0),MATCH(US!$B52,FRED!$1:$1,0))),(AVERAGE(EB52:EM52)))),"")</f>
        <v>134.9</v>
      </c>
      <c r="EO52" s="59">
        <f>+IFERROR((IF(ISTEXT(EO$5)=FALSE,(INDEX(FRED!$1:$1048576,MATCH(US!EO$5,FRED!$A:$A,0),MATCH(US!$B52,FRED!$1:$1,0))),(AVERAGE(EC52:EN52)))),"")</f>
        <v>134.9</v>
      </c>
      <c r="EP52" s="60">
        <f>+IFERROR((IF(ISTEXT(EP$5)=FALSE,(INDEX(FRED!$1:$1048576,MATCH(US!EP$5,FRED!$A:$A,0),MATCH(US!$B52,FRED!$1:$1,0))),(AVERAGE(ED52:EO52)))),"")</f>
        <v>135.30000000000001</v>
      </c>
      <c r="EQ52" s="59">
        <f>+IFERROR((IF(ISTEXT(EQ$5)=FALSE,(INDEX(FRED!$1:$1048576,MATCH(US!EQ$5,FRED!$A:$A,0),MATCH(US!$B52,FRED!$1:$1,0))),(AVERAGE(EE52:EP52)))),"")</f>
        <v>135</v>
      </c>
      <c r="ER52" s="59">
        <f>+IFERROR((IF(ISTEXT(ER$5)=FALSE,(INDEX(FRED!$1:$1048576,MATCH(US!ER$5,FRED!$A:$A,0),MATCH(US!$B52,FRED!$1:$1,0))),(AVERAGE(EF52:EQ52)))),"")</f>
        <v>134.9</v>
      </c>
      <c r="ES52" s="59">
        <f>+IFERROR((IF(ISTEXT(ES$5)=FALSE,(INDEX(FRED!$1:$1048576,MATCH(US!ES$5,FRED!$A:$A,0),MATCH(US!$B52,FRED!$1:$1,0))),(AVERAGE(EG52:ER52)))),"")</f>
        <v>134.69999999999999</v>
      </c>
      <c r="ET52" s="59">
        <f>+IFERROR((IF(ISTEXT(ET$5)=FALSE,(INDEX(FRED!$1:$1048576,MATCH(US!ET$5,FRED!$A:$A,0),MATCH(US!$B52,FRED!$1:$1,0))),(AVERAGE(EH52:ES52)))),"")</f>
        <v>134.6</v>
      </c>
      <c r="EU52" s="59">
        <f>+IFERROR((IF(ISTEXT(EU$5)=FALSE,(INDEX(FRED!$1:$1048576,MATCH(US!EU$5,FRED!$A:$A,0),MATCH(US!$B52,FRED!$1:$1,0))),(AVERAGE(EI52:ET52)))),"")</f>
        <v>135</v>
      </c>
      <c r="EV52" s="59">
        <f>+IFERROR((IF(ISTEXT(EV$5)=FALSE,(INDEX(FRED!$1:$1048576,MATCH(US!EV$5,FRED!$A:$A,0),MATCH(US!$B52,FRED!$1:$1,0))),(AVERAGE(EJ52:EU52)))),"")</f>
        <v>135</v>
      </c>
      <c r="EW52" s="59">
        <f>+IFERROR((IF(ISTEXT(EW$5)=FALSE,(INDEX(FRED!$1:$1048576,MATCH(US!EW$5,FRED!$A:$A,0),MATCH(US!$B52,FRED!$1:$1,0))),(AVERAGE(EK52:EV52)))),"")</f>
        <v>135.19999999999999</v>
      </c>
      <c r="EX52" s="59">
        <f>+IFERROR((IF(ISTEXT(EX$5)=FALSE,(INDEX(FRED!$1:$1048576,MATCH(US!EX$5,FRED!$A:$A,0),MATCH(US!$B52,FRED!$1:$1,0))),(AVERAGE(EL52:EW52)))),"")</f>
        <v>135</v>
      </c>
      <c r="EY52" s="59">
        <f>+IFERROR((IF(ISTEXT(EY$5)=FALSE,(INDEX(FRED!$1:$1048576,MATCH(US!EY$5,FRED!$A:$A,0),MATCH(US!$B52,FRED!$1:$1,0))),(AVERAGE(EM52:EX52)))),"")</f>
        <v>135.19999999999999</v>
      </c>
      <c r="EZ52" s="59">
        <f>+IFERROR((IF(ISTEXT(EZ$5)=FALSE,(INDEX(FRED!$1:$1048576,MATCH(US!EZ$5,FRED!$A:$A,0),MATCH(US!$B52,FRED!$1:$1,0))),(AVERAGE(EN52:EY52)))),"")</f>
        <v>134.80000000000001</v>
      </c>
      <c r="FA52" s="59">
        <f>+IFERROR((IF(ISTEXT(FA$5)=FALSE,(INDEX(FRED!$1:$1048576,MATCH(US!FA$5,FRED!$A:$A,0),MATCH(US!$B52,FRED!$1:$1,0))),(AVERAGE(EO52:EZ52)))),"")</f>
        <v>135.4</v>
      </c>
      <c r="FB52" s="59">
        <f>+IFERROR((IF(ISTEXT(FB$5)=FALSE,(INDEX(FRED!$1:$1048576,MATCH(US!FB$5,FRED!$A:$A,0),MATCH(US!$B52,FRED!$1:$1,0))),(AVERAGE(EP52:FA52)))),"")</f>
        <v>135.6</v>
      </c>
      <c r="FC52" s="60">
        <f>+IFERROR((IF(ISTEXT(FC$5)=FALSE,(INDEX(FRED!$1:$1048576,MATCH(US!FC$5,FRED!$A:$A,0),MATCH(US!$B52,FRED!$1:$1,0))),(AVERAGE(EQ52:FB52)))),"")</f>
        <v>135.03333333333333</v>
      </c>
      <c r="FD52" s="59">
        <f>+IFERROR((IF(ISTEXT(FD$5)=FALSE,(INDEX(FRED!$1:$1048576,MATCH(US!FD$5,FRED!$A:$A,0),MATCH(US!$B52,FRED!$1:$1,0))),(AVERAGE(ER52:FC52)))),"")</f>
        <v>136.5</v>
      </c>
      <c r="FE52" s="59">
        <f>+IFERROR((IF(ISTEXT(FE$5)=FALSE,(INDEX(FRED!$1:$1048576,MATCH(US!FE$5,FRED!$A:$A,0),MATCH(US!$B52,FRED!$1:$1,0))),(AVERAGE(ES52:FD52)))),"")</f>
        <v>136.80000000000001</v>
      </c>
      <c r="FF52" s="59">
        <f>+IFERROR((IF(ISTEXT(FF$5)=FALSE,(INDEX(FRED!$1:$1048576,MATCH(US!FF$5,FRED!$A:$A,0),MATCH(US!$B52,FRED!$1:$1,0))),(AVERAGE(ET52:FE52)))),"")</f>
        <v>137.1</v>
      </c>
      <c r="FG52" s="59">
        <f>+IFERROR((IF(ISTEXT(FG$5)=FALSE,(INDEX(FRED!$1:$1048576,MATCH(US!FG$5,FRED!$A:$A,0),MATCH(US!$B52,FRED!$1:$1,0))),(AVERAGE(EU52:FF52)))),"")</f>
        <v>137.19999999999999</v>
      </c>
      <c r="FH52" s="59">
        <f>+IFERROR((IF(ISTEXT(FH$5)=FALSE,(INDEX(FRED!$1:$1048576,MATCH(US!FH$5,FRED!$A:$A,0),MATCH(US!$B52,FRED!$1:$1,0))),(AVERAGE(EV52:FG52)))),"")</f>
        <v>137.4</v>
      </c>
      <c r="FI52" s="59">
        <f>+IFERROR((IF(ISTEXT(FI$5)=FALSE,(INDEX(FRED!$1:$1048576,MATCH(US!FI$5,FRED!$A:$A,0),MATCH(US!$B52,FRED!$1:$1,0))),(AVERAGE(EW52:FH52)))),"")</f>
        <v>137.19999999999999</v>
      </c>
      <c r="FJ52" s="59">
        <f>+IFERROR((IF(ISTEXT(FJ$5)=FALSE,(INDEX(FRED!$1:$1048576,MATCH(US!FJ$5,FRED!$A:$A,0),MATCH(US!$B52,FRED!$1:$1,0))),(AVERAGE(EX52:FI52)))),"")</f>
        <v>137.6</v>
      </c>
      <c r="FK52" s="59">
        <f>+IFERROR((IF(ISTEXT(FK$5)=FALSE,(INDEX(FRED!$1:$1048576,MATCH(US!FK$5,FRED!$A:$A,0),MATCH(US!$B52,FRED!$1:$1,0))),(AVERAGE(EY52:FJ52)))),"")</f>
        <v>137.80000000000001</v>
      </c>
      <c r="FL52" s="59">
        <f>+IFERROR((IF(ISTEXT(FL$5)=FALSE,(INDEX(FRED!$1:$1048576,MATCH(US!FL$5,FRED!$A:$A,0),MATCH(US!$B52,FRED!$1:$1,0))),(AVERAGE(EZ52:FK52)))),"")</f>
        <v>137.9</v>
      </c>
      <c r="FM52" s="59">
        <f>+IFERROR((IF(ISTEXT(FM$5)=FALSE,(INDEX(FRED!$1:$1048576,MATCH(US!FM$5,FRED!$A:$A,0),MATCH(US!$B52,FRED!$1:$1,0))),(AVERAGE(FA52:FL52)))),"")</f>
        <v>138.19999999999999</v>
      </c>
      <c r="FN52" s="59">
        <f>+IFERROR((IF(ISTEXT(FN$5)=FALSE,(INDEX(FRED!$1:$1048576,MATCH(US!FN$5,FRED!$A:$A,0),MATCH(US!$B52,FRED!$1:$1,0))),(AVERAGE(FB52:FM52)))),"")</f>
        <v>138.5</v>
      </c>
      <c r="FO52" s="59">
        <f>+IFERROR((IF(ISTEXT(FO$5)=FALSE,(INDEX(FRED!$1:$1048576,MATCH(US!FO$5,FRED!$A:$A,0),MATCH(US!$B52,FRED!$1:$1,0))),(AVERAGE(FC52:FN52)))),"")</f>
        <v>139.1</v>
      </c>
      <c r="FP52" s="60">
        <f>+IFERROR((IF(ISTEXT(FP$5)=FALSE,(INDEX(FRED!$1:$1048576,MATCH(US!FP$5,FRED!$A:$A,0),MATCH(US!$B52,FRED!$1:$1,0))),(AVERAGE(FD52:FO52)))),"")</f>
        <v>137.60833333333332</v>
      </c>
      <c r="FQ52" s="59">
        <f>+IFERROR((IF(ISTEXT(FQ$5)=FALSE,(INDEX(FRED!$1:$1048576,MATCH(US!FQ$5,FRED!$A:$A,0),MATCH(US!$B52,FRED!$1:$1,0))),(AVERAGE(FE52:FP52)))),"")</f>
        <v>140</v>
      </c>
      <c r="FR52" s="59">
        <f>+IFERROR((IF(ISTEXT(FR$5)=FALSE,(INDEX(FRED!$1:$1048576,MATCH(US!FR$5,FRED!$A:$A,0),MATCH(US!$B52,FRED!$1:$1,0))),(AVERAGE(FF52:FQ52)))),"")</f>
        <v>140.1</v>
      </c>
      <c r="FS52" s="59">
        <f>+IFERROR((IF(ISTEXT(FS$5)=FALSE,(INDEX(FRED!$1:$1048576,MATCH(US!FS$5,FRED!$A:$A,0),MATCH(US!$B52,FRED!$1:$1,0))),(AVERAGE(FG52:FR52)))),"")</f>
        <v>140.19999999999999</v>
      </c>
      <c r="FT52" s="59">
        <f>+IFERROR((IF(ISTEXT(FT$5)=FALSE,(INDEX(FRED!$1:$1048576,MATCH(US!FT$5,FRED!$A:$A,0),MATCH(US!$B52,FRED!$1:$1,0))),(AVERAGE(FH52:FS52)))),"")</f>
        <v>141.4</v>
      </c>
      <c r="FU52" s="59">
        <f>+IFERROR((IF(ISTEXT(FU$5)=FALSE,(INDEX(FRED!$1:$1048576,MATCH(US!FU$5,FRED!$A:$A,0),MATCH(US!$B52,FRED!$1:$1,0))),(AVERAGE(FI52:FT52)))),"")</f>
        <v>141.5</v>
      </c>
      <c r="FV52" s="59">
        <f>+IFERROR((IF(ISTEXT(FV$5)=FALSE,(INDEX(FRED!$1:$1048576,MATCH(US!FV$5,FRED!$A:$A,0),MATCH(US!$B52,FRED!$1:$1,0))),(AVERAGE(FJ52:FU52)))),"")</f>
        <v>141.69999999999999</v>
      </c>
      <c r="FW52" s="59">
        <f>+IFERROR((IF(ISTEXT(FW$5)=FALSE,(INDEX(FRED!$1:$1048576,MATCH(US!FW$5,FRED!$A:$A,0),MATCH(US!$B52,FRED!$1:$1,0))),(AVERAGE(FK52:FV52)))),"")</f>
        <v>142.19999999999999</v>
      </c>
      <c r="FX52" s="59">
        <f>+IFERROR((IF(ISTEXT(FX$5)=FALSE,(INDEX(FRED!$1:$1048576,MATCH(US!FX$5,FRED!$A:$A,0),MATCH(US!$B52,FRED!$1:$1,0))),(AVERAGE(FL52:FW52)))),"")</f>
        <v>142.1</v>
      </c>
      <c r="FY52" s="59">
        <f>+IFERROR((IF(ISTEXT(FY$5)=FALSE,(INDEX(FRED!$1:$1048576,MATCH(US!FY$5,FRED!$A:$A,0),MATCH(US!$B52,FRED!$1:$1,0))),(AVERAGE(FM52:FX52)))),"")</f>
        <v>142.4</v>
      </c>
      <c r="FZ52" s="59">
        <f>+IFERROR((IF(ISTEXT(FZ$5)=FALSE,(INDEX(FRED!$1:$1048576,MATCH(US!FZ$5,FRED!$A:$A,0),MATCH(US!$B52,FRED!$1:$1,0))),(AVERAGE(FN52:FY52)))),"")</f>
        <v>142.5</v>
      </c>
      <c r="GA52" s="59">
        <f>+IFERROR((IF(ISTEXT(GA$5)=FALSE,(INDEX(FRED!$1:$1048576,MATCH(US!GA$5,FRED!$A:$A,0),MATCH(US!$B52,FRED!$1:$1,0))),(AVERAGE(FO52:FZ52)))),"")</f>
        <v>142.69999999999999</v>
      </c>
      <c r="GB52" s="59">
        <f>+IFERROR((IF(ISTEXT(GB$5)=FALSE,(INDEX(FRED!$1:$1048576,MATCH(US!GB$5,FRED!$A:$A,0),MATCH(US!$B52,FRED!$1:$1,0))),(AVERAGE(FP52:GA52)))),"")</f>
        <v>142.9</v>
      </c>
      <c r="GC52" s="60">
        <f>+IFERROR((IF(ISTEXT(GC$5)=FALSE,(INDEX(FRED!$1:$1048576,MATCH(US!GC$5,FRED!$A:$A,0),MATCH(US!$B52,FRED!$1:$1,0))),(AVERAGE(FQ52:GB52)))),"")</f>
        <v>141.64166666666668</v>
      </c>
      <c r="GD52" s="59">
        <f>+IFERROR((IF(ISTEXT(GD$5)=FALSE,(INDEX(FRED!$1:$1048576,MATCH(US!GD$5,FRED!$A:$A,0),MATCH(US!$B52,FRED!$1:$1,0))),(AVERAGE(FR52:GC52)))),"")</f>
        <v>144.30000000000001</v>
      </c>
      <c r="GE52" s="59">
        <f>+IFERROR((IF(ISTEXT(GE$5)=FALSE,(INDEX(FRED!$1:$1048576,MATCH(US!GE$5,FRED!$A:$A,0),MATCH(US!$B52,FRED!$1:$1,0))),(AVERAGE(FS52:GD52)))),"")</f>
        <v>145</v>
      </c>
      <c r="GF52" s="59">
        <f>+IFERROR((IF(ISTEXT(GF$5)=FALSE,(INDEX(FRED!$1:$1048576,MATCH(US!GF$5,FRED!$A:$A,0),MATCH(US!$B52,FRED!$1:$1,0))),(AVERAGE(FT52:GE52)))),"")</f>
        <v>145.4</v>
      </c>
      <c r="GG52" s="59">
        <f>+IFERROR((IF(ISTEXT(GG$5)=FALSE,(INDEX(FRED!$1:$1048576,MATCH(US!GG$5,FRED!$A:$A,0),MATCH(US!$B52,FRED!$1:$1,0))),(AVERAGE(FU52:GF52)))),"")</f>
        <v>146.30000000000001</v>
      </c>
      <c r="GH52" s="59">
        <f>+IFERROR((IF(ISTEXT(GH$5)=FALSE,(INDEX(FRED!$1:$1048576,MATCH(US!GH$5,FRED!$A:$A,0),MATCH(US!$B52,FRED!$1:$1,0))),(AVERAGE(FV52:GG52)))),"")</f>
        <v>146.30000000000001</v>
      </c>
      <c r="GI52" s="59">
        <f>+IFERROR((IF(ISTEXT(GI$5)=FALSE,(INDEX(FRED!$1:$1048576,MATCH(US!GI$5,FRED!$A:$A,0),MATCH(US!$B52,FRED!$1:$1,0))),(AVERAGE(FW52:GH52)))),"")</f>
        <v>147</v>
      </c>
      <c r="GJ52" s="59">
        <f>+IFERROR((IF(ISTEXT(GJ$5)=FALSE,(INDEX(FRED!$1:$1048576,MATCH(US!GJ$5,FRED!$A:$A,0),MATCH(US!$B52,FRED!$1:$1,0))),(AVERAGE(FX52:GI52)))),"")</f>
        <v>147.5</v>
      </c>
      <c r="GK52" s="59">
        <f>+IFERROR((IF(ISTEXT(GK$5)=FALSE,(INDEX(FRED!$1:$1048576,MATCH(US!GK$5,FRED!$A:$A,0),MATCH(US!$B52,FRED!$1:$1,0))),(AVERAGE(FY52:GJ52)))),"")</f>
        <v>148.6</v>
      </c>
      <c r="GL52" s="59">
        <f>+IFERROR((IF(ISTEXT(GL$5)=FALSE,(INDEX(FRED!$1:$1048576,MATCH(US!GL$5,FRED!$A:$A,0),MATCH(US!$B52,FRED!$1:$1,0))),(AVERAGE(FZ52:GK52)))),"")</f>
        <v>149.1</v>
      </c>
      <c r="GM52" s="59">
        <f>+IFERROR((IF(ISTEXT(GM$5)=FALSE,(INDEX(FRED!$1:$1048576,MATCH(US!GM$5,FRED!$A:$A,0),MATCH(US!$B52,FRED!$1:$1,0))),(AVERAGE(GA52:GL52)))),"")</f>
        <v>149.6</v>
      </c>
      <c r="GN52" s="59">
        <f>+IFERROR((IF(ISTEXT(GN$5)=FALSE,(INDEX(FRED!$1:$1048576,MATCH(US!GN$5,FRED!$A:$A,0),MATCH(US!$B52,FRED!$1:$1,0))),(AVERAGE(GB52:GM52)))),"")</f>
        <v>150</v>
      </c>
      <c r="GO52" s="59">
        <f>+IFERROR((IF(ISTEXT(GO$5)=FALSE,(INDEX(FRED!$1:$1048576,MATCH(US!GO$5,FRED!$A:$A,0),MATCH(US!$B52,FRED!$1:$1,0))),(AVERAGE(GC52:GN52)))),"")</f>
        <v>150.4</v>
      </c>
      <c r="GP52" s="60">
        <f>+IFERROR((IF(ISTEXT(GP$5)=FALSE,(INDEX(FRED!$1:$1048576,MATCH(US!GP$5,FRED!$A:$A,0),MATCH(US!$B52,FRED!$1:$1,0))),(AVERAGE(GD52:GO52)))),"")</f>
        <v>147.45833333333331</v>
      </c>
      <c r="GQ52" s="59">
        <f>+IFERROR((IF(ISTEXT(GQ$5)=FALSE,(INDEX(FRED!$1:$1048576,MATCH(US!GQ$5,FRED!$A:$A,0),MATCH(US!$B52,FRED!$1:$1,0))),(AVERAGE(GE52:GP52)))),"")</f>
        <v>151.69999999999999</v>
      </c>
      <c r="GR52" s="59">
        <f>+IFERROR((IF(ISTEXT(GR$5)=FALSE,(INDEX(FRED!$1:$1048576,MATCH(US!GR$5,FRED!$A:$A,0),MATCH(US!$B52,FRED!$1:$1,0))),(AVERAGE(GF52:GQ52)))),"")</f>
        <v>152.19999999999999</v>
      </c>
      <c r="GS52" s="59">
        <f>+IFERROR((IF(ISTEXT(GS$5)=FALSE,(INDEX(FRED!$1:$1048576,MATCH(US!GS$5,FRED!$A:$A,0),MATCH(US!$B52,FRED!$1:$1,0))),(AVERAGE(GG52:GR52)))),"")</f>
        <v>152.5</v>
      </c>
      <c r="GT52" s="59">
        <f>+IFERROR((IF(ISTEXT(GT$5)=FALSE,(INDEX(FRED!$1:$1048576,MATCH(US!GT$5,FRED!$A:$A,0),MATCH(US!$B52,FRED!$1:$1,0))),(AVERAGE(GH52:GS52)))),"")</f>
        <v>154</v>
      </c>
      <c r="GU52" s="59">
        <f>+IFERROR((IF(ISTEXT(GU$5)=FALSE,(INDEX(FRED!$1:$1048576,MATCH(US!GU$5,FRED!$A:$A,0),MATCH(US!$B52,FRED!$1:$1,0))),(AVERAGE(GI52:GT52)))),"")</f>
        <v>153.69999999999999</v>
      </c>
      <c r="GV52" s="59">
        <f>+IFERROR((IF(ISTEXT(GV$5)=FALSE,(INDEX(FRED!$1:$1048576,MATCH(US!GV$5,FRED!$A:$A,0),MATCH(US!$B52,FRED!$1:$1,0))),(AVERAGE(GJ52:GU52)))),"")</f>
        <v>153.69999999999999</v>
      </c>
      <c r="GW52" s="59">
        <f>+IFERROR((IF(ISTEXT(GW$5)=FALSE,(INDEX(FRED!$1:$1048576,MATCH(US!GW$5,FRED!$A:$A,0),MATCH(US!$B52,FRED!$1:$1,0))),(AVERAGE(GK52:GV52)))),"")</f>
        <v>153.69999999999999</v>
      </c>
      <c r="GX52" s="59">
        <f>+IFERROR((IF(ISTEXT(GX$5)=FALSE,(INDEX(FRED!$1:$1048576,MATCH(US!GX$5,FRED!$A:$A,0),MATCH(US!$B52,FRED!$1:$1,0))),(AVERAGE(GL52:GW52)))),"")</f>
        <v>153.9</v>
      </c>
      <c r="GY52" s="59">
        <f>+IFERROR((IF(ISTEXT(GY$5)=FALSE,(INDEX(FRED!$1:$1048576,MATCH(US!GY$5,FRED!$A:$A,0),MATCH(US!$B52,FRED!$1:$1,0))),(AVERAGE(GM52:GX52)))),"")</f>
        <v>154.1</v>
      </c>
      <c r="GZ52" s="59">
        <f>+IFERROR((IF(ISTEXT(GZ$5)=FALSE,(INDEX(FRED!$1:$1048576,MATCH(US!GZ$5,FRED!$A:$A,0),MATCH(US!$B52,FRED!$1:$1,0))),(AVERAGE(GN52:GY52)))),"")</f>
        <v>154.4</v>
      </c>
      <c r="HA52" s="59">
        <f>+IFERROR((IF(ISTEXT(HA$5)=FALSE,(INDEX(FRED!$1:$1048576,MATCH(US!HA$5,FRED!$A:$A,0),MATCH(US!$B52,FRED!$1:$1,0))),(AVERAGE(GO52:GZ52)))),"")</f>
        <v>154.80000000000001</v>
      </c>
      <c r="HB52" s="59">
        <f>+IFERROR((IF(ISTEXT(HB$5)=FALSE,(INDEX(FRED!$1:$1048576,MATCH(US!HB$5,FRED!$A:$A,0),MATCH(US!$B52,FRED!$1:$1,0))),(AVERAGE(GP52:HA52)))),"")</f>
        <v>155</v>
      </c>
      <c r="HC52" s="60">
        <f>+IFERROR((IF(ISTEXT(HC$5)=FALSE,(INDEX(FRED!$1:$1048576,MATCH(US!HC$5,FRED!$A:$A,0),MATCH(US!$B52,FRED!$1:$1,0))),(AVERAGE(GQ52:HB52)))),"")</f>
        <v>153.64166666666668</v>
      </c>
      <c r="HD52" s="59">
        <f>+IFERROR((IF(ISTEXT(HD$5)=FALSE,(INDEX(FRED!$1:$1048576,MATCH(US!HD$5,FRED!$A:$A,0),MATCH(US!$B52,FRED!$1:$1,0))),(AVERAGE(GR52:HC52)))),"")</f>
        <v>156.1</v>
      </c>
      <c r="HE52" s="59">
        <f>+IFERROR((IF(ISTEXT(HE$5)=FALSE,(INDEX(FRED!$1:$1048576,MATCH(US!HE$5,FRED!$A:$A,0),MATCH(US!$B52,FRED!$1:$1,0))),(AVERAGE(GS52:HD52)))),"")</f>
        <v>156.4</v>
      </c>
      <c r="HF52" s="59">
        <f>+IFERROR((IF(ISTEXT(HF$5)=FALSE,(INDEX(FRED!$1:$1048576,MATCH(US!HF$5,FRED!$A:$A,0),MATCH(US!$B52,FRED!$1:$1,0))),(AVERAGE(GT52:HE52)))),"")</f>
        <v>157.4</v>
      </c>
      <c r="HG52" s="59">
        <f>+IFERROR((IF(ISTEXT(HG$5)=FALSE,(INDEX(FRED!$1:$1048576,MATCH(US!HG$5,FRED!$A:$A,0),MATCH(US!$B52,FRED!$1:$1,0))),(AVERAGE(GU52:HF52)))),"")</f>
        <v>158.30000000000001</v>
      </c>
      <c r="HH52" s="59">
        <f>+IFERROR((IF(ISTEXT(HH$5)=FALSE,(INDEX(FRED!$1:$1048576,MATCH(US!HH$5,FRED!$A:$A,0),MATCH(US!$B52,FRED!$1:$1,0))),(AVERAGE(GV52:HG52)))),"")</f>
        <v>158.6</v>
      </c>
      <c r="HI52" s="59">
        <f>+IFERROR((IF(ISTEXT(HI$5)=FALSE,(INDEX(FRED!$1:$1048576,MATCH(US!HI$5,FRED!$A:$A,0),MATCH(US!$B52,FRED!$1:$1,0))),(AVERAGE(GW52:HH52)))),"")</f>
        <v>158.69999999999999</v>
      </c>
      <c r="HJ52" s="59">
        <f>+IFERROR((IF(ISTEXT(HJ$5)=FALSE,(INDEX(FRED!$1:$1048576,MATCH(US!HJ$5,FRED!$A:$A,0),MATCH(US!$B52,FRED!$1:$1,0))),(AVERAGE(GX52:HI52)))),"")</f>
        <v>159</v>
      </c>
      <c r="HK52" s="59">
        <f>+IFERROR((IF(ISTEXT(HK$5)=FALSE,(INDEX(FRED!$1:$1048576,MATCH(US!HK$5,FRED!$A:$A,0),MATCH(US!$B52,FRED!$1:$1,0))),(AVERAGE(GY52:HJ52)))),"")</f>
        <v>159.19999999999999</v>
      </c>
      <c r="HL52" s="59">
        <f>+IFERROR((IF(ISTEXT(HL$5)=FALSE,(INDEX(FRED!$1:$1048576,MATCH(US!HL$5,FRED!$A:$A,0),MATCH(US!$B52,FRED!$1:$1,0))),(AVERAGE(GZ52:HK52)))),"")</f>
        <v>159.1</v>
      </c>
      <c r="HM52" s="59">
        <f>+IFERROR((IF(ISTEXT(HM$5)=FALSE,(INDEX(FRED!$1:$1048576,MATCH(US!HM$5,FRED!$A:$A,0),MATCH(US!$B52,FRED!$1:$1,0))),(AVERAGE(HA52:HL52)))),"")</f>
        <v>159.30000000000001</v>
      </c>
      <c r="HN52" s="59">
        <f>+IFERROR((IF(ISTEXT(HN$5)=FALSE,(INDEX(FRED!$1:$1048576,MATCH(US!HN$5,FRED!$A:$A,0),MATCH(US!$B52,FRED!$1:$1,0))),(AVERAGE(HB52:HM52)))),"")</f>
        <v>159.6</v>
      </c>
      <c r="HO52" s="59">
        <f>+IFERROR((IF(ISTEXT(HO$5)=FALSE,(INDEX(FRED!$1:$1048576,MATCH(US!HO$5,FRED!$A:$A,0),MATCH(US!$B52,FRED!$1:$1,0))),(AVERAGE(HC52:HN52)))),"")</f>
        <v>159.80000000000001</v>
      </c>
      <c r="HP52" s="60">
        <f>+IFERROR((IF(ISTEXT(HP$5)=FALSE,(INDEX(FRED!$1:$1048576,MATCH(US!HP$5,FRED!$A:$A,0),MATCH(US!$B52,FRED!$1:$1,0))),(AVERAGE(HD52:HO52)))),"")</f>
        <v>158.45833333333331</v>
      </c>
      <c r="HQ52" s="59">
        <f>+IFERROR((IF(ISTEXT(HQ$5)=FALSE,(INDEX(FRED!$1:$1048576,MATCH(US!HQ$5,FRED!$A:$A,0),MATCH(US!$B52,FRED!$1:$1,0))),(AVERAGE(HE52:HP52)))),"")</f>
        <v>160.9</v>
      </c>
      <c r="HR52" s="59">
        <f>+IFERROR((IF(ISTEXT(HR$5)=FALSE,(INDEX(FRED!$1:$1048576,MATCH(US!HR$5,FRED!$A:$A,0),MATCH(US!$B52,FRED!$1:$1,0))),(AVERAGE(HF52:HQ52)))),"")</f>
        <v>161.19999999999999</v>
      </c>
      <c r="HS52" s="59">
        <f>+IFERROR((IF(ISTEXT(HS$5)=FALSE,(INDEX(FRED!$1:$1048576,MATCH(US!HS$5,FRED!$A:$A,0),MATCH(US!$B52,FRED!$1:$1,0))),(AVERAGE(HG52:HR52)))),"")</f>
        <v>161.6</v>
      </c>
      <c r="HT52" s="59">
        <f>+IFERROR((IF(ISTEXT(HT$5)=FALSE,(INDEX(FRED!$1:$1048576,MATCH(US!HT$5,FRED!$A:$A,0),MATCH(US!$B52,FRED!$1:$1,0))),(AVERAGE(HH52:HS52)))),"")</f>
        <v>163.4</v>
      </c>
      <c r="HU52" s="59">
        <f>+IFERROR((IF(ISTEXT(HU$5)=FALSE,(INDEX(FRED!$1:$1048576,MATCH(US!HU$5,FRED!$A:$A,0),MATCH(US!$B52,FRED!$1:$1,0))),(AVERAGE(HI52:HT52)))),"")</f>
        <v>163</v>
      </c>
      <c r="HV52" s="59">
        <f>+IFERROR((IF(ISTEXT(HV$5)=FALSE,(INDEX(FRED!$1:$1048576,MATCH(US!HV$5,FRED!$A:$A,0),MATCH(US!$B52,FRED!$1:$1,0))),(AVERAGE(HJ52:HU52)))),"")</f>
        <v>163.5</v>
      </c>
      <c r="HW52" s="59">
        <f>+IFERROR((IF(ISTEXT(HW$5)=FALSE,(INDEX(FRED!$1:$1048576,MATCH(US!HW$5,FRED!$A:$A,0),MATCH(US!$B52,FRED!$1:$1,0))),(AVERAGE(HK52:HV52)))),"")</f>
        <v>163.5</v>
      </c>
      <c r="HX52" s="59">
        <f>+IFERROR((IF(ISTEXT(HX$5)=FALSE,(INDEX(FRED!$1:$1048576,MATCH(US!HX$5,FRED!$A:$A,0),MATCH(US!$B52,FRED!$1:$1,0))),(AVERAGE(HL52:HW52)))),"")</f>
        <v>163.6</v>
      </c>
      <c r="HY52" s="59">
        <f>+IFERROR((IF(ISTEXT(HY$5)=FALSE,(INDEX(FRED!$1:$1048576,MATCH(US!HY$5,FRED!$A:$A,0),MATCH(US!$B52,FRED!$1:$1,0))),(AVERAGE(HM52:HX52)))),"")</f>
        <v>163.6</v>
      </c>
      <c r="HZ52" s="59">
        <f>+IFERROR((IF(ISTEXT(HZ$5)=FALSE,(INDEX(FRED!$1:$1048576,MATCH(US!HZ$5,FRED!$A:$A,0),MATCH(US!$B52,FRED!$1:$1,0))),(AVERAGE(HN52:HY52)))),"")</f>
        <v>163.69999999999999</v>
      </c>
      <c r="IA52" s="59">
        <f>+IFERROR((IF(ISTEXT(IA$5)=FALSE,(INDEX(FRED!$1:$1048576,MATCH(US!IA$5,FRED!$A:$A,0),MATCH(US!$B52,FRED!$1:$1,0))),(AVERAGE(HO52:HZ52)))),"")</f>
        <v>163.9</v>
      </c>
      <c r="IB52" s="59">
        <f>+IFERROR((IF(ISTEXT(IB$5)=FALSE,(INDEX(FRED!$1:$1048576,MATCH(US!IB$5,FRED!$A:$A,0),MATCH(US!$B52,FRED!$1:$1,0))),(AVERAGE(HP52:IA52)))),"")</f>
        <v>164.3</v>
      </c>
      <c r="IC52" s="60">
        <f>+IFERROR((IF(ISTEXT(IC$5)=FALSE,(INDEX(FRED!$1:$1048576,MATCH(US!IC$5,FRED!$A:$A,0),MATCH(US!$B52,FRED!$1:$1,0))),(AVERAGE(HQ52:IB52)))),"")</f>
        <v>163.01666666666665</v>
      </c>
      <c r="ID52" s="59">
        <f>+IFERROR((IF(ISTEXT(ID$5)=FALSE,(INDEX(FRED!$1:$1048576,MATCH(US!ID$5,FRED!$A:$A,0),MATCH(US!$B52,FRED!$1:$1,0))),(AVERAGE(HR52:IC52)))),"")</f>
        <v>165.8</v>
      </c>
      <c r="IE52" s="59">
        <f>+IFERROR((IF(ISTEXT(IE$5)=FALSE,(INDEX(FRED!$1:$1048576,MATCH(US!IE$5,FRED!$A:$A,0),MATCH(US!$B52,FRED!$1:$1,0))),(AVERAGE(HS52:ID52)))),"")</f>
        <v>166.1</v>
      </c>
      <c r="IF52" s="59">
        <f>+IFERROR((IF(ISTEXT(IF$5)=FALSE,(INDEX(FRED!$1:$1048576,MATCH(US!IF$5,FRED!$A:$A,0),MATCH(US!$B52,FRED!$1:$1,0))),(AVERAGE(HT52:IE52)))),"")</f>
        <v>168.9</v>
      </c>
      <c r="IG52" s="59">
        <f>+IFERROR((IF(ISTEXT(IG$5)=FALSE,(INDEX(FRED!$1:$1048576,MATCH(US!IG$5,FRED!$A:$A,0),MATCH(US!$B52,FRED!$1:$1,0))),(AVERAGE(HU52:IF52)))),"")</f>
        <v>169</v>
      </c>
      <c r="IH52" s="59">
        <f>+IFERROR((IF(ISTEXT(IH$5)=FALSE,(INDEX(FRED!$1:$1048576,MATCH(US!IH$5,FRED!$A:$A,0),MATCH(US!$B52,FRED!$1:$1,0))),(AVERAGE(HV52:IG52)))),"")</f>
        <v>169.8</v>
      </c>
      <c r="II52" s="59">
        <f>+IFERROR((IF(ISTEXT(II$5)=FALSE,(INDEX(FRED!$1:$1048576,MATCH(US!II$5,FRED!$A:$A,0),MATCH(US!$B52,FRED!$1:$1,0))),(AVERAGE(HW52:IH52)))),"")</f>
        <v>169.3</v>
      </c>
      <c r="IJ52" s="59">
        <f>+IFERROR((IF(ISTEXT(IJ$5)=FALSE,(INDEX(FRED!$1:$1048576,MATCH(US!IJ$5,FRED!$A:$A,0),MATCH(US!$B52,FRED!$1:$1,0))),(AVERAGE(HX52:II52)))),"")</f>
        <v>169.4</v>
      </c>
      <c r="IK52" s="59">
        <f>+IFERROR((IF(ISTEXT(IK$5)=FALSE,(INDEX(FRED!$1:$1048576,MATCH(US!IK$5,FRED!$A:$A,0),MATCH(US!$B52,FRED!$1:$1,0))),(AVERAGE(HY52:IJ52)))),"")</f>
        <v>169.7</v>
      </c>
      <c r="IL52" s="59">
        <f>+IFERROR((IF(ISTEXT(IL$5)=FALSE,(INDEX(FRED!$1:$1048576,MATCH(US!IL$5,FRED!$A:$A,0),MATCH(US!$B52,FRED!$1:$1,0))),(AVERAGE(HZ52:IK52)))),"")</f>
        <v>170.1</v>
      </c>
      <c r="IM52" s="59">
        <f>+IFERROR((IF(ISTEXT(IM$5)=FALSE,(INDEX(FRED!$1:$1048576,MATCH(US!IM$5,FRED!$A:$A,0),MATCH(US!$B52,FRED!$1:$1,0))),(AVERAGE(IA52:IL52)))),"")</f>
        <v>169.6</v>
      </c>
      <c r="IN52" s="59">
        <f>+IFERROR((IF(ISTEXT(IN$5)=FALSE,(INDEX(FRED!$1:$1048576,MATCH(US!IN$5,FRED!$A:$A,0),MATCH(US!$B52,FRED!$1:$1,0))),(AVERAGE(IB52:IM52)))),"")</f>
        <v>169.8</v>
      </c>
      <c r="IO52" s="59">
        <f>+IFERROR((IF(ISTEXT(IO$5)=FALSE,(INDEX(FRED!$1:$1048576,MATCH(US!IO$5,FRED!$A:$A,0),MATCH(US!$B52,FRED!$1:$1,0))),(AVERAGE(IC52:IN52)))),"")</f>
        <v>170.1</v>
      </c>
      <c r="IP52" s="60">
        <f>+IFERROR((IF(ISTEXT(IP$5)=FALSE,(INDEX(FRED!$1:$1048576,MATCH(US!IP$5,FRED!$A:$A,0),MATCH(US!$B52,FRED!$1:$1,0))),(AVERAGE(ID52:IO52)))),"")</f>
        <v>168.96666666666664</v>
      </c>
      <c r="IQ52" s="59">
        <f>+IFERROR((IF(ISTEXT(IQ$5)=FALSE,(INDEX(FRED!$1:$1048576,MATCH(US!IQ$5,FRED!$A:$A,0),MATCH(US!$B52,FRED!$1:$1,0))),(AVERAGE(IE52:IP52)))),"")</f>
        <v>171.3</v>
      </c>
      <c r="IR52" s="59">
        <f>+IFERROR((IF(ISTEXT(IR$5)=FALSE,(INDEX(FRED!$1:$1048576,MATCH(US!IR$5,FRED!$A:$A,0),MATCH(US!$B52,FRED!$1:$1,0))),(AVERAGE(IF52:IQ52)))),"")</f>
        <v>171.6</v>
      </c>
      <c r="IS52" s="59">
        <f>+IFERROR((IF(ISTEXT(IS$5)=FALSE,(INDEX(FRED!$1:$1048576,MATCH(US!IS$5,FRED!$A:$A,0),MATCH(US!$B52,FRED!$1:$1,0))),(AVERAGE(IG52:IR52)))),"")</f>
        <v>171.5</v>
      </c>
      <c r="IT52" s="59">
        <f>+IFERROR((IF(ISTEXT(IT$5)=FALSE,(INDEX(FRED!$1:$1048576,MATCH(US!IT$5,FRED!$A:$A,0),MATCH(US!$B52,FRED!$1:$1,0))),(AVERAGE(IH52:IS52)))),"")</f>
        <v>173.6</v>
      </c>
      <c r="IU52" s="59">
        <f>+IFERROR((IF(ISTEXT(IU$5)=FALSE,(INDEX(FRED!$1:$1048576,MATCH(US!IU$5,FRED!$A:$A,0),MATCH(US!$B52,FRED!$1:$1,0))),(AVERAGE(II52:IT52)))),"")</f>
        <v>174.1</v>
      </c>
      <c r="IV52" s="59">
        <f>+IFERROR((IF(ISTEXT(IV$5)=FALSE,(INDEX(FRED!$1:$1048576,MATCH(US!IV$5,FRED!$A:$A,0),MATCH(US!$B52,FRED!$1:$1,0))),(AVERAGE(IJ52:IU52)))),"")</f>
        <v>175.3</v>
      </c>
      <c r="IW52" s="59">
        <f>+IFERROR((IF(ISTEXT(IW$5)=FALSE,(INDEX(FRED!$1:$1048576,MATCH(US!IW$5,FRED!$A:$A,0),MATCH(US!$B52,FRED!$1:$1,0))),(AVERAGE(IK52:IV52)))),"")</f>
        <v>174.9</v>
      </c>
      <c r="IX52" s="59">
        <f>+IFERROR((IF(ISTEXT(IX$5)=FALSE,(INDEX(FRED!$1:$1048576,MATCH(US!IX$5,FRED!$A:$A,0),MATCH(US!$B52,FRED!$1:$1,0))),(AVERAGE(IL52:IW52)))),"")</f>
        <v>175.7</v>
      </c>
      <c r="IY52" s="59">
        <f>+IFERROR((IF(ISTEXT(IY$5)=FALSE,(INDEX(FRED!$1:$1048576,MATCH(US!IY$5,FRED!$A:$A,0),MATCH(US!$B52,FRED!$1:$1,0))),(AVERAGE(IM52:IX52)))),"")</f>
        <v>175.4</v>
      </c>
      <c r="IZ52" s="59">
        <f>+IFERROR((IF(ISTEXT(IZ$5)=FALSE,(INDEX(FRED!$1:$1048576,MATCH(US!IZ$5,FRED!$A:$A,0),MATCH(US!$B52,FRED!$1:$1,0))),(AVERAGE(IN52:IY52)))),"")</f>
        <v>175.3</v>
      </c>
      <c r="JA52" s="59">
        <f>+IFERROR((IF(ISTEXT(JA$5)=FALSE,(INDEX(FRED!$1:$1048576,MATCH(US!JA$5,FRED!$A:$A,0),MATCH(US!$B52,FRED!$1:$1,0))),(AVERAGE(IO52:IZ52)))),"")</f>
        <v>175.2</v>
      </c>
      <c r="JB52" s="59">
        <f>+IFERROR((IF(ISTEXT(JB$5)=FALSE,(INDEX(FRED!$1:$1048576,MATCH(US!JB$5,FRED!$A:$A,0),MATCH(US!$B52,FRED!$1:$1,0))),(AVERAGE(IP52:JA52)))),"")</f>
        <v>175</v>
      </c>
      <c r="JC52" s="60">
        <f>+IFERROR((IF(ISTEXT(JC$5)=FALSE,(INDEX(FRED!$1:$1048576,MATCH(US!JC$5,FRED!$A:$A,0),MATCH(US!$B52,FRED!$1:$1,0))),(AVERAGE(IQ52:JB52)))),"")</f>
        <v>174.07500000000005</v>
      </c>
      <c r="JD52" s="59">
        <f>+IFERROR((IF(ISTEXT(JD$5)=FALSE,(INDEX(FRED!$1:$1048576,MATCH(US!JD$5,FRED!$A:$A,0),MATCH(US!$B52,FRED!$1:$1,0))),(AVERAGE(IR52:JC52)))),"")</f>
        <v>176.7</v>
      </c>
      <c r="JE52" s="59">
        <f>+IFERROR((IF(ISTEXT(JE$5)=FALSE,(INDEX(FRED!$1:$1048576,MATCH(US!JE$5,FRED!$A:$A,0),MATCH(US!$B52,FRED!$1:$1,0))),(AVERAGE(IS52:JD52)))),"")</f>
        <v>177.2</v>
      </c>
      <c r="JF52" s="59">
        <f>+IFERROR((IF(ISTEXT(JF$5)=FALSE,(INDEX(FRED!$1:$1048576,MATCH(US!JF$5,FRED!$A:$A,0),MATCH(US!$B52,FRED!$1:$1,0))),(AVERAGE(IT52:JE52)))),"")</f>
        <v>178.2</v>
      </c>
      <c r="JG52" s="59">
        <f>+IFERROR((IF(ISTEXT(JG$5)=FALSE,(INDEX(FRED!$1:$1048576,MATCH(US!JG$5,FRED!$A:$A,0),MATCH(US!$B52,FRED!$1:$1,0))),(AVERAGE(IU52:JF52)))),"")</f>
        <v>178.8</v>
      </c>
      <c r="JH52" s="59">
        <f>+IFERROR((IF(ISTEXT(JH$5)=FALSE,(INDEX(FRED!$1:$1048576,MATCH(US!JH$5,FRED!$A:$A,0),MATCH(US!$B52,FRED!$1:$1,0))),(AVERAGE(IV52:JG52)))),"")</f>
        <v>178.8</v>
      </c>
      <c r="JI52" s="59">
        <f>+IFERROR((IF(ISTEXT(JI$5)=FALSE,(INDEX(FRED!$1:$1048576,MATCH(US!JI$5,FRED!$A:$A,0),MATCH(US!$B52,FRED!$1:$1,0))),(AVERAGE(IW52:JH52)))),"")</f>
        <v>178.6</v>
      </c>
      <c r="JJ52" s="59">
        <f>+IFERROR((IF(ISTEXT(JJ$5)=FALSE,(INDEX(FRED!$1:$1048576,MATCH(US!JJ$5,FRED!$A:$A,0),MATCH(US!$B52,FRED!$1:$1,0))),(AVERAGE(IX52:JI52)))),"")</f>
        <v>179</v>
      </c>
      <c r="JK52" s="59">
        <f>+IFERROR((IF(ISTEXT(JK$5)=FALSE,(INDEX(FRED!$1:$1048576,MATCH(US!JK$5,FRED!$A:$A,0),MATCH(US!$B52,FRED!$1:$1,0))),(AVERAGE(IY52:JJ52)))),"")</f>
        <v>178.4</v>
      </c>
      <c r="JL52" s="59">
        <f>+IFERROR((IF(ISTEXT(JL$5)=FALSE,(INDEX(FRED!$1:$1048576,MATCH(US!JL$5,FRED!$A:$A,0),MATCH(US!$B52,FRED!$1:$1,0))),(AVERAGE(IZ52:JK52)))),"")</f>
        <v>179.2</v>
      </c>
      <c r="JM52" s="59">
        <f>+IFERROR((IF(ISTEXT(JM$5)=FALSE,(INDEX(FRED!$1:$1048576,MATCH(US!JM$5,FRED!$A:$A,0),MATCH(US!$B52,FRED!$1:$1,0))),(AVERAGE(JA52:JL52)))),"")</f>
        <v>178.9</v>
      </c>
      <c r="JN52" s="59">
        <f>+IFERROR((IF(ISTEXT(JN$5)=FALSE,(INDEX(FRED!$1:$1048576,MATCH(US!JN$5,FRED!$A:$A,0),MATCH(US!$B52,FRED!$1:$1,0))),(AVERAGE(JB52:JM52)))),"")</f>
        <v>178</v>
      </c>
      <c r="JO52" s="59">
        <f>+IFERROR((IF(ISTEXT(JO$5)=FALSE,(INDEX(FRED!$1:$1048576,MATCH(US!JO$5,FRED!$A:$A,0),MATCH(US!$B52,FRED!$1:$1,0))),(AVERAGE(JC52:JN52)))),"")</f>
        <v>178.8</v>
      </c>
      <c r="JP52" s="60">
        <f>+IFERROR((IF(ISTEXT(JP$5)=FALSE,(INDEX(FRED!$1:$1048576,MATCH(US!JP$5,FRED!$A:$A,0),MATCH(US!$B52,FRED!$1:$1,0))),(AVERAGE(JD52:JO52)))),"")</f>
        <v>178.38333333333333</v>
      </c>
      <c r="JQ52" s="59">
        <f>+IFERROR((IF(ISTEXT(JQ$5)=FALSE,(INDEX(FRED!$1:$1048576,MATCH(US!JQ$5,FRED!$A:$A,0),MATCH(US!$B52,FRED!$1:$1,0))),(AVERAGE(JE52:JP52)))),"")</f>
        <v>179.8</v>
      </c>
      <c r="JR52" s="59">
        <f>+IFERROR((IF(ISTEXT(JR$5)=FALSE,(INDEX(FRED!$1:$1048576,MATCH(US!JR$5,FRED!$A:$A,0),MATCH(US!$B52,FRED!$1:$1,0))),(AVERAGE(JF52:JQ52)))),"")</f>
        <v>181.2</v>
      </c>
      <c r="JS52" s="59">
        <f>+IFERROR((IF(ISTEXT(JS$5)=FALSE,(INDEX(FRED!$1:$1048576,MATCH(US!JS$5,FRED!$A:$A,0),MATCH(US!$B52,FRED!$1:$1,0))),(AVERAGE(JG52:JR52)))),"")</f>
        <v>182.1</v>
      </c>
      <c r="JT52" s="59">
        <f>+IFERROR((IF(ISTEXT(JT$5)=FALSE,(INDEX(FRED!$1:$1048576,MATCH(US!JT$5,FRED!$A:$A,0),MATCH(US!$B52,FRED!$1:$1,0))),(AVERAGE(JH52:JS52)))),"")</f>
        <v>184.9</v>
      </c>
      <c r="JU52" s="59">
        <f>+IFERROR((IF(ISTEXT(JU$5)=FALSE,(INDEX(FRED!$1:$1048576,MATCH(US!JU$5,FRED!$A:$A,0),MATCH(US!$B52,FRED!$1:$1,0))),(AVERAGE(JI52:JT52)))),"")</f>
        <v>185.3</v>
      </c>
      <c r="JV52" s="59">
        <f>+IFERROR((IF(ISTEXT(JV$5)=FALSE,(INDEX(FRED!$1:$1048576,MATCH(US!JV$5,FRED!$A:$A,0),MATCH(US!$B52,FRED!$1:$1,0))),(AVERAGE(JJ52:JU52)))),"")</f>
        <v>185.7</v>
      </c>
      <c r="JW52" s="59">
        <f>+IFERROR((IF(ISTEXT(JW$5)=FALSE,(INDEX(FRED!$1:$1048576,MATCH(US!JW$5,FRED!$A:$A,0),MATCH(US!$B52,FRED!$1:$1,0))),(AVERAGE(JK52:JV52)))),"")</f>
        <v>187.73400000000001</v>
      </c>
      <c r="JX52" s="59">
        <f>+IFERROR((IF(ISTEXT(JX$5)=FALSE,(INDEX(FRED!$1:$1048576,MATCH(US!JX$5,FRED!$A:$A,0),MATCH(US!$B52,FRED!$1:$1,0))),(AVERAGE(JL52:JW52)))),"")</f>
        <v>190.15199999999999</v>
      </c>
      <c r="JY52" s="59">
        <f>+IFERROR((IF(ISTEXT(JY$5)=FALSE,(INDEX(FRED!$1:$1048576,MATCH(US!JY$5,FRED!$A:$A,0),MATCH(US!$B52,FRED!$1:$1,0))),(AVERAGE(JM52:JX52)))),"")</f>
        <v>190.941</v>
      </c>
      <c r="JZ52" s="59">
        <f>+IFERROR((IF(ISTEXT(JZ$5)=FALSE,(INDEX(FRED!$1:$1048576,MATCH(US!JZ$5,FRED!$A:$A,0),MATCH(US!$B52,FRED!$1:$1,0))),(AVERAGE(JN52:JY52)))),"")</f>
        <v>191.37200000000001</v>
      </c>
      <c r="KA52" s="59">
        <f>+IFERROR((IF(ISTEXT(KA$5)=FALSE,(INDEX(FRED!$1:$1048576,MATCH(US!KA$5,FRED!$A:$A,0),MATCH(US!$B52,FRED!$1:$1,0))),(AVERAGE(JO52:JZ52)))),"")</f>
        <v>192.714</v>
      </c>
      <c r="KB52" s="59">
        <f>+IFERROR((IF(ISTEXT(KB$5)=FALSE,(INDEX(FRED!$1:$1048576,MATCH(US!KB$5,FRED!$A:$A,0),MATCH(US!$B52,FRED!$1:$1,0))),(AVERAGE(JP52:KA52)))),"")</f>
        <v>193.80600000000001</v>
      </c>
      <c r="KC52" s="60">
        <f>+IFERROR((IF(ISTEXT(KC$5)=FALSE,(INDEX(FRED!$1:$1048576,MATCH(US!KC$5,FRED!$A:$A,0),MATCH(US!$B52,FRED!$1:$1,0))),(AVERAGE(JQ52:KB52)))),"")</f>
        <v>187.14324999999999</v>
      </c>
      <c r="KD52" s="59">
        <f>+IFERROR((IF(ISTEXT(KD$5)=FALSE,(INDEX(FRED!$1:$1048576,MATCH(US!KD$5,FRED!$A:$A,0),MATCH(US!$B52,FRED!$1:$1,0))),(AVERAGE(JR52:KC52)))),"")</f>
        <v>197.72399999999999</v>
      </c>
      <c r="KE52" s="59">
        <f>+IFERROR((IF(ISTEXT(KE$5)=FALSE,(INDEX(FRED!$1:$1048576,MATCH(US!KE$5,FRED!$A:$A,0),MATCH(US!$B52,FRED!$1:$1,0))),(AVERAGE(JS52:KD52)))),"")</f>
        <v>200.03399999999999</v>
      </c>
      <c r="KF52" s="59">
        <f>+IFERROR((IF(ISTEXT(KF$5)=FALSE,(INDEX(FRED!$1:$1048576,MATCH(US!KF$5,FRED!$A:$A,0),MATCH(US!$B52,FRED!$1:$1,0))),(AVERAGE(JT52:KE52)))),"")</f>
        <v>201.61699999999999</v>
      </c>
      <c r="KG52" s="59">
        <f>+IFERROR((IF(ISTEXT(KG$5)=FALSE,(INDEX(FRED!$1:$1048576,MATCH(US!KG$5,FRED!$A:$A,0),MATCH(US!$B52,FRED!$1:$1,0))),(AVERAGE(JU52:KF52)))),"")</f>
        <v>205.87700000000001</v>
      </c>
      <c r="KH52" s="59">
        <f>+IFERROR((IF(ISTEXT(KH$5)=FALSE,(INDEX(FRED!$1:$1048576,MATCH(US!KH$5,FRED!$A:$A,0),MATCH(US!$B52,FRED!$1:$1,0))),(AVERAGE(JV52:KG52)))),"")</f>
        <v>207.84</v>
      </c>
      <c r="KI52" s="59">
        <f>+IFERROR((IF(ISTEXT(KI$5)=FALSE,(INDEX(FRED!$1:$1048576,MATCH(US!KI$5,FRED!$A:$A,0),MATCH(US!$B52,FRED!$1:$1,0))),(AVERAGE(JW52:KH52)))),"")</f>
        <v>210.31200000000001</v>
      </c>
      <c r="KJ52" s="59">
        <f>+IFERROR((IF(ISTEXT(KJ$5)=FALSE,(INDEX(FRED!$1:$1048576,MATCH(US!KJ$5,FRED!$A:$A,0),MATCH(US!$B52,FRED!$1:$1,0))),(AVERAGE(JX52:KI52)))),"")</f>
        <v>214.45500000000001</v>
      </c>
      <c r="KK52" s="59">
        <f>+IFERROR((IF(ISTEXT(KK$5)=FALSE,(INDEX(FRED!$1:$1048576,MATCH(US!KK$5,FRED!$A:$A,0),MATCH(US!$B52,FRED!$1:$1,0))),(AVERAGE(JY52:KJ52)))),"")</f>
        <v>216.73400000000001</v>
      </c>
      <c r="KL52" s="59">
        <f>+IFERROR((IF(ISTEXT(KL$5)=FALSE,(INDEX(FRED!$1:$1048576,MATCH(US!KL$5,FRED!$A:$A,0),MATCH(US!$B52,FRED!$1:$1,0))),(AVERAGE(JZ52:KK52)))),"")</f>
        <v>218.50399999999999</v>
      </c>
      <c r="KM52" s="59">
        <f>+IFERROR((IF(ISTEXT(KM$5)=FALSE,(INDEX(FRED!$1:$1048576,MATCH(US!KM$5,FRED!$A:$A,0),MATCH(US!$B52,FRED!$1:$1,0))),(AVERAGE(KA52:KL52)))),"")</f>
        <v>219.673</v>
      </c>
      <c r="KN52" s="59">
        <f>+IFERROR((IF(ISTEXT(KN$5)=FALSE,(INDEX(FRED!$1:$1048576,MATCH(US!KN$5,FRED!$A:$A,0),MATCH(US!$B52,FRED!$1:$1,0))),(AVERAGE(KB52:KM52)))),"")</f>
        <v>221.44800000000001</v>
      </c>
      <c r="KO52" s="59">
        <f>+IFERROR((IF(ISTEXT(KO$5)=FALSE,(INDEX(FRED!$1:$1048576,MATCH(US!KO$5,FRED!$A:$A,0),MATCH(US!$B52,FRED!$1:$1,0))),(AVERAGE(KC52:KN52)))),"")</f>
        <v>223.07300000000001</v>
      </c>
      <c r="KP52" s="60">
        <f>+IFERROR((IF(ISTEXT(KP$5)=FALSE,(INDEX(FRED!$1:$1048576,MATCH(US!KP$5,FRED!$A:$A,0),MATCH(US!$B52,FRED!$1:$1,0))),(AVERAGE(KD52:KO52)))),"")</f>
        <v>211.4409166666666</v>
      </c>
      <c r="KQ52" s="59">
        <f>+IFERROR((IF(ISTEXT(KQ$5)=FALSE,(INDEX(FRED!$1:$1048576,MATCH(US!KQ$5,FRED!$A:$A,0),MATCH(US!$B52,FRED!$1:$1,0))),(AVERAGE(KE52:KP52)))),"")</f>
        <v>228.07</v>
      </c>
      <c r="KR52" s="59">
        <f>+IFERROR((IF(ISTEXT(KR$5)=FALSE,(INDEX(FRED!$1:$1048576,MATCH(US!KR$5,FRED!$A:$A,0),MATCH(US!$B52,FRED!$1:$1,0))),(AVERAGE(KF52:KQ52)))),"")</f>
        <v>229.30199999999999</v>
      </c>
      <c r="KS52" s="59">
        <f>+IFERROR((IF(ISTEXT(KS$5)=FALSE,(INDEX(FRED!$1:$1048576,MATCH(US!KS$5,FRED!$A:$A,0),MATCH(US!$B52,FRED!$1:$1,0))),(AVERAGE(KG52:KR52)))),"")</f>
        <v>230.84700000000001</v>
      </c>
      <c r="KT52" s="59">
        <f>+IFERROR((IF(ISTEXT(KT$5)=FALSE,(INDEX(FRED!$1:$1048576,MATCH(US!KT$5,FRED!$A:$A,0),MATCH(US!$B52,FRED!$1:$1,0))),(AVERAGE(KH52:KS52)))),"")</f>
        <v>232.05099999999999</v>
      </c>
      <c r="KU52" s="59">
        <f>+IFERROR((IF(ISTEXT(KU$5)=FALSE,(INDEX(FRED!$1:$1048576,MATCH(US!KU$5,FRED!$A:$A,0),MATCH(US!$B52,FRED!$1:$1,0))),(AVERAGE(KI52:KT52)))),"")</f>
        <v>233.929</v>
      </c>
      <c r="KV52" s="59">
        <f>+IFERROR((IF(ISTEXT(KV$5)=FALSE,(INDEX(FRED!$1:$1048576,MATCH(US!KV$5,FRED!$A:$A,0),MATCH(US!$B52,FRED!$1:$1,0))),(AVERAGE(KJ52:KU52)))),"")</f>
        <v>233.91900000000001</v>
      </c>
      <c r="KW52" s="59">
        <f>+IFERROR((IF(ISTEXT(KW$5)=FALSE,(INDEX(FRED!$1:$1048576,MATCH(US!KW$5,FRED!$A:$A,0),MATCH(US!$B52,FRED!$1:$1,0))),(AVERAGE(KK52:KV52)))),"")</f>
        <v>235.053</v>
      </c>
      <c r="KX52" s="59">
        <f>+IFERROR((IF(ISTEXT(KX$5)=FALSE,(INDEX(FRED!$1:$1048576,MATCH(US!KX$5,FRED!$A:$A,0),MATCH(US!$B52,FRED!$1:$1,0))),(AVERAGE(KL52:KW52)))),"")</f>
        <v>236.77099999999999</v>
      </c>
      <c r="KY52" s="59">
        <f>+IFERROR((IF(ISTEXT(KY$5)=FALSE,(INDEX(FRED!$1:$1048576,MATCH(US!KY$5,FRED!$A:$A,0),MATCH(US!$B52,FRED!$1:$1,0))),(AVERAGE(KM52:KX52)))),"")</f>
        <v>238.661</v>
      </c>
      <c r="KZ52" s="59">
        <f>+IFERROR((IF(ISTEXT(KZ$5)=FALSE,(INDEX(FRED!$1:$1048576,MATCH(US!KZ$5,FRED!$A:$A,0),MATCH(US!$B52,FRED!$1:$1,0))),(AVERAGE(KN52:KY52)))),"")</f>
        <v>239.108</v>
      </c>
      <c r="LA52" s="59">
        <f>+IFERROR((IF(ISTEXT(LA$5)=FALSE,(INDEX(FRED!$1:$1048576,MATCH(US!LA$5,FRED!$A:$A,0),MATCH(US!$B52,FRED!$1:$1,0))),(AVERAGE(KO52:KZ52)))),"")</f>
        <v>239.88800000000001</v>
      </c>
      <c r="LB52" s="59">
        <f>+IFERROR((IF(ISTEXT(LB$5)=FALSE,(INDEX(FRED!$1:$1048576,MATCH(US!LB$5,FRED!$A:$A,0),MATCH(US!$B52,FRED!$1:$1,0))),(AVERAGE(KP52:LA52)))),"")</f>
        <v>238.917</v>
      </c>
      <c r="LC52" s="60">
        <f>+IFERROR((IF(ISTEXT(LC$5)=FALSE,(INDEX(FRED!$1:$1048576,MATCH(US!LC$5,FRED!$A:$A,0),MATCH(US!$B52,FRED!$1:$1,0))),(AVERAGE(KQ52:LB52)))),"")</f>
        <v>234.70966666666666</v>
      </c>
      <c r="LD52" s="59">
        <f>+IFERROR((IF(ISTEXT(LD$5)=FALSE,(INDEX(FRED!$1:$1048576,MATCH(US!LD$5,FRED!$A:$A,0),MATCH(US!$B52,FRED!$1:$1,0))),(AVERAGE(KR52:LC52)))),"")</f>
        <v>243.506</v>
      </c>
      <c r="LE52" s="59">
        <f>+IFERROR((IF(ISTEXT(LE$5)=FALSE,(INDEX(FRED!$1:$1048576,MATCH(US!LE$5,FRED!$A:$A,0),MATCH(US!$B52,FRED!$1:$1,0))),(AVERAGE(KS52:LD52)))),"")</f>
        <v>245.35599999999999</v>
      </c>
      <c r="LF52" s="59">
        <f>+IFERROR((IF(ISTEXT(LF$5)=FALSE,(INDEX(FRED!$1:$1048576,MATCH(US!LF$5,FRED!$A:$A,0),MATCH(US!$B52,FRED!$1:$1,0))),(AVERAGE(KT52:LE52)))),"")</f>
        <v>247.58699999999999</v>
      </c>
      <c r="LG52" s="59">
        <f>+IFERROR((IF(ISTEXT(LG$5)=FALSE,(INDEX(FRED!$1:$1048576,MATCH(US!LG$5,FRED!$A:$A,0),MATCH(US!$B52,FRED!$1:$1,0))),(AVERAGE(KU52:LF52)))),"")</f>
        <v>246.81100000000001</v>
      </c>
      <c r="LH52" s="59">
        <f>+IFERROR((IF(ISTEXT(LH$5)=FALSE,(INDEX(FRED!$1:$1048576,MATCH(US!LH$5,FRED!$A:$A,0),MATCH(US!$B52,FRED!$1:$1,0))),(AVERAGE(KV52:LG52)))),"")</f>
        <v>246.86</v>
      </c>
      <c r="LI52" s="59">
        <f>+IFERROR((IF(ISTEXT(LI$5)=FALSE,(INDEX(FRED!$1:$1048576,MATCH(US!LI$5,FRED!$A:$A,0),MATCH(US!$B52,FRED!$1:$1,0))),(AVERAGE(KW52:LH52)))),"")</f>
        <v>246.04</v>
      </c>
      <c r="LJ52" s="59">
        <f>+IFERROR((IF(ISTEXT(LJ$5)=FALSE,(INDEX(FRED!$1:$1048576,MATCH(US!LJ$5,FRED!$A:$A,0),MATCH(US!$B52,FRED!$1:$1,0))),(AVERAGE(KX52:LI52)))),"")</f>
        <v>246.64</v>
      </c>
      <c r="LK52" s="59">
        <f>+IFERROR((IF(ISTEXT(LK$5)=FALSE,(INDEX(FRED!$1:$1048576,MATCH(US!LK$5,FRED!$A:$A,0),MATCH(US!$B52,FRED!$1:$1,0))),(AVERAGE(KY52:LJ52)))),"")</f>
        <v>248.065</v>
      </c>
      <c r="LL52" s="59">
        <f>+IFERROR((IF(ISTEXT(LL$5)=FALSE,(INDEX(FRED!$1:$1048576,MATCH(US!LL$5,FRED!$A:$A,0),MATCH(US!$B52,FRED!$1:$1,0))),(AVERAGE(KZ52:LK52)))),"")</f>
        <v>247.66900000000001</v>
      </c>
      <c r="LM52" s="59">
        <f>+IFERROR((IF(ISTEXT(LM$5)=FALSE,(INDEX(FRED!$1:$1048576,MATCH(US!LM$5,FRED!$A:$A,0),MATCH(US!$B52,FRED!$1:$1,0))),(AVERAGE(LA52:LL52)))),"")</f>
        <v>247.90700000000001</v>
      </c>
      <c r="LN52" s="59">
        <f>+IFERROR((IF(ISTEXT(LN$5)=FALSE,(INDEX(FRED!$1:$1048576,MATCH(US!LN$5,FRED!$A:$A,0),MATCH(US!$B52,FRED!$1:$1,0))),(AVERAGE(LB52:LM52)))),"")</f>
        <v>248.72800000000001</v>
      </c>
      <c r="LO52" s="59">
        <f>+IFERROR((IF(ISTEXT(LO$5)=FALSE,(INDEX(FRED!$1:$1048576,MATCH(US!LO$5,FRED!$A:$A,0),MATCH(US!$B52,FRED!$1:$1,0))),(AVERAGE(LC52:LN52)))),"")</f>
        <v>248.44800000000001</v>
      </c>
      <c r="LP52" s="60">
        <f>+IFERROR((IF(ISTEXT(LP$5)=FALSE,(INDEX(FRED!$1:$1048576,MATCH(US!LP$5,FRED!$A:$A,0),MATCH(US!$B52,FRED!$1:$1,0))),(AVERAGE(LD52:LO52)))),"")</f>
        <v>246.96808333333331</v>
      </c>
      <c r="LQ52" s="59">
        <f>+IFERROR((IF(ISTEXT(LQ$5)=FALSE,(INDEX(FRED!$1:$1048576,MATCH(US!LQ$5,FRED!$A:$A,0),MATCH(US!$B52,FRED!$1:$1,0))),(AVERAGE(LE52:LP52)))),"")</f>
        <v>251.215</v>
      </c>
      <c r="LR52" s="59">
        <f>+IFERROR((IF(ISTEXT(LR$5)=FALSE,(INDEX(FRED!$1:$1048576,MATCH(US!LR$5,FRED!$A:$A,0),MATCH(US!$B52,FRED!$1:$1,0))),(AVERAGE(LF52:LQ52)))),"")</f>
        <v>251.46799999999999</v>
      </c>
      <c r="LS52" s="59">
        <f>+IFERROR((IF(ISTEXT(LS$5)=FALSE,(INDEX(FRED!$1:$1048576,MATCH(US!LS$5,FRED!$A:$A,0),MATCH(US!$B52,FRED!$1:$1,0))),(AVERAGE(LG52:LR52)))),"")</f>
        <v>251.42</v>
      </c>
      <c r="LT52" s="59">
        <f>+IFERROR((IF(ISTEXT(LT$5)=FALSE,(INDEX(FRED!$1:$1048576,MATCH(US!LT$5,FRED!$A:$A,0),MATCH(US!$B52,FRED!$1:$1,0))),(AVERAGE(LH52:LS52)))),"")</f>
        <v>250.89500000000001</v>
      </c>
      <c r="LU52" s="59">
        <f>+IFERROR((IF(ISTEXT(LU$5)=FALSE,(INDEX(FRED!$1:$1048576,MATCH(US!LU$5,FRED!$A:$A,0),MATCH(US!$B52,FRED!$1:$1,0))),(AVERAGE(LI52:LT52)))),"")</f>
        <v>252.303</v>
      </c>
      <c r="LV52" s="59">
        <f>+IFERROR((IF(ISTEXT(LV$5)=FALSE,(INDEX(FRED!$1:$1048576,MATCH(US!LV$5,FRED!$A:$A,0),MATCH(US!$B52,FRED!$1:$1,0))),(AVERAGE(LJ52:LU52)))),"")</f>
        <v>252.30799999999999</v>
      </c>
      <c r="LW52" s="59">
        <f>+IFERROR((IF(ISTEXT(LW$5)=FALSE,(INDEX(FRED!$1:$1048576,MATCH(US!LW$5,FRED!$A:$A,0),MATCH(US!$B52,FRED!$1:$1,0))),(AVERAGE(LK52:LV52)))),"")</f>
        <v>252.101</v>
      </c>
      <c r="LX52" s="59">
        <f>+IFERROR((IF(ISTEXT(LX$5)=FALSE,(INDEX(FRED!$1:$1048576,MATCH(US!LX$5,FRED!$A:$A,0),MATCH(US!$B52,FRED!$1:$1,0))),(AVERAGE(LL52:LW52)))),"")</f>
        <v>252.553</v>
      </c>
      <c r="LY52" s="59">
        <f>+IFERROR((IF(ISTEXT(LY$5)=FALSE,(INDEX(FRED!$1:$1048576,MATCH(US!LY$5,FRED!$A:$A,0),MATCH(US!$B52,FRED!$1:$1,0))),(AVERAGE(LM52:LX52)))),"")</f>
        <v>252.59399999999999</v>
      </c>
      <c r="LZ52" s="59">
        <f>+IFERROR((IF(ISTEXT(LZ$5)=FALSE,(INDEX(FRED!$1:$1048576,MATCH(US!LZ$5,FRED!$A:$A,0),MATCH(US!$B52,FRED!$1:$1,0))),(AVERAGE(LN52:LY52)))),"")</f>
        <v>252.61</v>
      </c>
      <c r="MA52" s="59">
        <f>+IFERROR((IF(ISTEXT(MA$5)=FALSE,(INDEX(FRED!$1:$1048576,MATCH(US!MA$5,FRED!$A:$A,0),MATCH(US!$B52,FRED!$1:$1,0))),(AVERAGE(LO52:LZ52)))),"")</f>
        <v>252.46799999999999</v>
      </c>
      <c r="MB52" s="59">
        <f>+IFERROR((IF(ISTEXT(MB$5)=FALSE,(INDEX(FRED!$1:$1048576,MATCH(US!MB$5,FRED!$A:$A,0),MATCH(US!$B52,FRED!$1:$1,0))),(AVERAGE(LP52:MA52)))),"")</f>
        <v>253.39699999999999</v>
      </c>
      <c r="MC52" s="60">
        <f>+IFERROR((IF(ISTEXT(MC$5)=FALSE,(INDEX(FRED!$1:$1048576,MATCH(US!MC$5,FRED!$A:$A,0),MATCH(US!$B52,FRED!$1:$1,0))),(AVERAGE(LQ52:MB52)))),"")</f>
        <v>252.11099999999999</v>
      </c>
      <c r="MD52" s="59">
        <f>+IFERROR((IF(ISTEXT(MD$5)=FALSE,(INDEX(FRED!$1:$1048576,MATCH(US!MD$5,FRED!$A:$A,0),MATCH(US!$B52,FRED!$1:$1,0))),(AVERAGE(LR52:MC52)))),"")</f>
        <v>255.82499999999999</v>
      </c>
      <c r="ME52" s="59">
        <f>+IFERROR((IF(ISTEXT(ME$5)=FALSE,(INDEX(FRED!$1:$1048576,MATCH(US!ME$5,FRED!$A:$A,0),MATCH(US!$B52,FRED!$1:$1,0))),(AVERAGE(LS52:MD52)))),"")</f>
        <v>255.8</v>
      </c>
      <c r="MF52" s="59">
        <f>+IFERROR((IF(ISTEXT(MF$5)=FALSE,(INDEX(FRED!$1:$1048576,MATCH(US!MF$5,FRED!$A:$A,0),MATCH(US!$B52,FRED!$1:$1,0))),(AVERAGE(LT52:ME52)))),"")</f>
        <v>257.11900000000003</v>
      </c>
      <c r="MG52" s="59" t="str">
        <f>+IFERROR((IF(ISTEXT(MG$5)=FALSE,(INDEX(FRED!$1:$1048576,MATCH(US!MG$5,FRED!$A:$A,0),MATCH(US!$B52,FRED!$1:$1,0))),(AVERAGE(LU52:MF52)))),"")</f>
        <v/>
      </c>
      <c r="MH52" s="59" t="str">
        <f>+IFERROR((IF(ISTEXT(MH$5)=FALSE,(INDEX(FRED!$1:$1048576,MATCH(US!MH$5,FRED!$A:$A,0),MATCH(US!$B52,FRED!$1:$1,0))),(AVERAGE(LV52:MG52)))),"")</f>
        <v/>
      </c>
      <c r="MI52" s="59" t="str">
        <f>+IFERROR((IF(ISTEXT(MI$5)=FALSE,(INDEX(FRED!$1:$1048576,MATCH(US!MI$5,FRED!$A:$A,0),MATCH(US!$B52,FRED!$1:$1,0))),(AVERAGE(LW52:MH52)))),"")</f>
        <v/>
      </c>
      <c r="MJ52" s="59" t="str">
        <f>+IFERROR((IF(ISTEXT(MJ$5)=FALSE,(INDEX(FRED!$1:$1048576,MATCH(US!MJ$5,FRED!$A:$A,0),MATCH(US!$B52,FRED!$1:$1,0))),(AVERAGE(LX52:MI52)))),"")</f>
        <v/>
      </c>
      <c r="MK52" s="59" t="str">
        <f>+IFERROR((IF(ISTEXT(MK$5)=FALSE,(INDEX(FRED!$1:$1048576,MATCH(US!MK$5,FRED!$A:$A,0),MATCH(US!$B52,FRED!$1:$1,0))),(AVERAGE(LY52:MJ52)))),"")</f>
        <v/>
      </c>
      <c r="ML52" s="59" t="str">
        <f>+IFERROR((IF(ISTEXT(ML$5)=FALSE,(INDEX(FRED!$1:$1048576,MATCH(US!ML$5,FRED!$A:$A,0),MATCH(US!$B52,FRED!$1:$1,0))),(AVERAGE(LZ52:MK52)))),"")</f>
        <v/>
      </c>
      <c r="MM52" s="59" t="str">
        <f>+IFERROR((IF(ISTEXT(MM$5)=FALSE,(INDEX(FRED!$1:$1048576,MATCH(US!MM$5,FRED!$A:$A,0),MATCH(US!$B52,FRED!$1:$1,0))),(AVERAGE(MA52:ML52)))),"")</f>
        <v/>
      </c>
      <c r="MN52" s="59" t="str">
        <f>+IFERROR((IF(ISTEXT(MN$5)=FALSE,(INDEX(FRED!$1:$1048576,MATCH(US!MN$5,FRED!$A:$A,0),MATCH(US!$B52,FRED!$1:$1,0))),(AVERAGE(MB52:MM52)))),"")</f>
        <v/>
      </c>
      <c r="MO52" s="59" t="str">
        <f>+IFERROR((IF(ISTEXT(MO$5)=FALSE,(INDEX(FRED!$1:$1048576,MATCH(US!MO$5,FRED!$A:$A,0),MATCH(US!$B52,FRED!$1:$1,0))),(AVERAGE(MC52:MN52)))),"")</f>
        <v/>
      </c>
      <c r="MP52" s="60">
        <f>+IFERROR((IF(ISTEXT(MP$5)=FALSE,(INDEX(FRED!$1:$1048576,MATCH(US!MP$5,FRED!$A:$A,0),MATCH(US!$B52,FRED!$1:$1,0))),(AVERAGE(MD52:MO52)))),"")</f>
        <v>256.24799999999999</v>
      </c>
    </row>
    <row r="53" spans="1:354" s="117" customFormat="1" ht="15.95" customHeight="1" outlineLevel="1">
      <c r="A53" s="159"/>
      <c r="B53" s="380" t="s">
        <v>630</v>
      </c>
      <c r="C53" s="384" t="s">
        <v>631</v>
      </c>
      <c r="D53" s="59">
        <f>+IFERROR((IF(ISTEXT(D$5)=FALSE,(INDEX(FRED!$1:$1048576,MATCH(US!D$5,FRED!$A:$A,0),MATCH(US!$B53,FRED!$1:$1,0))),(AVERAGE(#REF!)))),"")</f>
        <v>149.1</v>
      </c>
      <c r="E53" s="59">
        <f>+IFERROR((IF(ISTEXT(E$5)=FALSE,(INDEX(FRED!$1:$1048576,MATCH(US!E$5,FRED!$A:$A,0),MATCH(US!$B53,FRED!$1:$1,0))),(AVERAGE(#REF!)))),"")</f>
        <v>148.30000000000001</v>
      </c>
      <c r="F53" s="59">
        <f>+IFERROR((IF(ISTEXT(F$5)=FALSE,(INDEX(FRED!$1:$1048576,MATCH(US!F$5,FRED!$A:$A,0),MATCH(US!$B53,FRED!$1:$1,0))),(AVERAGE(#REF!)))),"")</f>
        <v>148.1</v>
      </c>
      <c r="G53" s="59">
        <f>+IFERROR((IF(ISTEXT(G$5)=FALSE,(INDEX(FRED!$1:$1048576,MATCH(US!G$5,FRED!$A:$A,0),MATCH(US!$B53,FRED!$1:$1,0))),(AVERAGE(#REF!)))),"")</f>
        <v>148.6</v>
      </c>
      <c r="H53" s="59">
        <f>+IFERROR((IF(ISTEXT(H$5)=FALSE,(INDEX(FRED!$1:$1048576,MATCH(US!H$5,FRED!$A:$A,0),MATCH(US!$B53,FRED!$1:$1,0))),(AVERAGE(#REF!)))),"")</f>
        <v>149.1</v>
      </c>
      <c r="I53" s="59">
        <f>+IFERROR((IF(ISTEXT(I$5)=FALSE,(INDEX(FRED!$1:$1048576,MATCH(US!I$5,FRED!$A:$A,0),MATCH(US!$B53,FRED!$1:$1,0))),(AVERAGE(#REF!)))),"")</f>
        <v>149.30000000000001</v>
      </c>
      <c r="J53" s="59">
        <f>+IFERROR((IF(ISTEXT(J$5)=FALSE,(INDEX(FRED!$1:$1048576,MATCH(US!J$5,FRED!$A:$A,0),MATCH(US!$B53,FRED!$1:$1,0))),(AVERAGE(#REF!)))),"")</f>
        <v>149.30000000000001</v>
      </c>
      <c r="K53" s="59">
        <f>+IFERROR((IF(ISTEXT(K$5)=FALSE,(INDEX(FRED!$1:$1048576,MATCH(US!K$5,FRED!$A:$A,0),MATCH(US!$B53,FRED!$1:$1,0))),(AVERAGE(#REF!)))),"")</f>
        <v>148.80000000000001</v>
      </c>
      <c r="L53" s="59">
        <f>+IFERROR((IF(ISTEXT(L$5)=FALSE,(INDEX(FRED!$1:$1048576,MATCH(US!L$5,FRED!$A:$A,0),MATCH(US!$B53,FRED!$1:$1,0))),(AVERAGE(#REF!)))),"")</f>
        <v>148.6</v>
      </c>
      <c r="M53" s="59">
        <f>+IFERROR((IF(ISTEXT(M$5)=FALSE,(INDEX(FRED!$1:$1048576,MATCH(US!M$5,FRED!$A:$A,0),MATCH(US!$B53,FRED!$1:$1,0))),(AVERAGE(A53:L53)))),"")</f>
        <v>148.4</v>
      </c>
      <c r="N53" s="59">
        <f>+IFERROR((IF(ISTEXT(N$5)=FALSE,(INDEX(FRED!$1:$1048576,MATCH(US!N$5,FRED!$A:$A,0),MATCH(US!$B53,FRED!$1:$1,0))),(AVERAGE(B53:M53)))),"")</f>
        <v>148.6</v>
      </c>
      <c r="O53" s="59">
        <f>+IFERROR((IF(ISTEXT(O$5)=FALSE,(INDEX(FRED!$1:$1048576,MATCH(US!O$5,FRED!$A:$A,0),MATCH(US!$B53,FRED!$1:$1,0))),(AVERAGE(C53:N53)))),"")</f>
        <v>147.5</v>
      </c>
      <c r="P53" s="60">
        <f>+IFERROR((IF(ISTEXT(P$5)=FALSE,(INDEX(FRED!$1:$1048576,MATCH(US!P$5,FRED!$A:$A,0),MATCH(US!$B53,FRED!$1:$1,0))),(AVERAGE(D53:O53)))),"")</f>
        <v>148.64166666666665</v>
      </c>
      <c r="Q53" s="59">
        <f>+IFERROR((IF(ISTEXT(Q$5)=FALSE,(INDEX(FRED!$1:$1048576,MATCH(US!Q$5,FRED!$A:$A,0),MATCH(US!$B53,FRED!$1:$1,0))),(AVERAGE(E53:P53)))),"")</f>
        <v>148.30000000000001</v>
      </c>
      <c r="R53" s="59">
        <f>+IFERROR((IF(ISTEXT(R$5)=FALSE,(INDEX(FRED!$1:$1048576,MATCH(US!R$5,FRED!$A:$A,0),MATCH(US!$B53,FRED!$1:$1,0))),(AVERAGE(F53:Q53)))),"")</f>
        <v>148</v>
      </c>
      <c r="S53" s="59">
        <f>+IFERROR((IF(ISTEXT(S$5)=FALSE,(INDEX(FRED!$1:$1048576,MATCH(US!S$5,FRED!$A:$A,0),MATCH(US!$B53,FRED!$1:$1,0))),(AVERAGE(G53:R53)))),"")</f>
        <v>147.4</v>
      </c>
      <c r="T53" s="59">
        <f>+IFERROR((IF(ISTEXT(T$5)=FALSE,(INDEX(FRED!$1:$1048576,MATCH(US!T$5,FRED!$A:$A,0),MATCH(US!$B53,FRED!$1:$1,0))),(AVERAGE(H53:S53)))),"")</f>
        <v>148.9</v>
      </c>
      <c r="U53" s="59">
        <f>+IFERROR((IF(ISTEXT(U$5)=FALSE,(INDEX(FRED!$1:$1048576,MATCH(US!U$5,FRED!$A:$A,0),MATCH(US!$B53,FRED!$1:$1,0))),(AVERAGE(I53:T53)))),"")</f>
        <v>148.80000000000001</v>
      </c>
      <c r="V53" s="59">
        <f>+IFERROR((IF(ISTEXT(V$5)=FALSE,(INDEX(FRED!$1:$1048576,MATCH(US!V$5,FRED!$A:$A,0),MATCH(US!$B53,FRED!$1:$1,0))),(AVERAGE(J53:U53)))),"")</f>
        <v>148.6</v>
      </c>
      <c r="W53" s="59">
        <f>+IFERROR((IF(ISTEXT(W$5)=FALSE,(INDEX(FRED!$1:$1048576,MATCH(US!W$5,FRED!$A:$A,0),MATCH(US!$B53,FRED!$1:$1,0))),(AVERAGE(K53:V53)))),"")</f>
        <v>149.1</v>
      </c>
      <c r="X53" s="59">
        <f>+IFERROR((IF(ISTEXT(X$5)=FALSE,(INDEX(FRED!$1:$1048576,MATCH(US!X$5,FRED!$A:$A,0),MATCH(US!$B53,FRED!$1:$1,0))),(AVERAGE(L53:W53)))),"")</f>
        <v>149.1</v>
      </c>
      <c r="Y53" s="59">
        <f>+IFERROR((IF(ISTEXT(Y$5)=FALSE,(INDEX(FRED!$1:$1048576,MATCH(US!Y$5,FRED!$A:$A,0),MATCH(US!$B53,FRED!$1:$1,0))),(AVERAGE(M53:X53)))),"")</f>
        <v>149.1</v>
      </c>
      <c r="Z53" s="59">
        <f>+IFERROR((IF(ISTEXT(Z$5)=FALSE,(INDEX(FRED!$1:$1048576,MATCH(US!Z$5,FRED!$A:$A,0),MATCH(US!$B53,FRED!$1:$1,0))),(AVERAGE(N53:Y53)))),"")</f>
        <v>149.4</v>
      </c>
      <c r="AA53" s="59">
        <f>+IFERROR((IF(ISTEXT(AA$5)=FALSE,(INDEX(FRED!$1:$1048576,MATCH(US!AA$5,FRED!$A:$A,0),MATCH(US!$B53,FRED!$1:$1,0))),(AVERAGE(O53:Z53)))),"")</f>
        <v>149.1</v>
      </c>
      <c r="AB53" s="59">
        <f>+IFERROR((IF(ISTEXT(AB$5)=FALSE,(INDEX(FRED!$1:$1048576,MATCH(US!AB$5,FRED!$A:$A,0),MATCH(US!$B53,FRED!$1:$1,0))),(AVERAGE(P53:AA53)))),"")</f>
        <v>149</v>
      </c>
      <c r="AC53" s="60">
        <f>+IFERROR((IF(ISTEXT(AC$5)=FALSE,(INDEX(FRED!$1:$1048576,MATCH(US!AC$5,FRED!$A:$A,0),MATCH(US!$B53,FRED!$1:$1,0))),(AVERAGE(Q53:AB53)))),"")</f>
        <v>148.73333333333332</v>
      </c>
      <c r="AD53" s="59">
        <f>+IFERROR((IF(ISTEXT(AD$5)=FALSE,(INDEX(FRED!$1:$1048576,MATCH(US!AD$5,FRED!$A:$A,0),MATCH(US!$B53,FRED!$1:$1,0))),(AVERAGE(R53:AC53)))),"")</f>
        <v>148.80000000000001</v>
      </c>
      <c r="AE53" s="59">
        <f>+IFERROR((IF(ISTEXT(AE$5)=FALSE,(INDEX(FRED!$1:$1048576,MATCH(US!AE$5,FRED!$A:$A,0),MATCH(US!$B53,FRED!$1:$1,0))),(AVERAGE(S53:AD53)))),"")</f>
        <v>148.4</v>
      </c>
      <c r="AF53" s="59">
        <f>+IFERROR((IF(ISTEXT(AF$5)=FALSE,(INDEX(FRED!$1:$1048576,MATCH(US!AF$5,FRED!$A:$A,0),MATCH(US!$B53,FRED!$1:$1,0))),(AVERAGE(T53:AE53)))),"")</f>
        <v>147.9</v>
      </c>
      <c r="AG53" s="59">
        <f>+IFERROR((IF(ISTEXT(AG$5)=FALSE,(INDEX(FRED!$1:$1048576,MATCH(US!AG$5,FRED!$A:$A,0),MATCH(US!$B53,FRED!$1:$1,0))),(AVERAGE(U53:AF53)))),"")</f>
        <v>151.69999999999999</v>
      </c>
      <c r="AH53" s="59">
        <f>+IFERROR((IF(ISTEXT(AH$5)=FALSE,(INDEX(FRED!$1:$1048576,MATCH(US!AH$5,FRED!$A:$A,0),MATCH(US!$B53,FRED!$1:$1,0))),(AVERAGE(V53:AG53)))),"")</f>
        <v>152.19999999999999</v>
      </c>
      <c r="AI53" s="59">
        <f>+IFERROR((IF(ISTEXT(AI$5)=FALSE,(INDEX(FRED!$1:$1048576,MATCH(US!AI$5,FRED!$A:$A,0),MATCH(US!$B53,FRED!$1:$1,0))),(AVERAGE(W53:AH53)))),"")</f>
        <v>151.9</v>
      </c>
      <c r="AJ53" s="59">
        <f>+IFERROR((IF(ISTEXT(AJ$5)=FALSE,(INDEX(FRED!$1:$1048576,MATCH(US!AJ$5,FRED!$A:$A,0),MATCH(US!$B53,FRED!$1:$1,0))),(AVERAGE(X53:AI53)))),"")</f>
        <v>151.9</v>
      </c>
      <c r="AK53" s="59">
        <f>+IFERROR((IF(ISTEXT(AK$5)=FALSE,(INDEX(FRED!$1:$1048576,MATCH(US!AK$5,FRED!$A:$A,0),MATCH(US!$B53,FRED!$1:$1,0))),(AVERAGE(Y53:AJ53)))),"")</f>
        <v>152.69999999999999</v>
      </c>
      <c r="AL53" s="59">
        <f>+IFERROR((IF(ISTEXT(AL$5)=FALSE,(INDEX(FRED!$1:$1048576,MATCH(US!AL$5,FRED!$A:$A,0),MATCH(US!$B53,FRED!$1:$1,0))),(AVERAGE(Z53:AK53)))),"")</f>
        <v>152.6</v>
      </c>
      <c r="AM53" s="59">
        <f>+IFERROR((IF(ISTEXT(AM$5)=FALSE,(INDEX(FRED!$1:$1048576,MATCH(US!AM$5,FRED!$A:$A,0),MATCH(US!$B53,FRED!$1:$1,0))),(AVERAGE(AA53:AL53)))),"")</f>
        <v>152.6</v>
      </c>
      <c r="AN53" s="59">
        <f>+IFERROR((IF(ISTEXT(AN$5)=FALSE,(INDEX(FRED!$1:$1048576,MATCH(US!AN$5,FRED!$A:$A,0),MATCH(US!$B53,FRED!$1:$1,0))),(AVERAGE(AB53:AM53)))),"")</f>
        <v>152</v>
      </c>
      <c r="AO53" s="59">
        <f>+IFERROR((IF(ISTEXT(AO$5)=FALSE,(INDEX(FRED!$1:$1048576,MATCH(US!AO$5,FRED!$A:$A,0),MATCH(US!$B53,FRED!$1:$1,0))),(AVERAGE(AC53:AN53)))),"")</f>
        <v>151</v>
      </c>
      <c r="AP53" s="60">
        <f>+IFERROR((IF(ISTEXT(AP$5)=FALSE,(INDEX(FRED!$1:$1048576,MATCH(US!AP$5,FRED!$A:$A,0),MATCH(US!$B53,FRED!$1:$1,0))),(AVERAGE(AD53:AO53)))),"")</f>
        <v>151.14166666666665</v>
      </c>
      <c r="AQ53" s="59">
        <f>+IFERROR((IF(ISTEXT(AQ$5)=FALSE,(INDEX(FRED!$1:$1048576,MATCH(US!AQ$5,FRED!$A:$A,0),MATCH(US!$B53,FRED!$1:$1,0))),(AVERAGE(AE53:AP53)))),"")</f>
        <v>151</v>
      </c>
      <c r="AR53" s="59">
        <f>+IFERROR((IF(ISTEXT(AR$5)=FALSE,(INDEX(FRED!$1:$1048576,MATCH(US!AR$5,FRED!$A:$A,0),MATCH(US!$B53,FRED!$1:$1,0))),(AVERAGE(AF53:AQ53)))),"")</f>
        <v>151.1</v>
      </c>
      <c r="AS53" s="59">
        <f>+IFERROR((IF(ISTEXT(AS$5)=FALSE,(INDEX(FRED!$1:$1048576,MATCH(US!AS$5,FRED!$A:$A,0),MATCH(US!$B53,FRED!$1:$1,0))),(AVERAGE(AG53:AR53)))),"")</f>
        <v>151.1</v>
      </c>
      <c r="AT53" s="59">
        <f>+IFERROR((IF(ISTEXT(AT$5)=FALSE,(INDEX(FRED!$1:$1048576,MATCH(US!AT$5,FRED!$A:$A,0),MATCH(US!$B53,FRED!$1:$1,0))),(AVERAGE(AH53:AS53)))),"")</f>
        <v>150.69999999999999</v>
      </c>
      <c r="AU53" s="59">
        <f>+IFERROR((IF(ISTEXT(AU$5)=FALSE,(INDEX(FRED!$1:$1048576,MATCH(US!AU$5,FRED!$A:$A,0),MATCH(US!$B53,FRED!$1:$1,0))),(AVERAGE(AI53:AT53)))),"")</f>
        <v>151.1</v>
      </c>
      <c r="AV53" s="59">
        <f>+IFERROR((IF(ISTEXT(AV$5)=FALSE,(INDEX(FRED!$1:$1048576,MATCH(US!AV$5,FRED!$A:$A,0),MATCH(US!$B53,FRED!$1:$1,0))),(AVERAGE(AJ53:AU53)))),"")</f>
        <v>151.19999999999999</v>
      </c>
      <c r="AW53" s="59">
        <f>+IFERROR((IF(ISTEXT(AW$5)=FALSE,(INDEX(FRED!$1:$1048576,MATCH(US!AW$5,FRED!$A:$A,0),MATCH(US!$B53,FRED!$1:$1,0))),(AVERAGE(AK53:AV53)))),"")</f>
        <v>151</v>
      </c>
      <c r="AX53" s="59">
        <f>+IFERROR((IF(ISTEXT(AX$5)=FALSE,(INDEX(FRED!$1:$1048576,MATCH(US!AX$5,FRED!$A:$A,0),MATCH(US!$B53,FRED!$1:$1,0))),(AVERAGE(AL53:AW53)))),"")</f>
        <v>150.6</v>
      </c>
      <c r="AY53" s="59">
        <f>+IFERROR((IF(ISTEXT(AY$5)=FALSE,(INDEX(FRED!$1:$1048576,MATCH(US!AY$5,FRED!$A:$A,0),MATCH(US!$B53,FRED!$1:$1,0))),(AVERAGE(AM53:AX53)))),"")</f>
        <v>150.19999999999999</v>
      </c>
      <c r="AZ53" s="59">
        <f>+IFERROR((IF(ISTEXT(AZ$5)=FALSE,(INDEX(FRED!$1:$1048576,MATCH(US!AZ$5,FRED!$A:$A,0),MATCH(US!$B53,FRED!$1:$1,0))),(AVERAGE(AN53:AY53)))),"")</f>
        <v>149.6</v>
      </c>
      <c r="BA53" s="59">
        <f>+IFERROR((IF(ISTEXT(BA$5)=FALSE,(INDEX(FRED!$1:$1048576,MATCH(US!BA$5,FRED!$A:$A,0),MATCH(US!$B53,FRED!$1:$1,0))),(AVERAGE(AO53:AZ53)))),"")</f>
        <v>149.5</v>
      </c>
      <c r="BB53" s="59">
        <f>+IFERROR((IF(ISTEXT(BB$5)=FALSE,(INDEX(FRED!$1:$1048576,MATCH(US!BB$5,FRED!$A:$A,0),MATCH(US!$B53,FRED!$1:$1,0))),(AVERAGE(AP53:BA53)))),"")</f>
        <v>149.30000000000001</v>
      </c>
      <c r="BC53" s="60">
        <f>+IFERROR((IF(ISTEXT(BC$5)=FALSE,(INDEX(FRED!$1:$1048576,MATCH(US!BC$5,FRED!$A:$A,0),MATCH(US!$B53,FRED!$1:$1,0))),(AVERAGE(AQ53:BB53)))),"")</f>
        <v>150.53333333333333</v>
      </c>
      <c r="BD53" s="59">
        <f>+IFERROR((IF(ISTEXT(BD$5)=FALSE,(INDEX(FRED!$1:$1048576,MATCH(US!BD$5,FRED!$A:$A,0),MATCH(US!$B53,FRED!$1:$1,0))),(AVERAGE(AR53:BC53)))),"")</f>
        <v>149.4</v>
      </c>
      <c r="BE53" s="59">
        <f>+IFERROR((IF(ISTEXT(BE$5)=FALSE,(INDEX(FRED!$1:$1048576,MATCH(US!BE$5,FRED!$A:$A,0),MATCH(US!$B53,FRED!$1:$1,0))),(AVERAGE(AS53:BD53)))),"")</f>
        <v>149.5</v>
      </c>
      <c r="BF53" s="59">
        <f>+IFERROR((IF(ISTEXT(BF$5)=FALSE,(INDEX(FRED!$1:$1048576,MATCH(US!BF$5,FRED!$A:$A,0),MATCH(US!$B53,FRED!$1:$1,0))),(AVERAGE(AT53:BE53)))),"")</f>
        <v>150.19999999999999</v>
      </c>
      <c r="BG53" s="59">
        <f>+IFERROR((IF(ISTEXT(BG$5)=FALSE,(INDEX(FRED!$1:$1048576,MATCH(US!BG$5,FRED!$A:$A,0),MATCH(US!$B53,FRED!$1:$1,0))),(AVERAGE(AU53:BF53)))),"")</f>
        <v>152.1</v>
      </c>
      <c r="BH53" s="59">
        <f>+IFERROR((IF(ISTEXT(BH$5)=FALSE,(INDEX(FRED!$1:$1048576,MATCH(US!BH$5,FRED!$A:$A,0),MATCH(US!$B53,FRED!$1:$1,0))),(AVERAGE(AV53:BG53)))),"")</f>
        <v>153.6</v>
      </c>
      <c r="BI53" s="59">
        <f>+IFERROR((IF(ISTEXT(BI$5)=FALSE,(INDEX(FRED!$1:$1048576,MATCH(US!BI$5,FRED!$A:$A,0),MATCH(US!$B53,FRED!$1:$1,0))),(AVERAGE(AW53:BH53)))),"")</f>
        <v>153.9</v>
      </c>
      <c r="BJ53" s="59">
        <f>+IFERROR((IF(ISTEXT(BJ$5)=FALSE,(INDEX(FRED!$1:$1048576,MATCH(US!BJ$5,FRED!$A:$A,0),MATCH(US!$B53,FRED!$1:$1,0))),(AVERAGE(AX53:BI53)))),"")</f>
        <v>154.4</v>
      </c>
      <c r="BK53" s="59">
        <f>+IFERROR((IF(ISTEXT(BK$5)=FALSE,(INDEX(FRED!$1:$1048576,MATCH(US!BK$5,FRED!$A:$A,0),MATCH(US!$B53,FRED!$1:$1,0))),(AVERAGE(AY53:BJ53)))),"")</f>
        <v>157.69999999999999</v>
      </c>
      <c r="BL53" s="59">
        <f>+IFERROR((IF(ISTEXT(BL$5)=FALSE,(INDEX(FRED!$1:$1048576,MATCH(US!BL$5,FRED!$A:$A,0),MATCH(US!$B53,FRED!$1:$1,0))),(AVERAGE(AZ53:BK53)))),"")</f>
        <v>160.4</v>
      </c>
      <c r="BM53" s="59">
        <f>+IFERROR((IF(ISTEXT(BM$5)=FALSE,(INDEX(FRED!$1:$1048576,MATCH(US!BM$5,FRED!$A:$A,0),MATCH(US!$B53,FRED!$1:$1,0))),(AVERAGE(BA53:BL53)))),"")</f>
        <v>160.4</v>
      </c>
      <c r="BN53" s="59">
        <f>+IFERROR((IF(ISTEXT(BN$5)=FALSE,(INDEX(FRED!$1:$1048576,MATCH(US!BN$5,FRED!$A:$A,0),MATCH(US!$B53,FRED!$1:$1,0))),(AVERAGE(BB53:BM53)))),"")</f>
        <v>161.30000000000001</v>
      </c>
      <c r="BO53" s="59">
        <f>+IFERROR((IF(ISTEXT(BO$5)=FALSE,(INDEX(FRED!$1:$1048576,MATCH(US!BO$5,FRED!$A:$A,0),MATCH(US!$B53,FRED!$1:$1,0))),(AVERAGE(BC53:BN53)))),"")</f>
        <v>161.5</v>
      </c>
      <c r="BP53" s="60">
        <f>+IFERROR((IF(ISTEXT(BP$5)=FALSE,(INDEX(FRED!$1:$1048576,MATCH(US!BP$5,FRED!$A:$A,0),MATCH(US!$B53,FRED!$1:$1,0))),(AVERAGE(BD53:BO53)))),"")</f>
        <v>155.36666666666667</v>
      </c>
      <c r="BQ53" s="59">
        <f>+IFERROR((IF(ISTEXT(BQ$5)=FALSE,(INDEX(FRED!$1:$1048576,MATCH(US!BQ$5,FRED!$A:$A,0),MATCH(US!$B53,FRED!$1:$1,0))),(AVERAGE(BE53:BP53)))),"")</f>
        <v>166.8</v>
      </c>
      <c r="BR53" s="59">
        <f>+IFERROR((IF(ISTEXT(BR$5)=FALSE,(INDEX(FRED!$1:$1048576,MATCH(US!BR$5,FRED!$A:$A,0),MATCH(US!$B53,FRED!$1:$1,0))),(AVERAGE(BF53:BQ53)))),"")</f>
        <v>168.8</v>
      </c>
      <c r="BS53" s="59">
        <f>+IFERROR((IF(ISTEXT(BS$5)=FALSE,(INDEX(FRED!$1:$1048576,MATCH(US!BS$5,FRED!$A:$A,0),MATCH(US!$B53,FRED!$1:$1,0))),(AVERAGE(BG53:BR53)))),"")</f>
        <v>169</v>
      </c>
      <c r="BT53" s="59">
        <f>+IFERROR((IF(ISTEXT(BT$5)=FALSE,(INDEX(FRED!$1:$1048576,MATCH(US!BT$5,FRED!$A:$A,0),MATCH(US!$B53,FRED!$1:$1,0))),(AVERAGE(BH53:BS53)))),"")</f>
        <v>171.8</v>
      </c>
      <c r="BU53" s="59">
        <f>+IFERROR((IF(ISTEXT(BU$5)=FALSE,(INDEX(FRED!$1:$1048576,MATCH(US!BU$5,FRED!$A:$A,0),MATCH(US!$B53,FRED!$1:$1,0))),(AVERAGE(BI53:BT53)))),"")</f>
        <v>172.2</v>
      </c>
      <c r="BV53" s="59">
        <f>+IFERROR((IF(ISTEXT(BV$5)=FALSE,(INDEX(FRED!$1:$1048576,MATCH(US!BV$5,FRED!$A:$A,0),MATCH(US!$B53,FRED!$1:$1,0))),(AVERAGE(BJ53:BU53)))),"")</f>
        <v>172.5</v>
      </c>
      <c r="BW53" s="59">
        <f>+IFERROR((IF(ISTEXT(BW$5)=FALSE,(INDEX(FRED!$1:$1048576,MATCH(US!BW$5,FRED!$A:$A,0),MATCH(US!$B53,FRED!$1:$1,0))),(AVERAGE(BK53:BV53)))),"")</f>
        <v>179</v>
      </c>
      <c r="BX53" s="59">
        <f>+IFERROR((IF(ISTEXT(BX$5)=FALSE,(INDEX(FRED!$1:$1048576,MATCH(US!BX$5,FRED!$A:$A,0),MATCH(US!$B53,FRED!$1:$1,0))),(AVERAGE(BL53:BW53)))),"")</f>
        <v>179.2</v>
      </c>
      <c r="BY53" s="59">
        <f>+IFERROR((IF(ISTEXT(BY$5)=FALSE,(INDEX(FRED!$1:$1048576,MATCH(US!BY$5,FRED!$A:$A,0),MATCH(US!$B53,FRED!$1:$1,0))),(AVERAGE(BM53:BX53)))),"")</f>
        <v>180.2</v>
      </c>
      <c r="BZ53" s="59">
        <f>+IFERROR((IF(ISTEXT(BZ$5)=FALSE,(INDEX(FRED!$1:$1048576,MATCH(US!BZ$5,FRED!$A:$A,0),MATCH(US!$B53,FRED!$1:$1,0))),(AVERAGE(BN53:BY53)))),"")</f>
        <v>180.3</v>
      </c>
      <c r="CA53" s="59">
        <f>+IFERROR((IF(ISTEXT(CA$5)=FALSE,(INDEX(FRED!$1:$1048576,MATCH(US!CA$5,FRED!$A:$A,0),MATCH(US!$B53,FRED!$1:$1,0))),(AVERAGE(BO53:BZ53)))),"")</f>
        <v>180.6</v>
      </c>
      <c r="CB53" s="59">
        <f>+IFERROR((IF(ISTEXT(CB$5)=FALSE,(INDEX(FRED!$1:$1048576,MATCH(US!CB$5,FRED!$A:$A,0),MATCH(US!$B53,FRED!$1:$1,0))),(AVERAGE(BP53:CA53)))),"")</f>
        <v>181.3</v>
      </c>
      <c r="CC53" s="60">
        <f>+IFERROR((IF(ISTEXT(CC$5)=FALSE,(INDEX(FRED!$1:$1048576,MATCH(US!CC$5,FRED!$A:$A,0),MATCH(US!$B53,FRED!$1:$1,0))),(AVERAGE(BQ53:CB53)))),"")</f>
        <v>175.14166666666668</v>
      </c>
      <c r="CD53" s="59">
        <f>+IFERROR((IF(ISTEXT(CD$5)=FALSE,(INDEX(FRED!$1:$1048576,MATCH(US!CD$5,FRED!$A:$A,0),MATCH(US!$B53,FRED!$1:$1,0))),(AVERAGE(BR53:CC53)))),"")</f>
        <v>191</v>
      </c>
      <c r="CE53" s="59">
        <f>+IFERROR((IF(ISTEXT(CE$5)=FALSE,(INDEX(FRED!$1:$1048576,MATCH(US!CE$5,FRED!$A:$A,0),MATCH(US!$B53,FRED!$1:$1,0))),(AVERAGE(BS53:CD53)))),"")</f>
        <v>191.5</v>
      </c>
      <c r="CF53" s="59">
        <f>+IFERROR((IF(ISTEXT(CF$5)=FALSE,(INDEX(FRED!$1:$1048576,MATCH(US!CF$5,FRED!$A:$A,0),MATCH(US!$B53,FRED!$1:$1,0))),(AVERAGE(BT53:CE53)))),"")</f>
        <v>195.3</v>
      </c>
      <c r="CG53" s="59">
        <f>+IFERROR((IF(ISTEXT(CG$5)=FALSE,(INDEX(FRED!$1:$1048576,MATCH(US!CG$5,FRED!$A:$A,0),MATCH(US!$B53,FRED!$1:$1,0))),(AVERAGE(BU53:CF53)))),"")</f>
        <v>196.7</v>
      </c>
      <c r="CH53" s="59">
        <f>+IFERROR((IF(ISTEXT(CH$5)=FALSE,(INDEX(FRED!$1:$1048576,MATCH(US!CH$5,FRED!$A:$A,0),MATCH(US!$B53,FRED!$1:$1,0))),(AVERAGE(BV53:CG53)))),"")</f>
        <v>197.6</v>
      </c>
      <c r="CI53" s="59">
        <f>+IFERROR((IF(ISTEXT(CI$5)=FALSE,(INDEX(FRED!$1:$1048576,MATCH(US!CI$5,FRED!$A:$A,0),MATCH(US!$B53,FRED!$1:$1,0))),(AVERAGE(BW53:CH53)))),"")</f>
        <v>197.8</v>
      </c>
      <c r="CJ53" s="59">
        <f>+IFERROR((IF(ISTEXT(CJ$5)=FALSE,(INDEX(FRED!$1:$1048576,MATCH(US!CJ$5,FRED!$A:$A,0),MATCH(US!$B53,FRED!$1:$1,0))),(AVERAGE(BX53:CI53)))),"")</f>
        <v>199.4</v>
      </c>
      <c r="CK53" s="59">
        <f>+IFERROR((IF(ISTEXT(CK$5)=FALSE,(INDEX(FRED!$1:$1048576,MATCH(US!CK$5,FRED!$A:$A,0),MATCH(US!$B53,FRED!$1:$1,0))),(AVERAGE(BY53:CJ53)))),"")</f>
        <v>200</v>
      </c>
      <c r="CL53" s="59">
        <f>+IFERROR((IF(ISTEXT(CL$5)=FALSE,(INDEX(FRED!$1:$1048576,MATCH(US!CL$5,FRED!$A:$A,0),MATCH(US!$B53,FRED!$1:$1,0))),(AVERAGE(BZ53:CK53)))),"")</f>
        <v>201</v>
      </c>
      <c r="CM53" s="59">
        <f>+IFERROR((IF(ISTEXT(CM$5)=FALSE,(INDEX(FRED!$1:$1048576,MATCH(US!CM$5,FRED!$A:$A,0),MATCH(US!$B53,FRED!$1:$1,0))),(AVERAGE(CA53:CL53)))),"")</f>
        <v>201</v>
      </c>
      <c r="CN53" s="59">
        <f>+IFERROR((IF(ISTEXT(CN$5)=FALSE,(INDEX(FRED!$1:$1048576,MATCH(US!CN$5,FRED!$A:$A,0),MATCH(US!$B53,FRED!$1:$1,0))),(AVERAGE(CB53:CM53)))),"")</f>
        <v>200.9</v>
      </c>
      <c r="CO53" s="59">
        <f>+IFERROR((IF(ISTEXT(CO$5)=FALSE,(INDEX(FRED!$1:$1048576,MATCH(US!CO$5,FRED!$A:$A,0),MATCH(US!$B53,FRED!$1:$1,0))),(AVERAGE(CC53:CN53)))),"")</f>
        <v>200.8</v>
      </c>
      <c r="CP53" s="60">
        <f>+IFERROR((IF(ISTEXT(CP$5)=FALSE,(INDEX(FRED!$1:$1048576,MATCH(US!CP$5,FRED!$A:$A,0),MATCH(US!$B53,FRED!$1:$1,0))),(AVERAGE(CD53:CO53)))),"")</f>
        <v>197.75000000000003</v>
      </c>
      <c r="CQ53" s="59">
        <f>+IFERROR((IF(ISTEXT(CQ$5)=FALSE,(INDEX(FRED!$1:$1048576,MATCH(US!CQ$5,FRED!$A:$A,0),MATCH(US!$B53,FRED!$1:$1,0))),(AVERAGE(CE53:CP53)))),"")</f>
        <v>206.3</v>
      </c>
      <c r="CR53" s="59">
        <f>+IFERROR((IF(ISTEXT(CR$5)=FALSE,(INDEX(FRED!$1:$1048576,MATCH(US!CR$5,FRED!$A:$A,0),MATCH(US!$B53,FRED!$1:$1,0))),(AVERAGE(CF53:CQ53)))),"")</f>
        <v>204.3</v>
      </c>
      <c r="CS53" s="59">
        <f>+IFERROR((IF(ISTEXT(CS$5)=FALSE,(INDEX(FRED!$1:$1048576,MATCH(US!CS$5,FRED!$A:$A,0),MATCH(US!$B53,FRED!$1:$1,0))),(AVERAGE(CG53:CR53)))),"")</f>
        <v>205.1</v>
      </c>
      <c r="CT53" s="59">
        <f>+IFERROR((IF(ISTEXT(CT$5)=FALSE,(INDEX(FRED!$1:$1048576,MATCH(US!CT$5,FRED!$A:$A,0),MATCH(US!$B53,FRED!$1:$1,0))),(AVERAGE(CH53:CS53)))),"")</f>
        <v>210</v>
      </c>
      <c r="CU53" s="59">
        <f>+IFERROR((IF(ISTEXT(CU$5)=FALSE,(INDEX(FRED!$1:$1048576,MATCH(US!CU$5,FRED!$A:$A,0),MATCH(US!$B53,FRED!$1:$1,0))),(AVERAGE(CI53:CT53)))),"")</f>
        <v>209.3</v>
      </c>
      <c r="CV53" s="59">
        <f>+IFERROR((IF(ISTEXT(CV$5)=FALSE,(INDEX(FRED!$1:$1048576,MATCH(US!CV$5,FRED!$A:$A,0),MATCH(US!$B53,FRED!$1:$1,0))),(AVERAGE(CJ53:CU53)))),"")</f>
        <v>208.3</v>
      </c>
      <c r="CW53" s="59">
        <f>+IFERROR((IF(ISTEXT(CW$5)=FALSE,(INDEX(FRED!$1:$1048576,MATCH(US!CW$5,FRED!$A:$A,0),MATCH(US!$B53,FRED!$1:$1,0))),(AVERAGE(CK53:CV53)))),"")</f>
        <v>208.8</v>
      </c>
      <c r="CX53" s="59">
        <f>+IFERROR((IF(ISTEXT(CX$5)=FALSE,(INDEX(FRED!$1:$1048576,MATCH(US!CX$5,FRED!$A:$A,0),MATCH(US!$B53,FRED!$1:$1,0))),(AVERAGE(CL53:CW53)))),"")</f>
        <v>208.3</v>
      </c>
      <c r="CY53" s="59">
        <f>+IFERROR((IF(ISTEXT(CY$5)=FALSE,(INDEX(FRED!$1:$1048576,MATCH(US!CY$5,FRED!$A:$A,0),MATCH(US!$B53,FRED!$1:$1,0))),(AVERAGE(CM53:CX53)))),"")</f>
        <v>210.7</v>
      </c>
      <c r="CZ53" s="59">
        <f>+IFERROR((IF(ISTEXT(CZ$5)=FALSE,(INDEX(FRED!$1:$1048576,MATCH(US!CZ$5,FRED!$A:$A,0),MATCH(US!$B53,FRED!$1:$1,0))),(AVERAGE(CN53:CY53)))),"")</f>
        <v>210.2</v>
      </c>
      <c r="DA53" s="59">
        <f>+IFERROR((IF(ISTEXT(DA$5)=FALSE,(INDEX(FRED!$1:$1048576,MATCH(US!DA$5,FRED!$A:$A,0),MATCH(US!$B53,FRED!$1:$1,0))),(AVERAGE(CO53:CZ53)))),"")</f>
        <v>210.1</v>
      </c>
      <c r="DB53" s="59">
        <f>+IFERROR((IF(ISTEXT(DB$5)=FALSE,(INDEX(FRED!$1:$1048576,MATCH(US!DB$5,FRED!$A:$A,0),MATCH(US!$B53,FRED!$1:$1,0))),(AVERAGE(CP53:DA53)))),"")</f>
        <v>209.1</v>
      </c>
      <c r="DC53" s="60">
        <f>+IFERROR((IF(ISTEXT(DC$5)=FALSE,(INDEX(FRED!$1:$1048576,MATCH(US!DC$5,FRED!$A:$A,0),MATCH(US!$B53,FRED!$1:$1,0))),(AVERAGE(CQ53:DB53)))),"")</f>
        <v>208.37499999999997</v>
      </c>
      <c r="DD53" s="59">
        <f>+IFERROR((IF(ISTEXT(DD$5)=FALSE,(INDEX(FRED!$1:$1048576,MATCH(US!DD$5,FRED!$A:$A,0),MATCH(US!$B53,FRED!$1:$1,0))),(AVERAGE(CR53:DC53)))),"")</f>
        <v>208.5</v>
      </c>
      <c r="DE53" s="59">
        <f>+IFERROR((IF(ISTEXT(DE$5)=FALSE,(INDEX(FRED!$1:$1048576,MATCH(US!DE$5,FRED!$A:$A,0),MATCH(US!$B53,FRED!$1:$1,0))),(AVERAGE(CS53:DD53)))),"")</f>
        <v>208.9</v>
      </c>
      <c r="DF53" s="59">
        <f>+IFERROR((IF(ISTEXT(DF$5)=FALSE,(INDEX(FRED!$1:$1048576,MATCH(US!DF$5,FRED!$A:$A,0),MATCH(US!$B53,FRED!$1:$1,0))),(AVERAGE(CT53:DE53)))),"")</f>
        <v>208.9</v>
      </c>
      <c r="DG53" s="59">
        <f>+IFERROR((IF(ISTEXT(DG$5)=FALSE,(INDEX(FRED!$1:$1048576,MATCH(US!DG$5,FRED!$A:$A,0),MATCH(US!$B53,FRED!$1:$1,0))),(AVERAGE(CU53:DF53)))),"")</f>
        <v>210.4</v>
      </c>
      <c r="DH53" s="59">
        <f>+IFERROR((IF(ISTEXT(DH$5)=FALSE,(INDEX(FRED!$1:$1048576,MATCH(US!DH$5,FRED!$A:$A,0),MATCH(US!$B53,FRED!$1:$1,0))),(AVERAGE(CV53:DG53)))),"")</f>
        <v>207.7</v>
      </c>
      <c r="DI53" s="59">
        <f>+IFERROR((IF(ISTEXT(DI$5)=FALSE,(INDEX(FRED!$1:$1048576,MATCH(US!DI$5,FRED!$A:$A,0),MATCH(US!$B53,FRED!$1:$1,0))),(AVERAGE(CW53:DH53)))),"")</f>
        <v>204.1</v>
      </c>
      <c r="DJ53" s="59">
        <f>+IFERROR((IF(ISTEXT(DJ$5)=FALSE,(INDEX(FRED!$1:$1048576,MATCH(US!DJ$5,FRED!$A:$A,0),MATCH(US!$B53,FRED!$1:$1,0))),(AVERAGE(CX53:DI53)))),"")</f>
        <v>207.9</v>
      </c>
      <c r="DK53" s="59">
        <f>+IFERROR((IF(ISTEXT(DK$5)=FALSE,(INDEX(FRED!$1:$1048576,MATCH(US!DK$5,FRED!$A:$A,0),MATCH(US!$B53,FRED!$1:$1,0))),(AVERAGE(CY53:DJ53)))),"")</f>
        <v>207.9</v>
      </c>
      <c r="DL53" s="59">
        <f>+IFERROR((IF(ISTEXT(DL$5)=FALSE,(INDEX(FRED!$1:$1048576,MATCH(US!DL$5,FRED!$A:$A,0),MATCH(US!$B53,FRED!$1:$1,0))),(AVERAGE(CZ53:DK53)))),"")</f>
        <v>207.5</v>
      </c>
      <c r="DM53" s="59">
        <f>+IFERROR((IF(ISTEXT(DM$5)=FALSE,(INDEX(FRED!$1:$1048576,MATCH(US!DM$5,FRED!$A:$A,0),MATCH(US!$B53,FRED!$1:$1,0))),(AVERAGE(DA53:DL53)))),"")</f>
        <v>207.8</v>
      </c>
      <c r="DN53" s="59">
        <f>+IFERROR((IF(ISTEXT(DN$5)=FALSE,(INDEX(FRED!$1:$1048576,MATCH(US!DN$5,FRED!$A:$A,0),MATCH(US!$B53,FRED!$1:$1,0))),(AVERAGE(DB53:DM53)))),"")</f>
        <v>207.3</v>
      </c>
      <c r="DO53" s="59">
        <f>+IFERROR((IF(ISTEXT(DO$5)=FALSE,(INDEX(FRED!$1:$1048576,MATCH(US!DO$5,FRED!$A:$A,0),MATCH(US!$B53,FRED!$1:$1,0))),(AVERAGE(DC53:DN53)))),"")</f>
        <v>206.9</v>
      </c>
      <c r="DP53" s="60">
        <f>+IFERROR((IF(ISTEXT(DP$5)=FALSE,(INDEX(FRED!$1:$1048576,MATCH(US!DP$5,FRED!$A:$A,0),MATCH(US!$B53,FRED!$1:$1,0))),(AVERAGE(DD53:DO53)))),"")</f>
        <v>207.81666666666669</v>
      </c>
      <c r="DQ53" s="59">
        <f>+IFERROR((IF(ISTEXT(DQ$5)=FALSE,(INDEX(FRED!$1:$1048576,MATCH(US!DQ$5,FRED!$A:$A,0),MATCH(US!$B53,FRED!$1:$1,0))),(AVERAGE(DE53:DP53)))),"")</f>
        <v>211.1</v>
      </c>
      <c r="DR53" s="59">
        <f>+IFERROR((IF(ISTEXT(DR$5)=FALSE,(INDEX(FRED!$1:$1048576,MATCH(US!DR$5,FRED!$A:$A,0),MATCH(US!$B53,FRED!$1:$1,0))),(AVERAGE(DF53:DQ53)))),"")</f>
        <v>207.2</v>
      </c>
      <c r="DS53" s="59">
        <f>+IFERROR((IF(ISTEXT(DS$5)=FALSE,(INDEX(FRED!$1:$1048576,MATCH(US!DS$5,FRED!$A:$A,0),MATCH(US!$B53,FRED!$1:$1,0))),(AVERAGE(DG53:DR53)))),"")</f>
        <v>205.1</v>
      </c>
      <c r="DT53" s="59">
        <f>+IFERROR((IF(ISTEXT(DT$5)=FALSE,(INDEX(FRED!$1:$1048576,MATCH(US!DT$5,FRED!$A:$A,0),MATCH(US!$B53,FRED!$1:$1,0))),(AVERAGE(DH53:DS53)))),"")</f>
        <v>209.5</v>
      </c>
      <c r="DU53" s="59">
        <f>+IFERROR((IF(ISTEXT(DU$5)=FALSE,(INDEX(FRED!$1:$1048576,MATCH(US!DU$5,FRED!$A:$A,0),MATCH(US!$B53,FRED!$1:$1,0))),(AVERAGE(DI53:DT53)))),"")</f>
        <v>207.6</v>
      </c>
      <c r="DV53" s="59">
        <f>+IFERROR((IF(ISTEXT(DV$5)=FALSE,(INDEX(FRED!$1:$1048576,MATCH(US!DV$5,FRED!$A:$A,0),MATCH(US!$B53,FRED!$1:$1,0))),(AVERAGE(DJ53:DU53)))),"")</f>
        <v>204.9</v>
      </c>
      <c r="DW53" s="59">
        <f>+IFERROR((IF(ISTEXT(DW$5)=FALSE,(INDEX(FRED!$1:$1048576,MATCH(US!DW$5,FRED!$A:$A,0),MATCH(US!$B53,FRED!$1:$1,0))),(AVERAGE(DK53:DV53)))),"")</f>
        <v>203.1</v>
      </c>
      <c r="DX53" s="59">
        <f>+IFERROR((IF(ISTEXT(DX$5)=FALSE,(INDEX(FRED!$1:$1048576,MATCH(US!DX$5,FRED!$A:$A,0),MATCH(US!$B53,FRED!$1:$1,0))),(AVERAGE(DL53:DW53)))),"")</f>
        <v>202.1</v>
      </c>
      <c r="DY53" s="59">
        <f>+IFERROR((IF(ISTEXT(DY$5)=FALSE,(INDEX(FRED!$1:$1048576,MATCH(US!DY$5,FRED!$A:$A,0),MATCH(US!$B53,FRED!$1:$1,0))),(AVERAGE(DM53:DX53)))),"")</f>
        <v>201.8</v>
      </c>
      <c r="DZ53" s="59">
        <f>+IFERROR((IF(ISTEXT(DZ$5)=FALSE,(INDEX(FRED!$1:$1048576,MATCH(US!DZ$5,FRED!$A:$A,0),MATCH(US!$B53,FRED!$1:$1,0))),(AVERAGE(DN53:DY53)))),"")</f>
        <v>200.6</v>
      </c>
      <c r="EA53" s="59">
        <f>+IFERROR((IF(ISTEXT(EA$5)=FALSE,(INDEX(FRED!$1:$1048576,MATCH(US!EA$5,FRED!$A:$A,0),MATCH(US!$B53,FRED!$1:$1,0))),(AVERAGE(DO53:DZ53)))),"")</f>
        <v>199.9</v>
      </c>
      <c r="EB53" s="59">
        <f>+IFERROR((IF(ISTEXT(EB$5)=FALSE,(INDEX(FRED!$1:$1048576,MATCH(US!EB$5,FRED!$A:$A,0),MATCH(US!$B53,FRED!$1:$1,0))),(AVERAGE(DP53:EA53)))),"")</f>
        <v>198.5</v>
      </c>
      <c r="EC53" s="60">
        <f>+IFERROR((IF(ISTEXT(EC$5)=FALSE,(INDEX(FRED!$1:$1048576,MATCH(US!EC$5,FRED!$A:$A,0),MATCH(US!$B53,FRED!$1:$1,0))),(AVERAGE(DQ53:EB53)))),"")</f>
        <v>204.28333333333333</v>
      </c>
      <c r="ED53" s="59">
        <f>+IFERROR((IF(ISTEXT(ED$5)=FALSE,(INDEX(FRED!$1:$1048576,MATCH(US!ED$5,FRED!$A:$A,0),MATCH(US!$B53,FRED!$1:$1,0))),(AVERAGE(DR53:EC53)))),"")</f>
        <v>198.3</v>
      </c>
      <c r="EE53" s="59">
        <f>+IFERROR((IF(ISTEXT(EE$5)=FALSE,(INDEX(FRED!$1:$1048576,MATCH(US!EE$5,FRED!$A:$A,0),MATCH(US!$B53,FRED!$1:$1,0))),(AVERAGE(DS53:ED53)))),"")</f>
        <v>197.9</v>
      </c>
      <c r="EF53" s="59">
        <f>+IFERROR((IF(ISTEXT(EF$5)=FALSE,(INDEX(FRED!$1:$1048576,MATCH(US!EF$5,FRED!$A:$A,0),MATCH(US!$B53,FRED!$1:$1,0))),(AVERAGE(DT53:EE53)))),"")</f>
        <v>196.3</v>
      </c>
      <c r="EG53" s="59">
        <f>+IFERROR((IF(ISTEXT(EG$5)=FALSE,(INDEX(FRED!$1:$1048576,MATCH(US!EG$5,FRED!$A:$A,0),MATCH(US!$B53,FRED!$1:$1,0))),(AVERAGE(DU53:EF53)))),"")</f>
        <v>194.6</v>
      </c>
      <c r="EH53" s="59">
        <f>+IFERROR((IF(ISTEXT(EH$5)=FALSE,(INDEX(FRED!$1:$1048576,MATCH(US!EH$5,FRED!$A:$A,0),MATCH(US!$B53,FRED!$1:$1,0))),(AVERAGE(DV53:EG53)))),"")</f>
        <v>193.3</v>
      </c>
      <c r="EI53" s="59">
        <f>+IFERROR((IF(ISTEXT(EI$5)=FALSE,(INDEX(FRED!$1:$1048576,MATCH(US!EI$5,FRED!$A:$A,0),MATCH(US!$B53,FRED!$1:$1,0))),(AVERAGE(DW53:EH53)))),"")</f>
        <v>192.3</v>
      </c>
      <c r="EJ53" s="59">
        <f>+IFERROR((IF(ISTEXT(EJ$5)=FALSE,(INDEX(FRED!$1:$1048576,MATCH(US!EJ$5,FRED!$A:$A,0),MATCH(US!$B53,FRED!$1:$1,0))),(AVERAGE(DX53:EI53)))),"")</f>
        <v>191.7</v>
      </c>
      <c r="EK53" s="59">
        <f>+IFERROR((IF(ISTEXT(EK$5)=FALSE,(INDEX(FRED!$1:$1048576,MATCH(US!EK$5,FRED!$A:$A,0),MATCH(US!$B53,FRED!$1:$1,0))),(AVERAGE(DY53:EJ53)))),"")</f>
        <v>191.5</v>
      </c>
      <c r="EL53" s="59">
        <f>+IFERROR((IF(ISTEXT(EL$5)=FALSE,(INDEX(FRED!$1:$1048576,MATCH(US!EL$5,FRED!$A:$A,0),MATCH(US!$B53,FRED!$1:$1,0))),(AVERAGE(DZ53:EK53)))),"")</f>
        <v>190.8</v>
      </c>
      <c r="EM53" s="59">
        <f>+IFERROR((IF(ISTEXT(EM$5)=FALSE,(INDEX(FRED!$1:$1048576,MATCH(US!EM$5,FRED!$A:$A,0),MATCH(US!$B53,FRED!$1:$1,0))),(AVERAGE(EA53:EL53)))),"")</f>
        <v>190</v>
      </c>
      <c r="EN53" s="59">
        <f>+IFERROR((IF(ISTEXT(EN$5)=FALSE,(INDEX(FRED!$1:$1048576,MATCH(US!EN$5,FRED!$A:$A,0),MATCH(US!$B53,FRED!$1:$1,0))),(AVERAGE(EB53:EM53)))),"")</f>
        <v>188.5</v>
      </c>
      <c r="EO53" s="59">
        <f>+IFERROR((IF(ISTEXT(EO$5)=FALSE,(INDEX(FRED!$1:$1048576,MATCH(US!EO$5,FRED!$A:$A,0),MATCH(US!$B53,FRED!$1:$1,0))),(AVERAGE(EC53:EN53)))),"")</f>
        <v>187.8</v>
      </c>
      <c r="EP53" s="60">
        <f>+IFERROR((IF(ISTEXT(EP$5)=FALSE,(INDEX(FRED!$1:$1048576,MATCH(US!EP$5,FRED!$A:$A,0),MATCH(US!$B53,FRED!$1:$1,0))),(AVERAGE(ED53:EO53)))),"")</f>
        <v>192.75</v>
      </c>
      <c r="EQ53" s="59">
        <f>+IFERROR((IF(ISTEXT(EQ$5)=FALSE,(INDEX(FRED!$1:$1048576,MATCH(US!EQ$5,FRED!$A:$A,0),MATCH(US!$B53,FRED!$1:$1,0))),(AVERAGE(EE53:EP53)))),"")</f>
        <v>185.8</v>
      </c>
      <c r="ER53" s="59">
        <f>+IFERROR((IF(ISTEXT(ER$5)=FALSE,(INDEX(FRED!$1:$1048576,MATCH(US!ER$5,FRED!$A:$A,0),MATCH(US!$B53,FRED!$1:$1,0))),(AVERAGE(EF53:EQ53)))),"")</f>
        <v>185.4</v>
      </c>
      <c r="ES53" s="59">
        <f>+IFERROR((IF(ISTEXT(ES$5)=FALSE,(INDEX(FRED!$1:$1048576,MATCH(US!ES$5,FRED!$A:$A,0),MATCH(US!$B53,FRED!$1:$1,0))),(AVERAGE(EG53:ER53)))),"")</f>
        <v>186.5</v>
      </c>
      <c r="ET53" s="59">
        <f>+IFERROR((IF(ISTEXT(ET$5)=FALSE,(INDEX(FRED!$1:$1048576,MATCH(US!ET$5,FRED!$A:$A,0),MATCH(US!$B53,FRED!$1:$1,0))),(AVERAGE(EH53:ES53)))),"")</f>
        <v>189</v>
      </c>
      <c r="EU53" s="59">
        <f>+IFERROR((IF(ISTEXT(EU$5)=FALSE,(INDEX(FRED!$1:$1048576,MATCH(US!EU$5,FRED!$A:$A,0),MATCH(US!$B53,FRED!$1:$1,0))),(AVERAGE(EI53:ET53)))),"")</f>
        <v>188</v>
      </c>
      <c r="EV53" s="59">
        <f>+IFERROR((IF(ISTEXT(EV$5)=FALSE,(INDEX(FRED!$1:$1048576,MATCH(US!EV$5,FRED!$A:$A,0),MATCH(US!$B53,FRED!$1:$1,0))),(AVERAGE(EJ53:EU53)))),"")</f>
        <v>186.9</v>
      </c>
      <c r="EW53" s="59">
        <f>+IFERROR((IF(ISTEXT(EW$5)=FALSE,(INDEX(FRED!$1:$1048576,MATCH(US!EW$5,FRED!$A:$A,0),MATCH(US!$B53,FRED!$1:$1,0))),(AVERAGE(EK53:EV53)))),"")</f>
        <v>188.6</v>
      </c>
      <c r="EX53" s="59">
        <f>+IFERROR((IF(ISTEXT(EX$5)=FALSE,(INDEX(FRED!$1:$1048576,MATCH(US!EX$5,FRED!$A:$A,0),MATCH(US!$B53,FRED!$1:$1,0))),(AVERAGE(EL53:EW53)))),"")</f>
        <v>187.8</v>
      </c>
      <c r="EY53" s="59">
        <f>+IFERROR((IF(ISTEXT(EY$5)=FALSE,(INDEX(FRED!$1:$1048576,MATCH(US!EY$5,FRED!$A:$A,0),MATCH(US!$B53,FRED!$1:$1,0))),(AVERAGE(EM53:EX53)))),"")</f>
        <v>189.3</v>
      </c>
      <c r="EZ53" s="59">
        <f>+IFERROR((IF(ISTEXT(EZ$5)=FALSE,(INDEX(FRED!$1:$1048576,MATCH(US!EZ$5,FRED!$A:$A,0),MATCH(US!$B53,FRED!$1:$1,0))),(AVERAGE(EN53:EY53)))),"")</f>
        <v>180.8</v>
      </c>
      <c r="FA53" s="59">
        <f>+IFERROR((IF(ISTEXT(FA$5)=FALSE,(INDEX(FRED!$1:$1048576,MATCH(US!FA$5,FRED!$A:$A,0),MATCH(US!$B53,FRED!$1:$1,0))),(AVERAGE(EO53:EZ53)))),"")</f>
        <v>181.9</v>
      </c>
      <c r="FB53" s="59">
        <f>+IFERROR((IF(ISTEXT(FB$5)=FALSE,(INDEX(FRED!$1:$1048576,MATCH(US!FB$5,FRED!$A:$A,0),MATCH(US!$B53,FRED!$1:$1,0))),(AVERAGE(EP53:FA53)))),"")</f>
        <v>182.5</v>
      </c>
      <c r="FC53" s="60">
        <f>+IFERROR((IF(ISTEXT(FC$5)=FALSE,(INDEX(FRED!$1:$1048576,MATCH(US!FC$5,FRED!$A:$A,0),MATCH(US!$B53,FRED!$1:$1,0))),(AVERAGE(EQ53:FB53)))),"")</f>
        <v>186.04166666666666</v>
      </c>
      <c r="FD53" s="59">
        <f>+IFERROR((IF(ISTEXT(FD$5)=FALSE,(INDEX(FRED!$1:$1048576,MATCH(US!FD$5,FRED!$A:$A,0),MATCH(US!$B53,FRED!$1:$1,0))),(AVERAGE(ER53:FC53)))),"")</f>
        <v>185.3</v>
      </c>
      <c r="FE53" s="59">
        <f>+IFERROR((IF(ISTEXT(FE$5)=FALSE,(INDEX(FRED!$1:$1048576,MATCH(US!FE$5,FRED!$A:$A,0),MATCH(US!$B53,FRED!$1:$1,0))),(AVERAGE(ES53:FD53)))),"")</f>
        <v>185.8</v>
      </c>
      <c r="FF53" s="59">
        <f>+IFERROR((IF(ISTEXT(FF$5)=FALSE,(INDEX(FRED!$1:$1048576,MATCH(US!FF$5,FRED!$A:$A,0),MATCH(US!$B53,FRED!$1:$1,0))),(AVERAGE(ET53:FE53)))),"")</f>
        <v>185.2</v>
      </c>
      <c r="FG53" s="59">
        <f>+IFERROR((IF(ISTEXT(FG$5)=FALSE,(INDEX(FRED!$1:$1048576,MATCH(US!FG$5,FRED!$A:$A,0),MATCH(US!$B53,FRED!$1:$1,0))),(AVERAGE(EU53:FF53)))),"")</f>
        <v>187.2</v>
      </c>
      <c r="FH53" s="59">
        <f>+IFERROR((IF(ISTEXT(FH$5)=FALSE,(INDEX(FRED!$1:$1048576,MATCH(US!FH$5,FRED!$A:$A,0),MATCH(US!$B53,FRED!$1:$1,0))),(AVERAGE(EV53:FG53)))),"")</f>
        <v>188.7</v>
      </c>
      <c r="FI53" s="59">
        <f>+IFERROR((IF(ISTEXT(FI$5)=FALSE,(INDEX(FRED!$1:$1048576,MATCH(US!FI$5,FRED!$A:$A,0),MATCH(US!$B53,FRED!$1:$1,0))),(AVERAGE(EW53:FH53)))),"")</f>
        <v>188.8</v>
      </c>
      <c r="FJ53" s="59">
        <f>+IFERROR((IF(ISTEXT(FJ$5)=FALSE,(INDEX(FRED!$1:$1048576,MATCH(US!FJ$5,FRED!$A:$A,0),MATCH(US!$B53,FRED!$1:$1,0))),(AVERAGE(EX53:FI53)))),"")</f>
        <v>188.3</v>
      </c>
      <c r="FK53" s="59">
        <f>+IFERROR((IF(ISTEXT(FK$5)=FALSE,(INDEX(FRED!$1:$1048576,MATCH(US!FK$5,FRED!$A:$A,0),MATCH(US!$B53,FRED!$1:$1,0))),(AVERAGE(EY53:FJ53)))),"")</f>
        <v>189</v>
      </c>
      <c r="FL53" s="59">
        <f>+IFERROR((IF(ISTEXT(FL$5)=FALSE,(INDEX(FRED!$1:$1048576,MATCH(US!FL$5,FRED!$A:$A,0),MATCH(US!$B53,FRED!$1:$1,0))),(AVERAGE(EZ53:FK53)))),"")</f>
        <v>189.1</v>
      </c>
      <c r="FM53" s="59">
        <f>+IFERROR((IF(ISTEXT(FM$5)=FALSE,(INDEX(FRED!$1:$1048576,MATCH(US!FM$5,FRED!$A:$A,0),MATCH(US!$B53,FRED!$1:$1,0))),(AVERAGE(FA53:FL53)))),"")</f>
        <v>188.8</v>
      </c>
      <c r="FN53" s="59">
        <f>+IFERROR((IF(ISTEXT(FN$5)=FALSE,(INDEX(FRED!$1:$1048576,MATCH(US!FN$5,FRED!$A:$A,0),MATCH(US!$B53,FRED!$1:$1,0))),(AVERAGE(FB53:FM53)))),"")</f>
        <v>189.1</v>
      </c>
      <c r="FO53" s="59">
        <f>+IFERROR((IF(ISTEXT(FO$5)=FALSE,(INDEX(FRED!$1:$1048576,MATCH(US!FO$5,FRED!$A:$A,0),MATCH(US!$B53,FRED!$1:$1,0))),(AVERAGE(FC53:FN53)))),"")</f>
        <v>188.3</v>
      </c>
      <c r="FP53" s="60">
        <f>+IFERROR((IF(ISTEXT(FP$5)=FALSE,(INDEX(FRED!$1:$1048576,MATCH(US!FP$5,FRED!$A:$A,0),MATCH(US!$B53,FRED!$1:$1,0))),(AVERAGE(FD53:FO53)))),"")</f>
        <v>187.79999999999998</v>
      </c>
      <c r="FQ53" s="59">
        <f>+IFERROR((IF(ISTEXT(FQ$5)=FALSE,(INDEX(FRED!$1:$1048576,MATCH(US!FQ$5,FRED!$A:$A,0),MATCH(US!$B53,FRED!$1:$1,0))),(AVERAGE(FE53:FP53)))),"")</f>
        <v>194.6</v>
      </c>
      <c r="FR53" s="59">
        <f>+IFERROR((IF(ISTEXT(FR$5)=FALSE,(INDEX(FRED!$1:$1048576,MATCH(US!FR$5,FRED!$A:$A,0),MATCH(US!$B53,FRED!$1:$1,0))),(AVERAGE(FF53:FQ53)))),"")</f>
        <v>194.4</v>
      </c>
      <c r="FS53" s="59">
        <f>+IFERROR((IF(ISTEXT(FS$5)=FALSE,(INDEX(FRED!$1:$1048576,MATCH(US!FS$5,FRED!$A:$A,0),MATCH(US!$B53,FRED!$1:$1,0))),(AVERAGE(FG53:FR53)))),"")</f>
        <v>194.6</v>
      </c>
      <c r="FT53" s="59">
        <f>+IFERROR((IF(ISTEXT(FT$5)=FALSE,(INDEX(FRED!$1:$1048576,MATCH(US!FT$5,FRED!$A:$A,0),MATCH(US!$B53,FRED!$1:$1,0))),(AVERAGE(FH53:FS53)))),"")</f>
        <v>196.2</v>
      </c>
      <c r="FU53" s="59">
        <f>+IFERROR((IF(ISTEXT(FU$5)=FALSE,(INDEX(FRED!$1:$1048576,MATCH(US!FU$5,FRED!$A:$A,0),MATCH(US!$B53,FRED!$1:$1,0))),(AVERAGE(FI53:FT53)))),"")</f>
        <v>197.5</v>
      </c>
      <c r="FV53" s="59">
        <f>+IFERROR((IF(ISTEXT(FV$5)=FALSE,(INDEX(FRED!$1:$1048576,MATCH(US!FV$5,FRED!$A:$A,0),MATCH(US!$B53,FRED!$1:$1,0))),(AVERAGE(FJ53:FU53)))),"")</f>
        <v>197.5</v>
      </c>
      <c r="FW53" s="59">
        <f>+IFERROR((IF(ISTEXT(FW$5)=FALSE,(INDEX(FRED!$1:$1048576,MATCH(US!FW$5,FRED!$A:$A,0),MATCH(US!$B53,FRED!$1:$1,0))),(AVERAGE(FK53:FV53)))),"")</f>
        <v>197.2</v>
      </c>
      <c r="FX53" s="59">
        <f>+IFERROR((IF(ISTEXT(FX$5)=FALSE,(INDEX(FRED!$1:$1048576,MATCH(US!FX$5,FRED!$A:$A,0),MATCH(US!$B53,FRED!$1:$1,0))),(AVERAGE(FL53:FW53)))),"")</f>
        <v>197.7</v>
      </c>
      <c r="FY53" s="59">
        <f>+IFERROR((IF(ISTEXT(FY$5)=FALSE,(INDEX(FRED!$1:$1048576,MATCH(US!FY$5,FRED!$A:$A,0),MATCH(US!$B53,FRED!$1:$1,0))),(AVERAGE(FM53:FX53)))),"")</f>
        <v>197.6</v>
      </c>
      <c r="FZ53" s="59">
        <f>+IFERROR((IF(ISTEXT(FZ$5)=FALSE,(INDEX(FRED!$1:$1048576,MATCH(US!FZ$5,FRED!$A:$A,0),MATCH(US!$B53,FRED!$1:$1,0))),(AVERAGE(FN53:FY53)))),"")</f>
        <v>197.9</v>
      </c>
      <c r="GA53" s="59">
        <f>+IFERROR((IF(ISTEXT(GA$5)=FALSE,(INDEX(FRED!$1:$1048576,MATCH(US!GA$5,FRED!$A:$A,0),MATCH(US!$B53,FRED!$1:$1,0))),(AVERAGE(FO53:FZ53)))),"")</f>
        <v>198</v>
      </c>
      <c r="GB53" s="59">
        <f>+IFERROR((IF(ISTEXT(GB$5)=FALSE,(INDEX(FRED!$1:$1048576,MATCH(US!GB$5,FRED!$A:$A,0),MATCH(US!$B53,FRED!$1:$1,0))),(AVERAGE(FP53:GA53)))),"")</f>
        <v>197.4</v>
      </c>
      <c r="GC53" s="60">
        <f>+IFERROR((IF(ISTEXT(GC$5)=FALSE,(INDEX(FRED!$1:$1048576,MATCH(US!GC$5,FRED!$A:$A,0),MATCH(US!$B53,FRED!$1:$1,0))),(AVERAGE(FQ53:GB53)))),"")</f>
        <v>196.71666666666667</v>
      </c>
      <c r="GD53" s="59">
        <f>+IFERROR((IF(ISTEXT(GD$5)=FALSE,(INDEX(FRED!$1:$1048576,MATCH(US!GD$5,FRED!$A:$A,0),MATCH(US!$B53,FRED!$1:$1,0))),(AVERAGE(FR53:GC53)))),"")</f>
        <v>200.8</v>
      </c>
      <c r="GE53" s="59">
        <f>+IFERROR((IF(ISTEXT(GE$5)=FALSE,(INDEX(FRED!$1:$1048576,MATCH(US!GE$5,FRED!$A:$A,0),MATCH(US!$B53,FRED!$1:$1,0))),(AVERAGE(FS53:GD53)))),"")</f>
        <v>199.2</v>
      </c>
      <c r="GF53" s="59">
        <f>+IFERROR((IF(ISTEXT(GF$5)=FALSE,(INDEX(FRED!$1:$1048576,MATCH(US!GF$5,FRED!$A:$A,0),MATCH(US!$B53,FRED!$1:$1,0))),(AVERAGE(FT53:GE53)))),"")</f>
        <v>199.3</v>
      </c>
      <c r="GG53" s="59">
        <f>+IFERROR((IF(ISTEXT(GG$5)=FALSE,(INDEX(FRED!$1:$1048576,MATCH(US!GG$5,FRED!$A:$A,0),MATCH(US!$B53,FRED!$1:$1,0))),(AVERAGE(FU53:GF53)))),"")</f>
        <v>207</v>
      </c>
      <c r="GH53" s="59">
        <f>+IFERROR((IF(ISTEXT(GH$5)=FALSE,(INDEX(FRED!$1:$1048576,MATCH(US!GH$5,FRED!$A:$A,0),MATCH(US!$B53,FRED!$1:$1,0))),(AVERAGE(FV53:GG53)))),"")</f>
        <v>207.1</v>
      </c>
      <c r="GI53" s="59">
        <f>+IFERROR((IF(ISTEXT(GI$5)=FALSE,(INDEX(FRED!$1:$1048576,MATCH(US!GI$5,FRED!$A:$A,0),MATCH(US!$B53,FRED!$1:$1,0))),(AVERAGE(FW53:GH53)))),"")</f>
        <v>207</v>
      </c>
      <c r="GJ53" s="59">
        <f>+IFERROR((IF(ISTEXT(GJ$5)=FALSE,(INDEX(FRED!$1:$1048576,MATCH(US!GJ$5,FRED!$A:$A,0),MATCH(US!$B53,FRED!$1:$1,0))),(AVERAGE(FX53:GI53)))),"")</f>
        <v>207</v>
      </c>
      <c r="GK53" s="59">
        <f>+IFERROR((IF(ISTEXT(GK$5)=FALSE,(INDEX(FRED!$1:$1048576,MATCH(US!GK$5,FRED!$A:$A,0),MATCH(US!$B53,FRED!$1:$1,0))),(AVERAGE(FY53:GJ53)))),"")</f>
        <v>207.8</v>
      </c>
      <c r="GL53" s="59">
        <f>+IFERROR((IF(ISTEXT(GL$5)=FALSE,(INDEX(FRED!$1:$1048576,MATCH(US!GL$5,FRED!$A:$A,0),MATCH(US!$B53,FRED!$1:$1,0))),(AVERAGE(FZ53:GK53)))),"")</f>
        <v>208.8</v>
      </c>
      <c r="GM53" s="59">
        <f>+IFERROR((IF(ISTEXT(GM$5)=FALSE,(INDEX(FRED!$1:$1048576,MATCH(US!GM$5,FRED!$A:$A,0),MATCH(US!$B53,FRED!$1:$1,0))),(AVERAGE(GA53:GL53)))),"")</f>
        <v>210.5</v>
      </c>
      <c r="GN53" s="59">
        <f>+IFERROR((IF(ISTEXT(GN$5)=FALSE,(INDEX(FRED!$1:$1048576,MATCH(US!GN$5,FRED!$A:$A,0),MATCH(US!$B53,FRED!$1:$1,0))),(AVERAGE(GB53:GM53)))),"")</f>
        <v>210.3</v>
      </c>
      <c r="GO53" s="59">
        <f>+IFERROR((IF(ISTEXT(GO$5)=FALSE,(INDEX(FRED!$1:$1048576,MATCH(US!GO$5,FRED!$A:$A,0),MATCH(US!$B53,FRED!$1:$1,0))),(AVERAGE(GC53:GN53)))),"")</f>
        <v>210</v>
      </c>
      <c r="GP53" s="60">
        <f>+IFERROR((IF(ISTEXT(GP$5)=FALSE,(INDEX(FRED!$1:$1048576,MATCH(US!GP$5,FRED!$A:$A,0),MATCH(US!$B53,FRED!$1:$1,0))),(AVERAGE(GD53:GO53)))),"")</f>
        <v>206.23333333333335</v>
      </c>
      <c r="GQ53" s="59">
        <f>+IFERROR((IF(ISTEXT(GQ$5)=FALSE,(INDEX(FRED!$1:$1048576,MATCH(US!GQ$5,FRED!$A:$A,0),MATCH(US!$B53,FRED!$1:$1,0))),(AVERAGE(GE53:GP53)))),"")</f>
        <v>217.3</v>
      </c>
      <c r="GR53" s="59">
        <f>+IFERROR((IF(ISTEXT(GR$5)=FALSE,(INDEX(FRED!$1:$1048576,MATCH(US!GR$5,FRED!$A:$A,0),MATCH(US!$B53,FRED!$1:$1,0))),(AVERAGE(GF53:GQ53)))),"")</f>
        <v>217.7</v>
      </c>
      <c r="GS53" s="59">
        <f>+IFERROR((IF(ISTEXT(GS$5)=FALSE,(INDEX(FRED!$1:$1048576,MATCH(US!GS$5,FRED!$A:$A,0),MATCH(US!$B53,FRED!$1:$1,0))),(AVERAGE(GG53:GR53)))),"")</f>
        <v>217.3</v>
      </c>
      <c r="GT53" s="59">
        <f>+IFERROR((IF(ISTEXT(GT$5)=FALSE,(INDEX(FRED!$1:$1048576,MATCH(US!GT$5,FRED!$A:$A,0),MATCH(US!$B53,FRED!$1:$1,0))),(AVERAGE(GH53:GS53)))),"")</f>
        <v>225</v>
      </c>
      <c r="GU53" s="59">
        <f>+IFERROR((IF(ISTEXT(GU$5)=FALSE,(INDEX(FRED!$1:$1048576,MATCH(US!GU$5,FRED!$A:$A,0),MATCH(US!$B53,FRED!$1:$1,0))),(AVERAGE(GI53:GT53)))),"")</f>
        <v>224.4</v>
      </c>
      <c r="GV53" s="59">
        <f>+IFERROR((IF(ISTEXT(GV$5)=FALSE,(INDEX(FRED!$1:$1048576,MATCH(US!GV$5,FRED!$A:$A,0),MATCH(US!$B53,FRED!$1:$1,0))),(AVERAGE(GJ53:GU53)))),"")</f>
        <v>223.7</v>
      </c>
      <c r="GW53" s="59">
        <f>+IFERROR((IF(ISTEXT(GW$5)=FALSE,(INDEX(FRED!$1:$1048576,MATCH(US!GW$5,FRED!$A:$A,0),MATCH(US!$B53,FRED!$1:$1,0))),(AVERAGE(GK53:GV53)))),"")</f>
        <v>223.9</v>
      </c>
      <c r="GX53" s="59">
        <f>+IFERROR((IF(ISTEXT(GX$5)=FALSE,(INDEX(FRED!$1:$1048576,MATCH(US!GX$5,FRED!$A:$A,0),MATCH(US!$B53,FRED!$1:$1,0))),(AVERAGE(GL53:GW53)))),"")</f>
        <v>224.8</v>
      </c>
      <c r="GY53" s="59">
        <f>+IFERROR((IF(ISTEXT(GY$5)=FALSE,(INDEX(FRED!$1:$1048576,MATCH(US!GY$5,FRED!$A:$A,0),MATCH(US!$B53,FRED!$1:$1,0))),(AVERAGE(GM53:GX53)))),"")</f>
        <v>224</v>
      </c>
      <c r="GZ53" s="59">
        <f>+IFERROR((IF(ISTEXT(GZ$5)=FALSE,(INDEX(FRED!$1:$1048576,MATCH(US!GZ$5,FRED!$A:$A,0),MATCH(US!$B53,FRED!$1:$1,0))),(AVERAGE(GN53:GY53)))),"")</f>
        <v>224.3</v>
      </c>
      <c r="HA53" s="59">
        <f>+IFERROR((IF(ISTEXT(HA$5)=FALSE,(INDEX(FRED!$1:$1048576,MATCH(US!HA$5,FRED!$A:$A,0),MATCH(US!$B53,FRED!$1:$1,0))),(AVERAGE(GO53:GZ53)))),"")</f>
        <v>223.8</v>
      </c>
      <c r="HB53" s="59">
        <f>+IFERROR((IF(ISTEXT(HB$5)=FALSE,(INDEX(FRED!$1:$1048576,MATCH(US!HB$5,FRED!$A:$A,0),MATCH(US!$B53,FRED!$1:$1,0))),(AVERAGE(GP53:HA53)))),"")</f>
        <v>224.1</v>
      </c>
      <c r="HC53" s="60">
        <f>+IFERROR((IF(ISTEXT(HC$5)=FALSE,(INDEX(FRED!$1:$1048576,MATCH(US!HC$5,FRED!$A:$A,0),MATCH(US!$B53,FRED!$1:$1,0))),(AVERAGE(GQ53:HB53)))),"")</f>
        <v>222.52500000000001</v>
      </c>
      <c r="HD53" s="59">
        <f>+IFERROR((IF(ISTEXT(HD$5)=FALSE,(INDEX(FRED!$1:$1048576,MATCH(US!HD$5,FRED!$A:$A,0),MATCH(US!$B53,FRED!$1:$1,0))),(AVERAGE(GR53:HC53)))),"")</f>
        <v>231.5</v>
      </c>
      <c r="HE53" s="59">
        <f>+IFERROR((IF(ISTEXT(HE$5)=FALSE,(INDEX(FRED!$1:$1048576,MATCH(US!HE$5,FRED!$A:$A,0),MATCH(US!$B53,FRED!$1:$1,0))),(AVERAGE(GS53:HD53)))),"")</f>
        <v>229.3</v>
      </c>
      <c r="HF53" s="59">
        <f>+IFERROR((IF(ISTEXT(HF$5)=FALSE,(INDEX(FRED!$1:$1048576,MATCH(US!HF$5,FRED!$A:$A,0),MATCH(US!$B53,FRED!$1:$1,0))),(AVERAGE(GT53:HE53)))),"")</f>
        <v>229.6</v>
      </c>
      <c r="HG53" s="59">
        <f>+IFERROR((IF(ISTEXT(HG$5)=FALSE,(INDEX(FRED!$1:$1048576,MATCH(US!HG$5,FRED!$A:$A,0),MATCH(US!$B53,FRED!$1:$1,0))),(AVERAGE(GU53:HF53)))),"")</f>
        <v>233.3</v>
      </c>
      <c r="HH53" s="59">
        <f>+IFERROR((IF(ISTEXT(HH$5)=FALSE,(INDEX(FRED!$1:$1048576,MATCH(US!HH$5,FRED!$A:$A,0),MATCH(US!$B53,FRED!$1:$1,0))),(AVERAGE(GV53:HG53)))),"")</f>
        <v>233.1</v>
      </c>
      <c r="HI53" s="59">
        <f>+IFERROR((IF(ISTEXT(HI$5)=FALSE,(INDEX(FRED!$1:$1048576,MATCH(US!HI$5,FRED!$A:$A,0),MATCH(US!$B53,FRED!$1:$1,0))),(AVERAGE(GW53:HH53)))),"")</f>
        <v>233.7</v>
      </c>
      <c r="HJ53" s="59">
        <f>+IFERROR((IF(ISTEXT(HJ$5)=FALSE,(INDEX(FRED!$1:$1048576,MATCH(US!HJ$5,FRED!$A:$A,0),MATCH(US!$B53,FRED!$1:$1,0))),(AVERAGE(GX53:HI53)))),"")</f>
        <v>235.4</v>
      </c>
      <c r="HK53" s="59">
        <f>+IFERROR((IF(ISTEXT(HK$5)=FALSE,(INDEX(FRED!$1:$1048576,MATCH(US!HK$5,FRED!$A:$A,0),MATCH(US!$B53,FRED!$1:$1,0))),(AVERAGE(GY53:HJ53)))),"")</f>
        <v>235.1</v>
      </c>
      <c r="HL53" s="59">
        <f>+IFERROR((IF(ISTEXT(HL$5)=FALSE,(INDEX(FRED!$1:$1048576,MATCH(US!HL$5,FRED!$A:$A,0),MATCH(US!$B53,FRED!$1:$1,0))),(AVERAGE(GZ53:HK53)))),"")</f>
        <v>234.9</v>
      </c>
      <c r="HM53" s="59">
        <f>+IFERROR((IF(ISTEXT(HM$5)=FALSE,(INDEX(FRED!$1:$1048576,MATCH(US!HM$5,FRED!$A:$A,0),MATCH(US!$B53,FRED!$1:$1,0))),(AVERAGE(HA53:HL53)))),"")</f>
        <v>234.7</v>
      </c>
      <c r="HN53" s="59">
        <f>+IFERROR((IF(ISTEXT(HN$5)=FALSE,(INDEX(FRED!$1:$1048576,MATCH(US!HN$5,FRED!$A:$A,0),MATCH(US!$B53,FRED!$1:$1,0))),(AVERAGE(HB53:HM53)))),"")</f>
        <v>234.9</v>
      </c>
      <c r="HO53" s="59">
        <f>+IFERROR((IF(ISTEXT(HO$5)=FALSE,(INDEX(FRED!$1:$1048576,MATCH(US!HO$5,FRED!$A:$A,0),MATCH(US!$B53,FRED!$1:$1,0))),(AVERAGE(HC53:HN53)))),"")</f>
        <v>233.9</v>
      </c>
      <c r="HP53" s="60">
        <f>+IFERROR((IF(ISTEXT(HP$5)=FALSE,(INDEX(FRED!$1:$1048576,MATCH(US!HP$5,FRED!$A:$A,0),MATCH(US!$B53,FRED!$1:$1,0))),(AVERAGE(HD53:HO53)))),"")</f>
        <v>233.28333333333333</v>
      </c>
      <c r="HQ53" s="59">
        <f>+IFERROR((IF(ISTEXT(HQ$5)=FALSE,(INDEX(FRED!$1:$1048576,MATCH(US!HQ$5,FRED!$A:$A,0),MATCH(US!$B53,FRED!$1:$1,0))),(AVERAGE(HE53:HP53)))),"")</f>
        <v>238.9</v>
      </c>
      <c r="HR53" s="59">
        <f>+IFERROR((IF(ISTEXT(HR$5)=FALSE,(INDEX(FRED!$1:$1048576,MATCH(US!HR$5,FRED!$A:$A,0),MATCH(US!$B53,FRED!$1:$1,0))),(AVERAGE(HF53:HQ53)))),"")</f>
        <v>239.4</v>
      </c>
      <c r="HS53" s="59">
        <f>+IFERROR((IF(ISTEXT(HS$5)=FALSE,(INDEX(FRED!$1:$1048576,MATCH(US!HS$5,FRED!$A:$A,0),MATCH(US!$B53,FRED!$1:$1,0))),(AVERAGE(HG53:HR53)))),"")</f>
        <v>239.3</v>
      </c>
      <c r="HT53" s="59">
        <f>+IFERROR((IF(ISTEXT(HT$5)=FALSE,(INDEX(FRED!$1:$1048576,MATCH(US!HT$5,FRED!$A:$A,0),MATCH(US!$B53,FRED!$1:$1,0))),(AVERAGE(HH53:HS53)))),"")</f>
        <v>245.3</v>
      </c>
      <c r="HU53" s="59">
        <f>+IFERROR((IF(ISTEXT(HU$5)=FALSE,(INDEX(FRED!$1:$1048576,MATCH(US!HU$5,FRED!$A:$A,0),MATCH(US!$B53,FRED!$1:$1,0))),(AVERAGE(HI53:HT53)))),"")</f>
        <v>245.5</v>
      </c>
      <c r="HV53" s="59">
        <f>+IFERROR((IF(ISTEXT(HV$5)=FALSE,(INDEX(FRED!$1:$1048576,MATCH(US!HV$5,FRED!$A:$A,0),MATCH(US!$B53,FRED!$1:$1,0))),(AVERAGE(HJ53:HU53)))),"")</f>
        <v>245.4</v>
      </c>
      <c r="HW53" s="59">
        <f>+IFERROR((IF(ISTEXT(HW$5)=FALSE,(INDEX(FRED!$1:$1048576,MATCH(US!HW$5,FRED!$A:$A,0),MATCH(US!$B53,FRED!$1:$1,0))),(AVERAGE(HK53:HV53)))),"")</f>
        <v>245.6</v>
      </c>
      <c r="HX53" s="59">
        <f>+IFERROR((IF(ISTEXT(HX$5)=FALSE,(INDEX(FRED!$1:$1048576,MATCH(US!HX$5,FRED!$A:$A,0),MATCH(US!$B53,FRED!$1:$1,0))),(AVERAGE(HL53:HW53)))),"")</f>
        <v>245.6</v>
      </c>
      <c r="HY53" s="59">
        <f>+IFERROR((IF(ISTEXT(HY$5)=FALSE,(INDEX(FRED!$1:$1048576,MATCH(US!HY$5,FRED!$A:$A,0),MATCH(US!$B53,FRED!$1:$1,0))),(AVERAGE(HM53:HX53)))),"")</f>
        <v>244.7</v>
      </c>
      <c r="HZ53" s="59">
        <f>+IFERROR((IF(ISTEXT(HZ$5)=FALSE,(INDEX(FRED!$1:$1048576,MATCH(US!HZ$5,FRED!$A:$A,0),MATCH(US!$B53,FRED!$1:$1,0))),(AVERAGE(HN53:HY53)))),"")</f>
        <v>243.8</v>
      </c>
      <c r="IA53" s="59">
        <f>+IFERROR((IF(ISTEXT(IA$5)=FALSE,(INDEX(FRED!$1:$1048576,MATCH(US!IA$5,FRED!$A:$A,0),MATCH(US!$B53,FRED!$1:$1,0))),(AVERAGE(HO53:HZ53)))),"")</f>
        <v>243.4</v>
      </c>
      <c r="IB53" s="59">
        <f>+IFERROR((IF(ISTEXT(IB$5)=FALSE,(INDEX(FRED!$1:$1048576,MATCH(US!IB$5,FRED!$A:$A,0),MATCH(US!$B53,FRED!$1:$1,0))),(AVERAGE(HP53:IA53)))),"")</f>
        <v>243.3</v>
      </c>
      <c r="IC53" s="60">
        <f>+IFERROR((IF(ISTEXT(IC$5)=FALSE,(INDEX(FRED!$1:$1048576,MATCH(US!IC$5,FRED!$A:$A,0),MATCH(US!$B53,FRED!$1:$1,0))),(AVERAGE(HQ53:IB53)))),"")</f>
        <v>243.35000000000002</v>
      </c>
      <c r="ID53" s="59">
        <f>+IFERROR((IF(ISTEXT(ID$5)=FALSE,(INDEX(FRED!$1:$1048576,MATCH(US!ID$5,FRED!$A:$A,0),MATCH(US!$B53,FRED!$1:$1,0))),(AVERAGE(HR53:IC53)))),"")</f>
        <v>246.8</v>
      </c>
      <c r="IE53" s="59">
        <f>+IFERROR((IF(ISTEXT(IE$5)=FALSE,(INDEX(FRED!$1:$1048576,MATCH(US!IE$5,FRED!$A:$A,0),MATCH(US!$B53,FRED!$1:$1,0))),(AVERAGE(HS53:ID53)))),"")</f>
        <v>246.6</v>
      </c>
      <c r="IF53" s="59">
        <f>+IFERROR((IF(ISTEXT(IF$5)=FALSE,(INDEX(FRED!$1:$1048576,MATCH(US!IF$5,FRED!$A:$A,0),MATCH(US!$B53,FRED!$1:$1,0))),(AVERAGE(HT53:IE53)))),"")</f>
        <v>246.5</v>
      </c>
      <c r="IG53" s="59">
        <f>+IFERROR((IF(ISTEXT(IG$5)=FALSE,(INDEX(FRED!$1:$1048576,MATCH(US!IG$5,FRED!$A:$A,0),MATCH(US!$B53,FRED!$1:$1,0))),(AVERAGE(HU53:IF53)))),"")</f>
        <v>248.1</v>
      </c>
      <c r="IH53" s="59">
        <f>+IFERROR((IF(ISTEXT(IH$5)=FALSE,(INDEX(FRED!$1:$1048576,MATCH(US!IH$5,FRED!$A:$A,0),MATCH(US!$B53,FRED!$1:$1,0))),(AVERAGE(HV53:IG53)))),"")</f>
        <v>249.2</v>
      </c>
      <c r="II53" s="59">
        <f>+IFERROR((IF(ISTEXT(II$5)=FALSE,(INDEX(FRED!$1:$1048576,MATCH(US!II$5,FRED!$A:$A,0),MATCH(US!$B53,FRED!$1:$1,0))),(AVERAGE(HW53:IH53)))),"")</f>
        <v>251</v>
      </c>
      <c r="IJ53" s="59">
        <f>+IFERROR((IF(ISTEXT(IJ$5)=FALSE,(INDEX(FRED!$1:$1048576,MATCH(US!IJ$5,FRED!$A:$A,0),MATCH(US!$B53,FRED!$1:$1,0))),(AVERAGE(HX53:II53)))),"")</f>
        <v>250.2</v>
      </c>
      <c r="IK53" s="59">
        <f>+IFERROR((IF(ISTEXT(IK$5)=FALSE,(INDEX(FRED!$1:$1048576,MATCH(US!IK$5,FRED!$A:$A,0),MATCH(US!$B53,FRED!$1:$1,0))),(AVERAGE(HY53:IJ53)))),"")</f>
        <v>249.6</v>
      </c>
      <c r="IL53" s="59">
        <f>+IFERROR((IF(ISTEXT(IL$5)=FALSE,(INDEX(FRED!$1:$1048576,MATCH(US!IL$5,FRED!$A:$A,0),MATCH(US!$B53,FRED!$1:$1,0))),(AVERAGE(HZ53:IK53)))),"")</f>
        <v>249.7</v>
      </c>
      <c r="IM53" s="59">
        <f>+IFERROR((IF(ISTEXT(IM$5)=FALSE,(INDEX(FRED!$1:$1048576,MATCH(US!IM$5,FRED!$A:$A,0),MATCH(US!$B53,FRED!$1:$1,0))),(AVERAGE(IA53:IL53)))),"")</f>
        <v>250.3</v>
      </c>
      <c r="IN53" s="59">
        <f>+IFERROR((IF(ISTEXT(IN$5)=FALSE,(INDEX(FRED!$1:$1048576,MATCH(US!IN$5,FRED!$A:$A,0),MATCH(US!$B53,FRED!$1:$1,0))),(AVERAGE(IB53:IM53)))),"")</f>
        <v>249.9</v>
      </c>
      <c r="IO53" s="59">
        <f>+IFERROR((IF(ISTEXT(IO$5)=FALSE,(INDEX(FRED!$1:$1048576,MATCH(US!IO$5,FRED!$A:$A,0),MATCH(US!$B53,FRED!$1:$1,0))),(AVERAGE(IC53:IN53)))),"")</f>
        <v>249.9</v>
      </c>
      <c r="IP53" s="60">
        <f>+IFERROR((IF(ISTEXT(IP$5)=FALSE,(INDEX(FRED!$1:$1048576,MATCH(US!IP$5,FRED!$A:$A,0),MATCH(US!$B53,FRED!$1:$1,0))),(AVERAGE(ID53:IO53)))),"")</f>
        <v>248.98333333333335</v>
      </c>
      <c r="IQ53" s="59">
        <f>+IFERROR((IF(ISTEXT(IQ$5)=FALSE,(INDEX(FRED!$1:$1048576,MATCH(US!IQ$5,FRED!$A:$A,0),MATCH(US!$B53,FRED!$1:$1,0))),(AVERAGE(IE53:IP53)))),"")</f>
        <v>252.7</v>
      </c>
      <c r="IR53" s="59">
        <f>+IFERROR((IF(ISTEXT(IR$5)=FALSE,(INDEX(FRED!$1:$1048576,MATCH(US!IR$5,FRED!$A:$A,0),MATCH(US!$B53,FRED!$1:$1,0))),(AVERAGE(IF53:IQ53)))),"")</f>
        <v>252.1</v>
      </c>
      <c r="IS53" s="59">
        <f>+IFERROR((IF(ISTEXT(IS$5)=FALSE,(INDEX(FRED!$1:$1048576,MATCH(US!IS$5,FRED!$A:$A,0),MATCH(US!$B53,FRED!$1:$1,0))),(AVERAGE(IG53:IR53)))),"")</f>
        <v>251.2</v>
      </c>
      <c r="IT53" s="59">
        <f>+IFERROR((IF(ISTEXT(IT$5)=FALSE,(INDEX(FRED!$1:$1048576,MATCH(US!IT$5,FRED!$A:$A,0),MATCH(US!$B53,FRED!$1:$1,0))),(AVERAGE(IH53:IS53)))),"")</f>
        <v>255.6</v>
      </c>
      <c r="IU53" s="59">
        <f>+IFERROR((IF(ISTEXT(IU$5)=FALSE,(INDEX(FRED!$1:$1048576,MATCH(US!IU$5,FRED!$A:$A,0),MATCH(US!$B53,FRED!$1:$1,0))),(AVERAGE(II53:IT53)))),"")</f>
        <v>258.10000000000002</v>
      </c>
      <c r="IV53" s="59">
        <f>+IFERROR((IF(ISTEXT(IV$5)=FALSE,(INDEX(FRED!$1:$1048576,MATCH(US!IV$5,FRED!$A:$A,0),MATCH(US!$B53,FRED!$1:$1,0))),(AVERAGE(IJ53:IU53)))),"")</f>
        <v>257.7</v>
      </c>
      <c r="IW53" s="59">
        <f>+IFERROR((IF(ISTEXT(IW$5)=FALSE,(INDEX(FRED!$1:$1048576,MATCH(US!IW$5,FRED!$A:$A,0),MATCH(US!$B53,FRED!$1:$1,0))),(AVERAGE(IK53:IV53)))),"")</f>
        <v>255.5</v>
      </c>
      <c r="IX53" s="59">
        <f>+IFERROR((IF(ISTEXT(IX$5)=FALSE,(INDEX(FRED!$1:$1048576,MATCH(US!IX$5,FRED!$A:$A,0),MATCH(US!$B53,FRED!$1:$1,0))),(AVERAGE(IL53:IW53)))),"")</f>
        <v>255.4</v>
      </c>
      <c r="IY53" s="59">
        <f>+IFERROR((IF(ISTEXT(IY$5)=FALSE,(INDEX(FRED!$1:$1048576,MATCH(US!IY$5,FRED!$A:$A,0),MATCH(US!$B53,FRED!$1:$1,0))),(AVERAGE(IM53:IX53)))),"")</f>
        <v>255.5</v>
      </c>
      <c r="IZ53" s="59">
        <f>+IFERROR((IF(ISTEXT(IZ$5)=FALSE,(INDEX(FRED!$1:$1048576,MATCH(US!IZ$5,FRED!$A:$A,0),MATCH(US!$B53,FRED!$1:$1,0))),(AVERAGE(IN53:IY53)))),"")</f>
        <v>255.4</v>
      </c>
      <c r="JA53" s="59">
        <f>+IFERROR((IF(ISTEXT(JA$5)=FALSE,(INDEX(FRED!$1:$1048576,MATCH(US!JA$5,FRED!$A:$A,0),MATCH(US!$B53,FRED!$1:$1,0))),(AVERAGE(IO53:IZ53)))),"")</f>
        <v>255.1</v>
      </c>
      <c r="JB53" s="59">
        <f>+IFERROR((IF(ISTEXT(JB$5)=FALSE,(INDEX(FRED!$1:$1048576,MATCH(US!JB$5,FRED!$A:$A,0),MATCH(US!$B53,FRED!$1:$1,0))),(AVERAGE(IP53:JA53)))),"")</f>
        <v>255</v>
      </c>
      <c r="JC53" s="60">
        <f>+IFERROR((IF(ISTEXT(JC$5)=FALSE,(INDEX(FRED!$1:$1048576,MATCH(US!JC$5,FRED!$A:$A,0),MATCH(US!$B53,FRED!$1:$1,0))),(AVERAGE(IQ53:JB53)))),"")</f>
        <v>254.94166666666669</v>
      </c>
      <c r="JD53" s="59">
        <f>+IFERROR((IF(ISTEXT(JD$5)=FALSE,(INDEX(FRED!$1:$1048576,MATCH(US!JD$5,FRED!$A:$A,0),MATCH(US!$B53,FRED!$1:$1,0))),(AVERAGE(IR53:JC53)))),"")</f>
        <v>254.2</v>
      </c>
      <c r="JE53" s="59">
        <f>+IFERROR((IF(ISTEXT(JE$5)=FALSE,(INDEX(FRED!$1:$1048576,MATCH(US!JE$5,FRED!$A:$A,0),MATCH(US!$B53,FRED!$1:$1,0))),(AVERAGE(IS53:JD53)))),"")</f>
        <v>253.9</v>
      </c>
      <c r="JF53" s="59">
        <f>+IFERROR((IF(ISTEXT(JF$5)=FALSE,(INDEX(FRED!$1:$1048576,MATCH(US!JF$5,FRED!$A:$A,0),MATCH(US!$B53,FRED!$1:$1,0))),(AVERAGE(IT53:JE53)))),"")</f>
        <v>253.9</v>
      </c>
      <c r="JG53" s="59">
        <f>+IFERROR((IF(ISTEXT(JG$5)=FALSE,(INDEX(FRED!$1:$1048576,MATCH(US!JG$5,FRED!$A:$A,0),MATCH(US!$B53,FRED!$1:$1,0))),(AVERAGE(IU53:JF53)))),"")</f>
        <v>257.2</v>
      </c>
      <c r="JH53" s="59">
        <f>+IFERROR((IF(ISTEXT(JH$5)=FALSE,(INDEX(FRED!$1:$1048576,MATCH(US!JH$5,FRED!$A:$A,0),MATCH(US!$B53,FRED!$1:$1,0))),(AVERAGE(IV53:JG53)))),"")</f>
        <v>256.2</v>
      </c>
      <c r="JI53" s="59">
        <f>+IFERROR((IF(ISTEXT(JI$5)=FALSE,(INDEX(FRED!$1:$1048576,MATCH(US!JI$5,FRED!$A:$A,0),MATCH(US!$B53,FRED!$1:$1,0))),(AVERAGE(IW53:JH53)))),"")</f>
        <v>258.39999999999998</v>
      </c>
      <c r="JJ53" s="59">
        <f>+IFERROR((IF(ISTEXT(JJ$5)=FALSE,(INDEX(FRED!$1:$1048576,MATCH(US!JJ$5,FRED!$A:$A,0),MATCH(US!$B53,FRED!$1:$1,0))),(AVERAGE(IX53:JI53)))),"")</f>
        <v>259.7</v>
      </c>
      <c r="JK53" s="59">
        <f>+IFERROR((IF(ISTEXT(JK$5)=FALSE,(INDEX(FRED!$1:$1048576,MATCH(US!JK$5,FRED!$A:$A,0),MATCH(US!$B53,FRED!$1:$1,0))),(AVERAGE(IY53:JJ53)))),"")</f>
        <v>259.5</v>
      </c>
      <c r="JL53" s="59">
        <f>+IFERROR((IF(ISTEXT(JL$5)=FALSE,(INDEX(FRED!$1:$1048576,MATCH(US!JL$5,FRED!$A:$A,0),MATCH(US!$B53,FRED!$1:$1,0))),(AVERAGE(IZ53:JK53)))),"")</f>
        <v>259.8</v>
      </c>
      <c r="JM53" s="59">
        <f>+IFERROR((IF(ISTEXT(JM$5)=FALSE,(INDEX(FRED!$1:$1048576,MATCH(US!JM$5,FRED!$A:$A,0),MATCH(US!$B53,FRED!$1:$1,0))),(AVERAGE(JA53:JL53)))),"")</f>
        <v>259.7</v>
      </c>
      <c r="JN53" s="59">
        <f>+IFERROR((IF(ISTEXT(JN$5)=FALSE,(INDEX(FRED!$1:$1048576,MATCH(US!JN$5,FRED!$A:$A,0),MATCH(US!$B53,FRED!$1:$1,0))),(AVERAGE(JB53:JM53)))),"")</f>
        <v>259.5</v>
      </c>
      <c r="JO53" s="59">
        <f>+IFERROR((IF(ISTEXT(JO$5)=FALSE,(INDEX(FRED!$1:$1048576,MATCH(US!JO$5,FRED!$A:$A,0),MATCH(US!$B53,FRED!$1:$1,0))),(AVERAGE(JC53:JN53)))),"")</f>
        <v>259.60000000000002</v>
      </c>
      <c r="JP53" s="60">
        <f>+IFERROR((IF(ISTEXT(JP$5)=FALSE,(INDEX(FRED!$1:$1048576,MATCH(US!JP$5,FRED!$A:$A,0),MATCH(US!$B53,FRED!$1:$1,0))),(AVERAGE(JD53:JO53)))),"")</f>
        <v>257.63333333333333</v>
      </c>
      <c r="JQ53" s="59">
        <f>+IFERROR((IF(ISTEXT(JQ$5)=FALSE,(INDEX(FRED!$1:$1048576,MATCH(US!JQ$5,FRED!$A:$A,0),MATCH(US!$B53,FRED!$1:$1,0))),(AVERAGE(JE53:JP53)))),"")</f>
        <v>260.7</v>
      </c>
      <c r="JR53" s="59">
        <f>+IFERROR((IF(ISTEXT(JR$5)=FALSE,(INDEX(FRED!$1:$1048576,MATCH(US!JR$5,FRED!$A:$A,0),MATCH(US!$B53,FRED!$1:$1,0))),(AVERAGE(JF53:JQ53)))),"")</f>
        <v>261.3</v>
      </c>
      <c r="JS53" s="59">
        <f>+IFERROR((IF(ISTEXT(JS$5)=FALSE,(INDEX(FRED!$1:$1048576,MATCH(US!JS$5,FRED!$A:$A,0),MATCH(US!$B53,FRED!$1:$1,0))),(AVERAGE(JG53:JR53)))),"")</f>
        <v>261.2</v>
      </c>
      <c r="JT53" s="59">
        <f>+IFERROR((IF(ISTEXT(JT$5)=FALSE,(INDEX(FRED!$1:$1048576,MATCH(US!JT$5,FRED!$A:$A,0),MATCH(US!$B53,FRED!$1:$1,0))),(AVERAGE(JH53:JS53)))),"")</f>
        <v>268</v>
      </c>
      <c r="JU53" s="59">
        <f>+IFERROR((IF(ISTEXT(JU$5)=FALSE,(INDEX(FRED!$1:$1048576,MATCH(US!JU$5,FRED!$A:$A,0),MATCH(US!$B53,FRED!$1:$1,0))),(AVERAGE(JI53:JT53)))),"")</f>
        <v>268.2</v>
      </c>
      <c r="JV53" s="59">
        <f>+IFERROR((IF(ISTEXT(JV$5)=FALSE,(INDEX(FRED!$1:$1048576,MATCH(US!JV$5,FRED!$A:$A,0),MATCH(US!$B53,FRED!$1:$1,0))),(AVERAGE(JJ53:JU53)))),"")</f>
        <v>268.39999999999998</v>
      </c>
      <c r="JW53" s="59">
        <f>+IFERROR((IF(ISTEXT(JW$5)=FALSE,(INDEX(FRED!$1:$1048576,MATCH(US!JW$5,FRED!$A:$A,0),MATCH(US!$B53,FRED!$1:$1,0))),(AVERAGE(JK53:JV53)))),"")</f>
        <v>269.447</v>
      </c>
      <c r="JX53" s="59">
        <f>+IFERROR((IF(ISTEXT(JX$5)=FALSE,(INDEX(FRED!$1:$1048576,MATCH(US!JX$5,FRED!$A:$A,0),MATCH(US!$B53,FRED!$1:$1,0))),(AVERAGE(JL53:JW53)))),"")</f>
        <v>271.18700000000001</v>
      </c>
      <c r="JY53" s="59">
        <f>+IFERROR((IF(ISTEXT(JY$5)=FALSE,(INDEX(FRED!$1:$1048576,MATCH(US!JY$5,FRED!$A:$A,0),MATCH(US!$B53,FRED!$1:$1,0))),(AVERAGE(JM53:JX53)))),"")</f>
        <v>271.68799999999999</v>
      </c>
      <c r="JZ53" s="59">
        <f>+IFERROR((IF(ISTEXT(JZ$5)=FALSE,(INDEX(FRED!$1:$1048576,MATCH(US!JZ$5,FRED!$A:$A,0),MATCH(US!$B53,FRED!$1:$1,0))),(AVERAGE(JN53:JY53)))),"")</f>
        <v>271.971</v>
      </c>
      <c r="KA53" s="59">
        <f>+IFERROR((IF(ISTEXT(KA$5)=FALSE,(INDEX(FRED!$1:$1048576,MATCH(US!KA$5,FRED!$A:$A,0),MATCH(US!$B53,FRED!$1:$1,0))),(AVERAGE(JO53:JZ53)))),"")</f>
        <v>270.71600000000001</v>
      </c>
      <c r="KB53" s="59">
        <f>+IFERROR((IF(ISTEXT(KB$5)=FALSE,(INDEX(FRED!$1:$1048576,MATCH(US!KB$5,FRED!$A:$A,0),MATCH(US!$B53,FRED!$1:$1,0))),(AVERAGE(JP53:KA53)))),"")</f>
        <v>271.15699999999998</v>
      </c>
      <c r="KC53" s="60">
        <f>+IFERROR((IF(ISTEXT(KC$5)=FALSE,(INDEX(FRED!$1:$1048576,MATCH(US!KC$5,FRED!$A:$A,0),MATCH(US!$B53,FRED!$1:$1,0))),(AVERAGE(JQ53:KB53)))),"")</f>
        <v>267.83050000000003</v>
      </c>
      <c r="KD53" s="59">
        <f>+IFERROR((IF(ISTEXT(KD$5)=FALSE,(INDEX(FRED!$1:$1048576,MATCH(US!KD$5,FRED!$A:$A,0),MATCH(US!$B53,FRED!$1:$1,0))),(AVERAGE(JR53:KC53)))),"")</f>
        <v>280.26100000000002</v>
      </c>
      <c r="KE53" s="59">
        <f>+IFERROR((IF(ISTEXT(KE$5)=FALSE,(INDEX(FRED!$1:$1048576,MATCH(US!KE$5,FRED!$A:$A,0),MATCH(US!$B53,FRED!$1:$1,0))),(AVERAGE(JS53:KD53)))),"")</f>
        <v>281.94900000000001</v>
      </c>
      <c r="KF53" s="59">
        <f>+IFERROR((IF(ISTEXT(KF$5)=FALSE,(INDEX(FRED!$1:$1048576,MATCH(US!KF$5,FRED!$A:$A,0),MATCH(US!$B53,FRED!$1:$1,0))),(AVERAGE(JT53:KE53)))),"")</f>
        <v>281.90899999999999</v>
      </c>
      <c r="KG53" s="59">
        <f>+IFERROR((IF(ISTEXT(KG$5)=FALSE,(INDEX(FRED!$1:$1048576,MATCH(US!KG$5,FRED!$A:$A,0),MATCH(US!$B53,FRED!$1:$1,0))),(AVERAGE(JU53:KF53)))),"")</f>
        <v>287.43299999999999</v>
      </c>
      <c r="KH53" s="59">
        <f>+IFERROR((IF(ISTEXT(KH$5)=FALSE,(INDEX(FRED!$1:$1048576,MATCH(US!KH$5,FRED!$A:$A,0),MATCH(US!$B53,FRED!$1:$1,0))),(AVERAGE(JV53:KG53)))),"")</f>
        <v>287.56099999999998</v>
      </c>
      <c r="KI53" s="59">
        <f>+IFERROR((IF(ISTEXT(KI$5)=FALSE,(INDEX(FRED!$1:$1048576,MATCH(US!KI$5,FRED!$A:$A,0),MATCH(US!$B53,FRED!$1:$1,0))),(AVERAGE(JW53:KH53)))),"")</f>
        <v>288.51600000000002</v>
      </c>
      <c r="KJ53" s="59">
        <f>+IFERROR((IF(ISTEXT(KJ$5)=FALSE,(INDEX(FRED!$1:$1048576,MATCH(US!KJ$5,FRED!$A:$A,0),MATCH(US!$B53,FRED!$1:$1,0))),(AVERAGE(JX53:KI53)))),"")</f>
        <v>296.72500000000002</v>
      </c>
      <c r="KK53" s="59">
        <f>+IFERROR((IF(ISTEXT(KK$5)=FALSE,(INDEX(FRED!$1:$1048576,MATCH(US!KK$5,FRED!$A:$A,0),MATCH(US!$B53,FRED!$1:$1,0))),(AVERAGE(JY53:KJ53)))),"")</f>
        <v>299.589</v>
      </c>
      <c r="KL53" s="59">
        <f>+IFERROR((IF(ISTEXT(KL$5)=FALSE,(INDEX(FRED!$1:$1048576,MATCH(US!KL$5,FRED!$A:$A,0),MATCH(US!$B53,FRED!$1:$1,0))),(AVERAGE(JZ53:KK53)))),"")</f>
        <v>301.54300000000001</v>
      </c>
      <c r="KM53" s="59">
        <f>+IFERROR((IF(ISTEXT(KM$5)=FALSE,(INDEX(FRED!$1:$1048576,MATCH(US!KM$5,FRED!$A:$A,0),MATCH(US!$B53,FRED!$1:$1,0))),(AVERAGE(KA53:KL53)))),"")</f>
        <v>306.07900000000001</v>
      </c>
      <c r="KN53" s="59">
        <f>+IFERROR((IF(ISTEXT(KN$5)=FALSE,(INDEX(FRED!$1:$1048576,MATCH(US!KN$5,FRED!$A:$A,0),MATCH(US!$B53,FRED!$1:$1,0))),(AVERAGE(KB53:KM53)))),"")</f>
        <v>307.262</v>
      </c>
      <c r="KO53" s="59">
        <f>+IFERROR((IF(ISTEXT(KO$5)=FALSE,(INDEX(FRED!$1:$1048576,MATCH(US!KO$5,FRED!$A:$A,0),MATCH(US!$B53,FRED!$1:$1,0))),(AVERAGE(KC53:KN53)))),"")</f>
        <v>307.43799999999999</v>
      </c>
      <c r="KP53" s="60">
        <f>+IFERROR((IF(ISTEXT(KP$5)=FALSE,(INDEX(FRED!$1:$1048576,MATCH(US!KP$5,FRED!$A:$A,0),MATCH(US!$B53,FRED!$1:$1,0))),(AVERAGE(KD53:KO53)))),"")</f>
        <v>293.85541666666671</v>
      </c>
      <c r="KQ53" s="59">
        <f>+IFERROR((IF(ISTEXT(KQ$5)=FALSE,(INDEX(FRED!$1:$1048576,MATCH(US!KQ$5,FRED!$A:$A,0),MATCH(US!$B53,FRED!$1:$1,0))),(AVERAGE(KE53:KP53)))),"")</f>
        <v>322.36900000000003</v>
      </c>
      <c r="KR53" s="59">
        <f>+IFERROR((IF(ISTEXT(KR$5)=FALSE,(INDEX(FRED!$1:$1048576,MATCH(US!KR$5,FRED!$A:$A,0),MATCH(US!$B53,FRED!$1:$1,0))),(AVERAGE(KF53:KQ53)))),"")</f>
        <v>326.24900000000002</v>
      </c>
      <c r="KS53" s="59">
        <f>+IFERROR((IF(ISTEXT(KS$5)=FALSE,(INDEX(FRED!$1:$1048576,MATCH(US!KS$5,FRED!$A:$A,0),MATCH(US!$B53,FRED!$1:$1,0))),(AVERAGE(KG53:KR53)))),"")</f>
        <v>326.83100000000002</v>
      </c>
      <c r="KT53" s="59">
        <f>+IFERROR((IF(ISTEXT(KT$5)=FALSE,(INDEX(FRED!$1:$1048576,MATCH(US!KT$5,FRED!$A:$A,0),MATCH(US!$B53,FRED!$1:$1,0))),(AVERAGE(KH53:KS53)))),"")</f>
        <v>327.089</v>
      </c>
      <c r="KU53" s="59">
        <f>+IFERROR((IF(ISTEXT(KU$5)=FALSE,(INDEX(FRED!$1:$1048576,MATCH(US!KU$5,FRED!$A:$A,0),MATCH(US!$B53,FRED!$1:$1,0))),(AVERAGE(KI53:KT53)))),"")</f>
        <v>329.01900000000001</v>
      </c>
      <c r="KV53" s="59">
        <f>+IFERROR((IF(ISTEXT(KV$5)=FALSE,(INDEX(FRED!$1:$1048576,MATCH(US!KV$5,FRED!$A:$A,0),MATCH(US!$B53,FRED!$1:$1,0))),(AVERAGE(KJ53:KU53)))),"")</f>
        <v>328.774</v>
      </c>
      <c r="KW53" s="59">
        <f>+IFERROR((IF(ISTEXT(KW$5)=FALSE,(INDEX(FRED!$1:$1048576,MATCH(US!KW$5,FRED!$A:$A,0),MATCH(US!$B53,FRED!$1:$1,0))),(AVERAGE(KK53:KV53)))),"")</f>
        <v>331.46100000000001</v>
      </c>
      <c r="KX53" s="59">
        <f>+IFERROR((IF(ISTEXT(KX$5)=FALSE,(INDEX(FRED!$1:$1048576,MATCH(US!KX$5,FRED!$A:$A,0),MATCH(US!$B53,FRED!$1:$1,0))),(AVERAGE(KL53:KW53)))),"")</f>
        <v>332.26799999999997</v>
      </c>
      <c r="KY53" s="59">
        <f>+IFERROR((IF(ISTEXT(KY$5)=FALSE,(INDEX(FRED!$1:$1048576,MATCH(US!KY$5,FRED!$A:$A,0),MATCH(US!$B53,FRED!$1:$1,0))),(AVERAGE(KM53:KX53)))),"")</f>
        <v>333.505</v>
      </c>
      <c r="KZ53" s="59">
        <f>+IFERROR((IF(ISTEXT(KZ$5)=FALSE,(INDEX(FRED!$1:$1048576,MATCH(US!KZ$5,FRED!$A:$A,0),MATCH(US!$B53,FRED!$1:$1,0))),(AVERAGE(KN53:KY53)))),"")</f>
        <v>334.67599999999999</v>
      </c>
      <c r="LA53" s="59">
        <f>+IFERROR((IF(ISTEXT(LA$5)=FALSE,(INDEX(FRED!$1:$1048576,MATCH(US!LA$5,FRED!$A:$A,0),MATCH(US!$B53,FRED!$1:$1,0))),(AVERAGE(KO53:KZ53)))),"")</f>
        <v>334.77199999999999</v>
      </c>
      <c r="LB53" s="59">
        <f>+IFERROR((IF(ISTEXT(LB$5)=FALSE,(INDEX(FRED!$1:$1048576,MATCH(US!LB$5,FRED!$A:$A,0),MATCH(US!$B53,FRED!$1:$1,0))),(AVERAGE(KP53:LA53)))),"")</f>
        <v>334.56900000000002</v>
      </c>
      <c r="LC53" s="60">
        <f>+IFERROR((IF(ISTEXT(LC$5)=FALSE,(INDEX(FRED!$1:$1048576,MATCH(US!LC$5,FRED!$A:$A,0),MATCH(US!$B53,FRED!$1:$1,0))),(AVERAGE(KQ53:LB53)))),"")</f>
        <v>330.13183333333336</v>
      </c>
      <c r="LD53" s="59">
        <f>+IFERROR((IF(ISTEXT(LD$5)=FALSE,(INDEX(FRED!$1:$1048576,MATCH(US!LD$5,FRED!$A:$A,0),MATCH(US!$B53,FRED!$1:$1,0))),(AVERAGE(KR53:LC53)))),"")</f>
        <v>345.625</v>
      </c>
      <c r="LE53" s="59">
        <f>+IFERROR((IF(ISTEXT(LE$5)=FALSE,(INDEX(FRED!$1:$1048576,MATCH(US!LE$5,FRED!$A:$A,0),MATCH(US!$B53,FRED!$1:$1,0))),(AVERAGE(KS53:LD53)))),"")</f>
        <v>345.93900000000002</v>
      </c>
      <c r="LF53" s="59">
        <f>+IFERROR((IF(ISTEXT(LF$5)=FALSE,(INDEX(FRED!$1:$1048576,MATCH(US!LF$5,FRED!$A:$A,0),MATCH(US!$B53,FRED!$1:$1,0))),(AVERAGE(KT53:LE53)))),"")</f>
        <v>348.39600000000002</v>
      </c>
      <c r="LG53" s="59">
        <f>+IFERROR((IF(ISTEXT(LG$5)=FALSE,(INDEX(FRED!$1:$1048576,MATCH(US!LG$5,FRED!$A:$A,0),MATCH(US!$B53,FRED!$1:$1,0))),(AVERAGE(KU53:LF53)))),"")</f>
        <v>349.90300000000002</v>
      </c>
      <c r="LH53" s="59">
        <f>+IFERROR((IF(ISTEXT(LH$5)=FALSE,(INDEX(FRED!$1:$1048576,MATCH(US!LH$5,FRED!$A:$A,0),MATCH(US!$B53,FRED!$1:$1,0))),(AVERAGE(KV53:LG53)))),"")</f>
        <v>351.06700000000001</v>
      </c>
      <c r="LI53" s="59">
        <f>+IFERROR((IF(ISTEXT(LI$5)=FALSE,(INDEX(FRED!$1:$1048576,MATCH(US!LI$5,FRED!$A:$A,0),MATCH(US!$B53,FRED!$1:$1,0))),(AVERAGE(KW53:LH53)))),"")</f>
        <v>350.48</v>
      </c>
      <c r="LJ53" s="59">
        <f>+IFERROR((IF(ISTEXT(LJ$5)=FALSE,(INDEX(FRED!$1:$1048576,MATCH(US!LJ$5,FRED!$A:$A,0),MATCH(US!$B53,FRED!$1:$1,0))),(AVERAGE(KX53:LI53)))),"")</f>
        <v>351.03300000000002</v>
      </c>
      <c r="LK53" s="59">
        <f>+IFERROR((IF(ISTEXT(LK$5)=FALSE,(INDEX(FRED!$1:$1048576,MATCH(US!LK$5,FRED!$A:$A,0),MATCH(US!$B53,FRED!$1:$1,0))),(AVERAGE(KY53:LJ53)))),"")</f>
        <v>351.03199999999998</v>
      </c>
      <c r="LL53" s="59">
        <f>+IFERROR((IF(ISTEXT(LL$5)=FALSE,(INDEX(FRED!$1:$1048576,MATCH(US!LL$5,FRED!$A:$A,0),MATCH(US!$B53,FRED!$1:$1,0))),(AVERAGE(KZ53:LK53)))),"")</f>
        <v>350.43200000000002</v>
      </c>
      <c r="LM53" s="59">
        <f>+IFERROR((IF(ISTEXT(LM$5)=FALSE,(INDEX(FRED!$1:$1048576,MATCH(US!LM$5,FRED!$A:$A,0),MATCH(US!$B53,FRED!$1:$1,0))),(AVERAGE(LA53:LL53)))),"")</f>
        <v>349.93700000000001</v>
      </c>
      <c r="LN53" s="59">
        <f>+IFERROR((IF(ISTEXT(LN$5)=FALSE,(INDEX(FRED!$1:$1048576,MATCH(US!LN$5,FRED!$A:$A,0),MATCH(US!$B53,FRED!$1:$1,0))),(AVERAGE(LB53:LM53)))),"")</f>
        <v>349.94099999999997</v>
      </c>
      <c r="LO53" s="59">
        <f>+IFERROR((IF(ISTEXT(LO$5)=FALSE,(INDEX(FRED!$1:$1048576,MATCH(US!LO$5,FRED!$A:$A,0),MATCH(US!$B53,FRED!$1:$1,0))),(AVERAGE(LC53:LN53)))),"")</f>
        <v>349.76499999999999</v>
      </c>
      <c r="LP53" s="60">
        <f>+IFERROR((IF(ISTEXT(LP$5)=FALSE,(INDEX(FRED!$1:$1048576,MATCH(US!LP$5,FRED!$A:$A,0),MATCH(US!$B53,FRED!$1:$1,0))),(AVERAGE(LD53:LO53)))),"")</f>
        <v>349.46250000000003</v>
      </c>
      <c r="LQ53" s="59">
        <f>+IFERROR((IF(ISTEXT(LQ$5)=FALSE,(INDEX(FRED!$1:$1048576,MATCH(US!LQ$5,FRED!$A:$A,0),MATCH(US!$B53,FRED!$1:$1,0))),(AVERAGE(LE53:LP53)))),"")</f>
        <v>353.69299999999998</v>
      </c>
      <c r="LR53" s="59">
        <f>+IFERROR((IF(ISTEXT(LR$5)=FALSE,(INDEX(FRED!$1:$1048576,MATCH(US!LR$5,FRED!$A:$A,0),MATCH(US!$B53,FRED!$1:$1,0))),(AVERAGE(LF53:LQ53)))),"")</f>
        <v>353.26799999999997</v>
      </c>
      <c r="LS53" s="59">
        <f>+IFERROR((IF(ISTEXT(LS$5)=FALSE,(INDEX(FRED!$1:$1048576,MATCH(US!LS$5,FRED!$A:$A,0),MATCH(US!$B53,FRED!$1:$1,0))),(AVERAGE(LG53:LR53)))),"")</f>
        <v>355.00099999999998</v>
      </c>
      <c r="LT53" s="59">
        <f>+IFERROR((IF(ISTEXT(LT$5)=FALSE,(INDEX(FRED!$1:$1048576,MATCH(US!LT$5,FRED!$A:$A,0),MATCH(US!$B53,FRED!$1:$1,0))),(AVERAGE(LH53:LS53)))),"")</f>
        <v>355.49400000000003</v>
      </c>
      <c r="LU53" s="59">
        <f>+IFERROR((IF(ISTEXT(LU$5)=FALSE,(INDEX(FRED!$1:$1048576,MATCH(US!LU$5,FRED!$A:$A,0),MATCH(US!$B53,FRED!$1:$1,0))),(AVERAGE(LI53:LT53)))),"")</f>
        <v>356.822</v>
      </c>
      <c r="LV53" s="59">
        <f>+IFERROR((IF(ISTEXT(LV$5)=FALSE,(INDEX(FRED!$1:$1048576,MATCH(US!LV$5,FRED!$A:$A,0),MATCH(US!$B53,FRED!$1:$1,0))),(AVERAGE(LJ53:LU53)))),"")</f>
        <v>356.83699999999999</v>
      </c>
      <c r="LW53" s="59">
        <f>+IFERROR((IF(ISTEXT(LW$5)=FALSE,(INDEX(FRED!$1:$1048576,MATCH(US!LW$5,FRED!$A:$A,0),MATCH(US!$B53,FRED!$1:$1,0))),(AVERAGE(LK53:LV53)))),"")</f>
        <v>356.72300000000001</v>
      </c>
      <c r="LX53" s="59">
        <f>+IFERROR((IF(ISTEXT(LX$5)=FALSE,(INDEX(FRED!$1:$1048576,MATCH(US!LX$5,FRED!$A:$A,0),MATCH(US!$B53,FRED!$1:$1,0))),(AVERAGE(LL53:LW53)))),"")</f>
        <v>356.87099999999998</v>
      </c>
      <c r="LY53" s="59">
        <f>+IFERROR((IF(ISTEXT(LY$5)=FALSE,(INDEX(FRED!$1:$1048576,MATCH(US!LY$5,FRED!$A:$A,0),MATCH(US!$B53,FRED!$1:$1,0))),(AVERAGE(LM53:LX53)))),"")</f>
        <v>357.18599999999998</v>
      </c>
      <c r="LZ53" s="59">
        <f>+IFERROR((IF(ISTEXT(LZ$5)=FALSE,(INDEX(FRED!$1:$1048576,MATCH(US!LZ$5,FRED!$A:$A,0),MATCH(US!$B53,FRED!$1:$1,0))),(AVERAGE(LN53:LY53)))),"")</f>
        <v>354.63</v>
      </c>
      <c r="MA53" s="59">
        <f>+IFERROR((IF(ISTEXT(MA$5)=FALSE,(INDEX(FRED!$1:$1048576,MATCH(US!MA$5,FRED!$A:$A,0),MATCH(US!$B53,FRED!$1:$1,0))),(AVERAGE(LO53:LZ53)))),"")</f>
        <v>352.815</v>
      </c>
      <c r="MB53" s="59">
        <f>+IFERROR((IF(ISTEXT(MB$5)=FALSE,(INDEX(FRED!$1:$1048576,MATCH(US!MB$5,FRED!$A:$A,0),MATCH(US!$B53,FRED!$1:$1,0))),(AVERAGE(LP53:MA53)))),"")</f>
        <v>352.42099999999999</v>
      </c>
      <c r="MC53" s="60">
        <f>+IFERROR((IF(ISTEXT(MC$5)=FALSE,(INDEX(FRED!$1:$1048576,MATCH(US!MC$5,FRED!$A:$A,0),MATCH(US!$B53,FRED!$1:$1,0))),(AVERAGE(LQ53:MB53)))),"")</f>
        <v>355.14675000000005</v>
      </c>
      <c r="MD53" s="59">
        <f>+IFERROR((IF(ISTEXT(MD$5)=FALSE,(INDEX(FRED!$1:$1048576,MATCH(US!MD$5,FRED!$A:$A,0),MATCH(US!$B53,FRED!$1:$1,0))),(AVERAGE(LR53:MC53)))),"")</f>
        <v>352.23500000000001</v>
      </c>
      <c r="ME53" s="59">
        <f>+IFERROR((IF(ISTEXT(ME$5)=FALSE,(INDEX(FRED!$1:$1048576,MATCH(US!ME$5,FRED!$A:$A,0),MATCH(US!$B53,FRED!$1:$1,0))),(AVERAGE(LS53:MD53)))),"")</f>
        <v>352.79599999999999</v>
      </c>
      <c r="MF53" s="59">
        <f>+IFERROR((IF(ISTEXT(MF$5)=FALSE,(INDEX(FRED!$1:$1048576,MATCH(US!MF$5,FRED!$A:$A,0),MATCH(US!$B53,FRED!$1:$1,0))),(AVERAGE(LT53:ME53)))),"")</f>
        <v>352.80500000000001</v>
      </c>
      <c r="MG53" s="59" t="str">
        <f>+IFERROR((IF(ISTEXT(MG$5)=FALSE,(INDEX(FRED!$1:$1048576,MATCH(US!MG$5,FRED!$A:$A,0),MATCH(US!$B53,FRED!$1:$1,0))),(AVERAGE(LU53:MF53)))),"")</f>
        <v/>
      </c>
      <c r="MH53" s="59" t="str">
        <f>+IFERROR((IF(ISTEXT(MH$5)=FALSE,(INDEX(FRED!$1:$1048576,MATCH(US!MH$5,FRED!$A:$A,0),MATCH(US!$B53,FRED!$1:$1,0))),(AVERAGE(LV53:MG53)))),"")</f>
        <v/>
      </c>
      <c r="MI53" s="59" t="str">
        <f>+IFERROR((IF(ISTEXT(MI$5)=FALSE,(INDEX(FRED!$1:$1048576,MATCH(US!MI$5,FRED!$A:$A,0),MATCH(US!$B53,FRED!$1:$1,0))),(AVERAGE(LW53:MH53)))),"")</f>
        <v/>
      </c>
      <c r="MJ53" s="59" t="str">
        <f>+IFERROR((IF(ISTEXT(MJ$5)=FALSE,(INDEX(FRED!$1:$1048576,MATCH(US!MJ$5,FRED!$A:$A,0),MATCH(US!$B53,FRED!$1:$1,0))),(AVERAGE(LX53:MI53)))),"")</f>
        <v/>
      </c>
      <c r="MK53" s="59" t="str">
        <f>+IFERROR((IF(ISTEXT(MK$5)=FALSE,(INDEX(FRED!$1:$1048576,MATCH(US!MK$5,FRED!$A:$A,0),MATCH(US!$B53,FRED!$1:$1,0))),(AVERAGE(LY53:MJ53)))),"")</f>
        <v/>
      </c>
      <c r="ML53" s="59" t="str">
        <f>+IFERROR((IF(ISTEXT(ML$5)=FALSE,(INDEX(FRED!$1:$1048576,MATCH(US!ML$5,FRED!$A:$A,0),MATCH(US!$B53,FRED!$1:$1,0))),(AVERAGE(LZ53:MK53)))),"")</f>
        <v/>
      </c>
      <c r="MM53" s="59" t="str">
        <f>+IFERROR((IF(ISTEXT(MM$5)=FALSE,(INDEX(FRED!$1:$1048576,MATCH(US!MM$5,FRED!$A:$A,0),MATCH(US!$B53,FRED!$1:$1,0))),(AVERAGE(MA53:ML53)))),"")</f>
        <v/>
      </c>
      <c r="MN53" s="59" t="str">
        <f>+IFERROR((IF(ISTEXT(MN$5)=FALSE,(INDEX(FRED!$1:$1048576,MATCH(US!MN$5,FRED!$A:$A,0),MATCH(US!$B53,FRED!$1:$1,0))),(AVERAGE(MB53:MM53)))),"")</f>
        <v/>
      </c>
      <c r="MO53" s="59" t="str">
        <f>+IFERROR((IF(ISTEXT(MO$5)=FALSE,(INDEX(FRED!$1:$1048576,MATCH(US!MO$5,FRED!$A:$A,0),MATCH(US!$B53,FRED!$1:$1,0))),(AVERAGE(MC53:MN53)))),"")</f>
        <v/>
      </c>
      <c r="MP53" s="60">
        <f>+IFERROR((IF(ISTEXT(MP$5)=FALSE,(INDEX(FRED!$1:$1048576,MATCH(US!MP$5,FRED!$A:$A,0),MATCH(US!$B53,FRED!$1:$1,0))),(AVERAGE(MD53:MO53)))),"")</f>
        <v>352.61200000000002</v>
      </c>
    </row>
    <row r="54" spans="1:354" s="117" customFormat="1" ht="15.95" customHeight="1" outlineLevel="1">
      <c r="A54" s="159"/>
      <c r="B54" s="157" t="s">
        <v>538</v>
      </c>
      <c r="C54" s="194" t="s">
        <v>539</v>
      </c>
      <c r="D54" s="59">
        <f>+IFERROR((IF(ISTEXT(D$5)=FALSE,(INDEX(FRED!$1:$1048576,MATCH(US!D$5,FRED!$A:$A,0),MATCH(US!$B54,FRED!$1:$1,0))),(AVERAGE(#REF!)))),"")</f>
        <v>0</v>
      </c>
      <c r="E54" s="59">
        <f>+IFERROR((IF(ISTEXT(E$5)=FALSE,(INDEX(FRED!$1:$1048576,MATCH(US!E$5,FRED!$A:$A,0),MATCH(US!$B54,FRED!$1:$1,0))),(AVERAGE(#REF!)))),"")</f>
        <v>0</v>
      </c>
      <c r="F54" s="59">
        <f>+IFERROR((IF(ISTEXT(F$5)=FALSE,(INDEX(FRED!$1:$1048576,MATCH(US!F$5,FRED!$A:$A,0),MATCH(US!$B54,FRED!$1:$1,0))),(AVERAGE(#REF!)))),"")</f>
        <v>0</v>
      </c>
      <c r="G54" s="59">
        <f>+IFERROR((IF(ISTEXT(G$5)=FALSE,(INDEX(FRED!$1:$1048576,MATCH(US!G$5,FRED!$A:$A,0),MATCH(US!$B54,FRED!$1:$1,0))),(AVERAGE(#REF!)))),"")</f>
        <v>0</v>
      </c>
      <c r="H54" s="59">
        <f>+IFERROR((IF(ISTEXT(H$5)=FALSE,(INDEX(FRED!$1:$1048576,MATCH(US!H$5,FRED!$A:$A,0),MATCH(US!$B54,FRED!$1:$1,0))),(AVERAGE(#REF!)))),"")</f>
        <v>0</v>
      </c>
      <c r="I54" s="59">
        <f>+IFERROR((IF(ISTEXT(I$5)=FALSE,(INDEX(FRED!$1:$1048576,MATCH(US!I$5,FRED!$A:$A,0),MATCH(US!$B54,FRED!$1:$1,0))),(AVERAGE(#REF!)))),"")</f>
        <v>0</v>
      </c>
      <c r="J54" s="59">
        <f>+IFERROR((IF(ISTEXT(J$5)=FALSE,(INDEX(FRED!$1:$1048576,MATCH(US!J$5,FRED!$A:$A,0),MATCH(US!$B54,FRED!$1:$1,0))),(AVERAGE(#REF!)))),"")</f>
        <v>0</v>
      </c>
      <c r="K54" s="59">
        <f>+IFERROR((IF(ISTEXT(K$5)=FALSE,(INDEX(FRED!$1:$1048576,MATCH(US!K$5,FRED!$A:$A,0),MATCH(US!$B54,FRED!$1:$1,0))),(AVERAGE(#REF!)))),"")</f>
        <v>0</v>
      </c>
      <c r="L54" s="59">
        <f>+IFERROR((IF(ISTEXT(L$5)=FALSE,(INDEX(FRED!$1:$1048576,MATCH(US!L$5,FRED!$A:$A,0),MATCH(US!$B54,FRED!$1:$1,0))),(AVERAGE(#REF!)))),"")</f>
        <v>0</v>
      </c>
      <c r="M54" s="59">
        <f>+IFERROR((IF(ISTEXT(M$5)=FALSE,(INDEX(FRED!$1:$1048576,MATCH(US!M$5,FRED!$A:$A,0),MATCH(US!$B54,FRED!$1:$1,0))),(AVERAGE(A54:L54)))),"")</f>
        <v>0</v>
      </c>
      <c r="N54" s="59">
        <f>+IFERROR((IF(ISTEXT(N$5)=FALSE,(INDEX(FRED!$1:$1048576,MATCH(US!N$5,FRED!$A:$A,0),MATCH(US!$B54,FRED!$1:$1,0))),(AVERAGE(B54:M54)))),"")</f>
        <v>0</v>
      </c>
      <c r="O54" s="59">
        <f>+IFERROR((IF(ISTEXT(O$5)=FALSE,(INDEX(FRED!$1:$1048576,MATCH(US!O$5,FRED!$A:$A,0),MATCH(US!$B54,FRED!$1:$1,0))),(AVERAGE(C54:N54)))),"")</f>
        <v>0</v>
      </c>
      <c r="P54" s="60">
        <f>+IFERROR((IF(ISTEXT(P$5)=FALSE,(INDEX(FRED!$1:$1048576,MATCH(US!P$5,FRED!$A:$A,0),MATCH(US!$B54,FRED!$1:$1,0))),(AVERAGE(D54:O54)))),"")</f>
        <v>0</v>
      </c>
      <c r="Q54" s="59">
        <f>+IFERROR((IF(ISTEXT(Q$5)=FALSE,(INDEX(FRED!$1:$1048576,MATCH(US!Q$5,FRED!$A:$A,0),MATCH(US!$B54,FRED!$1:$1,0))),(AVERAGE(E54:P54)))),"")</f>
        <v>0</v>
      </c>
      <c r="R54" s="59">
        <f>+IFERROR((IF(ISTEXT(R$5)=FALSE,(INDEX(FRED!$1:$1048576,MATCH(US!R$5,FRED!$A:$A,0),MATCH(US!$B54,FRED!$1:$1,0))),(AVERAGE(F54:Q54)))),"")</f>
        <v>0</v>
      </c>
      <c r="S54" s="59">
        <f>+IFERROR((IF(ISTEXT(S$5)=FALSE,(INDEX(FRED!$1:$1048576,MATCH(US!S$5,FRED!$A:$A,0),MATCH(US!$B54,FRED!$1:$1,0))),(AVERAGE(G54:R54)))),"")</f>
        <v>0</v>
      </c>
      <c r="T54" s="59">
        <f>+IFERROR((IF(ISTEXT(T$5)=FALSE,(INDEX(FRED!$1:$1048576,MATCH(US!T$5,FRED!$A:$A,0),MATCH(US!$B54,FRED!$1:$1,0))),(AVERAGE(H54:S54)))),"")</f>
        <v>0</v>
      </c>
      <c r="U54" s="59">
        <f>+IFERROR((IF(ISTEXT(U$5)=FALSE,(INDEX(FRED!$1:$1048576,MATCH(US!U$5,FRED!$A:$A,0),MATCH(US!$B54,FRED!$1:$1,0))),(AVERAGE(I54:T54)))),"")</f>
        <v>0</v>
      </c>
      <c r="V54" s="59">
        <f>+IFERROR((IF(ISTEXT(V$5)=FALSE,(INDEX(FRED!$1:$1048576,MATCH(US!V$5,FRED!$A:$A,0),MATCH(US!$B54,FRED!$1:$1,0))),(AVERAGE(J54:U54)))),"")</f>
        <v>0</v>
      </c>
      <c r="W54" s="59">
        <f>+IFERROR((IF(ISTEXT(W$5)=FALSE,(INDEX(FRED!$1:$1048576,MATCH(US!W$5,FRED!$A:$A,0),MATCH(US!$B54,FRED!$1:$1,0))),(AVERAGE(K54:V54)))),"")</f>
        <v>0</v>
      </c>
      <c r="X54" s="59">
        <f>+IFERROR((IF(ISTEXT(X$5)=FALSE,(INDEX(FRED!$1:$1048576,MATCH(US!X$5,FRED!$A:$A,0),MATCH(US!$B54,FRED!$1:$1,0))),(AVERAGE(L54:W54)))),"")</f>
        <v>0</v>
      </c>
      <c r="Y54" s="59">
        <f>+IFERROR((IF(ISTEXT(Y$5)=FALSE,(INDEX(FRED!$1:$1048576,MATCH(US!Y$5,FRED!$A:$A,0),MATCH(US!$B54,FRED!$1:$1,0))),(AVERAGE(M54:X54)))),"")</f>
        <v>0</v>
      </c>
      <c r="Z54" s="59">
        <f>+IFERROR((IF(ISTEXT(Z$5)=FALSE,(INDEX(FRED!$1:$1048576,MATCH(US!Z$5,FRED!$A:$A,0),MATCH(US!$B54,FRED!$1:$1,0))),(AVERAGE(N54:Y54)))),"")</f>
        <v>0</v>
      </c>
      <c r="AA54" s="59">
        <f>+IFERROR((IF(ISTEXT(AA$5)=FALSE,(INDEX(FRED!$1:$1048576,MATCH(US!AA$5,FRED!$A:$A,0),MATCH(US!$B54,FRED!$1:$1,0))),(AVERAGE(O54:Z54)))),"")</f>
        <v>0</v>
      </c>
      <c r="AB54" s="59">
        <f>+IFERROR((IF(ISTEXT(AB$5)=FALSE,(INDEX(FRED!$1:$1048576,MATCH(US!AB$5,FRED!$A:$A,0),MATCH(US!$B54,FRED!$1:$1,0))),(AVERAGE(P54:AA54)))),"")</f>
        <v>0</v>
      </c>
      <c r="AC54" s="60">
        <f>+IFERROR((IF(ISTEXT(AC$5)=FALSE,(INDEX(FRED!$1:$1048576,MATCH(US!AC$5,FRED!$A:$A,0),MATCH(US!$B54,FRED!$1:$1,0))),(AVERAGE(Q54:AB54)))),"")</f>
        <v>0</v>
      </c>
      <c r="AD54" s="59">
        <f>+IFERROR((IF(ISTEXT(AD$5)=FALSE,(INDEX(FRED!$1:$1048576,MATCH(US!AD$5,FRED!$A:$A,0),MATCH(US!$B54,FRED!$1:$1,0))),(AVERAGE(R54:AC54)))),"")</f>
        <v>0</v>
      </c>
      <c r="AE54" s="59">
        <f>+IFERROR((IF(ISTEXT(AE$5)=FALSE,(INDEX(FRED!$1:$1048576,MATCH(US!AE$5,FRED!$A:$A,0),MATCH(US!$B54,FRED!$1:$1,0))),(AVERAGE(S54:AD54)))),"")</f>
        <v>0</v>
      </c>
      <c r="AF54" s="59">
        <f>+IFERROR((IF(ISTEXT(AF$5)=FALSE,(INDEX(FRED!$1:$1048576,MATCH(US!AF$5,FRED!$A:$A,0),MATCH(US!$B54,FRED!$1:$1,0))),(AVERAGE(T54:AE54)))),"")</f>
        <v>0</v>
      </c>
      <c r="AG54" s="59">
        <f>+IFERROR((IF(ISTEXT(AG$5)=FALSE,(INDEX(FRED!$1:$1048576,MATCH(US!AG$5,FRED!$A:$A,0),MATCH(US!$B54,FRED!$1:$1,0))),(AVERAGE(U54:AF54)))),"")</f>
        <v>0</v>
      </c>
      <c r="AH54" s="59">
        <f>+IFERROR((IF(ISTEXT(AH$5)=FALSE,(INDEX(FRED!$1:$1048576,MATCH(US!AH$5,FRED!$A:$A,0),MATCH(US!$B54,FRED!$1:$1,0))),(AVERAGE(V54:AG54)))),"")</f>
        <v>0</v>
      </c>
      <c r="AI54" s="59">
        <f>+IFERROR((IF(ISTEXT(AI$5)=FALSE,(INDEX(FRED!$1:$1048576,MATCH(US!AI$5,FRED!$A:$A,0),MATCH(US!$B54,FRED!$1:$1,0))),(AVERAGE(W54:AH54)))),"")</f>
        <v>0</v>
      </c>
      <c r="AJ54" s="59">
        <f>+IFERROR((IF(ISTEXT(AJ$5)=FALSE,(INDEX(FRED!$1:$1048576,MATCH(US!AJ$5,FRED!$A:$A,0),MATCH(US!$B54,FRED!$1:$1,0))),(AVERAGE(X54:AI54)))),"")</f>
        <v>0</v>
      </c>
      <c r="AK54" s="59">
        <f>+IFERROR((IF(ISTEXT(AK$5)=FALSE,(INDEX(FRED!$1:$1048576,MATCH(US!AK$5,FRED!$A:$A,0),MATCH(US!$B54,FRED!$1:$1,0))),(AVERAGE(Y54:AJ54)))),"")</f>
        <v>0</v>
      </c>
      <c r="AL54" s="59">
        <f>+IFERROR((IF(ISTEXT(AL$5)=FALSE,(INDEX(FRED!$1:$1048576,MATCH(US!AL$5,FRED!$A:$A,0),MATCH(US!$B54,FRED!$1:$1,0))),(AVERAGE(Z54:AK54)))),"")</f>
        <v>0</v>
      </c>
      <c r="AM54" s="59">
        <f>+IFERROR((IF(ISTEXT(AM$5)=FALSE,(INDEX(FRED!$1:$1048576,MATCH(US!AM$5,FRED!$A:$A,0),MATCH(US!$B54,FRED!$1:$1,0))),(AVERAGE(AA54:AL54)))),"")</f>
        <v>0</v>
      </c>
      <c r="AN54" s="59">
        <f>+IFERROR((IF(ISTEXT(AN$5)=FALSE,(INDEX(FRED!$1:$1048576,MATCH(US!AN$5,FRED!$A:$A,0),MATCH(US!$B54,FRED!$1:$1,0))),(AVERAGE(AB54:AM54)))),"")</f>
        <v>0</v>
      </c>
      <c r="AO54" s="59">
        <f>+IFERROR((IF(ISTEXT(AO$5)=FALSE,(INDEX(FRED!$1:$1048576,MATCH(US!AO$5,FRED!$A:$A,0),MATCH(US!$B54,FRED!$1:$1,0))),(AVERAGE(AC54:AN54)))),"")</f>
        <v>0</v>
      </c>
      <c r="AP54" s="60">
        <f>+IFERROR((IF(ISTEXT(AP$5)=FALSE,(INDEX(FRED!$1:$1048576,MATCH(US!AP$5,FRED!$A:$A,0),MATCH(US!$B54,FRED!$1:$1,0))),(AVERAGE(AD54:AO54)))),"")</f>
        <v>0</v>
      </c>
      <c r="AQ54" s="59">
        <f>+IFERROR((IF(ISTEXT(AQ$5)=FALSE,(INDEX(FRED!$1:$1048576,MATCH(US!AQ$5,FRED!$A:$A,0),MATCH(US!$B54,FRED!$1:$1,0))),(AVERAGE(AE54:AP54)))),"")</f>
        <v>0</v>
      </c>
      <c r="AR54" s="59">
        <f>+IFERROR((IF(ISTEXT(AR$5)=FALSE,(INDEX(FRED!$1:$1048576,MATCH(US!AR$5,FRED!$A:$A,0),MATCH(US!$B54,FRED!$1:$1,0))),(AVERAGE(AF54:AQ54)))),"")</f>
        <v>0</v>
      </c>
      <c r="AS54" s="59">
        <f>+IFERROR((IF(ISTEXT(AS$5)=FALSE,(INDEX(FRED!$1:$1048576,MATCH(US!AS$5,FRED!$A:$A,0),MATCH(US!$B54,FRED!$1:$1,0))),(AVERAGE(AG54:AR54)))),"")</f>
        <v>0</v>
      </c>
      <c r="AT54" s="59">
        <f>+IFERROR((IF(ISTEXT(AT$5)=FALSE,(INDEX(FRED!$1:$1048576,MATCH(US!AT$5,FRED!$A:$A,0),MATCH(US!$B54,FRED!$1:$1,0))),(AVERAGE(AH54:AS54)))),"")</f>
        <v>0</v>
      </c>
      <c r="AU54" s="59">
        <f>+IFERROR((IF(ISTEXT(AU$5)=FALSE,(INDEX(FRED!$1:$1048576,MATCH(US!AU$5,FRED!$A:$A,0),MATCH(US!$B54,FRED!$1:$1,0))),(AVERAGE(AI54:AT54)))),"")</f>
        <v>0</v>
      </c>
      <c r="AV54" s="59">
        <f>+IFERROR((IF(ISTEXT(AV$5)=FALSE,(INDEX(FRED!$1:$1048576,MATCH(US!AV$5,FRED!$A:$A,0),MATCH(US!$B54,FRED!$1:$1,0))),(AVERAGE(AJ54:AU54)))),"")</f>
        <v>0</v>
      </c>
      <c r="AW54" s="59">
        <f>+IFERROR((IF(ISTEXT(AW$5)=FALSE,(INDEX(FRED!$1:$1048576,MATCH(US!AW$5,FRED!$A:$A,0),MATCH(US!$B54,FRED!$1:$1,0))),(AVERAGE(AK54:AV54)))),"")</f>
        <v>0</v>
      </c>
      <c r="AX54" s="59">
        <f>+IFERROR((IF(ISTEXT(AX$5)=FALSE,(INDEX(FRED!$1:$1048576,MATCH(US!AX$5,FRED!$A:$A,0),MATCH(US!$B54,FRED!$1:$1,0))),(AVERAGE(AL54:AW54)))),"")</f>
        <v>0</v>
      </c>
      <c r="AY54" s="59">
        <f>+IFERROR((IF(ISTEXT(AY$5)=FALSE,(INDEX(FRED!$1:$1048576,MATCH(US!AY$5,FRED!$A:$A,0),MATCH(US!$B54,FRED!$1:$1,0))),(AVERAGE(AM54:AX54)))),"")</f>
        <v>0</v>
      </c>
      <c r="AZ54" s="59">
        <f>+IFERROR((IF(ISTEXT(AZ$5)=FALSE,(INDEX(FRED!$1:$1048576,MATCH(US!AZ$5,FRED!$A:$A,0),MATCH(US!$B54,FRED!$1:$1,0))),(AVERAGE(AN54:AY54)))),"")</f>
        <v>0</v>
      </c>
      <c r="BA54" s="59">
        <f>+IFERROR((IF(ISTEXT(BA$5)=FALSE,(INDEX(FRED!$1:$1048576,MATCH(US!BA$5,FRED!$A:$A,0),MATCH(US!$B54,FRED!$1:$1,0))),(AVERAGE(AO54:AZ54)))),"")</f>
        <v>0</v>
      </c>
      <c r="BB54" s="59">
        <f>+IFERROR((IF(ISTEXT(BB$5)=FALSE,(INDEX(FRED!$1:$1048576,MATCH(US!BB$5,FRED!$A:$A,0),MATCH(US!$B54,FRED!$1:$1,0))),(AVERAGE(AP54:BA54)))),"")</f>
        <v>100</v>
      </c>
      <c r="BC54" s="60">
        <f>+IFERROR((IF(ISTEXT(BC$5)=FALSE,(INDEX(FRED!$1:$1048576,MATCH(US!BC$5,FRED!$A:$A,0),MATCH(US!$B54,FRED!$1:$1,0))),(AVERAGE(AQ54:BB54)))),"")</f>
        <v>8.3333333333333339</v>
      </c>
      <c r="BD54" s="59">
        <f>+IFERROR((IF(ISTEXT(BD$5)=FALSE,(INDEX(FRED!$1:$1048576,MATCH(US!BD$5,FRED!$A:$A,0),MATCH(US!$B54,FRED!$1:$1,0))),(AVERAGE(AR54:BC54)))),"")</f>
        <v>100.8</v>
      </c>
      <c r="BE54" s="59">
        <f>+IFERROR((IF(ISTEXT(BE$5)=FALSE,(INDEX(FRED!$1:$1048576,MATCH(US!BE$5,FRED!$A:$A,0),MATCH(US!$B54,FRED!$1:$1,0))),(AVERAGE(AS54:BD54)))),"")</f>
        <v>101.3</v>
      </c>
      <c r="BF54" s="59">
        <f>+IFERROR((IF(ISTEXT(BF$5)=FALSE,(INDEX(FRED!$1:$1048576,MATCH(US!BF$5,FRED!$A:$A,0),MATCH(US!$B54,FRED!$1:$1,0))),(AVERAGE(AT54:BE54)))),"")</f>
        <v>101.5</v>
      </c>
      <c r="BG54" s="59">
        <f>+IFERROR((IF(ISTEXT(BG$5)=FALSE,(INDEX(FRED!$1:$1048576,MATCH(US!BG$5,FRED!$A:$A,0),MATCH(US!$B54,FRED!$1:$1,0))),(AVERAGE(AU54:BF54)))),"")</f>
        <v>102.2</v>
      </c>
      <c r="BH54" s="59">
        <f>+IFERROR((IF(ISTEXT(BH$5)=FALSE,(INDEX(FRED!$1:$1048576,MATCH(US!BH$5,FRED!$A:$A,0),MATCH(US!$B54,FRED!$1:$1,0))),(AVERAGE(AV54:BG54)))),"")</f>
        <v>102.2</v>
      </c>
      <c r="BI54" s="59">
        <f>+IFERROR((IF(ISTEXT(BI$5)=FALSE,(INDEX(FRED!$1:$1048576,MATCH(US!BI$5,FRED!$A:$A,0),MATCH(US!$B54,FRED!$1:$1,0))),(AVERAGE(AW54:BH54)))),"")</f>
        <v>102.4</v>
      </c>
      <c r="BJ54" s="59">
        <f>+IFERROR((IF(ISTEXT(BJ$5)=FALSE,(INDEX(FRED!$1:$1048576,MATCH(US!BJ$5,FRED!$A:$A,0),MATCH(US!$B54,FRED!$1:$1,0))),(AVERAGE(AX54:BI54)))),"")</f>
        <v>103.7</v>
      </c>
      <c r="BK54" s="59">
        <f>+IFERROR((IF(ISTEXT(BK$5)=FALSE,(INDEX(FRED!$1:$1048576,MATCH(US!BK$5,FRED!$A:$A,0),MATCH(US!$B54,FRED!$1:$1,0))),(AVERAGE(AY54:BJ54)))),"")</f>
        <v>104.1</v>
      </c>
      <c r="BL54" s="59">
        <f>+IFERROR((IF(ISTEXT(BL$5)=FALSE,(INDEX(FRED!$1:$1048576,MATCH(US!BL$5,FRED!$A:$A,0),MATCH(US!$B54,FRED!$1:$1,0))),(AVERAGE(AZ54:BK54)))),"")</f>
        <v>104.2</v>
      </c>
      <c r="BM54" s="59">
        <f>+IFERROR((IF(ISTEXT(BM$5)=FALSE,(INDEX(FRED!$1:$1048576,MATCH(US!BM$5,FRED!$A:$A,0),MATCH(US!$B54,FRED!$1:$1,0))),(AVERAGE(BA54:BL54)))),"")</f>
        <v>104.4</v>
      </c>
      <c r="BN54" s="59">
        <f>+IFERROR((IF(ISTEXT(BN$5)=FALSE,(INDEX(FRED!$1:$1048576,MATCH(US!BN$5,FRED!$A:$A,0),MATCH(US!$B54,FRED!$1:$1,0))),(AVERAGE(BB54:BM54)))),"")</f>
        <v>104.2</v>
      </c>
      <c r="BO54" s="59">
        <f>+IFERROR((IF(ISTEXT(BO$5)=FALSE,(INDEX(FRED!$1:$1048576,MATCH(US!BO$5,FRED!$A:$A,0),MATCH(US!$B54,FRED!$1:$1,0))),(AVERAGE(BC54:BN54)))),"")</f>
        <v>104.2</v>
      </c>
      <c r="BP54" s="60">
        <f>+IFERROR((IF(ISTEXT(BP$5)=FALSE,(INDEX(FRED!$1:$1048576,MATCH(US!BP$5,FRED!$A:$A,0),MATCH(US!$B54,FRED!$1:$1,0))),(AVERAGE(BD54:BO54)))),"")</f>
        <v>102.93333333333335</v>
      </c>
      <c r="BQ54" s="59">
        <f>+IFERROR((IF(ISTEXT(BQ$5)=FALSE,(INDEX(FRED!$1:$1048576,MATCH(US!BQ$5,FRED!$A:$A,0),MATCH(US!$B54,FRED!$1:$1,0))),(AVERAGE(BE54:BP54)))),"")</f>
        <v>105.5</v>
      </c>
      <c r="BR54" s="59">
        <f>+IFERROR((IF(ISTEXT(BR$5)=FALSE,(INDEX(FRED!$1:$1048576,MATCH(US!BR$5,FRED!$A:$A,0),MATCH(US!$B54,FRED!$1:$1,0))),(AVERAGE(BF54:BQ54)))),"")</f>
        <v>105.4</v>
      </c>
      <c r="BS54" s="59">
        <f>+IFERROR((IF(ISTEXT(BS$5)=FALSE,(INDEX(FRED!$1:$1048576,MATCH(US!BS$5,FRED!$A:$A,0),MATCH(US!$B54,FRED!$1:$1,0))),(AVERAGE(BG54:BR54)))),"")</f>
        <v>105.9</v>
      </c>
      <c r="BT54" s="59">
        <f>+IFERROR((IF(ISTEXT(BT$5)=FALSE,(INDEX(FRED!$1:$1048576,MATCH(US!BT$5,FRED!$A:$A,0),MATCH(US!$B54,FRED!$1:$1,0))),(AVERAGE(BH54:BS54)))),"")</f>
        <v>106.2</v>
      </c>
      <c r="BU54" s="59">
        <f>+IFERROR((IF(ISTEXT(BU$5)=FALSE,(INDEX(FRED!$1:$1048576,MATCH(US!BU$5,FRED!$A:$A,0),MATCH(US!$B54,FRED!$1:$1,0))),(AVERAGE(BI54:BT54)))),"")</f>
        <v>108.2</v>
      </c>
      <c r="BV54" s="59">
        <f>+IFERROR((IF(ISTEXT(BV$5)=FALSE,(INDEX(FRED!$1:$1048576,MATCH(US!BV$5,FRED!$A:$A,0),MATCH(US!$B54,FRED!$1:$1,0))),(AVERAGE(BJ54:BU54)))),"")</f>
        <v>108.3</v>
      </c>
      <c r="BW54" s="59">
        <f>+IFERROR((IF(ISTEXT(BW$5)=FALSE,(INDEX(FRED!$1:$1048576,MATCH(US!BW$5,FRED!$A:$A,0),MATCH(US!$B54,FRED!$1:$1,0))),(AVERAGE(BK54:BV54)))),"")</f>
        <v>108.6</v>
      </c>
      <c r="BX54" s="59">
        <f>+IFERROR((IF(ISTEXT(BX$5)=FALSE,(INDEX(FRED!$1:$1048576,MATCH(US!BX$5,FRED!$A:$A,0),MATCH(US!$B54,FRED!$1:$1,0))),(AVERAGE(BL54:BW54)))),"")</f>
        <v>108.9</v>
      </c>
      <c r="BY54" s="59">
        <f>+IFERROR((IF(ISTEXT(BY$5)=FALSE,(INDEX(FRED!$1:$1048576,MATCH(US!BY$5,FRED!$A:$A,0),MATCH(US!$B54,FRED!$1:$1,0))),(AVERAGE(BM54:BX54)))),"")</f>
        <v>108.6</v>
      </c>
      <c r="BZ54" s="59">
        <f>+IFERROR((IF(ISTEXT(BZ$5)=FALSE,(INDEX(FRED!$1:$1048576,MATCH(US!BZ$5,FRED!$A:$A,0),MATCH(US!$B54,FRED!$1:$1,0))),(AVERAGE(BN54:BY54)))),"")</f>
        <v>108.7</v>
      </c>
      <c r="CA54" s="59">
        <f>+IFERROR((IF(ISTEXT(CA$5)=FALSE,(INDEX(FRED!$1:$1048576,MATCH(US!CA$5,FRED!$A:$A,0),MATCH(US!$B54,FRED!$1:$1,0))),(AVERAGE(BO54:BZ54)))),"")</f>
        <v>108.9</v>
      </c>
      <c r="CB54" s="59">
        <f>+IFERROR((IF(ISTEXT(CB$5)=FALSE,(INDEX(FRED!$1:$1048576,MATCH(US!CB$5,FRED!$A:$A,0),MATCH(US!$B54,FRED!$1:$1,0))),(AVERAGE(BP54:CA54)))),"")</f>
        <v>109.1</v>
      </c>
      <c r="CC54" s="60">
        <f>+IFERROR((IF(ISTEXT(CC$5)=FALSE,(INDEX(FRED!$1:$1048576,MATCH(US!CC$5,FRED!$A:$A,0),MATCH(US!$B54,FRED!$1:$1,0))),(AVERAGE(BQ54:CB54)))),"")</f>
        <v>107.69166666666666</v>
      </c>
      <c r="CD54" s="59">
        <f>+IFERROR((IF(ISTEXT(CD$5)=FALSE,(INDEX(FRED!$1:$1048576,MATCH(US!CD$5,FRED!$A:$A,0),MATCH(US!$B54,FRED!$1:$1,0))),(AVERAGE(BR54:CC54)))),"")</f>
        <v>110.7</v>
      </c>
      <c r="CE54" s="59">
        <f>+IFERROR((IF(ISTEXT(CE$5)=FALSE,(INDEX(FRED!$1:$1048576,MATCH(US!CE$5,FRED!$A:$A,0),MATCH(US!$B54,FRED!$1:$1,0))),(AVERAGE(BS54:CD54)))),"")</f>
        <v>111.5</v>
      </c>
      <c r="CF54" s="59">
        <f>+IFERROR((IF(ISTEXT(CF$5)=FALSE,(INDEX(FRED!$1:$1048576,MATCH(US!CF$5,FRED!$A:$A,0),MATCH(US!$B54,FRED!$1:$1,0))),(AVERAGE(BT54:CE54)))),"")</f>
        <v>111.9</v>
      </c>
      <c r="CG54" s="59">
        <f>+IFERROR((IF(ISTEXT(CG$5)=FALSE,(INDEX(FRED!$1:$1048576,MATCH(US!CG$5,FRED!$A:$A,0),MATCH(US!$B54,FRED!$1:$1,0))),(AVERAGE(BU54:CF54)))),"")</f>
        <v>111.8</v>
      </c>
      <c r="CH54" s="59">
        <f>+IFERROR((IF(ISTEXT(CH$5)=FALSE,(INDEX(FRED!$1:$1048576,MATCH(US!CH$5,FRED!$A:$A,0),MATCH(US!$B54,FRED!$1:$1,0))),(AVERAGE(BV54:CG54)))),"")</f>
        <v>112.1</v>
      </c>
      <c r="CI54" s="59">
        <f>+IFERROR((IF(ISTEXT(CI$5)=FALSE,(INDEX(FRED!$1:$1048576,MATCH(US!CI$5,FRED!$A:$A,0),MATCH(US!$B54,FRED!$1:$1,0))),(AVERAGE(BW54:CH54)))),"")</f>
        <v>112.7</v>
      </c>
      <c r="CJ54" s="59">
        <f>+IFERROR((IF(ISTEXT(CJ$5)=FALSE,(INDEX(FRED!$1:$1048576,MATCH(US!CJ$5,FRED!$A:$A,0),MATCH(US!$B54,FRED!$1:$1,0))),(AVERAGE(BX54:CI54)))),"")</f>
        <v>112.7</v>
      </c>
      <c r="CK54" s="59">
        <f>+IFERROR((IF(ISTEXT(CK$5)=FALSE,(INDEX(FRED!$1:$1048576,MATCH(US!CK$5,FRED!$A:$A,0),MATCH(US!$B54,FRED!$1:$1,0))),(AVERAGE(BY54:CJ54)))),"")</f>
        <v>112.7</v>
      </c>
      <c r="CL54" s="59">
        <f>+IFERROR((IF(ISTEXT(CL$5)=FALSE,(INDEX(FRED!$1:$1048576,MATCH(US!CL$5,FRED!$A:$A,0),MATCH(US!$B54,FRED!$1:$1,0))),(AVERAGE(BZ54:CK54)))),"")</f>
        <v>113.2</v>
      </c>
      <c r="CM54" s="59">
        <f>+IFERROR((IF(ISTEXT(CM$5)=FALSE,(INDEX(FRED!$1:$1048576,MATCH(US!CM$5,FRED!$A:$A,0),MATCH(US!$B54,FRED!$1:$1,0))),(AVERAGE(CA54:CL54)))),"")</f>
        <v>113.4</v>
      </c>
      <c r="CN54" s="59">
        <f>+IFERROR((IF(ISTEXT(CN$5)=FALSE,(INDEX(FRED!$1:$1048576,MATCH(US!CN$5,FRED!$A:$A,0),MATCH(US!$B54,FRED!$1:$1,0))),(AVERAGE(CB54:CM54)))),"")</f>
        <v>113.9</v>
      </c>
      <c r="CO54" s="59">
        <f>+IFERROR((IF(ISTEXT(CO$5)=FALSE,(INDEX(FRED!$1:$1048576,MATCH(US!CO$5,FRED!$A:$A,0),MATCH(US!$B54,FRED!$1:$1,0))),(AVERAGE(CC54:CN54)))),"")</f>
        <v>113.9</v>
      </c>
      <c r="CP54" s="60">
        <f>+IFERROR((IF(ISTEXT(CP$5)=FALSE,(INDEX(FRED!$1:$1048576,MATCH(US!CP$5,FRED!$A:$A,0),MATCH(US!$B54,FRED!$1:$1,0))),(AVERAGE(CD54:CO54)))),"")</f>
        <v>112.5416666666667</v>
      </c>
      <c r="CQ54" s="59">
        <f>+IFERROR((IF(ISTEXT(CQ$5)=FALSE,(INDEX(FRED!$1:$1048576,MATCH(US!CQ$5,FRED!$A:$A,0),MATCH(US!$B54,FRED!$1:$1,0))),(AVERAGE(CE54:CP54)))),"")</f>
        <v>114.9</v>
      </c>
      <c r="CR54" s="59">
        <f>+IFERROR((IF(ISTEXT(CR$5)=FALSE,(INDEX(FRED!$1:$1048576,MATCH(US!CR$5,FRED!$A:$A,0),MATCH(US!$B54,FRED!$1:$1,0))),(AVERAGE(CF54:CQ54)))),"")</f>
        <v>115.2</v>
      </c>
      <c r="CS54" s="59">
        <f>+IFERROR((IF(ISTEXT(CS$5)=FALSE,(INDEX(FRED!$1:$1048576,MATCH(US!CS$5,FRED!$A:$A,0),MATCH(US!$B54,FRED!$1:$1,0))),(AVERAGE(CG54:CR54)))),"")</f>
        <v>115.2</v>
      </c>
      <c r="CT54" s="59">
        <f>+IFERROR((IF(ISTEXT(CT$5)=FALSE,(INDEX(FRED!$1:$1048576,MATCH(US!CT$5,FRED!$A:$A,0),MATCH(US!$B54,FRED!$1:$1,0))),(AVERAGE(CH54:CS54)))),"")</f>
        <v>115.5</v>
      </c>
      <c r="CU54" s="59">
        <f>+IFERROR((IF(ISTEXT(CU$5)=FALSE,(INDEX(FRED!$1:$1048576,MATCH(US!CU$5,FRED!$A:$A,0),MATCH(US!$B54,FRED!$1:$1,0))),(AVERAGE(CI54:CT54)))),"")</f>
        <v>115.5</v>
      </c>
      <c r="CV54" s="59">
        <f>+IFERROR((IF(ISTEXT(CV$5)=FALSE,(INDEX(FRED!$1:$1048576,MATCH(US!CV$5,FRED!$A:$A,0),MATCH(US!$B54,FRED!$1:$1,0))),(AVERAGE(CJ54:CU54)))),"")</f>
        <v>115.8</v>
      </c>
      <c r="CW54" s="59">
        <f>+IFERROR((IF(ISTEXT(CW$5)=FALSE,(INDEX(FRED!$1:$1048576,MATCH(US!CW$5,FRED!$A:$A,0),MATCH(US!$B54,FRED!$1:$1,0))),(AVERAGE(CK54:CV54)))),"")</f>
        <v>116</v>
      </c>
      <c r="CX54" s="59">
        <f>+IFERROR((IF(ISTEXT(CX$5)=FALSE,(INDEX(FRED!$1:$1048576,MATCH(US!CX$5,FRED!$A:$A,0),MATCH(US!$B54,FRED!$1:$1,0))),(AVERAGE(CL54:CW54)))),"")</f>
        <v>116</v>
      </c>
      <c r="CY54" s="59">
        <f>+IFERROR((IF(ISTEXT(CY$5)=FALSE,(INDEX(FRED!$1:$1048576,MATCH(US!CY$5,FRED!$A:$A,0),MATCH(US!$B54,FRED!$1:$1,0))),(AVERAGE(CM54:CX54)))),"")</f>
        <v>115.9</v>
      </c>
      <c r="CZ54" s="59">
        <f>+IFERROR((IF(ISTEXT(CZ$5)=FALSE,(INDEX(FRED!$1:$1048576,MATCH(US!CZ$5,FRED!$A:$A,0),MATCH(US!$B54,FRED!$1:$1,0))),(AVERAGE(CN54:CY54)))),"")</f>
        <v>116.3</v>
      </c>
      <c r="DA54" s="59">
        <f>+IFERROR((IF(ISTEXT(DA$5)=FALSE,(INDEX(FRED!$1:$1048576,MATCH(US!DA$5,FRED!$A:$A,0),MATCH(US!$B54,FRED!$1:$1,0))),(AVERAGE(CO54:CZ54)))),"")</f>
        <v>116.4</v>
      </c>
      <c r="DB54" s="59">
        <f>+IFERROR((IF(ISTEXT(DB$5)=FALSE,(INDEX(FRED!$1:$1048576,MATCH(US!DB$5,FRED!$A:$A,0),MATCH(US!$B54,FRED!$1:$1,0))),(AVERAGE(CP54:DA54)))),"")</f>
        <v>116.5</v>
      </c>
      <c r="DC54" s="60">
        <f>+IFERROR((IF(ISTEXT(DC$5)=FALSE,(INDEX(FRED!$1:$1048576,MATCH(US!DC$5,FRED!$A:$A,0),MATCH(US!$B54,FRED!$1:$1,0))),(AVERAGE(CQ54:DB54)))),"")</f>
        <v>115.76666666666667</v>
      </c>
      <c r="DD54" s="59">
        <f>+IFERROR((IF(ISTEXT(DD$5)=FALSE,(INDEX(FRED!$1:$1048576,MATCH(US!DD$5,FRED!$A:$A,0),MATCH(US!$B54,FRED!$1:$1,0))),(AVERAGE(CR54:DC54)))),"")</f>
        <v>117.3</v>
      </c>
      <c r="DE54" s="59">
        <f>+IFERROR((IF(ISTEXT(DE$5)=FALSE,(INDEX(FRED!$1:$1048576,MATCH(US!DE$5,FRED!$A:$A,0),MATCH(US!$B54,FRED!$1:$1,0))),(AVERAGE(CS54:DD54)))),"")</f>
        <v>117.7</v>
      </c>
      <c r="DF54" s="59">
        <f>+IFERROR((IF(ISTEXT(DF$5)=FALSE,(INDEX(FRED!$1:$1048576,MATCH(US!DF$5,FRED!$A:$A,0),MATCH(US!$B54,FRED!$1:$1,0))),(AVERAGE(CT54:DE54)))),"")</f>
        <v>118</v>
      </c>
      <c r="DG54" s="59">
        <f>+IFERROR((IF(ISTEXT(DG$5)=FALSE,(INDEX(FRED!$1:$1048576,MATCH(US!DG$5,FRED!$A:$A,0),MATCH(US!$B54,FRED!$1:$1,0))),(AVERAGE(CU54:DF54)))),"")</f>
        <v>118.3</v>
      </c>
      <c r="DH54" s="59">
        <f>+IFERROR((IF(ISTEXT(DH$5)=FALSE,(INDEX(FRED!$1:$1048576,MATCH(US!DH$5,FRED!$A:$A,0),MATCH(US!$B54,FRED!$1:$1,0))),(AVERAGE(CV54:DG54)))),"")</f>
        <v>118.5</v>
      </c>
      <c r="DI54" s="59">
        <f>+IFERROR((IF(ISTEXT(DI$5)=FALSE,(INDEX(FRED!$1:$1048576,MATCH(US!DI$5,FRED!$A:$A,0),MATCH(US!$B54,FRED!$1:$1,0))),(AVERAGE(CW54:DH54)))),"")</f>
        <v>119</v>
      </c>
      <c r="DJ54" s="59">
        <f>+IFERROR((IF(ISTEXT(DJ$5)=FALSE,(INDEX(FRED!$1:$1048576,MATCH(US!DJ$5,FRED!$A:$A,0),MATCH(US!$B54,FRED!$1:$1,0))),(AVERAGE(CX54:DI54)))),"")</f>
        <v>119.7</v>
      </c>
      <c r="DK54" s="59">
        <f>+IFERROR((IF(ISTEXT(DK$5)=FALSE,(INDEX(FRED!$1:$1048576,MATCH(US!DK$5,FRED!$A:$A,0),MATCH(US!$B54,FRED!$1:$1,0))),(AVERAGE(CY54:DJ54)))),"")</f>
        <v>119.9</v>
      </c>
      <c r="DL54" s="59">
        <f>+IFERROR((IF(ISTEXT(DL$5)=FALSE,(INDEX(FRED!$1:$1048576,MATCH(US!DL$5,FRED!$A:$A,0),MATCH(US!$B54,FRED!$1:$1,0))),(AVERAGE(CZ54:DK54)))),"")</f>
        <v>120.3</v>
      </c>
      <c r="DM54" s="59">
        <f>+IFERROR((IF(ISTEXT(DM$5)=FALSE,(INDEX(FRED!$1:$1048576,MATCH(US!DM$5,FRED!$A:$A,0),MATCH(US!$B54,FRED!$1:$1,0))),(AVERAGE(DA54:DL54)))),"")</f>
        <v>120.6</v>
      </c>
      <c r="DN54" s="59">
        <f>+IFERROR((IF(ISTEXT(DN$5)=FALSE,(INDEX(FRED!$1:$1048576,MATCH(US!DN$5,FRED!$A:$A,0),MATCH(US!$B54,FRED!$1:$1,0))),(AVERAGE(DB54:DM54)))),"")</f>
        <v>122</v>
      </c>
      <c r="DO54" s="59">
        <f>+IFERROR((IF(ISTEXT(DO$5)=FALSE,(INDEX(FRED!$1:$1048576,MATCH(US!DO$5,FRED!$A:$A,0),MATCH(US!$B54,FRED!$1:$1,0))),(AVERAGE(DC54:DN54)))),"")</f>
        <v>121.8</v>
      </c>
      <c r="DP54" s="60">
        <f>+IFERROR((IF(ISTEXT(DP$5)=FALSE,(INDEX(FRED!$1:$1048576,MATCH(US!DP$5,FRED!$A:$A,0),MATCH(US!$B54,FRED!$1:$1,0))),(AVERAGE(DD54:DO54)))),"")</f>
        <v>119.425</v>
      </c>
      <c r="DQ54" s="59">
        <f>+IFERROR((IF(ISTEXT(DQ$5)=FALSE,(INDEX(FRED!$1:$1048576,MATCH(US!DQ$5,FRED!$A:$A,0),MATCH(US!$B54,FRED!$1:$1,0))),(AVERAGE(DE54:DP54)))),"")</f>
        <v>123.5</v>
      </c>
      <c r="DR54" s="59">
        <f>+IFERROR((IF(ISTEXT(DR$5)=FALSE,(INDEX(FRED!$1:$1048576,MATCH(US!DR$5,FRED!$A:$A,0),MATCH(US!$B54,FRED!$1:$1,0))),(AVERAGE(DF54:DQ54)))),"")</f>
        <v>123.4</v>
      </c>
      <c r="DS54" s="59">
        <f>+IFERROR((IF(ISTEXT(DS$5)=FALSE,(INDEX(FRED!$1:$1048576,MATCH(US!DS$5,FRED!$A:$A,0),MATCH(US!$B54,FRED!$1:$1,0))),(AVERAGE(DG54:DR54)))),"")</f>
        <v>124.1</v>
      </c>
      <c r="DT54" s="59">
        <f>+IFERROR((IF(ISTEXT(DT$5)=FALSE,(INDEX(FRED!$1:$1048576,MATCH(US!DT$5,FRED!$A:$A,0),MATCH(US!$B54,FRED!$1:$1,0))),(AVERAGE(DH54:DS54)))),"")</f>
        <v>123.8</v>
      </c>
      <c r="DU54" s="59">
        <f>+IFERROR((IF(ISTEXT(DU$5)=FALSE,(INDEX(FRED!$1:$1048576,MATCH(US!DU$5,FRED!$A:$A,0),MATCH(US!$B54,FRED!$1:$1,0))),(AVERAGE(DI54:DT54)))),"")</f>
        <v>124</v>
      </c>
      <c r="DV54" s="59">
        <f>+IFERROR((IF(ISTEXT(DV$5)=FALSE,(INDEX(FRED!$1:$1048576,MATCH(US!DV$5,FRED!$A:$A,0),MATCH(US!$B54,FRED!$1:$1,0))),(AVERAGE(DJ54:DU54)))),"")</f>
        <v>124.1</v>
      </c>
      <c r="DW54" s="59">
        <f>+IFERROR((IF(ISTEXT(DW$5)=FALSE,(INDEX(FRED!$1:$1048576,MATCH(US!DW$5,FRED!$A:$A,0),MATCH(US!$B54,FRED!$1:$1,0))),(AVERAGE(DK54:DV54)))),"")</f>
        <v>124</v>
      </c>
      <c r="DX54" s="59">
        <f>+IFERROR((IF(ISTEXT(DX$5)=FALSE,(INDEX(FRED!$1:$1048576,MATCH(US!DX$5,FRED!$A:$A,0),MATCH(US!$B54,FRED!$1:$1,0))),(AVERAGE(DL54:DW54)))),"")</f>
        <v>123.6</v>
      </c>
      <c r="DY54" s="59">
        <f>+IFERROR((IF(ISTEXT(DY$5)=FALSE,(INDEX(FRED!$1:$1048576,MATCH(US!DY$5,FRED!$A:$A,0),MATCH(US!$B54,FRED!$1:$1,0))),(AVERAGE(DM54:DX54)))),"")</f>
        <v>123.3</v>
      </c>
      <c r="DZ54" s="59">
        <f>+IFERROR((IF(ISTEXT(DZ$5)=FALSE,(INDEX(FRED!$1:$1048576,MATCH(US!DZ$5,FRED!$A:$A,0),MATCH(US!$B54,FRED!$1:$1,0))),(AVERAGE(DN54:DY54)))),"")</f>
        <v>123.2</v>
      </c>
      <c r="EA54" s="59">
        <f>+IFERROR((IF(ISTEXT(EA$5)=FALSE,(INDEX(FRED!$1:$1048576,MATCH(US!EA$5,FRED!$A:$A,0),MATCH(US!$B54,FRED!$1:$1,0))),(AVERAGE(DO54:DZ54)))),"")</f>
        <v>123.8</v>
      </c>
      <c r="EB54" s="59">
        <f>+IFERROR((IF(ISTEXT(EB$5)=FALSE,(INDEX(FRED!$1:$1048576,MATCH(US!EB$5,FRED!$A:$A,0),MATCH(US!$B54,FRED!$1:$1,0))),(AVERAGE(DP54:EA54)))),"")</f>
        <v>124.1</v>
      </c>
      <c r="EC54" s="60">
        <f>+IFERROR((IF(ISTEXT(EC$5)=FALSE,(INDEX(FRED!$1:$1048576,MATCH(US!EC$5,FRED!$A:$A,0),MATCH(US!$B54,FRED!$1:$1,0))),(AVERAGE(DQ54:EB54)))),"")</f>
        <v>123.74166666666666</v>
      </c>
      <c r="ED54" s="59">
        <f>+IFERROR((IF(ISTEXT(ED$5)=FALSE,(INDEX(FRED!$1:$1048576,MATCH(US!ED$5,FRED!$A:$A,0),MATCH(US!$B54,FRED!$1:$1,0))),(AVERAGE(DR54:EC54)))),"")</f>
        <v>123.9</v>
      </c>
      <c r="EE54" s="59">
        <f>+IFERROR((IF(ISTEXT(EE$5)=FALSE,(INDEX(FRED!$1:$1048576,MATCH(US!EE$5,FRED!$A:$A,0),MATCH(US!$B54,FRED!$1:$1,0))),(AVERAGE(DS54:ED54)))),"")</f>
        <v>123.7</v>
      </c>
      <c r="EF54" s="59">
        <f>+IFERROR((IF(ISTEXT(EF$5)=FALSE,(INDEX(FRED!$1:$1048576,MATCH(US!EF$5,FRED!$A:$A,0),MATCH(US!$B54,FRED!$1:$1,0))),(AVERAGE(DT54:EE54)))),"")</f>
        <v>123.7</v>
      </c>
      <c r="EG54" s="59">
        <f>+IFERROR((IF(ISTEXT(EG$5)=FALSE,(INDEX(FRED!$1:$1048576,MATCH(US!EG$5,FRED!$A:$A,0),MATCH(US!$B54,FRED!$1:$1,0))),(AVERAGE(DU54:EF54)))),"")</f>
        <v>124.1</v>
      </c>
      <c r="EH54" s="59">
        <f>+IFERROR((IF(ISTEXT(EH$5)=FALSE,(INDEX(FRED!$1:$1048576,MATCH(US!EH$5,FRED!$A:$A,0),MATCH(US!$B54,FRED!$1:$1,0))),(AVERAGE(DV54:EG54)))),"")</f>
        <v>123.6</v>
      </c>
      <c r="EI54" s="59">
        <f>+IFERROR((IF(ISTEXT(EI$5)=FALSE,(INDEX(FRED!$1:$1048576,MATCH(US!EI$5,FRED!$A:$A,0),MATCH(US!$B54,FRED!$1:$1,0))),(AVERAGE(DW54:EH54)))),"")</f>
        <v>122.3</v>
      </c>
      <c r="EJ54" s="59">
        <f>+IFERROR((IF(ISTEXT(EJ$5)=FALSE,(INDEX(FRED!$1:$1048576,MATCH(US!EJ$5,FRED!$A:$A,0),MATCH(US!$B54,FRED!$1:$1,0))),(AVERAGE(DX54:EI54)))),"")</f>
        <v>122.2</v>
      </c>
      <c r="EK54" s="59">
        <f>+IFERROR((IF(ISTEXT(EK$5)=FALSE,(INDEX(FRED!$1:$1048576,MATCH(US!EK$5,FRED!$A:$A,0),MATCH(US!$B54,FRED!$1:$1,0))),(AVERAGE(DY54:EJ54)))),"")</f>
        <v>123</v>
      </c>
      <c r="EL54" s="59">
        <f>+IFERROR((IF(ISTEXT(EL$5)=FALSE,(INDEX(FRED!$1:$1048576,MATCH(US!EL$5,FRED!$A:$A,0),MATCH(US!$B54,FRED!$1:$1,0))),(AVERAGE(DZ54:EK54)))),"")</f>
        <v>123.5</v>
      </c>
      <c r="EM54" s="59">
        <f>+IFERROR((IF(ISTEXT(EM$5)=FALSE,(INDEX(FRED!$1:$1048576,MATCH(US!EM$5,FRED!$A:$A,0),MATCH(US!$B54,FRED!$1:$1,0))),(AVERAGE(EA54:EL54)))),"")</f>
        <v>123.3</v>
      </c>
      <c r="EN54" s="59">
        <f>+IFERROR((IF(ISTEXT(EN$5)=FALSE,(INDEX(FRED!$1:$1048576,MATCH(US!EN$5,FRED!$A:$A,0),MATCH(US!$B54,FRED!$1:$1,0))),(AVERAGE(EB54:EM54)))),"")</f>
        <v>123.2</v>
      </c>
      <c r="EO54" s="59">
        <f>+IFERROR((IF(ISTEXT(EO$5)=FALSE,(INDEX(FRED!$1:$1048576,MATCH(US!EO$5,FRED!$A:$A,0),MATCH(US!$B54,FRED!$1:$1,0))),(AVERAGE(EC54:EN54)))),"")</f>
        <v>124</v>
      </c>
      <c r="EP54" s="60">
        <f>+IFERROR((IF(ISTEXT(EP$5)=FALSE,(INDEX(FRED!$1:$1048576,MATCH(US!EP$5,FRED!$A:$A,0),MATCH(US!$B54,FRED!$1:$1,0))),(AVERAGE(ED54:EO54)))),"")</f>
        <v>123.375</v>
      </c>
      <c r="EQ54" s="59">
        <f>+IFERROR((IF(ISTEXT(EQ$5)=FALSE,(INDEX(FRED!$1:$1048576,MATCH(US!EQ$5,FRED!$A:$A,0),MATCH(US!$B54,FRED!$1:$1,0))),(AVERAGE(EE54:EP54)))),"")</f>
        <v>124.7</v>
      </c>
      <c r="ER54" s="59">
        <f>+IFERROR((IF(ISTEXT(ER$5)=FALSE,(INDEX(FRED!$1:$1048576,MATCH(US!ER$5,FRED!$A:$A,0),MATCH(US!$B54,FRED!$1:$1,0))),(AVERAGE(EF54:EQ54)))),"")</f>
        <v>125.6</v>
      </c>
      <c r="ES54" s="59">
        <f>+IFERROR((IF(ISTEXT(ES$5)=FALSE,(INDEX(FRED!$1:$1048576,MATCH(US!ES$5,FRED!$A:$A,0),MATCH(US!$B54,FRED!$1:$1,0))),(AVERAGE(EG54:ER54)))),"")</f>
        <v>126.2</v>
      </c>
      <c r="ET54" s="59">
        <f>+IFERROR((IF(ISTEXT(ET$5)=FALSE,(INDEX(FRED!$1:$1048576,MATCH(US!ET$5,FRED!$A:$A,0),MATCH(US!$B54,FRED!$1:$1,0))),(AVERAGE(EH54:ES54)))),"")</f>
        <v>126</v>
      </c>
      <c r="EU54" s="59">
        <f>+IFERROR((IF(ISTEXT(EU$5)=FALSE,(INDEX(FRED!$1:$1048576,MATCH(US!EU$5,FRED!$A:$A,0),MATCH(US!$B54,FRED!$1:$1,0))),(AVERAGE(EI54:ET54)))),"")</f>
        <v>126.6</v>
      </c>
      <c r="EV54" s="59">
        <f>+IFERROR((IF(ISTEXT(EV$5)=FALSE,(INDEX(FRED!$1:$1048576,MATCH(US!EV$5,FRED!$A:$A,0),MATCH(US!$B54,FRED!$1:$1,0))),(AVERAGE(EJ54:EU54)))),"")</f>
        <v>127.2</v>
      </c>
      <c r="EW54" s="59">
        <f>+IFERROR((IF(ISTEXT(EW$5)=FALSE,(INDEX(FRED!$1:$1048576,MATCH(US!EW$5,FRED!$A:$A,0),MATCH(US!$B54,FRED!$1:$1,0))),(AVERAGE(EK54:EV54)))),"")</f>
        <v>127.8</v>
      </c>
      <c r="EX54" s="59">
        <f>+IFERROR((IF(ISTEXT(EX$5)=FALSE,(INDEX(FRED!$1:$1048576,MATCH(US!EX$5,FRED!$A:$A,0),MATCH(US!$B54,FRED!$1:$1,0))),(AVERAGE(EL54:EW54)))),"")</f>
        <v>128.1</v>
      </c>
      <c r="EY54" s="59">
        <f>+IFERROR((IF(ISTEXT(EY$5)=FALSE,(INDEX(FRED!$1:$1048576,MATCH(US!EY$5,FRED!$A:$A,0),MATCH(US!$B54,FRED!$1:$1,0))),(AVERAGE(EM54:EX54)))),"")</f>
        <v>128.9</v>
      </c>
      <c r="EZ54" s="59">
        <f>+IFERROR((IF(ISTEXT(EZ$5)=FALSE,(INDEX(FRED!$1:$1048576,MATCH(US!EZ$5,FRED!$A:$A,0),MATCH(US!$B54,FRED!$1:$1,0))),(AVERAGE(EN54:EY54)))),"")</f>
        <v>129.1</v>
      </c>
      <c r="FA54" s="59">
        <f>+IFERROR((IF(ISTEXT(FA$5)=FALSE,(INDEX(FRED!$1:$1048576,MATCH(US!FA$5,FRED!$A:$A,0),MATCH(US!$B54,FRED!$1:$1,0))),(AVERAGE(EO54:EZ54)))),"")</f>
        <v>129.6</v>
      </c>
      <c r="FB54" s="59">
        <f>+IFERROR((IF(ISTEXT(FB$5)=FALSE,(INDEX(FRED!$1:$1048576,MATCH(US!FB$5,FRED!$A:$A,0),MATCH(US!$B54,FRED!$1:$1,0))),(AVERAGE(EP54:FA54)))),"")</f>
        <v>130.1</v>
      </c>
      <c r="FC54" s="60">
        <f>+IFERROR((IF(ISTEXT(FC$5)=FALSE,(INDEX(FRED!$1:$1048576,MATCH(US!FC$5,FRED!$A:$A,0),MATCH(US!$B54,FRED!$1:$1,0))),(AVERAGE(EQ54:FB54)))),"")</f>
        <v>127.49166666666666</v>
      </c>
      <c r="FD54" s="59">
        <f>+IFERROR((IF(ISTEXT(FD$5)=FALSE,(INDEX(FRED!$1:$1048576,MATCH(US!FD$5,FRED!$A:$A,0),MATCH(US!$B54,FRED!$1:$1,0))),(AVERAGE(ER54:FC54)))),"")</f>
        <v>131</v>
      </c>
      <c r="FE54" s="59">
        <f>+IFERROR((IF(ISTEXT(FE$5)=FALSE,(INDEX(FRED!$1:$1048576,MATCH(US!FE$5,FRED!$A:$A,0),MATCH(US!$B54,FRED!$1:$1,0))),(AVERAGE(ES54:FD54)))),"")</f>
        <v>131.9</v>
      </c>
      <c r="FF54" s="59">
        <f>+IFERROR((IF(ISTEXT(FF$5)=FALSE,(INDEX(FRED!$1:$1048576,MATCH(US!FF$5,FRED!$A:$A,0),MATCH(US!$B54,FRED!$1:$1,0))),(AVERAGE(ET54:FE54)))),"")</f>
        <v>131.19999999999999</v>
      </c>
      <c r="FG54" s="59">
        <f>+IFERROR((IF(ISTEXT(FG$5)=FALSE,(INDEX(FRED!$1:$1048576,MATCH(US!FG$5,FRED!$A:$A,0),MATCH(US!$B54,FRED!$1:$1,0))),(AVERAGE(EU54:FF54)))),"")</f>
        <v>131.4</v>
      </c>
      <c r="FH54" s="59">
        <f>+IFERROR((IF(ISTEXT(FH$5)=FALSE,(INDEX(FRED!$1:$1048576,MATCH(US!FH$5,FRED!$A:$A,0),MATCH(US!$B54,FRED!$1:$1,0))),(AVERAGE(EV54:FG54)))),"")</f>
        <v>131.30000000000001</v>
      </c>
      <c r="FI54" s="59">
        <f>+IFERROR((IF(ISTEXT(FI$5)=FALSE,(INDEX(FRED!$1:$1048576,MATCH(US!FI$5,FRED!$A:$A,0),MATCH(US!$B54,FRED!$1:$1,0))),(AVERAGE(EW54:FH54)))),"")</f>
        <v>131.4</v>
      </c>
      <c r="FJ54" s="59">
        <f>+IFERROR((IF(ISTEXT(FJ$5)=FALSE,(INDEX(FRED!$1:$1048576,MATCH(US!FJ$5,FRED!$A:$A,0),MATCH(US!$B54,FRED!$1:$1,0))),(AVERAGE(EX54:FI54)))),"")</f>
        <v>131.69999999999999</v>
      </c>
      <c r="FK54" s="59">
        <f>+IFERROR((IF(ISTEXT(FK$5)=FALSE,(INDEX(FRED!$1:$1048576,MATCH(US!FK$5,FRED!$A:$A,0),MATCH(US!$B54,FRED!$1:$1,0))),(AVERAGE(EY54:FJ54)))),"")</f>
        <v>131.69999999999999</v>
      </c>
      <c r="FL54" s="59">
        <f>+IFERROR((IF(ISTEXT(FL$5)=FALSE,(INDEX(FRED!$1:$1048576,MATCH(US!FL$5,FRED!$A:$A,0),MATCH(US!$B54,FRED!$1:$1,0))),(AVERAGE(EZ54:FK54)))),"")</f>
        <v>131.4</v>
      </c>
      <c r="FM54" s="59">
        <f>+IFERROR((IF(ISTEXT(FM$5)=FALSE,(INDEX(FRED!$1:$1048576,MATCH(US!FM$5,FRED!$A:$A,0),MATCH(US!$B54,FRED!$1:$1,0))),(AVERAGE(FA54:FL54)))),"")</f>
        <v>132</v>
      </c>
      <c r="FN54" s="59">
        <f>+IFERROR((IF(ISTEXT(FN$5)=FALSE,(INDEX(FRED!$1:$1048576,MATCH(US!FN$5,FRED!$A:$A,0),MATCH(US!$B54,FRED!$1:$1,0))),(AVERAGE(FB54:FM54)))),"")</f>
        <v>132.9</v>
      </c>
      <c r="FO54" s="59">
        <f>+IFERROR((IF(ISTEXT(FO$5)=FALSE,(INDEX(FRED!$1:$1048576,MATCH(US!FO$5,FRED!$A:$A,0),MATCH(US!$B54,FRED!$1:$1,0))),(AVERAGE(FC54:FN54)))),"")</f>
        <v>133.1</v>
      </c>
      <c r="FP54" s="60">
        <f>+IFERROR((IF(ISTEXT(FP$5)=FALSE,(INDEX(FRED!$1:$1048576,MATCH(US!FP$5,FRED!$A:$A,0),MATCH(US!$B54,FRED!$1:$1,0))),(AVERAGE(FD54:FO54)))),"")</f>
        <v>131.75</v>
      </c>
      <c r="FQ54" s="59">
        <f>+IFERROR((IF(ISTEXT(FQ$5)=FALSE,(INDEX(FRED!$1:$1048576,MATCH(US!FQ$5,FRED!$A:$A,0),MATCH(US!$B54,FRED!$1:$1,0))),(AVERAGE(FE54:FP54)))),"")</f>
        <v>133.80000000000001</v>
      </c>
      <c r="FR54" s="59">
        <f>+IFERROR((IF(ISTEXT(FR$5)=FALSE,(INDEX(FRED!$1:$1048576,MATCH(US!FR$5,FRED!$A:$A,0),MATCH(US!$B54,FRED!$1:$1,0))),(AVERAGE(FF54:FQ54)))),"")</f>
        <v>133.9</v>
      </c>
      <c r="FS54" s="59">
        <f>+IFERROR((IF(ISTEXT(FS$5)=FALSE,(INDEX(FRED!$1:$1048576,MATCH(US!FS$5,FRED!$A:$A,0),MATCH(US!$B54,FRED!$1:$1,0))),(AVERAGE(FG54:FR54)))),"")</f>
        <v>133.1</v>
      </c>
      <c r="FT54" s="59">
        <f>+IFERROR((IF(ISTEXT(FT$5)=FALSE,(INDEX(FRED!$1:$1048576,MATCH(US!FT$5,FRED!$A:$A,0),MATCH(US!$B54,FRED!$1:$1,0))),(AVERAGE(FH54:FS54)))),"")</f>
        <v>133.5</v>
      </c>
      <c r="FU54" s="59">
        <f>+IFERROR((IF(ISTEXT(FU$5)=FALSE,(INDEX(FRED!$1:$1048576,MATCH(US!FU$5,FRED!$A:$A,0),MATCH(US!$B54,FRED!$1:$1,0))),(AVERAGE(FI54:FT54)))),"")</f>
        <v>133.5</v>
      </c>
      <c r="FV54" s="59">
        <f>+IFERROR((IF(ISTEXT(FV$5)=FALSE,(INDEX(FRED!$1:$1048576,MATCH(US!FV$5,FRED!$A:$A,0),MATCH(US!$B54,FRED!$1:$1,0))),(AVERAGE(FJ54:FU54)))),"")</f>
        <v>133.69999999999999</v>
      </c>
      <c r="FW54" s="59">
        <f>+IFERROR((IF(ISTEXT(FW$5)=FALSE,(INDEX(FRED!$1:$1048576,MATCH(US!FW$5,FRED!$A:$A,0),MATCH(US!$B54,FRED!$1:$1,0))),(AVERAGE(FK54:FV54)))),"")</f>
        <v>134.1</v>
      </c>
      <c r="FX54" s="59">
        <f>+IFERROR((IF(ISTEXT(FX$5)=FALSE,(INDEX(FRED!$1:$1048576,MATCH(US!FX$5,FRED!$A:$A,0),MATCH(US!$B54,FRED!$1:$1,0))),(AVERAGE(FL54:FW54)))),"")</f>
        <v>133.9</v>
      </c>
      <c r="FY54" s="59">
        <f>+IFERROR((IF(ISTEXT(FY$5)=FALSE,(INDEX(FRED!$1:$1048576,MATCH(US!FY$5,FRED!$A:$A,0),MATCH(US!$B54,FRED!$1:$1,0))),(AVERAGE(FM54:FX54)))),"")</f>
        <v>134</v>
      </c>
      <c r="FZ54" s="59">
        <f>+IFERROR((IF(ISTEXT(FZ$5)=FALSE,(INDEX(FRED!$1:$1048576,MATCH(US!FZ$5,FRED!$A:$A,0),MATCH(US!$B54,FRED!$1:$1,0))),(AVERAGE(FN54:FY54)))),"")</f>
        <v>134.19999999999999</v>
      </c>
      <c r="GA54" s="59">
        <f>+IFERROR((IF(ISTEXT(GA$5)=FALSE,(INDEX(FRED!$1:$1048576,MATCH(US!GA$5,FRED!$A:$A,0),MATCH(US!$B54,FRED!$1:$1,0))),(AVERAGE(FO54:FZ54)))),"")</f>
        <v>133.9</v>
      </c>
      <c r="GB54" s="59">
        <f>+IFERROR((IF(ISTEXT(GB$5)=FALSE,(INDEX(FRED!$1:$1048576,MATCH(US!GB$5,FRED!$A:$A,0),MATCH(US!$B54,FRED!$1:$1,0))),(AVERAGE(FP54:GA54)))),"")</f>
        <v>134.5</v>
      </c>
      <c r="GC54" s="60">
        <f>+IFERROR((IF(ISTEXT(GC$5)=FALSE,(INDEX(FRED!$1:$1048576,MATCH(US!GC$5,FRED!$A:$A,0),MATCH(US!$B54,FRED!$1:$1,0))),(AVERAGE(FQ54:GB54)))),"")</f>
        <v>133.84166666666667</v>
      </c>
      <c r="GD54" s="59">
        <f>+IFERROR((IF(ISTEXT(GD$5)=FALSE,(INDEX(FRED!$1:$1048576,MATCH(US!GD$5,FRED!$A:$A,0),MATCH(US!$B54,FRED!$1:$1,0))),(AVERAGE(FR54:GC54)))),"")</f>
        <v>135.5</v>
      </c>
      <c r="GE54" s="59">
        <f>+IFERROR((IF(ISTEXT(GE$5)=FALSE,(INDEX(FRED!$1:$1048576,MATCH(US!GE$5,FRED!$A:$A,0),MATCH(US!$B54,FRED!$1:$1,0))),(AVERAGE(FS54:GD54)))),"")</f>
        <v>135.5</v>
      </c>
      <c r="GF54" s="59">
        <f>+IFERROR((IF(ISTEXT(GF$5)=FALSE,(INDEX(FRED!$1:$1048576,MATCH(US!GF$5,FRED!$A:$A,0),MATCH(US!$B54,FRED!$1:$1,0))),(AVERAGE(FT54:GE54)))),"")</f>
        <v>135.4</v>
      </c>
      <c r="GG54" s="59">
        <f>+IFERROR((IF(ISTEXT(GG$5)=FALSE,(INDEX(FRED!$1:$1048576,MATCH(US!GG$5,FRED!$A:$A,0),MATCH(US!$B54,FRED!$1:$1,0))),(AVERAGE(FU54:GF54)))),"")</f>
        <v>135.9</v>
      </c>
      <c r="GH54" s="59">
        <f>+IFERROR((IF(ISTEXT(GH$5)=FALSE,(INDEX(FRED!$1:$1048576,MATCH(US!GH$5,FRED!$A:$A,0),MATCH(US!$B54,FRED!$1:$1,0))),(AVERAGE(FV54:GG54)))),"")</f>
        <v>135.80000000000001</v>
      </c>
      <c r="GI54" s="59">
        <f>+IFERROR((IF(ISTEXT(GI$5)=FALSE,(INDEX(FRED!$1:$1048576,MATCH(US!GI$5,FRED!$A:$A,0),MATCH(US!$B54,FRED!$1:$1,0))),(AVERAGE(FW54:GH54)))),"")</f>
        <v>135.80000000000001</v>
      </c>
      <c r="GJ54" s="59">
        <f>+IFERROR((IF(ISTEXT(GJ$5)=FALSE,(INDEX(FRED!$1:$1048576,MATCH(US!GJ$5,FRED!$A:$A,0),MATCH(US!$B54,FRED!$1:$1,0))),(AVERAGE(FX54:GI54)))),"")</f>
        <v>135.69999999999999</v>
      </c>
      <c r="GK54" s="59">
        <f>+IFERROR((IF(ISTEXT(GK$5)=FALSE,(INDEX(FRED!$1:$1048576,MATCH(US!GK$5,FRED!$A:$A,0),MATCH(US!$B54,FRED!$1:$1,0))),(AVERAGE(FY54:GJ54)))),"")</f>
        <v>135.69999999999999</v>
      </c>
      <c r="GL54" s="59">
        <f>+IFERROR((IF(ISTEXT(GL$5)=FALSE,(INDEX(FRED!$1:$1048576,MATCH(US!GL$5,FRED!$A:$A,0),MATCH(US!$B54,FRED!$1:$1,0))),(AVERAGE(FZ54:GK54)))),"")</f>
        <v>135.5</v>
      </c>
      <c r="GM54" s="59">
        <f>+IFERROR((IF(ISTEXT(GM$5)=FALSE,(INDEX(FRED!$1:$1048576,MATCH(US!GM$5,FRED!$A:$A,0),MATCH(US!$B54,FRED!$1:$1,0))),(AVERAGE(GA54:GL54)))),"")</f>
        <v>135.6</v>
      </c>
      <c r="GN54" s="59">
        <f>+IFERROR((IF(ISTEXT(GN$5)=FALSE,(INDEX(FRED!$1:$1048576,MATCH(US!GN$5,FRED!$A:$A,0),MATCH(US!$B54,FRED!$1:$1,0))),(AVERAGE(GB54:GM54)))),"")</f>
        <v>135.80000000000001</v>
      </c>
      <c r="GO54" s="59">
        <f>+IFERROR((IF(ISTEXT(GO$5)=FALSE,(INDEX(FRED!$1:$1048576,MATCH(US!GO$5,FRED!$A:$A,0),MATCH(US!$B54,FRED!$1:$1,0))),(AVERAGE(GC54:GN54)))),"")</f>
        <v>135.80000000000001</v>
      </c>
      <c r="GP54" s="60">
        <f>+IFERROR((IF(ISTEXT(GP$5)=FALSE,(INDEX(FRED!$1:$1048576,MATCH(US!GP$5,FRED!$A:$A,0),MATCH(US!$B54,FRED!$1:$1,0))),(AVERAGE(GD54:GO54)))),"")</f>
        <v>135.66666666666666</v>
      </c>
      <c r="GQ54" s="59">
        <f>+IFERROR((IF(ISTEXT(GQ$5)=FALSE,(INDEX(FRED!$1:$1048576,MATCH(US!GQ$5,FRED!$A:$A,0),MATCH(US!$B54,FRED!$1:$1,0))),(AVERAGE(GE54:GP54)))),"")</f>
        <v>137.19999999999999</v>
      </c>
      <c r="GR54" s="59">
        <f>+IFERROR((IF(ISTEXT(GR$5)=FALSE,(INDEX(FRED!$1:$1048576,MATCH(US!GR$5,FRED!$A:$A,0),MATCH(US!$B54,FRED!$1:$1,0))),(AVERAGE(GF54:GQ54)))),"")</f>
        <v>137.19999999999999</v>
      </c>
      <c r="GS54" s="59">
        <f>+IFERROR((IF(ISTEXT(GS$5)=FALSE,(INDEX(FRED!$1:$1048576,MATCH(US!GS$5,FRED!$A:$A,0),MATCH(US!$B54,FRED!$1:$1,0))),(AVERAGE(GG54:GR54)))),"")</f>
        <v>137.19999999999999</v>
      </c>
      <c r="GT54" s="59">
        <f>+IFERROR((IF(ISTEXT(GT$5)=FALSE,(INDEX(FRED!$1:$1048576,MATCH(US!GT$5,FRED!$A:$A,0),MATCH(US!$B54,FRED!$1:$1,0))),(AVERAGE(GH54:GS54)))),"")</f>
        <v>137.19999999999999</v>
      </c>
      <c r="GU54" s="59">
        <f>+IFERROR((IF(ISTEXT(GU$5)=FALSE,(INDEX(FRED!$1:$1048576,MATCH(US!GU$5,FRED!$A:$A,0),MATCH(US!$B54,FRED!$1:$1,0))),(AVERAGE(GI54:GT54)))),"")</f>
        <v>137.19999999999999</v>
      </c>
      <c r="GV54" s="59">
        <f>+IFERROR((IF(ISTEXT(GV$5)=FALSE,(INDEX(FRED!$1:$1048576,MATCH(US!GV$5,FRED!$A:$A,0),MATCH(US!$B54,FRED!$1:$1,0))),(AVERAGE(GJ54:GU54)))),"")</f>
        <v>137.30000000000001</v>
      </c>
      <c r="GW54" s="59">
        <f>+IFERROR((IF(ISTEXT(GW$5)=FALSE,(INDEX(FRED!$1:$1048576,MATCH(US!GW$5,FRED!$A:$A,0),MATCH(US!$B54,FRED!$1:$1,0))),(AVERAGE(GK54:GV54)))),"")</f>
        <v>137.30000000000001</v>
      </c>
      <c r="GX54" s="59">
        <f>+IFERROR((IF(ISTEXT(GX$5)=FALSE,(INDEX(FRED!$1:$1048576,MATCH(US!GX$5,FRED!$A:$A,0),MATCH(US!$B54,FRED!$1:$1,0))),(AVERAGE(GL54:GW54)))),"")</f>
        <v>137.30000000000001</v>
      </c>
      <c r="GY54" s="59">
        <f>+IFERROR((IF(ISTEXT(GY$5)=FALSE,(INDEX(FRED!$1:$1048576,MATCH(US!GY$5,FRED!$A:$A,0),MATCH(US!$B54,FRED!$1:$1,0))),(AVERAGE(GM54:GX54)))),"")</f>
        <v>137.30000000000001</v>
      </c>
      <c r="GZ54" s="59">
        <f>+IFERROR((IF(ISTEXT(GZ$5)=FALSE,(INDEX(FRED!$1:$1048576,MATCH(US!GZ$5,FRED!$A:$A,0),MATCH(US!$B54,FRED!$1:$1,0))),(AVERAGE(GN54:GY54)))),"")</f>
        <v>137.4</v>
      </c>
      <c r="HA54" s="59">
        <f>+IFERROR((IF(ISTEXT(HA$5)=FALSE,(INDEX(FRED!$1:$1048576,MATCH(US!HA$5,FRED!$A:$A,0),MATCH(US!$B54,FRED!$1:$1,0))),(AVERAGE(GO54:GZ54)))),"")</f>
        <v>137.4</v>
      </c>
      <c r="HB54" s="59">
        <f>+IFERROR((IF(ISTEXT(HB$5)=FALSE,(INDEX(FRED!$1:$1048576,MATCH(US!HB$5,FRED!$A:$A,0),MATCH(US!$B54,FRED!$1:$1,0))),(AVERAGE(GP54:HA54)))),"")</f>
        <v>137.4</v>
      </c>
      <c r="HC54" s="60">
        <f>+IFERROR((IF(ISTEXT(HC$5)=FALSE,(INDEX(FRED!$1:$1048576,MATCH(US!HC$5,FRED!$A:$A,0),MATCH(US!$B54,FRED!$1:$1,0))),(AVERAGE(GQ54:HB54)))),"")</f>
        <v>137.28333333333333</v>
      </c>
      <c r="HD54" s="59">
        <f>+IFERROR((IF(ISTEXT(HD$5)=FALSE,(INDEX(FRED!$1:$1048576,MATCH(US!HD$5,FRED!$A:$A,0),MATCH(US!$B54,FRED!$1:$1,0))),(AVERAGE(GR54:HC54)))),"")</f>
        <v>138.19999999999999</v>
      </c>
      <c r="HE54" s="59">
        <f>+IFERROR((IF(ISTEXT(HE$5)=FALSE,(INDEX(FRED!$1:$1048576,MATCH(US!HE$5,FRED!$A:$A,0),MATCH(US!$B54,FRED!$1:$1,0))),(AVERAGE(GS54:HD54)))),"")</f>
        <v>138.19999999999999</v>
      </c>
      <c r="HF54" s="59">
        <f>+IFERROR((IF(ISTEXT(HF$5)=FALSE,(INDEX(FRED!$1:$1048576,MATCH(US!HF$5,FRED!$A:$A,0),MATCH(US!$B54,FRED!$1:$1,0))),(AVERAGE(GT54:HE54)))),"")</f>
        <v>138.1</v>
      </c>
      <c r="HG54" s="59">
        <f>+IFERROR((IF(ISTEXT(HG$5)=FALSE,(INDEX(FRED!$1:$1048576,MATCH(US!HG$5,FRED!$A:$A,0),MATCH(US!$B54,FRED!$1:$1,0))),(AVERAGE(GU54:HF54)))),"")</f>
        <v>138.1</v>
      </c>
      <c r="HH54" s="59">
        <f>+IFERROR((IF(ISTEXT(HH$5)=FALSE,(INDEX(FRED!$1:$1048576,MATCH(US!HH$5,FRED!$A:$A,0),MATCH(US!$B54,FRED!$1:$1,0))),(AVERAGE(GV54:HG54)))),"")</f>
        <v>138.30000000000001</v>
      </c>
      <c r="HI54" s="59">
        <f>+IFERROR((IF(ISTEXT(HI$5)=FALSE,(INDEX(FRED!$1:$1048576,MATCH(US!HI$5,FRED!$A:$A,0),MATCH(US!$B54,FRED!$1:$1,0))),(AVERAGE(GW54:HH54)))),"")</f>
        <v>138.30000000000001</v>
      </c>
      <c r="HJ54" s="59">
        <f>+IFERROR((IF(ISTEXT(HJ$5)=FALSE,(INDEX(FRED!$1:$1048576,MATCH(US!HJ$5,FRED!$A:$A,0),MATCH(US!$B54,FRED!$1:$1,0))),(AVERAGE(GX54:HI54)))),"")</f>
        <v>138.4</v>
      </c>
      <c r="HK54" s="59">
        <f>+IFERROR((IF(ISTEXT(HK$5)=FALSE,(INDEX(FRED!$1:$1048576,MATCH(US!HK$5,FRED!$A:$A,0),MATCH(US!$B54,FRED!$1:$1,0))),(AVERAGE(GY54:HJ54)))),"")</f>
        <v>138.4</v>
      </c>
      <c r="HL54" s="59">
        <f>+IFERROR((IF(ISTEXT(HL$5)=FALSE,(INDEX(FRED!$1:$1048576,MATCH(US!HL$5,FRED!$A:$A,0),MATCH(US!$B54,FRED!$1:$1,0))),(AVERAGE(GZ54:HK54)))),"")</f>
        <v>138.30000000000001</v>
      </c>
      <c r="HM54" s="59">
        <f>+IFERROR((IF(ISTEXT(HM$5)=FALSE,(INDEX(FRED!$1:$1048576,MATCH(US!HM$5,FRED!$A:$A,0),MATCH(US!$B54,FRED!$1:$1,0))),(AVERAGE(HA54:HL54)))),"")</f>
        <v>138.4</v>
      </c>
      <c r="HN54" s="59">
        <f>+IFERROR((IF(ISTEXT(HN$5)=FALSE,(INDEX(FRED!$1:$1048576,MATCH(US!HN$5,FRED!$A:$A,0),MATCH(US!$B54,FRED!$1:$1,0))),(AVERAGE(HB54:HM54)))),"")</f>
        <v>138.30000000000001</v>
      </c>
      <c r="HO54" s="59">
        <f>+IFERROR((IF(ISTEXT(HO$5)=FALSE,(INDEX(FRED!$1:$1048576,MATCH(US!HO$5,FRED!$A:$A,0),MATCH(US!$B54,FRED!$1:$1,0))),(AVERAGE(HC54:HN54)))),"")</f>
        <v>138.30000000000001</v>
      </c>
      <c r="HP54" s="60">
        <f>+IFERROR((IF(ISTEXT(HP$5)=FALSE,(INDEX(FRED!$1:$1048576,MATCH(US!HP$5,FRED!$A:$A,0),MATCH(US!$B54,FRED!$1:$1,0))),(AVERAGE(HD54:HO54)))),"")</f>
        <v>138.27500000000001</v>
      </c>
      <c r="HQ54" s="59">
        <f>+IFERROR((IF(ISTEXT(HQ$5)=FALSE,(INDEX(FRED!$1:$1048576,MATCH(US!HQ$5,FRED!$A:$A,0),MATCH(US!$B54,FRED!$1:$1,0))),(AVERAGE(HE54:HP54)))),"")</f>
        <v>138.69999999999999</v>
      </c>
      <c r="HR54" s="59">
        <f>+IFERROR((IF(ISTEXT(HR$5)=FALSE,(INDEX(FRED!$1:$1048576,MATCH(US!HR$5,FRED!$A:$A,0),MATCH(US!$B54,FRED!$1:$1,0))),(AVERAGE(HF54:HQ54)))),"")</f>
        <v>138.5</v>
      </c>
      <c r="HS54" s="59">
        <f>+IFERROR((IF(ISTEXT(HS$5)=FALSE,(INDEX(FRED!$1:$1048576,MATCH(US!HS$5,FRED!$A:$A,0),MATCH(US!$B54,FRED!$1:$1,0))),(AVERAGE(HG54:HR54)))),"")</f>
        <v>138.80000000000001</v>
      </c>
      <c r="HT54" s="59">
        <f>+IFERROR((IF(ISTEXT(HT$5)=FALSE,(INDEX(FRED!$1:$1048576,MATCH(US!HT$5,FRED!$A:$A,0),MATCH(US!$B54,FRED!$1:$1,0))),(AVERAGE(HH54:HS54)))),"")</f>
        <v>138.5</v>
      </c>
      <c r="HU54" s="59">
        <f>+IFERROR((IF(ISTEXT(HU$5)=FALSE,(INDEX(FRED!$1:$1048576,MATCH(US!HU$5,FRED!$A:$A,0),MATCH(US!$B54,FRED!$1:$1,0))),(AVERAGE(HI54:HT54)))),"")</f>
        <v>139</v>
      </c>
      <c r="HV54" s="59">
        <f>+IFERROR((IF(ISTEXT(HV$5)=FALSE,(INDEX(FRED!$1:$1048576,MATCH(US!HV$5,FRED!$A:$A,0),MATCH(US!$B54,FRED!$1:$1,0))),(AVERAGE(HJ54:HU54)))),"")</f>
        <v>139</v>
      </c>
      <c r="HW54" s="59">
        <f>+IFERROR((IF(ISTEXT(HW$5)=FALSE,(INDEX(FRED!$1:$1048576,MATCH(US!HW$5,FRED!$A:$A,0),MATCH(US!$B54,FRED!$1:$1,0))),(AVERAGE(HK54:HV54)))),"")</f>
        <v>139.1</v>
      </c>
      <c r="HX54" s="59">
        <f>+IFERROR((IF(ISTEXT(HX$5)=FALSE,(INDEX(FRED!$1:$1048576,MATCH(US!HX$5,FRED!$A:$A,0),MATCH(US!$B54,FRED!$1:$1,0))),(AVERAGE(HL54:HW54)))),"")</f>
        <v>139.19999999999999</v>
      </c>
      <c r="HY54" s="59">
        <f>+IFERROR((IF(ISTEXT(HY$5)=FALSE,(INDEX(FRED!$1:$1048576,MATCH(US!HY$5,FRED!$A:$A,0),MATCH(US!$B54,FRED!$1:$1,0))),(AVERAGE(HM54:HX54)))),"")</f>
        <v>139.19999999999999</v>
      </c>
      <c r="HZ54" s="59">
        <f>+IFERROR((IF(ISTEXT(HZ$5)=FALSE,(INDEX(FRED!$1:$1048576,MATCH(US!HZ$5,FRED!$A:$A,0),MATCH(US!$B54,FRED!$1:$1,0))),(AVERAGE(HN54:HY54)))),"")</f>
        <v>139.30000000000001</v>
      </c>
      <c r="IA54" s="59">
        <f>+IFERROR((IF(ISTEXT(IA$5)=FALSE,(INDEX(FRED!$1:$1048576,MATCH(US!IA$5,FRED!$A:$A,0),MATCH(US!$B54,FRED!$1:$1,0))),(AVERAGE(HO54:HZ54)))),"")</f>
        <v>139.5</v>
      </c>
      <c r="IB54" s="59">
        <f>+IFERROR((IF(ISTEXT(IB$5)=FALSE,(INDEX(FRED!$1:$1048576,MATCH(US!IB$5,FRED!$A:$A,0),MATCH(US!$B54,FRED!$1:$1,0))),(AVERAGE(HP54:IA54)))),"")</f>
        <v>139.6</v>
      </c>
      <c r="IC54" s="60">
        <f>+IFERROR((IF(ISTEXT(IC$5)=FALSE,(INDEX(FRED!$1:$1048576,MATCH(US!IC$5,FRED!$A:$A,0),MATCH(US!$B54,FRED!$1:$1,0))),(AVERAGE(HQ54:IB54)))),"")</f>
        <v>139.03333333333333</v>
      </c>
      <c r="ID54" s="59">
        <f>+IFERROR((IF(ISTEXT(ID$5)=FALSE,(INDEX(FRED!$1:$1048576,MATCH(US!ID$5,FRED!$A:$A,0),MATCH(US!$B54,FRED!$1:$1,0))),(AVERAGE(HR54:IC54)))),"")</f>
        <v>137.19999999999999</v>
      </c>
      <c r="IE54" s="59">
        <f>+IFERROR((IF(ISTEXT(IE$5)=FALSE,(INDEX(FRED!$1:$1048576,MATCH(US!IE$5,FRED!$A:$A,0),MATCH(US!$B54,FRED!$1:$1,0))),(AVERAGE(HS54:ID54)))),"")</f>
        <v>137.4</v>
      </c>
      <c r="IF54" s="59">
        <f>+IFERROR((IF(ISTEXT(IF$5)=FALSE,(INDEX(FRED!$1:$1048576,MATCH(US!IF$5,FRED!$A:$A,0),MATCH(US!$B54,FRED!$1:$1,0))),(AVERAGE(HT54:IE54)))),"")</f>
        <v>137.5</v>
      </c>
      <c r="IG54" s="59">
        <f>+IFERROR((IF(ISTEXT(IG$5)=FALSE,(INDEX(FRED!$1:$1048576,MATCH(US!IG$5,FRED!$A:$A,0),MATCH(US!$B54,FRED!$1:$1,0))),(AVERAGE(HU54:IF54)))),"")</f>
        <v>137.6</v>
      </c>
      <c r="IH54" s="59">
        <f>+IFERROR((IF(ISTEXT(IH$5)=FALSE,(INDEX(FRED!$1:$1048576,MATCH(US!IH$5,FRED!$A:$A,0),MATCH(US!$B54,FRED!$1:$1,0))),(AVERAGE(HV54:IG54)))),"")</f>
        <v>137.80000000000001</v>
      </c>
      <c r="II54" s="59">
        <f>+IFERROR((IF(ISTEXT(II$5)=FALSE,(INDEX(FRED!$1:$1048576,MATCH(US!II$5,FRED!$A:$A,0),MATCH(US!$B54,FRED!$1:$1,0))),(AVERAGE(HW54:IH54)))),"")</f>
        <v>138.1</v>
      </c>
      <c r="IJ54" s="59">
        <f>+IFERROR((IF(ISTEXT(IJ$5)=FALSE,(INDEX(FRED!$1:$1048576,MATCH(US!IJ$5,FRED!$A:$A,0),MATCH(US!$B54,FRED!$1:$1,0))),(AVERAGE(HX54:II54)))),"")</f>
        <v>138.80000000000001</v>
      </c>
      <c r="IK54" s="59">
        <f>+IFERROR((IF(ISTEXT(IK$5)=FALSE,(INDEX(FRED!$1:$1048576,MATCH(US!IK$5,FRED!$A:$A,0),MATCH(US!$B54,FRED!$1:$1,0))),(AVERAGE(HY54:IJ54)))),"")</f>
        <v>143.6</v>
      </c>
      <c r="IL54" s="59">
        <f>+IFERROR((IF(ISTEXT(IL$5)=FALSE,(INDEX(FRED!$1:$1048576,MATCH(US!IL$5,FRED!$A:$A,0),MATCH(US!$B54,FRED!$1:$1,0))),(AVERAGE(HZ54:IK54)))),"")</f>
        <v>144.1</v>
      </c>
      <c r="IM54" s="59">
        <f>+IFERROR((IF(ISTEXT(IM$5)=FALSE,(INDEX(FRED!$1:$1048576,MATCH(US!IM$5,FRED!$A:$A,0),MATCH(US!$B54,FRED!$1:$1,0))),(AVERAGE(IA54:IL54)))),"")</f>
        <v>144.1</v>
      </c>
      <c r="IN54" s="59">
        <f>+IFERROR((IF(ISTEXT(IN$5)=FALSE,(INDEX(FRED!$1:$1048576,MATCH(US!IN$5,FRED!$A:$A,0),MATCH(US!$B54,FRED!$1:$1,0))),(AVERAGE(IB54:IM54)))),"")</f>
        <v>144.30000000000001</v>
      </c>
      <c r="IO54" s="59">
        <f>+IFERROR((IF(ISTEXT(IO$5)=FALSE,(INDEX(FRED!$1:$1048576,MATCH(US!IO$5,FRED!$A:$A,0),MATCH(US!$B54,FRED!$1:$1,0))),(AVERAGE(IC54:IN54)))),"")</f>
        <v>144.4</v>
      </c>
      <c r="IP54" s="60">
        <f>+IFERROR((IF(ISTEXT(IP$5)=FALSE,(INDEX(FRED!$1:$1048576,MATCH(US!IP$5,FRED!$A:$A,0),MATCH(US!$B54,FRED!$1:$1,0))),(AVERAGE(ID54:IO54)))),"")</f>
        <v>140.40833333333333</v>
      </c>
      <c r="IQ54" s="59">
        <f>+IFERROR((IF(ISTEXT(IQ$5)=FALSE,(INDEX(FRED!$1:$1048576,MATCH(US!IQ$5,FRED!$A:$A,0),MATCH(US!$B54,FRED!$1:$1,0))),(AVERAGE(IE54:IP54)))),"")</f>
        <v>145.9</v>
      </c>
      <c r="IR54" s="59">
        <f>+IFERROR((IF(ISTEXT(IR$5)=FALSE,(INDEX(FRED!$1:$1048576,MATCH(US!IR$5,FRED!$A:$A,0),MATCH(US!$B54,FRED!$1:$1,0))),(AVERAGE(IF54:IQ54)))),"")</f>
        <v>146.1</v>
      </c>
      <c r="IS54" s="59">
        <f>+IFERROR((IF(ISTEXT(IS$5)=FALSE,(INDEX(FRED!$1:$1048576,MATCH(US!IS$5,FRED!$A:$A,0),MATCH(US!$B54,FRED!$1:$1,0))),(AVERAGE(IG54:IR54)))),"")</f>
        <v>146.1</v>
      </c>
      <c r="IT54" s="59">
        <f>+IFERROR((IF(ISTEXT(IT$5)=FALSE,(INDEX(FRED!$1:$1048576,MATCH(US!IT$5,FRED!$A:$A,0),MATCH(US!$B54,FRED!$1:$1,0))),(AVERAGE(IH54:IS54)))),"")</f>
        <v>146.19999999999999</v>
      </c>
      <c r="IU54" s="59">
        <f>+IFERROR((IF(ISTEXT(IU$5)=FALSE,(INDEX(FRED!$1:$1048576,MATCH(US!IU$5,FRED!$A:$A,0),MATCH(US!$B54,FRED!$1:$1,0))),(AVERAGE(II54:IT54)))),"")</f>
        <v>146.4</v>
      </c>
      <c r="IV54" s="59">
        <f>+IFERROR((IF(ISTEXT(IV$5)=FALSE,(INDEX(FRED!$1:$1048576,MATCH(US!IV$5,FRED!$A:$A,0),MATCH(US!$B54,FRED!$1:$1,0))),(AVERAGE(IJ54:IU54)))),"")</f>
        <v>146.5</v>
      </c>
      <c r="IW54" s="59">
        <f>+IFERROR((IF(ISTEXT(IW$5)=FALSE,(INDEX(FRED!$1:$1048576,MATCH(US!IW$5,FRED!$A:$A,0),MATCH(US!$B54,FRED!$1:$1,0))),(AVERAGE(IK54:IV54)))),"")</f>
        <v>146.6</v>
      </c>
      <c r="IX54" s="59">
        <f>+IFERROR((IF(ISTEXT(IX$5)=FALSE,(INDEX(FRED!$1:$1048576,MATCH(US!IX$5,FRED!$A:$A,0),MATCH(US!$B54,FRED!$1:$1,0))),(AVERAGE(IL54:IW54)))),"")</f>
        <v>146.6</v>
      </c>
      <c r="IY54" s="59">
        <f>+IFERROR((IF(ISTEXT(IY$5)=FALSE,(INDEX(FRED!$1:$1048576,MATCH(US!IY$5,FRED!$A:$A,0),MATCH(US!$B54,FRED!$1:$1,0))),(AVERAGE(IM54:IX54)))),"")</f>
        <v>147.30000000000001</v>
      </c>
      <c r="IZ54" s="59">
        <f>+IFERROR((IF(ISTEXT(IZ$5)=FALSE,(INDEX(FRED!$1:$1048576,MATCH(US!IZ$5,FRED!$A:$A,0),MATCH(US!$B54,FRED!$1:$1,0))),(AVERAGE(IN54:IY54)))),"")</f>
        <v>147.19999999999999</v>
      </c>
      <c r="JA54" s="59">
        <f>+IFERROR((IF(ISTEXT(JA$5)=FALSE,(INDEX(FRED!$1:$1048576,MATCH(US!JA$5,FRED!$A:$A,0),MATCH(US!$B54,FRED!$1:$1,0))),(AVERAGE(IO54:IZ54)))),"")</f>
        <v>147.69999999999999</v>
      </c>
      <c r="JB54" s="59">
        <f>+IFERROR((IF(ISTEXT(JB$5)=FALSE,(INDEX(FRED!$1:$1048576,MATCH(US!JB$5,FRED!$A:$A,0),MATCH(US!$B54,FRED!$1:$1,0))),(AVERAGE(IP54:JA54)))),"")</f>
        <v>147.9</v>
      </c>
      <c r="JC54" s="60">
        <f>+IFERROR((IF(ISTEXT(JC$5)=FALSE,(INDEX(FRED!$1:$1048576,MATCH(US!JC$5,FRED!$A:$A,0),MATCH(US!$B54,FRED!$1:$1,0))),(AVERAGE(IQ54:JB54)))),"")</f>
        <v>146.70833333333334</v>
      </c>
      <c r="JD54" s="59">
        <f>+IFERROR((IF(ISTEXT(JD$5)=FALSE,(INDEX(FRED!$1:$1048576,MATCH(US!JD$5,FRED!$A:$A,0),MATCH(US!$B54,FRED!$1:$1,0))),(AVERAGE(IR54:JC54)))),"")</f>
        <v>149</v>
      </c>
      <c r="JE54" s="59">
        <f>+IFERROR((IF(ISTEXT(JE$5)=FALSE,(INDEX(FRED!$1:$1048576,MATCH(US!JE$5,FRED!$A:$A,0),MATCH(US!$B54,FRED!$1:$1,0))),(AVERAGE(IS54:JD54)))),"")</f>
        <v>149.19999999999999</v>
      </c>
      <c r="JF54" s="59">
        <f>+IFERROR((IF(ISTEXT(JF$5)=FALSE,(INDEX(FRED!$1:$1048576,MATCH(US!JF$5,FRED!$A:$A,0),MATCH(US!$B54,FRED!$1:$1,0))),(AVERAGE(IT54:JE54)))),"")</f>
        <v>149.19999999999999</v>
      </c>
      <c r="JG54" s="59">
        <f>+IFERROR((IF(ISTEXT(JG$5)=FALSE,(INDEX(FRED!$1:$1048576,MATCH(US!JG$5,FRED!$A:$A,0),MATCH(US!$B54,FRED!$1:$1,0))),(AVERAGE(IU54:JF54)))),"")</f>
        <v>149.30000000000001</v>
      </c>
      <c r="JH54" s="59">
        <f>+IFERROR((IF(ISTEXT(JH$5)=FALSE,(INDEX(FRED!$1:$1048576,MATCH(US!JH$5,FRED!$A:$A,0),MATCH(US!$B54,FRED!$1:$1,0))),(AVERAGE(IV54:JG54)))),"")</f>
        <v>149.30000000000001</v>
      </c>
      <c r="JI54" s="59">
        <f>+IFERROR((IF(ISTEXT(JI$5)=FALSE,(INDEX(FRED!$1:$1048576,MATCH(US!JI$5,FRED!$A:$A,0),MATCH(US!$B54,FRED!$1:$1,0))),(AVERAGE(IW54:JH54)))),"")</f>
        <v>149.30000000000001</v>
      </c>
      <c r="JJ54" s="59">
        <f>+IFERROR((IF(ISTEXT(JJ$5)=FALSE,(INDEX(FRED!$1:$1048576,MATCH(US!JJ$5,FRED!$A:$A,0),MATCH(US!$B54,FRED!$1:$1,0))),(AVERAGE(IX54:JI54)))),"")</f>
        <v>149.30000000000001</v>
      </c>
      <c r="JK54" s="59">
        <f>+IFERROR((IF(ISTEXT(JK$5)=FALSE,(INDEX(FRED!$1:$1048576,MATCH(US!JK$5,FRED!$A:$A,0),MATCH(US!$B54,FRED!$1:$1,0))),(AVERAGE(IY54:JJ54)))),"")</f>
        <v>149.30000000000001</v>
      </c>
      <c r="JL54" s="59">
        <f>+IFERROR((IF(ISTEXT(JL$5)=FALSE,(INDEX(FRED!$1:$1048576,MATCH(US!JL$5,FRED!$A:$A,0),MATCH(US!$B54,FRED!$1:$1,0))),(AVERAGE(IZ54:JK54)))),"")</f>
        <v>149.30000000000001</v>
      </c>
      <c r="JM54" s="59">
        <f>+IFERROR((IF(ISTEXT(JM$5)=FALSE,(INDEX(FRED!$1:$1048576,MATCH(US!JM$5,FRED!$A:$A,0),MATCH(US!$B54,FRED!$1:$1,0))),(AVERAGE(JA54:JL54)))),"")</f>
        <v>149.4</v>
      </c>
      <c r="JN54" s="59">
        <f>+IFERROR((IF(ISTEXT(JN$5)=FALSE,(INDEX(FRED!$1:$1048576,MATCH(US!JN$5,FRED!$A:$A,0),MATCH(US!$B54,FRED!$1:$1,0))),(AVERAGE(JB54:JM54)))),"")</f>
        <v>149.4</v>
      </c>
      <c r="JO54" s="59">
        <f>+IFERROR((IF(ISTEXT(JO$5)=FALSE,(INDEX(FRED!$1:$1048576,MATCH(US!JO$5,FRED!$A:$A,0),MATCH(US!$B54,FRED!$1:$1,0))),(AVERAGE(JC54:JN54)))),"")</f>
        <v>149.69999999999999</v>
      </c>
      <c r="JP54" s="60">
        <f>+IFERROR((IF(ISTEXT(JP$5)=FALSE,(INDEX(FRED!$1:$1048576,MATCH(US!JP$5,FRED!$A:$A,0),MATCH(US!$B54,FRED!$1:$1,0))),(AVERAGE(JD54:JO54)))),"")</f>
        <v>149.30833333333334</v>
      </c>
      <c r="JQ54" s="59">
        <f>+IFERROR((IF(ISTEXT(JQ$5)=FALSE,(INDEX(FRED!$1:$1048576,MATCH(US!JQ$5,FRED!$A:$A,0),MATCH(US!$B54,FRED!$1:$1,0))),(AVERAGE(JE54:JP54)))),"")</f>
        <v>151.80000000000001</v>
      </c>
      <c r="JR54" s="59">
        <f>+IFERROR((IF(ISTEXT(JR$5)=FALSE,(INDEX(FRED!$1:$1048576,MATCH(US!JR$5,FRED!$A:$A,0),MATCH(US!$B54,FRED!$1:$1,0))),(AVERAGE(JF54:JQ54)))),"")</f>
        <v>152.19999999999999</v>
      </c>
      <c r="JS54" s="59">
        <f>+IFERROR((IF(ISTEXT(JS$5)=FALSE,(INDEX(FRED!$1:$1048576,MATCH(US!JS$5,FRED!$A:$A,0),MATCH(US!$B54,FRED!$1:$1,0))),(AVERAGE(JG54:JR54)))),"")</f>
        <v>152.30000000000001</v>
      </c>
      <c r="JT54" s="59">
        <f>+IFERROR((IF(ISTEXT(JT$5)=FALSE,(INDEX(FRED!$1:$1048576,MATCH(US!JT$5,FRED!$A:$A,0),MATCH(US!$B54,FRED!$1:$1,0))),(AVERAGE(JH54:JS54)))),"")</f>
        <v>152.5</v>
      </c>
      <c r="JU54" s="59">
        <f>+IFERROR((IF(ISTEXT(JU$5)=FALSE,(INDEX(FRED!$1:$1048576,MATCH(US!JU$5,FRED!$A:$A,0),MATCH(US!$B54,FRED!$1:$1,0))),(AVERAGE(JI54:JT54)))),"")</f>
        <v>153.1</v>
      </c>
      <c r="JV54" s="59">
        <f>+IFERROR((IF(ISTEXT(JV$5)=FALSE,(INDEX(FRED!$1:$1048576,MATCH(US!JV$5,FRED!$A:$A,0),MATCH(US!$B54,FRED!$1:$1,0))),(AVERAGE(JJ54:JU54)))),"")</f>
        <v>155</v>
      </c>
      <c r="JW54" s="59">
        <f>+IFERROR((IF(ISTEXT(JW$5)=FALSE,(INDEX(FRED!$1:$1048576,MATCH(US!JW$5,FRED!$A:$A,0),MATCH(US!$B54,FRED!$1:$1,0))),(AVERAGE(JK54:JV54)))),"")</f>
        <v>155.23500000000001</v>
      </c>
      <c r="JX54" s="59">
        <f>+IFERROR((IF(ISTEXT(JX$5)=FALSE,(INDEX(FRED!$1:$1048576,MATCH(US!JX$5,FRED!$A:$A,0),MATCH(US!$B54,FRED!$1:$1,0))),(AVERAGE(JL54:JW54)))),"")</f>
        <v>155.74299999999999</v>
      </c>
      <c r="JY54" s="59">
        <f>+IFERROR((IF(ISTEXT(JY$5)=FALSE,(INDEX(FRED!$1:$1048576,MATCH(US!JY$5,FRED!$A:$A,0),MATCH(US!$B54,FRED!$1:$1,0))),(AVERAGE(JM54:JX54)))),"")</f>
        <v>156.464</v>
      </c>
      <c r="JZ54" s="59">
        <f>+IFERROR((IF(ISTEXT(JZ$5)=FALSE,(INDEX(FRED!$1:$1048576,MATCH(US!JZ$5,FRED!$A:$A,0),MATCH(US!$B54,FRED!$1:$1,0))),(AVERAGE(JN54:JY54)))),"")</f>
        <v>161.78200000000001</v>
      </c>
      <c r="KA54" s="59">
        <f>+IFERROR((IF(ISTEXT(KA$5)=FALSE,(INDEX(FRED!$1:$1048576,MATCH(US!KA$5,FRED!$A:$A,0),MATCH(US!$B54,FRED!$1:$1,0))),(AVERAGE(JO54:JZ54)))),"")</f>
        <v>162.494</v>
      </c>
      <c r="KB54" s="59">
        <f>+IFERROR((IF(ISTEXT(KB$5)=FALSE,(INDEX(FRED!$1:$1048576,MATCH(US!KB$5,FRED!$A:$A,0),MATCH(US!$B54,FRED!$1:$1,0))),(AVERAGE(JP54:KA54)))),"")</f>
        <v>163.74600000000001</v>
      </c>
      <c r="KC54" s="60">
        <f>+IFERROR((IF(ISTEXT(KC$5)=FALSE,(INDEX(FRED!$1:$1048576,MATCH(US!KC$5,FRED!$A:$A,0),MATCH(US!$B54,FRED!$1:$1,0))),(AVERAGE(JQ54:KB54)))),"")</f>
        <v>156.03033333333332</v>
      </c>
      <c r="KD54" s="59">
        <f>+IFERROR((IF(ISTEXT(KD$5)=FALSE,(INDEX(FRED!$1:$1048576,MATCH(US!KD$5,FRED!$A:$A,0),MATCH(US!$B54,FRED!$1:$1,0))),(AVERAGE(JR54:KC54)))),"")</f>
        <v>164.28</v>
      </c>
      <c r="KE54" s="59">
        <f>+IFERROR((IF(ISTEXT(KE$5)=FALSE,(INDEX(FRED!$1:$1048576,MATCH(US!KE$5,FRED!$A:$A,0),MATCH(US!$B54,FRED!$1:$1,0))),(AVERAGE(JS54:KD54)))),"")</f>
        <v>164.37799999999999</v>
      </c>
      <c r="KF54" s="59">
        <f>+IFERROR((IF(ISTEXT(KF$5)=FALSE,(INDEX(FRED!$1:$1048576,MATCH(US!KF$5,FRED!$A:$A,0),MATCH(US!$B54,FRED!$1:$1,0))),(AVERAGE(JT54:KE54)))),"")</f>
        <v>164.67400000000001</v>
      </c>
      <c r="KG54" s="59">
        <f>+IFERROR((IF(ISTEXT(KG$5)=FALSE,(INDEX(FRED!$1:$1048576,MATCH(US!KG$5,FRED!$A:$A,0),MATCH(US!$B54,FRED!$1:$1,0))),(AVERAGE(JU54:KF54)))),"")</f>
        <v>169.49299999999999</v>
      </c>
      <c r="KH54" s="59">
        <f>+IFERROR((IF(ISTEXT(KH$5)=FALSE,(INDEX(FRED!$1:$1048576,MATCH(US!KH$5,FRED!$A:$A,0),MATCH(US!$B54,FRED!$1:$1,0))),(AVERAGE(JV54:KG54)))),"")</f>
        <v>170.53800000000001</v>
      </c>
      <c r="KI54" s="59">
        <f>+IFERROR((IF(ISTEXT(KI$5)=FALSE,(INDEX(FRED!$1:$1048576,MATCH(US!KI$5,FRED!$A:$A,0),MATCH(US!$B54,FRED!$1:$1,0))),(AVERAGE(JW54:KH54)))),"")</f>
        <v>171.21</v>
      </c>
      <c r="KJ54" s="59">
        <f>+IFERROR((IF(ISTEXT(KJ$5)=FALSE,(INDEX(FRED!$1:$1048576,MATCH(US!KJ$5,FRED!$A:$A,0),MATCH(US!$B54,FRED!$1:$1,0))),(AVERAGE(JX54:KI54)))),"")</f>
        <v>172.52199999999999</v>
      </c>
      <c r="KK54" s="59">
        <f>+IFERROR((IF(ISTEXT(KK$5)=FALSE,(INDEX(FRED!$1:$1048576,MATCH(US!KK$5,FRED!$A:$A,0),MATCH(US!$B54,FRED!$1:$1,0))),(AVERAGE(JY54:KJ54)))),"")</f>
        <v>177.268</v>
      </c>
      <c r="KL54" s="59">
        <f>+IFERROR((IF(ISTEXT(KL$5)=FALSE,(INDEX(FRED!$1:$1048576,MATCH(US!KL$5,FRED!$A:$A,0),MATCH(US!$B54,FRED!$1:$1,0))),(AVERAGE(JZ54:KK54)))),"")</f>
        <v>177.77099999999999</v>
      </c>
      <c r="KM54" s="59">
        <f>+IFERROR((IF(ISTEXT(KM$5)=FALSE,(INDEX(FRED!$1:$1048576,MATCH(US!KM$5,FRED!$A:$A,0),MATCH(US!$B54,FRED!$1:$1,0))),(AVERAGE(KA54:KL54)))),"")</f>
        <v>177.779</v>
      </c>
      <c r="KN54" s="59">
        <f>+IFERROR((IF(ISTEXT(KN$5)=FALSE,(INDEX(FRED!$1:$1048576,MATCH(US!KN$5,FRED!$A:$A,0),MATCH(US!$B54,FRED!$1:$1,0))),(AVERAGE(KB54:KM54)))),"")</f>
        <v>178.50800000000001</v>
      </c>
      <c r="KO54" s="59">
        <f>+IFERROR((IF(ISTEXT(KO$5)=FALSE,(INDEX(FRED!$1:$1048576,MATCH(US!KO$5,FRED!$A:$A,0),MATCH(US!$B54,FRED!$1:$1,0))),(AVERAGE(KC54:KN54)))),"")</f>
        <v>178.55099999999999</v>
      </c>
      <c r="KP54" s="60">
        <f>+IFERROR((IF(ISTEXT(KP$5)=FALSE,(INDEX(FRED!$1:$1048576,MATCH(US!KP$5,FRED!$A:$A,0),MATCH(US!$B54,FRED!$1:$1,0))),(AVERAGE(KD54:KO54)))),"")</f>
        <v>172.24766666666667</v>
      </c>
      <c r="KQ54" s="59">
        <f>+IFERROR((IF(ISTEXT(KQ$5)=FALSE,(INDEX(FRED!$1:$1048576,MATCH(US!KQ$5,FRED!$A:$A,0),MATCH(US!$B54,FRED!$1:$1,0))),(AVERAGE(KE54:KP54)))),"")</f>
        <v>185.09800000000001</v>
      </c>
      <c r="KR54" s="59">
        <f>+IFERROR((IF(ISTEXT(KR$5)=FALSE,(INDEX(FRED!$1:$1048576,MATCH(US!KR$5,FRED!$A:$A,0),MATCH(US!$B54,FRED!$1:$1,0))),(AVERAGE(KF54:KQ54)))),"")</f>
        <v>185.51900000000001</v>
      </c>
      <c r="KS54" s="59">
        <f>+IFERROR((IF(ISTEXT(KS$5)=FALSE,(INDEX(FRED!$1:$1048576,MATCH(US!KS$5,FRED!$A:$A,0),MATCH(US!$B54,FRED!$1:$1,0))),(AVERAGE(KG54:KR54)))),"")</f>
        <v>185.84200000000001</v>
      </c>
      <c r="KT54" s="59">
        <f>+IFERROR((IF(ISTEXT(KT$5)=FALSE,(INDEX(FRED!$1:$1048576,MATCH(US!KT$5,FRED!$A:$A,0),MATCH(US!$B54,FRED!$1:$1,0))),(AVERAGE(KH54:KS54)))),"")</f>
        <v>186.464</v>
      </c>
      <c r="KU54" s="59">
        <f>+IFERROR((IF(ISTEXT(KU$5)=FALSE,(INDEX(FRED!$1:$1048576,MATCH(US!KU$5,FRED!$A:$A,0),MATCH(US!$B54,FRED!$1:$1,0))),(AVERAGE(KI54:KT54)))),"")</f>
        <v>186.50700000000001</v>
      </c>
      <c r="KV54" s="59">
        <f>+IFERROR((IF(ISTEXT(KV$5)=FALSE,(INDEX(FRED!$1:$1048576,MATCH(US!KV$5,FRED!$A:$A,0),MATCH(US!$B54,FRED!$1:$1,0))),(AVERAGE(KJ54:KU54)))),"")</f>
        <v>186.57900000000001</v>
      </c>
      <c r="KW54" s="59">
        <f>+IFERROR((IF(ISTEXT(KW$5)=FALSE,(INDEX(FRED!$1:$1048576,MATCH(US!KW$5,FRED!$A:$A,0),MATCH(US!$B54,FRED!$1:$1,0))),(AVERAGE(KK54:KV54)))),"")</f>
        <v>189.982</v>
      </c>
      <c r="KX54" s="59">
        <f>+IFERROR((IF(ISTEXT(KX$5)=FALSE,(INDEX(FRED!$1:$1048576,MATCH(US!KX$5,FRED!$A:$A,0),MATCH(US!$B54,FRED!$1:$1,0))),(AVERAGE(KL54:KW54)))),"")</f>
        <v>190.006</v>
      </c>
      <c r="KY54" s="59">
        <f>+IFERROR((IF(ISTEXT(KY$5)=FALSE,(INDEX(FRED!$1:$1048576,MATCH(US!KY$5,FRED!$A:$A,0),MATCH(US!$B54,FRED!$1:$1,0))),(AVERAGE(KM54:KX54)))),"")</f>
        <v>190.392</v>
      </c>
      <c r="KZ54" s="59">
        <f>+IFERROR((IF(ISTEXT(KZ$5)=FALSE,(INDEX(FRED!$1:$1048576,MATCH(US!KZ$5,FRED!$A:$A,0),MATCH(US!$B54,FRED!$1:$1,0))),(AVERAGE(KN54:KY54)))),"")</f>
        <v>190.37700000000001</v>
      </c>
      <c r="LA54" s="59">
        <f>+IFERROR((IF(ISTEXT(LA$5)=FALSE,(INDEX(FRED!$1:$1048576,MATCH(US!LA$5,FRED!$A:$A,0),MATCH(US!$B54,FRED!$1:$1,0))),(AVERAGE(KO54:KZ54)))),"")</f>
        <v>192.27600000000001</v>
      </c>
      <c r="LB54" s="59">
        <f>+IFERROR((IF(ISTEXT(LB$5)=FALSE,(INDEX(FRED!$1:$1048576,MATCH(US!LB$5,FRED!$A:$A,0),MATCH(US!$B54,FRED!$1:$1,0))),(AVERAGE(KP54:LA54)))),"")</f>
        <v>192.279</v>
      </c>
      <c r="LC54" s="60">
        <f>+IFERROR((IF(ISTEXT(LC$5)=FALSE,(INDEX(FRED!$1:$1048576,MATCH(US!LC$5,FRED!$A:$A,0),MATCH(US!$B54,FRED!$1:$1,0))),(AVERAGE(KQ54:LB54)))),"")</f>
        <v>188.44341666666665</v>
      </c>
      <c r="LD54" s="59">
        <f>+IFERROR((IF(ISTEXT(LD$5)=FALSE,(INDEX(FRED!$1:$1048576,MATCH(US!LD$5,FRED!$A:$A,0),MATCH(US!$B54,FRED!$1:$1,0))),(AVERAGE(KR54:LC54)))),"")</f>
        <v>193.44300000000001</v>
      </c>
      <c r="LE54" s="59">
        <f>+IFERROR((IF(ISTEXT(LE$5)=FALSE,(INDEX(FRED!$1:$1048576,MATCH(US!LE$5,FRED!$A:$A,0),MATCH(US!$B54,FRED!$1:$1,0))),(AVERAGE(KS54:LD54)))),"")</f>
        <v>193.85499999999999</v>
      </c>
      <c r="LF54" s="59">
        <f>+IFERROR((IF(ISTEXT(LF$5)=FALSE,(INDEX(FRED!$1:$1048576,MATCH(US!LF$5,FRED!$A:$A,0),MATCH(US!$B54,FRED!$1:$1,0))),(AVERAGE(KT54:LE54)))),"")</f>
        <v>193.81299999999999</v>
      </c>
      <c r="LG54" s="59">
        <f>+IFERROR((IF(ISTEXT(LG$5)=FALSE,(INDEX(FRED!$1:$1048576,MATCH(US!LG$5,FRED!$A:$A,0),MATCH(US!$B54,FRED!$1:$1,0))),(AVERAGE(KU54:LF54)))),"")</f>
        <v>194.251</v>
      </c>
      <c r="LH54" s="59">
        <f>+IFERROR((IF(ISTEXT(LH$5)=FALSE,(INDEX(FRED!$1:$1048576,MATCH(US!LH$5,FRED!$A:$A,0),MATCH(US!$B54,FRED!$1:$1,0))),(AVERAGE(KV54:LG54)))),"")</f>
        <v>194.37799999999999</v>
      </c>
      <c r="LI54" s="59">
        <f>+IFERROR((IF(ISTEXT(LI$5)=FALSE,(INDEX(FRED!$1:$1048576,MATCH(US!LI$5,FRED!$A:$A,0),MATCH(US!$B54,FRED!$1:$1,0))),(AVERAGE(KW54:LH54)))),"")</f>
        <v>194.51499999999999</v>
      </c>
      <c r="LJ54" s="59">
        <f>+IFERROR((IF(ISTEXT(LJ$5)=FALSE,(INDEX(FRED!$1:$1048576,MATCH(US!LJ$5,FRED!$A:$A,0),MATCH(US!$B54,FRED!$1:$1,0))),(AVERAGE(KX54:LI54)))),"")</f>
        <v>194.911</v>
      </c>
      <c r="LK54" s="59">
        <f>+IFERROR((IF(ISTEXT(LK$5)=FALSE,(INDEX(FRED!$1:$1048576,MATCH(US!LK$5,FRED!$A:$A,0),MATCH(US!$B54,FRED!$1:$1,0))),(AVERAGE(KY54:LJ54)))),"")</f>
        <v>194.81700000000001</v>
      </c>
      <c r="LL54" s="59">
        <f>+IFERROR((IF(ISTEXT(LL$5)=FALSE,(INDEX(FRED!$1:$1048576,MATCH(US!LL$5,FRED!$A:$A,0),MATCH(US!$B54,FRED!$1:$1,0))),(AVERAGE(KZ54:LK54)))),"")</f>
        <v>194.477</v>
      </c>
      <c r="LM54" s="59">
        <f>+IFERROR((IF(ISTEXT(LM$5)=FALSE,(INDEX(FRED!$1:$1048576,MATCH(US!LM$5,FRED!$A:$A,0),MATCH(US!$B54,FRED!$1:$1,0))),(AVERAGE(LA54:LL54)))),"")</f>
        <v>194.553</v>
      </c>
      <c r="LN54" s="59">
        <f>+IFERROR((IF(ISTEXT(LN$5)=FALSE,(INDEX(FRED!$1:$1048576,MATCH(US!LN$5,FRED!$A:$A,0),MATCH(US!$B54,FRED!$1:$1,0))),(AVERAGE(LB54:LM54)))),"")</f>
        <v>195.024</v>
      </c>
      <c r="LO54" s="59">
        <f>+IFERROR((IF(ISTEXT(LO$5)=FALSE,(INDEX(FRED!$1:$1048576,MATCH(US!LO$5,FRED!$A:$A,0),MATCH(US!$B54,FRED!$1:$1,0))),(AVERAGE(LC54:LN54)))),"")</f>
        <v>194.71299999999999</v>
      </c>
      <c r="LP54" s="60">
        <f>+IFERROR((IF(ISTEXT(LP$5)=FALSE,(INDEX(FRED!$1:$1048576,MATCH(US!LP$5,FRED!$A:$A,0),MATCH(US!$B54,FRED!$1:$1,0))),(AVERAGE(LD54:LO54)))),"")</f>
        <v>194.39583333333337</v>
      </c>
      <c r="LQ54" s="59">
        <f>+IFERROR((IF(ISTEXT(LQ$5)=FALSE,(INDEX(FRED!$1:$1048576,MATCH(US!LQ$5,FRED!$A:$A,0),MATCH(US!$B54,FRED!$1:$1,0))),(AVERAGE(LE54:LP54)))),"")</f>
        <v>194.77699999999999</v>
      </c>
      <c r="LR54" s="59">
        <f>+IFERROR((IF(ISTEXT(LR$5)=FALSE,(INDEX(FRED!$1:$1048576,MATCH(US!LR$5,FRED!$A:$A,0),MATCH(US!$B54,FRED!$1:$1,0))),(AVERAGE(LF54:LQ54)))),"")</f>
        <v>195.01</v>
      </c>
      <c r="LS54" s="59">
        <f>+IFERROR((IF(ISTEXT(LS$5)=FALSE,(INDEX(FRED!$1:$1048576,MATCH(US!LS$5,FRED!$A:$A,0),MATCH(US!$B54,FRED!$1:$1,0))),(AVERAGE(LG54:LR54)))),"")</f>
        <v>195.29300000000001</v>
      </c>
      <c r="LT54" s="59">
        <f>+IFERROR((IF(ISTEXT(LT$5)=FALSE,(INDEX(FRED!$1:$1048576,MATCH(US!LT$5,FRED!$A:$A,0),MATCH(US!$B54,FRED!$1:$1,0))),(AVERAGE(LH54:LS54)))),"")</f>
        <v>197.06399999999999</v>
      </c>
      <c r="LU54" s="59">
        <f>+IFERROR((IF(ISTEXT(LU$5)=FALSE,(INDEX(FRED!$1:$1048576,MATCH(US!LU$5,FRED!$A:$A,0),MATCH(US!$B54,FRED!$1:$1,0))),(AVERAGE(LI54:LT54)))),"")</f>
        <v>198.4</v>
      </c>
      <c r="LV54" s="59">
        <f>+IFERROR((IF(ISTEXT(LV$5)=FALSE,(INDEX(FRED!$1:$1048576,MATCH(US!LV$5,FRED!$A:$A,0),MATCH(US!$B54,FRED!$1:$1,0))),(AVERAGE(LJ54:LU54)))),"")</f>
        <v>200.56899999999999</v>
      </c>
      <c r="LW54" s="59">
        <f>+IFERROR((IF(ISTEXT(LW$5)=FALSE,(INDEX(FRED!$1:$1048576,MATCH(US!LW$5,FRED!$A:$A,0),MATCH(US!$B54,FRED!$1:$1,0))),(AVERAGE(LK54:LV54)))),"")</f>
        <v>201.35400000000001</v>
      </c>
      <c r="LX54" s="59">
        <f>+IFERROR((IF(ISTEXT(LX$5)=FALSE,(INDEX(FRED!$1:$1048576,MATCH(US!LX$5,FRED!$A:$A,0),MATCH(US!$B54,FRED!$1:$1,0))),(AVERAGE(LL54:LW54)))),"")</f>
        <v>202.38399999999999</v>
      </c>
      <c r="LY54" s="59">
        <f>+IFERROR((IF(ISTEXT(LY$5)=FALSE,(INDEX(FRED!$1:$1048576,MATCH(US!LY$5,FRED!$A:$A,0),MATCH(US!$B54,FRED!$1:$1,0))),(AVERAGE(LM54:LX54)))),"")</f>
        <v>203.10300000000001</v>
      </c>
      <c r="LZ54" s="59">
        <f>+IFERROR((IF(ISTEXT(LZ$5)=FALSE,(INDEX(FRED!$1:$1048576,MATCH(US!LZ$5,FRED!$A:$A,0),MATCH(US!$B54,FRED!$1:$1,0))),(AVERAGE(LN54:LY54)))),"")</f>
        <v>204.184</v>
      </c>
      <c r="MA54" s="59">
        <f>+IFERROR((IF(ISTEXT(MA$5)=FALSE,(INDEX(FRED!$1:$1048576,MATCH(US!MA$5,FRED!$A:$A,0),MATCH(US!$B54,FRED!$1:$1,0))),(AVERAGE(LO54:LZ54)))),"")</f>
        <v>204.184</v>
      </c>
      <c r="MB54" s="59">
        <f>+IFERROR((IF(ISTEXT(MB$5)=FALSE,(INDEX(FRED!$1:$1048576,MATCH(US!MB$5,FRED!$A:$A,0),MATCH(US!$B54,FRED!$1:$1,0))),(AVERAGE(LP54:MA54)))),"")</f>
        <v>205.035</v>
      </c>
      <c r="MC54" s="60">
        <f>+IFERROR((IF(ISTEXT(MC$5)=FALSE,(INDEX(FRED!$1:$1048576,MATCH(US!MC$5,FRED!$A:$A,0),MATCH(US!$B54,FRED!$1:$1,0))),(AVERAGE(LQ54:MB54)))),"")</f>
        <v>200.11308333333332</v>
      </c>
      <c r="MD54" s="59">
        <f>+IFERROR((IF(ISTEXT(MD$5)=FALSE,(INDEX(FRED!$1:$1048576,MATCH(US!MD$5,FRED!$A:$A,0),MATCH(US!$B54,FRED!$1:$1,0))),(AVERAGE(LR54:MC54)))),"")</f>
        <v>203.93</v>
      </c>
      <c r="ME54" s="59">
        <f>+IFERROR((IF(ISTEXT(ME$5)=FALSE,(INDEX(FRED!$1:$1048576,MATCH(US!ME$5,FRED!$A:$A,0),MATCH(US!$B54,FRED!$1:$1,0))),(AVERAGE(LS54:MD54)))),"")</f>
        <v>204.56899999999999</v>
      </c>
      <c r="MF54" s="59">
        <f>+IFERROR((IF(ISTEXT(MF$5)=FALSE,(INDEX(FRED!$1:$1048576,MATCH(US!MF$5,FRED!$A:$A,0),MATCH(US!$B54,FRED!$1:$1,0))),(AVERAGE(LT54:ME54)))),"")</f>
        <v>204.56899999999999</v>
      </c>
      <c r="MG54" s="59" t="str">
        <f>+IFERROR((IF(ISTEXT(MG$5)=FALSE,(INDEX(FRED!$1:$1048576,MATCH(US!MG$5,FRED!$A:$A,0),MATCH(US!$B54,FRED!$1:$1,0))),(AVERAGE(LU54:MF54)))),"")</f>
        <v/>
      </c>
      <c r="MH54" s="59" t="str">
        <f>+IFERROR((IF(ISTEXT(MH$5)=FALSE,(INDEX(FRED!$1:$1048576,MATCH(US!MH$5,FRED!$A:$A,0),MATCH(US!$B54,FRED!$1:$1,0))),(AVERAGE(LV54:MG54)))),"")</f>
        <v/>
      </c>
      <c r="MI54" s="59" t="str">
        <f>+IFERROR((IF(ISTEXT(MI$5)=FALSE,(INDEX(FRED!$1:$1048576,MATCH(US!MI$5,FRED!$A:$A,0),MATCH(US!$B54,FRED!$1:$1,0))),(AVERAGE(LW54:MH54)))),"")</f>
        <v/>
      </c>
      <c r="MJ54" s="59" t="str">
        <f>+IFERROR((IF(ISTEXT(MJ$5)=FALSE,(INDEX(FRED!$1:$1048576,MATCH(US!MJ$5,FRED!$A:$A,0),MATCH(US!$B54,FRED!$1:$1,0))),(AVERAGE(LX54:MI54)))),"")</f>
        <v/>
      </c>
      <c r="MK54" s="59" t="str">
        <f>+IFERROR((IF(ISTEXT(MK$5)=FALSE,(INDEX(FRED!$1:$1048576,MATCH(US!MK$5,FRED!$A:$A,0),MATCH(US!$B54,FRED!$1:$1,0))),(AVERAGE(LY54:MJ54)))),"")</f>
        <v/>
      </c>
      <c r="ML54" s="59" t="str">
        <f>+IFERROR((IF(ISTEXT(ML$5)=FALSE,(INDEX(FRED!$1:$1048576,MATCH(US!ML$5,FRED!$A:$A,0),MATCH(US!$B54,FRED!$1:$1,0))),(AVERAGE(LZ54:MK54)))),"")</f>
        <v/>
      </c>
      <c r="MM54" s="59" t="str">
        <f>+IFERROR((IF(ISTEXT(MM$5)=FALSE,(INDEX(FRED!$1:$1048576,MATCH(US!MM$5,FRED!$A:$A,0),MATCH(US!$B54,FRED!$1:$1,0))),(AVERAGE(MA54:ML54)))),"")</f>
        <v/>
      </c>
      <c r="MN54" s="59" t="str">
        <f>+IFERROR((IF(ISTEXT(MN$5)=FALSE,(INDEX(FRED!$1:$1048576,MATCH(US!MN$5,FRED!$A:$A,0),MATCH(US!$B54,FRED!$1:$1,0))),(AVERAGE(MB54:MM54)))),"")</f>
        <v/>
      </c>
      <c r="MO54" s="59" t="str">
        <f>+IFERROR((IF(ISTEXT(MO$5)=FALSE,(INDEX(FRED!$1:$1048576,MATCH(US!MO$5,FRED!$A:$A,0),MATCH(US!$B54,FRED!$1:$1,0))),(AVERAGE(MC54:MN54)))),"")</f>
        <v/>
      </c>
      <c r="MP54" s="60">
        <f>+IFERROR((IF(ISTEXT(MP$5)=FALSE,(INDEX(FRED!$1:$1048576,MATCH(US!MP$5,FRED!$A:$A,0),MATCH(US!$B54,FRED!$1:$1,0))),(AVERAGE(MD54:MO54)))),"")</f>
        <v>204.35599999999999</v>
      </c>
    </row>
    <row r="55" spans="1:354" s="117" customFormat="1" ht="15.95" customHeight="1" outlineLevel="1">
      <c r="A55" s="159"/>
      <c r="B55" s="5"/>
      <c r="C55" s="11" t="s">
        <v>588</v>
      </c>
      <c r="D55" s="279"/>
      <c r="E55" s="279"/>
      <c r="F55" s="279"/>
      <c r="G55" s="279"/>
      <c r="H55" s="279"/>
      <c r="I55" s="279"/>
      <c r="J55" s="279"/>
      <c r="K55" s="279"/>
      <c r="L55" s="279"/>
      <c r="M55" s="279"/>
      <c r="N55" s="279"/>
      <c r="O55" s="279"/>
      <c r="P55" s="299"/>
      <c r="Q55" s="279"/>
      <c r="R55" s="279"/>
      <c r="S55" s="279"/>
      <c r="T55" s="279"/>
      <c r="U55" s="279"/>
      <c r="V55" s="279"/>
      <c r="W55" s="279"/>
      <c r="X55" s="279"/>
      <c r="Y55" s="279"/>
      <c r="Z55" s="279"/>
      <c r="AA55" s="279"/>
      <c r="AB55" s="279"/>
      <c r="AC55" s="299"/>
      <c r="AD55" s="279"/>
      <c r="AE55" s="279"/>
      <c r="AF55" s="279"/>
      <c r="AG55" s="279"/>
      <c r="AH55" s="279"/>
      <c r="AI55" s="279"/>
      <c r="AJ55" s="279"/>
      <c r="AK55" s="279"/>
      <c r="AL55" s="279"/>
      <c r="AM55" s="279"/>
      <c r="AN55" s="279"/>
      <c r="AO55" s="279"/>
      <c r="AP55" s="299"/>
      <c r="AQ55" s="279"/>
      <c r="AR55" s="279"/>
      <c r="AS55" s="279"/>
      <c r="AT55" s="279"/>
      <c r="AU55" s="279"/>
      <c r="AV55" s="279"/>
      <c r="AW55" s="279"/>
      <c r="AX55" s="279"/>
      <c r="AY55" s="279"/>
      <c r="AZ55" s="279"/>
      <c r="BA55" s="279"/>
      <c r="BB55" s="279"/>
      <c r="BC55" s="299"/>
      <c r="BD55" s="279"/>
      <c r="BE55" s="279"/>
      <c r="BF55" s="279"/>
      <c r="BG55" s="279"/>
      <c r="BH55" s="279"/>
      <c r="BI55" s="279"/>
      <c r="BJ55" s="279"/>
      <c r="BK55" s="279"/>
      <c r="BL55" s="279"/>
      <c r="BM55" s="279"/>
      <c r="BN55" s="279"/>
      <c r="BO55" s="279"/>
      <c r="BP55" s="299"/>
      <c r="BQ55" s="279"/>
      <c r="BR55" s="279"/>
      <c r="BS55" s="279"/>
      <c r="BT55" s="279"/>
      <c r="BU55" s="279"/>
      <c r="BV55" s="279"/>
      <c r="BW55" s="279"/>
      <c r="BX55" s="279"/>
      <c r="BY55" s="279"/>
      <c r="BZ55" s="279"/>
      <c r="CA55" s="279"/>
      <c r="CB55" s="279"/>
      <c r="CC55" s="299"/>
      <c r="CD55" s="279"/>
      <c r="CE55" s="279"/>
      <c r="CF55" s="279"/>
      <c r="CG55" s="279"/>
      <c r="CH55" s="279"/>
      <c r="CI55" s="279"/>
      <c r="CJ55" s="279"/>
      <c r="CK55" s="279"/>
      <c r="CL55" s="279"/>
      <c r="CM55" s="279"/>
      <c r="CN55" s="279"/>
      <c r="CO55" s="279"/>
      <c r="CP55" s="299"/>
      <c r="CQ55" s="279"/>
      <c r="CR55" s="279"/>
      <c r="CS55" s="279"/>
      <c r="CT55" s="279"/>
      <c r="CU55" s="279"/>
      <c r="CV55" s="279"/>
      <c r="CW55" s="279"/>
      <c r="CX55" s="279"/>
      <c r="CY55" s="279"/>
      <c r="CZ55" s="279"/>
      <c r="DA55" s="279"/>
      <c r="DB55" s="279"/>
      <c r="DC55" s="299"/>
      <c r="DD55" s="279"/>
      <c r="DE55" s="279"/>
      <c r="DF55" s="279"/>
      <c r="DG55" s="279"/>
      <c r="DH55" s="279"/>
      <c r="DI55" s="279"/>
      <c r="DJ55" s="279"/>
      <c r="DK55" s="279"/>
      <c r="DL55" s="279"/>
      <c r="DM55" s="279"/>
      <c r="DN55" s="279"/>
      <c r="DO55" s="279"/>
      <c r="DP55" s="299"/>
      <c r="DQ55" s="279"/>
      <c r="DR55" s="279"/>
      <c r="DS55" s="279"/>
      <c r="DT55" s="279"/>
      <c r="DU55" s="279"/>
      <c r="DV55" s="279"/>
      <c r="DW55" s="279"/>
      <c r="DX55" s="279"/>
      <c r="DY55" s="279"/>
      <c r="DZ55" s="279"/>
      <c r="EA55" s="279"/>
      <c r="EB55" s="279"/>
      <c r="EC55" s="299"/>
      <c r="ED55" s="279"/>
      <c r="EE55" s="279"/>
      <c r="EF55" s="279"/>
      <c r="EG55" s="279"/>
      <c r="EH55" s="279"/>
      <c r="EI55" s="279"/>
      <c r="EJ55" s="279"/>
      <c r="EK55" s="279"/>
      <c r="EL55" s="279"/>
      <c r="EM55" s="279"/>
      <c r="EN55" s="279"/>
      <c r="EO55" s="279"/>
      <c r="EP55" s="299"/>
      <c r="EQ55" s="279"/>
      <c r="ER55" s="279"/>
      <c r="ES55" s="279"/>
      <c r="ET55" s="279"/>
      <c r="EU55" s="279"/>
      <c r="EV55" s="279"/>
      <c r="EW55" s="279"/>
      <c r="EX55" s="279"/>
      <c r="EY55" s="279"/>
      <c r="EZ55" s="279"/>
      <c r="FA55" s="279"/>
      <c r="FB55" s="279"/>
      <c r="FC55" s="299"/>
      <c r="FD55" s="279"/>
      <c r="FE55" s="279"/>
      <c r="FF55" s="279"/>
      <c r="FG55" s="279"/>
      <c r="FH55" s="279"/>
      <c r="FI55" s="279"/>
      <c r="FJ55" s="279"/>
      <c r="FK55" s="279"/>
      <c r="FL55" s="279"/>
      <c r="FM55" s="279"/>
      <c r="FN55" s="279"/>
      <c r="FO55" s="279"/>
      <c r="FP55" s="299"/>
      <c r="FQ55" s="279"/>
      <c r="FR55" s="279"/>
      <c r="FS55" s="279"/>
      <c r="FT55" s="279"/>
      <c r="FU55" s="279"/>
      <c r="FV55" s="279"/>
      <c r="FW55" s="279"/>
      <c r="FX55" s="279"/>
      <c r="FY55" s="279"/>
      <c r="FZ55" s="279"/>
      <c r="GA55" s="279"/>
      <c r="GB55" s="279"/>
      <c r="GC55" s="299"/>
      <c r="GD55" s="279"/>
      <c r="GE55" s="279"/>
      <c r="GF55" s="279"/>
      <c r="GG55" s="279"/>
      <c r="GH55" s="279"/>
      <c r="GI55" s="279"/>
      <c r="GJ55" s="279"/>
      <c r="GK55" s="279"/>
      <c r="GL55" s="279"/>
      <c r="GM55" s="279"/>
      <c r="GN55" s="279"/>
      <c r="GO55" s="279"/>
      <c r="GP55" s="299"/>
      <c r="GQ55" s="279"/>
      <c r="GR55" s="279"/>
      <c r="GS55" s="279"/>
      <c r="GT55" s="279"/>
      <c r="GU55" s="279"/>
      <c r="GV55" s="279"/>
      <c r="GW55" s="279"/>
      <c r="GX55" s="279"/>
      <c r="GY55" s="279"/>
      <c r="GZ55" s="279"/>
      <c r="HA55" s="279"/>
      <c r="HB55" s="279"/>
      <c r="HC55" s="299"/>
      <c r="HD55" s="279"/>
      <c r="HE55" s="279"/>
      <c r="HF55" s="279"/>
      <c r="HG55" s="279"/>
      <c r="HH55" s="279"/>
      <c r="HI55" s="279"/>
      <c r="HJ55" s="279"/>
      <c r="HK55" s="279"/>
      <c r="HL55" s="279"/>
      <c r="HM55" s="279"/>
      <c r="HN55" s="279"/>
      <c r="HO55" s="279"/>
      <c r="HP55" s="299"/>
      <c r="HQ55" s="279"/>
      <c r="HR55" s="279"/>
      <c r="HS55" s="279"/>
      <c r="HT55" s="279"/>
      <c r="HU55" s="279"/>
      <c r="HV55" s="279"/>
      <c r="HW55" s="279"/>
      <c r="HX55" s="279"/>
      <c r="HY55" s="279"/>
      <c r="HZ55" s="279"/>
      <c r="IA55" s="279"/>
      <c r="IB55" s="279"/>
      <c r="IC55" s="299"/>
      <c r="ID55" s="279"/>
      <c r="IE55" s="279"/>
      <c r="IF55" s="279"/>
      <c r="IG55" s="279"/>
      <c r="IH55" s="279"/>
      <c r="II55" s="279"/>
      <c r="IJ55" s="279"/>
      <c r="IK55" s="279"/>
      <c r="IL55" s="279"/>
      <c r="IM55" s="279"/>
      <c r="IN55" s="279"/>
      <c r="IO55" s="279"/>
      <c r="IP55" s="299"/>
      <c r="IQ55" s="279"/>
      <c r="IR55" s="279"/>
      <c r="IS55" s="279"/>
      <c r="IT55" s="279"/>
      <c r="IU55" s="279"/>
      <c r="IV55" s="279"/>
      <c r="IW55" s="279"/>
      <c r="IX55" s="279"/>
      <c r="IY55" s="279"/>
      <c r="IZ55" s="279"/>
      <c r="JA55" s="279"/>
      <c r="JB55" s="279"/>
      <c r="JC55" s="299"/>
      <c r="JD55" s="279"/>
      <c r="JE55" s="279"/>
      <c r="JF55" s="279"/>
      <c r="JG55" s="279"/>
      <c r="JH55" s="279"/>
      <c r="JI55" s="279"/>
      <c r="JJ55" s="279"/>
      <c r="JK55" s="279"/>
      <c r="JL55" s="279"/>
      <c r="JM55" s="279"/>
      <c r="JN55" s="279"/>
      <c r="JO55" s="279"/>
      <c r="JP55" s="299"/>
      <c r="JQ55" s="279"/>
      <c r="JR55" s="279"/>
      <c r="JS55" s="279"/>
      <c r="JT55" s="279"/>
      <c r="JU55" s="279"/>
      <c r="JV55" s="279"/>
      <c r="JW55" s="279"/>
      <c r="JX55" s="279"/>
      <c r="JY55" s="279"/>
      <c r="JZ55" s="279"/>
      <c r="KA55" s="279"/>
      <c r="KB55" s="279"/>
      <c r="KC55" s="299"/>
      <c r="KD55" s="279"/>
      <c r="KE55" s="279"/>
      <c r="KF55" s="279"/>
      <c r="KG55" s="279"/>
      <c r="KH55" s="279"/>
      <c r="KI55" s="279"/>
      <c r="KJ55" s="279"/>
      <c r="KK55" s="279"/>
      <c r="KL55" s="279"/>
      <c r="KM55" s="279"/>
      <c r="KN55" s="279"/>
      <c r="KO55" s="279"/>
      <c r="KP55" s="299"/>
      <c r="KQ55" s="279"/>
      <c r="KR55" s="279"/>
      <c r="KS55" s="279"/>
      <c r="KT55" s="279"/>
      <c r="KU55" s="279"/>
      <c r="KV55" s="279"/>
      <c r="KW55" s="279"/>
      <c r="KX55" s="279"/>
      <c r="KY55" s="279"/>
      <c r="KZ55" s="279"/>
      <c r="LA55" s="279"/>
      <c r="LB55" s="279"/>
      <c r="LC55" s="299"/>
      <c r="LD55" s="279"/>
      <c r="LE55" s="279"/>
      <c r="LF55" s="279"/>
      <c r="LG55" s="279"/>
      <c r="LH55" s="279"/>
      <c r="LI55" s="279"/>
      <c r="LJ55" s="279"/>
      <c r="LK55" s="279"/>
      <c r="LL55" s="279"/>
      <c r="LM55" s="279"/>
      <c r="LN55" s="279"/>
      <c r="LO55" s="279"/>
      <c r="LP55" s="299"/>
      <c r="LQ55" s="279"/>
      <c r="LR55" s="279"/>
      <c r="LS55" s="279"/>
      <c r="LT55" s="279"/>
      <c r="LU55" s="279"/>
      <c r="LV55" s="279"/>
      <c r="LW55" s="279"/>
      <c r="LX55" s="279"/>
      <c r="LY55" s="279"/>
      <c r="LZ55" s="279"/>
      <c r="MA55" s="279"/>
      <c r="MB55" s="279"/>
      <c r="MC55" s="299"/>
      <c r="MD55" s="279"/>
      <c r="ME55" s="279"/>
      <c r="MF55" s="279"/>
      <c r="MG55" s="279"/>
      <c r="MH55" s="279"/>
      <c r="MI55" s="279"/>
      <c r="MJ55" s="279"/>
      <c r="MK55" s="279"/>
      <c r="ML55" s="279"/>
      <c r="MM55" s="279"/>
      <c r="MN55" s="279"/>
      <c r="MO55" s="279"/>
      <c r="MP55" s="299"/>
    </row>
    <row r="56" spans="1:354" s="117" customFormat="1" ht="15.95" customHeight="1" outlineLevel="1">
      <c r="A56" s="159"/>
      <c r="B56" s="170" t="s">
        <v>574</v>
      </c>
      <c r="C56" s="276" t="s">
        <v>575</v>
      </c>
      <c r="D56" s="59">
        <f>+IFERROR((IF(ISTEXT(D$5)=FALSE,(INDEX(FRED!$1:$1048576,MATCH(US!D$5,FRED!$A:$A,0),MATCH(US!$B56,FRED!$1:$1,0))),(AVERAGE(#REF!)))),"")</f>
        <v>150.69999999999999</v>
      </c>
      <c r="E56" s="59">
        <f>+IFERROR((IF(ISTEXT(E$5)=FALSE,(INDEX(FRED!$1:$1048576,MATCH(US!E$5,FRED!$A:$A,0),MATCH(US!$B56,FRED!$1:$1,0))),(AVERAGE(#REF!)))),"")</f>
        <v>150.9</v>
      </c>
      <c r="F56" s="59">
        <f>+IFERROR((IF(ISTEXT(F$5)=FALSE,(INDEX(FRED!$1:$1048576,MATCH(US!F$5,FRED!$A:$A,0),MATCH(US!$B56,FRED!$1:$1,0))),(AVERAGE(#REF!)))),"")</f>
        <v>151.30000000000001</v>
      </c>
      <c r="G56" s="59">
        <f>+IFERROR((IF(ISTEXT(G$5)=FALSE,(INDEX(FRED!$1:$1048576,MATCH(US!G$5,FRED!$A:$A,0),MATCH(US!$B56,FRED!$1:$1,0))),(AVERAGE(#REF!)))),"")</f>
        <v>151.30000000000001</v>
      </c>
      <c r="H56" s="59">
        <f>+IFERROR((IF(ISTEXT(H$5)=FALSE,(INDEX(FRED!$1:$1048576,MATCH(US!H$5,FRED!$A:$A,0),MATCH(US!$B56,FRED!$1:$1,0))),(AVERAGE(#REF!)))),"")</f>
        <v>150.69999999999999</v>
      </c>
      <c r="I56" s="59">
        <f>+IFERROR((IF(ISTEXT(I$5)=FALSE,(INDEX(FRED!$1:$1048576,MATCH(US!I$5,FRED!$A:$A,0),MATCH(US!$B56,FRED!$1:$1,0))),(AVERAGE(#REF!)))),"")</f>
        <v>151</v>
      </c>
      <c r="J56" s="59">
        <f>+IFERROR((IF(ISTEXT(J$5)=FALSE,(INDEX(FRED!$1:$1048576,MATCH(US!J$5,FRED!$A:$A,0),MATCH(US!$B56,FRED!$1:$1,0))),(AVERAGE(#REF!)))),"")</f>
        <v>150.6</v>
      </c>
      <c r="K56" s="59">
        <f>+IFERROR((IF(ISTEXT(K$5)=FALSE,(INDEX(FRED!$1:$1048576,MATCH(US!K$5,FRED!$A:$A,0),MATCH(US!$B56,FRED!$1:$1,0))),(AVERAGE(#REF!)))),"")</f>
        <v>150.30000000000001</v>
      </c>
      <c r="L56" s="59">
        <f>+IFERROR((IF(ISTEXT(L$5)=FALSE,(INDEX(FRED!$1:$1048576,MATCH(US!L$5,FRED!$A:$A,0),MATCH(US!$B56,FRED!$1:$1,0))),(AVERAGE(#REF!)))),"")</f>
        <v>150.30000000000001</v>
      </c>
      <c r="M56" s="59">
        <f>+IFERROR((IF(ISTEXT(M$5)=FALSE,(INDEX(FRED!$1:$1048576,MATCH(US!M$5,FRED!$A:$A,0),MATCH(US!$B56,FRED!$1:$1,0))),(AVERAGE(A56:L56)))),"")</f>
        <v>150.5</v>
      </c>
      <c r="N56" s="59">
        <f>+IFERROR((IF(ISTEXT(N$5)=FALSE,(INDEX(FRED!$1:$1048576,MATCH(US!N$5,FRED!$A:$A,0),MATCH(US!$B56,FRED!$1:$1,0))),(AVERAGE(B56:M56)))),"")</f>
        <v>150.4</v>
      </c>
      <c r="O56" s="59">
        <f>+IFERROR((IF(ISTEXT(O$5)=FALSE,(INDEX(FRED!$1:$1048576,MATCH(US!O$5,FRED!$A:$A,0),MATCH(US!$B56,FRED!$1:$1,0))),(AVERAGE(C56:N56)))),"")</f>
        <v>150.19999999999999</v>
      </c>
      <c r="P56" s="60">
        <f>+IFERROR((IF(ISTEXT(P$5)=FALSE,(INDEX(FRED!$1:$1048576,MATCH(US!P$5,FRED!$A:$A,0),MATCH(US!$B56,FRED!$1:$1,0))),(AVERAGE(D56:O56)))),"")</f>
        <v>150.68333333333334</v>
      </c>
      <c r="Q56" s="59">
        <f>+IFERROR((IF(ISTEXT(Q$5)=FALSE,(INDEX(FRED!$1:$1048576,MATCH(US!Q$5,FRED!$A:$A,0),MATCH(US!$B56,FRED!$1:$1,0))),(AVERAGE(E56:P56)))),"")</f>
        <v>149.80000000000001</v>
      </c>
      <c r="R56" s="59">
        <f>+IFERROR((IF(ISTEXT(R$5)=FALSE,(INDEX(FRED!$1:$1048576,MATCH(US!R$5,FRED!$A:$A,0),MATCH(US!$B56,FRED!$1:$1,0))),(AVERAGE(F56:Q56)))),"")</f>
        <v>150.1</v>
      </c>
      <c r="S56" s="59">
        <f>+IFERROR((IF(ISTEXT(S$5)=FALSE,(INDEX(FRED!$1:$1048576,MATCH(US!S$5,FRED!$A:$A,0),MATCH(US!$B56,FRED!$1:$1,0))),(AVERAGE(G56:R56)))),"")</f>
        <v>150.19999999999999</v>
      </c>
      <c r="T56" s="59">
        <f>+IFERROR((IF(ISTEXT(T$5)=FALSE,(INDEX(FRED!$1:$1048576,MATCH(US!T$5,FRED!$A:$A,0),MATCH(US!$B56,FRED!$1:$1,0))),(AVERAGE(H56:S56)))),"")</f>
        <v>150.19999999999999</v>
      </c>
      <c r="U56" s="59">
        <f>+IFERROR((IF(ISTEXT(U$5)=FALSE,(INDEX(FRED!$1:$1048576,MATCH(US!U$5,FRED!$A:$A,0),MATCH(US!$B56,FRED!$1:$1,0))),(AVERAGE(I56:T56)))),"")</f>
        <v>151.30000000000001</v>
      </c>
      <c r="V56" s="59">
        <f>+IFERROR((IF(ISTEXT(V$5)=FALSE,(INDEX(FRED!$1:$1048576,MATCH(US!V$5,FRED!$A:$A,0),MATCH(US!$B56,FRED!$1:$1,0))),(AVERAGE(J56:U56)))),"")</f>
        <v>151.5</v>
      </c>
      <c r="W56" s="59">
        <f>+IFERROR((IF(ISTEXT(W$5)=FALSE,(INDEX(FRED!$1:$1048576,MATCH(US!W$5,FRED!$A:$A,0),MATCH(US!$B56,FRED!$1:$1,0))),(AVERAGE(K56:V56)))),"")</f>
        <v>150.9</v>
      </c>
      <c r="X56" s="59">
        <f>+IFERROR((IF(ISTEXT(X$5)=FALSE,(INDEX(FRED!$1:$1048576,MATCH(US!X$5,FRED!$A:$A,0),MATCH(US!$B56,FRED!$1:$1,0))),(AVERAGE(L56:W56)))),"")</f>
        <v>150.9</v>
      </c>
      <c r="Y56" s="59">
        <f>+IFERROR((IF(ISTEXT(Y$5)=FALSE,(INDEX(FRED!$1:$1048576,MATCH(US!Y$5,FRED!$A:$A,0),MATCH(US!$B56,FRED!$1:$1,0))),(AVERAGE(M56:X56)))),"")</f>
        <v>150.9</v>
      </c>
      <c r="Z56" s="59">
        <f>+IFERROR((IF(ISTEXT(Z$5)=FALSE,(INDEX(FRED!$1:$1048576,MATCH(US!Z$5,FRED!$A:$A,0),MATCH(US!$B56,FRED!$1:$1,0))),(AVERAGE(N56:Y56)))),"")</f>
        <v>150.4</v>
      </c>
      <c r="AA56" s="59">
        <f>+IFERROR((IF(ISTEXT(AA$5)=FALSE,(INDEX(FRED!$1:$1048576,MATCH(US!AA$5,FRED!$A:$A,0),MATCH(US!$B56,FRED!$1:$1,0))),(AVERAGE(O56:Z56)))),"")</f>
        <v>150.5</v>
      </c>
      <c r="AB56" s="59">
        <f>+IFERROR((IF(ISTEXT(AB$5)=FALSE,(INDEX(FRED!$1:$1048576,MATCH(US!AB$5,FRED!$A:$A,0),MATCH(US!$B56,FRED!$1:$1,0))),(AVERAGE(P56:AA56)))),"")</f>
        <v>150.19999999999999</v>
      </c>
      <c r="AC56" s="60">
        <f>+IFERROR((IF(ISTEXT(AC$5)=FALSE,(INDEX(FRED!$1:$1048576,MATCH(US!AC$5,FRED!$A:$A,0),MATCH(US!$B56,FRED!$1:$1,0))),(AVERAGE(Q56:AB56)))),"")</f>
        <v>150.57500000000002</v>
      </c>
      <c r="AD56" s="59">
        <f>+IFERROR((IF(ISTEXT(AD$5)=FALSE,(INDEX(FRED!$1:$1048576,MATCH(US!AD$5,FRED!$A:$A,0),MATCH(US!$B56,FRED!$1:$1,0))),(AVERAGE(R56:AC56)))),"")</f>
        <v>150.30000000000001</v>
      </c>
      <c r="AE56" s="59">
        <f>+IFERROR((IF(ISTEXT(AE$5)=FALSE,(INDEX(FRED!$1:$1048576,MATCH(US!AE$5,FRED!$A:$A,0),MATCH(US!$B56,FRED!$1:$1,0))),(AVERAGE(S56:AD56)))),"")</f>
        <v>150.30000000000001</v>
      </c>
      <c r="AF56" s="59">
        <f>+IFERROR((IF(ISTEXT(AF$5)=FALSE,(INDEX(FRED!$1:$1048576,MATCH(US!AF$5,FRED!$A:$A,0),MATCH(US!$B56,FRED!$1:$1,0))),(AVERAGE(T56:AE56)))),"")</f>
        <v>150.6</v>
      </c>
      <c r="AG56" s="59">
        <f>+IFERROR((IF(ISTEXT(AG$5)=FALSE,(INDEX(FRED!$1:$1048576,MATCH(US!AG$5,FRED!$A:$A,0),MATCH(US!$B56,FRED!$1:$1,0))),(AVERAGE(U56:AF56)))),"")</f>
        <v>150.9</v>
      </c>
      <c r="AH56" s="59">
        <f>+IFERROR((IF(ISTEXT(AH$5)=FALSE,(INDEX(FRED!$1:$1048576,MATCH(US!AH$5,FRED!$A:$A,0),MATCH(US!$B56,FRED!$1:$1,0))),(AVERAGE(V56:AG56)))),"")</f>
        <v>151.1</v>
      </c>
      <c r="AI56" s="59">
        <f>+IFERROR((IF(ISTEXT(AI$5)=FALSE,(INDEX(FRED!$1:$1048576,MATCH(US!AI$5,FRED!$A:$A,0),MATCH(US!$B56,FRED!$1:$1,0))),(AVERAGE(W56:AH56)))),"")</f>
        <v>151.4</v>
      </c>
      <c r="AJ56" s="59">
        <f>+IFERROR((IF(ISTEXT(AJ$5)=FALSE,(INDEX(FRED!$1:$1048576,MATCH(US!AJ$5,FRED!$A:$A,0),MATCH(US!$B56,FRED!$1:$1,0))),(AVERAGE(X56:AI56)))),"")</f>
        <v>151.5</v>
      </c>
      <c r="AK56" s="59">
        <f>+IFERROR((IF(ISTEXT(AK$5)=FALSE,(INDEX(FRED!$1:$1048576,MATCH(US!AK$5,FRED!$A:$A,0),MATCH(US!$B56,FRED!$1:$1,0))),(AVERAGE(Y56:AJ56)))),"")</f>
        <v>152</v>
      </c>
      <c r="AL56" s="59">
        <f>+IFERROR((IF(ISTEXT(AL$5)=FALSE,(INDEX(FRED!$1:$1048576,MATCH(US!AL$5,FRED!$A:$A,0),MATCH(US!$B56,FRED!$1:$1,0))),(AVERAGE(Z56:AK56)))),"")</f>
        <v>152.1</v>
      </c>
      <c r="AM56" s="59">
        <f>+IFERROR((IF(ISTEXT(AM$5)=FALSE,(INDEX(FRED!$1:$1048576,MATCH(US!AM$5,FRED!$A:$A,0),MATCH(US!$B56,FRED!$1:$1,0))),(AVERAGE(AA56:AL56)))),"")</f>
        <v>151.9</v>
      </c>
      <c r="AN56" s="59">
        <f>+IFERROR((IF(ISTEXT(AN$5)=FALSE,(INDEX(FRED!$1:$1048576,MATCH(US!AN$5,FRED!$A:$A,0),MATCH(US!$B56,FRED!$1:$1,0))),(AVERAGE(AB56:AM56)))),"")</f>
        <v>151.5</v>
      </c>
      <c r="AO56" s="59">
        <f>+IFERROR((IF(ISTEXT(AO$5)=FALSE,(INDEX(FRED!$1:$1048576,MATCH(US!AO$5,FRED!$A:$A,0),MATCH(US!$B56,FRED!$1:$1,0))),(AVERAGE(AC56:AN56)))),"")</f>
        <v>151.4</v>
      </c>
      <c r="AP56" s="60">
        <f>+IFERROR((IF(ISTEXT(AP$5)=FALSE,(INDEX(FRED!$1:$1048576,MATCH(US!AP$5,FRED!$A:$A,0),MATCH(US!$B56,FRED!$1:$1,0))),(AVERAGE(AD56:AO56)))),"")</f>
        <v>151.25</v>
      </c>
      <c r="AQ56" s="59">
        <f>+IFERROR((IF(ISTEXT(AQ$5)=FALSE,(INDEX(FRED!$1:$1048576,MATCH(US!AQ$5,FRED!$A:$A,0),MATCH(US!$B56,FRED!$1:$1,0))),(AVERAGE(AE56:AP56)))),"")</f>
        <v>151.6</v>
      </c>
      <c r="AR56" s="59">
        <f>+IFERROR((IF(ISTEXT(AR$5)=FALSE,(INDEX(FRED!$1:$1048576,MATCH(US!AR$5,FRED!$A:$A,0),MATCH(US!$B56,FRED!$1:$1,0))),(AVERAGE(AF56:AQ56)))),"")</f>
        <v>152.1</v>
      </c>
      <c r="AS56" s="59">
        <f>+IFERROR((IF(ISTEXT(AS$5)=FALSE,(INDEX(FRED!$1:$1048576,MATCH(US!AS$5,FRED!$A:$A,0),MATCH(US!$B56,FRED!$1:$1,0))),(AVERAGE(AG56:AR56)))),"")</f>
        <v>152.30000000000001</v>
      </c>
      <c r="AT56" s="59">
        <f>+IFERROR((IF(ISTEXT(AT$5)=FALSE,(INDEX(FRED!$1:$1048576,MATCH(US!AT$5,FRED!$A:$A,0),MATCH(US!$B56,FRED!$1:$1,0))),(AVERAGE(AH56:AS56)))),"")</f>
        <v>152.69999999999999</v>
      </c>
      <c r="AU56" s="59">
        <f>+IFERROR((IF(ISTEXT(AU$5)=FALSE,(INDEX(FRED!$1:$1048576,MATCH(US!AU$5,FRED!$A:$A,0),MATCH(US!$B56,FRED!$1:$1,0))),(AVERAGE(AI56:AT56)))),"")</f>
        <v>152.69999999999999</v>
      </c>
      <c r="AV56" s="59">
        <f>+IFERROR((IF(ISTEXT(AV$5)=FALSE,(INDEX(FRED!$1:$1048576,MATCH(US!AV$5,FRED!$A:$A,0),MATCH(US!$B56,FRED!$1:$1,0))),(AVERAGE(AJ56:AU56)))),"")</f>
        <v>152.80000000000001</v>
      </c>
      <c r="AW56" s="59">
        <f>+IFERROR((IF(ISTEXT(AW$5)=FALSE,(INDEX(FRED!$1:$1048576,MATCH(US!AW$5,FRED!$A:$A,0),MATCH(US!$B56,FRED!$1:$1,0))),(AVERAGE(AK56:AV56)))),"")</f>
        <v>153.4</v>
      </c>
      <c r="AX56" s="59">
        <f>+IFERROR((IF(ISTEXT(AX$5)=FALSE,(INDEX(FRED!$1:$1048576,MATCH(US!AX$5,FRED!$A:$A,0),MATCH(US!$B56,FRED!$1:$1,0))),(AVERAGE(AL56:AW56)))),"")</f>
        <v>153.6</v>
      </c>
      <c r="AY56" s="59">
        <f>+IFERROR((IF(ISTEXT(AY$5)=FALSE,(INDEX(FRED!$1:$1048576,MATCH(US!AY$5,FRED!$A:$A,0),MATCH(US!$B56,FRED!$1:$1,0))),(AVERAGE(AM56:AX56)))),"")</f>
        <v>154.9</v>
      </c>
      <c r="AZ56" s="59">
        <f>+IFERROR((IF(ISTEXT(AZ$5)=FALSE,(INDEX(FRED!$1:$1048576,MATCH(US!AZ$5,FRED!$A:$A,0),MATCH(US!$B56,FRED!$1:$1,0))),(AVERAGE(AN56:AY56)))),"")</f>
        <v>155.4</v>
      </c>
      <c r="BA56" s="59">
        <f>+IFERROR((IF(ISTEXT(BA$5)=FALSE,(INDEX(FRED!$1:$1048576,MATCH(US!BA$5,FRED!$A:$A,0),MATCH(US!$B56,FRED!$1:$1,0))),(AVERAGE(AO56:AZ56)))),"")</f>
        <v>155.9</v>
      </c>
      <c r="BB56" s="59">
        <f>+IFERROR((IF(ISTEXT(BB$5)=FALSE,(INDEX(FRED!$1:$1048576,MATCH(US!BB$5,FRED!$A:$A,0),MATCH(US!$B56,FRED!$1:$1,0))),(AVERAGE(AP56:BA56)))),"")</f>
        <v>155.9</v>
      </c>
      <c r="BC56" s="60">
        <f>+IFERROR((IF(ISTEXT(BC$5)=FALSE,(INDEX(FRED!$1:$1048576,MATCH(US!BC$5,FRED!$A:$A,0),MATCH(US!$B56,FRED!$1:$1,0))),(AVERAGE(AQ56:BB56)))),"")</f>
        <v>153.60833333333338</v>
      </c>
      <c r="BD56" s="59">
        <f>+IFERROR((IF(ISTEXT(BD$5)=FALSE,(INDEX(FRED!$1:$1048576,MATCH(US!BD$5,FRED!$A:$A,0),MATCH(US!$B56,FRED!$1:$1,0))),(AVERAGE(AR56:BC56)))),"")</f>
        <v>156.4</v>
      </c>
      <c r="BE56" s="59">
        <f>+IFERROR((IF(ISTEXT(BE$5)=FALSE,(INDEX(FRED!$1:$1048576,MATCH(US!BE$5,FRED!$A:$A,0),MATCH(US!$B56,FRED!$1:$1,0))),(AVERAGE(AS56:BD56)))),"")</f>
        <v>159.19999999999999</v>
      </c>
      <c r="BF56" s="59">
        <f>+IFERROR((IF(ISTEXT(BF$5)=FALSE,(INDEX(FRED!$1:$1048576,MATCH(US!BF$5,FRED!$A:$A,0),MATCH(US!$B56,FRED!$1:$1,0))),(AVERAGE(AT56:BE56)))),"")</f>
        <v>162</v>
      </c>
      <c r="BG56" s="59">
        <f>+IFERROR((IF(ISTEXT(BG$5)=FALSE,(INDEX(FRED!$1:$1048576,MATCH(US!BG$5,FRED!$A:$A,0),MATCH(US!$B56,FRED!$1:$1,0))),(AVERAGE(AU56:BF56)))),"")</f>
        <v>164.7</v>
      </c>
      <c r="BH56" s="59">
        <f>+IFERROR((IF(ISTEXT(BH$5)=FALSE,(INDEX(FRED!$1:$1048576,MATCH(US!BH$5,FRED!$A:$A,0),MATCH(US!$B56,FRED!$1:$1,0))),(AVERAGE(AV56:BG56)))),"")</f>
        <v>166.9</v>
      </c>
      <c r="BI56" s="59">
        <f>+IFERROR((IF(ISTEXT(BI$5)=FALSE,(INDEX(FRED!$1:$1048576,MATCH(US!BI$5,FRED!$A:$A,0),MATCH(US!$B56,FRED!$1:$1,0))),(AVERAGE(AW56:BH56)))),"")</f>
        <v>167</v>
      </c>
      <c r="BJ56" s="59">
        <f>+IFERROR((IF(ISTEXT(BJ$5)=FALSE,(INDEX(FRED!$1:$1048576,MATCH(US!BJ$5,FRED!$A:$A,0),MATCH(US!$B56,FRED!$1:$1,0))),(AVERAGE(AX56:BI56)))),"")</f>
        <v>167.4</v>
      </c>
      <c r="BK56" s="59">
        <f>+IFERROR((IF(ISTEXT(BK$5)=FALSE,(INDEX(FRED!$1:$1048576,MATCH(US!BK$5,FRED!$A:$A,0),MATCH(US!$B56,FRED!$1:$1,0))),(AVERAGE(AY56:BJ56)))),"")</f>
        <v>169.9</v>
      </c>
      <c r="BL56" s="59">
        <f>+IFERROR((IF(ISTEXT(BL$5)=FALSE,(INDEX(FRED!$1:$1048576,MATCH(US!BL$5,FRED!$A:$A,0),MATCH(US!$B56,FRED!$1:$1,0))),(AVERAGE(AZ56:BK56)))),"")</f>
        <v>171</v>
      </c>
      <c r="BM56" s="59">
        <f>+IFERROR((IF(ISTEXT(BM$5)=FALSE,(INDEX(FRED!$1:$1048576,MATCH(US!BM$5,FRED!$A:$A,0),MATCH(US!$B56,FRED!$1:$1,0))),(AVERAGE(BA56:BL56)))),"")</f>
        <v>171.1</v>
      </c>
      <c r="BN56" s="59">
        <f>+IFERROR((IF(ISTEXT(BN$5)=FALSE,(INDEX(FRED!$1:$1048576,MATCH(US!BN$5,FRED!$A:$A,0),MATCH(US!$B56,FRED!$1:$1,0))),(AVERAGE(BB56:BM56)))),"")</f>
        <v>170.9</v>
      </c>
      <c r="BO56" s="59">
        <f>+IFERROR((IF(ISTEXT(BO$5)=FALSE,(INDEX(FRED!$1:$1048576,MATCH(US!BO$5,FRED!$A:$A,0),MATCH(US!$B56,FRED!$1:$1,0))),(AVERAGE(BC56:BN56)))),"")</f>
        <v>171.6</v>
      </c>
      <c r="BP56" s="60">
        <f>+IFERROR((IF(ISTEXT(BP$5)=FALSE,(INDEX(FRED!$1:$1048576,MATCH(US!BP$5,FRED!$A:$A,0),MATCH(US!$B56,FRED!$1:$1,0))),(AVERAGE(BD56:BO56)))),"")</f>
        <v>166.50833333333333</v>
      </c>
      <c r="BQ56" s="59">
        <f>+IFERROR((IF(ISTEXT(BQ$5)=FALSE,(INDEX(FRED!$1:$1048576,MATCH(US!BQ$5,FRED!$A:$A,0),MATCH(US!$B56,FRED!$1:$1,0))),(AVERAGE(BE56:BP56)))),"")</f>
        <v>173.3</v>
      </c>
      <c r="BR56" s="59">
        <f>+IFERROR((IF(ISTEXT(BR$5)=FALSE,(INDEX(FRED!$1:$1048576,MATCH(US!BR$5,FRED!$A:$A,0),MATCH(US!$B56,FRED!$1:$1,0))),(AVERAGE(BF56:BQ56)))),"")</f>
        <v>174.8</v>
      </c>
      <c r="BS56" s="59">
        <f>+IFERROR((IF(ISTEXT(BS$5)=FALSE,(INDEX(FRED!$1:$1048576,MATCH(US!BS$5,FRED!$A:$A,0),MATCH(US!$B56,FRED!$1:$1,0))),(AVERAGE(BG56:BR56)))),"")</f>
        <v>175.1</v>
      </c>
      <c r="BT56" s="59">
        <f>+IFERROR((IF(ISTEXT(BT$5)=FALSE,(INDEX(FRED!$1:$1048576,MATCH(US!BT$5,FRED!$A:$A,0),MATCH(US!$B56,FRED!$1:$1,0))),(AVERAGE(BH56:BS56)))),"")</f>
        <v>175.4</v>
      </c>
      <c r="BU56" s="59">
        <f>+IFERROR((IF(ISTEXT(BU$5)=FALSE,(INDEX(FRED!$1:$1048576,MATCH(US!BU$5,FRED!$A:$A,0),MATCH(US!$B56,FRED!$1:$1,0))),(AVERAGE(BI56:BT56)))),"")</f>
        <v>175</v>
      </c>
      <c r="BV56" s="59">
        <f>+IFERROR((IF(ISTEXT(BV$5)=FALSE,(INDEX(FRED!$1:$1048576,MATCH(US!BV$5,FRED!$A:$A,0),MATCH(US!$B56,FRED!$1:$1,0))),(AVERAGE(BJ56:BU56)))),"")</f>
        <v>175.5</v>
      </c>
      <c r="BW56" s="59">
        <f>+IFERROR((IF(ISTEXT(BW$5)=FALSE,(INDEX(FRED!$1:$1048576,MATCH(US!BW$5,FRED!$A:$A,0),MATCH(US!$B56,FRED!$1:$1,0))),(AVERAGE(BK56:BV56)))),"")</f>
        <v>175.7</v>
      </c>
      <c r="BX56" s="59">
        <f>+IFERROR((IF(ISTEXT(BX$5)=FALSE,(INDEX(FRED!$1:$1048576,MATCH(US!BX$5,FRED!$A:$A,0),MATCH(US!$B56,FRED!$1:$1,0))),(AVERAGE(BL56:BW56)))),"")</f>
        <v>175.5</v>
      </c>
      <c r="BY56" s="59">
        <f>+IFERROR((IF(ISTEXT(BY$5)=FALSE,(INDEX(FRED!$1:$1048576,MATCH(US!BY$5,FRED!$A:$A,0),MATCH(US!$B56,FRED!$1:$1,0))),(AVERAGE(BM56:BX56)))),"")</f>
        <v>177.1</v>
      </c>
      <c r="BZ56" s="59">
        <f>+IFERROR((IF(ISTEXT(BZ$5)=FALSE,(INDEX(FRED!$1:$1048576,MATCH(US!BZ$5,FRED!$A:$A,0),MATCH(US!$B56,FRED!$1:$1,0))),(AVERAGE(BN56:BY56)))),"")</f>
        <v>179.4</v>
      </c>
      <c r="CA56" s="59">
        <f>+IFERROR((IF(ISTEXT(CA$5)=FALSE,(INDEX(FRED!$1:$1048576,MATCH(US!CA$5,FRED!$A:$A,0),MATCH(US!$B56,FRED!$1:$1,0))),(AVERAGE(BO56:BZ56)))),"")</f>
        <v>181.1</v>
      </c>
      <c r="CB56" s="59">
        <f>+IFERROR((IF(ISTEXT(CB$5)=FALSE,(INDEX(FRED!$1:$1048576,MATCH(US!CB$5,FRED!$A:$A,0),MATCH(US!$B56,FRED!$1:$1,0))),(AVERAGE(BP56:CA56)))),"")</f>
        <v>182.1</v>
      </c>
      <c r="CC56" s="60">
        <f>+IFERROR((IF(ISTEXT(CC$5)=FALSE,(INDEX(FRED!$1:$1048576,MATCH(US!CC$5,FRED!$A:$A,0),MATCH(US!$B56,FRED!$1:$1,0))),(AVERAGE(BQ56:CB56)))),"")</f>
        <v>176.66666666666666</v>
      </c>
      <c r="CD56" s="59">
        <f>+IFERROR((IF(ISTEXT(CD$5)=FALSE,(INDEX(FRED!$1:$1048576,MATCH(US!CD$5,FRED!$A:$A,0),MATCH(US!$B56,FRED!$1:$1,0))),(AVERAGE(BR56:CC56)))),"")</f>
        <v>184.5</v>
      </c>
      <c r="CE56" s="59">
        <f>+IFERROR((IF(ISTEXT(CE$5)=FALSE,(INDEX(FRED!$1:$1048576,MATCH(US!CE$5,FRED!$A:$A,0),MATCH(US!$B56,FRED!$1:$1,0))),(AVERAGE(BS56:CD56)))),"")</f>
        <v>185.1</v>
      </c>
      <c r="CF56" s="59">
        <f>+IFERROR((IF(ISTEXT(CF$5)=FALSE,(INDEX(FRED!$1:$1048576,MATCH(US!CF$5,FRED!$A:$A,0),MATCH(US!$B56,FRED!$1:$1,0))),(AVERAGE(BT56:CE56)))),"")</f>
        <v>185.5</v>
      </c>
      <c r="CG56" s="59">
        <f>+IFERROR((IF(ISTEXT(CG$5)=FALSE,(INDEX(FRED!$1:$1048576,MATCH(US!CG$5,FRED!$A:$A,0),MATCH(US!$B56,FRED!$1:$1,0))),(AVERAGE(BU56:CF56)))),"")</f>
        <v>186.6</v>
      </c>
      <c r="CH56" s="59">
        <f>+IFERROR((IF(ISTEXT(CH$5)=FALSE,(INDEX(FRED!$1:$1048576,MATCH(US!CH$5,FRED!$A:$A,0),MATCH(US!$B56,FRED!$1:$1,0))),(AVERAGE(BV56:CG56)))),"")</f>
        <v>188.1</v>
      </c>
      <c r="CI56" s="59">
        <f>+IFERROR((IF(ISTEXT(CI$5)=FALSE,(INDEX(FRED!$1:$1048576,MATCH(US!CI$5,FRED!$A:$A,0),MATCH(US!$B56,FRED!$1:$1,0))),(AVERAGE(BW56:CH56)))),"")</f>
        <v>189.2</v>
      </c>
      <c r="CJ56" s="59">
        <f>+IFERROR((IF(ISTEXT(CJ$5)=FALSE,(INDEX(FRED!$1:$1048576,MATCH(US!CJ$5,FRED!$A:$A,0),MATCH(US!$B56,FRED!$1:$1,0))),(AVERAGE(BX56:CI56)))),"")</f>
        <v>190.1</v>
      </c>
      <c r="CK56" s="59">
        <f>+IFERROR((IF(ISTEXT(CK$5)=FALSE,(INDEX(FRED!$1:$1048576,MATCH(US!CK$5,FRED!$A:$A,0),MATCH(US!$B56,FRED!$1:$1,0))),(AVERAGE(BY56:CJ56)))),"")</f>
        <v>190.8</v>
      </c>
      <c r="CL56" s="59">
        <f>+IFERROR((IF(ISTEXT(CL$5)=FALSE,(INDEX(FRED!$1:$1048576,MATCH(US!CL$5,FRED!$A:$A,0),MATCH(US!$B56,FRED!$1:$1,0))),(AVERAGE(BZ56:CK56)))),"")</f>
        <v>191.1</v>
      </c>
      <c r="CM56" s="59">
        <f>+IFERROR((IF(ISTEXT(CM$5)=FALSE,(INDEX(FRED!$1:$1048576,MATCH(US!CM$5,FRED!$A:$A,0),MATCH(US!$B56,FRED!$1:$1,0))),(AVERAGE(CA56:CL56)))),"")</f>
        <v>190.8</v>
      </c>
      <c r="CN56" s="59">
        <f>+IFERROR((IF(ISTEXT(CN$5)=FALSE,(INDEX(FRED!$1:$1048576,MATCH(US!CN$5,FRED!$A:$A,0),MATCH(US!$B56,FRED!$1:$1,0))),(AVERAGE(CB56:CM56)))),"")</f>
        <v>190.1</v>
      </c>
      <c r="CO56" s="59">
        <f>+IFERROR((IF(ISTEXT(CO$5)=FALSE,(INDEX(FRED!$1:$1048576,MATCH(US!CO$5,FRED!$A:$A,0),MATCH(US!$B56,FRED!$1:$1,0))),(AVERAGE(CC56:CN56)))),"")</f>
        <v>190.3</v>
      </c>
      <c r="CP56" s="60">
        <f>+IFERROR((IF(ISTEXT(CP$5)=FALSE,(INDEX(FRED!$1:$1048576,MATCH(US!CP$5,FRED!$A:$A,0),MATCH(US!$B56,FRED!$1:$1,0))),(AVERAGE(CD56:CO56)))),"")</f>
        <v>188.51666666666665</v>
      </c>
      <c r="CQ56" s="59">
        <f>+IFERROR((IF(ISTEXT(CQ$5)=FALSE,(INDEX(FRED!$1:$1048576,MATCH(US!CQ$5,FRED!$A:$A,0),MATCH(US!$B56,FRED!$1:$1,0))),(AVERAGE(CE56:CP56)))),"")</f>
        <v>190.6</v>
      </c>
      <c r="CR56" s="59">
        <f>+IFERROR((IF(ISTEXT(CR$5)=FALSE,(INDEX(FRED!$1:$1048576,MATCH(US!CR$5,FRED!$A:$A,0),MATCH(US!$B56,FRED!$1:$1,0))),(AVERAGE(CF56:CQ56)))),"")</f>
        <v>190.7</v>
      </c>
      <c r="CS56" s="59">
        <f>+IFERROR((IF(ISTEXT(CS$5)=FALSE,(INDEX(FRED!$1:$1048576,MATCH(US!CS$5,FRED!$A:$A,0),MATCH(US!$B56,FRED!$1:$1,0))),(AVERAGE(CG56:CR56)))),"")</f>
        <v>191.3</v>
      </c>
      <c r="CT56" s="59">
        <f>+IFERROR((IF(ISTEXT(CT$5)=FALSE,(INDEX(FRED!$1:$1048576,MATCH(US!CT$5,FRED!$A:$A,0),MATCH(US!$B56,FRED!$1:$1,0))),(AVERAGE(CH56:CS56)))),"")</f>
        <v>192</v>
      </c>
      <c r="CU56" s="59">
        <f>+IFERROR((IF(ISTEXT(CU$5)=FALSE,(INDEX(FRED!$1:$1048576,MATCH(US!CU$5,FRED!$A:$A,0),MATCH(US!$B56,FRED!$1:$1,0))),(AVERAGE(CI56:CT56)))),"")</f>
        <v>192.7</v>
      </c>
      <c r="CV56" s="59">
        <f>+IFERROR((IF(ISTEXT(CV$5)=FALSE,(INDEX(FRED!$1:$1048576,MATCH(US!CV$5,FRED!$A:$A,0),MATCH(US!$B56,FRED!$1:$1,0))),(AVERAGE(CJ56:CU56)))),"")</f>
        <v>193.1</v>
      </c>
      <c r="CW56" s="59">
        <f>+IFERROR((IF(ISTEXT(CW$5)=FALSE,(INDEX(FRED!$1:$1048576,MATCH(US!CW$5,FRED!$A:$A,0),MATCH(US!$B56,FRED!$1:$1,0))),(AVERAGE(CK56:CV56)))),"")</f>
        <v>193.4</v>
      </c>
      <c r="CX56" s="59">
        <f>+IFERROR((IF(ISTEXT(CX$5)=FALSE,(INDEX(FRED!$1:$1048576,MATCH(US!CX$5,FRED!$A:$A,0),MATCH(US!$B56,FRED!$1:$1,0))),(AVERAGE(CL56:CW56)))),"")</f>
        <v>193.5</v>
      </c>
      <c r="CY56" s="59">
        <f>+IFERROR((IF(ISTEXT(CY$5)=FALSE,(INDEX(FRED!$1:$1048576,MATCH(US!CY$5,FRED!$A:$A,0),MATCH(US!$B56,FRED!$1:$1,0))),(AVERAGE(CM56:CX56)))),"")</f>
        <v>193.3</v>
      </c>
      <c r="CZ56" s="59">
        <f>+IFERROR((IF(ISTEXT(CZ$5)=FALSE,(INDEX(FRED!$1:$1048576,MATCH(US!CZ$5,FRED!$A:$A,0),MATCH(US!$B56,FRED!$1:$1,0))),(AVERAGE(CN56:CY56)))),"")</f>
        <v>193.5</v>
      </c>
      <c r="DA56" s="59">
        <f>+IFERROR((IF(ISTEXT(DA$5)=FALSE,(INDEX(FRED!$1:$1048576,MATCH(US!DA$5,FRED!$A:$A,0),MATCH(US!$B56,FRED!$1:$1,0))),(AVERAGE(CO56:CZ56)))),"")</f>
        <v>193.7</v>
      </c>
      <c r="DB56" s="59">
        <f>+IFERROR((IF(ISTEXT(DB$5)=FALSE,(INDEX(FRED!$1:$1048576,MATCH(US!DB$5,FRED!$A:$A,0),MATCH(US!$B56,FRED!$1:$1,0))),(AVERAGE(CP56:DA56)))),"")</f>
        <v>194</v>
      </c>
      <c r="DC56" s="60">
        <f>+IFERROR((IF(ISTEXT(DC$5)=FALSE,(INDEX(FRED!$1:$1048576,MATCH(US!DC$5,FRED!$A:$A,0),MATCH(US!$B56,FRED!$1:$1,0))),(AVERAGE(CQ56:DB56)))),"")</f>
        <v>192.64999999999998</v>
      </c>
      <c r="DD56" s="59">
        <f>+IFERROR((IF(ISTEXT(DD$5)=FALSE,(INDEX(FRED!$1:$1048576,MATCH(US!DD$5,FRED!$A:$A,0),MATCH(US!$B56,FRED!$1:$1,0))),(AVERAGE(CR56:DC56)))),"")</f>
        <v>194.8</v>
      </c>
      <c r="DE56" s="59">
        <f>+IFERROR((IF(ISTEXT(DE$5)=FALSE,(INDEX(FRED!$1:$1048576,MATCH(US!DE$5,FRED!$A:$A,0),MATCH(US!$B56,FRED!$1:$1,0))),(AVERAGE(CS56:DD56)))),"")</f>
        <v>196</v>
      </c>
      <c r="DF56" s="59">
        <f>+IFERROR((IF(ISTEXT(DF$5)=FALSE,(INDEX(FRED!$1:$1048576,MATCH(US!DF$5,FRED!$A:$A,0),MATCH(US!$B56,FRED!$1:$1,0))),(AVERAGE(CT56:DE56)))),"")</f>
        <v>197.4</v>
      </c>
      <c r="DG56" s="59">
        <f>+IFERROR((IF(ISTEXT(DG$5)=FALSE,(INDEX(FRED!$1:$1048576,MATCH(US!DG$5,FRED!$A:$A,0),MATCH(US!$B56,FRED!$1:$1,0))),(AVERAGE(CU56:DF56)))),"")</f>
        <v>200.2</v>
      </c>
      <c r="DH56" s="59">
        <f>+IFERROR((IF(ISTEXT(DH$5)=FALSE,(INDEX(FRED!$1:$1048576,MATCH(US!DH$5,FRED!$A:$A,0),MATCH(US!$B56,FRED!$1:$1,0))),(AVERAGE(CV56:DG56)))),"")</f>
        <v>203.2</v>
      </c>
      <c r="DI56" s="59">
        <f>+IFERROR((IF(ISTEXT(DI$5)=FALSE,(INDEX(FRED!$1:$1048576,MATCH(US!DI$5,FRED!$A:$A,0),MATCH(US!$B56,FRED!$1:$1,0))),(AVERAGE(CW56:DH56)))),"")</f>
        <v>206.3</v>
      </c>
      <c r="DJ56" s="59">
        <f>+IFERROR((IF(ISTEXT(DJ$5)=FALSE,(INDEX(FRED!$1:$1048576,MATCH(US!DJ$5,FRED!$A:$A,0),MATCH(US!$B56,FRED!$1:$1,0))),(AVERAGE(CX56:DI56)))),"")</f>
        <v>209.6</v>
      </c>
      <c r="DK56" s="59">
        <f>+IFERROR((IF(ISTEXT(DK$5)=FALSE,(INDEX(FRED!$1:$1048576,MATCH(US!DK$5,FRED!$A:$A,0),MATCH(US!$B56,FRED!$1:$1,0))),(AVERAGE(CY56:DJ56)))),"")</f>
        <v>212.7</v>
      </c>
      <c r="DL56" s="59">
        <f>+IFERROR((IF(ISTEXT(DL$5)=FALSE,(INDEX(FRED!$1:$1048576,MATCH(US!DL$5,FRED!$A:$A,0),MATCH(US!$B56,FRED!$1:$1,0))),(AVERAGE(CZ56:DK56)))),"")</f>
        <v>214</v>
      </c>
      <c r="DM56" s="59">
        <f>+IFERROR((IF(ISTEXT(DM$5)=FALSE,(INDEX(FRED!$1:$1048576,MATCH(US!DM$5,FRED!$A:$A,0),MATCH(US!$B56,FRED!$1:$1,0))),(AVERAGE(DA56:DL56)))),"")</f>
        <v>212.5</v>
      </c>
      <c r="DN56" s="59">
        <f>+IFERROR((IF(ISTEXT(DN$5)=FALSE,(INDEX(FRED!$1:$1048576,MATCH(US!DN$5,FRED!$A:$A,0),MATCH(US!$B56,FRED!$1:$1,0))),(AVERAGE(DB56:DM56)))),"")</f>
        <v>210.6</v>
      </c>
      <c r="DO56" s="59">
        <f>+IFERROR((IF(ISTEXT(DO$5)=FALSE,(INDEX(FRED!$1:$1048576,MATCH(US!DO$5,FRED!$A:$A,0),MATCH(US!$B56,FRED!$1:$1,0))),(AVERAGE(DC56:DN56)))),"")</f>
        <v>208.5</v>
      </c>
      <c r="DP56" s="60">
        <f>+IFERROR((IF(ISTEXT(DP$5)=FALSE,(INDEX(FRED!$1:$1048576,MATCH(US!DP$5,FRED!$A:$A,0),MATCH(US!$B56,FRED!$1:$1,0))),(AVERAGE(DD56:DO56)))),"")</f>
        <v>205.48333333333335</v>
      </c>
      <c r="DQ56" s="59">
        <f>+IFERROR((IF(ISTEXT(DQ$5)=FALSE,(INDEX(FRED!$1:$1048576,MATCH(US!DQ$5,FRED!$A:$A,0),MATCH(US!$B56,FRED!$1:$1,0))),(AVERAGE(DE56:DP56)))),"")</f>
        <v>207.3</v>
      </c>
      <c r="DR56" s="59">
        <f>+IFERROR((IF(ISTEXT(DR$5)=FALSE,(INDEX(FRED!$1:$1048576,MATCH(US!DR$5,FRED!$A:$A,0),MATCH(US!$B56,FRED!$1:$1,0))),(AVERAGE(DF56:DQ56)))),"")</f>
        <v>205.1</v>
      </c>
      <c r="DS56" s="59">
        <f>+IFERROR((IF(ISTEXT(DS$5)=FALSE,(INDEX(FRED!$1:$1048576,MATCH(US!DS$5,FRED!$A:$A,0),MATCH(US!$B56,FRED!$1:$1,0))),(AVERAGE(DG56:DR56)))),"")</f>
        <v>204.4</v>
      </c>
      <c r="DT56" s="59">
        <f>+IFERROR((IF(ISTEXT(DT$5)=FALSE,(INDEX(FRED!$1:$1048576,MATCH(US!DT$5,FRED!$A:$A,0),MATCH(US!$B56,FRED!$1:$1,0))),(AVERAGE(DH56:DS56)))),"")</f>
        <v>203.1</v>
      </c>
      <c r="DU56" s="59">
        <f>+IFERROR((IF(ISTEXT(DU$5)=FALSE,(INDEX(FRED!$1:$1048576,MATCH(US!DU$5,FRED!$A:$A,0),MATCH(US!$B56,FRED!$1:$1,0))),(AVERAGE(DI56:DT56)))),"")</f>
        <v>202.6</v>
      </c>
      <c r="DV56" s="59">
        <f>+IFERROR((IF(ISTEXT(DV$5)=FALSE,(INDEX(FRED!$1:$1048576,MATCH(US!DV$5,FRED!$A:$A,0),MATCH(US!$B56,FRED!$1:$1,0))),(AVERAGE(DJ56:DU56)))),"")</f>
        <v>201.8</v>
      </c>
      <c r="DW56" s="59">
        <f>+IFERROR((IF(ISTEXT(DW$5)=FALSE,(INDEX(FRED!$1:$1048576,MATCH(US!DW$5,FRED!$A:$A,0),MATCH(US!$B56,FRED!$1:$1,0))),(AVERAGE(DK56:DV56)))),"")</f>
        <v>201.6</v>
      </c>
      <c r="DX56" s="59">
        <f>+IFERROR((IF(ISTEXT(DX$5)=FALSE,(INDEX(FRED!$1:$1048576,MATCH(US!DX$5,FRED!$A:$A,0),MATCH(US!$B56,FRED!$1:$1,0))),(AVERAGE(DL56:DW56)))),"")</f>
        <v>201.2</v>
      </c>
      <c r="DY56" s="59">
        <f>+IFERROR((IF(ISTEXT(DY$5)=FALSE,(INDEX(FRED!$1:$1048576,MATCH(US!DY$5,FRED!$A:$A,0),MATCH(US!$B56,FRED!$1:$1,0))),(AVERAGE(DM56:DX56)))),"")</f>
        <v>201.9</v>
      </c>
      <c r="DZ56" s="59">
        <f>+IFERROR((IF(ISTEXT(DZ$5)=FALSE,(INDEX(FRED!$1:$1048576,MATCH(US!DZ$5,FRED!$A:$A,0),MATCH(US!$B56,FRED!$1:$1,0))),(AVERAGE(DN56:DY56)))),"")</f>
        <v>202.1</v>
      </c>
      <c r="EA56" s="59">
        <f>+IFERROR((IF(ISTEXT(EA$5)=FALSE,(INDEX(FRED!$1:$1048576,MATCH(US!EA$5,FRED!$A:$A,0),MATCH(US!$B56,FRED!$1:$1,0))),(AVERAGE(DO56:DZ56)))),"")</f>
        <v>202</v>
      </c>
      <c r="EB56" s="59">
        <f>+IFERROR((IF(ISTEXT(EB$5)=FALSE,(INDEX(FRED!$1:$1048576,MATCH(US!EB$5,FRED!$A:$A,0),MATCH(US!$B56,FRED!$1:$1,0))),(AVERAGE(DP56:EA56)))),"")</f>
        <v>202.3</v>
      </c>
      <c r="EC56" s="60">
        <f>+IFERROR((IF(ISTEXT(EC$5)=FALSE,(INDEX(FRED!$1:$1048576,MATCH(US!EC$5,FRED!$A:$A,0),MATCH(US!$B56,FRED!$1:$1,0))),(AVERAGE(DQ56:EB56)))),"")</f>
        <v>202.95000000000002</v>
      </c>
      <c r="ED56" s="59">
        <f>+IFERROR((IF(ISTEXT(ED$5)=FALSE,(INDEX(FRED!$1:$1048576,MATCH(US!ED$5,FRED!$A:$A,0),MATCH(US!$B56,FRED!$1:$1,0))),(AVERAGE(DR56:EC56)))),"")</f>
        <v>202.6</v>
      </c>
      <c r="EE56" s="59">
        <f>+IFERROR((IF(ISTEXT(EE$5)=FALSE,(INDEX(FRED!$1:$1048576,MATCH(US!EE$5,FRED!$A:$A,0),MATCH(US!$B56,FRED!$1:$1,0))),(AVERAGE(DS56:ED56)))),"")</f>
        <v>203.8</v>
      </c>
      <c r="EF56" s="59">
        <f>+IFERROR((IF(ISTEXT(EF$5)=FALSE,(INDEX(FRED!$1:$1048576,MATCH(US!EF$5,FRED!$A:$A,0),MATCH(US!$B56,FRED!$1:$1,0))),(AVERAGE(DT56:EE56)))),"")</f>
        <v>204.6</v>
      </c>
      <c r="EG56" s="59">
        <f>+IFERROR((IF(ISTEXT(EG$5)=FALSE,(INDEX(FRED!$1:$1048576,MATCH(US!EG$5,FRED!$A:$A,0),MATCH(US!$B56,FRED!$1:$1,0))),(AVERAGE(DU56:EF56)))),"")</f>
        <v>205.9</v>
      </c>
      <c r="EH56" s="59">
        <f>+IFERROR((IF(ISTEXT(EH$5)=FALSE,(INDEX(FRED!$1:$1048576,MATCH(US!EH$5,FRED!$A:$A,0),MATCH(US!$B56,FRED!$1:$1,0))),(AVERAGE(DV56:EG56)))),"")</f>
        <v>207.1</v>
      </c>
      <c r="EI56" s="59">
        <f>+IFERROR((IF(ISTEXT(EI$5)=FALSE,(INDEX(FRED!$1:$1048576,MATCH(US!EI$5,FRED!$A:$A,0),MATCH(US!$B56,FRED!$1:$1,0))),(AVERAGE(DW56:EH56)))),"")</f>
        <v>206.3</v>
      </c>
      <c r="EJ56" s="59">
        <f>+IFERROR((IF(ISTEXT(EJ$5)=FALSE,(INDEX(FRED!$1:$1048576,MATCH(US!EJ$5,FRED!$A:$A,0),MATCH(US!$B56,FRED!$1:$1,0))),(AVERAGE(DX56:EI56)))),"")</f>
        <v>206</v>
      </c>
      <c r="EK56" s="59">
        <f>+IFERROR((IF(ISTEXT(EK$5)=FALSE,(INDEX(FRED!$1:$1048576,MATCH(US!EK$5,FRED!$A:$A,0),MATCH(US!$B56,FRED!$1:$1,0))),(AVERAGE(DY56:EJ56)))),"")</f>
        <v>206</v>
      </c>
      <c r="EL56" s="59">
        <f>+IFERROR((IF(ISTEXT(EL$5)=FALSE,(INDEX(FRED!$1:$1048576,MATCH(US!EL$5,FRED!$A:$A,0),MATCH(US!$B56,FRED!$1:$1,0))),(AVERAGE(DZ56:EK56)))),"")</f>
        <v>205.9</v>
      </c>
      <c r="EM56" s="59">
        <f>+IFERROR((IF(ISTEXT(EM$5)=FALSE,(INDEX(FRED!$1:$1048576,MATCH(US!EM$5,FRED!$A:$A,0),MATCH(US!$B56,FRED!$1:$1,0))),(AVERAGE(EA56:EL56)))),"")</f>
        <v>206.1</v>
      </c>
      <c r="EN56" s="59">
        <f>+IFERROR((IF(ISTEXT(EN$5)=FALSE,(INDEX(FRED!$1:$1048576,MATCH(US!EN$5,FRED!$A:$A,0),MATCH(US!$B56,FRED!$1:$1,0))),(AVERAGE(EB56:EM56)))),"")</f>
        <v>206.7</v>
      </c>
      <c r="EO56" s="59">
        <f>+IFERROR((IF(ISTEXT(EO$5)=FALSE,(INDEX(FRED!$1:$1048576,MATCH(US!EO$5,FRED!$A:$A,0),MATCH(US!$B56,FRED!$1:$1,0))),(AVERAGE(EC56:EN56)))),"")</f>
        <v>207.3</v>
      </c>
      <c r="EP56" s="60">
        <f>+IFERROR((IF(ISTEXT(EP$5)=FALSE,(INDEX(FRED!$1:$1048576,MATCH(US!EP$5,FRED!$A:$A,0),MATCH(US!$B56,FRED!$1:$1,0))),(AVERAGE(ED56:EO56)))),"")</f>
        <v>205.69166666666669</v>
      </c>
      <c r="EQ56" s="59">
        <f>+IFERROR((IF(ISTEXT(EQ$5)=FALSE,(INDEX(FRED!$1:$1048576,MATCH(US!EQ$5,FRED!$A:$A,0),MATCH(US!$B56,FRED!$1:$1,0))),(AVERAGE(EE56:EP56)))),"")</f>
        <v>208.5</v>
      </c>
      <c r="ER56" s="59">
        <f>+IFERROR((IF(ISTEXT(ER$5)=FALSE,(INDEX(FRED!$1:$1048576,MATCH(US!ER$5,FRED!$A:$A,0),MATCH(US!$B56,FRED!$1:$1,0))),(AVERAGE(EF56:EQ56)))),"")</f>
        <v>209.6</v>
      </c>
      <c r="ES56" s="59">
        <f>+IFERROR((IF(ISTEXT(ES$5)=FALSE,(INDEX(FRED!$1:$1048576,MATCH(US!ES$5,FRED!$A:$A,0),MATCH(US!$B56,FRED!$1:$1,0))),(AVERAGE(EG56:ER56)))),"")</f>
        <v>210.8</v>
      </c>
      <c r="ET56" s="59">
        <f>+IFERROR((IF(ISTEXT(ET$5)=FALSE,(INDEX(FRED!$1:$1048576,MATCH(US!ET$5,FRED!$A:$A,0),MATCH(US!$B56,FRED!$1:$1,0))),(AVERAGE(EH56:ES56)))),"")</f>
        <v>212</v>
      </c>
      <c r="EU56" s="59">
        <f>+IFERROR((IF(ISTEXT(EU$5)=FALSE,(INDEX(FRED!$1:$1048576,MATCH(US!EU$5,FRED!$A:$A,0),MATCH(US!$B56,FRED!$1:$1,0))),(AVERAGE(EI56:ET56)))),"")</f>
        <v>212.6</v>
      </c>
      <c r="EV56" s="59">
        <f>+IFERROR((IF(ISTEXT(EV$5)=FALSE,(INDEX(FRED!$1:$1048576,MATCH(US!EV$5,FRED!$A:$A,0),MATCH(US!$B56,FRED!$1:$1,0))),(AVERAGE(EJ56:EU56)))),"")</f>
        <v>213.5</v>
      </c>
      <c r="EW56" s="59">
        <f>+IFERROR((IF(ISTEXT(EW$5)=FALSE,(INDEX(FRED!$1:$1048576,MATCH(US!EW$5,FRED!$A:$A,0),MATCH(US!$B56,FRED!$1:$1,0))),(AVERAGE(EK56:EV56)))),"")</f>
        <v>214.5</v>
      </c>
      <c r="EX56" s="59">
        <f>+IFERROR((IF(ISTEXT(EX$5)=FALSE,(INDEX(FRED!$1:$1048576,MATCH(US!EX$5,FRED!$A:$A,0),MATCH(US!$B56,FRED!$1:$1,0))),(AVERAGE(EL56:EW56)))),"")</f>
        <v>214.5</v>
      </c>
      <c r="EY56" s="59">
        <f>+IFERROR((IF(ISTEXT(EY$5)=FALSE,(INDEX(FRED!$1:$1048576,MATCH(US!EY$5,FRED!$A:$A,0),MATCH(US!$B56,FRED!$1:$1,0))),(AVERAGE(EM56:EX56)))),"")</f>
        <v>214.5</v>
      </c>
      <c r="EZ56" s="59">
        <f>+IFERROR((IF(ISTEXT(EZ$5)=FALSE,(INDEX(FRED!$1:$1048576,MATCH(US!EZ$5,FRED!$A:$A,0),MATCH(US!$B56,FRED!$1:$1,0))),(AVERAGE(EN56:EY56)))),"")</f>
        <v>214.5</v>
      </c>
      <c r="FA56" s="59">
        <f>+IFERROR((IF(ISTEXT(FA$5)=FALSE,(INDEX(FRED!$1:$1048576,MATCH(US!FA$5,FRED!$A:$A,0),MATCH(US!$B56,FRED!$1:$1,0))),(AVERAGE(EO56:EZ56)))),"")</f>
        <v>214.5</v>
      </c>
      <c r="FB56" s="59">
        <f>+IFERROR((IF(ISTEXT(FB$5)=FALSE,(INDEX(FRED!$1:$1048576,MATCH(US!FB$5,FRED!$A:$A,0),MATCH(US!$B56,FRED!$1:$1,0))),(AVERAGE(EP56:FA56)))),"")</f>
        <v>214.5</v>
      </c>
      <c r="FC56" s="60">
        <f>+IFERROR((IF(ISTEXT(FC$5)=FALSE,(INDEX(FRED!$1:$1048576,MATCH(US!FC$5,FRED!$A:$A,0),MATCH(US!$B56,FRED!$1:$1,0))),(AVERAGE(EQ56:FB56)))),"")</f>
        <v>212.83333333333334</v>
      </c>
      <c r="FD56" s="59">
        <f>+IFERROR((IF(ISTEXT(FD$5)=FALSE,(INDEX(FRED!$1:$1048576,MATCH(US!FD$5,FRED!$A:$A,0),MATCH(US!$B56,FRED!$1:$1,0))),(AVERAGE(ER56:FC56)))),"")</f>
        <v>215.7</v>
      </c>
      <c r="FE56" s="59">
        <f>+IFERROR((IF(ISTEXT(FE$5)=FALSE,(INDEX(FRED!$1:$1048576,MATCH(US!FE$5,FRED!$A:$A,0),MATCH(US!$B56,FRED!$1:$1,0))),(AVERAGE(ES56:FD56)))),"")</f>
        <v>216.9</v>
      </c>
      <c r="FF56" s="59">
        <f>+IFERROR((IF(ISTEXT(FF$5)=FALSE,(INDEX(FRED!$1:$1048576,MATCH(US!FF$5,FRED!$A:$A,0),MATCH(US!$B56,FRED!$1:$1,0))),(AVERAGE(ET56:FE56)))),"")</f>
        <v>217.1</v>
      </c>
      <c r="FG56" s="59">
        <f>+IFERROR((IF(ISTEXT(FG$5)=FALSE,(INDEX(FRED!$1:$1048576,MATCH(US!FG$5,FRED!$A:$A,0),MATCH(US!$B56,FRED!$1:$1,0))),(AVERAGE(EU56:FF56)))),"")</f>
        <v>217.9</v>
      </c>
      <c r="FH56" s="59">
        <f>+IFERROR((IF(ISTEXT(FH$5)=FALSE,(INDEX(FRED!$1:$1048576,MATCH(US!FH$5,FRED!$A:$A,0),MATCH(US!$B56,FRED!$1:$1,0))),(AVERAGE(EV56:FG56)))),"")</f>
        <v>218.6</v>
      </c>
      <c r="FI56" s="59">
        <f>+IFERROR((IF(ISTEXT(FI$5)=FALSE,(INDEX(FRED!$1:$1048576,MATCH(US!FI$5,FRED!$A:$A,0),MATCH(US!$B56,FRED!$1:$1,0))),(AVERAGE(EW56:FH56)))),"")</f>
        <v>218.7</v>
      </c>
      <c r="FJ56" s="59">
        <f>+IFERROR((IF(ISTEXT(FJ$5)=FALSE,(INDEX(FRED!$1:$1048576,MATCH(US!FJ$5,FRED!$A:$A,0),MATCH(US!$B56,FRED!$1:$1,0))),(AVERAGE(EX56:FI56)))),"")</f>
        <v>218.2</v>
      </c>
      <c r="FK56" s="59">
        <f>+IFERROR((IF(ISTEXT(FK$5)=FALSE,(INDEX(FRED!$1:$1048576,MATCH(US!FK$5,FRED!$A:$A,0),MATCH(US!$B56,FRED!$1:$1,0))),(AVERAGE(EY56:FJ56)))),"")</f>
        <v>218.6</v>
      </c>
      <c r="FL56" s="59">
        <f>+IFERROR((IF(ISTEXT(FL$5)=FALSE,(INDEX(FRED!$1:$1048576,MATCH(US!FL$5,FRED!$A:$A,0),MATCH(US!$B56,FRED!$1:$1,0))),(AVERAGE(EZ56:FK56)))),"")</f>
        <v>219.3</v>
      </c>
      <c r="FM56" s="59">
        <f>+IFERROR((IF(ISTEXT(FM$5)=FALSE,(INDEX(FRED!$1:$1048576,MATCH(US!FM$5,FRED!$A:$A,0),MATCH(US!$B56,FRED!$1:$1,0))),(AVERAGE(FA56:FL56)))),"")</f>
        <v>219.5</v>
      </c>
      <c r="FN56" s="59">
        <f>+IFERROR((IF(ISTEXT(FN$5)=FALSE,(INDEX(FRED!$1:$1048576,MATCH(US!FN$5,FRED!$A:$A,0),MATCH(US!$B56,FRED!$1:$1,0))),(AVERAGE(FB56:FM56)))),"")</f>
        <v>220.1</v>
      </c>
      <c r="FO56" s="59">
        <f>+IFERROR((IF(ISTEXT(FO$5)=FALSE,(INDEX(FRED!$1:$1048576,MATCH(US!FO$5,FRED!$A:$A,0),MATCH(US!$B56,FRED!$1:$1,0))),(AVERAGE(FC56:FN56)))),"")</f>
        <v>220.6</v>
      </c>
      <c r="FP56" s="60">
        <f>+IFERROR((IF(ISTEXT(FP$5)=FALSE,(INDEX(FRED!$1:$1048576,MATCH(US!FP$5,FRED!$A:$A,0),MATCH(US!$B56,FRED!$1:$1,0))),(AVERAGE(FD56:FO56)))),"")</f>
        <v>218.43333333333331</v>
      </c>
      <c r="FQ56" s="59">
        <f>+IFERROR((IF(ISTEXT(FQ$5)=FALSE,(INDEX(FRED!$1:$1048576,MATCH(US!FQ$5,FRED!$A:$A,0),MATCH(US!$B56,FRED!$1:$1,0))),(AVERAGE(FE56:FP56)))),"")</f>
        <v>221.4</v>
      </c>
      <c r="FR56" s="59">
        <f>+IFERROR((IF(ISTEXT(FR$5)=FALSE,(INDEX(FRED!$1:$1048576,MATCH(US!FR$5,FRED!$A:$A,0),MATCH(US!$B56,FRED!$1:$1,0))),(AVERAGE(FF56:FQ56)))),"")</f>
        <v>222</v>
      </c>
      <c r="FS56" s="59">
        <f>+IFERROR((IF(ISTEXT(FS$5)=FALSE,(INDEX(FRED!$1:$1048576,MATCH(US!FS$5,FRED!$A:$A,0),MATCH(US!$B56,FRED!$1:$1,0))),(AVERAGE(FG56:FR56)))),"")</f>
        <v>222.2</v>
      </c>
      <c r="FT56" s="59">
        <f>+IFERROR((IF(ISTEXT(FT$5)=FALSE,(INDEX(FRED!$1:$1048576,MATCH(US!FT$5,FRED!$A:$A,0),MATCH(US!$B56,FRED!$1:$1,0))),(AVERAGE(FH56:FS56)))),"")</f>
        <v>222.9</v>
      </c>
      <c r="FU56" s="59">
        <f>+IFERROR((IF(ISTEXT(FU$5)=FALSE,(INDEX(FRED!$1:$1048576,MATCH(US!FU$5,FRED!$A:$A,0),MATCH(US!$B56,FRED!$1:$1,0))),(AVERAGE(FI56:FT56)))),"")</f>
        <v>222.6</v>
      </c>
      <c r="FV56" s="59">
        <f>+IFERROR((IF(ISTEXT(FV$5)=FALSE,(INDEX(FRED!$1:$1048576,MATCH(US!FV$5,FRED!$A:$A,0),MATCH(US!$B56,FRED!$1:$1,0))),(AVERAGE(FJ56:FU56)))),"")</f>
        <v>222.3</v>
      </c>
      <c r="FW56" s="59">
        <f>+IFERROR((IF(ISTEXT(FW$5)=FALSE,(INDEX(FRED!$1:$1048576,MATCH(US!FW$5,FRED!$A:$A,0),MATCH(US!$B56,FRED!$1:$1,0))),(AVERAGE(FK56:FV56)))),"")</f>
        <v>222.3</v>
      </c>
      <c r="FX56" s="59">
        <f>+IFERROR((IF(ISTEXT(FX$5)=FALSE,(INDEX(FRED!$1:$1048576,MATCH(US!FX$5,FRED!$A:$A,0),MATCH(US!$B56,FRED!$1:$1,0))),(AVERAGE(FL56:FW56)))),"")</f>
        <v>223</v>
      </c>
      <c r="FY56" s="59">
        <f>+IFERROR((IF(ISTEXT(FY$5)=FALSE,(INDEX(FRED!$1:$1048576,MATCH(US!FY$5,FRED!$A:$A,0),MATCH(US!$B56,FRED!$1:$1,0))),(AVERAGE(FM56:FX56)))),"")</f>
        <v>223.2</v>
      </c>
      <c r="FZ56" s="59">
        <f>+IFERROR((IF(ISTEXT(FZ$5)=FALSE,(INDEX(FRED!$1:$1048576,MATCH(US!FZ$5,FRED!$A:$A,0),MATCH(US!$B56,FRED!$1:$1,0))),(AVERAGE(FN56:FY56)))),"")</f>
        <v>223.3</v>
      </c>
      <c r="GA56" s="59">
        <f>+IFERROR((IF(ISTEXT(GA$5)=FALSE,(INDEX(FRED!$1:$1048576,MATCH(US!GA$5,FRED!$A:$A,0),MATCH(US!$B56,FRED!$1:$1,0))),(AVERAGE(FO56:FZ56)))),"")</f>
        <v>223.4</v>
      </c>
      <c r="GB56" s="59">
        <f>+IFERROR((IF(ISTEXT(GB$5)=FALSE,(INDEX(FRED!$1:$1048576,MATCH(US!GB$5,FRED!$A:$A,0),MATCH(US!$B56,FRED!$1:$1,0))),(AVERAGE(FP56:GA56)))),"")</f>
        <v>223.7</v>
      </c>
      <c r="GC56" s="60">
        <f>+IFERROR((IF(ISTEXT(GC$5)=FALSE,(INDEX(FRED!$1:$1048576,MATCH(US!GC$5,FRED!$A:$A,0),MATCH(US!$B56,FRED!$1:$1,0))),(AVERAGE(FQ56:GB56)))),"")</f>
        <v>222.69166666666663</v>
      </c>
      <c r="GD56" s="59">
        <f>+IFERROR((IF(ISTEXT(GD$5)=FALSE,(INDEX(FRED!$1:$1048576,MATCH(US!GD$5,FRED!$A:$A,0),MATCH(US!$B56,FRED!$1:$1,0))),(AVERAGE(FR56:GC56)))),"")</f>
        <v>225</v>
      </c>
      <c r="GE56" s="59">
        <f>+IFERROR((IF(ISTEXT(GE$5)=FALSE,(INDEX(FRED!$1:$1048576,MATCH(US!GE$5,FRED!$A:$A,0),MATCH(US!$B56,FRED!$1:$1,0))),(AVERAGE(FS56:GD56)))),"")</f>
        <v>225.5</v>
      </c>
      <c r="GF56" s="59">
        <f>+IFERROR((IF(ISTEXT(GF$5)=FALSE,(INDEX(FRED!$1:$1048576,MATCH(US!GF$5,FRED!$A:$A,0),MATCH(US!$B56,FRED!$1:$1,0))),(AVERAGE(FT56:GE56)))),"")</f>
        <v>226.2</v>
      </c>
      <c r="GG56" s="59">
        <f>+IFERROR((IF(ISTEXT(GG$5)=FALSE,(INDEX(FRED!$1:$1048576,MATCH(US!GG$5,FRED!$A:$A,0),MATCH(US!$B56,FRED!$1:$1,0))),(AVERAGE(FU56:GF56)))),"")</f>
        <v>226.4</v>
      </c>
      <c r="GH56" s="59">
        <f>+IFERROR((IF(ISTEXT(GH$5)=FALSE,(INDEX(FRED!$1:$1048576,MATCH(US!GH$5,FRED!$A:$A,0),MATCH(US!$B56,FRED!$1:$1,0))),(AVERAGE(FV56:GG56)))),"")</f>
        <v>226.9</v>
      </c>
      <c r="GI56" s="59">
        <f>+IFERROR((IF(ISTEXT(GI$5)=FALSE,(INDEX(FRED!$1:$1048576,MATCH(US!GI$5,FRED!$A:$A,0),MATCH(US!$B56,FRED!$1:$1,0))),(AVERAGE(FW56:GH56)))),"")</f>
        <v>227.1</v>
      </c>
      <c r="GJ56" s="59">
        <f>+IFERROR((IF(ISTEXT(GJ$5)=FALSE,(INDEX(FRED!$1:$1048576,MATCH(US!GJ$5,FRED!$A:$A,0),MATCH(US!$B56,FRED!$1:$1,0))),(AVERAGE(FX56:GI56)))),"")</f>
        <v>227.6</v>
      </c>
      <c r="GK56" s="59">
        <f>+IFERROR((IF(ISTEXT(GK$5)=FALSE,(INDEX(FRED!$1:$1048576,MATCH(US!GK$5,FRED!$A:$A,0),MATCH(US!$B56,FRED!$1:$1,0))),(AVERAGE(FY56:GJ56)))),"")</f>
        <v>228.2</v>
      </c>
      <c r="GL56" s="59">
        <f>+IFERROR((IF(ISTEXT(GL$5)=FALSE,(INDEX(FRED!$1:$1048576,MATCH(US!GL$5,FRED!$A:$A,0),MATCH(US!$B56,FRED!$1:$1,0))),(AVERAGE(FZ56:GK56)))),"")</f>
        <v>228.7</v>
      </c>
      <c r="GM56" s="59">
        <f>+IFERROR((IF(ISTEXT(GM$5)=FALSE,(INDEX(FRED!$1:$1048576,MATCH(US!GM$5,FRED!$A:$A,0),MATCH(US!$B56,FRED!$1:$1,0))),(AVERAGE(GA56:GL56)))),"")</f>
        <v>229</v>
      </c>
      <c r="GN56" s="59">
        <f>+IFERROR((IF(ISTEXT(GN$5)=FALSE,(INDEX(FRED!$1:$1048576,MATCH(US!GN$5,FRED!$A:$A,0),MATCH(US!$B56,FRED!$1:$1,0))),(AVERAGE(GB56:GM56)))),"")</f>
        <v>228.9</v>
      </c>
      <c r="GO56" s="59">
        <f>+IFERROR((IF(ISTEXT(GO$5)=FALSE,(INDEX(FRED!$1:$1048576,MATCH(US!GO$5,FRED!$A:$A,0),MATCH(US!$B56,FRED!$1:$1,0))),(AVERAGE(GC56:GN56)))),"")</f>
        <v>229.1</v>
      </c>
      <c r="GP56" s="60">
        <f>+IFERROR((IF(ISTEXT(GP$5)=FALSE,(INDEX(FRED!$1:$1048576,MATCH(US!GP$5,FRED!$A:$A,0),MATCH(US!$B56,FRED!$1:$1,0))),(AVERAGE(GD56:GO56)))),"")</f>
        <v>227.38333333333333</v>
      </c>
      <c r="GQ56" s="59">
        <f>+IFERROR((IF(ISTEXT(GQ$5)=FALSE,(INDEX(FRED!$1:$1048576,MATCH(US!GQ$5,FRED!$A:$A,0),MATCH(US!$B56,FRED!$1:$1,0))),(AVERAGE(GE56:GP56)))),"")</f>
        <v>229.2</v>
      </c>
      <c r="GR56" s="59">
        <f>+IFERROR((IF(ISTEXT(GR$5)=FALSE,(INDEX(FRED!$1:$1048576,MATCH(US!GR$5,FRED!$A:$A,0),MATCH(US!$B56,FRED!$1:$1,0))),(AVERAGE(GF56:GQ56)))),"")</f>
        <v>228.9</v>
      </c>
      <c r="GS56" s="59">
        <f>+IFERROR((IF(ISTEXT(GS$5)=FALSE,(INDEX(FRED!$1:$1048576,MATCH(US!GS$5,FRED!$A:$A,0),MATCH(US!$B56,FRED!$1:$1,0))),(AVERAGE(GG56:GR56)))),"")</f>
        <v>228.9</v>
      </c>
      <c r="GT56" s="59">
        <f>+IFERROR((IF(ISTEXT(GT$5)=FALSE,(INDEX(FRED!$1:$1048576,MATCH(US!GT$5,FRED!$A:$A,0),MATCH(US!$B56,FRED!$1:$1,0))),(AVERAGE(GH56:GS56)))),"")</f>
        <v>228.9</v>
      </c>
      <c r="GU56" s="59">
        <f>+IFERROR((IF(ISTEXT(GU$5)=FALSE,(INDEX(FRED!$1:$1048576,MATCH(US!GU$5,FRED!$A:$A,0),MATCH(US!$B56,FRED!$1:$1,0))),(AVERAGE(GI56:GT56)))),"")</f>
        <v>228.7</v>
      </c>
      <c r="GV56" s="59">
        <f>+IFERROR((IF(ISTEXT(GV$5)=FALSE,(INDEX(FRED!$1:$1048576,MATCH(US!GV$5,FRED!$A:$A,0),MATCH(US!$B56,FRED!$1:$1,0))),(AVERAGE(GJ56:GU56)))),"")</f>
        <v>228.8</v>
      </c>
      <c r="GW56" s="59">
        <f>+IFERROR((IF(ISTEXT(GW$5)=FALSE,(INDEX(FRED!$1:$1048576,MATCH(US!GW$5,FRED!$A:$A,0),MATCH(US!$B56,FRED!$1:$1,0))),(AVERAGE(GK56:GV56)))),"")</f>
        <v>228.6</v>
      </c>
      <c r="GX56" s="59">
        <f>+IFERROR((IF(ISTEXT(GX$5)=FALSE,(INDEX(FRED!$1:$1048576,MATCH(US!GX$5,FRED!$A:$A,0),MATCH(US!$B56,FRED!$1:$1,0))),(AVERAGE(GL56:GW56)))),"")</f>
        <v>228</v>
      </c>
      <c r="GY56" s="59">
        <f>+IFERROR((IF(ISTEXT(GY$5)=FALSE,(INDEX(FRED!$1:$1048576,MATCH(US!GY$5,FRED!$A:$A,0),MATCH(US!$B56,FRED!$1:$1,0))),(AVERAGE(GM56:GX56)))),"")</f>
        <v>227.7</v>
      </c>
      <c r="GZ56" s="59">
        <f>+IFERROR((IF(ISTEXT(GZ$5)=FALSE,(INDEX(FRED!$1:$1048576,MATCH(US!GZ$5,FRED!$A:$A,0),MATCH(US!$B56,FRED!$1:$1,0))),(AVERAGE(GN56:GY56)))),"")</f>
        <v>228.1</v>
      </c>
      <c r="HA56" s="59">
        <f>+IFERROR((IF(ISTEXT(HA$5)=FALSE,(INDEX(FRED!$1:$1048576,MATCH(US!HA$5,FRED!$A:$A,0),MATCH(US!$B56,FRED!$1:$1,0))),(AVERAGE(GO56:GZ56)))),"")</f>
        <v>228.1</v>
      </c>
      <c r="HB56" s="59">
        <f>+IFERROR((IF(ISTEXT(HB$5)=FALSE,(INDEX(FRED!$1:$1048576,MATCH(US!HB$5,FRED!$A:$A,0),MATCH(US!$B56,FRED!$1:$1,0))),(AVERAGE(GP56:HA56)))),"")</f>
        <v>227.7</v>
      </c>
      <c r="HC56" s="60">
        <f>+IFERROR((IF(ISTEXT(HC$5)=FALSE,(INDEX(FRED!$1:$1048576,MATCH(US!HC$5,FRED!$A:$A,0),MATCH(US!$B56,FRED!$1:$1,0))),(AVERAGE(GQ56:HB56)))),"")</f>
        <v>228.46666666666661</v>
      </c>
      <c r="HD56" s="59">
        <f>+IFERROR((IF(ISTEXT(HD$5)=FALSE,(INDEX(FRED!$1:$1048576,MATCH(US!HD$5,FRED!$A:$A,0),MATCH(US!$B56,FRED!$1:$1,0))),(AVERAGE(GR56:HC56)))),"")</f>
        <v>227.5</v>
      </c>
      <c r="HE56" s="59">
        <f>+IFERROR((IF(ISTEXT(HE$5)=FALSE,(INDEX(FRED!$1:$1048576,MATCH(US!HE$5,FRED!$A:$A,0),MATCH(US!$B56,FRED!$1:$1,0))),(AVERAGE(GS56:HD56)))),"")</f>
        <v>227.3</v>
      </c>
      <c r="HF56" s="59">
        <f>+IFERROR((IF(ISTEXT(HF$5)=FALSE,(INDEX(FRED!$1:$1048576,MATCH(US!HF$5,FRED!$A:$A,0),MATCH(US!$B56,FRED!$1:$1,0))),(AVERAGE(GT56:HE56)))),"")</f>
        <v>227.6</v>
      </c>
      <c r="HG56" s="59">
        <f>+IFERROR((IF(ISTEXT(HG$5)=FALSE,(INDEX(FRED!$1:$1048576,MATCH(US!HG$5,FRED!$A:$A,0),MATCH(US!$B56,FRED!$1:$1,0))),(AVERAGE(GU56:HF56)))),"")</f>
        <v>227.9</v>
      </c>
      <c r="HH56" s="59">
        <f>+IFERROR((IF(ISTEXT(HH$5)=FALSE,(INDEX(FRED!$1:$1048576,MATCH(US!HH$5,FRED!$A:$A,0),MATCH(US!$B56,FRED!$1:$1,0))),(AVERAGE(GV56:HG56)))),"")</f>
        <v>228.4</v>
      </c>
      <c r="HI56" s="59">
        <f>+IFERROR((IF(ISTEXT(HI$5)=FALSE,(INDEX(FRED!$1:$1048576,MATCH(US!HI$5,FRED!$A:$A,0),MATCH(US!$B56,FRED!$1:$1,0))),(AVERAGE(GW56:HH56)))),"")</f>
        <v>229</v>
      </c>
      <c r="HJ56" s="59">
        <f>+IFERROR((IF(ISTEXT(HJ$5)=FALSE,(INDEX(FRED!$1:$1048576,MATCH(US!HJ$5,FRED!$A:$A,0),MATCH(US!$B56,FRED!$1:$1,0))),(AVERAGE(GX56:HI56)))),"")</f>
        <v>229.5</v>
      </c>
      <c r="HK56" s="59">
        <f>+IFERROR((IF(ISTEXT(HK$5)=FALSE,(INDEX(FRED!$1:$1048576,MATCH(US!HK$5,FRED!$A:$A,0),MATCH(US!$B56,FRED!$1:$1,0))),(AVERAGE(GY56:HJ56)))),"")</f>
        <v>230.2</v>
      </c>
      <c r="HL56" s="59">
        <f>+IFERROR((IF(ISTEXT(HL$5)=FALSE,(INDEX(FRED!$1:$1048576,MATCH(US!HL$5,FRED!$A:$A,0),MATCH(US!$B56,FRED!$1:$1,0))),(AVERAGE(GZ56:HK56)))),"")</f>
        <v>230.1</v>
      </c>
      <c r="HM56" s="59">
        <f>+IFERROR((IF(ISTEXT(HM$5)=FALSE,(INDEX(FRED!$1:$1048576,MATCH(US!HM$5,FRED!$A:$A,0),MATCH(US!$B56,FRED!$1:$1,0))),(AVERAGE(HA56:HL56)))),"")</f>
        <v>230.1</v>
      </c>
      <c r="HN56" s="59">
        <f>+IFERROR((IF(ISTEXT(HN$5)=FALSE,(INDEX(FRED!$1:$1048576,MATCH(US!HN$5,FRED!$A:$A,0),MATCH(US!$B56,FRED!$1:$1,0))),(AVERAGE(HB56:HM56)))),"")</f>
        <v>230.2</v>
      </c>
      <c r="HO56" s="59">
        <f>+IFERROR((IF(ISTEXT(HO$5)=FALSE,(INDEX(FRED!$1:$1048576,MATCH(US!HO$5,FRED!$A:$A,0),MATCH(US!$B56,FRED!$1:$1,0))),(AVERAGE(HC56:HN56)))),"")</f>
        <v>230.7</v>
      </c>
      <c r="HP56" s="60">
        <f>+IFERROR((IF(ISTEXT(HP$5)=FALSE,(INDEX(FRED!$1:$1048576,MATCH(US!HP$5,FRED!$A:$A,0),MATCH(US!$B56,FRED!$1:$1,0))),(AVERAGE(HD56:HO56)))),"")</f>
        <v>229.04166666666663</v>
      </c>
      <c r="HQ56" s="59">
        <f>+IFERROR((IF(ISTEXT(HQ$5)=FALSE,(INDEX(FRED!$1:$1048576,MATCH(US!HQ$5,FRED!$A:$A,0),MATCH(US!$B56,FRED!$1:$1,0))),(AVERAGE(HE56:HP56)))),"")</f>
        <v>231.4</v>
      </c>
      <c r="HR56" s="59">
        <f>+IFERROR((IF(ISTEXT(HR$5)=FALSE,(INDEX(FRED!$1:$1048576,MATCH(US!HR$5,FRED!$A:$A,0),MATCH(US!$B56,FRED!$1:$1,0))),(AVERAGE(HF56:HQ56)))),"")</f>
        <v>232.2</v>
      </c>
      <c r="HS56" s="59">
        <f>+IFERROR((IF(ISTEXT(HS$5)=FALSE,(INDEX(FRED!$1:$1048576,MATCH(US!HS$5,FRED!$A:$A,0),MATCH(US!$B56,FRED!$1:$1,0))),(AVERAGE(HG56:HR56)))),"")</f>
        <v>232.9</v>
      </c>
      <c r="HT56" s="59">
        <f>+IFERROR((IF(ISTEXT(HT$5)=FALSE,(INDEX(FRED!$1:$1048576,MATCH(US!HT$5,FRED!$A:$A,0),MATCH(US!$B56,FRED!$1:$1,0))),(AVERAGE(HH56:HS56)))),"")</f>
        <v>234</v>
      </c>
      <c r="HU56" s="59">
        <f>+IFERROR((IF(ISTEXT(HU$5)=FALSE,(INDEX(FRED!$1:$1048576,MATCH(US!HU$5,FRED!$A:$A,0),MATCH(US!$B56,FRED!$1:$1,0))),(AVERAGE(HI56:HT56)))),"")</f>
        <v>234.3</v>
      </c>
      <c r="HV56" s="59">
        <f>+IFERROR((IF(ISTEXT(HV$5)=FALSE,(INDEX(FRED!$1:$1048576,MATCH(US!HV$5,FRED!$A:$A,0),MATCH(US!$B56,FRED!$1:$1,0))),(AVERAGE(HJ56:HU56)))),"")</f>
        <v>234.6</v>
      </c>
      <c r="HW56" s="59">
        <f>+IFERROR((IF(ISTEXT(HW$5)=FALSE,(INDEX(FRED!$1:$1048576,MATCH(US!HW$5,FRED!$A:$A,0),MATCH(US!$B56,FRED!$1:$1,0))),(AVERAGE(HK56:HV56)))),"")</f>
        <v>234.6</v>
      </c>
      <c r="HX56" s="59">
        <f>+IFERROR((IF(ISTEXT(HX$5)=FALSE,(INDEX(FRED!$1:$1048576,MATCH(US!HX$5,FRED!$A:$A,0),MATCH(US!$B56,FRED!$1:$1,0))),(AVERAGE(HL56:HW56)))),"")</f>
        <v>235.6</v>
      </c>
      <c r="HY56" s="59">
        <f>+IFERROR((IF(ISTEXT(HY$5)=FALSE,(INDEX(FRED!$1:$1048576,MATCH(US!HY$5,FRED!$A:$A,0),MATCH(US!$B56,FRED!$1:$1,0))),(AVERAGE(HM56:HX56)))),"")</f>
        <v>236.2</v>
      </c>
      <c r="HZ56" s="59">
        <f>+IFERROR((IF(ISTEXT(HZ$5)=FALSE,(INDEX(FRED!$1:$1048576,MATCH(US!HZ$5,FRED!$A:$A,0),MATCH(US!$B56,FRED!$1:$1,0))),(AVERAGE(HN56:HY56)))),"")</f>
        <v>237.4</v>
      </c>
      <c r="IA56" s="59">
        <f>+IFERROR((IF(ISTEXT(IA$5)=FALSE,(INDEX(FRED!$1:$1048576,MATCH(US!IA$5,FRED!$A:$A,0),MATCH(US!$B56,FRED!$1:$1,0))),(AVERAGE(HO56:HZ56)))),"")</f>
        <v>238.2</v>
      </c>
      <c r="IB56" s="59">
        <f>+IFERROR((IF(ISTEXT(IB$5)=FALSE,(INDEX(FRED!$1:$1048576,MATCH(US!IB$5,FRED!$A:$A,0),MATCH(US!$B56,FRED!$1:$1,0))),(AVERAGE(HP56:IA56)))),"")</f>
        <v>238.3</v>
      </c>
      <c r="IC56" s="60">
        <f>+IFERROR((IF(ISTEXT(IC$5)=FALSE,(INDEX(FRED!$1:$1048576,MATCH(US!IC$5,FRED!$A:$A,0),MATCH(US!$B56,FRED!$1:$1,0))),(AVERAGE(HQ56:IB56)))),"")</f>
        <v>234.97499999999999</v>
      </c>
      <c r="ID56" s="59">
        <f>+IFERROR((IF(ISTEXT(ID$5)=FALSE,(INDEX(FRED!$1:$1048576,MATCH(US!ID$5,FRED!$A:$A,0),MATCH(US!$B56,FRED!$1:$1,0))),(AVERAGE(HR56:IC56)))),"")</f>
        <v>239.6</v>
      </c>
      <c r="IE56" s="59">
        <f>+IFERROR((IF(ISTEXT(IE$5)=FALSE,(INDEX(FRED!$1:$1048576,MATCH(US!IE$5,FRED!$A:$A,0),MATCH(US!$B56,FRED!$1:$1,0))),(AVERAGE(HS56:ID56)))),"")</f>
        <v>240.7</v>
      </c>
      <c r="IF56" s="59">
        <f>+IFERROR((IF(ISTEXT(IF$5)=FALSE,(INDEX(FRED!$1:$1048576,MATCH(US!IF$5,FRED!$A:$A,0),MATCH(US!$B56,FRED!$1:$1,0))),(AVERAGE(HT56:IE56)))),"")</f>
        <v>243.6</v>
      </c>
      <c r="IG56" s="59">
        <f>+IFERROR((IF(ISTEXT(IG$5)=FALSE,(INDEX(FRED!$1:$1048576,MATCH(US!IG$5,FRED!$A:$A,0),MATCH(US!$B56,FRED!$1:$1,0))),(AVERAGE(HU56:IF56)))),"")</f>
        <v>244.9</v>
      </c>
      <c r="IH56" s="59">
        <f>+IFERROR((IF(ISTEXT(IH$5)=FALSE,(INDEX(FRED!$1:$1048576,MATCH(US!IH$5,FRED!$A:$A,0),MATCH(US!$B56,FRED!$1:$1,0))),(AVERAGE(HV56:IG56)))),"")</f>
        <v>247.6</v>
      </c>
      <c r="II56" s="59">
        <f>+IFERROR((IF(ISTEXT(II$5)=FALSE,(INDEX(FRED!$1:$1048576,MATCH(US!II$5,FRED!$A:$A,0),MATCH(US!$B56,FRED!$1:$1,0))),(AVERAGE(HW56:IH56)))),"")</f>
        <v>248.7</v>
      </c>
      <c r="IJ56" s="59">
        <f>+IFERROR((IF(ISTEXT(IJ$5)=FALSE,(INDEX(FRED!$1:$1048576,MATCH(US!IJ$5,FRED!$A:$A,0),MATCH(US!$B56,FRED!$1:$1,0))),(AVERAGE(HX56:II56)))),"")</f>
        <v>249.3</v>
      </c>
      <c r="IK56" s="59">
        <f>+IFERROR((IF(ISTEXT(IK$5)=FALSE,(INDEX(FRED!$1:$1048576,MATCH(US!IK$5,FRED!$A:$A,0),MATCH(US!$B56,FRED!$1:$1,0))),(AVERAGE(HY56:IJ56)))),"")</f>
        <v>249.2</v>
      </c>
      <c r="IL56" s="59">
        <f>+IFERROR((IF(ISTEXT(IL$5)=FALSE,(INDEX(FRED!$1:$1048576,MATCH(US!IL$5,FRED!$A:$A,0),MATCH(US!$B56,FRED!$1:$1,0))),(AVERAGE(HZ56:IK56)))),"")</f>
        <v>250</v>
      </c>
      <c r="IM56" s="59">
        <f>+IFERROR((IF(ISTEXT(IM$5)=FALSE,(INDEX(FRED!$1:$1048576,MATCH(US!IM$5,FRED!$A:$A,0),MATCH(US!$B56,FRED!$1:$1,0))),(AVERAGE(IA56:IL56)))),"")</f>
        <v>250.3</v>
      </c>
      <c r="IN56" s="59">
        <f>+IFERROR((IF(ISTEXT(IN$5)=FALSE,(INDEX(FRED!$1:$1048576,MATCH(US!IN$5,FRED!$A:$A,0),MATCH(US!$B56,FRED!$1:$1,0))),(AVERAGE(IB56:IM56)))),"")</f>
        <v>250</v>
      </c>
      <c r="IO56" s="59">
        <f>+IFERROR((IF(ISTEXT(IO$5)=FALSE,(INDEX(FRED!$1:$1048576,MATCH(US!IO$5,FRED!$A:$A,0),MATCH(US!$B56,FRED!$1:$1,0))),(AVERAGE(IC56:IN56)))),"")</f>
        <v>250.7</v>
      </c>
      <c r="IP56" s="60">
        <f>+IFERROR((IF(ISTEXT(IP$5)=FALSE,(INDEX(FRED!$1:$1048576,MATCH(US!IP$5,FRED!$A:$A,0),MATCH(US!$B56,FRED!$1:$1,0))),(AVERAGE(ID56:IO56)))),"")</f>
        <v>247.04999999999998</v>
      </c>
      <c r="IQ56" s="59">
        <f>+IFERROR((IF(ISTEXT(IQ$5)=FALSE,(INDEX(FRED!$1:$1048576,MATCH(US!IQ$5,FRED!$A:$A,0),MATCH(US!$B56,FRED!$1:$1,0))),(AVERAGE(IE56:IP56)))),"")</f>
        <v>250.6</v>
      </c>
      <c r="IR56" s="59">
        <f>+IFERROR((IF(ISTEXT(IR$5)=FALSE,(INDEX(FRED!$1:$1048576,MATCH(US!IR$5,FRED!$A:$A,0),MATCH(US!$B56,FRED!$1:$1,0))),(AVERAGE(IF56:IQ56)))),"")</f>
        <v>251</v>
      </c>
      <c r="IS56" s="59">
        <f>+IFERROR((IF(ISTEXT(IS$5)=FALSE,(INDEX(FRED!$1:$1048576,MATCH(US!IS$5,FRED!$A:$A,0),MATCH(US!$B56,FRED!$1:$1,0))),(AVERAGE(IG56:IR56)))),"")</f>
        <v>250.5</v>
      </c>
      <c r="IT56" s="59">
        <f>+IFERROR((IF(ISTEXT(IT$5)=FALSE,(INDEX(FRED!$1:$1048576,MATCH(US!IT$5,FRED!$A:$A,0),MATCH(US!$B56,FRED!$1:$1,0))),(AVERAGE(IH56:IS56)))),"")</f>
        <v>251.4</v>
      </c>
      <c r="IU56" s="59">
        <f>+IFERROR((IF(ISTEXT(IU$5)=FALSE,(INDEX(FRED!$1:$1048576,MATCH(US!IU$5,FRED!$A:$A,0),MATCH(US!$B56,FRED!$1:$1,0))),(AVERAGE(II56:IT56)))),"")</f>
        <v>251.3</v>
      </c>
      <c r="IV56" s="59">
        <f>+IFERROR((IF(ISTEXT(IV$5)=FALSE,(INDEX(FRED!$1:$1048576,MATCH(US!IV$5,FRED!$A:$A,0),MATCH(US!$B56,FRED!$1:$1,0))),(AVERAGE(IJ56:IU56)))),"")</f>
        <v>250.9</v>
      </c>
      <c r="IW56" s="59">
        <f>+IFERROR((IF(ISTEXT(IW$5)=FALSE,(INDEX(FRED!$1:$1048576,MATCH(US!IW$5,FRED!$A:$A,0),MATCH(US!$B56,FRED!$1:$1,0))),(AVERAGE(IK56:IV56)))),"")</f>
        <v>252.1</v>
      </c>
      <c r="IX56" s="59">
        <f>+IFERROR((IF(ISTEXT(IX$5)=FALSE,(INDEX(FRED!$1:$1048576,MATCH(US!IX$5,FRED!$A:$A,0),MATCH(US!$B56,FRED!$1:$1,0))),(AVERAGE(IL56:IW56)))),"")</f>
        <v>251.2</v>
      </c>
      <c r="IY56" s="59">
        <f>+IFERROR((IF(ISTEXT(IY$5)=FALSE,(INDEX(FRED!$1:$1048576,MATCH(US!IY$5,FRED!$A:$A,0),MATCH(US!$B56,FRED!$1:$1,0))),(AVERAGE(IM56:IX56)))),"")</f>
        <v>251.3</v>
      </c>
      <c r="IZ56" s="59">
        <f>+IFERROR((IF(ISTEXT(IZ$5)=FALSE,(INDEX(FRED!$1:$1048576,MATCH(US!IZ$5,FRED!$A:$A,0),MATCH(US!$B56,FRED!$1:$1,0))),(AVERAGE(IN56:IY56)))),"")</f>
        <v>251.4</v>
      </c>
      <c r="JA56" s="59">
        <f>+IFERROR((IF(ISTEXT(JA$5)=FALSE,(INDEX(FRED!$1:$1048576,MATCH(US!JA$5,FRED!$A:$A,0),MATCH(US!$B56,FRED!$1:$1,0))),(AVERAGE(IO56:IZ56)))),"")</f>
        <v>251.7</v>
      </c>
      <c r="JB56" s="59">
        <f>+IFERROR((IF(ISTEXT(JB$5)=FALSE,(INDEX(FRED!$1:$1048576,MATCH(US!JB$5,FRED!$A:$A,0),MATCH(US!$B56,FRED!$1:$1,0))),(AVERAGE(IP56:JA56)))),"")</f>
        <v>251.9</v>
      </c>
      <c r="JC56" s="60">
        <f>+IFERROR((IF(ISTEXT(JC$5)=FALSE,(INDEX(FRED!$1:$1048576,MATCH(US!JC$5,FRED!$A:$A,0),MATCH(US!$B56,FRED!$1:$1,0))),(AVERAGE(IQ56:JB56)))),"")</f>
        <v>251.27500000000001</v>
      </c>
      <c r="JD56" s="59">
        <f>+IFERROR((IF(ISTEXT(JD$5)=FALSE,(INDEX(FRED!$1:$1048576,MATCH(US!JD$5,FRED!$A:$A,0),MATCH(US!$B56,FRED!$1:$1,0))),(AVERAGE(IR56:JC56)))),"")</f>
        <v>252</v>
      </c>
      <c r="JE56" s="59">
        <f>+IFERROR((IF(ISTEXT(JE$5)=FALSE,(INDEX(FRED!$1:$1048576,MATCH(US!JE$5,FRED!$A:$A,0),MATCH(US!$B56,FRED!$1:$1,0))),(AVERAGE(IS56:JD56)))),"")</f>
        <v>252.3</v>
      </c>
      <c r="JF56" s="59">
        <f>+IFERROR((IF(ISTEXT(JF$5)=FALSE,(INDEX(FRED!$1:$1048576,MATCH(US!JF$5,FRED!$A:$A,0),MATCH(US!$B56,FRED!$1:$1,0))),(AVERAGE(IT56:JE56)))),"")</f>
        <v>253.5</v>
      </c>
      <c r="JG56" s="59">
        <f>+IFERROR((IF(ISTEXT(JG$5)=FALSE,(INDEX(FRED!$1:$1048576,MATCH(US!JG$5,FRED!$A:$A,0),MATCH(US!$B56,FRED!$1:$1,0))),(AVERAGE(IU56:JF56)))),"")</f>
        <v>252.4</v>
      </c>
      <c r="JH56" s="59">
        <f>+IFERROR((IF(ISTEXT(JH$5)=FALSE,(INDEX(FRED!$1:$1048576,MATCH(US!JH$5,FRED!$A:$A,0),MATCH(US!$B56,FRED!$1:$1,0))),(AVERAGE(IV56:JG56)))),"")</f>
        <v>252.4</v>
      </c>
      <c r="JI56" s="59">
        <f>+IFERROR((IF(ISTEXT(JI$5)=FALSE,(INDEX(FRED!$1:$1048576,MATCH(US!JI$5,FRED!$A:$A,0),MATCH(US!$B56,FRED!$1:$1,0))),(AVERAGE(IW56:JH56)))),"")</f>
        <v>253.5</v>
      </c>
      <c r="JJ56" s="59">
        <f>+IFERROR((IF(ISTEXT(JJ$5)=FALSE,(INDEX(FRED!$1:$1048576,MATCH(US!JJ$5,FRED!$A:$A,0),MATCH(US!$B56,FRED!$1:$1,0))),(AVERAGE(IX56:JI56)))),"")</f>
        <v>255.2</v>
      </c>
      <c r="JK56" s="59">
        <f>+IFERROR((IF(ISTEXT(JK$5)=FALSE,(INDEX(FRED!$1:$1048576,MATCH(US!JK$5,FRED!$A:$A,0),MATCH(US!$B56,FRED!$1:$1,0))),(AVERAGE(IY56:JJ56)))),"")</f>
        <v>258.7</v>
      </c>
      <c r="JL56" s="59">
        <f>+IFERROR((IF(ISTEXT(JL$5)=FALSE,(INDEX(FRED!$1:$1048576,MATCH(US!JL$5,FRED!$A:$A,0),MATCH(US!$B56,FRED!$1:$1,0))),(AVERAGE(IZ56:JK56)))),"")</f>
        <v>263.39999999999998</v>
      </c>
      <c r="JM56" s="59">
        <f>+IFERROR((IF(ISTEXT(JM$5)=FALSE,(INDEX(FRED!$1:$1048576,MATCH(US!JM$5,FRED!$A:$A,0),MATCH(US!$B56,FRED!$1:$1,0))),(AVERAGE(JA56:JL56)))),"")</f>
        <v>263.3</v>
      </c>
      <c r="JN56" s="59">
        <f>+IFERROR((IF(ISTEXT(JN$5)=FALSE,(INDEX(FRED!$1:$1048576,MATCH(US!JN$5,FRED!$A:$A,0),MATCH(US!$B56,FRED!$1:$1,0))),(AVERAGE(JB56:JM56)))),"")</f>
        <v>262.39999999999998</v>
      </c>
      <c r="JO56" s="59">
        <f>+IFERROR((IF(ISTEXT(JO$5)=FALSE,(INDEX(FRED!$1:$1048576,MATCH(US!JO$5,FRED!$A:$A,0),MATCH(US!$B56,FRED!$1:$1,0))),(AVERAGE(JC56:JN56)))),"")</f>
        <v>264.60000000000002</v>
      </c>
      <c r="JP56" s="60">
        <f>+IFERROR((IF(ISTEXT(JP$5)=FALSE,(INDEX(FRED!$1:$1048576,MATCH(US!JP$5,FRED!$A:$A,0),MATCH(US!$B56,FRED!$1:$1,0))),(AVERAGE(JD56:JO56)))),"")</f>
        <v>256.97500000000002</v>
      </c>
      <c r="JQ56" s="59">
        <f>+IFERROR((IF(ISTEXT(JQ$5)=FALSE,(INDEX(FRED!$1:$1048576,MATCH(US!JQ$5,FRED!$A:$A,0),MATCH(US!$B56,FRED!$1:$1,0))),(AVERAGE(JE56:JP56)))),"")</f>
        <v>269</v>
      </c>
      <c r="JR56" s="59">
        <f>+IFERROR((IF(ISTEXT(JR$5)=FALSE,(INDEX(FRED!$1:$1048576,MATCH(US!JR$5,FRED!$A:$A,0),MATCH(US!$B56,FRED!$1:$1,0))),(AVERAGE(JF56:JQ56)))),"")</f>
        <v>273.2</v>
      </c>
      <c r="JS56" s="59">
        <f>+IFERROR((IF(ISTEXT(JS$5)=FALSE,(INDEX(FRED!$1:$1048576,MATCH(US!JS$5,FRED!$A:$A,0),MATCH(US!$B56,FRED!$1:$1,0))),(AVERAGE(JG56:JR56)))),"")</f>
        <v>279.10000000000002</v>
      </c>
      <c r="JT56" s="59">
        <f>+IFERROR((IF(ISTEXT(JT$5)=FALSE,(INDEX(FRED!$1:$1048576,MATCH(US!JT$5,FRED!$A:$A,0),MATCH(US!$B56,FRED!$1:$1,0))),(AVERAGE(JH56:JS56)))),"")</f>
        <v>287.5</v>
      </c>
      <c r="JU56" s="59">
        <f>+IFERROR((IF(ISTEXT(JU$5)=FALSE,(INDEX(FRED!$1:$1048576,MATCH(US!JU$5,FRED!$A:$A,0),MATCH(US!$B56,FRED!$1:$1,0))),(AVERAGE(JI56:JT56)))),"")</f>
        <v>297.89999999999998</v>
      </c>
      <c r="JV56" s="59">
        <f>+IFERROR((IF(ISTEXT(JV$5)=FALSE,(INDEX(FRED!$1:$1048576,MATCH(US!JV$5,FRED!$A:$A,0),MATCH(US!$B56,FRED!$1:$1,0))),(AVERAGE(JJ56:JU56)))),"")</f>
        <v>305.8</v>
      </c>
      <c r="JW56" s="59">
        <f>+IFERROR((IF(ISTEXT(JW$5)=FALSE,(INDEX(FRED!$1:$1048576,MATCH(US!JW$5,FRED!$A:$A,0),MATCH(US!$B56,FRED!$1:$1,0))),(AVERAGE(JK56:JV56)))),"")</f>
        <v>306.52300000000002</v>
      </c>
      <c r="JX56" s="59">
        <f>+IFERROR((IF(ISTEXT(JX$5)=FALSE,(INDEX(FRED!$1:$1048576,MATCH(US!JX$5,FRED!$A:$A,0),MATCH(US!$B56,FRED!$1:$1,0))),(AVERAGE(JL56:JW56)))),"")</f>
        <v>306.14699999999999</v>
      </c>
      <c r="JY56" s="59">
        <f>+IFERROR((IF(ISTEXT(JY$5)=FALSE,(INDEX(FRED!$1:$1048576,MATCH(US!JY$5,FRED!$A:$A,0),MATCH(US!$B56,FRED!$1:$1,0))),(AVERAGE(JM56:JX56)))),"")</f>
        <v>307.55500000000001</v>
      </c>
      <c r="JZ56" s="59">
        <f>+IFERROR((IF(ISTEXT(JZ$5)=FALSE,(INDEX(FRED!$1:$1048576,MATCH(US!JZ$5,FRED!$A:$A,0),MATCH(US!$B56,FRED!$1:$1,0))),(AVERAGE(JN56:JY56)))),"")</f>
        <v>312.19</v>
      </c>
      <c r="KA56" s="59">
        <f>+IFERROR((IF(ISTEXT(KA$5)=FALSE,(INDEX(FRED!$1:$1048576,MATCH(US!KA$5,FRED!$A:$A,0),MATCH(US!$B56,FRED!$1:$1,0))),(AVERAGE(JO56:JZ56)))),"")</f>
        <v>317.976</v>
      </c>
      <c r="KB56" s="59">
        <f>+IFERROR((IF(ISTEXT(KB$5)=FALSE,(INDEX(FRED!$1:$1048576,MATCH(US!KB$5,FRED!$A:$A,0),MATCH(US!$B56,FRED!$1:$1,0))),(AVERAGE(JP56:KA56)))),"")</f>
        <v>324.387</v>
      </c>
      <c r="KC56" s="60">
        <f>+IFERROR((IF(ISTEXT(KC$5)=FALSE,(INDEX(FRED!$1:$1048576,MATCH(US!KC$5,FRED!$A:$A,0),MATCH(US!$B56,FRED!$1:$1,0))),(AVERAGE(JQ56:KB56)))),"")</f>
        <v>298.93983333333335</v>
      </c>
      <c r="KD56" s="59">
        <f>+IFERROR((IF(ISTEXT(KD$5)=FALSE,(INDEX(FRED!$1:$1048576,MATCH(US!KD$5,FRED!$A:$A,0),MATCH(US!$B56,FRED!$1:$1,0))),(AVERAGE(JR56:KC56)))),"")</f>
        <v>334.178</v>
      </c>
      <c r="KE56" s="59">
        <f>+IFERROR((IF(ISTEXT(KE$5)=FALSE,(INDEX(FRED!$1:$1048576,MATCH(US!KE$5,FRED!$A:$A,0),MATCH(US!$B56,FRED!$1:$1,0))),(AVERAGE(JS56:KD56)))),"")</f>
        <v>339.86399999999998</v>
      </c>
      <c r="KF56" s="59">
        <f>+IFERROR((IF(ISTEXT(KF$5)=FALSE,(INDEX(FRED!$1:$1048576,MATCH(US!KF$5,FRED!$A:$A,0),MATCH(US!$B56,FRED!$1:$1,0))),(AVERAGE(JT56:KE56)))),"")</f>
        <v>345.73500000000001</v>
      </c>
      <c r="KG56" s="59">
        <f>+IFERROR((IF(ISTEXT(KG$5)=FALSE,(INDEX(FRED!$1:$1048576,MATCH(US!KG$5,FRED!$A:$A,0),MATCH(US!$B56,FRED!$1:$1,0))),(AVERAGE(JU56:KF56)))),"")</f>
        <v>348.10399999999998</v>
      </c>
      <c r="KH56" s="59">
        <f>+IFERROR((IF(ISTEXT(KH$5)=FALSE,(INDEX(FRED!$1:$1048576,MATCH(US!KH$5,FRED!$A:$A,0),MATCH(US!$B56,FRED!$1:$1,0))),(AVERAGE(JV56:KG56)))),"")</f>
        <v>351.22500000000002</v>
      </c>
      <c r="KI56" s="59">
        <f>+IFERROR((IF(ISTEXT(KI$5)=FALSE,(INDEX(FRED!$1:$1048576,MATCH(US!KI$5,FRED!$A:$A,0),MATCH(US!$B56,FRED!$1:$1,0))),(AVERAGE(JW56:KH56)))),"")</f>
        <v>350.64299999999997</v>
      </c>
      <c r="KJ56" s="59">
        <f>+IFERROR((IF(ISTEXT(KJ$5)=FALSE,(INDEX(FRED!$1:$1048576,MATCH(US!KJ$5,FRED!$A:$A,0),MATCH(US!$B56,FRED!$1:$1,0))),(AVERAGE(JX56:KI56)))),"")</f>
        <v>351.63900000000001</v>
      </c>
      <c r="KK56" s="59">
        <f>+IFERROR((IF(ISTEXT(KK$5)=FALSE,(INDEX(FRED!$1:$1048576,MATCH(US!KK$5,FRED!$A:$A,0),MATCH(US!$B56,FRED!$1:$1,0))),(AVERAGE(JY56:KJ56)))),"")</f>
        <v>352.92399999999998</v>
      </c>
      <c r="KL56" s="59">
        <f>+IFERROR((IF(ISTEXT(KL$5)=FALSE,(INDEX(FRED!$1:$1048576,MATCH(US!KL$5,FRED!$A:$A,0),MATCH(US!$B56,FRED!$1:$1,0))),(AVERAGE(JZ56:KK56)))),"")</f>
        <v>351.70100000000002</v>
      </c>
      <c r="KM56" s="59">
        <f>+IFERROR((IF(ISTEXT(KM$5)=FALSE,(INDEX(FRED!$1:$1048576,MATCH(US!KM$5,FRED!$A:$A,0),MATCH(US!$B56,FRED!$1:$1,0))),(AVERAGE(KA56:KL56)))),"")</f>
        <v>351.12099999999998</v>
      </c>
      <c r="KN56" s="59">
        <f>+IFERROR((IF(ISTEXT(KN$5)=FALSE,(INDEX(FRED!$1:$1048576,MATCH(US!KN$5,FRED!$A:$A,0),MATCH(US!$B56,FRED!$1:$1,0))),(AVERAGE(KB56:KM56)))),"")</f>
        <v>349.97199999999998</v>
      </c>
      <c r="KO56" s="59">
        <f>+IFERROR((IF(ISTEXT(KO$5)=FALSE,(INDEX(FRED!$1:$1048576,MATCH(US!KO$5,FRED!$A:$A,0),MATCH(US!$B56,FRED!$1:$1,0))),(AVERAGE(KC56:KN56)))),"")</f>
        <v>348.94499999999999</v>
      </c>
      <c r="KP56" s="60">
        <f>+IFERROR((IF(ISTEXT(KP$5)=FALSE,(INDEX(FRED!$1:$1048576,MATCH(US!KP$5,FRED!$A:$A,0),MATCH(US!$B56,FRED!$1:$1,0))),(AVERAGE(KD56:KO56)))),"")</f>
        <v>348.00424999999996</v>
      </c>
      <c r="KQ56" s="59">
        <f>+IFERROR((IF(ISTEXT(KQ$5)=FALSE,(INDEX(FRED!$1:$1048576,MATCH(US!KQ$5,FRED!$A:$A,0),MATCH(US!$B56,FRED!$1:$1,0))),(AVERAGE(KE56:KP56)))),"")</f>
        <v>349.399</v>
      </c>
      <c r="KR56" s="59">
        <f>+IFERROR((IF(ISTEXT(KR$5)=FALSE,(INDEX(FRED!$1:$1048576,MATCH(US!KR$5,FRED!$A:$A,0),MATCH(US!$B56,FRED!$1:$1,0))),(AVERAGE(KF56:KQ56)))),"")</f>
        <v>348.90499999999997</v>
      </c>
      <c r="KS56" s="59">
        <f>+IFERROR((IF(ISTEXT(KS$5)=FALSE,(INDEX(FRED!$1:$1048576,MATCH(US!KS$5,FRED!$A:$A,0),MATCH(US!$B56,FRED!$1:$1,0))),(AVERAGE(KG56:KR56)))),"")</f>
        <v>349.96100000000001</v>
      </c>
      <c r="KT56" s="59">
        <f>+IFERROR((IF(ISTEXT(KT$5)=FALSE,(INDEX(FRED!$1:$1048576,MATCH(US!KT$5,FRED!$A:$A,0),MATCH(US!$B56,FRED!$1:$1,0))),(AVERAGE(KH56:KS56)))),"")</f>
        <v>350.66300000000001</v>
      </c>
      <c r="KU56" s="59">
        <f>+IFERROR((IF(ISTEXT(KU$5)=FALSE,(INDEX(FRED!$1:$1048576,MATCH(US!KU$5,FRED!$A:$A,0),MATCH(US!$B56,FRED!$1:$1,0))),(AVERAGE(KI56:KT56)))),"")</f>
        <v>350.01799999999997</v>
      </c>
      <c r="KV56" s="59">
        <f>+IFERROR((IF(ISTEXT(KV$5)=FALSE,(INDEX(FRED!$1:$1048576,MATCH(US!KV$5,FRED!$A:$A,0),MATCH(US!$B56,FRED!$1:$1,0))),(AVERAGE(KJ56:KU56)))),"")</f>
        <v>349.916</v>
      </c>
      <c r="KW56" s="59">
        <f>+IFERROR((IF(ISTEXT(KW$5)=FALSE,(INDEX(FRED!$1:$1048576,MATCH(US!KW$5,FRED!$A:$A,0),MATCH(US!$B56,FRED!$1:$1,0))),(AVERAGE(KK56:KV56)))),"")</f>
        <v>351.29199999999997</v>
      </c>
      <c r="KX56" s="59">
        <f>+IFERROR((IF(ISTEXT(KX$5)=FALSE,(INDEX(FRED!$1:$1048576,MATCH(US!KX$5,FRED!$A:$A,0),MATCH(US!$B56,FRED!$1:$1,0))),(AVERAGE(KL56:KW56)))),"")</f>
        <v>351.56</v>
      </c>
      <c r="KY56" s="59">
        <f>+IFERROR((IF(ISTEXT(KY$5)=FALSE,(INDEX(FRED!$1:$1048576,MATCH(US!KY$5,FRED!$A:$A,0),MATCH(US!$B56,FRED!$1:$1,0))),(AVERAGE(KM56:KX56)))),"")</f>
        <v>352.60300000000001</v>
      </c>
      <c r="KZ56" s="59">
        <f>+IFERROR((IF(ISTEXT(KZ$5)=FALSE,(INDEX(FRED!$1:$1048576,MATCH(US!KZ$5,FRED!$A:$A,0),MATCH(US!$B56,FRED!$1:$1,0))),(AVERAGE(KN56:KY56)))),"")</f>
        <v>352.36599999999999</v>
      </c>
      <c r="LA56" s="59">
        <f>+IFERROR((IF(ISTEXT(LA$5)=FALSE,(INDEX(FRED!$1:$1048576,MATCH(US!LA$5,FRED!$A:$A,0),MATCH(US!$B56,FRED!$1:$1,0))),(AVERAGE(KO56:KZ56)))),"")</f>
        <v>352.64699999999999</v>
      </c>
      <c r="LB56" s="59">
        <f>+IFERROR((IF(ISTEXT(LB$5)=FALSE,(INDEX(FRED!$1:$1048576,MATCH(US!LB$5,FRED!$A:$A,0),MATCH(US!$B56,FRED!$1:$1,0))),(AVERAGE(KP56:LA56)))),"")</f>
        <v>353.33199999999999</v>
      </c>
      <c r="LC56" s="60">
        <f>+IFERROR((IF(ISTEXT(LC$5)=FALSE,(INDEX(FRED!$1:$1048576,MATCH(US!LC$5,FRED!$A:$A,0),MATCH(US!$B56,FRED!$1:$1,0))),(AVERAGE(KQ56:LB56)))),"")</f>
        <v>351.05516666666671</v>
      </c>
      <c r="LD56" s="59">
        <f>+IFERROR((IF(ISTEXT(LD$5)=FALSE,(INDEX(FRED!$1:$1048576,MATCH(US!LD$5,FRED!$A:$A,0),MATCH(US!$B56,FRED!$1:$1,0))),(AVERAGE(KR56:LC56)))),"")</f>
        <v>354.30200000000002</v>
      </c>
      <c r="LE56" s="59">
        <f>+IFERROR((IF(ISTEXT(LE$5)=FALSE,(INDEX(FRED!$1:$1048576,MATCH(US!LE$5,FRED!$A:$A,0),MATCH(US!$B56,FRED!$1:$1,0))),(AVERAGE(KS56:LD56)))),"")</f>
        <v>354.98</v>
      </c>
      <c r="LF56" s="59">
        <f>+IFERROR((IF(ISTEXT(LF$5)=FALSE,(INDEX(FRED!$1:$1048576,MATCH(US!LF$5,FRED!$A:$A,0),MATCH(US!$B56,FRED!$1:$1,0))),(AVERAGE(KT56:LE56)))),"")</f>
        <v>353.40600000000001</v>
      </c>
      <c r="LG56" s="59">
        <f>+IFERROR((IF(ISTEXT(LG$5)=FALSE,(INDEX(FRED!$1:$1048576,MATCH(US!LG$5,FRED!$A:$A,0),MATCH(US!$B56,FRED!$1:$1,0))),(AVERAGE(KU56:LF56)))),"")</f>
        <v>354.82100000000003</v>
      </c>
      <c r="LH56" s="59">
        <f>+IFERROR((IF(ISTEXT(LH$5)=FALSE,(INDEX(FRED!$1:$1048576,MATCH(US!LH$5,FRED!$A:$A,0),MATCH(US!$B56,FRED!$1:$1,0))),(AVERAGE(KV56:LG56)))),"")</f>
        <v>354.84500000000003</v>
      </c>
      <c r="LI56" s="59">
        <f>+IFERROR((IF(ISTEXT(LI$5)=FALSE,(INDEX(FRED!$1:$1048576,MATCH(US!LI$5,FRED!$A:$A,0),MATCH(US!$B56,FRED!$1:$1,0))),(AVERAGE(KW56:LH56)))),"")</f>
        <v>354.51100000000002</v>
      </c>
      <c r="LJ56" s="59">
        <f>+IFERROR((IF(ISTEXT(LJ$5)=FALSE,(INDEX(FRED!$1:$1048576,MATCH(US!LJ$5,FRED!$A:$A,0),MATCH(US!$B56,FRED!$1:$1,0))),(AVERAGE(KX56:LI56)))),"")</f>
        <v>353.99400000000003</v>
      </c>
      <c r="LK56" s="59">
        <f>+IFERROR((IF(ISTEXT(LK$5)=FALSE,(INDEX(FRED!$1:$1048576,MATCH(US!LK$5,FRED!$A:$A,0),MATCH(US!$B56,FRED!$1:$1,0))),(AVERAGE(KY56:LJ56)))),"")</f>
        <v>355.00200000000001</v>
      </c>
      <c r="LL56" s="59">
        <f>+IFERROR((IF(ISTEXT(LL$5)=FALSE,(INDEX(FRED!$1:$1048576,MATCH(US!LL$5,FRED!$A:$A,0),MATCH(US!$B56,FRED!$1:$1,0))),(AVERAGE(KZ56:LK56)))),"")</f>
        <v>355.09399999999999</v>
      </c>
      <c r="LM56" s="59">
        <f>+IFERROR((IF(ISTEXT(LM$5)=FALSE,(INDEX(FRED!$1:$1048576,MATCH(US!LM$5,FRED!$A:$A,0),MATCH(US!$B56,FRED!$1:$1,0))),(AVERAGE(LA56:LL56)))),"")</f>
        <v>355.91199999999998</v>
      </c>
      <c r="LN56" s="59">
        <f>+IFERROR((IF(ISTEXT(LN$5)=FALSE,(INDEX(FRED!$1:$1048576,MATCH(US!LN$5,FRED!$A:$A,0),MATCH(US!$B56,FRED!$1:$1,0))),(AVERAGE(LB56:LM56)))),"")</f>
        <v>356.24799999999999</v>
      </c>
      <c r="LO56" s="59">
        <f>+IFERROR((IF(ISTEXT(LO$5)=FALSE,(INDEX(FRED!$1:$1048576,MATCH(US!LO$5,FRED!$A:$A,0),MATCH(US!$B56,FRED!$1:$1,0))),(AVERAGE(LC56:LN56)))),"")</f>
        <v>356.54300000000001</v>
      </c>
      <c r="LP56" s="60">
        <f>+IFERROR((IF(ISTEXT(LP$5)=FALSE,(INDEX(FRED!$1:$1048576,MATCH(US!LP$5,FRED!$A:$A,0),MATCH(US!$B56,FRED!$1:$1,0))),(AVERAGE(LD56:LO56)))),"")</f>
        <v>354.97150000000005</v>
      </c>
      <c r="LQ56" s="59">
        <f>+IFERROR((IF(ISTEXT(LQ$5)=FALSE,(INDEX(FRED!$1:$1048576,MATCH(US!LQ$5,FRED!$A:$A,0),MATCH(US!$B56,FRED!$1:$1,0))),(AVERAGE(LE56:LP56)))),"")</f>
        <v>357.26</v>
      </c>
      <c r="LR56" s="59">
        <f>+IFERROR((IF(ISTEXT(LR$5)=FALSE,(INDEX(FRED!$1:$1048576,MATCH(US!LR$5,FRED!$A:$A,0),MATCH(US!$B56,FRED!$1:$1,0))),(AVERAGE(LF56:LQ56)))),"")</f>
        <v>357.46199999999999</v>
      </c>
      <c r="LS56" s="59">
        <f>+IFERROR((IF(ISTEXT(LS$5)=FALSE,(INDEX(FRED!$1:$1048576,MATCH(US!LS$5,FRED!$A:$A,0),MATCH(US!$B56,FRED!$1:$1,0))),(AVERAGE(LG56:LR56)))),"")</f>
        <v>359.608</v>
      </c>
      <c r="LT56" s="59">
        <f>+IFERROR((IF(ISTEXT(LT$5)=FALSE,(INDEX(FRED!$1:$1048576,MATCH(US!LT$5,FRED!$A:$A,0),MATCH(US!$B56,FRED!$1:$1,0))),(AVERAGE(LH56:LS56)))),"")</f>
        <v>360.37900000000002</v>
      </c>
      <c r="LU56" s="59">
        <f>+IFERROR((IF(ISTEXT(LU$5)=FALSE,(INDEX(FRED!$1:$1048576,MATCH(US!LU$5,FRED!$A:$A,0),MATCH(US!$B56,FRED!$1:$1,0))),(AVERAGE(LI56:LT56)))),"")</f>
        <v>362.15199999999999</v>
      </c>
      <c r="LV56" s="59">
        <f>+IFERROR((IF(ISTEXT(LV$5)=FALSE,(INDEX(FRED!$1:$1048576,MATCH(US!LV$5,FRED!$A:$A,0),MATCH(US!$B56,FRED!$1:$1,0))),(AVERAGE(LJ56:LU56)))),"")</f>
        <v>363.44799999999998</v>
      </c>
      <c r="LW56" s="59">
        <f>+IFERROR((IF(ISTEXT(LW$5)=FALSE,(INDEX(FRED!$1:$1048576,MATCH(US!LW$5,FRED!$A:$A,0),MATCH(US!$B56,FRED!$1:$1,0))),(AVERAGE(LK56:LV56)))),"")</f>
        <v>363.65600000000001</v>
      </c>
      <c r="LX56" s="59">
        <f>+IFERROR((IF(ISTEXT(LX$5)=FALSE,(INDEX(FRED!$1:$1048576,MATCH(US!LX$5,FRED!$A:$A,0),MATCH(US!$B56,FRED!$1:$1,0))),(AVERAGE(LL56:LW56)))),"")</f>
        <v>364.63099999999997</v>
      </c>
      <c r="LY56" s="59">
        <f>+IFERROR((IF(ISTEXT(LY$5)=FALSE,(INDEX(FRED!$1:$1048576,MATCH(US!LY$5,FRED!$A:$A,0),MATCH(US!$B56,FRED!$1:$1,0))),(AVERAGE(LM56:LX56)))),"")</f>
        <v>364.85199999999998</v>
      </c>
      <c r="LZ56" s="59">
        <f>+IFERROR((IF(ISTEXT(LZ$5)=FALSE,(INDEX(FRED!$1:$1048576,MATCH(US!LZ$5,FRED!$A:$A,0),MATCH(US!$B56,FRED!$1:$1,0))),(AVERAGE(LN56:LY56)))),"")</f>
        <v>365.73200000000003</v>
      </c>
      <c r="MA56" s="59">
        <f>+IFERROR((IF(ISTEXT(MA$5)=FALSE,(INDEX(FRED!$1:$1048576,MATCH(US!MA$5,FRED!$A:$A,0),MATCH(US!$B56,FRED!$1:$1,0))),(AVERAGE(LO56:LZ56)))),"")</f>
        <v>366.82100000000003</v>
      </c>
      <c r="MB56" s="59">
        <f>+IFERROR((IF(ISTEXT(MB$5)=FALSE,(INDEX(FRED!$1:$1048576,MATCH(US!MB$5,FRED!$A:$A,0),MATCH(US!$B56,FRED!$1:$1,0))),(AVERAGE(LP56:MA56)))),"")</f>
        <v>367.99299999999999</v>
      </c>
      <c r="MC56" s="60">
        <f>+IFERROR((IF(ISTEXT(MC$5)=FALSE,(INDEX(FRED!$1:$1048576,MATCH(US!MC$5,FRED!$A:$A,0),MATCH(US!$B56,FRED!$1:$1,0))),(AVERAGE(LQ56:MB56)))),"")</f>
        <v>362.83283333333333</v>
      </c>
      <c r="MD56" s="59">
        <f>+IFERROR((IF(ISTEXT(MD$5)=FALSE,(INDEX(FRED!$1:$1048576,MATCH(US!MD$5,FRED!$A:$A,0),MATCH(US!$B56,FRED!$1:$1,0))),(AVERAGE(LR56:MC56)))),"")</f>
        <v>368.916</v>
      </c>
      <c r="ME56" s="59">
        <f>+IFERROR((IF(ISTEXT(ME$5)=FALSE,(INDEX(FRED!$1:$1048576,MATCH(US!ME$5,FRED!$A:$A,0),MATCH(US!$B56,FRED!$1:$1,0))),(AVERAGE(LS56:MD56)))),"")</f>
        <v>369.97199999999998</v>
      </c>
      <c r="MF56" s="59">
        <f>+IFERROR((IF(ISTEXT(MF$5)=FALSE,(INDEX(FRED!$1:$1048576,MATCH(US!MF$5,FRED!$A:$A,0),MATCH(US!$B56,FRED!$1:$1,0))),(AVERAGE(LT56:ME56)))),"")</f>
        <v>371.57799999999997</v>
      </c>
      <c r="MG56" s="59" t="str">
        <f>+IFERROR((IF(ISTEXT(MG$5)=FALSE,(INDEX(FRED!$1:$1048576,MATCH(US!MG$5,FRED!$A:$A,0),MATCH(US!$B56,FRED!$1:$1,0))),(AVERAGE(LU56:MF56)))),"")</f>
        <v/>
      </c>
      <c r="MH56" s="59" t="str">
        <f>+IFERROR((IF(ISTEXT(MH$5)=FALSE,(INDEX(FRED!$1:$1048576,MATCH(US!MH$5,FRED!$A:$A,0),MATCH(US!$B56,FRED!$1:$1,0))),(AVERAGE(LV56:MG56)))),"")</f>
        <v/>
      </c>
      <c r="MI56" s="59" t="str">
        <f>+IFERROR((IF(ISTEXT(MI$5)=FALSE,(INDEX(FRED!$1:$1048576,MATCH(US!MI$5,FRED!$A:$A,0),MATCH(US!$B56,FRED!$1:$1,0))),(AVERAGE(LW56:MH56)))),"")</f>
        <v/>
      </c>
      <c r="MJ56" s="59" t="str">
        <f>+IFERROR((IF(ISTEXT(MJ$5)=FALSE,(INDEX(FRED!$1:$1048576,MATCH(US!MJ$5,FRED!$A:$A,0),MATCH(US!$B56,FRED!$1:$1,0))),(AVERAGE(LX56:MI56)))),"")</f>
        <v/>
      </c>
      <c r="MK56" s="59" t="str">
        <f>+IFERROR((IF(ISTEXT(MK$5)=FALSE,(INDEX(FRED!$1:$1048576,MATCH(US!MK$5,FRED!$A:$A,0),MATCH(US!$B56,FRED!$1:$1,0))),(AVERAGE(LY56:MJ56)))),"")</f>
        <v/>
      </c>
      <c r="ML56" s="59" t="str">
        <f>+IFERROR((IF(ISTEXT(ML$5)=FALSE,(INDEX(FRED!$1:$1048576,MATCH(US!ML$5,FRED!$A:$A,0),MATCH(US!$B56,FRED!$1:$1,0))),(AVERAGE(LZ56:MK56)))),"")</f>
        <v/>
      </c>
      <c r="MM56" s="59" t="str">
        <f>+IFERROR((IF(ISTEXT(MM$5)=FALSE,(INDEX(FRED!$1:$1048576,MATCH(US!MM$5,FRED!$A:$A,0),MATCH(US!$B56,FRED!$1:$1,0))),(AVERAGE(MA56:ML56)))),"")</f>
        <v/>
      </c>
      <c r="MN56" s="59" t="str">
        <f>+IFERROR((IF(ISTEXT(MN$5)=FALSE,(INDEX(FRED!$1:$1048576,MATCH(US!MN$5,FRED!$A:$A,0),MATCH(US!$B56,FRED!$1:$1,0))),(AVERAGE(MB56:MM56)))),"")</f>
        <v/>
      </c>
      <c r="MO56" s="59" t="str">
        <f>+IFERROR((IF(ISTEXT(MO$5)=FALSE,(INDEX(FRED!$1:$1048576,MATCH(US!MO$5,FRED!$A:$A,0),MATCH(US!$B56,FRED!$1:$1,0))),(AVERAGE(MC56:MN56)))),"")</f>
        <v/>
      </c>
      <c r="MP56" s="60">
        <f>+IFERROR((IF(ISTEXT(MP$5)=FALSE,(INDEX(FRED!$1:$1048576,MATCH(US!MP$5,FRED!$A:$A,0),MATCH(US!$B56,FRED!$1:$1,0))),(AVERAGE(MD56:MO56)))),"")</f>
        <v>370.15533333333332</v>
      </c>
    </row>
    <row r="57" spans="1:354" s="117" customFormat="1" ht="15.95" customHeight="1" outlineLevel="1">
      <c r="A57" s="159"/>
      <c r="B57" s="157" t="s">
        <v>536</v>
      </c>
      <c r="C57" s="277" t="s">
        <v>537</v>
      </c>
      <c r="D57" s="59">
        <f>+IFERROR((IF(ISTEXT(D$5)=FALSE,(INDEX(FRED!$1:$1048576,MATCH(US!D$5,FRED!$A:$A,0),MATCH(US!$B57,FRED!$1:$1,0))),(AVERAGE(#REF!)))),"")</f>
        <v>0</v>
      </c>
      <c r="E57" s="59">
        <f>+IFERROR((IF(ISTEXT(E$5)=FALSE,(INDEX(FRED!$1:$1048576,MATCH(US!E$5,FRED!$A:$A,0),MATCH(US!$B57,FRED!$1:$1,0))),(AVERAGE(#REF!)))),"")</f>
        <v>0</v>
      </c>
      <c r="F57" s="59">
        <f>+IFERROR((IF(ISTEXT(F$5)=FALSE,(INDEX(FRED!$1:$1048576,MATCH(US!F$5,FRED!$A:$A,0),MATCH(US!$B57,FRED!$1:$1,0))),(AVERAGE(#REF!)))),"")</f>
        <v>0</v>
      </c>
      <c r="G57" s="59">
        <f>+IFERROR((IF(ISTEXT(G$5)=FALSE,(INDEX(FRED!$1:$1048576,MATCH(US!G$5,FRED!$A:$A,0),MATCH(US!$B57,FRED!$1:$1,0))),(AVERAGE(#REF!)))),"")</f>
        <v>0</v>
      </c>
      <c r="H57" s="59">
        <f>+IFERROR((IF(ISTEXT(H$5)=FALSE,(INDEX(FRED!$1:$1048576,MATCH(US!H$5,FRED!$A:$A,0),MATCH(US!$B57,FRED!$1:$1,0))),(AVERAGE(#REF!)))),"")</f>
        <v>0</v>
      </c>
      <c r="I57" s="59">
        <f>+IFERROR((IF(ISTEXT(I$5)=FALSE,(INDEX(FRED!$1:$1048576,MATCH(US!I$5,FRED!$A:$A,0),MATCH(US!$B57,FRED!$1:$1,0))),(AVERAGE(#REF!)))),"")</f>
        <v>0</v>
      </c>
      <c r="J57" s="59">
        <f>+IFERROR((IF(ISTEXT(J$5)=FALSE,(INDEX(FRED!$1:$1048576,MATCH(US!J$5,FRED!$A:$A,0),MATCH(US!$B57,FRED!$1:$1,0))),(AVERAGE(#REF!)))),"")</f>
        <v>0</v>
      </c>
      <c r="K57" s="59">
        <f>+IFERROR((IF(ISTEXT(K$5)=FALSE,(INDEX(FRED!$1:$1048576,MATCH(US!K$5,FRED!$A:$A,0),MATCH(US!$B57,FRED!$1:$1,0))),(AVERAGE(#REF!)))),"")</f>
        <v>0</v>
      </c>
      <c r="L57" s="59">
        <f>+IFERROR((IF(ISTEXT(L$5)=FALSE,(INDEX(FRED!$1:$1048576,MATCH(US!L$5,FRED!$A:$A,0),MATCH(US!$B57,FRED!$1:$1,0))),(AVERAGE(#REF!)))),"")</f>
        <v>0</v>
      </c>
      <c r="M57" s="59">
        <f>+IFERROR((IF(ISTEXT(M$5)=FALSE,(INDEX(FRED!$1:$1048576,MATCH(US!M$5,FRED!$A:$A,0),MATCH(US!$B57,FRED!$1:$1,0))),(AVERAGE(A57:L57)))),"")</f>
        <v>0</v>
      </c>
      <c r="N57" s="59">
        <f>+IFERROR((IF(ISTEXT(N$5)=FALSE,(INDEX(FRED!$1:$1048576,MATCH(US!N$5,FRED!$A:$A,0),MATCH(US!$B57,FRED!$1:$1,0))),(AVERAGE(B57:M57)))),"")</f>
        <v>0</v>
      </c>
      <c r="O57" s="59">
        <f>+IFERROR((IF(ISTEXT(O$5)=FALSE,(INDEX(FRED!$1:$1048576,MATCH(US!O$5,FRED!$A:$A,0),MATCH(US!$B57,FRED!$1:$1,0))),(AVERAGE(C57:N57)))),"")</f>
        <v>0</v>
      </c>
      <c r="P57" s="60">
        <f>+IFERROR((IF(ISTEXT(P$5)=FALSE,(INDEX(FRED!$1:$1048576,MATCH(US!P$5,FRED!$A:$A,0),MATCH(US!$B57,FRED!$1:$1,0))),(AVERAGE(D57:O57)))),"")</f>
        <v>0</v>
      </c>
      <c r="Q57" s="59">
        <f>+IFERROR((IF(ISTEXT(Q$5)=FALSE,(INDEX(FRED!$1:$1048576,MATCH(US!Q$5,FRED!$A:$A,0),MATCH(US!$B57,FRED!$1:$1,0))),(AVERAGE(E57:P57)))),"")</f>
        <v>0</v>
      </c>
      <c r="R57" s="59">
        <f>+IFERROR((IF(ISTEXT(R$5)=FALSE,(INDEX(FRED!$1:$1048576,MATCH(US!R$5,FRED!$A:$A,0),MATCH(US!$B57,FRED!$1:$1,0))),(AVERAGE(F57:Q57)))),"")</f>
        <v>0</v>
      </c>
      <c r="S57" s="59">
        <f>+IFERROR((IF(ISTEXT(S$5)=FALSE,(INDEX(FRED!$1:$1048576,MATCH(US!S$5,FRED!$A:$A,0),MATCH(US!$B57,FRED!$1:$1,0))),(AVERAGE(G57:R57)))),"")</f>
        <v>0</v>
      </c>
      <c r="T57" s="59">
        <f>+IFERROR((IF(ISTEXT(T$5)=FALSE,(INDEX(FRED!$1:$1048576,MATCH(US!T$5,FRED!$A:$A,0),MATCH(US!$B57,FRED!$1:$1,0))),(AVERAGE(H57:S57)))),"")</f>
        <v>0</v>
      </c>
      <c r="U57" s="59">
        <f>+IFERROR((IF(ISTEXT(U$5)=FALSE,(INDEX(FRED!$1:$1048576,MATCH(US!U$5,FRED!$A:$A,0),MATCH(US!$B57,FRED!$1:$1,0))),(AVERAGE(I57:T57)))),"")</f>
        <v>0</v>
      </c>
      <c r="V57" s="59">
        <f>+IFERROR((IF(ISTEXT(V$5)=FALSE,(INDEX(FRED!$1:$1048576,MATCH(US!V$5,FRED!$A:$A,0),MATCH(US!$B57,FRED!$1:$1,0))),(AVERAGE(J57:U57)))),"")</f>
        <v>0</v>
      </c>
      <c r="W57" s="59">
        <f>+IFERROR((IF(ISTEXT(W$5)=FALSE,(INDEX(FRED!$1:$1048576,MATCH(US!W$5,FRED!$A:$A,0),MATCH(US!$B57,FRED!$1:$1,0))),(AVERAGE(K57:V57)))),"")</f>
        <v>0</v>
      </c>
      <c r="X57" s="59">
        <f>+IFERROR((IF(ISTEXT(X$5)=FALSE,(INDEX(FRED!$1:$1048576,MATCH(US!X$5,FRED!$A:$A,0),MATCH(US!$B57,FRED!$1:$1,0))),(AVERAGE(L57:W57)))),"")</f>
        <v>0</v>
      </c>
      <c r="Y57" s="59">
        <f>+IFERROR((IF(ISTEXT(Y$5)=FALSE,(INDEX(FRED!$1:$1048576,MATCH(US!Y$5,FRED!$A:$A,0),MATCH(US!$B57,FRED!$1:$1,0))),(AVERAGE(M57:X57)))),"")</f>
        <v>0</v>
      </c>
      <c r="Z57" s="59">
        <f>+IFERROR((IF(ISTEXT(Z$5)=FALSE,(INDEX(FRED!$1:$1048576,MATCH(US!Z$5,FRED!$A:$A,0),MATCH(US!$B57,FRED!$1:$1,0))),(AVERAGE(N57:Y57)))),"")</f>
        <v>0</v>
      </c>
      <c r="AA57" s="59">
        <f>+IFERROR((IF(ISTEXT(AA$5)=FALSE,(INDEX(FRED!$1:$1048576,MATCH(US!AA$5,FRED!$A:$A,0),MATCH(US!$B57,FRED!$1:$1,0))),(AVERAGE(O57:Z57)))),"")</f>
        <v>0</v>
      </c>
      <c r="AB57" s="59">
        <f>+IFERROR((IF(ISTEXT(AB$5)=FALSE,(INDEX(FRED!$1:$1048576,MATCH(US!AB$5,FRED!$A:$A,0),MATCH(US!$B57,FRED!$1:$1,0))),(AVERAGE(P57:AA57)))),"")</f>
        <v>0</v>
      </c>
      <c r="AC57" s="60">
        <f>+IFERROR((IF(ISTEXT(AC$5)=FALSE,(INDEX(FRED!$1:$1048576,MATCH(US!AC$5,FRED!$A:$A,0),MATCH(US!$B57,FRED!$1:$1,0))),(AVERAGE(Q57:AB57)))),"")</f>
        <v>0</v>
      </c>
      <c r="AD57" s="59">
        <f>+IFERROR((IF(ISTEXT(AD$5)=FALSE,(INDEX(FRED!$1:$1048576,MATCH(US!AD$5,FRED!$A:$A,0),MATCH(US!$B57,FRED!$1:$1,0))),(AVERAGE(R57:AC57)))),"")</f>
        <v>0</v>
      </c>
      <c r="AE57" s="59">
        <f>+IFERROR((IF(ISTEXT(AE$5)=FALSE,(INDEX(FRED!$1:$1048576,MATCH(US!AE$5,FRED!$A:$A,0),MATCH(US!$B57,FRED!$1:$1,0))),(AVERAGE(S57:AD57)))),"")</f>
        <v>0</v>
      </c>
      <c r="AF57" s="59">
        <f>+IFERROR((IF(ISTEXT(AF$5)=FALSE,(INDEX(FRED!$1:$1048576,MATCH(US!AF$5,FRED!$A:$A,0),MATCH(US!$B57,FRED!$1:$1,0))),(AVERAGE(T57:AE57)))),"")</f>
        <v>0</v>
      </c>
      <c r="AG57" s="59">
        <f>+IFERROR((IF(ISTEXT(AG$5)=FALSE,(INDEX(FRED!$1:$1048576,MATCH(US!AG$5,FRED!$A:$A,0),MATCH(US!$B57,FRED!$1:$1,0))),(AVERAGE(U57:AF57)))),"")</f>
        <v>0</v>
      </c>
      <c r="AH57" s="59">
        <f>+IFERROR((IF(ISTEXT(AH$5)=FALSE,(INDEX(FRED!$1:$1048576,MATCH(US!AH$5,FRED!$A:$A,0),MATCH(US!$B57,FRED!$1:$1,0))),(AVERAGE(V57:AG57)))),"")</f>
        <v>0</v>
      </c>
      <c r="AI57" s="59">
        <f>+IFERROR((IF(ISTEXT(AI$5)=FALSE,(INDEX(FRED!$1:$1048576,MATCH(US!AI$5,FRED!$A:$A,0),MATCH(US!$B57,FRED!$1:$1,0))),(AVERAGE(W57:AH57)))),"")</f>
        <v>0</v>
      </c>
      <c r="AJ57" s="59">
        <f>+IFERROR((IF(ISTEXT(AJ$5)=FALSE,(INDEX(FRED!$1:$1048576,MATCH(US!AJ$5,FRED!$A:$A,0),MATCH(US!$B57,FRED!$1:$1,0))),(AVERAGE(X57:AI57)))),"")</f>
        <v>0</v>
      </c>
      <c r="AK57" s="59">
        <f>+IFERROR((IF(ISTEXT(AK$5)=FALSE,(INDEX(FRED!$1:$1048576,MATCH(US!AK$5,FRED!$A:$A,0),MATCH(US!$B57,FRED!$1:$1,0))),(AVERAGE(Y57:AJ57)))),"")</f>
        <v>0</v>
      </c>
      <c r="AL57" s="59">
        <f>+IFERROR((IF(ISTEXT(AL$5)=FALSE,(INDEX(FRED!$1:$1048576,MATCH(US!AL$5,FRED!$A:$A,0),MATCH(US!$B57,FRED!$1:$1,0))),(AVERAGE(Z57:AK57)))),"")</f>
        <v>0</v>
      </c>
      <c r="AM57" s="59">
        <f>+IFERROR((IF(ISTEXT(AM$5)=FALSE,(INDEX(FRED!$1:$1048576,MATCH(US!AM$5,FRED!$A:$A,0),MATCH(US!$B57,FRED!$1:$1,0))),(AVERAGE(AA57:AL57)))),"")</f>
        <v>0</v>
      </c>
      <c r="AN57" s="59">
        <f>+IFERROR((IF(ISTEXT(AN$5)=FALSE,(INDEX(FRED!$1:$1048576,MATCH(US!AN$5,FRED!$A:$A,0),MATCH(US!$B57,FRED!$1:$1,0))),(AVERAGE(AB57:AM57)))),"")</f>
        <v>0</v>
      </c>
      <c r="AO57" s="59">
        <f>+IFERROR((IF(ISTEXT(AO$5)=FALSE,(INDEX(FRED!$1:$1048576,MATCH(US!AO$5,FRED!$A:$A,0),MATCH(US!$B57,FRED!$1:$1,0))),(AVERAGE(AC57:AN57)))),"")</f>
        <v>0</v>
      </c>
      <c r="AP57" s="60">
        <f>+IFERROR((IF(ISTEXT(AP$5)=FALSE,(INDEX(FRED!$1:$1048576,MATCH(US!AP$5,FRED!$A:$A,0),MATCH(US!$B57,FRED!$1:$1,0))),(AVERAGE(AD57:AO57)))),"")</f>
        <v>0</v>
      </c>
      <c r="AQ57" s="59">
        <f>+IFERROR((IF(ISTEXT(AQ$5)=FALSE,(INDEX(FRED!$1:$1048576,MATCH(US!AQ$5,FRED!$A:$A,0),MATCH(US!$B57,FRED!$1:$1,0))),(AVERAGE(AE57:AP57)))),"")</f>
        <v>0</v>
      </c>
      <c r="AR57" s="59">
        <f>+IFERROR((IF(ISTEXT(AR$5)=FALSE,(INDEX(FRED!$1:$1048576,MATCH(US!AR$5,FRED!$A:$A,0),MATCH(US!$B57,FRED!$1:$1,0))),(AVERAGE(AF57:AQ57)))),"")</f>
        <v>0</v>
      </c>
      <c r="AS57" s="59">
        <f>+IFERROR((IF(ISTEXT(AS$5)=FALSE,(INDEX(FRED!$1:$1048576,MATCH(US!AS$5,FRED!$A:$A,0),MATCH(US!$B57,FRED!$1:$1,0))),(AVERAGE(AG57:AR57)))),"")</f>
        <v>0</v>
      </c>
      <c r="AT57" s="59">
        <f>+IFERROR((IF(ISTEXT(AT$5)=FALSE,(INDEX(FRED!$1:$1048576,MATCH(US!AT$5,FRED!$A:$A,0),MATCH(US!$B57,FRED!$1:$1,0))),(AVERAGE(AH57:AS57)))),"")</f>
        <v>0</v>
      </c>
      <c r="AU57" s="59">
        <f>+IFERROR((IF(ISTEXT(AU$5)=FALSE,(INDEX(FRED!$1:$1048576,MATCH(US!AU$5,FRED!$A:$A,0),MATCH(US!$B57,FRED!$1:$1,0))),(AVERAGE(AI57:AT57)))),"")</f>
        <v>0</v>
      </c>
      <c r="AV57" s="59">
        <f>+IFERROR((IF(ISTEXT(AV$5)=FALSE,(INDEX(FRED!$1:$1048576,MATCH(US!AV$5,FRED!$A:$A,0),MATCH(US!$B57,FRED!$1:$1,0))),(AVERAGE(AJ57:AU57)))),"")</f>
        <v>0</v>
      </c>
      <c r="AW57" s="59">
        <f>+IFERROR((IF(ISTEXT(AW$5)=FALSE,(INDEX(FRED!$1:$1048576,MATCH(US!AW$5,FRED!$A:$A,0),MATCH(US!$B57,FRED!$1:$1,0))),(AVERAGE(AK57:AV57)))),"")</f>
        <v>0</v>
      </c>
      <c r="AX57" s="59">
        <f>+IFERROR((IF(ISTEXT(AX$5)=FALSE,(INDEX(FRED!$1:$1048576,MATCH(US!AX$5,FRED!$A:$A,0),MATCH(US!$B57,FRED!$1:$1,0))),(AVERAGE(AL57:AW57)))),"")</f>
        <v>0</v>
      </c>
      <c r="AY57" s="59">
        <f>+IFERROR((IF(ISTEXT(AY$5)=FALSE,(INDEX(FRED!$1:$1048576,MATCH(US!AY$5,FRED!$A:$A,0),MATCH(US!$B57,FRED!$1:$1,0))),(AVERAGE(AM57:AX57)))),"")</f>
        <v>0</v>
      </c>
      <c r="AZ57" s="59">
        <f>+IFERROR((IF(ISTEXT(AZ$5)=FALSE,(INDEX(FRED!$1:$1048576,MATCH(US!AZ$5,FRED!$A:$A,0),MATCH(US!$B57,FRED!$1:$1,0))),(AVERAGE(AN57:AY57)))),"")</f>
        <v>0</v>
      </c>
      <c r="BA57" s="59">
        <f>+IFERROR((IF(ISTEXT(BA$5)=FALSE,(INDEX(FRED!$1:$1048576,MATCH(US!BA$5,FRED!$A:$A,0),MATCH(US!$B57,FRED!$1:$1,0))),(AVERAGE(AO57:AZ57)))),"")</f>
        <v>0</v>
      </c>
      <c r="BB57" s="59">
        <f>+IFERROR((IF(ISTEXT(BB$5)=FALSE,(INDEX(FRED!$1:$1048576,MATCH(US!BB$5,FRED!$A:$A,0),MATCH(US!$B57,FRED!$1:$1,0))),(AVERAGE(AP57:BA57)))),"")</f>
        <v>0</v>
      </c>
      <c r="BC57" s="60">
        <f>+IFERROR((IF(ISTEXT(BC$5)=FALSE,(INDEX(FRED!$1:$1048576,MATCH(US!BC$5,FRED!$A:$A,0),MATCH(US!$B57,FRED!$1:$1,0))),(AVERAGE(AQ57:BB57)))),"")</f>
        <v>0</v>
      </c>
      <c r="BD57" s="59">
        <f>+IFERROR((IF(ISTEXT(BD$5)=FALSE,(INDEX(FRED!$1:$1048576,MATCH(US!BD$5,FRED!$A:$A,0),MATCH(US!$B57,FRED!$1:$1,0))),(AVERAGE(AR57:BC57)))),"")</f>
        <v>0</v>
      </c>
      <c r="BE57" s="59">
        <f>+IFERROR((IF(ISTEXT(BE$5)=FALSE,(INDEX(FRED!$1:$1048576,MATCH(US!BE$5,FRED!$A:$A,0),MATCH(US!$B57,FRED!$1:$1,0))),(AVERAGE(AS57:BD57)))),"")</f>
        <v>0</v>
      </c>
      <c r="BF57" s="59">
        <f>+IFERROR((IF(ISTEXT(BF$5)=FALSE,(INDEX(FRED!$1:$1048576,MATCH(US!BF$5,FRED!$A:$A,0),MATCH(US!$B57,FRED!$1:$1,0))),(AVERAGE(AT57:BE57)))),"")</f>
        <v>0</v>
      </c>
      <c r="BG57" s="59">
        <f>+IFERROR((IF(ISTEXT(BG$5)=FALSE,(INDEX(FRED!$1:$1048576,MATCH(US!BG$5,FRED!$A:$A,0),MATCH(US!$B57,FRED!$1:$1,0))),(AVERAGE(AU57:BF57)))),"")</f>
        <v>0</v>
      </c>
      <c r="BH57" s="59">
        <f>+IFERROR((IF(ISTEXT(BH$5)=FALSE,(INDEX(FRED!$1:$1048576,MATCH(US!BH$5,FRED!$A:$A,0),MATCH(US!$B57,FRED!$1:$1,0))),(AVERAGE(AV57:BG57)))),"")</f>
        <v>0</v>
      </c>
      <c r="BI57" s="59">
        <f>+IFERROR((IF(ISTEXT(BI$5)=FALSE,(INDEX(FRED!$1:$1048576,MATCH(US!BI$5,FRED!$A:$A,0),MATCH(US!$B57,FRED!$1:$1,0))),(AVERAGE(AW57:BH57)))),"")</f>
        <v>0</v>
      </c>
      <c r="BJ57" s="59">
        <f>+IFERROR((IF(ISTEXT(BJ$5)=FALSE,(INDEX(FRED!$1:$1048576,MATCH(US!BJ$5,FRED!$A:$A,0),MATCH(US!$B57,FRED!$1:$1,0))),(AVERAGE(AX57:BI57)))),"")</f>
        <v>0</v>
      </c>
      <c r="BK57" s="59">
        <f>+IFERROR((IF(ISTEXT(BK$5)=FALSE,(INDEX(FRED!$1:$1048576,MATCH(US!BK$5,FRED!$A:$A,0),MATCH(US!$B57,FRED!$1:$1,0))),(AVERAGE(AY57:BJ57)))),"")</f>
        <v>0</v>
      </c>
      <c r="BL57" s="59">
        <f>+IFERROR((IF(ISTEXT(BL$5)=FALSE,(INDEX(FRED!$1:$1048576,MATCH(US!BL$5,FRED!$A:$A,0),MATCH(US!$B57,FRED!$1:$1,0))),(AVERAGE(AZ57:BK57)))),"")</f>
        <v>0</v>
      </c>
      <c r="BM57" s="59">
        <f>+IFERROR((IF(ISTEXT(BM$5)=FALSE,(INDEX(FRED!$1:$1048576,MATCH(US!BM$5,FRED!$A:$A,0),MATCH(US!$B57,FRED!$1:$1,0))),(AVERAGE(BA57:BL57)))),"")</f>
        <v>0</v>
      </c>
      <c r="BN57" s="59">
        <f>+IFERROR((IF(ISTEXT(BN$5)=FALSE,(INDEX(FRED!$1:$1048576,MATCH(US!BN$5,FRED!$A:$A,0),MATCH(US!$B57,FRED!$1:$1,0))),(AVERAGE(BB57:BM57)))),"")</f>
        <v>0</v>
      </c>
      <c r="BO57" s="59">
        <f>+IFERROR((IF(ISTEXT(BO$5)=FALSE,(INDEX(FRED!$1:$1048576,MATCH(US!BO$5,FRED!$A:$A,0),MATCH(US!$B57,FRED!$1:$1,0))),(AVERAGE(BC57:BN57)))),"")</f>
        <v>0</v>
      </c>
      <c r="BP57" s="60">
        <f>+IFERROR((IF(ISTEXT(BP$5)=FALSE,(INDEX(FRED!$1:$1048576,MATCH(US!BP$5,FRED!$A:$A,0),MATCH(US!$B57,FRED!$1:$1,0))),(AVERAGE(BD57:BO57)))),"")</f>
        <v>0</v>
      </c>
      <c r="BQ57" s="59">
        <f>+IFERROR((IF(ISTEXT(BQ$5)=FALSE,(INDEX(FRED!$1:$1048576,MATCH(US!BQ$5,FRED!$A:$A,0),MATCH(US!$B57,FRED!$1:$1,0))),(AVERAGE(BE57:BP57)))),"")</f>
        <v>0</v>
      </c>
      <c r="BR57" s="59">
        <f>+IFERROR((IF(ISTEXT(BR$5)=FALSE,(INDEX(FRED!$1:$1048576,MATCH(US!BR$5,FRED!$A:$A,0),MATCH(US!$B57,FRED!$1:$1,0))),(AVERAGE(BF57:BQ57)))),"")</f>
        <v>0</v>
      </c>
      <c r="BS57" s="59">
        <f>+IFERROR((IF(ISTEXT(BS$5)=FALSE,(INDEX(FRED!$1:$1048576,MATCH(US!BS$5,FRED!$A:$A,0),MATCH(US!$B57,FRED!$1:$1,0))),(AVERAGE(BG57:BR57)))),"")</f>
        <v>0</v>
      </c>
      <c r="BT57" s="59">
        <f>+IFERROR((IF(ISTEXT(BT$5)=FALSE,(INDEX(FRED!$1:$1048576,MATCH(US!BT$5,FRED!$A:$A,0),MATCH(US!$B57,FRED!$1:$1,0))),(AVERAGE(BH57:BS57)))),"")</f>
        <v>0</v>
      </c>
      <c r="BU57" s="59">
        <f>+IFERROR((IF(ISTEXT(BU$5)=FALSE,(INDEX(FRED!$1:$1048576,MATCH(US!BU$5,FRED!$A:$A,0),MATCH(US!$B57,FRED!$1:$1,0))),(AVERAGE(BI57:BT57)))),"")</f>
        <v>0</v>
      </c>
      <c r="BV57" s="59">
        <f>+IFERROR((IF(ISTEXT(BV$5)=FALSE,(INDEX(FRED!$1:$1048576,MATCH(US!BV$5,FRED!$A:$A,0),MATCH(US!$B57,FRED!$1:$1,0))),(AVERAGE(BJ57:BU57)))),"")</f>
        <v>0</v>
      </c>
      <c r="BW57" s="59">
        <f>+IFERROR((IF(ISTEXT(BW$5)=FALSE,(INDEX(FRED!$1:$1048576,MATCH(US!BW$5,FRED!$A:$A,0),MATCH(US!$B57,FRED!$1:$1,0))),(AVERAGE(BK57:BV57)))),"")</f>
        <v>0</v>
      </c>
      <c r="BX57" s="59">
        <f>+IFERROR((IF(ISTEXT(BX$5)=FALSE,(INDEX(FRED!$1:$1048576,MATCH(US!BX$5,FRED!$A:$A,0),MATCH(US!$B57,FRED!$1:$1,0))),(AVERAGE(BL57:BW57)))),"")</f>
        <v>0</v>
      </c>
      <c r="BY57" s="59">
        <f>+IFERROR((IF(ISTEXT(BY$5)=FALSE,(INDEX(FRED!$1:$1048576,MATCH(US!BY$5,FRED!$A:$A,0),MATCH(US!$B57,FRED!$1:$1,0))),(AVERAGE(BM57:BX57)))),"")</f>
        <v>0</v>
      </c>
      <c r="BZ57" s="59">
        <f>+IFERROR((IF(ISTEXT(BZ$5)=FALSE,(INDEX(FRED!$1:$1048576,MATCH(US!BZ$5,FRED!$A:$A,0),MATCH(US!$B57,FRED!$1:$1,0))),(AVERAGE(BN57:BY57)))),"")</f>
        <v>0</v>
      </c>
      <c r="CA57" s="59">
        <f>+IFERROR((IF(ISTEXT(CA$5)=FALSE,(INDEX(FRED!$1:$1048576,MATCH(US!CA$5,FRED!$A:$A,0),MATCH(US!$B57,FRED!$1:$1,0))),(AVERAGE(BO57:BZ57)))),"")</f>
        <v>0</v>
      </c>
      <c r="CB57" s="59">
        <f>+IFERROR((IF(ISTEXT(CB$5)=FALSE,(INDEX(FRED!$1:$1048576,MATCH(US!CB$5,FRED!$A:$A,0),MATCH(US!$B57,FRED!$1:$1,0))),(AVERAGE(BP57:CA57)))),"")</f>
        <v>0</v>
      </c>
      <c r="CC57" s="60">
        <f>+IFERROR((IF(ISTEXT(CC$5)=FALSE,(INDEX(FRED!$1:$1048576,MATCH(US!CC$5,FRED!$A:$A,0),MATCH(US!$B57,FRED!$1:$1,0))),(AVERAGE(BQ57:CB57)))),"")</f>
        <v>0</v>
      </c>
      <c r="CD57" s="59">
        <f>+IFERROR((IF(ISTEXT(CD$5)=FALSE,(INDEX(FRED!$1:$1048576,MATCH(US!CD$5,FRED!$A:$A,0),MATCH(US!$B57,FRED!$1:$1,0))),(AVERAGE(BR57:CC57)))),"")</f>
        <v>0</v>
      </c>
      <c r="CE57" s="59">
        <f>+IFERROR((IF(ISTEXT(CE$5)=FALSE,(INDEX(FRED!$1:$1048576,MATCH(US!CE$5,FRED!$A:$A,0),MATCH(US!$B57,FRED!$1:$1,0))),(AVERAGE(BS57:CD57)))),"")</f>
        <v>0</v>
      </c>
      <c r="CF57" s="59">
        <f>+IFERROR((IF(ISTEXT(CF$5)=FALSE,(INDEX(FRED!$1:$1048576,MATCH(US!CF$5,FRED!$A:$A,0),MATCH(US!$B57,FRED!$1:$1,0))),(AVERAGE(BT57:CE57)))),"")</f>
        <v>0</v>
      </c>
      <c r="CG57" s="59">
        <f>+IFERROR((IF(ISTEXT(CG$5)=FALSE,(INDEX(FRED!$1:$1048576,MATCH(US!CG$5,FRED!$A:$A,0),MATCH(US!$B57,FRED!$1:$1,0))),(AVERAGE(BU57:CF57)))),"")</f>
        <v>0</v>
      </c>
      <c r="CH57" s="59">
        <f>+IFERROR((IF(ISTEXT(CH$5)=FALSE,(INDEX(FRED!$1:$1048576,MATCH(US!CH$5,FRED!$A:$A,0),MATCH(US!$B57,FRED!$1:$1,0))),(AVERAGE(BV57:CG57)))),"")</f>
        <v>0</v>
      </c>
      <c r="CI57" s="59">
        <f>+IFERROR((IF(ISTEXT(CI$5)=FALSE,(INDEX(FRED!$1:$1048576,MATCH(US!CI$5,FRED!$A:$A,0),MATCH(US!$B57,FRED!$1:$1,0))),(AVERAGE(BW57:CH57)))),"")</f>
        <v>0</v>
      </c>
      <c r="CJ57" s="59">
        <f>+IFERROR((IF(ISTEXT(CJ$5)=FALSE,(INDEX(FRED!$1:$1048576,MATCH(US!CJ$5,FRED!$A:$A,0),MATCH(US!$B57,FRED!$1:$1,0))),(AVERAGE(BX57:CI57)))),"")</f>
        <v>0</v>
      </c>
      <c r="CK57" s="59">
        <f>+IFERROR((IF(ISTEXT(CK$5)=FALSE,(INDEX(FRED!$1:$1048576,MATCH(US!CK$5,FRED!$A:$A,0),MATCH(US!$B57,FRED!$1:$1,0))),(AVERAGE(BY57:CJ57)))),"")</f>
        <v>0</v>
      </c>
      <c r="CL57" s="59">
        <f>+IFERROR((IF(ISTEXT(CL$5)=FALSE,(INDEX(FRED!$1:$1048576,MATCH(US!CL$5,FRED!$A:$A,0),MATCH(US!$B57,FRED!$1:$1,0))),(AVERAGE(BZ57:CK57)))),"")</f>
        <v>0</v>
      </c>
      <c r="CM57" s="59">
        <f>+IFERROR((IF(ISTEXT(CM$5)=FALSE,(INDEX(FRED!$1:$1048576,MATCH(US!CM$5,FRED!$A:$A,0),MATCH(US!$B57,FRED!$1:$1,0))),(AVERAGE(CA57:CL57)))),"")</f>
        <v>0</v>
      </c>
      <c r="CN57" s="59">
        <f>+IFERROR((IF(ISTEXT(CN$5)=FALSE,(INDEX(FRED!$1:$1048576,MATCH(US!CN$5,FRED!$A:$A,0),MATCH(US!$B57,FRED!$1:$1,0))),(AVERAGE(CB57:CM57)))),"")</f>
        <v>0</v>
      </c>
      <c r="CO57" s="59">
        <f>+IFERROR((IF(ISTEXT(CO$5)=FALSE,(INDEX(FRED!$1:$1048576,MATCH(US!CO$5,FRED!$A:$A,0),MATCH(US!$B57,FRED!$1:$1,0))),(AVERAGE(CC57:CN57)))),"")</f>
        <v>0</v>
      </c>
      <c r="CP57" s="60">
        <f>+IFERROR((IF(ISTEXT(CP$5)=FALSE,(INDEX(FRED!$1:$1048576,MATCH(US!CP$5,FRED!$A:$A,0),MATCH(US!$B57,FRED!$1:$1,0))),(AVERAGE(CD57:CO57)))),"")</f>
        <v>0</v>
      </c>
      <c r="CQ57" s="59">
        <f>+IFERROR((IF(ISTEXT(CQ$5)=FALSE,(INDEX(FRED!$1:$1048576,MATCH(US!CQ$5,FRED!$A:$A,0),MATCH(US!$B57,FRED!$1:$1,0))),(AVERAGE(CE57:CP57)))),"")</f>
        <v>0</v>
      </c>
      <c r="CR57" s="59">
        <f>+IFERROR((IF(ISTEXT(CR$5)=FALSE,(INDEX(FRED!$1:$1048576,MATCH(US!CR$5,FRED!$A:$A,0),MATCH(US!$B57,FRED!$1:$1,0))),(AVERAGE(CF57:CQ57)))),"")</f>
        <v>0</v>
      </c>
      <c r="CS57" s="59">
        <f>+IFERROR((IF(ISTEXT(CS$5)=FALSE,(INDEX(FRED!$1:$1048576,MATCH(US!CS$5,FRED!$A:$A,0),MATCH(US!$B57,FRED!$1:$1,0))),(AVERAGE(CG57:CR57)))),"")</f>
        <v>0</v>
      </c>
      <c r="CT57" s="59">
        <f>+IFERROR((IF(ISTEXT(CT$5)=FALSE,(INDEX(FRED!$1:$1048576,MATCH(US!CT$5,FRED!$A:$A,0),MATCH(US!$B57,FRED!$1:$1,0))),(AVERAGE(CH57:CS57)))),"")</f>
        <v>0</v>
      </c>
      <c r="CU57" s="59">
        <f>+IFERROR((IF(ISTEXT(CU$5)=FALSE,(INDEX(FRED!$1:$1048576,MATCH(US!CU$5,FRED!$A:$A,0),MATCH(US!$B57,FRED!$1:$1,0))),(AVERAGE(CI57:CT57)))),"")</f>
        <v>0</v>
      </c>
      <c r="CV57" s="59">
        <f>+IFERROR((IF(ISTEXT(CV$5)=FALSE,(INDEX(FRED!$1:$1048576,MATCH(US!CV$5,FRED!$A:$A,0),MATCH(US!$B57,FRED!$1:$1,0))),(AVERAGE(CJ57:CU57)))),"")</f>
        <v>0</v>
      </c>
      <c r="CW57" s="59">
        <f>+IFERROR((IF(ISTEXT(CW$5)=FALSE,(INDEX(FRED!$1:$1048576,MATCH(US!CW$5,FRED!$A:$A,0),MATCH(US!$B57,FRED!$1:$1,0))),(AVERAGE(CK57:CV57)))),"")</f>
        <v>0</v>
      </c>
      <c r="CX57" s="59">
        <f>+IFERROR((IF(ISTEXT(CX$5)=FALSE,(INDEX(FRED!$1:$1048576,MATCH(US!CX$5,FRED!$A:$A,0),MATCH(US!$B57,FRED!$1:$1,0))),(AVERAGE(CL57:CW57)))),"")</f>
        <v>0</v>
      </c>
      <c r="CY57" s="59">
        <f>+IFERROR((IF(ISTEXT(CY$5)=FALSE,(INDEX(FRED!$1:$1048576,MATCH(US!CY$5,FRED!$A:$A,0),MATCH(US!$B57,FRED!$1:$1,0))),(AVERAGE(CM57:CX57)))),"")</f>
        <v>0</v>
      </c>
      <c r="CZ57" s="59">
        <f>+IFERROR((IF(ISTEXT(CZ$5)=FALSE,(INDEX(FRED!$1:$1048576,MATCH(US!CZ$5,FRED!$A:$A,0),MATCH(US!$B57,FRED!$1:$1,0))),(AVERAGE(CN57:CY57)))),"")</f>
        <v>0</v>
      </c>
      <c r="DA57" s="59">
        <f>+IFERROR((IF(ISTEXT(DA$5)=FALSE,(INDEX(FRED!$1:$1048576,MATCH(US!DA$5,FRED!$A:$A,0),MATCH(US!$B57,FRED!$1:$1,0))),(AVERAGE(CO57:CZ57)))),"")</f>
        <v>0</v>
      </c>
      <c r="DB57" s="59">
        <f>+IFERROR((IF(ISTEXT(DB$5)=FALSE,(INDEX(FRED!$1:$1048576,MATCH(US!DB$5,FRED!$A:$A,0),MATCH(US!$B57,FRED!$1:$1,0))),(AVERAGE(CP57:DA57)))),"")</f>
        <v>0</v>
      </c>
      <c r="DC57" s="60">
        <f>+IFERROR((IF(ISTEXT(DC$5)=FALSE,(INDEX(FRED!$1:$1048576,MATCH(US!DC$5,FRED!$A:$A,0),MATCH(US!$B57,FRED!$1:$1,0))),(AVERAGE(CQ57:DB57)))),"")</f>
        <v>0</v>
      </c>
      <c r="DD57" s="59">
        <f>+IFERROR((IF(ISTEXT(DD$5)=FALSE,(INDEX(FRED!$1:$1048576,MATCH(US!DD$5,FRED!$A:$A,0),MATCH(US!$B57,FRED!$1:$1,0))),(AVERAGE(CR57:DC57)))),"")</f>
        <v>0</v>
      </c>
      <c r="DE57" s="59">
        <f>+IFERROR((IF(ISTEXT(DE$5)=FALSE,(INDEX(FRED!$1:$1048576,MATCH(US!DE$5,FRED!$A:$A,0),MATCH(US!$B57,FRED!$1:$1,0))),(AVERAGE(CS57:DD57)))),"")</f>
        <v>0</v>
      </c>
      <c r="DF57" s="59">
        <f>+IFERROR((IF(ISTEXT(DF$5)=FALSE,(INDEX(FRED!$1:$1048576,MATCH(US!DF$5,FRED!$A:$A,0),MATCH(US!$B57,FRED!$1:$1,0))),(AVERAGE(CT57:DE57)))),"")</f>
        <v>0</v>
      </c>
      <c r="DG57" s="59">
        <f>+IFERROR((IF(ISTEXT(DG$5)=FALSE,(INDEX(FRED!$1:$1048576,MATCH(US!DG$5,FRED!$A:$A,0),MATCH(US!$B57,FRED!$1:$1,0))),(AVERAGE(CU57:DF57)))),"")</f>
        <v>0</v>
      </c>
      <c r="DH57" s="59">
        <f>+IFERROR((IF(ISTEXT(DH$5)=FALSE,(INDEX(FRED!$1:$1048576,MATCH(US!DH$5,FRED!$A:$A,0),MATCH(US!$B57,FRED!$1:$1,0))),(AVERAGE(CV57:DG57)))),"")</f>
        <v>0</v>
      </c>
      <c r="DI57" s="59">
        <f>+IFERROR((IF(ISTEXT(DI$5)=FALSE,(INDEX(FRED!$1:$1048576,MATCH(US!DI$5,FRED!$A:$A,0),MATCH(US!$B57,FRED!$1:$1,0))),(AVERAGE(CW57:DH57)))),"")</f>
        <v>0</v>
      </c>
      <c r="DJ57" s="59">
        <f>+IFERROR((IF(ISTEXT(DJ$5)=FALSE,(INDEX(FRED!$1:$1048576,MATCH(US!DJ$5,FRED!$A:$A,0),MATCH(US!$B57,FRED!$1:$1,0))),(AVERAGE(CX57:DI57)))),"")</f>
        <v>0</v>
      </c>
      <c r="DK57" s="59">
        <f>+IFERROR((IF(ISTEXT(DK$5)=FALSE,(INDEX(FRED!$1:$1048576,MATCH(US!DK$5,FRED!$A:$A,0),MATCH(US!$B57,FRED!$1:$1,0))),(AVERAGE(CY57:DJ57)))),"")</f>
        <v>0</v>
      </c>
      <c r="DL57" s="59">
        <f>+IFERROR((IF(ISTEXT(DL$5)=FALSE,(INDEX(FRED!$1:$1048576,MATCH(US!DL$5,FRED!$A:$A,0),MATCH(US!$B57,FRED!$1:$1,0))),(AVERAGE(CZ57:DK57)))),"")</f>
        <v>0</v>
      </c>
      <c r="DM57" s="59">
        <f>+IFERROR((IF(ISTEXT(DM$5)=FALSE,(INDEX(FRED!$1:$1048576,MATCH(US!DM$5,FRED!$A:$A,0),MATCH(US!$B57,FRED!$1:$1,0))),(AVERAGE(DA57:DL57)))),"")</f>
        <v>0</v>
      </c>
      <c r="DN57" s="59">
        <f>+IFERROR((IF(ISTEXT(DN$5)=FALSE,(INDEX(FRED!$1:$1048576,MATCH(US!DN$5,FRED!$A:$A,0),MATCH(US!$B57,FRED!$1:$1,0))),(AVERAGE(DB57:DM57)))),"")</f>
        <v>0</v>
      </c>
      <c r="DO57" s="59">
        <f>+IFERROR((IF(ISTEXT(DO$5)=FALSE,(INDEX(FRED!$1:$1048576,MATCH(US!DO$5,FRED!$A:$A,0),MATCH(US!$B57,FRED!$1:$1,0))),(AVERAGE(DC57:DN57)))),"")</f>
        <v>0</v>
      </c>
      <c r="DP57" s="60">
        <f>+IFERROR((IF(ISTEXT(DP$5)=FALSE,(INDEX(FRED!$1:$1048576,MATCH(US!DP$5,FRED!$A:$A,0),MATCH(US!$B57,FRED!$1:$1,0))),(AVERAGE(DD57:DO57)))),"")</f>
        <v>0</v>
      </c>
      <c r="DQ57" s="59">
        <f>+IFERROR((IF(ISTEXT(DQ$5)=FALSE,(INDEX(FRED!$1:$1048576,MATCH(US!DQ$5,FRED!$A:$A,0),MATCH(US!$B57,FRED!$1:$1,0))),(AVERAGE(DE57:DP57)))),"")</f>
        <v>0</v>
      </c>
      <c r="DR57" s="59">
        <f>+IFERROR((IF(ISTEXT(DR$5)=FALSE,(INDEX(FRED!$1:$1048576,MATCH(US!DR$5,FRED!$A:$A,0),MATCH(US!$B57,FRED!$1:$1,0))),(AVERAGE(DF57:DQ57)))),"")</f>
        <v>0</v>
      </c>
      <c r="DS57" s="59">
        <f>+IFERROR((IF(ISTEXT(DS$5)=FALSE,(INDEX(FRED!$1:$1048576,MATCH(US!DS$5,FRED!$A:$A,0),MATCH(US!$B57,FRED!$1:$1,0))),(AVERAGE(DG57:DR57)))),"")</f>
        <v>0</v>
      </c>
      <c r="DT57" s="59">
        <f>+IFERROR((IF(ISTEXT(DT$5)=FALSE,(INDEX(FRED!$1:$1048576,MATCH(US!DT$5,FRED!$A:$A,0),MATCH(US!$B57,FRED!$1:$1,0))),(AVERAGE(DH57:DS57)))),"")</f>
        <v>0</v>
      </c>
      <c r="DU57" s="59">
        <f>+IFERROR((IF(ISTEXT(DU$5)=FALSE,(INDEX(FRED!$1:$1048576,MATCH(US!DU$5,FRED!$A:$A,0),MATCH(US!$B57,FRED!$1:$1,0))),(AVERAGE(DI57:DT57)))),"")</f>
        <v>0</v>
      </c>
      <c r="DV57" s="59">
        <f>+IFERROR((IF(ISTEXT(DV$5)=FALSE,(INDEX(FRED!$1:$1048576,MATCH(US!DV$5,FRED!$A:$A,0),MATCH(US!$B57,FRED!$1:$1,0))),(AVERAGE(DJ57:DU57)))),"")</f>
        <v>0</v>
      </c>
      <c r="DW57" s="59">
        <f>+IFERROR((IF(ISTEXT(DW$5)=FALSE,(INDEX(FRED!$1:$1048576,MATCH(US!DW$5,FRED!$A:$A,0),MATCH(US!$B57,FRED!$1:$1,0))),(AVERAGE(DK57:DV57)))),"")</f>
        <v>0</v>
      </c>
      <c r="DX57" s="59">
        <f>+IFERROR((IF(ISTEXT(DX$5)=FALSE,(INDEX(FRED!$1:$1048576,MATCH(US!DX$5,FRED!$A:$A,0),MATCH(US!$B57,FRED!$1:$1,0))),(AVERAGE(DL57:DW57)))),"")</f>
        <v>0</v>
      </c>
      <c r="DY57" s="59">
        <f>+IFERROR((IF(ISTEXT(DY$5)=FALSE,(INDEX(FRED!$1:$1048576,MATCH(US!DY$5,FRED!$A:$A,0),MATCH(US!$B57,FRED!$1:$1,0))),(AVERAGE(DM57:DX57)))),"")</f>
        <v>0</v>
      </c>
      <c r="DZ57" s="59">
        <f>+IFERROR((IF(ISTEXT(DZ$5)=FALSE,(INDEX(FRED!$1:$1048576,MATCH(US!DZ$5,FRED!$A:$A,0),MATCH(US!$B57,FRED!$1:$1,0))),(AVERAGE(DN57:DY57)))),"")</f>
        <v>0</v>
      </c>
      <c r="EA57" s="59">
        <f>+IFERROR((IF(ISTEXT(EA$5)=FALSE,(INDEX(FRED!$1:$1048576,MATCH(US!EA$5,FRED!$A:$A,0),MATCH(US!$B57,FRED!$1:$1,0))),(AVERAGE(DO57:DZ57)))),"")</f>
        <v>100</v>
      </c>
      <c r="EB57" s="59">
        <f>+IFERROR((IF(ISTEXT(EB$5)=FALSE,(INDEX(FRED!$1:$1048576,MATCH(US!EB$5,FRED!$A:$A,0),MATCH(US!$B57,FRED!$1:$1,0))),(AVERAGE(DP57:EA57)))),"")</f>
        <v>100</v>
      </c>
      <c r="EC57" s="60">
        <f>+IFERROR((IF(ISTEXT(EC$5)=FALSE,(INDEX(FRED!$1:$1048576,MATCH(US!EC$5,FRED!$A:$A,0),MATCH(US!$B57,FRED!$1:$1,0))),(AVERAGE(DQ57:EB57)))),"")</f>
        <v>16.666666666666668</v>
      </c>
      <c r="ED57" s="59">
        <f>+IFERROR((IF(ISTEXT(ED$5)=FALSE,(INDEX(FRED!$1:$1048576,MATCH(US!ED$5,FRED!$A:$A,0),MATCH(US!$B57,FRED!$1:$1,0))),(AVERAGE(DR57:EC57)))),"")</f>
        <v>100.2</v>
      </c>
      <c r="EE57" s="59">
        <f>+IFERROR((IF(ISTEXT(EE$5)=FALSE,(INDEX(FRED!$1:$1048576,MATCH(US!EE$5,FRED!$A:$A,0),MATCH(US!$B57,FRED!$1:$1,0))),(AVERAGE(DS57:ED57)))),"")</f>
        <v>100.2</v>
      </c>
      <c r="EF57" s="59">
        <f>+IFERROR((IF(ISTEXT(EF$5)=FALSE,(INDEX(FRED!$1:$1048576,MATCH(US!EF$5,FRED!$A:$A,0),MATCH(US!$B57,FRED!$1:$1,0))),(AVERAGE(DT57:EE57)))),"")</f>
        <v>100</v>
      </c>
      <c r="EG57" s="59">
        <f>+IFERROR((IF(ISTEXT(EG$5)=FALSE,(INDEX(FRED!$1:$1048576,MATCH(US!EG$5,FRED!$A:$A,0),MATCH(US!$B57,FRED!$1:$1,0))),(AVERAGE(DU57:EF57)))),"")</f>
        <v>100.3</v>
      </c>
      <c r="EH57" s="59">
        <f>+IFERROR((IF(ISTEXT(EH$5)=FALSE,(INDEX(FRED!$1:$1048576,MATCH(US!EH$5,FRED!$A:$A,0),MATCH(US!$B57,FRED!$1:$1,0))),(AVERAGE(DV57:EG57)))),"")</f>
        <v>100.3</v>
      </c>
      <c r="EI57" s="59">
        <f>+IFERROR((IF(ISTEXT(EI$5)=FALSE,(INDEX(FRED!$1:$1048576,MATCH(US!EI$5,FRED!$A:$A,0),MATCH(US!$B57,FRED!$1:$1,0))),(AVERAGE(DW57:EH57)))),"")</f>
        <v>100.2</v>
      </c>
      <c r="EJ57" s="59">
        <f>+IFERROR((IF(ISTEXT(EJ$5)=FALSE,(INDEX(FRED!$1:$1048576,MATCH(US!EJ$5,FRED!$A:$A,0),MATCH(US!$B57,FRED!$1:$1,0))),(AVERAGE(DX57:EI57)))),"")</f>
        <v>100.3</v>
      </c>
      <c r="EK57" s="59">
        <f>+IFERROR((IF(ISTEXT(EK$5)=FALSE,(INDEX(FRED!$1:$1048576,MATCH(US!EK$5,FRED!$A:$A,0),MATCH(US!$B57,FRED!$1:$1,0))),(AVERAGE(DY57:EJ57)))),"")</f>
        <v>100.2</v>
      </c>
      <c r="EL57" s="59">
        <f>+IFERROR((IF(ISTEXT(EL$5)=FALSE,(INDEX(FRED!$1:$1048576,MATCH(US!EL$5,FRED!$A:$A,0),MATCH(US!$B57,FRED!$1:$1,0))),(AVERAGE(DZ57:EK57)))),"")</f>
        <v>100.2</v>
      </c>
      <c r="EM57" s="59">
        <f>+IFERROR((IF(ISTEXT(EM$5)=FALSE,(INDEX(FRED!$1:$1048576,MATCH(US!EM$5,FRED!$A:$A,0),MATCH(US!$B57,FRED!$1:$1,0))),(AVERAGE(EA57:EL57)))),"")</f>
        <v>100.6</v>
      </c>
      <c r="EN57" s="59">
        <f>+IFERROR((IF(ISTEXT(EN$5)=FALSE,(INDEX(FRED!$1:$1048576,MATCH(US!EN$5,FRED!$A:$A,0),MATCH(US!$B57,FRED!$1:$1,0))),(AVERAGE(EB57:EM57)))),"")</f>
        <v>100.5</v>
      </c>
      <c r="EO57" s="59">
        <f>+IFERROR((IF(ISTEXT(EO$5)=FALSE,(INDEX(FRED!$1:$1048576,MATCH(US!EO$5,FRED!$A:$A,0),MATCH(US!$B57,FRED!$1:$1,0))),(AVERAGE(EC57:EN57)))),"")</f>
        <v>100.5</v>
      </c>
      <c r="EP57" s="60">
        <f>+IFERROR((IF(ISTEXT(EP$5)=FALSE,(INDEX(FRED!$1:$1048576,MATCH(US!EP$5,FRED!$A:$A,0),MATCH(US!$B57,FRED!$1:$1,0))),(AVERAGE(ED57:EO57)))),"")</f>
        <v>100.29166666666667</v>
      </c>
      <c r="EQ57" s="59">
        <f>+IFERROR((IF(ISTEXT(EQ$5)=FALSE,(INDEX(FRED!$1:$1048576,MATCH(US!EQ$5,FRED!$A:$A,0),MATCH(US!$B57,FRED!$1:$1,0))),(AVERAGE(EE57:EP57)))),"")</f>
        <v>101</v>
      </c>
      <c r="ER57" s="59">
        <f>+IFERROR((IF(ISTEXT(ER$5)=FALSE,(INDEX(FRED!$1:$1048576,MATCH(US!ER$5,FRED!$A:$A,0),MATCH(US!$B57,FRED!$1:$1,0))),(AVERAGE(EF57:EQ57)))),"")</f>
        <v>100.9</v>
      </c>
      <c r="ES57" s="59">
        <f>+IFERROR((IF(ISTEXT(ES$5)=FALSE,(INDEX(FRED!$1:$1048576,MATCH(US!ES$5,FRED!$A:$A,0),MATCH(US!$B57,FRED!$1:$1,0))),(AVERAGE(EG57:ER57)))),"")</f>
        <v>101</v>
      </c>
      <c r="ET57" s="59">
        <f>+IFERROR((IF(ISTEXT(ET$5)=FALSE,(INDEX(FRED!$1:$1048576,MATCH(US!ET$5,FRED!$A:$A,0),MATCH(US!$B57,FRED!$1:$1,0))),(AVERAGE(EH57:ES57)))),"")</f>
        <v>101.8</v>
      </c>
      <c r="EU57" s="59">
        <f>+IFERROR((IF(ISTEXT(EU$5)=FALSE,(INDEX(FRED!$1:$1048576,MATCH(US!EU$5,FRED!$A:$A,0),MATCH(US!$B57,FRED!$1:$1,0))),(AVERAGE(EI57:ET57)))),"")</f>
        <v>101.8</v>
      </c>
      <c r="EV57" s="59">
        <f>+IFERROR((IF(ISTEXT(EV$5)=FALSE,(INDEX(FRED!$1:$1048576,MATCH(US!EV$5,FRED!$A:$A,0),MATCH(US!$B57,FRED!$1:$1,0))),(AVERAGE(EJ57:EU57)))),"")</f>
        <v>101.8</v>
      </c>
      <c r="EW57" s="59">
        <f>+IFERROR((IF(ISTEXT(EW$5)=FALSE,(INDEX(FRED!$1:$1048576,MATCH(US!EW$5,FRED!$A:$A,0),MATCH(US!$B57,FRED!$1:$1,0))),(AVERAGE(EK57:EV57)))),"")</f>
        <v>102.9</v>
      </c>
      <c r="EX57" s="59">
        <f>+IFERROR((IF(ISTEXT(EX$5)=FALSE,(INDEX(FRED!$1:$1048576,MATCH(US!EX$5,FRED!$A:$A,0),MATCH(US!$B57,FRED!$1:$1,0))),(AVERAGE(EL57:EW57)))),"")</f>
        <v>103</v>
      </c>
      <c r="EY57" s="59">
        <f>+IFERROR((IF(ISTEXT(EY$5)=FALSE,(INDEX(FRED!$1:$1048576,MATCH(US!EY$5,FRED!$A:$A,0),MATCH(US!$B57,FRED!$1:$1,0))),(AVERAGE(EM57:EX57)))),"")</f>
        <v>103</v>
      </c>
      <c r="EZ57" s="59">
        <f>+IFERROR((IF(ISTEXT(EZ$5)=FALSE,(INDEX(FRED!$1:$1048576,MATCH(US!EZ$5,FRED!$A:$A,0),MATCH(US!$B57,FRED!$1:$1,0))),(AVERAGE(EN57:EY57)))),"")</f>
        <v>104.3</v>
      </c>
      <c r="FA57" s="59">
        <f>+IFERROR((IF(ISTEXT(FA$5)=FALSE,(INDEX(FRED!$1:$1048576,MATCH(US!FA$5,FRED!$A:$A,0),MATCH(US!$B57,FRED!$1:$1,0))),(AVERAGE(EO57:EZ57)))),"")</f>
        <v>104.4</v>
      </c>
      <c r="FB57" s="59">
        <f>+IFERROR((IF(ISTEXT(FB$5)=FALSE,(INDEX(FRED!$1:$1048576,MATCH(US!FB$5,FRED!$A:$A,0),MATCH(US!$B57,FRED!$1:$1,0))),(AVERAGE(EP57:FA57)))),"")</f>
        <v>104.4</v>
      </c>
      <c r="FC57" s="60">
        <f>+IFERROR((IF(ISTEXT(FC$5)=FALSE,(INDEX(FRED!$1:$1048576,MATCH(US!FC$5,FRED!$A:$A,0),MATCH(US!$B57,FRED!$1:$1,0))),(AVERAGE(EQ57:FB57)))),"")</f>
        <v>102.52499999999999</v>
      </c>
      <c r="FD57" s="59">
        <f>+IFERROR((IF(ISTEXT(FD$5)=FALSE,(INDEX(FRED!$1:$1048576,MATCH(US!FD$5,FRED!$A:$A,0),MATCH(US!$B57,FRED!$1:$1,0))),(AVERAGE(ER57:FC57)))),"")</f>
        <v>105</v>
      </c>
      <c r="FE57" s="59">
        <f>+IFERROR((IF(ISTEXT(FE$5)=FALSE,(INDEX(FRED!$1:$1048576,MATCH(US!FE$5,FRED!$A:$A,0),MATCH(US!$B57,FRED!$1:$1,0))),(AVERAGE(ES57:FD57)))),"")</f>
        <v>105</v>
      </c>
      <c r="FF57" s="59">
        <f>+IFERROR((IF(ISTEXT(FF$5)=FALSE,(INDEX(FRED!$1:$1048576,MATCH(US!FF$5,FRED!$A:$A,0),MATCH(US!$B57,FRED!$1:$1,0))),(AVERAGE(ET57:FE57)))),"")</f>
        <v>105.2</v>
      </c>
      <c r="FG57" s="59">
        <f>+IFERROR((IF(ISTEXT(FG$5)=FALSE,(INDEX(FRED!$1:$1048576,MATCH(US!FG$5,FRED!$A:$A,0),MATCH(US!$B57,FRED!$1:$1,0))),(AVERAGE(EU57:FF57)))),"")</f>
        <v>105.6</v>
      </c>
      <c r="FH57" s="59">
        <f>+IFERROR((IF(ISTEXT(FH$5)=FALSE,(INDEX(FRED!$1:$1048576,MATCH(US!FH$5,FRED!$A:$A,0),MATCH(US!$B57,FRED!$1:$1,0))),(AVERAGE(EV57:FG57)))),"")</f>
        <v>105.6</v>
      </c>
      <c r="FI57" s="59">
        <f>+IFERROR((IF(ISTEXT(FI$5)=FALSE,(INDEX(FRED!$1:$1048576,MATCH(US!FI$5,FRED!$A:$A,0),MATCH(US!$B57,FRED!$1:$1,0))),(AVERAGE(EW57:FH57)))),"")</f>
        <v>105.6</v>
      </c>
      <c r="FJ57" s="59">
        <f>+IFERROR((IF(ISTEXT(FJ$5)=FALSE,(INDEX(FRED!$1:$1048576,MATCH(US!FJ$5,FRED!$A:$A,0),MATCH(US!$B57,FRED!$1:$1,0))),(AVERAGE(EX57:FI57)))),"")</f>
        <v>105.6</v>
      </c>
      <c r="FK57" s="59">
        <f>+IFERROR((IF(ISTEXT(FK$5)=FALSE,(INDEX(FRED!$1:$1048576,MATCH(US!FK$5,FRED!$A:$A,0),MATCH(US!$B57,FRED!$1:$1,0))),(AVERAGE(EY57:FJ57)))),"")</f>
        <v>105.7</v>
      </c>
      <c r="FL57" s="59">
        <f>+IFERROR((IF(ISTEXT(FL$5)=FALSE,(INDEX(FRED!$1:$1048576,MATCH(US!FL$5,FRED!$A:$A,0),MATCH(US!$B57,FRED!$1:$1,0))),(AVERAGE(EZ57:FK57)))),"")</f>
        <v>105.6</v>
      </c>
      <c r="FM57" s="59">
        <f>+IFERROR((IF(ISTEXT(FM$5)=FALSE,(INDEX(FRED!$1:$1048576,MATCH(US!FM$5,FRED!$A:$A,0),MATCH(US!$B57,FRED!$1:$1,0))),(AVERAGE(FA57:FL57)))),"")</f>
        <v>105.8</v>
      </c>
      <c r="FN57" s="59">
        <f>+IFERROR((IF(ISTEXT(FN$5)=FALSE,(INDEX(FRED!$1:$1048576,MATCH(US!FN$5,FRED!$A:$A,0),MATCH(US!$B57,FRED!$1:$1,0))),(AVERAGE(FB57:FM57)))),"")</f>
        <v>105.8</v>
      </c>
      <c r="FO57" s="59">
        <f>+IFERROR((IF(ISTEXT(FO$5)=FALSE,(INDEX(FRED!$1:$1048576,MATCH(US!FO$5,FRED!$A:$A,0),MATCH(US!$B57,FRED!$1:$1,0))),(AVERAGE(FC57:FN57)))),"")</f>
        <v>105.8</v>
      </c>
      <c r="FP57" s="60">
        <f>+IFERROR((IF(ISTEXT(FP$5)=FALSE,(INDEX(FRED!$1:$1048576,MATCH(US!FP$5,FRED!$A:$A,0),MATCH(US!$B57,FRED!$1:$1,0))),(AVERAGE(FD57:FO57)))),"")</f>
        <v>105.52499999999999</v>
      </c>
      <c r="FQ57" s="59">
        <f>+IFERROR((IF(ISTEXT(FQ$5)=FALSE,(INDEX(FRED!$1:$1048576,MATCH(US!FQ$5,FRED!$A:$A,0),MATCH(US!$B57,FRED!$1:$1,0))),(AVERAGE(FE57:FP57)))),"")</f>
        <v>106.4</v>
      </c>
      <c r="FR57" s="59">
        <f>+IFERROR((IF(ISTEXT(FR$5)=FALSE,(INDEX(FRED!$1:$1048576,MATCH(US!FR$5,FRED!$A:$A,0),MATCH(US!$B57,FRED!$1:$1,0))),(AVERAGE(FF57:FQ57)))),"")</f>
        <v>106.4</v>
      </c>
      <c r="FS57" s="59">
        <f>+IFERROR((IF(ISTEXT(FS$5)=FALSE,(INDEX(FRED!$1:$1048576,MATCH(US!FS$5,FRED!$A:$A,0),MATCH(US!$B57,FRED!$1:$1,0))),(AVERAGE(FG57:FR57)))),"")</f>
        <v>106.3</v>
      </c>
      <c r="FT57" s="59">
        <f>+IFERROR((IF(ISTEXT(FT$5)=FALSE,(INDEX(FRED!$1:$1048576,MATCH(US!FT$5,FRED!$A:$A,0),MATCH(US!$B57,FRED!$1:$1,0))),(AVERAGE(FH57:FS57)))),"")</f>
        <v>106.8</v>
      </c>
      <c r="FU57" s="59">
        <f>+IFERROR((IF(ISTEXT(FU$5)=FALSE,(INDEX(FRED!$1:$1048576,MATCH(US!FU$5,FRED!$A:$A,0),MATCH(US!$B57,FRED!$1:$1,0))),(AVERAGE(FI57:FT57)))),"")</f>
        <v>106.9</v>
      </c>
      <c r="FV57" s="59">
        <f>+IFERROR((IF(ISTEXT(FV$5)=FALSE,(INDEX(FRED!$1:$1048576,MATCH(US!FV$5,FRED!$A:$A,0),MATCH(US!$B57,FRED!$1:$1,0))),(AVERAGE(FJ57:FU57)))),"")</f>
        <v>106.9</v>
      </c>
      <c r="FW57" s="59">
        <f>+IFERROR((IF(ISTEXT(FW$5)=FALSE,(INDEX(FRED!$1:$1048576,MATCH(US!FW$5,FRED!$A:$A,0),MATCH(US!$B57,FRED!$1:$1,0))),(AVERAGE(FK57:FV57)))),"")</f>
        <v>107.4</v>
      </c>
      <c r="FX57" s="59">
        <f>+IFERROR((IF(ISTEXT(FX$5)=FALSE,(INDEX(FRED!$1:$1048576,MATCH(US!FX$5,FRED!$A:$A,0),MATCH(US!$B57,FRED!$1:$1,0))),(AVERAGE(FL57:FW57)))),"")</f>
        <v>107.5</v>
      </c>
      <c r="FY57" s="59">
        <f>+IFERROR((IF(ISTEXT(FY$5)=FALSE,(INDEX(FRED!$1:$1048576,MATCH(US!FY$5,FRED!$A:$A,0),MATCH(US!$B57,FRED!$1:$1,0))),(AVERAGE(FM57:FX57)))),"")</f>
        <v>107.7</v>
      </c>
      <c r="FZ57" s="59">
        <f>+IFERROR((IF(ISTEXT(FZ$5)=FALSE,(INDEX(FRED!$1:$1048576,MATCH(US!FZ$5,FRED!$A:$A,0),MATCH(US!$B57,FRED!$1:$1,0))),(AVERAGE(FN57:FY57)))),"")</f>
        <v>109</v>
      </c>
      <c r="GA57" s="59">
        <f>+IFERROR((IF(ISTEXT(GA$5)=FALSE,(INDEX(FRED!$1:$1048576,MATCH(US!GA$5,FRED!$A:$A,0),MATCH(US!$B57,FRED!$1:$1,0))),(AVERAGE(FO57:FZ57)))),"")</f>
        <v>109.1</v>
      </c>
      <c r="GB57" s="59">
        <f>+IFERROR((IF(ISTEXT(GB$5)=FALSE,(INDEX(FRED!$1:$1048576,MATCH(US!GB$5,FRED!$A:$A,0),MATCH(US!$B57,FRED!$1:$1,0))),(AVERAGE(FP57:GA57)))),"")</f>
        <v>109.2</v>
      </c>
      <c r="GC57" s="60">
        <f>+IFERROR((IF(ISTEXT(GC$5)=FALSE,(INDEX(FRED!$1:$1048576,MATCH(US!GC$5,FRED!$A:$A,0),MATCH(US!$B57,FRED!$1:$1,0))),(AVERAGE(FQ57:GB57)))),"")</f>
        <v>107.46666666666668</v>
      </c>
      <c r="GD57" s="59">
        <f>+IFERROR((IF(ISTEXT(GD$5)=FALSE,(INDEX(FRED!$1:$1048576,MATCH(US!GD$5,FRED!$A:$A,0),MATCH(US!$B57,FRED!$1:$1,0))),(AVERAGE(FR57:GC57)))),"")</f>
        <v>109.8</v>
      </c>
      <c r="GE57" s="59">
        <f>+IFERROR((IF(ISTEXT(GE$5)=FALSE,(INDEX(FRED!$1:$1048576,MATCH(US!GE$5,FRED!$A:$A,0),MATCH(US!$B57,FRED!$1:$1,0))),(AVERAGE(FS57:GD57)))),"")</f>
        <v>109.9</v>
      </c>
      <c r="GF57" s="59">
        <f>+IFERROR((IF(ISTEXT(GF$5)=FALSE,(INDEX(FRED!$1:$1048576,MATCH(US!GF$5,FRED!$A:$A,0),MATCH(US!$B57,FRED!$1:$1,0))),(AVERAGE(FT57:GE57)))),"")</f>
        <v>110</v>
      </c>
      <c r="GG57" s="59">
        <f>+IFERROR((IF(ISTEXT(GG$5)=FALSE,(INDEX(FRED!$1:$1048576,MATCH(US!GG$5,FRED!$A:$A,0),MATCH(US!$B57,FRED!$1:$1,0))),(AVERAGE(FU57:GF57)))),"")</f>
        <v>110.3</v>
      </c>
      <c r="GH57" s="59">
        <f>+IFERROR((IF(ISTEXT(GH$5)=FALSE,(INDEX(FRED!$1:$1048576,MATCH(US!GH$5,FRED!$A:$A,0),MATCH(US!$B57,FRED!$1:$1,0))),(AVERAGE(FV57:GG57)))),"")</f>
        <v>110.3</v>
      </c>
      <c r="GI57" s="59">
        <f>+IFERROR((IF(ISTEXT(GI$5)=FALSE,(INDEX(FRED!$1:$1048576,MATCH(US!GI$5,FRED!$A:$A,0),MATCH(US!$B57,FRED!$1:$1,0))),(AVERAGE(FW57:GH57)))),"")</f>
        <v>110.4</v>
      </c>
      <c r="GJ57" s="59">
        <f>+IFERROR((IF(ISTEXT(GJ$5)=FALSE,(INDEX(FRED!$1:$1048576,MATCH(US!GJ$5,FRED!$A:$A,0),MATCH(US!$B57,FRED!$1:$1,0))),(AVERAGE(FX57:GI57)))),"")</f>
        <v>110.8</v>
      </c>
      <c r="GK57" s="59">
        <f>+IFERROR((IF(ISTEXT(GK$5)=FALSE,(INDEX(FRED!$1:$1048576,MATCH(US!GK$5,FRED!$A:$A,0),MATCH(US!$B57,FRED!$1:$1,0))),(AVERAGE(FY57:GJ57)))),"")</f>
        <v>110.9</v>
      </c>
      <c r="GL57" s="59">
        <f>+IFERROR((IF(ISTEXT(GL$5)=FALSE,(INDEX(FRED!$1:$1048576,MATCH(US!GL$5,FRED!$A:$A,0),MATCH(US!$B57,FRED!$1:$1,0))),(AVERAGE(FZ57:GK57)))),"")</f>
        <v>110.9</v>
      </c>
      <c r="GM57" s="59">
        <f>+IFERROR((IF(ISTEXT(GM$5)=FALSE,(INDEX(FRED!$1:$1048576,MATCH(US!GM$5,FRED!$A:$A,0),MATCH(US!$B57,FRED!$1:$1,0))),(AVERAGE(GA57:GL57)))),"")</f>
        <v>111.4</v>
      </c>
      <c r="GN57" s="59">
        <f>+IFERROR((IF(ISTEXT(GN$5)=FALSE,(INDEX(FRED!$1:$1048576,MATCH(US!GN$5,FRED!$A:$A,0),MATCH(US!$B57,FRED!$1:$1,0))),(AVERAGE(GB57:GM57)))),"")</f>
        <v>111.4</v>
      </c>
      <c r="GO57" s="59">
        <f>+IFERROR((IF(ISTEXT(GO$5)=FALSE,(INDEX(FRED!$1:$1048576,MATCH(US!GO$5,FRED!$A:$A,0),MATCH(US!$B57,FRED!$1:$1,0))),(AVERAGE(GC57:GN57)))),"")</f>
        <v>111.6</v>
      </c>
      <c r="GP57" s="60">
        <f>+IFERROR((IF(ISTEXT(GP$5)=FALSE,(INDEX(FRED!$1:$1048576,MATCH(US!GP$5,FRED!$A:$A,0),MATCH(US!$B57,FRED!$1:$1,0))),(AVERAGE(GD57:GO57)))),"")</f>
        <v>110.64166666666665</v>
      </c>
      <c r="GQ57" s="59">
        <f>+IFERROR((IF(ISTEXT(GQ$5)=FALSE,(INDEX(FRED!$1:$1048576,MATCH(US!GQ$5,FRED!$A:$A,0),MATCH(US!$B57,FRED!$1:$1,0))),(AVERAGE(GE57:GP57)))),"")</f>
        <v>112</v>
      </c>
      <c r="GR57" s="59">
        <f>+IFERROR((IF(ISTEXT(GR$5)=FALSE,(INDEX(FRED!$1:$1048576,MATCH(US!GR$5,FRED!$A:$A,0),MATCH(US!$B57,FRED!$1:$1,0))),(AVERAGE(GF57:GQ57)))),"")</f>
        <v>112.1</v>
      </c>
      <c r="GS57" s="59">
        <f>+IFERROR((IF(ISTEXT(GS$5)=FALSE,(INDEX(FRED!$1:$1048576,MATCH(US!GS$5,FRED!$A:$A,0),MATCH(US!$B57,FRED!$1:$1,0))),(AVERAGE(GG57:GR57)))),"")</f>
        <v>112.1</v>
      </c>
      <c r="GT57" s="59">
        <f>+IFERROR((IF(ISTEXT(GT$5)=FALSE,(INDEX(FRED!$1:$1048576,MATCH(US!GT$5,FRED!$A:$A,0),MATCH(US!$B57,FRED!$1:$1,0))),(AVERAGE(GH57:GS57)))),"")</f>
        <v>112.1</v>
      </c>
      <c r="GU57" s="59">
        <f>+IFERROR((IF(ISTEXT(GU$5)=FALSE,(INDEX(FRED!$1:$1048576,MATCH(US!GU$5,FRED!$A:$A,0),MATCH(US!$B57,FRED!$1:$1,0))),(AVERAGE(GI57:GT57)))),"")</f>
        <v>112.2</v>
      </c>
      <c r="GV57" s="59">
        <f>+IFERROR((IF(ISTEXT(GV$5)=FALSE,(INDEX(FRED!$1:$1048576,MATCH(US!GV$5,FRED!$A:$A,0),MATCH(US!$B57,FRED!$1:$1,0))),(AVERAGE(GJ57:GU57)))),"")</f>
        <v>112.2</v>
      </c>
      <c r="GW57" s="59">
        <f>+IFERROR((IF(ISTEXT(GW$5)=FALSE,(INDEX(FRED!$1:$1048576,MATCH(US!GW$5,FRED!$A:$A,0),MATCH(US!$B57,FRED!$1:$1,0))),(AVERAGE(GK57:GV57)))),"")</f>
        <v>112.8</v>
      </c>
      <c r="GX57" s="59">
        <f>+IFERROR((IF(ISTEXT(GX$5)=FALSE,(INDEX(FRED!$1:$1048576,MATCH(US!GX$5,FRED!$A:$A,0),MATCH(US!$B57,FRED!$1:$1,0))),(AVERAGE(GL57:GW57)))),"")</f>
        <v>112.9</v>
      </c>
      <c r="GY57" s="59">
        <f>+IFERROR((IF(ISTEXT(GY$5)=FALSE,(INDEX(FRED!$1:$1048576,MATCH(US!GY$5,FRED!$A:$A,0),MATCH(US!$B57,FRED!$1:$1,0))),(AVERAGE(GM57:GX57)))),"")</f>
        <v>112.9</v>
      </c>
      <c r="GZ57" s="59">
        <f>+IFERROR((IF(ISTEXT(GZ$5)=FALSE,(INDEX(FRED!$1:$1048576,MATCH(US!GZ$5,FRED!$A:$A,0),MATCH(US!$B57,FRED!$1:$1,0))),(AVERAGE(GN57:GY57)))),"")</f>
        <v>113.9</v>
      </c>
      <c r="HA57" s="59">
        <f>+IFERROR((IF(ISTEXT(HA$5)=FALSE,(INDEX(FRED!$1:$1048576,MATCH(US!HA$5,FRED!$A:$A,0),MATCH(US!$B57,FRED!$1:$1,0))),(AVERAGE(GO57:GZ57)))),"")</f>
        <v>113.8</v>
      </c>
      <c r="HB57" s="59">
        <f>+IFERROR((IF(ISTEXT(HB$5)=FALSE,(INDEX(FRED!$1:$1048576,MATCH(US!HB$5,FRED!$A:$A,0),MATCH(US!$B57,FRED!$1:$1,0))),(AVERAGE(GP57:HA57)))),"")</f>
        <v>113.9</v>
      </c>
      <c r="HC57" s="60">
        <f>+IFERROR((IF(ISTEXT(HC$5)=FALSE,(INDEX(FRED!$1:$1048576,MATCH(US!HC$5,FRED!$A:$A,0),MATCH(US!$B57,FRED!$1:$1,0))),(AVERAGE(GQ57:HB57)))),"")</f>
        <v>112.74166666666667</v>
      </c>
      <c r="HD57" s="59">
        <f>+IFERROR((IF(ISTEXT(HD$5)=FALSE,(INDEX(FRED!$1:$1048576,MATCH(US!HD$5,FRED!$A:$A,0),MATCH(US!$B57,FRED!$1:$1,0))),(AVERAGE(GR57:HC57)))),"")</f>
        <v>113.4</v>
      </c>
      <c r="HE57" s="59">
        <f>+IFERROR((IF(ISTEXT(HE$5)=FALSE,(INDEX(FRED!$1:$1048576,MATCH(US!HE$5,FRED!$A:$A,0),MATCH(US!$B57,FRED!$1:$1,0))),(AVERAGE(GS57:HD57)))),"")</f>
        <v>113.4</v>
      </c>
      <c r="HF57" s="59">
        <f>+IFERROR((IF(ISTEXT(HF$5)=FALSE,(INDEX(FRED!$1:$1048576,MATCH(US!HF$5,FRED!$A:$A,0),MATCH(US!$B57,FRED!$1:$1,0))),(AVERAGE(GT57:HE57)))),"")</f>
        <v>113.3</v>
      </c>
      <c r="HG57" s="59">
        <f>+IFERROR((IF(ISTEXT(HG$5)=FALSE,(INDEX(FRED!$1:$1048576,MATCH(US!HG$5,FRED!$A:$A,0),MATCH(US!$B57,FRED!$1:$1,0))),(AVERAGE(GU57:HF57)))),"")</f>
        <v>114.4</v>
      </c>
      <c r="HH57" s="59">
        <f>+IFERROR((IF(ISTEXT(HH$5)=FALSE,(INDEX(FRED!$1:$1048576,MATCH(US!HH$5,FRED!$A:$A,0),MATCH(US!$B57,FRED!$1:$1,0))),(AVERAGE(GV57:HG57)))),"")</f>
        <v>114.4</v>
      </c>
      <c r="HI57" s="59">
        <f>+IFERROR((IF(ISTEXT(HI$5)=FALSE,(INDEX(FRED!$1:$1048576,MATCH(US!HI$5,FRED!$A:$A,0),MATCH(US!$B57,FRED!$1:$1,0))),(AVERAGE(GW57:HH57)))),"")</f>
        <v>114.4</v>
      </c>
      <c r="HJ57" s="59">
        <f>+IFERROR((IF(ISTEXT(HJ$5)=FALSE,(INDEX(FRED!$1:$1048576,MATCH(US!HJ$5,FRED!$A:$A,0),MATCH(US!$B57,FRED!$1:$1,0))),(AVERAGE(GX57:HI57)))),"")</f>
        <v>113.6</v>
      </c>
      <c r="HK57" s="59">
        <f>+IFERROR((IF(ISTEXT(HK$5)=FALSE,(INDEX(FRED!$1:$1048576,MATCH(US!HK$5,FRED!$A:$A,0),MATCH(US!$B57,FRED!$1:$1,0))),(AVERAGE(GY57:HJ57)))),"")</f>
        <v>113.7</v>
      </c>
      <c r="HL57" s="59">
        <f>+IFERROR((IF(ISTEXT(HL$5)=FALSE,(INDEX(FRED!$1:$1048576,MATCH(US!HL$5,FRED!$A:$A,0),MATCH(US!$B57,FRED!$1:$1,0))),(AVERAGE(GZ57:HK57)))),"")</f>
        <v>113.7</v>
      </c>
      <c r="HM57" s="59">
        <f>+IFERROR((IF(ISTEXT(HM$5)=FALSE,(INDEX(FRED!$1:$1048576,MATCH(US!HM$5,FRED!$A:$A,0),MATCH(US!$B57,FRED!$1:$1,0))),(AVERAGE(HA57:HL57)))),"")</f>
        <v>114.6</v>
      </c>
      <c r="HN57" s="59">
        <f>+IFERROR((IF(ISTEXT(HN$5)=FALSE,(INDEX(FRED!$1:$1048576,MATCH(US!HN$5,FRED!$A:$A,0),MATCH(US!$B57,FRED!$1:$1,0))),(AVERAGE(HB57:HM57)))),"")</f>
        <v>114.6</v>
      </c>
      <c r="HO57" s="59">
        <f>+IFERROR((IF(ISTEXT(HO$5)=FALSE,(INDEX(FRED!$1:$1048576,MATCH(US!HO$5,FRED!$A:$A,0),MATCH(US!$B57,FRED!$1:$1,0))),(AVERAGE(HC57:HN57)))),"")</f>
        <v>114.5</v>
      </c>
      <c r="HP57" s="60">
        <f>+IFERROR((IF(ISTEXT(HP$5)=FALSE,(INDEX(FRED!$1:$1048576,MATCH(US!HP$5,FRED!$A:$A,0),MATCH(US!$B57,FRED!$1:$1,0))),(AVERAGE(HD57:HO57)))),"")</f>
        <v>113.99999999999999</v>
      </c>
      <c r="HQ57" s="59">
        <f>+IFERROR((IF(ISTEXT(HQ$5)=FALSE,(INDEX(FRED!$1:$1048576,MATCH(US!HQ$5,FRED!$A:$A,0),MATCH(US!$B57,FRED!$1:$1,0))),(AVERAGE(HE57:HP57)))),"")</f>
        <v>114.9</v>
      </c>
      <c r="HR57" s="59">
        <f>+IFERROR((IF(ISTEXT(HR$5)=FALSE,(INDEX(FRED!$1:$1048576,MATCH(US!HR$5,FRED!$A:$A,0),MATCH(US!$B57,FRED!$1:$1,0))),(AVERAGE(HF57:HQ57)))),"")</f>
        <v>114.9</v>
      </c>
      <c r="HS57" s="59">
        <f>+IFERROR((IF(ISTEXT(HS$5)=FALSE,(INDEX(FRED!$1:$1048576,MATCH(US!HS$5,FRED!$A:$A,0),MATCH(US!$B57,FRED!$1:$1,0))),(AVERAGE(HG57:HR57)))),"")</f>
        <v>115</v>
      </c>
      <c r="HT57" s="59">
        <f>+IFERROR((IF(ISTEXT(HT$5)=FALSE,(INDEX(FRED!$1:$1048576,MATCH(US!HT$5,FRED!$A:$A,0),MATCH(US!$B57,FRED!$1:$1,0))),(AVERAGE(HH57:HS57)))),"")</f>
        <v>115.5</v>
      </c>
      <c r="HU57" s="59">
        <f>+IFERROR((IF(ISTEXT(HU$5)=FALSE,(INDEX(FRED!$1:$1048576,MATCH(US!HU$5,FRED!$A:$A,0),MATCH(US!$B57,FRED!$1:$1,0))),(AVERAGE(HI57:HT57)))),"")</f>
        <v>115.7</v>
      </c>
      <c r="HV57" s="59">
        <f>+IFERROR((IF(ISTEXT(HV$5)=FALSE,(INDEX(FRED!$1:$1048576,MATCH(US!HV$5,FRED!$A:$A,0),MATCH(US!$B57,FRED!$1:$1,0))),(AVERAGE(HJ57:HU57)))),"")</f>
        <v>115.8</v>
      </c>
      <c r="HW57" s="59">
        <f>+IFERROR((IF(ISTEXT(HW$5)=FALSE,(INDEX(FRED!$1:$1048576,MATCH(US!HW$5,FRED!$A:$A,0),MATCH(US!$B57,FRED!$1:$1,0))),(AVERAGE(HK57:HV57)))),"")</f>
        <v>117.3</v>
      </c>
      <c r="HX57" s="59">
        <f>+IFERROR((IF(ISTEXT(HX$5)=FALSE,(INDEX(FRED!$1:$1048576,MATCH(US!HX$5,FRED!$A:$A,0),MATCH(US!$B57,FRED!$1:$1,0))),(AVERAGE(HL57:HW57)))),"")</f>
        <v>117.4</v>
      </c>
      <c r="HY57" s="59">
        <f>+IFERROR((IF(ISTEXT(HY$5)=FALSE,(INDEX(FRED!$1:$1048576,MATCH(US!HY$5,FRED!$A:$A,0),MATCH(US!$B57,FRED!$1:$1,0))),(AVERAGE(HM57:HX57)))),"")</f>
        <v>117.3</v>
      </c>
      <c r="HZ57" s="59">
        <f>+IFERROR((IF(ISTEXT(HZ$5)=FALSE,(INDEX(FRED!$1:$1048576,MATCH(US!HZ$5,FRED!$A:$A,0),MATCH(US!$B57,FRED!$1:$1,0))),(AVERAGE(HN57:HY57)))),"")</f>
        <v>118</v>
      </c>
      <c r="IA57" s="59">
        <f>+IFERROR((IF(ISTEXT(IA$5)=FALSE,(INDEX(FRED!$1:$1048576,MATCH(US!IA$5,FRED!$A:$A,0),MATCH(US!$B57,FRED!$1:$1,0))),(AVERAGE(HO57:HZ57)))),"")</f>
        <v>117.9</v>
      </c>
      <c r="IB57" s="59">
        <f>+IFERROR((IF(ISTEXT(IB$5)=FALSE,(INDEX(FRED!$1:$1048576,MATCH(US!IB$5,FRED!$A:$A,0),MATCH(US!$B57,FRED!$1:$1,0))),(AVERAGE(HP57:IA57)))),"")</f>
        <v>118</v>
      </c>
      <c r="IC57" s="60">
        <f>+IFERROR((IF(ISTEXT(IC$5)=FALSE,(INDEX(FRED!$1:$1048576,MATCH(US!IC$5,FRED!$A:$A,0),MATCH(US!$B57,FRED!$1:$1,0))),(AVERAGE(HQ57:IB57)))),"")</f>
        <v>116.47500000000001</v>
      </c>
      <c r="ID57" s="59">
        <f>+IFERROR((IF(ISTEXT(ID$5)=FALSE,(INDEX(FRED!$1:$1048576,MATCH(US!ID$5,FRED!$A:$A,0),MATCH(US!$B57,FRED!$1:$1,0))),(AVERAGE(HR57:IC57)))),"")</f>
        <v>119</v>
      </c>
      <c r="IE57" s="59">
        <f>+IFERROR((IF(ISTEXT(IE$5)=FALSE,(INDEX(FRED!$1:$1048576,MATCH(US!IE$5,FRED!$A:$A,0),MATCH(US!$B57,FRED!$1:$1,0))),(AVERAGE(HS57:ID57)))),"")</f>
        <v>119</v>
      </c>
      <c r="IF57" s="59">
        <f>+IFERROR((IF(ISTEXT(IF$5)=FALSE,(INDEX(FRED!$1:$1048576,MATCH(US!IF$5,FRED!$A:$A,0),MATCH(US!$B57,FRED!$1:$1,0))),(AVERAGE(HT57:IE57)))),"")</f>
        <v>119.1</v>
      </c>
      <c r="IG57" s="59">
        <f>+IFERROR((IF(ISTEXT(IG$5)=FALSE,(INDEX(FRED!$1:$1048576,MATCH(US!IG$5,FRED!$A:$A,0),MATCH(US!$B57,FRED!$1:$1,0))),(AVERAGE(HU57:IF57)))),"")</f>
        <v>120.4</v>
      </c>
      <c r="IH57" s="59">
        <f>+IFERROR((IF(ISTEXT(IH$5)=FALSE,(INDEX(FRED!$1:$1048576,MATCH(US!IH$5,FRED!$A:$A,0),MATCH(US!$B57,FRED!$1:$1,0))),(AVERAGE(HV57:IG57)))),"")</f>
        <v>120.5</v>
      </c>
      <c r="II57" s="59">
        <f>+IFERROR((IF(ISTEXT(II$5)=FALSE,(INDEX(FRED!$1:$1048576,MATCH(US!II$5,FRED!$A:$A,0),MATCH(US!$B57,FRED!$1:$1,0))),(AVERAGE(HW57:IH57)))),"")</f>
        <v>120.7</v>
      </c>
      <c r="IJ57" s="59">
        <f>+IFERROR((IF(ISTEXT(IJ$5)=FALSE,(INDEX(FRED!$1:$1048576,MATCH(US!IJ$5,FRED!$A:$A,0),MATCH(US!$B57,FRED!$1:$1,0))),(AVERAGE(HX57:II57)))),"")</f>
        <v>121.2</v>
      </c>
      <c r="IK57" s="59">
        <f>+IFERROR((IF(ISTEXT(IK$5)=FALSE,(INDEX(FRED!$1:$1048576,MATCH(US!IK$5,FRED!$A:$A,0),MATCH(US!$B57,FRED!$1:$1,0))),(AVERAGE(HY57:IJ57)))),"")</f>
        <v>121.4</v>
      </c>
      <c r="IL57" s="59">
        <f>+IFERROR((IF(ISTEXT(IL$5)=FALSE,(INDEX(FRED!$1:$1048576,MATCH(US!IL$5,FRED!$A:$A,0),MATCH(US!$B57,FRED!$1:$1,0))),(AVERAGE(HZ57:IK57)))),"")</f>
        <v>121.4</v>
      </c>
      <c r="IM57" s="59">
        <f>+IFERROR((IF(ISTEXT(IM$5)=FALSE,(INDEX(FRED!$1:$1048576,MATCH(US!IM$5,FRED!$A:$A,0),MATCH(US!$B57,FRED!$1:$1,0))),(AVERAGE(IA57:IL57)))),"")</f>
        <v>123.8</v>
      </c>
      <c r="IN57" s="59">
        <f>+IFERROR((IF(ISTEXT(IN$5)=FALSE,(INDEX(FRED!$1:$1048576,MATCH(US!IN$5,FRED!$A:$A,0),MATCH(US!$B57,FRED!$1:$1,0))),(AVERAGE(IB57:IM57)))),"")</f>
        <v>124</v>
      </c>
      <c r="IO57" s="59">
        <f>+IFERROR((IF(ISTEXT(IO$5)=FALSE,(INDEX(FRED!$1:$1048576,MATCH(US!IO$5,FRED!$A:$A,0),MATCH(US!$B57,FRED!$1:$1,0))),(AVERAGE(IC57:IN57)))),"")</f>
        <v>124.1</v>
      </c>
      <c r="IP57" s="60">
        <f>+IFERROR((IF(ISTEXT(IP$5)=FALSE,(INDEX(FRED!$1:$1048576,MATCH(US!IP$5,FRED!$A:$A,0),MATCH(US!$B57,FRED!$1:$1,0))),(AVERAGE(ID57:IO57)))),"")</f>
        <v>121.21666666666665</v>
      </c>
      <c r="IQ57" s="59">
        <f>+IFERROR((IF(ISTEXT(IQ$5)=FALSE,(INDEX(FRED!$1:$1048576,MATCH(US!IQ$5,FRED!$A:$A,0),MATCH(US!$B57,FRED!$1:$1,0))),(AVERAGE(IE57:IP57)))),"")</f>
        <v>125</v>
      </c>
      <c r="IR57" s="59">
        <f>+IFERROR((IF(ISTEXT(IR$5)=FALSE,(INDEX(FRED!$1:$1048576,MATCH(US!IR$5,FRED!$A:$A,0),MATCH(US!$B57,FRED!$1:$1,0))),(AVERAGE(IF57:IQ57)))),"")</f>
        <v>125</v>
      </c>
      <c r="IS57" s="59">
        <f>+IFERROR((IF(ISTEXT(IS$5)=FALSE,(INDEX(FRED!$1:$1048576,MATCH(US!IS$5,FRED!$A:$A,0),MATCH(US!$B57,FRED!$1:$1,0))),(AVERAGE(IG57:IR57)))),"")</f>
        <v>125.2</v>
      </c>
      <c r="IT57" s="59">
        <f>+IFERROR((IF(ISTEXT(IT$5)=FALSE,(INDEX(FRED!$1:$1048576,MATCH(US!IT$5,FRED!$A:$A,0),MATCH(US!$B57,FRED!$1:$1,0))),(AVERAGE(IH57:IS57)))),"")</f>
        <v>126.9</v>
      </c>
      <c r="IU57" s="59">
        <f>+IFERROR((IF(ISTEXT(IU$5)=FALSE,(INDEX(FRED!$1:$1048576,MATCH(US!IU$5,FRED!$A:$A,0),MATCH(US!$B57,FRED!$1:$1,0))),(AVERAGE(II57:IT57)))),"")</f>
        <v>127.1</v>
      </c>
      <c r="IV57" s="59">
        <f>+IFERROR((IF(ISTEXT(IV$5)=FALSE,(INDEX(FRED!$1:$1048576,MATCH(US!IV$5,FRED!$A:$A,0),MATCH(US!$B57,FRED!$1:$1,0))),(AVERAGE(IJ57:IU57)))),"")</f>
        <v>127.1</v>
      </c>
      <c r="IW57" s="59">
        <f>+IFERROR((IF(ISTEXT(IW$5)=FALSE,(INDEX(FRED!$1:$1048576,MATCH(US!IW$5,FRED!$A:$A,0),MATCH(US!$B57,FRED!$1:$1,0))),(AVERAGE(IK57:IV57)))),"")</f>
        <v>128</v>
      </c>
      <c r="IX57" s="59">
        <f>+IFERROR((IF(ISTEXT(IX$5)=FALSE,(INDEX(FRED!$1:$1048576,MATCH(US!IX$5,FRED!$A:$A,0),MATCH(US!$B57,FRED!$1:$1,0))),(AVERAGE(IL57:IW57)))),"")</f>
        <v>128.1</v>
      </c>
      <c r="IY57" s="59">
        <f>+IFERROR((IF(ISTEXT(IY$5)=FALSE,(INDEX(FRED!$1:$1048576,MATCH(US!IY$5,FRED!$A:$A,0),MATCH(US!$B57,FRED!$1:$1,0))),(AVERAGE(IM57:IX57)))),"")</f>
        <v>128.19999999999999</v>
      </c>
      <c r="IZ57" s="59">
        <f>+IFERROR((IF(ISTEXT(IZ$5)=FALSE,(INDEX(FRED!$1:$1048576,MATCH(US!IZ$5,FRED!$A:$A,0),MATCH(US!$B57,FRED!$1:$1,0))),(AVERAGE(IN57:IY57)))),"")</f>
        <v>128.6</v>
      </c>
      <c r="JA57" s="59">
        <f>+IFERROR((IF(ISTEXT(JA$5)=FALSE,(INDEX(FRED!$1:$1048576,MATCH(US!JA$5,FRED!$A:$A,0),MATCH(US!$B57,FRED!$1:$1,0))),(AVERAGE(IO57:IZ57)))),"")</f>
        <v>128.69999999999999</v>
      </c>
      <c r="JB57" s="59">
        <f>+IFERROR((IF(ISTEXT(JB$5)=FALSE,(INDEX(FRED!$1:$1048576,MATCH(US!JB$5,FRED!$A:$A,0),MATCH(US!$B57,FRED!$1:$1,0))),(AVERAGE(IP57:JA57)))),"")</f>
        <v>128.9</v>
      </c>
      <c r="JC57" s="60">
        <f>+IFERROR((IF(ISTEXT(JC$5)=FALSE,(INDEX(FRED!$1:$1048576,MATCH(US!JC$5,FRED!$A:$A,0),MATCH(US!$B57,FRED!$1:$1,0))),(AVERAGE(IQ57:JB57)))),"")</f>
        <v>127.23333333333335</v>
      </c>
      <c r="JD57" s="59">
        <f>+IFERROR((IF(ISTEXT(JD$5)=FALSE,(INDEX(FRED!$1:$1048576,MATCH(US!JD$5,FRED!$A:$A,0),MATCH(US!$B57,FRED!$1:$1,0))),(AVERAGE(IR57:JC57)))),"")</f>
        <v>129.6</v>
      </c>
      <c r="JE57" s="59">
        <f>+IFERROR((IF(ISTEXT(JE$5)=FALSE,(INDEX(FRED!$1:$1048576,MATCH(US!JE$5,FRED!$A:$A,0),MATCH(US!$B57,FRED!$1:$1,0))),(AVERAGE(IS57:JD57)))),"")</f>
        <v>129.69999999999999</v>
      </c>
      <c r="JF57" s="59">
        <f>+IFERROR((IF(ISTEXT(JF$5)=FALSE,(INDEX(FRED!$1:$1048576,MATCH(US!JF$5,FRED!$A:$A,0),MATCH(US!$B57,FRED!$1:$1,0))),(AVERAGE(IT57:JE57)))),"")</f>
        <v>129.6</v>
      </c>
      <c r="JG57" s="59">
        <f>+IFERROR((IF(ISTEXT(JG$5)=FALSE,(INDEX(FRED!$1:$1048576,MATCH(US!JG$5,FRED!$A:$A,0),MATCH(US!$B57,FRED!$1:$1,0))),(AVERAGE(IU57:JF57)))),"")</f>
        <v>130.30000000000001</v>
      </c>
      <c r="JH57" s="59">
        <f>+IFERROR((IF(ISTEXT(JH$5)=FALSE,(INDEX(FRED!$1:$1048576,MATCH(US!JH$5,FRED!$A:$A,0),MATCH(US!$B57,FRED!$1:$1,0))),(AVERAGE(IV57:JG57)))),"")</f>
        <v>130.19999999999999</v>
      </c>
      <c r="JI57" s="59">
        <f>+IFERROR((IF(ISTEXT(JI$5)=FALSE,(INDEX(FRED!$1:$1048576,MATCH(US!JI$5,FRED!$A:$A,0),MATCH(US!$B57,FRED!$1:$1,0))),(AVERAGE(IW57:JH57)))),"")</f>
        <v>130.1</v>
      </c>
      <c r="JJ57" s="59">
        <f>+IFERROR((IF(ISTEXT(JJ$5)=FALSE,(INDEX(FRED!$1:$1048576,MATCH(US!JJ$5,FRED!$A:$A,0),MATCH(US!$B57,FRED!$1:$1,0))),(AVERAGE(IX57:JI57)))),"")</f>
        <v>130.80000000000001</v>
      </c>
      <c r="JK57" s="59">
        <f>+IFERROR((IF(ISTEXT(JK$5)=FALSE,(INDEX(FRED!$1:$1048576,MATCH(US!JK$5,FRED!$A:$A,0),MATCH(US!$B57,FRED!$1:$1,0))),(AVERAGE(IY57:JJ57)))),"")</f>
        <v>130.5</v>
      </c>
      <c r="JL57" s="59">
        <f>+IFERROR((IF(ISTEXT(JL$5)=FALSE,(INDEX(FRED!$1:$1048576,MATCH(US!JL$5,FRED!$A:$A,0),MATCH(US!$B57,FRED!$1:$1,0))),(AVERAGE(IZ57:JK57)))),"")</f>
        <v>130.4</v>
      </c>
      <c r="JM57" s="59">
        <f>+IFERROR((IF(ISTEXT(JM$5)=FALSE,(INDEX(FRED!$1:$1048576,MATCH(US!JM$5,FRED!$A:$A,0),MATCH(US!$B57,FRED!$1:$1,0))),(AVERAGE(JA57:JL57)))),"")</f>
        <v>130.19999999999999</v>
      </c>
      <c r="JN57" s="59">
        <f>+IFERROR((IF(ISTEXT(JN$5)=FALSE,(INDEX(FRED!$1:$1048576,MATCH(US!JN$5,FRED!$A:$A,0),MATCH(US!$B57,FRED!$1:$1,0))),(AVERAGE(JB57:JM57)))),"")</f>
        <v>130.4</v>
      </c>
      <c r="JO57" s="59">
        <f>+IFERROR((IF(ISTEXT(JO$5)=FALSE,(INDEX(FRED!$1:$1048576,MATCH(US!JO$5,FRED!$A:$A,0),MATCH(US!$B57,FRED!$1:$1,0))),(AVERAGE(JC57:JN57)))),"")</f>
        <v>130.4</v>
      </c>
      <c r="JP57" s="60">
        <f>+IFERROR((IF(ISTEXT(JP$5)=FALSE,(INDEX(FRED!$1:$1048576,MATCH(US!JP$5,FRED!$A:$A,0),MATCH(US!$B57,FRED!$1:$1,0))),(AVERAGE(JD57:JO57)))),"")</f>
        <v>130.18333333333337</v>
      </c>
      <c r="JQ57" s="59">
        <f>+IFERROR((IF(ISTEXT(JQ$5)=FALSE,(INDEX(FRED!$1:$1048576,MATCH(US!JQ$5,FRED!$A:$A,0),MATCH(US!$B57,FRED!$1:$1,0))),(AVERAGE(JE57:JP57)))),"")</f>
        <v>130.69999999999999</v>
      </c>
      <c r="JR57" s="59">
        <f>+IFERROR((IF(ISTEXT(JR$5)=FALSE,(INDEX(FRED!$1:$1048576,MATCH(US!JR$5,FRED!$A:$A,0),MATCH(US!$B57,FRED!$1:$1,0))),(AVERAGE(JF57:JQ57)))),"")</f>
        <v>130.9</v>
      </c>
      <c r="JS57" s="59">
        <f>+IFERROR((IF(ISTEXT(JS$5)=FALSE,(INDEX(FRED!$1:$1048576,MATCH(US!JS$5,FRED!$A:$A,0),MATCH(US!$B57,FRED!$1:$1,0))),(AVERAGE(JG57:JR57)))),"")</f>
        <v>131.4</v>
      </c>
      <c r="JT57" s="59">
        <f>+IFERROR((IF(ISTEXT(JT$5)=FALSE,(INDEX(FRED!$1:$1048576,MATCH(US!JT$5,FRED!$A:$A,0),MATCH(US!$B57,FRED!$1:$1,0))),(AVERAGE(JH57:JS57)))),"")</f>
        <v>133.1</v>
      </c>
      <c r="JU57" s="59">
        <f>+IFERROR((IF(ISTEXT(JU$5)=FALSE,(INDEX(FRED!$1:$1048576,MATCH(US!JU$5,FRED!$A:$A,0),MATCH(US!$B57,FRED!$1:$1,0))),(AVERAGE(JI57:JT57)))),"")</f>
        <v>133.9</v>
      </c>
      <c r="JV57" s="59">
        <f>+IFERROR((IF(ISTEXT(JV$5)=FALSE,(INDEX(FRED!$1:$1048576,MATCH(US!JV$5,FRED!$A:$A,0),MATCH(US!$B57,FRED!$1:$1,0))),(AVERAGE(JJ57:JU57)))),"")</f>
        <v>134.19999999999999</v>
      </c>
      <c r="JW57" s="59">
        <f>+IFERROR((IF(ISTEXT(JW$5)=FALSE,(INDEX(FRED!$1:$1048576,MATCH(US!JW$5,FRED!$A:$A,0),MATCH(US!$B57,FRED!$1:$1,0))),(AVERAGE(JK57:JV57)))),"")</f>
        <v>136.52699999999999</v>
      </c>
      <c r="JX57" s="59">
        <f>+IFERROR((IF(ISTEXT(JX$5)=FALSE,(INDEX(FRED!$1:$1048576,MATCH(US!JX$5,FRED!$A:$A,0),MATCH(US!$B57,FRED!$1:$1,0))),(AVERAGE(JL57:JW57)))),"")</f>
        <v>137.01300000000001</v>
      </c>
      <c r="JY57" s="59">
        <f>+IFERROR((IF(ISTEXT(JY$5)=FALSE,(INDEX(FRED!$1:$1048576,MATCH(US!JY$5,FRED!$A:$A,0),MATCH(US!$B57,FRED!$1:$1,0))),(AVERAGE(JM57:JX57)))),"")</f>
        <v>137.35</v>
      </c>
      <c r="JZ57" s="59">
        <f>+IFERROR((IF(ISTEXT(JZ$5)=FALSE,(INDEX(FRED!$1:$1048576,MATCH(US!JZ$5,FRED!$A:$A,0),MATCH(US!$B57,FRED!$1:$1,0))),(AVERAGE(JN57:JY57)))),"")</f>
        <v>145.511</v>
      </c>
      <c r="KA57" s="59">
        <f>+IFERROR((IF(ISTEXT(KA$5)=FALSE,(INDEX(FRED!$1:$1048576,MATCH(US!KA$5,FRED!$A:$A,0),MATCH(US!$B57,FRED!$1:$1,0))),(AVERAGE(JO57:JZ57)))),"")</f>
        <v>146.017</v>
      </c>
      <c r="KB57" s="59">
        <f>+IFERROR((IF(ISTEXT(KB$5)=FALSE,(INDEX(FRED!$1:$1048576,MATCH(US!KB$5,FRED!$A:$A,0),MATCH(US!$B57,FRED!$1:$1,0))),(AVERAGE(JP57:KA57)))),"")</f>
        <v>146.27099999999999</v>
      </c>
      <c r="KC57" s="60">
        <f>+IFERROR((IF(ISTEXT(KC$5)=FALSE,(INDEX(FRED!$1:$1048576,MATCH(US!KC$5,FRED!$A:$A,0),MATCH(US!$B57,FRED!$1:$1,0))),(AVERAGE(JQ57:KB57)))),"")</f>
        <v>136.90741666666665</v>
      </c>
      <c r="KD57" s="59">
        <f>+IFERROR((IF(ISTEXT(KD$5)=FALSE,(INDEX(FRED!$1:$1048576,MATCH(US!KD$5,FRED!$A:$A,0),MATCH(US!$B57,FRED!$1:$1,0))),(AVERAGE(JR57:KC57)))),"")</f>
        <v>151.19800000000001</v>
      </c>
      <c r="KE57" s="59">
        <f>+IFERROR((IF(ISTEXT(KE$5)=FALSE,(INDEX(FRED!$1:$1048576,MATCH(US!KE$5,FRED!$A:$A,0),MATCH(US!$B57,FRED!$1:$1,0))),(AVERAGE(JS57:KD57)))),"")</f>
        <v>152.07</v>
      </c>
      <c r="KF57" s="59">
        <f>+IFERROR((IF(ISTEXT(KF$5)=FALSE,(INDEX(FRED!$1:$1048576,MATCH(US!KF$5,FRED!$A:$A,0),MATCH(US!$B57,FRED!$1:$1,0))),(AVERAGE(JT57:KE57)))),"")</f>
        <v>153.01300000000001</v>
      </c>
      <c r="KG57" s="59">
        <f>+IFERROR((IF(ISTEXT(KG$5)=FALSE,(INDEX(FRED!$1:$1048576,MATCH(US!KG$5,FRED!$A:$A,0),MATCH(US!$B57,FRED!$1:$1,0))),(AVERAGE(JU57:KF57)))),"")</f>
        <v>158.554</v>
      </c>
      <c r="KH57" s="59">
        <f>+IFERROR((IF(ISTEXT(KH$5)=FALSE,(INDEX(FRED!$1:$1048576,MATCH(US!KH$5,FRED!$A:$A,0),MATCH(US!$B57,FRED!$1:$1,0))),(AVERAGE(JV57:KG57)))),"")</f>
        <v>159.19900000000001</v>
      </c>
      <c r="KI57" s="59">
        <f>+IFERROR((IF(ISTEXT(KI$5)=FALSE,(INDEX(FRED!$1:$1048576,MATCH(US!KI$5,FRED!$A:$A,0),MATCH(US!$B57,FRED!$1:$1,0))),(AVERAGE(JW57:KH57)))),"")</f>
        <v>160.07900000000001</v>
      </c>
      <c r="KJ57" s="59">
        <f>+IFERROR((IF(ISTEXT(KJ$5)=FALSE,(INDEX(FRED!$1:$1048576,MATCH(US!KJ$5,FRED!$A:$A,0),MATCH(US!$B57,FRED!$1:$1,0))),(AVERAGE(JX57:KI57)))),"")</f>
        <v>168.05600000000001</v>
      </c>
      <c r="KK57" s="59">
        <f>+IFERROR((IF(ISTEXT(KK$5)=FALSE,(INDEX(FRED!$1:$1048576,MATCH(US!KK$5,FRED!$A:$A,0),MATCH(US!$B57,FRED!$1:$1,0))),(AVERAGE(JY57:KJ57)))),"")</f>
        <v>168.309</v>
      </c>
      <c r="KL57" s="59">
        <f>+IFERROR((IF(ISTEXT(KL$5)=FALSE,(INDEX(FRED!$1:$1048576,MATCH(US!KL$5,FRED!$A:$A,0),MATCH(US!$B57,FRED!$1:$1,0))),(AVERAGE(JZ57:KK57)))),"")</f>
        <v>168.70099999999999</v>
      </c>
      <c r="KM57" s="59">
        <f>+IFERROR((IF(ISTEXT(KM$5)=FALSE,(INDEX(FRED!$1:$1048576,MATCH(US!KM$5,FRED!$A:$A,0),MATCH(US!$B57,FRED!$1:$1,0))),(AVERAGE(KA57:KL57)))),"")</f>
        <v>173.11699999999999</v>
      </c>
      <c r="KN57" s="59">
        <f>+IFERROR((IF(ISTEXT(KN$5)=FALSE,(INDEX(FRED!$1:$1048576,MATCH(US!KN$5,FRED!$A:$A,0),MATCH(US!$B57,FRED!$1:$1,0))),(AVERAGE(KB57:KM57)))),"")</f>
        <v>173.226</v>
      </c>
      <c r="KO57" s="59">
        <f>+IFERROR((IF(ISTEXT(KO$5)=FALSE,(INDEX(FRED!$1:$1048576,MATCH(US!KO$5,FRED!$A:$A,0),MATCH(US!$B57,FRED!$1:$1,0))),(AVERAGE(KC57:KN57)))),"")</f>
        <v>173.29300000000001</v>
      </c>
      <c r="KP57" s="60">
        <f>+IFERROR((IF(ISTEXT(KP$5)=FALSE,(INDEX(FRED!$1:$1048576,MATCH(US!KP$5,FRED!$A:$A,0),MATCH(US!$B57,FRED!$1:$1,0))),(AVERAGE(KD57:KO57)))),"")</f>
        <v>163.23458333333335</v>
      </c>
      <c r="KQ57" s="59">
        <f>+IFERROR((IF(ISTEXT(KQ$5)=FALSE,(INDEX(FRED!$1:$1048576,MATCH(US!KQ$5,FRED!$A:$A,0),MATCH(US!$B57,FRED!$1:$1,0))),(AVERAGE(KE57:KP57)))),"")</f>
        <v>176.52699999999999</v>
      </c>
      <c r="KR57" s="59">
        <f>+IFERROR((IF(ISTEXT(KR$5)=FALSE,(INDEX(FRED!$1:$1048576,MATCH(US!KR$5,FRED!$A:$A,0),MATCH(US!$B57,FRED!$1:$1,0))),(AVERAGE(KF57:KQ57)))),"")</f>
        <v>176.578</v>
      </c>
      <c r="KS57" s="59">
        <f>+IFERROR((IF(ISTEXT(KS$5)=FALSE,(INDEX(FRED!$1:$1048576,MATCH(US!KS$5,FRED!$A:$A,0),MATCH(US!$B57,FRED!$1:$1,0))),(AVERAGE(KG57:KR57)))),"")</f>
        <v>176.774</v>
      </c>
      <c r="KT57" s="59">
        <f>+IFERROR((IF(ISTEXT(KT$5)=FALSE,(INDEX(FRED!$1:$1048576,MATCH(US!KT$5,FRED!$A:$A,0),MATCH(US!$B57,FRED!$1:$1,0))),(AVERAGE(KH57:KS57)))),"")</f>
        <v>176.464</v>
      </c>
      <c r="KU57" s="59">
        <f>+IFERROR((IF(ISTEXT(KU$5)=FALSE,(INDEX(FRED!$1:$1048576,MATCH(US!KU$5,FRED!$A:$A,0),MATCH(US!$B57,FRED!$1:$1,0))),(AVERAGE(KI57:KT57)))),"")</f>
        <v>176.68700000000001</v>
      </c>
      <c r="KV57" s="59">
        <f>+IFERROR((IF(ISTEXT(KV$5)=FALSE,(INDEX(FRED!$1:$1048576,MATCH(US!KV$5,FRED!$A:$A,0),MATCH(US!$B57,FRED!$1:$1,0))),(AVERAGE(KJ57:KU57)))),"")</f>
        <v>176.73</v>
      </c>
      <c r="KW57" s="59">
        <f>+IFERROR((IF(ISTEXT(KW$5)=FALSE,(INDEX(FRED!$1:$1048576,MATCH(US!KW$5,FRED!$A:$A,0),MATCH(US!$B57,FRED!$1:$1,0))),(AVERAGE(KK57:KV57)))),"")</f>
        <v>174.61500000000001</v>
      </c>
      <c r="KX57" s="59">
        <f>+IFERROR((IF(ISTEXT(KX$5)=FALSE,(INDEX(FRED!$1:$1048576,MATCH(US!KX$5,FRED!$A:$A,0),MATCH(US!$B57,FRED!$1:$1,0))),(AVERAGE(KL57:KW57)))),"")</f>
        <v>174.767</v>
      </c>
      <c r="KY57" s="59">
        <f>+IFERROR((IF(ISTEXT(KY$5)=FALSE,(INDEX(FRED!$1:$1048576,MATCH(US!KY$5,FRED!$A:$A,0),MATCH(US!$B57,FRED!$1:$1,0))),(AVERAGE(KM57:KX57)))),"")</f>
        <v>174.86199999999999</v>
      </c>
      <c r="KZ57" s="59">
        <f>+IFERROR((IF(ISTEXT(KZ$5)=FALSE,(INDEX(FRED!$1:$1048576,MATCH(US!KZ$5,FRED!$A:$A,0),MATCH(US!$B57,FRED!$1:$1,0))),(AVERAGE(KN57:KY57)))),"")</f>
        <v>174.42500000000001</v>
      </c>
      <c r="LA57" s="59">
        <f>+IFERROR((IF(ISTEXT(LA$5)=FALSE,(INDEX(FRED!$1:$1048576,MATCH(US!LA$5,FRED!$A:$A,0),MATCH(US!$B57,FRED!$1:$1,0))),(AVERAGE(KO57:KZ57)))),"")</f>
        <v>174.11799999999999</v>
      </c>
      <c r="LB57" s="59">
        <f>+IFERROR((IF(ISTEXT(LB$5)=FALSE,(INDEX(FRED!$1:$1048576,MATCH(US!LB$5,FRED!$A:$A,0),MATCH(US!$B57,FRED!$1:$1,0))),(AVERAGE(KP57:LA57)))),"")</f>
        <v>174.179</v>
      </c>
      <c r="LC57" s="60">
        <f>+IFERROR((IF(ISTEXT(LC$5)=FALSE,(INDEX(FRED!$1:$1048576,MATCH(US!LC$5,FRED!$A:$A,0),MATCH(US!$B57,FRED!$1:$1,0))),(AVERAGE(KQ57:LB57)))),"")</f>
        <v>175.56050000000002</v>
      </c>
      <c r="LD57" s="59">
        <f>+IFERROR((IF(ISTEXT(LD$5)=FALSE,(INDEX(FRED!$1:$1048576,MATCH(US!LD$5,FRED!$A:$A,0),MATCH(US!$B57,FRED!$1:$1,0))),(AVERAGE(KR57:LC57)))),"")</f>
        <v>174.69800000000001</v>
      </c>
      <c r="LE57" s="59">
        <f>+IFERROR((IF(ISTEXT(LE$5)=FALSE,(INDEX(FRED!$1:$1048576,MATCH(US!LE$5,FRED!$A:$A,0),MATCH(US!$B57,FRED!$1:$1,0))),(AVERAGE(KS57:LD57)))),"")</f>
        <v>174.642</v>
      </c>
      <c r="LF57" s="59">
        <f>+IFERROR((IF(ISTEXT(LF$5)=FALSE,(INDEX(FRED!$1:$1048576,MATCH(US!LF$5,FRED!$A:$A,0),MATCH(US!$B57,FRED!$1:$1,0))),(AVERAGE(KT57:LE57)))),"")</f>
        <v>174.82</v>
      </c>
      <c r="LG57" s="59">
        <f>+IFERROR((IF(ISTEXT(LG$5)=FALSE,(INDEX(FRED!$1:$1048576,MATCH(US!LG$5,FRED!$A:$A,0),MATCH(US!$B57,FRED!$1:$1,0))),(AVERAGE(KU57:LF57)))),"")</f>
        <v>175.03299999999999</v>
      </c>
      <c r="LH57" s="59">
        <f>+IFERROR((IF(ISTEXT(LH$5)=FALSE,(INDEX(FRED!$1:$1048576,MATCH(US!LH$5,FRED!$A:$A,0),MATCH(US!$B57,FRED!$1:$1,0))),(AVERAGE(KV57:LG57)))),"")</f>
        <v>175.06100000000001</v>
      </c>
      <c r="LI57" s="59">
        <f>+IFERROR((IF(ISTEXT(LI$5)=FALSE,(INDEX(FRED!$1:$1048576,MATCH(US!LI$5,FRED!$A:$A,0),MATCH(US!$B57,FRED!$1:$1,0))),(AVERAGE(KW57:LH57)))),"")</f>
        <v>175.63800000000001</v>
      </c>
      <c r="LJ57" s="59">
        <f>+IFERROR((IF(ISTEXT(LJ$5)=FALSE,(INDEX(FRED!$1:$1048576,MATCH(US!LJ$5,FRED!$A:$A,0),MATCH(US!$B57,FRED!$1:$1,0))),(AVERAGE(KX57:LI57)))),"")</f>
        <v>176.96199999999999</v>
      </c>
      <c r="LK57" s="59">
        <f>+IFERROR((IF(ISTEXT(LK$5)=FALSE,(INDEX(FRED!$1:$1048576,MATCH(US!LK$5,FRED!$A:$A,0),MATCH(US!$B57,FRED!$1:$1,0))),(AVERAGE(KY57:LJ57)))),"")</f>
        <v>176.91800000000001</v>
      </c>
      <c r="LL57" s="59">
        <f>+IFERROR((IF(ISTEXT(LL$5)=FALSE,(INDEX(FRED!$1:$1048576,MATCH(US!LL$5,FRED!$A:$A,0),MATCH(US!$B57,FRED!$1:$1,0))),(AVERAGE(KZ57:LK57)))),"")</f>
        <v>177.11500000000001</v>
      </c>
      <c r="LM57" s="59">
        <f>+IFERROR((IF(ISTEXT(LM$5)=FALSE,(INDEX(FRED!$1:$1048576,MATCH(US!LM$5,FRED!$A:$A,0),MATCH(US!$B57,FRED!$1:$1,0))),(AVERAGE(LA57:LL57)))),"")</f>
        <v>176.73599999999999</v>
      </c>
      <c r="LN57" s="59">
        <f>+IFERROR((IF(ISTEXT(LN$5)=FALSE,(INDEX(FRED!$1:$1048576,MATCH(US!LN$5,FRED!$A:$A,0),MATCH(US!$B57,FRED!$1:$1,0))),(AVERAGE(LB57:LM57)))),"")</f>
        <v>176.74299999999999</v>
      </c>
      <c r="LO57" s="59">
        <f>+IFERROR((IF(ISTEXT(LO$5)=FALSE,(INDEX(FRED!$1:$1048576,MATCH(US!LO$5,FRED!$A:$A,0),MATCH(US!$B57,FRED!$1:$1,0))),(AVERAGE(LC57:LN57)))),"")</f>
        <v>177.02199999999999</v>
      </c>
      <c r="LP57" s="60">
        <f>+IFERROR((IF(ISTEXT(LP$5)=FALSE,(INDEX(FRED!$1:$1048576,MATCH(US!LP$5,FRED!$A:$A,0),MATCH(US!$B57,FRED!$1:$1,0))),(AVERAGE(LD57:LO57)))),"")</f>
        <v>175.94899999999998</v>
      </c>
      <c r="LQ57" s="59">
        <f>+IFERROR((IF(ISTEXT(LQ$5)=FALSE,(INDEX(FRED!$1:$1048576,MATCH(US!LQ$5,FRED!$A:$A,0),MATCH(US!$B57,FRED!$1:$1,0))),(AVERAGE(LE57:LP57)))),"")</f>
        <v>178.316</v>
      </c>
      <c r="LR57" s="59">
        <f>+IFERROR((IF(ISTEXT(LR$5)=FALSE,(INDEX(FRED!$1:$1048576,MATCH(US!LR$5,FRED!$A:$A,0),MATCH(US!$B57,FRED!$1:$1,0))),(AVERAGE(LF57:LQ57)))),"")</f>
        <v>178.13499999999999</v>
      </c>
      <c r="LS57" s="59">
        <f>+IFERROR((IF(ISTEXT(LS$5)=FALSE,(INDEX(FRED!$1:$1048576,MATCH(US!LS$5,FRED!$A:$A,0),MATCH(US!$B57,FRED!$1:$1,0))),(AVERAGE(LG57:LR57)))),"")</f>
        <v>178.03800000000001</v>
      </c>
      <c r="LT57" s="59">
        <f>+IFERROR((IF(ISTEXT(LT$5)=FALSE,(INDEX(FRED!$1:$1048576,MATCH(US!LT$5,FRED!$A:$A,0),MATCH(US!$B57,FRED!$1:$1,0))),(AVERAGE(LH57:LS57)))),"")</f>
        <v>177.33699999999999</v>
      </c>
      <c r="LU57" s="59">
        <f>+IFERROR((IF(ISTEXT(LU$5)=FALSE,(INDEX(FRED!$1:$1048576,MATCH(US!LU$5,FRED!$A:$A,0),MATCH(US!$B57,FRED!$1:$1,0))),(AVERAGE(LI57:LT57)))),"")</f>
        <v>177.63499999999999</v>
      </c>
      <c r="LV57" s="59">
        <f>+IFERROR((IF(ISTEXT(LV$5)=FALSE,(INDEX(FRED!$1:$1048576,MATCH(US!LV$5,FRED!$A:$A,0),MATCH(US!$B57,FRED!$1:$1,0))),(AVERAGE(LJ57:LU57)))),"")</f>
        <v>177.82499999999999</v>
      </c>
      <c r="LW57" s="59">
        <f>+IFERROR((IF(ISTEXT(LW$5)=FALSE,(INDEX(FRED!$1:$1048576,MATCH(US!LW$5,FRED!$A:$A,0),MATCH(US!$B57,FRED!$1:$1,0))),(AVERAGE(LK57:LV57)))),"")</f>
        <v>178.845</v>
      </c>
      <c r="LX57" s="59">
        <f>+IFERROR((IF(ISTEXT(LX$5)=FALSE,(INDEX(FRED!$1:$1048576,MATCH(US!LX$5,FRED!$A:$A,0),MATCH(US!$B57,FRED!$1:$1,0))),(AVERAGE(LL57:LW57)))),"")</f>
        <v>178.59899999999999</v>
      </c>
      <c r="LY57" s="59">
        <f>+IFERROR((IF(ISTEXT(LY$5)=FALSE,(INDEX(FRED!$1:$1048576,MATCH(US!LY$5,FRED!$A:$A,0),MATCH(US!$B57,FRED!$1:$1,0))),(AVERAGE(LM57:LX57)))),"")</f>
        <v>178.61600000000001</v>
      </c>
      <c r="LZ57" s="59">
        <f>+IFERROR((IF(ISTEXT(LZ$5)=FALSE,(INDEX(FRED!$1:$1048576,MATCH(US!LZ$5,FRED!$A:$A,0),MATCH(US!$B57,FRED!$1:$1,0))),(AVERAGE(LN57:LY57)))),"")</f>
        <v>181.58799999999999</v>
      </c>
      <c r="MA57" s="59">
        <f>+IFERROR((IF(ISTEXT(MA$5)=FALSE,(INDEX(FRED!$1:$1048576,MATCH(US!MA$5,FRED!$A:$A,0),MATCH(US!$B57,FRED!$1:$1,0))),(AVERAGE(LO57:LZ57)))),"")</f>
        <v>181.55699999999999</v>
      </c>
      <c r="MB57" s="59">
        <f>+IFERROR((IF(ISTEXT(MB$5)=FALSE,(INDEX(FRED!$1:$1048576,MATCH(US!MB$5,FRED!$A:$A,0),MATCH(US!$B57,FRED!$1:$1,0))),(AVERAGE(LP57:MA57)))),"")</f>
        <v>181.43700000000001</v>
      </c>
      <c r="MC57" s="60">
        <f>+IFERROR((IF(ISTEXT(MC$5)=FALSE,(INDEX(FRED!$1:$1048576,MATCH(US!MC$5,FRED!$A:$A,0),MATCH(US!$B57,FRED!$1:$1,0))),(AVERAGE(LQ57:MB57)))),"")</f>
        <v>178.994</v>
      </c>
      <c r="MD57" s="59">
        <f>+IFERROR((IF(ISTEXT(MD$5)=FALSE,(INDEX(FRED!$1:$1048576,MATCH(US!MD$5,FRED!$A:$A,0),MATCH(US!$B57,FRED!$1:$1,0))),(AVERAGE(LR57:MC57)))),"")</f>
        <v>183.54</v>
      </c>
      <c r="ME57" s="59">
        <f>+IFERROR((IF(ISTEXT(ME$5)=FALSE,(INDEX(FRED!$1:$1048576,MATCH(US!ME$5,FRED!$A:$A,0),MATCH(US!$B57,FRED!$1:$1,0))),(AVERAGE(LS57:MD57)))),"")</f>
        <v>183.697</v>
      </c>
      <c r="MF57" s="59">
        <f>+IFERROR((IF(ISTEXT(MF$5)=FALSE,(INDEX(FRED!$1:$1048576,MATCH(US!MF$5,FRED!$A:$A,0),MATCH(US!$B57,FRED!$1:$1,0))),(AVERAGE(LT57:ME57)))),"")</f>
        <v>183.96700000000001</v>
      </c>
      <c r="MG57" s="59" t="str">
        <f>+IFERROR((IF(ISTEXT(MG$5)=FALSE,(INDEX(FRED!$1:$1048576,MATCH(US!MG$5,FRED!$A:$A,0),MATCH(US!$B57,FRED!$1:$1,0))),(AVERAGE(LU57:MF57)))),"")</f>
        <v/>
      </c>
      <c r="MH57" s="59" t="str">
        <f>+IFERROR((IF(ISTEXT(MH$5)=FALSE,(INDEX(FRED!$1:$1048576,MATCH(US!MH$5,FRED!$A:$A,0),MATCH(US!$B57,FRED!$1:$1,0))),(AVERAGE(LV57:MG57)))),"")</f>
        <v/>
      </c>
      <c r="MI57" s="59" t="str">
        <f>+IFERROR((IF(ISTEXT(MI$5)=FALSE,(INDEX(FRED!$1:$1048576,MATCH(US!MI$5,FRED!$A:$A,0),MATCH(US!$B57,FRED!$1:$1,0))),(AVERAGE(LW57:MH57)))),"")</f>
        <v/>
      </c>
      <c r="MJ57" s="59" t="str">
        <f>+IFERROR((IF(ISTEXT(MJ$5)=FALSE,(INDEX(FRED!$1:$1048576,MATCH(US!MJ$5,FRED!$A:$A,0),MATCH(US!$B57,FRED!$1:$1,0))),(AVERAGE(LX57:MI57)))),"")</f>
        <v/>
      </c>
      <c r="MK57" s="59" t="str">
        <f>+IFERROR((IF(ISTEXT(MK$5)=FALSE,(INDEX(FRED!$1:$1048576,MATCH(US!MK$5,FRED!$A:$A,0),MATCH(US!$B57,FRED!$1:$1,0))),(AVERAGE(LY57:MJ57)))),"")</f>
        <v/>
      </c>
      <c r="ML57" s="59" t="str">
        <f>+IFERROR((IF(ISTEXT(ML$5)=FALSE,(INDEX(FRED!$1:$1048576,MATCH(US!ML$5,FRED!$A:$A,0),MATCH(US!$B57,FRED!$1:$1,0))),(AVERAGE(LZ57:MK57)))),"")</f>
        <v/>
      </c>
      <c r="MM57" s="59" t="str">
        <f>+IFERROR((IF(ISTEXT(MM$5)=FALSE,(INDEX(FRED!$1:$1048576,MATCH(US!MM$5,FRED!$A:$A,0),MATCH(US!$B57,FRED!$1:$1,0))),(AVERAGE(MA57:ML57)))),"")</f>
        <v/>
      </c>
      <c r="MN57" s="59" t="str">
        <f>+IFERROR((IF(ISTEXT(MN$5)=FALSE,(INDEX(FRED!$1:$1048576,MATCH(US!MN$5,FRED!$A:$A,0),MATCH(US!$B57,FRED!$1:$1,0))),(AVERAGE(MB57:MM57)))),"")</f>
        <v/>
      </c>
      <c r="MO57" s="59" t="str">
        <f>+IFERROR((IF(ISTEXT(MO$5)=FALSE,(INDEX(FRED!$1:$1048576,MATCH(US!MO$5,FRED!$A:$A,0),MATCH(US!$B57,FRED!$1:$1,0))),(AVERAGE(MC57:MN57)))),"")</f>
        <v/>
      </c>
      <c r="MP57" s="60">
        <f>+IFERROR((IF(ISTEXT(MP$5)=FALSE,(INDEX(FRED!$1:$1048576,MATCH(US!MP$5,FRED!$A:$A,0),MATCH(US!$B57,FRED!$1:$1,0))),(AVERAGE(MD57:MO57)))),"")</f>
        <v>183.73466666666664</v>
      </c>
    </row>
    <row r="58" spans="1:354" s="117" customFormat="1" ht="15.95" customHeight="1" outlineLevel="1">
      <c r="A58" s="159"/>
      <c r="B58" s="157" t="s">
        <v>532</v>
      </c>
      <c r="C58" s="277" t="s">
        <v>533</v>
      </c>
      <c r="D58" s="59">
        <f>+IFERROR((IF(ISTEXT(D$5)=FALSE,(INDEX(FRED!$1:$1048576,MATCH(US!D$5,FRED!$A:$A,0),MATCH(US!$B58,FRED!$1:$1,0))),(AVERAGE(#REF!)))),"")</f>
        <v>144.1</v>
      </c>
      <c r="E58" s="59">
        <f>+IFERROR((IF(ISTEXT(E$5)=FALSE,(INDEX(FRED!$1:$1048576,MATCH(US!E$5,FRED!$A:$A,0),MATCH(US!$B58,FRED!$1:$1,0))),(AVERAGE(#REF!)))),"")</f>
        <v>144.69999999999999</v>
      </c>
      <c r="F58" s="59">
        <f>+IFERROR((IF(ISTEXT(F$5)=FALSE,(INDEX(FRED!$1:$1048576,MATCH(US!F$5,FRED!$A:$A,0),MATCH(US!$B58,FRED!$1:$1,0))),(AVERAGE(#REF!)))),"")</f>
        <v>145.4</v>
      </c>
      <c r="G58" s="59">
        <f>+IFERROR((IF(ISTEXT(G$5)=FALSE,(INDEX(FRED!$1:$1048576,MATCH(US!G$5,FRED!$A:$A,0),MATCH(US!$B58,FRED!$1:$1,0))),(AVERAGE(#REF!)))),"")</f>
        <v>145.6</v>
      </c>
      <c r="H58" s="59">
        <f>+IFERROR((IF(ISTEXT(H$5)=FALSE,(INDEX(FRED!$1:$1048576,MATCH(US!H$5,FRED!$A:$A,0),MATCH(US!$B58,FRED!$1:$1,0))),(AVERAGE(#REF!)))),"")</f>
        <v>144.9</v>
      </c>
      <c r="I58" s="59">
        <f>+IFERROR((IF(ISTEXT(I$5)=FALSE,(INDEX(FRED!$1:$1048576,MATCH(US!I$5,FRED!$A:$A,0),MATCH(US!$B58,FRED!$1:$1,0))),(AVERAGE(#REF!)))),"")</f>
        <v>145</v>
      </c>
      <c r="J58" s="59">
        <f>+IFERROR((IF(ISTEXT(J$5)=FALSE,(INDEX(FRED!$1:$1048576,MATCH(US!J$5,FRED!$A:$A,0),MATCH(US!$B58,FRED!$1:$1,0))),(AVERAGE(#REF!)))),"")</f>
        <v>144.4</v>
      </c>
      <c r="K58" s="59">
        <f>+IFERROR((IF(ISTEXT(K$5)=FALSE,(INDEX(FRED!$1:$1048576,MATCH(US!K$5,FRED!$A:$A,0),MATCH(US!$B58,FRED!$1:$1,0))),(AVERAGE(#REF!)))),"")</f>
        <v>143.69999999999999</v>
      </c>
      <c r="L58" s="59">
        <f>+IFERROR((IF(ISTEXT(L$5)=FALSE,(INDEX(FRED!$1:$1048576,MATCH(US!L$5,FRED!$A:$A,0),MATCH(US!$B58,FRED!$1:$1,0))),(AVERAGE(#REF!)))),"")</f>
        <v>143.4</v>
      </c>
      <c r="M58" s="59">
        <f>+IFERROR((IF(ISTEXT(M$5)=FALSE,(INDEX(FRED!$1:$1048576,MATCH(US!M$5,FRED!$A:$A,0),MATCH(US!$B58,FRED!$1:$1,0))),(AVERAGE(A58:L58)))),"")</f>
        <v>143.30000000000001</v>
      </c>
      <c r="N58" s="59">
        <f>+IFERROR((IF(ISTEXT(N$5)=FALSE,(INDEX(FRED!$1:$1048576,MATCH(US!N$5,FRED!$A:$A,0),MATCH(US!$B58,FRED!$1:$1,0))),(AVERAGE(B58:M58)))),"")</f>
        <v>142.69999999999999</v>
      </c>
      <c r="O58" s="59">
        <f>+IFERROR((IF(ISTEXT(O$5)=FALSE,(INDEX(FRED!$1:$1048576,MATCH(US!O$5,FRED!$A:$A,0),MATCH(US!$B58,FRED!$1:$1,0))),(AVERAGE(C58:N58)))),"")</f>
        <v>142.5</v>
      </c>
      <c r="P58" s="60">
        <f>+IFERROR((IF(ISTEXT(P$5)=FALSE,(INDEX(FRED!$1:$1048576,MATCH(US!P$5,FRED!$A:$A,0),MATCH(US!$B58,FRED!$1:$1,0))),(AVERAGE(D58:O58)))),"")</f>
        <v>144.14166666666668</v>
      </c>
      <c r="Q58" s="59">
        <f>+IFERROR((IF(ISTEXT(Q$5)=FALSE,(INDEX(FRED!$1:$1048576,MATCH(US!Q$5,FRED!$A:$A,0),MATCH(US!$B58,FRED!$1:$1,0))),(AVERAGE(E58:P58)))),"")</f>
        <v>142</v>
      </c>
      <c r="R58" s="59">
        <f>+IFERROR((IF(ISTEXT(R$5)=FALSE,(INDEX(FRED!$1:$1048576,MATCH(US!R$5,FRED!$A:$A,0),MATCH(US!$B58,FRED!$1:$1,0))),(AVERAGE(F58:Q58)))),"")</f>
        <v>142.4</v>
      </c>
      <c r="S58" s="59">
        <f>+IFERROR((IF(ISTEXT(S$5)=FALSE,(INDEX(FRED!$1:$1048576,MATCH(US!S$5,FRED!$A:$A,0),MATCH(US!$B58,FRED!$1:$1,0))),(AVERAGE(G58:R58)))),"")</f>
        <v>142.4</v>
      </c>
      <c r="T58" s="59">
        <f>+IFERROR((IF(ISTEXT(T$5)=FALSE,(INDEX(FRED!$1:$1048576,MATCH(US!T$5,FRED!$A:$A,0),MATCH(US!$B58,FRED!$1:$1,0))),(AVERAGE(H58:S58)))),"")</f>
        <v>142.5</v>
      </c>
      <c r="U58" s="59">
        <f>+IFERROR((IF(ISTEXT(U$5)=FALSE,(INDEX(FRED!$1:$1048576,MATCH(US!U$5,FRED!$A:$A,0),MATCH(US!$B58,FRED!$1:$1,0))),(AVERAGE(I58:T58)))),"")</f>
        <v>144.19999999999999</v>
      </c>
      <c r="V58" s="59">
        <f>+IFERROR((IF(ISTEXT(V$5)=FALSE,(INDEX(FRED!$1:$1048576,MATCH(US!V$5,FRED!$A:$A,0),MATCH(US!$B58,FRED!$1:$1,0))),(AVERAGE(J58:U58)))),"")</f>
        <v>144.30000000000001</v>
      </c>
      <c r="W58" s="59">
        <f>+IFERROR((IF(ISTEXT(W$5)=FALSE,(INDEX(FRED!$1:$1048576,MATCH(US!W$5,FRED!$A:$A,0),MATCH(US!$B58,FRED!$1:$1,0))),(AVERAGE(K58:V58)))),"")</f>
        <v>143.4</v>
      </c>
      <c r="X58" s="59">
        <f>+IFERROR((IF(ISTEXT(X$5)=FALSE,(INDEX(FRED!$1:$1048576,MATCH(US!X$5,FRED!$A:$A,0),MATCH(US!$B58,FRED!$1:$1,0))),(AVERAGE(L58:W58)))),"")</f>
        <v>143.30000000000001</v>
      </c>
      <c r="Y58" s="59">
        <f>+IFERROR((IF(ISTEXT(Y$5)=FALSE,(INDEX(FRED!$1:$1048576,MATCH(US!Y$5,FRED!$A:$A,0),MATCH(US!$B58,FRED!$1:$1,0))),(AVERAGE(M58:X58)))),"")</f>
        <v>143</v>
      </c>
      <c r="Z58" s="59">
        <f>+IFERROR((IF(ISTEXT(Z$5)=FALSE,(INDEX(FRED!$1:$1048576,MATCH(US!Z$5,FRED!$A:$A,0),MATCH(US!$B58,FRED!$1:$1,0))),(AVERAGE(N58:Y58)))),"")</f>
        <v>142.30000000000001</v>
      </c>
      <c r="AA58" s="59">
        <f>+IFERROR((IF(ISTEXT(AA$5)=FALSE,(INDEX(FRED!$1:$1048576,MATCH(US!AA$5,FRED!$A:$A,0),MATCH(US!$B58,FRED!$1:$1,0))),(AVERAGE(O58:Z58)))),"")</f>
        <v>142.1</v>
      </c>
      <c r="AB58" s="59">
        <f>+IFERROR((IF(ISTEXT(AB$5)=FALSE,(INDEX(FRED!$1:$1048576,MATCH(US!AB$5,FRED!$A:$A,0),MATCH(US!$B58,FRED!$1:$1,0))),(AVERAGE(P58:AA58)))),"")</f>
        <v>141.69999999999999</v>
      </c>
      <c r="AC58" s="60">
        <f>+IFERROR((IF(ISTEXT(AC$5)=FALSE,(INDEX(FRED!$1:$1048576,MATCH(US!AC$5,FRED!$A:$A,0),MATCH(US!$B58,FRED!$1:$1,0))),(AVERAGE(Q58:AB58)))),"")</f>
        <v>142.79999999999998</v>
      </c>
      <c r="AD58" s="59">
        <f>+IFERROR((IF(ISTEXT(AD$5)=FALSE,(INDEX(FRED!$1:$1048576,MATCH(US!AD$5,FRED!$A:$A,0),MATCH(US!$B58,FRED!$1:$1,0))),(AVERAGE(R58:AC58)))),"")</f>
        <v>142</v>
      </c>
      <c r="AE58" s="59">
        <f>+IFERROR((IF(ISTEXT(AE$5)=FALSE,(INDEX(FRED!$1:$1048576,MATCH(US!AE$5,FRED!$A:$A,0),MATCH(US!$B58,FRED!$1:$1,0))),(AVERAGE(S58:AD58)))),"")</f>
        <v>142.19999999999999</v>
      </c>
      <c r="AF58" s="59">
        <f>+IFERROR((IF(ISTEXT(AF$5)=FALSE,(INDEX(FRED!$1:$1048576,MATCH(US!AF$5,FRED!$A:$A,0),MATCH(US!$B58,FRED!$1:$1,0))),(AVERAGE(T58:AE58)))),"")</f>
        <v>143.19999999999999</v>
      </c>
      <c r="AG58" s="59">
        <f>+IFERROR((IF(ISTEXT(AG$5)=FALSE,(INDEX(FRED!$1:$1048576,MATCH(US!AG$5,FRED!$A:$A,0),MATCH(US!$B58,FRED!$1:$1,0))),(AVERAGE(U58:AF58)))),"")</f>
        <v>143.5</v>
      </c>
      <c r="AH58" s="59">
        <f>+IFERROR((IF(ISTEXT(AH$5)=FALSE,(INDEX(FRED!$1:$1048576,MATCH(US!AH$5,FRED!$A:$A,0),MATCH(US!$B58,FRED!$1:$1,0))),(AVERAGE(V58:AG58)))),"")</f>
        <v>143.80000000000001</v>
      </c>
      <c r="AI58" s="59">
        <f>+IFERROR((IF(ISTEXT(AI$5)=FALSE,(INDEX(FRED!$1:$1048576,MATCH(US!AI$5,FRED!$A:$A,0),MATCH(US!$B58,FRED!$1:$1,0))),(AVERAGE(W58:AH58)))),"")</f>
        <v>144.30000000000001</v>
      </c>
      <c r="AJ58" s="59">
        <f>+IFERROR((IF(ISTEXT(AJ$5)=FALSE,(INDEX(FRED!$1:$1048576,MATCH(US!AJ$5,FRED!$A:$A,0),MATCH(US!$B58,FRED!$1:$1,0))),(AVERAGE(X58:AI58)))),"")</f>
        <v>144.69999999999999</v>
      </c>
      <c r="AK58" s="59">
        <f>+IFERROR((IF(ISTEXT(AK$5)=FALSE,(INDEX(FRED!$1:$1048576,MATCH(US!AK$5,FRED!$A:$A,0),MATCH(US!$B58,FRED!$1:$1,0))),(AVERAGE(Y58:AJ58)))),"")</f>
        <v>145.1</v>
      </c>
      <c r="AL58" s="59">
        <f>+IFERROR((IF(ISTEXT(AL$5)=FALSE,(INDEX(FRED!$1:$1048576,MATCH(US!AL$5,FRED!$A:$A,0),MATCH(US!$B58,FRED!$1:$1,0))),(AVERAGE(Z58:AK58)))),"")</f>
        <v>145.4</v>
      </c>
      <c r="AM58" s="59">
        <f>+IFERROR((IF(ISTEXT(AM$5)=FALSE,(INDEX(FRED!$1:$1048576,MATCH(US!AM$5,FRED!$A:$A,0),MATCH(US!$B58,FRED!$1:$1,0))),(AVERAGE(AA58:AL58)))),"")</f>
        <v>145</v>
      </c>
      <c r="AN58" s="59">
        <f>+IFERROR((IF(ISTEXT(AN$5)=FALSE,(INDEX(FRED!$1:$1048576,MATCH(US!AN$5,FRED!$A:$A,0),MATCH(US!$B58,FRED!$1:$1,0))),(AVERAGE(AB58:AM58)))),"")</f>
        <v>144.6</v>
      </c>
      <c r="AO58" s="59">
        <f>+IFERROR((IF(ISTEXT(AO$5)=FALSE,(INDEX(FRED!$1:$1048576,MATCH(US!AO$5,FRED!$A:$A,0),MATCH(US!$B58,FRED!$1:$1,0))),(AVERAGE(AC58:AN58)))),"")</f>
        <v>144.30000000000001</v>
      </c>
      <c r="AP58" s="60">
        <f>+IFERROR((IF(ISTEXT(AP$5)=FALSE,(INDEX(FRED!$1:$1048576,MATCH(US!AP$5,FRED!$A:$A,0),MATCH(US!$B58,FRED!$1:$1,0))),(AVERAGE(AD58:AO58)))),"")</f>
        <v>144.00833333333333</v>
      </c>
      <c r="AQ58" s="59">
        <f>+IFERROR((IF(ISTEXT(AQ$5)=FALSE,(INDEX(FRED!$1:$1048576,MATCH(US!AQ$5,FRED!$A:$A,0),MATCH(US!$B58,FRED!$1:$1,0))),(AVERAGE(AE58:AP58)))),"")</f>
        <v>144.4</v>
      </c>
      <c r="AR58" s="59">
        <f>+IFERROR((IF(ISTEXT(AR$5)=FALSE,(INDEX(FRED!$1:$1048576,MATCH(US!AR$5,FRED!$A:$A,0),MATCH(US!$B58,FRED!$1:$1,0))),(AVERAGE(AF58:AQ58)))),"")</f>
        <v>145.19999999999999</v>
      </c>
      <c r="AS58" s="59">
        <f>+IFERROR((IF(ISTEXT(AS$5)=FALSE,(INDEX(FRED!$1:$1048576,MATCH(US!AS$5,FRED!$A:$A,0),MATCH(US!$B58,FRED!$1:$1,0))),(AVERAGE(AG58:AR58)))),"")</f>
        <v>145.19999999999999</v>
      </c>
      <c r="AT58" s="59">
        <f>+IFERROR((IF(ISTEXT(AT$5)=FALSE,(INDEX(FRED!$1:$1048576,MATCH(US!AT$5,FRED!$A:$A,0),MATCH(US!$B58,FRED!$1:$1,0))),(AVERAGE(AH58:AS58)))),"")</f>
        <v>145.9</v>
      </c>
      <c r="AU58" s="59">
        <f>+IFERROR((IF(ISTEXT(AU$5)=FALSE,(INDEX(FRED!$1:$1048576,MATCH(US!AU$5,FRED!$A:$A,0),MATCH(US!$B58,FRED!$1:$1,0))),(AVERAGE(AI58:AT58)))),"")</f>
        <v>145.80000000000001</v>
      </c>
      <c r="AV58" s="59">
        <f>+IFERROR((IF(ISTEXT(AV$5)=FALSE,(INDEX(FRED!$1:$1048576,MATCH(US!AV$5,FRED!$A:$A,0),MATCH(US!$B58,FRED!$1:$1,0))),(AVERAGE(AJ58:AU58)))),"")</f>
        <v>146.1</v>
      </c>
      <c r="AW58" s="59">
        <f>+IFERROR((IF(ISTEXT(AW$5)=FALSE,(INDEX(FRED!$1:$1048576,MATCH(US!AW$5,FRED!$A:$A,0),MATCH(US!$B58,FRED!$1:$1,0))),(AVERAGE(AK58:AV58)))),"")</f>
        <v>147</v>
      </c>
      <c r="AX58" s="59">
        <f>+IFERROR((IF(ISTEXT(AX$5)=FALSE,(INDEX(FRED!$1:$1048576,MATCH(US!AX$5,FRED!$A:$A,0),MATCH(US!$B58,FRED!$1:$1,0))),(AVERAGE(AL58:AW58)))),"")</f>
        <v>147.19999999999999</v>
      </c>
      <c r="AY58" s="59">
        <f>+IFERROR((IF(ISTEXT(AY$5)=FALSE,(INDEX(FRED!$1:$1048576,MATCH(US!AY$5,FRED!$A:$A,0),MATCH(US!$B58,FRED!$1:$1,0))),(AVERAGE(AM58:AX58)))),"")</f>
        <v>149</v>
      </c>
      <c r="AZ58" s="59">
        <f>+IFERROR((IF(ISTEXT(AZ$5)=FALSE,(INDEX(FRED!$1:$1048576,MATCH(US!AZ$5,FRED!$A:$A,0),MATCH(US!$B58,FRED!$1:$1,0))),(AVERAGE(AN58:AY58)))),"")</f>
        <v>149.6</v>
      </c>
      <c r="BA58" s="59">
        <f>+IFERROR((IF(ISTEXT(BA$5)=FALSE,(INDEX(FRED!$1:$1048576,MATCH(US!BA$5,FRED!$A:$A,0),MATCH(US!$B58,FRED!$1:$1,0))),(AVERAGE(AO58:AZ58)))),"")</f>
        <v>150.19999999999999</v>
      </c>
      <c r="BB58" s="59">
        <f>+IFERROR((IF(ISTEXT(BB$5)=FALSE,(INDEX(FRED!$1:$1048576,MATCH(US!BB$5,FRED!$A:$A,0),MATCH(US!$B58,FRED!$1:$1,0))),(AVERAGE(AP58:BA58)))),"")</f>
        <v>149.69999999999999</v>
      </c>
      <c r="BC58" s="60">
        <f>+IFERROR((IF(ISTEXT(BC$5)=FALSE,(INDEX(FRED!$1:$1048576,MATCH(US!BC$5,FRED!$A:$A,0),MATCH(US!$B58,FRED!$1:$1,0))),(AVERAGE(AQ58:BB58)))),"")</f>
        <v>147.10833333333332</v>
      </c>
      <c r="BD58" s="59">
        <f>+IFERROR((IF(ISTEXT(BD$5)=FALSE,(INDEX(FRED!$1:$1048576,MATCH(US!BD$5,FRED!$A:$A,0),MATCH(US!$B58,FRED!$1:$1,0))),(AVERAGE(AR58:BC58)))),"")</f>
        <v>150</v>
      </c>
      <c r="BE58" s="59">
        <f>+IFERROR((IF(ISTEXT(BE$5)=FALSE,(INDEX(FRED!$1:$1048576,MATCH(US!BE$5,FRED!$A:$A,0),MATCH(US!$B58,FRED!$1:$1,0))),(AVERAGE(AS58:BD58)))),"")</f>
        <v>153.4</v>
      </c>
      <c r="BF58" s="59">
        <f>+IFERROR((IF(ISTEXT(BF$5)=FALSE,(INDEX(FRED!$1:$1048576,MATCH(US!BF$5,FRED!$A:$A,0),MATCH(US!$B58,FRED!$1:$1,0))),(AVERAGE(AT58:BE58)))),"")</f>
        <v>156.5</v>
      </c>
      <c r="BG58" s="59">
        <f>+IFERROR((IF(ISTEXT(BG$5)=FALSE,(INDEX(FRED!$1:$1048576,MATCH(US!BG$5,FRED!$A:$A,0),MATCH(US!$B58,FRED!$1:$1,0))),(AVERAGE(AU58:BF58)))),"")</f>
        <v>160.1</v>
      </c>
      <c r="BH58" s="59">
        <f>+IFERROR((IF(ISTEXT(BH$5)=FALSE,(INDEX(FRED!$1:$1048576,MATCH(US!BH$5,FRED!$A:$A,0),MATCH(US!$B58,FRED!$1:$1,0))),(AVERAGE(AV58:BG58)))),"")</f>
        <v>162.69999999999999</v>
      </c>
      <c r="BI58" s="59">
        <f>+IFERROR((IF(ISTEXT(BI$5)=FALSE,(INDEX(FRED!$1:$1048576,MATCH(US!BI$5,FRED!$A:$A,0),MATCH(US!$B58,FRED!$1:$1,0))),(AVERAGE(AW58:BH58)))),"")</f>
        <v>162</v>
      </c>
      <c r="BJ58" s="59">
        <f>+IFERROR((IF(ISTEXT(BJ$5)=FALSE,(INDEX(FRED!$1:$1048576,MATCH(US!BJ$5,FRED!$A:$A,0),MATCH(US!$B58,FRED!$1:$1,0))),(AVERAGE(AX58:BI58)))),"")</f>
        <v>162.19999999999999</v>
      </c>
      <c r="BK58" s="59">
        <f>+IFERROR((IF(ISTEXT(BK$5)=FALSE,(INDEX(FRED!$1:$1048576,MATCH(US!BK$5,FRED!$A:$A,0),MATCH(US!$B58,FRED!$1:$1,0))),(AVERAGE(AY58:BJ58)))),"")</f>
        <v>165.9</v>
      </c>
      <c r="BL58" s="59">
        <f>+IFERROR((IF(ISTEXT(BL$5)=FALSE,(INDEX(FRED!$1:$1048576,MATCH(US!BL$5,FRED!$A:$A,0),MATCH(US!$B58,FRED!$1:$1,0))),(AVERAGE(AZ58:BK58)))),"")</f>
        <v>167.2</v>
      </c>
      <c r="BM58" s="59">
        <f>+IFERROR((IF(ISTEXT(BM$5)=FALSE,(INDEX(FRED!$1:$1048576,MATCH(US!BM$5,FRED!$A:$A,0),MATCH(US!$B58,FRED!$1:$1,0))),(AVERAGE(BA58:BL58)))),"")</f>
        <v>165.9</v>
      </c>
      <c r="BN58" s="59">
        <f>+IFERROR((IF(ISTEXT(BN$5)=FALSE,(INDEX(FRED!$1:$1048576,MATCH(US!BN$5,FRED!$A:$A,0),MATCH(US!$B58,FRED!$1:$1,0))),(AVERAGE(BB58:BM58)))),"")</f>
        <v>165.5</v>
      </c>
      <c r="BO58" s="59">
        <f>+IFERROR((IF(ISTEXT(BO$5)=FALSE,(INDEX(FRED!$1:$1048576,MATCH(US!BO$5,FRED!$A:$A,0),MATCH(US!$B58,FRED!$1:$1,0))),(AVERAGE(BC58:BN58)))),"")</f>
        <v>166.3</v>
      </c>
      <c r="BP58" s="60">
        <f>+IFERROR((IF(ISTEXT(BP$5)=FALSE,(INDEX(FRED!$1:$1048576,MATCH(US!BP$5,FRED!$A:$A,0),MATCH(US!$B58,FRED!$1:$1,0))),(AVERAGE(BD58:BO58)))),"")</f>
        <v>161.47500000000002</v>
      </c>
      <c r="BQ58" s="59">
        <f>+IFERROR((IF(ISTEXT(BQ$5)=FALSE,(INDEX(FRED!$1:$1048576,MATCH(US!BQ$5,FRED!$A:$A,0),MATCH(US!$B58,FRED!$1:$1,0))),(AVERAGE(BE58:BP58)))),"")</f>
        <v>168.6</v>
      </c>
      <c r="BR58" s="59">
        <f>+IFERROR((IF(ISTEXT(BR$5)=FALSE,(INDEX(FRED!$1:$1048576,MATCH(US!BR$5,FRED!$A:$A,0),MATCH(US!$B58,FRED!$1:$1,0))),(AVERAGE(BF58:BQ58)))),"")</f>
        <v>170.4</v>
      </c>
      <c r="BS58" s="59">
        <f>+IFERROR((IF(ISTEXT(BS$5)=FALSE,(INDEX(FRED!$1:$1048576,MATCH(US!BS$5,FRED!$A:$A,0),MATCH(US!$B58,FRED!$1:$1,0))),(AVERAGE(BG58:BR58)))),"")</f>
        <v>170</v>
      </c>
      <c r="BT58" s="59">
        <f>+IFERROR((IF(ISTEXT(BT$5)=FALSE,(INDEX(FRED!$1:$1048576,MATCH(US!BT$5,FRED!$A:$A,0),MATCH(US!$B58,FRED!$1:$1,0))),(AVERAGE(BH58:BS58)))),"")</f>
        <v>170</v>
      </c>
      <c r="BU58" s="59">
        <f>+IFERROR((IF(ISTEXT(BU$5)=FALSE,(INDEX(FRED!$1:$1048576,MATCH(US!BU$5,FRED!$A:$A,0),MATCH(US!$B58,FRED!$1:$1,0))),(AVERAGE(BI58:BT58)))),"")</f>
        <v>168.1</v>
      </c>
      <c r="BV58" s="59">
        <f>+IFERROR((IF(ISTEXT(BV$5)=FALSE,(INDEX(FRED!$1:$1048576,MATCH(US!BV$5,FRED!$A:$A,0),MATCH(US!$B58,FRED!$1:$1,0))),(AVERAGE(BJ58:BU58)))),"")</f>
        <v>167.8</v>
      </c>
      <c r="BW58" s="59">
        <f>+IFERROR((IF(ISTEXT(BW$5)=FALSE,(INDEX(FRED!$1:$1048576,MATCH(US!BW$5,FRED!$A:$A,0),MATCH(US!$B58,FRED!$1:$1,0))),(AVERAGE(BK58:BV58)))),"")</f>
        <v>167.2</v>
      </c>
      <c r="BX58" s="59">
        <f>+IFERROR((IF(ISTEXT(BX$5)=FALSE,(INDEX(FRED!$1:$1048576,MATCH(US!BX$5,FRED!$A:$A,0),MATCH(US!$B58,FRED!$1:$1,0))),(AVERAGE(BL58:BW58)))),"")</f>
        <v>165.9</v>
      </c>
      <c r="BY58" s="59">
        <f>+IFERROR((IF(ISTEXT(BY$5)=FALSE,(INDEX(FRED!$1:$1048576,MATCH(US!BY$5,FRED!$A:$A,0),MATCH(US!$B58,FRED!$1:$1,0))),(AVERAGE(BM58:BX58)))),"")</f>
        <v>168.9</v>
      </c>
      <c r="BZ58" s="59">
        <f>+IFERROR((IF(ISTEXT(BZ$5)=FALSE,(INDEX(FRED!$1:$1048576,MATCH(US!BZ$5,FRED!$A:$A,0),MATCH(US!$B58,FRED!$1:$1,0))),(AVERAGE(BN58:BY58)))),"")</f>
        <v>171.6</v>
      </c>
      <c r="CA58" s="59">
        <f>+IFERROR((IF(ISTEXT(CA$5)=FALSE,(INDEX(FRED!$1:$1048576,MATCH(US!CA$5,FRED!$A:$A,0),MATCH(US!$B58,FRED!$1:$1,0))),(AVERAGE(BO58:BZ58)))),"")</f>
        <v>172.7</v>
      </c>
      <c r="CB58" s="59">
        <f>+IFERROR((IF(ISTEXT(CB$5)=FALSE,(INDEX(FRED!$1:$1048576,MATCH(US!CB$5,FRED!$A:$A,0),MATCH(US!$B58,FRED!$1:$1,0))),(AVERAGE(BP58:CA58)))),"")</f>
        <v>173.5</v>
      </c>
      <c r="CC58" s="60">
        <f>+IFERROR((IF(ISTEXT(CC$5)=FALSE,(INDEX(FRED!$1:$1048576,MATCH(US!CC$5,FRED!$A:$A,0),MATCH(US!$B58,FRED!$1:$1,0))),(AVERAGE(BQ58:CB58)))),"")</f>
        <v>169.55833333333337</v>
      </c>
      <c r="CD58" s="59">
        <f>+IFERROR((IF(ISTEXT(CD$5)=FALSE,(INDEX(FRED!$1:$1048576,MATCH(US!CD$5,FRED!$A:$A,0),MATCH(US!$B58,FRED!$1:$1,0))),(AVERAGE(BR58:CC58)))),"")</f>
        <v>177.2</v>
      </c>
      <c r="CE58" s="59">
        <f>+IFERROR((IF(ISTEXT(CE$5)=FALSE,(INDEX(FRED!$1:$1048576,MATCH(US!CE$5,FRED!$A:$A,0),MATCH(US!$B58,FRED!$1:$1,0))),(AVERAGE(BS58:CD58)))),"")</f>
        <v>177.7</v>
      </c>
      <c r="CF58" s="59">
        <f>+IFERROR((IF(ISTEXT(CF$5)=FALSE,(INDEX(FRED!$1:$1048576,MATCH(US!CF$5,FRED!$A:$A,0),MATCH(US!$B58,FRED!$1:$1,0))),(AVERAGE(BT58:CE58)))),"")</f>
        <v>178.3</v>
      </c>
      <c r="CG58" s="59">
        <f>+IFERROR((IF(ISTEXT(CG$5)=FALSE,(INDEX(FRED!$1:$1048576,MATCH(US!CG$5,FRED!$A:$A,0),MATCH(US!$B58,FRED!$1:$1,0))),(AVERAGE(BU58:CF58)))),"")</f>
        <v>179</v>
      </c>
      <c r="CH58" s="59">
        <f>+IFERROR((IF(ISTEXT(CH$5)=FALSE,(INDEX(FRED!$1:$1048576,MATCH(US!CH$5,FRED!$A:$A,0),MATCH(US!$B58,FRED!$1:$1,0))),(AVERAGE(BV58:CG58)))),"")</f>
        <v>179.9</v>
      </c>
      <c r="CI58" s="59">
        <f>+IFERROR((IF(ISTEXT(CI$5)=FALSE,(INDEX(FRED!$1:$1048576,MATCH(US!CI$5,FRED!$A:$A,0),MATCH(US!$B58,FRED!$1:$1,0))),(AVERAGE(BW58:CH58)))),"")</f>
        <v>180.7</v>
      </c>
      <c r="CJ58" s="59">
        <f>+IFERROR((IF(ISTEXT(CJ$5)=FALSE,(INDEX(FRED!$1:$1048576,MATCH(US!CJ$5,FRED!$A:$A,0),MATCH(US!$B58,FRED!$1:$1,0))),(AVERAGE(BX58:CI58)))),"")</f>
        <v>182.3</v>
      </c>
      <c r="CK58" s="59">
        <f>+IFERROR((IF(ISTEXT(CK$5)=FALSE,(INDEX(FRED!$1:$1048576,MATCH(US!CK$5,FRED!$A:$A,0),MATCH(US!$B58,FRED!$1:$1,0))),(AVERAGE(BY58:CJ58)))),"")</f>
        <v>182.6</v>
      </c>
      <c r="CL58" s="59">
        <f>+IFERROR((IF(ISTEXT(CL$5)=FALSE,(INDEX(FRED!$1:$1048576,MATCH(US!CL$5,FRED!$A:$A,0),MATCH(US!$B58,FRED!$1:$1,0))),(AVERAGE(BZ58:CK58)))),"")</f>
        <v>183.3</v>
      </c>
      <c r="CM58" s="59">
        <f>+IFERROR((IF(ISTEXT(CM$5)=FALSE,(INDEX(FRED!$1:$1048576,MATCH(US!CM$5,FRED!$A:$A,0),MATCH(US!$B58,FRED!$1:$1,0))),(AVERAGE(CA58:CL58)))),"")</f>
        <v>182.3</v>
      </c>
      <c r="CN58" s="59">
        <f>+IFERROR((IF(ISTEXT(CN$5)=FALSE,(INDEX(FRED!$1:$1048576,MATCH(US!CN$5,FRED!$A:$A,0),MATCH(US!$B58,FRED!$1:$1,0))),(AVERAGE(CB58:CM58)))),"")</f>
        <v>179.8</v>
      </c>
      <c r="CO58" s="59">
        <f>+IFERROR((IF(ISTEXT(CO$5)=FALSE,(INDEX(FRED!$1:$1048576,MATCH(US!CO$5,FRED!$A:$A,0),MATCH(US!$B58,FRED!$1:$1,0))),(AVERAGE(CC58:CN58)))),"")</f>
        <v>179.8</v>
      </c>
      <c r="CP58" s="60">
        <f>+IFERROR((IF(ISTEXT(CP$5)=FALSE,(INDEX(FRED!$1:$1048576,MATCH(US!CP$5,FRED!$A:$A,0),MATCH(US!$B58,FRED!$1:$1,0))),(AVERAGE(CD58:CO58)))),"")</f>
        <v>180.24166666666665</v>
      </c>
      <c r="CQ58" s="59">
        <f>+IFERROR((IF(ISTEXT(CQ$5)=FALSE,(INDEX(FRED!$1:$1048576,MATCH(US!CQ$5,FRED!$A:$A,0),MATCH(US!$B58,FRED!$1:$1,0))),(AVERAGE(CE58:CP58)))),"")</f>
        <v>181.1</v>
      </c>
      <c r="CR58" s="59">
        <f>+IFERROR((IF(ISTEXT(CR$5)=FALSE,(INDEX(FRED!$1:$1048576,MATCH(US!CR$5,FRED!$A:$A,0),MATCH(US!$B58,FRED!$1:$1,0))),(AVERAGE(CF58:CQ58)))),"")</f>
        <v>181.5</v>
      </c>
      <c r="CS58" s="59">
        <f>+IFERROR((IF(ISTEXT(CS$5)=FALSE,(INDEX(FRED!$1:$1048576,MATCH(US!CS$5,FRED!$A:$A,0),MATCH(US!$B58,FRED!$1:$1,0))),(AVERAGE(CG58:CR58)))),"")</f>
        <v>182.5</v>
      </c>
      <c r="CT58" s="59">
        <f>+IFERROR((IF(ISTEXT(CT$5)=FALSE,(INDEX(FRED!$1:$1048576,MATCH(US!CT$5,FRED!$A:$A,0),MATCH(US!$B58,FRED!$1:$1,0))),(AVERAGE(CH58:CS58)))),"")</f>
        <v>183.7</v>
      </c>
      <c r="CU58" s="59">
        <f>+IFERROR((IF(ISTEXT(CU$5)=FALSE,(INDEX(FRED!$1:$1048576,MATCH(US!CU$5,FRED!$A:$A,0),MATCH(US!$B58,FRED!$1:$1,0))),(AVERAGE(CI58:CT58)))),"")</f>
        <v>184</v>
      </c>
      <c r="CV58" s="59">
        <f>+IFERROR((IF(ISTEXT(CV$5)=FALSE,(INDEX(FRED!$1:$1048576,MATCH(US!CV$5,FRED!$A:$A,0),MATCH(US!$B58,FRED!$1:$1,0))),(AVERAGE(CJ58:CU58)))),"")</f>
        <v>184</v>
      </c>
      <c r="CW58" s="59">
        <f>+IFERROR((IF(ISTEXT(CW$5)=FALSE,(INDEX(FRED!$1:$1048576,MATCH(US!CW$5,FRED!$A:$A,0),MATCH(US!$B58,FRED!$1:$1,0))),(AVERAGE(CK58:CV58)))),"")</f>
        <v>184.2</v>
      </c>
      <c r="CX58" s="59">
        <f>+IFERROR((IF(ISTEXT(CX$5)=FALSE,(INDEX(FRED!$1:$1048576,MATCH(US!CX$5,FRED!$A:$A,0),MATCH(US!$B58,FRED!$1:$1,0))),(AVERAGE(CL58:CW58)))),"")</f>
        <v>183.9</v>
      </c>
      <c r="CY58" s="59">
        <f>+IFERROR((IF(ISTEXT(CY$5)=FALSE,(INDEX(FRED!$1:$1048576,MATCH(US!CY$5,FRED!$A:$A,0),MATCH(US!$B58,FRED!$1:$1,0))),(AVERAGE(CM58:CX58)))),"")</f>
        <v>183.4</v>
      </c>
      <c r="CZ58" s="59">
        <f>+IFERROR((IF(ISTEXT(CZ$5)=FALSE,(INDEX(FRED!$1:$1048576,MATCH(US!CZ$5,FRED!$A:$A,0),MATCH(US!$B58,FRED!$1:$1,0))),(AVERAGE(CN58:CY58)))),"")</f>
        <v>183</v>
      </c>
      <c r="DA58" s="59">
        <f>+IFERROR((IF(ISTEXT(DA$5)=FALSE,(INDEX(FRED!$1:$1048576,MATCH(US!DA$5,FRED!$A:$A,0),MATCH(US!$B58,FRED!$1:$1,0))),(AVERAGE(CO58:CZ58)))),"")</f>
        <v>183.3</v>
      </c>
      <c r="DB58" s="59">
        <f>+IFERROR((IF(ISTEXT(DB$5)=FALSE,(INDEX(FRED!$1:$1048576,MATCH(US!DB$5,FRED!$A:$A,0),MATCH(US!$B58,FRED!$1:$1,0))),(AVERAGE(CP58:DA58)))),"")</f>
        <v>183.5</v>
      </c>
      <c r="DC58" s="60">
        <f>+IFERROR((IF(ISTEXT(DC$5)=FALSE,(INDEX(FRED!$1:$1048576,MATCH(US!DC$5,FRED!$A:$A,0),MATCH(US!$B58,FRED!$1:$1,0))),(AVERAGE(CQ58:DB58)))),"")</f>
        <v>183.17500000000004</v>
      </c>
      <c r="DD58" s="59">
        <f>+IFERROR((IF(ISTEXT(DD$5)=FALSE,(INDEX(FRED!$1:$1048576,MATCH(US!DD$5,FRED!$A:$A,0),MATCH(US!$B58,FRED!$1:$1,0))),(AVERAGE(CR58:DC58)))),"")</f>
        <v>184.3</v>
      </c>
      <c r="DE58" s="59">
        <f>+IFERROR((IF(ISTEXT(DE$5)=FALSE,(INDEX(FRED!$1:$1048576,MATCH(US!DE$5,FRED!$A:$A,0),MATCH(US!$B58,FRED!$1:$1,0))),(AVERAGE(CS58:DD58)))),"")</f>
        <v>185.7</v>
      </c>
      <c r="DF58" s="59">
        <f>+IFERROR((IF(ISTEXT(DF$5)=FALSE,(INDEX(FRED!$1:$1048576,MATCH(US!DF$5,FRED!$A:$A,0),MATCH(US!$B58,FRED!$1:$1,0))),(AVERAGE(CT58:DE58)))),"")</f>
        <v>187.8</v>
      </c>
      <c r="DG58" s="59">
        <f>+IFERROR((IF(ISTEXT(DG$5)=FALSE,(INDEX(FRED!$1:$1048576,MATCH(US!DG$5,FRED!$A:$A,0),MATCH(US!$B58,FRED!$1:$1,0))),(AVERAGE(CU58:DF58)))),"")</f>
        <v>190.9</v>
      </c>
      <c r="DH58" s="59">
        <f>+IFERROR((IF(ISTEXT(DH$5)=FALSE,(INDEX(FRED!$1:$1048576,MATCH(US!DH$5,FRED!$A:$A,0),MATCH(US!$B58,FRED!$1:$1,0))),(AVERAGE(CV58:DG58)))),"")</f>
        <v>195.8</v>
      </c>
      <c r="DI58" s="59">
        <f>+IFERROR((IF(ISTEXT(DI$5)=FALSE,(INDEX(FRED!$1:$1048576,MATCH(US!DI$5,FRED!$A:$A,0),MATCH(US!$B58,FRED!$1:$1,0))),(AVERAGE(CW58:DH58)))),"")</f>
        <v>200.4</v>
      </c>
      <c r="DJ58" s="59">
        <f>+IFERROR((IF(ISTEXT(DJ$5)=FALSE,(INDEX(FRED!$1:$1048576,MATCH(US!DJ$5,FRED!$A:$A,0),MATCH(US!$B58,FRED!$1:$1,0))),(AVERAGE(CX58:DI58)))),"")</f>
        <v>203.4</v>
      </c>
      <c r="DK58" s="59">
        <f>+IFERROR((IF(ISTEXT(DK$5)=FALSE,(INDEX(FRED!$1:$1048576,MATCH(US!DK$5,FRED!$A:$A,0),MATCH(US!$B58,FRED!$1:$1,0))),(AVERAGE(CY58:DJ58)))),"")</f>
        <v>206.5</v>
      </c>
      <c r="DL58" s="59">
        <f>+IFERROR((IF(ISTEXT(DL$5)=FALSE,(INDEX(FRED!$1:$1048576,MATCH(US!DL$5,FRED!$A:$A,0),MATCH(US!$B58,FRED!$1:$1,0))),(AVERAGE(CZ58:DK58)))),"")</f>
        <v>206.3</v>
      </c>
      <c r="DM58" s="59">
        <f>+IFERROR((IF(ISTEXT(DM$5)=FALSE,(INDEX(FRED!$1:$1048576,MATCH(US!DM$5,FRED!$A:$A,0),MATCH(US!$B58,FRED!$1:$1,0))),(AVERAGE(DA58:DL58)))),"")</f>
        <v>201.8</v>
      </c>
      <c r="DN58" s="59">
        <f>+IFERROR((IF(ISTEXT(DN$5)=FALSE,(INDEX(FRED!$1:$1048576,MATCH(US!DN$5,FRED!$A:$A,0),MATCH(US!$B58,FRED!$1:$1,0))),(AVERAGE(DB58:DM58)))),"")</f>
        <v>199.6</v>
      </c>
      <c r="DO58" s="59">
        <f>+IFERROR((IF(ISTEXT(DO$5)=FALSE,(INDEX(FRED!$1:$1048576,MATCH(US!DO$5,FRED!$A:$A,0),MATCH(US!$B58,FRED!$1:$1,0))),(AVERAGE(DC58:DN58)))),"")</f>
        <v>194.8</v>
      </c>
      <c r="DP58" s="60">
        <f>+IFERROR((IF(ISTEXT(DP$5)=FALSE,(INDEX(FRED!$1:$1048576,MATCH(US!DP$5,FRED!$A:$A,0),MATCH(US!$B58,FRED!$1:$1,0))),(AVERAGE(DD58:DO58)))),"")</f>
        <v>196.44166666666669</v>
      </c>
      <c r="DQ58" s="59">
        <f>+IFERROR((IF(ISTEXT(DQ$5)=FALSE,(INDEX(FRED!$1:$1048576,MATCH(US!DQ$5,FRED!$A:$A,0),MATCH(US!$B58,FRED!$1:$1,0))),(AVERAGE(DE58:DP58)))),"")</f>
        <v>193.3</v>
      </c>
      <c r="DR58" s="59">
        <f>+IFERROR((IF(ISTEXT(DR$5)=FALSE,(INDEX(FRED!$1:$1048576,MATCH(US!DR$5,FRED!$A:$A,0),MATCH(US!$B58,FRED!$1:$1,0))),(AVERAGE(DF58:DQ58)))),"")</f>
        <v>191.2</v>
      </c>
      <c r="DS58" s="59">
        <f>+IFERROR((IF(ISTEXT(DS$5)=FALSE,(INDEX(FRED!$1:$1048576,MATCH(US!DS$5,FRED!$A:$A,0),MATCH(US!$B58,FRED!$1:$1,0))),(AVERAGE(DG58:DR58)))),"")</f>
        <v>190.2</v>
      </c>
      <c r="DT58" s="59">
        <f>+IFERROR((IF(ISTEXT(DT$5)=FALSE,(INDEX(FRED!$1:$1048576,MATCH(US!DT$5,FRED!$A:$A,0),MATCH(US!$B58,FRED!$1:$1,0))),(AVERAGE(DH58:DS58)))),"")</f>
        <v>188.1</v>
      </c>
      <c r="DU58" s="59">
        <f>+IFERROR((IF(ISTEXT(DU$5)=FALSE,(INDEX(FRED!$1:$1048576,MATCH(US!DU$5,FRED!$A:$A,0),MATCH(US!$B58,FRED!$1:$1,0))),(AVERAGE(DI58:DT58)))),"")</f>
        <v>186.9</v>
      </c>
      <c r="DV58" s="59">
        <f>+IFERROR((IF(ISTEXT(DV$5)=FALSE,(INDEX(FRED!$1:$1048576,MATCH(US!DV$5,FRED!$A:$A,0),MATCH(US!$B58,FRED!$1:$1,0))),(AVERAGE(DJ58:DU58)))),"")</f>
        <v>187.1</v>
      </c>
      <c r="DW58" s="59">
        <f>+IFERROR((IF(ISTEXT(DW$5)=FALSE,(INDEX(FRED!$1:$1048576,MATCH(US!DW$5,FRED!$A:$A,0),MATCH(US!$B58,FRED!$1:$1,0))),(AVERAGE(DK58:DV58)))),"")</f>
        <v>187.6</v>
      </c>
      <c r="DX58" s="59">
        <f>+IFERROR((IF(ISTEXT(DX$5)=FALSE,(INDEX(FRED!$1:$1048576,MATCH(US!DX$5,FRED!$A:$A,0),MATCH(US!$B58,FRED!$1:$1,0))),(AVERAGE(DL58:DW58)))),"")</f>
        <v>188.1</v>
      </c>
      <c r="DY58" s="59">
        <f>+IFERROR((IF(ISTEXT(DY$5)=FALSE,(INDEX(FRED!$1:$1048576,MATCH(US!DY$5,FRED!$A:$A,0),MATCH(US!$B58,FRED!$1:$1,0))),(AVERAGE(DM58:DX58)))),"")</f>
        <v>189.3</v>
      </c>
      <c r="DZ58" s="59">
        <f>+IFERROR((IF(ISTEXT(DZ$5)=FALSE,(INDEX(FRED!$1:$1048576,MATCH(US!DZ$5,FRED!$A:$A,0),MATCH(US!$B58,FRED!$1:$1,0))),(AVERAGE(DN58:DY58)))),"")</f>
        <v>189.7</v>
      </c>
      <c r="EA58" s="59">
        <f>+IFERROR((IF(ISTEXT(EA$5)=FALSE,(INDEX(FRED!$1:$1048576,MATCH(US!EA$5,FRED!$A:$A,0),MATCH(US!$B58,FRED!$1:$1,0))),(AVERAGE(DO58:DZ58)))),"")</f>
        <v>189.2</v>
      </c>
      <c r="EB58" s="59">
        <f>+IFERROR((IF(ISTEXT(EB$5)=FALSE,(INDEX(FRED!$1:$1048576,MATCH(US!EB$5,FRED!$A:$A,0),MATCH(US!$B58,FRED!$1:$1,0))),(AVERAGE(DP58:EA58)))),"")</f>
        <v>189.4</v>
      </c>
      <c r="EC58" s="60">
        <f>+IFERROR((IF(ISTEXT(EC$5)=FALSE,(INDEX(FRED!$1:$1048576,MATCH(US!EC$5,FRED!$A:$A,0),MATCH(US!$B58,FRED!$1:$1,0))),(AVERAGE(DQ58:EB58)))),"")</f>
        <v>189.17499999999998</v>
      </c>
      <c r="ED58" s="59">
        <f>+IFERROR((IF(ISTEXT(ED$5)=FALSE,(INDEX(FRED!$1:$1048576,MATCH(US!ED$5,FRED!$A:$A,0),MATCH(US!$B58,FRED!$1:$1,0))),(AVERAGE(DR58:EC58)))),"")</f>
        <v>190.3</v>
      </c>
      <c r="EE58" s="59">
        <f>+IFERROR((IF(ISTEXT(EE$5)=FALSE,(INDEX(FRED!$1:$1048576,MATCH(US!EE$5,FRED!$A:$A,0),MATCH(US!$B58,FRED!$1:$1,0))),(AVERAGE(DS58:ED58)))),"")</f>
        <v>192.2</v>
      </c>
      <c r="EF58" s="59">
        <f>+IFERROR((IF(ISTEXT(EF$5)=FALSE,(INDEX(FRED!$1:$1048576,MATCH(US!EF$5,FRED!$A:$A,0),MATCH(US!$B58,FRED!$1:$1,0))),(AVERAGE(DT58:EE58)))),"")</f>
        <v>193.7</v>
      </c>
      <c r="EG58" s="59">
        <f>+IFERROR((IF(ISTEXT(EG$5)=FALSE,(INDEX(FRED!$1:$1048576,MATCH(US!EG$5,FRED!$A:$A,0),MATCH(US!$B58,FRED!$1:$1,0))),(AVERAGE(DU58:EF58)))),"")</f>
        <v>196.5</v>
      </c>
      <c r="EH58" s="59">
        <f>+IFERROR((IF(ISTEXT(EH$5)=FALSE,(INDEX(FRED!$1:$1048576,MATCH(US!EH$5,FRED!$A:$A,0),MATCH(US!$B58,FRED!$1:$1,0))),(AVERAGE(DV58:EG58)))),"")</f>
        <v>198.9</v>
      </c>
      <c r="EI58" s="59">
        <f>+IFERROR((IF(ISTEXT(EI$5)=FALSE,(INDEX(FRED!$1:$1048576,MATCH(US!EI$5,FRED!$A:$A,0),MATCH(US!$B58,FRED!$1:$1,0))),(AVERAGE(DW58:EH58)))),"")</f>
        <v>197.2</v>
      </c>
      <c r="EJ58" s="59">
        <f>+IFERROR((IF(ISTEXT(EJ$5)=FALSE,(INDEX(FRED!$1:$1048576,MATCH(US!EJ$5,FRED!$A:$A,0),MATCH(US!$B58,FRED!$1:$1,0))),(AVERAGE(DX58:EI58)))),"")</f>
        <v>195.6</v>
      </c>
      <c r="EK58" s="59">
        <f>+IFERROR((IF(ISTEXT(EK$5)=FALSE,(INDEX(FRED!$1:$1048576,MATCH(US!EK$5,FRED!$A:$A,0),MATCH(US!$B58,FRED!$1:$1,0))),(AVERAGE(DY58:EJ58)))),"")</f>
        <v>194.1</v>
      </c>
      <c r="EL58" s="59">
        <f>+IFERROR((IF(ISTEXT(EL$5)=FALSE,(INDEX(FRED!$1:$1048576,MATCH(US!EL$5,FRED!$A:$A,0),MATCH(US!$B58,FRED!$1:$1,0))),(AVERAGE(DZ58:EK58)))),"")</f>
        <v>193.9</v>
      </c>
      <c r="EM58" s="59">
        <f>+IFERROR((IF(ISTEXT(EM$5)=FALSE,(INDEX(FRED!$1:$1048576,MATCH(US!EM$5,FRED!$A:$A,0),MATCH(US!$B58,FRED!$1:$1,0))),(AVERAGE(EA58:EL58)))),"")</f>
        <v>193.8</v>
      </c>
      <c r="EN58" s="59">
        <f>+IFERROR((IF(ISTEXT(EN$5)=FALSE,(INDEX(FRED!$1:$1048576,MATCH(US!EN$5,FRED!$A:$A,0),MATCH(US!$B58,FRED!$1:$1,0))),(AVERAGE(EB58:EM58)))),"")</f>
        <v>193.6</v>
      </c>
      <c r="EO58" s="59">
        <f>+IFERROR((IF(ISTEXT(EO$5)=FALSE,(INDEX(FRED!$1:$1048576,MATCH(US!EO$5,FRED!$A:$A,0),MATCH(US!$B58,FRED!$1:$1,0))),(AVERAGE(EC58:EN58)))),"")</f>
        <v>194.2</v>
      </c>
      <c r="EP58" s="60">
        <f>+IFERROR((IF(ISTEXT(EP$5)=FALSE,(INDEX(FRED!$1:$1048576,MATCH(US!EP$5,FRED!$A:$A,0),MATCH(US!$B58,FRED!$1:$1,0))),(AVERAGE(ED58:EO58)))),"")</f>
        <v>194.49999999999997</v>
      </c>
      <c r="EQ58" s="59">
        <f>+IFERROR((IF(ISTEXT(EQ$5)=FALSE,(INDEX(FRED!$1:$1048576,MATCH(US!EQ$5,FRED!$A:$A,0),MATCH(US!$B58,FRED!$1:$1,0))),(AVERAGE(EE58:EP58)))),"")</f>
        <v>195.9</v>
      </c>
      <c r="ER58" s="59">
        <f>+IFERROR((IF(ISTEXT(ER$5)=FALSE,(INDEX(FRED!$1:$1048576,MATCH(US!ER$5,FRED!$A:$A,0),MATCH(US!$B58,FRED!$1:$1,0))),(AVERAGE(EF58:EQ58)))),"")</f>
        <v>198.1</v>
      </c>
      <c r="ES58" s="59">
        <f>+IFERROR((IF(ISTEXT(ES$5)=FALSE,(INDEX(FRED!$1:$1048576,MATCH(US!ES$5,FRED!$A:$A,0),MATCH(US!$B58,FRED!$1:$1,0))),(AVERAGE(EG58:ER58)))),"")</f>
        <v>199.7</v>
      </c>
      <c r="ET58" s="59">
        <f>+IFERROR((IF(ISTEXT(ET$5)=FALSE,(INDEX(FRED!$1:$1048576,MATCH(US!ET$5,FRED!$A:$A,0),MATCH(US!$B58,FRED!$1:$1,0))),(AVERAGE(EH58:ES58)))),"")</f>
        <v>201.1</v>
      </c>
      <c r="EU58" s="59">
        <f>+IFERROR((IF(ISTEXT(EU$5)=FALSE,(INDEX(FRED!$1:$1048576,MATCH(US!EU$5,FRED!$A:$A,0),MATCH(US!$B58,FRED!$1:$1,0))),(AVERAGE(EI58:ET58)))),"")</f>
        <v>201.6</v>
      </c>
      <c r="EV58" s="59">
        <f>+IFERROR((IF(ISTEXT(EV$5)=FALSE,(INDEX(FRED!$1:$1048576,MATCH(US!EV$5,FRED!$A:$A,0),MATCH(US!$B58,FRED!$1:$1,0))),(AVERAGE(EJ58:EU58)))),"")</f>
        <v>201.9</v>
      </c>
      <c r="EW58" s="59">
        <f>+IFERROR((IF(ISTEXT(EW$5)=FALSE,(INDEX(FRED!$1:$1048576,MATCH(US!EW$5,FRED!$A:$A,0),MATCH(US!$B58,FRED!$1:$1,0))),(AVERAGE(EK58:EV58)))),"")</f>
        <v>202.6</v>
      </c>
      <c r="EX58" s="59">
        <f>+IFERROR((IF(ISTEXT(EX$5)=FALSE,(INDEX(FRED!$1:$1048576,MATCH(US!EX$5,FRED!$A:$A,0),MATCH(US!$B58,FRED!$1:$1,0))),(AVERAGE(EL58:EW58)))),"")</f>
        <v>202.8</v>
      </c>
      <c r="EY58" s="59">
        <f>+IFERROR((IF(ISTEXT(EY$5)=FALSE,(INDEX(FRED!$1:$1048576,MATCH(US!EY$5,FRED!$A:$A,0),MATCH(US!$B58,FRED!$1:$1,0))),(AVERAGE(EM58:EX58)))),"")</f>
        <v>202.7</v>
      </c>
      <c r="EZ58" s="59">
        <f>+IFERROR((IF(ISTEXT(EZ$5)=FALSE,(INDEX(FRED!$1:$1048576,MATCH(US!EZ$5,FRED!$A:$A,0),MATCH(US!$B58,FRED!$1:$1,0))),(AVERAGE(EN58:EY58)))),"")</f>
        <v>202.7</v>
      </c>
      <c r="FA58" s="59">
        <f>+IFERROR((IF(ISTEXT(FA$5)=FALSE,(INDEX(FRED!$1:$1048576,MATCH(US!FA$5,FRED!$A:$A,0),MATCH(US!$B58,FRED!$1:$1,0))),(AVERAGE(EO58:EZ58)))),"")</f>
        <v>202.2</v>
      </c>
      <c r="FB58" s="59">
        <f>+IFERROR((IF(ISTEXT(FB$5)=FALSE,(INDEX(FRED!$1:$1048576,MATCH(US!FB$5,FRED!$A:$A,0),MATCH(US!$B58,FRED!$1:$1,0))),(AVERAGE(EP58:FA58)))),"")</f>
        <v>202.2</v>
      </c>
      <c r="FC58" s="60">
        <f>+IFERROR((IF(ISTEXT(FC$5)=FALSE,(INDEX(FRED!$1:$1048576,MATCH(US!FC$5,FRED!$A:$A,0),MATCH(US!$B58,FRED!$1:$1,0))),(AVERAGE(EQ58:FB58)))),"")</f>
        <v>201.125</v>
      </c>
      <c r="FD58" s="59">
        <f>+IFERROR((IF(ISTEXT(FD$5)=FALSE,(INDEX(FRED!$1:$1048576,MATCH(US!FD$5,FRED!$A:$A,0),MATCH(US!$B58,FRED!$1:$1,0))),(AVERAGE(ER58:FC58)))),"")</f>
        <v>203.9</v>
      </c>
      <c r="FE58" s="59">
        <f>+IFERROR((IF(ISTEXT(FE$5)=FALSE,(INDEX(FRED!$1:$1048576,MATCH(US!FE$5,FRED!$A:$A,0),MATCH(US!$B58,FRED!$1:$1,0))),(AVERAGE(ES58:FD58)))),"")</f>
        <v>205.1</v>
      </c>
      <c r="FF58" s="59">
        <f>+IFERROR((IF(ISTEXT(FF$5)=FALSE,(INDEX(FRED!$1:$1048576,MATCH(US!FF$5,FRED!$A:$A,0),MATCH(US!$B58,FRED!$1:$1,0))),(AVERAGE(ET58:FE58)))),"")</f>
        <v>205.7</v>
      </c>
      <c r="FG58" s="59">
        <f>+IFERROR((IF(ISTEXT(FG$5)=FALSE,(INDEX(FRED!$1:$1048576,MATCH(US!FG$5,FRED!$A:$A,0),MATCH(US!$B58,FRED!$1:$1,0))),(AVERAGE(EU58:FF58)))),"")</f>
        <v>206.3</v>
      </c>
      <c r="FH58" s="59">
        <f>+IFERROR((IF(ISTEXT(FH$5)=FALSE,(INDEX(FRED!$1:$1048576,MATCH(US!FH$5,FRED!$A:$A,0),MATCH(US!$B58,FRED!$1:$1,0))),(AVERAGE(EV58:FG58)))),"")</f>
        <v>206.5</v>
      </c>
      <c r="FI58" s="59">
        <f>+IFERROR((IF(ISTEXT(FI$5)=FALSE,(INDEX(FRED!$1:$1048576,MATCH(US!FI$5,FRED!$A:$A,0),MATCH(US!$B58,FRED!$1:$1,0))),(AVERAGE(EW58:FH58)))),"")</f>
        <v>206.6</v>
      </c>
      <c r="FJ58" s="59">
        <f>+IFERROR((IF(ISTEXT(FJ$5)=FALSE,(INDEX(FRED!$1:$1048576,MATCH(US!FJ$5,FRED!$A:$A,0),MATCH(US!$B58,FRED!$1:$1,0))),(AVERAGE(EX58:FI58)))),"")</f>
        <v>206.2</v>
      </c>
      <c r="FK58" s="59">
        <f>+IFERROR((IF(ISTEXT(FK$5)=FALSE,(INDEX(FRED!$1:$1048576,MATCH(US!FK$5,FRED!$A:$A,0),MATCH(US!$B58,FRED!$1:$1,0))),(AVERAGE(EY58:FJ58)))),"")</f>
        <v>205.5</v>
      </c>
      <c r="FL58" s="59">
        <f>+IFERROR((IF(ISTEXT(FL$5)=FALSE,(INDEX(FRED!$1:$1048576,MATCH(US!FL$5,FRED!$A:$A,0),MATCH(US!$B58,FRED!$1:$1,0))),(AVERAGE(EZ58:FK58)))),"")</f>
        <v>206.6</v>
      </c>
      <c r="FM58" s="59">
        <f>+IFERROR((IF(ISTEXT(FM$5)=FALSE,(INDEX(FRED!$1:$1048576,MATCH(US!FM$5,FRED!$A:$A,0),MATCH(US!$B58,FRED!$1:$1,0))),(AVERAGE(FA58:FL58)))),"")</f>
        <v>205.5</v>
      </c>
      <c r="FN58" s="59">
        <f>+IFERROR((IF(ISTEXT(FN$5)=FALSE,(INDEX(FRED!$1:$1048576,MATCH(US!FN$5,FRED!$A:$A,0),MATCH(US!$B58,FRED!$1:$1,0))),(AVERAGE(FB58:FM58)))),"")</f>
        <v>205.6</v>
      </c>
      <c r="FO58" s="59">
        <f>+IFERROR((IF(ISTEXT(FO$5)=FALSE,(INDEX(FRED!$1:$1048576,MATCH(US!FO$5,FRED!$A:$A,0),MATCH(US!$B58,FRED!$1:$1,0))),(AVERAGE(FC58:FN58)))),"")</f>
        <v>206.4</v>
      </c>
      <c r="FP58" s="60">
        <f>+IFERROR((IF(ISTEXT(FP$5)=FALSE,(INDEX(FRED!$1:$1048576,MATCH(US!FP$5,FRED!$A:$A,0),MATCH(US!$B58,FRED!$1:$1,0))),(AVERAGE(FD58:FO58)))),"")</f>
        <v>205.82499999999996</v>
      </c>
      <c r="FQ58" s="59">
        <f>+IFERROR((IF(ISTEXT(FQ$5)=FALSE,(INDEX(FRED!$1:$1048576,MATCH(US!FQ$5,FRED!$A:$A,0),MATCH(US!$B58,FRED!$1:$1,0))),(AVERAGE(FE58:FP58)))),"")</f>
        <v>208.4</v>
      </c>
      <c r="FR58" s="59">
        <f>+IFERROR((IF(ISTEXT(FR$5)=FALSE,(INDEX(FRED!$1:$1048576,MATCH(US!FR$5,FRED!$A:$A,0),MATCH(US!$B58,FRED!$1:$1,0))),(AVERAGE(FF58:FQ58)))),"")</f>
        <v>209.1</v>
      </c>
      <c r="FS58" s="59">
        <f>+IFERROR((IF(ISTEXT(FS$5)=FALSE,(INDEX(FRED!$1:$1048576,MATCH(US!FS$5,FRED!$A:$A,0),MATCH(US!$B58,FRED!$1:$1,0))),(AVERAGE(FG58:FR58)))),"")</f>
        <v>209.8</v>
      </c>
      <c r="FT58" s="59">
        <f>+IFERROR((IF(ISTEXT(FT$5)=FALSE,(INDEX(FRED!$1:$1048576,MATCH(US!FT$5,FRED!$A:$A,0),MATCH(US!$B58,FRED!$1:$1,0))),(AVERAGE(FH58:FS58)))),"")</f>
        <v>210.7</v>
      </c>
      <c r="FU58" s="59">
        <f>+IFERROR((IF(ISTEXT(FU$5)=FALSE,(INDEX(FRED!$1:$1048576,MATCH(US!FU$5,FRED!$A:$A,0),MATCH(US!$B58,FRED!$1:$1,0))),(AVERAGE(FI58:FT58)))),"")</f>
        <v>209.5</v>
      </c>
      <c r="FV58" s="59">
        <f>+IFERROR((IF(ISTEXT(FV$5)=FALSE,(INDEX(FRED!$1:$1048576,MATCH(US!FV$5,FRED!$A:$A,0),MATCH(US!$B58,FRED!$1:$1,0))),(AVERAGE(FJ58:FU58)))),"")</f>
        <v>208.8</v>
      </c>
      <c r="FW58" s="59">
        <f>+IFERROR((IF(ISTEXT(FW$5)=FALSE,(INDEX(FRED!$1:$1048576,MATCH(US!FW$5,FRED!$A:$A,0),MATCH(US!$B58,FRED!$1:$1,0))),(AVERAGE(FK58:FV58)))),"")</f>
        <v>208.3</v>
      </c>
      <c r="FX58" s="59">
        <f>+IFERROR((IF(ISTEXT(FX$5)=FALSE,(INDEX(FRED!$1:$1048576,MATCH(US!FX$5,FRED!$A:$A,0),MATCH(US!$B58,FRED!$1:$1,0))),(AVERAGE(FL58:FW58)))),"")</f>
        <v>208.9</v>
      </c>
      <c r="FY58" s="59">
        <f>+IFERROR((IF(ISTEXT(FY$5)=FALSE,(INDEX(FRED!$1:$1048576,MATCH(US!FY$5,FRED!$A:$A,0),MATCH(US!$B58,FRED!$1:$1,0))),(AVERAGE(FM58:FX58)))),"")</f>
        <v>208.9</v>
      </c>
      <c r="FZ58" s="59">
        <f>+IFERROR((IF(ISTEXT(FZ$5)=FALSE,(INDEX(FRED!$1:$1048576,MATCH(US!FZ$5,FRED!$A:$A,0),MATCH(US!$B58,FRED!$1:$1,0))),(AVERAGE(FN58:FY58)))),"")</f>
        <v>209.3</v>
      </c>
      <c r="GA58" s="59">
        <f>+IFERROR((IF(ISTEXT(GA$5)=FALSE,(INDEX(FRED!$1:$1048576,MATCH(US!GA$5,FRED!$A:$A,0),MATCH(US!$B58,FRED!$1:$1,0))),(AVERAGE(FO58:FZ58)))),"")</f>
        <v>209.8</v>
      </c>
      <c r="GB58" s="59">
        <f>+IFERROR((IF(ISTEXT(GB$5)=FALSE,(INDEX(FRED!$1:$1048576,MATCH(US!GB$5,FRED!$A:$A,0),MATCH(US!$B58,FRED!$1:$1,0))),(AVERAGE(FP58:GA58)))),"")</f>
        <v>209.8</v>
      </c>
      <c r="GC58" s="60">
        <f>+IFERROR((IF(ISTEXT(GC$5)=FALSE,(INDEX(FRED!$1:$1048576,MATCH(US!GC$5,FRED!$A:$A,0),MATCH(US!$B58,FRED!$1:$1,0))),(AVERAGE(FQ58:GB58)))),"")</f>
        <v>209.27500000000006</v>
      </c>
      <c r="GD58" s="59">
        <f>+IFERROR((IF(ISTEXT(GD$5)=FALSE,(INDEX(FRED!$1:$1048576,MATCH(US!GD$5,FRED!$A:$A,0),MATCH(US!$B58,FRED!$1:$1,0))),(AVERAGE(FR58:GC58)))),"")</f>
        <v>211.7</v>
      </c>
      <c r="GE58" s="59">
        <f>+IFERROR((IF(ISTEXT(GE$5)=FALSE,(INDEX(FRED!$1:$1048576,MATCH(US!GE$5,FRED!$A:$A,0),MATCH(US!$B58,FRED!$1:$1,0))),(AVERAGE(FS58:GD58)))),"")</f>
        <v>212.7</v>
      </c>
      <c r="GF58" s="59">
        <f>+IFERROR((IF(ISTEXT(GF$5)=FALSE,(INDEX(FRED!$1:$1048576,MATCH(US!GF$5,FRED!$A:$A,0),MATCH(US!$B58,FRED!$1:$1,0))),(AVERAGE(FT58:GE58)))),"")</f>
        <v>213.4</v>
      </c>
      <c r="GG58" s="59">
        <f>+IFERROR((IF(ISTEXT(GG$5)=FALSE,(INDEX(FRED!$1:$1048576,MATCH(US!GG$5,FRED!$A:$A,0),MATCH(US!$B58,FRED!$1:$1,0))),(AVERAGE(FU58:GF58)))),"")</f>
        <v>213.6</v>
      </c>
      <c r="GH58" s="59">
        <f>+IFERROR((IF(ISTEXT(GH$5)=FALSE,(INDEX(FRED!$1:$1048576,MATCH(US!GH$5,FRED!$A:$A,0),MATCH(US!$B58,FRED!$1:$1,0))),(AVERAGE(FV58:GG58)))),"")</f>
        <v>214.3</v>
      </c>
      <c r="GI58" s="59">
        <f>+IFERROR((IF(ISTEXT(GI$5)=FALSE,(INDEX(FRED!$1:$1048576,MATCH(US!GI$5,FRED!$A:$A,0),MATCH(US!$B58,FRED!$1:$1,0))),(AVERAGE(FW58:GH58)))),"")</f>
        <v>214.5</v>
      </c>
      <c r="GJ58" s="59">
        <f>+IFERROR((IF(ISTEXT(GJ$5)=FALSE,(INDEX(FRED!$1:$1048576,MATCH(US!GJ$5,FRED!$A:$A,0),MATCH(US!$B58,FRED!$1:$1,0))),(AVERAGE(FX58:GI58)))),"")</f>
        <v>214.8</v>
      </c>
      <c r="GK58" s="59">
        <f>+IFERROR((IF(ISTEXT(GK$5)=FALSE,(INDEX(FRED!$1:$1048576,MATCH(US!GK$5,FRED!$A:$A,0),MATCH(US!$B58,FRED!$1:$1,0))),(AVERAGE(FY58:GJ58)))),"")</f>
        <v>215.5</v>
      </c>
      <c r="GL58" s="59">
        <f>+IFERROR((IF(ISTEXT(GL$5)=FALSE,(INDEX(FRED!$1:$1048576,MATCH(US!GL$5,FRED!$A:$A,0),MATCH(US!$B58,FRED!$1:$1,0))),(AVERAGE(FZ58:GK58)))),"")</f>
        <v>215.7</v>
      </c>
      <c r="GM58" s="59">
        <f>+IFERROR((IF(ISTEXT(GM$5)=FALSE,(INDEX(FRED!$1:$1048576,MATCH(US!GM$5,FRED!$A:$A,0),MATCH(US!$B58,FRED!$1:$1,0))),(AVERAGE(GA58:GL58)))),"")</f>
        <v>215.9</v>
      </c>
      <c r="GN58" s="59">
        <f>+IFERROR((IF(ISTEXT(GN$5)=FALSE,(INDEX(FRED!$1:$1048576,MATCH(US!GN$5,FRED!$A:$A,0),MATCH(US!$B58,FRED!$1:$1,0))),(AVERAGE(GB58:GM58)))),"")</f>
        <v>215.8</v>
      </c>
      <c r="GO58" s="59">
        <f>+IFERROR((IF(ISTEXT(GO$5)=FALSE,(INDEX(FRED!$1:$1048576,MATCH(US!GO$5,FRED!$A:$A,0),MATCH(US!$B58,FRED!$1:$1,0))),(AVERAGE(GC58:GN58)))),"")</f>
        <v>215.5</v>
      </c>
      <c r="GP58" s="60">
        <f>+IFERROR((IF(ISTEXT(GP$5)=FALSE,(INDEX(FRED!$1:$1048576,MATCH(US!GP$5,FRED!$A:$A,0),MATCH(US!$B58,FRED!$1:$1,0))),(AVERAGE(GD58:GO58)))),"")</f>
        <v>214.45000000000002</v>
      </c>
      <c r="GQ58" s="59">
        <f>+IFERROR((IF(ISTEXT(GQ$5)=FALSE,(INDEX(FRED!$1:$1048576,MATCH(US!GQ$5,FRED!$A:$A,0),MATCH(US!$B58,FRED!$1:$1,0))),(AVERAGE(GE58:GP58)))),"")</f>
        <v>215.8</v>
      </c>
      <c r="GR58" s="59">
        <f>+IFERROR((IF(ISTEXT(GR$5)=FALSE,(INDEX(FRED!$1:$1048576,MATCH(US!GR$5,FRED!$A:$A,0),MATCH(US!$B58,FRED!$1:$1,0))),(AVERAGE(GF58:GQ58)))),"")</f>
        <v>215.3</v>
      </c>
      <c r="GS58" s="59">
        <f>+IFERROR((IF(ISTEXT(GS$5)=FALSE,(INDEX(FRED!$1:$1048576,MATCH(US!GS$5,FRED!$A:$A,0),MATCH(US!$B58,FRED!$1:$1,0))),(AVERAGE(GG58:GR58)))),"")</f>
        <v>215</v>
      </c>
      <c r="GT58" s="59">
        <f>+IFERROR((IF(ISTEXT(GT$5)=FALSE,(INDEX(FRED!$1:$1048576,MATCH(US!GT$5,FRED!$A:$A,0),MATCH(US!$B58,FRED!$1:$1,0))),(AVERAGE(GH58:GS58)))),"")</f>
        <v>214.5</v>
      </c>
      <c r="GU58" s="59">
        <f>+IFERROR((IF(ISTEXT(GU$5)=FALSE,(INDEX(FRED!$1:$1048576,MATCH(US!GU$5,FRED!$A:$A,0),MATCH(US!$B58,FRED!$1:$1,0))),(AVERAGE(GI58:GT58)))),"")</f>
        <v>213.7</v>
      </c>
      <c r="GV58" s="59">
        <f>+IFERROR((IF(ISTEXT(GV$5)=FALSE,(INDEX(FRED!$1:$1048576,MATCH(US!GV$5,FRED!$A:$A,0),MATCH(US!$B58,FRED!$1:$1,0))),(AVERAGE(GJ58:GU58)))),"")</f>
        <v>213.7</v>
      </c>
      <c r="GW58" s="59">
        <f>+IFERROR((IF(ISTEXT(GW$5)=FALSE,(INDEX(FRED!$1:$1048576,MATCH(US!GW$5,FRED!$A:$A,0),MATCH(US!$B58,FRED!$1:$1,0))),(AVERAGE(GK58:GV58)))),"")</f>
        <v>213.7</v>
      </c>
      <c r="GX58" s="59">
        <f>+IFERROR((IF(ISTEXT(GX$5)=FALSE,(INDEX(FRED!$1:$1048576,MATCH(US!GX$5,FRED!$A:$A,0),MATCH(US!$B58,FRED!$1:$1,0))),(AVERAGE(GL58:GW58)))),"")</f>
        <v>213.3</v>
      </c>
      <c r="GY58" s="59">
        <f>+IFERROR((IF(ISTEXT(GY$5)=FALSE,(INDEX(FRED!$1:$1048576,MATCH(US!GY$5,FRED!$A:$A,0),MATCH(US!$B58,FRED!$1:$1,0))),(AVERAGE(GM58:GX58)))),"")</f>
        <v>212.5</v>
      </c>
      <c r="GZ58" s="59">
        <f>+IFERROR((IF(ISTEXT(GZ$5)=FALSE,(INDEX(FRED!$1:$1048576,MATCH(US!GZ$5,FRED!$A:$A,0),MATCH(US!$B58,FRED!$1:$1,0))),(AVERAGE(GN58:GY58)))),"")</f>
        <v>212.4</v>
      </c>
      <c r="HA58" s="59">
        <f>+IFERROR((IF(ISTEXT(HA$5)=FALSE,(INDEX(FRED!$1:$1048576,MATCH(US!HA$5,FRED!$A:$A,0),MATCH(US!$B58,FRED!$1:$1,0))),(AVERAGE(GO58:GZ58)))),"")</f>
        <v>211.7</v>
      </c>
      <c r="HB58" s="59">
        <f>+IFERROR((IF(ISTEXT(HB$5)=FALSE,(INDEX(FRED!$1:$1048576,MATCH(US!HB$5,FRED!$A:$A,0),MATCH(US!$B58,FRED!$1:$1,0))),(AVERAGE(GP58:HA58)))),"")</f>
        <v>210.9</v>
      </c>
      <c r="HC58" s="60">
        <f>+IFERROR((IF(ISTEXT(HC$5)=FALSE,(INDEX(FRED!$1:$1048576,MATCH(US!HC$5,FRED!$A:$A,0),MATCH(US!$B58,FRED!$1:$1,0))),(AVERAGE(GQ58:HB58)))),"")</f>
        <v>213.54166666666666</v>
      </c>
      <c r="HD58" s="59">
        <f>+IFERROR((IF(ISTEXT(HD$5)=FALSE,(INDEX(FRED!$1:$1048576,MATCH(US!HD$5,FRED!$A:$A,0),MATCH(US!$B58,FRED!$1:$1,0))),(AVERAGE(GR58:HC58)))),"")</f>
        <v>211.4</v>
      </c>
      <c r="HE58" s="59">
        <f>+IFERROR((IF(ISTEXT(HE$5)=FALSE,(INDEX(FRED!$1:$1048576,MATCH(US!HE$5,FRED!$A:$A,0),MATCH(US!$B58,FRED!$1:$1,0))),(AVERAGE(GS58:HD58)))),"")</f>
        <v>211.3</v>
      </c>
      <c r="HF58" s="59">
        <f>+IFERROR((IF(ISTEXT(HF$5)=FALSE,(INDEX(FRED!$1:$1048576,MATCH(US!HF$5,FRED!$A:$A,0),MATCH(US!$B58,FRED!$1:$1,0))),(AVERAGE(GT58:HE58)))),"")</f>
        <v>211.6</v>
      </c>
      <c r="HG58" s="59">
        <f>+IFERROR((IF(ISTEXT(HG$5)=FALSE,(INDEX(FRED!$1:$1048576,MATCH(US!HG$5,FRED!$A:$A,0),MATCH(US!$B58,FRED!$1:$1,0))),(AVERAGE(GU58:HF58)))),"")</f>
        <v>212.7</v>
      </c>
      <c r="HH58" s="59">
        <f>+IFERROR((IF(ISTEXT(HH$5)=FALSE,(INDEX(FRED!$1:$1048576,MATCH(US!HH$5,FRED!$A:$A,0),MATCH(US!$B58,FRED!$1:$1,0))),(AVERAGE(GV58:HG58)))),"")</f>
        <v>213.7</v>
      </c>
      <c r="HI58" s="59">
        <f>+IFERROR((IF(ISTEXT(HI$5)=FALSE,(INDEX(FRED!$1:$1048576,MATCH(US!HI$5,FRED!$A:$A,0),MATCH(US!$B58,FRED!$1:$1,0))),(AVERAGE(GW58:HH58)))),"")</f>
        <v>214.6</v>
      </c>
      <c r="HJ58" s="59">
        <f>+IFERROR((IF(ISTEXT(HJ$5)=FALSE,(INDEX(FRED!$1:$1048576,MATCH(US!HJ$5,FRED!$A:$A,0),MATCH(US!$B58,FRED!$1:$1,0))),(AVERAGE(GX58:HI58)))),"")</f>
        <v>215.3</v>
      </c>
      <c r="HK58" s="59">
        <f>+IFERROR((IF(ISTEXT(HK$5)=FALSE,(INDEX(FRED!$1:$1048576,MATCH(US!HK$5,FRED!$A:$A,0),MATCH(US!$B58,FRED!$1:$1,0))),(AVERAGE(GY58:HJ58)))),"")</f>
        <v>216</v>
      </c>
      <c r="HL58" s="59">
        <f>+IFERROR((IF(ISTEXT(HL$5)=FALSE,(INDEX(FRED!$1:$1048576,MATCH(US!HL$5,FRED!$A:$A,0),MATCH(US!$B58,FRED!$1:$1,0))),(AVERAGE(GZ58:HK58)))),"")</f>
        <v>215.3</v>
      </c>
      <c r="HM58" s="59">
        <f>+IFERROR((IF(ISTEXT(HM$5)=FALSE,(INDEX(FRED!$1:$1048576,MATCH(US!HM$5,FRED!$A:$A,0),MATCH(US!$B58,FRED!$1:$1,0))),(AVERAGE(HA58:HL58)))),"")</f>
        <v>214.8</v>
      </c>
      <c r="HN58" s="59">
        <f>+IFERROR((IF(ISTEXT(HN$5)=FALSE,(INDEX(FRED!$1:$1048576,MATCH(US!HN$5,FRED!$A:$A,0),MATCH(US!$B58,FRED!$1:$1,0))),(AVERAGE(HB58:HM58)))),"")</f>
        <v>214.5</v>
      </c>
      <c r="HO58" s="59">
        <f>+IFERROR((IF(ISTEXT(HO$5)=FALSE,(INDEX(FRED!$1:$1048576,MATCH(US!HO$5,FRED!$A:$A,0),MATCH(US!$B58,FRED!$1:$1,0))),(AVERAGE(HC58:HN58)))),"")</f>
        <v>215.5</v>
      </c>
      <c r="HP58" s="60">
        <f>+IFERROR((IF(ISTEXT(HP$5)=FALSE,(INDEX(FRED!$1:$1048576,MATCH(US!HP$5,FRED!$A:$A,0),MATCH(US!$B58,FRED!$1:$1,0))),(AVERAGE(HD58:HO58)))),"")</f>
        <v>213.89166666666665</v>
      </c>
      <c r="HQ58" s="59">
        <f>+IFERROR((IF(ISTEXT(HQ$5)=FALSE,(INDEX(FRED!$1:$1048576,MATCH(US!HQ$5,FRED!$A:$A,0),MATCH(US!$B58,FRED!$1:$1,0))),(AVERAGE(HE58:HP58)))),"")</f>
        <v>217.3</v>
      </c>
      <c r="HR58" s="59">
        <f>+IFERROR((IF(ISTEXT(HR$5)=FALSE,(INDEX(FRED!$1:$1048576,MATCH(US!HR$5,FRED!$A:$A,0),MATCH(US!$B58,FRED!$1:$1,0))),(AVERAGE(HF58:HQ58)))),"")</f>
        <v>218.8</v>
      </c>
      <c r="HS58" s="59">
        <f>+IFERROR((IF(ISTEXT(HS$5)=FALSE,(INDEX(FRED!$1:$1048576,MATCH(US!HS$5,FRED!$A:$A,0),MATCH(US!$B58,FRED!$1:$1,0))),(AVERAGE(HG58:HR58)))),"")</f>
        <v>219.7</v>
      </c>
      <c r="HT58" s="59">
        <f>+IFERROR((IF(ISTEXT(HT$5)=FALSE,(INDEX(FRED!$1:$1048576,MATCH(US!HT$5,FRED!$A:$A,0),MATCH(US!$B58,FRED!$1:$1,0))),(AVERAGE(HH58:HS58)))),"")</f>
        <v>221</v>
      </c>
      <c r="HU58" s="59">
        <f>+IFERROR((IF(ISTEXT(HU$5)=FALSE,(INDEX(FRED!$1:$1048576,MATCH(US!HU$5,FRED!$A:$A,0),MATCH(US!$B58,FRED!$1:$1,0))),(AVERAGE(HI58:HT58)))),"")</f>
        <v>221.7</v>
      </c>
      <c r="HV58" s="59">
        <f>+IFERROR((IF(ISTEXT(HV$5)=FALSE,(INDEX(FRED!$1:$1048576,MATCH(US!HV$5,FRED!$A:$A,0),MATCH(US!$B58,FRED!$1:$1,0))),(AVERAGE(HJ58:HU58)))),"")</f>
        <v>221.9</v>
      </c>
      <c r="HW58" s="59">
        <f>+IFERROR((IF(ISTEXT(HW$5)=FALSE,(INDEX(FRED!$1:$1048576,MATCH(US!HW$5,FRED!$A:$A,0),MATCH(US!$B58,FRED!$1:$1,0))),(AVERAGE(HK58:HV58)))),"")</f>
        <v>221.9</v>
      </c>
      <c r="HX58" s="59">
        <f>+IFERROR((IF(ISTEXT(HX$5)=FALSE,(INDEX(FRED!$1:$1048576,MATCH(US!HX$5,FRED!$A:$A,0),MATCH(US!$B58,FRED!$1:$1,0))),(AVERAGE(HL58:HW58)))),"")</f>
        <v>222.4</v>
      </c>
      <c r="HY58" s="59">
        <f>+IFERROR((IF(ISTEXT(HY$5)=FALSE,(INDEX(FRED!$1:$1048576,MATCH(US!HY$5,FRED!$A:$A,0),MATCH(US!$B58,FRED!$1:$1,0))),(AVERAGE(HM58:HX58)))),"")</f>
        <v>223.1</v>
      </c>
      <c r="HZ58" s="59">
        <f>+IFERROR((IF(ISTEXT(HZ$5)=FALSE,(INDEX(FRED!$1:$1048576,MATCH(US!HZ$5,FRED!$A:$A,0),MATCH(US!$B58,FRED!$1:$1,0))),(AVERAGE(HN58:HY58)))),"")</f>
        <v>223.9</v>
      </c>
      <c r="IA58" s="59">
        <f>+IFERROR((IF(ISTEXT(IA$5)=FALSE,(INDEX(FRED!$1:$1048576,MATCH(US!IA$5,FRED!$A:$A,0),MATCH(US!$B58,FRED!$1:$1,0))),(AVERAGE(HO58:HZ58)))),"")</f>
        <v>223.9</v>
      </c>
      <c r="IB58" s="59">
        <f>+IFERROR((IF(ISTEXT(IB$5)=FALSE,(INDEX(FRED!$1:$1048576,MATCH(US!IB$5,FRED!$A:$A,0),MATCH(US!$B58,FRED!$1:$1,0))),(AVERAGE(HP58:IA58)))),"")</f>
        <v>224.1</v>
      </c>
      <c r="IC58" s="60">
        <f>+IFERROR((IF(ISTEXT(IC$5)=FALSE,(INDEX(FRED!$1:$1048576,MATCH(US!IC$5,FRED!$A:$A,0),MATCH(US!$B58,FRED!$1:$1,0))),(AVERAGE(HQ58:IB58)))),"")</f>
        <v>221.64166666666668</v>
      </c>
      <c r="ID58" s="59">
        <f>+IFERROR((IF(ISTEXT(ID$5)=FALSE,(INDEX(FRED!$1:$1048576,MATCH(US!ID$5,FRED!$A:$A,0),MATCH(US!$B58,FRED!$1:$1,0))),(AVERAGE(HR58:IC58)))),"")</f>
        <v>225.8</v>
      </c>
      <c r="IE58" s="59">
        <f>+IFERROR((IF(ISTEXT(IE$5)=FALSE,(INDEX(FRED!$1:$1048576,MATCH(US!IE$5,FRED!$A:$A,0),MATCH(US!$B58,FRED!$1:$1,0))),(AVERAGE(HS58:ID58)))),"")</f>
        <v>228.7</v>
      </c>
      <c r="IF58" s="59">
        <f>+IFERROR((IF(ISTEXT(IF$5)=FALSE,(INDEX(FRED!$1:$1048576,MATCH(US!IF$5,FRED!$A:$A,0),MATCH(US!$B58,FRED!$1:$1,0))),(AVERAGE(HT58:IE58)))),"")</f>
        <v>231.3</v>
      </c>
      <c r="IG58" s="59">
        <f>+IFERROR((IF(ISTEXT(IG$5)=FALSE,(INDEX(FRED!$1:$1048576,MATCH(US!IG$5,FRED!$A:$A,0),MATCH(US!$B58,FRED!$1:$1,0))),(AVERAGE(HU58:IF58)))),"")</f>
        <v>232.4</v>
      </c>
      <c r="IH58" s="59">
        <f>+IFERROR((IF(ISTEXT(IH$5)=FALSE,(INDEX(FRED!$1:$1048576,MATCH(US!IH$5,FRED!$A:$A,0),MATCH(US!$B58,FRED!$1:$1,0))),(AVERAGE(HV58:IG58)))),"")</f>
        <v>236.8</v>
      </c>
      <c r="II58" s="59">
        <f>+IFERROR((IF(ISTEXT(II$5)=FALSE,(INDEX(FRED!$1:$1048576,MATCH(US!II$5,FRED!$A:$A,0),MATCH(US!$B58,FRED!$1:$1,0))),(AVERAGE(HW58:IH58)))),"")</f>
        <v>239.2</v>
      </c>
      <c r="IJ58" s="59">
        <f>+IFERROR((IF(ISTEXT(IJ$5)=FALSE,(INDEX(FRED!$1:$1048576,MATCH(US!IJ$5,FRED!$A:$A,0),MATCH(US!$B58,FRED!$1:$1,0))),(AVERAGE(HX58:II58)))),"")</f>
        <v>239.6</v>
      </c>
      <c r="IK58" s="59">
        <f>+IFERROR((IF(ISTEXT(IK$5)=FALSE,(INDEX(FRED!$1:$1048576,MATCH(US!IK$5,FRED!$A:$A,0),MATCH(US!$B58,FRED!$1:$1,0))),(AVERAGE(HY58:IJ58)))),"")</f>
        <v>239.4</v>
      </c>
      <c r="IL58" s="59">
        <f>+IFERROR((IF(ISTEXT(IL$5)=FALSE,(INDEX(FRED!$1:$1048576,MATCH(US!IL$5,FRED!$A:$A,0),MATCH(US!$B58,FRED!$1:$1,0))),(AVERAGE(HZ58:IK58)))),"")</f>
        <v>240</v>
      </c>
      <c r="IM58" s="59">
        <f>+IFERROR((IF(ISTEXT(IM$5)=FALSE,(INDEX(FRED!$1:$1048576,MATCH(US!IM$5,FRED!$A:$A,0),MATCH(US!$B58,FRED!$1:$1,0))),(AVERAGE(IA58:IL58)))),"")</f>
        <v>238.7</v>
      </c>
      <c r="IN58" s="59">
        <f>+IFERROR((IF(ISTEXT(IN$5)=FALSE,(INDEX(FRED!$1:$1048576,MATCH(US!IN$5,FRED!$A:$A,0),MATCH(US!$B58,FRED!$1:$1,0))),(AVERAGE(IB58:IM58)))),"")</f>
        <v>238.8</v>
      </c>
      <c r="IO58" s="59">
        <f>+IFERROR((IF(ISTEXT(IO$5)=FALSE,(INDEX(FRED!$1:$1048576,MATCH(US!IO$5,FRED!$A:$A,0),MATCH(US!$B58,FRED!$1:$1,0))),(AVERAGE(IC58:IN58)))),"")</f>
        <v>238.3</v>
      </c>
      <c r="IP58" s="60">
        <f>+IFERROR((IF(ISTEXT(IP$5)=FALSE,(INDEX(FRED!$1:$1048576,MATCH(US!IP$5,FRED!$A:$A,0),MATCH(US!$B58,FRED!$1:$1,0))),(AVERAGE(ID58:IO58)))),"")</f>
        <v>235.75</v>
      </c>
      <c r="IQ58" s="59">
        <f>+IFERROR((IF(ISTEXT(IQ$5)=FALSE,(INDEX(FRED!$1:$1048576,MATCH(US!IQ$5,FRED!$A:$A,0),MATCH(US!$B58,FRED!$1:$1,0))),(AVERAGE(IE58:IP58)))),"")</f>
        <v>238.5</v>
      </c>
      <c r="IR58" s="59">
        <f>+IFERROR((IF(ISTEXT(IR$5)=FALSE,(INDEX(FRED!$1:$1048576,MATCH(US!IR$5,FRED!$A:$A,0),MATCH(US!$B58,FRED!$1:$1,0))),(AVERAGE(IF58:IQ58)))),"")</f>
        <v>238.1</v>
      </c>
      <c r="IS58" s="59">
        <f>+IFERROR((IF(ISTEXT(IS$5)=FALSE,(INDEX(FRED!$1:$1048576,MATCH(US!IS$5,FRED!$A:$A,0),MATCH(US!$B58,FRED!$1:$1,0))),(AVERAGE(IG58:IR58)))),"")</f>
        <v>238.1</v>
      </c>
      <c r="IT58" s="59">
        <f>+IFERROR((IF(ISTEXT(IT$5)=FALSE,(INDEX(FRED!$1:$1048576,MATCH(US!IT$5,FRED!$A:$A,0),MATCH(US!$B58,FRED!$1:$1,0))),(AVERAGE(IH58:IS58)))),"")</f>
        <v>237.2</v>
      </c>
      <c r="IU58" s="59">
        <f>+IFERROR((IF(ISTEXT(IU$5)=FALSE,(INDEX(FRED!$1:$1048576,MATCH(US!IU$5,FRED!$A:$A,0),MATCH(US!$B58,FRED!$1:$1,0))),(AVERAGE(II58:IT58)))),"")</f>
        <v>237.3</v>
      </c>
      <c r="IV58" s="59">
        <f>+IFERROR((IF(ISTEXT(IV$5)=FALSE,(INDEX(FRED!$1:$1048576,MATCH(US!IV$5,FRED!$A:$A,0),MATCH(US!$B58,FRED!$1:$1,0))),(AVERAGE(IJ58:IU58)))),"")</f>
        <v>236.3</v>
      </c>
      <c r="IW58" s="59">
        <f>+IFERROR((IF(ISTEXT(IW$5)=FALSE,(INDEX(FRED!$1:$1048576,MATCH(US!IW$5,FRED!$A:$A,0),MATCH(US!$B58,FRED!$1:$1,0))),(AVERAGE(IK58:IV58)))),"")</f>
        <v>235.6</v>
      </c>
      <c r="IX58" s="59">
        <f>+IFERROR((IF(ISTEXT(IX$5)=FALSE,(INDEX(FRED!$1:$1048576,MATCH(US!IX$5,FRED!$A:$A,0),MATCH(US!$B58,FRED!$1:$1,0))),(AVERAGE(IL58:IW58)))),"")</f>
        <v>234.4</v>
      </c>
      <c r="IY58" s="59">
        <f>+IFERROR((IF(ISTEXT(IY$5)=FALSE,(INDEX(FRED!$1:$1048576,MATCH(US!IY$5,FRED!$A:$A,0),MATCH(US!$B58,FRED!$1:$1,0))),(AVERAGE(IM58:IX58)))),"")</f>
        <v>234.4</v>
      </c>
      <c r="IZ58" s="59">
        <f>+IFERROR((IF(ISTEXT(IZ$5)=FALSE,(INDEX(FRED!$1:$1048576,MATCH(US!IZ$5,FRED!$A:$A,0),MATCH(US!$B58,FRED!$1:$1,0))),(AVERAGE(IN58:IY58)))),"")</f>
        <v>233.8</v>
      </c>
      <c r="JA58" s="59">
        <f>+IFERROR((IF(ISTEXT(JA$5)=FALSE,(INDEX(FRED!$1:$1048576,MATCH(US!JA$5,FRED!$A:$A,0),MATCH(US!$B58,FRED!$1:$1,0))),(AVERAGE(IO58:IZ58)))),"")</f>
        <v>232.8</v>
      </c>
      <c r="JB58" s="59">
        <f>+IFERROR((IF(ISTEXT(JB$5)=FALSE,(INDEX(FRED!$1:$1048576,MATCH(US!JB$5,FRED!$A:$A,0),MATCH(US!$B58,FRED!$1:$1,0))),(AVERAGE(IP58:JA58)))),"")</f>
        <v>232.2</v>
      </c>
      <c r="JC58" s="60">
        <f>+IFERROR((IF(ISTEXT(JC$5)=FALSE,(INDEX(FRED!$1:$1048576,MATCH(US!JC$5,FRED!$A:$A,0),MATCH(US!$B58,FRED!$1:$1,0))),(AVERAGE(IQ58:JB58)))),"")</f>
        <v>235.72500000000002</v>
      </c>
      <c r="JD58" s="59">
        <f>+IFERROR((IF(ISTEXT(JD$5)=FALSE,(INDEX(FRED!$1:$1048576,MATCH(US!JD$5,FRED!$A:$A,0),MATCH(US!$B58,FRED!$1:$1,0))),(AVERAGE(IR58:JC58)))),"")</f>
        <v>233.4</v>
      </c>
      <c r="JE58" s="59">
        <f>+IFERROR((IF(ISTEXT(JE$5)=FALSE,(INDEX(FRED!$1:$1048576,MATCH(US!JE$5,FRED!$A:$A,0),MATCH(US!$B58,FRED!$1:$1,0))),(AVERAGE(IS58:JD58)))),"")</f>
        <v>234.6</v>
      </c>
      <c r="JF58" s="59">
        <f>+IFERROR((IF(ISTEXT(JF$5)=FALSE,(INDEX(FRED!$1:$1048576,MATCH(US!JF$5,FRED!$A:$A,0),MATCH(US!$B58,FRED!$1:$1,0))),(AVERAGE(IT58:JE58)))),"")</f>
        <v>236.3</v>
      </c>
      <c r="JG58" s="59">
        <f>+IFERROR((IF(ISTEXT(JG$5)=FALSE,(INDEX(FRED!$1:$1048576,MATCH(US!JG$5,FRED!$A:$A,0),MATCH(US!$B58,FRED!$1:$1,0))),(AVERAGE(IU58:JF58)))),"")</f>
        <v>234.3</v>
      </c>
      <c r="JH58" s="59">
        <f>+IFERROR((IF(ISTEXT(JH$5)=FALSE,(INDEX(FRED!$1:$1048576,MATCH(US!JH$5,FRED!$A:$A,0),MATCH(US!$B58,FRED!$1:$1,0))),(AVERAGE(IV58:JG58)))),"")</f>
        <v>233.3</v>
      </c>
      <c r="JI58" s="59">
        <f>+IFERROR((IF(ISTEXT(JI$5)=FALSE,(INDEX(FRED!$1:$1048576,MATCH(US!JI$5,FRED!$A:$A,0),MATCH(US!$B58,FRED!$1:$1,0))),(AVERAGE(IW58:JH58)))),"")</f>
        <v>234.8</v>
      </c>
      <c r="JJ58" s="59">
        <f>+IFERROR((IF(ISTEXT(JJ$5)=FALSE,(INDEX(FRED!$1:$1048576,MATCH(US!JJ$5,FRED!$A:$A,0),MATCH(US!$B58,FRED!$1:$1,0))),(AVERAGE(IX58:JI58)))),"")</f>
        <v>237</v>
      </c>
      <c r="JK58" s="59">
        <f>+IFERROR((IF(ISTEXT(JK$5)=FALSE,(INDEX(FRED!$1:$1048576,MATCH(US!JK$5,FRED!$A:$A,0),MATCH(US!$B58,FRED!$1:$1,0))),(AVERAGE(IY58:JJ58)))),"")</f>
        <v>240.9</v>
      </c>
      <c r="JL58" s="59">
        <f>+IFERROR((IF(ISTEXT(JL$5)=FALSE,(INDEX(FRED!$1:$1048576,MATCH(US!JL$5,FRED!$A:$A,0),MATCH(US!$B58,FRED!$1:$1,0))),(AVERAGE(IZ58:JK58)))),"")</f>
        <v>246.9</v>
      </c>
      <c r="JM58" s="59">
        <f>+IFERROR((IF(ISTEXT(JM$5)=FALSE,(INDEX(FRED!$1:$1048576,MATCH(US!JM$5,FRED!$A:$A,0),MATCH(US!$B58,FRED!$1:$1,0))),(AVERAGE(JA58:JL58)))),"")</f>
        <v>246.4</v>
      </c>
      <c r="JN58" s="59">
        <f>+IFERROR((IF(ISTEXT(JN$5)=FALSE,(INDEX(FRED!$1:$1048576,MATCH(US!JN$5,FRED!$A:$A,0),MATCH(US!$B58,FRED!$1:$1,0))),(AVERAGE(JB58:JM58)))),"")</f>
        <v>244.3</v>
      </c>
      <c r="JO58" s="59">
        <f>+IFERROR((IF(ISTEXT(JO$5)=FALSE,(INDEX(FRED!$1:$1048576,MATCH(US!JO$5,FRED!$A:$A,0),MATCH(US!$B58,FRED!$1:$1,0))),(AVERAGE(JC58:JN58)))),"")</f>
        <v>248</v>
      </c>
      <c r="JP58" s="60">
        <f>+IFERROR((IF(ISTEXT(JP$5)=FALSE,(INDEX(FRED!$1:$1048576,MATCH(US!JP$5,FRED!$A:$A,0),MATCH(US!$B58,FRED!$1:$1,0))),(AVERAGE(JD58:JO58)))),"")</f>
        <v>239.18333333333337</v>
      </c>
      <c r="JQ58" s="59">
        <f>+IFERROR((IF(ISTEXT(JQ$5)=FALSE,(INDEX(FRED!$1:$1048576,MATCH(US!JQ$5,FRED!$A:$A,0),MATCH(US!$B58,FRED!$1:$1,0))),(AVERAGE(JE58:JP58)))),"")</f>
        <v>256.39999999999998</v>
      </c>
      <c r="JR58" s="59">
        <f>+IFERROR((IF(ISTEXT(JR$5)=FALSE,(INDEX(FRED!$1:$1048576,MATCH(US!JR$5,FRED!$A:$A,0),MATCH(US!$B58,FRED!$1:$1,0))),(AVERAGE(JF58:JQ58)))),"")</f>
        <v>264.60000000000002</v>
      </c>
      <c r="JS58" s="59">
        <f>+IFERROR((IF(ISTEXT(JS$5)=FALSE,(INDEX(FRED!$1:$1048576,MATCH(US!JS$5,FRED!$A:$A,0),MATCH(US!$B58,FRED!$1:$1,0))),(AVERAGE(JG58:JR58)))),"")</f>
        <v>276.7</v>
      </c>
      <c r="JT58" s="59">
        <f>+IFERROR((IF(ISTEXT(JT$5)=FALSE,(INDEX(FRED!$1:$1048576,MATCH(US!JT$5,FRED!$A:$A,0),MATCH(US!$B58,FRED!$1:$1,0))),(AVERAGE(JH58:JS58)))),"")</f>
        <v>291.8</v>
      </c>
      <c r="JU58" s="59">
        <f>+IFERROR((IF(ISTEXT(JU$5)=FALSE,(INDEX(FRED!$1:$1048576,MATCH(US!JU$5,FRED!$A:$A,0),MATCH(US!$B58,FRED!$1:$1,0))),(AVERAGE(JI58:JT58)))),"")</f>
        <v>305.89999999999998</v>
      </c>
      <c r="JV58" s="59">
        <f>+IFERROR((IF(ISTEXT(JV$5)=FALSE,(INDEX(FRED!$1:$1048576,MATCH(US!JV$5,FRED!$A:$A,0),MATCH(US!$B58,FRED!$1:$1,0))),(AVERAGE(JJ58:JU58)))),"")</f>
        <v>315.7</v>
      </c>
      <c r="JW58" s="59">
        <f>+IFERROR((IF(ISTEXT(JW$5)=FALSE,(INDEX(FRED!$1:$1048576,MATCH(US!JW$5,FRED!$A:$A,0),MATCH(US!$B58,FRED!$1:$1,0))),(AVERAGE(JK58:JV58)))),"")</f>
        <v>313.54199999999997</v>
      </c>
      <c r="JX58" s="59">
        <f>+IFERROR((IF(ISTEXT(JX$5)=FALSE,(INDEX(FRED!$1:$1048576,MATCH(US!JX$5,FRED!$A:$A,0),MATCH(US!$B58,FRED!$1:$1,0))),(AVERAGE(JL58:JW58)))),"")</f>
        <v>313.08300000000003</v>
      </c>
      <c r="JY58" s="59">
        <f>+IFERROR((IF(ISTEXT(JY$5)=FALSE,(INDEX(FRED!$1:$1048576,MATCH(US!JY$5,FRED!$A:$A,0),MATCH(US!$B58,FRED!$1:$1,0))),(AVERAGE(JM58:JX58)))),"")</f>
        <v>317.13600000000002</v>
      </c>
      <c r="JZ58" s="59">
        <f>+IFERROR((IF(ISTEXT(JZ$5)=FALSE,(INDEX(FRED!$1:$1048576,MATCH(US!JZ$5,FRED!$A:$A,0),MATCH(US!$B58,FRED!$1:$1,0))),(AVERAGE(JN58:JY58)))),"")</f>
        <v>322.12</v>
      </c>
      <c r="KA58" s="59">
        <f>+IFERROR((IF(ISTEXT(KA$5)=FALSE,(INDEX(FRED!$1:$1048576,MATCH(US!KA$5,FRED!$A:$A,0),MATCH(US!$B58,FRED!$1:$1,0))),(AVERAGE(JO58:JZ58)))),"")</f>
        <v>328.94</v>
      </c>
      <c r="KB58" s="59">
        <f>+IFERROR((IF(ISTEXT(KB$5)=FALSE,(INDEX(FRED!$1:$1048576,MATCH(US!KB$5,FRED!$A:$A,0),MATCH(US!$B58,FRED!$1:$1,0))),(AVERAGE(JP58:KA58)))),"")</f>
        <v>335.03199999999998</v>
      </c>
      <c r="KC58" s="60">
        <f>+IFERROR((IF(ISTEXT(KC$5)=FALSE,(INDEX(FRED!$1:$1048576,MATCH(US!KC$5,FRED!$A:$A,0),MATCH(US!$B58,FRED!$1:$1,0))),(AVERAGE(JQ58:KB58)))),"")</f>
        <v>303.41275000000002</v>
      </c>
      <c r="KD58" s="59">
        <f>+IFERROR((IF(ISTEXT(KD$5)=FALSE,(INDEX(FRED!$1:$1048576,MATCH(US!KD$5,FRED!$A:$A,0),MATCH(US!$B58,FRED!$1:$1,0))),(AVERAGE(JR58:KC58)))),"")</f>
        <v>345.74200000000002</v>
      </c>
      <c r="KE58" s="59">
        <f>+IFERROR((IF(ISTEXT(KE$5)=FALSE,(INDEX(FRED!$1:$1048576,MATCH(US!KE$5,FRED!$A:$A,0),MATCH(US!$B58,FRED!$1:$1,0))),(AVERAGE(JS58:KD58)))),"")</f>
        <v>343.58300000000003</v>
      </c>
      <c r="KF58" s="59">
        <f>+IFERROR((IF(ISTEXT(KF$5)=FALSE,(INDEX(FRED!$1:$1048576,MATCH(US!KF$5,FRED!$A:$A,0),MATCH(US!$B58,FRED!$1:$1,0))),(AVERAGE(JT58:KE58)))),"")</f>
        <v>345.85199999999998</v>
      </c>
      <c r="KG58" s="59">
        <f>+IFERROR((IF(ISTEXT(KG$5)=FALSE,(INDEX(FRED!$1:$1048576,MATCH(US!KG$5,FRED!$A:$A,0),MATCH(US!$B58,FRED!$1:$1,0))),(AVERAGE(JU58:KF58)))),"")</f>
        <v>343.786</v>
      </c>
      <c r="KH58" s="59">
        <f>+IFERROR((IF(ISTEXT(KH$5)=FALSE,(INDEX(FRED!$1:$1048576,MATCH(US!KH$5,FRED!$A:$A,0),MATCH(US!$B58,FRED!$1:$1,0))),(AVERAGE(JV58:KG58)))),"")</f>
        <v>353.01499999999999</v>
      </c>
      <c r="KI58" s="59">
        <f>+IFERROR((IF(ISTEXT(KI$5)=FALSE,(INDEX(FRED!$1:$1048576,MATCH(US!KI$5,FRED!$A:$A,0),MATCH(US!$B58,FRED!$1:$1,0))),(AVERAGE(JW58:KH58)))),"")</f>
        <v>349.8</v>
      </c>
      <c r="KJ58" s="59">
        <f>+IFERROR((IF(ISTEXT(KJ$5)=FALSE,(INDEX(FRED!$1:$1048576,MATCH(US!KJ$5,FRED!$A:$A,0),MATCH(US!$B58,FRED!$1:$1,0))),(AVERAGE(JX58:KI58)))),"")</f>
        <v>346.79</v>
      </c>
      <c r="KK58" s="59">
        <f>+IFERROR((IF(ISTEXT(KK$5)=FALSE,(INDEX(FRED!$1:$1048576,MATCH(US!KK$5,FRED!$A:$A,0),MATCH(US!$B58,FRED!$1:$1,0))),(AVERAGE(JY58:KJ58)))),"")</f>
        <v>342.75299999999999</v>
      </c>
      <c r="KL58" s="59">
        <f>+IFERROR((IF(ISTEXT(KL$5)=FALSE,(INDEX(FRED!$1:$1048576,MATCH(US!KL$5,FRED!$A:$A,0),MATCH(US!$B58,FRED!$1:$1,0))),(AVERAGE(JZ58:KK58)))),"")</f>
        <v>336.464</v>
      </c>
      <c r="KM58" s="59">
        <f>+IFERROR((IF(ISTEXT(KM$5)=FALSE,(INDEX(FRED!$1:$1048576,MATCH(US!KM$5,FRED!$A:$A,0),MATCH(US!$B58,FRED!$1:$1,0))),(AVERAGE(KA58:KL58)))),"")</f>
        <v>333.79599999999999</v>
      </c>
      <c r="KN58" s="59">
        <f>+IFERROR((IF(ISTEXT(KN$5)=FALSE,(INDEX(FRED!$1:$1048576,MATCH(US!KN$5,FRED!$A:$A,0),MATCH(US!$B58,FRED!$1:$1,0))),(AVERAGE(KB58:KM58)))),"")</f>
        <v>330.36900000000003</v>
      </c>
      <c r="KO58" s="59">
        <f>+IFERROR((IF(ISTEXT(KO$5)=FALSE,(INDEX(FRED!$1:$1048576,MATCH(US!KO$5,FRED!$A:$A,0),MATCH(US!$B58,FRED!$1:$1,0))),(AVERAGE(KC58:KN58)))),"")</f>
        <v>326.44900000000001</v>
      </c>
      <c r="KP58" s="60">
        <f>+IFERROR((IF(ISTEXT(KP$5)=FALSE,(INDEX(FRED!$1:$1048576,MATCH(US!KP$5,FRED!$A:$A,0),MATCH(US!$B58,FRED!$1:$1,0))),(AVERAGE(KD58:KO58)))),"")</f>
        <v>341.53325000000001</v>
      </c>
      <c r="KQ58" s="59">
        <f>+IFERROR((IF(ISTEXT(KQ$5)=FALSE,(INDEX(FRED!$1:$1048576,MATCH(US!KQ$5,FRED!$A:$A,0),MATCH(US!$B58,FRED!$1:$1,0))),(AVERAGE(KE58:KP58)))),"")</f>
        <v>327.33800000000002</v>
      </c>
      <c r="KR58" s="59">
        <f>+IFERROR((IF(ISTEXT(KR$5)=FALSE,(INDEX(FRED!$1:$1048576,MATCH(US!KR$5,FRED!$A:$A,0),MATCH(US!$B58,FRED!$1:$1,0))),(AVERAGE(KF58:KQ58)))),"")</f>
        <v>330.53199999999998</v>
      </c>
      <c r="KS58" s="59">
        <f>+IFERROR((IF(ISTEXT(KS$5)=FALSE,(INDEX(FRED!$1:$1048576,MATCH(US!KS$5,FRED!$A:$A,0),MATCH(US!$B58,FRED!$1:$1,0))),(AVERAGE(KG58:KR58)))),"")</f>
        <v>331.72899999999998</v>
      </c>
      <c r="KT58" s="59">
        <f>+IFERROR((IF(ISTEXT(KT$5)=FALSE,(INDEX(FRED!$1:$1048576,MATCH(US!KT$5,FRED!$A:$A,0),MATCH(US!$B58,FRED!$1:$1,0))),(AVERAGE(KH58:KS58)))),"")</f>
        <v>333.36599999999999</v>
      </c>
      <c r="KU58" s="59">
        <f>+IFERROR((IF(ISTEXT(KU$5)=FALSE,(INDEX(FRED!$1:$1048576,MATCH(US!KU$5,FRED!$A:$A,0),MATCH(US!$B58,FRED!$1:$1,0))),(AVERAGE(KI58:KT58)))),"")</f>
        <v>337.47300000000001</v>
      </c>
      <c r="KV58" s="59">
        <f>+IFERROR((IF(ISTEXT(KV$5)=FALSE,(INDEX(FRED!$1:$1048576,MATCH(US!KV$5,FRED!$A:$A,0),MATCH(US!$B58,FRED!$1:$1,0))),(AVERAGE(KJ58:KU58)))),"")</f>
        <v>337.33600000000001</v>
      </c>
      <c r="KW58" s="59">
        <f>+IFERROR((IF(ISTEXT(KW$5)=FALSE,(INDEX(FRED!$1:$1048576,MATCH(US!KW$5,FRED!$A:$A,0),MATCH(US!$B58,FRED!$1:$1,0))),(AVERAGE(KK58:KV58)))),"")</f>
        <v>334.512</v>
      </c>
      <c r="KX58" s="59">
        <f>+IFERROR((IF(ISTEXT(KX$5)=FALSE,(INDEX(FRED!$1:$1048576,MATCH(US!KX$5,FRED!$A:$A,0),MATCH(US!$B58,FRED!$1:$1,0))),(AVERAGE(KL58:KW58)))),"")</f>
        <v>333.79399999999998</v>
      </c>
      <c r="KY58" s="59">
        <f>+IFERROR((IF(ISTEXT(KY$5)=FALSE,(INDEX(FRED!$1:$1048576,MATCH(US!KY$5,FRED!$A:$A,0),MATCH(US!$B58,FRED!$1:$1,0))),(AVERAGE(KM58:KX58)))),"")</f>
        <v>332.09800000000001</v>
      </c>
      <c r="KZ58" s="59">
        <f>+IFERROR((IF(ISTEXT(KZ$5)=FALSE,(INDEX(FRED!$1:$1048576,MATCH(US!KZ$5,FRED!$A:$A,0),MATCH(US!$B58,FRED!$1:$1,0))),(AVERAGE(KN58:KY58)))),"")</f>
        <v>328.74299999999999</v>
      </c>
      <c r="LA58" s="59">
        <f>+IFERROR((IF(ISTEXT(LA$5)=FALSE,(INDEX(FRED!$1:$1048576,MATCH(US!LA$5,FRED!$A:$A,0),MATCH(US!$B58,FRED!$1:$1,0))),(AVERAGE(KO58:KZ58)))),"")</f>
        <v>326.84399999999999</v>
      </c>
      <c r="LB58" s="59">
        <f>+IFERROR((IF(ISTEXT(LB$5)=FALSE,(INDEX(FRED!$1:$1048576,MATCH(US!LB$5,FRED!$A:$A,0),MATCH(US!$B58,FRED!$1:$1,0))),(AVERAGE(KP58:LA58)))),"")</f>
        <v>327.64400000000001</v>
      </c>
      <c r="LC58" s="60">
        <f>+IFERROR((IF(ISTEXT(LC$5)=FALSE,(INDEX(FRED!$1:$1048576,MATCH(US!LC$5,FRED!$A:$A,0),MATCH(US!$B58,FRED!$1:$1,0))),(AVERAGE(KQ58:LB58)))),"")</f>
        <v>331.78408333333329</v>
      </c>
      <c r="LD58" s="59">
        <f>+IFERROR((IF(ISTEXT(LD$5)=FALSE,(INDEX(FRED!$1:$1048576,MATCH(US!LD$5,FRED!$A:$A,0),MATCH(US!$B58,FRED!$1:$1,0))),(AVERAGE(KR58:LC58)))),"")</f>
        <v>334.37400000000002</v>
      </c>
      <c r="LE58" s="59">
        <f>+IFERROR((IF(ISTEXT(LE$5)=FALSE,(INDEX(FRED!$1:$1048576,MATCH(US!LE$5,FRED!$A:$A,0),MATCH(US!$B58,FRED!$1:$1,0))),(AVERAGE(KS58:LD58)))),"")</f>
        <v>337.76600000000002</v>
      </c>
      <c r="LF58" s="59">
        <f>+IFERROR((IF(ISTEXT(LF$5)=FALSE,(INDEX(FRED!$1:$1048576,MATCH(US!LF$5,FRED!$A:$A,0),MATCH(US!$B58,FRED!$1:$1,0))),(AVERAGE(KT58:LE58)))),"")</f>
        <v>330.96300000000002</v>
      </c>
      <c r="LG58" s="59">
        <f>+IFERROR((IF(ISTEXT(LG$5)=FALSE,(INDEX(FRED!$1:$1048576,MATCH(US!LG$5,FRED!$A:$A,0),MATCH(US!$B58,FRED!$1:$1,0))),(AVERAGE(KU58:LF58)))),"")</f>
        <v>330.13499999999999</v>
      </c>
      <c r="LH58" s="59">
        <f>+IFERROR((IF(ISTEXT(LH$5)=FALSE,(INDEX(FRED!$1:$1048576,MATCH(US!LH$5,FRED!$A:$A,0),MATCH(US!$B58,FRED!$1:$1,0))),(AVERAGE(KV58:LG58)))),"")</f>
        <v>329.435</v>
      </c>
      <c r="LI58" s="59">
        <f>+IFERROR((IF(ISTEXT(LI$5)=FALSE,(INDEX(FRED!$1:$1048576,MATCH(US!LI$5,FRED!$A:$A,0),MATCH(US!$B58,FRED!$1:$1,0))),(AVERAGE(KW58:LH58)))),"")</f>
        <v>328.30399999999997</v>
      </c>
      <c r="LJ58" s="59">
        <f>+IFERROR((IF(ISTEXT(LJ$5)=FALSE,(INDEX(FRED!$1:$1048576,MATCH(US!LJ$5,FRED!$A:$A,0),MATCH(US!$B58,FRED!$1:$1,0))),(AVERAGE(KX58:LI58)))),"")</f>
        <v>325.55599999999998</v>
      </c>
      <c r="LK58" s="59">
        <f>+IFERROR((IF(ISTEXT(LK$5)=FALSE,(INDEX(FRED!$1:$1048576,MATCH(US!LK$5,FRED!$A:$A,0),MATCH(US!$B58,FRED!$1:$1,0))),(AVERAGE(KY58:LJ58)))),"")</f>
        <v>324.64999999999998</v>
      </c>
      <c r="LL58" s="59">
        <f>+IFERROR((IF(ISTEXT(LL$5)=FALSE,(INDEX(FRED!$1:$1048576,MATCH(US!LL$5,FRED!$A:$A,0),MATCH(US!$B58,FRED!$1:$1,0))),(AVERAGE(KZ58:LK58)))),"")</f>
        <v>324.10000000000002</v>
      </c>
      <c r="LM58" s="59">
        <f>+IFERROR((IF(ISTEXT(LM$5)=FALSE,(INDEX(FRED!$1:$1048576,MATCH(US!LM$5,FRED!$A:$A,0),MATCH(US!$B58,FRED!$1:$1,0))),(AVERAGE(LA58:LL58)))),"")</f>
        <v>325.428</v>
      </c>
      <c r="LN58" s="59">
        <f>+IFERROR((IF(ISTEXT(LN$5)=FALSE,(INDEX(FRED!$1:$1048576,MATCH(US!LN$5,FRED!$A:$A,0),MATCH(US!$B58,FRED!$1:$1,0))),(AVERAGE(LB58:LM58)))),"")</f>
        <v>326.92899999999997</v>
      </c>
      <c r="LO58" s="59">
        <f>+IFERROR((IF(ISTEXT(LO$5)=FALSE,(INDEX(FRED!$1:$1048576,MATCH(US!LO$5,FRED!$A:$A,0),MATCH(US!$B58,FRED!$1:$1,0))),(AVERAGE(LC58:LN58)))),"")</f>
        <v>324.62099999999998</v>
      </c>
      <c r="LP58" s="60">
        <f>+IFERROR((IF(ISTEXT(LP$5)=FALSE,(INDEX(FRED!$1:$1048576,MATCH(US!LP$5,FRED!$A:$A,0),MATCH(US!$B58,FRED!$1:$1,0))),(AVERAGE(LD58:LO58)))),"")</f>
        <v>328.52175</v>
      </c>
      <c r="LQ58" s="59">
        <f>+IFERROR((IF(ISTEXT(LQ$5)=FALSE,(INDEX(FRED!$1:$1048576,MATCH(US!LQ$5,FRED!$A:$A,0),MATCH(US!$B58,FRED!$1:$1,0))),(AVERAGE(LE58:LP58)))),"")</f>
        <v>326.24900000000002</v>
      </c>
      <c r="LR58" s="59">
        <f>+IFERROR((IF(ISTEXT(LR$5)=FALSE,(INDEX(FRED!$1:$1048576,MATCH(US!LR$5,FRED!$A:$A,0),MATCH(US!$B58,FRED!$1:$1,0))),(AVERAGE(LF58:LQ58)))),"")</f>
        <v>329.20299999999997</v>
      </c>
      <c r="LS58" s="59">
        <f>+IFERROR((IF(ISTEXT(LS$5)=FALSE,(INDEX(FRED!$1:$1048576,MATCH(US!LS$5,FRED!$A:$A,0),MATCH(US!$B58,FRED!$1:$1,0))),(AVERAGE(LG58:LR58)))),"")</f>
        <v>334.983</v>
      </c>
      <c r="LT58" s="59">
        <f>+IFERROR((IF(ISTEXT(LT$5)=FALSE,(INDEX(FRED!$1:$1048576,MATCH(US!LT$5,FRED!$A:$A,0),MATCH(US!$B58,FRED!$1:$1,0))),(AVERAGE(LH58:LS58)))),"")</f>
        <v>337.18</v>
      </c>
      <c r="LU58" s="59">
        <f>+IFERROR((IF(ISTEXT(LU$5)=FALSE,(INDEX(FRED!$1:$1048576,MATCH(US!LU$5,FRED!$A:$A,0),MATCH(US!$B58,FRED!$1:$1,0))),(AVERAGE(LI58:LT58)))),"")</f>
        <v>344.05599999999998</v>
      </c>
      <c r="LV58" s="59">
        <f>+IFERROR((IF(ISTEXT(LV$5)=FALSE,(INDEX(FRED!$1:$1048576,MATCH(US!LV$5,FRED!$A:$A,0),MATCH(US!$B58,FRED!$1:$1,0))),(AVERAGE(LJ58:LU58)))),"")</f>
        <v>338.65199999999999</v>
      </c>
      <c r="LW58" s="59">
        <f>+IFERROR((IF(ISTEXT(LW$5)=FALSE,(INDEX(FRED!$1:$1048576,MATCH(US!LW$5,FRED!$A:$A,0),MATCH(US!$B58,FRED!$1:$1,0))),(AVERAGE(LK58:LV58)))),"")</f>
        <v>338.6</v>
      </c>
      <c r="LX58" s="59">
        <f>+IFERROR((IF(ISTEXT(LX$5)=FALSE,(INDEX(FRED!$1:$1048576,MATCH(US!LX$5,FRED!$A:$A,0),MATCH(US!$B58,FRED!$1:$1,0))),(AVERAGE(LL58:LW58)))),"")</f>
        <v>341.45800000000003</v>
      </c>
      <c r="LY58" s="59">
        <f>+IFERROR((IF(ISTEXT(LY$5)=FALSE,(INDEX(FRED!$1:$1048576,MATCH(US!LY$5,FRED!$A:$A,0),MATCH(US!$B58,FRED!$1:$1,0))),(AVERAGE(LM58:LX58)))),"")</f>
        <v>341.005</v>
      </c>
      <c r="LZ58" s="59">
        <f>+IFERROR((IF(ISTEXT(LZ$5)=FALSE,(INDEX(FRED!$1:$1048576,MATCH(US!LZ$5,FRED!$A:$A,0),MATCH(US!$B58,FRED!$1:$1,0))),(AVERAGE(LN58:LY58)))),"")</f>
        <v>340.3</v>
      </c>
      <c r="MA58" s="59">
        <f>+IFERROR((IF(ISTEXT(MA$5)=FALSE,(INDEX(FRED!$1:$1048576,MATCH(US!MA$5,FRED!$A:$A,0),MATCH(US!$B58,FRED!$1:$1,0))),(AVERAGE(LO58:LZ58)))),"")</f>
        <v>338.55599999999998</v>
      </c>
      <c r="MB58" s="59">
        <f>+IFERROR((IF(ISTEXT(MB$5)=FALSE,(INDEX(FRED!$1:$1048576,MATCH(US!MB$5,FRED!$A:$A,0),MATCH(US!$B58,FRED!$1:$1,0))),(AVERAGE(LP58:MA58)))),"")</f>
        <v>344.68</v>
      </c>
      <c r="MC58" s="60">
        <f>+IFERROR((IF(ISTEXT(MC$5)=FALSE,(INDEX(FRED!$1:$1048576,MATCH(US!MC$5,FRED!$A:$A,0),MATCH(US!$B58,FRED!$1:$1,0))),(AVERAGE(LQ58:MB58)))),"")</f>
        <v>337.91016666666673</v>
      </c>
      <c r="MD58" s="59">
        <f>+IFERROR((IF(ISTEXT(MD$5)=FALSE,(INDEX(FRED!$1:$1048576,MATCH(US!MD$5,FRED!$A:$A,0),MATCH(US!$B58,FRED!$1:$1,0))),(AVERAGE(LR58:MC58)))),"")</f>
        <v>347.71</v>
      </c>
      <c r="ME58" s="59">
        <f>+IFERROR((IF(ISTEXT(ME$5)=FALSE,(INDEX(FRED!$1:$1048576,MATCH(US!ME$5,FRED!$A:$A,0),MATCH(US!$B58,FRED!$1:$1,0))),(AVERAGE(LS58:MD58)))),"")</f>
        <v>352.1</v>
      </c>
      <c r="MF58" s="59">
        <f>+IFERROR((IF(ISTEXT(MF$5)=FALSE,(INDEX(FRED!$1:$1048576,MATCH(US!MF$5,FRED!$A:$A,0),MATCH(US!$B58,FRED!$1:$1,0))),(AVERAGE(LT58:ME58)))),"")</f>
        <v>354.99</v>
      </c>
      <c r="MG58" s="59" t="str">
        <f>+IFERROR((IF(ISTEXT(MG$5)=FALSE,(INDEX(FRED!$1:$1048576,MATCH(US!MG$5,FRED!$A:$A,0),MATCH(US!$B58,FRED!$1:$1,0))),(AVERAGE(LU58:MF58)))),"")</f>
        <v/>
      </c>
      <c r="MH58" s="59" t="str">
        <f>+IFERROR((IF(ISTEXT(MH$5)=FALSE,(INDEX(FRED!$1:$1048576,MATCH(US!MH$5,FRED!$A:$A,0),MATCH(US!$B58,FRED!$1:$1,0))),(AVERAGE(LV58:MG58)))),"")</f>
        <v/>
      </c>
      <c r="MI58" s="59" t="str">
        <f>+IFERROR((IF(ISTEXT(MI$5)=FALSE,(INDEX(FRED!$1:$1048576,MATCH(US!MI$5,FRED!$A:$A,0),MATCH(US!$B58,FRED!$1:$1,0))),(AVERAGE(LW58:MH58)))),"")</f>
        <v/>
      </c>
      <c r="MJ58" s="59" t="str">
        <f>+IFERROR((IF(ISTEXT(MJ$5)=FALSE,(INDEX(FRED!$1:$1048576,MATCH(US!MJ$5,FRED!$A:$A,0),MATCH(US!$B58,FRED!$1:$1,0))),(AVERAGE(LX58:MI58)))),"")</f>
        <v/>
      </c>
      <c r="MK58" s="59" t="str">
        <f>+IFERROR((IF(ISTEXT(MK$5)=FALSE,(INDEX(FRED!$1:$1048576,MATCH(US!MK$5,FRED!$A:$A,0),MATCH(US!$B58,FRED!$1:$1,0))),(AVERAGE(LY58:MJ58)))),"")</f>
        <v/>
      </c>
      <c r="ML58" s="59" t="str">
        <f>+IFERROR((IF(ISTEXT(ML$5)=FALSE,(INDEX(FRED!$1:$1048576,MATCH(US!ML$5,FRED!$A:$A,0),MATCH(US!$B58,FRED!$1:$1,0))),(AVERAGE(LZ58:MK58)))),"")</f>
        <v/>
      </c>
      <c r="MM58" s="59" t="str">
        <f>+IFERROR((IF(ISTEXT(MM$5)=FALSE,(INDEX(FRED!$1:$1048576,MATCH(US!MM$5,FRED!$A:$A,0),MATCH(US!$B58,FRED!$1:$1,0))),(AVERAGE(MA58:ML58)))),"")</f>
        <v/>
      </c>
      <c r="MN58" s="59" t="str">
        <f>+IFERROR((IF(ISTEXT(MN$5)=FALSE,(INDEX(FRED!$1:$1048576,MATCH(US!MN$5,FRED!$A:$A,0),MATCH(US!$B58,FRED!$1:$1,0))),(AVERAGE(MB58:MM58)))),"")</f>
        <v/>
      </c>
      <c r="MO58" s="59" t="str">
        <f>+IFERROR((IF(ISTEXT(MO$5)=FALSE,(INDEX(FRED!$1:$1048576,MATCH(US!MO$5,FRED!$A:$A,0),MATCH(US!$B58,FRED!$1:$1,0))),(AVERAGE(MC58:MN58)))),"")</f>
        <v/>
      </c>
      <c r="MP58" s="60">
        <f>+IFERROR((IF(ISTEXT(MP$5)=FALSE,(INDEX(FRED!$1:$1048576,MATCH(US!MP$5,FRED!$A:$A,0),MATCH(US!$B58,FRED!$1:$1,0))),(AVERAGE(MD58:MO58)))),"")</f>
        <v>351.59999999999997</v>
      </c>
    </row>
    <row r="59" spans="1:354" s="117" customFormat="1" ht="15.95" customHeight="1" outlineLevel="1">
      <c r="A59" s="159"/>
      <c r="B59" s="157"/>
      <c r="C59" s="11" t="s">
        <v>807</v>
      </c>
      <c r="D59" s="59"/>
      <c r="E59" s="59"/>
      <c r="F59" s="59"/>
      <c r="G59" s="59"/>
      <c r="H59" s="59"/>
      <c r="I59" s="59"/>
      <c r="J59" s="59"/>
      <c r="K59" s="59"/>
      <c r="L59" s="59"/>
      <c r="M59" s="59"/>
      <c r="N59" s="59"/>
      <c r="O59" s="59"/>
      <c r="P59" s="60"/>
      <c r="Q59" s="59"/>
      <c r="R59" s="59"/>
      <c r="S59" s="59"/>
      <c r="T59" s="59"/>
      <c r="U59" s="59"/>
      <c r="V59" s="59"/>
      <c r="W59" s="59"/>
      <c r="X59" s="59"/>
      <c r="Y59" s="59"/>
      <c r="Z59" s="59"/>
      <c r="AA59" s="59"/>
      <c r="AB59" s="59"/>
      <c r="AC59" s="60"/>
      <c r="AD59" s="59"/>
      <c r="AE59" s="59"/>
      <c r="AF59" s="59"/>
      <c r="AG59" s="59"/>
      <c r="AH59" s="59"/>
      <c r="AI59" s="59"/>
      <c r="AJ59" s="59"/>
      <c r="AK59" s="59"/>
      <c r="AL59" s="59"/>
      <c r="AM59" s="59"/>
      <c r="AN59" s="59"/>
      <c r="AO59" s="59"/>
      <c r="AP59" s="60"/>
      <c r="AQ59" s="59"/>
      <c r="AR59" s="59"/>
      <c r="AS59" s="59"/>
      <c r="AT59" s="59"/>
      <c r="AU59" s="59"/>
      <c r="AV59" s="59"/>
      <c r="AW59" s="59"/>
      <c r="AX59" s="59"/>
      <c r="AY59" s="59"/>
      <c r="AZ59" s="59"/>
      <c r="BA59" s="59"/>
      <c r="BB59" s="59"/>
      <c r="BC59" s="60"/>
      <c r="BD59" s="59"/>
      <c r="BE59" s="59"/>
      <c r="BF59" s="59"/>
      <c r="BG59" s="59"/>
      <c r="BH59" s="59"/>
      <c r="BI59" s="59"/>
      <c r="BJ59" s="59"/>
      <c r="BK59" s="59"/>
      <c r="BL59" s="59"/>
      <c r="BM59" s="59"/>
      <c r="BN59" s="59"/>
      <c r="BO59" s="59"/>
      <c r="BP59" s="60"/>
      <c r="BQ59" s="59"/>
      <c r="BR59" s="59"/>
      <c r="BS59" s="59"/>
      <c r="BT59" s="59"/>
      <c r="BU59" s="59"/>
      <c r="BV59" s="59"/>
      <c r="BW59" s="59"/>
      <c r="BX59" s="59"/>
      <c r="BY59" s="59"/>
      <c r="BZ59" s="59"/>
      <c r="CA59" s="59"/>
      <c r="CB59" s="59"/>
      <c r="CC59" s="60"/>
      <c r="CD59" s="59"/>
      <c r="CE59" s="59"/>
      <c r="CF59" s="59"/>
      <c r="CG59" s="59"/>
      <c r="CH59" s="59"/>
      <c r="CI59" s="59"/>
      <c r="CJ59" s="59"/>
      <c r="CK59" s="59"/>
      <c r="CL59" s="59"/>
      <c r="CM59" s="59"/>
      <c r="CN59" s="59"/>
      <c r="CO59" s="59"/>
      <c r="CP59" s="60"/>
      <c r="CQ59" s="59"/>
      <c r="CR59" s="59"/>
      <c r="CS59" s="59"/>
      <c r="CT59" s="59"/>
      <c r="CU59" s="59"/>
      <c r="CV59" s="59"/>
      <c r="CW59" s="59"/>
      <c r="CX59" s="59"/>
      <c r="CY59" s="59"/>
      <c r="CZ59" s="59"/>
      <c r="DA59" s="59"/>
      <c r="DB59" s="59"/>
      <c r="DC59" s="60"/>
      <c r="DD59" s="59"/>
      <c r="DE59" s="59"/>
      <c r="DF59" s="59"/>
      <c r="DG59" s="59"/>
      <c r="DH59" s="59"/>
      <c r="DI59" s="59"/>
      <c r="DJ59" s="59"/>
      <c r="DK59" s="59"/>
      <c r="DL59" s="59"/>
      <c r="DM59" s="59"/>
      <c r="DN59" s="59"/>
      <c r="DO59" s="59"/>
      <c r="DP59" s="60"/>
      <c r="DQ59" s="59"/>
      <c r="DR59" s="59"/>
      <c r="DS59" s="59"/>
      <c r="DT59" s="59"/>
      <c r="DU59" s="59"/>
      <c r="DV59" s="59"/>
      <c r="DW59" s="59"/>
      <c r="DX59" s="59"/>
      <c r="DY59" s="59"/>
      <c r="DZ59" s="59"/>
      <c r="EA59" s="59"/>
      <c r="EB59" s="59"/>
      <c r="EC59" s="60"/>
      <c r="ED59" s="59"/>
      <c r="EE59" s="59"/>
      <c r="EF59" s="59"/>
      <c r="EG59" s="59"/>
      <c r="EH59" s="59"/>
      <c r="EI59" s="59"/>
      <c r="EJ59" s="59"/>
      <c r="EK59" s="59"/>
      <c r="EL59" s="59"/>
      <c r="EM59" s="59"/>
      <c r="EN59" s="59"/>
      <c r="EO59" s="59"/>
      <c r="EP59" s="60"/>
      <c r="EQ59" s="59"/>
      <c r="ER59" s="59"/>
      <c r="ES59" s="59"/>
      <c r="ET59" s="59"/>
      <c r="EU59" s="59"/>
      <c r="EV59" s="59"/>
      <c r="EW59" s="59"/>
      <c r="EX59" s="59"/>
      <c r="EY59" s="59"/>
      <c r="EZ59" s="59"/>
      <c r="FA59" s="59"/>
      <c r="FB59" s="59"/>
      <c r="FC59" s="60"/>
      <c r="FD59" s="59"/>
      <c r="FE59" s="59"/>
      <c r="FF59" s="59"/>
      <c r="FG59" s="59"/>
      <c r="FH59" s="59"/>
      <c r="FI59" s="59"/>
      <c r="FJ59" s="59"/>
      <c r="FK59" s="59"/>
      <c r="FL59" s="59"/>
      <c r="FM59" s="59"/>
      <c r="FN59" s="59"/>
      <c r="FO59" s="59"/>
      <c r="FP59" s="60"/>
      <c r="FQ59" s="59"/>
      <c r="FR59" s="59"/>
      <c r="FS59" s="59"/>
      <c r="FT59" s="59"/>
      <c r="FU59" s="59"/>
      <c r="FV59" s="59"/>
      <c r="FW59" s="59"/>
      <c r="FX59" s="59"/>
      <c r="FY59" s="59"/>
      <c r="FZ59" s="59"/>
      <c r="GA59" s="59"/>
      <c r="GB59" s="59"/>
      <c r="GC59" s="60"/>
      <c r="GD59" s="59"/>
      <c r="GE59" s="59"/>
      <c r="GF59" s="59"/>
      <c r="GG59" s="59"/>
      <c r="GH59" s="59"/>
      <c r="GI59" s="59"/>
      <c r="GJ59" s="59"/>
      <c r="GK59" s="59"/>
      <c r="GL59" s="59"/>
      <c r="GM59" s="59"/>
      <c r="GN59" s="59"/>
      <c r="GO59" s="59"/>
      <c r="GP59" s="60"/>
      <c r="GQ59" s="59"/>
      <c r="GR59" s="59"/>
      <c r="GS59" s="59"/>
      <c r="GT59" s="59"/>
      <c r="GU59" s="59"/>
      <c r="GV59" s="59"/>
      <c r="GW59" s="59"/>
      <c r="GX59" s="59"/>
      <c r="GY59" s="59"/>
      <c r="GZ59" s="59"/>
      <c r="HA59" s="59"/>
      <c r="HB59" s="59"/>
      <c r="HC59" s="60"/>
      <c r="HD59" s="59"/>
      <c r="HE59" s="59"/>
      <c r="HF59" s="59"/>
      <c r="HG59" s="59"/>
      <c r="HH59" s="59"/>
      <c r="HI59" s="59"/>
      <c r="HJ59" s="59"/>
      <c r="HK59" s="59"/>
      <c r="HL59" s="59"/>
      <c r="HM59" s="59"/>
      <c r="HN59" s="59"/>
      <c r="HO59" s="59"/>
      <c r="HP59" s="60"/>
      <c r="HQ59" s="59"/>
      <c r="HR59" s="59"/>
      <c r="HS59" s="59"/>
      <c r="HT59" s="59"/>
      <c r="HU59" s="59"/>
      <c r="HV59" s="59"/>
      <c r="HW59" s="59"/>
      <c r="HX59" s="59"/>
      <c r="HY59" s="59"/>
      <c r="HZ59" s="59"/>
      <c r="IA59" s="59"/>
      <c r="IB59" s="59"/>
      <c r="IC59" s="60"/>
      <c r="ID59" s="59"/>
      <c r="IE59" s="59"/>
      <c r="IF59" s="59"/>
      <c r="IG59" s="59"/>
      <c r="IH59" s="59"/>
      <c r="II59" s="59"/>
      <c r="IJ59" s="59"/>
      <c r="IK59" s="59"/>
      <c r="IL59" s="59"/>
      <c r="IM59" s="59"/>
      <c r="IN59" s="59"/>
      <c r="IO59" s="59"/>
      <c r="IP59" s="60"/>
      <c r="IQ59" s="59"/>
      <c r="IR59" s="59"/>
      <c r="IS59" s="59"/>
      <c r="IT59" s="59"/>
      <c r="IU59" s="59"/>
      <c r="IV59" s="59"/>
      <c r="IW59" s="59"/>
      <c r="IX59" s="59"/>
      <c r="IY59" s="59"/>
      <c r="IZ59" s="59"/>
      <c r="JA59" s="59"/>
      <c r="JB59" s="59"/>
      <c r="JC59" s="60"/>
      <c r="JD59" s="59"/>
      <c r="JE59" s="59"/>
      <c r="JF59" s="59"/>
      <c r="JG59" s="59"/>
      <c r="JH59" s="59"/>
      <c r="JI59" s="59"/>
      <c r="JJ59" s="59"/>
      <c r="JK59" s="59"/>
      <c r="JL59" s="59"/>
      <c r="JM59" s="59"/>
      <c r="JN59" s="59"/>
      <c r="JO59" s="59"/>
      <c r="JP59" s="60"/>
      <c r="JQ59" s="59"/>
      <c r="JR59" s="59"/>
      <c r="JS59" s="59"/>
      <c r="JT59" s="59"/>
      <c r="JU59" s="59"/>
      <c r="JV59" s="59"/>
      <c r="JW59" s="59"/>
      <c r="JX59" s="59"/>
      <c r="JY59" s="59"/>
      <c r="JZ59" s="59"/>
      <c r="KA59" s="59"/>
      <c r="KB59" s="59"/>
      <c r="KC59" s="60"/>
      <c r="KD59" s="59"/>
      <c r="KE59" s="59"/>
      <c r="KF59" s="59"/>
      <c r="KG59" s="59"/>
      <c r="KH59" s="59"/>
      <c r="KI59" s="59"/>
      <c r="KJ59" s="59"/>
      <c r="KK59" s="59"/>
      <c r="KL59" s="59"/>
      <c r="KM59" s="59"/>
      <c r="KN59" s="59"/>
      <c r="KO59" s="59"/>
      <c r="KP59" s="60"/>
      <c r="KQ59" s="59"/>
      <c r="KR59" s="59"/>
      <c r="KS59" s="59"/>
      <c r="KT59" s="59"/>
      <c r="KU59" s="59"/>
      <c r="KV59" s="59"/>
      <c r="KW59" s="59"/>
      <c r="KX59" s="59"/>
      <c r="KY59" s="59"/>
      <c r="KZ59" s="59"/>
      <c r="LA59" s="59"/>
      <c r="LB59" s="59"/>
      <c r="LC59" s="60"/>
      <c r="LD59" s="59"/>
      <c r="LE59" s="59"/>
      <c r="LF59" s="59"/>
      <c r="LG59" s="59"/>
      <c r="LH59" s="59"/>
      <c r="LI59" s="59"/>
      <c r="LJ59" s="59"/>
      <c r="LK59" s="59"/>
      <c r="LL59" s="59"/>
      <c r="LM59" s="59"/>
      <c r="LN59" s="59"/>
      <c r="LO59" s="59"/>
      <c r="LP59" s="60"/>
      <c r="LQ59" s="59"/>
      <c r="LR59" s="59"/>
      <c r="LS59" s="59"/>
      <c r="LT59" s="59"/>
      <c r="LU59" s="59"/>
      <c r="LV59" s="59"/>
      <c r="LW59" s="59"/>
      <c r="LX59" s="59"/>
      <c r="LY59" s="59"/>
      <c r="LZ59" s="59"/>
      <c r="MA59" s="59"/>
      <c r="MB59" s="59"/>
      <c r="MC59" s="60"/>
      <c r="MD59" s="59"/>
      <c r="ME59" s="59"/>
      <c r="MF59" s="59"/>
      <c r="MG59" s="59"/>
      <c r="MH59" s="59"/>
      <c r="MI59" s="59"/>
      <c r="MJ59" s="59"/>
      <c r="MK59" s="59"/>
      <c r="ML59" s="59"/>
      <c r="MM59" s="59"/>
      <c r="MN59" s="59"/>
      <c r="MO59" s="59"/>
      <c r="MP59" s="60"/>
    </row>
    <row r="60" spans="1:354" s="117" customFormat="1" ht="15.95" customHeight="1" outlineLevel="1">
      <c r="A60" s="159"/>
      <c r="B60" s="381" t="s">
        <v>632</v>
      </c>
      <c r="C60" s="278" t="s">
        <v>633</v>
      </c>
      <c r="D60" s="59">
        <f>+IFERROR((IF(ISTEXT(D$5)=FALSE,(INDEX(FRED!$1:$1048576,MATCH(US!D$5,FRED!$A:$A,0),MATCH(US!$B60,FRED!$1:$1,0))),(AVERAGE(#REF!)))),"")</f>
        <v>0</v>
      </c>
      <c r="E60" s="59">
        <f>+IFERROR((IF(ISTEXT(E$5)=FALSE,(INDEX(FRED!$1:$1048576,MATCH(US!E$5,FRED!$A:$A,0),MATCH(US!$B60,FRED!$1:$1,0))),(AVERAGE(#REF!)))),"")</f>
        <v>0</v>
      </c>
      <c r="F60" s="59">
        <f>+IFERROR((IF(ISTEXT(F$5)=FALSE,(INDEX(FRED!$1:$1048576,MATCH(US!F$5,FRED!$A:$A,0),MATCH(US!$B60,FRED!$1:$1,0))),(AVERAGE(#REF!)))),"")</f>
        <v>0</v>
      </c>
      <c r="G60" s="59">
        <f>+IFERROR((IF(ISTEXT(G$5)=FALSE,(INDEX(FRED!$1:$1048576,MATCH(US!G$5,FRED!$A:$A,0),MATCH(US!$B60,FRED!$1:$1,0))),(AVERAGE(#REF!)))),"")</f>
        <v>0</v>
      </c>
      <c r="H60" s="59">
        <f>+IFERROR((IF(ISTEXT(H$5)=FALSE,(INDEX(FRED!$1:$1048576,MATCH(US!H$5,FRED!$A:$A,0),MATCH(US!$B60,FRED!$1:$1,0))),(AVERAGE(#REF!)))),"")</f>
        <v>0</v>
      </c>
      <c r="I60" s="59">
        <f>+IFERROR((IF(ISTEXT(I$5)=FALSE,(INDEX(FRED!$1:$1048576,MATCH(US!I$5,FRED!$A:$A,0),MATCH(US!$B60,FRED!$1:$1,0))),(AVERAGE(#REF!)))),"")</f>
        <v>0</v>
      </c>
      <c r="J60" s="59">
        <f>+IFERROR((IF(ISTEXT(J$5)=FALSE,(INDEX(FRED!$1:$1048576,MATCH(US!J$5,FRED!$A:$A,0),MATCH(US!$B60,FRED!$1:$1,0))),(AVERAGE(#REF!)))),"")</f>
        <v>0</v>
      </c>
      <c r="K60" s="59">
        <f>+IFERROR((IF(ISTEXT(K$5)=FALSE,(INDEX(FRED!$1:$1048576,MATCH(US!K$5,FRED!$A:$A,0),MATCH(US!$B60,FRED!$1:$1,0))),(AVERAGE(#REF!)))),"")</f>
        <v>0</v>
      </c>
      <c r="L60" s="59">
        <f>+IFERROR((IF(ISTEXT(L$5)=FALSE,(INDEX(FRED!$1:$1048576,MATCH(US!L$5,FRED!$A:$A,0),MATCH(US!$B60,FRED!$1:$1,0))),(AVERAGE(#REF!)))),"")</f>
        <v>0</v>
      </c>
      <c r="M60" s="59">
        <f>+IFERROR((IF(ISTEXT(M$5)=FALSE,(INDEX(FRED!$1:$1048576,MATCH(US!M$5,FRED!$A:$A,0),MATCH(US!$B60,FRED!$1:$1,0))),(AVERAGE(A60:L60)))),"")</f>
        <v>0</v>
      </c>
      <c r="N60" s="59">
        <f>+IFERROR((IF(ISTEXT(N$5)=FALSE,(INDEX(FRED!$1:$1048576,MATCH(US!N$5,FRED!$A:$A,0),MATCH(US!$B60,FRED!$1:$1,0))),(AVERAGE(B60:M60)))),"")</f>
        <v>0</v>
      </c>
      <c r="O60" s="59">
        <f>+IFERROR((IF(ISTEXT(O$5)=FALSE,(INDEX(FRED!$1:$1048576,MATCH(US!O$5,FRED!$A:$A,0),MATCH(US!$B60,FRED!$1:$1,0))),(AVERAGE(C60:N60)))),"")</f>
        <v>0</v>
      </c>
      <c r="P60" s="60">
        <f>+IFERROR((IF(ISTEXT(P$5)=FALSE,(INDEX(FRED!$1:$1048576,MATCH(US!P$5,FRED!$A:$A,0),MATCH(US!$B60,FRED!$1:$1,0))),(AVERAGE(D60:O60)))),"")</f>
        <v>0</v>
      </c>
      <c r="Q60" s="59">
        <f>+IFERROR((IF(ISTEXT(Q$5)=FALSE,(INDEX(FRED!$1:$1048576,MATCH(US!Q$5,FRED!$A:$A,0),MATCH(US!$B60,FRED!$1:$1,0))),(AVERAGE(E60:P60)))),"")</f>
        <v>0</v>
      </c>
      <c r="R60" s="59">
        <f>+IFERROR((IF(ISTEXT(R$5)=FALSE,(INDEX(FRED!$1:$1048576,MATCH(US!R$5,FRED!$A:$A,0),MATCH(US!$B60,FRED!$1:$1,0))),(AVERAGE(F60:Q60)))),"")</f>
        <v>0</v>
      </c>
      <c r="S60" s="59">
        <f>+IFERROR((IF(ISTEXT(S$5)=FALSE,(INDEX(FRED!$1:$1048576,MATCH(US!S$5,FRED!$A:$A,0),MATCH(US!$B60,FRED!$1:$1,0))),(AVERAGE(G60:R60)))),"")</f>
        <v>0</v>
      </c>
      <c r="T60" s="59">
        <f>+IFERROR((IF(ISTEXT(T$5)=FALSE,(INDEX(FRED!$1:$1048576,MATCH(US!T$5,FRED!$A:$A,0),MATCH(US!$B60,FRED!$1:$1,0))),(AVERAGE(H60:S60)))),"")</f>
        <v>0</v>
      </c>
      <c r="U60" s="59">
        <f>+IFERROR((IF(ISTEXT(U$5)=FALSE,(INDEX(FRED!$1:$1048576,MATCH(US!U$5,FRED!$A:$A,0),MATCH(US!$B60,FRED!$1:$1,0))),(AVERAGE(I60:T60)))),"")</f>
        <v>0</v>
      </c>
      <c r="V60" s="59">
        <f>+IFERROR((IF(ISTEXT(V$5)=FALSE,(INDEX(FRED!$1:$1048576,MATCH(US!V$5,FRED!$A:$A,0),MATCH(US!$B60,FRED!$1:$1,0))),(AVERAGE(J60:U60)))),"")</f>
        <v>0</v>
      </c>
      <c r="W60" s="59">
        <f>+IFERROR((IF(ISTEXT(W$5)=FALSE,(INDEX(FRED!$1:$1048576,MATCH(US!W$5,FRED!$A:$A,0),MATCH(US!$B60,FRED!$1:$1,0))),(AVERAGE(K60:V60)))),"")</f>
        <v>0</v>
      </c>
      <c r="X60" s="59">
        <f>+IFERROR((IF(ISTEXT(X$5)=FALSE,(INDEX(FRED!$1:$1048576,MATCH(US!X$5,FRED!$A:$A,0),MATCH(US!$B60,FRED!$1:$1,0))),(AVERAGE(L60:W60)))),"")</f>
        <v>0</v>
      </c>
      <c r="Y60" s="59">
        <f>+IFERROR((IF(ISTEXT(Y$5)=FALSE,(INDEX(FRED!$1:$1048576,MATCH(US!Y$5,FRED!$A:$A,0),MATCH(US!$B60,FRED!$1:$1,0))),(AVERAGE(M60:X60)))),"")</f>
        <v>0</v>
      </c>
      <c r="Z60" s="59">
        <f>+IFERROR((IF(ISTEXT(Z$5)=FALSE,(INDEX(FRED!$1:$1048576,MATCH(US!Z$5,FRED!$A:$A,0),MATCH(US!$B60,FRED!$1:$1,0))),(AVERAGE(N60:Y60)))),"")</f>
        <v>0</v>
      </c>
      <c r="AA60" s="59">
        <f>+IFERROR((IF(ISTEXT(AA$5)=FALSE,(INDEX(FRED!$1:$1048576,MATCH(US!AA$5,FRED!$A:$A,0),MATCH(US!$B60,FRED!$1:$1,0))),(AVERAGE(O60:Z60)))),"")</f>
        <v>0</v>
      </c>
      <c r="AB60" s="59">
        <f>+IFERROR((IF(ISTEXT(AB$5)=FALSE,(INDEX(FRED!$1:$1048576,MATCH(US!AB$5,FRED!$A:$A,0),MATCH(US!$B60,FRED!$1:$1,0))),(AVERAGE(P60:AA60)))),"")</f>
        <v>0</v>
      </c>
      <c r="AC60" s="60">
        <f>+IFERROR((IF(ISTEXT(AC$5)=FALSE,(INDEX(FRED!$1:$1048576,MATCH(US!AC$5,FRED!$A:$A,0),MATCH(US!$B60,FRED!$1:$1,0))),(AVERAGE(Q60:AB60)))),"")</f>
        <v>0</v>
      </c>
      <c r="AD60" s="59">
        <f>+IFERROR((IF(ISTEXT(AD$5)=FALSE,(INDEX(FRED!$1:$1048576,MATCH(US!AD$5,FRED!$A:$A,0),MATCH(US!$B60,FRED!$1:$1,0))),(AVERAGE(R60:AC60)))),"")</f>
        <v>0</v>
      </c>
      <c r="AE60" s="59">
        <f>+IFERROR((IF(ISTEXT(AE$5)=FALSE,(INDEX(FRED!$1:$1048576,MATCH(US!AE$5,FRED!$A:$A,0),MATCH(US!$B60,FRED!$1:$1,0))),(AVERAGE(S60:AD60)))),"")</f>
        <v>0</v>
      </c>
      <c r="AF60" s="59">
        <f>+IFERROR((IF(ISTEXT(AF$5)=FALSE,(INDEX(FRED!$1:$1048576,MATCH(US!AF$5,FRED!$A:$A,0),MATCH(US!$B60,FRED!$1:$1,0))),(AVERAGE(T60:AE60)))),"")</f>
        <v>0</v>
      </c>
      <c r="AG60" s="59">
        <f>+IFERROR((IF(ISTEXT(AG$5)=FALSE,(INDEX(FRED!$1:$1048576,MATCH(US!AG$5,FRED!$A:$A,0),MATCH(US!$B60,FRED!$1:$1,0))),(AVERAGE(U60:AF60)))),"")</f>
        <v>0</v>
      </c>
      <c r="AH60" s="59">
        <f>+IFERROR((IF(ISTEXT(AH$5)=FALSE,(INDEX(FRED!$1:$1048576,MATCH(US!AH$5,FRED!$A:$A,0),MATCH(US!$B60,FRED!$1:$1,0))),(AVERAGE(V60:AG60)))),"")</f>
        <v>0</v>
      </c>
      <c r="AI60" s="59">
        <f>+IFERROR((IF(ISTEXT(AI$5)=FALSE,(INDEX(FRED!$1:$1048576,MATCH(US!AI$5,FRED!$A:$A,0),MATCH(US!$B60,FRED!$1:$1,0))),(AVERAGE(W60:AH60)))),"")</f>
        <v>0</v>
      </c>
      <c r="AJ60" s="59">
        <f>+IFERROR((IF(ISTEXT(AJ$5)=FALSE,(INDEX(FRED!$1:$1048576,MATCH(US!AJ$5,FRED!$A:$A,0),MATCH(US!$B60,FRED!$1:$1,0))),(AVERAGE(X60:AI60)))),"")</f>
        <v>0</v>
      </c>
      <c r="AK60" s="59">
        <f>+IFERROR((IF(ISTEXT(AK$5)=FALSE,(INDEX(FRED!$1:$1048576,MATCH(US!AK$5,FRED!$A:$A,0),MATCH(US!$B60,FRED!$1:$1,0))),(AVERAGE(Y60:AJ60)))),"")</f>
        <v>0</v>
      </c>
      <c r="AL60" s="59">
        <f>+IFERROR((IF(ISTEXT(AL$5)=FALSE,(INDEX(FRED!$1:$1048576,MATCH(US!AL$5,FRED!$A:$A,0),MATCH(US!$B60,FRED!$1:$1,0))),(AVERAGE(Z60:AK60)))),"")</f>
        <v>0</v>
      </c>
      <c r="AM60" s="59">
        <f>+IFERROR((IF(ISTEXT(AM$5)=FALSE,(INDEX(FRED!$1:$1048576,MATCH(US!AM$5,FRED!$A:$A,0),MATCH(US!$B60,FRED!$1:$1,0))),(AVERAGE(AA60:AL60)))),"")</f>
        <v>0</v>
      </c>
      <c r="AN60" s="59">
        <f>+IFERROR((IF(ISTEXT(AN$5)=FALSE,(INDEX(FRED!$1:$1048576,MATCH(US!AN$5,FRED!$A:$A,0),MATCH(US!$B60,FRED!$1:$1,0))),(AVERAGE(AB60:AM60)))),"")</f>
        <v>0</v>
      </c>
      <c r="AO60" s="59">
        <f>+IFERROR((IF(ISTEXT(AO$5)=FALSE,(INDEX(FRED!$1:$1048576,MATCH(US!AO$5,FRED!$A:$A,0),MATCH(US!$B60,FRED!$1:$1,0))),(AVERAGE(AC60:AN60)))),"")</f>
        <v>0</v>
      </c>
      <c r="AP60" s="60">
        <f>+IFERROR((IF(ISTEXT(AP$5)=FALSE,(INDEX(FRED!$1:$1048576,MATCH(US!AP$5,FRED!$A:$A,0),MATCH(US!$B60,FRED!$1:$1,0))),(AVERAGE(AD60:AO60)))),"")</f>
        <v>0</v>
      </c>
      <c r="AQ60" s="59">
        <f>+IFERROR((IF(ISTEXT(AQ$5)=FALSE,(INDEX(FRED!$1:$1048576,MATCH(US!AQ$5,FRED!$A:$A,0),MATCH(US!$B60,FRED!$1:$1,0))),(AVERAGE(AE60:AP60)))),"")</f>
        <v>0</v>
      </c>
      <c r="AR60" s="59">
        <f>+IFERROR((IF(ISTEXT(AR$5)=FALSE,(INDEX(FRED!$1:$1048576,MATCH(US!AR$5,FRED!$A:$A,0),MATCH(US!$B60,FRED!$1:$1,0))),(AVERAGE(AF60:AQ60)))),"")</f>
        <v>0</v>
      </c>
      <c r="AS60" s="59">
        <f>+IFERROR((IF(ISTEXT(AS$5)=FALSE,(INDEX(FRED!$1:$1048576,MATCH(US!AS$5,FRED!$A:$A,0),MATCH(US!$B60,FRED!$1:$1,0))),(AVERAGE(AG60:AR60)))),"")</f>
        <v>0</v>
      </c>
      <c r="AT60" s="59">
        <f>+IFERROR((IF(ISTEXT(AT$5)=FALSE,(INDEX(FRED!$1:$1048576,MATCH(US!AT$5,FRED!$A:$A,0),MATCH(US!$B60,FRED!$1:$1,0))),(AVERAGE(AH60:AS60)))),"")</f>
        <v>0</v>
      </c>
      <c r="AU60" s="59">
        <f>+IFERROR((IF(ISTEXT(AU$5)=FALSE,(INDEX(FRED!$1:$1048576,MATCH(US!AU$5,FRED!$A:$A,0),MATCH(US!$B60,FRED!$1:$1,0))),(AVERAGE(AI60:AT60)))),"")</f>
        <v>0</v>
      </c>
      <c r="AV60" s="59">
        <f>+IFERROR((IF(ISTEXT(AV$5)=FALSE,(INDEX(FRED!$1:$1048576,MATCH(US!AV$5,FRED!$A:$A,0),MATCH(US!$B60,FRED!$1:$1,0))),(AVERAGE(AJ60:AU60)))),"")</f>
        <v>0</v>
      </c>
      <c r="AW60" s="59">
        <f>+IFERROR((IF(ISTEXT(AW$5)=FALSE,(INDEX(FRED!$1:$1048576,MATCH(US!AW$5,FRED!$A:$A,0),MATCH(US!$B60,FRED!$1:$1,0))),(AVERAGE(AK60:AV60)))),"")</f>
        <v>0</v>
      </c>
      <c r="AX60" s="59">
        <f>+IFERROR((IF(ISTEXT(AX$5)=FALSE,(INDEX(FRED!$1:$1048576,MATCH(US!AX$5,FRED!$A:$A,0),MATCH(US!$B60,FRED!$1:$1,0))),(AVERAGE(AL60:AW60)))),"")</f>
        <v>0</v>
      </c>
      <c r="AY60" s="59">
        <f>+IFERROR((IF(ISTEXT(AY$5)=FALSE,(INDEX(FRED!$1:$1048576,MATCH(US!AY$5,FRED!$A:$A,0),MATCH(US!$B60,FRED!$1:$1,0))),(AVERAGE(AM60:AX60)))),"")</f>
        <v>0</v>
      </c>
      <c r="AZ60" s="59">
        <f>+IFERROR((IF(ISTEXT(AZ$5)=FALSE,(INDEX(FRED!$1:$1048576,MATCH(US!AZ$5,FRED!$A:$A,0),MATCH(US!$B60,FRED!$1:$1,0))),(AVERAGE(AN60:AY60)))),"")</f>
        <v>0</v>
      </c>
      <c r="BA60" s="59">
        <f>+IFERROR((IF(ISTEXT(BA$5)=FALSE,(INDEX(FRED!$1:$1048576,MATCH(US!BA$5,FRED!$A:$A,0),MATCH(US!$B60,FRED!$1:$1,0))),(AVERAGE(AO60:AZ60)))),"")</f>
        <v>0</v>
      </c>
      <c r="BB60" s="59">
        <f>+IFERROR((IF(ISTEXT(BB$5)=FALSE,(INDEX(FRED!$1:$1048576,MATCH(US!BB$5,FRED!$A:$A,0),MATCH(US!$B60,FRED!$1:$1,0))),(AVERAGE(AP60:BA60)))),"")</f>
        <v>0</v>
      </c>
      <c r="BC60" s="60">
        <f>+IFERROR((IF(ISTEXT(BC$5)=FALSE,(INDEX(FRED!$1:$1048576,MATCH(US!BC$5,FRED!$A:$A,0),MATCH(US!$B60,FRED!$1:$1,0))),(AVERAGE(AQ60:BB60)))),"")</f>
        <v>0</v>
      </c>
      <c r="BD60" s="59">
        <f>+IFERROR((IF(ISTEXT(BD$5)=FALSE,(INDEX(FRED!$1:$1048576,MATCH(US!BD$5,FRED!$A:$A,0),MATCH(US!$B60,FRED!$1:$1,0))),(AVERAGE(AR60:BC60)))),"")</f>
        <v>0</v>
      </c>
      <c r="BE60" s="59">
        <f>+IFERROR((IF(ISTEXT(BE$5)=FALSE,(INDEX(FRED!$1:$1048576,MATCH(US!BE$5,FRED!$A:$A,0),MATCH(US!$B60,FRED!$1:$1,0))),(AVERAGE(AS60:BD60)))),"")</f>
        <v>0</v>
      </c>
      <c r="BF60" s="59">
        <f>+IFERROR((IF(ISTEXT(BF$5)=FALSE,(INDEX(FRED!$1:$1048576,MATCH(US!BF$5,FRED!$A:$A,0),MATCH(US!$B60,FRED!$1:$1,0))),(AVERAGE(AT60:BE60)))),"")</f>
        <v>0</v>
      </c>
      <c r="BG60" s="59">
        <f>+IFERROR((IF(ISTEXT(BG$5)=FALSE,(INDEX(FRED!$1:$1048576,MATCH(US!BG$5,FRED!$A:$A,0),MATCH(US!$B60,FRED!$1:$1,0))),(AVERAGE(AU60:BF60)))),"")</f>
        <v>0</v>
      </c>
      <c r="BH60" s="59">
        <f>+IFERROR((IF(ISTEXT(BH$5)=FALSE,(INDEX(FRED!$1:$1048576,MATCH(US!BH$5,FRED!$A:$A,0),MATCH(US!$B60,FRED!$1:$1,0))),(AVERAGE(AV60:BG60)))),"")</f>
        <v>0</v>
      </c>
      <c r="BI60" s="59">
        <f>+IFERROR((IF(ISTEXT(BI$5)=FALSE,(INDEX(FRED!$1:$1048576,MATCH(US!BI$5,FRED!$A:$A,0),MATCH(US!$B60,FRED!$1:$1,0))),(AVERAGE(AW60:BH60)))),"")</f>
        <v>0</v>
      </c>
      <c r="BJ60" s="59">
        <f>+IFERROR((IF(ISTEXT(BJ$5)=FALSE,(INDEX(FRED!$1:$1048576,MATCH(US!BJ$5,FRED!$A:$A,0),MATCH(US!$B60,FRED!$1:$1,0))),(AVERAGE(AX60:BI60)))),"")</f>
        <v>0</v>
      </c>
      <c r="BK60" s="59">
        <f>+IFERROR((IF(ISTEXT(BK$5)=FALSE,(INDEX(FRED!$1:$1048576,MATCH(US!BK$5,FRED!$A:$A,0),MATCH(US!$B60,FRED!$1:$1,0))),(AVERAGE(AY60:BJ60)))),"")</f>
        <v>0</v>
      </c>
      <c r="BL60" s="59">
        <f>+IFERROR((IF(ISTEXT(BL$5)=FALSE,(INDEX(FRED!$1:$1048576,MATCH(US!BL$5,FRED!$A:$A,0),MATCH(US!$B60,FRED!$1:$1,0))),(AVERAGE(AZ60:BK60)))),"")</f>
        <v>0</v>
      </c>
      <c r="BM60" s="59">
        <f>+IFERROR((IF(ISTEXT(BM$5)=FALSE,(INDEX(FRED!$1:$1048576,MATCH(US!BM$5,FRED!$A:$A,0),MATCH(US!$B60,FRED!$1:$1,0))),(AVERAGE(BA60:BL60)))),"")</f>
        <v>0</v>
      </c>
      <c r="BN60" s="59">
        <f>+IFERROR((IF(ISTEXT(BN$5)=FALSE,(INDEX(FRED!$1:$1048576,MATCH(US!BN$5,FRED!$A:$A,0),MATCH(US!$B60,FRED!$1:$1,0))),(AVERAGE(BB60:BM60)))),"")</f>
        <v>0</v>
      </c>
      <c r="BO60" s="59">
        <f>+IFERROR((IF(ISTEXT(BO$5)=FALSE,(INDEX(FRED!$1:$1048576,MATCH(US!BO$5,FRED!$A:$A,0),MATCH(US!$B60,FRED!$1:$1,0))),(AVERAGE(BC60:BN60)))),"")</f>
        <v>0</v>
      </c>
      <c r="BP60" s="60">
        <f>+IFERROR((IF(ISTEXT(BP$5)=FALSE,(INDEX(FRED!$1:$1048576,MATCH(US!BP$5,FRED!$A:$A,0),MATCH(US!$B60,FRED!$1:$1,0))),(AVERAGE(BD60:BO60)))),"")</f>
        <v>0</v>
      </c>
      <c r="BQ60" s="59">
        <f>+IFERROR((IF(ISTEXT(BQ$5)=FALSE,(INDEX(FRED!$1:$1048576,MATCH(US!BQ$5,FRED!$A:$A,0),MATCH(US!$B60,FRED!$1:$1,0))),(AVERAGE(BE60:BP60)))),"")</f>
        <v>0</v>
      </c>
      <c r="BR60" s="59">
        <f>+IFERROR((IF(ISTEXT(BR$5)=FALSE,(INDEX(FRED!$1:$1048576,MATCH(US!BR$5,FRED!$A:$A,0),MATCH(US!$B60,FRED!$1:$1,0))),(AVERAGE(BF60:BQ60)))),"")</f>
        <v>0</v>
      </c>
      <c r="BS60" s="59">
        <f>+IFERROR((IF(ISTEXT(BS$5)=FALSE,(INDEX(FRED!$1:$1048576,MATCH(US!BS$5,FRED!$A:$A,0),MATCH(US!$B60,FRED!$1:$1,0))),(AVERAGE(BG60:BR60)))),"")</f>
        <v>0</v>
      </c>
      <c r="BT60" s="59">
        <f>+IFERROR((IF(ISTEXT(BT$5)=FALSE,(INDEX(FRED!$1:$1048576,MATCH(US!BT$5,FRED!$A:$A,0),MATCH(US!$B60,FRED!$1:$1,0))),(AVERAGE(BH60:BS60)))),"")</f>
        <v>0</v>
      </c>
      <c r="BU60" s="59">
        <f>+IFERROR((IF(ISTEXT(BU$5)=FALSE,(INDEX(FRED!$1:$1048576,MATCH(US!BU$5,FRED!$A:$A,0),MATCH(US!$B60,FRED!$1:$1,0))),(AVERAGE(BI60:BT60)))),"")</f>
        <v>0</v>
      </c>
      <c r="BV60" s="59">
        <f>+IFERROR((IF(ISTEXT(BV$5)=FALSE,(INDEX(FRED!$1:$1048576,MATCH(US!BV$5,FRED!$A:$A,0),MATCH(US!$B60,FRED!$1:$1,0))),(AVERAGE(BJ60:BU60)))),"")</f>
        <v>0</v>
      </c>
      <c r="BW60" s="59">
        <f>+IFERROR((IF(ISTEXT(BW$5)=FALSE,(INDEX(FRED!$1:$1048576,MATCH(US!BW$5,FRED!$A:$A,0),MATCH(US!$B60,FRED!$1:$1,0))),(AVERAGE(BK60:BV60)))),"")</f>
        <v>0</v>
      </c>
      <c r="BX60" s="59">
        <f>+IFERROR((IF(ISTEXT(BX$5)=FALSE,(INDEX(FRED!$1:$1048576,MATCH(US!BX$5,FRED!$A:$A,0),MATCH(US!$B60,FRED!$1:$1,0))),(AVERAGE(BL60:BW60)))),"")</f>
        <v>0</v>
      </c>
      <c r="BY60" s="59">
        <f>+IFERROR((IF(ISTEXT(BY$5)=FALSE,(INDEX(FRED!$1:$1048576,MATCH(US!BY$5,FRED!$A:$A,0),MATCH(US!$B60,FRED!$1:$1,0))),(AVERAGE(BM60:BX60)))),"")</f>
        <v>0</v>
      </c>
      <c r="BZ60" s="59">
        <f>+IFERROR((IF(ISTEXT(BZ$5)=FALSE,(INDEX(FRED!$1:$1048576,MATCH(US!BZ$5,FRED!$A:$A,0),MATCH(US!$B60,FRED!$1:$1,0))),(AVERAGE(BN60:BY60)))),"")</f>
        <v>0</v>
      </c>
      <c r="CA60" s="59">
        <f>+IFERROR((IF(ISTEXT(CA$5)=FALSE,(INDEX(FRED!$1:$1048576,MATCH(US!CA$5,FRED!$A:$A,0),MATCH(US!$B60,FRED!$1:$1,0))),(AVERAGE(BO60:BZ60)))),"")</f>
        <v>0</v>
      </c>
      <c r="CB60" s="59">
        <f>+IFERROR((IF(ISTEXT(CB$5)=FALSE,(INDEX(FRED!$1:$1048576,MATCH(US!CB$5,FRED!$A:$A,0),MATCH(US!$B60,FRED!$1:$1,0))),(AVERAGE(BP60:CA60)))),"")</f>
        <v>0</v>
      </c>
      <c r="CC60" s="60">
        <f>+IFERROR((IF(ISTEXT(CC$5)=FALSE,(INDEX(FRED!$1:$1048576,MATCH(US!CC$5,FRED!$A:$A,0),MATCH(US!$B60,FRED!$1:$1,0))),(AVERAGE(BQ60:CB60)))),"")</f>
        <v>0</v>
      </c>
      <c r="CD60" s="59">
        <f>+IFERROR((IF(ISTEXT(CD$5)=FALSE,(INDEX(FRED!$1:$1048576,MATCH(US!CD$5,FRED!$A:$A,0),MATCH(US!$B60,FRED!$1:$1,0))),(AVERAGE(BR60:CC60)))),"")</f>
        <v>0</v>
      </c>
      <c r="CE60" s="59">
        <f>+IFERROR((IF(ISTEXT(CE$5)=FALSE,(INDEX(FRED!$1:$1048576,MATCH(US!CE$5,FRED!$A:$A,0),MATCH(US!$B60,FRED!$1:$1,0))),(AVERAGE(BS60:CD60)))),"")</f>
        <v>0</v>
      </c>
      <c r="CF60" s="59">
        <f>+IFERROR((IF(ISTEXT(CF$5)=FALSE,(INDEX(FRED!$1:$1048576,MATCH(US!CF$5,FRED!$A:$A,0),MATCH(US!$B60,FRED!$1:$1,0))),(AVERAGE(BT60:CE60)))),"")</f>
        <v>0</v>
      </c>
      <c r="CG60" s="59">
        <f>+IFERROR((IF(ISTEXT(CG$5)=FALSE,(INDEX(FRED!$1:$1048576,MATCH(US!CG$5,FRED!$A:$A,0),MATCH(US!$B60,FRED!$1:$1,0))),(AVERAGE(BU60:CF60)))),"")</f>
        <v>0</v>
      </c>
      <c r="CH60" s="59">
        <f>+IFERROR((IF(ISTEXT(CH$5)=FALSE,(INDEX(FRED!$1:$1048576,MATCH(US!CH$5,FRED!$A:$A,0),MATCH(US!$B60,FRED!$1:$1,0))),(AVERAGE(BV60:CG60)))),"")</f>
        <v>0</v>
      </c>
      <c r="CI60" s="59">
        <f>+IFERROR((IF(ISTEXT(CI$5)=FALSE,(INDEX(FRED!$1:$1048576,MATCH(US!CI$5,FRED!$A:$A,0),MATCH(US!$B60,FRED!$1:$1,0))),(AVERAGE(BW60:CH60)))),"")</f>
        <v>0</v>
      </c>
      <c r="CJ60" s="59">
        <f>+IFERROR((IF(ISTEXT(CJ$5)=FALSE,(INDEX(FRED!$1:$1048576,MATCH(US!CJ$5,FRED!$A:$A,0),MATCH(US!$B60,FRED!$1:$1,0))),(AVERAGE(BX60:CI60)))),"")</f>
        <v>0</v>
      </c>
      <c r="CK60" s="59">
        <f>+IFERROR((IF(ISTEXT(CK$5)=FALSE,(INDEX(FRED!$1:$1048576,MATCH(US!CK$5,FRED!$A:$A,0),MATCH(US!$B60,FRED!$1:$1,0))),(AVERAGE(BY60:CJ60)))),"")</f>
        <v>0</v>
      </c>
      <c r="CL60" s="59">
        <f>+IFERROR((IF(ISTEXT(CL$5)=FALSE,(INDEX(FRED!$1:$1048576,MATCH(US!CL$5,FRED!$A:$A,0),MATCH(US!$B60,FRED!$1:$1,0))),(AVERAGE(BZ60:CK60)))),"")</f>
        <v>0</v>
      </c>
      <c r="CM60" s="59">
        <f>+IFERROR((IF(ISTEXT(CM$5)=FALSE,(INDEX(FRED!$1:$1048576,MATCH(US!CM$5,FRED!$A:$A,0),MATCH(US!$B60,FRED!$1:$1,0))),(AVERAGE(CA60:CL60)))),"")</f>
        <v>0</v>
      </c>
      <c r="CN60" s="59">
        <f>+IFERROR((IF(ISTEXT(CN$5)=FALSE,(INDEX(FRED!$1:$1048576,MATCH(US!CN$5,FRED!$A:$A,0),MATCH(US!$B60,FRED!$1:$1,0))),(AVERAGE(CB60:CM60)))),"")</f>
        <v>0</v>
      </c>
      <c r="CO60" s="59">
        <f>+IFERROR((IF(ISTEXT(CO$5)=FALSE,(INDEX(FRED!$1:$1048576,MATCH(US!CO$5,FRED!$A:$A,0),MATCH(US!$B60,FRED!$1:$1,0))),(AVERAGE(CC60:CN60)))),"")</f>
        <v>0</v>
      </c>
      <c r="CP60" s="60">
        <f>+IFERROR((IF(ISTEXT(CP$5)=FALSE,(INDEX(FRED!$1:$1048576,MATCH(US!CP$5,FRED!$A:$A,0),MATCH(US!$B60,FRED!$1:$1,0))),(AVERAGE(CD60:CO60)))),"")</f>
        <v>0</v>
      </c>
      <c r="CQ60" s="59">
        <f>+IFERROR((IF(ISTEXT(CQ$5)=FALSE,(INDEX(FRED!$1:$1048576,MATCH(US!CQ$5,FRED!$A:$A,0),MATCH(US!$B60,FRED!$1:$1,0))),(AVERAGE(CE60:CP60)))),"")</f>
        <v>0</v>
      </c>
      <c r="CR60" s="59">
        <f>+IFERROR((IF(ISTEXT(CR$5)=FALSE,(INDEX(FRED!$1:$1048576,MATCH(US!CR$5,FRED!$A:$A,0),MATCH(US!$B60,FRED!$1:$1,0))),(AVERAGE(CF60:CQ60)))),"")</f>
        <v>0</v>
      </c>
      <c r="CS60" s="59">
        <f>+IFERROR((IF(ISTEXT(CS$5)=FALSE,(INDEX(FRED!$1:$1048576,MATCH(US!CS$5,FRED!$A:$A,0),MATCH(US!$B60,FRED!$1:$1,0))),(AVERAGE(CG60:CR60)))),"")</f>
        <v>0</v>
      </c>
      <c r="CT60" s="59">
        <f>+IFERROR((IF(ISTEXT(CT$5)=FALSE,(INDEX(FRED!$1:$1048576,MATCH(US!CT$5,FRED!$A:$A,0),MATCH(US!$B60,FRED!$1:$1,0))),(AVERAGE(CH60:CS60)))),"")</f>
        <v>0</v>
      </c>
      <c r="CU60" s="59">
        <f>+IFERROR((IF(ISTEXT(CU$5)=FALSE,(INDEX(FRED!$1:$1048576,MATCH(US!CU$5,FRED!$A:$A,0),MATCH(US!$B60,FRED!$1:$1,0))),(AVERAGE(CI60:CT60)))),"")</f>
        <v>0</v>
      </c>
      <c r="CV60" s="59">
        <f>+IFERROR((IF(ISTEXT(CV$5)=FALSE,(INDEX(FRED!$1:$1048576,MATCH(US!CV$5,FRED!$A:$A,0),MATCH(US!$B60,FRED!$1:$1,0))),(AVERAGE(CJ60:CU60)))),"")</f>
        <v>0</v>
      </c>
      <c r="CW60" s="59">
        <f>+IFERROR((IF(ISTEXT(CW$5)=FALSE,(INDEX(FRED!$1:$1048576,MATCH(US!CW$5,FRED!$A:$A,0),MATCH(US!$B60,FRED!$1:$1,0))),(AVERAGE(CK60:CV60)))),"")</f>
        <v>0</v>
      </c>
      <c r="CX60" s="59">
        <f>+IFERROR((IF(ISTEXT(CX$5)=FALSE,(INDEX(FRED!$1:$1048576,MATCH(US!CX$5,FRED!$A:$A,0),MATCH(US!$B60,FRED!$1:$1,0))),(AVERAGE(CL60:CW60)))),"")</f>
        <v>0</v>
      </c>
      <c r="CY60" s="59">
        <f>+IFERROR((IF(ISTEXT(CY$5)=FALSE,(INDEX(FRED!$1:$1048576,MATCH(US!CY$5,FRED!$A:$A,0),MATCH(US!$B60,FRED!$1:$1,0))),(AVERAGE(CM60:CX60)))),"")</f>
        <v>0</v>
      </c>
      <c r="CZ60" s="59">
        <f>+IFERROR((IF(ISTEXT(CZ$5)=FALSE,(INDEX(FRED!$1:$1048576,MATCH(US!CZ$5,FRED!$A:$A,0),MATCH(US!$B60,FRED!$1:$1,0))),(AVERAGE(CN60:CY60)))),"")</f>
        <v>0</v>
      </c>
      <c r="DA60" s="59">
        <f>+IFERROR((IF(ISTEXT(DA$5)=FALSE,(INDEX(FRED!$1:$1048576,MATCH(US!DA$5,FRED!$A:$A,0),MATCH(US!$B60,FRED!$1:$1,0))),(AVERAGE(CO60:CZ60)))),"")</f>
        <v>0</v>
      </c>
      <c r="DB60" s="59">
        <f>+IFERROR((IF(ISTEXT(DB$5)=FALSE,(INDEX(FRED!$1:$1048576,MATCH(US!DB$5,FRED!$A:$A,0),MATCH(US!$B60,FRED!$1:$1,0))),(AVERAGE(CP60:DA60)))),"")</f>
        <v>0</v>
      </c>
      <c r="DC60" s="60">
        <f>+IFERROR((IF(ISTEXT(DC$5)=FALSE,(INDEX(FRED!$1:$1048576,MATCH(US!DC$5,FRED!$A:$A,0),MATCH(US!$B60,FRED!$1:$1,0))),(AVERAGE(CQ60:DB60)))),"")</f>
        <v>0</v>
      </c>
      <c r="DD60" s="59">
        <f>+IFERROR((IF(ISTEXT(DD$5)=FALSE,(INDEX(FRED!$1:$1048576,MATCH(US!DD$5,FRED!$A:$A,0),MATCH(US!$B60,FRED!$1:$1,0))),(AVERAGE(CR60:DC60)))),"")</f>
        <v>0</v>
      </c>
      <c r="DE60" s="59">
        <f>+IFERROR((IF(ISTEXT(DE$5)=FALSE,(INDEX(FRED!$1:$1048576,MATCH(US!DE$5,FRED!$A:$A,0),MATCH(US!$B60,FRED!$1:$1,0))),(AVERAGE(CS60:DD60)))),"")</f>
        <v>0</v>
      </c>
      <c r="DF60" s="59">
        <f>+IFERROR((IF(ISTEXT(DF$5)=FALSE,(INDEX(FRED!$1:$1048576,MATCH(US!DF$5,FRED!$A:$A,0),MATCH(US!$B60,FRED!$1:$1,0))),(AVERAGE(CT60:DE60)))),"")</f>
        <v>0</v>
      </c>
      <c r="DG60" s="59">
        <f>+IFERROR((IF(ISTEXT(DG$5)=FALSE,(INDEX(FRED!$1:$1048576,MATCH(US!DG$5,FRED!$A:$A,0),MATCH(US!$B60,FRED!$1:$1,0))),(AVERAGE(CU60:DF60)))),"")</f>
        <v>0</v>
      </c>
      <c r="DH60" s="59">
        <f>+IFERROR((IF(ISTEXT(DH$5)=FALSE,(INDEX(FRED!$1:$1048576,MATCH(US!DH$5,FRED!$A:$A,0),MATCH(US!$B60,FRED!$1:$1,0))),(AVERAGE(CV60:DG60)))),"")</f>
        <v>0</v>
      </c>
      <c r="DI60" s="59">
        <f>+IFERROR((IF(ISTEXT(DI$5)=FALSE,(INDEX(FRED!$1:$1048576,MATCH(US!DI$5,FRED!$A:$A,0),MATCH(US!$B60,FRED!$1:$1,0))),(AVERAGE(CW60:DH60)))),"")</f>
        <v>0</v>
      </c>
      <c r="DJ60" s="59">
        <f>+IFERROR((IF(ISTEXT(DJ$5)=FALSE,(INDEX(FRED!$1:$1048576,MATCH(US!DJ$5,FRED!$A:$A,0),MATCH(US!$B60,FRED!$1:$1,0))),(AVERAGE(CX60:DI60)))),"")</f>
        <v>0</v>
      </c>
      <c r="DK60" s="59">
        <f>+IFERROR((IF(ISTEXT(DK$5)=FALSE,(INDEX(FRED!$1:$1048576,MATCH(US!DK$5,FRED!$A:$A,0),MATCH(US!$B60,FRED!$1:$1,0))),(AVERAGE(CY60:DJ60)))),"")</f>
        <v>0</v>
      </c>
      <c r="DL60" s="59">
        <f>+IFERROR((IF(ISTEXT(DL$5)=FALSE,(INDEX(FRED!$1:$1048576,MATCH(US!DL$5,FRED!$A:$A,0),MATCH(US!$B60,FRED!$1:$1,0))),(AVERAGE(CZ60:DK60)))),"")</f>
        <v>0</v>
      </c>
      <c r="DM60" s="59">
        <f>+IFERROR((IF(ISTEXT(DM$5)=FALSE,(INDEX(FRED!$1:$1048576,MATCH(US!DM$5,FRED!$A:$A,0),MATCH(US!$B60,FRED!$1:$1,0))),(AVERAGE(DA60:DL60)))),"")</f>
        <v>0</v>
      </c>
      <c r="DN60" s="59">
        <f>+IFERROR((IF(ISTEXT(DN$5)=FALSE,(INDEX(FRED!$1:$1048576,MATCH(US!DN$5,FRED!$A:$A,0),MATCH(US!$B60,FRED!$1:$1,0))),(AVERAGE(DB60:DM60)))),"")</f>
        <v>0</v>
      </c>
      <c r="DO60" s="59">
        <f>+IFERROR((IF(ISTEXT(DO$5)=FALSE,(INDEX(FRED!$1:$1048576,MATCH(US!DO$5,FRED!$A:$A,0),MATCH(US!$B60,FRED!$1:$1,0))),(AVERAGE(DC60:DN60)))),"")</f>
        <v>0</v>
      </c>
      <c r="DP60" s="60">
        <f>+IFERROR((IF(ISTEXT(DP$5)=FALSE,(INDEX(FRED!$1:$1048576,MATCH(US!DP$5,FRED!$A:$A,0),MATCH(US!$B60,FRED!$1:$1,0))),(AVERAGE(DD60:DO60)))),"")</f>
        <v>0</v>
      </c>
      <c r="DQ60" s="59">
        <f>+IFERROR((IF(ISTEXT(DQ$5)=FALSE,(INDEX(FRED!$1:$1048576,MATCH(US!DQ$5,FRED!$A:$A,0),MATCH(US!$B60,FRED!$1:$1,0))),(AVERAGE(DE60:DP60)))),"")</f>
        <v>0</v>
      </c>
      <c r="DR60" s="59">
        <f>+IFERROR((IF(ISTEXT(DR$5)=FALSE,(INDEX(FRED!$1:$1048576,MATCH(US!DR$5,FRED!$A:$A,0),MATCH(US!$B60,FRED!$1:$1,0))),(AVERAGE(DF60:DQ60)))),"")</f>
        <v>0</v>
      </c>
      <c r="DS60" s="59">
        <f>+IFERROR((IF(ISTEXT(DS$5)=FALSE,(INDEX(FRED!$1:$1048576,MATCH(US!DS$5,FRED!$A:$A,0),MATCH(US!$B60,FRED!$1:$1,0))),(AVERAGE(DG60:DR60)))),"")</f>
        <v>0</v>
      </c>
      <c r="DT60" s="59">
        <f>+IFERROR((IF(ISTEXT(DT$5)=FALSE,(INDEX(FRED!$1:$1048576,MATCH(US!DT$5,FRED!$A:$A,0),MATCH(US!$B60,FRED!$1:$1,0))),(AVERAGE(DH60:DS60)))),"")</f>
        <v>0</v>
      </c>
      <c r="DU60" s="59">
        <f>+IFERROR((IF(ISTEXT(DU$5)=FALSE,(INDEX(FRED!$1:$1048576,MATCH(US!DU$5,FRED!$A:$A,0),MATCH(US!$B60,FRED!$1:$1,0))),(AVERAGE(DI60:DT60)))),"")</f>
        <v>0</v>
      </c>
      <c r="DV60" s="59">
        <f>+IFERROR((IF(ISTEXT(DV$5)=FALSE,(INDEX(FRED!$1:$1048576,MATCH(US!DV$5,FRED!$A:$A,0),MATCH(US!$B60,FRED!$1:$1,0))),(AVERAGE(DJ60:DU60)))),"")</f>
        <v>0</v>
      </c>
      <c r="DW60" s="59">
        <f>+IFERROR((IF(ISTEXT(DW$5)=FALSE,(INDEX(FRED!$1:$1048576,MATCH(US!DW$5,FRED!$A:$A,0),MATCH(US!$B60,FRED!$1:$1,0))),(AVERAGE(DK60:DV60)))),"")</f>
        <v>0</v>
      </c>
      <c r="DX60" s="59">
        <f>+IFERROR((IF(ISTEXT(DX$5)=FALSE,(INDEX(FRED!$1:$1048576,MATCH(US!DX$5,FRED!$A:$A,0),MATCH(US!$B60,FRED!$1:$1,0))),(AVERAGE(DL60:DW60)))),"")</f>
        <v>0</v>
      </c>
      <c r="DY60" s="59">
        <f>+IFERROR((IF(ISTEXT(DY$5)=FALSE,(INDEX(FRED!$1:$1048576,MATCH(US!DY$5,FRED!$A:$A,0),MATCH(US!$B60,FRED!$1:$1,0))),(AVERAGE(DM60:DX60)))),"")</f>
        <v>0</v>
      </c>
      <c r="DZ60" s="59">
        <f>+IFERROR((IF(ISTEXT(DZ$5)=FALSE,(INDEX(FRED!$1:$1048576,MATCH(US!DZ$5,FRED!$A:$A,0),MATCH(US!$B60,FRED!$1:$1,0))),(AVERAGE(DN60:DY60)))),"")</f>
        <v>0</v>
      </c>
      <c r="EA60" s="59">
        <f>+IFERROR((IF(ISTEXT(EA$5)=FALSE,(INDEX(FRED!$1:$1048576,MATCH(US!EA$5,FRED!$A:$A,0),MATCH(US!$B60,FRED!$1:$1,0))),(AVERAGE(DO60:DZ60)))),"")</f>
        <v>0</v>
      </c>
      <c r="EB60" s="59">
        <f>+IFERROR((IF(ISTEXT(EB$5)=FALSE,(INDEX(FRED!$1:$1048576,MATCH(US!EB$5,FRED!$A:$A,0),MATCH(US!$B60,FRED!$1:$1,0))),(AVERAGE(DP60:EA60)))),"")</f>
        <v>0</v>
      </c>
      <c r="EC60" s="60">
        <f>+IFERROR((IF(ISTEXT(EC$5)=FALSE,(INDEX(FRED!$1:$1048576,MATCH(US!EC$5,FRED!$A:$A,0),MATCH(US!$B60,FRED!$1:$1,0))),(AVERAGE(DQ60:EB60)))),"")</f>
        <v>0</v>
      </c>
      <c r="ED60" s="59">
        <f>+IFERROR((IF(ISTEXT(ED$5)=FALSE,(INDEX(FRED!$1:$1048576,MATCH(US!ED$5,FRED!$A:$A,0),MATCH(US!$B60,FRED!$1:$1,0))),(AVERAGE(DR60:EC60)))),"")</f>
        <v>0</v>
      </c>
      <c r="EE60" s="59">
        <f>+IFERROR((IF(ISTEXT(EE$5)=FALSE,(INDEX(FRED!$1:$1048576,MATCH(US!EE$5,FRED!$A:$A,0),MATCH(US!$B60,FRED!$1:$1,0))),(AVERAGE(DS60:ED60)))),"")</f>
        <v>0</v>
      </c>
      <c r="EF60" s="59">
        <f>+IFERROR((IF(ISTEXT(EF$5)=FALSE,(INDEX(FRED!$1:$1048576,MATCH(US!EF$5,FRED!$A:$A,0),MATCH(US!$B60,FRED!$1:$1,0))),(AVERAGE(DT60:EE60)))),"")</f>
        <v>0</v>
      </c>
      <c r="EG60" s="59">
        <f>+IFERROR((IF(ISTEXT(EG$5)=FALSE,(INDEX(FRED!$1:$1048576,MATCH(US!EG$5,FRED!$A:$A,0),MATCH(US!$B60,FRED!$1:$1,0))),(AVERAGE(DU60:EF60)))),"")</f>
        <v>0</v>
      </c>
      <c r="EH60" s="59">
        <f>+IFERROR((IF(ISTEXT(EH$5)=FALSE,(INDEX(FRED!$1:$1048576,MATCH(US!EH$5,FRED!$A:$A,0),MATCH(US!$B60,FRED!$1:$1,0))),(AVERAGE(DV60:EG60)))),"")</f>
        <v>0</v>
      </c>
      <c r="EI60" s="59">
        <f>+IFERROR((IF(ISTEXT(EI$5)=FALSE,(INDEX(FRED!$1:$1048576,MATCH(US!EI$5,FRED!$A:$A,0),MATCH(US!$B60,FRED!$1:$1,0))),(AVERAGE(DW60:EH60)))),"")</f>
        <v>0</v>
      </c>
      <c r="EJ60" s="59">
        <f>+IFERROR((IF(ISTEXT(EJ$5)=FALSE,(INDEX(FRED!$1:$1048576,MATCH(US!EJ$5,FRED!$A:$A,0),MATCH(US!$B60,FRED!$1:$1,0))),(AVERAGE(DX60:EI60)))),"")</f>
        <v>0</v>
      </c>
      <c r="EK60" s="59">
        <f>+IFERROR((IF(ISTEXT(EK$5)=FALSE,(INDEX(FRED!$1:$1048576,MATCH(US!EK$5,FRED!$A:$A,0),MATCH(US!$B60,FRED!$1:$1,0))),(AVERAGE(DY60:EJ60)))),"")</f>
        <v>0</v>
      </c>
      <c r="EL60" s="59">
        <f>+IFERROR((IF(ISTEXT(EL$5)=FALSE,(INDEX(FRED!$1:$1048576,MATCH(US!EL$5,FRED!$A:$A,0),MATCH(US!$B60,FRED!$1:$1,0))),(AVERAGE(DZ60:EK60)))),"")</f>
        <v>0</v>
      </c>
      <c r="EM60" s="59">
        <f>+IFERROR((IF(ISTEXT(EM$5)=FALSE,(INDEX(FRED!$1:$1048576,MATCH(US!EM$5,FRED!$A:$A,0),MATCH(US!$B60,FRED!$1:$1,0))),(AVERAGE(EA60:EL60)))),"")</f>
        <v>0</v>
      </c>
      <c r="EN60" s="59">
        <f>+IFERROR((IF(ISTEXT(EN$5)=FALSE,(INDEX(FRED!$1:$1048576,MATCH(US!EN$5,FRED!$A:$A,0),MATCH(US!$B60,FRED!$1:$1,0))),(AVERAGE(EB60:EM60)))),"")</f>
        <v>0</v>
      </c>
      <c r="EO60" s="59">
        <f>+IFERROR((IF(ISTEXT(EO$5)=FALSE,(INDEX(FRED!$1:$1048576,MATCH(US!EO$5,FRED!$A:$A,0),MATCH(US!$B60,FRED!$1:$1,0))),(AVERAGE(EC60:EN60)))),"")</f>
        <v>0</v>
      </c>
      <c r="EP60" s="60">
        <f>+IFERROR((IF(ISTEXT(EP$5)=FALSE,(INDEX(FRED!$1:$1048576,MATCH(US!EP$5,FRED!$A:$A,0),MATCH(US!$B60,FRED!$1:$1,0))),(AVERAGE(ED60:EO60)))),"")</f>
        <v>0</v>
      </c>
      <c r="EQ60" s="59">
        <f>+IFERROR((IF(ISTEXT(EQ$5)=FALSE,(INDEX(FRED!$1:$1048576,MATCH(US!EQ$5,FRED!$A:$A,0),MATCH(US!$B60,FRED!$1:$1,0))),(AVERAGE(EE60:EP60)))),"")</f>
        <v>0</v>
      </c>
      <c r="ER60" s="59">
        <f>+IFERROR((IF(ISTEXT(ER$5)=FALSE,(INDEX(FRED!$1:$1048576,MATCH(US!ER$5,FRED!$A:$A,0),MATCH(US!$B60,FRED!$1:$1,0))),(AVERAGE(EF60:EQ60)))),"")</f>
        <v>0</v>
      </c>
      <c r="ES60" s="59">
        <f>+IFERROR((IF(ISTEXT(ES$5)=FALSE,(INDEX(FRED!$1:$1048576,MATCH(US!ES$5,FRED!$A:$A,0),MATCH(US!$B60,FRED!$1:$1,0))),(AVERAGE(EG60:ER60)))),"")</f>
        <v>0</v>
      </c>
      <c r="ET60" s="59">
        <f>+IFERROR((IF(ISTEXT(ET$5)=FALSE,(INDEX(FRED!$1:$1048576,MATCH(US!ET$5,FRED!$A:$A,0),MATCH(US!$B60,FRED!$1:$1,0))),(AVERAGE(EH60:ES60)))),"")</f>
        <v>0</v>
      </c>
      <c r="EU60" s="59">
        <f>+IFERROR((IF(ISTEXT(EU$5)=FALSE,(INDEX(FRED!$1:$1048576,MATCH(US!EU$5,FRED!$A:$A,0),MATCH(US!$B60,FRED!$1:$1,0))),(AVERAGE(EI60:ET60)))),"")</f>
        <v>0</v>
      </c>
      <c r="EV60" s="59">
        <f>+IFERROR((IF(ISTEXT(EV$5)=FALSE,(INDEX(FRED!$1:$1048576,MATCH(US!EV$5,FRED!$A:$A,0),MATCH(US!$B60,FRED!$1:$1,0))),(AVERAGE(EJ60:EU60)))),"")</f>
        <v>0</v>
      </c>
      <c r="EW60" s="59">
        <f>+IFERROR((IF(ISTEXT(EW$5)=FALSE,(INDEX(FRED!$1:$1048576,MATCH(US!EW$5,FRED!$A:$A,0),MATCH(US!$B60,FRED!$1:$1,0))),(AVERAGE(EK60:EV60)))),"")</f>
        <v>0</v>
      </c>
      <c r="EX60" s="59">
        <f>+IFERROR((IF(ISTEXT(EX$5)=FALSE,(INDEX(FRED!$1:$1048576,MATCH(US!EX$5,FRED!$A:$A,0),MATCH(US!$B60,FRED!$1:$1,0))),(AVERAGE(EL60:EW60)))),"")</f>
        <v>0</v>
      </c>
      <c r="EY60" s="59">
        <f>+IFERROR((IF(ISTEXT(EY$5)=FALSE,(INDEX(FRED!$1:$1048576,MATCH(US!EY$5,FRED!$A:$A,0),MATCH(US!$B60,FRED!$1:$1,0))),(AVERAGE(EM60:EX60)))),"")</f>
        <v>0</v>
      </c>
      <c r="EZ60" s="59">
        <f>+IFERROR((IF(ISTEXT(EZ$5)=FALSE,(INDEX(FRED!$1:$1048576,MATCH(US!EZ$5,FRED!$A:$A,0),MATCH(US!$B60,FRED!$1:$1,0))),(AVERAGE(EN60:EY60)))),"")</f>
        <v>0</v>
      </c>
      <c r="FA60" s="59">
        <f>+IFERROR((IF(ISTEXT(FA$5)=FALSE,(INDEX(FRED!$1:$1048576,MATCH(US!FA$5,FRED!$A:$A,0),MATCH(US!$B60,FRED!$1:$1,0))),(AVERAGE(EO60:EZ60)))),"")</f>
        <v>0</v>
      </c>
      <c r="FB60" s="59">
        <f>+IFERROR((IF(ISTEXT(FB$5)=FALSE,(INDEX(FRED!$1:$1048576,MATCH(US!FB$5,FRED!$A:$A,0),MATCH(US!$B60,FRED!$1:$1,0))),(AVERAGE(EP60:FA60)))),"")</f>
        <v>0</v>
      </c>
      <c r="FC60" s="60">
        <f>+IFERROR((IF(ISTEXT(FC$5)=FALSE,(INDEX(FRED!$1:$1048576,MATCH(US!FC$5,FRED!$A:$A,0),MATCH(US!$B60,FRED!$1:$1,0))),(AVERAGE(EQ60:FB60)))),"")</f>
        <v>0</v>
      </c>
      <c r="FD60" s="59">
        <f>+IFERROR((IF(ISTEXT(FD$5)=FALSE,(INDEX(FRED!$1:$1048576,MATCH(US!FD$5,FRED!$A:$A,0),MATCH(US!$B60,FRED!$1:$1,0))),(AVERAGE(ER60:FC60)))),"")</f>
        <v>0</v>
      </c>
      <c r="FE60" s="59">
        <f>+IFERROR((IF(ISTEXT(FE$5)=FALSE,(INDEX(FRED!$1:$1048576,MATCH(US!FE$5,FRED!$A:$A,0),MATCH(US!$B60,FRED!$1:$1,0))),(AVERAGE(ES60:FD60)))),"")</f>
        <v>0</v>
      </c>
      <c r="FF60" s="59">
        <f>+IFERROR((IF(ISTEXT(FF$5)=FALSE,(INDEX(FRED!$1:$1048576,MATCH(US!FF$5,FRED!$A:$A,0),MATCH(US!$B60,FRED!$1:$1,0))),(AVERAGE(ET60:FE60)))),"")</f>
        <v>0</v>
      </c>
      <c r="FG60" s="59">
        <f>+IFERROR((IF(ISTEXT(FG$5)=FALSE,(INDEX(FRED!$1:$1048576,MATCH(US!FG$5,FRED!$A:$A,0),MATCH(US!$B60,FRED!$1:$1,0))),(AVERAGE(EU60:FF60)))),"")</f>
        <v>0</v>
      </c>
      <c r="FH60" s="59">
        <f>+IFERROR((IF(ISTEXT(FH$5)=FALSE,(INDEX(FRED!$1:$1048576,MATCH(US!FH$5,FRED!$A:$A,0),MATCH(US!$B60,FRED!$1:$1,0))),(AVERAGE(EV60:FG60)))),"")</f>
        <v>0</v>
      </c>
      <c r="FI60" s="59">
        <f>+IFERROR((IF(ISTEXT(FI$5)=FALSE,(INDEX(FRED!$1:$1048576,MATCH(US!FI$5,FRED!$A:$A,0),MATCH(US!$B60,FRED!$1:$1,0))),(AVERAGE(EW60:FH60)))),"")</f>
        <v>0</v>
      </c>
      <c r="FJ60" s="59">
        <f>+IFERROR((IF(ISTEXT(FJ$5)=FALSE,(INDEX(FRED!$1:$1048576,MATCH(US!FJ$5,FRED!$A:$A,0),MATCH(US!$B60,FRED!$1:$1,0))),(AVERAGE(EX60:FI60)))),"")</f>
        <v>0</v>
      </c>
      <c r="FK60" s="59">
        <f>+IFERROR((IF(ISTEXT(FK$5)=FALSE,(INDEX(FRED!$1:$1048576,MATCH(US!FK$5,FRED!$A:$A,0),MATCH(US!$B60,FRED!$1:$1,0))),(AVERAGE(EY60:FJ60)))),"")</f>
        <v>0</v>
      </c>
      <c r="FL60" s="59">
        <f>+IFERROR((IF(ISTEXT(FL$5)=FALSE,(INDEX(FRED!$1:$1048576,MATCH(US!FL$5,FRED!$A:$A,0),MATCH(US!$B60,FRED!$1:$1,0))),(AVERAGE(EZ60:FK60)))),"")</f>
        <v>0</v>
      </c>
      <c r="FM60" s="59">
        <f>+IFERROR((IF(ISTEXT(FM$5)=FALSE,(INDEX(FRED!$1:$1048576,MATCH(US!FM$5,FRED!$A:$A,0),MATCH(US!$B60,FRED!$1:$1,0))),(AVERAGE(FA60:FL60)))),"")</f>
        <v>0</v>
      </c>
      <c r="FN60" s="59">
        <f>+IFERROR((IF(ISTEXT(FN$5)=FALSE,(INDEX(FRED!$1:$1048576,MATCH(US!FN$5,FRED!$A:$A,0),MATCH(US!$B60,FRED!$1:$1,0))),(AVERAGE(FB60:FM60)))),"")</f>
        <v>0</v>
      </c>
      <c r="FO60" s="59">
        <f>+IFERROR((IF(ISTEXT(FO$5)=FALSE,(INDEX(FRED!$1:$1048576,MATCH(US!FO$5,FRED!$A:$A,0),MATCH(US!$B60,FRED!$1:$1,0))),(AVERAGE(FC60:FN60)))),"")</f>
        <v>0</v>
      </c>
      <c r="FP60" s="60">
        <f>+IFERROR((IF(ISTEXT(FP$5)=FALSE,(INDEX(FRED!$1:$1048576,MATCH(US!FP$5,FRED!$A:$A,0),MATCH(US!$B60,FRED!$1:$1,0))),(AVERAGE(FD60:FO60)))),"")</f>
        <v>0</v>
      </c>
      <c r="FQ60" s="59">
        <f>+IFERROR((IF(ISTEXT(FQ$5)=FALSE,(INDEX(FRED!$1:$1048576,MATCH(US!FQ$5,FRED!$A:$A,0),MATCH(US!$B60,FRED!$1:$1,0))),(AVERAGE(FE60:FP60)))),"")</f>
        <v>0</v>
      </c>
      <c r="FR60" s="59">
        <f>+IFERROR((IF(ISTEXT(FR$5)=FALSE,(INDEX(FRED!$1:$1048576,MATCH(US!FR$5,FRED!$A:$A,0),MATCH(US!$B60,FRED!$1:$1,0))),(AVERAGE(FF60:FQ60)))),"")</f>
        <v>0</v>
      </c>
      <c r="FS60" s="59">
        <f>+IFERROR((IF(ISTEXT(FS$5)=FALSE,(INDEX(FRED!$1:$1048576,MATCH(US!FS$5,FRED!$A:$A,0),MATCH(US!$B60,FRED!$1:$1,0))),(AVERAGE(FG60:FR60)))),"")</f>
        <v>0</v>
      </c>
      <c r="FT60" s="59">
        <f>+IFERROR((IF(ISTEXT(FT$5)=FALSE,(INDEX(FRED!$1:$1048576,MATCH(US!FT$5,FRED!$A:$A,0),MATCH(US!$B60,FRED!$1:$1,0))),(AVERAGE(FH60:FS60)))),"")</f>
        <v>0</v>
      </c>
      <c r="FU60" s="59">
        <f>+IFERROR((IF(ISTEXT(FU$5)=FALSE,(INDEX(FRED!$1:$1048576,MATCH(US!FU$5,FRED!$A:$A,0),MATCH(US!$B60,FRED!$1:$1,0))),(AVERAGE(FI60:FT60)))),"")</f>
        <v>0</v>
      </c>
      <c r="FV60" s="59">
        <f>+IFERROR((IF(ISTEXT(FV$5)=FALSE,(INDEX(FRED!$1:$1048576,MATCH(US!FV$5,FRED!$A:$A,0),MATCH(US!$B60,FRED!$1:$1,0))),(AVERAGE(FJ60:FU60)))),"")</f>
        <v>0</v>
      </c>
      <c r="FW60" s="59">
        <f>+IFERROR((IF(ISTEXT(FW$5)=FALSE,(INDEX(FRED!$1:$1048576,MATCH(US!FW$5,FRED!$A:$A,0),MATCH(US!$B60,FRED!$1:$1,0))),(AVERAGE(FK60:FV60)))),"")</f>
        <v>0</v>
      </c>
      <c r="FX60" s="59">
        <f>+IFERROR((IF(ISTEXT(FX$5)=FALSE,(INDEX(FRED!$1:$1048576,MATCH(US!FX$5,FRED!$A:$A,0),MATCH(US!$B60,FRED!$1:$1,0))),(AVERAGE(FL60:FW60)))),"")</f>
        <v>0</v>
      </c>
      <c r="FY60" s="59">
        <f>+IFERROR((IF(ISTEXT(FY$5)=FALSE,(INDEX(FRED!$1:$1048576,MATCH(US!FY$5,FRED!$A:$A,0),MATCH(US!$B60,FRED!$1:$1,0))),(AVERAGE(FM60:FX60)))),"")</f>
        <v>0</v>
      </c>
      <c r="FZ60" s="59">
        <f>+IFERROR((IF(ISTEXT(FZ$5)=FALSE,(INDEX(FRED!$1:$1048576,MATCH(US!FZ$5,FRED!$A:$A,0),MATCH(US!$B60,FRED!$1:$1,0))),(AVERAGE(FN60:FY60)))),"")</f>
        <v>0</v>
      </c>
      <c r="GA60" s="59">
        <f>+IFERROR((IF(ISTEXT(GA$5)=FALSE,(INDEX(FRED!$1:$1048576,MATCH(US!GA$5,FRED!$A:$A,0),MATCH(US!$B60,FRED!$1:$1,0))),(AVERAGE(FO60:FZ60)))),"")</f>
        <v>0</v>
      </c>
      <c r="GB60" s="59">
        <f>+IFERROR((IF(ISTEXT(GB$5)=FALSE,(INDEX(FRED!$1:$1048576,MATCH(US!GB$5,FRED!$A:$A,0),MATCH(US!$B60,FRED!$1:$1,0))),(AVERAGE(FP60:GA60)))),"")</f>
        <v>0</v>
      </c>
      <c r="GC60" s="60">
        <f>+IFERROR((IF(ISTEXT(GC$5)=FALSE,(INDEX(FRED!$1:$1048576,MATCH(US!GC$5,FRED!$A:$A,0),MATCH(US!$B60,FRED!$1:$1,0))),(AVERAGE(FQ60:GB60)))),"")</f>
        <v>0</v>
      </c>
      <c r="GD60" s="59">
        <f>+IFERROR((IF(ISTEXT(GD$5)=FALSE,(INDEX(FRED!$1:$1048576,MATCH(US!GD$5,FRED!$A:$A,0),MATCH(US!$B60,FRED!$1:$1,0))),(AVERAGE(FR60:GC60)))),"")</f>
        <v>0</v>
      </c>
      <c r="GE60" s="59">
        <f>+IFERROR((IF(ISTEXT(GE$5)=FALSE,(INDEX(FRED!$1:$1048576,MATCH(US!GE$5,FRED!$A:$A,0),MATCH(US!$B60,FRED!$1:$1,0))),(AVERAGE(FS60:GD60)))),"")</f>
        <v>0</v>
      </c>
      <c r="GF60" s="59">
        <f>+IFERROR((IF(ISTEXT(GF$5)=FALSE,(INDEX(FRED!$1:$1048576,MATCH(US!GF$5,FRED!$A:$A,0),MATCH(US!$B60,FRED!$1:$1,0))),(AVERAGE(FT60:GE60)))),"")</f>
        <v>0</v>
      </c>
      <c r="GG60" s="59">
        <f>+IFERROR((IF(ISTEXT(GG$5)=FALSE,(INDEX(FRED!$1:$1048576,MATCH(US!GG$5,FRED!$A:$A,0),MATCH(US!$B60,FRED!$1:$1,0))),(AVERAGE(FU60:GF60)))),"")</f>
        <v>0</v>
      </c>
      <c r="GH60" s="59">
        <f>+IFERROR((IF(ISTEXT(GH$5)=FALSE,(INDEX(FRED!$1:$1048576,MATCH(US!GH$5,FRED!$A:$A,0),MATCH(US!$B60,FRED!$1:$1,0))),(AVERAGE(FV60:GG60)))),"")</f>
        <v>0</v>
      </c>
      <c r="GI60" s="59">
        <f>+IFERROR((IF(ISTEXT(GI$5)=FALSE,(INDEX(FRED!$1:$1048576,MATCH(US!GI$5,FRED!$A:$A,0),MATCH(US!$B60,FRED!$1:$1,0))),(AVERAGE(FW60:GH60)))),"")</f>
        <v>0</v>
      </c>
      <c r="GJ60" s="59">
        <f>+IFERROR((IF(ISTEXT(GJ$5)=FALSE,(INDEX(FRED!$1:$1048576,MATCH(US!GJ$5,FRED!$A:$A,0),MATCH(US!$B60,FRED!$1:$1,0))),(AVERAGE(FX60:GI60)))),"")</f>
        <v>0</v>
      </c>
      <c r="GK60" s="59">
        <f>+IFERROR((IF(ISTEXT(GK$5)=FALSE,(INDEX(FRED!$1:$1048576,MATCH(US!GK$5,FRED!$A:$A,0),MATCH(US!$B60,FRED!$1:$1,0))),(AVERAGE(FY60:GJ60)))),"")</f>
        <v>0</v>
      </c>
      <c r="GL60" s="59">
        <f>+IFERROR((IF(ISTEXT(GL$5)=FALSE,(INDEX(FRED!$1:$1048576,MATCH(US!GL$5,FRED!$A:$A,0),MATCH(US!$B60,FRED!$1:$1,0))),(AVERAGE(FZ60:GK60)))),"")</f>
        <v>0</v>
      </c>
      <c r="GM60" s="59">
        <f>+IFERROR((IF(ISTEXT(GM$5)=FALSE,(INDEX(FRED!$1:$1048576,MATCH(US!GM$5,FRED!$A:$A,0),MATCH(US!$B60,FRED!$1:$1,0))),(AVERAGE(GA60:GL60)))),"")</f>
        <v>0</v>
      </c>
      <c r="GN60" s="59">
        <f>+IFERROR((IF(ISTEXT(GN$5)=FALSE,(INDEX(FRED!$1:$1048576,MATCH(US!GN$5,FRED!$A:$A,0),MATCH(US!$B60,FRED!$1:$1,0))),(AVERAGE(GB60:GM60)))),"")</f>
        <v>0</v>
      </c>
      <c r="GO60" s="59">
        <f>+IFERROR((IF(ISTEXT(GO$5)=FALSE,(INDEX(FRED!$1:$1048576,MATCH(US!GO$5,FRED!$A:$A,0),MATCH(US!$B60,FRED!$1:$1,0))),(AVERAGE(GC60:GN60)))),"")</f>
        <v>0</v>
      </c>
      <c r="GP60" s="60">
        <f>+IFERROR((IF(ISTEXT(GP$5)=FALSE,(INDEX(FRED!$1:$1048576,MATCH(US!GP$5,FRED!$A:$A,0),MATCH(US!$B60,FRED!$1:$1,0))),(AVERAGE(GD60:GO60)))),"")</f>
        <v>0</v>
      </c>
      <c r="GQ60" s="59">
        <f>+IFERROR((IF(ISTEXT(GQ$5)=FALSE,(INDEX(FRED!$1:$1048576,MATCH(US!GQ$5,FRED!$A:$A,0),MATCH(US!$B60,FRED!$1:$1,0))),(AVERAGE(GE60:GP60)))),"")</f>
        <v>0</v>
      </c>
      <c r="GR60" s="59">
        <f>+IFERROR((IF(ISTEXT(GR$5)=FALSE,(INDEX(FRED!$1:$1048576,MATCH(US!GR$5,FRED!$A:$A,0),MATCH(US!$B60,FRED!$1:$1,0))),(AVERAGE(GF60:GQ60)))),"")</f>
        <v>0</v>
      </c>
      <c r="GS60" s="59">
        <f>+IFERROR((IF(ISTEXT(GS$5)=FALSE,(INDEX(FRED!$1:$1048576,MATCH(US!GS$5,FRED!$A:$A,0),MATCH(US!$B60,FRED!$1:$1,0))),(AVERAGE(GG60:GR60)))),"")</f>
        <v>0</v>
      </c>
      <c r="GT60" s="59">
        <f>+IFERROR((IF(ISTEXT(GT$5)=FALSE,(INDEX(FRED!$1:$1048576,MATCH(US!GT$5,FRED!$A:$A,0),MATCH(US!$B60,FRED!$1:$1,0))),(AVERAGE(GH60:GS60)))),"")</f>
        <v>0</v>
      </c>
      <c r="GU60" s="59">
        <f>+IFERROR((IF(ISTEXT(GU$5)=FALSE,(INDEX(FRED!$1:$1048576,MATCH(US!GU$5,FRED!$A:$A,0),MATCH(US!$B60,FRED!$1:$1,0))),(AVERAGE(GI60:GT60)))),"")</f>
        <v>0</v>
      </c>
      <c r="GV60" s="59">
        <f>+IFERROR((IF(ISTEXT(GV$5)=FALSE,(INDEX(FRED!$1:$1048576,MATCH(US!GV$5,FRED!$A:$A,0),MATCH(US!$B60,FRED!$1:$1,0))),(AVERAGE(GJ60:GU60)))),"")</f>
        <v>0</v>
      </c>
      <c r="GW60" s="59">
        <f>+IFERROR((IF(ISTEXT(GW$5)=FALSE,(INDEX(FRED!$1:$1048576,MATCH(US!GW$5,FRED!$A:$A,0),MATCH(US!$B60,FRED!$1:$1,0))),(AVERAGE(GK60:GV60)))),"")</f>
        <v>0</v>
      </c>
      <c r="GX60" s="59">
        <f>+IFERROR((IF(ISTEXT(GX$5)=FALSE,(INDEX(FRED!$1:$1048576,MATCH(US!GX$5,FRED!$A:$A,0),MATCH(US!$B60,FRED!$1:$1,0))),(AVERAGE(GL60:GW60)))),"")</f>
        <v>0</v>
      </c>
      <c r="GY60" s="59">
        <f>+IFERROR((IF(ISTEXT(GY$5)=FALSE,(INDEX(FRED!$1:$1048576,MATCH(US!GY$5,FRED!$A:$A,0),MATCH(US!$B60,FRED!$1:$1,0))),(AVERAGE(GM60:GX60)))),"")</f>
        <v>0</v>
      </c>
      <c r="GZ60" s="59">
        <f>+IFERROR((IF(ISTEXT(GZ$5)=FALSE,(INDEX(FRED!$1:$1048576,MATCH(US!GZ$5,FRED!$A:$A,0),MATCH(US!$B60,FRED!$1:$1,0))),(AVERAGE(GN60:GY60)))),"")</f>
        <v>0</v>
      </c>
      <c r="HA60" s="59">
        <f>+IFERROR((IF(ISTEXT(HA$5)=FALSE,(INDEX(FRED!$1:$1048576,MATCH(US!HA$5,FRED!$A:$A,0),MATCH(US!$B60,FRED!$1:$1,0))),(AVERAGE(GO60:GZ60)))),"")</f>
        <v>0</v>
      </c>
      <c r="HB60" s="59">
        <f>+IFERROR((IF(ISTEXT(HB$5)=FALSE,(INDEX(FRED!$1:$1048576,MATCH(US!HB$5,FRED!$A:$A,0),MATCH(US!$B60,FRED!$1:$1,0))),(AVERAGE(GP60:HA60)))),"")</f>
        <v>0</v>
      </c>
      <c r="HC60" s="60">
        <f>+IFERROR((IF(ISTEXT(HC$5)=FALSE,(INDEX(FRED!$1:$1048576,MATCH(US!HC$5,FRED!$A:$A,0),MATCH(US!$B60,FRED!$1:$1,0))),(AVERAGE(GQ60:HB60)))),"")</f>
        <v>0</v>
      </c>
      <c r="HD60" s="59">
        <f>+IFERROR((IF(ISTEXT(HD$5)=FALSE,(INDEX(FRED!$1:$1048576,MATCH(US!HD$5,FRED!$A:$A,0),MATCH(US!$B60,FRED!$1:$1,0))),(AVERAGE(GR60:HC60)))),"")</f>
        <v>0</v>
      </c>
      <c r="HE60" s="59">
        <f>+IFERROR((IF(ISTEXT(HE$5)=FALSE,(INDEX(FRED!$1:$1048576,MATCH(US!HE$5,FRED!$A:$A,0),MATCH(US!$B60,FRED!$1:$1,0))),(AVERAGE(GS60:HD60)))),"")</f>
        <v>0</v>
      </c>
      <c r="HF60" s="59">
        <f>+IFERROR((IF(ISTEXT(HF$5)=FALSE,(INDEX(FRED!$1:$1048576,MATCH(US!HF$5,FRED!$A:$A,0),MATCH(US!$B60,FRED!$1:$1,0))),(AVERAGE(GT60:HE60)))),"")</f>
        <v>0</v>
      </c>
      <c r="HG60" s="59">
        <f>+IFERROR((IF(ISTEXT(HG$5)=FALSE,(INDEX(FRED!$1:$1048576,MATCH(US!HG$5,FRED!$A:$A,0),MATCH(US!$B60,FRED!$1:$1,0))),(AVERAGE(GU60:HF60)))),"")</f>
        <v>0</v>
      </c>
      <c r="HH60" s="59">
        <f>+IFERROR((IF(ISTEXT(HH$5)=FALSE,(INDEX(FRED!$1:$1048576,MATCH(US!HH$5,FRED!$A:$A,0),MATCH(US!$B60,FRED!$1:$1,0))),(AVERAGE(GV60:HG60)))),"")</f>
        <v>0</v>
      </c>
      <c r="HI60" s="59">
        <f>+IFERROR((IF(ISTEXT(HI$5)=FALSE,(INDEX(FRED!$1:$1048576,MATCH(US!HI$5,FRED!$A:$A,0),MATCH(US!$B60,FRED!$1:$1,0))),(AVERAGE(GW60:HH60)))),"")</f>
        <v>0</v>
      </c>
      <c r="HJ60" s="59">
        <f>+IFERROR((IF(ISTEXT(HJ$5)=FALSE,(INDEX(FRED!$1:$1048576,MATCH(US!HJ$5,FRED!$A:$A,0),MATCH(US!$B60,FRED!$1:$1,0))),(AVERAGE(GX60:HI60)))),"")</f>
        <v>0</v>
      </c>
      <c r="HK60" s="59">
        <f>+IFERROR((IF(ISTEXT(HK$5)=FALSE,(INDEX(FRED!$1:$1048576,MATCH(US!HK$5,FRED!$A:$A,0),MATCH(US!$B60,FRED!$1:$1,0))),(AVERAGE(GY60:HJ60)))),"")</f>
        <v>0</v>
      </c>
      <c r="HL60" s="59">
        <f>+IFERROR((IF(ISTEXT(HL$5)=FALSE,(INDEX(FRED!$1:$1048576,MATCH(US!HL$5,FRED!$A:$A,0),MATCH(US!$B60,FRED!$1:$1,0))),(AVERAGE(GZ60:HK60)))),"")</f>
        <v>0</v>
      </c>
      <c r="HM60" s="59">
        <f>+IFERROR((IF(ISTEXT(HM$5)=FALSE,(INDEX(FRED!$1:$1048576,MATCH(US!HM$5,FRED!$A:$A,0),MATCH(US!$B60,FRED!$1:$1,0))),(AVERAGE(HA60:HL60)))),"")</f>
        <v>0</v>
      </c>
      <c r="HN60" s="59">
        <f>+IFERROR((IF(ISTEXT(HN$5)=FALSE,(INDEX(FRED!$1:$1048576,MATCH(US!HN$5,FRED!$A:$A,0),MATCH(US!$B60,FRED!$1:$1,0))),(AVERAGE(HB60:HM60)))),"")</f>
        <v>0</v>
      </c>
      <c r="HO60" s="59">
        <f>+IFERROR((IF(ISTEXT(HO$5)=FALSE,(INDEX(FRED!$1:$1048576,MATCH(US!HO$5,FRED!$A:$A,0),MATCH(US!$B60,FRED!$1:$1,0))),(AVERAGE(HC60:HN60)))),"")</f>
        <v>0</v>
      </c>
      <c r="HP60" s="60">
        <f>+IFERROR((IF(ISTEXT(HP$5)=FALSE,(INDEX(FRED!$1:$1048576,MATCH(US!HP$5,FRED!$A:$A,0),MATCH(US!$B60,FRED!$1:$1,0))),(AVERAGE(HD60:HO60)))),"")</f>
        <v>0</v>
      </c>
      <c r="HQ60" s="59">
        <f>+IFERROR((IF(ISTEXT(HQ$5)=FALSE,(INDEX(FRED!$1:$1048576,MATCH(US!HQ$5,FRED!$A:$A,0),MATCH(US!$B60,FRED!$1:$1,0))),(AVERAGE(HE60:HP60)))),"")</f>
        <v>0</v>
      </c>
      <c r="HR60" s="59">
        <f>+IFERROR((IF(ISTEXT(HR$5)=FALSE,(INDEX(FRED!$1:$1048576,MATCH(US!HR$5,FRED!$A:$A,0),MATCH(US!$B60,FRED!$1:$1,0))),(AVERAGE(HF60:HQ60)))),"")</f>
        <v>0</v>
      </c>
      <c r="HS60" s="59">
        <f>+IFERROR((IF(ISTEXT(HS$5)=FALSE,(INDEX(FRED!$1:$1048576,MATCH(US!HS$5,FRED!$A:$A,0),MATCH(US!$B60,FRED!$1:$1,0))),(AVERAGE(HG60:HR60)))),"")</f>
        <v>0</v>
      </c>
      <c r="HT60" s="59">
        <f>+IFERROR((IF(ISTEXT(HT$5)=FALSE,(INDEX(FRED!$1:$1048576,MATCH(US!HT$5,FRED!$A:$A,0),MATCH(US!$B60,FRED!$1:$1,0))),(AVERAGE(HH60:HS60)))),"")</f>
        <v>0</v>
      </c>
      <c r="HU60" s="59">
        <f>+IFERROR((IF(ISTEXT(HU$5)=FALSE,(INDEX(FRED!$1:$1048576,MATCH(US!HU$5,FRED!$A:$A,0),MATCH(US!$B60,FRED!$1:$1,0))),(AVERAGE(HI60:HT60)))),"")</f>
        <v>0</v>
      </c>
      <c r="HV60" s="59">
        <f>+IFERROR((IF(ISTEXT(HV$5)=FALSE,(INDEX(FRED!$1:$1048576,MATCH(US!HV$5,FRED!$A:$A,0),MATCH(US!$B60,FRED!$1:$1,0))),(AVERAGE(HJ60:HU60)))),"")</f>
        <v>0</v>
      </c>
      <c r="HW60" s="59">
        <f>+IFERROR((IF(ISTEXT(HW$5)=FALSE,(INDEX(FRED!$1:$1048576,MATCH(US!HW$5,FRED!$A:$A,0),MATCH(US!$B60,FRED!$1:$1,0))),(AVERAGE(HK60:HV60)))),"")</f>
        <v>0</v>
      </c>
      <c r="HX60" s="59">
        <f>+IFERROR((IF(ISTEXT(HX$5)=FALSE,(INDEX(FRED!$1:$1048576,MATCH(US!HX$5,FRED!$A:$A,0),MATCH(US!$B60,FRED!$1:$1,0))),(AVERAGE(HL60:HW60)))),"")</f>
        <v>0</v>
      </c>
      <c r="HY60" s="59">
        <f>+IFERROR((IF(ISTEXT(HY$5)=FALSE,(INDEX(FRED!$1:$1048576,MATCH(US!HY$5,FRED!$A:$A,0),MATCH(US!$B60,FRED!$1:$1,0))),(AVERAGE(HM60:HX60)))),"")</f>
        <v>0</v>
      </c>
      <c r="HZ60" s="59">
        <f>+IFERROR((IF(ISTEXT(HZ$5)=FALSE,(INDEX(FRED!$1:$1048576,MATCH(US!HZ$5,FRED!$A:$A,0),MATCH(US!$B60,FRED!$1:$1,0))),(AVERAGE(HN60:HY60)))),"")</f>
        <v>0</v>
      </c>
      <c r="IA60" s="59">
        <f>+IFERROR((IF(ISTEXT(IA$5)=FALSE,(INDEX(FRED!$1:$1048576,MATCH(US!IA$5,FRED!$A:$A,0),MATCH(US!$B60,FRED!$1:$1,0))),(AVERAGE(HO60:HZ60)))),"")</f>
        <v>0</v>
      </c>
      <c r="IB60" s="59">
        <f>+IFERROR((IF(ISTEXT(IB$5)=FALSE,(INDEX(FRED!$1:$1048576,MATCH(US!IB$5,FRED!$A:$A,0),MATCH(US!$B60,FRED!$1:$1,0))),(AVERAGE(HP60:IA60)))),"")</f>
        <v>0</v>
      </c>
      <c r="IC60" s="60">
        <f>+IFERROR((IF(ISTEXT(IC$5)=FALSE,(INDEX(FRED!$1:$1048576,MATCH(US!IC$5,FRED!$A:$A,0),MATCH(US!$B60,FRED!$1:$1,0))),(AVERAGE(HQ60:IB60)))),"")</f>
        <v>0</v>
      </c>
      <c r="ID60" s="59">
        <f>+IFERROR((IF(ISTEXT(ID$5)=FALSE,(INDEX(FRED!$1:$1048576,MATCH(US!ID$5,FRED!$A:$A,0),MATCH(US!$B60,FRED!$1:$1,0))),(AVERAGE(HR60:IC60)))),"")</f>
        <v>0</v>
      </c>
      <c r="IE60" s="59">
        <f>+IFERROR((IF(ISTEXT(IE$5)=FALSE,(INDEX(FRED!$1:$1048576,MATCH(US!IE$5,FRED!$A:$A,0),MATCH(US!$B60,FRED!$1:$1,0))),(AVERAGE(HS60:ID60)))),"")</f>
        <v>0</v>
      </c>
      <c r="IF60" s="59">
        <f>+IFERROR((IF(ISTEXT(IF$5)=FALSE,(INDEX(FRED!$1:$1048576,MATCH(US!IF$5,FRED!$A:$A,0),MATCH(US!$B60,FRED!$1:$1,0))),(AVERAGE(HT60:IE60)))),"")</f>
        <v>0</v>
      </c>
      <c r="IG60" s="59">
        <f>+IFERROR((IF(ISTEXT(IG$5)=FALSE,(INDEX(FRED!$1:$1048576,MATCH(US!IG$5,FRED!$A:$A,0),MATCH(US!$B60,FRED!$1:$1,0))),(AVERAGE(HU60:IF60)))),"")</f>
        <v>0</v>
      </c>
      <c r="IH60" s="59">
        <f>+IFERROR((IF(ISTEXT(IH$5)=FALSE,(INDEX(FRED!$1:$1048576,MATCH(US!IH$5,FRED!$A:$A,0),MATCH(US!$B60,FRED!$1:$1,0))),(AVERAGE(HV60:IG60)))),"")</f>
        <v>0</v>
      </c>
      <c r="II60" s="59">
        <f>+IFERROR((IF(ISTEXT(II$5)=FALSE,(INDEX(FRED!$1:$1048576,MATCH(US!II$5,FRED!$A:$A,0),MATCH(US!$B60,FRED!$1:$1,0))),(AVERAGE(HW60:IH60)))),"")</f>
        <v>0</v>
      </c>
      <c r="IJ60" s="59">
        <f>+IFERROR((IF(ISTEXT(IJ$5)=FALSE,(INDEX(FRED!$1:$1048576,MATCH(US!IJ$5,FRED!$A:$A,0),MATCH(US!$B60,FRED!$1:$1,0))),(AVERAGE(HX60:II60)))),"")</f>
        <v>0</v>
      </c>
      <c r="IK60" s="59">
        <f>+IFERROR((IF(ISTEXT(IK$5)=FALSE,(INDEX(FRED!$1:$1048576,MATCH(US!IK$5,FRED!$A:$A,0),MATCH(US!$B60,FRED!$1:$1,0))),(AVERAGE(HY60:IJ60)))),"")</f>
        <v>0</v>
      </c>
      <c r="IL60" s="59">
        <f>+IFERROR((IF(ISTEXT(IL$5)=FALSE,(INDEX(FRED!$1:$1048576,MATCH(US!IL$5,FRED!$A:$A,0),MATCH(US!$B60,FRED!$1:$1,0))),(AVERAGE(HZ60:IK60)))),"")</f>
        <v>0</v>
      </c>
      <c r="IM60" s="59">
        <f>+IFERROR((IF(ISTEXT(IM$5)=FALSE,(INDEX(FRED!$1:$1048576,MATCH(US!IM$5,FRED!$A:$A,0),MATCH(US!$B60,FRED!$1:$1,0))),(AVERAGE(IA60:IL60)))),"")</f>
        <v>0</v>
      </c>
      <c r="IN60" s="59">
        <f>+IFERROR((IF(ISTEXT(IN$5)=FALSE,(INDEX(FRED!$1:$1048576,MATCH(US!IN$5,FRED!$A:$A,0),MATCH(US!$B60,FRED!$1:$1,0))),(AVERAGE(IB60:IM60)))),"")</f>
        <v>0</v>
      </c>
      <c r="IO60" s="59">
        <f>+IFERROR((IF(ISTEXT(IO$5)=FALSE,(INDEX(FRED!$1:$1048576,MATCH(US!IO$5,FRED!$A:$A,0),MATCH(US!$B60,FRED!$1:$1,0))),(AVERAGE(IC60:IN60)))),"")</f>
        <v>0</v>
      </c>
      <c r="IP60" s="60">
        <f>+IFERROR((IF(ISTEXT(IP$5)=FALSE,(INDEX(FRED!$1:$1048576,MATCH(US!IP$5,FRED!$A:$A,0),MATCH(US!$B60,FRED!$1:$1,0))),(AVERAGE(ID60:IO60)))),"")</f>
        <v>0</v>
      </c>
      <c r="IQ60" s="59">
        <f>+IFERROR((IF(ISTEXT(IQ$5)=FALSE,(INDEX(FRED!$1:$1048576,MATCH(US!IQ$5,FRED!$A:$A,0),MATCH(US!$B60,FRED!$1:$1,0))),(AVERAGE(IE60:IP60)))),"")</f>
        <v>0</v>
      </c>
      <c r="IR60" s="59">
        <f>+IFERROR((IF(ISTEXT(IR$5)=FALSE,(INDEX(FRED!$1:$1048576,MATCH(US!IR$5,FRED!$A:$A,0),MATCH(US!$B60,FRED!$1:$1,0))),(AVERAGE(IF60:IQ60)))),"")</f>
        <v>0</v>
      </c>
      <c r="IS60" s="59">
        <f>+IFERROR((IF(ISTEXT(IS$5)=FALSE,(INDEX(FRED!$1:$1048576,MATCH(US!IS$5,FRED!$A:$A,0),MATCH(US!$B60,FRED!$1:$1,0))),(AVERAGE(IG60:IR60)))),"")</f>
        <v>0</v>
      </c>
      <c r="IT60" s="59">
        <f>+IFERROR((IF(ISTEXT(IT$5)=FALSE,(INDEX(FRED!$1:$1048576,MATCH(US!IT$5,FRED!$A:$A,0),MATCH(US!$B60,FRED!$1:$1,0))),(AVERAGE(IH60:IS60)))),"")</f>
        <v>0</v>
      </c>
      <c r="IU60" s="59">
        <f>+IFERROR((IF(ISTEXT(IU$5)=FALSE,(INDEX(FRED!$1:$1048576,MATCH(US!IU$5,FRED!$A:$A,0),MATCH(US!$B60,FRED!$1:$1,0))),(AVERAGE(II60:IT60)))),"")</f>
        <v>0</v>
      </c>
      <c r="IV60" s="59">
        <f>+IFERROR((IF(ISTEXT(IV$5)=FALSE,(INDEX(FRED!$1:$1048576,MATCH(US!IV$5,FRED!$A:$A,0),MATCH(US!$B60,FRED!$1:$1,0))),(AVERAGE(IJ60:IU60)))),"")</f>
        <v>0</v>
      </c>
      <c r="IW60" s="59">
        <f>+IFERROR((IF(ISTEXT(IW$5)=FALSE,(INDEX(FRED!$1:$1048576,MATCH(US!IW$5,FRED!$A:$A,0),MATCH(US!$B60,FRED!$1:$1,0))),(AVERAGE(IK60:IV60)))),"")</f>
        <v>0</v>
      </c>
      <c r="IX60" s="59">
        <f>+IFERROR((IF(ISTEXT(IX$5)=FALSE,(INDEX(FRED!$1:$1048576,MATCH(US!IX$5,FRED!$A:$A,0),MATCH(US!$B60,FRED!$1:$1,0))),(AVERAGE(IL60:IW60)))),"")</f>
        <v>0</v>
      </c>
      <c r="IY60" s="59">
        <f>+IFERROR((IF(ISTEXT(IY$5)=FALSE,(INDEX(FRED!$1:$1048576,MATCH(US!IY$5,FRED!$A:$A,0),MATCH(US!$B60,FRED!$1:$1,0))),(AVERAGE(IM60:IX60)))),"")</f>
        <v>0</v>
      </c>
      <c r="IZ60" s="59">
        <f>+IFERROR((IF(ISTEXT(IZ$5)=FALSE,(INDEX(FRED!$1:$1048576,MATCH(US!IZ$5,FRED!$A:$A,0),MATCH(US!$B60,FRED!$1:$1,0))),(AVERAGE(IN60:IY60)))),"")</f>
        <v>0</v>
      </c>
      <c r="JA60" s="59">
        <f>+IFERROR((IF(ISTEXT(JA$5)=FALSE,(INDEX(FRED!$1:$1048576,MATCH(US!JA$5,FRED!$A:$A,0),MATCH(US!$B60,FRED!$1:$1,0))),(AVERAGE(IO60:IZ60)))),"")</f>
        <v>0</v>
      </c>
      <c r="JB60" s="59">
        <f>+IFERROR((IF(ISTEXT(JB$5)=FALSE,(INDEX(FRED!$1:$1048576,MATCH(US!JB$5,FRED!$A:$A,0),MATCH(US!$B60,FRED!$1:$1,0))),(AVERAGE(IP60:JA60)))),"")</f>
        <v>100</v>
      </c>
      <c r="JC60" s="60">
        <f>+IFERROR((IF(ISTEXT(JC$5)=FALSE,(INDEX(FRED!$1:$1048576,MATCH(US!JC$5,FRED!$A:$A,0),MATCH(US!$B60,FRED!$1:$1,0))),(AVERAGE(IQ60:JB60)))),"")</f>
        <v>8.3333333333333339</v>
      </c>
      <c r="JD60" s="59">
        <f>+IFERROR((IF(ISTEXT(JD$5)=FALSE,(INDEX(FRED!$1:$1048576,MATCH(US!JD$5,FRED!$A:$A,0),MATCH(US!$B60,FRED!$1:$1,0))),(AVERAGE(IR60:JC60)))),"")</f>
        <v>99.4</v>
      </c>
      <c r="JE60" s="59">
        <f>+IFERROR((IF(ISTEXT(JE$5)=FALSE,(INDEX(FRED!$1:$1048576,MATCH(US!JE$5,FRED!$A:$A,0),MATCH(US!$B60,FRED!$1:$1,0))),(AVERAGE(IS60:JD60)))),"")</f>
        <v>100.9</v>
      </c>
      <c r="JF60" s="59">
        <f>+IFERROR((IF(ISTEXT(JF$5)=FALSE,(INDEX(FRED!$1:$1048576,MATCH(US!JF$5,FRED!$A:$A,0),MATCH(US!$B60,FRED!$1:$1,0))),(AVERAGE(IT60:JE60)))),"")</f>
        <v>99.9</v>
      </c>
      <c r="JG60" s="59">
        <f>+IFERROR((IF(ISTEXT(JG$5)=FALSE,(INDEX(FRED!$1:$1048576,MATCH(US!JG$5,FRED!$A:$A,0),MATCH(US!$B60,FRED!$1:$1,0))),(AVERAGE(IU60:JF60)))),"")</f>
        <v>100.1</v>
      </c>
      <c r="JH60" s="59">
        <f>+IFERROR((IF(ISTEXT(JH$5)=FALSE,(INDEX(FRED!$1:$1048576,MATCH(US!JH$5,FRED!$A:$A,0),MATCH(US!$B60,FRED!$1:$1,0))),(AVERAGE(IV60:JG60)))),"")</f>
        <v>100</v>
      </c>
      <c r="JI60" s="59">
        <f>+IFERROR((IF(ISTEXT(JI$5)=FALSE,(INDEX(FRED!$1:$1048576,MATCH(US!JI$5,FRED!$A:$A,0),MATCH(US!$B60,FRED!$1:$1,0))),(AVERAGE(IW60:JH60)))),"")</f>
        <v>99.5</v>
      </c>
      <c r="JJ60" s="59">
        <f>+IFERROR((IF(ISTEXT(JJ$5)=FALSE,(INDEX(FRED!$1:$1048576,MATCH(US!JJ$5,FRED!$A:$A,0),MATCH(US!$B60,FRED!$1:$1,0))),(AVERAGE(IX60:JI60)))),"")</f>
        <v>98.9</v>
      </c>
      <c r="JK60" s="59">
        <f>+IFERROR((IF(ISTEXT(JK$5)=FALSE,(INDEX(FRED!$1:$1048576,MATCH(US!JK$5,FRED!$A:$A,0),MATCH(US!$B60,FRED!$1:$1,0))),(AVERAGE(IY60:JJ60)))),"")</f>
        <v>99.6</v>
      </c>
      <c r="JL60" s="59">
        <f>+IFERROR((IF(ISTEXT(JL$5)=FALSE,(INDEX(FRED!$1:$1048576,MATCH(US!JL$5,FRED!$A:$A,0),MATCH(US!$B60,FRED!$1:$1,0))),(AVERAGE(IZ60:JK60)))),"")</f>
        <v>99.4</v>
      </c>
      <c r="JM60" s="59">
        <f>+IFERROR((IF(ISTEXT(JM$5)=FALSE,(INDEX(FRED!$1:$1048576,MATCH(US!JM$5,FRED!$A:$A,0),MATCH(US!$B60,FRED!$1:$1,0))),(AVERAGE(JA60:JL60)))),"")</f>
        <v>98.8</v>
      </c>
      <c r="JN60" s="59">
        <f>+IFERROR((IF(ISTEXT(JN$5)=FALSE,(INDEX(FRED!$1:$1048576,MATCH(US!JN$5,FRED!$A:$A,0),MATCH(US!$B60,FRED!$1:$1,0))),(AVERAGE(JB60:JM60)))),"")</f>
        <v>98.7</v>
      </c>
      <c r="JO60" s="59">
        <f>+IFERROR((IF(ISTEXT(JO$5)=FALSE,(INDEX(FRED!$1:$1048576,MATCH(US!JO$5,FRED!$A:$A,0),MATCH(US!$B60,FRED!$1:$1,0))),(AVERAGE(JC60:JN60)))),"")</f>
        <v>100</v>
      </c>
      <c r="JP60" s="60">
        <f>+IFERROR((IF(ISTEXT(JP$5)=FALSE,(INDEX(FRED!$1:$1048576,MATCH(US!JP$5,FRED!$A:$A,0),MATCH(US!$B60,FRED!$1:$1,0))),(AVERAGE(JD60:JO60)))),"")</f>
        <v>99.600000000000009</v>
      </c>
      <c r="JQ60" s="59">
        <f>+IFERROR((IF(ISTEXT(JQ$5)=FALSE,(INDEX(FRED!$1:$1048576,MATCH(US!JQ$5,FRED!$A:$A,0),MATCH(US!$B60,FRED!$1:$1,0))),(AVERAGE(JE60:JP60)))),"")</f>
        <v>100.5</v>
      </c>
      <c r="JR60" s="59">
        <f>+IFERROR((IF(ISTEXT(JR$5)=FALSE,(INDEX(FRED!$1:$1048576,MATCH(US!JR$5,FRED!$A:$A,0),MATCH(US!$B60,FRED!$1:$1,0))),(AVERAGE(JF60:JQ60)))),"")</f>
        <v>100.2</v>
      </c>
      <c r="JS60" s="59">
        <f>+IFERROR((IF(ISTEXT(JS$5)=FALSE,(INDEX(FRED!$1:$1048576,MATCH(US!JS$5,FRED!$A:$A,0),MATCH(US!$B60,FRED!$1:$1,0))),(AVERAGE(JG60:JR60)))),"")</f>
        <v>99.8</v>
      </c>
      <c r="JT60" s="59">
        <f>+IFERROR((IF(ISTEXT(JT$5)=FALSE,(INDEX(FRED!$1:$1048576,MATCH(US!JT$5,FRED!$A:$A,0),MATCH(US!$B60,FRED!$1:$1,0))),(AVERAGE(JH60:JS60)))),"")</f>
        <v>100</v>
      </c>
      <c r="JU60" s="59">
        <f>+IFERROR((IF(ISTEXT(JU$5)=FALSE,(INDEX(FRED!$1:$1048576,MATCH(US!JU$5,FRED!$A:$A,0),MATCH(US!$B60,FRED!$1:$1,0))),(AVERAGE(JI60:JT60)))),"")</f>
        <v>100.8</v>
      </c>
      <c r="JV60" s="59">
        <f>+IFERROR((IF(ISTEXT(JV$5)=FALSE,(INDEX(FRED!$1:$1048576,MATCH(US!JV$5,FRED!$A:$A,0),MATCH(US!$B60,FRED!$1:$1,0))),(AVERAGE(JJ60:JU60)))),"")</f>
        <v>100.9</v>
      </c>
      <c r="JW60" s="59">
        <f>+IFERROR((IF(ISTEXT(JW$5)=FALSE,(INDEX(FRED!$1:$1048576,MATCH(US!JW$5,FRED!$A:$A,0),MATCH(US!$B60,FRED!$1:$1,0))),(AVERAGE(JK60:JV60)))),"")</f>
        <v>103</v>
      </c>
      <c r="JX60" s="59">
        <f>+IFERROR((IF(ISTEXT(JX$5)=FALSE,(INDEX(FRED!$1:$1048576,MATCH(US!JX$5,FRED!$A:$A,0),MATCH(US!$B60,FRED!$1:$1,0))),(AVERAGE(JL60:JW60)))),"")</f>
        <v>101.1</v>
      </c>
      <c r="JY60" s="59">
        <f>+IFERROR((IF(ISTEXT(JY$5)=FALSE,(INDEX(FRED!$1:$1048576,MATCH(US!JY$5,FRED!$A:$A,0),MATCH(US!$B60,FRED!$1:$1,0))),(AVERAGE(JM60:JX60)))),"")</f>
        <v>101.4</v>
      </c>
      <c r="JZ60" s="59">
        <f>+IFERROR((IF(ISTEXT(JZ$5)=FALSE,(INDEX(FRED!$1:$1048576,MATCH(US!JZ$5,FRED!$A:$A,0),MATCH(US!$B60,FRED!$1:$1,0))),(AVERAGE(JN60:JY60)))),"")</f>
        <v>104.4</v>
      </c>
      <c r="KA60" s="59">
        <f>+IFERROR((IF(ISTEXT(KA$5)=FALSE,(INDEX(FRED!$1:$1048576,MATCH(US!KA$5,FRED!$A:$A,0),MATCH(US!$B60,FRED!$1:$1,0))),(AVERAGE(JO60:JZ60)))),"")</f>
        <v>104.7</v>
      </c>
      <c r="KB60" s="59">
        <f>+IFERROR((IF(ISTEXT(KB$5)=FALSE,(INDEX(FRED!$1:$1048576,MATCH(US!KB$5,FRED!$A:$A,0),MATCH(US!$B60,FRED!$1:$1,0))),(AVERAGE(JP60:KA60)))),"")</f>
        <v>104.8</v>
      </c>
      <c r="KC60" s="60">
        <f>+IFERROR((IF(ISTEXT(KC$5)=FALSE,(INDEX(FRED!$1:$1048576,MATCH(US!KC$5,FRED!$A:$A,0),MATCH(US!$B60,FRED!$1:$1,0))),(AVERAGE(JQ60:KB60)))),"")</f>
        <v>101.8</v>
      </c>
      <c r="KD60" s="59">
        <f>+IFERROR((IF(ISTEXT(KD$5)=FALSE,(INDEX(FRED!$1:$1048576,MATCH(US!KD$5,FRED!$A:$A,0),MATCH(US!$B60,FRED!$1:$1,0))),(AVERAGE(JR60:KC60)))),"")</f>
        <v>105</v>
      </c>
      <c r="KE60" s="59">
        <f>+IFERROR((IF(ISTEXT(KE$5)=FALSE,(INDEX(FRED!$1:$1048576,MATCH(US!KE$5,FRED!$A:$A,0),MATCH(US!$B60,FRED!$1:$1,0))),(AVERAGE(JS60:KD60)))),"")</f>
        <v>105.2</v>
      </c>
      <c r="KF60" s="59">
        <f>+IFERROR((IF(ISTEXT(KF$5)=FALSE,(INDEX(FRED!$1:$1048576,MATCH(US!KF$5,FRED!$A:$A,0),MATCH(US!$B60,FRED!$1:$1,0))),(AVERAGE(JT60:KE60)))),"")</f>
        <v>105.5</v>
      </c>
      <c r="KG60" s="59">
        <f>+IFERROR((IF(ISTEXT(KG$5)=FALSE,(INDEX(FRED!$1:$1048576,MATCH(US!KG$5,FRED!$A:$A,0),MATCH(US!$B60,FRED!$1:$1,0))),(AVERAGE(JU60:KF60)))),"")</f>
        <v>105.9</v>
      </c>
      <c r="KH60" s="59">
        <f>+IFERROR((IF(ISTEXT(KH$5)=FALSE,(INDEX(FRED!$1:$1048576,MATCH(US!KH$5,FRED!$A:$A,0),MATCH(US!$B60,FRED!$1:$1,0))),(AVERAGE(JV60:KG60)))),"")</f>
        <v>105.6</v>
      </c>
      <c r="KI60" s="59">
        <f>+IFERROR((IF(ISTEXT(KI$5)=FALSE,(INDEX(FRED!$1:$1048576,MATCH(US!KI$5,FRED!$A:$A,0),MATCH(US!$B60,FRED!$1:$1,0))),(AVERAGE(JW60:KH60)))),"")</f>
        <v>105.6</v>
      </c>
      <c r="KJ60" s="59">
        <f>+IFERROR((IF(ISTEXT(KJ$5)=FALSE,(INDEX(FRED!$1:$1048576,MATCH(US!KJ$5,FRED!$A:$A,0),MATCH(US!$B60,FRED!$1:$1,0))),(AVERAGE(JX60:KI60)))),"")</f>
        <v>106</v>
      </c>
      <c r="KK60" s="59">
        <f>+IFERROR((IF(ISTEXT(KK$5)=FALSE,(INDEX(FRED!$1:$1048576,MATCH(US!KK$5,FRED!$A:$A,0),MATCH(US!$B60,FRED!$1:$1,0))),(AVERAGE(JY60:KJ60)))),"")</f>
        <v>106.3</v>
      </c>
      <c r="KL60" s="59">
        <f>+IFERROR((IF(ISTEXT(KL$5)=FALSE,(INDEX(FRED!$1:$1048576,MATCH(US!KL$5,FRED!$A:$A,0),MATCH(US!$B60,FRED!$1:$1,0))),(AVERAGE(JZ60:KK60)))),"")</f>
        <v>105.7</v>
      </c>
      <c r="KM60" s="59">
        <f>+IFERROR((IF(ISTEXT(KM$5)=FALSE,(INDEX(FRED!$1:$1048576,MATCH(US!KM$5,FRED!$A:$A,0),MATCH(US!$B60,FRED!$1:$1,0))),(AVERAGE(KA60:KL60)))),"")</f>
        <v>106.7</v>
      </c>
      <c r="KN60" s="59">
        <f>+IFERROR((IF(ISTEXT(KN$5)=FALSE,(INDEX(FRED!$1:$1048576,MATCH(US!KN$5,FRED!$A:$A,0),MATCH(US!$B60,FRED!$1:$1,0))),(AVERAGE(KB60:KM60)))),"")</f>
        <v>106.8</v>
      </c>
      <c r="KO60" s="59">
        <f>+IFERROR((IF(ISTEXT(KO$5)=FALSE,(INDEX(FRED!$1:$1048576,MATCH(US!KO$5,FRED!$A:$A,0),MATCH(US!$B60,FRED!$1:$1,0))),(AVERAGE(KC60:KN60)))),"")</f>
        <v>106.9</v>
      </c>
      <c r="KP60" s="60">
        <f>+IFERROR((IF(ISTEXT(KP$5)=FALSE,(INDEX(FRED!$1:$1048576,MATCH(US!KP$5,FRED!$A:$A,0),MATCH(US!$B60,FRED!$1:$1,0))),(AVERAGE(KD60:KO60)))),"")</f>
        <v>105.93333333333334</v>
      </c>
      <c r="KQ60" s="59">
        <f>+IFERROR((IF(ISTEXT(KQ$5)=FALSE,(INDEX(FRED!$1:$1048576,MATCH(US!KQ$5,FRED!$A:$A,0),MATCH(US!$B60,FRED!$1:$1,0))),(AVERAGE(KE60:KP60)))),"")</f>
        <v>106.5</v>
      </c>
      <c r="KR60" s="59">
        <f>+IFERROR((IF(ISTEXT(KR$5)=FALSE,(INDEX(FRED!$1:$1048576,MATCH(US!KR$5,FRED!$A:$A,0),MATCH(US!$B60,FRED!$1:$1,0))),(AVERAGE(KF60:KQ60)))),"")</f>
        <v>106.6</v>
      </c>
      <c r="KS60" s="59">
        <f>+IFERROR((IF(ISTEXT(KS$5)=FALSE,(INDEX(FRED!$1:$1048576,MATCH(US!KS$5,FRED!$A:$A,0),MATCH(US!$B60,FRED!$1:$1,0))),(AVERAGE(KG60:KR60)))),"")</f>
        <v>106.5</v>
      </c>
      <c r="KT60" s="59">
        <f>+IFERROR((IF(ISTEXT(KT$5)=FALSE,(INDEX(FRED!$1:$1048576,MATCH(US!KT$5,FRED!$A:$A,0),MATCH(US!$B60,FRED!$1:$1,0))),(AVERAGE(KH60:KS60)))),"")</f>
        <v>106.8</v>
      </c>
      <c r="KU60" s="59">
        <f>+IFERROR((IF(ISTEXT(KU$5)=FALSE,(INDEX(FRED!$1:$1048576,MATCH(US!KU$5,FRED!$A:$A,0),MATCH(US!$B60,FRED!$1:$1,0))),(AVERAGE(KI60:KT60)))),"")</f>
        <v>106.9</v>
      </c>
      <c r="KV60" s="59">
        <f>+IFERROR((IF(ISTEXT(KV$5)=FALSE,(INDEX(FRED!$1:$1048576,MATCH(US!KV$5,FRED!$A:$A,0),MATCH(US!$B60,FRED!$1:$1,0))),(AVERAGE(KJ60:KU60)))),"")</f>
        <v>106.8</v>
      </c>
      <c r="KW60" s="59">
        <f>+IFERROR((IF(ISTEXT(KW$5)=FALSE,(INDEX(FRED!$1:$1048576,MATCH(US!KW$5,FRED!$A:$A,0),MATCH(US!$B60,FRED!$1:$1,0))),(AVERAGE(KK60:KV60)))),"")</f>
        <v>106.4</v>
      </c>
      <c r="KX60" s="59">
        <f>+IFERROR((IF(ISTEXT(KX$5)=FALSE,(INDEX(FRED!$1:$1048576,MATCH(US!KX$5,FRED!$A:$A,0),MATCH(US!$B60,FRED!$1:$1,0))),(AVERAGE(KL60:KW60)))),"")</f>
        <v>106.8</v>
      </c>
      <c r="KY60" s="59">
        <f>+IFERROR((IF(ISTEXT(KY$5)=FALSE,(INDEX(FRED!$1:$1048576,MATCH(US!KY$5,FRED!$A:$A,0),MATCH(US!$B60,FRED!$1:$1,0))),(AVERAGE(KM60:KX60)))),"")</f>
        <v>105.4</v>
      </c>
      <c r="KZ60" s="59">
        <f>+IFERROR((IF(ISTEXT(KZ$5)=FALSE,(INDEX(FRED!$1:$1048576,MATCH(US!KZ$5,FRED!$A:$A,0),MATCH(US!$B60,FRED!$1:$1,0))),(AVERAGE(KN60:KY60)))),"")</f>
        <v>104.8</v>
      </c>
      <c r="LA60" s="59">
        <f>+IFERROR((IF(ISTEXT(LA$5)=FALSE,(INDEX(FRED!$1:$1048576,MATCH(US!LA$5,FRED!$A:$A,0),MATCH(US!$B60,FRED!$1:$1,0))),(AVERAGE(KO60:KZ60)))),"")</f>
        <v>104.6</v>
      </c>
      <c r="LB60" s="59">
        <f>+IFERROR((IF(ISTEXT(LB$5)=FALSE,(INDEX(FRED!$1:$1048576,MATCH(US!LB$5,FRED!$A:$A,0),MATCH(US!$B60,FRED!$1:$1,0))),(AVERAGE(KP60:LA60)))),"")</f>
        <v>104.5</v>
      </c>
      <c r="LC60" s="60">
        <f>+IFERROR((IF(ISTEXT(LC$5)=FALSE,(INDEX(FRED!$1:$1048576,MATCH(US!LC$5,FRED!$A:$A,0),MATCH(US!$B60,FRED!$1:$1,0))),(AVERAGE(KQ60:LB60)))),"")</f>
        <v>106.05</v>
      </c>
      <c r="LD60" s="59">
        <f>+IFERROR((IF(ISTEXT(LD$5)=FALSE,(INDEX(FRED!$1:$1048576,MATCH(US!LD$5,FRED!$A:$A,0),MATCH(US!$B60,FRED!$1:$1,0))),(AVERAGE(KR60:LC60)))),"")</f>
        <v>104.5</v>
      </c>
      <c r="LE60" s="59">
        <f>+IFERROR((IF(ISTEXT(LE$5)=FALSE,(INDEX(FRED!$1:$1048576,MATCH(US!LE$5,FRED!$A:$A,0),MATCH(US!$B60,FRED!$1:$1,0))),(AVERAGE(KS60:LD60)))),"")</f>
        <v>104.5</v>
      </c>
      <c r="LF60" s="59">
        <f>+IFERROR((IF(ISTEXT(LF$5)=FALSE,(INDEX(FRED!$1:$1048576,MATCH(US!LF$5,FRED!$A:$A,0),MATCH(US!$B60,FRED!$1:$1,0))),(AVERAGE(KT60:LE60)))),"")</f>
        <v>103.4</v>
      </c>
      <c r="LG60" s="59">
        <f>+IFERROR((IF(ISTEXT(LG$5)=FALSE,(INDEX(FRED!$1:$1048576,MATCH(US!LG$5,FRED!$A:$A,0),MATCH(US!$B60,FRED!$1:$1,0))),(AVERAGE(KU60:LF60)))),"")</f>
        <v>102.5</v>
      </c>
      <c r="LH60" s="59">
        <f>+IFERROR((IF(ISTEXT(LH$5)=FALSE,(INDEX(FRED!$1:$1048576,MATCH(US!LH$5,FRED!$A:$A,0),MATCH(US!$B60,FRED!$1:$1,0))),(AVERAGE(KV60:LG60)))),"")</f>
        <v>102.4</v>
      </c>
      <c r="LI60" s="59">
        <f>+IFERROR((IF(ISTEXT(LI$5)=FALSE,(INDEX(FRED!$1:$1048576,MATCH(US!LI$5,FRED!$A:$A,0),MATCH(US!$B60,FRED!$1:$1,0))),(AVERAGE(KW60:LH60)))),"")</f>
        <v>102.4</v>
      </c>
      <c r="LJ60" s="59">
        <f>+IFERROR((IF(ISTEXT(LJ$5)=FALSE,(INDEX(FRED!$1:$1048576,MATCH(US!LJ$5,FRED!$A:$A,0),MATCH(US!$B60,FRED!$1:$1,0))),(AVERAGE(KX60:LI60)))),"")</f>
        <v>102.9</v>
      </c>
      <c r="LK60" s="59">
        <f>+IFERROR((IF(ISTEXT(LK$5)=FALSE,(INDEX(FRED!$1:$1048576,MATCH(US!LK$5,FRED!$A:$A,0),MATCH(US!$B60,FRED!$1:$1,0))),(AVERAGE(KY60:LJ60)))),"")</f>
        <v>103.2</v>
      </c>
      <c r="LL60" s="59">
        <f>+IFERROR((IF(ISTEXT(LL$5)=FALSE,(INDEX(FRED!$1:$1048576,MATCH(US!LL$5,FRED!$A:$A,0),MATCH(US!$B60,FRED!$1:$1,0))),(AVERAGE(KZ60:LK60)))),"")</f>
        <v>103.4</v>
      </c>
      <c r="LM60" s="59">
        <f>+IFERROR((IF(ISTEXT(LM$5)=FALSE,(INDEX(FRED!$1:$1048576,MATCH(US!LM$5,FRED!$A:$A,0),MATCH(US!$B60,FRED!$1:$1,0))),(AVERAGE(LA60:LL60)))),"")</f>
        <v>103.7</v>
      </c>
      <c r="LN60" s="59">
        <f>+IFERROR((IF(ISTEXT(LN$5)=FALSE,(INDEX(FRED!$1:$1048576,MATCH(US!LN$5,FRED!$A:$A,0),MATCH(US!$B60,FRED!$1:$1,0))),(AVERAGE(LB60:LM60)))),"")</f>
        <v>103.5</v>
      </c>
      <c r="LO60" s="59">
        <f>+IFERROR((IF(ISTEXT(LO$5)=FALSE,(INDEX(FRED!$1:$1048576,MATCH(US!LO$5,FRED!$A:$A,0),MATCH(US!$B60,FRED!$1:$1,0))),(AVERAGE(LC60:LN60)))),"")</f>
        <v>103.3</v>
      </c>
      <c r="LP60" s="60">
        <f>+IFERROR((IF(ISTEXT(LP$5)=FALSE,(INDEX(FRED!$1:$1048576,MATCH(US!LP$5,FRED!$A:$A,0),MATCH(US!$B60,FRED!$1:$1,0))),(AVERAGE(LD60:LO60)))),"")</f>
        <v>103.30833333333332</v>
      </c>
      <c r="LQ60" s="59">
        <f>+IFERROR((IF(ISTEXT(LQ$5)=FALSE,(INDEX(FRED!$1:$1048576,MATCH(US!LQ$5,FRED!$A:$A,0),MATCH(US!$B60,FRED!$1:$1,0))),(AVERAGE(LE60:LP60)))),"")</f>
        <v>102.3</v>
      </c>
      <c r="LR60" s="59">
        <f>+IFERROR((IF(ISTEXT(LR$5)=FALSE,(INDEX(FRED!$1:$1048576,MATCH(US!LR$5,FRED!$A:$A,0),MATCH(US!$B60,FRED!$1:$1,0))),(AVERAGE(LF60:LQ60)))),"")</f>
        <v>103.7</v>
      </c>
      <c r="LS60" s="59">
        <f>+IFERROR((IF(ISTEXT(LS$5)=FALSE,(INDEX(FRED!$1:$1048576,MATCH(US!LS$5,FRED!$A:$A,0),MATCH(US!$B60,FRED!$1:$1,0))),(AVERAGE(LG60:LR60)))),"")</f>
        <v>100</v>
      </c>
      <c r="LT60" s="59">
        <f>+IFERROR((IF(ISTEXT(LT$5)=FALSE,(INDEX(FRED!$1:$1048576,MATCH(US!LT$5,FRED!$A:$A,0),MATCH(US!$B60,FRED!$1:$1,0))),(AVERAGE(LH60:LS60)))),"")</f>
        <v>99.3</v>
      </c>
      <c r="LU60" s="59">
        <f>+IFERROR((IF(ISTEXT(LU$5)=FALSE,(INDEX(FRED!$1:$1048576,MATCH(US!LU$5,FRED!$A:$A,0),MATCH(US!$B60,FRED!$1:$1,0))),(AVERAGE(LI60:LT60)))),"")</f>
        <v>99.7</v>
      </c>
      <c r="LV60" s="59">
        <f>+IFERROR((IF(ISTEXT(LV$5)=FALSE,(INDEX(FRED!$1:$1048576,MATCH(US!LV$5,FRED!$A:$A,0),MATCH(US!$B60,FRED!$1:$1,0))),(AVERAGE(LJ60:LU60)))),"")</f>
        <v>97.8</v>
      </c>
      <c r="LW60" s="59">
        <f>+IFERROR((IF(ISTEXT(LW$5)=FALSE,(INDEX(FRED!$1:$1048576,MATCH(US!LW$5,FRED!$A:$A,0),MATCH(US!$B60,FRED!$1:$1,0))),(AVERAGE(LK60:LV60)))),"")</f>
        <v>97.6</v>
      </c>
      <c r="LX60" s="59">
        <f>+IFERROR((IF(ISTEXT(LX$5)=FALSE,(INDEX(FRED!$1:$1048576,MATCH(US!LX$5,FRED!$A:$A,0),MATCH(US!$B60,FRED!$1:$1,0))),(AVERAGE(LL60:LW60)))),"")</f>
        <v>99.7</v>
      </c>
      <c r="LY60" s="59">
        <f>+IFERROR((IF(ISTEXT(LY$5)=FALSE,(INDEX(FRED!$1:$1048576,MATCH(US!LY$5,FRED!$A:$A,0),MATCH(US!$B60,FRED!$1:$1,0))),(AVERAGE(LM60:LX60)))),"")</f>
        <v>96.7</v>
      </c>
      <c r="LZ60" s="59">
        <f>+IFERROR((IF(ISTEXT(LZ$5)=FALSE,(INDEX(FRED!$1:$1048576,MATCH(US!LZ$5,FRED!$A:$A,0),MATCH(US!$B60,FRED!$1:$1,0))),(AVERAGE(LN60:LY60)))),"")</f>
        <v>96.7</v>
      </c>
      <c r="MA60" s="59">
        <f>+IFERROR((IF(ISTEXT(MA$5)=FALSE,(INDEX(FRED!$1:$1048576,MATCH(US!MA$5,FRED!$A:$A,0),MATCH(US!$B60,FRED!$1:$1,0))),(AVERAGE(LO60:LZ60)))),"")</f>
        <v>95.7</v>
      </c>
      <c r="MB60" s="59">
        <f>+IFERROR((IF(ISTEXT(MB$5)=FALSE,(INDEX(FRED!$1:$1048576,MATCH(US!MB$5,FRED!$A:$A,0),MATCH(US!$B60,FRED!$1:$1,0))),(AVERAGE(LP60:MA60)))),"")</f>
        <v>95.8</v>
      </c>
      <c r="MC60" s="60">
        <f>+IFERROR((IF(ISTEXT(MC$5)=FALSE,(INDEX(FRED!$1:$1048576,MATCH(US!MC$5,FRED!$A:$A,0),MATCH(US!$B60,FRED!$1:$1,0))),(AVERAGE(LQ60:MB60)))),"")</f>
        <v>98.75</v>
      </c>
      <c r="MD60" s="59">
        <f>+IFERROR((IF(ISTEXT(MD$5)=FALSE,(INDEX(FRED!$1:$1048576,MATCH(US!MD$5,FRED!$A:$A,0),MATCH(US!$B60,FRED!$1:$1,0))),(AVERAGE(LR60:MC60)))),"")</f>
        <v>96.5</v>
      </c>
      <c r="ME60" s="59">
        <f>+IFERROR((IF(ISTEXT(ME$5)=FALSE,(INDEX(FRED!$1:$1048576,MATCH(US!ME$5,FRED!$A:$A,0),MATCH(US!$B60,FRED!$1:$1,0))),(AVERAGE(LS60:MD60)))),"")</f>
        <v>95.9</v>
      </c>
      <c r="MF60" s="59">
        <f>+IFERROR((IF(ISTEXT(MF$5)=FALSE,(INDEX(FRED!$1:$1048576,MATCH(US!MF$5,FRED!$A:$A,0),MATCH(US!$B60,FRED!$1:$1,0))),(AVERAGE(LT60:ME60)))),"")</f>
        <v>97.5</v>
      </c>
      <c r="MG60" s="59" t="str">
        <f>+IFERROR((IF(ISTEXT(MG$5)=FALSE,(INDEX(FRED!$1:$1048576,MATCH(US!MG$5,FRED!$A:$A,0),MATCH(US!$B60,FRED!$1:$1,0))),(AVERAGE(LU60:MF60)))),"")</f>
        <v/>
      </c>
      <c r="MH60" s="59" t="str">
        <f>+IFERROR((IF(ISTEXT(MH$5)=FALSE,(INDEX(FRED!$1:$1048576,MATCH(US!MH$5,FRED!$A:$A,0),MATCH(US!$B60,FRED!$1:$1,0))),(AVERAGE(LV60:MG60)))),"")</f>
        <v/>
      </c>
      <c r="MI60" s="59" t="str">
        <f>+IFERROR((IF(ISTEXT(MI$5)=FALSE,(INDEX(FRED!$1:$1048576,MATCH(US!MI$5,FRED!$A:$A,0),MATCH(US!$B60,FRED!$1:$1,0))),(AVERAGE(LW60:MH60)))),"")</f>
        <v/>
      </c>
      <c r="MJ60" s="59" t="str">
        <f>+IFERROR((IF(ISTEXT(MJ$5)=FALSE,(INDEX(FRED!$1:$1048576,MATCH(US!MJ$5,FRED!$A:$A,0),MATCH(US!$B60,FRED!$1:$1,0))),(AVERAGE(LX60:MI60)))),"")</f>
        <v/>
      </c>
      <c r="MK60" s="59" t="str">
        <f>+IFERROR((IF(ISTEXT(MK$5)=FALSE,(INDEX(FRED!$1:$1048576,MATCH(US!MK$5,FRED!$A:$A,0),MATCH(US!$B60,FRED!$1:$1,0))),(AVERAGE(LY60:MJ60)))),"")</f>
        <v/>
      </c>
      <c r="ML60" s="59" t="str">
        <f>+IFERROR((IF(ISTEXT(ML$5)=FALSE,(INDEX(FRED!$1:$1048576,MATCH(US!ML$5,FRED!$A:$A,0),MATCH(US!$B60,FRED!$1:$1,0))),(AVERAGE(LZ60:MK60)))),"")</f>
        <v/>
      </c>
      <c r="MM60" s="59" t="str">
        <f>+IFERROR((IF(ISTEXT(MM$5)=FALSE,(INDEX(FRED!$1:$1048576,MATCH(US!MM$5,FRED!$A:$A,0),MATCH(US!$B60,FRED!$1:$1,0))),(AVERAGE(MA60:ML60)))),"")</f>
        <v/>
      </c>
      <c r="MN60" s="59" t="str">
        <f>+IFERROR((IF(ISTEXT(MN$5)=FALSE,(INDEX(FRED!$1:$1048576,MATCH(US!MN$5,FRED!$A:$A,0),MATCH(US!$B60,FRED!$1:$1,0))),(AVERAGE(MB60:MM60)))),"")</f>
        <v/>
      </c>
      <c r="MO60" s="59" t="str">
        <f>+IFERROR((IF(ISTEXT(MO$5)=FALSE,(INDEX(FRED!$1:$1048576,MATCH(US!MO$5,FRED!$A:$A,0),MATCH(US!$B60,FRED!$1:$1,0))),(AVERAGE(MC60:MN60)))),"")</f>
        <v/>
      </c>
      <c r="MP60" s="60">
        <f>+IFERROR((IF(ISTEXT(MP$5)=FALSE,(INDEX(FRED!$1:$1048576,MATCH(US!MP$5,FRED!$A:$A,0),MATCH(US!$B60,FRED!$1:$1,0))),(AVERAGE(MD60:MO60)))),"")</f>
        <v>96.633333333333326</v>
      </c>
    </row>
    <row r="61" spans="1:354" s="117" customFormat="1" ht="15.95" customHeight="1">
      <c r="A61" s="159"/>
      <c r="B61" s="157"/>
      <c r="C61" s="261"/>
      <c r="D61" s="59"/>
      <c r="E61" s="59"/>
      <c r="F61" s="59"/>
      <c r="G61" s="59"/>
      <c r="H61" s="59"/>
      <c r="I61" s="59"/>
      <c r="J61" s="59"/>
      <c r="K61" s="59"/>
      <c r="L61" s="59"/>
      <c r="M61" s="59"/>
      <c r="N61" s="59"/>
      <c r="O61" s="59"/>
      <c r="P61" s="60"/>
      <c r="Q61" s="59"/>
      <c r="R61" s="59"/>
      <c r="S61" s="59"/>
      <c r="T61" s="59"/>
      <c r="U61" s="59"/>
      <c r="V61" s="59"/>
      <c r="W61" s="59"/>
      <c r="X61" s="59"/>
      <c r="Y61" s="59"/>
      <c r="Z61" s="59"/>
      <c r="AA61" s="59"/>
      <c r="AB61" s="59"/>
      <c r="AC61" s="60"/>
      <c r="AD61" s="59"/>
      <c r="AE61" s="59"/>
      <c r="AF61" s="59"/>
      <c r="AG61" s="59"/>
      <c r="AH61" s="59"/>
      <c r="AI61" s="59"/>
      <c r="AJ61" s="59"/>
      <c r="AK61" s="59"/>
      <c r="AL61" s="59"/>
      <c r="AM61" s="59"/>
      <c r="AN61" s="59"/>
      <c r="AO61" s="59"/>
      <c r="AP61" s="60"/>
      <c r="AQ61" s="59"/>
      <c r="AR61" s="59"/>
      <c r="AS61" s="59"/>
      <c r="AT61" s="59"/>
      <c r="AU61" s="59"/>
      <c r="AV61" s="59"/>
      <c r="AW61" s="59"/>
      <c r="AX61" s="59"/>
      <c r="AY61" s="59"/>
      <c r="AZ61" s="59"/>
      <c r="BA61" s="59"/>
      <c r="BB61" s="59"/>
      <c r="BC61" s="60"/>
      <c r="BD61" s="59"/>
      <c r="BE61" s="59"/>
      <c r="BF61" s="59"/>
      <c r="BG61" s="59"/>
      <c r="BH61" s="59"/>
      <c r="BI61" s="59"/>
      <c r="BJ61" s="59"/>
      <c r="BK61" s="59"/>
      <c r="BL61" s="59"/>
      <c r="BM61" s="59"/>
      <c r="BN61" s="59"/>
      <c r="BO61" s="59"/>
      <c r="BP61" s="60"/>
      <c r="BQ61" s="59"/>
      <c r="BR61" s="59"/>
      <c r="BS61" s="59"/>
      <c r="BT61" s="59"/>
      <c r="BU61" s="59"/>
      <c r="BV61" s="59"/>
      <c r="BW61" s="59"/>
      <c r="BX61" s="59"/>
      <c r="BY61" s="59"/>
      <c r="BZ61" s="59"/>
      <c r="CA61" s="59"/>
      <c r="CB61" s="59"/>
      <c r="CC61" s="60"/>
      <c r="CD61" s="59"/>
      <c r="CE61" s="59"/>
      <c r="CF61" s="59"/>
      <c r="CG61" s="59"/>
      <c r="CH61" s="59"/>
      <c r="CI61" s="59"/>
      <c r="CJ61" s="59"/>
      <c r="CK61" s="59"/>
      <c r="CL61" s="59"/>
      <c r="CM61" s="59"/>
      <c r="CN61" s="59"/>
      <c r="CO61" s="59"/>
      <c r="CP61" s="60"/>
      <c r="CQ61" s="59"/>
      <c r="CR61" s="59"/>
      <c r="CS61" s="59"/>
      <c r="CT61" s="59"/>
      <c r="CU61" s="59"/>
      <c r="CV61" s="59"/>
      <c r="CW61" s="59"/>
      <c r="CX61" s="59"/>
      <c r="CY61" s="59"/>
      <c r="CZ61" s="59"/>
      <c r="DA61" s="59"/>
      <c r="DB61" s="59"/>
      <c r="DC61" s="60"/>
      <c r="DD61" s="59"/>
      <c r="DE61" s="59"/>
      <c r="DF61" s="59"/>
      <c r="DG61" s="59"/>
      <c r="DH61" s="59"/>
      <c r="DI61" s="59"/>
      <c r="DJ61" s="59"/>
      <c r="DK61" s="59"/>
      <c r="DL61" s="59"/>
      <c r="DM61" s="59"/>
      <c r="DN61" s="59"/>
      <c r="DO61" s="59"/>
      <c r="DP61" s="60"/>
      <c r="DQ61" s="59"/>
      <c r="DR61" s="59"/>
      <c r="DS61" s="59"/>
      <c r="DT61" s="59"/>
      <c r="DU61" s="59"/>
      <c r="DV61" s="59"/>
      <c r="DW61" s="59"/>
      <c r="DX61" s="59"/>
      <c r="DY61" s="59"/>
      <c r="DZ61" s="59"/>
      <c r="EA61" s="59"/>
      <c r="EB61" s="59"/>
      <c r="EC61" s="60"/>
      <c r="ED61" s="59"/>
      <c r="EE61" s="59"/>
      <c r="EF61" s="59"/>
      <c r="EG61" s="59"/>
      <c r="EH61" s="59"/>
      <c r="EI61" s="59"/>
      <c r="EJ61" s="59"/>
      <c r="EK61" s="59"/>
      <c r="EL61" s="59"/>
      <c r="EM61" s="59"/>
      <c r="EN61" s="59"/>
      <c r="EO61" s="59"/>
      <c r="EP61" s="60"/>
      <c r="EQ61" s="59"/>
      <c r="ER61" s="59"/>
      <c r="ES61" s="59"/>
      <c r="ET61" s="59"/>
      <c r="EU61" s="59"/>
      <c r="EV61" s="59"/>
      <c r="EW61" s="59"/>
      <c r="EX61" s="59"/>
      <c r="EY61" s="59"/>
      <c r="EZ61" s="59"/>
      <c r="FA61" s="59"/>
      <c r="FB61" s="59"/>
      <c r="FC61" s="60"/>
      <c r="FD61" s="59"/>
      <c r="FE61" s="59"/>
      <c r="FF61" s="59"/>
      <c r="FG61" s="59"/>
      <c r="FH61" s="59"/>
      <c r="FI61" s="59"/>
      <c r="FJ61" s="59"/>
      <c r="FK61" s="59"/>
      <c r="FL61" s="59"/>
      <c r="FM61" s="59"/>
      <c r="FN61" s="59"/>
      <c r="FO61" s="59"/>
      <c r="FP61" s="60"/>
      <c r="FQ61" s="59"/>
      <c r="FR61" s="59"/>
      <c r="FS61" s="59"/>
      <c r="FT61" s="59"/>
      <c r="FU61" s="59"/>
      <c r="FV61" s="59"/>
      <c r="FW61" s="59"/>
      <c r="FX61" s="59"/>
      <c r="FY61" s="59"/>
      <c r="FZ61" s="59"/>
      <c r="GA61" s="59"/>
      <c r="GB61" s="59"/>
      <c r="GC61" s="60"/>
      <c r="GD61" s="59"/>
      <c r="GE61" s="59"/>
      <c r="GF61" s="59"/>
      <c r="GG61" s="59"/>
      <c r="GH61" s="59"/>
      <c r="GI61" s="59"/>
      <c r="GJ61" s="59"/>
      <c r="GK61" s="59"/>
      <c r="GL61" s="59"/>
      <c r="GM61" s="59"/>
      <c r="GN61" s="59"/>
      <c r="GO61" s="59"/>
      <c r="GP61" s="60"/>
      <c r="GQ61" s="59"/>
      <c r="GR61" s="59"/>
      <c r="GS61" s="59"/>
      <c r="GT61" s="59"/>
      <c r="GU61" s="59"/>
      <c r="GV61" s="59"/>
      <c r="GW61" s="59"/>
      <c r="GX61" s="59"/>
      <c r="GY61" s="59"/>
      <c r="GZ61" s="59"/>
      <c r="HA61" s="59"/>
      <c r="HB61" s="59"/>
      <c r="HC61" s="60"/>
      <c r="HD61" s="59"/>
      <c r="HE61" s="59"/>
      <c r="HF61" s="59"/>
      <c r="HG61" s="59"/>
      <c r="HH61" s="59"/>
      <c r="HI61" s="59"/>
      <c r="HJ61" s="59"/>
      <c r="HK61" s="59"/>
      <c r="HL61" s="59"/>
      <c r="HM61" s="59"/>
      <c r="HN61" s="59"/>
      <c r="HO61" s="59"/>
      <c r="HP61" s="60"/>
      <c r="HQ61" s="59"/>
      <c r="HR61" s="59"/>
      <c r="HS61" s="59"/>
      <c r="HT61" s="59"/>
      <c r="HU61" s="59"/>
      <c r="HV61" s="59"/>
      <c r="HW61" s="59"/>
      <c r="HX61" s="59"/>
      <c r="HY61" s="59"/>
      <c r="HZ61" s="59"/>
      <c r="IA61" s="59"/>
      <c r="IB61" s="59"/>
      <c r="IC61" s="60"/>
      <c r="ID61" s="59"/>
      <c r="IE61" s="59"/>
      <c r="IF61" s="59"/>
      <c r="IG61" s="59"/>
      <c r="IH61" s="59"/>
      <c r="II61" s="59"/>
      <c r="IJ61" s="59"/>
      <c r="IK61" s="59"/>
      <c r="IL61" s="59"/>
      <c r="IM61" s="59"/>
      <c r="IN61" s="59"/>
      <c r="IO61" s="59"/>
      <c r="IP61" s="60"/>
      <c r="IQ61" s="59"/>
      <c r="IR61" s="59"/>
      <c r="IS61" s="59"/>
      <c r="IT61" s="59"/>
      <c r="IU61" s="59"/>
      <c r="IV61" s="59"/>
      <c r="IW61" s="59"/>
      <c r="IX61" s="59"/>
      <c r="IY61" s="59"/>
      <c r="IZ61" s="59"/>
      <c r="JA61" s="59"/>
      <c r="JB61" s="59"/>
      <c r="JC61" s="60"/>
      <c r="JD61" s="59"/>
      <c r="JE61" s="59"/>
      <c r="JF61" s="59"/>
      <c r="JG61" s="59"/>
      <c r="JH61" s="59"/>
      <c r="JI61" s="59"/>
      <c r="JJ61" s="59"/>
      <c r="JK61" s="59"/>
      <c r="JL61" s="59"/>
      <c r="JM61" s="59"/>
      <c r="JN61" s="59"/>
      <c r="JO61" s="59"/>
      <c r="JP61" s="60"/>
      <c r="JQ61" s="59"/>
      <c r="JR61" s="59"/>
      <c r="JS61" s="59"/>
      <c r="JT61" s="59"/>
      <c r="JU61" s="59"/>
      <c r="JV61" s="59"/>
      <c r="JW61" s="59"/>
      <c r="JX61" s="59"/>
      <c r="JY61" s="59"/>
      <c r="JZ61" s="59"/>
      <c r="KA61" s="59"/>
      <c r="KB61" s="59"/>
      <c r="KC61" s="60"/>
      <c r="KD61" s="59"/>
      <c r="KE61" s="59"/>
      <c r="KF61" s="59"/>
      <c r="KG61" s="59"/>
      <c r="KH61" s="59"/>
      <c r="KI61" s="59"/>
      <c r="KJ61" s="59"/>
      <c r="KK61" s="59"/>
      <c r="KL61" s="59"/>
      <c r="KM61" s="59"/>
      <c r="KN61" s="59"/>
      <c r="KO61" s="59"/>
      <c r="KP61" s="60"/>
      <c r="KQ61" s="59"/>
      <c r="KR61" s="59"/>
      <c r="KS61" s="59"/>
      <c r="KT61" s="59"/>
      <c r="KU61" s="59"/>
      <c r="KV61" s="59"/>
      <c r="KW61" s="59"/>
      <c r="KX61" s="59"/>
      <c r="KY61" s="59"/>
      <c r="KZ61" s="59"/>
      <c r="LA61" s="59"/>
      <c r="LB61" s="59"/>
      <c r="LC61" s="60"/>
      <c r="LD61" s="59"/>
      <c r="LE61" s="59"/>
      <c r="LF61" s="59"/>
      <c r="LG61" s="59"/>
      <c r="LH61" s="59"/>
      <c r="LI61" s="59"/>
      <c r="LJ61" s="59"/>
      <c r="LK61" s="59"/>
      <c r="LL61" s="59"/>
      <c r="LM61" s="59"/>
      <c r="LN61" s="59"/>
      <c r="LO61" s="59"/>
      <c r="LP61" s="60"/>
      <c r="LQ61" s="59"/>
      <c r="LR61" s="59"/>
      <c r="LS61" s="59"/>
      <c r="LT61" s="59"/>
      <c r="LU61" s="59"/>
      <c r="LV61" s="59"/>
      <c r="LW61" s="59"/>
      <c r="LX61" s="59"/>
      <c r="LY61" s="59"/>
      <c r="LZ61" s="59"/>
      <c r="MA61" s="59"/>
      <c r="MB61" s="59"/>
      <c r="MC61" s="60"/>
      <c r="MD61" s="59"/>
      <c r="ME61" s="59"/>
      <c r="MF61" s="59"/>
      <c r="MG61" s="59"/>
      <c r="MH61" s="59"/>
      <c r="MI61" s="59"/>
      <c r="MJ61" s="59"/>
      <c r="MK61" s="59"/>
      <c r="ML61" s="59"/>
      <c r="MM61" s="59"/>
      <c r="MN61" s="59"/>
      <c r="MO61" s="59"/>
      <c r="MP61" s="60"/>
    </row>
    <row r="62" spans="1:354" s="63" customFormat="1">
      <c r="A62" s="5"/>
      <c r="B62" s="120"/>
      <c r="C62" s="174" t="s">
        <v>804</v>
      </c>
      <c r="D62" s="247"/>
      <c r="E62" s="247"/>
      <c r="F62" s="247"/>
      <c r="G62" s="247"/>
      <c r="H62" s="247"/>
      <c r="I62" s="247"/>
      <c r="J62" s="247"/>
      <c r="K62" s="247"/>
      <c r="L62" s="247"/>
      <c r="M62" s="247"/>
      <c r="N62" s="247"/>
      <c r="O62" s="247"/>
      <c r="P62" s="248"/>
      <c r="Q62" s="247"/>
      <c r="R62" s="247"/>
      <c r="S62" s="247"/>
      <c r="T62" s="247"/>
      <c r="U62" s="247"/>
      <c r="V62" s="247"/>
      <c r="W62" s="247"/>
      <c r="X62" s="247"/>
      <c r="Y62" s="247"/>
      <c r="Z62" s="247"/>
      <c r="AA62" s="247"/>
      <c r="AB62" s="247"/>
      <c r="AC62" s="248"/>
      <c r="AD62" s="247"/>
      <c r="AE62" s="247"/>
      <c r="AF62" s="247"/>
      <c r="AG62" s="247"/>
      <c r="AH62" s="247"/>
      <c r="AI62" s="247"/>
      <c r="AJ62" s="247"/>
      <c r="AK62" s="247"/>
      <c r="AL62" s="247"/>
      <c r="AM62" s="247"/>
      <c r="AN62" s="247"/>
      <c r="AO62" s="247"/>
      <c r="AP62" s="248"/>
      <c r="AQ62" s="247"/>
      <c r="AR62" s="247"/>
      <c r="AS62" s="247"/>
      <c r="AT62" s="247"/>
      <c r="AU62" s="247"/>
      <c r="AV62" s="247"/>
      <c r="AW62" s="247"/>
      <c r="AX62" s="247"/>
      <c r="AY62" s="247"/>
      <c r="AZ62" s="247"/>
      <c r="BA62" s="247"/>
      <c r="BB62" s="247"/>
      <c r="BC62" s="248"/>
      <c r="BD62" s="247"/>
      <c r="BE62" s="247"/>
      <c r="BF62" s="247"/>
      <c r="BG62" s="247"/>
      <c r="BH62" s="247"/>
      <c r="BI62" s="247"/>
      <c r="BJ62" s="247"/>
      <c r="BK62" s="247"/>
      <c r="BL62" s="247"/>
      <c r="BM62" s="247"/>
      <c r="BN62" s="247"/>
      <c r="BO62" s="247"/>
      <c r="BP62" s="248"/>
      <c r="BQ62" s="247"/>
      <c r="BR62" s="247"/>
      <c r="BS62" s="247"/>
      <c r="BT62" s="247"/>
      <c r="BU62" s="247"/>
      <c r="BV62" s="247"/>
      <c r="BW62" s="247"/>
      <c r="BX62" s="247"/>
      <c r="BY62" s="247"/>
      <c r="BZ62" s="247"/>
      <c r="CA62" s="247"/>
      <c r="CB62" s="247"/>
      <c r="CC62" s="248"/>
      <c r="CD62" s="247"/>
      <c r="CE62" s="247"/>
      <c r="CF62" s="247"/>
      <c r="CG62" s="247"/>
      <c r="CH62" s="247"/>
      <c r="CI62" s="247"/>
      <c r="CJ62" s="247"/>
      <c r="CK62" s="247"/>
      <c r="CL62" s="247"/>
      <c r="CM62" s="247"/>
      <c r="CN62" s="247"/>
      <c r="CO62" s="247"/>
      <c r="CP62" s="248"/>
      <c r="CQ62" s="247"/>
      <c r="CR62" s="247"/>
      <c r="CS62" s="247"/>
      <c r="CT62" s="247"/>
      <c r="CU62" s="247"/>
      <c r="CV62" s="247"/>
      <c r="CW62" s="247"/>
      <c r="CX62" s="247"/>
      <c r="CY62" s="247"/>
      <c r="CZ62" s="247"/>
      <c r="DA62" s="247"/>
      <c r="DB62" s="247"/>
      <c r="DC62" s="248"/>
      <c r="DD62" s="247"/>
      <c r="DE62" s="247"/>
      <c r="DF62" s="247"/>
      <c r="DG62" s="247"/>
      <c r="DH62" s="247"/>
      <c r="DI62" s="247"/>
      <c r="DJ62" s="247"/>
      <c r="DK62" s="247"/>
      <c r="DL62" s="247"/>
      <c r="DM62" s="247"/>
      <c r="DN62" s="247"/>
      <c r="DO62" s="247"/>
      <c r="DP62" s="248"/>
      <c r="DQ62" s="247"/>
      <c r="DR62" s="247"/>
      <c r="DS62" s="247"/>
      <c r="DT62" s="247"/>
      <c r="DU62" s="247"/>
      <c r="DV62" s="247"/>
      <c r="DW62" s="247"/>
      <c r="DX62" s="247"/>
      <c r="DY62" s="247"/>
      <c r="DZ62" s="247"/>
      <c r="EA62" s="247"/>
      <c r="EB62" s="247"/>
      <c r="EC62" s="248"/>
      <c r="ED62" s="247"/>
      <c r="EE62" s="247"/>
      <c r="EF62" s="247"/>
      <c r="EG62" s="247"/>
      <c r="EH62" s="247"/>
      <c r="EI62" s="247"/>
      <c r="EJ62" s="247"/>
      <c r="EK62" s="247"/>
      <c r="EL62" s="247"/>
      <c r="EM62" s="247"/>
      <c r="EN62" s="247"/>
      <c r="EO62" s="247"/>
      <c r="EP62" s="248"/>
      <c r="EQ62" s="247"/>
      <c r="ER62" s="247"/>
      <c r="ES62" s="247"/>
      <c r="ET62" s="247"/>
      <c r="EU62" s="247"/>
      <c r="EV62" s="247"/>
      <c r="EW62" s="247"/>
      <c r="EX62" s="247"/>
      <c r="EY62" s="247"/>
      <c r="EZ62" s="247"/>
      <c r="FA62" s="247"/>
      <c r="FB62" s="247"/>
      <c r="FC62" s="248"/>
      <c r="FD62" s="247"/>
      <c r="FE62" s="247"/>
      <c r="FF62" s="247"/>
      <c r="FG62" s="247"/>
      <c r="FH62" s="247"/>
      <c r="FI62" s="247"/>
      <c r="FJ62" s="247"/>
      <c r="FK62" s="247"/>
      <c r="FL62" s="247"/>
      <c r="FM62" s="247"/>
      <c r="FN62" s="247"/>
      <c r="FO62" s="247"/>
      <c r="FP62" s="248"/>
      <c r="FQ62" s="247"/>
      <c r="FR62" s="247"/>
      <c r="FS62" s="247"/>
      <c r="FT62" s="247"/>
      <c r="FU62" s="247"/>
      <c r="FV62" s="247"/>
      <c r="FW62" s="247"/>
      <c r="FX62" s="247"/>
      <c r="FY62" s="247"/>
      <c r="FZ62" s="247"/>
      <c r="GA62" s="247"/>
      <c r="GB62" s="247"/>
      <c r="GC62" s="248"/>
      <c r="GD62" s="247"/>
      <c r="GE62" s="247"/>
      <c r="GF62" s="247"/>
      <c r="GG62" s="247"/>
      <c r="GH62" s="247"/>
      <c r="GI62" s="247"/>
      <c r="GJ62" s="247"/>
      <c r="GK62" s="247"/>
      <c r="GL62" s="247"/>
      <c r="GM62" s="247"/>
      <c r="GN62" s="247"/>
      <c r="GO62" s="247"/>
      <c r="GP62" s="248"/>
      <c r="GQ62" s="247"/>
      <c r="GR62" s="247"/>
      <c r="GS62" s="247"/>
      <c r="GT62" s="247"/>
      <c r="GU62" s="247"/>
      <c r="GV62" s="247"/>
      <c r="GW62" s="247"/>
      <c r="GX62" s="247"/>
      <c r="GY62" s="247"/>
      <c r="GZ62" s="247"/>
      <c r="HA62" s="247"/>
      <c r="HB62" s="247"/>
      <c r="HC62" s="248"/>
      <c r="HD62" s="247"/>
      <c r="HE62" s="247"/>
      <c r="HF62" s="247"/>
      <c r="HG62" s="247"/>
      <c r="HH62" s="247"/>
      <c r="HI62" s="247"/>
      <c r="HJ62" s="247"/>
      <c r="HK62" s="247"/>
      <c r="HL62" s="247"/>
      <c r="HM62" s="247"/>
      <c r="HN62" s="247"/>
      <c r="HO62" s="247"/>
      <c r="HP62" s="248"/>
      <c r="HQ62" s="247"/>
      <c r="HR62" s="247"/>
      <c r="HS62" s="247"/>
      <c r="HT62" s="247"/>
      <c r="HU62" s="247"/>
      <c r="HV62" s="247"/>
      <c r="HW62" s="247"/>
      <c r="HX62" s="247"/>
      <c r="HY62" s="247"/>
      <c r="HZ62" s="247"/>
      <c r="IA62" s="247"/>
      <c r="IB62" s="247"/>
      <c r="IC62" s="248"/>
      <c r="ID62" s="247"/>
      <c r="IE62" s="247"/>
      <c r="IF62" s="247"/>
      <c r="IG62" s="247"/>
      <c r="IH62" s="247"/>
      <c r="II62" s="247"/>
      <c r="IJ62" s="247"/>
      <c r="IK62" s="247"/>
      <c r="IL62" s="247"/>
      <c r="IM62" s="247"/>
      <c r="IN62" s="247"/>
      <c r="IO62" s="247"/>
      <c r="IP62" s="248"/>
      <c r="IQ62" s="247"/>
      <c r="IR62" s="247"/>
      <c r="IS62" s="247"/>
      <c r="IT62" s="247"/>
      <c r="IU62" s="247"/>
      <c r="IV62" s="247"/>
      <c r="IW62" s="247"/>
      <c r="IX62" s="247"/>
      <c r="IY62" s="247"/>
      <c r="IZ62" s="247"/>
      <c r="JA62" s="247"/>
      <c r="JB62" s="247"/>
      <c r="JC62" s="248"/>
      <c r="JD62" s="247"/>
      <c r="JE62" s="247"/>
      <c r="JF62" s="247"/>
      <c r="JG62" s="247"/>
      <c r="JH62" s="247"/>
      <c r="JI62" s="247"/>
      <c r="JJ62" s="247"/>
      <c r="JK62" s="247"/>
      <c r="JL62" s="247"/>
      <c r="JM62" s="247"/>
      <c r="JN62" s="247"/>
      <c r="JO62" s="247"/>
      <c r="JP62" s="248"/>
      <c r="JQ62" s="247"/>
      <c r="JR62" s="247"/>
      <c r="JS62" s="247"/>
      <c r="JT62" s="247"/>
      <c r="JU62" s="247"/>
      <c r="JV62" s="247"/>
      <c r="JW62" s="247"/>
      <c r="JX62" s="247"/>
      <c r="JY62" s="247"/>
      <c r="JZ62" s="247"/>
      <c r="KA62" s="247"/>
      <c r="KB62" s="247"/>
      <c r="KC62" s="248"/>
      <c r="KD62" s="247"/>
      <c r="KE62" s="247"/>
      <c r="KF62" s="247"/>
      <c r="KG62" s="247"/>
      <c r="KH62" s="247"/>
      <c r="KI62" s="247"/>
      <c r="KJ62" s="247"/>
      <c r="KK62" s="247"/>
      <c r="KL62" s="247"/>
      <c r="KM62" s="247"/>
      <c r="KN62" s="247"/>
      <c r="KO62" s="247"/>
      <c r="KP62" s="248"/>
      <c r="KQ62" s="247"/>
      <c r="KR62" s="247"/>
      <c r="KS62" s="247"/>
      <c r="KT62" s="247"/>
      <c r="KU62" s="247"/>
      <c r="KV62" s="247"/>
      <c r="KW62" s="247"/>
      <c r="KX62" s="247"/>
      <c r="KY62" s="247"/>
      <c r="KZ62" s="247"/>
      <c r="LA62" s="247"/>
      <c r="LB62" s="247"/>
      <c r="LC62" s="248"/>
      <c r="LD62" s="247"/>
      <c r="LE62" s="247"/>
      <c r="LF62" s="247"/>
      <c r="LG62" s="247"/>
      <c r="LH62" s="247"/>
      <c r="LI62" s="247"/>
      <c r="LJ62" s="247"/>
      <c r="LK62" s="247"/>
      <c r="LL62" s="247"/>
      <c r="LM62" s="247"/>
      <c r="LN62" s="247"/>
      <c r="LO62" s="247"/>
      <c r="LP62" s="248"/>
      <c r="LQ62" s="247"/>
      <c r="LR62" s="247"/>
      <c r="LS62" s="247"/>
      <c r="LT62" s="247"/>
      <c r="LU62" s="247"/>
      <c r="LV62" s="247"/>
      <c r="LW62" s="247"/>
      <c r="LX62" s="247"/>
      <c r="LY62" s="247"/>
      <c r="LZ62" s="247"/>
      <c r="MA62" s="247"/>
      <c r="MB62" s="247"/>
      <c r="MC62" s="248"/>
      <c r="MD62" s="247"/>
      <c r="ME62" s="247"/>
      <c r="MF62" s="247"/>
      <c r="MG62" s="247"/>
      <c r="MH62" s="247"/>
      <c r="MI62" s="247"/>
      <c r="MJ62" s="247"/>
      <c r="MK62" s="247"/>
      <c r="ML62" s="247"/>
      <c r="MM62" s="247"/>
      <c r="MN62" s="247"/>
      <c r="MO62" s="247"/>
      <c r="MP62" s="248"/>
    </row>
    <row r="63" spans="1:354" outlineLevel="1">
      <c r="B63" s="157" t="s">
        <v>503</v>
      </c>
      <c r="C63" s="158" t="s">
        <v>502</v>
      </c>
      <c r="D63" s="59">
        <f>+IFERROR((IF(ISTEXT(D$5)=FALSE,(INDEX(FRED!$1:$1048576,MATCH(US!D$5,FRED!$A:$A,0),MATCH(US!$B63,FRED!$1:$1,0))),(AVERAGE(#REF!)))),"")</f>
        <v>144.60220000000001</v>
      </c>
      <c r="E63" s="59">
        <f>+IFERROR((IF(ISTEXT(E$5)=FALSE,(INDEX(FRED!$1:$1048576,MATCH(US!E$5,FRED!$A:$A,0),MATCH(US!$B63,FRED!$1:$1,0))),(AVERAGE(#REF!)))),"")</f>
        <v>143.98410000000001</v>
      </c>
      <c r="F63" s="59">
        <f>+IFERROR((IF(ISTEXT(F$5)=FALSE,(INDEX(FRED!$1:$1048576,MATCH(US!F$5,FRED!$A:$A,0),MATCH(US!$B63,FRED!$1:$1,0))),(AVERAGE(#REF!)))),"")</f>
        <v>151.66380000000001</v>
      </c>
      <c r="G63" s="59">
        <f>+IFERROR((IF(ISTEXT(G$5)=FALSE,(INDEX(FRED!$1:$1048576,MATCH(US!G$5,FRED!$A:$A,0),MATCH(US!$B63,FRED!$1:$1,0))),(AVERAGE(#REF!)))),"")</f>
        <v>142.0239</v>
      </c>
      <c r="H63" s="59">
        <f>+IFERROR((IF(ISTEXT(H$5)=FALSE,(INDEX(FRED!$1:$1048576,MATCH(US!H$5,FRED!$A:$A,0),MATCH(US!$B63,FRED!$1:$1,0))),(AVERAGE(#REF!)))),"")</f>
        <v>143.84870000000001</v>
      </c>
      <c r="I63" s="59">
        <f>+IFERROR((IF(ISTEXT(I$5)=FALSE,(INDEX(FRED!$1:$1048576,MATCH(US!I$5,FRED!$A:$A,0),MATCH(US!$B63,FRED!$1:$1,0))),(AVERAGE(#REF!)))),"")</f>
        <v>140.9605</v>
      </c>
      <c r="J63" s="59">
        <f>+IFERROR((IF(ISTEXT(J$5)=FALSE,(INDEX(FRED!$1:$1048576,MATCH(US!J$5,FRED!$A:$A,0),MATCH(US!$B63,FRED!$1:$1,0))),(AVERAGE(#REF!)))),"")</f>
        <v>140.5651</v>
      </c>
      <c r="K63" s="59">
        <f>+IFERROR((IF(ISTEXT(K$5)=FALSE,(INDEX(FRED!$1:$1048576,MATCH(US!K$5,FRED!$A:$A,0),MATCH(US!$B63,FRED!$1:$1,0))),(AVERAGE(#REF!)))),"")</f>
        <v>144.00729999999999</v>
      </c>
      <c r="L63" s="59">
        <f>+IFERROR((IF(ISTEXT(L$5)=FALSE,(INDEX(FRED!$1:$1048576,MATCH(US!L$5,FRED!$A:$A,0),MATCH(US!$B63,FRED!$1:$1,0))),(AVERAGE(#REF!)))),"")</f>
        <v>142.167</v>
      </c>
      <c r="M63" s="59">
        <f>+IFERROR((IF(ISTEXT(M$5)=FALSE,(INDEX(FRED!$1:$1048576,MATCH(US!M$5,FRED!$A:$A,0),MATCH(US!$B63,FRED!$1:$1,0))),(AVERAGE(A63:L63)))),"")</f>
        <v>143.49860000000001</v>
      </c>
      <c r="N63" s="59">
        <f>+IFERROR((IF(ISTEXT(N$5)=FALSE,(INDEX(FRED!$1:$1048576,MATCH(US!N$5,FRED!$A:$A,0),MATCH(US!$B63,FRED!$1:$1,0))),(AVERAGE(B63:M63)))),"")</f>
        <v>137.4298</v>
      </c>
      <c r="O63" s="59">
        <f>+IFERROR((IF(ISTEXT(O$5)=FALSE,(INDEX(FRED!$1:$1048576,MATCH(US!O$5,FRED!$A:$A,0),MATCH(US!$B63,FRED!$1:$1,0))),(AVERAGE(C63:N63)))),"")</f>
        <v>130.6258</v>
      </c>
      <c r="P63" s="60">
        <f>+IFERROR((IF(ISTEXT(P$5)=FALSE,(INDEX(FRED!$1:$1048576,MATCH(US!P$5,FRED!$A:$A,0),MATCH(US!$B63,FRED!$1:$1,0))),(AVERAGE(D63:O63)))),"")</f>
        <v>142.11473333333331</v>
      </c>
      <c r="Q63" s="59">
        <f>+IFERROR((IF(ISTEXT(Q$5)=FALSE,(INDEX(FRED!$1:$1048576,MATCH(US!Q$5,FRED!$A:$A,0),MATCH(US!$B63,FRED!$1:$1,0))),(AVERAGE(E63:P63)))),"")</f>
        <v>139.74770000000001</v>
      </c>
      <c r="R63" s="59">
        <f>+IFERROR((IF(ISTEXT(R$5)=FALSE,(INDEX(FRED!$1:$1048576,MATCH(US!R$5,FRED!$A:$A,0),MATCH(US!$B63,FRED!$1:$1,0))),(AVERAGE(F63:Q63)))),"")</f>
        <v>143.9228</v>
      </c>
      <c r="S63" s="59">
        <f>+IFERROR((IF(ISTEXT(S$5)=FALSE,(INDEX(FRED!$1:$1048576,MATCH(US!S$5,FRED!$A:$A,0),MATCH(US!$B63,FRED!$1:$1,0))),(AVERAGE(G63:R63)))),"")</f>
        <v>147.58590000000001</v>
      </c>
      <c r="T63" s="59">
        <f>+IFERROR((IF(ISTEXT(T$5)=FALSE,(INDEX(FRED!$1:$1048576,MATCH(US!T$5,FRED!$A:$A,0),MATCH(US!$B63,FRED!$1:$1,0))),(AVERAGE(H63:S63)))),"")</f>
        <v>152.7079</v>
      </c>
      <c r="U63" s="59">
        <f>+IFERROR((IF(ISTEXT(U$5)=FALSE,(INDEX(FRED!$1:$1048576,MATCH(US!U$5,FRED!$A:$A,0),MATCH(US!$B63,FRED!$1:$1,0))),(AVERAGE(I63:T63)))),"")</f>
        <v>149.6628</v>
      </c>
      <c r="V63" s="59">
        <f>+IFERROR((IF(ISTEXT(V$5)=FALSE,(INDEX(FRED!$1:$1048576,MATCH(US!V$5,FRED!$A:$A,0),MATCH(US!$B63,FRED!$1:$1,0))),(AVERAGE(J63:U63)))),"")</f>
        <v>147.11580000000001</v>
      </c>
      <c r="W63" s="59">
        <f>+IFERROR((IF(ISTEXT(W$5)=FALSE,(INDEX(FRED!$1:$1048576,MATCH(US!W$5,FRED!$A:$A,0),MATCH(US!$B63,FRED!$1:$1,0))),(AVERAGE(K63:V63)))),"")</f>
        <v>147.8116</v>
      </c>
      <c r="X63" s="59">
        <f>+IFERROR((IF(ISTEXT(X$5)=FALSE,(INDEX(FRED!$1:$1048576,MATCH(US!X$5,FRED!$A:$A,0),MATCH(US!$B63,FRED!$1:$1,0))),(AVERAGE(L63:W63)))),"")</f>
        <v>145.36019999999999</v>
      </c>
      <c r="Y63" s="59">
        <f>+IFERROR((IF(ISTEXT(Y$5)=FALSE,(INDEX(FRED!$1:$1048576,MATCH(US!Y$5,FRED!$A:$A,0),MATCH(US!$B63,FRED!$1:$1,0))),(AVERAGE(M63:X63)))),"")</f>
        <v>143.32419999999999</v>
      </c>
      <c r="Z63" s="59">
        <f>+IFERROR((IF(ISTEXT(Z$5)=FALSE,(INDEX(FRED!$1:$1048576,MATCH(US!Z$5,FRED!$A:$A,0),MATCH(US!$B63,FRED!$1:$1,0))),(AVERAGE(N63:Y63)))),"")</f>
        <v>146.58770000000001</v>
      </c>
      <c r="AA63" s="59">
        <f>+IFERROR((IF(ISTEXT(AA$5)=FALSE,(INDEX(FRED!$1:$1048576,MATCH(US!AA$5,FRED!$A:$A,0),MATCH(US!$B63,FRED!$1:$1,0))),(AVERAGE(O63:Z63)))),"")</f>
        <v>151.31049999999999</v>
      </c>
      <c r="AB63" s="59">
        <f>+IFERROR((IF(ISTEXT(AB$5)=FALSE,(INDEX(FRED!$1:$1048576,MATCH(US!AB$5,FRED!$A:$A,0),MATCH(US!$B63,FRED!$1:$1,0))),(AVERAGE(P63:AA63)))),"")</f>
        <v>149.43520000000001</v>
      </c>
      <c r="AC63" s="60">
        <f>+IFERROR((IF(ISTEXT(AC$5)=FALSE,(INDEX(FRED!$1:$1048576,MATCH(US!AC$5,FRED!$A:$A,0),MATCH(US!$B63,FRED!$1:$1,0))),(AVERAGE(Q63:AB63)))),"")</f>
        <v>147.04769166666668</v>
      </c>
      <c r="AD63" s="59">
        <f>+IFERROR((IF(ISTEXT(AD$5)=FALSE,(INDEX(FRED!$1:$1048576,MATCH(US!AD$5,FRED!$A:$A,0),MATCH(US!$B63,FRED!$1:$1,0))),(AVERAGE(R63:AC63)))),"")</f>
        <v>154.15199999999999</v>
      </c>
      <c r="AE63" s="59">
        <f>+IFERROR((IF(ISTEXT(AE$5)=FALSE,(INDEX(FRED!$1:$1048576,MATCH(US!AE$5,FRED!$A:$A,0),MATCH(US!$B63,FRED!$1:$1,0))),(AVERAGE(S63:AD63)))),"")</f>
        <v>153.2552</v>
      </c>
      <c r="AF63" s="59">
        <f>+IFERROR((IF(ISTEXT(AF$5)=FALSE,(INDEX(FRED!$1:$1048576,MATCH(US!AF$5,FRED!$A:$A,0),MATCH(US!$B63,FRED!$1:$1,0))),(AVERAGE(T63:AE63)))),"")</f>
        <v>144.81659999999999</v>
      </c>
      <c r="AG63" s="59">
        <f>+IFERROR((IF(ISTEXT(AG$5)=FALSE,(INDEX(FRED!$1:$1048576,MATCH(US!AG$5,FRED!$A:$A,0),MATCH(US!$B63,FRED!$1:$1,0))),(AVERAGE(U63:AF63)))),"")</f>
        <v>142.8263</v>
      </c>
      <c r="AH63" s="59">
        <f>+IFERROR((IF(ISTEXT(AH$5)=FALSE,(INDEX(FRED!$1:$1048576,MATCH(US!AH$5,FRED!$A:$A,0),MATCH(US!$B63,FRED!$1:$1,0))),(AVERAGE(V63:AG63)))),"")</f>
        <v>141.8964</v>
      </c>
      <c r="AI63" s="59">
        <f>+IFERROR((IF(ISTEXT(AI$5)=FALSE,(INDEX(FRED!$1:$1048576,MATCH(US!AI$5,FRED!$A:$A,0),MATCH(US!$B63,FRED!$1:$1,0))),(AVERAGE(W63:AH63)))),"")</f>
        <v>144.86330000000001</v>
      </c>
      <c r="AJ63" s="59">
        <f>+IFERROR((IF(ISTEXT(AJ$5)=FALSE,(INDEX(FRED!$1:$1048576,MATCH(US!AJ$5,FRED!$A:$A,0),MATCH(US!$B63,FRED!$1:$1,0))),(AVERAGE(X63:AI63)))),"")</f>
        <v>143.13059999999999</v>
      </c>
      <c r="AK63" s="59">
        <f>+IFERROR((IF(ISTEXT(AK$5)=FALSE,(INDEX(FRED!$1:$1048576,MATCH(US!AK$5,FRED!$A:$A,0),MATCH(US!$B63,FRED!$1:$1,0))),(AVERAGE(Y63:AJ63)))),"")</f>
        <v>142.53569999999999</v>
      </c>
      <c r="AL63" s="59">
        <f>+IFERROR((IF(ISTEXT(AL$5)=FALSE,(INDEX(FRED!$1:$1048576,MATCH(US!AL$5,FRED!$A:$A,0),MATCH(US!$B63,FRED!$1:$1,0))),(AVERAGE(Z63:AK63)))),"")</f>
        <v>144.00139999999999</v>
      </c>
      <c r="AM63" s="59">
        <f>+IFERROR((IF(ISTEXT(AM$5)=FALSE,(INDEX(FRED!$1:$1048576,MATCH(US!AM$5,FRED!$A:$A,0),MATCH(US!$B63,FRED!$1:$1,0))),(AVERAGE(AA63:AL63)))),"")</f>
        <v>140.5163</v>
      </c>
      <c r="AN63" s="59">
        <f>+IFERROR((IF(ISTEXT(AN$5)=FALSE,(INDEX(FRED!$1:$1048576,MATCH(US!AN$5,FRED!$A:$A,0),MATCH(US!$B63,FRED!$1:$1,0))),(AVERAGE(AB63:AM63)))),"")</f>
        <v>141.84119999999999</v>
      </c>
      <c r="AO63" s="59">
        <f>+IFERROR((IF(ISTEXT(AO$5)=FALSE,(INDEX(FRED!$1:$1048576,MATCH(US!AO$5,FRED!$A:$A,0),MATCH(US!$B63,FRED!$1:$1,0))),(AVERAGE(AC63:AN63)))),"")</f>
        <v>136.15690000000001</v>
      </c>
      <c r="AP63" s="60">
        <f>+IFERROR((IF(ISTEXT(AP$5)=FALSE,(INDEX(FRED!$1:$1048576,MATCH(US!AP$5,FRED!$A:$A,0),MATCH(US!$B63,FRED!$1:$1,0))),(AVERAGE(AD63:AO63)))),"")</f>
        <v>144.16599166666666</v>
      </c>
      <c r="AQ63" s="59">
        <f>+IFERROR((IF(ISTEXT(AQ$5)=FALSE,(INDEX(FRED!$1:$1048576,MATCH(US!AQ$5,FRED!$A:$A,0),MATCH(US!$B63,FRED!$1:$1,0))),(AVERAGE(AE63:AP63)))),"")</f>
        <v>145.82650000000001</v>
      </c>
      <c r="AR63" s="59">
        <f>+IFERROR((IF(ISTEXT(AR$5)=FALSE,(INDEX(FRED!$1:$1048576,MATCH(US!AR$5,FRED!$A:$A,0),MATCH(US!$B63,FRED!$1:$1,0))),(AVERAGE(AF63:AQ63)))),"")</f>
        <v>130.5943</v>
      </c>
      <c r="AS63" s="59">
        <f>+IFERROR((IF(ISTEXT(AS$5)=FALSE,(INDEX(FRED!$1:$1048576,MATCH(US!AS$5,FRED!$A:$A,0),MATCH(US!$B63,FRED!$1:$1,0))),(AVERAGE(AG63:AR63)))),"")</f>
        <v>140.06720000000001</v>
      </c>
      <c r="AT63" s="59">
        <f>+IFERROR((IF(ISTEXT(AT$5)=FALSE,(INDEX(FRED!$1:$1048576,MATCH(US!AT$5,FRED!$A:$A,0),MATCH(US!$B63,FRED!$1:$1,0))),(AVERAGE(AH63:AS63)))),"")</f>
        <v>143.3596</v>
      </c>
      <c r="AU63" s="59">
        <f>+IFERROR((IF(ISTEXT(AU$5)=FALSE,(INDEX(FRED!$1:$1048576,MATCH(US!AU$5,FRED!$A:$A,0),MATCH(US!$B63,FRED!$1:$1,0))),(AVERAGE(AI63:AT63)))),"")</f>
        <v>143.72559999999999</v>
      </c>
      <c r="AV63" s="59">
        <f>+IFERROR((IF(ISTEXT(AV$5)=FALSE,(INDEX(FRED!$1:$1048576,MATCH(US!AV$5,FRED!$A:$A,0),MATCH(US!$B63,FRED!$1:$1,0))),(AVERAGE(AJ63:AU63)))),"")</f>
        <v>146.53360000000001</v>
      </c>
      <c r="AW63" s="59">
        <f>+IFERROR((IF(ISTEXT(AW$5)=FALSE,(INDEX(FRED!$1:$1048576,MATCH(US!AW$5,FRED!$A:$A,0),MATCH(US!$B63,FRED!$1:$1,0))),(AVERAGE(AK63:AV63)))),"")</f>
        <v>151.79130000000001</v>
      </c>
      <c r="AX63" s="59">
        <f>+IFERROR((IF(ISTEXT(AX$5)=FALSE,(INDEX(FRED!$1:$1048576,MATCH(US!AX$5,FRED!$A:$A,0),MATCH(US!$B63,FRED!$1:$1,0))),(AVERAGE(AL63:AW63)))),"")</f>
        <v>152.4683</v>
      </c>
      <c r="AY63" s="59">
        <f>+IFERROR((IF(ISTEXT(AY$5)=FALSE,(INDEX(FRED!$1:$1048576,MATCH(US!AY$5,FRED!$A:$A,0),MATCH(US!$B63,FRED!$1:$1,0))),(AVERAGE(AM63:AX63)))),"")</f>
        <v>154.99850000000001</v>
      </c>
      <c r="AZ63" s="59">
        <f>+IFERROR((IF(ISTEXT(AZ$5)=FALSE,(INDEX(FRED!$1:$1048576,MATCH(US!AZ$5,FRED!$A:$A,0),MATCH(US!$B63,FRED!$1:$1,0))),(AVERAGE(AN63:AY63)))),"")</f>
        <v>162.1026</v>
      </c>
      <c r="BA63" s="59">
        <f>+IFERROR((IF(ISTEXT(BA$5)=FALSE,(INDEX(FRED!$1:$1048576,MATCH(US!BA$5,FRED!$A:$A,0),MATCH(US!$B63,FRED!$1:$1,0))),(AVERAGE(AO63:AZ63)))),"")</f>
        <v>156.73570000000001</v>
      </c>
      <c r="BB63" s="59">
        <f>+IFERROR((IF(ISTEXT(BB$5)=FALSE,(INDEX(FRED!$1:$1048576,MATCH(US!BB$5,FRED!$A:$A,0),MATCH(US!$B63,FRED!$1:$1,0))),(AVERAGE(AP63:BA63)))),"")</f>
        <v>160.33510000000001</v>
      </c>
      <c r="BC63" s="60">
        <f>+IFERROR((IF(ISTEXT(BC$5)=FALSE,(INDEX(FRED!$1:$1048576,MATCH(US!BC$5,FRED!$A:$A,0),MATCH(US!$B63,FRED!$1:$1,0))),(AVERAGE(AQ63:BB63)))),"")</f>
        <v>149.04485833333331</v>
      </c>
      <c r="BD63" s="59">
        <f>+IFERROR((IF(ISTEXT(BD$5)=FALSE,(INDEX(FRED!$1:$1048576,MATCH(US!BD$5,FRED!$A:$A,0),MATCH(US!$B63,FRED!$1:$1,0))),(AVERAGE(AR63:BC63)))),"")</f>
        <v>152.7637</v>
      </c>
      <c r="BE63" s="59">
        <f>+IFERROR((IF(ISTEXT(BE$5)=FALSE,(INDEX(FRED!$1:$1048576,MATCH(US!BE$5,FRED!$A:$A,0),MATCH(US!$B63,FRED!$1:$1,0))),(AVERAGE(AS63:BD63)))),"")</f>
        <v>150.03749999999999</v>
      </c>
      <c r="BF63" s="59">
        <f>+IFERROR((IF(ISTEXT(BF$5)=FALSE,(INDEX(FRED!$1:$1048576,MATCH(US!BF$5,FRED!$A:$A,0),MATCH(US!$B63,FRED!$1:$1,0))),(AVERAGE(AT63:BE63)))),"")</f>
        <v>169.25960000000001</v>
      </c>
      <c r="BG63" s="59">
        <f>+IFERROR((IF(ISTEXT(BG$5)=FALSE,(INDEX(FRED!$1:$1048576,MATCH(US!BG$5,FRED!$A:$A,0),MATCH(US!$B63,FRED!$1:$1,0))),(AVERAGE(AU63:BF63)))),"")</f>
        <v>170.7544</v>
      </c>
      <c r="BH63" s="59">
        <f>+IFERROR((IF(ISTEXT(BH$5)=FALSE,(INDEX(FRED!$1:$1048576,MATCH(US!BH$5,FRED!$A:$A,0),MATCH(US!$B63,FRED!$1:$1,0))),(AVERAGE(AV63:BG63)))),"")</f>
        <v>166.8965</v>
      </c>
      <c r="BI63" s="59">
        <f>+IFERROR((IF(ISTEXT(BI$5)=FALSE,(INDEX(FRED!$1:$1048576,MATCH(US!BI$5,FRED!$A:$A,0),MATCH(US!$B63,FRED!$1:$1,0))),(AVERAGE(AW63:BH63)))),"")</f>
        <v>161.15559999999999</v>
      </c>
      <c r="BJ63" s="59">
        <f>+IFERROR((IF(ISTEXT(BJ$5)=FALSE,(INDEX(FRED!$1:$1048576,MATCH(US!BJ$5,FRED!$A:$A,0),MATCH(US!$B63,FRED!$1:$1,0))),(AVERAGE(AX63:BI63)))),"")</f>
        <v>165.4682</v>
      </c>
      <c r="BK63" s="59">
        <f>+IFERROR((IF(ISTEXT(BK$5)=FALSE,(INDEX(FRED!$1:$1048576,MATCH(US!BK$5,FRED!$A:$A,0),MATCH(US!$B63,FRED!$1:$1,0))),(AVERAGE(AY63:BJ63)))),"")</f>
        <v>165.34700000000001</v>
      </c>
      <c r="BL63" s="59">
        <f>+IFERROR((IF(ISTEXT(BL$5)=FALSE,(INDEX(FRED!$1:$1048576,MATCH(US!BL$5,FRED!$A:$A,0),MATCH(US!$B63,FRED!$1:$1,0))),(AVERAGE(AZ63:BK63)))),"")</f>
        <v>164.68629999999999</v>
      </c>
      <c r="BM63" s="59">
        <f>+IFERROR((IF(ISTEXT(BM$5)=FALSE,(INDEX(FRED!$1:$1048576,MATCH(US!BM$5,FRED!$A:$A,0),MATCH(US!$B63,FRED!$1:$1,0))),(AVERAGE(BA63:BL63)))),"")</f>
        <v>159.78829999999999</v>
      </c>
      <c r="BN63" s="59">
        <f>+IFERROR((IF(ISTEXT(BN$5)=FALSE,(INDEX(FRED!$1:$1048576,MATCH(US!BN$5,FRED!$A:$A,0),MATCH(US!$B63,FRED!$1:$1,0))),(AVERAGE(BB63:BM63)))),"")</f>
        <v>156.01679999999999</v>
      </c>
      <c r="BO63" s="59">
        <f>+IFERROR((IF(ISTEXT(BO$5)=FALSE,(INDEX(FRED!$1:$1048576,MATCH(US!BO$5,FRED!$A:$A,0),MATCH(US!$B63,FRED!$1:$1,0))),(AVERAGE(BC63:BN63)))),"")</f>
        <v>165.32900000000001</v>
      </c>
      <c r="BP63" s="60">
        <f>+IFERROR((IF(ISTEXT(BP$5)=FALSE,(INDEX(FRED!$1:$1048576,MATCH(US!BP$5,FRED!$A:$A,0),MATCH(US!$B63,FRED!$1:$1,0))),(AVERAGE(BD63:BO63)))),"")</f>
        <v>162.29190833333334</v>
      </c>
      <c r="BQ63" s="59">
        <f>+IFERROR((IF(ISTEXT(BQ$5)=FALSE,(INDEX(FRED!$1:$1048576,MATCH(US!BQ$5,FRED!$A:$A,0),MATCH(US!$B63,FRED!$1:$1,0))),(AVERAGE(BE63:BP63)))),"")</f>
        <v>162.26570000000001</v>
      </c>
      <c r="BR63" s="59">
        <f>+IFERROR((IF(ISTEXT(BR$5)=FALSE,(INDEX(FRED!$1:$1048576,MATCH(US!BR$5,FRED!$A:$A,0),MATCH(US!$B63,FRED!$1:$1,0))),(AVERAGE(BF63:BQ63)))),"")</f>
        <v>166.67060000000001</v>
      </c>
      <c r="BS63" s="59">
        <f>+IFERROR((IF(ISTEXT(BS$5)=FALSE,(INDEX(FRED!$1:$1048576,MATCH(US!BS$5,FRED!$A:$A,0),MATCH(US!$B63,FRED!$1:$1,0))),(AVERAGE(BG63:BR63)))),"")</f>
        <v>164.5762</v>
      </c>
      <c r="BT63" s="59">
        <f>+IFERROR((IF(ISTEXT(BT$5)=FALSE,(INDEX(FRED!$1:$1048576,MATCH(US!BT$5,FRED!$A:$A,0),MATCH(US!$B63,FRED!$1:$1,0))),(AVERAGE(BH63:BS63)))),"")</f>
        <v>160.4572</v>
      </c>
      <c r="BU63" s="59">
        <f>+IFERROR((IF(ISTEXT(BU$5)=FALSE,(INDEX(FRED!$1:$1048576,MATCH(US!BU$5,FRED!$A:$A,0),MATCH(US!$B63,FRED!$1:$1,0))),(AVERAGE(BI63:BT63)))),"")</f>
        <v>164.65549999999999</v>
      </c>
      <c r="BV63" s="59">
        <f>+IFERROR((IF(ISTEXT(BV$5)=FALSE,(INDEX(FRED!$1:$1048576,MATCH(US!BV$5,FRED!$A:$A,0),MATCH(US!$B63,FRED!$1:$1,0))),(AVERAGE(BJ63:BU63)))),"")</f>
        <v>164.5385</v>
      </c>
      <c r="BW63" s="59">
        <f>+IFERROR((IF(ISTEXT(BW$5)=FALSE,(INDEX(FRED!$1:$1048576,MATCH(US!BW$5,FRED!$A:$A,0),MATCH(US!$B63,FRED!$1:$1,0))),(AVERAGE(BK63:BV63)))),"")</f>
        <v>157.5282</v>
      </c>
      <c r="BX63" s="59">
        <f>+IFERROR((IF(ISTEXT(BX$5)=FALSE,(INDEX(FRED!$1:$1048576,MATCH(US!BX$5,FRED!$A:$A,0),MATCH(US!$B63,FRED!$1:$1,0))),(AVERAGE(BL63:BW63)))),"")</f>
        <v>159.06440000000001</v>
      </c>
      <c r="BY63" s="59">
        <f>+IFERROR((IF(ISTEXT(BY$5)=FALSE,(INDEX(FRED!$1:$1048576,MATCH(US!BY$5,FRED!$A:$A,0),MATCH(US!$B63,FRED!$1:$1,0))),(AVERAGE(BM63:BX63)))),"")</f>
        <v>160.23949999999999</v>
      </c>
      <c r="BZ63" s="59">
        <f>+IFERROR((IF(ISTEXT(BZ$5)=FALSE,(INDEX(FRED!$1:$1048576,MATCH(US!BZ$5,FRED!$A:$A,0),MATCH(US!$B63,FRED!$1:$1,0))),(AVERAGE(BN63:BY63)))),"")</f>
        <v>161.7826</v>
      </c>
      <c r="CA63" s="59">
        <f>+IFERROR((IF(ISTEXT(CA$5)=FALSE,(INDEX(FRED!$1:$1048576,MATCH(US!CA$5,FRED!$A:$A,0),MATCH(US!$B63,FRED!$1:$1,0))),(AVERAGE(BO63:BZ63)))),"")</f>
        <v>166.92240000000001</v>
      </c>
      <c r="CB63" s="59">
        <f>+IFERROR((IF(ISTEXT(CB$5)=FALSE,(INDEX(FRED!$1:$1048576,MATCH(US!CB$5,FRED!$A:$A,0),MATCH(US!$B63,FRED!$1:$1,0))),(AVERAGE(BP63:CA63)))),"")</f>
        <v>170.06399999999999</v>
      </c>
      <c r="CC63" s="60">
        <f>+IFERROR((IF(ISTEXT(CC$5)=FALSE,(INDEX(FRED!$1:$1048576,MATCH(US!CC$5,FRED!$A:$A,0),MATCH(US!$B63,FRED!$1:$1,0))),(AVERAGE(BQ63:CB63)))),"")</f>
        <v>163.2304</v>
      </c>
      <c r="CD63" s="59">
        <f>+IFERROR((IF(ISTEXT(CD$5)=FALSE,(INDEX(FRED!$1:$1048576,MATCH(US!CD$5,FRED!$A:$A,0),MATCH(US!$B63,FRED!$1:$1,0))),(AVERAGE(BR63:CC63)))),"")</f>
        <v>192.00210000000001</v>
      </c>
      <c r="CE63" s="59">
        <f>+IFERROR((IF(ISTEXT(CE$5)=FALSE,(INDEX(FRED!$1:$1048576,MATCH(US!CE$5,FRED!$A:$A,0),MATCH(US!$B63,FRED!$1:$1,0))),(AVERAGE(BS63:CD63)))),"")</f>
        <v>186.7653</v>
      </c>
      <c r="CF63" s="59">
        <f>+IFERROR((IF(ISTEXT(CF$5)=FALSE,(INDEX(FRED!$1:$1048576,MATCH(US!CF$5,FRED!$A:$A,0),MATCH(US!$B63,FRED!$1:$1,0))),(AVERAGE(BT63:CE63)))),"")</f>
        <v>174.8751</v>
      </c>
      <c r="CG63" s="59">
        <f>+IFERROR((IF(ISTEXT(CG$5)=FALSE,(INDEX(FRED!$1:$1048576,MATCH(US!CG$5,FRED!$A:$A,0),MATCH(US!$B63,FRED!$1:$1,0))),(AVERAGE(BU63:CF63)))),"")</f>
        <v>165.93629999999999</v>
      </c>
      <c r="CH63" s="59">
        <f>+IFERROR((IF(ISTEXT(CH$5)=FALSE,(INDEX(FRED!$1:$1048576,MATCH(US!CH$5,FRED!$A:$A,0),MATCH(US!$B63,FRED!$1:$1,0))),(AVERAGE(BV63:CG63)))),"")</f>
        <v>160.6927</v>
      </c>
      <c r="CI63" s="59">
        <f>+IFERROR((IF(ISTEXT(CI$5)=FALSE,(INDEX(FRED!$1:$1048576,MATCH(US!CI$5,FRED!$A:$A,0),MATCH(US!$B63,FRED!$1:$1,0))),(AVERAGE(BW63:CH63)))),"")</f>
        <v>161.35929999999999</v>
      </c>
      <c r="CJ63" s="59">
        <f>+IFERROR((IF(ISTEXT(CJ$5)=FALSE,(INDEX(FRED!$1:$1048576,MATCH(US!CJ$5,FRED!$A:$A,0),MATCH(US!$B63,FRED!$1:$1,0))),(AVERAGE(BX63:CI63)))),"")</f>
        <v>152.85810000000001</v>
      </c>
      <c r="CK63" s="59">
        <f>+IFERROR((IF(ISTEXT(CK$5)=FALSE,(INDEX(FRED!$1:$1048576,MATCH(US!CK$5,FRED!$A:$A,0),MATCH(US!$B63,FRED!$1:$1,0))),(AVERAGE(BY63:CJ63)))),"")</f>
        <v>153.87450000000001</v>
      </c>
      <c r="CL63" s="59">
        <f>+IFERROR((IF(ISTEXT(CL$5)=FALSE,(INDEX(FRED!$1:$1048576,MATCH(US!CL$5,FRED!$A:$A,0),MATCH(US!$B63,FRED!$1:$1,0))),(AVERAGE(BZ63:CK63)))),"")</f>
        <v>149.94880000000001</v>
      </c>
      <c r="CM63" s="59">
        <f>+IFERROR((IF(ISTEXT(CM$5)=FALSE,(INDEX(FRED!$1:$1048576,MATCH(US!CM$5,FRED!$A:$A,0),MATCH(US!$B63,FRED!$1:$1,0))),(AVERAGE(CA63:CL63)))),"")</f>
        <v>151.1223</v>
      </c>
      <c r="CN63" s="59">
        <f>+IFERROR((IF(ISTEXT(CN$5)=FALSE,(INDEX(FRED!$1:$1048576,MATCH(US!CN$5,FRED!$A:$A,0),MATCH(US!$B63,FRED!$1:$1,0))),(AVERAGE(CB63:CM63)))),"")</f>
        <v>153.3056</v>
      </c>
      <c r="CO63" s="59">
        <f>+IFERROR((IF(ISTEXT(CO$5)=FALSE,(INDEX(FRED!$1:$1048576,MATCH(US!CO$5,FRED!$A:$A,0),MATCH(US!$B63,FRED!$1:$1,0))),(AVERAGE(CC63:CN63)))),"")</f>
        <v>167.7312</v>
      </c>
      <c r="CP63" s="60">
        <f>+IFERROR((IF(ISTEXT(CP$5)=FALSE,(INDEX(FRED!$1:$1048576,MATCH(US!CP$5,FRED!$A:$A,0),MATCH(US!$B63,FRED!$1:$1,0))),(AVERAGE(CD63:CO63)))),"")</f>
        <v>164.20594166666669</v>
      </c>
      <c r="CQ63" s="59">
        <f>+IFERROR((IF(ISTEXT(CQ$5)=FALSE,(INDEX(FRED!$1:$1048576,MATCH(US!CQ$5,FRED!$A:$A,0),MATCH(US!$B63,FRED!$1:$1,0))),(AVERAGE(CE63:CP63)))),"")</f>
        <v>159.86410000000001</v>
      </c>
      <c r="CR63" s="59">
        <f>+IFERROR((IF(ISTEXT(CR$5)=FALSE,(INDEX(FRED!$1:$1048576,MATCH(US!CR$5,FRED!$A:$A,0),MATCH(US!$B63,FRED!$1:$1,0))),(AVERAGE(CF63:CQ63)))),"")</f>
        <v>153.1927</v>
      </c>
      <c r="CS63" s="59">
        <f>+IFERROR((IF(ISTEXT(CS$5)=FALSE,(INDEX(FRED!$1:$1048576,MATCH(US!CS$5,FRED!$A:$A,0),MATCH(US!$B63,FRED!$1:$1,0))),(AVERAGE(CG63:CR63)))),"")</f>
        <v>154.28880000000001</v>
      </c>
      <c r="CT63" s="59">
        <f>+IFERROR((IF(ISTEXT(CT$5)=FALSE,(INDEX(FRED!$1:$1048576,MATCH(US!CT$5,FRED!$A:$A,0),MATCH(US!$B63,FRED!$1:$1,0))),(AVERAGE(CH63:CS63)))),"")</f>
        <v>152.51669999999999</v>
      </c>
      <c r="CU63" s="59">
        <f>+IFERROR((IF(ISTEXT(CU$5)=FALSE,(INDEX(FRED!$1:$1048576,MATCH(US!CU$5,FRED!$A:$A,0),MATCH(US!$B63,FRED!$1:$1,0))),(AVERAGE(CI63:CT63)))),"")</f>
        <v>154.55680000000001</v>
      </c>
      <c r="CV63" s="59">
        <f>+IFERROR((IF(ISTEXT(CV$5)=FALSE,(INDEX(FRED!$1:$1048576,MATCH(US!CV$5,FRED!$A:$A,0),MATCH(US!$B63,FRED!$1:$1,0))),(AVERAGE(CJ63:CU63)))),"")</f>
        <v>149.97280000000001</v>
      </c>
      <c r="CW63" s="59">
        <f>+IFERROR((IF(ISTEXT(CW$5)=FALSE,(INDEX(FRED!$1:$1048576,MATCH(US!CW$5,FRED!$A:$A,0),MATCH(US!$B63,FRED!$1:$1,0))),(AVERAGE(CK63:CV63)))),"")</f>
        <v>150.53819999999999</v>
      </c>
      <c r="CX63" s="59">
        <f>+IFERROR((IF(ISTEXT(CX$5)=FALSE,(INDEX(FRED!$1:$1048576,MATCH(US!CX$5,FRED!$A:$A,0),MATCH(US!$B63,FRED!$1:$1,0))),(AVERAGE(CL63:CW63)))),"")</f>
        <v>149.1208</v>
      </c>
      <c r="CY63" s="59">
        <f>+IFERROR((IF(ISTEXT(CY$5)=FALSE,(INDEX(FRED!$1:$1048576,MATCH(US!CY$5,FRED!$A:$A,0),MATCH(US!$B63,FRED!$1:$1,0))),(AVERAGE(CM63:CX63)))),"")</f>
        <v>149.8261</v>
      </c>
      <c r="CZ63" s="59">
        <f>+IFERROR((IF(ISTEXT(CZ$5)=FALSE,(INDEX(FRED!$1:$1048576,MATCH(US!CZ$5,FRED!$A:$A,0),MATCH(US!$B63,FRED!$1:$1,0))),(AVERAGE(CN63:CY63)))),"")</f>
        <v>147.7937</v>
      </c>
      <c r="DA63" s="59">
        <f>+IFERROR((IF(ISTEXT(DA$5)=FALSE,(INDEX(FRED!$1:$1048576,MATCH(US!DA$5,FRED!$A:$A,0),MATCH(US!$B63,FRED!$1:$1,0))),(AVERAGE(CO63:CZ63)))),"")</f>
        <v>151.57550000000001</v>
      </c>
      <c r="DB63" s="59">
        <f>+IFERROR((IF(ISTEXT(DB$5)=FALSE,(INDEX(FRED!$1:$1048576,MATCH(US!DB$5,FRED!$A:$A,0),MATCH(US!$B63,FRED!$1:$1,0))),(AVERAGE(CP63:DA63)))),"")</f>
        <v>145.0077</v>
      </c>
      <c r="DC63" s="60">
        <f>+IFERROR((IF(ISTEXT(DC$5)=FALSE,(INDEX(FRED!$1:$1048576,MATCH(US!DC$5,FRED!$A:$A,0),MATCH(US!$B63,FRED!$1:$1,0))),(AVERAGE(CQ63:DB63)))),"")</f>
        <v>151.52115833333332</v>
      </c>
      <c r="DD63" s="59">
        <f>+IFERROR((IF(ISTEXT(DD$5)=FALSE,(INDEX(FRED!$1:$1048576,MATCH(US!DD$5,FRED!$A:$A,0),MATCH(US!$B63,FRED!$1:$1,0))),(AVERAGE(CR63:DC63)))),"")</f>
        <v>148.71080000000001</v>
      </c>
      <c r="DE63" s="59">
        <f>+IFERROR((IF(ISTEXT(DE$5)=FALSE,(INDEX(FRED!$1:$1048576,MATCH(US!DE$5,FRED!$A:$A,0),MATCH(US!$B63,FRED!$1:$1,0))),(AVERAGE(CS63:DD63)))),"")</f>
        <v>145.18270000000001</v>
      </c>
      <c r="DF63" s="59">
        <f>+IFERROR((IF(ISTEXT(DF$5)=FALSE,(INDEX(FRED!$1:$1048576,MATCH(US!DF$5,FRED!$A:$A,0),MATCH(US!$B63,FRED!$1:$1,0))),(AVERAGE(CT63:DE63)))),"")</f>
        <v>141.75139999999999</v>
      </c>
      <c r="DG63" s="59">
        <f>+IFERROR((IF(ISTEXT(DG$5)=FALSE,(INDEX(FRED!$1:$1048576,MATCH(US!DG$5,FRED!$A:$A,0),MATCH(US!$B63,FRED!$1:$1,0))),(AVERAGE(CU63:DF63)))),"")</f>
        <v>141.72239999999999</v>
      </c>
      <c r="DH63" s="59">
        <f>+IFERROR((IF(ISTEXT(DH$5)=FALSE,(INDEX(FRED!$1:$1048576,MATCH(US!DH$5,FRED!$A:$A,0),MATCH(US!$B63,FRED!$1:$1,0))),(AVERAGE(CV63:DG63)))),"")</f>
        <v>137.56659999999999</v>
      </c>
      <c r="DI63" s="59">
        <f>+IFERROR((IF(ISTEXT(DI$5)=FALSE,(INDEX(FRED!$1:$1048576,MATCH(US!DI$5,FRED!$A:$A,0),MATCH(US!$B63,FRED!$1:$1,0))),(AVERAGE(CW63:DH63)))),"")</f>
        <v>134.74209999999999</v>
      </c>
      <c r="DJ63" s="59">
        <f>+IFERROR((IF(ISTEXT(DJ$5)=FALSE,(INDEX(FRED!$1:$1048576,MATCH(US!DJ$5,FRED!$A:$A,0),MATCH(US!$B63,FRED!$1:$1,0))),(AVERAGE(CX63:DI63)))),"")</f>
        <v>134.99680000000001</v>
      </c>
      <c r="DK63" s="59">
        <f>+IFERROR((IF(ISTEXT(DK$5)=FALSE,(INDEX(FRED!$1:$1048576,MATCH(US!DK$5,FRED!$A:$A,0),MATCH(US!$B63,FRED!$1:$1,0))),(AVERAGE(CY63:DJ63)))),"")</f>
        <v>126.4033</v>
      </c>
      <c r="DL63" s="59">
        <f>+IFERROR((IF(ISTEXT(DL$5)=FALSE,(INDEX(FRED!$1:$1048576,MATCH(US!DL$5,FRED!$A:$A,0),MATCH(US!$B63,FRED!$1:$1,0))),(AVERAGE(CZ63:DK63)))),"")</f>
        <v>122.62860000000001</v>
      </c>
      <c r="DM63" s="59">
        <f>+IFERROR((IF(ISTEXT(DM$5)=FALSE,(INDEX(FRED!$1:$1048576,MATCH(US!DM$5,FRED!$A:$A,0),MATCH(US!$B63,FRED!$1:$1,0))),(AVERAGE(DA63:DL63)))),"")</f>
        <v>118.443</v>
      </c>
      <c r="DN63" s="59">
        <f>+IFERROR((IF(ISTEXT(DN$5)=FALSE,(INDEX(FRED!$1:$1048576,MATCH(US!DN$5,FRED!$A:$A,0),MATCH(US!$B63,FRED!$1:$1,0))),(AVERAGE(DB63:DM63)))),"")</f>
        <v>110.46810000000001</v>
      </c>
      <c r="DO63" s="59">
        <f>+IFERROR((IF(ISTEXT(DO$5)=FALSE,(INDEX(FRED!$1:$1048576,MATCH(US!DO$5,FRED!$A:$A,0),MATCH(US!$B63,FRED!$1:$1,0))),(AVERAGE(DC63:DN63)))),"")</f>
        <v>103.7623</v>
      </c>
      <c r="DP63" s="60">
        <f>+IFERROR((IF(ISTEXT(DP$5)=FALSE,(INDEX(FRED!$1:$1048576,MATCH(US!DP$5,FRED!$A:$A,0),MATCH(US!$B63,FRED!$1:$1,0))),(AVERAGE(DD63:DO63)))),"")</f>
        <v>130.53150833333333</v>
      </c>
      <c r="DQ63" s="59">
        <f>+IFERROR((IF(ISTEXT(DQ$5)=FALSE,(INDEX(FRED!$1:$1048576,MATCH(US!DQ$5,FRED!$A:$A,0),MATCH(US!$B63,FRED!$1:$1,0))),(AVERAGE(DE63:DP63)))),"")</f>
        <v>95.261899999999997</v>
      </c>
      <c r="DR63" s="59">
        <f>+IFERROR((IF(ISTEXT(DR$5)=FALSE,(INDEX(FRED!$1:$1048576,MATCH(US!DR$5,FRED!$A:$A,0),MATCH(US!$B63,FRED!$1:$1,0))),(AVERAGE(DF63:DQ63)))),"")</f>
        <v>97.723100000000002</v>
      </c>
      <c r="DS63" s="59">
        <f>+IFERROR((IF(ISTEXT(DS$5)=FALSE,(INDEX(FRED!$1:$1048576,MATCH(US!DS$5,FRED!$A:$A,0),MATCH(US!$B63,FRED!$1:$1,0))),(AVERAGE(DG63:DR63)))),"")</f>
        <v>86.818799999999996</v>
      </c>
      <c r="DT63" s="59">
        <f>+IFERROR((IF(ISTEXT(DT$5)=FALSE,(INDEX(FRED!$1:$1048576,MATCH(US!DT$5,FRED!$A:$A,0),MATCH(US!$B63,FRED!$1:$1,0))),(AVERAGE(DH63:DS63)))),"")</f>
        <v>82.0428</v>
      </c>
      <c r="DU63" s="59">
        <f>+IFERROR((IF(ISTEXT(DU$5)=FALSE,(INDEX(FRED!$1:$1048576,MATCH(US!DU$5,FRED!$A:$A,0),MATCH(US!$B63,FRED!$1:$1,0))),(AVERAGE(DI63:DT63)))),"")</f>
        <v>78.885300000000001</v>
      </c>
      <c r="DV63" s="59">
        <f>+IFERROR((IF(ISTEXT(DV$5)=FALSE,(INDEX(FRED!$1:$1048576,MATCH(US!DV$5,FRED!$A:$A,0),MATCH(US!$B63,FRED!$1:$1,0))),(AVERAGE(DJ63:DU63)))),"")</f>
        <v>78.778099999999995</v>
      </c>
      <c r="DW63" s="59">
        <f>+IFERROR((IF(ISTEXT(DW$5)=FALSE,(INDEX(FRED!$1:$1048576,MATCH(US!DW$5,FRED!$A:$A,0),MATCH(US!$B63,FRED!$1:$1,0))),(AVERAGE(DK63:DV63)))),"")</f>
        <v>79.677999999999997</v>
      </c>
      <c r="DX63" s="59">
        <f>+IFERROR((IF(ISTEXT(DX$5)=FALSE,(INDEX(FRED!$1:$1048576,MATCH(US!DX$5,FRED!$A:$A,0),MATCH(US!$B63,FRED!$1:$1,0))),(AVERAGE(DL63:DW63)))),"")</f>
        <v>77.174099999999996</v>
      </c>
      <c r="DY63" s="59">
        <f>+IFERROR((IF(ISTEXT(DY$5)=FALSE,(INDEX(FRED!$1:$1048576,MATCH(US!DY$5,FRED!$A:$A,0),MATCH(US!$B63,FRED!$1:$1,0))),(AVERAGE(DM63:DX63)))),"")</f>
        <v>76.372100000000003</v>
      </c>
      <c r="DZ63" s="59">
        <f>+IFERROR((IF(ISTEXT(DZ$5)=FALSE,(INDEX(FRED!$1:$1048576,MATCH(US!DZ$5,FRED!$A:$A,0),MATCH(US!$B63,FRED!$1:$1,0))),(AVERAGE(DN63:DY63)))),"")</f>
        <v>67.741399999999999</v>
      </c>
      <c r="EA63" s="59">
        <f>+IFERROR((IF(ISTEXT(EA$5)=FALSE,(INDEX(FRED!$1:$1048576,MATCH(US!EA$5,FRED!$A:$A,0),MATCH(US!$B63,FRED!$1:$1,0))),(AVERAGE(DO63:DZ63)))),"")</f>
        <v>74.443200000000004</v>
      </c>
      <c r="EB63" s="59">
        <f>+IFERROR((IF(ISTEXT(EB$5)=FALSE,(INDEX(FRED!$1:$1048576,MATCH(US!EB$5,FRED!$A:$A,0),MATCH(US!$B63,FRED!$1:$1,0))),(AVERAGE(DP63:EA63)))),"")</f>
        <v>69.730400000000003</v>
      </c>
      <c r="EC63" s="60">
        <f>+IFERROR((IF(ISTEXT(EC$5)=FALSE,(INDEX(FRED!$1:$1048576,MATCH(US!EC$5,FRED!$A:$A,0),MATCH(US!$B63,FRED!$1:$1,0))),(AVERAGE(DQ63:EB63)))),"")</f>
        <v>80.387433333333334</v>
      </c>
      <c r="ED63" s="59">
        <f>+IFERROR((IF(ISTEXT(ED$5)=FALSE,(INDEX(FRED!$1:$1048576,MATCH(US!ED$5,FRED!$A:$A,0),MATCH(US!$B63,FRED!$1:$1,0))),(AVERAGE(DR63:EC63)))),"")</f>
        <v>68.528400000000005</v>
      </c>
      <c r="EE63" s="59">
        <f>+IFERROR((IF(ISTEXT(EE$5)=FALSE,(INDEX(FRED!$1:$1048576,MATCH(US!EE$5,FRED!$A:$A,0),MATCH(US!$B63,FRED!$1:$1,0))),(AVERAGE(DS63:ED63)))),"")</f>
        <v>66.366500000000002</v>
      </c>
      <c r="EF63" s="59">
        <f>+IFERROR((IF(ISTEXT(EF$5)=FALSE,(INDEX(FRED!$1:$1048576,MATCH(US!EF$5,FRED!$A:$A,0),MATCH(US!$B63,FRED!$1:$1,0))),(AVERAGE(DT63:EE63)))),"")</f>
        <v>74.405500000000004</v>
      </c>
      <c r="EG63" s="59">
        <f>+IFERROR((IF(ISTEXT(EG$5)=FALSE,(INDEX(FRED!$1:$1048576,MATCH(US!EG$5,FRED!$A:$A,0),MATCH(US!$B63,FRED!$1:$1,0))),(AVERAGE(DU63:EF63)))),"")</f>
        <v>83.531800000000004</v>
      </c>
      <c r="EH63" s="59">
        <f>+IFERROR((IF(ISTEXT(EH$5)=FALSE,(INDEX(FRED!$1:$1048576,MATCH(US!EH$5,FRED!$A:$A,0),MATCH(US!$B63,FRED!$1:$1,0))),(AVERAGE(DV63:EG63)))),"")</f>
        <v>80.987099999999998</v>
      </c>
      <c r="EI63" s="59">
        <f>+IFERROR((IF(ISTEXT(EI$5)=FALSE,(INDEX(FRED!$1:$1048576,MATCH(US!EI$5,FRED!$A:$A,0),MATCH(US!$B63,FRED!$1:$1,0))),(AVERAGE(DW63:EH63)))),"")</f>
        <v>79.994100000000003</v>
      </c>
      <c r="EJ63" s="59">
        <f>+IFERROR((IF(ISTEXT(EJ$5)=FALSE,(INDEX(FRED!$1:$1048576,MATCH(US!EJ$5,FRED!$A:$A,0),MATCH(US!$B63,FRED!$1:$1,0))),(AVERAGE(DX63:EI63)))),"")</f>
        <v>78.065299999999993</v>
      </c>
      <c r="EK63" s="59">
        <f>+IFERROR((IF(ISTEXT(EK$5)=FALSE,(INDEX(FRED!$1:$1048576,MATCH(US!EK$5,FRED!$A:$A,0),MATCH(US!$B63,FRED!$1:$1,0))),(AVERAGE(DY63:EJ63)))),"")</f>
        <v>80.906400000000005</v>
      </c>
      <c r="EL63" s="59">
        <f>+IFERROR((IF(ISTEXT(EL$5)=FALSE,(INDEX(FRED!$1:$1048576,MATCH(US!EL$5,FRED!$A:$A,0),MATCH(US!$B63,FRED!$1:$1,0))),(AVERAGE(DZ63:EK63)))),"")</f>
        <v>80.717100000000002</v>
      </c>
      <c r="EM63" s="59">
        <f>+IFERROR((IF(ISTEXT(EM$5)=FALSE,(INDEX(FRED!$1:$1048576,MATCH(US!EM$5,FRED!$A:$A,0),MATCH(US!$B63,FRED!$1:$1,0))),(AVERAGE(EA63:EL63)))),"")</f>
        <v>82.950500000000005</v>
      </c>
      <c r="EN63" s="59">
        <f>+IFERROR((IF(ISTEXT(EN$5)=FALSE,(INDEX(FRED!$1:$1048576,MATCH(US!EN$5,FRED!$A:$A,0),MATCH(US!$B63,FRED!$1:$1,0))),(AVERAGE(EB63:EM63)))),"")</f>
        <v>82.674300000000002</v>
      </c>
      <c r="EO63" s="59">
        <f>+IFERROR((IF(ISTEXT(EO$5)=FALSE,(INDEX(FRED!$1:$1048576,MATCH(US!EO$5,FRED!$A:$A,0),MATCH(US!$B63,FRED!$1:$1,0))),(AVERAGE(EC63:EN63)))),"")</f>
        <v>80.339799999999997</v>
      </c>
      <c r="EP63" s="60">
        <f>+IFERROR((IF(ISTEXT(EP$5)=FALSE,(INDEX(FRED!$1:$1048576,MATCH(US!EP$5,FRED!$A:$A,0),MATCH(US!$B63,FRED!$1:$1,0))),(AVERAGE(ED63:EO63)))),"")</f>
        <v>78.288899999999998</v>
      </c>
      <c r="EQ63" s="59">
        <f>+IFERROR((IF(ISTEXT(EQ$5)=FALSE,(INDEX(FRED!$1:$1048576,MATCH(US!EQ$5,FRED!$A:$A,0),MATCH(US!$B63,FRED!$1:$1,0))),(AVERAGE(EE63:EP63)))),"")</f>
        <v>79.085999999999999</v>
      </c>
      <c r="ER63" s="59">
        <f>+IFERROR((IF(ISTEXT(ER$5)=FALSE,(INDEX(FRED!$1:$1048576,MATCH(US!ER$5,FRED!$A:$A,0),MATCH(US!$B63,FRED!$1:$1,0))),(AVERAGE(EF63:EQ63)))),"")</f>
        <v>82.820099999999996</v>
      </c>
      <c r="ES63" s="59">
        <f>+IFERROR((IF(ISTEXT(ES$5)=FALSE,(INDEX(FRED!$1:$1048576,MATCH(US!ES$5,FRED!$A:$A,0),MATCH(US!$B63,FRED!$1:$1,0))),(AVERAGE(EG63:ER63)))),"")</f>
        <v>80.392200000000003</v>
      </c>
      <c r="ET63" s="59">
        <f>+IFERROR((IF(ISTEXT(ET$5)=FALSE,(INDEX(FRED!$1:$1048576,MATCH(US!ET$5,FRED!$A:$A,0),MATCH(US!$B63,FRED!$1:$1,0))),(AVERAGE(EH63:ES63)))),"")</f>
        <v>80.202100000000002</v>
      </c>
      <c r="EU63" s="59">
        <f>+IFERROR((IF(ISTEXT(EU$5)=FALSE,(INDEX(FRED!$1:$1048576,MATCH(US!EU$5,FRED!$A:$A,0),MATCH(US!$B63,FRED!$1:$1,0))),(AVERAGE(EI63:ET63)))),"")</f>
        <v>83.063599999999994</v>
      </c>
      <c r="EV63" s="59">
        <f>+IFERROR((IF(ISTEXT(EV$5)=FALSE,(INDEX(FRED!$1:$1048576,MATCH(US!EV$5,FRED!$A:$A,0),MATCH(US!$B63,FRED!$1:$1,0))),(AVERAGE(EJ63:EU63)))),"")</f>
        <v>85.496700000000004</v>
      </c>
      <c r="EW63" s="59">
        <f>+IFERROR((IF(ISTEXT(EW$5)=FALSE,(INDEX(FRED!$1:$1048576,MATCH(US!EW$5,FRED!$A:$A,0),MATCH(US!$B63,FRED!$1:$1,0))),(AVERAGE(EK63:EV63)))),"")</f>
        <v>86.610699999999994</v>
      </c>
      <c r="EX63" s="59">
        <f>+IFERROR((IF(ISTEXT(EX$5)=FALSE,(INDEX(FRED!$1:$1048576,MATCH(US!EX$5,FRED!$A:$A,0),MATCH(US!$B63,FRED!$1:$1,0))),(AVERAGE(EL63:EW63)))),"")</f>
        <v>88.439700000000002</v>
      </c>
      <c r="EY63" s="59">
        <f>+IFERROR((IF(ISTEXT(EY$5)=FALSE,(INDEX(FRED!$1:$1048576,MATCH(US!EY$5,FRED!$A:$A,0),MATCH(US!$B63,FRED!$1:$1,0))),(AVERAGE(EM63:EX63)))),"")</f>
        <v>87.492500000000007</v>
      </c>
      <c r="EZ63" s="59">
        <f>+IFERROR((IF(ISTEXT(EZ$5)=FALSE,(INDEX(FRED!$1:$1048576,MATCH(US!EZ$5,FRED!$A:$A,0),MATCH(US!$B63,FRED!$1:$1,0))),(AVERAGE(EN63:EY63)))),"")</f>
        <v>88.311999999999998</v>
      </c>
      <c r="FA63" s="59">
        <f>+IFERROR((IF(ISTEXT(FA$5)=FALSE,(INDEX(FRED!$1:$1048576,MATCH(US!FA$5,FRED!$A:$A,0),MATCH(US!$B63,FRED!$1:$1,0))),(AVERAGE(EO63:EZ63)))),"")</f>
        <v>87.753200000000007</v>
      </c>
      <c r="FB63" s="59">
        <f>+IFERROR((IF(ISTEXT(FB$5)=FALSE,(INDEX(FRED!$1:$1048576,MATCH(US!FB$5,FRED!$A:$A,0),MATCH(US!$B63,FRED!$1:$1,0))),(AVERAGE(EP63:FA63)))),"")</f>
        <v>92.380799999999994</v>
      </c>
      <c r="FC63" s="60">
        <f>+IFERROR((IF(ISTEXT(FC$5)=FALSE,(INDEX(FRED!$1:$1048576,MATCH(US!FC$5,FRED!$A:$A,0),MATCH(US!$B63,FRED!$1:$1,0))),(AVERAGE(EQ63:FB63)))),"")</f>
        <v>85.1708</v>
      </c>
      <c r="FD63" s="59">
        <f>+IFERROR((IF(ISTEXT(FD$5)=FALSE,(INDEX(FRED!$1:$1048576,MATCH(US!FD$5,FRED!$A:$A,0),MATCH(US!$B63,FRED!$1:$1,0))),(AVERAGE(ER63:FC63)))),"")</f>
        <v>95.792000000000002</v>
      </c>
      <c r="FE63" s="59">
        <f>+IFERROR((IF(ISTEXT(FE$5)=FALSE,(INDEX(FRED!$1:$1048576,MATCH(US!FE$5,FRED!$A:$A,0),MATCH(US!$B63,FRED!$1:$1,0))),(AVERAGE(ES63:FD63)))),"")</f>
        <v>95.316500000000005</v>
      </c>
      <c r="FF63" s="59">
        <f>+IFERROR((IF(ISTEXT(FF$5)=FALSE,(INDEX(FRED!$1:$1048576,MATCH(US!FF$5,FRED!$A:$A,0),MATCH(US!$B63,FRED!$1:$1,0))),(AVERAGE(ET63:FE63)))),"")</f>
        <v>93.614099999999993</v>
      </c>
      <c r="FG63" s="59">
        <f>+IFERROR((IF(ISTEXT(FG$5)=FALSE,(INDEX(FRED!$1:$1048576,MATCH(US!FG$5,FRED!$A:$A,0),MATCH(US!$B63,FRED!$1:$1,0))),(AVERAGE(EU63:FF63)))),"")</f>
        <v>94.866500000000002</v>
      </c>
      <c r="FH63" s="59">
        <f>+IFERROR((IF(ISTEXT(FH$5)=FALSE,(INDEX(FRED!$1:$1048576,MATCH(US!FH$5,FRED!$A:$A,0),MATCH(US!$B63,FRED!$1:$1,0))),(AVERAGE(EV63:FG63)))),"")</f>
        <v>92.749099999999999</v>
      </c>
      <c r="FI63" s="59">
        <f>+IFERROR((IF(ISTEXT(FI$5)=FALSE,(INDEX(FRED!$1:$1048576,MATCH(US!FI$5,FRED!$A:$A,0),MATCH(US!$B63,FRED!$1:$1,0))),(AVERAGE(EW63:FH63)))),"")</f>
        <v>91.463800000000006</v>
      </c>
      <c r="FJ63" s="59">
        <f>+IFERROR((IF(ISTEXT(FJ$5)=FALSE,(INDEX(FRED!$1:$1048576,MATCH(US!FJ$5,FRED!$A:$A,0),MATCH(US!$B63,FRED!$1:$1,0))),(AVERAGE(EX63:FI63)))),"")</f>
        <v>90.067800000000005</v>
      </c>
      <c r="FK63" s="59">
        <f>+IFERROR((IF(ISTEXT(FK$5)=FALSE,(INDEX(FRED!$1:$1048576,MATCH(US!FK$5,FRED!$A:$A,0),MATCH(US!$B63,FRED!$1:$1,0))),(AVERAGE(EY63:FJ63)))),"")</f>
        <v>90.162700000000001</v>
      </c>
      <c r="FL63" s="59">
        <f>+IFERROR((IF(ISTEXT(FL$5)=FALSE,(INDEX(FRED!$1:$1048576,MATCH(US!FL$5,FRED!$A:$A,0),MATCH(US!$B63,FRED!$1:$1,0))),(AVERAGE(EZ63:FK63)))),"")</f>
        <v>89.787700000000001</v>
      </c>
      <c r="FM63" s="59">
        <f>+IFERROR((IF(ISTEXT(FM$5)=FALSE,(INDEX(FRED!$1:$1048576,MATCH(US!FM$5,FRED!$A:$A,0),MATCH(US!$B63,FRED!$1:$1,0))),(AVERAGE(FA63:FL63)))),"")</f>
        <v>91.4923</v>
      </c>
      <c r="FN63" s="59">
        <f>+IFERROR((IF(ISTEXT(FN$5)=FALSE,(INDEX(FRED!$1:$1048576,MATCH(US!FN$5,FRED!$A:$A,0),MATCH(US!$B63,FRED!$1:$1,0))),(AVERAGE(FB63:FM63)))),"")</f>
        <v>95.923500000000004</v>
      </c>
      <c r="FO63" s="59">
        <f>+IFERROR((IF(ISTEXT(FO$5)=FALSE,(INDEX(FRED!$1:$1048576,MATCH(US!FO$5,FRED!$A:$A,0),MATCH(US!$B63,FRED!$1:$1,0))),(AVERAGE(FC63:FN63)))),"")</f>
        <v>96.149600000000007</v>
      </c>
      <c r="FP63" s="60">
        <f>+IFERROR((IF(ISTEXT(FP$5)=FALSE,(INDEX(FRED!$1:$1048576,MATCH(US!FP$5,FRED!$A:$A,0),MATCH(US!$B63,FRED!$1:$1,0))),(AVERAGE(FD63:FO63)))),"")</f>
        <v>93.115466666666677</v>
      </c>
      <c r="FQ63" s="59">
        <f>+IFERROR((IF(ISTEXT(FQ$5)=FALSE,(INDEX(FRED!$1:$1048576,MATCH(US!FQ$5,FRED!$A:$A,0),MATCH(US!$B63,FRED!$1:$1,0))),(AVERAGE(FE63:FP63)))),"")</f>
        <v>98.886200000000002</v>
      </c>
      <c r="FR63" s="59">
        <f>+IFERROR((IF(ISTEXT(FR$5)=FALSE,(INDEX(FRED!$1:$1048576,MATCH(US!FR$5,FRED!$A:$A,0),MATCH(US!$B63,FRED!$1:$1,0))),(AVERAGE(FF63:FQ63)))),"")</f>
        <v>100.62269999999999</v>
      </c>
      <c r="FS63" s="59">
        <f>+IFERROR((IF(ISTEXT(FS$5)=FALSE,(INDEX(FRED!$1:$1048576,MATCH(US!FS$5,FRED!$A:$A,0),MATCH(US!$B63,FRED!$1:$1,0))),(AVERAGE(FG63:FR63)))),"")</f>
        <v>100.611</v>
      </c>
      <c r="FT63" s="59">
        <f>+IFERROR((IF(ISTEXT(FT$5)=FALSE,(INDEX(FRED!$1:$1048576,MATCH(US!FT$5,FRED!$A:$A,0),MATCH(US!$B63,FRED!$1:$1,0))),(AVERAGE(FH63:FS63)))),"")</f>
        <v>95.558599999999998</v>
      </c>
      <c r="FU63" s="59">
        <f>+IFERROR((IF(ISTEXT(FU$5)=FALSE,(INDEX(FRED!$1:$1048576,MATCH(US!FU$5,FRED!$A:$A,0),MATCH(US!$B63,FRED!$1:$1,0))),(AVERAGE(FI63:FT63)))),"")</f>
        <v>99.594200000000001</v>
      </c>
      <c r="FV63" s="59">
        <f>+IFERROR((IF(ISTEXT(FV$5)=FALSE,(INDEX(FRED!$1:$1048576,MATCH(US!FV$5,FRED!$A:$A,0),MATCH(US!$B63,FRED!$1:$1,0))),(AVERAGE(FJ63:FU63)))),"")</f>
        <v>101.0715</v>
      </c>
      <c r="FW63" s="59">
        <f>+IFERROR((IF(ISTEXT(FW$5)=FALSE,(INDEX(FRED!$1:$1048576,MATCH(US!FW$5,FRED!$A:$A,0),MATCH(US!$B63,FRED!$1:$1,0))),(AVERAGE(FK63:FV63)))),"")</f>
        <v>101.92359999999999</v>
      </c>
      <c r="FX63" s="59">
        <f>+IFERROR((IF(ISTEXT(FX$5)=FALSE,(INDEX(FRED!$1:$1048576,MATCH(US!FX$5,FRED!$A:$A,0),MATCH(US!$B63,FRED!$1:$1,0))),(AVERAGE(FL63:FW63)))),"")</f>
        <v>103.14019999999999</v>
      </c>
      <c r="FY63" s="59">
        <f>+IFERROR((IF(ISTEXT(FY$5)=FALSE,(INDEX(FRED!$1:$1048576,MATCH(US!FY$5,FRED!$A:$A,0),MATCH(US!$B63,FRED!$1:$1,0))),(AVERAGE(FM63:FX63)))),"")</f>
        <v>105.13939999999999</v>
      </c>
      <c r="FZ63" s="59">
        <f>+IFERROR((IF(ISTEXT(FZ$5)=FALSE,(INDEX(FRED!$1:$1048576,MATCH(US!FZ$5,FRED!$A:$A,0),MATCH(US!$B63,FRED!$1:$1,0))),(AVERAGE(FN63:FY63)))),"")</f>
        <v>103.4011</v>
      </c>
      <c r="GA63" s="59">
        <f>+IFERROR((IF(ISTEXT(GA$5)=FALSE,(INDEX(FRED!$1:$1048576,MATCH(US!GA$5,FRED!$A:$A,0),MATCH(US!$B63,FRED!$1:$1,0))),(AVERAGE(FO63:FZ63)))),"")</f>
        <v>100.2435</v>
      </c>
      <c r="GB63" s="59">
        <f>+IFERROR((IF(ISTEXT(GB$5)=FALSE,(INDEX(FRED!$1:$1048576,MATCH(US!GB$5,FRED!$A:$A,0),MATCH(US!$B63,FRED!$1:$1,0))),(AVERAGE(FP63:GA63)))),"")</f>
        <v>99.280900000000003</v>
      </c>
      <c r="GC63" s="60">
        <f>+IFERROR((IF(ISTEXT(GC$5)=FALSE,(INDEX(FRED!$1:$1048576,MATCH(US!GC$5,FRED!$A:$A,0),MATCH(US!$B63,FRED!$1:$1,0))),(AVERAGE(FQ63:GB63)))),"")</f>
        <v>100.78940833333333</v>
      </c>
      <c r="GD63" s="59">
        <f>+IFERROR((IF(ISTEXT(GD$5)=FALSE,(INDEX(FRED!$1:$1048576,MATCH(US!GD$5,FRED!$A:$A,0),MATCH(US!$B63,FRED!$1:$1,0))),(AVERAGE(FR63:GC63)))),"")</f>
        <v>96.780699999999996</v>
      </c>
      <c r="GE63" s="59">
        <f>+IFERROR((IF(ISTEXT(GE$5)=FALSE,(INDEX(FRED!$1:$1048576,MATCH(US!GE$5,FRED!$A:$A,0),MATCH(US!$B63,FRED!$1:$1,0))),(AVERAGE(FS63:GD63)))),"")</f>
        <v>96.678899999999999</v>
      </c>
      <c r="GF63" s="59">
        <f>+IFERROR((IF(ISTEXT(GF$5)=FALSE,(INDEX(FRED!$1:$1048576,MATCH(US!GF$5,FRED!$A:$A,0),MATCH(US!$B63,FRED!$1:$1,0))),(AVERAGE(FT63:GE63)))),"")</f>
        <v>98.251300000000001</v>
      </c>
      <c r="GG63" s="59">
        <f>+IFERROR((IF(ISTEXT(GG$5)=FALSE,(INDEX(FRED!$1:$1048576,MATCH(US!GG$5,FRED!$A:$A,0),MATCH(US!$B63,FRED!$1:$1,0))),(AVERAGE(FU63:GF63)))),"")</f>
        <v>99.847099999999998</v>
      </c>
      <c r="GH63" s="59">
        <f>+IFERROR((IF(ISTEXT(GH$5)=FALSE,(INDEX(FRED!$1:$1048576,MATCH(US!GH$5,FRED!$A:$A,0),MATCH(US!$B63,FRED!$1:$1,0))),(AVERAGE(FV63:GG63)))),"")</f>
        <v>103.236</v>
      </c>
      <c r="GI63" s="59">
        <f>+IFERROR((IF(ISTEXT(GI$5)=FALSE,(INDEX(FRED!$1:$1048576,MATCH(US!GI$5,FRED!$A:$A,0),MATCH(US!$B63,FRED!$1:$1,0))),(AVERAGE(FW63:GH63)))),"")</f>
        <v>101.9693</v>
      </c>
      <c r="GJ63" s="59">
        <f>+IFERROR((IF(ISTEXT(GJ$5)=FALSE,(INDEX(FRED!$1:$1048576,MATCH(US!GJ$5,FRED!$A:$A,0),MATCH(US!$B63,FRED!$1:$1,0))),(AVERAGE(FX63:GI63)))),"")</f>
        <v>104.7972</v>
      </c>
      <c r="GK63" s="59">
        <f>+IFERROR((IF(ISTEXT(GK$5)=FALSE,(INDEX(FRED!$1:$1048576,MATCH(US!GK$5,FRED!$A:$A,0),MATCH(US!$B63,FRED!$1:$1,0))),(AVERAGE(FY63:GJ63)))),"")</f>
        <v>103.4388</v>
      </c>
      <c r="GL63" s="59">
        <f>+IFERROR((IF(ISTEXT(GL$5)=FALSE,(INDEX(FRED!$1:$1048576,MATCH(US!GL$5,FRED!$A:$A,0),MATCH(US!$B63,FRED!$1:$1,0))),(AVERAGE(FZ63:GK63)))),"")</f>
        <v>106.4119</v>
      </c>
      <c r="GM63" s="59">
        <f>+IFERROR((IF(ISTEXT(GM$5)=FALSE,(INDEX(FRED!$1:$1048576,MATCH(US!GM$5,FRED!$A:$A,0),MATCH(US!$B63,FRED!$1:$1,0))),(AVERAGE(GA63:GL63)))),"")</f>
        <v>107.44410000000001</v>
      </c>
      <c r="GN63" s="59">
        <f>+IFERROR((IF(ISTEXT(GN$5)=FALSE,(INDEX(FRED!$1:$1048576,MATCH(US!GN$5,FRED!$A:$A,0),MATCH(US!$B63,FRED!$1:$1,0))),(AVERAGE(GB63:GM63)))),"")</f>
        <v>100.056</v>
      </c>
      <c r="GO63" s="59">
        <f>+IFERROR((IF(ISTEXT(GO$5)=FALSE,(INDEX(FRED!$1:$1048576,MATCH(US!GO$5,FRED!$A:$A,0),MATCH(US!$B63,FRED!$1:$1,0))),(AVERAGE(GC63:GN63)))),"")</f>
        <v>107.96469999999999</v>
      </c>
      <c r="GP63" s="60">
        <f>+IFERROR((IF(ISTEXT(GP$5)=FALSE,(INDEX(FRED!$1:$1048576,MATCH(US!GP$5,FRED!$A:$A,0),MATCH(US!$B63,FRED!$1:$1,0))),(AVERAGE(GD63:GO63)))),"")</f>
        <v>102.23966666666666</v>
      </c>
      <c r="GQ63" s="59">
        <f>+IFERROR((IF(ISTEXT(GQ$5)=FALSE,(INDEX(FRED!$1:$1048576,MATCH(US!GQ$5,FRED!$A:$A,0),MATCH(US!$B63,FRED!$1:$1,0))),(AVERAGE(GE63:GP63)))),"")</f>
        <v>107.8661</v>
      </c>
      <c r="GR63" s="59">
        <f>+IFERROR((IF(ISTEXT(GR$5)=FALSE,(INDEX(FRED!$1:$1048576,MATCH(US!GR$5,FRED!$A:$A,0),MATCH(US!$B63,FRED!$1:$1,0))),(AVERAGE(GF63:GQ63)))),"")</f>
        <v>98.319000000000003</v>
      </c>
      <c r="GS63" s="59">
        <f>+IFERROR((IF(ISTEXT(GS$5)=FALSE,(INDEX(FRED!$1:$1048576,MATCH(US!GS$5,FRED!$A:$A,0),MATCH(US!$B63,FRED!$1:$1,0))),(AVERAGE(GG63:GR63)))),"")</f>
        <v>98.201300000000003</v>
      </c>
      <c r="GT63" s="59">
        <f>+IFERROR((IF(ISTEXT(GT$5)=FALSE,(INDEX(FRED!$1:$1048576,MATCH(US!GT$5,FRED!$A:$A,0),MATCH(US!$B63,FRED!$1:$1,0))),(AVERAGE(GH63:GS63)))),"")</f>
        <v>102.8811</v>
      </c>
      <c r="GU63" s="59">
        <f>+IFERROR((IF(ISTEXT(GU$5)=FALSE,(INDEX(FRED!$1:$1048576,MATCH(US!GU$5,FRED!$A:$A,0),MATCH(US!$B63,FRED!$1:$1,0))),(AVERAGE(GI63:GT63)))),"")</f>
        <v>104.6778</v>
      </c>
      <c r="GV63" s="59">
        <f>+IFERROR((IF(ISTEXT(GV$5)=FALSE,(INDEX(FRED!$1:$1048576,MATCH(US!GV$5,FRED!$A:$A,0),MATCH(US!$B63,FRED!$1:$1,0))),(AVERAGE(GJ63:GU63)))),"")</f>
        <v>107.4127</v>
      </c>
      <c r="GW63" s="59">
        <f>+IFERROR((IF(ISTEXT(GW$5)=FALSE,(INDEX(FRED!$1:$1048576,MATCH(US!GW$5,FRED!$A:$A,0),MATCH(US!$B63,FRED!$1:$1,0))),(AVERAGE(GK63:GV63)))),"")</f>
        <v>112.8288</v>
      </c>
      <c r="GX63" s="59">
        <f>+IFERROR((IF(ISTEXT(GX$5)=FALSE,(INDEX(FRED!$1:$1048576,MATCH(US!GX$5,FRED!$A:$A,0),MATCH(US!$B63,FRED!$1:$1,0))),(AVERAGE(GL63:GW63)))),"")</f>
        <v>114.2899</v>
      </c>
      <c r="GY63" s="59">
        <f>+IFERROR((IF(ISTEXT(GY$5)=FALSE,(INDEX(FRED!$1:$1048576,MATCH(US!GY$5,FRED!$A:$A,0),MATCH(US!$B63,FRED!$1:$1,0))),(AVERAGE(GM63:GX63)))),"")</f>
        <v>114.4807</v>
      </c>
      <c r="GZ63" s="59">
        <f>+IFERROR((IF(ISTEXT(GZ$5)=FALSE,(INDEX(FRED!$1:$1048576,MATCH(US!GZ$5,FRED!$A:$A,0),MATCH(US!$B63,FRED!$1:$1,0))),(AVERAGE(GN63:GY63)))),"")</f>
        <v>113.2236</v>
      </c>
      <c r="HA63" s="59">
        <f>+IFERROR((IF(ISTEXT(HA$5)=FALSE,(INDEX(FRED!$1:$1048576,MATCH(US!HA$5,FRED!$A:$A,0),MATCH(US!$B63,FRED!$1:$1,0))),(AVERAGE(GO63:GZ63)))),"")</f>
        <v>112.95869999999999</v>
      </c>
      <c r="HB63" s="59">
        <f>+IFERROR((IF(ISTEXT(HB$5)=FALSE,(INDEX(FRED!$1:$1048576,MATCH(US!HB$5,FRED!$A:$A,0),MATCH(US!$B63,FRED!$1:$1,0))),(AVERAGE(GP63:HA63)))),"")</f>
        <v>119.9952</v>
      </c>
      <c r="HC63" s="60">
        <f>+IFERROR((IF(ISTEXT(HC$5)=FALSE,(INDEX(FRED!$1:$1048576,MATCH(US!HC$5,FRED!$A:$A,0),MATCH(US!$B63,FRED!$1:$1,0))),(AVERAGE(GQ63:HB63)))),"")</f>
        <v>108.92790833333332</v>
      </c>
      <c r="HD63" s="59">
        <f>+IFERROR((IF(ISTEXT(HD$5)=FALSE,(INDEX(FRED!$1:$1048576,MATCH(US!HD$5,FRED!$A:$A,0),MATCH(US!$B63,FRED!$1:$1,0))),(AVERAGE(GR63:HC63)))),"")</f>
        <v>116.7393</v>
      </c>
      <c r="HE63" s="59">
        <f>+IFERROR((IF(ISTEXT(HE$5)=FALSE,(INDEX(FRED!$1:$1048576,MATCH(US!HE$5,FRED!$A:$A,0),MATCH(US!$B63,FRED!$1:$1,0))),(AVERAGE(GS63:HD63)))),"")</f>
        <v>119.0879</v>
      </c>
      <c r="HF63" s="59">
        <f>+IFERROR((IF(ISTEXT(HF$5)=FALSE,(INDEX(FRED!$1:$1048576,MATCH(US!HF$5,FRED!$A:$A,0),MATCH(US!$B63,FRED!$1:$1,0))),(AVERAGE(GT63:HE63)))),"")</f>
        <v>118.9761</v>
      </c>
      <c r="HG63" s="59">
        <f>+IFERROR((IF(ISTEXT(HG$5)=FALSE,(INDEX(FRED!$1:$1048576,MATCH(US!HG$5,FRED!$A:$A,0),MATCH(US!$B63,FRED!$1:$1,0))),(AVERAGE(GU63:HF63)))),"")</f>
        <v>109.6247</v>
      </c>
      <c r="HH63" s="59">
        <f>+IFERROR((IF(ISTEXT(HH$5)=FALSE,(INDEX(FRED!$1:$1048576,MATCH(US!HH$5,FRED!$A:$A,0),MATCH(US!$B63,FRED!$1:$1,0))),(AVERAGE(GV63:HG63)))),"")</f>
        <v>107.8095</v>
      </c>
      <c r="HI63" s="59">
        <f>+IFERROR((IF(ISTEXT(HI$5)=FALSE,(INDEX(FRED!$1:$1048576,MATCH(US!HI$5,FRED!$A:$A,0),MATCH(US!$B63,FRED!$1:$1,0))),(AVERAGE(GW63:HH63)))),"")</f>
        <v>110.73860000000001</v>
      </c>
      <c r="HJ63" s="59">
        <f>+IFERROR((IF(ISTEXT(HJ$5)=FALSE,(INDEX(FRED!$1:$1048576,MATCH(US!HJ$5,FRED!$A:$A,0),MATCH(US!$B63,FRED!$1:$1,0))),(AVERAGE(GX63:HI63)))),"")</f>
        <v>105.7343</v>
      </c>
      <c r="HK63" s="59">
        <f>+IFERROR((IF(ISTEXT(HK$5)=FALSE,(INDEX(FRED!$1:$1048576,MATCH(US!HK$5,FRED!$A:$A,0),MATCH(US!$B63,FRED!$1:$1,0))),(AVERAGE(GY63:HJ63)))),"")</f>
        <v>105.23390000000001</v>
      </c>
      <c r="HL63" s="59">
        <f>+IFERROR((IF(ISTEXT(HL$5)=FALSE,(INDEX(FRED!$1:$1048576,MATCH(US!HL$5,FRED!$A:$A,0),MATCH(US!$B63,FRED!$1:$1,0))),(AVERAGE(GZ63:HK63)))),"")</f>
        <v>105.0577</v>
      </c>
      <c r="HM63" s="59">
        <f>+IFERROR((IF(ISTEXT(HM$5)=FALSE,(INDEX(FRED!$1:$1048576,MATCH(US!HM$5,FRED!$A:$A,0),MATCH(US!$B63,FRED!$1:$1,0))),(AVERAGE(HA63:HL63)))),"")</f>
        <v>106.0972</v>
      </c>
      <c r="HN63" s="59">
        <f>+IFERROR((IF(ISTEXT(HN$5)=FALSE,(INDEX(FRED!$1:$1048576,MATCH(US!HN$5,FRED!$A:$A,0),MATCH(US!$B63,FRED!$1:$1,0))),(AVERAGE(HB63:HM63)))),"")</f>
        <v>107.4803</v>
      </c>
      <c r="HO63" s="59">
        <f>+IFERROR((IF(ISTEXT(HO$5)=FALSE,(INDEX(FRED!$1:$1048576,MATCH(US!HO$5,FRED!$A:$A,0),MATCH(US!$B63,FRED!$1:$1,0))),(AVERAGE(HC63:HN63)))),"")</f>
        <v>103.5856</v>
      </c>
      <c r="HP63" s="60">
        <f>+IFERROR((IF(ISTEXT(HP$5)=FALSE,(INDEX(FRED!$1:$1048576,MATCH(US!HP$5,FRED!$A:$A,0),MATCH(US!$B63,FRED!$1:$1,0))),(AVERAGE(HD63:HO63)))),"")</f>
        <v>109.68042500000001</v>
      </c>
      <c r="HQ63" s="59">
        <f>+IFERROR((IF(ISTEXT(HQ$5)=FALSE,(INDEX(FRED!$1:$1048576,MATCH(US!HQ$5,FRED!$A:$A,0),MATCH(US!$B63,FRED!$1:$1,0))),(AVERAGE(HE63:HP63)))),"")</f>
        <v>103.8095</v>
      </c>
      <c r="HR63" s="59">
        <f>+IFERROR((IF(ISTEXT(HR$5)=FALSE,(INDEX(FRED!$1:$1048576,MATCH(US!HR$5,FRED!$A:$A,0),MATCH(US!$B63,FRED!$1:$1,0))),(AVERAGE(HF63:HQ63)))),"")</f>
        <v>109.25449999999999</v>
      </c>
      <c r="HS63" s="59">
        <f>+IFERROR((IF(ISTEXT(HS$5)=FALSE,(INDEX(FRED!$1:$1048576,MATCH(US!HS$5,FRED!$A:$A,0),MATCH(US!$B63,FRED!$1:$1,0))),(AVERAGE(HG63:HR63)))),"")</f>
        <v>104.041</v>
      </c>
      <c r="HT63" s="59">
        <f>+IFERROR((IF(ISTEXT(HT$5)=FALSE,(INDEX(FRED!$1:$1048576,MATCH(US!HT$5,FRED!$A:$A,0),MATCH(US!$B63,FRED!$1:$1,0))),(AVERAGE(HH63:HS63)))),"")</f>
        <v>99.431399999999996</v>
      </c>
      <c r="HU63" s="59">
        <f>+IFERROR((IF(ISTEXT(HU$5)=FALSE,(INDEX(FRED!$1:$1048576,MATCH(US!HU$5,FRED!$A:$A,0),MATCH(US!$B63,FRED!$1:$1,0))),(AVERAGE(HI63:HT63)))),"")</f>
        <v>98.4465</v>
      </c>
      <c r="HV63" s="59">
        <f>+IFERROR((IF(ISTEXT(HV$5)=FALSE,(INDEX(FRED!$1:$1048576,MATCH(US!HV$5,FRED!$A:$A,0),MATCH(US!$B63,FRED!$1:$1,0))),(AVERAGE(HJ63:HU63)))),"")</f>
        <v>98.430199999999999</v>
      </c>
      <c r="HW63" s="59">
        <f>+IFERROR((IF(ISTEXT(HW$5)=FALSE,(INDEX(FRED!$1:$1048576,MATCH(US!HW$5,FRED!$A:$A,0),MATCH(US!$B63,FRED!$1:$1,0))),(AVERAGE(HK63:HV63)))),"")</f>
        <v>96.640699999999995</v>
      </c>
      <c r="HX63" s="59">
        <f>+IFERROR((IF(ISTEXT(HX$5)=FALSE,(INDEX(FRED!$1:$1048576,MATCH(US!HX$5,FRED!$A:$A,0),MATCH(US!$B63,FRED!$1:$1,0))),(AVERAGE(HL63:HW63)))),"")</f>
        <v>96.799700000000001</v>
      </c>
      <c r="HY63" s="59">
        <f>+IFERROR((IF(ISTEXT(HY$5)=FALSE,(INDEX(FRED!$1:$1048576,MATCH(US!HY$5,FRED!$A:$A,0),MATCH(US!$B63,FRED!$1:$1,0))),(AVERAGE(HM63:HX63)))),"")</f>
        <v>96.581699999999998</v>
      </c>
      <c r="HZ63" s="59">
        <f>+IFERROR((IF(ISTEXT(HZ$5)=FALSE,(INDEX(FRED!$1:$1048576,MATCH(US!HZ$5,FRED!$A:$A,0),MATCH(US!$B63,FRED!$1:$1,0))),(AVERAGE(HN63:HY63)))),"")</f>
        <v>98.898700000000005</v>
      </c>
      <c r="IA63" s="59">
        <f>+IFERROR((IF(ISTEXT(IA$5)=FALSE,(INDEX(FRED!$1:$1048576,MATCH(US!IA$5,FRED!$A:$A,0),MATCH(US!$B63,FRED!$1:$1,0))),(AVERAGE(HO63:HZ63)))),"")</f>
        <v>102.6758</v>
      </c>
      <c r="IB63" s="59">
        <f>+IFERROR((IF(ISTEXT(IB$5)=FALSE,(INDEX(FRED!$1:$1048576,MATCH(US!IB$5,FRED!$A:$A,0),MATCH(US!$B63,FRED!$1:$1,0))),(AVERAGE(HP63:IA63)))),"")</f>
        <v>102.41500000000001</v>
      </c>
      <c r="IC63" s="60">
        <f>+IFERROR((IF(ISTEXT(IC$5)=FALSE,(INDEX(FRED!$1:$1048576,MATCH(US!IC$5,FRED!$A:$A,0),MATCH(US!$B63,FRED!$1:$1,0))),(AVERAGE(HQ63:IB63)))),"")</f>
        <v>100.618725</v>
      </c>
      <c r="ID63" s="59">
        <f>+IFERROR((IF(ISTEXT(ID$5)=FALSE,(INDEX(FRED!$1:$1048576,MATCH(US!ID$5,FRED!$A:$A,0),MATCH(US!$B63,FRED!$1:$1,0))),(AVERAGE(HR63:IC63)))),"")</f>
        <v>100.6542</v>
      </c>
      <c r="IE63" s="59">
        <f>+IFERROR((IF(ISTEXT(IE$5)=FALSE,(INDEX(FRED!$1:$1048576,MATCH(US!IE$5,FRED!$A:$A,0),MATCH(US!$B63,FRED!$1:$1,0))),(AVERAGE(HS63:ID63)))),"")</f>
        <v>101.4492</v>
      </c>
      <c r="IF63" s="59">
        <f>+IFERROR((IF(ISTEXT(IF$5)=FALSE,(INDEX(FRED!$1:$1048576,MATCH(US!IF$5,FRED!$A:$A,0),MATCH(US!$B63,FRED!$1:$1,0))),(AVERAGE(HT63:IE63)))),"")</f>
        <v>100.4307</v>
      </c>
      <c r="IG63" s="59">
        <f>+IFERROR((IF(ISTEXT(IG$5)=FALSE,(INDEX(FRED!$1:$1048576,MATCH(US!IG$5,FRED!$A:$A,0),MATCH(US!$B63,FRED!$1:$1,0))),(AVERAGE(HU63:IF63)))),"")</f>
        <v>102.5939</v>
      </c>
      <c r="IH63" s="59">
        <f>+IFERROR((IF(ISTEXT(IH$5)=FALSE,(INDEX(FRED!$1:$1048576,MATCH(US!IH$5,FRED!$A:$A,0),MATCH(US!$B63,FRED!$1:$1,0))),(AVERAGE(HV63:IG63)))),"")</f>
        <v>105.2526</v>
      </c>
      <c r="II63" s="59">
        <f>+IFERROR((IF(ISTEXT(II$5)=FALSE,(INDEX(FRED!$1:$1048576,MATCH(US!II$5,FRED!$A:$A,0),MATCH(US!$B63,FRED!$1:$1,0))),(AVERAGE(HW63:IH63)))),"")</f>
        <v>102.94370000000001</v>
      </c>
      <c r="IJ63" s="59">
        <f>+IFERROR((IF(ISTEXT(IJ$5)=FALSE,(INDEX(FRED!$1:$1048576,MATCH(US!IJ$5,FRED!$A:$A,0),MATCH(US!$B63,FRED!$1:$1,0))),(AVERAGE(HX63:II63)))),"")</f>
        <v>103.5163</v>
      </c>
      <c r="IK63" s="59">
        <f>+IFERROR((IF(ISTEXT(IK$5)=FALSE,(INDEX(FRED!$1:$1048576,MATCH(US!IK$5,FRED!$A:$A,0),MATCH(US!$B63,FRED!$1:$1,0))),(AVERAGE(HY63:IJ63)))),"")</f>
        <v>102.7658</v>
      </c>
      <c r="IL63" s="59">
        <f>+IFERROR((IF(ISTEXT(IL$5)=FALSE,(INDEX(FRED!$1:$1048576,MATCH(US!IL$5,FRED!$A:$A,0),MATCH(US!$B63,FRED!$1:$1,0))),(AVERAGE(HZ63:IK63)))),"")</f>
        <v>100.1549</v>
      </c>
      <c r="IM63" s="59">
        <f>+IFERROR((IF(ISTEXT(IM$5)=FALSE,(INDEX(FRED!$1:$1048576,MATCH(US!IM$5,FRED!$A:$A,0),MATCH(US!$B63,FRED!$1:$1,0))),(AVERAGE(IA63:IL63)))),"")</f>
        <v>99.770399999999995</v>
      </c>
      <c r="IN63" s="59">
        <f>+IFERROR((IF(ISTEXT(IN$5)=FALSE,(INDEX(FRED!$1:$1048576,MATCH(US!IN$5,FRED!$A:$A,0),MATCH(US!$B63,FRED!$1:$1,0))),(AVERAGE(IB63:IM63)))),"")</f>
        <v>96.203299999999999</v>
      </c>
      <c r="IO63" s="59">
        <f>+IFERROR((IF(ISTEXT(IO$5)=FALSE,(INDEX(FRED!$1:$1048576,MATCH(US!IO$5,FRED!$A:$A,0),MATCH(US!$B63,FRED!$1:$1,0))),(AVERAGE(IC63:IN63)))),"")</f>
        <v>96.262100000000004</v>
      </c>
      <c r="IP63" s="60">
        <f>+IFERROR((IF(ISTEXT(IP$5)=FALSE,(INDEX(FRED!$1:$1048576,MATCH(US!IP$5,FRED!$A:$A,0),MATCH(US!$B63,FRED!$1:$1,0))),(AVERAGE(ID63:IO63)))),"")</f>
        <v>100.99975833333333</v>
      </c>
      <c r="IQ63" s="59">
        <f>+IFERROR((IF(ISTEXT(IQ$5)=FALSE,(INDEX(FRED!$1:$1048576,MATCH(US!IQ$5,FRED!$A:$A,0),MATCH(US!$B63,FRED!$1:$1,0))),(AVERAGE(IE63:IP63)))),"")</f>
        <v>103.1459</v>
      </c>
      <c r="IR63" s="59">
        <f>+IFERROR((IF(ISTEXT(IR$5)=FALSE,(INDEX(FRED!$1:$1048576,MATCH(US!IR$5,FRED!$A:$A,0),MATCH(US!$B63,FRED!$1:$1,0))),(AVERAGE(IF63:IQ63)))),"")</f>
        <v>98.257400000000004</v>
      </c>
      <c r="IS63" s="59">
        <f>+IFERROR((IF(ISTEXT(IS$5)=FALSE,(INDEX(FRED!$1:$1048576,MATCH(US!IS$5,FRED!$A:$A,0),MATCH(US!$B63,FRED!$1:$1,0))),(AVERAGE(IG63:IR63)))),"")</f>
        <v>97.043400000000005</v>
      </c>
      <c r="IT63" s="59">
        <f>+IFERROR((IF(ISTEXT(IT$5)=FALSE,(INDEX(FRED!$1:$1048576,MATCH(US!IT$5,FRED!$A:$A,0),MATCH(US!$B63,FRED!$1:$1,0))),(AVERAGE(IH63:IS63)))),"")</f>
        <v>98.063400000000001</v>
      </c>
      <c r="IU63" s="59">
        <f>+IFERROR((IF(ISTEXT(IU$5)=FALSE,(INDEX(FRED!$1:$1048576,MATCH(US!IU$5,FRED!$A:$A,0),MATCH(US!$B63,FRED!$1:$1,0))),(AVERAGE(II63:IT63)))),"")</f>
        <v>97.656700000000001</v>
      </c>
      <c r="IV63" s="59">
        <f>+IFERROR((IF(ISTEXT(IV$5)=FALSE,(INDEX(FRED!$1:$1048576,MATCH(US!IV$5,FRED!$A:$A,0),MATCH(US!$B63,FRED!$1:$1,0))),(AVERAGE(IJ63:IU63)))),"")</f>
        <v>97.489199999999997</v>
      </c>
      <c r="IW63" s="59">
        <f>+IFERROR((IF(ISTEXT(IW$5)=FALSE,(INDEX(FRED!$1:$1048576,MATCH(US!IW$5,FRED!$A:$A,0),MATCH(US!$B63,FRED!$1:$1,0))),(AVERAGE(IK63:IV63)))),"")</f>
        <v>101.79470000000001</v>
      </c>
      <c r="IX63" s="59">
        <f>+IFERROR((IF(ISTEXT(IX$5)=FALSE,(INDEX(FRED!$1:$1048576,MATCH(US!IX$5,FRED!$A:$A,0),MATCH(US!$B63,FRED!$1:$1,0))),(AVERAGE(IL63:IW63)))),"")</f>
        <v>102.98779999999999</v>
      </c>
      <c r="IY63" s="59">
        <f>+IFERROR((IF(ISTEXT(IY$5)=FALSE,(INDEX(FRED!$1:$1048576,MATCH(US!IY$5,FRED!$A:$A,0),MATCH(US!$B63,FRED!$1:$1,0))),(AVERAGE(IM63:IX63)))),"")</f>
        <v>105.6587</v>
      </c>
      <c r="IZ63" s="59">
        <f>+IFERROR((IF(ISTEXT(IZ$5)=FALSE,(INDEX(FRED!$1:$1048576,MATCH(US!IZ$5,FRED!$A:$A,0),MATCH(US!$B63,FRED!$1:$1,0))),(AVERAGE(IN63:IY63)))),"")</f>
        <v>102.6692</v>
      </c>
      <c r="JA63" s="59">
        <f>+IFERROR((IF(ISTEXT(JA$5)=FALSE,(INDEX(FRED!$1:$1048576,MATCH(US!JA$5,FRED!$A:$A,0),MATCH(US!$B63,FRED!$1:$1,0))),(AVERAGE(IO63:IZ63)))),"")</f>
        <v>99.669399999999996</v>
      </c>
      <c r="JB63" s="59">
        <f>+IFERROR((IF(ISTEXT(JB$5)=FALSE,(INDEX(FRED!$1:$1048576,MATCH(US!JB$5,FRED!$A:$A,0),MATCH(US!$B63,FRED!$1:$1,0))),(AVERAGE(IP63:JA63)))),"")</f>
        <v>101.3858</v>
      </c>
      <c r="JC63" s="60">
        <f>+IFERROR((IF(ISTEXT(JC$5)=FALSE,(INDEX(FRED!$1:$1048576,MATCH(US!JC$5,FRED!$A:$A,0),MATCH(US!$B63,FRED!$1:$1,0))),(AVERAGE(IQ63:JB63)))),"")</f>
        <v>100.48513333333335</v>
      </c>
      <c r="JD63" s="59">
        <f>+IFERROR((IF(ISTEXT(JD$5)=FALSE,(INDEX(FRED!$1:$1048576,MATCH(US!JD$5,FRED!$A:$A,0),MATCH(US!$B63,FRED!$1:$1,0))),(AVERAGE(IR63:JC63)))),"")</f>
        <v>110.5086</v>
      </c>
      <c r="JE63" s="59">
        <f>+IFERROR((IF(ISTEXT(JE$5)=FALSE,(INDEX(FRED!$1:$1048576,MATCH(US!JE$5,FRED!$A:$A,0),MATCH(US!$B63,FRED!$1:$1,0))),(AVERAGE(IS63:JD63)))),"")</f>
        <v>106.6409</v>
      </c>
      <c r="JF63" s="59">
        <f>+IFERROR((IF(ISTEXT(JF$5)=FALSE,(INDEX(FRED!$1:$1048576,MATCH(US!JF$5,FRED!$A:$A,0),MATCH(US!$B63,FRED!$1:$1,0))),(AVERAGE(IT63:JE63)))),"")</f>
        <v>102.0431</v>
      </c>
      <c r="JG63" s="59">
        <f>+IFERROR((IF(ISTEXT(JG$5)=FALSE,(INDEX(FRED!$1:$1048576,MATCH(US!JG$5,FRED!$A:$A,0),MATCH(US!$B63,FRED!$1:$1,0))),(AVERAGE(IU63:JF63)))),"")</f>
        <v>96.959500000000006</v>
      </c>
      <c r="JH63" s="59">
        <f>+IFERROR((IF(ISTEXT(JH$5)=FALSE,(INDEX(FRED!$1:$1048576,MATCH(US!JH$5,FRED!$A:$A,0),MATCH(US!$B63,FRED!$1:$1,0))),(AVERAGE(IV63:JG63)))),"")</f>
        <v>100.51300000000001</v>
      </c>
      <c r="JI63" s="59">
        <f>+IFERROR((IF(ISTEXT(JI$5)=FALSE,(INDEX(FRED!$1:$1048576,MATCH(US!JI$5,FRED!$A:$A,0),MATCH(US!$B63,FRED!$1:$1,0))),(AVERAGE(IW63:JH63)))),"")</f>
        <v>104.78749999999999</v>
      </c>
      <c r="JJ63" s="59">
        <f>+IFERROR((IF(ISTEXT(JJ$5)=FALSE,(INDEX(FRED!$1:$1048576,MATCH(US!JJ$5,FRED!$A:$A,0),MATCH(US!$B63,FRED!$1:$1,0))),(AVERAGE(IX63:JI63)))),"")</f>
        <v>104.97069999999999</v>
      </c>
      <c r="JK63" s="59">
        <f>+IFERROR((IF(ISTEXT(JK$5)=FALSE,(INDEX(FRED!$1:$1048576,MATCH(US!JK$5,FRED!$A:$A,0),MATCH(US!$B63,FRED!$1:$1,0))),(AVERAGE(IY63:JJ63)))),"")</f>
        <v>102.8087</v>
      </c>
      <c r="JL63" s="59">
        <f>+IFERROR((IF(ISTEXT(JL$5)=FALSE,(INDEX(FRED!$1:$1048576,MATCH(US!JL$5,FRED!$A:$A,0),MATCH(US!$B63,FRED!$1:$1,0))),(AVERAGE(IZ63:JK63)))),"")</f>
        <v>100.2439</v>
      </c>
      <c r="JM63" s="59">
        <f>+IFERROR((IF(ISTEXT(JM$5)=FALSE,(INDEX(FRED!$1:$1048576,MATCH(US!JM$5,FRED!$A:$A,0),MATCH(US!$B63,FRED!$1:$1,0))),(AVERAGE(JA63:JL63)))),"")</f>
        <v>101.12520000000001</v>
      </c>
      <c r="JN63" s="59">
        <f>+IFERROR((IF(ISTEXT(JN$5)=FALSE,(INDEX(FRED!$1:$1048576,MATCH(US!JN$5,FRED!$A:$A,0),MATCH(US!$B63,FRED!$1:$1,0))),(AVERAGE(JB63:JM63)))),"")</f>
        <v>105.24679999999999</v>
      </c>
      <c r="JO63" s="59">
        <f>+IFERROR((IF(ISTEXT(JO$5)=FALSE,(INDEX(FRED!$1:$1048576,MATCH(US!JO$5,FRED!$A:$A,0),MATCH(US!$B63,FRED!$1:$1,0))),(AVERAGE(JC63:JN63)))),"")</f>
        <v>103.8235</v>
      </c>
      <c r="JP63" s="60">
        <f>+IFERROR((IF(ISTEXT(JP$5)=FALSE,(INDEX(FRED!$1:$1048576,MATCH(US!JP$5,FRED!$A:$A,0),MATCH(US!$B63,FRED!$1:$1,0))),(AVERAGE(JD63:JO63)))),"")</f>
        <v>103.30594999999998</v>
      </c>
      <c r="JQ63" s="59">
        <f>+IFERROR((IF(ISTEXT(JQ$5)=FALSE,(INDEX(FRED!$1:$1048576,MATCH(US!JQ$5,FRED!$A:$A,0),MATCH(US!$B63,FRED!$1:$1,0))),(AVERAGE(JE63:JP63)))),"")</f>
        <v>106.44119999999999</v>
      </c>
      <c r="JR63" s="59">
        <f>+IFERROR((IF(ISTEXT(JR$5)=FALSE,(INDEX(FRED!$1:$1048576,MATCH(US!JR$5,FRED!$A:$A,0),MATCH(US!$B63,FRED!$1:$1,0))),(AVERAGE(JF63:JQ63)))),"")</f>
        <v>90.627399999999994</v>
      </c>
      <c r="JS63" s="59">
        <f>+IFERROR((IF(ISTEXT(JS$5)=FALSE,(INDEX(FRED!$1:$1048576,MATCH(US!JS$5,FRED!$A:$A,0),MATCH(US!$B63,FRED!$1:$1,0))),(AVERAGE(JG63:JR63)))),"")</f>
        <v>96.499899999999997</v>
      </c>
      <c r="JT63" s="59">
        <f>+IFERROR((IF(ISTEXT(JT$5)=FALSE,(INDEX(FRED!$1:$1048576,MATCH(US!JT$5,FRED!$A:$A,0),MATCH(US!$B63,FRED!$1:$1,0))),(AVERAGE(JH63:JS63)))),"")</f>
        <v>99.193899999999999</v>
      </c>
      <c r="JU63" s="59">
        <f>+IFERROR((IF(ISTEXT(JU$5)=FALSE,(INDEX(FRED!$1:$1048576,MATCH(US!JU$5,FRED!$A:$A,0),MATCH(US!$B63,FRED!$1:$1,0))),(AVERAGE(JI63:JT63)))),"")</f>
        <v>95.736099999999993</v>
      </c>
      <c r="JV63" s="59">
        <f>+IFERROR((IF(ISTEXT(JV$5)=FALSE,(INDEX(FRED!$1:$1048576,MATCH(US!JV$5,FRED!$A:$A,0),MATCH(US!$B63,FRED!$1:$1,0))),(AVERAGE(JJ63:JU63)))),"")</f>
        <v>93.715900000000005</v>
      </c>
      <c r="JW63" s="59">
        <f>+IFERROR((IF(ISTEXT(JW$5)=FALSE,(INDEX(FRED!$1:$1048576,MATCH(US!JW$5,FRED!$A:$A,0),MATCH(US!$B63,FRED!$1:$1,0))),(AVERAGE(JK63:JV63)))),"")</f>
        <v>93.568100000000001</v>
      </c>
      <c r="JX63" s="59">
        <f>+IFERROR((IF(ISTEXT(JX$5)=FALSE,(INDEX(FRED!$1:$1048576,MATCH(US!JX$5,FRED!$A:$A,0),MATCH(US!$B63,FRED!$1:$1,0))),(AVERAGE(JL63:JW63)))),"")</f>
        <v>95.491600000000005</v>
      </c>
      <c r="JY63" s="59">
        <f>+IFERROR((IF(ISTEXT(JY$5)=FALSE,(INDEX(FRED!$1:$1048576,MATCH(US!JY$5,FRED!$A:$A,0),MATCH(US!$B63,FRED!$1:$1,0))),(AVERAGE(JM63:JX63)))),"")</f>
        <v>97.781700000000001</v>
      </c>
      <c r="JZ63" s="59">
        <f>+IFERROR((IF(ISTEXT(JZ$5)=FALSE,(INDEX(FRED!$1:$1048576,MATCH(US!JZ$5,FRED!$A:$A,0),MATCH(US!$B63,FRED!$1:$1,0))),(AVERAGE(JN63:JY63)))),"")</f>
        <v>100.23739999999999</v>
      </c>
      <c r="KA63" s="59">
        <f>+IFERROR((IF(ISTEXT(KA$5)=FALSE,(INDEX(FRED!$1:$1048576,MATCH(US!KA$5,FRED!$A:$A,0),MATCH(US!$B63,FRED!$1:$1,0))),(AVERAGE(JO63:JZ63)))),"")</f>
        <v>110.08150000000001</v>
      </c>
      <c r="KB63" s="59">
        <f>+IFERROR((IF(ISTEXT(KB$5)=FALSE,(INDEX(FRED!$1:$1048576,MATCH(US!KB$5,FRED!$A:$A,0),MATCH(US!$B63,FRED!$1:$1,0))),(AVERAGE(JP63:KA63)))),"")</f>
        <v>115.1056</v>
      </c>
      <c r="KC63" s="60">
        <f>+IFERROR((IF(ISTEXT(KC$5)=FALSE,(INDEX(FRED!$1:$1048576,MATCH(US!KC$5,FRED!$A:$A,0),MATCH(US!$B63,FRED!$1:$1,0))),(AVERAGE(JQ63:KB63)))),"")</f>
        <v>99.540025</v>
      </c>
      <c r="KD63" s="59">
        <f>+IFERROR((IF(ISTEXT(KD$5)=FALSE,(INDEX(FRED!$1:$1048576,MATCH(US!KD$5,FRED!$A:$A,0),MATCH(US!$B63,FRED!$1:$1,0))),(AVERAGE(JR63:KC63)))),"")</f>
        <v>115.535</v>
      </c>
      <c r="KE63" s="59">
        <f>+IFERROR((IF(ISTEXT(KE$5)=FALSE,(INDEX(FRED!$1:$1048576,MATCH(US!KE$5,FRED!$A:$A,0),MATCH(US!$B63,FRED!$1:$1,0))),(AVERAGE(JS63:KD63)))),"")</f>
        <v>113.8065</v>
      </c>
      <c r="KF63" s="59">
        <f>+IFERROR((IF(ISTEXT(KF$5)=FALSE,(INDEX(FRED!$1:$1048576,MATCH(US!KF$5,FRED!$A:$A,0),MATCH(US!$B63,FRED!$1:$1,0))),(AVERAGE(JT63:KE63)))),"")</f>
        <v>116.9958</v>
      </c>
      <c r="KG63" s="59">
        <f>+IFERROR((IF(ISTEXT(KG$5)=FALSE,(INDEX(FRED!$1:$1048576,MATCH(US!KG$5,FRED!$A:$A,0),MATCH(US!$B63,FRED!$1:$1,0))),(AVERAGE(JU63:KF63)))),"")</f>
        <v>113.7101</v>
      </c>
      <c r="KH63" s="59">
        <f>+IFERROR((IF(ISTEXT(KH$5)=FALSE,(INDEX(FRED!$1:$1048576,MATCH(US!KH$5,FRED!$A:$A,0),MATCH(US!$B63,FRED!$1:$1,0))),(AVERAGE(JV63:KG63)))),"")</f>
        <v>116.03749999999999</v>
      </c>
      <c r="KI63" s="59">
        <f>+IFERROR((IF(ISTEXT(KI$5)=FALSE,(INDEX(FRED!$1:$1048576,MATCH(US!KI$5,FRED!$A:$A,0),MATCH(US!$B63,FRED!$1:$1,0))),(AVERAGE(JW63:KH63)))),"")</f>
        <v>119.9932</v>
      </c>
      <c r="KJ63" s="59">
        <f>+IFERROR((IF(ISTEXT(KJ$5)=FALSE,(INDEX(FRED!$1:$1048576,MATCH(US!KJ$5,FRED!$A:$A,0),MATCH(US!$B63,FRED!$1:$1,0))),(AVERAGE(JX63:KI63)))),"")</f>
        <v>119.7638</v>
      </c>
      <c r="KK63" s="59">
        <f>+IFERROR((IF(ISTEXT(KK$5)=FALSE,(INDEX(FRED!$1:$1048576,MATCH(US!KK$5,FRED!$A:$A,0),MATCH(US!$B63,FRED!$1:$1,0))),(AVERAGE(JY63:KJ63)))),"")</f>
        <v>118.8479</v>
      </c>
      <c r="KL63" s="59">
        <f>+IFERROR((IF(ISTEXT(KL$5)=FALSE,(INDEX(FRED!$1:$1048576,MATCH(US!KL$5,FRED!$A:$A,0),MATCH(US!$B63,FRED!$1:$1,0))),(AVERAGE(JZ63:KK63)))),"")</f>
        <v>121.224</v>
      </c>
      <c r="KM63" s="59">
        <f>+IFERROR((IF(ISTEXT(KM$5)=FALSE,(INDEX(FRED!$1:$1048576,MATCH(US!KM$5,FRED!$A:$A,0),MATCH(US!$B63,FRED!$1:$1,0))),(AVERAGE(KA63:KL63)))),"")</f>
        <v>119.9936</v>
      </c>
      <c r="KN63" s="59">
        <f>+IFERROR((IF(ISTEXT(KN$5)=FALSE,(INDEX(FRED!$1:$1048576,MATCH(US!KN$5,FRED!$A:$A,0),MATCH(US!$B63,FRED!$1:$1,0))),(AVERAGE(KB63:KM63)))),"")</f>
        <v>114.2209</v>
      </c>
      <c r="KO63" s="59">
        <f>+IFERROR((IF(ISTEXT(KO$5)=FALSE,(INDEX(FRED!$1:$1048576,MATCH(US!KO$5,FRED!$A:$A,0),MATCH(US!$B63,FRED!$1:$1,0))),(AVERAGE(KC63:KN63)))),"")</f>
        <v>110.7127</v>
      </c>
      <c r="KP63" s="60">
        <f>+IFERROR((IF(ISTEXT(KP$5)=FALSE,(INDEX(FRED!$1:$1048576,MATCH(US!KP$5,FRED!$A:$A,0),MATCH(US!$B63,FRED!$1:$1,0))),(AVERAGE(KD63:KO63)))),"")</f>
        <v>116.73675000000001</v>
      </c>
      <c r="KQ63" s="59">
        <f>+IFERROR((IF(ISTEXT(KQ$5)=FALSE,(INDEX(FRED!$1:$1048576,MATCH(US!KQ$5,FRED!$A:$A,0),MATCH(US!$B63,FRED!$1:$1,0))),(AVERAGE(KE63:KP63)))),"")</f>
        <v>118.248</v>
      </c>
      <c r="KR63" s="59">
        <f>+IFERROR((IF(ISTEXT(KR$5)=FALSE,(INDEX(FRED!$1:$1048576,MATCH(US!KR$5,FRED!$A:$A,0),MATCH(US!$B63,FRED!$1:$1,0))),(AVERAGE(KF63:KQ63)))),"")</f>
        <v>120.49469999999999</v>
      </c>
      <c r="KS63" s="59">
        <f>+IFERROR((IF(ISTEXT(KS$5)=FALSE,(INDEX(FRED!$1:$1048576,MATCH(US!KS$5,FRED!$A:$A,0),MATCH(US!$B63,FRED!$1:$1,0))),(AVERAGE(KG63:KR63)))),"")</f>
        <v>114.056</v>
      </c>
      <c r="KT63" s="59">
        <f>+IFERROR((IF(ISTEXT(KT$5)=FALSE,(INDEX(FRED!$1:$1048576,MATCH(US!KT$5,FRED!$A:$A,0),MATCH(US!$B63,FRED!$1:$1,0))),(AVERAGE(KH63:KS63)))),"")</f>
        <v>113.1384</v>
      </c>
      <c r="KU63" s="59">
        <f>+IFERROR((IF(ISTEXT(KU$5)=FALSE,(INDEX(FRED!$1:$1048576,MATCH(US!KU$5,FRED!$A:$A,0),MATCH(US!$B63,FRED!$1:$1,0))),(AVERAGE(KI63:KT63)))),"")</f>
        <v>116.3625</v>
      </c>
      <c r="KV63" s="59">
        <f>+IFERROR((IF(ISTEXT(KV$5)=FALSE,(INDEX(FRED!$1:$1048576,MATCH(US!KV$5,FRED!$A:$A,0),MATCH(US!$B63,FRED!$1:$1,0))),(AVERAGE(KJ63:KU63)))),"")</f>
        <v>114.2216</v>
      </c>
      <c r="KW63" s="59">
        <f>+IFERROR((IF(ISTEXT(KW$5)=FALSE,(INDEX(FRED!$1:$1048576,MATCH(US!KW$5,FRED!$A:$A,0),MATCH(US!$B63,FRED!$1:$1,0))),(AVERAGE(KK63:KV63)))),"")</f>
        <v>112.623</v>
      </c>
      <c r="KX63" s="59">
        <f>+IFERROR((IF(ISTEXT(KX$5)=FALSE,(INDEX(FRED!$1:$1048576,MATCH(US!KX$5,FRED!$A:$A,0),MATCH(US!$B63,FRED!$1:$1,0))),(AVERAGE(KL63:KW63)))),"")</f>
        <v>111.1798</v>
      </c>
      <c r="KY63" s="59">
        <f>+IFERROR((IF(ISTEXT(KY$5)=FALSE,(INDEX(FRED!$1:$1048576,MATCH(US!KY$5,FRED!$A:$A,0),MATCH(US!$B63,FRED!$1:$1,0))),(AVERAGE(KM63:KX63)))),"")</f>
        <v>109.0222</v>
      </c>
      <c r="KZ63" s="59">
        <f>+IFERROR((IF(ISTEXT(KZ$5)=FALSE,(INDEX(FRED!$1:$1048576,MATCH(US!KZ$5,FRED!$A:$A,0),MATCH(US!$B63,FRED!$1:$1,0))),(AVERAGE(KN63:KY63)))),"")</f>
        <v>109.9464</v>
      </c>
      <c r="LA63" s="59">
        <f>+IFERROR((IF(ISTEXT(LA$5)=FALSE,(INDEX(FRED!$1:$1048576,MATCH(US!LA$5,FRED!$A:$A,0),MATCH(US!$B63,FRED!$1:$1,0))),(AVERAGE(KO63:KZ63)))),"")</f>
        <v>111.1318</v>
      </c>
      <c r="LB63" s="59">
        <f>+IFERROR((IF(ISTEXT(LB$5)=FALSE,(INDEX(FRED!$1:$1048576,MATCH(US!LB$5,FRED!$A:$A,0),MATCH(US!$B63,FRED!$1:$1,0))),(AVERAGE(KP63:LA63)))),"")</f>
        <v>111.4765</v>
      </c>
      <c r="LC63" s="60">
        <f>+IFERROR((IF(ISTEXT(LC$5)=FALSE,(INDEX(FRED!$1:$1048576,MATCH(US!LC$5,FRED!$A:$A,0),MATCH(US!$B63,FRED!$1:$1,0))),(AVERAGE(KQ63:LB63)))),"")</f>
        <v>113.49174166666666</v>
      </c>
      <c r="LD63" s="59">
        <f>+IFERROR((IF(ISTEXT(LD$5)=FALSE,(INDEX(FRED!$1:$1048576,MATCH(US!LD$5,FRED!$A:$A,0),MATCH(US!$B63,FRED!$1:$1,0))),(AVERAGE(KR63:LC63)))),"")</f>
        <v>96.883200000000002</v>
      </c>
      <c r="LE63" s="59">
        <f>+IFERROR((IF(ISTEXT(LE$5)=FALSE,(INDEX(FRED!$1:$1048576,MATCH(US!LE$5,FRED!$A:$A,0),MATCH(US!$B63,FRED!$1:$1,0))),(AVERAGE(KS63:LD63)))),"")</f>
        <v>115.4571</v>
      </c>
      <c r="LF63" s="59">
        <f>+IFERROR((IF(ISTEXT(LF$5)=FALSE,(INDEX(FRED!$1:$1048576,MATCH(US!LF$5,FRED!$A:$A,0),MATCH(US!$B63,FRED!$1:$1,0))),(AVERAGE(KT63:LE63)))),"")</f>
        <v>108.0746</v>
      </c>
      <c r="LG63" s="59">
        <f>+IFERROR((IF(ISTEXT(LG$5)=FALSE,(INDEX(FRED!$1:$1048576,MATCH(US!LG$5,FRED!$A:$A,0),MATCH(US!$B63,FRED!$1:$1,0))),(AVERAGE(KU63:LF63)))),"")</f>
        <v>106.4303</v>
      </c>
      <c r="LH63" s="59">
        <f>+IFERROR((IF(ISTEXT(LH$5)=FALSE,(INDEX(FRED!$1:$1048576,MATCH(US!LH$5,FRED!$A:$A,0),MATCH(US!$B63,FRED!$1:$1,0))),(AVERAGE(KV63:LG63)))),"")</f>
        <v>104.4063</v>
      </c>
      <c r="LI63" s="59">
        <f>+IFERROR((IF(ISTEXT(LI$5)=FALSE,(INDEX(FRED!$1:$1048576,MATCH(US!LI$5,FRED!$A:$A,0),MATCH(US!$B63,FRED!$1:$1,0))),(AVERAGE(KW63:LH63)))),"")</f>
        <v>104.9182</v>
      </c>
      <c r="LJ63" s="59">
        <f>+IFERROR((IF(ISTEXT(LJ$5)=FALSE,(INDEX(FRED!$1:$1048576,MATCH(US!LJ$5,FRED!$A:$A,0),MATCH(US!$B63,FRED!$1:$1,0))),(AVERAGE(KX63:LI63)))),"")</f>
        <v>103.7593</v>
      </c>
      <c r="LK63" s="59">
        <f>+IFERROR((IF(ISTEXT(LK$5)=FALSE,(INDEX(FRED!$1:$1048576,MATCH(US!LK$5,FRED!$A:$A,0),MATCH(US!$B63,FRED!$1:$1,0))),(AVERAGE(KY63:LJ63)))),"")</f>
        <v>104.64360000000001</v>
      </c>
      <c r="LL63" s="59">
        <f>+IFERROR((IF(ISTEXT(LL$5)=FALSE,(INDEX(FRED!$1:$1048576,MATCH(US!LL$5,FRED!$A:$A,0),MATCH(US!$B63,FRED!$1:$1,0))),(AVERAGE(KZ63:LK63)))),"")</f>
        <v>104.46980000000001</v>
      </c>
      <c r="LM63" s="59">
        <f>+IFERROR((IF(ISTEXT(LM$5)=FALSE,(INDEX(FRED!$1:$1048576,MATCH(US!LM$5,FRED!$A:$A,0),MATCH(US!$B63,FRED!$1:$1,0))),(AVERAGE(LA63:LL63)))),"")</f>
        <v>111.2427</v>
      </c>
      <c r="LN63" s="59">
        <f>+IFERROR((IF(ISTEXT(LN$5)=FALSE,(INDEX(FRED!$1:$1048576,MATCH(US!LN$5,FRED!$A:$A,0),MATCH(US!$B63,FRED!$1:$1,0))),(AVERAGE(LB63:LM63)))),"")</f>
        <v>104.15949999999999</v>
      </c>
      <c r="LO63" s="59">
        <f>+IFERROR((IF(ISTEXT(LO$5)=FALSE,(INDEX(FRED!$1:$1048576,MATCH(US!LO$5,FRED!$A:$A,0),MATCH(US!$B63,FRED!$1:$1,0))),(AVERAGE(LC63:LN63)))),"")</f>
        <v>102.5569</v>
      </c>
      <c r="LP63" s="60">
        <f>+IFERROR((IF(ISTEXT(LP$5)=FALSE,(INDEX(FRED!$1:$1048576,MATCH(US!LP$5,FRED!$A:$A,0),MATCH(US!$B63,FRED!$1:$1,0))),(AVERAGE(LD63:LO63)))),"")</f>
        <v>105.58345833333333</v>
      </c>
      <c r="LQ63" s="59">
        <f>+IFERROR((IF(ISTEXT(LQ$5)=FALSE,(INDEX(FRED!$1:$1048576,MATCH(US!LQ$5,FRED!$A:$A,0),MATCH(US!$B63,FRED!$1:$1,0))),(AVERAGE(LE63:LP63)))),"")</f>
        <v>93.983500000000006</v>
      </c>
      <c r="LR63" s="59">
        <f>+IFERROR((IF(ISTEXT(LR$5)=FALSE,(INDEX(FRED!$1:$1048576,MATCH(US!LR$5,FRED!$A:$A,0),MATCH(US!$B63,FRED!$1:$1,0))),(AVERAGE(LF63:LQ63)))),"")</f>
        <v>99.480599999999995</v>
      </c>
      <c r="LS63" s="59">
        <f>+IFERROR((IF(ISTEXT(LS$5)=FALSE,(INDEX(FRED!$1:$1048576,MATCH(US!LS$5,FRED!$A:$A,0),MATCH(US!$B63,FRED!$1:$1,0))),(AVERAGE(LG63:LR63)))),"")</f>
        <v>107.0009</v>
      </c>
      <c r="LT63" s="59">
        <f>+IFERROR((IF(ISTEXT(LT$5)=FALSE,(INDEX(FRED!$1:$1048576,MATCH(US!LT$5,FRED!$A:$A,0),MATCH(US!$B63,FRED!$1:$1,0))),(AVERAGE(LH63:LS63)))),"")</f>
        <v>107.64239999999999</v>
      </c>
      <c r="LU63" s="59">
        <f>+IFERROR((IF(ISTEXT(LU$5)=FALSE,(INDEX(FRED!$1:$1048576,MATCH(US!LU$5,FRED!$A:$A,0),MATCH(US!$B63,FRED!$1:$1,0))),(AVERAGE(LI63:LT63)))),"")</f>
        <v>102.6263</v>
      </c>
      <c r="LV63" s="59">
        <f>+IFERROR((IF(ISTEXT(LV$5)=FALSE,(INDEX(FRED!$1:$1048576,MATCH(US!LV$5,FRED!$A:$A,0),MATCH(US!$B63,FRED!$1:$1,0))),(AVERAGE(LJ63:LU63)))),"")</f>
        <v>100.4224</v>
      </c>
      <c r="LW63" s="59">
        <f>+IFERROR((IF(ISTEXT(LW$5)=FALSE,(INDEX(FRED!$1:$1048576,MATCH(US!LW$5,FRED!$A:$A,0),MATCH(US!$B63,FRED!$1:$1,0))),(AVERAGE(LK63:LV63)))),"")</f>
        <v>108.3758</v>
      </c>
      <c r="LX63" s="59">
        <f>+IFERROR((IF(ISTEXT(LX$5)=FALSE,(INDEX(FRED!$1:$1048576,MATCH(US!LX$5,FRED!$A:$A,0),MATCH(US!$B63,FRED!$1:$1,0))),(AVERAGE(LL63:LW63)))),"")</f>
        <v>107.3121</v>
      </c>
      <c r="LY63" s="59">
        <f>+IFERROR((IF(ISTEXT(LY$5)=FALSE,(INDEX(FRED!$1:$1048576,MATCH(US!LY$5,FRED!$A:$A,0),MATCH(US!$B63,FRED!$1:$1,0))),(AVERAGE(LM63:LX63)))),"")</f>
        <v>109.63120000000001</v>
      </c>
      <c r="LZ63" s="59">
        <f>+IFERROR((IF(ISTEXT(LZ$5)=FALSE,(INDEX(FRED!$1:$1048576,MATCH(US!LZ$5,FRED!$A:$A,0),MATCH(US!$B63,FRED!$1:$1,0))),(AVERAGE(LN63:LY63)))),"")</f>
        <v>110.4864</v>
      </c>
      <c r="MA63" s="59">
        <f>+IFERROR((IF(ISTEXT(MA$5)=FALSE,(INDEX(FRED!$1:$1048576,MATCH(US!MA$5,FRED!$A:$A,0),MATCH(US!$B63,FRED!$1:$1,0))),(AVERAGE(LO63:LZ63)))),"")</f>
        <v>109.1662</v>
      </c>
      <c r="MB63" s="59">
        <f>+IFERROR((IF(ISTEXT(MB$5)=FALSE,(INDEX(FRED!$1:$1048576,MATCH(US!MB$5,FRED!$A:$A,0),MATCH(US!$B63,FRED!$1:$1,0))),(AVERAGE(LP63:MA63)))),"")</f>
        <v>102.26</v>
      </c>
      <c r="MC63" s="60">
        <f>+IFERROR((IF(ISTEXT(MC$5)=FALSE,(INDEX(FRED!$1:$1048576,MATCH(US!MC$5,FRED!$A:$A,0),MATCH(US!$B63,FRED!$1:$1,0))),(AVERAGE(LQ63:MB63)))),"")</f>
        <v>104.86565000000002</v>
      </c>
      <c r="MD63" s="59">
        <f>+IFERROR((IF(ISTEXT(MD$5)=FALSE,(INDEX(FRED!$1:$1048576,MATCH(US!MD$5,FRED!$A:$A,0),MATCH(US!$B63,FRED!$1:$1,0))),(AVERAGE(LR63:MC63)))),"")</f>
        <v>0</v>
      </c>
      <c r="ME63" s="59">
        <f>+IFERROR((IF(ISTEXT(ME$5)=FALSE,(INDEX(FRED!$1:$1048576,MATCH(US!ME$5,FRED!$A:$A,0),MATCH(US!$B63,FRED!$1:$1,0))),(AVERAGE(LS63:MD63)))),"")</f>
        <v>0</v>
      </c>
      <c r="MF63" s="59">
        <f>+IFERROR((IF(ISTEXT(MF$5)=FALSE,(INDEX(FRED!$1:$1048576,MATCH(US!MF$5,FRED!$A:$A,0),MATCH(US!$B63,FRED!$1:$1,0))),(AVERAGE(LT63:ME63)))),"")</f>
        <v>0</v>
      </c>
      <c r="MG63" s="59" t="str">
        <f>+IFERROR((IF(ISTEXT(MG$5)=FALSE,(INDEX(FRED!$1:$1048576,MATCH(US!MG$5,FRED!$A:$A,0),MATCH(US!$B63,FRED!$1:$1,0))),(AVERAGE(LU63:MF63)))),"")</f>
        <v/>
      </c>
      <c r="MH63" s="59" t="str">
        <f>+IFERROR((IF(ISTEXT(MH$5)=FALSE,(INDEX(FRED!$1:$1048576,MATCH(US!MH$5,FRED!$A:$A,0),MATCH(US!$B63,FRED!$1:$1,0))),(AVERAGE(LV63:MG63)))),"")</f>
        <v/>
      </c>
      <c r="MI63" s="59" t="str">
        <f>+IFERROR((IF(ISTEXT(MI$5)=FALSE,(INDEX(FRED!$1:$1048576,MATCH(US!MI$5,FRED!$A:$A,0),MATCH(US!$B63,FRED!$1:$1,0))),(AVERAGE(LW63:MH63)))),"")</f>
        <v/>
      </c>
      <c r="MJ63" s="59" t="str">
        <f>+IFERROR((IF(ISTEXT(MJ$5)=FALSE,(INDEX(FRED!$1:$1048576,MATCH(US!MJ$5,FRED!$A:$A,0),MATCH(US!$B63,FRED!$1:$1,0))),(AVERAGE(LX63:MI63)))),"")</f>
        <v/>
      </c>
      <c r="MK63" s="59" t="str">
        <f>+IFERROR((IF(ISTEXT(MK$5)=FALSE,(INDEX(FRED!$1:$1048576,MATCH(US!MK$5,FRED!$A:$A,0),MATCH(US!$B63,FRED!$1:$1,0))),(AVERAGE(LY63:MJ63)))),"")</f>
        <v/>
      </c>
      <c r="ML63" s="59" t="str">
        <f>+IFERROR((IF(ISTEXT(ML$5)=FALSE,(INDEX(FRED!$1:$1048576,MATCH(US!ML$5,FRED!$A:$A,0),MATCH(US!$B63,FRED!$1:$1,0))),(AVERAGE(LZ63:MK63)))),"")</f>
        <v/>
      </c>
      <c r="MM63" s="59" t="str">
        <f>+IFERROR((IF(ISTEXT(MM$5)=FALSE,(INDEX(FRED!$1:$1048576,MATCH(US!MM$5,FRED!$A:$A,0),MATCH(US!$B63,FRED!$1:$1,0))),(AVERAGE(MA63:ML63)))),"")</f>
        <v/>
      </c>
      <c r="MN63" s="59" t="str">
        <f>+IFERROR((IF(ISTEXT(MN$5)=FALSE,(INDEX(FRED!$1:$1048576,MATCH(US!MN$5,FRED!$A:$A,0),MATCH(US!$B63,FRED!$1:$1,0))),(AVERAGE(MB63:MM63)))),"")</f>
        <v/>
      </c>
      <c r="MO63" s="59" t="str">
        <f>+IFERROR((IF(ISTEXT(MO$5)=FALSE,(INDEX(FRED!$1:$1048576,MATCH(US!MO$5,FRED!$A:$A,0),MATCH(US!$B63,FRED!$1:$1,0))),(AVERAGE(MC63:MN63)))),"")</f>
        <v/>
      </c>
      <c r="MP63" s="60">
        <f>+IFERROR((IF(ISTEXT(MP$5)=FALSE,(INDEX(FRED!$1:$1048576,MATCH(US!MP$5,FRED!$A:$A,0),MATCH(US!$B63,FRED!$1:$1,0))),(AVERAGE(MD63:MO63)))),"")</f>
        <v>0</v>
      </c>
    </row>
    <row r="64" spans="1:354" s="117" customFormat="1" ht="15.95" customHeight="1" outlineLevel="1">
      <c r="A64" s="159"/>
      <c r="B64" s="382" t="s">
        <v>504</v>
      </c>
      <c r="C64" s="218" t="s">
        <v>629</v>
      </c>
      <c r="D64" s="59">
        <f>+IFERROR((IF(ISTEXT(D$5)=FALSE,(INDEX(FRED!$1:$1048576,MATCH(US!D$5,FRED!$A:$A,0),MATCH(US!$B64,FRED!$1:$1,0))),(AVERAGE(#REF!)))),"")</f>
        <v>130.10550000000001</v>
      </c>
      <c r="E64" s="59">
        <f>+IFERROR((IF(ISTEXT(E$5)=FALSE,(INDEX(FRED!$1:$1048576,MATCH(US!E$5,FRED!$A:$A,0),MATCH(US!$B64,FRED!$1:$1,0))),(AVERAGE(#REF!)))),"")</f>
        <v>127.372</v>
      </c>
      <c r="F64" s="59">
        <f>+IFERROR((IF(ISTEXT(F$5)=FALSE,(INDEX(FRED!$1:$1048576,MATCH(US!F$5,FRED!$A:$A,0),MATCH(US!$B64,FRED!$1:$1,0))),(AVERAGE(#REF!)))),"")</f>
        <v>127.4247</v>
      </c>
      <c r="G64" s="59">
        <f>+IFERROR((IF(ISTEXT(G$5)=FALSE,(INDEX(FRED!$1:$1048576,MATCH(US!G$5,FRED!$A:$A,0),MATCH(US!$B64,FRED!$1:$1,0))),(AVERAGE(#REF!)))),"")</f>
        <v>126.9962</v>
      </c>
      <c r="H64" s="59">
        <f>+IFERROR((IF(ISTEXT(H$5)=FALSE,(INDEX(FRED!$1:$1048576,MATCH(US!H$5,FRED!$A:$A,0),MATCH(US!$B64,FRED!$1:$1,0))),(AVERAGE(#REF!)))),"")</f>
        <v>125.2855</v>
      </c>
      <c r="I64" s="59">
        <f>+IFERROR((IF(ISTEXT(I$5)=FALSE,(INDEX(FRED!$1:$1048576,MATCH(US!I$5,FRED!$A:$A,0),MATCH(US!$B64,FRED!$1:$1,0))),(AVERAGE(#REF!)))),"")</f>
        <v>120.7435</v>
      </c>
      <c r="J64" s="59">
        <f>+IFERROR((IF(ISTEXT(J$5)=FALSE,(INDEX(FRED!$1:$1048576,MATCH(US!J$5,FRED!$A:$A,0),MATCH(US!$B64,FRED!$1:$1,0))),(AVERAGE(#REF!)))),"")</f>
        <v>124.0247</v>
      </c>
      <c r="K64" s="59">
        <f>+IFERROR((IF(ISTEXT(K$5)=FALSE,(INDEX(FRED!$1:$1048576,MATCH(US!K$5,FRED!$A:$A,0),MATCH(US!$B64,FRED!$1:$1,0))),(AVERAGE(#REF!)))),"")</f>
        <v>125.7273</v>
      </c>
      <c r="L64" s="59">
        <f>+IFERROR((IF(ISTEXT(L$5)=FALSE,(INDEX(FRED!$1:$1048576,MATCH(US!L$5,FRED!$A:$A,0),MATCH(US!$B64,FRED!$1:$1,0))),(AVERAGE(#REF!)))),"")</f>
        <v>124.44629999999999</v>
      </c>
      <c r="M64" s="59">
        <f>+IFERROR((IF(ISTEXT(M$5)=FALSE,(INDEX(FRED!$1:$1048576,MATCH(US!M$5,FRED!$A:$A,0),MATCH(US!$B64,FRED!$1:$1,0))),(AVERAGE(A64:L64)))),"")</f>
        <v>124.82080000000001</v>
      </c>
      <c r="N64" s="59">
        <f>+IFERROR((IF(ISTEXT(N$5)=FALSE,(INDEX(FRED!$1:$1048576,MATCH(US!N$5,FRED!$A:$A,0),MATCH(US!$B64,FRED!$1:$1,0))),(AVERAGE(B64:M64)))),"")</f>
        <v>122.74120000000001</v>
      </c>
      <c r="O64" s="59">
        <f>+IFERROR((IF(ISTEXT(O$5)=FALSE,(INDEX(FRED!$1:$1048576,MATCH(US!O$5,FRED!$A:$A,0),MATCH(US!$B64,FRED!$1:$1,0))),(AVERAGE(C64:N64)))),"")</f>
        <v>119.5081</v>
      </c>
      <c r="P64" s="60">
        <f>+IFERROR((IF(ISTEXT(P$5)=FALSE,(INDEX(FRED!$1:$1048576,MATCH(US!P$5,FRED!$A:$A,0),MATCH(US!$B64,FRED!$1:$1,0))),(AVERAGE(D64:O64)))),"")</f>
        <v>124.93298333333333</v>
      </c>
      <c r="Q64" s="59">
        <f>+IFERROR((IF(ISTEXT(Q$5)=FALSE,(INDEX(FRED!$1:$1048576,MATCH(US!Q$5,FRED!$A:$A,0),MATCH(US!$B64,FRED!$1:$1,0))),(AVERAGE(E64:P64)))),"")</f>
        <v>125.81570000000001</v>
      </c>
      <c r="R64" s="59">
        <f>+IFERROR((IF(ISTEXT(R$5)=FALSE,(INDEX(FRED!$1:$1048576,MATCH(US!R$5,FRED!$A:$A,0),MATCH(US!$B64,FRED!$1:$1,0))),(AVERAGE(F64:Q64)))),"")</f>
        <v>124.4325</v>
      </c>
      <c r="S64" s="59">
        <f>+IFERROR((IF(ISTEXT(S$5)=FALSE,(INDEX(FRED!$1:$1048576,MATCH(US!S$5,FRED!$A:$A,0),MATCH(US!$B64,FRED!$1:$1,0))),(AVERAGE(G64:R64)))),"")</f>
        <v>128.08940000000001</v>
      </c>
      <c r="T64" s="59">
        <f>+IFERROR((IF(ISTEXT(T$5)=FALSE,(INDEX(FRED!$1:$1048576,MATCH(US!T$5,FRED!$A:$A,0),MATCH(US!$B64,FRED!$1:$1,0))),(AVERAGE(H64:S64)))),"")</f>
        <v>127.16589999999999</v>
      </c>
      <c r="U64" s="59">
        <f>+IFERROR((IF(ISTEXT(U$5)=FALSE,(INDEX(FRED!$1:$1048576,MATCH(US!U$5,FRED!$A:$A,0),MATCH(US!$B64,FRED!$1:$1,0))),(AVERAGE(I64:T64)))),"")</f>
        <v>126.1918</v>
      </c>
      <c r="V64" s="59">
        <f>+IFERROR((IF(ISTEXT(V$5)=FALSE,(INDEX(FRED!$1:$1048576,MATCH(US!V$5,FRED!$A:$A,0),MATCH(US!$B64,FRED!$1:$1,0))),(AVERAGE(J64:U64)))),"")</f>
        <v>125.1563</v>
      </c>
      <c r="W64" s="59">
        <f>+IFERROR((IF(ISTEXT(W$5)=FALSE,(INDEX(FRED!$1:$1048576,MATCH(US!W$5,FRED!$A:$A,0),MATCH(US!$B64,FRED!$1:$1,0))),(AVERAGE(K64:V64)))),"")</f>
        <v>125.1558</v>
      </c>
      <c r="X64" s="59">
        <f>+IFERROR((IF(ISTEXT(X$5)=FALSE,(INDEX(FRED!$1:$1048576,MATCH(US!X$5,FRED!$A:$A,0),MATCH(US!$B64,FRED!$1:$1,0))),(AVERAGE(L64:W64)))),"")</f>
        <v>123.631</v>
      </c>
      <c r="Y64" s="59">
        <f>+IFERROR((IF(ISTEXT(Y$5)=FALSE,(INDEX(FRED!$1:$1048576,MATCH(US!Y$5,FRED!$A:$A,0),MATCH(US!$B64,FRED!$1:$1,0))),(AVERAGE(M64:X64)))),"")</f>
        <v>124.9259</v>
      </c>
      <c r="Z64" s="59">
        <f>+IFERROR((IF(ISTEXT(Z$5)=FALSE,(INDEX(FRED!$1:$1048576,MATCH(US!Z$5,FRED!$A:$A,0),MATCH(US!$B64,FRED!$1:$1,0))),(AVERAGE(N64:Y64)))),"")</f>
        <v>124.9971</v>
      </c>
      <c r="AA64" s="59">
        <f>+IFERROR((IF(ISTEXT(AA$5)=FALSE,(INDEX(FRED!$1:$1048576,MATCH(US!AA$5,FRED!$A:$A,0),MATCH(US!$B64,FRED!$1:$1,0))),(AVERAGE(O64:Z64)))),"")</f>
        <v>126.3335</v>
      </c>
      <c r="AB64" s="59">
        <f>+IFERROR((IF(ISTEXT(AB$5)=FALSE,(INDEX(FRED!$1:$1048576,MATCH(US!AB$5,FRED!$A:$A,0),MATCH(US!$B64,FRED!$1:$1,0))),(AVERAGE(P64:AA64)))),"")</f>
        <v>126.5599</v>
      </c>
      <c r="AC64" s="60">
        <f>+IFERROR((IF(ISTEXT(AC$5)=FALSE,(INDEX(FRED!$1:$1048576,MATCH(US!AC$5,FRED!$A:$A,0),MATCH(US!$B64,FRED!$1:$1,0))),(AVERAGE(Q64:AB64)))),"")</f>
        <v>125.70456666666666</v>
      </c>
      <c r="AD64" s="59">
        <f>+IFERROR((IF(ISTEXT(AD$5)=FALSE,(INDEX(FRED!$1:$1048576,MATCH(US!AD$5,FRED!$A:$A,0),MATCH(US!$B64,FRED!$1:$1,0))),(AVERAGE(R64:AC64)))),"")</f>
        <v>129.35249999999999</v>
      </c>
      <c r="AE64" s="59">
        <f>+IFERROR((IF(ISTEXT(AE$5)=FALSE,(INDEX(FRED!$1:$1048576,MATCH(US!AE$5,FRED!$A:$A,0),MATCH(US!$B64,FRED!$1:$1,0))),(AVERAGE(S64:AD64)))),"")</f>
        <v>129.15039999999999</v>
      </c>
      <c r="AF64" s="59">
        <f>+IFERROR((IF(ISTEXT(AF$5)=FALSE,(INDEX(FRED!$1:$1048576,MATCH(US!AF$5,FRED!$A:$A,0),MATCH(US!$B64,FRED!$1:$1,0))),(AVERAGE(T64:AE64)))),"")</f>
        <v>126.16759999999999</v>
      </c>
      <c r="AG64" s="59">
        <f>+IFERROR((IF(ISTEXT(AG$5)=FALSE,(INDEX(FRED!$1:$1048576,MATCH(US!AG$5,FRED!$A:$A,0),MATCH(US!$B64,FRED!$1:$1,0))),(AVERAGE(U64:AF64)))),"")</f>
        <v>124.8546</v>
      </c>
      <c r="AH64" s="59">
        <f>+IFERROR((IF(ISTEXT(AH$5)=FALSE,(INDEX(FRED!$1:$1048576,MATCH(US!AH$5,FRED!$A:$A,0),MATCH(US!$B64,FRED!$1:$1,0))),(AVERAGE(V64:AG64)))),"")</f>
        <v>125.4203</v>
      </c>
      <c r="AI64" s="59">
        <f>+IFERROR((IF(ISTEXT(AI$5)=FALSE,(INDEX(FRED!$1:$1048576,MATCH(US!AI$5,FRED!$A:$A,0),MATCH(US!$B64,FRED!$1:$1,0))),(AVERAGE(W64:AH64)))),"")</f>
        <v>126.27809999999999</v>
      </c>
      <c r="AJ64" s="59">
        <f>+IFERROR((IF(ISTEXT(AJ$5)=FALSE,(INDEX(FRED!$1:$1048576,MATCH(US!AJ$5,FRED!$A:$A,0),MATCH(US!$B64,FRED!$1:$1,0))),(AVERAGE(X64:AI64)))),"")</f>
        <v>128.09909999999999</v>
      </c>
      <c r="AK64" s="59">
        <f>+IFERROR((IF(ISTEXT(AK$5)=FALSE,(INDEX(FRED!$1:$1048576,MATCH(US!AK$5,FRED!$A:$A,0),MATCH(US!$B64,FRED!$1:$1,0))),(AVERAGE(Y64:AJ64)))),"")</f>
        <v>126.2501</v>
      </c>
      <c r="AL64" s="59">
        <f>+IFERROR((IF(ISTEXT(AL$5)=FALSE,(INDEX(FRED!$1:$1048576,MATCH(US!AL$5,FRED!$A:$A,0),MATCH(US!$B64,FRED!$1:$1,0))),(AVERAGE(Z64:AK64)))),"")</f>
        <v>129.05520000000001</v>
      </c>
      <c r="AM64" s="59">
        <f>+IFERROR((IF(ISTEXT(AM$5)=FALSE,(INDEX(FRED!$1:$1048576,MATCH(US!AM$5,FRED!$A:$A,0),MATCH(US!$B64,FRED!$1:$1,0))),(AVERAGE(AA64:AL64)))),"")</f>
        <v>126.8164</v>
      </c>
      <c r="AN64" s="59">
        <f>+IFERROR((IF(ISTEXT(AN$5)=FALSE,(INDEX(FRED!$1:$1048576,MATCH(US!AN$5,FRED!$A:$A,0),MATCH(US!$B64,FRED!$1:$1,0))),(AVERAGE(AB64:AM64)))),"")</f>
        <v>126.206</v>
      </c>
      <c r="AO64" s="59">
        <f>+IFERROR((IF(ISTEXT(AO$5)=FALSE,(INDEX(FRED!$1:$1048576,MATCH(US!AO$5,FRED!$A:$A,0),MATCH(US!$B64,FRED!$1:$1,0))),(AVERAGE(AC64:AN64)))),"")</f>
        <v>124.901</v>
      </c>
      <c r="AP64" s="60">
        <f>+IFERROR((IF(ISTEXT(AP$5)=FALSE,(INDEX(FRED!$1:$1048576,MATCH(US!AP$5,FRED!$A:$A,0),MATCH(US!$B64,FRED!$1:$1,0))),(AVERAGE(AD64:AO64)))),"")</f>
        <v>126.87927499999999</v>
      </c>
      <c r="AQ64" s="59">
        <f>+IFERROR((IF(ISTEXT(AQ$5)=FALSE,(INDEX(FRED!$1:$1048576,MATCH(US!AQ$5,FRED!$A:$A,0),MATCH(US!$B64,FRED!$1:$1,0))),(AVERAGE(AE64:AP64)))),"")</f>
        <v>127.0059</v>
      </c>
      <c r="AR64" s="59">
        <f>+IFERROR((IF(ISTEXT(AR$5)=FALSE,(INDEX(FRED!$1:$1048576,MATCH(US!AR$5,FRED!$A:$A,0),MATCH(US!$B64,FRED!$1:$1,0))),(AVERAGE(AF64:AQ64)))),"")</f>
        <v>124.6319</v>
      </c>
      <c r="AS64" s="59">
        <f>+IFERROR((IF(ISTEXT(AS$5)=FALSE,(INDEX(FRED!$1:$1048576,MATCH(US!AS$5,FRED!$A:$A,0),MATCH(US!$B64,FRED!$1:$1,0))),(AVERAGE(AG64:AR64)))),"")</f>
        <v>126.898</v>
      </c>
      <c r="AT64" s="59">
        <f>+IFERROR((IF(ISTEXT(AT$5)=FALSE,(INDEX(FRED!$1:$1048576,MATCH(US!AT$5,FRED!$A:$A,0),MATCH(US!$B64,FRED!$1:$1,0))),(AVERAGE(AH64:AS64)))),"")</f>
        <v>126.1435</v>
      </c>
      <c r="AU64" s="59">
        <f>+IFERROR((IF(ISTEXT(AU$5)=FALSE,(INDEX(FRED!$1:$1048576,MATCH(US!AU$5,FRED!$A:$A,0),MATCH(US!$B64,FRED!$1:$1,0))),(AVERAGE(AI64:AT64)))),"")</f>
        <v>130.27869999999999</v>
      </c>
      <c r="AV64" s="59">
        <f>+IFERROR((IF(ISTEXT(AV$5)=FALSE,(INDEX(FRED!$1:$1048576,MATCH(US!AV$5,FRED!$A:$A,0),MATCH(US!$B64,FRED!$1:$1,0))),(AVERAGE(AJ64:AU64)))),"")</f>
        <v>129.98820000000001</v>
      </c>
      <c r="AW64" s="59">
        <f>+IFERROR((IF(ISTEXT(AW$5)=FALSE,(INDEX(FRED!$1:$1048576,MATCH(US!AW$5,FRED!$A:$A,0),MATCH(US!$B64,FRED!$1:$1,0))),(AVERAGE(AK64:AV64)))),"")</f>
        <v>130.42699999999999</v>
      </c>
      <c r="AX64" s="59">
        <f>+IFERROR((IF(ISTEXT(AX$5)=FALSE,(INDEX(FRED!$1:$1048576,MATCH(US!AX$5,FRED!$A:$A,0),MATCH(US!$B64,FRED!$1:$1,0))),(AVERAGE(AL64:AW64)))),"")</f>
        <v>131.8252</v>
      </c>
      <c r="AY64" s="59">
        <f>+IFERROR((IF(ISTEXT(AY$5)=FALSE,(INDEX(FRED!$1:$1048576,MATCH(US!AY$5,FRED!$A:$A,0),MATCH(US!$B64,FRED!$1:$1,0))),(AVERAGE(AM64:AX64)))),"")</f>
        <v>130.40899999999999</v>
      </c>
      <c r="AZ64" s="59">
        <f>+IFERROR((IF(ISTEXT(AZ$5)=FALSE,(INDEX(FRED!$1:$1048576,MATCH(US!AZ$5,FRED!$A:$A,0),MATCH(US!$B64,FRED!$1:$1,0))),(AVERAGE(AN64:AY64)))),"")</f>
        <v>131.75460000000001</v>
      </c>
      <c r="BA64" s="59">
        <f>+IFERROR((IF(ISTEXT(BA$5)=FALSE,(INDEX(FRED!$1:$1048576,MATCH(US!BA$5,FRED!$A:$A,0),MATCH(US!$B64,FRED!$1:$1,0))),(AVERAGE(AO64:AZ64)))),"")</f>
        <v>132.07429999999999</v>
      </c>
      <c r="BB64" s="59">
        <f>+IFERROR((IF(ISTEXT(BB$5)=FALSE,(INDEX(FRED!$1:$1048576,MATCH(US!BB$5,FRED!$A:$A,0),MATCH(US!$B64,FRED!$1:$1,0))),(AVERAGE(AP64:BA64)))),"")</f>
        <v>129.89490000000001</v>
      </c>
      <c r="BC64" s="60">
        <f>+IFERROR((IF(ISTEXT(BC$5)=FALSE,(INDEX(FRED!$1:$1048576,MATCH(US!BC$5,FRED!$A:$A,0),MATCH(US!$B64,FRED!$1:$1,0))),(AVERAGE(AQ64:BB64)))),"")</f>
        <v>129.27759999999998</v>
      </c>
      <c r="BD64" s="59">
        <f>+IFERROR((IF(ISTEXT(BD$5)=FALSE,(INDEX(FRED!$1:$1048576,MATCH(US!BD$5,FRED!$A:$A,0),MATCH(US!$B64,FRED!$1:$1,0))),(AVERAGE(AR64:BC64)))),"")</f>
        <v>130.73779999999999</v>
      </c>
      <c r="BE64" s="59">
        <f>+IFERROR((IF(ISTEXT(BE$5)=FALSE,(INDEX(FRED!$1:$1048576,MATCH(US!BE$5,FRED!$A:$A,0),MATCH(US!$B64,FRED!$1:$1,0))),(AVERAGE(AS64:BD64)))),"")</f>
        <v>129.00729999999999</v>
      </c>
      <c r="BF64" s="59">
        <f>+IFERROR((IF(ISTEXT(BF$5)=FALSE,(INDEX(FRED!$1:$1048576,MATCH(US!BF$5,FRED!$A:$A,0),MATCH(US!$B64,FRED!$1:$1,0))),(AVERAGE(AT64:BE64)))),"")</f>
        <v>134.30250000000001</v>
      </c>
      <c r="BG64" s="59">
        <f>+IFERROR((IF(ISTEXT(BG$5)=FALSE,(INDEX(FRED!$1:$1048576,MATCH(US!BG$5,FRED!$A:$A,0),MATCH(US!$B64,FRED!$1:$1,0))),(AVERAGE(AU64:BF64)))),"")</f>
        <v>133.65020000000001</v>
      </c>
      <c r="BH64" s="59">
        <f>+IFERROR((IF(ISTEXT(BH$5)=FALSE,(INDEX(FRED!$1:$1048576,MATCH(US!BH$5,FRED!$A:$A,0),MATCH(US!$B64,FRED!$1:$1,0))),(AVERAGE(AV64:BG64)))),"")</f>
        <v>133.0386</v>
      </c>
      <c r="BI64" s="59">
        <f>+IFERROR((IF(ISTEXT(BI$5)=FALSE,(INDEX(FRED!$1:$1048576,MATCH(US!BI$5,FRED!$A:$A,0),MATCH(US!$B64,FRED!$1:$1,0))),(AVERAGE(AW64:BH64)))),"")</f>
        <v>131.02600000000001</v>
      </c>
      <c r="BJ64" s="59">
        <f>+IFERROR((IF(ISTEXT(BJ$5)=FALSE,(INDEX(FRED!$1:$1048576,MATCH(US!BJ$5,FRED!$A:$A,0),MATCH(US!$B64,FRED!$1:$1,0))),(AVERAGE(AX64:BI64)))),"")</f>
        <v>132.65129999999999</v>
      </c>
      <c r="BK64" s="59">
        <f>+IFERROR((IF(ISTEXT(BK$5)=FALSE,(INDEX(FRED!$1:$1048576,MATCH(US!BK$5,FRED!$A:$A,0),MATCH(US!$B64,FRED!$1:$1,0))),(AVERAGE(AY64:BJ64)))),"")</f>
        <v>134.05609999999999</v>
      </c>
      <c r="BL64" s="59">
        <f>+IFERROR((IF(ISTEXT(BL$5)=FALSE,(INDEX(FRED!$1:$1048576,MATCH(US!BL$5,FRED!$A:$A,0),MATCH(US!$B64,FRED!$1:$1,0))),(AVERAGE(AZ64:BK64)))),"")</f>
        <v>133.7928</v>
      </c>
      <c r="BM64" s="59">
        <f>+IFERROR((IF(ISTEXT(BM$5)=FALSE,(INDEX(FRED!$1:$1048576,MATCH(US!BM$5,FRED!$A:$A,0),MATCH(US!$B64,FRED!$1:$1,0))),(AVERAGE(BA64:BL64)))),"")</f>
        <v>132.4913</v>
      </c>
      <c r="BN64" s="59">
        <f>+IFERROR((IF(ISTEXT(BN$5)=FALSE,(INDEX(FRED!$1:$1048576,MATCH(US!BN$5,FRED!$A:$A,0),MATCH(US!$B64,FRED!$1:$1,0))),(AVERAGE(BB64:BM64)))),"")</f>
        <v>131.2337</v>
      </c>
      <c r="BO64" s="59">
        <f>+IFERROR((IF(ISTEXT(BO$5)=FALSE,(INDEX(FRED!$1:$1048576,MATCH(US!BO$5,FRED!$A:$A,0),MATCH(US!$B64,FRED!$1:$1,0))),(AVERAGE(BC64:BN64)))),"")</f>
        <v>138.40459999999999</v>
      </c>
      <c r="BP64" s="60">
        <f>+IFERROR((IF(ISTEXT(BP$5)=FALSE,(INDEX(FRED!$1:$1048576,MATCH(US!BP$5,FRED!$A:$A,0),MATCH(US!$B64,FRED!$1:$1,0))),(AVERAGE(BD64:BO64)))),"")</f>
        <v>132.86601666666667</v>
      </c>
      <c r="BQ64" s="59">
        <f>+IFERROR((IF(ISTEXT(BQ$5)=FALSE,(INDEX(FRED!$1:$1048576,MATCH(US!BQ$5,FRED!$A:$A,0),MATCH(US!$B64,FRED!$1:$1,0))),(AVERAGE(BE64:BP64)))),"")</f>
        <v>136.84729999999999</v>
      </c>
      <c r="BR64" s="59">
        <f>+IFERROR((IF(ISTEXT(BR$5)=FALSE,(INDEX(FRED!$1:$1048576,MATCH(US!BR$5,FRED!$A:$A,0),MATCH(US!$B64,FRED!$1:$1,0))),(AVERAGE(BF64:BQ64)))),"")</f>
        <v>138.71510000000001</v>
      </c>
      <c r="BS64" s="59">
        <f>+IFERROR((IF(ISTEXT(BS$5)=FALSE,(INDEX(FRED!$1:$1048576,MATCH(US!BS$5,FRED!$A:$A,0),MATCH(US!$B64,FRED!$1:$1,0))),(AVERAGE(BG64:BR64)))),"")</f>
        <v>135.40700000000001</v>
      </c>
      <c r="BT64" s="59">
        <f>+IFERROR((IF(ISTEXT(BT$5)=FALSE,(INDEX(FRED!$1:$1048576,MATCH(US!BT$5,FRED!$A:$A,0),MATCH(US!$B64,FRED!$1:$1,0))),(AVERAGE(BH64:BS64)))),"")</f>
        <v>137.55940000000001</v>
      </c>
      <c r="BU64" s="59">
        <f>+IFERROR((IF(ISTEXT(BU$5)=FALSE,(INDEX(FRED!$1:$1048576,MATCH(US!BU$5,FRED!$A:$A,0),MATCH(US!$B64,FRED!$1:$1,0))),(AVERAGE(BI64:BT64)))),"")</f>
        <v>137.79769999999999</v>
      </c>
      <c r="BV64" s="59">
        <f>+IFERROR((IF(ISTEXT(BV$5)=FALSE,(INDEX(FRED!$1:$1048576,MATCH(US!BV$5,FRED!$A:$A,0),MATCH(US!$B64,FRED!$1:$1,0))),(AVERAGE(BJ64:BU64)))),"")</f>
        <v>139.1737</v>
      </c>
      <c r="BW64" s="59">
        <f>+IFERROR((IF(ISTEXT(BW$5)=FALSE,(INDEX(FRED!$1:$1048576,MATCH(US!BW$5,FRED!$A:$A,0),MATCH(US!$B64,FRED!$1:$1,0))),(AVERAGE(BK64:BV64)))),"")</f>
        <v>135.67840000000001</v>
      </c>
      <c r="BX64" s="59">
        <f>+IFERROR((IF(ISTEXT(BX$5)=FALSE,(INDEX(FRED!$1:$1048576,MATCH(US!BX$5,FRED!$A:$A,0),MATCH(US!$B64,FRED!$1:$1,0))),(AVERAGE(BL64:BW64)))),"")</f>
        <v>136.3107</v>
      </c>
      <c r="BY64" s="59">
        <f>+IFERROR((IF(ISTEXT(BY$5)=FALSE,(INDEX(FRED!$1:$1048576,MATCH(US!BY$5,FRED!$A:$A,0),MATCH(US!$B64,FRED!$1:$1,0))),(AVERAGE(BM64:BX64)))),"")</f>
        <v>138.67679999999999</v>
      </c>
      <c r="BZ64" s="59">
        <f>+IFERROR((IF(ISTEXT(BZ$5)=FALSE,(INDEX(FRED!$1:$1048576,MATCH(US!BZ$5,FRED!$A:$A,0),MATCH(US!$B64,FRED!$1:$1,0))),(AVERAGE(BN64:BY64)))),"")</f>
        <v>142.6533</v>
      </c>
      <c r="CA64" s="59">
        <f>+IFERROR((IF(ISTEXT(CA$5)=FALSE,(INDEX(FRED!$1:$1048576,MATCH(US!CA$5,FRED!$A:$A,0),MATCH(US!$B64,FRED!$1:$1,0))),(AVERAGE(BO64:BZ64)))),"")</f>
        <v>149.27940000000001</v>
      </c>
      <c r="CB64" s="59">
        <f>+IFERROR((IF(ISTEXT(CB$5)=FALSE,(INDEX(FRED!$1:$1048576,MATCH(US!CB$5,FRED!$A:$A,0),MATCH(US!$B64,FRED!$1:$1,0))),(AVERAGE(BP64:CA64)))),"")</f>
        <v>145.53370000000001</v>
      </c>
      <c r="CC64" s="60">
        <f>+IFERROR((IF(ISTEXT(CC$5)=FALSE,(INDEX(FRED!$1:$1048576,MATCH(US!CC$5,FRED!$A:$A,0),MATCH(US!$B64,FRED!$1:$1,0))),(AVERAGE(BQ64:CB64)))),"")</f>
        <v>139.46937499999999</v>
      </c>
      <c r="CD64" s="59">
        <f>+IFERROR((IF(ISTEXT(CD$5)=FALSE,(INDEX(FRED!$1:$1048576,MATCH(US!CD$5,FRED!$A:$A,0),MATCH(US!$B64,FRED!$1:$1,0))),(AVERAGE(BR64:CC64)))),"")</f>
        <v>153.94329999999999</v>
      </c>
      <c r="CE64" s="59">
        <f>+IFERROR((IF(ISTEXT(CE$5)=FALSE,(INDEX(FRED!$1:$1048576,MATCH(US!CE$5,FRED!$A:$A,0),MATCH(US!$B64,FRED!$1:$1,0))),(AVERAGE(BS64:CD64)))),"")</f>
        <v>150.9648</v>
      </c>
      <c r="CF64" s="59">
        <f>+IFERROR((IF(ISTEXT(CF$5)=FALSE,(INDEX(FRED!$1:$1048576,MATCH(US!CF$5,FRED!$A:$A,0),MATCH(US!$B64,FRED!$1:$1,0))),(AVERAGE(BT64:CE64)))),"")</f>
        <v>147.1591</v>
      </c>
      <c r="CG64" s="59">
        <f>+IFERROR((IF(ISTEXT(CG$5)=FALSE,(INDEX(FRED!$1:$1048576,MATCH(US!CG$5,FRED!$A:$A,0),MATCH(US!$B64,FRED!$1:$1,0))),(AVERAGE(BU64:CF64)))),"")</f>
        <v>146.35509999999999</v>
      </c>
      <c r="CH64" s="59">
        <f>+IFERROR((IF(ISTEXT(CH$5)=FALSE,(INDEX(FRED!$1:$1048576,MATCH(US!CH$5,FRED!$A:$A,0),MATCH(US!$B64,FRED!$1:$1,0))),(AVERAGE(BV64:CG64)))),"")</f>
        <v>141.1165</v>
      </c>
      <c r="CI64" s="59">
        <f>+IFERROR((IF(ISTEXT(CI$5)=FALSE,(INDEX(FRED!$1:$1048576,MATCH(US!CI$5,FRED!$A:$A,0),MATCH(US!$B64,FRED!$1:$1,0))),(AVERAGE(BW64:CH64)))),"")</f>
        <v>140.7475</v>
      </c>
      <c r="CJ64" s="59">
        <f>+IFERROR((IF(ISTEXT(CJ$5)=FALSE,(INDEX(FRED!$1:$1048576,MATCH(US!CJ$5,FRED!$A:$A,0),MATCH(US!$B64,FRED!$1:$1,0))),(AVERAGE(BX64:CI64)))),"")</f>
        <v>139.5538</v>
      </c>
      <c r="CK64" s="59">
        <f>+IFERROR((IF(ISTEXT(CK$5)=FALSE,(INDEX(FRED!$1:$1048576,MATCH(US!CK$5,FRED!$A:$A,0),MATCH(US!$B64,FRED!$1:$1,0))),(AVERAGE(BY64:CJ64)))),"")</f>
        <v>140.1276</v>
      </c>
      <c r="CL64" s="59">
        <f>+IFERROR((IF(ISTEXT(CL$5)=FALSE,(INDEX(FRED!$1:$1048576,MATCH(US!CL$5,FRED!$A:$A,0),MATCH(US!$B64,FRED!$1:$1,0))),(AVERAGE(BZ64:CK64)))),"")</f>
        <v>138.26750000000001</v>
      </c>
      <c r="CM64" s="59">
        <f>+IFERROR((IF(ISTEXT(CM$5)=FALSE,(INDEX(FRED!$1:$1048576,MATCH(US!CM$5,FRED!$A:$A,0),MATCH(US!$B64,FRED!$1:$1,0))),(AVERAGE(CA64:CL64)))),"")</f>
        <v>137.08170000000001</v>
      </c>
      <c r="CN64" s="59">
        <f>+IFERROR((IF(ISTEXT(CN$5)=FALSE,(INDEX(FRED!$1:$1048576,MATCH(US!CN$5,FRED!$A:$A,0),MATCH(US!$B64,FRED!$1:$1,0))),(AVERAGE(CB64:CM64)))),"")</f>
        <v>139.8115</v>
      </c>
      <c r="CO64" s="59">
        <f>+IFERROR((IF(ISTEXT(CO$5)=FALSE,(INDEX(FRED!$1:$1048576,MATCH(US!CO$5,FRED!$A:$A,0),MATCH(US!$B64,FRED!$1:$1,0))),(AVERAGE(CC64:CN64)))),"")</f>
        <v>151.0667</v>
      </c>
      <c r="CP64" s="60">
        <f>+IFERROR((IF(ISTEXT(CP$5)=FALSE,(INDEX(FRED!$1:$1048576,MATCH(US!CP$5,FRED!$A:$A,0),MATCH(US!$B64,FRED!$1:$1,0))),(AVERAGE(CD64:CO64)))),"")</f>
        <v>143.84959166666667</v>
      </c>
      <c r="CQ64" s="59">
        <f>+IFERROR((IF(ISTEXT(CQ$5)=FALSE,(INDEX(FRED!$1:$1048576,MATCH(US!CQ$5,FRED!$A:$A,0),MATCH(US!$B64,FRED!$1:$1,0))),(AVERAGE(CE64:CP64)))),"")</f>
        <v>148.6859</v>
      </c>
      <c r="CR64" s="59">
        <f>+IFERROR((IF(ISTEXT(CR$5)=FALSE,(INDEX(FRED!$1:$1048576,MATCH(US!CR$5,FRED!$A:$A,0),MATCH(US!$B64,FRED!$1:$1,0))),(AVERAGE(CF64:CQ64)))),"")</f>
        <v>141.27699999999999</v>
      </c>
      <c r="CS64" s="59">
        <f>+IFERROR((IF(ISTEXT(CS$5)=FALSE,(INDEX(FRED!$1:$1048576,MATCH(US!CS$5,FRED!$A:$A,0),MATCH(US!$B64,FRED!$1:$1,0))),(AVERAGE(CG64:CR64)))),"")</f>
        <v>145.8691</v>
      </c>
      <c r="CT64" s="59">
        <f>+IFERROR((IF(ISTEXT(CT$5)=FALSE,(INDEX(FRED!$1:$1048576,MATCH(US!CT$5,FRED!$A:$A,0),MATCH(US!$B64,FRED!$1:$1,0))),(AVERAGE(CH64:CS64)))),"")</f>
        <v>142.54920000000001</v>
      </c>
      <c r="CU64" s="59">
        <f>+IFERROR((IF(ISTEXT(CU$5)=FALSE,(INDEX(FRED!$1:$1048576,MATCH(US!CU$5,FRED!$A:$A,0),MATCH(US!$B64,FRED!$1:$1,0))),(AVERAGE(CI64:CT64)))),"")</f>
        <v>143.56440000000001</v>
      </c>
      <c r="CV64" s="59">
        <f>+IFERROR((IF(ISTEXT(CV$5)=FALSE,(INDEX(FRED!$1:$1048576,MATCH(US!CV$5,FRED!$A:$A,0),MATCH(US!$B64,FRED!$1:$1,0))),(AVERAGE(CJ64:CU64)))),"")</f>
        <v>144.40600000000001</v>
      </c>
      <c r="CW64" s="59">
        <f>+IFERROR((IF(ISTEXT(CW$5)=FALSE,(INDEX(FRED!$1:$1048576,MATCH(US!CW$5,FRED!$A:$A,0),MATCH(US!$B64,FRED!$1:$1,0))),(AVERAGE(CK64:CV64)))),"")</f>
        <v>142.89400000000001</v>
      </c>
      <c r="CX64" s="59">
        <f>+IFERROR((IF(ISTEXT(CX$5)=FALSE,(INDEX(FRED!$1:$1048576,MATCH(US!CX$5,FRED!$A:$A,0),MATCH(US!$B64,FRED!$1:$1,0))),(AVERAGE(CL64:CW64)))),"")</f>
        <v>143.39660000000001</v>
      </c>
      <c r="CY64" s="59">
        <f>+IFERROR((IF(ISTEXT(CY$5)=FALSE,(INDEX(FRED!$1:$1048576,MATCH(US!CY$5,FRED!$A:$A,0),MATCH(US!$B64,FRED!$1:$1,0))),(AVERAGE(CM64:CX64)))),"")</f>
        <v>142.3887</v>
      </c>
      <c r="CZ64" s="59">
        <f>+IFERROR((IF(ISTEXT(CZ$5)=FALSE,(INDEX(FRED!$1:$1048576,MATCH(US!CZ$5,FRED!$A:$A,0),MATCH(US!$B64,FRED!$1:$1,0))),(AVERAGE(CN64:CY64)))),"")</f>
        <v>141.37430000000001</v>
      </c>
      <c r="DA64" s="59">
        <f>+IFERROR((IF(ISTEXT(DA$5)=FALSE,(INDEX(FRED!$1:$1048576,MATCH(US!DA$5,FRED!$A:$A,0),MATCH(US!$B64,FRED!$1:$1,0))),(AVERAGE(CO64:CZ64)))),"")</f>
        <v>142.93899999999999</v>
      </c>
      <c r="DB64" s="59">
        <f>+IFERROR((IF(ISTEXT(DB$5)=FALSE,(INDEX(FRED!$1:$1048576,MATCH(US!DB$5,FRED!$A:$A,0),MATCH(US!$B64,FRED!$1:$1,0))),(AVERAGE(CP64:DA64)))),"")</f>
        <v>132.4083</v>
      </c>
      <c r="DC64" s="60">
        <f>+IFERROR((IF(ISTEXT(DC$5)=FALSE,(INDEX(FRED!$1:$1048576,MATCH(US!DC$5,FRED!$A:$A,0),MATCH(US!$B64,FRED!$1:$1,0))),(AVERAGE(CQ64:DB64)))),"")</f>
        <v>142.64604166666666</v>
      </c>
      <c r="DD64" s="59">
        <f>+IFERROR((IF(ISTEXT(DD$5)=FALSE,(INDEX(FRED!$1:$1048576,MATCH(US!DD$5,FRED!$A:$A,0),MATCH(US!$B64,FRED!$1:$1,0))),(AVERAGE(CR64:DC64)))),"")</f>
        <v>137.67330000000001</v>
      </c>
      <c r="DE64" s="59">
        <f>+IFERROR((IF(ISTEXT(DE$5)=FALSE,(INDEX(FRED!$1:$1048576,MATCH(US!DE$5,FRED!$A:$A,0),MATCH(US!$B64,FRED!$1:$1,0))),(AVERAGE(CS64:DD64)))),"")</f>
        <v>133.06379999999999</v>
      </c>
      <c r="DF64" s="59">
        <f>+IFERROR((IF(ISTEXT(DF$5)=FALSE,(INDEX(FRED!$1:$1048576,MATCH(US!DF$5,FRED!$A:$A,0),MATCH(US!$B64,FRED!$1:$1,0))),(AVERAGE(CT64:DE64)))),"")</f>
        <v>132.80250000000001</v>
      </c>
      <c r="DG64" s="59">
        <f>+IFERROR((IF(ISTEXT(DG$5)=FALSE,(INDEX(FRED!$1:$1048576,MATCH(US!DG$5,FRED!$A:$A,0),MATCH(US!$B64,FRED!$1:$1,0))),(AVERAGE(CU64:DF64)))),"")</f>
        <v>126.4049</v>
      </c>
      <c r="DH64" s="59">
        <f>+IFERROR((IF(ISTEXT(DH$5)=FALSE,(INDEX(FRED!$1:$1048576,MATCH(US!DH$5,FRED!$A:$A,0),MATCH(US!$B64,FRED!$1:$1,0))),(AVERAGE(CV64:DG64)))),"")</f>
        <v>122.3318</v>
      </c>
      <c r="DI64" s="59">
        <f>+IFERROR((IF(ISTEXT(DI$5)=FALSE,(INDEX(FRED!$1:$1048576,MATCH(US!DI$5,FRED!$A:$A,0),MATCH(US!$B64,FRED!$1:$1,0))),(AVERAGE(CW64:DH64)))),"")</f>
        <v>119.3082</v>
      </c>
      <c r="DJ64" s="59">
        <f>+IFERROR((IF(ISTEXT(DJ$5)=FALSE,(INDEX(FRED!$1:$1048576,MATCH(US!DJ$5,FRED!$A:$A,0),MATCH(US!$B64,FRED!$1:$1,0))),(AVERAGE(CX64:DI64)))),"")</f>
        <v>117.5231</v>
      </c>
      <c r="DK64" s="59">
        <f>+IFERROR((IF(ISTEXT(DK$5)=FALSE,(INDEX(FRED!$1:$1048576,MATCH(US!DK$5,FRED!$A:$A,0),MATCH(US!$B64,FRED!$1:$1,0))),(AVERAGE(CY64:DJ64)))),"")</f>
        <v>113.2801</v>
      </c>
      <c r="DL64" s="59">
        <f>+IFERROR((IF(ISTEXT(DL$5)=FALSE,(INDEX(FRED!$1:$1048576,MATCH(US!DL$5,FRED!$A:$A,0),MATCH(US!$B64,FRED!$1:$1,0))),(AVERAGE(CZ64:DK64)))),"")</f>
        <v>110.3736</v>
      </c>
      <c r="DM64" s="59">
        <f>+IFERROR((IF(ISTEXT(DM$5)=FALSE,(INDEX(FRED!$1:$1048576,MATCH(US!DM$5,FRED!$A:$A,0),MATCH(US!$B64,FRED!$1:$1,0))),(AVERAGE(DA64:DL64)))),"")</f>
        <v>106.7787</v>
      </c>
      <c r="DN64" s="59">
        <f>+IFERROR((IF(ISTEXT(DN$5)=FALSE,(INDEX(FRED!$1:$1048576,MATCH(US!DN$5,FRED!$A:$A,0),MATCH(US!$B64,FRED!$1:$1,0))),(AVERAGE(DB64:DM64)))),"")</f>
        <v>100.6544</v>
      </c>
      <c r="DO64" s="59">
        <f>+IFERROR((IF(ISTEXT(DO$5)=FALSE,(INDEX(FRED!$1:$1048576,MATCH(US!DO$5,FRED!$A:$A,0),MATCH(US!$B64,FRED!$1:$1,0))),(AVERAGE(DC64:DN64)))),"")</f>
        <v>98.404399999999995</v>
      </c>
      <c r="DP64" s="60">
        <f>+IFERROR((IF(ISTEXT(DP$5)=FALSE,(INDEX(FRED!$1:$1048576,MATCH(US!DP$5,FRED!$A:$A,0),MATCH(US!$B64,FRED!$1:$1,0))),(AVERAGE(DD64:DO64)))),"")</f>
        <v>118.21656666666667</v>
      </c>
      <c r="DQ64" s="59">
        <f>+IFERROR((IF(ISTEXT(DQ$5)=FALSE,(INDEX(FRED!$1:$1048576,MATCH(US!DQ$5,FRED!$A:$A,0),MATCH(US!$B64,FRED!$1:$1,0))),(AVERAGE(DE64:DP64)))),"")</f>
        <v>91.2851</v>
      </c>
      <c r="DR64" s="59">
        <f>+IFERROR((IF(ISTEXT(DR$5)=FALSE,(INDEX(FRED!$1:$1048576,MATCH(US!DR$5,FRED!$A:$A,0),MATCH(US!$B64,FRED!$1:$1,0))),(AVERAGE(DF64:DQ64)))),"")</f>
        <v>90.269400000000005</v>
      </c>
      <c r="DS64" s="59">
        <f>+IFERROR((IF(ISTEXT(DS$5)=FALSE,(INDEX(FRED!$1:$1048576,MATCH(US!DS$5,FRED!$A:$A,0),MATCH(US!$B64,FRED!$1:$1,0))),(AVERAGE(DG64:DR64)))),"")</f>
        <v>84.795100000000005</v>
      </c>
      <c r="DT64" s="59">
        <f>+IFERROR((IF(ISTEXT(DT$5)=FALSE,(INDEX(FRED!$1:$1048576,MATCH(US!DT$5,FRED!$A:$A,0),MATCH(US!$B64,FRED!$1:$1,0))),(AVERAGE(DH64:DS64)))),"")</f>
        <v>83.454300000000003</v>
      </c>
      <c r="DU64" s="59">
        <f>+IFERROR((IF(ISTEXT(DU$5)=FALSE,(INDEX(FRED!$1:$1048576,MATCH(US!DU$5,FRED!$A:$A,0),MATCH(US!$B64,FRED!$1:$1,0))),(AVERAGE(DI64:DT64)))),"")</f>
        <v>81.550200000000004</v>
      </c>
      <c r="DV64" s="59">
        <f>+IFERROR((IF(ISTEXT(DV$5)=FALSE,(INDEX(FRED!$1:$1048576,MATCH(US!DV$5,FRED!$A:$A,0),MATCH(US!$B64,FRED!$1:$1,0))),(AVERAGE(DJ64:DU64)))),"")</f>
        <v>81.129599999999996</v>
      </c>
      <c r="DW64" s="59">
        <f>+IFERROR((IF(ISTEXT(DW$5)=FALSE,(INDEX(FRED!$1:$1048576,MATCH(US!DW$5,FRED!$A:$A,0),MATCH(US!$B64,FRED!$1:$1,0))),(AVERAGE(DK64:DV64)))),"")</f>
        <v>82.081800000000001</v>
      </c>
      <c r="DX64" s="59">
        <f>+IFERROR((IF(ISTEXT(DX$5)=FALSE,(INDEX(FRED!$1:$1048576,MATCH(US!DX$5,FRED!$A:$A,0),MATCH(US!$B64,FRED!$1:$1,0))),(AVERAGE(DL64:DW64)))),"")</f>
        <v>81.9589</v>
      </c>
      <c r="DY64" s="59">
        <f>+IFERROR((IF(ISTEXT(DY$5)=FALSE,(INDEX(FRED!$1:$1048576,MATCH(US!DY$5,FRED!$A:$A,0),MATCH(US!$B64,FRED!$1:$1,0))),(AVERAGE(DM64:DX64)))),"")</f>
        <v>80.774000000000001</v>
      </c>
      <c r="DZ64" s="59">
        <f>+IFERROR((IF(ISTEXT(DZ$5)=FALSE,(INDEX(FRED!$1:$1048576,MATCH(US!DZ$5,FRED!$A:$A,0),MATCH(US!$B64,FRED!$1:$1,0))),(AVERAGE(DN64:DY64)))),"")</f>
        <v>74.965100000000007</v>
      </c>
      <c r="EA64" s="59">
        <f>+IFERROR((IF(ISTEXT(EA$5)=FALSE,(INDEX(FRED!$1:$1048576,MATCH(US!EA$5,FRED!$A:$A,0),MATCH(US!$B64,FRED!$1:$1,0))),(AVERAGE(DO64:DZ64)))),"")</f>
        <v>81.982500000000002</v>
      </c>
      <c r="EB64" s="59">
        <f>+IFERROR((IF(ISTEXT(EB$5)=FALSE,(INDEX(FRED!$1:$1048576,MATCH(US!EB$5,FRED!$A:$A,0),MATCH(US!$B64,FRED!$1:$1,0))),(AVERAGE(DP64:EA64)))),"")</f>
        <v>74.331400000000002</v>
      </c>
      <c r="EC64" s="60">
        <f>+IFERROR((IF(ISTEXT(EC$5)=FALSE,(INDEX(FRED!$1:$1048576,MATCH(US!EC$5,FRED!$A:$A,0),MATCH(US!$B64,FRED!$1:$1,0))),(AVERAGE(DQ64:EB64)))),"")</f>
        <v>82.381450000000001</v>
      </c>
      <c r="ED64" s="59">
        <f>+IFERROR((IF(ISTEXT(ED$5)=FALSE,(INDEX(FRED!$1:$1048576,MATCH(US!ED$5,FRED!$A:$A,0),MATCH(US!$B64,FRED!$1:$1,0))),(AVERAGE(DR64:EC64)))),"")</f>
        <v>77.671199999999999</v>
      </c>
      <c r="EE64" s="59">
        <f>+IFERROR((IF(ISTEXT(EE$5)=FALSE,(INDEX(FRED!$1:$1048576,MATCH(US!EE$5,FRED!$A:$A,0),MATCH(US!$B64,FRED!$1:$1,0))),(AVERAGE(DS64:ED64)))),"")</f>
        <v>75.781499999999994</v>
      </c>
      <c r="EF64" s="59">
        <f>+IFERROR((IF(ISTEXT(EF$5)=FALSE,(INDEX(FRED!$1:$1048576,MATCH(US!EF$5,FRED!$A:$A,0),MATCH(US!$B64,FRED!$1:$1,0))),(AVERAGE(DT64:EE64)))),"")</f>
        <v>77.916499999999999</v>
      </c>
      <c r="EG64" s="59">
        <f>+IFERROR((IF(ISTEXT(EG$5)=FALSE,(INDEX(FRED!$1:$1048576,MATCH(US!EG$5,FRED!$A:$A,0),MATCH(US!$B64,FRED!$1:$1,0))),(AVERAGE(DU64:EF64)))),"")</f>
        <v>83.335099999999997</v>
      </c>
      <c r="EH64" s="59">
        <f>+IFERROR((IF(ISTEXT(EH$5)=FALSE,(INDEX(FRED!$1:$1048576,MATCH(US!EH$5,FRED!$A:$A,0),MATCH(US!$B64,FRED!$1:$1,0))),(AVERAGE(DV64:EG64)))),"")</f>
        <v>81.340699999999998</v>
      </c>
      <c r="EI64" s="59">
        <f>+IFERROR((IF(ISTEXT(EI$5)=FALSE,(INDEX(FRED!$1:$1048576,MATCH(US!EI$5,FRED!$A:$A,0),MATCH(US!$B64,FRED!$1:$1,0))),(AVERAGE(DW64:EH64)))),"")</f>
        <v>81.819000000000003</v>
      </c>
      <c r="EJ64" s="59">
        <f>+IFERROR((IF(ISTEXT(EJ$5)=FALSE,(INDEX(FRED!$1:$1048576,MATCH(US!EJ$5,FRED!$A:$A,0),MATCH(US!$B64,FRED!$1:$1,0))),(AVERAGE(DX64:EI64)))),"")</f>
        <v>82.139399999999995</v>
      </c>
      <c r="EK64" s="59">
        <f>+IFERROR((IF(ISTEXT(EK$5)=FALSE,(INDEX(FRED!$1:$1048576,MATCH(US!EK$5,FRED!$A:$A,0),MATCH(US!$B64,FRED!$1:$1,0))),(AVERAGE(DY64:EJ64)))),"")</f>
        <v>82.042500000000004</v>
      </c>
      <c r="EL64" s="59">
        <f>+IFERROR((IF(ISTEXT(EL$5)=FALSE,(INDEX(FRED!$1:$1048576,MATCH(US!EL$5,FRED!$A:$A,0),MATCH(US!$B64,FRED!$1:$1,0))),(AVERAGE(DZ64:EK64)))),"")</f>
        <v>81.969700000000003</v>
      </c>
      <c r="EM64" s="59">
        <f>+IFERROR((IF(ISTEXT(EM$5)=FALSE,(INDEX(FRED!$1:$1048576,MATCH(US!EM$5,FRED!$A:$A,0),MATCH(US!$B64,FRED!$1:$1,0))),(AVERAGE(EA64:EL64)))),"")</f>
        <v>83.726200000000006</v>
      </c>
      <c r="EN64" s="59">
        <f>+IFERROR((IF(ISTEXT(EN$5)=FALSE,(INDEX(FRED!$1:$1048576,MATCH(US!EN$5,FRED!$A:$A,0),MATCH(US!$B64,FRED!$1:$1,0))),(AVERAGE(EB64:EM64)))),"")</f>
        <v>84.574299999999994</v>
      </c>
      <c r="EO64" s="59">
        <f>+IFERROR((IF(ISTEXT(EO$5)=FALSE,(INDEX(FRED!$1:$1048576,MATCH(US!EO$5,FRED!$A:$A,0),MATCH(US!$B64,FRED!$1:$1,0))),(AVERAGE(EC64:EN64)))),"")</f>
        <v>78.870800000000003</v>
      </c>
      <c r="EP64" s="60">
        <f>+IFERROR((IF(ISTEXT(EP$5)=FALSE,(INDEX(FRED!$1:$1048576,MATCH(US!EP$5,FRED!$A:$A,0),MATCH(US!$B64,FRED!$1:$1,0))),(AVERAGE(ED64:EO64)))),"")</f>
        <v>80.93224166666667</v>
      </c>
      <c r="EQ64" s="59">
        <f>+IFERROR((IF(ISTEXT(EQ$5)=FALSE,(INDEX(FRED!$1:$1048576,MATCH(US!EQ$5,FRED!$A:$A,0),MATCH(US!$B64,FRED!$1:$1,0))),(AVERAGE(EE64:EP64)))),"")</f>
        <v>75.487099999999998</v>
      </c>
      <c r="ER64" s="59">
        <f>+IFERROR((IF(ISTEXT(ER$5)=FALSE,(INDEX(FRED!$1:$1048576,MATCH(US!ER$5,FRED!$A:$A,0),MATCH(US!$B64,FRED!$1:$1,0))),(AVERAGE(EF64:EQ64)))),"")</f>
        <v>76.900199999999998</v>
      </c>
      <c r="ES64" s="59">
        <f>+IFERROR((IF(ISTEXT(ES$5)=FALSE,(INDEX(FRED!$1:$1048576,MATCH(US!ES$5,FRED!$A:$A,0),MATCH(US!$B64,FRED!$1:$1,0))),(AVERAGE(EG64:ER64)))),"")</f>
        <v>78.046300000000002</v>
      </c>
      <c r="ET64" s="59">
        <f>+IFERROR((IF(ISTEXT(ET$5)=FALSE,(INDEX(FRED!$1:$1048576,MATCH(US!ET$5,FRED!$A:$A,0),MATCH(US!$B64,FRED!$1:$1,0))),(AVERAGE(EH64:ES64)))),"")</f>
        <v>78.382599999999996</v>
      </c>
      <c r="EU64" s="59">
        <f>+IFERROR((IF(ISTEXT(EU$5)=FALSE,(INDEX(FRED!$1:$1048576,MATCH(US!EU$5,FRED!$A:$A,0),MATCH(US!$B64,FRED!$1:$1,0))),(AVERAGE(EI64:ET64)))),"")</f>
        <v>81.036500000000004</v>
      </c>
      <c r="EV64" s="59">
        <f>+IFERROR((IF(ISTEXT(EV$5)=FALSE,(INDEX(FRED!$1:$1048576,MATCH(US!EV$5,FRED!$A:$A,0),MATCH(US!$B64,FRED!$1:$1,0))),(AVERAGE(EJ64:EU64)))),"")</f>
        <v>80.565100000000001</v>
      </c>
      <c r="EW64" s="59">
        <f>+IFERROR((IF(ISTEXT(EW$5)=FALSE,(INDEX(FRED!$1:$1048576,MATCH(US!EW$5,FRED!$A:$A,0),MATCH(US!$B64,FRED!$1:$1,0))),(AVERAGE(EK64:EV64)))),"")</f>
        <v>82.677300000000002</v>
      </c>
      <c r="EX64" s="59">
        <f>+IFERROR((IF(ISTEXT(EX$5)=FALSE,(INDEX(FRED!$1:$1048576,MATCH(US!EX$5,FRED!$A:$A,0),MATCH(US!$B64,FRED!$1:$1,0))),(AVERAGE(EL64:EW64)))),"")</f>
        <v>83.3386</v>
      </c>
      <c r="EY64" s="59">
        <f>+IFERROR((IF(ISTEXT(EY$5)=FALSE,(INDEX(FRED!$1:$1048576,MATCH(US!EY$5,FRED!$A:$A,0),MATCH(US!$B64,FRED!$1:$1,0))),(AVERAGE(EM64:EX64)))),"")</f>
        <v>82.873800000000003</v>
      </c>
      <c r="EZ64" s="59">
        <f>+IFERROR((IF(ISTEXT(EZ$5)=FALSE,(INDEX(FRED!$1:$1048576,MATCH(US!EZ$5,FRED!$A:$A,0),MATCH(US!$B64,FRED!$1:$1,0))),(AVERAGE(EN64:EY64)))),"")</f>
        <v>82.35</v>
      </c>
      <c r="FA64" s="59">
        <f>+IFERROR((IF(ISTEXT(FA$5)=FALSE,(INDEX(FRED!$1:$1048576,MATCH(US!FA$5,FRED!$A:$A,0),MATCH(US!$B64,FRED!$1:$1,0))),(AVERAGE(EO64:EZ64)))),"")</f>
        <v>82.369900000000001</v>
      </c>
      <c r="FB64" s="59">
        <f>+IFERROR((IF(ISTEXT(FB$5)=FALSE,(INDEX(FRED!$1:$1048576,MATCH(US!FB$5,FRED!$A:$A,0),MATCH(US!$B64,FRED!$1:$1,0))),(AVERAGE(EP64:FA64)))),"")</f>
        <v>82.194100000000006</v>
      </c>
      <c r="FC64" s="60">
        <f>+IFERROR((IF(ISTEXT(FC$5)=FALSE,(INDEX(FRED!$1:$1048576,MATCH(US!FC$5,FRED!$A:$A,0),MATCH(US!$B64,FRED!$1:$1,0))),(AVERAGE(EQ64:FB64)))),"")</f>
        <v>80.518458333333342</v>
      </c>
      <c r="FD64" s="59">
        <f>+IFERROR((IF(ISTEXT(FD$5)=FALSE,(INDEX(FRED!$1:$1048576,MATCH(US!FD$5,FRED!$A:$A,0),MATCH(US!$B64,FRED!$1:$1,0))),(AVERAGE(ER64:FC64)))),"")</f>
        <v>83.958699999999993</v>
      </c>
      <c r="FE64" s="59">
        <f>+IFERROR((IF(ISTEXT(FE$5)=FALSE,(INDEX(FRED!$1:$1048576,MATCH(US!FE$5,FRED!$A:$A,0),MATCH(US!$B64,FRED!$1:$1,0))),(AVERAGE(ES64:FD64)))),"")</f>
        <v>86.0869</v>
      </c>
      <c r="FF64" s="59">
        <f>+IFERROR((IF(ISTEXT(FF$5)=FALSE,(INDEX(FRED!$1:$1048576,MATCH(US!FF$5,FRED!$A:$A,0),MATCH(US!$B64,FRED!$1:$1,0))),(AVERAGE(ET64:FE64)))),"")</f>
        <v>85.243600000000001</v>
      </c>
      <c r="FG64" s="59">
        <f>+IFERROR((IF(ISTEXT(FG$5)=FALSE,(INDEX(FRED!$1:$1048576,MATCH(US!FG$5,FRED!$A:$A,0),MATCH(US!$B64,FRED!$1:$1,0))),(AVERAGE(EU64:FF64)))),"")</f>
        <v>86.668099999999995</v>
      </c>
      <c r="FH64" s="59">
        <f>+IFERROR((IF(ISTEXT(FH$5)=FALSE,(INDEX(FRED!$1:$1048576,MATCH(US!FH$5,FRED!$A:$A,0),MATCH(US!$B64,FRED!$1:$1,0))),(AVERAGE(EV64:FG64)))),"")</f>
        <v>83.811199999999999</v>
      </c>
      <c r="FI64" s="59">
        <f>+IFERROR((IF(ISTEXT(FI$5)=FALSE,(INDEX(FRED!$1:$1048576,MATCH(US!FI$5,FRED!$A:$A,0),MATCH(US!$B64,FRED!$1:$1,0))),(AVERAGE(EW64:FH64)))),"")</f>
        <v>85.012</v>
      </c>
      <c r="FJ64" s="59">
        <f>+IFERROR((IF(ISTEXT(FJ$5)=FALSE,(INDEX(FRED!$1:$1048576,MATCH(US!FJ$5,FRED!$A:$A,0),MATCH(US!$B64,FRED!$1:$1,0))),(AVERAGE(EX64:FI64)))),"")</f>
        <v>83.707999999999998</v>
      </c>
      <c r="FK64" s="59">
        <f>+IFERROR((IF(ISTEXT(FK$5)=FALSE,(INDEX(FRED!$1:$1048576,MATCH(US!FK$5,FRED!$A:$A,0),MATCH(US!$B64,FRED!$1:$1,0))),(AVERAGE(EY64:FJ64)))),"")</f>
        <v>82.6768</v>
      </c>
      <c r="FL64" s="59">
        <f>+IFERROR((IF(ISTEXT(FL$5)=FALSE,(INDEX(FRED!$1:$1048576,MATCH(US!FL$5,FRED!$A:$A,0),MATCH(US!$B64,FRED!$1:$1,0))),(AVERAGE(EZ64:FK64)))),"")</f>
        <v>83.340900000000005</v>
      </c>
      <c r="FM64" s="59">
        <f>+IFERROR((IF(ISTEXT(FM$5)=FALSE,(INDEX(FRED!$1:$1048576,MATCH(US!FM$5,FRED!$A:$A,0),MATCH(US!$B64,FRED!$1:$1,0))),(AVERAGE(FA64:FL64)))),"")</f>
        <v>83.698599999999999</v>
      </c>
      <c r="FN64" s="59">
        <f>+IFERROR((IF(ISTEXT(FN$5)=FALSE,(INDEX(FRED!$1:$1048576,MATCH(US!FN$5,FRED!$A:$A,0),MATCH(US!$B64,FRED!$1:$1,0))),(AVERAGE(FB64:FM64)))),"")</f>
        <v>84.471500000000006</v>
      </c>
      <c r="FO64" s="59">
        <f>+IFERROR((IF(ISTEXT(FO$5)=FALSE,(INDEX(FRED!$1:$1048576,MATCH(US!FO$5,FRED!$A:$A,0),MATCH(US!$B64,FRED!$1:$1,0))),(AVERAGE(FC64:FN64)))),"")</f>
        <v>85.7303</v>
      </c>
      <c r="FP64" s="60">
        <f>+IFERROR((IF(ISTEXT(FP$5)=FALSE,(INDEX(FRED!$1:$1048576,MATCH(US!FP$5,FRED!$A:$A,0),MATCH(US!$B64,FRED!$1:$1,0))),(AVERAGE(FD64:FO64)))),"")</f>
        <v>84.533883333333335</v>
      </c>
      <c r="FQ64" s="59">
        <f>+IFERROR((IF(ISTEXT(FQ$5)=FALSE,(INDEX(FRED!$1:$1048576,MATCH(US!FQ$5,FRED!$A:$A,0),MATCH(US!$B64,FRED!$1:$1,0))),(AVERAGE(FE64:FP64)))),"")</f>
        <v>86.038399999999996</v>
      </c>
      <c r="FR64" s="59">
        <f>+IFERROR((IF(ISTEXT(FR$5)=FALSE,(INDEX(FRED!$1:$1048576,MATCH(US!FR$5,FRED!$A:$A,0),MATCH(US!$B64,FRED!$1:$1,0))),(AVERAGE(FF64:FQ64)))),"")</f>
        <v>86.953199999999995</v>
      </c>
      <c r="FS64" s="59">
        <f>+IFERROR((IF(ISTEXT(FS$5)=FALSE,(INDEX(FRED!$1:$1048576,MATCH(US!FS$5,FRED!$A:$A,0),MATCH(US!$B64,FRED!$1:$1,0))),(AVERAGE(FG64:FR64)))),"")</f>
        <v>88.365799999999993</v>
      </c>
      <c r="FT64" s="59">
        <f>+IFERROR((IF(ISTEXT(FT$5)=FALSE,(INDEX(FRED!$1:$1048576,MATCH(US!FT$5,FRED!$A:$A,0),MATCH(US!$B64,FRED!$1:$1,0))),(AVERAGE(FH64:FS64)))),"")</f>
        <v>85.739699999999999</v>
      </c>
      <c r="FU64" s="59">
        <f>+IFERROR((IF(ISTEXT(FU$5)=FALSE,(INDEX(FRED!$1:$1048576,MATCH(US!FU$5,FRED!$A:$A,0),MATCH(US!$B64,FRED!$1:$1,0))),(AVERAGE(FI64:FT64)))),"")</f>
        <v>88.327100000000002</v>
      </c>
      <c r="FV64" s="59">
        <f>+IFERROR((IF(ISTEXT(FV$5)=FALSE,(INDEX(FRED!$1:$1048576,MATCH(US!FV$5,FRED!$A:$A,0),MATCH(US!$B64,FRED!$1:$1,0))),(AVERAGE(FJ64:FU64)))),"")</f>
        <v>87.468599999999995</v>
      </c>
      <c r="FW64" s="59">
        <f>+IFERROR((IF(ISTEXT(FW$5)=FALSE,(INDEX(FRED!$1:$1048576,MATCH(US!FW$5,FRED!$A:$A,0),MATCH(US!$B64,FRED!$1:$1,0))),(AVERAGE(FK64:FV64)))),"")</f>
        <v>87.689499999999995</v>
      </c>
      <c r="FX64" s="59">
        <f>+IFERROR((IF(ISTEXT(FX$5)=FALSE,(INDEX(FRED!$1:$1048576,MATCH(US!FX$5,FRED!$A:$A,0),MATCH(US!$B64,FRED!$1:$1,0))),(AVERAGE(FL64:FW64)))),"")</f>
        <v>89.629300000000001</v>
      </c>
      <c r="FY64" s="59">
        <f>+IFERROR((IF(ISTEXT(FY$5)=FALSE,(INDEX(FRED!$1:$1048576,MATCH(US!FY$5,FRED!$A:$A,0),MATCH(US!$B64,FRED!$1:$1,0))),(AVERAGE(FM64:FX64)))),"")</f>
        <v>91.741600000000005</v>
      </c>
      <c r="FZ64" s="59">
        <f>+IFERROR((IF(ISTEXT(FZ$5)=FALSE,(INDEX(FRED!$1:$1048576,MATCH(US!FZ$5,FRED!$A:$A,0),MATCH(US!$B64,FRED!$1:$1,0))),(AVERAGE(FN64:FY64)))),"")</f>
        <v>90.686800000000005</v>
      </c>
      <c r="GA64" s="59">
        <f>+IFERROR((IF(ISTEXT(GA$5)=FALSE,(INDEX(FRED!$1:$1048576,MATCH(US!GA$5,FRED!$A:$A,0),MATCH(US!$B64,FRED!$1:$1,0))),(AVERAGE(FO64:FZ64)))),"")</f>
        <v>92.444000000000003</v>
      </c>
      <c r="GB64" s="59">
        <f>+IFERROR((IF(ISTEXT(GB$5)=FALSE,(INDEX(FRED!$1:$1048576,MATCH(US!GB$5,FRED!$A:$A,0),MATCH(US!$B64,FRED!$1:$1,0))),(AVERAGE(FP64:GA64)))),"")</f>
        <v>87.377300000000005</v>
      </c>
      <c r="GC64" s="60">
        <f>+IFERROR((IF(ISTEXT(GC$5)=FALSE,(INDEX(FRED!$1:$1048576,MATCH(US!GC$5,FRED!$A:$A,0),MATCH(US!$B64,FRED!$1:$1,0))),(AVERAGE(FQ64:GB64)))),"")</f>
        <v>88.538441666666657</v>
      </c>
      <c r="GD64" s="59">
        <f>+IFERROR((IF(ISTEXT(GD$5)=FALSE,(INDEX(FRED!$1:$1048576,MATCH(US!GD$5,FRED!$A:$A,0),MATCH(US!$B64,FRED!$1:$1,0))),(AVERAGE(FR64:GC64)))),"")</f>
        <v>89.278800000000004</v>
      </c>
      <c r="GE64" s="59">
        <f>+IFERROR((IF(ISTEXT(GE$5)=FALSE,(INDEX(FRED!$1:$1048576,MATCH(US!GE$5,FRED!$A:$A,0),MATCH(US!$B64,FRED!$1:$1,0))),(AVERAGE(FS64:GD64)))),"")</f>
        <v>89.344700000000003</v>
      </c>
      <c r="GF64" s="59">
        <f>+IFERROR((IF(ISTEXT(GF$5)=FALSE,(INDEX(FRED!$1:$1048576,MATCH(US!GF$5,FRED!$A:$A,0),MATCH(US!$B64,FRED!$1:$1,0))),(AVERAGE(FT64:GE64)))),"")</f>
        <v>90.859399999999994</v>
      </c>
      <c r="GG64" s="59">
        <f>+IFERROR((IF(ISTEXT(GG$5)=FALSE,(INDEX(FRED!$1:$1048576,MATCH(US!GG$5,FRED!$A:$A,0),MATCH(US!$B64,FRED!$1:$1,0))),(AVERAGE(FU64:GF64)))),"")</f>
        <v>90.695099999999996</v>
      </c>
      <c r="GH64" s="59">
        <f>+IFERROR((IF(ISTEXT(GH$5)=FALSE,(INDEX(FRED!$1:$1048576,MATCH(US!GH$5,FRED!$A:$A,0),MATCH(US!$B64,FRED!$1:$1,0))),(AVERAGE(FV64:GG64)))),"")</f>
        <v>92.884299999999996</v>
      </c>
      <c r="GI64" s="59">
        <f>+IFERROR((IF(ISTEXT(GI$5)=FALSE,(INDEX(FRED!$1:$1048576,MATCH(US!GI$5,FRED!$A:$A,0),MATCH(US!$B64,FRED!$1:$1,0))),(AVERAGE(FW64:GH64)))),"")</f>
        <v>94.133499999999998</v>
      </c>
      <c r="GJ64" s="59">
        <f>+IFERROR((IF(ISTEXT(GJ$5)=FALSE,(INDEX(FRED!$1:$1048576,MATCH(US!GJ$5,FRED!$A:$A,0),MATCH(US!$B64,FRED!$1:$1,0))),(AVERAGE(FX64:GI64)))),"")</f>
        <v>96.755799999999994</v>
      </c>
      <c r="GK64" s="59">
        <f>+IFERROR((IF(ISTEXT(GK$5)=FALSE,(INDEX(FRED!$1:$1048576,MATCH(US!GK$5,FRED!$A:$A,0),MATCH(US!$B64,FRED!$1:$1,0))),(AVERAGE(FY64:GJ64)))),"")</f>
        <v>96.630600000000001</v>
      </c>
      <c r="GL64" s="59">
        <f>+IFERROR((IF(ISTEXT(GL$5)=FALSE,(INDEX(FRED!$1:$1048576,MATCH(US!GL$5,FRED!$A:$A,0),MATCH(US!$B64,FRED!$1:$1,0))),(AVERAGE(FZ64:GK64)))),"")</f>
        <v>97.227800000000002</v>
      </c>
      <c r="GM64" s="59">
        <f>+IFERROR((IF(ISTEXT(GM$5)=FALSE,(INDEX(FRED!$1:$1048576,MATCH(US!GM$5,FRED!$A:$A,0),MATCH(US!$B64,FRED!$1:$1,0))),(AVERAGE(GA64:GL64)))),"")</f>
        <v>95.481099999999998</v>
      </c>
      <c r="GN64" s="59">
        <f>+IFERROR((IF(ISTEXT(GN$5)=FALSE,(INDEX(FRED!$1:$1048576,MATCH(US!GN$5,FRED!$A:$A,0),MATCH(US!$B64,FRED!$1:$1,0))),(AVERAGE(GB64:GM64)))),"")</f>
        <v>95.396900000000002</v>
      </c>
      <c r="GO64" s="59">
        <f>+IFERROR((IF(ISTEXT(GO$5)=FALSE,(INDEX(FRED!$1:$1048576,MATCH(US!GO$5,FRED!$A:$A,0),MATCH(US!$B64,FRED!$1:$1,0))),(AVERAGE(GC64:GN64)))),"")</f>
        <v>96.337299999999999</v>
      </c>
      <c r="GP64" s="60">
        <f>+IFERROR((IF(ISTEXT(GP$5)=FALSE,(INDEX(FRED!$1:$1048576,MATCH(US!GP$5,FRED!$A:$A,0),MATCH(US!$B64,FRED!$1:$1,0))),(AVERAGE(GD64:GO64)))),"")</f>
        <v>93.752108333333311</v>
      </c>
      <c r="GQ64" s="59">
        <f>+IFERROR((IF(ISTEXT(GQ$5)=FALSE,(INDEX(FRED!$1:$1048576,MATCH(US!GQ$5,FRED!$A:$A,0),MATCH(US!$B64,FRED!$1:$1,0))),(AVERAGE(GE64:GP64)))),"")</f>
        <v>96.789000000000001</v>
      </c>
      <c r="GR64" s="59">
        <f>+IFERROR((IF(ISTEXT(GR$5)=FALSE,(INDEX(FRED!$1:$1048576,MATCH(US!GR$5,FRED!$A:$A,0),MATCH(US!$B64,FRED!$1:$1,0))),(AVERAGE(GF64:GQ64)))),"")</f>
        <v>94.840800000000002</v>
      </c>
      <c r="GS64" s="59">
        <f>+IFERROR((IF(ISTEXT(GS$5)=FALSE,(INDEX(FRED!$1:$1048576,MATCH(US!GS$5,FRED!$A:$A,0),MATCH(US!$B64,FRED!$1:$1,0))),(AVERAGE(GG64:GR64)))),"")</f>
        <v>93.843299999999999</v>
      </c>
      <c r="GT64" s="59">
        <f>+IFERROR((IF(ISTEXT(GT$5)=FALSE,(INDEX(FRED!$1:$1048576,MATCH(US!GT$5,FRED!$A:$A,0),MATCH(US!$B64,FRED!$1:$1,0))),(AVERAGE(GH64:GS64)))),"")</f>
        <v>94.622900000000001</v>
      </c>
      <c r="GU64" s="59">
        <f>+IFERROR((IF(ISTEXT(GU$5)=FALSE,(INDEX(FRED!$1:$1048576,MATCH(US!GU$5,FRED!$A:$A,0),MATCH(US!$B64,FRED!$1:$1,0))),(AVERAGE(GI64:GT64)))),"")</f>
        <v>95.816800000000001</v>
      </c>
      <c r="GV64" s="59">
        <f>+IFERROR((IF(ISTEXT(GV$5)=FALSE,(INDEX(FRED!$1:$1048576,MATCH(US!GV$5,FRED!$A:$A,0),MATCH(US!$B64,FRED!$1:$1,0))),(AVERAGE(GJ64:GU64)))),"")</f>
        <v>96.962299999999999</v>
      </c>
      <c r="GW64" s="59">
        <f>+IFERROR((IF(ISTEXT(GW$5)=FALSE,(INDEX(FRED!$1:$1048576,MATCH(US!GW$5,FRED!$A:$A,0),MATCH(US!$B64,FRED!$1:$1,0))),(AVERAGE(GK64:GV64)))),"")</f>
        <v>98.489400000000003</v>
      </c>
      <c r="GX64" s="59">
        <f>+IFERROR((IF(ISTEXT(GX$5)=FALSE,(INDEX(FRED!$1:$1048576,MATCH(US!GX$5,FRED!$A:$A,0),MATCH(US!$B64,FRED!$1:$1,0))),(AVERAGE(GL64:GW64)))),"")</f>
        <v>100.2037</v>
      </c>
      <c r="GY64" s="59">
        <f>+IFERROR((IF(ISTEXT(GY$5)=FALSE,(INDEX(FRED!$1:$1048576,MATCH(US!GY$5,FRED!$A:$A,0),MATCH(US!$B64,FRED!$1:$1,0))),(AVERAGE(GM64:GX64)))),"")</f>
        <v>98.940799999999996</v>
      </c>
      <c r="GZ64" s="59">
        <f>+IFERROR((IF(ISTEXT(GZ$5)=FALSE,(INDEX(FRED!$1:$1048576,MATCH(US!GZ$5,FRED!$A:$A,0),MATCH(US!$B64,FRED!$1:$1,0))),(AVERAGE(GN64:GY64)))),"")</f>
        <v>100.6152</v>
      </c>
      <c r="HA64" s="59">
        <f>+IFERROR((IF(ISTEXT(HA$5)=FALSE,(INDEX(FRED!$1:$1048576,MATCH(US!HA$5,FRED!$A:$A,0),MATCH(US!$B64,FRED!$1:$1,0))),(AVERAGE(GO64:GZ64)))),"")</f>
        <v>101.71420000000001</v>
      </c>
      <c r="HB64" s="59">
        <f>+IFERROR((IF(ISTEXT(HB$5)=FALSE,(INDEX(FRED!$1:$1048576,MATCH(US!HB$5,FRED!$A:$A,0),MATCH(US!$B64,FRED!$1:$1,0))),(AVERAGE(GP64:HA64)))),"")</f>
        <v>103.2585</v>
      </c>
      <c r="HC64" s="60">
        <f>+IFERROR((IF(ISTEXT(HC$5)=FALSE,(INDEX(FRED!$1:$1048576,MATCH(US!HC$5,FRED!$A:$A,0),MATCH(US!$B64,FRED!$1:$1,0))),(AVERAGE(GQ64:HB64)))),"")</f>
        <v>98.008075000000005</v>
      </c>
      <c r="HD64" s="59">
        <f>+IFERROR((IF(ISTEXT(HD$5)=FALSE,(INDEX(FRED!$1:$1048576,MATCH(US!HD$5,FRED!$A:$A,0),MATCH(US!$B64,FRED!$1:$1,0))),(AVERAGE(GR64:HC64)))),"")</f>
        <v>100.7259</v>
      </c>
      <c r="HE64" s="59">
        <f>+IFERROR((IF(ISTEXT(HE$5)=FALSE,(INDEX(FRED!$1:$1048576,MATCH(US!HE$5,FRED!$A:$A,0),MATCH(US!$B64,FRED!$1:$1,0))),(AVERAGE(GS64:HD64)))),"")</f>
        <v>102.1661</v>
      </c>
      <c r="HF64" s="59">
        <f>+IFERROR((IF(ISTEXT(HF$5)=FALSE,(INDEX(FRED!$1:$1048576,MATCH(US!HF$5,FRED!$A:$A,0),MATCH(US!$B64,FRED!$1:$1,0))),(AVERAGE(GT64:HE64)))),"")</f>
        <v>100.32380000000001</v>
      </c>
      <c r="HG64" s="59">
        <f>+IFERROR((IF(ISTEXT(HG$5)=FALSE,(INDEX(FRED!$1:$1048576,MATCH(US!HG$5,FRED!$A:$A,0),MATCH(US!$B64,FRED!$1:$1,0))),(AVERAGE(GU64:HF64)))),"")</f>
        <v>102.3163</v>
      </c>
      <c r="HH64" s="59">
        <f>+IFERROR((IF(ISTEXT(HH$5)=FALSE,(INDEX(FRED!$1:$1048576,MATCH(US!HH$5,FRED!$A:$A,0),MATCH(US!$B64,FRED!$1:$1,0))),(AVERAGE(GV64:HG64)))),"")</f>
        <v>102.2496</v>
      </c>
      <c r="HI64" s="59">
        <f>+IFERROR((IF(ISTEXT(HI$5)=FALSE,(INDEX(FRED!$1:$1048576,MATCH(US!HI$5,FRED!$A:$A,0),MATCH(US!$B64,FRED!$1:$1,0))),(AVERAGE(GW64:HH64)))),"")</f>
        <v>102.6369</v>
      </c>
      <c r="HJ64" s="59">
        <f>+IFERROR((IF(ISTEXT(HJ$5)=FALSE,(INDEX(FRED!$1:$1048576,MATCH(US!HJ$5,FRED!$A:$A,0),MATCH(US!$B64,FRED!$1:$1,0))),(AVERAGE(GX64:HI64)))),"")</f>
        <v>103.5384</v>
      </c>
      <c r="HK64" s="59">
        <f>+IFERROR((IF(ISTEXT(HK$5)=FALSE,(INDEX(FRED!$1:$1048576,MATCH(US!HK$5,FRED!$A:$A,0),MATCH(US!$B64,FRED!$1:$1,0))),(AVERAGE(GY64:HJ64)))),"")</f>
        <v>101.5642</v>
      </c>
      <c r="HL64" s="59">
        <f>+IFERROR((IF(ISTEXT(HL$5)=FALSE,(INDEX(FRED!$1:$1048576,MATCH(US!HL$5,FRED!$A:$A,0),MATCH(US!$B64,FRED!$1:$1,0))),(AVERAGE(GZ64:HK64)))),"")</f>
        <v>101.65089999999999</v>
      </c>
      <c r="HM64" s="59">
        <f>+IFERROR((IF(ISTEXT(HM$5)=FALSE,(INDEX(FRED!$1:$1048576,MATCH(US!HM$5,FRED!$A:$A,0),MATCH(US!$B64,FRED!$1:$1,0))),(AVERAGE(HA64:HL64)))),"")</f>
        <v>101.5684</v>
      </c>
      <c r="HN64" s="59">
        <f>+IFERROR((IF(ISTEXT(HN$5)=FALSE,(INDEX(FRED!$1:$1048576,MATCH(US!HN$5,FRED!$A:$A,0),MATCH(US!$B64,FRED!$1:$1,0))),(AVERAGE(HB64:HM64)))),"")</f>
        <v>101.8175</v>
      </c>
      <c r="HO64" s="59">
        <f>+IFERROR((IF(ISTEXT(HO$5)=FALSE,(INDEX(FRED!$1:$1048576,MATCH(US!HO$5,FRED!$A:$A,0),MATCH(US!$B64,FRED!$1:$1,0))),(AVERAGE(HC64:HN64)))),"")</f>
        <v>98.653999999999996</v>
      </c>
      <c r="HP64" s="60">
        <f>+IFERROR((IF(ISTEXT(HP$5)=FALSE,(INDEX(FRED!$1:$1048576,MATCH(US!HP$5,FRED!$A:$A,0),MATCH(US!$B64,FRED!$1:$1,0))),(AVERAGE(HD64:HO64)))),"")</f>
        <v>101.601</v>
      </c>
      <c r="HQ64" s="59">
        <f>+IFERROR((IF(ISTEXT(HQ$5)=FALSE,(INDEX(FRED!$1:$1048576,MATCH(US!HQ$5,FRED!$A:$A,0),MATCH(US!$B64,FRED!$1:$1,0))),(AVERAGE(HE64:HP64)))),"")</f>
        <v>97.994299999999996</v>
      </c>
      <c r="HR64" s="59">
        <f>+IFERROR((IF(ISTEXT(HR$5)=FALSE,(INDEX(FRED!$1:$1048576,MATCH(US!HR$5,FRED!$A:$A,0),MATCH(US!$B64,FRED!$1:$1,0))),(AVERAGE(HF64:HQ64)))),"")</f>
        <v>101.5448</v>
      </c>
      <c r="HS64" s="59">
        <f>+IFERROR((IF(ISTEXT(HS$5)=FALSE,(INDEX(FRED!$1:$1048576,MATCH(US!HS$5,FRED!$A:$A,0),MATCH(US!$B64,FRED!$1:$1,0))),(AVERAGE(HG64:HR64)))),"")</f>
        <v>101.7046</v>
      </c>
      <c r="HT64" s="59">
        <f>+IFERROR((IF(ISTEXT(HT$5)=FALSE,(INDEX(FRED!$1:$1048576,MATCH(US!HT$5,FRED!$A:$A,0),MATCH(US!$B64,FRED!$1:$1,0))),(AVERAGE(HH64:HS64)))),"")</f>
        <v>99.772900000000007</v>
      </c>
      <c r="HU64" s="59">
        <f>+IFERROR((IF(ISTEXT(HU$5)=FALSE,(INDEX(FRED!$1:$1048576,MATCH(US!HU$5,FRED!$A:$A,0),MATCH(US!$B64,FRED!$1:$1,0))),(AVERAGE(HI64:HT64)))),"")</f>
        <v>100.5767</v>
      </c>
      <c r="HV64" s="59">
        <f>+IFERROR((IF(ISTEXT(HV$5)=FALSE,(INDEX(FRED!$1:$1048576,MATCH(US!HV$5,FRED!$A:$A,0),MATCH(US!$B64,FRED!$1:$1,0))),(AVERAGE(HJ64:HU64)))),"")</f>
        <v>99.152900000000002</v>
      </c>
      <c r="HW64" s="59">
        <f>+IFERROR((IF(ISTEXT(HW$5)=FALSE,(INDEX(FRED!$1:$1048576,MATCH(US!HW$5,FRED!$A:$A,0),MATCH(US!$B64,FRED!$1:$1,0))),(AVERAGE(HK64:HV64)))),"")</f>
        <v>99.245500000000007</v>
      </c>
      <c r="HX64" s="59">
        <f>+IFERROR((IF(ISTEXT(HX$5)=FALSE,(INDEX(FRED!$1:$1048576,MATCH(US!HX$5,FRED!$A:$A,0),MATCH(US!$B64,FRED!$1:$1,0))),(AVERAGE(HL64:HW64)))),"")</f>
        <v>96.231700000000004</v>
      </c>
      <c r="HY64" s="59">
        <f>+IFERROR((IF(ISTEXT(HY$5)=FALSE,(INDEX(FRED!$1:$1048576,MATCH(US!HY$5,FRED!$A:$A,0),MATCH(US!$B64,FRED!$1:$1,0))),(AVERAGE(HM64:HX64)))),"")</f>
        <v>101.68300000000001</v>
      </c>
      <c r="HZ64" s="59">
        <f>+IFERROR((IF(ISTEXT(HZ$5)=FALSE,(INDEX(FRED!$1:$1048576,MATCH(US!HZ$5,FRED!$A:$A,0),MATCH(US!$B64,FRED!$1:$1,0))),(AVERAGE(HN64:HY64)))),"")</f>
        <v>100.3776</v>
      </c>
      <c r="IA64" s="59">
        <f>+IFERROR((IF(ISTEXT(IA$5)=FALSE,(INDEX(FRED!$1:$1048576,MATCH(US!IA$5,FRED!$A:$A,0),MATCH(US!$B64,FRED!$1:$1,0))),(AVERAGE(HO64:HZ64)))),"")</f>
        <v>100.8944</v>
      </c>
      <c r="IB64" s="59">
        <f>+IFERROR((IF(ISTEXT(IB$5)=FALSE,(INDEX(FRED!$1:$1048576,MATCH(US!IB$5,FRED!$A:$A,0),MATCH(US!$B64,FRED!$1:$1,0))),(AVERAGE(HP64:IA64)))),"")</f>
        <v>100.8216</v>
      </c>
      <c r="IC64" s="60">
        <f>+IFERROR((IF(ISTEXT(IC$5)=FALSE,(INDEX(FRED!$1:$1048576,MATCH(US!IC$5,FRED!$A:$A,0),MATCH(US!$B64,FRED!$1:$1,0))),(AVERAGE(HQ64:IB64)))),"")</f>
        <v>100</v>
      </c>
      <c r="ID64" s="59">
        <f>+IFERROR((IF(ISTEXT(ID$5)=FALSE,(INDEX(FRED!$1:$1048576,MATCH(US!ID$5,FRED!$A:$A,0),MATCH(US!$B64,FRED!$1:$1,0))),(AVERAGE(HR64:IC64)))),"")</f>
        <v>97.658799999999999</v>
      </c>
      <c r="IE64" s="59">
        <f>+IFERROR((IF(ISTEXT(IE$5)=FALSE,(INDEX(FRED!$1:$1048576,MATCH(US!IE$5,FRED!$A:$A,0),MATCH(US!$B64,FRED!$1:$1,0))),(AVERAGE(HS64:ID64)))),"")</f>
        <v>104.6354</v>
      </c>
      <c r="IF64" s="59">
        <f>+IFERROR((IF(ISTEXT(IF$5)=FALSE,(INDEX(FRED!$1:$1048576,MATCH(US!IF$5,FRED!$A:$A,0),MATCH(US!$B64,FRED!$1:$1,0))),(AVERAGE(HT64:IE64)))),"")</f>
        <v>102.07729999999999</v>
      </c>
      <c r="IG64" s="59">
        <f>+IFERROR((IF(ISTEXT(IG$5)=FALSE,(INDEX(FRED!$1:$1048576,MATCH(US!IG$5,FRED!$A:$A,0),MATCH(US!$B64,FRED!$1:$1,0))),(AVERAGE(HU64:IF64)))),"")</f>
        <v>105.4141</v>
      </c>
      <c r="IH64" s="59">
        <f>+IFERROR((IF(ISTEXT(IH$5)=FALSE,(INDEX(FRED!$1:$1048576,MATCH(US!IH$5,FRED!$A:$A,0),MATCH(US!$B64,FRED!$1:$1,0))),(AVERAGE(HV64:IG64)))),"")</f>
        <v>105.2419</v>
      </c>
      <c r="II64" s="59">
        <f>+IFERROR((IF(ISTEXT(II$5)=FALSE,(INDEX(FRED!$1:$1048576,MATCH(US!II$5,FRED!$A:$A,0),MATCH(US!$B64,FRED!$1:$1,0))),(AVERAGE(HW64:IH64)))),"")</f>
        <v>104.8241</v>
      </c>
      <c r="IJ64" s="59">
        <f>+IFERROR((IF(ISTEXT(IJ$5)=FALSE,(INDEX(FRED!$1:$1048576,MATCH(US!IJ$5,FRED!$A:$A,0),MATCH(US!$B64,FRED!$1:$1,0))),(AVERAGE(HX64:II64)))),"")</f>
        <v>102.2186</v>
      </c>
      <c r="IK64" s="59">
        <f>+IFERROR((IF(ISTEXT(IK$5)=FALSE,(INDEX(FRED!$1:$1048576,MATCH(US!IK$5,FRED!$A:$A,0),MATCH(US!$B64,FRED!$1:$1,0))),(AVERAGE(HY64:IJ64)))),"")</f>
        <v>102.3895</v>
      </c>
      <c r="IL64" s="59">
        <f>+IFERROR((IF(ISTEXT(IL$5)=FALSE,(INDEX(FRED!$1:$1048576,MATCH(US!IL$5,FRED!$A:$A,0),MATCH(US!$B64,FRED!$1:$1,0))),(AVERAGE(HZ64:IK64)))),"")</f>
        <v>99.564899999999994</v>
      </c>
      <c r="IM64" s="59">
        <f>+IFERROR((IF(ISTEXT(IM$5)=FALSE,(INDEX(FRED!$1:$1048576,MATCH(US!IM$5,FRED!$A:$A,0),MATCH(US!$B64,FRED!$1:$1,0))),(AVERAGE(IA64:IL64)))),"")</f>
        <v>100.4162</v>
      </c>
      <c r="IN64" s="59">
        <f>+IFERROR((IF(ISTEXT(IN$5)=FALSE,(INDEX(FRED!$1:$1048576,MATCH(US!IN$5,FRED!$A:$A,0),MATCH(US!$B64,FRED!$1:$1,0))),(AVERAGE(IB64:IM64)))),"")</f>
        <v>99.379300000000001</v>
      </c>
      <c r="IO64" s="59">
        <f>+IFERROR((IF(ISTEXT(IO$5)=FALSE,(INDEX(FRED!$1:$1048576,MATCH(US!IO$5,FRED!$A:$A,0),MATCH(US!$B64,FRED!$1:$1,0))),(AVERAGE(IC64:IN64)))),"")</f>
        <v>102.4846</v>
      </c>
      <c r="IP64" s="60">
        <f>+IFERROR((IF(ISTEXT(IP$5)=FALSE,(INDEX(FRED!$1:$1048576,MATCH(US!IP$5,FRED!$A:$A,0),MATCH(US!$B64,FRED!$1:$1,0))),(AVERAGE(ID64:IO64)))),"")</f>
        <v>102.19205833333335</v>
      </c>
      <c r="IQ64" s="59">
        <f>+IFERROR((IF(ISTEXT(IQ$5)=FALSE,(INDEX(FRED!$1:$1048576,MATCH(US!IQ$5,FRED!$A:$A,0),MATCH(US!$B64,FRED!$1:$1,0))),(AVERAGE(IE64:IP64)))),"")</f>
        <v>104.08499999999999</v>
      </c>
      <c r="IR64" s="59">
        <f>+IFERROR((IF(ISTEXT(IR$5)=FALSE,(INDEX(FRED!$1:$1048576,MATCH(US!IR$5,FRED!$A:$A,0),MATCH(US!$B64,FRED!$1:$1,0))),(AVERAGE(IF64:IQ64)))),"")</f>
        <v>95.584599999999995</v>
      </c>
      <c r="IS64" s="59">
        <f>+IFERROR((IF(ISTEXT(IS$5)=FALSE,(INDEX(FRED!$1:$1048576,MATCH(US!IS$5,FRED!$A:$A,0),MATCH(US!$B64,FRED!$1:$1,0))),(AVERAGE(IG64:IR64)))),"")</f>
        <v>99.609800000000007</v>
      </c>
      <c r="IT64" s="59">
        <f>+IFERROR((IF(ISTEXT(IT$5)=FALSE,(INDEX(FRED!$1:$1048576,MATCH(US!IT$5,FRED!$A:$A,0),MATCH(US!$B64,FRED!$1:$1,0))),(AVERAGE(IH64:IS64)))),"")</f>
        <v>101.2072</v>
      </c>
      <c r="IU64" s="59">
        <f>+IFERROR((IF(ISTEXT(IU$5)=FALSE,(INDEX(FRED!$1:$1048576,MATCH(US!IU$5,FRED!$A:$A,0),MATCH(US!$B64,FRED!$1:$1,0))),(AVERAGE(II64:IT64)))),"")</f>
        <v>102.07550000000001</v>
      </c>
      <c r="IV64" s="59">
        <f>+IFERROR((IF(ISTEXT(IV$5)=FALSE,(INDEX(FRED!$1:$1048576,MATCH(US!IV$5,FRED!$A:$A,0),MATCH(US!$B64,FRED!$1:$1,0))),(AVERAGE(IJ64:IU64)))),"")</f>
        <v>102.619</v>
      </c>
      <c r="IW64" s="59">
        <f>+IFERROR((IF(ISTEXT(IW$5)=FALSE,(INDEX(FRED!$1:$1048576,MATCH(US!IW$5,FRED!$A:$A,0),MATCH(US!$B64,FRED!$1:$1,0))),(AVERAGE(IK64:IV64)))),"")</f>
        <v>102.3312</v>
      </c>
      <c r="IX64" s="59">
        <f>+IFERROR((IF(ISTEXT(IX$5)=FALSE,(INDEX(FRED!$1:$1048576,MATCH(US!IX$5,FRED!$A:$A,0),MATCH(US!$B64,FRED!$1:$1,0))),(AVERAGE(IL64:IW64)))),"")</f>
        <v>100.61369999999999</v>
      </c>
      <c r="IY64" s="59">
        <f>+IFERROR((IF(ISTEXT(IY$5)=FALSE,(INDEX(FRED!$1:$1048576,MATCH(US!IY$5,FRED!$A:$A,0),MATCH(US!$B64,FRED!$1:$1,0))),(AVERAGE(IM64:IX64)))),"")</f>
        <v>100.304</v>
      </c>
      <c r="IZ64" s="59">
        <f>+IFERROR((IF(ISTEXT(IZ$5)=FALSE,(INDEX(FRED!$1:$1048576,MATCH(US!IZ$5,FRED!$A:$A,0),MATCH(US!$B64,FRED!$1:$1,0))),(AVERAGE(IN64:IY64)))),"")</f>
        <v>98.259799999999998</v>
      </c>
      <c r="JA64" s="59">
        <f>+IFERROR((IF(ISTEXT(JA$5)=FALSE,(INDEX(FRED!$1:$1048576,MATCH(US!JA$5,FRED!$A:$A,0),MATCH(US!$B64,FRED!$1:$1,0))),(AVERAGE(IO64:IZ64)))),"")</f>
        <v>96.283799999999999</v>
      </c>
      <c r="JB64" s="59">
        <f>+IFERROR((IF(ISTEXT(JB$5)=FALSE,(INDEX(FRED!$1:$1048576,MATCH(US!JB$5,FRED!$A:$A,0),MATCH(US!$B64,FRED!$1:$1,0))),(AVERAGE(IP64:JA64)))),"")</f>
        <v>96.534400000000005</v>
      </c>
      <c r="JC64" s="60">
        <f>+IFERROR((IF(ISTEXT(JC$5)=FALSE,(INDEX(FRED!$1:$1048576,MATCH(US!JC$5,FRED!$A:$A,0),MATCH(US!$B64,FRED!$1:$1,0))),(AVERAGE(IQ64:JB64)))),"")</f>
        <v>99.959000000000003</v>
      </c>
      <c r="JD64" s="59">
        <f>+IFERROR((IF(ISTEXT(JD$5)=FALSE,(INDEX(FRED!$1:$1048576,MATCH(US!JD$5,FRED!$A:$A,0),MATCH(US!$B64,FRED!$1:$1,0))),(AVERAGE(IR64:JC64)))),"")</f>
        <v>102.28830000000001</v>
      </c>
      <c r="JE64" s="59">
        <f>+IFERROR((IF(ISTEXT(JE$5)=FALSE,(INDEX(FRED!$1:$1048576,MATCH(US!JE$5,FRED!$A:$A,0),MATCH(US!$B64,FRED!$1:$1,0))),(AVERAGE(IS64:JD64)))),"")</f>
        <v>100.914</v>
      </c>
      <c r="JF64" s="59">
        <f>+IFERROR((IF(ISTEXT(JF$5)=FALSE,(INDEX(FRED!$1:$1048576,MATCH(US!JF$5,FRED!$A:$A,0),MATCH(US!$B64,FRED!$1:$1,0))),(AVERAGE(IT64:JE64)))),"")</f>
        <v>98.268299999999996</v>
      </c>
      <c r="JG64" s="59">
        <f>+IFERROR((IF(ISTEXT(JG$5)=FALSE,(INDEX(FRED!$1:$1048576,MATCH(US!JG$5,FRED!$A:$A,0),MATCH(US!$B64,FRED!$1:$1,0))),(AVERAGE(IU64:JF64)))),"")</f>
        <v>89.171199999999999</v>
      </c>
      <c r="JH64" s="59">
        <f>+IFERROR((IF(ISTEXT(JH$5)=FALSE,(INDEX(FRED!$1:$1048576,MATCH(US!JH$5,FRED!$A:$A,0),MATCH(US!$B64,FRED!$1:$1,0))),(AVERAGE(IV64:JG64)))),"")</f>
        <v>99.034099999999995</v>
      </c>
      <c r="JI64" s="59">
        <f>+IFERROR((IF(ISTEXT(JI$5)=FALSE,(INDEX(FRED!$1:$1048576,MATCH(US!JI$5,FRED!$A:$A,0),MATCH(US!$B64,FRED!$1:$1,0))),(AVERAGE(IW64:JH64)))),"")</f>
        <v>101.2238</v>
      </c>
      <c r="JJ64" s="59">
        <f>+IFERROR((IF(ISTEXT(JJ$5)=FALSE,(INDEX(FRED!$1:$1048576,MATCH(US!JJ$5,FRED!$A:$A,0),MATCH(US!$B64,FRED!$1:$1,0))),(AVERAGE(IX64:JI64)))),"")</f>
        <v>103.04340000000001</v>
      </c>
      <c r="JK64" s="59">
        <f>+IFERROR((IF(ISTEXT(JK$5)=FALSE,(INDEX(FRED!$1:$1048576,MATCH(US!JK$5,FRED!$A:$A,0),MATCH(US!$B64,FRED!$1:$1,0))),(AVERAGE(IY64:JJ64)))),"")</f>
        <v>103.5617</v>
      </c>
      <c r="JL64" s="59">
        <f>+IFERROR((IF(ISTEXT(JL$5)=FALSE,(INDEX(FRED!$1:$1048576,MATCH(US!JL$5,FRED!$A:$A,0),MATCH(US!$B64,FRED!$1:$1,0))),(AVERAGE(IZ64:JK64)))),"")</f>
        <v>99.730900000000005</v>
      </c>
      <c r="JM64" s="59">
        <f>+IFERROR((IF(ISTEXT(JM$5)=FALSE,(INDEX(FRED!$1:$1048576,MATCH(US!JM$5,FRED!$A:$A,0),MATCH(US!$B64,FRED!$1:$1,0))),(AVERAGE(JA64:JL64)))),"")</f>
        <v>103.0814</v>
      </c>
      <c r="JN64" s="59">
        <f>+IFERROR((IF(ISTEXT(JN$5)=FALSE,(INDEX(FRED!$1:$1048576,MATCH(US!JN$5,FRED!$A:$A,0),MATCH(US!$B64,FRED!$1:$1,0))),(AVERAGE(JB64:JM64)))),"")</f>
        <v>103.6164</v>
      </c>
      <c r="JO64" s="59">
        <f>+IFERROR((IF(ISTEXT(JO$5)=FALSE,(INDEX(FRED!$1:$1048576,MATCH(US!JO$5,FRED!$A:$A,0),MATCH(US!$B64,FRED!$1:$1,0))),(AVERAGE(JC64:JN64)))),"")</f>
        <v>105.7133</v>
      </c>
      <c r="JP64" s="60">
        <f>+IFERROR((IF(ISTEXT(JP$5)=FALSE,(INDEX(FRED!$1:$1048576,MATCH(US!JP$5,FRED!$A:$A,0),MATCH(US!$B64,FRED!$1:$1,0))),(AVERAGE(JD64:JO64)))),"")</f>
        <v>100.8039</v>
      </c>
      <c r="JQ64" s="59">
        <f>+IFERROR((IF(ISTEXT(JQ$5)=FALSE,(INDEX(FRED!$1:$1048576,MATCH(US!JQ$5,FRED!$A:$A,0),MATCH(US!$B64,FRED!$1:$1,0))),(AVERAGE(JE64:JP64)))),"")</f>
        <v>104.1579</v>
      </c>
      <c r="JR64" s="59">
        <f>+IFERROR((IF(ISTEXT(JR$5)=FALSE,(INDEX(FRED!$1:$1048576,MATCH(US!JR$5,FRED!$A:$A,0),MATCH(US!$B64,FRED!$1:$1,0))),(AVERAGE(JF64:JQ64)))),"")</f>
        <v>97.475999999999999</v>
      </c>
      <c r="JS64" s="59">
        <f>+IFERROR((IF(ISTEXT(JS$5)=FALSE,(INDEX(FRED!$1:$1048576,MATCH(US!JS$5,FRED!$A:$A,0),MATCH(US!$B64,FRED!$1:$1,0))),(AVERAGE(JG64:JR64)))),"")</f>
        <v>103.4478</v>
      </c>
      <c r="JT64" s="59">
        <f>+IFERROR((IF(ISTEXT(JT$5)=FALSE,(INDEX(FRED!$1:$1048576,MATCH(US!JT$5,FRED!$A:$A,0),MATCH(US!$B64,FRED!$1:$1,0))),(AVERAGE(JH64:JS64)))),"")</f>
        <v>102.7235</v>
      </c>
      <c r="JU64" s="59">
        <f>+IFERROR((IF(ISTEXT(JU$5)=FALSE,(INDEX(FRED!$1:$1048576,MATCH(US!JU$5,FRED!$A:$A,0),MATCH(US!$B64,FRED!$1:$1,0))),(AVERAGE(JI64:JT64)))),"")</f>
        <v>101.3201</v>
      </c>
      <c r="JV64" s="59">
        <f>+IFERROR((IF(ISTEXT(JV$5)=FALSE,(INDEX(FRED!$1:$1048576,MATCH(US!JV$5,FRED!$A:$A,0),MATCH(US!$B64,FRED!$1:$1,0))),(AVERAGE(JJ64:JU64)))),"")</f>
        <v>101.9397</v>
      </c>
      <c r="JW64" s="59">
        <f>+IFERROR((IF(ISTEXT(JW$5)=FALSE,(INDEX(FRED!$1:$1048576,MATCH(US!JW$5,FRED!$A:$A,0),MATCH(US!$B64,FRED!$1:$1,0))),(AVERAGE(JK64:JV64)))),"")</f>
        <v>103.6784</v>
      </c>
      <c r="JX64" s="59">
        <f>+IFERROR((IF(ISTEXT(JX$5)=FALSE,(INDEX(FRED!$1:$1048576,MATCH(US!JX$5,FRED!$A:$A,0),MATCH(US!$B64,FRED!$1:$1,0))),(AVERAGE(JL64:JW64)))),"")</f>
        <v>103.9957</v>
      </c>
      <c r="JY64" s="59">
        <f>+IFERROR((IF(ISTEXT(JY$5)=FALSE,(INDEX(FRED!$1:$1048576,MATCH(US!JY$5,FRED!$A:$A,0),MATCH(US!$B64,FRED!$1:$1,0))),(AVERAGE(JM64:JX64)))),"")</f>
        <v>105.48350000000001</v>
      </c>
      <c r="JZ64" s="59">
        <f>+IFERROR((IF(ISTEXT(JZ$5)=FALSE,(INDEX(FRED!$1:$1048576,MATCH(US!JZ$5,FRED!$A:$A,0),MATCH(US!$B64,FRED!$1:$1,0))),(AVERAGE(JN64:JY64)))),"")</f>
        <v>102.66419999999999</v>
      </c>
      <c r="KA64" s="59">
        <f>+IFERROR((IF(ISTEXT(KA$5)=FALSE,(INDEX(FRED!$1:$1048576,MATCH(US!KA$5,FRED!$A:$A,0),MATCH(US!$B64,FRED!$1:$1,0))),(AVERAGE(JO64:JZ64)))),"")</f>
        <v>109.0286</v>
      </c>
      <c r="KB64" s="59">
        <f>+IFERROR((IF(ISTEXT(KB$5)=FALSE,(INDEX(FRED!$1:$1048576,MATCH(US!KB$5,FRED!$A:$A,0),MATCH(US!$B64,FRED!$1:$1,0))),(AVERAGE(JP64:KA64)))),"")</f>
        <v>109.274</v>
      </c>
      <c r="KC64" s="60">
        <f>+IFERROR((IF(ISTEXT(KC$5)=FALSE,(INDEX(FRED!$1:$1048576,MATCH(US!KC$5,FRED!$A:$A,0),MATCH(US!$B64,FRED!$1:$1,0))),(AVERAGE(JQ64:KB64)))),"")</f>
        <v>103.76578333333335</v>
      </c>
      <c r="KD64" s="59">
        <f>+IFERROR((IF(ISTEXT(KD$5)=FALSE,(INDEX(FRED!$1:$1048576,MATCH(US!KD$5,FRED!$A:$A,0),MATCH(US!$B64,FRED!$1:$1,0))),(AVERAGE(JR64:KC64)))),"")</f>
        <v>108.8518</v>
      </c>
      <c r="KE64" s="59">
        <f>+IFERROR((IF(ISTEXT(KE$5)=FALSE,(INDEX(FRED!$1:$1048576,MATCH(US!KE$5,FRED!$A:$A,0),MATCH(US!$B64,FRED!$1:$1,0))),(AVERAGE(JS64:KD64)))),"")</f>
        <v>111.2081</v>
      </c>
      <c r="KF64" s="59">
        <f>+IFERROR((IF(ISTEXT(KF$5)=FALSE,(INDEX(FRED!$1:$1048576,MATCH(US!KF$5,FRED!$A:$A,0),MATCH(US!$B64,FRED!$1:$1,0))),(AVERAGE(JT64:KE64)))),"")</f>
        <v>107.6126</v>
      </c>
      <c r="KG64" s="59">
        <f>+IFERROR((IF(ISTEXT(KG$5)=FALSE,(INDEX(FRED!$1:$1048576,MATCH(US!KG$5,FRED!$A:$A,0),MATCH(US!$B64,FRED!$1:$1,0))),(AVERAGE(JU64:KF64)))),"")</f>
        <v>105.6259</v>
      </c>
      <c r="KH64" s="59">
        <f>+IFERROR((IF(ISTEXT(KH$5)=FALSE,(INDEX(FRED!$1:$1048576,MATCH(US!KH$5,FRED!$A:$A,0),MATCH(US!$B64,FRED!$1:$1,0))),(AVERAGE(JV64:KG64)))),"")</f>
        <v>108.1683</v>
      </c>
      <c r="KI64" s="59">
        <f>+IFERROR((IF(ISTEXT(KI$5)=FALSE,(INDEX(FRED!$1:$1048576,MATCH(US!KI$5,FRED!$A:$A,0),MATCH(US!$B64,FRED!$1:$1,0))),(AVERAGE(JW64:KH64)))),"")</f>
        <v>107.45050000000001</v>
      </c>
      <c r="KJ64" s="59">
        <f>+IFERROR((IF(ISTEXT(KJ$5)=FALSE,(INDEX(FRED!$1:$1048576,MATCH(US!KJ$5,FRED!$A:$A,0),MATCH(US!$B64,FRED!$1:$1,0))),(AVERAGE(JX64:KI64)))),"")</f>
        <v>105.93170000000001</v>
      </c>
      <c r="KK64" s="59">
        <f>+IFERROR((IF(ISTEXT(KK$5)=FALSE,(INDEX(FRED!$1:$1048576,MATCH(US!KK$5,FRED!$A:$A,0),MATCH(US!$B64,FRED!$1:$1,0))),(AVERAGE(JY64:KJ64)))),"")</f>
        <v>106.58159999999999</v>
      </c>
      <c r="KL64" s="59">
        <f>+IFERROR((IF(ISTEXT(KL$5)=FALSE,(INDEX(FRED!$1:$1048576,MATCH(US!KL$5,FRED!$A:$A,0),MATCH(US!$B64,FRED!$1:$1,0))),(AVERAGE(JZ64:KK64)))),"")</f>
        <v>107.3133</v>
      </c>
      <c r="KM64" s="59">
        <f>+IFERROR((IF(ISTEXT(KM$5)=FALSE,(INDEX(FRED!$1:$1048576,MATCH(US!KM$5,FRED!$A:$A,0),MATCH(US!$B64,FRED!$1:$1,0))),(AVERAGE(KA64:KL64)))),"")</f>
        <v>106.2505</v>
      </c>
      <c r="KN64" s="59">
        <f>+IFERROR((IF(ISTEXT(KN$5)=FALSE,(INDEX(FRED!$1:$1048576,MATCH(US!KN$5,FRED!$A:$A,0),MATCH(US!$B64,FRED!$1:$1,0))),(AVERAGE(KB64:KM64)))),"")</f>
        <v>105.1683</v>
      </c>
      <c r="KO64" s="59">
        <f>+IFERROR((IF(ISTEXT(KO$5)=FALSE,(INDEX(FRED!$1:$1048576,MATCH(US!KO$5,FRED!$A:$A,0),MATCH(US!$B64,FRED!$1:$1,0))),(AVERAGE(KC64:KN64)))),"")</f>
        <v>105.55</v>
      </c>
      <c r="KP64" s="60">
        <f>+IFERROR((IF(ISTEXT(KP$5)=FALSE,(INDEX(FRED!$1:$1048576,MATCH(US!KP$5,FRED!$A:$A,0),MATCH(US!$B64,FRED!$1:$1,0))),(AVERAGE(KD64:KO64)))),"")</f>
        <v>107.14271666666667</v>
      </c>
      <c r="KQ64" s="59">
        <f>+IFERROR((IF(ISTEXT(KQ$5)=FALSE,(INDEX(FRED!$1:$1048576,MATCH(US!KQ$5,FRED!$A:$A,0),MATCH(US!$B64,FRED!$1:$1,0))),(AVERAGE(KE64:KP64)))),"")</f>
        <v>110.9019</v>
      </c>
      <c r="KR64" s="59">
        <f>+IFERROR((IF(ISTEXT(KR$5)=FALSE,(INDEX(FRED!$1:$1048576,MATCH(US!KR$5,FRED!$A:$A,0),MATCH(US!$B64,FRED!$1:$1,0))),(AVERAGE(KF64:KQ64)))),"")</f>
        <v>112.021</v>
      </c>
      <c r="KS64" s="59">
        <f>+IFERROR((IF(ISTEXT(KS$5)=FALSE,(INDEX(FRED!$1:$1048576,MATCH(US!KS$5,FRED!$A:$A,0),MATCH(US!$B64,FRED!$1:$1,0))),(AVERAGE(KG64:KR64)))),"")</f>
        <v>107.1484</v>
      </c>
      <c r="KT64" s="59">
        <f>+IFERROR((IF(ISTEXT(KT$5)=FALSE,(INDEX(FRED!$1:$1048576,MATCH(US!KT$5,FRED!$A:$A,0),MATCH(US!$B64,FRED!$1:$1,0))),(AVERAGE(KH64:KS64)))),"")</f>
        <v>108.1525</v>
      </c>
      <c r="KU64" s="59">
        <f>+IFERROR((IF(ISTEXT(KU$5)=FALSE,(INDEX(FRED!$1:$1048576,MATCH(US!KU$5,FRED!$A:$A,0),MATCH(US!$B64,FRED!$1:$1,0))),(AVERAGE(KI64:KT64)))),"")</f>
        <v>106.78149999999999</v>
      </c>
      <c r="KV64" s="59">
        <f>+IFERROR((IF(ISTEXT(KV$5)=FALSE,(INDEX(FRED!$1:$1048576,MATCH(US!KV$5,FRED!$A:$A,0),MATCH(US!$B64,FRED!$1:$1,0))),(AVERAGE(KJ64:KU64)))),"")</f>
        <v>104.3612</v>
      </c>
      <c r="KW64" s="59">
        <f>+IFERROR((IF(ISTEXT(KW$5)=FALSE,(INDEX(FRED!$1:$1048576,MATCH(US!KW$5,FRED!$A:$A,0),MATCH(US!$B64,FRED!$1:$1,0))),(AVERAGE(KK64:KV64)))),"")</f>
        <v>104.86750000000001</v>
      </c>
      <c r="KX64" s="59">
        <f>+IFERROR((IF(ISTEXT(KX$5)=FALSE,(INDEX(FRED!$1:$1048576,MATCH(US!KX$5,FRED!$A:$A,0),MATCH(US!$B64,FRED!$1:$1,0))),(AVERAGE(KL64:KW64)))),"")</f>
        <v>104.91379999999999</v>
      </c>
      <c r="KY64" s="59">
        <f>+IFERROR((IF(ISTEXT(KY$5)=FALSE,(INDEX(FRED!$1:$1048576,MATCH(US!KY$5,FRED!$A:$A,0),MATCH(US!$B64,FRED!$1:$1,0))),(AVERAGE(KM64:KX64)))),"")</f>
        <v>104.2101</v>
      </c>
      <c r="KZ64" s="59">
        <f>+IFERROR((IF(ISTEXT(KZ$5)=FALSE,(INDEX(FRED!$1:$1048576,MATCH(US!KZ$5,FRED!$A:$A,0),MATCH(US!$B64,FRED!$1:$1,0))),(AVERAGE(KN64:KY64)))),"")</f>
        <v>105.3489</v>
      </c>
      <c r="LA64" s="59">
        <f>+IFERROR((IF(ISTEXT(LA$5)=FALSE,(INDEX(FRED!$1:$1048576,MATCH(US!LA$5,FRED!$A:$A,0),MATCH(US!$B64,FRED!$1:$1,0))),(AVERAGE(KO64:KZ64)))),"")</f>
        <v>102.0767</v>
      </c>
      <c r="LB64" s="59">
        <f>+IFERROR((IF(ISTEXT(LB$5)=FALSE,(INDEX(FRED!$1:$1048576,MATCH(US!LB$5,FRED!$A:$A,0),MATCH(US!$B64,FRED!$1:$1,0))),(AVERAGE(KP64:LA64)))),"")</f>
        <v>102.2957</v>
      </c>
      <c r="LC64" s="60">
        <f>+IFERROR((IF(ISTEXT(LC$5)=FALSE,(INDEX(FRED!$1:$1048576,MATCH(US!LC$5,FRED!$A:$A,0),MATCH(US!$B64,FRED!$1:$1,0))),(AVERAGE(KQ64:LB64)))),"")</f>
        <v>106.08993333333335</v>
      </c>
      <c r="LD64" s="59">
        <f>+IFERROR((IF(ISTEXT(LD$5)=FALSE,(INDEX(FRED!$1:$1048576,MATCH(US!LD$5,FRED!$A:$A,0),MATCH(US!$B64,FRED!$1:$1,0))),(AVERAGE(KR64:LC64)))),"")</f>
        <v>96.955200000000005</v>
      </c>
      <c r="LE64" s="59">
        <f>+IFERROR((IF(ISTEXT(LE$5)=FALSE,(INDEX(FRED!$1:$1048576,MATCH(US!LE$5,FRED!$A:$A,0),MATCH(US!$B64,FRED!$1:$1,0))),(AVERAGE(KS64:LD64)))),"")</f>
        <v>99.767799999999994</v>
      </c>
      <c r="LF64" s="59">
        <f>+IFERROR((IF(ISTEXT(LF$5)=FALSE,(INDEX(FRED!$1:$1048576,MATCH(US!LF$5,FRED!$A:$A,0),MATCH(US!$B64,FRED!$1:$1,0))),(AVERAGE(KT64:LE64)))),"")</f>
        <v>96.818799999999996</v>
      </c>
      <c r="LG64" s="59">
        <f>+IFERROR((IF(ISTEXT(LG$5)=FALSE,(INDEX(FRED!$1:$1048576,MATCH(US!LG$5,FRED!$A:$A,0),MATCH(US!$B64,FRED!$1:$1,0))),(AVERAGE(KU64:LF64)))),"")</f>
        <v>95.344399999999993</v>
      </c>
      <c r="LH64" s="59">
        <f>+IFERROR((IF(ISTEXT(LH$5)=FALSE,(INDEX(FRED!$1:$1048576,MATCH(US!LH$5,FRED!$A:$A,0),MATCH(US!$B64,FRED!$1:$1,0))),(AVERAGE(KV64:LG64)))),"")</f>
        <v>93.680499999999995</v>
      </c>
      <c r="LI64" s="59">
        <f>+IFERROR((IF(ISTEXT(LI$5)=FALSE,(INDEX(FRED!$1:$1048576,MATCH(US!LI$5,FRED!$A:$A,0),MATCH(US!$B64,FRED!$1:$1,0))),(AVERAGE(KW64:LH64)))),"")</f>
        <v>94.796099999999996</v>
      </c>
      <c r="LJ64" s="59">
        <f>+IFERROR((IF(ISTEXT(LJ$5)=FALSE,(INDEX(FRED!$1:$1048576,MATCH(US!LJ$5,FRED!$A:$A,0),MATCH(US!$B64,FRED!$1:$1,0))),(AVERAGE(KX64:LI64)))),"")</f>
        <v>94.471500000000006</v>
      </c>
      <c r="LK64" s="59">
        <f>+IFERROR((IF(ISTEXT(LK$5)=FALSE,(INDEX(FRED!$1:$1048576,MATCH(US!LK$5,FRED!$A:$A,0),MATCH(US!$B64,FRED!$1:$1,0))),(AVERAGE(KY64:LJ64)))),"")</f>
        <v>94.087599999999995</v>
      </c>
      <c r="LL64" s="59">
        <f>+IFERROR((IF(ISTEXT(LL$5)=FALSE,(INDEX(FRED!$1:$1048576,MATCH(US!LL$5,FRED!$A:$A,0),MATCH(US!$B64,FRED!$1:$1,0))),(AVERAGE(KZ64:LK64)))),"")</f>
        <v>94.102099999999993</v>
      </c>
      <c r="LM64" s="59">
        <f>+IFERROR((IF(ISTEXT(LM$5)=FALSE,(INDEX(FRED!$1:$1048576,MATCH(US!LM$5,FRED!$A:$A,0),MATCH(US!$B64,FRED!$1:$1,0))),(AVERAGE(LA64:LL64)))),"")</f>
        <v>96.403400000000005</v>
      </c>
      <c r="LN64" s="59">
        <f>+IFERROR((IF(ISTEXT(LN$5)=FALSE,(INDEX(FRED!$1:$1048576,MATCH(US!LN$5,FRED!$A:$A,0),MATCH(US!$B64,FRED!$1:$1,0))),(AVERAGE(LB64:LM64)))),"")</f>
        <v>95.522400000000005</v>
      </c>
      <c r="LO64" s="59">
        <f>+IFERROR((IF(ISTEXT(LO$5)=FALSE,(INDEX(FRED!$1:$1048576,MATCH(US!LO$5,FRED!$A:$A,0),MATCH(US!$B64,FRED!$1:$1,0))),(AVERAGE(LC64:LN64)))),"")</f>
        <v>95.716999999999999</v>
      </c>
      <c r="LP64" s="60">
        <f>+IFERROR((IF(ISTEXT(LP$5)=FALSE,(INDEX(FRED!$1:$1048576,MATCH(US!LP$5,FRED!$A:$A,0),MATCH(US!$B64,FRED!$1:$1,0))),(AVERAGE(LD64:LO64)))),"")</f>
        <v>95.638899999999992</v>
      </c>
      <c r="LQ64" s="59">
        <f>+IFERROR((IF(ISTEXT(LQ$5)=FALSE,(INDEX(FRED!$1:$1048576,MATCH(US!LQ$5,FRED!$A:$A,0),MATCH(US!$B64,FRED!$1:$1,0))),(AVERAGE(LE64:LP64)))),"")</f>
        <v>97.010599999999997</v>
      </c>
      <c r="LR64" s="59">
        <f>+IFERROR((IF(ISTEXT(LR$5)=FALSE,(INDEX(FRED!$1:$1048576,MATCH(US!LR$5,FRED!$A:$A,0),MATCH(US!$B64,FRED!$1:$1,0))),(AVERAGE(LF64:LQ64)))),"")</f>
        <v>96.291799999999995</v>
      </c>
      <c r="LS64" s="59">
        <f>+IFERROR((IF(ISTEXT(LS$5)=FALSE,(INDEX(FRED!$1:$1048576,MATCH(US!LS$5,FRED!$A:$A,0),MATCH(US!$B64,FRED!$1:$1,0))),(AVERAGE(LG64:LR64)))),"")</f>
        <v>99.397000000000006</v>
      </c>
      <c r="LT64" s="59">
        <f>+IFERROR((IF(ISTEXT(LT$5)=FALSE,(INDEX(FRED!$1:$1048576,MATCH(US!LT$5,FRED!$A:$A,0),MATCH(US!$B64,FRED!$1:$1,0))),(AVERAGE(LH64:LS64)))),"")</f>
        <v>95.548500000000004</v>
      </c>
      <c r="LU64" s="59">
        <f>+IFERROR((IF(ISTEXT(LU$5)=FALSE,(INDEX(FRED!$1:$1048576,MATCH(US!LU$5,FRED!$A:$A,0),MATCH(US!$B64,FRED!$1:$1,0))),(AVERAGE(LI64:LT64)))),"")</f>
        <v>94.278000000000006</v>
      </c>
      <c r="LV64" s="59">
        <f>+IFERROR((IF(ISTEXT(LV$5)=FALSE,(INDEX(FRED!$1:$1048576,MATCH(US!LV$5,FRED!$A:$A,0),MATCH(US!$B64,FRED!$1:$1,0))),(AVERAGE(LJ64:LU64)))),"")</f>
        <v>92.573700000000002</v>
      </c>
      <c r="LW64" s="59">
        <f>+IFERROR((IF(ISTEXT(LW$5)=FALSE,(INDEX(FRED!$1:$1048576,MATCH(US!LW$5,FRED!$A:$A,0),MATCH(US!$B64,FRED!$1:$1,0))),(AVERAGE(LK64:LV64)))),"")</f>
        <v>94.515699999999995</v>
      </c>
      <c r="LX64" s="59">
        <f>+IFERROR((IF(ISTEXT(LX$5)=FALSE,(INDEX(FRED!$1:$1048576,MATCH(US!LX$5,FRED!$A:$A,0),MATCH(US!$B64,FRED!$1:$1,0))),(AVERAGE(LL64:LW64)))),"")</f>
        <v>96.217799999999997</v>
      </c>
      <c r="LY64" s="59">
        <f>+IFERROR((IF(ISTEXT(LY$5)=FALSE,(INDEX(FRED!$1:$1048576,MATCH(US!LY$5,FRED!$A:$A,0),MATCH(US!$B64,FRED!$1:$1,0))),(AVERAGE(LM64:LX64)))),"")</f>
        <v>97.666200000000003</v>
      </c>
      <c r="LZ64" s="59">
        <f>+IFERROR((IF(ISTEXT(LZ$5)=FALSE,(INDEX(FRED!$1:$1048576,MATCH(US!LZ$5,FRED!$A:$A,0),MATCH(US!$B64,FRED!$1:$1,0))),(AVERAGE(LN64:LY64)))),"")</f>
        <v>96.564599999999999</v>
      </c>
      <c r="MA64" s="59">
        <f>+IFERROR((IF(ISTEXT(MA$5)=FALSE,(INDEX(FRED!$1:$1048576,MATCH(US!MA$5,FRED!$A:$A,0),MATCH(US!$B64,FRED!$1:$1,0))),(AVERAGE(LO64:LZ64)))),"")</f>
        <v>95.8352</v>
      </c>
      <c r="MB64" s="59">
        <f>+IFERROR((IF(ISTEXT(MB$5)=FALSE,(INDEX(FRED!$1:$1048576,MATCH(US!MB$5,FRED!$A:$A,0),MATCH(US!$B64,FRED!$1:$1,0))),(AVERAGE(LP64:MA64)))),"")</f>
        <v>96.288399999999996</v>
      </c>
      <c r="MC64" s="60">
        <f>+IFERROR((IF(ISTEXT(MC$5)=FALSE,(INDEX(FRED!$1:$1048576,MATCH(US!MC$5,FRED!$A:$A,0),MATCH(US!$B64,FRED!$1:$1,0))),(AVERAGE(LQ64:MB64)))),"")</f>
        <v>96.015625</v>
      </c>
      <c r="MD64" s="59">
        <f>+IFERROR((IF(ISTEXT(MD$5)=FALSE,(INDEX(FRED!$1:$1048576,MATCH(US!MD$5,FRED!$A:$A,0),MATCH(US!$B64,FRED!$1:$1,0))),(AVERAGE(LR64:MC64)))),"")</f>
        <v>102.4824</v>
      </c>
      <c r="ME64" s="59">
        <f>+IFERROR((IF(ISTEXT(ME$5)=FALSE,(INDEX(FRED!$1:$1048576,MATCH(US!ME$5,FRED!$A:$A,0),MATCH(US!$B64,FRED!$1:$1,0))),(AVERAGE(LS64:MD64)))),"")</f>
        <v>103.0629</v>
      </c>
      <c r="MF64" s="59">
        <f>+IFERROR((IF(ISTEXT(MF$5)=FALSE,(INDEX(FRED!$1:$1048576,MATCH(US!MF$5,FRED!$A:$A,0),MATCH(US!$B64,FRED!$1:$1,0))),(AVERAGE(LT64:ME64)))),"")</f>
        <v>102.3922</v>
      </c>
      <c r="MG64" s="59" t="str">
        <f>+IFERROR((IF(ISTEXT(MG$5)=FALSE,(INDEX(FRED!$1:$1048576,MATCH(US!MG$5,FRED!$A:$A,0),MATCH(US!$B64,FRED!$1:$1,0))),(AVERAGE(LU64:MF64)))),"")</f>
        <v/>
      </c>
      <c r="MH64" s="59" t="str">
        <f>+IFERROR((IF(ISTEXT(MH$5)=FALSE,(INDEX(FRED!$1:$1048576,MATCH(US!MH$5,FRED!$A:$A,0),MATCH(US!$B64,FRED!$1:$1,0))),(AVERAGE(LV64:MG64)))),"")</f>
        <v/>
      </c>
      <c r="MI64" s="59" t="str">
        <f>+IFERROR((IF(ISTEXT(MI$5)=FALSE,(INDEX(FRED!$1:$1048576,MATCH(US!MI$5,FRED!$A:$A,0),MATCH(US!$B64,FRED!$1:$1,0))),(AVERAGE(LW64:MH64)))),"")</f>
        <v/>
      </c>
      <c r="MJ64" s="59" t="str">
        <f>+IFERROR((IF(ISTEXT(MJ$5)=FALSE,(INDEX(FRED!$1:$1048576,MATCH(US!MJ$5,FRED!$A:$A,0),MATCH(US!$B64,FRED!$1:$1,0))),(AVERAGE(LX64:MI64)))),"")</f>
        <v/>
      </c>
      <c r="MK64" s="59" t="str">
        <f>+IFERROR((IF(ISTEXT(MK$5)=FALSE,(INDEX(FRED!$1:$1048576,MATCH(US!MK$5,FRED!$A:$A,0),MATCH(US!$B64,FRED!$1:$1,0))),(AVERAGE(LY64:MJ64)))),"")</f>
        <v/>
      </c>
      <c r="ML64" s="59" t="str">
        <f>+IFERROR((IF(ISTEXT(ML$5)=FALSE,(INDEX(FRED!$1:$1048576,MATCH(US!ML$5,FRED!$A:$A,0),MATCH(US!$B64,FRED!$1:$1,0))),(AVERAGE(LZ64:MK64)))),"")</f>
        <v/>
      </c>
      <c r="MM64" s="59" t="str">
        <f>+IFERROR((IF(ISTEXT(MM$5)=FALSE,(INDEX(FRED!$1:$1048576,MATCH(US!MM$5,FRED!$A:$A,0),MATCH(US!$B64,FRED!$1:$1,0))),(AVERAGE(MA64:ML64)))),"")</f>
        <v/>
      </c>
      <c r="MN64" s="59" t="str">
        <f>+IFERROR((IF(ISTEXT(MN$5)=FALSE,(INDEX(FRED!$1:$1048576,MATCH(US!MN$5,FRED!$A:$A,0),MATCH(US!$B64,FRED!$1:$1,0))),(AVERAGE(MB64:MM64)))),"")</f>
        <v/>
      </c>
      <c r="MO64" s="59" t="str">
        <f>+IFERROR((IF(ISTEXT(MO$5)=FALSE,(INDEX(FRED!$1:$1048576,MATCH(US!MO$5,FRED!$A:$A,0),MATCH(US!$B64,FRED!$1:$1,0))),(AVERAGE(MC64:MN64)))),"")</f>
        <v/>
      </c>
      <c r="MP64" s="60">
        <f>+IFERROR((IF(ISTEXT(MP$5)=FALSE,(INDEX(FRED!$1:$1048576,MATCH(US!MP$5,FRED!$A:$A,0),MATCH(US!$B64,FRED!$1:$1,0))),(AVERAGE(MD64:MO64)))),"")</f>
        <v>102.64583333333333</v>
      </c>
    </row>
    <row r="65" spans="1:354" s="117" customFormat="1" ht="15.95" customHeight="1" outlineLevel="1">
      <c r="A65" s="159"/>
      <c r="B65" s="171" t="s">
        <v>576</v>
      </c>
      <c r="C65" s="171" t="s">
        <v>577</v>
      </c>
      <c r="D65" s="59">
        <f>+IFERROR((IF(ISTEXT(D$5)=FALSE,(INDEX(FRED!$1:$1048576,MATCH(US!D$5,FRED!$A:$A,0),MATCH(US!$B65,FRED!$1:$1,0))),(AVERAGE(#REF!)))),"")</f>
        <v>115.43040000000001</v>
      </c>
      <c r="E65" s="59">
        <f>+IFERROR((IF(ISTEXT(E$5)=FALSE,(INDEX(FRED!$1:$1048576,MATCH(US!E$5,FRED!$A:$A,0),MATCH(US!$B65,FRED!$1:$1,0))),(AVERAGE(#REF!)))),"")</f>
        <v>115.6177</v>
      </c>
      <c r="F65" s="59">
        <f>+IFERROR((IF(ISTEXT(F$5)=FALSE,(INDEX(FRED!$1:$1048576,MATCH(US!F$5,FRED!$A:$A,0),MATCH(US!$B65,FRED!$1:$1,0))),(AVERAGE(#REF!)))),"")</f>
        <v>115.7401</v>
      </c>
      <c r="G65" s="59">
        <f>+IFERROR((IF(ISTEXT(G$5)=FALSE,(INDEX(FRED!$1:$1048576,MATCH(US!G$5,FRED!$A:$A,0),MATCH(US!$B65,FRED!$1:$1,0))),(AVERAGE(#REF!)))),"")</f>
        <v>116.1876</v>
      </c>
      <c r="H65" s="59">
        <f>+IFERROR((IF(ISTEXT(H$5)=FALSE,(INDEX(FRED!$1:$1048576,MATCH(US!H$5,FRED!$A:$A,0),MATCH(US!$B65,FRED!$1:$1,0))),(AVERAGE(#REF!)))),"")</f>
        <v>114.4665</v>
      </c>
      <c r="I65" s="59">
        <f>+IFERROR((IF(ISTEXT(I$5)=FALSE,(INDEX(FRED!$1:$1048576,MATCH(US!I$5,FRED!$A:$A,0),MATCH(US!$B65,FRED!$1:$1,0))),(AVERAGE(#REF!)))),"")</f>
        <v>113.99160000000001</v>
      </c>
      <c r="J65" s="59">
        <f>+IFERROR((IF(ISTEXT(J$5)=FALSE,(INDEX(FRED!$1:$1048576,MATCH(US!J$5,FRED!$A:$A,0),MATCH(US!$B65,FRED!$1:$1,0))),(AVERAGE(#REF!)))),"")</f>
        <v>114.5382</v>
      </c>
      <c r="K65" s="59">
        <f>+IFERROR((IF(ISTEXT(K$5)=FALSE,(INDEX(FRED!$1:$1048576,MATCH(US!K$5,FRED!$A:$A,0),MATCH(US!$B65,FRED!$1:$1,0))),(AVERAGE(#REF!)))),"")</f>
        <v>113.69</v>
      </c>
      <c r="L65" s="59">
        <f>+IFERROR((IF(ISTEXT(L$5)=FALSE,(INDEX(FRED!$1:$1048576,MATCH(US!L$5,FRED!$A:$A,0),MATCH(US!$B65,FRED!$1:$1,0))),(AVERAGE(#REF!)))),"")</f>
        <v>113.8793</v>
      </c>
      <c r="M65" s="59">
        <f>+IFERROR((IF(ISTEXT(M$5)=FALSE,(INDEX(FRED!$1:$1048576,MATCH(US!M$5,FRED!$A:$A,0),MATCH(US!$B65,FRED!$1:$1,0))),(AVERAGE(A65:L65)))),"")</f>
        <v>113.4178</v>
      </c>
      <c r="N65" s="59">
        <f>+IFERROR((IF(ISTEXT(N$5)=FALSE,(INDEX(FRED!$1:$1048576,MATCH(US!N$5,FRED!$A:$A,0),MATCH(US!$B65,FRED!$1:$1,0))),(AVERAGE(B65:M65)))),"")</f>
        <v>113.1713</v>
      </c>
      <c r="O65" s="59">
        <f>+IFERROR((IF(ISTEXT(O$5)=FALSE,(INDEX(FRED!$1:$1048576,MATCH(US!O$5,FRED!$A:$A,0),MATCH(US!$B65,FRED!$1:$1,0))),(AVERAGE(C65:N65)))),"")</f>
        <v>111.4149</v>
      </c>
      <c r="P65" s="60">
        <f>+IFERROR((IF(ISTEXT(P$5)=FALSE,(INDEX(FRED!$1:$1048576,MATCH(US!P$5,FRED!$A:$A,0),MATCH(US!$B65,FRED!$1:$1,0))),(AVERAGE(D65:O65)))),"")</f>
        <v>114.29545</v>
      </c>
      <c r="Q65" s="59">
        <f>+IFERROR((IF(ISTEXT(Q$5)=FALSE,(INDEX(FRED!$1:$1048576,MATCH(US!Q$5,FRED!$A:$A,0),MATCH(US!$B65,FRED!$1:$1,0))),(AVERAGE(E65:P65)))),"")</f>
        <v>112.2633</v>
      </c>
      <c r="R65" s="59">
        <f>+IFERROR((IF(ISTEXT(R$5)=FALSE,(INDEX(FRED!$1:$1048576,MATCH(US!R$5,FRED!$A:$A,0),MATCH(US!$B65,FRED!$1:$1,0))),(AVERAGE(F65:Q65)))),"")</f>
        <v>110.82980000000001</v>
      </c>
      <c r="S65" s="59">
        <f>+IFERROR((IF(ISTEXT(S$5)=FALSE,(INDEX(FRED!$1:$1048576,MATCH(US!S$5,FRED!$A:$A,0),MATCH(US!$B65,FRED!$1:$1,0))),(AVERAGE(G65:R65)))),"")</f>
        <v>110.9234</v>
      </c>
      <c r="T65" s="59">
        <f>+IFERROR((IF(ISTEXT(T$5)=FALSE,(INDEX(FRED!$1:$1048576,MATCH(US!T$5,FRED!$A:$A,0),MATCH(US!$B65,FRED!$1:$1,0))),(AVERAGE(H65:S65)))),"")</f>
        <v>110.6516</v>
      </c>
      <c r="U65" s="59">
        <f>+IFERROR((IF(ISTEXT(U$5)=FALSE,(INDEX(FRED!$1:$1048576,MATCH(US!U$5,FRED!$A:$A,0),MATCH(US!$B65,FRED!$1:$1,0))),(AVERAGE(I65:T65)))),"")</f>
        <v>110.0408</v>
      </c>
      <c r="V65" s="59">
        <f>+IFERROR((IF(ISTEXT(V$5)=FALSE,(INDEX(FRED!$1:$1048576,MATCH(US!V$5,FRED!$A:$A,0),MATCH(US!$B65,FRED!$1:$1,0))),(AVERAGE(J65:U65)))),"")</f>
        <v>109.38039999999999</v>
      </c>
      <c r="W65" s="59">
        <f>+IFERROR((IF(ISTEXT(W$5)=FALSE,(INDEX(FRED!$1:$1048576,MATCH(US!W$5,FRED!$A:$A,0),MATCH(US!$B65,FRED!$1:$1,0))),(AVERAGE(K65:V65)))),"")</f>
        <v>109.3802</v>
      </c>
      <c r="X65" s="59">
        <f>+IFERROR((IF(ISTEXT(X$5)=FALSE,(INDEX(FRED!$1:$1048576,MATCH(US!X$5,FRED!$A:$A,0),MATCH(US!$B65,FRED!$1:$1,0))),(AVERAGE(L65:W65)))),"")</f>
        <v>108.1143</v>
      </c>
      <c r="Y65" s="59">
        <f>+IFERROR((IF(ISTEXT(Y$5)=FALSE,(INDEX(FRED!$1:$1048576,MATCH(US!Y$5,FRED!$A:$A,0),MATCH(US!$B65,FRED!$1:$1,0))),(AVERAGE(M65:X65)))),"")</f>
        <v>107.9144</v>
      </c>
      <c r="Z65" s="59">
        <f>+IFERROR((IF(ISTEXT(Z$5)=FALSE,(INDEX(FRED!$1:$1048576,MATCH(US!Z$5,FRED!$A:$A,0),MATCH(US!$B65,FRED!$1:$1,0))),(AVERAGE(N65:Y65)))),"")</f>
        <v>106.9238</v>
      </c>
      <c r="AA65" s="59">
        <f>+IFERROR((IF(ISTEXT(AA$5)=FALSE,(INDEX(FRED!$1:$1048576,MATCH(US!AA$5,FRED!$A:$A,0),MATCH(US!$B65,FRED!$1:$1,0))),(AVERAGE(O65:Z65)))),"")</f>
        <v>106.5219</v>
      </c>
      <c r="AB65" s="59">
        <f>+IFERROR((IF(ISTEXT(AB$5)=FALSE,(INDEX(FRED!$1:$1048576,MATCH(US!AB$5,FRED!$A:$A,0),MATCH(US!$B65,FRED!$1:$1,0))),(AVERAGE(P65:AA65)))),"")</f>
        <v>107.2788</v>
      </c>
      <c r="AC65" s="60">
        <f>+IFERROR((IF(ISTEXT(AC$5)=FALSE,(INDEX(FRED!$1:$1048576,MATCH(US!AC$5,FRED!$A:$A,0),MATCH(US!$B65,FRED!$1:$1,0))),(AVERAGE(Q65:AB65)))),"")</f>
        <v>109.18522499999999</v>
      </c>
      <c r="AD65" s="59">
        <f>+IFERROR((IF(ISTEXT(AD$5)=FALSE,(INDEX(FRED!$1:$1048576,MATCH(US!AD$5,FRED!$A:$A,0),MATCH(US!$B65,FRED!$1:$1,0))),(AVERAGE(R65:AC65)))),"")</f>
        <v>107.2287</v>
      </c>
      <c r="AE65" s="59">
        <f>+IFERROR((IF(ISTEXT(AE$5)=FALSE,(INDEX(FRED!$1:$1048576,MATCH(US!AE$5,FRED!$A:$A,0),MATCH(US!$B65,FRED!$1:$1,0))),(AVERAGE(S65:AD65)))),"")</f>
        <v>107.4552</v>
      </c>
      <c r="AF65" s="59">
        <f>+IFERROR((IF(ISTEXT(AF$5)=FALSE,(INDEX(FRED!$1:$1048576,MATCH(US!AF$5,FRED!$A:$A,0),MATCH(US!$B65,FRED!$1:$1,0))),(AVERAGE(T65:AE65)))),"")</f>
        <v>109.0535</v>
      </c>
      <c r="AG65" s="59">
        <f>+IFERROR((IF(ISTEXT(AG$5)=FALSE,(INDEX(FRED!$1:$1048576,MATCH(US!AG$5,FRED!$A:$A,0),MATCH(US!$B65,FRED!$1:$1,0))),(AVERAGE(U65:AF65)))),"")</f>
        <v>109.0219</v>
      </c>
      <c r="AH65" s="59">
        <f>+IFERROR((IF(ISTEXT(AH$5)=FALSE,(INDEX(FRED!$1:$1048576,MATCH(US!AH$5,FRED!$A:$A,0),MATCH(US!$B65,FRED!$1:$1,0))),(AVERAGE(V65:AG65)))),"")</f>
        <v>109.53149999999999</v>
      </c>
      <c r="AI65" s="59">
        <f>+IFERROR((IF(ISTEXT(AI$5)=FALSE,(INDEX(FRED!$1:$1048576,MATCH(US!AI$5,FRED!$A:$A,0),MATCH(US!$B65,FRED!$1:$1,0))),(AVERAGE(W65:AH65)))),"")</f>
        <v>110.217</v>
      </c>
      <c r="AJ65" s="59">
        <f>+IFERROR((IF(ISTEXT(AJ$5)=FALSE,(INDEX(FRED!$1:$1048576,MATCH(US!AJ$5,FRED!$A:$A,0),MATCH(US!$B65,FRED!$1:$1,0))),(AVERAGE(X65:AI65)))),"")</f>
        <v>108.97580000000001</v>
      </c>
      <c r="AK65" s="59">
        <f>+IFERROR((IF(ISTEXT(AK$5)=FALSE,(INDEX(FRED!$1:$1048576,MATCH(US!AK$5,FRED!$A:$A,0),MATCH(US!$B65,FRED!$1:$1,0))),(AVERAGE(Y65:AJ65)))),"")</f>
        <v>109.2829</v>
      </c>
      <c r="AL65" s="59">
        <f>+IFERROR((IF(ISTEXT(AL$5)=FALSE,(INDEX(FRED!$1:$1048576,MATCH(US!AL$5,FRED!$A:$A,0),MATCH(US!$B65,FRED!$1:$1,0))),(AVERAGE(Z65:AK65)))),"")</f>
        <v>110.2154</v>
      </c>
      <c r="AM65" s="59">
        <f>+IFERROR((IF(ISTEXT(AM$5)=FALSE,(INDEX(FRED!$1:$1048576,MATCH(US!AM$5,FRED!$A:$A,0),MATCH(US!$B65,FRED!$1:$1,0))),(AVERAGE(AA65:AL65)))),"")</f>
        <v>109.83669999999999</v>
      </c>
      <c r="AN65" s="59">
        <f>+IFERROR((IF(ISTEXT(AN$5)=FALSE,(INDEX(FRED!$1:$1048576,MATCH(US!AN$5,FRED!$A:$A,0),MATCH(US!$B65,FRED!$1:$1,0))),(AVERAGE(AB65:AM65)))),"")</f>
        <v>109.8218</v>
      </c>
      <c r="AO65" s="59">
        <f>+IFERROR((IF(ISTEXT(AO$5)=FALSE,(INDEX(FRED!$1:$1048576,MATCH(US!AO$5,FRED!$A:$A,0),MATCH(US!$B65,FRED!$1:$1,0))),(AVERAGE(AC65:AN65)))),"")</f>
        <v>108.99379999999999</v>
      </c>
      <c r="AP65" s="60">
        <f>+IFERROR((IF(ISTEXT(AP$5)=FALSE,(INDEX(FRED!$1:$1048576,MATCH(US!AP$5,FRED!$A:$A,0),MATCH(US!$B65,FRED!$1:$1,0))),(AVERAGE(AD65:AO65)))),"")</f>
        <v>109.13618333333334</v>
      </c>
      <c r="AQ65" s="59">
        <f>+IFERROR((IF(ISTEXT(AQ$5)=FALSE,(INDEX(FRED!$1:$1048576,MATCH(US!AQ$5,FRED!$A:$A,0),MATCH(US!$B65,FRED!$1:$1,0))),(AVERAGE(AE65:AP65)))),"")</f>
        <v>109.3964</v>
      </c>
      <c r="AR65" s="59">
        <f>+IFERROR((IF(ISTEXT(AR$5)=FALSE,(INDEX(FRED!$1:$1048576,MATCH(US!AR$5,FRED!$A:$A,0),MATCH(US!$B65,FRED!$1:$1,0))),(AVERAGE(AF65:AQ65)))),"")</f>
        <v>108.5538</v>
      </c>
      <c r="AS65" s="59">
        <f>+IFERROR((IF(ISTEXT(AS$5)=FALSE,(INDEX(FRED!$1:$1048576,MATCH(US!AS$5,FRED!$A:$A,0),MATCH(US!$B65,FRED!$1:$1,0))),(AVERAGE(AG65:AR65)))),"")</f>
        <v>108.1195</v>
      </c>
      <c r="AT65" s="59">
        <f>+IFERROR((IF(ISTEXT(AT$5)=FALSE,(INDEX(FRED!$1:$1048576,MATCH(US!AT$5,FRED!$A:$A,0),MATCH(US!$B65,FRED!$1:$1,0))),(AVERAGE(AH65:AS65)))),"")</f>
        <v>107.0177</v>
      </c>
      <c r="AU65" s="59">
        <f>+IFERROR((IF(ISTEXT(AU$5)=FALSE,(INDEX(FRED!$1:$1048576,MATCH(US!AU$5,FRED!$A:$A,0),MATCH(US!$B65,FRED!$1:$1,0))),(AVERAGE(AI65:AT65)))),"")</f>
        <v>108.38339999999999</v>
      </c>
      <c r="AV65" s="59">
        <f>+IFERROR((IF(ISTEXT(AV$5)=FALSE,(INDEX(FRED!$1:$1048576,MATCH(US!AV$5,FRED!$A:$A,0),MATCH(US!$B65,FRED!$1:$1,0))),(AVERAGE(AJ65:AU65)))),"")</f>
        <v>108.7796</v>
      </c>
      <c r="AW65" s="59">
        <f>+IFERROR((IF(ISTEXT(AW$5)=FALSE,(INDEX(FRED!$1:$1048576,MATCH(US!AW$5,FRED!$A:$A,0),MATCH(US!$B65,FRED!$1:$1,0))),(AVERAGE(AK65:AV65)))),"")</f>
        <v>108.31010000000001</v>
      </c>
      <c r="AX65" s="59">
        <f>+IFERROR((IF(ISTEXT(AX$5)=FALSE,(INDEX(FRED!$1:$1048576,MATCH(US!AX$5,FRED!$A:$A,0),MATCH(US!$B65,FRED!$1:$1,0))),(AVERAGE(AL65:AW65)))),"")</f>
        <v>108.9941</v>
      </c>
      <c r="AY65" s="59">
        <f>+IFERROR((IF(ISTEXT(AY$5)=FALSE,(INDEX(FRED!$1:$1048576,MATCH(US!AY$5,FRED!$A:$A,0),MATCH(US!$B65,FRED!$1:$1,0))),(AVERAGE(AM65:AX65)))),"")</f>
        <v>108.7505</v>
      </c>
      <c r="AZ65" s="59">
        <f>+IFERROR((IF(ISTEXT(AZ$5)=FALSE,(INDEX(FRED!$1:$1048576,MATCH(US!AZ$5,FRED!$A:$A,0),MATCH(US!$B65,FRED!$1:$1,0))),(AVERAGE(AN65:AY65)))),"")</f>
        <v>109.3475</v>
      </c>
      <c r="BA65" s="59">
        <f>+IFERROR((IF(ISTEXT(BA$5)=FALSE,(INDEX(FRED!$1:$1048576,MATCH(US!BA$5,FRED!$A:$A,0),MATCH(US!$B65,FRED!$1:$1,0))),(AVERAGE(AO65:AZ65)))),"")</f>
        <v>110.61579999999999</v>
      </c>
      <c r="BB65" s="59">
        <f>+IFERROR((IF(ISTEXT(BB$5)=FALSE,(INDEX(FRED!$1:$1048576,MATCH(US!BB$5,FRED!$A:$A,0),MATCH(US!$B65,FRED!$1:$1,0))),(AVERAGE(AP65:BA65)))),"")</f>
        <v>110.6641</v>
      </c>
      <c r="BC65" s="60">
        <f>+IFERROR((IF(ISTEXT(BC$5)=FALSE,(INDEX(FRED!$1:$1048576,MATCH(US!BC$5,FRED!$A:$A,0),MATCH(US!$B65,FRED!$1:$1,0))),(AVERAGE(AQ65:BB65)))),"")</f>
        <v>108.91104166666668</v>
      </c>
      <c r="BD65" s="59">
        <f>+IFERROR((IF(ISTEXT(BD$5)=FALSE,(INDEX(FRED!$1:$1048576,MATCH(US!BD$5,FRED!$A:$A,0),MATCH(US!$B65,FRED!$1:$1,0))),(AVERAGE(AR65:BC65)))),"")</f>
        <v>110.3942</v>
      </c>
      <c r="BE65" s="59">
        <f>+IFERROR((IF(ISTEXT(BE$5)=FALSE,(INDEX(FRED!$1:$1048576,MATCH(US!BE$5,FRED!$A:$A,0),MATCH(US!$B65,FRED!$1:$1,0))),(AVERAGE(AS65:BD65)))),"")</f>
        <v>110.4462</v>
      </c>
      <c r="BF65" s="59">
        <f>+IFERROR((IF(ISTEXT(BF$5)=FALSE,(INDEX(FRED!$1:$1048576,MATCH(US!BF$5,FRED!$A:$A,0),MATCH(US!$B65,FRED!$1:$1,0))),(AVERAGE(AT65:BE65)))),"")</f>
        <v>110.5943</v>
      </c>
      <c r="BG65" s="59">
        <f>+IFERROR((IF(ISTEXT(BG$5)=FALSE,(INDEX(FRED!$1:$1048576,MATCH(US!BG$5,FRED!$A:$A,0),MATCH(US!$B65,FRED!$1:$1,0))),(AVERAGE(AU65:BF65)))),"")</f>
        <v>110.2765</v>
      </c>
      <c r="BH65" s="59">
        <f>+IFERROR((IF(ISTEXT(BH$5)=FALSE,(INDEX(FRED!$1:$1048576,MATCH(US!BH$5,FRED!$A:$A,0),MATCH(US!$B65,FRED!$1:$1,0))),(AVERAGE(AV65:BG65)))),"")</f>
        <v>111.58280000000001</v>
      </c>
      <c r="BI65" s="59">
        <f>+IFERROR((IF(ISTEXT(BI$5)=FALSE,(INDEX(FRED!$1:$1048576,MATCH(US!BI$5,FRED!$A:$A,0),MATCH(US!$B65,FRED!$1:$1,0))),(AVERAGE(AW65:BH65)))),"")</f>
        <v>110.7929</v>
      </c>
      <c r="BJ65" s="59">
        <f>+IFERROR((IF(ISTEXT(BJ$5)=FALSE,(INDEX(FRED!$1:$1048576,MATCH(US!BJ$5,FRED!$A:$A,0),MATCH(US!$B65,FRED!$1:$1,0))),(AVERAGE(AX65:BI65)))),"")</f>
        <v>112.04259999999999</v>
      </c>
      <c r="BK65" s="59">
        <f>+IFERROR((IF(ISTEXT(BK$5)=FALSE,(INDEX(FRED!$1:$1048576,MATCH(US!BK$5,FRED!$A:$A,0),MATCH(US!$B65,FRED!$1:$1,0))),(AVERAGE(AY65:BJ65)))),"")</f>
        <v>112.33620000000001</v>
      </c>
      <c r="BL65" s="59">
        <f>+IFERROR((IF(ISTEXT(BL$5)=FALSE,(INDEX(FRED!$1:$1048576,MATCH(US!BL$5,FRED!$A:$A,0),MATCH(US!$B65,FRED!$1:$1,0))),(AVERAGE(AZ65:BK65)))),"")</f>
        <v>111.45269999999999</v>
      </c>
      <c r="BM65" s="59">
        <f>+IFERROR((IF(ISTEXT(BM$5)=FALSE,(INDEX(FRED!$1:$1048576,MATCH(US!BM$5,FRED!$A:$A,0),MATCH(US!$B65,FRED!$1:$1,0))),(AVERAGE(BA65:BL65)))),"")</f>
        <v>113.1789</v>
      </c>
      <c r="BN65" s="59">
        <f>+IFERROR((IF(ISTEXT(BN$5)=FALSE,(INDEX(FRED!$1:$1048576,MATCH(US!BN$5,FRED!$A:$A,0),MATCH(US!$B65,FRED!$1:$1,0))),(AVERAGE(BB65:BM65)))),"")</f>
        <v>112.8145</v>
      </c>
      <c r="BO65" s="59">
        <f>+IFERROR((IF(ISTEXT(BO$5)=FALSE,(INDEX(FRED!$1:$1048576,MATCH(US!BO$5,FRED!$A:$A,0),MATCH(US!$B65,FRED!$1:$1,0))),(AVERAGE(BC65:BN65)))),"")</f>
        <v>112.9573</v>
      </c>
      <c r="BP65" s="60">
        <f>+IFERROR((IF(ISTEXT(BP$5)=FALSE,(INDEX(FRED!$1:$1048576,MATCH(US!BP$5,FRED!$A:$A,0),MATCH(US!$B65,FRED!$1:$1,0))),(AVERAGE(BD65:BO65)))),"")</f>
        <v>111.572425</v>
      </c>
      <c r="BQ65" s="59">
        <f>+IFERROR((IF(ISTEXT(BQ$5)=FALSE,(INDEX(FRED!$1:$1048576,MATCH(US!BQ$5,FRED!$A:$A,0),MATCH(US!$B65,FRED!$1:$1,0))),(AVERAGE(BE65:BP65)))),"")</f>
        <v>114.13160000000001</v>
      </c>
      <c r="BR65" s="59">
        <f>+IFERROR((IF(ISTEXT(BR$5)=FALSE,(INDEX(FRED!$1:$1048576,MATCH(US!BR$5,FRED!$A:$A,0),MATCH(US!$B65,FRED!$1:$1,0))),(AVERAGE(BF65:BQ65)))),"")</f>
        <v>115.0014</v>
      </c>
      <c r="BS65" s="59">
        <f>+IFERROR((IF(ISTEXT(BS$5)=FALSE,(INDEX(FRED!$1:$1048576,MATCH(US!BS$5,FRED!$A:$A,0),MATCH(US!$B65,FRED!$1:$1,0))),(AVERAGE(BG65:BR65)))),"")</f>
        <v>113.7901</v>
      </c>
      <c r="BT65" s="59">
        <f>+IFERROR((IF(ISTEXT(BT$5)=FALSE,(INDEX(FRED!$1:$1048576,MATCH(US!BT$5,FRED!$A:$A,0),MATCH(US!$B65,FRED!$1:$1,0))),(AVERAGE(BH65:BS65)))),"")</f>
        <v>115.94280000000001</v>
      </c>
      <c r="BU65" s="59">
        <f>+IFERROR((IF(ISTEXT(BU$5)=FALSE,(INDEX(FRED!$1:$1048576,MATCH(US!BU$5,FRED!$A:$A,0),MATCH(US!$B65,FRED!$1:$1,0))),(AVERAGE(BI65:BT65)))),"")</f>
        <v>116.0147</v>
      </c>
      <c r="BV65" s="59">
        <f>+IFERROR((IF(ISTEXT(BV$5)=FALSE,(INDEX(FRED!$1:$1048576,MATCH(US!BV$5,FRED!$A:$A,0),MATCH(US!$B65,FRED!$1:$1,0))),(AVERAGE(BJ65:BU65)))),"")</f>
        <v>115.078</v>
      </c>
      <c r="BW65" s="59">
        <f>+IFERROR((IF(ISTEXT(BW$5)=FALSE,(INDEX(FRED!$1:$1048576,MATCH(US!BW$5,FRED!$A:$A,0),MATCH(US!$B65,FRED!$1:$1,0))),(AVERAGE(BK65:BV65)))),"")</f>
        <v>115.9046</v>
      </c>
      <c r="BX65" s="59">
        <f>+IFERROR((IF(ISTEXT(BX$5)=FALSE,(INDEX(FRED!$1:$1048576,MATCH(US!BX$5,FRED!$A:$A,0),MATCH(US!$B65,FRED!$1:$1,0))),(AVERAGE(BL65:BW65)))),"")</f>
        <v>116.3702</v>
      </c>
      <c r="BY65" s="59">
        <f>+IFERROR((IF(ISTEXT(BY$5)=FALSE,(INDEX(FRED!$1:$1048576,MATCH(US!BY$5,FRED!$A:$A,0),MATCH(US!$B65,FRED!$1:$1,0))),(AVERAGE(BM65:BX65)))),"")</f>
        <v>118.0265</v>
      </c>
      <c r="BZ65" s="59">
        <f>+IFERROR((IF(ISTEXT(BZ$5)=FALSE,(INDEX(FRED!$1:$1048576,MATCH(US!BZ$5,FRED!$A:$A,0),MATCH(US!$B65,FRED!$1:$1,0))),(AVERAGE(BN65:BY65)))),"")</f>
        <v>120.5301</v>
      </c>
      <c r="CA65" s="59">
        <f>+IFERROR((IF(ISTEXT(CA$5)=FALSE,(INDEX(FRED!$1:$1048576,MATCH(US!CA$5,FRED!$A:$A,0),MATCH(US!$B65,FRED!$1:$1,0))),(AVERAGE(BO65:BZ65)))),"")</f>
        <v>121.377</v>
      </c>
      <c r="CB65" s="59">
        <f>+IFERROR((IF(ISTEXT(CB$5)=FALSE,(INDEX(FRED!$1:$1048576,MATCH(US!CB$5,FRED!$A:$A,0),MATCH(US!$B65,FRED!$1:$1,0))),(AVERAGE(BP65:CA65)))),"")</f>
        <v>121.474</v>
      </c>
      <c r="CC65" s="60">
        <f>+IFERROR((IF(ISTEXT(CC$5)=FALSE,(INDEX(FRED!$1:$1048576,MATCH(US!CC$5,FRED!$A:$A,0),MATCH(US!$B65,FRED!$1:$1,0))),(AVERAGE(BQ65:CB65)))),"")</f>
        <v>116.97008333333331</v>
      </c>
      <c r="CD65" s="59">
        <f>+IFERROR((IF(ISTEXT(CD$5)=FALSE,(INDEX(FRED!$1:$1048576,MATCH(US!CD$5,FRED!$A:$A,0),MATCH(US!$B65,FRED!$1:$1,0))),(AVERAGE(BR65:CC65)))),"")</f>
        <v>122.8588</v>
      </c>
      <c r="CE65" s="59">
        <f>+IFERROR((IF(ISTEXT(CE$5)=FALSE,(INDEX(FRED!$1:$1048576,MATCH(US!CE$5,FRED!$A:$A,0),MATCH(US!$B65,FRED!$1:$1,0))),(AVERAGE(BS65:CD65)))),"")</f>
        <v>121.7052</v>
      </c>
      <c r="CF65" s="59">
        <f>+IFERROR((IF(ISTEXT(CF$5)=FALSE,(INDEX(FRED!$1:$1048576,MATCH(US!CF$5,FRED!$A:$A,0),MATCH(US!$B65,FRED!$1:$1,0))),(AVERAGE(BT65:CE65)))),"")</f>
        <v>121.44970000000001</v>
      </c>
      <c r="CG65" s="59">
        <f>+IFERROR((IF(ISTEXT(CG$5)=FALSE,(INDEX(FRED!$1:$1048576,MATCH(US!CG$5,FRED!$A:$A,0),MATCH(US!$B65,FRED!$1:$1,0))),(AVERAGE(BU65:CF65)))),"")</f>
        <v>120.82980000000001</v>
      </c>
      <c r="CH65" s="59">
        <f>+IFERROR((IF(ISTEXT(CH$5)=FALSE,(INDEX(FRED!$1:$1048576,MATCH(US!CH$5,FRED!$A:$A,0),MATCH(US!$B65,FRED!$1:$1,0))),(AVERAGE(BV65:CG65)))),"")</f>
        <v>119.9628</v>
      </c>
      <c r="CI65" s="59">
        <f>+IFERROR((IF(ISTEXT(CI$5)=FALSE,(INDEX(FRED!$1:$1048576,MATCH(US!CI$5,FRED!$A:$A,0),MATCH(US!$B65,FRED!$1:$1,0))),(AVERAGE(BW65:CH65)))),"")</f>
        <v>119.4526</v>
      </c>
      <c r="CJ65" s="59">
        <f>+IFERROR((IF(ISTEXT(CJ$5)=FALSE,(INDEX(FRED!$1:$1048576,MATCH(US!CJ$5,FRED!$A:$A,0),MATCH(US!$B65,FRED!$1:$1,0))),(AVERAGE(BX65:CI65)))),"")</f>
        <v>119.7821</v>
      </c>
      <c r="CK65" s="59">
        <f>+IFERROR((IF(ISTEXT(CK$5)=FALSE,(INDEX(FRED!$1:$1048576,MATCH(US!CK$5,FRED!$A:$A,0),MATCH(US!$B65,FRED!$1:$1,0))),(AVERAGE(BY65:CJ65)))),"")</f>
        <v>118.84699999999999</v>
      </c>
      <c r="CL65" s="59">
        <f>+IFERROR((IF(ISTEXT(CL$5)=FALSE,(INDEX(FRED!$1:$1048576,MATCH(US!CL$5,FRED!$A:$A,0),MATCH(US!$B65,FRED!$1:$1,0))),(AVERAGE(BZ65:CK65)))),"")</f>
        <v>118.6942</v>
      </c>
      <c r="CM65" s="59">
        <f>+IFERROR((IF(ISTEXT(CM$5)=FALSE,(INDEX(FRED!$1:$1048576,MATCH(US!CM$5,FRED!$A:$A,0),MATCH(US!$B65,FRED!$1:$1,0))),(AVERAGE(CA65:CL65)))),"")</f>
        <v>117.3616</v>
      </c>
      <c r="CN65" s="59">
        <f>+IFERROR((IF(ISTEXT(CN$5)=FALSE,(INDEX(FRED!$1:$1048576,MATCH(US!CN$5,FRED!$A:$A,0),MATCH(US!$B65,FRED!$1:$1,0))),(AVERAGE(CB65:CM65)))),"")</f>
        <v>117.0989</v>
      </c>
      <c r="CO65" s="59">
        <f>+IFERROR((IF(ISTEXT(CO$5)=FALSE,(INDEX(FRED!$1:$1048576,MATCH(US!CO$5,FRED!$A:$A,0),MATCH(US!$B65,FRED!$1:$1,0))),(AVERAGE(CC65:CN65)))),"")</f>
        <v>120.2283</v>
      </c>
      <c r="CP65" s="60">
        <f>+IFERROR((IF(ISTEXT(CP$5)=FALSE,(INDEX(FRED!$1:$1048576,MATCH(US!CP$5,FRED!$A:$A,0),MATCH(US!$B65,FRED!$1:$1,0))),(AVERAGE(CD65:CO65)))),"")</f>
        <v>119.85591666666666</v>
      </c>
      <c r="CQ65" s="59">
        <f>+IFERROR((IF(ISTEXT(CQ$5)=FALSE,(INDEX(FRED!$1:$1048576,MATCH(US!CQ$5,FRED!$A:$A,0),MATCH(US!$B65,FRED!$1:$1,0))),(AVERAGE(CE65:CP65)))),"")</f>
        <v>118.35429999999999</v>
      </c>
      <c r="CR65" s="59">
        <f>+IFERROR((IF(ISTEXT(CR$5)=FALSE,(INDEX(FRED!$1:$1048576,MATCH(US!CR$5,FRED!$A:$A,0),MATCH(US!$B65,FRED!$1:$1,0))),(AVERAGE(CF65:CQ65)))),"")</f>
        <v>118.54730000000001</v>
      </c>
      <c r="CS65" s="59">
        <f>+IFERROR((IF(ISTEXT(CS$5)=FALSE,(INDEX(FRED!$1:$1048576,MATCH(US!CS$5,FRED!$A:$A,0),MATCH(US!$B65,FRED!$1:$1,0))),(AVERAGE(CG65:CR65)))),"")</f>
        <v>119.93729999999999</v>
      </c>
      <c r="CT65" s="59">
        <f>+IFERROR((IF(ISTEXT(CT$5)=FALSE,(INDEX(FRED!$1:$1048576,MATCH(US!CT$5,FRED!$A:$A,0),MATCH(US!$B65,FRED!$1:$1,0))),(AVERAGE(CH65:CS65)))),"")</f>
        <v>119.46210000000001</v>
      </c>
      <c r="CU65" s="59">
        <f>+IFERROR((IF(ISTEXT(CU$5)=FALSE,(INDEX(FRED!$1:$1048576,MATCH(US!CU$5,FRED!$A:$A,0),MATCH(US!$B65,FRED!$1:$1,0))),(AVERAGE(CI65:CT65)))),"")</f>
        <v>119.2758</v>
      </c>
      <c r="CV65" s="59">
        <f>+IFERROR((IF(ISTEXT(CV$5)=FALSE,(INDEX(FRED!$1:$1048576,MATCH(US!CV$5,FRED!$A:$A,0),MATCH(US!$B65,FRED!$1:$1,0))),(AVERAGE(CJ65:CU65)))),"")</f>
        <v>120.00660000000001</v>
      </c>
      <c r="CW65" s="59">
        <f>+IFERROR((IF(ISTEXT(CW$5)=FALSE,(INDEX(FRED!$1:$1048576,MATCH(US!CW$5,FRED!$A:$A,0),MATCH(US!$B65,FRED!$1:$1,0))),(AVERAGE(CK65:CV65)))),"")</f>
        <v>119.50239999999999</v>
      </c>
      <c r="CX65" s="59">
        <f>+IFERROR((IF(ISTEXT(CX$5)=FALSE,(INDEX(FRED!$1:$1048576,MATCH(US!CX$5,FRED!$A:$A,0),MATCH(US!$B65,FRED!$1:$1,0))),(AVERAGE(CL65:CW65)))),"")</f>
        <v>118.86660000000001</v>
      </c>
      <c r="CY65" s="59">
        <f>+IFERROR((IF(ISTEXT(CY$5)=FALSE,(INDEX(FRED!$1:$1048576,MATCH(US!CY$5,FRED!$A:$A,0),MATCH(US!$B65,FRED!$1:$1,0))),(AVERAGE(CM65:CX65)))),"")</f>
        <v>118.9699</v>
      </c>
      <c r="CZ65" s="59">
        <f>+IFERROR((IF(ISTEXT(CZ$5)=FALSE,(INDEX(FRED!$1:$1048576,MATCH(US!CZ$5,FRED!$A:$A,0),MATCH(US!$B65,FRED!$1:$1,0))),(AVERAGE(CN65:CY65)))),"")</f>
        <v>118.2176</v>
      </c>
      <c r="DA65" s="59">
        <f>+IFERROR((IF(ISTEXT(DA$5)=FALSE,(INDEX(FRED!$1:$1048576,MATCH(US!DA$5,FRED!$A:$A,0),MATCH(US!$B65,FRED!$1:$1,0))),(AVERAGE(CO65:CZ65)))),"")</f>
        <v>117.953</v>
      </c>
      <c r="DB65" s="59">
        <f>+IFERROR((IF(ISTEXT(DB$5)=FALSE,(INDEX(FRED!$1:$1048576,MATCH(US!DB$5,FRED!$A:$A,0),MATCH(US!$B65,FRED!$1:$1,0))),(AVERAGE(CP65:DA65)))),"")</f>
        <v>118.1434</v>
      </c>
      <c r="DC65" s="60">
        <f>+IFERROR((IF(ISTEXT(DC$5)=FALSE,(INDEX(FRED!$1:$1048576,MATCH(US!DC$5,FRED!$A:$A,0),MATCH(US!$B65,FRED!$1:$1,0))),(AVERAGE(CQ65:DB65)))),"")</f>
        <v>118.93635833333333</v>
      </c>
      <c r="DD65" s="59">
        <f>+IFERROR((IF(ISTEXT(DD$5)=FALSE,(INDEX(FRED!$1:$1048576,MATCH(US!DD$5,FRED!$A:$A,0),MATCH(US!$B65,FRED!$1:$1,0))),(AVERAGE(CR65:DC65)))),"")</f>
        <v>118.096</v>
      </c>
      <c r="DE65" s="59">
        <f>+IFERROR((IF(ISTEXT(DE$5)=FALSE,(INDEX(FRED!$1:$1048576,MATCH(US!DE$5,FRED!$A:$A,0),MATCH(US!$B65,FRED!$1:$1,0))),(AVERAGE(CS65:DD65)))),"")</f>
        <v>115.6275</v>
      </c>
      <c r="DF65" s="59">
        <f>+IFERROR((IF(ISTEXT(DF$5)=FALSE,(INDEX(FRED!$1:$1048576,MATCH(US!DF$5,FRED!$A:$A,0),MATCH(US!$B65,FRED!$1:$1,0))),(AVERAGE(CT65:DE65)))),"")</f>
        <v>114.1557</v>
      </c>
      <c r="DG65" s="59">
        <f>+IFERROR((IF(ISTEXT(DG$5)=FALSE,(INDEX(FRED!$1:$1048576,MATCH(US!DG$5,FRED!$A:$A,0),MATCH(US!$B65,FRED!$1:$1,0))),(AVERAGE(CU65:DF65)))),"")</f>
        <v>112.12649999999999</v>
      </c>
      <c r="DH65" s="59">
        <f>+IFERROR((IF(ISTEXT(DH$5)=FALSE,(INDEX(FRED!$1:$1048576,MATCH(US!DH$5,FRED!$A:$A,0),MATCH(US!$B65,FRED!$1:$1,0))),(AVERAGE(CV65:DG65)))),"")</f>
        <v>111.009</v>
      </c>
      <c r="DI65" s="59">
        <f>+IFERROR((IF(ISTEXT(DI$5)=FALSE,(INDEX(FRED!$1:$1048576,MATCH(US!DI$5,FRED!$A:$A,0),MATCH(US!$B65,FRED!$1:$1,0))),(AVERAGE(CW65:DH65)))),"")</f>
        <v>109.82989999999999</v>
      </c>
      <c r="DJ65" s="59">
        <f>+IFERROR((IF(ISTEXT(DJ$5)=FALSE,(INDEX(FRED!$1:$1048576,MATCH(US!DJ$5,FRED!$A:$A,0),MATCH(US!$B65,FRED!$1:$1,0))),(AVERAGE(CX65:DI65)))),"")</f>
        <v>109.69929999999999</v>
      </c>
      <c r="DK65" s="59">
        <f>+IFERROR((IF(ISTEXT(DK$5)=FALSE,(INDEX(FRED!$1:$1048576,MATCH(US!DK$5,FRED!$A:$A,0),MATCH(US!$B65,FRED!$1:$1,0))),(AVERAGE(CY65:DJ65)))),"")</f>
        <v>107.41370000000001</v>
      </c>
      <c r="DL65" s="59">
        <f>+IFERROR((IF(ISTEXT(DL$5)=FALSE,(INDEX(FRED!$1:$1048576,MATCH(US!DL$5,FRED!$A:$A,0),MATCH(US!$B65,FRED!$1:$1,0))),(AVERAGE(CZ65:DK65)))),"")</f>
        <v>104.6185</v>
      </c>
      <c r="DM65" s="59">
        <f>+IFERROR((IF(ISTEXT(DM$5)=FALSE,(INDEX(FRED!$1:$1048576,MATCH(US!DM$5,FRED!$A:$A,0),MATCH(US!$B65,FRED!$1:$1,0))),(AVERAGE(DA65:DL65)))),"")</f>
        <v>102.9259</v>
      </c>
      <c r="DN65" s="59">
        <f>+IFERROR((IF(ISTEXT(DN$5)=FALSE,(INDEX(FRED!$1:$1048576,MATCH(US!DN$5,FRED!$A:$A,0),MATCH(US!$B65,FRED!$1:$1,0))),(AVERAGE(DB65:DM65)))),"")</f>
        <v>97.785899999999998</v>
      </c>
      <c r="DO65" s="59">
        <f>+IFERROR((IF(ISTEXT(DO$5)=FALSE,(INDEX(FRED!$1:$1048576,MATCH(US!DO$5,FRED!$A:$A,0),MATCH(US!$B65,FRED!$1:$1,0))),(AVERAGE(DC65:DN65)))),"")</f>
        <v>92.452500000000001</v>
      </c>
      <c r="DP65" s="60">
        <f>+IFERROR((IF(ISTEXT(DP$5)=FALSE,(INDEX(FRED!$1:$1048576,MATCH(US!DP$5,FRED!$A:$A,0),MATCH(US!$B65,FRED!$1:$1,0))),(AVERAGE(DD65:DO65)))),"")</f>
        <v>107.97836666666667</v>
      </c>
      <c r="DQ65" s="59">
        <f>+IFERROR((IF(ISTEXT(DQ$5)=FALSE,(INDEX(FRED!$1:$1048576,MATCH(US!DQ$5,FRED!$A:$A,0),MATCH(US!$B65,FRED!$1:$1,0))),(AVERAGE(DE65:DP65)))),"")</f>
        <v>88.403899999999993</v>
      </c>
      <c r="DR65" s="59">
        <f>+IFERROR((IF(ISTEXT(DR$5)=FALSE,(INDEX(FRED!$1:$1048576,MATCH(US!DR$5,FRED!$A:$A,0),MATCH(US!$B65,FRED!$1:$1,0))),(AVERAGE(DF65:DQ65)))),"")</f>
        <v>86.916600000000003</v>
      </c>
      <c r="DS65" s="59">
        <f>+IFERROR((IF(ISTEXT(DS$5)=FALSE,(INDEX(FRED!$1:$1048576,MATCH(US!DS$5,FRED!$A:$A,0),MATCH(US!$B65,FRED!$1:$1,0))),(AVERAGE(DG65:DR65)))),"")</f>
        <v>84.032499999999999</v>
      </c>
      <c r="DT65" s="59">
        <f>+IFERROR((IF(ISTEXT(DT$5)=FALSE,(INDEX(FRED!$1:$1048576,MATCH(US!DT$5,FRED!$A:$A,0),MATCH(US!$B65,FRED!$1:$1,0))),(AVERAGE(DH65:DS65)))),"")</f>
        <v>82.4452</v>
      </c>
      <c r="DU65" s="59">
        <f>+IFERROR((IF(ISTEXT(DU$5)=FALSE,(INDEX(FRED!$1:$1048576,MATCH(US!DU$5,FRED!$A:$A,0),MATCH(US!$B65,FRED!$1:$1,0))),(AVERAGE(DI65:DT65)))),"")</f>
        <v>81.989099999999993</v>
      </c>
      <c r="DV65" s="59">
        <f>+IFERROR((IF(ISTEXT(DV$5)=FALSE,(INDEX(FRED!$1:$1048576,MATCH(US!DV$5,FRED!$A:$A,0),MATCH(US!$B65,FRED!$1:$1,0))),(AVERAGE(DJ65:DU65)))),"")</f>
        <v>81.841399999999993</v>
      </c>
      <c r="DW65" s="59">
        <f>+IFERROR((IF(ISTEXT(DW$5)=FALSE,(INDEX(FRED!$1:$1048576,MATCH(US!DW$5,FRED!$A:$A,0),MATCH(US!$B65,FRED!$1:$1,0))),(AVERAGE(DK65:DV65)))),"")</f>
        <v>82.045100000000005</v>
      </c>
      <c r="DX65" s="59">
        <f>+IFERROR((IF(ISTEXT(DX$5)=FALSE,(INDEX(FRED!$1:$1048576,MATCH(US!DX$5,FRED!$A:$A,0),MATCH(US!$B65,FRED!$1:$1,0))),(AVERAGE(DL65:DW65)))),"")</f>
        <v>82.621399999999994</v>
      </c>
      <c r="DY65" s="59">
        <f>+IFERROR((IF(ISTEXT(DY$5)=FALSE,(INDEX(FRED!$1:$1048576,MATCH(US!DY$5,FRED!$A:$A,0),MATCH(US!$B65,FRED!$1:$1,0))),(AVERAGE(DM65:DX65)))),"")</f>
        <v>82.378399999999999</v>
      </c>
      <c r="DZ65" s="59">
        <f>+IFERROR((IF(ISTEXT(DZ$5)=FALSE,(INDEX(FRED!$1:$1048576,MATCH(US!DZ$5,FRED!$A:$A,0),MATCH(US!$B65,FRED!$1:$1,0))),(AVERAGE(DN65:DY65)))),"")</f>
        <v>81.031999999999996</v>
      </c>
      <c r="EA65" s="59">
        <f>+IFERROR((IF(ISTEXT(EA$5)=FALSE,(INDEX(FRED!$1:$1048576,MATCH(US!EA$5,FRED!$A:$A,0),MATCH(US!$B65,FRED!$1:$1,0))),(AVERAGE(DO65:DZ65)))),"")</f>
        <v>82.722999999999999</v>
      </c>
      <c r="EB65" s="59">
        <f>+IFERROR((IF(ISTEXT(EB$5)=FALSE,(INDEX(FRED!$1:$1048576,MATCH(US!EB$5,FRED!$A:$A,0),MATCH(US!$B65,FRED!$1:$1,0))),(AVERAGE(DP65:EA65)))),"")</f>
        <v>81.022400000000005</v>
      </c>
      <c r="EC65" s="60">
        <f>+IFERROR((IF(ISTEXT(EC$5)=FALSE,(INDEX(FRED!$1:$1048576,MATCH(US!EC$5,FRED!$A:$A,0),MATCH(US!$B65,FRED!$1:$1,0))),(AVERAGE(DQ65:EB65)))),"")</f>
        <v>83.120916666666673</v>
      </c>
      <c r="ED65" s="59">
        <f>+IFERROR((IF(ISTEXT(ED$5)=FALSE,(INDEX(FRED!$1:$1048576,MATCH(US!ED$5,FRED!$A:$A,0),MATCH(US!$B65,FRED!$1:$1,0))),(AVERAGE(DR65:EC65)))),"")</f>
        <v>82.559799999999996</v>
      </c>
      <c r="EE65" s="59">
        <f>+IFERROR((IF(ISTEXT(EE$5)=FALSE,(INDEX(FRED!$1:$1048576,MATCH(US!EE$5,FRED!$A:$A,0),MATCH(US!$B65,FRED!$1:$1,0))),(AVERAGE(DS65:ED65)))),"")</f>
        <v>82.727099999999993</v>
      </c>
      <c r="EF65" s="59">
        <f>+IFERROR((IF(ISTEXT(EF$5)=FALSE,(INDEX(FRED!$1:$1048576,MATCH(US!EF$5,FRED!$A:$A,0),MATCH(US!$B65,FRED!$1:$1,0))),(AVERAGE(DT65:EE65)))),"")</f>
        <v>84.220500000000001</v>
      </c>
      <c r="EG65" s="59">
        <f>+IFERROR((IF(ISTEXT(EG$5)=FALSE,(INDEX(FRED!$1:$1048576,MATCH(US!EG$5,FRED!$A:$A,0),MATCH(US!$B65,FRED!$1:$1,0))),(AVERAGE(DU65:EF65)))),"")</f>
        <v>86.719800000000006</v>
      </c>
      <c r="EH65" s="59">
        <f>+IFERROR((IF(ISTEXT(EH$5)=FALSE,(INDEX(FRED!$1:$1048576,MATCH(US!EH$5,FRED!$A:$A,0),MATCH(US!$B65,FRED!$1:$1,0))),(AVERAGE(DV65:EG65)))),"")</f>
        <v>86.928799999999995</v>
      </c>
      <c r="EI65" s="59">
        <f>+IFERROR((IF(ISTEXT(EI$5)=FALSE,(INDEX(FRED!$1:$1048576,MATCH(US!EI$5,FRED!$A:$A,0),MATCH(US!$B65,FRED!$1:$1,0))),(AVERAGE(DW65:EH65)))),"")</f>
        <v>86.837900000000005</v>
      </c>
      <c r="EJ65" s="59">
        <f>+IFERROR((IF(ISTEXT(EJ$5)=FALSE,(INDEX(FRED!$1:$1048576,MATCH(US!EJ$5,FRED!$A:$A,0),MATCH(US!$B65,FRED!$1:$1,0))),(AVERAGE(DX65:EI65)))),"")</f>
        <v>86.378299999999996</v>
      </c>
      <c r="EK65" s="59">
        <f>+IFERROR((IF(ISTEXT(EK$5)=FALSE,(INDEX(FRED!$1:$1048576,MATCH(US!EK$5,FRED!$A:$A,0),MATCH(US!$B65,FRED!$1:$1,0))),(AVERAGE(DY65:EJ65)))),"")</f>
        <v>86.914100000000005</v>
      </c>
      <c r="EL65" s="59">
        <f>+IFERROR((IF(ISTEXT(EL$5)=FALSE,(INDEX(FRED!$1:$1048576,MATCH(US!EL$5,FRED!$A:$A,0),MATCH(US!$B65,FRED!$1:$1,0))),(AVERAGE(DZ65:EK65)))),"")</f>
        <v>86.977400000000003</v>
      </c>
      <c r="EM65" s="59">
        <f>+IFERROR((IF(ISTEXT(EM$5)=FALSE,(INDEX(FRED!$1:$1048576,MATCH(US!EM$5,FRED!$A:$A,0),MATCH(US!$B65,FRED!$1:$1,0))),(AVERAGE(EA65:EL65)))),"")</f>
        <v>87.028800000000004</v>
      </c>
      <c r="EN65" s="59">
        <f>+IFERROR((IF(ISTEXT(EN$5)=FALSE,(INDEX(FRED!$1:$1048576,MATCH(US!EN$5,FRED!$A:$A,0),MATCH(US!$B65,FRED!$1:$1,0))),(AVERAGE(EB65:EM65)))),"")</f>
        <v>87.704099999999997</v>
      </c>
      <c r="EO65" s="59">
        <f>+IFERROR((IF(ISTEXT(EO$5)=FALSE,(INDEX(FRED!$1:$1048576,MATCH(US!EO$5,FRED!$A:$A,0),MATCH(US!$B65,FRED!$1:$1,0))),(AVERAGE(EC65:EN65)))),"")</f>
        <v>86.547799999999995</v>
      </c>
      <c r="EP65" s="60">
        <f>+IFERROR((IF(ISTEXT(EP$5)=FALSE,(INDEX(FRED!$1:$1048576,MATCH(US!EP$5,FRED!$A:$A,0),MATCH(US!$B65,FRED!$1:$1,0))),(AVERAGE(ED65:EO65)))),"")</f>
        <v>85.962033333333338</v>
      </c>
      <c r="EQ65" s="59">
        <f>+IFERROR((IF(ISTEXT(EQ$5)=FALSE,(INDEX(FRED!$1:$1048576,MATCH(US!EQ$5,FRED!$A:$A,0),MATCH(US!$B65,FRED!$1:$1,0))),(AVERAGE(EE65:EP65)))),"")</f>
        <v>86.119600000000005</v>
      </c>
      <c r="ER65" s="59">
        <f>+IFERROR((IF(ISTEXT(ER$5)=FALSE,(INDEX(FRED!$1:$1048576,MATCH(US!ER$5,FRED!$A:$A,0),MATCH(US!$B65,FRED!$1:$1,0))),(AVERAGE(EF65:EQ65)))),"")</f>
        <v>85.68</v>
      </c>
      <c r="ES65" s="59">
        <f>+IFERROR((IF(ISTEXT(ES$5)=FALSE,(INDEX(FRED!$1:$1048576,MATCH(US!ES$5,FRED!$A:$A,0),MATCH(US!$B65,FRED!$1:$1,0))),(AVERAGE(EG65:ER65)))),"")</f>
        <v>86.479900000000001</v>
      </c>
      <c r="ET65" s="59">
        <f>+IFERROR((IF(ISTEXT(ET$5)=FALSE,(INDEX(FRED!$1:$1048576,MATCH(US!ET$5,FRED!$A:$A,0),MATCH(US!$B65,FRED!$1:$1,0))),(AVERAGE(EH65:ES65)))),"")</f>
        <v>86.579499999999996</v>
      </c>
      <c r="EU65" s="59">
        <f>+IFERROR((IF(ISTEXT(EU$5)=FALSE,(INDEX(FRED!$1:$1048576,MATCH(US!EU$5,FRED!$A:$A,0),MATCH(US!$B65,FRED!$1:$1,0))),(AVERAGE(EI65:ET65)))),"")</f>
        <v>87.615099999999998</v>
      </c>
      <c r="EV65" s="59">
        <f>+IFERROR((IF(ISTEXT(EV$5)=FALSE,(INDEX(FRED!$1:$1048576,MATCH(US!EV$5,FRED!$A:$A,0),MATCH(US!$B65,FRED!$1:$1,0))),(AVERAGE(EJ65:EU65)))),"")</f>
        <v>88.063500000000005</v>
      </c>
      <c r="EW65" s="59">
        <f>+IFERROR((IF(ISTEXT(EW$5)=FALSE,(INDEX(FRED!$1:$1048576,MATCH(US!EW$5,FRED!$A:$A,0),MATCH(US!$B65,FRED!$1:$1,0))),(AVERAGE(EK65:EV65)))),"")</f>
        <v>88.900099999999995</v>
      </c>
      <c r="EX65" s="59">
        <f>+IFERROR((IF(ISTEXT(EX$5)=FALSE,(INDEX(FRED!$1:$1048576,MATCH(US!EX$5,FRED!$A:$A,0),MATCH(US!$B65,FRED!$1:$1,0))),(AVERAGE(EL65:EW65)))),"")</f>
        <v>88.768100000000004</v>
      </c>
      <c r="EY65" s="59">
        <f>+IFERROR((IF(ISTEXT(EY$5)=FALSE,(INDEX(FRED!$1:$1048576,MATCH(US!EY$5,FRED!$A:$A,0),MATCH(US!$B65,FRED!$1:$1,0))),(AVERAGE(EM65:EX65)))),"")</f>
        <v>88.948700000000002</v>
      </c>
      <c r="EZ65" s="59">
        <f>+IFERROR((IF(ISTEXT(EZ$5)=FALSE,(INDEX(FRED!$1:$1048576,MATCH(US!EZ$5,FRED!$A:$A,0),MATCH(US!$B65,FRED!$1:$1,0))),(AVERAGE(EN65:EY65)))),"")</f>
        <v>89.189400000000006</v>
      </c>
      <c r="FA65" s="59">
        <f>+IFERROR((IF(ISTEXT(FA$5)=FALSE,(INDEX(FRED!$1:$1048576,MATCH(US!FA$5,FRED!$A:$A,0),MATCH(US!$B65,FRED!$1:$1,0))),(AVERAGE(EO65:EZ65)))),"")</f>
        <v>89.274100000000004</v>
      </c>
      <c r="FB65" s="59">
        <f>+IFERROR((IF(ISTEXT(FB$5)=FALSE,(INDEX(FRED!$1:$1048576,MATCH(US!FB$5,FRED!$A:$A,0),MATCH(US!$B65,FRED!$1:$1,0))),(AVERAGE(EP65:FA65)))),"")</f>
        <v>89.9816</v>
      </c>
      <c r="FC65" s="60">
        <f>+IFERROR((IF(ISTEXT(FC$5)=FALSE,(INDEX(FRED!$1:$1048576,MATCH(US!FC$5,FRED!$A:$A,0),MATCH(US!$B65,FRED!$1:$1,0))),(AVERAGE(EQ65:FB65)))),"")</f>
        <v>87.966633333333334</v>
      </c>
      <c r="FD65" s="59">
        <f>+IFERROR((IF(ISTEXT(FD$5)=FALSE,(INDEX(FRED!$1:$1048576,MATCH(US!FD$5,FRED!$A:$A,0),MATCH(US!$B65,FRED!$1:$1,0))),(AVERAGE(ER65:FC65)))),"")</f>
        <v>91.155000000000001</v>
      </c>
      <c r="FE65" s="59">
        <f>+IFERROR((IF(ISTEXT(FE$5)=FALSE,(INDEX(FRED!$1:$1048576,MATCH(US!FE$5,FRED!$A:$A,0),MATCH(US!$B65,FRED!$1:$1,0))),(AVERAGE(ES65:FD65)))),"")</f>
        <v>91.945800000000006</v>
      </c>
      <c r="FF65" s="59">
        <f>+IFERROR((IF(ISTEXT(FF$5)=FALSE,(INDEX(FRED!$1:$1048576,MATCH(US!FF$5,FRED!$A:$A,0),MATCH(US!$B65,FRED!$1:$1,0))),(AVERAGE(ET65:FE65)))),"")</f>
        <v>91.666600000000003</v>
      </c>
      <c r="FG65" s="59">
        <f>+IFERROR((IF(ISTEXT(FG$5)=FALSE,(INDEX(FRED!$1:$1048576,MATCH(US!FG$5,FRED!$A:$A,0),MATCH(US!$B65,FRED!$1:$1,0))),(AVERAGE(EU65:FF65)))),"")</f>
        <v>92.968699999999998</v>
      </c>
      <c r="FH65" s="59">
        <f>+IFERROR((IF(ISTEXT(FH$5)=FALSE,(INDEX(FRED!$1:$1048576,MATCH(US!FH$5,FRED!$A:$A,0),MATCH(US!$B65,FRED!$1:$1,0))),(AVERAGE(EV65:FG65)))),"")</f>
        <v>91.963899999999995</v>
      </c>
      <c r="FI65" s="59">
        <f>+IFERROR((IF(ISTEXT(FI$5)=FALSE,(INDEX(FRED!$1:$1048576,MATCH(US!FI$5,FRED!$A:$A,0),MATCH(US!$B65,FRED!$1:$1,0))),(AVERAGE(EW65:FH65)))),"")</f>
        <v>91.371099999999998</v>
      </c>
      <c r="FJ65" s="59">
        <f>+IFERROR((IF(ISTEXT(FJ$5)=FALSE,(INDEX(FRED!$1:$1048576,MATCH(US!FJ$5,FRED!$A:$A,0),MATCH(US!$B65,FRED!$1:$1,0))),(AVERAGE(EX65:FI65)))),"")</f>
        <v>90.835300000000004</v>
      </c>
      <c r="FK65" s="59">
        <f>+IFERROR((IF(ISTEXT(FK$5)=FALSE,(INDEX(FRED!$1:$1048576,MATCH(US!FK$5,FRED!$A:$A,0),MATCH(US!$B65,FRED!$1:$1,0))),(AVERAGE(EY65:FJ65)))),"")</f>
        <v>91.297399999999996</v>
      </c>
      <c r="FL65" s="59">
        <f>+IFERROR((IF(ISTEXT(FL$5)=FALSE,(INDEX(FRED!$1:$1048576,MATCH(US!FL$5,FRED!$A:$A,0),MATCH(US!$B65,FRED!$1:$1,0))),(AVERAGE(EZ65:FK65)))),"")</f>
        <v>91.063000000000002</v>
      </c>
      <c r="FM65" s="59">
        <f>+IFERROR((IF(ISTEXT(FM$5)=FALSE,(INDEX(FRED!$1:$1048576,MATCH(US!FM$5,FRED!$A:$A,0),MATCH(US!$B65,FRED!$1:$1,0))),(AVERAGE(FA65:FL65)))),"")</f>
        <v>90.830600000000004</v>
      </c>
      <c r="FN65" s="59">
        <f>+IFERROR((IF(ISTEXT(FN$5)=FALSE,(INDEX(FRED!$1:$1048576,MATCH(US!FN$5,FRED!$A:$A,0),MATCH(US!$B65,FRED!$1:$1,0))),(AVERAGE(FB65:FM65)))),"")</f>
        <v>92.039699999999996</v>
      </c>
      <c r="FO65" s="59">
        <f>+IFERROR((IF(ISTEXT(FO$5)=FALSE,(INDEX(FRED!$1:$1048576,MATCH(US!FO$5,FRED!$A:$A,0),MATCH(US!$B65,FRED!$1:$1,0))),(AVERAGE(FC65:FN65)))),"")</f>
        <v>92.456999999999994</v>
      </c>
      <c r="FP65" s="60">
        <f>+IFERROR((IF(ISTEXT(FP$5)=FALSE,(INDEX(FRED!$1:$1048576,MATCH(US!FP$5,FRED!$A:$A,0),MATCH(US!$B65,FRED!$1:$1,0))),(AVERAGE(FD65:FO65)))),"")</f>
        <v>91.632841666666664</v>
      </c>
      <c r="FQ65" s="59">
        <f>+IFERROR((IF(ISTEXT(FQ$5)=FALSE,(INDEX(FRED!$1:$1048576,MATCH(US!FQ$5,FRED!$A:$A,0),MATCH(US!$B65,FRED!$1:$1,0))),(AVERAGE(FE65:FP65)))),"")</f>
        <v>92.986000000000004</v>
      </c>
      <c r="FR65" s="59">
        <f>+IFERROR((IF(ISTEXT(FR$5)=FALSE,(INDEX(FRED!$1:$1048576,MATCH(US!FR$5,FRED!$A:$A,0),MATCH(US!$B65,FRED!$1:$1,0))),(AVERAGE(FF65:FQ65)))),"")</f>
        <v>94.251400000000004</v>
      </c>
      <c r="FS65" s="59">
        <f>+IFERROR((IF(ISTEXT(FS$5)=FALSE,(INDEX(FRED!$1:$1048576,MATCH(US!FS$5,FRED!$A:$A,0),MATCH(US!$B65,FRED!$1:$1,0))),(AVERAGE(FG65:FR65)))),"")</f>
        <v>93.965800000000002</v>
      </c>
      <c r="FT65" s="59">
        <f>+IFERROR((IF(ISTEXT(FT$5)=FALSE,(INDEX(FRED!$1:$1048576,MATCH(US!FT$5,FRED!$A:$A,0),MATCH(US!$B65,FRED!$1:$1,0))),(AVERAGE(FH65:FS65)))),"")</f>
        <v>93.660200000000003</v>
      </c>
      <c r="FU65" s="59">
        <f>+IFERROR((IF(ISTEXT(FU$5)=FALSE,(INDEX(FRED!$1:$1048576,MATCH(US!FU$5,FRED!$A:$A,0),MATCH(US!$B65,FRED!$1:$1,0))),(AVERAGE(FI65:FT65)))),"")</f>
        <v>93.572199999999995</v>
      </c>
      <c r="FV65" s="59">
        <f>+IFERROR((IF(ISTEXT(FV$5)=FALSE,(INDEX(FRED!$1:$1048576,MATCH(US!FV$5,FRED!$A:$A,0),MATCH(US!$B65,FRED!$1:$1,0))),(AVERAGE(FJ65:FU65)))),"")</f>
        <v>94.311099999999996</v>
      </c>
      <c r="FW65" s="59">
        <f>+IFERROR((IF(ISTEXT(FW$5)=FALSE,(INDEX(FRED!$1:$1048576,MATCH(US!FW$5,FRED!$A:$A,0),MATCH(US!$B65,FRED!$1:$1,0))),(AVERAGE(FK65:FV65)))),"")</f>
        <v>94.346900000000005</v>
      </c>
      <c r="FX65" s="59">
        <f>+IFERROR((IF(ISTEXT(FX$5)=FALSE,(INDEX(FRED!$1:$1048576,MATCH(US!FX$5,FRED!$A:$A,0),MATCH(US!$B65,FRED!$1:$1,0))),(AVERAGE(FL65:FW65)))),"")</f>
        <v>94.749200000000002</v>
      </c>
      <c r="FY65" s="59">
        <f>+IFERROR((IF(ISTEXT(FY$5)=FALSE,(INDEX(FRED!$1:$1048576,MATCH(US!FY$5,FRED!$A:$A,0),MATCH(US!$B65,FRED!$1:$1,0))),(AVERAGE(FM65:FX65)))),"")</f>
        <v>95.802400000000006</v>
      </c>
      <c r="FZ65" s="59">
        <f>+IFERROR((IF(ISTEXT(FZ$5)=FALSE,(INDEX(FRED!$1:$1048576,MATCH(US!FZ$5,FRED!$A:$A,0),MATCH(US!$B65,FRED!$1:$1,0))),(AVERAGE(FN65:FY65)))),"")</f>
        <v>95.693700000000007</v>
      </c>
      <c r="GA65" s="59">
        <f>+IFERROR((IF(ISTEXT(GA$5)=FALSE,(INDEX(FRED!$1:$1048576,MATCH(US!GA$5,FRED!$A:$A,0),MATCH(US!$B65,FRED!$1:$1,0))),(AVERAGE(FO65:FZ65)))),"")</f>
        <v>96.416399999999996</v>
      </c>
      <c r="GB65" s="59">
        <f>+IFERROR((IF(ISTEXT(GB$5)=FALSE,(INDEX(FRED!$1:$1048576,MATCH(US!GB$5,FRED!$A:$A,0),MATCH(US!$B65,FRED!$1:$1,0))),(AVERAGE(FP65:GA65)))),"")</f>
        <v>94.897599999999997</v>
      </c>
      <c r="GC65" s="60">
        <f>+IFERROR((IF(ISTEXT(GC$5)=FALSE,(INDEX(FRED!$1:$1048576,MATCH(US!GC$5,FRED!$A:$A,0),MATCH(US!$B65,FRED!$1:$1,0))),(AVERAGE(FQ65:GB65)))),"")</f>
        <v>94.554408333333342</v>
      </c>
      <c r="GD65" s="59">
        <f>+IFERROR((IF(ISTEXT(GD$5)=FALSE,(INDEX(FRED!$1:$1048576,MATCH(US!GD$5,FRED!$A:$A,0),MATCH(US!$B65,FRED!$1:$1,0))),(AVERAGE(FR65:GC65)))),"")</f>
        <v>94.603200000000001</v>
      </c>
      <c r="GE65" s="59">
        <f>+IFERROR((IF(ISTEXT(GE$5)=FALSE,(INDEX(FRED!$1:$1048576,MATCH(US!GE$5,FRED!$A:$A,0),MATCH(US!$B65,FRED!$1:$1,0))),(AVERAGE(FS65:GD65)))),"")</f>
        <v>95.120400000000004</v>
      </c>
      <c r="GF65" s="59">
        <f>+IFERROR((IF(ISTEXT(GF$5)=FALSE,(INDEX(FRED!$1:$1048576,MATCH(US!GF$5,FRED!$A:$A,0),MATCH(US!$B65,FRED!$1:$1,0))),(AVERAGE(FT65:GE65)))),"")</f>
        <v>96.448499999999996</v>
      </c>
      <c r="GG65" s="59">
        <f>+IFERROR((IF(ISTEXT(GG$5)=FALSE,(INDEX(FRED!$1:$1048576,MATCH(US!GG$5,FRED!$A:$A,0),MATCH(US!$B65,FRED!$1:$1,0))),(AVERAGE(FU65:GF65)))),"")</f>
        <v>95.929599999999994</v>
      </c>
      <c r="GH65" s="59">
        <f>+IFERROR((IF(ISTEXT(GH$5)=FALSE,(INDEX(FRED!$1:$1048576,MATCH(US!GH$5,FRED!$A:$A,0),MATCH(US!$B65,FRED!$1:$1,0))),(AVERAGE(FV65:GG65)))),"")</f>
        <v>97.324700000000007</v>
      </c>
      <c r="GI65" s="59">
        <f>+IFERROR((IF(ISTEXT(GI$5)=FALSE,(INDEX(FRED!$1:$1048576,MATCH(US!GI$5,FRED!$A:$A,0),MATCH(US!$B65,FRED!$1:$1,0))),(AVERAGE(FW65:GH65)))),"")</f>
        <v>97.931100000000001</v>
      </c>
      <c r="GJ65" s="59">
        <f>+IFERROR((IF(ISTEXT(GJ$5)=FALSE,(INDEX(FRED!$1:$1048576,MATCH(US!GJ$5,FRED!$A:$A,0),MATCH(US!$B65,FRED!$1:$1,0))),(AVERAGE(FX65:GI65)))),"")</f>
        <v>98.7303</v>
      </c>
      <c r="GK65" s="59">
        <f>+IFERROR((IF(ISTEXT(GK$5)=FALSE,(INDEX(FRED!$1:$1048576,MATCH(US!GK$5,FRED!$A:$A,0),MATCH(US!$B65,FRED!$1:$1,0))),(AVERAGE(FY65:GJ65)))),"")</f>
        <v>98.607699999999994</v>
      </c>
      <c r="GL65" s="59">
        <f>+IFERROR((IF(ISTEXT(GL$5)=FALSE,(INDEX(FRED!$1:$1048576,MATCH(US!GL$5,FRED!$A:$A,0),MATCH(US!$B65,FRED!$1:$1,0))),(AVERAGE(FZ65:GK65)))),"")</f>
        <v>99.051900000000003</v>
      </c>
      <c r="GM65" s="59">
        <f>+IFERROR((IF(ISTEXT(GM$5)=FALSE,(INDEX(FRED!$1:$1048576,MATCH(US!GM$5,FRED!$A:$A,0),MATCH(US!$B65,FRED!$1:$1,0))),(AVERAGE(GA65:GL65)))),"")</f>
        <v>98.533699999999996</v>
      </c>
      <c r="GN65" s="59">
        <f>+IFERROR((IF(ISTEXT(GN$5)=FALSE,(INDEX(FRED!$1:$1048576,MATCH(US!GN$5,FRED!$A:$A,0),MATCH(US!$B65,FRED!$1:$1,0))),(AVERAGE(GB65:GM65)))),"")</f>
        <v>98.497</v>
      </c>
      <c r="GO65" s="59">
        <f>+IFERROR((IF(ISTEXT(GO$5)=FALSE,(INDEX(FRED!$1:$1048576,MATCH(US!GO$5,FRED!$A:$A,0),MATCH(US!$B65,FRED!$1:$1,0))),(AVERAGE(GC65:GN65)))),"")</f>
        <v>99.197599999999994</v>
      </c>
      <c r="GP65" s="60">
        <f>+IFERROR((IF(ISTEXT(GP$5)=FALSE,(INDEX(FRED!$1:$1048576,MATCH(US!GP$5,FRED!$A:$A,0),MATCH(US!$B65,FRED!$1:$1,0))),(AVERAGE(GD65:GO65)))),"")</f>
        <v>97.497974999999997</v>
      </c>
      <c r="GQ65" s="59">
        <f>+IFERROR((IF(ISTEXT(GQ$5)=FALSE,(INDEX(FRED!$1:$1048576,MATCH(US!GQ$5,FRED!$A:$A,0),MATCH(US!$B65,FRED!$1:$1,0))),(AVERAGE(GE65:GP65)))),"")</f>
        <v>98.169899999999998</v>
      </c>
      <c r="GR65" s="59">
        <f>+IFERROR((IF(ISTEXT(GR$5)=FALSE,(INDEX(FRED!$1:$1048576,MATCH(US!GR$5,FRED!$A:$A,0),MATCH(US!$B65,FRED!$1:$1,0))),(AVERAGE(GF65:GQ65)))),"")</f>
        <v>97.070899999999995</v>
      </c>
      <c r="GS65" s="59">
        <f>+IFERROR((IF(ISTEXT(GS$5)=FALSE,(INDEX(FRED!$1:$1048576,MATCH(US!GS$5,FRED!$A:$A,0),MATCH(US!$B65,FRED!$1:$1,0))),(AVERAGE(GG65:GR65)))),"")</f>
        <v>96.579099999999997</v>
      </c>
      <c r="GT65" s="59">
        <f>+IFERROR((IF(ISTEXT(GT$5)=FALSE,(INDEX(FRED!$1:$1048576,MATCH(US!GT$5,FRED!$A:$A,0),MATCH(US!$B65,FRED!$1:$1,0))),(AVERAGE(GH65:GS65)))),"")</f>
        <v>97.2119</v>
      </c>
      <c r="GU65" s="59">
        <f>+IFERROR((IF(ISTEXT(GU$5)=FALSE,(INDEX(FRED!$1:$1048576,MATCH(US!GU$5,FRED!$A:$A,0),MATCH(US!$B65,FRED!$1:$1,0))),(AVERAGE(GI65:GT65)))),"")</f>
        <v>97.721699999999998</v>
      </c>
      <c r="GV65" s="59">
        <f>+IFERROR((IF(ISTEXT(GV$5)=FALSE,(INDEX(FRED!$1:$1048576,MATCH(US!GV$5,FRED!$A:$A,0),MATCH(US!$B65,FRED!$1:$1,0))),(AVERAGE(GJ65:GU65)))),"")</f>
        <v>98.0334</v>
      </c>
      <c r="GW65" s="59">
        <f>+IFERROR((IF(ISTEXT(GW$5)=FALSE,(INDEX(FRED!$1:$1048576,MATCH(US!GW$5,FRED!$A:$A,0),MATCH(US!$B65,FRED!$1:$1,0))),(AVERAGE(GK65:GV65)))),"")</f>
        <v>98.025099999999995</v>
      </c>
      <c r="GX65" s="59">
        <f>+IFERROR((IF(ISTEXT(GX$5)=FALSE,(INDEX(FRED!$1:$1048576,MATCH(US!GX$5,FRED!$A:$A,0),MATCH(US!$B65,FRED!$1:$1,0))),(AVERAGE(GL65:GW65)))),"")</f>
        <v>98.674899999999994</v>
      </c>
      <c r="GY65" s="59">
        <f>+IFERROR((IF(ISTEXT(GY$5)=FALSE,(INDEX(FRED!$1:$1048576,MATCH(US!GY$5,FRED!$A:$A,0),MATCH(US!$B65,FRED!$1:$1,0))),(AVERAGE(GM65:GX65)))),"")</f>
        <v>97.997399999999999</v>
      </c>
      <c r="GZ65" s="59">
        <f>+IFERROR((IF(ISTEXT(GZ$5)=FALSE,(INDEX(FRED!$1:$1048576,MATCH(US!GZ$5,FRED!$A:$A,0),MATCH(US!$B65,FRED!$1:$1,0))),(AVERAGE(GN65:GY65)))),"")</f>
        <v>98.863799999999998</v>
      </c>
      <c r="HA65" s="59">
        <f>+IFERROR((IF(ISTEXT(HA$5)=FALSE,(INDEX(FRED!$1:$1048576,MATCH(US!HA$5,FRED!$A:$A,0),MATCH(US!$B65,FRED!$1:$1,0))),(AVERAGE(GO65:GZ65)))),"")</f>
        <v>98.897999999999996</v>
      </c>
      <c r="HB65" s="59">
        <f>+IFERROR((IF(ISTEXT(HB$5)=FALSE,(INDEX(FRED!$1:$1048576,MATCH(US!HB$5,FRED!$A:$A,0),MATCH(US!$B65,FRED!$1:$1,0))),(AVERAGE(GP65:HA65)))),"")</f>
        <v>99.172399999999996</v>
      </c>
      <c r="HC65" s="60">
        <f>+IFERROR((IF(ISTEXT(HC$5)=FALSE,(INDEX(FRED!$1:$1048576,MATCH(US!HC$5,FRED!$A:$A,0),MATCH(US!$B65,FRED!$1:$1,0))),(AVERAGE(GQ65:HB65)))),"")</f>
        <v>98.034874999999985</v>
      </c>
      <c r="HD65" s="59">
        <f>+IFERROR((IF(ISTEXT(HD$5)=FALSE,(INDEX(FRED!$1:$1048576,MATCH(US!HD$5,FRED!$A:$A,0),MATCH(US!$B65,FRED!$1:$1,0))),(AVERAGE(GR65:HC65)))),"")</f>
        <v>99.131900000000002</v>
      </c>
      <c r="HE65" s="59">
        <f>+IFERROR((IF(ISTEXT(HE$5)=FALSE,(INDEX(FRED!$1:$1048576,MATCH(US!HE$5,FRED!$A:$A,0),MATCH(US!$B65,FRED!$1:$1,0))),(AVERAGE(GS65:HD65)))),"")</f>
        <v>98.873999999999995</v>
      </c>
      <c r="HF65" s="59">
        <f>+IFERROR((IF(ISTEXT(HF$5)=FALSE,(INDEX(FRED!$1:$1048576,MATCH(US!HF$5,FRED!$A:$A,0),MATCH(US!$B65,FRED!$1:$1,0))),(AVERAGE(GT65:HE65)))),"")</f>
        <v>98.799400000000006</v>
      </c>
      <c r="HG65" s="59">
        <f>+IFERROR((IF(ISTEXT(HG$5)=FALSE,(INDEX(FRED!$1:$1048576,MATCH(US!HG$5,FRED!$A:$A,0),MATCH(US!$B65,FRED!$1:$1,0))),(AVERAGE(GU65:HF65)))),"")</f>
        <v>99.212000000000003</v>
      </c>
      <c r="HH65" s="59">
        <f>+IFERROR((IF(ISTEXT(HH$5)=FALSE,(INDEX(FRED!$1:$1048576,MATCH(US!HH$5,FRED!$A:$A,0),MATCH(US!$B65,FRED!$1:$1,0))),(AVERAGE(GV65:HG65)))),"")</f>
        <v>98.637799999999999</v>
      </c>
      <c r="HI65" s="59">
        <f>+IFERROR((IF(ISTEXT(HI$5)=FALSE,(INDEX(FRED!$1:$1048576,MATCH(US!HI$5,FRED!$A:$A,0),MATCH(US!$B65,FRED!$1:$1,0))),(AVERAGE(GW65:HH65)))),"")</f>
        <v>98.417000000000002</v>
      </c>
      <c r="HJ65" s="59">
        <f>+IFERROR((IF(ISTEXT(HJ$5)=FALSE,(INDEX(FRED!$1:$1048576,MATCH(US!HJ$5,FRED!$A:$A,0),MATCH(US!$B65,FRED!$1:$1,0))),(AVERAGE(GX65:HI65)))),"")</f>
        <v>99.132999999999996</v>
      </c>
      <c r="HK65" s="59">
        <f>+IFERROR((IF(ISTEXT(HK$5)=FALSE,(INDEX(FRED!$1:$1048576,MATCH(US!HK$5,FRED!$A:$A,0),MATCH(US!$B65,FRED!$1:$1,0))),(AVERAGE(GY65:HJ65)))),"")</f>
        <v>98.365799999999993</v>
      </c>
      <c r="HL65" s="59">
        <f>+IFERROR((IF(ISTEXT(HL$5)=FALSE,(INDEX(FRED!$1:$1048576,MATCH(US!HL$5,FRED!$A:$A,0),MATCH(US!$B65,FRED!$1:$1,0))),(AVERAGE(GZ65:HK65)))),"")</f>
        <v>98.529799999999994</v>
      </c>
      <c r="HM65" s="59">
        <f>+IFERROR((IF(ISTEXT(HM$5)=FALSE,(INDEX(FRED!$1:$1048576,MATCH(US!HM$5,FRED!$A:$A,0),MATCH(US!$B65,FRED!$1:$1,0))),(AVERAGE(HA65:HL65)))),"")</f>
        <v>98.8626</v>
      </c>
      <c r="HN65" s="59">
        <f>+IFERROR((IF(ISTEXT(HN$5)=FALSE,(INDEX(FRED!$1:$1048576,MATCH(US!HN$5,FRED!$A:$A,0),MATCH(US!$B65,FRED!$1:$1,0))),(AVERAGE(HB65:HM65)))),"")</f>
        <v>99.357900000000001</v>
      </c>
      <c r="HO65" s="59">
        <f>+IFERROR((IF(ISTEXT(HO$5)=FALSE,(INDEX(FRED!$1:$1048576,MATCH(US!HO$5,FRED!$A:$A,0),MATCH(US!$B65,FRED!$1:$1,0))),(AVERAGE(HC65:HN65)))),"")</f>
        <v>98.060599999999994</v>
      </c>
      <c r="HP65" s="60">
        <f>+IFERROR((IF(ISTEXT(HP$5)=FALSE,(INDEX(FRED!$1:$1048576,MATCH(US!HP$5,FRED!$A:$A,0),MATCH(US!$B65,FRED!$1:$1,0))),(AVERAGE(HD65:HO65)))),"")</f>
        <v>98.781816666666671</v>
      </c>
      <c r="HQ65" s="59">
        <f>+IFERROR((IF(ISTEXT(HQ$5)=FALSE,(INDEX(FRED!$1:$1048576,MATCH(US!HQ$5,FRED!$A:$A,0),MATCH(US!$B65,FRED!$1:$1,0))),(AVERAGE(HE65:HP65)))),"")</f>
        <v>99.617400000000004</v>
      </c>
      <c r="HR65" s="59">
        <f>+IFERROR((IF(ISTEXT(HR$5)=FALSE,(INDEX(FRED!$1:$1048576,MATCH(US!HR$5,FRED!$A:$A,0),MATCH(US!$B65,FRED!$1:$1,0))),(AVERAGE(HF65:HQ65)))),"")</f>
        <v>99.683400000000006</v>
      </c>
      <c r="HS65" s="59">
        <f>+IFERROR((IF(ISTEXT(HS$5)=FALSE,(INDEX(FRED!$1:$1048576,MATCH(US!HS$5,FRED!$A:$A,0),MATCH(US!$B65,FRED!$1:$1,0))),(AVERAGE(HG65:HR65)))),"")</f>
        <v>99.1297</v>
      </c>
      <c r="HT65" s="59">
        <f>+IFERROR((IF(ISTEXT(HT$5)=FALSE,(INDEX(FRED!$1:$1048576,MATCH(US!HT$5,FRED!$A:$A,0),MATCH(US!$B65,FRED!$1:$1,0))),(AVERAGE(HH65:HS65)))),"")</f>
        <v>99.899699999999996</v>
      </c>
      <c r="HU65" s="59">
        <f>+IFERROR((IF(ISTEXT(HU$5)=FALSE,(INDEX(FRED!$1:$1048576,MATCH(US!HU$5,FRED!$A:$A,0),MATCH(US!$B65,FRED!$1:$1,0))),(AVERAGE(HI65:HT65)))),"")</f>
        <v>99.801000000000002</v>
      </c>
      <c r="HV65" s="59">
        <f>+IFERROR((IF(ISTEXT(HV$5)=FALSE,(INDEX(FRED!$1:$1048576,MATCH(US!HV$5,FRED!$A:$A,0),MATCH(US!$B65,FRED!$1:$1,0))),(AVERAGE(HJ65:HU65)))),"")</f>
        <v>99.943899999999999</v>
      </c>
      <c r="HW65" s="59">
        <f>+IFERROR((IF(ISTEXT(HW$5)=FALSE,(INDEX(FRED!$1:$1048576,MATCH(US!HW$5,FRED!$A:$A,0),MATCH(US!$B65,FRED!$1:$1,0))),(AVERAGE(HK65:HV65)))),"")</f>
        <v>99.811499999999995</v>
      </c>
      <c r="HX65" s="59">
        <f>+IFERROR((IF(ISTEXT(HX$5)=FALSE,(INDEX(FRED!$1:$1048576,MATCH(US!HX$5,FRED!$A:$A,0),MATCH(US!$B65,FRED!$1:$1,0))),(AVERAGE(HL65:HW65)))),"")</f>
        <v>99.092200000000005</v>
      </c>
      <c r="HY65" s="59">
        <f>+IFERROR((IF(ISTEXT(HY$5)=FALSE,(INDEX(FRED!$1:$1048576,MATCH(US!HY$5,FRED!$A:$A,0),MATCH(US!$B65,FRED!$1:$1,0))),(AVERAGE(HM65:HX65)))),"")</f>
        <v>100.6408</v>
      </c>
      <c r="HZ65" s="59">
        <f>+IFERROR((IF(ISTEXT(HZ$5)=FALSE,(INDEX(FRED!$1:$1048576,MATCH(US!HZ$5,FRED!$A:$A,0),MATCH(US!$B65,FRED!$1:$1,0))),(AVERAGE(HN65:HY65)))),"")</f>
        <v>100.8715</v>
      </c>
      <c r="IA65" s="59">
        <f>+IFERROR((IF(ISTEXT(IA$5)=FALSE,(INDEX(FRED!$1:$1048576,MATCH(US!IA$5,FRED!$A:$A,0),MATCH(US!$B65,FRED!$1:$1,0))),(AVERAGE(HO65:HZ65)))),"")</f>
        <v>100.91840000000001</v>
      </c>
      <c r="IB65" s="59">
        <f>+IFERROR((IF(ISTEXT(IB$5)=FALSE,(INDEX(FRED!$1:$1048576,MATCH(US!IB$5,FRED!$A:$A,0),MATCH(US!$B65,FRED!$1:$1,0))),(AVERAGE(HP65:IA65)))),"")</f>
        <v>100.5904</v>
      </c>
      <c r="IC65" s="60">
        <f>+IFERROR((IF(ISTEXT(IC$5)=FALSE,(INDEX(FRED!$1:$1048576,MATCH(US!IC$5,FRED!$A:$A,0),MATCH(US!$B65,FRED!$1:$1,0))),(AVERAGE(HQ65:IB65)))),"")</f>
        <v>99.999991666666673</v>
      </c>
      <c r="ID65" s="59">
        <f>+IFERROR((IF(ISTEXT(ID$5)=FALSE,(INDEX(FRED!$1:$1048576,MATCH(US!ID$5,FRED!$A:$A,0),MATCH(US!$B65,FRED!$1:$1,0))),(AVERAGE(HR65:IC65)))),"")</f>
        <v>99.097899999999996</v>
      </c>
      <c r="IE65" s="59">
        <f>+IFERROR((IF(ISTEXT(IE$5)=FALSE,(INDEX(FRED!$1:$1048576,MATCH(US!IE$5,FRED!$A:$A,0),MATCH(US!$B65,FRED!$1:$1,0))),(AVERAGE(HS65:ID65)))),"")</f>
        <v>101.39660000000001</v>
      </c>
      <c r="IF65" s="59">
        <f>+IFERROR((IF(ISTEXT(IF$5)=FALSE,(INDEX(FRED!$1:$1048576,MATCH(US!IF$5,FRED!$A:$A,0),MATCH(US!$B65,FRED!$1:$1,0))),(AVERAGE(HT65:IE65)))),"")</f>
        <v>100.8682</v>
      </c>
      <c r="IG65" s="59">
        <f>+IFERROR((IF(ISTEXT(IG$5)=FALSE,(INDEX(FRED!$1:$1048576,MATCH(US!IG$5,FRED!$A:$A,0),MATCH(US!$B65,FRED!$1:$1,0))),(AVERAGE(HU65:IF65)))),"")</f>
        <v>101.8445</v>
      </c>
      <c r="IH65" s="59">
        <f>+IFERROR((IF(ISTEXT(IH$5)=FALSE,(INDEX(FRED!$1:$1048576,MATCH(US!IH$5,FRED!$A:$A,0),MATCH(US!$B65,FRED!$1:$1,0))),(AVERAGE(HV65:IG65)))),"")</f>
        <v>102.5095</v>
      </c>
      <c r="II65" s="59">
        <f>+IFERROR((IF(ISTEXT(II$5)=FALSE,(INDEX(FRED!$1:$1048576,MATCH(US!II$5,FRED!$A:$A,0),MATCH(US!$B65,FRED!$1:$1,0))),(AVERAGE(HW65:IH65)))),"")</f>
        <v>102.4004</v>
      </c>
      <c r="IJ65" s="59">
        <f>+IFERROR((IF(ISTEXT(IJ$5)=FALSE,(INDEX(FRED!$1:$1048576,MATCH(US!IJ$5,FRED!$A:$A,0),MATCH(US!$B65,FRED!$1:$1,0))),(AVERAGE(HX65:II65)))),"")</f>
        <v>102.42400000000001</v>
      </c>
      <c r="IK65" s="59">
        <f>+IFERROR((IF(ISTEXT(IK$5)=FALSE,(INDEX(FRED!$1:$1048576,MATCH(US!IK$5,FRED!$A:$A,0),MATCH(US!$B65,FRED!$1:$1,0))),(AVERAGE(HY65:IJ65)))),"")</f>
        <v>102.6159</v>
      </c>
      <c r="IL65" s="59">
        <f>+IFERROR((IF(ISTEXT(IL$5)=FALSE,(INDEX(FRED!$1:$1048576,MATCH(US!IL$5,FRED!$A:$A,0),MATCH(US!$B65,FRED!$1:$1,0))),(AVERAGE(HZ65:IK65)))),"")</f>
        <v>101.87909999999999</v>
      </c>
      <c r="IM65" s="59">
        <f>+IFERROR((IF(ISTEXT(IM$5)=FALSE,(INDEX(FRED!$1:$1048576,MATCH(US!IM$5,FRED!$A:$A,0),MATCH(US!$B65,FRED!$1:$1,0))),(AVERAGE(IA65:IL65)))),"")</f>
        <v>101.9556</v>
      </c>
      <c r="IN65" s="59">
        <f>+IFERROR((IF(ISTEXT(IN$5)=FALSE,(INDEX(FRED!$1:$1048576,MATCH(US!IN$5,FRED!$A:$A,0),MATCH(US!$B65,FRED!$1:$1,0))),(AVERAGE(IB65:IM65)))),"")</f>
        <v>101.4905</v>
      </c>
      <c r="IO65" s="59">
        <f>+IFERROR((IF(ISTEXT(IO$5)=FALSE,(INDEX(FRED!$1:$1048576,MATCH(US!IO$5,FRED!$A:$A,0),MATCH(US!$B65,FRED!$1:$1,0))),(AVERAGE(IC65:IN65)))),"")</f>
        <v>102.24890000000001</v>
      </c>
      <c r="IP65" s="60">
        <f>+IFERROR((IF(ISTEXT(IP$5)=FALSE,(INDEX(FRED!$1:$1048576,MATCH(US!IP$5,FRED!$A:$A,0),MATCH(US!$B65,FRED!$1:$1,0))),(AVERAGE(ID65:IO65)))),"")</f>
        <v>101.72759166666667</v>
      </c>
      <c r="IQ65" s="59">
        <f>+IFERROR((IF(ISTEXT(IQ$5)=FALSE,(INDEX(FRED!$1:$1048576,MATCH(US!IQ$5,FRED!$A:$A,0),MATCH(US!$B65,FRED!$1:$1,0))),(AVERAGE(IE65:IP65)))),"")</f>
        <v>102.0637</v>
      </c>
      <c r="IR65" s="59">
        <f>+IFERROR((IF(ISTEXT(IR$5)=FALSE,(INDEX(FRED!$1:$1048576,MATCH(US!IR$5,FRED!$A:$A,0),MATCH(US!$B65,FRED!$1:$1,0))),(AVERAGE(IF65:IQ65)))),"")</f>
        <v>100.14619999999999</v>
      </c>
      <c r="IS65" s="59">
        <f>+IFERROR((IF(ISTEXT(IS$5)=FALSE,(INDEX(FRED!$1:$1048576,MATCH(US!IS$5,FRED!$A:$A,0),MATCH(US!$B65,FRED!$1:$1,0))),(AVERAGE(IG65:IR65)))),"")</f>
        <v>100.2625</v>
      </c>
      <c r="IT65" s="59">
        <f>+IFERROR((IF(ISTEXT(IT$5)=FALSE,(INDEX(FRED!$1:$1048576,MATCH(US!IT$5,FRED!$A:$A,0),MATCH(US!$B65,FRED!$1:$1,0))),(AVERAGE(IH65:IS65)))),"")</f>
        <v>100.0196</v>
      </c>
      <c r="IU65" s="59">
        <f>+IFERROR((IF(ISTEXT(IU$5)=FALSE,(INDEX(FRED!$1:$1048576,MATCH(US!IU$5,FRED!$A:$A,0),MATCH(US!$B65,FRED!$1:$1,0))),(AVERAGE(II65:IT65)))),"")</f>
        <v>100.6071</v>
      </c>
      <c r="IV65" s="59">
        <f>+IFERROR((IF(ISTEXT(IV$5)=FALSE,(INDEX(FRED!$1:$1048576,MATCH(US!IV$5,FRED!$A:$A,0),MATCH(US!$B65,FRED!$1:$1,0))),(AVERAGE(IJ65:IU65)))),"")</f>
        <v>101.3194</v>
      </c>
      <c r="IW65" s="59">
        <f>+IFERROR((IF(ISTEXT(IW$5)=FALSE,(INDEX(FRED!$1:$1048576,MATCH(US!IW$5,FRED!$A:$A,0),MATCH(US!$B65,FRED!$1:$1,0))),(AVERAGE(IK65:IV65)))),"")</f>
        <v>100.4829</v>
      </c>
      <c r="IX65" s="59">
        <f>+IFERROR((IF(ISTEXT(IX$5)=FALSE,(INDEX(FRED!$1:$1048576,MATCH(US!IX$5,FRED!$A:$A,0),MATCH(US!$B65,FRED!$1:$1,0))),(AVERAGE(IL65:IW65)))),"")</f>
        <v>100.72320000000001</v>
      </c>
      <c r="IY65" s="59">
        <f>+IFERROR((IF(ISTEXT(IY$5)=FALSE,(INDEX(FRED!$1:$1048576,MATCH(US!IY$5,FRED!$A:$A,0),MATCH(US!$B65,FRED!$1:$1,0))),(AVERAGE(IM65:IX65)))),"")</f>
        <v>100.083</v>
      </c>
      <c r="IZ65" s="59">
        <f>+IFERROR((IF(ISTEXT(IZ$5)=FALSE,(INDEX(FRED!$1:$1048576,MATCH(US!IZ$5,FRED!$A:$A,0),MATCH(US!$B65,FRED!$1:$1,0))),(AVERAGE(IN65:IY65)))),"")</f>
        <v>99.143299999999996</v>
      </c>
      <c r="JA65" s="59">
        <f>+IFERROR((IF(ISTEXT(JA$5)=FALSE,(INDEX(FRED!$1:$1048576,MATCH(US!JA$5,FRED!$A:$A,0),MATCH(US!$B65,FRED!$1:$1,0))),(AVERAGE(IO65:IZ65)))),"")</f>
        <v>98.694800000000001</v>
      </c>
      <c r="JB65" s="59">
        <f>+IFERROR((IF(ISTEXT(JB$5)=FALSE,(INDEX(FRED!$1:$1048576,MATCH(US!JB$5,FRED!$A:$A,0),MATCH(US!$B65,FRED!$1:$1,0))),(AVERAGE(IP65:JA65)))),"")</f>
        <v>99.429100000000005</v>
      </c>
      <c r="JC65" s="60">
        <f>+IFERROR((IF(ISTEXT(JC$5)=FALSE,(INDEX(FRED!$1:$1048576,MATCH(US!JC$5,FRED!$A:$A,0),MATCH(US!$B65,FRED!$1:$1,0))),(AVERAGE(IQ65:JB65)))),"")</f>
        <v>100.2479</v>
      </c>
      <c r="JD65" s="59">
        <f>+IFERROR((IF(ISTEXT(JD$5)=FALSE,(INDEX(FRED!$1:$1048576,MATCH(US!JD$5,FRED!$A:$A,0),MATCH(US!$B65,FRED!$1:$1,0))),(AVERAGE(IR65:JC65)))),"")</f>
        <v>101.4375</v>
      </c>
      <c r="JE65" s="59">
        <f>+IFERROR((IF(ISTEXT(JE$5)=FALSE,(INDEX(FRED!$1:$1048576,MATCH(US!JE$5,FRED!$A:$A,0),MATCH(US!$B65,FRED!$1:$1,0))),(AVERAGE(IS65:JD65)))),"")</f>
        <v>101.3096</v>
      </c>
      <c r="JF65" s="59">
        <f>+IFERROR((IF(ISTEXT(JF$5)=FALSE,(INDEX(FRED!$1:$1048576,MATCH(US!JF$5,FRED!$A:$A,0),MATCH(US!$B65,FRED!$1:$1,0))),(AVERAGE(IT65:JE65)))),"")</f>
        <v>98.304100000000005</v>
      </c>
      <c r="JG65" s="59">
        <f>+IFERROR((IF(ISTEXT(JG$5)=FALSE,(INDEX(FRED!$1:$1048576,MATCH(US!JG$5,FRED!$A:$A,0),MATCH(US!$B65,FRED!$1:$1,0))),(AVERAGE(IU65:JF65)))),"")</f>
        <v>87.736800000000002</v>
      </c>
      <c r="JH65" s="59">
        <f>+IFERROR((IF(ISTEXT(JH$5)=FALSE,(INDEX(FRED!$1:$1048576,MATCH(US!JH$5,FRED!$A:$A,0),MATCH(US!$B65,FRED!$1:$1,0))),(AVERAGE(IV65:JG65)))),"")</f>
        <v>91.068600000000004</v>
      </c>
      <c r="JI65" s="59">
        <f>+IFERROR((IF(ISTEXT(JI$5)=FALSE,(INDEX(FRED!$1:$1048576,MATCH(US!JI$5,FRED!$A:$A,0),MATCH(US!$B65,FRED!$1:$1,0))),(AVERAGE(IW65:JH65)))),"")</f>
        <v>92.725999999999999</v>
      </c>
      <c r="JJ65" s="59">
        <f>+IFERROR((IF(ISTEXT(JJ$5)=FALSE,(INDEX(FRED!$1:$1048576,MATCH(US!JJ$5,FRED!$A:$A,0),MATCH(US!$B65,FRED!$1:$1,0))),(AVERAGE(IX65:JI65)))),"")</f>
        <v>94.11</v>
      </c>
      <c r="JK65" s="59">
        <f>+IFERROR((IF(ISTEXT(JK$5)=FALSE,(INDEX(FRED!$1:$1048576,MATCH(US!JK$5,FRED!$A:$A,0),MATCH(US!$B65,FRED!$1:$1,0))),(AVERAGE(IY65:JJ65)))),"")</f>
        <v>95.402500000000003</v>
      </c>
      <c r="JL65" s="59">
        <f>+IFERROR((IF(ISTEXT(JL$5)=FALSE,(INDEX(FRED!$1:$1048576,MATCH(US!JL$5,FRED!$A:$A,0),MATCH(US!$B65,FRED!$1:$1,0))),(AVERAGE(IZ65:JK65)))),"")</f>
        <v>95.587800000000001</v>
      </c>
      <c r="JM65" s="59">
        <f>+IFERROR((IF(ISTEXT(JM$5)=FALSE,(INDEX(FRED!$1:$1048576,MATCH(US!JM$5,FRED!$A:$A,0),MATCH(US!$B65,FRED!$1:$1,0))),(AVERAGE(JA65:JL65)))),"")</f>
        <v>97.2607</v>
      </c>
      <c r="JN65" s="59">
        <f>+IFERROR((IF(ISTEXT(JN$5)=FALSE,(INDEX(FRED!$1:$1048576,MATCH(US!JN$5,FRED!$A:$A,0),MATCH(US!$B65,FRED!$1:$1,0))),(AVERAGE(JB65:JM65)))),"")</f>
        <v>97.252200000000002</v>
      </c>
      <c r="JO65" s="59">
        <f>+IFERROR((IF(ISTEXT(JO$5)=FALSE,(INDEX(FRED!$1:$1048576,MATCH(US!JO$5,FRED!$A:$A,0),MATCH(US!$B65,FRED!$1:$1,0))),(AVERAGE(JC65:JN65)))),"")</f>
        <v>98.648799999999994</v>
      </c>
      <c r="JP65" s="60">
        <f>+IFERROR((IF(ISTEXT(JP$5)=FALSE,(INDEX(FRED!$1:$1048576,MATCH(US!JP$5,FRED!$A:$A,0),MATCH(US!$B65,FRED!$1:$1,0))),(AVERAGE(JD65:JO65)))),"")</f>
        <v>95.903716666666654</v>
      </c>
      <c r="JQ65" s="59">
        <f>+IFERROR((IF(ISTEXT(JQ$5)=FALSE,(INDEX(FRED!$1:$1048576,MATCH(US!JQ$5,FRED!$A:$A,0),MATCH(US!$B65,FRED!$1:$1,0))),(AVERAGE(JE65:JP65)))),"")</f>
        <v>99.060299999999998</v>
      </c>
      <c r="JR65" s="59">
        <f>+IFERROR((IF(ISTEXT(JR$5)=FALSE,(INDEX(FRED!$1:$1048576,MATCH(US!JR$5,FRED!$A:$A,0),MATCH(US!$B65,FRED!$1:$1,0))),(AVERAGE(JF65:JQ65)))),"")</f>
        <v>95.449299999999994</v>
      </c>
      <c r="JS65" s="59">
        <f>+IFERROR((IF(ISTEXT(JS$5)=FALSE,(INDEX(FRED!$1:$1048576,MATCH(US!JS$5,FRED!$A:$A,0),MATCH(US!$B65,FRED!$1:$1,0))),(AVERAGE(JG65:JR65)))),"")</f>
        <v>99.382300000000001</v>
      </c>
      <c r="JT65" s="59">
        <f>+IFERROR((IF(ISTEXT(JT$5)=FALSE,(INDEX(FRED!$1:$1048576,MATCH(US!JT$5,FRED!$A:$A,0),MATCH(US!$B65,FRED!$1:$1,0))),(AVERAGE(JH65:JS65)))),"")</f>
        <v>98.944000000000003</v>
      </c>
      <c r="JU65" s="59">
        <f>+IFERROR((IF(ISTEXT(JU$5)=FALSE,(INDEX(FRED!$1:$1048576,MATCH(US!JU$5,FRED!$A:$A,0),MATCH(US!$B65,FRED!$1:$1,0))),(AVERAGE(JI65:JT65)))),"")</f>
        <v>99.030500000000004</v>
      </c>
      <c r="JV65" s="59">
        <f>+IFERROR((IF(ISTEXT(JV$5)=FALSE,(INDEX(FRED!$1:$1048576,MATCH(US!JV$5,FRED!$A:$A,0),MATCH(US!$B65,FRED!$1:$1,0))),(AVERAGE(JJ65:JU65)))),"")</f>
        <v>98.908199999999994</v>
      </c>
      <c r="JW65" s="59">
        <f>+IFERROR((IF(ISTEXT(JW$5)=FALSE,(INDEX(FRED!$1:$1048576,MATCH(US!JW$5,FRED!$A:$A,0),MATCH(US!$B65,FRED!$1:$1,0))),(AVERAGE(JK65:JV65)))),"")</f>
        <v>100.11199999999999</v>
      </c>
      <c r="JX65" s="59">
        <f>+IFERROR((IF(ISTEXT(JX$5)=FALSE,(INDEX(FRED!$1:$1048576,MATCH(US!JX$5,FRED!$A:$A,0),MATCH(US!$B65,FRED!$1:$1,0))),(AVERAGE(JL65:JW65)))),"")</f>
        <v>100.73560000000001</v>
      </c>
      <c r="JY65" s="59">
        <f>+IFERROR((IF(ISTEXT(JY$5)=FALSE,(INDEX(FRED!$1:$1048576,MATCH(US!JY$5,FRED!$A:$A,0),MATCH(US!$B65,FRED!$1:$1,0))),(AVERAGE(JM65:JX65)))),"")</f>
        <v>101.2818</v>
      </c>
      <c r="JZ65" s="59">
        <f>+IFERROR((IF(ISTEXT(JZ$5)=FALSE,(INDEX(FRED!$1:$1048576,MATCH(US!JZ$5,FRED!$A:$A,0),MATCH(US!$B65,FRED!$1:$1,0))),(AVERAGE(JN65:JY65)))),"")</f>
        <v>102.10939999999999</v>
      </c>
      <c r="KA65" s="59">
        <f>+IFERROR((IF(ISTEXT(KA$5)=FALSE,(INDEX(FRED!$1:$1048576,MATCH(US!KA$5,FRED!$A:$A,0),MATCH(US!$B65,FRED!$1:$1,0))),(AVERAGE(JO65:JZ65)))),"")</f>
        <v>103.2975</v>
      </c>
      <c r="KB65" s="59">
        <f>+IFERROR((IF(ISTEXT(KB$5)=FALSE,(INDEX(FRED!$1:$1048576,MATCH(US!KB$5,FRED!$A:$A,0),MATCH(US!$B65,FRED!$1:$1,0))),(AVERAGE(JP65:KA65)))),"")</f>
        <v>103.74809999999999</v>
      </c>
      <c r="KC65" s="60">
        <f>+IFERROR((IF(ISTEXT(KC$5)=FALSE,(INDEX(FRED!$1:$1048576,MATCH(US!KC$5,FRED!$A:$A,0),MATCH(US!$B65,FRED!$1:$1,0))),(AVERAGE(JQ65:KB65)))),"")</f>
        <v>100.17158333333332</v>
      </c>
      <c r="KD65" s="59">
        <f>+IFERROR((IF(ISTEXT(KD$5)=FALSE,(INDEX(FRED!$1:$1048576,MATCH(US!KD$5,FRED!$A:$A,0),MATCH(US!$B65,FRED!$1:$1,0))),(AVERAGE(JR65:KC65)))),"")</f>
        <v>102.2007</v>
      </c>
      <c r="KE65" s="59">
        <f>+IFERROR((IF(ISTEXT(KE$5)=FALSE,(INDEX(FRED!$1:$1048576,MATCH(US!KE$5,FRED!$A:$A,0),MATCH(US!$B65,FRED!$1:$1,0))),(AVERAGE(JS65:KD65)))),"")</f>
        <v>103.5835</v>
      </c>
      <c r="KF65" s="59">
        <f>+IFERROR((IF(ISTEXT(KF$5)=FALSE,(INDEX(FRED!$1:$1048576,MATCH(US!KF$5,FRED!$A:$A,0),MATCH(US!$B65,FRED!$1:$1,0))),(AVERAGE(JT65:KE65)))),"")</f>
        <v>103.4164</v>
      </c>
      <c r="KG65" s="59">
        <f>+IFERROR((IF(ISTEXT(KG$5)=FALSE,(INDEX(FRED!$1:$1048576,MATCH(US!KG$5,FRED!$A:$A,0),MATCH(US!$B65,FRED!$1:$1,0))),(AVERAGE(JU65:KF65)))),"")</f>
        <v>103.142</v>
      </c>
      <c r="KH65" s="59">
        <f>+IFERROR((IF(ISTEXT(KH$5)=FALSE,(INDEX(FRED!$1:$1048576,MATCH(US!KH$5,FRED!$A:$A,0),MATCH(US!$B65,FRED!$1:$1,0))),(AVERAGE(JV65:KG65)))),"")</f>
        <v>102.7466</v>
      </c>
      <c r="KI65" s="59">
        <f>+IFERROR((IF(ISTEXT(KI$5)=FALSE,(INDEX(FRED!$1:$1048576,MATCH(US!KI$5,FRED!$A:$A,0),MATCH(US!$B65,FRED!$1:$1,0))),(AVERAGE(JW65:KH65)))),"")</f>
        <v>101.3331</v>
      </c>
      <c r="KJ65" s="59">
        <f>+IFERROR((IF(ISTEXT(KJ$5)=FALSE,(INDEX(FRED!$1:$1048576,MATCH(US!KJ$5,FRED!$A:$A,0),MATCH(US!$B65,FRED!$1:$1,0))),(AVERAGE(JX65:KI65)))),"")</f>
        <v>101.59950000000001</v>
      </c>
      <c r="KK65" s="59">
        <f>+IFERROR((IF(ISTEXT(KK$5)=FALSE,(INDEX(FRED!$1:$1048576,MATCH(US!KK$5,FRED!$A:$A,0),MATCH(US!$B65,FRED!$1:$1,0))),(AVERAGE(JY65:KJ65)))),"")</f>
        <v>101.2975</v>
      </c>
      <c r="KL65" s="59">
        <f>+IFERROR((IF(ISTEXT(KL$5)=FALSE,(INDEX(FRED!$1:$1048576,MATCH(US!KL$5,FRED!$A:$A,0),MATCH(US!$B65,FRED!$1:$1,0))),(AVERAGE(JZ65:KK65)))),"")</f>
        <v>101.34350000000001</v>
      </c>
      <c r="KM65" s="59">
        <f>+IFERROR((IF(ISTEXT(KM$5)=FALSE,(INDEX(FRED!$1:$1048576,MATCH(US!KM$5,FRED!$A:$A,0),MATCH(US!$B65,FRED!$1:$1,0))),(AVERAGE(KA65:KL65)))),"")</f>
        <v>101.0179</v>
      </c>
      <c r="KN65" s="59">
        <f>+IFERROR((IF(ISTEXT(KN$5)=FALSE,(INDEX(FRED!$1:$1048576,MATCH(US!KN$5,FRED!$A:$A,0),MATCH(US!$B65,FRED!$1:$1,0))),(AVERAGE(KB65:KM65)))),"")</f>
        <v>100.32040000000001</v>
      </c>
      <c r="KO65" s="59">
        <f>+IFERROR((IF(ISTEXT(KO$5)=FALSE,(INDEX(FRED!$1:$1048576,MATCH(US!KO$5,FRED!$A:$A,0),MATCH(US!$B65,FRED!$1:$1,0))),(AVERAGE(KC65:KN65)))),"")</f>
        <v>98.942300000000003</v>
      </c>
      <c r="KP65" s="60">
        <f>+IFERROR((IF(ISTEXT(KP$5)=FALSE,(INDEX(FRED!$1:$1048576,MATCH(US!KP$5,FRED!$A:$A,0),MATCH(US!$B65,FRED!$1:$1,0))),(AVERAGE(KD65:KO65)))),"")</f>
        <v>101.74528333333335</v>
      </c>
      <c r="KQ65" s="59">
        <f>+IFERROR((IF(ISTEXT(KQ$5)=FALSE,(INDEX(FRED!$1:$1048576,MATCH(US!KQ$5,FRED!$A:$A,0),MATCH(US!$B65,FRED!$1:$1,0))),(AVERAGE(KE65:KP65)))),"")</f>
        <v>100.8135</v>
      </c>
      <c r="KR65" s="59">
        <f>+IFERROR((IF(ISTEXT(KR$5)=FALSE,(INDEX(FRED!$1:$1048576,MATCH(US!KR$5,FRED!$A:$A,0),MATCH(US!$B65,FRED!$1:$1,0))),(AVERAGE(KF65:KQ65)))),"")</f>
        <v>99.870199999999997</v>
      </c>
      <c r="KS65" s="59">
        <f>+IFERROR((IF(ISTEXT(KS$5)=FALSE,(INDEX(FRED!$1:$1048576,MATCH(US!KS$5,FRED!$A:$A,0),MATCH(US!$B65,FRED!$1:$1,0))),(AVERAGE(KG65:KR65)))),"")</f>
        <v>98.827299999999994</v>
      </c>
      <c r="KT65" s="59">
        <f>+IFERROR((IF(ISTEXT(KT$5)=FALSE,(INDEX(FRED!$1:$1048576,MATCH(US!KT$5,FRED!$A:$A,0),MATCH(US!$B65,FRED!$1:$1,0))),(AVERAGE(KH65:KS65)))),"")</f>
        <v>99.448300000000003</v>
      </c>
      <c r="KU65" s="59">
        <f>+IFERROR((IF(ISTEXT(KU$5)=FALSE,(INDEX(FRED!$1:$1048576,MATCH(US!KU$5,FRED!$A:$A,0),MATCH(US!$B65,FRED!$1:$1,0))),(AVERAGE(KI65:KT65)))),"")</f>
        <v>99.322000000000003</v>
      </c>
      <c r="KV65" s="59">
        <f>+IFERROR((IF(ISTEXT(KV$5)=FALSE,(INDEX(FRED!$1:$1048576,MATCH(US!KV$5,FRED!$A:$A,0),MATCH(US!$B65,FRED!$1:$1,0))),(AVERAGE(KJ65:KU65)))),"")</f>
        <v>99.0364</v>
      </c>
      <c r="KW65" s="59">
        <f>+IFERROR((IF(ISTEXT(KW$5)=FALSE,(INDEX(FRED!$1:$1048576,MATCH(US!KW$5,FRED!$A:$A,0),MATCH(US!$B65,FRED!$1:$1,0))),(AVERAGE(KK65:KV65)))),"")</f>
        <v>99.136399999999995</v>
      </c>
      <c r="KX65" s="59">
        <f>+IFERROR((IF(ISTEXT(KX$5)=FALSE,(INDEX(FRED!$1:$1048576,MATCH(US!KX$5,FRED!$A:$A,0),MATCH(US!$B65,FRED!$1:$1,0))),(AVERAGE(KL65:KW65)))),"")</f>
        <v>98.391999999999996</v>
      </c>
      <c r="KY65" s="59">
        <f>+IFERROR((IF(ISTEXT(KY$5)=FALSE,(INDEX(FRED!$1:$1048576,MATCH(US!KY$5,FRED!$A:$A,0),MATCH(US!$B65,FRED!$1:$1,0))),(AVERAGE(KM65:KX65)))),"")</f>
        <v>98.951700000000002</v>
      </c>
      <c r="KZ65" s="59">
        <f>+IFERROR((IF(ISTEXT(KZ$5)=FALSE,(INDEX(FRED!$1:$1048576,MATCH(US!KZ$5,FRED!$A:$A,0),MATCH(US!$B65,FRED!$1:$1,0))),(AVERAGE(KN65:KY65)))),"")</f>
        <v>98.914699999999996</v>
      </c>
      <c r="LA65" s="59">
        <f>+IFERROR((IF(ISTEXT(LA$5)=FALSE,(INDEX(FRED!$1:$1048576,MATCH(US!LA$5,FRED!$A:$A,0),MATCH(US!$B65,FRED!$1:$1,0))),(AVERAGE(KO65:KZ65)))),"")</f>
        <v>98.525599999999997</v>
      </c>
      <c r="LB65" s="59">
        <f>+IFERROR((IF(ISTEXT(LB$5)=FALSE,(INDEX(FRED!$1:$1048576,MATCH(US!LB$5,FRED!$A:$A,0),MATCH(US!$B65,FRED!$1:$1,0))),(AVERAGE(KP65:LA65)))),"")</f>
        <v>97.806700000000006</v>
      </c>
      <c r="LC65" s="60">
        <f>+IFERROR((IF(ISTEXT(LC$5)=FALSE,(INDEX(FRED!$1:$1048576,MATCH(US!LC$5,FRED!$A:$A,0),MATCH(US!$B65,FRED!$1:$1,0))),(AVERAGE(KQ65:LB65)))),"")</f>
        <v>99.087066666666672</v>
      </c>
      <c r="LD65" s="59">
        <f>+IFERROR((IF(ISTEXT(LD$5)=FALSE,(INDEX(FRED!$1:$1048576,MATCH(US!LD$5,FRED!$A:$A,0),MATCH(US!$B65,FRED!$1:$1,0))),(AVERAGE(KR65:LC65)))),"")</f>
        <v>96.494299999999996</v>
      </c>
      <c r="LE65" s="59">
        <f>+IFERROR((IF(ISTEXT(LE$5)=FALSE,(INDEX(FRED!$1:$1048576,MATCH(US!LE$5,FRED!$A:$A,0),MATCH(US!$B65,FRED!$1:$1,0))),(AVERAGE(KS65:LD65)))),"")</f>
        <v>98.342699999999994</v>
      </c>
      <c r="LF65" s="59">
        <f>+IFERROR((IF(ISTEXT(LF$5)=FALSE,(INDEX(FRED!$1:$1048576,MATCH(US!LF$5,FRED!$A:$A,0),MATCH(US!$B65,FRED!$1:$1,0))),(AVERAGE(KT65:LE65)))),"")</f>
        <v>98.053700000000006</v>
      </c>
      <c r="LG65" s="59">
        <f>+IFERROR((IF(ISTEXT(LG$5)=FALSE,(INDEX(FRED!$1:$1048576,MATCH(US!LG$5,FRED!$A:$A,0),MATCH(US!$B65,FRED!$1:$1,0))),(AVERAGE(KU65:LF65)))),"")</f>
        <v>96.538499999999999</v>
      </c>
      <c r="LH65" s="59">
        <f>+IFERROR((IF(ISTEXT(LH$5)=FALSE,(INDEX(FRED!$1:$1048576,MATCH(US!LH$5,FRED!$A:$A,0),MATCH(US!$B65,FRED!$1:$1,0))),(AVERAGE(KV65:LG65)))),"")</f>
        <v>97.114099999999993</v>
      </c>
      <c r="LI65" s="59">
        <f>+IFERROR((IF(ISTEXT(LI$5)=FALSE,(INDEX(FRED!$1:$1048576,MATCH(US!LI$5,FRED!$A:$A,0),MATCH(US!$B65,FRED!$1:$1,0))),(AVERAGE(KW65:LH65)))),"")</f>
        <v>97.268000000000001</v>
      </c>
      <c r="LJ65" s="59">
        <f>+IFERROR((IF(ISTEXT(LJ$5)=FALSE,(INDEX(FRED!$1:$1048576,MATCH(US!LJ$5,FRED!$A:$A,0),MATCH(US!$B65,FRED!$1:$1,0))),(AVERAGE(KX65:LI65)))),"")</f>
        <v>97.208600000000004</v>
      </c>
      <c r="LK65" s="59">
        <f>+IFERROR((IF(ISTEXT(LK$5)=FALSE,(INDEX(FRED!$1:$1048576,MATCH(US!LK$5,FRED!$A:$A,0),MATCH(US!$B65,FRED!$1:$1,0))),(AVERAGE(KY65:LJ65)))),"")</f>
        <v>97.327100000000002</v>
      </c>
      <c r="LL65" s="59">
        <f>+IFERROR((IF(ISTEXT(LL$5)=FALSE,(INDEX(FRED!$1:$1048576,MATCH(US!LL$5,FRED!$A:$A,0),MATCH(US!$B65,FRED!$1:$1,0))),(AVERAGE(KZ65:LK65)))),"")</f>
        <v>96.937799999999996</v>
      </c>
      <c r="LM65" s="59">
        <f>+IFERROR((IF(ISTEXT(LM$5)=FALSE,(INDEX(FRED!$1:$1048576,MATCH(US!LM$5,FRED!$A:$A,0),MATCH(US!$B65,FRED!$1:$1,0))),(AVERAGE(LA65:LL65)))),"")</f>
        <v>97.075599999999994</v>
      </c>
      <c r="LN65" s="59">
        <f>+IFERROR((IF(ISTEXT(LN$5)=FALSE,(INDEX(FRED!$1:$1048576,MATCH(US!LN$5,FRED!$A:$A,0),MATCH(US!$B65,FRED!$1:$1,0))),(AVERAGE(LB65:LM65)))),"")</f>
        <v>96.855000000000004</v>
      </c>
      <c r="LO65" s="59">
        <f>+IFERROR((IF(ISTEXT(LO$5)=FALSE,(INDEX(FRED!$1:$1048576,MATCH(US!LO$5,FRED!$A:$A,0),MATCH(US!$B65,FRED!$1:$1,0))),(AVERAGE(LC65:LN65)))),"")</f>
        <v>98.453299999999999</v>
      </c>
      <c r="LP65" s="60">
        <f>+IFERROR((IF(ISTEXT(LP$5)=FALSE,(INDEX(FRED!$1:$1048576,MATCH(US!LP$5,FRED!$A:$A,0),MATCH(US!$B65,FRED!$1:$1,0))),(AVERAGE(LD65:LO65)))),"")</f>
        <v>97.305724999999995</v>
      </c>
      <c r="LQ65" s="59">
        <f>+IFERROR((IF(ISTEXT(LQ$5)=FALSE,(INDEX(FRED!$1:$1048576,MATCH(US!LQ$5,FRED!$A:$A,0),MATCH(US!$B65,FRED!$1:$1,0))),(AVERAGE(LE65:LP65)))),"")</f>
        <v>98.231399999999994</v>
      </c>
      <c r="LR65" s="59">
        <f>+IFERROR((IF(ISTEXT(LR$5)=FALSE,(INDEX(FRED!$1:$1048576,MATCH(US!LR$5,FRED!$A:$A,0),MATCH(US!$B65,FRED!$1:$1,0))),(AVERAGE(LF65:LQ65)))),"")</f>
        <v>99.448999999999998</v>
      </c>
      <c r="LS65" s="59">
        <f>+IFERROR((IF(ISTEXT(LS$5)=FALSE,(INDEX(FRED!$1:$1048576,MATCH(US!LS$5,FRED!$A:$A,0),MATCH(US!$B65,FRED!$1:$1,0))),(AVERAGE(LG65:LR65)))),"")</f>
        <v>100.2727</v>
      </c>
      <c r="LT65" s="59">
        <f>+IFERROR((IF(ISTEXT(LT$5)=FALSE,(INDEX(FRED!$1:$1048576,MATCH(US!LT$5,FRED!$A:$A,0),MATCH(US!$B65,FRED!$1:$1,0))),(AVERAGE(LH65:LS65)))),"")</f>
        <v>99.406599999999997</v>
      </c>
      <c r="LU65" s="59">
        <f>+IFERROR((IF(ISTEXT(LU$5)=FALSE,(INDEX(FRED!$1:$1048576,MATCH(US!LU$5,FRED!$A:$A,0),MATCH(US!$B65,FRED!$1:$1,0))),(AVERAGE(LI65:LT65)))),"")</f>
        <v>99.153599999999997</v>
      </c>
      <c r="LV65" s="59">
        <f>+IFERROR((IF(ISTEXT(LV$5)=FALSE,(INDEX(FRED!$1:$1048576,MATCH(US!LV$5,FRED!$A:$A,0),MATCH(US!$B65,FRED!$1:$1,0))),(AVERAGE(LJ65:LU65)))),"")</f>
        <v>99.470600000000005</v>
      </c>
      <c r="LW65" s="59">
        <f>+IFERROR((IF(ISTEXT(LW$5)=FALSE,(INDEX(FRED!$1:$1048576,MATCH(US!LW$5,FRED!$A:$A,0),MATCH(US!$B65,FRED!$1:$1,0))),(AVERAGE(LK65:LV65)))),"")</f>
        <v>98.917699999999996</v>
      </c>
      <c r="LX65" s="59">
        <f>+IFERROR((IF(ISTEXT(LX$5)=FALSE,(INDEX(FRED!$1:$1048576,MATCH(US!LX$5,FRED!$A:$A,0),MATCH(US!$B65,FRED!$1:$1,0))),(AVERAGE(LL65:LW65)))),"")</f>
        <v>99.968400000000003</v>
      </c>
      <c r="LY65" s="59">
        <f>+IFERROR((IF(ISTEXT(LY$5)=FALSE,(INDEX(FRED!$1:$1048576,MATCH(US!LY$5,FRED!$A:$A,0),MATCH(US!$B65,FRED!$1:$1,0))),(AVERAGE(LM65:LX65)))),"")</f>
        <v>100.51649999999999</v>
      </c>
      <c r="LZ65" s="59">
        <f>+IFERROR((IF(ISTEXT(LZ$5)=FALSE,(INDEX(FRED!$1:$1048576,MATCH(US!LZ$5,FRED!$A:$A,0),MATCH(US!$B65,FRED!$1:$1,0))),(AVERAGE(LN65:LY65)))),"")</f>
        <v>99.131900000000002</v>
      </c>
      <c r="MA65" s="59">
        <f>+IFERROR((IF(ISTEXT(MA$5)=FALSE,(INDEX(FRED!$1:$1048576,MATCH(US!MA$5,FRED!$A:$A,0),MATCH(US!$B65,FRED!$1:$1,0))),(AVERAGE(LO65:LZ65)))),"")</f>
        <v>99.248099999999994</v>
      </c>
      <c r="MB65" s="59">
        <f>+IFERROR((IF(ISTEXT(MB$5)=FALSE,(INDEX(FRED!$1:$1048576,MATCH(US!MB$5,FRED!$A:$A,0),MATCH(US!$B65,FRED!$1:$1,0))),(AVERAGE(LP65:MA65)))),"")</f>
        <v>98.618200000000002</v>
      </c>
      <c r="MC65" s="60">
        <f>+IFERROR((IF(ISTEXT(MC$5)=FALSE,(INDEX(FRED!$1:$1048576,MATCH(US!MC$5,FRED!$A:$A,0),MATCH(US!$B65,FRED!$1:$1,0))),(AVERAGE(LQ65:MB65)))),"")</f>
        <v>99.365391666666639</v>
      </c>
      <c r="MD65" s="59">
        <f>+IFERROR((IF(ISTEXT(MD$5)=FALSE,(INDEX(FRED!$1:$1048576,MATCH(US!MD$5,FRED!$A:$A,0),MATCH(US!$B65,FRED!$1:$1,0))),(AVERAGE(LR65:MC65)))),"")</f>
        <v>99.789100000000005</v>
      </c>
      <c r="ME65" s="59">
        <f>+IFERROR((IF(ISTEXT(ME$5)=FALSE,(INDEX(FRED!$1:$1048576,MATCH(US!ME$5,FRED!$A:$A,0),MATCH(US!$B65,FRED!$1:$1,0))),(AVERAGE(LS65:MD65)))),"")</f>
        <v>99.661699999999996</v>
      </c>
      <c r="MF65" s="59">
        <f>+IFERROR((IF(ISTEXT(MF$5)=FALSE,(INDEX(FRED!$1:$1048576,MATCH(US!MF$5,FRED!$A:$A,0),MATCH(US!$B65,FRED!$1:$1,0))),(AVERAGE(LT65:ME65)))),"")</f>
        <v>100.0772</v>
      </c>
      <c r="MG65" s="59" t="str">
        <f>+IFERROR((IF(ISTEXT(MG$5)=FALSE,(INDEX(FRED!$1:$1048576,MATCH(US!MG$5,FRED!$A:$A,0),MATCH(US!$B65,FRED!$1:$1,0))),(AVERAGE(LU65:MF65)))),"")</f>
        <v/>
      </c>
      <c r="MH65" s="59" t="str">
        <f>+IFERROR((IF(ISTEXT(MH$5)=FALSE,(INDEX(FRED!$1:$1048576,MATCH(US!MH$5,FRED!$A:$A,0),MATCH(US!$B65,FRED!$1:$1,0))),(AVERAGE(LV65:MG65)))),"")</f>
        <v/>
      </c>
      <c r="MI65" s="59" t="str">
        <f>+IFERROR((IF(ISTEXT(MI$5)=FALSE,(INDEX(FRED!$1:$1048576,MATCH(US!MI$5,FRED!$A:$A,0),MATCH(US!$B65,FRED!$1:$1,0))),(AVERAGE(LW65:MH65)))),"")</f>
        <v/>
      </c>
      <c r="MJ65" s="59" t="str">
        <f>+IFERROR((IF(ISTEXT(MJ$5)=FALSE,(INDEX(FRED!$1:$1048576,MATCH(US!MJ$5,FRED!$A:$A,0),MATCH(US!$B65,FRED!$1:$1,0))),(AVERAGE(LX65:MI65)))),"")</f>
        <v/>
      </c>
      <c r="MK65" s="59" t="str">
        <f>+IFERROR((IF(ISTEXT(MK$5)=FALSE,(INDEX(FRED!$1:$1048576,MATCH(US!MK$5,FRED!$A:$A,0),MATCH(US!$B65,FRED!$1:$1,0))),(AVERAGE(LY65:MJ65)))),"")</f>
        <v/>
      </c>
      <c r="ML65" s="59" t="str">
        <f>+IFERROR((IF(ISTEXT(ML$5)=FALSE,(INDEX(FRED!$1:$1048576,MATCH(US!ML$5,FRED!$A:$A,0),MATCH(US!$B65,FRED!$1:$1,0))),(AVERAGE(LZ65:MK65)))),"")</f>
        <v/>
      </c>
      <c r="MM65" s="59" t="str">
        <f>+IFERROR((IF(ISTEXT(MM$5)=FALSE,(INDEX(FRED!$1:$1048576,MATCH(US!MM$5,FRED!$A:$A,0),MATCH(US!$B65,FRED!$1:$1,0))),(AVERAGE(MA65:ML65)))),"")</f>
        <v/>
      </c>
      <c r="MN65" s="59" t="str">
        <f>+IFERROR((IF(ISTEXT(MN$5)=FALSE,(INDEX(FRED!$1:$1048576,MATCH(US!MN$5,FRED!$A:$A,0),MATCH(US!$B65,FRED!$1:$1,0))),(AVERAGE(MB65:MM65)))),"")</f>
        <v/>
      </c>
      <c r="MO65" s="59" t="str">
        <f>+IFERROR((IF(ISTEXT(MO$5)=FALSE,(INDEX(FRED!$1:$1048576,MATCH(US!MO$5,FRED!$A:$A,0),MATCH(US!$B65,FRED!$1:$1,0))),(AVERAGE(MC65:MN65)))),"")</f>
        <v/>
      </c>
      <c r="MP65" s="60">
        <f>+IFERROR((IF(ISTEXT(MP$5)=FALSE,(INDEX(FRED!$1:$1048576,MATCH(US!MP$5,FRED!$A:$A,0),MATCH(US!$B65,FRED!$1:$1,0))),(AVERAGE(MD65:MO65)))),"")</f>
        <v>99.842666666666673</v>
      </c>
    </row>
    <row r="66" spans="1:354">
      <c r="P66" s="300"/>
      <c r="AC66" s="300"/>
      <c r="AP66" s="300"/>
      <c r="BC66" s="300"/>
      <c r="BP66" s="300"/>
      <c r="CC66" s="300"/>
      <c r="CP66" s="300"/>
      <c r="DC66" s="300"/>
      <c r="DP66" s="300"/>
      <c r="EC66" s="300"/>
      <c r="EP66" s="300"/>
      <c r="FC66" s="300"/>
      <c r="FP66" s="300"/>
      <c r="GC66" s="300"/>
      <c r="GP66" s="300"/>
      <c r="HC66" s="300"/>
      <c r="HP66" s="300"/>
      <c r="IC66" s="300"/>
      <c r="IP66" s="300"/>
      <c r="JC66" s="300"/>
      <c r="JP66" s="300"/>
      <c r="KC66" s="300"/>
      <c r="KP66" s="300"/>
      <c r="LC66" s="300"/>
      <c r="LP66" s="300"/>
      <c r="MC66" s="300"/>
      <c r="MP66" s="300"/>
    </row>
    <row r="67" spans="1:354" s="63" customFormat="1">
      <c r="A67" s="5"/>
      <c r="B67" s="120"/>
      <c r="C67" s="174" t="s">
        <v>805</v>
      </c>
      <c r="D67" s="247"/>
      <c r="E67" s="247"/>
      <c r="F67" s="247"/>
      <c r="G67" s="247"/>
      <c r="H67" s="247"/>
      <c r="I67" s="247"/>
      <c r="J67" s="247"/>
      <c r="K67" s="247"/>
      <c r="L67" s="247"/>
      <c r="M67" s="247"/>
      <c r="N67" s="247"/>
      <c r="O67" s="247"/>
      <c r="P67" s="248"/>
      <c r="Q67" s="247"/>
      <c r="R67" s="247"/>
      <c r="S67" s="247"/>
      <c r="T67" s="247"/>
      <c r="U67" s="247"/>
      <c r="V67" s="247"/>
      <c r="W67" s="247"/>
      <c r="X67" s="247"/>
      <c r="Y67" s="247"/>
      <c r="Z67" s="247"/>
      <c r="AA67" s="247"/>
      <c r="AB67" s="247"/>
      <c r="AC67" s="248"/>
      <c r="AD67" s="247"/>
      <c r="AE67" s="247"/>
      <c r="AF67" s="247"/>
      <c r="AG67" s="247"/>
      <c r="AH67" s="247"/>
      <c r="AI67" s="247"/>
      <c r="AJ67" s="247"/>
      <c r="AK67" s="247"/>
      <c r="AL67" s="247"/>
      <c r="AM67" s="247"/>
      <c r="AN67" s="247"/>
      <c r="AO67" s="247"/>
      <c r="AP67" s="248"/>
      <c r="AQ67" s="247"/>
      <c r="AR67" s="247"/>
      <c r="AS67" s="247"/>
      <c r="AT67" s="247"/>
      <c r="AU67" s="247"/>
      <c r="AV67" s="247"/>
      <c r="AW67" s="247"/>
      <c r="AX67" s="247"/>
      <c r="AY67" s="247"/>
      <c r="AZ67" s="247"/>
      <c r="BA67" s="247"/>
      <c r="BB67" s="247"/>
      <c r="BC67" s="248"/>
      <c r="BD67" s="247"/>
      <c r="BE67" s="247"/>
      <c r="BF67" s="247"/>
      <c r="BG67" s="247"/>
      <c r="BH67" s="247"/>
      <c r="BI67" s="247"/>
      <c r="BJ67" s="247"/>
      <c r="BK67" s="247"/>
      <c r="BL67" s="247"/>
      <c r="BM67" s="247"/>
      <c r="BN67" s="247"/>
      <c r="BO67" s="247"/>
      <c r="BP67" s="248"/>
      <c r="BQ67" s="247"/>
      <c r="BR67" s="247"/>
      <c r="BS67" s="247"/>
      <c r="BT67" s="247"/>
      <c r="BU67" s="247"/>
      <c r="BV67" s="247"/>
      <c r="BW67" s="247"/>
      <c r="BX67" s="247"/>
      <c r="BY67" s="247"/>
      <c r="BZ67" s="247"/>
      <c r="CA67" s="247"/>
      <c r="CB67" s="247"/>
      <c r="CC67" s="248"/>
      <c r="CD67" s="247"/>
      <c r="CE67" s="247"/>
      <c r="CF67" s="247"/>
      <c r="CG67" s="247"/>
      <c r="CH67" s="247"/>
      <c r="CI67" s="247"/>
      <c r="CJ67" s="247"/>
      <c r="CK67" s="247"/>
      <c r="CL67" s="247"/>
      <c r="CM67" s="247"/>
      <c r="CN67" s="247"/>
      <c r="CO67" s="247"/>
      <c r="CP67" s="248"/>
      <c r="CQ67" s="247"/>
      <c r="CR67" s="247"/>
      <c r="CS67" s="247"/>
      <c r="CT67" s="247"/>
      <c r="CU67" s="247"/>
      <c r="CV67" s="247"/>
      <c r="CW67" s="247"/>
      <c r="CX67" s="247"/>
      <c r="CY67" s="247"/>
      <c r="CZ67" s="247"/>
      <c r="DA67" s="247"/>
      <c r="DB67" s="247"/>
      <c r="DC67" s="248"/>
      <c r="DD67" s="247"/>
      <c r="DE67" s="247"/>
      <c r="DF67" s="247"/>
      <c r="DG67" s="247"/>
      <c r="DH67" s="247"/>
      <c r="DI67" s="247"/>
      <c r="DJ67" s="247"/>
      <c r="DK67" s="247"/>
      <c r="DL67" s="247"/>
      <c r="DM67" s="247"/>
      <c r="DN67" s="247"/>
      <c r="DO67" s="247"/>
      <c r="DP67" s="248"/>
      <c r="DQ67" s="247"/>
      <c r="DR67" s="247"/>
      <c r="DS67" s="247"/>
      <c r="DT67" s="247"/>
      <c r="DU67" s="247"/>
      <c r="DV67" s="247"/>
      <c r="DW67" s="247"/>
      <c r="DX67" s="247"/>
      <c r="DY67" s="247"/>
      <c r="DZ67" s="247"/>
      <c r="EA67" s="247"/>
      <c r="EB67" s="247"/>
      <c r="EC67" s="248"/>
      <c r="ED67" s="247"/>
      <c r="EE67" s="247"/>
      <c r="EF67" s="247"/>
      <c r="EG67" s="247"/>
      <c r="EH67" s="247"/>
      <c r="EI67" s="247"/>
      <c r="EJ67" s="247"/>
      <c r="EK67" s="247"/>
      <c r="EL67" s="247"/>
      <c r="EM67" s="247"/>
      <c r="EN67" s="247"/>
      <c r="EO67" s="247"/>
      <c r="EP67" s="248"/>
      <c r="EQ67" s="247"/>
      <c r="ER67" s="247"/>
      <c r="ES67" s="247"/>
      <c r="ET67" s="247"/>
      <c r="EU67" s="247"/>
      <c r="EV67" s="247"/>
      <c r="EW67" s="247"/>
      <c r="EX67" s="247"/>
      <c r="EY67" s="247"/>
      <c r="EZ67" s="247"/>
      <c r="FA67" s="247"/>
      <c r="FB67" s="247"/>
      <c r="FC67" s="248"/>
      <c r="FD67" s="247"/>
      <c r="FE67" s="247"/>
      <c r="FF67" s="247"/>
      <c r="FG67" s="247"/>
      <c r="FH67" s="247"/>
      <c r="FI67" s="247"/>
      <c r="FJ67" s="247"/>
      <c r="FK67" s="247"/>
      <c r="FL67" s="247"/>
      <c r="FM67" s="247"/>
      <c r="FN67" s="247"/>
      <c r="FO67" s="247"/>
      <c r="FP67" s="248"/>
      <c r="FQ67" s="247"/>
      <c r="FR67" s="247"/>
      <c r="FS67" s="247"/>
      <c r="FT67" s="247"/>
      <c r="FU67" s="247"/>
      <c r="FV67" s="247"/>
      <c r="FW67" s="247"/>
      <c r="FX67" s="247"/>
      <c r="FY67" s="247"/>
      <c r="FZ67" s="247"/>
      <c r="GA67" s="247"/>
      <c r="GB67" s="247"/>
      <c r="GC67" s="248"/>
      <c r="GD67" s="247"/>
      <c r="GE67" s="247"/>
      <c r="GF67" s="247"/>
      <c r="GG67" s="247"/>
      <c r="GH67" s="247"/>
      <c r="GI67" s="247"/>
      <c r="GJ67" s="247"/>
      <c r="GK67" s="247"/>
      <c r="GL67" s="247"/>
      <c r="GM67" s="247"/>
      <c r="GN67" s="247"/>
      <c r="GO67" s="247"/>
      <c r="GP67" s="248"/>
      <c r="GQ67" s="247"/>
      <c r="GR67" s="247"/>
      <c r="GS67" s="247"/>
      <c r="GT67" s="247"/>
      <c r="GU67" s="247"/>
      <c r="GV67" s="247"/>
      <c r="GW67" s="247"/>
      <c r="GX67" s="247"/>
      <c r="GY67" s="247"/>
      <c r="GZ67" s="247"/>
      <c r="HA67" s="247"/>
      <c r="HB67" s="247"/>
      <c r="HC67" s="248"/>
      <c r="HD67" s="247"/>
      <c r="HE67" s="247"/>
      <c r="HF67" s="247"/>
      <c r="HG67" s="247"/>
      <c r="HH67" s="247"/>
      <c r="HI67" s="247"/>
      <c r="HJ67" s="247"/>
      <c r="HK67" s="247"/>
      <c r="HL67" s="247"/>
      <c r="HM67" s="247"/>
      <c r="HN67" s="247"/>
      <c r="HO67" s="247"/>
      <c r="HP67" s="248"/>
      <c r="HQ67" s="247"/>
      <c r="HR67" s="247"/>
      <c r="HS67" s="247"/>
      <c r="HT67" s="247"/>
      <c r="HU67" s="247"/>
      <c r="HV67" s="247"/>
      <c r="HW67" s="247"/>
      <c r="HX67" s="247"/>
      <c r="HY67" s="247"/>
      <c r="HZ67" s="247"/>
      <c r="IA67" s="247"/>
      <c r="IB67" s="247"/>
      <c r="IC67" s="248"/>
      <c r="ID67" s="247"/>
      <c r="IE67" s="247"/>
      <c r="IF67" s="247"/>
      <c r="IG67" s="247"/>
      <c r="IH67" s="247"/>
      <c r="II67" s="247"/>
      <c r="IJ67" s="247"/>
      <c r="IK67" s="247"/>
      <c r="IL67" s="247"/>
      <c r="IM67" s="247"/>
      <c r="IN67" s="247"/>
      <c r="IO67" s="247"/>
      <c r="IP67" s="248"/>
      <c r="IQ67" s="247"/>
      <c r="IR67" s="247"/>
      <c r="IS67" s="247"/>
      <c r="IT67" s="247"/>
      <c r="IU67" s="247"/>
      <c r="IV67" s="247"/>
      <c r="IW67" s="247"/>
      <c r="IX67" s="247"/>
      <c r="IY67" s="247"/>
      <c r="IZ67" s="247"/>
      <c r="JA67" s="247"/>
      <c r="JB67" s="247"/>
      <c r="JC67" s="248"/>
      <c r="JD67" s="247"/>
      <c r="JE67" s="247"/>
      <c r="JF67" s="247"/>
      <c r="JG67" s="247"/>
      <c r="JH67" s="247"/>
      <c r="JI67" s="247"/>
      <c r="JJ67" s="247"/>
      <c r="JK67" s="247"/>
      <c r="JL67" s="247"/>
      <c r="JM67" s="247"/>
      <c r="JN67" s="247"/>
      <c r="JO67" s="247"/>
      <c r="JP67" s="248"/>
      <c r="JQ67" s="247"/>
      <c r="JR67" s="247"/>
      <c r="JS67" s="247"/>
      <c r="JT67" s="247"/>
      <c r="JU67" s="247"/>
      <c r="JV67" s="247"/>
      <c r="JW67" s="247"/>
      <c r="JX67" s="247"/>
      <c r="JY67" s="247"/>
      <c r="JZ67" s="247"/>
      <c r="KA67" s="247"/>
      <c r="KB67" s="247"/>
      <c r="KC67" s="248"/>
      <c r="KD67" s="247"/>
      <c r="KE67" s="247"/>
      <c r="KF67" s="247"/>
      <c r="KG67" s="247"/>
      <c r="KH67" s="247"/>
      <c r="KI67" s="247"/>
      <c r="KJ67" s="247"/>
      <c r="KK67" s="247"/>
      <c r="KL67" s="247"/>
      <c r="KM67" s="247"/>
      <c r="KN67" s="247"/>
      <c r="KO67" s="247"/>
      <c r="KP67" s="248"/>
      <c r="KQ67" s="247"/>
      <c r="KR67" s="247"/>
      <c r="KS67" s="247"/>
      <c r="KT67" s="247"/>
      <c r="KU67" s="247"/>
      <c r="KV67" s="247"/>
      <c r="KW67" s="247"/>
      <c r="KX67" s="247"/>
      <c r="KY67" s="247"/>
      <c r="KZ67" s="247"/>
      <c r="LA67" s="247"/>
      <c r="LB67" s="247"/>
      <c r="LC67" s="248"/>
      <c r="LD67" s="247"/>
      <c r="LE67" s="247"/>
      <c r="LF67" s="247"/>
      <c r="LG67" s="247"/>
      <c r="LH67" s="247"/>
      <c r="LI67" s="247"/>
      <c r="LJ67" s="247"/>
      <c r="LK67" s="247"/>
      <c r="LL67" s="247"/>
      <c r="LM67" s="247"/>
      <c r="LN67" s="247"/>
      <c r="LO67" s="247"/>
      <c r="LP67" s="248"/>
      <c r="LQ67" s="247"/>
      <c r="LR67" s="247"/>
      <c r="LS67" s="247"/>
      <c r="LT67" s="247"/>
      <c r="LU67" s="247"/>
      <c r="LV67" s="247"/>
      <c r="LW67" s="247"/>
      <c r="LX67" s="247"/>
      <c r="LY67" s="247"/>
      <c r="LZ67" s="247"/>
      <c r="MA67" s="247"/>
      <c r="MB67" s="247"/>
      <c r="MC67" s="248"/>
      <c r="MD67" s="247"/>
      <c r="ME67" s="247"/>
      <c r="MF67" s="247"/>
      <c r="MG67" s="247"/>
      <c r="MH67" s="247"/>
      <c r="MI67" s="247"/>
      <c r="MJ67" s="247"/>
      <c r="MK67" s="247"/>
      <c r="ML67" s="247"/>
      <c r="MM67" s="247"/>
      <c r="MN67" s="247"/>
      <c r="MO67" s="247"/>
      <c r="MP67" s="248"/>
    </row>
    <row r="68" spans="1:354" s="117" customFormat="1" ht="15.95" customHeight="1" outlineLevel="1">
      <c r="A68" s="159"/>
      <c r="B68" s="157" t="s">
        <v>531</v>
      </c>
      <c r="C68" s="149" t="s">
        <v>529</v>
      </c>
      <c r="D68" s="59">
        <f>+IFERROR((IF(ISTEXT(D$5)=FALSE,(INDEX(FRED!$1:$1048576,MATCH(US!D$5,FRED!$A:$A,0),MATCH(US!$B68,FRED!$1:$1,0))),(C68))),"")</f>
        <v>6752</v>
      </c>
      <c r="E68" s="59">
        <f>+IFERROR((IF(ISTEXT(E$5)=FALSE,(INDEX(FRED!$1:$1048576,MATCH(US!E$5,FRED!$A:$A,0),MATCH(US!$B68,FRED!$1:$1,0))),(D68))),"")</f>
        <v>6730</v>
      </c>
      <c r="F68" s="59">
        <f>+IFERROR((IF(ISTEXT(F$5)=FALSE,(INDEX(FRED!$1:$1048576,MATCH(US!F$5,FRED!$A:$A,0),MATCH(US!$B68,FRED!$1:$1,0))),(E68))),"")</f>
        <v>6811</v>
      </c>
      <c r="G68" s="59">
        <f>+IFERROR((IF(ISTEXT(G$5)=FALSE,(INDEX(FRED!$1:$1048576,MATCH(US!G$5,FRED!$A:$A,0),MATCH(US!$B68,FRED!$1:$1,0))),(F68))),"")</f>
        <v>6794</v>
      </c>
      <c r="H68" s="59">
        <f>+IFERROR((IF(ISTEXT(H$5)=FALSE,(INDEX(FRED!$1:$1048576,MATCH(US!H$5,FRED!$A:$A,0),MATCH(US!$B68,FRED!$1:$1,0))),(G68))),"")</f>
        <v>6770</v>
      </c>
      <c r="I68" s="59">
        <f>+IFERROR((IF(ISTEXT(I$5)=FALSE,(INDEX(FRED!$1:$1048576,MATCH(US!I$5,FRED!$A:$A,0),MATCH(US!$B68,FRED!$1:$1,0))),(H68))),"")</f>
        <v>6778</v>
      </c>
      <c r="J68" s="59">
        <f>+IFERROR((IF(ISTEXT(J$5)=FALSE,(INDEX(FRED!$1:$1048576,MATCH(US!J$5,FRED!$A:$A,0),MATCH(US!$B68,FRED!$1:$1,0))),(I68))),"")</f>
        <v>6794</v>
      </c>
      <c r="K68" s="59">
        <f>+IFERROR((IF(ISTEXT(K$5)=FALSE,(INDEX(FRED!$1:$1048576,MATCH(US!K$5,FRED!$A:$A,0),MATCH(US!$B68,FRED!$1:$1,0))),(J68))),"")</f>
        <v>6796</v>
      </c>
      <c r="L68" s="59">
        <f>+IFERROR((IF(ISTEXT(L$5)=FALSE,(INDEX(FRED!$1:$1048576,MATCH(US!L$5,FRED!$A:$A,0),MATCH(US!$B68,FRED!$1:$1,0))),(K68))),"")</f>
        <v>6807</v>
      </c>
      <c r="M68" s="59">
        <f>+IFERROR((IF(ISTEXT(M$5)=FALSE,(INDEX(FRED!$1:$1048576,MATCH(US!M$5,FRED!$A:$A,0),MATCH(US!$B68,FRED!$1:$1,0))),(L68))),"")</f>
        <v>6814</v>
      </c>
      <c r="N68" s="59">
        <f>+IFERROR((IF(ISTEXT(N$5)=FALSE,(INDEX(FRED!$1:$1048576,MATCH(US!N$5,FRED!$A:$A,0),MATCH(US!$B68,FRED!$1:$1,0))),(M68))),"")</f>
        <v>6817</v>
      </c>
      <c r="O68" s="59">
        <f>+IFERROR((IF(ISTEXT(O$5)=FALSE,(INDEX(FRED!$1:$1048576,MATCH(US!O$5,FRED!$A:$A,0),MATCH(US!$B68,FRED!$1:$1,0))),(N68))),"")</f>
        <v>6792</v>
      </c>
      <c r="P68" s="60">
        <f>+IFERROR((IF(ISTEXT(P$5)=FALSE,(INDEX(FRED!$1:$1048576,MATCH(US!P$5,FRED!$A:$A,0),MATCH(US!$B68,FRED!$1:$1,0))),(O68))),"")</f>
        <v>6792</v>
      </c>
      <c r="Q68" s="59">
        <f>+IFERROR((IF(ISTEXT(Q$5)=FALSE,(INDEX(FRED!$1:$1048576,MATCH(US!Q$5,FRED!$A:$A,0),MATCH(US!$B68,FRED!$1:$1,0))),(P68))),"")</f>
        <v>6824</v>
      </c>
      <c r="R68" s="59">
        <f>+IFERROR((IF(ISTEXT(R$5)=FALSE,(INDEX(FRED!$1:$1048576,MATCH(US!R$5,FRED!$A:$A,0),MATCH(US!$B68,FRED!$1:$1,0))),(Q68))),"")</f>
        <v>6841</v>
      </c>
      <c r="S68" s="59">
        <f>+IFERROR((IF(ISTEXT(S$5)=FALSE,(INDEX(FRED!$1:$1048576,MATCH(US!S$5,FRED!$A:$A,0),MATCH(US!$B68,FRED!$1:$1,0))),(R68))),"")</f>
        <v>6862</v>
      </c>
      <c r="T68" s="59">
        <f>+IFERROR((IF(ISTEXT(T$5)=FALSE,(INDEX(FRED!$1:$1048576,MATCH(US!T$5,FRED!$A:$A,0),MATCH(US!$B68,FRED!$1:$1,0))),(S68))),"")</f>
        <v>6844</v>
      </c>
      <c r="U68" s="59">
        <f>+IFERROR((IF(ISTEXT(U$5)=FALSE,(INDEX(FRED!$1:$1048576,MATCH(US!U$5,FRED!$A:$A,0),MATCH(US!$B68,FRED!$1:$1,0))),(T68))),"")</f>
        <v>6849</v>
      </c>
      <c r="V68" s="59">
        <f>+IFERROR((IF(ISTEXT(V$5)=FALSE,(INDEX(FRED!$1:$1048576,MATCH(US!V$5,FRED!$A:$A,0),MATCH(US!$B68,FRED!$1:$1,0))),(U68))),"")</f>
        <v>6840</v>
      </c>
      <c r="W68" s="59">
        <f>+IFERROR((IF(ISTEXT(W$5)=FALSE,(INDEX(FRED!$1:$1048576,MATCH(US!W$5,FRED!$A:$A,0),MATCH(US!$B68,FRED!$1:$1,0))),(V68))),"")</f>
        <v>6845</v>
      </c>
      <c r="X68" s="59">
        <f>+IFERROR((IF(ISTEXT(X$5)=FALSE,(INDEX(FRED!$1:$1048576,MATCH(US!X$5,FRED!$A:$A,0),MATCH(US!$B68,FRED!$1:$1,0))),(W68))),"")</f>
        <v>6827</v>
      </c>
      <c r="Y68" s="59">
        <f>+IFERROR((IF(ISTEXT(Y$5)=FALSE,(INDEX(FRED!$1:$1048576,MATCH(US!Y$5,FRED!$A:$A,0),MATCH(US!$B68,FRED!$1:$1,0))),(X68))),"")</f>
        <v>6813</v>
      </c>
      <c r="Z68" s="59">
        <f>+IFERROR((IF(ISTEXT(Z$5)=FALSE,(INDEX(FRED!$1:$1048576,MATCH(US!Z$5,FRED!$A:$A,0),MATCH(US!$B68,FRED!$1:$1,0))),(Y68))),"")</f>
        <v>6804</v>
      </c>
      <c r="AA68" s="59">
        <f>+IFERROR((IF(ISTEXT(AA$5)=FALSE,(INDEX(FRED!$1:$1048576,MATCH(US!AA$5,FRED!$A:$A,0),MATCH(US!$B68,FRED!$1:$1,0))),(Z68))),"")</f>
        <v>6784</v>
      </c>
      <c r="AB68" s="59">
        <f>+IFERROR((IF(ISTEXT(AB$5)=FALSE,(INDEX(FRED!$1:$1048576,MATCH(US!AB$5,FRED!$A:$A,0),MATCH(US!$B68,FRED!$1:$1,0))),(AA68))),"")</f>
        <v>6785</v>
      </c>
      <c r="AC68" s="60">
        <f>+IFERROR((IF(ISTEXT(AC$5)=FALSE,(INDEX(FRED!$1:$1048576,MATCH(US!AC$5,FRED!$A:$A,0),MATCH(US!$B68,FRED!$1:$1,0))),(AB68))),"")</f>
        <v>6785</v>
      </c>
      <c r="AD68" s="59">
        <f>+IFERROR((IF(ISTEXT(AD$5)=FALSE,(INDEX(FRED!$1:$1048576,MATCH(US!AD$5,FRED!$A:$A,0),MATCH(US!$B68,FRED!$1:$1,0))),(AC68))),"")</f>
        <v>6775</v>
      </c>
      <c r="AE68" s="59">
        <f>+IFERROR((IF(ISTEXT(AE$5)=FALSE,(INDEX(FRED!$1:$1048576,MATCH(US!AE$5,FRED!$A:$A,0),MATCH(US!$B68,FRED!$1:$1,0))),(AD68))),"")</f>
        <v>6766</v>
      </c>
      <c r="AF68" s="59">
        <f>+IFERROR((IF(ISTEXT(AF$5)=FALSE,(INDEX(FRED!$1:$1048576,MATCH(US!AF$5,FRED!$A:$A,0),MATCH(US!$B68,FRED!$1:$1,0))),(AE68))),"")</f>
        <v>6755</v>
      </c>
      <c r="AG68" s="59">
        <f>+IFERROR((IF(ISTEXT(AG$5)=FALSE,(INDEX(FRED!$1:$1048576,MATCH(US!AG$5,FRED!$A:$A,0),MATCH(US!$B68,FRED!$1:$1,0))),(AF68))),"")</f>
        <v>6710</v>
      </c>
      <c r="AH68" s="59">
        <f>+IFERROR((IF(ISTEXT(AH$5)=FALSE,(INDEX(FRED!$1:$1048576,MATCH(US!AH$5,FRED!$A:$A,0),MATCH(US!$B68,FRED!$1:$1,0))),(AG68))),"")</f>
        <v>6684</v>
      </c>
      <c r="AI68" s="59">
        <f>+IFERROR((IF(ISTEXT(AI$5)=FALSE,(INDEX(FRED!$1:$1048576,MATCH(US!AI$5,FRED!$A:$A,0),MATCH(US!$B68,FRED!$1:$1,0))),(AH68))),"")</f>
        <v>6701</v>
      </c>
      <c r="AJ68" s="59">
        <f>+IFERROR((IF(ISTEXT(AJ$5)=FALSE,(INDEX(FRED!$1:$1048576,MATCH(US!AJ$5,FRED!$A:$A,0),MATCH(US!$B68,FRED!$1:$1,0))),(AI68))),"")</f>
        <v>6688</v>
      </c>
      <c r="AK68" s="59">
        <f>+IFERROR((IF(ISTEXT(AK$5)=FALSE,(INDEX(FRED!$1:$1048576,MATCH(US!AK$5,FRED!$A:$A,0),MATCH(US!$B68,FRED!$1:$1,0))),(AJ68))),"")</f>
        <v>6701</v>
      </c>
      <c r="AL68" s="59">
        <f>+IFERROR((IF(ISTEXT(AL$5)=FALSE,(INDEX(FRED!$1:$1048576,MATCH(US!AL$5,FRED!$A:$A,0),MATCH(US!$B68,FRED!$1:$1,0))),(AK68))),"")</f>
        <v>6702</v>
      </c>
      <c r="AM68" s="59">
        <f>+IFERROR((IF(ISTEXT(AM$5)=FALSE,(INDEX(FRED!$1:$1048576,MATCH(US!AM$5,FRED!$A:$A,0),MATCH(US!$B68,FRED!$1:$1,0))),(AL68))),"")</f>
        <v>6689</v>
      </c>
      <c r="AN68" s="59">
        <f>+IFERROR((IF(ISTEXT(AN$5)=FALSE,(INDEX(FRED!$1:$1048576,MATCH(US!AN$5,FRED!$A:$A,0),MATCH(US!$B68,FRED!$1:$1,0))),(AM68))),"")</f>
        <v>6713</v>
      </c>
      <c r="AO68" s="59">
        <f>+IFERROR((IF(ISTEXT(AO$5)=FALSE,(INDEX(FRED!$1:$1048576,MATCH(US!AO$5,FRED!$A:$A,0),MATCH(US!$B68,FRED!$1:$1,0))),(AN68))),"")</f>
        <v>6700</v>
      </c>
      <c r="AP68" s="60">
        <f>+IFERROR((IF(ISTEXT(AP$5)=FALSE,(INDEX(FRED!$1:$1048576,MATCH(US!AP$5,FRED!$A:$A,0),MATCH(US!$B68,FRED!$1:$1,0))),(AO68))),"")</f>
        <v>6700</v>
      </c>
      <c r="AQ68" s="59">
        <f>+IFERROR((IF(ISTEXT(AQ$5)=FALSE,(INDEX(FRED!$1:$1048576,MATCH(US!AQ$5,FRED!$A:$A,0),MATCH(US!$B68,FRED!$1:$1,0))),(AP68))),"")</f>
        <v>6704</v>
      </c>
      <c r="AR68" s="59">
        <f>+IFERROR((IF(ISTEXT(AR$5)=FALSE,(INDEX(FRED!$1:$1048576,MATCH(US!AR$5,FRED!$A:$A,0),MATCH(US!$B68,FRED!$1:$1,0))),(AQ68))),"")</f>
        <v>6667</v>
      </c>
      <c r="AS68" s="59">
        <f>+IFERROR((IF(ISTEXT(AS$5)=FALSE,(INDEX(FRED!$1:$1048576,MATCH(US!AS$5,FRED!$A:$A,0),MATCH(US!$B68,FRED!$1:$1,0))),(AR68))),"")</f>
        <v>6654</v>
      </c>
      <c r="AT68" s="59">
        <f>+IFERROR((IF(ISTEXT(AT$5)=FALSE,(INDEX(FRED!$1:$1048576,MATCH(US!AT$5,FRED!$A:$A,0),MATCH(US!$B68,FRED!$1:$1,0))),(AS68))),"")</f>
        <v>6689</v>
      </c>
      <c r="AU68" s="59">
        <f>+IFERROR((IF(ISTEXT(AU$5)=FALSE,(INDEX(FRED!$1:$1048576,MATCH(US!AU$5,FRED!$A:$A,0),MATCH(US!$B68,FRED!$1:$1,0))),(AT68))),"")</f>
        <v>6706</v>
      </c>
      <c r="AV68" s="59">
        <f>+IFERROR((IF(ISTEXT(AV$5)=FALSE,(INDEX(FRED!$1:$1048576,MATCH(US!AV$5,FRED!$A:$A,0),MATCH(US!$B68,FRED!$1:$1,0))),(AU68))),"")</f>
        <v>6723</v>
      </c>
      <c r="AW68" s="59">
        <f>+IFERROR((IF(ISTEXT(AW$5)=FALSE,(INDEX(FRED!$1:$1048576,MATCH(US!AW$5,FRED!$A:$A,0),MATCH(US!$B68,FRED!$1:$1,0))),(AV68))),"")</f>
        <v>6735</v>
      </c>
      <c r="AX68" s="59">
        <f>+IFERROR((IF(ISTEXT(AX$5)=FALSE,(INDEX(FRED!$1:$1048576,MATCH(US!AX$5,FRED!$A:$A,0),MATCH(US!$B68,FRED!$1:$1,0))),(AW68))),"")</f>
        <v>6760</v>
      </c>
      <c r="AY68" s="59">
        <f>+IFERROR((IF(ISTEXT(AY$5)=FALSE,(INDEX(FRED!$1:$1048576,MATCH(US!AY$5,FRED!$A:$A,0),MATCH(US!$B68,FRED!$1:$1,0))),(AX68))),"")</f>
        <v>6783</v>
      </c>
      <c r="AZ68" s="59">
        <f>+IFERROR((IF(ISTEXT(AZ$5)=FALSE,(INDEX(FRED!$1:$1048576,MATCH(US!AZ$5,FRED!$A:$A,0),MATCH(US!$B68,FRED!$1:$1,0))),(AY68))),"")</f>
        <v>6784</v>
      </c>
      <c r="BA68" s="59">
        <f>+IFERROR((IF(ISTEXT(BA$5)=FALSE,(INDEX(FRED!$1:$1048576,MATCH(US!BA$5,FRED!$A:$A,0),MATCH(US!$B68,FRED!$1:$1,0))),(AZ68))),"")</f>
        <v>6796</v>
      </c>
      <c r="BB68" s="59">
        <f>+IFERROR((IF(ISTEXT(BB$5)=FALSE,(INDEX(FRED!$1:$1048576,MATCH(US!BB$5,FRED!$A:$A,0),MATCH(US!$B68,FRED!$1:$1,0))),(BA68))),"")</f>
        <v>6827</v>
      </c>
      <c r="BC68" s="60">
        <f>+IFERROR((IF(ISTEXT(BC$5)=FALSE,(INDEX(FRED!$1:$1048576,MATCH(US!BC$5,FRED!$A:$A,0),MATCH(US!$B68,FRED!$1:$1,0))),(BB68))),"")</f>
        <v>6827</v>
      </c>
      <c r="BD68" s="59">
        <f>+IFERROR((IF(ISTEXT(BD$5)=FALSE,(INDEX(FRED!$1:$1048576,MATCH(US!BD$5,FRED!$A:$A,0),MATCH(US!$B68,FRED!$1:$1,0))),(BC68))),"")</f>
        <v>6848</v>
      </c>
      <c r="BE68" s="59">
        <f>+IFERROR((IF(ISTEXT(BE$5)=FALSE,(INDEX(FRED!$1:$1048576,MATCH(US!BE$5,FRED!$A:$A,0),MATCH(US!$B68,FRED!$1:$1,0))),(BD68))),"")</f>
        <v>6838</v>
      </c>
      <c r="BF68" s="59">
        <f>+IFERROR((IF(ISTEXT(BF$5)=FALSE,(INDEX(FRED!$1:$1048576,MATCH(US!BF$5,FRED!$A:$A,0),MATCH(US!$B68,FRED!$1:$1,0))),(BE68))),"")</f>
        <v>6887</v>
      </c>
      <c r="BG68" s="59">
        <f>+IFERROR((IF(ISTEXT(BG$5)=FALSE,(INDEX(FRED!$1:$1048576,MATCH(US!BG$5,FRED!$A:$A,0),MATCH(US!$B68,FRED!$1:$1,0))),(BF68))),"")</f>
        <v>6901</v>
      </c>
      <c r="BH68" s="59">
        <f>+IFERROR((IF(ISTEXT(BH$5)=FALSE,(INDEX(FRED!$1:$1048576,MATCH(US!BH$5,FRED!$A:$A,0),MATCH(US!$B68,FRED!$1:$1,0))),(BG68))),"")</f>
        <v>6948</v>
      </c>
      <c r="BI68" s="59">
        <f>+IFERROR((IF(ISTEXT(BI$5)=FALSE,(INDEX(FRED!$1:$1048576,MATCH(US!BI$5,FRED!$A:$A,0),MATCH(US!$B68,FRED!$1:$1,0))),(BH68))),"")</f>
        <v>6962</v>
      </c>
      <c r="BJ68" s="59">
        <f>+IFERROR((IF(ISTEXT(BJ$5)=FALSE,(INDEX(FRED!$1:$1048576,MATCH(US!BJ$5,FRED!$A:$A,0),MATCH(US!$B68,FRED!$1:$1,0))),(BI68))),"")</f>
        <v>6977</v>
      </c>
      <c r="BK68" s="59">
        <f>+IFERROR((IF(ISTEXT(BK$5)=FALSE,(INDEX(FRED!$1:$1048576,MATCH(US!BK$5,FRED!$A:$A,0),MATCH(US!$B68,FRED!$1:$1,0))),(BJ68))),"")</f>
        <v>7003</v>
      </c>
      <c r="BL68" s="59">
        <f>+IFERROR((IF(ISTEXT(BL$5)=FALSE,(INDEX(FRED!$1:$1048576,MATCH(US!BL$5,FRED!$A:$A,0),MATCH(US!$B68,FRED!$1:$1,0))),(BK68))),"")</f>
        <v>7029</v>
      </c>
      <c r="BM68" s="59">
        <f>+IFERROR((IF(ISTEXT(BM$5)=FALSE,(INDEX(FRED!$1:$1048576,MATCH(US!BM$5,FRED!$A:$A,0),MATCH(US!$B68,FRED!$1:$1,0))),(BL68))),"")</f>
        <v>7077</v>
      </c>
      <c r="BN68" s="59">
        <f>+IFERROR((IF(ISTEXT(BN$5)=FALSE,(INDEX(FRED!$1:$1048576,MATCH(US!BN$5,FRED!$A:$A,0),MATCH(US!$B68,FRED!$1:$1,0))),(BM68))),"")</f>
        <v>7091</v>
      </c>
      <c r="BO68" s="59">
        <f>+IFERROR((IF(ISTEXT(BO$5)=FALSE,(INDEX(FRED!$1:$1048576,MATCH(US!BO$5,FRED!$A:$A,0),MATCH(US!$B68,FRED!$1:$1,0))),(BN68))),"")</f>
        <v>7117</v>
      </c>
      <c r="BP68" s="60">
        <f>+IFERROR((IF(ISTEXT(BP$5)=FALSE,(INDEX(FRED!$1:$1048576,MATCH(US!BP$5,FRED!$A:$A,0),MATCH(US!$B68,FRED!$1:$1,0))),(BO68))),"")</f>
        <v>7117</v>
      </c>
      <c r="BQ68" s="59">
        <f>+IFERROR((IF(ISTEXT(BQ$5)=FALSE,(INDEX(FRED!$1:$1048576,MATCH(US!BQ$5,FRED!$A:$A,0),MATCH(US!$B68,FRED!$1:$1,0))),(BP68))),"")</f>
        <v>7095</v>
      </c>
      <c r="BR68" s="59">
        <f>+IFERROR((IF(ISTEXT(BR$5)=FALSE,(INDEX(FRED!$1:$1048576,MATCH(US!BR$5,FRED!$A:$A,0),MATCH(US!$B68,FRED!$1:$1,0))),(BQ68))),"")</f>
        <v>7153</v>
      </c>
      <c r="BS68" s="59">
        <f>+IFERROR((IF(ISTEXT(BS$5)=FALSE,(INDEX(FRED!$1:$1048576,MATCH(US!BS$5,FRED!$A:$A,0),MATCH(US!$B68,FRED!$1:$1,0))),(BR68))),"")</f>
        <v>7181</v>
      </c>
      <c r="BT68" s="59">
        <f>+IFERROR((IF(ISTEXT(BT$5)=FALSE,(INDEX(FRED!$1:$1048576,MATCH(US!BT$5,FRED!$A:$A,0),MATCH(US!$B68,FRED!$1:$1,0))),(BS68))),"")</f>
        <v>7266</v>
      </c>
      <c r="BU68" s="59">
        <f>+IFERROR((IF(ISTEXT(BU$5)=FALSE,(INDEX(FRED!$1:$1048576,MATCH(US!BU$5,FRED!$A:$A,0),MATCH(US!$B68,FRED!$1:$1,0))),(BT68))),"")</f>
        <v>7294</v>
      </c>
      <c r="BV68" s="59">
        <f>+IFERROR((IF(ISTEXT(BV$5)=FALSE,(INDEX(FRED!$1:$1048576,MATCH(US!BV$5,FRED!$A:$A,0),MATCH(US!$B68,FRED!$1:$1,0))),(BU68))),"")</f>
        <v>7333</v>
      </c>
      <c r="BW68" s="59">
        <f>+IFERROR((IF(ISTEXT(BW$5)=FALSE,(INDEX(FRED!$1:$1048576,MATCH(US!BW$5,FRED!$A:$A,0),MATCH(US!$B68,FRED!$1:$1,0))),(BV68))),"")</f>
        <v>7353</v>
      </c>
      <c r="BX68" s="59">
        <f>+IFERROR((IF(ISTEXT(BX$5)=FALSE,(INDEX(FRED!$1:$1048576,MATCH(US!BX$5,FRED!$A:$A,0),MATCH(US!$B68,FRED!$1:$1,0))),(BW68))),"")</f>
        <v>7394</v>
      </c>
      <c r="BY68" s="59">
        <f>+IFERROR((IF(ISTEXT(BY$5)=FALSE,(INDEX(FRED!$1:$1048576,MATCH(US!BY$5,FRED!$A:$A,0),MATCH(US!$B68,FRED!$1:$1,0))),(BX68))),"")</f>
        <v>7415</v>
      </c>
      <c r="BZ68" s="59">
        <f>+IFERROR((IF(ISTEXT(BZ$5)=FALSE,(INDEX(FRED!$1:$1048576,MATCH(US!BZ$5,FRED!$A:$A,0),MATCH(US!$B68,FRED!$1:$1,0))),(BY68))),"")</f>
        <v>7460</v>
      </c>
      <c r="CA68" s="59">
        <f>+IFERROR((IF(ISTEXT(CA$5)=FALSE,(INDEX(FRED!$1:$1048576,MATCH(US!CA$5,FRED!$A:$A,0),MATCH(US!$B68,FRED!$1:$1,0))),(BZ68))),"")</f>
        <v>7524</v>
      </c>
      <c r="CB68" s="59">
        <f>+IFERROR((IF(ISTEXT(CB$5)=FALSE,(INDEX(FRED!$1:$1048576,MATCH(US!CB$5,FRED!$A:$A,0),MATCH(US!$B68,FRED!$1:$1,0))),(CA68))),"")</f>
        <v>7533</v>
      </c>
      <c r="CC68" s="60">
        <f>+IFERROR((IF(ISTEXT(CC$5)=FALSE,(INDEX(FRED!$1:$1048576,MATCH(US!CC$5,FRED!$A:$A,0),MATCH(US!$B68,FRED!$1:$1,0))),(CB68))),"")</f>
        <v>7533</v>
      </c>
      <c r="CD68" s="59">
        <f>+IFERROR((IF(ISTEXT(CD$5)=FALSE,(INDEX(FRED!$1:$1048576,MATCH(US!CD$5,FRED!$A:$A,0),MATCH(US!$B68,FRED!$1:$1,0))),(CC68))),"")</f>
        <v>7601</v>
      </c>
      <c r="CE68" s="59">
        <f>+IFERROR((IF(ISTEXT(CE$5)=FALSE,(INDEX(FRED!$1:$1048576,MATCH(US!CE$5,FRED!$A:$A,0),MATCH(US!$B68,FRED!$1:$1,0))),(CD68))),"")</f>
        <v>7664</v>
      </c>
      <c r="CF68" s="59">
        <f>+IFERROR((IF(ISTEXT(CF$5)=FALSE,(INDEX(FRED!$1:$1048576,MATCH(US!CF$5,FRED!$A:$A,0),MATCH(US!$B68,FRED!$1:$1,0))),(CE68))),"")</f>
        <v>7689</v>
      </c>
      <c r="CG68" s="59">
        <f>+IFERROR((IF(ISTEXT(CG$5)=FALSE,(INDEX(FRED!$1:$1048576,MATCH(US!CG$5,FRED!$A:$A,0),MATCH(US!$B68,FRED!$1:$1,0))),(CF68))),"")</f>
        <v>7726</v>
      </c>
      <c r="CH68" s="59">
        <f>+IFERROR((IF(ISTEXT(CH$5)=FALSE,(INDEX(FRED!$1:$1048576,MATCH(US!CH$5,FRED!$A:$A,0),MATCH(US!$B68,FRED!$1:$1,0))),(CG68))),"")</f>
        <v>7713</v>
      </c>
      <c r="CI68" s="59">
        <f>+IFERROR((IF(ISTEXT(CI$5)=FALSE,(INDEX(FRED!$1:$1048576,MATCH(US!CI$5,FRED!$A:$A,0),MATCH(US!$B68,FRED!$1:$1,0))),(CH68))),"")</f>
        <v>7699</v>
      </c>
      <c r="CJ68" s="59">
        <f>+IFERROR((IF(ISTEXT(CJ$5)=FALSE,(INDEX(FRED!$1:$1048576,MATCH(US!CJ$5,FRED!$A:$A,0),MATCH(US!$B68,FRED!$1:$1,0))),(CI68))),"")</f>
        <v>7712</v>
      </c>
      <c r="CK68" s="59">
        <f>+IFERROR((IF(ISTEXT(CK$5)=FALSE,(INDEX(FRED!$1:$1048576,MATCH(US!CK$5,FRED!$A:$A,0),MATCH(US!$B68,FRED!$1:$1,0))),(CJ68))),"")</f>
        <v>7720</v>
      </c>
      <c r="CL68" s="59">
        <f>+IFERROR((IF(ISTEXT(CL$5)=FALSE,(INDEX(FRED!$1:$1048576,MATCH(US!CL$5,FRED!$A:$A,0),MATCH(US!$B68,FRED!$1:$1,0))),(CK68))),"")</f>
        <v>7718</v>
      </c>
      <c r="CM68" s="59">
        <f>+IFERROR((IF(ISTEXT(CM$5)=FALSE,(INDEX(FRED!$1:$1048576,MATCH(US!CM$5,FRED!$A:$A,0),MATCH(US!$B68,FRED!$1:$1,0))),(CL68))),"")</f>
        <v>7682</v>
      </c>
      <c r="CN68" s="59">
        <f>+IFERROR((IF(ISTEXT(CN$5)=FALSE,(INDEX(FRED!$1:$1048576,MATCH(US!CN$5,FRED!$A:$A,0),MATCH(US!$B68,FRED!$1:$1,0))),(CM68))),"")</f>
        <v>7666</v>
      </c>
      <c r="CO68" s="59">
        <f>+IFERROR((IF(ISTEXT(CO$5)=FALSE,(INDEX(FRED!$1:$1048576,MATCH(US!CO$5,FRED!$A:$A,0),MATCH(US!$B68,FRED!$1:$1,0))),(CN68))),"")</f>
        <v>7685</v>
      </c>
      <c r="CP68" s="60">
        <f>+IFERROR((IF(ISTEXT(CP$5)=FALSE,(INDEX(FRED!$1:$1048576,MATCH(US!CP$5,FRED!$A:$A,0),MATCH(US!$B68,FRED!$1:$1,0))),(CO68))),"")</f>
        <v>7685</v>
      </c>
      <c r="CQ68" s="59">
        <f>+IFERROR((IF(ISTEXT(CQ$5)=FALSE,(INDEX(FRED!$1:$1048576,MATCH(US!CQ$5,FRED!$A:$A,0),MATCH(US!$B68,FRED!$1:$1,0))),(CP68))),"")</f>
        <v>7725</v>
      </c>
      <c r="CR68" s="59">
        <f>+IFERROR((IF(ISTEXT(CR$5)=FALSE,(INDEX(FRED!$1:$1048576,MATCH(US!CR$5,FRED!$A:$A,0),MATCH(US!$B68,FRED!$1:$1,0))),(CQ68))),"")</f>
        <v>7626</v>
      </c>
      <c r="CS68" s="59">
        <f>+IFERROR((IF(ISTEXT(CS$5)=FALSE,(INDEX(FRED!$1:$1048576,MATCH(US!CS$5,FRED!$A:$A,0),MATCH(US!$B68,FRED!$1:$1,0))),(CR68))),"")</f>
        <v>7706</v>
      </c>
      <c r="CT68" s="59">
        <f>+IFERROR((IF(ISTEXT(CT$5)=FALSE,(INDEX(FRED!$1:$1048576,MATCH(US!CT$5,FRED!$A:$A,0),MATCH(US!$B68,FRED!$1:$1,0))),(CS68))),"")</f>
        <v>7686</v>
      </c>
      <c r="CU68" s="59">
        <f>+IFERROR((IF(ISTEXT(CU$5)=FALSE,(INDEX(FRED!$1:$1048576,MATCH(US!CU$5,FRED!$A:$A,0),MATCH(US!$B68,FRED!$1:$1,0))),(CT68))),"")</f>
        <v>7673</v>
      </c>
      <c r="CV68" s="59">
        <f>+IFERROR((IF(ISTEXT(CV$5)=FALSE,(INDEX(FRED!$1:$1048576,MATCH(US!CV$5,FRED!$A:$A,0),MATCH(US!$B68,FRED!$1:$1,0))),(CU68))),"")</f>
        <v>7687</v>
      </c>
      <c r="CW68" s="59">
        <f>+IFERROR((IF(ISTEXT(CW$5)=FALSE,(INDEX(FRED!$1:$1048576,MATCH(US!CW$5,FRED!$A:$A,0),MATCH(US!$B68,FRED!$1:$1,0))),(CV68))),"")</f>
        <v>7660</v>
      </c>
      <c r="CX68" s="59">
        <f>+IFERROR((IF(ISTEXT(CX$5)=FALSE,(INDEX(FRED!$1:$1048576,MATCH(US!CX$5,FRED!$A:$A,0),MATCH(US!$B68,FRED!$1:$1,0))),(CW68))),"")</f>
        <v>7610</v>
      </c>
      <c r="CY68" s="59">
        <f>+IFERROR((IF(ISTEXT(CY$5)=FALSE,(INDEX(FRED!$1:$1048576,MATCH(US!CY$5,FRED!$A:$A,0),MATCH(US!$B68,FRED!$1:$1,0))),(CX68))),"")</f>
        <v>7577</v>
      </c>
      <c r="CZ68" s="59">
        <f>+IFERROR((IF(ISTEXT(CZ$5)=FALSE,(INDEX(FRED!$1:$1048576,MATCH(US!CZ$5,FRED!$A:$A,0),MATCH(US!$B68,FRED!$1:$1,0))),(CY68))),"")</f>
        <v>7565</v>
      </c>
      <c r="DA68" s="59">
        <f>+IFERROR((IF(ISTEXT(DA$5)=FALSE,(INDEX(FRED!$1:$1048576,MATCH(US!DA$5,FRED!$A:$A,0),MATCH(US!$B68,FRED!$1:$1,0))),(CZ68))),"")</f>
        <v>7523</v>
      </c>
      <c r="DB68" s="59">
        <f>+IFERROR((IF(ISTEXT(DB$5)=FALSE,(INDEX(FRED!$1:$1048576,MATCH(US!DB$5,FRED!$A:$A,0),MATCH(US!$B68,FRED!$1:$1,0))),(DA68))),"")</f>
        <v>7490</v>
      </c>
      <c r="DC68" s="60">
        <f>+IFERROR((IF(ISTEXT(DC$5)=FALSE,(INDEX(FRED!$1:$1048576,MATCH(US!DC$5,FRED!$A:$A,0),MATCH(US!$B68,FRED!$1:$1,0))),(DB68))),"")</f>
        <v>7490</v>
      </c>
      <c r="DD68" s="59">
        <f>+IFERROR((IF(ISTEXT(DD$5)=FALSE,(INDEX(FRED!$1:$1048576,MATCH(US!DD$5,FRED!$A:$A,0),MATCH(US!$B68,FRED!$1:$1,0))),(DC68))),"")</f>
        <v>7476</v>
      </c>
      <c r="DE68" s="59">
        <f>+IFERROR((IF(ISTEXT(DE$5)=FALSE,(INDEX(FRED!$1:$1048576,MATCH(US!DE$5,FRED!$A:$A,0),MATCH(US!$B68,FRED!$1:$1,0))),(DD68))),"")</f>
        <v>7453</v>
      </c>
      <c r="DF68" s="59">
        <f>+IFERROR((IF(ISTEXT(DF$5)=FALSE,(INDEX(FRED!$1:$1048576,MATCH(US!DF$5,FRED!$A:$A,0),MATCH(US!$B68,FRED!$1:$1,0))),(DE68))),"")</f>
        <v>7406</v>
      </c>
      <c r="DG68" s="59">
        <f>+IFERROR((IF(ISTEXT(DG$5)=FALSE,(INDEX(FRED!$1:$1048576,MATCH(US!DG$5,FRED!$A:$A,0),MATCH(US!$B68,FRED!$1:$1,0))),(DF68))),"")</f>
        <v>7327</v>
      </c>
      <c r="DH68" s="59">
        <f>+IFERROR((IF(ISTEXT(DH$5)=FALSE,(INDEX(FRED!$1:$1048576,MATCH(US!DH$5,FRED!$A:$A,0),MATCH(US!$B68,FRED!$1:$1,0))),(DG68))),"")</f>
        <v>7274</v>
      </c>
      <c r="DI68" s="59">
        <f>+IFERROR((IF(ISTEXT(DI$5)=FALSE,(INDEX(FRED!$1:$1048576,MATCH(US!DI$5,FRED!$A:$A,0),MATCH(US!$B68,FRED!$1:$1,0))),(DH68))),"")</f>
        <v>7213</v>
      </c>
      <c r="DJ68" s="59">
        <f>+IFERROR((IF(ISTEXT(DJ$5)=FALSE,(INDEX(FRED!$1:$1048576,MATCH(US!DJ$5,FRED!$A:$A,0),MATCH(US!$B68,FRED!$1:$1,0))),(DI68))),"")</f>
        <v>7160</v>
      </c>
      <c r="DK68" s="59">
        <f>+IFERROR((IF(ISTEXT(DK$5)=FALSE,(INDEX(FRED!$1:$1048576,MATCH(US!DK$5,FRED!$A:$A,0),MATCH(US!$B68,FRED!$1:$1,0))),(DJ68))),"")</f>
        <v>7114</v>
      </c>
      <c r="DL68" s="59">
        <f>+IFERROR((IF(ISTEXT(DL$5)=FALSE,(INDEX(FRED!$1:$1048576,MATCH(US!DL$5,FRED!$A:$A,0),MATCH(US!$B68,FRED!$1:$1,0))),(DK68))),"")</f>
        <v>7044</v>
      </c>
      <c r="DM68" s="59">
        <f>+IFERROR((IF(ISTEXT(DM$5)=FALSE,(INDEX(FRED!$1:$1048576,MATCH(US!DM$5,FRED!$A:$A,0),MATCH(US!$B68,FRED!$1:$1,0))),(DL68))),"")</f>
        <v>6967</v>
      </c>
      <c r="DN68" s="59">
        <f>+IFERROR((IF(ISTEXT(DN$5)=FALSE,(INDEX(FRED!$1:$1048576,MATCH(US!DN$5,FRED!$A:$A,0),MATCH(US!$B68,FRED!$1:$1,0))),(DM68))),"")</f>
        <v>6813</v>
      </c>
      <c r="DO68" s="59">
        <f>+IFERROR((IF(ISTEXT(DO$5)=FALSE,(INDEX(FRED!$1:$1048576,MATCH(US!DO$5,FRED!$A:$A,0),MATCH(US!$B68,FRED!$1:$1,0))),(DN68))),"")</f>
        <v>6701</v>
      </c>
      <c r="DP68" s="60">
        <f>+IFERROR((IF(ISTEXT(DP$5)=FALSE,(INDEX(FRED!$1:$1048576,MATCH(US!DP$5,FRED!$A:$A,0),MATCH(US!$B68,FRED!$1:$1,0))),(DO68))),"")</f>
        <v>6701</v>
      </c>
      <c r="DQ68" s="59">
        <f>+IFERROR((IF(ISTEXT(DQ$5)=FALSE,(INDEX(FRED!$1:$1048576,MATCH(US!DQ$5,FRED!$A:$A,0),MATCH(US!$B68,FRED!$1:$1,0))),(DP68))),"")</f>
        <v>6567</v>
      </c>
      <c r="DR68" s="59">
        <f>+IFERROR((IF(ISTEXT(DR$5)=FALSE,(INDEX(FRED!$1:$1048576,MATCH(US!DR$5,FRED!$A:$A,0),MATCH(US!$B68,FRED!$1:$1,0))),(DQ68))),"")</f>
        <v>6446</v>
      </c>
      <c r="DS68" s="59">
        <f>+IFERROR((IF(ISTEXT(DS$5)=FALSE,(INDEX(FRED!$1:$1048576,MATCH(US!DS$5,FRED!$A:$A,0),MATCH(US!$B68,FRED!$1:$1,0))),(DR68))),"")</f>
        <v>6291</v>
      </c>
      <c r="DT68" s="59">
        <f>+IFERROR((IF(ISTEXT(DT$5)=FALSE,(INDEX(FRED!$1:$1048576,MATCH(US!DT$5,FRED!$A:$A,0),MATCH(US!$B68,FRED!$1:$1,0))),(DS68))),"")</f>
        <v>6154</v>
      </c>
      <c r="DU68" s="59">
        <f>+IFERROR((IF(ISTEXT(DU$5)=FALSE,(INDEX(FRED!$1:$1048576,MATCH(US!DU$5,FRED!$A:$A,0),MATCH(US!$B68,FRED!$1:$1,0))),(DT68))),"")</f>
        <v>6100</v>
      </c>
      <c r="DV68" s="59">
        <f>+IFERROR((IF(ISTEXT(DV$5)=FALSE,(INDEX(FRED!$1:$1048576,MATCH(US!DV$5,FRED!$A:$A,0),MATCH(US!$B68,FRED!$1:$1,0))),(DU68))),"")</f>
        <v>6010</v>
      </c>
      <c r="DW68" s="59">
        <f>+IFERROR((IF(ISTEXT(DW$5)=FALSE,(INDEX(FRED!$1:$1048576,MATCH(US!DW$5,FRED!$A:$A,0),MATCH(US!$B68,FRED!$1:$1,0))),(DV68))),"")</f>
        <v>5932</v>
      </c>
      <c r="DX68" s="59">
        <f>+IFERROR((IF(ISTEXT(DX$5)=FALSE,(INDEX(FRED!$1:$1048576,MATCH(US!DX$5,FRED!$A:$A,0),MATCH(US!$B68,FRED!$1:$1,0))),(DW68))),"")</f>
        <v>5855</v>
      </c>
      <c r="DY68" s="59">
        <f>+IFERROR((IF(ISTEXT(DY$5)=FALSE,(INDEX(FRED!$1:$1048576,MATCH(US!DY$5,FRED!$A:$A,0),MATCH(US!$B68,FRED!$1:$1,0))),(DX68))),"")</f>
        <v>5787</v>
      </c>
      <c r="DZ68" s="59">
        <f>+IFERROR((IF(ISTEXT(DZ$5)=FALSE,(INDEX(FRED!$1:$1048576,MATCH(US!DZ$5,FRED!$A:$A,0),MATCH(US!$B68,FRED!$1:$1,0))),(DY68))),"")</f>
        <v>5716</v>
      </c>
      <c r="EA68" s="59">
        <f>+IFERROR((IF(ISTEXT(EA$5)=FALSE,(INDEX(FRED!$1:$1048576,MATCH(US!EA$5,FRED!$A:$A,0),MATCH(US!$B68,FRED!$1:$1,0))),(DZ68))),"")</f>
        <v>5696</v>
      </c>
      <c r="EB68" s="59">
        <f>+IFERROR((IF(ISTEXT(EB$5)=FALSE,(INDEX(FRED!$1:$1048576,MATCH(US!EB$5,FRED!$A:$A,0),MATCH(US!$B68,FRED!$1:$1,0))),(EA68))),"")</f>
        <v>5654</v>
      </c>
      <c r="EC68" s="60">
        <f>+IFERROR((IF(ISTEXT(EC$5)=FALSE,(INDEX(FRED!$1:$1048576,MATCH(US!EC$5,FRED!$A:$A,0),MATCH(US!$B68,FRED!$1:$1,0))),(EB68))),"")</f>
        <v>5654</v>
      </c>
      <c r="ED68" s="59">
        <f>+IFERROR((IF(ISTEXT(ED$5)=FALSE,(INDEX(FRED!$1:$1048576,MATCH(US!ED$5,FRED!$A:$A,0),MATCH(US!$B68,FRED!$1:$1,0))),(EC68))),"")</f>
        <v>5580</v>
      </c>
      <c r="EE68" s="59">
        <f>+IFERROR((IF(ISTEXT(EE$5)=FALSE,(INDEX(FRED!$1:$1048576,MATCH(US!EE$5,FRED!$A:$A,0),MATCH(US!$B68,FRED!$1:$1,0))),(ED68))),"")</f>
        <v>5500</v>
      </c>
      <c r="EF68" s="59">
        <f>+IFERROR((IF(ISTEXT(EF$5)=FALSE,(INDEX(FRED!$1:$1048576,MATCH(US!EF$5,FRED!$A:$A,0),MATCH(US!$B68,FRED!$1:$1,0))),(EE68))),"")</f>
        <v>5537</v>
      </c>
      <c r="EG68" s="59">
        <f>+IFERROR((IF(ISTEXT(EG$5)=FALSE,(INDEX(FRED!$1:$1048576,MATCH(US!EG$5,FRED!$A:$A,0),MATCH(US!$B68,FRED!$1:$1,0))),(EF68))),"")</f>
        <v>5553</v>
      </c>
      <c r="EH68" s="59">
        <f>+IFERROR((IF(ISTEXT(EH$5)=FALSE,(INDEX(FRED!$1:$1048576,MATCH(US!EH$5,FRED!$A:$A,0),MATCH(US!$B68,FRED!$1:$1,0))),(EG68))),"")</f>
        <v>5520</v>
      </c>
      <c r="EI68" s="59">
        <f>+IFERROR((IF(ISTEXT(EI$5)=FALSE,(INDEX(FRED!$1:$1048576,MATCH(US!EI$5,FRED!$A:$A,0),MATCH(US!$B68,FRED!$1:$1,0))),(EH68))),"")</f>
        <v>5516</v>
      </c>
      <c r="EJ68" s="59">
        <f>+IFERROR((IF(ISTEXT(EJ$5)=FALSE,(INDEX(FRED!$1:$1048576,MATCH(US!EJ$5,FRED!$A:$A,0),MATCH(US!$B68,FRED!$1:$1,0))),(EI68))),"")</f>
        <v>5508</v>
      </c>
      <c r="EK68" s="59">
        <f>+IFERROR((IF(ISTEXT(EK$5)=FALSE,(INDEX(FRED!$1:$1048576,MATCH(US!EK$5,FRED!$A:$A,0),MATCH(US!$B68,FRED!$1:$1,0))),(EJ68))),"")</f>
        <v>5524</v>
      </c>
      <c r="EL68" s="59">
        <f>+IFERROR((IF(ISTEXT(EL$5)=FALSE,(INDEX(FRED!$1:$1048576,MATCH(US!EL$5,FRED!$A:$A,0),MATCH(US!$B68,FRED!$1:$1,0))),(EK68))),"")</f>
        <v>5501</v>
      </c>
      <c r="EM68" s="59">
        <f>+IFERROR((IF(ISTEXT(EM$5)=FALSE,(INDEX(FRED!$1:$1048576,MATCH(US!EM$5,FRED!$A:$A,0),MATCH(US!$B68,FRED!$1:$1,0))),(EL68))),"")</f>
        <v>5508</v>
      </c>
      <c r="EN68" s="59">
        <f>+IFERROR((IF(ISTEXT(EN$5)=FALSE,(INDEX(FRED!$1:$1048576,MATCH(US!EN$5,FRED!$A:$A,0),MATCH(US!$B68,FRED!$1:$1,0))),(EM68))),"")</f>
        <v>5506</v>
      </c>
      <c r="EO68" s="59">
        <f>+IFERROR((IF(ISTEXT(EO$5)=FALSE,(INDEX(FRED!$1:$1048576,MATCH(US!EO$5,FRED!$A:$A,0),MATCH(US!$B68,FRED!$1:$1,0))),(EN68))),"")</f>
        <v>5467</v>
      </c>
      <c r="EP68" s="60">
        <f>+IFERROR((IF(ISTEXT(EP$5)=FALSE,(INDEX(FRED!$1:$1048576,MATCH(US!EP$5,FRED!$A:$A,0),MATCH(US!$B68,FRED!$1:$1,0))),(EO68))),"")</f>
        <v>5467</v>
      </c>
      <c r="EQ68" s="59">
        <f>+IFERROR((IF(ISTEXT(EQ$5)=FALSE,(INDEX(FRED!$1:$1048576,MATCH(US!EQ$5,FRED!$A:$A,0),MATCH(US!$B68,FRED!$1:$1,0))),(EP68))),"")</f>
        <v>5427</v>
      </c>
      <c r="ER68" s="59">
        <f>+IFERROR((IF(ISTEXT(ER$5)=FALSE,(INDEX(FRED!$1:$1048576,MATCH(US!ER$5,FRED!$A:$A,0),MATCH(US!$B68,FRED!$1:$1,0))),(EQ68))),"")</f>
        <v>5451</v>
      </c>
      <c r="ES68" s="59">
        <f>+IFERROR((IF(ISTEXT(ES$5)=FALSE,(INDEX(FRED!$1:$1048576,MATCH(US!ES$5,FRED!$A:$A,0),MATCH(US!$B68,FRED!$1:$1,0))),(ER68))),"")</f>
        <v>5477</v>
      </c>
      <c r="ET68" s="59">
        <f>+IFERROR((IF(ISTEXT(ET$5)=FALSE,(INDEX(FRED!$1:$1048576,MATCH(US!ET$5,FRED!$A:$A,0),MATCH(US!$B68,FRED!$1:$1,0))),(ES68))),"")</f>
        <v>5485</v>
      </c>
      <c r="EU68" s="59">
        <f>+IFERROR((IF(ISTEXT(EU$5)=FALSE,(INDEX(FRED!$1:$1048576,MATCH(US!EU$5,FRED!$A:$A,0),MATCH(US!$B68,FRED!$1:$1,0))),(ET68))),"")</f>
        <v>5516</v>
      </c>
      <c r="EV68" s="59">
        <f>+IFERROR((IF(ISTEXT(EV$5)=FALSE,(INDEX(FRED!$1:$1048576,MATCH(US!EV$5,FRED!$A:$A,0),MATCH(US!$B68,FRED!$1:$1,0))),(EU68))),"")</f>
        <v>5528</v>
      </c>
      <c r="EW68" s="59">
        <f>+IFERROR((IF(ISTEXT(EW$5)=FALSE,(INDEX(FRED!$1:$1048576,MATCH(US!EW$5,FRED!$A:$A,0),MATCH(US!$B68,FRED!$1:$1,0))),(EV68))),"")</f>
        <v>5547</v>
      </c>
      <c r="EX68" s="59">
        <f>+IFERROR((IF(ISTEXT(EX$5)=FALSE,(INDEX(FRED!$1:$1048576,MATCH(US!EX$5,FRED!$A:$A,0),MATCH(US!$B68,FRED!$1:$1,0))),(EW68))),"")</f>
        <v>5552</v>
      </c>
      <c r="EY68" s="59">
        <f>+IFERROR((IF(ISTEXT(EY$5)=FALSE,(INDEX(FRED!$1:$1048576,MATCH(US!EY$5,FRED!$A:$A,0),MATCH(US!$B68,FRED!$1:$1,0))),(EX68))),"")</f>
        <v>5584</v>
      </c>
      <c r="EZ68" s="59">
        <f>+IFERROR((IF(ISTEXT(EZ$5)=FALSE,(INDEX(FRED!$1:$1048576,MATCH(US!EZ$5,FRED!$A:$A,0),MATCH(US!$B68,FRED!$1:$1,0))),(EY68))),"")</f>
        <v>5588</v>
      </c>
      <c r="FA68" s="59">
        <f>+IFERROR((IF(ISTEXT(FA$5)=FALSE,(INDEX(FRED!$1:$1048576,MATCH(US!FA$5,FRED!$A:$A,0),MATCH(US!$B68,FRED!$1:$1,0))),(EZ68))),"")</f>
        <v>5593</v>
      </c>
      <c r="FB68" s="59">
        <f>+IFERROR((IF(ISTEXT(FB$5)=FALSE,(INDEX(FRED!$1:$1048576,MATCH(US!FB$5,FRED!$A:$A,0),MATCH(US!$B68,FRED!$1:$1,0))),(FA68))),"")</f>
        <v>5611</v>
      </c>
      <c r="FC68" s="60">
        <f>+IFERROR((IF(ISTEXT(FC$5)=FALSE,(INDEX(FRED!$1:$1048576,MATCH(US!FC$5,FRED!$A:$A,0),MATCH(US!$B68,FRED!$1:$1,0))),(FB68))),"")</f>
        <v>5611</v>
      </c>
      <c r="FD68" s="59">
        <f>+IFERROR((IF(ISTEXT(FD$5)=FALSE,(INDEX(FRED!$1:$1048576,MATCH(US!FD$5,FRED!$A:$A,0),MATCH(US!$B68,FRED!$1:$1,0))),(FC68))),"")</f>
        <v>5626</v>
      </c>
      <c r="FE68" s="59">
        <f>+IFERROR((IF(ISTEXT(FE$5)=FALSE,(INDEX(FRED!$1:$1048576,MATCH(US!FE$5,FRED!$A:$A,0),MATCH(US!$B68,FRED!$1:$1,0))),(FD68))),"")</f>
        <v>5629</v>
      </c>
      <c r="FF68" s="59">
        <f>+IFERROR((IF(ISTEXT(FF$5)=FALSE,(INDEX(FRED!$1:$1048576,MATCH(US!FF$5,FRED!$A:$A,0),MATCH(US!$B68,FRED!$1:$1,0))),(FE68))),"")</f>
        <v>5625</v>
      </c>
      <c r="FG68" s="59">
        <f>+IFERROR((IF(ISTEXT(FG$5)=FALSE,(INDEX(FRED!$1:$1048576,MATCH(US!FG$5,FRED!$A:$A,0),MATCH(US!$B68,FRED!$1:$1,0))),(FF68))),"")</f>
        <v>5618</v>
      </c>
      <c r="FH68" s="59">
        <f>+IFERROR((IF(ISTEXT(FH$5)=FALSE,(INDEX(FRED!$1:$1048576,MATCH(US!FH$5,FRED!$A:$A,0),MATCH(US!$B68,FRED!$1:$1,0))),(FG68))),"")</f>
        <v>5604</v>
      </c>
      <c r="FI68" s="59">
        <f>+IFERROR((IF(ISTEXT(FI$5)=FALSE,(INDEX(FRED!$1:$1048576,MATCH(US!FI$5,FRED!$A:$A,0),MATCH(US!$B68,FRED!$1:$1,0))),(FH68))),"")</f>
        <v>5621</v>
      </c>
      <c r="FJ68" s="59">
        <f>+IFERROR((IF(ISTEXT(FJ$5)=FALSE,(INDEX(FRED!$1:$1048576,MATCH(US!FJ$5,FRED!$A:$A,0),MATCH(US!$B68,FRED!$1:$1,0))),(FI68))),"")</f>
        <v>5632</v>
      </c>
      <c r="FK68" s="59">
        <f>+IFERROR((IF(ISTEXT(FK$5)=FALSE,(INDEX(FRED!$1:$1048576,MATCH(US!FK$5,FRED!$A:$A,0),MATCH(US!$B68,FRED!$1:$1,0))),(FJ68))),"")</f>
        <v>5648</v>
      </c>
      <c r="FL68" s="59">
        <f>+IFERROR((IF(ISTEXT(FL$5)=FALSE,(INDEX(FRED!$1:$1048576,MATCH(US!FL$5,FRED!$A:$A,0),MATCH(US!$B68,FRED!$1:$1,0))),(FK68))),"")</f>
        <v>5661</v>
      </c>
      <c r="FM68" s="59">
        <f>+IFERROR((IF(ISTEXT(FM$5)=FALSE,(INDEX(FRED!$1:$1048576,MATCH(US!FM$5,FRED!$A:$A,0),MATCH(US!$B68,FRED!$1:$1,0))),(FL68))),"")</f>
        <v>5674</v>
      </c>
      <c r="FN68" s="59">
        <f>+IFERROR((IF(ISTEXT(FN$5)=FALSE,(INDEX(FRED!$1:$1048576,MATCH(US!FN$5,FRED!$A:$A,0),MATCH(US!$B68,FRED!$1:$1,0))),(FM68))),"")</f>
        <v>5684</v>
      </c>
      <c r="FO68" s="59">
        <f>+IFERROR((IF(ISTEXT(FO$5)=FALSE,(INDEX(FRED!$1:$1048576,MATCH(US!FO$5,FRED!$A:$A,0),MATCH(US!$B68,FRED!$1:$1,0))),(FN68))),"")</f>
        <v>5724</v>
      </c>
      <c r="FP68" s="60">
        <f>+IFERROR((IF(ISTEXT(FP$5)=FALSE,(INDEX(FRED!$1:$1048576,MATCH(US!FP$5,FRED!$A:$A,0),MATCH(US!$B68,FRED!$1:$1,0))),(FO68))),"")</f>
        <v>5724</v>
      </c>
      <c r="FQ68" s="59">
        <f>+IFERROR((IF(ISTEXT(FQ$5)=FALSE,(INDEX(FRED!$1:$1048576,MATCH(US!FQ$5,FRED!$A:$A,0),MATCH(US!$B68,FRED!$1:$1,0))),(FP68))),"")</f>
        <v>5746</v>
      </c>
      <c r="FR68" s="59">
        <f>+IFERROR((IF(ISTEXT(FR$5)=FALSE,(INDEX(FRED!$1:$1048576,MATCH(US!FR$5,FRED!$A:$A,0),MATCH(US!$B68,FRED!$1:$1,0))),(FQ68))),"")</f>
        <v>5784</v>
      </c>
      <c r="FS68" s="59">
        <f>+IFERROR((IF(ISTEXT(FS$5)=FALSE,(INDEX(FRED!$1:$1048576,MATCH(US!FS$5,FRED!$A:$A,0),MATCH(US!$B68,FRED!$1:$1,0))),(FR68))),"")</f>
        <v>5802</v>
      </c>
      <c r="FT68" s="59">
        <f>+IFERROR((IF(ISTEXT(FT$5)=FALSE,(INDEX(FRED!$1:$1048576,MATCH(US!FT$5,FRED!$A:$A,0),MATCH(US!$B68,FRED!$1:$1,0))),(FS68))),"")</f>
        <v>5796</v>
      </c>
      <c r="FU68" s="59">
        <f>+IFERROR((IF(ISTEXT(FU$5)=FALSE,(INDEX(FRED!$1:$1048576,MATCH(US!FU$5,FRED!$A:$A,0),MATCH(US!$B68,FRED!$1:$1,0))),(FT68))),"")</f>
        <v>5829</v>
      </c>
      <c r="FV68" s="59">
        <f>+IFERROR((IF(ISTEXT(FV$5)=FALSE,(INDEX(FRED!$1:$1048576,MATCH(US!FV$5,FRED!$A:$A,0),MATCH(US!$B68,FRED!$1:$1,0))),(FU68))),"")</f>
        <v>5855</v>
      </c>
      <c r="FW68" s="59">
        <f>+IFERROR((IF(ISTEXT(FW$5)=FALSE,(INDEX(FRED!$1:$1048576,MATCH(US!FW$5,FRED!$A:$A,0),MATCH(US!$B68,FRED!$1:$1,0))),(FV68))),"")</f>
        <v>5859</v>
      </c>
      <c r="FX68" s="59">
        <f>+IFERROR((IF(ISTEXT(FX$5)=FALSE,(INDEX(FRED!$1:$1048576,MATCH(US!FX$5,FRED!$A:$A,0),MATCH(US!$B68,FRED!$1:$1,0))),(FW68))),"")</f>
        <v>5878</v>
      </c>
      <c r="FY68" s="59">
        <f>+IFERROR((IF(ISTEXT(FY$5)=FALSE,(INDEX(FRED!$1:$1048576,MATCH(US!FY$5,FRED!$A:$A,0),MATCH(US!$B68,FRED!$1:$1,0))),(FX68))),"")</f>
        <v>5910</v>
      </c>
      <c r="FZ68" s="59">
        <f>+IFERROR((IF(ISTEXT(FZ$5)=FALSE,(INDEX(FRED!$1:$1048576,MATCH(US!FZ$5,FRED!$A:$A,0),MATCH(US!$B68,FRED!$1:$1,0))),(FY68))),"")</f>
        <v>5931</v>
      </c>
      <c r="GA68" s="59">
        <f>+IFERROR((IF(ISTEXT(GA$5)=FALSE,(INDEX(FRED!$1:$1048576,MATCH(US!GA$5,FRED!$A:$A,0),MATCH(US!$B68,FRED!$1:$1,0))),(FZ68))),"")</f>
        <v>5963</v>
      </c>
      <c r="GB68" s="59">
        <f>+IFERROR((IF(ISTEXT(GB$5)=FALSE,(INDEX(FRED!$1:$1048576,MATCH(US!GB$5,FRED!$A:$A,0),MATCH(US!$B68,FRED!$1:$1,0))),(GA68))),"")</f>
        <v>5932</v>
      </c>
      <c r="GC68" s="60">
        <f>+IFERROR((IF(ISTEXT(GC$5)=FALSE,(INDEX(FRED!$1:$1048576,MATCH(US!GC$5,FRED!$A:$A,0),MATCH(US!$B68,FRED!$1:$1,0))),(GB68))),"")</f>
        <v>5932</v>
      </c>
      <c r="GD68" s="59">
        <f>+IFERROR((IF(ISTEXT(GD$5)=FALSE,(INDEX(FRED!$1:$1048576,MATCH(US!GD$5,FRED!$A:$A,0),MATCH(US!$B68,FRED!$1:$1,0))),(GC68))),"")</f>
        <v>5985</v>
      </c>
      <c r="GE68" s="59">
        <f>+IFERROR((IF(ISTEXT(GE$5)=FALSE,(INDEX(FRED!$1:$1048576,MATCH(US!GE$5,FRED!$A:$A,0),MATCH(US!$B68,FRED!$1:$1,0))),(GD68))),"")</f>
        <v>6007</v>
      </c>
      <c r="GF68" s="59">
        <f>+IFERROR((IF(ISTEXT(GF$5)=FALSE,(INDEX(FRED!$1:$1048576,MATCH(US!GF$5,FRED!$A:$A,0),MATCH(US!$B68,FRED!$1:$1,0))),(GE68))),"")</f>
        <v>6038</v>
      </c>
      <c r="GG68" s="59">
        <f>+IFERROR((IF(ISTEXT(GG$5)=FALSE,(INDEX(FRED!$1:$1048576,MATCH(US!GG$5,FRED!$A:$A,0),MATCH(US!$B68,FRED!$1:$1,0))),(GF68))),"")</f>
        <v>6084</v>
      </c>
      <c r="GH68" s="59">
        <f>+IFERROR((IF(ISTEXT(GH$5)=FALSE,(INDEX(FRED!$1:$1048576,MATCH(US!GH$5,FRED!$A:$A,0),MATCH(US!$B68,FRED!$1:$1,0))),(GG68))),"")</f>
        <v>6109</v>
      </c>
      <c r="GI68" s="59">
        <f>+IFERROR((IF(ISTEXT(GI$5)=FALSE,(INDEX(FRED!$1:$1048576,MATCH(US!GI$5,FRED!$A:$A,0),MATCH(US!$B68,FRED!$1:$1,0))),(GH68))),"")</f>
        <v>6133</v>
      </c>
      <c r="GJ68" s="59">
        <f>+IFERROR((IF(ISTEXT(GJ$5)=FALSE,(INDEX(FRED!$1:$1048576,MATCH(US!GJ$5,FRED!$A:$A,0),MATCH(US!$B68,FRED!$1:$1,0))),(GI68))),"")</f>
        <v>6178</v>
      </c>
      <c r="GK68" s="59">
        <f>+IFERROR((IF(ISTEXT(GK$5)=FALSE,(INDEX(FRED!$1:$1048576,MATCH(US!GK$5,FRED!$A:$A,0),MATCH(US!$B68,FRED!$1:$1,0))),(GJ68))),"")</f>
        <v>6210</v>
      </c>
      <c r="GL68" s="59">
        <f>+IFERROR((IF(ISTEXT(GL$5)=FALSE,(INDEX(FRED!$1:$1048576,MATCH(US!GL$5,FRED!$A:$A,0),MATCH(US!$B68,FRED!$1:$1,0))),(GK68))),"")</f>
        <v>6242</v>
      </c>
      <c r="GM68" s="59">
        <f>+IFERROR((IF(ISTEXT(GM$5)=FALSE,(INDEX(FRED!$1:$1048576,MATCH(US!GM$5,FRED!$A:$A,0),MATCH(US!$B68,FRED!$1:$1,0))),(GL68))),"")</f>
        <v>6259</v>
      </c>
      <c r="GN68" s="59">
        <f>+IFERROR((IF(ISTEXT(GN$5)=FALSE,(INDEX(FRED!$1:$1048576,MATCH(US!GN$5,FRED!$A:$A,0),MATCH(US!$B68,FRED!$1:$1,0))),(GM68))),"")</f>
        <v>6272</v>
      </c>
      <c r="GO68" s="59">
        <f>+IFERROR((IF(ISTEXT(GO$5)=FALSE,(INDEX(FRED!$1:$1048576,MATCH(US!GO$5,FRED!$A:$A,0),MATCH(US!$B68,FRED!$1:$1,0))),(GN68))),"")</f>
        <v>6293</v>
      </c>
      <c r="GP68" s="60">
        <f>+IFERROR((IF(ISTEXT(GP$5)=FALSE,(INDEX(FRED!$1:$1048576,MATCH(US!GP$5,FRED!$A:$A,0),MATCH(US!$B68,FRED!$1:$1,0))),(GO68))),"")</f>
        <v>6293</v>
      </c>
      <c r="GQ68" s="59">
        <f>+IFERROR((IF(ISTEXT(GQ$5)=FALSE,(INDEX(FRED!$1:$1048576,MATCH(US!GQ$5,FRED!$A:$A,0),MATCH(US!$B68,FRED!$1:$1,0))),(GP68))),"")</f>
        <v>6320</v>
      </c>
      <c r="GR68" s="59">
        <f>+IFERROR((IF(ISTEXT(GR$5)=FALSE,(INDEX(FRED!$1:$1048576,MATCH(US!GR$5,FRED!$A:$A,0),MATCH(US!$B68,FRED!$1:$1,0))),(GQ68))),"")</f>
        <v>6361</v>
      </c>
      <c r="GS68" s="59">
        <f>+IFERROR((IF(ISTEXT(GS$5)=FALSE,(INDEX(FRED!$1:$1048576,MATCH(US!GS$5,FRED!$A:$A,0),MATCH(US!$B68,FRED!$1:$1,0))),(GR68))),"")</f>
        <v>6334</v>
      </c>
      <c r="GT68" s="59">
        <f>+IFERROR((IF(ISTEXT(GT$5)=FALSE,(INDEX(FRED!$1:$1048576,MATCH(US!GT$5,FRED!$A:$A,0),MATCH(US!$B68,FRED!$1:$1,0))),(GS68))),"")</f>
        <v>6392</v>
      </c>
      <c r="GU68" s="59">
        <f>+IFERROR((IF(ISTEXT(GU$5)=FALSE,(INDEX(FRED!$1:$1048576,MATCH(US!GU$5,FRED!$A:$A,0),MATCH(US!$B68,FRED!$1:$1,0))),(GT68))),"")</f>
        <v>6427</v>
      </c>
      <c r="GV68" s="59">
        <f>+IFERROR((IF(ISTEXT(GV$5)=FALSE,(INDEX(FRED!$1:$1048576,MATCH(US!GV$5,FRED!$A:$A,0),MATCH(US!$B68,FRED!$1:$1,0))),(GU68))),"")</f>
        <v>6441</v>
      </c>
      <c r="GW68" s="59">
        <f>+IFERROR((IF(ISTEXT(GW$5)=FALSE,(INDEX(FRED!$1:$1048576,MATCH(US!GW$5,FRED!$A:$A,0),MATCH(US!$B68,FRED!$1:$1,0))),(GV68))),"")</f>
        <v>6472</v>
      </c>
      <c r="GX68" s="59">
        <f>+IFERROR((IF(ISTEXT(GX$5)=FALSE,(INDEX(FRED!$1:$1048576,MATCH(US!GX$5,FRED!$A:$A,0),MATCH(US!$B68,FRED!$1:$1,0))),(GW68))),"")</f>
        <v>6490</v>
      </c>
      <c r="GY68" s="59">
        <f>+IFERROR((IF(ISTEXT(GY$5)=FALSE,(INDEX(FRED!$1:$1048576,MATCH(US!GY$5,FRED!$A:$A,0),MATCH(US!$B68,FRED!$1:$1,0))),(GX68))),"")</f>
        <v>6508</v>
      </c>
      <c r="GZ68" s="59">
        <f>+IFERROR((IF(ISTEXT(GZ$5)=FALSE,(INDEX(FRED!$1:$1048576,MATCH(US!GZ$5,FRED!$A:$A,0),MATCH(US!$B68,FRED!$1:$1,0))),(GY68))),"")</f>
        <v>6547</v>
      </c>
      <c r="HA68" s="59">
        <f>+IFERROR((IF(ISTEXT(HA$5)=FALSE,(INDEX(FRED!$1:$1048576,MATCH(US!HA$5,FRED!$A:$A,0),MATCH(US!$B68,FRED!$1:$1,0))),(GZ68))),"")</f>
        <v>6598</v>
      </c>
      <c r="HB68" s="59">
        <f>+IFERROR((IF(ISTEXT(HB$5)=FALSE,(INDEX(FRED!$1:$1048576,MATCH(US!HB$5,FRED!$A:$A,0),MATCH(US!$B68,FRED!$1:$1,0))),(HA68))),"")</f>
        <v>6630</v>
      </c>
      <c r="HC68" s="60">
        <f>+IFERROR((IF(ISTEXT(HC$5)=FALSE,(INDEX(FRED!$1:$1048576,MATCH(US!HC$5,FRED!$A:$A,0),MATCH(US!$B68,FRED!$1:$1,0))),(HB68))),"")</f>
        <v>6630</v>
      </c>
      <c r="HD68" s="59">
        <f>+IFERROR((IF(ISTEXT(HD$5)=FALSE,(INDEX(FRED!$1:$1048576,MATCH(US!HD$5,FRED!$A:$A,0),MATCH(US!$B68,FRED!$1:$1,0))),(HC68))),"")</f>
        <v>6631</v>
      </c>
      <c r="HE68" s="59">
        <f>+IFERROR((IF(ISTEXT(HE$5)=FALSE,(INDEX(FRED!$1:$1048576,MATCH(US!HE$5,FRED!$A:$A,0),MATCH(US!$B68,FRED!$1:$1,0))),(HD68))),"")</f>
        <v>6640</v>
      </c>
      <c r="HF68" s="59">
        <f>+IFERROR((IF(ISTEXT(HF$5)=FALSE,(INDEX(FRED!$1:$1048576,MATCH(US!HF$5,FRED!$A:$A,0),MATCH(US!$B68,FRED!$1:$1,0))),(HE68))),"")</f>
        <v>6678</v>
      </c>
      <c r="HG68" s="59">
        <f>+IFERROR((IF(ISTEXT(HG$5)=FALSE,(INDEX(FRED!$1:$1048576,MATCH(US!HG$5,FRED!$A:$A,0),MATCH(US!$B68,FRED!$1:$1,0))),(HF68))),"")</f>
        <v>6702</v>
      </c>
      <c r="HH68" s="59">
        <f>+IFERROR((IF(ISTEXT(HH$5)=FALSE,(INDEX(FRED!$1:$1048576,MATCH(US!HH$5,FRED!$A:$A,0),MATCH(US!$B68,FRED!$1:$1,0))),(HG68))),"")</f>
        <v>6689</v>
      </c>
      <c r="HI68" s="59">
        <f>+IFERROR((IF(ISTEXT(HI$5)=FALSE,(INDEX(FRED!$1:$1048576,MATCH(US!HI$5,FRED!$A:$A,0),MATCH(US!$B68,FRED!$1:$1,0))),(HH68))),"")</f>
        <v>6701</v>
      </c>
      <c r="HJ68" s="59">
        <f>+IFERROR((IF(ISTEXT(HJ$5)=FALSE,(INDEX(FRED!$1:$1048576,MATCH(US!HJ$5,FRED!$A:$A,0),MATCH(US!$B68,FRED!$1:$1,0))),(HI68))),"")</f>
        <v>6735</v>
      </c>
      <c r="HK68" s="59">
        <f>+IFERROR((IF(ISTEXT(HK$5)=FALSE,(INDEX(FRED!$1:$1048576,MATCH(US!HK$5,FRED!$A:$A,0),MATCH(US!$B68,FRED!$1:$1,0))),(HJ68))),"")</f>
        <v>6736</v>
      </c>
      <c r="HL68" s="59">
        <f>+IFERROR((IF(ISTEXT(HL$5)=FALSE,(INDEX(FRED!$1:$1048576,MATCH(US!HL$5,FRED!$A:$A,0),MATCH(US!$B68,FRED!$1:$1,0))),(HK68))),"")</f>
        <v>6768</v>
      </c>
      <c r="HM68" s="59">
        <f>+IFERROR((IF(ISTEXT(HM$5)=FALSE,(INDEX(FRED!$1:$1048576,MATCH(US!HM$5,FRED!$A:$A,0),MATCH(US!$B68,FRED!$1:$1,0))),(HL68))),"")</f>
        <v>6799</v>
      </c>
      <c r="HN68" s="59">
        <f>+IFERROR((IF(ISTEXT(HN$5)=FALSE,(INDEX(FRED!$1:$1048576,MATCH(US!HN$5,FRED!$A:$A,0),MATCH(US!$B68,FRED!$1:$1,0))),(HM68))),"")</f>
        <v>6823</v>
      </c>
      <c r="HO68" s="59">
        <f>+IFERROR((IF(ISTEXT(HO$5)=FALSE,(INDEX(FRED!$1:$1048576,MATCH(US!HO$5,FRED!$A:$A,0),MATCH(US!$B68,FRED!$1:$1,0))),(HN68))),"")</f>
        <v>6818</v>
      </c>
      <c r="HP68" s="60">
        <f>+IFERROR((IF(ISTEXT(HP$5)=FALSE,(INDEX(FRED!$1:$1048576,MATCH(US!HP$5,FRED!$A:$A,0),MATCH(US!$B68,FRED!$1:$1,0))),(HO68))),"")</f>
        <v>6818</v>
      </c>
      <c r="HQ68" s="59">
        <f>+IFERROR((IF(ISTEXT(HQ$5)=FALSE,(INDEX(FRED!$1:$1048576,MATCH(US!HQ$5,FRED!$A:$A,0),MATCH(US!$B68,FRED!$1:$1,0))),(HP68))),"")</f>
        <v>6840</v>
      </c>
      <c r="HR68" s="59">
        <f>+IFERROR((IF(ISTEXT(HR$5)=FALSE,(INDEX(FRED!$1:$1048576,MATCH(US!HR$5,FRED!$A:$A,0),MATCH(US!$B68,FRED!$1:$1,0))),(HQ68))),"")</f>
        <v>6881</v>
      </c>
      <c r="HS68" s="59">
        <f>+IFERROR((IF(ISTEXT(HS$5)=FALSE,(INDEX(FRED!$1:$1048576,MATCH(US!HS$5,FRED!$A:$A,0),MATCH(US!$B68,FRED!$1:$1,0))),(HR68))),"")</f>
        <v>6902</v>
      </c>
      <c r="HT68" s="59">
        <f>+IFERROR((IF(ISTEXT(HT$5)=FALSE,(INDEX(FRED!$1:$1048576,MATCH(US!HT$5,FRED!$A:$A,0),MATCH(US!$B68,FRED!$1:$1,0))),(HS68))),"")</f>
        <v>6916</v>
      </c>
      <c r="HU68" s="59">
        <f>+IFERROR((IF(ISTEXT(HU$5)=FALSE,(INDEX(FRED!$1:$1048576,MATCH(US!HU$5,FRED!$A:$A,0),MATCH(US!$B68,FRED!$1:$1,0))),(HT68))),"")</f>
        <v>6931</v>
      </c>
      <c r="HV68" s="59">
        <f>+IFERROR((IF(ISTEXT(HV$5)=FALSE,(INDEX(FRED!$1:$1048576,MATCH(US!HV$5,FRED!$A:$A,0),MATCH(US!$B68,FRED!$1:$1,0))),(HU68))),"")</f>
        <v>6962</v>
      </c>
      <c r="HW68" s="59">
        <f>+IFERROR((IF(ISTEXT(HW$5)=FALSE,(INDEX(FRED!$1:$1048576,MATCH(US!HW$5,FRED!$A:$A,0),MATCH(US!$B68,FRED!$1:$1,0))),(HV68))),"")</f>
        <v>6968</v>
      </c>
      <c r="HX68" s="59">
        <f>+IFERROR((IF(ISTEXT(HX$5)=FALSE,(INDEX(FRED!$1:$1048576,MATCH(US!HX$5,FRED!$A:$A,0),MATCH(US!$B68,FRED!$1:$1,0))),(HW68))),"")</f>
        <v>7002</v>
      </c>
      <c r="HY68" s="59">
        <f>+IFERROR((IF(ISTEXT(HY$5)=FALSE,(INDEX(FRED!$1:$1048576,MATCH(US!HY$5,FRED!$A:$A,0),MATCH(US!$B68,FRED!$1:$1,0))),(HX68))),"")</f>
        <v>7013</v>
      </c>
      <c r="HZ68" s="59">
        <f>+IFERROR((IF(ISTEXT(HZ$5)=FALSE,(INDEX(FRED!$1:$1048576,MATCH(US!HZ$5,FRED!$A:$A,0),MATCH(US!$B68,FRED!$1:$1,0))),(HY68))),"")</f>
        <v>7031</v>
      </c>
      <c r="IA68" s="59">
        <f>+IFERROR((IF(ISTEXT(IA$5)=FALSE,(INDEX(FRED!$1:$1048576,MATCH(US!IA$5,FRED!$A:$A,0),MATCH(US!$B68,FRED!$1:$1,0))),(HZ68))),"")</f>
        <v>7068</v>
      </c>
      <c r="IB68" s="59">
        <f>+IFERROR((IF(ISTEXT(IB$5)=FALSE,(INDEX(FRED!$1:$1048576,MATCH(US!IB$5,FRED!$A:$A,0),MATCH(US!$B68,FRED!$1:$1,0))),(IA68))),"")</f>
        <v>7091</v>
      </c>
      <c r="IC68" s="60">
        <f>+IFERROR((IF(ISTEXT(IC$5)=FALSE,(INDEX(FRED!$1:$1048576,MATCH(US!IC$5,FRED!$A:$A,0),MATCH(US!$B68,FRED!$1:$1,0))),(IB68))),"")</f>
        <v>7091</v>
      </c>
      <c r="ID68" s="59">
        <f>+IFERROR((IF(ISTEXT(ID$5)=FALSE,(INDEX(FRED!$1:$1048576,MATCH(US!ID$5,FRED!$A:$A,0),MATCH(US!$B68,FRED!$1:$1,0))),(IC68))),"")</f>
        <v>7093</v>
      </c>
      <c r="IE68" s="59">
        <f>+IFERROR((IF(ISTEXT(IE$5)=FALSE,(INDEX(FRED!$1:$1048576,MATCH(US!IE$5,FRED!$A:$A,0),MATCH(US!$B68,FRED!$1:$1,0))),(ID68))),"")</f>
        <v>7184</v>
      </c>
      <c r="IF68" s="59">
        <f>+IFERROR((IF(ISTEXT(IF$5)=FALSE,(INDEX(FRED!$1:$1048576,MATCH(US!IF$5,FRED!$A:$A,0),MATCH(US!$B68,FRED!$1:$1,0))),(IE68))),"")</f>
        <v>7194</v>
      </c>
      <c r="IG68" s="59">
        <f>+IFERROR((IF(ISTEXT(IG$5)=FALSE,(INDEX(FRED!$1:$1048576,MATCH(US!IG$5,FRED!$A:$A,0),MATCH(US!$B68,FRED!$1:$1,0))),(IF68))),"")</f>
        <v>7212</v>
      </c>
      <c r="IH68" s="59">
        <f>+IFERROR((IF(ISTEXT(IH$5)=FALSE,(INDEX(FRED!$1:$1048576,MATCH(US!IH$5,FRED!$A:$A,0),MATCH(US!$B68,FRED!$1:$1,0))),(IG68))),"")</f>
        <v>7274</v>
      </c>
      <c r="II68" s="59">
        <f>+IFERROR((IF(ISTEXT(II$5)=FALSE,(INDEX(FRED!$1:$1048576,MATCH(US!II$5,FRED!$A:$A,0),MATCH(US!$B68,FRED!$1:$1,0))),(IH68))),"")</f>
        <v>7292</v>
      </c>
      <c r="IJ68" s="59">
        <f>+IFERROR((IF(ISTEXT(IJ$5)=FALSE,(INDEX(FRED!$1:$1048576,MATCH(US!IJ$5,FRED!$A:$A,0),MATCH(US!$B68,FRED!$1:$1,0))),(II68))),"")</f>
        <v>7318</v>
      </c>
      <c r="IK68" s="59">
        <f>+IFERROR((IF(ISTEXT(IK$5)=FALSE,(INDEX(FRED!$1:$1048576,MATCH(US!IK$5,FRED!$A:$A,0),MATCH(US!$B68,FRED!$1:$1,0))),(IJ68))),"")</f>
        <v>7347</v>
      </c>
      <c r="IL68" s="59">
        <f>+IFERROR((IF(ISTEXT(IL$5)=FALSE,(INDEX(FRED!$1:$1048576,MATCH(US!IL$5,FRED!$A:$A,0),MATCH(US!$B68,FRED!$1:$1,0))),(IK68))),"")</f>
        <v>7375</v>
      </c>
      <c r="IM68" s="59">
        <f>+IFERROR((IF(ISTEXT(IM$5)=FALSE,(INDEX(FRED!$1:$1048576,MATCH(US!IM$5,FRED!$A:$A,0),MATCH(US!$B68,FRED!$1:$1,0))),(IL68))),"")</f>
        <v>7389</v>
      </c>
      <c r="IN68" s="59">
        <f>+IFERROR((IF(ISTEXT(IN$5)=FALSE,(INDEX(FRED!$1:$1048576,MATCH(US!IN$5,FRED!$A:$A,0),MATCH(US!$B68,FRED!$1:$1,0))),(IM68))),"")</f>
        <v>7386</v>
      </c>
      <c r="IO68" s="59">
        <f>+IFERROR((IF(ISTEXT(IO$5)=FALSE,(INDEX(FRED!$1:$1048576,MATCH(US!IO$5,FRED!$A:$A,0),MATCH(US!$B68,FRED!$1:$1,0))),(IN68))),"")</f>
        <v>7396</v>
      </c>
      <c r="IP68" s="60">
        <f>+IFERROR((IF(ISTEXT(IP$5)=FALSE,(INDEX(FRED!$1:$1048576,MATCH(US!IP$5,FRED!$A:$A,0),MATCH(US!$B68,FRED!$1:$1,0))),(IO68))),"")</f>
        <v>7396</v>
      </c>
      <c r="IQ68" s="59">
        <f>+IFERROR((IF(ISTEXT(IQ$5)=FALSE,(INDEX(FRED!$1:$1048576,MATCH(US!IQ$5,FRED!$A:$A,0),MATCH(US!$B68,FRED!$1:$1,0))),(IP68))),"")</f>
        <v>7425</v>
      </c>
      <c r="IR68" s="59">
        <f>+IFERROR((IF(ISTEXT(IR$5)=FALSE,(INDEX(FRED!$1:$1048576,MATCH(US!IR$5,FRED!$A:$A,0),MATCH(US!$B68,FRED!$1:$1,0))),(IQ68))),"")</f>
        <v>7395</v>
      </c>
      <c r="IS68" s="59">
        <f>+IFERROR((IF(ISTEXT(IS$5)=FALSE,(INDEX(FRED!$1:$1048576,MATCH(US!IS$5,FRED!$A:$A,0),MATCH(US!$B68,FRED!$1:$1,0))),(IR68))),"")</f>
        <v>7425</v>
      </c>
      <c r="IT68" s="59">
        <f>+IFERROR((IF(ISTEXT(IT$5)=FALSE,(INDEX(FRED!$1:$1048576,MATCH(US!IT$5,FRED!$A:$A,0),MATCH(US!$B68,FRED!$1:$1,0))),(IS68))),"")</f>
        <v>7468</v>
      </c>
      <c r="IU68" s="59">
        <f>+IFERROR((IF(ISTEXT(IU$5)=FALSE,(INDEX(FRED!$1:$1048576,MATCH(US!IU$5,FRED!$A:$A,0),MATCH(US!$B68,FRED!$1:$1,0))),(IT68))),"")</f>
        <v>7478</v>
      </c>
      <c r="IV68" s="59">
        <f>+IFERROR((IF(ISTEXT(IV$5)=FALSE,(INDEX(FRED!$1:$1048576,MATCH(US!IV$5,FRED!$A:$A,0),MATCH(US!$B68,FRED!$1:$1,0))),(IU68))),"")</f>
        <v>7502</v>
      </c>
      <c r="IW68" s="59">
        <f>+IFERROR((IF(ISTEXT(IW$5)=FALSE,(INDEX(FRED!$1:$1048576,MATCH(US!IW$5,FRED!$A:$A,0),MATCH(US!$B68,FRED!$1:$1,0))),(IV68))),"")</f>
        <v>7526</v>
      </c>
      <c r="IX68" s="59">
        <f>+IFERROR((IF(ISTEXT(IX$5)=FALSE,(INDEX(FRED!$1:$1048576,MATCH(US!IX$5,FRED!$A:$A,0),MATCH(US!$B68,FRED!$1:$1,0))),(IW68))),"")</f>
        <v>7530</v>
      </c>
      <c r="IY68" s="59">
        <f>+IFERROR((IF(ISTEXT(IY$5)=FALSE,(INDEX(FRED!$1:$1048576,MATCH(US!IY$5,FRED!$A:$A,0),MATCH(US!$B68,FRED!$1:$1,0))),(IX68))),"")</f>
        <v>7547</v>
      </c>
      <c r="IZ68" s="59">
        <f>+IFERROR((IF(ISTEXT(IZ$5)=FALSE,(INDEX(FRED!$1:$1048576,MATCH(US!IZ$5,FRED!$A:$A,0),MATCH(US!$B68,FRED!$1:$1,0))),(IY68))),"")</f>
        <v>7553</v>
      </c>
      <c r="JA68" s="59">
        <f>+IFERROR((IF(ISTEXT(JA$5)=FALSE,(INDEX(FRED!$1:$1048576,MATCH(US!JA$5,FRED!$A:$A,0),MATCH(US!$B68,FRED!$1:$1,0))),(IZ68))),"")</f>
        <v>7541</v>
      </c>
      <c r="JB68" s="59">
        <f>+IFERROR((IF(ISTEXT(JB$5)=FALSE,(INDEX(FRED!$1:$1048576,MATCH(US!JB$5,FRED!$A:$A,0),MATCH(US!$B68,FRED!$1:$1,0))),(JA68))),"")</f>
        <v>7527</v>
      </c>
      <c r="JC68" s="60">
        <f>+IFERROR((IF(ISTEXT(JC$5)=FALSE,(INDEX(FRED!$1:$1048576,MATCH(US!JC$5,FRED!$A:$A,0),MATCH(US!$B68,FRED!$1:$1,0))),(JB68))),"")</f>
        <v>7527</v>
      </c>
      <c r="JD68" s="59">
        <f>+IFERROR((IF(ISTEXT(JD$5)=FALSE,(INDEX(FRED!$1:$1048576,MATCH(US!JD$5,FRED!$A:$A,0),MATCH(US!$B68,FRED!$1:$1,0))),(JC68))),"")</f>
        <v>7575</v>
      </c>
      <c r="JE68" s="59">
        <f>+IFERROR((IF(ISTEXT(JE$5)=FALSE,(INDEX(FRED!$1:$1048576,MATCH(US!JE$5,FRED!$A:$A,0),MATCH(US!$B68,FRED!$1:$1,0))),(JD68))),"")</f>
        <v>7610</v>
      </c>
      <c r="JF68" s="59">
        <f>+IFERROR((IF(ISTEXT(JF$5)=FALSE,(INDEX(FRED!$1:$1048576,MATCH(US!JF$5,FRED!$A:$A,0),MATCH(US!$B68,FRED!$1:$1,0))),(JE68))),"")</f>
        <v>7541</v>
      </c>
      <c r="JG68" s="59">
        <f>+IFERROR((IF(ISTEXT(JG$5)=FALSE,(INDEX(FRED!$1:$1048576,MATCH(US!JG$5,FRED!$A:$A,0),MATCH(US!$B68,FRED!$1:$1,0))),(JF68))),"")</f>
        <v>6522</v>
      </c>
      <c r="JH68" s="59">
        <f>+IFERROR((IF(ISTEXT(JH$5)=FALSE,(INDEX(FRED!$1:$1048576,MATCH(US!JH$5,FRED!$A:$A,0),MATCH(US!$B68,FRED!$1:$1,0))),(JG68))),"")</f>
        <v>7004</v>
      </c>
      <c r="JI68" s="59">
        <f>+IFERROR((IF(ISTEXT(JI$5)=FALSE,(INDEX(FRED!$1:$1048576,MATCH(US!JI$5,FRED!$A:$A,0),MATCH(US!$B68,FRED!$1:$1,0))),(JH68))),"")</f>
        <v>7159</v>
      </c>
      <c r="JJ68" s="59">
        <f>+IFERROR((IF(ISTEXT(JJ$5)=FALSE,(INDEX(FRED!$1:$1048576,MATCH(US!JJ$5,FRED!$A:$A,0),MATCH(US!$B68,FRED!$1:$1,0))),(JI68))),"")</f>
        <v>7196</v>
      </c>
      <c r="JK68" s="59">
        <f>+IFERROR((IF(ISTEXT(JK$5)=FALSE,(INDEX(FRED!$1:$1048576,MATCH(US!JK$5,FRED!$A:$A,0),MATCH(US!$B68,FRED!$1:$1,0))),(JJ68))),"")</f>
        <v>7226</v>
      </c>
      <c r="JL68" s="59">
        <f>+IFERROR((IF(ISTEXT(JL$5)=FALSE,(INDEX(FRED!$1:$1048576,MATCH(US!JL$5,FRED!$A:$A,0),MATCH(US!$B68,FRED!$1:$1,0))),(JK68))),"")</f>
        <v>7253</v>
      </c>
      <c r="JM68" s="59">
        <f>+IFERROR((IF(ISTEXT(JM$5)=FALSE,(INDEX(FRED!$1:$1048576,MATCH(US!JM$5,FRED!$A:$A,0),MATCH(US!$B68,FRED!$1:$1,0))),(JL68))),"")</f>
        <v>7301</v>
      </c>
      <c r="JN68" s="59">
        <f>+IFERROR((IF(ISTEXT(JN$5)=FALSE,(INDEX(FRED!$1:$1048576,MATCH(US!JN$5,FRED!$A:$A,0),MATCH(US!$B68,FRED!$1:$1,0))),(JM68))),"")</f>
        <v>7321</v>
      </c>
      <c r="JO68" s="59">
        <f>+IFERROR((IF(ISTEXT(JO$5)=FALSE,(INDEX(FRED!$1:$1048576,MATCH(US!JO$5,FRED!$A:$A,0),MATCH(US!$B68,FRED!$1:$1,0))),(JN68))),"")</f>
        <v>7357</v>
      </c>
      <c r="JP68" s="60">
        <f>+IFERROR((IF(ISTEXT(JP$5)=FALSE,(INDEX(FRED!$1:$1048576,MATCH(US!JP$5,FRED!$A:$A,0),MATCH(US!$B68,FRED!$1:$1,0))),(JO68))),"")</f>
        <v>7357</v>
      </c>
      <c r="JQ68" s="59">
        <f>+IFERROR((IF(ISTEXT(JQ$5)=FALSE,(INDEX(FRED!$1:$1048576,MATCH(US!JQ$5,FRED!$A:$A,0),MATCH(US!$B68,FRED!$1:$1,0))),(JP68))),"")</f>
        <v>7362</v>
      </c>
      <c r="JR68" s="59">
        <f>+IFERROR((IF(ISTEXT(JR$5)=FALSE,(INDEX(FRED!$1:$1048576,MATCH(US!JR$5,FRED!$A:$A,0),MATCH(US!$B68,FRED!$1:$1,0))),(JQ68))),"")</f>
        <v>7278</v>
      </c>
      <c r="JS68" s="59">
        <f>+IFERROR((IF(ISTEXT(JS$5)=FALSE,(INDEX(FRED!$1:$1048576,MATCH(US!JS$5,FRED!$A:$A,0),MATCH(US!$B68,FRED!$1:$1,0))),(JR68))),"")</f>
        <v>7399</v>
      </c>
      <c r="JT68" s="59">
        <f>+IFERROR((IF(ISTEXT(JT$5)=FALSE,(INDEX(FRED!$1:$1048576,MATCH(US!JT$5,FRED!$A:$A,0),MATCH(US!$B68,FRED!$1:$1,0))),(JS68))),"")</f>
        <v>7400</v>
      </c>
      <c r="JU68" s="59">
        <f>+IFERROR((IF(ISTEXT(JU$5)=FALSE,(INDEX(FRED!$1:$1048576,MATCH(US!JU$5,FRED!$A:$A,0),MATCH(US!$B68,FRED!$1:$1,0))),(JT68))),"")</f>
        <v>7391</v>
      </c>
      <c r="JV68" s="59">
        <f>+IFERROR((IF(ISTEXT(JV$5)=FALSE,(INDEX(FRED!$1:$1048576,MATCH(US!JV$5,FRED!$A:$A,0),MATCH(US!$B68,FRED!$1:$1,0))),(JU68))),"")</f>
        <v>7393</v>
      </c>
      <c r="JW68" s="59">
        <f>+IFERROR((IF(ISTEXT(JW$5)=FALSE,(INDEX(FRED!$1:$1048576,MATCH(US!JW$5,FRED!$A:$A,0),MATCH(US!$B68,FRED!$1:$1,0))),(JV68))),"")</f>
        <v>7425</v>
      </c>
      <c r="JX68" s="59">
        <f>+IFERROR((IF(ISTEXT(JX$5)=FALSE,(INDEX(FRED!$1:$1048576,MATCH(US!JX$5,FRED!$A:$A,0),MATCH(US!$B68,FRED!$1:$1,0))),(JW68))),"")</f>
        <v>7432</v>
      </c>
      <c r="JY68" s="59">
        <f>+IFERROR((IF(ISTEXT(JY$5)=FALSE,(INDEX(FRED!$1:$1048576,MATCH(US!JY$5,FRED!$A:$A,0),MATCH(US!$B68,FRED!$1:$1,0))),(JX68))),"")</f>
        <v>7484</v>
      </c>
      <c r="JZ68" s="59">
        <f>+IFERROR((IF(ISTEXT(JZ$5)=FALSE,(INDEX(FRED!$1:$1048576,MATCH(US!JZ$5,FRED!$A:$A,0),MATCH(US!$B68,FRED!$1:$1,0))),(JY68))),"")</f>
        <v>7518</v>
      </c>
      <c r="KA68" s="59">
        <f>+IFERROR((IF(ISTEXT(KA$5)=FALSE,(INDEX(FRED!$1:$1048576,MATCH(US!KA$5,FRED!$A:$A,0),MATCH(US!$B68,FRED!$1:$1,0))),(JZ68))),"")</f>
        <v>7562</v>
      </c>
      <c r="KB68" s="59">
        <f>+IFERROR((IF(ISTEXT(KB$5)=FALSE,(INDEX(FRED!$1:$1048576,MATCH(US!KB$5,FRED!$A:$A,0),MATCH(US!$B68,FRED!$1:$1,0))),(KA68))),"")</f>
        <v>7595</v>
      </c>
      <c r="KC68" s="60">
        <f>+IFERROR((IF(ISTEXT(KC$5)=FALSE,(INDEX(FRED!$1:$1048576,MATCH(US!KC$5,FRED!$A:$A,0),MATCH(US!$B68,FRED!$1:$1,0))),(KB68))),"")</f>
        <v>7595</v>
      </c>
      <c r="KD68" s="59">
        <f>+IFERROR((IF(ISTEXT(KD$5)=FALSE,(INDEX(FRED!$1:$1048576,MATCH(US!KD$5,FRED!$A:$A,0),MATCH(US!$B68,FRED!$1:$1,0))),(KC68))),"")</f>
        <v>7595</v>
      </c>
      <c r="KE68" s="59">
        <f>+IFERROR((IF(ISTEXT(KE$5)=FALSE,(INDEX(FRED!$1:$1048576,MATCH(US!KE$5,FRED!$A:$A,0),MATCH(US!$B68,FRED!$1:$1,0))),(KD68))),"")</f>
        <v>7651</v>
      </c>
      <c r="KF68" s="59">
        <f>+IFERROR((IF(ISTEXT(KF$5)=FALSE,(INDEX(FRED!$1:$1048576,MATCH(US!KF$5,FRED!$A:$A,0),MATCH(US!$B68,FRED!$1:$1,0))),(KE68))),"")</f>
        <v>7692</v>
      </c>
      <c r="KG68" s="59">
        <f>+IFERROR((IF(ISTEXT(KG$5)=FALSE,(INDEX(FRED!$1:$1048576,MATCH(US!KG$5,FRED!$A:$A,0),MATCH(US!$B68,FRED!$1:$1,0))),(KF68))),"")</f>
        <v>7698</v>
      </c>
      <c r="KH68" s="59">
        <f>+IFERROR((IF(ISTEXT(KH$5)=FALSE,(INDEX(FRED!$1:$1048576,MATCH(US!KH$5,FRED!$A:$A,0),MATCH(US!$B68,FRED!$1:$1,0))),(KG68))),"")</f>
        <v>7738</v>
      </c>
      <c r="KI68" s="59">
        <f>+IFERROR((IF(ISTEXT(KI$5)=FALSE,(INDEX(FRED!$1:$1048576,MATCH(US!KI$5,FRED!$A:$A,0),MATCH(US!$B68,FRED!$1:$1,0))),(KH68))),"")</f>
        <v>7761</v>
      </c>
      <c r="KJ68" s="59">
        <f>+IFERROR((IF(ISTEXT(KJ$5)=FALSE,(INDEX(FRED!$1:$1048576,MATCH(US!KJ$5,FRED!$A:$A,0),MATCH(US!$B68,FRED!$1:$1,0))),(KI68))),"")</f>
        <v>7792</v>
      </c>
      <c r="KK68" s="59">
        <f>+IFERROR((IF(ISTEXT(KK$5)=FALSE,(INDEX(FRED!$1:$1048576,MATCH(US!KK$5,FRED!$A:$A,0),MATCH(US!$B68,FRED!$1:$1,0))),(KJ68))),"")</f>
        <v>7801</v>
      </c>
      <c r="KL68" s="59">
        <f>+IFERROR((IF(ISTEXT(KL$5)=FALSE,(INDEX(FRED!$1:$1048576,MATCH(US!KL$5,FRED!$A:$A,0),MATCH(US!$B68,FRED!$1:$1,0))),(KK68))),"")</f>
        <v>7832</v>
      </c>
      <c r="KM68" s="59">
        <f>+IFERROR((IF(ISTEXT(KM$5)=FALSE,(INDEX(FRED!$1:$1048576,MATCH(US!KM$5,FRED!$A:$A,0),MATCH(US!$B68,FRED!$1:$1,0))),(KL68))),"")</f>
        <v>7847</v>
      </c>
      <c r="KN68" s="59">
        <f>+IFERROR((IF(ISTEXT(KN$5)=FALSE,(INDEX(FRED!$1:$1048576,MATCH(US!KN$5,FRED!$A:$A,0),MATCH(US!$B68,FRED!$1:$1,0))),(KM68))),"")</f>
        <v>7863</v>
      </c>
      <c r="KO68" s="59">
        <f>+IFERROR((IF(ISTEXT(KO$5)=FALSE,(INDEX(FRED!$1:$1048576,MATCH(US!KO$5,FRED!$A:$A,0),MATCH(US!$B68,FRED!$1:$1,0))),(KN68))),"")</f>
        <v>7885</v>
      </c>
      <c r="KP68" s="60">
        <f>+IFERROR((IF(ISTEXT(KP$5)=FALSE,(INDEX(FRED!$1:$1048576,MATCH(US!KP$5,FRED!$A:$A,0),MATCH(US!$B68,FRED!$1:$1,0))),(KO68))),"")</f>
        <v>7885</v>
      </c>
      <c r="KQ68" s="59">
        <f>+IFERROR((IF(ISTEXT(KQ$5)=FALSE,(INDEX(FRED!$1:$1048576,MATCH(US!KQ$5,FRED!$A:$A,0),MATCH(US!$B68,FRED!$1:$1,0))),(KP68))),"")</f>
        <v>7932</v>
      </c>
      <c r="KR68" s="59">
        <f>+IFERROR((IF(ISTEXT(KR$5)=FALSE,(INDEX(FRED!$1:$1048576,MATCH(US!KR$5,FRED!$A:$A,0),MATCH(US!$B68,FRED!$1:$1,0))),(KQ68))),"")</f>
        <v>7943</v>
      </c>
      <c r="KS68" s="59">
        <f>+IFERROR((IF(ISTEXT(KS$5)=FALSE,(INDEX(FRED!$1:$1048576,MATCH(US!KS$5,FRED!$A:$A,0),MATCH(US!$B68,FRED!$1:$1,0))),(KR68))),"")</f>
        <v>7926</v>
      </c>
      <c r="KT68" s="59">
        <f>+IFERROR((IF(ISTEXT(KT$5)=FALSE,(INDEX(FRED!$1:$1048576,MATCH(US!KT$5,FRED!$A:$A,0),MATCH(US!$B68,FRED!$1:$1,0))),(KS68))),"")</f>
        <v>7955</v>
      </c>
      <c r="KU68" s="59">
        <f>+IFERROR((IF(ISTEXT(KU$5)=FALSE,(INDEX(FRED!$1:$1048576,MATCH(US!KU$5,FRED!$A:$A,0),MATCH(US!$B68,FRED!$1:$1,0))),(KT68))),"")</f>
        <v>7965</v>
      </c>
      <c r="KV68" s="59">
        <f>+IFERROR((IF(ISTEXT(KV$5)=FALSE,(INDEX(FRED!$1:$1048576,MATCH(US!KV$5,FRED!$A:$A,0),MATCH(US!$B68,FRED!$1:$1,0))),(KU68))),"")</f>
        <v>8006</v>
      </c>
      <c r="KW68" s="59">
        <f>+IFERROR((IF(ISTEXT(KW$5)=FALSE,(INDEX(FRED!$1:$1048576,MATCH(US!KW$5,FRED!$A:$A,0),MATCH(US!$B68,FRED!$1:$1,0))),(KV68))),"")</f>
        <v>8016</v>
      </c>
      <c r="KX68" s="59">
        <f>+IFERROR((IF(ISTEXT(KX$5)=FALSE,(INDEX(FRED!$1:$1048576,MATCH(US!KX$5,FRED!$A:$A,0),MATCH(US!$B68,FRED!$1:$1,0))),(KW68))),"")</f>
        <v>8042</v>
      </c>
      <c r="KY68" s="59">
        <f>+IFERROR((IF(ISTEXT(KY$5)=FALSE,(INDEX(FRED!$1:$1048576,MATCH(US!KY$5,FRED!$A:$A,0),MATCH(US!$B68,FRED!$1:$1,0))),(KX68))),"")</f>
        <v>8053</v>
      </c>
      <c r="KZ68" s="59">
        <f>+IFERROR((IF(ISTEXT(KZ$5)=FALSE,(INDEX(FRED!$1:$1048576,MATCH(US!KZ$5,FRED!$A:$A,0),MATCH(US!$B68,FRED!$1:$1,0))),(KY68))),"")</f>
        <v>8080</v>
      </c>
      <c r="LA68" s="59">
        <f>+IFERROR((IF(ISTEXT(LA$5)=FALSE,(INDEX(FRED!$1:$1048576,MATCH(US!LA$5,FRED!$A:$A,0),MATCH(US!$B68,FRED!$1:$1,0))),(KZ68))),"")</f>
        <v>8088</v>
      </c>
      <c r="LB68" s="59">
        <f>+IFERROR((IF(ISTEXT(LB$5)=FALSE,(INDEX(FRED!$1:$1048576,MATCH(US!LB$5,FRED!$A:$A,0),MATCH(US!$B68,FRED!$1:$1,0))),(LA68))),"")</f>
        <v>8100</v>
      </c>
      <c r="LC68" s="60">
        <f>+IFERROR((IF(ISTEXT(LC$5)=FALSE,(INDEX(FRED!$1:$1048576,MATCH(US!LC$5,FRED!$A:$A,0),MATCH(US!$B68,FRED!$1:$1,0))),(LB68))),"")</f>
        <v>8100</v>
      </c>
      <c r="LD68" s="59">
        <f>+IFERROR((IF(ISTEXT(LD$5)=FALSE,(INDEX(FRED!$1:$1048576,MATCH(US!LD$5,FRED!$A:$A,0),MATCH(US!$B68,FRED!$1:$1,0))),(LC68))),"")</f>
        <v>8123</v>
      </c>
      <c r="LE68" s="59">
        <f>+IFERROR((IF(ISTEXT(LE$5)=FALSE,(INDEX(FRED!$1:$1048576,MATCH(US!LE$5,FRED!$A:$A,0),MATCH(US!$B68,FRED!$1:$1,0))),(LD68))),"")</f>
        <v>8132</v>
      </c>
      <c r="LF68" s="59">
        <f>+IFERROR((IF(ISTEXT(LF$5)=FALSE,(INDEX(FRED!$1:$1048576,MATCH(US!LF$5,FRED!$A:$A,0),MATCH(US!$B68,FRED!$1:$1,0))),(LE68))),"")</f>
        <v>8164</v>
      </c>
      <c r="LG68" s="59">
        <f>+IFERROR((IF(ISTEXT(LG$5)=FALSE,(INDEX(FRED!$1:$1048576,MATCH(US!LG$5,FRED!$A:$A,0),MATCH(US!$B68,FRED!$1:$1,0))),(LF68))),"")</f>
        <v>8170</v>
      </c>
      <c r="LH68" s="59">
        <f>+IFERROR((IF(ISTEXT(LH$5)=FALSE,(INDEX(FRED!$1:$1048576,MATCH(US!LH$5,FRED!$A:$A,0),MATCH(US!$B68,FRED!$1:$1,0))),(LG68))),"")</f>
        <v>8176</v>
      </c>
      <c r="LI68" s="59">
        <f>+IFERROR((IF(ISTEXT(LI$5)=FALSE,(INDEX(FRED!$1:$1048576,MATCH(US!LI$5,FRED!$A:$A,0),MATCH(US!$B68,FRED!$1:$1,0))),(LH68))),"")</f>
        <v>8196</v>
      </c>
      <c r="LJ68" s="59">
        <f>+IFERROR((IF(ISTEXT(LJ$5)=FALSE,(INDEX(FRED!$1:$1048576,MATCH(US!LJ$5,FRED!$A:$A,0),MATCH(US!$B68,FRED!$1:$1,0))),(LI68))),"")</f>
        <v>8208</v>
      </c>
      <c r="LK68" s="59">
        <f>+IFERROR((IF(ISTEXT(LK$5)=FALSE,(INDEX(FRED!$1:$1048576,MATCH(US!LK$5,FRED!$A:$A,0),MATCH(US!$B68,FRED!$1:$1,0))),(LJ68))),"")</f>
        <v>8236</v>
      </c>
      <c r="LL68" s="59">
        <f>+IFERROR((IF(ISTEXT(LL$5)=FALSE,(INDEX(FRED!$1:$1048576,MATCH(US!LL$5,FRED!$A:$A,0),MATCH(US!$B68,FRED!$1:$1,0))),(LK68))),"")</f>
        <v>8254</v>
      </c>
      <c r="LM68" s="59">
        <f>+IFERROR((IF(ISTEXT(LM$5)=FALSE,(INDEX(FRED!$1:$1048576,MATCH(US!LM$5,FRED!$A:$A,0),MATCH(US!$B68,FRED!$1:$1,0))),(LL68))),"")</f>
        <v>8262</v>
      </c>
      <c r="LN68" s="59">
        <f>+IFERROR((IF(ISTEXT(LN$5)=FALSE,(INDEX(FRED!$1:$1048576,MATCH(US!LN$5,FRED!$A:$A,0),MATCH(US!$B68,FRED!$1:$1,0))),(LM68))),"")</f>
        <v>8267</v>
      </c>
      <c r="LO68" s="59">
        <f>+IFERROR((IF(ISTEXT(LO$5)=FALSE,(INDEX(FRED!$1:$1048576,MATCH(US!LO$5,FRED!$A:$A,0),MATCH(US!$B68,FRED!$1:$1,0))),(LN68))),"")</f>
        <v>8276</v>
      </c>
      <c r="LP68" s="60">
        <f>+IFERROR((IF(ISTEXT(LP$5)=FALSE,(INDEX(FRED!$1:$1048576,MATCH(US!LP$5,FRED!$A:$A,0),MATCH(US!$B68,FRED!$1:$1,0))),(LO68))),"")</f>
        <v>8276</v>
      </c>
      <c r="LQ68" s="59">
        <f>+IFERROR((IF(ISTEXT(LQ$5)=FALSE,(INDEX(FRED!$1:$1048576,MATCH(US!LQ$5,FRED!$A:$A,0),MATCH(US!$B68,FRED!$1:$1,0))),(LP68))),"")</f>
        <v>8264</v>
      </c>
      <c r="LR68" s="59">
        <f>+IFERROR((IF(ISTEXT(LR$5)=FALSE,(INDEX(FRED!$1:$1048576,MATCH(US!LR$5,FRED!$A:$A,0),MATCH(US!$B68,FRED!$1:$1,0))),(LQ68))),"")</f>
        <v>8267</v>
      </c>
      <c r="LS68" s="59">
        <f>+IFERROR((IF(ISTEXT(LS$5)=FALSE,(INDEX(FRED!$1:$1048576,MATCH(US!LS$5,FRED!$A:$A,0),MATCH(US!$B68,FRED!$1:$1,0))),(LR68))),"")</f>
        <v>8273</v>
      </c>
      <c r="LT68" s="59">
        <f>+IFERROR((IF(ISTEXT(LT$5)=FALSE,(INDEX(FRED!$1:$1048576,MATCH(US!LT$5,FRED!$A:$A,0),MATCH(US!$B68,FRED!$1:$1,0))),(LS68))),"")</f>
        <v>8271</v>
      </c>
      <c r="LU68" s="59">
        <f>+IFERROR((IF(ISTEXT(LU$5)=FALSE,(INDEX(FRED!$1:$1048576,MATCH(US!LU$5,FRED!$A:$A,0),MATCH(US!$B68,FRED!$1:$1,0))),(LT68))),"")</f>
        <v>8269</v>
      </c>
      <c r="LV68" s="59">
        <f>+IFERROR((IF(ISTEXT(LV$5)=FALSE,(INDEX(FRED!$1:$1048576,MATCH(US!LV$5,FRED!$A:$A,0),MATCH(US!$B68,FRED!$1:$1,0))),(LU68))),"")</f>
        <v>8267</v>
      </c>
      <c r="LW68" s="59">
        <f>+IFERROR((IF(ISTEXT(LW$5)=FALSE,(INDEX(FRED!$1:$1048576,MATCH(US!LW$5,FRED!$A:$A,0),MATCH(US!$B68,FRED!$1:$1,0))),(LV68))),"")</f>
        <v>8261</v>
      </c>
      <c r="LX68" s="59">
        <f>+IFERROR((IF(ISTEXT(LX$5)=FALSE,(INDEX(FRED!$1:$1048576,MATCH(US!LX$5,FRED!$A:$A,0),MATCH(US!$B68,FRED!$1:$1,0))),(LW68))),"")</f>
        <v>8239</v>
      </c>
      <c r="LY68" s="59">
        <f>+IFERROR((IF(ISTEXT(LY$5)=FALSE,(INDEX(FRED!$1:$1048576,MATCH(US!LY$5,FRED!$A:$A,0),MATCH(US!$B68,FRED!$1:$1,0))),(LX68))),"")</f>
        <v>8255</v>
      </c>
      <c r="LZ68" s="59">
        <f>+IFERROR((IF(ISTEXT(LZ$5)=FALSE,(INDEX(FRED!$1:$1048576,MATCH(US!LZ$5,FRED!$A:$A,0),MATCH(US!$B68,FRED!$1:$1,0))),(LY68))),"")</f>
        <v>8243</v>
      </c>
      <c r="MA68" s="59">
        <f>+IFERROR((IF(ISTEXT(MA$5)=FALSE,(INDEX(FRED!$1:$1048576,MATCH(US!MA$5,FRED!$A:$A,0),MATCH(US!$B68,FRED!$1:$1,0))),(LZ68))),"")</f>
        <v>8279</v>
      </c>
      <c r="MB68" s="59">
        <f>+IFERROR((IF(ISTEXT(MB$5)=FALSE,(INDEX(FRED!$1:$1048576,MATCH(US!MB$5,FRED!$A:$A,0),MATCH(US!$B68,FRED!$1:$1,0))),(MA68))),"")</f>
        <v>8272</v>
      </c>
      <c r="MC68" s="60">
        <f>+IFERROR((IF(ISTEXT(MC$5)=FALSE,(INDEX(FRED!$1:$1048576,MATCH(US!MC$5,FRED!$A:$A,0),MATCH(US!$B68,FRED!$1:$1,0))),(MB68))),"")</f>
        <v>8272</v>
      </c>
      <c r="MD68" s="59">
        <f>+IFERROR((IF(ISTEXT(MD$5)=FALSE,(INDEX(FRED!$1:$1048576,MATCH(US!MD$5,FRED!$A:$A,0),MATCH(US!$B68,FRED!$1:$1,0))),(MC68))),"")</f>
        <v>8317</v>
      </c>
      <c r="ME68" s="59">
        <f>+IFERROR((IF(ISTEXT(ME$5)=FALSE,(INDEX(FRED!$1:$1048576,MATCH(US!ME$5,FRED!$A:$A,0),MATCH(US!$B68,FRED!$1:$1,0))),(MD68))),"")</f>
        <v>8304</v>
      </c>
      <c r="MF68" s="59">
        <f>+IFERROR((IF(ISTEXT(MF$5)=FALSE,(INDEX(FRED!$1:$1048576,MATCH(US!MF$5,FRED!$A:$A,0),MATCH(US!$B68,FRED!$1:$1,0))),(ME68))),"")</f>
        <v>8330</v>
      </c>
      <c r="MG68" s="59" t="str">
        <f>+IFERROR((IF(ISTEXT(MG$5)=FALSE,(INDEX(FRED!$1:$1048576,MATCH(US!MG$5,FRED!$A:$A,0),MATCH(US!$B68,FRED!$1:$1,0))),(MF68))),"")</f>
        <v/>
      </c>
      <c r="MH68" s="59" t="str">
        <f>+IFERROR((IF(ISTEXT(MH$5)=FALSE,(INDEX(FRED!$1:$1048576,MATCH(US!MH$5,FRED!$A:$A,0),MATCH(US!$B68,FRED!$1:$1,0))),(MG68))),"")</f>
        <v/>
      </c>
      <c r="MI68" s="59" t="str">
        <f>+IFERROR((IF(ISTEXT(MI$5)=FALSE,(INDEX(FRED!$1:$1048576,MATCH(US!MI$5,FRED!$A:$A,0),MATCH(US!$B68,FRED!$1:$1,0))),(MH68))),"")</f>
        <v/>
      </c>
      <c r="MJ68" s="59" t="str">
        <f>+IFERROR((IF(ISTEXT(MJ$5)=FALSE,(INDEX(FRED!$1:$1048576,MATCH(US!MJ$5,FRED!$A:$A,0),MATCH(US!$B68,FRED!$1:$1,0))),(MI68))),"")</f>
        <v/>
      </c>
      <c r="MK68" s="59" t="str">
        <f>+IFERROR((IF(ISTEXT(MK$5)=FALSE,(INDEX(FRED!$1:$1048576,MATCH(US!MK$5,FRED!$A:$A,0),MATCH(US!$B68,FRED!$1:$1,0))),(MJ68))),"")</f>
        <v/>
      </c>
      <c r="ML68" s="59" t="str">
        <f>+IFERROR((IF(ISTEXT(ML$5)=FALSE,(INDEX(FRED!$1:$1048576,MATCH(US!ML$5,FRED!$A:$A,0),MATCH(US!$B68,FRED!$1:$1,0))),(MK68))),"")</f>
        <v/>
      </c>
      <c r="MM68" s="59" t="str">
        <f>+IFERROR((IF(ISTEXT(MM$5)=FALSE,(INDEX(FRED!$1:$1048576,MATCH(US!MM$5,FRED!$A:$A,0),MATCH(US!$B68,FRED!$1:$1,0))),(ML68))),"")</f>
        <v/>
      </c>
      <c r="MN68" s="59" t="str">
        <f>+IFERROR((IF(ISTEXT(MN$5)=FALSE,(INDEX(FRED!$1:$1048576,MATCH(US!MN$5,FRED!$A:$A,0),MATCH(US!$B68,FRED!$1:$1,0))),(MM68))),"")</f>
        <v/>
      </c>
      <c r="MO68" s="59" t="str">
        <f>+IFERROR((IF(ISTEXT(MO$5)=FALSE,(INDEX(FRED!$1:$1048576,MATCH(US!MO$5,FRED!$A:$A,0),MATCH(US!$B68,FRED!$1:$1,0))),(MN68))),"")</f>
        <v/>
      </c>
      <c r="MP68" s="60" t="str">
        <f>+IFERROR((IF(ISTEXT(MP$5)=FALSE,(INDEX(FRED!$1:$1048576,MATCH(US!MP$5,FRED!$A:$A,0),MATCH(US!$B68,FRED!$1:$1,0))),(MO68))),"")</f>
        <v/>
      </c>
    </row>
    <row r="69" spans="1:354" s="117" customFormat="1" ht="15.95" customHeight="1" outlineLevel="1">
      <c r="A69" s="159"/>
      <c r="B69" s="157" t="s">
        <v>542</v>
      </c>
      <c r="C69" s="149" t="s">
        <v>543</v>
      </c>
      <c r="D69" s="59">
        <f>+IFERROR((IF(ISTEXT(D$5)=FALSE,(INDEX(FRED!$1:$1048576,MATCH(US!D$5,FRED!$A:$A,0),MATCH(US!$B69,FRED!$1:$1,0))),(C69))),"")</f>
        <v>0</v>
      </c>
      <c r="E69" s="59">
        <f>+IFERROR((IF(ISTEXT(E$5)=FALSE,(INDEX(FRED!$1:$1048576,MATCH(US!E$5,FRED!$A:$A,0),MATCH(US!$B69,FRED!$1:$1,0))),(D69))),"")</f>
        <v>0</v>
      </c>
      <c r="F69" s="59">
        <f>+IFERROR((IF(ISTEXT(F$5)=FALSE,(INDEX(FRED!$1:$1048576,MATCH(US!F$5,FRED!$A:$A,0),MATCH(US!$B69,FRED!$1:$1,0))),(E69))),"")</f>
        <v>0</v>
      </c>
      <c r="G69" s="59">
        <f>+IFERROR((IF(ISTEXT(G$5)=FALSE,(INDEX(FRED!$1:$1048576,MATCH(US!G$5,FRED!$A:$A,0),MATCH(US!$B69,FRED!$1:$1,0))),(F69))),"")</f>
        <v>0</v>
      </c>
      <c r="H69" s="59">
        <f>+IFERROR((IF(ISTEXT(H$5)=FALSE,(INDEX(FRED!$1:$1048576,MATCH(US!H$5,FRED!$A:$A,0),MATCH(US!$B69,FRED!$1:$1,0))),(G69))),"")</f>
        <v>0</v>
      </c>
      <c r="I69" s="59">
        <f>+IFERROR((IF(ISTEXT(I$5)=FALSE,(INDEX(FRED!$1:$1048576,MATCH(US!I$5,FRED!$A:$A,0),MATCH(US!$B69,FRED!$1:$1,0))),(H69))),"")</f>
        <v>0</v>
      </c>
      <c r="J69" s="59">
        <f>+IFERROR((IF(ISTEXT(J$5)=FALSE,(INDEX(FRED!$1:$1048576,MATCH(US!J$5,FRED!$A:$A,0),MATCH(US!$B69,FRED!$1:$1,0))),(I69))),"")</f>
        <v>0</v>
      </c>
      <c r="K69" s="59">
        <f>+IFERROR((IF(ISTEXT(K$5)=FALSE,(INDEX(FRED!$1:$1048576,MATCH(US!K$5,FRED!$A:$A,0),MATCH(US!$B69,FRED!$1:$1,0))),(J69))),"")</f>
        <v>0</v>
      </c>
      <c r="L69" s="59">
        <f>+IFERROR((IF(ISTEXT(L$5)=FALSE,(INDEX(FRED!$1:$1048576,MATCH(US!L$5,FRED!$A:$A,0),MATCH(US!$B69,FRED!$1:$1,0))),(K69))),"")</f>
        <v>0</v>
      </c>
      <c r="M69" s="59">
        <f>+IFERROR((IF(ISTEXT(M$5)=FALSE,(INDEX(FRED!$1:$1048576,MATCH(US!M$5,FRED!$A:$A,0),MATCH(US!$B69,FRED!$1:$1,0))),(L69))),"")</f>
        <v>0</v>
      </c>
      <c r="N69" s="59">
        <f>+IFERROR((IF(ISTEXT(N$5)=FALSE,(INDEX(FRED!$1:$1048576,MATCH(US!N$5,FRED!$A:$A,0),MATCH(US!$B69,FRED!$1:$1,0))),(M69))),"")</f>
        <v>0</v>
      </c>
      <c r="O69" s="59">
        <f>+IFERROR((IF(ISTEXT(O$5)=FALSE,(INDEX(FRED!$1:$1048576,MATCH(US!O$5,FRED!$A:$A,0),MATCH(US!$B69,FRED!$1:$1,0))),(N69))),"")</f>
        <v>0</v>
      </c>
      <c r="P69" s="60">
        <f>+IFERROR((IF(ISTEXT(P$5)=FALSE,(INDEX(FRED!$1:$1048576,MATCH(US!P$5,FRED!$A:$A,0),MATCH(US!$B69,FRED!$1:$1,0))),(O69))),"")</f>
        <v>0</v>
      </c>
      <c r="Q69" s="59">
        <f>+IFERROR((IF(ISTEXT(Q$5)=FALSE,(INDEX(FRED!$1:$1048576,MATCH(US!Q$5,FRED!$A:$A,0),MATCH(US!$B69,FRED!$1:$1,0))),(P69))),"")</f>
        <v>0</v>
      </c>
      <c r="R69" s="59">
        <f>+IFERROR((IF(ISTEXT(R$5)=FALSE,(INDEX(FRED!$1:$1048576,MATCH(US!R$5,FRED!$A:$A,0),MATCH(US!$B69,FRED!$1:$1,0))),(Q69))),"")</f>
        <v>0</v>
      </c>
      <c r="S69" s="59">
        <f>+IFERROR((IF(ISTEXT(S$5)=FALSE,(INDEX(FRED!$1:$1048576,MATCH(US!S$5,FRED!$A:$A,0),MATCH(US!$B69,FRED!$1:$1,0))),(R69))),"")</f>
        <v>0</v>
      </c>
      <c r="T69" s="59">
        <f>+IFERROR((IF(ISTEXT(T$5)=FALSE,(INDEX(FRED!$1:$1048576,MATCH(US!T$5,FRED!$A:$A,0),MATCH(US!$B69,FRED!$1:$1,0))),(S69))),"")</f>
        <v>0</v>
      </c>
      <c r="U69" s="59">
        <f>+IFERROR((IF(ISTEXT(U$5)=FALSE,(INDEX(FRED!$1:$1048576,MATCH(US!U$5,FRED!$A:$A,0),MATCH(US!$B69,FRED!$1:$1,0))),(T69))),"")</f>
        <v>0</v>
      </c>
      <c r="V69" s="59">
        <f>+IFERROR((IF(ISTEXT(V$5)=FALSE,(INDEX(FRED!$1:$1048576,MATCH(US!V$5,FRED!$A:$A,0),MATCH(US!$B69,FRED!$1:$1,0))),(U69))),"")</f>
        <v>0</v>
      </c>
      <c r="W69" s="59">
        <f>+IFERROR((IF(ISTEXT(W$5)=FALSE,(INDEX(FRED!$1:$1048576,MATCH(US!W$5,FRED!$A:$A,0),MATCH(US!$B69,FRED!$1:$1,0))),(V69))),"")</f>
        <v>0</v>
      </c>
      <c r="X69" s="59">
        <f>+IFERROR((IF(ISTEXT(X$5)=FALSE,(INDEX(FRED!$1:$1048576,MATCH(US!X$5,FRED!$A:$A,0),MATCH(US!$B69,FRED!$1:$1,0))),(W69))),"")</f>
        <v>0</v>
      </c>
      <c r="Y69" s="59">
        <f>+IFERROR((IF(ISTEXT(Y$5)=FALSE,(INDEX(FRED!$1:$1048576,MATCH(US!Y$5,FRED!$A:$A,0),MATCH(US!$B69,FRED!$1:$1,0))),(X69))),"")</f>
        <v>0</v>
      </c>
      <c r="Z69" s="59">
        <f>+IFERROR((IF(ISTEXT(Z$5)=FALSE,(INDEX(FRED!$1:$1048576,MATCH(US!Z$5,FRED!$A:$A,0),MATCH(US!$B69,FRED!$1:$1,0))),(Y69))),"")</f>
        <v>0</v>
      </c>
      <c r="AA69" s="59">
        <f>+IFERROR((IF(ISTEXT(AA$5)=FALSE,(INDEX(FRED!$1:$1048576,MATCH(US!AA$5,FRED!$A:$A,0),MATCH(US!$B69,FRED!$1:$1,0))),(Z69))),"")</f>
        <v>0</v>
      </c>
      <c r="AB69" s="59">
        <f>+IFERROR((IF(ISTEXT(AB$5)=FALSE,(INDEX(FRED!$1:$1048576,MATCH(US!AB$5,FRED!$A:$A,0),MATCH(US!$B69,FRED!$1:$1,0))),(AA69))),"")</f>
        <v>0</v>
      </c>
      <c r="AC69" s="60">
        <f>+IFERROR((IF(ISTEXT(AC$5)=FALSE,(INDEX(FRED!$1:$1048576,MATCH(US!AC$5,FRED!$A:$A,0),MATCH(US!$B69,FRED!$1:$1,0))),(AB69))),"")</f>
        <v>0</v>
      </c>
      <c r="AD69" s="59">
        <f>+IFERROR((IF(ISTEXT(AD$5)=FALSE,(INDEX(FRED!$1:$1048576,MATCH(US!AD$5,FRED!$A:$A,0),MATCH(US!$B69,FRED!$1:$1,0))),(AC69))),"")</f>
        <v>0</v>
      </c>
      <c r="AE69" s="59">
        <f>+IFERROR((IF(ISTEXT(AE$5)=FALSE,(INDEX(FRED!$1:$1048576,MATCH(US!AE$5,FRED!$A:$A,0),MATCH(US!$B69,FRED!$1:$1,0))),(AD69))),"")</f>
        <v>0</v>
      </c>
      <c r="AF69" s="59">
        <f>+IFERROR((IF(ISTEXT(AF$5)=FALSE,(INDEX(FRED!$1:$1048576,MATCH(US!AF$5,FRED!$A:$A,0),MATCH(US!$B69,FRED!$1:$1,0))),(AE69))),"")</f>
        <v>0</v>
      </c>
      <c r="AG69" s="59">
        <f>+IFERROR((IF(ISTEXT(AG$5)=FALSE,(INDEX(FRED!$1:$1048576,MATCH(US!AG$5,FRED!$A:$A,0),MATCH(US!$B69,FRED!$1:$1,0))),(AF69))),"")</f>
        <v>0</v>
      </c>
      <c r="AH69" s="59">
        <f>+IFERROR((IF(ISTEXT(AH$5)=FALSE,(INDEX(FRED!$1:$1048576,MATCH(US!AH$5,FRED!$A:$A,0),MATCH(US!$B69,FRED!$1:$1,0))),(AG69))),"")</f>
        <v>0</v>
      </c>
      <c r="AI69" s="59">
        <f>+IFERROR((IF(ISTEXT(AI$5)=FALSE,(INDEX(FRED!$1:$1048576,MATCH(US!AI$5,FRED!$A:$A,0),MATCH(US!$B69,FRED!$1:$1,0))),(AH69))),"")</f>
        <v>0</v>
      </c>
      <c r="AJ69" s="59">
        <f>+IFERROR((IF(ISTEXT(AJ$5)=FALSE,(INDEX(FRED!$1:$1048576,MATCH(US!AJ$5,FRED!$A:$A,0),MATCH(US!$B69,FRED!$1:$1,0))),(AI69))),"")</f>
        <v>0</v>
      </c>
      <c r="AK69" s="59">
        <f>+IFERROR((IF(ISTEXT(AK$5)=FALSE,(INDEX(FRED!$1:$1048576,MATCH(US!AK$5,FRED!$A:$A,0),MATCH(US!$B69,FRED!$1:$1,0))),(AJ69))),"")</f>
        <v>0</v>
      </c>
      <c r="AL69" s="59">
        <f>+IFERROR((IF(ISTEXT(AL$5)=FALSE,(INDEX(FRED!$1:$1048576,MATCH(US!AL$5,FRED!$A:$A,0),MATCH(US!$B69,FRED!$1:$1,0))),(AK69))),"")</f>
        <v>0</v>
      </c>
      <c r="AM69" s="59">
        <f>+IFERROR((IF(ISTEXT(AM$5)=FALSE,(INDEX(FRED!$1:$1048576,MATCH(US!AM$5,FRED!$A:$A,0),MATCH(US!$B69,FRED!$1:$1,0))),(AL69))),"")</f>
        <v>0</v>
      </c>
      <c r="AN69" s="59">
        <f>+IFERROR((IF(ISTEXT(AN$5)=FALSE,(INDEX(FRED!$1:$1048576,MATCH(US!AN$5,FRED!$A:$A,0),MATCH(US!$B69,FRED!$1:$1,0))),(AM69))),"")</f>
        <v>0</v>
      </c>
      <c r="AO69" s="59">
        <f>+IFERROR((IF(ISTEXT(AO$5)=FALSE,(INDEX(FRED!$1:$1048576,MATCH(US!AO$5,FRED!$A:$A,0),MATCH(US!$B69,FRED!$1:$1,0))),(AN69))),"")</f>
        <v>0</v>
      </c>
      <c r="AP69" s="60">
        <f>+IFERROR((IF(ISTEXT(AP$5)=FALSE,(INDEX(FRED!$1:$1048576,MATCH(US!AP$5,FRED!$A:$A,0),MATCH(US!$B69,FRED!$1:$1,0))),(AO69))),"")</f>
        <v>0</v>
      </c>
      <c r="AQ69" s="59">
        <f>+IFERROR((IF(ISTEXT(AQ$5)=FALSE,(INDEX(FRED!$1:$1048576,MATCH(US!AQ$5,FRED!$A:$A,0),MATCH(US!$B69,FRED!$1:$1,0))),(AP69))),"")</f>
        <v>0</v>
      </c>
      <c r="AR69" s="59">
        <f>+IFERROR((IF(ISTEXT(AR$5)=FALSE,(INDEX(FRED!$1:$1048576,MATCH(US!AR$5,FRED!$A:$A,0),MATCH(US!$B69,FRED!$1:$1,0))),(AQ69))),"")</f>
        <v>0</v>
      </c>
      <c r="AS69" s="59">
        <f>+IFERROR((IF(ISTEXT(AS$5)=FALSE,(INDEX(FRED!$1:$1048576,MATCH(US!AS$5,FRED!$A:$A,0),MATCH(US!$B69,FRED!$1:$1,0))),(AR69))),"")</f>
        <v>0</v>
      </c>
      <c r="AT69" s="59">
        <f>+IFERROR((IF(ISTEXT(AT$5)=FALSE,(INDEX(FRED!$1:$1048576,MATCH(US!AT$5,FRED!$A:$A,0),MATCH(US!$B69,FRED!$1:$1,0))),(AS69))),"")</f>
        <v>0</v>
      </c>
      <c r="AU69" s="59">
        <f>+IFERROR((IF(ISTEXT(AU$5)=FALSE,(INDEX(FRED!$1:$1048576,MATCH(US!AU$5,FRED!$A:$A,0),MATCH(US!$B69,FRED!$1:$1,0))),(AT69))),"")</f>
        <v>0</v>
      </c>
      <c r="AV69" s="59">
        <f>+IFERROR((IF(ISTEXT(AV$5)=FALSE,(INDEX(FRED!$1:$1048576,MATCH(US!AV$5,FRED!$A:$A,0),MATCH(US!$B69,FRED!$1:$1,0))),(AU69))),"")</f>
        <v>0</v>
      </c>
      <c r="AW69" s="59">
        <f>+IFERROR((IF(ISTEXT(AW$5)=FALSE,(INDEX(FRED!$1:$1048576,MATCH(US!AW$5,FRED!$A:$A,0),MATCH(US!$B69,FRED!$1:$1,0))),(AV69))),"")</f>
        <v>0</v>
      </c>
      <c r="AX69" s="59">
        <f>+IFERROR((IF(ISTEXT(AX$5)=FALSE,(INDEX(FRED!$1:$1048576,MATCH(US!AX$5,FRED!$A:$A,0),MATCH(US!$B69,FRED!$1:$1,0))),(AW69))),"")</f>
        <v>0</v>
      </c>
      <c r="AY69" s="59">
        <f>+IFERROR((IF(ISTEXT(AY$5)=FALSE,(INDEX(FRED!$1:$1048576,MATCH(US!AY$5,FRED!$A:$A,0),MATCH(US!$B69,FRED!$1:$1,0))),(AX69))),"")</f>
        <v>0</v>
      </c>
      <c r="AZ69" s="59">
        <f>+IFERROR((IF(ISTEXT(AZ$5)=FALSE,(INDEX(FRED!$1:$1048576,MATCH(US!AZ$5,FRED!$A:$A,0),MATCH(US!$B69,FRED!$1:$1,0))),(AY69))),"")</f>
        <v>0</v>
      </c>
      <c r="BA69" s="59">
        <f>+IFERROR((IF(ISTEXT(BA$5)=FALSE,(INDEX(FRED!$1:$1048576,MATCH(US!BA$5,FRED!$A:$A,0),MATCH(US!$B69,FRED!$1:$1,0))),(AZ69))),"")</f>
        <v>0</v>
      </c>
      <c r="BB69" s="59">
        <f>+IFERROR((IF(ISTEXT(BB$5)=FALSE,(INDEX(FRED!$1:$1048576,MATCH(US!BB$5,FRED!$A:$A,0),MATCH(US!$B69,FRED!$1:$1,0))),(BA69))),"")</f>
        <v>0</v>
      </c>
      <c r="BC69" s="60">
        <f>+IFERROR((IF(ISTEXT(BC$5)=FALSE,(INDEX(FRED!$1:$1048576,MATCH(US!BC$5,FRED!$A:$A,0),MATCH(US!$B69,FRED!$1:$1,0))),(BB69))),"")</f>
        <v>0</v>
      </c>
      <c r="BD69" s="59">
        <f>+IFERROR((IF(ISTEXT(BD$5)=FALSE,(INDEX(FRED!$1:$1048576,MATCH(US!BD$5,FRED!$A:$A,0),MATCH(US!$B69,FRED!$1:$1,0))),(BC69))),"")</f>
        <v>0</v>
      </c>
      <c r="BE69" s="59">
        <f>+IFERROR((IF(ISTEXT(BE$5)=FALSE,(INDEX(FRED!$1:$1048576,MATCH(US!BE$5,FRED!$A:$A,0),MATCH(US!$B69,FRED!$1:$1,0))),(BD69))),"")</f>
        <v>0</v>
      </c>
      <c r="BF69" s="59">
        <f>+IFERROR((IF(ISTEXT(BF$5)=FALSE,(INDEX(FRED!$1:$1048576,MATCH(US!BF$5,FRED!$A:$A,0),MATCH(US!$B69,FRED!$1:$1,0))),(BE69))),"")</f>
        <v>0</v>
      </c>
      <c r="BG69" s="59">
        <f>+IFERROR((IF(ISTEXT(BG$5)=FALSE,(INDEX(FRED!$1:$1048576,MATCH(US!BG$5,FRED!$A:$A,0),MATCH(US!$B69,FRED!$1:$1,0))),(BF69))),"")</f>
        <v>0</v>
      </c>
      <c r="BH69" s="59">
        <f>+IFERROR((IF(ISTEXT(BH$5)=FALSE,(INDEX(FRED!$1:$1048576,MATCH(US!BH$5,FRED!$A:$A,0),MATCH(US!$B69,FRED!$1:$1,0))),(BG69))),"")</f>
        <v>0</v>
      </c>
      <c r="BI69" s="59">
        <f>+IFERROR((IF(ISTEXT(BI$5)=FALSE,(INDEX(FRED!$1:$1048576,MATCH(US!BI$5,FRED!$A:$A,0),MATCH(US!$B69,FRED!$1:$1,0))),(BH69))),"")</f>
        <v>0</v>
      </c>
      <c r="BJ69" s="59">
        <f>+IFERROR((IF(ISTEXT(BJ$5)=FALSE,(INDEX(FRED!$1:$1048576,MATCH(US!BJ$5,FRED!$A:$A,0),MATCH(US!$B69,FRED!$1:$1,0))),(BI69))),"")</f>
        <v>0</v>
      </c>
      <c r="BK69" s="59">
        <f>+IFERROR((IF(ISTEXT(BK$5)=FALSE,(INDEX(FRED!$1:$1048576,MATCH(US!BK$5,FRED!$A:$A,0),MATCH(US!$B69,FRED!$1:$1,0))),(BJ69))),"")</f>
        <v>0</v>
      </c>
      <c r="BL69" s="59">
        <f>+IFERROR((IF(ISTEXT(BL$5)=FALSE,(INDEX(FRED!$1:$1048576,MATCH(US!BL$5,FRED!$A:$A,0),MATCH(US!$B69,FRED!$1:$1,0))),(BK69))),"")</f>
        <v>0</v>
      </c>
      <c r="BM69" s="59">
        <f>+IFERROR((IF(ISTEXT(BM$5)=FALSE,(INDEX(FRED!$1:$1048576,MATCH(US!BM$5,FRED!$A:$A,0),MATCH(US!$B69,FRED!$1:$1,0))),(BL69))),"")</f>
        <v>0</v>
      </c>
      <c r="BN69" s="59">
        <f>+IFERROR((IF(ISTEXT(BN$5)=FALSE,(INDEX(FRED!$1:$1048576,MATCH(US!BN$5,FRED!$A:$A,0),MATCH(US!$B69,FRED!$1:$1,0))),(BM69))),"")</f>
        <v>0</v>
      </c>
      <c r="BO69" s="59">
        <f>+IFERROR((IF(ISTEXT(BO$5)=FALSE,(INDEX(FRED!$1:$1048576,MATCH(US!BO$5,FRED!$A:$A,0),MATCH(US!$B69,FRED!$1:$1,0))),(BN69))),"")</f>
        <v>0</v>
      </c>
      <c r="BP69" s="60">
        <f>+IFERROR((IF(ISTEXT(BP$5)=FALSE,(INDEX(FRED!$1:$1048576,MATCH(US!BP$5,FRED!$A:$A,0),MATCH(US!$B69,FRED!$1:$1,0))),(BO69))),"")</f>
        <v>0</v>
      </c>
      <c r="BQ69" s="59">
        <f>+IFERROR((IF(ISTEXT(BQ$5)=FALSE,(INDEX(FRED!$1:$1048576,MATCH(US!BQ$5,FRED!$A:$A,0),MATCH(US!$B69,FRED!$1:$1,0))),(BP69))),"")</f>
        <v>0</v>
      </c>
      <c r="BR69" s="59">
        <f>+IFERROR((IF(ISTEXT(BR$5)=FALSE,(INDEX(FRED!$1:$1048576,MATCH(US!BR$5,FRED!$A:$A,0),MATCH(US!$B69,FRED!$1:$1,0))),(BQ69))),"")</f>
        <v>0</v>
      </c>
      <c r="BS69" s="59">
        <f>+IFERROR((IF(ISTEXT(BS$5)=FALSE,(INDEX(FRED!$1:$1048576,MATCH(US!BS$5,FRED!$A:$A,0),MATCH(US!$B69,FRED!$1:$1,0))),(BR69))),"")</f>
        <v>0</v>
      </c>
      <c r="BT69" s="59">
        <f>+IFERROR((IF(ISTEXT(BT$5)=FALSE,(INDEX(FRED!$1:$1048576,MATCH(US!BT$5,FRED!$A:$A,0),MATCH(US!$B69,FRED!$1:$1,0))),(BS69))),"")</f>
        <v>0</v>
      </c>
      <c r="BU69" s="59">
        <f>+IFERROR((IF(ISTEXT(BU$5)=FALSE,(INDEX(FRED!$1:$1048576,MATCH(US!BU$5,FRED!$A:$A,0),MATCH(US!$B69,FRED!$1:$1,0))),(BT69))),"")</f>
        <v>0</v>
      </c>
      <c r="BV69" s="59">
        <f>+IFERROR((IF(ISTEXT(BV$5)=FALSE,(INDEX(FRED!$1:$1048576,MATCH(US!BV$5,FRED!$A:$A,0),MATCH(US!$B69,FRED!$1:$1,0))),(BU69))),"")</f>
        <v>0</v>
      </c>
      <c r="BW69" s="59">
        <f>+IFERROR((IF(ISTEXT(BW$5)=FALSE,(INDEX(FRED!$1:$1048576,MATCH(US!BW$5,FRED!$A:$A,0),MATCH(US!$B69,FRED!$1:$1,0))),(BV69))),"")</f>
        <v>0</v>
      </c>
      <c r="BX69" s="59">
        <f>+IFERROR((IF(ISTEXT(BX$5)=FALSE,(INDEX(FRED!$1:$1048576,MATCH(US!BX$5,FRED!$A:$A,0),MATCH(US!$B69,FRED!$1:$1,0))),(BW69))),"")</f>
        <v>0</v>
      </c>
      <c r="BY69" s="59">
        <f>+IFERROR((IF(ISTEXT(BY$5)=FALSE,(INDEX(FRED!$1:$1048576,MATCH(US!BY$5,FRED!$A:$A,0),MATCH(US!$B69,FRED!$1:$1,0))),(BX69))),"")</f>
        <v>0</v>
      </c>
      <c r="BZ69" s="59">
        <f>+IFERROR((IF(ISTEXT(BZ$5)=FALSE,(INDEX(FRED!$1:$1048576,MATCH(US!BZ$5,FRED!$A:$A,0),MATCH(US!$B69,FRED!$1:$1,0))),(BY69))),"")</f>
        <v>0</v>
      </c>
      <c r="CA69" s="59">
        <f>+IFERROR((IF(ISTEXT(CA$5)=FALSE,(INDEX(FRED!$1:$1048576,MATCH(US!CA$5,FRED!$A:$A,0),MATCH(US!$B69,FRED!$1:$1,0))),(BZ69))),"")</f>
        <v>0</v>
      </c>
      <c r="CB69" s="59">
        <f>+IFERROR((IF(ISTEXT(CB$5)=FALSE,(INDEX(FRED!$1:$1048576,MATCH(US!CB$5,FRED!$A:$A,0),MATCH(US!$B69,FRED!$1:$1,0))),(CA69))),"")</f>
        <v>0</v>
      </c>
      <c r="CC69" s="60">
        <f>+IFERROR((IF(ISTEXT(CC$5)=FALSE,(INDEX(FRED!$1:$1048576,MATCH(US!CC$5,FRED!$A:$A,0),MATCH(US!$B69,FRED!$1:$1,0))),(CB69))),"")</f>
        <v>0</v>
      </c>
      <c r="CD69" s="59">
        <f>+IFERROR((IF(ISTEXT(CD$5)=FALSE,(INDEX(FRED!$1:$1048576,MATCH(US!CD$5,FRED!$A:$A,0),MATCH(US!$B69,FRED!$1:$1,0))),(CC69))),"")</f>
        <v>0</v>
      </c>
      <c r="CE69" s="59">
        <f>+IFERROR((IF(ISTEXT(CE$5)=FALSE,(INDEX(FRED!$1:$1048576,MATCH(US!CE$5,FRED!$A:$A,0),MATCH(US!$B69,FRED!$1:$1,0))),(CD69))),"")</f>
        <v>0</v>
      </c>
      <c r="CF69" s="59">
        <f>+IFERROR((IF(ISTEXT(CF$5)=FALSE,(INDEX(FRED!$1:$1048576,MATCH(US!CF$5,FRED!$A:$A,0),MATCH(US!$B69,FRED!$1:$1,0))),(CE69))),"")</f>
        <v>21.85</v>
      </c>
      <c r="CG69" s="59">
        <f>+IFERROR((IF(ISTEXT(CG$5)=FALSE,(INDEX(FRED!$1:$1048576,MATCH(US!CG$5,FRED!$A:$A,0),MATCH(US!$B69,FRED!$1:$1,0))),(CF69))),"")</f>
        <v>22.05</v>
      </c>
      <c r="CH69" s="59">
        <f>+IFERROR((IF(ISTEXT(CH$5)=FALSE,(INDEX(FRED!$1:$1048576,MATCH(US!CH$5,FRED!$A:$A,0),MATCH(US!$B69,FRED!$1:$1,0))),(CG69))),"")</f>
        <v>22.03</v>
      </c>
      <c r="CI69" s="59">
        <f>+IFERROR((IF(ISTEXT(CI$5)=FALSE,(INDEX(FRED!$1:$1048576,MATCH(US!CI$5,FRED!$A:$A,0),MATCH(US!$B69,FRED!$1:$1,0))),(CH69))),"")</f>
        <v>22.21</v>
      </c>
      <c r="CJ69" s="59">
        <f>+IFERROR((IF(ISTEXT(CJ$5)=FALSE,(INDEX(FRED!$1:$1048576,MATCH(US!CJ$5,FRED!$A:$A,0),MATCH(US!$B69,FRED!$1:$1,0))),(CI69))),"")</f>
        <v>22.29</v>
      </c>
      <c r="CK69" s="59">
        <f>+IFERROR((IF(ISTEXT(CK$5)=FALSE,(INDEX(FRED!$1:$1048576,MATCH(US!CK$5,FRED!$A:$A,0),MATCH(US!$B69,FRED!$1:$1,0))),(CJ69))),"")</f>
        <v>22.25</v>
      </c>
      <c r="CL69" s="59">
        <f>+IFERROR((IF(ISTEXT(CL$5)=FALSE,(INDEX(FRED!$1:$1048576,MATCH(US!CL$5,FRED!$A:$A,0),MATCH(US!$B69,FRED!$1:$1,0))),(CK69))),"")</f>
        <v>22.41</v>
      </c>
      <c r="CM69" s="59">
        <f>+IFERROR((IF(ISTEXT(CM$5)=FALSE,(INDEX(FRED!$1:$1048576,MATCH(US!CM$5,FRED!$A:$A,0),MATCH(US!$B69,FRED!$1:$1,0))),(CL69))),"")</f>
        <v>22.53</v>
      </c>
      <c r="CN69" s="59">
        <f>+IFERROR((IF(ISTEXT(CN$5)=FALSE,(INDEX(FRED!$1:$1048576,MATCH(US!CN$5,FRED!$A:$A,0),MATCH(US!$B69,FRED!$1:$1,0))),(CM69))),"")</f>
        <v>22.5</v>
      </c>
      <c r="CO69" s="59">
        <f>+IFERROR((IF(ISTEXT(CO$5)=FALSE,(INDEX(FRED!$1:$1048576,MATCH(US!CO$5,FRED!$A:$A,0),MATCH(US!$B69,FRED!$1:$1,0))),(CN69))),"")</f>
        <v>22.51</v>
      </c>
      <c r="CP69" s="60">
        <f>+IFERROR((IF(ISTEXT(CP$5)=FALSE,(INDEX(FRED!$1:$1048576,MATCH(US!CP$5,FRED!$A:$A,0),MATCH(US!$B69,FRED!$1:$1,0))),(CO69))),"")</f>
        <v>22.51</v>
      </c>
      <c r="CQ69" s="59">
        <f>+IFERROR((IF(ISTEXT(CQ$5)=FALSE,(INDEX(FRED!$1:$1048576,MATCH(US!CQ$5,FRED!$A:$A,0),MATCH(US!$B69,FRED!$1:$1,0))),(CP69))),"")</f>
        <v>22.59</v>
      </c>
      <c r="CR69" s="59">
        <f>+IFERROR((IF(ISTEXT(CR$5)=FALSE,(INDEX(FRED!$1:$1048576,MATCH(US!CR$5,FRED!$A:$A,0),MATCH(US!$B69,FRED!$1:$1,0))),(CQ69))),"")</f>
        <v>22.66</v>
      </c>
      <c r="CS69" s="59">
        <f>+IFERROR((IF(ISTEXT(CS$5)=FALSE,(INDEX(FRED!$1:$1048576,MATCH(US!CS$5,FRED!$A:$A,0),MATCH(US!$B69,FRED!$1:$1,0))),(CR69))),"")</f>
        <v>22.72</v>
      </c>
      <c r="CT69" s="59">
        <f>+IFERROR((IF(ISTEXT(CT$5)=FALSE,(INDEX(FRED!$1:$1048576,MATCH(US!CT$5,FRED!$A:$A,0),MATCH(US!$B69,FRED!$1:$1,0))),(CS69))),"")</f>
        <v>22.83</v>
      </c>
      <c r="CU69" s="59">
        <f>+IFERROR((IF(ISTEXT(CU$5)=FALSE,(INDEX(FRED!$1:$1048576,MATCH(US!CU$5,FRED!$A:$A,0),MATCH(US!$B69,FRED!$1:$1,0))),(CT69))),"")</f>
        <v>22.98</v>
      </c>
      <c r="CV69" s="59">
        <f>+IFERROR((IF(ISTEXT(CV$5)=FALSE,(INDEX(FRED!$1:$1048576,MATCH(US!CV$5,FRED!$A:$A,0),MATCH(US!$B69,FRED!$1:$1,0))),(CU69))),"")</f>
        <v>23.02</v>
      </c>
      <c r="CW69" s="59">
        <f>+IFERROR((IF(ISTEXT(CW$5)=FALSE,(INDEX(FRED!$1:$1048576,MATCH(US!CW$5,FRED!$A:$A,0),MATCH(US!$B69,FRED!$1:$1,0))),(CV69))),"")</f>
        <v>23.1</v>
      </c>
      <c r="CX69" s="59">
        <f>+IFERROR((IF(ISTEXT(CX$5)=FALSE,(INDEX(FRED!$1:$1048576,MATCH(US!CX$5,FRED!$A:$A,0),MATCH(US!$B69,FRED!$1:$1,0))),(CW69))),"")</f>
        <v>23.13</v>
      </c>
      <c r="CY69" s="59">
        <f>+IFERROR((IF(ISTEXT(CY$5)=FALSE,(INDEX(FRED!$1:$1048576,MATCH(US!CY$5,FRED!$A:$A,0),MATCH(US!$B69,FRED!$1:$1,0))),(CX69))),"")</f>
        <v>23.21</v>
      </c>
      <c r="CZ69" s="59">
        <f>+IFERROR((IF(ISTEXT(CZ$5)=FALSE,(INDEX(FRED!$1:$1048576,MATCH(US!CZ$5,FRED!$A:$A,0),MATCH(US!$B69,FRED!$1:$1,0))),(CY69))),"")</f>
        <v>23.18</v>
      </c>
      <c r="DA69" s="59">
        <f>+IFERROR((IF(ISTEXT(DA$5)=FALSE,(INDEX(FRED!$1:$1048576,MATCH(US!DA$5,FRED!$A:$A,0),MATCH(US!$B69,FRED!$1:$1,0))),(CZ69))),"")</f>
        <v>23.32</v>
      </c>
      <c r="DB69" s="59">
        <f>+IFERROR((IF(ISTEXT(DB$5)=FALSE,(INDEX(FRED!$1:$1048576,MATCH(US!DB$5,FRED!$A:$A,0),MATCH(US!$B69,FRED!$1:$1,0))),(DA69))),"")</f>
        <v>23.43</v>
      </c>
      <c r="DC69" s="60">
        <f>+IFERROR((IF(ISTEXT(DC$5)=FALSE,(INDEX(FRED!$1:$1048576,MATCH(US!DC$5,FRED!$A:$A,0),MATCH(US!$B69,FRED!$1:$1,0))),(DB69))),"")</f>
        <v>23.43</v>
      </c>
      <c r="DD69" s="59">
        <f>+IFERROR((IF(ISTEXT(DD$5)=FALSE,(INDEX(FRED!$1:$1048576,MATCH(US!DD$5,FRED!$A:$A,0),MATCH(US!$B69,FRED!$1:$1,0))),(DC69))),"")</f>
        <v>23.42</v>
      </c>
      <c r="DE69" s="59">
        <f>+IFERROR((IF(ISTEXT(DE$5)=FALSE,(INDEX(FRED!$1:$1048576,MATCH(US!DE$5,FRED!$A:$A,0),MATCH(US!$B69,FRED!$1:$1,0))),(DD69))),"")</f>
        <v>23.51</v>
      </c>
      <c r="DF69" s="59">
        <f>+IFERROR((IF(ISTEXT(DF$5)=FALSE,(INDEX(FRED!$1:$1048576,MATCH(US!DF$5,FRED!$A:$A,0),MATCH(US!$B69,FRED!$1:$1,0))),(DE69))),"")</f>
        <v>23.58</v>
      </c>
      <c r="DG69" s="59">
        <f>+IFERROR((IF(ISTEXT(DG$5)=FALSE,(INDEX(FRED!$1:$1048576,MATCH(US!DG$5,FRED!$A:$A,0),MATCH(US!$B69,FRED!$1:$1,0))),(DF69))),"")</f>
        <v>23.63</v>
      </c>
      <c r="DH69" s="59">
        <f>+IFERROR((IF(ISTEXT(DH$5)=FALSE,(INDEX(FRED!$1:$1048576,MATCH(US!DH$5,FRED!$A:$A,0),MATCH(US!$B69,FRED!$1:$1,0))),(DG69))),"")</f>
        <v>23.82</v>
      </c>
      <c r="DI69" s="59">
        <f>+IFERROR((IF(ISTEXT(DI$5)=FALSE,(INDEX(FRED!$1:$1048576,MATCH(US!DI$5,FRED!$A:$A,0),MATCH(US!$B69,FRED!$1:$1,0))),(DH69))),"")</f>
        <v>23.89</v>
      </c>
      <c r="DJ69" s="59">
        <f>+IFERROR((IF(ISTEXT(DJ$5)=FALSE,(INDEX(FRED!$1:$1048576,MATCH(US!DJ$5,FRED!$A:$A,0),MATCH(US!$B69,FRED!$1:$1,0))),(DI69))),"")</f>
        <v>23.98</v>
      </c>
      <c r="DK69" s="59">
        <f>+IFERROR((IF(ISTEXT(DK$5)=FALSE,(INDEX(FRED!$1:$1048576,MATCH(US!DK$5,FRED!$A:$A,0),MATCH(US!$B69,FRED!$1:$1,0))),(DJ69))),"")</f>
        <v>24.21</v>
      </c>
      <c r="DL69" s="59">
        <f>+IFERROR((IF(ISTEXT(DL$5)=FALSE,(INDEX(FRED!$1:$1048576,MATCH(US!DL$5,FRED!$A:$A,0),MATCH(US!$B69,FRED!$1:$1,0))),(DK69))),"")</f>
        <v>24.23</v>
      </c>
      <c r="DM69" s="59">
        <f>+IFERROR((IF(ISTEXT(DM$5)=FALSE,(INDEX(FRED!$1:$1048576,MATCH(US!DM$5,FRED!$A:$A,0),MATCH(US!$B69,FRED!$1:$1,0))),(DL69))),"")</f>
        <v>24.25</v>
      </c>
      <c r="DN69" s="59">
        <f>+IFERROR((IF(ISTEXT(DN$5)=FALSE,(INDEX(FRED!$1:$1048576,MATCH(US!DN$5,FRED!$A:$A,0),MATCH(US!$B69,FRED!$1:$1,0))),(DM69))),"")</f>
        <v>24.41</v>
      </c>
      <c r="DO69" s="59">
        <f>+IFERROR((IF(ISTEXT(DO$5)=FALSE,(INDEX(FRED!$1:$1048576,MATCH(US!DO$5,FRED!$A:$A,0),MATCH(US!$B69,FRED!$1:$1,0))),(DN69))),"")</f>
        <v>24.56</v>
      </c>
      <c r="DP69" s="60">
        <f>+IFERROR((IF(ISTEXT(DP$5)=FALSE,(INDEX(FRED!$1:$1048576,MATCH(US!DP$5,FRED!$A:$A,0),MATCH(US!$B69,FRED!$1:$1,0))),(DO69))),"")</f>
        <v>24.56</v>
      </c>
      <c r="DQ69" s="59">
        <f>+IFERROR((IF(ISTEXT(DQ$5)=FALSE,(INDEX(FRED!$1:$1048576,MATCH(US!DQ$5,FRED!$A:$A,0),MATCH(US!$B69,FRED!$1:$1,0))),(DP69))),"")</f>
        <v>24.56</v>
      </c>
      <c r="DR69" s="59">
        <f>+IFERROR((IF(ISTEXT(DR$5)=FALSE,(INDEX(FRED!$1:$1048576,MATCH(US!DR$5,FRED!$A:$A,0),MATCH(US!$B69,FRED!$1:$1,0))),(DQ69))),"")</f>
        <v>24.6</v>
      </c>
      <c r="DS69" s="59">
        <f>+IFERROR((IF(ISTEXT(DS$5)=FALSE,(INDEX(FRED!$1:$1048576,MATCH(US!DS$5,FRED!$A:$A,0),MATCH(US!$B69,FRED!$1:$1,0))),(DR69))),"")</f>
        <v>24.76</v>
      </c>
      <c r="DT69" s="59">
        <f>+IFERROR((IF(ISTEXT(DT$5)=FALSE,(INDEX(FRED!$1:$1048576,MATCH(US!DT$5,FRED!$A:$A,0),MATCH(US!$B69,FRED!$1:$1,0))),(DS69))),"")</f>
        <v>24.8</v>
      </c>
      <c r="DU69" s="59">
        <f>+IFERROR((IF(ISTEXT(DU$5)=FALSE,(INDEX(FRED!$1:$1048576,MATCH(US!DU$5,FRED!$A:$A,0),MATCH(US!$B69,FRED!$1:$1,0))),(DT69))),"")</f>
        <v>24.77</v>
      </c>
      <c r="DV69" s="59">
        <f>+IFERROR((IF(ISTEXT(DV$5)=FALSE,(INDEX(FRED!$1:$1048576,MATCH(US!DV$5,FRED!$A:$A,0),MATCH(US!$B69,FRED!$1:$1,0))),(DU69))),"")</f>
        <v>24.85</v>
      </c>
      <c r="DW69" s="59">
        <f>+IFERROR((IF(ISTEXT(DW$5)=FALSE,(INDEX(FRED!$1:$1048576,MATCH(US!DW$5,FRED!$A:$A,0),MATCH(US!$B69,FRED!$1:$1,0))),(DV69))),"")</f>
        <v>24.85</v>
      </c>
      <c r="DX69" s="59">
        <f>+IFERROR((IF(ISTEXT(DX$5)=FALSE,(INDEX(FRED!$1:$1048576,MATCH(US!DX$5,FRED!$A:$A,0),MATCH(US!$B69,FRED!$1:$1,0))),(DW69))),"")</f>
        <v>24.89</v>
      </c>
      <c r="DY69" s="59">
        <f>+IFERROR((IF(ISTEXT(DY$5)=FALSE,(INDEX(FRED!$1:$1048576,MATCH(US!DY$5,FRED!$A:$A,0),MATCH(US!$B69,FRED!$1:$1,0))),(DX69))),"")</f>
        <v>24.88</v>
      </c>
      <c r="DZ69" s="59">
        <f>+IFERROR((IF(ISTEXT(DZ$5)=FALSE,(INDEX(FRED!$1:$1048576,MATCH(US!DZ$5,FRED!$A:$A,0),MATCH(US!$B69,FRED!$1:$1,0))),(DY69))),"")</f>
        <v>25.01</v>
      </c>
      <c r="EA69" s="59">
        <f>+IFERROR((IF(ISTEXT(EA$5)=FALSE,(INDEX(FRED!$1:$1048576,MATCH(US!EA$5,FRED!$A:$A,0),MATCH(US!$B69,FRED!$1:$1,0))),(DZ69))),"")</f>
        <v>25.03</v>
      </c>
      <c r="EB69" s="59">
        <f>+IFERROR((IF(ISTEXT(EB$5)=FALSE,(INDEX(FRED!$1:$1048576,MATCH(US!EB$5,FRED!$A:$A,0),MATCH(US!$B69,FRED!$1:$1,0))),(EA69))),"")</f>
        <v>24.99</v>
      </c>
      <c r="EC69" s="60">
        <f>+IFERROR((IF(ISTEXT(EC$5)=FALSE,(INDEX(FRED!$1:$1048576,MATCH(US!EC$5,FRED!$A:$A,0),MATCH(US!$B69,FRED!$1:$1,0))),(EB69))),"")</f>
        <v>24.99</v>
      </c>
      <c r="ED69" s="59">
        <f>+IFERROR((IF(ISTEXT(ED$5)=FALSE,(INDEX(FRED!$1:$1048576,MATCH(US!ED$5,FRED!$A:$A,0),MATCH(US!$B69,FRED!$1:$1,0))),(EC69))),"")</f>
        <v>25.12</v>
      </c>
      <c r="EE69" s="59">
        <f>+IFERROR((IF(ISTEXT(EE$5)=FALSE,(INDEX(FRED!$1:$1048576,MATCH(US!EE$5,FRED!$A:$A,0),MATCH(US!$B69,FRED!$1:$1,0))),(ED69))),"")</f>
        <v>25.25</v>
      </c>
      <c r="EF69" s="59">
        <f>+IFERROR((IF(ISTEXT(EF$5)=FALSE,(INDEX(FRED!$1:$1048576,MATCH(US!EF$5,FRED!$A:$A,0),MATCH(US!$B69,FRED!$1:$1,0))),(EE69))),"")</f>
        <v>25.17</v>
      </c>
      <c r="EG69" s="59">
        <f>+IFERROR((IF(ISTEXT(EG$5)=FALSE,(INDEX(FRED!$1:$1048576,MATCH(US!EG$5,FRED!$A:$A,0),MATCH(US!$B69,FRED!$1:$1,0))),(EF69))),"")</f>
        <v>25.1</v>
      </c>
      <c r="EH69" s="59">
        <f>+IFERROR((IF(ISTEXT(EH$5)=FALSE,(INDEX(FRED!$1:$1048576,MATCH(US!EH$5,FRED!$A:$A,0),MATCH(US!$B69,FRED!$1:$1,0))),(EG69))),"")</f>
        <v>25.15</v>
      </c>
      <c r="EI69" s="59">
        <f>+IFERROR((IF(ISTEXT(EI$5)=FALSE,(INDEX(FRED!$1:$1048576,MATCH(US!EI$5,FRED!$A:$A,0),MATCH(US!$B69,FRED!$1:$1,0))),(EH69))),"")</f>
        <v>25.12</v>
      </c>
      <c r="EJ69" s="59">
        <f>+IFERROR((IF(ISTEXT(EJ$5)=FALSE,(INDEX(FRED!$1:$1048576,MATCH(US!EJ$5,FRED!$A:$A,0),MATCH(US!$B69,FRED!$1:$1,0))),(EI69))),"")</f>
        <v>25.17</v>
      </c>
      <c r="EK69" s="59">
        <f>+IFERROR((IF(ISTEXT(EK$5)=FALSE,(INDEX(FRED!$1:$1048576,MATCH(US!EK$5,FRED!$A:$A,0),MATCH(US!$B69,FRED!$1:$1,0))),(EJ69))),"")</f>
        <v>25.17</v>
      </c>
      <c r="EL69" s="59">
        <f>+IFERROR((IF(ISTEXT(EL$5)=FALSE,(INDEX(FRED!$1:$1048576,MATCH(US!EL$5,FRED!$A:$A,0),MATCH(US!$B69,FRED!$1:$1,0))),(EK69))),"")</f>
        <v>25.19</v>
      </c>
      <c r="EM69" s="59">
        <f>+IFERROR((IF(ISTEXT(EM$5)=FALSE,(INDEX(FRED!$1:$1048576,MATCH(US!EM$5,FRED!$A:$A,0),MATCH(US!$B69,FRED!$1:$1,0))),(EL69))),"")</f>
        <v>25.31</v>
      </c>
      <c r="EN69" s="59">
        <f>+IFERROR((IF(ISTEXT(EN$5)=FALSE,(INDEX(FRED!$1:$1048576,MATCH(US!EN$5,FRED!$A:$A,0),MATCH(US!$B69,FRED!$1:$1,0))),(EM69))),"")</f>
        <v>25.31</v>
      </c>
      <c r="EO69" s="59">
        <f>+IFERROR((IF(ISTEXT(EO$5)=FALSE,(INDEX(FRED!$1:$1048576,MATCH(US!EO$5,FRED!$A:$A,0),MATCH(US!$B69,FRED!$1:$1,0))),(EN69))),"")</f>
        <v>25.35</v>
      </c>
      <c r="EP69" s="60">
        <f>+IFERROR((IF(ISTEXT(EP$5)=FALSE,(INDEX(FRED!$1:$1048576,MATCH(US!EP$5,FRED!$A:$A,0),MATCH(US!$B69,FRED!$1:$1,0))),(EO69))),"")</f>
        <v>25.35</v>
      </c>
      <c r="EQ69" s="59">
        <f>+IFERROR((IF(ISTEXT(EQ$5)=FALSE,(INDEX(FRED!$1:$1048576,MATCH(US!EQ$5,FRED!$A:$A,0),MATCH(US!$B69,FRED!$1:$1,0))),(EP69))),"")</f>
        <v>25.46</v>
      </c>
      <c r="ER69" s="59">
        <f>+IFERROR((IF(ISTEXT(ER$5)=FALSE,(INDEX(FRED!$1:$1048576,MATCH(US!ER$5,FRED!$A:$A,0),MATCH(US!$B69,FRED!$1:$1,0))),(EQ69))),"")</f>
        <v>25.44</v>
      </c>
      <c r="ES69" s="59">
        <f>+IFERROR((IF(ISTEXT(ES$5)=FALSE,(INDEX(FRED!$1:$1048576,MATCH(US!ES$5,FRED!$A:$A,0),MATCH(US!$B69,FRED!$1:$1,0))),(ER69))),"")</f>
        <v>25.34</v>
      </c>
      <c r="ET69" s="59">
        <f>+IFERROR((IF(ISTEXT(ET$5)=FALSE,(INDEX(FRED!$1:$1048576,MATCH(US!ET$5,FRED!$A:$A,0),MATCH(US!$B69,FRED!$1:$1,0))),(ES69))),"")</f>
        <v>25.38</v>
      </c>
      <c r="EU69" s="59">
        <f>+IFERROR((IF(ISTEXT(EU$5)=FALSE,(INDEX(FRED!$1:$1048576,MATCH(US!EU$5,FRED!$A:$A,0),MATCH(US!$B69,FRED!$1:$1,0))),(ET69))),"")</f>
        <v>25.35</v>
      </c>
      <c r="EV69" s="59">
        <f>+IFERROR((IF(ISTEXT(EV$5)=FALSE,(INDEX(FRED!$1:$1048576,MATCH(US!EV$5,FRED!$A:$A,0),MATCH(US!$B69,FRED!$1:$1,0))),(EU69))),"")</f>
        <v>25.35</v>
      </c>
      <c r="EW69" s="59">
        <f>+IFERROR((IF(ISTEXT(EW$5)=FALSE,(INDEX(FRED!$1:$1048576,MATCH(US!EW$5,FRED!$A:$A,0),MATCH(US!$B69,FRED!$1:$1,0))),(EV69))),"")</f>
        <v>25.36</v>
      </c>
      <c r="EX69" s="59">
        <f>+IFERROR((IF(ISTEXT(EX$5)=FALSE,(INDEX(FRED!$1:$1048576,MATCH(US!EX$5,FRED!$A:$A,0),MATCH(US!$B69,FRED!$1:$1,0))),(EW69))),"")</f>
        <v>25.46</v>
      </c>
      <c r="EY69" s="59">
        <f>+IFERROR((IF(ISTEXT(EY$5)=FALSE,(INDEX(FRED!$1:$1048576,MATCH(US!EY$5,FRED!$A:$A,0),MATCH(US!$B69,FRED!$1:$1,0))),(EX69))),"")</f>
        <v>25.49</v>
      </c>
      <c r="EZ69" s="59">
        <f>+IFERROR((IF(ISTEXT(EZ$5)=FALSE,(INDEX(FRED!$1:$1048576,MATCH(US!EZ$5,FRED!$A:$A,0),MATCH(US!$B69,FRED!$1:$1,0))),(EY69))),"")</f>
        <v>25.49</v>
      </c>
      <c r="FA69" s="59">
        <f>+IFERROR((IF(ISTEXT(FA$5)=FALSE,(INDEX(FRED!$1:$1048576,MATCH(US!FA$5,FRED!$A:$A,0),MATCH(US!$B69,FRED!$1:$1,0))),(EZ69))),"")</f>
        <v>25.44</v>
      </c>
      <c r="FB69" s="59">
        <f>+IFERROR((IF(ISTEXT(FB$5)=FALSE,(INDEX(FRED!$1:$1048576,MATCH(US!FB$5,FRED!$A:$A,0),MATCH(US!$B69,FRED!$1:$1,0))),(FA69))),"")</f>
        <v>25.49</v>
      </c>
      <c r="FC69" s="60">
        <f>+IFERROR((IF(ISTEXT(FC$5)=FALSE,(INDEX(FRED!$1:$1048576,MATCH(US!FC$5,FRED!$A:$A,0),MATCH(US!$B69,FRED!$1:$1,0))),(FB69))),"")</f>
        <v>25.49</v>
      </c>
      <c r="FD69" s="59">
        <f>+IFERROR((IF(ISTEXT(FD$5)=FALSE,(INDEX(FRED!$1:$1048576,MATCH(US!FD$5,FRED!$A:$A,0),MATCH(US!$B69,FRED!$1:$1,0))),(FC69))),"")</f>
        <v>25.5</v>
      </c>
      <c r="FE69" s="59">
        <f>+IFERROR((IF(ISTEXT(FE$5)=FALSE,(INDEX(FRED!$1:$1048576,MATCH(US!FE$5,FRED!$A:$A,0),MATCH(US!$B69,FRED!$1:$1,0))),(FD69))),"")</f>
        <v>25.55</v>
      </c>
      <c r="FF69" s="59">
        <f>+IFERROR((IF(ISTEXT(FF$5)=FALSE,(INDEX(FRED!$1:$1048576,MATCH(US!FF$5,FRED!$A:$A,0),MATCH(US!$B69,FRED!$1:$1,0))),(FE69))),"")</f>
        <v>25.66</v>
      </c>
      <c r="FG69" s="59">
        <f>+IFERROR((IF(ISTEXT(FG$5)=FALSE,(INDEX(FRED!$1:$1048576,MATCH(US!FG$5,FRED!$A:$A,0),MATCH(US!$B69,FRED!$1:$1,0))),(FF69))),"")</f>
        <v>25.65</v>
      </c>
      <c r="FH69" s="59">
        <f>+IFERROR((IF(ISTEXT(FH$5)=FALSE,(INDEX(FRED!$1:$1048576,MATCH(US!FH$5,FRED!$A:$A,0),MATCH(US!$B69,FRED!$1:$1,0))),(FG69))),"")</f>
        <v>25.69</v>
      </c>
      <c r="FI69" s="59">
        <f>+IFERROR((IF(ISTEXT(FI$5)=FALSE,(INDEX(FRED!$1:$1048576,MATCH(US!FI$5,FRED!$A:$A,0),MATCH(US!$B69,FRED!$1:$1,0))),(FH69))),"")</f>
        <v>25.71</v>
      </c>
      <c r="FJ69" s="59">
        <f>+IFERROR((IF(ISTEXT(FJ$5)=FALSE,(INDEX(FRED!$1:$1048576,MATCH(US!FJ$5,FRED!$A:$A,0),MATCH(US!$B69,FRED!$1:$1,0))),(FI69))),"")</f>
        <v>25.75</v>
      </c>
      <c r="FK69" s="59">
        <f>+IFERROR((IF(ISTEXT(FK$5)=FALSE,(INDEX(FRED!$1:$1048576,MATCH(US!FK$5,FRED!$A:$A,0),MATCH(US!$B69,FRED!$1:$1,0))),(FJ69))),"")</f>
        <v>25.77</v>
      </c>
      <c r="FL69" s="59">
        <f>+IFERROR((IF(ISTEXT(FL$5)=FALSE,(INDEX(FRED!$1:$1048576,MATCH(US!FL$5,FRED!$A:$A,0),MATCH(US!$B69,FRED!$1:$1,0))),(FK69))),"")</f>
        <v>25.86</v>
      </c>
      <c r="FM69" s="59">
        <f>+IFERROR((IF(ISTEXT(FM$5)=FALSE,(INDEX(FRED!$1:$1048576,MATCH(US!FM$5,FRED!$A:$A,0),MATCH(US!$B69,FRED!$1:$1,0))),(FL69))),"")</f>
        <v>25.84</v>
      </c>
      <c r="FN69" s="59">
        <f>+IFERROR((IF(ISTEXT(FN$5)=FALSE,(INDEX(FRED!$1:$1048576,MATCH(US!FN$5,FRED!$A:$A,0),MATCH(US!$B69,FRED!$1:$1,0))),(FM69))),"")</f>
        <v>25.95</v>
      </c>
      <c r="FO69" s="59">
        <f>+IFERROR((IF(ISTEXT(FO$5)=FALSE,(INDEX(FRED!$1:$1048576,MATCH(US!FO$5,FRED!$A:$A,0),MATCH(US!$B69,FRED!$1:$1,0))),(FN69))),"")</f>
        <v>25.95</v>
      </c>
      <c r="FP69" s="60">
        <f>+IFERROR((IF(ISTEXT(FP$5)=FALSE,(INDEX(FRED!$1:$1048576,MATCH(US!FP$5,FRED!$A:$A,0),MATCH(US!$B69,FRED!$1:$1,0))),(FO69))),"")</f>
        <v>25.95</v>
      </c>
      <c r="FQ69" s="59">
        <f>+IFERROR((IF(ISTEXT(FQ$5)=FALSE,(INDEX(FRED!$1:$1048576,MATCH(US!FQ$5,FRED!$A:$A,0),MATCH(US!$B69,FRED!$1:$1,0))),(FP69))),"")</f>
        <v>25.96</v>
      </c>
      <c r="FR69" s="59">
        <f>+IFERROR((IF(ISTEXT(FR$5)=FALSE,(INDEX(FRED!$1:$1048576,MATCH(US!FR$5,FRED!$A:$A,0),MATCH(US!$B69,FRED!$1:$1,0))),(FQ69))),"")</f>
        <v>26.03</v>
      </c>
      <c r="FS69" s="59">
        <f>+IFERROR((IF(ISTEXT(FS$5)=FALSE,(INDEX(FRED!$1:$1048576,MATCH(US!FS$5,FRED!$A:$A,0),MATCH(US!$B69,FRED!$1:$1,0))),(FR69))),"")</f>
        <v>25.98</v>
      </c>
      <c r="FT69" s="59">
        <f>+IFERROR((IF(ISTEXT(FT$5)=FALSE,(INDEX(FRED!$1:$1048576,MATCH(US!FT$5,FRED!$A:$A,0),MATCH(US!$B69,FRED!$1:$1,0))),(FS69))),"")</f>
        <v>26.03</v>
      </c>
      <c r="FU69" s="59">
        <f>+IFERROR((IF(ISTEXT(FU$5)=FALSE,(INDEX(FRED!$1:$1048576,MATCH(US!FU$5,FRED!$A:$A,0),MATCH(US!$B69,FRED!$1:$1,0))),(FT69))),"")</f>
        <v>26.04</v>
      </c>
      <c r="FV69" s="59">
        <f>+IFERROR((IF(ISTEXT(FV$5)=FALSE,(INDEX(FRED!$1:$1048576,MATCH(US!FV$5,FRED!$A:$A,0),MATCH(US!$B69,FRED!$1:$1,0))),(FU69))),"")</f>
        <v>26.09</v>
      </c>
      <c r="FW69" s="59">
        <f>+IFERROR((IF(ISTEXT(FW$5)=FALSE,(INDEX(FRED!$1:$1048576,MATCH(US!FW$5,FRED!$A:$A,0),MATCH(US!$B69,FRED!$1:$1,0))),(FV69))),"")</f>
        <v>26.17</v>
      </c>
      <c r="FX69" s="59">
        <f>+IFERROR((IF(ISTEXT(FX$5)=FALSE,(INDEX(FRED!$1:$1048576,MATCH(US!FX$5,FRED!$A:$A,0),MATCH(US!$B69,FRED!$1:$1,0))),(FW69))),"")</f>
        <v>26.19</v>
      </c>
      <c r="FY69" s="59">
        <f>+IFERROR((IF(ISTEXT(FY$5)=FALSE,(INDEX(FRED!$1:$1048576,MATCH(US!FY$5,FRED!$A:$A,0),MATCH(US!$B69,FRED!$1:$1,0))),(FX69))),"")</f>
        <v>26.17</v>
      </c>
      <c r="FZ69" s="59">
        <f>+IFERROR((IF(ISTEXT(FZ$5)=FALSE,(INDEX(FRED!$1:$1048576,MATCH(US!FZ$5,FRED!$A:$A,0),MATCH(US!$B69,FRED!$1:$1,0))),(FY69))),"")</f>
        <v>26.18</v>
      </c>
      <c r="GA69" s="59">
        <f>+IFERROR((IF(ISTEXT(GA$5)=FALSE,(INDEX(FRED!$1:$1048576,MATCH(US!GA$5,FRED!$A:$A,0),MATCH(US!$B69,FRED!$1:$1,0))),(FZ69))),"")</f>
        <v>26.25</v>
      </c>
      <c r="GB69" s="59">
        <f>+IFERROR((IF(ISTEXT(GB$5)=FALSE,(INDEX(FRED!$1:$1048576,MATCH(US!GB$5,FRED!$A:$A,0),MATCH(US!$B69,FRED!$1:$1,0))),(GA69))),"")</f>
        <v>26.38</v>
      </c>
      <c r="GC69" s="60">
        <f>+IFERROR((IF(ISTEXT(GC$5)=FALSE,(INDEX(FRED!$1:$1048576,MATCH(US!GC$5,FRED!$A:$A,0),MATCH(US!$B69,FRED!$1:$1,0))),(GB69))),"")</f>
        <v>26.38</v>
      </c>
      <c r="GD69" s="59">
        <f>+IFERROR((IF(ISTEXT(GD$5)=FALSE,(INDEX(FRED!$1:$1048576,MATCH(US!GD$5,FRED!$A:$A,0),MATCH(US!$B69,FRED!$1:$1,0))),(GC69))),"")</f>
        <v>26.41</v>
      </c>
      <c r="GE69" s="59">
        <f>+IFERROR((IF(ISTEXT(GE$5)=FALSE,(INDEX(FRED!$1:$1048576,MATCH(US!GE$5,FRED!$A:$A,0),MATCH(US!$B69,FRED!$1:$1,0))),(GD69))),"")</f>
        <v>26.76</v>
      </c>
      <c r="GF69" s="59">
        <f>+IFERROR((IF(ISTEXT(GF$5)=FALSE,(INDEX(FRED!$1:$1048576,MATCH(US!GF$5,FRED!$A:$A,0),MATCH(US!$B69,FRED!$1:$1,0))),(GE69))),"")</f>
        <v>26.48</v>
      </c>
      <c r="GG69" s="59">
        <f>+IFERROR((IF(ISTEXT(GG$5)=FALSE,(INDEX(FRED!$1:$1048576,MATCH(US!GG$5,FRED!$A:$A,0),MATCH(US!$B69,FRED!$1:$1,0))),(GF69))),"")</f>
        <v>26.56</v>
      </c>
      <c r="GH69" s="59">
        <f>+IFERROR((IF(ISTEXT(GH$5)=FALSE,(INDEX(FRED!$1:$1048576,MATCH(US!GH$5,FRED!$A:$A,0),MATCH(US!$B69,FRED!$1:$1,0))),(GG69))),"")</f>
        <v>26.61</v>
      </c>
      <c r="GI69" s="59">
        <f>+IFERROR((IF(ISTEXT(GI$5)=FALSE,(INDEX(FRED!$1:$1048576,MATCH(US!GI$5,FRED!$A:$A,0),MATCH(US!$B69,FRED!$1:$1,0))),(GH69))),"")</f>
        <v>26.67</v>
      </c>
      <c r="GJ69" s="59">
        <f>+IFERROR((IF(ISTEXT(GJ$5)=FALSE,(INDEX(FRED!$1:$1048576,MATCH(US!GJ$5,FRED!$A:$A,0),MATCH(US!$B69,FRED!$1:$1,0))),(GI69))),"")</f>
        <v>26.66</v>
      </c>
      <c r="GK69" s="59">
        <f>+IFERROR((IF(ISTEXT(GK$5)=FALSE,(INDEX(FRED!$1:$1048576,MATCH(US!GK$5,FRED!$A:$A,0),MATCH(US!$B69,FRED!$1:$1,0))),(GJ69))),"")</f>
        <v>26.73</v>
      </c>
      <c r="GL69" s="59">
        <f>+IFERROR((IF(ISTEXT(GL$5)=FALSE,(INDEX(FRED!$1:$1048576,MATCH(US!GL$5,FRED!$A:$A,0),MATCH(US!$B69,FRED!$1:$1,0))),(GK69))),"")</f>
        <v>26.81</v>
      </c>
      <c r="GM69" s="59">
        <f>+IFERROR((IF(ISTEXT(GM$5)=FALSE,(INDEX(FRED!$1:$1048576,MATCH(US!GM$5,FRED!$A:$A,0),MATCH(US!$B69,FRED!$1:$1,0))),(GL69))),"")</f>
        <v>26.86</v>
      </c>
      <c r="GN69" s="59">
        <f>+IFERROR((IF(ISTEXT(GN$5)=FALSE,(INDEX(FRED!$1:$1048576,MATCH(US!GN$5,FRED!$A:$A,0),MATCH(US!$B69,FRED!$1:$1,0))),(GM69))),"")</f>
        <v>26.92</v>
      </c>
      <c r="GO69" s="59">
        <f>+IFERROR((IF(ISTEXT(GO$5)=FALSE,(INDEX(FRED!$1:$1048576,MATCH(US!GO$5,FRED!$A:$A,0),MATCH(US!$B69,FRED!$1:$1,0))),(GN69))),"")</f>
        <v>26.87</v>
      </c>
      <c r="GP69" s="60">
        <f>+IFERROR((IF(ISTEXT(GP$5)=FALSE,(INDEX(FRED!$1:$1048576,MATCH(US!GP$5,FRED!$A:$A,0),MATCH(US!$B69,FRED!$1:$1,0))),(GO69))),"")</f>
        <v>26.87</v>
      </c>
      <c r="GQ69" s="59">
        <f>+IFERROR((IF(ISTEXT(GQ$5)=FALSE,(INDEX(FRED!$1:$1048576,MATCH(US!GQ$5,FRED!$A:$A,0),MATCH(US!$B69,FRED!$1:$1,0))),(GP69))),"")</f>
        <v>27.07</v>
      </c>
      <c r="GR69" s="59">
        <f>+IFERROR((IF(ISTEXT(GR$5)=FALSE,(INDEX(FRED!$1:$1048576,MATCH(US!GR$5,FRED!$A:$A,0),MATCH(US!$B69,FRED!$1:$1,0))),(GQ69))),"")</f>
        <v>27.12</v>
      </c>
      <c r="GS69" s="59">
        <f>+IFERROR((IF(ISTEXT(GS$5)=FALSE,(INDEX(FRED!$1:$1048576,MATCH(US!GS$5,FRED!$A:$A,0),MATCH(US!$B69,FRED!$1:$1,0))),(GR69))),"")</f>
        <v>27.24</v>
      </c>
      <c r="GT69" s="59">
        <f>+IFERROR((IF(ISTEXT(GT$5)=FALSE,(INDEX(FRED!$1:$1048576,MATCH(US!GT$5,FRED!$A:$A,0),MATCH(US!$B69,FRED!$1:$1,0))),(GS69))),"")</f>
        <v>27.28</v>
      </c>
      <c r="GU69" s="59">
        <f>+IFERROR((IF(ISTEXT(GU$5)=FALSE,(INDEX(FRED!$1:$1048576,MATCH(US!GU$5,FRED!$A:$A,0),MATCH(US!$B69,FRED!$1:$1,0))),(GT69))),"")</f>
        <v>27.32</v>
      </c>
      <c r="GV69" s="59">
        <f>+IFERROR((IF(ISTEXT(GV$5)=FALSE,(INDEX(FRED!$1:$1048576,MATCH(US!GV$5,FRED!$A:$A,0),MATCH(US!$B69,FRED!$1:$1,0))),(GU69))),"")</f>
        <v>27.34</v>
      </c>
      <c r="GW69" s="59">
        <f>+IFERROR((IF(ISTEXT(GW$5)=FALSE,(INDEX(FRED!$1:$1048576,MATCH(US!GW$5,FRED!$A:$A,0),MATCH(US!$B69,FRED!$1:$1,0))),(GV69))),"")</f>
        <v>27.36</v>
      </c>
      <c r="GX69" s="59">
        <f>+IFERROR((IF(ISTEXT(GX$5)=FALSE,(INDEX(FRED!$1:$1048576,MATCH(US!GX$5,FRED!$A:$A,0),MATCH(US!$B69,FRED!$1:$1,0))),(GW69))),"")</f>
        <v>27.44</v>
      </c>
      <c r="GY69" s="59">
        <f>+IFERROR((IF(ISTEXT(GY$5)=FALSE,(INDEX(FRED!$1:$1048576,MATCH(US!GY$5,FRED!$A:$A,0),MATCH(US!$B69,FRED!$1:$1,0))),(GX69))),"")</f>
        <v>27.35</v>
      </c>
      <c r="GZ69" s="59">
        <f>+IFERROR((IF(ISTEXT(GZ$5)=FALSE,(INDEX(FRED!$1:$1048576,MATCH(US!GZ$5,FRED!$A:$A,0),MATCH(US!$B69,FRED!$1:$1,0))),(GY69))),"")</f>
        <v>27.52</v>
      </c>
      <c r="HA69" s="59">
        <f>+IFERROR((IF(ISTEXT(HA$5)=FALSE,(INDEX(FRED!$1:$1048576,MATCH(US!HA$5,FRED!$A:$A,0),MATCH(US!$B69,FRED!$1:$1,0))),(GZ69))),"")</f>
        <v>27.67</v>
      </c>
      <c r="HB69" s="59">
        <f>+IFERROR((IF(ISTEXT(HB$5)=FALSE,(INDEX(FRED!$1:$1048576,MATCH(US!HB$5,FRED!$A:$A,0),MATCH(US!$B69,FRED!$1:$1,0))),(HA69))),"")</f>
        <v>27.62</v>
      </c>
      <c r="HC69" s="60">
        <f>+IFERROR((IF(ISTEXT(HC$5)=FALSE,(INDEX(FRED!$1:$1048576,MATCH(US!HC$5,FRED!$A:$A,0),MATCH(US!$B69,FRED!$1:$1,0))),(HB69))),"")</f>
        <v>27.62</v>
      </c>
      <c r="HD69" s="59">
        <f>+IFERROR((IF(ISTEXT(HD$5)=FALSE,(INDEX(FRED!$1:$1048576,MATCH(US!HD$5,FRED!$A:$A,0),MATCH(US!$B69,FRED!$1:$1,0))),(HC69))),"")</f>
        <v>27.66</v>
      </c>
      <c r="HE69" s="59">
        <f>+IFERROR((IF(ISTEXT(HE$5)=FALSE,(INDEX(FRED!$1:$1048576,MATCH(US!HE$5,FRED!$A:$A,0),MATCH(US!$B69,FRED!$1:$1,0))),(HD69))),"")</f>
        <v>27.75</v>
      </c>
      <c r="HF69" s="59">
        <f>+IFERROR((IF(ISTEXT(HF$5)=FALSE,(INDEX(FRED!$1:$1048576,MATCH(US!HF$5,FRED!$A:$A,0),MATCH(US!$B69,FRED!$1:$1,0))),(HE69))),"")</f>
        <v>27.87</v>
      </c>
      <c r="HG69" s="59">
        <f>+IFERROR((IF(ISTEXT(HG$5)=FALSE,(INDEX(FRED!$1:$1048576,MATCH(US!HG$5,FRED!$A:$A,0),MATCH(US!$B69,FRED!$1:$1,0))),(HF69))),"")</f>
        <v>27.97</v>
      </c>
      <c r="HH69" s="59">
        <f>+IFERROR((IF(ISTEXT(HH$5)=FALSE,(INDEX(FRED!$1:$1048576,MATCH(US!HH$5,FRED!$A:$A,0),MATCH(US!$B69,FRED!$1:$1,0))),(HG69))),"")</f>
        <v>28.08</v>
      </c>
      <c r="HI69" s="59">
        <f>+IFERROR((IF(ISTEXT(HI$5)=FALSE,(INDEX(FRED!$1:$1048576,MATCH(US!HI$5,FRED!$A:$A,0),MATCH(US!$B69,FRED!$1:$1,0))),(HH69))),"")</f>
        <v>28.12</v>
      </c>
      <c r="HJ69" s="59">
        <f>+IFERROR((IF(ISTEXT(HJ$5)=FALSE,(INDEX(FRED!$1:$1048576,MATCH(US!HJ$5,FRED!$A:$A,0),MATCH(US!$B69,FRED!$1:$1,0))),(HI69))),"")</f>
        <v>28.2</v>
      </c>
      <c r="HK69" s="59">
        <f>+IFERROR((IF(ISTEXT(HK$5)=FALSE,(INDEX(FRED!$1:$1048576,MATCH(US!HK$5,FRED!$A:$A,0),MATCH(US!$B69,FRED!$1:$1,0))),(HJ69))),"")</f>
        <v>28.2</v>
      </c>
      <c r="HL69" s="59">
        <f>+IFERROR((IF(ISTEXT(HL$5)=FALSE,(INDEX(FRED!$1:$1048576,MATCH(US!HL$5,FRED!$A:$A,0),MATCH(US!$B69,FRED!$1:$1,0))),(HK69))),"")</f>
        <v>28.21</v>
      </c>
      <c r="HM69" s="59">
        <f>+IFERROR((IF(ISTEXT(HM$5)=FALSE,(INDEX(FRED!$1:$1048576,MATCH(US!HM$5,FRED!$A:$A,0),MATCH(US!$B69,FRED!$1:$1,0))),(HL69))),"")</f>
        <v>28.42</v>
      </c>
      <c r="HN69" s="59">
        <f>+IFERROR((IF(ISTEXT(HN$5)=FALSE,(INDEX(FRED!$1:$1048576,MATCH(US!HN$5,FRED!$A:$A,0),MATCH(US!$B69,FRED!$1:$1,0))),(HM69))),"")</f>
        <v>28.35</v>
      </c>
      <c r="HO69" s="59">
        <f>+IFERROR((IF(ISTEXT(HO$5)=FALSE,(INDEX(FRED!$1:$1048576,MATCH(US!HO$5,FRED!$A:$A,0),MATCH(US!$B69,FRED!$1:$1,0))),(HN69))),"")</f>
        <v>28.43</v>
      </c>
      <c r="HP69" s="60">
        <f>+IFERROR((IF(ISTEXT(HP$5)=FALSE,(INDEX(FRED!$1:$1048576,MATCH(US!HP$5,FRED!$A:$A,0),MATCH(US!$B69,FRED!$1:$1,0))),(HO69))),"")</f>
        <v>28.43</v>
      </c>
      <c r="HQ69" s="59">
        <f>+IFERROR((IF(ISTEXT(HQ$5)=FALSE,(INDEX(FRED!$1:$1048576,MATCH(US!HQ$5,FRED!$A:$A,0),MATCH(US!$B69,FRED!$1:$1,0))),(HP69))),"")</f>
        <v>28.55</v>
      </c>
      <c r="HR69" s="59">
        <f>+IFERROR((IF(ISTEXT(HR$5)=FALSE,(INDEX(FRED!$1:$1048576,MATCH(US!HR$5,FRED!$A:$A,0),MATCH(US!$B69,FRED!$1:$1,0))),(HQ69))),"")</f>
        <v>28.5</v>
      </c>
      <c r="HS69" s="59">
        <f>+IFERROR((IF(ISTEXT(HS$5)=FALSE,(INDEX(FRED!$1:$1048576,MATCH(US!HS$5,FRED!$A:$A,0),MATCH(US!$B69,FRED!$1:$1,0))),(HR69))),"")</f>
        <v>28.64</v>
      </c>
      <c r="HT69" s="59">
        <f>+IFERROR((IF(ISTEXT(HT$5)=FALSE,(INDEX(FRED!$1:$1048576,MATCH(US!HT$5,FRED!$A:$A,0),MATCH(US!$B69,FRED!$1:$1,0))),(HS69))),"")</f>
        <v>28.59</v>
      </c>
      <c r="HU69" s="59">
        <f>+IFERROR((IF(ISTEXT(HU$5)=FALSE,(INDEX(FRED!$1:$1048576,MATCH(US!HU$5,FRED!$A:$A,0),MATCH(US!$B69,FRED!$1:$1,0))),(HT69))),"")</f>
        <v>28.73</v>
      </c>
      <c r="HV69" s="59">
        <f>+IFERROR((IF(ISTEXT(HV$5)=FALSE,(INDEX(FRED!$1:$1048576,MATCH(US!HV$5,FRED!$A:$A,0),MATCH(US!$B69,FRED!$1:$1,0))),(HU69))),"")</f>
        <v>28.9</v>
      </c>
      <c r="HW69" s="59">
        <f>+IFERROR((IF(ISTEXT(HW$5)=FALSE,(INDEX(FRED!$1:$1048576,MATCH(US!HW$5,FRED!$A:$A,0),MATCH(US!$B69,FRED!$1:$1,0))),(HV69))),"")</f>
        <v>28.95</v>
      </c>
      <c r="HX69" s="59">
        <f>+IFERROR((IF(ISTEXT(HX$5)=FALSE,(INDEX(FRED!$1:$1048576,MATCH(US!HX$5,FRED!$A:$A,0),MATCH(US!$B69,FRED!$1:$1,0))),(HW69))),"")</f>
        <v>28.97</v>
      </c>
      <c r="HY69" s="59">
        <f>+IFERROR((IF(ISTEXT(HY$5)=FALSE,(INDEX(FRED!$1:$1048576,MATCH(US!HY$5,FRED!$A:$A,0),MATCH(US!$B69,FRED!$1:$1,0))),(HX69))),"")</f>
        <v>29.13</v>
      </c>
      <c r="HZ69" s="59">
        <f>+IFERROR((IF(ISTEXT(HZ$5)=FALSE,(INDEX(FRED!$1:$1048576,MATCH(US!HZ$5,FRED!$A:$A,0),MATCH(US!$B69,FRED!$1:$1,0))),(HY69))),"")</f>
        <v>29.11</v>
      </c>
      <c r="IA69" s="59">
        <f>+IFERROR((IF(ISTEXT(IA$5)=FALSE,(INDEX(FRED!$1:$1048576,MATCH(US!IA$5,FRED!$A:$A,0),MATCH(US!$B69,FRED!$1:$1,0))),(HZ69))),"")</f>
        <v>29.21</v>
      </c>
      <c r="IB69" s="59">
        <f>+IFERROR((IF(ISTEXT(IB$5)=FALSE,(INDEX(FRED!$1:$1048576,MATCH(US!IB$5,FRED!$A:$A,0),MATCH(US!$B69,FRED!$1:$1,0))),(IA69))),"")</f>
        <v>29.29</v>
      </c>
      <c r="IC69" s="60">
        <f>+IFERROR((IF(ISTEXT(IC$5)=FALSE,(INDEX(FRED!$1:$1048576,MATCH(US!IC$5,FRED!$A:$A,0),MATCH(US!$B69,FRED!$1:$1,0))),(IB69))),"")</f>
        <v>29.29</v>
      </c>
      <c r="ID69" s="59">
        <f>+IFERROR((IF(ISTEXT(ID$5)=FALSE,(INDEX(FRED!$1:$1048576,MATCH(US!ID$5,FRED!$A:$A,0),MATCH(US!$B69,FRED!$1:$1,0))),(IC69))),"")</f>
        <v>29.38</v>
      </c>
      <c r="IE69" s="59">
        <f>+IFERROR((IF(ISTEXT(IE$5)=FALSE,(INDEX(FRED!$1:$1048576,MATCH(US!IE$5,FRED!$A:$A,0),MATCH(US!$B69,FRED!$1:$1,0))),(ID69))),"")</f>
        <v>29.53</v>
      </c>
      <c r="IF69" s="59">
        <f>+IFERROR((IF(ISTEXT(IF$5)=FALSE,(INDEX(FRED!$1:$1048576,MATCH(US!IF$5,FRED!$A:$A,0),MATCH(US!$B69,FRED!$1:$1,0))),(IE69))),"")</f>
        <v>29.51</v>
      </c>
      <c r="IG69" s="59">
        <f>+IFERROR((IF(ISTEXT(IG$5)=FALSE,(INDEX(FRED!$1:$1048576,MATCH(US!IG$5,FRED!$A:$A,0),MATCH(US!$B69,FRED!$1:$1,0))),(IF69))),"")</f>
        <v>29.65</v>
      </c>
      <c r="IH69" s="59">
        <f>+IFERROR((IF(ISTEXT(IH$5)=FALSE,(INDEX(FRED!$1:$1048576,MATCH(US!IH$5,FRED!$A:$A,0),MATCH(US!$B69,FRED!$1:$1,0))),(IG69))),"")</f>
        <v>29.7</v>
      </c>
      <c r="II69" s="59">
        <f>+IFERROR((IF(ISTEXT(II$5)=FALSE,(INDEX(FRED!$1:$1048576,MATCH(US!II$5,FRED!$A:$A,0),MATCH(US!$B69,FRED!$1:$1,0))),(IH69))),"")</f>
        <v>29.75</v>
      </c>
      <c r="IJ69" s="59">
        <f>+IFERROR((IF(ISTEXT(IJ$5)=FALSE,(INDEX(FRED!$1:$1048576,MATCH(US!IJ$5,FRED!$A:$A,0),MATCH(US!$B69,FRED!$1:$1,0))),(II69))),"")</f>
        <v>29.93</v>
      </c>
      <c r="IK69" s="59">
        <f>+IFERROR((IF(ISTEXT(IK$5)=FALSE,(INDEX(FRED!$1:$1048576,MATCH(US!IK$5,FRED!$A:$A,0),MATCH(US!$B69,FRED!$1:$1,0))),(IJ69))),"")</f>
        <v>30.01</v>
      </c>
      <c r="IL69" s="59">
        <f>+IFERROR((IF(ISTEXT(IL$5)=FALSE,(INDEX(FRED!$1:$1048576,MATCH(US!IL$5,FRED!$A:$A,0),MATCH(US!$B69,FRED!$1:$1,0))),(IK69))),"")</f>
        <v>30.2</v>
      </c>
      <c r="IM69" s="59">
        <f>+IFERROR((IF(ISTEXT(IM$5)=FALSE,(INDEX(FRED!$1:$1048576,MATCH(US!IM$5,FRED!$A:$A,0),MATCH(US!$B69,FRED!$1:$1,0))),(IL69))),"")</f>
        <v>30.24</v>
      </c>
      <c r="IN69" s="59">
        <f>+IFERROR((IF(ISTEXT(IN$5)=FALSE,(INDEX(FRED!$1:$1048576,MATCH(US!IN$5,FRED!$A:$A,0),MATCH(US!$B69,FRED!$1:$1,0))),(IM69))),"")</f>
        <v>30.28</v>
      </c>
      <c r="IO69" s="59">
        <f>+IFERROR((IF(ISTEXT(IO$5)=FALSE,(INDEX(FRED!$1:$1048576,MATCH(US!IO$5,FRED!$A:$A,0),MATCH(US!$B69,FRED!$1:$1,0))),(IN69))),"")</f>
        <v>30.47</v>
      </c>
      <c r="IP69" s="60">
        <f>+IFERROR((IF(ISTEXT(IP$5)=FALSE,(INDEX(FRED!$1:$1048576,MATCH(US!IP$5,FRED!$A:$A,0),MATCH(US!$B69,FRED!$1:$1,0))),(IO69))),"")</f>
        <v>30.47</v>
      </c>
      <c r="IQ69" s="59">
        <f>+IFERROR((IF(ISTEXT(IQ$5)=FALSE,(INDEX(FRED!$1:$1048576,MATCH(US!IQ$5,FRED!$A:$A,0),MATCH(US!$B69,FRED!$1:$1,0))),(IP69))),"")</f>
        <v>30.34</v>
      </c>
      <c r="IR69" s="59">
        <f>+IFERROR((IF(ISTEXT(IR$5)=FALSE,(INDEX(FRED!$1:$1048576,MATCH(US!IR$5,FRED!$A:$A,0),MATCH(US!$B69,FRED!$1:$1,0))),(IQ69))),"")</f>
        <v>30.43</v>
      </c>
      <c r="IS69" s="59">
        <f>+IFERROR((IF(ISTEXT(IS$5)=FALSE,(INDEX(FRED!$1:$1048576,MATCH(US!IS$5,FRED!$A:$A,0),MATCH(US!$B69,FRED!$1:$1,0))),(IR69))),"")</f>
        <v>30.53</v>
      </c>
      <c r="IT69" s="59">
        <f>+IFERROR((IF(ISTEXT(IT$5)=FALSE,(INDEX(FRED!$1:$1048576,MATCH(US!IT$5,FRED!$A:$A,0),MATCH(US!$B69,FRED!$1:$1,0))),(IS69))),"")</f>
        <v>30.63</v>
      </c>
      <c r="IU69" s="59">
        <f>+IFERROR((IF(ISTEXT(IU$5)=FALSE,(INDEX(FRED!$1:$1048576,MATCH(US!IU$5,FRED!$A:$A,0),MATCH(US!$B69,FRED!$1:$1,0))),(IT69))),"")</f>
        <v>30.69</v>
      </c>
      <c r="IV69" s="59">
        <f>+IFERROR((IF(ISTEXT(IV$5)=FALSE,(INDEX(FRED!$1:$1048576,MATCH(US!IV$5,FRED!$A:$A,0),MATCH(US!$B69,FRED!$1:$1,0))),(IU69))),"")</f>
        <v>30.7</v>
      </c>
      <c r="IW69" s="59">
        <f>+IFERROR((IF(ISTEXT(IW$5)=FALSE,(INDEX(FRED!$1:$1048576,MATCH(US!IW$5,FRED!$A:$A,0),MATCH(US!$B69,FRED!$1:$1,0))),(IV69))),"")</f>
        <v>30.71</v>
      </c>
      <c r="IX69" s="59">
        <f>+IFERROR((IF(ISTEXT(IX$5)=FALSE,(INDEX(FRED!$1:$1048576,MATCH(US!IX$5,FRED!$A:$A,0),MATCH(US!$B69,FRED!$1:$1,0))),(IW69))),"")</f>
        <v>30.86</v>
      </c>
      <c r="IY69" s="59">
        <f>+IFERROR((IF(ISTEXT(IY$5)=FALSE,(INDEX(FRED!$1:$1048576,MATCH(US!IY$5,FRED!$A:$A,0),MATCH(US!$B69,FRED!$1:$1,0))),(IX69))),"")</f>
        <v>30.91</v>
      </c>
      <c r="IZ69" s="59">
        <f>+IFERROR((IF(ISTEXT(IZ$5)=FALSE,(INDEX(FRED!$1:$1048576,MATCH(US!IZ$5,FRED!$A:$A,0),MATCH(US!$B69,FRED!$1:$1,0))),(IY69))),"")</f>
        <v>30.97</v>
      </c>
      <c r="JA69" s="59">
        <f>+IFERROR((IF(ISTEXT(JA$5)=FALSE,(INDEX(FRED!$1:$1048576,MATCH(US!JA$5,FRED!$A:$A,0),MATCH(US!$B69,FRED!$1:$1,0))),(IZ69))),"")</f>
        <v>31.12</v>
      </c>
      <c r="JB69" s="59">
        <f>+IFERROR((IF(ISTEXT(JB$5)=FALSE,(INDEX(FRED!$1:$1048576,MATCH(US!JB$5,FRED!$A:$A,0),MATCH(US!$B69,FRED!$1:$1,0))),(JA69))),"")</f>
        <v>31.19</v>
      </c>
      <c r="JC69" s="60">
        <f>+IFERROR((IF(ISTEXT(JC$5)=FALSE,(INDEX(FRED!$1:$1048576,MATCH(US!JC$5,FRED!$A:$A,0),MATCH(US!$B69,FRED!$1:$1,0))),(JB69))),"")</f>
        <v>31.19</v>
      </c>
      <c r="JD69" s="59">
        <f>+IFERROR((IF(ISTEXT(JD$5)=FALSE,(INDEX(FRED!$1:$1048576,MATCH(US!JD$5,FRED!$A:$A,0),MATCH(US!$B69,FRED!$1:$1,0))),(JC69))),"")</f>
        <v>31.22</v>
      </c>
      <c r="JE69" s="59">
        <f>+IFERROR((IF(ISTEXT(JE$5)=FALSE,(INDEX(FRED!$1:$1048576,MATCH(US!JE$5,FRED!$A:$A,0),MATCH(US!$B69,FRED!$1:$1,0))),(JD69))),"")</f>
        <v>31.38</v>
      </c>
      <c r="JF69" s="59">
        <f>+IFERROR((IF(ISTEXT(JF$5)=FALSE,(INDEX(FRED!$1:$1048576,MATCH(US!JF$5,FRED!$A:$A,0),MATCH(US!$B69,FRED!$1:$1,0))),(JE69))),"")</f>
        <v>31.4</v>
      </c>
      <c r="JG69" s="59">
        <f>+IFERROR((IF(ISTEXT(JG$5)=FALSE,(INDEX(FRED!$1:$1048576,MATCH(US!JG$5,FRED!$A:$A,0),MATCH(US!$B69,FRED!$1:$1,0))),(JF69))),"")</f>
        <v>31.34</v>
      </c>
      <c r="JH69" s="59">
        <f>+IFERROR((IF(ISTEXT(JH$5)=FALSE,(INDEX(FRED!$1:$1048576,MATCH(US!JH$5,FRED!$A:$A,0),MATCH(US!$B69,FRED!$1:$1,0))),(JG69))),"")</f>
        <v>31.45</v>
      </c>
      <c r="JI69" s="59">
        <f>+IFERROR((IF(ISTEXT(JI$5)=FALSE,(INDEX(FRED!$1:$1048576,MATCH(US!JI$5,FRED!$A:$A,0),MATCH(US!$B69,FRED!$1:$1,0))),(JH69))),"")</f>
        <v>31.6</v>
      </c>
      <c r="JJ69" s="59">
        <f>+IFERROR((IF(ISTEXT(JJ$5)=FALSE,(INDEX(FRED!$1:$1048576,MATCH(US!JJ$5,FRED!$A:$A,0),MATCH(US!$B69,FRED!$1:$1,0))),(JI69))),"")</f>
        <v>31.75</v>
      </c>
      <c r="JK69" s="59">
        <f>+IFERROR((IF(ISTEXT(JK$5)=FALSE,(INDEX(FRED!$1:$1048576,MATCH(US!JK$5,FRED!$A:$A,0),MATCH(US!$B69,FRED!$1:$1,0))),(JJ69))),"")</f>
        <v>31.82</v>
      </c>
      <c r="JL69" s="59">
        <f>+IFERROR((IF(ISTEXT(JL$5)=FALSE,(INDEX(FRED!$1:$1048576,MATCH(US!JL$5,FRED!$A:$A,0),MATCH(US!$B69,FRED!$1:$1,0))),(JK69))),"")</f>
        <v>31.82</v>
      </c>
      <c r="JM69" s="59">
        <f>+IFERROR((IF(ISTEXT(JM$5)=FALSE,(INDEX(FRED!$1:$1048576,MATCH(US!JM$5,FRED!$A:$A,0),MATCH(US!$B69,FRED!$1:$1,0))),(JL69))),"")</f>
        <v>31.9</v>
      </c>
      <c r="JN69" s="59">
        <f>+IFERROR((IF(ISTEXT(JN$5)=FALSE,(INDEX(FRED!$1:$1048576,MATCH(US!JN$5,FRED!$A:$A,0),MATCH(US!$B69,FRED!$1:$1,0))),(JM69))),"")</f>
        <v>32.01</v>
      </c>
      <c r="JO69" s="59">
        <f>+IFERROR((IF(ISTEXT(JO$5)=FALSE,(INDEX(FRED!$1:$1048576,MATCH(US!JO$5,FRED!$A:$A,0),MATCH(US!$B69,FRED!$1:$1,0))),(JN69))),"")</f>
        <v>32.08</v>
      </c>
      <c r="JP69" s="60">
        <f>+IFERROR((IF(ISTEXT(JP$5)=FALSE,(INDEX(FRED!$1:$1048576,MATCH(US!JP$5,FRED!$A:$A,0),MATCH(US!$B69,FRED!$1:$1,0))),(JO69))),"")</f>
        <v>32.08</v>
      </c>
      <c r="JQ69" s="59">
        <f>+IFERROR((IF(ISTEXT(JQ$5)=FALSE,(INDEX(FRED!$1:$1048576,MATCH(US!JQ$5,FRED!$A:$A,0),MATCH(US!$B69,FRED!$1:$1,0))),(JP69))),"")</f>
        <v>32.15</v>
      </c>
      <c r="JR69" s="59">
        <f>+IFERROR((IF(ISTEXT(JR$5)=FALSE,(INDEX(FRED!$1:$1048576,MATCH(US!JR$5,FRED!$A:$A,0),MATCH(US!$B69,FRED!$1:$1,0))),(JQ69))),"")</f>
        <v>32.28</v>
      </c>
      <c r="JS69" s="59">
        <f>+IFERROR((IF(ISTEXT(JS$5)=FALSE,(INDEX(FRED!$1:$1048576,MATCH(US!JS$5,FRED!$A:$A,0),MATCH(US!$B69,FRED!$1:$1,0))),(JR69))),"")</f>
        <v>32.24</v>
      </c>
      <c r="JT69" s="59">
        <f>+IFERROR((IF(ISTEXT(JT$5)=FALSE,(INDEX(FRED!$1:$1048576,MATCH(US!JT$5,FRED!$A:$A,0),MATCH(US!$B69,FRED!$1:$1,0))),(JS69))),"")</f>
        <v>32.549999999999997</v>
      </c>
      <c r="JU69" s="59">
        <f>+IFERROR((IF(ISTEXT(JU$5)=FALSE,(INDEX(FRED!$1:$1048576,MATCH(US!JU$5,FRED!$A:$A,0),MATCH(US!$B69,FRED!$1:$1,0))),(JT69))),"")</f>
        <v>32.72</v>
      </c>
      <c r="JV69" s="59">
        <f>+IFERROR((IF(ISTEXT(JV$5)=FALSE,(INDEX(FRED!$1:$1048576,MATCH(US!JV$5,FRED!$A:$A,0),MATCH(US!$B69,FRED!$1:$1,0))),(JU69))),"")</f>
        <v>32.82</v>
      </c>
      <c r="JW69" s="59">
        <f>+IFERROR((IF(ISTEXT(JW$5)=FALSE,(INDEX(FRED!$1:$1048576,MATCH(US!JW$5,FRED!$A:$A,0),MATCH(US!$B69,FRED!$1:$1,0))),(JV69))),"")</f>
        <v>32.92</v>
      </c>
      <c r="JX69" s="59">
        <f>+IFERROR((IF(ISTEXT(JX$5)=FALSE,(INDEX(FRED!$1:$1048576,MATCH(US!JX$5,FRED!$A:$A,0),MATCH(US!$B69,FRED!$1:$1,0))),(JW69))),"")</f>
        <v>33.08</v>
      </c>
      <c r="JY69" s="59">
        <f>+IFERROR((IF(ISTEXT(JY$5)=FALSE,(INDEX(FRED!$1:$1048576,MATCH(US!JY$5,FRED!$A:$A,0),MATCH(US!$B69,FRED!$1:$1,0))),(JX69))),"")</f>
        <v>33.270000000000003</v>
      </c>
      <c r="JZ69" s="59">
        <f>+IFERROR((IF(ISTEXT(JZ$5)=FALSE,(INDEX(FRED!$1:$1048576,MATCH(US!JZ$5,FRED!$A:$A,0),MATCH(US!$B69,FRED!$1:$1,0))),(JY69))),"")</f>
        <v>33.39</v>
      </c>
      <c r="KA69" s="59">
        <f>+IFERROR((IF(ISTEXT(KA$5)=FALSE,(INDEX(FRED!$1:$1048576,MATCH(US!KA$5,FRED!$A:$A,0),MATCH(US!$B69,FRED!$1:$1,0))),(JZ69))),"")</f>
        <v>33.46</v>
      </c>
      <c r="KB69" s="59">
        <f>+IFERROR((IF(ISTEXT(KB$5)=FALSE,(INDEX(FRED!$1:$1048576,MATCH(US!KB$5,FRED!$A:$A,0),MATCH(US!$B69,FRED!$1:$1,0))),(KA69))),"")</f>
        <v>33.630000000000003</v>
      </c>
      <c r="KC69" s="60">
        <f>+IFERROR((IF(ISTEXT(KC$5)=FALSE,(INDEX(FRED!$1:$1048576,MATCH(US!KC$5,FRED!$A:$A,0),MATCH(US!$B69,FRED!$1:$1,0))),(KB69))),"")</f>
        <v>33.630000000000003</v>
      </c>
      <c r="KD69" s="59">
        <f>+IFERROR((IF(ISTEXT(KD$5)=FALSE,(INDEX(FRED!$1:$1048576,MATCH(US!KD$5,FRED!$A:$A,0),MATCH(US!$B69,FRED!$1:$1,0))),(KC69))),"")</f>
        <v>33.83</v>
      </c>
      <c r="KE69" s="59">
        <f>+IFERROR((IF(ISTEXT(KE$5)=FALSE,(INDEX(FRED!$1:$1048576,MATCH(US!KE$5,FRED!$A:$A,0),MATCH(US!$B69,FRED!$1:$1,0))),(KD69))),"")</f>
        <v>33.96</v>
      </c>
      <c r="KF69" s="59">
        <f>+IFERROR((IF(ISTEXT(KF$5)=FALSE,(INDEX(FRED!$1:$1048576,MATCH(US!KF$5,FRED!$A:$A,0),MATCH(US!$B69,FRED!$1:$1,0))),(KE69))),"")</f>
        <v>34.14</v>
      </c>
      <c r="KG69" s="59">
        <f>+IFERROR((IF(ISTEXT(KG$5)=FALSE,(INDEX(FRED!$1:$1048576,MATCH(US!KG$5,FRED!$A:$A,0),MATCH(US!$B69,FRED!$1:$1,0))),(KF69))),"")</f>
        <v>34.32</v>
      </c>
      <c r="KH69" s="59">
        <f>+IFERROR((IF(ISTEXT(KH$5)=FALSE,(INDEX(FRED!$1:$1048576,MATCH(US!KH$5,FRED!$A:$A,0),MATCH(US!$B69,FRED!$1:$1,0))),(KG69))),"")</f>
        <v>34.54</v>
      </c>
      <c r="KI69" s="59">
        <f>+IFERROR((IF(ISTEXT(KI$5)=FALSE,(INDEX(FRED!$1:$1048576,MATCH(US!KI$5,FRED!$A:$A,0),MATCH(US!$B69,FRED!$1:$1,0))),(KH69))),"")</f>
        <v>34.71</v>
      </c>
      <c r="KJ69" s="59">
        <f>+IFERROR((IF(ISTEXT(KJ$5)=FALSE,(INDEX(FRED!$1:$1048576,MATCH(US!KJ$5,FRED!$A:$A,0),MATCH(US!$B69,FRED!$1:$1,0))),(KI69))),"")</f>
        <v>34.82</v>
      </c>
      <c r="KK69" s="59">
        <f>+IFERROR((IF(ISTEXT(KK$5)=FALSE,(INDEX(FRED!$1:$1048576,MATCH(US!KK$5,FRED!$A:$A,0),MATCH(US!$B69,FRED!$1:$1,0))),(KJ69))),"")</f>
        <v>34.93</v>
      </c>
      <c r="KL69" s="59">
        <f>+IFERROR((IF(ISTEXT(KL$5)=FALSE,(INDEX(FRED!$1:$1048576,MATCH(US!KL$5,FRED!$A:$A,0),MATCH(US!$B69,FRED!$1:$1,0))),(KK69))),"")</f>
        <v>35.11</v>
      </c>
      <c r="KM69" s="59">
        <f>+IFERROR((IF(ISTEXT(KM$5)=FALSE,(INDEX(FRED!$1:$1048576,MATCH(US!KM$5,FRED!$A:$A,0),MATCH(US!$B69,FRED!$1:$1,0))),(KL69))),"")</f>
        <v>35.270000000000003</v>
      </c>
      <c r="KN69" s="59">
        <f>+IFERROR((IF(ISTEXT(KN$5)=FALSE,(INDEX(FRED!$1:$1048576,MATCH(US!KN$5,FRED!$A:$A,0),MATCH(US!$B69,FRED!$1:$1,0))),(KM69))),"")</f>
        <v>35.450000000000003</v>
      </c>
      <c r="KO69" s="59">
        <f>+IFERROR((IF(ISTEXT(KO$5)=FALSE,(INDEX(FRED!$1:$1048576,MATCH(US!KO$5,FRED!$A:$A,0),MATCH(US!$B69,FRED!$1:$1,0))),(KN69))),"")</f>
        <v>35.65</v>
      </c>
      <c r="KP69" s="60">
        <f>+IFERROR((IF(ISTEXT(KP$5)=FALSE,(INDEX(FRED!$1:$1048576,MATCH(US!KP$5,FRED!$A:$A,0),MATCH(US!$B69,FRED!$1:$1,0))),(KO69))),"")</f>
        <v>35.65</v>
      </c>
      <c r="KQ69" s="59">
        <f>+IFERROR((IF(ISTEXT(KQ$5)=FALSE,(INDEX(FRED!$1:$1048576,MATCH(US!KQ$5,FRED!$A:$A,0),MATCH(US!$B69,FRED!$1:$1,0))),(KP69))),"")</f>
        <v>35.6</v>
      </c>
      <c r="KR69" s="59">
        <f>+IFERROR((IF(ISTEXT(KR$5)=FALSE,(INDEX(FRED!$1:$1048576,MATCH(US!KR$5,FRED!$A:$A,0),MATCH(US!$B69,FRED!$1:$1,0))),(KQ69))),"")</f>
        <v>35.880000000000003</v>
      </c>
      <c r="KS69" s="59">
        <f>+IFERROR((IF(ISTEXT(KS$5)=FALSE,(INDEX(FRED!$1:$1048576,MATCH(US!KS$5,FRED!$A:$A,0),MATCH(US!$B69,FRED!$1:$1,0))),(KR69))),"")</f>
        <v>36</v>
      </c>
      <c r="KT69" s="59">
        <f>+IFERROR((IF(ISTEXT(KT$5)=FALSE,(INDEX(FRED!$1:$1048576,MATCH(US!KT$5,FRED!$A:$A,0),MATCH(US!$B69,FRED!$1:$1,0))),(KS69))),"")</f>
        <v>36.130000000000003</v>
      </c>
      <c r="KU69" s="59">
        <f>+IFERROR((IF(ISTEXT(KU$5)=FALSE,(INDEX(FRED!$1:$1048576,MATCH(US!KU$5,FRED!$A:$A,0),MATCH(US!$B69,FRED!$1:$1,0))),(KT69))),"")</f>
        <v>36.28</v>
      </c>
      <c r="KV69" s="59">
        <f>+IFERROR((IF(ISTEXT(KV$5)=FALSE,(INDEX(FRED!$1:$1048576,MATCH(US!KV$5,FRED!$A:$A,0),MATCH(US!$B69,FRED!$1:$1,0))),(KU69))),"")</f>
        <v>36.35</v>
      </c>
      <c r="KW69" s="59">
        <f>+IFERROR((IF(ISTEXT(KW$5)=FALSE,(INDEX(FRED!$1:$1048576,MATCH(US!KW$5,FRED!$A:$A,0),MATCH(US!$B69,FRED!$1:$1,0))),(KV69))),"")</f>
        <v>36.72</v>
      </c>
      <c r="KX69" s="59">
        <f>+IFERROR((IF(ISTEXT(KX$5)=FALSE,(INDEX(FRED!$1:$1048576,MATCH(US!KX$5,FRED!$A:$A,0),MATCH(US!$B69,FRED!$1:$1,0))),(KW69))),"")</f>
        <v>36.799999999999997</v>
      </c>
      <c r="KY69" s="59">
        <f>+IFERROR((IF(ISTEXT(KY$5)=FALSE,(INDEX(FRED!$1:$1048576,MATCH(US!KY$5,FRED!$A:$A,0),MATCH(US!$B69,FRED!$1:$1,0))),(KX69))),"")</f>
        <v>36.869999999999997</v>
      </c>
      <c r="KZ69" s="59">
        <f>+IFERROR((IF(ISTEXT(KZ$5)=FALSE,(INDEX(FRED!$1:$1048576,MATCH(US!KZ$5,FRED!$A:$A,0),MATCH(US!$B69,FRED!$1:$1,0))),(KY69))),"")</f>
        <v>37.020000000000003</v>
      </c>
      <c r="LA69" s="59">
        <f>+IFERROR((IF(ISTEXT(LA$5)=FALSE,(INDEX(FRED!$1:$1048576,MATCH(US!LA$5,FRED!$A:$A,0),MATCH(US!$B69,FRED!$1:$1,0))),(KZ69))),"")</f>
        <v>37.200000000000003</v>
      </c>
      <c r="LB69" s="59">
        <f>+IFERROR((IF(ISTEXT(LB$5)=FALSE,(INDEX(FRED!$1:$1048576,MATCH(US!LB$5,FRED!$A:$A,0),MATCH(US!$B69,FRED!$1:$1,0))),(LA69))),"")</f>
        <v>37.270000000000003</v>
      </c>
      <c r="LC69" s="60">
        <f>+IFERROR((IF(ISTEXT(LC$5)=FALSE,(INDEX(FRED!$1:$1048576,MATCH(US!LC$5,FRED!$A:$A,0),MATCH(US!$B69,FRED!$1:$1,0))),(LB69))),"")</f>
        <v>37.270000000000003</v>
      </c>
      <c r="LD69" s="59">
        <f>+IFERROR((IF(ISTEXT(LD$5)=FALSE,(INDEX(FRED!$1:$1048576,MATCH(US!LD$5,FRED!$A:$A,0),MATCH(US!$B69,FRED!$1:$1,0))),(LC69))),"")</f>
        <v>37.51</v>
      </c>
      <c r="LE69" s="59">
        <f>+IFERROR((IF(ISTEXT(LE$5)=FALSE,(INDEX(FRED!$1:$1048576,MATCH(US!LE$5,FRED!$A:$A,0),MATCH(US!$B69,FRED!$1:$1,0))),(LD69))),"")</f>
        <v>37.54</v>
      </c>
      <c r="LF69" s="59">
        <f>+IFERROR((IF(ISTEXT(LF$5)=FALSE,(INDEX(FRED!$1:$1048576,MATCH(US!LF$5,FRED!$A:$A,0),MATCH(US!$B69,FRED!$1:$1,0))),(LE69))),"")</f>
        <v>37.770000000000003</v>
      </c>
      <c r="LG69" s="59">
        <f>+IFERROR((IF(ISTEXT(LG$5)=FALSE,(INDEX(FRED!$1:$1048576,MATCH(US!LG$5,FRED!$A:$A,0),MATCH(US!$B69,FRED!$1:$1,0))),(LF69))),"")</f>
        <v>37.99</v>
      </c>
      <c r="LH69" s="59">
        <f>+IFERROR((IF(ISTEXT(LH$5)=FALSE,(INDEX(FRED!$1:$1048576,MATCH(US!LH$5,FRED!$A:$A,0),MATCH(US!$B69,FRED!$1:$1,0))),(LG69))),"")</f>
        <v>38.04</v>
      </c>
      <c r="LI69" s="59">
        <f>+IFERROR((IF(ISTEXT(LI$5)=FALSE,(INDEX(FRED!$1:$1048576,MATCH(US!LI$5,FRED!$A:$A,0),MATCH(US!$B69,FRED!$1:$1,0))),(LH69))),"")</f>
        <v>38.1</v>
      </c>
      <c r="LJ69" s="59">
        <f>+IFERROR((IF(ISTEXT(LJ$5)=FALSE,(INDEX(FRED!$1:$1048576,MATCH(US!LJ$5,FRED!$A:$A,0),MATCH(US!$B69,FRED!$1:$1,0))),(LI69))),"")</f>
        <v>38.29</v>
      </c>
      <c r="LK69" s="59">
        <f>+IFERROR((IF(ISTEXT(LK$5)=FALSE,(INDEX(FRED!$1:$1048576,MATCH(US!LK$5,FRED!$A:$A,0),MATCH(US!$B69,FRED!$1:$1,0))),(LJ69))),"")</f>
        <v>38.340000000000003</v>
      </c>
      <c r="LL69" s="59">
        <f>+IFERROR((IF(ISTEXT(LL$5)=FALSE,(INDEX(FRED!$1:$1048576,MATCH(US!LL$5,FRED!$A:$A,0),MATCH(US!$B69,FRED!$1:$1,0))),(LK69))),"")</f>
        <v>38.549999999999997</v>
      </c>
      <c r="LM69" s="59">
        <f>+IFERROR((IF(ISTEXT(LM$5)=FALSE,(INDEX(FRED!$1:$1048576,MATCH(US!LM$5,FRED!$A:$A,0),MATCH(US!$B69,FRED!$1:$1,0))),(LL69))),"")</f>
        <v>38.69</v>
      </c>
      <c r="LN69" s="59">
        <f>+IFERROR((IF(ISTEXT(LN$5)=FALSE,(INDEX(FRED!$1:$1048576,MATCH(US!LN$5,FRED!$A:$A,0),MATCH(US!$B69,FRED!$1:$1,0))),(LM69))),"")</f>
        <v>38.770000000000003</v>
      </c>
      <c r="LO69" s="59">
        <f>+IFERROR((IF(ISTEXT(LO$5)=FALSE,(INDEX(FRED!$1:$1048576,MATCH(US!LO$5,FRED!$A:$A,0),MATCH(US!$B69,FRED!$1:$1,0))),(LN69))),"")</f>
        <v>38.94</v>
      </c>
      <c r="LP69" s="60">
        <f>+IFERROR((IF(ISTEXT(LP$5)=FALSE,(INDEX(FRED!$1:$1048576,MATCH(US!LP$5,FRED!$A:$A,0),MATCH(US!$B69,FRED!$1:$1,0))),(LO69))),"")</f>
        <v>38.94</v>
      </c>
      <c r="LQ69" s="59">
        <f>+IFERROR((IF(ISTEXT(LQ$5)=FALSE,(INDEX(FRED!$1:$1048576,MATCH(US!LQ$5,FRED!$A:$A,0),MATCH(US!$B69,FRED!$1:$1,0))),(LP69))),"")</f>
        <v>39.07</v>
      </c>
      <c r="LR69" s="59">
        <f>+IFERROR((IF(ISTEXT(LR$5)=FALSE,(INDEX(FRED!$1:$1048576,MATCH(US!LR$5,FRED!$A:$A,0),MATCH(US!$B69,FRED!$1:$1,0))),(LQ69))),"")</f>
        <v>39.14</v>
      </c>
      <c r="LS69" s="59">
        <f>+IFERROR((IF(ISTEXT(LS$5)=FALSE,(INDEX(FRED!$1:$1048576,MATCH(US!LS$5,FRED!$A:$A,0),MATCH(US!$B69,FRED!$1:$1,0))),(LR69))),"")</f>
        <v>39.22</v>
      </c>
      <c r="LT69" s="59">
        <f>+IFERROR((IF(ISTEXT(LT$5)=FALSE,(INDEX(FRED!$1:$1048576,MATCH(US!LT$5,FRED!$A:$A,0),MATCH(US!$B69,FRED!$1:$1,0))),(LS69))),"")</f>
        <v>39.33</v>
      </c>
      <c r="LU69" s="59">
        <f>+IFERROR((IF(ISTEXT(LU$5)=FALSE,(INDEX(FRED!$1:$1048576,MATCH(US!LU$5,FRED!$A:$A,0),MATCH(US!$B69,FRED!$1:$1,0))),(LT69))),"")</f>
        <v>39.47</v>
      </c>
      <c r="LV69" s="59">
        <f>+IFERROR((IF(ISTEXT(LV$5)=FALSE,(INDEX(FRED!$1:$1048576,MATCH(US!LV$5,FRED!$A:$A,0),MATCH(US!$B69,FRED!$1:$1,0))),(LU69))),"")</f>
        <v>39.64</v>
      </c>
      <c r="LW69" s="59">
        <f>+IFERROR((IF(ISTEXT(LW$5)=FALSE,(INDEX(FRED!$1:$1048576,MATCH(US!LW$5,FRED!$A:$A,0),MATCH(US!$B69,FRED!$1:$1,0))),(LV69))),"")</f>
        <v>39.729999999999997</v>
      </c>
      <c r="LX69" s="59">
        <f>+IFERROR((IF(ISTEXT(LX$5)=FALSE,(INDEX(FRED!$1:$1048576,MATCH(US!LX$5,FRED!$A:$A,0),MATCH(US!$B69,FRED!$1:$1,0))),(LW69))),"")</f>
        <v>39.979999999999997</v>
      </c>
      <c r="LY69" s="59">
        <f>+IFERROR((IF(ISTEXT(LY$5)=FALSE,(INDEX(FRED!$1:$1048576,MATCH(US!LY$5,FRED!$A:$A,0),MATCH(US!$B69,FRED!$1:$1,0))),(LX69))),"")</f>
        <v>40.01</v>
      </c>
      <c r="LZ69" s="59">
        <f>+IFERROR((IF(ISTEXT(LZ$5)=FALSE,(INDEX(FRED!$1:$1048576,MATCH(US!LZ$5,FRED!$A:$A,0),MATCH(US!$B69,FRED!$1:$1,0))),(LY69))),"")</f>
        <v>40.14</v>
      </c>
      <c r="MA69" s="59">
        <f>+IFERROR((IF(ISTEXT(MA$5)=FALSE,(INDEX(FRED!$1:$1048576,MATCH(US!MA$5,FRED!$A:$A,0),MATCH(US!$B69,FRED!$1:$1,0))),(LZ69))),"")</f>
        <v>40.270000000000003</v>
      </c>
      <c r="MB69" s="59">
        <f>+IFERROR((IF(ISTEXT(MB$5)=FALSE,(INDEX(FRED!$1:$1048576,MATCH(US!MB$5,FRED!$A:$A,0),MATCH(US!$B69,FRED!$1:$1,0))),(MA69))),"")</f>
        <v>40.44</v>
      </c>
      <c r="MC69" s="60">
        <f>+IFERROR((IF(ISTEXT(MC$5)=FALSE,(INDEX(FRED!$1:$1048576,MATCH(US!MC$5,FRED!$A:$A,0),MATCH(US!$B69,FRED!$1:$1,0))),(MB69))),"")</f>
        <v>40.44</v>
      </c>
      <c r="MD69" s="59">
        <f>+IFERROR((IF(ISTEXT(MD$5)=FALSE,(INDEX(FRED!$1:$1048576,MATCH(US!MD$5,FRED!$A:$A,0),MATCH(US!$B69,FRED!$1:$1,0))),(MC69))),"")</f>
        <v>40.53</v>
      </c>
      <c r="ME69" s="59">
        <f>+IFERROR((IF(ISTEXT(ME$5)=FALSE,(INDEX(FRED!$1:$1048576,MATCH(US!ME$5,FRED!$A:$A,0),MATCH(US!$B69,FRED!$1:$1,0))),(MD69))),"")</f>
        <v>40.71</v>
      </c>
      <c r="MF69" s="59">
        <f>+IFERROR((IF(ISTEXT(MF$5)=FALSE,(INDEX(FRED!$1:$1048576,MATCH(US!MF$5,FRED!$A:$A,0),MATCH(US!$B69,FRED!$1:$1,0))),(ME69))),"")</f>
        <v>40.92</v>
      </c>
      <c r="MG69" s="59" t="str">
        <f>+IFERROR((IF(ISTEXT(MG$5)=FALSE,(INDEX(FRED!$1:$1048576,MATCH(US!MG$5,FRED!$A:$A,0),MATCH(US!$B69,FRED!$1:$1,0))),(MF69))),"")</f>
        <v/>
      </c>
      <c r="MH69" s="59" t="str">
        <f>+IFERROR((IF(ISTEXT(MH$5)=FALSE,(INDEX(FRED!$1:$1048576,MATCH(US!MH$5,FRED!$A:$A,0),MATCH(US!$B69,FRED!$1:$1,0))),(MG69))),"")</f>
        <v/>
      </c>
      <c r="MI69" s="59" t="str">
        <f>+IFERROR((IF(ISTEXT(MI$5)=FALSE,(INDEX(FRED!$1:$1048576,MATCH(US!MI$5,FRED!$A:$A,0),MATCH(US!$B69,FRED!$1:$1,0))),(MH69))),"")</f>
        <v/>
      </c>
      <c r="MJ69" s="59" t="str">
        <f>+IFERROR((IF(ISTEXT(MJ$5)=FALSE,(INDEX(FRED!$1:$1048576,MATCH(US!MJ$5,FRED!$A:$A,0),MATCH(US!$B69,FRED!$1:$1,0))),(MI69))),"")</f>
        <v/>
      </c>
      <c r="MK69" s="59" t="str">
        <f>+IFERROR((IF(ISTEXT(MK$5)=FALSE,(INDEX(FRED!$1:$1048576,MATCH(US!MK$5,FRED!$A:$A,0),MATCH(US!$B69,FRED!$1:$1,0))),(MJ69))),"")</f>
        <v/>
      </c>
      <c r="ML69" s="59" t="str">
        <f>+IFERROR((IF(ISTEXT(ML$5)=FALSE,(INDEX(FRED!$1:$1048576,MATCH(US!ML$5,FRED!$A:$A,0),MATCH(US!$B69,FRED!$1:$1,0))),(MK69))),"")</f>
        <v/>
      </c>
      <c r="MM69" s="59" t="str">
        <f>+IFERROR((IF(ISTEXT(MM$5)=FALSE,(INDEX(FRED!$1:$1048576,MATCH(US!MM$5,FRED!$A:$A,0),MATCH(US!$B69,FRED!$1:$1,0))),(ML69))),"")</f>
        <v/>
      </c>
      <c r="MN69" s="59" t="str">
        <f>+IFERROR((IF(ISTEXT(MN$5)=FALSE,(INDEX(FRED!$1:$1048576,MATCH(US!MN$5,FRED!$A:$A,0),MATCH(US!$B69,FRED!$1:$1,0))),(MM69))),"")</f>
        <v/>
      </c>
      <c r="MO69" s="59" t="str">
        <f>+IFERROR((IF(ISTEXT(MO$5)=FALSE,(INDEX(FRED!$1:$1048576,MATCH(US!MO$5,FRED!$A:$A,0),MATCH(US!$B69,FRED!$1:$1,0))),(MN69))),"")</f>
        <v/>
      </c>
      <c r="MP69" s="60" t="str">
        <f>+IFERROR((IF(ISTEXT(MP$5)=FALSE,(INDEX(FRED!$1:$1048576,MATCH(US!MP$5,FRED!$A:$A,0),MATCH(US!$B69,FRED!$1:$1,0))),(MO69))),"")</f>
        <v/>
      </c>
    </row>
    <row r="70" spans="1:354" s="117" customFormat="1" ht="15.95" customHeight="1" outlineLevel="1">
      <c r="A70" s="159"/>
      <c r="B70" s="5" t="s">
        <v>546</v>
      </c>
      <c r="C70" s="5" t="s">
        <v>547</v>
      </c>
      <c r="D70" s="59">
        <f>+IFERROR((IF(ISTEXT(D$5)=FALSE,(INDEX(FRED!$1:$1048576,MATCH(US!D$5,FRED!$A:$A,0),MATCH(US!$B70,FRED!$1:$1,0))),(C70))),"")</f>
        <v>0</v>
      </c>
      <c r="E70" s="59">
        <f>+IFERROR((IF(ISTEXT(E$5)=FALSE,(INDEX(FRED!$1:$1048576,MATCH(US!E$5,FRED!$A:$A,0),MATCH(US!$B70,FRED!$1:$1,0))),(D70))),"")</f>
        <v>0</v>
      </c>
      <c r="F70" s="59">
        <f>+IFERROR((IF(ISTEXT(F$5)=FALSE,(INDEX(FRED!$1:$1048576,MATCH(US!F$5,FRED!$A:$A,0),MATCH(US!$B70,FRED!$1:$1,0))),(E70))),"")</f>
        <v>0</v>
      </c>
      <c r="G70" s="59">
        <f>+IFERROR((IF(ISTEXT(G$5)=FALSE,(INDEX(FRED!$1:$1048576,MATCH(US!G$5,FRED!$A:$A,0),MATCH(US!$B70,FRED!$1:$1,0))),(F70))),"")</f>
        <v>0</v>
      </c>
      <c r="H70" s="59">
        <f>+IFERROR((IF(ISTEXT(H$5)=FALSE,(INDEX(FRED!$1:$1048576,MATCH(US!H$5,FRED!$A:$A,0),MATCH(US!$B70,FRED!$1:$1,0))),(G70))),"")</f>
        <v>0</v>
      </c>
      <c r="I70" s="59">
        <f>+IFERROR((IF(ISTEXT(I$5)=FALSE,(INDEX(FRED!$1:$1048576,MATCH(US!I$5,FRED!$A:$A,0),MATCH(US!$B70,FRED!$1:$1,0))),(H70))),"")</f>
        <v>0</v>
      </c>
      <c r="J70" s="59">
        <f>+IFERROR((IF(ISTEXT(J$5)=FALSE,(INDEX(FRED!$1:$1048576,MATCH(US!J$5,FRED!$A:$A,0),MATCH(US!$B70,FRED!$1:$1,0))),(I70))),"")</f>
        <v>0</v>
      </c>
      <c r="K70" s="59">
        <f>+IFERROR((IF(ISTEXT(K$5)=FALSE,(INDEX(FRED!$1:$1048576,MATCH(US!K$5,FRED!$A:$A,0),MATCH(US!$B70,FRED!$1:$1,0))),(J70))),"")</f>
        <v>0</v>
      </c>
      <c r="L70" s="59">
        <f>+IFERROR((IF(ISTEXT(L$5)=FALSE,(INDEX(FRED!$1:$1048576,MATCH(US!L$5,FRED!$A:$A,0),MATCH(US!$B70,FRED!$1:$1,0))),(K70))),"")</f>
        <v>0</v>
      </c>
      <c r="M70" s="59">
        <f>+IFERROR((IF(ISTEXT(M$5)=FALSE,(INDEX(FRED!$1:$1048576,MATCH(US!M$5,FRED!$A:$A,0),MATCH(US!$B70,FRED!$1:$1,0))),(L70))),"")</f>
        <v>0</v>
      </c>
      <c r="N70" s="59">
        <f>+IFERROR((IF(ISTEXT(N$5)=FALSE,(INDEX(FRED!$1:$1048576,MATCH(US!N$5,FRED!$A:$A,0),MATCH(US!$B70,FRED!$1:$1,0))),(M70))),"")</f>
        <v>0</v>
      </c>
      <c r="O70" s="59">
        <f>+IFERROR((IF(ISTEXT(O$5)=FALSE,(INDEX(FRED!$1:$1048576,MATCH(US!O$5,FRED!$A:$A,0),MATCH(US!$B70,FRED!$1:$1,0))),(N70))),"")</f>
        <v>0</v>
      </c>
      <c r="P70" s="60">
        <f>+IFERROR((IF(ISTEXT(P$5)=FALSE,(INDEX(FRED!$1:$1048576,MATCH(US!P$5,FRED!$A:$A,0),MATCH(US!$B70,FRED!$1:$1,0))),(O70))),"")</f>
        <v>0</v>
      </c>
      <c r="Q70" s="59">
        <f>+IFERROR((IF(ISTEXT(Q$5)=FALSE,(INDEX(FRED!$1:$1048576,MATCH(US!Q$5,FRED!$A:$A,0),MATCH(US!$B70,FRED!$1:$1,0))),(P70))),"")</f>
        <v>0</v>
      </c>
      <c r="R70" s="59">
        <f>+IFERROR((IF(ISTEXT(R$5)=FALSE,(INDEX(FRED!$1:$1048576,MATCH(US!R$5,FRED!$A:$A,0),MATCH(US!$B70,FRED!$1:$1,0))),(Q70))),"")</f>
        <v>0</v>
      </c>
      <c r="S70" s="59">
        <f>+IFERROR((IF(ISTEXT(S$5)=FALSE,(INDEX(FRED!$1:$1048576,MATCH(US!S$5,FRED!$A:$A,0),MATCH(US!$B70,FRED!$1:$1,0))),(R70))),"")</f>
        <v>0</v>
      </c>
      <c r="T70" s="59">
        <f>+IFERROR((IF(ISTEXT(T$5)=FALSE,(INDEX(FRED!$1:$1048576,MATCH(US!T$5,FRED!$A:$A,0),MATCH(US!$B70,FRED!$1:$1,0))),(S70))),"")</f>
        <v>0</v>
      </c>
      <c r="U70" s="59">
        <f>+IFERROR((IF(ISTEXT(U$5)=FALSE,(INDEX(FRED!$1:$1048576,MATCH(US!U$5,FRED!$A:$A,0),MATCH(US!$B70,FRED!$1:$1,0))),(T70))),"")</f>
        <v>0</v>
      </c>
      <c r="V70" s="59">
        <f>+IFERROR((IF(ISTEXT(V$5)=FALSE,(INDEX(FRED!$1:$1048576,MATCH(US!V$5,FRED!$A:$A,0),MATCH(US!$B70,FRED!$1:$1,0))),(U70))),"")</f>
        <v>0</v>
      </c>
      <c r="W70" s="59">
        <f>+IFERROR((IF(ISTEXT(W$5)=FALSE,(INDEX(FRED!$1:$1048576,MATCH(US!W$5,FRED!$A:$A,0),MATCH(US!$B70,FRED!$1:$1,0))),(V70))),"")</f>
        <v>0</v>
      </c>
      <c r="X70" s="59">
        <f>+IFERROR((IF(ISTEXT(X$5)=FALSE,(INDEX(FRED!$1:$1048576,MATCH(US!X$5,FRED!$A:$A,0),MATCH(US!$B70,FRED!$1:$1,0))),(W70))),"")</f>
        <v>0</v>
      </c>
      <c r="Y70" s="59">
        <f>+IFERROR((IF(ISTEXT(Y$5)=FALSE,(INDEX(FRED!$1:$1048576,MATCH(US!Y$5,FRED!$A:$A,0),MATCH(US!$B70,FRED!$1:$1,0))),(X70))),"")</f>
        <v>0</v>
      </c>
      <c r="Z70" s="59">
        <f>+IFERROR((IF(ISTEXT(Z$5)=FALSE,(INDEX(FRED!$1:$1048576,MATCH(US!Z$5,FRED!$A:$A,0),MATCH(US!$B70,FRED!$1:$1,0))),(Y70))),"")</f>
        <v>0</v>
      </c>
      <c r="AA70" s="59">
        <f>+IFERROR((IF(ISTEXT(AA$5)=FALSE,(INDEX(FRED!$1:$1048576,MATCH(US!AA$5,FRED!$A:$A,0),MATCH(US!$B70,FRED!$1:$1,0))),(Z70))),"")</f>
        <v>0</v>
      </c>
      <c r="AB70" s="59">
        <f>+IFERROR((IF(ISTEXT(AB$5)=FALSE,(INDEX(FRED!$1:$1048576,MATCH(US!AB$5,FRED!$A:$A,0),MATCH(US!$B70,FRED!$1:$1,0))),(AA70))),"")</f>
        <v>0</v>
      </c>
      <c r="AC70" s="60">
        <f>+IFERROR((IF(ISTEXT(AC$5)=FALSE,(INDEX(FRED!$1:$1048576,MATCH(US!AC$5,FRED!$A:$A,0),MATCH(US!$B70,FRED!$1:$1,0))),(AB70))),"")</f>
        <v>0</v>
      </c>
      <c r="AD70" s="59">
        <f>+IFERROR((IF(ISTEXT(AD$5)=FALSE,(INDEX(FRED!$1:$1048576,MATCH(US!AD$5,FRED!$A:$A,0),MATCH(US!$B70,FRED!$1:$1,0))),(AC70))),"")</f>
        <v>0</v>
      </c>
      <c r="AE70" s="59">
        <f>+IFERROR((IF(ISTEXT(AE$5)=FALSE,(INDEX(FRED!$1:$1048576,MATCH(US!AE$5,FRED!$A:$A,0),MATCH(US!$B70,FRED!$1:$1,0))),(AD70))),"")</f>
        <v>0</v>
      </c>
      <c r="AF70" s="59">
        <f>+IFERROR((IF(ISTEXT(AF$5)=FALSE,(INDEX(FRED!$1:$1048576,MATCH(US!AF$5,FRED!$A:$A,0),MATCH(US!$B70,FRED!$1:$1,0))),(AE70))),"")</f>
        <v>0</v>
      </c>
      <c r="AG70" s="59">
        <f>+IFERROR((IF(ISTEXT(AG$5)=FALSE,(INDEX(FRED!$1:$1048576,MATCH(US!AG$5,FRED!$A:$A,0),MATCH(US!$B70,FRED!$1:$1,0))),(AF70))),"")</f>
        <v>0</v>
      </c>
      <c r="AH70" s="59">
        <f>+IFERROR((IF(ISTEXT(AH$5)=FALSE,(INDEX(FRED!$1:$1048576,MATCH(US!AH$5,FRED!$A:$A,0),MATCH(US!$B70,FRED!$1:$1,0))),(AG70))),"")</f>
        <v>0</v>
      </c>
      <c r="AI70" s="59">
        <f>+IFERROR((IF(ISTEXT(AI$5)=FALSE,(INDEX(FRED!$1:$1048576,MATCH(US!AI$5,FRED!$A:$A,0),MATCH(US!$B70,FRED!$1:$1,0))),(AH70))),"")</f>
        <v>0</v>
      </c>
      <c r="AJ70" s="59">
        <f>+IFERROR((IF(ISTEXT(AJ$5)=FALSE,(INDEX(FRED!$1:$1048576,MATCH(US!AJ$5,FRED!$A:$A,0),MATCH(US!$B70,FRED!$1:$1,0))),(AI70))),"")</f>
        <v>0</v>
      </c>
      <c r="AK70" s="59">
        <f>+IFERROR((IF(ISTEXT(AK$5)=FALSE,(INDEX(FRED!$1:$1048576,MATCH(US!AK$5,FRED!$A:$A,0),MATCH(US!$B70,FRED!$1:$1,0))),(AJ70))),"")</f>
        <v>0</v>
      </c>
      <c r="AL70" s="59">
        <f>+IFERROR((IF(ISTEXT(AL$5)=FALSE,(INDEX(FRED!$1:$1048576,MATCH(US!AL$5,FRED!$A:$A,0),MATCH(US!$B70,FRED!$1:$1,0))),(AK70))),"")</f>
        <v>0</v>
      </c>
      <c r="AM70" s="59">
        <f>+IFERROR((IF(ISTEXT(AM$5)=FALSE,(INDEX(FRED!$1:$1048576,MATCH(US!AM$5,FRED!$A:$A,0),MATCH(US!$B70,FRED!$1:$1,0))),(AL70))),"")</f>
        <v>0</v>
      </c>
      <c r="AN70" s="59">
        <f>+IFERROR((IF(ISTEXT(AN$5)=FALSE,(INDEX(FRED!$1:$1048576,MATCH(US!AN$5,FRED!$A:$A,0),MATCH(US!$B70,FRED!$1:$1,0))),(AM70))),"")</f>
        <v>0</v>
      </c>
      <c r="AO70" s="59">
        <f>+IFERROR((IF(ISTEXT(AO$5)=FALSE,(INDEX(FRED!$1:$1048576,MATCH(US!AO$5,FRED!$A:$A,0),MATCH(US!$B70,FRED!$1:$1,0))),(AN70))),"")</f>
        <v>0</v>
      </c>
      <c r="AP70" s="60">
        <f>+IFERROR((IF(ISTEXT(AP$5)=FALSE,(INDEX(FRED!$1:$1048576,MATCH(US!AP$5,FRED!$A:$A,0),MATCH(US!$B70,FRED!$1:$1,0))),(AO70))),"")</f>
        <v>0</v>
      </c>
      <c r="AQ70" s="59">
        <f>+IFERROR((IF(ISTEXT(AQ$5)=FALSE,(INDEX(FRED!$1:$1048576,MATCH(US!AQ$5,FRED!$A:$A,0),MATCH(US!$B70,FRED!$1:$1,0))),(AP70))),"")</f>
        <v>0</v>
      </c>
      <c r="AR70" s="59">
        <f>+IFERROR((IF(ISTEXT(AR$5)=FALSE,(INDEX(FRED!$1:$1048576,MATCH(US!AR$5,FRED!$A:$A,0),MATCH(US!$B70,FRED!$1:$1,0))),(AQ70))),"")</f>
        <v>0</v>
      </c>
      <c r="AS70" s="59">
        <f>+IFERROR((IF(ISTEXT(AS$5)=FALSE,(INDEX(FRED!$1:$1048576,MATCH(US!AS$5,FRED!$A:$A,0),MATCH(US!$B70,FRED!$1:$1,0))),(AR70))),"")</f>
        <v>0</v>
      </c>
      <c r="AT70" s="59">
        <f>+IFERROR((IF(ISTEXT(AT$5)=FALSE,(INDEX(FRED!$1:$1048576,MATCH(US!AT$5,FRED!$A:$A,0),MATCH(US!$B70,FRED!$1:$1,0))),(AS70))),"")</f>
        <v>0</v>
      </c>
      <c r="AU70" s="59">
        <f>+IFERROR((IF(ISTEXT(AU$5)=FALSE,(INDEX(FRED!$1:$1048576,MATCH(US!AU$5,FRED!$A:$A,0),MATCH(US!$B70,FRED!$1:$1,0))),(AT70))),"")</f>
        <v>0</v>
      </c>
      <c r="AV70" s="59">
        <f>+IFERROR((IF(ISTEXT(AV$5)=FALSE,(INDEX(FRED!$1:$1048576,MATCH(US!AV$5,FRED!$A:$A,0),MATCH(US!$B70,FRED!$1:$1,0))),(AU70))),"")</f>
        <v>0</v>
      </c>
      <c r="AW70" s="59">
        <f>+IFERROR((IF(ISTEXT(AW$5)=FALSE,(INDEX(FRED!$1:$1048576,MATCH(US!AW$5,FRED!$A:$A,0),MATCH(US!$B70,FRED!$1:$1,0))),(AV70))),"")</f>
        <v>0</v>
      </c>
      <c r="AX70" s="59">
        <f>+IFERROR((IF(ISTEXT(AX$5)=FALSE,(INDEX(FRED!$1:$1048576,MATCH(US!AX$5,FRED!$A:$A,0),MATCH(US!$B70,FRED!$1:$1,0))),(AW70))),"")</f>
        <v>0</v>
      </c>
      <c r="AY70" s="59">
        <f>+IFERROR((IF(ISTEXT(AY$5)=FALSE,(INDEX(FRED!$1:$1048576,MATCH(US!AY$5,FRED!$A:$A,0),MATCH(US!$B70,FRED!$1:$1,0))),(AX70))),"")</f>
        <v>0</v>
      </c>
      <c r="AZ70" s="59">
        <f>+IFERROR((IF(ISTEXT(AZ$5)=FALSE,(INDEX(FRED!$1:$1048576,MATCH(US!AZ$5,FRED!$A:$A,0),MATCH(US!$B70,FRED!$1:$1,0))),(AY70))),"")</f>
        <v>0</v>
      </c>
      <c r="BA70" s="59">
        <f>+IFERROR((IF(ISTEXT(BA$5)=FALSE,(INDEX(FRED!$1:$1048576,MATCH(US!BA$5,FRED!$A:$A,0),MATCH(US!$B70,FRED!$1:$1,0))),(AZ70))),"")</f>
        <v>0</v>
      </c>
      <c r="BB70" s="59">
        <f>+IFERROR((IF(ISTEXT(BB$5)=FALSE,(INDEX(FRED!$1:$1048576,MATCH(US!BB$5,FRED!$A:$A,0),MATCH(US!$B70,FRED!$1:$1,0))),(BA70))),"")</f>
        <v>0</v>
      </c>
      <c r="BC70" s="60">
        <f>+IFERROR((IF(ISTEXT(BC$5)=FALSE,(INDEX(FRED!$1:$1048576,MATCH(US!BC$5,FRED!$A:$A,0),MATCH(US!$B70,FRED!$1:$1,0))),(BB70))),"")</f>
        <v>0</v>
      </c>
      <c r="BD70" s="59">
        <f>+IFERROR((IF(ISTEXT(BD$5)=FALSE,(INDEX(FRED!$1:$1048576,MATCH(US!BD$5,FRED!$A:$A,0),MATCH(US!$B70,FRED!$1:$1,0))),(BC70))),"")</f>
        <v>0</v>
      </c>
      <c r="BE70" s="59">
        <f>+IFERROR((IF(ISTEXT(BE$5)=FALSE,(INDEX(FRED!$1:$1048576,MATCH(US!BE$5,FRED!$A:$A,0),MATCH(US!$B70,FRED!$1:$1,0))),(BD70))),"")</f>
        <v>0</v>
      </c>
      <c r="BF70" s="59">
        <f>+IFERROR((IF(ISTEXT(BF$5)=FALSE,(INDEX(FRED!$1:$1048576,MATCH(US!BF$5,FRED!$A:$A,0),MATCH(US!$B70,FRED!$1:$1,0))),(BE70))),"")</f>
        <v>0</v>
      </c>
      <c r="BG70" s="59">
        <f>+IFERROR((IF(ISTEXT(BG$5)=FALSE,(INDEX(FRED!$1:$1048576,MATCH(US!BG$5,FRED!$A:$A,0),MATCH(US!$B70,FRED!$1:$1,0))),(BF70))),"")</f>
        <v>0</v>
      </c>
      <c r="BH70" s="59">
        <f>+IFERROR((IF(ISTEXT(BH$5)=FALSE,(INDEX(FRED!$1:$1048576,MATCH(US!BH$5,FRED!$A:$A,0),MATCH(US!$B70,FRED!$1:$1,0))),(BG70))),"")</f>
        <v>0</v>
      </c>
      <c r="BI70" s="59">
        <f>+IFERROR((IF(ISTEXT(BI$5)=FALSE,(INDEX(FRED!$1:$1048576,MATCH(US!BI$5,FRED!$A:$A,0),MATCH(US!$B70,FRED!$1:$1,0))),(BH70))),"")</f>
        <v>0</v>
      </c>
      <c r="BJ70" s="59">
        <f>+IFERROR((IF(ISTEXT(BJ$5)=FALSE,(INDEX(FRED!$1:$1048576,MATCH(US!BJ$5,FRED!$A:$A,0),MATCH(US!$B70,FRED!$1:$1,0))),(BI70))),"")</f>
        <v>0</v>
      </c>
      <c r="BK70" s="59">
        <f>+IFERROR((IF(ISTEXT(BK$5)=FALSE,(INDEX(FRED!$1:$1048576,MATCH(US!BK$5,FRED!$A:$A,0),MATCH(US!$B70,FRED!$1:$1,0))),(BJ70))),"")</f>
        <v>0</v>
      </c>
      <c r="BL70" s="59">
        <f>+IFERROR((IF(ISTEXT(BL$5)=FALSE,(INDEX(FRED!$1:$1048576,MATCH(US!BL$5,FRED!$A:$A,0),MATCH(US!$B70,FRED!$1:$1,0))),(BK70))),"")</f>
        <v>0</v>
      </c>
      <c r="BM70" s="59">
        <f>+IFERROR((IF(ISTEXT(BM$5)=FALSE,(INDEX(FRED!$1:$1048576,MATCH(US!BM$5,FRED!$A:$A,0),MATCH(US!$B70,FRED!$1:$1,0))),(BL70))),"")</f>
        <v>0</v>
      </c>
      <c r="BN70" s="59">
        <f>+IFERROR((IF(ISTEXT(BN$5)=FALSE,(INDEX(FRED!$1:$1048576,MATCH(US!BN$5,FRED!$A:$A,0),MATCH(US!$B70,FRED!$1:$1,0))),(BM70))),"")</f>
        <v>0</v>
      </c>
      <c r="BO70" s="59">
        <f>+IFERROR((IF(ISTEXT(BO$5)=FALSE,(INDEX(FRED!$1:$1048576,MATCH(US!BO$5,FRED!$A:$A,0),MATCH(US!$B70,FRED!$1:$1,0))),(BN70))),"")</f>
        <v>0</v>
      </c>
      <c r="BP70" s="60">
        <f>+IFERROR((IF(ISTEXT(BP$5)=FALSE,(INDEX(FRED!$1:$1048576,MATCH(US!BP$5,FRED!$A:$A,0),MATCH(US!$B70,FRED!$1:$1,0))),(BO70))),"")</f>
        <v>0</v>
      </c>
      <c r="BQ70" s="59">
        <f>+IFERROR((IF(ISTEXT(BQ$5)=FALSE,(INDEX(FRED!$1:$1048576,MATCH(US!BQ$5,FRED!$A:$A,0),MATCH(US!$B70,FRED!$1:$1,0))),(BP70))),"")</f>
        <v>0</v>
      </c>
      <c r="BR70" s="59">
        <f>+IFERROR((IF(ISTEXT(BR$5)=FALSE,(INDEX(FRED!$1:$1048576,MATCH(US!BR$5,FRED!$A:$A,0),MATCH(US!$B70,FRED!$1:$1,0))),(BQ70))),"")</f>
        <v>0</v>
      </c>
      <c r="BS70" s="59">
        <f>+IFERROR((IF(ISTEXT(BS$5)=FALSE,(INDEX(FRED!$1:$1048576,MATCH(US!BS$5,FRED!$A:$A,0),MATCH(US!$B70,FRED!$1:$1,0))),(BR70))),"")</f>
        <v>0</v>
      </c>
      <c r="BT70" s="59">
        <f>+IFERROR((IF(ISTEXT(BT$5)=FALSE,(INDEX(FRED!$1:$1048576,MATCH(US!BT$5,FRED!$A:$A,0),MATCH(US!$B70,FRED!$1:$1,0))),(BS70))),"")</f>
        <v>0</v>
      </c>
      <c r="BU70" s="59">
        <f>+IFERROR((IF(ISTEXT(BU$5)=FALSE,(INDEX(FRED!$1:$1048576,MATCH(US!BU$5,FRED!$A:$A,0),MATCH(US!$B70,FRED!$1:$1,0))),(BT70))),"")</f>
        <v>0</v>
      </c>
      <c r="BV70" s="59">
        <f>+IFERROR((IF(ISTEXT(BV$5)=FALSE,(INDEX(FRED!$1:$1048576,MATCH(US!BV$5,FRED!$A:$A,0),MATCH(US!$B70,FRED!$1:$1,0))),(BU70))),"")</f>
        <v>0</v>
      </c>
      <c r="BW70" s="59">
        <f>+IFERROR((IF(ISTEXT(BW$5)=FALSE,(INDEX(FRED!$1:$1048576,MATCH(US!BW$5,FRED!$A:$A,0),MATCH(US!$B70,FRED!$1:$1,0))),(BV70))),"")</f>
        <v>0</v>
      </c>
      <c r="BX70" s="59">
        <f>+IFERROR((IF(ISTEXT(BX$5)=FALSE,(INDEX(FRED!$1:$1048576,MATCH(US!BX$5,FRED!$A:$A,0),MATCH(US!$B70,FRED!$1:$1,0))),(BW70))),"")</f>
        <v>0</v>
      </c>
      <c r="BY70" s="59">
        <f>+IFERROR((IF(ISTEXT(BY$5)=FALSE,(INDEX(FRED!$1:$1048576,MATCH(US!BY$5,FRED!$A:$A,0),MATCH(US!$B70,FRED!$1:$1,0))),(BX70))),"")</f>
        <v>0</v>
      </c>
      <c r="BZ70" s="59">
        <f>+IFERROR((IF(ISTEXT(BZ$5)=FALSE,(INDEX(FRED!$1:$1048576,MATCH(US!BZ$5,FRED!$A:$A,0),MATCH(US!$B70,FRED!$1:$1,0))),(BY70))),"")</f>
        <v>0</v>
      </c>
      <c r="CA70" s="59">
        <f>+IFERROR((IF(ISTEXT(CA$5)=FALSE,(INDEX(FRED!$1:$1048576,MATCH(US!CA$5,FRED!$A:$A,0),MATCH(US!$B70,FRED!$1:$1,0))),(BZ70))),"")</f>
        <v>0</v>
      </c>
      <c r="CB70" s="59">
        <f>+IFERROR((IF(ISTEXT(CB$5)=FALSE,(INDEX(FRED!$1:$1048576,MATCH(US!CB$5,FRED!$A:$A,0),MATCH(US!$B70,FRED!$1:$1,0))),(CA70))),"")</f>
        <v>0</v>
      </c>
      <c r="CC70" s="60">
        <f>+IFERROR((IF(ISTEXT(CC$5)=FALSE,(INDEX(FRED!$1:$1048576,MATCH(US!CC$5,FRED!$A:$A,0),MATCH(US!$B70,FRED!$1:$1,0))),(CB70))),"")</f>
        <v>0</v>
      </c>
      <c r="CD70" s="59">
        <f>+IFERROR((IF(ISTEXT(CD$5)=FALSE,(INDEX(FRED!$1:$1048576,MATCH(US!CD$5,FRED!$A:$A,0),MATCH(US!$B70,FRED!$1:$1,0))),(CC70))),"")</f>
        <v>0</v>
      </c>
      <c r="CE70" s="59">
        <f>+IFERROR((IF(ISTEXT(CE$5)=FALSE,(INDEX(FRED!$1:$1048576,MATCH(US!CE$5,FRED!$A:$A,0),MATCH(US!$B70,FRED!$1:$1,0))),(CD70))),"")</f>
        <v>0</v>
      </c>
      <c r="CF70" s="59">
        <f>+IFERROR((IF(ISTEXT(CF$5)=FALSE,(INDEX(FRED!$1:$1048576,MATCH(US!CF$5,FRED!$A:$A,0),MATCH(US!$B70,FRED!$1:$1,0))),(CE70))),"")</f>
        <v>37.5</v>
      </c>
      <c r="CG70" s="59">
        <f>+IFERROR((IF(ISTEXT(CG$5)=FALSE,(INDEX(FRED!$1:$1048576,MATCH(US!CG$5,FRED!$A:$A,0),MATCH(US!$B70,FRED!$1:$1,0))),(CF70))),"")</f>
        <v>38.1</v>
      </c>
      <c r="CH70" s="59">
        <f>+IFERROR((IF(ISTEXT(CH$5)=FALSE,(INDEX(FRED!$1:$1048576,MATCH(US!CH$5,FRED!$A:$A,0),MATCH(US!$B70,FRED!$1:$1,0))),(CG70))),"")</f>
        <v>37.700000000000003</v>
      </c>
      <c r="CI70" s="59">
        <f>+IFERROR((IF(ISTEXT(CI$5)=FALSE,(INDEX(FRED!$1:$1048576,MATCH(US!CI$5,FRED!$A:$A,0),MATCH(US!$B70,FRED!$1:$1,0))),(CH70))),"")</f>
        <v>37.799999999999997</v>
      </c>
      <c r="CJ70" s="59">
        <f>+IFERROR((IF(ISTEXT(CJ$5)=FALSE,(INDEX(FRED!$1:$1048576,MATCH(US!CJ$5,FRED!$A:$A,0),MATCH(US!$B70,FRED!$1:$1,0))),(CI70))),"")</f>
        <v>37.799999999999997</v>
      </c>
      <c r="CK70" s="59">
        <f>+IFERROR((IF(ISTEXT(CK$5)=FALSE,(INDEX(FRED!$1:$1048576,MATCH(US!CK$5,FRED!$A:$A,0),MATCH(US!$B70,FRED!$1:$1,0))),(CJ70))),"")</f>
        <v>37.799999999999997</v>
      </c>
      <c r="CL70" s="59">
        <f>+IFERROR((IF(ISTEXT(CL$5)=FALSE,(INDEX(FRED!$1:$1048576,MATCH(US!CL$5,FRED!$A:$A,0),MATCH(US!$B70,FRED!$1:$1,0))),(CK70))),"")</f>
        <v>37.700000000000003</v>
      </c>
      <c r="CM70" s="59">
        <f>+IFERROR((IF(ISTEXT(CM$5)=FALSE,(INDEX(FRED!$1:$1048576,MATCH(US!CM$5,FRED!$A:$A,0),MATCH(US!$B70,FRED!$1:$1,0))),(CL70))),"")</f>
        <v>37.9</v>
      </c>
      <c r="CN70" s="59">
        <f>+IFERROR((IF(ISTEXT(CN$5)=FALSE,(INDEX(FRED!$1:$1048576,MATCH(US!CN$5,FRED!$A:$A,0),MATCH(US!$B70,FRED!$1:$1,0))),(CM70))),"")</f>
        <v>37.799999999999997</v>
      </c>
      <c r="CO70" s="59">
        <f>+IFERROR((IF(ISTEXT(CO$5)=FALSE,(INDEX(FRED!$1:$1048576,MATCH(US!CO$5,FRED!$A:$A,0),MATCH(US!$B70,FRED!$1:$1,0))),(CN70))),"")</f>
        <v>38.4</v>
      </c>
      <c r="CP70" s="60">
        <f>+IFERROR((IF(ISTEXT(CP$5)=FALSE,(INDEX(FRED!$1:$1048576,MATCH(US!CP$5,FRED!$A:$A,0),MATCH(US!$B70,FRED!$1:$1,0))),(CO70))),"")</f>
        <v>38.4</v>
      </c>
      <c r="CQ70" s="59">
        <f>+IFERROR((IF(ISTEXT(CQ$5)=FALSE,(INDEX(FRED!$1:$1048576,MATCH(US!CQ$5,FRED!$A:$A,0),MATCH(US!$B70,FRED!$1:$1,0))),(CP70))),"")</f>
        <v>37.9</v>
      </c>
      <c r="CR70" s="59">
        <f>+IFERROR((IF(ISTEXT(CR$5)=FALSE,(INDEX(FRED!$1:$1048576,MATCH(US!CR$5,FRED!$A:$A,0),MATCH(US!$B70,FRED!$1:$1,0))),(CQ70))),"")</f>
        <v>37.5</v>
      </c>
      <c r="CS70" s="59">
        <f>+IFERROR((IF(ISTEXT(CS$5)=FALSE,(INDEX(FRED!$1:$1048576,MATCH(US!CS$5,FRED!$A:$A,0),MATCH(US!$B70,FRED!$1:$1,0))),(CR70))),"")</f>
        <v>38</v>
      </c>
      <c r="CT70" s="59">
        <f>+IFERROR((IF(ISTEXT(CT$5)=FALSE,(INDEX(FRED!$1:$1048576,MATCH(US!CT$5,FRED!$A:$A,0),MATCH(US!$B70,FRED!$1:$1,0))),(CS70))),"")</f>
        <v>37.9</v>
      </c>
      <c r="CU70" s="59">
        <f>+IFERROR((IF(ISTEXT(CU$5)=FALSE,(INDEX(FRED!$1:$1048576,MATCH(US!CU$5,FRED!$A:$A,0),MATCH(US!$B70,FRED!$1:$1,0))),(CT70))),"")</f>
        <v>38.200000000000003</v>
      </c>
      <c r="CV70" s="59">
        <f>+IFERROR((IF(ISTEXT(CV$5)=FALSE,(INDEX(FRED!$1:$1048576,MATCH(US!CV$5,FRED!$A:$A,0),MATCH(US!$B70,FRED!$1:$1,0))),(CU70))),"")</f>
        <v>38</v>
      </c>
      <c r="CW70" s="59">
        <f>+IFERROR((IF(ISTEXT(CW$5)=FALSE,(INDEX(FRED!$1:$1048576,MATCH(US!CW$5,FRED!$A:$A,0),MATCH(US!$B70,FRED!$1:$1,0))),(CV70))),"")</f>
        <v>37.9</v>
      </c>
      <c r="CX70" s="59">
        <f>+IFERROR((IF(ISTEXT(CX$5)=FALSE,(INDEX(FRED!$1:$1048576,MATCH(US!CX$5,FRED!$A:$A,0),MATCH(US!$B70,FRED!$1:$1,0))),(CW70))),"")</f>
        <v>37.799999999999997</v>
      </c>
      <c r="CY70" s="59">
        <f>+IFERROR((IF(ISTEXT(CY$5)=FALSE,(INDEX(FRED!$1:$1048576,MATCH(US!CY$5,FRED!$A:$A,0),MATCH(US!$B70,FRED!$1:$1,0))),(CX70))),"")</f>
        <v>38.1</v>
      </c>
      <c r="CZ70" s="59">
        <f>+IFERROR((IF(ISTEXT(CZ$5)=FALSE,(INDEX(FRED!$1:$1048576,MATCH(US!CZ$5,FRED!$A:$A,0),MATCH(US!$B70,FRED!$1:$1,0))),(CY70))),"")</f>
        <v>38</v>
      </c>
      <c r="DA70" s="59">
        <f>+IFERROR((IF(ISTEXT(DA$5)=FALSE,(INDEX(FRED!$1:$1048576,MATCH(US!DA$5,FRED!$A:$A,0),MATCH(US!$B70,FRED!$1:$1,0))),(CZ70))),"")</f>
        <v>38.200000000000003</v>
      </c>
      <c r="DB70" s="59">
        <f>+IFERROR((IF(ISTEXT(DB$5)=FALSE,(INDEX(FRED!$1:$1048576,MATCH(US!DB$5,FRED!$A:$A,0),MATCH(US!$B70,FRED!$1:$1,0))),(DA70))),"")</f>
        <v>38.200000000000003</v>
      </c>
      <c r="DC70" s="60">
        <f>+IFERROR((IF(ISTEXT(DC$5)=FALSE,(INDEX(FRED!$1:$1048576,MATCH(US!DC$5,FRED!$A:$A,0),MATCH(US!$B70,FRED!$1:$1,0))),(DB70))),"")</f>
        <v>38.200000000000003</v>
      </c>
      <c r="DD70" s="59">
        <f>+IFERROR((IF(ISTEXT(DD$5)=FALSE,(INDEX(FRED!$1:$1048576,MATCH(US!DD$5,FRED!$A:$A,0),MATCH(US!$B70,FRED!$1:$1,0))),(DC70))),"")</f>
        <v>38.200000000000003</v>
      </c>
      <c r="DE70" s="59">
        <f>+IFERROR((IF(ISTEXT(DE$5)=FALSE,(INDEX(FRED!$1:$1048576,MATCH(US!DE$5,FRED!$A:$A,0),MATCH(US!$B70,FRED!$1:$1,0))),(DD70))),"")</f>
        <v>38.1</v>
      </c>
      <c r="DF70" s="59">
        <f>+IFERROR((IF(ISTEXT(DF$5)=FALSE,(INDEX(FRED!$1:$1048576,MATCH(US!DF$5,FRED!$A:$A,0),MATCH(US!$B70,FRED!$1:$1,0))),(DE70))),"")</f>
        <v>38.200000000000003</v>
      </c>
      <c r="DG70" s="59">
        <f>+IFERROR((IF(ISTEXT(DG$5)=FALSE,(INDEX(FRED!$1:$1048576,MATCH(US!DG$5,FRED!$A:$A,0),MATCH(US!$B70,FRED!$1:$1,0))),(DF70))),"")</f>
        <v>38.1</v>
      </c>
      <c r="DH70" s="59">
        <f>+IFERROR((IF(ISTEXT(DH$5)=FALSE,(INDEX(FRED!$1:$1048576,MATCH(US!DH$5,FRED!$A:$A,0),MATCH(US!$B70,FRED!$1:$1,0))),(DG70))),"")</f>
        <v>37.9</v>
      </c>
      <c r="DI70" s="59">
        <f>+IFERROR((IF(ISTEXT(DI$5)=FALSE,(INDEX(FRED!$1:$1048576,MATCH(US!DI$5,FRED!$A:$A,0),MATCH(US!$B70,FRED!$1:$1,0))),(DH70))),"")</f>
        <v>38</v>
      </c>
      <c r="DJ70" s="59">
        <f>+IFERROR((IF(ISTEXT(DJ$5)=FALSE,(INDEX(FRED!$1:$1048576,MATCH(US!DJ$5,FRED!$A:$A,0),MATCH(US!$B70,FRED!$1:$1,0))),(DI70))),"")</f>
        <v>37.799999999999997</v>
      </c>
      <c r="DK70" s="59">
        <f>+IFERROR((IF(ISTEXT(DK$5)=FALSE,(INDEX(FRED!$1:$1048576,MATCH(US!DK$5,FRED!$A:$A,0),MATCH(US!$B70,FRED!$1:$1,0))),(DJ70))),"")</f>
        <v>37.799999999999997</v>
      </c>
      <c r="DL70" s="59">
        <f>+IFERROR((IF(ISTEXT(DL$5)=FALSE,(INDEX(FRED!$1:$1048576,MATCH(US!DL$5,FRED!$A:$A,0),MATCH(US!$B70,FRED!$1:$1,0))),(DK70))),"")</f>
        <v>37.4</v>
      </c>
      <c r="DM70" s="59">
        <f>+IFERROR((IF(ISTEXT(DM$5)=FALSE,(INDEX(FRED!$1:$1048576,MATCH(US!DM$5,FRED!$A:$A,0),MATCH(US!$B70,FRED!$1:$1,0))),(DL70))),"")</f>
        <v>37.5</v>
      </c>
      <c r="DN70" s="59">
        <f>+IFERROR((IF(ISTEXT(DN$5)=FALSE,(INDEX(FRED!$1:$1048576,MATCH(US!DN$5,FRED!$A:$A,0),MATCH(US!$B70,FRED!$1:$1,0))),(DM70))),"")</f>
        <v>37.299999999999997</v>
      </c>
      <c r="DO70" s="59">
        <f>+IFERROR((IF(ISTEXT(DO$5)=FALSE,(INDEX(FRED!$1:$1048576,MATCH(US!DO$5,FRED!$A:$A,0),MATCH(US!$B70,FRED!$1:$1,0))),(DN70))),"")</f>
        <v>37.200000000000003</v>
      </c>
      <c r="DP70" s="60">
        <f>+IFERROR((IF(ISTEXT(DP$5)=FALSE,(INDEX(FRED!$1:$1048576,MATCH(US!DP$5,FRED!$A:$A,0),MATCH(US!$B70,FRED!$1:$1,0))),(DO70))),"")</f>
        <v>37.200000000000003</v>
      </c>
      <c r="DQ70" s="59">
        <f>+IFERROR((IF(ISTEXT(DQ$5)=FALSE,(INDEX(FRED!$1:$1048576,MATCH(US!DQ$5,FRED!$A:$A,0),MATCH(US!$B70,FRED!$1:$1,0))),(DP70))),"")</f>
        <v>37.299999999999997</v>
      </c>
      <c r="DR70" s="59">
        <f>+IFERROR((IF(ISTEXT(DR$5)=FALSE,(INDEX(FRED!$1:$1048576,MATCH(US!DR$5,FRED!$A:$A,0),MATCH(US!$B70,FRED!$1:$1,0))),(DQ70))),"")</f>
        <v>37.4</v>
      </c>
      <c r="DS70" s="59">
        <f>+IFERROR((IF(ISTEXT(DS$5)=FALSE,(INDEX(FRED!$1:$1048576,MATCH(US!DS$5,FRED!$A:$A,0),MATCH(US!$B70,FRED!$1:$1,0))),(DR70))),"")</f>
        <v>37.200000000000003</v>
      </c>
      <c r="DT70" s="59">
        <f>+IFERROR((IF(ISTEXT(DT$5)=FALSE,(INDEX(FRED!$1:$1048576,MATCH(US!DT$5,FRED!$A:$A,0),MATCH(US!$B70,FRED!$1:$1,0))),(DS70))),"")</f>
        <v>37.200000000000003</v>
      </c>
      <c r="DU70" s="59">
        <f>+IFERROR((IF(ISTEXT(DU$5)=FALSE,(INDEX(FRED!$1:$1048576,MATCH(US!DU$5,FRED!$A:$A,0),MATCH(US!$B70,FRED!$1:$1,0))),(DT70))),"")</f>
        <v>37.299999999999997</v>
      </c>
      <c r="DV70" s="59">
        <f>+IFERROR((IF(ISTEXT(DV$5)=FALSE,(INDEX(FRED!$1:$1048576,MATCH(US!DV$5,FRED!$A:$A,0),MATCH(US!$B70,FRED!$1:$1,0))),(DU70))),"")</f>
        <v>37.200000000000003</v>
      </c>
      <c r="DW70" s="59">
        <f>+IFERROR((IF(ISTEXT(DW$5)=FALSE,(INDEX(FRED!$1:$1048576,MATCH(US!DW$5,FRED!$A:$A,0),MATCH(US!$B70,FRED!$1:$1,0))),(DV70))),"")</f>
        <v>37.4</v>
      </c>
      <c r="DX70" s="59">
        <f>+IFERROR((IF(ISTEXT(DX$5)=FALSE,(INDEX(FRED!$1:$1048576,MATCH(US!DX$5,FRED!$A:$A,0),MATCH(US!$B70,FRED!$1:$1,0))),(DW70))),"")</f>
        <v>37.4</v>
      </c>
      <c r="DY70" s="59">
        <f>+IFERROR((IF(ISTEXT(DY$5)=FALSE,(INDEX(FRED!$1:$1048576,MATCH(US!DY$5,FRED!$A:$A,0),MATCH(US!$B70,FRED!$1:$1,0))),(DX70))),"")</f>
        <v>37.5</v>
      </c>
      <c r="DZ70" s="59">
        <f>+IFERROR((IF(ISTEXT(DZ$5)=FALSE,(INDEX(FRED!$1:$1048576,MATCH(US!DZ$5,FRED!$A:$A,0),MATCH(US!$B70,FRED!$1:$1,0))),(DY70))),"")</f>
        <v>36.4</v>
      </c>
      <c r="EA70" s="59">
        <f>+IFERROR((IF(ISTEXT(EA$5)=FALSE,(INDEX(FRED!$1:$1048576,MATCH(US!EA$5,FRED!$A:$A,0),MATCH(US!$B70,FRED!$1:$1,0))),(DZ70))),"")</f>
        <v>37.5</v>
      </c>
      <c r="EB70" s="59">
        <f>+IFERROR((IF(ISTEXT(EB$5)=FALSE,(INDEX(FRED!$1:$1048576,MATCH(US!EB$5,FRED!$A:$A,0),MATCH(US!$B70,FRED!$1:$1,0))),(EA70))),"")</f>
        <v>37</v>
      </c>
      <c r="EC70" s="60">
        <f>+IFERROR((IF(ISTEXT(EC$5)=FALSE,(INDEX(FRED!$1:$1048576,MATCH(US!EC$5,FRED!$A:$A,0),MATCH(US!$B70,FRED!$1:$1,0))),(EB70))),"")</f>
        <v>37</v>
      </c>
      <c r="ED70" s="59">
        <f>+IFERROR((IF(ISTEXT(ED$5)=FALSE,(INDEX(FRED!$1:$1048576,MATCH(US!ED$5,FRED!$A:$A,0),MATCH(US!$B70,FRED!$1:$1,0))),(EC70))),"")</f>
        <v>37.5</v>
      </c>
      <c r="EE70" s="59">
        <f>+IFERROR((IF(ISTEXT(EE$5)=FALSE,(INDEX(FRED!$1:$1048576,MATCH(US!EE$5,FRED!$A:$A,0),MATCH(US!$B70,FRED!$1:$1,0))),(ED70))),"")</f>
        <v>36.5</v>
      </c>
      <c r="EF70" s="59">
        <f>+IFERROR((IF(ISTEXT(EF$5)=FALSE,(INDEX(FRED!$1:$1048576,MATCH(US!EF$5,FRED!$A:$A,0),MATCH(US!$B70,FRED!$1:$1,0))),(EE70))),"")</f>
        <v>37.299999999999997</v>
      </c>
      <c r="EG70" s="59">
        <f>+IFERROR((IF(ISTEXT(EG$5)=FALSE,(INDEX(FRED!$1:$1048576,MATCH(US!EG$5,FRED!$A:$A,0),MATCH(US!$B70,FRED!$1:$1,0))),(EF70))),"")</f>
        <v>38.1</v>
      </c>
      <c r="EH70" s="59">
        <f>+IFERROR((IF(ISTEXT(EH$5)=FALSE,(INDEX(FRED!$1:$1048576,MATCH(US!EH$5,FRED!$A:$A,0),MATCH(US!$B70,FRED!$1:$1,0))),(EG70))),"")</f>
        <v>37.700000000000003</v>
      </c>
      <c r="EI70" s="59">
        <f>+IFERROR((IF(ISTEXT(EI$5)=FALSE,(INDEX(FRED!$1:$1048576,MATCH(US!EI$5,FRED!$A:$A,0),MATCH(US!$B70,FRED!$1:$1,0))),(EH70))),"")</f>
        <v>37.700000000000003</v>
      </c>
      <c r="EJ70" s="59">
        <f>+IFERROR((IF(ISTEXT(EJ$5)=FALSE,(INDEX(FRED!$1:$1048576,MATCH(US!EJ$5,FRED!$A:$A,0),MATCH(US!$B70,FRED!$1:$1,0))),(EI70))),"")</f>
        <v>37.799999999999997</v>
      </c>
      <c r="EK70" s="59">
        <f>+IFERROR((IF(ISTEXT(EK$5)=FALSE,(INDEX(FRED!$1:$1048576,MATCH(US!EK$5,FRED!$A:$A,0),MATCH(US!$B70,FRED!$1:$1,0))),(EJ70))),"")</f>
        <v>38</v>
      </c>
      <c r="EL70" s="59">
        <f>+IFERROR((IF(ISTEXT(EL$5)=FALSE,(INDEX(FRED!$1:$1048576,MATCH(US!EL$5,FRED!$A:$A,0),MATCH(US!$B70,FRED!$1:$1,0))),(EK70))),"")</f>
        <v>39.1</v>
      </c>
      <c r="EM70" s="59">
        <f>+IFERROR((IF(ISTEXT(EM$5)=FALSE,(INDEX(FRED!$1:$1048576,MATCH(US!EM$5,FRED!$A:$A,0),MATCH(US!$B70,FRED!$1:$1,0))),(EL70))),"")</f>
        <v>38.200000000000003</v>
      </c>
      <c r="EN70" s="59">
        <f>+IFERROR((IF(ISTEXT(EN$5)=FALSE,(INDEX(FRED!$1:$1048576,MATCH(US!EN$5,FRED!$A:$A,0),MATCH(US!$B70,FRED!$1:$1,0))),(EM70))),"")</f>
        <v>38.200000000000003</v>
      </c>
      <c r="EO70" s="59">
        <f>+IFERROR((IF(ISTEXT(EO$5)=FALSE,(INDEX(FRED!$1:$1048576,MATCH(US!EO$5,FRED!$A:$A,0),MATCH(US!$B70,FRED!$1:$1,0))),(EN70))),"")</f>
        <v>38</v>
      </c>
      <c r="EP70" s="60">
        <f>+IFERROR((IF(ISTEXT(EP$5)=FALSE,(INDEX(FRED!$1:$1048576,MATCH(US!EP$5,FRED!$A:$A,0),MATCH(US!$B70,FRED!$1:$1,0))),(EO70))),"")</f>
        <v>38</v>
      </c>
      <c r="EQ70" s="59">
        <f>+IFERROR((IF(ISTEXT(EQ$5)=FALSE,(INDEX(FRED!$1:$1048576,MATCH(US!EQ$5,FRED!$A:$A,0),MATCH(US!$B70,FRED!$1:$1,0))),(EP70))),"")</f>
        <v>37.6</v>
      </c>
      <c r="ER70" s="59">
        <f>+IFERROR((IF(ISTEXT(ER$5)=FALSE,(INDEX(FRED!$1:$1048576,MATCH(US!ER$5,FRED!$A:$A,0),MATCH(US!$B70,FRED!$1:$1,0))),(EQ70))),"")</f>
        <v>37.799999999999997</v>
      </c>
      <c r="ES70" s="59">
        <f>+IFERROR((IF(ISTEXT(ES$5)=FALSE,(INDEX(FRED!$1:$1048576,MATCH(US!ES$5,FRED!$A:$A,0),MATCH(US!$B70,FRED!$1:$1,0))),(ER70))),"")</f>
        <v>37.9</v>
      </c>
      <c r="ET70" s="59">
        <f>+IFERROR((IF(ISTEXT(ET$5)=FALSE,(INDEX(FRED!$1:$1048576,MATCH(US!ET$5,FRED!$A:$A,0),MATCH(US!$B70,FRED!$1:$1,0))),(ES70))),"")</f>
        <v>38.1</v>
      </c>
      <c r="EU70" s="59">
        <f>+IFERROR((IF(ISTEXT(EU$5)=FALSE,(INDEX(FRED!$1:$1048576,MATCH(US!EU$5,FRED!$A:$A,0),MATCH(US!$B70,FRED!$1:$1,0))),(ET70))),"")</f>
        <v>38.5</v>
      </c>
      <c r="EV70" s="59">
        <f>+IFERROR((IF(ISTEXT(EV$5)=FALSE,(INDEX(FRED!$1:$1048576,MATCH(US!EV$5,FRED!$A:$A,0),MATCH(US!$B70,FRED!$1:$1,0))),(EU70))),"")</f>
        <v>38.4</v>
      </c>
      <c r="EW70" s="59">
        <f>+IFERROR((IF(ISTEXT(EW$5)=FALSE,(INDEX(FRED!$1:$1048576,MATCH(US!EW$5,FRED!$A:$A,0),MATCH(US!$B70,FRED!$1:$1,0))),(EV70))),"")</f>
        <v>38.5</v>
      </c>
      <c r="EX70" s="59">
        <f>+IFERROR((IF(ISTEXT(EX$5)=FALSE,(INDEX(FRED!$1:$1048576,MATCH(US!EX$5,FRED!$A:$A,0),MATCH(US!$B70,FRED!$1:$1,0))),(EW70))),"")</f>
        <v>38.299999999999997</v>
      </c>
      <c r="EY70" s="59">
        <f>+IFERROR((IF(ISTEXT(EY$5)=FALSE,(INDEX(FRED!$1:$1048576,MATCH(US!EY$5,FRED!$A:$A,0),MATCH(US!$B70,FRED!$1:$1,0))),(EX70))),"")</f>
        <v>38.5</v>
      </c>
      <c r="EZ70" s="59">
        <f>+IFERROR((IF(ISTEXT(EZ$5)=FALSE,(INDEX(FRED!$1:$1048576,MATCH(US!EZ$5,FRED!$A:$A,0),MATCH(US!$B70,FRED!$1:$1,0))),(EY70))),"")</f>
        <v>38.299999999999997</v>
      </c>
      <c r="FA70" s="59">
        <f>+IFERROR((IF(ISTEXT(FA$5)=FALSE,(INDEX(FRED!$1:$1048576,MATCH(US!FA$5,FRED!$A:$A,0),MATCH(US!$B70,FRED!$1:$1,0))),(EZ70))),"")</f>
        <v>38.299999999999997</v>
      </c>
      <c r="FB70" s="59">
        <f>+IFERROR((IF(ISTEXT(FB$5)=FALSE,(INDEX(FRED!$1:$1048576,MATCH(US!FB$5,FRED!$A:$A,0),MATCH(US!$B70,FRED!$1:$1,0))),(FA70))),"")</f>
        <v>38.5</v>
      </c>
      <c r="FC70" s="60">
        <f>+IFERROR((IF(ISTEXT(FC$5)=FALSE,(INDEX(FRED!$1:$1048576,MATCH(US!FC$5,FRED!$A:$A,0),MATCH(US!$B70,FRED!$1:$1,0))),(FB70))),"")</f>
        <v>38.5</v>
      </c>
      <c r="FD70" s="59">
        <f>+IFERROR((IF(ISTEXT(FD$5)=FALSE,(INDEX(FRED!$1:$1048576,MATCH(US!FD$5,FRED!$A:$A,0),MATCH(US!$B70,FRED!$1:$1,0))),(FC70))),"")</f>
        <v>38.6</v>
      </c>
      <c r="FE70" s="59">
        <f>+IFERROR((IF(ISTEXT(FE$5)=FALSE,(INDEX(FRED!$1:$1048576,MATCH(US!FE$5,FRED!$A:$A,0),MATCH(US!$B70,FRED!$1:$1,0))),(FD70))),"")</f>
        <v>38.5</v>
      </c>
      <c r="FF70" s="59">
        <f>+IFERROR((IF(ISTEXT(FF$5)=FALSE,(INDEX(FRED!$1:$1048576,MATCH(US!FF$5,FRED!$A:$A,0),MATCH(US!$B70,FRED!$1:$1,0))),(FE70))),"")</f>
        <v>38.700000000000003</v>
      </c>
      <c r="FG70" s="59">
        <f>+IFERROR((IF(ISTEXT(FG$5)=FALSE,(INDEX(FRED!$1:$1048576,MATCH(US!FG$5,FRED!$A:$A,0),MATCH(US!$B70,FRED!$1:$1,0))),(FF70))),"")</f>
        <v>38.700000000000003</v>
      </c>
      <c r="FH70" s="59">
        <f>+IFERROR((IF(ISTEXT(FH$5)=FALSE,(INDEX(FRED!$1:$1048576,MATCH(US!FH$5,FRED!$A:$A,0),MATCH(US!$B70,FRED!$1:$1,0))),(FG70))),"")</f>
        <v>38.5</v>
      </c>
      <c r="FI70" s="59">
        <f>+IFERROR((IF(ISTEXT(FI$5)=FALSE,(INDEX(FRED!$1:$1048576,MATCH(US!FI$5,FRED!$A:$A,0),MATCH(US!$B70,FRED!$1:$1,0))),(FH70))),"")</f>
        <v>38.5</v>
      </c>
      <c r="FJ70" s="59">
        <f>+IFERROR((IF(ISTEXT(FJ$5)=FALSE,(INDEX(FRED!$1:$1048576,MATCH(US!FJ$5,FRED!$A:$A,0),MATCH(US!$B70,FRED!$1:$1,0))),(FI70))),"")</f>
        <v>38.4</v>
      </c>
      <c r="FK70" s="59">
        <f>+IFERROR((IF(ISTEXT(FK$5)=FALSE,(INDEX(FRED!$1:$1048576,MATCH(US!FK$5,FRED!$A:$A,0),MATCH(US!$B70,FRED!$1:$1,0))),(FJ70))),"")</f>
        <v>38.5</v>
      </c>
      <c r="FL70" s="59">
        <f>+IFERROR((IF(ISTEXT(FL$5)=FALSE,(INDEX(FRED!$1:$1048576,MATCH(US!FL$5,FRED!$A:$A,0),MATCH(US!$B70,FRED!$1:$1,0))),(FK70))),"")</f>
        <v>38.799999999999997</v>
      </c>
      <c r="FM70" s="59">
        <f>+IFERROR((IF(ISTEXT(FM$5)=FALSE,(INDEX(FRED!$1:$1048576,MATCH(US!FM$5,FRED!$A:$A,0),MATCH(US!$B70,FRED!$1:$1,0))),(FL70))),"")</f>
        <v>38.799999999999997</v>
      </c>
      <c r="FN70" s="59">
        <f>+IFERROR((IF(ISTEXT(FN$5)=FALSE,(INDEX(FRED!$1:$1048576,MATCH(US!FN$5,FRED!$A:$A,0),MATCH(US!$B70,FRED!$1:$1,0))),(FM70))),"")</f>
        <v>38.799999999999997</v>
      </c>
      <c r="FO70" s="59">
        <f>+IFERROR((IF(ISTEXT(FO$5)=FALSE,(INDEX(FRED!$1:$1048576,MATCH(US!FO$5,FRED!$A:$A,0),MATCH(US!$B70,FRED!$1:$1,0))),(FN70))),"")</f>
        <v>39.1</v>
      </c>
      <c r="FP70" s="60">
        <f>+IFERROR((IF(ISTEXT(FP$5)=FALSE,(INDEX(FRED!$1:$1048576,MATCH(US!FP$5,FRED!$A:$A,0),MATCH(US!$B70,FRED!$1:$1,0))),(FO70))),"")</f>
        <v>39.1</v>
      </c>
      <c r="FQ70" s="59">
        <f>+IFERROR((IF(ISTEXT(FQ$5)=FALSE,(INDEX(FRED!$1:$1048576,MATCH(US!FQ$5,FRED!$A:$A,0),MATCH(US!$B70,FRED!$1:$1,0))),(FP70))),"")</f>
        <v>39</v>
      </c>
      <c r="FR70" s="59">
        <f>+IFERROR((IF(ISTEXT(FR$5)=FALSE,(INDEX(FRED!$1:$1048576,MATCH(US!FR$5,FRED!$A:$A,0),MATCH(US!$B70,FRED!$1:$1,0))),(FQ70))),"")</f>
        <v>39.1</v>
      </c>
      <c r="FS70" s="59">
        <f>+IFERROR((IF(ISTEXT(FS$5)=FALSE,(INDEX(FRED!$1:$1048576,MATCH(US!FS$5,FRED!$A:$A,0),MATCH(US!$B70,FRED!$1:$1,0))),(FR70))),"")</f>
        <v>39</v>
      </c>
      <c r="FT70" s="59">
        <f>+IFERROR((IF(ISTEXT(FT$5)=FALSE,(INDEX(FRED!$1:$1048576,MATCH(US!FT$5,FRED!$A:$A,0),MATCH(US!$B70,FRED!$1:$1,0))),(FS70))),"")</f>
        <v>38.9</v>
      </c>
      <c r="FU70" s="59">
        <f>+IFERROR((IF(ISTEXT(FU$5)=FALSE,(INDEX(FRED!$1:$1048576,MATCH(US!FU$5,FRED!$A:$A,0),MATCH(US!$B70,FRED!$1:$1,0))),(FT70))),"")</f>
        <v>39.1</v>
      </c>
      <c r="FV70" s="59">
        <f>+IFERROR((IF(ISTEXT(FV$5)=FALSE,(INDEX(FRED!$1:$1048576,MATCH(US!FV$5,FRED!$A:$A,0),MATCH(US!$B70,FRED!$1:$1,0))),(FU70))),"")</f>
        <v>38.9</v>
      </c>
      <c r="FW70" s="59">
        <f>+IFERROR((IF(ISTEXT(FW$5)=FALSE,(INDEX(FRED!$1:$1048576,MATCH(US!FW$5,FRED!$A:$A,0),MATCH(US!$B70,FRED!$1:$1,0))),(FV70))),"")</f>
        <v>38.700000000000003</v>
      </c>
      <c r="FX70" s="59">
        <f>+IFERROR((IF(ISTEXT(FX$5)=FALSE,(INDEX(FRED!$1:$1048576,MATCH(US!FX$5,FRED!$A:$A,0),MATCH(US!$B70,FRED!$1:$1,0))),(FW70))),"")</f>
        <v>38.9</v>
      </c>
      <c r="FY70" s="59">
        <f>+IFERROR((IF(ISTEXT(FY$5)=FALSE,(INDEX(FRED!$1:$1048576,MATCH(US!FY$5,FRED!$A:$A,0),MATCH(US!$B70,FRED!$1:$1,0))),(FX70))),"")</f>
        <v>38.9</v>
      </c>
      <c r="FZ70" s="59">
        <f>+IFERROR((IF(ISTEXT(FZ$5)=FALSE,(INDEX(FRED!$1:$1048576,MATCH(US!FZ$5,FRED!$A:$A,0),MATCH(US!$B70,FRED!$1:$1,0))),(FY70))),"")</f>
        <v>38.700000000000003</v>
      </c>
      <c r="GA70" s="59">
        <f>+IFERROR((IF(ISTEXT(GA$5)=FALSE,(INDEX(FRED!$1:$1048576,MATCH(US!GA$5,FRED!$A:$A,0),MATCH(US!$B70,FRED!$1:$1,0))),(FZ70))),"")</f>
        <v>39</v>
      </c>
      <c r="GB70" s="59">
        <f>+IFERROR((IF(ISTEXT(GB$5)=FALSE,(INDEX(FRED!$1:$1048576,MATCH(US!GB$5,FRED!$A:$A,0),MATCH(US!$B70,FRED!$1:$1,0))),(GA70))),"")</f>
        <v>38.700000000000003</v>
      </c>
      <c r="GC70" s="60">
        <f>+IFERROR((IF(ISTEXT(GC$5)=FALSE,(INDEX(FRED!$1:$1048576,MATCH(US!GC$5,FRED!$A:$A,0),MATCH(US!$B70,FRED!$1:$1,0))),(GB70))),"")</f>
        <v>38.700000000000003</v>
      </c>
      <c r="GD70" s="59">
        <f>+IFERROR((IF(ISTEXT(GD$5)=FALSE,(INDEX(FRED!$1:$1048576,MATCH(US!GD$5,FRED!$A:$A,0),MATCH(US!$B70,FRED!$1:$1,0))),(GC70))),"")</f>
        <v>38.6</v>
      </c>
      <c r="GE70" s="59">
        <f>+IFERROR((IF(ISTEXT(GE$5)=FALSE,(INDEX(FRED!$1:$1048576,MATCH(US!GE$5,FRED!$A:$A,0),MATCH(US!$B70,FRED!$1:$1,0))),(GD70))),"")</f>
        <v>38.299999999999997</v>
      </c>
      <c r="GF70" s="59">
        <f>+IFERROR((IF(ISTEXT(GF$5)=FALSE,(INDEX(FRED!$1:$1048576,MATCH(US!GF$5,FRED!$A:$A,0),MATCH(US!$B70,FRED!$1:$1,0))),(GE70))),"")</f>
        <v>39.200000000000003</v>
      </c>
      <c r="GG70" s="59">
        <f>+IFERROR((IF(ISTEXT(GG$5)=FALSE,(INDEX(FRED!$1:$1048576,MATCH(US!GG$5,FRED!$A:$A,0),MATCH(US!$B70,FRED!$1:$1,0))),(GF70))),"")</f>
        <v>38.9</v>
      </c>
      <c r="GH70" s="59">
        <f>+IFERROR((IF(ISTEXT(GH$5)=FALSE,(INDEX(FRED!$1:$1048576,MATCH(US!GH$5,FRED!$A:$A,0),MATCH(US!$B70,FRED!$1:$1,0))),(GG70))),"")</f>
        <v>38.9</v>
      </c>
      <c r="GI70" s="59">
        <f>+IFERROR((IF(ISTEXT(GI$5)=FALSE,(INDEX(FRED!$1:$1048576,MATCH(US!GI$5,FRED!$A:$A,0),MATCH(US!$B70,FRED!$1:$1,0))),(GH70))),"")</f>
        <v>39</v>
      </c>
      <c r="GJ70" s="59">
        <f>+IFERROR((IF(ISTEXT(GJ$5)=FALSE,(INDEX(FRED!$1:$1048576,MATCH(US!GJ$5,FRED!$A:$A,0),MATCH(US!$B70,FRED!$1:$1,0))),(GI70))),"")</f>
        <v>39.200000000000003</v>
      </c>
      <c r="GK70" s="59">
        <f>+IFERROR((IF(ISTEXT(GK$5)=FALSE,(INDEX(FRED!$1:$1048576,MATCH(US!GK$5,FRED!$A:$A,0),MATCH(US!$B70,FRED!$1:$1,0))),(GJ70))),"")</f>
        <v>39.1</v>
      </c>
      <c r="GL70" s="59">
        <f>+IFERROR((IF(ISTEXT(GL$5)=FALSE,(INDEX(FRED!$1:$1048576,MATCH(US!GL$5,FRED!$A:$A,0),MATCH(US!$B70,FRED!$1:$1,0))),(GK70))),"")</f>
        <v>39.1</v>
      </c>
      <c r="GM70" s="59">
        <f>+IFERROR((IF(ISTEXT(GM$5)=FALSE,(INDEX(FRED!$1:$1048576,MATCH(US!GM$5,FRED!$A:$A,0),MATCH(US!$B70,FRED!$1:$1,0))),(GL70))),"")</f>
        <v>39</v>
      </c>
      <c r="GN70" s="59">
        <f>+IFERROR((IF(ISTEXT(GN$5)=FALSE,(INDEX(FRED!$1:$1048576,MATCH(US!GN$5,FRED!$A:$A,0),MATCH(US!$B70,FRED!$1:$1,0))),(GM70))),"")</f>
        <v>39.1</v>
      </c>
      <c r="GO70" s="59">
        <f>+IFERROR((IF(ISTEXT(GO$5)=FALSE,(INDEX(FRED!$1:$1048576,MATCH(US!GO$5,FRED!$A:$A,0),MATCH(US!$B70,FRED!$1:$1,0))),(GN70))),"")</f>
        <v>39.1</v>
      </c>
      <c r="GP70" s="60">
        <f>+IFERROR((IF(ISTEXT(GP$5)=FALSE,(INDEX(FRED!$1:$1048576,MATCH(US!GP$5,FRED!$A:$A,0),MATCH(US!$B70,FRED!$1:$1,0))),(GO70))),"")</f>
        <v>39.1</v>
      </c>
      <c r="GQ70" s="59">
        <f>+IFERROR((IF(ISTEXT(GQ$5)=FALSE,(INDEX(FRED!$1:$1048576,MATCH(US!GQ$5,FRED!$A:$A,0),MATCH(US!$B70,FRED!$1:$1,0))),(GP70))),"")</f>
        <v>39</v>
      </c>
      <c r="GR70" s="59">
        <f>+IFERROR((IF(ISTEXT(GR$5)=FALSE,(INDEX(FRED!$1:$1048576,MATCH(US!GR$5,FRED!$A:$A,0),MATCH(US!$B70,FRED!$1:$1,0))),(GQ70))),"")</f>
        <v>39.5</v>
      </c>
      <c r="GS70" s="59">
        <f>+IFERROR((IF(ISTEXT(GS$5)=FALSE,(INDEX(FRED!$1:$1048576,MATCH(US!GS$5,FRED!$A:$A,0),MATCH(US!$B70,FRED!$1:$1,0))),(GR70))),"")</f>
        <v>39.200000000000003</v>
      </c>
      <c r="GT70" s="59">
        <f>+IFERROR((IF(ISTEXT(GT$5)=FALSE,(INDEX(FRED!$1:$1048576,MATCH(US!GT$5,FRED!$A:$A,0),MATCH(US!$B70,FRED!$1:$1,0))),(GS70))),"")</f>
        <v>39</v>
      </c>
      <c r="GU70" s="59">
        <f>+IFERROR((IF(ISTEXT(GU$5)=FALSE,(INDEX(FRED!$1:$1048576,MATCH(US!GU$5,FRED!$A:$A,0),MATCH(US!$B70,FRED!$1:$1,0))),(GT70))),"")</f>
        <v>38.9</v>
      </c>
      <c r="GV70" s="59">
        <f>+IFERROR((IF(ISTEXT(GV$5)=FALSE,(INDEX(FRED!$1:$1048576,MATCH(US!GV$5,FRED!$A:$A,0),MATCH(US!$B70,FRED!$1:$1,0))),(GU70))),"")</f>
        <v>39.200000000000003</v>
      </c>
      <c r="GW70" s="59">
        <f>+IFERROR((IF(ISTEXT(GW$5)=FALSE,(INDEX(FRED!$1:$1048576,MATCH(US!GW$5,FRED!$A:$A,0),MATCH(US!$B70,FRED!$1:$1,0))),(GV70))),"")</f>
        <v>39.1</v>
      </c>
      <c r="GX70" s="59">
        <f>+IFERROR((IF(ISTEXT(GX$5)=FALSE,(INDEX(FRED!$1:$1048576,MATCH(US!GX$5,FRED!$A:$A,0),MATCH(US!$B70,FRED!$1:$1,0))),(GW70))),"")</f>
        <v>39.299999999999997</v>
      </c>
      <c r="GY70" s="59">
        <f>+IFERROR((IF(ISTEXT(GY$5)=FALSE,(INDEX(FRED!$1:$1048576,MATCH(US!GY$5,FRED!$A:$A,0),MATCH(US!$B70,FRED!$1:$1,0))),(GX70))),"")</f>
        <v>38.799999999999997</v>
      </c>
      <c r="GZ70" s="59">
        <f>+IFERROR((IF(ISTEXT(GZ$5)=FALSE,(INDEX(FRED!$1:$1048576,MATCH(US!GZ$5,FRED!$A:$A,0),MATCH(US!$B70,FRED!$1:$1,0))),(GY70))),"")</f>
        <v>39.4</v>
      </c>
      <c r="HA70" s="59">
        <f>+IFERROR((IF(ISTEXT(HA$5)=FALSE,(INDEX(FRED!$1:$1048576,MATCH(US!HA$5,FRED!$A:$A,0),MATCH(US!$B70,FRED!$1:$1,0))),(GZ70))),"")</f>
        <v>39.1</v>
      </c>
      <c r="HB70" s="59">
        <f>+IFERROR((IF(ISTEXT(HB$5)=FALSE,(INDEX(FRED!$1:$1048576,MATCH(US!HB$5,FRED!$A:$A,0),MATCH(US!$B70,FRED!$1:$1,0))),(HA70))),"")</f>
        <v>39.6</v>
      </c>
      <c r="HC70" s="60">
        <f>+IFERROR((IF(ISTEXT(HC$5)=FALSE,(INDEX(FRED!$1:$1048576,MATCH(US!HC$5,FRED!$A:$A,0),MATCH(US!$B70,FRED!$1:$1,0))),(HB70))),"")</f>
        <v>39.6</v>
      </c>
      <c r="HD70" s="59">
        <f>+IFERROR((IF(ISTEXT(HD$5)=FALSE,(INDEX(FRED!$1:$1048576,MATCH(US!HD$5,FRED!$A:$A,0),MATCH(US!$B70,FRED!$1:$1,0))),(HC70))),"")</f>
        <v>39.299999999999997</v>
      </c>
      <c r="HE70" s="59">
        <f>+IFERROR((IF(ISTEXT(HE$5)=FALSE,(INDEX(FRED!$1:$1048576,MATCH(US!HE$5,FRED!$A:$A,0),MATCH(US!$B70,FRED!$1:$1,0))),(HD70))),"")</f>
        <v>39</v>
      </c>
      <c r="HF70" s="59">
        <f>+IFERROR((IF(ISTEXT(HF$5)=FALSE,(INDEX(FRED!$1:$1048576,MATCH(US!HF$5,FRED!$A:$A,0),MATCH(US!$B70,FRED!$1:$1,0))),(HE70))),"")</f>
        <v>38.9</v>
      </c>
      <c r="HG70" s="59">
        <f>+IFERROR((IF(ISTEXT(HG$5)=FALSE,(INDEX(FRED!$1:$1048576,MATCH(US!HG$5,FRED!$A:$A,0),MATCH(US!$B70,FRED!$1:$1,0))),(HF70))),"")</f>
        <v>39.1</v>
      </c>
      <c r="HH70" s="59">
        <f>+IFERROR((IF(ISTEXT(HH$5)=FALSE,(INDEX(FRED!$1:$1048576,MATCH(US!HH$5,FRED!$A:$A,0),MATCH(US!$B70,FRED!$1:$1,0))),(HG70))),"")</f>
        <v>39</v>
      </c>
      <c r="HI70" s="59">
        <f>+IFERROR((IF(ISTEXT(HI$5)=FALSE,(INDEX(FRED!$1:$1048576,MATCH(US!HI$5,FRED!$A:$A,0),MATCH(US!$B70,FRED!$1:$1,0))),(HH70))),"")</f>
        <v>39.1</v>
      </c>
      <c r="HJ70" s="59">
        <f>+IFERROR((IF(ISTEXT(HJ$5)=FALSE,(INDEX(FRED!$1:$1048576,MATCH(US!HJ$5,FRED!$A:$A,0),MATCH(US!$B70,FRED!$1:$1,0))),(HI70))),"")</f>
        <v>39.1</v>
      </c>
      <c r="HK70" s="59">
        <f>+IFERROR((IF(ISTEXT(HK$5)=FALSE,(INDEX(FRED!$1:$1048576,MATCH(US!HK$5,FRED!$A:$A,0),MATCH(US!$B70,FRED!$1:$1,0))),(HJ70))),"")</f>
        <v>39</v>
      </c>
      <c r="HL70" s="59">
        <f>+IFERROR((IF(ISTEXT(HL$5)=FALSE,(INDEX(FRED!$1:$1048576,MATCH(US!HL$5,FRED!$A:$A,0),MATCH(US!$B70,FRED!$1:$1,0))),(HK70))),"")</f>
        <v>39.200000000000003</v>
      </c>
      <c r="HM70" s="59">
        <f>+IFERROR((IF(ISTEXT(HM$5)=FALSE,(INDEX(FRED!$1:$1048576,MATCH(US!HM$5,FRED!$A:$A,0),MATCH(US!$B70,FRED!$1:$1,0))),(HL70))),"")</f>
        <v>39.200000000000003</v>
      </c>
      <c r="HN70" s="59">
        <f>+IFERROR((IF(ISTEXT(HN$5)=FALSE,(INDEX(FRED!$1:$1048576,MATCH(US!HN$5,FRED!$A:$A,0),MATCH(US!$B70,FRED!$1:$1,0))),(HM70))),"")</f>
        <v>39.200000000000003</v>
      </c>
      <c r="HO70" s="59">
        <f>+IFERROR((IF(ISTEXT(HO$5)=FALSE,(INDEX(FRED!$1:$1048576,MATCH(US!HO$5,FRED!$A:$A,0),MATCH(US!$B70,FRED!$1:$1,0))),(HN70))),"")</f>
        <v>39.1</v>
      </c>
      <c r="HP70" s="60">
        <f>+IFERROR((IF(ISTEXT(HP$5)=FALSE,(INDEX(FRED!$1:$1048576,MATCH(US!HP$5,FRED!$A:$A,0),MATCH(US!$B70,FRED!$1:$1,0))),(HO70))),"")</f>
        <v>39.1</v>
      </c>
      <c r="HQ70" s="59">
        <f>+IFERROR((IF(ISTEXT(HQ$5)=FALSE,(INDEX(FRED!$1:$1048576,MATCH(US!HQ$5,FRED!$A:$A,0),MATCH(US!$B70,FRED!$1:$1,0))),(HP70))),"")</f>
        <v>38.9</v>
      </c>
      <c r="HR70" s="59">
        <f>+IFERROR((IF(ISTEXT(HR$5)=FALSE,(INDEX(FRED!$1:$1048576,MATCH(US!HR$5,FRED!$A:$A,0),MATCH(US!$B70,FRED!$1:$1,0))),(HQ70))),"")</f>
        <v>39</v>
      </c>
      <c r="HS70" s="59">
        <f>+IFERROR((IF(ISTEXT(HS$5)=FALSE,(INDEX(FRED!$1:$1048576,MATCH(US!HS$5,FRED!$A:$A,0),MATCH(US!$B70,FRED!$1:$1,0))),(HR70))),"")</f>
        <v>38.9</v>
      </c>
      <c r="HT70" s="59">
        <f>+IFERROR((IF(ISTEXT(HT$5)=FALSE,(INDEX(FRED!$1:$1048576,MATCH(US!HT$5,FRED!$A:$A,0),MATCH(US!$B70,FRED!$1:$1,0))),(HS70))),"")</f>
        <v>39.1</v>
      </c>
      <c r="HU70" s="59">
        <f>+IFERROR((IF(ISTEXT(HU$5)=FALSE,(INDEX(FRED!$1:$1048576,MATCH(US!HU$5,FRED!$A:$A,0),MATCH(US!$B70,FRED!$1:$1,0))),(HT70))),"")</f>
        <v>39.200000000000003</v>
      </c>
      <c r="HV70" s="59">
        <f>+IFERROR((IF(ISTEXT(HV$5)=FALSE,(INDEX(FRED!$1:$1048576,MATCH(US!HV$5,FRED!$A:$A,0),MATCH(US!$B70,FRED!$1:$1,0))),(HU70))),"")</f>
        <v>39.1</v>
      </c>
      <c r="HW70" s="59">
        <f>+IFERROR((IF(ISTEXT(HW$5)=FALSE,(INDEX(FRED!$1:$1048576,MATCH(US!HW$5,FRED!$A:$A,0),MATCH(US!$B70,FRED!$1:$1,0))),(HV70))),"")</f>
        <v>39</v>
      </c>
      <c r="HX70" s="59">
        <f>+IFERROR((IF(ISTEXT(HX$5)=FALSE,(INDEX(FRED!$1:$1048576,MATCH(US!HX$5,FRED!$A:$A,0),MATCH(US!$B70,FRED!$1:$1,0))),(HW70))),"")</f>
        <v>39</v>
      </c>
      <c r="HY70" s="59">
        <f>+IFERROR((IF(ISTEXT(HY$5)=FALSE,(INDEX(FRED!$1:$1048576,MATCH(US!HY$5,FRED!$A:$A,0),MATCH(US!$B70,FRED!$1:$1,0))),(HX70))),"")</f>
        <v>39</v>
      </c>
      <c r="HZ70" s="59">
        <f>+IFERROR((IF(ISTEXT(HZ$5)=FALSE,(INDEX(FRED!$1:$1048576,MATCH(US!HZ$5,FRED!$A:$A,0),MATCH(US!$B70,FRED!$1:$1,0))),(HY70))),"")</f>
        <v>39.200000000000003</v>
      </c>
      <c r="IA70" s="59">
        <f>+IFERROR((IF(ISTEXT(IA$5)=FALSE,(INDEX(FRED!$1:$1048576,MATCH(US!IA$5,FRED!$A:$A,0),MATCH(US!$B70,FRED!$1:$1,0))),(HZ70))),"")</f>
        <v>39.5</v>
      </c>
      <c r="IB70" s="59">
        <f>+IFERROR((IF(ISTEXT(IB$5)=FALSE,(INDEX(FRED!$1:$1048576,MATCH(US!IB$5,FRED!$A:$A,0),MATCH(US!$B70,FRED!$1:$1,0))),(IA70))),"")</f>
        <v>39.1</v>
      </c>
      <c r="IC70" s="60">
        <f>+IFERROR((IF(ISTEXT(IC$5)=FALSE,(INDEX(FRED!$1:$1048576,MATCH(US!IC$5,FRED!$A:$A,0),MATCH(US!$B70,FRED!$1:$1,0))),(IB70))),"")</f>
        <v>39.1</v>
      </c>
      <c r="ID70" s="59">
        <f>+IFERROR((IF(ISTEXT(ID$5)=FALSE,(INDEX(FRED!$1:$1048576,MATCH(US!ID$5,FRED!$A:$A,0),MATCH(US!$B70,FRED!$1:$1,0))),(IC70))),"")</f>
        <v>38.799999999999997</v>
      </c>
      <c r="IE70" s="59">
        <f>+IFERROR((IF(ISTEXT(IE$5)=FALSE,(INDEX(FRED!$1:$1048576,MATCH(US!IE$5,FRED!$A:$A,0),MATCH(US!$B70,FRED!$1:$1,0))),(ID70))),"")</f>
        <v>39.299999999999997</v>
      </c>
      <c r="IF70" s="59">
        <f>+IFERROR((IF(ISTEXT(IF$5)=FALSE,(INDEX(FRED!$1:$1048576,MATCH(US!IF$5,FRED!$A:$A,0),MATCH(US!$B70,FRED!$1:$1,0))),(IE70))),"")</f>
        <v>39.299999999999997</v>
      </c>
      <c r="IG70" s="59">
        <f>+IFERROR((IF(ISTEXT(IG$5)=FALSE,(INDEX(FRED!$1:$1048576,MATCH(US!IG$5,FRED!$A:$A,0),MATCH(US!$B70,FRED!$1:$1,0))),(IF70))),"")</f>
        <v>39.4</v>
      </c>
      <c r="IH70" s="59">
        <f>+IFERROR((IF(ISTEXT(IH$5)=FALSE,(INDEX(FRED!$1:$1048576,MATCH(US!IH$5,FRED!$A:$A,0),MATCH(US!$B70,FRED!$1:$1,0))),(IG70))),"")</f>
        <v>39.5</v>
      </c>
      <c r="II70" s="59">
        <f>+IFERROR((IF(ISTEXT(II$5)=FALSE,(INDEX(FRED!$1:$1048576,MATCH(US!II$5,FRED!$A:$A,0),MATCH(US!$B70,FRED!$1:$1,0))),(IH70))),"")</f>
        <v>39.299999999999997</v>
      </c>
      <c r="IJ70" s="59">
        <f>+IFERROR((IF(ISTEXT(IJ$5)=FALSE,(INDEX(FRED!$1:$1048576,MATCH(US!IJ$5,FRED!$A:$A,0),MATCH(US!$B70,FRED!$1:$1,0))),(II70))),"")</f>
        <v>39.5</v>
      </c>
      <c r="IK70" s="59">
        <f>+IFERROR((IF(ISTEXT(IK$5)=FALSE,(INDEX(FRED!$1:$1048576,MATCH(US!IK$5,FRED!$A:$A,0),MATCH(US!$B70,FRED!$1:$1,0))),(IJ70))),"")</f>
        <v>39.1</v>
      </c>
      <c r="IL70" s="59">
        <f>+IFERROR((IF(ISTEXT(IL$5)=FALSE,(INDEX(FRED!$1:$1048576,MATCH(US!IL$5,FRED!$A:$A,0),MATCH(US!$B70,FRED!$1:$1,0))),(IK70))),"")</f>
        <v>39.1</v>
      </c>
      <c r="IM70" s="59">
        <f>+IFERROR((IF(ISTEXT(IM$5)=FALSE,(INDEX(FRED!$1:$1048576,MATCH(US!IM$5,FRED!$A:$A,0),MATCH(US!$B70,FRED!$1:$1,0))),(IL70))),"")</f>
        <v>38.9</v>
      </c>
      <c r="IN70" s="59">
        <f>+IFERROR((IF(ISTEXT(IN$5)=FALSE,(INDEX(FRED!$1:$1048576,MATCH(US!IN$5,FRED!$A:$A,0),MATCH(US!$B70,FRED!$1:$1,0))),(IM70))),"")</f>
        <v>38.9</v>
      </c>
      <c r="IO70" s="59">
        <f>+IFERROR((IF(ISTEXT(IO$5)=FALSE,(INDEX(FRED!$1:$1048576,MATCH(US!IO$5,FRED!$A:$A,0),MATCH(US!$B70,FRED!$1:$1,0))),(IN70))),"")</f>
        <v>39.299999999999997</v>
      </c>
      <c r="IP70" s="60">
        <f>+IFERROR((IF(ISTEXT(IP$5)=FALSE,(INDEX(FRED!$1:$1048576,MATCH(US!IP$5,FRED!$A:$A,0),MATCH(US!$B70,FRED!$1:$1,0))),(IO70))),"")</f>
        <v>39.299999999999997</v>
      </c>
      <c r="IQ70" s="59">
        <f>+IFERROR((IF(ISTEXT(IQ$5)=FALSE,(INDEX(FRED!$1:$1048576,MATCH(US!IQ$5,FRED!$A:$A,0),MATCH(US!$B70,FRED!$1:$1,0))),(IP70))),"")</f>
        <v>39.700000000000003</v>
      </c>
      <c r="IR70" s="59">
        <f>+IFERROR((IF(ISTEXT(IR$5)=FALSE,(INDEX(FRED!$1:$1048576,MATCH(US!IR$5,FRED!$A:$A,0),MATCH(US!$B70,FRED!$1:$1,0))),(IQ70))),"")</f>
        <v>38.6</v>
      </c>
      <c r="IS70" s="59">
        <f>+IFERROR((IF(ISTEXT(IS$5)=FALSE,(INDEX(FRED!$1:$1048576,MATCH(US!IS$5,FRED!$A:$A,0),MATCH(US!$B70,FRED!$1:$1,0))),(IR70))),"")</f>
        <v>39.299999999999997</v>
      </c>
      <c r="IT70" s="59">
        <f>+IFERROR((IF(ISTEXT(IT$5)=FALSE,(INDEX(FRED!$1:$1048576,MATCH(US!IT$5,FRED!$A:$A,0),MATCH(US!$B70,FRED!$1:$1,0))),(IS70))),"")</f>
        <v>39</v>
      </c>
      <c r="IU70" s="59">
        <f>+IFERROR((IF(ISTEXT(IU$5)=FALSE,(INDEX(FRED!$1:$1048576,MATCH(US!IU$5,FRED!$A:$A,0),MATCH(US!$B70,FRED!$1:$1,0))),(IT70))),"")</f>
        <v>39.1</v>
      </c>
      <c r="IV70" s="59">
        <f>+IFERROR((IF(ISTEXT(IV$5)=FALSE,(INDEX(FRED!$1:$1048576,MATCH(US!IV$5,FRED!$A:$A,0),MATCH(US!$B70,FRED!$1:$1,0))),(IU70))),"")</f>
        <v>39.4</v>
      </c>
      <c r="IW70" s="59">
        <f>+IFERROR((IF(ISTEXT(IW$5)=FALSE,(INDEX(FRED!$1:$1048576,MATCH(US!IW$5,FRED!$A:$A,0),MATCH(US!$B70,FRED!$1:$1,0))),(IV70))),"")</f>
        <v>39.1</v>
      </c>
      <c r="IX70" s="59">
        <f>+IFERROR((IF(ISTEXT(IX$5)=FALSE,(INDEX(FRED!$1:$1048576,MATCH(US!IX$5,FRED!$A:$A,0),MATCH(US!$B70,FRED!$1:$1,0))),(IW70))),"")</f>
        <v>39.299999999999997</v>
      </c>
      <c r="IY70" s="59">
        <f>+IFERROR((IF(ISTEXT(IY$5)=FALSE,(INDEX(FRED!$1:$1048576,MATCH(US!IY$5,FRED!$A:$A,0),MATCH(US!$B70,FRED!$1:$1,0))),(IX70))),"")</f>
        <v>39.799999999999997</v>
      </c>
      <c r="IZ70" s="59">
        <f>+IFERROR((IF(ISTEXT(IZ$5)=FALSE,(INDEX(FRED!$1:$1048576,MATCH(US!IZ$5,FRED!$A:$A,0),MATCH(US!$B70,FRED!$1:$1,0))),(IY70))),"")</f>
        <v>39.299999999999997</v>
      </c>
      <c r="JA70" s="59">
        <f>+IFERROR((IF(ISTEXT(JA$5)=FALSE,(INDEX(FRED!$1:$1048576,MATCH(US!JA$5,FRED!$A:$A,0),MATCH(US!$B70,FRED!$1:$1,0))),(IZ70))),"")</f>
        <v>39</v>
      </c>
      <c r="JB70" s="59">
        <f>+IFERROR((IF(ISTEXT(JB$5)=FALSE,(INDEX(FRED!$1:$1048576,MATCH(US!JB$5,FRED!$A:$A,0),MATCH(US!$B70,FRED!$1:$1,0))),(JA70))),"")</f>
        <v>38.799999999999997</v>
      </c>
      <c r="JC70" s="60">
        <f>+IFERROR((IF(ISTEXT(JC$5)=FALSE,(INDEX(FRED!$1:$1048576,MATCH(US!JC$5,FRED!$A:$A,0),MATCH(US!$B70,FRED!$1:$1,0))),(JB70))),"")</f>
        <v>38.799999999999997</v>
      </c>
      <c r="JD70" s="59">
        <f>+IFERROR((IF(ISTEXT(JD$5)=FALSE,(INDEX(FRED!$1:$1048576,MATCH(US!JD$5,FRED!$A:$A,0),MATCH(US!$B70,FRED!$1:$1,0))),(JC70))),"")</f>
        <v>39.1</v>
      </c>
      <c r="JE70" s="59">
        <f>+IFERROR((IF(ISTEXT(JE$5)=FALSE,(INDEX(FRED!$1:$1048576,MATCH(US!JE$5,FRED!$A:$A,0),MATCH(US!$B70,FRED!$1:$1,0))),(JD70))),"")</f>
        <v>39</v>
      </c>
      <c r="JF70" s="59">
        <f>+IFERROR((IF(ISTEXT(JF$5)=FALSE,(INDEX(FRED!$1:$1048576,MATCH(US!JF$5,FRED!$A:$A,0),MATCH(US!$B70,FRED!$1:$1,0))),(JE70))),"")</f>
        <v>39</v>
      </c>
      <c r="JG70" s="59">
        <f>+IFERROR((IF(ISTEXT(JG$5)=FALSE,(INDEX(FRED!$1:$1048576,MATCH(US!JG$5,FRED!$A:$A,0),MATCH(US!$B70,FRED!$1:$1,0))),(JF70))),"")</f>
        <v>38.1</v>
      </c>
      <c r="JH70" s="59">
        <f>+IFERROR((IF(ISTEXT(JH$5)=FALSE,(INDEX(FRED!$1:$1048576,MATCH(US!JH$5,FRED!$A:$A,0),MATCH(US!$B70,FRED!$1:$1,0))),(JG70))),"")</f>
        <v>38.799999999999997</v>
      </c>
      <c r="JI70" s="59">
        <f>+IFERROR((IF(ISTEXT(JI$5)=FALSE,(INDEX(FRED!$1:$1048576,MATCH(US!JI$5,FRED!$A:$A,0),MATCH(US!$B70,FRED!$1:$1,0))),(JH70))),"")</f>
        <v>38.9</v>
      </c>
      <c r="JJ70" s="59">
        <f>+IFERROR((IF(ISTEXT(JJ$5)=FALSE,(INDEX(FRED!$1:$1048576,MATCH(US!JJ$5,FRED!$A:$A,0),MATCH(US!$B70,FRED!$1:$1,0))),(JI70))),"")</f>
        <v>39</v>
      </c>
      <c r="JK70" s="59">
        <f>+IFERROR((IF(ISTEXT(JK$5)=FALSE,(INDEX(FRED!$1:$1048576,MATCH(US!JK$5,FRED!$A:$A,0),MATCH(US!$B70,FRED!$1:$1,0))),(JJ70))),"")</f>
        <v>39.1</v>
      </c>
      <c r="JL70" s="59">
        <f>+IFERROR((IF(ISTEXT(JL$5)=FALSE,(INDEX(FRED!$1:$1048576,MATCH(US!JL$5,FRED!$A:$A,0),MATCH(US!$B70,FRED!$1:$1,0))),(JK70))),"")</f>
        <v>38.9</v>
      </c>
      <c r="JM70" s="59">
        <f>+IFERROR((IF(ISTEXT(JM$5)=FALSE,(INDEX(FRED!$1:$1048576,MATCH(US!JM$5,FRED!$A:$A,0),MATCH(US!$B70,FRED!$1:$1,0))),(JL70))),"")</f>
        <v>38.9</v>
      </c>
      <c r="JN70" s="59">
        <f>+IFERROR((IF(ISTEXT(JN$5)=FALSE,(INDEX(FRED!$1:$1048576,MATCH(US!JN$5,FRED!$A:$A,0),MATCH(US!$B70,FRED!$1:$1,0))),(JM70))),"")</f>
        <v>39.1</v>
      </c>
      <c r="JO70" s="59">
        <f>+IFERROR((IF(ISTEXT(JO$5)=FALSE,(INDEX(FRED!$1:$1048576,MATCH(US!JO$5,FRED!$A:$A,0),MATCH(US!$B70,FRED!$1:$1,0))),(JN70))),"")</f>
        <v>39</v>
      </c>
      <c r="JP70" s="60">
        <f>+IFERROR((IF(ISTEXT(JP$5)=FALSE,(INDEX(FRED!$1:$1048576,MATCH(US!JP$5,FRED!$A:$A,0),MATCH(US!$B70,FRED!$1:$1,0))),(JO70))),"")</f>
        <v>39</v>
      </c>
      <c r="JQ70" s="59">
        <f>+IFERROR((IF(ISTEXT(JQ$5)=FALSE,(INDEX(FRED!$1:$1048576,MATCH(US!JQ$5,FRED!$A:$A,0),MATCH(US!$B70,FRED!$1:$1,0))),(JP70))),"")</f>
        <v>39.299999999999997</v>
      </c>
      <c r="JR70" s="59">
        <f>+IFERROR((IF(ISTEXT(JR$5)=FALSE,(INDEX(FRED!$1:$1048576,MATCH(US!JR$5,FRED!$A:$A,0),MATCH(US!$B70,FRED!$1:$1,0))),(JQ70))),"")</f>
        <v>38.200000000000003</v>
      </c>
      <c r="JS70" s="59">
        <f>+IFERROR((IF(ISTEXT(JS$5)=FALSE,(INDEX(FRED!$1:$1048576,MATCH(US!JS$5,FRED!$A:$A,0),MATCH(US!$B70,FRED!$1:$1,0))),(JR70))),"")</f>
        <v>39.4</v>
      </c>
      <c r="JT70" s="59">
        <f>+IFERROR((IF(ISTEXT(JT$5)=FALSE,(INDEX(FRED!$1:$1048576,MATCH(US!JT$5,FRED!$A:$A,0),MATCH(US!$B70,FRED!$1:$1,0))),(JS70))),"")</f>
        <v>39.1</v>
      </c>
      <c r="JU70" s="59">
        <f>+IFERROR((IF(ISTEXT(JU$5)=FALSE,(INDEX(FRED!$1:$1048576,MATCH(US!JU$5,FRED!$A:$A,0),MATCH(US!$B70,FRED!$1:$1,0))),(JT70))),"")</f>
        <v>39</v>
      </c>
      <c r="JV70" s="59">
        <f>+IFERROR((IF(ISTEXT(JV$5)=FALSE,(INDEX(FRED!$1:$1048576,MATCH(US!JV$5,FRED!$A:$A,0),MATCH(US!$B70,FRED!$1:$1,0))),(JU70))),"")</f>
        <v>38.700000000000003</v>
      </c>
      <c r="JW70" s="59">
        <f>+IFERROR((IF(ISTEXT(JW$5)=FALSE,(INDEX(FRED!$1:$1048576,MATCH(US!JW$5,FRED!$A:$A,0),MATCH(US!$B70,FRED!$1:$1,0))),(JV70))),"")</f>
        <v>38.9</v>
      </c>
      <c r="JX70" s="59">
        <f>+IFERROR((IF(ISTEXT(JX$5)=FALSE,(INDEX(FRED!$1:$1048576,MATCH(US!JX$5,FRED!$A:$A,0),MATCH(US!$B70,FRED!$1:$1,0))),(JW70))),"")</f>
        <v>38.9</v>
      </c>
      <c r="JY70" s="59">
        <f>+IFERROR((IF(ISTEXT(JY$5)=FALSE,(INDEX(FRED!$1:$1048576,MATCH(US!JY$5,FRED!$A:$A,0),MATCH(US!$B70,FRED!$1:$1,0))),(JX70))),"")</f>
        <v>39.6</v>
      </c>
      <c r="JZ70" s="59">
        <f>+IFERROR((IF(ISTEXT(JZ$5)=FALSE,(INDEX(FRED!$1:$1048576,MATCH(US!JZ$5,FRED!$A:$A,0),MATCH(US!$B70,FRED!$1:$1,0))),(JY70))),"")</f>
        <v>38.6</v>
      </c>
      <c r="KA70" s="59">
        <f>+IFERROR((IF(ISTEXT(KA$5)=FALSE,(INDEX(FRED!$1:$1048576,MATCH(US!KA$5,FRED!$A:$A,0),MATCH(US!$B70,FRED!$1:$1,0))),(JZ70))),"")</f>
        <v>39.1</v>
      </c>
      <c r="KB70" s="59">
        <f>+IFERROR((IF(ISTEXT(KB$5)=FALSE,(INDEX(FRED!$1:$1048576,MATCH(US!KB$5,FRED!$A:$A,0),MATCH(US!$B70,FRED!$1:$1,0))),(KA70))),"")</f>
        <v>39.299999999999997</v>
      </c>
      <c r="KC70" s="60">
        <f>+IFERROR((IF(ISTEXT(KC$5)=FALSE,(INDEX(FRED!$1:$1048576,MATCH(US!KC$5,FRED!$A:$A,0),MATCH(US!$B70,FRED!$1:$1,0))),(KB70))),"")</f>
        <v>39.299999999999997</v>
      </c>
      <c r="KD70" s="59">
        <f>+IFERROR((IF(ISTEXT(KD$5)=FALSE,(INDEX(FRED!$1:$1048576,MATCH(US!KD$5,FRED!$A:$A,0),MATCH(US!$B70,FRED!$1:$1,0))),(KC70))),"")</f>
        <v>38.799999999999997</v>
      </c>
      <c r="KE70" s="59">
        <f>+IFERROR((IF(ISTEXT(KE$5)=FALSE,(INDEX(FRED!$1:$1048576,MATCH(US!KE$5,FRED!$A:$A,0),MATCH(US!$B70,FRED!$1:$1,0))),(KD70))),"")</f>
        <v>39.299999999999997</v>
      </c>
      <c r="KF70" s="59">
        <f>+IFERROR((IF(ISTEXT(KF$5)=FALSE,(INDEX(FRED!$1:$1048576,MATCH(US!KF$5,FRED!$A:$A,0),MATCH(US!$B70,FRED!$1:$1,0))),(KE70))),"")</f>
        <v>38.6</v>
      </c>
      <c r="KG70" s="59">
        <f>+IFERROR((IF(ISTEXT(KG$5)=FALSE,(INDEX(FRED!$1:$1048576,MATCH(US!KG$5,FRED!$A:$A,0),MATCH(US!$B70,FRED!$1:$1,0))),(KF70))),"")</f>
        <v>38.9</v>
      </c>
      <c r="KH70" s="59">
        <f>+IFERROR((IF(ISTEXT(KH$5)=FALSE,(INDEX(FRED!$1:$1048576,MATCH(US!KH$5,FRED!$A:$A,0),MATCH(US!$B70,FRED!$1:$1,0))),(KG70))),"")</f>
        <v>39</v>
      </c>
      <c r="KI70" s="59">
        <f>+IFERROR((IF(ISTEXT(KI$5)=FALSE,(INDEX(FRED!$1:$1048576,MATCH(US!KI$5,FRED!$A:$A,0),MATCH(US!$B70,FRED!$1:$1,0))),(KH70))),"")</f>
        <v>38.799999999999997</v>
      </c>
      <c r="KJ70" s="59">
        <f>+IFERROR((IF(ISTEXT(KJ$5)=FALSE,(INDEX(FRED!$1:$1048576,MATCH(US!KJ$5,FRED!$A:$A,0),MATCH(US!$B70,FRED!$1:$1,0))),(KI70))),"")</f>
        <v>38.799999999999997</v>
      </c>
      <c r="KK70" s="59">
        <f>+IFERROR((IF(ISTEXT(KK$5)=FALSE,(INDEX(FRED!$1:$1048576,MATCH(US!KK$5,FRED!$A:$A,0),MATCH(US!$B70,FRED!$1:$1,0))),(KJ70))),"")</f>
        <v>38.700000000000003</v>
      </c>
      <c r="KL70" s="59">
        <f>+IFERROR((IF(ISTEXT(KL$5)=FALSE,(INDEX(FRED!$1:$1048576,MATCH(US!KL$5,FRED!$A:$A,0),MATCH(US!$B70,FRED!$1:$1,0))),(KK70))),"")</f>
        <v>38.700000000000003</v>
      </c>
      <c r="KM70" s="59">
        <f>+IFERROR((IF(ISTEXT(KM$5)=FALSE,(INDEX(FRED!$1:$1048576,MATCH(US!KM$5,FRED!$A:$A,0),MATCH(US!$B70,FRED!$1:$1,0))),(KL70))),"")</f>
        <v>38.799999999999997</v>
      </c>
      <c r="KN70" s="59">
        <f>+IFERROR((IF(ISTEXT(KN$5)=FALSE,(INDEX(FRED!$1:$1048576,MATCH(US!KN$5,FRED!$A:$A,0),MATCH(US!$B70,FRED!$1:$1,0))),(KM70))),"")</f>
        <v>38.5</v>
      </c>
      <c r="KO70" s="59">
        <f>+IFERROR((IF(ISTEXT(KO$5)=FALSE,(INDEX(FRED!$1:$1048576,MATCH(US!KO$5,FRED!$A:$A,0),MATCH(US!$B70,FRED!$1:$1,0))),(KN70))),"")</f>
        <v>38.700000000000003</v>
      </c>
      <c r="KP70" s="60">
        <f>+IFERROR((IF(ISTEXT(KP$5)=FALSE,(INDEX(FRED!$1:$1048576,MATCH(US!KP$5,FRED!$A:$A,0),MATCH(US!$B70,FRED!$1:$1,0))),(KO70))),"")</f>
        <v>38.700000000000003</v>
      </c>
      <c r="KQ70" s="59">
        <f>+IFERROR((IF(ISTEXT(KQ$5)=FALSE,(INDEX(FRED!$1:$1048576,MATCH(US!KQ$5,FRED!$A:$A,0),MATCH(US!$B70,FRED!$1:$1,0))),(KP70))),"")</f>
        <v>39.6</v>
      </c>
      <c r="KR70" s="59">
        <f>+IFERROR((IF(ISTEXT(KR$5)=FALSE,(INDEX(FRED!$1:$1048576,MATCH(US!KR$5,FRED!$A:$A,0),MATCH(US!$B70,FRED!$1:$1,0))),(KQ70))),"")</f>
        <v>39</v>
      </c>
      <c r="KS70" s="59">
        <f>+IFERROR((IF(ISTEXT(KS$5)=FALSE,(INDEX(FRED!$1:$1048576,MATCH(US!KS$5,FRED!$A:$A,0),MATCH(US!$B70,FRED!$1:$1,0))),(KR70))),"")</f>
        <v>38.799999999999997</v>
      </c>
      <c r="KT70" s="59">
        <f>+IFERROR((IF(ISTEXT(KT$5)=FALSE,(INDEX(FRED!$1:$1048576,MATCH(US!KT$5,FRED!$A:$A,0),MATCH(US!$B70,FRED!$1:$1,0))),(KS70))),"")</f>
        <v>38.9</v>
      </c>
      <c r="KU70" s="59">
        <f>+IFERROR((IF(ISTEXT(KU$5)=FALSE,(INDEX(FRED!$1:$1048576,MATCH(US!KU$5,FRED!$A:$A,0),MATCH(US!$B70,FRED!$1:$1,0))),(KT70))),"")</f>
        <v>38.9</v>
      </c>
      <c r="KV70" s="59">
        <f>+IFERROR((IF(ISTEXT(KV$5)=FALSE,(INDEX(FRED!$1:$1048576,MATCH(US!KV$5,FRED!$A:$A,0),MATCH(US!$B70,FRED!$1:$1,0))),(KU70))),"")</f>
        <v>39</v>
      </c>
      <c r="KW70" s="59">
        <f>+IFERROR((IF(ISTEXT(KW$5)=FALSE,(INDEX(FRED!$1:$1048576,MATCH(US!KW$5,FRED!$A:$A,0),MATCH(US!$B70,FRED!$1:$1,0))),(KV70))),"")</f>
        <v>39</v>
      </c>
      <c r="KX70" s="59">
        <f>+IFERROR((IF(ISTEXT(KX$5)=FALSE,(INDEX(FRED!$1:$1048576,MATCH(US!KX$5,FRED!$A:$A,0),MATCH(US!$B70,FRED!$1:$1,0))),(KW70))),"")</f>
        <v>39.1</v>
      </c>
      <c r="KY70" s="59">
        <f>+IFERROR((IF(ISTEXT(KY$5)=FALSE,(INDEX(FRED!$1:$1048576,MATCH(US!KY$5,FRED!$A:$A,0),MATCH(US!$B70,FRED!$1:$1,0))),(KX70))),"")</f>
        <v>39</v>
      </c>
      <c r="KZ70" s="59">
        <f>+IFERROR((IF(ISTEXT(KZ$5)=FALSE,(INDEX(FRED!$1:$1048576,MATCH(US!KZ$5,FRED!$A:$A,0),MATCH(US!$B70,FRED!$1:$1,0))),(KY70))),"")</f>
        <v>39.1</v>
      </c>
      <c r="LA70" s="59">
        <f>+IFERROR((IF(ISTEXT(LA$5)=FALSE,(INDEX(FRED!$1:$1048576,MATCH(US!LA$5,FRED!$A:$A,0),MATCH(US!$B70,FRED!$1:$1,0))),(KZ70))),"")</f>
        <v>39.299999999999997</v>
      </c>
      <c r="LB70" s="59">
        <f>+IFERROR((IF(ISTEXT(LB$5)=FALSE,(INDEX(FRED!$1:$1048576,MATCH(US!LB$5,FRED!$A:$A,0),MATCH(US!$B70,FRED!$1:$1,0))),(LA70))),"")</f>
        <v>39.1</v>
      </c>
      <c r="LC70" s="60">
        <f>+IFERROR((IF(ISTEXT(LC$5)=FALSE,(INDEX(FRED!$1:$1048576,MATCH(US!LC$5,FRED!$A:$A,0),MATCH(US!$B70,FRED!$1:$1,0))),(LB70))),"")</f>
        <v>39.1</v>
      </c>
      <c r="LD70" s="59">
        <f>+IFERROR((IF(ISTEXT(LD$5)=FALSE,(INDEX(FRED!$1:$1048576,MATCH(US!LD$5,FRED!$A:$A,0),MATCH(US!$B70,FRED!$1:$1,0))),(LC70))),"")</f>
        <v>38.700000000000003</v>
      </c>
      <c r="LE70" s="59">
        <f>+IFERROR((IF(ISTEXT(LE$5)=FALSE,(INDEX(FRED!$1:$1048576,MATCH(US!LE$5,FRED!$A:$A,0),MATCH(US!$B70,FRED!$1:$1,0))),(LD70))),"")</f>
        <v>39</v>
      </c>
      <c r="LF70" s="59">
        <f>+IFERROR((IF(ISTEXT(LF$5)=FALSE,(INDEX(FRED!$1:$1048576,MATCH(US!LF$5,FRED!$A:$A,0),MATCH(US!$B70,FRED!$1:$1,0))),(LE70))),"")</f>
        <v>39.299999999999997</v>
      </c>
      <c r="LG70" s="59">
        <f>+IFERROR((IF(ISTEXT(LG$5)=FALSE,(INDEX(FRED!$1:$1048576,MATCH(US!LG$5,FRED!$A:$A,0),MATCH(US!$B70,FRED!$1:$1,0))),(LF70))),"")</f>
        <v>38.6</v>
      </c>
      <c r="LH70" s="59">
        <f>+IFERROR((IF(ISTEXT(LH$5)=FALSE,(INDEX(FRED!$1:$1048576,MATCH(US!LH$5,FRED!$A:$A,0),MATCH(US!$B70,FRED!$1:$1,0))),(LG70))),"")</f>
        <v>39</v>
      </c>
      <c r="LI70" s="59">
        <f>+IFERROR((IF(ISTEXT(LI$5)=FALSE,(INDEX(FRED!$1:$1048576,MATCH(US!LI$5,FRED!$A:$A,0),MATCH(US!$B70,FRED!$1:$1,0))),(LH70))),"")</f>
        <v>39.299999999999997</v>
      </c>
      <c r="LJ70" s="59">
        <f>+IFERROR((IF(ISTEXT(LJ$5)=FALSE,(INDEX(FRED!$1:$1048576,MATCH(US!LJ$5,FRED!$A:$A,0),MATCH(US!$B70,FRED!$1:$1,0))),(LI70))),"")</f>
        <v>38.799999999999997</v>
      </c>
      <c r="LK70" s="59">
        <f>+IFERROR((IF(ISTEXT(LK$5)=FALSE,(INDEX(FRED!$1:$1048576,MATCH(US!LK$5,FRED!$A:$A,0),MATCH(US!$B70,FRED!$1:$1,0))),(LJ70))),"")</f>
        <v>38.9</v>
      </c>
      <c r="LL70" s="59">
        <f>+IFERROR((IF(ISTEXT(LL$5)=FALSE,(INDEX(FRED!$1:$1048576,MATCH(US!LL$5,FRED!$A:$A,0),MATCH(US!$B70,FRED!$1:$1,0))),(LK70))),"")</f>
        <v>39.1</v>
      </c>
      <c r="LM70" s="59">
        <f>+IFERROR((IF(ISTEXT(LM$5)=FALSE,(INDEX(FRED!$1:$1048576,MATCH(US!LM$5,FRED!$A:$A,0),MATCH(US!$B70,FRED!$1:$1,0))),(LL70))),"")</f>
        <v>39</v>
      </c>
      <c r="LN70" s="59">
        <f>+IFERROR((IF(ISTEXT(LN$5)=FALSE,(INDEX(FRED!$1:$1048576,MATCH(US!LN$5,FRED!$A:$A,0),MATCH(US!$B70,FRED!$1:$1,0))),(LM70))),"")</f>
        <v>38.799999999999997</v>
      </c>
      <c r="LO70" s="59">
        <f>+IFERROR((IF(ISTEXT(LO$5)=FALSE,(INDEX(FRED!$1:$1048576,MATCH(US!LO$5,FRED!$A:$A,0),MATCH(US!$B70,FRED!$1:$1,0))),(LN70))),"")</f>
        <v>38.799999999999997</v>
      </c>
      <c r="LP70" s="60">
        <f>+IFERROR((IF(ISTEXT(LP$5)=FALSE,(INDEX(FRED!$1:$1048576,MATCH(US!LP$5,FRED!$A:$A,0),MATCH(US!$B70,FRED!$1:$1,0))),(LO70))),"")</f>
        <v>38.799999999999997</v>
      </c>
      <c r="LQ70" s="59">
        <f>+IFERROR((IF(ISTEXT(LQ$5)=FALSE,(INDEX(FRED!$1:$1048576,MATCH(US!LQ$5,FRED!$A:$A,0),MATCH(US!$B70,FRED!$1:$1,0))),(LP70))),"")</f>
        <v>38.799999999999997</v>
      </c>
      <c r="LR70" s="59">
        <f>+IFERROR((IF(ISTEXT(LR$5)=FALSE,(INDEX(FRED!$1:$1048576,MATCH(US!LR$5,FRED!$A:$A,0),MATCH(US!$B70,FRED!$1:$1,0))),(LQ70))),"")</f>
        <v>38.700000000000003</v>
      </c>
      <c r="LS70" s="59">
        <f>+IFERROR((IF(ISTEXT(LS$5)=FALSE,(INDEX(FRED!$1:$1048576,MATCH(US!LS$5,FRED!$A:$A,0),MATCH(US!$B70,FRED!$1:$1,0))),(LR70))),"")</f>
        <v>39.299999999999997</v>
      </c>
      <c r="LT70" s="59">
        <f>+IFERROR((IF(ISTEXT(LT$5)=FALSE,(INDEX(FRED!$1:$1048576,MATCH(US!LT$5,FRED!$A:$A,0),MATCH(US!$B70,FRED!$1:$1,0))),(LS70))),"")</f>
        <v>39</v>
      </c>
      <c r="LU70" s="59">
        <f>+IFERROR((IF(ISTEXT(LU$5)=FALSE,(INDEX(FRED!$1:$1048576,MATCH(US!LU$5,FRED!$A:$A,0),MATCH(US!$B70,FRED!$1:$1,0))),(LT70))),"")</f>
        <v>39</v>
      </c>
      <c r="LV70" s="59">
        <f>+IFERROR((IF(ISTEXT(LV$5)=FALSE,(INDEX(FRED!$1:$1048576,MATCH(US!LV$5,FRED!$A:$A,0),MATCH(US!$B70,FRED!$1:$1,0))),(LU70))),"")</f>
        <v>38.9</v>
      </c>
      <c r="LW70" s="59">
        <f>+IFERROR((IF(ISTEXT(LW$5)=FALSE,(INDEX(FRED!$1:$1048576,MATCH(US!LW$5,FRED!$A:$A,0),MATCH(US!$B70,FRED!$1:$1,0))),(LV70))),"")</f>
        <v>39</v>
      </c>
      <c r="LX70" s="59">
        <f>+IFERROR((IF(ISTEXT(LX$5)=FALSE,(INDEX(FRED!$1:$1048576,MATCH(US!LX$5,FRED!$A:$A,0),MATCH(US!$B70,FRED!$1:$1,0))),(LW70))),"")</f>
        <v>38.9</v>
      </c>
      <c r="LY70" s="59">
        <f>+IFERROR((IF(ISTEXT(LY$5)=FALSE,(INDEX(FRED!$1:$1048576,MATCH(US!LY$5,FRED!$A:$A,0),MATCH(US!$B70,FRED!$1:$1,0))),(LX70))),"")</f>
        <v>39</v>
      </c>
      <c r="LZ70" s="59">
        <f>+IFERROR((IF(ISTEXT(LZ$5)=FALSE,(INDEX(FRED!$1:$1048576,MATCH(US!LZ$5,FRED!$A:$A,0),MATCH(US!$B70,FRED!$1:$1,0))),(LY70))),"")</f>
        <v>38.9</v>
      </c>
      <c r="MA70" s="59">
        <f>+IFERROR((IF(ISTEXT(MA$5)=FALSE,(INDEX(FRED!$1:$1048576,MATCH(US!MA$5,FRED!$A:$A,0),MATCH(US!$B70,FRED!$1:$1,0))),(LZ70))),"")</f>
        <v>39.200000000000003</v>
      </c>
      <c r="MB70" s="59">
        <f>+IFERROR((IF(ISTEXT(MB$5)=FALSE,(INDEX(FRED!$1:$1048576,MATCH(US!MB$5,FRED!$A:$A,0),MATCH(US!$B70,FRED!$1:$1,0))),(MA70))),"")</f>
        <v>38.9</v>
      </c>
      <c r="MC70" s="60">
        <f>+IFERROR((IF(ISTEXT(MC$5)=FALSE,(INDEX(FRED!$1:$1048576,MATCH(US!MC$5,FRED!$A:$A,0),MATCH(US!$B70,FRED!$1:$1,0))),(MB70))),"")</f>
        <v>38.9</v>
      </c>
      <c r="MD70" s="59">
        <f>+IFERROR((IF(ISTEXT(MD$5)=FALSE,(INDEX(FRED!$1:$1048576,MATCH(US!MD$5,FRED!$A:$A,0),MATCH(US!$B70,FRED!$1:$1,0))),(MC70))),"")</f>
        <v>39.5</v>
      </c>
      <c r="ME70" s="59">
        <f>+IFERROR((IF(ISTEXT(ME$5)=FALSE,(INDEX(FRED!$1:$1048576,MATCH(US!ME$5,FRED!$A:$A,0),MATCH(US!$B70,FRED!$1:$1,0))),(MD70))),"")</f>
        <v>39.5</v>
      </c>
      <c r="MF70" s="59">
        <f>+IFERROR((IF(ISTEXT(MF$5)=FALSE,(INDEX(FRED!$1:$1048576,MATCH(US!MF$5,FRED!$A:$A,0),MATCH(US!$B70,FRED!$1:$1,0))),(ME70))),"")</f>
        <v>39.200000000000003</v>
      </c>
      <c r="MG70" s="59" t="str">
        <f>+IFERROR((IF(ISTEXT(MG$5)=FALSE,(INDEX(FRED!$1:$1048576,MATCH(US!MG$5,FRED!$A:$A,0),MATCH(US!$B70,FRED!$1:$1,0))),(MF70))),"")</f>
        <v/>
      </c>
      <c r="MH70" s="59" t="str">
        <f>+IFERROR((IF(ISTEXT(MH$5)=FALSE,(INDEX(FRED!$1:$1048576,MATCH(US!MH$5,FRED!$A:$A,0),MATCH(US!$B70,FRED!$1:$1,0))),(MG70))),"")</f>
        <v/>
      </c>
      <c r="MI70" s="59" t="str">
        <f>+IFERROR((IF(ISTEXT(MI$5)=FALSE,(INDEX(FRED!$1:$1048576,MATCH(US!MI$5,FRED!$A:$A,0),MATCH(US!$B70,FRED!$1:$1,0))),(MH70))),"")</f>
        <v/>
      </c>
      <c r="MJ70" s="59" t="str">
        <f>+IFERROR((IF(ISTEXT(MJ$5)=FALSE,(INDEX(FRED!$1:$1048576,MATCH(US!MJ$5,FRED!$A:$A,0),MATCH(US!$B70,FRED!$1:$1,0))),(MI70))),"")</f>
        <v/>
      </c>
      <c r="MK70" s="59" t="str">
        <f>+IFERROR((IF(ISTEXT(MK$5)=FALSE,(INDEX(FRED!$1:$1048576,MATCH(US!MK$5,FRED!$A:$A,0),MATCH(US!$B70,FRED!$1:$1,0))),(MJ70))),"")</f>
        <v/>
      </c>
      <c r="ML70" s="59" t="str">
        <f>+IFERROR((IF(ISTEXT(ML$5)=FALSE,(INDEX(FRED!$1:$1048576,MATCH(US!ML$5,FRED!$A:$A,0),MATCH(US!$B70,FRED!$1:$1,0))),(MK70))),"")</f>
        <v/>
      </c>
      <c r="MM70" s="59" t="str">
        <f>+IFERROR((IF(ISTEXT(MM$5)=FALSE,(INDEX(FRED!$1:$1048576,MATCH(US!MM$5,FRED!$A:$A,0),MATCH(US!$B70,FRED!$1:$1,0))),(ML70))),"")</f>
        <v/>
      </c>
      <c r="MN70" s="59" t="str">
        <f>+IFERROR((IF(ISTEXT(MN$5)=FALSE,(INDEX(FRED!$1:$1048576,MATCH(US!MN$5,FRED!$A:$A,0),MATCH(US!$B70,FRED!$1:$1,0))),(MM70))),"")</f>
        <v/>
      </c>
      <c r="MO70" s="59" t="str">
        <f>+IFERROR((IF(ISTEXT(MO$5)=FALSE,(INDEX(FRED!$1:$1048576,MATCH(US!MO$5,FRED!$A:$A,0),MATCH(US!$B70,FRED!$1:$1,0))),(MN70))),"")</f>
        <v/>
      </c>
      <c r="MP70" s="60" t="str">
        <f>+IFERROR((IF(ISTEXT(MP$5)=FALSE,(INDEX(FRED!$1:$1048576,MATCH(US!MP$5,FRED!$A:$A,0),MATCH(US!$B70,FRED!$1:$1,0))),(MO70))),"")</f>
        <v/>
      </c>
    </row>
    <row r="71" spans="1:354" s="117" customFormat="1" ht="15.95" customHeight="1" outlineLevel="1">
      <c r="A71" s="159"/>
      <c r="B71" s="166" t="s">
        <v>548</v>
      </c>
      <c r="C71" s="166" t="s">
        <v>549</v>
      </c>
      <c r="D71" s="59">
        <f>+IFERROR((IF(ISTEXT(D$5)=FALSE,(INDEX(FRED!$1:$1048576,MATCH(US!D$5,FRED!$A:$A,0),MATCH(US!$B71,FRED!$1:$1,0))),(C71))),"")</f>
        <v>0</v>
      </c>
      <c r="E71" s="59">
        <f>+IFERROR((IF(ISTEXT(E$5)=FALSE,(INDEX(FRED!$1:$1048576,MATCH(US!E$5,FRED!$A:$A,0),MATCH(US!$B71,FRED!$1:$1,0))),(D71))),"")</f>
        <v>0</v>
      </c>
      <c r="F71" s="59">
        <f>+IFERROR((IF(ISTEXT(F$5)=FALSE,(INDEX(FRED!$1:$1048576,MATCH(US!F$5,FRED!$A:$A,0),MATCH(US!$B71,FRED!$1:$1,0))),(E71))),"")</f>
        <v>0</v>
      </c>
      <c r="G71" s="59">
        <f>+IFERROR((IF(ISTEXT(G$5)=FALSE,(INDEX(FRED!$1:$1048576,MATCH(US!G$5,FRED!$A:$A,0),MATCH(US!$B71,FRED!$1:$1,0))),(F71))),"")</f>
        <v>0</v>
      </c>
      <c r="H71" s="59">
        <f>+IFERROR((IF(ISTEXT(H$5)=FALSE,(INDEX(FRED!$1:$1048576,MATCH(US!H$5,FRED!$A:$A,0),MATCH(US!$B71,FRED!$1:$1,0))),(G71))),"")</f>
        <v>0</v>
      </c>
      <c r="I71" s="59">
        <f>+IFERROR((IF(ISTEXT(I$5)=FALSE,(INDEX(FRED!$1:$1048576,MATCH(US!I$5,FRED!$A:$A,0),MATCH(US!$B71,FRED!$1:$1,0))),(H71))),"")</f>
        <v>0</v>
      </c>
      <c r="J71" s="59">
        <f>+IFERROR((IF(ISTEXT(J$5)=FALSE,(INDEX(FRED!$1:$1048576,MATCH(US!J$5,FRED!$A:$A,0),MATCH(US!$B71,FRED!$1:$1,0))),(I71))),"")</f>
        <v>0</v>
      </c>
      <c r="K71" s="59">
        <f>+IFERROR((IF(ISTEXT(K$5)=FALSE,(INDEX(FRED!$1:$1048576,MATCH(US!K$5,FRED!$A:$A,0),MATCH(US!$B71,FRED!$1:$1,0))),(J71))),"")</f>
        <v>0</v>
      </c>
      <c r="L71" s="59">
        <f>+IFERROR((IF(ISTEXT(L$5)=FALSE,(INDEX(FRED!$1:$1048576,MATCH(US!L$5,FRED!$A:$A,0),MATCH(US!$B71,FRED!$1:$1,0))),(K71))),"")</f>
        <v>0</v>
      </c>
      <c r="M71" s="59">
        <f>+IFERROR((IF(ISTEXT(M$5)=FALSE,(INDEX(FRED!$1:$1048576,MATCH(US!M$5,FRED!$A:$A,0),MATCH(US!$B71,FRED!$1:$1,0))),(L71))),"")</f>
        <v>0</v>
      </c>
      <c r="N71" s="59">
        <f>+IFERROR((IF(ISTEXT(N$5)=FALSE,(INDEX(FRED!$1:$1048576,MATCH(US!N$5,FRED!$A:$A,0),MATCH(US!$B71,FRED!$1:$1,0))),(M71))),"")</f>
        <v>0</v>
      </c>
      <c r="O71" s="59">
        <f>+IFERROR((IF(ISTEXT(O$5)=FALSE,(INDEX(FRED!$1:$1048576,MATCH(US!O$5,FRED!$A:$A,0),MATCH(US!$B71,FRED!$1:$1,0))),(N71))),"")</f>
        <v>233</v>
      </c>
      <c r="P71" s="60">
        <f>+IFERROR((IF(ISTEXT(P$5)=FALSE,(INDEX(FRED!$1:$1048576,MATCH(US!P$5,FRED!$A:$A,0),MATCH(US!$B71,FRED!$1:$1,0))),(O71))),"")</f>
        <v>233</v>
      </c>
      <c r="Q71" s="59">
        <f>+IFERROR((IF(ISTEXT(Q$5)=FALSE,(INDEX(FRED!$1:$1048576,MATCH(US!Q$5,FRED!$A:$A,0),MATCH(US!$B71,FRED!$1:$1,0))),(P71))),"")</f>
        <v>241</v>
      </c>
      <c r="R71" s="59">
        <f>+IFERROR((IF(ISTEXT(R$5)=FALSE,(INDEX(FRED!$1:$1048576,MATCH(US!R$5,FRED!$A:$A,0),MATCH(US!$B71,FRED!$1:$1,0))),(Q71))),"")</f>
        <v>253</v>
      </c>
      <c r="S71" s="59">
        <f>+IFERROR((IF(ISTEXT(S$5)=FALSE,(INDEX(FRED!$1:$1048576,MATCH(US!S$5,FRED!$A:$A,0),MATCH(US!$B71,FRED!$1:$1,0))),(R71))),"")</f>
        <v>188</v>
      </c>
      <c r="T71" s="59">
        <f>+IFERROR((IF(ISTEXT(T$5)=FALSE,(INDEX(FRED!$1:$1048576,MATCH(US!T$5,FRED!$A:$A,0),MATCH(US!$B71,FRED!$1:$1,0))),(S71))),"")</f>
        <v>226</v>
      </c>
      <c r="U71" s="59">
        <f>+IFERROR((IF(ISTEXT(U$5)=FALSE,(INDEX(FRED!$1:$1048576,MATCH(US!U$5,FRED!$A:$A,0),MATCH(US!$B71,FRED!$1:$1,0))),(T71))),"")</f>
        <v>224</v>
      </c>
      <c r="V71" s="59">
        <f>+IFERROR((IF(ISTEXT(V$5)=FALSE,(INDEX(FRED!$1:$1048576,MATCH(US!V$5,FRED!$A:$A,0),MATCH(US!$B71,FRED!$1:$1,0))),(U71))),"")</f>
        <v>174</v>
      </c>
      <c r="W71" s="59">
        <f>+IFERROR((IF(ISTEXT(W$5)=FALSE,(INDEX(FRED!$1:$1048576,MATCH(US!W$5,FRED!$A:$A,0),MATCH(US!$B71,FRED!$1:$1,0))),(V71))),"")</f>
        <v>178</v>
      </c>
      <c r="X71" s="59">
        <f>+IFERROR((IF(ISTEXT(X$5)=FALSE,(INDEX(FRED!$1:$1048576,MATCH(US!X$5,FRED!$A:$A,0),MATCH(US!$B71,FRED!$1:$1,0))),(W71))),"")</f>
        <v>127</v>
      </c>
      <c r="Y71" s="59">
        <f>+IFERROR((IF(ISTEXT(Y$5)=FALSE,(INDEX(FRED!$1:$1048576,MATCH(US!Y$5,FRED!$A:$A,0),MATCH(US!$B71,FRED!$1:$1,0))),(X71))),"")</f>
        <v>167</v>
      </c>
      <c r="Z71" s="59">
        <f>+IFERROR((IF(ISTEXT(Z$5)=FALSE,(INDEX(FRED!$1:$1048576,MATCH(US!Z$5,FRED!$A:$A,0),MATCH(US!$B71,FRED!$1:$1,0))),(Y71))),"")</f>
        <v>141</v>
      </c>
      <c r="AA71" s="59">
        <f>+IFERROR((IF(ISTEXT(AA$5)=FALSE,(INDEX(FRED!$1:$1048576,MATCH(US!AA$5,FRED!$A:$A,0),MATCH(US!$B71,FRED!$1:$1,0))),(Z71))),"")</f>
        <v>164</v>
      </c>
      <c r="AB71" s="59">
        <f>+IFERROR((IF(ISTEXT(AB$5)=FALSE,(INDEX(FRED!$1:$1048576,MATCH(US!AB$5,FRED!$A:$A,0),MATCH(US!$B71,FRED!$1:$1,0))),(AA71))),"")</f>
        <v>124</v>
      </c>
      <c r="AC71" s="60">
        <f>+IFERROR((IF(ISTEXT(AC$5)=FALSE,(INDEX(FRED!$1:$1048576,MATCH(US!AC$5,FRED!$A:$A,0),MATCH(US!$B71,FRED!$1:$1,0))),(AB71))),"")</f>
        <v>124</v>
      </c>
      <c r="AD71" s="59">
        <f>+IFERROR((IF(ISTEXT(AD$5)=FALSE,(INDEX(FRED!$1:$1048576,MATCH(US!AD$5,FRED!$A:$A,0),MATCH(US!$B71,FRED!$1:$1,0))),(AC71))),"")</f>
        <v>129</v>
      </c>
      <c r="AE71" s="59">
        <f>+IFERROR((IF(ISTEXT(AE$5)=FALSE,(INDEX(FRED!$1:$1048576,MATCH(US!AE$5,FRED!$A:$A,0),MATCH(US!$B71,FRED!$1:$1,0))),(AD71))),"")</f>
        <v>110</v>
      </c>
      <c r="AF71" s="59">
        <f>+IFERROR((IF(ISTEXT(AF$5)=FALSE,(INDEX(FRED!$1:$1048576,MATCH(US!AF$5,FRED!$A:$A,0),MATCH(US!$B71,FRED!$1:$1,0))),(AE71))),"")</f>
        <v>139</v>
      </c>
      <c r="AG71" s="59">
        <f>+IFERROR((IF(ISTEXT(AG$5)=FALSE,(INDEX(FRED!$1:$1048576,MATCH(US!AG$5,FRED!$A:$A,0),MATCH(US!$B71,FRED!$1:$1,0))),(AF71))),"")</f>
        <v>120</v>
      </c>
      <c r="AH71" s="59">
        <f>+IFERROR((IF(ISTEXT(AH$5)=FALSE,(INDEX(FRED!$1:$1048576,MATCH(US!AH$5,FRED!$A:$A,0),MATCH(US!$B71,FRED!$1:$1,0))),(AG71))),"")</f>
        <v>136</v>
      </c>
      <c r="AI71" s="59">
        <f>+IFERROR((IF(ISTEXT(AI$5)=FALSE,(INDEX(FRED!$1:$1048576,MATCH(US!AI$5,FRED!$A:$A,0),MATCH(US!$B71,FRED!$1:$1,0))),(AH71))),"")</f>
        <v>140</v>
      </c>
      <c r="AJ71" s="59">
        <f>+IFERROR((IF(ISTEXT(AJ$5)=FALSE,(INDEX(FRED!$1:$1048576,MATCH(US!AJ$5,FRED!$A:$A,0),MATCH(US!$B71,FRED!$1:$1,0))),(AI71))),"")</f>
        <v>102</v>
      </c>
      <c r="AK71" s="59">
        <f>+IFERROR((IF(ISTEXT(AK$5)=FALSE,(INDEX(FRED!$1:$1048576,MATCH(US!AK$5,FRED!$A:$A,0),MATCH(US!$B71,FRED!$1:$1,0))),(AJ71))),"")</f>
        <v>114</v>
      </c>
      <c r="AL71" s="59">
        <f>+IFERROR((IF(ISTEXT(AL$5)=FALSE,(INDEX(FRED!$1:$1048576,MATCH(US!AL$5,FRED!$A:$A,0),MATCH(US!$B71,FRED!$1:$1,0))),(AK71))),"")</f>
        <v>142</v>
      </c>
      <c r="AM71" s="59">
        <f>+IFERROR((IF(ISTEXT(AM$5)=FALSE,(INDEX(FRED!$1:$1048576,MATCH(US!AM$5,FRED!$A:$A,0),MATCH(US!$B71,FRED!$1:$1,0))),(AL71))),"")</f>
        <v>126</v>
      </c>
      <c r="AN71" s="59">
        <f>+IFERROR((IF(ISTEXT(AN$5)=FALSE,(INDEX(FRED!$1:$1048576,MATCH(US!AN$5,FRED!$A:$A,0),MATCH(US!$B71,FRED!$1:$1,0))),(AM71))),"")</f>
        <v>110</v>
      </c>
      <c r="AO71" s="59">
        <f>+IFERROR((IF(ISTEXT(AO$5)=FALSE,(INDEX(FRED!$1:$1048576,MATCH(US!AO$5,FRED!$A:$A,0),MATCH(US!$B71,FRED!$1:$1,0))),(AN71))),"")</f>
        <v>111</v>
      </c>
      <c r="AP71" s="60">
        <f>+IFERROR((IF(ISTEXT(AP$5)=FALSE,(INDEX(FRED!$1:$1048576,MATCH(US!AP$5,FRED!$A:$A,0),MATCH(US!$B71,FRED!$1:$1,0))),(AO71))),"")</f>
        <v>111</v>
      </c>
      <c r="AQ71" s="59">
        <f>+IFERROR((IF(ISTEXT(AQ$5)=FALSE,(INDEX(FRED!$1:$1048576,MATCH(US!AQ$5,FRED!$A:$A,0),MATCH(US!$B71,FRED!$1:$1,0))),(AP71))),"")</f>
        <v>107</v>
      </c>
      <c r="AR71" s="59">
        <f>+IFERROR((IF(ISTEXT(AR$5)=FALSE,(INDEX(FRED!$1:$1048576,MATCH(US!AR$5,FRED!$A:$A,0),MATCH(US!$B71,FRED!$1:$1,0))),(AQ71))),"")</f>
        <v>92</v>
      </c>
      <c r="AS71" s="59">
        <f>+IFERROR((IF(ISTEXT(AS$5)=FALSE,(INDEX(FRED!$1:$1048576,MATCH(US!AS$5,FRED!$A:$A,0),MATCH(US!$B71,FRED!$1:$1,0))),(AR71))),"")</f>
        <v>90</v>
      </c>
      <c r="AT71" s="59">
        <f>+IFERROR((IF(ISTEXT(AT$5)=FALSE,(INDEX(FRED!$1:$1048576,MATCH(US!AT$5,FRED!$A:$A,0),MATCH(US!$B71,FRED!$1:$1,0))),(AS71))),"")</f>
        <v>138</v>
      </c>
      <c r="AU71" s="59">
        <f>+IFERROR((IF(ISTEXT(AU$5)=FALSE,(INDEX(FRED!$1:$1048576,MATCH(US!AU$5,FRED!$A:$A,0),MATCH(US!$B71,FRED!$1:$1,0))),(AT71))),"")</f>
        <v>104</v>
      </c>
      <c r="AV71" s="59">
        <f>+IFERROR((IF(ISTEXT(AV$5)=FALSE,(INDEX(FRED!$1:$1048576,MATCH(US!AV$5,FRED!$A:$A,0),MATCH(US!$B71,FRED!$1:$1,0))),(AU71))),"")</f>
        <v>112</v>
      </c>
      <c r="AW71" s="59">
        <f>+IFERROR((IF(ISTEXT(AW$5)=FALSE,(INDEX(FRED!$1:$1048576,MATCH(US!AW$5,FRED!$A:$A,0),MATCH(US!$B71,FRED!$1:$1,0))),(AV71))),"")</f>
        <v>136</v>
      </c>
      <c r="AX71" s="59">
        <f>+IFERROR((IF(ISTEXT(AX$5)=FALSE,(INDEX(FRED!$1:$1048576,MATCH(US!AX$5,FRED!$A:$A,0),MATCH(US!$B71,FRED!$1:$1,0))),(AW71))),"")</f>
        <v>112</v>
      </c>
      <c r="AY71" s="59">
        <f>+IFERROR((IF(ISTEXT(AY$5)=FALSE,(INDEX(FRED!$1:$1048576,MATCH(US!AY$5,FRED!$A:$A,0),MATCH(US!$B71,FRED!$1:$1,0))),(AX71))),"")</f>
        <v>79</v>
      </c>
      <c r="AZ71" s="59">
        <f>+IFERROR((IF(ISTEXT(AZ$5)=FALSE,(INDEX(FRED!$1:$1048576,MATCH(US!AZ$5,FRED!$A:$A,0),MATCH(US!$B71,FRED!$1:$1,0))),(AY71))),"")</f>
        <v>105</v>
      </c>
      <c r="BA71" s="59">
        <f>+IFERROR((IF(ISTEXT(BA$5)=FALSE,(INDEX(FRED!$1:$1048576,MATCH(US!BA$5,FRED!$A:$A,0),MATCH(US!$B71,FRED!$1:$1,0))),(AZ71))),"")</f>
        <v>118</v>
      </c>
      <c r="BB71" s="59">
        <f>+IFERROR((IF(ISTEXT(BB$5)=FALSE,(INDEX(FRED!$1:$1048576,MATCH(US!BB$5,FRED!$A:$A,0),MATCH(US!$B71,FRED!$1:$1,0))),(BA71))),"")</f>
        <v>135</v>
      </c>
      <c r="BC71" s="60">
        <f>+IFERROR((IF(ISTEXT(BC$5)=FALSE,(INDEX(FRED!$1:$1048576,MATCH(US!BC$5,FRED!$A:$A,0),MATCH(US!$B71,FRED!$1:$1,0))),(BB71))),"")</f>
        <v>135</v>
      </c>
      <c r="BD71" s="59">
        <f>+IFERROR((IF(ISTEXT(BD$5)=FALSE,(INDEX(FRED!$1:$1048576,MATCH(US!BD$5,FRED!$A:$A,0),MATCH(US!$B71,FRED!$1:$1,0))),(BC71))),"")</f>
        <v>170</v>
      </c>
      <c r="BE71" s="59">
        <f>+IFERROR((IF(ISTEXT(BE$5)=FALSE,(INDEX(FRED!$1:$1048576,MATCH(US!BE$5,FRED!$A:$A,0),MATCH(US!$B71,FRED!$1:$1,0))),(BD71))),"")</f>
        <v>125</v>
      </c>
      <c r="BF71" s="59">
        <f>+IFERROR((IF(ISTEXT(BF$5)=FALSE,(INDEX(FRED!$1:$1048576,MATCH(US!BF$5,FRED!$A:$A,0),MATCH(US!$B71,FRED!$1:$1,0))),(BE71))),"")</f>
        <v>149</v>
      </c>
      <c r="BG71" s="59">
        <f>+IFERROR((IF(ISTEXT(BG$5)=FALSE,(INDEX(FRED!$1:$1048576,MATCH(US!BG$5,FRED!$A:$A,0),MATCH(US!$B71,FRED!$1:$1,0))),(BF71))),"")</f>
        <v>146</v>
      </c>
      <c r="BH71" s="59">
        <f>+IFERROR((IF(ISTEXT(BH$5)=FALSE,(INDEX(FRED!$1:$1048576,MATCH(US!BH$5,FRED!$A:$A,0),MATCH(US!$B71,FRED!$1:$1,0))),(BG71))),"")</f>
        <v>150</v>
      </c>
      <c r="BI71" s="59">
        <f>+IFERROR((IF(ISTEXT(BI$5)=FALSE,(INDEX(FRED!$1:$1048576,MATCH(US!BI$5,FRED!$A:$A,0),MATCH(US!$B71,FRED!$1:$1,0))),(BH71))),"")</f>
        <v>116</v>
      </c>
      <c r="BJ71" s="59">
        <f>+IFERROR((IF(ISTEXT(BJ$5)=FALSE,(INDEX(FRED!$1:$1048576,MATCH(US!BJ$5,FRED!$A:$A,0),MATCH(US!$B71,FRED!$1:$1,0))),(BI71))),"")</f>
        <v>124</v>
      </c>
      <c r="BK71" s="59">
        <f>+IFERROR((IF(ISTEXT(BK$5)=FALSE,(INDEX(FRED!$1:$1048576,MATCH(US!BK$5,FRED!$A:$A,0),MATCH(US!$B71,FRED!$1:$1,0))),(BJ71))),"")</f>
        <v>148</v>
      </c>
      <c r="BL71" s="59">
        <f>+IFERROR((IF(ISTEXT(BL$5)=FALSE,(INDEX(FRED!$1:$1048576,MATCH(US!BL$5,FRED!$A:$A,0),MATCH(US!$B71,FRED!$1:$1,0))),(BK71))),"")</f>
        <v>112</v>
      </c>
      <c r="BM71" s="59">
        <f>+IFERROR((IF(ISTEXT(BM$5)=FALSE,(INDEX(FRED!$1:$1048576,MATCH(US!BM$5,FRED!$A:$A,0),MATCH(US!$B71,FRED!$1:$1,0))),(BL71))),"")</f>
        <v>148</v>
      </c>
      <c r="BN71" s="59">
        <f>+IFERROR((IF(ISTEXT(BN$5)=FALSE,(INDEX(FRED!$1:$1048576,MATCH(US!BN$5,FRED!$A:$A,0),MATCH(US!$B71,FRED!$1:$1,0))),(BM71))),"")</f>
        <v>146</v>
      </c>
      <c r="BO71" s="59">
        <f>+IFERROR((IF(ISTEXT(BO$5)=FALSE,(INDEX(FRED!$1:$1048576,MATCH(US!BO$5,FRED!$A:$A,0),MATCH(US!$B71,FRED!$1:$1,0))),(BN71))),"")</f>
        <v>175</v>
      </c>
      <c r="BP71" s="60">
        <f>+IFERROR((IF(ISTEXT(BP$5)=FALSE,(INDEX(FRED!$1:$1048576,MATCH(US!BP$5,FRED!$A:$A,0),MATCH(US!$B71,FRED!$1:$1,0))),(BO71))),"")</f>
        <v>175</v>
      </c>
      <c r="BQ71" s="59">
        <f>+IFERROR((IF(ISTEXT(BQ$5)=FALSE,(INDEX(FRED!$1:$1048576,MATCH(US!BQ$5,FRED!$A:$A,0),MATCH(US!$B71,FRED!$1:$1,0))),(BP71))),"")</f>
        <v>144</v>
      </c>
      <c r="BR71" s="59">
        <f>+IFERROR((IF(ISTEXT(BR$5)=FALSE,(INDEX(FRED!$1:$1048576,MATCH(US!BR$5,FRED!$A:$A,0),MATCH(US!$B71,FRED!$1:$1,0))),(BQ71))),"")</f>
        <v>166</v>
      </c>
      <c r="BS71" s="59">
        <f>+IFERROR((IF(ISTEXT(BS$5)=FALSE,(INDEX(FRED!$1:$1048576,MATCH(US!BS$5,FRED!$A:$A,0),MATCH(US!$B71,FRED!$1:$1,0))),(BR71))),"")</f>
        <v>167</v>
      </c>
      <c r="BT71" s="59">
        <f>+IFERROR((IF(ISTEXT(BT$5)=FALSE,(INDEX(FRED!$1:$1048576,MATCH(US!BT$5,FRED!$A:$A,0),MATCH(US!$B71,FRED!$1:$1,0))),(BS71))),"")</f>
        <v>134</v>
      </c>
      <c r="BU71" s="59">
        <f>+IFERROR((IF(ISTEXT(BU$5)=FALSE,(INDEX(FRED!$1:$1048576,MATCH(US!BU$5,FRED!$A:$A,0),MATCH(US!$B71,FRED!$1:$1,0))),(BT71))),"")</f>
        <v>120</v>
      </c>
      <c r="BV71" s="59">
        <f>+IFERROR((IF(ISTEXT(BV$5)=FALSE,(INDEX(FRED!$1:$1048576,MATCH(US!BV$5,FRED!$A:$A,0),MATCH(US!$B71,FRED!$1:$1,0))),(BU71))),"")</f>
        <v>134</v>
      </c>
      <c r="BW71" s="59">
        <f>+IFERROR((IF(ISTEXT(BW$5)=FALSE,(INDEX(FRED!$1:$1048576,MATCH(US!BW$5,FRED!$A:$A,0),MATCH(US!$B71,FRED!$1:$1,0))),(BV71))),"")</f>
        <v>151</v>
      </c>
      <c r="BX71" s="59">
        <f>+IFERROR((IF(ISTEXT(BX$5)=FALSE,(INDEX(FRED!$1:$1048576,MATCH(US!BX$5,FRED!$A:$A,0),MATCH(US!$B71,FRED!$1:$1,0))),(BW71))),"")</f>
        <v>156</v>
      </c>
      <c r="BY71" s="59">
        <f>+IFERROR((IF(ISTEXT(BY$5)=FALSE,(INDEX(FRED!$1:$1048576,MATCH(US!BY$5,FRED!$A:$A,0),MATCH(US!$B71,FRED!$1:$1,0))),(BX71))),"")</f>
        <v>153</v>
      </c>
      <c r="BZ71" s="59">
        <f>+IFERROR((IF(ISTEXT(BZ$5)=FALSE,(INDEX(FRED!$1:$1048576,MATCH(US!BZ$5,FRED!$A:$A,0),MATCH(US!$B71,FRED!$1:$1,0))),(BY71))),"")</f>
        <v>182</v>
      </c>
      <c r="CA71" s="59">
        <f>+IFERROR((IF(ISTEXT(CA$5)=FALSE,(INDEX(FRED!$1:$1048576,MATCH(US!CA$5,FRED!$A:$A,0),MATCH(US!$B71,FRED!$1:$1,0))),(BZ71))),"")</f>
        <v>177</v>
      </c>
      <c r="CB71" s="59">
        <f>+IFERROR((IF(ISTEXT(CB$5)=FALSE,(INDEX(FRED!$1:$1048576,MATCH(US!CB$5,FRED!$A:$A,0),MATCH(US!$B71,FRED!$1:$1,0))),(CA71))),"")</f>
        <v>158</v>
      </c>
      <c r="CC71" s="60">
        <f>+IFERROR((IF(ISTEXT(CC$5)=FALSE,(INDEX(FRED!$1:$1048576,MATCH(US!CC$5,FRED!$A:$A,0),MATCH(US!$B71,FRED!$1:$1,0))),(CB71))),"")</f>
        <v>158</v>
      </c>
      <c r="CD71" s="59">
        <f>+IFERROR((IF(ISTEXT(CD$5)=FALSE,(INDEX(FRED!$1:$1048576,MATCH(US!CD$5,FRED!$A:$A,0),MATCH(US!$B71,FRED!$1:$1,0))),(CC71))),"")</f>
        <v>171</v>
      </c>
      <c r="CE71" s="59">
        <f>+IFERROR((IF(ISTEXT(CE$5)=FALSE,(INDEX(FRED!$1:$1048576,MATCH(US!CE$5,FRED!$A:$A,0),MATCH(US!$B71,FRED!$1:$1,0))),(CD71))),"")</f>
        <v>163</v>
      </c>
      <c r="CF71" s="59">
        <f>+IFERROR((IF(ISTEXT(CF$5)=FALSE,(INDEX(FRED!$1:$1048576,MATCH(US!CF$5,FRED!$A:$A,0),MATCH(US!$B71,FRED!$1:$1,0))),(CE71))),"")</f>
        <v>180</v>
      </c>
      <c r="CG71" s="59">
        <f>+IFERROR((IF(ISTEXT(CG$5)=FALSE,(INDEX(FRED!$1:$1048576,MATCH(US!CG$5,FRED!$A:$A,0),MATCH(US!$B71,FRED!$1:$1,0))),(CF71))),"")</f>
        <v>183</v>
      </c>
      <c r="CH71" s="59">
        <f>+IFERROR((IF(ISTEXT(CH$5)=FALSE,(INDEX(FRED!$1:$1048576,MATCH(US!CH$5,FRED!$A:$A,0),MATCH(US!$B71,FRED!$1:$1,0))),(CG71))),"")</f>
        <v>158</v>
      </c>
      <c r="CI71" s="59">
        <f>+IFERROR((IF(ISTEXT(CI$5)=FALSE,(INDEX(FRED!$1:$1048576,MATCH(US!CI$5,FRED!$A:$A,0),MATCH(US!$B71,FRED!$1:$1,0))),(CH71))),"")</f>
        <v>170</v>
      </c>
      <c r="CJ71" s="59">
        <f>+IFERROR((IF(ISTEXT(CJ$5)=FALSE,(INDEX(FRED!$1:$1048576,MATCH(US!CJ$5,FRED!$A:$A,0),MATCH(US!$B71,FRED!$1:$1,0))),(CI71))),"")</f>
        <v>175</v>
      </c>
      <c r="CK71" s="59">
        <f>+IFERROR((IF(ISTEXT(CK$5)=FALSE,(INDEX(FRED!$1:$1048576,MATCH(US!CK$5,FRED!$A:$A,0),MATCH(US!$B71,FRED!$1:$1,0))),(CJ71))),"")</f>
        <v>189</v>
      </c>
      <c r="CL71" s="59">
        <f>+IFERROR((IF(ISTEXT(CL$5)=FALSE,(INDEX(FRED!$1:$1048576,MATCH(US!CL$5,FRED!$A:$A,0),MATCH(US!$B71,FRED!$1:$1,0))),(CK71))),"")</f>
        <v>165</v>
      </c>
      <c r="CM71" s="59">
        <f>+IFERROR((IF(ISTEXT(CM$5)=FALSE,(INDEX(FRED!$1:$1048576,MATCH(US!CM$5,FRED!$A:$A,0),MATCH(US!$B71,FRED!$1:$1,0))),(CL71))),"")</f>
        <v>163</v>
      </c>
      <c r="CN71" s="59">
        <f>+IFERROR((IF(ISTEXT(CN$5)=FALSE,(INDEX(FRED!$1:$1048576,MATCH(US!CN$5,FRED!$A:$A,0),MATCH(US!$B71,FRED!$1:$1,0))),(CM71))),"")</f>
        <v>140</v>
      </c>
      <c r="CO71" s="59">
        <f>+IFERROR((IF(ISTEXT(CO$5)=FALSE,(INDEX(FRED!$1:$1048576,MATCH(US!CO$5,FRED!$A:$A,0),MATCH(US!$B71,FRED!$1:$1,0))),(CN71))),"")</f>
        <v>139</v>
      </c>
      <c r="CP71" s="60">
        <f>+IFERROR((IF(ISTEXT(CP$5)=FALSE,(INDEX(FRED!$1:$1048576,MATCH(US!CP$5,FRED!$A:$A,0),MATCH(US!$B71,FRED!$1:$1,0))),(CO71))),"")</f>
        <v>139</v>
      </c>
      <c r="CQ71" s="59">
        <f>+IFERROR((IF(ISTEXT(CQ$5)=FALSE,(INDEX(FRED!$1:$1048576,MATCH(US!CQ$5,FRED!$A:$A,0),MATCH(US!$B71,FRED!$1:$1,0))),(CP71))),"")</f>
        <v>266</v>
      </c>
      <c r="CR71" s="59">
        <f>+IFERROR((IF(ISTEXT(CR$5)=FALSE,(INDEX(FRED!$1:$1048576,MATCH(US!CR$5,FRED!$A:$A,0),MATCH(US!$B71,FRED!$1:$1,0))),(CQ71))),"")</f>
        <v>261</v>
      </c>
      <c r="CS71" s="59">
        <f>+IFERROR((IF(ISTEXT(CS$5)=FALSE,(INDEX(FRED!$1:$1048576,MATCH(US!CS$5,FRED!$A:$A,0),MATCH(US!$B71,FRED!$1:$1,0))),(CR71))),"")</f>
        <v>184</v>
      </c>
      <c r="CT71" s="59">
        <f>+IFERROR((IF(ISTEXT(CT$5)=FALSE,(INDEX(FRED!$1:$1048576,MATCH(US!CT$5,FRED!$A:$A,0),MATCH(US!$B71,FRED!$1:$1,0))),(CS71))),"")</f>
        <v>182</v>
      </c>
      <c r="CU71" s="59">
        <f>+IFERROR((IF(ISTEXT(CU$5)=FALSE,(INDEX(FRED!$1:$1048576,MATCH(US!CU$5,FRED!$A:$A,0),MATCH(US!$B71,FRED!$1:$1,0))),(CT71))),"")</f>
        <v>168</v>
      </c>
      <c r="CV71" s="59">
        <f>+IFERROR((IF(ISTEXT(CV$5)=FALSE,(INDEX(FRED!$1:$1048576,MATCH(US!CV$5,FRED!$A:$A,0),MATCH(US!$B71,FRED!$1:$1,0))),(CU71))),"")</f>
        <v>174</v>
      </c>
      <c r="CW71" s="59">
        <f>+IFERROR((IF(ISTEXT(CW$5)=FALSE,(INDEX(FRED!$1:$1048576,MATCH(US!CW$5,FRED!$A:$A,0),MATCH(US!$B71,FRED!$1:$1,0))),(CV71))),"")</f>
        <v>183</v>
      </c>
      <c r="CX71" s="59">
        <f>+IFERROR((IF(ISTEXT(CX$5)=FALSE,(INDEX(FRED!$1:$1048576,MATCH(US!CX$5,FRED!$A:$A,0),MATCH(US!$B71,FRED!$1:$1,0))),(CW71))),"")</f>
        <v>163</v>
      </c>
      <c r="CY71" s="59">
        <f>+IFERROR((IF(ISTEXT(CY$5)=FALSE,(INDEX(FRED!$1:$1048576,MATCH(US!CY$5,FRED!$A:$A,0),MATCH(US!$B71,FRED!$1:$1,0))),(CX71))),"")</f>
        <v>137</v>
      </c>
      <c r="CZ71" s="59">
        <f>+IFERROR((IF(ISTEXT(CZ$5)=FALSE,(INDEX(FRED!$1:$1048576,MATCH(US!CZ$5,FRED!$A:$A,0),MATCH(US!$B71,FRED!$1:$1,0))),(CY71))),"")</f>
        <v>166</v>
      </c>
      <c r="DA71" s="59">
        <f>+IFERROR((IF(ISTEXT(DA$5)=FALSE,(INDEX(FRED!$1:$1048576,MATCH(US!DA$5,FRED!$A:$A,0),MATCH(US!$B71,FRED!$1:$1,0))),(CZ71))),"")</f>
        <v>143</v>
      </c>
      <c r="DB71" s="59">
        <f>+IFERROR((IF(ISTEXT(DB$5)=FALSE,(INDEX(FRED!$1:$1048576,MATCH(US!DB$5,FRED!$A:$A,0),MATCH(US!$B71,FRED!$1:$1,0))),(DA71))),"")</f>
        <v>145</v>
      </c>
      <c r="DC71" s="60">
        <f>+IFERROR((IF(ISTEXT(DC$5)=FALSE,(INDEX(FRED!$1:$1048576,MATCH(US!DC$5,FRED!$A:$A,0),MATCH(US!$B71,FRED!$1:$1,0))),(DB71))),"")</f>
        <v>145</v>
      </c>
      <c r="DD71" s="59">
        <f>+IFERROR((IF(ISTEXT(DD$5)=FALSE,(INDEX(FRED!$1:$1048576,MATCH(US!DD$5,FRED!$A:$A,0),MATCH(US!$B71,FRED!$1:$1,0))),(DC71))),"")</f>
        <v>158</v>
      </c>
      <c r="DE71" s="59">
        <f>+IFERROR((IF(ISTEXT(DE$5)=FALSE,(INDEX(FRED!$1:$1048576,MATCH(US!DE$5,FRED!$A:$A,0),MATCH(US!$B71,FRED!$1:$1,0))),(DD71))),"")</f>
        <v>136</v>
      </c>
      <c r="DF71" s="59">
        <f>+IFERROR((IF(ISTEXT(DF$5)=FALSE,(INDEX(FRED!$1:$1048576,MATCH(US!DF$5,FRED!$A:$A,0),MATCH(US!$B71,FRED!$1:$1,0))),(DE71))),"")</f>
        <v>104</v>
      </c>
      <c r="DG71" s="59">
        <f>+IFERROR((IF(ISTEXT(DG$5)=FALSE,(INDEX(FRED!$1:$1048576,MATCH(US!DG$5,FRED!$A:$A,0),MATCH(US!$B71,FRED!$1:$1,0))),(DF71))),"")</f>
        <v>101</v>
      </c>
      <c r="DH71" s="59">
        <f>+IFERROR((IF(ISTEXT(DH$5)=FALSE,(INDEX(FRED!$1:$1048576,MATCH(US!DH$5,FRED!$A:$A,0),MATCH(US!$B71,FRED!$1:$1,0))),(DG71))),"")</f>
        <v>167</v>
      </c>
      <c r="DI71" s="59">
        <f>+IFERROR((IF(ISTEXT(DI$5)=FALSE,(INDEX(FRED!$1:$1048576,MATCH(US!DI$5,FRED!$A:$A,0),MATCH(US!$B71,FRED!$1:$1,0))),(DH71))),"")</f>
        <v>134</v>
      </c>
      <c r="DJ71" s="59">
        <f>+IFERROR((IF(ISTEXT(DJ$5)=FALSE,(INDEX(FRED!$1:$1048576,MATCH(US!DJ$5,FRED!$A:$A,0),MATCH(US!$B71,FRED!$1:$1,0))),(DI71))),"")</f>
        <v>117</v>
      </c>
      <c r="DK71" s="59">
        <f>+IFERROR((IF(ISTEXT(DK$5)=FALSE,(INDEX(FRED!$1:$1048576,MATCH(US!DK$5,FRED!$A:$A,0),MATCH(US!$B71,FRED!$1:$1,0))),(DJ71))),"")</f>
        <v>79</v>
      </c>
      <c r="DL71" s="59">
        <f>+IFERROR((IF(ISTEXT(DL$5)=FALSE,(INDEX(FRED!$1:$1048576,MATCH(US!DL$5,FRED!$A:$A,0),MATCH(US!$B71,FRED!$1:$1,0))),(DK71))),"")</f>
        <v>111</v>
      </c>
      <c r="DM71" s="59">
        <f>+IFERROR((IF(ISTEXT(DM$5)=FALSE,(INDEX(FRED!$1:$1048576,MATCH(US!DM$5,FRED!$A:$A,0),MATCH(US!$B71,FRED!$1:$1,0))),(DL71))),"")</f>
        <v>73</v>
      </c>
      <c r="DN71" s="59">
        <f>+IFERROR((IF(ISTEXT(DN$5)=FALSE,(INDEX(FRED!$1:$1048576,MATCH(US!DN$5,FRED!$A:$A,0),MATCH(US!$B71,FRED!$1:$1,0))),(DM71))),"")</f>
        <v>70</v>
      </c>
      <c r="DO71" s="59">
        <f>+IFERROR((IF(ISTEXT(DO$5)=FALSE,(INDEX(FRED!$1:$1048576,MATCH(US!DO$5,FRED!$A:$A,0),MATCH(US!$B71,FRED!$1:$1,0))),(DN71))),"")</f>
        <v>64</v>
      </c>
      <c r="DP71" s="60">
        <f>+IFERROR((IF(ISTEXT(DP$5)=FALSE,(INDEX(FRED!$1:$1048576,MATCH(US!DP$5,FRED!$A:$A,0),MATCH(US!$B71,FRED!$1:$1,0))),(DO71))),"")</f>
        <v>64</v>
      </c>
      <c r="DQ71" s="59">
        <f>+IFERROR((IF(ISTEXT(DQ$5)=FALSE,(INDEX(FRED!$1:$1048576,MATCH(US!DQ$5,FRED!$A:$A,0),MATCH(US!$B71,FRED!$1:$1,0))),(DP71))),"")</f>
        <v>41</v>
      </c>
      <c r="DR71" s="59">
        <f>+IFERROR((IF(ISTEXT(DR$5)=FALSE,(INDEX(FRED!$1:$1048576,MATCH(US!DR$5,FRED!$A:$A,0),MATCH(US!$B71,FRED!$1:$1,0))),(DQ71))),"")</f>
        <v>82</v>
      </c>
      <c r="DS71" s="59">
        <f>+IFERROR((IF(ISTEXT(DS$5)=FALSE,(INDEX(FRED!$1:$1048576,MATCH(US!DS$5,FRED!$A:$A,0),MATCH(US!$B71,FRED!$1:$1,0))),(DR71))),"")</f>
        <v>47</v>
      </c>
      <c r="DT71" s="59">
        <f>+IFERROR((IF(ISTEXT(DT$5)=FALSE,(INDEX(FRED!$1:$1048576,MATCH(US!DT$5,FRED!$A:$A,0),MATCH(US!$B71,FRED!$1:$1,0))),(DS71))),"")</f>
        <v>24</v>
      </c>
      <c r="DU71" s="59">
        <f>+IFERROR((IF(ISTEXT(DU$5)=FALSE,(INDEX(FRED!$1:$1048576,MATCH(US!DU$5,FRED!$A:$A,0),MATCH(US!$B71,FRED!$1:$1,0))),(DT71))),"")</f>
        <v>46</v>
      </c>
      <c r="DV71" s="59">
        <f>+IFERROR((IF(ISTEXT(DV$5)=FALSE,(INDEX(FRED!$1:$1048576,MATCH(US!DV$5,FRED!$A:$A,0),MATCH(US!$B71,FRED!$1:$1,0))),(DU71))),"")</f>
        <v>61</v>
      </c>
      <c r="DW71" s="59">
        <f>+IFERROR((IF(ISTEXT(DW$5)=FALSE,(INDEX(FRED!$1:$1048576,MATCH(US!DW$5,FRED!$A:$A,0),MATCH(US!$B71,FRED!$1:$1,0))),(DV71))),"")</f>
        <v>45</v>
      </c>
      <c r="DX71" s="59">
        <f>+IFERROR((IF(ISTEXT(DX$5)=FALSE,(INDEX(FRED!$1:$1048576,MATCH(US!DX$5,FRED!$A:$A,0),MATCH(US!$B71,FRED!$1:$1,0))),(DW71))),"")</f>
        <v>58</v>
      </c>
      <c r="DY71" s="59">
        <f>+IFERROR((IF(ISTEXT(DY$5)=FALSE,(INDEX(FRED!$1:$1048576,MATCH(US!DY$5,FRED!$A:$A,0),MATCH(US!$B71,FRED!$1:$1,0))),(DX71))),"")</f>
        <v>64</v>
      </c>
      <c r="DZ71" s="59">
        <f>+IFERROR((IF(ISTEXT(DZ$5)=FALSE,(INDEX(FRED!$1:$1048576,MATCH(US!DZ$5,FRED!$A:$A,0),MATCH(US!$B71,FRED!$1:$1,0))),(DY71))),"")</f>
        <v>55</v>
      </c>
      <c r="EA71" s="59">
        <f>+IFERROR((IF(ISTEXT(EA$5)=FALSE,(INDEX(FRED!$1:$1048576,MATCH(US!EA$5,FRED!$A:$A,0),MATCH(US!$B71,FRED!$1:$1,0))),(DZ71))),"")</f>
        <v>65</v>
      </c>
      <c r="EB71" s="59">
        <f>+IFERROR((IF(ISTEXT(EB$5)=FALSE,(INDEX(FRED!$1:$1048576,MATCH(US!EB$5,FRED!$A:$A,0),MATCH(US!$B71,FRED!$1:$1,0))),(EA71))),"")</f>
        <v>77</v>
      </c>
      <c r="EC71" s="60">
        <f>+IFERROR((IF(ISTEXT(EC$5)=FALSE,(INDEX(FRED!$1:$1048576,MATCH(US!EC$5,FRED!$A:$A,0),MATCH(US!$B71,FRED!$1:$1,0))),(EB71))),"")</f>
        <v>77</v>
      </c>
      <c r="ED71" s="59">
        <f>+IFERROR((IF(ISTEXT(ED$5)=FALSE,(INDEX(FRED!$1:$1048576,MATCH(US!ED$5,FRED!$A:$A,0),MATCH(US!$B71,FRED!$1:$1,0))),(EC71))),"")</f>
        <v>58</v>
      </c>
      <c r="EE71" s="59">
        <f>+IFERROR((IF(ISTEXT(EE$5)=FALSE,(INDEX(FRED!$1:$1048576,MATCH(US!EE$5,FRED!$A:$A,0),MATCH(US!$B71,FRED!$1:$1,0))),(ED71))),"")</f>
        <v>73</v>
      </c>
      <c r="EF71" s="59">
        <f>+IFERROR((IF(ISTEXT(EF$5)=FALSE,(INDEX(FRED!$1:$1048576,MATCH(US!EF$5,FRED!$A:$A,0),MATCH(US!$B71,FRED!$1:$1,0))),(EE71))),"")</f>
        <v>84</v>
      </c>
      <c r="EG71" s="59">
        <f>+IFERROR((IF(ISTEXT(EG$5)=FALSE,(INDEX(FRED!$1:$1048576,MATCH(US!EG$5,FRED!$A:$A,0),MATCH(US!$B71,FRED!$1:$1,0))),(EF71))),"")</f>
        <v>85</v>
      </c>
      <c r="EH71" s="59">
        <f>+IFERROR((IF(ISTEXT(EH$5)=FALSE,(INDEX(FRED!$1:$1048576,MATCH(US!EH$5,FRED!$A:$A,0),MATCH(US!$B71,FRED!$1:$1,0))),(EG71))),"")</f>
        <v>78</v>
      </c>
      <c r="EI71" s="59">
        <f>+IFERROR((IF(ISTEXT(EI$5)=FALSE,(INDEX(FRED!$1:$1048576,MATCH(US!EI$5,FRED!$A:$A,0),MATCH(US!$B71,FRED!$1:$1,0))),(EH71))),"")</f>
        <v>74</v>
      </c>
      <c r="EJ71" s="59">
        <f>+IFERROR((IF(ISTEXT(EJ$5)=FALSE,(INDEX(FRED!$1:$1048576,MATCH(US!EJ$5,FRED!$A:$A,0),MATCH(US!$B71,FRED!$1:$1,0))),(EI71))),"")</f>
        <v>102</v>
      </c>
      <c r="EK71" s="59">
        <f>+IFERROR((IF(ISTEXT(EK$5)=FALSE,(INDEX(FRED!$1:$1048576,MATCH(US!EK$5,FRED!$A:$A,0),MATCH(US!$B71,FRED!$1:$1,0))),(EJ71))),"")</f>
        <v>52</v>
      </c>
      <c r="EL71" s="59">
        <f>+IFERROR((IF(ISTEXT(EL$5)=FALSE,(INDEX(FRED!$1:$1048576,MATCH(US!EL$5,FRED!$A:$A,0),MATCH(US!$B71,FRED!$1:$1,0))),(EK71))),"")</f>
        <v>77</v>
      </c>
      <c r="EM71" s="59">
        <f>+IFERROR((IF(ISTEXT(EM$5)=FALSE,(INDEX(FRED!$1:$1048576,MATCH(US!EM$5,FRED!$A:$A,0),MATCH(US!$B71,FRED!$1:$1,0))),(EL71))),"")</f>
        <v>67</v>
      </c>
      <c r="EN71" s="59">
        <f>+IFERROR((IF(ISTEXT(EN$5)=FALSE,(INDEX(FRED!$1:$1048576,MATCH(US!EN$5,FRED!$A:$A,0),MATCH(US!$B71,FRED!$1:$1,0))),(EM71))),"")</f>
        <v>88</v>
      </c>
      <c r="EO71" s="59">
        <f>+IFERROR((IF(ISTEXT(EO$5)=FALSE,(INDEX(FRED!$1:$1048576,MATCH(US!EO$5,FRED!$A:$A,0),MATCH(US!$B71,FRED!$1:$1,0))),(EN71))),"")</f>
        <v>46</v>
      </c>
      <c r="EP71" s="60">
        <f>+IFERROR((IF(ISTEXT(EP$5)=FALSE,(INDEX(FRED!$1:$1048576,MATCH(US!EP$5,FRED!$A:$A,0),MATCH(US!$B71,FRED!$1:$1,0))),(EO71))),"")</f>
        <v>46</v>
      </c>
      <c r="EQ71" s="59">
        <f>+IFERROR((IF(ISTEXT(EQ$5)=FALSE,(INDEX(FRED!$1:$1048576,MATCH(US!EQ$5,FRED!$A:$A,0),MATCH(US!$B71,FRED!$1:$1,0))),(EP71))),"")</f>
        <v>65</v>
      </c>
      <c r="ER71" s="59">
        <f>+IFERROR((IF(ISTEXT(ER$5)=FALSE,(INDEX(FRED!$1:$1048576,MATCH(US!ER$5,FRED!$A:$A,0),MATCH(US!$B71,FRED!$1:$1,0))),(EQ71))),"")</f>
        <v>51</v>
      </c>
      <c r="ES71" s="59">
        <f>+IFERROR((IF(ISTEXT(ES$5)=FALSE,(INDEX(FRED!$1:$1048576,MATCH(US!ES$5,FRED!$A:$A,0),MATCH(US!$B71,FRED!$1:$1,0))),(ER71))),"")</f>
        <v>65</v>
      </c>
      <c r="ET71" s="59">
        <f>+IFERROR((IF(ISTEXT(ET$5)=FALSE,(INDEX(FRED!$1:$1048576,MATCH(US!ET$5,FRED!$A:$A,0),MATCH(US!$B71,FRED!$1:$1,0))),(ES71))),"")</f>
        <v>77</v>
      </c>
      <c r="EU71" s="59">
        <f>+IFERROR((IF(ISTEXT(EU$5)=FALSE,(INDEX(FRED!$1:$1048576,MATCH(US!EU$5,FRED!$A:$A,0),MATCH(US!$B71,FRED!$1:$1,0))),(ET71))),"")</f>
        <v>109</v>
      </c>
      <c r="EV71" s="59">
        <f>+IFERROR((IF(ISTEXT(EV$5)=FALSE,(INDEX(FRED!$1:$1048576,MATCH(US!EV$5,FRED!$A:$A,0),MATCH(US!$B71,FRED!$1:$1,0))),(EU71))),"")</f>
        <v>68</v>
      </c>
      <c r="EW71" s="59">
        <f>+IFERROR((IF(ISTEXT(EW$5)=FALSE,(INDEX(FRED!$1:$1048576,MATCH(US!EW$5,FRED!$A:$A,0),MATCH(US!$B71,FRED!$1:$1,0))),(EV71))),"")</f>
        <v>85</v>
      </c>
      <c r="EX71" s="59">
        <f>+IFERROR((IF(ISTEXT(EX$5)=FALSE,(INDEX(FRED!$1:$1048576,MATCH(US!EX$5,FRED!$A:$A,0),MATCH(US!$B71,FRED!$1:$1,0))),(EW71))),"")</f>
        <v>98</v>
      </c>
      <c r="EY71" s="59">
        <f>+IFERROR((IF(ISTEXT(EY$5)=FALSE,(INDEX(FRED!$1:$1048576,MATCH(US!EY$5,FRED!$A:$A,0),MATCH(US!$B71,FRED!$1:$1,0))),(EX71))),"")</f>
        <v>87</v>
      </c>
      <c r="EZ71" s="59">
        <f>+IFERROR((IF(ISTEXT(EZ$5)=FALSE,(INDEX(FRED!$1:$1048576,MATCH(US!EZ$5,FRED!$A:$A,0),MATCH(US!$B71,FRED!$1:$1,0))),(EY71))),"")</f>
        <v>82</v>
      </c>
      <c r="FA71" s="59">
        <f>+IFERROR((IF(ISTEXT(FA$5)=FALSE,(INDEX(FRED!$1:$1048576,MATCH(US!FA$5,FRED!$A:$A,0),MATCH(US!$B71,FRED!$1:$1,0))),(EZ71))),"")</f>
        <v>84</v>
      </c>
      <c r="FB71" s="59">
        <f>+IFERROR((IF(ISTEXT(FB$5)=FALSE,(INDEX(FRED!$1:$1048576,MATCH(US!FB$5,FRED!$A:$A,0),MATCH(US!$B71,FRED!$1:$1,0))),(FA71))),"")</f>
        <v>79</v>
      </c>
      <c r="FC71" s="60">
        <f>+IFERROR((IF(ISTEXT(FC$5)=FALSE,(INDEX(FRED!$1:$1048576,MATCH(US!FC$5,FRED!$A:$A,0),MATCH(US!$B71,FRED!$1:$1,0))),(FB71))),"")</f>
        <v>79</v>
      </c>
      <c r="FD71" s="59">
        <f>+IFERROR((IF(ISTEXT(FD$5)=FALSE,(INDEX(FRED!$1:$1048576,MATCH(US!FD$5,FRED!$A:$A,0),MATCH(US!$B71,FRED!$1:$1,0))),(FC71))),"")</f>
        <v>89</v>
      </c>
      <c r="FE71" s="59">
        <f>+IFERROR((IF(ISTEXT(FE$5)=FALSE,(INDEX(FRED!$1:$1048576,MATCH(US!FE$5,FRED!$A:$A,0),MATCH(US!$B71,FRED!$1:$1,0))),(FD71))),"")</f>
        <v>68</v>
      </c>
      <c r="FF71" s="59">
        <f>+IFERROR((IF(ISTEXT(FF$5)=FALSE,(INDEX(FRED!$1:$1048576,MATCH(US!FF$5,FRED!$A:$A,0),MATCH(US!$B71,FRED!$1:$1,0))),(FE71))),"")</f>
        <v>91</v>
      </c>
      <c r="FG71" s="59">
        <f>+IFERROR((IF(ISTEXT(FG$5)=FALSE,(INDEX(FRED!$1:$1048576,MATCH(US!FG$5,FRED!$A:$A,0),MATCH(US!$B71,FRED!$1:$1,0))),(FF71))),"")</f>
        <v>113</v>
      </c>
      <c r="FH71" s="59">
        <f>+IFERROR((IF(ISTEXT(FH$5)=FALSE,(INDEX(FRED!$1:$1048576,MATCH(US!FH$5,FRED!$A:$A,0),MATCH(US!$B71,FRED!$1:$1,0))),(FG71))),"")</f>
        <v>92</v>
      </c>
      <c r="FI71" s="59">
        <f>+IFERROR((IF(ISTEXT(FI$5)=FALSE,(INDEX(FRED!$1:$1048576,MATCH(US!FI$5,FRED!$A:$A,0),MATCH(US!$B71,FRED!$1:$1,0))),(FH71))),"")</f>
        <v>62</v>
      </c>
      <c r="FJ71" s="59">
        <f>+IFERROR((IF(ISTEXT(FJ$5)=FALSE,(INDEX(FRED!$1:$1048576,MATCH(US!FJ$5,FRED!$A:$A,0),MATCH(US!$B71,FRED!$1:$1,0))),(FI71))),"")</f>
        <v>88</v>
      </c>
      <c r="FK71" s="59">
        <f>+IFERROR((IF(ISTEXT(FK$5)=FALSE,(INDEX(FRED!$1:$1048576,MATCH(US!FK$5,FRED!$A:$A,0),MATCH(US!$B71,FRED!$1:$1,0))),(FJ71))),"")</f>
        <v>117</v>
      </c>
      <c r="FL71" s="59">
        <f>+IFERROR((IF(ISTEXT(FL$5)=FALSE,(INDEX(FRED!$1:$1048576,MATCH(US!FL$5,FRED!$A:$A,0),MATCH(US!$B71,FRED!$1:$1,0))),(FK71))),"")</f>
        <v>95</v>
      </c>
      <c r="FM71" s="59">
        <f>+IFERROR((IF(ISTEXT(FM$5)=FALSE,(INDEX(FRED!$1:$1048576,MATCH(US!FM$5,FRED!$A:$A,0),MATCH(US!$B71,FRED!$1:$1,0))),(FL71))),"")</f>
        <v>106</v>
      </c>
      <c r="FN71" s="59">
        <f>+IFERROR((IF(ISTEXT(FN$5)=FALSE,(INDEX(FRED!$1:$1048576,MATCH(US!FN$5,FRED!$A:$A,0),MATCH(US!$B71,FRED!$1:$1,0))),(FM71))),"")</f>
        <v>97</v>
      </c>
      <c r="FO71" s="59">
        <f>+IFERROR((IF(ISTEXT(FO$5)=FALSE,(INDEX(FRED!$1:$1048576,MATCH(US!FO$5,FRED!$A:$A,0),MATCH(US!$B71,FRED!$1:$1,0))),(FN71))),"")</f>
        <v>129</v>
      </c>
      <c r="FP71" s="60">
        <f>+IFERROR((IF(ISTEXT(FP$5)=FALSE,(INDEX(FRED!$1:$1048576,MATCH(US!FP$5,FRED!$A:$A,0),MATCH(US!$B71,FRED!$1:$1,0))),(FO71))),"")</f>
        <v>129</v>
      </c>
      <c r="FQ71" s="59">
        <f>+IFERROR((IF(ISTEXT(FQ$5)=FALSE,(INDEX(FRED!$1:$1048576,MATCH(US!FQ$5,FRED!$A:$A,0),MATCH(US!$B71,FRED!$1:$1,0))),(FP71))),"")</f>
        <v>120</v>
      </c>
      <c r="FR71" s="59">
        <f>+IFERROR((IF(ISTEXT(FR$5)=FALSE,(INDEX(FRED!$1:$1048576,MATCH(US!FR$5,FRED!$A:$A,0),MATCH(US!$B71,FRED!$1:$1,0))),(FQ71))),"")</f>
        <v>137</v>
      </c>
      <c r="FS71" s="59">
        <f>+IFERROR((IF(ISTEXT(FS$5)=FALSE,(INDEX(FRED!$1:$1048576,MATCH(US!FS$5,FRED!$A:$A,0),MATCH(US!$B71,FRED!$1:$1,0))),(FR71))),"")</f>
        <v>116</v>
      </c>
      <c r="FT71" s="59">
        <f>+IFERROR((IF(ISTEXT(FT$5)=FALSE,(INDEX(FRED!$1:$1048576,MATCH(US!FT$5,FRED!$A:$A,0),MATCH(US!$B71,FRED!$1:$1,0))),(FS71))),"")</f>
        <v>113</v>
      </c>
      <c r="FU71" s="59">
        <f>+IFERROR((IF(ISTEXT(FU$5)=FALSE,(INDEX(FRED!$1:$1048576,MATCH(US!FU$5,FRED!$A:$A,0),MATCH(US!$B71,FRED!$1:$1,0))),(FT71))),"")</f>
        <v>120</v>
      </c>
      <c r="FV71" s="59">
        <f>+IFERROR((IF(ISTEXT(FV$5)=FALSE,(INDEX(FRED!$1:$1048576,MATCH(US!FV$5,FRED!$A:$A,0),MATCH(US!$B71,FRED!$1:$1,0))),(FU71))),"")</f>
        <v>131</v>
      </c>
      <c r="FW71" s="59">
        <f>+IFERROR((IF(ISTEXT(FW$5)=FALSE,(INDEX(FRED!$1:$1048576,MATCH(US!FW$5,FRED!$A:$A,0),MATCH(US!$B71,FRED!$1:$1,0))),(FV71))),"")</f>
        <v>104</v>
      </c>
      <c r="FX71" s="59">
        <f>+IFERROR((IF(ISTEXT(FX$5)=FALSE,(INDEX(FRED!$1:$1048576,MATCH(US!FX$5,FRED!$A:$A,0),MATCH(US!$B71,FRED!$1:$1,0))),(FW71))),"")</f>
        <v>112</v>
      </c>
      <c r="FY71" s="59">
        <f>+IFERROR((IF(ISTEXT(FY$5)=FALSE,(INDEX(FRED!$1:$1048576,MATCH(US!FY$5,FRED!$A:$A,0),MATCH(US!$B71,FRED!$1:$1,0))),(FX71))),"")</f>
        <v>128</v>
      </c>
      <c r="FZ71" s="59">
        <f>+IFERROR((IF(ISTEXT(FZ$5)=FALSE,(INDEX(FRED!$1:$1048576,MATCH(US!FZ$5,FRED!$A:$A,0),MATCH(US!$B71,FRED!$1:$1,0))),(FY71))),"")</f>
        <v>137</v>
      </c>
      <c r="GA71" s="59">
        <f>+IFERROR((IF(ISTEXT(GA$5)=FALSE,(INDEX(FRED!$1:$1048576,MATCH(US!GA$5,FRED!$A:$A,0),MATCH(US!$B71,FRED!$1:$1,0))),(FZ71))),"")</f>
        <v>156</v>
      </c>
      <c r="GB71" s="59">
        <f>+IFERROR((IF(ISTEXT(GB$5)=FALSE,(INDEX(FRED!$1:$1048576,MATCH(US!GB$5,FRED!$A:$A,0),MATCH(US!$B71,FRED!$1:$1,0))),(GA71))),"")</f>
        <v>119</v>
      </c>
      <c r="GC71" s="60">
        <f>+IFERROR((IF(ISTEXT(GC$5)=FALSE,(INDEX(FRED!$1:$1048576,MATCH(US!GC$5,FRED!$A:$A,0),MATCH(US!$B71,FRED!$1:$1,0))),(GB71))),"")</f>
        <v>119</v>
      </c>
      <c r="GD71" s="59">
        <f>+IFERROR((IF(ISTEXT(GD$5)=FALSE,(INDEX(FRED!$1:$1048576,MATCH(US!GD$5,FRED!$A:$A,0),MATCH(US!$B71,FRED!$1:$1,0))),(GC71))),"")</f>
        <v>155</v>
      </c>
      <c r="GE71" s="59">
        <f>+IFERROR((IF(ISTEXT(GE$5)=FALSE,(INDEX(FRED!$1:$1048576,MATCH(US!GE$5,FRED!$A:$A,0),MATCH(US!$B71,FRED!$1:$1,0))),(GD71))),"")</f>
        <v>139</v>
      </c>
      <c r="GF71" s="59">
        <f>+IFERROR((IF(ISTEXT(GF$5)=FALSE,(INDEX(FRED!$1:$1048576,MATCH(US!GF$5,FRED!$A:$A,0),MATCH(US!$B71,FRED!$1:$1,0))),(GE71))),"")</f>
        <v>125</v>
      </c>
      <c r="GG71" s="59">
        <f>+IFERROR((IF(ISTEXT(GG$5)=FALSE,(INDEX(FRED!$1:$1048576,MATCH(US!GG$5,FRED!$A:$A,0),MATCH(US!$B71,FRED!$1:$1,0))),(GF71))),"")</f>
        <v>116</v>
      </c>
      <c r="GH71" s="59">
        <f>+IFERROR((IF(ISTEXT(GH$5)=FALSE,(INDEX(FRED!$1:$1048576,MATCH(US!GH$5,FRED!$A:$A,0),MATCH(US!$B71,FRED!$1:$1,0))),(GG71))),"")</f>
        <v>119</v>
      </c>
      <c r="GI71" s="59">
        <f>+IFERROR((IF(ISTEXT(GI$5)=FALSE,(INDEX(FRED!$1:$1048576,MATCH(US!GI$5,FRED!$A:$A,0),MATCH(US!$B71,FRED!$1:$1,0))),(GH71))),"")</f>
        <v>155</v>
      </c>
      <c r="GJ71" s="59">
        <f>+IFERROR((IF(ISTEXT(GJ$5)=FALSE,(INDEX(FRED!$1:$1048576,MATCH(US!GJ$5,FRED!$A:$A,0),MATCH(US!$B71,FRED!$1:$1,0))),(GI71))),"")</f>
        <v>149</v>
      </c>
      <c r="GK71" s="59">
        <f>+IFERROR((IF(ISTEXT(GK$5)=FALSE,(INDEX(FRED!$1:$1048576,MATCH(US!GK$5,FRED!$A:$A,0),MATCH(US!$B71,FRED!$1:$1,0))),(GJ71))),"")</f>
        <v>127</v>
      </c>
      <c r="GL71" s="59">
        <f>+IFERROR((IF(ISTEXT(GL$5)=FALSE,(INDEX(FRED!$1:$1048576,MATCH(US!GL$5,FRED!$A:$A,0),MATCH(US!$B71,FRED!$1:$1,0))),(GK71))),"")</f>
        <v>116</v>
      </c>
      <c r="GM71" s="59">
        <f>+IFERROR((IF(ISTEXT(GM$5)=FALSE,(INDEX(FRED!$1:$1048576,MATCH(US!GM$5,FRED!$A:$A,0),MATCH(US!$B71,FRED!$1:$1,0))),(GL71))),"")</f>
        <v>149</v>
      </c>
      <c r="GN71" s="59">
        <f>+IFERROR((IF(ISTEXT(GN$5)=FALSE,(INDEX(FRED!$1:$1048576,MATCH(US!GN$5,FRED!$A:$A,0),MATCH(US!$B71,FRED!$1:$1,0))),(GM71))),"")</f>
        <v>139</v>
      </c>
      <c r="GO71" s="59">
        <f>+IFERROR((IF(ISTEXT(GO$5)=FALSE,(INDEX(FRED!$1:$1048576,MATCH(US!GO$5,FRED!$A:$A,0),MATCH(US!$B71,FRED!$1:$1,0))),(GN71))),"")</f>
        <v>139</v>
      </c>
      <c r="GP71" s="60">
        <f>+IFERROR((IF(ISTEXT(GP$5)=FALSE,(INDEX(FRED!$1:$1048576,MATCH(US!GP$5,FRED!$A:$A,0),MATCH(US!$B71,FRED!$1:$1,0))),(GO71))),"")</f>
        <v>139</v>
      </c>
      <c r="GQ71" s="59">
        <f>+IFERROR((IF(ISTEXT(GQ$5)=FALSE,(INDEX(FRED!$1:$1048576,MATCH(US!GQ$5,FRED!$A:$A,0),MATCH(US!$B71,FRED!$1:$1,0))),(GP71))),"")</f>
        <v>147</v>
      </c>
      <c r="GR71" s="59">
        <f>+IFERROR((IF(ISTEXT(GR$5)=FALSE,(INDEX(FRED!$1:$1048576,MATCH(US!GR$5,FRED!$A:$A,0),MATCH(US!$B71,FRED!$1:$1,0))),(GQ71))),"")</f>
        <v>171</v>
      </c>
      <c r="GS71" s="59">
        <f>+IFERROR((IF(ISTEXT(GS$5)=FALSE,(INDEX(FRED!$1:$1048576,MATCH(US!GS$5,FRED!$A:$A,0),MATCH(US!$B71,FRED!$1:$1,0))),(GR71))),"")</f>
        <v>165</v>
      </c>
      <c r="GT71" s="59">
        <f>+IFERROR((IF(ISTEXT(GT$5)=FALSE,(INDEX(FRED!$1:$1048576,MATCH(US!GT$5,FRED!$A:$A,0),MATCH(US!$B71,FRED!$1:$1,0))),(GS71))),"")</f>
        <v>152</v>
      </c>
      <c r="GU71" s="59">
        <f>+IFERROR((IF(ISTEXT(GU$5)=FALSE,(INDEX(FRED!$1:$1048576,MATCH(US!GU$5,FRED!$A:$A,0),MATCH(US!$B71,FRED!$1:$1,0))),(GT71))),"")</f>
        <v>158</v>
      </c>
      <c r="GV71" s="59">
        <f>+IFERROR((IF(ISTEXT(GV$5)=FALSE,(INDEX(FRED!$1:$1048576,MATCH(US!GV$5,FRED!$A:$A,0),MATCH(US!$B71,FRED!$1:$1,0))),(GU71))),"")</f>
        <v>145</v>
      </c>
      <c r="GW71" s="59">
        <f>+IFERROR((IF(ISTEXT(GW$5)=FALSE,(INDEX(FRED!$1:$1048576,MATCH(US!GW$5,FRED!$A:$A,0),MATCH(US!$B71,FRED!$1:$1,0))),(GV71))),"")</f>
        <v>147</v>
      </c>
      <c r="GX71" s="59">
        <f>+IFERROR((IF(ISTEXT(GX$5)=FALSE,(INDEX(FRED!$1:$1048576,MATCH(US!GX$5,FRED!$A:$A,0),MATCH(US!$B71,FRED!$1:$1,0))),(GW71))),"")</f>
        <v>143</v>
      </c>
      <c r="GY71" s="59">
        <f>+IFERROR((IF(ISTEXT(GY$5)=FALSE,(INDEX(FRED!$1:$1048576,MATCH(US!GY$5,FRED!$A:$A,0),MATCH(US!$B71,FRED!$1:$1,0))),(GX71))),"")</f>
        <v>122</v>
      </c>
      <c r="GZ71" s="59">
        <f>+IFERROR((IF(ISTEXT(GZ$5)=FALSE,(INDEX(FRED!$1:$1048576,MATCH(US!GZ$5,FRED!$A:$A,0),MATCH(US!$B71,FRED!$1:$1,0))),(GY71))),"")</f>
        <v>136</v>
      </c>
      <c r="HA71" s="59">
        <f>+IFERROR((IF(ISTEXT(HA$5)=FALSE,(INDEX(FRED!$1:$1048576,MATCH(US!HA$5,FRED!$A:$A,0),MATCH(US!$B71,FRED!$1:$1,0))),(GZ71))),"")</f>
        <v>123</v>
      </c>
      <c r="HB71" s="59">
        <f>+IFERROR((IF(ISTEXT(HB$5)=FALSE,(INDEX(FRED!$1:$1048576,MATCH(US!HB$5,FRED!$A:$A,0),MATCH(US!$B71,FRED!$1:$1,0))),(HA71))),"")</f>
        <v>158</v>
      </c>
      <c r="HC71" s="60">
        <f>+IFERROR((IF(ISTEXT(HC$5)=FALSE,(INDEX(FRED!$1:$1048576,MATCH(US!HC$5,FRED!$A:$A,0),MATCH(US!$B71,FRED!$1:$1,0))),(HB71))),"")</f>
        <v>158</v>
      </c>
      <c r="HD71" s="59">
        <f>+IFERROR((IF(ISTEXT(HD$5)=FALSE,(INDEX(FRED!$1:$1048576,MATCH(US!HD$5,FRED!$A:$A,0),MATCH(US!$B71,FRED!$1:$1,0))),(HC71))),"")</f>
        <v>169</v>
      </c>
      <c r="HE71" s="59">
        <f>+IFERROR((IF(ISTEXT(HE$5)=FALSE,(INDEX(FRED!$1:$1048576,MATCH(US!HE$5,FRED!$A:$A,0),MATCH(US!$B71,FRED!$1:$1,0))),(HD71))),"")</f>
        <v>193</v>
      </c>
      <c r="HF71" s="59">
        <f>+IFERROR((IF(ISTEXT(HF$5)=FALSE,(INDEX(FRED!$1:$1048576,MATCH(US!HF$5,FRED!$A:$A,0),MATCH(US!$B71,FRED!$1:$1,0))),(HE71))),"")</f>
        <v>206</v>
      </c>
      <c r="HG71" s="59">
        <f>+IFERROR((IF(ISTEXT(HG$5)=FALSE,(INDEX(FRED!$1:$1048576,MATCH(US!HG$5,FRED!$A:$A,0),MATCH(US!$B71,FRED!$1:$1,0))),(HF71))),"")</f>
        <v>178</v>
      </c>
      <c r="HH71" s="59">
        <f>+IFERROR((IF(ISTEXT(HH$5)=FALSE,(INDEX(FRED!$1:$1048576,MATCH(US!HH$5,FRED!$A:$A,0),MATCH(US!$B71,FRED!$1:$1,0))),(HG71))),"")</f>
        <v>176</v>
      </c>
      <c r="HI71" s="59">
        <f>+IFERROR((IF(ISTEXT(HI$5)=FALSE,(INDEX(FRED!$1:$1048576,MATCH(US!HI$5,FRED!$A:$A,0),MATCH(US!$B71,FRED!$1:$1,0))),(HH71))),"")</f>
        <v>178</v>
      </c>
      <c r="HJ71" s="59">
        <f>+IFERROR((IF(ISTEXT(HJ$5)=FALSE,(INDEX(FRED!$1:$1048576,MATCH(US!HJ$5,FRED!$A:$A,0),MATCH(US!$B71,FRED!$1:$1,0))),(HI71))),"")</f>
        <v>210</v>
      </c>
      <c r="HK71" s="59">
        <f>+IFERROR((IF(ISTEXT(HK$5)=FALSE,(INDEX(FRED!$1:$1048576,MATCH(US!HK$5,FRED!$A:$A,0),MATCH(US!$B71,FRED!$1:$1,0))),(HJ71))),"")</f>
        <v>186</v>
      </c>
      <c r="HL71" s="59">
        <f>+IFERROR((IF(ISTEXT(HL$5)=FALSE,(INDEX(FRED!$1:$1048576,MATCH(US!HL$5,FRED!$A:$A,0),MATCH(US!$B71,FRED!$1:$1,0))),(HK71))),"")</f>
        <v>260</v>
      </c>
      <c r="HM71" s="59">
        <f>+IFERROR((IF(ISTEXT(HM$5)=FALSE,(INDEX(FRED!$1:$1048576,MATCH(US!HM$5,FRED!$A:$A,0),MATCH(US!$B71,FRED!$1:$1,0))),(HL71))),"")</f>
        <v>219</v>
      </c>
      <c r="HN71" s="59">
        <f>+IFERROR((IF(ISTEXT(HN$5)=FALSE,(INDEX(FRED!$1:$1048576,MATCH(US!HN$5,FRED!$A:$A,0),MATCH(US!$B71,FRED!$1:$1,0))),(HM71))),"")</f>
        <v>204</v>
      </c>
      <c r="HO71" s="59">
        <f>+IFERROR((IF(ISTEXT(HO$5)=FALSE,(INDEX(FRED!$1:$1048576,MATCH(US!HO$5,FRED!$A:$A,0),MATCH(US!$B71,FRED!$1:$1,0))),(HN71))),"")</f>
        <v>183</v>
      </c>
      <c r="HP71" s="60">
        <f>+IFERROR((IF(ISTEXT(HP$5)=FALSE,(INDEX(FRED!$1:$1048576,MATCH(US!HP$5,FRED!$A:$A,0),MATCH(US!$B71,FRED!$1:$1,0))),(HO71))),"")</f>
        <v>183</v>
      </c>
      <c r="HQ71" s="59">
        <f>+IFERROR((IF(ISTEXT(HQ$5)=FALSE,(INDEX(FRED!$1:$1048576,MATCH(US!HQ$5,FRED!$A:$A,0),MATCH(US!$B71,FRED!$1:$1,0))),(HP71))),"")</f>
        <v>161</v>
      </c>
      <c r="HR71" s="59">
        <f>+IFERROR((IF(ISTEXT(HR$5)=FALSE,(INDEX(FRED!$1:$1048576,MATCH(US!HR$5,FRED!$A:$A,0),MATCH(US!$B71,FRED!$1:$1,0))),(HQ71))),"")</f>
        <v>190</v>
      </c>
      <c r="HS71" s="59">
        <f>+IFERROR((IF(ISTEXT(HS$5)=FALSE,(INDEX(FRED!$1:$1048576,MATCH(US!HS$5,FRED!$A:$A,0),MATCH(US!$B71,FRED!$1:$1,0))),(HR71))),"")</f>
        <v>175</v>
      </c>
      <c r="HT71" s="59">
        <f>+IFERROR((IF(ISTEXT(HT$5)=FALSE,(INDEX(FRED!$1:$1048576,MATCH(US!HT$5,FRED!$A:$A,0),MATCH(US!$B71,FRED!$1:$1,0))),(HS71))),"")</f>
        <v>207</v>
      </c>
      <c r="HU71" s="59">
        <f>+IFERROR((IF(ISTEXT(HU$5)=FALSE,(INDEX(FRED!$1:$1048576,MATCH(US!HU$5,FRED!$A:$A,0),MATCH(US!$B71,FRED!$1:$1,0))),(HT71))),"")</f>
        <v>172</v>
      </c>
      <c r="HV71" s="59">
        <f>+IFERROR((IF(ISTEXT(HV$5)=FALSE,(INDEX(FRED!$1:$1048576,MATCH(US!HV$5,FRED!$A:$A,0),MATCH(US!$B71,FRED!$1:$1,0))),(HU71))),"")</f>
        <v>203</v>
      </c>
      <c r="HW71" s="59">
        <f>+IFERROR((IF(ISTEXT(HW$5)=FALSE,(INDEX(FRED!$1:$1048576,MATCH(US!HW$5,FRED!$A:$A,0),MATCH(US!$B71,FRED!$1:$1,0))),(HV71))),"")</f>
        <v>210</v>
      </c>
      <c r="HX71" s="59">
        <f>+IFERROR((IF(ISTEXT(HX$5)=FALSE,(INDEX(FRED!$1:$1048576,MATCH(US!HX$5,FRED!$A:$A,0),MATCH(US!$B71,FRED!$1:$1,0))),(HW71))),"")</f>
        <v>206</v>
      </c>
      <c r="HY71" s="59">
        <f>+IFERROR((IF(ISTEXT(HY$5)=FALSE,(INDEX(FRED!$1:$1048576,MATCH(US!HY$5,FRED!$A:$A,0),MATCH(US!$B71,FRED!$1:$1,0))),(HX71))),"")</f>
        <v>194</v>
      </c>
      <c r="HZ71" s="59">
        <f>+IFERROR((IF(ISTEXT(HZ$5)=FALSE,(INDEX(FRED!$1:$1048576,MATCH(US!HZ$5,FRED!$A:$A,0),MATCH(US!$B71,FRED!$1:$1,0))),(HY71))),"")</f>
        <v>204</v>
      </c>
      <c r="IA71" s="59">
        <f>+IFERROR((IF(ISTEXT(IA$5)=FALSE,(INDEX(FRED!$1:$1048576,MATCH(US!IA$5,FRED!$A:$A,0),MATCH(US!$B71,FRED!$1:$1,0))),(HZ71))),"")</f>
        <v>243</v>
      </c>
      <c r="IB71" s="59">
        <f>+IFERROR((IF(ISTEXT(IB$5)=FALSE,(INDEX(FRED!$1:$1048576,MATCH(US!IB$5,FRED!$A:$A,0),MATCH(US!$B71,FRED!$1:$1,0))),(IA71))),"")</f>
        <v>232</v>
      </c>
      <c r="IC71" s="60">
        <f>+IFERROR((IF(ISTEXT(IC$5)=FALSE,(INDEX(FRED!$1:$1048576,MATCH(US!IC$5,FRED!$A:$A,0),MATCH(US!$B71,FRED!$1:$1,0))),(IB71))),"")</f>
        <v>232</v>
      </c>
      <c r="ID71" s="59">
        <f>+IFERROR((IF(ISTEXT(ID$5)=FALSE,(INDEX(FRED!$1:$1048576,MATCH(US!ID$5,FRED!$A:$A,0),MATCH(US!$B71,FRED!$1:$1,0))),(IC71))),"")</f>
        <v>250</v>
      </c>
      <c r="IE71" s="59">
        <f>+IFERROR((IF(ISTEXT(IE$5)=FALSE,(INDEX(FRED!$1:$1048576,MATCH(US!IE$5,FRED!$A:$A,0),MATCH(US!$B71,FRED!$1:$1,0))),(ID71))),"")</f>
        <v>218</v>
      </c>
      <c r="IF71" s="59">
        <f>+IFERROR((IF(ISTEXT(IF$5)=FALSE,(INDEX(FRED!$1:$1048576,MATCH(US!IF$5,FRED!$A:$A,0),MATCH(US!$B71,FRED!$1:$1,0))),(IE71))),"")</f>
        <v>223</v>
      </c>
      <c r="IG71" s="59">
        <f>+IFERROR((IF(ISTEXT(IG$5)=FALSE,(INDEX(FRED!$1:$1048576,MATCH(US!IG$5,FRED!$A:$A,0),MATCH(US!$B71,FRED!$1:$1,0))),(IF71))),"")</f>
        <v>223</v>
      </c>
      <c r="IH71" s="59">
        <f>+IFERROR((IF(ISTEXT(IH$5)=FALSE,(INDEX(FRED!$1:$1048576,MATCH(US!IH$5,FRED!$A:$A,0),MATCH(US!$B71,FRED!$1:$1,0))),(IG71))),"")</f>
        <v>266</v>
      </c>
      <c r="II71" s="59">
        <f>+IFERROR((IF(ISTEXT(II$5)=FALSE,(INDEX(FRED!$1:$1048576,MATCH(US!II$5,FRED!$A:$A,0),MATCH(US!$B71,FRED!$1:$1,0))),(IH71))),"")</f>
        <v>289</v>
      </c>
      <c r="IJ71" s="59">
        <f>+IFERROR((IF(ISTEXT(IJ$5)=FALSE,(INDEX(FRED!$1:$1048576,MATCH(US!IJ$5,FRED!$A:$A,0),MATCH(US!$B71,FRED!$1:$1,0))),(II71))),"")</f>
        <v>272</v>
      </c>
      <c r="IK71" s="59">
        <f>+IFERROR((IF(ISTEXT(IK$5)=FALSE,(INDEX(FRED!$1:$1048576,MATCH(US!IK$5,FRED!$A:$A,0),MATCH(US!$B71,FRED!$1:$1,0))),(IJ71))),"")</f>
        <v>286</v>
      </c>
      <c r="IL71" s="59">
        <f>+IFERROR((IF(ISTEXT(IL$5)=FALSE,(INDEX(FRED!$1:$1048576,MATCH(US!IL$5,FRED!$A:$A,0),MATCH(US!$B71,FRED!$1:$1,0))),(IK71))),"")</f>
        <v>315</v>
      </c>
      <c r="IM71" s="59">
        <f>+IFERROR((IF(ISTEXT(IM$5)=FALSE,(INDEX(FRED!$1:$1048576,MATCH(US!IM$5,FRED!$A:$A,0),MATCH(US!$B71,FRED!$1:$1,0))),(IL71))),"")</f>
        <v>275</v>
      </c>
      <c r="IN71" s="59">
        <f>+IFERROR((IF(ISTEXT(IN$5)=FALSE,(INDEX(FRED!$1:$1048576,MATCH(US!IN$5,FRED!$A:$A,0),MATCH(US!$B71,FRED!$1:$1,0))),(IM71))),"")</f>
        <v>314</v>
      </c>
      <c r="IO71" s="59">
        <f>+IFERROR((IF(ISTEXT(IO$5)=FALSE,(INDEX(FRED!$1:$1048576,MATCH(US!IO$5,FRED!$A:$A,0),MATCH(US!$B71,FRED!$1:$1,0))),(IN71))),"")</f>
        <v>394</v>
      </c>
      <c r="IP71" s="60">
        <f>+IFERROR((IF(ISTEXT(IP$5)=FALSE,(INDEX(FRED!$1:$1048576,MATCH(US!IP$5,FRED!$A:$A,0),MATCH(US!$B71,FRED!$1:$1,0))),(IO71))),"")</f>
        <v>394</v>
      </c>
      <c r="IQ71" s="59">
        <f>+IFERROR((IF(ISTEXT(IQ$5)=FALSE,(INDEX(FRED!$1:$1048576,MATCH(US!IQ$5,FRED!$A:$A,0),MATCH(US!$B71,FRED!$1:$1,0))),(IP71))),"")</f>
        <v>309</v>
      </c>
      <c r="IR71" s="59">
        <f>+IFERROR((IF(ISTEXT(IR$5)=FALSE,(INDEX(FRED!$1:$1048576,MATCH(US!IR$5,FRED!$A:$A,0),MATCH(US!$B71,FRED!$1:$1,0))),(IQ71))),"")</f>
        <v>287</v>
      </c>
      <c r="IS71" s="59">
        <f>+IFERROR((IF(ISTEXT(IS$5)=FALSE,(INDEX(FRED!$1:$1048576,MATCH(US!IS$5,FRED!$A:$A,0),MATCH(US!$B71,FRED!$1:$1,0))),(IR71))),"")</f>
        <v>359</v>
      </c>
      <c r="IT71" s="59">
        <f>+IFERROR((IF(ISTEXT(IT$5)=FALSE,(INDEX(FRED!$1:$1048576,MATCH(US!IT$5,FRED!$A:$A,0),MATCH(US!$B71,FRED!$1:$1,0))),(IS71))),"")</f>
        <v>405</v>
      </c>
      <c r="IU71" s="59">
        <f>+IFERROR((IF(ISTEXT(IU$5)=FALSE,(INDEX(FRED!$1:$1048576,MATCH(US!IU$5,FRED!$A:$A,0),MATCH(US!$B71,FRED!$1:$1,0))),(IT71))),"")</f>
        <v>357</v>
      </c>
      <c r="IV71" s="59">
        <f>+IFERROR((IF(ISTEXT(IV$5)=FALSE,(INDEX(FRED!$1:$1048576,MATCH(US!IV$5,FRED!$A:$A,0),MATCH(US!$B71,FRED!$1:$1,0))),(IU71))),"")</f>
        <v>302</v>
      </c>
      <c r="IW71" s="59">
        <f>+IFERROR((IF(ISTEXT(IW$5)=FALSE,(INDEX(FRED!$1:$1048576,MATCH(US!IW$5,FRED!$A:$A,0),MATCH(US!$B71,FRED!$1:$1,0))),(IV71))),"")</f>
        <v>323</v>
      </c>
      <c r="IX71" s="59">
        <f>+IFERROR((IF(ISTEXT(IX$5)=FALSE,(INDEX(FRED!$1:$1048576,MATCH(US!IX$5,FRED!$A:$A,0),MATCH(US!$B71,FRED!$1:$1,0))),(IW71))),"")</f>
        <v>328</v>
      </c>
      <c r="IY71" s="59">
        <f>+IFERROR((IF(ISTEXT(IY$5)=FALSE,(INDEX(FRED!$1:$1048576,MATCH(US!IY$5,FRED!$A:$A,0),MATCH(US!$B71,FRED!$1:$1,0))),(IX71))),"")</f>
        <v>332</v>
      </c>
      <c r="IZ71" s="59">
        <f>+IFERROR((IF(ISTEXT(IZ$5)=FALSE,(INDEX(FRED!$1:$1048576,MATCH(US!IZ$5,FRED!$A:$A,0),MATCH(US!$B71,FRED!$1:$1,0))),(IY71))),"")</f>
        <v>326</v>
      </c>
      <c r="JA71" s="59">
        <f>+IFERROR((IF(ISTEXT(JA$5)=FALSE,(INDEX(FRED!$1:$1048576,MATCH(US!JA$5,FRED!$A:$A,0),MATCH(US!$B71,FRED!$1:$1,0))),(IZ71))),"")</f>
        <v>242</v>
      </c>
      <c r="JB71" s="59">
        <f>+IFERROR((IF(ISTEXT(JB$5)=FALSE,(INDEX(FRED!$1:$1048576,MATCH(US!JB$5,FRED!$A:$A,0),MATCH(US!$B71,FRED!$1:$1,0))),(JA71))),"")</f>
        <v>257</v>
      </c>
      <c r="JC71" s="60">
        <f>+IFERROR((IF(ISTEXT(JC$5)=FALSE,(INDEX(FRED!$1:$1048576,MATCH(US!JC$5,FRED!$A:$A,0),MATCH(US!$B71,FRED!$1:$1,0))),(JB71))),"")</f>
        <v>257</v>
      </c>
      <c r="JD71" s="59">
        <f>+IFERROR((IF(ISTEXT(JD$5)=FALSE,(INDEX(FRED!$1:$1048576,MATCH(US!JD$5,FRED!$A:$A,0),MATCH(US!$B71,FRED!$1:$1,0))),(JC71))),"")</f>
        <v>299</v>
      </c>
      <c r="JE71" s="59">
        <f>+IFERROR((IF(ISTEXT(JE$5)=FALSE,(INDEX(FRED!$1:$1048576,MATCH(US!JE$5,FRED!$A:$A,0),MATCH(US!$B71,FRED!$1:$1,0))),(JD71))),"")</f>
        <v>291</v>
      </c>
      <c r="JF71" s="59">
        <f>+IFERROR((IF(ISTEXT(JF$5)=FALSE,(INDEX(FRED!$1:$1048576,MATCH(US!JF$5,FRED!$A:$A,0),MATCH(US!$B71,FRED!$1:$1,0))),(JE71))),"")</f>
        <v>226</v>
      </c>
      <c r="JG71" s="59">
        <f>+IFERROR((IF(ISTEXT(JG$5)=FALSE,(INDEX(FRED!$1:$1048576,MATCH(US!JG$5,FRED!$A:$A,0),MATCH(US!$B71,FRED!$1:$1,0))),(JF71))),"")</f>
        <v>211</v>
      </c>
      <c r="JH71" s="59">
        <f>+IFERROR((IF(ISTEXT(JH$5)=FALSE,(INDEX(FRED!$1:$1048576,MATCH(US!JH$5,FRED!$A:$A,0),MATCH(US!$B71,FRED!$1:$1,0))),(JG71))),"")</f>
        <v>283</v>
      </c>
      <c r="JI71" s="59">
        <f>+IFERROR((IF(ISTEXT(JI$5)=FALSE,(INDEX(FRED!$1:$1048576,MATCH(US!JI$5,FRED!$A:$A,0),MATCH(US!$B71,FRED!$1:$1,0))),(JH71))),"")</f>
        <v>228</v>
      </c>
      <c r="JJ71" s="59">
        <f>+IFERROR((IF(ISTEXT(JJ$5)=FALSE,(INDEX(FRED!$1:$1048576,MATCH(US!JJ$5,FRED!$A:$A,0),MATCH(US!$B71,FRED!$1:$1,0))),(JI71))),"")</f>
        <v>306</v>
      </c>
      <c r="JK71" s="59">
        <f>+IFERROR((IF(ISTEXT(JK$5)=FALSE,(INDEX(FRED!$1:$1048576,MATCH(US!JK$5,FRED!$A:$A,0),MATCH(US!$B71,FRED!$1:$1,0))),(JJ71))),"")</f>
        <v>254</v>
      </c>
      <c r="JL71" s="59">
        <f>+IFERROR((IF(ISTEXT(JL$5)=FALSE,(INDEX(FRED!$1:$1048576,MATCH(US!JL$5,FRED!$A:$A,0),MATCH(US!$B71,FRED!$1:$1,0))),(JK71))),"")</f>
        <v>227</v>
      </c>
      <c r="JM71" s="59">
        <f>+IFERROR((IF(ISTEXT(JM$5)=FALSE,(INDEX(FRED!$1:$1048576,MATCH(US!JM$5,FRED!$A:$A,0),MATCH(US!$B71,FRED!$1:$1,0))),(JL71))),"")</f>
        <v>242</v>
      </c>
      <c r="JN71" s="59">
        <f>+IFERROR((IF(ISTEXT(JN$5)=FALSE,(INDEX(FRED!$1:$1048576,MATCH(US!JN$5,FRED!$A:$A,0),MATCH(US!$B71,FRED!$1:$1,0))),(JM71))),"")</f>
        <v>260</v>
      </c>
      <c r="JO71" s="59">
        <f>+IFERROR((IF(ISTEXT(JO$5)=FALSE,(INDEX(FRED!$1:$1048576,MATCH(US!JO$5,FRED!$A:$A,0),MATCH(US!$B71,FRED!$1:$1,0))),(JN71))),"")</f>
        <v>253</v>
      </c>
      <c r="JP71" s="60">
        <f>+IFERROR((IF(ISTEXT(JP$5)=FALSE,(INDEX(FRED!$1:$1048576,MATCH(US!JP$5,FRED!$A:$A,0),MATCH(US!$B71,FRED!$1:$1,0))),(JO71))),"")</f>
        <v>253</v>
      </c>
      <c r="JQ71" s="59">
        <f>+IFERROR((IF(ISTEXT(JQ$5)=FALSE,(INDEX(FRED!$1:$1048576,MATCH(US!JQ$5,FRED!$A:$A,0),MATCH(US!$B71,FRED!$1:$1,0))),(JP71))),"")</f>
        <v>309</v>
      </c>
      <c r="JR71" s="59">
        <f>+IFERROR((IF(ISTEXT(JR$5)=FALSE,(INDEX(FRED!$1:$1048576,MATCH(US!JR$5,FRED!$A:$A,0),MATCH(US!$B71,FRED!$1:$1,0))),(JQ71))),"")</f>
        <v>249</v>
      </c>
      <c r="JS71" s="59">
        <f>+IFERROR((IF(ISTEXT(JS$5)=FALSE,(INDEX(FRED!$1:$1048576,MATCH(US!JS$5,FRED!$A:$A,0),MATCH(US!$B71,FRED!$1:$1,0))),(JR71))),"")</f>
        <v>348</v>
      </c>
      <c r="JT71" s="59">
        <f>+IFERROR((IF(ISTEXT(JT$5)=FALSE,(INDEX(FRED!$1:$1048576,MATCH(US!JT$5,FRED!$A:$A,0),MATCH(US!$B71,FRED!$1:$1,0))),(JS71))),"")</f>
        <v>319</v>
      </c>
      <c r="JU71" s="59">
        <f>+IFERROR((IF(ISTEXT(JU$5)=FALSE,(INDEX(FRED!$1:$1048576,MATCH(US!JU$5,FRED!$A:$A,0),MATCH(US!$B71,FRED!$1:$1,0))),(JT71))),"")</f>
        <v>301</v>
      </c>
      <c r="JV71" s="59">
        <f>+IFERROR((IF(ISTEXT(JV$5)=FALSE,(INDEX(FRED!$1:$1048576,MATCH(US!JV$5,FRED!$A:$A,0),MATCH(US!$B71,FRED!$1:$1,0))),(JU71))),"")</f>
        <v>328</v>
      </c>
      <c r="JW71" s="59">
        <f>+IFERROR((IF(ISTEXT(JW$5)=FALSE,(INDEX(FRED!$1:$1048576,MATCH(US!JW$5,FRED!$A:$A,0),MATCH(US!$B71,FRED!$1:$1,0))),(JV71))),"")</f>
        <v>376</v>
      </c>
      <c r="JX71" s="59">
        <f>+IFERROR((IF(ISTEXT(JX$5)=FALSE,(INDEX(FRED!$1:$1048576,MATCH(US!JX$5,FRED!$A:$A,0),MATCH(US!$B71,FRED!$1:$1,0))),(JW71))),"")</f>
        <v>392</v>
      </c>
      <c r="JY71" s="59">
        <f>+IFERROR((IF(ISTEXT(JY$5)=FALSE,(INDEX(FRED!$1:$1048576,MATCH(US!JY$5,FRED!$A:$A,0),MATCH(US!$B71,FRED!$1:$1,0))),(JX71))),"")</f>
        <v>359</v>
      </c>
      <c r="JZ71" s="59">
        <f>+IFERROR((IF(ISTEXT(JZ$5)=FALSE,(INDEX(FRED!$1:$1048576,MATCH(US!JZ$5,FRED!$A:$A,0),MATCH(US!$B71,FRED!$1:$1,0))),(JY71))),"")</f>
        <v>397</v>
      </c>
      <c r="KA71" s="59">
        <f>+IFERROR((IF(ISTEXT(KA$5)=FALSE,(INDEX(FRED!$1:$1048576,MATCH(US!KA$5,FRED!$A:$A,0),MATCH(US!$B71,FRED!$1:$1,0))),(JZ71))),"")</f>
        <v>379</v>
      </c>
      <c r="KB71" s="59">
        <f>+IFERROR((IF(ISTEXT(KB$5)=FALSE,(INDEX(FRED!$1:$1048576,MATCH(US!KB$5,FRED!$A:$A,0),MATCH(US!$B71,FRED!$1:$1,0))),(KA71))),"")</f>
        <v>377</v>
      </c>
      <c r="KC71" s="60">
        <f>+IFERROR((IF(ISTEXT(KC$5)=FALSE,(INDEX(FRED!$1:$1048576,MATCH(US!KC$5,FRED!$A:$A,0),MATCH(US!$B71,FRED!$1:$1,0))),(KB71))),"")</f>
        <v>377</v>
      </c>
      <c r="KD71" s="59">
        <f>+IFERROR((IF(ISTEXT(KD$5)=FALSE,(INDEX(FRED!$1:$1048576,MATCH(US!KD$5,FRED!$A:$A,0),MATCH(US!$B71,FRED!$1:$1,0))),(KC71))),"")</f>
        <v>430</v>
      </c>
      <c r="KE71" s="59">
        <f>+IFERROR((IF(ISTEXT(KE$5)=FALSE,(INDEX(FRED!$1:$1048576,MATCH(US!KE$5,FRED!$A:$A,0),MATCH(US!$B71,FRED!$1:$1,0))),(KD71))),"")</f>
        <v>367</v>
      </c>
      <c r="KF71" s="59">
        <f>+IFERROR((IF(ISTEXT(KF$5)=FALSE,(INDEX(FRED!$1:$1048576,MATCH(US!KF$5,FRED!$A:$A,0),MATCH(US!$B71,FRED!$1:$1,0))),(KE71))),"")</f>
        <v>457</v>
      </c>
      <c r="KG71" s="59">
        <f>+IFERROR((IF(ISTEXT(KG$5)=FALSE,(INDEX(FRED!$1:$1048576,MATCH(US!KG$5,FRED!$A:$A,0),MATCH(US!$B71,FRED!$1:$1,0))),(KF71))),"")</f>
        <v>440</v>
      </c>
      <c r="KH71" s="59">
        <f>+IFERROR((IF(ISTEXT(KH$5)=FALSE,(INDEX(FRED!$1:$1048576,MATCH(US!KH$5,FRED!$A:$A,0),MATCH(US!$B71,FRED!$1:$1,0))),(KG71))),"")</f>
        <v>411</v>
      </c>
      <c r="KI71" s="59">
        <f>+IFERROR((IF(ISTEXT(KI$5)=FALSE,(INDEX(FRED!$1:$1048576,MATCH(US!KI$5,FRED!$A:$A,0),MATCH(US!$B71,FRED!$1:$1,0))),(KH71))),"")</f>
        <v>399</v>
      </c>
      <c r="KJ71" s="59">
        <f>+IFERROR((IF(ISTEXT(KJ$5)=FALSE,(INDEX(FRED!$1:$1048576,MATCH(US!KJ$5,FRED!$A:$A,0),MATCH(US!$B71,FRED!$1:$1,0))),(KI71))),"")</f>
        <v>383</v>
      </c>
      <c r="KK71" s="59">
        <f>+IFERROR((IF(ISTEXT(KK$5)=FALSE,(INDEX(FRED!$1:$1048576,MATCH(US!KK$5,FRED!$A:$A,0),MATCH(US!$B71,FRED!$1:$1,0))),(KJ71))),"")</f>
        <v>351</v>
      </c>
      <c r="KL71" s="59">
        <f>+IFERROR((IF(ISTEXT(KL$5)=FALSE,(INDEX(FRED!$1:$1048576,MATCH(US!KL$5,FRED!$A:$A,0),MATCH(US!$B71,FRED!$1:$1,0))),(KK71))),"")</f>
        <v>442</v>
      </c>
      <c r="KM71" s="59">
        <f>+IFERROR((IF(ISTEXT(KM$5)=FALSE,(INDEX(FRED!$1:$1048576,MATCH(US!KM$5,FRED!$A:$A,0),MATCH(US!$B71,FRED!$1:$1,0))),(KL71))),"")</f>
        <v>394</v>
      </c>
      <c r="KN71" s="59">
        <f>+IFERROR((IF(ISTEXT(KN$5)=FALSE,(INDEX(FRED!$1:$1048576,MATCH(US!KN$5,FRED!$A:$A,0),MATCH(US!$B71,FRED!$1:$1,0))),(KM71))),"")</f>
        <v>322</v>
      </c>
      <c r="KO71" s="59">
        <f>+IFERROR((IF(ISTEXT(KO$5)=FALSE,(INDEX(FRED!$1:$1048576,MATCH(US!KO$5,FRED!$A:$A,0),MATCH(US!$B71,FRED!$1:$1,0))),(KN71))),"")</f>
        <v>395</v>
      </c>
      <c r="KP71" s="60">
        <f>+IFERROR((IF(ISTEXT(KP$5)=FALSE,(INDEX(FRED!$1:$1048576,MATCH(US!KP$5,FRED!$A:$A,0),MATCH(US!$B71,FRED!$1:$1,0))),(KO71))),"")</f>
        <v>395</v>
      </c>
      <c r="KQ71" s="59">
        <f>+IFERROR((IF(ISTEXT(KQ$5)=FALSE,(INDEX(FRED!$1:$1048576,MATCH(US!KQ$5,FRED!$A:$A,0),MATCH(US!$B71,FRED!$1:$1,0))),(KP71))),"")</f>
        <v>309</v>
      </c>
      <c r="KR71" s="59">
        <f>+IFERROR((IF(ISTEXT(KR$5)=FALSE,(INDEX(FRED!$1:$1048576,MATCH(US!KR$5,FRED!$A:$A,0),MATCH(US!$B71,FRED!$1:$1,0))),(KQ71))),"")</f>
        <v>362</v>
      </c>
      <c r="KS71" s="59">
        <f>+IFERROR((IF(ISTEXT(KS$5)=FALSE,(INDEX(FRED!$1:$1048576,MATCH(US!KS$5,FRED!$A:$A,0),MATCH(US!$B71,FRED!$1:$1,0))),(KR71))),"")</f>
        <v>301</v>
      </c>
      <c r="KT71" s="59">
        <f>+IFERROR((IF(ISTEXT(KT$5)=FALSE,(INDEX(FRED!$1:$1048576,MATCH(US!KT$5,FRED!$A:$A,0),MATCH(US!$B71,FRED!$1:$1,0))),(KS71))),"")</f>
        <v>382</v>
      </c>
      <c r="KU71" s="59">
        <f>+IFERROR((IF(ISTEXT(KU$5)=FALSE,(INDEX(FRED!$1:$1048576,MATCH(US!KU$5,FRED!$A:$A,0),MATCH(US!$B71,FRED!$1:$1,0))),(KT71))),"")</f>
        <v>381</v>
      </c>
      <c r="KV71" s="59">
        <f>+IFERROR((IF(ISTEXT(KV$5)=FALSE,(INDEX(FRED!$1:$1048576,MATCH(US!KV$5,FRED!$A:$A,0),MATCH(US!$B71,FRED!$1:$1,0))),(KU71))),"")</f>
        <v>417</v>
      </c>
      <c r="KW71" s="59">
        <f>+IFERROR((IF(ISTEXT(KW$5)=FALSE,(INDEX(FRED!$1:$1048576,MATCH(US!KW$5,FRED!$A:$A,0),MATCH(US!$B71,FRED!$1:$1,0))),(KV71))),"")</f>
        <v>377</v>
      </c>
      <c r="KX71" s="59">
        <f>+IFERROR((IF(ISTEXT(KX$5)=FALSE,(INDEX(FRED!$1:$1048576,MATCH(US!KX$5,FRED!$A:$A,0),MATCH(US!$B71,FRED!$1:$1,0))),(KW71))),"")</f>
        <v>404</v>
      </c>
      <c r="KY71" s="59">
        <f>+IFERROR((IF(ISTEXT(KY$5)=FALSE,(INDEX(FRED!$1:$1048576,MATCH(US!KY$5,FRED!$A:$A,0),MATCH(US!$B71,FRED!$1:$1,0))),(KX71))),"")</f>
        <v>428</v>
      </c>
      <c r="KZ71" s="59">
        <f>+IFERROR((IF(ISTEXT(KZ$5)=FALSE,(INDEX(FRED!$1:$1048576,MATCH(US!KZ$5,FRED!$A:$A,0),MATCH(US!$B71,FRED!$1:$1,0))),(KY71))),"")</f>
        <v>420</v>
      </c>
      <c r="LA71" s="59">
        <f>+IFERROR((IF(ISTEXT(LA$5)=FALSE,(INDEX(FRED!$1:$1048576,MATCH(US!LA$5,FRED!$A:$A,0),MATCH(US!$B71,FRED!$1:$1,0))),(KZ71))),"")</f>
        <v>444</v>
      </c>
      <c r="LB71" s="59">
        <f>+IFERROR((IF(ISTEXT(LB$5)=FALSE,(INDEX(FRED!$1:$1048576,MATCH(US!LB$5,FRED!$A:$A,0),MATCH(US!$B71,FRED!$1:$1,0))),(LA71))),"")</f>
        <v>411</v>
      </c>
      <c r="LC71" s="60">
        <f>+IFERROR((IF(ISTEXT(LC$5)=FALSE,(INDEX(FRED!$1:$1048576,MATCH(US!LC$5,FRED!$A:$A,0),MATCH(US!$B71,FRED!$1:$1,0))),(LB71))),"")</f>
        <v>411</v>
      </c>
      <c r="LD71" s="59">
        <f>+IFERROR((IF(ISTEXT(LD$5)=FALSE,(INDEX(FRED!$1:$1048576,MATCH(US!LD$5,FRED!$A:$A,0),MATCH(US!$B71,FRED!$1:$1,0))),(LC71))),"")</f>
        <v>413</v>
      </c>
      <c r="LE71" s="59">
        <f>+IFERROR((IF(ISTEXT(LE$5)=FALSE,(INDEX(FRED!$1:$1048576,MATCH(US!LE$5,FRED!$A:$A,0),MATCH(US!$B71,FRED!$1:$1,0))),(LD71))),"")</f>
        <v>394</v>
      </c>
      <c r="LF71" s="59">
        <f>+IFERROR((IF(ISTEXT(LF$5)=FALSE,(INDEX(FRED!$1:$1048576,MATCH(US!LF$5,FRED!$A:$A,0),MATCH(US!$B71,FRED!$1:$1,0))),(LE71))),"")</f>
        <v>342</v>
      </c>
      <c r="LG71" s="59">
        <f>+IFERROR((IF(ISTEXT(LG$5)=FALSE,(INDEX(FRED!$1:$1048576,MATCH(US!LG$5,FRED!$A:$A,0),MATCH(US!$B71,FRED!$1:$1,0))),(LF71))),"")</f>
        <v>329</v>
      </c>
      <c r="LH71" s="59">
        <f>+IFERROR((IF(ISTEXT(LH$5)=FALSE,(INDEX(FRED!$1:$1048576,MATCH(US!LH$5,FRED!$A:$A,0),MATCH(US!$B71,FRED!$1:$1,0))),(LG71))),"")</f>
        <v>389</v>
      </c>
      <c r="LI71" s="59">
        <f>+IFERROR((IF(ISTEXT(LI$5)=FALSE,(INDEX(FRED!$1:$1048576,MATCH(US!LI$5,FRED!$A:$A,0),MATCH(US!$B71,FRED!$1:$1,0))),(LH71))),"")</f>
        <v>288</v>
      </c>
      <c r="LJ71" s="59">
        <f>+IFERROR((IF(ISTEXT(LJ$5)=FALSE,(INDEX(FRED!$1:$1048576,MATCH(US!LJ$5,FRED!$A:$A,0),MATCH(US!$B71,FRED!$1:$1,0))),(LI71))),"")</f>
        <v>249</v>
      </c>
      <c r="LK71" s="59">
        <f>+IFERROR((IF(ISTEXT(LK$5)=FALSE,(INDEX(FRED!$1:$1048576,MATCH(US!LK$5,FRED!$A:$A,0),MATCH(US!$B71,FRED!$1:$1,0))),(LJ71))),"")</f>
        <v>342</v>
      </c>
      <c r="LL71" s="59">
        <f>+IFERROR((IF(ISTEXT(LL$5)=FALSE,(INDEX(FRED!$1:$1048576,MATCH(US!LL$5,FRED!$A:$A,0),MATCH(US!$B71,FRED!$1:$1,0))),(LK71))),"")</f>
        <v>246</v>
      </c>
      <c r="LM71" s="59">
        <f>+IFERROR((IF(ISTEXT(LM$5)=FALSE,(INDEX(FRED!$1:$1048576,MATCH(US!LM$5,FRED!$A:$A,0),MATCH(US!$B71,FRED!$1:$1,0))),(LL71))),"")</f>
        <v>241</v>
      </c>
      <c r="LN71" s="59">
        <f>+IFERROR((IF(ISTEXT(LN$5)=FALSE,(INDEX(FRED!$1:$1048576,MATCH(US!LN$5,FRED!$A:$A,0),MATCH(US!$B71,FRED!$1:$1,0))),(LM71))),"")</f>
        <v>233</v>
      </c>
      <c r="LO71" s="59">
        <f>+IFERROR((IF(ISTEXT(LO$5)=FALSE,(INDEX(FRED!$1:$1048576,MATCH(US!LO$5,FRED!$A:$A,0),MATCH(US!$B71,FRED!$1:$1,0))),(LN71))),"")</f>
        <v>135</v>
      </c>
      <c r="LP71" s="60">
        <f>+IFERROR((IF(ISTEXT(LP$5)=FALSE,(INDEX(FRED!$1:$1048576,MATCH(US!LP$5,FRED!$A:$A,0),MATCH(US!$B71,FRED!$1:$1,0))),(LO71))),"")</f>
        <v>135</v>
      </c>
      <c r="LQ71" s="59">
        <f>+IFERROR((IF(ISTEXT(LQ$5)=FALSE,(INDEX(FRED!$1:$1048576,MATCH(US!LQ$5,FRED!$A:$A,0),MATCH(US!$B71,FRED!$1:$1,0))),(LP71))),"")</f>
        <v>232</v>
      </c>
      <c r="LR71" s="59">
        <f>+IFERROR((IF(ISTEXT(LR$5)=FALSE,(INDEX(FRED!$1:$1048576,MATCH(US!LR$5,FRED!$A:$A,0),MATCH(US!$B71,FRED!$1:$1,0))),(LQ71))),"")</f>
        <v>255</v>
      </c>
      <c r="LS71" s="59">
        <f>+IFERROR((IF(ISTEXT(LS$5)=FALSE,(INDEX(FRED!$1:$1048576,MATCH(US!LS$5,FRED!$A:$A,0),MATCH(US!$B71,FRED!$1:$1,0))),(LR71))),"")</f>
        <v>278</v>
      </c>
      <c r="LT71" s="59">
        <f>+IFERROR((IF(ISTEXT(LT$5)=FALSE,(INDEX(FRED!$1:$1048576,MATCH(US!LT$5,FRED!$A:$A,0),MATCH(US!$B71,FRED!$1:$1,0))),(LS71))),"")</f>
        <v>207</v>
      </c>
      <c r="LU71" s="59">
        <f>+IFERROR((IF(ISTEXT(LU$5)=FALSE,(INDEX(FRED!$1:$1048576,MATCH(US!LU$5,FRED!$A:$A,0),MATCH(US!$B71,FRED!$1:$1,0))),(LT71))),"")</f>
        <v>222</v>
      </c>
      <c r="LV71" s="59">
        <f>+IFERROR((IF(ISTEXT(LV$5)=FALSE,(INDEX(FRED!$1:$1048576,MATCH(US!LV$5,FRED!$A:$A,0),MATCH(US!$B71,FRED!$1:$1,0))),(LU71))),"")</f>
        <v>224</v>
      </c>
      <c r="LW71" s="59">
        <f>+IFERROR((IF(ISTEXT(LW$5)=FALSE,(INDEX(FRED!$1:$1048576,MATCH(US!LW$5,FRED!$A:$A,0),MATCH(US!$B71,FRED!$1:$1,0))),(LV71))),"")</f>
        <v>305</v>
      </c>
      <c r="LX71" s="59">
        <f>+IFERROR((IF(ISTEXT(LX$5)=FALSE,(INDEX(FRED!$1:$1048576,MATCH(US!LX$5,FRED!$A:$A,0),MATCH(US!$B71,FRED!$1:$1,0))),(LW71))),"")</f>
        <v>213</v>
      </c>
      <c r="LY71" s="59">
        <f>+IFERROR((IF(ISTEXT(LY$5)=FALSE,(INDEX(FRED!$1:$1048576,MATCH(US!LY$5,FRED!$A:$A,0),MATCH(US!$B71,FRED!$1:$1,0))),(LX71))),"")</f>
        <v>206</v>
      </c>
      <c r="LZ71" s="59">
        <f>+IFERROR((IF(ISTEXT(LZ$5)=FALSE,(INDEX(FRED!$1:$1048576,MATCH(US!LZ$5,FRED!$A:$A,0),MATCH(US!$B71,FRED!$1:$1,0))),(LY71))),"")</f>
        <v>196</v>
      </c>
      <c r="MA71" s="59">
        <f>+IFERROR((IF(ISTEXT(MA$5)=FALSE,(INDEX(FRED!$1:$1048576,MATCH(US!MA$5,FRED!$A:$A,0),MATCH(US!$B71,FRED!$1:$1,0))),(LZ71))),"")</f>
        <v>292</v>
      </c>
      <c r="MB71" s="59">
        <f>+IFERROR((IF(ISTEXT(MB$5)=FALSE,(INDEX(FRED!$1:$1048576,MATCH(US!MB$5,FRED!$A:$A,0),MATCH(US!$B71,FRED!$1:$1,0))),(MA71))),"")</f>
        <v>245</v>
      </c>
      <c r="MC71" s="60">
        <f>+IFERROR((IF(ISTEXT(MC$5)=FALSE,(INDEX(FRED!$1:$1048576,MATCH(US!MC$5,FRED!$A:$A,0),MATCH(US!$B71,FRED!$1:$1,0))),(MB71))),"")</f>
        <v>245</v>
      </c>
      <c r="MD71" s="59">
        <f>+IFERROR((IF(ISTEXT(MD$5)=FALSE,(INDEX(FRED!$1:$1048576,MATCH(US!MD$5,FRED!$A:$A,0),MATCH(US!$B71,FRED!$1:$1,0))),(MC71))),"")</f>
        <v>230</v>
      </c>
      <c r="ME71" s="59">
        <f>+IFERROR((IF(ISTEXT(ME$5)=FALSE,(INDEX(FRED!$1:$1048576,MATCH(US!ME$5,FRED!$A:$A,0),MATCH(US!$B71,FRED!$1:$1,0))),(MD71))),"")</f>
        <v>202</v>
      </c>
      <c r="MF71" s="59">
        <f>+IFERROR((IF(ISTEXT(MF$5)=FALSE,(INDEX(FRED!$1:$1048576,MATCH(US!MF$5,FRED!$A:$A,0),MATCH(US!$B71,FRED!$1:$1,0))),(ME71))),"")</f>
        <v>0</v>
      </c>
      <c r="MG71" s="59" t="str">
        <f>+IFERROR((IF(ISTEXT(MG$5)=FALSE,(INDEX(FRED!$1:$1048576,MATCH(US!MG$5,FRED!$A:$A,0),MATCH(US!$B71,FRED!$1:$1,0))),(MF71))),"")</f>
        <v/>
      </c>
      <c r="MH71" s="59" t="str">
        <f>+IFERROR((IF(ISTEXT(MH$5)=FALSE,(INDEX(FRED!$1:$1048576,MATCH(US!MH$5,FRED!$A:$A,0),MATCH(US!$B71,FRED!$1:$1,0))),(MG71))),"")</f>
        <v/>
      </c>
      <c r="MI71" s="59" t="str">
        <f>+IFERROR((IF(ISTEXT(MI$5)=FALSE,(INDEX(FRED!$1:$1048576,MATCH(US!MI$5,FRED!$A:$A,0),MATCH(US!$B71,FRED!$1:$1,0))),(MH71))),"")</f>
        <v/>
      </c>
      <c r="MJ71" s="59" t="str">
        <f>+IFERROR((IF(ISTEXT(MJ$5)=FALSE,(INDEX(FRED!$1:$1048576,MATCH(US!MJ$5,FRED!$A:$A,0),MATCH(US!$B71,FRED!$1:$1,0))),(MI71))),"")</f>
        <v/>
      </c>
      <c r="MK71" s="59" t="str">
        <f>+IFERROR((IF(ISTEXT(MK$5)=FALSE,(INDEX(FRED!$1:$1048576,MATCH(US!MK$5,FRED!$A:$A,0),MATCH(US!$B71,FRED!$1:$1,0))),(MJ71))),"")</f>
        <v/>
      </c>
      <c r="ML71" s="59" t="str">
        <f>+IFERROR((IF(ISTEXT(ML$5)=FALSE,(INDEX(FRED!$1:$1048576,MATCH(US!ML$5,FRED!$A:$A,0),MATCH(US!$B71,FRED!$1:$1,0))),(MK71))),"")</f>
        <v/>
      </c>
      <c r="MM71" s="59" t="str">
        <f>+IFERROR((IF(ISTEXT(MM$5)=FALSE,(INDEX(FRED!$1:$1048576,MATCH(US!MM$5,FRED!$A:$A,0),MATCH(US!$B71,FRED!$1:$1,0))),(ML71))),"")</f>
        <v/>
      </c>
      <c r="MN71" s="59" t="str">
        <f>+IFERROR((IF(ISTEXT(MN$5)=FALSE,(INDEX(FRED!$1:$1048576,MATCH(US!MN$5,FRED!$A:$A,0),MATCH(US!$B71,FRED!$1:$1,0))),(MM71))),"")</f>
        <v/>
      </c>
      <c r="MO71" s="59" t="str">
        <f>+IFERROR((IF(ISTEXT(MO$5)=FALSE,(INDEX(FRED!$1:$1048576,MATCH(US!MO$5,FRED!$A:$A,0),MATCH(US!$B71,FRED!$1:$1,0))),(MN71))),"")</f>
        <v/>
      </c>
      <c r="MP71" s="60" t="str">
        <f>+IFERROR((IF(ISTEXT(MP$5)=FALSE,(INDEX(FRED!$1:$1048576,MATCH(US!MP$5,FRED!$A:$A,0),MATCH(US!$B71,FRED!$1:$1,0))),(MO71))),"")</f>
        <v/>
      </c>
    </row>
    <row r="72" spans="1:354" s="117" customFormat="1" ht="15.95" customHeight="1" outlineLevel="1">
      <c r="A72" s="159"/>
      <c r="B72" s="167" t="s">
        <v>554</v>
      </c>
      <c r="C72" s="167" t="s">
        <v>555</v>
      </c>
      <c r="D72" s="59">
        <f>+IFERROR((IF(ISTEXT(D$5)=FALSE,(INDEX(FRED!$1:$1048576,MATCH(US!D$5,FRED!$A:$A,0),MATCH(US!$B72,FRED!$1:$1,0))),(C72))),"")</f>
        <v>9.6999999999999993</v>
      </c>
      <c r="E72" s="59">
        <f>+IFERROR((IF(ISTEXT(E$5)=FALSE,(INDEX(FRED!$1:$1048576,MATCH(US!E$5,FRED!$A:$A,0),MATCH(US!$B72,FRED!$1:$1,0))),(D72))),"")</f>
        <v>10.6</v>
      </c>
      <c r="F72" s="59">
        <f>+IFERROR((IF(ISTEXT(F$5)=FALSE,(INDEX(FRED!$1:$1048576,MATCH(US!F$5,FRED!$A:$A,0),MATCH(US!$B72,FRED!$1:$1,0))),(E72))),"")</f>
        <v>8.6999999999999993</v>
      </c>
      <c r="G72" s="59">
        <f>+IFERROR((IF(ISTEXT(G$5)=FALSE,(INDEX(FRED!$1:$1048576,MATCH(US!G$5,FRED!$A:$A,0),MATCH(US!$B72,FRED!$1:$1,0))),(F72))),"")</f>
        <v>5.8</v>
      </c>
      <c r="H72" s="59">
        <f>+IFERROR((IF(ISTEXT(H$5)=FALSE,(INDEX(FRED!$1:$1048576,MATCH(US!H$5,FRED!$A:$A,0),MATCH(US!$B72,FRED!$1:$1,0))),(G72))),"")</f>
        <v>5</v>
      </c>
      <c r="I72" s="59">
        <f>+IFERROR((IF(ISTEXT(I$5)=FALSE,(INDEX(FRED!$1:$1048576,MATCH(US!I$5,FRED!$A:$A,0),MATCH(US!$B72,FRED!$1:$1,0))),(H72))),"")</f>
        <v>4.5999999999999996</v>
      </c>
      <c r="J72" s="59">
        <f>+IFERROR((IF(ISTEXT(J$5)=FALSE,(INDEX(FRED!$1:$1048576,MATCH(US!J$5,FRED!$A:$A,0),MATCH(US!$B72,FRED!$1:$1,0))),(I72))),"")</f>
        <v>4.4000000000000004</v>
      </c>
      <c r="K72" s="59">
        <f>+IFERROR((IF(ISTEXT(K$5)=FALSE,(INDEX(FRED!$1:$1048576,MATCH(US!K$5,FRED!$A:$A,0),MATCH(US!$B72,FRED!$1:$1,0))),(J72))),"")</f>
        <v>5.0999999999999996</v>
      </c>
      <c r="L72" s="59">
        <f>+IFERROR((IF(ISTEXT(L$5)=FALSE,(INDEX(FRED!$1:$1048576,MATCH(US!L$5,FRED!$A:$A,0),MATCH(US!$B72,FRED!$1:$1,0))),(K72))),"")</f>
        <v>4.5999999999999996</v>
      </c>
      <c r="M72" s="59">
        <f>+IFERROR((IF(ISTEXT(M$5)=FALSE,(INDEX(FRED!$1:$1048576,MATCH(US!M$5,FRED!$A:$A,0),MATCH(US!$B72,FRED!$1:$1,0))),(L72))),"")</f>
        <v>4.9000000000000004</v>
      </c>
      <c r="N72" s="59">
        <f>+IFERROR((IF(ISTEXT(N$5)=FALSE,(INDEX(FRED!$1:$1048576,MATCH(US!N$5,FRED!$A:$A,0),MATCH(US!$B72,FRED!$1:$1,0))),(M72))),"")</f>
        <v>5.7</v>
      </c>
      <c r="O72" s="59">
        <f>+IFERROR((IF(ISTEXT(O$5)=FALSE,(INDEX(FRED!$1:$1048576,MATCH(US!O$5,FRED!$A:$A,0),MATCH(US!$B72,FRED!$1:$1,0))),(N72))),"")</f>
        <v>6.8</v>
      </c>
      <c r="P72" s="60">
        <f>+IFERROR((IF(ISTEXT(P$5)=FALSE,(INDEX(FRED!$1:$1048576,MATCH(US!P$5,FRED!$A:$A,0),MATCH(US!$B72,FRED!$1:$1,0))),(O72))),"")</f>
        <v>6.8</v>
      </c>
      <c r="Q72" s="59">
        <f>+IFERROR((IF(ISTEXT(Q$5)=FALSE,(INDEX(FRED!$1:$1048576,MATCH(US!Q$5,FRED!$A:$A,0),MATCH(US!$B72,FRED!$1:$1,0))),(P72))),"")</f>
        <v>9.8000000000000007</v>
      </c>
      <c r="R72" s="59">
        <f>+IFERROR((IF(ISTEXT(R$5)=FALSE,(INDEX(FRED!$1:$1048576,MATCH(US!R$5,FRED!$A:$A,0),MATCH(US!$B72,FRED!$1:$1,0))),(Q72))),"")</f>
        <v>9.9</v>
      </c>
      <c r="S72" s="59">
        <f>+IFERROR((IF(ISTEXT(S$5)=FALSE,(INDEX(FRED!$1:$1048576,MATCH(US!S$5,FRED!$A:$A,0),MATCH(US!$B72,FRED!$1:$1,0))),(R72))),"")</f>
        <v>8.4</v>
      </c>
      <c r="T72" s="59">
        <f>+IFERROR((IF(ISTEXT(T$5)=FALSE,(INDEX(FRED!$1:$1048576,MATCH(US!T$5,FRED!$A:$A,0),MATCH(US!$B72,FRED!$1:$1,0))),(S72))),"")</f>
        <v>7.1</v>
      </c>
      <c r="U72" s="59">
        <f>+IFERROR((IF(ISTEXT(U$5)=FALSE,(INDEX(FRED!$1:$1048576,MATCH(US!U$5,FRED!$A:$A,0),MATCH(US!$B72,FRED!$1:$1,0))),(T72))),"")</f>
        <v>5.6</v>
      </c>
      <c r="V72" s="59">
        <f>+IFERROR((IF(ISTEXT(V$5)=FALSE,(INDEX(FRED!$1:$1048576,MATCH(US!V$5,FRED!$A:$A,0),MATCH(US!$B72,FRED!$1:$1,0))),(U72))),"")</f>
        <v>5.0999999999999996</v>
      </c>
      <c r="W72" s="59">
        <f>+IFERROR((IF(ISTEXT(W$5)=FALSE,(INDEX(FRED!$1:$1048576,MATCH(US!W$5,FRED!$A:$A,0),MATCH(US!$B72,FRED!$1:$1,0))),(V72))),"")</f>
        <v>4.9000000000000004</v>
      </c>
      <c r="X72" s="59">
        <f>+IFERROR((IF(ISTEXT(X$5)=FALSE,(INDEX(FRED!$1:$1048576,MATCH(US!X$5,FRED!$A:$A,0),MATCH(US!$B72,FRED!$1:$1,0))),(W72))),"")</f>
        <v>5.8</v>
      </c>
      <c r="Y72" s="59">
        <f>+IFERROR((IF(ISTEXT(Y$5)=FALSE,(INDEX(FRED!$1:$1048576,MATCH(US!Y$5,FRED!$A:$A,0),MATCH(US!$B72,FRED!$1:$1,0))),(X72))),"")</f>
        <v>5.5</v>
      </c>
      <c r="Z72" s="59">
        <f>+IFERROR((IF(ISTEXT(Z$5)=FALSE,(INDEX(FRED!$1:$1048576,MATCH(US!Z$5,FRED!$A:$A,0),MATCH(US!$B72,FRED!$1:$1,0))),(Y72))),"")</f>
        <v>6.1</v>
      </c>
      <c r="AA72" s="59">
        <f>+IFERROR((IF(ISTEXT(AA$5)=FALSE,(INDEX(FRED!$1:$1048576,MATCH(US!AA$5,FRED!$A:$A,0),MATCH(US!$B72,FRED!$1:$1,0))),(Z72))),"")</f>
        <v>7.6</v>
      </c>
      <c r="AB72" s="59">
        <f>+IFERROR((IF(ISTEXT(AB$5)=FALSE,(INDEX(FRED!$1:$1048576,MATCH(US!AB$5,FRED!$A:$A,0),MATCH(US!$B72,FRED!$1:$1,0))),(AA72))),"")</f>
        <v>9</v>
      </c>
      <c r="AC72" s="60">
        <f>+IFERROR((IF(ISTEXT(AC$5)=FALSE,(INDEX(FRED!$1:$1048576,MATCH(US!AC$5,FRED!$A:$A,0),MATCH(US!$B72,FRED!$1:$1,0))),(AB72))),"")</f>
        <v>9</v>
      </c>
      <c r="AD72" s="59">
        <f>+IFERROR((IF(ISTEXT(AD$5)=FALSE,(INDEX(FRED!$1:$1048576,MATCH(US!AD$5,FRED!$A:$A,0),MATCH(US!$B72,FRED!$1:$1,0))),(AC72))),"")</f>
        <v>13.6</v>
      </c>
      <c r="AE72" s="59">
        <f>+IFERROR((IF(ISTEXT(AE$5)=FALSE,(INDEX(FRED!$1:$1048576,MATCH(US!AE$5,FRED!$A:$A,0),MATCH(US!$B72,FRED!$1:$1,0))),(AD72))),"")</f>
        <v>12.2</v>
      </c>
      <c r="AF72" s="59">
        <f>+IFERROR((IF(ISTEXT(AF$5)=FALSE,(INDEX(FRED!$1:$1048576,MATCH(US!AF$5,FRED!$A:$A,0),MATCH(US!$B72,FRED!$1:$1,0))),(AE72))),"")</f>
        <v>11.8</v>
      </c>
      <c r="AG72" s="59">
        <f>+IFERROR((IF(ISTEXT(AG$5)=FALSE,(INDEX(FRED!$1:$1048576,MATCH(US!AG$5,FRED!$A:$A,0),MATCH(US!$B72,FRED!$1:$1,0))),(AF72))),"")</f>
        <v>10.1</v>
      </c>
      <c r="AH72" s="59">
        <f>+IFERROR((IF(ISTEXT(AH$5)=FALSE,(INDEX(FRED!$1:$1048576,MATCH(US!AH$5,FRED!$A:$A,0),MATCH(US!$B72,FRED!$1:$1,0))),(AG72))),"")</f>
        <v>7.4</v>
      </c>
      <c r="AI72" s="59">
        <f>+IFERROR((IF(ISTEXT(AI$5)=FALSE,(INDEX(FRED!$1:$1048576,MATCH(US!AI$5,FRED!$A:$A,0),MATCH(US!$B72,FRED!$1:$1,0))),(AH72))),"")</f>
        <v>6.9</v>
      </c>
      <c r="AJ72" s="59">
        <f>+IFERROR((IF(ISTEXT(AJ$5)=FALSE,(INDEX(FRED!$1:$1048576,MATCH(US!AJ$5,FRED!$A:$A,0),MATCH(US!$B72,FRED!$1:$1,0))),(AI72))),"")</f>
        <v>6.9</v>
      </c>
      <c r="AK72" s="59">
        <f>+IFERROR((IF(ISTEXT(AK$5)=FALSE,(INDEX(FRED!$1:$1048576,MATCH(US!AK$5,FRED!$A:$A,0),MATCH(US!$B72,FRED!$1:$1,0))),(AJ72))),"")</f>
        <v>7.4</v>
      </c>
      <c r="AL72" s="59">
        <f>+IFERROR((IF(ISTEXT(AL$5)=FALSE,(INDEX(FRED!$1:$1048576,MATCH(US!AL$5,FRED!$A:$A,0),MATCH(US!$B72,FRED!$1:$1,0))),(AK72))),"")</f>
        <v>7</v>
      </c>
      <c r="AM72" s="59">
        <f>+IFERROR((IF(ISTEXT(AM$5)=FALSE,(INDEX(FRED!$1:$1048576,MATCH(US!AM$5,FRED!$A:$A,0),MATCH(US!$B72,FRED!$1:$1,0))),(AL72))),"")</f>
        <v>7.7</v>
      </c>
      <c r="AN72" s="59">
        <f>+IFERROR((IF(ISTEXT(AN$5)=FALSE,(INDEX(FRED!$1:$1048576,MATCH(US!AN$5,FRED!$A:$A,0),MATCH(US!$B72,FRED!$1:$1,0))),(AM72))),"")</f>
        <v>8.5</v>
      </c>
      <c r="AO72" s="59">
        <f>+IFERROR((IF(ISTEXT(AO$5)=FALSE,(INDEX(FRED!$1:$1048576,MATCH(US!AO$5,FRED!$A:$A,0),MATCH(US!$B72,FRED!$1:$1,0))),(AN72))),"")</f>
        <v>10.9</v>
      </c>
      <c r="AP72" s="60">
        <f>+IFERROR((IF(ISTEXT(AP$5)=FALSE,(INDEX(FRED!$1:$1048576,MATCH(US!AP$5,FRED!$A:$A,0),MATCH(US!$B72,FRED!$1:$1,0))),(AO72))),"")</f>
        <v>10.9</v>
      </c>
      <c r="AQ72" s="59">
        <f>+IFERROR((IF(ISTEXT(AQ$5)=FALSE,(INDEX(FRED!$1:$1048576,MATCH(US!AQ$5,FRED!$A:$A,0),MATCH(US!$B72,FRED!$1:$1,0))),(AP72))),"")</f>
        <v>14</v>
      </c>
      <c r="AR72" s="59">
        <f>+IFERROR((IF(ISTEXT(AR$5)=FALSE,(INDEX(FRED!$1:$1048576,MATCH(US!AR$5,FRED!$A:$A,0),MATCH(US!$B72,FRED!$1:$1,0))),(AQ72))),"")</f>
        <v>14</v>
      </c>
      <c r="AS72" s="59">
        <f>+IFERROR((IF(ISTEXT(AS$5)=FALSE,(INDEX(FRED!$1:$1048576,MATCH(US!AS$5,FRED!$A:$A,0),MATCH(US!$B72,FRED!$1:$1,0))),(AR72))),"")</f>
        <v>11.8</v>
      </c>
      <c r="AT72" s="59">
        <f>+IFERROR((IF(ISTEXT(AT$5)=FALSE,(INDEX(FRED!$1:$1048576,MATCH(US!AT$5,FRED!$A:$A,0),MATCH(US!$B72,FRED!$1:$1,0))),(AS72))),"")</f>
        <v>9.3000000000000007</v>
      </c>
      <c r="AU72" s="59">
        <f>+IFERROR((IF(ISTEXT(AU$5)=FALSE,(INDEX(FRED!$1:$1048576,MATCH(US!AU$5,FRED!$A:$A,0),MATCH(US!$B72,FRED!$1:$1,0))),(AT72))),"")</f>
        <v>8.4</v>
      </c>
      <c r="AV72" s="59">
        <f>+IFERROR((IF(ISTEXT(AV$5)=FALSE,(INDEX(FRED!$1:$1048576,MATCH(US!AV$5,FRED!$A:$A,0),MATCH(US!$B72,FRED!$1:$1,0))),(AU72))),"")</f>
        <v>7.9</v>
      </c>
      <c r="AW72" s="59">
        <f>+IFERROR((IF(ISTEXT(AW$5)=FALSE,(INDEX(FRED!$1:$1048576,MATCH(US!AW$5,FRED!$A:$A,0),MATCH(US!$B72,FRED!$1:$1,0))),(AV72))),"")</f>
        <v>7.5</v>
      </c>
      <c r="AX72" s="59">
        <f>+IFERROR((IF(ISTEXT(AX$5)=FALSE,(INDEX(FRED!$1:$1048576,MATCH(US!AX$5,FRED!$A:$A,0),MATCH(US!$B72,FRED!$1:$1,0))),(AW72))),"")</f>
        <v>7.1</v>
      </c>
      <c r="AY72" s="59">
        <f>+IFERROR((IF(ISTEXT(AY$5)=FALSE,(INDEX(FRED!$1:$1048576,MATCH(US!AY$5,FRED!$A:$A,0),MATCH(US!$B72,FRED!$1:$1,0))),(AX72))),"")</f>
        <v>7.6</v>
      </c>
      <c r="AZ72" s="59">
        <f>+IFERROR((IF(ISTEXT(AZ$5)=FALSE,(INDEX(FRED!$1:$1048576,MATCH(US!AZ$5,FRED!$A:$A,0),MATCH(US!$B72,FRED!$1:$1,0))),(AY72))),"")</f>
        <v>7.4</v>
      </c>
      <c r="BA72" s="59">
        <f>+IFERROR((IF(ISTEXT(BA$5)=FALSE,(INDEX(FRED!$1:$1048576,MATCH(US!BA$5,FRED!$A:$A,0),MATCH(US!$B72,FRED!$1:$1,0))),(AZ72))),"")</f>
        <v>7.8</v>
      </c>
      <c r="BB72" s="59">
        <f>+IFERROR((IF(ISTEXT(BB$5)=FALSE,(INDEX(FRED!$1:$1048576,MATCH(US!BB$5,FRED!$A:$A,0),MATCH(US!$B72,FRED!$1:$1,0))),(BA72))),"")</f>
        <v>9.3000000000000007</v>
      </c>
      <c r="BC72" s="60">
        <f>+IFERROR((IF(ISTEXT(BC$5)=FALSE,(INDEX(FRED!$1:$1048576,MATCH(US!BC$5,FRED!$A:$A,0),MATCH(US!$B72,FRED!$1:$1,0))),(BB72))),"")</f>
        <v>9.3000000000000007</v>
      </c>
      <c r="BD72" s="59">
        <f>+IFERROR((IF(ISTEXT(BD$5)=FALSE,(INDEX(FRED!$1:$1048576,MATCH(US!BD$5,FRED!$A:$A,0),MATCH(US!$B72,FRED!$1:$1,0))),(BC72))),"")</f>
        <v>11.3</v>
      </c>
      <c r="BE72" s="59">
        <f>+IFERROR((IF(ISTEXT(BE$5)=FALSE,(INDEX(FRED!$1:$1048576,MATCH(US!BE$5,FRED!$A:$A,0),MATCH(US!$B72,FRED!$1:$1,0))),(BD72))),"")</f>
        <v>11.6</v>
      </c>
      <c r="BF72" s="59">
        <f>+IFERROR((IF(ISTEXT(BF$5)=FALSE,(INDEX(FRED!$1:$1048576,MATCH(US!BF$5,FRED!$A:$A,0),MATCH(US!$B72,FRED!$1:$1,0))),(BE72))),"")</f>
        <v>11.3</v>
      </c>
      <c r="BG72" s="59">
        <f>+IFERROR((IF(ISTEXT(BG$5)=FALSE,(INDEX(FRED!$1:$1048576,MATCH(US!BG$5,FRED!$A:$A,0),MATCH(US!$B72,FRED!$1:$1,0))),(BF72))),"")</f>
        <v>9.5</v>
      </c>
      <c r="BH72" s="59">
        <f>+IFERROR((IF(ISTEXT(BH$5)=FALSE,(INDEX(FRED!$1:$1048576,MATCH(US!BH$5,FRED!$A:$A,0),MATCH(US!$B72,FRED!$1:$1,0))),(BG72))),"")</f>
        <v>7.4</v>
      </c>
      <c r="BI72" s="59">
        <f>+IFERROR((IF(ISTEXT(BI$5)=FALSE,(INDEX(FRED!$1:$1048576,MATCH(US!BI$5,FRED!$A:$A,0),MATCH(US!$B72,FRED!$1:$1,0))),(BH72))),"")</f>
        <v>7</v>
      </c>
      <c r="BJ72" s="59">
        <f>+IFERROR((IF(ISTEXT(BJ$5)=FALSE,(INDEX(FRED!$1:$1048576,MATCH(US!BJ$5,FRED!$A:$A,0),MATCH(US!$B72,FRED!$1:$1,0))),(BI72))),"")</f>
        <v>6.4</v>
      </c>
      <c r="BK72" s="59">
        <f>+IFERROR((IF(ISTEXT(BK$5)=FALSE,(INDEX(FRED!$1:$1048576,MATCH(US!BK$5,FRED!$A:$A,0),MATCH(US!$B72,FRED!$1:$1,0))),(BJ72))),"")</f>
        <v>6</v>
      </c>
      <c r="BL72" s="59">
        <f>+IFERROR((IF(ISTEXT(BL$5)=FALSE,(INDEX(FRED!$1:$1048576,MATCH(US!BL$5,FRED!$A:$A,0),MATCH(US!$B72,FRED!$1:$1,0))),(BK72))),"")</f>
        <v>6.8</v>
      </c>
      <c r="BM72" s="59">
        <f>+IFERROR((IF(ISTEXT(BM$5)=FALSE,(INDEX(FRED!$1:$1048576,MATCH(US!BM$5,FRED!$A:$A,0),MATCH(US!$B72,FRED!$1:$1,0))),(BL72))),"")</f>
        <v>6.9</v>
      </c>
      <c r="BN72" s="59">
        <f>+IFERROR((IF(ISTEXT(BN$5)=FALSE,(INDEX(FRED!$1:$1048576,MATCH(US!BN$5,FRED!$A:$A,0),MATCH(US!$B72,FRED!$1:$1,0))),(BM72))),"")</f>
        <v>7.4</v>
      </c>
      <c r="BO72" s="59">
        <f>+IFERROR((IF(ISTEXT(BO$5)=FALSE,(INDEX(FRED!$1:$1048576,MATCH(US!BO$5,FRED!$A:$A,0),MATCH(US!$B72,FRED!$1:$1,0))),(BN72))),"")</f>
        <v>9.5</v>
      </c>
      <c r="BP72" s="60">
        <f>+IFERROR((IF(ISTEXT(BP$5)=FALSE,(INDEX(FRED!$1:$1048576,MATCH(US!BP$5,FRED!$A:$A,0),MATCH(US!$B72,FRED!$1:$1,0))),(BO72))),"")</f>
        <v>9.5</v>
      </c>
      <c r="BQ72" s="59">
        <f>+IFERROR((IF(ISTEXT(BQ$5)=FALSE,(INDEX(FRED!$1:$1048576,MATCH(US!BQ$5,FRED!$A:$A,0),MATCH(US!$B72,FRED!$1:$1,0))),(BP72))),"")</f>
        <v>11.8</v>
      </c>
      <c r="BR72" s="59">
        <f>+IFERROR((IF(ISTEXT(BR$5)=FALSE,(INDEX(FRED!$1:$1048576,MATCH(US!BR$5,FRED!$A:$A,0),MATCH(US!$B72,FRED!$1:$1,0))),(BQ72))),"")</f>
        <v>12.3</v>
      </c>
      <c r="BS72" s="59">
        <f>+IFERROR((IF(ISTEXT(BS$5)=FALSE,(INDEX(FRED!$1:$1048576,MATCH(US!BS$5,FRED!$A:$A,0),MATCH(US!$B72,FRED!$1:$1,0))),(BR72))),"")</f>
        <v>10.3</v>
      </c>
      <c r="BT72" s="59">
        <f>+IFERROR((IF(ISTEXT(BT$5)=FALSE,(INDEX(FRED!$1:$1048576,MATCH(US!BT$5,FRED!$A:$A,0),MATCH(US!$B72,FRED!$1:$1,0))),(BS72))),"")</f>
        <v>7.4</v>
      </c>
      <c r="BU72" s="59">
        <f>+IFERROR((IF(ISTEXT(BU$5)=FALSE,(INDEX(FRED!$1:$1048576,MATCH(US!BU$5,FRED!$A:$A,0),MATCH(US!$B72,FRED!$1:$1,0))),(BT72))),"")</f>
        <v>6.1</v>
      </c>
      <c r="BV72" s="59">
        <f>+IFERROR((IF(ISTEXT(BV$5)=FALSE,(INDEX(FRED!$1:$1048576,MATCH(US!BV$5,FRED!$A:$A,0),MATCH(US!$B72,FRED!$1:$1,0))),(BU72))),"")</f>
        <v>5.7</v>
      </c>
      <c r="BW72" s="59">
        <f>+IFERROR((IF(ISTEXT(BW$5)=FALSE,(INDEX(FRED!$1:$1048576,MATCH(US!BW$5,FRED!$A:$A,0),MATCH(US!$B72,FRED!$1:$1,0))),(BV72))),"")</f>
        <v>5.2</v>
      </c>
      <c r="BX72" s="59">
        <f>+IFERROR((IF(ISTEXT(BX$5)=FALSE,(INDEX(FRED!$1:$1048576,MATCH(US!BX$5,FRED!$A:$A,0),MATCH(US!$B72,FRED!$1:$1,0))),(BW72))),"")</f>
        <v>5.7</v>
      </c>
      <c r="BY72" s="59">
        <f>+IFERROR((IF(ISTEXT(BY$5)=FALSE,(INDEX(FRED!$1:$1048576,MATCH(US!BY$5,FRED!$A:$A,0),MATCH(US!$B72,FRED!$1:$1,0))),(BX72))),"")</f>
        <v>5.7</v>
      </c>
      <c r="BZ72" s="59">
        <f>+IFERROR((IF(ISTEXT(BZ$5)=FALSE,(INDEX(FRED!$1:$1048576,MATCH(US!BZ$5,FRED!$A:$A,0),MATCH(US!$B72,FRED!$1:$1,0))),(BY72))),"")</f>
        <v>5.3</v>
      </c>
      <c r="CA72" s="59">
        <f>+IFERROR((IF(ISTEXT(CA$5)=FALSE,(INDEX(FRED!$1:$1048576,MATCH(US!CA$5,FRED!$A:$A,0),MATCH(US!$B72,FRED!$1:$1,0))),(BZ72))),"")</f>
        <v>5.7</v>
      </c>
      <c r="CB72" s="59">
        <f>+IFERROR((IF(ISTEXT(CB$5)=FALSE,(INDEX(FRED!$1:$1048576,MATCH(US!CB$5,FRED!$A:$A,0),MATCH(US!$B72,FRED!$1:$1,0))),(CA72))),"")</f>
        <v>8.1999999999999993</v>
      </c>
      <c r="CC72" s="60">
        <f>+IFERROR((IF(ISTEXT(CC$5)=FALSE,(INDEX(FRED!$1:$1048576,MATCH(US!CC$5,FRED!$A:$A,0),MATCH(US!$B72,FRED!$1:$1,0))),(CB72))),"")</f>
        <v>8.1999999999999993</v>
      </c>
      <c r="CD72" s="59">
        <f>+IFERROR((IF(ISTEXT(CD$5)=FALSE,(INDEX(FRED!$1:$1048576,MATCH(US!CD$5,FRED!$A:$A,0),MATCH(US!$B72,FRED!$1:$1,0))),(CC72))),"")</f>
        <v>9</v>
      </c>
      <c r="CE72" s="59">
        <f>+IFERROR((IF(ISTEXT(CE$5)=FALSE,(INDEX(FRED!$1:$1048576,MATCH(US!CE$5,FRED!$A:$A,0),MATCH(US!$B72,FRED!$1:$1,0))),(CD72))),"")</f>
        <v>8.6</v>
      </c>
      <c r="CF72" s="59">
        <f>+IFERROR((IF(ISTEXT(CF$5)=FALSE,(INDEX(FRED!$1:$1048576,MATCH(US!CF$5,FRED!$A:$A,0),MATCH(US!$B72,FRED!$1:$1,0))),(CE72))),"")</f>
        <v>8.5</v>
      </c>
      <c r="CG72" s="59">
        <f>+IFERROR((IF(ISTEXT(CG$5)=FALSE,(INDEX(FRED!$1:$1048576,MATCH(US!CG$5,FRED!$A:$A,0),MATCH(US!$B72,FRED!$1:$1,0))),(CF72))),"")</f>
        <v>6.9</v>
      </c>
      <c r="CH72" s="59">
        <f>+IFERROR((IF(ISTEXT(CH$5)=FALSE,(INDEX(FRED!$1:$1048576,MATCH(US!CH$5,FRED!$A:$A,0),MATCH(US!$B72,FRED!$1:$1,0))),(CG72))),"")</f>
        <v>6.6</v>
      </c>
      <c r="CI72" s="59">
        <f>+IFERROR((IF(ISTEXT(CI$5)=FALSE,(INDEX(FRED!$1:$1048576,MATCH(US!CI$5,FRED!$A:$A,0),MATCH(US!$B72,FRED!$1:$1,0))),(CH72))),"")</f>
        <v>5.6</v>
      </c>
      <c r="CJ72" s="59">
        <f>+IFERROR((IF(ISTEXT(CJ$5)=FALSE,(INDEX(FRED!$1:$1048576,MATCH(US!CJ$5,FRED!$A:$A,0),MATCH(US!$B72,FRED!$1:$1,0))),(CI72))),"")</f>
        <v>6.1</v>
      </c>
      <c r="CK72" s="59">
        <f>+IFERROR((IF(ISTEXT(CK$5)=FALSE,(INDEX(FRED!$1:$1048576,MATCH(US!CK$5,FRED!$A:$A,0),MATCH(US!$B72,FRED!$1:$1,0))),(CJ72))),"")</f>
        <v>5.9</v>
      </c>
      <c r="CL72" s="59">
        <f>+IFERROR((IF(ISTEXT(CL$5)=FALSE,(INDEX(FRED!$1:$1048576,MATCH(US!CL$5,FRED!$A:$A,0),MATCH(US!$B72,FRED!$1:$1,0))),(CK72))),"")</f>
        <v>5.6</v>
      </c>
      <c r="CM72" s="59">
        <f>+IFERROR((IF(ISTEXT(CM$5)=FALSE,(INDEX(FRED!$1:$1048576,MATCH(US!CM$5,FRED!$A:$A,0),MATCH(US!$B72,FRED!$1:$1,0))),(CL72))),"")</f>
        <v>4.5</v>
      </c>
      <c r="CN72" s="59">
        <f>+IFERROR((IF(ISTEXT(CN$5)=FALSE,(INDEX(FRED!$1:$1048576,MATCH(US!CN$5,FRED!$A:$A,0),MATCH(US!$B72,FRED!$1:$1,0))),(CM72))),"")</f>
        <v>6</v>
      </c>
      <c r="CO72" s="59">
        <f>+IFERROR((IF(ISTEXT(CO$5)=FALSE,(INDEX(FRED!$1:$1048576,MATCH(US!CO$5,FRED!$A:$A,0),MATCH(US!$B72,FRED!$1:$1,0))),(CN72))),"")</f>
        <v>6.9</v>
      </c>
      <c r="CP72" s="60">
        <f>+IFERROR((IF(ISTEXT(CP$5)=FALSE,(INDEX(FRED!$1:$1048576,MATCH(US!CP$5,FRED!$A:$A,0),MATCH(US!$B72,FRED!$1:$1,0))),(CO72))),"")</f>
        <v>6.9</v>
      </c>
      <c r="CQ72" s="59">
        <f>+IFERROR((IF(ISTEXT(CQ$5)=FALSE,(INDEX(FRED!$1:$1048576,MATCH(US!CQ$5,FRED!$A:$A,0),MATCH(US!$B72,FRED!$1:$1,0))),(CP72))),"")</f>
        <v>8.9</v>
      </c>
      <c r="CR72" s="59">
        <f>+IFERROR((IF(ISTEXT(CR$5)=FALSE,(INDEX(FRED!$1:$1048576,MATCH(US!CR$5,FRED!$A:$A,0),MATCH(US!$B72,FRED!$1:$1,0))),(CQ72))),"")</f>
        <v>10.5</v>
      </c>
      <c r="CS72" s="59">
        <f>+IFERROR((IF(ISTEXT(CS$5)=FALSE,(INDEX(FRED!$1:$1048576,MATCH(US!CS$5,FRED!$A:$A,0),MATCH(US!$B72,FRED!$1:$1,0))),(CR72))),"")</f>
        <v>9</v>
      </c>
      <c r="CT72" s="59">
        <f>+IFERROR((IF(ISTEXT(CT$5)=FALSE,(INDEX(FRED!$1:$1048576,MATCH(US!CT$5,FRED!$A:$A,0),MATCH(US!$B72,FRED!$1:$1,0))),(CS72))),"")</f>
        <v>8.6</v>
      </c>
      <c r="CU72" s="59">
        <f>+IFERROR((IF(ISTEXT(CU$5)=FALSE,(INDEX(FRED!$1:$1048576,MATCH(US!CU$5,FRED!$A:$A,0),MATCH(US!$B72,FRED!$1:$1,0))),(CT72))),"")</f>
        <v>6.9</v>
      </c>
      <c r="CV72" s="59">
        <f>+IFERROR((IF(ISTEXT(CV$5)=FALSE,(INDEX(FRED!$1:$1048576,MATCH(US!CV$5,FRED!$A:$A,0),MATCH(US!$B72,FRED!$1:$1,0))),(CU72))),"")</f>
        <v>5.9</v>
      </c>
      <c r="CW72" s="59">
        <f>+IFERROR((IF(ISTEXT(CW$5)=FALSE,(INDEX(FRED!$1:$1048576,MATCH(US!CW$5,FRED!$A:$A,0),MATCH(US!$B72,FRED!$1:$1,0))),(CV72))),"")</f>
        <v>5.9</v>
      </c>
      <c r="CX72" s="59">
        <f>+IFERROR((IF(ISTEXT(CX$5)=FALSE,(INDEX(FRED!$1:$1048576,MATCH(US!CX$5,FRED!$A:$A,0),MATCH(US!$B72,FRED!$1:$1,0))),(CW72))),"")</f>
        <v>5.3</v>
      </c>
      <c r="CY72" s="59">
        <f>+IFERROR((IF(ISTEXT(CY$5)=FALSE,(INDEX(FRED!$1:$1048576,MATCH(US!CY$5,FRED!$A:$A,0),MATCH(US!$B72,FRED!$1:$1,0))),(CX72))),"")</f>
        <v>5.8</v>
      </c>
      <c r="CZ72" s="59">
        <f>+IFERROR((IF(ISTEXT(CZ$5)=FALSE,(INDEX(FRED!$1:$1048576,MATCH(US!CZ$5,FRED!$A:$A,0),MATCH(US!$B72,FRED!$1:$1,0))),(CY72))),"")</f>
        <v>6.1</v>
      </c>
      <c r="DA72" s="59">
        <f>+IFERROR((IF(ISTEXT(DA$5)=FALSE,(INDEX(FRED!$1:$1048576,MATCH(US!DA$5,FRED!$A:$A,0),MATCH(US!$B72,FRED!$1:$1,0))),(CZ72))),"")</f>
        <v>6.2</v>
      </c>
      <c r="DB72" s="59">
        <f>+IFERROR((IF(ISTEXT(DB$5)=FALSE,(INDEX(FRED!$1:$1048576,MATCH(US!DB$5,FRED!$A:$A,0),MATCH(US!$B72,FRED!$1:$1,0))),(DA72))),"")</f>
        <v>9.4</v>
      </c>
      <c r="DC72" s="60">
        <f>+IFERROR((IF(ISTEXT(DC$5)=FALSE,(INDEX(FRED!$1:$1048576,MATCH(US!DC$5,FRED!$A:$A,0),MATCH(US!$B72,FRED!$1:$1,0))),(DB72))),"")</f>
        <v>9.4</v>
      </c>
      <c r="DD72" s="59">
        <f>+IFERROR((IF(ISTEXT(DD$5)=FALSE,(INDEX(FRED!$1:$1048576,MATCH(US!DD$5,FRED!$A:$A,0),MATCH(US!$B72,FRED!$1:$1,0))),(DC72))),"")</f>
        <v>11</v>
      </c>
      <c r="DE72" s="59">
        <f>+IFERROR((IF(ISTEXT(DE$5)=FALSE,(INDEX(FRED!$1:$1048576,MATCH(US!DE$5,FRED!$A:$A,0),MATCH(US!$B72,FRED!$1:$1,0))),(DD72))),"")</f>
        <v>11.4</v>
      </c>
      <c r="DF72" s="59">
        <f>+IFERROR((IF(ISTEXT(DF$5)=FALSE,(INDEX(FRED!$1:$1048576,MATCH(US!DF$5,FRED!$A:$A,0),MATCH(US!$B72,FRED!$1:$1,0))),(DE72))),"")</f>
        <v>12</v>
      </c>
      <c r="DG72" s="59">
        <f>+IFERROR((IF(ISTEXT(DG$5)=FALSE,(INDEX(FRED!$1:$1048576,MATCH(US!DG$5,FRED!$A:$A,0),MATCH(US!$B72,FRED!$1:$1,0))),(DF72))),"")</f>
        <v>11.1</v>
      </c>
      <c r="DH72" s="59">
        <f>+IFERROR((IF(ISTEXT(DH$5)=FALSE,(INDEX(FRED!$1:$1048576,MATCH(US!DH$5,FRED!$A:$A,0),MATCH(US!$B72,FRED!$1:$1,0))),(DG72))),"")</f>
        <v>8.6</v>
      </c>
      <c r="DI72" s="59">
        <f>+IFERROR((IF(ISTEXT(DI$5)=FALSE,(INDEX(FRED!$1:$1048576,MATCH(US!DI$5,FRED!$A:$A,0),MATCH(US!$B72,FRED!$1:$1,0))),(DH72))),"")</f>
        <v>8.1999999999999993</v>
      </c>
      <c r="DJ72" s="59">
        <f>+IFERROR((IF(ISTEXT(DJ$5)=FALSE,(INDEX(FRED!$1:$1048576,MATCH(US!DJ$5,FRED!$A:$A,0),MATCH(US!$B72,FRED!$1:$1,0))),(DI72))),"")</f>
        <v>8</v>
      </c>
      <c r="DK72" s="59">
        <f>+IFERROR((IF(ISTEXT(DK$5)=FALSE,(INDEX(FRED!$1:$1048576,MATCH(US!DK$5,FRED!$A:$A,0),MATCH(US!$B72,FRED!$1:$1,0))),(DJ72))),"")</f>
        <v>8.1999999999999993</v>
      </c>
      <c r="DL72" s="59">
        <f>+IFERROR((IF(ISTEXT(DL$5)=FALSE,(INDEX(FRED!$1:$1048576,MATCH(US!DL$5,FRED!$A:$A,0),MATCH(US!$B72,FRED!$1:$1,0))),(DK72))),"")</f>
        <v>9.9</v>
      </c>
      <c r="DM72" s="59">
        <f>+IFERROR((IF(ISTEXT(DM$5)=FALSE,(INDEX(FRED!$1:$1048576,MATCH(US!DM$5,FRED!$A:$A,0),MATCH(US!$B72,FRED!$1:$1,0))),(DL72))),"")</f>
        <v>10.8</v>
      </c>
      <c r="DN72" s="59">
        <f>+IFERROR((IF(ISTEXT(DN$5)=FALSE,(INDEX(FRED!$1:$1048576,MATCH(US!DN$5,FRED!$A:$A,0),MATCH(US!$B72,FRED!$1:$1,0))),(DM72))),"")</f>
        <v>12.7</v>
      </c>
      <c r="DO72" s="59">
        <f>+IFERROR((IF(ISTEXT(DO$5)=FALSE,(INDEX(FRED!$1:$1048576,MATCH(US!DO$5,FRED!$A:$A,0),MATCH(US!$B72,FRED!$1:$1,0))),(DN72))),"")</f>
        <v>15.3</v>
      </c>
      <c r="DP72" s="60">
        <f>+IFERROR((IF(ISTEXT(DP$5)=FALSE,(INDEX(FRED!$1:$1048576,MATCH(US!DP$5,FRED!$A:$A,0),MATCH(US!$B72,FRED!$1:$1,0))),(DO72))),"")</f>
        <v>15.3</v>
      </c>
      <c r="DQ72" s="59">
        <f>+IFERROR((IF(ISTEXT(DQ$5)=FALSE,(INDEX(FRED!$1:$1048576,MATCH(US!DQ$5,FRED!$A:$A,0),MATCH(US!$B72,FRED!$1:$1,0))),(DP72))),"")</f>
        <v>18.2</v>
      </c>
      <c r="DR72" s="59">
        <f>+IFERROR((IF(ISTEXT(DR$5)=FALSE,(INDEX(FRED!$1:$1048576,MATCH(US!DR$5,FRED!$A:$A,0),MATCH(US!$B72,FRED!$1:$1,0))),(DQ72))),"")</f>
        <v>21.4</v>
      </c>
      <c r="DS72" s="59">
        <f>+IFERROR((IF(ISTEXT(DS$5)=FALSE,(INDEX(FRED!$1:$1048576,MATCH(US!DS$5,FRED!$A:$A,0),MATCH(US!$B72,FRED!$1:$1,0))),(DR72))),"")</f>
        <v>21.1</v>
      </c>
      <c r="DT72" s="59">
        <f>+IFERROR((IF(ISTEXT(DT$5)=FALSE,(INDEX(FRED!$1:$1048576,MATCH(US!DT$5,FRED!$A:$A,0),MATCH(US!$B72,FRED!$1:$1,0))),(DS72))),"")</f>
        <v>18.7</v>
      </c>
      <c r="DU72" s="59">
        <f>+IFERROR((IF(ISTEXT(DU$5)=FALSE,(INDEX(FRED!$1:$1048576,MATCH(US!DU$5,FRED!$A:$A,0),MATCH(US!$B72,FRED!$1:$1,0))),(DT72))),"")</f>
        <v>19.2</v>
      </c>
      <c r="DV72" s="59">
        <f>+IFERROR((IF(ISTEXT(DV$5)=FALSE,(INDEX(FRED!$1:$1048576,MATCH(US!DV$5,FRED!$A:$A,0),MATCH(US!$B72,FRED!$1:$1,0))),(DU72))),"")</f>
        <v>17.399999999999999</v>
      </c>
      <c r="DW72" s="59">
        <f>+IFERROR((IF(ISTEXT(DW$5)=FALSE,(INDEX(FRED!$1:$1048576,MATCH(US!DW$5,FRED!$A:$A,0),MATCH(US!$B72,FRED!$1:$1,0))),(DV72))),"")</f>
        <v>18.2</v>
      </c>
      <c r="DX72" s="59">
        <f>+IFERROR((IF(ISTEXT(DX$5)=FALSE,(INDEX(FRED!$1:$1048576,MATCH(US!DX$5,FRED!$A:$A,0),MATCH(US!$B72,FRED!$1:$1,0))),(DW72))),"")</f>
        <v>16.5</v>
      </c>
      <c r="DY72" s="59">
        <f>+IFERROR((IF(ISTEXT(DY$5)=FALSE,(INDEX(FRED!$1:$1048576,MATCH(US!DY$5,FRED!$A:$A,0),MATCH(US!$B72,FRED!$1:$1,0))),(DX72))),"")</f>
        <v>17.100000000000001</v>
      </c>
      <c r="DZ72" s="59">
        <f>+IFERROR((IF(ISTEXT(DZ$5)=FALSE,(INDEX(FRED!$1:$1048576,MATCH(US!DZ$5,FRED!$A:$A,0),MATCH(US!$B72,FRED!$1:$1,0))),(DY72))),"")</f>
        <v>18.7</v>
      </c>
      <c r="EA72" s="59">
        <f>+IFERROR((IF(ISTEXT(EA$5)=FALSE,(INDEX(FRED!$1:$1048576,MATCH(US!EA$5,FRED!$A:$A,0),MATCH(US!$B72,FRED!$1:$1,0))),(DZ72))),"")</f>
        <v>19.399999999999999</v>
      </c>
      <c r="EB72" s="59">
        <f>+IFERROR((IF(ISTEXT(EB$5)=FALSE,(INDEX(FRED!$1:$1048576,MATCH(US!EB$5,FRED!$A:$A,0),MATCH(US!$B72,FRED!$1:$1,0))),(EA72))),"")</f>
        <v>22.7</v>
      </c>
      <c r="EC72" s="60">
        <f>+IFERROR((IF(ISTEXT(EC$5)=FALSE,(INDEX(FRED!$1:$1048576,MATCH(US!EC$5,FRED!$A:$A,0),MATCH(US!$B72,FRED!$1:$1,0))),(EB72))),"")</f>
        <v>22.7</v>
      </c>
      <c r="ED72" s="59">
        <f>+IFERROR((IF(ISTEXT(ED$5)=FALSE,(INDEX(FRED!$1:$1048576,MATCH(US!ED$5,FRED!$A:$A,0),MATCH(US!$B72,FRED!$1:$1,0))),(EC72))),"")</f>
        <v>24.7</v>
      </c>
      <c r="EE72" s="59">
        <f>+IFERROR((IF(ISTEXT(EE$5)=FALSE,(INDEX(FRED!$1:$1048576,MATCH(US!EE$5,FRED!$A:$A,0),MATCH(US!$B72,FRED!$1:$1,0))),(ED72))),"")</f>
        <v>27.1</v>
      </c>
      <c r="EF72" s="59">
        <f>+IFERROR((IF(ISTEXT(EF$5)=FALSE,(INDEX(FRED!$1:$1048576,MATCH(US!EF$5,FRED!$A:$A,0),MATCH(US!$B72,FRED!$1:$1,0))),(EE72))),"")</f>
        <v>24.9</v>
      </c>
      <c r="EG72" s="59">
        <f>+IFERROR((IF(ISTEXT(EG$5)=FALSE,(INDEX(FRED!$1:$1048576,MATCH(US!EG$5,FRED!$A:$A,0),MATCH(US!$B72,FRED!$1:$1,0))),(EF72))),"")</f>
        <v>21.8</v>
      </c>
      <c r="EH72" s="59">
        <f>+IFERROR((IF(ISTEXT(EH$5)=FALSE,(INDEX(FRED!$1:$1048576,MATCH(US!EH$5,FRED!$A:$A,0),MATCH(US!$B72,FRED!$1:$1,0))),(EG72))),"")</f>
        <v>20.100000000000001</v>
      </c>
      <c r="EI72" s="59">
        <f>+IFERROR((IF(ISTEXT(EI$5)=FALSE,(INDEX(FRED!$1:$1048576,MATCH(US!EI$5,FRED!$A:$A,0),MATCH(US!$B72,FRED!$1:$1,0))),(EH72))),"")</f>
        <v>20.100000000000001</v>
      </c>
      <c r="EJ72" s="59">
        <f>+IFERROR((IF(ISTEXT(EJ$5)=FALSE,(INDEX(FRED!$1:$1048576,MATCH(US!EJ$5,FRED!$A:$A,0),MATCH(US!$B72,FRED!$1:$1,0))),(EI72))),"")</f>
        <v>17.3</v>
      </c>
      <c r="EK72" s="59">
        <f>+IFERROR((IF(ISTEXT(EK$5)=FALSE,(INDEX(FRED!$1:$1048576,MATCH(US!EK$5,FRED!$A:$A,0),MATCH(US!$B72,FRED!$1:$1,0))),(EJ72))),"")</f>
        <v>17</v>
      </c>
      <c r="EL72" s="59">
        <f>+IFERROR((IF(ISTEXT(EL$5)=FALSE,(INDEX(FRED!$1:$1048576,MATCH(US!EL$5,FRED!$A:$A,0),MATCH(US!$B72,FRED!$1:$1,0))),(EK72))),"")</f>
        <v>17.2</v>
      </c>
      <c r="EM72" s="59">
        <f>+IFERROR((IF(ISTEXT(EM$5)=FALSE,(INDEX(FRED!$1:$1048576,MATCH(US!EM$5,FRED!$A:$A,0),MATCH(US!$B72,FRED!$1:$1,0))),(EL72))),"")</f>
        <v>17.3</v>
      </c>
      <c r="EN72" s="59">
        <f>+IFERROR((IF(ISTEXT(EN$5)=FALSE,(INDEX(FRED!$1:$1048576,MATCH(US!EN$5,FRED!$A:$A,0),MATCH(US!$B72,FRED!$1:$1,0))),(EM72))),"")</f>
        <v>18.8</v>
      </c>
      <c r="EO72" s="59">
        <f>+IFERROR((IF(ISTEXT(EO$5)=FALSE,(INDEX(FRED!$1:$1048576,MATCH(US!EO$5,FRED!$A:$A,0),MATCH(US!$B72,FRED!$1:$1,0))),(EN72))),"")</f>
        <v>20.7</v>
      </c>
      <c r="EP72" s="60">
        <f>+IFERROR((IF(ISTEXT(EP$5)=FALSE,(INDEX(FRED!$1:$1048576,MATCH(US!EP$5,FRED!$A:$A,0),MATCH(US!$B72,FRED!$1:$1,0))),(EO72))),"")</f>
        <v>20.7</v>
      </c>
      <c r="EQ72" s="59">
        <f>+IFERROR((IF(ISTEXT(EQ$5)=FALSE,(INDEX(FRED!$1:$1048576,MATCH(US!EQ$5,FRED!$A:$A,0),MATCH(US!$B72,FRED!$1:$1,0))),(EP72))),"")</f>
        <v>22.5</v>
      </c>
      <c r="ER72" s="59">
        <f>+IFERROR((IF(ISTEXT(ER$5)=FALSE,(INDEX(FRED!$1:$1048576,MATCH(US!ER$5,FRED!$A:$A,0),MATCH(US!$B72,FRED!$1:$1,0))),(EQ72))),"")</f>
        <v>21.8</v>
      </c>
      <c r="ES72" s="59">
        <f>+IFERROR((IF(ISTEXT(ES$5)=FALSE,(INDEX(FRED!$1:$1048576,MATCH(US!ES$5,FRED!$A:$A,0),MATCH(US!$B72,FRED!$1:$1,0))),(ER72))),"")</f>
        <v>20</v>
      </c>
      <c r="ET72" s="59">
        <f>+IFERROR((IF(ISTEXT(ET$5)=FALSE,(INDEX(FRED!$1:$1048576,MATCH(US!ET$5,FRED!$A:$A,0),MATCH(US!$B72,FRED!$1:$1,0))),(ES72))),"")</f>
        <v>17.8</v>
      </c>
      <c r="EU72" s="59">
        <f>+IFERROR((IF(ISTEXT(EU$5)=FALSE,(INDEX(FRED!$1:$1048576,MATCH(US!EU$5,FRED!$A:$A,0),MATCH(US!$B72,FRED!$1:$1,0))),(ET72))),"")</f>
        <v>16.3</v>
      </c>
      <c r="EV72" s="59">
        <f>+IFERROR((IF(ISTEXT(EV$5)=FALSE,(INDEX(FRED!$1:$1048576,MATCH(US!EV$5,FRED!$A:$A,0),MATCH(US!$B72,FRED!$1:$1,0))),(EU72))),"")</f>
        <v>15.6</v>
      </c>
      <c r="EW72" s="59">
        <f>+IFERROR((IF(ISTEXT(EW$5)=FALSE,(INDEX(FRED!$1:$1048576,MATCH(US!EW$5,FRED!$A:$A,0),MATCH(US!$B72,FRED!$1:$1,0))),(EV72))),"")</f>
        <v>13.6</v>
      </c>
      <c r="EX72" s="59">
        <f>+IFERROR((IF(ISTEXT(EX$5)=FALSE,(INDEX(FRED!$1:$1048576,MATCH(US!EX$5,FRED!$A:$A,0),MATCH(US!$B72,FRED!$1:$1,0))),(EW72))),"")</f>
        <v>13.5</v>
      </c>
      <c r="EY72" s="59">
        <f>+IFERROR((IF(ISTEXT(EY$5)=FALSE,(INDEX(FRED!$1:$1048576,MATCH(US!EY$5,FRED!$A:$A,0),MATCH(US!$B72,FRED!$1:$1,0))),(EX72))),"")</f>
        <v>13.3</v>
      </c>
      <c r="EZ72" s="59">
        <f>+IFERROR((IF(ISTEXT(EZ$5)=FALSE,(INDEX(FRED!$1:$1048576,MATCH(US!EZ$5,FRED!$A:$A,0),MATCH(US!$B72,FRED!$1:$1,0))),(EY72))),"")</f>
        <v>13.7</v>
      </c>
      <c r="FA72" s="59">
        <f>+IFERROR((IF(ISTEXT(FA$5)=FALSE,(INDEX(FRED!$1:$1048576,MATCH(US!FA$5,FRED!$A:$A,0),MATCH(US!$B72,FRED!$1:$1,0))),(EZ72))),"")</f>
        <v>13.1</v>
      </c>
      <c r="FB72" s="59">
        <f>+IFERROR((IF(ISTEXT(FB$5)=FALSE,(INDEX(FRED!$1:$1048576,MATCH(US!FB$5,FRED!$A:$A,0),MATCH(US!$B72,FRED!$1:$1,0))),(FA72))),"")</f>
        <v>16</v>
      </c>
      <c r="FC72" s="60">
        <f>+IFERROR((IF(ISTEXT(FC$5)=FALSE,(INDEX(FRED!$1:$1048576,MATCH(US!FC$5,FRED!$A:$A,0),MATCH(US!$B72,FRED!$1:$1,0))),(FB72))),"")</f>
        <v>16</v>
      </c>
      <c r="FD72" s="59">
        <f>+IFERROR((IF(ISTEXT(FD$5)=FALSE,(INDEX(FRED!$1:$1048576,MATCH(US!FD$5,FRED!$A:$A,0),MATCH(US!$B72,FRED!$1:$1,0))),(FC72))),"")</f>
        <v>17.7</v>
      </c>
      <c r="FE72" s="59">
        <f>+IFERROR((IF(ISTEXT(FE$5)=FALSE,(INDEX(FRED!$1:$1048576,MATCH(US!FE$5,FRED!$A:$A,0),MATCH(US!$B72,FRED!$1:$1,0))),(FD72))),"")</f>
        <v>17.100000000000001</v>
      </c>
      <c r="FF72" s="59">
        <f>+IFERROR((IF(ISTEXT(FF$5)=FALSE,(INDEX(FRED!$1:$1048576,MATCH(US!FF$5,FRED!$A:$A,0),MATCH(US!$B72,FRED!$1:$1,0))),(FE72))),"")</f>
        <v>17.2</v>
      </c>
      <c r="FG72" s="59">
        <f>+IFERROR((IF(ISTEXT(FG$5)=FALSE,(INDEX(FRED!$1:$1048576,MATCH(US!FG$5,FRED!$A:$A,0),MATCH(US!$B72,FRED!$1:$1,0))),(FF72))),"")</f>
        <v>14.5</v>
      </c>
      <c r="FH72" s="59">
        <f>+IFERROR((IF(ISTEXT(FH$5)=FALSE,(INDEX(FRED!$1:$1048576,MATCH(US!FH$5,FRED!$A:$A,0),MATCH(US!$B72,FRED!$1:$1,0))),(FG72))),"")</f>
        <v>14.2</v>
      </c>
      <c r="FI72" s="59">
        <f>+IFERROR((IF(ISTEXT(FI$5)=FALSE,(INDEX(FRED!$1:$1048576,MATCH(US!FI$5,FRED!$A:$A,0),MATCH(US!$B72,FRED!$1:$1,0))),(FH72))),"")</f>
        <v>12.8</v>
      </c>
      <c r="FJ72" s="59">
        <f>+IFERROR((IF(ISTEXT(FJ$5)=FALSE,(INDEX(FRED!$1:$1048576,MATCH(US!FJ$5,FRED!$A:$A,0),MATCH(US!$B72,FRED!$1:$1,0))),(FI72))),"")</f>
        <v>12.3</v>
      </c>
      <c r="FK72" s="59">
        <f>+IFERROR((IF(ISTEXT(FK$5)=FALSE,(INDEX(FRED!$1:$1048576,MATCH(US!FK$5,FRED!$A:$A,0),MATCH(US!$B72,FRED!$1:$1,0))),(FJ72))),"")</f>
        <v>11.3</v>
      </c>
      <c r="FL72" s="59">
        <f>+IFERROR((IF(ISTEXT(FL$5)=FALSE,(INDEX(FRED!$1:$1048576,MATCH(US!FL$5,FRED!$A:$A,0),MATCH(US!$B72,FRED!$1:$1,0))),(FK72))),"")</f>
        <v>11.9</v>
      </c>
      <c r="FM72" s="59">
        <f>+IFERROR((IF(ISTEXT(FM$5)=FALSE,(INDEX(FRED!$1:$1048576,MATCH(US!FM$5,FRED!$A:$A,0),MATCH(US!$B72,FRED!$1:$1,0))),(FL72))),"")</f>
        <v>11.4</v>
      </c>
      <c r="FN72" s="59">
        <f>+IFERROR((IF(ISTEXT(FN$5)=FALSE,(INDEX(FRED!$1:$1048576,MATCH(US!FN$5,FRED!$A:$A,0),MATCH(US!$B72,FRED!$1:$1,0))),(FM72))),"")</f>
        <v>12.2</v>
      </c>
      <c r="FO72" s="59">
        <f>+IFERROR((IF(ISTEXT(FO$5)=FALSE,(INDEX(FRED!$1:$1048576,MATCH(US!FO$5,FRED!$A:$A,0),MATCH(US!$B72,FRED!$1:$1,0))),(FN72))),"")</f>
        <v>13.5</v>
      </c>
      <c r="FP72" s="60">
        <f>+IFERROR((IF(ISTEXT(FP$5)=FALSE,(INDEX(FRED!$1:$1048576,MATCH(US!FP$5,FRED!$A:$A,0),MATCH(US!$B72,FRED!$1:$1,0))),(FO72))),"")</f>
        <v>13.5</v>
      </c>
      <c r="FQ72" s="59">
        <f>+IFERROR((IF(ISTEXT(FQ$5)=FALSE,(INDEX(FRED!$1:$1048576,MATCH(US!FQ$5,FRED!$A:$A,0),MATCH(US!$B72,FRED!$1:$1,0))),(FP72))),"")</f>
        <v>16.100000000000001</v>
      </c>
      <c r="FR72" s="59">
        <f>+IFERROR((IF(ISTEXT(FR$5)=FALSE,(INDEX(FRED!$1:$1048576,MATCH(US!FR$5,FRED!$A:$A,0),MATCH(US!$B72,FRED!$1:$1,0))),(FQ72))),"")</f>
        <v>15.7</v>
      </c>
      <c r="FS72" s="59">
        <f>+IFERROR((IF(ISTEXT(FS$5)=FALSE,(INDEX(FRED!$1:$1048576,MATCH(US!FS$5,FRED!$A:$A,0),MATCH(US!$B72,FRED!$1:$1,0))),(FR72))),"")</f>
        <v>14.7</v>
      </c>
      <c r="FT72" s="59">
        <f>+IFERROR((IF(ISTEXT(FT$5)=FALSE,(INDEX(FRED!$1:$1048576,MATCH(US!FT$5,FRED!$A:$A,0),MATCH(US!$B72,FRED!$1:$1,0))),(FS72))),"")</f>
        <v>13.2</v>
      </c>
      <c r="FU72" s="59">
        <f>+IFERROR((IF(ISTEXT(FU$5)=FALSE,(INDEX(FRED!$1:$1048576,MATCH(US!FU$5,FRED!$A:$A,0),MATCH(US!$B72,FRED!$1:$1,0))),(FT72))),"")</f>
        <v>10.8</v>
      </c>
      <c r="FV72" s="59">
        <f>+IFERROR((IF(ISTEXT(FV$5)=FALSE,(INDEX(FRED!$1:$1048576,MATCH(US!FV$5,FRED!$A:$A,0),MATCH(US!$B72,FRED!$1:$1,0))),(FU72))),"")</f>
        <v>9.8000000000000007</v>
      </c>
      <c r="FW72" s="59">
        <f>+IFERROR((IF(ISTEXT(FW$5)=FALSE,(INDEX(FRED!$1:$1048576,MATCH(US!FW$5,FRED!$A:$A,0),MATCH(US!$B72,FRED!$1:$1,0))),(FV72))),"")</f>
        <v>9.1</v>
      </c>
      <c r="FX72" s="59">
        <f>+IFERROR((IF(ISTEXT(FX$5)=FALSE,(INDEX(FRED!$1:$1048576,MATCH(US!FX$5,FRED!$A:$A,0),MATCH(US!$B72,FRED!$1:$1,0))),(FW72))),"")</f>
        <v>9.1</v>
      </c>
      <c r="FY72" s="59">
        <f>+IFERROR((IF(ISTEXT(FY$5)=FALSE,(INDEX(FRED!$1:$1048576,MATCH(US!FY$5,FRED!$A:$A,0),MATCH(US!$B72,FRED!$1:$1,0))),(FX72))),"")</f>
        <v>8.5</v>
      </c>
      <c r="FZ72" s="59">
        <f>+IFERROR((IF(ISTEXT(FZ$5)=FALSE,(INDEX(FRED!$1:$1048576,MATCH(US!FZ$5,FRED!$A:$A,0),MATCH(US!$B72,FRED!$1:$1,0))),(FY72))),"")</f>
        <v>9</v>
      </c>
      <c r="GA72" s="59">
        <f>+IFERROR((IF(ISTEXT(GA$5)=FALSE,(INDEX(FRED!$1:$1048576,MATCH(US!GA$5,FRED!$A:$A,0),MATCH(US!$B72,FRED!$1:$1,0))),(FZ72))),"")</f>
        <v>8.6</v>
      </c>
      <c r="GB72" s="59">
        <f>+IFERROR((IF(ISTEXT(GB$5)=FALSE,(INDEX(FRED!$1:$1048576,MATCH(US!GB$5,FRED!$A:$A,0),MATCH(US!$B72,FRED!$1:$1,0))),(GA72))),"")</f>
        <v>11.4</v>
      </c>
      <c r="GC72" s="60">
        <f>+IFERROR((IF(ISTEXT(GC$5)=FALSE,(INDEX(FRED!$1:$1048576,MATCH(US!GC$5,FRED!$A:$A,0),MATCH(US!$B72,FRED!$1:$1,0))),(GB72))),"")</f>
        <v>11.4</v>
      </c>
      <c r="GD72" s="59">
        <f>+IFERROR((IF(ISTEXT(GD$5)=FALSE,(INDEX(FRED!$1:$1048576,MATCH(US!GD$5,FRED!$A:$A,0),MATCH(US!$B72,FRED!$1:$1,0))),(GC72))),"")</f>
        <v>12.3</v>
      </c>
      <c r="GE72" s="59">
        <f>+IFERROR((IF(ISTEXT(GE$5)=FALSE,(INDEX(FRED!$1:$1048576,MATCH(US!GE$5,FRED!$A:$A,0),MATCH(US!$B72,FRED!$1:$1,0))),(GD72))),"")</f>
        <v>12.8</v>
      </c>
      <c r="GF72" s="59">
        <f>+IFERROR((IF(ISTEXT(GF$5)=FALSE,(INDEX(FRED!$1:$1048576,MATCH(US!GF$5,FRED!$A:$A,0),MATCH(US!$B72,FRED!$1:$1,0))),(GE72))),"")</f>
        <v>11.3</v>
      </c>
      <c r="GG72" s="59">
        <f>+IFERROR((IF(ISTEXT(GG$5)=FALSE,(INDEX(FRED!$1:$1048576,MATCH(US!GG$5,FRED!$A:$A,0),MATCH(US!$B72,FRED!$1:$1,0))),(GF72))),"")</f>
        <v>9.4</v>
      </c>
      <c r="GH72" s="59">
        <f>+IFERROR((IF(ISTEXT(GH$5)=FALSE,(INDEX(FRED!$1:$1048576,MATCH(US!GH$5,FRED!$A:$A,0),MATCH(US!$B72,FRED!$1:$1,0))),(GG72))),"")</f>
        <v>8.6</v>
      </c>
      <c r="GI72" s="59">
        <f>+IFERROR((IF(ISTEXT(GI$5)=FALSE,(INDEX(FRED!$1:$1048576,MATCH(US!GI$5,FRED!$A:$A,0),MATCH(US!$B72,FRED!$1:$1,0))),(GH72))),"")</f>
        <v>8.1999999999999993</v>
      </c>
      <c r="GJ72" s="59">
        <f>+IFERROR((IF(ISTEXT(GJ$5)=FALSE,(INDEX(FRED!$1:$1048576,MATCH(US!GJ$5,FRED!$A:$A,0),MATCH(US!$B72,FRED!$1:$1,0))),(GI72))),"")</f>
        <v>7.5</v>
      </c>
      <c r="GK72" s="59">
        <f>+IFERROR((IF(ISTEXT(GK$5)=FALSE,(INDEX(FRED!$1:$1048576,MATCH(US!GK$5,FRED!$A:$A,0),MATCH(US!$B72,FRED!$1:$1,0))),(GJ72))),"")</f>
        <v>7.7</v>
      </c>
      <c r="GL72" s="59">
        <f>+IFERROR((IF(ISTEXT(GL$5)=FALSE,(INDEX(FRED!$1:$1048576,MATCH(US!GL$5,FRED!$A:$A,0),MATCH(US!$B72,FRED!$1:$1,0))),(GK72))),"")</f>
        <v>7</v>
      </c>
      <c r="GM72" s="59">
        <f>+IFERROR((IF(ISTEXT(GM$5)=FALSE,(INDEX(FRED!$1:$1048576,MATCH(US!GM$5,FRED!$A:$A,0),MATCH(US!$B72,FRED!$1:$1,0))),(GL72))),"")</f>
        <v>6.4</v>
      </c>
      <c r="GN72" s="59">
        <f>+IFERROR((IF(ISTEXT(GN$5)=FALSE,(INDEX(FRED!$1:$1048576,MATCH(US!GN$5,FRED!$A:$A,0),MATCH(US!$B72,FRED!$1:$1,0))),(GM72))),"")</f>
        <v>7.5</v>
      </c>
      <c r="GO72" s="59">
        <f>+IFERROR((IF(ISTEXT(GO$5)=FALSE,(INDEX(FRED!$1:$1048576,MATCH(US!GO$5,FRED!$A:$A,0),MATCH(US!$B72,FRED!$1:$1,0))),(GN72))),"")</f>
        <v>8.3000000000000007</v>
      </c>
      <c r="GP72" s="60">
        <f>+IFERROR((IF(ISTEXT(GP$5)=FALSE,(INDEX(FRED!$1:$1048576,MATCH(US!GP$5,FRED!$A:$A,0),MATCH(US!$B72,FRED!$1:$1,0))),(GO72))),"")</f>
        <v>8.3000000000000007</v>
      </c>
      <c r="GQ72" s="59">
        <f>+IFERROR((IF(ISTEXT(GQ$5)=FALSE,(INDEX(FRED!$1:$1048576,MATCH(US!GQ$5,FRED!$A:$A,0),MATCH(US!$B72,FRED!$1:$1,0))),(GP72))),"")</f>
        <v>9.8000000000000007</v>
      </c>
      <c r="GR72" s="59">
        <f>+IFERROR((IF(ISTEXT(GR$5)=FALSE,(INDEX(FRED!$1:$1048576,MATCH(US!GR$5,FRED!$A:$A,0),MATCH(US!$B72,FRED!$1:$1,0))),(GQ72))),"")</f>
        <v>10.6</v>
      </c>
      <c r="GS72" s="59">
        <f>+IFERROR((IF(ISTEXT(GS$5)=FALSE,(INDEX(FRED!$1:$1048576,MATCH(US!GS$5,FRED!$A:$A,0),MATCH(US!$B72,FRED!$1:$1,0))),(GR72))),"")</f>
        <v>9.5</v>
      </c>
      <c r="GT72" s="59">
        <f>+IFERROR((IF(ISTEXT(GT$5)=FALSE,(INDEX(FRED!$1:$1048576,MATCH(US!GT$5,FRED!$A:$A,0),MATCH(US!$B72,FRED!$1:$1,0))),(GS72))),"")</f>
        <v>7.5</v>
      </c>
      <c r="GU72" s="59">
        <f>+IFERROR((IF(ISTEXT(GU$5)=FALSE,(INDEX(FRED!$1:$1048576,MATCH(US!GU$5,FRED!$A:$A,0),MATCH(US!$B72,FRED!$1:$1,0))),(GT72))),"")</f>
        <v>6.7</v>
      </c>
      <c r="GV72" s="59">
        <f>+IFERROR((IF(ISTEXT(GV$5)=FALSE,(INDEX(FRED!$1:$1048576,MATCH(US!GV$5,FRED!$A:$A,0),MATCH(US!$B72,FRED!$1:$1,0))),(GU72))),"")</f>
        <v>6.3</v>
      </c>
      <c r="GW72" s="59">
        <f>+IFERROR((IF(ISTEXT(GW$5)=FALSE,(INDEX(FRED!$1:$1048576,MATCH(US!GW$5,FRED!$A:$A,0),MATCH(US!$B72,FRED!$1:$1,0))),(GV72))),"")</f>
        <v>5.5</v>
      </c>
      <c r="GX72" s="59">
        <f>+IFERROR((IF(ISTEXT(GX$5)=FALSE,(INDEX(FRED!$1:$1048576,MATCH(US!GX$5,FRED!$A:$A,0),MATCH(US!$B72,FRED!$1:$1,0))),(GW72))),"")</f>
        <v>6.1</v>
      </c>
      <c r="GY72" s="59">
        <f>+IFERROR((IF(ISTEXT(GY$5)=FALSE,(INDEX(FRED!$1:$1048576,MATCH(US!GY$5,FRED!$A:$A,0),MATCH(US!$B72,FRED!$1:$1,0))),(GX72))),"")</f>
        <v>5.5</v>
      </c>
      <c r="GZ72" s="59">
        <f>+IFERROR((IF(ISTEXT(GZ$5)=FALSE,(INDEX(FRED!$1:$1048576,MATCH(US!GZ$5,FRED!$A:$A,0),MATCH(US!$B72,FRED!$1:$1,0))),(GY72))),"")</f>
        <v>6.2</v>
      </c>
      <c r="HA72" s="59">
        <f>+IFERROR((IF(ISTEXT(HA$5)=FALSE,(INDEX(FRED!$1:$1048576,MATCH(US!HA$5,FRED!$A:$A,0),MATCH(US!$B72,FRED!$1:$1,0))),(GZ72))),"")</f>
        <v>6.2</v>
      </c>
      <c r="HB72" s="59">
        <f>+IFERROR((IF(ISTEXT(HB$5)=FALSE,(INDEX(FRED!$1:$1048576,MATCH(US!HB$5,FRED!$A:$A,0),MATCH(US!$B72,FRED!$1:$1,0))),(HA72))),"")</f>
        <v>7.5</v>
      </c>
      <c r="HC72" s="60">
        <f>+IFERROR((IF(ISTEXT(HC$5)=FALSE,(INDEX(FRED!$1:$1048576,MATCH(US!HC$5,FRED!$A:$A,0),MATCH(US!$B72,FRED!$1:$1,0))),(HB72))),"")</f>
        <v>7.5</v>
      </c>
      <c r="HD72" s="59">
        <f>+IFERROR((IF(ISTEXT(HD$5)=FALSE,(INDEX(FRED!$1:$1048576,MATCH(US!HD$5,FRED!$A:$A,0),MATCH(US!$B72,FRED!$1:$1,0))),(HC72))),"")</f>
        <v>8.5</v>
      </c>
      <c r="HE72" s="59">
        <f>+IFERROR((IF(ISTEXT(HE$5)=FALSE,(INDEX(FRED!$1:$1048576,MATCH(US!HE$5,FRED!$A:$A,0),MATCH(US!$B72,FRED!$1:$1,0))),(HD72))),"")</f>
        <v>8.6999999999999993</v>
      </c>
      <c r="HF72" s="59">
        <f>+IFERROR((IF(ISTEXT(HF$5)=FALSE,(INDEX(FRED!$1:$1048576,MATCH(US!HF$5,FRED!$A:$A,0),MATCH(US!$B72,FRED!$1:$1,0))),(HE72))),"")</f>
        <v>8.6999999999999993</v>
      </c>
      <c r="HG72" s="59">
        <f>+IFERROR((IF(ISTEXT(HG$5)=FALSE,(INDEX(FRED!$1:$1048576,MATCH(US!HG$5,FRED!$A:$A,0),MATCH(US!$B72,FRED!$1:$1,0))),(HF72))),"")</f>
        <v>6</v>
      </c>
      <c r="HH72" s="59">
        <f>+IFERROR((IF(ISTEXT(HH$5)=FALSE,(INDEX(FRED!$1:$1048576,MATCH(US!HH$5,FRED!$A:$A,0),MATCH(US!$B72,FRED!$1:$1,0))),(HG72))),"")</f>
        <v>5.2</v>
      </c>
      <c r="HI72" s="59">
        <f>+IFERROR((IF(ISTEXT(HI$5)=FALSE,(INDEX(FRED!$1:$1048576,MATCH(US!HI$5,FRED!$A:$A,0),MATCH(US!$B72,FRED!$1:$1,0))),(HH72))),"")</f>
        <v>4.5999999999999996</v>
      </c>
      <c r="HJ72" s="59">
        <f>+IFERROR((IF(ISTEXT(HJ$5)=FALSE,(INDEX(FRED!$1:$1048576,MATCH(US!HJ$5,FRED!$A:$A,0),MATCH(US!$B72,FRED!$1:$1,0))),(HI72))),"")</f>
        <v>4.5</v>
      </c>
      <c r="HK72" s="59">
        <f>+IFERROR((IF(ISTEXT(HK$5)=FALSE,(INDEX(FRED!$1:$1048576,MATCH(US!HK$5,FRED!$A:$A,0),MATCH(US!$B72,FRED!$1:$1,0))),(HJ72))),"")</f>
        <v>5.0999999999999996</v>
      </c>
      <c r="HL72" s="59">
        <f>+IFERROR((IF(ISTEXT(HL$5)=FALSE,(INDEX(FRED!$1:$1048576,MATCH(US!HL$5,FRED!$A:$A,0),MATCH(US!$B72,FRED!$1:$1,0))),(HK72))),"")</f>
        <v>5.2</v>
      </c>
      <c r="HM72" s="59">
        <f>+IFERROR((IF(ISTEXT(HM$5)=FALSE,(INDEX(FRED!$1:$1048576,MATCH(US!HM$5,FRED!$A:$A,0),MATCH(US!$B72,FRED!$1:$1,0))),(HL72))),"")</f>
        <v>5.7</v>
      </c>
      <c r="HN72" s="59">
        <f>+IFERROR((IF(ISTEXT(HN$5)=FALSE,(INDEX(FRED!$1:$1048576,MATCH(US!HN$5,FRED!$A:$A,0),MATCH(US!$B72,FRED!$1:$1,0))),(HM72))),"")</f>
        <v>5.7</v>
      </c>
      <c r="HO72" s="59">
        <f>+IFERROR((IF(ISTEXT(HO$5)=FALSE,(INDEX(FRED!$1:$1048576,MATCH(US!HO$5,FRED!$A:$A,0),MATCH(US!$B72,FRED!$1:$1,0))),(HN72))),"")</f>
        <v>7.4</v>
      </c>
      <c r="HP72" s="60">
        <f>+IFERROR((IF(ISTEXT(HP$5)=FALSE,(INDEX(FRED!$1:$1048576,MATCH(US!HP$5,FRED!$A:$A,0),MATCH(US!$B72,FRED!$1:$1,0))),(HO72))),"")</f>
        <v>7.4</v>
      </c>
      <c r="HQ72" s="59">
        <f>+IFERROR((IF(ISTEXT(HQ$5)=FALSE,(INDEX(FRED!$1:$1048576,MATCH(US!HQ$5,FRED!$A:$A,0),MATCH(US!$B72,FRED!$1:$1,0))),(HP72))),"")</f>
        <v>9.4</v>
      </c>
      <c r="HR72" s="59">
        <f>+IFERROR((IF(ISTEXT(HR$5)=FALSE,(INDEX(FRED!$1:$1048576,MATCH(US!HR$5,FRED!$A:$A,0),MATCH(US!$B72,FRED!$1:$1,0))),(HQ72))),"")</f>
        <v>8.8000000000000007</v>
      </c>
      <c r="HS72" s="59">
        <f>+IFERROR((IF(ISTEXT(HS$5)=FALSE,(INDEX(FRED!$1:$1048576,MATCH(US!HS$5,FRED!$A:$A,0),MATCH(US!$B72,FRED!$1:$1,0))),(HR72))),"")</f>
        <v>8.4</v>
      </c>
      <c r="HT72" s="59">
        <f>+IFERROR((IF(ISTEXT(HT$5)=FALSE,(INDEX(FRED!$1:$1048576,MATCH(US!HT$5,FRED!$A:$A,0),MATCH(US!$B72,FRED!$1:$1,0))),(HS72))),"")</f>
        <v>6.3</v>
      </c>
      <c r="HU72" s="59">
        <f>+IFERROR((IF(ISTEXT(HU$5)=FALSE,(INDEX(FRED!$1:$1048576,MATCH(US!HU$5,FRED!$A:$A,0),MATCH(US!$B72,FRED!$1:$1,0))),(HT72))),"")</f>
        <v>5.3</v>
      </c>
      <c r="HV72" s="59">
        <f>+IFERROR((IF(ISTEXT(HV$5)=FALSE,(INDEX(FRED!$1:$1048576,MATCH(US!HV$5,FRED!$A:$A,0),MATCH(US!$B72,FRED!$1:$1,0))),(HU72))),"")</f>
        <v>4.5</v>
      </c>
      <c r="HW72" s="59">
        <f>+IFERROR((IF(ISTEXT(HW$5)=FALSE,(INDEX(FRED!$1:$1048576,MATCH(US!HW$5,FRED!$A:$A,0),MATCH(US!$B72,FRED!$1:$1,0))),(HV72))),"")</f>
        <v>4.9000000000000004</v>
      </c>
      <c r="HX72" s="59">
        <f>+IFERROR((IF(ISTEXT(HX$5)=FALSE,(INDEX(FRED!$1:$1048576,MATCH(US!HX$5,FRED!$A:$A,0),MATCH(US!$B72,FRED!$1:$1,0))),(HW72))),"")</f>
        <v>4.7</v>
      </c>
      <c r="HY72" s="59">
        <f>+IFERROR((IF(ISTEXT(HY$5)=FALSE,(INDEX(FRED!$1:$1048576,MATCH(US!HY$5,FRED!$A:$A,0),MATCH(US!$B72,FRED!$1:$1,0))),(HX72))),"")</f>
        <v>4.7</v>
      </c>
      <c r="HZ72" s="59">
        <f>+IFERROR((IF(ISTEXT(HZ$5)=FALSE,(INDEX(FRED!$1:$1048576,MATCH(US!HZ$5,FRED!$A:$A,0),MATCH(US!$B72,FRED!$1:$1,0))),(HY72))),"")</f>
        <v>4.5</v>
      </c>
      <c r="IA72" s="59">
        <f>+IFERROR((IF(ISTEXT(IA$5)=FALSE,(INDEX(FRED!$1:$1048576,MATCH(US!IA$5,FRED!$A:$A,0),MATCH(US!$B72,FRED!$1:$1,0))),(HZ72))),"")</f>
        <v>5</v>
      </c>
      <c r="IB72" s="59">
        <f>+IFERROR((IF(ISTEXT(IB$5)=FALSE,(INDEX(FRED!$1:$1048576,MATCH(US!IB$5,FRED!$A:$A,0),MATCH(US!$B72,FRED!$1:$1,0))),(IA72))),"")</f>
        <v>5.9</v>
      </c>
      <c r="IC72" s="60">
        <f>+IFERROR((IF(ISTEXT(IC$5)=FALSE,(INDEX(FRED!$1:$1048576,MATCH(US!IC$5,FRED!$A:$A,0),MATCH(US!$B72,FRED!$1:$1,0))),(IB72))),"")</f>
        <v>5.9</v>
      </c>
      <c r="ID72" s="59">
        <f>+IFERROR((IF(ISTEXT(ID$5)=FALSE,(INDEX(FRED!$1:$1048576,MATCH(US!ID$5,FRED!$A:$A,0),MATCH(US!$B72,FRED!$1:$1,0))),(IC72))),"")</f>
        <v>7.3</v>
      </c>
      <c r="IE72" s="59">
        <f>+IFERROR((IF(ISTEXT(IE$5)=FALSE,(INDEX(FRED!$1:$1048576,MATCH(US!IE$5,FRED!$A:$A,0),MATCH(US!$B72,FRED!$1:$1,0))),(ID72))),"")</f>
        <v>7.8</v>
      </c>
      <c r="IF72" s="59">
        <f>+IFERROR((IF(ISTEXT(IF$5)=FALSE,(INDEX(FRED!$1:$1048576,MATCH(US!IF$5,FRED!$A:$A,0),MATCH(US!$B72,FRED!$1:$1,0))),(IE72))),"")</f>
        <v>7.4</v>
      </c>
      <c r="IG72" s="59">
        <f>+IFERROR((IF(ISTEXT(IG$5)=FALSE,(INDEX(FRED!$1:$1048576,MATCH(US!IG$5,FRED!$A:$A,0),MATCH(US!$B72,FRED!$1:$1,0))),(IF72))),"")</f>
        <v>6.5</v>
      </c>
      <c r="IH72" s="59">
        <f>+IFERROR((IF(ISTEXT(IH$5)=FALSE,(INDEX(FRED!$1:$1048576,MATCH(US!IH$5,FRED!$A:$A,0),MATCH(US!$B72,FRED!$1:$1,0))),(IG72))),"")</f>
        <v>4.4000000000000004</v>
      </c>
      <c r="II72" s="59">
        <f>+IFERROR((IF(ISTEXT(II$5)=FALSE,(INDEX(FRED!$1:$1048576,MATCH(US!II$5,FRED!$A:$A,0),MATCH(US!$B72,FRED!$1:$1,0))),(IH72))),"")</f>
        <v>4.7</v>
      </c>
      <c r="IJ72" s="59">
        <f>+IFERROR((IF(ISTEXT(IJ$5)=FALSE,(INDEX(FRED!$1:$1048576,MATCH(US!IJ$5,FRED!$A:$A,0),MATCH(US!$B72,FRED!$1:$1,0))),(II72))),"")</f>
        <v>3.4</v>
      </c>
      <c r="IK72" s="59">
        <f>+IFERROR((IF(ISTEXT(IK$5)=FALSE,(INDEX(FRED!$1:$1048576,MATCH(US!IK$5,FRED!$A:$A,0),MATCH(US!$B72,FRED!$1:$1,0))),(IJ72))),"")</f>
        <v>3.4</v>
      </c>
      <c r="IL72" s="59">
        <f>+IFERROR((IF(ISTEXT(IL$5)=FALSE,(INDEX(FRED!$1:$1048576,MATCH(US!IL$5,FRED!$A:$A,0),MATCH(US!$B72,FRED!$1:$1,0))),(IK72))),"")</f>
        <v>4.0999999999999996</v>
      </c>
      <c r="IM72" s="59">
        <f>+IFERROR((IF(ISTEXT(IM$5)=FALSE,(INDEX(FRED!$1:$1048576,MATCH(US!IM$5,FRED!$A:$A,0),MATCH(US!$B72,FRED!$1:$1,0))),(IL72))),"")</f>
        <v>3.6</v>
      </c>
      <c r="IN72" s="59">
        <f>+IFERROR((IF(ISTEXT(IN$5)=FALSE,(INDEX(FRED!$1:$1048576,MATCH(US!IN$5,FRED!$A:$A,0),MATCH(US!$B72,FRED!$1:$1,0))),(IM72))),"")</f>
        <v>3.9</v>
      </c>
      <c r="IO72" s="59">
        <f>+IFERROR((IF(ISTEXT(IO$5)=FALSE,(INDEX(FRED!$1:$1048576,MATCH(US!IO$5,FRED!$A:$A,0),MATCH(US!$B72,FRED!$1:$1,0))),(IN72))),"")</f>
        <v>5.0999999999999996</v>
      </c>
      <c r="IP72" s="60">
        <f>+IFERROR((IF(ISTEXT(IP$5)=FALSE,(INDEX(FRED!$1:$1048576,MATCH(US!IP$5,FRED!$A:$A,0),MATCH(US!$B72,FRED!$1:$1,0))),(IO72))),"")</f>
        <v>5.0999999999999996</v>
      </c>
      <c r="IQ72" s="59">
        <f>+IFERROR((IF(ISTEXT(IQ$5)=FALSE,(INDEX(FRED!$1:$1048576,MATCH(US!IQ$5,FRED!$A:$A,0),MATCH(US!$B72,FRED!$1:$1,0))),(IP72))),"")</f>
        <v>6.4</v>
      </c>
      <c r="IR72" s="59">
        <f>+IFERROR((IF(ISTEXT(IR$5)=FALSE,(INDEX(FRED!$1:$1048576,MATCH(US!IR$5,FRED!$A:$A,0),MATCH(US!$B72,FRED!$1:$1,0))),(IQ72))),"")</f>
        <v>6.2</v>
      </c>
      <c r="IS72" s="59">
        <f>+IFERROR((IF(ISTEXT(IS$5)=FALSE,(INDEX(FRED!$1:$1048576,MATCH(US!IS$5,FRED!$A:$A,0),MATCH(US!$B72,FRED!$1:$1,0))),(IR72))),"")</f>
        <v>5.2</v>
      </c>
      <c r="IT72" s="59">
        <f>+IFERROR((IF(ISTEXT(IT$5)=FALSE,(INDEX(FRED!$1:$1048576,MATCH(US!IT$5,FRED!$A:$A,0),MATCH(US!$B72,FRED!$1:$1,0))),(IS72))),"")</f>
        <v>4.7</v>
      </c>
      <c r="IU72" s="59">
        <f>+IFERROR((IF(ISTEXT(IU$5)=FALSE,(INDEX(FRED!$1:$1048576,MATCH(US!IU$5,FRED!$A:$A,0),MATCH(US!$B72,FRED!$1:$1,0))),(IT72))),"")</f>
        <v>3.2</v>
      </c>
      <c r="IV72" s="59">
        <f>+IFERROR((IF(ISTEXT(IV$5)=FALSE,(INDEX(FRED!$1:$1048576,MATCH(US!IV$5,FRED!$A:$A,0),MATCH(US!$B72,FRED!$1:$1,0))),(IU72))),"")</f>
        <v>4</v>
      </c>
      <c r="IW72" s="59">
        <f>+IFERROR((IF(ISTEXT(IW$5)=FALSE,(INDEX(FRED!$1:$1048576,MATCH(US!IW$5,FRED!$A:$A,0),MATCH(US!$B72,FRED!$1:$1,0))),(IV72))),"")</f>
        <v>3.8</v>
      </c>
      <c r="IX72" s="59">
        <f>+IFERROR((IF(ISTEXT(IX$5)=FALSE,(INDEX(FRED!$1:$1048576,MATCH(US!IX$5,FRED!$A:$A,0),MATCH(US!$B72,FRED!$1:$1,0))),(IW72))),"")</f>
        <v>3.6</v>
      </c>
      <c r="IY72" s="59">
        <f>+IFERROR((IF(ISTEXT(IY$5)=FALSE,(INDEX(FRED!$1:$1048576,MATCH(US!IY$5,FRED!$A:$A,0),MATCH(US!$B72,FRED!$1:$1,0))),(IX72))),"")</f>
        <v>3.2</v>
      </c>
      <c r="IZ72" s="59">
        <f>+IFERROR((IF(ISTEXT(IZ$5)=FALSE,(INDEX(FRED!$1:$1048576,MATCH(US!IZ$5,FRED!$A:$A,0),MATCH(US!$B72,FRED!$1:$1,0))),(IY72))),"")</f>
        <v>4</v>
      </c>
      <c r="JA72" s="59">
        <f>+IFERROR((IF(ISTEXT(JA$5)=FALSE,(INDEX(FRED!$1:$1048576,MATCH(US!JA$5,FRED!$A:$A,0),MATCH(US!$B72,FRED!$1:$1,0))),(IZ72))),"")</f>
        <v>4.4000000000000004</v>
      </c>
      <c r="JB72" s="59">
        <f>+IFERROR((IF(ISTEXT(JB$5)=FALSE,(INDEX(FRED!$1:$1048576,MATCH(US!JB$5,FRED!$A:$A,0),MATCH(US!$B72,FRED!$1:$1,0))),(JA72))),"")</f>
        <v>5</v>
      </c>
      <c r="JC72" s="60">
        <f>+IFERROR((IF(ISTEXT(JC$5)=FALSE,(INDEX(FRED!$1:$1048576,MATCH(US!JC$5,FRED!$A:$A,0),MATCH(US!$B72,FRED!$1:$1,0))),(JB72))),"")</f>
        <v>5</v>
      </c>
      <c r="JD72" s="59">
        <f>+IFERROR((IF(ISTEXT(JD$5)=FALSE,(INDEX(FRED!$1:$1048576,MATCH(US!JD$5,FRED!$A:$A,0),MATCH(US!$B72,FRED!$1:$1,0))),(JC72))),"")</f>
        <v>5.4</v>
      </c>
      <c r="JE72" s="59">
        <f>+IFERROR((IF(ISTEXT(JE$5)=FALSE,(INDEX(FRED!$1:$1048576,MATCH(US!JE$5,FRED!$A:$A,0),MATCH(US!$B72,FRED!$1:$1,0))),(JD72))),"")</f>
        <v>5.5</v>
      </c>
      <c r="JF72" s="59">
        <f>+IFERROR((IF(ISTEXT(JF$5)=FALSE,(INDEX(FRED!$1:$1048576,MATCH(US!JF$5,FRED!$A:$A,0),MATCH(US!$B72,FRED!$1:$1,0))),(JE72))),"")</f>
        <v>6.9</v>
      </c>
      <c r="JG72" s="59">
        <f>+IFERROR((IF(ISTEXT(JG$5)=FALSE,(INDEX(FRED!$1:$1048576,MATCH(US!JG$5,FRED!$A:$A,0),MATCH(US!$B72,FRED!$1:$1,0))),(JF72))),"")</f>
        <v>16.600000000000001</v>
      </c>
      <c r="JH72" s="59">
        <f>+IFERROR((IF(ISTEXT(JH$5)=FALSE,(INDEX(FRED!$1:$1048576,MATCH(US!JH$5,FRED!$A:$A,0),MATCH(US!$B72,FRED!$1:$1,0))),(JG72))),"")</f>
        <v>12.7</v>
      </c>
      <c r="JI72" s="59">
        <f>+IFERROR((IF(ISTEXT(JI$5)=FALSE,(INDEX(FRED!$1:$1048576,MATCH(US!JI$5,FRED!$A:$A,0),MATCH(US!$B72,FRED!$1:$1,0))),(JH72))),"")</f>
        <v>10.1</v>
      </c>
      <c r="JJ72" s="59">
        <f>+IFERROR((IF(ISTEXT(JJ$5)=FALSE,(INDEX(FRED!$1:$1048576,MATCH(US!JJ$5,FRED!$A:$A,0),MATCH(US!$B72,FRED!$1:$1,0))),(JI72))),"")</f>
        <v>8.9</v>
      </c>
      <c r="JK72" s="59">
        <f>+IFERROR((IF(ISTEXT(JK$5)=FALSE,(INDEX(FRED!$1:$1048576,MATCH(US!JK$5,FRED!$A:$A,0),MATCH(US!$B72,FRED!$1:$1,0))),(JJ72))),"")</f>
        <v>7.6</v>
      </c>
      <c r="JL72" s="59">
        <f>+IFERROR((IF(ISTEXT(JL$5)=FALSE,(INDEX(FRED!$1:$1048576,MATCH(US!JL$5,FRED!$A:$A,0),MATCH(US!$B72,FRED!$1:$1,0))),(JK72))),"")</f>
        <v>7.1</v>
      </c>
      <c r="JM72" s="59">
        <f>+IFERROR((IF(ISTEXT(JM$5)=FALSE,(INDEX(FRED!$1:$1048576,MATCH(US!JM$5,FRED!$A:$A,0),MATCH(US!$B72,FRED!$1:$1,0))),(JL72))),"")</f>
        <v>6.8</v>
      </c>
      <c r="JN72" s="59">
        <f>+IFERROR((IF(ISTEXT(JN$5)=FALSE,(INDEX(FRED!$1:$1048576,MATCH(US!JN$5,FRED!$A:$A,0),MATCH(US!$B72,FRED!$1:$1,0))),(JM72))),"")</f>
        <v>7.3</v>
      </c>
      <c r="JO72" s="59">
        <f>+IFERROR((IF(ISTEXT(JO$5)=FALSE,(INDEX(FRED!$1:$1048576,MATCH(US!JO$5,FRED!$A:$A,0),MATCH(US!$B72,FRED!$1:$1,0))),(JN72))),"")</f>
        <v>9.6</v>
      </c>
      <c r="JP72" s="60">
        <f>+IFERROR((IF(ISTEXT(JP$5)=FALSE,(INDEX(FRED!$1:$1048576,MATCH(US!JP$5,FRED!$A:$A,0),MATCH(US!$B72,FRED!$1:$1,0))),(JO72))),"")</f>
        <v>9.6</v>
      </c>
      <c r="JQ72" s="59">
        <f>+IFERROR((IF(ISTEXT(JQ$5)=FALSE,(INDEX(FRED!$1:$1048576,MATCH(US!JQ$5,FRED!$A:$A,0),MATCH(US!$B72,FRED!$1:$1,0))),(JP72))),"")</f>
        <v>9.4</v>
      </c>
      <c r="JR72" s="59">
        <f>+IFERROR((IF(ISTEXT(JR$5)=FALSE,(INDEX(FRED!$1:$1048576,MATCH(US!JR$5,FRED!$A:$A,0),MATCH(US!$B72,FRED!$1:$1,0))),(JQ72))),"")</f>
        <v>9.6</v>
      </c>
      <c r="JS72" s="59">
        <f>+IFERROR((IF(ISTEXT(JS$5)=FALSE,(INDEX(FRED!$1:$1048576,MATCH(US!JS$5,FRED!$A:$A,0),MATCH(US!$B72,FRED!$1:$1,0))),(JR72))),"")</f>
        <v>8.6</v>
      </c>
      <c r="JT72" s="59">
        <f>+IFERROR((IF(ISTEXT(JT$5)=FALSE,(INDEX(FRED!$1:$1048576,MATCH(US!JT$5,FRED!$A:$A,0),MATCH(US!$B72,FRED!$1:$1,0))),(JS72))),"")</f>
        <v>7.7</v>
      </c>
      <c r="JU72" s="59">
        <f>+IFERROR((IF(ISTEXT(JU$5)=FALSE,(INDEX(FRED!$1:$1048576,MATCH(US!JU$5,FRED!$A:$A,0),MATCH(US!$B72,FRED!$1:$1,0))),(JT72))),"")</f>
        <v>6.7</v>
      </c>
      <c r="JV72" s="59">
        <f>+IFERROR((IF(ISTEXT(JV$5)=FALSE,(INDEX(FRED!$1:$1048576,MATCH(US!JV$5,FRED!$A:$A,0),MATCH(US!$B72,FRED!$1:$1,0))),(JU72))),"")</f>
        <v>7.5</v>
      </c>
      <c r="JW72" s="59">
        <f>+IFERROR((IF(ISTEXT(JW$5)=FALSE,(INDEX(FRED!$1:$1048576,MATCH(US!JW$5,FRED!$A:$A,0),MATCH(US!$B72,FRED!$1:$1,0))),(JV72))),"")</f>
        <v>6.1</v>
      </c>
      <c r="JX72" s="59">
        <f>+IFERROR((IF(ISTEXT(JX$5)=FALSE,(INDEX(FRED!$1:$1048576,MATCH(US!JX$5,FRED!$A:$A,0),MATCH(US!$B72,FRED!$1:$1,0))),(JW72))),"")</f>
        <v>4.5999999999999996</v>
      </c>
      <c r="JY72" s="59">
        <f>+IFERROR((IF(ISTEXT(JY$5)=FALSE,(INDEX(FRED!$1:$1048576,MATCH(US!JY$5,FRED!$A:$A,0),MATCH(US!$B72,FRED!$1:$1,0))),(JX72))),"")</f>
        <v>4.5</v>
      </c>
      <c r="JZ72" s="59">
        <f>+IFERROR((IF(ISTEXT(JZ$5)=FALSE,(INDEX(FRED!$1:$1048576,MATCH(US!JZ$5,FRED!$A:$A,0),MATCH(US!$B72,FRED!$1:$1,0))),(JY72))),"")</f>
        <v>4</v>
      </c>
      <c r="KA72" s="59">
        <f>+IFERROR((IF(ISTEXT(KA$5)=FALSE,(INDEX(FRED!$1:$1048576,MATCH(US!KA$5,FRED!$A:$A,0),MATCH(US!$B72,FRED!$1:$1,0))),(JZ72))),"")</f>
        <v>4.7</v>
      </c>
      <c r="KB72" s="59">
        <f>+IFERROR((IF(ISTEXT(KB$5)=FALSE,(INDEX(FRED!$1:$1048576,MATCH(US!KB$5,FRED!$A:$A,0),MATCH(US!$B72,FRED!$1:$1,0))),(KA72))),"")</f>
        <v>5</v>
      </c>
      <c r="KC72" s="60">
        <f>+IFERROR((IF(ISTEXT(KC$5)=FALSE,(INDEX(FRED!$1:$1048576,MATCH(US!KC$5,FRED!$A:$A,0),MATCH(US!$B72,FRED!$1:$1,0))),(KB72))),"")</f>
        <v>5</v>
      </c>
      <c r="KD72" s="59">
        <f>+IFERROR((IF(ISTEXT(KD$5)=FALSE,(INDEX(FRED!$1:$1048576,MATCH(US!KD$5,FRED!$A:$A,0),MATCH(US!$B72,FRED!$1:$1,0))),(KC72))),"")</f>
        <v>7.1</v>
      </c>
      <c r="KE72" s="59">
        <f>+IFERROR((IF(ISTEXT(KE$5)=FALSE,(INDEX(FRED!$1:$1048576,MATCH(US!KE$5,FRED!$A:$A,0),MATCH(US!$B72,FRED!$1:$1,0))),(KD72))),"")</f>
        <v>6.7</v>
      </c>
      <c r="KF72" s="59">
        <f>+IFERROR((IF(ISTEXT(KF$5)=FALSE,(INDEX(FRED!$1:$1048576,MATCH(US!KF$5,FRED!$A:$A,0),MATCH(US!$B72,FRED!$1:$1,0))),(KE72))),"")</f>
        <v>6</v>
      </c>
      <c r="KG72" s="59">
        <f>+IFERROR((IF(ISTEXT(KG$5)=FALSE,(INDEX(FRED!$1:$1048576,MATCH(US!KG$5,FRED!$A:$A,0),MATCH(US!$B72,FRED!$1:$1,0))),(KF72))),"")</f>
        <v>4.5999999999999996</v>
      </c>
      <c r="KH72" s="59">
        <f>+IFERROR((IF(ISTEXT(KH$5)=FALSE,(INDEX(FRED!$1:$1048576,MATCH(US!KH$5,FRED!$A:$A,0),MATCH(US!$B72,FRED!$1:$1,0))),(KG72))),"")</f>
        <v>3.8</v>
      </c>
      <c r="KI72" s="59">
        <f>+IFERROR((IF(ISTEXT(KI$5)=FALSE,(INDEX(FRED!$1:$1048576,MATCH(US!KI$5,FRED!$A:$A,0),MATCH(US!$B72,FRED!$1:$1,0))),(KH72))),"")</f>
        <v>3.7</v>
      </c>
      <c r="KJ72" s="59">
        <f>+IFERROR((IF(ISTEXT(KJ$5)=FALSE,(INDEX(FRED!$1:$1048576,MATCH(US!KJ$5,FRED!$A:$A,0),MATCH(US!$B72,FRED!$1:$1,0))),(KI72))),"")</f>
        <v>3.5</v>
      </c>
      <c r="KK72" s="59">
        <f>+IFERROR((IF(ISTEXT(KK$5)=FALSE,(INDEX(FRED!$1:$1048576,MATCH(US!KK$5,FRED!$A:$A,0),MATCH(US!$B72,FRED!$1:$1,0))),(KJ72))),"")</f>
        <v>3.9</v>
      </c>
      <c r="KL72" s="59">
        <f>+IFERROR((IF(ISTEXT(KL$5)=FALSE,(INDEX(FRED!$1:$1048576,MATCH(US!KL$5,FRED!$A:$A,0),MATCH(US!$B72,FRED!$1:$1,0))),(KK72))),"")</f>
        <v>3.4</v>
      </c>
      <c r="KM72" s="59">
        <f>+IFERROR((IF(ISTEXT(KM$5)=FALSE,(INDEX(FRED!$1:$1048576,MATCH(US!KM$5,FRED!$A:$A,0),MATCH(US!$B72,FRED!$1:$1,0))),(KL72))),"")</f>
        <v>4.0999999999999996</v>
      </c>
      <c r="KN72" s="59">
        <f>+IFERROR((IF(ISTEXT(KN$5)=FALSE,(INDEX(FRED!$1:$1048576,MATCH(US!KN$5,FRED!$A:$A,0),MATCH(US!$B72,FRED!$1:$1,0))),(KM72))),"")</f>
        <v>3.9</v>
      </c>
      <c r="KO72" s="59">
        <f>+IFERROR((IF(ISTEXT(KO$5)=FALSE,(INDEX(FRED!$1:$1048576,MATCH(US!KO$5,FRED!$A:$A,0),MATCH(US!$B72,FRED!$1:$1,0))),(KN72))),"")</f>
        <v>4.4000000000000004</v>
      </c>
      <c r="KP72" s="60">
        <f>+IFERROR((IF(ISTEXT(KP$5)=FALSE,(INDEX(FRED!$1:$1048576,MATCH(US!KP$5,FRED!$A:$A,0),MATCH(US!$B72,FRED!$1:$1,0))),(KO72))),"")</f>
        <v>4.4000000000000004</v>
      </c>
      <c r="KQ72" s="59">
        <f>+IFERROR((IF(ISTEXT(KQ$5)=FALSE,(INDEX(FRED!$1:$1048576,MATCH(US!KQ$5,FRED!$A:$A,0),MATCH(US!$B72,FRED!$1:$1,0))),(KP72))),"")</f>
        <v>6.9</v>
      </c>
      <c r="KR72" s="59">
        <f>+IFERROR((IF(ISTEXT(KR$5)=FALSE,(INDEX(FRED!$1:$1048576,MATCH(US!KR$5,FRED!$A:$A,0),MATCH(US!$B72,FRED!$1:$1,0))),(KQ72))),"")</f>
        <v>6.6</v>
      </c>
      <c r="KS72" s="59">
        <f>+IFERROR((IF(ISTEXT(KS$5)=FALSE,(INDEX(FRED!$1:$1048576,MATCH(US!KS$5,FRED!$A:$A,0),MATCH(US!$B72,FRED!$1:$1,0))),(KR72))),"")</f>
        <v>5.6</v>
      </c>
      <c r="KT72" s="59">
        <f>+IFERROR((IF(ISTEXT(KT$5)=FALSE,(INDEX(FRED!$1:$1048576,MATCH(US!KT$5,FRED!$A:$A,0),MATCH(US!$B72,FRED!$1:$1,0))),(KS72))),"")</f>
        <v>4.0999999999999996</v>
      </c>
      <c r="KU72" s="59">
        <f>+IFERROR((IF(ISTEXT(KU$5)=FALSE,(INDEX(FRED!$1:$1048576,MATCH(US!KU$5,FRED!$A:$A,0),MATCH(US!$B72,FRED!$1:$1,0))),(KT72))),"")</f>
        <v>3.5</v>
      </c>
      <c r="KV72" s="59">
        <f>+IFERROR((IF(ISTEXT(KV$5)=FALSE,(INDEX(FRED!$1:$1048576,MATCH(US!KV$5,FRED!$A:$A,0),MATCH(US!$B72,FRED!$1:$1,0))),(KU72))),"")</f>
        <v>3.6</v>
      </c>
      <c r="KW72" s="59">
        <f>+IFERROR((IF(ISTEXT(KW$5)=FALSE,(INDEX(FRED!$1:$1048576,MATCH(US!KW$5,FRED!$A:$A,0),MATCH(US!$B72,FRED!$1:$1,0))),(KV72))),"")</f>
        <v>3.9</v>
      </c>
      <c r="KX72" s="59">
        <f>+IFERROR((IF(ISTEXT(KX$5)=FALSE,(INDEX(FRED!$1:$1048576,MATCH(US!KX$5,FRED!$A:$A,0),MATCH(US!$B72,FRED!$1:$1,0))),(KW72))),"")</f>
        <v>3.9</v>
      </c>
      <c r="KY72" s="59">
        <f>+IFERROR((IF(ISTEXT(KY$5)=FALSE,(INDEX(FRED!$1:$1048576,MATCH(US!KY$5,FRED!$A:$A,0),MATCH(US!$B72,FRED!$1:$1,0))),(KX72))),"")</f>
        <v>3.8</v>
      </c>
      <c r="KZ72" s="59">
        <f>+IFERROR((IF(ISTEXT(KZ$5)=FALSE,(INDEX(FRED!$1:$1048576,MATCH(US!KZ$5,FRED!$A:$A,0),MATCH(US!$B72,FRED!$1:$1,0))),(KY72))),"")</f>
        <v>4</v>
      </c>
      <c r="LA72" s="59">
        <f>+IFERROR((IF(ISTEXT(LA$5)=FALSE,(INDEX(FRED!$1:$1048576,MATCH(US!LA$5,FRED!$A:$A,0),MATCH(US!$B72,FRED!$1:$1,0))),(KZ72))),"")</f>
        <v>4.8</v>
      </c>
      <c r="LB72" s="59">
        <f>+IFERROR((IF(ISTEXT(LB$5)=FALSE,(INDEX(FRED!$1:$1048576,MATCH(US!LB$5,FRED!$A:$A,0),MATCH(US!$B72,FRED!$1:$1,0))),(LA72))),"")</f>
        <v>4.4000000000000004</v>
      </c>
      <c r="LC72" s="60">
        <f>+IFERROR((IF(ISTEXT(LC$5)=FALSE,(INDEX(FRED!$1:$1048576,MATCH(US!LC$5,FRED!$A:$A,0),MATCH(US!$B72,FRED!$1:$1,0))),(LB72))),"")</f>
        <v>4.4000000000000004</v>
      </c>
      <c r="LD72" s="59">
        <f>+IFERROR((IF(ISTEXT(LD$5)=FALSE,(INDEX(FRED!$1:$1048576,MATCH(US!LD$5,FRED!$A:$A,0),MATCH(US!$B72,FRED!$1:$1,0))),(LC72))),"")</f>
        <v>6.9</v>
      </c>
      <c r="LE72" s="59">
        <f>+IFERROR((IF(ISTEXT(LE$5)=FALSE,(INDEX(FRED!$1:$1048576,MATCH(US!LE$5,FRED!$A:$A,0),MATCH(US!$B72,FRED!$1:$1,0))),(LD72))),"")</f>
        <v>7</v>
      </c>
      <c r="LF72" s="59">
        <f>+IFERROR((IF(ISTEXT(LF$5)=FALSE,(INDEX(FRED!$1:$1048576,MATCH(US!LF$5,FRED!$A:$A,0),MATCH(US!$B72,FRED!$1:$1,0))),(LE72))),"")</f>
        <v>5.4</v>
      </c>
      <c r="LG72" s="59">
        <f>+IFERROR((IF(ISTEXT(LG$5)=FALSE,(INDEX(FRED!$1:$1048576,MATCH(US!LG$5,FRED!$A:$A,0),MATCH(US!$B72,FRED!$1:$1,0))),(LF72))),"")</f>
        <v>5.2</v>
      </c>
      <c r="LH72" s="59">
        <f>+IFERROR((IF(ISTEXT(LH$5)=FALSE,(INDEX(FRED!$1:$1048576,MATCH(US!LH$5,FRED!$A:$A,0),MATCH(US!$B72,FRED!$1:$1,0))),(LG72))),"")</f>
        <v>3.9</v>
      </c>
      <c r="LI72" s="59">
        <f>+IFERROR((IF(ISTEXT(LI$5)=FALSE,(INDEX(FRED!$1:$1048576,MATCH(US!LI$5,FRED!$A:$A,0),MATCH(US!$B72,FRED!$1:$1,0))),(LH72))),"")</f>
        <v>3.3</v>
      </c>
      <c r="LJ72" s="59">
        <f>+IFERROR((IF(ISTEXT(LJ$5)=FALSE,(INDEX(FRED!$1:$1048576,MATCH(US!LJ$5,FRED!$A:$A,0),MATCH(US!$B72,FRED!$1:$1,0))),(LI72))),"")</f>
        <v>3.9</v>
      </c>
      <c r="LK72" s="59">
        <f>+IFERROR((IF(ISTEXT(LK$5)=FALSE,(INDEX(FRED!$1:$1048576,MATCH(US!LK$5,FRED!$A:$A,0),MATCH(US!$B72,FRED!$1:$1,0))),(LJ72))),"")</f>
        <v>3.2</v>
      </c>
      <c r="LL72" s="59">
        <f>+IFERROR((IF(ISTEXT(LL$5)=FALSE,(INDEX(FRED!$1:$1048576,MATCH(US!LL$5,FRED!$A:$A,0),MATCH(US!$B72,FRED!$1:$1,0))),(LK72))),"")</f>
        <v>3.7</v>
      </c>
      <c r="LM72" s="59">
        <f>+IFERROR((IF(ISTEXT(LM$5)=FALSE,(INDEX(FRED!$1:$1048576,MATCH(US!LM$5,FRED!$A:$A,0),MATCH(US!$B72,FRED!$1:$1,0))),(LL72))),"")</f>
        <v>4.2</v>
      </c>
      <c r="LN72" s="59">
        <f>+IFERROR((IF(ISTEXT(LN$5)=FALSE,(INDEX(FRED!$1:$1048576,MATCH(US!LN$5,FRED!$A:$A,0),MATCH(US!$B72,FRED!$1:$1,0))),(LM72))),"")</f>
        <v>4.5999999999999996</v>
      </c>
      <c r="LO72" s="59">
        <f>+IFERROR((IF(ISTEXT(LO$5)=FALSE,(INDEX(FRED!$1:$1048576,MATCH(US!LO$5,FRED!$A:$A,0),MATCH(US!$B72,FRED!$1:$1,0))),(LN72))),"")</f>
        <v>5.2</v>
      </c>
      <c r="LP72" s="60">
        <f>+IFERROR((IF(ISTEXT(LP$5)=FALSE,(INDEX(FRED!$1:$1048576,MATCH(US!LP$5,FRED!$A:$A,0),MATCH(US!$B72,FRED!$1:$1,0))),(LO72))),"")</f>
        <v>5.2</v>
      </c>
      <c r="LQ72" s="59">
        <f>+IFERROR((IF(ISTEXT(LQ$5)=FALSE,(INDEX(FRED!$1:$1048576,MATCH(US!LQ$5,FRED!$A:$A,0),MATCH(US!$B72,FRED!$1:$1,0))),(LP72))),"")</f>
        <v>6.5</v>
      </c>
      <c r="LR72" s="59">
        <f>+IFERROR((IF(ISTEXT(LR$5)=FALSE,(INDEX(FRED!$1:$1048576,MATCH(US!LR$5,FRED!$A:$A,0),MATCH(US!$B72,FRED!$1:$1,0))),(LQ72))),"")</f>
        <v>7.2</v>
      </c>
      <c r="LS72" s="59">
        <f>+IFERROR((IF(ISTEXT(LS$5)=FALSE,(INDEX(FRED!$1:$1048576,MATCH(US!LS$5,FRED!$A:$A,0),MATCH(US!$B72,FRED!$1:$1,0))),(LR72))),"")</f>
        <v>5.4</v>
      </c>
      <c r="LT72" s="59">
        <f>+IFERROR((IF(ISTEXT(LT$5)=FALSE,(INDEX(FRED!$1:$1048576,MATCH(US!LT$5,FRED!$A:$A,0),MATCH(US!$B72,FRED!$1:$1,0))),(LS72))),"")</f>
        <v>5.6</v>
      </c>
      <c r="LU72" s="59">
        <f>+IFERROR((IF(ISTEXT(LU$5)=FALSE,(INDEX(FRED!$1:$1048576,MATCH(US!LU$5,FRED!$A:$A,0),MATCH(US!$B72,FRED!$1:$1,0))),(LT72))),"")</f>
        <v>3.5</v>
      </c>
      <c r="LV72" s="59">
        <f>+IFERROR((IF(ISTEXT(LV$5)=FALSE,(INDEX(FRED!$1:$1048576,MATCH(US!LV$5,FRED!$A:$A,0),MATCH(US!$B72,FRED!$1:$1,0))),(LU72))),"")</f>
        <v>3.4</v>
      </c>
      <c r="LW72" s="59">
        <f>+IFERROR((IF(ISTEXT(LW$5)=FALSE,(INDEX(FRED!$1:$1048576,MATCH(US!LW$5,FRED!$A:$A,0),MATCH(US!$B72,FRED!$1:$1,0))),(LV72))),"")</f>
        <v>3.4</v>
      </c>
      <c r="LX72" s="59">
        <f>+IFERROR((IF(ISTEXT(LX$5)=FALSE,(INDEX(FRED!$1:$1048576,MATCH(US!LX$5,FRED!$A:$A,0),MATCH(US!$B72,FRED!$1:$1,0))),(LW72))),"")</f>
        <v>3.2</v>
      </c>
      <c r="LY72" s="59">
        <f>+IFERROR((IF(ISTEXT(LY$5)=FALSE,(INDEX(FRED!$1:$1048576,MATCH(US!LY$5,FRED!$A:$A,0),MATCH(US!$B72,FRED!$1:$1,0))),(LX72))),"")</f>
        <v>3.8</v>
      </c>
      <c r="LZ72" s="59">
        <f>+IFERROR((IF(ISTEXT(LZ$5)=FALSE,(INDEX(FRED!$1:$1048576,MATCH(US!LZ$5,FRED!$A:$A,0),MATCH(US!$B72,FRED!$1:$1,0))),(LY72))),"")</f>
        <v>0</v>
      </c>
      <c r="MA72" s="59">
        <f>+IFERROR((IF(ISTEXT(MA$5)=FALSE,(INDEX(FRED!$1:$1048576,MATCH(US!MA$5,FRED!$A:$A,0),MATCH(US!$B72,FRED!$1:$1,0))),(LZ72))),"")</f>
        <v>4.0999999999999996</v>
      </c>
      <c r="MB72" s="59">
        <f>+IFERROR((IF(ISTEXT(MB$5)=FALSE,(INDEX(FRED!$1:$1048576,MATCH(US!MB$5,FRED!$A:$A,0),MATCH(US!$B72,FRED!$1:$1,0))),(MA72))),"")</f>
        <v>5</v>
      </c>
      <c r="MC72" s="60">
        <f>+IFERROR((IF(ISTEXT(MC$5)=FALSE,(INDEX(FRED!$1:$1048576,MATCH(US!MC$5,FRED!$A:$A,0),MATCH(US!$B72,FRED!$1:$1,0))),(MB72))),"")</f>
        <v>5</v>
      </c>
      <c r="MD72" s="59">
        <f>+IFERROR((IF(ISTEXT(MD$5)=FALSE,(INDEX(FRED!$1:$1048576,MATCH(US!MD$5,FRED!$A:$A,0),MATCH(US!$B72,FRED!$1:$1,0))),(MC72))),"")</f>
        <v>7.1</v>
      </c>
      <c r="ME72" s="59">
        <f>+IFERROR((IF(ISTEXT(ME$5)=FALSE,(INDEX(FRED!$1:$1048576,MATCH(US!ME$5,FRED!$A:$A,0),MATCH(US!$B72,FRED!$1:$1,0))),(MD72))),"")</f>
        <v>6.9</v>
      </c>
      <c r="MF72" s="59">
        <f>+IFERROR((IF(ISTEXT(MF$5)=FALSE,(INDEX(FRED!$1:$1048576,MATCH(US!MF$5,FRED!$A:$A,0),MATCH(US!$B72,FRED!$1:$1,0))),(ME72))),"")</f>
        <v>6.7</v>
      </c>
      <c r="MG72" s="59" t="str">
        <f>+IFERROR((IF(ISTEXT(MG$5)=FALSE,(INDEX(FRED!$1:$1048576,MATCH(US!MG$5,FRED!$A:$A,0),MATCH(US!$B72,FRED!$1:$1,0))),(MF72))),"")</f>
        <v/>
      </c>
      <c r="MH72" s="59" t="str">
        <f>+IFERROR((IF(ISTEXT(MH$5)=FALSE,(INDEX(FRED!$1:$1048576,MATCH(US!MH$5,FRED!$A:$A,0),MATCH(US!$B72,FRED!$1:$1,0))),(MG72))),"")</f>
        <v/>
      </c>
      <c r="MI72" s="59" t="str">
        <f>+IFERROR((IF(ISTEXT(MI$5)=FALSE,(INDEX(FRED!$1:$1048576,MATCH(US!MI$5,FRED!$A:$A,0),MATCH(US!$B72,FRED!$1:$1,0))),(MH72))),"")</f>
        <v/>
      </c>
      <c r="MJ72" s="59" t="str">
        <f>+IFERROR((IF(ISTEXT(MJ$5)=FALSE,(INDEX(FRED!$1:$1048576,MATCH(US!MJ$5,FRED!$A:$A,0),MATCH(US!$B72,FRED!$1:$1,0))),(MI72))),"")</f>
        <v/>
      </c>
      <c r="MK72" s="59" t="str">
        <f>+IFERROR((IF(ISTEXT(MK$5)=FALSE,(INDEX(FRED!$1:$1048576,MATCH(US!MK$5,FRED!$A:$A,0),MATCH(US!$B72,FRED!$1:$1,0))),(MJ72))),"")</f>
        <v/>
      </c>
      <c r="ML72" s="59" t="str">
        <f>+IFERROR((IF(ISTEXT(ML$5)=FALSE,(INDEX(FRED!$1:$1048576,MATCH(US!ML$5,FRED!$A:$A,0),MATCH(US!$B72,FRED!$1:$1,0))),(MK72))),"")</f>
        <v/>
      </c>
      <c r="MM72" s="59" t="str">
        <f>+IFERROR((IF(ISTEXT(MM$5)=FALSE,(INDEX(FRED!$1:$1048576,MATCH(US!MM$5,FRED!$A:$A,0),MATCH(US!$B72,FRED!$1:$1,0))),(ML72))),"")</f>
        <v/>
      </c>
      <c r="MN72" s="59" t="str">
        <f>+IFERROR((IF(ISTEXT(MN$5)=FALSE,(INDEX(FRED!$1:$1048576,MATCH(US!MN$5,FRED!$A:$A,0),MATCH(US!$B72,FRED!$1:$1,0))),(MM72))),"")</f>
        <v/>
      </c>
      <c r="MO72" s="59" t="str">
        <f>+IFERROR((IF(ISTEXT(MO$5)=FALSE,(INDEX(FRED!$1:$1048576,MATCH(US!MO$5,FRED!$A:$A,0),MATCH(US!$B72,FRED!$1:$1,0))),(MN72))),"")</f>
        <v/>
      </c>
      <c r="MP72" s="60" t="str">
        <f>+IFERROR((IF(ISTEXT(MP$5)=FALSE,(INDEX(FRED!$1:$1048576,MATCH(US!MP$5,FRED!$A:$A,0),MATCH(US!$B72,FRED!$1:$1,0))),(MO72))),"")</f>
        <v/>
      </c>
    </row>
    <row r="73" spans="1:354">
      <c r="P73" s="300"/>
      <c r="AC73" s="300"/>
      <c r="AP73" s="300"/>
      <c r="BC73" s="300"/>
      <c r="BP73" s="300"/>
      <c r="CC73" s="300"/>
      <c r="CP73" s="300"/>
      <c r="DC73" s="300"/>
      <c r="DP73" s="300"/>
      <c r="EC73" s="300"/>
      <c r="EP73" s="300"/>
      <c r="FC73" s="300"/>
      <c r="FP73" s="300"/>
      <c r="GC73" s="300"/>
      <c r="GP73" s="300"/>
      <c r="HC73" s="300"/>
      <c r="HP73" s="300"/>
      <c r="IC73" s="300"/>
      <c r="IP73" s="300"/>
      <c r="JC73" s="300"/>
      <c r="JP73" s="300"/>
      <c r="KC73" s="300"/>
      <c r="KP73" s="300"/>
      <c r="LC73" s="300"/>
      <c r="LP73" s="300"/>
      <c r="MC73" s="300"/>
      <c r="MP73" s="300"/>
    </row>
    <row r="74" spans="1:354" s="63" customFormat="1">
      <c r="A74" s="5"/>
      <c r="B74" s="120"/>
      <c r="C74" s="174" t="s">
        <v>806</v>
      </c>
      <c r="D74" s="247"/>
      <c r="E74" s="247"/>
      <c r="F74" s="247"/>
      <c r="G74" s="247"/>
      <c r="H74" s="247"/>
      <c r="I74" s="247"/>
      <c r="J74" s="247"/>
      <c r="K74" s="247"/>
      <c r="L74" s="247"/>
      <c r="M74" s="247"/>
      <c r="N74" s="247"/>
      <c r="O74" s="247"/>
      <c r="P74" s="248"/>
      <c r="Q74" s="247"/>
      <c r="R74" s="247"/>
      <c r="S74" s="247"/>
      <c r="T74" s="247"/>
      <c r="U74" s="247"/>
      <c r="V74" s="247"/>
      <c r="W74" s="247"/>
      <c r="X74" s="247"/>
      <c r="Y74" s="247"/>
      <c r="Z74" s="247"/>
      <c r="AA74" s="247"/>
      <c r="AB74" s="247"/>
      <c r="AC74" s="248"/>
      <c r="AD74" s="247"/>
      <c r="AE74" s="247"/>
      <c r="AF74" s="247"/>
      <c r="AG74" s="247"/>
      <c r="AH74" s="247"/>
      <c r="AI74" s="247"/>
      <c r="AJ74" s="247"/>
      <c r="AK74" s="247"/>
      <c r="AL74" s="247"/>
      <c r="AM74" s="247"/>
      <c r="AN74" s="247"/>
      <c r="AO74" s="247"/>
      <c r="AP74" s="248"/>
      <c r="AQ74" s="247"/>
      <c r="AR74" s="247"/>
      <c r="AS74" s="247"/>
      <c r="AT74" s="247"/>
      <c r="AU74" s="247"/>
      <c r="AV74" s="247"/>
      <c r="AW74" s="247"/>
      <c r="AX74" s="247"/>
      <c r="AY74" s="247"/>
      <c r="AZ74" s="247"/>
      <c r="BA74" s="247"/>
      <c r="BB74" s="247"/>
      <c r="BC74" s="248"/>
      <c r="BD74" s="247"/>
      <c r="BE74" s="247"/>
      <c r="BF74" s="247"/>
      <c r="BG74" s="247"/>
      <c r="BH74" s="247"/>
      <c r="BI74" s="247"/>
      <c r="BJ74" s="247"/>
      <c r="BK74" s="247"/>
      <c r="BL74" s="247"/>
      <c r="BM74" s="247"/>
      <c r="BN74" s="247"/>
      <c r="BO74" s="247"/>
      <c r="BP74" s="248"/>
      <c r="BQ74" s="247"/>
      <c r="BR74" s="247"/>
      <c r="BS74" s="247"/>
      <c r="BT74" s="247"/>
      <c r="BU74" s="247"/>
      <c r="BV74" s="247"/>
      <c r="BW74" s="247"/>
      <c r="BX74" s="247"/>
      <c r="BY74" s="247"/>
      <c r="BZ74" s="247"/>
      <c r="CA74" s="247"/>
      <c r="CB74" s="247"/>
      <c r="CC74" s="248"/>
      <c r="CD74" s="247"/>
      <c r="CE74" s="247"/>
      <c r="CF74" s="247"/>
      <c r="CG74" s="247"/>
      <c r="CH74" s="247"/>
      <c r="CI74" s="247"/>
      <c r="CJ74" s="247"/>
      <c r="CK74" s="247"/>
      <c r="CL74" s="247"/>
      <c r="CM74" s="247"/>
      <c r="CN74" s="247"/>
      <c r="CO74" s="247"/>
      <c r="CP74" s="248"/>
      <c r="CQ74" s="247"/>
      <c r="CR74" s="247"/>
      <c r="CS74" s="247"/>
      <c r="CT74" s="247"/>
      <c r="CU74" s="247"/>
      <c r="CV74" s="247"/>
      <c r="CW74" s="247"/>
      <c r="CX74" s="247"/>
      <c r="CY74" s="247"/>
      <c r="CZ74" s="247"/>
      <c r="DA74" s="247"/>
      <c r="DB74" s="247"/>
      <c r="DC74" s="248"/>
      <c r="DD74" s="247"/>
      <c r="DE74" s="247"/>
      <c r="DF74" s="247"/>
      <c r="DG74" s="247"/>
      <c r="DH74" s="247"/>
      <c r="DI74" s="247"/>
      <c r="DJ74" s="247"/>
      <c r="DK74" s="247"/>
      <c r="DL74" s="247"/>
      <c r="DM74" s="247"/>
      <c r="DN74" s="247"/>
      <c r="DO74" s="247"/>
      <c r="DP74" s="248"/>
      <c r="DQ74" s="247"/>
      <c r="DR74" s="247"/>
      <c r="DS74" s="247"/>
      <c r="DT74" s="247"/>
      <c r="DU74" s="247"/>
      <c r="DV74" s="247"/>
      <c r="DW74" s="247"/>
      <c r="DX74" s="247"/>
      <c r="DY74" s="247"/>
      <c r="DZ74" s="247"/>
      <c r="EA74" s="247"/>
      <c r="EB74" s="247"/>
      <c r="EC74" s="248"/>
      <c r="ED74" s="247"/>
      <c r="EE74" s="247"/>
      <c r="EF74" s="247"/>
      <c r="EG74" s="247"/>
      <c r="EH74" s="247"/>
      <c r="EI74" s="247"/>
      <c r="EJ74" s="247"/>
      <c r="EK74" s="247"/>
      <c r="EL74" s="247"/>
      <c r="EM74" s="247"/>
      <c r="EN74" s="247"/>
      <c r="EO74" s="247"/>
      <c r="EP74" s="248"/>
      <c r="EQ74" s="247"/>
      <c r="ER74" s="247"/>
      <c r="ES74" s="247"/>
      <c r="ET74" s="247"/>
      <c r="EU74" s="247"/>
      <c r="EV74" s="247"/>
      <c r="EW74" s="247"/>
      <c r="EX74" s="247"/>
      <c r="EY74" s="247"/>
      <c r="EZ74" s="247"/>
      <c r="FA74" s="247"/>
      <c r="FB74" s="247"/>
      <c r="FC74" s="248"/>
      <c r="FD74" s="247"/>
      <c r="FE74" s="247"/>
      <c r="FF74" s="247"/>
      <c r="FG74" s="247"/>
      <c r="FH74" s="247"/>
      <c r="FI74" s="247"/>
      <c r="FJ74" s="247"/>
      <c r="FK74" s="247"/>
      <c r="FL74" s="247"/>
      <c r="FM74" s="247"/>
      <c r="FN74" s="247"/>
      <c r="FO74" s="247"/>
      <c r="FP74" s="248"/>
      <c r="FQ74" s="247"/>
      <c r="FR74" s="247"/>
      <c r="FS74" s="247"/>
      <c r="FT74" s="247"/>
      <c r="FU74" s="247"/>
      <c r="FV74" s="247"/>
      <c r="FW74" s="247"/>
      <c r="FX74" s="247"/>
      <c r="FY74" s="247"/>
      <c r="FZ74" s="247"/>
      <c r="GA74" s="247"/>
      <c r="GB74" s="247"/>
      <c r="GC74" s="248"/>
      <c r="GD74" s="247"/>
      <c r="GE74" s="247"/>
      <c r="GF74" s="247"/>
      <c r="GG74" s="247"/>
      <c r="GH74" s="247"/>
      <c r="GI74" s="247"/>
      <c r="GJ74" s="247"/>
      <c r="GK74" s="247"/>
      <c r="GL74" s="247"/>
      <c r="GM74" s="247"/>
      <c r="GN74" s="247"/>
      <c r="GO74" s="247"/>
      <c r="GP74" s="248"/>
      <c r="GQ74" s="247"/>
      <c r="GR74" s="247"/>
      <c r="GS74" s="247"/>
      <c r="GT74" s="247"/>
      <c r="GU74" s="247"/>
      <c r="GV74" s="247"/>
      <c r="GW74" s="247"/>
      <c r="GX74" s="247"/>
      <c r="GY74" s="247"/>
      <c r="GZ74" s="247"/>
      <c r="HA74" s="247"/>
      <c r="HB74" s="247"/>
      <c r="HC74" s="248"/>
      <c r="HD74" s="247"/>
      <c r="HE74" s="247"/>
      <c r="HF74" s="247"/>
      <c r="HG74" s="247"/>
      <c r="HH74" s="247"/>
      <c r="HI74" s="247"/>
      <c r="HJ74" s="247"/>
      <c r="HK74" s="247"/>
      <c r="HL74" s="247"/>
      <c r="HM74" s="247"/>
      <c r="HN74" s="247"/>
      <c r="HO74" s="247"/>
      <c r="HP74" s="248"/>
      <c r="HQ74" s="247"/>
      <c r="HR74" s="247"/>
      <c r="HS74" s="247"/>
      <c r="HT74" s="247"/>
      <c r="HU74" s="247"/>
      <c r="HV74" s="247"/>
      <c r="HW74" s="247"/>
      <c r="HX74" s="247"/>
      <c r="HY74" s="247"/>
      <c r="HZ74" s="247"/>
      <c r="IA74" s="247"/>
      <c r="IB74" s="247"/>
      <c r="IC74" s="248"/>
      <c r="ID74" s="247"/>
      <c r="IE74" s="247"/>
      <c r="IF74" s="247"/>
      <c r="IG74" s="247"/>
      <c r="IH74" s="247"/>
      <c r="II74" s="247"/>
      <c r="IJ74" s="247"/>
      <c r="IK74" s="247"/>
      <c r="IL74" s="247"/>
      <c r="IM74" s="247"/>
      <c r="IN74" s="247"/>
      <c r="IO74" s="247"/>
      <c r="IP74" s="248"/>
      <c r="IQ74" s="247"/>
      <c r="IR74" s="247"/>
      <c r="IS74" s="247"/>
      <c r="IT74" s="247"/>
      <c r="IU74" s="247"/>
      <c r="IV74" s="247"/>
      <c r="IW74" s="247"/>
      <c r="IX74" s="247"/>
      <c r="IY74" s="247"/>
      <c r="IZ74" s="247"/>
      <c r="JA74" s="247"/>
      <c r="JB74" s="247"/>
      <c r="JC74" s="248"/>
      <c r="JD74" s="247"/>
      <c r="JE74" s="247"/>
      <c r="JF74" s="247"/>
      <c r="JG74" s="247"/>
      <c r="JH74" s="247"/>
      <c r="JI74" s="247"/>
      <c r="JJ74" s="247"/>
      <c r="JK74" s="247"/>
      <c r="JL74" s="247"/>
      <c r="JM74" s="247"/>
      <c r="JN74" s="247"/>
      <c r="JO74" s="247"/>
      <c r="JP74" s="248"/>
      <c r="JQ74" s="247"/>
      <c r="JR74" s="247"/>
      <c r="JS74" s="247"/>
      <c r="JT74" s="247"/>
      <c r="JU74" s="247"/>
      <c r="JV74" s="247"/>
      <c r="JW74" s="247"/>
      <c r="JX74" s="247"/>
      <c r="JY74" s="247"/>
      <c r="JZ74" s="247"/>
      <c r="KA74" s="247"/>
      <c r="KB74" s="247"/>
      <c r="KC74" s="248"/>
      <c r="KD74" s="247"/>
      <c r="KE74" s="247"/>
      <c r="KF74" s="247"/>
      <c r="KG74" s="247"/>
      <c r="KH74" s="247"/>
      <c r="KI74" s="247"/>
      <c r="KJ74" s="247"/>
      <c r="KK74" s="247"/>
      <c r="KL74" s="247"/>
      <c r="KM74" s="247"/>
      <c r="KN74" s="247"/>
      <c r="KO74" s="247"/>
      <c r="KP74" s="248"/>
      <c r="KQ74" s="247"/>
      <c r="KR74" s="247"/>
      <c r="KS74" s="247"/>
      <c r="KT74" s="247"/>
      <c r="KU74" s="247"/>
      <c r="KV74" s="247"/>
      <c r="KW74" s="247"/>
      <c r="KX74" s="247"/>
      <c r="KY74" s="247"/>
      <c r="KZ74" s="247"/>
      <c r="LA74" s="247"/>
      <c r="LB74" s="247"/>
      <c r="LC74" s="248"/>
      <c r="LD74" s="247"/>
      <c r="LE74" s="247"/>
      <c r="LF74" s="247"/>
      <c r="LG74" s="247"/>
      <c r="LH74" s="247"/>
      <c r="LI74" s="247"/>
      <c r="LJ74" s="247"/>
      <c r="LK74" s="247"/>
      <c r="LL74" s="247"/>
      <c r="LM74" s="247"/>
      <c r="LN74" s="247"/>
      <c r="LO74" s="247"/>
      <c r="LP74" s="248"/>
      <c r="LQ74" s="247"/>
      <c r="LR74" s="247"/>
      <c r="LS74" s="247"/>
      <c r="LT74" s="247"/>
      <c r="LU74" s="247"/>
      <c r="LV74" s="247"/>
      <c r="LW74" s="247"/>
      <c r="LX74" s="247"/>
      <c r="LY74" s="247"/>
      <c r="LZ74" s="247"/>
      <c r="MA74" s="247"/>
      <c r="MB74" s="247"/>
      <c r="MC74" s="248"/>
      <c r="MD74" s="247"/>
      <c r="ME74" s="247"/>
      <c r="MF74" s="247"/>
      <c r="MG74" s="247"/>
      <c r="MH74" s="247"/>
      <c r="MI74" s="247"/>
      <c r="MJ74" s="247"/>
      <c r="MK74" s="247"/>
      <c r="ML74" s="247"/>
      <c r="MM74" s="247"/>
      <c r="MN74" s="247"/>
      <c r="MO74" s="247"/>
      <c r="MP74" s="248"/>
    </row>
    <row r="75" spans="1:354" s="117" customFormat="1" ht="15.95" customHeight="1" outlineLevel="1">
      <c r="A75" s="159"/>
      <c r="B75" s="168" t="s">
        <v>552</v>
      </c>
      <c r="C75" s="168" t="s">
        <v>553</v>
      </c>
      <c r="D75" s="59">
        <f>+IFERROR((IF(ISTEXT(D$5)=FALSE,(INDEX(FRED!$1:$1048576,MATCH(US!D$5,FRED!$A:$A,0),MATCH(US!$B75,FRED!$1:$1,0))),(SUM(#REF!)))),"")</f>
        <v>0</v>
      </c>
      <c r="E75" s="59">
        <f>+IFERROR((IF(ISTEXT(E$5)=FALSE,(INDEX(FRED!$1:$1048576,MATCH(US!E$5,FRED!$A:$A,0),MATCH(US!$B75,FRED!$1:$1,0))),(SUM(#REF!)))),"")</f>
        <v>0</v>
      </c>
      <c r="F75" s="59">
        <f>+IFERROR((IF(ISTEXT(F$5)=FALSE,(INDEX(FRED!$1:$1048576,MATCH(US!F$5,FRED!$A:$A,0),MATCH(US!$B75,FRED!$1:$1,0))),(SUM(#REF!)))),"")</f>
        <v>0</v>
      </c>
      <c r="G75" s="59">
        <f>+IFERROR((IF(ISTEXT(G$5)=FALSE,(INDEX(FRED!$1:$1048576,MATCH(US!G$5,FRED!$A:$A,0),MATCH(US!$B75,FRED!$1:$1,0))),(SUM(#REF!)))),"")</f>
        <v>0</v>
      </c>
      <c r="H75" s="59">
        <f>+IFERROR((IF(ISTEXT(H$5)=FALSE,(INDEX(FRED!$1:$1048576,MATCH(US!H$5,FRED!$A:$A,0),MATCH(US!$B75,FRED!$1:$1,0))),(SUM(#REF!)))),"")</f>
        <v>0</v>
      </c>
      <c r="I75" s="59">
        <f>+IFERROR((IF(ISTEXT(I$5)=FALSE,(INDEX(FRED!$1:$1048576,MATCH(US!I$5,FRED!$A:$A,0),MATCH(US!$B75,FRED!$1:$1,0))),(SUM(#REF!)))),"")</f>
        <v>0</v>
      </c>
      <c r="J75" s="59">
        <f>+IFERROR((IF(ISTEXT(J$5)=FALSE,(INDEX(FRED!$1:$1048576,MATCH(US!J$5,FRED!$A:$A,0),MATCH(US!$B75,FRED!$1:$1,0))),(SUM(#REF!)))),"")</f>
        <v>0</v>
      </c>
      <c r="K75" s="59">
        <f>+IFERROR((IF(ISTEXT(K$5)=FALSE,(INDEX(FRED!$1:$1048576,MATCH(US!K$5,FRED!$A:$A,0),MATCH(US!$B75,FRED!$1:$1,0))),(SUM(#REF!)))),"")</f>
        <v>0</v>
      </c>
      <c r="L75" s="59">
        <f>+IFERROR((IF(ISTEXT(L$5)=FALSE,(INDEX(FRED!$1:$1048576,MATCH(US!L$5,FRED!$A:$A,0),MATCH(US!$B75,FRED!$1:$1,0))),(SUM(#REF!)))),"")</f>
        <v>0</v>
      </c>
      <c r="M75" s="59">
        <f>+IFERROR((IF(ISTEXT(M$5)=FALSE,(INDEX(FRED!$1:$1048576,MATCH(US!M$5,FRED!$A:$A,0),MATCH(US!$B75,FRED!$1:$1,0))),(SUM(A75:L75)))),"")</f>
        <v>0</v>
      </c>
      <c r="N75" s="59">
        <f>+IFERROR((IF(ISTEXT(N$5)=FALSE,(INDEX(FRED!$1:$1048576,MATCH(US!N$5,FRED!$A:$A,0),MATCH(US!$B75,FRED!$1:$1,0))),(SUM(B75:M75)))),"")</f>
        <v>0</v>
      </c>
      <c r="O75" s="59">
        <f>+IFERROR((IF(ISTEXT(O$5)=FALSE,(INDEX(FRED!$1:$1048576,MATCH(US!O$5,FRED!$A:$A,0),MATCH(US!$B75,FRED!$1:$1,0))),(SUM(C75:N75)))),"")</f>
        <v>0</v>
      </c>
      <c r="P75" s="60">
        <f>+IFERROR((IF(ISTEXT(P$5)=FALSE,(INDEX(FRED!$1:$1048576,MATCH(US!P$5,FRED!$A:$A,0),MATCH(US!$B75,FRED!$1:$1,0))),(SUM(D75:O75)))),"")</f>
        <v>0</v>
      </c>
      <c r="Q75" s="59">
        <f>+IFERROR((IF(ISTEXT(Q$5)=FALSE,(INDEX(FRED!$1:$1048576,MATCH(US!Q$5,FRED!$A:$A,0),MATCH(US!$B75,FRED!$1:$1,0))),(SUM(E75:P75)))),"")</f>
        <v>0</v>
      </c>
      <c r="R75" s="59">
        <f>+IFERROR((IF(ISTEXT(R$5)=FALSE,(INDEX(FRED!$1:$1048576,MATCH(US!R$5,FRED!$A:$A,0),MATCH(US!$B75,FRED!$1:$1,0))),(SUM(F75:Q75)))),"")</f>
        <v>0</v>
      </c>
      <c r="S75" s="59">
        <f>+IFERROR((IF(ISTEXT(S$5)=FALSE,(INDEX(FRED!$1:$1048576,MATCH(US!S$5,FRED!$A:$A,0),MATCH(US!$B75,FRED!$1:$1,0))),(SUM(G75:R75)))),"")</f>
        <v>0</v>
      </c>
      <c r="T75" s="59">
        <f>+IFERROR((IF(ISTEXT(T$5)=FALSE,(INDEX(FRED!$1:$1048576,MATCH(US!T$5,FRED!$A:$A,0),MATCH(US!$B75,FRED!$1:$1,0))),(SUM(H75:S75)))),"")</f>
        <v>0</v>
      </c>
      <c r="U75" s="59">
        <f>+IFERROR((IF(ISTEXT(U$5)=FALSE,(INDEX(FRED!$1:$1048576,MATCH(US!U$5,FRED!$A:$A,0),MATCH(US!$B75,FRED!$1:$1,0))),(SUM(I75:T75)))),"")</f>
        <v>0</v>
      </c>
      <c r="V75" s="59">
        <f>+IFERROR((IF(ISTEXT(V$5)=FALSE,(INDEX(FRED!$1:$1048576,MATCH(US!V$5,FRED!$A:$A,0),MATCH(US!$B75,FRED!$1:$1,0))),(SUM(J75:U75)))),"")</f>
        <v>0</v>
      </c>
      <c r="W75" s="59">
        <f>+IFERROR((IF(ISTEXT(W$5)=FALSE,(INDEX(FRED!$1:$1048576,MATCH(US!W$5,FRED!$A:$A,0),MATCH(US!$B75,FRED!$1:$1,0))),(SUM(K75:V75)))),"")</f>
        <v>0</v>
      </c>
      <c r="X75" s="59">
        <f>+IFERROR((IF(ISTEXT(X$5)=FALSE,(INDEX(FRED!$1:$1048576,MATCH(US!X$5,FRED!$A:$A,0),MATCH(US!$B75,FRED!$1:$1,0))),(SUM(L75:W75)))),"")</f>
        <v>0</v>
      </c>
      <c r="Y75" s="59">
        <f>+IFERROR((IF(ISTEXT(Y$5)=FALSE,(INDEX(FRED!$1:$1048576,MATCH(US!Y$5,FRED!$A:$A,0),MATCH(US!$B75,FRED!$1:$1,0))),(SUM(M75:X75)))),"")</f>
        <v>0</v>
      </c>
      <c r="Z75" s="59">
        <f>+IFERROR((IF(ISTEXT(Z$5)=FALSE,(INDEX(FRED!$1:$1048576,MATCH(US!Z$5,FRED!$A:$A,0),MATCH(US!$B75,FRED!$1:$1,0))),(SUM(N75:Y75)))),"")</f>
        <v>0</v>
      </c>
      <c r="AA75" s="59">
        <f>+IFERROR((IF(ISTEXT(AA$5)=FALSE,(INDEX(FRED!$1:$1048576,MATCH(US!AA$5,FRED!$A:$A,0),MATCH(US!$B75,FRED!$1:$1,0))),(SUM(O75:Z75)))),"")</f>
        <v>0</v>
      </c>
      <c r="AB75" s="59">
        <f>+IFERROR((IF(ISTEXT(AB$5)=FALSE,(INDEX(FRED!$1:$1048576,MATCH(US!AB$5,FRED!$A:$A,0),MATCH(US!$B75,FRED!$1:$1,0))),(SUM(P75:AA75)))),"")</f>
        <v>0</v>
      </c>
      <c r="AC75" s="60">
        <f>+IFERROR((IF(ISTEXT(AC$5)=FALSE,(INDEX(FRED!$1:$1048576,MATCH(US!AC$5,FRED!$A:$A,0),MATCH(US!$B75,FRED!$1:$1,0))),(SUM(Q75:AB75)))),"")</f>
        <v>0</v>
      </c>
      <c r="AD75" s="59">
        <f>+IFERROR((IF(ISTEXT(AD$5)=FALSE,(INDEX(FRED!$1:$1048576,MATCH(US!AD$5,FRED!$A:$A,0),MATCH(US!$B75,FRED!$1:$1,0))),(SUM(R75:AC75)))),"")</f>
        <v>0</v>
      </c>
      <c r="AE75" s="59">
        <f>+IFERROR((IF(ISTEXT(AE$5)=FALSE,(INDEX(FRED!$1:$1048576,MATCH(US!AE$5,FRED!$A:$A,0),MATCH(US!$B75,FRED!$1:$1,0))),(SUM(S75:AD75)))),"")</f>
        <v>0</v>
      </c>
      <c r="AF75" s="59">
        <f>+IFERROR((IF(ISTEXT(AF$5)=FALSE,(INDEX(FRED!$1:$1048576,MATCH(US!AF$5,FRED!$A:$A,0),MATCH(US!$B75,FRED!$1:$1,0))),(SUM(T75:AE75)))),"")</f>
        <v>0</v>
      </c>
      <c r="AG75" s="59">
        <f>+IFERROR((IF(ISTEXT(AG$5)=FALSE,(INDEX(FRED!$1:$1048576,MATCH(US!AG$5,FRED!$A:$A,0),MATCH(US!$B75,FRED!$1:$1,0))),(SUM(U75:AF75)))),"")</f>
        <v>0</v>
      </c>
      <c r="AH75" s="59">
        <f>+IFERROR((IF(ISTEXT(AH$5)=FALSE,(INDEX(FRED!$1:$1048576,MATCH(US!AH$5,FRED!$A:$A,0),MATCH(US!$B75,FRED!$1:$1,0))),(SUM(V75:AG75)))),"")</f>
        <v>0</v>
      </c>
      <c r="AI75" s="59">
        <f>+IFERROR((IF(ISTEXT(AI$5)=FALSE,(INDEX(FRED!$1:$1048576,MATCH(US!AI$5,FRED!$A:$A,0),MATCH(US!$B75,FRED!$1:$1,0))),(SUM(W75:AH75)))),"")</f>
        <v>0</v>
      </c>
      <c r="AJ75" s="59">
        <f>+IFERROR((IF(ISTEXT(AJ$5)=FALSE,(INDEX(FRED!$1:$1048576,MATCH(US!AJ$5,FRED!$A:$A,0),MATCH(US!$B75,FRED!$1:$1,0))),(SUM(X75:AI75)))),"")</f>
        <v>0</v>
      </c>
      <c r="AK75" s="59">
        <f>+IFERROR((IF(ISTEXT(AK$5)=FALSE,(INDEX(FRED!$1:$1048576,MATCH(US!AK$5,FRED!$A:$A,0),MATCH(US!$B75,FRED!$1:$1,0))),(SUM(Y75:AJ75)))),"")</f>
        <v>0</v>
      </c>
      <c r="AL75" s="59">
        <f>+IFERROR((IF(ISTEXT(AL$5)=FALSE,(INDEX(FRED!$1:$1048576,MATCH(US!AL$5,FRED!$A:$A,0),MATCH(US!$B75,FRED!$1:$1,0))),(SUM(Z75:AK75)))),"")</f>
        <v>0</v>
      </c>
      <c r="AM75" s="59">
        <f>+IFERROR((IF(ISTEXT(AM$5)=FALSE,(INDEX(FRED!$1:$1048576,MATCH(US!AM$5,FRED!$A:$A,0),MATCH(US!$B75,FRED!$1:$1,0))),(SUM(AA75:AL75)))),"")</f>
        <v>0</v>
      </c>
      <c r="AN75" s="59">
        <f>+IFERROR((IF(ISTEXT(AN$5)=FALSE,(INDEX(FRED!$1:$1048576,MATCH(US!AN$5,FRED!$A:$A,0),MATCH(US!$B75,FRED!$1:$1,0))),(SUM(AB75:AM75)))),"")</f>
        <v>0</v>
      </c>
      <c r="AO75" s="59">
        <f>+IFERROR((IF(ISTEXT(AO$5)=FALSE,(INDEX(FRED!$1:$1048576,MATCH(US!AO$5,FRED!$A:$A,0),MATCH(US!$B75,FRED!$1:$1,0))),(SUM(AC75:AN75)))),"")</f>
        <v>0</v>
      </c>
      <c r="AP75" s="60">
        <f>+IFERROR((IF(ISTEXT(AP$5)=FALSE,(INDEX(FRED!$1:$1048576,MATCH(US!AP$5,FRED!$A:$A,0),MATCH(US!$B75,FRED!$1:$1,0))),(SUM(AD75:AO75)))),"")</f>
        <v>0</v>
      </c>
      <c r="AQ75" s="59">
        <f>+IFERROR((IF(ISTEXT(AQ$5)=FALSE,(INDEX(FRED!$1:$1048576,MATCH(US!AQ$5,FRED!$A:$A,0),MATCH(US!$B75,FRED!$1:$1,0))),(SUM(AE75:AP75)))),"")</f>
        <v>0</v>
      </c>
      <c r="AR75" s="59">
        <f>+IFERROR((IF(ISTEXT(AR$5)=FALSE,(INDEX(FRED!$1:$1048576,MATCH(US!AR$5,FRED!$A:$A,0),MATCH(US!$B75,FRED!$1:$1,0))),(SUM(AF75:AQ75)))),"")</f>
        <v>0</v>
      </c>
      <c r="AS75" s="59">
        <f>+IFERROR((IF(ISTEXT(AS$5)=FALSE,(INDEX(FRED!$1:$1048576,MATCH(US!AS$5,FRED!$A:$A,0),MATCH(US!$B75,FRED!$1:$1,0))),(SUM(AG75:AR75)))),"")</f>
        <v>0</v>
      </c>
      <c r="AT75" s="59">
        <f>+IFERROR((IF(ISTEXT(AT$5)=FALSE,(INDEX(FRED!$1:$1048576,MATCH(US!AT$5,FRED!$A:$A,0),MATCH(US!$B75,FRED!$1:$1,0))),(SUM(AH75:AS75)))),"")</f>
        <v>0</v>
      </c>
      <c r="AU75" s="59">
        <f>+IFERROR((IF(ISTEXT(AU$5)=FALSE,(INDEX(FRED!$1:$1048576,MATCH(US!AU$5,FRED!$A:$A,0),MATCH(US!$B75,FRED!$1:$1,0))),(SUM(AI75:AT75)))),"")</f>
        <v>0</v>
      </c>
      <c r="AV75" s="59">
        <f>+IFERROR((IF(ISTEXT(AV$5)=FALSE,(INDEX(FRED!$1:$1048576,MATCH(US!AV$5,FRED!$A:$A,0),MATCH(US!$B75,FRED!$1:$1,0))),(SUM(AJ75:AU75)))),"")</f>
        <v>0</v>
      </c>
      <c r="AW75" s="59">
        <f>+IFERROR((IF(ISTEXT(AW$5)=FALSE,(INDEX(FRED!$1:$1048576,MATCH(US!AW$5,FRED!$A:$A,0),MATCH(US!$B75,FRED!$1:$1,0))),(SUM(AK75:AV75)))),"")</f>
        <v>0</v>
      </c>
      <c r="AX75" s="59">
        <f>+IFERROR((IF(ISTEXT(AX$5)=FALSE,(INDEX(FRED!$1:$1048576,MATCH(US!AX$5,FRED!$A:$A,0),MATCH(US!$B75,FRED!$1:$1,0))),(SUM(AL75:AW75)))),"")</f>
        <v>0</v>
      </c>
      <c r="AY75" s="59">
        <f>+IFERROR((IF(ISTEXT(AY$5)=FALSE,(INDEX(FRED!$1:$1048576,MATCH(US!AY$5,FRED!$A:$A,0),MATCH(US!$B75,FRED!$1:$1,0))),(SUM(AM75:AX75)))),"")</f>
        <v>0</v>
      </c>
      <c r="AZ75" s="59">
        <f>+IFERROR((IF(ISTEXT(AZ$5)=FALSE,(INDEX(FRED!$1:$1048576,MATCH(US!AZ$5,FRED!$A:$A,0),MATCH(US!$B75,FRED!$1:$1,0))),(SUM(AN75:AY75)))),"")</f>
        <v>0</v>
      </c>
      <c r="BA75" s="59">
        <f>+IFERROR((IF(ISTEXT(BA$5)=FALSE,(INDEX(FRED!$1:$1048576,MATCH(US!BA$5,FRED!$A:$A,0),MATCH(US!$B75,FRED!$1:$1,0))),(SUM(AO75:AZ75)))),"")</f>
        <v>0</v>
      </c>
      <c r="BB75" s="59">
        <f>+IFERROR((IF(ISTEXT(BB$5)=FALSE,(INDEX(FRED!$1:$1048576,MATCH(US!BB$5,FRED!$A:$A,0),MATCH(US!$B75,FRED!$1:$1,0))),(SUM(AP75:BA75)))),"")</f>
        <v>0</v>
      </c>
      <c r="BC75" s="60">
        <f>+IFERROR((IF(ISTEXT(BC$5)=FALSE,(INDEX(FRED!$1:$1048576,MATCH(US!BC$5,FRED!$A:$A,0),MATCH(US!$B75,FRED!$1:$1,0))),(SUM(AQ75:BB75)))),"")</f>
        <v>0</v>
      </c>
      <c r="BD75" s="59">
        <f>+IFERROR((IF(ISTEXT(BD$5)=FALSE,(INDEX(FRED!$1:$1048576,MATCH(US!BD$5,FRED!$A:$A,0),MATCH(US!$B75,FRED!$1:$1,0))),(SUM(AR75:BC75)))),"")</f>
        <v>0</v>
      </c>
      <c r="BE75" s="59">
        <f>+IFERROR((IF(ISTEXT(BE$5)=FALSE,(INDEX(FRED!$1:$1048576,MATCH(US!BE$5,FRED!$A:$A,0),MATCH(US!$B75,FRED!$1:$1,0))),(SUM(AS75:BD75)))),"")</f>
        <v>0</v>
      </c>
      <c r="BF75" s="59">
        <f>+IFERROR((IF(ISTEXT(BF$5)=FALSE,(INDEX(FRED!$1:$1048576,MATCH(US!BF$5,FRED!$A:$A,0),MATCH(US!$B75,FRED!$1:$1,0))),(SUM(AT75:BE75)))),"")</f>
        <v>0</v>
      </c>
      <c r="BG75" s="59">
        <f>+IFERROR((IF(ISTEXT(BG$5)=FALSE,(INDEX(FRED!$1:$1048576,MATCH(US!BG$5,FRED!$A:$A,0),MATCH(US!$B75,FRED!$1:$1,0))),(SUM(AU75:BF75)))),"")</f>
        <v>0</v>
      </c>
      <c r="BH75" s="59">
        <f>+IFERROR((IF(ISTEXT(BH$5)=FALSE,(INDEX(FRED!$1:$1048576,MATCH(US!BH$5,FRED!$A:$A,0),MATCH(US!$B75,FRED!$1:$1,0))),(SUM(AV75:BG75)))),"")</f>
        <v>0</v>
      </c>
      <c r="BI75" s="59">
        <f>+IFERROR((IF(ISTEXT(BI$5)=FALSE,(INDEX(FRED!$1:$1048576,MATCH(US!BI$5,FRED!$A:$A,0),MATCH(US!$B75,FRED!$1:$1,0))),(SUM(AW75:BH75)))),"")</f>
        <v>0</v>
      </c>
      <c r="BJ75" s="59">
        <f>+IFERROR((IF(ISTEXT(BJ$5)=FALSE,(INDEX(FRED!$1:$1048576,MATCH(US!BJ$5,FRED!$A:$A,0),MATCH(US!$B75,FRED!$1:$1,0))),(SUM(AX75:BI75)))),"")</f>
        <v>0</v>
      </c>
      <c r="BK75" s="59">
        <f>+IFERROR((IF(ISTEXT(BK$5)=FALSE,(INDEX(FRED!$1:$1048576,MATCH(US!BK$5,FRED!$A:$A,0),MATCH(US!$B75,FRED!$1:$1,0))),(SUM(AY75:BJ75)))),"")</f>
        <v>0</v>
      </c>
      <c r="BL75" s="59">
        <f>+IFERROR((IF(ISTEXT(BL$5)=FALSE,(INDEX(FRED!$1:$1048576,MATCH(US!BL$5,FRED!$A:$A,0),MATCH(US!$B75,FRED!$1:$1,0))),(SUM(AZ75:BK75)))),"")</f>
        <v>0</v>
      </c>
      <c r="BM75" s="59">
        <f>+IFERROR((IF(ISTEXT(BM$5)=FALSE,(INDEX(FRED!$1:$1048576,MATCH(US!BM$5,FRED!$A:$A,0),MATCH(US!$B75,FRED!$1:$1,0))),(SUM(BA75:BL75)))),"")</f>
        <v>0</v>
      </c>
      <c r="BN75" s="59">
        <f>+IFERROR((IF(ISTEXT(BN$5)=FALSE,(INDEX(FRED!$1:$1048576,MATCH(US!BN$5,FRED!$A:$A,0),MATCH(US!$B75,FRED!$1:$1,0))),(SUM(BB75:BM75)))),"")</f>
        <v>0</v>
      </c>
      <c r="BO75" s="59">
        <f>+IFERROR((IF(ISTEXT(BO$5)=FALSE,(INDEX(FRED!$1:$1048576,MATCH(US!BO$5,FRED!$A:$A,0),MATCH(US!$B75,FRED!$1:$1,0))),(SUM(BC75:BN75)))),"")</f>
        <v>0</v>
      </c>
      <c r="BP75" s="60">
        <f>+IFERROR((IF(ISTEXT(BP$5)=FALSE,(INDEX(FRED!$1:$1048576,MATCH(US!BP$5,FRED!$A:$A,0),MATCH(US!$B75,FRED!$1:$1,0))),(SUM(BD75:BO75)))),"")</f>
        <v>0</v>
      </c>
      <c r="BQ75" s="59">
        <f>+IFERROR((IF(ISTEXT(BQ$5)=FALSE,(INDEX(FRED!$1:$1048576,MATCH(US!BQ$5,FRED!$A:$A,0),MATCH(US!$B75,FRED!$1:$1,0))),(SUM(BE75:BP75)))),"")</f>
        <v>0</v>
      </c>
      <c r="BR75" s="59">
        <f>+IFERROR((IF(ISTEXT(BR$5)=FALSE,(INDEX(FRED!$1:$1048576,MATCH(US!BR$5,FRED!$A:$A,0),MATCH(US!$B75,FRED!$1:$1,0))),(SUM(BF75:BQ75)))),"")</f>
        <v>0</v>
      </c>
      <c r="BS75" s="59">
        <f>+IFERROR((IF(ISTEXT(BS$5)=FALSE,(INDEX(FRED!$1:$1048576,MATCH(US!BS$5,FRED!$A:$A,0),MATCH(US!$B75,FRED!$1:$1,0))),(SUM(BG75:BR75)))),"")</f>
        <v>0</v>
      </c>
      <c r="BT75" s="59">
        <f>+IFERROR((IF(ISTEXT(BT$5)=FALSE,(INDEX(FRED!$1:$1048576,MATCH(US!BT$5,FRED!$A:$A,0),MATCH(US!$B75,FRED!$1:$1,0))),(SUM(BH75:BS75)))),"")</f>
        <v>0</v>
      </c>
      <c r="BU75" s="59">
        <f>+IFERROR((IF(ISTEXT(BU$5)=FALSE,(INDEX(FRED!$1:$1048576,MATCH(US!BU$5,FRED!$A:$A,0),MATCH(US!$B75,FRED!$1:$1,0))),(SUM(BI75:BT75)))),"")</f>
        <v>0</v>
      </c>
      <c r="BV75" s="59">
        <f>+IFERROR((IF(ISTEXT(BV$5)=FALSE,(INDEX(FRED!$1:$1048576,MATCH(US!BV$5,FRED!$A:$A,0),MATCH(US!$B75,FRED!$1:$1,0))),(SUM(BJ75:BU75)))),"")</f>
        <v>0</v>
      </c>
      <c r="BW75" s="59">
        <f>+IFERROR((IF(ISTEXT(BW$5)=FALSE,(INDEX(FRED!$1:$1048576,MATCH(US!BW$5,FRED!$A:$A,0),MATCH(US!$B75,FRED!$1:$1,0))),(SUM(BK75:BV75)))),"")</f>
        <v>0</v>
      </c>
      <c r="BX75" s="59">
        <f>+IFERROR((IF(ISTEXT(BX$5)=FALSE,(INDEX(FRED!$1:$1048576,MATCH(US!BX$5,FRED!$A:$A,0),MATCH(US!$B75,FRED!$1:$1,0))),(SUM(BL75:BW75)))),"")</f>
        <v>0</v>
      </c>
      <c r="BY75" s="59">
        <f>+IFERROR((IF(ISTEXT(BY$5)=FALSE,(INDEX(FRED!$1:$1048576,MATCH(US!BY$5,FRED!$A:$A,0),MATCH(US!$B75,FRED!$1:$1,0))),(SUM(BM75:BX75)))),"")</f>
        <v>0</v>
      </c>
      <c r="BZ75" s="59">
        <f>+IFERROR((IF(ISTEXT(BZ$5)=FALSE,(INDEX(FRED!$1:$1048576,MATCH(US!BZ$5,FRED!$A:$A,0),MATCH(US!$B75,FRED!$1:$1,0))),(SUM(BN75:BY75)))),"")</f>
        <v>0</v>
      </c>
      <c r="CA75" s="59">
        <f>+IFERROR((IF(ISTEXT(CA$5)=FALSE,(INDEX(FRED!$1:$1048576,MATCH(US!CA$5,FRED!$A:$A,0),MATCH(US!$B75,FRED!$1:$1,0))),(SUM(BO75:BZ75)))),"")</f>
        <v>0</v>
      </c>
      <c r="CB75" s="59">
        <f>+IFERROR((IF(ISTEXT(CB$5)=FALSE,(INDEX(FRED!$1:$1048576,MATCH(US!CB$5,FRED!$A:$A,0),MATCH(US!$B75,FRED!$1:$1,0))),(SUM(BP75:CA75)))),"")</f>
        <v>0</v>
      </c>
      <c r="CC75" s="60">
        <f>+IFERROR((IF(ISTEXT(CC$5)=FALSE,(INDEX(FRED!$1:$1048576,MATCH(US!CC$5,FRED!$A:$A,0),MATCH(US!$B75,FRED!$1:$1,0))),(SUM(BQ75:CB75)))),"")</f>
        <v>0</v>
      </c>
      <c r="CD75" s="59">
        <f>+IFERROR((IF(ISTEXT(CD$5)=FALSE,(INDEX(FRED!$1:$1048576,MATCH(US!CD$5,FRED!$A:$A,0),MATCH(US!$B75,FRED!$1:$1,0))),(SUM(BR75:CC75)))),"")</f>
        <v>0</v>
      </c>
      <c r="CE75" s="59">
        <f>+IFERROR((IF(ISTEXT(CE$5)=FALSE,(INDEX(FRED!$1:$1048576,MATCH(US!CE$5,FRED!$A:$A,0),MATCH(US!$B75,FRED!$1:$1,0))),(SUM(BS75:CD75)))),"")</f>
        <v>0</v>
      </c>
      <c r="CF75" s="59">
        <f>+IFERROR((IF(ISTEXT(CF$5)=FALSE,(INDEX(FRED!$1:$1048576,MATCH(US!CF$5,FRED!$A:$A,0),MATCH(US!$B75,FRED!$1:$1,0))),(SUM(BT75:CE75)))),"")</f>
        <v>0</v>
      </c>
      <c r="CG75" s="59">
        <f>+IFERROR((IF(ISTEXT(CG$5)=FALSE,(INDEX(FRED!$1:$1048576,MATCH(US!CG$5,FRED!$A:$A,0),MATCH(US!$B75,FRED!$1:$1,0))),(SUM(BU75:CF75)))),"")</f>
        <v>0</v>
      </c>
      <c r="CH75" s="59">
        <f>+IFERROR((IF(ISTEXT(CH$5)=FALSE,(INDEX(FRED!$1:$1048576,MATCH(US!CH$5,FRED!$A:$A,0),MATCH(US!$B75,FRED!$1:$1,0))),(SUM(BV75:CG75)))),"")</f>
        <v>0</v>
      </c>
      <c r="CI75" s="59">
        <f>+IFERROR((IF(ISTEXT(CI$5)=FALSE,(INDEX(FRED!$1:$1048576,MATCH(US!CI$5,FRED!$A:$A,0),MATCH(US!$B75,FRED!$1:$1,0))),(SUM(BW75:CH75)))),"")</f>
        <v>0</v>
      </c>
      <c r="CJ75" s="59">
        <f>+IFERROR((IF(ISTEXT(CJ$5)=FALSE,(INDEX(FRED!$1:$1048576,MATCH(US!CJ$5,FRED!$A:$A,0),MATCH(US!$B75,FRED!$1:$1,0))),(SUM(BX75:CI75)))),"")</f>
        <v>0</v>
      </c>
      <c r="CK75" s="59">
        <f>+IFERROR((IF(ISTEXT(CK$5)=FALSE,(INDEX(FRED!$1:$1048576,MATCH(US!CK$5,FRED!$A:$A,0),MATCH(US!$B75,FRED!$1:$1,0))),(SUM(BY75:CJ75)))),"")</f>
        <v>0</v>
      </c>
      <c r="CL75" s="59">
        <f>+IFERROR((IF(ISTEXT(CL$5)=FALSE,(INDEX(FRED!$1:$1048576,MATCH(US!CL$5,FRED!$A:$A,0),MATCH(US!$B75,FRED!$1:$1,0))),(SUM(BZ75:CK75)))),"")</f>
        <v>0</v>
      </c>
      <c r="CM75" s="59">
        <f>+IFERROR((IF(ISTEXT(CM$5)=FALSE,(INDEX(FRED!$1:$1048576,MATCH(US!CM$5,FRED!$A:$A,0),MATCH(US!$B75,FRED!$1:$1,0))),(SUM(CA75:CL75)))),"")</f>
        <v>0</v>
      </c>
      <c r="CN75" s="59">
        <f>+IFERROR((IF(ISTEXT(CN$5)=FALSE,(INDEX(FRED!$1:$1048576,MATCH(US!CN$5,FRED!$A:$A,0),MATCH(US!$B75,FRED!$1:$1,0))),(SUM(CB75:CM75)))),"")</f>
        <v>0</v>
      </c>
      <c r="CO75" s="59">
        <f>+IFERROR((IF(ISTEXT(CO$5)=FALSE,(INDEX(FRED!$1:$1048576,MATCH(US!CO$5,FRED!$A:$A,0),MATCH(US!$B75,FRED!$1:$1,0))),(SUM(CC75:CN75)))),"")</f>
        <v>0</v>
      </c>
      <c r="CP75" s="60">
        <f>+IFERROR((IF(ISTEXT(CP$5)=FALSE,(INDEX(FRED!$1:$1048576,MATCH(US!CP$5,FRED!$A:$A,0),MATCH(US!$B75,FRED!$1:$1,0))),(SUM(CD75:CO75)))),"")</f>
        <v>0</v>
      </c>
      <c r="CQ75" s="59">
        <f>+IFERROR((IF(ISTEXT(CQ$5)=FALSE,(INDEX(FRED!$1:$1048576,MATCH(US!CQ$5,FRED!$A:$A,0),MATCH(US!$B75,FRED!$1:$1,0))),(SUM(CE75:CP75)))),"")</f>
        <v>0</v>
      </c>
      <c r="CR75" s="59">
        <f>+IFERROR((IF(ISTEXT(CR$5)=FALSE,(INDEX(FRED!$1:$1048576,MATCH(US!CR$5,FRED!$A:$A,0),MATCH(US!$B75,FRED!$1:$1,0))),(SUM(CF75:CQ75)))),"")</f>
        <v>0</v>
      </c>
      <c r="CS75" s="59">
        <f>+IFERROR((IF(ISTEXT(CS$5)=FALSE,(INDEX(FRED!$1:$1048576,MATCH(US!CS$5,FRED!$A:$A,0),MATCH(US!$B75,FRED!$1:$1,0))),(SUM(CG75:CR75)))),"")</f>
        <v>0</v>
      </c>
      <c r="CT75" s="59">
        <f>+IFERROR((IF(ISTEXT(CT$5)=FALSE,(INDEX(FRED!$1:$1048576,MATCH(US!CT$5,FRED!$A:$A,0),MATCH(US!$B75,FRED!$1:$1,0))),(SUM(CH75:CS75)))),"")</f>
        <v>0</v>
      </c>
      <c r="CU75" s="59">
        <f>+IFERROR((IF(ISTEXT(CU$5)=FALSE,(INDEX(FRED!$1:$1048576,MATCH(US!CU$5,FRED!$A:$A,0),MATCH(US!$B75,FRED!$1:$1,0))),(SUM(CI75:CT75)))),"")</f>
        <v>0</v>
      </c>
      <c r="CV75" s="59">
        <f>+IFERROR((IF(ISTEXT(CV$5)=FALSE,(INDEX(FRED!$1:$1048576,MATCH(US!CV$5,FRED!$A:$A,0),MATCH(US!$B75,FRED!$1:$1,0))),(SUM(CJ75:CU75)))),"")</f>
        <v>0</v>
      </c>
      <c r="CW75" s="59">
        <f>+IFERROR((IF(ISTEXT(CW$5)=FALSE,(INDEX(FRED!$1:$1048576,MATCH(US!CW$5,FRED!$A:$A,0),MATCH(US!$B75,FRED!$1:$1,0))),(SUM(CK75:CV75)))),"")</f>
        <v>0</v>
      </c>
      <c r="CX75" s="59">
        <f>+IFERROR((IF(ISTEXT(CX$5)=FALSE,(INDEX(FRED!$1:$1048576,MATCH(US!CX$5,FRED!$A:$A,0),MATCH(US!$B75,FRED!$1:$1,0))),(SUM(CL75:CW75)))),"")</f>
        <v>0</v>
      </c>
      <c r="CY75" s="59">
        <f>+IFERROR((IF(ISTEXT(CY$5)=FALSE,(INDEX(FRED!$1:$1048576,MATCH(US!CY$5,FRED!$A:$A,0),MATCH(US!$B75,FRED!$1:$1,0))),(SUM(CM75:CX75)))),"")</f>
        <v>0</v>
      </c>
      <c r="CZ75" s="59">
        <f>+IFERROR((IF(ISTEXT(CZ$5)=FALSE,(INDEX(FRED!$1:$1048576,MATCH(US!CZ$5,FRED!$A:$A,0),MATCH(US!$B75,FRED!$1:$1,0))),(SUM(CN75:CY75)))),"")</f>
        <v>0</v>
      </c>
      <c r="DA75" s="59">
        <f>+IFERROR((IF(ISTEXT(DA$5)=FALSE,(INDEX(FRED!$1:$1048576,MATCH(US!DA$5,FRED!$A:$A,0),MATCH(US!$B75,FRED!$1:$1,0))),(SUM(CO75:CZ75)))),"")</f>
        <v>0</v>
      </c>
      <c r="DB75" s="59">
        <f>+IFERROR((IF(ISTEXT(DB$5)=FALSE,(INDEX(FRED!$1:$1048576,MATCH(US!DB$5,FRED!$A:$A,0),MATCH(US!$B75,FRED!$1:$1,0))),(SUM(CP75:DA75)))),"")</f>
        <v>0</v>
      </c>
      <c r="DC75" s="60">
        <f>+IFERROR((IF(ISTEXT(DC$5)=FALSE,(INDEX(FRED!$1:$1048576,MATCH(US!DC$5,FRED!$A:$A,0),MATCH(US!$B75,FRED!$1:$1,0))),(SUM(CQ75:DB75)))),"")</f>
        <v>0</v>
      </c>
      <c r="DD75" s="59">
        <f>+IFERROR((IF(ISTEXT(DD$5)=FALSE,(INDEX(FRED!$1:$1048576,MATCH(US!DD$5,FRED!$A:$A,0),MATCH(US!$B75,FRED!$1:$1,0))),(SUM(CR75:DC75)))),"")</f>
        <v>0</v>
      </c>
      <c r="DE75" s="59">
        <f>+IFERROR((IF(ISTEXT(DE$5)=FALSE,(INDEX(FRED!$1:$1048576,MATCH(US!DE$5,FRED!$A:$A,0),MATCH(US!$B75,FRED!$1:$1,0))),(SUM(CS75:DD75)))),"")</f>
        <v>0</v>
      </c>
      <c r="DF75" s="59">
        <f>+IFERROR((IF(ISTEXT(DF$5)=FALSE,(INDEX(FRED!$1:$1048576,MATCH(US!DF$5,FRED!$A:$A,0),MATCH(US!$B75,FRED!$1:$1,0))),(SUM(CT75:DE75)))),"")</f>
        <v>0</v>
      </c>
      <c r="DG75" s="59">
        <f>+IFERROR((IF(ISTEXT(DG$5)=FALSE,(INDEX(FRED!$1:$1048576,MATCH(US!DG$5,FRED!$A:$A,0),MATCH(US!$B75,FRED!$1:$1,0))),(SUM(CU75:DF75)))),"")</f>
        <v>0</v>
      </c>
      <c r="DH75" s="59">
        <f>+IFERROR((IF(ISTEXT(DH$5)=FALSE,(INDEX(FRED!$1:$1048576,MATCH(US!DH$5,FRED!$A:$A,0),MATCH(US!$B75,FRED!$1:$1,0))),(SUM(CV75:DG75)))),"")</f>
        <v>0</v>
      </c>
      <c r="DI75" s="59">
        <f>+IFERROR((IF(ISTEXT(DI$5)=FALSE,(INDEX(FRED!$1:$1048576,MATCH(US!DI$5,FRED!$A:$A,0),MATCH(US!$B75,FRED!$1:$1,0))),(SUM(CW75:DH75)))),"")</f>
        <v>0</v>
      </c>
      <c r="DJ75" s="59">
        <f>+IFERROR((IF(ISTEXT(DJ$5)=FALSE,(INDEX(FRED!$1:$1048576,MATCH(US!DJ$5,FRED!$A:$A,0),MATCH(US!$B75,FRED!$1:$1,0))),(SUM(CX75:DI75)))),"")</f>
        <v>0</v>
      </c>
      <c r="DK75" s="59">
        <f>+IFERROR((IF(ISTEXT(DK$5)=FALSE,(INDEX(FRED!$1:$1048576,MATCH(US!DK$5,FRED!$A:$A,0),MATCH(US!$B75,FRED!$1:$1,0))),(SUM(CY75:DJ75)))),"")</f>
        <v>0</v>
      </c>
      <c r="DL75" s="59">
        <f>+IFERROR((IF(ISTEXT(DL$5)=FALSE,(INDEX(FRED!$1:$1048576,MATCH(US!DL$5,FRED!$A:$A,0),MATCH(US!$B75,FRED!$1:$1,0))),(SUM(CZ75:DK75)))),"")</f>
        <v>0</v>
      </c>
      <c r="DM75" s="59">
        <f>+IFERROR((IF(ISTEXT(DM$5)=FALSE,(INDEX(FRED!$1:$1048576,MATCH(US!DM$5,FRED!$A:$A,0),MATCH(US!$B75,FRED!$1:$1,0))),(SUM(DA75:DL75)))),"")</f>
        <v>0</v>
      </c>
      <c r="DN75" s="59">
        <f>+IFERROR((IF(ISTEXT(DN$5)=FALSE,(INDEX(FRED!$1:$1048576,MATCH(US!DN$5,FRED!$A:$A,0),MATCH(US!$B75,FRED!$1:$1,0))),(SUM(DB75:DM75)))),"")</f>
        <v>0</v>
      </c>
      <c r="DO75" s="59">
        <f>+IFERROR((IF(ISTEXT(DO$5)=FALSE,(INDEX(FRED!$1:$1048576,MATCH(US!DO$5,FRED!$A:$A,0),MATCH(US!$B75,FRED!$1:$1,0))),(SUM(DC75:DN75)))),"")</f>
        <v>0</v>
      </c>
      <c r="DP75" s="60">
        <f>+IFERROR((IF(ISTEXT(DP$5)=FALSE,(INDEX(FRED!$1:$1048576,MATCH(US!DP$5,FRED!$A:$A,0),MATCH(US!$B75,FRED!$1:$1,0))),(SUM(DD75:DO75)))),"")</f>
        <v>0</v>
      </c>
      <c r="DQ75" s="59">
        <f>+IFERROR((IF(ISTEXT(DQ$5)=FALSE,(INDEX(FRED!$1:$1048576,MATCH(US!DQ$5,FRED!$A:$A,0),MATCH(US!$B75,FRED!$1:$1,0))),(SUM(DE75:DP75)))),"")</f>
        <v>0</v>
      </c>
      <c r="DR75" s="59">
        <f>+IFERROR((IF(ISTEXT(DR$5)=FALSE,(INDEX(FRED!$1:$1048576,MATCH(US!DR$5,FRED!$A:$A,0),MATCH(US!$B75,FRED!$1:$1,0))),(SUM(DF75:DQ75)))),"")</f>
        <v>0</v>
      </c>
      <c r="DS75" s="59">
        <f>+IFERROR((IF(ISTEXT(DS$5)=FALSE,(INDEX(FRED!$1:$1048576,MATCH(US!DS$5,FRED!$A:$A,0),MATCH(US!$B75,FRED!$1:$1,0))),(SUM(DG75:DR75)))),"")</f>
        <v>0</v>
      </c>
      <c r="DT75" s="59">
        <f>+IFERROR((IF(ISTEXT(DT$5)=FALSE,(INDEX(FRED!$1:$1048576,MATCH(US!DT$5,FRED!$A:$A,0),MATCH(US!$B75,FRED!$1:$1,0))),(SUM(DH75:DS75)))),"")</f>
        <v>0</v>
      </c>
      <c r="DU75" s="59">
        <f>+IFERROR((IF(ISTEXT(DU$5)=FALSE,(INDEX(FRED!$1:$1048576,MATCH(US!DU$5,FRED!$A:$A,0),MATCH(US!$B75,FRED!$1:$1,0))),(SUM(DI75:DT75)))),"")</f>
        <v>0</v>
      </c>
      <c r="DV75" s="59">
        <f>+IFERROR((IF(ISTEXT(DV$5)=FALSE,(INDEX(FRED!$1:$1048576,MATCH(US!DV$5,FRED!$A:$A,0),MATCH(US!$B75,FRED!$1:$1,0))),(SUM(DJ75:DU75)))),"")</f>
        <v>0</v>
      </c>
      <c r="DW75" s="59">
        <f>+IFERROR((IF(ISTEXT(DW$5)=FALSE,(INDEX(FRED!$1:$1048576,MATCH(US!DW$5,FRED!$A:$A,0),MATCH(US!$B75,FRED!$1:$1,0))),(SUM(DK75:DV75)))),"")</f>
        <v>0</v>
      </c>
      <c r="DX75" s="59">
        <f>+IFERROR((IF(ISTEXT(DX$5)=FALSE,(INDEX(FRED!$1:$1048576,MATCH(US!DX$5,FRED!$A:$A,0),MATCH(US!$B75,FRED!$1:$1,0))),(SUM(DL75:DW75)))),"")</f>
        <v>0</v>
      </c>
      <c r="DY75" s="59">
        <f>+IFERROR((IF(ISTEXT(DY$5)=FALSE,(INDEX(FRED!$1:$1048576,MATCH(US!DY$5,FRED!$A:$A,0),MATCH(US!$B75,FRED!$1:$1,0))),(SUM(DM75:DX75)))),"")</f>
        <v>0</v>
      </c>
      <c r="DZ75" s="59">
        <f>+IFERROR((IF(ISTEXT(DZ$5)=FALSE,(INDEX(FRED!$1:$1048576,MATCH(US!DZ$5,FRED!$A:$A,0),MATCH(US!$B75,FRED!$1:$1,0))),(SUM(DN75:DY75)))),"")</f>
        <v>0</v>
      </c>
      <c r="EA75" s="59">
        <f>+IFERROR((IF(ISTEXT(EA$5)=FALSE,(INDEX(FRED!$1:$1048576,MATCH(US!EA$5,FRED!$A:$A,0),MATCH(US!$B75,FRED!$1:$1,0))),(SUM(DO75:DZ75)))),"")</f>
        <v>0</v>
      </c>
      <c r="EB75" s="59">
        <f>+IFERROR((IF(ISTEXT(EB$5)=FALSE,(INDEX(FRED!$1:$1048576,MATCH(US!EB$5,FRED!$A:$A,0),MATCH(US!$B75,FRED!$1:$1,0))),(SUM(DP75:EA75)))),"")</f>
        <v>0</v>
      </c>
      <c r="EC75" s="60">
        <f>+IFERROR((IF(ISTEXT(EC$5)=FALSE,(INDEX(FRED!$1:$1048576,MATCH(US!EC$5,FRED!$A:$A,0),MATCH(US!$B75,FRED!$1:$1,0))),(SUM(DQ75:EB75)))),"")</f>
        <v>0</v>
      </c>
      <c r="ED75" s="59">
        <f>+IFERROR((IF(ISTEXT(ED$5)=FALSE,(INDEX(FRED!$1:$1048576,MATCH(US!ED$5,FRED!$A:$A,0),MATCH(US!$B75,FRED!$1:$1,0))),(SUM(DR75:EC75)))),"")</f>
        <v>0</v>
      </c>
      <c r="EE75" s="59">
        <f>+IFERROR((IF(ISTEXT(EE$5)=FALSE,(INDEX(FRED!$1:$1048576,MATCH(US!EE$5,FRED!$A:$A,0),MATCH(US!$B75,FRED!$1:$1,0))),(SUM(DS75:ED75)))),"")</f>
        <v>0</v>
      </c>
      <c r="EF75" s="59">
        <f>+IFERROR((IF(ISTEXT(EF$5)=FALSE,(INDEX(FRED!$1:$1048576,MATCH(US!EF$5,FRED!$A:$A,0),MATCH(US!$B75,FRED!$1:$1,0))),(SUM(DT75:EE75)))),"")</f>
        <v>0</v>
      </c>
      <c r="EG75" s="59">
        <f>+IFERROR((IF(ISTEXT(EG$5)=FALSE,(INDEX(FRED!$1:$1048576,MATCH(US!EG$5,FRED!$A:$A,0),MATCH(US!$B75,FRED!$1:$1,0))),(SUM(DU75:EF75)))),"")</f>
        <v>0</v>
      </c>
      <c r="EH75" s="59">
        <f>+IFERROR((IF(ISTEXT(EH$5)=FALSE,(INDEX(FRED!$1:$1048576,MATCH(US!EH$5,FRED!$A:$A,0),MATCH(US!$B75,FRED!$1:$1,0))),(SUM(DV75:EG75)))),"")</f>
        <v>0</v>
      </c>
      <c r="EI75" s="59">
        <f>+IFERROR((IF(ISTEXT(EI$5)=FALSE,(INDEX(FRED!$1:$1048576,MATCH(US!EI$5,FRED!$A:$A,0),MATCH(US!$B75,FRED!$1:$1,0))),(SUM(DW75:EH75)))),"")</f>
        <v>0</v>
      </c>
      <c r="EJ75" s="59">
        <f>+IFERROR((IF(ISTEXT(EJ$5)=FALSE,(INDEX(FRED!$1:$1048576,MATCH(US!EJ$5,FRED!$A:$A,0),MATCH(US!$B75,FRED!$1:$1,0))),(SUM(DX75:EI75)))),"")</f>
        <v>0</v>
      </c>
      <c r="EK75" s="59">
        <f>+IFERROR((IF(ISTEXT(EK$5)=FALSE,(INDEX(FRED!$1:$1048576,MATCH(US!EK$5,FRED!$A:$A,0),MATCH(US!$B75,FRED!$1:$1,0))),(SUM(DY75:EJ75)))),"")</f>
        <v>0</v>
      </c>
      <c r="EL75" s="59">
        <f>+IFERROR((IF(ISTEXT(EL$5)=FALSE,(INDEX(FRED!$1:$1048576,MATCH(US!EL$5,FRED!$A:$A,0),MATCH(US!$B75,FRED!$1:$1,0))),(SUM(DZ75:EK75)))),"")</f>
        <v>0</v>
      </c>
      <c r="EM75" s="59">
        <f>+IFERROR((IF(ISTEXT(EM$5)=FALSE,(INDEX(FRED!$1:$1048576,MATCH(US!EM$5,FRED!$A:$A,0),MATCH(US!$B75,FRED!$1:$1,0))),(SUM(EA75:EL75)))),"")</f>
        <v>0</v>
      </c>
      <c r="EN75" s="59">
        <f>+IFERROR((IF(ISTEXT(EN$5)=FALSE,(INDEX(FRED!$1:$1048576,MATCH(US!EN$5,FRED!$A:$A,0),MATCH(US!$B75,FRED!$1:$1,0))),(SUM(EB75:EM75)))),"")</f>
        <v>0</v>
      </c>
      <c r="EO75" s="59">
        <f>+IFERROR((IF(ISTEXT(EO$5)=FALSE,(INDEX(FRED!$1:$1048576,MATCH(US!EO$5,FRED!$A:$A,0),MATCH(US!$B75,FRED!$1:$1,0))),(SUM(EC75:EN75)))),"")</f>
        <v>0</v>
      </c>
      <c r="EP75" s="60">
        <f>+IFERROR((IF(ISTEXT(EP$5)=FALSE,(INDEX(FRED!$1:$1048576,MATCH(US!EP$5,FRED!$A:$A,0),MATCH(US!$B75,FRED!$1:$1,0))),(SUM(ED75:EO75)))),"")</f>
        <v>0</v>
      </c>
      <c r="EQ75" s="59">
        <f>+IFERROR((IF(ISTEXT(EQ$5)=FALSE,(INDEX(FRED!$1:$1048576,MATCH(US!EQ$5,FRED!$A:$A,0),MATCH(US!$B75,FRED!$1:$1,0))),(SUM(EE75:EP75)))),"")</f>
        <v>0</v>
      </c>
      <c r="ER75" s="59">
        <f>+IFERROR((IF(ISTEXT(ER$5)=FALSE,(INDEX(FRED!$1:$1048576,MATCH(US!ER$5,FRED!$A:$A,0),MATCH(US!$B75,FRED!$1:$1,0))),(SUM(EF75:EQ75)))),"")</f>
        <v>0</v>
      </c>
      <c r="ES75" s="59">
        <f>+IFERROR((IF(ISTEXT(ES$5)=FALSE,(INDEX(FRED!$1:$1048576,MATCH(US!ES$5,FRED!$A:$A,0),MATCH(US!$B75,FRED!$1:$1,0))),(SUM(EG75:ER75)))),"")</f>
        <v>0</v>
      </c>
      <c r="ET75" s="59">
        <f>+IFERROR((IF(ISTEXT(ET$5)=FALSE,(INDEX(FRED!$1:$1048576,MATCH(US!ET$5,FRED!$A:$A,0),MATCH(US!$B75,FRED!$1:$1,0))),(SUM(EH75:ES75)))),"")</f>
        <v>0</v>
      </c>
      <c r="EU75" s="59">
        <f>+IFERROR((IF(ISTEXT(EU$5)=FALSE,(INDEX(FRED!$1:$1048576,MATCH(US!EU$5,FRED!$A:$A,0),MATCH(US!$B75,FRED!$1:$1,0))),(SUM(EI75:ET75)))),"")</f>
        <v>0</v>
      </c>
      <c r="EV75" s="59">
        <f>+IFERROR((IF(ISTEXT(EV$5)=FALSE,(INDEX(FRED!$1:$1048576,MATCH(US!EV$5,FRED!$A:$A,0),MATCH(US!$B75,FRED!$1:$1,0))),(SUM(EJ75:EU75)))),"")</f>
        <v>0</v>
      </c>
      <c r="EW75" s="59">
        <f>+IFERROR((IF(ISTEXT(EW$5)=FALSE,(INDEX(FRED!$1:$1048576,MATCH(US!EW$5,FRED!$A:$A,0),MATCH(US!$B75,FRED!$1:$1,0))),(SUM(EK75:EV75)))),"")</f>
        <v>0</v>
      </c>
      <c r="EX75" s="59">
        <f>+IFERROR((IF(ISTEXT(EX$5)=FALSE,(INDEX(FRED!$1:$1048576,MATCH(US!EX$5,FRED!$A:$A,0),MATCH(US!$B75,FRED!$1:$1,0))),(SUM(EL75:EW75)))),"")</f>
        <v>0</v>
      </c>
      <c r="EY75" s="59">
        <f>+IFERROR((IF(ISTEXT(EY$5)=FALSE,(INDEX(FRED!$1:$1048576,MATCH(US!EY$5,FRED!$A:$A,0),MATCH(US!$B75,FRED!$1:$1,0))),(SUM(EM75:EX75)))),"")</f>
        <v>0</v>
      </c>
      <c r="EZ75" s="59">
        <f>+IFERROR((IF(ISTEXT(EZ$5)=FALSE,(INDEX(FRED!$1:$1048576,MATCH(US!EZ$5,FRED!$A:$A,0),MATCH(US!$B75,FRED!$1:$1,0))),(SUM(EN75:EY75)))),"")</f>
        <v>0</v>
      </c>
      <c r="FA75" s="59">
        <f>+IFERROR((IF(ISTEXT(FA$5)=FALSE,(INDEX(FRED!$1:$1048576,MATCH(US!FA$5,FRED!$A:$A,0),MATCH(US!$B75,FRED!$1:$1,0))),(SUM(EO75:EZ75)))),"")</f>
        <v>0</v>
      </c>
      <c r="FB75" s="59">
        <f>+IFERROR((IF(ISTEXT(FB$5)=FALSE,(INDEX(FRED!$1:$1048576,MATCH(US!FB$5,FRED!$A:$A,0),MATCH(US!$B75,FRED!$1:$1,0))),(SUM(EP75:FA75)))),"")</f>
        <v>0</v>
      </c>
      <c r="FC75" s="60">
        <f>+IFERROR((IF(ISTEXT(FC$5)=FALSE,(INDEX(FRED!$1:$1048576,MATCH(US!FC$5,FRED!$A:$A,0),MATCH(US!$B75,FRED!$1:$1,0))),(SUM(EQ75:FB75)))),"")</f>
        <v>0</v>
      </c>
      <c r="FD75" s="59">
        <f>+IFERROR((IF(ISTEXT(FD$5)=FALSE,(INDEX(FRED!$1:$1048576,MATCH(US!FD$5,FRED!$A:$A,0),MATCH(US!$B75,FRED!$1:$1,0))),(SUM(ER75:FC75)))),"")</f>
        <v>0</v>
      </c>
      <c r="FE75" s="59">
        <f>+IFERROR((IF(ISTEXT(FE$5)=FALSE,(INDEX(FRED!$1:$1048576,MATCH(US!FE$5,FRED!$A:$A,0),MATCH(US!$B75,FRED!$1:$1,0))),(SUM(ES75:FD75)))),"")</f>
        <v>0</v>
      </c>
      <c r="FF75" s="59">
        <f>+IFERROR((IF(ISTEXT(FF$5)=FALSE,(INDEX(FRED!$1:$1048576,MATCH(US!FF$5,FRED!$A:$A,0),MATCH(US!$B75,FRED!$1:$1,0))),(SUM(ET75:FE75)))),"")</f>
        <v>0</v>
      </c>
      <c r="FG75" s="59">
        <f>+IFERROR((IF(ISTEXT(FG$5)=FALSE,(INDEX(FRED!$1:$1048576,MATCH(US!FG$5,FRED!$A:$A,0),MATCH(US!$B75,FRED!$1:$1,0))),(SUM(EU75:FF75)))),"")</f>
        <v>0</v>
      </c>
      <c r="FH75" s="59">
        <f>+IFERROR((IF(ISTEXT(FH$5)=FALSE,(INDEX(FRED!$1:$1048576,MATCH(US!FH$5,FRED!$A:$A,0),MATCH(US!$B75,FRED!$1:$1,0))),(SUM(EV75:FG75)))),"")</f>
        <v>0</v>
      </c>
      <c r="FI75" s="59">
        <f>+IFERROR((IF(ISTEXT(FI$5)=FALSE,(INDEX(FRED!$1:$1048576,MATCH(US!FI$5,FRED!$A:$A,0),MATCH(US!$B75,FRED!$1:$1,0))),(SUM(EW75:FH75)))),"")</f>
        <v>0</v>
      </c>
      <c r="FJ75" s="59">
        <f>+IFERROR((IF(ISTEXT(FJ$5)=FALSE,(INDEX(FRED!$1:$1048576,MATCH(US!FJ$5,FRED!$A:$A,0),MATCH(US!$B75,FRED!$1:$1,0))),(SUM(EX75:FI75)))),"")</f>
        <v>0</v>
      </c>
      <c r="FK75" s="59">
        <f>+IFERROR((IF(ISTEXT(FK$5)=FALSE,(INDEX(FRED!$1:$1048576,MATCH(US!FK$5,FRED!$A:$A,0),MATCH(US!$B75,FRED!$1:$1,0))),(SUM(EY75:FJ75)))),"")</f>
        <v>0</v>
      </c>
      <c r="FL75" s="59">
        <f>+IFERROR((IF(ISTEXT(FL$5)=FALSE,(INDEX(FRED!$1:$1048576,MATCH(US!FL$5,FRED!$A:$A,0),MATCH(US!$B75,FRED!$1:$1,0))),(SUM(EZ75:FK75)))),"")</f>
        <v>0</v>
      </c>
      <c r="FM75" s="59">
        <f>+IFERROR((IF(ISTEXT(FM$5)=FALSE,(INDEX(FRED!$1:$1048576,MATCH(US!FM$5,FRED!$A:$A,0),MATCH(US!$B75,FRED!$1:$1,0))),(SUM(FA75:FL75)))),"")</f>
        <v>0</v>
      </c>
      <c r="FN75" s="59">
        <f>+IFERROR((IF(ISTEXT(FN$5)=FALSE,(INDEX(FRED!$1:$1048576,MATCH(US!FN$5,FRED!$A:$A,0),MATCH(US!$B75,FRED!$1:$1,0))),(SUM(FB75:FM75)))),"")</f>
        <v>0</v>
      </c>
      <c r="FO75" s="59">
        <f>+IFERROR((IF(ISTEXT(FO$5)=FALSE,(INDEX(FRED!$1:$1048576,MATCH(US!FO$5,FRED!$A:$A,0),MATCH(US!$B75,FRED!$1:$1,0))),(SUM(FC75:FN75)))),"")</f>
        <v>0</v>
      </c>
      <c r="FP75" s="60">
        <f>+IFERROR((IF(ISTEXT(FP$5)=FALSE,(INDEX(FRED!$1:$1048576,MATCH(US!FP$5,FRED!$A:$A,0),MATCH(US!$B75,FRED!$1:$1,0))),(SUM(FD75:FO75)))),"")</f>
        <v>0</v>
      </c>
      <c r="FQ75" s="59">
        <f>+IFERROR((IF(ISTEXT(FQ$5)=FALSE,(INDEX(FRED!$1:$1048576,MATCH(US!FQ$5,FRED!$A:$A,0),MATCH(US!$B75,FRED!$1:$1,0))),(SUM(FE75:FP75)))),"")</f>
        <v>0</v>
      </c>
      <c r="FR75" s="59">
        <f>+IFERROR((IF(ISTEXT(FR$5)=FALSE,(INDEX(FRED!$1:$1048576,MATCH(US!FR$5,FRED!$A:$A,0),MATCH(US!$B75,FRED!$1:$1,0))),(SUM(FF75:FQ75)))),"")</f>
        <v>0</v>
      </c>
      <c r="FS75" s="59">
        <f>+IFERROR((IF(ISTEXT(FS$5)=FALSE,(INDEX(FRED!$1:$1048576,MATCH(US!FS$5,FRED!$A:$A,0),MATCH(US!$B75,FRED!$1:$1,0))),(SUM(FG75:FR75)))),"")</f>
        <v>0</v>
      </c>
      <c r="FT75" s="59">
        <f>+IFERROR((IF(ISTEXT(FT$5)=FALSE,(INDEX(FRED!$1:$1048576,MATCH(US!FT$5,FRED!$A:$A,0),MATCH(US!$B75,FRED!$1:$1,0))),(SUM(FH75:FS75)))),"")</f>
        <v>0</v>
      </c>
      <c r="FU75" s="59">
        <f>+IFERROR((IF(ISTEXT(FU$5)=FALSE,(INDEX(FRED!$1:$1048576,MATCH(US!FU$5,FRED!$A:$A,0),MATCH(US!$B75,FRED!$1:$1,0))),(SUM(FI75:FT75)))),"")</f>
        <v>0</v>
      </c>
      <c r="FV75" s="59">
        <f>+IFERROR((IF(ISTEXT(FV$5)=FALSE,(INDEX(FRED!$1:$1048576,MATCH(US!FV$5,FRED!$A:$A,0),MATCH(US!$B75,FRED!$1:$1,0))),(SUM(FJ75:FU75)))),"")</f>
        <v>0</v>
      </c>
      <c r="FW75" s="59">
        <f>+IFERROR((IF(ISTEXT(FW$5)=FALSE,(INDEX(FRED!$1:$1048576,MATCH(US!FW$5,FRED!$A:$A,0),MATCH(US!$B75,FRED!$1:$1,0))),(SUM(FK75:FV75)))),"")</f>
        <v>0</v>
      </c>
      <c r="FX75" s="59">
        <f>+IFERROR((IF(ISTEXT(FX$5)=FALSE,(INDEX(FRED!$1:$1048576,MATCH(US!FX$5,FRED!$A:$A,0),MATCH(US!$B75,FRED!$1:$1,0))),(SUM(FL75:FW75)))),"")</f>
        <v>0</v>
      </c>
      <c r="FY75" s="59">
        <f>+IFERROR((IF(ISTEXT(FY$5)=FALSE,(INDEX(FRED!$1:$1048576,MATCH(US!FY$5,FRED!$A:$A,0),MATCH(US!$B75,FRED!$1:$1,0))),(SUM(FM75:FX75)))),"")</f>
        <v>0</v>
      </c>
      <c r="FZ75" s="59">
        <f>+IFERROR((IF(ISTEXT(FZ$5)=FALSE,(INDEX(FRED!$1:$1048576,MATCH(US!FZ$5,FRED!$A:$A,0),MATCH(US!$B75,FRED!$1:$1,0))),(SUM(FN75:FY75)))),"")</f>
        <v>0</v>
      </c>
      <c r="GA75" s="59">
        <f>+IFERROR((IF(ISTEXT(GA$5)=FALSE,(INDEX(FRED!$1:$1048576,MATCH(US!GA$5,FRED!$A:$A,0),MATCH(US!$B75,FRED!$1:$1,0))),(SUM(FO75:FZ75)))),"")</f>
        <v>0</v>
      </c>
      <c r="GB75" s="59">
        <f>+IFERROR((IF(ISTEXT(GB$5)=FALSE,(INDEX(FRED!$1:$1048576,MATCH(US!GB$5,FRED!$A:$A,0),MATCH(US!$B75,FRED!$1:$1,0))),(SUM(FP75:GA75)))),"")</f>
        <v>0</v>
      </c>
      <c r="GC75" s="60">
        <f>+IFERROR((IF(ISTEXT(GC$5)=FALSE,(INDEX(FRED!$1:$1048576,MATCH(US!GC$5,FRED!$A:$A,0),MATCH(US!$B75,FRED!$1:$1,0))),(SUM(FQ75:GB75)))),"")</f>
        <v>0</v>
      </c>
      <c r="GD75" s="59">
        <f>+IFERROR((IF(ISTEXT(GD$5)=FALSE,(INDEX(FRED!$1:$1048576,MATCH(US!GD$5,FRED!$A:$A,0),MATCH(US!$B75,FRED!$1:$1,0))),(SUM(FR75:GC75)))),"")</f>
        <v>0</v>
      </c>
      <c r="GE75" s="59">
        <f>+IFERROR((IF(ISTEXT(GE$5)=FALSE,(INDEX(FRED!$1:$1048576,MATCH(US!GE$5,FRED!$A:$A,0),MATCH(US!$B75,FRED!$1:$1,0))),(SUM(FS75:GD75)))),"")</f>
        <v>0</v>
      </c>
      <c r="GF75" s="59">
        <f>+IFERROR((IF(ISTEXT(GF$5)=FALSE,(INDEX(FRED!$1:$1048576,MATCH(US!GF$5,FRED!$A:$A,0),MATCH(US!$B75,FRED!$1:$1,0))),(SUM(FT75:GE75)))),"")</f>
        <v>0</v>
      </c>
      <c r="GG75" s="59">
        <f>+IFERROR((IF(ISTEXT(GG$5)=FALSE,(INDEX(FRED!$1:$1048576,MATCH(US!GG$5,FRED!$A:$A,0),MATCH(US!$B75,FRED!$1:$1,0))),(SUM(FU75:GF75)))),"")</f>
        <v>0</v>
      </c>
      <c r="GH75" s="59">
        <f>+IFERROR((IF(ISTEXT(GH$5)=FALSE,(INDEX(FRED!$1:$1048576,MATCH(US!GH$5,FRED!$A:$A,0),MATCH(US!$B75,FRED!$1:$1,0))),(SUM(FV75:GG75)))),"")</f>
        <v>0</v>
      </c>
      <c r="GI75" s="59">
        <f>+IFERROR((IF(ISTEXT(GI$5)=FALSE,(INDEX(FRED!$1:$1048576,MATCH(US!GI$5,FRED!$A:$A,0),MATCH(US!$B75,FRED!$1:$1,0))),(SUM(FW75:GH75)))),"")</f>
        <v>0</v>
      </c>
      <c r="GJ75" s="59">
        <f>+IFERROR((IF(ISTEXT(GJ$5)=FALSE,(INDEX(FRED!$1:$1048576,MATCH(US!GJ$5,FRED!$A:$A,0),MATCH(US!$B75,FRED!$1:$1,0))),(SUM(FX75:GI75)))),"")</f>
        <v>0</v>
      </c>
      <c r="GK75" s="59">
        <f>+IFERROR((IF(ISTEXT(GK$5)=FALSE,(INDEX(FRED!$1:$1048576,MATCH(US!GK$5,FRED!$A:$A,0),MATCH(US!$B75,FRED!$1:$1,0))),(SUM(FY75:GJ75)))),"")</f>
        <v>0</v>
      </c>
      <c r="GL75" s="59">
        <f>+IFERROR((IF(ISTEXT(GL$5)=FALSE,(INDEX(FRED!$1:$1048576,MATCH(US!GL$5,FRED!$A:$A,0),MATCH(US!$B75,FRED!$1:$1,0))),(SUM(FZ75:GK75)))),"")</f>
        <v>0</v>
      </c>
      <c r="GM75" s="59">
        <f>+IFERROR((IF(ISTEXT(GM$5)=FALSE,(INDEX(FRED!$1:$1048576,MATCH(US!GM$5,FRED!$A:$A,0),MATCH(US!$B75,FRED!$1:$1,0))),(SUM(GA75:GL75)))),"")</f>
        <v>0</v>
      </c>
      <c r="GN75" s="59">
        <f>+IFERROR((IF(ISTEXT(GN$5)=FALSE,(INDEX(FRED!$1:$1048576,MATCH(US!GN$5,FRED!$A:$A,0),MATCH(US!$B75,FRED!$1:$1,0))),(SUM(GB75:GM75)))),"")</f>
        <v>0</v>
      </c>
      <c r="GO75" s="59">
        <f>+IFERROR((IF(ISTEXT(GO$5)=FALSE,(INDEX(FRED!$1:$1048576,MATCH(US!GO$5,FRED!$A:$A,0),MATCH(US!$B75,FRED!$1:$1,0))),(SUM(GC75:GN75)))),"")</f>
        <v>0</v>
      </c>
      <c r="GP75" s="60">
        <f>+IFERROR((IF(ISTEXT(GP$5)=FALSE,(INDEX(FRED!$1:$1048576,MATCH(US!GP$5,FRED!$A:$A,0),MATCH(US!$B75,FRED!$1:$1,0))),(SUM(GD75:GO75)))),"")</f>
        <v>0</v>
      </c>
      <c r="GQ75" s="59">
        <f>+IFERROR((IF(ISTEXT(GQ$5)=FALSE,(INDEX(FRED!$1:$1048576,MATCH(US!GQ$5,FRED!$A:$A,0),MATCH(US!$B75,FRED!$1:$1,0))),(SUM(GE75:GP75)))),"")</f>
        <v>225.06630000000001</v>
      </c>
      <c r="GR75" s="59">
        <f>+IFERROR((IF(ISTEXT(GR$5)=FALSE,(INDEX(FRED!$1:$1048576,MATCH(US!GR$5,FRED!$A:$A,0),MATCH(US!$B75,FRED!$1:$1,0))),(SUM(GF75:GQ75)))),"")</f>
        <v>229.09719999999999</v>
      </c>
      <c r="GS75" s="59">
        <f>+IFERROR((IF(ISTEXT(GS$5)=FALSE,(INDEX(FRED!$1:$1048576,MATCH(US!GS$5,FRED!$A:$A,0),MATCH(US!$B75,FRED!$1:$1,0))),(SUM(GG75:GR75)))),"")</f>
        <v>232.6893</v>
      </c>
      <c r="GT75" s="59">
        <f>+IFERROR((IF(ISTEXT(GT$5)=FALSE,(INDEX(FRED!$1:$1048576,MATCH(US!GT$5,FRED!$A:$A,0),MATCH(US!$B75,FRED!$1:$1,0))),(SUM(GH75:GS75)))),"")</f>
        <v>235.92500000000001</v>
      </c>
      <c r="GU75" s="59">
        <f>+IFERROR((IF(ISTEXT(GU$5)=FALSE,(INDEX(FRED!$1:$1048576,MATCH(US!GU$5,FRED!$A:$A,0),MATCH(US!$B75,FRED!$1:$1,0))),(SUM(GI75:GT75)))),"")</f>
        <v>239.2534</v>
      </c>
      <c r="GV75" s="59">
        <f>+IFERROR((IF(ISTEXT(GV$5)=FALSE,(INDEX(FRED!$1:$1048576,MATCH(US!GV$5,FRED!$A:$A,0),MATCH(US!$B75,FRED!$1:$1,0))),(SUM(GJ75:GU75)))),"")</f>
        <v>242.65389999999999</v>
      </c>
      <c r="GW75" s="59">
        <f>+IFERROR((IF(ISTEXT(GW$5)=FALSE,(INDEX(FRED!$1:$1048576,MATCH(US!GW$5,FRED!$A:$A,0),MATCH(US!$B75,FRED!$1:$1,0))),(SUM(GK75:GV75)))),"")</f>
        <v>246.03579999999999</v>
      </c>
      <c r="GX75" s="59">
        <f>+IFERROR((IF(ISTEXT(GX$5)=FALSE,(INDEX(FRED!$1:$1048576,MATCH(US!GX$5,FRED!$A:$A,0),MATCH(US!$B75,FRED!$1:$1,0))),(SUM(GL75:GW75)))),"")</f>
        <v>249.2526</v>
      </c>
      <c r="GY75" s="59">
        <f>+IFERROR((IF(ISTEXT(GY$5)=FALSE,(INDEX(FRED!$1:$1048576,MATCH(US!GY$5,FRED!$A:$A,0),MATCH(US!$B75,FRED!$1:$1,0))),(SUM(GM75:GX75)))),"")</f>
        <v>252.0496</v>
      </c>
      <c r="GZ75" s="59">
        <f>+IFERROR((IF(ISTEXT(GZ$5)=FALSE,(INDEX(FRED!$1:$1048576,MATCH(US!GZ$5,FRED!$A:$A,0),MATCH(US!$B75,FRED!$1:$1,0))),(SUM(GN75:GY75)))),"")</f>
        <v>254.51949999999999</v>
      </c>
      <c r="HA75" s="59">
        <f>+IFERROR((IF(ISTEXT(HA$5)=FALSE,(INDEX(FRED!$1:$1048576,MATCH(US!HA$5,FRED!$A:$A,0),MATCH(US!$B75,FRED!$1:$1,0))),(SUM(GO75:GZ75)))),"")</f>
        <v>258.8057</v>
      </c>
      <c r="HB75" s="59">
        <f>+IFERROR((IF(ISTEXT(HB$5)=FALSE,(INDEX(FRED!$1:$1048576,MATCH(US!HB$5,FRED!$A:$A,0),MATCH(US!$B75,FRED!$1:$1,0))),(SUM(GP75:HA75)))),"")</f>
        <v>262.16730000000001</v>
      </c>
      <c r="HC75" s="60">
        <f>+IFERROR((IF(ISTEXT(HC$5)=FALSE,(INDEX(FRED!$1:$1048576,MATCH(US!HC$5,FRED!$A:$A,0),MATCH(US!$B75,FRED!$1:$1,0))),(SUM(GQ75:HB75)))),"")</f>
        <v>2927.5156000000002</v>
      </c>
      <c r="HD75" s="59">
        <f>+IFERROR((IF(ISTEXT(HD$5)=FALSE,(INDEX(FRED!$1:$1048576,MATCH(US!HD$5,FRED!$A:$A,0),MATCH(US!$B75,FRED!$1:$1,0))),(SUM(GR75:HC75)))),"")</f>
        <v>265.00060000000002</v>
      </c>
      <c r="HE75" s="59">
        <f>+IFERROR((IF(ISTEXT(HE$5)=FALSE,(INDEX(FRED!$1:$1048576,MATCH(US!HE$5,FRED!$A:$A,0),MATCH(US!$B75,FRED!$1:$1,0))),(SUM(GS75:HD75)))),"")</f>
        <v>267.70960000000002</v>
      </c>
      <c r="HF75" s="59">
        <f>+IFERROR((IF(ISTEXT(HF$5)=FALSE,(INDEX(FRED!$1:$1048576,MATCH(US!HF$5,FRED!$A:$A,0),MATCH(US!$B75,FRED!$1:$1,0))),(SUM(GT75:HE75)))),"")</f>
        <v>271.71230000000003</v>
      </c>
      <c r="HG75" s="59">
        <f>+IFERROR((IF(ISTEXT(HG$5)=FALSE,(INDEX(FRED!$1:$1048576,MATCH(US!HG$5,FRED!$A:$A,0),MATCH(US!$B75,FRED!$1:$1,0))),(SUM(GU75:HF75)))),"")</f>
        <v>274.6078</v>
      </c>
      <c r="HH75" s="59">
        <f>+IFERROR((IF(ISTEXT(HH$5)=FALSE,(INDEX(FRED!$1:$1048576,MATCH(US!HH$5,FRED!$A:$A,0),MATCH(US!$B75,FRED!$1:$1,0))),(SUM(GV75:HG75)))),"")</f>
        <v>278.53879999999998</v>
      </c>
      <c r="HI75" s="59">
        <f>+IFERROR((IF(ISTEXT(HI$5)=FALSE,(INDEX(FRED!$1:$1048576,MATCH(US!HI$5,FRED!$A:$A,0),MATCH(US!$B75,FRED!$1:$1,0))),(SUM(GW75:HH75)))),"")</f>
        <v>281.29180000000002</v>
      </c>
      <c r="HJ75" s="59">
        <f>+IFERROR((IF(ISTEXT(HJ$5)=FALSE,(INDEX(FRED!$1:$1048576,MATCH(US!HJ$5,FRED!$A:$A,0),MATCH(US!$B75,FRED!$1:$1,0))),(SUM(GX75:HI75)))),"")</f>
        <v>284.74470000000002</v>
      </c>
      <c r="HK75" s="59">
        <f>+IFERROR((IF(ISTEXT(HK$5)=FALSE,(INDEX(FRED!$1:$1048576,MATCH(US!HK$5,FRED!$A:$A,0),MATCH(US!$B75,FRED!$1:$1,0))),(SUM(GY75:HJ75)))),"")</f>
        <v>287.2407</v>
      </c>
      <c r="HL75" s="59">
        <f>+IFERROR((IF(ISTEXT(HL$5)=FALSE,(INDEX(FRED!$1:$1048576,MATCH(US!HL$5,FRED!$A:$A,0),MATCH(US!$B75,FRED!$1:$1,0))),(SUM(GZ75:HK75)))),"")</f>
        <v>289.13310000000001</v>
      </c>
      <c r="HM75" s="59">
        <f>+IFERROR((IF(ISTEXT(HM$5)=FALSE,(INDEX(FRED!$1:$1048576,MATCH(US!HM$5,FRED!$A:$A,0),MATCH(US!$B75,FRED!$1:$1,0))),(SUM(HA75:HL75)))),"")</f>
        <v>292.80790000000002</v>
      </c>
      <c r="HN75" s="59">
        <f>+IFERROR((IF(ISTEXT(HN$5)=FALSE,(INDEX(FRED!$1:$1048576,MATCH(US!HN$5,FRED!$A:$A,0),MATCH(US!$B75,FRED!$1:$1,0))),(SUM(HB75:HM75)))),"")</f>
        <v>296.40030000000002</v>
      </c>
      <c r="HO75" s="59">
        <f>+IFERROR((IF(ISTEXT(HO$5)=FALSE,(INDEX(FRED!$1:$1048576,MATCH(US!HO$5,FRED!$A:$A,0),MATCH(US!$B75,FRED!$1:$1,0))),(SUM(HC75:HN75)))),"")</f>
        <v>300.2201</v>
      </c>
      <c r="HP75" s="60">
        <f>+IFERROR((IF(ISTEXT(HP$5)=FALSE,(INDEX(FRED!$1:$1048576,MATCH(US!HP$5,FRED!$A:$A,0),MATCH(US!$B75,FRED!$1:$1,0))),(SUM(HD75:HO75)))),"")</f>
        <v>3389.4077000000002</v>
      </c>
      <c r="HQ75" s="59">
        <f>+IFERROR((IF(ISTEXT(HQ$5)=FALSE,(INDEX(FRED!$1:$1048576,MATCH(US!HQ$5,FRED!$A:$A,0),MATCH(US!$B75,FRED!$1:$1,0))),(SUM(HE75:HP75)))),"")</f>
        <v>303.17570000000001</v>
      </c>
      <c r="HR75" s="59">
        <f>+IFERROR((IF(ISTEXT(HR$5)=FALSE,(INDEX(FRED!$1:$1048576,MATCH(US!HR$5,FRED!$A:$A,0),MATCH(US!$B75,FRED!$1:$1,0))),(SUM(HF75:HQ75)))),"")</f>
        <v>305.59539999999998</v>
      </c>
      <c r="HS75" s="59">
        <f>+IFERROR((IF(ISTEXT(HS$5)=FALSE,(INDEX(FRED!$1:$1048576,MATCH(US!HS$5,FRED!$A:$A,0),MATCH(US!$B75,FRED!$1:$1,0))),(SUM(HG75:HR75)))),"")</f>
        <v>307.87889999999999</v>
      </c>
      <c r="HT75" s="59">
        <f>+IFERROR((IF(ISTEXT(HT$5)=FALSE,(INDEX(FRED!$1:$1048576,MATCH(US!HT$5,FRED!$A:$A,0),MATCH(US!$B75,FRED!$1:$1,0))),(SUM(HH75:HS75)))),"")</f>
        <v>309.92919999999998</v>
      </c>
      <c r="HU75" s="59">
        <f>+IFERROR((IF(ISTEXT(HU$5)=FALSE,(INDEX(FRED!$1:$1048576,MATCH(US!HU$5,FRED!$A:$A,0),MATCH(US!$B75,FRED!$1:$1,0))),(SUM(HI75:HT75)))),"")</f>
        <v>310.7543</v>
      </c>
      <c r="HV75" s="59">
        <f>+IFERROR((IF(ISTEXT(HV$5)=FALSE,(INDEX(FRED!$1:$1048576,MATCH(US!HV$5,FRED!$A:$A,0),MATCH(US!$B75,FRED!$1:$1,0))),(SUM(HJ75:HU75)))),"")</f>
        <v>311.94709999999998</v>
      </c>
      <c r="HW75" s="59">
        <f>+IFERROR((IF(ISTEXT(HW$5)=FALSE,(INDEX(FRED!$1:$1048576,MATCH(US!HW$5,FRED!$A:$A,0),MATCH(US!$B75,FRED!$1:$1,0))),(SUM(HK75:HV75)))),"")</f>
        <v>313.66699999999997</v>
      </c>
      <c r="HX75" s="59">
        <f>+IFERROR((IF(ISTEXT(HX$5)=FALSE,(INDEX(FRED!$1:$1048576,MATCH(US!HX$5,FRED!$A:$A,0),MATCH(US!$B75,FRED!$1:$1,0))),(SUM(HL75:HW75)))),"")</f>
        <v>315.78570000000002</v>
      </c>
      <c r="HY75" s="59">
        <f>+IFERROR((IF(ISTEXT(HY$5)=FALSE,(INDEX(FRED!$1:$1048576,MATCH(US!HY$5,FRED!$A:$A,0),MATCH(US!$B75,FRED!$1:$1,0))),(SUM(HM75:HX75)))),"")</f>
        <v>317.8888</v>
      </c>
      <c r="HZ75" s="59">
        <f>+IFERROR((IF(ISTEXT(HZ$5)=FALSE,(INDEX(FRED!$1:$1048576,MATCH(US!HZ$5,FRED!$A:$A,0),MATCH(US!$B75,FRED!$1:$1,0))),(SUM(HN75:HY75)))),"")</f>
        <v>321.69889999999998</v>
      </c>
      <c r="IA75" s="59">
        <f>+IFERROR((IF(ISTEXT(IA$5)=FALSE,(INDEX(FRED!$1:$1048576,MATCH(US!IA$5,FRED!$A:$A,0),MATCH(US!$B75,FRED!$1:$1,0))),(SUM(HO75:HZ75)))),"")</f>
        <v>324.17309999999998</v>
      </c>
      <c r="IB75" s="59">
        <f>+IFERROR((IF(ISTEXT(IB$5)=FALSE,(INDEX(FRED!$1:$1048576,MATCH(US!IB$5,FRED!$A:$A,0),MATCH(US!$B75,FRED!$1:$1,0))),(SUM(HP75:IA75)))),"")</f>
        <v>324.89080000000001</v>
      </c>
      <c r="IC75" s="60">
        <f>+IFERROR((IF(ISTEXT(IC$5)=FALSE,(INDEX(FRED!$1:$1048576,MATCH(US!IC$5,FRED!$A:$A,0),MATCH(US!$B75,FRED!$1:$1,0))),(SUM(HQ75:IB75)))),"")</f>
        <v>3767.3849</v>
      </c>
      <c r="ID75" s="59">
        <f>+IFERROR((IF(ISTEXT(ID$5)=FALSE,(INDEX(FRED!$1:$1048576,MATCH(US!ID$5,FRED!$A:$A,0),MATCH(US!$B75,FRED!$1:$1,0))),(SUM(HR75:IC75)))),"")</f>
        <v>328.40699999999998</v>
      </c>
      <c r="IE75" s="59">
        <f>+IFERROR((IF(ISTEXT(IE$5)=FALSE,(INDEX(FRED!$1:$1048576,MATCH(US!IE$5,FRED!$A:$A,0),MATCH(US!$B75,FRED!$1:$1,0))),(SUM(HS75:ID75)))),"")</f>
        <v>330.56549999999999</v>
      </c>
      <c r="IF75" s="59">
        <f>+IFERROR((IF(ISTEXT(IF$5)=FALSE,(INDEX(FRED!$1:$1048576,MATCH(US!IF$5,FRED!$A:$A,0),MATCH(US!$B75,FRED!$1:$1,0))),(SUM(HT75:IE75)))),"")</f>
        <v>332.02620000000002</v>
      </c>
      <c r="IG75" s="59">
        <f>+IFERROR((IF(ISTEXT(IG$5)=FALSE,(INDEX(FRED!$1:$1048576,MATCH(US!IG$5,FRED!$A:$A,0),MATCH(US!$B75,FRED!$1:$1,0))),(SUM(HU75:IF75)))),"")</f>
        <v>333.40309999999999</v>
      </c>
      <c r="IH75" s="59">
        <f>+IFERROR((IF(ISTEXT(IH$5)=FALSE,(INDEX(FRED!$1:$1048576,MATCH(US!IH$5,FRED!$A:$A,0),MATCH(US!$B75,FRED!$1:$1,0))),(SUM(HV75:IG75)))),"")</f>
        <v>334.32069999999999</v>
      </c>
      <c r="II75" s="59">
        <f>+IFERROR((IF(ISTEXT(II$5)=FALSE,(INDEX(FRED!$1:$1048576,MATCH(US!II$5,FRED!$A:$A,0),MATCH(US!$B75,FRED!$1:$1,0))),(SUM(HW75:IH75)))),"")</f>
        <v>336.00760000000002</v>
      </c>
      <c r="IJ75" s="59">
        <f>+IFERROR((IF(ISTEXT(IJ$5)=FALSE,(INDEX(FRED!$1:$1048576,MATCH(US!IJ$5,FRED!$A:$A,0),MATCH(US!$B75,FRED!$1:$1,0))),(SUM(HX75:II75)))),"")</f>
        <v>336.4984</v>
      </c>
      <c r="IK75" s="59">
        <f>+IFERROR((IF(ISTEXT(IK$5)=FALSE,(INDEX(FRED!$1:$1048576,MATCH(US!IK$5,FRED!$A:$A,0),MATCH(US!$B75,FRED!$1:$1,0))),(SUM(HY75:IJ75)))),"")</f>
        <v>337.87389999999999</v>
      </c>
      <c r="IL75" s="59">
        <f>+IFERROR((IF(ISTEXT(IL$5)=FALSE,(INDEX(FRED!$1:$1048576,MATCH(US!IL$5,FRED!$A:$A,0),MATCH(US!$B75,FRED!$1:$1,0))),(SUM(HZ75:IK75)))),"")</f>
        <v>339.68119999999999</v>
      </c>
      <c r="IM75" s="59">
        <f>+IFERROR((IF(ISTEXT(IM$5)=FALSE,(INDEX(FRED!$1:$1048576,MATCH(US!IM$5,FRED!$A:$A,0),MATCH(US!$B75,FRED!$1:$1,0))),(SUM(IA75:IL75)))),"")</f>
        <v>340.05880000000002</v>
      </c>
      <c r="IN75" s="59">
        <f>+IFERROR((IF(ISTEXT(IN$5)=FALSE,(INDEX(FRED!$1:$1048576,MATCH(US!IN$5,FRED!$A:$A,0),MATCH(US!$B75,FRED!$1:$1,0))),(SUM(IB75:IM75)))),"")</f>
        <v>341.16829999999999</v>
      </c>
      <c r="IO75" s="59">
        <f>+IFERROR((IF(ISTEXT(IO$5)=FALSE,(INDEX(FRED!$1:$1048576,MATCH(US!IO$5,FRED!$A:$A,0),MATCH(US!$B75,FRED!$1:$1,0))),(SUM(IC75:IN75)))),"")</f>
        <v>342.02229999999997</v>
      </c>
      <c r="IP75" s="60">
        <f>+IFERROR((IF(ISTEXT(IP$5)=FALSE,(INDEX(FRED!$1:$1048576,MATCH(US!IP$5,FRED!$A:$A,0),MATCH(US!$B75,FRED!$1:$1,0))),(SUM(ID75:IO75)))),"")</f>
        <v>4032.0330000000004</v>
      </c>
      <c r="IQ75" s="59">
        <f>+IFERROR((IF(ISTEXT(IQ$5)=FALSE,(INDEX(FRED!$1:$1048576,MATCH(US!IQ$5,FRED!$A:$A,0),MATCH(US!$B75,FRED!$1:$1,0))),(SUM(IE75:IP75)))),"")</f>
        <v>343.55380000000002</v>
      </c>
      <c r="IR75" s="59">
        <f>+IFERROR((IF(ISTEXT(IR$5)=FALSE,(INDEX(FRED!$1:$1048576,MATCH(US!IR$5,FRED!$A:$A,0),MATCH(US!$B75,FRED!$1:$1,0))),(SUM(IF75:IQ75)))),"")</f>
        <v>344.61219999999997</v>
      </c>
      <c r="IS75" s="59">
        <f>+IFERROR((IF(ISTEXT(IS$5)=FALSE,(INDEX(FRED!$1:$1048576,MATCH(US!IS$5,FRED!$A:$A,0),MATCH(US!$B75,FRED!$1:$1,0))),(SUM(IG75:IR75)))),"")</f>
        <v>345.60019999999997</v>
      </c>
      <c r="IT75" s="59">
        <f>+IFERROR((IF(ISTEXT(IT$5)=FALSE,(INDEX(FRED!$1:$1048576,MATCH(US!IT$5,FRED!$A:$A,0),MATCH(US!$B75,FRED!$1:$1,0))),(SUM(IH75:IS75)))),"")</f>
        <v>346.63499999999999</v>
      </c>
      <c r="IU75" s="59">
        <f>+IFERROR((IF(ISTEXT(IU$5)=FALSE,(INDEX(FRED!$1:$1048576,MATCH(US!IU$5,FRED!$A:$A,0),MATCH(US!$B75,FRED!$1:$1,0))),(SUM(II75:IT75)))),"")</f>
        <v>347.37470000000002</v>
      </c>
      <c r="IV75" s="59">
        <f>+IFERROR((IF(ISTEXT(IV$5)=FALSE,(INDEX(FRED!$1:$1048576,MATCH(US!IV$5,FRED!$A:$A,0),MATCH(US!$B75,FRED!$1:$1,0))),(SUM(IJ75:IU75)))),"")</f>
        <v>346.98079999999999</v>
      </c>
      <c r="IW75" s="59">
        <f>+IFERROR((IF(ISTEXT(IW$5)=FALSE,(INDEX(FRED!$1:$1048576,MATCH(US!IW$5,FRED!$A:$A,0),MATCH(US!$B75,FRED!$1:$1,0))),(SUM(IK75:IV75)))),"")</f>
        <v>348.90159999999997</v>
      </c>
      <c r="IX75" s="59">
        <f>+IFERROR((IF(ISTEXT(IX$5)=FALSE,(INDEX(FRED!$1:$1048576,MATCH(US!IX$5,FRED!$A:$A,0),MATCH(US!$B75,FRED!$1:$1,0))),(SUM(IL75:IW75)))),"")</f>
        <v>348.22820000000002</v>
      </c>
      <c r="IY75" s="59">
        <f>+IFERROR((IF(ISTEXT(IY$5)=FALSE,(INDEX(FRED!$1:$1048576,MATCH(US!IY$5,FRED!$A:$A,0),MATCH(US!$B75,FRED!$1:$1,0))),(SUM(IM75:IX75)))),"")</f>
        <v>348.23500000000001</v>
      </c>
      <c r="IZ75" s="59">
        <f>+IFERROR((IF(ISTEXT(IZ$5)=FALSE,(INDEX(FRED!$1:$1048576,MATCH(US!IZ$5,FRED!$A:$A,0),MATCH(US!$B75,FRED!$1:$1,0))),(SUM(IN75:IY75)))),"")</f>
        <v>349.53370000000001</v>
      </c>
      <c r="JA75" s="59">
        <f>+IFERROR((IF(ISTEXT(JA$5)=FALSE,(INDEX(FRED!$1:$1048576,MATCH(US!JA$5,FRED!$A:$A,0),MATCH(US!$B75,FRED!$1:$1,0))),(SUM(IO75:IZ75)))),"")</f>
        <v>350.80180000000001</v>
      </c>
      <c r="JB75" s="59">
        <f>+IFERROR((IF(ISTEXT(JB$5)=FALSE,(INDEX(FRED!$1:$1048576,MATCH(US!JB$5,FRED!$A:$A,0),MATCH(US!$B75,FRED!$1:$1,0))),(SUM(IP75:JA75)))),"")</f>
        <v>351.5976</v>
      </c>
      <c r="JC75" s="60">
        <f>+IFERROR((IF(ISTEXT(JC$5)=FALSE,(INDEX(FRED!$1:$1048576,MATCH(US!JC$5,FRED!$A:$A,0),MATCH(US!$B75,FRED!$1:$1,0))),(SUM(IQ75:JB75)))),"")</f>
        <v>4172.0546000000004</v>
      </c>
      <c r="JD75" s="59">
        <f>+IFERROR((IF(ISTEXT(JD$5)=FALSE,(INDEX(FRED!$1:$1048576,MATCH(US!JD$5,FRED!$A:$A,0),MATCH(US!$B75,FRED!$1:$1,0))),(SUM(IR75:JC75)))),"")</f>
        <v>352.86419999999998</v>
      </c>
      <c r="JE75" s="59">
        <f>+IFERROR((IF(ISTEXT(JE$5)=FALSE,(INDEX(FRED!$1:$1048576,MATCH(US!JE$5,FRED!$A:$A,0),MATCH(US!$B75,FRED!$1:$1,0))),(SUM(IS75:JD75)))),"")</f>
        <v>354.11270000000002</v>
      </c>
      <c r="JF75" s="59">
        <f>+IFERROR((IF(ISTEXT(JF$5)=FALSE,(INDEX(FRED!$1:$1048576,MATCH(US!JF$5,FRED!$A:$A,0),MATCH(US!$B75,FRED!$1:$1,0))),(SUM(IT75:JE75)))),"")</f>
        <v>357.1508</v>
      </c>
      <c r="JG75" s="59">
        <f>+IFERROR((IF(ISTEXT(JG$5)=FALSE,(INDEX(FRED!$1:$1048576,MATCH(US!JG$5,FRED!$A:$A,0),MATCH(US!$B75,FRED!$1:$1,0))),(SUM(IU75:JF75)))),"")</f>
        <v>360.77749999999997</v>
      </c>
      <c r="JH75" s="59">
        <f>+IFERROR((IF(ISTEXT(JH$5)=FALSE,(INDEX(FRED!$1:$1048576,MATCH(US!JH$5,FRED!$A:$A,0),MATCH(US!$B75,FRED!$1:$1,0))),(SUM(IV75:JG75)))),"")</f>
        <v>364.20639999999997</v>
      </c>
      <c r="JI75" s="59">
        <f>+IFERROR((IF(ISTEXT(JI$5)=FALSE,(INDEX(FRED!$1:$1048576,MATCH(US!JI$5,FRED!$A:$A,0),MATCH(US!$B75,FRED!$1:$1,0))),(SUM(IW75:JH75)))),"")</f>
        <v>368.18630000000002</v>
      </c>
      <c r="JJ75" s="59">
        <f>+IFERROR((IF(ISTEXT(JJ$5)=FALSE,(INDEX(FRED!$1:$1048576,MATCH(US!JJ$5,FRED!$A:$A,0),MATCH(US!$B75,FRED!$1:$1,0))),(SUM(IX75:JI75)))),"")</f>
        <v>371.2158</v>
      </c>
      <c r="JK75" s="59">
        <f>+IFERROR((IF(ISTEXT(JK$5)=FALSE,(INDEX(FRED!$1:$1048576,MATCH(US!JK$5,FRED!$A:$A,0),MATCH(US!$B75,FRED!$1:$1,0))),(SUM(IY75:JJ75)))),"")</f>
        <v>372.7355</v>
      </c>
      <c r="JL75" s="59">
        <f>+IFERROR((IF(ISTEXT(JL$5)=FALSE,(INDEX(FRED!$1:$1048576,MATCH(US!JL$5,FRED!$A:$A,0),MATCH(US!$B75,FRED!$1:$1,0))),(SUM(IZ75:JK75)))),"")</f>
        <v>373.52030000000002</v>
      </c>
      <c r="JM75" s="59">
        <f>+IFERROR((IF(ISTEXT(JM$5)=FALSE,(INDEX(FRED!$1:$1048576,MATCH(US!JM$5,FRED!$A:$A,0),MATCH(US!$B75,FRED!$1:$1,0))),(SUM(JA75:JL75)))),"")</f>
        <v>374.34370000000001</v>
      </c>
      <c r="JN75" s="59">
        <f>+IFERROR((IF(ISTEXT(JN$5)=FALSE,(INDEX(FRED!$1:$1048576,MATCH(US!JN$5,FRED!$A:$A,0),MATCH(US!$B75,FRED!$1:$1,0))),(SUM(JB75:JM75)))),"")</f>
        <v>374.27300000000002</v>
      </c>
      <c r="JO75" s="59">
        <f>+IFERROR((IF(ISTEXT(JO$5)=FALSE,(INDEX(FRED!$1:$1048576,MATCH(US!JO$5,FRED!$A:$A,0),MATCH(US!$B75,FRED!$1:$1,0))),(SUM(JC75:JN75)))),"")</f>
        <v>375.83330000000001</v>
      </c>
      <c r="JP75" s="60">
        <f>+IFERROR((IF(ISTEXT(JP$5)=FALSE,(INDEX(FRED!$1:$1048576,MATCH(US!JP$5,FRED!$A:$A,0),MATCH(US!$B75,FRED!$1:$1,0))),(SUM(JD75:JO75)))),"")</f>
        <v>4399.2195000000002</v>
      </c>
      <c r="JQ75" s="59">
        <f>+IFERROR((IF(ISTEXT(JQ$5)=FALSE,(INDEX(FRED!$1:$1048576,MATCH(US!JQ$5,FRED!$A:$A,0),MATCH(US!$B75,FRED!$1:$1,0))),(SUM(JE75:JP75)))),"")</f>
        <v>376.80790000000002</v>
      </c>
      <c r="JR75" s="59">
        <f>+IFERROR((IF(ISTEXT(JR$5)=FALSE,(INDEX(FRED!$1:$1048576,MATCH(US!JR$5,FRED!$A:$A,0),MATCH(US!$B75,FRED!$1:$1,0))),(SUM(JF75:JQ75)))),"")</f>
        <v>376.86169999999998</v>
      </c>
      <c r="JS75" s="59">
        <f>+IFERROR((IF(ISTEXT(JS$5)=FALSE,(INDEX(FRED!$1:$1048576,MATCH(US!JS$5,FRED!$A:$A,0),MATCH(US!$B75,FRED!$1:$1,0))),(SUM(JG75:JR75)))),"")</f>
        <v>376.43189999999998</v>
      </c>
      <c r="JT75" s="59">
        <f>+IFERROR((IF(ISTEXT(JT$5)=FALSE,(INDEX(FRED!$1:$1048576,MATCH(US!JT$5,FRED!$A:$A,0),MATCH(US!$B75,FRED!$1:$1,0))),(SUM(JH75:JS75)))),"")</f>
        <v>377.87290000000002</v>
      </c>
      <c r="JU75" s="59">
        <f>+IFERROR((IF(ISTEXT(JU$5)=FALSE,(INDEX(FRED!$1:$1048576,MATCH(US!JU$5,FRED!$A:$A,0),MATCH(US!$B75,FRED!$1:$1,0))),(SUM(JI75:JT75)))),"")</f>
        <v>379.32299999999998</v>
      </c>
      <c r="JV75" s="59">
        <f>+IFERROR((IF(ISTEXT(JV$5)=FALSE,(INDEX(FRED!$1:$1048576,MATCH(US!JV$5,FRED!$A:$A,0),MATCH(US!$B75,FRED!$1:$1,0))),(SUM(JJ75:JU75)))),"")</f>
        <v>380.49619999999999</v>
      </c>
      <c r="JW75" s="59">
        <f>+IFERROR((IF(ISTEXT(JW$5)=FALSE,(INDEX(FRED!$1:$1048576,MATCH(US!JW$5,FRED!$A:$A,0),MATCH(US!$B75,FRED!$1:$1,0))),(SUM(JK75:JV75)))),"")</f>
        <v>381.8297</v>
      </c>
      <c r="JX75" s="59">
        <f>+IFERROR((IF(ISTEXT(JX$5)=FALSE,(INDEX(FRED!$1:$1048576,MATCH(US!JX$5,FRED!$A:$A,0),MATCH(US!$B75,FRED!$1:$1,0))),(SUM(JL75:JW75)))),"")</f>
        <v>383.67219999999998</v>
      </c>
      <c r="JY75" s="59">
        <f>+IFERROR((IF(ISTEXT(JY$5)=FALSE,(INDEX(FRED!$1:$1048576,MATCH(US!JY$5,FRED!$A:$A,0),MATCH(US!$B75,FRED!$1:$1,0))),(SUM(JM75:JX75)))),"")</f>
        <v>386.06779999999998</v>
      </c>
      <c r="JZ75" s="59">
        <f>+IFERROR((IF(ISTEXT(JZ$5)=FALSE,(INDEX(FRED!$1:$1048576,MATCH(US!JZ$5,FRED!$A:$A,0),MATCH(US!$B75,FRED!$1:$1,0))),(SUM(JN75:JY75)))),"")</f>
        <v>386.70859999999999</v>
      </c>
      <c r="KA75" s="59">
        <f>+IFERROR((IF(ISTEXT(KA$5)=FALSE,(INDEX(FRED!$1:$1048576,MATCH(US!KA$5,FRED!$A:$A,0),MATCH(US!$B75,FRED!$1:$1,0))),(SUM(JO75:JZ75)))),"")</f>
        <v>388.62259999999998</v>
      </c>
      <c r="KB75" s="59">
        <f>+IFERROR((IF(ISTEXT(KB$5)=FALSE,(INDEX(FRED!$1:$1048576,MATCH(US!KB$5,FRED!$A:$A,0),MATCH(US!$B75,FRED!$1:$1,0))),(SUM(JP75:KA75)))),"")</f>
        <v>389.63310000000001</v>
      </c>
      <c r="KC75" s="60">
        <f>+IFERROR((IF(ISTEXT(KC$5)=FALSE,(INDEX(FRED!$1:$1048576,MATCH(US!KC$5,FRED!$A:$A,0),MATCH(US!$B75,FRED!$1:$1,0))),(SUM(JQ75:KB75)))),"")</f>
        <v>4584.3275999999996</v>
      </c>
      <c r="KD75" s="59">
        <f>+IFERROR((IF(ISTEXT(KD$5)=FALSE,(INDEX(FRED!$1:$1048576,MATCH(US!KD$5,FRED!$A:$A,0),MATCH(US!$B75,FRED!$1:$1,0))),(SUM(JR75:KC75)))),"")</f>
        <v>390.5729</v>
      </c>
      <c r="KE75" s="59">
        <f>+IFERROR((IF(ISTEXT(KE$5)=FALSE,(INDEX(FRED!$1:$1048576,MATCH(US!KE$5,FRED!$A:$A,0),MATCH(US!$B75,FRED!$1:$1,0))),(SUM(JS75:KD75)))),"")</f>
        <v>393.77679999999998</v>
      </c>
      <c r="KF75" s="59">
        <f>+IFERROR((IF(ISTEXT(KF$5)=FALSE,(INDEX(FRED!$1:$1048576,MATCH(US!KF$5,FRED!$A:$A,0),MATCH(US!$B75,FRED!$1:$1,0))),(SUM(JT75:KE75)))),"")</f>
        <v>396.06299999999999</v>
      </c>
      <c r="KG75" s="59">
        <f>+IFERROR((IF(ISTEXT(KG$5)=FALSE,(INDEX(FRED!$1:$1048576,MATCH(US!KG$5,FRED!$A:$A,0),MATCH(US!$B75,FRED!$1:$1,0))),(SUM(JU75:KF75)))),"")</f>
        <v>402.3777</v>
      </c>
      <c r="KH75" s="59">
        <f>+IFERROR((IF(ISTEXT(KH$5)=FALSE,(INDEX(FRED!$1:$1048576,MATCH(US!KH$5,FRED!$A:$A,0),MATCH(US!$B75,FRED!$1:$1,0))),(SUM(JV75:KG75)))),"")</f>
        <v>407.20249999999999</v>
      </c>
      <c r="KI75" s="59">
        <f>+IFERROR((IF(ISTEXT(KI$5)=FALSE,(INDEX(FRED!$1:$1048576,MATCH(US!KI$5,FRED!$A:$A,0),MATCH(US!$B75,FRED!$1:$1,0))),(SUM(JW75:KH75)))),"")</f>
        <v>412.49459999999999</v>
      </c>
      <c r="KJ75" s="59">
        <f>+IFERROR((IF(ISTEXT(KJ$5)=FALSE,(INDEX(FRED!$1:$1048576,MATCH(US!KJ$5,FRED!$A:$A,0),MATCH(US!$B75,FRED!$1:$1,0))),(SUM(JX75:KI75)))),"")</f>
        <v>417.60980000000001</v>
      </c>
      <c r="KK75" s="59">
        <f>+IFERROR((IF(ISTEXT(KK$5)=FALSE,(INDEX(FRED!$1:$1048576,MATCH(US!KK$5,FRED!$A:$A,0),MATCH(US!$B75,FRED!$1:$1,0))),(SUM(JY75:KJ75)))),"")</f>
        <v>422.11349999999999</v>
      </c>
      <c r="KL75" s="59">
        <f>+IFERROR((IF(ISTEXT(KL$5)=FALSE,(INDEX(FRED!$1:$1048576,MATCH(US!KL$5,FRED!$A:$A,0),MATCH(US!$B75,FRED!$1:$1,0))),(SUM(JZ75:KK75)))),"")</f>
        <v>427.96980000000002</v>
      </c>
      <c r="KM75" s="59">
        <f>+IFERROR((IF(ISTEXT(KM$5)=FALSE,(INDEX(FRED!$1:$1048576,MATCH(US!KM$5,FRED!$A:$A,0),MATCH(US!$B75,FRED!$1:$1,0))),(SUM(KA75:KL75)))),"")</f>
        <v>434.09100000000001</v>
      </c>
      <c r="KN75" s="59">
        <f>+IFERROR((IF(ISTEXT(KN$5)=FALSE,(INDEX(FRED!$1:$1048576,MATCH(US!KN$5,FRED!$A:$A,0),MATCH(US!$B75,FRED!$1:$1,0))),(SUM(KB75:KM75)))),"")</f>
        <v>441.11259999999999</v>
      </c>
      <c r="KO75" s="59">
        <f>+IFERROR((IF(ISTEXT(KO$5)=FALSE,(INDEX(FRED!$1:$1048576,MATCH(US!KO$5,FRED!$A:$A,0),MATCH(US!$B75,FRED!$1:$1,0))),(SUM(KC75:KN75)))),"")</f>
        <v>449.73079999999999</v>
      </c>
      <c r="KP75" s="60">
        <f>+IFERROR((IF(ISTEXT(KP$5)=FALSE,(INDEX(FRED!$1:$1048576,MATCH(US!KP$5,FRED!$A:$A,0),MATCH(US!$B75,FRED!$1:$1,0))),(SUM(KD75:KO75)))),"")</f>
        <v>4995.1150000000007</v>
      </c>
      <c r="KQ75" s="59">
        <f>+IFERROR((IF(ISTEXT(KQ$5)=FALSE,(INDEX(FRED!$1:$1048576,MATCH(US!KQ$5,FRED!$A:$A,0),MATCH(US!$B75,FRED!$1:$1,0))),(SUM(KE75:KP75)))),"")</f>
        <v>456.3193</v>
      </c>
      <c r="KR75" s="59">
        <f>+IFERROR((IF(ISTEXT(KR$5)=FALSE,(INDEX(FRED!$1:$1048576,MATCH(US!KR$5,FRED!$A:$A,0),MATCH(US!$B75,FRED!$1:$1,0))),(SUM(KF75:KQ75)))),"")</f>
        <v>461.36840000000001</v>
      </c>
      <c r="KS75" s="59">
        <f>+IFERROR((IF(ISTEXT(KS$5)=FALSE,(INDEX(FRED!$1:$1048576,MATCH(US!KS$5,FRED!$A:$A,0),MATCH(US!$B75,FRED!$1:$1,0))),(SUM(KG75:KR75)))),"")</f>
        <v>464.92039999999997</v>
      </c>
      <c r="KT75" s="59">
        <f>+IFERROR((IF(ISTEXT(KT$5)=FALSE,(INDEX(FRED!$1:$1048576,MATCH(US!KT$5,FRED!$A:$A,0),MATCH(US!$B75,FRED!$1:$1,0))),(SUM(KH75:KS75)))),"")</f>
        <v>466.31880000000001</v>
      </c>
      <c r="KU75" s="59">
        <f>+IFERROR((IF(ISTEXT(KU$5)=FALSE,(INDEX(FRED!$1:$1048576,MATCH(US!KU$5,FRED!$A:$A,0),MATCH(US!$B75,FRED!$1:$1,0))),(SUM(KI75:KT75)))),"")</f>
        <v>471.16219999999998</v>
      </c>
      <c r="KV75" s="59">
        <f>+IFERROR((IF(ISTEXT(KV$5)=FALSE,(INDEX(FRED!$1:$1048576,MATCH(US!KV$5,FRED!$A:$A,0),MATCH(US!$B75,FRED!$1:$1,0))),(SUM(KJ75:KU75)))),"")</f>
        <v>474.1456</v>
      </c>
      <c r="KW75" s="59">
        <f>+IFERROR((IF(ISTEXT(KW$5)=FALSE,(INDEX(FRED!$1:$1048576,MATCH(US!KW$5,FRED!$A:$A,0),MATCH(US!$B75,FRED!$1:$1,0))),(SUM(KK75:KV75)))),"")</f>
        <v>476.3886</v>
      </c>
      <c r="KX75" s="59">
        <f>+IFERROR((IF(ISTEXT(KX$5)=FALSE,(INDEX(FRED!$1:$1048576,MATCH(US!KX$5,FRED!$A:$A,0),MATCH(US!$B75,FRED!$1:$1,0))),(SUM(KL75:KW75)))),"")</f>
        <v>479.31920000000002</v>
      </c>
      <c r="KY75" s="59">
        <f>+IFERROR((IF(ISTEXT(KY$5)=FALSE,(INDEX(FRED!$1:$1048576,MATCH(US!KY$5,FRED!$A:$A,0),MATCH(US!$B75,FRED!$1:$1,0))),(SUM(KM75:KX75)))),"")</f>
        <v>481.25459999999998</v>
      </c>
      <c r="KZ75" s="59">
        <f>+IFERROR((IF(ISTEXT(KZ$5)=FALSE,(INDEX(FRED!$1:$1048576,MATCH(US!KZ$5,FRED!$A:$A,0),MATCH(US!$B75,FRED!$1:$1,0))),(SUM(KN75:KY75)))),"")</f>
        <v>483.41559999999998</v>
      </c>
      <c r="LA75" s="59">
        <f>+IFERROR((IF(ISTEXT(LA$5)=FALSE,(INDEX(FRED!$1:$1048576,MATCH(US!LA$5,FRED!$A:$A,0),MATCH(US!$B75,FRED!$1:$1,0))),(SUM(KO75:KZ75)))),"")</f>
        <v>485.96249999999998</v>
      </c>
      <c r="LB75" s="59">
        <f>+IFERROR((IF(ISTEXT(LB$5)=FALSE,(INDEX(FRED!$1:$1048576,MATCH(US!LB$5,FRED!$A:$A,0),MATCH(US!$B75,FRED!$1:$1,0))),(SUM(KP75:LA75)))),"")</f>
        <v>486.56450000000001</v>
      </c>
      <c r="LC75" s="60">
        <f>+IFERROR((IF(ISTEXT(LC$5)=FALSE,(INDEX(FRED!$1:$1048576,MATCH(US!LC$5,FRED!$A:$A,0),MATCH(US!$B75,FRED!$1:$1,0))),(SUM(KQ75:LB75)))),"")</f>
        <v>5687.1397000000006</v>
      </c>
      <c r="LD75" s="59">
        <f>+IFERROR((IF(ISTEXT(LD$5)=FALSE,(INDEX(FRED!$1:$1048576,MATCH(US!LD$5,FRED!$A:$A,0),MATCH(US!$B75,FRED!$1:$1,0))),(SUM(KR75:LC75)))),"")</f>
        <v>487.65820000000002</v>
      </c>
      <c r="LE75" s="59">
        <f>+IFERROR((IF(ISTEXT(LE$5)=FALSE,(INDEX(FRED!$1:$1048576,MATCH(US!LE$5,FRED!$A:$A,0),MATCH(US!$B75,FRED!$1:$1,0))),(SUM(KS75:LD75)))),"")</f>
        <v>489.38499999999999</v>
      </c>
      <c r="LF75" s="59">
        <f>+IFERROR((IF(ISTEXT(LF$5)=FALSE,(INDEX(FRED!$1:$1048576,MATCH(US!LF$5,FRED!$A:$A,0),MATCH(US!$B75,FRED!$1:$1,0))),(SUM(KT75:LE75)))),"")</f>
        <v>487.541</v>
      </c>
      <c r="LG75" s="59">
        <f>+IFERROR((IF(ISTEXT(LG$5)=FALSE,(INDEX(FRED!$1:$1048576,MATCH(US!LG$5,FRED!$A:$A,0),MATCH(US!$B75,FRED!$1:$1,0))),(SUM(KU75:LF75)))),"")</f>
        <v>487.23770000000002</v>
      </c>
      <c r="LH75" s="59">
        <f>+IFERROR((IF(ISTEXT(LH$5)=FALSE,(INDEX(FRED!$1:$1048576,MATCH(US!LH$5,FRED!$A:$A,0),MATCH(US!$B75,FRED!$1:$1,0))),(SUM(KV75:LG75)))),"")</f>
        <v>486.17829999999998</v>
      </c>
      <c r="LI75" s="59">
        <f>+IFERROR((IF(ISTEXT(LI$5)=FALSE,(INDEX(FRED!$1:$1048576,MATCH(US!LI$5,FRED!$A:$A,0),MATCH(US!$B75,FRED!$1:$1,0))),(SUM(KW75:LH75)))),"")</f>
        <v>483.45460000000003</v>
      </c>
      <c r="LJ75" s="59">
        <f>+IFERROR((IF(ISTEXT(LJ$5)=FALSE,(INDEX(FRED!$1:$1048576,MATCH(US!LJ$5,FRED!$A:$A,0),MATCH(US!$B75,FRED!$1:$1,0))),(SUM(KX75:LI75)))),"")</f>
        <v>484.10759999999999</v>
      </c>
      <c r="LK75" s="59">
        <f>+IFERROR((IF(ISTEXT(LK$5)=FALSE,(INDEX(FRED!$1:$1048576,MATCH(US!LK$5,FRED!$A:$A,0),MATCH(US!$B75,FRED!$1:$1,0))),(SUM(KY75:LJ75)))),"")</f>
        <v>483.79149999999998</v>
      </c>
      <c r="LL75" s="59">
        <f>+IFERROR((IF(ISTEXT(LL$5)=FALSE,(INDEX(FRED!$1:$1048576,MATCH(US!LL$5,FRED!$A:$A,0),MATCH(US!$B75,FRED!$1:$1,0))),(SUM(KZ75:LK75)))),"")</f>
        <v>482.3972</v>
      </c>
      <c r="LM75" s="59">
        <f>+IFERROR((IF(ISTEXT(LM$5)=FALSE,(INDEX(FRED!$1:$1048576,MATCH(US!LM$5,FRED!$A:$A,0),MATCH(US!$B75,FRED!$1:$1,0))),(SUM(LA75:LL75)))),"")</f>
        <v>481.01429999999999</v>
      </c>
      <c r="LN75" s="59">
        <f>+IFERROR((IF(ISTEXT(LN$5)=FALSE,(INDEX(FRED!$1:$1048576,MATCH(US!LN$5,FRED!$A:$A,0),MATCH(US!$B75,FRED!$1:$1,0))),(SUM(LB75:LM75)))),"")</f>
        <v>478.98770000000002</v>
      </c>
      <c r="LO75" s="59">
        <f>+IFERROR((IF(ISTEXT(LO$5)=FALSE,(INDEX(FRED!$1:$1048576,MATCH(US!LO$5,FRED!$A:$A,0),MATCH(US!$B75,FRED!$1:$1,0))),(SUM(LC75:LN75)))),"")</f>
        <v>477.6823</v>
      </c>
      <c r="LP75" s="60">
        <f>+IFERROR((IF(ISTEXT(LP$5)=FALSE,(INDEX(FRED!$1:$1048576,MATCH(US!LP$5,FRED!$A:$A,0),MATCH(US!$B75,FRED!$1:$1,0))),(SUM(LD75:LO75)))),"")</f>
        <v>5809.4353999999994</v>
      </c>
      <c r="LQ75" s="59">
        <f>+IFERROR((IF(ISTEXT(LQ$5)=FALSE,(INDEX(FRED!$1:$1048576,MATCH(US!LQ$5,FRED!$A:$A,0),MATCH(US!$B75,FRED!$1:$1,0))),(SUM(LE75:LP75)))),"")</f>
        <v>475.815</v>
      </c>
      <c r="LR75" s="59">
        <f>+IFERROR((IF(ISTEXT(LR$5)=FALSE,(INDEX(FRED!$1:$1048576,MATCH(US!LR$5,FRED!$A:$A,0),MATCH(US!$B75,FRED!$1:$1,0))),(SUM(LF75:LQ75)))),"")</f>
        <v>473.86709999999999</v>
      </c>
      <c r="LS75" s="59">
        <f>+IFERROR((IF(ISTEXT(LS$5)=FALSE,(INDEX(FRED!$1:$1048576,MATCH(US!LS$5,FRED!$A:$A,0),MATCH(US!$B75,FRED!$1:$1,0))),(SUM(LG75:LR75)))),"")</f>
        <v>471.86860000000001</v>
      </c>
      <c r="LT75" s="59">
        <f>+IFERROR((IF(ISTEXT(LT$5)=FALSE,(INDEX(FRED!$1:$1048576,MATCH(US!LT$5,FRED!$A:$A,0),MATCH(US!$B75,FRED!$1:$1,0))),(SUM(LH75:LS75)))),"")</f>
        <v>469.93950000000001</v>
      </c>
      <c r="LU75" s="59">
        <f>+IFERROR((IF(ISTEXT(LU$5)=FALSE,(INDEX(FRED!$1:$1048576,MATCH(US!LU$5,FRED!$A:$A,0),MATCH(US!$B75,FRED!$1:$1,0))),(SUM(LI75:LT75)))),"")</f>
        <v>467.50560000000002</v>
      </c>
      <c r="LV75" s="59">
        <f>+IFERROR((IF(ISTEXT(LV$5)=FALSE,(INDEX(FRED!$1:$1048576,MATCH(US!LV$5,FRED!$A:$A,0),MATCH(US!$B75,FRED!$1:$1,0))),(SUM(LJ75:LU75)))),"")</f>
        <v>465.3306</v>
      </c>
      <c r="LW75" s="59">
        <f>+IFERROR((IF(ISTEXT(LW$5)=FALSE,(INDEX(FRED!$1:$1048576,MATCH(US!LW$5,FRED!$A:$A,0),MATCH(US!$B75,FRED!$1:$1,0))),(SUM(LK75:LV75)))),"")</f>
        <v>463.85860000000002</v>
      </c>
      <c r="LX75" s="59">
        <f>+IFERROR((IF(ISTEXT(LX$5)=FALSE,(INDEX(FRED!$1:$1048576,MATCH(US!LX$5,FRED!$A:$A,0),MATCH(US!$B75,FRED!$1:$1,0))),(SUM(LL75:LW75)))),"")</f>
        <v>460.43579999999997</v>
      </c>
      <c r="LY75" s="59">
        <f>+IFERROR((IF(ISTEXT(LY$5)=FALSE,(INDEX(FRED!$1:$1048576,MATCH(US!LY$5,FRED!$A:$A,0),MATCH(US!$B75,FRED!$1:$1,0))),(SUM(LM75:LX75)))),"")</f>
        <v>460.3313</v>
      </c>
      <c r="LZ75" s="59">
        <f>+IFERROR((IF(ISTEXT(LZ$5)=FALSE,(INDEX(FRED!$1:$1048576,MATCH(US!LZ$5,FRED!$A:$A,0),MATCH(US!$B75,FRED!$1:$1,0))),(SUM(LN75:LY75)))),"")</f>
        <v>457.24880000000002</v>
      </c>
      <c r="MA75" s="59">
        <f>+IFERROR((IF(ISTEXT(MA$5)=FALSE,(INDEX(FRED!$1:$1048576,MATCH(US!MA$5,FRED!$A:$A,0),MATCH(US!$B75,FRED!$1:$1,0))),(SUM(LO75:LZ75)))),"")</f>
        <v>455.90480000000002</v>
      </c>
      <c r="MB75" s="59">
        <f>+IFERROR((IF(ISTEXT(MB$5)=FALSE,(INDEX(FRED!$1:$1048576,MATCH(US!MB$5,FRED!$A:$A,0),MATCH(US!$B75,FRED!$1:$1,0))),(SUM(LP75:MA75)))),"")</f>
        <v>454.93169999999998</v>
      </c>
      <c r="MC75" s="60">
        <f>+IFERROR((IF(ISTEXT(MC$5)=FALSE,(INDEX(FRED!$1:$1048576,MATCH(US!MC$5,FRED!$A:$A,0),MATCH(US!$B75,FRED!$1:$1,0))),(SUM(LQ75:MB75)))),"")</f>
        <v>5577.0374000000002</v>
      </c>
      <c r="MD75" s="59">
        <f>+IFERROR((IF(ISTEXT(MD$5)=FALSE,(INDEX(FRED!$1:$1048576,MATCH(US!MD$5,FRED!$A:$A,0),MATCH(US!$B75,FRED!$1:$1,0))),(SUM(LR75:MC75)))),"")</f>
        <v>454.55450000000002</v>
      </c>
      <c r="ME75" s="59">
        <f>+IFERROR((IF(ISTEXT(ME$5)=FALSE,(INDEX(FRED!$1:$1048576,MATCH(US!ME$5,FRED!$A:$A,0),MATCH(US!$B75,FRED!$1:$1,0))),(SUM(LS75:MD75)))),"")</f>
        <v>452.63659999999999</v>
      </c>
      <c r="MF75" s="59">
        <f>+IFERROR((IF(ISTEXT(MF$5)=FALSE,(INDEX(FRED!$1:$1048576,MATCH(US!MF$5,FRED!$A:$A,0),MATCH(US!$B75,FRED!$1:$1,0))),(SUM(LT75:ME75)))),"")</f>
        <v>450.64609999999999</v>
      </c>
      <c r="MG75" s="59" t="str">
        <f>+IFERROR((IF(ISTEXT(MG$5)=FALSE,(INDEX(FRED!$1:$1048576,MATCH(US!MG$5,FRED!$A:$A,0),MATCH(US!$B75,FRED!$1:$1,0))),(SUM(LU75:MF75)))),"")</f>
        <v/>
      </c>
      <c r="MH75" s="59" t="str">
        <f>+IFERROR((IF(ISTEXT(MH$5)=FALSE,(INDEX(FRED!$1:$1048576,MATCH(US!MH$5,FRED!$A:$A,0),MATCH(US!$B75,FRED!$1:$1,0))),(SUM(LV75:MG75)))),"")</f>
        <v/>
      </c>
      <c r="MI75" s="59" t="str">
        <f>+IFERROR((IF(ISTEXT(MI$5)=FALSE,(INDEX(FRED!$1:$1048576,MATCH(US!MI$5,FRED!$A:$A,0),MATCH(US!$B75,FRED!$1:$1,0))),(SUM(LW75:MH75)))),"")</f>
        <v/>
      </c>
      <c r="MJ75" s="59" t="str">
        <f>+IFERROR((IF(ISTEXT(MJ$5)=FALSE,(INDEX(FRED!$1:$1048576,MATCH(US!MJ$5,FRED!$A:$A,0),MATCH(US!$B75,FRED!$1:$1,0))),(SUM(LX75:MI75)))),"")</f>
        <v/>
      </c>
      <c r="MK75" s="59" t="str">
        <f>+IFERROR((IF(ISTEXT(MK$5)=FALSE,(INDEX(FRED!$1:$1048576,MATCH(US!MK$5,FRED!$A:$A,0),MATCH(US!$B75,FRED!$1:$1,0))),(SUM(LY75:MJ75)))),"")</f>
        <v/>
      </c>
      <c r="ML75" s="59" t="str">
        <f>+IFERROR((IF(ISTEXT(ML$5)=FALSE,(INDEX(FRED!$1:$1048576,MATCH(US!ML$5,FRED!$A:$A,0),MATCH(US!$B75,FRED!$1:$1,0))),(SUM(LZ75:MK75)))),"")</f>
        <v/>
      </c>
      <c r="MM75" s="59" t="str">
        <f>+IFERROR((IF(ISTEXT(MM$5)=FALSE,(INDEX(FRED!$1:$1048576,MATCH(US!MM$5,FRED!$A:$A,0),MATCH(US!$B75,FRED!$1:$1,0))),(SUM(MA75:ML75)))),"")</f>
        <v/>
      </c>
      <c r="MN75" s="59" t="str">
        <f>+IFERROR((IF(ISTEXT(MN$5)=FALSE,(INDEX(FRED!$1:$1048576,MATCH(US!MN$5,FRED!$A:$A,0),MATCH(US!$B75,FRED!$1:$1,0))),(SUM(MB75:MM75)))),"")</f>
        <v/>
      </c>
      <c r="MO75" s="59" t="str">
        <f>+IFERROR((IF(ISTEXT(MO$5)=FALSE,(INDEX(FRED!$1:$1048576,MATCH(US!MO$5,FRED!$A:$A,0),MATCH(US!$B75,FRED!$1:$1,0))),(SUM(MC75:MN75)))),"")</f>
        <v/>
      </c>
      <c r="MP75" s="60">
        <f>+IFERROR((IF(ISTEXT(MP$5)=FALSE,(INDEX(FRED!$1:$1048576,MATCH(US!MP$5,FRED!$A:$A,0),MATCH(US!$B75,FRED!$1:$1,0))),(SUM(MD75:MO75)))),"")</f>
        <v>1357.8371999999999</v>
      </c>
    </row>
    <row r="76" spans="1:354" s="117" customFormat="1" ht="15.95" customHeight="1">
      <c r="A76" s="159"/>
      <c r="B76" s="5"/>
      <c r="C76" s="149"/>
      <c r="D76" s="279"/>
      <c r="E76" s="279"/>
      <c r="F76" s="279"/>
      <c r="G76" s="279"/>
      <c r="H76" s="279"/>
      <c r="I76" s="279"/>
      <c r="J76" s="279"/>
      <c r="K76" s="279"/>
      <c r="L76" s="279"/>
      <c r="M76" s="279"/>
      <c r="N76" s="279"/>
      <c r="O76" s="279"/>
      <c r="P76" s="299"/>
      <c r="Q76" s="279"/>
      <c r="R76" s="279"/>
      <c r="S76" s="279"/>
      <c r="T76" s="279"/>
      <c r="U76" s="279"/>
      <c r="V76" s="279"/>
      <c r="W76" s="279"/>
      <c r="X76" s="279"/>
      <c r="Y76" s="279"/>
      <c r="Z76" s="279"/>
      <c r="AA76" s="279"/>
      <c r="AB76" s="279"/>
      <c r="AC76" s="299"/>
      <c r="AD76" s="279"/>
      <c r="AE76" s="279"/>
      <c r="AF76" s="279"/>
      <c r="AG76" s="279"/>
      <c r="AH76" s="279"/>
      <c r="AI76" s="279"/>
      <c r="AJ76" s="279"/>
      <c r="AK76" s="279"/>
      <c r="AL76" s="279"/>
      <c r="AM76" s="279"/>
      <c r="AN76" s="279"/>
      <c r="AO76" s="279"/>
      <c r="AP76" s="299"/>
      <c r="AQ76" s="279"/>
      <c r="AR76" s="279"/>
      <c r="AS76" s="279"/>
      <c r="AT76" s="279"/>
      <c r="AU76" s="279"/>
      <c r="AV76" s="279"/>
      <c r="AW76" s="279"/>
      <c r="AX76" s="279"/>
      <c r="AY76" s="279"/>
      <c r="AZ76" s="279"/>
      <c r="BA76" s="279"/>
      <c r="BB76" s="279"/>
      <c r="BC76" s="299"/>
      <c r="BD76" s="279"/>
      <c r="BE76" s="279"/>
      <c r="BF76" s="279"/>
      <c r="BG76" s="279"/>
      <c r="BH76" s="279"/>
      <c r="BI76" s="279"/>
      <c r="BJ76" s="279"/>
      <c r="BK76" s="279"/>
      <c r="BL76" s="279"/>
      <c r="BM76" s="279"/>
      <c r="BN76" s="279"/>
      <c r="BO76" s="279"/>
      <c r="BP76" s="299"/>
      <c r="BQ76" s="279"/>
      <c r="BR76" s="279"/>
      <c r="BS76" s="279"/>
      <c r="BT76" s="279"/>
      <c r="BU76" s="279"/>
      <c r="BV76" s="279"/>
      <c r="BW76" s="279"/>
      <c r="BX76" s="279"/>
      <c r="BY76" s="279"/>
      <c r="BZ76" s="279"/>
      <c r="CA76" s="279"/>
      <c r="CB76" s="279"/>
      <c r="CC76" s="299"/>
      <c r="CD76" s="279"/>
      <c r="CE76" s="279"/>
      <c r="CF76" s="279"/>
      <c r="CG76" s="279"/>
      <c r="CH76" s="279"/>
      <c r="CI76" s="279"/>
      <c r="CJ76" s="279"/>
      <c r="CK76" s="279"/>
      <c r="CL76" s="279"/>
      <c r="CM76" s="279"/>
      <c r="CN76" s="279"/>
      <c r="CO76" s="279"/>
      <c r="CP76" s="299"/>
      <c r="CQ76" s="279"/>
      <c r="CR76" s="279"/>
      <c r="CS76" s="279"/>
      <c r="CT76" s="279"/>
      <c r="CU76" s="279"/>
      <c r="CV76" s="279"/>
      <c r="CW76" s="279"/>
      <c r="CX76" s="279"/>
      <c r="CY76" s="279"/>
      <c r="CZ76" s="279"/>
      <c r="DA76" s="279"/>
      <c r="DB76" s="279"/>
      <c r="DC76" s="299"/>
      <c r="DD76" s="279"/>
      <c r="DE76" s="279"/>
      <c r="DF76" s="279"/>
      <c r="DG76" s="279"/>
      <c r="DH76" s="279"/>
      <c r="DI76" s="279"/>
      <c r="DJ76" s="279"/>
      <c r="DK76" s="279"/>
      <c r="DL76" s="279"/>
      <c r="DM76" s="279"/>
      <c r="DN76" s="279"/>
      <c r="DO76" s="279"/>
      <c r="DP76" s="299"/>
      <c r="DQ76" s="279"/>
      <c r="DR76" s="279"/>
      <c r="DS76" s="279"/>
      <c r="DT76" s="279"/>
      <c r="DU76" s="279"/>
      <c r="DV76" s="279"/>
      <c r="DW76" s="279"/>
      <c r="DX76" s="279"/>
      <c r="DY76" s="279"/>
      <c r="DZ76" s="279"/>
      <c r="EA76" s="279"/>
      <c r="EB76" s="279"/>
      <c r="EC76" s="299"/>
      <c r="ED76" s="279"/>
      <c r="EE76" s="279"/>
      <c r="EF76" s="279"/>
      <c r="EG76" s="279"/>
      <c r="EH76" s="279"/>
      <c r="EI76" s="279"/>
      <c r="EJ76" s="279"/>
      <c r="EK76" s="279"/>
      <c r="EL76" s="279"/>
      <c r="EM76" s="279"/>
      <c r="EN76" s="279"/>
      <c r="EO76" s="279"/>
      <c r="EP76" s="299"/>
      <c r="EQ76" s="279"/>
      <c r="ER76" s="279"/>
      <c r="ES76" s="279"/>
      <c r="ET76" s="279"/>
      <c r="EU76" s="279"/>
      <c r="EV76" s="279"/>
      <c r="EW76" s="279"/>
      <c r="EX76" s="279"/>
      <c r="EY76" s="279"/>
      <c r="EZ76" s="279"/>
      <c r="FA76" s="279"/>
      <c r="FB76" s="279"/>
      <c r="FC76" s="299"/>
      <c r="FD76" s="279"/>
      <c r="FE76" s="279"/>
      <c r="FF76" s="279"/>
      <c r="FG76" s="279"/>
      <c r="FH76" s="279"/>
      <c r="FI76" s="279"/>
      <c r="FJ76" s="279"/>
      <c r="FK76" s="279"/>
      <c r="FL76" s="279"/>
      <c r="FM76" s="279"/>
      <c r="FN76" s="279"/>
      <c r="FO76" s="279"/>
      <c r="FP76" s="299"/>
      <c r="FQ76" s="279"/>
      <c r="FR76" s="279"/>
      <c r="FS76" s="279"/>
      <c r="FT76" s="279"/>
      <c r="FU76" s="279"/>
      <c r="FV76" s="279"/>
      <c r="FW76" s="279"/>
      <c r="FX76" s="279"/>
      <c r="FY76" s="279"/>
      <c r="FZ76" s="279"/>
      <c r="GA76" s="279"/>
      <c r="GB76" s="279"/>
      <c r="GC76" s="299"/>
      <c r="GD76" s="279"/>
      <c r="GE76" s="279"/>
      <c r="GF76" s="279"/>
      <c r="GG76" s="279"/>
      <c r="GH76" s="279"/>
      <c r="GI76" s="279"/>
      <c r="GJ76" s="279"/>
      <c r="GK76" s="279"/>
      <c r="GL76" s="279"/>
      <c r="GM76" s="279"/>
      <c r="GN76" s="279"/>
      <c r="GO76" s="279"/>
      <c r="GP76" s="299"/>
      <c r="GQ76" s="279"/>
      <c r="GR76" s="279"/>
      <c r="GS76" s="279"/>
      <c r="GT76" s="279"/>
      <c r="GU76" s="279"/>
      <c r="GV76" s="279"/>
      <c r="GW76" s="279"/>
      <c r="GX76" s="279"/>
      <c r="GY76" s="279"/>
      <c r="GZ76" s="279"/>
      <c r="HA76" s="279"/>
      <c r="HB76" s="279"/>
      <c r="HC76" s="299"/>
      <c r="HD76" s="279"/>
      <c r="HE76" s="279"/>
      <c r="HF76" s="279"/>
      <c r="HG76" s="279"/>
      <c r="HH76" s="279"/>
      <c r="HI76" s="279"/>
      <c r="HJ76" s="279"/>
      <c r="HK76" s="279"/>
      <c r="HL76" s="279"/>
      <c r="HM76" s="279"/>
      <c r="HN76" s="279"/>
      <c r="HO76" s="279"/>
      <c r="HP76" s="299"/>
      <c r="HQ76" s="279"/>
      <c r="HR76" s="279"/>
      <c r="HS76" s="279"/>
      <c r="HT76" s="279"/>
      <c r="HU76" s="279"/>
      <c r="HV76" s="279"/>
      <c r="HW76" s="279"/>
      <c r="HX76" s="279"/>
      <c r="HY76" s="279"/>
      <c r="HZ76" s="279"/>
      <c r="IA76" s="279"/>
      <c r="IB76" s="279"/>
      <c r="IC76" s="299"/>
      <c r="ID76" s="279"/>
      <c r="IE76" s="279"/>
      <c r="IF76" s="279"/>
      <c r="IG76" s="279"/>
      <c r="IH76" s="279"/>
      <c r="II76" s="279"/>
      <c r="IJ76" s="279"/>
      <c r="IK76" s="279"/>
      <c r="IL76" s="279"/>
      <c r="IM76" s="279"/>
      <c r="IN76" s="279"/>
      <c r="IO76" s="279"/>
      <c r="IP76" s="299"/>
      <c r="IQ76" s="279"/>
      <c r="IR76" s="279"/>
      <c r="IS76" s="279"/>
      <c r="IT76" s="279"/>
      <c r="IU76" s="279"/>
      <c r="IV76" s="279"/>
      <c r="IW76" s="279"/>
      <c r="IX76" s="279"/>
      <c r="IY76" s="279"/>
      <c r="IZ76" s="279"/>
      <c r="JA76" s="279"/>
      <c r="JB76" s="279"/>
      <c r="JC76" s="299"/>
      <c r="JD76" s="279"/>
      <c r="JE76" s="279"/>
      <c r="JF76" s="279"/>
      <c r="JG76" s="279"/>
      <c r="JH76" s="279"/>
      <c r="JI76" s="279"/>
      <c r="JJ76" s="279"/>
      <c r="JK76" s="279"/>
      <c r="JL76" s="279"/>
      <c r="JM76" s="279"/>
      <c r="JN76" s="279"/>
      <c r="JO76" s="279"/>
      <c r="JP76" s="299"/>
      <c r="JQ76" s="279"/>
      <c r="JR76" s="279"/>
      <c r="JS76" s="279"/>
      <c r="JT76" s="279"/>
      <c r="JU76" s="279"/>
      <c r="JV76" s="279"/>
      <c r="JW76" s="279"/>
      <c r="JX76" s="279"/>
      <c r="JY76" s="279"/>
      <c r="JZ76" s="279"/>
      <c r="KA76" s="279"/>
      <c r="KB76" s="279"/>
      <c r="KC76" s="299"/>
      <c r="KD76" s="279"/>
      <c r="KE76" s="279"/>
      <c r="KF76" s="279"/>
      <c r="KG76" s="279"/>
      <c r="KH76" s="279"/>
      <c r="KI76" s="279"/>
      <c r="KJ76" s="279"/>
      <c r="KK76" s="279"/>
      <c r="KL76" s="279"/>
      <c r="KM76" s="279"/>
      <c r="KN76" s="279"/>
      <c r="KO76" s="279"/>
      <c r="KP76" s="299"/>
      <c r="KQ76" s="279"/>
      <c r="KR76" s="279"/>
      <c r="KS76" s="279"/>
      <c r="KT76" s="279"/>
      <c r="KU76" s="279"/>
      <c r="KV76" s="279"/>
      <c r="KW76" s="279"/>
      <c r="KX76" s="279"/>
      <c r="KY76" s="279"/>
      <c r="KZ76" s="279"/>
      <c r="LA76" s="279"/>
      <c r="LB76" s="279"/>
      <c r="LC76" s="299"/>
      <c r="LD76" s="279"/>
      <c r="LE76" s="279"/>
      <c r="LF76" s="279"/>
      <c r="LG76" s="279"/>
      <c r="LH76" s="279"/>
      <c r="LI76" s="279"/>
      <c r="LJ76" s="279"/>
      <c r="LK76" s="279"/>
      <c r="LL76" s="279"/>
      <c r="LM76" s="279"/>
      <c r="LN76" s="279"/>
      <c r="LO76" s="279"/>
      <c r="LP76" s="299"/>
      <c r="LQ76" s="279"/>
      <c r="LR76" s="279"/>
      <c r="LS76" s="279"/>
      <c r="LT76" s="279"/>
      <c r="LU76" s="279"/>
      <c r="LV76" s="279"/>
      <c r="LW76" s="279"/>
      <c r="LX76" s="279"/>
      <c r="LY76" s="279"/>
      <c r="LZ76" s="279"/>
      <c r="MA76" s="279"/>
      <c r="MB76" s="279"/>
      <c r="MC76" s="299"/>
      <c r="MD76" s="279"/>
      <c r="ME76" s="279"/>
      <c r="MF76" s="279"/>
      <c r="MG76" s="279"/>
      <c r="MH76" s="279"/>
      <c r="MI76" s="279"/>
      <c r="MJ76" s="279"/>
      <c r="MK76" s="279"/>
      <c r="ML76" s="279"/>
      <c r="MM76" s="279"/>
      <c r="MN76" s="279"/>
      <c r="MO76" s="279"/>
      <c r="MP76" s="299"/>
    </row>
    <row r="77" spans="1:354" s="63" customFormat="1">
      <c r="A77" s="5"/>
      <c r="B77" s="270" t="s">
        <v>952</v>
      </c>
      <c r="C77" s="174" t="s">
        <v>838</v>
      </c>
      <c r="D77" s="247"/>
      <c r="E77" s="247"/>
      <c r="F77" s="247"/>
      <c r="G77" s="247"/>
      <c r="H77" s="247"/>
      <c r="I77" s="247"/>
      <c r="J77" s="247"/>
      <c r="K77" s="247"/>
      <c r="L77" s="247"/>
      <c r="M77" s="247"/>
      <c r="N77" s="247"/>
      <c r="O77" s="247"/>
      <c r="P77" s="248"/>
      <c r="Q77" s="247"/>
      <c r="R77" s="247"/>
      <c r="S77" s="247"/>
      <c r="T77" s="247"/>
      <c r="U77" s="247"/>
      <c r="V77" s="247"/>
      <c r="W77" s="247"/>
      <c r="X77" s="247"/>
      <c r="Y77" s="247"/>
      <c r="Z77" s="247"/>
      <c r="AA77" s="247"/>
      <c r="AB77" s="247"/>
      <c r="AC77" s="248"/>
      <c r="AD77" s="247"/>
      <c r="AE77" s="247"/>
      <c r="AF77" s="247"/>
      <c r="AG77" s="247"/>
      <c r="AH77" s="247"/>
      <c r="AI77" s="247"/>
      <c r="AJ77" s="247"/>
      <c r="AK77" s="247"/>
      <c r="AL77" s="247"/>
      <c r="AM77" s="247"/>
      <c r="AN77" s="247"/>
      <c r="AO77" s="247"/>
      <c r="AP77" s="248"/>
      <c r="AQ77" s="247"/>
      <c r="AR77" s="247"/>
      <c r="AS77" s="247"/>
      <c r="AT77" s="247"/>
      <c r="AU77" s="247"/>
      <c r="AV77" s="247"/>
      <c r="AW77" s="247"/>
      <c r="AX77" s="247"/>
      <c r="AY77" s="247"/>
      <c r="AZ77" s="247"/>
      <c r="BA77" s="247"/>
      <c r="BB77" s="247"/>
      <c r="BC77" s="248"/>
      <c r="BD77" s="247"/>
      <c r="BE77" s="247"/>
      <c r="BF77" s="247"/>
      <c r="BG77" s="247"/>
      <c r="BH77" s="247"/>
      <c r="BI77" s="247"/>
      <c r="BJ77" s="247"/>
      <c r="BK77" s="247"/>
      <c r="BL77" s="247"/>
      <c r="BM77" s="247"/>
      <c r="BN77" s="247"/>
      <c r="BO77" s="247"/>
      <c r="BP77" s="248"/>
      <c r="BQ77" s="247"/>
      <c r="BR77" s="247"/>
      <c r="BS77" s="247"/>
      <c r="BT77" s="247"/>
      <c r="BU77" s="247"/>
      <c r="BV77" s="247"/>
      <c r="BW77" s="247"/>
      <c r="BX77" s="247"/>
      <c r="BY77" s="247"/>
      <c r="BZ77" s="247"/>
      <c r="CA77" s="247"/>
      <c r="CB77" s="247"/>
      <c r="CC77" s="248"/>
      <c r="CD77" s="247"/>
      <c r="CE77" s="247"/>
      <c r="CF77" s="247"/>
      <c r="CG77" s="247"/>
      <c r="CH77" s="247"/>
      <c r="CI77" s="247"/>
      <c r="CJ77" s="247"/>
      <c r="CK77" s="247"/>
      <c r="CL77" s="247"/>
      <c r="CM77" s="247"/>
      <c r="CN77" s="247"/>
      <c r="CO77" s="247"/>
      <c r="CP77" s="248"/>
      <c r="CQ77" s="247"/>
      <c r="CR77" s="247"/>
      <c r="CS77" s="247"/>
      <c r="CT77" s="247"/>
      <c r="CU77" s="247"/>
      <c r="CV77" s="247"/>
      <c r="CW77" s="247"/>
      <c r="CX77" s="247"/>
      <c r="CY77" s="247"/>
      <c r="CZ77" s="247"/>
      <c r="DA77" s="247"/>
      <c r="DB77" s="247"/>
      <c r="DC77" s="248"/>
      <c r="DD77" s="247"/>
      <c r="DE77" s="247"/>
      <c r="DF77" s="247"/>
      <c r="DG77" s="247"/>
      <c r="DH77" s="247"/>
      <c r="DI77" s="247"/>
      <c r="DJ77" s="247"/>
      <c r="DK77" s="247"/>
      <c r="DL77" s="247"/>
      <c r="DM77" s="247"/>
      <c r="DN77" s="247"/>
      <c r="DO77" s="247"/>
      <c r="DP77" s="248"/>
      <c r="DQ77" s="247"/>
      <c r="DR77" s="247"/>
      <c r="DS77" s="247"/>
      <c r="DT77" s="247"/>
      <c r="DU77" s="247"/>
      <c r="DV77" s="247"/>
      <c r="DW77" s="247"/>
      <c r="DX77" s="247"/>
      <c r="DY77" s="247"/>
      <c r="DZ77" s="247"/>
      <c r="EA77" s="247"/>
      <c r="EB77" s="247"/>
      <c r="EC77" s="248"/>
      <c r="ED77" s="247"/>
      <c r="EE77" s="247"/>
      <c r="EF77" s="247"/>
      <c r="EG77" s="247"/>
      <c r="EH77" s="247"/>
      <c r="EI77" s="247"/>
      <c r="EJ77" s="247"/>
      <c r="EK77" s="247"/>
      <c r="EL77" s="247"/>
      <c r="EM77" s="247"/>
      <c r="EN77" s="247"/>
      <c r="EO77" s="247"/>
      <c r="EP77" s="248"/>
      <c r="EQ77" s="247"/>
      <c r="ER77" s="247"/>
      <c r="ES77" s="247"/>
      <c r="ET77" s="247"/>
      <c r="EU77" s="247"/>
      <c r="EV77" s="247"/>
      <c r="EW77" s="247"/>
      <c r="EX77" s="247"/>
      <c r="EY77" s="247"/>
      <c r="EZ77" s="247"/>
      <c r="FA77" s="247"/>
      <c r="FB77" s="247"/>
      <c r="FC77" s="248"/>
      <c r="FD77" s="247"/>
      <c r="FE77" s="247"/>
      <c r="FF77" s="247"/>
      <c r="FG77" s="247"/>
      <c r="FH77" s="247"/>
      <c r="FI77" s="247"/>
      <c r="FJ77" s="247"/>
      <c r="FK77" s="247"/>
      <c r="FL77" s="247"/>
      <c r="FM77" s="247"/>
      <c r="FN77" s="247"/>
      <c r="FO77" s="247"/>
      <c r="FP77" s="248"/>
      <c r="FQ77" s="247"/>
      <c r="FR77" s="247"/>
      <c r="FS77" s="247"/>
      <c r="FT77" s="247"/>
      <c r="FU77" s="247"/>
      <c r="FV77" s="247"/>
      <c r="FW77" s="247"/>
      <c r="FX77" s="247"/>
      <c r="FY77" s="247"/>
      <c r="FZ77" s="247"/>
      <c r="GA77" s="247"/>
      <c r="GB77" s="247"/>
      <c r="GC77" s="248"/>
      <c r="GD77" s="247"/>
      <c r="GE77" s="247"/>
      <c r="GF77" s="247"/>
      <c r="GG77" s="247"/>
      <c r="GH77" s="247"/>
      <c r="GI77" s="247"/>
      <c r="GJ77" s="247"/>
      <c r="GK77" s="247"/>
      <c r="GL77" s="247"/>
      <c r="GM77" s="247"/>
      <c r="GN77" s="247"/>
      <c r="GO77" s="247"/>
      <c r="GP77" s="248"/>
      <c r="GQ77" s="247"/>
      <c r="GR77" s="247"/>
      <c r="GS77" s="247"/>
      <c r="GT77" s="247"/>
      <c r="GU77" s="247"/>
      <c r="GV77" s="247"/>
      <c r="GW77" s="247"/>
      <c r="GX77" s="247"/>
      <c r="GY77" s="247"/>
      <c r="GZ77" s="247"/>
      <c r="HA77" s="247"/>
      <c r="HB77" s="247"/>
      <c r="HC77" s="248"/>
      <c r="HD77" s="247"/>
      <c r="HE77" s="247"/>
      <c r="HF77" s="247"/>
      <c r="HG77" s="247"/>
      <c r="HH77" s="247"/>
      <c r="HI77" s="247"/>
      <c r="HJ77" s="247"/>
      <c r="HK77" s="247"/>
      <c r="HL77" s="247"/>
      <c r="HM77" s="247"/>
      <c r="HN77" s="247"/>
      <c r="HO77" s="247"/>
      <c r="HP77" s="248"/>
      <c r="HQ77" s="247"/>
      <c r="HR77" s="247"/>
      <c r="HS77" s="247"/>
      <c r="HT77" s="247"/>
      <c r="HU77" s="247"/>
      <c r="HV77" s="247"/>
      <c r="HW77" s="247"/>
      <c r="HX77" s="247"/>
      <c r="HY77" s="247"/>
      <c r="HZ77" s="247"/>
      <c r="IA77" s="247"/>
      <c r="IB77" s="247"/>
      <c r="IC77" s="248"/>
      <c r="ID77" s="247"/>
      <c r="IE77" s="247"/>
      <c r="IF77" s="247"/>
      <c r="IG77" s="247"/>
      <c r="IH77" s="247"/>
      <c r="II77" s="247"/>
      <c r="IJ77" s="247"/>
      <c r="IK77" s="247"/>
      <c r="IL77" s="247"/>
      <c r="IM77" s="247"/>
      <c r="IN77" s="247"/>
      <c r="IO77" s="247"/>
      <c r="IP77" s="248"/>
      <c r="IQ77" s="247"/>
      <c r="IR77" s="247"/>
      <c r="IS77" s="247"/>
      <c r="IT77" s="247"/>
      <c r="IU77" s="247"/>
      <c r="IV77" s="247"/>
      <c r="IW77" s="247"/>
      <c r="IX77" s="247"/>
      <c r="IY77" s="247"/>
      <c r="IZ77" s="247"/>
      <c r="JA77" s="247"/>
      <c r="JB77" s="247"/>
      <c r="JC77" s="248"/>
      <c r="JD77" s="247"/>
      <c r="JE77" s="247"/>
      <c r="JF77" s="247"/>
      <c r="JG77" s="247"/>
      <c r="JH77" s="247"/>
      <c r="JI77" s="247"/>
      <c r="JJ77" s="247"/>
      <c r="JK77" s="247"/>
      <c r="JL77" s="247"/>
      <c r="JM77" s="247"/>
      <c r="JN77" s="247"/>
      <c r="JO77" s="247"/>
      <c r="JP77" s="248"/>
      <c r="JQ77" s="247"/>
      <c r="JR77" s="247"/>
      <c r="JS77" s="247"/>
      <c r="JT77" s="247"/>
      <c r="JU77" s="247"/>
      <c r="JV77" s="247"/>
      <c r="JW77" s="247"/>
      <c r="JX77" s="247"/>
      <c r="JY77" s="247"/>
      <c r="JZ77" s="247"/>
      <c r="KA77" s="247"/>
      <c r="KB77" s="247"/>
      <c r="KC77" s="248"/>
      <c r="KD77" s="247"/>
      <c r="KE77" s="247"/>
      <c r="KF77" s="247"/>
      <c r="KG77" s="247"/>
      <c r="KH77" s="247"/>
      <c r="KI77" s="247"/>
      <c r="KJ77" s="247"/>
      <c r="KK77" s="247"/>
      <c r="KL77" s="247"/>
      <c r="KM77" s="247"/>
      <c r="KN77" s="247"/>
      <c r="KO77" s="247"/>
      <c r="KP77" s="248"/>
      <c r="KQ77" s="247"/>
      <c r="KR77" s="247"/>
      <c r="KS77" s="247"/>
      <c r="KT77" s="247"/>
      <c r="KU77" s="247"/>
      <c r="KV77" s="247"/>
      <c r="KW77" s="247"/>
      <c r="KX77" s="247"/>
      <c r="KY77" s="247"/>
      <c r="KZ77" s="247"/>
      <c r="LA77" s="247"/>
      <c r="LB77" s="247"/>
      <c r="LC77" s="248"/>
      <c r="LD77" s="247"/>
      <c r="LE77" s="247"/>
      <c r="LF77" s="247"/>
      <c r="LG77" s="247"/>
      <c r="LH77" s="247"/>
      <c r="LI77" s="247"/>
      <c r="LJ77" s="247"/>
      <c r="LK77" s="247"/>
      <c r="LL77" s="247"/>
      <c r="LM77" s="247"/>
      <c r="LN77" s="247"/>
      <c r="LO77" s="247"/>
      <c r="LP77" s="248"/>
      <c r="LQ77" s="247"/>
      <c r="LR77" s="247"/>
      <c r="LS77" s="247"/>
      <c r="LT77" s="247"/>
      <c r="LU77" s="247"/>
      <c r="LV77" s="247"/>
      <c r="LW77" s="247"/>
      <c r="LX77" s="247"/>
      <c r="LY77" s="247"/>
      <c r="LZ77" s="247"/>
      <c r="MA77" s="247"/>
      <c r="MB77" s="247"/>
      <c r="MC77" s="248"/>
      <c r="MD77" s="247"/>
      <c r="ME77" s="247"/>
      <c r="MF77" s="247"/>
      <c r="MG77" s="247"/>
      <c r="MH77" s="247"/>
      <c r="MI77" s="247"/>
      <c r="MJ77" s="247"/>
      <c r="MK77" s="247"/>
      <c r="ML77" s="247"/>
      <c r="MM77" s="247"/>
      <c r="MN77" s="247"/>
      <c r="MO77" s="247"/>
      <c r="MP77" s="248"/>
    </row>
    <row r="78" spans="1:354" s="59" customFormat="1" outlineLevel="1">
      <c r="A78" s="5"/>
      <c r="B78" s="9"/>
      <c r="C78" s="265" t="s">
        <v>808</v>
      </c>
      <c r="D78" s="144"/>
      <c r="E78" s="144"/>
      <c r="F78" s="144"/>
      <c r="G78" s="144"/>
      <c r="H78" s="144"/>
      <c r="I78" s="144"/>
      <c r="J78" s="144"/>
      <c r="K78" s="144"/>
      <c r="L78" s="144"/>
      <c r="M78" s="144"/>
      <c r="N78" s="144"/>
      <c r="O78" s="144"/>
      <c r="P78" s="60"/>
      <c r="AC78" s="60"/>
      <c r="AP78" s="60"/>
      <c r="BC78" s="60"/>
      <c r="BP78" s="60"/>
      <c r="CC78" s="60"/>
      <c r="CP78" s="60"/>
      <c r="DC78" s="60"/>
      <c r="DP78" s="60"/>
      <c r="EC78" s="60"/>
      <c r="EP78" s="60"/>
      <c r="FC78" s="60"/>
      <c r="FP78" s="60"/>
      <c r="GC78" s="60"/>
      <c r="GP78" s="60"/>
      <c r="HC78" s="60"/>
      <c r="HP78" s="60"/>
      <c r="IC78" s="60"/>
      <c r="IP78" s="60"/>
      <c r="JC78" s="60"/>
      <c r="JP78" s="60"/>
      <c r="KC78" s="60"/>
      <c r="KP78" s="60"/>
      <c r="LB78" s="60"/>
      <c r="LP78" s="60"/>
      <c r="MC78" s="60"/>
      <c r="MP78" s="60"/>
    </row>
    <row r="79" spans="1:354" s="59" customFormat="1" outlineLevel="1">
      <c r="A79" s="5"/>
      <c r="B79" s="9"/>
      <c r="C79" s="266" t="s">
        <v>809</v>
      </c>
      <c r="D79" s="144"/>
      <c r="E79" s="144"/>
      <c r="F79" s="144"/>
      <c r="G79" s="144"/>
      <c r="H79" s="144"/>
      <c r="I79" s="144"/>
      <c r="J79" s="144"/>
      <c r="K79" s="144"/>
      <c r="L79" s="144"/>
      <c r="M79" s="144"/>
      <c r="N79" s="144"/>
      <c r="O79" s="144"/>
      <c r="P79" s="60"/>
      <c r="AC79" s="60"/>
      <c r="AP79" s="60"/>
      <c r="BC79" s="60"/>
      <c r="BP79" s="60"/>
      <c r="CC79" s="60"/>
      <c r="CP79" s="60"/>
      <c r="DC79" s="60"/>
      <c r="DP79" s="60"/>
      <c r="EC79" s="60"/>
      <c r="EP79" s="60"/>
      <c r="FC79" s="60"/>
      <c r="FP79" s="60"/>
      <c r="GC79" s="60"/>
      <c r="GP79" s="60"/>
      <c r="HC79" s="60"/>
      <c r="HD79" s="59">
        <v>101498.57935499999</v>
      </c>
      <c r="HE79" s="59">
        <v>84812.725649999993</v>
      </c>
      <c r="HF79" s="59">
        <v>134698.82879999999</v>
      </c>
      <c r="HG79" s="59">
        <v>144860.20798499999</v>
      </c>
      <c r="HH79" s="59">
        <v>156209.99952000001</v>
      </c>
      <c r="HI79" s="59">
        <v>173980.84648499999</v>
      </c>
      <c r="HJ79" s="59">
        <v>146308</v>
      </c>
      <c r="HK79" s="59">
        <v>177561</v>
      </c>
      <c r="HL79" s="59">
        <v>181317.25158000001</v>
      </c>
      <c r="HM79" s="59">
        <v>177653.13136500001</v>
      </c>
      <c r="HN79" s="59">
        <v>144428.38792499999</v>
      </c>
      <c r="HO79" s="59">
        <v>121190.84415</v>
      </c>
      <c r="HP79" s="60">
        <v>1744519.4765550001</v>
      </c>
      <c r="HQ79" s="59">
        <v>93611.512965000002</v>
      </c>
      <c r="HR79" s="59">
        <v>83482.792440000005</v>
      </c>
      <c r="HS79" s="59">
        <v>104874.21474</v>
      </c>
      <c r="HT79" s="59">
        <v>129799.122615</v>
      </c>
      <c r="HU79" s="59">
        <v>165499.57392</v>
      </c>
      <c r="HV79" s="59">
        <v>170210.58562500001</v>
      </c>
      <c r="HW79" s="59">
        <v>149822.50993500001</v>
      </c>
      <c r="HX79" s="59">
        <v>186298.60441500001</v>
      </c>
      <c r="HY79" s="59">
        <v>176094.587535</v>
      </c>
      <c r="HZ79" s="59">
        <v>222630.45647999999</v>
      </c>
      <c r="IA79" s="59">
        <v>196109.81018999999</v>
      </c>
      <c r="IB79" s="59">
        <v>136701.89327999999</v>
      </c>
      <c r="IC79" s="60">
        <v>1815135.66414</v>
      </c>
      <c r="ID79" s="59">
        <v>86590</v>
      </c>
      <c r="IE79" s="59">
        <v>83844</v>
      </c>
      <c r="IF79" s="59">
        <v>117659</v>
      </c>
      <c r="IG79" s="59">
        <v>158546</v>
      </c>
      <c r="IH79" s="59">
        <v>204449</v>
      </c>
      <c r="II79" s="59">
        <v>208034</v>
      </c>
      <c r="IJ79" s="59">
        <v>193787</v>
      </c>
      <c r="IK79" s="59">
        <v>215221</v>
      </c>
      <c r="IL79" s="59">
        <v>197984</v>
      </c>
      <c r="IM79" s="59">
        <v>218942</v>
      </c>
      <c r="IN79" s="59">
        <v>153631</v>
      </c>
      <c r="IO79" s="59">
        <v>120562</v>
      </c>
      <c r="IP79" s="60">
        <v>1959249</v>
      </c>
      <c r="IQ79" s="59">
        <v>104637</v>
      </c>
      <c r="IR79" s="59">
        <v>96153</v>
      </c>
      <c r="IS79" s="59">
        <v>119424</v>
      </c>
      <c r="IT79" s="59">
        <v>165301</v>
      </c>
      <c r="IU79" s="59">
        <v>193462</v>
      </c>
      <c r="IV79" s="59">
        <v>177594</v>
      </c>
      <c r="IW79" s="59">
        <v>195233</v>
      </c>
      <c r="IX79" s="59">
        <v>205235</v>
      </c>
      <c r="IY79" s="59">
        <v>188484</v>
      </c>
      <c r="IZ79" s="59">
        <v>197134</v>
      </c>
      <c r="JA79" s="59">
        <v>152557</v>
      </c>
      <c r="JB79" s="59">
        <v>101542</v>
      </c>
      <c r="JC79" s="60">
        <v>1896755</v>
      </c>
      <c r="JD79" s="59">
        <v>122891</v>
      </c>
      <c r="JE79" s="59">
        <v>97891</v>
      </c>
      <c r="JF79" s="59">
        <v>129897</v>
      </c>
      <c r="JG79" s="59">
        <v>98796</v>
      </c>
      <c r="JH79" s="59">
        <v>136397</v>
      </c>
      <c r="JI79" s="59">
        <v>177981</v>
      </c>
      <c r="JJ79" s="59">
        <v>171242</v>
      </c>
      <c r="JK79" s="59">
        <v>173586</v>
      </c>
      <c r="JL79" s="59">
        <v>178151</v>
      </c>
      <c r="JM79" s="59">
        <v>177004</v>
      </c>
      <c r="JN79" s="59">
        <v>148020</v>
      </c>
      <c r="JO79" s="59">
        <v>114596</v>
      </c>
      <c r="JP79" s="60">
        <v>1726451</v>
      </c>
      <c r="JQ79" s="59">
        <v>98620</v>
      </c>
      <c r="JR79" s="59">
        <v>69289</v>
      </c>
      <c r="JS79" s="59">
        <v>141626</v>
      </c>
      <c r="JT79" s="59">
        <v>177524</v>
      </c>
      <c r="JU79" s="59">
        <v>193034</v>
      </c>
      <c r="JV79" s="59">
        <v>197238</v>
      </c>
      <c r="JW79" s="59">
        <v>178106</v>
      </c>
      <c r="JX79" s="59">
        <v>196245</v>
      </c>
      <c r="JY79" s="59">
        <v>195048</v>
      </c>
      <c r="JZ79" s="59">
        <v>216584</v>
      </c>
      <c r="KA79" s="59">
        <v>190659</v>
      </c>
      <c r="KB79" s="59">
        <v>160629</v>
      </c>
      <c r="KC79" s="60">
        <v>2014603</v>
      </c>
      <c r="KD79" s="59">
        <v>109619</v>
      </c>
      <c r="KE79" s="59">
        <v>99395</v>
      </c>
      <c r="KF79" s="59">
        <v>164000</v>
      </c>
      <c r="KG79" s="59">
        <v>189847</v>
      </c>
      <c r="KH79" s="59">
        <v>184752</v>
      </c>
      <c r="KI79" s="59">
        <v>230232</v>
      </c>
      <c r="KJ79" s="59">
        <v>208522</v>
      </c>
      <c r="KK79" s="59">
        <v>256907</v>
      </c>
      <c r="KL79" s="59">
        <v>237201</v>
      </c>
      <c r="KM79" s="59">
        <v>245503</v>
      </c>
      <c r="KN79" s="59">
        <v>231170</v>
      </c>
      <c r="KO79" s="59">
        <v>191266</v>
      </c>
      <c r="KP79" s="60">
        <v>2348413</v>
      </c>
      <c r="KQ79" s="59">
        <v>119180</v>
      </c>
      <c r="KR79" s="59">
        <v>117991</v>
      </c>
      <c r="KS79" s="59">
        <v>159150</v>
      </c>
      <c r="KT79" s="59">
        <v>192945</v>
      </c>
      <c r="KU79" s="59">
        <v>260810</v>
      </c>
      <c r="KV79" s="59">
        <v>249601</v>
      </c>
      <c r="KW79" s="59">
        <v>233466</v>
      </c>
      <c r="KX79" s="59">
        <v>191983</v>
      </c>
      <c r="KY79" s="59">
        <v>162758</v>
      </c>
      <c r="KZ79" s="59">
        <v>183584</v>
      </c>
      <c r="LA79" s="59">
        <v>137503</v>
      </c>
      <c r="LB79" s="60">
        <v>100469</v>
      </c>
      <c r="LC79" s="59">
        <v>2109440</v>
      </c>
      <c r="LD79" s="59">
        <v>245228</v>
      </c>
      <c r="LE79" s="59">
        <v>287410</v>
      </c>
      <c r="LF79" s="59">
        <v>351748</v>
      </c>
      <c r="LG79" s="59">
        <v>422005</v>
      </c>
      <c r="LH79" s="59">
        <v>461537</v>
      </c>
      <c r="LI79" s="59">
        <v>436690</v>
      </c>
      <c r="LJ79" s="59">
        <v>431939</v>
      </c>
      <c r="LP79" s="60"/>
      <c r="LQ79" s="59">
        <v>245228</v>
      </c>
      <c r="LR79" s="59">
        <v>287410</v>
      </c>
      <c r="LS79" s="59">
        <v>351748</v>
      </c>
      <c r="LT79" s="59">
        <v>422005</v>
      </c>
      <c r="LU79" s="59">
        <v>461537</v>
      </c>
      <c r="LV79" s="59">
        <v>436690</v>
      </c>
      <c r="LW79" s="59">
        <v>431939</v>
      </c>
      <c r="MC79" s="60"/>
      <c r="MP79" s="60"/>
    </row>
    <row r="80" spans="1:354" s="59" customFormat="1" outlineLevel="1">
      <c r="A80" s="5"/>
      <c r="B80" s="9"/>
      <c r="C80" s="266" t="s">
        <v>810</v>
      </c>
      <c r="D80" s="144"/>
      <c r="E80" s="144"/>
      <c r="F80" s="144"/>
      <c r="G80" s="144"/>
      <c r="H80" s="144"/>
      <c r="I80" s="144"/>
      <c r="J80" s="144"/>
      <c r="K80" s="144"/>
      <c r="L80" s="144"/>
      <c r="M80" s="144"/>
      <c r="N80" s="144"/>
      <c r="O80" s="144"/>
      <c r="P80" s="60"/>
      <c r="AC80" s="60"/>
      <c r="AP80" s="60"/>
      <c r="BC80" s="60"/>
      <c r="BP80" s="60"/>
      <c r="CC80" s="60"/>
      <c r="CP80" s="60"/>
      <c r="DC80" s="60"/>
      <c r="DP80" s="60"/>
      <c r="EC80" s="60"/>
      <c r="EP80" s="60"/>
      <c r="FC80" s="60"/>
      <c r="FP80" s="60"/>
      <c r="GC80" s="60"/>
      <c r="GP80" s="60"/>
      <c r="HC80" s="60"/>
      <c r="HD80" s="59">
        <v>194629.28427</v>
      </c>
      <c r="HE80" s="59">
        <v>205373.98341000002</v>
      </c>
      <c r="HF80" s="59">
        <v>312136.95731999999</v>
      </c>
      <c r="HG80" s="59">
        <v>316247.41255499999</v>
      </c>
      <c r="HH80" s="59">
        <v>330766.00129500002</v>
      </c>
      <c r="HI80" s="59">
        <v>379167.949785</v>
      </c>
      <c r="HJ80" s="59">
        <v>333353</v>
      </c>
      <c r="HK80" s="59">
        <v>404178</v>
      </c>
      <c r="HL80" s="59">
        <v>358055.94046499999</v>
      </c>
      <c r="HM80" s="59">
        <v>371843.33809500001</v>
      </c>
      <c r="HN80" s="59">
        <v>327712.416585</v>
      </c>
      <c r="HO80" s="59">
        <v>253054</v>
      </c>
      <c r="HP80" s="60">
        <v>3786518.5223850003</v>
      </c>
      <c r="HQ80" s="59">
        <v>211326.93138000002</v>
      </c>
      <c r="HR80" s="59">
        <v>222030.807195</v>
      </c>
      <c r="HS80" s="59">
        <v>258375.35985000001</v>
      </c>
      <c r="HT80" s="59">
        <v>304508.43865500001</v>
      </c>
      <c r="HU80" s="59">
        <v>354770.11639500002</v>
      </c>
      <c r="HV80" s="59">
        <v>379317.63531000004</v>
      </c>
      <c r="HW80" s="59">
        <v>342737.21455500001</v>
      </c>
      <c r="HX80" s="59">
        <v>409175.81521500001</v>
      </c>
      <c r="HY80" s="59">
        <v>362753.34439500002</v>
      </c>
      <c r="HZ80" s="59">
        <v>371713.61063999997</v>
      </c>
      <c r="IA80" s="59">
        <v>320439.51444</v>
      </c>
      <c r="IB80" s="59">
        <v>234890.15456999998</v>
      </c>
      <c r="IC80" s="60">
        <v>3772040.75697</v>
      </c>
      <c r="ID80" s="59">
        <v>166594</v>
      </c>
      <c r="IE80" s="59">
        <v>181364</v>
      </c>
      <c r="IF80" s="59">
        <v>221770</v>
      </c>
      <c r="IG80" s="59">
        <v>283542</v>
      </c>
      <c r="IH80" s="59">
        <v>306678</v>
      </c>
      <c r="II80" s="59">
        <v>311149</v>
      </c>
      <c r="IJ80" s="59">
        <v>320247</v>
      </c>
      <c r="IK80" s="59">
        <v>340772</v>
      </c>
      <c r="IL80" s="59">
        <v>290513</v>
      </c>
      <c r="IM80" s="59">
        <v>353298</v>
      </c>
      <c r="IN80" s="59">
        <v>260412</v>
      </c>
      <c r="IO80" s="59">
        <v>225821</v>
      </c>
      <c r="IP80" s="60">
        <v>3262160</v>
      </c>
      <c r="IQ80" s="59">
        <v>191470</v>
      </c>
      <c r="IR80" s="59">
        <v>184110</v>
      </c>
      <c r="IS80" s="59">
        <v>248960</v>
      </c>
      <c r="IT80" s="59">
        <v>339873</v>
      </c>
      <c r="IU80" s="59">
        <v>354530</v>
      </c>
      <c r="IV80" s="59">
        <v>350392</v>
      </c>
      <c r="IW80" s="59">
        <v>381221</v>
      </c>
      <c r="IX80" s="59">
        <v>394811</v>
      </c>
      <c r="IY80" s="59">
        <v>374312</v>
      </c>
      <c r="IZ80" s="59">
        <v>407375</v>
      </c>
      <c r="JA80" s="59">
        <v>316258</v>
      </c>
      <c r="JB80" s="59">
        <v>232396</v>
      </c>
      <c r="JC80" s="60">
        <v>3775707</v>
      </c>
      <c r="JD80" s="59">
        <v>250025</v>
      </c>
      <c r="JE80" s="59">
        <v>215902</v>
      </c>
      <c r="JF80" s="59">
        <v>270300</v>
      </c>
      <c r="JG80" s="59">
        <v>194989</v>
      </c>
      <c r="JH80" s="59">
        <v>300398</v>
      </c>
      <c r="JI80" s="59">
        <v>383231</v>
      </c>
      <c r="JJ80" s="59">
        <v>369159</v>
      </c>
      <c r="JK80" s="59">
        <v>353418</v>
      </c>
      <c r="JL80" s="59">
        <v>350034</v>
      </c>
      <c r="JM80" s="59">
        <v>359907</v>
      </c>
      <c r="JN80" s="59">
        <v>309213</v>
      </c>
      <c r="JO80" s="59">
        <v>248236</v>
      </c>
      <c r="JP80" s="60">
        <v>3604812</v>
      </c>
      <c r="JQ80" s="59">
        <v>248382</v>
      </c>
      <c r="JR80" s="59">
        <v>139226</v>
      </c>
      <c r="JS80" s="59">
        <v>328466</v>
      </c>
      <c r="JT80" s="59">
        <v>366130</v>
      </c>
      <c r="JU80" s="59">
        <v>362462</v>
      </c>
      <c r="JV80" s="59">
        <v>377813</v>
      </c>
      <c r="JW80" s="59">
        <v>353459</v>
      </c>
      <c r="JX80" s="59">
        <v>370775</v>
      </c>
      <c r="JY80" s="59">
        <v>347625</v>
      </c>
      <c r="JZ80" s="59">
        <v>376856</v>
      </c>
      <c r="KA80" s="59">
        <v>346477</v>
      </c>
      <c r="KB80" s="59">
        <v>327513</v>
      </c>
      <c r="KC80" s="60">
        <v>3945184</v>
      </c>
      <c r="KD80" s="59">
        <v>192175</v>
      </c>
      <c r="KE80" s="59">
        <v>187209</v>
      </c>
      <c r="KF80" s="59">
        <v>304943</v>
      </c>
      <c r="KG80" s="59">
        <v>334249</v>
      </c>
      <c r="KH80" s="59">
        <v>377706</v>
      </c>
      <c r="KI80" s="59">
        <v>408602</v>
      </c>
      <c r="KJ80" s="59">
        <v>357215</v>
      </c>
      <c r="KK80" s="59">
        <v>414061</v>
      </c>
      <c r="KL80" s="59">
        <v>381355</v>
      </c>
      <c r="KM80" s="59">
        <v>386461</v>
      </c>
      <c r="KN80" s="59">
        <v>381827</v>
      </c>
      <c r="KO80" s="59">
        <v>250147</v>
      </c>
      <c r="KP80" s="60">
        <v>3975951</v>
      </c>
      <c r="KQ80" s="59">
        <v>229936</v>
      </c>
      <c r="KR80" s="59">
        <v>232399</v>
      </c>
      <c r="KS80" s="59">
        <v>281777</v>
      </c>
      <c r="KT80" s="59">
        <v>289750</v>
      </c>
      <c r="KU80" s="59">
        <v>343173</v>
      </c>
      <c r="KV80" s="59">
        <v>338236</v>
      </c>
      <c r="KW80" s="59">
        <v>310652</v>
      </c>
      <c r="KX80" s="59">
        <v>363628</v>
      </c>
      <c r="KY80" s="59">
        <v>291168</v>
      </c>
      <c r="KZ80" s="59">
        <v>331403</v>
      </c>
      <c r="LA80" s="59">
        <v>297001</v>
      </c>
      <c r="LB80" s="60">
        <v>221173</v>
      </c>
      <c r="LC80" s="59">
        <v>3530295</v>
      </c>
      <c r="LP80" s="60"/>
      <c r="MC80" s="60"/>
      <c r="MP80" s="60"/>
    </row>
    <row r="81" spans="1:354" s="59" customFormat="1" ht="17.25" outlineLevel="1">
      <c r="A81" s="5"/>
      <c r="B81" s="9"/>
      <c r="C81" s="266" t="s">
        <v>844</v>
      </c>
      <c r="D81" s="144"/>
      <c r="E81" s="144"/>
      <c r="F81" s="144"/>
      <c r="G81" s="144"/>
      <c r="H81" s="144"/>
      <c r="I81" s="144"/>
      <c r="J81" s="144"/>
      <c r="K81" s="144"/>
      <c r="L81" s="144"/>
      <c r="M81" s="144"/>
      <c r="N81" s="144"/>
      <c r="O81" s="144"/>
      <c r="P81" s="60"/>
      <c r="AC81" s="60"/>
      <c r="AP81" s="60"/>
      <c r="BC81" s="60"/>
      <c r="BP81" s="60"/>
      <c r="CC81" s="60"/>
      <c r="CP81" s="60"/>
      <c r="DC81" s="60"/>
      <c r="DP81" s="60"/>
      <c r="EC81" s="60"/>
      <c r="EP81" s="60"/>
      <c r="FC81" s="60"/>
      <c r="FP81" s="60"/>
      <c r="GC81" s="60"/>
      <c r="GP81" s="60"/>
      <c r="HC81" s="60"/>
      <c r="HD81" s="59">
        <v>296127.863625</v>
      </c>
      <c r="HE81" s="59">
        <v>290186.70906000002</v>
      </c>
      <c r="HF81" s="59">
        <v>446835.78612</v>
      </c>
      <c r="HG81" s="59">
        <v>461107.62053999997</v>
      </c>
      <c r="HH81" s="59">
        <v>486976.00081499998</v>
      </c>
      <c r="HI81" s="59">
        <v>553148.79627000005</v>
      </c>
      <c r="HJ81" s="59">
        <v>479661</v>
      </c>
      <c r="HK81" s="59">
        <v>581739</v>
      </c>
      <c r="HL81" s="59">
        <v>539373.19204500003</v>
      </c>
      <c r="HM81" s="59">
        <v>549496.46946000005</v>
      </c>
      <c r="HN81" s="59">
        <v>472140.80450999999</v>
      </c>
      <c r="HO81" s="59">
        <v>374245</v>
      </c>
      <c r="HP81" s="60">
        <v>5531037.9989400003</v>
      </c>
      <c r="HQ81" s="59">
        <v>304938.44434500003</v>
      </c>
      <c r="HR81" s="59">
        <v>305513.59963499999</v>
      </c>
      <c r="HS81" s="59">
        <v>363249.57458999997</v>
      </c>
      <c r="HT81" s="59">
        <v>434307.56127000001</v>
      </c>
      <c r="HU81" s="59">
        <v>520269.69031500001</v>
      </c>
      <c r="HV81" s="59">
        <v>549528.22093499999</v>
      </c>
      <c r="HW81" s="59">
        <v>492559.72448999999</v>
      </c>
      <c r="HX81" s="59">
        <v>595474.41963000002</v>
      </c>
      <c r="HY81" s="59">
        <v>538847.93192999996</v>
      </c>
      <c r="HZ81" s="59">
        <v>594344.06712000002</v>
      </c>
      <c r="IA81" s="59">
        <v>516549.32462999999</v>
      </c>
      <c r="IB81" s="59">
        <v>371592.04784999997</v>
      </c>
      <c r="IC81" s="60">
        <v>5587176.4211100005</v>
      </c>
      <c r="ID81" s="59">
        <v>253184</v>
      </c>
      <c r="IE81" s="59">
        <v>265208</v>
      </c>
      <c r="IF81" s="59">
        <v>339429</v>
      </c>
      <c r="IG81" s="59">
        <v>442088</v>
      </c>
      <c r="IH81" s="59">
        <v>511127</v>
      </c>
      <c r="II81" s="59">
        <v>519183</v>
      </c>
      <c r="IJ81" s="59">
        <v>514035</v>
      </c>
      <c r="IK81" s="59">
        <v>555994</v>
      </c>
      <c r="IL81" s="59">
        <v>488497</v>
      </c>
      <c r="IM81" s="59">
        <v>572240</v>
      </c>
      <c r="IN81" s="59">
        <v>414043</v>
      </c>
      <c r="IO81" s="59">
        <v>346383</v>
      </c>
      <c r="IP81" s="60">
        <v>5221409</v>
      </c>
      <c r="IQ81" s="59">
        <v>296108</v>
      </c>
      <c r="IR81" s="59">
        <v>280262</v>
      </c>
      <c r="IS81" s="59">
        <v>368383</v>
      </c>
      <c r="IT81" s="59">
        <v>505174</v>
      </c>
      <c r="IU81" s="59">
        <v>547991</v>
      </c>
      <c r="IV81" s="59">
        <v>527986</v>
      </c>
      <c r="IW81" s="59">
        <v>576454</v>
      </c>
      <c r="IX81" s="59">
        <v>600046</v>
      </c>
      <c r="IY81" s="59">
        <v>562796</v>
      </c>
      <c r="IZ81" s="59">
        <v>604509</v>
      </c>
      <c r="JA81" s="59">
        <v>468815</v>
      </c>
      <c r="JB81" s="59">
        <v>333938</v>
      </c>
      <c r="JC81" s="60">
        <v>5672463</v>
      </c>
      <c r="JD81" s="59">
        <v>372916</v>
      </c>
      <c r="JE81" s="59">
        <v>313792</v>
      </c>
      <c r="JF81" s="59">
        <v>400197</v>
      </c>
      <c r="JG81" s="59">
        <v>293785</v>
      </c>
      <c r="JH81" s="59">
        <v>436795</v>
      </c>
      <c r="JI81" s="59">
        <v>561212</v>
      </c>
      <c r="JJ81" s="59">
        <v>540401</v>
      </c>
      <c r="JK81" s="59">
        <v>527004</v>
      </c>
      <c r="JL81" s="59">
        <v>528185</v>
      </c>
      <c r="JM81" s="59">
        <v>536911</v>
      </c>
      <c r="JN81" s="59">
        <v>457233</v>
      </c>
      <c r="JO81" s="59">
        <v>362831</v>
      </c>
      <c r="JP81" s="60">
        <v>5331263</v>
      </c>
      <c r="JQ81" s="59">
        <v>347002</v>
      </c>
      <c r="JR81" s="59">
        <v>208515</v>
      </c>
      <c r="JS81" s="59">
        <v>470092</v>
      </c>
      <c r="JT81" s="59">
        <v>543654</v>
      </c>
      <c r="JU81" s="59">
        <v>555496</v>
      </c>
      <c r="JV81" s="59">
        <v>575052</v>
      </c>
      <c r="JW81" s="59">
        <v>531565</v>
      </c>
      <c r="JX81" s="59">
        <v>567020</v>
      </c>
      <c r="JY81" s="59">
        <v>542673</v>
      </c>
      <c r="JZ81" s="59">
        <v>593440</v>
      </c>
      <c r="KA81" s="59">
        <v>537136</v>
      </c>
      <c r="KB81" s="59">
        <v>488142</v>
      </c>
      <c r="KC81" s="60">
        <v>5959787</v>
      </c>
      <c r="KD81" s="59">
        <v>301794</v>
      </c>
      <c r="KE81" s="59">
        <v>286604</v>
      </c>
      <c r="KF81" s="59">
        <v>468943</v>
      </c>
      <c r="KG81" s="59">
        <v>524096</v>
      </c>
      <c r="KH81" s="59">
        <v>562458</v>
      </c>
      <c r="KI81" s="59">
        <v>638834</v>
      </c>
      <c r="KJ81" s="59">
        <v>565737</v>
      </c>
      <c r="KK81" s="59">
        <v>670968</v>
      </c>
      <c r="KL81" s="59">
        <v>618556</v>
      </c>
      <c r="KM81" s="59">
        <v>631964</v>
      </c>
      <c r="KN81" s="59">
        <v>612997</v>
      </c>
      <c r="KO81" s="59">
        <v>441413</v>
      </c>
      <c r="KP81" s="60">
        <v>6324364</v>
      </c>
      <c r="KQ81" s="59">
        <v>349116</v>
      </c>
      <c r="KR81" s="59">
        <v>350390</v>
      </c>
      <c r="KS81" s="59">
        <v>440927</v>
      </c>
      <c r="KT81" s="59">
        <v>482695</v>
      </c>
      <c r="KU81" s="59">
        <v>603983</v>
      </c>
      <c r="KV81" s="59">
        <v>587837</v>
      </c>
      <c r="KW81" s="59">
        <v>544118</v>
      </c>
      <c r="KX81" s="59">
        <v>555611</v>
      </c>
      <c r="KY81" s="59">
        <v>453926</v>
      </c>
      <c r="KZ81" s="59">
        <v>514987</v>
      </c>
      <c r="LA81" s="59">
        <v>434504</v>
      </c>
      <c r="LB81" s="60">
        <v>321641</v>
      </c>
      <c r="LC81" s="59">
        <v>5639735</v>
      </c>
      <c r="LD81" s="59">
        <v>245228</v>
      </c>
      <c r="LE81" s="59">
        <v>287410</v>
      </c>
      <c r="LF81" s="59">
        <v>351748</v>
      </c>
      <c r="LG81" s="59">
        <v>422005</v>
      </c>
      <c r="LH81" s="59">
        <v>461537</v>
      </c>
      <c r="LI81" s="59">
        <v>436690</v>
      </c>
      <c r="LJ81" s="59">
        <v>431939</v>
      </c>
      <c r="LK81" s="59">
        <v>444554</v>
      </c>
      <c r="LL81" s="59">
        <v>414684</v>
      </c>
      <c r="LM81" s="59">
        <v>485802</v>
      </c>
      <c r="LP81" s="60"/>
      <c r="LQ81" s="59">
        <v>245228</v>
      </c>
      <c r="LR81" s="59">
        <v>287410</v>
      </c>
      <c r="LS81" s="59">
        <v>351748</v>
      </c>
      <c r="LT81" s="59">
        <v>422005</v>
      </c>
      <c r="LU81" s="59">
        <v>461537</v>
      </c>
      <c r="LV81" s="59">
        <v>436690</v>
      </c>
      <c r="LW81" s="59">
        <v>431939</v>
      </c>
      <c r="LX81" s="59">
        <v>444554</v>
      </c>
      <c r="LY81" s="59">
        <v>414684</v>
      </c>
      <c r="LZ81" s="59">
        <v>485802</v>
      </c>
      <c r="MC81" s="60"/>
      <c r="MP81" s="60"/>
    </row>
    <row r="82" spans="1:354" s="59" customFormat="1" outlineLevel="1">
      <c r="A82" s="5"/>
      <c r="B82" s="9"/>
      <c r="C82" s="265" t="s">
        <v>814</v>
      </c>
      <c r="D82" s="144"/>
      <c r="E82" s="144"/>
      <c r="F82" s="144"/>
      <c r="G82" s="144"/>
      <c r="H82" s="144"/>
      <c r="I82" s="144"/>
      <c r="J82" s="144"/>
      <c r="K82" s="144"/>
      <c r="L82" s="144"/>
      <c r="M82" s="144"/>
      <c r="N82" s="144"/>
      <c r="O82" s="144"/>
      <c r="P82" s="60"/>
      <c r="AC82" s="60"/>
      <c r="AP82" s="60"/>
      <c r="BC82" s="60"/>
      <c r="BP82" s="60"/>
      <c r="CC82" s="60"/>
      <c r="CP82" s="60"/>
      <c r="DC82" s="60"/>
      <c r="DP82" s="60"/>
      <c r="EC82" s="60"/>
      <c r="EP82" s="60"/>
      <c r="FC82" s="60"/>
      <c r="FP82" s="60"/>
      <c r="GC82" s="60"/>
      <c r="GP82" s="60"/>
      <c r="HC82" s="60"/>
      <c r="HP82" s="60"/>
      <c r="IC82" s="60"/>
      <c r="IP82" s="60"/>
      <c r="IQ82" s="59" t="s">
        <v>486</v>
      </c>
      <c r="IR82" s="59" t="s">
        <v>486</v>
      </c>
      <c r="IS82" s="59" t="s">
        <v>486</v>
      </c>
      <c r="IT82" s="59" t="s">
        <v>486</v>
      </c>
      <c r="IU82" s="59" t="s">
        <v>486</v>
      </c>
      <c r="IV82" s="59" t="s">
        <v>486</v>
      </c>
      <c r="IW82" s="59" t="s">
        <v>486</v>
      </c>
      <c r="IX82" s="59" t="s">
        <v>486</v>
      </c>
      <c r="IY82" s="59" t="s">
        <v>486</v>
      </c>
      <c r="IZ82" s="59" t="s">
        <v>486</v>
      </c>
      <c r="JA82" s="59" t="s">
        <v>486</v>
      </c>
      <c r="JB82" s="59" t="s">
        <v>486</v>
      </c>
      <c r="JC82" s="60" t="s">
        <v>833</v>
      </c>
      <c r="JD82" s="59" t="s">
        <v>486</v>
      </c>
      <c r="JE82" s="59" t="s">
        <v>486</v>
      </c>
      <c r="JF82" s="59" t="s">
        <v>486</v>
      </c>
      <c r="JG82" s="59" t="s">
        <v>486</v>
      </c>
      <c r="JH82" s="59" t="s">
        <v>486</v>
      </c>
      <c r="JI82" s="59" t="s">
        <v>486</v>
      </c>
      <c r="JJ82" s="59" t="s">
        <v>486</v>
      </c>
      <c r="JK82" s="59" t="s">
        <v>486</v>
      </c>
      <c r="JL82" s="59" t="s">
        <v>486</v>
      </c>
      <c r="JM82" s="59" t="s">
        <v>486</v>
      </c>
      <c r="JN82" s="59" t="s">
        <v>486</v>
      </c>
      <c r="JO82" s="59" t="s">
        <v>486</v>
      </c>
      <c r="JP82" s="60" t="s">
        <v>486</v>
      </c>
      <c r="JQ82" s="59" t="s">
        <v>486</v>
      </c>
      <c r="JR82" s="59" t="s">
        <v>486</v>
      </c>
      <c r="JS82" s="59" t="s">
        <v>486</v>
      </c>
      <c r="JT82" s="59" t="s">
        <v>486</v>
      </c>
      <c r="JU82" s="59" t="s">
        <v>486</v>
      </c>
      <c r="JV82" s="59" t="s">
        <v>486</v>
      </c>
      <c r="JW82" s="59" t="s">
        <v>486</v>
      </c>
      <c r="JX82" s="59" t="s">
        <v>486</v>
      </c>
      <c r="JY82" s="59" t="s">
        <v>486</v>
      </c>
      <c r="JZ82" s="59" t="s">
        <v>486</v>
      </c>
      <c r="KA82" s="59" t="s">
        <v>486</v>
      </c>
      <c r="KB82" s="59" t="s">
        <v>486</v>
      </c>
      <c r="KC82" s="60" t="s">
        <v>486</v>
      </c>
      <c r="KD82" s="59" t="s">
        <v>486</v>
      </c>
      <c r="KE82" s="59" t="s">
        <v>486</v>
      </c>
      <c r="KF82" s="59" t="s">
        <v>486</v>
      </c>
      <c r="KG82" s="59" t="s">
        <v>486</v>
      </c>
      <c r="KH82" s="59" t="s">
        <v>486</v>
      </c>
      <c r="KI82" s="59" t="s">
        <v>486</v>
      </c>
      <c r="KJ82" s="59" t="s">
        <v>486</v>
      </c>
      <c r="KP82" s="60"/>
      <c r="LB82" s="60"/>
      <c r="LP82" s="60"/>
      <c r="MC82" s="60"/>
      <c r="MP82" s="60"/>
    </row>
    <row r="83" spans="1:354" s="59" customFormat="1" outlineLevel="1">
      <c r="A83" s="5"/>
      <c r="B83" s="9"/>
      <c r="C83" s="266" t="s">
        <v>811</v>
      </c>
      <c r="D83" s="144"/>
      <c r="E83" s="144"/>
      <c r="F83" s="144"/>
      <c r="G83" s="144"/>
      <c r="H83" s="144"/>
      <c r="I83" s="144"/>
      <c r="J83" s="144"/>
      <c r="K83" s="144"/>
      <c r="L83" s="144"/>
      <c r="M83" s="144"/>
      <c r="N83" s="144"/>
      <c r="O83" s="144"/>
      <c r="P83" s="60"/>
      <c r="AC83" s="60"/>
      <c r="AP83" s="60"/>
      <c r="BC83" s="60"/>
      <c r="BP83" s="60"/>
      <c r="CC83" s="60"/>
      <c r="CP83" s="60"/>
      <c r="DC83" s="60"/>
      <c r="DP83" s="60"/>
      <c r="EC83" s="60"/>
      <c r="EP83" s="60"/>
      <c r="FC83" s="60"/>
      <c r="FP83" s="60"/>
      <c r="GC83" s="60"/>
      <c r="GP83" s="60"/>
      <c r="HC83" s="60"/>
      <c r="HD83" s="59">
        <v>68997.769545000003</v>
      </c>
      <c r="HE83" s="59">
        <v>67040.064314999996</v>
      </c>
      <c r="HF83" s="59">
        <v>96670.540785000005</v>
      </c>
      <c r="HG83" s="59">
        <v>119359.237635</v>
      </c>
      <c r="HH83" s="59">
        <v>155753.68546499999</v>
      </c>
      <c r="HI83" s="59">
        <v>171118.67780999999</v>
      </c>
      <c r="HJ83" s="59">
        <v>127699</v>
      </c>
      <c r="HK83" s="59">
        <v>162461</v>
      </c>
      <c r="HL83" s="59">
        <v>160459.25406000001</v>
      </c>
      <c r="HM83" s="59">
        <v>157392.061575</v>
      </c>
      <c r="HN83" s="59">
        <v>132383.69268000001</v>
      </c>
      <c r="HO83" s="59">
        <v>73665.236369999999</v>
      </c>
      <c r="HP83" s="60">
        <v>1492999.7137500001</v>
      </c>
      <c r="HQ83" s="59">
        <v>72380.662410000004</v>
      </c>
      <c r="HR83" s="59">
        <v>71660.357520000005</v>
      </c>
      <c r="HS83" s="59">
        <v>89185.357350000006</v>
      </c>
      <c r="HT83" s="59">
        <v>94552.263810000004</v>
      </c>
      <c r="HU83" s="59">
        <v>124634.51841</v>
      </c>
      <c r="HV83" s="59">
        <v>123850.71057</v>
      </c>
      <c r="HW83" s="59">
        <v>113187.65807999999</v>
      </c>
      <c r="HX83" s="59">
        <v>136822.548885</v>
      </c>
      <c r="HY83" s="59">
        <v>132579.64464000001</v>
      </c>
      <c r="HZ83" s="59">
        <v>130768.90338</v>
      </c>
      <c r="IA83" s="59">
        <v>112814.805045</v>
      </c>
      <c r="IB83" s="59">
        <v>73846.673370000004</v>
      </c>
      <c r="IC83" s="60">
        <v>1276284.10347</v>
      </c>
      <c r="ID83" s="59">
        <v>61848</v>
      </c>
      <c r="IE83" s="59">
        <v>51875</v>
      </c>
      <c r="IF83" s="59">
        <v>71998</v>
      </c>
      <c r="IG83" s="59">
        <v>89229</v>
      </c>
      <c r="IH83" s="59">
        <v>115148</v>
      </c>
      <c r="II83" s="59">
        <v>104544</v>
      </c>
      <c r="IJ83" s="59">
        <v>121439</v>
      </c>
      <c r="IK83" s="59">
        <v>145171</v>
      </c>
      <c r="IL83" s="59">
        <v>111299</v>
      </c>
      <c r="IM83" s="59">
        <v>147773</v>
      </c>
      <c r="IN83" s="59">
        <v>103669</v>
      </c>
      <c r="IO83" s="59">
        <v>69888</v>
      </c>
      <c r="IP83" s="60">
        <v>1193880</v>
      </c>
      <c r="IQ83" s="59">
        <v>64348</v>
      </c>
      <c r="IR83" s="59">
        <v>55696</v>
      </c>
      <c r="IS83" s="59">
        <v>73626</v>
      </c>
      <c r="IT83" s="59">
        <v>101277</v>
      </c>
      <c r="IU83" s="59">
        <v>114261</v>
      </c>
      <c r="IV83" s="59">
        <v>126544</v>
      </c>
      <c r="IW83" s="59">
        <v>139408</v>
      </c>
      <c r="IX83" s="59">
        <v>138530</v>
      </c>
      <c r="IY83" s="59">
        <v>144305</v>
      </c>
      <c r="IZ83" s="59">
        <v>148553</v>
      </c>
      <c r="JA83" s="59">
        <v>95446</v>
      </c>
      <c r="JB83" s="59">
        <v>74676</v>
      </c>
      <c r="JC83" s="60">
        <v>1276669</v>
      </c>
      <c r="JD83" s="59">
        <v>63112</v>
      </c>
      <c r="JE83" s="59">
        <v>53518</v>
      </c>
      <c r="JF83" s="59">
        <v>87792</v>
      </c>
      <c r="JG83" s="59">
        <v>111928</v>
      </c>
      <c r="JH83" s="59">
        <v>123589</v>
      </c>
      <c r="JI83" s="59">
        <v>138741</v>
      </c>
      <c r="JJ83" s="59">
        <v>133532</v>
      </c>
      <c r="JK83" s="59">
        <v>132971</v>
      </c>
      <c r="JL83" s="59">
        <v>120137</v>
      </c>
      <c r="JM83" s="59">
        <v>122116</v>
      </c>
      <c r="JN83" s="59">
        <v>97323</v>
      </c>
      <c r="JO83" s="59">
        <v>75742</v>
      </c>
      <c r="JP83" s="60">
        <v>1260501</v>
      </c>
      <c r="JQ83" s="59">
        <v>58915</v>
      </c>
      <c r="JR83" s="59">
        <v>40299</v>
      </c>
      <c r="JS83" s="59">
        <v>74137</v>
      </c>
      <c r="JT83" s="59">
        <v>120721</v>
      </c>
      <c r="JU83" s="59">
        <v>139251</v>
      </c>
      <c r="JV83" s="59">
        <v>137586</v>
      </c>
      <c r="JW83" s="59">
        <v>146768</v>
      </c>
      <c r="JX83" s="59">
        <v>141456</v>
      </c>
      <c r="JY83" s="59">
        <v>126360</v>
      </c>
      <c r="JZ83" s="59">
        <v>104342</v>
      </c>
      <c r="KA83" s="59">
        <v>104102</v>
      </c>
      <c r="KB83" s="59">
        <v>102088</v>
      </c>
      <c r="KC83" s="60">
        <v>1296026</v>
      </c>
      <c r="KD83" s="59">
        <v>65318</v>
      </c>
      <c r="KE83" s="59">
        <v>61361</v>
      </c>
      <c r="KF83" s="59">
        <v>90884</v>
      </c>
      <c r="KG83" s="59">
        <v>111836</v>
      </c>
      <c r="KH83" s="59">
        <v>138651</v>
      </c>
      <c r="KI83" s="59">
        <v>147251</v>
      </c>
      <c r="KJ83" s="59">
        <v>129416</v>
      </c>
      <c r="KK83" s="59">
        <v>154710</v>
      </c>
      <c r="KL83" s="59">
        <v>134369</v>
      </c>
      <c r="KM83" s="59">
        <v>165927</v>
      </c>
      <c r="KN83" s="59">
        <v>113922</v>
      </c>
      <c r="KO83" s="59">
        <v>94652</v>
      </c>
      <c r="KP83" s="60">
        <v>1408298</v>
      </c>
      <c r="KQ83" s="59">
        <v>80447</v>
      </c>
      <c r="KR83" s="59">
        <v>62748</v>
      </c>
      <c r="KS83" s="59">
        <v>83023</v>
      </c>
      <c r="KT83" s="59">
        <v>102371</v>
      </c>
      <c r="KU83" s="59">
        <v>128787</v>
      </c>
      <c r="KV83" s="59">
        <v>155786</v>
      </c>
      <c r="KW83" s="59">
        <v>135358</v>
      </c>
      <c r="KX83" s="59">
        <v>140394</v>
      </c>
      <c r="KY83" s="59">
        <v>118595</v>
      </c>
      <c r="KZ83" s="59">
        <v>140892</v>
      </c>
      <c r="LA83" s="59">
        <v>129827</v>
      </c>
      <c r="LB83" s="60">
        <v>82646</v>
      </c>
      <c r="LC83" s="59">
        <v>1360876</v>
      </c>
      <c r="LD83" s="59">
        <v>53536</v>
      </c>
      <c r="LE83" s="59">
        <v>65701</v>
      </c>
      <c r="LF83" s="59">
        <v>82966</v>
      </c>
      <c r="LG83" s="59">
        <v>108439</v>
      </c>
      <c r="LH83" s="59">
        <v>119508</v>
      </c>
      <c r="LI83" s="59">
        <v>129453</v>
      </c>
      <c r="LJ83" s="59">
        <v>123968</v>
      </c>
      <c r="LK83" s="59">
        <v>125335</v>
      </c>
      <c r="LL83" s="59">
        <v>118481</v>
      </c>
      <c r="LM83" s="59">
        <v>142252</v>
      </c>
      <c r="LP83" s="60"/>
      <c r="LQ83" s="59">
        <v>94.650623412603196</v>
      </c>
      <c r="LR83" s="59">
        <v>85.115150467663597</v>
      </c>
      <c r="LS83" s="59">
        <v>82966</v>
      </c>
      <c r="LT83" s="59">
        <v>108439</v>
      </c>
      <c r="LU83" s="59">
        <v>119508</v>
      </c>
      <c r="LV83" s="59">
        <v>129453</v>
      </c>
      <c r="LW83" s="59">
        <v>123968</v>
      </c>
      <c r="LX83" s="59">
        <v>125335</v>
      </c>
      <c r="LY83" s="59">
        <v>118481</v>
      </c>
      <c r="LZ83" s="59">
        <v>142252</v>
      </c>
      <c r="MC83" s="60"/>
      <c r="MP83" s="60"/>
    </row>
    <row r="84" spans="1:354" s="59" customFormat="1" outlineLevel="1">
      <c r="A84" s="5"/>
      <c r="B84" s="9"/>
      <c r="C84" s="266" t="s">
        <v>812</v>
      </c>
      <c r="D84" s="144"/>
      <c r="E84" s="144"/>
      <c r="F84" s="144"/>
      <c r="G84" s="144"/>
      <c r="H84" s="144"/>
      <c r="I84" s="144"/>
      <c r="J84" s="144"/>
      <c r="K84" s="144"/>
      <c r="L84" s="144"/>
      <c r="M84" s="144"/>
      <c r="N84" s="144"/>
      <c r="O84" s="144"/>
      <c r="P84" s="60"/>
      <c r="AC84" s="60"/>
      <c r="AP84" s="60"/>
      <c r="BC84" s="60"/>
      <c r="BP84" s="60"/>
      <c r="CC84" s="60"/>
      <c r="CP84" s="60"/>
      <c r="DC84" s="60"/>
      <c r="DP84" s="60"/>
      <c r="EC84" s="60"/>
      <c r="EP84" s="60"/>
      <c r="FC84" s="60"/>
      <c r="FP84" s="60"/>
      <c r="GC84" s="60"/>
      <c r="GP84" s="60"/>
      <c r="HC84" s="60"/>
      <c r="HD84" s="59">
        <v>121495.65831</v>
      </c>
      <c r="HE84" s="59">
        <v>144793.07629500001</v>
      </c>
      <c r="HF84" s="59">
        <v>243016.71780000001</v>
      </c>
      <c r="HG84" s="59">
        <v>298433.02071000001</v>
      </c>
      <c r="HH84" s="59">
        <v>329266.42449</v>
      </c>
      <c r="HI84" s="59">
        <v>381327.050085</v>
      </c>
      <c r="HJ84" s="59">
        <v>287507</v>
      </c>
      <c r="HK84" s="59">
        <v>364806</v>
      </c>
      <c r="HL84" s="59">
        <v>348098</v>
      </c>
      <c r="HM84" s="59">
        <v>382970</v>
      </c>
      <c r="HN84" s="59">
        <v>342165</v>
      </c>
      <c r="HO84" s="59">
        <v>199986</v>
      </c>
      <c r="HP84" s="60">
        <v>3443884.3556599999</v>
      </c>
      <c r="HQ84" s="59">
        <v>159233</v>
      </c>
      <c r="HR84" s="59">
        <v>188710</v>
      </c>
      <c r="HS84" s="59">
        <v>230694</v>
      </c>
      <c r="HT84" s="59">
        <v>285675</v>
      </c>
      <c r="HU84" s="59">
        <v>325381</v>
      </c>
      <c r="HV84" s="59">
        <v>376192.01172499999</v>
      </c>
      <c r="HW84" s="59">
        <v>318565.806155</v>
      </c>
      <c r="HX84" s="59">
        <v>396922.09616000002</v>
      </c>
      <c r="HY84" s="59">
        <v>323026.43479999999</v>
      </c>
      <c r="HZ84" s="59">
        <v>337680.194105</v>
      </c>
      <c r="IA84" s="59">
        <v>308917.89367999998</v>
      </c>
      <c r="IB84" s="59">
        <v>192191.30691499999</v>
      </c>
      <c r="IC84" s="60">
        <v>3443231.1824600003</v>
      </c>
      <c r="ID84" s="59">
        <v>125521</v>
      </c>
      <c r="IE84" s="59">
        <v>147583</v>
      </c>
      <c r="IF84" s="59">
        <v>227350</v>
      </c>
      <c r="IG84" s="59">
        <v>274697</v>
      </c>
      <c r="IH84" s="59">
        <v>342755</v>
      </c>
      <c r="II84" s="59">
        <v>329690</v>
      </c>
      <c r="IJ84" s="59">
        <v>331554</v>
      </c>
      <c r="IK84" s="59">
        <v>371071</v>
      </c>
      <c r="IL84" s="59">
        <v>311765</v>
      </c>
      <c r="IM84" s="59">
        <v>417112</v>
      </c>
      <c r="IN84" s="59">
        <v>280425</v>
      </c>
      <c r="IO84" s="59">
        <v>216919</v>
      </c>
      <c r="IP84" s="60">
        <v>3376442</v>
      </c>
      <c r="IQ84" s="59">
        <v>163017</v>
      </c>
      <c r="IR84" s="59">
        <v>151712</v>
      </c>
      <c r="IS84" s="59">
        <v>213004</v>
      </c>
      <c r="IT84" s="59">
        <v>316451</v>
      </c>
      <c r="IU84" s="59">
        <v>344275</v>
      </c>
      <c r="IV84" s="59">
        <v>366093</v>
      </c>
      <c r="IW84" s="59">
        <v>398816</v>
      </c>
      <c r="IX84" s="59">
        <v>388651</v>
      </c>
      <c r="IY84" s="59">
        <v>367849</v>
      </c>
      <c r="IZ84" s="59">
        <v>386064</v>
      </c>
      <c r="JA84" s="59">
        <v>271831</v>
      </c>
      <c r="JB84" s="59">
        <v>217613</v>
      </c>
      <c r="JC84" s="60">
        <v>3585375</v>
      </c>
      <c r="JD84" s="59">
        <v>198140</v>
      </c>
      <c r="JE84" s="59">
        <v>167297</v>
      </c>
      <c r="JF84" s="59">
        <v>236685</v>
      </c>
      <c r="JG84" s="59">
        <v>296953</v>
      </c>
      <c r="JH84" s="59">
        <v>290449</v>
      </c>
      <c r="JI84" s="59">
        <v>393456</v>
      </c>
      <c r="JJ84" s="59">
        <v>356449</v>
      </c>
      <c r="JK84" s="59">
        <v>367313</v>
      </c>
      <c r="JL84" s="59">
        <v>361800</v>
      </c>
      <c r="JM84" s="59">
        <v>372130</v>
      </c>
      <c r="JN84" s="59">
        <v>310852</v>
      </c>
      <c r="JO84" s="59">
        <v>235402</v>
      </c>
      <c r="JP84" s="60">
        <v>3586926</v>
      </c>
      <c r="JQ84" s="59">
        <v>177421</v>
      </c>
      <c r="JR84" s="59">
        <v>114696</v>
      </c>
      <c r="JS84" s="59">
        <v>281533</v>
      </c>
      <c r="JT84" s="59">
        <v>332602</v>
      </c>
      <c r="JU84" s="59">
        <v>341699</v>
      </c>
      <c r="JV84" s="59">
        <v>365314</v>
      </c>
      <c r="JW84" s="59">
        <v>360935</v>
      </c>
      <c r="JX84" s="59">
        <v>370495</v>
      </c>
      <c r="JY84" s="59">
        <v>361112</v>
      </c>
      <c r="JZ84" s="59">
        <v>370608</v>
      </c>
      <c r="KA84" s="59">
        <v>317421</v>
      </c>
      <c r="KB84" s="59">
        <v>243148</v>
      </c>
      <c r="KC84" s="60">
        <v>3636985</v>
      </c>
      <c r="KD84" s="59">
        <v>145847</v>
      </c>
      <c r="KE84" s="59">
        <v>138338</v>
      </c>
      <c r="KF84" s="59">
        <v>285019</v>
      </c>
      <c r="KG84" s="59">
        <v>318223</v>
      </c>
      <c r="KH84" s="59">
        <v>354357</v>
      </c>
      <c r="KI84" s="59">
        <v>395369</v>
      </c>
      <c r="KJ84" s="59">
        <v>330410</v>
      </c>
      <c r="KK84" s="59">
        <v>409326</v>
      </c>
      <c r="KL84" s="59">
        <v>374279</v>
      </c>
      <c r="KM84" s="59">
        <v>313888</v>
      </c>
      <c r="KN84" s="59">
        <v>294195</v>
      </c>
      <c r="KO84" s="59">
        <v>203413</v>
      </c>
      <c r="KP84" s="60">
        <v>3562666</v>
      </c>
      <c r="KQ84" s="59">
        <v>171527</v>
      </c>
      <c r="KR84" s="59">
        <v>174306</v>
      </c>
      <c r="KS84" s="59">
        <v>268655</v>
      </c>
      <c r="KT84" s="59">
        <v>288686</v>
      </c>
      <c r="KU84" s="59">
        <v>348393</v>
      </c>
      <c r="KV84" s="59">
        <v>369277</v>
      </c>
      <c r="KW84" s="59">
        <v>317865</v>
      </c>
      <c r="KX84" s="59">
        <v>413031</v>
      </c>
      <c r="KY84" s="59">
        <v>364588</v>
      </c>
      <c r="KZ84" s="59">
        <v>392736</v>
      </c>
      <c r="LA84" s="59">
        <v>324939</v>
      </c>
      <c r="LB84" s="60">
        <v>222723</v>
      </c>
      <c r="LC84" s="59">
        <v>3656725</v>
      </c>
      <c r="LD84" s="59">
        <v>130771</v>
      </c>
      <c r="LE84" s="59">
        <v>218252</v>
      </c>
      <c r="LF84" s="59">
        <v>275048</v>
      </c>
      <c r="LG84" s="59">
        <v>339669</v>
      </c>
      <c r="LH84" s="59">
        <v>388163</v>
      </c>
      <c r="LI84" s="59">
        <v>370672</v>
      </c>
      <c r="LJ84" s="59">
        <v>380327</v>
      </c>
      <c r="LK84" s="59">
        <v>398700</v>
      </c>
      <c r="LL84" s="59">
        <v>336593</v>
      </c>
      <c r="LM84" s="59">
        <v>419022</v>
      </c>
      <c r="LP84" s="60"/>
      <c r="LQ84" s="59">
        <v>106.711355748028</v>
      </c>
      <c r="LR84" s="59">
        <v>97.949916390692493</v>
      </c>
      <c r="LS84" s="59">
        <v>275048</v>
      </c>
      <c r="LT84" s="59">
        <v>339669</v>
      </c>
      <c r="LU84" s="59">
        <v>388163</v>
      </c>
      <c r="LV84" s="59">
        <v>370672</v>
      </c>
      <c r="LW84" s="59">
        <v>380327</v>
      </c>
      <c r="LX84" s="59">
        <v>398700</v>
      </c>
      <c r="LY84" s="59">
        <v>336593</v>
      </c>
      <c r="LZ84" s="59">
        <v>419022</v>
      </c>
      <c r="MC84" s="60"/>
      <c r="MP84" s="60"/>
    </row>
    <row r="85" spans="1:354" s="59" customFormat="1" outlineLevel="1">
      <c r="A85" s="5"/>
      <c r="B85" s="9"/>
      <c r="C85" s="266" t="s">
        <v>813</v>
      </c>
      <c r="D85" s="144"/>
      <c r="E85" s="144"/>
      <c r="F85" s="144"/>
      <c r="G85" s="144"/>
      <c r="H85" s="144"/>
      <c r="I85" s="144"/>
      <c r="J85" s="144"/>
      <c r="K85" s="144"/>
      <c r="L85" s="144"/>
      <c r="M85" s="144"/>
      <c r="N85" s="144"/>
      <c r="O85" s="144"/>
      <c r="P85" s="60"/>
      <c r="AC85" s="60"/>
      <c r="AP85" s="60"/>
      <c r="BC85" s="60"/>
      <c r="BP85" s="60"/>
      <c r="CC85" s="60"/>
      <c r="CP85" s="60"/>
      <c r="DC85" s="60"/>
      <c r="DP85" s="60"/>
      <c r="EC85" s="60"/>
      <c r="EP85" s="60"/>
      <c r="FC85" s="60"/>
      <c r="FP85" s="60"/>
      <c r="GC85" s="60"/>
      <c r="GP85" s="60"/>
      <c r="HC85" s="60"/>
      <c r="HD85" s="59">
        <v>106061.71990500001</v>
      </c>
      <c r="HE85" s="59">
        <v>115156.24953</v>
      </c>
      <c r="HF85" s="59">
        <v>159730.78450499999</v>
      </c>
      <c r="HG85" s="59">
        <v>273832.88506499998</v>
      </c>
      <c r="HH85" s="59">
        <v>391720.66862999997</v>
      </c>
      <c r="HI85" s="59">
        <v>463450.879395</v>
      </c>
      <c r="HJ85" s="59">
        <v>413029</v>
      </c>
      <c r="HK85" s="59">
        <v>470019</v>
      </c>
      <c r="HL85" s="59">
        <v>411821.16667499999</v>
      </c>
      <c r="HM85" s="59">
        <v>437388.36152999999</v>
      </c>
      <c r="HN85" s="59">
        <v>343231.63037999999</v>
      </c>
      <c r="HO85" s="59">
        <v>158709.29419499999</v>
      </c>
      <c r="HP85" s="60">
        <v>3744151.168515</v>
      </c>
      <c r="HQ85" s="59">
        <v>109863.73224</v>
      </c>
      <c r="HR85" s="59">
        <v>121644.43665</v>
      </c>
      <c r="HS85" s="59">
        <v>155089.62604500001</v>
      </c>
      <c r="HT85" s="59">
        <v>255005.167575</v>
      </c>
      <c r="HU85" s="59">
        <v>366657.86863500002</v>
      </c>
      <c r="HV85" s="59">
        <v>410265.3444</v>
      </c>
      <c r="HW85" s="59">
        <v>378471.23170499998</v>
      </c>
      <c r="HX85" s="59">
        <v>465956.52436500002</v>
      </c>
      <c r="HY85" s="59">
        <v>415839.08903999999</v>
      </c>
      <c r="HZ85" s="59">
        <v>422844.37160999997</v>
      </c>
      <c r="IA85" s="59">
        <v>308728.663275</v>
      </c>
      <c r="IB85" s="59">
        <v>158673.00679499999</v>
      </c>
      <c r="IC85" s="60">
        <v>3569039.0623349999</v>
      </c>
      <c r="ID85" s="59">
        <v>104487</v>
      </c>
      <c r="IE85" s="59">
        <v>96422</v>
      </c>
      <c r="IF85" s="59">
        <v>157785</v>
      </c>
      <c r="IG85" s="59">
        <v>211072</v>
      </c>
      <c r="IH85" s="59">
        <v>402183</v>
      </c>
      <c r="II85" s="59">
        <v>424141</v>
      </c>
      <c r="IJ85" s="59">
        <v>442095</v>
      </c>
      <c r="IK85" s="59">
        <v>440867</v>
      </c>
      <c r="IL85" s="59">
        <v>411694</v>
      </c>
      <c r="IM85" s="59">
        <v>449060</v>
      </c>
      <c r="IN85" s="59">
        <v>280092</v>
      </c>
      <c r="IO85" s="59">
        <v>165196</v>
      </c>
      <c r="IP85" s="60">
        <v>3585093</v>
      </c>
      <c r="IQ85" s="59">
        <v>100655</v>
      </c>
      <c r="IR85" s="59">
        <v>93857</v>
      </c>
      <c r="IS85" s="59">
        <v>132384</v>
      </c>
      <c r="IT85" s="59">
        <v>261373</v>
      </c>
      <c r="IU85" s="59">
        <v>387620</v>
      </c>
      <c r="IV85" s="59">
        <v>392765</v>
      </c>
      <c r="IW85" s="59">
        <v>442951</v>
      </c>
      <c r="IX85" s="59">
        <v>477600</v>
      </c>
      <c r="IY85" s="59">
        <v>433328</v>
      </c>
      <c r="IZ85" s="59">
        <v>442756</v>
      </c>
      <c r="JA85" s="59">
        <v>272763</v>
      </c>
      <c r="JB85" s="59">
        <v>194780</v>
      </c>
      <c r="JC85" s="60">
        <v>3632831</v>
      </c>
      <c r="JD85" s="59">
        <v>155099</v>
      </c>
      <c r="JE85" s="59">
        <v>124836</v>
      </c>
      <c r="JF85" s="59">
        <v>177444</v>
      </c>
      <c r="JG85" s="59">
        <v>229891</v>
      </c>
      <c r="JH85" s="59">
        <v>370721</v>
      </c>
      <c r="JI85" s="59">
        <v>473247</v>
      </c>
      <c r="JJ85" s="59">
        <v>461867</v>
      </c>
      <c r="JK85" s="59">
        <v>435164</v>
      </c>
      <c r="JL85" s="59">
        <v>451445</v>
      </c>
      <c r="JM85" s="59">
        <v>458191</v>
      </c>
      <c r="JN85" s="59">
        <v>338870</v>
      </c>
      <c r="JO85" s="59">
        <v>202714</v>
      </c>
      <c r="JP85" s="60">
        <v>3879488</v>
      </c>
      <c r="JQ85" s="59">
        <v>139907</v>
      </c>
      <c r="JR85" s="59">
        <v>103103</v>
      </c>
      <c r="JS85" s="59">
        <v>195672</v>
      </c>
      <c r="JT85" s="59">
        <v>346662</v>
      </c>
      <c r="JU85" s="59">
        <v>407590</v>
      </c>
      <c r="JV85" s="59">
        <v>471932</v>
      </c>
      <c r="JW85" s="59">
        <v>458147</v>
      </c>
      <c r="JX85" s="59">
        <v>482741</v>
      </c>
      <c r="JY85" s="59">
        <v>465255</v>
      </c>
      <c r="JZ85" s="59">
        <v>458356</v>
      </c>
      <c r="KA85" s="59">
        <v>376577</v>
      </c>
      <c r="KB85" s="59">
        <v>215097</v>
      </c>
      <c r="KC85" s="60">
        <v>4121040</v>
      </c>
      <c r="KD85" s="59">
        <v>107193</v>
      </c>
      <c r="KE85" s="59">
        <v>115309</v>
      </c>
      <c r="KF85" s="59">
        <v>187550</v>
      </c>
      <c r="KG85" s="59">
        <v>316023</v>
      </c>
      <c r="KH85" s="59">
        <v>489995</v>
      </c>
      <c r="KI85" s="59">
        <v>564387</v>
      </c>
      <c r="KJ85" s="59">
        <v>502052</v>
      </c>
      <c r="KK85" s="59">
        <v>564230</v>
      </c>
      <c r="KL85" s="59">
        <v>523114</v>
      </c>
      <c r="KM85" s="59">
        <v>483163</v>
      </c>
      <c r="KN85" s="59">
        <v>428555</v>
      </c>
      <c r="KO85" s="59">
        <v>355818</v>
      </c>
      <c r="KP85" s="60">
        <v>4637389</v>
      </c>
      <c r="KQ85" s="59">
        <v>175076</v>
      </c>
      <c r="KR85" s="59">
        <v>152917</v>
      </c>
      <c r="KS85" s="59">
        <v>223001</v>
      </c>
      <c r="KT85" s="59">
        <v>366706</v>
      </c>
      <c r="KU85" s="59">
        <v>554701</v>
      </c>
      <c r="KV85" s="59">
        <v>532067</v>
      </c>
      <c r="KW85" s="59">
        <v>433997</v>
      </c>
      <c r="KX85" s="59">
        <v>467004</v>
      </c>
      <c r="KY85" s="59">
        <v>433717</v>
      </c>
      <c r="KZ85" s="59">
        <v>444480</v>
      </c>
      <c r="LA85" s="59">
        <v>309032</v>
      </c>
      <c r="LB85" s="60">
        <v>181970</v>
      </c>
      <c r="LC85" s="59">
        <v>4274666</v>
      </c>
      <c r="LD85" s="59">
        <v>104578</v>
      </c>
      <c r="LE85" s="59">
        <v>130309</v>
      </c>
      <c r="LF85" s="59">
        <v>164727</v>
      </c>
      <c r="LG85" s="59">
        <v>286233</v>
      </c>
      <c r="LH85" s="59">
        <v>403997</v>
      </c>
      <c r="LI85" s="59">
        <v>385330</v>
      </c>
      <c r="LJ85" s="59">
        <v>416727</v>
      </c>
      <c r="LK85" s="59">
        <v>430646</v>
      </c>
      <c r="LL85" s="59">
        <v>430690</v>
      </c>
      <c r="LM85" s="59">
        <v>478049</v>
      </c>
      <c r="LP85" s="60"/>
      <c r="LQ85" s="59">
        <v>102.30308486519201</v>
      </c>
      <c r="LR85" s="59">
        <v>93.459568244787107</v>
      </c>
      <c r="LS85" s="59">
        <v>164727</v>
      </c>
      <c r="LT85" s="59">
        <v>286233</v>
      </c>
      <c r="LU85" s="59">
        <v>403997</v>
      </c>
      <c r="LV85" s="59">
        <v>385330</v>
      </c>
      <c r="LW85" s="59">
        <v>416727</v>
      </c>
      <c r="LX85" s="59">
        <v>430646</v>
      </c>
      <c r="LY85" s="59">
        <v>430690</v>
      </c>
      <c r="LZ85" s="59">
        <v>478049</v>
      </c>
      <c r="MC85" s="60"/>
      <c r="MP85" s="60"/>
    </row>
    <row r="86" spans="1:354" s="59" customFormat="1" ht="17.25" outlineLevel="1">
      <c r="A86" s="5"/>
      <c r="B86" s="9"/>
      <c r="C86" s="266" t="s">
        <v>844</v>
      </c>
      <c r="D86" s="144"/>
      <c r="E86" s="144"/>
      <c r="F86" s="144"/>
      <c r="G86" s="144"/>
      <c r="H86" s="144"/>
      <c r="I86" s="144"/>
      <c r="J86" s="144"/>
      <c r="K86" s="144"/>
      <c r="L86" s="144"/>
      <c r="M86" s="144"/>
      <c r="N86" s="144"/>
      <c r="O86" s="144"/>
      <c r="P86" s="60"/>
      <c r="AC86" s="60"/>
      <c r="AP86" s="60"/>
      <c r="BC86" s="60"/>
      <c r="BP86" s="60"/>
      <c r="CC86" s="60"/>
      <c r="CP86" s="60"/>
      <c r="DC86" s="60"/>
      <c r="DP86" s="60"/>
      <c r="EC86" s="60"/>
      <c r="EP86" s="60"/>
      <c r="FC86" s="60"/>
      <c r="FP86" s="60"/>
      <c r="GC86" s="60"/>
      <c r="GP86" s="60"/>
      <c r="HC86" s="60"/>
      <c r="HD86" s="59">
        <v>296555.14776000002</v>
      </c>
      <c r="HE86" s="59">
        <v>326989.39013999997</v>
      </c>
      <c r="HF86" s="59">
        <v>499418.04308999999</v>
      </c>
      <c r="HG86" s="59">
        <v>691625.14341000002</v>
      </c>
      <c r="HH86" s="59">
        <v>876740.77858499996</v>
      </c>
      <c r="HI86" s="59">
        <v>1015896.60729</v>
      </c>
      <c r="HJ86" s="59">
        <v>828238</v>
      </c>
      <c r="HK86" s="59">
        <v>997289</v>
      </c>
      <c r="HL86" s="59">
        <v>920381.82019500004</v>
      </c>
      <c r="HM86" s="59">
        <v>977754.92114999995</v>
      </c>
      <c r="HN86" s="59">
        <v>817784.63980500004</v>
      </c>
      <c r="HO86" s="59">
        <v>432365.278185</v>
      </c>
      <c r="HP86" s="60">
        <v>8681039.2379250005</v>
      </c>
      <c r="HQ86" s="59">
        <v>341480.76332999999</v>
      </c>
      <c r="HR86" s="59">
        <v>382018.32505500002</v>
      </c>
      <c r="HS86" s="59">
        <v>474973.03607999999</v>
      </c>
      <c r="HT86" s="59">
        <v>635236.33817999996</v>
      </c>
      <c r="HU86" s="59">
        <v>816676.96692000004</v>
      </c>
      <c r="HV86" s="59">
        <v>910312.06669500005</v>
      </c>
      <c r="HW86" s="59">
        <v>810228.69594000001</v>
      </c>
      <c r="HX86" s="59">
        <v>999705.16940999997</v>
      </c>
      <c r="HY86" s="59">
        <v>871449.16847999999</v>
      </c>
      <c r="HZ86" s="59">
        <v>891297.46909499995</v>
      </c>
      <c r="IA86" s="59">
        <v>730465.36199999996</v>
      </c>
      <c r="IB86" s="59">
        <v>424714.98707999999</v>
      </c>
      <c r="IC86" s="60">
        <v>8288558.3482649997</v>
      </c>
      <c r="ID86" s="59">
        <v>291856</v>
      </c>
      <c r="IE86" s="59">
        <v>295879</v>
      </c>
      <c r="IF86" s="59">
        <v>457132</v>
      </c>
      <c r="IG86" s="59">
        <v>574997</v>
      </c>
      <c r="IH86" s="59">
        <v>860087</v>
      </c>
      <c r="II86" s="59">
        <v>858375</v>
      </c>
      <c r="IJ86" s="59">
        <v>895088</v>
      </c>
      <c r="IK86" s="59">
        <v>957109</v>
      </c>
      <c r="IL86" s="59">
        <v>834758</v>
      </c>
      <c r="IM86" s="59">
        <v>1013945</v>
      </c>
      <c r="IN86" s="59">
        <v>664186</v>
      </c>
      <c r="IO86" s="59">
        <v>452002</v>
      </c>
      <c r="IP86" s="60">
        <v>8155414</v>
      </c>
      <c r="IQ86" s="59">
        <v>328019</v>
      </c>
      <c r="IR86" s="59">
        <v>301265</v>
      </c>
      <c r="IS86" s="59">
        <v>419014</v>
      </c>
      <c r="IT86" s="59">
        <v>679100</v>
      </c>
      <c r="IU86" s="59">
        <v>846156</v>
      </c>
      <c r="IV86" s="59">
        <v>885402</v>
      </c>
      <c r="IW86" s="59">
        <v>981175</v>
      </c>
      <c r="IX86" s="59">
        <v>1004781</v>
      </c>
      <c r="IY86" s="59">
        <v>945482</v>
      </c>
      <c r="IZ86" s="59">
        <v>977374</v>
      </c>
      <c r="JA86" s="59">
        <v>640040</v>
      </c>
      <c r="JB86" s="59">
        <v>487068</v>
      </c>
      <c r="JC86" s="60">
        <v>8494875</v>
      </c>
      <c r="JD86" s="59">
        <v>416351</v>
      </c>
      <c r="JE86" s="59">
        <v>345651</v>
      </c>
      <c r="JF86" s="59">
        <v>501921</v>
      </c>
      <c r="JG86" s="59">
        <v>638773</v>
      </c>
      <c r="JH86" s="59">
        <v>784759</v>
      </c>
      <c r="JI86" s="59">
        <v>1005445</v>
      </c>
      <c r="JJ86" s="59">
        <v>951848</v>
      </c>
      <c r="JK86" s="59">
        <v>935447</v>
      </c>
      <c r="JL86" s="59">
        <v>933382</v>
      </c>
      <c r="JM86" s="59">
        <v>952437</v>
      </c>
      <c r="JN86" s="59">
        <v>747045</v>
      </c>
      <c r="JO86" s="59">
        <v>513858</v>
      </c>
      <c r="JP86" s="60">
        <v>8726916</v>
      </c>
      <c r="JQ86" s="59">
        <v>376243</v>
      </c>
      <c r="JR86" s="59">
        <v>258099</v>
      </c>
      <c r="JS86" s="59">
        <v>551342</v>
      </c>
      <c r="JT86" s="59">
        <v>799985</v>
      </c>
      <c r="JU86" s="59">
        <v>888540</v>
      </c>
      <c r="JV86" s="59">
        <v>974833</v>
      </c>
      <c r="JW86" s="59">
        <v>965851</v>
      </c>
      <c r="JX86" s="59">
        <v>994693</v>
      </c>
      <c r="JY86" s="59">
        <v>952727</v>
      </c>
      <c r="JZ86" s="59">
        <v>933305</v>
      </c>
      <c r="KA86" s="59">
        <v>798100</v>
      </c>
      <c r="KB86" s="59">
        <v>560334</v>
      </c>
      <c r="KC86" s="60">
        <v>9054051</v>
      </c>
      <c r="KD86" s="59">
        <v>318358</v>
      </c>
      <c r="KE86" s="59">
        <v>315008</v>
      </c>
      <c r="KF86" s="59">
        <v>563452</v>
      </c>
      <c r="KG86" s="59">
        <v>746082</v>
      </c>
      <c r="KH86" s="59">
        <v>983004</v>
      </c>
      <c r="KI86" s="59">
        <v>1107007</v>
      </c>
      <c r="KJ86" s="59">
        <v>961879</v>
      </c>
      <c r="KK86" s="59">
        <v>1128267</v>
      </c>
      <c r="KL86" s="59">
        <v>1031763</v>
      </c>
      <c r="KM86" s="59">
        <v>962978</v>
      </c>
      <c r="KN86" s="59">
        <v>836673</v>
      </c>
      <c r="KO86" s="59">
        <v>653882</v>
      </c>
      <c r="KP86" s="60">
        <v>9608353</v>
      </c>
      <c r="KQ86" s="59">
        <v>427050</v>
      </c>
      <c r="KR86" s="59">
        <v>389971</v>
      </c>
      <c r="KS86" s="59">
        <v>574678</v>
      </c>
      <c r="KT86" s="59">
        <v>757763</v>
      </c>
      <c r="KU86" s="59">
        <v>1031880</v>
      </c>
      <c r="KV86" s="59">
        <v>1057130</v>
      </c>
      <c r="KW86" s="59">
        <v>887220</v>
      </c>
      <c r="KX86" s="59">
        <v>1020430</v>
      </c>
      <c r="KY86" s="59">
        <v>916901</v>
      </c>
      <c r="KZ86" s="59">
        <v>978108</v>
      </c>
      <c r="LA86" s="59">
        <v>763798</v>
      </c>
      <c r="LB86" s="60">
        <v>487340</v>
      </c>
      <c r="LC86" s="59">
        <v>9292267</v>
      </c>
      <c r="LD86" s="59">
        <v>288885</v>
      </c>
      <c r="LE86" s="59">
        <v>414262</v>
      </c>
      <c r="LF86" s="59">
        <v>522741</v>
      </c>
      <c r="LG86" s="59">
        <v>734341</v>
      </c>
      <c r="LH86" s="59">
        <v>911668</v>
      </c>
      <c r="LI86" s="59">
        <v>885455</v>
      </c>
      <c r="LJ86" s="59">
        <v>921022</v>
      </c>
      <c r="LK86" s="59">
        <v>954681</v>
      </c>
      <c r="LL86" s="59">
        <v>885764</v>
      </c>
      <c r="LM86" s="59">
        <v>1039323</v>
      </c>
      <c r="LP86" s="60"/>
      <c r="LQ86" s="59">
        <v>111.118322893415</v>
      </c>
      <c r="LR86" s="59">
        <v>104.117477023712</v>
      </c>
      <c r="LS86" s="59">
        <v>522741</v>
      </c>
      <c r="LT86" s="59">
        <v>734341</v>
      </c>
      <c r="LU86" s="59">
        <v>911668</v>
      </c>
      <c r="LV86" s="59">
        <v>885455</v>
      </c>
      <c r="LW86" s="59">
        <v>921022</v>
      </c>
      <c r="LX86" s="59">
        <v>954681</v>
      </c>
      <c r="LY86" s="59">
        <v>885764</v>
      </c>
      <c r="LZ86" s="59">
        <v>1039323</v>
      </c>
      <c r="MC86" s="60"/>
      <c r="MP86" s="60"/>
    </row>
    <row r="87" spans="1:354" s="59" customFormat="1" outlineLevel="1">
      <c r="A87" s="5"/>
      <c r="B87" s="9"/>
      <c r="C87" s="265" t="s">
        <v>815</v>
      </c>
      <c r="D87" s="144"/>
      <c r="E87" s="144"/>
      <c r="F87" s="144"/>
      <c r="G87" s="144"/>
      <c r="H87" s="144"/>
      <c r="I87" s="144"/>
      <c r="J87" s="144"/>
      <c r="K87" s="144"/>
      <c r="L87" s="144"/>
      <c r="M87" s="144"/>
      <c r="N87" s="144"/>
      <c r="O87" s="144"/>
      <c r="P87" s="60"/>
      <c r="AC87" s="60"/>
      <c r="AP87" s="60"/>
      <c r="BC87" s="60"/>
      <c r="BP87" s="60"/>
      <c r="CC87" s="60"/>
      <c r="CP87" s="60"/>
      <c r="DC87" s="60"/>
      <c r="DP87" s="60"/>
      <c r="EC87" s="60"/>
      <c r="EP87" s="60"/>
      <c r="FC87" s="60"/>
      <c r="FP87" s="60"/>
      <c r="GC87" s="60"/>
      <c r="GP87" s="60"/>
      <c r="HC87" s="60"/>
      <c r="HP87" s="60"/>
      <c r="IC87" s="60"/>
      <c r="IP87" s="60"/>
      <c r="IQ87" s="59" t="s">
        <v>486</v>
      </c>
      <c r="IR87" s="59" t="s">
        <v>486</v>
      </c>
      <c r="IS87" s="59" t="s">
        <v>486</v>
      </c>
      <c r="IT87" s="59" t="s">
        <v>486</v>
      </c>
      <c r="IU87" s="59" t="s">
        <v>486</v>
      </c>
      <c r="IV87" s="59" t="s">
        <v>486</v>
      </c>
      <c r="IW87" s="59" t="s">
        <v>486</v>
      </c>
      <c r="IX87" s="59" t="s">
        <v>486</v>
      </c>
      <c r="IY87" s="59" t="s">
        <v>486</v>
      </c>
      <c r="IZ87" s="59" t="s">
        <v>486</v>
      </c>
      <c r="JA87" s="59" t="s">
        <v>486</v>
      </c>
      <c r="JB87" s="59" t="s">
        <v>486</v>
      </c>
      <c r="JC87" s="60" t="s">
        <v>833</v>
      </c>
      <c r="JD87" s="59" t="s">
        <v>486</v>
      </c>
      <c r="JE87" s="59" t="s">
        <v>486</v>
      </c>
      <c r="JF87" s="59" t="s">
        <v>486</v>
      </c>
      <c r="JG87" s="59" t="s">
        <v>486</v>
      </c>
      <c r="JH87" s="59" t="s">
        <v>486</v>
      </c>
      <c r="JI87" s="59" t="s">
        <v>486</v>
      </c>
      <c r="JJ87" s="59" t="s">
        <v>486</v>
      </c>
      <c r="JK87" s="59" t="s">
        <v>486</v>
      </c>
      <c r="JL87" s="59" t="s">
        <v>486</v>
      </c>
      <c r="JM87" s="59" t="s">
        <v>486</v>
      </c>
      <c r="JN87" s="59" t="s">
        <v>486</v>
      </c>
      <c r="JO87" s="59" t="s">
        <v>486</v>
      </c>
      <c r="JP87" s="60" t="s">
        <v>486</v>
      </c>
      <c r="JQ87" s="59" t="s">
        <v>486</v>
      </c>
      <c r="JR87" s="59" t="s">
        <v>486</v>
      </c>
      <c r="JS87" s="59" t="s">
        <v>486</v>
      </c>
      <c r="JT87" s="59" t="s">
        <v>486</v>
      </c>
      <c r="JU87" s="59" t="s">
        <v>486</v>
      </c>
      <c r="JV87" s="59" t="s">
        <v>486</v>
      </c>
      <c r="JW87" s="59" t="s">
        <v>486</v>
      </c>
      <c r="JX87" s="59" t="s">
        <v>486</v>
      </c>
      <c r="JY87" s="59" t="s">
        <v>486</v>
      </c>
      <c r="JZ87" s="59" t="s">
        <v>486</v>
      </c>
      <c r="KA87" s="59" t="s">
        <v>486</v>
      </c>
      <c r="KB87" s="59" t="s">
        <v>486</v>
      </c>
      <c r="KC87" s="60" t="s">
        <v>486</v>
      </c>
      <c r="KD87" s="59" t="s">
        <v>486</v>
      </c>
      <c r="KE87" s="59" t="s">
        <v>486</v>
      </c>
      <c r="KF87" s="59" t="s">
        <v>486</v>
      </c>
      <c r="KG87" s="59" t="s">
        <v>486</v>
      </c>
      <c r="KH87" s="59" t="s">
        <v>486</v>
      </c>
      <c r="KI87" s="59" t="s">
        <v>486</v>
      </c>
      <c r="KJ87" s="59" t="s">
        <v>486</v>
      </c>
      <c r="KP87" s="60"/>
      <c r="LB87" s="60"/>
      <c r="LP87" s="60"/>
      <c r="MC87" s="60"/>
      <c r="MP87" s="60"/>
    </row>
    <row r="88" spans="1:354" s="59" customFormat="1" outlineLevel="1">
      <c r="A88" s="5"/>
      <c r="B88" s="9"/>
      <c r="C88" s="266" t="s">
        <v>816</v>
      </c>
      <c r="D88" s="144"/>
      <c r="E88" s="144"/>
      <c r="F88" s="144"/>
      <c r="G88" s="144"/>
      <c r="H88" s="144"/>
      <c r="I88" s="144"/>
      <c r="J88" s="144"/>
      <c r="K88" s="144"/>
      <c r="L88" s="144"/>
      <c r="M88" s="144"/>
      <c r="N88" s="144"/>
      <c r="O88" s="144"/>
      <c r="P88" s="60"/>
      <c r="AC88" s="60"/>
      <c r="AP88" s="60"/>
      <c r="BC88" s="60"/>
      <c r="BP88" s="60"/>
      <c r="CC88" s="60"/>
      <c r="CP88" s="60"/>
      <c r="DC88" s="60"/>
      <c r="DP88" s="60"/>
      <c r="EC88" s="60"/>
      <c r="EP88" s="60"/>
      <c r="FC88" s="60"/>
      <c r="FP88" s="60"/>
      <c r="GC88" s="60"/>
      <c r="GP88" s="60"/>
      <c r="HC88" s="60"/>
      <c r="HD88" s="59">
        <v>98726.221995</v>
      </c>
      <c r="HE88" s="59">
        <v>93573.411194999993</v>
      </c>
      <c r="HF88" s="59">
        <v>184196.65677</v>
      </c>
      <c r="HG88" s="59">
        <v>248956.96518</v>
      </c>
      <c r="HH88" s="59">
        <v>320375.10430499999</v>
      </c>
      <c r="HI88" s="59">
        <v>412233.02866499999</v>
      </c>
      <c r="HJ88" s="59">
        <v>377988.60928500001</v>
      </c>
      <c r="HK88" s="59">
        <v>438260.16631499998</v>
      </c>
      <c r="HL88" s="59">
        <v>408767.58196500002</v>
      </c>
      <c r="HM88" s="59">
        <v>414606.22462499997</v>
      </c>
      <c r="HN88" s="59">
        <v>296927.09360999998</v>
      </c>
      <c r="HO88" s="59">
        <v>128101.77948</v>
      </c>
      <c r="HP88" s="60">
        <v>3422712.8433900001</v>
      </c>
      <c r="HQ88" s="59">
        <v>94315.488524999993</v>
      </c>
      <c r="HR88" s="59">
        <v>116062.52734499999</v>
      </c>
      <c r="HS88" s="59">
        <v>176346.784965</v>
      </c>
      <c r="HT88" s="59">
        <v>252402.45381000001</v>
      </c>
      <c r="HU88" s="59">
        <v>367798.20017999999</v>
      </c>
      <c r="HV88" s="59">
        <v>456333.10588500003</v>
      </c>
      <c r="HW88" s="59">
        <v>392918.15282999998</v>
      </c>
      <c r="HX88" s="59">
        <v>467994.06187500001</v>
      </c>
      <c r="HY88" s="59">
        <v>410044.898445</v>
      </c>
      <c r="HZ88" s="59">
        <v>406118.60176500003</v>
      </c>
      <c r="IA88" s="59">
        <v>302709.49080000003</v>
      </c>
      <c r="IB88" s="59">
        <v>142213.94933999999</v>
      </c>
      <c r="IC88" s="60">
        <v>3585257.7157649999</v>
      </c>
      <c r="ID88" s="59">
        <v>84717</v>
      </c>
      <c r="IE88" s="59">
        <v>84606</v>
      </c>
      <c r="IF88" s="59">
        <v>134387</v>
      </c>
      <c r="IG88" s="59">
        <v>197318</v>
      </c>
      <c r="IH88" s="59">
        <v>375270</v>
      </c>
      <c r="II88" s="59">
        <v>371280</v>
      </c>
      <c r="IJ88" s="59">
        <v>393796</v>
      </c>
      <c r="IK88" s="59">
        <v>423743</v>
      </c>
      <c r="IL88" s="59">
        <v>339517</v>
      </c>
      <c r="IM88" s="59">
        <v>361405</v>
      </c>
      <c r="IN88" s="59">
        <v>211337</v>
      </c>
      <c r="IO88" s="59">
        <v>102924</v>
      </c>
      <c r="IP88" s="60">
        <v>3080300</v>
      </c>
      <c r="IQ88" s="59">
        <v>89885</v>
      </c>
      <c r="IR88" s="59">
        <v>73760</v>
      </c>
      <c r="IS88" s="59">
        <v>108118</v>
      </c>
      <c r="IT88" s="59">
        <v>217972</v>
      </c>
      <c r="IU88" s="59">
        <v>330992</v>
      </c>
      <c r="IV88" s="59">
        <v>424266</v>
      </c>
      <c r="IW88" s="59">
        <v>460988</v>
      </c>
      <c r="IX88" s="59">
        <v>402858</v>
      </c>
      <c r="IY88" s="59">
        <v>388670</v>
      </c>
      <c r="IZ88" s="59">
        <v>359701</v>
      </c>
      <c r="JA88" s="59">
        <v>229023</v>
      </c>
      <c r="JB88" s="59">
        <v>135063</v>
      </c>
      <c r="JC88" s="60">
        <v>3221295</v>
      </c>
      <c r="JD88" s="59">
        <v>107742</v>
      </c>
      <c r="JE88" s="59">
        <v>99280</v>
      </c>
      <c r="JF88" s="59">
        <v>156149</v>
      </c>
      <c r="JG88" s="59">
        <v>252131</v>
      </c>
      <c r="JH88" s="59">
        <v>332409</v>
      </c>
      <c r="JI88" s="59">
        <v>416629</v>
      </c>
      <c r="JJ88" s="59">
        <v>402688</v>
      </c>
      <c r="JK88" s="59">
        <v>418992</v>
      </c>
      <c r="JL88" s="59">
        <v>380149</v>
      </c>
      <c r="JM88" s="59">
        <v>371740</v>
      </c>
      <c r="JN88" s="59">
        <v>240105</v>
      </c>
      <c r="JO88" s="59">
        <v>157866</v>
      </c>
      <c r="JP88" s="60">
        <v>3335881</v>
      </c>
      <c r="JQ88" s="59">
        <v>95351</v>
      </c>
      <c r="JR88" s="59">
        <v>70277</v>
      </c>
      <c r="JS88" s="59">
        <v>150245</v>
      </c>
      <c r="JT88" s="59">
        <v>276346</v>
      </c>
      <c r="JU88" s="59">
        <v>345001</v>
      </c>
      <c r="JV88" s="59">
        <v>454857</v>
      </c>
      <c r="JW88" s="59">
        <v>424411</v>
      </c>
      <c r="JX88" s="59">
        <v>462979</v>
      </c>
      <c r="JY88" s="59">
        <v>449652</v>
      </c>
      <c r="JZ88" s="59">
        <v>410449</v>
      </c>
      <c r="KA88" s="59">
        <v>284484</v>
      </c>
      <c r="KB88" s="59">
        <v>185834</v>
      </c>
      <c r="KC88" s="60">
        <v>3609886</v>
      </c>
      <c r="KD88" s="59">
        <v>107687</v>
      </c>
      <c r="KE88" s="59">
        <v>115971</v>
      </c>
      <c r="KF88" s="59">
        <v>174904</v>
      </c>
      <c r="KG88" s="59">
        <v>250268</v>
      </c>
      <c r="KH88" s="59">
        <v>363350</v>
      </c>
      <c r="KI88" s="59">
        <v>476666</v>
      </c>
      <c r="KJ88" s="59">
        <v>400703</v>
      </c>
      <c r="KK88" s="59">
        <v>452284</v>
      </c>
      <c r="KL88" s="59">
        <v>409674</v>
      </c>
      <c r="KM88" s="59">
        <v>382926</v>
      </c>
      <c r="KN88" s="59">
        <v>220396</v>
      </c>
      <c r="KO88" s="59">
        <v>152129</v>
      </c>
      <c r="KP88" s="60">
        <v>3506958</v>
      </c>
      <c r="KQ88" s="59">
        <v>111526</v>
      </c>
      <c r="KR88" s="59">
        <v>101251</v>
      </c>
      <c r="KS88" s="59">
        <v>149904</v>
      </c>
      <c r="KT88" s="59">
        <v>233293</v>
      </c>
      <c r="KU88" s="59">
        <v>402119</v>
      </c>
      <c r="KV88" s="59">
        <v>428577</v>
      </c>
      <c r="KW88" s="59">
        <v>361245</v>
      </c>
      <c r="KX88" s="59">
        <v>453660</v>
      </c>
      <c r="KY88" s="59">
        <v>389215</v>
      </c>
      <c r="KZ88" s="59">
        <v>377777</v>
      </c>
      <c r="LA88" s="59">
        <v>290095</v>
      </c>
      <c r="LB88" s="60">
        <v>177567</v>
      </c>
      <c r="LC88" s="59">
        <v>3476227</v>
      </c>
      <c r="LD88" s="59">
        <v>97819</v>
      </c>
      <c r="LE88" s="59">
        <v>139911</v>
      </c>
      <c r="LF88" s="59">
        <v>160682</v>
      </c>
      <c r="LG88" s="59">
        <v>256024</v>
      </c>
      <c r="LH88" s="59">
        <v>314826</v>
      </c>
      <c r="LI88" s="59">
        <v>364396</v>
      </c>
      <c r="LJ88" s="59">
        <v>369662</v>
      </c>
      <c r="LK88" s="59">
        <v>410963</v>
      </c>
      <c r="LL88" s="59">
        <v>433283</v>
      </c>
      <c r="LM88" s="59">
        <v>471729</v>
      </c>
      <c r="LP88" s="60"/>
      <c r="LQ88" s="59">
        <v>97819</v>
      </c>
      <c r="LR88" s="59">
        <v>139911</v>
      </c>
      <c r="LS88" s="59">
        <v>160682</v>
      </c>
      <c r="LT88" s="59">
        <v>256024</v>
      </c>
      <c r="LU88" s="59">
        <v>314826</v>
      </c>
      <c r="LV88" s="59">
        <v>364396</v>
      </c>
      <c r="LW88" s="59">
        <v>369662</v>
      </c>
      <c r="LX88" s="59">
        <v>410963</v>
      </c>
      <c r="LY88" s="59">
        <v>433283</v>
      </c>
      <c r="LZ88" s="59">
        <v>471729</v>
      </c>
      <c r="MC88" s="60"/>
      <c r="MP88" s="60"/>
    </row>
    <row r="89" spans="1:354" s="59" customFormat="1" outlineLevel="1">
      <c r="A89" s="5"/>
      <c r="B89" s="9"/>
      <c r="C89" s="266" t="s">
        <v>817</v>
      </c>
      <c r="D89" s="144"/>
      <c r="E89" s="144"/>
      <c r="F89" s="144"/>
      <c r="G89" s="144"/>
      <c r="H89" s="144"/>
      <c r="I89" s="144"/>
      <c r="J89" s="144"/>
      <c r="K89" s="144"/>
      <c r="L89" s="144"/>
      <c r="M89" s="144"/>
      <c r="N89" s="144"/>
      <c r="O89" s="144"/>
      <c r="P89" s="60"/>
      <c r="AC89" s="60"/>
      <c r="AP89" s="60"/>
      <c r="BC89" s="60"/>
      <c r="BP89" s="60"/>
      <c r="CC89" s="60"/>
      <c r="CP89" s="60"/>
      <c r="DC89" s="60"/>
      <c r="DP89" s="60"/>
      <c r="EC89" s="60"/>
      <c r="EP89" s="60"/>
      <c r="FC89" s="60"/>
      <c r="FP89" s="60"/>
      <c r="GC89" s="60"/>
      <c r="GP89" s="60"/>
      <c r="HC89" s="60"/>
      <c r="HD89" s="59">
        <v>118491.06159</v>
      </c>
      <c r="HE89" s="59">
        <v>153807.77364</v>
      </c>
      <c r="HF89" s="59">
        <v>184996.79394</v>
      </c>
      <c r="HG89" s="59">
        <v>176815.79960999999</v>
      </c>
      <c r="HH89" s="59">
        <v>167638.71614999999</v>
      </c>
      <c r="HI89" s="59">
        <v>227454.86631000001</v>
      </c>
      <c r="HJ89" s="59">
        <v>196481.75604000001</v>
      </c>
      <c r="HK89" s="59">
        <v>229070.56279500001</v>
      </c>
      <c r="HL89" s="59">
        <v>206698.47351000001</v>
      </c>
      <c r="HM89" s="59">
        <v>218010.163275</v>
      </c>
      <c r="HN89" s="59">
        <v>188381.50117500001</v>
      </c>
      <c r="HO89" s="59">
        <v>138220.52097000001</v>
      </c>
      <c r="HP89" s="60">
        <v>2206067.9890049999</v>
      </c>
      <c r="HQ89" s="59">
        <v>122813.798115</v>
      </c>
      <c r="HR89" s="59">
        <v>156853.19368500001</v>
      </c>
      <c r="HS89" s="59">
        <v>207607.47287999999</v>
      </c>
      <c r="HT89" s="59">
        <v>203697.50552999999</v>
      </c>
      <c r="HU89" s="59">
        <v>218794.87830000001</v>
      </c>
      <c r="HV89" s="59">
        <v>238835.50213499999</v>
      </c>
      <c r="HW89" s="59">
        <v>207662.81116499999</v>
      </c>
      <c r="HX89" s="59">
        <v>235170.474735</v>
      </c>
      <c r="HY89" s="59">
        <v>207949.48162499999</v>
      </c>
      <c r="HZ89" s="59">
        <v>211002.15914999999</v>
      </c>
      <c r="IA89" s="59">
        <v>218315.88462</v>
      </c>
      <c r="IB89" s="59">
        <v>142570.47304499999</v>
      </c>
      <c r="IC89" s="60">
        <v>2371273.6349849999</v>
      </c>
      <c r="ID89" s="59">
        <v>127238</v>
      </c>
      <c r="IE89" s="59">
        <v>134276</v>
      </c>
      <c r="IF89" s="59">
        <v>185380</v>
      </c>
      <c r="IG89" s="59">
        <v>193864</v>
      </c>
      <c r="IH89" s="59">
        <v>225315</v>
      </c>
      <c r="II89" s="59">
        <v>219255</v>
      </c>
      <c r="IJ89" s="59">
        <v>235926</v>
      </c>
      <c r="IK89" s="59">
        <v>235950</v>
      </c>
      <c r="IL89" s="59">
        <v>200614</v>
      </c>
      <c r="IM89" s="59">
        <v>233001</v>
      </c>
      <c r="IN89" s="59">
        <v>198919</v>
      </c>
      <c r="IO89" s="59">
        <v>145533</v>
      </c>
      <c r="IP89" s="60">
        <v>2335271</v>
      </c>
      <c r="IQ89" s="59">
        <v>126039</v>
      </c>
      <c r="IR89" s="59">
        <v>125531</v>
      </c>
      <c r="IS89" s="59">
        <v>169390</v>
      </c>
      <c r="IT89" s="59">
        <v>213305</v>
      </c>
      <c r="IU89" s="59">
        <v>180324</v>
      </c>
      <c r="IV89" s="59">
        <v>215025</v>
      </c>
      <c r="IW89" s="59">
        <v>239688</v>
      </c>
      <c r="IX89" s="59">
        <v>222130</v>
      </c>
      <c r="IY89" s="59">
        <v>222759</v>
      </c>
      <c r="IZ89" s="59">
        <v>224906</v>
      </c>
      <c r="JA89" s="59">
        <v>194859</v>
      </c>
      <c r="JB89" s="59">
        <v>172253</v>
      </c>
      <c r="JC89" s="60">
        <v>2306209</v>
      </c>
      <c r="JD89" s="59">
        <v>127389</v>
      </c>
      <c r="JE89" s="59">
        <v>132737</v>
      </c>
      <c r="JF89" s="59">
        <v>166086</v>
      </c>
      <c r="JG89" s="59">
        <v>219551</v>
      </c>
      <c r="JH89" s="59">
        <v>178592</v>
      </c>
      <c r="JI89" s="59">
        <v>234543</v>
      </c>
      <c r="JJ89" s="59">
        <v>216461</v>
      </c>
      <c r="JK89" s="59">
        <v>233801</v>
      </c>
      <c r="JL89" s="59">
        <v>226626</v>
      </c>
      <c r="JM89" s="59">
        <v>229070</v>
      </c>
      <c r="JN89" s="59">
        <v>210200</v>
      </c>
      <c r="JO89" s="59">
        <v>181835</v>
      </c>
      <c r="JP89" s="60">
        <v>2356890</v>
      </c>
      <c r="JQ89" s="59">
        <v>141836</v>
      </c>
      <c r="JR89" s="59">
        <v>88817</v>
      </c>
      <c r="JS89" s="59">
        <v>202359</v>
      </c>
      <c r="JT89" s="59">
        <v>243315</v>
      </c>
      <c r="JU89" s="59">
        <v>224315</v>
      </c>
      <c r="JV89" s="59">
        <v>243729</v>
      </c>
      <c r="JW89" s="59">
        <v>258597</v>
      </c>
      <c r="JX89" s="59">
        <v>260352</v>
      </c>
      <c r="JY89" s="59">
        <v>244158</v>
      </c>
      <c r="JZ89" s="59">
        <v>224943</v>
      </c>
      <c r="KA89" s="59">
        <v>233987</v>
      </c>
      <c r="KB89" s="59">
        <v>189098</v>
      </c>
      <c r="KC89" s="60">
        <v>2555506</v>
      </c>
      <c r="KD89" s="59">
        <v>137206</v>
      </c>
      <c r="KE89" s="59">
        <v>137865</v>
      </c>
      <c r="KF89" s="59">
        <v>225014</v>
      </c>
      <c r="KG89" s="59">
        <v>245354</v>
      </c>
      <c r="KH89" s="59">
        <v>190076</v>
      </c>
      <c r="KI89" s="59">
        <v>254611</v>
      </c>
      <c r="KJ89" s="59">
        <v>230940</v>
      </c>
      <c r="KK89" s="59">
        <v>272751</v>
      </c>
      <c r="KL89" s="59">
        <v>265013</v>
      </c>
      <c r="KM89" s="59">
        <v>263831</v>
      </c>
      <c r="KN89" s="59">
        <v>209574</v>
      </c>
      <c r="KO89" s="59">
        <v>158877</v>
      </c>
      <c r="KP89" s="60">
        <v>2591113</v>
      </c>
      <c r="KQ89" s="59">
        <v>134918</v>
      </c>
      <c r="KR89" s="59">
        <v>126848</v>
      </c>
      <c r="KS89" s="59">
        <v>195737</v>
      </c>
      <c r="KT89" s="59">
        <v>200810</v>
      </c>
      <c r="KU89" s="59">
        <v>228108</v>
      </c>
      <c r="KV89" s="59">
        <v>245885</v>
      </c>
      <c r="KW89" s="59">
        <v>198870</v>
      </c>
      <c r="KX89" s="59">
        <v>264013</v>
      </c>
      <c r="KY89" s="59">
        <v>231013</v>
      </c>
      <c r="KZ89" s="59">
        <v>242964</v>
      </c>
      <c r="LA89" s="59">
        <v>230210</v>
      </c>
      <c r="LB89" s="60">
        <v>162793</v>
      </c>
      <c r="LC89" s="59">
        <v>2462170</v>
      </c>
      <c r="LD89" s="59">
        <v>77133</v>
      </c>
      <c r="LE89" s="59">
        <v>174555</v>
      </c>
      <c r="LF89" s="59">
        <v>185126</v>
      </c>
      <c r="LG89" s="59">
        <v>224320</v>
      </c>
      <c r="LH89" s="59">
        <v>206112</v>
      </c>
      <c r="LI89" s="59">
        <v>226111</v>
      </c>
      <c r="LJ89" s="59">
        <v>251172</v>
      </c>
      <c r="LK89" s="59">
        <v>256556</v>
      </c>
      <c r="LL89" s="59">
        <v>239628</v>
      </c>
      <c r="LM89" s="59">
        <v>281254</v>
      </c>
      <c r="LP89" s="60"/>
      <c r="LQ89" s="59">
        <v>77133</v>
      </c>
      <c r="LR89" s="59">
        <v>174555</v>
      </c>
      <c r="LS89" s="59">
        <v>185126</v>
      </c>
      <c r="LT89" s="59">
        <v>224320</v>
      </c>
      <c r="LU89" s="59">
        <v>206112</v>
      </c>
      <c r="LV89" s="59">
        <v>226111</v>
      </c>
      <c r="LW89" s="59">
        <v>251172</v>
      </c>
      <c r="LX89" s="59">
        <v>256556</v>
      </c>
      <c r="LY89" s="59">
        <v>239628</v>
      </c>
      <c r="LZ89" s="59">
        <v>281254</v>
      </c>
      <c r="MC89" s="60"/>
      <c r="MP89" s="60"/>
    </row>
    <row r="90" spans="1:354" s="59" customFormat="1" outlineLevel="1">
      <c r="A90" s="5"/>
      <c r="B90" s="9"/>
      <c r="C90" s="266" t="s">
        <v>818</v>
      </c>
      <c r="D90" s="144"/>
      <c r="E90" s="144"/>
      <c r="F90" s="144"/>
      <c r="G90" s="144"/>
      <c r="H90" s="144"/>
      <c r="I90" s="144"/>
      <c r="J90" s="144"/>
      <c r="K90" s="144"/>
      <c r="L90" s="144"/>
      <c r="M90" s="144"/>
      <c r="N90" s="144"/>
      <c r="O90" s="144"/>
      <c r="P90" s="60"/>
      <c r="AC90" s="60"/>
      <c r="AP90" s="60"/>
      <c r="BC90" s="60"/>
      <c r="BP90" s="60"/>
      <c r="CC90" s="60"/>
      <c r="CP90" s="60"/>
      <c r="DC90" s="60"/>
      <c r="DP90" s="60"/>
      <c r="EC90" s="60"/>
      <c r="EP90" s="60"/>
      <c r="FC90" s="60"/>
      <c r="FP90" s="60"/>
      <c r="GC90" s="60"/>
      <c r="GP90" s="60"/>
      <c r="HC90" s="60"/>
      <c r="HD90" s="59">
        <v>306385.40441999998</v>
      </c>
      <c r="HE90" s="59">
        <v>383464.37794500001</v>
      </c>
      <c r="HF90" s="59">
        <v>622449.56560500001</v>
      </c>
      <c r="HG90" s="59">
        <v>674959.24777500005</v>
      </c>
      <c r="HH90" s="59">
        <v>740966.02837499999</v>
      </c>
      <c r="HI90" s="59">
        <v>925805.87930999999</v>
      </c>
      <c r="HJ90" s="59">
        <v>744234.61592999997</v>
      </c>
      <c r="HK90" s="59">
        <v>940587.55169999995</v>
      </c>
      <c r="HL90" s="59">
        <v>930127.70865000004</v>
      </c>
      <c r="HM90" s="59">
        <v>974593.38142500003</v>
      </c>
      <c r="HN90" s="59">
        <v>812043.06594</v>
      </c>
      <c r="HO90" s="59">
        <v>532122.96952499996</v>
      </c>
      <c r="HP90" s="60">
        <v>8587739.7965999991</v>
      </c>
      <c r="HQ90" s="59">
        <v>431412.73393500003</v>
      </c>
      <c r="HR90" s="59">
        <v>551961.29110499995</v>
      </c>
      <c r="HS90" s="59">
        <v>645413.13951000001</v>
      </c>
      <c r="HT90" s="59">
        <v>713037.43096499995</v>
      </c>
      <c r="HU90" s="59">
        <v>807970.71247499995</v>
      </c>
      <c r="HV90" s="59">
        <v>913109.825235</v>
      </c>
      <c r="HW90" s="59">
        <v>874213.36117499997</v>
      </c>
      <c r="HX90" s="59">
        <v>1003280.3854950001</v>
      </c>
      <c r="HY90" s="59">
        <v>946374.48481499997</v>
      </c>
      <c r="HZ90" s="59">
        <v>1004290.989585</v>
      </c>
      <c r="IA90" s="59">
        <v>850621.10806500004</v>
      </c>
      <c r="IB90" s="59">
        <v>563585.05250999995</v>
      </c>
      <c r="IC90" s="60">
        <v>9305270.5148699991</v>
      </c>
      <c r="ID90" s="59">
        <v>401603</v>
      </c>
      <c r="IE90" s="59">
        <v>441935</v>
      </c>
      <c r="IF90" s="59">
        <v>673962</v>
      </c>
      <c r="IG90" s="59">
        <v>795764</v>
      </c>
      <c r="IH90" s="59">
        <v>1010300</v>
      </c>
      <c r="II90" s="59">
        <v>963149</v>
      </c>
      <c r="IJ90" s="59">
        <v>965214</v>
      </c>
      <c r="IK90" s="59">
        <v>997245</v>
      </c>
      <c r="IL90" s="59">
        <v>883154</v>
      </c>
      <c r="IM90" s="59">
        <v>931703</v>
      </c>
      <c r="IN90" s="59">
        <v>704466</v>
      </c>
      <c r="IO90" s="59">
        <v>542799</v>
      </c>
      <c r="IP90" s="60">
        <v>9311293</v>
      </c>
      <c r="IQ90" s="59">
        <v>469332</v>
      </c>
      <c r="IR90" s="59">
        <v>420312</v>
      </c>
      <c r="IS90" s="59">
        <v>670954</v>
      </c>
      <c r="IT90" s="59">
        <v>853295</v>
      </c>
      <c r="IU90" s="59">
        <v>827342</v>
      </c>
      <c r="IV90" s="59">
        <v>680522</v>
      </c>
      <c r="IW90" s="59">
        <v>823707</v>
      </c>
      <c r="IX90" s="59">
        <v>1017280</v>
      </c>
      <c r="IY90" s="59">
        <v>1013063</v>
      </c>
      <c r="IZ90" s="59">
        <v>1104339</v>
      </c>
      <c r="JA90" s="59">
        <v>818921</v>
      </c>
      <c r="JB90" s="59">
        <v>649330</v>
      </c>
      <c r="JC90" s="60">
        <v>9348397</v>
      </c>
      <c r="JD90" s="59">
        <v>531269</v>
      </c>
      <c r="JE90" s="59">
        <v>523716</v>
      </c>
      <c r="JF90" s="59">
        <v>729088</v>
      </c>
      <c r="JG90" s="59">
        <v>892240</v>
      </c>
      <c r="JH90" s="59">
        <v>950682</v>
      </c>
      <c r="JI90" s="59">
        <v>1088599</v>
      </c>
      <c r="JJ90" s="59">
        <v>1065919</v>
      </c>
      <c r="JK90" s="59">
        <v>1060631</v>
      </c>
      <c r="JL90" s="59">
        <v>989910</v>
      </c>
      <c r="JM90" s="59">
        <v>1056940</v>
      </c>
      <c r="JN90" s="59">
        <v>935610</v>
      </c>
      <c r="JO90" s="59">
        <v>740671</v>
      </c>
      <c r="JP90" s="60">
        <v>10565276</v>
      </c>
      <c r="JQ90" s="59">
        <v>615022</v>
      </c>
      <c r="JR90" s="59">
        <v>411191</v>
      </c>
      <c r="JS90" s="59">
        <v>871420</v>
      </c>
      <c r="JT90" s="59">
        <v>1027430</v>
      </c>
      <c r="JU90" s="59">
        <v>922159</v>
      </c>
      <c r="JV90" s="59">
        <v>1052776</v>
      </c>
      <c r="JW90" s="59">
        <v>979134</v>
      </c>
      <c r="JX90" s="59">
        <v>1046656</v>
      </c>
      <c r="JY90" s="59">
        <v>1006863</v>
      </c>
      <c r="JZ90" s="59">
        <v>961548</v>
      </c>
      <c r="KA90" s="59">
        <v>1029838</v>
      </c>
      <c r="KB90" s="59">
        <v>834877</v>
      </c>
      <c r="KC90" s="60">
        <v>10758913</v>
      </c>
      <c r="KD90" s="59">
        <v>497706</v>
      </c>
      <c r="KE90" s="59">
        <v>516608</v>
      </c>
      <c r="KF90" s="59">
        <v>802986</v>
      </c>
      <c r="KG90" s="59">
        <v>791223</v>
      </c>
      <c r="KH90" s="59">
        <v>853095</v>
      </c>
      <c r="KI90" s="59">
        <v>1087409</v>
      </c>
      <c r="KJ90" s="59">
        <v>911325</v>
      </c>
      <c r="KK90" s="59">
        <v>993874</v>
      </c>
      <c r="KL90" s="59">
        <v>998394</v>
      </c>
      <c r="KM90" s="59">
        <v>1006149</v>
      </c>
      <c r="KN90" s="59">
        <v>799673</v>
      </c>
      <c r="KO90" s="59">
        <v>550749</v>
      </c>
      <c r="KP90" s="60">
        <v>9809192</v>
      </c>
      <c r="KQ90" s="59">
        <v>443662</v>
      </c>
      <c r="KR90" s="59">
        <v>499823</v>
      </c>
      <c r="KS90" s="59">
        <v>797254</v>
      </c>
      <c r="KT90" s="59">
        <v>769609</v>
      </c>
      <c r="KU90" s="59">
        <v>945004</v>
      </c>
      <c r="KV90" s="59">
        <v>1040550</v>
      </c>
      <c r="KW90" s="59">
        <v>852413</v>
      </c>
      <c r="KX90" s="59">
        <v>966467</v>
      </c>
      <c r="KY90" s="59">
        <v>935177</v>
      </c>
      <c r="KZ90" s="59">
        <v>989425</v>
      </c>
      <c r="LA90" s="59">
        <v>858711</v>
      </c>
      <c r="LB90" s="60">
        <v>700741</v>
      </c>
      <c r="LC90" s="59">
        <v>9798836</v>
      </c>
      <c r="LD90" s="59">
        <v>334436</v>
      </c>
      <c r="LE90" s="59">
        <v>718031</v>
      </c>
      <c r="LF90" s="59">
        <v>748544</v>
      </c>
      <c r="LG90" s="59">
        <v>896182</v>
      </c>
      <c r="LH90" s="59">
        <v>920541</v>
      </c>
      <c r="LI90" s="59">
        <v>984800</v>
      </c>
      <c r="LJ90" s="59">
        <v>917304</v>
      </c>
      <c r="LK90" s="59">
        <v>1004020</v>
      </c>
      <c r="LL90" s="59">
        <v>865382</v>
      </c>
      <c r="LM90" s="59">
        <v>1020647</v>
      </c>
      <c r="LP90" s="60"/>
      <c r="LQ90" s="59">
        <v>334436</v>
      </c>
      <c r="LR90" s="59">
        <v>718031</v>
      </c>
      <c r="LS90" s="59">
        <v>748544</v>
      </c>
      <c r="LT90" s="59">
        <v>896182</v>
      </c>
      <c r="LU90" s="59">
        <v>920541</v>
      </c>
      <c r="LV90" s="59">
        <v>984800</v>
      </c>
      <c r="LW90" s="59">
        <v>917304</v>
      </c>
      <c r="LX90" s="59">
        <v>1004020</v>
      </c>
      <c r="LY90" s="59">
        <v>865382</v>
      </c>
      <c r="LZ90" s="59">
        <v>1020647</v>
      </c>
      <c r="MC90" s="60"/>
      <c r="MP90" s="60"/>
    </row>
    <row r="91" spans="1:354" s="59" customFormat="1" ht="17.25" outlineLevel="1">
      <c r="A91" s="5"/>
      <c r="B91" s="9"/>
      <c r="C91" s="266" t="s">
        <v>844</v>
      </c>
      <c r="D91" s="144"/>
      <c r="E91" s="144"/>
      <c r="F91" s="144"/>
      <c r="G91" s="144"/>
      <c r="H91" s="144"/>
      <c r="I91" s="144"/>
      <c r="J91" s="144"/>
      <c r="K91" s="144"/>
      <c r="L91" s="144"/>
      <c r="M91" s="144"/>
      <c r="N91" s="144"/>
      <c r="O91" s="144"/>
      <c r="P91" s="60"/>
      <c r="AC91" s="60"/>
      <c r="AP91" s="60"/>
      <c r="BC91" s="60"/>
      <c r="BP91" s="60"/>
      <c r="CC91" s="60"/>
      <c r="CP91" s="60"/>
      <c r="DC91" s="60"/>
      <c r="DP91" s="60"/>
      <c r="EC91" s="60"/>
      <c r="EP91" s="60"/>
      <c r="FC91" s="60"/>
      <c r="FP91" s="60"/>
      <c r="GC91" s="60"/>
      <c r="GP91" s="60"/>
      <c r="HC91" s="60"/>
      <c r="HD91" s="59">
        <v>523602.688005</v>
      </c>
      <c r="HE91" s="59">
        <v>630845.56278000004</v>
      </c>
      <c r="HF91" s="59">
        <v>991643.01631500002</v>
      </c>
      <c r="HG91" s="59">
        <v>1100732.012565</v>
      </c>
      <c r="HH91" s="59">
        <v>1228979.84883</v>
      </c>
      <c r="HI91" s="59">
        <v>1565493.7742850001</v>
      </c>
      <c r="HJ91" s="59">
        <v>1318704.981255</v>
      </c>
      <c r="HK91" s="59">
        <v>1607918.2808099999</v>
      </c>
      <c r="HL91" s="59">
        <v>1545593.764125</v>
      </c>
      <c r="HM91" s="59">
        <v>1607209.769325</v>
      </c>
      <c r="HN91" s="59">
        <v>1297351.6607250001</v>
      </c>
      <c r="HO91" s="59">
        <v>798445.26997499994</v>
      </c>
      <c r="HP91" s="60">
        <v>14216520.628994999</v>
      </c>
      <c r="HQ91" s="59">
        <v>648542.02057499997</v>
      </c>
      <c r="HR91" s="59">
        <v>824877.01213499997</v>
      </c>
      <c r="HS91" s="59">
        <v>1029367.397355</v>
      </c>
      <c r="HT91" s="59">
        <v>1169137.3903049999</v>
      </c>
      <c r="HU91" s="59">
        <v>1394563.7909550001</v>
      </c>
      <c r="HV91" s="59">
        <v>1608278.433255</v>
      </c>
      <c r="HW91" s="59">
        <v>1474794.3251700001</v>
      </c>
      <c r="HX91" s="59">
        <v>1706444.9221049999</v>
      </c>
      <c r="HY91" s="59">
        <v>1564368.864885</v>
      </c>
      <c r="HZ91" s="59">
        <v>1621411.7505000001</v>
      </c>
      <c r="IA91" s="59">
        <v>1371646.483485</v>
      </c>
      <c r="IB91" s="59">
        <v>848369.47489499999</v>
      </c>
      <c r="IC91" s="60">
        <v>15261801.86562</v>
      </c>
      <c r="ID91" s="59">
        <v>613558</v>
      </c>
      <c r="IE91" s="59">
        <v>660817</v>
      </c>
      <c r="IF91" s="59">
        <v>993729</v>
      </c>
      <c r="IG91" s="59">
        <v>1186945</v>
      </c>
      <c r="IH91" s="59">
        <v>1610885</v>
      </c>
      <c r="II91" s="59">
        <v>1553684</v>
      </c>
      <c r="IJ91" s="59">
        <v>1594936</v>
      </c>
      <c r="IK91" s="59">
        <v>1656938</v>
      </c>
      <c r="IL91" s="59">
        <v>1423284</v>
      </c>
      <c r="IM91" s="59">
        <v>1526109</v>
      </c>
      <c r="IN91" s="59">
        <v>1114723</v>
      </c>
      <c r="IO91" s="59">
        <v>791256</v>
      </c>
      <c r="IP91" s="60">
        <v>14726865</v>
      </c>
      <c r="IQ91" s="59">
        <v>685256</v>
      </c>
      <c r="IR91" s="59">
        <v>619603</v>
      </c>
      <c r="IS91" s="59">
        <v>948463</v>
      </c>
      <c r="IT91" s="59">
        <v>1284573</v>
      </c>
      <c r="IU91" s="59">
        <v>1338657</v>
      </c>
      <c r="IV91" s="59">
        <v>1319813</v>
      </c>
      <c r="IW91" s="59">
        <v>1524383</v>
      </c>
      <c r="IX91" s="59">
        <v>1642267</v>
      </c>
      <c r="IY91" s="59">
        <v>1624492</v>
      </c>
      <c r="IZ91" s="59">
        <v>1688945</v>
      </c>
      <c r="JA91" s="59">
        <v>1242803</v>
      </c>
      <c r="JB91" s="59">
        <v>956646</v>
      </c>
      <c r="JC91" s="60">
        <v>14875901</v>
      </c>
      <c r="JD91" s="59">
        <v>766400</v>
      </c>
      <c r="JE91" s="59">
        <v>755733</v>
      </c>
      <c r="JF91" s="59">
        <v>1051323</v>
      </c>
      <c r="JG91" s="59">
        <v>1363922</v>
      </c>
      <c r="JH91" s="59">
        <v>1461682</v>
      </c>
      <c r="JI91" s="59">
        <v>1739771</v>
      </c>
      <c r="JJ91" s="59">
        <v>1685068</v>
      </c>
      <c r="JK91" s="59">
        <v>1713425</v>
      </c>
      <c r="JL91" s="59">
        <v>1596684</v>
      </c>
      <c r="JM91" s="59">
        <v>1657750</v>
      </c>
      <c r="JN91" s="59">
        <v>1385915</v>
      </c>
      <c r="JO91" s="59">
        <v>1080373</v>
      </c>
      <c r="JP91" s="60">
        <v>16258047</v>
      </c>
      <c r="JQ91" s="59">
        <v>852208</v>
      </c>
      <c r="JR91" s="59">
        <v>570284</v>
      </c>
      <c r="JS91" s="59">
        <v>1224024</v>
      </c>
      <c r="JT91" s="59">
        <v>1547091</v>
      </c>
      <c r="JU91" s="59">
        <v>1491474</v>
      </c>
      <c r="JV91" s="59">
        <v>1751362</v>
      </c>
      <c r="JW91" s="59">
        <v>1662141</v>
      </c>
      <c r="JX91" s="59">
        <v>1769987</v>
      </c>
      <c r="JY91" s="59">
        <v>1700673</v>
      </c>
      <c r="JZ91" s="59">
        <v>1596940</v>
      </c>
      <c r="KA91" s="59">
        <v>1548309</v>
      </c>
      <c r="KB91" s="59">
        <v>1209809</v>
      </c>
      <c r="KC91" s="60">
        <v>16924304</v>
      </c>
      <c r="KD91" s="59">
        <v>742600</v>
      </c>
      <c r="KE91" s="59">
        <v>770444</v>
      </c>
      <c r="KF91" s="59">
        <v>1202905</v>
      </c>
      <c r="KG91" s="59">
        <v>1286844</v>
      </c>
      <c r="KH91" s="59">
        <v>1406521</v>
      </c>
      <c r="KI91" s="59">
        <v>1818686</v>
      </c>
      <c r="KJ91" s="59">
        <v>1542969</v>
      </c>
      <c r="KK91" s="59">
        <v>1718909</v>
      </c>
      <c r="KL91" s="59">
        <v>1673081</v>
      </c>
      <c r="KM91" s="59">
        <v>1652906</v>
      </c>
      <c r="KN91" s="59">
        <v>1229644</v>
      </c>
      <c r="KO91" s="59">
        <v>861755</v>
      </c>
      <c r="KP91" s="60">
        <v>15907263</v>
      </c>
      <c r="KQ91" s="59">
        <v>690106</v>
      </c>
      <c r="KR91" s="59">
        <v>727922</v>
      </c>
      <c r="KS91" s="59">
        <v>1142895</v>
      </c>
      <c r="KT91" s="59">
        <v>1203712</v>
      </c>
      <c r="KU91" s="59">
        <v>1575231</v>
      </c>
      <c r="KV91" s="59">
        <v>1715012</v>
      </c>
      <c r="KW91" s="59">
        <v>1412527</v>
      </c>
      <c r="KX91" s="59">
        <v>1684139</v>
      </c>
      <c r="KY91" s="59">
        <v>1555405</v>
      </c>
      <c r="KZ91" s="59">
        <v>1610166</v>
      </c>
      <c r="LA91" s="59">
        <v>1379016</v>
      </c>
      <c r="LB91" s="60">
        <v>1041102</v>
      </c>
      <c r="LC91" s="59">
        <v>15737233</v>
      </c>
      <c r="LD91" s="59">
        <v>509389</v>
      </c>
      <c r="LE91" s="59">
        <v>1032498</v>
      </c>
      <c r="LF91" s="59">
        <v>1094353</v>
      </c>
      <c r="LG91" s="59">
        <v>1376526</v>
      </c>
      <c r="LH91" s="59">
        <v>1441479</v>
      </c>
      <c r="LI91" s="59">
        <v>1575307</v>
      </c>
      <c r="LJ91" s="59">
        <v>1538139</v>
      </c>
      <c r="LK91" s="59">
        <v>1671540</v>
      </c>
      <c r="LL91" s="59">
        <v>1538293</v>
      </c>
      <c r="LM91" s="59">
        <v>1773630</v>
      </c>
      <c r="LP91" s="60"/>
      <c r="LQ91" s="59">
        <v>509389</v>
      </c>
      <c r="LR91" s="59">
        <v>1032498</v>
      </c>
      <c r="LS91" s="59">
        <v>1094353</v>
      </c>
      <c r="LT91" s="59">
        <v>1376526</v>
      </c>
      <c r="LU91" s="59">
        <v>1441479</v>
      </c>
      <c r="LV91" s="59">
        <v>1575307</v>
      </c>
      <c r="LW91" s="59">
        <v>1538139</v>
      </c>
      <c r="LX91" s="59">
        <v>1671540</v>
      </c>
      <c r="LY91" s="59">
        <v>1538293</v>
      </c>
      <c r="LZ91" s="59">
        <v>1773630</v>
      </c>
      <c r="MC91" s="60"/>
      <c r="MP91" s="60"/>
    </row>
    <row r="92" spans="1:354" s="59" customFormat="1" outlineLevel="1">
      <c r="A92" s="5"/>
      <c r="B92" s="9"/>
      <c r="C92" s="265" t="s">
        <v>819</v>
      </c>
      <c r="D92" s="144"/>
      <c r="E92" s="144"/>
      <c r="F92" s="144"/>
      <c r="G92" s="144"/>
      <c r="H92" s="144"/>
      <c r="I92" s="144"/>
      <c r="J92" s="144"/>
      <c r="K92" s="144"/>
      <c r="L92" s="144"/>
      <c r="M92" s="144"/>
      <c r="N92" s="144"/>
      <c r="O92" s="144"/>
      <c r="P92" s="60"/>
      <c r="AC92" s="60"/>
      <c r="AP92" s="60"/>
      <c r="BC92" s="60"/>
      <c r="BP92" s="60"/>
      <c r="CC92" s="60"/>
      <c r="CP92" s="60"/>
      <c r="DC92" s="60"/>
      <c r="DP92" s="60"/>
      <c r="EC92" s="60"/>
      <c r="EP92" s="60"/>
      <c r="FC92" s="60"/>
      <c r="FP92" s="60"/>
      <c r="GC92" s="60"/>
      <c r="GP92" s="60"/>
      <c r="HC92" s="60"/>
      <c r="HP92" s="60"/>
      <c r="IC92" s="60"/>
      <c r="IP92" s="60"/>
      <c r="IQ92" s="59" t="s">
        <v>486</v>
      </c>
      <c r="IR92" s="59" t="s">
        <v>486</v>
      </c>
      <c r="IS92" s="59" t="s">
        <v>486</v>
      </c>
      <c r="IT92" s="59" t="s">
        <v>486</v>
      </c>
      <c r="IU92" s="59" t="s">
        <v>486</v>
      </c>
      <c r="IV92" s="59" t="s">
        <v>486</v>
      </c>
      <c r="IW92" s="59" t="s">
        <v>486</v>
      </c>
      <c r="IX92" s="59" t="s">
        <v>486</v>
      </c>
      <c r="IY92" s="59" t="s">
        <v>486</v>
      </c>
      <c r="IZ92" s="59" t="s">
        <v>486</v>
      </c>
      <c r="JA92" s="59" t="s">
        <v>486</v>
      </c>
      <c r="JB92" s="59" t="s">
        <v>486</v>
      </c>
      <c r="JC92" s="60" t="s">
        <v>833</v>
      </c>
      <c r="JD92" s="59" t="s">
        <v>486</v>
      </c>
      <c r="JE92" s="59" t="s">
        <v>486</v>
      </c>
      <c r="JF92" s="59" t="s">
        <v>486</v>
      </c>
      <c r="JG92" s="59" t="s">
        <v>486</v>
      </c>
      <c r="JH92" s="59" t="s">
        <v>486</v>
      </c>
      <c r="JI92" s="59" t="s">
        <v>486</v>
      </c>
      <c r="JJ92" s="59" t="s">
        <v>486</v>
      </c>
      <c r="JK92" s="59" t="s">
        <v>486</v>
      </c>
      <c r="JL92" s="59" t="s">
        <v>486</v>
      </c>
      <c r="JM92" s="59" t="s">
        <v>486</v>
      </c>
      <c r="JN92" s="59" t="s">
        <v>486</v>
      </c>
      <c r="JO92" s="59" t="s">
        <v>486</v>
      </c>
      <c r="JP92" s="60" t="s">
        <v>486</v>
      </c>
      <c r="JQ92" s="59" t="s">
        <v>486</v>
      </c>
      <c r="JR92" s="59" t="s">
        <v>486</v>
      </c>
      <c r="JS92" s="59" t="s">
        <v>486</v>
      </c>
      <c r="JT92" s="59" t="s">
        <v>486</v>
      </c>
      <c r="JU92" s="59" t="s">
        <v>486</v>
      </c>
      <c r="JV92" s="59" t="s">
        <v>486</v>
      </c>
      <c r="JW92" s="59" t="s">
        <v>486</v>
      </c>
      <c r="JX92" s="59" t="s">
        <v>486</v>
      </c>
      <c r="JY92" s="59" t="s">
        <v>486</v>
      </c>
      <c r="JZ92" s="59" t="s">
        <v>486</v>
      </c>
      <c r="KA92" s="59" t="s">
        <v>486</v>
      </c>
      <c r="KB92" s="59" t="s">
        <v>486</v>
      </c>
      <c r="KC92" s="60" t="s">
        <v>486</v>
      </c>
      <c r="KD92" s="59" t="s">
        <v>486</v>
      </c>
      <c r="KE92" s="59" t="s">
        <v>486</v>
      </c>
      <c r="KF92" s="59" t="s">
        <v>486</v>
      </c>
      <c r="KG92" s="59" t="s">
        <v>486</v>
      </c>
      <c r="KH92" s="59" t="s">
        <v>486</v>
      </c>
      <c r="KI92" s="59" t="s">
        <v>486</v>
      </c>
      <c r="KJ92" s="59" t="s">
        <v>486</v>
      </c>
      <c r="KP92" s="60"/>
      <c r="LB92" s="60"/>
      <c r="LP92" s="60"/>
      <c r="MC92" s="60"/>
      <c r="MP92" s="60"/>
    </row>
    <row r="93" spans="1:354" s="59" customFormat="1" ht="17.25" outlineLevel="1">
      <c r="A93" s="5"/>
      <c r="B93" s="270"/>
      <c r="C93" s="266" t="s">
        <v>839</v>
      </c>
      <c r="D93" s="268"/>
      <c r="E93" s="268"/>
      <c r="F93" s="268"/>
      <c r="G93" s="268"/>
      <c r="H93" s="268"/>
      <c r="I93" s="268"/>
      <c r="J93" s="268"/>
      <c r="K93" s="268"/>
      <c r="L93" s="268"/>
      <c r="M93" s="268"/>
      <c r="N93" s="268"/>
      <c r="O93" s="268"/>
      <c r="P93" s="301"/>
      <c r="Q93" s="124"/>
      <c r="R93" s="124"/>
      <c r="S93" s="124"/>
      <c r="T93" s="124"/>
      <c r="U93" s="124"/>
      <c r="V93" s="124"/>
      <c r="W93" s="124"/>
      <c r="X93" s="124"/>
      <c r="Y93" s="124"/>
      <c r="Z93" s="124"/>
      <c r="AA93" s="124"/>
      <c r="AB93" s="124"/>
      <c r="AC93" s="301"/>
      <c r="AD93" s="124"/>
      <c r="AE93" s="124"/>
      <c r="AF93" s="124"/>
      <c r="AG93" s="124"/>
      <c r="AH93" s="124"/>
      <c r="AI93" s="124"/>
      <c r="AJ93" s="124"/>
      <c r="AK93" s="124"/>
      <c r="AL93" s="124"/>
      <c r="AM93" s="124"/>
      <c r="AN93" s="124"/>
      <c r="AO93" s="124"/>
      <c r="AP93" s="301"/>
      <c r="AQ93" s="124"/>
      <c r="AR93" s="124"/>
      <c r="AS93" s="124"/>
      <c r="AT93" s="124"/>
      <c r="AU93" s="124"/>
      <c r="AV93" s="124"/>
      <c r="AW93" s="124"/>
      <c r="AX93" s="124"/>
      <c r="AY93" s="124"/>
      <c r="AZ93" s="124"/>
      <c r="BA93" s="124"/>
      <c r="BB93" s="124"/>
      <c r="BC93" s="301"/>
      <c r="BD93" s="124"/>
      <c r="BE93" s="124"/>
      <c r="BF93" s="124"/>
      <c r="BG93" s="124"/>
      <c r="BH93" s="124"/>
      <c r="BI93" s="124"/>
      <c r="BJ93" s="124"/>
      <c r="BK93" s="124"/>
      <c r="BL93" s="124"/>
      <c r="BM93" s="124"/>
      <c r="BN93" s="124"/>
      <c r="BO93" s="124"/>
      <c r="BP93" s="301"/>
      <c r="BQ93" s="124"/>
      <c r="BR93" s="124"/>
      <c r="BS93" s="124"/>
      <c r="BT93" s="124"/>
      <c r="BU93" s="124"/>
      <c r="BV93" s="124"/>
      <c r="BW93" s="124"/>
      <c r="BX93" s="124"/>
      <c r="BY93" s="124"/>
      <c r="BZ93" s="124"/>
      <c r="CA93" s="124"/>
      <c r="CB93" s="124"/>
      <c r="CC93" s="301"/>
      <c r="CD93" s="124"/>
      <c r="CE93" s="124"/>
      <c r="CF93" s="124"/>
      <c r="CG93" s="124"/>
      <c r="CH93" s="124"/>
      <c r="CI93" s="124"/>
      <c r="CJ93" s="124"/>
      <c r="CK93" s="124"/>
      <c r="CL93" s="124"/>
      <c r="CM93" s="124"/>
      <c r="CN93" s="124"/>
      <c r="CO93" s="124"/>
      <c r="CP93" s="301"/>
      <c r="CQ93" s="124"/>
      <c r="CR93" s="124"/>
      <c r="CS93" s="124"/>
      <c r="CT93" s="124"/>
      <c r="CU93" s="124"/>
      <c r="CV93" s="124"/>
      <c r="CW93" s="124"/>
      <c r="CX93" s="124"/>
      <c r="CY93" s="124"/>
      <c r="CZ93" s="124"/>
      <c r="DA93" s="124"/>
      <c r="DB93" s="124"/>
      <c r="DC93" s="301"/>
      <c r="DD93" s="124"/>
      <c r="DE93" s="124"/>
      <c r="DF93" s="124"/>
      <c r="DG93" s="124"/>
      <c r="DH93" s="124"/>
      <c r="DI93" s="124"/>
      <c r="DJ93" s="124"/>
      <c r="DK93" s="124"/>
      <c r="DL93" s="124"/>
      <c r="DM93" s="124"/>
      <c r="DN93" s="124"/>
      <c r="DO93" s="124"/>
      <c r="DP93" s="301"/>
      <c r="DQ93" s="124"/>
      <c r="DR93" s="124"/>
      <c r="DS93" s="124"/>
      <c r="DT93" s="124"/>
      <c r="DU93" s="124"/>
      <c r="DV93" s="124"/>
      <c r="DW93" s="124"/>
      <c r="DX93" s="124"/>
      <c r="DY93" s="124"/>
      <c r="DZ93" s="124"/>
      <c r="EA93" s="124"/>
      <c r="EB93" s="124"/>
      <c r="EC93" s="301"/>
      <c r="ED93" s="124"/>
      <c r="EE93" s="124"/>
      <c r="EF93" s="124"/>
      <c r="EG93" s="124"/>
      <c r="EH93" s="124"/>
      <c r="EI93" s="124"/>
      <c r="EJ93" s="124"/>
      <c r="EK93" s="124"/>
      <c r="EL93" s="124"/>
      <c r="EM93" s="124"/>
      <c r="EN93" s="124"/>
      <c r="EO93" s="124"/>
      <c r="EP93" s="301"/>
      <c r="EQ93" s="124"/>
      <c r="ER93" s="124"/>
      <c r="ES93" s="124"/>
      <c r="ET93" s="124"/>
      <c r="EU93" s="124"/>
      <c r="EV93" s="124"/>
      <c r="EW93" s="124"/>
      <c r="EX93" s="124"/>
      <c r="EY93" s="124"/>
      <c r="EZ93" s="124"/>
      <c r="FA93" s="124"/>
      <c r="FB93" s="124"/>
      <c r="FC93" s="301"/>
      <c r="FD93" s="124"/>
      <c r="FE93" s="124"/>
      <c r="FF93" s="124"/>
      <c r="FG93" s="124"/>
      <c r="FH93" s="124"/>
      <c r="FI93" s="124"/>
      <c r="FJ93" s="124"/>
      <c r="FK93" s="124"/>
      <c r="FL93" s="124"/>
      <c r="FM93" s="124"/>
      <c r="FN93" s="124"/>
      <c r="FO93" s="124"/>
      <c r="FP93" s="301"/>
      <c r="FQ93" s="124"/>
      <c r="FR93" s="124"/>
      <c r="FS93" s="124"/>
      <c r="FT93" s="124"/>
      <c r="FU93" s="124"/>
      <c r="FV93" s="124"/>
      <c r="FW93" s="124"/>
      <c r="FX93" s="124"/>
      <c r="FY93" s="124"/>
      <c r="FZ93" s="124"/>
      <c r="GA93" s="124"/>
      <c r="GB93" s="124"/>
      <c r="GC93" s="301"/>
      <c r="GD93" s="124"/>
      <c r="GE93" s="124"/>
      <c r="GF93" s="124"/>
      <c r="GG93" s="124"/>
      <c r="GH93" s="124"/>
      <c r="GI93" s="124"/>
      <c r="GJ93" s="124"/>
      <c r="GK93" s="124"/>
      <c r="GL93" s="124"/>
      <c r="GM93" s="124"/>
      <c r="GN93" s="124"/>
      <c r="GO93" s="124"/>
      <c r="GP93" s="301"/>
      <c r="GQ93" s="124"/>
      <c r="GR93" s="124"/>
      <c r="GS93" s="124"/>
      <c r="GT93" s="124"/>
      <c r="GU93" s="124"/>
      <c r="GV93" s="124"/>
      <c r="GW93" s="124"/>
      <c r="GX93" s="124"/>
      <c r="GY93" s="124"/>
      <c r="GZ93" s="124"/>
      <c r="HA93" s="124"/>
      <c r="HB93" s="124"/>
      <c r="HC93" s="301"/>
      <c r="HD93" s="124">
        <v>446786.79813000001</v>
      </c>
      <c r="HE93" s="124">
        <v>536240.68223999999</v>
      </c>
      <c r="HF93" s="124">
        <v>563063.42113499995</v>
      </c>
      <c r="HG93" s="124">
        <v>517649.74003500002</v>
      </c>
      <c r="HH93" s="124">
        <v>494036.62167000002</v>
      </c>
      <c r="HI93" s="124">
        <v>506592.969255</v>
      </c>
      <c r="HJ93" s="124">
        <v>471341.574525</v>
      </c>
      <c r="HK93" s="124">
        <v>523353.21213</v>
      </c>
      <c r="HL93" s="124">
        <v>495914.49462000001</v>
      </c>
      <c r="HM93" s="124">
        <v>484575.58930499997</v>
      </c>
      <c r="HN93" s="124">
        <v>498197.879265</v>
      </c>
      <c r="HO93" s="124">
        <v>482342.099835</v>
      </c>
      <c r="HP93" s="301">
        <v>6020095.0821449999</v>
      </c>
      <c r="HQ93" s="124">
        <v>482157.03409500001</v>
      </c>
      <c r="HR93" s="124">
        <v>451352.66023500002</v>
      </c>
      <c r="HS93" s="124">
        <v>558609.14278500003</v>
      </c>
      <c r="HT93" s="124">
        <v>517055.53386000003</v>
      </c>
      <c r="HU93" s="124">
        <v>548503.10188500001</v>
      </c>
      <c r="HV93" s="124">
        <v>518340.10781999998</v>
      </c>
      <c r="HW93" s="124">
        <v>500259.003585</v>
      </c>
      <c r="HX93" s="124">
        <v>547161.37526999996</v>
      </c>
      <c r="HY93" s="124">
        <v>367855.35283500003</v>
      </c>
      <c r="HZ93" s="124">
        <v>469722.24930000002</v>
      </c>
      <c r="IA93" s="124">
        <v>494629.92066</v>
      </c>
      <c r="IB93" s="124">
        <v>487343.41074000002</v>
      </c>
      <c r="IC93" s="301">
        <v>5942988.8930700002</v>
      </c>
      <c r="ID93" s="124">
        <v>531289</v>
      </c>
      <c r="IE93" s="124">
        <v>528308</v>
      </c>
      <c r="IF93" s="124">
        <v>570043</v>
      </c>
      <c r="IG93" s="124">
        <v>525433</v>
      </c>
      <c r="IH93" s="124">
        <v>507072</v>
      </c>
      <c r="II93" s="124">
        <v>535719</v>
      </c>
      <c r="IJ93" s="124">
        <v>495231</v>
      </c>
      <c r="IK93" s="124">
        <v>539895</v>
      </c>
      <c r="IL93" s="124">
        <v>481645</v>
      </c>
      <c r="IM93" s="124">
        <v>552760</v>
      </c>
      <c r="IN93" s="124">
        <v>510438</v>
      </c>
      <c r="IO93" s="124">
        <v>457863</v>
      </c>
      <c r="IP93" s="301">
        <v>6235697</v>
      </c>
      <c r="IQ93" s="124">
        <v>559864</v>
      </c>
      <c r="IR93" s="124">
        <v>551658</v>
      </c>
      <c r="IS93" s="124">
        <v>569454</v>
      </c>
      <c r="IT93" s="124">
        <v>565202</v>
      </c>
      <c r="IU93" s="124">
        <v>574829</v>
      </c>
      <c r="IV93" s="124">
        <v>499431</v>
      </c>
      <c r="IW93" s="124">
        <v>539497</v>
      </c>
      <c r="IX93" s="124">
        <v>542878</v>
      </c>
      <c r="IY93" s="124">
        <v>504327</v>
      </c>
      <c r="IZ93" s="124">
        <v>596045</v>
      </c>
      <c r="JA93" s="124">
        <v>517595</v>
      </c>
      <c r="JB93" s="124">
        <v>504164</v>
      </c>
      <c r="JC93" s="301">
        <v>6524945</v>
      </c>
      <c r="JD93" s="124">
        <v>563175</v>
      </c>
      <c r="JE93" s="124">
        <v>506012</v>
      </c>
      <c r="JF93" s="124">
        <v>532693</v>
      </c>
      <c r="JG93" s="124">
        <v>489666</v>
      </c>
      <c r="JH93" s="124">
        <v>505821</v>
      </c>
      <c r="JI93" s="124">
        <v>551105</v>
      </c>
      <c r="JJ93" s="124">
        <v>565371</v>
      </c>
      <c r="JK93" s="124">
        <v>541914</v>
      </c>
      <c r="JL93" s="124">
        <v>524424</v>
      </c>
      <c r="JM93" s="124">
        <v>544681</v>
      </c>
      <c r="JN93" s="124">
        <v>480103</v>
      </c>
      <c r="JO93" s="124">
        <v>559839</v>
      </c>
      <c r="JP93" s="301">
        <v>6364805</v>
      </c>
      <c r="JQ93" s="124">
        <v>537404</v>
      </c>
      <c r="JR93" s="124">
        <v>493636</v>
      </c>
      <c r="JS93" s="124">
        <v>571858</v>
      </c>
      <c r="JT93" s="124">
        <v>570829</v>
      </c>
      <c r="JU93" s="124">
        <v>546130</v>
      </c>
      <c r="JV93" s="124">
        <v>600001</v>
      </c>
      <c r="JW93" s="124">
        <v>552769</v>
      </c>
      <c r="JX93" s="124">
        <v>576383</v>
      </c>
      <c r="JY93" s="124">
        <v>580056</v>
      </c>
      <c r="JZ93" s="124">
        <v>610058</v>
      </c>
      <c r="KA93" s="124">
        <v>600578</v>
      </c>
      <c r="KB93" s="124">
        <v>617856</v>
      </c>
      <c r="KC93" s="301">
        <v>6857557</v>
      </c>
      <c r="KD93" s="124">
        <v>640449</v>
      </c>
      <c r="KE93" s="124">
        <v>620835</v>
      </c>
      <c r="KF93" s="124">
        <v>664166</v>
      </c>
      <c r="KG93" s="124">
        <v>579521</v>
      </c>
      <c r="KH93" s="124">
        <v>546158</v>
      </c>
      <c r="KI93" s="124">
        <v>593858</v>
      </c>
      <c r="KJ93" s="124">
        <v>564636</v>
      </c>
      <c r="KK93" s="124">
        <v>604212</v>
      </c>
      <c r="KL93" s="124">
        <v>474052</v>
      </c>
      <c r="KM93" s="124">
        <v>538618</v>
      </c>
      <c r="KN93" s="124">
        <v>500124</v>
      </c>
      <c r="KO93" s="124">
        <v>559522</v>
      </c>
      <c r="KP93" s="301">
        <v>6886151</v>
      </c>
      <c r="KQ93" s="124">
        <v>559033</v>
      </c>
      <c r="KR93" s="124">
        <v>564485</v>
      </c>
      <c r="KS93" s="124">
        <v>604481</v>
      </c>
      <c r="KT93" s="124">
        <v>526405</v>
      </c>
      <c r="KU93" s="124">
        <v>543785</v>
      </c>
      <c r="KV93" s="124">
        <v>519166</v>
      </c>
      <c r="KW93" s="124">
        <v>480513</v>
      </c>
      <c r="KX93" s="124">
        <v>525597</v>
      </c>
      <c r="KY93" s="124">
        <v>490919</v>
      </c>
      <c r="KZ93" s="124">
        <v>536495</v>
      </c>
      <c r="LA93" s="124">
        <v>502337</v>
      </c>
      <c r="LB93" s="301">
        <v>474196</v>
      </c>
      <c r="LC93" s="124">
        <v>6327412</v>
      </c>
      <c r="LD93" s="124">
        <v>540232</v>
      </c>
      <c r="LE93" s="124">
        <v>540735</v>
      </c>
      <c r="LF93" s="124">
        <v>521862</v>
      </c>
      <c r="LG93" s="124">
        <v>544038</v>
      </c>
      <c r="LH93" s="124">
        <v>559062</v>
      </c>
      <c r="LI93" s="124">
        <v>516541</v>
      </c>
      <c r="LJ93" s="124">
        <v>520085</v>
      </c>
      <c r="LK93" s="124">
        <v>514141</v>
      </c>
      <c r="LL93" s="59">
        <v>451082</v>
      </c>
      <c r="LM93" s="124">
        <v>483316</v>
      </c>
      <c r="LN93" s="124"/>
      <c r="LO93" s="124"/>
      <c r="LP93" s="301"/>
      <c r="LQ93" s="124">
        <v>540232</v>
      </c>
      <c r="LR93" s="124">
        <v>540735</v>
      </c>
      <c r="LS93" s="124">
        <v>521862</v>
      </c>
      <c r="LT93" s="124">
        <v>544038</v>
      </c>
      <c r="LU93" s="124">
        <v>559062</v>
      </c>
      <c r="LV93" s="124">
        <v>516541</v>
      </c>
      <c r="LW93" s="124">
        <v>520085</v>
      </c>
      <c r="LX93" s="124">
        <v>514141</v>
      </c>
      <c r="LY93" s="59">
        <v>451082</v>
      </c>
      <c r="LZ93" s="124">
        <v>483316</v>
      </c>
      <c r="MA93" s="124"/>
      <c r="MB93" s="124"/>
      <c r="MC93" s="301"/>
      <c r="MD93" s="124"/>
      <c r="ME93" s="124"/>
      <c r="MF93" s="124"/>
      <c r="MG93" s="124"/>
      <c r="MH93" s="124"/>
      <c r="MI93" s="124"/>
      <c r="MJ93" s="124"/>
      <c r="MK93" s="124"/>
      <c r="MM93" s="124"/>
      <c r="MN93" s="124"/>
      <c r="MO93" s="124"/>
      <c r="MP93" s="301"/>
    </row>
    <row r="94" spans="1:354" s="59" customFormat="1" outlineLevel="1">
      <c r="A94" s="11"/>
      <c r="B94" s="9"/>
      <c r="C94" s="266" t="s">
        <v>820</v>
      </c>
      <c r="D94" s="58"/>
      <c r="E94" s="58"/>
      <c r="F94" s="58"/>
      <c r="G94" s="58"/>
      <c r="H94" s="58"/>
      <c r="I94" s="58"/>
      <c r="J94" s="58"/>
      <c r="K94" s="58"/>
      <c r="L94" s="58"/>
      <c r="M94" s="58"/>
      <c r="N94" s="58"/>
      <c r="O94" s="58"/>
      <c r="P94" s="60"/>
      <c r="AC94" s="60"/>
      <c r="AP94" s="60"/>
      <c r="BC94" s="60"/>
      <c r="BP94" s="60"/>
      <c r="CC94" s="60"/>
      <c r="CP94" s="60"/>
      <c r="DC94" s="60"/>
      <c r="DP94" s="60"/>
      <c r="EC94" s="60"/>
      <c r="EP94" s="60"/>
      <c r="FC94" s="60"/>
      <c r="FP94" s="60"/>
      <c r="GC94" s="60"/>
      <c r="GP94" s="60"/>
      <c r="HC94" s="60"/>
      <c r="HD94" s="59">
        <v>316995.84018</v>
      </c>
      <c r="HE94" s="59">
        <v>334714.97759999998</v>
      </c>
      <c r="HF94" s="59">
        <v>521633.18936999998</v>
      </c>
      <c r="HG94" s="59">
        <v>487978.44024000003</v>
      </c>
      <c r="HH94" s="59">
        <v>484348.79305500002</v>
      </c>
      <c r="HI94" s="59">
        <v>587228.10798000009</v>
      </c>
      <c r="HJ94" s="59">
        <v>500122.01864999998</v>
      </c>
      <c r="HK94" s="59">
        <v>568977.36015000008</v>
      </c>
      <c r="HL94" s="59">
        <v>492748.41897</v>
      </c>
      <c r="HM94" s="59">
        <v>567887.83096499997</v>
      </c>
      <c r="HN94" s="59">
        <v>508540.69545</v>
      </c>
      <c r="HO94" s="59">
        <v>395418.35469000001</v>
      </c>
      <c r="HP94" s="60">
        <v>5766594.0273000002</v>
      </c>
      <c r="HQ94" s="59">
        <v>355133.89757999999</v>
      </c>
      <c r="HR94" s="59">
        <v>399545.13925500005</v>
      </c>
      <c r="HS94" s="59">
        <v>459673.36105499999</v>
      </c>
      <c r="HT94" s="59">
        <v>462531.90098999999</v>
      </c>
      <c r="HU94" s="59">
        <v>511946.26793999999</v>
      </c>
      <c r="HV94" s="59">
        <v>567542.1934799999</v>
      </c>
      <c r="HW94" s="59">
        <v>499061.51938499999</v>
      </c>
      <c r="HX94" s="59">
        <v>563874.44452499994</v>
      </c>
      <c r="HY94" s="59">
        <v>527054.52692999993</v>
      </c>
      <c r="HZ94" s="59">
        <v>578730.506085</v>
      </c>
      <c r="IA94" s="59">
        <v>525333.59698499995</v>
      </c>
      <c r="IB94" s="59">
        <v>407761.51380000002</v>
      </c>
      <c r="IC94" s="60">
        <v>5858188.8680099994</v>
      </c>
      <c r="ID94" s="59">
        <v>330718</v>
      </c>
      <c r="IE94" s="59">
        <v>377461</v>
      </c>
      <c r="IF94" s="59">
        <v>452732</v>
      </c>
      <c r="IG94" s="59">
        <v>541542</v>
      </c>
      <c r="IH94" s="59">
        <v>552565</v>
      </c>
      <c r="II94" s="59">
        <v>557264</v>
      </c>
      <c r="IJ94" s="59">
        <v>532107</v>
      </c>
      <c r="IK94" s="59">
        <v>613049</v>
      </c>
      <c r="IL94" s="59">
        <v>427434</v>
      </c>
      <c r="IM94" s="59">
        <v>621726</v>
      </c>
      <c r="IN94" s="59">
        <v>446030</v>
      </c>
      <c r="IO94" s="59">
        <v>376047</v>
      </c>
      <c r="IP94" s="60">
        <v>5828674</v>
      </c>
      <c r="IQ94" s="59">
        <v>391289</v>
      </c>
      <c r="IR94" s="59">
        <v>338371</v>
      </c>
      <c r="IS94" s="59">
        <v>468278</v>
      </c>
      <c r="IT94" s="59">
        <v>519585</v>
      </c>
      <c r="IU94" s="59">
        <v>519834</v>
      </c>
      <c r="IV94" s="59">
        <v>475926</v>
      </c>
      <c r="IW94" s="59">
        <v>522019</v>
      </c>
      <c r="IX94" s="59">
        <v>565410</v>
      </c>
      <c r="IY94" s="59">
        <v>547613</v>
      </c>
      <c r="IZ94" s="59">
        <v>576735</v>
      </c>
      <c r="JA94" s="59">
        <v>474371</v>
      </c>
      <c r="JB94" s="59">
        <v>393450</v>
      </c>
      <c r="JC94" s="60">
        <v>5792879</v>
      </c>
      <c r="JD94" s="59">
        <v>423682</v>
      </c>
      <c r="JE94" s="59">
        <v>375497</v>
      </c>
      <c r="JF94" s="59">
        <v>484395</v>
      </c>
      <c r="JG94" s="59">
        <v>464999</v>
      </c>
      <c r="JH94" s="59">
        <v>489935</v>
      </c>
      <c r="JI94" s="59">
        <v>604697</v>
      </c>
      <c r="JJ94" s="59">
        <v>580813</v>
      </c>
      <c r="JK94" s="59">
        <v>526262</v>
      </c>
      <c r="JL94" s="59">
        <v>552938</v>
      </c>
      <c r="JM94" s="59">
        <v>614409</v>
      </c>
      <c r="JN94" s="59">
        <v>510834</v>
      </c>
      <c r="JO94" s="59">
        <v>420254</v>
      </c>
      <c r="JP94" s="60">
        <v>6048717</v>
      </c>
      <c r="JQ94" s="59">
        <v>410890</v>
      </c>
      <c r="JR94" s="59">
        <v>315649</v>
      </c>
      <c r="JS94" s="59">
        <v>595132</v>
      </c>
      <c r="JT94" s="59">
        <v>626850</v>
      </c>
      <c r="JU94" s="59">
        <v>559474</v>
      </c>
      <c r="JV94" s="59">
        <v>582004</v>
      </c>
      <c r="JW94" s="59">
        <v>524747</v>
      </c>
      <c r="JX94" s="59">
        <v>507233</v>
      </c>
      <c r="JY94" s="59">
        <v>491015</v>
      </c>
      <c r="JZ94" s="59">
        <v>542714</v>
      </c>
      <c r="KA94" s="59">
        <v>566087</v>
      </c>
      <c r="KB94" s="59">
        <v>483461</v>
      </c>
      <c r="KC94" s="60">
        <v>6205258</v>
      </c>
      <c r="KD94" s="59">
        <v>305299</v>
      </c>
      <c r="KE94" s="59">
        <v>388310</v>
      </c>
      <c r="KF94" s="59">
        <v>532717</v>
      </c>
      <c r="KG94" s="59">
        <v>546157</v>
      </c>
      <c r="KH94" s="59">
        <v>560630</v>
      </c>
      <c r="KI94" s="59">
        <v>605402</v>
      </c>
      <c r="KJ94" s="59">
        <v>546591</v>
      </c>
      <c r="KK94" s="59">
        <v>659757</v>
      </c>
      <c r="KL94" s="59">
        <v>585754</v>
      </c>
      <c r="KM94" s="59">
        <v>579308</v>
      </c>
      <c r="KN94" s="59">
        <v>506723</v>
      </c>
      <c r="KO94" s="59">
        <v>405024</v>
      </c>
      <c r="KP94" s="60">
        <v>6221673</v>
      </c>
      <c r="KQ94" s="59">
        <v>401231</v>
      </c>
      <c r="KR94" s="59">
        <v>407966</v>
      </c>
      <c r="KS94" s="59">
        <v>510309</v>
      </c>
      <c r="KT94" s="59">
        <v>493733</v>
      </c>
      <c r="KU94" s="59">
        <v>546689</v>
      </c>
      <c r="KV94" s="59">
        <v>558531</v>
      </c>
      <c r="KW94" s="59">
        <v>486676</v>
      </c>
      <c r="KX94" s="59">
        <v>544926</v>
      </c>
      <c r="KY94" s="59">
        <v>493129</v>
      </c>
      <c r="KZ94" s="59">
        <v>563367</v>
      </c>
      <c r="LA94" s="59">
        <v>468371</v>
      </c>
      <c r="LB94" s="60">
        <v>393665</v>
      </c>
      <c r="LC94" s="59">
        <v>5868593</v>
      </c>
      <c r="LD94" s="59">
        <v>349477</v>
      </c>
      <c r="LE94" s="59">
        <v>428673</v>
      </c>
      <c r="LF94" s="59">
        <v>425759</v>
      </c>
      <c r="LG94" s="59">
        <v>490198</v>
      </c>
      <c r="LH94" s="59">
        <v>483995</v>
      </c>
      <c r="LI94" s="59">
        <v>488734</v>
      </c>
      <c r="LJ94" s="59">
        <v>486735</v>
      </c>
      <c r="LK94" s="59">
        <v>516628</v>
      </c>
      <c r="LL94" s="59">
        <v>454487</v>
      </c>
      <c r="LM94" s="59">
        <v>586134</v>
      </c>
      <c r="LP94" s="60"/>
      <c r="LQ94" s="59">
        <v>349477</v>
      </c>
      <c r="LR94" s="59">
        <v>428673</v>
      </c>
      <c r="LS94" s="59">
        <v>425759</v>
      </c>
      <c r="LT94" s="59">
        <v>490198</v>
      </c>
      <c r="LU94" s="59">
        <v>483995</v>
      </c>
      <c r="LV94" s="59">
        <v>488734</v>
      </c>
      <c r="LW94" s="59">
        <v>486735</v>
      </c>
      <c r="LX94" s="59">
        <v>516628</v>
      </c>
      <c r="LY94" s="59">
        <v>454487</v>
      </c>
      <c r="LZ94" s="59">
        <v>586134</v>
      </c>
      <c r="MC94" s="60"/>
      <c r="MP94" s="60"/>
    </row>
    <row r="95" spans="1:354" s="59" customFormat="1" outlineLevel="1">
      <c r="A95" s="11"/>
      <c r="B95" s="9"/>
      <c r="C95" s="266" t="s">
        <v>821</v>
      </c>
      <c r="D95" s="58"/>
      <c r="E95" s="58"/>
      <c r="F95" s="58"/>
      <c r="G95" s="58"/>
      <c r="H95" s="58"/>
      <c r="I95" s="58"/>
      <c r="J95" s="58"/>
      <c r="K95" s="58"/>
      <c r="L95" s="58"/>
      <c r="M95" s="58"/>
      <c r="N95" s="58"/>
      <c r="O95" s="58"/>
      <c r="P95" s="60"/>
      <c r="AC95" s="60"/>
      <c r="AP95" s="60"/>
      <c r="BC95" s="60"/>
      <c r="BP95" s="60"/>
      <c r="CC95" s="60"/>
      <c r="CP95" s="60"/>
      <c r="DC95" s="60"/>
      <c r="DP95" s="60"/>
      <c r="EC95" s="60"/>
      <c r="EP95" s="60"/>
      <c r="FC95" s="60"/>
      <c r="FP95" s="60"/>
      <c r="GC95" s="60"/>
      <c r="GP95" s="60"/>
      <c r="HC95" s="60"/>
      <c r="HD95" s="59">
        <v>35751.253664999997</v>
      </c>
      <c r="HE95" s="59">
        <v>41702.387264999998</v>
      </c>
      <c r="HF95" s="59">
        <v>48199.646235</v>
      </c>
      <c r="HG95" s="59">
        <v>39892.553189999999</v>
      </c>
      <c r="HH95" s="59">
        <v>48523.511279999999</v>
      </c>
      <c r="HI95" s="59">
        <v>42394.56942</v>
      </c>
      <c r="HJ95" s="59">
        <v>38507.281694999998</v>
      </c>
      <c r="HK95" s="59">
        <v>38437.428449999999</v>
      </c>
      <c r="HL95" s="59">
        <v>34981.053599999999</v>
      </c>
      <c r="HM95" s="59">
        <v>33916.018409999997</v>
      </c>
      <c r="HN95" s="59">
        <v>32420.97753</v>
      </c>
      <c r="HO95" s="59">
        <v>37249.016100000001</v>
      </c>
      <c r="HP95" s="60">
        <v>471975.69683999999</v>
      </c>
      <c r="HQ95" s="59">
        <v>36303.729330000002</v>
      </c>
      <c r="HR95" s="59">
        <v>34581.892200000002</v>
      </c>
      <c r="HS95" s="59">
        <v>37367.857335000001</v>
      </c>
      <c r="HT95" s="59">
        <v>37682.650529999999</v>
      </c>
      <c r="HU95" s="59">
        <v>43060.443209999998</v>
      </c>
      <c r="HV95" s="59">
        <v>47560.987995000003</v>
      </c>
      <c r="HW95" s="59">
        <v>41737.767480000002</v>
      </c>
      <c r="HX95" s="59">
        <v>44828.546775000003</v>
      </c>
      <c r="HY95" s="59">
        <v>27829.714244999999</v>
      </c>
      <c r="HZ95" s="59">
        <v>24807.881010000001</v>
      </c>
      <c r="IA95" s="59">
        <v>38660.595959999999</v>
      </c>
      <c r="IB95" s="59">
        <v>38271.413594999998</v>
      </c>
      <c r="IC95" s="60">
        <v>452693.47966499999</v>
      </c>
      <c r="ID95" s="59">
        <v>46406</v>
      </c>
      <c r="IE95" s="59">
        <v>51392</v>
      </c>
      <c r="IF95" s="59">
        <v>55594</v>
      </c>
      <c r="IG95" s="59">
        <v>57272</v>
      </c>
      <c r="IH95" s="59">
        <v>60997</v>
      </c>
      <c r="II95" s="59">
        <v>55462</v>
      </c>
      <c r="IJ95" s="59">
        <v>52454</v>
      </c>
      <c r="IK95" s="59">
        <v>61034</v>
      </c>
      <c r="IL95" s="59">
        <v>48218</v>
      </c>
      <c r="IM95" s="59">
        <v>54341</v>
      </c>
      <c r="IN95" s="59">
        <v>53152</v>
      </c>
      <c r="IO95" s="59">
        <v>45825</v>
      </c>
      <c r="IP95" s="60">
        <v>642148</v>
      </c>
      <c r="IQ95" s="59">
        <v>47424</v>
      </c>
      <c r="IR95" s="59">
        <v>51140</v>
      </c>
      <c r="IS95" s="59">
        <v>51414</v>
      </c>
      <c r="IT95" s="59">
        <v>57359</v>
      </c>
      <c r="IU95" s="59">
        <v>52668</v>
      </c>
      <c r="IV95" s="59">
        <v>51047</v>
      </c>
      <c r="IW95" s="59">
        <v>50788</v>
      </c>
      <c r="IX95" s="59">
        <v>49102</v>
      </c>
      <c r="IY95" s="59">
        <v>45761</v>
      </c>
      <c r="IZ95" s="59">
        <v>55385</v>
      </c>
      <c r="JA95" s="59">
        <v>48599</v>
      </c>
      <c r="JB95" s="59">
        <v>41306</v>
      </c>
      <c r="JC95" s="60">
        <v>601993</v>
      </c>
      <c r="JD95" s="59">
        <v>37111</v>
      </c>
      <c r="JE95" s="59">
        <v>47470</v>
      </c>
      <c r="JF95" s="59">
        <v>22969</v>
      </c>
      <c r="JG95" s="59">
        <v>20110</v>
      </c>
      <c r="JH95" s="59">
        <v>53647</v>
      </c>
      <c r="JI95" s="59">
        <v>70362</v>
      </c>
      <c r="JJ95" s="59">
        <v>62675</v>
      </c>
      <c r="JK95" s="59">
        <v>61056</v>
      </c>
      <c r="JL95" s="59">
        <v>62045</v>
      </c>
      <c r="JM95" s="59">
        <v>60507</v>
      </c>
      <c r="JN95" s="59">
        <v>55883</v>
      </c>
      <c r="JO95" s="59">
        <v>61992</v>
      </c>
      <c r="JP95" s="60">
        <v>615827</v>
      </c>
      <c r="JQ95" s="59">
        <v>25273</v>
      </c>
      <c r="JR95" s="59">
        <v>27569</v>
      </c>
      <c r="JS95" s="59">
        <v>33988</v>
      </c>
      <c r="JT95" s="59">
        <v>29003</v>
      </c>
      <c r="JU95" s="59">
        <v>28004</v>
      </c>
      <c r="JV95" s="59">
        <v>27151</v>
      </c>
      <c r="JW95" s="59">
        <v>27351</v>
      </c>
      <c r="JX95" s="59">
        <v>25457</v>
      </c>
      <c r="JY95" s="59">
        <v>24991</v>
      </c>
      <c r="JZ95" s="59">
        <v>24967</v>
      </c>
      <c r="KA95" s="59">
        <v>27025</v>
      </c>
      <c r="KB95" s="59">
        <v>25724</v>
      </c>
      <c r="KC95" s="60">
        <v>326502</v>
      </c>
      <c r="KD95" s="59">
        <v>21245</v>
      </c>
      <c r="KE95" s="59">
        <v>25278</v>
      </c>
      <c r="KF95" s="59">
        <v>32586</v>
      </c>
      <c r="KG95" s="59">
        <v>27562</v>
      </c>
      <c r="KH95" s="59">
        <v>27297</v>
      </c>
      <c r="KI95" s="59">
        <v>28126</v>
      </c>
      <c r="KJ95" s="59">
        <v>24417</v>
      </c>
      <c r="KK95" s="59">
        <v>24835</v>
      </c>
      <c r="KL95" s="59">
        <v>17745</v>
      </c>
      <c r="KM95" s="59">
        <v>22455</v>
      </c>
      <c r="KN95" s="59">
        <v>21209</v>
      </c>
      <c r="KO95" s="59">
        <v>25309</v>
      </c>
      <c r="KP95" s="60">
        <v>298064</v>
      </c>
      <c r="KQ95" s="59">
        <v>23130</v>
      </c>
      <c r="KR95" s="59">
        <v>24764</v>
      </c>
      <c r="KS95" s="59">
        <v>27737</v>
      </c>
      <c r="KT95" s="59">
        <v>22071</v>
      </c>
      <c r="KU95" s="59">
        <v>25906</v>
      </c>
      <c r="KV95" s="59">
        <v>23279</v>
      </c>
      <c r="KW95" s="59">
        <v>18361</v>
      </c>
      <c r="KX95" s="59">
        <v>19535</v>
      </c>
      <c r="KY95" s="59">
        <v>18093</v>
      </c>
      <c r="KZ95" s="59">
        <v>17588</v>
      </c>
      <c r="LA95" s="59">
        <v>22518</v>
      </c>
      <c r="LB95" s="60">
        <v>13302</v>
      </c>
      <c r="LC95" s="59">
        <v>256285</v>
      </c>
      <c r="LD95" s="59">
        <v>15252</v>
      </c>
      <c r="LE95" s="59">
        <v>10455</v>
      </c>
      <c r="LF95" s="59">
        <v>16034</v>
      </c>
      <c r="LG95" s="59">
        <v>18346</v>
      </c>
      <c r="LH95" s="59">
        <v>13000</v>
      </c>
      <c r="LI95" s="59">
        <v>12157</v>
      </c>
      <c r="LJ95" s="59">
        <v>14534</v>
      </c>
      <c r="LK95" s="59">
        <v>10099</v>
      </c>
      <c r="LL95" s="59">
        <v>23336</v>
      </c>
      <c r="LM95" s="59">
        <v>25917</v>
      </c>
      <c r="LP95" s="60"/>
      <c r="LQ95" s="59">
        <v>15252</v>
      </c>
      <c r="LR95" s="59">
        <v>10455</v>
      </c>
      <c r="LS95" s="59">
        <v>16034</v>
      </c>
      <c r="LT95" s="59">
        <v>18346</v>
      </c>
      <c r="LU95" s="59">
        <v>13000</v>
      </c>
      <c r="LV95" s="59">
        <v>12157</v>
      </c>
      <c r="LW95" s="59">
        <v>14534</v>
      </c>
      <c r="LX95" s="59">
        <v>10099</v>
      </c>
      <c r="LY95" s="59">
        <v>23336</v>
      </c>
      <c r="LZ95" s="59">
        <v>25917</v>
      </c>
      <c r="MC95" s="60"/>
      <c r="MP95" s="60"/>
    </row>
    <row r="96" spans="1:354" s="59" customFormat="1" outlineLevel="1">
      <c r="A96" s="5"/>
      <c r="B96" s="9"/>
      <c r="C96" s="266" t="s">
        <v>822</v>
      </c>
      <c r="D96" s="58"/>
      <c r="E96" s="58"/>
      <c r="F96" s="58"/>
      <c r="G96" s="58"/>
      <c r="H96" s="58"/>
      <c r="I96" s="58"/>
      <c r="J96" s="58"/>
      <c r="K96" s="58"/>
      <c r="L96" s="58"/>
      <c r="M96" s="58"/>
      <c r="N96" s="58"/>
      <c r="O96" s="58"/>
      <c r="P96" s="60"/>
      <c r="AC96" s="60"/>
      <c r="AP96" s="60"/>
      <c r="BC96" s="60"/>
      <c r="BP96" s="60"/>
      <c r="CC96" s="60"/>
      <c r="CP96" s="60"/>
      <c r="DC96" s="60"/>
      <c r="DP96" s="60"/>
      <c r="EC96" s="60"/>
      <c r="EP96" s="60"/>
      <c r="FC96" s="60"/>
      <c r="FP96" s="60"/>
      <c r="GC96" s="60"/>
      <c r="GP96" s="60"/>
      <c r="HC96" s="60"/>
      <c r="HD96" s="59">
        <v>198966.53575499999</v>
      </c>
      <c r="HE96" s="59">
        <v>219108.76431</v>
      </c>
      <c r="HF96" s="59">
        <v>322152.27971999999</v>
      </c>
      <c r="HG96" s="59">
        <v>263979.94877999998</v>
      </c>
      <c r="HH96" s="59">
        <v>224430.31151999999</v>
      </c>
      <c r="HI96" s="59">
        <v>262452.24923999998</v>
      </c>
      <c r="HJ96" s="59">
        <v>223361.64759000001</v>
      </c>
      <c r="HK96" s="59">
        <v>261880.72269</v>
      </c>
      <c r="HL96" s="59">
        <v>229891.56521999999</v>
      </c>
      <c r="HM96" s="59">
        <v>234617.091885</v>
      </c>
      <c r="HN96" s="59">
        <v>239549.45673000001</v>
      </c>
      <c r="HO96" s="59">
        <v>195913.85823000001</v>
      </c>
      <c r="HP96" s="60">
        <v>2876304.4316699998</v>
      </c>
      <c r="HQ96" s="59">
        <v>209912.629965</v>
      </c>
      <c r="HR96" s="59">
        <v>241264.94356499999</v>
      </c>
      <c r="HS96" s="59">
        <v>266833.95279000001</v>
      </c>
      <c r="HT96" s="59">
        <v>227104.69289999999</v>
      </c>
      <c r="HU96" s="59">
        <v>256599.99880500001</v>
      </c>
      <c r="HV96" s="59">
        <v>261418.96552500001</v>
      </c>
      <c r="HW96" s="59">
        <v>242994.94536000001</v>
      </c>
      <c r="HX96" s="59">
        <v>273981.663405</v>
      </c>
      <c r="HY96" s="59">
        <v>238389.16711499999</v>
      </c>
      <c r="HZ96" s="59">
        <v>295165.34034</v>
      </c>
      <c r="IA96" s="59">
        <v>272273.43404999998</v>
      </c>
      <c r="IB96" s="59">
        <v>208857.57381</v>
      </c>
      <c r="IC96" s="60">
        <v>2994797.3076300002</v>
      </c>
      <c r="ID96" s="59">
        <v>172253</v>
      </c>
      <c r="IE96" s="59">
        <v>175226</v>
      </c>
      <c r="IF96" s="59">
        <v>230346</v>
      </c>
      <c r="IG96" s="59">
        <v>241613</v>
      </c>
      <c r="IH96" s="59">
        <v>240105</v>
      </c>
      <c r="II96" s="59">
        <v>265110</v>
      </c>
      <c r="IJ96" s="59">
        <v>257109</v>
      </c>
      <c r="IK96" s="59">
        <v>295823</v>
      </c>
      <c r="IL96" s="59">
        <v>252559</v>
      </c>
      <c r="IM96" s="59">
        <v>297560</v>
      </c>
      <c r="IN96" s="59">
        <v>212592</v>
      </c>
      <c r="IO96" s="59">
        <v>174488</v>
      </c>
      <c r="IP96" s="60">
        <v>2814785</v>
      </c>
      <c r="IQ96" s="59">
        <v>240843</v>
      </c>
      <c r="IR96" s="59">
        <v>232451</v>
      </c>
      <c r="IS96" s="59">
        <v>266998</v>
      </c>
      <c r="IT96" s="59">
        <v>274726</v>
      </c>
      <c r="IU96" s="59">
        <v>314741</v>
      </c>
      <c r="IV96" s="59">
        <v>247035</v>
      </c>
      <c r="IW96" s="59">
        <v>265645</v>
      </c>
      <c r="IX96" s="59">
        <v>251964</v>
      </c>
      <c r="IY96" s="59">
        <v>232314</v>
      </c>
      <c r="IZ96" s="59">
        <v>264271</v>
      </c>
      <c r="JA96" s="59">
        <v>219404</v>
      </c>
      <c r="JB96" s="59">
        <v>206954</v>
      </c>
      <c r="JC96" s="60">
        <v>3017347</v>
      </c>
      <c r="JD96" s="59">
        <v>246994</v>
      </c>
      <c r="JE96" s="59">
        <v>195101</v>
      </c>
      <c r="JF96" s="59">
        <v>316779</v>
      </c>
      <c r="JG96" s="59">
        <v>291558</v>
      </c>
      <c r="JH96" s="59">
        <v>226252</v>
      </c>
      <c r="JI96" s="59">
        <v>291299</v>
      </c>
      <c r="JJ96" s="59">
        <v>291801</v>
      </c>
      <c r="JK96" s="59">
        <v>265891</v>
      </c>
      <c r="JL96" s="59">
        <v>276357</v>
      </c>
      <c r="JM96" s="59">
        <v>312399</v>
      </c>
      <c r="JN96" s="59">
        <v>246367</v>
      </c>
      <c r="JO96" s="59">
        <v>213460</v>
      </c>
      <c r="JP96" s="60">
        <v>3174257</v>
      </c>
      <c r="JQ96" s="59">
        <v>206592</v>
      </c>
      <c r="JR96" s="59">
        <v>200687</v>
      </c>
      <c r="JS96" s="59">
        <v>297629</v>
      </c>
      <c r="JT96" s="59">
        <v>308603</v>
      </c>
      <c r="JU96" s="59">
        <v>270539</v>
      </c>
      <c r="JV96" s="59">
        <v>289396</v>
      </c>
      <c r="JW96" s="59">
        <v>258944</v>
      </c>
      <c r="JX96" s="59">
        <v>262377</v>
      </c>
      <c r="JY96" s="59">
        <v>267113</v>
      </c>
      <c r="JZ96" s="59">
        <v>279113</v>
      </c>
      <c r="KA96" s="59">
        <v>272270</v>
      </c>
      <c r="KB96" s="59">
        <v>263186</v>
      </c>
      <c r="KC96" s="60">
        <v>3176449</v>
      </c>
      <c r="KD96" s="59">
        <v>221304</v>
      </c>
      <c r="KE96" s="59">
        <v>249131</v>
      </c>
      <c r="KF96" s="59">
        <v>315389</v>
      </c>
      <c r="KG96" s="59">
        <v>291550</v>
      </c>
      <c r="KH96" s="59">
        <v>322880</v>
      </c>
      <c r="KI96" s="59">
        <v>371779</v>
      </c>
      <c r="KJ96" s="59">
        <v>297007</v>
      </c>
      <c r="KK96" s="59">
        <v>309242</v>
      </c>
      <c r="KL96" s="59">
        <v>299170</v>
      </c>
      <c r="KM96" s="59">
        <v>280068</v>
      </c>
      <c r="KN96" s="59">
        <v>261901</v>
      </c>
      <c r="KO96" s="59">
        <v>223111</v>
      </c>
      <c r="KP96" s="60">
        <v>3442532</v>
      </c>
      <c r="KQ96" s="59">
        <v>255949</v>
      </c>
      <c r="KR96" s="59">
        <v>253599</v>
      </c>
      <c r="KS96" s="59">
        <v>280874</v>
      </c>
      <c r="KT96" s="59">
        <v>278374</v>
      </c>
      <c r="KU96" s="59">
        <v>298480</v>
      </c>
      <c r="KV96" s="59">
        <v>284984</v>
      </c>
      <c r="KW96" s="59">
        <v>270360</v>
      </c>
      <c r="KX96" s="59">
        <v>292769</v>
      </c>
      <c r="KY96" s="59">
        <v>274233</v>
      </c>
      <c r="KZ96" s="59">
        <v>313672</v>
      </c>
      <c r="LA96" s="59">
        <v>270253</v>
      </c>
      <c r="LB96" s="60">
        <v>207763</v>
      </c>
      <c r="LC96" s="59">
        <v>3281312</v>
      </c>
      <c r="LD96" s="59">
        <v>191371</v>
      </c>
      <c r="LE96" s="59">
        <v>241059</v>
      </c>
      <c r="LF96" s="59">
        <v>254757</v>
      </c>
      <c r="LG96" s="59">
        <v>298888</v>
      </c>
      <c r="LH96" s="59">
        <v>284529</v>
      </c>
      <c r="LI96" s="59">
        <v>280572</v>
      </c>
      <c r="LJ96" s="59">
        <v>242592</v>
      </c>
      <c r="LK96" s="59">
        <v>257168</v>
      </c>
      <c r="LL96" s="59">
        <v>217981</v>
      </c>
      <c r="LM96" s="59">
        <v>288559</v>
      </c>
      <c r="LP96" s="60"/>
      <c r="LQ96" s="59">
        <v>191371</v>
      </c>
      <c r="LR96" s="59">
        <v>241059</v>
      </c>
      <c r="LS96" s="59">
        <v>254757</v>
      </c>
      <c r="LT96" s="59">
        <v>298888</v>
      </c>
      <c r="LU96" s="59">
        <v>284529</v>
      </c>
      <c r="LV96" s="59">
        <v>280572</v>
      </c>
      <c r="LW96" s="59">
        <v>242592</v>
      </c>
      <c r="LX96" s="59">
        <v>257168</v>
      </c>
      <c r="LY96" s="59">
        <v>217981</v>
      </c>
      <c r="LZ96" s="59">
        <v>288559</v>
      </c>
      <c r="MC96" s="60"/>
      <c r="MP96" s="60"/>
    </row>
    <row r="97" spans="1:354" s="59" customFormat="1" ht="17.25" outlineLevel="1">
      <c r="A97" s="5"/>
      <c r="B97" s="9"/>
      <c r="C97" s="266" t="s">
        <v>845</v>
      </c>
      <c r="D97" s="144"/>
      <c r="E97" s="144"/>
      <c r="F97" s="144"/>
      <c r="G97" s="144"/>
      <c r="H97" s="144"/>
      <c r="I97" s="144"/>
      <c r="J97" s="144"/>
      <c r="K97" s="144"/>
      <c r="L97" s="144"/>
      <c r="M97" s="144"/>
      <c r="N97" s="144"/>
      <c r="O97" s="144"/>
      <c r="P97" s="60"/>
      <c r="AC97" s="60"/>
      <c r="AP97" s="60"/>
      <c r="BC97" s="60"/>
      <c r="BP97" s="60"/>
      <c r="CC97" s="60"/>
      <c r="CP97" s="60"/>
      <c r="DC97" s="60"/>
      <c r="DP97" s="60"/>
      <c r="EC97" s="60"/>
      <c r="EP97" s="60"/>
      <c r="FC97" s="60"/>
      <c r="FP97" s="60"/>
      <c r="GC97" s="60"/>
      <c r="GP97" s="60"/>
      <c r="HC97" s="60"/>
      <c r="HD97" s="59">
        <v>998500.42773</v>
      </c>
      <c r="HE97" s="59">
        <v>1131766.8114149999</v>
      </c>
      <c r="HF97" s="59">
        <v>1455048.5364600001</v>
      </c>
      <c r="HG97" s="59">
        <v>1309500.682245</v>
      </c>
      <c r="HH97" s="59">
        <v>1251339.237525</v>
      </c>
      <c r="HI97" s="59">
        <v>1398667.8958950001</v>
      </c>
      <c r="HJ97" s="59">
        <v>1233332.5224599999</v>
      </c>
      <c r="HK97" s="59">
        <v>1392648.7234199999</v>
      </c>
      <c r="HL97" s="59">
        <v>1253535.53241</v>
      </c>
      <c r="HM97" s="59">
        <v>1320996.5305649999</v>
      </c>
      <c r="HN97" s="59">
        <v>1278709.0089749999</v>
      </c>
      <c r="HO97" s="59">
        <v>1110923.328855</v>
      </c>
      <c r="HP97" s="60">
        <v>15134969.237955</v>
      </c>
      <c r="HQ97" s="59">
        <v>1083507.29097</v>
      </c>
      <c r="HR97" s="59">
        <v>1126744.6352550001</v>
      </c>
      <c r="HS97" s="59">
        <v>1322484.313965</v>
      </c>
      <c r="HT97" s="59">
        <v>1244374.77828</v>
      </c>
      <c r="HU97" s="59">
        <v>1360109.8118400001</v>
      </c>
      <c r="HV97" s="59">
        <v>1394862.2548199999</v>
      </c>
      <c r="HW97" s="59">
        <v>1284053.23581</v>
      </c>
      <c r="HX97" s="59">
        <v>1429846.0299750001</v>
      </c>
      <c r="HY97" s="59">
        <v>1161128.761125</v>
      </c>
      <c r="HZ97" s="59">
        <v>1368425.976735</v>
      </c>
      <c r="IA97" s="59">
        <v>1330897.5476549999</v>
      </c>
      <c r="IB97" s="59">
        <v>1142233.9119450001</v>
      </c>
      <c r="IC97" s="60">
        <v>15248668.548374999</v>
      </c>
      <c r="ID97" s="59">
        <v>1080666</v>
      </c>
      <c r="IE97" s="59">
        <v>1132387</v>
      </c>
      <c r="IF97" s="59">
        <v>1308715</v>
      </c>
      <c r="IG97" s="59">
        <v>1365861</v>
      </c>
      <c r="IH97" s="59">
        <v>1360738</v>
      </c>
      <c r="II97" s="59">
        <v>1413555</v>
      </c>
      <c r="IJ97" s="59">
        <v>1336901</v>
      </c>
      <c r="IK97" s="59">
        <v>1509802</v>
      </c>
      <c r="IL97" s="59">
        <v>1209856</v>
      </c>
      <c r="IM97" s="59">
        <v>1526387</v>
      </c>
      <c r="IN97" s="59">
        <v>1222212</v>
      </c>
      <c r="IO97" s="59">
        <v>1054222</v>
      </c>
      <c r="IP97" s="60">
        <v>15521304</v>
      </c>
      <c r="IQ97" s="59">
        <v>1239419</v>
      </c>
      <c r="IR97" s="59">
        <v>1173619</v>
      </c>
      <c r="IS97" s="59">
        <v>1356144</v>
      </c>
      <c r="IT97" s="59">
        <v>1416872</v>
      </c>
      <c r="IU97" s="59">
        <v>1462073</v>
      </c>
      <c r="IV97" s="59">
        <v>1273439</v>
      </c>
      <c r="IW97" s="59">
        <v>1377949</v>
      </c>
      <c r="IX97" s="59">
        <v>1409355</v>
      </c>
      <c r="IY97" s="59">
        <v>1330014</v>
      </c>
      <c r="IZ97" s="59">
        <v>1492436</v>
      </c>
      <c r="JA97" s="59">
        <v>1259969</v>
      </c>
      <c r="JB97" s="59">
        <v>1145874</v>
      </c>
      <c r="JC97" s="60">
        <v>15937165</v>
      </c>
      <c r="JD97" s="59">
        <v>1270962</v>
      </c>
      <c r="JE97" s="59">
        <v>1124081</v>
      </c>
      <c r="JF97" s="59">
        <v>1356836</v>
      </c>
      <c r="JG97" s="59">
        <v>1266333</v>
      </c>
      <c r="JH97" s="59">
        <v>1275655</v>
      </c>
      <c r="JI97" s="59">
        <v>1517462</v>
      </c>
      <c r="JJ97" s="59">
        <v>1500660</v>
      </c>
      <c r="JK97" s="59">
        <v>1395124</v>
      </c>
      <c r="JL97" s="59">
        <v>1415764</v>
      </c>
      <c r="JM97" s="59">
        <v>1531996</v>
      </c>
      <c r="JN97" s="59">
        <v>1293186</v>
      </c>
      <c r="JO97" s="59">
        <v>1255545</v>
      </c>
      <c r="JP97" s="60">
        <v>16203605</v>
      </c>
      <c r="JQ97" s="59">
        <v>1180159</v>
      </c>
      <c r="JR97" s="59">
        <v>1037541</v>
      </c>
      <c r="JS97" s="59">
        <v>1498607</v>
      </c>
      <c r="JT97" s="59">
        <v>1535285</v>
      </c>
      <c r="JU97" s="59">
        <v>1404147</v>
      </c>
      <c r="JV97" s="59">
        <v>1498553</v>
      </c>
      <c r="JW97" s="59">
        <v>1363811</v>
      </c>
      <c r="JX97" s="59">
        <v>1371450</v>
      </c>
      <c r="JY97" s="59">
        <v>1363175</v>
      </c>
      <c r="JZ97" s="59">
        <v>1456852</v>
      </c>
      <c r="KA97" s="59">
        <v>1465960</v>
      </c>
      <c r="KB97" s="59">
        <v>1390228</v>
      </c>
      <c r="KC97" s="60">
        <v>16565767</v>
      </c>
      <c r="KD97" s="59">
        <v>1188297</v>
      </c>
      <c r="KE97" s="59">
        <v>1283554</v>
      </c>
      <c r="KF97" s="59">
        <v>1544859</v>
      </c>
      <c r="KG97" s="59">
        <v>1444791</v>
      </c>
      <c r="KH97" s="59">
        <v>1456965</v>
      </c>
      <c r="KI97" s="59">
        <v>1599165</v>
      </c>
      <c r="KJ97" s="59">
        <v>1432651</v>
      </c>
      <c r="KK97" s="59">
        <v>1598047</v>
      </c>
      <c r="KL97" s="59">
        <v>1376721</v>
      </c>
      <c r="KM97" s="59">
        <v>1420449</v>
      </c>
      <c r="KN97" s="59">
        <v>1289957</v>
      </c>
      <c r="KO97" s="59">
        <v>1212966</v>
      </c>
      <c r="KP97" s="60">
        <v>16848420</v>
      </c>
      <c r="KQ97" s="59">
        <v>1239342</v>
      </c>
      <c r="KR97" s="59">
        <v>1250815</v>
      </c>
      <c r="KS97" s="59">
        <v>1423401</v>
      </c>
      <c r="KT97" s="59">
        <v>1320582</v>
      </c>
      <c r="KU97" s="59">
        <v>1414859</v>
      </c>
      <c r="KV97" s="59">
        <v>1385961</v>
      </c>
      <c r="KW97" s="59">
        <v>1255911</v>
      </c>
      <c r="KX97" s="59">
        <v>1382827</v>
      </c>
      <c r="KY97" s="59">
        <v>1276374</v>
      </c>
      <c r="KZ97" s="59">
        <v>1431123</v>
      </c>
      <c r="LA97" s="59">
        <v>1263480</v>
      </c>
      <c r="LB97" s="60">
        <v>1088927</v>
      </c>
      <c r="LC97" s="59">
        <v>15733602</v>
      </c>
      <c r="LD97" s="59">
        <v>1096332</v>
      </c>
      <c r="LE97" s="59">
        <v>1220922</v>
      </c>
      <c r="LF97" s="59">
        <v>1218413</v>
      </c>
      <c r="LG97" s="59">
        <v>1351470</v>
      </c>
      <c r="LH97" s="59">
        <v>1340585</v>
      </c>
      <c r="LI97" s="59">
        <v>1298004</v>
      </c>
      <c r="LJ97" s="59">
        <v>1263946</v>
      </c>
      <c r="LK97" s="59">
        <v>1298035</v>
      </c>
      <c r="LL97" s="59">
        <v>1146887</v>
      </c>
      <c r="LM97" s="59">
        <v>1383927</v>
      </c>
      <c r="LP97" s="60"/>
      <c r="LQ97" s="59">
        <v>1096332</v>
      </c>
      <c r="LR97" s="59">
        <v>1220922</v>
      </c>
      <c r="LS97" s="59">
        <v>1218413</v>
      </c>
      <c r="LT97" s="59">
        <v>1351470</v>
      </c>
      <c r="LU97" s="59">
        <v>1340585</v>
      </c>
      <c r="LV97" s="59">
        <v>1298004</v>
      </c>
      <c r="LW97" s="59">
        <v>1263946</v>
      </c>
      <c r="LX97" s="59">
        <v>1298035</v>
      </c>
      <c r="LY97" s="59">
        <v>1146887</v>
      </c>
      <c r="LZ97" s="59">
        <v>1383927</v>
      </c>
      <c r="MC97" s="60"/>
      <c r="MP97" s="60"/>
    </row>
    <row r="98" spans="1:354" s="59" customFormat="1" outlineLevel="1">
      <c r="A98" s="5"/>
      <c r="B98" s="9"/>
      <c r="C98" s="267" t="s">
        <v>823</v>
      </c>
      <c r="D98" s="58"/>
      <c r="E98" s="58"/>
      <c r="F98" s="58"/>
      <c r="G98" s="58"/>
      <c r="H98" s="58"/>
      <c r="I98" s="58"/>
      <c r="J98" s="58"/>
      <c r="K98" s="58"/>
      <c r="L98" s="58"/>
      <c r="M98" s="58"/>
      <c r="N98" s="58"/>
      <c r="O98" s="58"/>
      <c r="P98" s="60"/>
      <c r="AC98" s="60"/>
      <c r="AP98" s="60"/>
      <c r="BC98" s="60"/>
      <c r="BP98" s="60"/>
      <c r="CC98" s="60"/>
      <c r="CP98" s="60"/>
      <c r="DC98" s="60"/>
      <c r="DP98" s="60"/>
      <c r="EC98" s="60"/>
      <c r="EP98" s="60"/>
      <c r="FC98" s="60"/>
      <c r="FP98" s="60"/>
      <c r="GC98" s="60"/>
      <c r="GP98" s="60"/>
      <c r="HC98" s="60"/>
      <c r="HP98" s="60"/>
      <c r="IC98" s="60"/>
      <c r="IP98" s="60"/>
      <c r="IQ98" s="59" t="s">
        <v>486</v>
      </c>
      <c r="IR98" s="59" t="s">
        <v>486</v>
      </c>
      <c r="IS98" s="59" t="s">
        <v>486</v>
      </c>
      <c r="IT98" s="59" t="s">
        <v>486</v>
      </c>
      <c r="IU98" s="59" t="s">
        <v>486</v>
      </c>
      <c r="IV98" s="59" t="s">
        <v>486</v>
      </c>
      <c r="IW98" s="59" t="s">
        <v>486</v>
      </c>
      <c r="IX98" s="59" t="s">
        <v>486</v>
      </c>
      <c r="IY98" s="59" t="s">
        <v>486</v>
      </c>
      <c r="IZ98" s="59" t="s">
        <v>486</v>
      </c>
      <c r="JA98" s="59" t="s">
        <v>486</v>
      </c>
      <c r="JB98" s="59" t="s">
        <v>486</v>
      </c>
      <c r="JC98" s="60" t="s">
        <v>833</v>
      </c>
      <c r="JD98" s="59" t="s">
        <v>486</v>
      </c>
      <c r="JE98" s="59" t="s">
        <v>486</v>
      </c>
      <c r="JF98" s="59" t="s">
        <v>486</v>
      </c>
      <c r="JG98" s="59" t="s">
        <v>486</v>
      </c>
      <c r="JH98" s="59" t="s">
        <v>486</v>
      </c>
      <c r="JI98" s="59" t="s">
        <v>486</v>
      </c>
      <c r="JJ98" s="59" t="s">
        <v>486</v>
      </c>
      <c r="JK98" s="59" t="s">
        <v>486</v>
      </c>
      <c r="JL98" s="59" t="s">
        <v>486</v>
      </c>
      <c r="JM98" s="59" t="s">
        <v>486</v>
      </c>
      <c r="JN98" s="59" t="s">
        <v>486</v>
      </c>
      <c r="JO98" s="59" t="s">
        <v>486</v>
      </c>
      <c r="JP98" s="60" t="s">
        <v>486</v>
      </c>
      <c r="JQ98" s="59" t="s">
        <v>486</v>
      </c>
      <c r="JR98" s="59" t="s">
        <v>486</v>
      </c>
      <c r="JS98" s="59" t="s">
        <v>486</v>
      </c>
      <c r="JT98" s="59" t="s">
        <v>486</v>
      </c>
      <c r="JU98" s="59" t="s">
        <v>486</v>
      </c>
      <c r="JV98" s="59" t="s">
        <v>486</v>
      </c>
      <c r="JW98" s="59" t="s">
        <v>486</v>
      </c>
      <c r="JX98" s="59" t="s">
        <v>486</v>
      </c>
      <c r="JY98" s="59" t="s">
        <v>486</v>
      </c>
      <c r="JZ98" s="59" t="s">
        <v>486</v>
      </c>
      <c r="KA98" s="59" t="s">
        <v>486</v>
      </c>
      <c r="KB98" s="59" t="s">
        <v>486</v>
      </c>
      <c r="KC98" s="60" t="s">
        <v>486</v>
      </c>
      <c r="KD98" s="59" t="s">
        <v>486</v>
      </c>
      <c r="KE98" s="59" t="s">
        <v>486</v>
      </c>
      <c r="KF98" s="59" t="s">
        <v>486</v>
      </c>
      <c r="KG98" s="59" t="s">
        <v>486</v>
      </c>
      <c r="KH98" s="59" t="s">
        <v>486</v>
      </c>
      <c r="KI98" s="59" t="s">
        <v>486</v>
      </c>
      <c r="KJ98" s="59" t="s">
        <v>486</v>
      </c>
      <c r="KP98" s="60"/>
      <c r="LB98" s="60"/>
      <c r="LP98" s="60"/>
      <c r="MC98" s="60"/>
      <c r="MP98" s="60"/>
    </row>
    <row r="99" spans="1:354" s="59" customFormat="1" outlineLevel="1" collapsed="1">
      <c r="A99" s="5"/>
      <c r="B99" s="9"/>
      <c r="C99" s="266" t="s">
        <v>824</v>
      </c>
      <c r="D99" s="144"/>
      <c r="E99" s="144"/>
      <c r="F99" s="144"/>
      <c r="G99" s="144"/>
      <c r="H99" s="144"/>
      <c r="I99" s="144"/>
      <c r="J99" s="144"/>
      <c r="K99" s="144"/>
      <c r="L99" s="144"/>
      <c r="M99" s="144"/>
      <c r="N99" s="144"/>
      <c r="O99" s="144"/>
      <c r="P99" s="60"/>
      <c r="AC99" s="60"/>
      <c r="AP99" s="60"/>
      <c r="BC99" s="60"/>
      <c r="BP99" s="60"/>
      <c r="CC99" s="60"/>
      <c r="CP99" s="60"/>
      <c r="DC99" s="60"/>
      <c r="DP99" s="60"/>
      <c r="EC99" s="60"/>
      <c r="EP99" s="60"/>
      <c r="FC99" s="60"/>
      <c r="FP99" s="60"/>
      <c r="GC99" s="60"/>
      <c r="GP99" s="60"/>
      <c r="HC99" s="60"/>
      <c r="HD99" s="59">
        <v>459825.76813500002</v>
      </c>
      <c r="HE99" s="59">
        <v>508105.24664999999</v>
      </c>
      <c r="HF99" s="59">
        <v>647485.15005000005</v>
      </c>
      <c r="HG99" s="59">
        <v>593664.585555</v>
      </c>
      <c r="HH99" s="59">
        <v>630193.29676499998</v>
      </c>
      <c r="HI99" s="59">
        <v>701346.53787</v>
      </c>
      <c r="HJ99" s="59">
        <v>592263.89191500004</v>
      </c>
      <c r="HK99" s="59">
        <v>657529.50237</v>
      </c>
      <c r="HL99" s="59">
        <v>613071.08707499993</v>
      </c>
      <c r="HM99" s="59">
        <v>617944.484895</v>
      </c>
      <c r="HN99" s="59">
        <v>571185.44843999995</v>
      </c>
      <c r="HO99" s="59">
        <v>426142.89627000003</v>
      </c>
      <c r="HP99" s="60">
        <v>7018757.895990001</v>
      </c>
      <c r="HQ99" s="59">
        <v>429543.93283499999</v>
      </c>
      <c r="HR99" s="59">
        <v>492463.56287999998</v>
      </c>
      <c r="HS99" s="59">
        <v>569474.49753000005</v>
      </c>
      <c r="HT99" s="59">
        <v>519127.54440000001</v>
      </c>
      <c r="HU99" s="59">
        <v>559979.89932000008</v>
      </c>
      <c r="HV99" s="59">
        <v>562849.32547500008</v>
      </c>
      <c r="HW99" s="59">
        <v>543164.31816000002</v>
      </c>
      <c r="HX99" s="59">
        <v>613720.63153499993</v>
      </c>
      <c r="HY99" s="59">
        <v>577767.07561499998</v>
      </c>
      <c r="HZ99" s="59">
        <v>637694.80952999997</v>
      </c>
      <c r="IA99" s="59">
        <v>564357.97412999999</v>
      </c>
      <c r="IB99" s="59">
        <v>433534.63964999997</v>
      </c>
      <c r="IC99" s="60">
        <v>6503678.2110599997</v>
      </c>
      <c r="ID99" s="59">
        <v>379253</v>
      </c>
      <c r="IE99" s="59">
        <v>411456</v>
      </c>
      <c r="IF99" s="59">
        <v>570886</v>
      </c>
      <c r="IG99" s="59">
        <v>601079</v>
      </c>
      <c r="IH99" s="59">
        <v>626389</v>
      </c>
      <c r="II99" s="59">
        <v>656110</v>
      </c>
      <c r="IJ99" s="59">
        <v>639538</v>
      </c>
      <c r="IK99" s="59">
        <v>698026</v>
      </c>
      <c r="IL99" s="59">
        <v>590398</v>
      </c>
      <c r="IM99" s="59">
        <v>709267</v>
      </c>
      <c r="IN99" s="59">
        <v>487326</v>
      </c>
      <c r="IO99" s="59">
        <v>406040</v>
      </c>
      <c r="IP99" s="60">
        <v>6775768</v>
      </c>
      <c r="IQ99" s="59">
        <v>461662</v>
      </c>
      <c r="IR99" s="59">
        <v>457745</v>
      </c>
      <c r="IS99" s="59">
        <v>549324</v>
      </c>
      <c r="IT99" s="59">
        <v>603343</v>
      </c>
      <c r="IU99" s="59">
        <v>681138</v>
      </c>
      <c r="IV99" s="59">
        <v>633024</v>
      </c>
      <c r="IW99" s="59">
        <v>679559</v>
      </c>
      <c r="IX99" s="59">
        <v>703307</v>
      </c>
      <c r="IY99" s="59">
        <v>659912</v>
      </c>
      <c r="IZ99" s="59">
        <v>661087</v>
      </c>
      <c r="JA99" s="59">
        <v>536436</v>
      </c>
      <c r="JB99" s="59">
        <v>458720</v>
      </c>
      <c r="JC99" s="60">
        <v>7085256</v>
      </c>
      <c r="JD99" s="59">
        <v>490772</v>
      </c>
      <c r="JE99" s="59">
        <v>407391</v>
      </c>
      <c r="JF99" s="59">
        <v>565093</v>
      </c>
      <c r="JG99" s="59">
        <v>637893</v>
      </c>
      <c r="JH99" s="59">
        <v>606849</v>
      </c>
      <c r="JI99" s="59">
        <v>674273</v>
      </c>
      <c r="JJ99" s="59">
        <v>634032</v>
      </c>
      <c r="JK99" s="59">
        <v>592663</v>
      </c>
      <c r="JL99" s="59">
        <v>584386</v>
      </c>
      <c r="JM99" s="59">
        <v>681293</v>
      </c>
      <c r="JN99" s="59">
        <v>626418</v>
      </c>
      <c r="JO99" s="59">
        <v>550448</v>
      </c>
      <c r="JP99" s="60">
        <v>7051513</v>
      </c>
      <c r="JQ99" s="59">
        <v>529520</v>
      </c>
      <c r="JR99" s="59">
        <v>462065</v>
      </c>
      <c r="JS99" s="59">
        <v>666003</v>
      </c>
      <c r="JT99" s="59">
        <v>749934</v>
      </c>
      <c r="JU99" s="59">
        <v>620996</v>
      </c>
      <c r="JV99" s="59">
        <v>670854</v>
      </c>
      <c r="JW99" s="59">
        <v>650588</v>
      </c>
      <c r="JX99" s="59">
        <v>729575</v>
      </c>
      <c r="JY99" s="59">
        <v>621402</v>
      </c>
      <c r="JZ99" s="59">
        <v>650061</v>
      </c>
      <c r="KA99" s="59">
        <v>724461</v>
      </c>
      <c r="KB99" s="59">
        <v>643349</v>
      </c>
      <c r="KC99" s="60">
        <v>7718810</v>
      </c>
      <c r="KD99" s="59">
        <v>530699</v>
      </c>
      <c r="KE99" s="59">
        <v>574243</v>
      </c>
      <c r="KF99" s="59">
        <v>746657</v>
      </c>
      <c r="KG99" s="59">
        <v>632324</v>
      </c>
      <c r="KH99" s="59">
        <v>630612</v>
      </c>
      <c r="KI99" s="59">
        <v>693983</v>
      </c>
      <c r="KJ99" s="59">
        <v>618075</v>
      </c>
      <c r="KK99" s="59">
        <v>716514</v>
      </c>
      <c r="KL99" s="59">
        <v>716959</v>
      </c>
      <c r="KM99" s="59">
        <v>672959</v>
      </c>
      <c r="KN99" s="59">
        <v>598467</v>
      </c>
      <c r="KO99" s="59">
        <v>479189</v>
      </c>
      <c r="KP99" s="60">
        <v>7610682</v>
      </c>
      <c r="KQ99" s="59">
        <v>494404</v>
      </c>
      <c r="KR99" s="59">
        <v>548005</v>
      </c>
      <c r="KS99" s="59">
        <v>659929</v>
      </c>
      <c r="KT99" s="59">
        <v>601025</v>
      </c>
      <c r="KU99" s="59">
        <v>715139</v>
      </c>
      <c r="KV99" s="59">
        <v>702175</v>
      </c>
      <c r="KW99" s="59">
        <v>669580</v>
      </c>
      <c r="KX99" s="59">
        <v>768336</v>
      </c>
      <c r="KY99" s="59">
        <v>706352</v>
      </c>
      <c r="KZ99" s="59">
        <v>746755</v>
      </c>
      <c r="LA99" s="59">
        <v>646313</v>
      </c>
      <c r="LB99" s="60">
        <v>560329</v>
      </c>
      <c r="LC99" s="59">
        <v>7818341</v>
      </c>
      <c r="LD99" s="59">
        <v>426003</v>
      </c>
      <c r="LE99" s="59">
        <v>648208</v>
      </c>
      <c r="LF99" s="59">
        <v>584931</v>
      </c>
      <c r="LG99" s="59">
        <v>654163</v>
      </c>
      <c r="LH99" s="59">
        <v>652227</v>
      </c>
      <c r="LI99" s="59">
        <v>660866</v>
      </c>
      <c r="LJ99" s="59">
        <v>607586</v>
      </c>
      <c r="LK99" s="59">
        <v>722840</v>
      </c>
      <c r="LL99" s="59">
        <v>567790</v>
      </c>
      <c r="LM99" s="59">
        <v>799144</v>
      </c>
      <c r="LP99" s="60"/>
      <c r="LQ99" s="59">
        <v>426003</v>
      </c>
      <c r="LR99" s="59">
        <v>648208</v>
      </c>
      <c r="LS99" s="59">
        <v>584931</v>
      </c>
      <c r="LT99" s="59">
        <v>654163</v>
      </c>
      <c r="LU99" s="59">
        <v>652227</v>
      </c>
      <c r="LV99" s="59">
        <v>660866</v>
      </c>
      <c r="LW99" s="59">
        <v>607586</v>
      </c>
      <c r="LX99" s="59">
        <v>722840</v>
      </c>
      <c r="LY99" s="59">
        <v>567790</v>
      </c>
      <c r="LZ99" s="59">
        <v>799144</v>
      </c>
      <c r="MC99" s="60"/>
      <c r="MP99" s="60"/>
    </row>
    <row r="100" spans="1:354" s="59" customFormat="1" outlineLevel="1">
      <c r="A100" s="5"/>
      <c r="B100" s="9"/>
      <c r="C100" s="265" t="s">
        <v>825</v>
      </c>
      <c r="D100" s="144"/>
      <c r="E100" s="144"/>
      <c r="F100" s="144"/>
      <c r="G100" s="144"/>
      <c r="H100" s="144"/>
      <c r="I100" s="144"/>
      <c r="J100" s="144"/>
      <c r="K100" s="144"/>
      <c r="L100" s="144"/>
      <c r="M100" s="144"/>
      <c r="N100" s="144"/>
      <c r="O100" s="144"/>
      <c r="P100" s="60"/>
      <c r="AC100" s="60"/>
      <c r="AP100" s="60"/>
      <c r="BC100" s="60"/>
      <c r="BP100" s="60"/>
      <c r="CC100" s="60"/>
      <c r="CP100" s="60"/>
      <c r="DC100" s="60"/>
      <c r="DP100" s="60"/>
      <c r="EC100" s="60"/>
      <c r="EP100" s="60"/>
      <c r="FC100" s="60"/>
      <c r="FP100" s="60"/>
      <c r="GC100" s="60"/>
      <c r="GP100" s="60"/>
      <c r="HC100" s="60"/>
      <c r="HP100" s="60"/>
      <c r="IC100" s="60"/>
      <c r="IP100" s="60"/>
      <c r="IQ100" s="59" t="s">
        <v>486</v>
      </c>
      <c r="IR100" s="59" t="s">
        <v>486</v>
      </c>
      <c r="IS100" s="59" t="s">
        <v>486</v>
      </c>
      <c r="IT100" s="59" t="s">
        <v>486</v>
      </c>
      <c r="IU100" s="59" t="s">
        <v>486</v>
      </c>
      <c r="IV100" s="59" t="s">
        <v>486</v>
      </c>
      <c r="IW100" s="59" t="s">
        <v>486</v>
      </c>
      <c r="IX100" s="59" t="s">
        <v>486</v>
      </c>
      <c r="IY100" s="59" t="s">
        <v>486</v>
      </c>
      <c r="IZ100" s="59" t="s">
        <v>486</v>
      </c>
      <c r="JA100" s="59" t="s">
        <v>486</v>
      </c>
      <c r="JB100" s="59" t="s">
        <v>486</v>
      </c>
      <c r="JC100" s="60" t="s">
        <v>833</v>
      </c>
      <c r="JD100" s="59" t="s">
        <v>486</v>
      </c>
      <c r="JE100" s="59" t="s">
        <v>486</v>
      </c>
      <c r="JF100" s="59" t="s">
        <v>486</v>
      </c>
      <c r="JG100" s="59" t="s">
        <v>486</v>
      </c>
      <c r="JH100" s="59" t="s">
        <v>486</v>
      </c>
      <c r="JI100" s="59" t="s">
        <v>486</v>
      </c>
      <c r="JJ100" s="59" t="s">
        <v>486</v>
      </c>
      <c r="JK100" s="59" t="s">
        <v>486</v>
      </c>
      <c r="JL100" s="59" t="s">
        <v>486</v>
      </c>
      <c r="JM100" s="59" t="s">
        <v>486</v>
      </c>
      <c r="JN100" s="59" t="s">
        <v>486</v>
      </c>
      <c r="JO100" s="59" t="s">
        <v>486</v>
      </c>
      <c r="JP100" s="60" t="s">
        <v>486</v>
      </c>
      <c r="JQ100" s="59" t="s">
        <v>486</v>
      </c>
      <c r="JR100" s="59" t="s">
        <v>486</v>
      </c>
      <c r="JS100" s="59" t="s">
        <v>486</v>
      </c>
      <c r="JT100" s="59" t="s">
        <v>486</v>
      </c>
      <c r="JU100" s="59" t="s">
        <v>486</v>
      </c>
      <c r="JV100" s="59" t="s">
        <v>486</v>
      </c>
      <c r="JW100" s="59" t="s">
        <v>486</v>
      </c>
      <c r="JX100" s="59" t="s">
        <v>486</v>
      </c>
      <c r="JY100" s="59" t="s">
        <v>486</v>
      </c>
      <c r="JZ100" s="59" t="s">
        <v>486</v>
      </c>
      <c r="KA100" s="59" t="s">
        <v>486</v>
      </c>
      <c r="KB100" s="59" t="s">
        <v>486</v>
      </c>
      <c r="KC100" s="60" t="s">
        <v>486</v>
      </c>
      <c r="KD100" s="59" t="s">
        <v>486</v>
      </c>
      <c r="KE100" s="59" t="s">
        <v>486</v>
      </c>
      <c r="KF100" s="59" t="s">
        <v>486</v>
      </c>
      <c r="KG100" s="59" t="s">
        <v>486</v>
      </c>
      <c r="KH100" s="59" t="s">
        <v>486</v>
      </c>
      <c r="KI100" s="59" t="s">
        <v>486</v>
      </c>
      <c r="KJ100" s="59" t="s">
        <v>486</v>
      </c>
      <c r="KK100" s="59" t="s">
        <v>486</v>
      </c>
      <c r="KL100" s="59" t="s">
        <v>486</v>
      </c>
      <c r="KP100" s="60"/>
      <c r="LB100" s="60"/>
      <c r="LP100" s="60"/>
      <c r="MC100" s="60"/>
      <c r="MP100" s="60"/>
    </row>
    <row r="101" spans="1:354" s="59" customFormat="1" outlineLevel="1">
      <c r="A101" s="5"/>
      <c r="B101" s="270"/>
      <c r="C101" s="266" t="s">
        <v>826</v>
      </c>
      <c r="D101" s="268"/>
      <c r="E101" s="268"/>
      <c r="F101" s="268"/>
      <c r="G101" s="268"/>
      <c r="H101" s="268"/>
      <c r="I101" s="268"/>
      <c r="J101" s="268"/>
      <c r="K101" s="268"/>
      <c r="L101" s="268"/>
      <c r="M101" s="268"/>
      <c r="N101" s="268"/>
      <c r="O101" s="268"/>
      <c r="P101" s="301"/>
      <c r="Q101" s="124"/>
      <c r="R101" s="124"/>
      <c r="S101" s="124"/>
      <c r="T101" s="124"/>
      <c r="U101" s="124"/>
      <c r="V101" s="124"/>
      <c r="W101" s="124"/>
      <c r="X101" s="124"/>
      <c r="Y101" s="124"/>
      <c r="Z101" s="124"/>
      <c r="AA101" s="124"/>
      <c r="AB101" s="124"/>
      <c r="AC101" s="301"/>
      <c r="AD101" s="124"/>
      <c r="AE101" s="124"/>
      <c r="AF101" s="124"/>
      <c r="AG101" s="124"/>
      <c r="AH101" s="124"/>
      <c r="AI101" s="124"/>
      <c r="AJ101" s="124"/>
      <c r="AK101" s="124"/>
      <c r="AL101" s="124"/>
      <c r="AM101" s="124"/>
      <c r="AN101" s="124"/>
      <c r="AO101" s="124"/>
      <c r="AP101" s="301"/>
      <c r="AQ101" s="124"/>
      <c r="AR101" s="124"/>
      <c r="AS101" s="124"/>
      <c r="AT101" s="124"/>
      <c r="AU101" s="124"/>
      <c r="AV101" s="124"/>
      <c r="AW101" s="124"/>
      <c r="AX101" s="124"/>
      <c r="AY101" s="124"/>
      <c r="AZ101" s="124"/>
      <c r="BA101" s="124"/>
      <c r="BB101" s="124"/>
      <c r="BC101" s="301"/>
      <c r="BD101" s="124"/>
      <c r="BE101" s="124"/>
      <c r="BF101" s="124"/>
      <c r="BG101" s="124"/>
      <c r="BH101" s="124"/>
      <c r="BI101" s="124"/>
      <c r="BJ101" s="124"/>
      <c r="BK101" s="124"/>
      <c r="BL101" s="124"/>
      <c r="BM101" s="124"/>
      <c r="BN101" s="124"/>
      <c r="BO101" s="124"/>
      <c r="BP101" s="301"/>
      <c r="BQ101" s="124"/>
      <c r="BR101" s="124"/>
      <c r="BS101" s="124"/>
      <c r="BT101" s="124"/>
      <c r="BU101" s="124"/>
      <c r="BV101" s="124"/>
      <c r="BW101" s="124"/>
      <c r="BX101" s="124"/>
      <c r="BY101" s="124"/>
      <c r="BZ101" s="124"/>
      <c r="CA101" s="124"/>
      <c r="CB101" s="124"/>
      <c r="CC101" s="301"/>
      <c r="CD101" s="124"/>
      <c r="CE101" s="124"/>
      <c r="CF101" s="124"/>
      <c r="CG101" s="124"/>
      <c r="CH101" s="124"/>
      <c r="CI101" s="124"/>
      <c r="CJ101" s="124"/>
      <c r="CK101" s="124"/>
      <c r="CL101" s="124"/>
      <c r="CM101" s="124"/>
      <c r="CN101" s="124"/>
      <c r="CO101" s="124"/>
      <c r="CP101" s="301"/>
      <c r="CQ101" s="124"/>
      <c r="CR101" s="124"/>
      <c r="CS101" s="124"/>
      <c r="CT101" s="124"/>
      <c r="CU101" s="124"/>
      <c r="CV101" s="124"/>
      <c r="CW101" s="124"/>
      <c r="CX101" s="124"/>
      <c r="CY101" s="124"/>
      <c r="CZ101" s="124"/>
      <c r="DA101" s="124"/>
      <c r="DB101" s="124"/>
      <c r="DC101" s="301"/>
      <c r="DD101" s="124"/>
      <c r="DE101" s="124"/>
      <c r="DF101" s="124"/>
      <c r="DG101" s="124"/>
      <c r="DH101" s="124"/>
      <c r="DI101" s="124"/>
      <c r="DJ101" s="124"/>
      <c r="DK101" s="124"/>
      <c r="DL101" s="124"/>
      <c r="DM101" s="124"/>
      <c r="DN101" s="124"/>
      <c r="DO101" s="124"/>
      <c r="DP101" s="301"/>
      <c r="DQ101" s="124"/>
      <c r="DR101" s="124"/>
      <c r="DS101" s="124"/>
      <c r="DT101" s="124"/>
      <c r="DU101" s="124"/>
      <c r="DV101" s="124"/>
      <c r="DW101" s="124"/>
      <c r="DX101" s="124"/>
      <c r="DY101" s="124"/>
      <c r="DZ101" s="124"/>
      <c r="EA101" s="124"/>
      <c r="EB101" s="124"/>
      <c r="EC101" s="301"/>
      <c r="ED101" s="124"/>
      <c r="EE101" s="124"/>
      <c r="EF101" s="124"/>
      <c r="EG101" s="124"/>
      <c r="EH101" s="124"/>
      <c r="EI101" s="124"/>
      <c r="EJ101" s="124"/>
      <c r="EK101" s="124"/>
      <c r="EL101" s="124"/>
      <c r="EM101" s="124"/>
      <c r="EN101" s="124"/>
      <c r="EO101" s="124"/>
      <c r="EP101" s="301"/>
      <c r="EQ101" s="124"/>
      <c r="ER101" s="124"/>
      <c r="ES101" s="124"/>
      <c r="ET101" s="124"/>
      <c r="EU101" s="124"/>
      <c r="EV101" s="124"/>
      <c r="EW101" s="124"/>
      <c r="EX101" s="124"/>
      <c r="EY101" s="124"/>
      <c r="EZ101" s="124"/>
      <c r="FA101" s="124"/>
      <c r="FB101" s="124"/>
      <c r="FC101" s="301"/>
      <c r="FD101" s="124"/>
      <c r="FE101" s="124"/>
      <c r="FF101" s="124"/>
      <c r="FG101" s="124"/>
      <c r="FH101" s="124"/>
      <c r="FI101" s="124"/>
      <c r="FJ101" s="124"/>
      <c r="FK101" s="124"/>
      <c r="FL101" s="124"/>
      <c r="FM101" s="124"/>
      <c r="FN101" s="124"/>
      <c r="FO101" s="124"/>
      <c r="FP101" s="301"/>
      <c r="FQ101" s="124"/>
      <c r="FR101" s="124"/>
      <c r="FS101" s="124"/>
      <c r="FT101" s="124"/>
      <c r="FU101" s="124"/>
      <c r="FV101" s="124"/>
      <c r="FW101" s="124"/>
      <c r="FX101" s="124"/>
      <c r="FY101" s="124"/>
      <c r="FZ101" s="124"/>
      <c r="GA101" s="124"/>
      <c r="GB101" s="124"/>
      <c r="GC101" s="301"/>
      <c r="GD101" s="124"/>
      <c r="GE101" s="124"/>
      <c r="GF101" s="124"/>
      <c r="GG101" s="124"/>
      <c r="GH101" s="124"/>
      <c r="GI101" s="124"/>
      <c r="GJ101" s="124"/>
      <c r="GK101" s="124"/>
      <c r="GL101" s="124"/>
      <c r="GM101" s="124"/>
      <c r="GN101" s="124"/>
      <c r="GO101" s="124"/>
      <c r="GP101" s="301"/>
      <c r="GQ101" s="124"/>
      <c r="GR101" s="124"/>
      <c r="GS101" s="124"/>
      <c r="GT101" s="124"/>
      <c r="GU101" s="124"/>
      <c r="GV101" s="124"/>
      <c r="GW101" s="124"/>
      <c r="GX101" s="124"/>
      <c r="GY101" s="124"/>
      <c r="GZ101" s="124"/>
      <c r="HA101" s="124"/>
      <c r="HB101" s="124"/>
      <c r="HC101" s="301"/>
      <c r="HD101" s="124">
        <v>177763.80793499999</v>
      </c>
      <c r="HE101" s="124">
        <v>191694.54079500001</v>
      </c>
      <c r="HF101" s="124">
        <v>209506.21108499999</v>
      </c>
      <c r="HG101" s="124">
        <v>200823.54345</v>
      </c>
      <c r="HH101" s="124">
        <v>202651.521225</v>
      </c>
      <c r="HI101" s="124">
        <v>231809.35431</v>
      </c>
      <c r="HJ101" s="124">
        <v>178673.71449000001</v>
      </c>
      <c r="HK101" s="124">
        <v>223940.43161999999</v>
      </c>
      <c r="HL101" s="124">
        <v>218083.64525999999</v>
      </c>
      <c r="HM101" s="124">
        <v>220331.64968999999</v>
      </c>
      <c r="HN101" s="124">
        <v>179897.50705499999</v>
      </c>
      <c r="HO101" s="124">
        <v>164889.94560000001</v>
      </c>
      <c r="HP101" s="301">
        <v>2400065.8725149999</v>
      </c>
      <c r="HQ101" s="124">
        <v>168165.79063500001</v>
      </c>
      <c r="HR101" s="124">
        <v>158164.98319500001</v>
      </c>
      <c r="HS101" s="124">
        <v>201299.81557499999</v>
      </c>
      <c r="HT101" s="124">
        <v>169944.78042</v>
      </c>
      <c r="HU101" s="124">
        <v>203112.371205</v>
      </c>
      <c r="HV101" s="124">
        <v>229075.09872000001</v>
      </c>
      <c r="HW101" s="124">
        <v>207224.64081000001</v>
      </c>
      <c r="HX101" s="124">
        <v>202881.946215</v>
      </c>
      <c r="HY101" s="124">
        <v>201997.44084</v>
      </c>
      <c r="HZ101" s="124">
        <v>243266.19367499999</v>
      </c>
      <c r="IA101" s="124">
        <v>191898.65742</v>
      </c>
      <c r="IB101" s="124">
        <v>171908.835945</v>
      </c>
      <c r="IC101" s="301">
        <v>2348940.5546550001</v>
      </c>
      <c r="ID101" s="124">
        <v>205451</v>
      </c>
      <c r="IE101" s="124">
        <v>151139</v>
      </c>
      <c r="IF101" s="124">
        <v>246872</v>
      </c>
      <c r="IG101" s="124">
        <v>204171</v>
      </c>
      <c r="IH101" s="124">
        <v>236656</v>
      </c>
      <c r="II101" s="124">
        <v>228645</v>
      </c>
      <c r="IJ101" s="124">
        <v>211115</v>
      </c>
      <c r="IK101" s="124">
        <v>251133</v>
      </c>
      <c r="IL101" s="124">
        <v>173215</v>
      </c>
      <c r="IM101" s="124">
        <v>210676</v>
      </c>
      <c r="IN101" s="124">
        <v>186657</v>
      </c>
      <c r="IO101" s="124">
        <v>153620</v>
      </c>
      <c r="IP101" s="301">
        <v>2459350</v>
      </c>
      <c r="IQ101" s="124">
        <v>188855</v>
      </c>
      <c r="IR101" s="124">
        <v>193406</v>
      </c>
      <c r="IS101" s="124">
        <v>214028</v>
      </c>
      <c r="IT101" s="124">
        <v>220296</v>
      </c>
      <c r="IU101" s="124">
        <v>220655</v>
      </c>
      <c r="IV101" s="124">
        <v>240809</v>
      </c>
      <c r="IW101" s="124">
        <v>294157</v>
      </c>
      <c r="IX101" s="124">
        <v>260742</v>
      </c>
      <c r="IY101" s="124">
        <v>225122</v>
      </c>
      <c r="IZ101" s="124">
        <v>237669</v>
      </c>
      <c r="JA101" s="124">
        <v>211241</v>
      </c>
      <c r="JB101" s="124">
        <v>203044</v>
      </c>
      <c r="JC101" s="301">
        <v>2710024</v>
      </c>
      <c r="JD101" s="124">
        <v>156361</v>
      </c>
      <c r="JE101" s="124">
        <v>166128</v>
      </c>
      <c r="JF101" s="124">
        <v>199993</v>
      </c>
      <c r="JG101" s="124">
        <v>208265</v>
      </c>
      <c r="JH101" s="124">
        <v>194245</v>
      </c>
      <c r="JI101" s="124">
        <v>215216</v>
      </c>
      <c r="JJ101" s="124">
        <v>217141</v>
      </c>
      <c r="JK101" s="124">
        <v>204195</v>
      </c>
      <c r="JL101" s="124">
        <v>191713</v>
      </c>
      <c r="JM101" s="124">
        <v>217269</v>
      </c>
      <c r="JN101" s="124">
        <v>209792</v>
      </c>
      <c r="JO101" s="124">
        <v>175368</v>
      </c>
      <c r="JP101" s="301">
        <v>2355687</v>
      </c>
      <c r="JQ101" s="124">
        <v>191330</v>
      </c>
      <c r="JR101" s="124">
        <v>124390</v>
      </c>
      <c r="JS101" s="124">
        <v>256872</v>
      </c>
      <c r="JT101" s="124">
        <v>234719</v>
      </c>
      <c r="JU101" s="124">
        <v>210596</v>
      </c>
      <c r="JV101" s="124">
        <v>213469</v>
      </c>
      <c r="JW101" s="124">
        <v>227080</v>
      </c>
      <c r="JX101" s="124">
        <v>236510</v>
      </c>
      <c r="JY101" s="124">
        <v>232401</v>
      </c>
      <c r="JZ101" s="124">
        <v>200195</v>
      </c>
      <c r="KA101" s="124">
        <v>198775</v>
      </c>
      <c r="KB101" s="124">
        <v>200310</v>
      </c>
      <c r="KC101" s="301">
        <v>2526646</v>
      </c>
      <c r="KD101" s="124">
        <v>187434</v>
      </c>
      <c r="KE101" s="124">
        <v>146705</v>
      </c>
      <c r="KF101" s="124">
        <v>171577</v>
      </c>
      <c r="KG101" s="124">
        <v>260566</v>
      </c>
      <c r="KH101" s="124">
        <v>271578</v>
      </c>
      <c r="KI101" s="124">
        <v>231887</v>
      </c>
      <c r="KJ101" s="124">
        <v>214303</v>
      </c>
      <c r="KK101" s="124">
        <v>233883</v>
      </c>
      <c r="KL101" s="124">
        <v>237979</v>
      </c>
      <c r="KM101" s="124">
        <v>200544</v>
      </c>
      <c r="KN101" s="124">
        <v>145295</v>
      </c>
      <c r="KO101" s="124">
        <v>140164</v>
      </c>
      <c r="KP101" s="301">
        <v>2441916</v>
      </c>
      <c r="KQ101" s="124">
        <v>152707</v>
      </c>
      <c r="KR101" s="124">
        <v>136285</v>
      </c>
      <c r="KS101" s="124">
        <v>202878</v>
      </c>
      <c r="KT101" s="124">
        <v>196314</v>
      </c>
      <c r="KU101" s="124">
        <v>204352</v>
      </c>
      <c r="KV101" s="124">
        <v>212992</v>
      </c>
      <c r="KW101" s="124">
        <v>182091</v>
      </c>
      <c r="KX101" s="124">
        <v>193420</v>
      </c>
      <c r="KY101" s="124">
        <v>162965</v>
      </c>
      <c r="KZ101" s="124">
        <v>164505</v>
      </c>
      <c r="LA101" s="124">
        <v>154517</v>
      </c>
      <c r="LB101" s="301">
        <v>154473</v>
      </c>
      <c r="LC101" s="124">
        <v>2117499</v>
      </c>
      <c r="LD101" s="124">
        <v>82214</v>
      </c>
      <c r="LE101" s="124">
        <v>170752</v>
      </c>
      <c r="LF101" s="124">
        <v>164842</v>
      </c>
      <c r="LG101" s="124">
        <v>171002</v>
      </c>
      <c r="LH101" s="124">
        <v>198536</v>
      </c>
      <c r="LI101" s="124">
        <v>216521</v>
      </c>
      <c r="LJ101" s="124">
        <v>171472</v>
      </c>
      <c r="LK101" s="124">
        <v>187278</v>
      </c>
      <c r="LL101" s="59">
        <v>166361</v>
      </c>
      <c r="LM101" s="124">
        <v>215927</v>
      </c>
      <c r="LN101" s="124"/>
      <c r="LO101" s="124"/>
      <c r="LP101" s="301"/>
      <c r="LQ101" s="124">
        <v>82214</v>
      </c>
      <c r="LR101" s="124">
        <v>170752</v>
      </c>
      <c r="LS101" s="124">
        <v>164842</v>
      </c>
      <c r="LT101" s="124">
        <v>171002</v>
      </c>
      <c r="LU101" s="124">
        <v>198536</v>
      </c>
      <c r="LV101" s="124">
        <v>216521</v>
      </c>
      <c r="LW101" s="124">
        <v>171472</v>
      </c>
      <c r="LX101" s="124">
        <v>187278</v>
      </c>
      <c r="LY101" s="59">
        <v>166361</v>
      </c>
      <c r="LZ101" s="124">
        <v>215927</v>
      </c>
      <c r="MA101" s="124"/>
      <c r="MB101" s="124"/>
      <c r="MC101" s="301"/>
      <c r="MD101" s="124"/>
      <c r="ME101" s="124"/>
      <c r="MF101" s="124"/>
      <c r="MG101" s="124"/>
      <c r="MH101" s="124"/>
      <c r="MI101" s="124"/>
      <c r="MJ101" s="124"/>
      <c r="MK101" s="124"/>
      <c r="MM101" s="124"/>
      <c r="MN101" s="124"/>
      <c r="MO101" s="124"/>
      <c r="MP101" s="301"/>
    </row>
    <row r="102" spans="1:354" s="59" customFormat="1" ht="17.25" outlineLevel="1">
      <c r="A102" s="5"/>
      <c r="B102" s="9"/>
      <c r="C102" s="266" t="s">
        <v>840</v>
      </c>
      <c r="D102" s="144"/>
      <c r="E102" s="144"/>
      <c r="F102" s="144"/>
      <c r="G102" s="144"/>
      <c r="H102" s="144"/>
      <c r="I102" s="144"/>
      <c r="J102" s="144"/>
      <c r="K102" s="144"/>
      <c r="L102" s="144"/>
      <c r="M102" s="144"/>
      <c r="N102" s="144"/>
      <c r="O102" s="144"/>
      <c r="P102" s="60"/>
      <c r="AC102" s="60"/>
      <c r="AP102" s="60"/>
      <c r="BC102" s="60"/>
      <c r="BP102" s="60"/>
      <c r="CC102" s="60"/>
      <c r="CP102" s="60"/>
      <c r="DC102" s="60"/>
      <c r="DP102" s="60"/>
      <c r="EC102" s="60"/>
      <c r="EP102" s="60"/>
      <c r="FC102" s="60"/>
      <c r="FP102" s="60"/>
      <c r="GC102" s="60"/>
      <c r="GP102" s="60"/>
      <c r="HC102" s="60"/>
      <c r="HD102" s="59">
        <v>382044.63342000003</v>
      </c>
      <c r="HE102" s="59">
        <v>438120.45982500003</v>
      </c>
      <c r="HF102" s="59">
        <v>370197.70450499997</v>
      </c>
      <c r="HG102" s="59">
        <v>351701.10953999998</v>
      </c>
      <c r="HH102" s="59">
        <v>354252.11375999998</v>
      </c>
      <c r="HI102" s="59">
        <v>418866.36538500001</v>
      </c>
      <c r="HJ102" s="59">
        <v>428226.70021500002</v>
      </c>
      <c r="HK102" s="59">
        <v>441177.67327500001</v>
      </c>
      <c r="HL102" s="59">
        <v>438012.50481000001</v>
      </c>
      <c r="HM102" s="59">
        <v>455804.21703</v>
      </c>
      <c r="HN102" s="59">
        <v>380418.05071500002</v>
      </c>
      <c r="HO102" s="59">
        <v>378836.82725999999</v>
      </c>
      <c r="HP102" s="60">
        <v>4837658.3597400002</v>
      </c>
      <c r="HQ102" s="59">
        <v>346404.05632500001</v>
      </c>
      <c r="HR102" s="59">
        <v>397448.63471999997</v>
      </c>
      <c r="HS102" s="59">
        <v>474546.65912999999</v>
      </c>
      <c r="HT102" s="59">
        <v>412414.46566500003</v>
      </c>
      <c r="HU102" s="59">
        <v>476800.10667000001</v>
      </c>
      <c r="HV102" s="59">
        <v>477293.61531000002</v>
      </c>
      <c r="HW102" s="59">
        <v>427321.329585</v>
      </c>
      <c r="HX102" s="59">
        <v>455103.87021000002</v>
      </c>
      <c r="HY102" s="59">
        <v>443709.62660999998</v>
      </c>
      <c r="HZ102" s="59">
        <v>477552.16303499998</v>
      </c>
      <c r="IA102" s="59">
        <v>434994.300315</v>
      </c>
      <c r="IB102" s="59">
        <v>330190.846005</v>
      </c>
      <c r="IC102" s="60">
        <v>5153779.6735800002</v>
      </c>
      <c r="ID102" s="59">
        <v>356191</v>
      </c>
      <c r="IE102" s="59">
        <v>311895</v>
      </c>
      <c r="IF102" s="59">
        <v>435569</v>
      </c>
      <c r="IG102" s="59">
        <v>475015</v>
      </c>
      <c r="IH102" s="59">
        <v>517960</v>
      </c>
      <c r="II102" s="59">
        <v>536980</v>
      </c>
      <c r="IJ102" s="59">
        <v>529174</v>
      </c>
      <c r="IK102" s="59">
        <v>556262</v>
      </c>
      <c r="IL102" s="59">
        <v>466878</v>
      </c>
      <c r="IM102" s="59">
        <v>425853</v>
      </c>
      <c r="IN102" s="59">
        <v>439753</v>
      </c>
      <c r="IO102" s="59">
        <v>352706</v>
      </c>
      <c r="IP102" s="60">
        <v>5404235</v>
      </c>
      <c r="IQ102" s="59">
        <v>443438</v>
      </c>
      <c r="IR102" s="59">
        <v>378357</v>
      </c>
      <c r="IS102" s="59">
        <v>453350</v>
      </c>
      <c r="IT102" s="59">
        <v>495102</v>
      </c>
      <c r="IU102" s="59">
        <v>451553</v>
      </c>
      <c r="IV102" s="59">
        <v>505754</v>
      </c>
      <c r="IW102" s="59">
        <v>584678</v>
      </c>
      <c r="IX102" s="59">
        <v>546157</v>
      </c>
      <c r="IY102" s="59">
        <v>503339</v>
      </c>
      <c r="IZ102" s="59">
        <v>474825</v>
      </c>
      <c r="JA102" s="59">
        <v>428129</v>
      </c>
      <c r="JB102" s="59">
        <v>445880</v>
      </c>
      <c r="JC102" s="60">
        <v>5710561</v>
      </c>
      <c r="JD102" s="59">
        <v>418613</v>
      </c>
      <c r="JE102" s="59">
        <v>387342</v>
      </c>
      <c r="JF102" s="59">
        <v>454039</v>
      </c>
      <c r="JG102" s="59">
        <v>475122</v>
      </c>
      <c r="JH102" s="59">
        <v>361672</v>
      </c>
      <c r="JI102" s="59">
        <v>398887</v>
      </c>
      <c r="JJ102" s="59">
        <v>432951</v>
      </c>
      <c r="JK102" s="59">
        <v>475201</v>
      </c>
      <c r="JL102" s="59">
        <v>383135</v>
      </c>
      <c r="JM102" s="59">
        <v>467669</v>
      </c>
      <c r="JN102" s="59">
        <v>465077</v>
      </c>
      <c r="JO102" s="59">
        <v>421630</v>
      </c>
      <c r="JP102" s="60">
        <v>5141339</v>
      </c>
      <c r="JQ102" s="59">
        <v>388848</v>
      </c>
      <c r="JR102" s="59">
        <v>283096</v>
      </c>
      <c r="JS102" s="59">
        <v>428844</v>
      </c>
      <c r="JT102" s="59">
        <v>432264</v>
      </c>
      <c r="JU102" s="59">
        <v>329448</v>
      </c>
      <c r="JV102" s="59">
        <v>406003</v>
      </c>
      <c r="JW102" s="59">
        <v>444130</v>
      </c>
      <c r="JX102" s="59">
        <v>443829</v>
      </c>
      <c r="JY102" s="59">
        <v>482890</v>
      </c>
      <c r="JZ102" s="59">
        <v>460605</v>
      </c>
      <c r="KA102" s="59">
        <v>469967</v>
      </c>
      <c r="KB102" s="59">
        <v>473910</v>
      </c>
      <c r="KC102" s="60">
        <v>5043835</v>
      </c>
      <c r="KD102" s="59">
        <v>446995</v>
      </c>
      <c r="KE102" s="59">
        <v>338621</v>
      </c>
      <c r="KF102" s="59">
        <v>587449</v>
      </c>
      <c r="KG102" s="59">
        <v>426621</v>
      </c>
      <c r="KH102" s="59">
        <v>508995</v>
      </c>
      <c r="KI102" s="59">
        <v>568736</v>
      </c>
      <c r="KJ102" s="59">
        <v>502040</v>
      </c>
      <c r="KK102" s="59">
        <v>504558</v>
      </c>
      <c r="KL102" s="59">
        <v>540820</v>
      </c>
      <c r="KM102" s="59">
        <v>573482</v>
      </c>
      <c r="KN102" s="59">
        <v>483255</v>
      </c>
      <c r="KO102" s="59">
        <v>471801</v>
      </c>
      <c r="KP102" s="60">
        <v>5953374</v>
      </c>
      <c r="KQ102" s="59">
        <v>531128</v>
      </c>
      <c r="KR102" s="59">
        <v>387103</v>
      </c>
      <c r="KS102" s="59">
        <v>593771</v>
      </c>
      <c r="KT102" s="59">
        <v>499281</v>
      </c>
      <c r="KU102" s="59">
        <v>529975</v>
      </c>
      <c r="KV102" s="59">
        <v>598780</v>
      </c>
      <c r="KW102" s="59">
        <v>573453</v>
      </c>
      <c r="KX102" s="59">
        <v>632001</v>
      </c>
      <c r="KY102" s="59">
        <v>507637</v>
      </c>
      <c r="KZ102" s="59">
        <v>497391</v>
      </c>
      <c r="LA102" s="59">
        <v>500280</v>
      </c>
      <c r="LB102" s="60">
        <v>461000</v>
      </c>
      <c r="LC102" s="59">
        <v>6311801</v>
      </c>
      <c r="LD102" s="59">
        <v>380163</v>
      </c>
      <c r="LE102" s="59">
        <v>566582</v>
      </c>
      <c r="LF102" s="59">
        <v>449825</v>
      </c>
      <c r="LG102" s="59">
        <v>473107</v>
      </c>
      <c r="LH102" s="59">
        <v>432764</v>
      </c>
      <c r="LI102" s="59">
        <v>502351</v>
      </c>
      <c r="LJ102" s="59">
        <v>555962</v>
      </c>
      <c r="LK102" s="59">
        <v>574340</v>
      </c>
      <c r="LL102" s="59">
        <v>491954</v>
      </c>
      <c r="LM102" s="59">
        <v>626123</v>
      </c>
      <c r="LP102" s="60"/>
      <c r="LQ102" s="59">
        <v>380163</v>
      </c>
      <c r="LR102" s="59">
        <v>566582</v>
      </c>
      <c r="LS102" s="59">
        <v>449825</v>
      </c>
      <c r="LT102" s="59">
        <v>473107</v>
      </c>
      <c r="LU102" s="59">
        <v>432764</v>
      </c>
      <c r="LV102" s="59">
        <v>502351</v>
      </c>
      <c r="LW102" s="59">
        <v>555962</v>
      </c>
      <c r="LX102" s="59">
        <v>574340</v>
      </c>
      <c r="LY102" s="59">
        <v>491954</v>
      </c>
      <c r="LZ102" s="59">
        <v>626123</v>
      </c>
      <c r="MC102" s="60"/>
      <c r="MP102" s="60"/>
    </row>
    <row r="103" spans="1:354" s="59" customFormat="1" ht="17.25" outlineLevel="1">
      <c r="A103" s="5"/>
      <c r="B103" s="9"/>
      <c r="C103" s="266" t="s">
        <v>841</v>
      </c>
      <c r="D103" s="144"/>
      <c r="E103" s="144"/>
      <c r="F103" s="144"/>
      <c r="G103" s="144"/>
      <c r="H103" s="144"/>
      <c r="I103" s="144"/>
      <c r="J103" s="144"/>
      <c r="K103" s="144"/>
      <c r="L103" s="144"/>
      <c r="M103" s="144"/>
      <c r="N103" s="144"/>
      <c r="O103" s="144"/>
      <c r="P103" s="60"/>
      <c r="AC103" s="60"/>
      <c r="AP103" s="60"/>
      <c r="BC103" s="60"/>
      <c r="BP103" s="60"/>
      <c r="CC103" s="60"/>
      <c r="CP103" s="60"/>
      <c r="DC103" s="60"/>
      <c r="DP103" s="60"/>
      <c r="EC103" s="60"/>
      <c r="EP103" s="60"/>
      <c r="FC103" s="60"/>
      <c r="FP103" s="60"/>
      <c r="GC103" s="60"/>
      <c r="GP103" s="60"/>
      <c r="HC103" s="60"/>
      <c r="HD103" s="59">
        <v>488468.32014000003</v>
      </c>
      <c r="HE103" s="59">
        <v>544415.326275</v>
      </c>
      <c r="HF103" s="59">
        <v>550754.73505500006</v>
      </c>
      <c r="HG103" s="59">
        <v>497063.89801499998</v>
      </c>
      <c r="HH103" s="59">
        <v>444861.75156</v>
      </c>
      <c r="HI103" s="59">
        <v>516980.23750500003</v>
      </c>
      <c r="HJ103" s="59">
        <v>516044.92976999999</v>
      </c>
      <c r="HK103" s="59">
        <v>484081.17348</v>
      </c>
      <c r="HL103" s="59">
        <v>502099.68195</v>
      </c>
      <c r="HM103" s="59">
        <v>517050.09074999997</v>
      </c>
      <c r="HN103" s="59">
        <v>472115.40333</v>
      </c>
      <c r="HO103" s="59">
        <v>469480.93809000001</v>
      </c>
      <c r="HP103" s="60">
        <v>6003416.4859199999</v>
      </c>
      <c r="HQ103" s="59">
        <v>508912.64130000002</v>
      </c>
      <c r="HR103" s="59">
        <v>553098.90109499998</v>
      </c>
      <c r="HS103" s="59">
        <v>612543.10540500004</v>
      </c>
      <c r="HT103" s="59">
        <v>501115.38622500002</v>
      </c>
      <c r="HU103" s="59">
        <v>571458.51112499996</v>
      </c>
      <c r="HV103" s="59">
        <v>547912.52445000003</v>
      </c>
      <c r="HW103" s="59">
        <v>542174.57932500006</v>
      </c>
      <c r="HX103" s="59">
        <v>513989.24855999998</v>
      </c>
      <c r="HY103" s="59">
        <v>506609.29858499998</v>
      </c>
      <c r="HZ103" s="59">
        <v>556551.64720500004</v>
      </c>
      <c r="IA103" s="59">
        <v>508114.31849999999</v>
      </c>
      <c r="IB103" s="59">
        <v>387508.60867500002</v>
      </c>
      <c r="IC103" s="60">
        <v>6309988.7704499997</v>
      </c>
      <c r="ID103" s="59">
        <v>495591</v>
      </c>
      <c r="IE103" s="59">
        <v>458738</v>
      </c>
      <c r="IF103" s="59">
        <v>627582</v>
      </c>
      <c r="IG103" s="59">
        <v>644538</v>
      </c>
      <c r="IH103" s="59">
        <v>607682</v>
      </c>
      <c r="II103" s="59">
        <v>488086</v>
      </c>
      <c r="IJ103" s="59">
        <v>485287</v>
      </c>
      <c r="IK103" s="59">
        <v>589428</v>
      </c>
      <c r="IL103" s="59">
        <v>372269</v>
      </c>
      <c r="IM103" s="59">
        <v>465625</v>
      </c>
      <c r="IN103" s="59">
        <v>529701</v>
      </c>
      <c r="IO103" s="59">
        <v>496227</v>
      </c>
      <c r="IP103" s="60">
        <v>6260753</v>
      </c>
      <c r="IQ103" s="59">
        <v>551497</v>
      </c>
      <c r="IR103" s="59">
        <v>528165</v>
      </c>
      <c r="IS103" s="59">
        <v>604184</v>
      </c>
      <c r="IT103" s="59">
        <v>583405</v>
      </c>
      <c r="IU103" s="59">
        <v>553127</v>
      </c>
      <c r="IV103" s="59">
        <v>521867</v>
      </c>
      <c r="IW103" s="59">
        <v>596994</v>
      </c>
      <c r="IX103" s="59">
        <v>622556</v>
      </c>
      <c r="IY103" s="59">
        <v>542392</v>
      </c>
      <c r="IZ103" s="59">
        <v>567611</v>
      </c>
      <c r="JA103" s="59">
        <v>539815</v>
      </c>
      <c r="JB103" s="59">
        <v>568740</v>
      </c>
      <c r="JC103" s="60">
        <v>6780353</v>
      </c>
      <c r="JD103" s="59">
        <v>576978</v>
      </c>
      <c r="JE103" s="59">
        <v>554159</v>
      </c>
      <c r="JF103" s="59">
        <v>559081</v>
      </c>
      <c r="JG103" s="59">
        <v>574340</v>
      </c>
      <c r="JH103" s="59">
        <v>529029</v>
      </c>
      <c r="JI103" s="59">
        <v>556155</v>
      </c>
      <c r="JJ103" s="59">
        <v>583037</v>
      </c>
      <c r="JK103" s="59">
        <v>573580</v>
      </c>
      <c r="JL103" s="59">
        <v>499148</v>
      </c>
      <c r="JM103" s="59">
        <v>598426</v>
      </c>
      <c r="JN103" s="59">
        <v>561852</v>
      </c>
      <c r="JO103" s="59">
        <v>551458</v>
      </c>
      <c r="JP103" s="60">
        <v>6717244</v>
      </c>
      <c r="JQ103" s="59">
        <v>523450</v>
      </c>
      <c r="JR103" s="59">
        <v>396260</v>
      </c>
      <c r="JS103" s="59">
        <v>660968</v>
      </c>
      <c r="JT103" s="59">
        <v>555565</v>
      </c>
      <c r="JU103" s="59">
        <v>431646</v>
      </c>
      <c r="JV103" s="59">
        <v>488361</v>
      </c>
      <c r="JW103" s="59">
        <v>490680</v>
      </c>
      <c r="JX103" s="59">
        <v>562616</v>
      </c>
      <c r="JY103" s="59">
        <v>556629</v>
      </c>
      <c r="JZ103" s="59">
        <v>546594</v>
      </c>
      <c r="KA103" s="59">
        <v>536061</v>
      </c>
      <c r="KB103" s="59">
        <v>552968</v>
      </c>
      <c r="KC103" s="60">
        <v>6301799</v>
      </c>
      <c r="KD103" s="59">
        <v>502206</v>
      </c>
      <c r="KE103" s="59">
        <v>479217</v>
      </c>
      <c r="KF103" s="59">
        <v>667878</v>
      </c>
      <c r="KG103" s="59">
        <v>544296</v>
      </c>
      <c r="KH103" s="59">
        <v>546445</v>
      </c>
      <c r="KI103" s="59">
        <v>497223</v>
      </c>
      <c r="KJ103" s="59">
        <v>422454</v>
      </c>
      <c r="KK103" s="59">
        <v>490371</v>
      </c>
      <c r="KL103" s="59">
        <v>517456</v>
      </c>
      <c r="KM103" s="59">
        <v>515918</v>
      </c>
      <c r="KN103" s="59">
        <v>435077</v>
      </c>
      <c r="KO103" s="59">
        <v>465701</v>
      </c>
      <c r="KP103" s="60">
        <v>6084241</v>
      </c>
      <c r="KQ103" s="59">
        <v>576432</v>
      </c>
      <c r="KR103" s="59">
        <v>557010</v>
      </c>
      <c r="KS103" s="59">
        <v>653920</v>
      </c>
      <c r="KT103" s="59">
        <v>486918</v>
      </c>
      <c r="KU103" s="59">
        <v>644079</v>
      </c>
      <c r="KV103" s="59">
        <v>567582</v>
      </c>
      <c r="KW103" s="59">
        <v>527047</v>
      </c>
      <c r="KX103" s="59">
        <v>639312</v>
      </c>
      <c r="KY103" s="59">
        <v>531020</v>
      </c>
      <c r="KZ103" s="59">
        <v>493464</v>
      </c>
      <c r="LA103" s="59">
        <v>441646</v>
      </c>
      <c r="LB103" s="60">
        <v>442631</v>
      </c>
      <c r="LC103" s="59">
        <v>6561059</v>
      </c>
      <c r="LD103" s="59">
        <v>337823</v>
      </c>
      <c r="LE103" s="59">
        <v>562031</v>
      </c>
      <c r="LF103" s="59">
        <v>459075</v>
      </c>
      <c r="LG103" s="59">
        <v>490057</v>
      </c>
      <c r="LH103" s="59">
        <v>485970</v>
      </c>
      <c r="LI103" s="59">
        <v>445668</v>
      </c>
      <c r="LJ103" s="59">
        <v>422626</v>
      </c>
      <c r="LK103" s="59">
        <v>492889</v>
      </c>
      <c r="LL103" s="59">
        <v>452761</v>
      </c>
      <c r="LM103" s="59">
        <v>538507</v>
      </c>
      <c r="LP103" s="60"/>
      <c r="LQ103" s="59">
        <v>337823</v>
      </c>
      <c r="LR103" s="59">
        <v>562031</v>
      </c>
      <c r="LS103" s="59">
        <v>459075</v>
      </c>
      <c r="LT103" s="59">
        <v>490057</v>
      </c>
      <c r="LU103" s="59">
        <v>485970</v>
      </c>
      <c r="LV103" s="59">
        <v>445668</v>
      </c>
      <c r="LW103" s="59">
        <v>422626</v>
      </c>
      <c r="LX103" s="59">
        <v>492889</v>
      </c>
      <c r="LY103" s="59">
        <v>452761</v>
      </c>
      <c r="LZ103" s="59">
        <v>538507</v>
      </c>
      <c r="MC103" s="60"/>
      <c r="MP103" s="60"/>
    </row>
    <row r="104" spans="1:354" s="59" customFormat="1" ht="17.25" outlineLevel="1">
      <c r="A104" s="5"/>
      <c r="B104" s="9"/>
      <c r="C104" s="266" t="s">
        <v>845</v>
      </c>
      <c r="D104" s="144"/>
      <c r="E104" s="144"/>
      <c r="F104" s="144"/>
      <c r="G104" s="144"/>
      <c r="H104" s="144"/>
      <c r="I104" s="144"/>
      <c r="J104" s="144"/>
      <c r="K104" s="144"/>
      <c r="L104" s="144"/>
      <c r="M104" s="144"/>
      <c r="N104" s="144"/>
      <c r="O104" s="144"/>
      <c r="P104" s="60"/>
      <c r="AC104" s="60"/>
      <c r="AP104" s="60"/>
      <c r="BC104" s="60"/>
      <c r="BP104" s="60"/>
      <c r="CC104" s="60"/>
      <c r="CP104" s="60"/>
      <c r="DC104" s="60"/>
      <c r="DP104" s="60"/>
      <c r="EC104" s="60"/>
      <c r="EP104" s="60"/>
      <c r="FC104" s="60"/>
      <c r="FP104" s="60"/>
      <c r="GC104" s="60"/>
      <c r="GP104" s="60"/>
      <c r="HC104" s="60"/>
      <c r="HD104" s="59">
        <v>1048276.761495</v>
      </c>
      <c r="HE104" s="59">
        <v>1174230.3268949999</v>
      </c>
      <c r="HF104" s="59">
        <v>1130458.6506449999</v>
      </c>
      <c r="HG104" s="59">
        <v>1049588.551005</v>
      </c>
      <c r="HH104" s="59">
        <v>1001765.386545</v>
      </c>
      <c r="HI104" s="59">
        <v>1167655.9572000001</v>
      </c>
      <c r="HJ104" s="59">
        <v>1122945.3444749999</v>
      </c>
      <c r="HK104" s="59">
        <v>1149199.278375</v>
      </c>
      <c r="HL104" s="59">
        <v>1158195.8320200001</v>
      </c>
      <c r="HM104" s="59">
        <v>1193185.95747</v>
      </c>
      <c r="HN104" s="59">
        <v>1032430.9611</v>
      </c>
      <c r="HO104" s="59">
        <v>1013207.71095</v>
      </c>
      <c r="HP104" s="60">
        <v>13241140.718175</v>
      </c>
      <c r="HQ104" s="59">
        <v>1023482.48826</v>
      </c>
      <c r="HR104" s="59">
        <v>1108712.5190099999</v>
      </c>
      <c r="HS104" s="59">
        <v>1288389.58011</v>
      </c>
      <c r="HT104" s="59">
        <v>1083474.63231</v>
      </c>
      <c r="HU104" s="59">
        <v>1251370.9890000001</v>
      </c>
      <c r="HV104" s="59">
        <v>1254281.2384800001</v>
      </c>
      <c r="HW104" s="59">
        <v>1176720.54972</v>
      </c>
      <c r="HX104" s="59">
        <v>1171975.0649850001</v>
      </c>
      <c r="HY104" s="59">
        <v>1152316.366035</v>
      </c>
      <c r="HZ104" s="59">
        <v>1277370.003915</v>
      </c>
      <c r="IA104" s="59">
        <v>1135007.276235</v>
      </c>
      <c r="IB104" s="59">
        <v>889608.29062500002</v>
      </c>
      <c r="IC104" s="60">
        <v>13812708.998685</v>
      </c>
      <c r="ID104" s="59">
        <v>1057232</v>
      </c>
      <c r="IE104" s="59">
        <v>921772</v>
      </c>
      <c r="IF104" s="59">
        <v>1310022</v>
      </c>
      <c r="IG104" s="59">
        <v>1323724</v>
      </c>
      <c r="IH104" s="59">
        <v>1362298</v>
      </c>
      <c r="II104" s="59">
        <v>1253712</v>
      </c>
      <c r="IJ104" s="59">
        <v>1225575</v>
      </c>
      <c r="IK104" s="59">
        <v>1396824</v>
      </c>
      <c r="IL104" s="59">
        <v>1012362</v>
      </c>
      <c r="IM104" s="59">
        <v>1102154</v>
      </c>
      <c r="IN104" s="59">
        <v>1156111</v>
      </c>
      <c r="IO104" s="59">
        <v>1002553</v>
      </c>
      <c r="IP104" s="60">
        <v>14124339</v>
      </c>
      <c r="IQ104" s="59">
        <v>1183790</v>
      </c>
      <c r="IR104" s="59">
        <v>1099928</v>
      </c>
      <c r="IS104" s="59">
        <v>1271562</v>
      </c>
      <c r="IT104" s="59">
        <v>1298803</v>
      </c>
      <c r="IU104" s="59">
        <v>1225335</v>
      </c>
      <c r="IV104" s="59">
        <v>1268429</v>
      </c>
      <c r="IW104" s="59">
        <v>1475829</v>
      </c>
      <c r="IX104" s="59">
        <v>1429456</v>
      </c>
      <c r="IY104" s="59">
        <v>1270852</v>
      </c>
      <c r="IZ104" s="59">
        <v>1280105</v>
      </c>
      <c r="JA104" s="59">
        <v>1179184</v>
      </c>
      <c r="JB104" s="59">
        <v>1217665</v>
      </c>
      <c r="JC104" s="60">
        <v>15200938</v>
      </c>
      <c r="JD104" s="59">
        <v>1151951</v>
      </c>
      <c r="JE104" s="59">
        <v>1107630</v>
      </c>
      <c r="JF104" s="59">
        <v>1213113</v>
      </c>
      <c r="JG104" s="59">
        <v>1257727</v>
      </c>
      <c r="JH104" s="59">
        <v>1084947</v>
      </c>
      <c r="JI104" s="59">
        <v>1170258</v>
      </c>
      <c r="JJ104" s="59">
        <v>1233129</v>
      </c>
      <c r="JK104" s="59">
        <v>1252976</v>
      </c>
      <c r="JL104" s="59">
        <v>1073996</v>
      </c>
      <c r="JM104" s="59">
        <v>1283364</v>
      </c>
      <c r="JN104" s="59">
        <v>1236721</v>
      </c>
      <c r="JO104" s="59">
        <v>1148456</v>
      </c>
      <c r="JP104" s="60">
        <v>14214269</v>
      </c>
      <c r="JQ104" s="59">
        <v>1103628</v>
      </c>
      <c r="JR104" s="59">
        <v>803746</v>
      </c>
      <c r="JS104" s="59">
        <v>1346685</v>
      </c>
      <c r="JT104" s="59">
        <v>1222548</v>
      </c>
      <c r="JU104" s="59">
        <v>971689</v>
      </c>
      <c r="JV104" s="59">
        <v>1107833</v>
      </c>
      <c r="JW104" s="59">
        <v>1161890</v>
      </c>
      <c r="JX104" s="59">
        <v>1242956</v>
      </c>
      <c r="JY104" s="59">
        <v>1271919</v>
      </c>
      <c r="JZ104" s="59">
        <v>1207394</v>
      </c>
      <c r="KA104" s="59">
        <v>1204803</v>
      </c>
      <c r="KB104" s="59">
        <v>1227188</v>
      </c>
      <c r="KC104" s="60">
        <v>13872279</v>
      </c>
      <c r="KD104" s="59">
        <v>1136635</v>
      </c>
      <c r="KE104" s="59">
        <v>964543</v>
      </c>
      <c r="KF104" s="59">
        <v>1426905</v>
      </c>
      <c r="KG104" s="59">
        <v>1231483</v>
      </c>
      <c r="KH104" s="59">
        <v>1327018</v>
      </c>
      <c r="KI104" s="59">
        <v>1297847</v>
      </c>
      <c r="KJ104" s="59">
        <v>1138797</v>
      </c>
      <c r="KK104" s="59">
        <v>1228812</v>
      </c>
      <c r="KL104" s="59">
        <v>1296255</v>
      </c>
      <c r="KM104" s="59">
        <v>1289944</v>
      </c>
      <c r="KN104" s="59">
        <v>1063626</v>
      </c>
      <c r="KO104" s="59">
        <v>1077666</v>
      </c>
      <c r="KP104" s="60">
        <v>14479531</v>
      </c>
      <c r="KQ104" s="59">
        <v>1260266</v>
      </c>
      <c r="KR104" s="59">
        <v>1080398</v>
      </c>
      <c r="KS104" s="59">
        <v>1450568</v>
      </c>
      <c r="KT104" s="59">
        <v>1182513</v>
      </c>
      <c r="KU104" s="59">
        <v>1378406</v>
      </c>
      <c r="KV104" s="59">
        <v>1379356</v>
      </c>
      <c r="KW104" s="59">
        <v>1282591</v>
      </c>
      <c r="KX104" s="59">
        <v>1464733</v>
      </c>
      <c r="KY104" s="59">
        <v>1201622</v>
      </c>
      <c r="KZ104" s="59">
        <v>1155361</v>
      </c>
      <c r="LA104" s="59">
        <v>1096443</v>
      </c>
      <c r="LB104" s="60">
        <v>1058103</v>
      </c>
      <c r="LC104" s="59">
        <v>14990360</v>
      </c>
      <c r="LD104" s="59">
        <v>800200</v>
      </c>
      <c r="LE104" s="59">
        <v>1299365</v>
      </c>
      <c r="LF104" s="59">
        <v>1073742</v>
      </c>
      <c r="LG104" s="59">
        <v>1134165</v>
      </c>
      <c r="LH104" s="59">
        <v>1117271</v>
      </c>
      <c r="LI104" s="59">
        <v>1164539</v>
      </c>
      <c r="LJ104" s="59">
        <v>1150060</v>
      </c>
      <c r="LK104" s="59">
        <v>1254508</v>
      </c>
      <c r="LL104" s="59">
        <v>1111077</v>
      </c>
      <c r="LM104" s="59">
        <v>1380557</v>
      </c>
      <c r="LP104" s="60"/>
      <c r="LQ104" s="59">
        <v>800200</v>
      </c>
      <c r="LR104" s="59">
        <v>1299365</v>
      </c>
      <c r="LS104" s="59">
        <v>1073742</v>
      </c>
      <c r="LT104" s="59">
        <v>1134165</v>
      </c>
      <c r="LU104" s="59">
        <v>1117271</v>
      </c>
      <c r="LV104" s="59">
        <v>1164539</v>
      </c>
      <c r="LW104" s="59">
        <v>1150060</v>
      </c>
      <c r="LX104" s="59">
        <v>1254508</v>
      </c>
      <c r="LY104" s="59">
        <v>1111077</v>
      </c>
      <c r="LZ104" s="59">
        <v>1380557</v>
      </c>
      <c r="MC104" s="60"/>
      <c r="MP104" s="60"/>
    </row>
    <row r="105" spans="1:354" s="59" customFormat="1" outlineLevel="1">
      <c r="A105" s="5"/>
      <c r="B105" s="9"/>
      <c r="C105" s="265" t="s">
        <v>827</v>
      </c>
      <c r="D105" s="144"/>
      <c r="E105" s="144"/>
      <c r="F105" s="144"/>
      <c r="G105" s="144"/>
      <c r="H105" s="144"/>
      <c r="I105" s="144"/>
      <c r="J105" s="144"/>
      <c r="K105" s="144"/>
      <c r="L105" s="144"/>
      <c r="M105" s="144"/>
      <c r="N105" s="144"/>
      <c r="O105" s="144"/>
      <c r="P105" s="60"/>
      <c r="AC105" s="60"/>
      <c r="AP105" s="60"/>
      <c r="BC105" s="60"/>
      <c r="BP105" s="60"/>
      <c r="CC105" s="60"/>
      <c r="CP105" s="60"/>
      <c r="DC105" s="60"/>
      <c r="DP105" s="60"/>
      <c r="EC105" s="60"/>
      <c r="EP105" s="60"/>
      <c r="FC105" s="60"/>
      <c r="FP105" s="60"/>
      <c r="GC105" s="60"/>
      <c r="GP105" s="60"/>
      <c r="HC105" s="60"/>
      <c r="HP105" s="60"/>
      <c r="IC105" s="60"/>
      <c r="IP105" s="60"/>
      <c r="IQ105" s="59" t="s">
        <v>486</v>
      </c>
      <c r="IR105" s="59" t="s">
        <v>486</v>
      </c>
      <c r="IS105" s="59" t="s">
        <v>486</v>
      </c>
      <c r="IT105" s="59" t="s">
        <v>486</v>
      </c>
      <c r="IU105" s="59" t="s">
        <v>486</v>
      </c>
      <c r="IV105" s="59" t="s">
        <v>486</v>
      </c>
      <c r="IW105" s="59" t="s">
        <v>486</v>
      </c>
      <c r="IX105" s="59" t="s">
        <v>486</v>
      </c>
      <c r="IY105" s="59" t="s">
        <v>486</v>
      </c>
      <c r="IZ105" s="59" t="s">
        <v>486</v>
      </c>
      <c r="JA105" s="59" t="s">
        <v>486</v>
      </c>
      <c r="JB105" s="59" t="s">
        <v>486</v>
      </c>
      <c r="JC105" s="60" t="s">
        <v>833</v>
      </c>
      <c r="JD105" s="59" t="s">
        <v>486</v>
      </c>
      <c r="JE105" s="59" t="s">
        <v>486</v>
      </c>
      <c r="JF105" s="59" t="s">
        <v>486</v>
      </c>
      <c r="JG105" s="59" t="s">
        <v>486</v>
      </c>
      <c r="JH105" s="59" t="s">
        <v>486</v>
      </c>
      <c r="JI105" s="59" t="s">
        <v>486</v>
      </c>
      <c r="JJ105" s="59" t="s">
        <v>486</v>
      </c>
      <c r="JK105" s="59" t="s">
        <v>486</v>
      </c>
      <c r="JL105" s="59" t="s">
        <v>486</v>
      </c>
      <c r="JM105" s="59" t="s">
        <v>486</v>
      </c>
      <c r="JN105" s="59" t="s">
        <v>486</v>
      </c>
      <c r="JO105" s="59" t="s">
        <v>486</v>
      </c>
      <c r="JP105" s="60" t="s">
        <v>486</v>
      </c>
      <c r="JQ105" s="59" t="s">
        <v>486</v>
      </c>
      <c r="JR105" s="59" t="s">
        <v>486</v>
      </c>
      <c r="JS105" s="59" t="s">
        <v>486</v>
      </c>
      <c r="JT105" s="59" t="s">
        <v>486</v>
      </c>
      <c r="JU105" s="59" t="s">
        <v>486</v>
      </c>
      <c r="JV105" s="59" t="s">
        <v>486</v>
      </c>
      <c r="JW105" s="59" t="s">
        <v>486</v>
      </c>
      <c r="JX105" s="59" t="s">
        <v>486</v>
      </c>
      <c r="JY105" s="59" t="s">
        <v>486</v>
      </c>
      <c r="JZ105" s="59" t="s">
        <v>486</v>
      </c>
      <c r="KA105" s="59" t="s">
        <v>486</v>
      </c>
      <c r="KB105" s="59" t="s">
        <v>486</v>
      </c>
      <c r="KC105" s="60" t="s">
        <v>486</v>
      </c>
      <c r="KD105" s="59" t="s">
        <v>486</v>
      </c>
      <c r="KE105" s="59" t="s">
        <v>486</v>
      </c>
      <c r="KF105" s="59" t="s">
        <v>486</v>
      </c>
      <c r="KG105" s="59" t="s">
        <v>486</v>
      </c>
      <c r="KH105" s="59" t="s">
        <v>486</v>
      </c>
      <c r="KI105" s="59" t="s">
        <v>486</v>
      </c>
      <c r="KJ105" s="59" t="s">
        <v>486</v>
      </c>
      <c r="KP105" s="60"/>
      <c r="LB105" s="60"/>
      <c r="LP105" s="60"/>
      <c r="MC105" s="60"/>
      <c r="MP105" s="60"/>
    </row>
    <row r="106" spans="1:354" s="59" customFormat="1" outlineLevel="1">
      <c r="A106" s="5"/>
      <c r="B106" s="9"/>
      <c r="C106" s="266" t="s">
        <v>828</v>
      </c>
      <c r="D106" s="144"/>
      <c r="E106" s="144"/>
      <c r="F106" s="144"/>
      <c r="G106" s="144"/>
      <c r="H106" s="144"/>
      <c r="I106" s="144"/>
      <c r="J106" s="144"/>
      <c r="K106" s="144"/>
      <c r="L106" s="144"/>
      <c r="M106" s="144"/>
      <c r="N106" s="144"/>
      <c r="O106" s="144"/>
      <c r="P106" s="60"/>
      <c r="AC106" s="60"/>
      <c r="AP106" s="60"/>
      <c r="BC106" s="60"/>
      <c r="BP106" s="60"/>
      <c r="CC106" s="60"/>
      <c r="CP106" s="60"/>
      <c r="DC106" s="60"/>
      <c r="DP106" s="60"/>
      <c r="EC106" s="60"/>
      <c r="EP106" s="60"/>
      <c r="FC106" s="60"/>
      <c r="FP106" s="60"/>
      <c r="GC106" s="60"/>
      <c r="GP106" s="60"/>
      <c r="HC106" s="60"/>
      <c r="HD106" s="59">
        <v>142783.66151999999</v>
      </c>
      <c r="HE106" s="59">
        <v>183693.16909499999</v>
      </c>
      <c r="HF106" s="59">
        <v>203432.60751</v>
      </c>
      <c r="HG106" s="59">
        <v>187348.21746000001</v>
      </c>
      <c r="HH106" s="59">
        <v>194300.88329999999</v>
      </c>
      <c r="HI106" s="59">
        <v>195717.90627000001</v>
      </c>
      <c r="HJ106" s="59">
        <v>169942.058865</v>
      </c>
      <c r="HK106" s="59">
        <v>184543.20144</v>
      </c>
      <c r="HL106" s="59">
        <v>174172.26251999999</v>
      </c>
      <c r="HM106" s="59">
        <v>197429.76436500001</v>
      </c>
      <c r="HN106" s="59">
        <v>181421.57785500001</v>
      </c>
      <c r="HO106" s="59">
        <v>170615.19013500001</v>
      </c>
      <c r="HP106" s="60">
        <v>2185400.500335</v>
      </c>
      <c r="HQ106" s="59">
        <v>169959.29538</v>
      </c>
      <c r="HR106" s="59">
        <v>169409.54126999999</v>
      </c>
      <c r="HS106" s="59">
        <v>210982.20108</v>
      </c>
      <c r="HT106" s="59">
        <v>192444.78279</v>
      </c>
      <c r="HU106" s="59">
        <v>199183.35297000001</v>
      </c>
      <c r="HV106" s="59">
        <v>236451.41995499999</v>
      </c>
      <c r="HW106" s="59">
        <v>201815.096655</v>
      </c>
      <c r="HX106" s="59">
        <v>237557.27846999999</v>
      </c>
      <c r="HY106" s="59">
        <v>211168.17400500001</v>
      </c>
      <c r="HZ106" s="59">
        <v>231127.15119</v>
      </c>
      <c r="IA106" s="59">
        <v>199158.85897500001</v>
      </c>
      <c r="IB106" s="59">
        <v>192950.99202000001</v>
      </c>
      <c r="IC106" s="60">
        <v>2452208.1447600001</v>
      </c>
      <c r="ID106" s="59">
        <v>211862</v>
      </c>
      <c r="IE106" s="59">
        <v>218198</v>
      </c>
      <c r="IF106" s="59">
        <v>277585</v>
      </c>
      <c r="IG106" s="59">
        <v>278932</v>
      </c>
      <c r="IH106" s="59">
        <v>285887</v>
      </c>
      <c r="II106" s="59">
        <v>280093</v>
      </c>
      <c r="IJ106" s="59">
        <v>267956</v>
      </c>
      <c r="IK106" s="59">
        <v>291612</v>
      </c>
      <c r="IL106" s="59">
        <v>237301</v>
      </c>
      <c r="IM106" s="59">
        <v>250795</v>
      </c>
      <c r="IN106" s="59">
        <v>238747</v>
      </c>
      <c r="IO106" s="59">
        <v>188645</v>
      </c>
      <c r="IP106" s="60">
        <v>3027614</v>
      </c>
      <c r="IQ106" s="59">
        <v>227407</v>
      </c>
      <c r="IR106" s="59">
        <v>169030</v>
      </c>
      <c r="IS106" s="59">
        <v>229266</v>
      </c>
      <c r="IT106" s="59">
        <v>225349</v>
      </c>
      <c r="IU106" s="59">
        <v>239741</v>
      </c>
      <c r="IV106" s="59">
        <v>211018</v>
      </c>
      <c r="IW106" s="59">
        <v>205212</v>
      </c>
      <c r="IX106" s="59">
        <v>213348</v>
      </c>
      <c r="IY106" s="59">
        <v>178390</v>
      </c>
      <c r="IZ106" s="59">
        <v>214820</v>
      </c>
      <c r="JA106" s="59">
        <v>169111</v>
      </c>
      <c r="JB106" s="59">
        <v>171564</v>
      </c>
      <c r="JC106" s="60">
        <v>2454254</v>
      </c>
      <c r="JD106" s="59">
        <v>217753</v>
      </c>
      <c r="JE106" s="59">
        <v>218788</v>
      </c>
      <c r="JF106" s="59">
        <v>229975</v>
      </c>
      <c r="JG106" s="59">
        <v>261418</v>
      </c>
      <c r="JH106" s="59">
        <v>244672</v>
      </c>
      <c r="JI106" s="59">
        <v>257842</v>
      </c>
      <c r="JJ106" s="59">
        <v>242694</v>
      </c>
      <c r="JK106" s="59">
        <v>282899</v>
      </c>
      <c r="JL106" s="59">
        <v>276398</v>
      </c>
      <c r="JM106" s="59">
        <v>277465</v>
      </c>
      <c r="JN106" s="59">
        <v>230637</v>
      </c>
      <c r="JO106" s="59">
        <v>207836</v>
      </c>
      <c r="JP106" s="60">
        <v>2948378</v>
      </c>
      <c r="JQ106" s="59">
        <v>193678</v>
      </c>
      <c r="JR106" s="59">
        <v>255698</v>
      </c>
      <c r="JS106" s="59">
        <v>317154</v>
      </c>
      <c r="JT106" s="59">
        <v>275508</v>
      </c>
      <c r="JU106" s="59">
        <v>266670</v>
      </c>
      <c r="JV106" s="59">
        <v>292849</v>
      </c>
      <c r="JW106" s="59">
        <v>243659</v>
      </c>
      <c r="JX106" s="59">
        <v>271331</v>
      </c>
      <c r="JY106" s="59">
        <v>270686</v>
      </c>
      <c r="JZ106" s="59">
        <v>279152</v>
      </c>
      <c r="KA106" s="59">
        <v>258751</v>
      </c>
      <c r="KB106" s="59">
        <v>216983</v>
      </c>
      <c r="KC106" s="60">
        <v>3142118</v>
      </c>
      <c r="KD106" s="59">
        <v>252450</v>
      </c>
      <c r="KE106" s="59">
        <v>217468</v>
      </c>
      <c r="KF106" s="59">
        <v>324961</v>
      </c>
      <c r="KG106" s="59">
        <v>265351</v>
      </c>
      <c r="KH106" s="59">
        <v>253096</v>
      </c>
      <c r="KI106" s="59">
        <v>248488</v>
      </c>
      <c r="KJ106" s="59">
        <v>242597</v>
      </c>
      <c r="KK106" s="59">
        <v>276439</v>
      </c>
      <c r="KL106" s="59">
        <v>263886</v>
      </c>
      <c r="KM106" s="59">
        <v>256380</v>
      </c>
      <c r="KN106" s="59">
        <v>251537</v>
      </c>
      <c r="KO106" s="59">
        <v>209423</v>
      </c>
      <c r="KP106" s="60">
        <v>3062075</v>
      </c>
      <c r="KQ106" s="59">
        <v>243564</v>
      </c>
      <c r="KR106" s="59">
        <v>241614</v>
      </c>
      <c r="KS106" s="59">
        <v>268063</v>
      </c>
      <c r="KT106" s="59">
        <v>258558</v>
      </c>
      <c r="KU106" s="59">
        <v>286358</v>
      </c>
      <c r="KV106" s="59">
        <v>285878</v>
      </c>
      <c r="KW106" s="59">
        <v>218424</v>
      </c>
      <c r="KX106" s="59">
        <v>284963</v>
      </c>
      <c r="KY106" s="59">
        <v>247544</v>
      </c>
      <c r="KZ106" s="59">
        <v>266984</v>
      </c>
      <c r="LA106" s="59">
        <v>241106</v>
      </c>
      <c r="LB106" s="60">
        <v>222624</v>
      </c>
      <c r="LC106" s="59">
        <v>3065680</v>
      </c>
      <c r="LD106" s="59">
        <v>231089</v>
      </c>
      <c r="LE106" s="59">
        <v>226774</v>
      </c>
      <c r="LF106" s="59">
        <v>243922</v>
      </c>
      <c r="LG106" s="59">
        <v>261264</v>
      </c>
      <c r="LH106" s="59">
        <v>277207</v>
      </c>
      <c r="LI106" s="59">
        <v>250184</v>
      </c>
      <c r="LJ106" s="59">
        <v>243800</v>
      </c>
      <c r="LK106" s="59">
        <v>255065</v>
      </c>
      <c r="LL106" s="59">
        <v>222847</v>
      </c>
      <c r="LM106" s="59">
        <v>246411</v>
      </c>
      <c r="LP106" s="60"/>
      <c r="LQ106" s="59">
        <v>231089</v>
      </c>
      <c r="LR106" s="59">
        <v>226774</v>
      </c>
      <c r="LS106" s="59">
        <v>243922</v>
      </c>
      <c r="LT106" s="59">
        <v>261264</v>
      </c>
      <c r="LU106" s="59">
        <v>277207</v>
      </c>
      <c r="LV106" s="59">
        <v>250184</v>
      </c>
      <c r="LW106" s="59">
        <v>243800</v>
      </c>
      <c r="LX106" s="59">
        <v>255065</v>
      </c>
      <c r="LY106" s="59">
        <v>222847</v>
      </c>
      <c r="LZ106" s="59">
        <v>246411</v>
      </c>
      <c r="MC106" s="60"/>
      <c r="MP106" s="60"/>
    </row>
    <row r="107" spans="1:354" s="59" customFormat="1" outlineLevel="1">
      <c r="A107" s="5"/>
      <c r="B107" s="9"/>
      <c r="C107" s="266" t="s">
        <v>829</v>
      </c>
      <c r="D107" s="144"/>
      <c r="E107" s="144"/>
      <c r="F107" s="144"/>
      <c r="G107" s="144"/>
      <c r="H107" s="144"/>
      <c r="I107" s="144"/>
      <c r="J107" s="144"/>
      <c r="K107" s="144"/>
      <c r="L107" s="144"/>
      <c r="M107" s="144"/>
      <c r="N107" s="144"/>
      <c r="O107" s="144"/>
      <c r="P107" s="60"/>
      <c r="AC107" s="60"/>
      <c r="AP107" s="60"/>
      <c r="BC107" s="60"/>
      <c r="BP107" s="60"/>
      <c r="CC107" s="60"/>
      <c r="CP107" s="60"/>
      <c r="DC107" s="60"/>
      <c r="DP107" s="60"/>
      <c r="EC107" s="60"/>
      <c r="EP107" s="60"/>
      <c r="FC107" s="60"/>
      <c r="FP107" s="60"/>
      <c r="GC107" s="60"/>
      <c r="GP107" s="60"/>
      <c r="HC107" s="60"/>
      <c r="HD107" s="59">
        <v>621011.67738000001</v>
      </c>
      <c r="HE107" s="59">
        <v>753053.36131499999</v>
      </c>
      <c r="HF107" s="59">
        <v>851889.35269500001</v>
      </c>
      <c r="HG107" s="59">
        <v>808098.62555999996</v>
      </c>
      <c r="HH107" s="59">
        <v>820463.55710999994</v>
      </c>
      <c r="HI107" s="59">
        <v>889226.36574000004</v>
      </c>
      <c r="HJ107" s="59">
        <v>817256.65813500003</v>
      </c>
      <c r="HK107" s="59">
        <v>930890.651235</v>
      </c>
      <c r="HL107" s="59">
        <v>830513.35253999999</v>
      </c>
      <c r="HM107" s="59">
        <v>818582.05542000011</v>
      </c>
      <c r="HN107" s="59">
        <v>781266.81481500005</v>
      </c>
      <c r="HO107" s="59">
        <v>723255.05562</v>
      </c>
      <c r="HP107" s="60">
        <v>9645507.5275650006</v>
      </c>
      <c r="HQ107" s="59">
        <v>561168.31166999997</v>
      </c>
      <c r="HR107" s="59">
        <v>616383.21951000008</v>
      </c>
      <c r="HS107" s="59">
        <v>890276.88596999994</v>
      </c>
      <c r="HT107" s="59">
        <v>847170.17632500001</v>
      </c>
      <c r="HU107" s="59">
        <v>962086.02182999998</v>
      </c>
      <c r="HV107" s="59">
        <v>945342.10828499997</v>
      </c>
      <c r="HW107" s="59">
        <v>855108.95225999993</v>
      </c>
      <c r="HX107" s="59">
        <v>965290.19924999995</v>
      </c>
      <c r="HY107" s="59">
        <v>831894.99529500003</v>
      </c>
      <c r="HZ107" s="59">
        <v>889547.50923000008</v>
      </c>
      <c r="IA107" s="59">
        <v>782936.94239999994</v>
      </c>
      <c r="IB107" s="59">
        <v>766403.49577499996</v>
      </c>
      <c r="IC107" s="60">
        <v>9913608.8178000003</v>
      </c>
      <c r="ID107" s="59">
        <v>800123</v>
      </c>
      <c r="IE107" s="59">
        <v>838004</v>
      </c>
      <c r="IF107" s="59">
        <v>817642</v>
      </c>
      <c r="IG107" s="59">
        <v>871006</v>
      </c>
      <c r="IH107" s="59">
        <v>880086</v>
      </c>
      <c r="II107" s="59">
        <v>895696</v>
      </c>
      <c r="IJ107" s="59">
        <v>856805</v>
      </c>
      <c r="IK107" s="59">
        <v>932351</v>
      </c>
      <c r="IL107" s="59">
        <v>854772</v>
      </c>
      <c r="IM107" s="59">
        <v>954609</v>
      </c>
      <c r="IN107" s="59">
        <v>800578</v>
      </c>
      <c r="IO107" s="59">
        <v>702821</v>
      </c>
      <c r="IP107" s="60">
        <v>10204495</v>
      </c>
      <c r="IQ107" s="59">
        <v>737313</v>
      </c>
      <c r="IR107" s="59">
        <v>593297</v>
      </c>
      <c r="IS107" s="59">
        <v>799764</v>
      </c>
      <c r="IT107" s="59">
        <v>936887</v>
      </c>
      <c r="IU107" s="59">
        <v>914496</v>
      </c>
      <c r="IV107" s="59">
        <v>939166</v>
      </c>
      <c r="IW107" s="59">
        <v>957705</v>
      </c>
      <c r="IX107" s="59">
        <v>994166</v>
      </c>
      <c r="IY107" s="59">
        <v>880641</v>
      </c>
      <c r="IZ107" s="59">
        <v>988746</v>
      </c>
      <c r="JA107" s="59">
        <v>758197</v>
      </c>
      <c r="JB107" s="59">
        <v>622516</v>
      </c>
      <c r="JC107" s="60">
        <v>10122893</v>
      </c>
      <c r="JD107" s="59">
        <v>836638</v>
      </c>
      <c r="JE107" s="59">
        <v>792632</v>
      </c>
      <c r="JF107" s="59">
        <v>754295</v>
      </c>
      <c r="JG107" s="59">
        <v>764903</v>
      </c>
      <c r="JH107" s="59">
        <v>897888</v>
      </c>
      <c r="JI107" s="59">
        <v>991172</v>
      </c>
      <c r="JJ107" s="59">
        <v>931089</v>
      </c>
      <c r="JK107" s="59">
        <v>831884</v>
      </c>
      <c r="JL107" s="59">
        <v>855352</v>
      </c>
      <c r="JM107" s="59">
        <v>919314</v>
      </c>
      <c r="JN107" s="59">
        <v>849430</v>
      </c>
      <c r="JO107" s="59">
        <v>862360</v>
      </c>
      <c r="JP107" s="60">
        <v>10286955</v>
      </c>
      <c r="JQ107" s="59">
        <v>694923</v>
      </c>
      <c r="JR107" s="59">
        <v>795358</v>
      </c>
      <c r="JS107" s="59">
        <v>900203</v>
      </c>
      <c r="JT107" s="59">
        <v>926540</v>
      </c>
      <c r="JU107" s="59">
        <v>920728</v>
      </c>
      <c r="JV107" s="59">
        <v>979750</v>
      </c>
      <c r="JW107" s="59">
        <v>869410</v>
      </c>
      <c r="JX107" s="59">
        <v>897427</v>
      </c>
      <c r="JY107" s="59">
        <v>852170</v>
      </c>
      <c r="JZ107" s="59">
        <v>854905</v>
      </c>
      <c r="KA107" s="59">
        <v>810052</v>
      </c>
      <c r="KB107" s="59">
        <v>702175</v>
      </c>
      <c r="KC107" s="60">
        <v>10203640</v>
      </c>
      <c r="KD107" s="59">
        <v>749913</v>
      </c>
      <c r="KE107" s="59">
        <v>766179</v>
      </c>
      <c r="KF107" s="59">
        <v>874609</v>
      </c>
      <c r="KG107" s="59">
        <v>826546</v>
      </c>
      <c r="KH107" s="59">
        <v>819140</v>
      </c>
      <c r="KI107" s="59">
        <v>905906</v>
      </c>
      <c r="KJ107" s="59">
        <v>833139</v>
      </c>
      <c r="KK107" s="59">
        <v>899152</v>
      </c>
      <c r="KL107" s="59">
        <v>770544</v>
      </c>
      <c r="KM107" s="59">
        <v>850082</v>
      </c>
      <c r="KN107" s="59">
        <v>729910</v>
      </c>
      <c r="KO107" s="59">
        <v>703824</v>
      </c>
      <c r="KP107" s="60">
        <v>9728944</v>
      </c>
      <c r="KQ107" s="59">
        <v>523731</v>
      </c>
      <c r="KR107" s="59">
        <v>641619</v>
      </c>
      <c r="KS107" s="59">
        <v>612805</v>
      </c>
      <c r="KT107" s="59">
        <v>789280</v>
      </c>
      <c r="KU107" s="59">
        <v>864777</v>
      </c>
      <c r="KV107" s="59">
        <v>894085</v>
      </c>
      <c r="KW107" s="59">
        <v>822588</v>
      </c>
      <c r="KX107" s="59">
        <v>862391</v>
      </c>
      <c r="KY107" s="59">
        <v>776606</v>
      </c>
      <c r="KZ107" s="59">
        <v>833636</v>
      </c>
      <c r="LA107" s="59">
        <v>729843</v>
      </c>
      <c r="LB107" s="60">
        <v>645930</v>
      </c>
      <c r="LC107" s="59">
        <v>8997290</v>
      </c>
      <c r="LD107" s="59">
        <v>682057</v>
      </c>
      <c r="LE107" s="59">
        <v>529375</v>
      </c>
      <c r="LF107" s="59">
        <v>735923</v>
      </c>
      <c r="LG107" s="59">
        <v>763498</v>
      </c>
      <c r="LH107" s="59">
        <v>812492</v>
      </c>
      <c r="LI107" s="59">
        <v>735638</v>
      </c>
      <c r="LJ107" s="59">
        <v>753573</v>
      </c>
      <c r="LK107" s="59">
        <v>768349</v>
      </c>
      <c r="LL107" s="59">
        <v>755240</v>
      </c>
      <c r="LM107" s="59">
        <v>876105</v>
      </c>
      <c r="LP107" s="60"/>
      <c r="LQ107" s="59">
        <v>682057</v>
      </c>
      <c r="LR107" s="59">
        <v>529375</v>
      </c>
      <c r="LS107" s="59">
        <v>735923</v>
      </c>
      <c r="LT107" s="59">
        <v>763498</v>
      </c>
      <c r="LU107" s="59">
        <v>812492</v>
      </c>
      <c r="LV107" s="59">
        <v>735638</v>
      </c>
      <c r="LW107" s="59">
        <v>753573</v>
      </c>
      <c r="LX107" s="59">
        <v>768349</v>
      </c>
      <c r="LY107" s="59">
        <v>755240</v>
      </c>
      <c r="LZ107" s="59">
        <v>876105</v>
      </c>
      <c r="MC107" s="60"/>
      <c r="MP107" s="60"/>
    </row>
    <row r="108" spans="1:354" s="59" customFormat="1" outlineLevel="1">
      <c r="A108" s="5"/>
      <c r="B108" s="9"/>
      <c r="C108" s="266" t="s">
        <v>830</v>
      </c>
      <c r="D108" s="144"/>
      <c r="E108" s="144"/>
      <c r="F108" s="144"/>
      <c r="G108" s="144"/>
      <c r="H108" s="144"/>
      <c r="I108" s="144"/>
      <c r="J108" s="144"/>
      <c r="K108" s="144"/>
      <c r="L108" s="144"/>
      <c r="M108" s="144"/>
      <c r="N108" s="144"/>
      <c r="O108" s="144"/>
      <c r="P108" s="60"/>
      <c r="AC108" s="60"/>
      <c r="AP108" s="60"/>
      <c r="BC108" s="60"/>
      <c r="BP108" s="60"/>
      <c r="CC108" s="60"/>
      <c r="CP108" s="60"/>
      <c r="DC108" s="60"/>
      <c r="DP108" s="60"/>
      <c r="EC108" s="60"/>
      <c r="EP108" s="60"/>
      <c r="FC108" s="60"/>
      <c r="FP108" s="60"/>
      <c r="GC108" s="60"/>
      <c r="GP108" s="60"/>
      <c r="HC108" s="60"/>
      <c r="HD108" s="59">
        <v>136719.12979499999</v>
      </c>
      <c r="HE108" s="59">
        <v>147078.27531</v>
      </c>
      <c r="HF108" s="59">
        <v>204142.02617999999</v>
      </c>
      <c r="HG108" s="59">
        <v>245955.09001499999</v>
      </c>
      <c r="HH108" s="59">
        <v>291728.01637500001</v>
      </c>
      <c r="HI108" s="59">
        <v>382466.474445</v>
      </c>
      <c r="HJ108" s="59">
        <v>321110.83133999998</v>
      </c>
      <c r="HK108" s="59">
        <v>364808.11842000001</v>
      </c>
      <c r="HL108" s="59">
        <v>318885.50653499999</v>
      </c>
      <c r="HM108" s="59">
        <v>305358.47100000002</v>
      </c>
      <c r="HN108" s="59">
        <v>246572.883</v>
      </c>
      <c r="HO108" s="59">
        <v>157102.66956000001</v>
      </c>
      <c r="HP108" s="60">
        <v>3121927.4919750001</v>
      </c>
      <c r="HQ108" s="59">
        <v>137922.96429</v>
      </c>
      <c r="HR108" s="59">
        <v>175113.92055000001</v>
      </c>
      <c r="HS108" s="59">
        <v>234178.92152999999</v>
      </c>
      <c r="HT108" s="59">
        <v>231059.11231500001</v>
      </c>
      <c r="HU108" s="59">
        <v>261386.30686499999</v>
      </c>
      <c r="HV108" s="59">
        <v>339127.52544</v>
      </c>
      <c r="HW108" s="59">
        <v>292910.07842999999</v>
      </c>
      <c r="HX108" s="59">
        <v>336524.811675</v>
      </c>
      <c r="HY108" s="59">
        <v>301631.75501999998</v>
      </c>
      <c r="HZ108" s="59">
        <v>313141.21111500001</v>
      </c>
      <c r="IA108" s="59">
        <v>275268.95892</v>
      </c>
      <c r="IB108" s="59">
        <v>185944.80226500001</v>
      </c>
      <c r="IC108" s="60">
        <v>3084210.3684149999</v>
      </c>
      <c r="ID108" s="59">
        <v>178137</v>
      </c>
      <c r="IE108" s="59">
        <v>156096</v>
      </c>
      <c r="IF108" s="59">
        <v>219278</v>
      </c>
      <c r="IG108" s="59">
        <v>242188</v>
      </c>
      <c r="IH108" s="59">
        <v>298917</v>
      </c>
      <c r="II108" s="59">
        <v>306945</v>
      </c>
      <c r="IJ108" s="59">
        <v>309847</v>
      </c>
      <c r="IK108" s="59">
        <v>345487</v>
      </c>
      <c r="IL108" s="59">
        <v>285448</v>
      </c>
      <c r="IM108" s="59">
        <v>347077</v>
      </c>
      <c r="IN108" s="59">
        <v>263510</v>
      </c>
      <c r="IO108" s="59">
        <v>176183</v>
      </c>
      <c r="IP108" s="60">
        <v>3129113</v>
      </c>
      <c r="IQ108" s="59">
        <v>155549</v>
      </c>
      <c r="IR108" s="59">
        <v>143375</v>
      </c>
      <c r="IS108" s="59">
        <v>173062</v>
      </c>
      <c r="IT108" s="59">
        <v>254122</v>
      </c>
      <c r="IU108" s="59">
        <v>284019</v>
      </c>
      <c r="IV108" s="59">
        <v>337073</v>
      </c>
      <c r="IW108" s="59">
        <v>387186</v>
      </c>
      <c r="IX108" s="59">
        <v>377814</v>
      </c>
      <c r="IY108" s="59">
        <v>323884</v>
      </c>
      <c r="IZ108" s="59">
        <v>308011</v>
      </c>
      <c r="JA108" s="59">
        <v>230530</v>
      </c>
      <c r="JB108" s="59">
        <v>169051</v>
      </c>
      <c r="JC108" s="60">
        <v>3143676</v>
      </c>
      <c r="JD108" s="59">
        <v>199545</v>
      </c>
      <c r="JE108" s="59">
        <v>142604</v>
      </c>
      <c r="JF108" s="59">
        <v>229214</v>
      </c>
      <c r="JG108" s="59">
        <v>269162</v>
      </c>
      <c r="JH108" s="59">
        <v>355459</v>
      </c>
      <c r="JI108" s="59">
        <v>362917</v>
      </c>
      <c r="JJ108" s="59">
        <v>335718</v>
      </c>
      <c r="JK108" s="59">
        <v>320273</v>
      </c>
      <c r="JL108" s="59">
        <v>316216</v>
      </c>
      <c r="JM108" s="59">
        <v>316749</v>
      </c>
      <c r="JN108" s="59">
        <v>272820</v>
      </c>
      <c r="JO108" s="59">
        <v>199836</v>
      </c>
      <c r="JP108" s="60">
        <v>3320513</v>
      </c>
      <c r="JQ108" s="59">
        <v>174883</v>
      </c>
      <c r="JR108" s="59">
        <v>147652</v>
      </c>
      <c r="JS108" s="59">
        <v>204716</v>
      </c>
      <c r="JT108" s="59">
        <v>258522</v>
      </c>
      <c r="JU108" s="59">
        <v>257727</v>
      </c>
      <c r="JV108" s="59">
        <v>320741</v>
      </c>
      <c r="JW108" s="59">
        <v>320248</v>
      </c>
      <c r="JX108" s="59">
        <v>316912</v>
      </c>
      <c r="JY108" s="59">
        <v>319401</v>
      </c>
      <c r="JZ108" s="59">
        <v>326392</v>
      </c>
      <c r="KA108" s="59">
        <v>286315</v>
      </c>
      <c r="KB108" s="59">
        <v>222796</v>
      </c>
      <c r="KC108" s="60">
        <v>3156305</v>
      </c>
      <c r="KD108" s="59">
        <v>168881</v>
      </c>
      <c r="KE108" s="59">
        <v>149169</v>
      </c>
      <c r="KF108" s="59">
        <v>250339</v>
      </c>
      <c r="KG108" s="59">
        <v>291080</v>
      </c>
      <c r="KH108" s="59">
        <v>311813</v>
      </c>
      <c r="KI108" s="59">
        <v>354671</v>
      </c>
      <c r="KJ108" s="59">
        <v>290713</v>
      </c>
      <c r="KK108" s="59">
        <v>330791</v>
      </c>
      <c r="KL108" s="59">
        <v>272488</v>
      </c>
      <c r="KM108" s="59">
        <v>300256</v>
      </c>
      <c r="KN108" s="59">
        <v>211636</v>
      </c>
      <c r="KO108" s="59">
        <v>161717</v>
      </c>
      <c r="KP108" s="60">
        <v>3093554</v>
      </c>
      <c r="KQ108" s="59">
        <v>118365</v>
      </c>
      <c r="KR108" s="59">
        <v>145384</v>
      </c>
      <c r="KS108" s="59">
        <v>225968</v>
      </c>
      <c r="KT108" s="59">
        <v>240193</v>
      </c>
      <c r="KU108" s="59">
        <v>266300</v>
      </c>
      <c r="KV108" s="59">
        <v>273594</v>
      </c>
      <c r="KW108" s="59">
        <v>273296</v>
      </c>
      <c r="KX108" s="59">
        <v>313597</v>
      </c>
      <c r="KY108" s="59">
        <v>278694</v>
      </c>
      <c r="KZ108" s="59">
        <v>304948</v>
      </c>
      <c r="LA108" s="59">
        <v>267166</v>
      </c>
      <c r="LB108" s="60">
        <v>176644</v>
      </c>
      <c r="LC108" s="59">
        <v>2884147</v>
      </c>
      <c r="LD108" s="59">
        <v>131320</v>
      </c>
      <c r="LE108" s="59">
        <v>146755</v>
      </c>
      <c r="LF108" s="59">
        <v>175905</v>
      </c>
      <c r="LG108" s="59">
        <v>244493</v>
      </c>
      <c r="LH108" s="59">
        <v>276038</v>
      </c>
      <c r="LI108" s="59">
        <v>228220</v>
      </c>
      <c r="LJ108" s="59">
        <v>253986</v>
      </c>
      <c r="LK108" s="59">
        <v>268233</v>
      </c>
      <c r="LL108" s="59">
        <v>240539</v>
      </c>
      <c r="LM108" s="59">
        <v>259956</v>
      </c>
      <c r="LP108" s="60"/>
      <c r="LQ108" s="59">
        <v>131320</v>
      </c>
      <c r="LR108" s="59">
        <v>146755</v>
      </c>
      <c r="LS108" s="59">
        <v>175905</v>
      </c>
      <c r="LT108" s="59">
        <v>244493</v>
      </c>
      <c r="LU108" s="59">
        <v>276038</v>
      </c>
      <c r="LV108" s="59">
        <v>228220</v>
      </c>
      <c r="LW108" s="59">
        <v>253986</v>
      </c>
      <c r="LX108" s="59">
        <v>268233</v>
      </c>
      <c r="LY108" s="59">
        <v>240539</v>
      </c>
      <c r="LZ108" s="59">
        <v>259956</v>
      </c>
      <c r="MC108" s="60"/>
      <c r="MP108" s="60"/>
    </row>
    <row r="109" spans="1:354" s="59" customFormat="1" outlineLevel="1">
      <c r="A109" s="5"/>
      <c r="B109" s="9"/>
      <c r="C109" s="266" t="s">
        <v>831</v>
      </c>
      <c r="D109" s="144"/>
      <c r="E109" s="144"/>
      <c r="F109" s="144"/>
      <c r="G109" s="144"/>
      <c r="H109" s="144"/>
      <c r="I109" s="144"/>
      <c r="J109" s="144"/>
      <c r="K109" s="144"/>
      <c r="L109" s="144"/>
      <c r="M109" s="144"/>
      <c r="N109" s="144"/>
      <c r="O109" s="144"/>
      <c r="P109" s="60"/>
      <c r="AC109" s="60"/>
      <c r="AP109" s="60"/>
      <c r="BC109" s="60"/>
      <c r="BP109" s="60"/>
      <c r="CC109" s="60"/>
      <c r="CP109" s="60"/>
      <c r="DC109" s="60"/>
      <c r="DP109" s="60"/>
      <c r="EC109" s="60"/>
      <c r="EP109" s="60"/>
      <c r="FC109" s="60"/>
      <c r="FP109" s="60"/>
      <c r="GC109" s="60"/>
      <c r="GP109" s="60"/>
      <c r="HC109" s="60"/>
      <c r="HD109" s="59">
        <v>202383.90165000001</v>
      </c>
      <c r="HE109" s="59">
        <v>230486.67858000001</v>
      </c>
      <c r="HF109" s="59">
        <v>291421.38784500002</v>
      </c>
      <c r="HG109" s="59">
        <v>315895.42477500002</v>
      </c>
      <c r="HH109" s="59">
        <v>354068.86239000002</v>
      </c>
      <c r="HI109" s="59">
        <v>398856.58584000001</v>
      </c>
      <c r="HJ109" s="59">
        <v>354445.34416500002</v>
      </c>
      <c r="HK109" s="59">
        <v>406241.978925</v>
      </c>
      <c r="HL109" s="59">
        <v>387981.25205999997</v>
      </c>
      <c r="HM109" s="59">
        <v>370604.12338500004</v>
      </c>
      <c r="HN109" s="59">
        <v>329920.50487499998</v>
      </c>
      <c r="HO109" s="59">
        <v>208045.643235</v>
      </c>
      <c r="HP109" s="60">
        <v>3850351.6877250001</v>
      </c>
      <c r="HQ109" s="59">
        <v>171488.80929</v>
      </c>
      <c r="HR109" s="59">
        <v>197896.057455</v>
      </c>
      <c r="HS109" s="59">
        <v>302659.59562500002</v>
      </c>
      <c r="HT109" s="59">
        <v>312945.25915499998</v>
      </c>
      <c r="HU109" s="59">
        <v>406416.15844499995</v>
      </c>
      <c r="HV109" s="59">
        <v>433879.36994999996</v>
      </c>
      <c r="HW109" s="59">
        <v>379330.33589999995</v>
      </c>
      <c r="HX109" s="59">
        <v>439810.54547999997</v>
      </c>
      <c r="HY109" s="59">
        <v>392858.27862</v>
      </c>
      <c r="HZ109" s="59">
        <v>456671.48589000001</v>
      </c>
      <c r="IA109" s="59">
        <v>344735.74311000004</v>
      </c>
      <c r="IB109" s="59">
        <v>265568.42971499998</v>
      </c>
      <c r="IC109" s="60">
        <v>4104260.0686349999</v>
      </c>
      <c r="ID109" s="59">
        <v>259489</v>
      </c>
      <c r="IE109" s="59">
        <v>230416</v>
      </c>
      <c r="IF109" s="59">
        <v>295531</v>
      </c>
      <c r="IG109" s="59">
        <v>333184</v>
      </c>
      <c r="IH109" s="59">
        <v>409409</v>
      </c>
      <c r="II109" s="59">
        <v>397650</v>
      </c>
      <c r="IJ109" s="59">
        <v>394038</v>
      </c>
      <c r="IK109" s="59">
        <v>425476</v>
      </c>
      <c r="IL109" s="59">
        <v>371181</v>
      </c>
      <c r="IM109" s="59">
        <v>419206</v>
      </c>
      <c r="IN109" s="59">
        <v>337854</v>
      </c>
      <c r="IO109" s="59">
        <v>226470</v>
      </c>
      <c r="IP109" s="60">
        <v>4099903</v>
      </c>
      <c r="IQ109" s="59">
        <v>250524</v>
      </c>
      <c r="IR109" s="59">
        <v>175628</v>
      </c>
      <c r="IS109" s="59">
        <v>271308</v>
      </c>
      <c r="IT109" s="59">
        <v>345823</v>
      </c>
      <c r="IU109" s="59">
        <v>401360</v>
      </c>
      <c r="IV109" s="59">
        <v>396317</v>
      </c>
      <c r="IW109" s="59">
        <v>487892</v>
      </c>
      <c r="IX109" s="59">
        <v>535885</v>
      </c>
      <c r="IY109" s="59">
        <v>386484</v>
      </c>
      <c r="IZ109" s="59">
        <v>440121</v>
      </c>
      <c r="JA109" s="59">
        <v>361416</v>
      </c>
      <c r="JB109" s="59">
        <v>258131</v>
      </c>
      <c r="JC109" s="60">
        <v>4310890</v>
      </c>
      <c r="JD109" s="59">
        <v>239144</v>
      </c>
      <c r="JE109" s="59">
        <v>239079</v>
      </c>
      <c r="JF109" s="59">
        <v>317890</v>
      </c>
      <c r="JG109" s="59">
        <v>365844</v>
      </c>
      <c r="JH109" s="59">
        <v>413692</v>
      </c>
      <c r="JI109" s="59">
        <v>453872</v>
      </c>
      <c r="JJ109" s="59">
        <v>442781</v>
      </c>
      <c r="JK109" s="59">
        <v>446709</v>
      </c>
      <c r="JL109" s="59">
        <v>439471</v>
      </c>
      <c r="JM109" s="59">
        <v>445094</v>
      </c>
      <c r="JN109" s="59">
        <v>329956</v>
      </c>
      <c r="JO109" s="59">
        <v>298709</v>
      </c>
      <c r="JP109" s="60">
        <v>4432239</v>
      </c>
      <c r="JQ109" s="59">
        <v>275750</v>
      </c>
      <c r="JR109" s="59">
        <v>252904</v>
      </c>
      <c r="JS109" s="59">
        <v>376503</v>
      </c>
      <c r="JT109" s="59">
        <v>380201</v>
      </c>
      <c r="JU109" s="59">
        <v>378396</v>
      </c>
      <c r="JV109" s="59">
        <v>396520</v>
      </c>
      <c r="JW109" s="59">
        <v>384978</v>
      </c>
      <c r="JX109" s="59">
        <v>401491</v>
      </c>
      <c r="JY109" s="59">
        <v>401124</v>
      </c>
      <c r="JZ109" s="59">
        <v>400912</v>
      </c>
      <c r="KA109" s="59">
        <v>402327</v>
      </c>
      <c r="KB109" s="59">
        <v>275089</v>
      </c>
      <c r="KC109" s="60">
        <v>4326196</v>
      </c>
      <c r="KD109" s="59">
        <v>252245</v>
      </c>
      <c r="KE109" s="59">
        <v>257692</v>
      </c>
      <c r="KF109" s="59">
        <v>364313</v>
      </c>
      <c r="KG109" s="59">
        <v>373324</v>
      </c>
      <c r="KH109" s="59">
        <v>361534</v>
      </c>
      <c r="KI109" s="59">
        <v>400592</v>
      </c>
      <c r="KJ109" s="59">
        <v>356404</v>
      </c>
      <c r="KK109" s="59">
        <v>410203</v>
      </c>
      <c r="KL109" s="59">
        <v>394224</v>
      </c>
      <c r="KM109" s="59">
        <v>400362</v>
      </c>
      <c r="KN109" s="59">
        <v>279072</v>
      </c>
      <c r="KO109" s="59">
        <v>199405</v>
      </c>
      <c r="KP109" s="60">
        <v>4049370</v>
      </c>
      <c r="KQ109" s="59">
        <v>191223</v>
      </c>
      <c r="KR109" s="59">
        <v>178988</v>
      </c>
      <c r="KS109" s="59">
        <v>231108</v>
      </c>
      <c r="KT109" s="59">
        <v>304738</v>
      </c>
      <c r="KU109" s="59">
        <v>426501</v>
      </c>
      <c r="KV109" s="59">
        <v>468185</v>
      </c>
      <c r="KW109" s="59">
        <v>402836</v>
      </c>
      <c r="KX109" s="59">
        <v>427260</v>
      </c>
      <c r="KY109" s="59">
        <v>394040</v>
      </c>
      <c r="KZ109" s="59">
        <v>403430</v>
      </c>
      <c r="LA109" s="59">
        <v>338520</v>
      </c>
      <c r="LB109" s="60">
        <v>242491</v>
      </c>
      <c r="LC109" s="59">
        <v>4009322</v>
      </c>
      <c r="LD109" s="59">
        <v>200842</v>
      </c>
      <c r="LE109" s="59">
        <v>243987</v>
      </c>
      <c r="LF109" s="59">
        <v>285053</v>
      </c>
      <c r="LG109" s="59">
        <v>359738</v>
      </c>
      <c r="LH109" s="59">
        <v>394816</v>
      </c>
      <c r="LI109" s="59">
        <v>401454</v>
      </c>
      <c r="LJ109" s="59">
        <v>412060</v>
      </c>
      <c r="LK109" s="59">
        <v>423193</v>
      </c>
      <c r="LL109" s="59">
        <v>399315</v>
      </c>
      <c r="LM109" s="59">
        <v>436437</v>
      </c>
      <c r="LP109" s="60"/>
      <c r="LQ109" s="59">
        <v>200842</v>
      </c>
      <c r="LR109" s="59">
        <v>243987</v>
      </c>
      <c r="LS109" s="59">
        <v>285053</v>
      </c>
      <c r="LT109" s="59">
        <v>359738</v>
      </c>
      <c r="LU109" s="59">
        <v>394816</v>
      </c>
      <c r="LV109" s="59">
        <v>401454</v>
      </c>
      <c r="LW109" s="59">
        <v>412060</v>
      </c>
      <c r="LX109" s="59">
        <v>423193</v>
      </c>
      <c r="LY109" s="59">
        <v>399315</v>
      </c>
      <c r="LZ109" s="59">
        <v>436437</v>
      </c>
      <c r="MC109" s="60"/>
      <c r="MP109" s="60"/>
    </row>
    <row r="110" spans="1:354" s="59" customFormat="1" ht="17.25" outlineLevel="1">
      <c r="A110" s="5"/>
      <c r="B110" s="9"/>
      <c r="C110" s="266" t="s">
        <v>844</v>
      </c>
      <c r="D110" s="144"/>
      <c r="E110" s="144"/>
      <c r="F110" s="144"/>
      <c r="G110" s="144"/>
      <c r="H110" s="144"/>
      <c r="I110" s="144"/>
      <c r="J110" s="144"/>
      <c r="K110" s="144"/>
      <c r="L110" s="144"/>
      <c r="M110" s="144"/>
      <c r="N110" s="144"/>
      <c r="O110" s="144"/>
      <c r="P110" s="60"/>
      <c r="AC110" s="60"/>
      <c r="AP110" s="60"/>
      <c r="BC110" s="60"/>
      <c r="BP110" s="60"/>
      <c r="CC110" s="60"/>
      <c r="CP110" s="60"/>
      <c r="DC110" s="60"/>
      <c r="DP110" s="60"/>
      <c r="EC110" s="60"/>
      <c r="EP110" s="60"/>
      <c r="FC110" s="60"/>
      <c r="FP110" s="60"/>
      <c r="GC110" s="60"/>
      <c r="GP110" s="60"/>
      <c r="HC110" s="60"/>
      <c r="HD110" s="59">
        <v>1102898.3703449999</v>
      </c>
      <c r="HE110" s="59">
        <v>1314311.4843000001</v>
      </c>
      <c r="HF110" s="59">
        <v>1550885.37423</v>
      </c>
      <c r="HG110" s="59">
        <v>1557297.35781</v>
      </c>
      <c r="HH110" s="59">
        <v>1660561.3191749998</v>
      </c>
      <c r="HI110" s="59">
        <v>1866267.3322950001</v>
      </c>
      <c r="HJ110" s="59">
        <v>1662754.8925049999</v>
      </c>
      <c r="HK110" s="59">
        <v>1886483.9500199999</v>
      </c>
      <c r="HL110" s="59">
        <v>1711552.373655</v>
      </c>
      <c r="HM110" s="59">
        <v>1691974.41417</v>
      </c>
      <c r="HN110" s="59">
        <v>1539181.780545</v>
      </c>
      <c r="HO110" s="59">
        <v>1259018.55855</v>
      </c>
      <c r="HP110" s="60">
        <v>18803187.207599998</v>
      </c>
      <c r="HQ110" s="59">
        <v>1040539.38063</v>
      </c>
      <c r="HR110" s="59">
        <v>1158802.7387850001</v>
      </c>
      <c r="HS110" s="59">
        <v>1638097.604205</v>
      </c>
      <c r="HT110" s="59">
        <v>1583619.3305850001</v>
      </c>
      <c r="HU110" s="59">
        <v>1829071.84011</v>
      </c>
      <c r="HV110" s="59">
        <v>1954800.4236300001</v>
      </c>
      <c r="HW110" s="59">
        <v>1729164.463245</v>
      </c>
      <c r="HX110" s="59">
        <v>1979182.8348749999</v>
      </c>
      <c r="HY110" s="59">
        <v>1737553.20294</v>
      </c>
      <c r="HZ110" s="59">
        <v>1890487.3574250001</v>
      </c>
      <c r="IA110" s="59">
        <v>1602100.5034050001</v>
      </c>
      <c r="IB110" s="59">
        <v>1410867.7197750001</v>
      </c>
      <c r="IC110" s="60">
        <v>19554287.399610002</v>
      </c>
      <c r="ID110" s="59">
        <v>1449611</v>
      </c>
      <c r="IE110" s="59">
        <v>1442714</v>
      </c>
      <c r="IF110" s="59">
        <v>1610036</v>
      </c>
      <c r="IG110" s="59">
        <v>1725310</v>
      </c>
      <c r="IH110" s="59">
        <v>1874300</v>
      </c>
      <c r="II110" s="59">
        <v>1880385</v>
      </c>
      <c r="IJ110" s="59">
        <v>1828646</v>
      </c>
      <c r="IK110" s="59">
        <v>1994926</v>
      </c>
      <c r="IL110" s="59">
        <v>1748703</v>
      </c>
      <c r="IM110" s="59">
        <v>1971687</v>
      </c>
      <c r="IN110" s="59">
        <v>1640689</v>
      </c>
      <c r="IO110" s="59">
        <v>1294119</v>
      </c>
      <c r="IP110" s="60">
        <v>20461125</v>
      </c>
      <c r="IQ110" s="59">
        <v>1370792</v>
      </c>
      <c r="IR110" s="59">
        <v>1081331</v>
      </c>
      <c r="IS110" s="59">
        <v>1473400</v>
      </c>
      <c r="IT110" s="59">
        <v>1762182</v>
      </c>
      <c r="IU110" s="59">
        <v>1839616</v>
      </c>
      <c r="IV110" s="59">
        <v>1883573</v>
      </c>
      <c r="IW110" s="59">
        <v>2037995</v>
      </c>
      <c r="IX110" s="59">
        <v>2121213</v>
      </c>
      <c r="IY110" s="59">
        <v>1769399</v>
      </c>
      <c r="IZ110" s="59">
        <v>1951697</v>
      </c>
      <c r="JA110" s="59">
        <v>1519254</v>
      </c>
      <c r="JB110" s="59">
        <v>1221262</v>
      </c>
      <c r="JC110" s="60">
        <v>20031714</v>
      </c>
      <c r="JD110" s="59">
        <v>1493080</v>
      </c>
      <c r="JE110" s="59">
        <v>1393102</v>
      </c>
      <c r="JF110" s="59">
        <v>1531374</v>
      </c>
      <c r="JG110" s="59">
        <v>1661327</v>
      </c>
      <c r="JH110" s="59">
        <v>1911710</v>
      </c>
      <c r="JI110" s="59">
        <v>2065802</v>
      </c>
      <c r="JJ110" s="59">
        <v>1952282</v>
      </c>
      <c r="JK110" s="59">
        <v>1881765</v>
      </c>
      <c r="JL110" s="59">
        <v>1887438</v>
      </c>
      <c r="JM110" s="59">
        <v>1958622</v>
      </c>
      <c r="JN110" s="59">
        <v>1682843</v>
      </c>
      <c r="JO110" s="59">
        <v>1568740</v>
      </c>
      <c r="JP110" s="60">
        <v>20988085</v>
      </c>
      <c r="JQ110" s="59">
        <v>1339233</v>
      </c>
      <c r="JR110" s="59">
        <v>1451613</v>
      </c>
      <c r="JS110" s="59">
        <v>1798576</v>
      </c>
      <c r="JT110" s="59">
        <v>1840771</v>
      </c>
      <c r="JU110" s="59">
        <v>1823520</v>
      </c>
      <c r="JV110" s="59">
        <v>1989859</v>
      </c>
      <c r="JW110" s="59">
        <v>1818295</v>
      </c>
      <c r="JX110" s="59">
        <v>1887161</v>
      </c>
      <c r="JY110" s="59">
        <v>1843381</v>
      </c>
      <c r="JZ110" s="59">
        <v>1861362</v>
      </c>
      <c r="KA110" s="59">
        <v>1757445</v>
      </c>
      <c r="KB110" s="59">
        <v>1417043</v>
      </c>
      <c r="KC110" s="60">
        <v>20828259</v>
      </c>
      <c r="KD110" s="59">
        <v>1423489</v>
      </c>
      <c r="KE110" s="59">
        <v>1390508</v>
      </c>
      <c r="KF110" s="59">
        <v>1814221</v>
      </c>
      <c r="KG110" s="59">
        <v>1756301</v>
      </c>
      <c r="KH110" s="59">
        <v>1745583</v>
      </c>
      <c r="KI110" s="59">
        <v>1909657</v>
      </c>
      <c r="KJ110" s="59">
        <v>1722853</v>
      </c>
      <c r="KK110" s="59">
        <v>1916585</v>
      </c>
      <c r="KL110" s="59">
        <v>1701143</v>
      </c>
      <c r="KM110" s="59">
        <v>1807081</v>
      </c>
      <c r="KN110" s="59">
        <v>1472155</v>
      </c>
      <c r="KO110" s="59">
        <v>1274368</v>
      </c>
      <c r="KP110" s="60">
        <v>19933943</v>
      </c>
      <c r="KQ110" s="59">
        <v>1076883</v>
      </c>
      <c r="KR110" s="59">
        <v>1207605</v>
      </c>
      <c r="KS110" s="59">
        <v>1337944</v>
      </c>
      <c r="KT110" s="59">
        <v>1592768</v>
      </c>
      <c r="KU110" s="59">
        <v>1843936</v>
      </c>
      <c r="KV110" s="59">
        <v>1921743</v>
      </c>
      <c r="KW110" s="59">
        <v>1717144</v>
      </c>
      <c r="KX110" s="59">
        <v>1888211</v>
      </c>
      <c r="KY110" s="59">
        <v>1696884</v>
      </c>
      <c r="KZ110" s="59">
        <v>1808999</v>
      </c>
      <c r="LA110" s="59">
        <v>1576634</v>
      </c>
      <c r="LB110" s="60">
        <v>1287690</v>
      </c>
      <c r="LC110" s="59">
        <v>18956440</v>
      </c>
      <c r="LD110" s="59">
        <v>1245308</v>
      </c>
      <c r="LE110" s="59">
        <v>1146892</v>
      </c>
      <c r="LF110" s="59">
        <v>1440803</v>
      </c>
      <c r="LG110" s="59">
        <v>1628993</v>
      </c>
      <c r="LH110" s="59">
        <v>1760553</v>
      </c>
      <c r="LI110" s="59">
        <v>1615496</v>
      </c>
      <c r="LJ110" s="59">
        <v>1663419</v>
      </c>
      <c r="LK110" s="59">
        <v>1714840</v>
      </c>
      <c r="LL110" s="59">
        <v>1617941</v>
      </c>
      <c r="LM110" s="59">
        <v>1818909</v>
      </c>
      <c r="LP110" s="60"/>
      <c r="LQ110" s="59">
        <v>1245308</v>
      </c>
      <c r="LR110" s="59">
        <v>1146892</v>
      </c>
      <c r="LS110" s="59">
        <v>1440803</v>
      </c>
      <c r="LT110" s="59">
        <v>1628993</v>
      </c>
      <c r="LU110" s="59">
        <v>1760553</v>
      </c>
      <c r="LV110" s="59">
        <v>1615496</v>
      </c>
      <c r="LW110" s="59">
        <v>1663419</v>
      </c>
      <c r="LX110" s="59">
        <v>1714840</v>
      </c>
      <c r="LY110" s="59">
        <v>1617941</v>
      </c>
      <c r="LZ110" s="59">
        <v>1818909</v>
      </c>
      <c r="MC110" s="60"/>
      <c r="MP110" s="60"/>
    </row>
    <row r="111" spans="1:354" s="303" customFormat="1" ht="17.25" outlineLevel="1">
      <c r="A111" s="11"/>
      <c r="B111" s="53" t="s">
        <v>494</v>
      </c>
      <c r="C111" s="265" t="s">
        <v>842</v>
      </c>
      <c r="D111" s="269"/>
      <c r="E111" s="269"/>
      <c r="F111" s="269"/>
      <c r="G111" s="269"/>
      <c r="H111" s="269"/>
      <c r="I111" s="269"/>
      <c r="J111" s="269"/>
      <c r="K111" s="269"/>
      <c r="L111" s="269"/>
      <c r="M111" s="269"/>
      <c r="N111" s="269"/>
      <c r="O111" s="269"/>
      <c r="P111" s="302"/>
      <c r="AC111" s="302"/>
      <c r="AP111" s="302"/>
      <c r="BC111" s="302"/>
      <c r="BP111" s="302"/>
      <c r="CC111" s="302"/>
      <c r="CP111" s="302"/>
      <c r="DC111" s="302"/>
      <c r="DP111" s="302"/>
      <c r="EC111" s="302"/>
      <c r="EP111" s="302"/>
      <c r="FC111" s="302"/>
      <c r="FP111" s="302"/>
      <c r="GC111" s="302"/>
      <c r="GP111" s="302"/>
      <c r="HC111" s="302"/>
      <c r="HD111" s="303">
        <v>4725787.0270950003</v>
      </c>
      <c r="HE111" s="303">
        <v>5376435.5312400004</v>
      </c>
      <c r="HF111" s="303">
        <v>6721774.5569099998</v>
      </c>
      <c r="HG111" s="303">
        <v>6763515.9531300003</v>
      </c>
      <c r="HH111" s="303">
        <v>7136555.8682399997</v>
      </c>
      <c r="HI111" s="303">
        <v>8268476.9011049997</v>
      </c>
      <c r="HJ111" s="303">
        <v>7237901.1333299996</v>
      </c>
      <c r="HK111" s="303">
        <v>8272807.8022950003</v>
      </c>
      <c r="HL111" s="303">
        <v>7741703.6015250003</v>
      </c>
      <c r="HM111" s="303">
        <v>7958562.5470350003</v>
      </c>
      <c r="HN111" s="303">
        <v>7008784.3041000003</v>
      </c>
      <c r="HO111" s="303">
        <v>5414347.6995750004</v>
      </c>
      <c r="HP111" s="302">
        <v>82626652.925579995</v>
      </c>
      <c r="HQ111" s="303">
        <v>4872034.3209450003</v>
      </c>
      <c r="HR111" s="303">
        <v>5399132.3927549999</v>
      </c>
      <c r="HS111" s="303">
        <v>6686036.0038350001</v>
      </c>
      <c r="HT111" s="303">
        <v>6669277.5753300004</v>
      </c>
      <c r="HU111" s="303">
        <v>7732042.9884599997</v>
      </c>
      <c r="HV111" s="303">
        <v>8234911.9632900003</v>
      </c>
      <c r="HW111" s="303">
        <v>7510685.312535</v>
      </c>
      <c r="HX111" s="303">
        <v>8496349.9796999991</v>
      </c>
      <c r="HY111" s="303">
        <v>7603432.2781950003</v>
      </c>
      <c r="HZ111" s="303">
        <v>8281031.43432</v>
      </c>
      <c r="IA111" s="303">
        <v>7251024.4715400003</v>
      </c>
      <c r="IB111" s="303">
        <v>5520921.0718200002</v>
      </c>
      <c r="IC111" s="302">
        <v>84256879.792724997</v>
      </c>
      <c r="ID111" s="303">
        <v>5125360</v>
      </c>
      <c r="IE111" s="303">
        <v>5130234</v>
      </c>
      <c r="IF111" s="303">
        <v>6589949</v>
      </c>
      <c r="IG111" s="303">
        <v>7220004</v>
      </c>
      <c r="IH111" s="303">
        <v>8205823</v>
      </c>
      <c r="II111" s="303">
        <v>8135003</v>
      </c>
      <c r="IJ111" s="303">
        <v>8034720</v>
      </c>
      <c r="IK111" s="303">
        <v>8769619</v>
      </c>
      <c r="IL111" s="303">
        <v>7307860</v>
      </c>
      <c r="IM111" s="303">
        <v>8421789</v>
      </c>
      <c r="IN111" s="303">
        <v>6699289</v>
      </c>
      <c r="IO111" s="303">
        <v>5346576</v>
      </c>
      <c r="IP111" s="302">
        <v>84986225</v>
      </c>
      <c r="IQ111" s="303">
        <v>5565046</v>
      </c>
      <c r="IR111" s="303">
        <v>5013753</v>
      </c>
      <c r="IS111" s="303">
        <v>6386289</v>
      </c>
      <c r="IT111" s="303">
        <v>7550047</v>
      </c>
      <c r="IU111" s="303">
        <v>7940966</v>
      </c>
      <c r="IV111" s="303">
        <v>7791666</v>
      </c>
      <c r="IW111" s="303">
        <v>8653345</v>
      </c>
      <c r="IX111" s="303">
        <v>8910425</v>
      </c>
      <c r="IY111" s="303">
        <v>8162947</v>
      </c>
      <c r="IZ111" s="303">
        <v>8656153</v>
      </c>
      <c r="JA111" s="303">
        <v>6846501</v>
      </c>
      <c r="JB111" s="303">
        <v>5821174</v>
      </c>
      <c r="JC111" s="302">
        <v>87298313</v>
      </c>
      <c r="JD111" s="303">
        <v>5962432</v>
      </c>
      <c r="JE111" s="303">
        <v>5447380</v>
      </c>
      <c r="JF111" s="303">
        <v>6619857</v>
      </c>
      <c r="JG111" s="303">
        <v>7119761</v>
      </c>
      <c r="JH111" s="303">
        <v>7562398</v>
      </c>
      <c r="JI111" s="303">
        <v>8734223</v>
      </c>
      <c r="JJ111" s="303">
        <v>8497420</v>
      </c>
      <c r="JK111" s="303">
        <v>8298405</v>
      </c>
      <c r="JL111" s="303">
        <v>8019834</v>
      </c>
      <c r="JM111" s="303">
        <v>8602373</v>
      </c>
      <c r="JN111" s="303">
        <v>7429362</v>
      </c>
      <c r="JO111" s="303">
        <v>6480251</v>
      </c>
      <c r="JP111" s="302">
        <v>88773697</v>
      </c>
      <c r="JQ111" s="303">
        <v>5727994</v>
      </c>
      <c r="JR111" s="303">
        <v>4791862</v>
      </c>
      <c r="JS111" s="303">
        <v>7555330</v>
      </c>
      <c r="JT111" s="303">
        <v>8239268</v>
      </c>
      <c r="JU111" s="303">
        <v>7755863</v>
      </c>
      <c r="JV111" s="303">
        <v>8568345</v>
      </c>
      <c r="JW111" s="303">
        <v>8154141</v>
      </c>
      <c r="JX111" s="303">
        <v>8562842</v>
      </c>
      <c r="JY111" s="303">
        <v>8295950</v>
      </c>
      <c r="JZ111" s="303">
        <v>8299354</v>
      </c>
      <c r="KA111" s="303">
        <v>8036215</v>
      </c>
      <c r="KB111" s="303">
        <v>6936091</v>
      </c>
      <c r="KC111" s="302">
        <v>90923258</v>
      </c>
      <c r="KD111" s="303">
        <v>5641872</v>
      </c>
      <c r="KE111" s="303">
        <v>5584905</v>
      </c>
      <c r="KF111" s="303">
        <v>7767941</v>
      </c>
      <c r="KG111" s="303">
        <v>7621921</v>
      </c>
      <c r="KH111" s="303">
        <v>8112161</v>
      </c>
      <c r="KI111" s="303">
        <v>9065178</v>
      </c>
      <c r="KJ111" s="303">
        <v>7982960</v>
      </c>
      <c r="KK111" s="303">
        <v>8978102</v>
      </c>
      <c r="KL111" s="303">
        <v>8414478</v>
      </c>
      <c r="KM111" s="303">
        <v>8438281</v>
      </c>
      <c r="KN111" s="303">
        <v>7103518</v>
      </c>
      <c r="KO111" s="303">
        <v>6001240</v>
      </c>
      <c r="KP111" s="302">
        <v>90712556</v>
      </c>
      <c r="KQ111" s="303">
        <v>5537168</v>
      </c>
      <c r="KR111" s="303">
        <v>5555106</v>
      </c>
      <c r="KS111" s="303">
        <v>7030342</v>
      </c>
      <c r="KT111" s="303">
        <v>7141058</v>
      </c>
      <c r="KU111" s="303">
        <v>8563433</v>
      </c>
      <c r="KV111" s="303">
        <v>8749213</v>
      </c>
      <c r="KW111" s="303">
        <v>7769092</v>
      </c>
      <c r="KX111" s="303">
        <v>8764286</v>
      </c>
      <c r="KY111" s="303">
        <v>7807463</v>
      </c>
      <c r="KZ111" s="303">
        <v>8245497</v>
      </c>
      <c r="LA111" s="303">
        <v>7160188</v>
      </c>
      <c r="LB111" s="302">
        <v>5845131</v>
      </c>
      <c r="LC111" s="303">
        <v>88167978</v>
      </c>
      <c r="LD111" s="303">
        <v>4611344</v>
      </c>
      <c r="LE111" s="303">
        <v>6049557</v>
      </c>
      <c r="LF111" s="303">
        <v>6286731</v>
      </c>
      <c r="LG111" s="303">
        <v>7301662</v>
      </c>
      <c r="LH111" s="303">
        <v>7685320</v>
      </c>
      <c r="LI111" s="303">
        <v>7636357</v>
      </c>
      <c r="LJ111" s="303">
        <v>7576111</v>
      </c>
      <c r="LK111" s="303">
        <v>8060998</v>
      </c>
      <c r="LL111" s="303">
        <v>7282436</v>
      </c>
      <c r="LM111" s="303">
        <v>8681293</v>
      </c>
      <c r="LP111" s="302"/>
      <c r="LQ111" s="303">
        <v>4611344</v>
      </c>
      <c r="LR111" s="303">
        <v>6049557</v>
      </c>
      <c r="LS111" s="303">
        <v>6286731</v>
      </c>
      <c r="LT111" s="303">
        <v>7301662</v>
      </c>
      <c r="LU111" s="303">
        <v>7685320</v>
      </c>
      <c r="LV111" s="303">
        <v>7636357</v>
      </c>
      <c r="LW111" s="303">
        <v>7576111</v>
      </c>
      <c r="LX111" s="303">
        <v>8060998</v>
      </c>
      <c r="LY111" s="303">
        <v>7282436</v>
      </c>
      <c r="LZ111" s="303">
        <v>8681293</v>
      </c>
      <c r="MC111" s="302"/>
      <c r="MP111" s="302"/>
    </row>
    <row r="112" spans="1:354" s="59" customFormat="1" outlineLevel="1">
      <c r="A112" s="5"/>
      <c r="B112" s="9"/>
      <c r="C112" s="265" t="s">
        <v>832</v>
      </c>
      <c r="D112" s="144"/>
      <c r="E112" s="144"/>
      <c r="F112" s="144"/>
      <c r="G112" s="144"/>
      <c r="H112" s="144"/>
      <c r="I112" s="144"/>
      <c r="J112" s="144"/>
      <c r="K112" s="144"/>
      <c r="L112" s="144"/>
      <c r="M112" s="144"/>
      <c r="N112" s="144"/>
      <c r="O112" s="144"/>
      <c r="P112" s="60"/>
      <c r="AC112" s="60"/>
      <c r="AP112" s="60"/>
      <c r="BC112" s="60"/>
      <c r="BP112" s="60"/>
      <c r="CC112" s="60"/>
      <c r="CP112" s="60"/>
      <c r="DC112" s="60"/>
      <c r="DP112" s="60"/>
      <c r="EC112" s="60"/>
      <c r="EP112" s="60"/>
      <c r="FC112" s="60"/>
      <c r="FP112" s="60"/>
      <c r="GC112" s="60"/>
      <c r="GP112" s="60"/>
      <c r="HC112" s="60"/>
      <c r="LB112" s="60"/>
      <c r="LP112" s="60"/>
      <c r="MC112" s="60"/>
      <c r="MP112" s="60"/>
    </row>
    <row r="113" spans="1:354" s="303" customFormat="1" ht="17.25" outlineLevel="1">
      <c r="A113" s="11"/>
      <c r="B113" s="53"/>
      <c r="C113" s="271" t="s">
        <v>843</v>
      </c>
      <c r="D113" s="269"/>
      <c r="E113" s="269"/>
      <c r="F113" s="269"/>
      <c r="G113" s="269"/>
      <c r="H113" s="269"/>
      <c r="I113" s="269"/>
      <c r="J113" s="269"/>
      <c r="K113" s="269"/>
      <c r="L113" s="269"/>
      <c r="M113" s="269"/>
      <c r="N113" s="269"/>
      <c r="O113" s="269"/>
      <c r="P113" s="302"/>
      <c r="AC113" s="302"/>
      <c r="AP113" s="302"/>
      <c r="BC113" s="302"/>
      <c r="BP113" s="302"/>
      <c r="CC113" s="302"/>
      <c r="CP113" s="302"/>
      <c r="DC113" s="302"/>
      <c r="DP113" s="302"/>
      <c r="EC113" s="302"/>
      <c r="EP113" s="302"/>
      <c r="FC113" s="302"/>
      <c r="FP113" s="302"/>
      <c r="GC113" s="302"/>
      <c r="GP113" s="302"/>
      <c r="HC113" s="302"/>
      <c r="HD113" s="303">
        <v>541196.63389499998</v>
      </c>
      <c r="HE113" s="303">
        <v>634619.45238000003</v>
      </c>
      <c r="HF113" s="303">
        <v>771196.15413000004</v>
      </c>
      <c r="HG113" s="303">
        <v>919379.38077000005</v>
      </c>
      <c r="HH113" s="303">
        <v>1022991.7011750001</v>
      </c>
      <c r="HI113" s="303">
        <v>1059386.149005</v>
      </c>
      <c r="HJ113" s="303">
        <v>967974.55966499995</v>
      </c>
      <c r="HK113" s="303">
        <v>1143865.030575</v>
      </c>
      <c r="HL113" s="303">
        <v>1065482.432205</v>
      </c>
      <c r="HM113" s="303">
        <v>1024364.27208</v>
      </c>
      <c r="HN113" s="303">
        <v>882208.38257999998</v>
      </c>
      <c r="HO113" s="303">
        <v>629736.98271000001</v>
      </c>
      <c r="HP113" s="302">
        <v>10662401.131170001</v>
      </c>
      <c r="HQ113" s="303">
        <v>568601.78555999999</v>
      </c>
      <c r="HR113" s="303">
        <v>634341.85377000005</v>
      </c>
      <c r="HS113" s="303">
        <v>807809.23354499997</v>
      </c>
      <c r="HT113" s="303">
        <v>891241.22362499998</v>
      </c>
      <c r="HU113" s="303">
        <v>1091426.1088350001</v>
      </c>
      <c r="HV113" s="303">
        <v>1121834.950035</v>
      </c>
      <c r="HW113" s="303">
        <v>973668.05272499996</v>
      </c>
      <c r="HX113" s="303">
        <v>1204402.3928100001</v>
      </c>
      <c r="HY113" s="303">
        <v>1122522.5962650001</v>
      </c>
      <c r="HZ113" s="303">
        <v>1140166.4373300001</v>
      </c>
      <c r="IA113" s="303">
        <v>968593.25983500003</v>
      </c>
      <c r="IB113" s="303">
        <v>733002.75844500004</v>
      </c>
      <c r="IC113" s="302">
        <v>11257610.65278</v>
      </c>
      <c r="ID113" s="303">
        <v>623432</v>
      </c>
      <c r="IE113" s="303">
        <v>732134</v>
      </c>
      <c r="IF113" s="303">
        <v>811108</v>
      </c>
      <c r="IG113" s="303">
        <v>971997</v>
      </c>
      <c r="IH113" s="303">
        <v>1139117</v>
      </c>
      <c r="II113" s="303">
        <v>1184814</v>
      </c>
      <c r="IJ113" s="303">
        <v>1250800</v>
      </c>
      <c r="IK113" s="303">
        <v>1393278</v>
      </c>
      <c r="IL113" s="303">
        <v>1080080</v>
      </c>
      <c r="IM113" s="303">
        <v>1379673</v>
      </c>
      <c r="IN113" s="303">
        <v>1064031</v>
      </c>
      <c r="IO113" s="303">
        <v>863560</v>
      </c>
      <c r="IP113" s="302">
        <v>12494025</v>
      </c>
      <c r="IQ113" s="303">
        <v>817124</v>
      </c>
      <c r="IR113" s="303">
        <v>686169</v>
      </c>
      <c r="IS113" s="303">
        <v>957065</v>
      </c>
      <c r="IT113" s="303">
        <v>1215932</v>
      </c>
      <c r="IU113" s="303">
        <v>1305032</v>
      </c>
      <c r="IV113" s="303">
        <v>1284252</v>
      </c>
      <c r="IW113" s="303">
        <v>1391053</v>
      </c>
      <c r="IX113" s="303">
        <v>1431932</v>
      </c>
      <c r="IY113" s="303">
        <v>1264179</v>
      </c>
      <c r="IZ113" s="303">
        <v>1450248</v>
      </c>
      <c r="JA113" s="303">
        <v>1058350</v>
      </c>
      <c r="JB113" s="303">
        <v>884711</v>
      </c>
      <c r="JC113" s="302">
        <v>13746048</v>
      </c>
      <c r="JD113" s="303">
        <v>886406</v>
      </c>
      <c r="JE113" s="303">
        <v>944827</v>
      </c>
      <c r="JF113" s="303">
        <v>1156884</v>
      </c>
      <c r="JG113" s="303">
        <v>980231</v>
      </c>
      <c r="JH113" s="303">
        <v>1114586</v>
      </c>
      <c r="JI113" s="303">
        <v>1365596</v>
      </c>
      <c r="JJ113" s="303">
        <v>1353883</v>
      </c>
      <c r="JK113" s="303">
        <v>1320069</v>
      </c>
      <c r="JL113" s="303">
        <v>1341008</v>
      </c>
      <c r="JM113" s="303">
        <v>1352071</v>
      </c>
      <c r="JN113" s="303">
        <v>1162458</v>
      </c>
      <c r="JO113" s="303">
        <v>1063615</v>
      </c>
      <c r="JP113" s="302">
        <v>14041635</v>
      </c>
      <c r="JQ113" s="303">
        <v>966872</v>
      </c>
      <c r="JR113" s="303">
        <v>911998</v>
      </c>
      <c r="JS113" s="303">
        <v>1451033</v>
      </c>
      <c r="JT113" s="303">
        <v>1468163</v>
      </c>
      <c r="JU113" s="303">
        <v>1422253</v>
      </c>
      <c r="JV113" s="303">
        <v>1529019</v>
      </c>
      <c r="JW113" s="303">
        <v>1511207</v>
      </c>
      <c r="JX113" s="303">
        <v>1569896</v>
      </c>
      <c r="JY113" s="303">
        <v>1449022</v>
      </c>
      <c r="JZ113" s="303">
        <v>1573073</v>
      </c>
      <c r="KA113" s="303">
        <v>1379724</v>
      </c>
      <c r="KB113" s="303">
        <v>1085988</v>
      </c>
      <c r="KC113" s="302">
        <v>16318249</v>
      </c>
      <c r="KD113" s="303">
        <v>996665</v>
      </c>
      <c r="KE113" s="303">
        <v>1199417</v>
      </c>
      <c r="KF113" s="303">
        <v>1550070</v>
      </c>
      <c r="KG113" s="303">
        <v>1578028</v>
      </c>
      <c r="KH113" s="303">
        <v>1692803</v>
      </c>
      <c r="KI113" s="303">
        <v>1752440</v>
      </c>
      <c r="KJ113" s="303">
        <v>1580055</v>
      </c>
      <c r="KK113" s="303">
        <v>1902841</v>
      </c>
      <c r="KL113" s="303">
        <v>1852488</v>
      </c>
      <c r="KM113" s="303">
        <v>2034111</v>
      </c>
      <c r="KN113" s="303">
        <v>1675911</v>
      </c>
      <c r="KO113" s="303">
        <v>1311256</v>
      </c>
      <c r="KP113" s="302">
        <v>19126086</v>
      </c>
      <c r="KQ113" s="303">
        <v>1317555</v>
      </c>
      <c r="KR113" s="303">
        <v>1307573</v>
      </c>
      <c r="KS113" s="303">
        <v>1686075</v>
      </c>
      <c r="KT113" s="303">
        <v>1577619</v>
      </c>
      <c r="KU113" s="303">
        <v>1853525</v>
      </c>
      <c r="KV113" s="303">
        <v>2008141</v>
      </c>
      <c r="KW113" s="303">
        <v>1793359</v>
      </c>
      <c r="KX113" s="303">
        <v>2136712</v>
      </c>
      <c r="KY113" s="303">
        <v>1890941</v>
      </c>
      <c r="KZ113" s="303">
        <v>2008847</v>
      </c>
      <c r="LA113" s="303">
        <v>1728670</v>
      </c>
      <c r="LB113" s="302">
        <v>1391717</v>
      </c>
      <c r="LC113" s="303">
        <v>20700732</v>
      </c>
      <c r="LD113" s="303">
        <v>1258763</v>
      </c>
      <c r="LE113" s="303">
        <v>1483931</v>
      </c>
      <c r="LF113" s="303">
        <v>1633591</v>
      </c>
      <c r="LG113" s="303">
        <v>1824554</v>
      </c>
      <c r="LH113" s="303">
        <v>1898055</v>
      </c>
      <c r="LI113" s="303">
        <v>1689455</v>
      </c>
      <c r="LJ113" s="303">
        <v>1688432</v>
      </c>
      <c r="LK113" s="303">
        <v>1874041</v>
      </c>
      <c r="LL113" s="303">
        <v>1657198</v>
      </c>
      <c r="LM113" s="303">
        <v>1930503</v>
      </c>
      <c r="LP113" s="302"/>
      <c r="LQ113" s="303">
        <v>1258763</v>
      </c>
      <c r="LR113" s="303">
        <v>1483931</v>
      </c>
      <c r="LS113" s="303">
        <v>1633591</v>
      </c>
      <c r="LT113" s="303">
        <v>1824554</v>
      </c>
      <c r="LU113" s="303">
        <v>1898055</v>
      </c>
      <c r="LV113" s="303">
        <v>1689455</v>
      </c>
      <c r="LW113" s="303">
        <v>1688432</v>
      </c>
      <c r="LX113" s="303">
        <v>1874041</v>
      </c>
      <c r="LY113" s="303">
        <v>1657198</v>
      </c>
      <c r="LZ113" s="303">
        <v>1930503</v>
      </c>
      <c r="MC113" s="302"/>
      <c r="MP113" s="302"/>
    </row>
    <row r="114" spans="1:354" s="303" customFormat="1" ht="17.25" outlineLevel="1">
      <c r="A114" s="11"/>
      <c r="B114" s="53"/>
      <c r="C114" s="265" t="s">
        <v>846</v>
      </c>
      <c r="D114" s="269"/>
      <c r="E114" s="269"/>
      <c r="F114" s="269"/>
      <c r="G114" s="269"/>
      <c r="H114" s="269"/>
      <c r="I114" s="269"/>
      <c r="J114" s="269"/>
      <c r="K114" s="269"/>
      <c r="L114" s="269"/>
      <c r="M114" s="269"/>
      <c r="N114" s="269"/>
      <c r="O114" s="269"/>
      <c r="P114" s="302"/>
      <c r="AC114" s="302"/>
      <c r="AP114" s="302"/>
      <c r="BC114" s="302"/>
      <c r="BP114" s="302"/>
      <c r="CC114" s="302"/>
      <c r="CP114" s="302"/>
      <c r="DC114" s="302"/>
      <c r="DP114" s="302"/>
      <c r="EC114" s="302"/>
      <c r="EP114" s="302"/>
      <c r="FC114" s="302"/>
      <c r="FP114" s="302"/>
      <c r="GC114" s="302"/>
      <c r="GP114" s="302"/>
      <c r="HC114" s="302"/>
      <c r="HD114" s="303">
        <v>5266983.6609899998</v>
      </c>
      <c r="HE114" s="303">
        <v>6011054.9836200001</v>
      </c>
      <c r="HF114" s="303">
        <v>7492970.7110400004</v>
      </c>
      <c r="HG114" s="303">
        <v>7682895.3339</v>
      </c>
      <c r="HH114" s="303">
        <v>8159547.5694150003</v>
      </c>
      <c r="HI114" s="303">
        <v>9327863.0501099993</v>
      </c>
      <c r="HJ114" s="303">
        <v>8205875.6929949997</v>
      </c>
      <c r="HK114" s="303">
        <v>9416672.8328699991</v>
      </c>
      <c r="HL114" s="303">
        <v>8807186.0337300003</v>
      </c>
      <c r="HM114" s="303">
        <v>8982926.8191149998</v>
      </c>
      <c r="HN114" s="303">
        <v>7890992.6866800003</v>
      </c>
      <c r="HO114" s="303">
        <v>6044084.6822849996</v>
      </c>
      <c r="HP114" s="302">
        <v>93289054.05675</v>
      </c>
      <c r="HQ114" s="303">
        <v>5440636.106505</v>
      </c>
      <c r="HR114" s="303">
        <v>6033474.2465249998</v>
      </c>
      <c r="HS114" s="303">
        <v>7493845.2373799998</v>
      </c>
      <c r="HT114" s="303">
        <v>7560518.798955</v>
      </c>
      <c r="HU114" s="303">
        <v>8823469.0972949993</v>
      </c>
      <c r="HV114" s="303">
        <v>9356746.9133250006</v>
      </c>
      <c r="HW114" s="303">
        <v>8484353.3652599994</v>
      </c>
      <c r="HX114" s="303">
        <v>9700752.3725099992</v>
      </c>
      <c r="HY114" s="303">
        <v>8725954.8744600005</v>
      </c>
      <c r="HZ114" s="303">
        <v>9421197.8716499992</v>
      </c>
      <c r="IA114" s="303">
        <v>8219617.7313750004</v>
      </c>
      <c r="IB114" s="303">
        <v>6253923.8302650005</v>
      </c>
      <c r="IC114" s="302">
        <v>95514490.445504993</v>
      </c>
      <c r="ID114" s="303">
        <v>5748792</v>
      </c>
      <c r="IE114" s="303">
        <v>5862367</v>
      </c>
      <c r="IF114" s="303">
        <v>7401057</v>
      </c>
      <c r="IG114" s="303">
        <v>8192001</v>
      </c>
      <c r="IH114" s="303">
        <v>9344940</v>
      </c>
      <c r="II114" s="303">
        <v>9319817</v>
      </c>
      <c r="IJ114" s="303">
        <v>9285520</v>
      </c>
      <c r="IK114" s="303">
        <v>10162897</v>
      </c>
      <c r="IL114" s="303">
        <v>8387940</v>
      </c>
      <c r="IM114" s="303">
        <v>9801463</v>
      </c>
      <c r="IN114" s="303">
        <v>7763320</v>
      </c>
      <c r="IO114" s="303">
        <v>6210136</v>
      </c>
      <c r="IP114" s="302">
        <v>97480250</v>
      </c>
      <c r="IQ114" s="303">
        <v>6382170</v>
      </c>
      <c r="IR114" s="303">
        <v>5699922</v>
      </c>
      <c r="IS114" s="303">
        <v>7343355</v>
      </c>
      <c r="IT114" s="303">
        <v>8765979</v>
      </c>
      <c r="IU114" s="303">
        <v>9245998</v>
      </c>
      <c r="IV114" s="303">
        <v>9075919</v>
      </c>
      <c r="IW114" s="303">
        <v>10044398</v>
      </c>
      <c r="IX114" s="303">
        <v>10342357</v>
      </c>
      <c r="IY114" s="303">
        <v>9427126</v>
      </c>
      <c r="IZ114" s="303">
        <v>10106401</v>
      </c>
      <c r="JA114" s="303">
        <v>7904850</v>
      </c>
      <c r="JB114" s="303">
        <v>6705885</v>
      </c>
      <c r="JC114" s="302">
        <v>101044360</v>
      </c>
      <c r="JD114" s="303">
        <v>6848837</v>
      </c>
      <c r="JE114" s="303">
        <v>6392208</v>
      </c>
      <c r="JF114" s="303">
        <v>7776740</v>
      </c>
      <c r="JG114" s="303">
        <v>8099992</v>
      </c>
      <c r="JH114" s="303">
        <v>8676984</v>
      </c>
      <c r="JI114" s="303">
        <v>10099819</v>
      </c>
      <c r="JJ114" s="303">
        <v>9851303</v>
      </c>
      <c r="JK114" s="303">
        <v>9618474</v>
      </c>
      <c r="JL114" s="303">
        <v>9360842</v>
      </c>
      <c r="JM114" s="303">
        <v>9954444</v>
      </c>
      <c r="JN114" s="303">
        <v>8591821</v>
      </c>
      <c r="JO114" s="303">
        <v>7543866</v>
      </c>
      <c r="JP114" s="302">
        <v>102815332</v>
      </c>
      <c r="JQ114" s="303">
        <v>6694866</v>
      </c>
      <c r="JR114" s="303">
        <v>5703861</v>
      </c>
      <c r="JS114" s="303">
        <v>9006363</v>
      </c>
      <c r="JT114" s="303">
        <v>9707431</v>
      </c>
      <c r="JU114" s="303">
        <v>9178117</v>
      </c>
      <c r="JV114" s="303">
        <v>10097364</v>
      </c>
      <c r="JW114" s="303">
        <v>9665349</v>
      </c>
      <c r="JX114" s="303">
        <v>10132738</v>
      </c>
      <c r="JY114" s="303">
        <v>9744972</v>
      </c>
      <c r="JZ114" s="303">
        <v>9872427</v>
      </c>
      <c r="KA114" s="303">
        <v>9415939</v>
      </c>
      <c r="KB114" s="303">
        <v>8022080</v>
      </c>
      <c r="KC114" s="302">
        <v>107241507</v>
      </c>
      <c r="KD114" s="303">
        <v>6638537</v>
      </c>
      <c r="KE114" s="303">
        <v>6784322</v>
      </c>
      <c r="KF114" s="303">
        <v>9318011</v>
      </c>
      <c r="KG114" s="303">
        <v>9199949</v>
      </c>
      <c r="KH114" s="303">
        <v>9804964</v>
      </c>
      <c r="KI114" s="303">
        <v>10817617</v>
      </c>
      <c r="KJ114" s="303">
        <v>9563015</v>
      </c>
      <c r="KK114" s="303">
        <v>10880943</v>
      </c>
      <c r="KL114" s="303">
        <v>10266966</v>
      </c>
      <c r="KM114" s="303">
        <v>10472393</v>
      </c>
      <c r="KN114" s="303">
        <v>8779429</v>
      </c>
      <c r="KO114" s="303">
        <v>7312496</v>
      </c>
      <c r="KP114" s="302">
        <v>109838642</v>
      </c>
      <c r="KQ114" s="303">
        <v>6854723</v>
      </c>
      <c r="KR114" s="303">
        <v>6862678</v>
      </c>
      <c r="KS114" s="303">
        <v>8716417</v>
      </c>
      <c r="KT114" s="303">
        <v>8718677</v>
      </c>
      <c r="KU114" s="303">
        <v>10416958</v>
      </c>
      <c r="KV114" s="303">
        <v>10757353</v>
      </c>
      <c r="KW114" s="303">
        <v>9562451</v>
      </c>
      <c r="KX114" s="303">
        <v>10900999</v>
      </c>
      <c r="KY114" s="303">
        <v>9698404</v>
      </c>
      <c r="KZ114" s="303">
        <v>10254345</v>
      </c>
      <c r="LA114" s="303">
        <v>8888857</v>
      </c>
      <c r="LB114" s="302">
        <v>7236848</v>
      </c>
      <c r="LC114" s="303">
        <v>108868710</v>
      </c>
      <c r="LD114" s="303">
        <v>5870108</v>
      </c>
      <c r="LE114" s="303">
        <v>7533488</v>
      </c>
      <c r="LF114" s="303">
        <v>7920322</v>
      </c>
      <c r="LG114" s="303">
        <v>9126216</v>
      </c>
      <c r="LH114" s="303">
        <v>9583374</v>
      </c>
      <c r="LI114" s="303">
        <v>9325812</v>
      </c>
      <c r="LJ114" s="303">
        <v>9264543</v>
      </c>
      <c r="LK114" s="303">
        <v>9935039</v>
      </c>
      <c r="LL114" s="303">
        <v>8939634</v>
      </c>
      <c r="LM114" s="303">
        <v>10611795</v>
      </c>
      <c r="LP114" s="302"/>
      <c r="LQ114" s="303">
        <v>5870108</v>
      </c>
      <c r="LR114" s="303">
        <v>7533488</v>
      </c>
      <c r="LS114" s="303">
        <v>7920322</v>
      </c>
      <c r="LT114" s="303">
        <v>9126216</v>
      </c>
      <c r="LU114" s="303">
        <v>9583374</v>
      </c>
      <c r="LV114" s="303">
        <v>9325812</v>
      </c>
      <c r="LW114" s="303">
        <v>9264543</v>
      </c>
      <c r="LX114" s="303">
        <v>9935039</v>
      </c>
      <c r="LY114" s="303">
        <v>8939634</v>
      </c>
      <c r="LZ114" s="303">
        <v>10611795</v>
      </c>
      <c r="MC114" s="302"/>
      <c r="MP114" s="302"/>
    </row>
    <row r="115" spans="1:354">
      <c r="C115" s="175"/>
    </row>
    <row r="116" spans="1:354">
      <c r="C116" s="176"/>
    </row>
    <row r="117" spans="1:354">
      <c r="C117" s="176"/>
    </row>
    <row r="118" spans="1:354">
      <c r="C118" s="176"/>
    </row>
    <row r="119" spans="1:354">
      <c r="C119" s="176"/>
    </row>
    <row r="120" spans="1:354">
      <c r="C120" s="176"/>
    </row>
    <row r="121" spans="1:354">
      <c r="C121" s="17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32D79-B5B1-49CD-8A78-48048A624885}">
  <sheetPr codeName="Sheet25"/>
  <dimension ref="A1:MP86"/>
  <sheetViews>
    <sheetView showGridLines="0" zoomScale="87" zoomScaleNormal="87" workbookViewId="0">
      <pane xSplit="3" ySplit="5" topLeftCell="LQ6" activePane="bottomRight" state="frozen"/>
      <selection activeCell="LT13" sqref="LT13"/>
      <selection pane="topRight" activeCell="LT13" sqref="LT13"/>
      <selection pane="bottomLeft" activeCell="LT13" sqref="LT13"/>
      <selection pane="bottomRight" activeCell="MG8" sqref="MG8"/>
    </sheetView>
  </sheetViews>
  <sheetFormatPr defaultColWidth="11.7109375" defaultRowHeight="15" outlineLevelRow="1" outlineLevelCol="1"/>
  <cols>
    <col min="1" max="1" width="4.7109375" style="5" customWidth="1"/>
    <col min="2" max="2" width="4.7109375" style="9" hidden="1" customWidth="1" outlineLevel="1"/>
    <col min="3" max="3" width="75.140625" style="158" customWidth="1" collapsed="1"/>
    <col min="4" max="15" width="11.7109375" style="245" hidden="1" customWidth="1" outlineLevel="1"/>
    <col min="16" max="16" width="11.7109375" style="245" collapsed="1"/>
    <col min="17" max="28" width="11.7109375" style="245" hidden="1" customWidth="1" outlineLevel="1"/>
    <col min="29" max="29" width="11.7109375" style="245" collapsed="1"/>
    <col min="30" max="41" width="11.7109375" style="245" hidden="1" customWidth="1" outlineLevel="1"/>
    <col min="42" max="42" width="11.7109375" style="245" collapsed="1"/>
    <col min="43" max="54" width="11.7109375" style="245" hidden="1" customWidth="1" outlineLevel="1"/>
    <col min="55" max="55" width="11.7109375" style="245" collapsed="1"/>
    <col min="56" max="67" width="11.7109375" style="245" hidden="1" customWidth="1" outlineLevel="1"/>
    <col min="68" max="68" width="11.7109375" style="245" collapsed="1"/>
    <col min="69" max="80" width="11.7109375" style="245" hidden="1" customWidth="1" outlineLevel="1"/>
    <col min="81" max="81" width="11.7109375" style="245" collapsed="1"/>
    <col min="82" max="93" width="11.7109375" style="245" hidden="1" customWidth="1" outlineLevel="1"/>
    <col min="94" max="94" width="11.7109375" style="245" collapsed="1"/>
    <col min="95" max="106" width="11.7109375" style="245" hidden="1" customWidth="1" outlineLevel="1"/>
    <col min="107" max="107" width="11.7109375" style="245" collapsed="1"/>
    <col min="108" max="119" width="11.7109375" style="245" hidden="1" customWidth="1" outlineLevel="1"/>
    <col min="120" max="120" width="11.7109375" style="245" collapsed="1"/>
    <col min="121" max="132" width="11.7109375" style="245" hidden="1" customWidth="1" outlineLevel="1"/>
    <col min="133" max="133" width="11.7109375" style="245" collapsed="1"/>
    <col min="134" max="145" width="11.7109375" style="245" hidden="1" customWidth="1" outlineLevel="1"/>
    <col min="146" max="146" width="11.7109375" style="245" collapsed="1"/>
    <col min="147" max="158" width="11.7109375" style="245" hidden="1" customWidth="1" outlineLevel="1"/>
    <col min="159" max="159" width="11.7109375" style="245" collapsed="1"/>
    <col min="160" max="171" width="11.7109375" style="245" hidden="1" customWidth="1" outlineLevel="1"/>
    <col min="172" max="172" width="11.7109375" style="245" collapsed="1"/>
    <col min="173" max="184" width="11.7109375" style="245" hidden="1" customWidth="1" outlineLevel="1"/>
    <col min="185" max="185" width="11.7109375" style="245" collapsed="1"/>
    <col min="186" max="197" width="11.7109375" style="245" hidden="1" customWidth="1" outlineLevel="1"/>
    <col min="198" max="198" width="11.7109375" style="245" collapsed="1"/>
    <col min="199" max="210" width="11.7109375" style="245" hidden="1" customWidth="1" outlineLevel="1"/>
    <col min="211" max="211" width="11.7109375" style="245" collapsed="1"/>
    <col min="212" max="223" width="11.7109375" style="245" hidden="1" customWidth="1" outlineLevel="1"/>
    <col min="224" max="224" width="11.7109375" style="245" collapsed="1"/>
    <col min="225" max="236" width="11.7109375" style="245" hidden="1" customWidth="1" outlineLevel="1"/>
    <col min="237" max="237" width="11.7109375" style="245" collapsed="1"/>
    <col min="238" max="249" width="11.7109375" style="245" hidden="1" customWidth="1" outlineLevel="1"/>
    <col min="250" max="250" width="11.7109375" style="245" collapsed="1"/>
    <col min="251" max="262" width="11.7109375" style="245" hidden="1" customWidth="1" outlineLevel="1"/>
    <col min="263" max="263" width="11.7109375" style="245" collapsed="1"/>
    <col min="264" max="275" width="11.7109375" style="245" hidden="1" customWidth="1" outlineLevel="1"/>
    <col min="276" max="276" width="11.7109375" style="245" collapsed="1"/>
    <col min="277" max="288" width="11.7109375" style="245" hidden="1" customWidth="1" outlineLevel="1"/>
    <col min="289" max="289" width="11.7109375" style="245" collapsed="1"/>
    <col min="290" max="301" width="11.7109375" style="245" hidden="1" customWidth="1" outlineLevel="1"/>
    <col min="302" max="302" width="11.7109375" style="245" collapsed="1"/>
    <col min="303" max="314" width="11.7109375" style="245" hidden="1" customWidth="1" outlineLevel="1"/>
    <col min="315" max="315" width="11.7109375" style="245" collapsed="1"/>
    <col min="316" max="327" width="11.7109375" style="245" customWidth="1" outlineLevel="1"/>
    <col min="328" max="328" width="11.7109375" style="245"/>
    <col min="329" max="339" width="11.7109375" style="245" outlineLevel="1"/>
    <col min="340" max="340" width="13.140625" style="245" bestFit="1" customWidth="1" outlineLevel="1"/>
    <col min="341" max="341" width="11.7109375" style="245"/>
    <col min="342" max="342" width="11.7109375" style="245" outlineLevel="1"/>
    <col min="343" max="344" width="13.140625" style="245" bestFit="1" customWidth="1" outlineLevel="1"/>
    <col min="345" max="353" width="11.7109375" style="245" outlineLevel="1"/>
    <col min="354" max="354" width="11.7109375" style="245"/>
    <col min="355" max="16384" width="11.7109375" style="147"/>
  </cols>
  <sheetData>
    <row r="1" spans="1:354" customFormat="1" ht="26.25">
      <c r="A1" s="2" t="s">
        <v>868</v>
      </c>
      <c r="B1" s="7"/>
      <c r="C1" s="8"/>
      <c r="D1" s="239"/>
      <c r="E1" s="239"/>
      <c r="F1" s="239"/>
      <c r="G1" s="239"/>
      <c r="H1" s="239"/>
      <c r="I1" s="239"/>
      <c r="J1" s="239"/>
      <c r="K1" s="239"/>
      <c r="L1" s="239"/>
      <c r="M1" s="239"/>
      <c r="N1" s="239"/>
      <c r="O1" s="239"/>
      <c r="P1" s="240"/>
      <c r="Q1" s="239"/>
      <c r="R1" s="239"/>
      <c r="S1" s="239"/>
      <c r="T1" s="239"/>
      <c r="U1" s="239"/>
      <c r="V1" s="239"/>
      <c r="W1" s="239"/>
      <c r="X1" s="239"/>
      <c r="Y1" s="239"/>
      <c r="Z1" s="239"/>
      <c r="AA1" s="239"/>
      <c r="AB1" s="239"/>
      <c r="AC1" s="240"/>
      <c r="AD1" s="239"/>
      <c r="AE1" s="239"/>
      <c r="AF1" s="239"/>
      <c r="AG1" s="239"/>
      <c r="AH1" s="239"/>
      <c r="AI1" s="239"/>
      <c r="AJ1" s="239"/>
      <c r="AK1" s="239"/>
      <c r="AL1" s="239"/>
      <c r="AM1" s="239"/>
      <c r="AN1" s="239"/>
      <c r="AO1" s="239"/>
      <c r="AP1" s="240"/>
      <c r="AQ1" s="239"/>
      <c r="AR1" s="239"/>
      <c r="AS1" s="239"/>
      <c r="AT1" s="239"/>
      <c r="AU1" s="239"/>
      <c r="AV1" s="239"/>
      <c r="AW1" s="239"/>
      <c r="AX1" s="239"/>
      <c r="AY1" s="239"/>
      <c r="AZ1" s="239"/>
      <c r="BA1" s="239"/>
      <c r="BB1" s="239"/>
      <c r="BC1" s="240"/>
      <c r="BD1" s="239"/>
      <c r="BE1" s="239"/>
      <c r="BF1" s="239"/>
      <c r="BG1" s="239"/>
      <c r="BH1" s="239"/>
      <c r="BI1" s="239"/>
      <c r="BJ1" s="239"/>
      <c r="BK1" s="239"/>
      <c r="BL1" s="239"/>
      <c r="BM1" s="239"/>
      <c r="BN1" s="239"/>
      <c r="BO1" s="239"/>
      <c r="BP1" s="240"/>
      <c r="BQ1" s="239"/>
      <c r="BR1" s="239"/>
      <c r="BS1" s="239"/>
      <c r="BT1" s="239"/>
      <c r="BU1" s="239"/>
      <c r="BV1" s="239"/>
      <c r="BW1" s="239"/>
      <c r="BX1" s="239"/>
      <c r="BY1" s="239"/>
      <c r="BZ1" s="239"/>
      <c r="CA1" s="239"/>
      <c r="CB1" s="239"/>
      <c r="CC1" s="240"/>
      <c r="CD1" s="239"/>
      <c r="CE1" s="239"/>
      <c r="CF1" s="239"/>
      <c r="CG1" s="239"/>
      <c r="CH1" s="239"/>
      <c r="CI1" s="239"/>
      <c r="CJ1" s="239"/>
      <c r="CK1" s="239"/>
      <c r="CL1" s="239"/>
      <c r="CM1" s="239"/>
      <c r="CN1" s="239"/>
      <c r="CO1" s="239"/>
      <c r="CP1" s="240"/>
      <c r="CQ1" s="239"/>
      <c r="CR1" s="239"/>
      <c r="CS1" s="239"/>
      <c r="CT1" s="239"/>
      <c r="CU1" s="239"/>
      <c r="CV1" s="239"/>
      <c r="CW1" s="239"/>
      <c r="CX1" s="239"/>
      <c r="CY1" s="239"/>
      <c r="CZ1" s="239"/>
      <c r="DA1" s="239"/>
      <c r="DB1" s="239"/>
      <c r="DC1" s="240"/>
      <c r="DD1" s="239"/>
      <c r="DE1" s="239"/>
      <c r="DF1" s="239"/>
      <c r="DG1" s="239"/>
      <c r="DH1" s="239"/>
      <c r="DI1" s="239"/>
      <c r="DJ1" s="239"/>
      <c r="DK1" s="239"/>
      <c r="DL1" s="239"/>
      <c r="DM1" s="239"/>
      <c r="DN1" s="239"/>
      <c r="DO1" s="239"/>
      <c r="DP1" s="240"/>
      <c r="DQ1" s="239"/>
      <c r="DR1" s="239"/>
      <c r="DS1" s="239"/>
      <c r="DT1" s="239"/>
      <c r="DU1" s="239"/>
      <c r="DV1" s="239"/>
      <c r="DW1" s="239"/>
      <c r="DX1" s="239"/>
      <c r="DY1" s="239"/>
      <c r="DZ1" s="239"/>
      <c r="EA1" s="239"/>
      <c r="EB1" s="239"/>
      <c r="EC1" s="240"/>
      <c r="ED1" s="239"/>
      <c r="EE1" s="239"/>
      <c r="EF1" s="239"/>
      <c r="EG1" s="239"/>
      <c r="EH1" s="239"/>
      <c r="EI1" s="239"/>
      <c r="EJ1" s="239"/>
      <c r="EK1" s="239"/>
      <c r="EL1" s="239"/>
      <c r="EM1" s="239"/>
      <c r="EN1" s="239"/>
      <c r="EO1" s="239"/>
      <c r="EP1" s="240"/>
      <c r="EQ1" s="239"/>
      <c r="ER1" s="239"/>
      <c r="ES1" s="239"/>
      <c r="ET1" s="239"/>
      <c r="EU1" s="239"/>
      <c r="EV1" s="239"/>
      <c r="EW1" s="239"/>
      <c r="EX1" s="239"/>
      <c r="EY1" s="239"/>
      <c r="EZ1" s="239"/>
      <c r="FA1" s="239"/>
      <c r="FB1" s="239"/>
      <c r="FC1" s="240"/>
      <c r="FD1" s="239"/>
      <c r="FE1" s="239"/>
      <c r="FF1" s="239"/>
      <c r="FG1" s="239"/>
      <c r="FH1" s="239"/>
      <c r="FI1" s="239"/>
      <c r="FJ1" s="239"/>
      <c r="FK1" s="239"/>
      <c r="FL1" s="239"/>
      <c r="FM1" s="239"/>
      <c r="FN1" s="239"/>
      <c r="FO1" s="239"/>
      <c r="FP1" s="240"/>
      <c r="FQ1" s="239"/>
      <c r="FR1" s="239"/>
      <c r="FS1" s="239"/>
      <c r="FT1" s="239"/>
      <c r="FU1" s="239"/>
      <c r="FV1" s="239"/>
      <c r="FW1" s="239"/>
      <c r="FX1" s="239"/>
      <c r="FY1" s="239"/>
      <c r="FZ1" s="239"/>
      <c r="GA1" s="239"/>
      <c r="GB1" s="239"/>
      <c r="GC1" s="240"/>
      <c r="GD1" s="239"/>
      <c r="GE1" s="239"/>
      <c r="GF1" s="239"/>
      <c r="GG1" s="239"/>
      <c r="GH1" s="239"/>
      <c r="GI1" s="239"/>
      <c r="GJ1" s="239"/>
      <c r="GK1" s="239"/>
      <c r="GL1" s="239"/>
      <c r="GM1" s="239"/>
      <c r="GN1" s="239"/>
      <c r="GO1" s="239"/>
      <c r="GP1" s="240"/>
      <c r="GQ1" s="239"/>
      <c r="GR1" s="239"/>
      <c r="GS1" s="239"/>
      <c r="GT1" s="239"/>
      <c r="GU1" s="239"/>
      <c r="GV1" s="239"/>
      <c r="GW1" s="239"/>
      <c r="GX1" s="239"/>
      <c r="GY1" s="239"/>
      <c r="GZ1" s="239"/>
      <c r="HA1" s="239"/>
      <c r="HB1" s="239"/>
      <c r="HC1" s="240"/>
      <c r="HD1" s="239"/>
      <c r="HE1" s="239"/>
      <c r="HF1" s="239"/>
      <c r="HG1" s="239"/>
      <c r="HH1" s="239"/>
      <c r="HI1" s="239"/>
      <c r="HJ1" s="239"/>
      <c r="HK1" s="239"/>
      <c r="HL1" s="239"/>
      <c r="HM1" s="239"/>
      <c r="HN1" s="239"/>
      <c r="HO1" s="239"/>
      <c r="HP1" s="240"/>
      <c r="HQ1" s="239"/>
      <c r="HR1" s="239"/>
      <c r="HS1" s="239"/>
      <c r="HT1" s="239"/>
      <c r="HU1" s="239"/>
      <c r="HV1" s="239"/>
      <c r="HW1" s="239"/>
      <c r="HX1" s="239"/>
      <c r="HY1" s="239"/>
      <c r="HZ1" s="239"/>
      <c r="IA1" s="239"/>
      <c r="IB1" s="239"/>
      <c r="IC1" s="240"/>
      <c r="ID1" s="239"/>
      <c r="IE1" s="239"/>
      <c r="IF1" s="239"/>
      <c r="IG1" s="239"/>
      <c r="IH1" s="239"/>
      <c r="II1" s="239"/>
      <c r="IJ1" s="239"/>
      <c r="IK1" s="239"/>
      <c r="IL1" s="239"/>
      <c r="IM1" s="239"/>
      <c r="IN1" s="239"/>
      <c r="IO1" s="239"/>
      <c r="IP1" s="240"/>
      <c r="IQ1" s="239"/>
      <c r="IR1" s="239"/>
      <c r="IS1" s="239"/>
      <c r="IT1" s="239"/>
      <c r="IU1" s="239"/>
      <c r="IV1" s="239"/>
      <c r="IW1" s="239"/>
      <c r="IX1" s="239"/>
      <c r="IY1" s="239"/>
      <c r="IZ1" s="239"/>
      <c r="JA1" s="239"/>
      <c r="JB1" s="239"/>
      <c r="JC1" s="240"/>
      <c r="JD1" s="239"/>
      <c r="JE1" s="239"/>
      <c r="JF1" s="239"/>
      <c r="JG1" s="239"/>
      <c r="JH1" s="239"/>
      <c r="JI1" s="239"/>
      <c r="JJ1" s="239"/>
      <c r="JK1" s="239"/>
      <c r="JL1" s="239"/>
      <c r="JM1" s="239"/>
      <c r="JN1" s="239"/>
      <c r="JO1" s="239"/>
      <c r="JP1" s="240"/>
      <c r="JQ1" s="239"/>
      <c r="JR1" s="239"/>
      <c r="JS1" s="239"/>
      <c r="JT1" s="239"/>
      <c r="JU1" s="239"/>
      <c r="JV1" s="239"/>
      <c r="JW1" s="239"/>
      <c r="JX1" s="239"/>
      <c r="JY1" s="239"/>
      <c r="JZ1" s="239"/>
      <c r="KA1" s="239"/>
      <c r="KB1" s="239"/>
      <c r="KC1" s="240"/>
      <c r="KD1" s="239"/>
      <c r="KE1" s="239"/>
      <c r="KF1" s="239"/>
      <c r="KG1" s="239"/>
      <c r="KH1" s="239"/>
      <c r="KI1" s="239"/>
      <c r="KJ1" s="239"/>
      <c r="KK1" s="239"/>
      <c r="KL1" s="239"/>
      <c r="KM1" s="239"/>
      <c r="KN1" s="239"/>
      <c r="KO1" s="239"/>
      <c r="KP1" s="240"/>
      <c r="KQ1" s="239"/>
      <c r="KR1" s="239"/>
      <c r="KS1" s="239"/>
      <c r="KT1" s="239"/>
      <c r="KU1" s="239"/>
      <c r="KV1" s="239"/>
      <c r="KW1" s="239"/>
      <c r="KX1" s="239"/>
      <c r="KY1" s="239"/>
      <c r="KZ1" s="239"/>
      <c r="LA1" s="239"/>
      <c r="LB1" s="239"/>
      <c r="LC1" s="240"/>
      <c r="LD1" s="239"/>
      <c r="LE1" s="239"/>
      <c r="LF1" s="239"/>
      <c r="LG1" s="239"/>
      <c r="LH1" s="239"/>
      <c r="LI1" s="239"/>
      <c r="LJ1" s="239"/>
      <c r="LK1" s="239"/>
      <c r="LL1" s="239"/>
      <c r="LM1" s="239"/>
      <c r="LN1" s="239"/>
      <c r="LO1" s="239"/>
      <c r="LP1" s="240"/>
      <c r="LQ1" s="239"/>
      <c r="LR1" s="239"/>
      <c r="LS1" s="239"/>
      <c r="LT1" s="239"/>
      <c r="LU1" s="239"/>
      <c r="LV1" s="239"/>
      <c r="LW1" s="239"/>
      <c r="LX1" s="239"/>
      <c r="LY1" s="239"/>
      <c r="LZ1" s="239"/>
      <c r="MA1" s="239"/>
      <c r="MB1" s="239"/>
      <c r="MC1" s="240"/>
      <c r="MD1" s="239"/>
      <c r="ME1" s="239"/>
      <c r="MF1" s="239"/>
      <c r="MG1" s="239"/>
      <c r="MH1" s="239"/>
      <c r="MI1" s="239"/>
      <c r="MJ1" s="239"/>
      <c r="MK1" s="239"/>
      <c r="ML1" s="239"/>
      <c r="MM1" s="239"/>
      <c r="MN1" s="239"/>
      <c r="MO1" s="239"/>
      <c r="MP1" s="240"/>
    </row>
    <row r="2" spans="1:354" s="5" customFormat="1" ht="15" customHeight="1">
      <c r="A2" s="93" t="s">
        <v>951</v>
      </c>
      <c r="B2" s="9"/>
      <c r="C2" s="42"/>
      <c r="D2" s="56"/>
      <c r="E2" s="56"/>
      <c r="F2" s="56"/>
      <c r="G2" s="56"/>
      <c r="H2" s="56"/>
      <c r="I2" s="56"/>
      <c r="J2" s="56"/>
      <c r="K2" s="56"/>
      <c r="L2" s="56"/>
      <c r="M2" s="56"/>
      <c r="N2" s="56"/>
      <c r="O2" s="56"/>
      <c r="P2" s="48"/>
      <c r="Q2" s="56"/>
      <c r="R2" s="56"/>
      <c r="S2" s="56"/>
      <c r="T2" s="56"/>
      <c r="U2" s="56"/>
      <c r="V2" s="56"/>
      <c r="W2" s="56"/>
      <c r="X2" s="56"/>
      <c r="Y2" s="56"/>
      <c r="Z2" s="56"/>
      <c r="AA2" s="56"/>
      <c r="AB2" s="56"/>
      <c r="AC2" s="48"/>
      <c r="AD2" s="56"/>
      <c r="AE2" s="56"/>
      <c r="AF2" s="56"/>
      <c r="AG2" s="56"/>
      <c r="AH2" s="56"/>
      <c r="AI2" s="56"/>
      <c r="AJ2" s="56"/>
      <c r="AK2" s="56"/>
      <c r="AL2" s="56"/>
      <c r="AM2" s="56"/>
      <c r="AN2" s="56"/>
      <c r="AO2" s="56"/>
      <c r="AP2" s="48"/>
      <c r="AQ2" s="56"/>
      <c r="AR2" s="56"/>
      <c r="AS2" s="56"/>
      <c r="AT2" s="56"/>
      <c r="AU2" s="56"/>
      <c r="AV2" s="56"/>
      <c r="AW2" s="56"/>
      <c r="AX2" s="56"/>
      <c r="AY2" s="56"/>
      <c r="AZ2" s="56"/>
      <c r="BA2" s="56"/>
      <c r="BB2" s="56"/>
      <c r="BC2" s="48"/>
      <c r="BD2" s="56"/>
      <c r="BE2" s="56"/>
      <c r="BF2" s="56"/>
      <c r="BG2" s="56"/>
      <c r="BH2" s="56"/>
      <c r="BI2" s="56"/>
      <c r="BJ2" s="56"/>
      <c r="BK2" s="56"/>
      <c r="BL2" s="56"/>
      <c r="BM2" s="56"/>
      <c r="BN2" s="56"/>
      <c r="BO2" s="56"/>
      <c r="BP2" s="48"/>
      <c r="BQ2" s="56"/>
      <c r="BR2" s="56"/>
      <c r="BS2" s="56"/>
      <c r="BT2" s="56"/>
      <c r="BU2" s="56"/>
      <c r="BV2" s="56"/>
      <c r="BW2" s="56"/>
      <c r="BX2" s="56"/>
      <c r="BY2" s="56"/>
      <c r="BZ2" s="56"/>
      <c r="CA2" s="56"/>
      <c r="CB2" s="56"/>
      <c r="CC2" s="48"/>
      <c r="CD2" s="56"/>
      <c r="CE2" s="56"/>
      <c r="CF2" s="56"/>
      <c r="CG2" s="56"/>
      <c r="CH2" s="56"/>
      <c r="CI2" s="56"/>
      <c r="CJ2" s="56"/>
      <c r="CK2" s="56"/>
      <c r="CL2" s="56"/>
      <c r="CM2" s="56"/>
      <c r="CN2" s="56"/>
      <c r="CO2" s="56"/>
      <c r="CP2" s="48"/>
      <c r="CQ2" s="56"/>
      <c r="CR2" s="56"/>
      <c r="CS2" s="56"/>
      <c r="CT2" s="56"/>
      <c r="CU2" s="56"/>
      <c r="CV2" s="56"/>
      <c r="CW2" s="56"/>
      <c r="CX2" s="56"/>
      <c r="CY2" s="56"/>
      <c r="CZ2" s="56"/>
      <c r="DA2" s="56"/>
      <c r="DB2" s="56"/>
      <c r="DC2" s="48"/>
      <c r="DD2" s="56"/>
      <c r="DE2" s="56"/>
      <c r="DF2" s="56"/>
      <c r="DG2" s="56"/>
      <c r="DH2" s="56"/>
      <c r="DI2" s="56"/>
      <c r="DJ2" s="56"/>
      <c r="DK2" s="56"/>
      <c r="DL2" s="56"/>
      <c r="DM2" s="56"/>
      <c r="DN2" s="56"/>
      <c r="DO2" s="56"/>
      <c r="DP2" s="48"/>
      <c r="DQ2" s="56"/>
      <c r="DR2" s="56"/>
      <c r="DS2" s="56"/>
      <c r="DT2" s="56"/>
      <c r="DU2" s="56"/>
      <c r="DV2" s="56"/>
      <c r="DW2" s="56"/>
      <c r="DX2" s="56"/>
      <c r="DY2" s="56"/>
      <c r="DZ2" s="56"/>
      <c r="EA2" s="56"/>
      <c r="EB2" s="56"/>
      <c r="EC2" s="48"/>
      <c r="ED2" s="56"/>
      <c r="EE2" s="56"/>
      <c r="EF2" s="56"/>
      <c r="EG2" s="56"/>
      <c r="EH2" s="56"/>
      <c r="EI2" s="56"/>
      <c r="EJ2" s="56"/>
      <c r="EK2" s="56"/>
      <c r="EL2" s="56"/>
      <c r="EM2" s="56"/>
      <c r="EN2" s="56"/>
      <c r="EO2" s="56"/>
      <c r="EP2" s="48"/>
      <c r="EQ2" s="56"/>
      <c r="ER2" s="56"/>
      <c r="ES2" s="56"/>
      <c r="ET2" s="56"/>
      <c r="EU2" s="56"/>
      <c r="EV2" s="56"/>
      <c r="EW2" s="56"/>
      <c r="EX2" s="56"/>
      <c r="EY2" s="56"/>
      <c r="EZ2" s="56"/>
      <c r="FA2" s="56"/>
      <c r="FB2" s="56"/>
      <c r="FC2" s="48"/>
      <c r="FD2" s="56"/>
      <c r="FE2" s="56"/>
      <c r="FF2" s="56"/>
      <c r="FG2" s="56"/>
      <c r="FH2" s="56"/>
      <c r="FI2" s="56"/>
      <c r="FJ2" s="56"/>
      <c r="FK2" s="56"/>
      <c r="FL2" s="56"/>
      <c r="FM2" s="56"/>
      <c r="FN2" s="56"/>
      <c r="FO2" s="56"/>
      <c r="FP2" s="48"/>
      <c r="FQ2" s="56"/>
      <c r="FR2" s="56"/>
      <c r="FS2" s="56"/>
      <c r="FT2" s="56"/>
      <c r="FU2" s="56"/>
      <c r="FV2" s="56"/>
      <c r="FW2" s="56"/>
      <c r="FX2" s="56"/>
      <c r="FY2" s="56"/>
      <c r="FZ2" s="56"/>
      <c r="GA2" s="56"/>
      <c r="GB2" s="56"/>
      <c r="GC2" s="48"/>
      <c r="GD2" s="56"/>
      <c r="GE2" s="56"/>
      <c r="GF2" s="56"/>
      <c r="GG2" s="56"/>
      <c r="GH2" s="56"/>
      <c r="GI2" s="56"/>
      <c r="GJ2" s="56"/>
      <c r="GK2" s="56"/>
      <c r="GL2" s="56"/>
      <c r="GM2" s="56"/>
      <c r="GN2" s="56"/>
      <c r="GO2" s="56"/>
      <c r="GP2" s="48"/>
      <c r="GQ2" s="56"/>
      <c r="GR2" s="56"/>
      <c r="GS2" s="56"/>
      <c r="GT2" s="56"/>
      <c r="GU2" s="56"/>
      <c r="GV2" s="56"/>
      <c r="GW2" s="56"/>
      <c r="GX2" s="56"/>
      <c r="GY2" s="56"/>
      <c r="GZ2" s="56"/>
      <c r="HA2" s="56"/>
      <c r="HB2" s="56"/>
      <c r="HC2" s="48"/>
      <c r="HD2" s="56"/>
      <c r="HE2" s="56"/>
      <c r="HF2" s="56"/>
      <c r="HG2" s="56"/>
      <c r="HH2" s="56"/>
      <c r="HI2" s="56"/>
      <c r="HJ2" s="56"/>
      <c r="HK2" s="56"/>
      <c r="HL2" s="56"/>
      <c r="HM2" s="56"/>
      <c r="HN2" s="56"/>
      <c r="HO2" s="56"/>
      <c r="HP2" s="48"/>
      <c r="HQ2" s="56"/>
      <c r="HR2" s="56"/>
      <c r="HS2" s="56"/>
      <c r="HT2" s="56"/>
      <c r="HU2" s="56"/>
      <c r="HV2" s="56"/>
      <c r="HW2" s="56"/>
      <c r="HX2" s="56"/>
      <c r="HY2" s="56"/>
      <c r="HZ2" s="56"/>
      <c r="IA2" s="56"/>
      <c r="IB2" s="56"/>
      <c r="IC2" s="48"/>
      <c r="ID2" s="56"/>
      <c r="IE2" s="56"/>
      <c r="IF2" s="56"/>
      <c r="IG2" s="56"/>
      <c r="IH2" s="56"/>
      <c r="II2" s="56"/>
      <c r="IJ2" s="56"/>
      <c r="IK2" s="56"/>
      <c r="IL2" s="56"/>
      <c r="IM2" s="56"/>
      <c r="IN2" s="56"/>
      <c r="IO2" s="56"/>
      <c r="IP2" s="48"/>
      <c r="IQ2" s="56"/>
      <c r="IR2" s="56"/>
      <c r="IS2" s="56"/>
      <c r="IT2" s="56"/>
      <c r="IU2" s="56"/>
      <c r="IV2" s="56"/>
      <c r="IW2" s="56"/>
      <c r="IX2" s="56"/>
      <c r="IY2" s="56"/>
      <c r="IZ2" s="56"/>
      <c r="JA2" s="56"/>
      <c r="JB2" s="56"/>
      <c r="JC2" s="48"/>
      <c r="JD2" s="56"/>
      <c r="JE2" s="56"/>
      <c r="JF2" s="56"/>
      <c r="JG2" s="56"/>
      <c r="JH2" s="56"/>
      <c r="JI2" s="56"/>
      <c r="JJ2" s="56"/>
      <c r="JK2" s="56"/>
      <c r="JL2" s="56"/>
      <c r="JM2" s="56"/>
      <c r="JN2" s="56"/>
      <c r="JO2" s="56"/>
      <c r="JP2" s="48"/>
      <c r="JQ2" s="56"/>
      <c r="JR2" s="56"/>
      <c r="JS2" s="56"/>
      <c r="JT2" s="56"/>
      <c r="JU2" s="56"/>
      <c r="JV2" s="56"/>
      <c r="JW2" s="56"/>
      <c r="JX2" s="56"/>
      <c r="JY2" s="56"/>
      <c r="JZ2" s="56"/>
      <c r="KA2" s="56"/>
      <c r="KB2" s="56"/>
      <c r="KC2" s="48"/>
      <c r="KD2" s="56"/>
      <c r="KE2" s="56"/>
      <c r="KF2" s="56"/>
      <c r="KG2" s="56"/>
      <c r="KH2" s="56"/>
      <c r="KI2" s="56"/>
      <c r="KJ2" s="56"/>
      <c r="KK2" s="56"/>
      <c r="KL2" s="56"/>
      <c r="KM2" s="56"/>
      <c r="KN2" s="56"/>
      <c r="KO2" s="56"/>
      <c r="KP2" s="48"/>
      <c r="KQ2" s="56"/>
      <c r="KR2" s="56"/>
      <c r="KS2" s="56"/>
      <c r="KT2" s="56"/>
      <c r="KU2" s="56"/>
      <c r="KV2" s="56"/>
      <c r="KW2" s="56"/>
      <c r="KX2" s="56"/>
      <c r="KY2" s="56"/>
      <c r="KZ2" s="56"/>
      <c r="LA2" s="56"/>
      <c r="LB2" s="56"/>
      <c r="LC2" s="48"/>
      <c r="LD2" s="56"/>
      <c r="LE2" s="56"/>
      <c r="LF2" s="56"/>
      <c r="LG2" s="56"/>
      <c r="LH2" s="56"/>
      <c r="LI2" s="56"/>
      <c r="LJ2" s="56"/>
      <c r="LK2" s="56"/>
      <c r="LL2" s="56"/>
      <c r="LM2" s="56"/>
      <c r="LN2" s="56"/>
      <c r="LO2" s="56"/>
      <c r="LP2" s="48"/>
      <c r="MC2" s="48"/>
      <c r="MP2" s="48"/>
    </row>
    <row r="3" spans="1:354" s="56" customFormat="1" ht="15" customHeight="1" outlineLevel="1">
      <c r="A3" s="234"/>
      <c r="B3" s="57"/>
      <c r="C3" s="235"/>
      <c r="D3" s="236" t="s">
        <v>637</v>
      </c>
      <c r="E3" s="236" t="s">
        <v>637</v>
      </c>
      <c r="F3" s="236" t="s">
        <v>637</v>
      </c>
      <c r="G3" s="236" t="s">
        <v>638</v>
      </c>
      <c r="H3" s="236" t="s">
        <v>638</v>
      </c>
      <c r="I3" s="236" t="s">
        <v>638</v>
      </c>
      <c r="J3" s="236" t="s">
        <v>639</v>
      </c>
      <c r="K3" s="236" t="s">
        <v>639</v>
      </c>
      <c r="L3" s="236" t="s">
        <v>639</v>
      </c>
      <c r="M3" s="236" t="s">
        <v>640</v>
      </c>
      <c r="N3" s="236" t="s">
        <v>640</v>
      </c>
      <c r="O3" s="236" t="s">
        <v>640</v>
      </c>
      <c r="P3" s="236" t="str">
        <f>+P5</f>
        <v>2000</v>
      </c>
      <c r="Q3" s="236" t="s">
        <v>641</v>
      </c>
      <c r="R3" s="236" t="s">
        <v>641</v>
      </c>
      <c r="S3" s="236" t="s">
        <v>641</v>
      </c>
      <c r="T3" s="236" t="s">
        <v>642</v>
      </c>
      <c r="U3" s="236" t="s">
        <v>642</v>
      </c>
      <c r="V3" s="236" t="s">
        <v>642</v>
      </c>
      <c r="W3" s="236" t="s">
        <v>643</v>
      </c>
      <c r="X3" s="236" t="s">
        <v>643</v>
      </c>
      <c r="Y3" s="236" t="s">
        <v>643</v>
      </c>
      <c r="Z3" s="236" t="s">
        <v>644</v>
      </c>
      <c r="AA3" s="236" t="s">
        <v>644</v>
      </c>
      <c r="AB3" s="236" t="s">
        <v>644</v>
      </c>
      <c r="AC3" s="236" t="str">
        <f>+AC5</f>
        <v>2001</v>
      </c>
      <c r="AD3" s="236" t="s">
        <v>645</v>
      </c>
      <c r="AE3" s="236" t="s">
        <v>645</v>
      </c>
      <c r="AF3" s="236" t="s">
        <v>645</v>
      </c>
      <c r="AG3" s="236" t="s">
        <v>646</v>
      </c>
      <c r="AH3" s="236" t="s">
        <v>646</v>
      </c>
      <c r="AI3" s="236" t="s">
        <v>646</v>
      </c>
      <c r="AJ3" s="236" t="s">
        <v>647</v>
      </c>
      <c r="AK3" s="236" t="s">
        <v>647</v>
      </c>
      <c r="AL3" s="236" t="s">
        <v>647</v>
      </c>
      <c r="AM3" s="236" t="s">
        <v>648</v>
      </c>
      <c r="AN3" s="236" t="s">
        <v>648</v>
      </c>
      <c r="AO3" s="236" t="s">
        <v>648</v>
      </c>
      <c r="AP3" s="236" t="str">
        <f>+AP5</f>
        <v>2002</v>
      </c>
      <c r="AQ3" s="236" t="s">
        <v>649</v>
      </c>
      <c r="AR3" s="236" t="s">
        <v>649</v>
      </c>
      <c r="AS3" s="236" t="s">
        <v>649</v>
      </c>
      <c r="AT3" s="236" t="s">
        <v>650</v>
      </c>
      <c r="AU3" s="236" t="s">
        <v>650</v>
      </c>
      <c r="AV3" s="236" t="s">
        <v>650</v>
      </c>
      <c r="AW3" s="236" t="s">
        <v>651</v>
      </c>
      <c r="AX3" s="236" t="s">
        <v>651</v>
      </c>
      <c r="AY3" s="236" t="s">
        <v>651</v>
      </c>
      <c r="AZ3" s="236" t="s">
        <v>652</v>
      </c>
      <c r="BA3" s="236" t="s">
        <v>652</v>
      </c>
      <c r="BB3" s="236" t="s">
        <v>652</v>
      </c>
      <c r="BC3" s="236" t="str">
        <f>+BC5</f>
        <v>2003</v>
      </c>
      <c r="BD3" s="236" t="s">
        <v>653</v>
      </c>
      <c r="BE3" s="236" t="s">
        <v>653</v>
      </c>
      <c r="BF3" s="236" t="s">
        <v>653</v>
      </c>
      <c r="BG3" s="236" t="s">
        <v>654</v>
      </c>
      <c r="BH3" s="236" t="s">
        <v>654</v>
      </c>
      <c r="BI3" s="236" t="s">
        <v>654</v>
      </c>
      <c r="BJ3" s="236" t="s">
        <v>655</v>
      </c>
      <c r="BK3" s="236" t="s">
        <v>655</v>
      </c>
      <c r="BL3" s="236" t="s">
        <v>655</v>
      </c>
      <c r="BM3" s="236" t="s">
        <v>656</v>
      </c>
      <c r="BN3" s="236" t="s">
        <v>656</v>
      </c>
      <c r="BO3" s="236" t="s">
        <v>656</v>
      </c>
      <c r="BP3" s="236" t="str">
        <f>+BP5</f>
        <v>2004</v>
      </c>
      <c r="BQ3" s="236" t="s">
        <v>657</v>
      </c>
      <c r="BR3" s="236" t="s">
        <v>657</v>
      </c>
      <c r="BS3" s="236" t="s">
        <v>657</v>
      </c>
      <c r="BT3" s="236" t="s">
        <v>658</v>
      </c>
      <c r="BU3" s="236" t="s">
        <v>658</v>
      </c>
      <c r="BV3" s="236" t="s">
        <v>658</v>
      </c>
      <c r="BW3" s="236" t="s">
        <v>659</v>
      </c>
      <c r="BX3" s="236" t="s">
        <v>659</v>
      </c>
      <c r="BY3" s="236" t="s">
        <v>659</v>
      </c>
      <c r="BZ3" s="236" t="s">
        <v>660</v>
      </c>
      <c r="CA3" s="236" t="s">
        <v>660</v>
      </c>
      <c r="CB3" s="236" t="s">
        <v>660</v>
      </c>
      <c r="CC3" s="236" t="str">
        <f>+CC5</f>
        <v>2005</v>
      </c>
      <c r="CD3" s="236" t="s">
        <v>661</v>
      </c>
      <c r="CE3" s="236" t="s">
        <v>661</v>
      </c>
      <c r="CF3" s="236" t="s">
        <v>661</v>
      </c>
      <c r="CG3" s="236" t="s">
        <v>662</v>
      </c>
      <c r="CH3" s="236" t="s">
        <v>662</v>
      </c>
      <c r="CI3" s="236" t="s">
        <v>662</v>
      </c>
      <c r="CJ3" s="236" t="s">
        <v>663</v>
      </c>
      <c r="CK3" s="236" t="s">
        <v>663</v>
      </c>
      <c r="CL3" s="236" t="s">
        <v>663</v>
      </c>
      <c r="CM3" s="236" t="s">
        <v>664</v>
      </c>
      <c r="CN3" s="236" t="s">
        <v>664</v>
      </c>
      <c r="CO3" s="236" t="s">
        <v>664</v>
      </c>
      <c r="CP3" s="236" t="str">
        <f>+CP5</f>
        <v>2006</v>
      </c>
      <c r="CQ3" s="236" t="s">
        <v>665</v>
      </c>
      <c r="CR3" s="236" t="s">
        <v>665</v>
      </c>
      <c r="CS3" s="236" t="s">
        <v>665</v>
      </c>
      <c r="CT3" s="236" t="s">
        <v>666</v>
      </c>
      <c r="CU3" s="236" t="s">
        <v>666</v>
      </c>
      <c r="CV3" s="236" t="s">
        <v>666</v>
      </c>
      <c r="CW3" s="236" t="s">
        <v>667</v>
      </c>
      <c r="CX3" s="236" t="s">
        <v>667</v>
      </c>
      <c r="CY3" s="236" t="s">
        <v>667</v>
      </c>
      <c r="CZ3" s="236" t="s">
        <v>668</v>
      </c>
      <c r="DA3" s="236" t="s">
        <v>668</v>
      </c>
      <c r="DB3" s="236" t="s">
        <v>668</v>
      </c>
      <c r="DC3" s="236" t="str">
        <f>+DC5</f>
        <v>2007</v>
      </c>
      <c r="DD3" s="236" t="s">
        <v>669</v>
      </c>
      <c r="DE3" s="236" t="s">
        <v>669</v>
      </c>
      <c r="DF3" s="236" t="s">
        <v>669</v>
      </c>
      <c r="DG3" s="236" t="s">
        <v>670</v>
      </c>
      <c r="DH3" s="236" t="s">
        <v>670</v>
      </c>
      <c r="DI3" s="236" t="s">
        <v>670</v>
      </c>
      <c r="DJ3" s="236" t="s">
        <v>671</v>
      </c>
      <c r="DK3" s="236" t="s">
        <v>671</v>
      </c>
      <c r="DL3" s="236" t="s">
        <v>671</v>
      </c>
      <c r="DM3" s="236" t="s">
        <v>672</v>
      </c>
      <c r="DN3" s="236" t="s">
        <v>672</v>
      </c>
      <c r="DO3" s="236" t="s">
        <v>672</v>
      </c>
      <c r="DP3" s="236" t="str">
        <f>+DP5</f>
        <v>2008</v>
      </c>
      <c r="DQ3" s="236" t="s">
        <v>673</v>
      </c>
      <c r="DR3" s="236" t="s">
        <v>673</v>
      </c>
      <c r="DS3" s="236" t="s">
        <v>673</v>
      </c>
      <c r="DT3" s="236" t="s">
        <v>674</v>
      </c>
      <c r="DU3" s="236" t="s">
        <v>674</v>
      </c>
      <c r="DV3" s="236" t="s">
        <v>674</v>
      </c>
      <c r="DW3" s="236" t="s">
        <v>675</v>
      </c>
      <c r="DX3" s="236" t="s">
        <v>675</v>
      </c>
      <c r="DY3" s="236" t="s">
        <v>675</v>
      </c>
      <c r="DZ3" s="236" t="s">
        <v>676</v>
      </c>
      <c r="EA3" s="236" t="s">
        <v>676</v>
      </c>
      <c r="EB3" s="236" t="s">
        <v>676</v>
      </c>
      <c r="EC3" s="236" t="str">
        <f>+EC5</f>
        <v>2009</v>
      </c>
      <c r="ED3" s="236" t="s">
        <v>677</v>
      </c>
      <c r="EE3" s="236" t="s">
        <v>677</v>
      </c>
      <c r="EF3" s="236" t="s">
        <v>677</v>
      </c>
      <c r="EG3" s="236" t="s">
        <v>678</v>
      </c>
      <c r="EH3" s="236" t="s">
        <v>678</v>
      </c>
      <c r="EI3" s="236" t="s">
        <v>678</v>
      </c>
      <c r="EJ3" s="236" t="s">
        <v>679</v>
      </c>
      <c r="EK3" s="236" t="s">
        <v>679</v>
      </c>
      <c r="EL3" s="236" t="s">
        <v>679</v>
      </c>
      <c r="EM3" s="236" t="s">
        <v>680</v>
      </c>
      <c r="EN3" s="236" t="s">
        <v>680</v>
      </c>
      <c r="EO3" s="236" t="s">
        <v>680</v>
      </c>
      <c r="EP3" s="236" t="str">
        <f>+EP5</f>
        <v>2010</v>
      </c>
      <c r="EQ3" s="236" t="s">
        <v>681</v>
      </c>
      <c r="ER3" s="236" t="s">
        <v>681</v>
      </c>
      <c r="ES3" s="236" t="s">
        <v>681</v>
      </c>
      <c r="ET3" s="236" t="s">
        <v>682</v>
      </c>
      <c r="EU3" s="236" t="s">
        <v>682</v>
      </c>
      <c r="EV3" s="236" t="s">
        <v>682</v>
      </c>
      <c r="EW3" s="236" t="s">
        <v>683</v>
      </c>
      <c r="EX3" s="236" t="s">
        <v>683</v>
      </c>
      <c r="EY3" s="236" t="s">
        <v>683</v>
      </c>
      <c r="EZ3" s="236" t="s">
        <v>684</v>
      </c>
      <c r="FA3" s="236" t="s">
        <v>684</v>
      </c>
      <c r="FB3" s="236" t="s">
        <v>684</v>
      </c>
      <c r="FC3" s="236" t="str">
        <f>+FC5</f>
        <v>2011</v>
      </c>
      <c r="FD3" s="236" t="s">
        <v>685</v>
      </c>
      <c r="FE3" s="236" t="s">
        <v>685</v>
      </c>
      <c r="FF3" s="236" t="s">
        <v>685</v>
      </c>
      <c r="FG3" s="236" t="s">
        <v>686</v>
      </c>
      <c r="FH3" s="236" t="s">
        <v>686</v>
      </c>
      <c r="FI3" s="236" t="s">
        <v>686</v>
      </c>
      <c r="FJ3" s="236" t="s">
        <v>687</v>
      </c>
      <c r="FK3" s="236" t="s">
        <v>687</v>
      </c>
      <c r="FL3" s="236" t="s">
        <v>687</v>
      </c>
      <c r="FM3" s="236" t="s">
        <v>688</v>
      </c>
      <c r="FN3" s="236" t="s">
        <v>688</v>
      </c>
      <c r="FO3" s="236" t="s">
        <v>688</v>
      </c>
      <c r="FP3" s="236" t="str">
        <f>+FP5</f>
        <v>2012</v>
      </c>
      <c r="FQ3" s="236" t="s">
        <v>689</v>
      </c>
      <c r="FR3" s="236" t="s">
        <v>689</v>
      </c>
      <c r="FS3" s="236" t="s">
        <v>689</v>
      </c>
      <c r="FT3" s="236" t="s">
        <v>690</v>
      </c>
      <c r="FU3" s="236" t="s">
        <v>690</v>
      </c>
      <c r="FV3" s="236" t="s">
        <v>690</v>
      </c>
      <c r="FW3" s="236" t="s">
        <v>691</v>
      </c>
      <c r="FX3" s="236" t="s">
        <v>691</v>
      </c>
      <c r="FY3" s="236" t="s">
        <v>691</v>
      </c>
      <c r="FZ3" s="236" t="s">
        <v>692</v>
      </c>
      <c r="GA3" s="236" t="s">
        <v>692</v>
      </c>
      <c r="GB3" s="236" t="s">
        <v>692</v>
      </c>
      <c r="GC3" s="236" t="str">
        <f>+GC5</f>
        <v>2013</v>
      </c>
      <c r="GD3" s="236" t="s">
        <v>693</v>
      </c>
      <c r="GE3" s="236" t="s">
        <v>693</v>
      </c>
      <c r="GF3" s="236" t="s">
        <v>693</v>
      </c>
      <c r="GG3" s="236" t="s">
        <v>694</v>
      </c>
      <c r="GH3" s="236" t="s">
        <v>694</v>
      </c>
      <c r="GI3" s="236" t="s">
        <v>694</v>
      </c>
      <c r="GJ3" s="236" t="s">
        <v>695</v>
      </c>
      <c r="GK3" s="236" t="s">
        <v>695</v>
      </c>
      <c r="GL3" s="236" t="s">
        <v>695</v>
      </c>
      <c r="GM3" s="236" t="s">
        <v>696</v>
      </c>
      <c r="GN3" s="236" t="s">
        <v>696</v>
      </c>
      <c r="GO3" s="236" t="s">
        <v>696</v>
      </c>
      <c r="GP3" s="236" t="str">
        <f>+GP5</f>
        <v>2014</v>
      </c>
      <c r="GQ3" s="236" t="s">
        <v>697</v>
      </c>
      <c r="GR3" s="236" t="s">
        <v>697</v>
      </c>
      <c r="GS3" s="236" t="s">
        <v>697</v>
      </c>
      <c r="GT3" s="236" t="s">
        <v>698</v>
      </c>
      <c r="GU3" s="236" t="s">
        <v>698</v>
      </c>
      <c r="GV3" s="236" t="s">
        <v>698</v>
      </c>
      <c r="GW3" s="236" t="s">
        <v>699</v>
      </c>
      <c r="GX3" s="236" t="s">
        <v>699</v>
      </c>
      <c r="GY3" s="236" t="s">
        <v>699</v>
      </c>
      <c r="GZ3" s="236" t="s">
        <v>700</v>
      </c>
      <c r="HA3" s="236" t="s">
        <v>700</v>
      </c>
      <c r="HB3" s="236" t="s">
        <v>700</v>
      </c>
      <c r="HC3" s="236" t="str">
        <f>+HC5</f>
        <v>2015</v>
      </c>
      <c r="HD3" s="236" t="s">
        <v>701</v>
      </c>
      <c r="HE3" s="236" t="s">
        <v>701</v>
      </c>
      <c r="HF3" s="236" t="s">
        <v>701</v>
      </c>
      <c r="HG3" s="236" t="s">
        <v>702</v>
      </c>
      <c r="HH3" s="236" t="s">
        <v>702</v>
      </c>
      <c r="HI3" s="236" t="s">
        <v>702</v>
      </c>
      <c r="HJ3" s="236" t="s">
        <v>703</v>
      </c>
      <c r="HK3" s="236" t="s">
        <v>703</v>
      </c>
      <c r="HL3" s="236" t="s">
        <v>703</v>
      </c>
      <c r="HM3" s="236" t="s">
        <v>704</v>
      </c>
      <c r="HN3" s="236" t="s">
        <v>704</v>
      </c>
      <c r="HO3" s="236" t="s">
        <v>704</v>
      </c>
      <c r="HP3" s="236" t="str">
        <f>+HP5</f>
        <v>2016</v>
      </c>
      <c r="HQ3" s="236" t="s">
        <v>705</v>
      </c>
      <c r="HR3" s="236" t="s">
        <v>705</v>
      </c>
      <c r="HS3" s="236" t="s">
        <v>705</v>
      </c>
      <c r="HT3" s="236" t="s">
        <v>706</v>
      </c>
      <c r="HU3" s="236" t="s">
        <v>706</v>
      </c>
      <c r="HV3" s="236" t="s">
        <v>706</v>
      </c>
      <c r="HW3" s="236" t="s">
        <v>707</v>
      </c>
      <c r="HX3" s="236" t="s">
        <v>707</v>
      </c>
      <c r="HY3" s="236" t="s">
        <v>707</v>
      </c>
      <c r="HZ3" s="236" t="s">
        <v>708</v>
      </c>
      <c r="IA3" s="236" t="s">
        <v>708</v>
      </c>
      <c r="IB3" s="236" t="s">
        <v>708</v>
      </c>
      <c r="IC3" s="236" t="str">
        <f>+IC5</f>
        <v>2017</v>
      </c>
      <c r="ID3" s="236" t="s">
        <v>709</v>
      </c>
      <c r="IE3" s="236" t="s">
        <v>709</v>
      </c>
      <c r="IF3" s="236" t="s">
        <v>709</v>
      </c>
      <c r="IG3" s="236" t="s">
        <v>710</v>
      </c>
      <c r="IH3" s="236" t="s">
        <v>710</v>
      </c>
      <c r="II3" s="236" t="s">
        <v>710</v>
      </c>
      <c r="IJ3" s="236" t="s">
        <v>711</v>
      </c>
      <c r="IK3" s="236" t="s">
        <v>711</v>
      </c>
      <c r="IL3" s="236" t="s">
        <v>711</v>
      </c>
      <c r="IM3" s="236" t="s">
        <v>712</v>
      </c>
      <c r="IN3" s="236" t="s">
        <v>712</v>
      </c>
      <c r="IO3" s="236" t="s">
        <v>712</v>
      </c>
      <c r="IP3" s="236" t="str">
        <f>+IP5</f>
        <v>2018</v>
      </c>
      <c r="IQ3" s="236" t="s">
        <v>713</v>
      </c>
      <c r="IR3" s="236" t="s">
        <v>713</v>
      </c>
      <c r="IS3" s="236" t="s">
        <v>713</v>
      </c>
      <c r="IT3" s="236" t="s">
        <v>714</v>
      </c>
      <c r="IU3" s="236" t="s">
        <v>714</v>
      </c>
      <c r="IV3" s="236" t="s">
        <v>714</v>
      </c>
      <c r="IW3" s="236" t="s">
        <v>715</v>
      </c>
      <c r="IX3" s="236" t="s">
        <v>715</v>
      </c>
      <c r="IY3" s="236" t="s">
        <v>715</v>
      </c>
      <c r="IZ3" s="236" t="s">
        <v>716</v>
      </c>
      <c r="JA3" s="236" t="s">
        <v>716</v>
      </c>
      <c r="JB3" s="236" t="s">
        <v>716</v>
      </c>
      <c r="JC3" s="236" t="str">
        <f>+JC5</f>
        <v>2019</v>
      </c>
      <c r="JD3" s="236" t="s">
        <v>717</v>
      </c>
      <c r="JE3" s="236" t="s">
        <v>717</v>
      </c>
      <c r="JF3" s="236" t="s">
        <v>717</v>
      </c>
      <c r="JG3" s="236" t="s">
        <v>718</v>
      </c>
      <c r="JH3" s="236" t="s">
        <v>718</v>
      </c>
      <c r="JI3" s="236" t="s">
        <v>718</v>
      </c>
      <c r="JJ3" s="236" t="s">
        <v>719</v>
      </c>
      <c r="JK3" s="236" t="s">
        <v>719</v>
      </c>
      <c r="JL3" s="236" t="s">
        <v>719</v>
      </c>
      <c r="JM3" s="236" t="s">
        <v>720</v>
      </c>
      <c r="JN3" s="236" t="s">
        <v>720</v>
      </c>
      <c r="JO3" s="236" t="s">
        <v>720</v>
      </c>
      <c r="JP3" s="236" t="str">
        <f>+JP5</f>
        <v>2020</v>
      </c>
      <c r="JQ3" s="236" t="s">
        <v>721</v>
      </c>
      <c r="JR3" s="236" t="s">
        <v>721</v>
      </c>
      <c r="JS3" s="236" t="s">
        <v>721</v>
      </c>
      <c r="JT3" s="236" t="s">
        <v>722</v>
      </c>
      <c r="JU3" s="236" t="s">
        <v>722</v>
      </c>
      <c r="JV3" s="236" t="s">
        <v>722</v>
      </c>
      <c r="JW3" s="236" t="s">
        <v>723</v>
      </c>
      <c r="JX3" s="236" t="s">
        <v>723</v>
      </c>
      <c r="JY3" s="236" t="s">
        <v>723</v>
      </c>
      <c r="JZ3" s="236" t="s">
        <v>724</v>
      </c>
      <c r="KA3" s="236" t="s">
        <v>724</v>
      </c>
      <c r="KB3" s="236" t="s">
        <v>724</v>
      </c>
      <c r="KC3" s="236" t="str">
        <f>+KC5</f>
        <v>2021</v>
      </c>
      <c r="KD3" s="236" t="s">
        <v>725</v>
      </c>
      <c r="KE3" s="236" t="s">
        <v>725</v>
      </c>
      <c r="KF3" s="236" t="s">
        <v>725</v>
      </c>
      <c r="KG3" s="236" t="s">
        <v>726</v>
      </c>
      <c r="KH3" s="236" t="s">
        <v>726</v>
      </c>
      <c r="KI3" s="236" t="s">
        <v>726</v>
      </c>
      <c r="KJ3" s="236" t="s">
        <v>727</v>
      </c>
      <c r="KK3" s="236" t="s">
        <v>727</v>
      </c>
      <c r="KL3" s="236" t="s">
        <v>727</v>
      </c>
      <c r="KM3" s="236" t="s">
        <v>728</v>
      </c>
      <c r="KN3" s="236" t="s">
        <v>728</v>
      </c>
      <c r="KO3" s="236" t="s">
        <v>728</v>
      </c>
      <c r="KP3" s="236" t="str">
        <f>+KP5</f>
        <v>2022</v>
      </c>
      <c r="KQ3" s="236" t="s">
        <v>729</v>
      </c>
      <c r="KR3" s="236" t="s">
        <v>729</v>
      </c>
      <c r="KS3" s="236" t="s">
        <v>729</v>
      </c>
      <c r="KT3" s="236" t="s">
        <v>730</v>
      </c>
      <c r="KU3" s="236" t="s">
        <v>730</v>
      </c>
      <c r="KV3" s="236" t="s">
        <v>730</v>
      </c>
      <c r="KW3" s="236" t="s">
        <v>731</v>
      </c>
      <c r="KX3" s="236" t="s">
        <v>731</v>
      </c>
      <c r="KY3" s="236" t="s">
        <v>731</v>
      </c>
      <c r="KZ3" s="236" t="s">
        <v>732</v>
      </c>
      <c r="LA3" s="236" t="s">
        <v>732</v>
      </c>
      <c r="LB3" s="236" t="s">
        <v>732</v>
      </c>
      <c r="LC3" s="236" t="str">
        <f>+LC5</f>
        <v>2023</v>
      </c>
      <c r="LD3" s="236" t="s">
        <v>733</v>
      </c>
      <c r="LE3" s="236" t="s">
        <v>733</v>
      </c>
      <c r="LF3" s="236" t="s">
        <v>733</v>
      </c>
      <c r="LG3" s="236" t="s">
        <v>734</v>
      </c>
      <c r="LH3" s="236" t="s">
        <v>734</v>
      </c>
      <c r="LI3" s="236" t="s">
        <v>734</v>
      </c>
      <c r="LJ3" s="236" t="s">
        <v>735</v>
      </c>
      <c r="LK3" s="236" t="s">
        <v>735</v>
      </c>
      <c r="LL3" s="236" t="s">
        <v>735</v>
      </c>
      <c r="LM3" s="236" t="s">
        <v>736</v>
      </c>
      <c r="LN3" s="236" t="s">
        <v>736</v>
      </c>
      <c r="LO3" s="236" t="s">
        <v>736</v>
      </c>
      <c r="LP3" s="236" t="str">
        <f>+LP5</f>
        <v>2024</v>
      </c>
      <c r="LQ3" s="56" t="str">
        <f t="shared" ref="LQ3:LY3" si="0">+IF(_xlfn.NUMBERVALUE(RIGHT(LQ4,1))&lt;4,"1Q"&amp;RIGHT(LEFT(LQ4,4),2),IF(AND(_xlfn.NUMBERVALUE(RIGHT(LQ4,1))&gt;3,_xlfn.NUMBERVALUE(RIGHT(LQ4,1))&lt;7),"2Q"&amp;RIGHT(LEFT(LQ4,4),2),IF(AND(_xlfn.NUMBERVALUE(RIGHT(LQ4,1))&gt;6,_xlfn.NUMBERVALUE(RIGHT(LQ4,1))&lt;10),"3Q"&amp;RIGHT(LEFT(LQ4,4),2),"4Q"&amp;RIGHT(LEFT(LQ4,4),2))))</f>
        <v>1Q25</v>
      </c>
      <c r="LR3" s="56" t="str">
        <f t="shared" si="0"/>
        <v>1Q25</v>
      </c>
      <c r="LS3" s="56" t="str">
        <f t="shared" si="0"/>
        <v>1Q25</v>
      </c>
      <c r="LT3" s="56" t="str">
        <f t="shared" si="0"/>
        <v>2Q25</v>
      </c>
      <c r="LU3" s="56" t="str">
        <f t="shared" si="0"/>
        <v>2Q25</v>
      </c>
      <c r="LV3" s="56" t="str">
        <f t="shared" si="0"/>
        <v>2Q25</v>
      </c>
      <c r="LW3" s="56" t="str">
        <f t="shared" si="0"/>
        <v>3Q25</v>
      </c>
      <c r="LX3" s="56" t="str">
        <f t="shared" si="0"/>
        <v>3Q25</v>
      </c>
      <c r="LY3" s="56" t="str">
        <f t="shared" si="0"/>
        <v>3Q25</v>
      </c>
      <c r="LZ3" s="56" t="str">
        <f>"4Q"&amp;RIGHT(LEFT(LZ4,4),2)</f>
        <v>4Q25</v>
      </c>
      <c r="MA3" s="56" t="str">
        <f t="shared" ref="MA3:MB3" si="1">"4Q"&amp;RIGHT(LEFT(MA4,4),2)</f>
        <v>4Q25</v>
      </c>
      <c r="MB3" s="56" t="str">
        <f t="shared" si="1"/>
        <v>4Q25</v>
      </c>
      <c r="MC3" s="236" t="str">
        <f>+MC5</f>
        <v>2025</v>
      </c>
      <c r="MD3" s="56" t="str">
        <f t="shared" ref="MD3:ML3" si="2">+IF(_xlfn.NUMBERVALUE(RIGHT(MD4,1))&lt;4,"1Q"&amp;RIGHT(LEFT(MD4,4),2),IF(AND(_xlfn.NUMBERVALUE(RIGHT(MD4,1))&gt;3,_xlfn.NUMBERVALUE(RIGHT(MD4,1))&lt;7),"2Q"&amp;RIGHT(LEFT(MD4,4),2),IF(AND(_xlfn.NUMBERVALUE(RIGHT(MD4,1))&gt;6,_xlfn.NUMBERVALUE(RIGHT(MD4,1))&lt;10),"3Q"&amp;RIGHT(LEFT(MD4,4),2),"4Q"&amp;RIGHT(LEFT(MD4,4),2))))</f>
        <v>1Q26</v>
      </c>
      <c r="ME3" s="56" t="str">
        <f t="shared" si="2"/>
        <v>1Q26</v>
      </c>
      <c r="MF3" s="56" t="str">
        <f t="shared" si="2"/>
        <v>1Q26</v>
      </c>
      <c r="MG3" s="56" t="str">
        <f t="shared" si="2"/>
        <v>2Q26</v>
      </c>
      <c r="MH3" s="56" t="str">
        <f t="shared" si="2"/>
        <v>2Q26</v>
      </c>
      <c r="MI3" s="56" t="str">
        <f t="shared" si="2"/>
        <v>2Q26</v>
      </c>
      <c r="MJ3" s="56" t="str">
        <f t="shared" si="2"/>
        <v>3Q26</v>
      </c>
      <c r="MK3" s="56" t="str">
        <f t="shared" si="2"/>
        <v>3Q26</v>
      </c>
      <c r="ML3" s="56" t="str">
        <f t="shared" si="2"/>
        <v>3Q26</v>
      </c>
      <c r="MM3" s="56" t="str">
        <f>"4Q"&amp;RIGHT(LEFT(MM4,4),2)</f>
        <v>4Q26</v>
      </c>
      <c r="MN3" s="56" t="str">
        <f t="shared" ref="MN3:MO3" si="3">"4Q"&amp;RIGHT(LEFT(MN4,4),2)</f>
        <v>4Q26</v>
      </c>
      <c r="MO3" s="56" t="str">
        <f t="shared" si="3"/>
        <v>4Q26</v>
      </c>
      <c r="MP3" s="236" t="str">
        <f>+MP5</f>
        <v>2026</v>
      </c>
    </row>
    <row r="4" spans="1:354" s="56" customFormat="1" outlineLevel="1">
      <c r="B4" s="57"/>
      <c r="D4" s="56" t="str">
        <f>+IF(ISTEXT(D$5)=FALSE,IF(MONTH(D$5)&gt;9,(TEXT(D$5,"yyyy-mm")),LEFT((TEXT(D$5,"yyyy-mm")),5)&amp;RIGHT((TEXT(D$5,"yyyy-mm")),1)),"")</f>
        <v>2000-1</v>
      </c>
      <c r="E4" s="56" t="str">
        <f t="shared" ref="E4:BP4" si="4">+IF(ISTEXT(E$5)=FALSE,IF(MONTH(E$5)&gt;9,(TEXT(E$5,"yyyy-mm")),LEFT((TEXT(E$5,"yyyy-mm")),5)&amp;RIGHT((TEXT(E$5,"yyyy-mm")),1)),"")</f>
        <v>2000-2</v>
      </c>
      <c r="F4" s="56" t="str">
        <f t="shared" si="4"/>
        <v>2000-3</v>
      </c>
      <c r="G4" s="56" t="str">
        <f t="shared" si="4"/>
        <v>2000-4</v>
      </c>
      <c r="H4" s="56" t="str">
        <f t="shared" si="4"/>
        <v>2000-5</v>
      </c>
      <c r="I4" s="56" t="str">
        <f t="shared" si="4"/>
        <v>2000-6</v>
      </c>
      <c r="J4" s="56" t="str">
        <f t="shared" si="4"/>
        <v>2000-7</v>
      </c>
      <c r="K4" s="56" t="str">
        <f t="shared" si="4"/>
        <v>2000-8</v>
      </c>
      <c r="L4" s="56" t="str">
        <f t="shared" si="4"/>
        <v>2000-9</v>
      </c>
      <c r="M4" s="56" t="str">
        <f t="shared" si="4"/>
        <v>2000-10</v>
      </c>
      <c r="N4" s="56" t="str">
        <f t="shared" si="4"/>
        <v>2000-11</v>
      </c>
      <c r="O4" s="56" t="str">
        <f t="shared" si="4"/>
        <v>2000-12</v>
      </c>
      <c r="P4" s="56" t="str">
        <f t="shared" si="4"/>
        <v/>
      </c>
      <c r="Q4" s="56" t="str">
        <f t="shared" si="4"/>
        <v>2001-1</v>
      </c>
      <c r="R4" s="56" t="str">
        <f t="shared" si="4"/>
        <v>2001-2</v>
      </c>
      <c r="S4" s="56" t="str">
        <f t="shared" si="4"/>
        <v>2001-3</v>
      </c>
      <c r="T4" s="56" t="str">
        <f t="shared" si="4"/>
        <v>2001-4</v>
      </c>
      <c r="U4" s="56" t="str">
        <f t="shared" si="4"/>
        <v>2001-5</v>
      </c>
      <c r="V4" s="56" t="str">
        <f t="shared" si="4"/>
        <v>2001-6</v>
      </c>
      <c r="W4" s="56" t="str">
        <f t="shared" si="4"/>
        <v>2001-7</v>
      </c>
      <c r="X4" s="56" t="str">
        <f t="shared" si="4"/>
        <v>2001-8</v>
      </c>
      <c r="Y4" s="56" t="str">
        <f t="shared" si="4"/>
        <v>2001-9</v>
      </c>
      <c r="Z4" s="56" t="str">
        <f t="shared" si="4"/>
        <v>2001-10</v>
      </c>
      <c r="AA4" s="56" t="str">
        <f t="shared" si="4"/>
        <v>2001-11</v>
      </c>
      <c r="AB4" s="56" t="str">
        <f t="shared" si="4"/>
        <v>2001-12</v>
      </c>
      <c r="AC4" s="56" t="str">
        <f t="shared" si="4"/>
        <v/>
      </c>
      <c r="AD4" s="56" t="str">
        <f t="shared" si="4"/>
        <v>2002-1</v>
      </c>
      <c r="AE4" s="56" t="str">
        <f t="shared" si="4"/>
        <v>2002-2</v>
      </c>
      <c r="AF4" s="56" t="str">
        <f t="shared" si="4"/>
        <v>2002-3</v>
      </c>
      <c r="AG4" s="56" t="str">
        <f t="shared" si="4"/>
        <v>2002-4</v>
      </c>
      <c r="AH4" s="56" t="str">
        <f t="shared" si="4"/>
        <v>2002-5</v>
      </c>
      <c r="AI4" s="56" t="str">
        <f t="shared" si="4"/>
        <v>2002-6</v>
      </c>
      <c r="AJ4" s="56" t="str">
        <f t="shared" si="4"/>
        <v>2002-7</v>
      </c>
      <c r="AK4" s="56" t="str">
        <f t="shared" si="4"/>
        <v>2002-8</v>
      </c>
      <c r="AL4" s="56" t="str">
        <f t="shared" si="4"/>
        <v>2002-9</v>
      </c>
      <c r="AM4" s="56" t="str">
        <f t="shared" si="4"/>
        <v>2002-10</v>
      </c>
      <c r="AN4" s="56" t="str">
        <f t="shared" si="4"/>
        <v>2002-11</v>
      </c>
      <c r="AO4" s="56" t="str">
        <f t="shared" si="4"/>
        <v>2002-12</v>
      </c>
      <c r="AP4" s="56" t="str">
        <f t="shared" si="4"/>
        <v/>
      </c>
      <c r="AQ4" s="56" t="str">
        <f t="shared" si="4"/>
        <v>2003-1</v>
      </c>
      <c r="AR4" s="56" t="str">
        <f t="shared" si="4"/>
        <v>2003-2</v>
      </c>
      <c r="AS4" s="56" t="str">
        <f t="shared" si="4"/>
        <v>2003-3</v>
      </c>
      <c r="AT4" s="56" t="str">
        <f t="shared" si="4"/>
        <v>2003-4</v>
      </c>
      <c r="AU4" s="56" t="str">
        <f t="shared" si="4"/>
        <v>2003-5</v>
      </c>
      <c r="AV4" s="56" t="str">
        <f t="shared" si="4"/>
        <v>2003-6</v>
      </c>
      <c r="AW4" s="56" t="str">
        <f t="shared" si="4"/>
        <v>2003-7</v>
      </c>
      <c r="AX4" s="56" t="str">
        <f t="shared" si="4"/>
        <v>2003-8</v>
      </c>
      <c r="AY4" s="56" t="str">
        <f t="shared" si="4"/>
        <v>2003-9</v>
      </c>
      <c r="AZ4" s="56" t="str">
        <f t="shared" si="4"/>
        <v>2003-10</v>
      </c>
      <c r="BA4" s="56" t="str">
        <f t="shared" si="4"/>
        <v>2003-11</v>
      </c>
      <c r="BB4" s="56" t="str">
        <f t="shared" si="4"/>
        <v>2003-12</v>
      </c>
      <c r="BC4" s="56" t="str">
        <f t="shared" si="4"/>
        <v/>
      </c>
      <c r="BD4" s="56" t="str">
        <f t="shared" si="4"/>
        <v>2004-1</v>
      </c>
      <c r="BE4" s="56" t="str">
        <f t="shared" si="4"/>
        <v>2004-2</v>
      </c>
      <c r="BF4" s="56" t="str">
        <f t="shared" si="4"/>
        <v>2004-3</v>
      </c>
      <c r="BG4" s="56" t="str">
        <f t="shared" si="4"/>
        <v>2004-4</v>
      </c>
      <c r="BH4" s="56" t="str">
        <f t="shared" si="4"/>
        <v>2004-5</v>
      </c>
      <c r="BI4" s="56" t="str">
        <f t="shared" si="4"/>
        <v>2004-6</v>
      </c>
      <c r="BJ4" s="56" t="str">
        <f t="shared" si="4"/>
        <v>2004-7</v>
      </c>
      <c r="BK4" s="56" t="str">
        <f t="shared" si="4"/>
        <v>2004-8</v>
      </c>
      <c r="BL4" s="56" t="str">
        <f t="shared" si="4"/>
        <v>2004-9</v>
      </c>
      <c r="BM4" s="56" t="str">
        <f t="shared" si="4"/>
        <v>2004-10</v>
      </c>
      <c r="BN4" s="56" t="str">
        <f t="shared" si="4"/>
        <v>2004-11</v>
      </c>
      <c r="BO4" s="56" t="str">
        <f t="shared" si="4"/>
        <v>2004-12</v>
      </c>
      <c r="BP4" s="56" t="str">
        <f t="shared" si="4"/>
        <v/>
      </c>
      <c r="BQ4" s="56" t="str">
        <f t="shared" ref="BQ4:EC4" si="5">+IF(ISTEXT(BQ$5)=FALSE,IF(MONTH(BQ$5)&gt;9,(TEXT(BQ$5,"yyyy-mm")),LEFT((TEXT(BQ$5,"yyyy-mm")),5)&amp;RIGHT((TEXT(BQ$5,"yyyy-mm")),1)),"")</f>
        <v>2005-1</v>
      </c>
      <c r="BR4" s="56" t="str">
        <f t="shared" si="5"/>
        <v>2005-2</v>
      </c>
      <c r="BS4" s="56" t="str">
        <f t="shared" si="5"/>
        <v>2005-3</v>
      </c>
      <c r="BT4" s="56" t="str">
        <f t="shared" si="5"/>
        <v>2005-4</v>
      </c>
      <c r="BU4" s="56" t="str">
        <f t="shared" si="5"/>
        <v>2005-5</v>
      </c>
      <c r="BV4" s="56" t="str">
        <f t="shared" si="5"/>
        <v>2005-6</v>
      </c>
      <c r="BW4" s="56" t="str">
        <f t="shared" si="5"/>
        <v>2005-7</v>
      </c>
      <c r="BX4" s="56" t="str">
        <f t="shared" si="5"/>
        <v>2005-8</v>
      </c>
      <c r="BY4" s="56" t="str">
        <f t="shared" si="5"/>
        <v>2005-9</v>
      </c>
      <c r="BZ4" s="56" t="str">
        <f t="shared" si="5"/>
        <v>2005-10</v>
      </c>
      <c r="CA4" s="56" t="str">
        <f t="shared" si="5"/>
        <v>2005-11</v>
      </c>
      <c r="CB4" s="56" t="str">
        <f t="shared" si="5"/>
        <v>2005-12</v>
      </c>
      <c r="CC4" s="56" t="str">
        <f t="shared" si="5"/>
        <v/>
      </c>
      <c r="CD4" s="56" t="str">
        <f t="shared" si="5"/>
        <v>2006-1</v>
      </c>
      <c r="CE4" s="56" t="str">
        <f t="shared" si="5"/>
        <v>2006-2</v>
      </c>
      <c r="CF4" s="56" t="str">
        <f t="shared" si="5"/>
        <v>2006-3</v>
      </c>
      <c r="CG4" s="56" t="str">
        <f t="shared" si="5"/>
        <v>2006-4</v>
      </c>
      <c r="CH4" s="56" t="str">
        <f t="shared" si="5"/>
        <v>2006-5</v>
      </c>
      <c r="CI4" s="56" t="str">
        <f t="shared" si="5"/>
        <v>2006-6</v>
      </c>
      <c r="CJ4" s="56" t="str">
        <f t="shared" si="5"/>
        <v>2006-7</v>
      </c>
      <c r="CK4" s="56" t="str">
        <f t="shared" si="5"/>
        <v>2006-8</v>
      </c>
      <c r="CL4" s="56" t="str">
        <f t="shared" si="5"/>
        <v>2006-9</v>
      </c>
      <c r="CM4" s="56" t="str">
        <f t="shared" si="5"/>
        <v>2006-10</v>
      </c>
      <c r="CN4" s="56" t="str">
        <f t="shared" si="5"/>
        <v>2006-11</v>
      </c>
      <c r="CO4" s="56" t="str">
        <f t="shared" si="5"/>
        <v>2006-12</v>
      </c>
      <c r="CP4" s="56" t="str">
        <f t="shared" si="5"/>
        <v/>
      </c>
      <c r="CQ4" s="56" t="str">
        <f t="shared" si="5"/>
        <v>2007-1</v>
      </c>
      <c r="CR4" s="56" t="str">
        <f t="shared" si="5"/>
        <v>2007-2</v>
      </c>
      <c r="CS4" s="56" t="str">
        <f t="shared" si="5"/>
        <v>2007-3</v>
      </c>
      <c r="CT4" s="56" t="str">
        <f t="shared" si="5"/>
        <v>2007-4</v>
      </c>
      <c r="CU4" s="56" t="str">
        <f t="shared" si="5"/>
        <v>2007-5</v>
      </c>
      <c r="CV4" s="56" t="str">
        <f t="shared" si="5"/>
        <v>2007-6</v>
      </c>
      <c r="CW4" s="56" t="str">
        <f t="shared" si="5"/>
        <v>2007-7</v>
      </c>
      <c r="CX4" s="56" t="str">
        <f t="shared" si="5"/>
        <v>2007-8</v>
      </c>
      <c r="CY4" s="56" t="str">
        <f t="shared" si="5"/>
        <v>2007-9</v>
      </c>
      <c r="CZ4" s="56" t="str">
        <f t="shared" si="5"/>
        <v>2007-10</v>
      </c>
      <c r="DA4" s="56" t="str">
        <f t="shared" si="5"/>
        <v>2007-11</v>
      </c>
      <c r="DB4" s="56" t="str">
        <f t="shared" si="5"/>
        <v>2007-12</v>
      </c>
      <c r="DC4" s="56" t="str">
        <f t="shared" si="5"/>
        <v/>
      </c>
      <c r="DD4" s="56" t="str">
        <f t="shared" si="5"/>
        <v>2008-1</v>
      </c>
      <c r="DE4" s="56" t="str">
        <f t="shared" si="5"/>
        <v>2008-2</v>
      </c>
      <c r="DF4" s="56" t="str">
        <f t="shared" si="5"/>
        <v>2008-3</v>
      </c>
      <c r="DG4" s="56" t="str">
        <f t="shared" si="5"/>
        <v>2008-4</v>
      </c>
      <c r="DH4" s="56" t="str">
        <f t="shared" si="5"/>
        <v>2008-5</v>
      </c>
      <c r="DI4" s="56" t="str">
        <f t="shared" si="5"/>
        <v>2008-6</v>
      </c>
      <c r="DJ4" s="56" t="str">
        <f t="shared" si="5"/>
        <v>2008-7</v>
      </c>
      <c r="DK4" s="56" t="str">
        <f t="shared" si="5"/>
        <v>2008-8</v>
      </c>
      <c r="DL4" s="56" t="str">
        <f t="shared" si="5"/>
        <v>2008-9</v>
      </c>
      <c r="DM4" s="56" t="str">
        <f t="shared" si="5"/>
        <v>2008-10</v>
      </c>
      <c r="DN4" s="56" t="str">
        <f t="shared" si="5"/>
        <v>2008-11</v>
      </c>
      <c r="DO4" s="56" t="str">
        <f t="shared" si="5"/>
        <v>2008-12</v>
      </c>
      <c r="DP4" s="56" t="str">
        <f t="shared" si="5"/>
        <v/>
      </c>
      <c r="DQ4" s="56" t="str">
        <f t="shared" si="5"/>
        <v>2009-1</v>
      </c>
      <c r="DR4" s="56" t="str">
        <f t="shared" si="5"/>
        <v>2009-2</v>
      </c>
      <c r="DS4" s="56" t="str">
        <f t="shared" si="5"/>
        <v>2009-3</v>
      </c>
      <c r="DT4" s="56" t="str">
        <f t="shared" si="5"/>
        <v>2009-4</v>
      </c>
      <c r="DU4" s="56" t="str">
        <f t="shared" si="5"/>
        <v>2009-5</v>
      </c>
      <c r="DV4" s="56" t="str">
        <f t="shared" si="5"/>
        <v>2009-6</v>
      </c>
      <c r="DW4" s="56" t="str">
        <f t="shared" si="5"/>
        <v>2009-7</v>
      </c>
      <c r="DX4" s="56" t="str">
        <f t="shared" si="5"/>
        <v>2009-8</v>
      </c>
      <c r="DY4" s="56" t="str">
        <f t="shared" si="5"/>
        <v>2009-9</v>
      </c>
      <c r="DZ4" s="56" t="str">
        <f t="shared" si="5"/>
        <v>2009-10</v>
      </c>
      <c r="EA4" s="56" t="str">
        <f t="shared" si="5"/>
        <v>2009-11</v>
      </c>
      <c r="EB4" s="56" t="str">
        <f t="shared" si="5"/>
        <v>2009-12</v>
      </c>
      <c r="EC4" s="56" t="str">
        <f t="shared" si="5"/>
        <v/>
      </c>
      <c r="ED4" s="56" t="str">
        <f t="shared" ref="ED4:GO4" si="6">+IF(ISTEXT(ED$5)=FALSE,IF(MONTH(ED$5)&gt;9,(TEXT(ED$5,"yyyy-mm")),LEFT((TEXT(ED$5,"yyyy-mm")),5)&amp;RIGHT((TEXT(ED$5,"yyyy-mm")),1)),"")</f>
        <v>2010-1</v>
      </c>
      <c r="EE4" s="56" t="str">
        <f t="shared" si="6"/>
        <v>2010-2</v>
      </c>
      <c r="EF4" s="56" t="str">
        <f t="shared" si="6"/>
        <v>2010-3</v>
      </c>
      <c r="EG4" s="56" t="str">
        <f t="shared" si="6"/>
        <v>2010-4</v>
      </c>
      <c r="EH4" s="56" t="str">
        <f t="shared" si="6"/>
        <v>2010-5</v>
      </c>
      <c r="EI4" s="56" t="str">
        <f t="shared" si="6"/>
        <v>2010-6</v>
      </c>
      <c r="EJ4" s="56" t="str">
        <f t="shared" si="6"/>
        <v>2010-7</v>
      </c>
      <c r="EK4" s="56" t="str">
        <f t="shared" si="6"/>
        <v>2010-8</v>
      </c>
      <c r="EL4" s="56" t="str">
        <f t="shared" si="6"/>
        <v>2010-9</v>
      </c>
      <c r="EM4" s="56" t="str">
        <f t="shared" si="6"/>
        <v>2010-10</v>
      </c>
      <c r="EN4" s="56" t="str">
        <f t="shared" si="6"/>
        <v>2010-11</v>
      </c>
      <c r="EO4" s="56" t="str">
        <f t="shared" si="6"/>
        <v>2010-12</v>
      </c>
      <c r="EP4" s="56" t="str">
        <f t="shared" si="6"/>
        <v/>
      </c>
      <c r="EQ4" s="56" t="str">
        <f t="shared" si="6"/>
        <v>2011-1</v>
      </c>
      <c r="ER4" s="56" t="str">
        <f t="shared" si="6"/>
        <v>2011-2</v>
      </c>
      <c r="ES4" s="56" t="str">
        <f t="shared" si="6"/>
        <v>2011-3</v>
      </c>
      <c r="ET4" s="56" t="str">
        <f t="shared" si="6"/>
        <v>2011-4</v>
      </c>
      <c r="EU4" s="56" t="str">
        <f t="shared" si="6"/>
        <v>2011-5</v>
      </c>
      <c r="EV4" s="56" t="str">
        <f t="shared" si="6"/>
        <v>2011-6</v>
      </c>
      <c r="EW4" s="56" t="str">
        <f t="shared" si="6"/>
        <v>2011-7</v>
      </c>
      <c r="EX4" s="56" t="str">
        <f t="shared" si="6"/>
        <v>2011-8</v>
      </c>
      <c r="EY4" s="56" t="str">
        <f t="shared" si="6"/>
        <v>2011-9</v>
      </c>
      <c r="EZ4" s="56" t="str">
        <f t="shared" si="6"/>
        <v>2011-10</v>
      </c>
      <c r="FA4" s="56" t="str">
        <f t="shared" si="6"/>
        <v>2011-11</v>
      </c>
      <c r="FB4" s="56" t="str">
        <f t="shared" si="6"/>
        <v>2011-12</v>
      </c>
      <c r="FC4" s="56" t="str">
        <f t="shared" si="6"/>
        <v/>
      </c>
      <c r="FD4" s="56" t="str">
        <f t="shared" si="6"/>
        <v>2012-1</v>
      </c>
      <c r="FE4" s="56" t="str">
        <f t="shared" si="6"/>
        <v>2012-2</v>
      </c>
      <c r="FF4" s="56" t="str">
        <f t="shared" si="6"/>
        <v>2012-3</v>
      </c>
      <c r="FG4" s="56" t="str">
        <f t="shared" si="6"/>
        <v>2012-4</v>
      </c>
      <c r="FH4" s="56" t="str">
        <f t="shared" si="6"/>
        <v>2012-5</v>
      </c>
      <c r="FI4" s="56" t="str">
        <f t="shared" si="6"/>
        <v>2012-6</v>
      </c>
      <c r="FJ4" s="56" t="str">
        <f t="shared" si="6"/>
        <v>2012-7</v>
      </c>
      <c r="FK4" s="56" t="str">
        <f t="shared" si="6"/>
        <v>2012-8</v>
      </c>
      <c r="FL4" s="56" t="str">
        <f t="shared" si="6"/>
        <v>2012-9</v>
      </c>
      <c r="FM4" s="56" t="str">
        <f t="shared" si="6"/>
        <v>2012-10</v>
      </c>
      <c r="FN4" s="56" t="str">
        <f t="shared" si="6"/>
        <v>2012-11</v>
      </c>
      <c r="FO4" s="56" t="str">
        <f t="shared" si="6"/>
        <v>2012-12</v>
      </c>
      <c r="FP4" s="56" t="str">
        <f t="shared" si="6"/>
        <v/>
      </c>
      <c r="FQ4" s="56" t="str">
        <f t="shared" si="6"/>
        <v>2013-1</v>
      </c>
      <c r="FR4" s="56" t="str">
        <f t="shared" si="6"/>
        <v>2013-2</v>
      </c>
      <c r="FS4" s="56" t="str">
        <f t="shared" si="6"/>
        <v>2013-3</v>
      </c>
      <c r="FT4" s="56" t="str">
        <f t="shared" si="6"/>
        <v>2013-4</v>
      </c>
      <c r="FU4" s="56" t="str">
        <f t="shared" si="6"/>
        <v>2013-5</v>
      </c>
      <c r="FV4" s="56" t="str">
        <f t="shared" si="6"/>
        <v>2013-6</v>
      </c>
      <c r="FW4" s="56" t="str">
        <f t="shared" si="6"/>
        <v>2013-7</v>
      </c>
      <c r="FX4" s="56" t="str">
        <f t="shared" si="6"/>
        <v>2013-8</v>
      </c>
      <c r="FY4" s="56" t="str">
        <f t="shared" si="6"/>
        <v>2013-9</v>
      </c>
      <c r="FZ4" s="56" t="str">
        <f t="shared" si="6"/>
        <v>2013-10</v>
      </c>
      <c r="GA4" s="56" t="str">
        <f t="shared" si="6"/>
        <v>2013-11</v>
      </c>
      <c r="GB4" s="56" t="str">
        <f t="shared" si="6"/>
        <v>2013-12</v>
      </c>
      <c r="GC4" s="56" t="str">
        <f t="shared" si="6"/>
        <v/>
      </c>
      <c r="GD4" s="56" t="str">
        <f t="shared" si="6"/>
        <v>2014-1</v>
      </c>
      <c r="GE4" s="56" t="str">
        <f t="shared" si="6"/>
        <v>2014-2</v>
      </c>
      <c r="GF4" s="56" t="str">
        <f t="shared" si="6"/>
        <v>2014-3</v>
      </c>
      <c r="GG4" s="56" t="str">
        <f t="shared" si="6"/>
        <v>2014-4</v>
      </c>
      <c r="GH4" s="56" t="str">
        <f t="shared" si="6"/>
        <v>2014-5</v>
      </c>
      <c r="GI4" s="56" t="str">
        <f t="shared" si="6"/>
        <v>2014-6</v>
      </c>
      <c r="GJ4" s="56" t="str">
        <f t="shared" si="6"/>
        <v>2014-7</v>
      </c>
      <c r="GK4" s="56" t="str">
        <f t="shared" si="6"/>
        <v>2014-8</v>
      </c>
      <c r="GL4" s="56" t="str">
        <f t="shared" si="6"/>
        <v>2014-9</v>
      </c>
      <c r="GM4" s="56" t="str">
        <f t="shared" si="6"/>
        <v>2014-10</v>
      </c>
      <c r="GN4" s="56" t="str">
        <f t="shared" si="6"/>
        <v>2014-11</v>
      </c>
      <c r="GO4" s="56" t="str">
        <f t="shared" si="6"/>
        <v>2014-12</v>
      </c>
      <c r="GP4" s="56" t="str">
        <f t="shared" ref="GP4:JA4" si="7">+IF(ISTEXT(GP$5)=FALSE,IF(MONTH(GP$5)&gt;9,(TEXT(GP$5,"yyyy-mm")),LEFT((TEXT(GP$5,"yyyy-mm")),5)&amp;RIGHT((TEXT(GP$5,"yyyy-mm")),1)),"")</f>
        <v/>
      </c>
      <c r="GQ4" s="56" t="str">
        <f t="shared" si="7"/>
        <v>2015-1</v>
      </c>
      <c r="GR4" s="56" t="str">
        <f t="shared" si="7"/>
        <v>2015-2</v>
      </c>
      <c r="GS4" s="56" t="str">
        <f t="shared" si="7"/>
        <v>2015-3</v>
      </c>
      <c r="GT4" s="56" t="str">
        <f t="shared" si="7"/>
        <v>2015-4</v>
      </c>
      <c r="GU4" s="56" t="str">
        <f t="shared" si="7"/>
        <v>2015-5</v>
      </c>
      <c r="GV4" s="56" t="str">
        <f t="shared" si="7"/>
        <v>2015-6</v>
      </c>
      <c r="GW4" s="56" t="str">
        <f t="shared" si="7"/>
        <v>2015-7</v>
      </c>
      <c r="GX4" s="56" t="str">
        <f t="shared" si="7"/>
        <v>2015-8</v>
      </c>
      <c r="GY4" s="56" t="str">
        <f t="shared" si="7"/>
        <v>2015-9</v>
      </c>
      <c r="GZ4" s="56" t="str">
        <f t="shared" si="7"/>
        <v>2015-10</v>
      </c>
      <c r="HA4" s="56" t="str">
        <f t="shared" si="7"/>
        <v>2015-11</v>
      </c>
      <c r="HB4" s="56" t="str">
        <f t="shared" si="7"/>
        <v>2015-12</v>
      </c>
      <c r="HC4" s="56" t="str">
        <f t="shared" si="7"/>
        <v/>
      </c>
      <c r="HD4" s="56" t="str">
        <f t="shared" si="7"/>
        <v>2016-1</v>
      </c>
      <c r="HE4" s="56" t="str">
        <f t="shared" si="7"/>
        <v>2016-2</v>
      </c>
      <c r="HF4" s="56" t="str">
        <f t="shared" si="7"/>
        <v>2016-3</v>
      </c>
      <c r="HG4" s="56" t="str">
        <f t="shared" si="7"/>
        <v>2016-4</v>
      </c>
      <c r="HH4" s="56" t="str">
        <f t="shared" si="7"/>
        <v>2016-5</v>
      </c>
      <c r="HI4" s="56" t="str">
        <f t="shared" si="7"/>
        <v>2016-6</v>
      </c>
      <c r="HJ4" s="56" t="str">
        <f t="shared" si="7"/>
        <v>2016-7</v>
      </c>
      <c r="HK4" s="56" t="str">
        <f t="shared" si="7"/>
        <v>2016-8</v>
      </c>
      <c r="HL4" s="56" t="str">
        <f t="shared" si="7"/>
        <v>2016-9</v>
      </c>
      <c r="HM4" s="56" t="str">
        <f t="shared" si="7"/>
        <v>2016-10</v>
      </c>
      <c r="HN4" s="56" t="str">
        <f t="shared" si="7"/>
        <v>2016-11</v>
      </c>
      <c r="HO4" s="56" t="str">
        <f t="shared" si="7"/>
        <v>2016-12</v>
      </c>
      <c r="HP4" s="56" t="str">
        <f t="shared" si="7"/>
        <v/>
      </c>
      <c r="HQ4" s="56" t="str">
        <f t="shared" si="7"/>
        <v>2017-1</v>
      </c>
      <c r="HR4" s="56" t="str">
        <f t="shared" si="7"/>
        <v>2017-2</v>
      </c>
      <c r="HS4" s="56" t="str">
        <f t="shared" si="7"/>
        <v>2017-3</v>
      </c>
      <c r="HT4" s="56" t="str">
        <f t="shared" si="7"/>
        <v>2017-4</v>
      </c>
      <c r="HU4" s="56" t="str">
        <f t="shared" si="7"/>
        <v>2017-5</v>
      </c>
      <c r="HV4" s="56" t="str">
        <f t="shared" si="7"/>
        <v>2017-6</v>
      </c>
      <c r="HW4" s="56" t="str">
        <f t="shared" si="7"/>
        <v>2017-7</v>
      </c>
      <c r="HX4" s="56" t="str">
        <f t="shared" si="7"/>
        <v>2017-8</v>
      </c>
      <c r="HY4" s="56" t="str">
        <f t="shared" si="7"/>
        <v>2017-9</v>
      </c>
      <c r="HZ4" s="56" t="str">
        <f t="shared" si="7"/>
        <v>2017-10</v>
      </c>
      <c r="IA4" s="56" t="str">
        <f t="shared" si="7"/>
        <v>2017-11</v>
      </c>
      <c r="IB4" s="56" t="str">
        <f t="shared" si="7"/>
        <v>2017-12</v>
      </c>
      <c r="IC4" s="56" t="str">
        <f t="shared" si="7"/>
        <v/>
      </c>
      <c r="ID4" s="56" t="str">
        <f t="shared" si="7"/>
        <v>2018-1</v>
      </c>
      <c r="IE4" s="56" t="str">
        <f t="shared" si="7"/>
        <v>2018-2</v>
      </c>
      <c r="IF4" s="56" t="str">
        <f t="shared" si="7"/>
        <v>2018-3</v>
      </c>
      <c r="IG4" s="56" t="str">
        <f t="shared" si="7"/>
        <v>2018-4</v>
      </c>
      <c r="IH4" s="56" t="str">
        <f t="shared" si="7"/>
        <v>2018-5</v>
      </c>
      <c r="II4" s="56" t="str">
        <f t="shared" si="7"/>
        <v>2018-6</v>
      </c>
      <c r="IJ4" s="56" t="str">
        <f t="shared" si="7"/>
        <v>2018-7</v>
      </c>
      <c r="IK4" s="56" t="str">
        <f t="shared" si="7"/>
        <v>2018-8</v>
      </c>
      <c r="IL4" s="56" t="str">
        <f t="shared" si="7"/>
        <v>2018-9</v>
      </c>
      <c r="IM4" s="56" t="str">
        <f t="shared" si="7"/>
        <v>2018-10</v>
      </c>
      <c r="IN4" s="56" t="str">
        <f t="shared" si="7"/>
        <v>2018-11</v>
      </c>
      <c r="IO4" s="56" t="str">
        <f t="shared" si="7"/>
        <v>2018-12</v>
      </c>
      <c r="IP4" s="56" t="str">
        <f t="shared" si="7"/>
        <v/>
      </c>
      <c r="IQ4" s="56" t="str">
        <f t="shared" si="7"/>
        <v>2019-1</v>
      </c>
      <c r="IR4" s="56" t="str">
        <f t="shared" si="7"/>
        <v>2019-2</v>
      </c>
      <c r="IS4" s="56" t="str">
        <f t="shared" si="7"/>
        <v>2019-3</v>
      </c>
      <c r="IT4" s="56" t="str">
        <f t="shared" si="7"/>
        <v>2019-4</v>
      </c>
      <c r="IU4" s="56" t="str">
        <f t="shared" si="7"/>
        <v>2019-5</v>
      </c>
      <c r="IV4" s="56" t="str">
        <f t="shared" si="7"/>
        <v>2019-6</v>
      </c>
      <c r="IW4" s="56" t="str">
        <f t="shared" si="7"/>
        <v>2019-7</v>
      </c>
      <c r="IX4" s="56" t="str">
        <f t="shared" si="7"/>
        <v>2019-8</v>
      </c>
      <c r="IY4" s="56" t="str">
        <f t="shared" si="7"/>
        <v>2019-9</v>
      </c>
      <c r="IZ4" s="56" t="str">
        <f t="shared" si="7"/>
        <v>2019-10</v>
      </c>
      <c r="JA4" s="56" t="str">
        <f t="shared" si="7"/>
        <v>2019-11</v>
      </c>
      <c r="JB4" s="56" t="str">
        <f t="shared" ref="JB4:LL4" si="8">+IF(ISTEXT(JB$5)=FALSE,IF(MONTH(JB$5)&gt;9,(TEXT(JB$5,"yyyy-mm")),LEFT((TEXT(JB$5,"yyyy-mm")),5)&amp;RIGHT((TEXT(JB$5,"yyyy-mm")),1)),"")</f>
        <v>2019-12</v>
      </c>
      <c r="JC4" s="56" t="str">
        <f t="shared" si="8"/>
        <v/>
      </c>
      <c r="JD4" s="56" t="str">
        <f t="shared" si="8"/>
        <v>2020-1</v>
      </c>
      <c r="JE4" s="56" t="str">
        <f t="shared" si="8"/>
        <v>2020-2</v>
      </c>
      <c r="JF4" s="56" t="str">
        <f t="shared" si="8"/>
        <v>2020-3</v>
      </c>
      <c r="JG4" s="56" t="str">
        <f t="shared" si="8"/>
        <v>2020-4</v>
      </c>
      <c r="JH4" s="56" t="str">
        <f t="shared" si="8"/>
        <v>2020-5</v>
      </c>
      <c r="JI4" s="56" t="str">
        <f t="shared" si="8"/>
        <v>2020-6</v>
      </c>
      <c r="JJ4" s="56" t="str">
        <f t="shared" si="8"/>
        <v>2020-7</v>
      </c>
      <c r="JK4" s="56" t="str">
        <f t="shared" si="8"/>
        <v>2020-8</v>
      </c>
      <c r="JL4" s="56" t="str">
        <f t="shared" si="8"/>
        <v>2020-9</v>
      </c>
      <c r="JM4" s="56" t="str">
        <f t="shared" si="8"/>
        <v>2020-10</v>
      </c>
      <c r="JN4" s="56" t="str">
        <f t="shared" si="8"/>
        <v>2020-11</v>
      </c>
      <c r="JO4" s="56" t="str">
        <f t="shared" si="8"/>
        <v>2020-12</v>
      </c>
      <c r="JP4" s="56" t="str">
        <f t="shared" si="8"/>
        <v/>
      </c>
      <c r="JQ4" s="56" t="str">
        <f t="shared" si="8"/>
        <v>2021-1</v>
      </c>
      <c r="JR4" s="56" t="str">
        <f t="shared" si="8"/>
        <v>2021-2</v>
      </c>
      <c r="JS4" s="56" t="str">
        <f t="shared" si="8"/>
        <v>2021-3</v>
      </c>
      <c r="JT4" s="56" t="str">
        <f t="shared" si="8"/>
        <v>2021-4</v>
      </c>
      <c r="JU4" s="56" t="str">
        <f t="shared" si="8"/>
        <v>2021-5</v>
      </c>
      <c r="JV4" s="56" t="str">
        <f t="shared" si="8"/>
        <v>2021-6</v>
      </c>
      <c r="JW4" s="56" t="str">
        <f t="shared" si="8"/>
        <v>2021-7</v>
      </c>
      <c r="JX4" s="56" t="str">
        <f t="shared" si="8"/>
        <v>2021-8</v>
      </c>
      <c r="JY4" s="56" t="str">
        <f t="shared" si="8"/>
        <v>2021-9</v>
      </c>
      <c r="JZ4" s="56" t="str">
        <f t="shared" si="8"/>
        <v>2021-10</v>
      </c>
      <c r="KA4" s="56" t="str">
        <f t="shared" si="8"/>
        <v>2021-11</v>
      </c>
      <c r="KB4" s="56" t="str">
        <f t="shared" si="8"/>
        <v>2021-12</v>
      </c>
      <c r="KC4" s="56" t="str">
        <f t="shared" si="8"/>
        <v/>
      </c>
      <c r="KD4" s="56" t="str">
        <f t="shared" si="8"/>
        <v>2022-1</v>
      </c>
      <c r="KE4" s="56" t="str">
        <f t="shared" si="8"/>
        <v>2022-2</v>
      </c>
      <c r="KF4" s="56" t="str">
        <f t="shared" si="8"/>
        <v>2022-3</v>
      </c>
      <c r="KG4" s="56" t="str">
        <f t="shared" si="8"/>
        <v>2022-4</v>
      </c>
      <c r="KH4" s="56" t="str">
        <f t="shared" si="8"/>
        <v>2022-5</v>
      </c>
      <c r="KI4" s="56" t="str">
        <f t="shared" si="8"/>
        <v>2022-6</v>
      </c>
      <c r="KJ4" s="56" t="str">
        <f t="shared" si="8"/>
        <v>2022-7</v>
      </c>
      <c r="KK4" s="56" t="str">
        <f t="shared" si="8"/>
        <v>2022-8</v>
      </c>
      <c r="KL4" s="56" t="str">
        <f t="shared" si="8"/>
        <v>2022-9</v>
      </c>
      <c r="KM4" s="56" t="str">
        <f t="shared" si="8"/>
        <v>2022-10</v>
      </c>
      <c r="KN4" s="56" t="str">
        <f t="shared" si="8"/>
        <v>2022-11</v>
      </c>
      <c r="KO4" s="56" t="str">
        <f t="shared" si="8"/>
        <v>2022-12</v>
      </c>
      <c r="KP4" s="56" t="str">
        <f t="shared" si="8"/>
        <v/>
      </c>
      <c r="KQ4" s="56" t="str">
        <f t="shared" si="8"/>
        <v>2023-1</v>
      </c>
      <c r="KR4" s="56" t="str">
        <f t="shared" si="8"/>
        <v>2023-2</v>
      </c>
      <c r="KS4" s="56" t="str">
        <f t="shared" si="8"/>
        <v>2023-3</v>
      </c>
      <c r="KT4" s="56" t="str">
        <f t="shared" si="8"/>
        <v>2023-4</v>
      </c>
      <c r="KU4" s="56" t="str">
        <f t="shared" si="8"/>
        <v>2023-5</v>
      </c>
      <c r="KV4" s="56" t="str">
        <f t="shared" si="8"/>
        <v>2023-6</v>
      </c>
      <c r="KW4" s="56" t="str">
        <f t="shared" si="8"/>
        <v>2023-7</v>
      </c>
      <c r="KX4" s="56" t="str">
        <f t="shared" si="8"/>
        <v>2023-8</v>
      </c>
      <c r="KY4" s="56" t="str">
        <f t="shared" si="8"/>
        <v>2023-9</v>
      </c>
      <c r="KZ4" s="56" t="str">
        <f t="shared" si="8"/>
        <v>2023-10</v>
      </c>
      <c r="LA4" s="56" t="str">
        <f t="shared" si="8"/>
        <v>2023-11</v>
      </c>
      <c r="LB4" s="56" t="str">
        <f t="shared" si="8"/>
        <v>2023-12</v>
      </c>
      <c r="LC4" s="56" t="str">
        <f t="shared" si="8"/>
        <v/>
      </c>
      <c r="LD4" s="56" t="str">
        <f t="shared" si="8"/>
        <v>2024-1</v>
      </c>
      <c r="LE4" s="56" t="str">
        <f t="shared" si="8"/>
        <v>2024-2</v>
      </c>
      <c r="LF4" s="56" t="str">
        <f t="shared" si="8"/>
        <v>2024-3</v>
      </c>
      <c r="LG4" s="56" t="str">
        <f t="shared" si="8"/>
        <v>2024-4</v>
      </c>
      <c r="LH4" s="56" t="str">
        <f t="shared" si="8"/>
        <v>2024-5</v>
      </c>
      <c r="LI4" s="56" t="str">
        <f t="shared" si="8"/>
        <v>2024-6</v>
      </c>
      <c r="LJ4" s="56" t="str">
        <f t="shared" si="8"/>
        <v>2024-7</v>
      </c>
      <c r="LK4" s="56" t="str">
        <f t="shared" si="8"/>
        <v>2024-8</v>
      </c>
      <c r="LL4" s="56" t="str">
        <f t="shared" si="8"/>
        <v>2024-9</v>
      </c>
      <c r="LM4" s="56" t="str">
        <f>+IF(ISTEXT(LM$5)=FALSE,IF(MONTH(LM$5)&gt;9,(TEXT(LM$5,"yyyy-mm")),LEFT((TEXT(LM$5,"yyyy-mm")),5)&amp;RIGHT((TEXT(LM$5,"yyyy-mm")),1)),"")</f>
        <v>2024-10</v>
      </c>
      <c r="LN4" s="56" t="str">
        <f>+IF(ISTEXT(LN$5)=FALSE,IF(MONTH(LN$5)&gt;9,(TEXT(LN$5,"yyyy-mm")),LEFT((TEXT(LN$5,"yyyy-mm")),5)&amp;RIGHT((TEXT(LN$5,"yyyy-mm")),1)),"")</f>
        <v>2024-11</v>
      </c>
      <c r="LO4" s="56" t="str">
        <f>+IF(ISTEXT(LO$5)=FALSE,IF(MONTH(LO$5)&gt;9,(TEXT(LO$5,"yyyy-mm")),LEFT((TEXT(LO$5,"yyyy-mm")),5)&amp;RIGHT((TEXT(LO$5,"yyyy-mm")),1)),"")</f>
        <v>2024-12</v>
      </c>
      <c r="LP4" s="56" t="str">
        <f t="shared" ref="LP4:LY4" si="9">+IF(ISTEXT(LP$5)=FALSE,IF(MONTH(LP$5)&gt;9,(TEXT(LP$5,"yyyy-mm")),LEFT((TEXT(LP$5,"yyyy-mm")),5)&amp;RIGHT((TEXT(LP$5,"yyyy-mm")),1)),"")</f>
        <v/>
      </c>
      <c r="LQ4" s="56" t="str">
        <f>+IF(ISTEXT(LQ$5)=FALSE,IF(MONTH(LQ$5)&gt;9,(TEXT(LQ$5,"yyyy-mm")),LEFT((TEXT(LQ$5,"yyyy-mm")),5)&amp;RIGHT((TEXT(LQ$5,"yyyy-mm")),1)),"")</f>
        <v>2025-1</v>
      </c>
      <c r="LR4" s="56" t="str">
        <f t="shared" si="9"/>
        <v>2025-2</v>
      </c>
      <c r="LS4" s="56" t="str">
        <f t="shared" si="9"/>
        <v>2025-3</v>
      </c>
      <c r="LT4" s="56" t="str">
        <f t="shared" si="9"/>
        <v>2025-4</v>
      </c>
      <c r="LU4" s="56" t="str">
        <f t="shared" si="9"/>
        <v>2025-5</v>
      </c>
      <c r="LV4" s="56" t="str">
        <f t="shared" si="9"/>
        <v>2025-6</v>
      </c>
      <c r="LW4" s="56" t="str">
        <f t="shared" si="9"/>
        <v>2025-7</v>
      </c>
      <c r="LX4" s="56" t="str">
        <f t="shared" si="9"/>
        <v>2025-8</v>
      </c>
      <c r="LY4" s="56" t="str">
        <f t="shared" si="9"/>
        <v>2025-9</v>
      </c>
      <c r="LZ4" s="56" t="str">
        <f>+IF(ISTEXT(LZ$5)=FALSE,IF(MONTH(LZ$5)&gt;9,(TEXT(LZ$5,"yyyy-mm")),LEFT((TEXT(LZ$5,"yyyy-mm")),5)&amp;RIGHT((TEXT(LZ$5,"yyyy-mm")),1)),"")</f>
        <v>2025-10</v>
      </c>
      <c r="MA4" s="56" t="str">
        <f>+IF(ISTEXT(MA$5)=FALSE,IF(MONTH(MA$5)&gt;9,(TEXT(MA$5,"yyyy-mm")),LEFT((TEXT(MA$5,"yyyy-mm")),5)&amp;RIGHT((TEXT(MA$5,"yyyy-mm")),1)),"")</f>
        <v>2025-11</v>
      </c>
      <c r="MB4" s="56" t="str">
        <f>+IF(ISTEXT(MB$5)=FALSE,IF(MONTH(MB$5)&gt;9,(TEXT(MB$5,"yyyy-mm")),LEFT((TEXT(MB$5,"yyyy-mm")),5)&amp;RIGHT((TEXT(MB$5,"yyyy-mm")),1)),"")</f>
        <v>2025-12</v>
      </c>
      <c r="MC4" s="56" t="str">
        <f t="shared" ref="MC4" si="10">+IF(ISTEXT(MC$5)=FALSE,IF(MONTH(MC$5)&gt;9,(TEXT(MC$5,"yyyy-mm")),LEFT((TEXT(MC$5,"yyyy-mm")),5)&amp;RIGHT((TEXT(MC$5,"yyyy-mm")),1)),"")</f>
        <v/>
      </c>
      <c r="MD4" s="56" t="str">
        <f>+IF(ISTEXT(MD$5)=FALSE,IF(MONTH(MD$5)&gt;9,(TEXT(MD$5,"yyyy-mm")),LEFT((TEXT(MD$5,"yyyy-mm")),5)&amp;RIGHT((TEXT(MD$5,"yyyy-mm")),1)),"")</f>
        <v>2026-1</v>
      </c>
      <c r="ME4" s="56" t="str">
        <f t="shared" ref="ME4:MN4" si="11">+IF(ISTEXT(ME$5)=FALSE,IF(MONTH(ME$5)&gt;9,(TEXT(ME$5,"yyyy-mm")),LEFT((TEXT(ME$5,"yyyy-mm")),5)&amp;RIGHT((TEXT(ME$5,"yyyy-mm")),1)),"")</f>
        <v>2026-2</v>
      </c>
      <c r="MF4" s="56" t="str">
        <f t="shared" si="11"/>
        <v>2026-3</v>
      </c>
      <c r="MG4" s="56" t="str">
        <f t="shared" si="11"/>
        <v>2026-4</v>
      </c>
      <c r="MH4" s="56" t="str">
        <f t="shared" si="11"/>
        <v>2026-5</v>
      </c>
      <c r="MI4" s="56" t="str">
        <f t="shared" si="11"/>
        <v>2026-6</v>
      </c>
      <c r="MJ4" s="56" t="str">
        <f t="shared" si="11"/>
        <v>2026-7</v>
      </c>
      <c r="MK4" s="56" t="str">
        <f t="shared" si="11"/>
        <v>2026-8</v>
      </c>
      <c r="ML4" s="56" t="str">
        <f t="shared" si="11"/>
        <v>2026-9</v>
      </c>
      <c r="MM4" s="56" t="str">
        <f>+IF(ISTEXT(MM$5)=FALSE,IF(MONTH(MM$5)&gt;9,(TEXT(MM$5,"yyyy-mm")),LEFT((TEXT(MM$5,"yyyy-mm")),5)&amp;RIGHT((TEXT(MM$5,"yyyy-mm")),1)),"")</f>
        <v>2026-10</v>
      </c>
      <c r="MN4" s="56" t="str">
        <f>+IF(ISTEXT(MN$5)=FALSE,IF(MONTH(MN$5)&gt;9,(TEXT(MN$5,"yyyy-mm")),LEFT((TEXT(MN$5,"yyyy-mm")),5)&amp;RIGHT((TEXT(MN$5,"yyyy-mm")),1)),"")</f>
        <v>2026-11</v>
      </c>
      <c r="MO4" s="56" t="str">
        <f>+IF(ISTEXT(MO$5)=FALSE,IF(MONTH(MO$5)&gt;9,(TEXT(MO$5,"yyyy-mm")),LEFT((TEXT(MO$5,"yyyy-mm")),5)&amp;RIGHT((TEXT(MO$5,"yyyy-mm")),1)),"")</f>
        <v>2026-12</v>
      </c>
      <c r="MP4" s="56" t="str">
        <f t="shared" ref="MP4" si="12">+IF(ISTEXT(MP$5)=FALSE,IF(MONTH(MP$5)&gt;9,(TEXT(MP$5,"yyyy-mm")),LEFT((TEXT(MP$5,"yyyy-mm")),5)&amp;RIGHT((TEXT(MP$5,"yyyy-mm")),1)),"")</f>
        <v/>
      </c>
    </row>
    <row r="5" spans="1:354" s="56" customFormat="1">
      <c r="B5" s="57"/>
      <c r="D5" s="47">
        <v>36526</v>
      </c>
      <c r="E5" s="47">
        <f t="shared" ref="E5:AP5" si="13">+IF(MONTH(C5)&lt;&gt;12,IF(MONTH(D5)=12,TEXT(D5,"YYYY"),EDATE(D5,1)),EDATE(C5,1))</f>
        <v>36557</v>
      </c>
      <c r="F5" s="47">
        <f t="shared" si="13"/>
        <v>36586</v>
      </c>
      <c r="G5" s="47">
        <f t="shared" si="13"/>
        <v>36617</v>
      </c>
      <c r="H5" s="47">
        <f t="shared" si="13"/>
        <v>36647</v>
      </c>
      <c r="I5" s="47">
        <f t="shared" si="13"/>
        <v>36678</v>
      </c>
      <c r="J5" s="47">
        <f t="shared" si="13"/>
        <v>36708</v>
      </c>
      <c r="K5" s="47">
        <f t="shared" si="13"/>
        <v>36739</v>
      </c>
      <c r="L5" s="47">
        <f t="shared" si="13"/>
        <v>36770</v>
      </c>
      <c r="M5" s="47">
        <f t="shared" si="13"/>
        <v>36800</v>
      </c>
      <c r="N5" s="47">
        <f t="shared" si="13"/>
        <v>36831</v>
      </c>
      <c r="O5" s="47">
        <f t="shared" si="13"/>
        <v>36861</v>
      </c>
      <c r="P5" s="48" t="str">
        <f t="shared" si="13"/>
        <v>2000</v>
      </c>
      <c r="Q5" s="47">
        <f t="shared" si="13"/>
        <v>36892</v>
      </c>
      <c r="R5" s="47">
        <f t="shared" si="13"/>
        <v>36923</v>
      </c>
      <c r="S5" s="47">
        <f t="shared" si="13"/>
        <v>36951</v>
      </c>
      <c r="T5" s="47">
        <f t="shared" si="13"/>
        <v>36982</v>
      </c>
      <c r="U5" s="47">
        <f t="shared" si="13"/>
        <v>37012</v>
      </c>
      <c r="V5" s="47">
        <f t="shared" si="13"/>
        <v>37043</v>
      </c>
      <c r="W5" s="47">
        <f t="shared" si="13"/>
        <v>37073</v>
      </c>
      <c r="X5" s="47">
        <f t="shared" si="13"/>
        <v>37104</v>
      </c>
      <c r="Y5" s="47">
        <f t="shared" si="13"/>
        <v>37135</v>
      </c>
      <c r="Z5" s="47">
        <f t="shared" si="13"/>
        <v>37165</v>
      </c>
      <c r="AA5" s="47">
        <f t="shared" si="13"/>
        <v>37196</v>
      </c>
      <c r="AB5" s="47">
        <f t="shared" si="13"/>
        <v>37226</v>
      </c>
      <c r="AC5" s="48" t="str">
        <f t="shared" si="13"/>
        <v>2001</v>
      </c>
      <c r="AD5" s="47">
        <f t="shared" si="13"/>
        <v>37257</v>
      </c>
      <c r="AE5" s="47">
        <f t="shared" si="13"/>
        <v>37288</v>
      </c>
      <c r="AF5" s="47">
        <f t="shared" si="13"/>
        <v>37316</v>
      </c>
      <c r="AG5" s="47">
        <f t="shared" si="13"/>
        <v>37347</v>
      </c>
      <c r="AH5" s="47">
        <f t="shared" si="13"/>
        <v>37377</v>
      </c>
      <c r="AI5" s="47">
        <f t="shared" si="13"/>
        <v>37408</v>
      </c>
      <c r="AJ5" s="47">
        <f t="shared" si="13"/>
        <v>37438</v>
      </c>
      <c r="AK5" s="47">
        <f t="shared" si="13"/>
        <v>37469</v>
      </c>
      <c r="AL5" s="47">
        <f t="shared" si="13"/>
        <v>37500</v>
      </c>
      <c r="AM5" s="47">
        <f t="shared" si="13"/>
        <v>37530</v>
      </c>
      <c r="AN5" s="47">
        <f t="shared" si="13"/>
        <v>37561</v>
      </c>
      <c r="AO5" s="47">
        <f t="shared" si="13"/>
        <v>37591</v>
      </c>
      <c r="AP5" s="48" t="str">
        <f t="shared" si="13"/>
        <v>2002</v>
      </c>
      <c r="AQ5" s="47">
        <v>37622</v>
      </c>
      <c r="AR5" s="47">
        <f>+IF(MONTH(C5)&lt;&gt;12,IF(MONTH(AQ5)=12,TEXT(AQ5,"YYYY"),EDATE(AQ5,1)),EDATE(C5,1))</f>
        <v>37653</v>
      </c>
      <c r="AS5" s="47">
        <f t="shared" ref="AS5:CP5" si="14">+IF(MONTH(AQ5)&lt;&gt;12,IF(MONTH(AR5)=12,TEXT(AR5,"YYYY"),EDATE(AR5,1)),EDATE(AQ5,1))</f>
        <v>37681</v>
      </c>
      <c r="AT5" s="47">
        <f t="shared" si="14"/>
        <v>37712</v>
      </c>
      <c r="AU5" s="47">
        <f t="shared" si="14"/>
        <v>37742</v>
      </c>
      <c r="AV5" s="47">
        <f t="shared" si="14"/>
        <v>37773</v>
      </c>
      <c r="AW5" s="47">
        <f t="shared" si="14"/>
        <v>37803</v>
      </c>
      <c r="AX5" s="47">
        <f t="shared" si="14"/>
        <v>37834</v>
      </c>
      <c r="AY5" s="47">
        <f t="shared" si="14"/>
        <v>37865</v>
      </c>
      <c r="AZ5" s="47">
        <f t="shared" si="14"/>
        <v>37895</v>
      </c>
      <c r="BA5" s="47">
        <f t="shared" si="14"/>
        <v>37926</v>
      </c>
      <c r="BB5" s="47">
        <f t="shared" si="14"/>
        <v>37956</v>
      </c>
      <c r="BC5" s="48" t="str">
        <f t="shared" si="14"/>
        <v>2003</v>
      </c>
      <c r="BD5" s="47">
        <f t="shared" si="14"/>
        <v>37987</v>
      </c>
      <c r="BE5" s="47">
        <f t="shared" si="14"/>
        <v>38018</v>
      </c>
      <c r="BF5" s="47">
        <f t="shared" si="14"/>
        <v>38047</v>
      </c>
      <c r="BG5" s="47">
        <f t="shared" si="14"/>
        <v>38078</v>
      </c>
      <c r="BH5" s="47">
        <f t="shared" si="14"/>
        <v>38108</v>
      </c>
      <c r="BI5" s="47">
        <f t="shared" si="14"/>
        <v>38139</v>
      </c>
      <c r="BJ5" s="47">
        <f t="shared" si="14"/>
        <v>38169</v>
      </c>
      <c r="BK5" s="47">
        <f t="shared" si="14"/>
        <v>38200</v>
      </c>
      <c r="BL5" s="47">
        <f t="shared" si="14"/>
        <v>38231</v>
      </c>
      <c r="BM5" s="47">
        <f t="shared" si="14"/>
        <v>38261</v>
      </c>
      <c r="BN5" s="47">
        <f t="shared" si="14"/>
        <v>38292</v>
      </c>
      <c r="BO5" s="47">
        <f t="shared" si="14"/>
        <v>38322</v>
      </c>
      <c r="BP5" s="48" t="str">
        <f t="shared" si="14"/>
        <v>2004</v>
      </c>
      <c r="BQ5" s="47">
        <f t="shared" si="14"/>
        <v>38353</v>
      </c>
      <c r="BR5" s="47">
        <f t="shared" si="14"/>
        <v>38384</v>
      </c>
      <c r="BS5" s="47">
        <f t="shared" si="14"/>
        <v>38412</v>
      </c>
      <c r="BT5" s="47">
        <f t="shared" si="14"/>
        <v>38443</v>
      </c>
      <c r="BU5" s="47">
        <f t="shared" si="14"/>
        <v>38473</v>
      </c>
      <c r="BV5" s="47">
        <f t="shared" si="14"/>
        <v>38504</v>
      </c>
      <c r="BW5" s="47">
        <f t="shared" si="14"/>
        <v>38534</v>
      </c>
      <c r="BX5" s="47">
        <f t="shared" si="14"/>
        <v>38565</v>
      </c>
      <c r="BY5" s="47">
        <f t="shared" si="14"/>
        <v>38596</v>
      </c>
      <c r="BZ5" s="47">
        <f t="shared" si="14"/>
        <v>38626</v>
      </c>
      <c r="CA5" s="47">
        <f t="shared" si="14"/>
        <v>38657</v>
      </c>
      <c r="CB5" s="47">
        <f t="shared" si="14"/>
        <v>38687</v>
      </c>
      <c r="CC5" s="48" t="str">
        <f t="shared" si="14"/>
        <v>2005</v>
      </c>
      <c r="CD5" s="47">
        <f>+IF(MONTH(CB5)&lt;&gt;12,IF(MONTH(CC5)=12,TEXT(CC5,"YYYY"),EDATE(CC5,1)),EDATE(CB5,1))</f>
        <v>38718</v>
      </c>
      <c r="CE5" s="47">
        <f>+IF(MONTH(CC5)&lt;&gt;12,IF(MONTH(CD5)=12,TEXT(CD5,"YYYY"),EDATE(CD5,1)),EDATE(CC5,1))</f>
        <v>38749</v>
      </c>
      <c r="CF5" s="47">
        <f t="shared" si="14"/>
        <v>38777</v>
      </c>
      <c r="CG5" s="47">
        <f t="shared" si="14"/>
        <v>38808</v>
      </c>
      <c r="CH5" s="47">
        <f t="shared" si="14"/>
        <v>38838</v>
      </c>
      <c r="CI5" s="47">
        <f t="shared" si="14"/>
        <v>38869</v>
      </c>
      <c r="CJ5" s="47">
        <f t="shared" si="14"/>
        <v>38899</v>
      </c>
      <c r="CK5" s="47">
        <f t="shared" si="14"/>
        <v>38930</v>
      </c>
      <c r="CL5" s="47">
        <f t="shared" si="14"/>
        <v>38961</v>
      </c>
      <c r="CM5" s="47">
        <f t="shared" si="14"/>
        <v>38991</v>
      </c>
      <c r="CN5" s="47">
        <f t="shared" si="14"/>
        <v>39022</v>
      </c>
      <c r="CO5" s="47">
        <f t="shared" si="14"/>
        <v>39052</v>
      </c>
      <c r="CP5" s="48" t="str">
        <f t="shared" si="14"/>
        <v>2006</v>
      </c>
      <c r="CQ5" s="47">
        <v>39083</v>
      </c>
      <c r="CR5" s="47">
        <f>+IF(MONTH(C5)&lt;&gt;12,IF(MONTH(CQ5)=12,TEXT(CQ5,"YYYY"),EDATE(CQ5,1)),EDATE(C5,1))</f>
        <v>39114</v>
      </c>
      <c r="CS5" s="47">
        <f t="shared" ref="CS5:FD5" si="15">+IF(MONTH(CQ5)&lt;&gt;12,IF(MONTH(CR5)=12,TEXT(CR5,"YYYY"),EDATE(CR5,1)),EDATE(CQ5,1))</f>
        <v>39142</v>
      </c>
      <c r="CT5" s="47">
        <f t="shared" si="15"/>
        <v>39173</v>
      </c>
      <c r="CU5" s="47">
        <f t="shared" si="15"/>
        <v>39203</v>
      </c>
      <c r="CV5" s="47">
        <f t="shared" si="15"/>
        <v>39234</v>
      </c>
      <c r="CW5" s="47">
        <f t="shared" si="15"/>
        <v>39264</v>
      </c>
      <c r="CX5" s="47">
        <f t="shared" si="15"/>
        <v>39295</v>
      </c>
      <c r="CY5" s="47">
        <f t="shared" si="15"/>
        <v>39326</v>
      </c>
      <c r="CZ5" s="47">
        <f t="shared" si="15"/>
        <v>39356</v>
      </c>
      <c r="DA5" s="47">
        <f t="shared" si="15"/>
        <v>39387</v>
      </c>
      <c r="DB5" s="47">
        <f t="shared" si="15"/>
        <v>39417</v>
      </c>
      <c r="DC5" s="48" t="str">
        <f t="shared" si="15"/>
        <v>2007</v>
      </c>
      <c r="DD5" s="47">
        <f t="shared" si="15"/>
        <v>39448</v>
      </c>
      <c r="DE5" s="47">
        <f t="shared" si="15"/>
        <v>39479</v>
      </c>
      <c r="DF5" s="47">
        <f t="shared" si="15"/>
        <v>39508</v>
      </c>
      <c r="DG5" s="47">
        <f t="shared" si="15"/>
        <v>39539</v>
      </c>
      <c r="DH5" s="47">
        <f t="shared" si="15"/>
        <v>39569</v>
      </c>
      <c r="DI5" s="47">
        <f t="shared" si="15"/>
        <v>39600</v>
      </c>
      <c r="DJ5" s="47">
        <f t="shared" si="15"/>
        <v>39630</v>
      </c>
      <c r="DK5" s="47">
        <f t="shared" si="15"/>
        <v>39661</v>
      </c>
      <c r="DL5" s="47">
        <f t="shared" si="15"/>
        <v>39692</v>
      </c>
      <c r="DM5" s="47">
        <f t="shared" si="15"/>
        <v>39722</v>
      </c>
      <c r="DN5" s="47">
        <f t="shared" si="15"/>
        <v>39753</v>
      </c>
      <c r="DO5" s="47">
        <f t="shared" si="15"/>
        <v>39783</v>
      </c>
      <c r="DP5" s="48" t="str">
        <f t="shared" si="15"/>
        <v>2008</v>
      </c>
      <c r="DQ5" s="47">
        <f t="shared" si="15"/>
        <v>39814</v>
      </c>
      <c r="DR5" s="47">
        <f t="shared" si="15"/>
        <v>39845</v>
      </c>
      <c r="DS5" s="47">
        <f t="shared" si="15"/>
        <v>39873</v>
      </c>
      <c r="DT5" s="47">
        <f t="shared" si="15"/>
        <v>39904</v>
      </c>
      <c r="DU5" s="47">
        <f t="shared" si="15"/>
        <v>39934</v>
      </c>
      <c r="DV5" s="47">
        <f t="shared" si="15"/>
        <v>39965</v>
      </c>
      <c r="DW5" s="47">
        <f t="shared" si="15"/>
        <v>39995</v>
      </c>
      <c r="DX5" s="47">
        <f t="shared" si="15"/>
        <v>40026</v>
      </c>
      <c r="DY5" s="47">
        <f t="shared" si="15"/>
        <v>40057</v>
      </c>
      <c r="DZ5" s="47">
        <f t="shared" si="15"/>
        <v>40087</v>
      </c>
      <c r="EA5" s="47">
        <f t="shared" si="15"/>
        <v>40118</v>
      </c>
      <c r="EB5" s="47">
        <f t="shared" si="15"/>
        <v>40148</v>
      </c>
      <c r="EC5" s="48" t="str">
        <f t="shared" si="15"/>
        <v>2009</v>
      </c>
      <c r="ED5" s="47">
        <f t="shared" si="15"/>
        <v>40179</v>
      </c>
      <c r="EE5" s="47">
        <f t="shared" si="15"/>
        <v>40210</v>
      </c>
      <c r="EF5" s="47">
        <f t="shared" si="15"/>
        <v>40238</v>
      </c>
      <c r="EG5" s="47">
        <f t="shared" si="15"/>
        <v>40269</v>
      </c>
      <c r="EH5" s="47">
        <f t="shared" si="15"/>
        <v>40299</v>
      </c>
      <c r="EI5" s="47">
        <f t="shared" si="15"/>
        <v>40330</v>
      </c>
      <c r="EJ5" s="47">
        <f t="shared" si="15"/>
        <v>40360</v>
      </c>
      <c r="EK5" s="47">
        <f t="shared" si="15"/>
        <v>40391</v>
      </c>
      <c r="EL5" s="47">
        <f t="shared" si="15"/>
        <v>40422</v>
      </c>
      <c r="EM5" s="47">
        <f t="shared" si="15"/>
        <v>40452</v>
      </c>
      <c r="EN5" s="47">
        <f t="shared" si="15"/>
        <v>40483</v>
      </c>
      <c r="EO5" s="47">
        <f t="shared" si="15"/>
        <v>40513</v>
      </c>
      <c r="EP5" s="48" t="str">
        <f t="shared" si="15"/>
        <v>2010</v>
      </c>
      <c r="EQ5" s="47">
        <f t="shared" si="15"/>
        <v>40544</v>
      </c>
      <c r="ER5" s="47">
        <f t="shared" si="15"/>
        <v>40575</v>
      </c>
      <c r="ES5" s="47">
        <f t="shared" si="15"/>
        <v>40603</v>
      </c>
      <c r="ET5" s="47">
        <f t="shared" si="15"/>
        <v>40634</v>
      </c>
      <c r="EU5" s="47">
        <f t="shared" si="15"/>
        <v>40664</v>
      </c>
      <c r="EV5" s="47">
        <f t="shared" si="15"/>
        <v>40695</v>
      </c>
      <c r="EW5" s="47">
        <f t="shared" si="15"/>
        <v>40725</v>
      </c>
      <c r="EX5" s="47">
        <f t="shared" si="15"/>
        <v>40756</v>
      </c>
      <c r="EY5" s="47">
        <f t="shared" si="15"/>
        <v>40787</v>
      </c>
      <c r="EZ5" s="47">
        <f t="shared" si="15"/>
        <v>40817</v>
      </c>
      <c r="FA5" s="47">
        <f t="shared" si="15"/>
        <v>40848</v>
      </c>
      <c r="FB5" s="47">
        <f t="shared" si="15"/>
        <v>40878</v>
      </c>
      <c r="FC5" s="48" t="str">
        <f t="shared" si="15"/>
        <v>2011</v>
      </c>
      <c r="FD5" s="47">
        <f t="shared" si="15"/>
        <v>40909</v>
      </c>
      <c r="FE5" s="47">
        <f t="shared" ref="FE5:HP5" si="16">+IF(MONTH(FC5)&lt;&gt;12,IF(MONTH(FD5)=12,TEXT(FD5,"YYYY"),EDATE(FD5,1)),EDATE(FC5,1))</f>
        <v>40940</v>
      </c>
      <c r="FF5" s="47">
        <f t="shared" si="16"/>
        <v>40969</v>
      </c>
      <c r="FG5" s="47">
        <f t="shared" si="16"/>
        <v>41000</v>
      </c>
      <c r="FH5" s="47">
        <f t="shared" si="16"/>
        <v>41030</v>
      </c>
      <c r="FI5" s="47">
        <f t="shared" si="16"/>
        <v>41061</v>
      </c>
      <c r="FJ5" s="47">
        <f t="shared" si="16"/>
        <v>41091</v>
      </c>
      <c r="FK5" s="47">
        <f t="shared" si="16"/>
        <v>41122</v>
      </c>
      <c r="FL5" s="47">
        <f t="shared" si="16"/>
        <v>41153</v>
      </c>
      <c r="FM5" s="47">
        <f t="shared" si="16"/>
        <v>41183</v>
      </c>
      <c r="FN5" s="47">
        <f t="shared" si="16"/>
        <v>41214</v>
      </c>
      <c r="FO5" s="47">
        <f t="shared" si="16"/>
        <v>41244</v>
      </c>
      <c r="FP5" s="48" t="str">
        <f t="shared" si="16"/>
        <v>2012</v>
      </c>
      <c r="FQ5" s="47">
        <f t="shared" si="16"/>
        <v>41275</v>
      </c>
      <c r="FR5" s="47">
        <f t="shared" si="16"/>
        <v>41306</v>
      </c>
      <c r="FS5" s="47">
        <f t="shared" si="16"/>
        <v>41334</v>
      </c>
      <c r="FT5" s="47">
        <f t="shared" si="16"/>
        <v>41365</v>
      </c>
      <c r="FU5" s="47">
        <f t="shared" si="16"/>
        <v>41395</v>
      </c>
      <c r="FV5" s="47">
        <f t="shared" si="16"/>
        <v>41426</v>
      </c>
      <c r="FW5" s="47">
        <f t="shared" si="16"/>
        <v>41456</v>
      </c>
      <c r="FX5" s="47">
        <f t="shared" si="16"/>
        <v>41487</v>
      </c>
      <c r="FY5" s="47">
        <f t="shared" si="16"/>
        <v>41518</v>
      </c>
      <c r="FZ5" s="47">
        <f t="shared" si="16"/>
        <v>41548</v>
      </c>
      <c r="GA5" s="47">
        <f t="shared" si="16"/>
        <v>41579</v>
      </c>
      <c r="GB5" s="47">
        <f t="shared" si="16"/>
        <v>41609</v>
      </c>
      <c r="GC5" s="48" t="str">
        <f t="shared" si="16"/>
        <v>2013</v>
      </c>
      <c r="GD5" s="47">
        <f t="shared" si="16"/>
        <v>41640</v>
      </c>
      <c r="GE5" s="47">
        <f t="shared" si="16"/>
        <v>41671</v>
      </c>
      <c r="GF5" s="47">
        <f t="shared" si="16"/>
        <v>41699</v>
      </c>
      <c r="GG5" s="47">
        <f t="shared" si="16"/>
        <v>41730</v>
      </c>
      <c r="GH5" s="47">
        <f t="shared" si="16"/>
        <v>41760</v>
      </c>
      <c r="GI5" s="47">
        <f t="shared" si="16"/>
        <v>41791</v>
      </c>
      <c r="GJ5" s="47">
        <f t="shared" si="16"/>
        <v>41821</v>
      </c>
      <c r="GK5" s="47">
        <f t="shared" si="16"/>
        <v>41852</v>
      </c>
      <c r="GL5" s="47">
        <f t="shared" si="16"/>
        <v>41883</v>
      </c>
      <c r="GM5" s="47">
        <f t="shared" si="16"/>
        <v>41913</v>
      </c>
      <c r="GN5" s="47">
        <f t="shared" si="16"/>
        <v>41944</v>
      </c>
      <c r="GO5" s="47">
        <f t="shared" si="16"/>
        <v>41974</v>
      </c>
      <c r="GP5" s="48" t="str">
        <f t="shared" si="16"/>
        <v>2014</v>
      </c>
      <c r="GQ5" s="47">
        <f t="shared" si="16"/>
        <v>42005</v>
      </c>
      <c r="GR5" s="47">
        <f t="shared" si="16"/>
        <v>42036</v>
      </c>
      <c r="GS5" s="47">
        <f t="shared" si="16"/>
        <v>42064</v>
      </c>
      <c r="GT5" s="47">
        <f t="shared" si="16"/>
        <v>42095</v>
      </c>
      <c r="GU5" s="47">
        <f t="shared" si="16"/>
        <v>42125</v>
      </c>
      <c r="GV5" s="47">
        <f t="shared" si="16"/>
        <v>42156</v>
      </c>
      <c r="GW5" s="47">
        <f t="shared" si="16"/>
        <v>42186</v>
      </c>
      <c r="GX5" s="47">
        <f t="shared" si="16"/>
        <v>42217</v>
      </c>
      <c r="GY5" s="47">
        <f t="shared" si="16"/>
        <v>42248</v>
      </c>
      <c r="GZ5" s="47">
        <f t="shared" si="16"/>
        <v>42278</v>
      </c>
      <c r="HA5" s="47">
        <f t="shared" si="16"/>
        <v>42309</v>
      </c>
      <c r="HB5" s="47">
        <f t="shared" si="16"/>
        <v>42339</v>
      </c>
      <c r="HC5" s="48" t="str">
        <f t="shared" si="16"/>
        <v>2015</v>
      </c>
      <c r="HD5" s="47">
        <f t="shared" si="16"/>
        <v>42370</v>
      </c>
      <c r="HE5" s="47">
        <f t="shared" si="16"/>
        <v>42401</v>
      </c>
      <c r="HF5" s="47">
        <f t="shared" si="16"/>
        <v>42430</v>
      </c>
      <c r="HG5" s="47">
        <f t="shared" si="16"/>
        <v>42461</v>
      </c>
      <c r="HH5" s="47">
        <f t="shared" si="16"/>
        <v>42491</v>
      </c>
      <c r="HI5" s="47">
        <f t="shared" si="16"/>
        <v>42522</v>
      </c>
      <c r="HJ5" s="47">
        <f t="shared" si="16"/>
        <v>42552</v>
      </c>
      <c r="HK5" s="47">
        <f t="shared" si="16"/>
        <v>42583</v>
      </c>
      <c r="HL5" s="47">
        <f t="shared" si="16"/>
        <v>42614</v>
      </c>
      <c r="HM5" s="47">
        <f t="shared" si="16"/>
        <v>42644</v>
      </c>
      <c r="HN5" s="47">
        <f t="shared" si="16"/>
        <v>42675</v>
      </c>
      <c r="HO5" s="47">
        <f t="shared" si="16"/>
        <v>42705</v>
      </c>
      <c r="HP5" s="48" t="str">
        <f t="shared" si="16"/>
        <v>2016</v>
      </c>
      <c r="HQ5" s="47">
        <f t="shared" ref="HQ5:KB5" si="17">+IF(MONTH(HO5)&lt;&gt;12,IF(MONTH(HP5)=12,TEXT(HP5,"YYYY"),EDATE(HP5,1)),EDATE(HO5,1))</f>
        <v>42736</v>
      </c>
      <c r="HR5" s="47">
        <f t="shared" si="17"/>
        <v>42767</v>
      </c>
      <c r="HS5" s="47">
        <f t="shared" si="17"/>
        <v>42795</v>
      </c>
      <c r="HT5" s="47">
        <f t="shared" si="17"/>
        <v>42826</v>
      </c>
      <c r="HU5" s="47">
        <f t="shared" si="17"/>
        <v>42856</v>
      </c>
      <c r="HV5" s="47">
        <f t="shared" si="17"/>
        <v>42887</v>
      </c>
      <c r="HW5" s="47">
        <f t="shared" si="17"/>
        <v>42917</v>
      </c>
      <c r="HX5" s="47">
        <f t="shared" si="17"/>
        <v>42948</v>
      </c>
      <c r="HY5" s="47">
        <f t="shared" si="17"/>
        <v>42979</v>
      </c>
      <c r="HZ5" s="47">
        <f t="shared" si="17"/>
        <v>43009</v>
      </c>
      <c r="IA5" s="47">
        <f t="shared" si="17"/>
        <v>43040</v>
      </c>
      <c r="IB5" s="47">
        <f t="shared" si="17"/>
        <v>43070</v>
      </c>
      <c r="IC5" s="48" t="str">
        <f t="shared" si="17"/>
        <v>2017</v>
      </c>
      <c r="ID5" s="47">
        <f t="shared" si="17"/>
        <v>43101</v>
      </c>
      <c r="IE5" s="47">
        <f t="shared" si="17"/>
        <v>43132</v>
      </c>
      <c r="IF5" s="47">
        <f t="shared" si="17"/>
        <v>43160</v>
      </c>
      <c r="IG5" s="47">
        <f t="shared" si="17"/>
        <v>43191</v>
      </c>
      <c r="IH5" s="47">
        <f t="shared" si="17"/>
        <v>43221</v>
      </c>
      <c r="II5" s="47">
        <f t="shared" si="17"/>
        <v>43252</v>
      </c>
      <c r="IJ5" s="47">
        <f t="shared" si="17"/>
        <v>43282</v>
      </c>
      <c r="IK5" s="47">
        <f t="shared" si="17"/>
        <v>43313</v>
      </c>
      <c r="IL5" s="47">
        <f t="shared" si="17"/>
        <v>43344</v>
      </c>
      <c r="IM5" s="47">
        <f t="shared" si="17"/>
        <v>43374</v>
      </c>
      <c r="IN5" s="47">
        <f t="shared" si="17"/>
        <v>43405</v>
      </c>
      <c r="IO5" s="47">
        <f t="shared" si="17"/>
        <v>43435</v>
      </c>
      <c r="IP5" s="48" t="str">
        <f t="shared" si="17"/>
        <v>2018</v>
      </c>
      <c r="IQ5" s="47">
        <f t="shared" si="17"/>
        <v>43466</v>
      </c>
      <c r="IR5" s="47">
        <f t="shared" si="17"/>
        <v>43497</v>
      </c>
      <c r="IS5" s="47">
        <f t="shared" si="17"/>
        <v>43525</v>
      </c>
      <c r="IT5" s="47">
        <f t="shared" si="17"/>
        <v>43556</v>
      </c>
      <c r="IU5" s="47">
        <f t="shared" si="17"/>
        <v>43586</v>
      </c>
      <c r="IV5" s="47">
        <f t="shared" si="17"/>
        <v>43617</v>
      </c>
      <c r="IW5" s="47">
        <f t="shared" si="17"/>
        <v>43647</v>
      </c>
      <c r="IX5" s="47">
        <f t="shared" si="17"/>
        <v>43678</v>
      </c>
      <c r="IY5" s="47">
        <f t="shared" si="17"/>
        <v>43709</v>
      </c>
      <c r="IZ5" s="47">
        <f t="shared" si="17"/>
        <v>43739</v>
      </c>
      <c r="JA5" s="47">
        <f t="shared" si="17"/>
        <v>43770</v>
      </c>
      <c r="JB5" s="47">
        <f t="shared" si="17"/>
        <v>43800</v>
      </c>
      <c r="JC5" s="48" t="str">
        <f t="shared" si="17"/>
        <v>2019</v>
      </c>
      <c r="JD5" s="47">
        <f t="shared" si="17"/>
        <v>43831</v>
      </c>
      <c r="JE5" s="47">
        <f t="shared" si="17"/>
        <v>43862</v>
      </c>
      <c r="JF5" s="47">
        <f t="shared" si="17"/>
        <v>43891</v>
      </c>
      <c r="JG5" s="47">
        <f t="shared" si="17"/>
        <v>43922</v>
      </c>
      <c r="JH5" s="47">
        <f t="shared" si="17"/>
        <v>43952</v>
      </c>
      <c r="JI5" s="47">
        <f t="shared" si="17"/>
        <v>43983</v>
      </c>
      <c r="JJ5" s="47">
        <f t="shared" si="17"/>
        <v>44013</v>
      </c>
      <c r="JK5" s="47">
        <f t="shared" si="17"/>
        <v>44044</v>
      </c>
      <c r="JL5" s="47">
        <f t="shared" si="17"/>
        <v>44075</v>
      </c>
      <c r="JM5" s="47">
        <f t="shared" si="17"/>
        <v>44105</v>
      </c>
      <c r="JN5" s="47">
        <f t="shared" si="17"/>
        <v>44136</v>
      </c>
      <c r="JO5" s="47">
        <f t="shared" si="17"/>
        <v>44166</v>
      </c>
      <c r="JP5" s="48" t="str">
        <f t="shared" si="17"/>
        <v>2020</v>
      </c>
      <c r="JQ5" s="47">
        <f t="shared" si="17"/>
        <v>44197</v>
      </c>
      <c r="JR5" s="47">
        <f t="shared" si="17"/>
        <v>44228</v>
      </c>
      <c r="JS5" s="47">
        <f t="shared" si="17"/>
        <v>44256</v>
      </c>
      <c r="JT5" s="47">
        <f t="shared" si="17"/>
        <v>44287</v>
      </c>
      <c r="JU5" s="47">
        <f t="shared" si="17"/>
        <v>44317</v>
      </c>
      <c r="JV5" s="47">
        <f t="shared" si="17"/>
        <v>44348</v>
      </c>
      <c r="JW5" s="47">
        <f t="shared" si="17"/>
        <v>44378</v>
      </c>
      <c r="JX5" s="47">
        <f t="shared" si="17"/>
        <v>44409</v>
      </c>
      <c r="JY5" s="47">
        <f t="shared" si="17"/>
        <v>44440</v>
      </c>
      <c r="JZ5" s="47">
        <f t="shared" si="17"/>
        <v>44470</v>
      </c>
      <c r="KA5" s="47">
        <f t="shared" si="17"/>
        <v>44501</v>
      </c>
      <c r="KB5" s="47">
        <f t="shared" si="17"/>
        <v>44531</v>
      </c>
      <c r="KC5" s="48" t="str">
        <f t="shared" ref="KC5:LP5" si="18">+IF(MONTH(KA5)&lt;&gt;12,IF(MONTH(KB5)=12,TEXT(KB5,"YYYY"),EDATE(KB5,1)),EDATE(KA5,1))</f>
        <v>2021</v>
      </c>
      <c r="KD5" s="47">
        <f t="shared" si="18"/>
        <v>44562</v>
      </c>
      <c r="KE5" s="47">
        <f t="shared" si="18"/>
        <v>44593</v>
      </c>
      <c r="KF5" s="47">
        <f t="shared" si="18"/>
        <v>44621</v>
      </c>
      <c r="KG5" s="47">
        <f t="shared" si="18"/>
        <v>44652</v>
      </c>
      <c r="KH5" s="47">
        <f t="shared" si="18"/>
        <v>44682</v>
      </c>
      <c r="KI5" s="47">
        <f t="shared" si="18"/>
        <v>44713</v>
      </c>
      <c r="KJ5" s="47">
        <f t="shared" si="18"/>
        <v>44743</v>
      </c>
      <c r="KK5" s="47">
        <f t="shared" si="18"/>
        <v>44774</v>
      </c>
      <c r="KL5" s="47">
        <f t="shared" si="18"/>
        <v>44805</v>
      </c>
      <c r="KM5" s="47">
        <f t="shared" si="18"/>
        <v>44835</v>
      </c>
      <c r="KN5" s="47">
        <f t="shared" si="18"/>
        <v>44866</v>
      </c>
      <c r="KO5" s="47">
        <f t="shared" si="18"/>
        <v>44896</v>
      </c>
      <c r="KP5" s="48" t="str">
        <f t="shared" si="18"/>
        <v>2022</v>
      </c>
      <c r="KQ5" s="47">
        <f t="shared" si="18"/>
        <v>44927</v>
      </c>
      <c r="KR5" s="47">
        <f t="shared" si="18"/>
        <v>44958</v>
      </c>
      <c r="KS5" s="47">
        <f t="shared" si="18"/>
        <v>44986</v>
      </c>
      <c r="KT5" s="47">
        <f t="shared" si="18"/>
        <v>45017</v>
      </c>
      <c r="KU5" s="47">
        <f t="shared" si="18"/>
        <v>45047</v>
      </c>
      <c r="KV5" s="47">
        <f t="shared" si="18"/>
        <v>45078</v>
      </c>
      <c r="KW5" s="47">
        <f t="shared" si="18"/>
        <v>45108</v>
      </c>
      <c r="KX5" s="47">
        <f t="shared" si="18"/>
        <v>45139</v>
      </c>
      <c r="KY5" s="47">
        <f t="shared" si="18"/>
        <v>45170</v>
      </c>
      <c r="KZ5" s="47">
        <f t="shared" si="18"/>
        <v>45200</v>
      </c>
      <c r="LA5" s="47">
        <f t="shared" si="18"/>
        <v>45231</v>
      </c>
      <c r="LB5" s="47">
        <f t="shared" si="18"/>
        <v>45261</v>
      </c>
      <c r="LC5" s="48" t="str">
        <f t="shared" si="18"/>
        <v>2023</v>
      </c>
      <c r="LD5" s="47">
        <f t="shared" si="18"/>
        <v>45292</v>
      </c>
      <c r="LE5" s="47">
        <f t="shared" si="18"/>
        <v>45323</v>
      </c>
      <c r="LF5" s="47">
        <f t="shared" si="18"/>
        <v>45352</v>
      </c>
      <c r="LG5" s="47">
        <f t="shared" si="18"/>
        <v>45383</v>
      </c>
      <c r="LH5" s="47">
        <f t="shared" si="18"/>
        <v>45413</v>
      </c>
      <c r="LI5" s="47">
        <f t="shared" si="18"/>
        <v>45444</v>
      </c>
      <c r="LJ5" s="47">
        <f t="shared" si="18"/>
        <v>45474</v>
      </c>
      <c r="LK5" s="47">
        <f t="shared" si="18"/>
        <v>45505</v>
      </c>
      <c r="LL5" s="47">
        <f t="shared" si="18"/>
        <v>45536</v>
      </c>
      <c r="LM5" s="47">
        <f t="shared" si="18"/>
        <v>45566</v>
      </c>
      <c r="LN5" s="47">
        <f>+IF(MONTH(LL5)&lt;&gt;12,IF(MONTH(LM5)=12,TEXT(LM5,"YYYY"),EDATE(LM5,1)),EDATE(LL5,1))</f>
        <v>45597</v>
      </c>
      <c r="LO5" s="47">
        <f t="shared" si="18"/>
        <v>45627</v>
      </c>
      <c r="LP5" s="48" t="str">
        <f t="shared" si="18"/>
        <v>2024</v>
      </c>
      <c r="LQ5" s="47">
        <f t="shared" ref="LQ5" si="19">+IF(MONTH(LO5)&lt;&gt;12,IF(MONTH(LP5)=12,TEXT(LP5,"YYYY"),EDATE(LP5,1)),EDATE(LO5,1))</f>
        <v>45658</v>
      </c>
      <c r="LR5" s="47">
        <f t="shared" ref="LR5" si="20">+IF(MONTH(LP5)&lt;&gt;12,IF(MONTH(LQ5)=12,TEXT(LQ5,"YYYY"),EDATE(LQ5,1)),EDATE(LP5,1))</f>
        <v>45689</v>
      </c>
      <c r="LS5" s="47">
        <f t="shared" ref="LS5" si="21">+IF(MONTH(LQ5)&lt;&gt;12,IF(MONTH(LR5)=12,TEXT(LR5,"YYYY"),EDATE(LR5,1)),EDATE(LQ5,1))</f>
        <v>45717</v>
      </c>
      <c r="LT5" s="47">
        <f t="shared" ref="LT5" si="22">+IF(MONTH(LR5)&lt;&gt;12,IF(MONTH(LS5)=12,TEXT(LS5,"YYYY"),EDATE(LS5,1)),EDATE(LR5,1))</f>
        <v>45748</v>
      </c>
      <c r="LU5" s="47">
        <f t="shared" ref="LU5" si="23">+IF(MONTH(LS5)&lt;&gt;12,IF(MONTH(LT5)=12,TEXT(LT5,"YYYY"),EDATE(LT5,1)),EDATE(LS5,1))</f>
        <v>45778</v>
      </c>
      <c r="LV5" s="47">
        <f t="shared" ref="LV5" si="24">+IF(MONTH(LT5)&lt;&gt;12,IF(MONTH(LU5)=12,TEXT(LU5,"YYYY"),EDATE(LU5,1)),EDATE(LT5,1))</f>
        <v>45809</v>
      </c>
      <c r="LW5" s="47">
        <f t="shared" ref="LW5" si="25">+IF(MONTH(LU5)&lt;&gt;12,IF(MONTH(LV5)=12,TEXT(LV5,"YYYY"),EDATE(LV5,1)),EDATE(LU5,1))</f>
        <v>45839</v>
      </c>
      <c r="LX5" s="47">
        <f t="shared" ref="LX5" si="26">+IF(MONTH(LV5)&lt;&gt;12,IF(MONTH(LW5)=12,TEXT(LW5,"YYYY"),EDATE(LW5,1)),EDATE(LV5,1))</f>
        <v>45870</v>
      </c>
      <c r="LY5" s="47">
        <f t="shared" ref="LY5" si="27">+IF(MONTH(LW5)&lt;&gt;12,IF(MONTH(LX5)=12,TEXT(LX5,"YYYY"),EDATE(LX5,1)),EDATE(LW5,1))</f>
        <v>45901</v>
      </c>
      <c r="LZ5" s="47">
        <f t="shared" ref="LZ5" si="28">+IF(MONTH(LX5)&lt;&gt;12,IF(MONTH(LY5)=12,TEXT(LY5,"YYYY"),EDATE(LY5,1)),EDATE(LX5,1))</f>
        <v>45931</v>
      </c>
      <c r="MA5" s="47">
        <f>+IF(MONTH(LY5)&lt;&gt;12,IF(MONTH(LZ5)=12,TEXT(LZ5,"YYYY"),EDATE(LZ5,1)),EDATE(LY5,1))</f>
        <v>45962</v>
      </c>
      <c r="MB5" s="47">
        <f t="shared" ref="MB5" si="29">+IF(MONTH(LZ5)&lt;&gt;12,IF(MONTH(MA5)=12,TEXT(MA5,"YYYY"),EDATE(MA5,1)),EDATE(LZ5,1))</f>
        <v>45992</v>
      </c>
      <c r="MC5" s="48" t="str">
        <f t="shared" ref="MC5" si="30">+IF(MONTH(MA5)&lt;&gt;12,IF(MONTH(MB5)=12,TEXT(MB5,"YYYY"),EDATE(MB5,1)),EDATE(MA5,1))</f>
        <v>2025</v>
      </c>
      <c r="MD5" s="47">
        <f t="shared" ref="MD5" si="31">+IF(MONTH(MB5)&lt;&gt;12,IF(MONTH(MC5)=12,TEXT(MC5,"YYYY"),EDATE(MC5,1)),EDATE(MB5,1))</f>
        <v>46023</v>
      </c>
      <c r="ME5" s="47">
        <f t="shared" ref="ME5" si="32">+IF(MONTH(MC5)&lt;&gt;12,IF(MONTH(MD5)=12,TEXT(MD5,"YYYY"),EDATE(MD5,1)),EDATE(MC5,1))</f>
        <v>46054</v>
      </c>
      <c r="MF5" s="47">
        <f t="shared" ref="MF5" si="33">+IF(MONTH(MD5)&lt;&gt;12,IF(MONTH(ME5)=12,TEXT(ME5,"YYYY"),EDATE(ME5,1)),EDATE(MD5,1))</f>
        <v>46082</v>
      </c>
      <c r="MG5" s="47">
        <f t="shared" ref="MG5" si="34">+IF(MONTH(ME5)&lt;&gt;12,IF(MONTH(MF5)=12,TEXT(MF5,"YYYY"),EDATE(MF5,1)),EDATE(ME5,1))</f>
        <v>46113</v>
      </c>
      <c r="MH5" s="47">
        <f t="shared" ref="MH5" si="35">+IF(MONTH(MF5)&lt;&gt;12,IF(MONTH(MG5)=12,TEXT(MG5,"YYYY"),EDATE(MG5,1)),EDATE(MF5,1))</f>
        <v>46143</v>
      </c>
      <c r="MI5" s="47">
        <f t="shared" ref="MI5" si="36">+IF(MONTH(MG5)&lt;&gt;12,IF(MONTH(MH5)=12,TEXT(MH5,"YYYY"),EDATE(MH5,1)),EDATE(MG5,1))</f>
        <v>46174</v>
      </c>
      <c r="MJ5" s="47">
        <f t="shared" ref="MJ5" si="37">+IF(MONTH(MH5)&lt;&gt;12,IF(MONTH(MI5)=12,TEXT(MI5,"YYYY"),EDATE(MI5,1)),EDATE(MH5,1))</f>
        <v>46204</v>
      </c>
      <c r="MK5" s="47">
        <f t="shared" ref="MK5" si="38">+IF(MONTH(MI5)&lt;&gt;12,IF(MONTH(MJ5)=12,TEXT(MJ5,"YYYY"),EDATE(MJ5,1)),EDATE(MI5,1))</f>
        <v>46235</v>
      </c>
      <c r="ML5" s="47">
        <f t="shared" ref="ML5" si="39">+IF(MONTH(MJ5)&lt;&gt;12,IF(MONTH(MK5)=12,TEXT(MK5,"YYYY"),EDATE(MK5,1)),EDATE(MJ5,1))</f>
        <v>46266</v>
      </c>
      <c r="MM5" s="47">
        <f t="shared" ref="MM5" si="40">+IF(MONTH(MK5)&lt;&gt;12,IF(MONTH(ML5)=12,TEXT(ML5,"YYYY"),EDATE(ML5,1)),EDATE(MK5,1))</f>
        <v>46296</v>
      </c>
      <c r="MN5" s="47">
        <f>+IF(MONTH(ML5)&lt;&gt;12,IF(MONTH(MM5)=12,TEXT(MM5,"YYYY"),EDATE(MM5,1)),EDATE(ML5,1))</f>
        <v>46327</v>
      </c>
      <c r="MO5" s="47">
        <f t="shared" ref="MO5" si="41">+IF(MONTH(MM5)&lt;&gt;12,IF(MONTH(MN5)=12,TEXT(MN5,"YYYY"),EDATE(MN5,1)),EDATE(MM5,1))</f>
        <v>46357</v>
      </c>
      <c r="MP5" s="48" t="str">
        <f t="shared" ref="MP5" si="42">+IF(MONTH(MN5)&lt;&gt;12,IF(MONTH(MO5)=12,TEXT(MO5,"YYYY"),EDATE(MO5,1)),EDATE(MN5,1))</f>
        <v>2026</v>
      </c>
    </row>
    <row r="6" spans="1:354" s="5" customFormat="1">
      <c r="B6" s="9"/>
      <c r="D6" s="56"/>
      <c r="E6" s="56"/>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c r="AL6" s="56"/>
      <c r="AM6" s="56"/>
      <c r="AN6" s="56"/>
      <c r="AO6" s="56"/>
      <c r="AP6" s="56"/>
      <c r="AQ6" s="56"/>
      <c r="AR6" s="56"/>
      <c r="AS6" s="56"/>
      <c r="AT6" s="56"/>
      <c r="AU6" s="56"/>
      <c r="AV6" s="56"/>
      <c r="AW6" s="56"/>
      <c r="AX6" s="56"/>
      <c r="AY6" s="56"/>
      <c r="AZ6" s="56"/>
      <c r="BA6" s="56"/>
      <c r="BB6" s="56"/>
      <c r="BC6" s="56"/>
      <c r="BD6" s="56"/>
      <c r="BE6" s="56"/>
      <c r="BF6" s="56"/>
      <c r="BG6" s="56"/>
      <c r="BH6" s="56"/>
      <c r="BI6" s="56"/>
      <c r="BJ6" s="56"/>
      <c r="BK6" s="56"/>
      <c r="BL6" s="56"/>
      <c r="BM6" s="56"/>
      <c r="BN6" s="56"/>
      <c r="BO6" s="56"/>
      <c r="BP6" s="56"/>
      <c r="BQ6" s="56"/>
      <c r="BR6" s="56"/>
      <c r="BS6" s="56"/>
      <c r="BT6" s="56"/>
      <c r="BU6" s="56"/>
      <c r="BV6" s="56"/>
      <c r="BW6" s="56"/>
      <c r="BX6" s="56"/>
      <c r="BY6" s="56"/>
      <c r="BZ6" s="56"/>
      <c r="CA6" s="56"/>
      <c r="CB6" s="56"/>
      <c r="CC6" s="56"/>
      <c r="CD6" s="56"/>
      <c r="CE6" s="56"/>
      <c r="CF6" s="56"/>
      <c r="CG6" s="56"/>
      <c r="CH6" s="56"/>
      <c r="CI6" s="56"/>
      <c r="CJ6" s="56"/>
      <c r="CK6" s="56"/>
      <c r="CL6" s="56"/>
      <c r="CM6" s="56"/>
      <c r="CN6" s="56"/>
      <c r="CO6" s="56"/>
      <c r="CP6" s="56"/>
      <c r="CQ6" s="56"/>
      <c r="CR6" s="56"/>
      <c r="CS6" s="56"/>
      <c r="CT6" s="56"/>
      <c r="CU6" s="56"/>
      <c r="CV6" s="56"/>
      <c r="CW6" s="56"/>
      <c r="CX6" s="56"/>
      <c r="CY6" s="56"/>
      <c r="CZ6" s="56"/>
      <c r="DA6" s="56"/>
      <c r="DB6" s="56"/>
      <c r="DC6" s="56"/>
      <c r="DD6" s="56"/>
      <c r="DE6" s="56"/>
      <c r="DF6" s="56"/>
      <c r="DG6" s="56"/>
      <c r="DH6" s="56"/>
      <c r="DI6" s="56"/>
      <c r="DJ6" s="56"/>
      <c r="DK6" s="56"/>
      <c r="DL6" s="56"/>
      <c r="DM6" s="56"/>
      <c r="DN6" s="56"/>
      <c r="DO6" s="56"/>
      <c r="DP6" s="56"/>
      <c r="DQ6" s="56"/>
      <c r="DR6" s="56"/>
      <c r="DS6" s="56"/>
      <c r="DT6" s="56"/>
      <c r="DU6" s="56"/>
      <c r="DV6" s="56"/>
      <c r="DW6" s="56"/>
      <c r="DX6" s="56"/>
      <c r="DY6" s="56"/>
      <c r="DZ6" s="56"/>
      <c r="EA6" s="56"/>
      <c r="EB6" s="56"/>
      <c r="EC6" s="56"/>
      <c r="ED6" s="56"/>
      <c r="EE6" s="56"/>
      <c r="EF6" s="56"/>
      <c r="EG6" s="56"/>
      <c r="EH6" s="56"/>
      <c r="EI6" s="56"/>
      <c r="EJ6" s="56"/>
      <c r="EK6" s="56"/>
      <c r="EL6" s="56"/>
      <c r="EM6" s="56"/>
      <c r="EN6" s="56"/>
      <c r="EO6" s="56"/>
      <c r="EP6" s="56"/>
      <c r="EQ6" s="56"/>
      <c r="ER6" s="56"/>
      <c r="ES6" s="56"/>
      <c r="ET6" s="56"/>
      <c r="EU6" s="56"/>
      <c r="EV6" s="56"/>
      <c r="EW6" s="56"/>
      <c r="EX6" s="56"/>
      <c r="EY6" s="56"/>
      <c r="EZ6" s="56"/>
      <c r="FA6" s="56"/>
      <c r="FB6" s="56"/>
      <c r="FC6" s="56"/>
      <c r="FD6" s="56"/>
      <c r="FE6" s="56"/>
      <c r="FF6" s="56"/>
      <c r="FG6" s="56"/>
      <c r="FH6" s="56"/>
      <c r="FI6" s="56"/>
      <c r="FJ6" s="56"/>
      <c r="FK6" s="56"/>
      <c r="FL6" s="56"/>
      <c r="FM6" s="56"/>
      <c r="FN6" s="56"/>
      <c r="FO6" s="56"/>
      <c r="FP6" s="56"/>
      <c r="FQ6" s="56"/>
      <c r="FR6" s="56"/>
      <c r="FS6" s="56"/>
      <c r="FT6" s="56"/>
      <c r="FU6" s="56"/>
      <c r="FV6" s="56"/>
      <c r="FW6" s="56"/>
      <c r="FX6" s="56"/>
      <c r="FY6" s="56"/>
      <c r="FZ6" s="56"/>
      <c r="GA6" s="56"/>
      <c r="GB6" s="56"/>
      <c r="GC6" s="56"/>
      <c r="GD6" s="56"/>
      <c r="GE6" s="56"/>
      <c r="GF6" s="56"/>
      <c r="GG6" s="56"/>
      <c r="GH6" s="56"/>
      <c r="GI6" s="56"/>
      <c r="GJ6" s="56"/>
      <c r="GK6" s="56"/>
      <c r="GL6" s="56"/>
      <c r="GM6" s="56"/>
      <c r="GN6" s="56"/>
      <c r="GO6" s="56"/>
      <c r="GP6" s="56"/>
      <c r="GQ6" s="56"/>
      <c r="GR6" s="56"/>
      <c r="GS6" s="56"/>
      <c r="GT6" s="56"/>
      <c r="GU6" s="56"/>
      <c r="GV6" s="56"/>
      <c r="GW6" s="56"/>
      <c r="GX6" s="56"/>
      <c r="GY6" s="56"/>
      <c r="GZ6" s="56"/>
      <c r="HA6" s="56"/>
      <c r="HB6" s="56"/>
      <c r="HC6" s="56"/>
      <c r="HD6" s="56"/>
      <c r="HE6" s="56"/>
      <c r="HF6" s="56"/>
      <c r="HG6" s="56"/>
      <c r="HH6" s="56"/>
      <c r="HI6" s="56"/>
      <c r="HJ6" s="56"/>
      <c r="HK6" s="56"/>
      <c r="HL6" s="56"/>
      <c r="HM6" s="56"/>
      <c r="HN6" s="56"/>
      <c r="HO6" s="56"/>
      <c r="HP6" s="56"/>
      <c r="HQ6" s="56"/>
      <c r="HR6" s="56"/>
      <c r="HS6" s="56"/>
      <c r="HT6" s="56"/>
      <c r="HU6" s="56"/>
      <c r="HV6" s="56"/>
      <c r="HW6" s="56"/>
      <c r="HX6" s="56"/>
      <c r="HY6" s="56"/>
      <c r="HZ6" s="56"/>
      <c r="IA6" s="56"/>
      <c r="IB6" s="56"/>
      <c r="IC6" s="56"/>
      <c r="ID6" s="56"/>
      <c r="IE6" s="56"/>
      <c r="IF6" s="56"/>
      <c r="IG6" s="56"/>
      <c r="IH6" s="56"/>
      <c r="II6" s="56"/>
      <c r="IJ6" s="56"/>
      <c r="IK6" s="56"/>
      <c r="IL6" s="56"/>
      <c r="IM6" s="56"/>
      <c r="IN6" s="56"/>
      <c r="IO6" s="56"/>
      <c r="IP6" s="56"/>
      <c r="IQ6" s="56"/>
      <c r="IR6" s="56"/>
      <c r="IS6" s="56"/>
      <c r="IT6" s="56"/>
      <c r="IU6" s="56"/>
      <c r="IV6" s="56"/>
      <c r="IW6" s="56"/>
      <c r="IX6" s="56"/>
      <c r="IY6" s="56"/>
      <c r="IZ6" s="56"/>
      <c r="JA6" s="56"/>
      <c r="JB6" s="56"/>
      <c r="JC6" s="56"/>
      <c r="JD6" s="56"/>
      <c r="JE6" s="56"/>
      <c r="JF6" s="56"/>
      <c r="JG6" s="56"/>
      <c r="JH6" s="56"/>
      <c r="JI6" s="56"/>
      <c r="JJ6" s="56"/>
      <c r="JK6" s="56"/>
      <c r="JL6" s="56"/>
      <c r="JM6" s="56"/>
      <c r="JN6" s="56"/>
      <c r="JO6" s="56"/>
      <c r="JP6" s="56"/>
      <c r="JQ6" s="56"/>
      <c r="JR6" s="56"/>
      <c r="JS6" s="56"/>
      <c r="JT6" s="56"/>
      <c r="JU6" s="56"/>
      <c r="JV6" s="56"/>
      <c r="JW6" s="56"/>
      <c r="JX6" s="56"/>
      <c r="JY6" s="56"/>
      <c r="JZ6" s="56"/>
      <c r="KA6" s="56"/>
      <c r="KB6" s="56"/>
      <c r="KC6" s="56"/>
      <c r="KD6" s="56"/>
      <c r="KE6" s="56"/>
      <c r="KF6" s="56"/>
      <c r="KG6" s="56"/>
      <c r="KH6" s="56"/>
      <c r="KI6" s="56"/>
      <c r="KJ6" s="56"/>
      <c r="KK6" s="56"/>
      <c r="KL6" s="56"/>
      <c r="KM6" s="56"/>
      <c r="KN6" s="56"/>
      <c r="KO6" s="56"/>
      <c r="KP6" s="56"/>
      <c r="KQ6" s="56"/>
      <c r="KR6" s="56"/>
      <c r="KS6" s="56"/>
      <c r="KT6" s="56"/>
      <c r="KU6" s="56"/>
      <c r="KV6" s="56"/>
      <c r="KW6" s="56"/>
      <c r="KX6" s="56"/>
      <c r="KY6" s="56"/>
      <c r="KZ6" s="56"/>
      <c r="LA6" s="56"/>
      <c r="LB6" s="56"/>
      <c r="LC6" s="56"/>
      <c r="LD6" s="56"/>
      <c r="LE6" s="56"/>
      <c r="LF6" s="56"/>
      <c r="LG6" s="56"/>
      <c r="LH6" s="56"/>
      <c r="LI6" s="56"/>
      <c r="LJ6" s="56"/>
      <c r="LK6" s="56"/>
      <c r="LL6" s="56"/>
      <c r="LM6" s="56"/>
      <c r="LN6" s="56"/>
      <c r="LO6" s="56"/>
      <c r="LP6" s="56"/>
      <c r="LQ6" s="56"/>
      <c r="LR6" s="56"/>
      <c r="LS6" s="56"/>
      <c r="LT6" s="56"/>
      <c r="LU6" s="56"/>
      <c r="LV6" s="56"/>
      <c r="LW6" s="56"/>
      <c r="LX6" s="56"/>
      <c r="LY6" s="56"/>
      <c r="LZ6" s="56"/>
      <c r="MA6" s="56"/>
      <c r="MB6" s="56"/>
      <c r="MC6" s="56"/>
      <c r="MD6" s="56"/>
      <c r="ME6" s="56"/>
      <c r="MF6" s="56"/>
      <c r="MG6" s="56"/>
      <c r="MH6" s="56"/>
      <c r="MI6" s="56"/>
      <c r="MJ6" s="56"/>
      <c r="MK6" s="56"/>
      <c r="ML6" s="56"/>
      <c r="MM6" s="56"/>
      <c r="MN6" s="56"/>
      <c r="MO6" s="56"/>
      <c r="MP6" s="56"/>
    </row>
    <row r="7" spans="1:354" s="5" customFormat="1">
      <c r="B7" s="9"/>
      <c r="C7" s="103" t="s">
        <v>869</v>
      </c>
      <c r="D7" s="241"/>
      <c r="E7" s="241"/>
      <c r="F7" s="241"/>
      <c r="G7" s="241"/>
      <c r="H7" s="241"/>
      <c r="I7" s="241"/>
      <c r="J7" s="241"/>
      <c r="K7" s="241"/>
      <c r="L7" s="241"/>
      <c r="M7" s="241"/>
      <c r="N7" s="241"/>
      <c r="O7" s="241"/>
      <c r="P7" s="242"/>
      <c r="Q7" s="241"/>
      <c r="R7" s="241"/>
      <c r="S7" s="241"/>
      <c r="T7" s="241"/>
      <c r="U7" s="241"/>
      <c r="V7" s="241"/>
      <c r="W7" s="241"/>
      <c r="X7" s="241"/>
      <c r="Y7" s="241"/>
      <c r="Z7" s="241"/>
      <c r="AA7" s="241"/>
      <c r="AB7" s="241"/>
      <c r="AC7" s="242"/>
      <c r="AD7" s="241"/>
      <c r="AE7" s="241"/>
      <c r="AF7" s="241"/>
      <c r="AG7" s="241"/>
      <c r="AH7" s="241"/>
      <c r="AI7" s="241"/>
      <c r="AJ7" s="241"/>
      <c r="AK7" s="241"/>
      <c r="AL7" s="241"/>
      <c r="AM7" s="241"/>
      <c r="AN7" s="241"/>
      <c r="AO7" s="241"/>
      <c r="AP7" s="242"/>
      <c r="AQ7" s="241"/>
      <c r="AR7" s="241"/>
      <c r="AS7" s="241"/>
      <c r="AT7" s="241"/>
      <c r="AU7" s="241"/>
      <c r="AV7" s="241"/>
      <c r="AW7" s="241"/>
      <c r="AX7" s="241"/>
      <c r="AY7" s="241"/>
      <c r="AZ7" s="241"/>
      <c r="BA7" s="241"/>
      <c r="BB7" s="241"/>
      <c r="BC7" s="242"/>
      <c r="BD7" s="241"/>
      <c r="BE7" s="241"/>
      <c r="BF7" s="241"/>
      <c r="BG7" s="241"/>
      <c r="BH7" s="241"/>
      <c r="BI7" s="241"/>
      <c r="BJ7" s="241"/>
      <c r="BK7" s="241"/>
      <c r="BL7" s="241"/>
      <c r="BM7" s="241"/>
      <c r="BN7" s="241"/>
      <c r="BO7" s="241"/>
      <c r="BP7" s="242"/>
      <c r="BQ7" s="241"/>
      <c r="BR7" s="241"/>
      <c r="BS7" s="241"/>
      <c r="BT7" s="241"/>
      <c r="BU7" s="241"/>
      <c r="BV7" s="241"/>
      <c r="BW7" s="241"/>
      <c r="BX7" s="241"/>
      <c r="BY7" s="241"/>
      <c r="BZ7" s="241"/>
      <c r="CA7" s="241"/>
      <c r="CB7" s="241"/>
      <c r="CC7" s="242"/>
      <c r="CD7" s="241"/>
      <c r="CE7" s="241"/>
      <c r="CF7" s="241"/>
      <c r="CG7" s="241"/>
      <c r="CH7" s="241"/>
      <c r="CI7" s="241"/>
      <c r="CJ7" s="241"/>
      <c r="CK7" s="241"/>
      <c r="CL7" s="241"/>
      <c r="CM7" s="241"/>
      <c r="CN7" s="241"/>
      <c r="CO7" s="241"/>
      <c r="CP7" s="242"/>
      <c r="CQ7" s="241"/>
      <c r="CR7" s="241"/>
      <c r="CS7" s="241"/>
      <c r="CT7" s="241"/>
      <c r="CU7" s="241"/>
      <c r="CV7" s="241"/>
      <c r="CW7" s="241"/>
      <c r="CX7" s="241"/>
      <c r="CY7" s="241"/>
      <c r="CZ7" s="241"/>
      <c r="DA7" s="241"/>
      <c r="DB7" s="241"/>
      <c r="DC7" s="242"/>
      <c r="DD7" s="241"/>
      <c r="DE7" s="241"/>
      <c r="DF7" s="241"/>
      <c r="DG7" s="241"/>
      <c r="DH7" s="241"/>
      <c r="DI7" s="241"/>
      <c r="DJ7" s="241"/>
      <c r="DK7" s="241"/>
      <c r="DL7" s="241"/>
      <c r="DM7" s="241"/>
      <c r="DN7" s="241"/>
      <c r="DO7" s="241"/>
      <c r="DP7" s="242"/>
      <c r="DQ7" s="241"/>
      <c r="DR7" s="241"/>
      <c r="DS7" s="241"/>
      <c r="DT7" s="241"/>
      <c r="DU7" s="241"/>
      <c r="DV7" s="241"/>
      <c r="DW7" s="241"/>
      <c r="DX7" s="241"/>
      <c r="DY7" s="241"/>
      <c r="DZ7" s="241"/>
      <c r="EA7" s="241"/>
      <c r="EB7" s="241"/>
      <c r="EC7" s="242"/>
      <c r="ED7" s="241"/>
      <c r="EE7" s="241"/>
      <c r="EF7" s="241"/>
      <c r="EG7" s="241"/>
      <c r="EH7" s="241"/>
      <c r="EI7" s="241"/>
      <c r="EJ7" s="241"/>
      <c r="EK7" s="241"/>
      <c r="EL7" s="241"/>
      <c r="EM7" s="241"/>
      <c r="EN7" s="241"/>
      <c r="EO7" s="241"/>
      <c r="EP7" s="242"/>
      <c r="EQ7" s="241"/>
      <c r="ER7" s="241"/>
      <c r="ES7" s="241"/>
      <c r="ET7" s="241"/>
      <c r="EU7" s="241"/>
      <c r="EV7" s="241"/>
      <c r="EW7" s="241"/>
      <c r="EX7" s="241"/>
      <c r="EY7" s="241"/>
      <c r="EZ7" s="241"/>
      <c r="FA7" s="241"/>
      <c r="FB7" s="241"/>
      <c r="FC7" s="242"/>
      <c r="FD7" s="241"/>
      <c r="FE7" s="241"/>
      <c r="FF7" s="241"/>
      <c r="FG7" s="241"/>
      <c r="FH7" s="241"/>
      <c r="FI7" s="241"/>
      <c r="FJ7" s="241"/>
      <c r="FK7" s="241"/>
      <c r="FL7" s="241"/>
      <c r="FM7" s="241"/>
      <c r="FN7" s="241"/>
      <c r="FO7" s="241"/>
      <c r="FP7" s="242"/>
      <c r="FQ7" s="241"/>
      <c r="FR7" s="241"/>
      <c r="FS7" s="241"/>
      <c r="FT7" s="241"/>
      <c r="FU7" s="241"/>
      <c r="FV7" s="241"/>
      <c r="FW7" s="241"/>
      <c r="FX7" s="241"/>
      <c r="FY7" s="241"/>
      <c r="FZ7" s="241"/>
      <c r="GA7" s="241"/>
      <c r="GB7" s="241"/>
      <c r="GC7" s="242"/>
      <c r="GD7" s="241"/>
      <c r="GE7" s="241"/>
      <c r="GF7" s="241"/>
      <c r="GG7" s="241"/>
      <c r="GH7" s="241"/>
      <c r="GI7" s="241"/>
      <c r="GJ7" s="241"/>
      <c r="GK7" s="241"/>
      <c r="GL7" s="241"/>
      <c r="GM7" s="241"/>
      <c r="GN7" s="241"/>
      <c r="GO7" s="241"/>
      <c r="GP7" s="242"/>
      <c r="GQ7" s="241"/>
      <c r="GR7" s="241"/>
      <c r="GS7" s="241"/>
      <c r="GT7" s="241"/>
      <c r="GU7" s="241"/>
      <c r="GV7" s="241"/>
      <c r="GW7" s="241"/>
      <c r="GX7" s="241"/>
      <c r="GY7" s="241"/>
      <c r="GZ7" s="241"/>
      <c r="HA7" s="241"/>
      <c r="HB7" s="241"/>
      <c r="HC7" s="242"/>
      <c r="HD7" s="241"/>
      <c r="HE7" s="241"/>
      <c r="HF7" s="241"/>
      <c r="HG7" s="241"/>
      <c r="HH7" s="241"/>
      <c r="HI7" s="241"/>
      <c r="HJ7" s="241"/>
      <c r="HK7" s="241"/>
      <c r="HL7" s="241"/>
      <c r="HM7" s="241"/>
      <c r="HN7" s="241"/>
      <c r="HO7" s="241"/>
      <c r="HP7" s="242"/>
      <c r="HQ7" s="241"/>
      <c r="HR7" s="241"/>
      <c r="HS7" s="241"/>
      <c r="HT7" s="241"/>
      <c r="HU7" s="241"/>
      <c r="HV7" s="241"/>
      <c r="HW7" s="241"/>
      <c r="HX7" s="241"/>
      <c r="HY7" s="241"/>
      <c r="HZ7" s="241"/>
      <c r="IA7" s="241"/>
      <c r="IB7" s="241"/>
      <c r="IC7" s="242"/>
      <c r="ID7" s="241"/>
      <c r="IE7" s="241"/>
      <c r="IF7" s="241"/>
      <c r="IG7" s="241"/>
      <c r="IH7" s="241"/>
      <c r="II7" s="241"/>
      <c r="IJ7" s="241"/>
      <c r="IK7" s="241"/>
      <c r="IL7" s="241"/>
      <c r="IM7" s="241"/>
      <c r="IN7" s="241"/>
      <c r="IO7" s="241"/>
      <c r="IP7" s="242"/>
      <c r="IQ7" s="241"/>
      <c r="IR7" s="241"/>
      <c r="IS7" s="241"/>
      <c r="IT7" s="241"/>
      <c r="IU7" s="241"/>
      <c r="IV7" s="241"/>
      <c r="IW7" s="241"/>
      <c r="IX7" s="241"/>
      <c r="IY7" s="241"/>
      <c r="IZ7" s="241"/>
      <c r="JA7" s="241"/>
      <c r="JB7" s="241"/>
      <c r="JC7" s="242"/>
      <c r="JD7" s="241"/>
      <c r="JE7" s="241"/>
      <c r="JF7" s="241"/>
      <c r="JG7" s="241"/>
      <c r="JH7" s="241"/>
      <c r="JI7" s="241"/>
      <c r="JJ7" s="241"/>
      <c r="JK7" s="241"/>
      <c r="JL7" s="241"/>
      <c r="JM7" s="241"/>
      <c r="JN7" s="241"/>
      <c r="JO7" s="241"/>
      <c r="JP7" s="242"/>
      <c r="JQ7" s="241"/>
      <c r="JR7" s="241"/>
      <c r="JS7" s="241"/>
      <c r="JT7" s="241"/>
      <c r="JU7" s="241"/>
      <c r="JV7" s="241"/>
      <c r="JW7" s="241"/>
      <c r="JX7" s="241"/>
      <c r="JY7" s="241"/>
      <c r="JZ7" s="241"/>
      <c r="KA7" s="241"/>
      <c r="KB7" s="241"/>
      <c r="KC7" s="242"/>
      <c r="KD7" s="241"/>
      <c r="KE7" s="241"/>
      <c r="KF7" s="241"/>
      <c r="KG7" s="241"/>
      <c r="KH7" s="241"/>
      <c r="KI7" s="241"/>
      <c r="KJ7" s="241"/>
      <c r="KK7" s="241"/>
      <c r="KL7" s="241"/>
      <c r="KM7" s="241"/>
      <c r="KN7" s="241"/>
      <c r="KO7" s="241"/>
      <c r="KP7" s="242"/>
      <c r="KQ7" s="241"/>
      <c r="KR7" s="241"/>
      <c r="KS7" s="241"/>
      <c r="KT7" s="241"/>
      <c r="KU7" s="241"/>
      <c r="KV7" s="241"/>
      <c r="KW7" s="241"/>
      <c r="KX7" s="241"/>
      <c r="KY7" s="241"/>
      <c r="KZ7" s="241"/>
      <c r="LA7" s="241"/>
      <c r="LB7" s="241"/>
      <c r="LC7" s="242"/>
      <c r="LD7" s="241"/>
      <c r="LE7" s="241"/>
      <c r="LF7" s="241"/>
      <c r="LG7" s="241"/>
      <c r="LH7" s="241"/>
      <c r="LI7" s="241"/>
      <c r="LJ7" s="241"/>
      <c r="LK7" s="241"/>
      <c r="LL7" s="241"/>
      <c r="LM7" s="241"/>
      <c r="LN7" s="241"/>
      <c r="LO7" s="241"/>
      <c r="LP7" s="242"/>
      <c r="LQ7" s="241"/>
      <c r="LR7" s="241"/>
      <c r="LS7" s="241"/>
      <c r="LT7" s="241"/>
      <c r="LU7" s="241"/>
      <c r="LV7" s="241"/>
      <c r="LW7" s="241"/>
      <c r="LX7" s="241"/>
      <c r="LY7" s="241"/>
      <c r="LZ7" s="241"/>
      <c r="MA7" s="241"/>
      <c r="MB7" s="241"/>
      <c r="MC7" s="242"/>
      <c r="MD7" s="241"/>
      <c r="ME7" s="241"/>
      <c r="MF7" s="241"/>
      <c r="MG7" s="241"/>
      <c r="MH7" s="241"/>
      <c r="MI7" s="241"/>
      <c r="MJ7" s="241"/>
      <c r="MK7" s="241"/>
      <c r="ML7" s="241"/>
      <c r="MM7" s="241"/>
      <c r="MN7" s="241"/>
      <c r="MO7" s="241"/>
      <c r="MP7" s="242"/>
    </row>
    <row r="8" spans="1:354" s="59" customFormat="1">
      <c r="A8" s="5"/>
      <c r="B8" s="9" t="s">
        <v>951</v>
      </c>
      <c r="C8" s="288" t="s">
        <v>864</v>
      </c>
      <c r="D8" s="243"/>
      <c r="E8" s="243"/>
      <c r="F8" s="243"/>
      <c r="G8" s="243"/>
      <c r="H8" s="243"/>
      <c r="I8" s="243"/>
      <c r="J8" s="243"/>
      <c r="K8" s="243"/>
      <c r="L8" s="243"/>
      <c r="M8" s="238"/>
      <c r="N8" s="238"/>
      <c r="O8" s="238"/>
      <c r="P8" s="244"/>
      <c r="Q8" s="243"/>
      <c r="R8" s="243"/>
      <c r="S8" s="243"/>
      <c r="T8" s="243"/>
      <c r="U8" s="243"/>
      <c r="V8" s="243"/>
      <c r="W8" s="243"/>
      <c r="X8" s="243"/>
      <c r="Y8" s="243"/>
      <c r="Z8" s="238"/>
      <c r="AA8" s="238"/>
      <c r="AB8" s="238"/>
      <c r="AC8" s="244"/>
      <c r="AD8" s="243"/>
      <c r="AE8" s="243"/>
      <c r="AF8" s="243"/>
      <c r="AG8" s="243"/>
      <c r="AH8" s="243"/>
      <c r="AI8" s="243"/>
      <c r="AJ8" s="243"/>
      <c r="AK8" s="243"/>
      <c r="AL8" s="243"/>
      <c r="AM8" s="238"/>
      <c r="AN8" s="238"/>
      <c r="AO8" s="238"/>
      <c r="AP8" s="244"/>
      <c r="AQ8" s="243"/>
      <c r="AR8" s="243"/>
      <c r="AS8" s="243"/>
      <c r="AT8" s="243"/>
      <c r="AU8" s="243"/>
      <c r="AV8" s="243"/>
      <c r="AW8" s="243"/>
      <c r="AX8" s="243"/>
      <c r="AY8" s="243"/>
      <c r="AZ8" s="238"/>
      <c r="BA8" s="238"/>
      <c r="BB8" s="238"/>
      <c r="BC8" s="244"/>
      <c r="BD8" s="243"/>
      <c r="BE8" s="243"/>
      <c r="BF8" s="243"/>
      <c r="BG8" s="243"/>
      <c r="BH8" s="243"/>
      <c r="BI8" s="243"/>
      <c r="BJ8" s="243"/>
      <c r="BK8" s="243"/>
      <c r="BL8" s="243"/>
      <c r="BM8" s="238"/>
      <c r="BN8" s="238"/>
      <c r="BO8" s="238"/>
      <c r="BP8" s="244"/>
      <c r="BQ8" s="243"/>
      <c r="BR8" s="243"/>
      <c r="BS8" s="243"/>
      <c r="BT8" s="243"/>
      <c r="BU8" s="243"/>
      <c r="BV8" s="243"/>
      <c r="BW8" s="243"/>
      <c r="BX8" s="243"/>
      <c r="BY8" s="243"/>
      <c r="BZ8" s="238"/>
      <c r="CA8" s="238"/>
      <c r="CB8" s="238"/>
      <c r="CC8" s="244"/>
      <c r="CD8" s="243"/>
      <c r="CE8" s="243"/>
      <c r="CF8" s="243"/>
      <c r="CG8" s="243"/>
      <c r="CH8" s="243"/>
      <c r="CI8" s="243"/>
      <c r="CJ8" s="243"/>
      <c r="CK8" s="243"/>
      <c r="CL8" s="243"/>
      <c r="CM8" s="238"/>
      <c r="CN8" s="238"/>
      <c r="CO8" s="238"/>
      <c r="CP8" s="244"/>
      <c r="CQ8" s="243"/>
      <c r="CR8" s="243"/>
      <c r="CS8" s="243"/>
      <c r="CT8" s="243"/>
      <c r="CU8" s="243"/>
      <c r="CV8" s="243"/>
      <c r="CW8" s="243"/>
      <c r="CX8" s="243"/>
      <c r="CY8" s="243"/>
      <c r="CZ8" s="238"/>
      <c r="DA8" s="238"/>
      <c r="DB8" s="238"/>
      <c r="DC8" s="244"/>
      <c r="DD8" s="243"/>
      <c r="DE8" s="243"/>
      <c r="DF8" s="243"/>
      <c r="DG8" s="243"/>
      <c r="DH8" s="243"/>
      <c r="DI8" s="243"/>
      <c r="DJ8" s="243"/>
      <c r="DK8" s="243"/>
      <c r="DL8" s="243"/>
      <c r="DM8" s="238"/>
      <c r="DN8" s="238"/>
      <c r="DO8" s="238"/>
      <c r="DP8" s="244"/>
      <c r="DQ8" s="243"/>
      <c r="DR8" s="243"/>
      <c r="DS8" s="243"/>
      <c r="DT8" s="243"/>
      <c r="DU8" s="243"/>
      <c r="DV8" s="243"/>
      <c r="DW8" s="243"/>
      <c r="DX8" s="243"/>
      <c r="DY8" s="243"/>
      <c r="DZ8" s="238"/>
      <c r="EA8" s="238"/>
      <c r="EB8" s="238"/>
      <c r="EC8" s="244"/>
      <c r="ED8" s="243">
        <v>692.43899999999996</v>
      </c>
      <c r="EE8" s="243">
        <v>741.12300000000005</v>
      </c>
      <c r="EF8" s="243">
        <v>813.41200000000003</v>
      </c>
      <c r="EG8" s="243">
        <v>712.879778601</v>
      </c>
      <c r="EH8" s="243">
        <v>813.09950000000003</v>
      </c>
      <c r="EI8" s="243">
        <v>735.58500000000004</v>
      </c>
      <c r="EJ8" s="243">
        <v>815.34500000000003</v>
      </c>
      <c r="EK8" s="243">
        <v>855.57</v>
      </c>
      <c r="EL8" s="243">
        <v>784.70899999999995</v>
      </c>
      <c r="EM8" s="238">
        <v>834.0385</v>
      </c>
      <c r="EN8" s="238">
        <v>812.57369999999992</v>
      </c>
      <c r="EO8" s="238">
        <v>894.00300000000004</v>
      </c>
      <c r="EP8" s="244">
        <v>9504.7774786010013</v>
      </c>
      <c r="EQ8" s="243">
        <v>760.74699999999996</v>
      </c>
      <c r="ER8" s="243">
        <v>754.07460000000003</v>
      </c>
      <c r="ES8" s="243">
        <v>1006.0549999999999</v>
      </c>
      <c r="ET8" s="243">
        <v>850.57500000000005</v>
      </c>
      <c r="EU8" s="243">
        <v>933.34799999999996</v>
      </c>
      <c r="EV8" s="243">
        <v>863.38599999999997</v>
      </c>
      <c r="EW8" s="243">
        <v>927.67700000000002</v>
      </c>
      <c r="EX8" s="243">
        <v>937.92200000000003</v>
      </c>
      <c r="EY8" s="243">
        <v>937.029</v>
      </c>
      <c r="EZ8" s="238">
        <v>948.85500000000002</v>
      </c>
      <c r="FA8" s="238">
        <v>897.77499999999998</v>
      </c>
      <c r="FB8" s="238">
        <v>961.09400000000005</v>
      </c>
      <c r="FC8" s="244">
        <v>10778.5376</v>
      </c>
      <c r="FD8" s="243">
        <v>868.47400000000005</v>
      </c>
      <c r="FE8" s="243">
        <v>865.40800000000002</v>
      </c>
      <c r="FF8" s="243">
        <v>998.84699999999998</v>
      </c>
      <c r="FG8" s="243">
        <v>852.13800000000003</v>
      </c>
      <c r="FH8" s="243">
        <v>919.67499999999995</v>
      </c>
      <c r="FI8" s="243">
        <v>906.24300000000005</v>
      </c>
      <c r="FJ8" s="243">
        <v>910.74300000000005</v>
      </c>
      <c r="FK8" s="243">
        <v>942.86400000000003</v>
      </c>
      <c r="FL8" s="243">
        <v>894.97400000000005</v>
      </c>
      <c r="FM8" s="238">
        <v>885.86</v>
      </c>
      <c r="FN8" s="238">
        <v>931.125</v>
      </c>
      <c r="FO8" s="238">
        <v>948.43499999999995</v>
      </c>
      <c r="FP8" s="244">
        <v>10924.786000000002</v>
      </c>
      <c r="FQ8" s="243">
        <v>803.846</v>
      </c>
      <c r="FR8" s="243">
        <v>823.73099999999999</v>
      </c>
      <c r="FS8" s="243">
        <v>930.06</v>
      </c>
      <c r="FT8" s="243">
        <v>888.04600000000005</v>
      </c>
      <c r="FU8" s="243">
        <v>929.09900000000005</v>
      </c>
      <c r="FV8" s="243">
        <v>879.96500000000003</v>
      </c>
      <c r="FW8" s="243">
        <v>966.82399999999996</v>
      </c>
      <c r="FX8" s="243">
        <v>941.125</v>
      </c>
      <c r="FY8" s="243">
        <v>1002.957</v>
      </c>
      <c r="FZ8" s="238">
        <v>1048.557</v>
      </c>
      <c r="GA8" s="238">
        <v>1020.409</v>
      </c>
      <c r="GB8" s="238">
        <v>1017.314</v>
      </c>
      <c r="GC8" s="244">
        <v>11251.933000000001</v>
      </c>
      <c r="GD8" s="243">
        <v>821.44582800000012</v>
      </c>
      <c r="GE8" s="243">
        <v>908.54311699999994</v>
      </c>
      <c r="GF8" s="243">
        <v>1089.3395409999998</v>
      </c>
      <c r="GG8" s="243">
        <v>1028.8896557119999</v>
      </c>
      <c r="GH8" s="243">
        <v>1074.1077874008579</v>
      </c>
      <c r="GI8" s="243">
        <v>986.80008589999989</v>
      </c>
      <c r="GJ8" s="243">
        <v>1081.29609671</v>
      </c>
      <c r="GK8" s="243">
        <v>1068.9335554362899</v>
      </c>
      <c r="GL8" s="243">
        <v>1071.9026915605</v>
      </c>
      <c r="GM8" s="238">
        <v>1074.1639422204798</v>
      </c>
      <c r="GN8" s="238">
        <v>1069.62854535768</v>
      </c>
      <c r="GO8" s="238">
        <v>1127.320326370258</v>
      </c>
      <c r="GP8" s="244">
        <v>12402.371172668067</v>
      </c>
      <c r="GQ8" s="243">
        <v>899.51854152924818</v>
      </c>
      <c r="GR8" s="243">
        <v>1034.0333822100067</v>
      </c>
      <c r="GS8" s="243">
        <v>1098.5259529999998</v>
      </c>
      <c r="GT8" s="243">
        <v>1056.7339013149492</v>
      </c>
      <c r="GU8" s="243">
        <v>1128.6541194462343</v>
      </c>
      <c r="GV8" s="243">
        <v>1023.5765567957654</v>
      </c>
      <c r="GW8" s="243">
        <v>1108.8643792492715</v>
      </c>
      <c r="GX8" s="243">
        <v>1139.1862269362439</v>
      </c>
      <c r="GY8" s="243">
        <v>1125.9379141345798</v>
      </c>
      <c r="GZ8" s="238">
        <v>1176.8900433873764</v>
      </c>
      <c r="HA8" s="238">
        <v>1045.1356737836866</v>
      </c>
      <c r="HB8" s="238">
        <v>1209.6602629999998</v>
      </c>
      <c r="HC8" s="244">
        <v>13046.716954787362</v>
      </c>
      <c r="HD8" s="243">
        <v>968.00071539720568</v>
      </c>
      <c r="HE8" s="243">
        <v>1076.5381327059092</v>
      </c>
      <c r="HF8" s="243">
        <v>1025.1632700000002</v>
      </c>
      <c r="HG8" s="243">
        <v>1108.5433700000001</v>
      </c>
      <c r="HH8" s="243">
        <v>1054.3543869999999</v>
      </c>
      <c r="HI8" s="243">
        <v>1012.2871370000001</v>
      </c>
      <c r="HJ8" s="243">
        <v>912.68410499999993</v>
      </c>
      <c r="HK8" s="243">
        <v>1130.482352</v>
      </c>
      <c r="HL8" s="243">
        <v>1023.5683660000002</v>
      </c>
      <c r="HM8" s="238">
        <v>1076.1048659999999</v>
      </c>
      <c r="HN8" s="238">
        <v>1009.0091589999998</v>
      </c>
      <c r="HO8" s="238">
        <v>1098.6661730000001</v>
      </c>
      <c r="HP8" s="244">
        <v>12495.402033103113</v>
      </c>
      <c r="HQ8" s="243">
        <v>897.06351800000004</v>
      </c>
      <c r="HR8" s="243">
        <v>1025.7049600000003</v>
      </c>
      <c r="HS8" s="243">
        <v>1099.9196690000003</v>
      </c>
      <c r="HT8" s="243">
        <v>976.91369099999997</v>
      </c>
      <c r="HU8" s="243">
        <v>1021.7874417899999</v>
      </c>
      <c r="HV8" s="243">
        <v>1006.8705210000002</v>
      </c>
      <c r="HW8" s="243">
        <v>1079.2822114900002</v>
      </c>
      <c r="HX8" s="243">
        <v>1034.803508</v>
      </c>
      <c r="HY8" s="243">
        <v>1025.617127</v>
      </c>
      <c r="HZ8" s="238">
        <v>1081.5531040000001</v>
      </c>
      <c r="IA8" s="238">
        <v>1028.9656940500001</v>
      </c>
      <c r="IB8" s="238">
        <v>1020.3615179999998</v>
      </c>
      <c r="IC8" s="244">
        <v>12298.842963330002</v>
      </c>
      <c r="ID8" s="243">
        <v>906.92045099999984</v>
      </c>
      <c r="IE8" s="243">
        <v>955.44929400000012</v>
      </c>
      <c r="IF8" s="243">
        <v>1066.1433597217215</v>
      </c>
      <c r="IG8" s="243">
        <v>1034.7775640000002</v>
      </c>
      <c r="IH8" s="243">
        <v>1007.1109000000001</v>
      </c>
      <c r="II8" s="243">
        <v>995.956413</v>
      </c>
      <c r="IJ8" s="243">
        <v>1021.5577960000001</v>
      </c>
      <c r="IK8" s="243">
        <v>1097.724287</v>
      </c>
      <c r="IL8" s="243">
        <v>1083.427007</v>
      </c>
      <c r="IM8" s="238">
        <v>1107.1283632100001</v>
      </c>
      <c r="IN8" s="238">
        <v>1094.2976886199999</v>
      </c>
      <c r="IO8" s="238">
        <v>1089.3810393900001</v>
      </c>
      <c r="IP8" s="244">
        <v>12459.874162941722</v>
      </c>
      <c r="IQ8" s="243">
        <v>928.82855106</v>
      </c>
      <c r="IR8" s="243">
        <v>993.33327866000002</v>
      </c>
      <c r="IS8" s="243">
        <v>1147.6602878899998</v>
      </c>
      <c r="IT8" s="243">
        <v>971.01298382999994</v>
      </c>
      <c r="IU8" s="243">
        <v>1119.22664048</v>
      </c>
      <c r="IV8" s="243">
        <v>1025.8051489999998</v>
      </c>
      <c r="IW8" s="243">
        <v>1118.1266782900002</v>
      </c>
      <c r="IX8" s="243">
        <v>1175.0046092100001</v>
      </c>
      <c r="IY8" s="243">
        <v>1093.9479512600001</v>
      </c>
      <c r="IZ8" s="238">
        <v>1135.8135160300001</v>
      </c>
      <c r="JA8" s="238">
        <v>1112.9149987399999</v>
      </c>
      <c r="JB8" s="238">
        <v>1191.11758723</v>
      </c>
      <c r="JC8" s="244">
        <v>13012.79223168</v>
      </c>
      <c r="JD8" s="243">
        <v>1045.2409104100002</v>
      </c>
      <c r="JE8" s="243">
        <v>1042.24398197</v>
      </c>
      <c r="JF8" s="243">
        <v>850.16384144999984</v>
      </c>
      <c r="JG8" s="243">
        <v>198.92491745000001</v>
      </c>
      <c r="JH8" s="243">
        <v>778.73032458</v>
      </c>
      <c r="JI8" s="243">
        <v>977.66025149999996</v>
      </c>
      <c r="JJ8" s="243">
        <v>1131.3312499399999</v>
      </c>
      <c r="JK8" s="243">
        <v>1095.5907163099998</v>
      </c>
      <c r="JL8" s="243">
        <v>1148.0070560799998</v>
      </c>
      <c r="JM8" s="238">
        <v>1190.4143938200002</v>
      </c>
      <c r="JN8" s="238">
        <v>1213.9838742200002</v>
      </c>
      <c r="JO8" s="238">
        <v>1176.2766666900002</v>
      </c>
      <c r="JP8" s="244">
        <v>11848.568184420001</v>
      </c>
      <c r="JQ8" s="243">
        <v>1034.3446511700001</v>
      </c>
      <c r="JR8" s="243">
        <v>1139.8629028099999</v>
      </c>
      <c r="JS8" s="243">
        <v>1200.33911513</v>
      </c>
      <c r="JT8" s="243">
        <v>1135.8817593599999</v>
      </c>
      <c r="JU8" s="243">
        <v>880.39637696999989</v>
      </c>
      <c r="JV8" s="243">
        <v>1108.4270208600001</v>
      </c>
      <c r="JW8" s="243">
        <v>1201.7217212600001</v>
      </c>
      <c r="JX8" s="243">
        <v>1163.33865836</v>
      </c>
      <c r="JY8" s="243">
        <v>1229.14966213</v>
      </c>
      <c r="JZ8" s="238">
        <v>1234.9177193399998</v>
      </c>
      <c r="KA8" s="238">
        <v>1201.22682702</v>
      </c>
      <c r="KB8" s="238">
        <v>1267.4974305799999</v>
      </c>
      <c r="KC8" s="244">
        <v>13797.103844989999</v>
      </c>
      <c r="KD8" s="243">
        <v>1040.1608010800001</v>
      </c>
      <c r="KE8" s="243">
        <v>1133.91402225</v>
      </c>
      <c r="KF8" s="243">
        <v>1341.5854450099996</v>
      </c>
      <c r="KG8" s="243">
        <v>1214.9535201199997</v>
      </c>
      <c r="KH8" s="243">
        <v>1251.1734653000001</v>
      </c>
      <c r="KI8" s="243">
        <v>1189.3145260000001</v>
      </c>
      <c r="KJ8" s="243">
        <v>1200.9808915000001</v>
      </c>
      <c r="KK8" s="243">
        <v>1233.9644546</v>
      </c>
      <c r="KL8" s="243">
        <v>1279.4619758899998</v>
      </c>
      <c r="KM8" s="238">
        <v>1249.3153756400002</v>
      </c>
      <c r="KN8" s="238">
        <v>1193.5475481299998</v>
      </c>
      <c r="KO8" s="238">
        <v>1283.0419217900001</v>
      </c>
      <c r="KP8" s="244">
        <v>14611.413947309999</v>
      </c>
      <c r="KQ8" s="243">
        <v>1047.4790912599999</v>
      </c>
      <c r="KR8" s="243">
        <v>1140.75101999</v>
      </c>
      <c r="KS8" s="243">
        <v>1231.0725748119478</v>
      </c>
      <c r="KT8" s="243">
        <v>1111.78577569</v>
      </c>
      <c r="KU8" s="243">
        <v>1237.2551220000003</v>
      </c>
      <c r="KV8" s="243">
        <v>1116.48539415</v>
      </c>
      <c r="KW8" s="243">
        <v>1221.109295170942</v>
      </c>
      <c r="KX8" s="243">
        <v>1178.826153</v>
      </c>
      <c r="KY8" s="243">
        <v>1261.10902233</v>
      </c>
      <c r="KZ8" s="238">
        <v>1261.9113910100002</v>
      </c>
      <c r="LA8" s="238">
        <v>1112.0271928099999</v>
      </c>
      <c r="LB8" s="238">
        <v>1291.0780835000003</v>
      </c>
      <c r="LC8" s="244">
        <v>14210.89011572289</v>
      </c>
      <c r="LD8" s="243">
        <v>1006.07787833</v>
      </c>
      <c r="LE8" s="243">
        <v>1091.777046741</v>
      </c>
      <c r="LF8" s="243">
        <v>1114.4260339561561</v>
      </c>
      <c r="LG8" s="243">
        <v>1146.3614208330112</v>
      </c>
      <c r="LH8" s="243">
        <v>1093.70279525</v>
      </c>
      <c r="LI8" s="243">
        <v>1069.2098311818861</v>
      </c>
      <c r="LJ8" s="243">
        <v>1155.6686588031505</v>
      </c>
      <c r="LK8" s="243">
        <v>1189.178975</v>
      </c>
      <c r="LL8" s="243">
        <v>1109.9167414999999</v>
      </c>
      <c r="LM8" s="238">
        <v>1180.8151616047101</v>
      </c>
      <c r="LN8" s="238">
        <v>1121.219362</v>
      </c>
      <c r="LO8" s="238">
        <v>1145.3565062650002</v>
      </c>
      <c r="LP8" s="244">
        <v>5452.3451751101702</v>
      </c>
      <c r="LQ8" s="243">
        <v>946.30443455550005</v>
      </c>
      <c r="LR8" s="238">
        <v>1049.5365859112001</v>
      </c>
      <c r="LS8" s="238">
        <v>1184.0877636726934</v>
      </c>
      <c r="LT8" s="238">
        <v>1061.9402829999999</v>
      </c>
      <c r="LU8" s="243">
        <v>1195.2528940000002</v>
      </c>
      <c r="LV8" s="243">
        <v>1081.3458396954998</v>
      </c>
      <c r="LW8" s="243">
        <v>1240.385775</v>
      </c>
      <c r="LX8" s="243">
        <v>1238.0134452576519</v>
      </c>
      <c r="LY8" s="243">
        <v>1219.4577845989725</v>
      </c>
      <c r="LZ8" s="243">
        <v>1252.136</v>
      </c>
      <c r="MA8" s="243">
        <f>1208951/1000</f>
        <v>1208.951</v>
      </c>
      <c r="MB8" s="245">
        <v>1200229.6552274821</v>
      </c>
      <c r="MC8" s="244"/>
      <c r="MD8" s="245">
        <v>992055.79626132094</v>
      </c>
      <c r="ME8" s="245">
        <v>1080294.1004941408</v>
      </c>
      <c r="MF8" s="245">
        <v>1246688.4808029311</v>
      </c>
      <c r="MG8" s="238"/>
      <c r="MH8" s="243"/>
      <c r="MI8" s="243"/>
      <c r="MJ8" s="243"/>
      <c r="MK8" s="243"/>
      <c r="ML8" s="243"/>
      <c r="MM8" s="243"/>
      <c r="MN8" s="243"/>
      <c r="MO8" s="238"/>
      <c r="MP8" s="244"/>
    </row>
    <row r="9" spans="1:354" s="59" customFormat="1">
      <c r="A9" s="5"/>
      <c r="B9" s="9" t="s">
        <v>951</v>
      </c>
      <c r="C9" s="220" t="s">
        <v>851</v>
      </c>
      <c r="D9" s="245"/>
      <c r="E9" s="245"/>
      <c r="F9" s="245"/>
      <c r="G9" s="245"/>
      <c r="H9" s="245"/>
      <c r="I9" s="245"/>
      <c r="J9" s="245"/>
      <c r="K9" s="245"/>
      <c r="L9" s="245"/>
      <c r="M9" s="245"/>
      <c r="N9" s="245"/>
      <c r="O9" s="245"/>
      <c r="P9" s="244"/>
      <c r="Q9" s="243"/>
      <c r="R9" s="243"/>
      <c r="S9" s="243"/>
      <c r="T9" s="243"/>
      <c r="U9" s="243"/>
      <c r="V9" s="243"/>
      <c r="W9" s="243"/>
      <c r="X9" s="243"/>
      <c r="Y9" s="243"/>
      <c r="Z9" s="238"/>
      <c r="AA9" s="238"/>
      <c r="AB9" s="238"/>
      <c r="AC9" s="244"/>
      <c r="AD9" s="243"/>
      <c r="AE9" s="243"/>
      <c r="AF9" s="243"/>
      <c r="AG9" s="243"/>
      <c r="AH9" s="243"/>
      <c r="AI9" s="243"/>
      <c r="AJ9" s="243"/>
      <c r="AK9" s="243"/>
      <c r="AL9" s="243"/>
      <c r="AM9" s="238"/>
      <c r="AN9" s="238"/>
      <c r="AO9" s="238"/>
      <c r="AP9" s="244"/>
      <c r="AQ9" s="243"/>
      <c r="AR9" s="243"/>
      <c r="AS9" s="243"/>
      <c r="AT9" s="243"/>
      <c r="AU9" s="243"/>
      <c r="AV9" s="243"/>
      <c r="AW9" s="243"/>
      <c r="AX9" s="243"/>
      <c r="AY9" s="243"/>
      <c r="AZ9" s="238"/>
      <c r="BA9" s="238"/>
      <c r="BB9" s="238"/>
      <c r="BC9" s="244"/>
      <c r="BD9" s="243"/>
      <c r="BE9" s="243"/>
      <c r="BF9" s="243"/>
      <c r="BG9" s="243"/>
      <c r="BH9" s="243"/>
      <c r="BI9" s="243"/>
      <c r="BJ9" s="243"/>
      <c r="BK9" s="243"/>
      <c r="BL9" s="243"/>
      <c r="BM9" s="238"/>
      <c r="BN9" s="238"/>
      <c r="BO9" s="238"/>
      <c r="BP9" s="244"/>
      <c r="BQ9" s="243"/>
      <c r="BR9" s="243"/>
      <c r="BS9" s="243"/>
      <c r="BT9" s="243"/>
      <c r="BU9" s="243"/>
      <c r="BV9" s="243"/>
      <c r="BW9" s="243"/>
      <c r="BX9" s="243"/>
      <c r="BY9" s="243"/>
      <c r="BZ9" s="238"/>
      <c r="CA9" s="238"/>
      <c r="CB9" s="238"/>
      <c r="CC9" s="244"/>
      <c r="CD9" s="243"/>
      <c r="CE9" s="243"/>
      <c r="CF9" s="243"/>
      <c r="CG9" s="243"/>
      <c r="CH9" s="243"/>
      <c r="CI9" s="243"/>
      <c r="CJ9" s="243"/>
      <c r="CK9" s="243"/>
      <c r="CL9" s="243"/>
      <c r="CM9" s="238"/>
      <c r="CN9" s="238"/>
      <c r="CO9" s="238"/>
      <c r="CP9" s="244"/>
      <c r="CQ9" s="243"/>
      <c r="CR9" s="243"/>
      <c r="CS9" s="243"/>
      <c r="CT9" s="243"/>
      <c r="CU9" s="243"/>
      <c r="CV9" s="243"/>
      <c r="CW9" s="243"/>
      <c r="CX9" s="243"/>
      <c r="CY9" s="243"/>
      <c r="CZ9" s="238"/>
      <c r="DA9" s="238"/>
      <c r="DB9" s="238"/>
      <c r="DC9" s="244"/>
      <c r="DD9" s="243"/>
      <c r="DE9" s="243"/>
      <c r="DF9" s="243"/>
      <c r="DG9" s="243"/>
      <c r="DH9" s="243"/>
      <c r="DI9" s="243"/>
      <c r="DJ9" s="243"/>
      <c r="DK9" s="243"/>
      <c r="DL9" s="243"/>
      <c r="DM9" s="238"/>
      <c r="DN9" s="238"/>
      <c r="DO9" s="238"/>
      <c r="DP9" s="244"/>
      <c r="DQ9" s="243"/>
      <c r="DR9" s="243"/>
      <c r="DS9" s="243"/>
      <c r="DT9" s="243"/>
      <c r="DU9" s="243"/>
      <c r="DV9" s="243"/>
      <c r="DW9" s="243"/>
      <c r="DX9" s="243"/>
      <c r="DY9" s="243"/>
      <c r="DZ9" s="238"/>
      <c r="EA9" s="238"/>
      <c r="EB9" s="238"/>
      <c r="EC9" s="244"/>
      <c r="ED9" s="243">
        <v>661.69738400000006</v>
      </c>
      <c r="EE9" s="243">
        <v>711.60767499999997</v>
      </c>
      <c r="EF9" s="243">
        <v>761.51715349999984</v>
      </c>
      <c r="EG9" s="243">
        <v>686.06426999999985</v>
      </c>
      <c r="EH9" s="243">
        <v>755.61938850000013</v>
      </c>
      <c r="EI9" s="243">
        <v>708.92155249999985</v>
      </c>
      <c r="EJ9" s="243">
        <v>754.06774250000012</v>
      </c>
      <c r="EK9" s="243">
        <v>749.92079799999999</v>
      </c>
      <c r="EL9" s="243">
        <v>777.478746</v>
      </c>
      <c r="EM9" s="238">
        <v>795.13537360000021</v>
      </c>
      <c r="EN9" s="238">
        <v>799.13119599999982</v>
      </c>
      <c r="EO9" s="238">
        <v>760.21997700000009</v>
      </c>
      <c r="EP9" s="244">
        <v>8921.3812565999997</v>
      </c>
      <c r="EQ9" s="243">
        <v>736.90149000000008</v>
      </c>
      <c r="ER9" s="243">
        <v>726.4189520000001</v>
      </c>
      <c r="ES9" s="243">
        <v>914.68676500000026</v>
      </c>
      <c r="ET9" s="243">
        <v>776.82633450000014</v>
      </c>
      <c r="EU9" s="243">
        <v>870.17786449999994</v>
      </c>
      <c r="EV9" s="243">
        <v>807.10713700000008</v>
      </c>
      <c r="EW9" s="243">
        <v>851.72857899999974</v>
      </c>
      <c r="EX9" s="243">
        <v>916.55089150000015</v>
      </c>
      <c r="EY9" s="243">
        <v>918.04930450000006</v>
      </c>
      <c r="EZ9" s="238">
        <v>887.70891450000011</v>
      </c>
      <c r="FA9" s="238">
        <v>885.82997699999999</v>
      </c>
      <c r="FB9" s="238">
        <v>883.85439550000012</v>
      </c>
      <c r="FC9" s="244">
        <v>10175.840605000001</v>
      </c>
      <c r="FD9" s="243">
        <v>823.28371750000008</v>
      </c>
      <c r="FE9" s="243">
        <v>846.61505949999969</v>
      </c>
      <c r="FF9" s="243">
        <v>950.45289200000025</v>
      </c>
      <c r="FG9" s="243">
        <v>789.54198850000023</v>
      </c>
      <c r="FH9" s="243">
        <v>904.69056449999982</v>
      </c>
      <c r="FI9" s="243">
        <v>879.21928549999996</v>
      </c>
      <c r="FJ9" s="243">
        <v>879.63256099999978</v>
      </c>
      <c r="FK9" s="243">
        <v>906.46298000000024</v>
      </c>
      <c r="FL9" s="243">
        <v>862.74665600000014</v>
      </c>
      <c r="FM9" s="238">
        <v>906.79064849999986</v>
      </c>
      <c r="FN9" s="238">
        <v>915.06958950000012</v>
      </c>
      <c r="FO9" s="238">
        <v>831.48521549999998</v>
      </c>
      <c r="FP9" s="244">
        <v>10495.991158000003</v>
      </c>
      <c r="FQ9" s="243">
        <v>797.14156500000001</v>
      </c>
      <c r="FR9" s="243">
        <v>826.92112899999995</v>
      </c>
      <c r="FS9" s="243">
        <v>808.10826300000019</v>
      </c>
      <c r="FT9" s="243">
        <v>917.85046050000028</v>
      </c>
      <c r="FU9" s="243">
        <v>901.64557550000006</v>
      </c>
      <c r="FV9" s="243">
        <v>864.81072199999983</v>
      </c>
      <c r="FW9" s="243">
        <v>980.47658700000022</v>
      </c>
      <c r="FX9" s="243">
        <v>870.42313750000017</v>
      </c>
      <c r="FY9" s="243">
        <v>981.34253900000033</v>
      </c>
      <c r="FZ9" s="238">
        <v>1032.7732879999999</v>
      </c>
      <c r="GA9" s="238">
        <v>978.66232400000047</v>
      </c>
      <c r="GB9" s="238">
        <v>905.88076750000005</v>
      </c>
      <c r="GC9" s="244">
        <v>10866.036358000003</v>
      </c>
      <c r="GD9" s="243">
        <v>810.40254249999998</v>
      </c>
      <c r="GE9" s="243">
        <v>928.32943100000023</v>
      </c>
      <c r="GF9" s="243">
        <v>1041.47245</v>
      </c>
      <c r="GG9" s="243">
        <v>956.97243249999985</v>
      </c>
      <c r="GH9" s="243">
        <v>1034.4133280900005</v>
      </c>
      <c r="GI9" s="243">
        <v>918.64249503337544</v>
      </c>
      <c r="GJ9" s="243">
        <v>1059.5146639999998</v>
      </c>
      <c r="GK9" s="243">
        <v>1020.2503045000004</v>
      </c>
      <c r="GL9" s="243">
        <v>1085.8425399999999</v>
      </c>
      <c r="GM9" s="238">
        <v>1089.6671430000001</v>
      </c>
      <c r="GN9" s="238">
        <v>1040.5867650000005</v>
      </c>
      <c r="GO9" s="238">
        <v>984.13963099999989</v>
      </c>
      <c r="GP9" s="244">
        <v>11970.233726623377</v>
      </c>
      <c r="GQ9" s="243">
        <v>927.84833150000009</v>
      </c>
      <c r="GR9" s="243">
        <v>986.17644500000006</v>
      </c>
      <c r="GS9" s="243">
        <v>1079.9490679999994</v>
      </c>
      <c r="GT9" s="243">
        <v>999.41162249999979</v>
      </c>
      <c r="GU9" s="243">
        <v>1061.9572384999999</v>
      </c>
      <c r="GV9" s="243">
        <v>1012.0896115000002</v>
      </c>
      <c r="GW9" s="243">
        <v>1152.3720020000001</v>
      </c>
      <c r="GX9" s="243">
        <v>1108.1175230000006</v>
      </c>
      <c r="GY9" s="243">
        <v>1142.7607019999996</v>
      </c>
      <c r="GZ9" s="238">
        <v>1161.6008485000002</v>
      </c>
      <c r="HA9" s="238">
        <v>1067.6073384999997</v>
      </c>
      <c r="HB9" s="238">
        <v>1106.888899</v>
      </c>
      <c r="HC9" s="244">
        <v>12806.779629999999</v>
      </c>
      <c r="HD9" s="243">
        <v>939.13876700000003</v>
      </c>
      <c r="HE9" s="243">
        <v>1045.9438569999998</v>
      </c>
      <c r="HF9" s="243">
        <v>1007.4684910000001</v>
      </c>
      <c r="HG9" s="243">
        <v>1058.103059</v>
      </c>
      <c r="HH9" s="243">
        <v>1005.4109814999997</v>
      </c>
      <c r="HI9" s="243">
        <v>997.17749849999996</v>
      </c>
      <c r="HJ9" s="243">
        <v>924.98770199999979</v>
      </c>
      <c r="HK9" s="243">
        <v>1089.6178940000004</v>
      </c>
      <c r="HL9" s="243">
        <v>1015.0523179999999</v>
      </c>
      <c r="HM9" s="238">
        <v>993.66728550000005</v>
      </c>
      <c r="HN9" s="238">
        <v>1017.4906450000002</v>
      </c>
      <c r="HO9" s="238">
        <v>1006.8786065000004</v>
      </c>
      <c r="HP9" s="244">
        <v>12100.937104999999</v>
      </c>
      <c r="HQ9" s="243">
        <v>913.19040699999994</v>
      </c>
      <c r="HR9" s="243">
        <v>1007.9682989999999</v>
      </c>
      <c r="HS9" s="243">
        <v>1083.2682308999999</v>
      </c>
      <c r="HT9" s="243">
        <v>900.00494350000008</v>
      </c>
      <c r="HU9" s="243">
        <v>999.04600350000032</v>
      </c>
      <c r="HV9" s="243">
        <v>983.52026650000005</v>
      </c>
      <c r="HW9" s="243">
        <v>1041.4677604999999</v>
      </c>
      <c r="HX9" s="243">
        <v>1033.0084924999999</v>
      </c>
      <c r="HY9" s="243">
        <v>1022.8360429999996</v>
      </c>
      <c r="HZ9" s="238">
        <v>1029.6586714999999</v>
      </c>
      <c r="IA9" s="238">
        <v>1021.2766684999999</v>
      </c>
      <c r="IB9" s="238">
        <v>948.5890740000001</v>
      </c>
      <c r="IC9" s="244">
        <v>11983.834860399998</v>
      </c>
      <c r="ID9" s="243">
        <v>909.39554500000008</v>
      </c>
      <c r="IE9" s="243">
        <v>960.50028150000014</v>
      </c>
      <c r="IF9" s="243">
        <v>978.87990530612251</v>
      </c>
      <c r="IG9" s="243">
        <v>1030.8195475000007</v>
      </c>
      <c r="IH9" s="243">
        <v>984.0120278843541</v>
      </c>
      <c r="II9" s="243">
        <v>943.21930383015888</v>
      </c>
      <c r="IJ9" s="243">
        <v>990.01208699999984</v>
      </c>
      <c r="IK9" s="243">
        <v>1061.280178</v>
      </c>
      <c r="IL9" s="243">
        <v>1030.8481029999996</v>
      </c>
      <c r="IM9" s="238">
        <v>1083.2201620000003</v>
      </c>
      <c r="IN9" s="238">
        <v>1064.5196965000002</v>
      </c>
      <c r="IO9" s="238">
        <v>973.38372750000008</v>
      </c>
      <c r="IP9" s="244">
        <v>12010.090565020637</v>
      </c>
      <c r="IQ9" s="243">
        <v>917.15847099999996</v>
      </c>
      <c r="IR9" s="243">
        <v>972.51068199999975</v>
      </c>
      <c r="IS9" s="243">
        <v>1035.8242725000002</v>
      </c>
      <c r="IT9" s="243">
        <v>991.11965649999979</v>
      </c>
      <c r="IU9" s="243">
        <v>1054.9633885000001</v>
      </c>
      <c r="IV9" s="243">
        <v>979.30517300000008</v>
      </c>
      <c r="IW9" s="243">
        <v>1113.1277490000002</v>
      </c>
      <c r="IX9" s="243">
        <v>1099.3005135000003</v>
      </c>
      <c r="IY9" s="243">
        <v>1078.4117235000001</v>
      </c>
      <c r="IZ9" s="238">
        <v>1110.8857084999997</v>
      </c>
      <c r="JA9" s="238">
        <v>1083.3027865000004</v>
      </c>
      <c r="JB9" s="238">
        <v>1079.4069374999995</v>
      </c>
      <c r="JC9" s="244">
        <v>12515.317062</v>
      </c>
      <c r="JD9" s="243">
        <v>994.70129899999984</v>
      </c>
      <c r="JE9" s="243">
        <v>1024.5327769999999</v>
      </c>
      <c r="JF9" s="243">
        <v>739.68942099999981</v>
      </c>
      <c r="JG9" s="243">
        <v>242.41368499999996</v>
      </c>
      <c r="JH9" s="243">
        <v>705.92101547153607</v>
      </c>
      <c r="JI9" s="243">
        <v>904.95475015076602</v>
      </c>
      <c r="JJ9" s="243">
        <v>1093.0594212535248</v>
      </c>
      <c r="JK9" s="243">
        <v>1052.0740063193316</v>
      </c>
      <c r="JL9" s="243">
        <v>1131.2033644497455</v>
      </c>
      <c r="JM9" s="238">
        <v>1169.1131680186209</v>
      </c>
      <c r="JN9" s="238">
        <v>1121.9910294715855</v>
      </c>
      <c r="JO9" s="238">
        <v>1054.3165519262284</v>
      </c>
      <c r="JP9" s="244">
        <v>11233.970489061339</v>
      </c>
      <c r="JQ9" s="243">
        <v>989.09734674765798</v>
      </c>
      <c r="JR9" s="243">
        <v>1079.2419186037621</v>
      </c>
      <c r="JS9" s="243">
        <v>1189.013785822511</v>
      </c>
      <c r="JT9" s="243">
        <v>1050.8238795673001</v>
      </c>
      <c r="JU9" s="243">
        <v>815.89115312924969</v>
      </c>
      <c r="JV9" s="243">
        <v>1071.8806351634646</v>
      </c>
      <c r="JW9" s="243">
        <v>1131.9758721812925</v>
      </c>
      <c r="JX9" s="243">
        <v>1097.7883188758371</v>
      </c>
      <c r="JY9" s="243">
        <v>1163.9185473287823</v>
      </c>
      <c r="JZ9" s="238">
        <v>1150.0440520391321</v>
      </c>
      <c r="KA9" s="238">
        <v>1166.8221961520355</v>
      </c>
      <c r="KB9" s="238">
        <v>1134.8561994537329</v>
      </c>
      <c r="KC9" s="244">
        <v>13041.353905064758</v>
      </c>
      <c r="KD9" s="243">
        <v>963.88942831529494</v>
      </c>
      <c r="KE9" s="243">
        <v>1106.9002813558457</v>
      </c>
      <c r="KF9" s="243">
        <v>1257.1248973245645</v>
      </c>
      <c r="KG9" s="243">
        <v>1089.2080893885718</v>
      </c>
      <c r="KH9" s="243">
        <v>1103.4503848496081</v>
      </c>
      <c r="KI9" s="243">
        <v>1117.0503007296538</v>
      </c>
      <c r="KJ9" s="243">
        <v>1124.7195656200001</v>
      </c>
      <c r="KK9" s="243">
        <v>1190.0498003792397</v>
      </c>
      <c r="KL9" s="243">
        <v>1189.5308135</v>
      </c>
      <c r="KM9" s="238">
        <v>1123.0786132089827</v>
      </c>
      <c r="KN9" s="238">
        <v>1118.1500050110194</v>
      </c>
      <c r="KO9" s="238">
        <v>1122.2459715770642</v>
      </c>
      <c r="KP9" s="244">
        <v>13505.398151259844</v>
      </c>
      <c r="KQ9" s="243">
        <v>930.37113705750835</v>
      </c>
      <c r="KR9" s="243">
        <v>1057.74217841475</v>
      </c>
      <c r="KS9" s="243">
        <v>1162.5459792360191</v>
      </c>
      <c r="KT9" s="243">
        <v>987.4508386793816</v>
      </c>
      <c r="KU9" s="243">
        <v>1126.1394137223078</v>
      </c>
      <c r="KV9" s="243">
        <v>1033.0321447983722</v>
      </c>
      <c r="KW9" s="243">
        <v>1051.5421281500003</v>
      </c>
      <c r="KX9" s="243">
        <v>1103.0182327813282</v>
      </c>
      <c r="KY9" s="243">
        <v>1131.3659673500001</v>
      </c>
      <c r="KZ9" s="238">
        <v>1113.7418145000001</v>
      </c>
      <c r="LA9" s="238">
        <v>1103.1669172999993</v>
      </c>
      <c r="LB9" s="238">
        <v>1093.58671385</v>
      </c>
      <c r="LC9" s="244">
        <v>12893.703465839668</v>
      </c>
      <c r="LD9" s="243">
        <v>896.61779414000034</v>
      </c>
      <c r="LE9" s="243">
        <v>1032.2842920699998</v>
      </c>
      <c r="LF9" s="243">
        <v>939.62572413999987</v>
      </c>
      <c r="LG9" s="243">
        <v>1074.8935191499995</v>
      </c>
      <c r="LH9" s="243">
        <v>1003.33874379</v>
      </c>
      <c r="LI9" s="243">
        <v>942.87012434999974</v>
      </c>
      <c r="LJ9" s="243">
        <v>1050.5282106500003</v>
      </c>
      <c r="LK9" s="243">
        <v>1074.2004946599995</v>
      </c>
      <c r="LL9" s="243">
        <v>1003.7667100400005</v>
      </c>
      <c r="LM9" s="243">
        <v>1073.7919212600007</v>
      </c>
      <c r="LN9" s="243">
        <v>1015.6362033799996</v>
      </c>
      <c r="LO9" s="243">
        <v>1002.0347810000002</v>
      </c>
      <c r="LP9" s="244">
        <v>4946.7600732899991</v>
      </c>
      <c r="LQ9" s="243">
        <v>874.32653886000003</v>
      </c>
      <c r="LR9" s="238">
        <v>967.85221449999972</v>
      </c>
      <c r="LS9" s="238">
        <v>1068.4162519700003</v>
      </c>
      <c r="LT9" s="238">
        <v>995.48442899999952</v>
      </c>
      <c r="LU9" s="243">
        <v>1082.64551798</v>
      </c>
      <c r="LV9" s="243">
        <v>960.01896939999972</v>
      </c>
      <c r="LW9" s="243">
        <v>1183.8325695699994</v>
      </c>
      <c r="LX9" s="243">
        <v>1081.7549349600001</v>
      </c>
      <c r="LY9" s="243">
        <v>1163.1227899999999</v>
      </c>
      <c r="LZ9" s="238">
        <f>SUM(LZ10:LZ13)</f>
        <v>1182.6959999999999</v>
      </c>
      <c r="MA9" s="238">
        <f>SUM(MA10:MA13)</f>
        <v>1094.3520000000001</v>
      </c>
      <c r="MB9" s="238">
        <f>SUM(MB10:MB13)</f>
        <v>1071996.1800000004</v>
      </c>
      <c r="MC9" s="244"/>
      <c r="MD9" s="238">
        <f t="shared" ref="MD9:MO9" si="43">SUM(MD10:MD13)</f>
        <v>951080.14999999991</v>
      </c>
      <c r="ME9" s="238">
        <f t="shared" si="43"/>
        <v>1024594.9299999999</v>
      </c>
      <c r="MF9" s="238">
        <f t="shared" si="43"/>
        <v>1149732.0699999996</v>
      </c>
      <c r="MG9" s="238">
        <f t="shared" si="43"/>
        <v>0</v>
      </c>
      <c r="MH9" s="238">
        <f t="shared" si="43"/>
        <v>0</v>
      </c>
      <c r="MI9" s="238">
        <f t="shared" si="43"/>
        <v>0</v>
      </c>
      <c r="MJ9" s="238">
        <f t="shared" si="43"/>
        <v>0</v>
      </c>
      <c r="MK9" s="238">
        <f t="shared" si="43"/>
        <v>0</v>
      </c>
      <c r="ML9" s="238">
        <f t="shared" si="43"/>
        <v>0</v>
      </c>
      <c r="MM9" s="238">
        <f t="shared" si="43"/>
        <v>0</v>
      </c>
      <c r="MN9" s="238">
        <f t="shared" si="43"/>
        <v>0</v>
      </c>
      <c r="MO9" s="238">
        <f t="shared" si="43"/>
        <v>0</v>
      </c>
      <c r="MP9" s="244"/>
    </row>
    <row r="10" spans="1:354" s="59" customFormat="1">
      <c r="A10" s="5"/>
      <c r="B10" s="9"/>
      <c r="C10" s="172" t="s">
        <v>865</v>
      </c>
      <c r="D10" s="245"/>
      <c r="E10" s="245"/>
      <c r="F10" s="245"/>
      <c r="G10" s="245"/>
      <c r="H10" s="245"/>
      <c r="I10" s="245"/>
      <c r="J10" s="245"/>
      <c r="K10" s="245"/>
      <c r="L10" s="245"/>
      <c r="M10" s="245"/>
      <c r="N10" s="245"/>
      <c r="O10" s="245"/>
      <c r="P10" s="244"/>
      <c r="Q10" s="243"/>
      <c r="R10" s="243"/>
      <c r="S10" s="243"/>
      <c r="T10" s="243"/>
      <c r="U10" s="243"/>
      <c r="V10" s="243"/>
      <c r="W10" s="243"/>
      <c r="X10" s="243"/>
      <c r="Y10" s="243"/>
      <c r="Z10" s="238"/>
      <c r="AA10" s="238"/>
      <c r="AB10" s="238"/>
      <c r="AC10" s="244"/>
      <c r="AD10" s="243"/>
      <c r="AE10" s="243"/>
      <c r="AF10" s="243"/>
      <c r="AG10" s="243"/>
      <c r="AH10" s="243"/>
      <c r="AI10" s="243"/>
      <c r="AJ10" s="243"/>
      <c r="AK10" s="243"/>
      <c r="AL10" s="243"/>
      <c r="AM10" s="238"/>
      <c r="AN10" s="238"/>
      <c r="AO10" s="238"/>
      <c r="AP10" s="244"/>
      <c r="AQ10" s="243"/>
      <c r="AR10" s="243"/>
      <c r="AS10" s="243"/>
      <c r="AT10" s="243"/>
      <c r="AU10" s="243"/>
      <c r="AV10" s="243"/>
      <c r="AW10" s="243"/>
      <c r="AX10" s="243"/>
      <c r="AY10" s="243"/>
      <c r="AZ10" s="238"/>
      <c r="BA10" s="238"/>
      <c r="BB10" s="238"/>
      <c r="BC10" s="244"/>
      <c r="BD10" s="243"/>
      <c r="BE10" s="243"/>
      <c r="BF10" s="243"/>
      <c r="BG10" s="243"/>
      <c r="BH10" s="243"/>
      <c r="BI10" s="243"/>
      <c r="BJ10" s="243"/>
      <c r="BK10" s="243"/>
      <c r="BL10" s="243"/>
      <c r="BM10" s="238"/>
      <c r="BN10" s="238"/>
      <c r="BO10" s="238"/>
      <c r="BP10" s="244"/>
      <c r="BQ10" s="243"/>
      <c r="BR10" s="243"/>
      <c r="BS10" s="243"/>
      <c r="BT10" s="243"/>
      <c r="BU10" s="243"/>
      <c r="BV10" s="243"/>
      <c r="BW10" s="243"/>
      <c r="BX10" s="243"/>
      <c r="BY10" s="243"/>
      <c r="BZ10" s="238"/>
      <c r="CA10" s="238"/>
      <c r="CB10" s="238"/>
      <c r="CC10" s="244"/>
      <c r="CD10" s="243"/>
      <c r="CE10" s="243"/>
      <c r="CF10" s="243"/>
      <c r="CG10" s="243"/>
      <c r="CH10" s="243"/>
      <c r="CI10" s="243"/>
      <c r="CJ10" s="243"/>
      <c r="CK10" s="243"/>
      <c r="CL10" s="243"/>
      <c r="CM10" s="238"/>
      <c r="CN10" s="238"/>
      <c r="CO10" s="238"/>
      <c r="CP10" s="244"/>
      <c r="CQ10" s="243"/>
      <c r="CR10" s="243"/>
      <c r="CS10" s="243"/>
      <c r="CT10" s="243"/>
      <c r="CU10" s="243"/>
      <c r="CV10" s="243"/>
      <c r="CW10" s="243"/>
      <c r="CX10" s="243"/>
      <c r="CY10" s="243"/>
      <c r="CZ10" s="238"/>
      <c r="DA10" s="238"/>
      <c r="DB10" s="238"/>
      <c r="DC10" s="244"/>
      <c r="DD10" s="243"/>
      <c r="DE10" s="243"/>
      <c r="DF10" s="243"/>
      <c r="DG10" s="243"/>
      <c r="DH10" s="243"/>
      <c r="DI10" s="243"/>
      <c r="DJ10" s="243"/>
      <c r="DK10" s="243"/>
      <c r="DL10" s="243"/>
      <c r="DM10" s="238"/>
      <c r="DN10" s="238"/>
      <c r="DO10" s="238"/>
      <c r="DP10" s="244"/>
      <c r="DQ10" s="243"/>
      <c r="DR10" s="243"/>
      <c r="DS10" s="243"/>
      <c r="DT10" s="243"/>
      <c r="DU10" s="243"/>
      <c r="DV10" s="243"/>
      <c r="DW10" s="243"/>
      <c r="DX10" s="243"/>
      <c r="DY10" s="243"/>
      <c r="DZ10" s="238"/>
      <c r="EA10" s="238"/>
      <c r="EB10" s="238"/>
      <c r="EC10" s="244"/>
      <c r="ED10" s="243">
        <v>112.06672999999991</v>
      </c>
      <c r="EE10" s="243">
        <v>122.758396</v>
      </c>
      <c r="EF10" s="243">
        <v>134.05146850000003</v>
      </c>
      <c r="EG10" s="243">
        <v>118.33804249999997</v>
      </c>
      <c r="EH10" s="243">
        <v>132.8954775</v>
      </c>
      <c r="EI10" s="243">
        <v>136.97201750000005</v>
      </c>
      <c r="EJ10" s="243">
        <v>143.39120000000005</v>
      </c>
      <c r="EK10" s="243">
        <v>144.01095249999997</v>
      </c>
      <c r="EL10" s="243">
        <v>150.77857500000005</v>
      </c>
      <c r="EM10" s="238">
        <v>158.23871500000004</v>
      </c>
      <c r="EN10" s="238">
        <v>145.0388925</v>
      </c>
      <c r="EO10" s="238">
        <v>133.53151249999999</v>
      </c>
      <c r="EP10" s="244">
        <v>1632.0719795</v>
      </c>
      <c r="EQ10" s="243">
        <v>136.34275450000001</v>
      </c>
      <c r="ER10" s="243">
        <v>153.75089499999996</v>
      </c>
      <c r="ES10" s="243">
        <v>179.28668299999995</v>
      </c>
      <c r="ET10" s="243">
        <v>164.05859449999997</v>
      </c>
      <c r="EU10" s="243">
        <v>184.05090000000004</v>
      </c>
      <c r="EV10" s="243">
        <v>173.75945000000002</v>
      </c>
      <c r="EW10" s="243">
        <v>183.91167149999998</v>
      </c>
      <c r="EX10" s="243">
        <v>192.72773499999997</v>
      </c>
      <c r="EY10" s="243">
        <v>193.09282050000004</v>
      </c>
      <c r="EZ10" s="238">
        <v>182.09274999999997</v>
      </c>
      <c r="FA10" s="238">
        <v>176.881427</v>
      </c>
      <c r="FB10" s="238">
        <v>170.04298949999995</v>
      </c>
      <c r="FC10" s="244">
        <v>2089.9986704999997</v>
      </c>
      <c r="FD10" s="243">
        <v>167.42637350000007</v>
      </c>
      <c r="FE10" s="243">
        <v>185.79876800000005</v>
      </c>
      <c r="FF10" s="243">
        <v>206.9637675000001</v>
      </c>
      <c r="FG10" s="243">
        <v>173.98032100000006</v>
      </c>
      <c r="FH10" s="243">
        <v>208.18623249999996</v>
      </c>
      <c r="FI10" s="243">
        <v>202.30463249999994</v>
      </c>
      <c r="FJ10" s="243">
        <v>199.36138749999989</v>
      </c>
      <c r="FK10" s="243">
        <v>206.13373349999995</v>
      </c>
      <c r="FL10" s="243">
        <v>199.18220099999994</v>
      </c>
      <c r="FM10" s="238">
        <v>201.28248300000001</v>
      </c>
      <c r="FN10" s="238">
        <v>197.94043999999985</v>
      </c>
      <c r="FO10" s="238">
        <v>170.23370849999998</v>
      </c>
      <c r="FP10" s="244">
        <v>2318.7940484999999</v>
      </c>
      <c r="FQ10" s="243">
        <v>174.91127</v>
      </c>
      <c r="FR10" s="243">
        <v>190.62495999999999</v>
      </c>
      <c r="FS10" s="243">
        <v>192.91721500000003</v>
      </c>
      <c r="FT10" s="243">
        <v>206.73434249999991</v>
      </c>
      <c r="FU10" s="243">
        <v>216.38915</v>
      </c>
      <c r="FV10" s="243">
        <v>206.92909800000004</v>
      </c>
      <c r="FW10" s="243">
        <v>236.22880450000002</v>
      </c>
      <c r="FX10" s="243">
        <v>213.18507400000001</v>
      </c>
      <c r="FY10" s="243">
        <v>239.18264950000003</v>
      </c>
      <c r="FZ10" s="238">
        <v>240.62028199999997</v>
      </c>
      <c r="GA10" s="238">
        <v>224.65946849999995</v>
      </c>
      <c r="GB10" s="238">
        <v>203.73933000000002</v>
      </c>
      <c r="GC10" s="244">
        <v>2546.1216439999998</v>
      </c>
      <c r="GD10" s="243">
        <v>192.80652749999999</v>
      </c>
      <c r="GE10" s="243">
        <v>224.93450400000012</v>
      </c>
      <c r="GF10" s="243">
        <v>233.75975900000003</v>
      </c>
      <c r="GG10" s="243">
        <v>229.407994</v>
      </c>
      <c r="GH10" s="243">
        <v>252.89793250000002</v>
      </c>
      <c r="GI10" s="243">
        <v>224.56510500000002</v>
      </c>
      <c r="GJ10" s="243">
        <v>257.17961399999996</v>
      </c>
      <c r="GK10" s="243">
        <v>238.63982499999992</v>
      </c>
      <c r="GL10" s="243">
        <v>246.88302249999992</v>
      </c>
      <c r="GM10" s="238">
        <v>244.14456850000002</v>
      </c>
      <c r="GN10" s="238">
        <v>229.00294600000009</v>
      </c>
      <c r="GO10" s="238">
        <v>212.48879500000004</v>
      </c>
      <c r="GP10" s="244">
        <v>2786.7105930000002</v>
      </c>
      <c r="GQ10" s="243">
        <v>194.77423199999993</v>
      </c>
      <c r="GR10" s="243">
        <v>230.22731450000003</v>
      </c>
      <c r="GS10" s="243">
        <v>246.60920999999996</v>
      </c>
      <c r="GT10" s="243">
        <v>232.37937500000001</v>
      </c>
      <c r="GU10" s="243">
        <v>254.74405899999999</v>
      </c>
      <c r="GV10" s="243">
        <v>236.71212749999992</v>
      </c>
      <c r="GW10" s="243">
        <v>279.22465299999999</v>
      </c>
      <c r="GX10" s="243">
        <v>261.74483800000007</v>
      </c>
      <c r="GY10" s="243">
        <v>279.71498700000001</v>
      </c>
      <c r="GZ10" s="238">
        <v>270.16456750000009</v>
      </c>
      <c r="HA10" s="238">
        <v>252.92685649999996</v>
      </c>
      <c r="HB10" s="238">
        <v>242.57419550000003</v>
      </c>
      <c r="HC10" s="244">
        <v>2981.7964154999995</v>
      </c>
      <c r="HD10" s="243">
        <v>202.98386750000006</v>
      </c>
      <c r="HE10" s="243">
        <v>246.44882750000002</v>
      </c>
      <c r="HF10" s="243">
        <v>225.87482499999993</v>
      </c>
      <c r="HG10" s="243">
        <v>246.59098250000002</v>
      </c>
      <c r="HH10" s="243">
        <v>235.50507799999997</v>
      </c>
      <c r="HI10" s="243">
        <v>241.60476900000009</v>
      </c>
      <c r="HJ10" s="243">
        <v>224.01359999999994</v>
      </c>
      <c r="HK10" s="243">
        <v>236.57637349999999</v>
      </c>
      <c r="HL10" s="243">
        <v>235.70539149999991</v>
      </c>
      <c r="HM10" s="238">
        <v>228.94517299999998</v>
      </c>
      <c r="HN10" s="238">
        <v>220.32342700000009</v>
      </c>
      <c r="HO10" s="238">
        <v>216.56018250000002</v>
      </c>
      <c r="HP10" s="244">
        <v>2761.1324970000001</v>
      </c>
      <c r="HQ10" s="243">
        <v>194.27602000000002</v>
      </c>
      <c r="HR10" s="243">
        <v>228.35983899999999</v>
      </c>
      <c r="HS10" s="243">
        <v>241.13045549999998</v>
      </c>
      <c r="HT10" s="243">
        <v>205.59633250000002</v>
      </c>
      <c r="HU10" s="243">
        <v>227.24689550000002</v>
      </c>
      <c r="HV10" s="243">
        <v>218.28057850000002</v>
      </c>
      <c r="HW10" s="243">
        <v>218.58361449999992</v>
      </c>
      <c r="HX10" s="243">
        <v>220.38577700000002</v>
      </c>
      <c r="HY10" s="243">
        <v>221.14521250000001</v>
      </c>
      <c r="HZ10" s="238">
        <v>219.47355650000003</v>
      </c>
      <c r="IA10" s="238">
        <v>221.26981350000005</v>
      </c>
      <c r="IB10" s="238">
        <v>210.52731300000002</v>
      </c>
      <c r="IC10" s="244">
        <v>2626.275408</v>
      </c>
      <c r="ID10" s="243">
        <v>190.43968200000003</v>
      </c>
      <c r="IE10" s="243">
        <v>212.04260599999998</v>
      </c>
      <c r="IF10" s="243">
        <v>218.80829450000004</v>
      </c>
      <c r="IG10" s="243">
        <v>225.2051775000001</v>
      </c>
      <c r="IH10" s="243">
        <v>236.79278549999998</v>
      </c>
      <c r="II10" s="243">
        <v>226.03977250000005</v>
      </c>
      <c r="IJ10" s="243">
        <v>233.39072180000014</v>
      </c>
      <c r="IK10" s="243">
        <v>241.57065799999992</v>
      </c>
      <c r="IL10" s="243">
        <v>241.24028750000002</v>
      </c>
      <c r="IM10" s="238">
        <v>250.1023990000001</v>
      </c>
      <c r="IN10" s="238">
        <v>243.69234399999993</v>
      </c>
      <c r="IO10" s="238">
        <v>222.65106599999996</v>
      </c>
      <c r="IP10" s="244">
        <v>2741.9757943</v>
      </c>
      <c r="IQ10" s="243">
        <v>197.39044449999994</v>
      </c>
      <c r="IR10" s="243">
        <v>236.24343850000008</v>
      </c>
      <c r="IS10" s="243">
        <v>250.4418969999999</v>
      </c>
      <c r="IT10" s="243">
        <v>223.59803449999998</v>
      </c>
      <c r="IU10" s="243">
        <v>254.18074799999994</v>
      </c>
      <c r="IV10" s="243">
        <v>229.6920549999999</v>
      </c>
      <c r="IW10" s="243">
        <v>253.72577699999994</v>
      </c>
      <c r="IX10" s="243">
        <v>253.14891299999996</v>
      </c>
      <c r="IY10" s="243">
        <v>234.63709299999999</v>
      </c>
      <c r="IZ10" s="238">
        <v>250.05306449999998</v>
      </c>
      <c r="JA10" s="238">
        <v>235.63493299999999</v>
      </c>
      <c r="JB10" s="238">
        <v>236.44614049999996</v>
      </c>
      <c r="JC10" s="244">
        <v>2855.1925384999995</v>
      </c>
      <c r="JD10" s="243">
        <v>192.5695064999999</v>
      </c>
      <c r="JE10" s="243">
        <v>244.02092349999992</v>
      </c>
      <c r="JF10" s="243">
        <v>161.43758500000001</v>
      </c>
      <c r="JG10" s="243">
        <v>12.558045499999999</v>
      </c>
      <c r="JH10" s="243">
        <v>120.74927451724241</v>
      </c>
      <c r="JI10" s="243">
        <v>178.2896257248841</v>
      </c>
      <c r="JJ10" s="243">
        <v>209.39882681388107</v>
      </c>
      <c r="JK10" s="243">
        <v>207.52533349755851</v>
      </c>
      <c r="JL10" s="243">
        <v>221.15348424987792</v>
      </c>
      <c r="JM10" s="238">
        <v>227.63035200933834</v>
      </c>
      <c r="JN10" s="238">
        <v>206.02997934619836</v>
      </c>
      <c r="JO10" s="238">
        <v>197.00048559846309</v>
      </c>
      <c r="JP10" s="244">
        <v>2178.3634222574437</v>
      </c>
      <c r="JQ10" s="243">
        <v>172.80445768505857</v>
      </c>
      <c r="JR10" s="243">
        <v>217.75613497324994</v>
      </c>
      <c r="JS10" s="243">
        <v>237.97404715147582</v>
      </c>
      <c r="JT10" s="243">
        <v>200.05035229348996</v>
      </c>
      <c r="JU10" s="243">
        <v>176.17784070150191</v>
      </c>
      <c r="JV10" s="243">
        <v>211.38891149918902</v>
      </c>
      <c r="JW10" s="243">
        <v>234.93901717261511</v>
      </c>
      <c r="JX10" s="243">
        <v>237.43871781041025</v>
      </c>
      <c r="JY10" s="243">
        <v>253.45450100093444</v>
      </c>
      <c r="JZ10" s="238">
        <v>252.94483753047186</v>
      </c>
      <c r="KA10" s="238">
        <v>250.65152271818079</v>
      </c>
      <c r="KB10" s="238">
        <v>243.55389603951139</v>
      </c>
      <c r="KC10" s="244">
        <v>2689.1342365760893</v>
      </c>
      <c r="KD10" s="243">
        <v>203.60432580733999</v>
      </c>
      <c r="KE10" s="243">
        <v>247.56248779141634</v>
      </c>
      <c r="KF10" s="243">
        <v>276.21237769726991</v>
      </c>
      <c r="KG10" s="243">
        <v>248.04200947214514</v>
      </c>
      <c r="KH10" s="243">
        <v>266.25800454218529</v>
      </c>
      <c r="KI10" s="243">
        <v>255.15623066696165</v>
      </c>
      <c r="KJ10" s="243">
        <v>262.87090262000004</v>
      </c>
      <c r="KK10" s="243">
        <v>287.12777417721549</v>
      </c>
      <c r="KL10" s="243">
        <v>291.27802350000007</v>
      </c>
      <c r="KM10" s="238">
        <v>277.95382767374042</v>
      </c>
      <c r="KN10" s="238">
        <v>281.27374411694331</v>
      </c>
      <c r="KO10" s="238">
        <v>273.96830054542176</v>
      </c>
      <c r="KP10" s="244">
        <v>3171.3080086106393</v>
      </c>
      <c r="KQ10" s="243">
        <v>216.99134014744533</v>
      </c>
      <c r="KR10" s="243">
        <v>256.42884959878006</v>
      </c>
      <c r="KS10" s="243">
        <v>285.83961264489062</v>
      </c>
      <c r="KT10" s="243">
        <v>242.12851641471977</v>
      </c>
      <c r="KU10" s="243">
        <v>281.67249434939981</v>
      </c>
      <c r="KV10" s="243">
        <v>270.59031470592004</v>
      </c>
      <c r="KW10" s="243">
        <v>266.48004114999992</v>
      </c>
      <c r="KX10" s="243">
        <v>270.25102573061451</v>
      </c>
      <c r="KY10" s="243">
        <v>284.45900584999993</v>
      </c>
      <c r="KZ10" s="238">
        <v>267.18673750000011</v>
      </c>
      <c r="LA10" s="238">
        <v>269.42074930000001</v>
      </c>
      <c r="LB10" s="238">
        <v>252.10174905000008</v>
      </c>
      <c r="LC10" s="244">
        <v>3163.5504364417702</v>
      </c>
      <c r="LD10" s="243">
        <v>207.26801463999996</v>
      </c>
      <c r="LE10" s="243">
        <v>258.50099606999993</v>
      </c>
      <c r="LF10" s="243">
        <v>238.25913764000006</v>
      </c>
      <c r="LG10" s="243">
        <v>256.85470214999992</v>
      </c>
      <c r="LH10" s="243">
        <v>256.13717829000012</v>
      </c>
      <c r="LI10" s="243">
        <v>238.53273735000008</v>
      </c>
      <c r="LJ10" s="243">
        <v>257.28659214999999</v>
      </c>
      <c r="LK10" s="243">
        <v>257.45285966000006</v>
      </c>
      <c r="LL10" s="243">
        <v>237.91585154000001</v>
      </c>
      <c r="LM10" s="243">
        <v>245.45395875999992</v>
      </c>
      <c r="LN10" s="243">
        <v>218.19581538000008</v>
      </c>
      <c r="LO10" s="243">
        <v>223.27719750000003</v>
      </c>
      <c r="LP10" s="244">
        <v>1217.02002879</v>
      </c>
      <c r="LQ10" s="245">
        <v>196.30153635999997</v>
      </c>
      <c r="LR10" s="245">
        <v>219.65324349999997</v>
      </c>
      <c r="LS10" s="245">
        <v>243.72367397000005</v>
      </c>
      <c r="LT10" s="245">
        <v>223.52806850000002</v>
      </c>
      <c r="LU10" s="249">
        <v>243.17239798000008</v>
      </c>
      <c r="LV10" s="249">
        <v>220.54837373000007</v>
      </c>
      <c r="LW10" s="249">
        <v>264.3696154000001</v>
      </c>
      <c r="LX10" s="249">
        <v>232.82225129999995</v>
      </c>
      <c r="LY10" s="249">
        <v>251.50857000000002</v>
      </c>
      <c r="LZ10" s="245">
        <v>262.52</v>
      </c>
      <c r="MA10" s="245">
        <v>241.08099999999999</v>
      </c>
      <c r="MB10" s="245">
        <v>223149.63999999996</v>
      </c>
      <c r="MC10" s="244"/>
      <c r="MD10" s="245">
        <v>180162.53999999992</v>
      </c>
      <c r="ME10" s="245">
        <v>230882.43</v>
      </c>
      <c r="MF10" s="245">
        <v>254941.62</v>
      </c>
      <c r="MG10" s="245"/>
      <c r="MH10" s="249"/>
      <c r="MI10" s="249"/>
      <c r="MJ10" s="249"/>
      <c r="MK10" s="249"/>
      <c r="ML10" s="249"/>
      <c r="MM10" s="245"/>
      <c r="MN10" s="245"/>
      <c r="MO10" s="238"/>
      <c r="MP10" s="244"/>
    </row>
    <row r="11" spans="1:354" s="59" customFormat="1">
      <c r="A11" s="5"/>
      <c r="B11" s="9"/>
      <c r="C11" s="172" t="s">
        <v>866</v>
      </c>
      <c r="D11" s="245"/>
      <c r="E11" s="245"/>
      <c r="F11" s="245"/>
      <c r="G11" s="245"/>
      <c r="H11" s="245"/>
      <c r="I11" s="245"/>
      <c r="J11" s="245"/>
      <c r="K11" s="245"/>
      <c r="L11" s="245"/>
      <c r="M11" s="245"/>
      <c r="N11" s="245"/>
      <c r="O11" s="245"/>
      <c r="P11" s="244"/>
      <c r="Q11" s="243"/>
      <c r="R11" s="243"/>
      <c r="S11" s="243"/>
      <c r="T11" s="243"/>
      <c r="U11" s="243"/>
      <c r="V11" s="243"/>
      <c r="W11" s="243"/>
      <c r="X11" s="243"/>
      <c r="Y11" s="243"/>
      <c r="Z11" s="238"/>
      <c r="AA11" s="238"/>
      <c r="AB11" s="238"/>
      <c r="AC11" s="244"/>
      <c r="AD11" s="243"/>
      <c r="AE11" s="243"/>
      <c r="AF11" s="243"/>
      <c r="AG11" s="243"/>
      <c r="AH11" s="243"/>
      <c r="AI11" s="243"/>
      <c r="AJ11" s="243"/>
      <c r="AK11" s="243"/>
      <c r="AL11" s="243"/>
      <c r="AM11" s="238"/>
      <c r="AN11" s="238"/>
      <c r="AO11" s="238"/>
      <c r="AP11" s="244"/>
      <c r="AQ11" s="243"/>
      <c r="AR11" s="243"/>
      <c r="AS11" s="243"/>
      <c r="AT11" s="243"/>
      <c r="AU11" s="243"/>
      <c r="AV11" s="243"/>
      <c r="AW11" s="243"/>
      <c r="AX11" s="243"/>
      <c r="AY11" s="243"/>
      <c r="AZ11" s="238"/>
      <c r="BA11" s="238"/>
      <c r="BB11" s="238"/>
      <c r="BC11" s="244"/>
      <c r="BD11" s="243"/>
      <c r="BE11" s="243"/>
      <c r="BF11" s="243"/>
      <c r="BG11" s="243"/>
      <c r="BH11" s="243"/>
      <c r="BI11" s="243"/>
      <c r="BJ11" s="243"/>
      <c r="BK11" s="243"/>
      <c r="BL11" s="243"/>
      <c r="BM11" s="238"/>
      <c r="BN11" s="238"/>
      <c r="BO11" s="238"/>
      <c r="BP11" s="244"/>
      <c r="BQ11" s="243"/>
      <c r="BR11" s="243"/>
      <c r="BS11" s="243"/>
      <c r="BT11" s="243"/>
      <c r="BU11" s="243"/>
      <c r="BV11" s="243"/>
      <c r="BW11" s="243"/>
      <c r="BX11" s="243"/>
      <c r="BY11" s="243"/>
      <c r="BZ11" s="238"/>
      <c r="CA11" s="238"/>
      <c r="CB11" s="238"/>
      <c r="CC11" s="244"/>
      <c r="CD11" s="243"/>
      <c r="CE11" s="243"/>
      <c r="CF11" s="243"/>
      <c r="CG11" s="243"/>
      <c r="CH11" s="243"/>
      <c r="CI11" s="243"/>
      <c r="CJ11" s="243"/>
      <c r="CK11" s="243"/>
      <c r="CL11" s="243"/>
      <c r="CM11" s="238"/>
      <c r="CN11" s="238"/>
      <c r="CO11" s="238"/>
      <c r="CP11" s="244"/>
      <c r="CQ11" s="243"/>
      <c r="CR11" s="243"/>
      <c r="CS11" s="243"/>
      <c r="CT11" s="243"/>
      <c r="CU11" s="243"/>
      <c r="CV11" s="243"/>
      <c r="CW11" s="243"/>
      <c r="CX11" s="243"/>
      <c r="CY11" s="243"/>
      <c r="CZ11" s="238"/>
      <c r="DA11" s="238"/>
      <c r="DB11" s="238"/>
      <c r="DC11" s="244"/>
      <c r="DD11" s="243"/>
      <c r="DE11" s="243"/>
      <c r="DF11" s="243"/>
      <c r="DG11" s="243"/>
      <c r="DH11" s="243"/>
      <c r="DI11" s="243"/>
      <c r="DJ11" s="243"/>
      <c r="DK11" s="243"/>
      <c r="DL11" s="243"/>
      <c r="DM11" s="238"/>
      <c r="DN11" s="238"/>
      <c r="DO11" s="238"/>
      <c r="DP11" s="244"/>
      <c r="DQ11" s="243"/>
      <c r="DR11" s="243"/>
      <c r="DS11" s="243"/>
      <c r="DT11" s="243"/>
      <c r="DU11" s="243"/>
      <c r="DV11" s="243"/>
      <c r="DW11" s="243"/>
      <c r="DX11" s="243"/>
      <c r="DY11" s="243"/>
      <c r="DZ11" s="238"/>
      <c r="EA11" s="238"/>
      <c r="EB11" s="238"/>
      <c r="EC11" s="244"/>
      <c r="ED11" s="243">
        <v>414.47511450000007</v>
      </c>
      <c r="EE11" s="243">
        <v>436.46166500000004</v>
      </c>
      <c r="EF11" s="243">
        <v>461.85496199999989</v>
      </c>
      <c r="EG11" s="243">
        <v>418.51580850000011</v>
      </c>
      <c r="EH11" s="243">
        <v>468.04929600000008</v>
      </c>
      <c r="EI11" s="243">
        <v>424.89495750000003</v>
      </c>
      <c r="EJ11" s="243">
        <v>459.11763999999994</v>
      </c>
      <c r="EK11" s="243">
        <v>449.06089549999996</v>
      </c>
      <c r="EL11" s="243">
        <v>468.51196599999997</v>
      </c>
      <c r="EM11" s="238">
        <v>485.26894099999998</v>
      </c>
      <c r="EN11" s="238">
        <v>504.45504099999999</v>
      </c>
      <c r="EO11" s="238">
        <v>501.10167849999999</v>
      </c>
      <c r="EP11" s="244">
        <v>5491.7679655000002</v>
      </c>
      <c r="EQ11" s="243">
        <v>451.9157105000001</v>
      </c>
      <c r="ER11" s="243">
        <v>436.08057700000006</v>
      </c>
      <c r="ES11" s="243">
        <v>567.06613200000004</v>
      </c>
      <c r="ET11" s="243">
        <v>472.87133350000005</v>
      </c>
      <c r="EU11" s="243">
        <v>520.2355869999999</v>
      </c>
      <c r="EV11" s="243">
        <v>471.02363200000019</v>
      </c>
      <c r="EW11" s="243">
        <v>499.63681699999972</v>
      </c>
      <c r="EX11" s="243">
        <v>530.46719349999989</v>
      </c>
      <c r="EY11" s="243">
        <v>531.5798685000002</v>
      </c>
      <c r="EZ11" s="238">
        <v>523.67584650000015</v>
      </c>
      <c r="FA11" s="238">
        <v>521.91913000000011</v>
      </c>
      <c r="FB11" s="238">
        <v>540.5393335</v>
      </c>
      <c r="FC11" s="244">
        <v>6067.0111610000004</v>
      </c>
      <c r="FD11" s="243">
        <v>470.00000900000003</v>
      </c>
      <c r="FE11" s="243">
        <v>454.24820700000004</v>
      </c>
      <c r="FF11" s="243">
        <v>519.1352025000001</v>
      </c>
      <c r="FG11" s="243">
        <v>433.4224035000002</v>
      </c>
      <c r="FH11" s="243">
        <v>479.82870450000013</v>
      </c>
      <c r="FI11" s="243">
        <v>468.53862499999991</v>
      </c>
      <c r="FJ11" s="243">
        <v>462.07874749999996</v>
      </c>
      <c r="FK11" s="243">
        <v>483.66913000000017</v>
      </c>
      <c r="FL11" s="243">
        <v>445.53930099999997</v>
      </c>
      <c r="FM11" s="238">
        <v>475.86647600000009</v>
      </c>
      <c r="FN11" s="238">
        <v>491.6057725</v>
      </c>
      <c r="FO11" s="238">
        <v>478.02926349999996</v>
      </c>
      <c r="FP11" s="244">
        <v>5661.9618419999997</v>
      </c>
      <c r="FQ11" s="243">
        <v>406.74057700000003</v>
      </c>
      <c r="FR11" s="243">
        <v>428.209227</v>
      </c>
      <c r="FS11" s="243">
        <v>417.65958950000021</v>
      </c>
      <c r="FT11" s="243">
        <v>473.86062650000019</v>
      </c>
      <c r="FU11" s="243">
        <v>450.97273750000011</v>
      </c>
      <c r="FV11" s="243">
        <v>438.88632349999995</v>
      </c>
      <c r="FW11" s="243">
        <v>489.97810000000004</v>
      </c>
      <c r="FX11" s="243">
        <v>430.87340350000005</v>
      </c>
      <c r="FY11" s="243">
        <v>481.2604290000001</v>
      </c>
      <c r="FZ11" s="238">
        <v>512.39934099999994</v>
      </c>
      <c r="GA11" s="238">
        <v>491.05950050000013</v>
      </c>
      <c r="GB11" s="238">
        <v>478.20865300000003</v>
      </c>
      <c r="GC11" s="244">
        <v>5500.1085080000012</v>
      </c>
      <c r="GD11" s="243">
        <v>387.14641350000011</v>
      </c>
      <c r="GE11" s="243">
        <v>448.84713700000009</v>
      </c>
      <c r="GF11" s="243">
        <v>552.88326149999989</v>
      </c>
      <c r="GG11" s="243">
        <v>491.51374950000024</v>
      </c>
      <c r="GH11" s="243">
        <v>523.26635409000016</v>
      </c>
      <c r="GI11" s="243">
        <v>464.36209153337512</v>
      </c>
      <c r="GJ11" s="243">
        <v>542.92107650000025</v>
      </c>
      <c r="GK11" s="243">
        <v>538.28023400000018</v>
      </c>
      <c r="GL11" s="243">
        <v>580.61474999999996</v>
      </c>
      <c r="GM11" s="238">
        <v>581.18056800000033</v>
      </c>
      <c r="GN11" s="238">
        <v>568.11919950000004</v>
      </c>
      <c r="GO11" s="238">
        <v>554.48763700000018</v>
      </c>
      <c r="GP11" s="244">
        <v>6233.6224721233766</v>
      </c>
      <c r="GQ11" s="243">
        <v>504.28456699999998</v>
      </c>
      <c r="GR11" s="243">
        <v>496.77454200000005</v>
      </c>
      <c r="GS11" s="243">
        <v>562.66977199999997</v>
      </c>
      <c r="GT11" s="243">
        <v>512.19437900000003</v>
      </c>
      <c r="GU11" s="243">
        <v>527.98002200000008</v>
      </c>
      <c r="GV11" s="243">
        <v>499.06042699999995</v>
      </c>
      <c r="GW11" s="243">
        <v>569.07344699999999</v>
      </c>
      <c r="GX11" s="243">
        <v>553.77291999999989</v>
      </c>
      <c r="GY11" s="243">
        <v>542.83956599999988</v>
      </c>
      <c r="GZ11" s="238">
        <v>564.41207900000029</v>
      </c>
      <c r="HA11" s="238">
        <v>514.8042710000002</v>
      </c>
      <c r="HB11" s="238">
        <v>592.90043500000024</v>
      </c>
      <c r="HC11" s="244">
        <v>6440.7664270000005</v>
      </c>
      <c r="HD11" s="243">
        <v>490.18871100000007</v>
      </c>
      <c r="HE11" s="243">
        <v>513.08694650000007</v>
      </c>
      <c r="HF11" s="243">
        <v>517.68528400000002</v>
      </c>
      <c r="HG11" s="243">
        <v>542.95711750000021</v>
      </c>
      <c r="HH11" s="243">
        <v>514.42524650000007</v>
      </c>
      <c r="HI11" s="243">
        <v>509.56107399999985</v>
      </c>
      <c r="HJ11" s="243">
        <v>490.5090400000002</v>
      </c>
      <c r="HK11" s="243">
        <v>583.46996300000012</v>
      </c>
      <c r="HL11" s="243">
        <v>520.54449049999994</v>
      </c>
      <c r="HM11" s="238">
        <v>514.96009400000003</v>
      </c>
      <c r="HN11" s="238">
        <v>544.66401800000006</v>
      </c>
      <c r="HO11" s="238">
        <v>572.79065349999996</v>
      </c>
      <c r="HP11" s="244">
        <v>6314.8426385000012</v>
      </c>
      <c r="HQ11" s="243">
        <v>502.08483299999983</v>
      </c>
      <c r="HR11" s="243">
        <v>530.8261624999999</v>
      </c>
      <c r="HS11" s="243">
        <v>568.44748800000036</v>
      </c>
      <c r="HT11" s="243">
        <v>477.86375650000002</v>
      </c>
      <c r="HU11" s="243">
        <v>521.96822000000009</v>
      </c>
      <c r="HV11" s="243">
        <v>510.88073049999991</v>
      </c>
      <c r="HW11" s="243">
        <v>562.57578200000023</v>
      </c>
      <c r="HX11" s="243">
        <v>540.05074700000011</v>
      </c>
      <c r="HY11" s="243">
        <v>534.35719099999949</v>
      </c>
      <c r="HZ11" s="238">
        <v>542.52949549999994</v>
      </c>
      <c r="IA11" s="238">
        <v>543.65223850000007</v>
      </c>
      <c r="IB11" s="238">
        <v>520.99599450000017</v>
      </c>
      <c r="IC11" s="244">
        <v>6356.2326389999998</v>
      </c>
      <c r="ID11" s="243">
        <v>501.28131249999984</v>
      </c>
      <c r="IE11" s="243">
        <v>499.92126800000005</v>
      </c>
      <c r="IF11" s="243">
        <v>522.4094483061225</v>
      </c>
      <c r="IG11" s="243">
        <v>563.84675449999997</v>
      </c>
      <c r="IH11" s="243">
        <v>504.16668438435397</v>
      </c>
      <c r="II11" s="243">
        <v>491.5533107301589</v>
      </c>
      <c r="IJ11" s="243">
        <v>524.90286450000008</v>
      </c>
      <c r="IK11" s="243">
        <v>561.62515000000019</v>
      </c>
      <c r="IL11" s="243">
        <v>536.80670599999996</v>
      </c>
      <c r="IM11" s="238">
        <v>571.99786500000027</v>
      </c>
      <c r="IN11" s="238">
        <v>567.36591950000013</v>
      </c>
      <c r="IO11" s="238">
        <v>532.63761250000027</v>
      </c>
      <c r="IP11" s="244">
        <v>6378.5148959206363</v>
      </c>
      <c r="IQ11" s="243">
        <v>506.25430099999994</v>
      </c>
      <c r="IR11" s="243">
        <v>495.98089299999975</v>
      </c>
      <c r="IS11" s="243">
        <v>537.38248500000032</v>
      </c>
      <c r="IT11" s="243">
        <v>542.06908049999993</v>
      </c>
      <c r="IU11" s="243">
        <v>540.71782200000007</v>
      </c>
      <c r="IV11" s="243">
        <v>510.16081849999995</v>
      </c>
      <c r="IW11" s="243">
        <v>590.15122949999989</v>
      </c>
      <c r="IX11" s="243">
        <v>583.97709400000019</v>
      </c>
      <c r="IY11" s="243">
        <v>586.28588200000013</v>
      </c>
      <c r="IZ11" s="238">
        <v>580.17863450000004</v>
      </c>
      <c r="JA11" s="238">
        <v>590.8061160000002</v>
      </c>
      <c r="JB11" s="238">
        <v>594.38604199999997</v>
      </c>
      <c r="JC11" s="244">
        <v>6658.3503980000005</v>
      </c>
      <c r="JD11" s="243">
        <v>567.3400194999997</v>
      </c>
      <c r="JE11" s="243">
        <v>513.63875099999984</v>
      </c>
      <c r="JF11" s="243">
        <v>378.0685274999999</v>
      </c>
      <c r="JG11" s="243">
        <v>192.40747849999994</v>
      </c>
      <c r="JH11" s="243">
        <v>418.65577401347275</v>
      </c>
      <c r="JI11" s="243">
        <v>515.41850894711251</v>
      </c>
      <c r="JJ11" s="243">
        <v>629.20218104726098</v>
      </c>
      <c r="JK11" s="243">
        <v>589.87482036168615</v>
      </c>
      <c r="JL11" s="243">
        <v>624.89287425844543</v>
      </c>
      <c r="JM11" s="238">
        <v>641.55124907258096</v>
      </c>
      <c r="JN11" s="238">
        <v>632.6774311184256</v>
      </c>
      <c r="JO11" s="238">
        <v>611.3614898800256</v>
      </c>
      <c r="JP11" s="244">
        <v>6315.0891051990093</v>
      </c>
      <c r="JQ11" s="243">
        <v>572.14647909689245</v>
      </c>
      <c r="JR11" s="243">
        <v>596.38554103975036</v>
      </c>
      <c r="JS11" s="243">
        <v>662.2422606484364</v>
      </c>
      <c r="JT11" s="243">
        <v>594.32808292689447</v>
      </c>
      <c r="JU11" s="243">
        <v>441.46059141654138</v>
      </c>
      <c r="JV11" s="243">
        <v>608.86594214695765</v>
      </c>
      <c r="JW11" s="243">
        <v>624.00253302017063</v>
      </c>
      <c r="JX11" s="243">
        <v>592.9586825302373</v>
      </c>
      <c r="JY11" s="243">
        <v>638.89177983927937</v>
      </c>
      <c r="JZ11" s="238">
        <v>634.84132550834045</v>
      </c>
      <c r="KA11" s="238">
        <v>653.91473051242201</v>
      </c>
      <c r="KB11" s="238">
        <v>648.4467729525287</v>
      </c>
      <c r="KC11" s="244">
        <v>7268.4847216384505</v>
      </c>
      <c r="KD11" s="243">
        <v>535.18375842994033</v>
      </c>
      <c r="KE11" s="243">
        <v>601.75156607633414</v>
      </c>
      <c r="KF11" s="243">
        <v>707.12410614688588</v>
      </c>
      <c r="KG11" s="243">
        <v>589.54305589213345</v>
      </c>
      <c r="KH11" s="243">
        <v>581.30459085302482</v>
      </c>
      <c r="KI11" s="243">
        <v>596.69290682988458</v>
      </c>
      <c r="KJ11" s="243">
        <v>602.47225649999973</v>
      </c>
      <c r="KK11" s="243">
        <v>633.43949714241717</v>
      </c>
      <c r="KL11" s="243">
        <v>627.8779495</v>
      </c>
      <c r="KM11" s="238">
        <v>600.38090651011737</v>
      </c>
      <c r="KN11" s="238">
        <v>597.60357339852533</v>
      </c>
      <c r="KO11" s="238">
        <v>631.04042457232788</v>
      </c>
      <c r="KP11" s="244">
        <v>7304.4145918515906</v>
      </c>
      <c r="KQ11" s="243">
        <v>515.77726201657765</v>
      </c>
      <c r="KR11" s="243">
        <v>565.56543575320006</v>
      </c>
      <c r="KS11" s="243">
        <v>625.49105313730979</v>
      </c>
      <c r="KT11" s="243">
        <v>536.01917588915398</v>
      </c>
      <c r="KU11" s="243">
        <v>612.11783181435158</v>
      </c>
      <c r="KV11" s="243">
        <v>545.27126658249983</v>
      </c>
      <c r="KW11" s="243">
        <v>568.04759600000023</v>
      </c>
      <c r="KX11" s="243">
        <v>607.4393007187914</v>
      </c>
      <c r="KY11" s="243">
        <v>613.3811985000001</v>
      </c>
      <c r="KZ11" s="238">
        <v>615.74172299999964</v>
      </c>
      <c r="LA11" s="238">
        <v>612.83031249999988</v>
      </c>
      <c r="LB11" s="238">
        <v>647.58309450000013</v>
      </c>
      <c r="LC11" s="244">
        <v>7065.2652504118851</v>
      </c>
      <c r="LD11" s="243">
        <v>498.6931800000001</v>
      </c>
      <c r="LE11" s="243">
        <v>567.07559399999968</v>
      </c>
      <c r="LF11" s="243">
        <v>520.81981999999994</v>
      </c>
      <c r="LG11" s="243">
        <v>611.90233699999999</v>
      </c>
      <c r="LH11" s="243">
        <v>555.99323449999997</v>
      </c>
      <c r="LI11" s="243">
        <v>522.7385405</v>
      </c>
      <c r="LJ11" s="243">
        <v>582.60505050000006</v>
      </c>
      <c r="LK11" s="243">
        <v>603.3570774999996</v>
      </c>
      <c r="LL11" s="243">
        <v>561.86782600000004</v>
      </c>
      <c r="LM11" s="243">
        <v>604.8315520000001</v>
      </c>
      <c r="LN11" s="243">
        <v>588.78625500000021</v>
      </c>
      <c r="LO11" s="243">
        <v>607.12403699999982</v>
      </c>
      <c r="LP11" s="244">
        <v>2754.4841654999996</v>
      </c>
      <c r="LQ11" s="245">
        <v>511.31008799999972</v>
      </c>
      <c r="LR11" s="245">
        <v>567.80124500000011</v>
      </c>
      <c r="LS11" s="245">
        <v>635.55116799999973</v>
      </c>
      <c r="LT11" s="245">
        <v>596.04072049999991</v>
      </c>
      <c r="LU11" s="249">
        <v>636.99848800000029</v>
      </c>
      <c r="LV11" s="249">
        <v>557.37190300000009</v>
      </c>
      <c r="LW11" s="249">
        <v>699.21440749999908</v>
      </c>
      <c r="LX11" s="249">
        <v>652.94156000000032</v>
      </c>
      <c r="LY11" s="249">
        <v>697.54291000000023</v>
      </c>
      <c r="LZ11" s="245">
        <v>711.22699999999998</v>
      </c>
      <c r="MA11" s="245">
        <v>655.73</v>
      </c>
      <c r="MB11" s="245">
        <v>690501.18000000028</v>
      </c>
      <c r="MC11" s="244"/>
      <c r="MD11" s="245">
        <v>611947.07999999996</v>
      </c>
      <c r="ME11" s="245">
        <v>621356.19999999984</v>
      </c>
      <c r="MF11" s="245">
        <v>709658.22999999952</v>
      </c>
      <c r="MG11" s="245"/>
      <c r="MH11" s="249"/>
      <c r="MI11" s="249"/>
      <c r="MJ11" s="249"/>
      <c r="MK11" s="249"/>
      <c r="ML11" s="249"/>
      <c r="MM11" s="245"/>
      <c r="MN11" s="245"/>
      <c r="MO11" s="238"/>
      <c r="MP11" s="244"/>
    </row>
    <row r="12" spans="1:354" s="59" customFormat="1">
      <c r="A12" s="5"/>
      <c r="B12" s="9"/>
      <c r="C12" s="172" t="s">
        <v>867</v>
      </c>
      <c r="D12" s="245"/>
      <c r="E12" s="245"/>
      <c r="F12" s="245"/>
      <c r="G12" s="245"/>
      <c r="H12" s="245"/>
      <c r="I12" s="245"/>
      <c r="J12" s="245"/>
      <c r="K12" s="245"/>
      <c r="L12" s="245"/>
      <c r="M12" s="245"/>
      <c r="N12" s="245"/>
      <c r="O12" s="245"/>
      <c r="P12" s="244"/>
      <c r="Q12" s="243"/>
      <c r="R12" s="243"/>
      <c r="S12" s="243"/>
      <c r="T12" s="243"/>
      <c r="U12" s="243"/>
      <c r="V12" s="243"/>
      <c r="W12" s="243"/>
      <c r="X12" s="243"/>
      <c r="Y12" s="243"/>
      <c r="Z12" s="238"/>
      <c r="AA12" s="238"/>
      <c r="AB12" s="238"/>
      <c r="AC12" s="244"/>
      <c r="AD12" s="243"/>
      <c r="AE12" s="243"/>
      <c r="AF12" s="243"/>
      <c r="AG12" s="243"/>
      <c r="AH12" s="243"/>
      <c r="AI12" s="243"/>
      <c r="AJ12" s="243"/>
      <c r="AK12" s="243"/>
      <c r="AL12" s="243"/>
      <c r="AM12" s="238"/>
      <c r="AN12" s="238"/>
      <c r="AO12" s="238"/>
      <c r="AP12" s="244"/>
      <c r="AQ12" s="243"/>
      <c r="AR12" s="243"/>
      <c r="AS12" s="243"/>
      <c r="AT12" s="243"/>
      <c r="AU12" s="243"/>
      <c r="AV12" s="243"/>
      <c r="AW12" s="243"/>
      <c r="AX12" s="243"/>
      <c r="AY12" s="243"/>
      <c r="AZ12" s="238"/>
      <c r="BA12" s="238"/>
      <c r="BB12" s="238"/>
      <c r="BC12" s="244"/>
      <c r="BD12" s="243"/>
      <c r="BE12" s="243"/>
      <c r="BF12" s="243"/>
      <c r="BG12" s="243"/>
      <c r="BH12" s="243"/>
      <c r="BI12" s="243"/>
      <c r="BJ12" s="243"/>
      <c r="BK12" s="243"/>
      <c r="BL12" s="243"/>
      <c r="BM12" s="238"/>
      <c r="BN12" s="238"/>
      <c r="BO12" s="238"/>
      <c r="BP12" s="244"/>
      <c r="BQ12" s="243"/>
      <c r="BR12" s="243"/>
      <c r="BS12" s="243"/>
      <c r="BT12" s="243"/>
      <c r="BU12" s="243"/>
      <c r="BV12" s="243"/>
      <c r="BW12" s="243"/>
      <c r="BX12" s="243"/>
      <c r="BY12" s="243"/>
      <c r="BZ12" s="238"/>
      <c r="CA12" s="238"/>
      <c r="CB12" s="238"/>
      <c r="CC12" s="244"/>
      <c r="CD12" s="243"/>
      <c r="CE12" s="243"/>
      <c r="CF12" s="243"/>
      <c r="CG12" s="243"/>
      <c r="CH12" s="243"/>
      <c r="CI12" s="243"/>
      <c r="CJ12" s="243"/>
      <c r="CK12" s="243"/>
      <c r="CL12" s="243"/>
      <c r="CM12" s="238"/>
      <c r="CN12" s="238"/>
      <c r="CO12" s="238"/>
      <c r="CP12" s="244"/>
      <c r="CQ12" s="243"/>
      <c r="CR12" s="243"/>
      <c r="CS12" s="243"/>
      <c r="CT12" s="243"/>
      <c r="CU12" s="243"/>
      <c r="CV12" s="243"/>
      <c r="CW12" s="243"/>
      <c r="CX12" s="243"/>
      <c r="CY12" s="243"/>
      <c r="CZ12" s="238"/>
      <c r="DA12" s="238"/>
      <c r="DB12" s="238"/>
      <c r="DC12" s="244"/>
      <c r="DD12" s="243"/>
      <c r="DE12" s="243"/>
      <c r="DF12" s="243"/>
      <c r="DG12" s="243"/>
      <c r="DH12" s="243"/>
      <c r="DI12" s="243"/>
      <c r="DJ12" s="243"/>
      <c r="DK12" s="243"/>
      <c r="DL12" s="243"/>
      <c r="DM12" s="238"/>
      <c r="DN12" s="238"/>
      <c r="DO12" s="238"/>
      <c r="DP12" s="244"/>
      <c r="DQ12" s="243"/>
      <c r="DR12" s="243"/>
      <c r="DS12" s="243"/>
      <c r="DT12" s="243"/>
      <c r="DU12" s="243"/>
      <c r="DV12" s="243"/>
      <c r="DW12" s="243"/>
      <c r="DX12" s="243"/>
      <c r="DY12" s="243"/>
      <c r="DZ12" s="238"/>
      <c r="EA12" s="238"/>
      <c r="EB12" s="238"/>
      <c r="EC12" s="244"/>
      <c r="ED12" s="243">
        <v>100.93567200000001</v>
      </c>
      <c r="EE12" s="243">
        <v>110.98568650000006</v>
      </c>
      <c r="EF12" s="243">
        <v>123.75889300000001</v>
      </c>
      <c r="EG12" s="243">
        <v>111.77776750000004</v>
      </c>
      <c r="EH12" s="243">
        <v>115.16413749999998</v>
      </c>
      <c r="EI12" s="243">
        <v>112.10057000000005</v>
      </c>
      <c r="EJ12" s="243">
        <v>114.7631725</v>
      </c>
      <c r="EK12" s="243">
        <v>116.92894249999999</v>
      </c>
      <c r="EL12" s="243">
        <v>115.49151249999997</v>
      </c>
      <c r="EM12" s="238">
        <v>113.48284010000005</v>
      </c>
      <c r="EN12" s="238">
        <v>111.93273499999997</v>
      </c>
      <c r="EO12" s="238">
        <v>92.030088499999977</v>
      </c>
      <c r="EP12" s="244">
        <v>1339.3520176</v>
      </c>
      <c r="EQ12" s="243">
        <v>105.50893999999998</v>
      </c>
      <c r="ER12" s="243">
        <v>101.47474750000001</v>
      </c>
      <c r="ES12" s="243">
        <v>123.18667950000001</v>
      </c>
      <c r="ET12" s="243">
        <v>105.02856199999998</v>
      </c>
      <c r="EU12" s="243">
        <v>123.15678999999999</v>
      </c>
      <c r="EV12" s="243">
        <v>118.65175750000002</v>
      </c>
      <c r="EW12" s="243">
        <v>125.3916435</v>
      </c>
      <c r="EX12" s="243">
        <v>147.49373549999999</v>
      </c>
      <c r="EY12" s="243">
        <v>149.32018950000008</v>
      </c>
      <c r="EZ12" s="238">
        <v>136.28693499999997</v>
      </c>
      <c r="FA12" s="238">
        <v>141.36994249999998</v>
      </c>
      <c r="FB12" s="238">
        <v>128.85051000000001</v>
      </c>
      <c r="FC12" s="244">
        <v>1505.7204325</v>
      </c>
      <c r="FD12" s="243">
        <v>138.28981500000003</v>
      </c>
      <c r="FE12" s="243">
        <v>156.31397500000003</v>
      </c>
      <c r="FF12" s="243">
        <v>172.76006499999997</v>
      </c>
      <c r="FG12" s="243">
        <v>138.71817250000004</v>
      </c>
      <c r="FH12" s="243">
        <v>166.5441285</v>
      </c>
      <c r="FI12" s="243">
        <v>162.28861550000008</v>
      </c>
      <c r="FJ12" s="243">
        <v>167.33042050000006</v>
      </c>
      <c r="FK12" s="243">
        <v>166.50088500000001</v>
      </c>
      <c r="FL12" s="243">
        <v>167.06018200000003</v>
      </c>
      <c r="FM12" s="238">
        <v>176.32093399999994</v>
      </c>
      <c r="FN12" s="238">
        <v>172.78877450000002</v>
      </c>
      <c r="FO12" s="238">
        <v>141.56188850000007</v>
      </c>
      <c r="FP12" s="244">
        <v>1926.4778560000002</v>
      </c>
      <c r="FQ12" s="243">
        <v>165.53863150000004</v>
      </c>
      <c r="FR12" s="243">
        <v>160.97842199999994</v>
      </c>
      <c r="FS12" s="243">
        <v>155.05000100000001</v>
      </c>
      <c r="FT12" s="243">
        <v>188.14025450000003</v>
      </c>
      <c r="FU12" s="243">
        <v>184.6761765</v>
      </c>
      <c r="FV12" s="243">
        <v>171.73613599999999</v>
      </c>
      <c r="FW12" s="243">
        <v>200.25321849999995</v>
      </c>
      <c r="FX12" s="243">
        <v>180.99214499999999</v>
      </c>
      <c r="FY12" s="243">
        <v>207.32455650000003</v>
      </c>
      <c r="FZ12" s="238">
        <v>220.80512700000006</v>
      </c>
      <c r="GA12" s="238">
        <v>204.98787349999992</v>
      </c>
      <c r="GB12" s="238">
        <v>175.925117</v>
      </c>
      <c r="GC12" s="244">
        <v>2216.407659</v>
      </c>
      <c r="GD12" s="243">
        <v>179.9140165</v>
      </c>
      <c r="GE12" s="243">
        <v>198.94094749999988</v>
      </c>
      <c r="GF12" s="243">
        <v>199.38748649999997</v>
      </c>
      <c r="GG12" s="243">
        <v>186.13766499999997</v>
      </c>
      <c r="GH12" s="243">
        <v>200.74055500000003</v>
      </c>
      <c r="GI12" s="243">
        <v>174.55831649999993</v>
      </c>
      <c r="GJ12" s="243">
        <v>200.07318850000007</v>
      </c>
      <c r="GK12" s="243">
        <v>189.75977449999999</v>
      </c>
      <c r="GL12" s="243">
        <v>202.76582500000006</v>
      </c>
      <c r="GM12" s="238">
        <v>204.78913800000001</v>
      </c>
      <c r="GN12" s="238">
        <v>186.5066175</v>
      </c>
      <c r="GO12" s="238">
        <v>167.77988399999998</v>
      </c>
      <c r="GP12" s="244">
        <v>2291.3534145000003</v>
      </c>
      <c r="GQ12" s="243">
        <v>177.34332400000008</v>
      </c>
      <c r="GR12" s="243">
        <v>202.06918749999994</v>
      </c>
      <c r="GS12" s="243">
        <v>215.05662550000002</v>
      </c>
      <c r="GT12" s="243">
        <v>199.02701799999997</v>
      </c>
      <c r="GU12" s="243">
        <v>218.2320335</v>
      </c>
      <c r="GV12" s="243">
        <v>219.6602284999999</v>
      </c>
      <c r="GW12" s="243">
        <v>237.8415825000001</v>
      </c>
      <c r="GX12" s="243">
        <v>230.43152999999995</v>
      </c>
      <c r="GY12" s="243">
        <v>255.34562799999998</v>
      </c>
      <c r="GZ12" s="238">
        <v>260.22312399999998</v>
      </c>
      <c r="HA12" s="238">
        <v>240.13529949999989</v>
      </c>
      <c r="HB12" s="238">
        <v>214.65954749999997</v>
      </c>
      <c r="HC12" s="244">
        <v>2670.0251284999999</v>
      </c>
      <c r="HD12" s="243">
        <v>196.85667150000009</v>
      </c>
      <c r="HE12" s="243">
        <v>232.72304950000009</v>
      </c>
      <c r="HF12" s="243">
        <v>215.69417450000003</v>
      </c>
      <c r="HG12" s="243">
        <v>221.12439049999995</v>
      </c>
      <c r="HH12" s="243">
        <v>211.09853200000001</v>
      </c>
      <c r="HI12" s="243">
        <v>204.00569199999995</v>
      </c>
      <c r="HJ12" s="243">
        <v>177.46519199999997</v>
      </c>
      <c r="HK12" s="243">
        <v>221.97087549999998</v>
      </c>
      <c r="HL12" s="243">
        <v>207.37289600000003</v>
      </c>
      <c r="HM12" s="238">
        <v>200.54941650000012</v>
      </c>
      <c r="HN12" s="238">
        <v>201.75913599999996</v>
      </c>
      <c r="HO12" s="238">
        <v>174.99867199999997</v>
      </c>
      <c r="HP12" s="244">
        <v>2465.6186980000002</v>
      </c>
      <c r="HQ12" s="243">
        <v>171.5599665</v>
      </c>
      <c r="HR12" s="243">
        <v>199.73169499999995</v>
      </c>
      <c r="HS12" s="243">
        <v>218.64036000000007</v>
      </c>
      <c r="HT12" s="243">
        <v>178.91155050000003</v>
      </c>
      <c r="HU12" s="243">
        <v>204.52221950000006</v>
      </c>
      <c r="HV12" s="243">
        <v>207.05258650000005</v>
      </c>
      <c r="HW12" s="243">
        <v>209.84180699999993</v>
      </c>
      <c r="HX12" s="243">
        <v>221.41028649999981</v>
      </c>
      <c r="HY12" s="243">
        <v>214.056971</v>
      </c>
      <c r="HZ12" s="238">
        <v>211.35294099999999</v>
      </c>
      <c r="IA12" s="238">
        <v>199.70966899999996</v>
      </c>
      <c r="IB12" s="238">
        <v>170.00157249999998</v>
      </c>
      <c r="IC12" s="244">
        <v>2406.7916249999994</v>
      </c>
      <c r="ID12" s="243">
        <v>165.06333100000003</v>
      </c>
      <c r="IE12" s="243">
        <v>198.45442150000005</v>
      </c>
      <c r="IF12" s="243">
        <v>187.01322450000001</v>
      </c>
      <c r="IG12" s="243">
        <v>192.25979649999994</v>
      </c>
      <c r="IH12" s="243">
        <v>192.22690250000011</v>
      </c>
      <c r="II12" s="243">
        <v>181.408312</v>
      </c>
      <c r="IJ12" s="243">
        <v>182.28265370000005</v>
      </c>
      <c r="IK12" s="243">
        <v>206.39861650000009</v>
      </c>
      <c r="IL12" s="243">
        <v>205.55336199999996</v>
      </c>
      <c r="IM12" s="238">
        <v>211.94558399999991</v>
      </c>
      <c r="IN12" s="238">
        <v>204.60929550000003</v>
      </c>
      <c r="IO12" s="238">
        <v>173.41022350000003</v>
      </c>
      <c r="IP12" s="244">
        <v>2300.6257232000003</v>
      </c>
      <c r="IQ12" s="243">
        <v>164.53374149999993</v>
      </c>
      <c r="IR12" s="243">
        <v>187.82676399999991</v>
      </c>
      <c r="IS12" s="243">
        <v>190.77717500000003</v>
      </c>
      <c r="IT12" s="243">
        <v>173.67052050000004</v>
      </c>
      <c r="IU12" s="243">
        <v>201.85362649999996</v>
      </c>
      <c r="IV12" s="243">
        <v>186.05088599999993</v>
      </c>
      <c r="IW12" s="243">
        <v>210.88021700000002</v>
      </c>
      <c r="IX12" s="243">
        <v>201.43273950000008</v>
      </c>
      <c r="IY12" s="243">
        <v>199.95903450000006</v>
      </c>
      <c r="IZ12" s="238">
        <v>218.08285550000002</v>
      </c>
      <c r="JA12" s="238">
        <v>194.48300500000002</v>
      </c>
      <c r="JB12" s="238">
        <v>189.36982749999999</v>
      </c>
      <c r="JC12" s="244">
        <v>2318.9203925000002</v>
      </c>
      <c r="JD12" s="243">
        <v>171.29429249999998</v>
      </c>
      <c r="JE12" s="243">
        <v>200.26712250000006</v>
      </c>
      <c r="JF12" s="243">
        <v>154.88105900000002</v>
      </c>
      <c r="JG12" s="243">
        <v>28.778992499999998</v>
      </c>
      <c r="JH12" s="243">
        <v>127.78666394614602</v>
      </c>
      <c r="JI12" s="243">
        <v>162.56810898935987</v>
      </c>
      <c r="JJ12" s="243">
        <v>194.33133992895429</v>
      </c>
      <c r="JK12" s="243">
        <v>189.81191847333906</v>
      </c>
      <c r="JL12" s="243">
        <v>216.76135346888537</v>
      </c>
      <c r="JM12" s="238">
        <v>227.15940445060349</v>
      </c>
      <c r="JN12" s="238">
        <v>212.72521350847623</v>
      </c>
      <c r="JO12" s="238">
        <v>184.4279444608149</v>
      </c>
      <c r="JP12" s="244">
        <v>2070.7934137265793</v>
      </c>
      <c r="JQ12" s="243">
        <v>182.83289995823097</v>
      </c>
      <c r="JR12" s="243">
        <v>202.29168707672</v>
      </c>
      <c r="JS12" s="243">
        <v>218.47418303369727</v>
      </c>
      <c r="JT12" s="243">
        <v>196.82954839210018</v>
      </c>
      <c r="JU12" s="243">
        <v>148.37646397360999</v>
      </c>
      <c r="JV12" s="243">
        <v>185.46005245303445</v>
      </c>
      <c r="JW12" s="243">
        <v>205.50525846937273</v>
      </c>
      <c r="JX12" s="243">
        <v>200.36653548468328</v>
      </c>
      <c r="JY12" s="243">
        <v>202.31115152997873</v>
      </c>
      <c r="JZ12" s="238">
        <v>191.05149649597891</v>
      </c>
      <c r="KA12" s="238">
        <v>196.06445397748956</v>
      </c>
      <c r="KB12" s="238">
        <v>175.64432799746291</v>
      </c>
      <c r="KC12" s="244">
        <v>2305.2080588423592</v>
      </c>
      <c r="KD12" s="243">
        <v>161.38290353543459</v>
      </c>
      <c r="KE12" s="243">
        <v>189.67115645609474</v>
      </c>
      <c r="KF12" s="243">
        <v>206.93402445756917</v>
      </c>
      <c r="KG12" s="243">
        <v>186.47836344585221</v>
      </c>
      <c r="KH12" s="243">
        <v>190.46107350963598</v>
      </c>
      <c r="KI12" s="243">
        <v>191.30839599665319</v>
      </c>
      <c r="KJ12" s="243">
        <v>183.43770649999996</v>
      </c>
      <c r="KK12" s="243">
        <v>199.59760950781089</v>
      </c>
      <c r="KL12" s="243">
        <v>194.63030450000005</v>
      </c>
      <c r="KM12" s="238">
        <v>176.26704997035608</v>
      </c>
      <c r="KN12" s="238">
        <v>170.69158100308999</v>
      </c>
      <c r="KO12" s="238">
        <v>156.1447469503303</v>
      </c>
      <c r="KP12" s="244">
        <v>2207.004915832827</v>
      </c>
      <c r="KQ12" s="243">
        <v>131.11889453152423</v>
      </c>
      <c r="KR12" s="243">
        <v>162.90768151833998</v>
      </c>
      <c r="KS12" s="243">
        <v>178.70827389953735</v>
      </c>
      <c r="KT12" s="243">
        <v>149.42659446351382</v>
      </c>
      <c r="KU12" s="243">
        <v>166.40035152193269</v>
      </c>
      <c r="KV12" s="243">
        <v>156.74272893601997</v>
      </c>
      <c r="KW12" s="243">
        <v>157.14861350000001</v>
      </c>
      <c r="KX12" s="243">
        <v>159.87464695130348</v>
      </c>
      <c r="KY12" s="243">
        <v>168.44603050000001</v>
      </c>
      <c r="KZ12" s="238">
        <v>163.96421400000003</v>
      </c>
      <c r="LA12" s="238">
        <v>160.27751599999996</v>
      </c>
      <c r="LB12" s="238">
        <v>137.5635805</v>
      </c>
      <c r="LC12" s="244">
        <v>1892.5791263221715</v>
      </c>
      <c r="LD12" s="243">
        <v>131.16089149999996</v>
      </c>
      <c r="LE12" s="243">
        <v>147.13183650000008</v>
      </c>
      <c r="LF12" s="243">
        <v>130.24026849999998</v>
      </c>
      <c r="LG12" s="243">
        <v>152.47938950000002</v>
      </c>
      <c r="LH12" s="243">
        <v>144.43943650000006</v>
      </c>
      <c r="LI12" s="243">
        <v>139.30261849999999</v>
      </c>
      <c r="LJ12" s="243">
        <v>159.53609599999996</v>
      </c>
      <c r="LK12" s="243">
        <v>160.84428249999993</v>
      </c>
      <c r="LL12" s="243">
        <v>155.9007455</v>
      </c>
      <c r="LM12" s="243">
        <v>170.81969350000003</v>
      </c>
      <c r="LN12" s="243">
        <v>155.76148049999995</v>
      </c>
      <c r="LO12" s="243">
        <v>123.84629699999998</v>
      </c>
      <c r="LP12" s="244">
        <v>705.45182249999993</v>
      </c>
      <c r="LQ12" s="245">
        <v>119.63772600000001</v>
      </c>
      <c r="LR12" s="245">
        <v>132.15733949999995</v>
      </c>
      <c r="LS12" s="245">
        <v>138.32651449999997</v>
      </c>
      <c r="LT12" s="245">
        <v>128.19876599999995</v>
      </c>
      <c r="LU12" s="249">
        <v>150.86749799999987</v>
      </c>
      <c r="LV12" s="249">
        <v>137.59306467000005</v>
      </c>
      <c r="LW12" s="249">
        <v>162.24138266999992</v>
      </c>
      <c r="LX12" s="249">
        <v>142.70032215999998</v>
      </c>
      <c r="LY12" s="249">
        <v>157.34903000000003</v>
      </c>
      <c r="LZ12" s="245">
        <v>151.65799999999999</v>
      </c>
      <c r="MA12" s="245">
        <v>144.649</v>
      </c>
      <c r="MB12" s="245">
        <v>111411.67000000003</v>
      </c>
      <c r="MC12" s="244"/>
      <c r="MD12" s="245">
        <v>109526.21999999997</v>
      </c>
      <c r="ME12" s="245">
        <v>124540.25000000001</v>
      </c>
      <c r="MF12" s="245">
        <v>134188.44999999998</v>
      </c>
      <c r="MG12" s="245"/>
      <c r="MH12" s="249"/>
      <c r="MI12" s="249"/>
      <c r="MJ12" s="249"/>
      <c r="MK12" s="249"/>
      <c r="ML12" s="249"/>
      <c r="MM12" s="245"/>
      <c r="MN12" s="245"/>
      <c r="MO12" s="238"/>
      <c r="MP12" s="244"/>
    </row>
    <row r="13" spans="1:354" s="59" customFormat="1">
      <c r="A13" s="5"/>
      <c r="B13" s="9"/>
      <c r="C13" s="172" t="s">
        <v>362</v>
      </c>
      <c r="D13" s="245"/>
      <c r="E13" s="245"/>
      <c r="F13" s="245"/>
      <c r="G13" s="245"/>
      <c r="H13" s="245"/>
      <c r="I13" s="245"/>
      <c r="J13" s="245"/>
      <c r="K13" s="245"/>
      <c r="L13" s="245"/>
      <c r="M13" s="245"/>
      <c r="N13" s="245"/>
      <c r="O13" s="245"/>
      <c r="P13" s="244"/>
      <c r="Q13" s="243"/>
      <c r="R13" s="243"/>
      <c r="S13" s="243"/>
      <c r="T13" s="243"/>
      <c r="U13" s="243"/>
      <c r="V13" s="243"/>
      <c r="W13" s="243"/>
      <c r="X13" s="243"/>
      <c r="Y13" s="243"/>
      <c r="Z13" s="238"/>
      <c r="AA13" s="238"/>
      <c r="AB13" s="238"/>
      <c r="AC13" s="244"/>
      <c r="AD13" s="243"/>
      <c r="AE13" s="243"/>
      <c r="AF13" s="243"/>
      <c r="AG13" s="243"/>
      <c r="AH13" s="243"/>
      <c r="AI13" s="243"/>
      <c r="AJ13" s="243"/>
      <c r="AK13" s="243"/>
      <c r="AL13" s="243"/>
      <c r="AM13" s="238"/>
      <c r="AN13" s="238"/>
      <c r="AO13" s="238"/>
      <c r="AP13" s="244"/>
      <c r="AQ13" s="243"/>
      <c r="AR13" s="243"/>
      <c r="AS13" s="243"/>
      <c r="AT13" s="243"/>
      <c r="AU13" s="243"/>
      <c r="AV13" s="243"/>
      <c r="AW13" s="243"/>
      <c r="AX13" s="243"/>
      <c r="AY13" s="243"/>
      <c r="AZ13" s="238"/>
      <c r="BA13" s="238"/>
      <c r="BB13" s="238"/>
      <c r="BC13" s="244"/>
      <c r="BD13" s="243"/>
      <c r="BE13" s="243"/>
      <c r="BF13" s="243"/>
      <c r="BG13" s="243"/>
      <c r="BH13" s="243"/>
      <c r="BI13" s="243"/>
      <c r="BJ13" s="243"/>
      <c r="BK13" s="243"/>
      <c r="BL13" s="243"/>
      <c r="BM13" s="238"/>
      <c r="BN13" s="238"/>
      <c r="BO13" s="238"/>
      <c r="BP13" s="244"/>
      <c r="BQ13" s="243"/>
      <c r="BR13" s="243"/>
      <c r="BS13" s="243"/>
      <c r="BT13" s="243"/>
      <c r="BU13" s="243"/>
      <c r="BV13" s="243"/>
      <c r="BW13" s="243"/>
      <c r="BX13" s="243"/>
      <c r="BY13" s="243"/>
      <c r="BZ13" s="238"/>
      <c r="CA13" s="238"/>
      <c r="CB13" s="238"/>
      <c r="CC13" s="244"/>
      <c r="CD13" s="243"/>
      <c r="CE13" s="243"/>
      <c r="CF13" s="243"/>
      <c r="CG13" s="243"/>
      <c r="CH13" s="243"/>
      <c r="CI13" s="243"/>
      <c r="CJ13" s="243"/>
      <c r="CK13" s="243"/>
      <c r="CL13" s="243"/>
      <c r="CM13" s="238"/>
      <c r="CN13" s="238"/>
      <c r="CO13" s="238"/>
      <c r="CP13" s="244"/>
      <c r="CQ13" s="243"/>
      <c r="CR13" s="243"/>
      <c r="CS13" s="243"/>
      <c r="CT13" s="243"/>
      <c r="CU13" s="243"/>
      <c r="CV13" s="243"/>
      <c r="CW13" s="243"/>
      <c r="CX13" s="243"/>
      <c r="CY13" s="243"/>
      <c r="CZ13" s="238"/>
      <c r="DA13" s="238"/>
      <c r="DB13" s="238"/>
      <c r="DC13" s="244"/>
      <c r="DD13" s="243"/>
      <c r="DE13" s="243"/>
      <c r="DF13" s="243"/>
      <c r="DG13" s="243"/>
      <c r="DH13" s="243"/>
      <c r="DI13" s="243"/>
      <c r="DJ13" s="243"/>
      <c r="DK13" s="243"/>
      <c r="DL13" s="243"/>
      <c r="DM13" s="238"/>
      <c r="DN13" s="238"/>
      <c r="DO13" s="238"/>
      <c r="DP13" s="244"/>
      <c r="DQ13" s="243"/>
      <c r="DR13" s="243"/>
      <c r="DS13" s="243"/>
      <c r="DT13" s="243"/>
      <c r="DU13" s="243"/>
      <c r="DV13" s="243"/>
      <c r="DW13" s="243"/>
      <c r="DX13" s="243"/>
      <c r="DY13" s="243"/>
      <c r="DZ13" s="238"/>
      <c r="EA13" s="238"/>
      <c r="EB13" s="238"/>
      <c r="EC13" s="244"/>
      <c r="ED13" s="243">
        <v>34.219867499999992</v>
      </c>
      <c r="EE13" s="243">
        <v>41.401927499999999</v>
      </c>
      <c r="EF13" s="243">
        <v>41.85183</v>
      </c>
      <c r="EG13" s="243">
        <v>37.432651499999992</v>
      </c>
      <c r="EH13" s="243">
        <v>39.510477499999993</v>
      </c>
      <c r="EI13" s="243">
        <v>34.954007500000003</v>
      </c>
      <c r="EJ13" s="243">
        <v>36.795730000000006</v>
      </c>
      <c r="EK13" s="243">
        <v>39.920007499999997</v>
      </c>
      <c r="EL13" s="243">
        <v>42.696692499999997</v>
      </c>
      <c r="EM13" s="238">
        <v>38.1448775</v>
      </c>
      <c r="EN13" s="238">
        <v>37.704527499999998</v>
      </c>
      <c r="EO13" s="238">
        <v>33.556697499999991</v>
      </c>
      <c r="EP13" s="244">
        <v>458.1892939999999</v>
      </c>
      <c r="EQ13" s="243">
        <v>43.134084999999999</v>
      </c>
      <c r="ER13" s="243">
        <v>35.1127325</v>
      </c>
      <c r="ES13" s="243">
        <v>45.147270499999998</v>
      </c>
      <c r="ET13" s="243">
        <v>34.867844500000004</v>
      </c>
      <c r="EU13" s="243">
        <v>42.734587500000004</v>
      </c>
      <c r="EV13" s="243">
        <v>43.672297499999999</v>
      </c>
      <c r="EW13" s="243">
        <v>42.788446999999998</v>
      </c>
      <c r="EX13" s="243">
        <v>45.86222750000001</v>
      </c>
      <c r="EY13" s="243">
        <v>44.056426000000009</v>
      </c>
      <c r="EZ13" s="238">
        <v>45.653383000000005</v>
      </c>
      <c r="FA13" s="238">
        <v>45.659477500000001</v>
      </c>
      <c r="FB13" s="238">
        <v>44.4215625</v>
      </c>
      <c r="FC13" s="244">
        <v>513.11034100000006</v>
      </c>
      <c r="FD13" s="243">
        <v>47.567520000000002</v>
      </c>
      <c r="FE13" s="243">
        <v>50.254109499999998</v>
      </c>
      <c r="FF13" s="243">
        <v>51.593857</v>
      </c>
      <c r="FG13" s="243">
        <v>43.421091500000003</v>
      </c>
      <c r="FH13" s="243">
        <v>50.131499000000005</v>
      </c>
      <c r="FI13" s="243">
        <v>46.087412499999992</v>
      </c>
      <c r="FJ13" s="243">
        <v>50.862005499999995</v>
      </c>
      <c r="FK13" s="243">
        <v>50.159231500000011</v>
      </c>
      <c r="FL13" s="243">
        <v>50.964971999999996</v>
      </c>
      <c r="FM13" s="238">
        <v>53.320755499999997</v>
      </c>
      <c r="FN13" s="238">
        <v>52.734602500000001</v>
      </c>
      <c r="FO13" s="238">
        <v>41.660355000000003</v>
      </c>
      <c r="FP13" s="244">
        <v>588.75741149999999</v>
      </c>
      <c r="FQ13" s="243">
        <v>49.951086499999995</v>
      </c>
      <c r="FR13" s="243">
        <v>47.108520000000006</v>
      </c>
      <c r="FS13" s="243">
        <v>42.481457499999991</v>
      </c>
      <c r="FT13" s="243">
        <v>49.115236999999993</v>
      </c>
      <c r="FU13" s="243">
        <v>49.607511500000001</v>
      </c>
      <c r="FV13" s="243">
        <v>47.259164499999997</v>
      </c>
      <c r="FW13" s="243">
        <v>54.016464000000006</v>
      </c>
      <c r="FX13" s="243">
        <v>45.372515000000007</v>
      </c>
      <c r="FY13" s="243">
        <v>53.574904000000011</v>
      </c>
      <c r="FZ13" s="238">
        <v>58.948537999999999</v>
      </c>
      <c r="GA13" s="238">
        <v>57.955481500000005</v>
      </c>
      <c r="GB13" s="238">
        <v>48.007667500000011</v>
      </c>
      <c r="GC13" s="244">
        <v>603.39854700000001</v>
      </c>
      <c r="GD13" s="243">
        <v>50.535584999999998</v>
      </c>
      <c r="GE13" s="243">
        <v>55.606842499999999</v>
      </c>
      <c r="GF13" s="243">
        <v>55.441943000000002</v>
      </c>
      <c r="GG13" s="243">
        <v>49.913024000000007</v>
      </c>
      <c r="GH13" s="243">
        <v>57.508486499999997</v>
      </c>
      <c r="GI13" s="243">
        <v>55.156982000000013</v>
      </c>
      <c r="GJ13" s="243">
        <v>59.340785000000004</v>
      </c>
      <c r="GK13" s="243">
        <v>53.570470999999998</v>
      </c>
      <c r="GL13" s="243">
        <v>55.578942499999997</v>
      </c>
      <c r="GM13" s="238">
        <v>59.552868499999995</v>
      </c>
      <c r="GN13" s="238">
        <v>56.958002000000008</v>
      </c>
      <c r="GO13" s="238">
        <v>49.383314999999996</v>
      </c>
      <c r="GP13" s="244">
        <v>658.54724699999997</v>
      </c>
      <c r="GQ13" s="243">
        <v>51.446208499999997</v>
      </c>
      <c r="GR13" s="243">
        <v>57.105401000000008</v>
      </c>
      <c r="GS13" s="243">
        <v>55.613460500000002</v>
      </c>
      <c r="GT13" s="243">
        <v>55.810850500000001</v>
      </c>
      <c r="GU13" s="243">
        <v>61.001123999999997</v>
      </c>
      <c r="GV13" s="243">
        <v>56.656828500000003</v>
      </c>
      <c r="GW13" s="243">
        <v>66.232319500000017</v>
      </c>
      <c r="GX13" s="243">
        <v>62.168234999999996</v>
      </c>
      <c r="GY13" s="243">
        <v>64.860520999999991</v>
      </c>
      <c r="GZ13" s="238">
        <v>66.801078000000004</v>
      </c>
      <c r="HA13" s="238">
        <v>59.740911500000024</v>
      </c>
      <c r="HB13" s="238">
        <v>56.754721000000004</v>
      </c>
      <c r="HC13" s="244">
        <v>714.19165900000007</v>
      </c>
      <c r="HD13" s="243">
        <v>49.109517000000004</v>
      </c>
      <c r="HE13" s="243">
        <v>53.685033500000003</v>
      </c>
      <c r="HF13" s="243">
        <v>48.214207499999993</v>
      </c>
      <c r="HG13" s="243">
        <v>47.4305685</v>
      </c>
      <c r="HH13" s="243">
        <v>44.382125000000002</v>
      </c>
      <c r="HI13" s="243">
        <v>42.005963500000085</v>
      </c>
      <c r="HJ13" s="243">
        <v>32.999869999999994</v>
      </c>
      <c r="HK13" s="243">
        <v>47.600682000000006</v>
      </c>
      <c r="HL13" s="243">
        <v>51.429540000000003</v>
      </c>
      <c r="HM13" s="238">
        <v>49.212602000000004</v>
      </c>
      <c r="HN13" s="238">
        <v>50.744064000000002</v>
      </c>
      <c r="HO13" s="238">
        <v>42.529098499999989</v>
      </c>
      <c r="HP13" s="244">
        <v>559.34327150000013</v>
      </c>
      <c r="HQ13" s="243">
        <v>45.2695875</v>
      </c>
      <c r="HR13" s="243">
        <v>49.050602500000004</v>
      </c>
      <c r="HS13" s="243">
        <v>55.049927399999994</v>
      </c>
      <c r="HT13" s="243">
        <v>37.633303999999995</v>
      </c>
      <c r="HU13" s="243">
        <v>45.30866850000001</v>
      </c>
      <c r="HV13" s="243">
        <v>47.306370999999999</v>
      </c>
      <c r="HW13" s="243">
        <v>50.466557000000002</v>
      </c>
      <c r="HX13" s="243">
        <v>51.161682000000013</v>
      </c>
      <c r="HY13" s="243">
        <v>53.2766685</v>
      </c>
      <c r="HZ13" s="238">
        <v>56.302678500000006</v>
      </c>
      <c r="IA13" s="238">
        <v>56.644947500000008</v>
      </c>
      <c r="IB13" s="238">
        <v>47.064193999999993</v>
      </c>
      <c r="IC13" s="244">
        <v>594.53518840000015</v>
      </c>
      <c r="ID13" s="243">
        <v>52.611219499999997</v>
      </c>
      <c r="IE13" s="243">
        <v>50.081985999999986</v>
      </c>
      <c r="IF13" s="243">
        <v>50.648938000000001</v>
      </c>
      <c r="IG13" s="243">
        <v>49.507819000000005</v>
      </c>
      <c r="IH13" s="243">
        <v>50.825655499999989</v>
      </c>
      <c r="II13" s="243">
        <v>44.217908600000001</v>
      </c>
      <c r="IJ13" s="243">
        <v>49.435846999999995</v>
      </c>
      <c r="IK13" s="243">
        <v>51.68575349999999</v>
      </c>
      <c r="IL13" s="243">
        <v>47.247747499999996</v>
      </c>
      <c r="IM13" s="238">
        <v>49.174314000000003</v>
      </c>
      <c r="IN13" s="238">
        <v>48.852137499999998</v>
      </c>
      <c r="IO13" s="238">
        <v>44.684825500000009</v>
      </c>
      <c r="IP13" s="244">
        <v>588.97415159999991</v>
      </c>
      <c r="IQ13" s="243">
        <v>48.979984000000002</v>
      </c>
      <c r="IR13" s="243">
        <v>52.459586499999986</v>
      </c>
      <c r="IS13" s="243">
        <v>57.2227155</v>
      </c>
      <c r="IT13" s="243">
        <v>51.782020999999993</v>
      </c>
      <c r="IU13" s="243">
        <v>58.211191999999997</v>
      </c>
      <c r="IV13" s="243">
        <v>53.40141349999999</v>
      </c>
      <c r="IW13" s="243">
        <v>58.370525500000007</v>
      </c>
      <c r="IX13" s="243">
        <v>60.741766999999996</v>
      </c>
      <c r="IY13" s="243">
        <v>57.529714000000006</v>
      </c>
      <c r="IZ13" s="238">
        <v>62.571153999999993</v>
      </c>
      <c r="JA13" s="238">
        <v>62.378732500000005</v>
      </c>
      <c r="JB13" s="238">
        <v>59.204927499999989</v>
      </c>
      <c r="JC13" s="244">
        <v>682.85373299999981</v>
      </c>
      <c r="JD13" s="243">
        <v>63.497480499999995</v>
      </c>
      <c r="JE13" s="243">
        <v>66.605980000000002</v>
      </c>
      <c r="JF13" s="243">
        <v>45.302249499999995</v>
      </c>
      <c r="JG13" s="243">
        <v>8.6691684999999996</v>
      </c>
      <c r="JH13" s="243">
        <v>38.729302994674683</v>
      </c>
      <c r="JI13" s="243">
        <v>48.678506489409457</v>
      </c>
      <c r="JJ13" s="243">
        <v>60.127073463428502</v>
      </c>
      <c r="JK13" s="243">
        <v>64.861933986747772</v>
      </c>
      <c r="JL13" s="243">
        <v>68.395652472536781</v>
      </c>
      <c r="JM13" s="238">
        <v>72.772162486097798</v>
      </c>
      <c r="JN13" s="238">
        <v>70.558405498485385</v>
      </c>
      <c r="JO13" s="238">
        <v>61.526631986924649</v>
      </c>
      <c r="JP13" s="244">
        <v>669.72454787830497</v>
      </c>
      <c r="JQ13" s="243">
        <v>61.313510007476332</v>
      </c>
      <c r="JR13" s="243">
        <v>62.808555514042006</v>
      </c>
      <c r="JS13" s="243">
        <v>70.323294988901651</v>
      </c>
      <c r="JT13" s="243">
        <v>59.615895954815386</v>
      </c>
      <c r="JU13" s="243">
        <v>49.876257037596822</v>
      </c>
      <c r="JV13" s="243">
        <v>66.165729064283369</v>
      </c>
      <c r="JW13" s="243">
        <v>67.529063519134525</v>
      </c>
      <c r="JX13" s="243">
        <v>67.0243830505066</v>
      </c>
      <c r="JY13" s="243">
        <v>69.261114958589431</v>
      </c>
      <c r="JZ13" s="238">
        <v>71.206392504341366</v>
      </c>
      <c r="KA13" s="238">
        <v>66.191488943943028</v>
      </c>
      <c r="KB13" s="238">
        <v>67.211202464229586</v>
      </c>
      <c r="KC13" s="244">
        <v>778.52688800786007</v>
      </c>
      <c r="KD13" s="243">
        <v>63.71844054257965</v>
      </c>
      <c r="KE13" s="243">
        <v>67.915071032000668</v>
      </c>
      <c r="KF13" s="243">
        <v>66.854389022839484</v>
      </c>
      <c r="KG13" s="243">
        <v>65.144660578441147</v>
      </c>
      <c r="KH13" s="243">
        <v>65.426715944762236</v>
      </c>
      <c r="KI13" s="243">
        <v>73.892767236154612</v>
      </c>
      <c r="KJ13" s="243">
        <v>75.938700000000011</v>
      </c>
      <c r="KK13" s="243">
        <v>69.88491955179596</v>
      </c>
      <c r="KL13" s="243">
        <v>75.744535999999997</v>
      </c>
      <c r="KM13" s="238">
        <v>68.476829054768814</v>
      </c>
      <c r="KN13" s="238">
        <v>68.581106492460734</v>
      </c>
      <c r="KO13" s="238">
        <v>61.092499508984602</v>
      </c>
      <c r="KP13" s="244">
        <v>822.67063496478795</v>
      </c>
      <c r="KQ13" s="243">
        <v>66.483640361961363</v>
      </c>
      <c r="KR13" s="243">
        <v>72.840211544429991</v>
      </c>
      <c r="KS13" s="243">
        <v>72.507039554281604</v>
      </c>
      <c r="KT13" s="243">
        <v>59.876551911993694</v>
      </c>
      <c r="KU13" s="243">
        <v>65.9487360366237</v>
      </c>
      <c r="KV13" s="243">
        <v>60.427834573932003</v>
      </c>
      <c r="KW13" s="243">
        <v>59.865877499999996</v>
      </c>
      <c r="KX13" s="243">
        <v>65.453259380618576</v>
      </c>
      <c r="KY13" s="243">
        <v>65.079732499999977</v>
      </c>
      <c r="KZ13" s="238">
        <v>66.849140000000006</v>
      </c>
      <c r="LA13" s="238">
        <v>60.638339500000001</v>
      </c>
      <c r="LB13" s="238">
        <v>56.338289799999998</v>
      </c>
      <c r="LC13" s="244">
        <v>772.30865266384092</v>
      </c>
      <c r="LD13" s="243">
        <v>59.495708</v>
      </c>
      <c r="LE13" s="243">
        <v>59.575865499999914</v>
      </c>
      <c r="LF13" s="243">
        <v>50.306497999999962</v>
      </c>
      <c r="LG13" s="243">
        <v>53.65709050000001</v>
      </c>
      <c r="LH13" s="243">
        <v>46.768894499999973</v>
      </c>
      <c r="LI13" s="243">
        <v>42.296227999999928</v>
      </c>
      <c r="LJ13" s="243">
        <v>51.100472000000011</v>
      </c>
      <c r="LK13" s="243">
        <v>52.546275000000009</v>
      </c>
      <c r="LL13" s="243">
        <v>48.082287000000008</v>
      </c>
      <c r="LM13" s="243">
        <v>52.686716999999952</v>
      </c>
      <c r="LN13" s="243">
        <v>52.892652499999997</v>
      </c>
      <c r="LO13" s="243">
        <v>47.787249500000058</v>
      </c>
      <c r="LP13" s="244">
        <v>269.80405649999983</v>
      </c>
      <c r="LQ13" s="245">
        <v>47.077188500000005</v>
      </c>
      <c r="LR13" s="245">
        <v>48.240386499999978</v>
      </c>
      <c r="LS13" s="245">
        <v>50.814895500000013</v>
      </c>
      <c r="LT13" s="245">
        <v>47.716873999999983</v>
      </c>
      <c r="LU13" s="249">
        <v>51.607134000000002</v>
      </c>
      <c r="LV13" s="249">
        <v>44.505627999999966</v>
      </c>
      <c r="LW13" s="249">
        <v>58.00716399999996</v>
      </c>
      <c r="LX13" s="249">
        <v>53.290801499999958</v>
      </c>
      <c r="LY13" s="249">
        <v>56.722279999999998</v>
      </c>
      <c r="LZ13" s="245">
        <v>57.290999999999997</v>
      </c>
      <c r="MA13" s="245">
        <v>52.892000000000003</v>
      </c>
      <c r="MB13" s="245">
        <v>46933.69</v>
      </c>
      <c r="MC13" s="244"/>
      <c r="MD13" s="245">
        <v>49444.310000000005</v>
      </c>
      <c r="ME13" s="245">
        <v>47816.049999999996</v>
      </c>
      <c r="MF13" s="245">
        <v>50943.770000000004</v>
      </c>
      <c r="MG13" s="245"/>
      <c r="MH13" s="249"/>
      <c r="MI13" s="249"/>
      <c r="MJ13" s="249"/>
      <c r="MK13" s="249"/>
      <c r="ML13" s="249"/>
      <c r="MM13" s="245"/>
      <c r="MN13" s="245"/>
      <c r="MO13" s="238"/>
      <c r="MP13" s="244"/>
    </row>
    <row r="18" spans="321:325">
      <c r="LI18"/>
      <c r="LJ18"/>
      <c r="LK18"/>
    </row>
    <row r="19" spans="321:325">
      <c r="LI19"/>
      <c r="LJ19"/>
      <c r="LK19"/>
    </row>
    <row r="20" spans="321:325">
      <c r="LI20"/>
      <c r="LJ20"/>
      <c r="LK20"/>
    </row>
    <row r="21" spans="321:325">
      <c r="LI21"/>
      <c r="LJ21"/>
      <c r="LK21"/>
    </row>
    <row r="22" spans="321:325">
      <c r="LI22"/>
      <c r="LJ22"/>
      <c r="LK22"/>
    </row>
    <row r="23" spans="321:325">
      <c r="LI23"/>
      <c r="LJ23"/>
      <c r="LK23"/>
    </row>
    <row r="24" spans="321:325">
      <c r="LI24"/>
      <c r="LJ24"/>
      <c r="LK24"/>
    </row>
    <row r="25" spans="321:325">
      <c r="LI25"/>
      <c r="LJ25"/>
      <c r="LK25"/>
      <c r="LL25"/>
      <c r="LM25"/>
    </row>
    <row r="26" spans="321:325">
      <c r="LI26"/>
      <c r="LJ26"/>
      <c r="LK26"/>
      <c r="LL26"/>
      <c r="LM26"/>
    </row>
    <row r="27" spans="321:325">
      <c r="LI27"/>
      <c r="LJ27"/>
      <c r="LK27"/>
      <c r="LL27"/>
      <c r="LM27"/>
    </row>
    <row r="28" spans="321:325">
      <c r="LI28"/>
      <c r="LJ28"/>
      <c r="LK28"/>
      <c r="LL28"/>
      <c r="LM28"/>
    </row>
    <row r="82" spans="329:343">
      <c r="LQ82" s="245">
        <v>112.287186716908</v>
      </c>
      <c r="LR82" s="245">
        <v>111.695784023605</v>
      </c>
      <c r="MD82" s="245">
        <v>112.287186716908</v>
      </c>
      <c r="ME82" s="245">
        <v>111.695784023605</v>
      </c>
    </row>
    <row r="83" spans="329:343">
      <c r="LQ83" s="245">
        <v>94.650623412603196</v>
      </c>
      <c r="LR83" s="245">
        <v>85.115150467663597</v>
      </c>
      <c r="MD83" s="245">
        <v>94.650623412603196</v>
      </c>
      <c r="ME83" s="245">
        <v>85.115150467663597</v>
      </c>
    </row>
    <row r="84" spans="329:343">
      <c r="LQ84" s="245">
        <v>106.711355748028</v>
      </c>
      <c r="LR84" s="245">
        <v>97.949916390692493</v>
      </c>
      <c r="MD84" s="245">
        <v>106.711355748028</v>
      </c>
      <c r="ME84" s="245">
        <v>97.949916390692493</v>
      </c>
    </row>
    <row r="85" spans="329:343">
      <c r="LQ85" s="245">
        <v>102.30308486519201</v>
      </c>
      <c r="LR85" s="245">
        <v>93.459568244787107</v>
      </c>
      <c r="MD85" s="245">
        <v>102.30308486519201</v>
      </c>
      <c r="ME85" s="245">
        <v>93.459568244787107</v>
      </c>
    </row>
    <row r="86" spans="329:343">
      <c r="LQ86" s="245">
        <v>111.118322893415</v>
      </c>
      <c r="LR86" s="245">
        <v>104.117477023712</v>
      </c>
      <c r="MD86" s="245">
        <v>111.118322893415</v>
      </c>
      <c r="ME86" s="245">
        <v>104.117477023712</v>
      </c>
    </row>
  </sheetData>
  <phoneticPr fontId="26" type="noConversion"/>
  <hyperlinks>
    <hyperlink ref="A2" r:id="rId1" xr:uid="{0C7E7112-F28F-4943-96DE-A285DDF22EBC}"/>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BE911-E78F-44ED-B1CA-42AB10142440}">
  <sheetPr codeName="Sheet17">
    <tabColor theme="0" tint="-0.249977111117893"/>
  </sheetPr>
  <dimension ref="A1:LP81"/>
  <sheetViews>
    <sheetView topLeftCell="XFD1048576" workbookViewId="0">
      <selection activeCell="C82" sqref="C82"/>
    </sheetView>
  </sheetViews>
  <sheetFormatPr defaultColWidth="0" defaultRowHeight="15" zeroHeight="1"/>
  <cols>
    <col min="1" max="1" width="0" hidden="1" customWidth="1"/>
    <col min="2" max="16384" width="9.140625" hidden="1"/>
  </cols>
  <sheetData>
    <row r="1" spans="1:1" hidden="1">
      <c r="A1" t="s">
        <v>0</v>
      </c>
    </row>
    <row r="81" spans="3:328" hidden="1">
      <c r="C81" s="233"/>
      <c r="LD81">
        <v>-0.76268989565650003</v>
      </c>
      <c r="LE81">
        <v>0.38796423874675001</v>
      </c>
      <c r="LF81">
        <v>-1.287710658153</v>
      </c>
      <c r="LG81">
        <v>0.32960694645368999</v>
      </c>
      <c r="LH81">
        <v>1.14454052765196</v>
      </c>
      <c r="LI81">
        <v>-6.2958321496999994E-2</v>
      </c>
      <c r="LJ81">
        <v>-0.66582558109629997</v>
      </c>
      <c r="LP81">
        <f>+AVERAGE(LD81:LO81)</f>
        <v>-0.13101039193577144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D7C86-89B2-451A-ADFC-73DA1F7CF89F}">
  <sheetPr codeName="Sheet19"/>
  <dimension ref="A1:AY1048"/>
  <sheetViews>
    <sheetView topLeftCell="A1034" workbookViewId="0">
      <selection activeCell="A1048" sqref="A1048"/>
    </sheetView>
  </sheetViews>
  <sheetFormatPr defaultRowHeight="15"/>
  <sheetData>
    <row r="1" spans="1:51">
      <c r="A1" t="s">
        <v>586</v>
      </c>
      <c r="B1" t="s">
        <v>572</v>
      </c>
      <c r="C1" t="s">
        <v>566</v>
      </c>
      <c r="D1" t="s">
        <v>582</v>
      </c>
      <c r="E1" t="s">
        <v>530</v>
      </c>
      <c r="F1" t="s">
        <v>534</v>
      </c>
      <c r="G1" t="s">
        <v>545</v>
      </c>
      <c r="H1" t="s">
        <v>540</v>
      </c>
      <c r="I1" t="s">
        <v>550</v>
      </c>
      <c r="J1" t="s">
        <v>556</v>
      </c>
      <c r="K1" t="s">
        <v>558</v>
      </c>
      <c r="L1" t="s">
        <v>570</v>
      </c>
      <c r="M1" t="s">
        <v>580</v>
      </c>
      <c r="N1" t="s">
        <v>584</v>
      </c>
      <c r="O1" t="s">
        <v>595</v>
      </c>
      <c r="P1" t="s">
        <v>619</v>
      </c>
      <c r="Q1" t="s">
        <v>621</v>
      </c>
      <c r="R1" t="s">
        <v>560</v>
      </c>
      <c r="S1" t="s">
        <v>589</v>
      </c>
      <c r="T1" t="s">
        <v>591</v>
      </c>
      <c r="U1" t="s">
        <v>593</v>
      </c>
      <c r="V1" t="s">
        <v>597</v>
      </c>
      <c r="W1" t="s">
        <v>599</v>
      </c>
      <c r="X1" t="s">
        <v>601</v>
      </c>
      <c r="Y1" t="s">
        <v>603</v>
      </c>
      <c r="Z1" t="s">
        <v>605</v>
      </c>
      <c r="AA1" t="s">
        <v>607</v>
      </c>
      <c r="AB1" t="s">
        <v>609</v>
      </c>
      <c r="AC1" t="s">
        <v>611</v>
      </c>
      <c r="AD1" t="s">
        <v>615</v>
      </c>
      <c r="AE1" t="s">
        <v>617</v>
      </c>
      <c r="AF1" t="s">
        <v>578</v>
      </c>
      <c r="AG1" t="s">
        <v>562</v>
      </c>
      <c r="AH1" t="s">
        <v>564</v>
      </c>
      <c r="AI1" t="s">
        <v>568</v>
      </c>
      <c r="AJ1" t="s">
        <v>627</v>
      </c>
      <c r="AK1" t="s">
        <v>630</v>
      </c>
      <c r="AL1" t="s">
        <v>538</v>
      </c>
      <c r="AM1" t="s">
        <v>574</v>
      </c>
      <c r="AN1" t="s">
        <v>536</v>
      </c>
      <c r="AO1" t="s">
        <v>532</v>
      </c>
      <c r="AP1" t="s">
        <v>632</v>
      </c>
      <c r="AQ1" t="s">
        <v>503</v>
      </c>
      <c r="AR1" t="s">
        <v>504</v>
      </c>
      <c r="AS1" t="s">
        <v>576</v>
      </c>
      <c r="AT1" t="s">
        <v>531</v>
      </c>
      <c r="AU1" t="s">
        <v>542</v>
      </c>
      <c r="AV1" t="s">
        <v>546</v>
      </c>
      <c r="AW1" t="s">
        <v>548</v>
      </c>
      <c r="AX1" t="s">
        <v>554</v>
      </c>
      <c r="AY1" t="s">
        <v>552</v>
      </c>
    </row>
    <row r="2" spans="1:51">
      <c r="A2" s="415">
        <v>14246</v>
      </c>
      <c r="AT2">
        <v>1139</v>
      </c>
    </row>
    <row r="3" spans="1:51">
      <c r="A3" s="415">
        <v>14277</v>
      </c>
      <c r="AT3">
        <v>1162</v>
      </c>
    </row>
    <row r="4" spans="1:51">
      <c r="A4" s="415">
        <v>14305</v>
      </c>
      <c r="AT4">
        <v>1225</v>
      </c>
    </row>
    <row r="5" spans="1:51">
      <c r="A5" s="415">
        <v>14336</v>
      </c>
      <c r="AT5">
        <v>1249</v>
      </c>
    </row>
    <row r="6" spans="1:51">
      <c r="A6" s="415">
        <v>14366</v>
      </c>
      <c r="AT6">
        <v>1262</v>
      </c>
    </row>
    <row r="7" spans="1:51">
      <c r="A7" s="415">
        <v>14397</v>
      </c>
      <c r="AT7">
        <v>1264</v>
      </c>
    </row>
    <row r="8" spans="1:51">
      <c r="A8" s="415">
        <v>14427</v>
      </c>
      <c r="AT8">
        <v>1221</v>
      </c>
    </row>
    <row r="9" spans="1:51">
      <c r="A9" s="415">
        <v>14458</v>
      </c>
      <c r="AT9">
        <v>1236</v>
      </c>
    </row>
    <row r="10" spans="1:51">
      <c r="A10" s="415">
        <v>14489</v>
      </c>
      <c r="AT10">
        <v>1203</v>
      </c>
    </row>
    <row r="11" spans="1:51">
      <c r="A11" s="415">
        <v>14519</v>
      </c>
      <c r="AT11">
        <v>1186</v>
      </c>
    </row>
    <row r="12" spans="1:51">
      <c r="A12" s="415">
        <v>14550</v>
      </c>
      <c r="AT12">
        <v>1172</v>
      </c>
    </row>
    <row r="13" spans="1:51">
      <c r="A13" s="415">
        <v>14580</v>
      </c>
      <c r="AT13">
        <v>1142</v>
      </c>
    </row>
    <row r="14" spans="1:51">
      <c r="A14" s="415">
        <v>14611</v>
      </c>
      <c r="AT14">
        <v>1121</v>
      </c>
    </row>
    <row r="15" spans="1:51">
      <c r="A15" s="415">
        <v>14642</v>
      </c>
      <c r="AT15">
        <v>1178</v>
      </c>
    </row>
    <row r="16" spans="1:51">
      <c r="A16" s="415">
        <v>14671</v>
      </c>
      <c r="AT16">
        <v>1214</v>
      </c>
    </row>
    <row r="17" spans="1:46">
      <c r="A17" s="415">
        <v>14702</v>
      </c>
      <c r="AT17">
        <v>1276</v>
      </c>
    </row>
    <row r="18" spans="1:46">
      <c r="A18" s="415">
        <v>14732</v>
      </c>
      <c r="AT18">
        <v>1298</v>
      </c>
    </row>
    <row r="19" spans="1:46">
      <c r="A19" s="415">
        <v>14763</v>
      </c>
      <c r="AT19">
        <v>1290</v>
      </c>
    </row>
    <row r="20" spans="1:46">
      <c r="A20" s="415">
        <v>14793</v>
      </c>
      <c r="AT20">
        <v>1272</v>
      </c>
    </row>
    <row r="21" spans="1:46">
      <c r="A21" s="415">
        <v>14824</v>
      </c>
      <c r="AT21">
        <v>1286</v>
      </c>
    </row>
    <row r="22" spans="1:46">
      <c r="A22" s="415">
        <v>14855</v>
      </c>
      <c r="AT22">
        <v>1379</v>
      </c>
    </row>
    <row r="23" spans="1:46">
      <c r="A23" s="415">
        <v>14885</v>
      </c>
      <c r="AT23">
        <v>1506</v>
      </c>
    </row>
    <row r="24" spans="1:46">
      <c r="A24" s="415">
        <v>14916</v>
      </c>
      <c r="AT24">
        <v>1627</v>
      </c>
    </row>
    <row r="25" spans="1:46">
      <c r="A25" s="415">
        <v>14946</v>
      </c>
      <c r="AT25">
        <v>1777</v>
      </c>
    </row>
    <row r="26" spans="1:46">
      <c r="A26" s="415">
        <v>14977</v>
      </c>
      <c r="AT26">
        <v>1833</v>
      </c>
    </row>
    <row r="27" spans="1:46">
      <c r="A27" s="415">
        <v>15008</v>
      </c>
      <c r="AT27">
        <v>1820</v>
      </c>
    </row>
    <row r="28" spans="1:46">
      <c r="A28" s="415">
        <v>15036</v>
      </c>
      <c r="AT28">
        <v>1739</v>
      </c>
    </row>
    <row r="29" spans="1:46">
      <c r="A29" s="415">
        <v>15067</v>
      </c>
      <c r="AT29">
        <v>1772</v>
      </c>
    </row>
    <row r="30" spans="1:46">
      <c r="A30" s="415">
        <v>15097</v>
      </c>
      <c r="AT30">
        <v>1784</v>
      </c>
    </row>
    <row r="31" spans="1:46">
      <c r="A31" s="415">
        <v>15128</v>
      </c>
      <c r="AT31">
        <v>1791</v>
      </c>
    </row>
    <row r="32" spans="1:46">
      <c r="A32" s="415">
        <v>15158</v>
      </c>
      <c r="AT32">
        <v>1881</v>
      </c>
    </row>
    <row r="33" spans="1:46">
      <c r="A33" s="415">
        <v>15189</v>
      </c>
      <c r="AT33">
        <v>1918</v>
      </c>
    </row>
    <row r="34" spans="1:46">
      <c r="A34" s="415">
        <v>15220</v>
      </c>
      <c r="AT34">
        <v>1939</v>
      </c>
    </row>
    <row r="35" spans="1:46">
      <c r="A35" s="415">
        <v>15250</v>
      </c>
      <c r="AT35">
        <v>1935</v>
      </c>
    </row>
    <row r="36" spans="1:46">
      <c r="A36" s="415">
        <v>15281</v>
      </c>
      <c r="AT36">
        <v>1915</v>
      </c>
    </row>
    <row r="37" spans="1:46">
      <c r="A37" s="415">
        <v>15311</v>
      </c>
      <c r="AT37">
        <v>1903</v>
      </c>
    </row>
    <row r="38" spans="1:46">
      <c r="A38" s="415">
        <v>15342</v>
      </c>
      <c r="AT38">
        <v>1914</v>
      </c>
    </row>
    <row r="39" spans="1:46">
      <c r="A39" s="415">
        <v>15373</v>
      </c>
      <c r="AT39">
        <v>1900</v>
      </c>
    </row>
    <row r="40" spans="1:46">
      <c r="A40" s="415">
        <v>15401</v>
      </c>
      <c r="AT40">
        <v>2042</v>
      </c>
    </row>
    <row r="41" spans="1:46">
      <c r="A41" s="415">
        <v>15432</v>
      </c>
      <c r="AT41">
        <v>2170</v>
      </c>
    </row>
    <row r="42" spans="1:46">
      <c r="A42" s="415">
        <v>15462</v>
      </c>
      <c r="AT42">
        <v>2271</v>
      </c>
    </row>
    <row r="43" spans="1:46">
      <c r="A43" s="415">
        <v>15493</v>
      </c>
      <c r="AT43">
        <v>2380</v>
      </c>
    </row>
    <row r="44" spans="1:46">
      <c r="A44" s="415">
        <v>15523</v>
      </c>
      <c r="AT44">
        <v>2494</v>
      </c>
    </row>
    <row r="45" spans="1:46">
      <c r="A45" s="415">
        <v>15554</v>
      </c>
      <c r="AT45">
        <v>2478</v>
      </c>
    </row>
    <row r="46" spans="1:46">
      <c r="A46" s="415">
        <v>15585</v>
      </c>
      <c r="AT46">
        <v>2433</v>
      </c>
    </row>
    <row r="47" spans="1:46">
      <c r="A47" s="415">
        <v>15615</v>
      </c>
      <c r="AT47">
        <v>2352</v>
      </c>
    </row>
    <row r="48" spans="1:46">
      <c r="A48" s="415">
        <v>15646</v>
      </c>
      <c r="AT48">
        <v>2260</v>
      </c>
    </row>
    <row r="49" spans="1:46">
      <c r="A49" s="415">
        <v>15676</v>
      </c>
      <c r="AT49">
        <v>2136</v>
      </c>
    </row>
    <row r="50" spans="1:46">
      <c r="A50" s="415">
        <v>15707</v>
      </c>
      <c r="AT50">
        <v>2064</v>
      </c>
    </row>
    <row r="51" spans="1:46">
      <c r="A51" s="415">
        <v>15738</v>
      </c>
      <c r="AT51">
        <v>2022</v>
      </c>
    </row>
    <row r="52" spans="1:46">
      <c r="A52" s="415">
        <v>15766</v>
      </c>
      <c r="AT52">
        <v>1954</v>
      </c>
    </row>
    <row r="53" spans="1:46">
      <c r="A53" s="415">
        <v>15797</v>
      </c>
      <c r="AT53">
        <v>1854</v>
      </c>
    </row>
    <row r="54" spans="1:46">
      <c r="A54" s="415">
        <v>15827</v>
      </c>
      <c r="AT54">
        <v>1737</v>
      </c>
    </row>
    <row r="55" spans="1:46">
      <c r="A55" s="415">
        <v>15858</v>
      </c>
      <c r="AT55">
        <v>1639</v>
      </c>
    </row>
    <row r="56" spans="1:46">
      <c r="A56" s="415">
        <v>15888</v>
      </c>
      <c r="AT56">
        <v>1516</v>
      </c>
    </row>
    <row r="57" spans="1:46">
      <c r="A57" s="415">
        <v>15919</v>
      </c>
      <c r="AT57">
        <v>1433</v>
      </c>
    </row>
    <row r="58" spans="1:46">
      <c r="A58" s="415">
        <v>15950</v>
      </c>
      <c r="AT58">
        <v>1357</v>
      </c>
    </row>
    <row r="59" spans="1:46">
      <c r="A59" s="415">
        <v>15980</v>
      </c>
      <c r="AT59">
        <v>1334</v>
      </c>
    </row>
    <row r="60" spans="1:46">
      <c r="A60" s="415">
        <v>16011</v>
      </c>
      <c r="AT60">
        <v>1320</v>
      </c>
    </row>
    <row r="61" spans="1:46">
      <c r="A61" s="415">
        <v>16041</v>
      </c>
      <c r="AT61">
        <v>1316</v>
      </c>
    </row>
    <row r="62" spans="1:46">
      <c r="A62" s="415">
        <v>16072</v>
      </c>
      <c r="AT62">
        <v>1323</v>
      </c>
    </row>
    <row r="63" spans="1:46">
      <c r="A63" s="415">
        <v>16103</v>
      </c>
      <c r="AT63">
        <v>1300</v>
      </c>
    </row>
    <row r="64" spans="1:46">
      <c r="A64" s="415">
        <v>16132</v>
      </c>
      <c r="AT64">
        <v>1237</v>
      </c>
    </row>
    <row r="65" spans="1:46">
      <c r="A65" s="415">
        <v>16163</v>
      </c>
      <c r="AT65">
        <v>1172</v>
      </c>
    </row>
    <row r="66" spans="1:46">
      <c r="A66" s="415">
        <v>16193</v>
      </c>
      <c r="AT66">
        <v>1149</v>
      </c>
    </row>
    <row r="67" spans="1:46">
      <c r="A67" s="415">
        <v>16224</v>
      </c>
      <c r="AT67">
        <v>1123</v>
      </c>
    </row>
    <row r="68" spans="1:46">
      <c r="A68" s="415">
        <v>16254</v>
      </c>
      <c r="AT68">
        <v>1103</v>
      </c>
    </row>
    <row r="69" spans="1:46">
      <c r="A69" s="415">
        <v>16285</v>
      </c>
      <c r="AT69">
        <v>1081</v>
      </c>
    </row>
    <row r="70" spans="1:46">
      <c r="A70" s="415">
        <v>16316</v>
      </c>
      <c r="AT70">
        <v>1036</v>
      </c>
    </row>
    <row r="71" spans="1:46">
      <c r="A71" s="415">
        <v>16346</v>
      </c>
      <c r="AT71">
        <v>1085</v>
      </c>
    </row>
    <row r="72" spans="1:46">
      <c r="A72" s="415">
        <v>16377</v>
      </c>
      <c r="AT72">
        <v>1095</v>
      </c>
    </row>
    <row r="73" spans="1:46">
      <c r="A73" s="415">
        <v>16407</v>
      </c>
      <c r="AT73">
        <v>1113</v>
      </c>
    </row>
    <row r="74" spans="1:46">
      <c r="A74" s="415">
        <v>16438</v>
      </c>
      <c r="AT74">
        <v>1143</v>
      </c>
    </row>
    <row r="75" spans="1:46">
      <c r="A75" s="415">
        <v>16469</v>
      </c>
      <c r="AT75">
        <v>1191</v>
      </c>
    </row>
    <row r="76" spans="1:46">
      <c r="A76" s="415">
        <v>16497</v>
      </c>
      <c r="AT76">
        <v>1179</v>
      </c>
    </row>
    <row r="77" spans="1:46">
      <c r="A77" s="415">
        <v>16528</v>
      </c>
      <c r="AT77">
        <v>1148</v>
      </c>
    </row>
    <row r="78" spans="1:46">
      <c r="A78" s="415">
        <v>16558</v>
      </c>
      <c r="AT78">
        <v>1138</v>
      </c>
    </row>
    <row r="79" spans="1:46">
      <c r="A79" s="415">
        <v>16589</v>
      </c>
      <c r="AT79">
        <v>1133</v>
      </c>
    </row>
    <row r="80" spans="1:46">
      <c r="A80" s="415">
        <v>16619</v>
      </c>
      <c r="AT80">
        <v>1144</v>
      </c>
    </row>
    <row r="81" spans="1:46">
      <c r="A81" s="415">
        <v>16650</v>
      </c>
      <c r="AT81">
        <v>1159</v>
      </c>
    </row>
    <row r="82" spans="1:46">
      <c r="A82" s="415">
        <v>16681</v>
      </c>
      <c r="AT82">
        <v>1143</v>
      </c>
    </row>
    <row r="83" spans="1:46">
      <c r="A83" s="415">
        <v>16711</v>
      </c>
      <c r="AT83">
        <v>1231</v>
      </c>
    </row>
    <row r="84" spans="1:46">
      <c r="A84" s="415">
        <v>16742</v>
      </c>
      <c r="AT84">
        <v>1291</v>
      </c>
    </row>
    <row r="85" spans="1:46">
      <c r="A85" s="415">
        <v>16772</v>
      </c>
      <c r="AT85">
        <v>1336</v>
      </c>
    </row>
    <row r="86" spans="1:46">
      <c r="A86" s="415">
        <v>16803</v>
      </c>
      <c r="AT86">
        <v>1421</v>
      </c>
    </row>
    <row r="87" spans="1:46">
      <c r="A87" s="415">
        <v>16834</v>
      </c>
      <c r="AT87">
        <v>1501</v>
      </c>
    </row>
    <row r="88" spans="1:46">
      <c r="A88" s="415">
        <v>16862</v>
      </c>
      <c r="AT88">
        <v>1581</v>
      </c>
    </row>
    <row r="89" spans="1:46">
      <c r="A89" s="415">
        <v>16893</v>
      </c>
      <c r="AT89">
        <v>1639</v>
      </c>
    </row>
    <row r="90" spans="1:46">
      <c r="A90" s="415">
        <v>16923</v>
      </c>
      <c r="AT90">
        <v>1679</v>
      </c>
    </row>
    <row r="91" spans="1:46">
      <c r="A91" s="415">
        <v>16954</v>
      </c>
      <c r="AT91">
        <v>1697</v>
      </c>
    </row>
    <row r="92" spans="1:46">
      <c r="A92" s="415">
        <v>16984</v>
      </c>
      <c r="AT92">
        <v>1761</v>
      </c>
    </row>
    <row r="93" spans="1:46">
      <c r="A93" s="415">
        <v>17015</v>
      </c>
      <c r="AT93">
        <v>1808</v>
      </c>
    </row>
    <row r="94" spans="1:46">
      <c r="A94" s="415">
        <v>17046</v>
      </c>
      <c r="AT94">
        <v>1836</v>
      </c>
    </row>
    <row r="95" spans="1:46">
      <c r="A95" s="415">
        <v>17076</v>
      </c>
      <c r="AT95">
        <v>1875</v>
      </c>
    </row>
    <row r="96" spans="1:46">
      <c r="A96" s="415">
        <v>17107</v>
      </c>
      <c r="AT96">
        <v>1901</v>
      </c>
    </row>
    <row r="97" spans="1:46">
      <c r="A97" s="415">
        <v>17137</v>
      </c>
      <c r="AT97">
        <v>1931</v>
      </c>
    </row>
    <row r="98" spans="1:46">
      <c r="A98" s="415">
        <v>17168</v>
      </c>
      <c r="AO98">
        <v>22.2</v>
      </c>
      <c r="AS98">
        <v>24.073799999999999</v>
      </c>
      <c r="AT98">
        <v>1927</v>
      </c>
    </row>
    <row r="99" spans="1:46">
      <c r="A99" s="415">
        <v>17199</v>
      </c>
      <c r="AO99">
        <v>22.5</v>
      </c>
      <c r="AS99">
        <v>24.796500000000002</v>
      </c>
      <c r="AT99">
        <v>1960</v>
      </c>
    </row>
    <row r="100" spans="1:46">
      <c r="A100" s="415">
        <v>17227</v>
      </c>
      <c r="AO100">
        <v>22.9</v>
      </c>
      <c r="AS100">
        <v>25.067499999999999</v>
      </c>
      <c r="AT100">
        <v>1972</v>
      </c>
    </row>
    <row r="101" spans="1:46">
      <c r="A101" s="415">
        <v>17258</v>
      </c>
      <c r="AO101">
        <v>23.2</v>
      </c>
      <c r="AS101">
        <v>25.293299999999999</v>
      </c>
      <c r="AT101">
        <v>1992</v>
      </c>
    </row>
    <row r="102" spans="1:46">
      <c r="A102" s="415">
        <v>17288</v>
      </c>
      <c r="AO102">
        <v>23.3</v>
      </c>
      <c r="AS102">
        <v>25.609500000000001</v>
      </c>
      <c r="AT102">
        <v>2015</v>
      </c>
    </row>
    <row r="103" spans="1:46">
      <c r="A103" s="415">
        <v>17319</v>
      </c>
      <c r="AO103">
        <v>23.2</v>
      </c>
      <c r="AS103">
        <v>25.654599999999999</v>
      </c>
      <c r="AT103">
        <v>2076</v>
      </c>
    </row>
    <row r="104" spans="1:46">
      <c r="A104" s="415">
        <v>17349</v>
      </c>
      <c r="AO104">
        <v>23.4</v>
      </c>
      <c r="AS104">
        <v>25.022300000000001</v>
      </c>
      <c r="AT104">
        <v>2077</v>
      </c>
    </row>
    <row r="105" spans="1:46">
      <c r="A105" s="415">
        <v>17380</v>
      </c>
      <c r="AO105">
        <v>23.7</v>
      </c>
      <c r="AS105">
        <v>25.383700000000001</v>
      </c>
      <c r="AT105">
        <v>2095</v>
      </c>
    </row>
    <row r="106" spans="1:46">
      <c r="A106" s="415">
        <v>17411</v>
      </c>
      <c r="AO106">
        <v>24.1</v>
      </c>
      <c r="AS106">
        <v>25.609500000000001</v>
      </c>
      <c r="AT106">
        <v>2094</v>
      </c>
    </row>
    <row r="107" spans="1:46">
      <c r="A107" s="415">
        <v>17441</v>
      </c>
      <c r="AO107">
        <v>24.3</v>
      </c>
      <c r="AS107">
        <v>25.564299999999999</v>
      </c>
      <c r="AT107">
        <v>2109</v>
      </c>
    </row>
    <row r="108" spans="1:46">
      <c r="A108" s="415">
        <v>17472</v>
      </c>
      <c r="AO108">
        <v>24.6</v>
      </c>
      <c r="AS108">
        <v>26.061199999999999</v>
      </c>
      <c r="AT108">
        <v>2101</v>
      </c>
    </row>
    <row r="109" spans="1:46">
      <c r="A109" s="415">
        <v>17502</v>
      </c>
      <c r="AO109">
        <v>24.8</v>
      </c>
      <c r="AS109">
        <v>26.106300000000001</v>
      </c>
      <c r="AT109">
        <v>2130</v>
      </c>
    </row>
    <row r="110" spans="1:46">
      <c r="A110" s="415">
        <v>17533</v>
      </c>
      <c r="AO110">
        <v>25.2</v>
      </c>
      <c r="AS110">
        <v>27.2806</v>
      </c>
      <c r="AT110">
        <v>2179</v>
      </c>
    </row>
    <row r="111" spans="1:46">
      <c r="A111" s="415">
        <v>17564</v>
      </c>
      <c r="AO111">
        <v>25.3</v>
      </c>
      <c r="AS111">
        <v>27.009699999999999</v>
      </c>
      <c r="AT111">
        <v>2105</v>
      </c>
    </row>
    <row r="112" spans="1:46">
      <c r="A112" s="415">
        <v>17593</v>
      </c>
      <c r="AO112">
        <v>25.5</v>
      </c>
      <c r="AS112">
        <v>27.1</v>
      </c>
      <c r="AT112">
        <v>2163</v>
      </c>
    </row>
    <row r="113" spans="1:46">
      <c r="A113" s="415">
        <v>17624</v>
      </c>
      <c r="AO113">
        <v>25.5</v>
      </c>
      <c r="AS113">
        <v>26.9193</v>
      </c>
      <c r="AT113">
        <v>2202</v>
      </c>
    </row>
    <row r="114" spans="1:46">
      <c r="A114" s="415">
        <v>17654</v>
      </c>
      <c r="AO114">
        <v>25.7</v>
      </c>
      <c r="AS114">
        <v>27.145199999999999</v>
      </c>
      <c r="AT114">
        <v>2245</v>
      </c>
    </row>
    <row r="115" spans="1:46">
      <c r="A115" s="415">
        <v>17685</v>
      </c>
      <c r="AO115">
        <v>25.8</v>
      </c>
      <c r="AS115">
        <v>26.829000000000001</v>
      </c>
      <c r="AT115">
        <v>2280</v>
      </c>
    </row>
    <row r="116" spans="1:46">
      <c r="A116" s="415">
        <v>17715</v>
      </c>
      <c r="AO116">
        <v>26.1</v>
      </c>
      <c r="AS116">
        <v>27.551600000000001</v>
      </c>
      <c r="AT116">
        <v>2284</v>
      </c>
    </row>
    <row r="117" spans="1:46">
      <c r="A117" s="415">
        <v>17746</v>
      </c>
      <c r="AO117">
        <v>26.7</v>
      </c>
      <c r="AS117">
        <v>27.461300000000001</v>
      </c>
      <c r="AT117">
        <v>2269</v>
      </c>
    </row>
    <row r="118" spans="1:46">
      <c r="A118" s="415">
        <v>17777</v>
      </c>
      <c r="AO118">
        <v>26.8</v>
      </c>
      <c r="AS118">
        <v>27.1</v>
      </c>
      <c r="AT118">
        <v>2264</v>
      </c>
    </row>
    <row r="119" spans="1:46">
      <c r="A119" s="415">
        <v>17807</v>
      </c>
      <c r="AO119">
        <v>26.7</v>
      </c>
      <c r="AS119">
        <v>27.687200000000001</v>
      </c>
      <c r="AT119">
        <v>2263</v>
      </c>
    </row>
    <row r="120" spans="1:46">
      <c r="A120" s="415">
        <v>17838</v>
      </c>
      <c r="AO120">
        <v>26.6</v>
      </c>
      <c r="AS120">
        <v>26.874199999999998</v>
      </c>
      <c r="AT120">
        <v>2280</v>
      </c>
    </row>
    <row r="121" spans="1:46">
      <c r="A121" s="415">
        <v>17868</v>
      </c>
      <c r="AO121">
        <v>26.5</v>
      </c>
      <c r="AS121">
        <v>26.648299999999999</v>
      </c>
      <c r="AT121">
        <v>2306</v>
      </c>
    </row>
    <row r="122" spans="1:46">
      <c r="A122" s="415">
        <v>17899</v>
      </c>
      <c r="AO122">
        <v>26.4</v>
      </c>
      <c r="AS122">
        <v>25.925699999999999</v>
      </c>
      <c r="AT122">
        <v>2292</v>
      </c>
    </row>
    <row r="123" spans="1:46">
      <c r="A123" s="415">
        <v>17930</v>
      </c>
      <c r="AO123">
        <v>26.2</v>
      </c>
      <c r="AS123">
        <v>25.383700000000001</v>
      </c>
      <c r="AT123">
        <v>2275</v>
      </c>
    </row>
    <row r="124" spans="1:46">
      <c r="A124" s="415">
        <v>17958</v>
      </c>
      <c r="AO124">
        <v>26.1</v>
      </c>
      <c r="AS124">
        <v>25.067499999999999</v>
      </c>
      <c r="AT124">
        <v>2264</v>
      </c>
    </row>
    <row r="125" spans="1:46">
      <c r="A125" s="415">
        <v>17989</v>
      </c>
      <c r="AO125">
        <v>25.9</v>
      </c>
      <c r="AS125">
        <v>24.661000000000001</v>
      </c>
      <c r="AT125">
        <v>2243</v>
      </c>
    </row>
    <row r="126" spans="1:46">
      <c r="A126" s="415">
        <v>18019</v>
      </c>
      <c r="AO126">
        <v>25.6</v>
      </c>
      <c r="AS126">
        <v>24.39</v>
      </c>
      <c r="AT126">
        <v>2232</v>
      </c>
    </row>
    <row r="127" spans="1:46">
      <c r="A127" s="415">
        <v>18050</v>
      </c>
      <c r="AO127">
        <v>25.4</v>
      </c>
      <c r="AS127">
        <v>24.344799999999999</v>
      </c>
      <c r="AT127">
        <v>2197</v>
      </c>
    </row>
    <row r="128" spans="1:46">
      <c r="A128" s="415">
        <v>18080</v>
      </c>
      <c r="AO128">
        <v>25.1</v>
      </c>
      <c r="AS128">
        <v>24.073799999999999</v>
      </c>
      <c r="AT128">
        <v>2202</v>
      </c>
    </row>
    <row r="129" spans="1:46">
      <c r="A129" s="415">
        <v>18111</v>
      </c>
      <c r="AO129">
        <v>25</v>
      </c>
      <c r="AS129">
        <v>24.299700000000001</v>
      </c>
      <c r="AT129">
        <v>2208</v>
      </c>
    </row>
    <row r="130" spans="1:46">
      <c r="A130" s="415">
        <v>18142</v>
      </c>
      <c r="AO130">
        <v>25</v>
      </c>
      <c r="AS130">
        <v>25.067499999999999</v>
      </c>
      <c r="AT130">
        <v>2223</v>
      </c>
    </row>
    <row r="131" spans="1:46">
      <c r="A131" s="415">
        <v>18172</v>
      </c>
      <c r="AO131">
        <v>25.1</v>
      </c>
      <c r="AS131">
        <v>24.2545</v>
      </c>
      <c r="AT131">
        <v>2218</v>
      </c>
    </row>
    <row r="132" spans="1:46">
      <c r="A132" s="415">
        <v>18203</v>
      </c>
      <c r="AO132">
        <v>25.2</v>
      </c>
      <c r="AS132">
        <v>25.067499999999999</v>
      </c>
      <c r="AT132">
        <v>2229</v>
      </c>
    </row>
    <row r="133" spans="1:46">
      <c r="A133" s="415">
        <v>18233</v>
      </c>
      <c r="AO133">
        <v>25.3</v>
      </c>
      <c r="AS133">
        <v>26.151499999999999</v>
      </c>
      <c r="AT133">
        <v>2207</v>
      </c>
    </row>
    <row r="134" spans="1:46">
      <c r="A134" s="415">
        <v>18264</v>
      </c>
      <c r="AO134">
        <v>25.6</v>
      </c>
      <c r="AS134">
        <v>25.8353</v>
      </c>
      <c r="AT134">
        <v>2216</v>
      </c>
    </row>
    <row r="135" spans="1:46">
      <c r="A135" s="415">
        <v>18295</v>
      </c>
      <c r="AO135">
        <v>25.8</v>
      </c>
      <c r="AS135">
        <v>26.829000000000001</v>
      </c>
      <c r="AT135">
        <v>2228</v>
      </c>
    </row>
    <row r="136" spans="1:46">
      <c r="A136" s="415">
        <v>18323</v>
      </c>
      <c r="AO136">
        <v>26</v>
      </c>
      <c r="AS136">
        <v>27.461300000000001</v>
      </c>
      <c r="AT136">
        <v>2241</v>
      </c>
    </row>
    <row r="137" spans="1:46">
      <c r="A137" s="415">
        <v>18354</v>
      </c>
      <c r="AO137">
        <v>26.2</v>
      </c>
      <c r="AS137">
        <v>28.906700000000001</v>
      </c>
      <c r="AT137">
        <v>2293</v>
      </c>
    </row>
    <row r="138" spans="1:46">
      <c r="A138" s="415">
        <v>18384</v>
      </c>
      <c r="AO138">
        <v>26.6</v>
      </c>
      <c r="AS138">
        <v>29.177700000000002</v>
      </c>
      <c r="AT138">
        <v>2345</v>
      </c>
    </row>
    <row r="139" spans="1:46">
      <c r="A139" s="415">
        <v>18415</v>
      </c>
      <c r="AO139">
        <v>26.9</v>
      </c>
      <c r="AS139">
        <v>30.2165</v>
      </c>
      <c r="AT139">
        <v>2408</v>
      </c>
    </row>
    <row r="140" spans="1:46">
      <c r="A140" s="415">
        <v>18445</v>
      </c>
      <c r="AO140">
        <v>27.3</v>
      </c>
      <c r="AS140">
        <v>30.984300000000001</v>
      </c>
      <c r="AT140">
        <v>2454</v>
      </c>
    </row>
    <row r="141" spans="1:46">
      <c r="A141" s="415">
        <v>18476</v>
      </c>
      <c r="AO141">
        <v>28</v>
      </c>
      <c r="AS141">
        <v>31.5715</v>
      </c>
      <c r="AT141">
        <v>2491</v>
      </c>
    </row>
    <row r="142" spans="1:46">
      <c r="A142" s="415">
        <v>18507</v>
      </c>
      <c r="AO142">
        <v>28.6</v>
      </c>
      <c r="AS142">
        <v>31.661799999999999</v>
      </c>
      <c r="AT142">
        <v>2512</v>
      </c>
    </row>
    <row r="143" spans="1:46">
      <c r="A143" s="415">
        <v>18537</v>
      </c>
      <c r="AO143">
        <v>29</v>
      </c>
      <c r="AS143">
        <v>31.9328</v>
      </c>
      <c r="AT143">
        <v>2546</v>
      </c>
    </row>
    <row r="144" spans="1:46">
      <c r="A144" s="415">
        <v>18568</v>
      </c>
      <c r="AO144">
        <v>29.1</v>
      </c>
      <c r="AS144">
        <v>31.978000000000002</v>
      </c>
      <c r="AT144">
        <v>2564</v>
      </c>
    </row>
    <row r="145" spans="1:46">
      <c r="A145" s="415">
        <v>18598</v>
      </c>
      <c r="AO145">
        <v>29.6</v>
      </c>
      <c r="AS145">
        <v>32.023099999999999</v>
      </c>
      <c r="AT145">
        <v>2542</v>
      </c>
    </row>
    <row r="146" spans="1:46">
      <c r="A146" s="415">
        <v>18629</v>
      </c>
      <c r="AO146">
        <v>30.1</v>
      </c>
      <c r="AS146">
        <v>32.2941</v>
      </c>
      <c r="AT146">
        <v>2609</v>
      </c>
    </row>
    <row r="147" spans="1:46">
      <c r="A147" s="415">
        <v>18660</v>
      </c>
      <c r="AO147">
        <v>30.2</v>
      </c>
      <c r="AS147">
        <v>31.978000000000002</v>
      </c>
      <c r="AT147">
        <v>2628</v>
      </c>
    </row>
    <row r="148" spans="1:46">
      <c r="A148" s="415">
        <v>18688</v>
      </c>
      <c r="AO148">
        <v>30.2</v>
      </c>
      <c r="AS148">
        <v>32.113500000000002</v>
      </c>
      <c r="AT148">
        <v>2670</v>
      </c>
    </row>
    <row r="149" spans="1:46">
      <c r="A149" s="415">
        <v>18719</v>
      </c>
      <c r="AO149">
        <v>30.2</v>
      </c>
      <c r="AS149">
        <v>31.978000000000002</v>
      </c>
      <c r="AT149">
        <v>2696</v>
      </c>
    </row>
    <row r="150" spans="1:46">
      <c r="A150" s="415">
        <v>18749</v>
      </c>
      <c r="AO150">
        <v>30.2</v>
      </c>
      <c r="AS150">
        <v>31.752199999999998</v>
      </c>
      <c r="AT150">
        <v>2711</v>
      </c>
    </row>
    <row r="151" spans="1:46">
      <c r="A151" s="415">
        <v>18780</v>
      </c>
      <c r="AO151">
        <v>30</v>
      </c>
      <c r="AS151">
        <v>31.526299999999999</v>
      </c>
      <c r="AT151">
        <v>2692</v>
      </c>
    </row>
    <row r="152" spans="1:46">
      <c r="A152" s="415">
        <v>18810</v>
      </c>
      <c r="AO152">
        <v>29.9</v>
      </c>
      <c r="AS152">
        <v>30.758500000000002</v>
      </c>
      <c r="AT152">
        <v>2692</v>
      </c>
    </row>
    <row r="153" spans="1:46">
      <c r="A153" s="415">
        <v>18841</v>
      </c>
      <c r="AO153">
        <v>29.7</v>
      </c>
      <c r="AS153">
        <v>30.623000000000001</v>
      </c>
      <c r="AT153">
        <v>2689</v>
      </c>
    </row>
    <row r="154" spans="1:46">
      <c r="A154" s="415">
        <v>18872</v>
      </c>
      <c r="AO154">
        <v>29.7</v>
      </c>
      <c r="AS154">
        <v>30.5778</v>
      </c>
      <c r="AT154">
        <v>2674</v>
      </c>
    </row>
    <row r="155" spans="1:46">
      <c r="A155" s="415">
        <v>18902</v>
      </c>
      <c r="AO155">
        <v>29.7</v>
      </c>
      <c r="AS155">
        <v>30.306799999999999</v>
      </c>
      <c r="AT155">
        <v>2699</v>
      </c>
    </row>
    <row r="156" spans="1:46">
      <c r="A156" s="415">
        <v>18933</v>
      </c>
      <c r="AO156">
        <v>29.6</v>
      </c>
      <c r="AS156">
        <v>30.035799999999998</v>
      </c>
      <c r="AT156">
        <v>2660</v>
      </c>
    </row>
    <row r="157" spans="1:46">
      <c r="A157" s="415">
        <v>18963</v>
      </c>
      <c r="AO157">
        <v>29.5</v>
      </c>
      <c r="AS157">
        <v>30.126200000000001</v>
      </c>
      <c r="AT157">
        <v>2696</v>
      </c>
    </row>
    <row r="158" spans="1:46">
      <c r="A158" s="415">
        <v>18994</v>
      </c>
      <c r="AO158">
        <v>29.5</v>
      </c>
      <c r="AS158">
        <v>30.532699999999998</v>
      </c>
      <c r="AT158">
        <v>2694</v>
      </c>
    </row>
    <row r="159" spans="1:46">
      <c r="A159" s="415">
        <v>19025</v>
      </c>
      <c r="AO159">
        <v>29.5</v>
      </c>
      <c r="AS159">
        <v>30.758500000000002</v>
      </c>
      <c r="AT159">
        <v>2754</v>
      </c>
    </row>
    <row r="160" spans="1:46">
      <c r="A160" s="415">
        <v>19054</v>
      </c>
      <c r="AO160">
        <v>29.5</v>
      </c>
      <c r="AS160">
        <v>30.5778</v>
      </c>
      <c r="AT160">
        <v>2691</v>
      </c>
    </row>
    <row r="161" spans="1:46">
      <c r="A161" s="415">
        <v>19085</v>
      </c>
      <c r="AO161">
        <v>29.6</v>
      </c>
      <c r="AS161">
        <v>30.081</v>
      </c>
      <c r="AT161">
        <v>2688</v>
      </c>
    </row>
    <row r="162" spans="1:46">
      <c r="A162" s="415">
        <v>19115</v>
      </c>
      <c r="AO162">
        <v>29.5</v>
      </c>
      <c r="AS162">
        <v>29.629300000000001</v>
      </c>
      <c r="AT162">
        <v>2687</v>
      </c>
    </row>
    <row r="163" spans="1:46">
      <c r="A163" s="415">
        <v>19146</v>
      </c>
      <c r="AO163">
        <v>29.5</v>
      </c>
      <c r="AS163">
        <v>29.448599999999999</v>
      </c>
      <c r="AT163">
        <v>2717</v>
      </c>
    </row>
    <row r="164" spans="1:46">
      <c r="A164" s="415">
        <v>19176</v>
      </c>
      <c r="AO164">
        <v>29.5</v>
      </c>
      <c r="AS164">
        <v>29.403500000000001</v>
      </c>
      <c r="AT164">
        <v>2713</v>
      </c>
    </row>
    <row r="165" spans="1:46">
      <c r="A165" s="415">
        <v>19207</v>
      </c>
      <c r="AO165">
        <v>29.7</v>
      </c>
      <c r="AS165">
        <v>31.390799999999999</v>
      </c>
      <c r="AT165">
        <v>2718</v>
      </c>
    </row>
    <row r="166" spans="1:46">
      <c r="A166" s="415">
        <v>19238</v>
      </c>
      <c r="AO166">
        <v>29.7</v>
      </c>
      <c r="AS166">
        <v>31.707000000000001</v>
      </c>
      <c r="AT166">
        <v>2723</v>
      </c>
    </row>
    <row r="167" spans="1:46">
      <c r="A167" s="415">
        <v>19268</v>
      </c>
      <c r="AO167">
        <v>29.7</v>
      </c>
      <c r="AS167">
        <v>32.158700000000003</v>
      </c>
      <c r="AT167">
        <v>2695</v>
      </c>
    </row>
    <row r="168" spans="1:46">
      <c r="A168" s="415">
        <v>19299</v>
      </c>
      <c r="AO168">
        <v>29.6</v>
      </c>
      <c r="AS168">
        <v>32.700600000000001</v>
      </c>
      <c r="AT168">
        <v>2707</v>
      </c>
    </row>
    <row r="169" spans="1:46">
      <c r="A169" s="415">
        <v>19329</v>
      </c>
      <c r="AO169">
        <v>29.6</v>
      </c>
      <c r="AS169">
        <v>32.836100000000002</v>
      </c>
      <c r="AT169">
        <v>2714</v>
      </c>
    </row>
    <row r="170" spans="1:46">
      <c r="A170" s="415">
        <v>19360</v>
      </c>
      <c r="AO170">
        <v>29.6</v>
      </c>
      <c r="AS170">
        <v>33.3782</v>
      </c>
      <c r="AT170">
        <v>2728</v>
      </c>
    </row>
    <row r="171" spans="1:46">
      <c r="A171" s="415">
        <v>19391</v>
      </c>
      <c r="AO171">
        <v>29.7</v>
      </c>
      <c r="AS171">
        <v>33.875</v>
      </c>
      <c r="AT171">
        <v>2764</v>
      </c>
    </row>
    <row r="172" spans="1:46">
      <c r="A172" s="415">
        <v>19419</v>
      </c>
      <c r="AO172">
        <v>29.8</v>
      </c>
      <c r="AS172">
        <v>33.965299999999999</v>
      </c>
      <c r="AT172">
        <v>2728</v>
      </c>
    </row>
    <row r="173" spans="1:46">
      <c r="A173" s="415">
        <v>19450</v>
      </c>
      <c r="AO173">
        <v>30</v>
      </c>
      <c r="AS173">
        <v>34.1008</v>
      </c>
      <c r="AT173">
        <v>2707</v>
      </c>
    </row>
    <row r="174" spans="1:46">
      <c r="A174" s="415">
        <v>19480</v>
      </c>
      <c r="AO174">
        <v>30.1</v>
      </c>
      <c r="AS174">
        <v>33.3782</v>
      </c>
      <c r="AT174">
        <v>2684</v>
      </c>
    </row>
    <row r="175" spans="1:46">
      <c r="A175" s="415">
        <v>19511</v>
      </c>
      <c r="AO175">
        <v>30.1</v>
      </c>
      <c r="AS175">
        <v>33.152299999999997</v>
      </c>
      <c r="AT175">
        <v>2663</v>
      </c>
    </row>
    <row r="176" spans="1:46">
      <c r="A176" s="415">
        <v>19541</v>
      </c>
      <c r="AO176">
        <v>30.4</v>
      </c>
      <c r="AS176">
        <v>33.603999999999999</v>
      </c>
      <c r="AT176">
        <v>2657</v>
      </c>
    </row>
    <row r="177" spans="1:46">
      <c r="A177" s="415">
        <v>19572</v>
      </c>
      <c r="AO177">
        <v>30.2</v>
      </c>
      <c r="AS177">
        <v>33.468499999999999</v>
      </c>
      <c r="AT177">
        <v>2657</v>
      </c>
    </row>
    <row r="178" spans="1:46">
      <c r="A178" s="415">
        <v>19603</v>
      </c>
      <c r="AO178">
        <v>30.1</v>
      </c>
      <c r="AS178">
        <v>32.836199999999998</v>
      </c>
      <c r="AT178">
        <v>2680</v>
      </c>
    </row>
    <row r="179" spans="1:46">
      <c r="A179" s="415">
        <v>19633</v>
      </c>
      <c r="AO179">
        <v>30</v>
      </c>
      <c r="AS179">
        <v>32.926499999999997</v>
      </c>
      <c r="AT179">
        <v>2707</v>
      </c>
    </row>
    <row r="180" spans="1:46">
      <c r="A180" s="415">
        <v>19664</v>
      </c>
      <c r="AO180">
        <v>29.9</v>
      </c>
      <c r="AS180">
        <v>32.384500000000003</v>
      </c>
      <c r="AT180">
        <v>2701</v>
      </c>
    </row>
    <row r="181" spans="1:46">
      <c r="A181" s="415">
        <v>19694</v>
      </c>
      <c r="AO181">
        <v>29.9</v>
      </c>
      <c r="AS181">
        <v>31.616599999999998</v>
      </c>
      <c r="AT181">
        <v>2713</v>
      </c>
    </row>
    <row r="182" spans="1:46">
      <c r="A182" s="415">
        <v>19725</v>
      </c>
      <c r="AO182">
        <v>29.9</v>
      </c>
      <c r="AS182">
        <v>32.203800000000001</v>
      </c>
      <c r="AT182">
        <v>2651</v>
      </c>
    </row>
    <row r="183" spans="1:46">
      <c r="A183" s="415">
        <v>19756</v>
      </c>
      <c r="AO183">
        <v>29.8</v>
      </c>
      <c r="AS183">
        <v>32.294199999999996</v>
      </c>
      <c r="AT183">
        <v>2709</v>
      </c>
    </row>
    <row r="184" spans="1:46">
      <c r="A184" s="415">
        <v>19784</v>
      </c>
      <c r="AO184">
        <v>29.8</v>
      </c>
      <c r="AS184">
        <v>32.068300000000001</v>
      </c>
      <c r="AT184">
        <v>2703</v>
      </c>
    </row>
    <row r="185" spans="1:46">
      <c r="A185" s="415">
        <v>19815</v>
      </c>
      <c r="AO185">
        <v>29.6</v>
      </c>
      <c r="AS185">
        <v>32.068300000000001</v>
      </c>
      <c r="AT185">
        <v>2701</v>
      </c>
    </row>
    <row r="186" spans="1:46">
      <c r="A186" s="415">
        <v>19845</v>
      </c>
      <c r="AO186">
        <v>29.7</v>
      </c>
      <c r="AS186">
        <v>32.474800000000002</v>
      </c>
      <c r="AT186">
        <v>2680</v>
      </c>
    </row>
    <row r="187" spans="1:46">
      <c r="A187" s="415">
        <v>19876</v>
      </c>
      <c r="AO187">
        <v>29.6</v>
      </c>
      <c r="AS187">
        <v>31.707000000000001</v>
      </c>
      <c r="AT187">
        <v>2669</v>
      </c>
    </row>
    <row r="188" spans="1:46">
      <c r="A188" s="415">
        <v>19906</v>
      </c>
      <c r="AO188">
        <v>30.1</v>
      </c>
      <c r="AS188">
        <v>31.661799999999999</v>
      </c>
      <c r="AT188">
        <v>2664</v>
      </c>
    </row>
    <row r="189" spans="1:46">
      <c r="A189" s="415">
        <v>19937</v>
      </c>
      <c r="AO189">
        <v>30.2</v>
      </c>
      <c r="AS189">
        <v>31.481200000000001</v>
      </c>
      <c r="AT189">
        <v>2666</v>
      </c>
    </row>
    <row r="190" spans="1:46">
      <c r="A190" s="415">
        <v>19968</v>
      </c>
      <c r="AO190">
        <v>30.4</v>
      </c>
      <c r="AS190">
        <v>33.061999999999998</v>
      </c>
      <c r="AT190">
        <v>2661</v>
      </c>
    </row>
    <row r="191" spans="1:46">
      <c r="A191" s="415">
        <v>19998</v>
      </c>
      <c r="AO191">
        <v>30.4</v>
      </c>
      <c r="AS191">
        <v>34.146000000000001</v>
      </c>
      <c r="AT191">
        <v>2677</v>
      </c>
    </row>
    <row r="192" spans="1:46">
      <c r="A192" s="415">
        <v>20029</v>
      </c>
      <c r="AO192">
        <v>30.5</v>
      </c>
      <c r="AS192">
        <v>34.4621</v>
      </c>
      <c r="AT192">
        <v>2720</v>
      </c>
    </row>
    <row r="193" spans="1:46">
      <c r="A193" s="415">
        <v>20059</v>
      </c>
      <c r="AO193">
        <v>30.5</v>
      </c>
      <c r="AS193">
        <v>34.778300000000002</v>
      </c>
      <c r="AT193">
        <v>2736</v>
      </c>
    </row>
    <row r="194" spans="1:46">
      <c r="A194" s="415">
        <v>20090</v>
      </c>
      <c r="AO194">
        <v>30.5</v>
      </c>
      <c r="AS194">
        <v>35.275199999999998</v>
      </c>
      <c r="AT194">
        <v>2769</v>
      </c>
    </row>
    <row r="195" spans="1:46">
      <c r="A195" s="415">
        <v>20121</v>
      </c>
      <c r="AO195">
        <v>30.7</v>
      </c>
      <c r="AS195">
        <v>35.771999999999998</v>
      </c>
      <c r="AT195">
        <v>2779</v>
      </c>
    </row>
    <row r="196" spans="1:46">
      <c r="A196" s="415">
        <v>20149</v>
      </c>
      <c r="AO196">
        <v>30.7</v>
      </c>
      <c r="AS196">
        <v>36.946300000000001</v>
      </c>
      <c r="AT196">
        <v>2835</v>
      </c>
    </row>
    <row r="197" spans="1:46">
      <c r="A197" s="415">
        <v>20180</v>
      </c>
      <c r="AO197">
        <v>30.9</v>
      </c>
      <c r="AS197">
        <v>37.217300000000002</v>
      </c>
      <c r="AT197">
        <v>2871</v>
      </c>
    </row>
    <row r="198" spans="1:46">
      <c r="A198" s="415">
        <v>20210</v>
      </c>
      <c r="AO198">
        <v>31</v>
      </c>
      <c r="AS198">
        <v>37.352899999999998</v>
      </c>
      <c r="AT198">
        <v>2903</v>
      </c>
    </row>
    <row r="199" spans="1:46">
      <c r="A199" s="415">
        <v>20241</v>
      </c>
      <c r="AO199">
        <v>31</v>
      </c>
      <c r="AS199">
        <v>38.030299999999997</v>
      </c>
      <c r="AT199">
        <v>2916</v>
      </c>
    </row>
    <row r="200" spans="1:46">
      <c r="A200" s="415">
        <v>20271</v>
      </c>
      <c r="AO200">
        <v>31.5</v>
      </c>
      <c r="AS200">
        <v>38.075499999999998</v>
      </c>
      <c r="AT200">
        <v>2932</v>
      </c>
    </row>
    <row r="201" spans="1:46">
      <c r="A201" s="415">
        <v>20302</v>
      </c>
      <c r="AO201">
        <v>31.9</v>
      </c>
      <c r="AS201">
        <v>38.075499999999998</v>
      </c>
      <c r="AT201">
        <v>2922</v>
      </c>
    </row>
    <row r="202" spans="1:46">
      <c r="A202" s="415">
        <v>20333</v>
      </c>
      <c r="AO202">
        <v>32.1</v>
      </c>
      <c r="AS202">
        <v>38.301299999999998</v>
      </c>
      <c r="AT202">
        <v>2921</v>
      </c>
    </row>
    <row r="203" spans="1:46">
      <c r="A203" s="415">
        <v>20363</v>
      </c>
      <c r="AO203">
        <v>32.200000000000003</v>
      </c>
      <c r="AS203">
        <v>38.301299999999998</v>
      </c>
      <c r="AT203">
        <v>2901</v>
      </c>
    </row>
    <row r="204" spans="1:46">
      <c r="A204" s="415">
        <v>20394</v>
      </c>
      <c r="AO204">
        <v>32</v>
      </c>
      <c r="AS204">
        <v>38.753</v>
      </c>
      <c r="AT204">
        <v>2898</v>
      </c>
    </row>
    <row r="205" spans="1:46">
      <c r="A205" s="415">
        <v>20424</v>
      </c>
      <c r="AO205">
        <v>32.1</v>
      </c>
      <c r="AS205">
        <v>38.9788</v>
      </c>
      <c r="AT205">
        <v>2903</v>
      </c>
    </row>
    <row r="206" spans="1:46">
      <c r="A206" s="415">
        <v>20455</v>
      </c>
      <c r="AO206">
        <v>32.4</v>
      </c>
      <c r="AS206">
        <v>39.611199999999997</v>
      </c>
      <c r="AT206">
        <v>2933</v>
      </c>
    </row>
    <row r="207" spans="1:46">
      <c r="A207" s="415">
        <v>20486</v>
      </c>
      <c r="AO207">
        <v>32.4</v>
      </c>
      <c r="AS207">
        <v>39.475700000000003</v>
      </c>
      <c r="AT207">
        <v>2986</v>
      </c>
    </row>
    <row r="208" spans="1:46">
      <c r="A208" s="415">
        <v>20515</v>
      </c>
      <c r="AO208">
        <v>32.6</v>
      </c>
      <c r="AS208">
        <v>39.385300000000001</v>
      </c>
      <c r="AT208">
        <v>2999</v>
      </c>
    </row>
    <row r="209" spans="1:46">
      <c r="A209" s="415">
        <v>20546</v>
      </c>
      <c r="AO209">
        <v>32.799999999999997</v>
      </c>
      <c r="AS209">
        <v>39.204700000000003</v>
      </c>
      <c r="AT209">
        <v>3033</v>
      </c>
    </row>
    <row r="210" spans="1:46">
      <c r="A210" s="415">
        <v>20576</v>
      </c>
      <c r="AO210">
        <v>32.700000000000003</v>
      </c>
      <c r="AS210">
        <v>38.662700000000001</v>
      </c>
      <c r="AT210">
        <v>3073</v>
      </c>
    </row>
    <row r="211" spans="1:46">
      <c r="A211" s="415">
        <v>20607</v>
      </c>
      <c r="AO211">
        <v>32.700000000000003</v>
      </c>
      <c r="AS211">
        <v>38.210999999999999</v>
      </c>
      <c r="AT211">
        <v>3202</v>
      </c>
    </row>
    <row r="212" spans="1:46">
      <c r="A212" s="415">
        <v>20637</v>
      </c>
      <c r="AO212">
        <v>32.700000000000003</v>
      </c>
      <c r="AS212">
        <v>36.223700000000001</v>
      </c>
      <c r="AT212">
        <v>3117</v>
      </c>
    </row>
    <row r="213" spans="1:46">
      <c r="A213" s="415">
        <v>20668</v>
      </c>
      <c r="AO213">
        <v>32.9</v>
      </c>
      <c r="AS213">
        <v>38.075499999999998</v>
      </c>
      <c r="AT213">
        <v>3160</v>
      </c>
    </row>
    <row r="214" spans="1:46">
      <c r="A214" s="415">
        <v>20699</v>
      </c>
      <c r="AO214">
        <v>32.799999999999997</v>
      </c>
      <c r="AS214">
        <v>39.069200000000002</v>
      </c>
      <c r="AT214">
        <v>3129</v>
      </c>
    </row>
    <row r="215" spans="1:46">
      <c r="A215" s="415">
        <v>20729</v>
      </c>
      <c r="AO215">
        <v>32.799999999999997</v>
      </c>
      <c r="AS215">
        <v>38.798200000000001</v>
      </c>
      <c r="AT215">
        <v>3113</v>
      </c>
    </row>
    <row r="216" spans="1:46">
      <c r="A216" s="415">
        <v>20760</v>
      </c>
      <c r="AO216">
        <v>32.700000000000003</v>
      </c>
      <c r="AS216">
        <v>38.481999999999999</v>
      </c>
      <c r="AT216">
        <v>3105</v>
      </c>
    </row>
    <row r="217" spans="1:46">
      <c r="A217" s="415">
        <v>20790</v>
      </c>
      <c r="AO217">
        <v>32.6</v>
      </c>
      <c r="AS217">
        <v>39.204599999999999</v>
      </c>
      <c r="AT217">
        <v>3106</v>
      </c>
    </row>
    <row r="218" spans="1:46">
      <c r="A218" s="415">
        <v>20821</v>
      </c>
      <c r="AO218">
        <v>32.6</v>
      </c>
      <c r="AS218">
        <v>38.6175</v>
      </c>
      <c r="AT218">
        <v>2996</v>
      </c>
    </row>
    <row r="219" spans="1:46">
      <c r="A219" s="415">
        <v>20852</v>
      </c>
      <c r="AO219">
        <v>32.6</v>
      </c>
      <c r="AS219">
        <v>39.791800000000002</v>
      </c>
      <c r="AT219">
        <v>3065</v>
      </c>
    </row>
    <row r="220" spans="1:46">
      <c r="A220" s="415">
        <v>20880</v>
      </c>
      <c r="AO220">
        <v>32.6</v>
      </c>
      <c r="AS220">
        <v>39.159500000000001</v>
      </c>
      <c r="AT220">
        <v>3073</v>
      </c>
    </row>
    <row r="221" spans="1:46">
      <c r="A221" s="415">
        <v>20911</v>
      </c>
      <c r="AO221">
        <v>32.700000000000003</v>
      </c>
      <c r="AS221">
        <v>38.301299999999998</v>
      </c>
      <c r="AT221">
        <v>3048</v>
      </c>
    </row>
    <row r="222" spans="1:46">
      <c r="A222" s="415">
        <v>20941</v>
      </c>
      <c r="AO222">
        <v>32.700000000000003</v>
      </c>
      <c r="AS222">
        <v>38.120699999999999</v>
      </c>
      <c r="AT222">
        <v>3035</v>
      </c>
    </row>
    <row r="223" spans="1:46">
      <c r="A223" s="415">
        <v>20972</v>
      </c>
      <c r="AO223">
        <v>32.700000000000003</v>
      </c>
      <c r="AS223">
        <v>38.3917</v>
      </c>
      <c r="AT223">
        <v>3035</v>
      </c>
    </row>
    <row r="224" spans="1:46">
      <c r="A224" s="415">
        <v>21002</v>
      </c>
      <c r="AO224">
        <v>32.9</v>
      </c>
      <c r="AS224">
        <v>38.481999999999999</v>
      </c>
      <c r="AT224">
        <v>3011</v>
      </c>
    </row>
    <row r="225" spans="1:46">
      <c r="A225" s="415">
        <v>21033</v>
      </c>
      <c r="AO225">
        <v>32.799999999999997</v>
      </c>
      <c r="AS225">
        <v>38.165799999999997</v>
      </c>
      <c r="AT225">
        <v>2986</v>
      </c>
    </row>
    <row r="226" spans="1:46">
      <c r="A226" s="415">
        <v>21064</v>
      </c>
      <c r="AO226">
        <v>32.700000000000003</v>
      </c>
      <c r="AS226">
        <v>37.94</v>
      </c>
      <c r="AT226">
        <v>2971</v>
      </c>
    </row>
    <row r="227" spans="1:46">
      <c r="A227" s="415">
        <v>21094</v>
      </c>
      <c r="AO227">
        <v>32.6</v>
      </c>
      <c r="AS227">
        <v>37.488300000000002</v>
      </c>
      <c r="AT227">
        <v>2965</v>
      </c>
    </row>
    <row r="228" spans="1:46">
      <c r="A228" s="415">
        <v>21125</v>
      </c>
      <c r="AO228">
        <v>32.5</v>
      </c>
      <c r="AS228">
        <v>37.0366</v>
      </c>
      <c r="AT228">
        <v>2945</v>
      </c>
    </row>
    <row r="229" spans="1:46">
      <c r="A229" s="415">
        <v>21155</v>
      </c>
      <c r="AO229">
        <v>32.5</v>
      </c>
      <c r="AS229">
        <v>36.4495</v>
      </c>
      <c r="AT229">
        <v>2935</v>
      </c>
    </row>
    <row r="230" spans="1:46">
      <c r="A230" s="415">
        <v>21186</v>
      </c>
      <c r="AO230">
        <v>32.6</v>
      </c>
      <c r="AS230">
        <v>35.997799999999998</v>
      </c>
      <c r="AT230">
        <v>2925</v>
      </c>
    </row>
    <row r="231" spans="1:46">
      <c r="A231" s="415">
        <v>21217</v>
      </c>
      <c r="AO231">
        <v>32.5</v>
      </c>
      <c r="AS231">
        <v>34.823500000000003</v>
      </c>
      <c r="AT231">
        <v>2792</v>
      </c>
    </row>
    <row r="232" spans="1:46">
      <c r="A232" s="415">
        <v>21245</v>
      </c>
      <c r="AO232">
        <v>32.4</v>
      </c>
      <c r="AS232">
        <v>34.642800000000001</v>
      </c>
      <c r="AT232">
        <v>2853</v>
      </c>
    </row>
    <row r="233" spans="1:46">
      <c r="A233" s="415">
        <v>21276</v>
      </c>
      <c r="AO233">
        <v>32.299999999999997</v>
      </c>
      <c r="AS233">
        <v>34.191099999999999</v>
      </c>
      <c r="AT233">
        <v>2823</v>
      </c>
    </row>
    <row r="234" spans="1:46">
      <c r="A234" s="415">
        <v>21306</v>
      </c>
      <c r="AO234">
        <v>32.299999999999997</v>
      </c>
      <c r="AS234">
        <v>35.365499999999997</v>
      </c>
      <c r="AT234">
        <v>2815</v>
      </c>
    </row>
    <row r="235" spans="1:46">
      <c r="A235" s="415">
        <v>21337</v>
      </c>
      <c r="AO235">
        <v>32.4</v>
      </c>
      <c r="AS235">
        <v>36.765700000000002</v>
      </c>
      <c r="AT235">
        <v>2796</v>
      </c>
    </row>
    <row r="236" spans="1:46">
      <c r="A236" s="415">
        <v>21367</v>
      </c>
      <c r="AO236">
        <v>32.4</v>
      </c>
      <c r="AS236">
        <v>36.5398</v>
      </c>
      <c r="AT236">
        <v>2807</v>
      </c>
    </row>
    <row r="237" spans="1:46">
      <c r="A237" s="415">
        <v>21398</v>
      </c>
      <c r="AO237">
        <v>32.700000000000003</v>
      </c>
      <c r="AS237">
        <v>38.165799999999997</v>
      </c>
      <c r="AT237">
        <v>2833</v>
      </c>
    </row>
    <row r="238" spans="1:46">
      <c r="A238" s="415">
        <v>21429</v>
      </c>
      <c r="AO238">
        <v>33</v>
      </c>
      <c r="AS238">
        <v>38.2562</v>
      </c>
      <c r="AT238">
        <v>2874</v>
      </c>
    </row>
    <row r="239" spans="1:46">
      <c r="A239" s="415">
        <v>21459</v>
      </c>
      <c r="AO239">
        <v>33</v>
      </c>
      <c r="AS239">
        <v>38.210999999999999</v>
      </c>
      <c r="AT239">
        <v>2917</v>
      </c>
    </row>
    <row r="240" spans="1:46">
      <c r="A240" s="415">
        <v>21490</v>
      </c>
      <c r="AO240">
        <v>33</v>
      </c>
      <c r="AS240">
        <v>39.701500000000003</v>
      </c>
      <c r="AT240">
        <v>2982</v>
      </c>
    </row>
    <row r="241" spans="1:46">
      <c r="A241" s="415">
        <v>21520</v>
      </c>
      <c r="AO241">
        <v>33</v>
      </c>
      <c r="AS241">
        <v>39.204700000000003</v>
      </c>
      <c r="AT241">
        <v>2910</v>
      </c>
    </row>
    <row r="242" spans="1:46">
      <c r="A242" s="415">
        <v>21551</v>
      </c>
      <c r="AO242">
        <v>33.1</v>
      </c>
      <c r="AS242">
        <v>39.972499999999997</v>
      </c>
      <c r="AT242">
        <v>2993</v>
      </c>
    </row>
    <row r="243" spans="1:46">
      <c r="A243" s="415">
        <v>21582</v>
      </c>
      <c r="AO243">
        <v>33.299999999999997</v>
      </c>
      <c r="AS243">
        <v>41.0565</v>
      </c>
      <c r="AT243">
        <v>2980</v>
      </c>
    </row>
    <row r="244" spans="1:46">
      <c r="A244" s="415">
        <v>21610</v>
      </c>
      <c r="AO244">
        <v>33.4</v>
      </c>
      <c r="AS244">
        <v>42.095300000000002</v>
      </c>
      <c r="AT244">
        <v>3013</v>
      </c>
    </row>
    <row r="245" spans="1:46">
      <c r="A245" s="415">
        <v>21641</v>
      </c>
      <c r="AO245">
        <v>33.700000000000003</v>
      </c>
      <c r="AS245">
        <v>43.314799999999998</v>
      </c>
      <c r="AT245">
        <v>3085</v>
      </c>
    </row>
    <row r="246" spans="1:46">
      <c r="A246" s="415">
        <v>21671</v>
      </c>
      <c r="AO246">
        <v>34</v>
      </c>
      <c r="AS246">
        <v>43.676200000000001</v>
      </c>
      <c r="AT246">
        <v>3087</v>
      </c>
    </row>
    <row r="247" spans="1:46">
      <c r="A247" s="415">
        <v>21702</v>
      </c>
      <c r="AO247">
        <v>34</v>
      </c>
      <c r="AS247">
        <v>43.4955</v>
      </c>
      <c r="AT247">
        <v>3100</v>
      </c>
    </row>
    <row r="248" spans="1:46">
      <c r="A248" s="415">
        <v>21732</v>
      </c>
      <c r="AO248">
        <v>33.799999999999997</v>
      </c>
      <c r="AS248">
        <v>41.7791</v>
      </c>
      <c r="AT248">
        <v>3087</v>
      </c>
    </row>
    <row r="249" spans="1:46">
      <c r="A249" s="415">
        <v>21763</v>
      </c>
      <c r="AO249">
        <v>33.799999999999997</v>
      </c>
      <c r="AS249">
        <v>39.159500000000001</v>
      </c>
      <c r="AT249">
        <v>3085</v>
      </c>
    </row>
    <row r="250" spans="1:46">
      <c r="A250" s="415">
        <v>21794</v>
      </c>
      <c r="AO250">
        <v>33.700000000000003</v>
      </c>
      <c r="AS250">
        <v>38.707799999999999</v>
      </c>
      <c r="AT250">
        <v>3051</v>
      </c>
    </row>
    <row r="251" spans="1:46">
      <c r="A251" s="415">
        <v>21824</v>
      </c>
      <c r="AO251">
        <v>33.700000000000003</v>
      </c>
      <c r="AS251">
        <v>38.843299999999999</v>
      </c>
      <c r="AT251">
        <v>3016</v>
      </c>
    </row>
    <row r="252" spans="1:46">
      <c r="A252" s="415">
        <v>21855</v>
      </c>
      <c r="AO252">
        <v>33.700000000000003</v>
      </c>
      <c r="AS252">
        <v>40.153100000000002</v>
      </c>
      <c r="AT252">
        <v>3025</v>
      </c>
    </row>
    <row r="253" spans="1:46">
      <c r="A253" s="415">
        <v>21885</v>
      </c>
      <c r="AO253">
        <v>33.700000000000003</v>
      </c>
      <c r="AS253">
        <v>43.314799999999998</v>
      </c>
      <c r="AT253">
        <v>3058</v>
      </c>
    </row>
    <row r="254" spans="1:46">
      <c r="A254" s="415">
        <v>21916</v>
      </c>
      <c r="AO254">
        <v>33.799999999999997</v>
      </c>
      <c r="AS254">
        <v>42.998600000000003</v>
      </c>
      <c r="AT254">
        <v>3021</v>
      </c>
    </row>
    <row r="255" spans="1:46">
      <c r="A255" s="415">
        <v>21947</v>
      </c>
      <c r="AO255">
        <v>33.700000000000003</v>
      </c>
      <c r="AS255">
        <v>42.546999999999997</v>
      </c>
      <c r="AT255">
        <v>3053</v>
      </c>
    </row>
    <row r="256" spans="1:46">
      <c r="A256" s="415">
        <v>21976</v>
      </c>
      <c r="AO256">
        <v>33.700000000000003</v>
      </c>
      <c r="AS256">
        <v>41.237099999999998</v>
      </c>
      <c r="AT256">
        <v>2881</v>
      </c>
    </row>
    <row r="257" spans="1:46">
      <c r="A257" s="415">
        <v>22007</v>
      </c>
      <c r="AO257">
        <v>33.6</v>
      </c>
      <c r="AS257">
        <v>41.237200000000001</v>
      </c>
      <c r="AT257">
        <v>3004</v>
      </c>
    </row>
    <row r="258" spans="1:46">
      <c r="A258" s="415">
        <v>22037</v>
      </c>
      <c r="AO258">
        <v>33.5</v>
      </c>
      <c r="AS258">
        <v>40.8307</v>
      </c>
      <c r="AT258">
        <v>3021</v>
      </c>
    </row>
    <row r="259" spans="1:46">
      <c r="A259" s="415">
        <v>22068</v>
      </c>
      <c r="AO259">
        <v>33.200000000000003</v>
      </c>
      <c r="AS259">
        <v>40.062800000000003</v>
      </c>
      <c r="AT259">
        <v>2999</v>
      </c>
    </row>
    <row r="260" spans="1:46">
      <c r="A260" s="415">
        <v>22098</v>
      </c>
      <c r="AO260">
        <v>33</v>
      </c>
      <c r="AS260">
        <v>40.469299999999997</v>
      </c>
      <c r="AT260">
        <v>3002</v>
      </c>
    </row>
    <row r="261" spans="1:46">
      <c r="A261" s="415">
        <v>22129</v>
      </c>
      <c r="AO261">
        <v>32.9</v>
      </c>
      <c r="AS261">
        <v>39.475700000000003</v>
      </c>
      <c r="AT261">
        <v>2973</v>
      </c>
    </row>
    <row r="262" spans="1:46">
      <c r="A262" s="415">
        <v>22160</v>
      </c>
      <c r="AO262">
        <v>32.799999999999997</v>
      </c>
      <c r="AS262">
        <v>39.1143</v>
      </c>
      <c r="AT262">
        <v>2959</v>
      </c>
    </row>
    <row r="263" spans="1:46">
      <c r="A263" s="415">
        <v>22190</v>
      </c>
      <c r="AO263">
        <v>32.6</v>
      </c>
      <c r="AS263">
        <v>39.204700000000003</v>
      </c>
      <c r="AT263">
        <v>2956</v>
      </c>
    </row>
    <row r="264" spans="1:46">
      <c r="A264" s="415">
        <v>22221</v>
      </c>
      <c r="AO264">
        <v>32.6</v>
      </c>
      <c r="AS264">
        <v>38.753</v>
      </c>
      <c r="AT264">
        <v>2936</v>
      </c>
    </row>
    <row r="265" spans="1:46">
      <c r="A265" s="415">
        <v>22251</v>
      </c>
      <c r="AO265">
        <v>32.5</v>
      </c>
      <c r="AS265">
        <v>38.2562</v>
      </c>
      <c r="AT265">
        <v>2862</v>
      </c>
    </row>
    <row r="266" spans="1:46">
      <c r="A266" s="415">
        <v>22282</v>
      </c>
      <c r="AO266">
        <v>32.5</v>
      </c>
      <c r="AS266">
        <v>37.894799999999996</v>
      </c>
      <c r="AT266">
        <v>2909</v>
      </c>
    </row>
    <row r="267" spans="1:46">
      <c r="A267" s="415">
        <v>22313</v>
      </c>
      <c r="AO267">
        <v>32.5</v>
      </c>
      <c r="AS267">
        <v>37.849600000000002</v>
      </c>
      <c r="AT267">
        <v>2888</v>
      </c>
    </row>
    <row r="268" spans="1:46">
      <c r="A268" s="415">
        <v>22341</v>
      </c>
      <c r="AO268">
        <v>32.5</v>
      </c>
      <c r="AS268">
        <v>38.707799999999999</v>
      </c>
      <c r="AT268">
        <v>2910</v>
      </c>
    </row>
    <row r="269" spans="1:46">
      <c r="A269" s="415">
        <v>22372</v>
      </c>
      <c r="AO269">
        <v>32.700000000000003</v>
      </c>
      <c r="AS269">
        <v>39.701500000000003</v>
      </c>
      <c r="AT269">
        <v>2883</v>
      </c>
    </row>
    <row r="270" spans="1:46">
      <c r="A270" s="415">
        <v>22402</v>
      </c>
      <c r="AO270">
        <v>32.700000000000003</v>
      </c>
      <c r="AS270">
        <v>39.837000000000003</v>
      </c>
      <c r="AT270">
        <v>2866</v>
      </c>
    </row>
    <row r="271" spans="1:46">
      <c r="A271" s="415">
        <v>22433</v>
      </c>
      <c r="AO271">
        <v>32.6</v>
      </c>
      <c r="AS271">
        <v>40.6952</v>
      </c>
      <c r="AT271">
        <v>2907</v>
      </c>
    </row>
    <row r="272" spans="1:46">
      <c r="A272" s="415">
        <v>22463</v>
      </c>
      <c r="AO272">
        <v>32.6</v>
      </c>
      <c r="AS272">
        <v>41.327500000000001</v>
      </c>
      <c r="AT272">
        <v>2883</v>
      </c>
    </row>
    <row r="273" spans="1:46">
      <c r="A273" s="415">
        <v>22494</v>
      </c>
      <c r="AO273">
        <v>32.5</v>
      </c>
      <c r="AS273">
        <v>41.824300000000001</v>
      </c>
      <c r="AT273">
        <v>2902</v>
      </c>
    </row>
    <row r="274" spans="1:46">
      <c r="A274" s="415">
        <v>22525</v>
      </c>
      <c r="AO274">
        <v>32.5</v>
      </c>
      <c r="AS274">
        <v>42.185699999999997</v>
      </c>
      <c r="AT274">
        <v>2918</v>
      </c>
    </row>
    <row r="275" spans="1:46">
      <c r="A275" s="415">
        <v>22555</v>
      </c>
      <c r="AO275">
        <v>32.4</v>
      </c>
      <c r="AS275">
        <v>42.501800000000003</v>
      </c>
      <c r="AT275">
        <v>2935</v>
      </c>
    </row>
    <row r="276" spans="1:46">
      <c r="A276" s="415">
        <v>22586</v>
      </c>
      <c r="AO276">
        <v>32.4</v>
      </c>
      <c r="AS276">
        <v>42.185600000000001</v>
      </c>
      <c r="AT276">
        <v>2941</v>
      </c>
    </row>
    <row r="277" spans="1:46">
      <c r="A277" s="415">
        <v>22616</v>
      </c>
      <c r="AO277">
        <v>32.4</v>
      </c>
      <c r="AS277">
        <v>42.501800000000003</v>
      </c>
      <c r="AT277">
        <v>2951</v>
      </c>
    </row>
    <row r="278" spans="1:46">
      <c r="A278" s="415">
        <v>22647</v>
      </c>
      <c r="AO278">
        <v>32.4</v>
      </c>
      <c r="AS278">
        <v>40.514499999999998</v>
      </c>
      <c r="AT278">
        <v>2892</v>
      </c>
    </row>
    <row r="279" spans="1:46">
      <c r="A279" s="415">
        <v>22678</v>
      </c>
      <c r="AO279">
        <v>32.5</v>
      </c>
      <c r="AS279">
        <v>42.863100000000003</v>
      </c>
      <c r="AT279">
        <v>2975</v>
      </c>
    </row>
    <row r="280" spans="1:46">
      <c r="A280" s="415">
        <v>22706</v>
      </c>
      <c r="AO280">
        <v>32.6</v>
      </c>
      <c r="AS280">
        <v>43.405200000000001</v>
      </c>
      <c r="AT280">
        <v>2941</v>
      </c>
    </row>
    <row r="281" spans="1:46">
      <c r="A281" s="415">
        <v>22737</v>
      </c>
      <c r="AO281">
        <v>32.6</v>
      </c>
      <c r="AS281">
        <v>42.817999999999998</v>
      </c>
      <c r="AT281">
        <v>3018</v>
      </c>
    </row>
    <row r="282" spans="1:46">
      <c r="A282" s="415">
        <v>22767</v>
      </c>
      <c r="AO282">
        <v>32.6</v>
      </c>
      <c r="AS282">
        <v>42.772799999999997</v>
      </c>
      <c r="AT282">
        <v>3025</v>
      </c>
    </row>
    <row r="283" spans="1:46">
      <c r="A283" s="415">
        <v>22798</v>
      </c>
      <c r="AO283">
        <v>32.5</v>
      </c>
      <c r="AS283">
        <v>43.088999999999999</v>
      </c>
      <c r="AT283">
        <v>2960</v>
      </c>
    </row>
    <row r="284" spans="1:46">
      <c r="A284" s="415">
        <v>22828</v>
      </c>
      <c r="AO284">
        <v>32.5</v>
      </c>
      <c r="AS284">
        <v>42.908299999999997</v>
      </c>
      <c r="AT284">
        <v>3025</v>
      </c>
    </row>
    <row r="285" spans="1:46">
      <c r="A285" s="415">
        <v>22859</v>
      </c>
      <c r="AO285">
        <v>32.4</v>
      </c>
      <c r="AS285">
        <v>43.676200000000001</v>
      </c>
      <c r="AT285">
        <v>3027</v>
      </c>
    </row>
    <row r="286" spans="1:46">
      <c r="A286" s="415">
        <v>22890</v>
      </c>
      <c r="AO286">
        <v>32.4</v>
      </c>
      <c r="AS286">
        <v>44.173000000000002</v>
      </c>
      <c r="AT286">
        <v>3033</v>
      </c>
    </row>
    <row r="287" spans="1:46">
      <c r="A287" s="415">
        <v>22920</v>
      </c>
      <c r="AO287">
        <v>32.4</v>
      </c>
      <c r="AS287">
        <v>43.450299999999999</v>
      </c>
      <c r="AT287">
        <v>3031</v>
      </c>
    </row>
    <row r="288" spans="1:46">
      <c r="A288" s="415">
        <v>22951</v>
      </c>
      <c r="AO288">
        <v>32.299999999999997</v>
      </c>
      <c r="AS288">
        <v>43.631</v>
      </c>
      <c r="AT288">
        <v>3035</v>
      </c>
    </row>
    <row r="289" spans="1:46">
      <c r="A289" s="415">
        <v>22981</v>
      </c>
      <c r="AO289">
        <v>32.299999999999997</v>
      </c>
      <c r="AS289">
        <v>43.9923</v>
      </c>
      <c r="AT289">
        <v>3008</v>
      </c>
    </row>
    <row r="290" spans="1:46">
      <c r="A290" s="415">
        <v>23012</v>
      </c>
      <c r="AO290">
        <v>32.299999999999997</v>
      </c>
      <c r="AS290">
        <v>42.908299999999997</v>
      </c>
      <c r="AT290">
        <v>3021</v>
      </c>
    </row>
    <row r="291" spans="1:46">
      <c r="A291" s="415">
        <v>23043</v>
      </c>
      <c r="AO291">
        <v>32.200000000000003</v>
      </c>
      <c r="AS291">
        <v>42.998699999999999</v>
      </c>
      <c r="AT291">
        <v>2997</v>
      </c>
    </row>
    <row r="292" spans="1:46">
      <c r="A292" s="415">
        <v>23071</v>
      </c>
      <c r="AO292">
        <v>32.299999999999997</v>
      </c>
      <c r="AS292">
        <v>43.4955</v>
      </c>
      <c r="AT292">
        <v>2979</v>
      </c>
    </row>
    <row r="293" spans="1:46">
      <c r="A293" s="415">
        <v>23102</v>
      </c>
      <c r="AO293">
        <v>32.299999999999997</v>
      </c>
      <c r="AS293">
        <v>44.985999999999997</v>
      </c>
      <c r="AT293">
        <v>3046</v>
      </c>
    </row>
    <row r="294" spans="1:46">
      <c r="A294" s="415">
        <v>23132</v>
      </c>
      <c r="AO294">
        <v>32.4</v>
      </c>
      <c r="AS294">
        <v>45.979700000000001</v>
      </c>
      <c r="AT294">
        <v>3061</v>
      </c>
    </row>
    <row r="295" spans="1:46">
      <c r="A295" s="415">
        <v>23163</v>
      </c>
      <c r="AO295">
        <v>32.4</v>
      </c>
      <c r="AS295">
        <v>45.798999999999999</v>
      </c>
      <c r="AT295">
        <v>3060</v>
      </c>
    </row>
    <row r="296" spans="1:46">
      <c r="A296" s="415">
        <v>23193</v>
      </c>
      <c r="AO296">
        <v>32.799999999999997</v>
      </c>
      <c r="AS296">
        <v>45.618299999999998</v>
      </c>
      <c r="AT296">
        <v>3088</v>
      </c>
    </row>
    <row r="297" spans="1:46">
      <c r="A297" s="415">
        <v>23224</v>
      </c>
      <c r="AO297">
        <v>32.9</v>
      </c>
      <c r="AS297">
        <v>45.753799999999998</v>
      </c>
      <c r="AT297">
        <v>3099</v>
      </c>
    </row>
    <row r="298" spans="1:46">
      <c r="A298" s="415">
        <v>23255</v>
      </c>
      <c r="AO298">
        <v>32.700000000000003</v>
      </c>
      <c r="AS298">
        <v>45.4377</v>
      </c>
      <c r="AT298">
        <v>3110</v>
      </c>
    </row>
    <row r="299" spans="1:46">
      <c r="A299" s="415">
        <v>23285</v>
      </c>
      <c r="AO299">
        <v>32.6</v>
      </c>
      <c r="AS299">
        <v>46.115200000000002</v>
      </c>
      <c r="AT299">
        <v>3104</v>
      </c>
    </row>
    <row r="300" spans="1:46">
      <c r="A300" s="415">
        <v>23316</v>
      </c>
      <c r="AO300">
        <v>32.6</v>
      </c>
      <c r="AS300">
        <v>46.657200000000003</v>
      </c>
      <c r="AT300">
        <v>3083</v>
      </c>
    </row>
    <row r="301" spans="1:46">
      <c r="A301" s="415">
        <v>23346</v>
      </c>
      <c r="AO301">
        <v>32.6</v>
      </c>
      <c r="AS301">
        <v>45.979700000000001</v>
      </c>
      <c r="AT301">
        <v>3082</v>
      </c>
    </row>
    <row r="302" spans="1:46">
      <c r="A302" s="415">
        <v>23377</v>
      </c>
      <c r="AO302">
        <v>32.6</v>
      </c>
      <c r="AS302">
        <v>46.250599999999999</v>
      </c>
      <c r="AT302">
        <v>2996</v>
      </c>
    </row>
    <row r="303" spans="1:46">
      <c r="A303" s="415">
        <v>23408</v>
      </c>
      <c r="AO303">
        <v>32.700000000000003</v>
      </c>
      <c r="AS303">
        <v>47.470199999999998</v>
      </c>
      <c r="AT303">
        <v>3132</v>
      </c>
    </row>
    <row r="304" spans="1:46">
      <c r="A304" s="415">
        <v>23437</v>
      </c>
      <c r="AO304">
        <v>32.799999999999997</v>
      </c>
      <c r="AS304">
        <v>47.605600000000003</v>
      </c>
      <c r="AT304">
        <v>3125</v>
      </c>
    </row>
    <row r="305" spans="1:46">
      <c r="A305" s="415">
        <v>23468</v>
      </c>
      <c r="AO305">
        <v>32.9</v>
      </c>
      <c r="AS305">
        <v>47.786299999999997</v>
      </c>
      <c r="AT305">
        <v>3113</v>
      </c>
    </row>
    <row r="306" spans="1:46">
      <c r="A306" s="415">
        <v>23498</v>
      </c>
      <c r="AO306">
        <v>32.9</v>
      </c>
      <c r="AS306">
        <v>48.0122</v>
      </c>
      <c r="AT306">
        <v>3125</v>
      </c>
    </row>
    <row r="307" spans="1:46">
      <c r="A307" s="415">
        <v>23529</v>
      </c>
      <c r="AO307">
        <v>32.9</v>
      </c>
      <c r="AS307">
        <v>47.695999999999998</v>
      </c>
      <c r="AT307">
        <v>3147</v>
      </c>
    </row>
    <row r="308" spans="1:46">
      <c r="A308" s="415">
        <v>23559</v>
      </c>
      <c r="AO308">
        <v>32.9</v>
      </c>
      <c r="AS308">
        <v>48.599299999999999</v>
      </c>
      <c r="AT308">
        <v>3157</v>
      </c>
    </row>
    <row r="309" spans="1:46">
      <c r="A309" s="415">
        <v>23590</v>
      </c>
      <c r="AO309">
        <v>32.9</v>
      </c>
      <c r="AS309">
        <v>48.102499999999999</v>
      </c>
      <c r="AT309">
        <v>3166</v>
      </c>
    </row>
    <row r="310" spans="1:46">
      <c r="A310" s="415">
        <v>23621</v>
      </c>
      <c r="AO310">
        <v>32.9</v>
      </c>
      <c r="AS310">
        <v>47.741199999999999</v>
      </c>
      <c r="AT310">
        <v>3171</v>
      </c>
    </row>
    <row r="311" spans="1:46">
      <c r="A311" s="415">
        <v>23651</v>
      </c>
      <c r="AO311">
        <v>32.9</v>
      </c>
      <c r="AS311">
        <v>47.921900000000001</v>
      </c>
      <c r="AT311">
        <v>3200</v>
      </c>
    </row>
    <row r="312" spans="1:46">
      <c r="A312" s="415">
        <v>23682</v>
      </c>
      <c r="AO312">
        <v>32.9</v>
      </c>
      <c r="AS312">
        <v>49.051000000000002</v>
      </c>
      <c r="AT312">
        <v>3226</v>
      </c>
    </row>
    <row r="313" spans="1:46">
      <c r="A313" s="415">
        <v>23712</v>
      </c>
      <c r="AO313">
        <v>32.9</v>
      </c>
      <c r="AS313">
        <v>48.418599999999998</v>
      </c>
      <c r="AT313">
        <v>3233</v>
      </c>
    </row>
    <row r="314" spans="1:46">
      <c r="A314" s="415">
        <v>23743</v>
      </c>
      <c r="AK314">
        <v>28.7</v>
      </c>
      <c r="AO314">
        <v>33</v>
      </c>
      <c r="AS314">
        <v>48.78</v>
      </c>
      <c r="AT314">
        <v>3231</v>
      </c>
    </row>
    <row r="315" spans="1:46">
      <c r="A315" s="415">
        <v>23774</v>
      </c>
      <c r="AK315">
        <v>28.7</v>
      </c>
      <c r="AO315">
        <v>33.1</v>
      </c>
      <c r="AS315">
        <v>50.044699999999999</v>
      </c>
      <c r="AT315">
        <v>3225</v>
      </c>
    </row>
    <row r="316" spans="1:46">
      <c r="A316" s="415">
        <v>23802</v>
      </c>
      <c r="AK316">
        <v>28.7</v>
      </c>
      <c r="AO316">
        <v>33</v>
      </c>
      <c r="AS316">
        <v>50.4512</v>
      </c>
      <c r="AT316">
        <v>3241</v>
      </c>
    </row>
    <row r="317" spans="1:46">
      <c r="A317" s="415">
        <v>23833</v>
      </c>
      <c r="AK317">
        <v>28.7</v>
      </c>
      <c r="AO317">
        <v>33.1</v>
      </c>
      <c r="AS317">
        <v>49.728499999999997</v>
      </c>
      <c r="AT317">
        <v>3200</v>
      </c>
    </row>
    <row r="318" spans="1:46">
      <c r="A318" s="415">
        <v>23863</v>
      </c>
      <c r="AK318">
        <v>28.7</v>
      </c>
      <c r="AO318">
        <v>33.200000000000003</v>
      </c>
      <c r="AS318">
        <v>50.225299999999997</v>
      </c>
      <c r="AT318">
        <v>3269</v>
      </c>
    </row>
    <row r="319" spans="1:46">
      <c r="A319" s="415">
        <v>23894</v>
      </c>
      <c r="AK319">
        <v>28.7</v>
      </c>
      <c r="AO319">
        <v>33.200000000000003</v>
      </c>
      <c r="AS319">
        <v>50.270499999999998</v>
      </c>
      <c r="AT319">
        <v>3279</v>
      </c>
    </row>
    <row r="320" spans="1:46">
      <c r="A320" s="415">
        <v>23924</v>
      </c>
      <c r="AK320">
        <v>28.7</v>
      </c>
      <c r="AO320">
        <v>33.299999999999997</v>
      </c>
      <c r="AS320">
        <v>51.6706</v>
      </c>
      <c r="AT320">
        <v>3249</v>
      </c>
    </row>
    <row r="321" spans="1:46">
      <c r="A321" s="415">
        <v>23955</v>
      </c>
      <c r="AK321">
        <v>28.7</v>
      </c>
      <c r="AO321">
        <v>33.4</v>
      </c>
      <c r="AS321">
        <v>51.1738</v>
      </c>
      <c r="AT321">
        <v>3303</v>
      </c>
    </row>
    <row r="322" spans="1:46">
      <c r="A322" s="415">
        <v>23986</v>
      </c>
      <c r="AK322">
        <v>28.7</v>
      </c>
      <c r="AO322">
        <v>33.4</v>
      </c>
      <c r="AS322">
        <v>50.722200000000001</v>
      </c>
      <c r="AT322">
        <v>3320</v>
      </c>
    </row>
    <row r="323" spans="1:46">
      <c r="A323" s="415">
        <v>24016</v>
      </c>
      <c r="AK323">
        <v>28.7</v>
      </c>
      <c r="AO323">
        <v>33.4</v>
      </c>
      <c r="AS323">
        <v>51.49</v>
      </c>
      <c r="AT323">
        <v>3340</v>
      </c>
    </row>
    <row r="324" spans="1:46">
      <c r="A324" s="415">
        <v>24047</v>
      </c>
      <c r="AK324">
        <v>28.7</v>
      </c>
      <c r="AO324">
        <v>33.4</v>
      </c>
      <c r="AS324">
        <v>52.212600000000002</v>
      </c>
      <c r="AT324">
        <v>3365</v>
      </c>
    </row>
    <row r="325" spans="1:46">
      <c r="A325" s="415">
        <v>24077</v>
      </c>
      <c r="AK325">
        <v>28.7</v>
      </c>
      <c r="AO325">
        <v>33.5</v>
      </c>
      <c r="AS325">
        <v>53.341799999999999</v>
      </c>
      <c r="AT325">
        <v>3406</v>
      </c>
    </row>
    <row r="326" spans="1:46">
      <c r="A326" s="415">
        <v>24108</v>
      </c>
      <c r="AK326">
        <v>28.8</v>
      </c>
      <c r="AO326">
        <v>33.6</v>
      </c>
      <c r="AS326">
        <v>53.2515</v>
      </c>
      <c r="AT326">
        <v>3379</v>
      </c>
    </row>
    <row r="327" spans="1:46">
      <c r="A327" s="415">
        <v>24139</v>
      </c>
      <c r="AK327">
        <v>28.8</v>
      </c>
      <c r="AO327">
        <v>33.799999999999997</v>
      </c>
      <c r="AS327">
        <v>52.7547</v>
      </c>
      <c r="AT327">
        <v>3336</v>
      </c>
    </row>
    <row r="328" spans="1:46">
      <c r="A328" s="415">
        <v>24167</v>
      </c>
      <c r="AK328">
        <v>28.8</v>
      </c>
      <c r="AO328">
        <v>34.1</v>
      </c>
      <c r="AS328">
        <v>53.793500000000002</v>
      </c>
      <c r="AT328">
        <v>3421</v>
      </c>
    </row>
    <row r="329" spans="1:46">
      <c r="A329" s="415">
        <v>24198</v>
      </c>
      <c r="AK329">
        <v>28.8</v>
      </c>
      <c r="AO329">
        <v>34.4</v>
      </c>
      <c r="AS329">
        <v>53.793500000000002</v>
      </c>
      <c r="AT329">
        <v>3394</v>
      </c>
    </row>
    <row r="330" spans="1:46">
      <c r="A330" s="415">
        <v>24228</v>
      </c>
      <c r="AK330">
        <v>28.8</v>
      </c>
      <c r="AO330">
        <v>34.700000000000003</v>
      </c>
      <c r="AS330">
        <v>54.064500000000002</v>
      </c>
      <c r="AT330">
        <v>3360</v>
      </c>
    </row>
    <row r="331" spans="1:46">
      <c r="A331" s="415">
        <v>24259</v>
      </c>
      <c r="AK331">
        <v>28.8</v>
      </c>
      <c r="AO331">
        <v>34.6</v>
      </c>
      <c r="AS331">
        <v>53.296599999999998</v>
      </c>
      <c r="AT331">
        <v>3422</v>
      </c>
    </row>
    <row r="332" spans="1:46">
      <c r="A332" s="415">
        <v>24289</v>
      </c>
      <c r="AK332">
        <v>28.8</v>
      </c>
      <c r="AO332">
        <v>34.5</v>
      </c>
      <c r="AS332">
        <v>53.793500000000002</v>
      </c>
      <c r="AT332">
        <v>3420</v>
      </c>
    </row>
    <row r="333" spans="1:46">
      <c r="A333" s="415">
        <v>24320</v>
      </c>
      <c r="AK333">
        <v>28.8</v>
      </c>
      <c r="AO333">
        <v>34.5</v>
      </c>
      <c r="AS333">
        <v>52.212699999999998</v>
      </c>
      <c r="AT333">
        <v>3394</v>
      </c>
    </row>
    <row r="334" spans="1:46">
      <c r="A334" s="415">
        <v>24351</v>
      </c>
      <c r="AK334">
        <v>28.8</v>
      </c>
      <c r="AO334">
        <v>34.4</v>
      </c>
      <c r="AS334">
        <v>52.212699999999998</v>
      </c>
      <c r="AT334">
        <v>3367</v>
      </c>
    </row>
    <row r="335" spans="1:46">
      <c r="A335" s="415">
        <v>24381</v>
      </c>
      <c r="AK335">
        <v>28.8</v>
      </c>
      <c r="AO335">
        <v>34.4</v>
      </c>
      <c r="AS335">
        <v>52.257800000000003</v>
      </c>
      <c r="AT335">
        <v>3340</v>
      </c>
    </row>
    <row r="336" spans="1:46">
      <c r="A336" s="415">
        <v>24412</v>
      </c>
      <c r="AK336">
        <v>28.8</v>
      </c>
      <c r="AO336">
        <v>34.299999999999997</v>
      </c>
      <c r="AS336">
        <v>52.302999999999997</v>
      </c>
      <c r="AT336">
        <v>3314</v>
      </c>
    </row>
    <row r="337" spans="1:46">
      <c r="A337" s="415">
        <v>24442</v>
      </c>
      <c r="AK337">
        <v>28.8</v>
      </c>
      <c r="AO337">
        <v>34.299999999999997</v>
      </c>
      <c r="AS337">
        <v>52.212600000000002</v>
      </c>
      <c r="AT337">
        <v>3318</v>
      </c>
    </row>
    <row r="338" spans="1:46">
      <c r="A338" s="415">
        <v>24473</v>
      </c>
      <c r="AK338">
        <v>29.5</v>
      </c>
      <c r="AO338">
        <v>34.4</v>
      </c>
      <c r="AS338">
        <v>53.651200000000003</v>
      </c>
      <c r="AT338">
        <v>3329</v>
      </c>
    </row>
    <row r="339" spans="1:46">
      <c r="A339" s="415">
        <v>24504</v>
      </c>
      <c r="AK339">
        <v>29.3</v>
      </c>
      <c r="AO339">
        <v>34.5</v>
      </c>
      <c r="AS339">
        <v>53.1372</v>
      </c>
      <c r="AT339">
        <v>3317</v>
      </c>
    </row>
    <row r="340" spans="1:46">
      <c r="A340" s="415">
        <v>24532</v>
      </c>
      <c r="AK340">
        <v>29.3</v>
      </c>
      <c r="AO340">
        <v>34.5</v>
      </c>
      <c r="AS340">
        <v>53.235500000000002</v>
      </c>
      <c r="AT340">
        <v>3290</v>
      </c>
    </row>
    <row r="341" spans="1:46">
      <c r="A341" s="415">
        <v>24563</v>
      </c>
      <c r="AK341">
        <v>29.3</v>
      </c>
      <c r="AO341">
        <v>34.5</v>
      </c>
      <c r="AS341">
        <v>53.073099999999997</v>
      </c>
      <c r="AT341">
        <v>3277</v>
      </c>
    </row>
    <row r="342" spans="1:46">
      <c r="A342" s="415">
        <v>24593</v>
      </c>
      <c r="AK342">
        <v>29.2</v>
      </c>
      <c r="AO342">
        <v>34.4</v>
      </c>
      <c r="AS342">
        <v>53.918100000000003</v>
      </c>
      <c r="AT342">
        <v>3262</v>
      </c>
    </row>
    <row r="343" spans="1:46">
      <c r="A343" s="415">
        <v>24624</v>
      </c>
      <c r="AK343">
        <v>29.2</v>
      </c>
      <c r="AO343">
        <v>34.5</v>
      </c>
      <c r="AS343">
        <v>54.220199999999998</v>
      </c>
      <c r="AT343">
        <v>3264</v>
      </c>
    </row>
    <row r="344" spans="1:46">
      <c r="A344" s="415">
        <v>24654</v>
      </c>
      <c r="AK344">
        <v>29.2</v>
      </c>
      <c r="AO344">
        <v>34.6</v>
      </c>
      <c r="AS344">
        <v>54.478700000000003</v>
      </c>
      <c r="AT344">
        <v>3303</v>
      </c>
    </row>
    <row r="345" spans="1:46">
      <c r="A345" s="415">
        <v>24685</v>
      </c>
      <c r="AK345">
        <v>29.2</v>
      </c>
      <c r="AO345">
        <v>34.799999999999997</v>
      </c>
      <c r="AS345">
        <v>55.028599999999997</v>
      </c>
      <c r="AT345">
        <v>3312</v>
      </c>
    </row>
    <row r="346" spans="1:46">
      <c r="A346" s="415">
        <v>24716</v>
      </c>
      <c r="AK346">
        <v>29.2</v>
      </c>
      <c r="AO346">
        <v>35.1</v>
      </c>
      <c r="AS346">
        <v>55.490299999999998</v>
      </c>
      <c r="AT346">
        <v>3314</v>
      </c>
    </row>
    <row r="347" spans="1:46">
      <c r="A347" s="415">
        <v>24746</v>
      </c>
      <c r="AK347">
        <v>29.2</v>
      </c>
      <c r="AO347">
        <v>35</v>
      </c>
      <c r="AS347">
        <v>55.192799999999998</v>
      </c>
      <c r="AT347">
        <v>3313</v>
      </c>
    </row>
    <row r="348" spans="1:46">
      <c r="A348" s="415">
        <v>24777</v>
      </c>
      <c r="AK348">
        <v>29.2</v>
      </c>
      <c r="AO348">
        <v>35</v>
      </c>
      <c r="AS348">
        <v>55.5824</v>
      </c>
      <c r="AT348">
        <v>3344</v>
      </c>
    </row>
    <row r="349" spans="1:46">
      <c r="A349" s="415">
        <v>24807</v>
      </c>
      <c r="AK349">
        <v>29.2</v>
      </c>
      <c r="AO349">
        <v>35.200000000000003</v>
      </c>
      <c r="AS349">
        <v>55.517099999999999</v>
      </c>
      <c r="AT349">
        <v>3345</v>
      </c>
    </row>
    <row r="350" spans="1:46">
      <c r="A350" s="415">
        <v>24838</v>
      </c>
      <c r="AK350">
        <v>29.7</v>
      </c>
      <c r="AO350">
        <v>35.5</v>
      </c>
      <c r="AS350">
        <v>55.894300000000001</v>
      </c>
      <c r="AT350">
        <v>3211</v>
      </c>
    </row>
    <row r="351" spans="1:46">
      <c r="A351" s="415">
        <v>24869</v>
      </c>
      <c r="AK351">
        <v>30</v>
      </c>
      <c r="AO351">
        <v>35.9</v>
      </c>
      <c r="AS351">
        <v>56.460700000000003</v>
      </c>
      <c r="AT351">
        <v>3397</v>
      </c>
    </row>
    <row r="352" spans="1:46">
      <c r="A352" s="415">
        <v>24898</v>
      </c>
      <c r="AK352">
        <v>30</v>
      </c>
      <c r="AO352">
        <v>36.200000000000003</v>
      </c>
      <c r="AS352">
        <v>56.570900000000002</v>
      </c>
      <c r="AT352">
        <v>3388</v>
      </c>
    </row>
    <row r="353" spans="1:46">
      <c r="A353" s="415">
        <v>24929</v>
      </c>
      <c r="AK353">
        <v>30</v>
      </c>
      <c r="AO353">
        <v>36.4</v>
      </c>
      <c r="AS353">
        <v>56.881700000000002</v>
      </c>
      <c r="AT353">
        <v>3401</v>
      </c>
    </row>
    <row r="354" spans="1:46">
      <c r="A354" s="415">
        <v>24959</v>
      </c>
      <c r="AK354">
        <v>30</v>
      </c>
      <c r="AO354">
        <v>36.4</v>
      </c>
      <c r="AS354">
        <v>57.110100000000003</v>
      </c>
      <c r="AT354">
        <v>3390</v>
      </c>
    </row>
    <row r="355" spans="1:46">
      <c r="A355" s="415">
        <v>24990</v>
      </c>
      <c r="AK355">
        <v>30</v>
      </c>
      <c r="AO355">
        <v>36.5</v>
      </c>
      <c r="AS355">
        <v>57.139299999999999</v>
      </c>
      <c r="AT355">
        <v>3363</v>
      </c>
    </row>
    <row r="356" spans="1:46">
      <c r="A356" s="415">
        <v>25020</v>
      </c>
      <c r="AK356">
        <v>30</v>
      </c>
      <c r="AO356">
        <v>36.6</v>
      </c>
      <c r="AS356">
        <v>57.164299999999997</v>
      </c>
      <c r="AT356">
        <v>3386</v>
      </c>
    </row>
    <row r="357" spans="1:46">
      <c r="A357" s="415">
        <v>25051</v>
      </c>
      <c r="AK357">
        <v>30</v>
      </c>
      <c r="AO357">
        <v>36.799999999999997</v>
      </c>
      <c r="AS357">
        <v>57.454500000000003</v>
      </c>
      <c r="AT357">
        <v>3417</v>
      </c>
    </row>
    <row r="358" spans="1:46">
      <c r="A358" s="415">
        <v>25082</v>
      </c>
      <c r="AK358">
        <v>30</v>
      </c>
      <c r="AO358">
        <v>37</v>
      </c>
      <c r="AS358">
        <v>56.997999999999998</v>
      </c>
      <c r="AT358">
        <v>3457</v>
      </c>
    </row>
    <row r="359" spans="1:46">
      <c r="A359" s="415">
        <v>25112</v>
      </c>
      <c r="AK359">
        <v>30</v>
      </c>
      <c r="AO359">
        <v>37.200000000000003</v>
      </c>
      <c r="AS359">
        <v>56.963700000000003</v>
      </c>
      <c r="AT359">
        <v>3490</v>
      </c>
    </row>
    <row r="360" spans="1:46">
      <c r="A360" s="415">
        <v>25143</v>
      </c>
      <c r="AK360">
        <v>30</v>
      </c>
      <c r="AO360">
        <v>37.5</v>
      </c>
      <c r="AS360">
        <v>58.307899999999997</v>
      </c>
      <c r="AT360">
        <v>3486</v>
      </c>
    </row>
    <row r="361" spans="1:46">
      <c r="A361" s="415">
        <v>25173</v>
      </c>
      <c r="AK361">
        <v>30</v>
      </c>
      <c r="AO361">
        <v>38.1</v>
      </c>
      <c r="AS361">
        <v>59.382899999999999</v>
      </c>
      <c r="AT361">
        <v>3526</v>
      </c>
    </row>
    <row r="362" spans="1:46">
      <c r="A362" s="415">
        <v>25204</v>
      </c>
      <c r="AK362">
        <v>30.9</v>
      </c>
      <c r="AO362">
        <v>38.700000000000003</v>
      </c>
      <c r="AS362">
        <v>59.7682</v>
      </c>
      <c r="AT362">
        <v>3534</v>
      </c>
    </row>
    <row r="363" spans="1:46">
      <c r="A363" s="415">
        <v>25235</v>
      </c>
      <c r="AK363">
        <v>30.9</v>
      </c>
      <c r="AO363">
        <v>39.5</v>
      </c>
      <c r="AS363">
        <v>60.3369</v>
      </c>
      <c r="AT363">
        <v>3575</v>
      </c>
    </row>
    <row r="364" spans="1:46">
      <c r="A364" s="415">
        <v>25263</v>
      </c>
      <c r="AK364">
        <v>30.9</v>
      </c>
      <c r="AO364">
        <v>40.1</v>
      </c>
      <c r="AS364">
        <v>60.555799999999998</v>
      </c>
      <c r="AT364">
        <v>3579</v>
      </c>
    </row>
    <row r="365" spans="1:46">
      <c r="A365" s="415">
        <v>25294</v>
      </c>
      <c r="AK365">
        <v>30.9</v>
      </c>
      <c r="AO365">
        <v>39.6</v>
      </c>
      <c r="AS365">
        <v>59.986400000000003</v>
      </c>
      <c r="AT365">
        <v>3590</v>
      </c>
    </row>
    <row r="366" spans="1:46">
      <c r="A366" s="415">
        <v>25324</v>
      </c>
      <c r="AK366">
        <v>30.9</v>
      </c>
      <c r="AO366">
        <v>39.200000000000003</v>
      </c>
      <c r="AS366">
        <v>59.593299999999999</v>
      </c>
      <c r="AT366">
        <v>3635</v>
      </c>
    </row>
    <row r="367" spans="1:46">
      <c r="A367" s="415">
        <v>25355</v>
      </c>
      <c r="AK367">
        <v>30.9</v>
      </c>
      <c r="AO367">
        <v>38.5</v>
      </c>
      <c r="AS367">
        <v>59.910200000000003</v>
      </c>
      <c r="AT367">
        <v>3664</v>
      </c>
    </row>
    <row r="368" spans="1:46">
      <c r="A368" s="415">
        <v>25385</v>
      </c>
      <c r="AK368">
        <v>30.9</v>
      </c>
      <c r="AO368">
        <v>37.6</v>
      </c>
      <c r="AS368">
        <v>59.383000000000003</v>
      </c>
      <c r="AT368">
        <v>3664</v>
      </c>
    </row>
    <row r="369" spans="1:46">
      <c r="A369" s="415">
        <v>25416</v>
      </c>
      <c r="AK369">
        <v>30.9</v>
      </c>
      <c r="AO369">
        <v>38.200000000000003</v>
      </c>
      <c r="AS369">
        <v>59.318399999999997</v>
      </c>
      <c r="AT369">
        <v>3654</v>
      </c>
    </row>
    <row r="370" spans="1:46">
      <c r="A370" s="415">
        <v>25447</v>
      </c>
      <c r="AK370">
        <v>30.9</v>
      </c>
      <c r="AO370">
        <v>38.200000000000003</v>
      </c>
      <c r="AS370">
        <v>59.331499999999998</v>
      </c>
      <c r="AT370">
        <v>3676</v>
      </c>
    </row>
    <row r="371" spans="1:46">
      <c r="A371" s="415">
        <v>25477</v>
      </c>
      <c r="AK371">
        <v>30.9</v>
      </c>
      <c r="AO371">
        <v>38.299999999999997</v>
      </c>
      <c r="AS371">
        <v>59.539400000000001</v>
      </c>
      <c r="AT371">
        <v>3672</v>
      </c>
    </row>
    <row r="372" spans="1:46">
      <c r="A372" s="415">
        <v>25508</v>
      </c>
      <c r="AK372">
        <v>30.9</v>
      </c>
      <c r="AO372">
        <v>38.5</v>
      </c>
      <c r="AS372">
        <v>59.172600000000003</v>
      </c>
      <c r="AT372">
        <v>3683</v>
      </c>
    </row>
    <row r="373" spans="1:46">
      <c r="A373" s="415">
        <v>25538</v>
      </c>
      <c r="AK373">
        <v>30.9</v>
      </c>
      <c r="AO373">
        <v>38.5</v>
      </c>
      <c r="AS373">
        <v>58.848599999999998</v>
      </c>
      <c r="AT373">
        <v>3707</v>
      </c>
    </row>
    <row r="374" spans="1:46">
      <c r="A374" s="415">
        <v>25569</v>
      </c>
      <c r="AK374">
        <v>32.299999999999997</v>
      </c>
      <c r="AO374">
        <v>38.700000000000003</v>
      </c>
      <c r="AS374">
        <v>57.005499999999998</v>
      </c>
      <c r="AT374">
        <v>3615</v>
      </c>
    </row>
    <row r="375" spans="1:46">
      <c r="A375" s="415">
        <v>25600</v>
      </c>
      <c r="AK375">
        <v>32.299999999999997</v>
      </c>
      <c r="AO375">
        <v>38.700000000000003</v>
      </c>
      <c r="AS375">
        <v>56.801299999999998</v>
      </c>
      <c r="AT375">
        <v>3703</v>
      </c>
    </row>
    <row r="376" spans="1:46">
      <c r="A376" s="415">
        <v>25628</v>
      </c>
      <c r="AK376">
        <v>32.299999999999997</v>
      </c>
      <c r="AO376">
        <v>38.799999999999997</v>
      </c>
      <c r="AS376">
        <v>57.300699999999999</v>
      </c>
      <c r="AT376">
        <v>3697</v>
      </c>
    </row>
    <row r="377" spans="1:46">
      <c r="A377" s="415">
        <v>25659</v>
      </c>
      <c r="AK377">
        <v>32.299999999999997</v>
      </c>
      <c r="AO377">
        <v>39</v>
      </c>
      <c r="AS377">
        <v>57.891300000000001</v>
      </c>
      <c r="AT377">
        <v>3669</v>
      </c>
    </row>
    <row r="378" spans="1:46">
      <c r="A378" s="415">
        <v>25689</v>
      </c>
      <c r="AK378">
        <v>32.4</v>
      </c>
      <c r="AO378">
        <v>39.1</v>
      </c>
      <c r="AS378">
        <v>57.942599999999999</v>
      </c>
      <c r="AT378">
        <v>3634</v>
      </c>
    </row>
    <row r="379" spans="1:46">
      <c r="A379" s="415">
        <v>25720</v>
      </c>
      <c r="AK379">
        <v>32.4</v>
      </c>
      <c r="AO379">
        <v>39.1</v>
      </c>
      <c r="AS379">
        <v>57.697899999999997</v>
      </c>
      <c r="AT379">
        <v>3636</v>
      </c>
    </row>
    <row r="380" spans="1:46">
      <c r="A380" s="415">
        <v>25750</v>
      </c>
      <c r="AK380">
        <v>32.4</v>
      </c>
      <c r="AO380">
        <v>39.200000000000003</v>
      </c>
      <c r="AS380">
        <v>58.362099999999998</v>
      </c>
      <c r="AT380">
        <v>3645</v>
      </c>
    </row>
    <row r="381" spans="1:46">
      <c r="A381" s="415">
        <v>25781</v>
      </c>
      <c r="AK381">
        <v>32.4</v>
      </c>
      <c r="AO381">
        <v>39.299999999999997</v>
      </c>
      <c r="AS381">
        <v>58.112200000000001</v>
      </c>
      <c r="AT381">
        <v>3649</v>
      </c>
    </row>
    <row r="382" spans="1:46">
      <c r="A382" s="415">
        <v>25812</v>
      </c>
      <c r="AK382">
        <v>32.4</v>
      </c>
      <c r="AO382">
        <v>39.200000000000003</v>
      </c>
      <c r="AS382">
        <v>57.976599999999998</v>
      </c>
      <c r="AT382">
        <v>3618</v>
      </c>
    </row>
    <row r="383" spans="1:46">
      <c r="A383" s="415">
        <v>25842</v>
      </c>
      <c r="AK383">
        <v>32.4</v>
      </c>
      <c r="AO383">
        <v>39.200000000000003</v>
      </c>
      <c r="AS383">
        <v>57.390799999999999</v>
      </c>
      <c r="AT383">
        <v>3626</v>
      </c>
    </row>
    <row r="384" spans="1:46">
      <c r="A384" s="415">
        <v>25873</v>
      </c>
      <c r="AK384">
        <v>32.4</v>
      </c>
      <c r="AO384">
        <v>39.1</v>
      </c>
      <c r="AS384">
        <v>56.685099999999998</v>
      </c>
      <c r="AT384">
        <v>3643</v>
      </c>
    </row>
    <row r="385" spans="1:46">
      <c r="A385" s="415">
        <v>25903</v>
      </c>
      <c r="AK385">
        <v>32.4</v>
      </c>
      <c r="AO385">
        <v>39</v>
      </c>
      <c r="AS385">
        <v>57.310699999999997</v>
      </c>
      <c r="AT385">
        <v>3688</v>
      </c>
    </row>
    <row r="386" spans="1:46">
      <c r="A386" s="415">
        <v>25934</v>
      </c>
      <c r="AK386">
        <v>34</v>
      </c>
      <c r="AO386">
        <v>39.4</v>
      </c>
      <c r="AS386">
        <v>57.3645</v>
      </c>
      <c r="AT386">
        <v>3643</v>
      </c>
    </row>
    <row r="387" spans="1:46">
      <c r="A387" s="415">
        <v>25965</v>
      </c>
      <c r="AK387">
        <v>34.299999999999997</v>
      </c>
      <c r="AO387">
        <v>39.9</v>
      </c>
      <c r="AS387">
        <v>57.7378</v>
      </c>
      <c r="AT387">
        <v>3633</v>
      </c>
    </row>
    <row r="388" spans="1:46">
      <c r="A388" s="415">
        <v>25993</v>
      </c>
      <c r="AK388">
        <v>36.1</v>
      </c>
      <c r="AO388">
        <v>40.700000000000003</v>
      </c>
      <c r="AS388">
        <v>57.514299999999999</v>
      </c>
      <c r="AT388">
        <v>3674</v>
      </c>
    </row>
    <row r="389" spans="1:46">
      <c r="A389" s="415">
        <v>26024</v>
      </c>
      <c r="AK389">
        <v>36.1</v>
      </c>
      <c r="AO389">
        <v>41</v>
      </c>
      <c r="AS389">
        <v>58.051000000000002</v>
      </c>
      <c r="AT389">
        <v>3735</v>
      </c>
    </row>
    <row r="390" spans="1:46">
      <c r="A390" s="415">
        <v>26054</v>
      </c>
      <c r="AK390">
        <v>36.1</v>
      </c>
      <c r="AO390">
        <v>41.1</v>
      </c>
      <c r="AS390">
        <v>58.323599999999999</v>
      </c>
      <c r="AT390">
        <v>3750</v>
      </c>
    </row>
    <row r="391" spans="1:46">
      <c r="A391" s="415">
        <v>26085</v>
      </c>
      <c r="AK391">
        <v>36.1</v>
      </c>
      <c r="AO391">
        <v>41.3</v>
      </c>
      <c r="AS391">
        <v>58.978700000000003</v>
      </c>
      <c r="AT391">
        <v>3759</v>
      </c>
    </row>
    <row r="392" spans="1:46">
      <c r="A392" s="415">
        <v>26115</v>
      </c>
      <c r="AK392">
        <v>37.1</v>
      </c>
      <c r="AO392">
        <v>42</v>
      </c>
      <c r="AS392">
        <v>59.498800000000003</v>
      </c>
      <c r="AT392">
        <v>3786</v>
      </c>
    </row>
    <row r="393" spans="1:46">
      <c r="A393" s="415">
        <v>26146</v>
      </c>
      <c r="AK393">
        <v>37.4</v>
      </c>
      <c r="AO393">
        <v>42.7</v>
      </c>
      <c r="AS393">
        <v>58.461399999999998</v>
      </c>
      <c r="AT393">
        <v>3786</v>
      </c>
    </row>
    <row r="394" spans="1:46">
      <c r="A394" s="415">
        <v>26177</v>
      </c>
      <c r="AK394">
        <v>37.4</v>
      </c>
      <c r="AO394">
        <v>42.7</v>
      </c>
      <c r="AS394">
        <v>60.635100000000001</v>
      </c>
      <c r="AT394">
        <v>3820</v>
      </c>
    </row>
    <row r="395" spans="1:46">
      <c r="A395" s="415">
        <v>26207</v>
      </c>
      <c r="AK395">
        <v>37.4</v>
      </c>
      <c r="AO395">
        <v>42.4</v>
      </c>
      <c r="AS395">
        <v>61.482300000000002</v>
      </c>
      <c r="AT395">
        <v>3867</v>
      </c>
    </row>
    <row r="396" spans="1:46">
      <c r="A396" s="415">
        <v>26238</v>
      </c>
      <c r="AK396">
        <v>37.4</v>
      </c>
      <c r="AO396">
        <v>42.4</v>
      </c>
      <c r="AS396">
        <v>61.674900000000001</v>
      </c>
      <c r="AT396">
        <v>3903</v>
      </c>
    </row>
    <row r="397" spans="1:46">
      <c r="A397" s="415">
        <v>26268</v>
      </c>
      <c r="AK397">
        <v>37.4</v>
      </c>
      <c r="AO397">
        <v>42.5</v>
      </c>
      <c r="AS397">
        <v>62.729599999999998</v>
      </c>
      <c r="AT397">
        <v>3867</v>
      </c>
    </row>
    <row r="398" spans="1:46">
      <c r="A398" s="415">
        <v>26299</v>
      </c>
      <c r="AK398">
        <v>37.4</v>
      </c>
      <c r="AO398">
        <v>42.8</v>
      </c>
      <c r="AQ398">
        <v>144.63929999999999</v>
      </c>
      <c r="AR398">
        <v>93.284099999999995</v>
      </c>
      <c r="AS398">
        <v>64.4298</v>
      </c>
      <c r="AT398">
        <v>3912</v>
      </c>
    </row>
    <row r="399" spans="1:46">
      <c r="A399" s="415">
        <v>26330</v>
      </c>
      <c r="AK399">
        <v>37.5</v>
      </c>
      <c r="AO399">
        <v>43.1</v>
      </c>
      <c r="AQ399">
        <v>138.8107</v>
      </c>
      <c r="AR399">
        <v>91.072999999999993</v>
      </c>
      <c r="AS399">
        <v>64.7423</v>
      </c>
      <c r="AT399">
        <v>3888</v>
      </c>
    </row>
    <row r="400" spans="1:46">
      <c r="A400" s="415">
        <v>26359</v>
      </c>
      <c r="AK400">
        <v>37.5</v>
      </c>
      <c r="AO400">
        <v>43.4</v>
      </c>
      <c r="AQ400">
        <v>138.05250000000001</v>
      </c>
      <c r="AR400">
        <v>90.278199999999998</v>
      </c>
      <c r="AS400">
        <v>65.214799999999997</v>
      </c>
      <c r="AT400">
        <v>3921</v>
      </c>
    </row>
    <row r="401" spans="1:46">
      <c r="A401" s="415">
        <v>26390</v>
      </c>
      <c r="AK401">
        <v>38.5</v>
      </c>
      <c r="AO401">
        <v>43.6</v>
      </c>
      <c r="AQ401">
        <v>139.38839999999999</v>
      </c>
      <c r="AR401">
        <v>89.982200000000006</v>
      </c>
      <c r="AS401">
        <v>65.932500000000005</v>
      </c>
      <c r="AT401">
        <v>3931</v>
      </c>
    </row>
    <row r="402" spans="1:46">
      <c r="A402" s="415">
        <v>26420</v>
      </c>
      <c r="AK402">
        <v>38.6</v>
      </c>
      <c r="AO402">
        <v>43.8</v>
      </c>
      <c r="AQ402">
        <v>136.97239999999999</v>
      </c>
      <c r="AR402">
        <v>88.856499999999997</v>
      </c>
      <c r="AS402">
        <v>66.257400000000004</v>
      </c>
      <c r="AT402">
        <v>3957</v>
      </c>
    </row>
    <row r="403" spans="1:46">
      <c r="A403" s="415">
        <v>26451</v>
      </c>
      <c r="AK403">
        <v>38.6</v>
      </c>
      <c r="AO403">
        <v>44</v>
      </c>
      <c r="AQ403">
        <v>136.2783</v>
      </c>
      <c r="AR403">
        <v>89.255099999999999</v>
      </c>
      <c r="AS403">
        <v>66.845500000000001</v>
      </c>
      <c r="AT403">
        <v>3969</v>
      </c>
    </row>
    <row r="404" spans="1:46">
      <c r="A404" s="415">
        <v>26481</v>
      </c>
      <c r="AK404">
        <v>38.6</v>
      </c>
      <c r="AO404">
        <v>44.2</v>
      </c>
      <c r="AQ404">
        <v>136.6885</v>
      </c>
      <c r="AR404">
        <v>89.902000000000001</v>
      </c>
      <c r="AS404">
        <v>67.743300000000005</v>
      </c>
      <c r="AT404">
        <v>3939</v>
      </c>
    </row>
    <row r="405" spans="1:46">
      <c r="A405" s="415">
        <v>26512</v>
      </c>
      <c r="AK405">
        <v>39.200000000000003</v>
      </c>
      <c r="AO405">
        <v>44.4</v>
      </c>
      <c r="AQ405">
        <v>139.80709999999999</v>
      </c>
      <c r="AR405">
        <v>91.090699999999998</v>
      </c>
      <c r="AS405">
        <v>68.213399999999993</v>
      </c>
      <c r="AT405">
        <v>3983</v>
      </c>
    </row>
    <row r="406" spans="1:46">
      <c r="A406" s="415">
        <v>26543</v>
      </c>
      <c r="AK406">
        <v>39.299999999999997</v>
      </c>
      <c r="AO406">
        <v>44.4</v>
      </c>
      <c r="AQ406">
        <v>139.11259999999999</v>
      </c>
      <c r="AR406">
        <v>91.753799999999998</v>
      </c>
      <c r="AS406">
        <v>68.803299999999993</v>
      </c>
      <c r="AT406">
        <v>4000</v>
      </c>
    </row>
    <row r="407" spans="1:46">
      <c r="A407" s="415">
        <v>26573</v>
      </c>
      <c r="AK407">
        <v>39.299999999999997</v>
      </c>
      <c r="AO407">
        <v>44.5</v>
      </c>
      <c r="AQ407">
        <v>137.37100000000001</v>
      </c>
      <c r="AR407">
        <v>91.860100000000003</v>
      </c>
      <c r="AS407">
        <v>69.828400000000002</v>
      </c>
      <c r="AT407">
        <v>4038</v>
      </c>
    </row>
    <row r="408" spans="1:46">
      <c r="A408" s="415">
        <v>26604</v>
      </c>
      <c r="AK408">
        <v>39.299999999999997</v>
      </c>
      <c r="AO408">
        <v>44.6</v>
      </c>
      <c r="AQ408">
        <v>128.30529999999999</v>
      </c>
      <c r="AR408">
        <v>88.256100000000004</v>
      </c>
      <c r="AS408">
        <v>70.337900000000005</v>
      </c>
      <c r="AT408">
        <v>4002</v>
      </c>
    </row>
    <row r="409" spans="1:46">
      <c r="A409" s="415">
        <v>26634</v>
      </c>
      <c r="AK409">
        <v>39.299999999999997</v>
      </c>
      <c r="AO409">
        <v>44.6</v>
      </c>
      <c r="AQ409">
        <v>128.20079999999999</v>
      </c>
      <c r="AR409">
        <v>86.367999999999995</v>
      </c>
      <c r="AS409">
        <v>70.091200000000001</v>
      </c>
      <c r="AT409">
        <v>3937</v>
      </c>
    </row>
    <row r="410" spans="1:46">
      <c r="A410" s="415">
        <v>26665</v>
      </c>
      <c r="AK410">
        <v>39.299999999999997</v>
      </c>
      <c r="AM410">
        <v>44.1</v>
      </c>
      <c r="AO410">
        <v>44.9</v>
      </c>
      <c r="AQ410">
        <v>140.4676</v>
      </c>
      <c r="AR410">
        <v>90.5642</v>
      </c>
      <c r="AS410">
        <v>70.920199999999994</v>
      </c>
      <c r="AT410">
        <v>4004</v>
      </c>
    </row>
    <row r="411" spans="1:46">
      <c r="A411" s="415">
        <v>26696</v>
      </c>
      <c r="AK411">
        <v>39.299999999999997</v>
      </c>
      <c r="AM411">
        <v>44.7</v>
      </c>
      <c r="AO411">
        <v>45.9</v>
      </c>
      <c r="AQ411">
        <v>144.75210000000001</v>
      </c>
      <c r="AR411">
        <v>93.2714</v>
      </c>
      <c r="AS411">
        <v>72.27</v>
      </c>
      <c r="AT411">
        <v>4071</v>
      </c>
    </row>
    <row r="412" spans="1:46">
      <c r="A412" s="415">
        <v>26724</v>
      </c>
      <c r="AK412">
        <v>39.6</v>
      </c>
      <c r="AM412">
        <v>45.6</v>
      </c>
      <c r="AO412">
        <v>47.3</v>
      </c>
      <c r="AQ412">
        <v>143.81039999999999</v>
      </c>
      <c r="AR412">
        <v>94.312299999999993</v>
      </c>
      <c r="AS412">
        <v>72.708299999999994</v>
      </c>
      <c r="AT412">
        <v>4089</v>
      </c>
    </row>
    <row r="413" spans="1:46">
      <c r="A413" s="415">
        <v>26755</v>
      </c>
      <c r="AK413">
        <v>40.5</v>
      </c>
      <c r="AM413">
        <v>46.3</v>
      </c>
      <c r="AO413">
        <v>48.3</v>
      </c>
      <c r="AQ413">
        <v>139.13380000000001</v>
      </c>
      <c r="AR413">
        <v>93.7834</v>
      </c>
      <c r="AS413">
        <v>72.560500000000005</v>
      </c>
      <c r="AT413">
        <v>4106</v>
      </c>
    </row>
    <row r="414" spans="1:46">
      <c r="A414" s="415">
        <v>26785</v>
      </c>
      <c r="AK414">
        <v>40.200000000000003</v>
      </c>
      <c r="AM414">
        <v>46.8</v>
      </c>
      <c r="AO414">
        <v>48.9</v>
      </c>
      <c r="AQ414">
        <v>142.73650000000001</v>
      </c>
      <c r="AR414">
        <v>93.855199999999996</v>
      </c>
      <c r="AS414">
        <v>72.870800000000003</v>
      </c>
      <c r="AT414">
        <v>4137</v>
      </c>
    </row>
    <row r="415" spans="1:46">
      <c r="A415" s="415">
        <v>26816</v>
      </c>
      <c r="AK415">
        <v>40.200000000000003</v>
      </c>
      <c r="AM415">
        <v>46.7</v>
      </c>
      <c r="AO415">
        <v>48.6</v>
      </c>
      <c r="AQ415">
        <v>140.57429999999999</v>
      </c>
      <c r="AR415">
        <v>94.147999999999996</v>
      </c>
      <c r="AS415">
        <v>73.088200000000001</v>
      </c>
      <c r="AT415">
        <v>4193</v>
      </c>
    </row>
    <row r="416" spans="1:46">
      <c r="A416" s="415">
        <v>26846</v>
      </c>
      <c r="AK416">
        <v>40.299999999999997</v>
      </c>
      <c r="AM416">
        <v>46.3</v>
      </c>
      <c r="AO416">
        <v>48.1</v>
      </c>
      <c r="AQ416">
        <v>144.48699999999999</v>
      </c>
      <c r="AR416">
        <v>95.086100000000002</v>
      </c>
      <c r="AS416">
        <v>73.641400000000004</v>
      </c>
      <c r="AT416">
        <v>4232</v>
      </c>
    </row>
    <row r="417" spans="1:46">
      <c r="A417" s="415">
        <v>26877</v>
      </c>
      <c r="AK417">
        <v>40.299999999999997</v>
      </c>
      <c r="AM417">
        <v>46.5</v>
      </c>
      <c r="AO417">
        <v>48.2</v>
      </c>
      <c r="AQ417">
        <v>144.3212</v>
      </c>
      <c r="AR417">
        <v>94.824100000000001</v>
      </c>
      <c r="AS417">
        <v>73.69</v>
      </c>
      <c r="AT417">
        <v>4233</v>
      </c>
    </row>
    <row r="418" spans="1:46">
      <c r="A418" s="415">
        <v>26908</v>
      </c>
      <c r="AK418">
        <v>40.299999999999997</v>
      </c>
      <c r="AM418">
        <v>47</v>
      </c>
      <c r="AO418">
        <v>48.6</v>
      </c>
      <c r="AQ418">
        <v>140.3879</v>
      </c>
      <c r="AR418">
        <v>92.435299999999998</v>
      </c>
      <c r="AS418">
        <v>73.549599999999998</v>
      </c>
      <c r="AT418">
        <v>4237</v>
      </c>
    </row>
    <row r="419" spans="1:46">
      <c r="A419" s="415">
        <v>26938</v>
      </c>
      <c r="AK419">
        <v>40.4</v>
      </c>
      <c r="AM419">
        <v>47.4</v>
      </c>
      <c r="AO419">
        <v>48.7</v>
      </c>
      <c r="AQ419">
        <v>142.39670000000001</v>
      </c>
      <c r="AR419">
        <v>92.188400000000001</v>
      </c>
      <c r="AS419">
        <v>73.548000000000002</v>
      </c>
      <c r="AT419">
        <v>4232</v>
      </c>
    </row>
    <row r="420" spans="1:46">
      <c r="A420" s="415">
        <v>26969</v>
      </c>
      <c r="AK420">
        <v>40.5</v>
      </c>
      <c r="AM420">
        <v>48.3</v>
      </c>
      <c r="AO420">
        <v>49.4</v>
      </c>
      <c r="AQ420">
        <v>147.72669999999999</v>
      </c>
      <c r="AR420">
        <v>94.345399999999998</v>
      </c>
      <c r="AS420">
        <v>74.038200000000003</v>
      </c>
      <c r="AT420">
        <v>4232</v>
      </c>
    </row>
    <row r="421" spans="1:46">
      <c r="A421" s="415">
        <v>26999</v>
      </c>
      <c r="AK421">
        <v>40.5</v>
      </c>
      <c r="AM421">
        <v>48.9</v>
      </c>
      <c r="AO421">
        <v>49.8</v>
      </c>
      <c r="AQ421">
        <v>148.1772</v>
      </c>
      <c r="AR421">
        <v>94.047700000000006</v>
      </c>
      <c r="AS421">
        <v>74.596800000000002</v>
      </c>
      <c r="AT421">
        <v>4239</v>
      </c>
    </row>
    <row r="422" spans="1:46">
      <c r="A422" s="415">
        <v>27030</v>
      </c>
      <c r="AK422">
        <v>43.7</v>
      </c>
      <c r="AM422">
        <v>49.7</v>
      </c>
      <c r="AO422">
        <v>50.6</v>
      </c>
      <c r="AQ422">
        <v>144.928</v>
      </c>
      <c r="AR422">
        <v>91.729900000000001</v>
      </c>
      <c r="AS422">
        <v>74.753900000000002</v>
      </c>
      <c r="AT422">
        <v>4196</v>
      </c>
    </row>
    <row r="423" spans="1:46">
      <c r="A423" s="415">
        <v>27061</v>
      </c>
      <c r="AK423">
        <v>44.2</v>
      </c>
      <c r="AM423">
        <v>50.3</v>
      </c>
      <c r="AO423">
        <v>51</v>
      </c>
      <c r="AQ423">
        <v>151.9725</v>
      </c>
      <c r="AR423">
        <v>96.580799999999996</v>
      </c>
      <c r="AS423">
        <v>73.870699999999999</v>
      </c>
      <c r="AT423">
        <v>4259</v>
      </c>
    </row>
    <row r="424" spans="1:46">
      <c r="A424" s="415">
        <v>27089</v>
      </c>
      <c r="AK424">
        <v>44.4</v>
      </c>
      <c r="AM424">
        <v>51.4</v>
      </c>
      <c r="AO424">
        <v>52.7</v>
      </c>
      <c r="AQ424">
        <v>153.011</v>
      </c>
      <c r="AR424">
        <v>94.844700000000003</v>
      </c>
      <c r="AS424">
        <v>74.041899999999998</v>
      </c>
      <c r="AT424">
        <v>4255</v>
      </c>
    </row>
    <row r="425" spans="1:46">
      <c r="A425" s="415">
        <v>27120</v>
      </c>
      <c r="AK425">
        <v>45.5</v>
      </c>
      <c r="AM425">
        <v>52.7</v>
      </c>
      <c r="AO425">
        <v>54.4</v>
      </c>
      <c r="AQ425">
        <v>155.3999</v>
      </c>
      <c r="AR425">
        <v>93.841099999999997</v>
      </c>
      <c r="AS425">
        <v>73.380899999999997</v>
      </c>
      <c r="AT425">
        <v>4225</v>
      </c>
    </row>
    <row r="426" spans="1:46">
      <c r="A426" s="415">
        <v>27150</v>
      </c>
      <c r="AK426">
        <v>45.6</v>
      </c>
      <c r="AM426">
        <v>54.2</v>
      </c>
      <c r="AO426">
        <v>55.8</v>
      </c>
      <c r="AQ426">
        <v>150.87129999999999</v>
      </c>
      <c r="AR426">
        <v>92.261899999999997</v>
      </c>
      <c r="AS426">
        <v>73.691900000000004</v>
      </c>
      <c r="AT426">
        <v>4198</v>
      </c>
    </row>
    <row r="427" spans="1:46">
      <c r="A427" s="415">
        <v>27181</v>
      </c>
      <c r="AK427">
        <v>45.7</v>
      </c>
      <c r="AM427">
        <v>55.2</v>
      </c>
      <c r="AO427">
        <v>56.6</v>
      </c>
      <c r="AQ427">
        <v>150.67349999999999</v>
      </c>
      <c r="AR427">
        <v>92.022599999999997</v>
      </c>
      <c r="AS427">
        <v>73.230999999999995</v>
      </c>
      <c r="AT427">
        <v>4146</v>
      </c>
    </row>
    <row r="428" spans="1:46">
      <c r="A428" s="415">
        <v>27211</v>
      </c>
      <c r="AK428">
        <v>49.7</v>
      </c>
      <c r="AM428">
        <v>56.4</v>
      </c>
      <c r="AO428">
        <v>57.7</v>
      </c>
      <c r="AQ428">
        <v>142.75399999999999</v>
      </c>
      <c r="AR428">
        <v>89.919300000000007</v>
      </c>
      <c r="AS428">
        <v>71.942800000000005</v>
      </c>
      <c r="AT428">
        <v>4045</v>
      </c>
    </row>
    <row r="429" spans="1:46">
      <c r="A429" s="415">
        <v>27242</v>
      </c>
      <c r="AK429">
        <v>49.7</v>
      </c>
      <c r="AM429">
        <v>57.4</v>
      </c>
      <c r="AO429">
        <v>58.5</v>
      </c>
      <c r="AQ429">
        <v>140.88310000000001</v>
      </c>
      <c r="AR429">
        <v>88.632999999999996</v>
      </c>
      <c r="AS429">
        <v>70.971100000000007</v>
      </c>
      <c r="AT429">
        <v>4059</v>
      </c>
    </row>
    <row r="430" spans="1:46">
      <c r="A430" s="415">
        <v>27273</v>
      </c>
      <c r="AK430">
        <v>49.8</v>
      </c>
      <c r="AM430">
        <v>58</v>
      </c>
      <c r="AO430">
        <v>58.8</v>
      </c>
      <c r="AQ430">
        <v>144.33150000000001</v>
      </c>
      <c r="AR430">
        <v>88.178399999999996</v>
      </c>
      <c r="AS430">
        <v>70.455299999999994</v>
      </c>
      <c r="AT430">
        <v>4009</v>
      </c>
    </row>
    <row r="431" spans="1:46">
      <c r="A431" s="415">
        <v>27303</v>
      </c>
      <c r="AK431">
        <v>50</v>
      </c>
      <c r="AM431">
        <v>58</v>
      </c>
      <c r="AO431">
        <v>58.1</v>
      </c>
      <c r="AQ431">
        <v>144.39850000000001</v>
      </c>
      <c r="AR431">
        <v>88.752300000000005</v>
      </c>
      <c r="AS431">
        <v>69.212500000000006</v>
      </c>
      <c r="AT431">
        <v>3972</v>
      </c>
    </row>
    <row r="432" spans="1:46">
      <c r="A432" s="415">
        <v>27334</v>
      </c>
      <c r="AK432">
        <v>50</v>
      </c>
      <c r="AM432">
        <v>58.3</v>
      </c>
      <c r="AO432">
        <v>57.9</v>
      </c>
      <c r="AQ432">
        <v>133.05879999999999</v>
      </c>
      <c r="AR432">
        <v>86.262799999999999</v>
      </c>
      <c r="AS432">
        <v>67.043499999999995</v>
      </c>
      <c r="AT432">
        <v>3911</v>
      </c>
    </row>
    <row r="433" spans="1:46">
      <c r="A433" s="415">
        <v>27364</v>
      </c>
      <c r="AK433">
        <v>50</v>
      </c>
      <c r="AM433">
        <v>58.6</v>
      </c>
      <c r="AO433">
        <v>58</v>
      </c>
      <c r="AQ433">
        <v>135.45359999999999</v>
      </c>
      <c r="AR433">
        <v>86.334400000000002</v>
      </c>
      <c r="AS433">
        <v>63.918399999999998</v>
      </c>
      <c r="AT433">
        <v>3860</v>
      </c>
    </row>
    <row r="434" spans="1:46">
      <c r="A434" s="415">
        <v>27395</v>
      </c>
      <c r="AK434">
        <v>54.7</v>
      </c>
      <c r="AM434">
        <v>58.9</v>
      </c>
      <c r="AO434">
        <v>58.8</v>
      </c>
      <c r="AQ434">
        <v>134.50550000000001</v>
      </c>
      <c r="AR434">
        <v>85.992000000000004</v>
      </c>
      <c r="AS434">
        <v>63.4923</v>
      </c>
      <c r="AT434">
        <v>3841</v>
      </c>
    </row>
    <row r="435" spans="1:46">
      <c r="A435" s="415">
        <v>27426</v>
      </c>
      <c r="AK435">
        <v>55.4</v>
      </c>
      <c r="AM435">
        <v>59.2</v>
      </c>
      <c r="AO435">
        <v>59.6</v>
      </c>
      <c r="AQ435">
        <v>119.8129</v>
      </c>
      <c r="AR435">
        <v>81.468400000000003</v>
      </c>
      <c r="AS435">
        <v>61.6843</v>
      </c>
      <c r="AT435">
        <v>3718</v>
      </c>
    </row>
    <row r="436" spans="1:46">
      <c r="A436" s="415">
        <v>27454</v>
      </c>
      <c r="AK436">
        <v>55.4</v>
      </c>
      <c r="AM436">
        <v>59.2</v>
      </c>
      <c r="AO436">
        <v>59.6</v>
      </c>
      <c r="AQ436">
        <v>110.3438</v>
      </c>
      <c r="AR436">
        <v>75.553899999999999</v>
      </c>
      <c r="AS436">
        <v>59.309100000000001</v>
      </c>
      <c r="AT436">
        <v>3628</v>
      </c>
    </row>
    <row r="437" spans="1:46">
      <c r="A437" s="415">
        <v>27485</v>
      </c>
      <c r="AK437">
        <v>56.1</v>
      </c>
      <c r="AM437">
        <v>59.3</v>
      </c>
      <c r="AO437">
        <v>60.1</v>
      </c>
      <c r="AQ437">
        <v>111.5718</v>
      </c>
      <c r="AR437">
        <v>76.525499999999994</v>
      </c>
      <c r="AS437">
        <v>58.976999999999997</v>
      </c>
      <c r="AT437">
        <v>3565</v>
      </c>
    </row>
    <row r="438" spans="1:46">
      <c r="A438" s="415">
        <v>27515</v>
      </c>
      <c r="AK438">
        <v>56.5</v>
      </c>
      <c r="AM438">
        <v>59.6</v>
      </c>
      <c r="AO438">
        <v>60.8</v>
      </c>
      <c r="AQ438">
        <v>117.8437</v>
      </c>
      <c r="AR438">
        <v>79.813599999999994</v>
      </c>
      <c r="AS438">
        <v>58.903300000000002</v>
      </c>
      <c r="AT438">
        <v>3552</v>
      </c>
    </row>
    <row r="439" spans="1:46">
      <c r="A439" s="415">
        <v>27546</v>
      </c>
      <c r="AK439">
        <v>56.5</v>
      </c>
      <c r="AM439">
        <v>60</v>
      </c>
      <c r="AO439">
        <v>60.6</v>
      </c>
      <c r="AQ439">
        <v>120.6793</v>
      </c>
      <c r="AR439">
        <v>79.571600000000004</v>
      </c>
      <c r="AS439">
        <v>58.612099999999998</v>
      </c>
      <c r="AT439">
        <v>3526</v>
      </c>
    </row>
    <row r="440" spans="1:46">
      <c r="A440" s="415">
        <v>27576</v>
      </c>
      <c r="AK440">
        <v>57.1</v>
      </c>
      <c r="AM440">
        <v>60</v>
      </c>
      <c r="AO440">
        <v>60.5</v>
      </c>
      <c r="AQ440">
        <v>125.4487</v>
      </c>
      <c r="AR440">
        <v>80.933899999999994</v>
      </c>
      <c r="AS440">
        <v>59.366999999999997</v>
      </c>
      <c r="AT440">
        <v>3501</v>
      </c>
    </row>
    <row r="441" spans="1:46">
      <c r="A441" s="415">
        <v>27607</v>
      </c>
      <c r="AK441">
        <v>57</v>
      </c>
      <c r="AM441">
        <v>60.1</v>
      </c>
      <c r="AO441">
        <v>60.6</v>
      </c>
      <c r="AQ441">
        <v>125.4191</v>
      </c>
      <c r="AR441">
        <v>81.692499999999995</v>
      </c>
      <c r="AS441">
        <v>60.090800000000002</v>
      </c>
      <c r="AT441">
        <v>3547</v>
      </c>
    </row>
    <row r="442" spans="1:46">
      <c r="A442" s="415">
        <v>27638</v>
      </c>
      <c r="AK442">
        <v>57.5</v>
      </c>
      <c r="AM442">
        <v>60.3</v>
      </c>
      <c r="AO442">
        <v>60.7</v>
      </c>
      <c r="AQ442">
        <v>127.2328</v>
      </c>
      <c r="AR442">
        <v>82.572500000000005</v>
      </c>
      <c r="AS442">
        <v>60.734400000000001</v>
      </c>
      <c r="AT442">
        <v>3573</v>
      </c>
    </row>
    <row r="443" spans="1:46">
      <c r="A443" s="415">
        <v>27668</v>
      </c>
      <c r="AK443">
        <v>57.4</v>
      </c>
      <c r="AM443">
        <v>61</v>
      </c>
      <c r="AO443">
        <v>61.1</v>
      </c>
      <c r="AQ443">
        <v>127.91119999999999</v>
      </c>
      <c r="AR443">
        <v>81.335099999999997</v>
      </c>
      <c r="AS443">
        <v>61.073700000000002</v>
      </c>
      <c r="AT443">
        <v>3587</v>
      </c>
    </row>
    <row r="444" spans="1:46">
      <c r="A444" s="415">
        <v>27699</v>
      </c>
      <c r="AK444">
        <v>57.4</v>
      </c>
      <c r="AM444">
        <v>61.2</v>
      </c>
      <c r="AO444">
        <v>61</v>
      </c>
      <c r="AQ444">
        <v>124.38249999999999</v>
      </c>
      <c r="AR444">
        <v>80.583200000000005</v>
      </c>
      <c r="AS444">
        <v>61.3187</v>
      </c>
      <c r="AT444">
        <v>3604</v>
      </c>
    </row>
    <row r="445" spans="1:46">
      <c r="A445" s="415">
        <v>27729</v>
      </c>
      <c r="AK445">
        <v>57.4</v>
      </c>
      <c r="AM445">
        <v>61.9</v>
      </c>
      <c r="AO445">
        <v>61.6</v>
      </c>
      <c r="AQ445">
        <v>123.4237</v>
      </c>
      <c r="AR445">
        <v>80.311199999999999</v>
      </c>
      <c r="AS445">
        <v>61.409599999999998</v>
      </c>
      <c r="AT445">
        <v>3641</v>
      </c>
    </row>
    <row r="446" spans="1:46">
      <c r="A446" s="415">
        <v>27760</v>
      </c>
      <c r="AK446">
        <v>59.5</v>
      </c>
      <c r="AM446">
        <v>62.1</v>
      </c>
      <c r="AO446">
        <v>62.5</v>
      </c>
      <c r="AQ446">
        <v>122.7758</v>
      </c>
      <c r="AR446">
        <v>81.590900000000005</v>
      </c>
      <c r="AS446">
        <v>62.7836</v>
      </c>
      <c r="AT446">
        <v>3688</v>
      </c>
    </row>
    <row r="447" spans="1:46">
      <c r="A447" s="415">
        <v>27791</v>
      </c>
      <c r="AK447">
        <v>59.6</v>
      </c>
      <c r="AM447">
        <v>62.3</v>
      </c>
      <c r="AO447">
        <v>63.1</v>
      </c>
      <c r="AQ447">
        <v>129.16480000000001</v>
      </c>
      <c r="AR447">
        <v>82.344099999999997</v>
      </c>
      <c r="AS447">
        <v>63.933799999999998</v>
      </c>
      <c r="AT447">
        <v>3687</v>
      </c>
    </row>
    <row r="448" spans="1:46">
      <c r="A448" s="415">
        <v>27820</v>
      </c>
      <c r="AK448">
        <v>59.7</v>
      </c>
      <c r="AM448">
        <v>62.9</v>
      </c>
      <c r="AO448">
        <v>64</v>
      </c>
      <c r="AQ448">
        <v>126.1469</v>
      </c>
      <c r="AR448">
        <v>79.788600000000002</v>
      </c>
      <c r="AS448">
        <v>63.031999999999996</v>
      </c>
      <c r="AT448">
        <v>3685</v>
      </c>
    </row>
    <row r="449" spans="1:46">
      <c r="A449" s="415">
        <v>27851</v>
      </c>
      <c r="AK449">
        <v>62.6</v>
      </c>
      <c r="AM449">
        <v>63.1</v>
      </c>
      <c r="AO449">
        <v>64.3</v>
      </c>
      <c r="AQ449">
        <v>127.4481</v>
      </c>
      <c r="AR449">
        <v>81.231200000000001</v>
      </c>
      <c r="AS449">
        <v>63.801699999999997</v>
      </c>
      <c r="AT449">
        <v>3684</v>
      </c>
    </row>
    <row r="450" spans="1:46">
      <c r="A450" s="415">
        <v>27881</v>
      </c>
      <c r="AK450">
        <v>62.6</v>
      </c>
      <c r="AM450">
        <v>63.5</v>
      </c>
      <c r="AO450">
        <v>64.5</v>
      </c>
      <c r="AQ450">
        <v>122.67659999999999</v>
      </c>
      <c r="AR450">
        <v>79.835700000000003</v>
      </c>
      <c r="AS450">
        <v>64.510599999999997</v>
      </c>
      <c r="AT450">
        <v>3649</v>
      </c>
    </row>
    <row r="451" spans="1:46">
      <c r="A451" s="415">
        <v>27912</v>
      </c>
      <c r="AK451">
        <v>62.6</v>
      </c>
      <c r="AM451">
        <v>63.7</v>
      </c>
      <c r="AO451">
        <v>64.5</v>
      </c>
      <c r="AQ451">
        <v>121.66240000000001</v>
      </c>
      <c r="AR451">
        <v>79.352500000000006</v>
      </c>
      <c r="AS451">
        <v>65.020600000000002</v>
      </c>
      <c r="AT451">
        <v>3632</v>
      </c>
    </row>
    <row r="452" spans="1:46">
      <c r="A452" s="415">
        <v>27942</v>
      </c>
      <c r="AK452">
        <v>63.3</v>
      </c>
      <c r="AM452">
        <v>64.099999999999994</v>
      </c>
      <c r="AO452">
        <v>65.2</v>
      </c>
      <c r="AQ452">
        <v>123.33540000000001</v>
      </c>
      <c r="AR452">
        <v>79.371600000000001</v>
      </c>
      <c r="AS452">
        <v>66.396299999999997</v>
      </c>
      <c r="AT452">
        <v>3627</v>
      </c>
    </row>
    <row r="453" spans="1:46">
      <c r="A453" s="415">
        <v>27973</v>
      </c>
      <c r="AK453">
        <v>63.3</v>
      </c>
      <c r="AM453">
        <v>64.5</v>
      </c>
      <c r="AO453">
        <v>65.900000000000006</v>
      </c>
      <c r="AQ453">
        <v>125.2225</v>
      </c>
      <c r="AR453">
        <v>79.466499999999996</v>
      </c>
      <c r="AS453">
        <v>65.738399999999999</v>
      </c>
      <c r="AT453">
        <v>3632</v>
      </c>
    </row>
    <row r="454" spans="1:46">
      <c r="A454" s="415">
        <v>28004</v>
      </c>
      <c r="AK454">
        <v>63.3</v>
      </c>
      <c r="AM454">
        <v>65.099999999999994</v>
      </c>
      <c r="AO454">
        <v>66.7</v>
      </c>
      <c r="AQ454">
        <v>123.21720000000001</v>
      </c>
      <c r="AR454">
        <v>80.2821</v>
      </c>
      <c r="AS454">
        <v>66.170500000000004</v>
      </c>
      <c r="AT454">
        <v>3634</v>
      </c>
    </row>
    <row r="455" spans="1:46">
      <c r="A455" s="415">
        <v>28034</v>
      </c>
      <c r="AK455">
        <v>63.3</v>
      </c>
      <c r="AM455">
        <v>65.599999999999994</v>
      </c>
      <c r="AO455">
        <v>66.900000000000006</v>
      </c>
      <c r="AQ455">
        <v>117.9113</v>
      </c>
      <c r="AR455">
        <v>80.081699999999998</v>
      </c>
      <c r="AS455">
        <v>66.119</v>
      </c>
      <c r="AT455">
        <v>3645</v>
      </c>
    </row>
    <row r="456" spans="1:46">
      <c r="A456" s="415">
        <v>28065</v>
      </c>
      <c r="AK456">
        <v>63.3</v>
      </c>
      <c r="AM456">
        <v>66.099999999999994</v>
      </c>
      <c r="AO456">
        <v>66.900000000000006</v>
      </c>
      <c r="AQ456">
        <v>121.6335</v>
      </c>
      <c r="AR456">
        <v>80.369100000000003</v>
      </c>
      <c r="AS456">
        <v>66.414100000000005</v>
      </c>
      <c r="AT456">
        <v>3678</v>
      </c>
    </row>
    <row r="457" spans="1:46">
      <c r="A457" s="415">
        <v>28095</v>
      </c>
      <c r="AK457">
        <v>63.3</v>
      </c>
      <c r="AM457">
        <v>66.7</v>
      </c>
      <c r="AO457">
        <v>68</v>
      </c>
      <c r="AQ457">
        <v>119.2577</v>
      </c>
      <c r="AR457">
        <v>79.848299999999995</v>
      </c>
      <c r="AS457">
        <v>66.943100000000001</v>
      </c>
      <c r="AT457">
        <v>3688</v>
      </c>
    </row>
    <row r="458" spans="1:46">
      <c r="A458" s="415">
        <v>28126</v>
      </c>
      <c r="AK458">
        <v>65.2</v>
      </c>
      <c r="AM458">
        <v>66.8</v>
      </c>
      <c r="AO458">
        <v>68.2</v>
      </c>
      <c r="AQ458">
        <v>102.53740000000001</v>
      </c>
      <c r="AR458">
        <v>75.283900000000003</v>
      </c>
      <c r="AS458">
        <v>65.739999999999995</v>
      </c>
      <c r="AT458">
        <v>3660</v>
      </c>
    </row>
    <row r="459" spans="1:46">
      <c r="A459" s="415">
        <v>28157</v>
      </c>
      <c r="AK459">
        <v>65.3</v>
      </c>
      <c r="AM459">
        <v>66.7</v>
      </c>
      <c r="AO459">
        <v>68.5</v>
      </c>
      <c r="AQ459">
        <v>123.0617</v>
      </c>
      <c r="AR459">
        <v>81.854799999999997</v>
      </c>
      <c r="AS459">
        <v>67.2988</v>
      </c>
      <c r="AT459">
        <v>3775</v>
      </c>
    </row>
    <row r="460" spans="1:46">
      <c r="A460" s="415">
        <v>28185</v>
      </c>
      <c r="AK460">
        <v>65.3</v>
      </c>
      <c r="AM460">
        <v>67.3</v>
      </c>
      <c r="AO460">
        <v>69.2</v>
      </c>
      <c r="AQ460">
        <v>132.4579</v>
      </c>
      <c r="AR460">
        <v>85.014499999999998</v>
      </c>
      <c r="AS460">
        <v>68.711699999999993</v>
      </c>
      <c r="AT460">
        <v>3859</v>
      </c>
    </row>
    <row r="461" spans="1:46">
      <c r="A461" s="415">
        <v>28216</v>
      </c>
      <c r="AK461">
        <v>66.5</v>
      </c>
      <c r="AM461">
        <v>67.7</v>
      </c>
      <c r="AO461">
        <v>69.8</v>
      </c>
      <c r="AQ461">
        <v>136.98259999999999</v>
      </c>
      <c r="AR461">
        <v>88.227400000000003</v>
      </c>
      <c r="AS461">
        <v>70.271600000000007</v>
      </c>
      <c r="AT461">
        <v>3904</v>
      </c>
    </row>
    <row r="462" spans="1:46">
      <c r="A462" s="415">
        <v>28246</v>
      </c>
      <c r="AK462">
        <v>67.2</v>
      </c>
      <c r="AM462">
        <v>68.2</v>
      </c>
      <c r="AO462">
        <v>70</v>
      </c>
      <c r="AQ462">
        <v>137.02940000000001</v>
      </c>
      <c r="AR462">
        <v>88.760800000000003</v>
      </c>
      <c r="AS462">
        <v>71.349699999999999</v>
      </c>
      <c r="AT462">
        <v>3930</v>
      </c>
    </row>
    <row r="463" spans="1:46">
      <c r="A463" s="415">
        <v>28277</v>
      </c>
      <c r="AK463">
        <v>67.2</v>
      </c>
      <c r="AM463">
        <v>68.7</v>
      </c>
      <c r="AO463">
        <v>70.2</v>
      </c>
      <c r="AQ463">
        <v>135.52359999999999</v>
      </c>
      <c r="AR463">
        <v>88.919399999999996</v>
      </c>
      <c r="AS463">
        <v>71.936999999999998</v>
      </c>
      <c r="AT463">
        <v>3962</v>
      </c>
    </row>
    <row r="464" spans="1:46">
      <c r="A464" s="415">
        <v>28307</v>
      </c>
      <c r="AK464">
        <v>67.5</v>
      </c>
      <c r="AM464">
        <v>69.5</v>
      </c>
      <c r="AO464">
        <v>71.400000000000006</v>
      </c>
      <c r="AQ464">
        <v>133.70050000000001</v>
      </c>
      <c r="AR464">
        <v>90.027500000000003</v>
      </c>
      <c r="AS464">
        <v>71.963099999999997</v>
      </c>
      <c r="AT464">
        <v>3981</v>
      </c>
    </row>
    <row r="465" spans="1:46">
      <c r="A465" s="415">
        <v>28338</v>
      </c>
      <c r="AK465">
        <v>67.599999999999994</v>
      </c>
      <c r="AM465">
        <v>70.099999999999994</v>
      </c>
      <c r="AO465">
        <v>72.3</v>
      </c>
      <c r="AQ465">
        <v>131.37870000000001</v>
      </c>
      <c r="AR465">
        <v>89.673699999999997</v>
      </c>
      <c r="AS465">
        <v>72.547799999999995</v>
      </c>
      <c r="AT465">
        <v>3995</v>
      </c>
    </row>
    <row r="466" spans="1:46">
      <c r="A466" s="415">
        <v>28369</v>
      </c>
      <c r="AK466">
        <v>67.599999999999994</v>
      </c>
      <c r="AM466">
        <v>71.099999999999994</v>
      </c>
      <c r="AO466">
        <v>73.5</v>
      </c>
      <c r="AQ466">
        <v>131.2081</v>
      </c>
      <c r="AR466">
        <v>89.6387</v>
      </c>
      <c r="AS466">
        <v>72.187700000000007</v>
      </c>
      <c r="AT466">
        <v>4023</v>
      </c>
    </row>
    <row r="467" spans="1:46">
      <c r="A467" s="415">
        <v>28399</v>
      </c>
      <c r="AK467">
        <v>67.5</v>
      </c>
      <c r="AM467">
        <v>71.3</v>
      </c>
      <c r="AO467">
        <v>73.099999999999994</v>
      </c>
      <c r="AQ467">
        <v>133.4657</v>
      </c>
      <c r="AR467">
        <v>90.221900000000005</v>
      </c>
      <c r="AS467">
        <v>72.174199999999999</v>
      </c>
      <c r="AT467">
        <v>4034</v>
      </c>
    </row>
    <row r="468" spans="1:46">
      <c r="A468" s="415">
        <v>28430</v>
      </c>
      <c r="AK468">
        <v>67.5</v>
      </c>
      <c r="AM468">
        <v>71.5</v>
      </c>
      <c r="AO468">
        <v>72.900000000000006</v>
      </c>
      <c r="AQ468">
        <v>133.38220000000001</v>
      </c>
      <c r="AR468">
        <v>91.130300000000005</v>
      </c>
      <c r="AS468">
        <v>72.498000000000005</v>
      </c>
      <c r="AT468">
        <v>4058</v>
      </c>
    </row>
    <row r="469" spans="1:46">
      <c r="A469" s="415">
        <v>28460</v>
      </c>
      <c r="AK469">
        <v>67.5</v>
      </c>
      <c r="AM469">
        <v>72.099999999999994</v>
      </c>
      <c r="AO469">
        <v>73.5</v>
      </c>
      <c r="AQ469">
        <v>133.7422</v>
      </c>
      <c r="AR469">
        <v>91.251800000000003</v>
      </c>
      <c r="AS469">
        <v>73.286799999999999</v>
      </c>
      <c r="AT469">
        <v>4087</v>
      </c>
    </row>
    <row r="470" spans="1:46">
      <c r="A470" s="415">
        <v>28491</v>
      </c>
      <c r="AK470">
        <v>71.099999999999994</v>
      </c>
      <c r="AM470">
        <v>72.8</v>
      </c>
      <c r="AO470">
        <v>74.900000000000006</v>
      </c>
      <c r="AQ470">
        <v>111.21850000000001</v>
      </c>
      <c r="AR470">
        <v>83.066100000000006</v>
      </c>
      <c r="AS470">
        <v>71.789199999999994</v>
      </c>
      <c r="AT470">
        <v>4029</v>
      </c>
    </row>
    <row r="471" spans="1:46">
      <c r="A471" s="415">
        <v>28522</v>
      </c>
      <c r="AK471">
        <v>71.099999999999994</v>
      </c>
      <c r="AM471">
        <v>73.7</v>
      </c>
      <c r="AO471">
        <v>76.3</v>
      </c>
      <c r="AQ471">
        <v>113.8215</v>
      </c>
      <c r="AR471">
        <v>84.618399999999994</v>
      </c>
      <c r="AS471">
        <v>71.598699999999994</v>
      </c>
      <c r="AT471">
        <v>4058</v>
      </c>
    </row>
    <row r="472" spans="1:46">
      <c r="A472" s="415">
        <v>28550</v>
      </c>
      <c r="AK472">
        <v>71.099999999999994</v>
      </c>
      <c r="AM472">
        <v>74.2</v>
      </c>
      <c r="AO472">
        <v>77.099999999999994</v>
      </c>
      <c r="AQ472">
        <v>130.33879999999999</v>
      </c>
      <c r="AR472">
        <v>90.749300000000005</v>
      </c>
      <c r="AS472">
        <v>72.840699999999998</v>
      </c>
      <c r="AT472">
        <v>4178</v>
      </c>
    </row>
    <row r="473" spans="1:46">
      <c r="A473" s="415">
        <v>28581</v>
      </c>
      <c r="AK473">
        <v>73.400000000000006</v>
      </c>
      <c r="AM473">
        <v>74.900000000000006</v>
      </c>
      <c r="AO473">
        <v>78</v>
      </c>
      <c r="AQ473">
        <v>143.50389999999999</v>
      </c>
      <c r="AR473">
        <v>96.018799999999999</v>
      </c>
      <c r="AS473">
        <v>74.567099999999996</v>
      </c>
      <c r="AT473">
        <v>4308</v>
      </c>
    </row>
    <row r="474" spans="1:46">
      <c r="A474" s="415">
        <v>28611</v>
      </c>
      <c r="AK474">
        <v>73.400000000000006</v>
      </c>
      <c r="AM474">
        <v>75.599999999999994</v>
      </c>
      <c r="AO474">
        <v>78.5</v>
      </c>
      <c r="AQ474">
        <v>147.93960000000001</v>
      </c>
      <c r="AR474">
        <v>96.239099999999993</v>
      </c>
      <c r="AS474">
        <v>74.470399999999998</v>
      </c>
      <c r="AT474">
        <v>4302</v>
      </c>
    </row>
    <row r="475" spans="1:46">
      <c r="A475" s="415">
        <v>28642</v>
      </c>
      <c r="AK475">
        <v>73.400000000000006</v>
      </c>
      <c r="AM475">
        <v>76.400000000000006</v>
      </c>
      <c r="AO475">
        <v>79.3</v>
      </c>
      <c r="AQ475">
        <v>150.53989999999999</v>
      </c>
      <c r="AR475">
        <v>97.326599999999999</v>
      </c>
      <c r="AS475">
        <v>75.101600000000005</v>
      </c>
      <c r="AT475">
        <v>4379</v>
      </c>
    </row>
    <row r="476" spans="1:46">
      <c r="A476" s="415">
        <v>28672</v>
      </c>
      <c r="AK476">
        <v>74.3</v>
      </c>
      <c r="AM476">
        <v>76.8</v>
      </c>
      <c r="AO476">
        <v>79.599999999999994</v>
      </c>
      <c r="AQ476">
        <v>146.8502</v>
      </c>
      <c r="AR476">
        <v>96.015500000000003</v>
      </c>
      <c r="AS476">
        <v>74.957999999999998</v>
      </c>
      <c r="AT476">
        <v>4403</v>
      </c>
    </row>
    <row r="477" spans="1:46">
      <c r="A477" s="415">
        <v>28703</v>
      </c>
      <c r="AK477">
        <v>74.5</v>
      </c>
      <c r="AM477">
        <v>77.5</v>
      </c>
      <c r="AO477">
        <v>80.599999999999994</v>
      </c>
      <c r="AQ477">
        <v>147.096</v>
      </c>
      <c r="AR477">
        <v>95.665199999999999</v>
      </c>
      <c r="AS477">
        <v>75.062899999999999</v>
      </c>
      <c r="AT477">
        <v>4420</v>
      </c>
    </row>
    <row r="478" spans="1:46">
      <c r="A478" s="415">
        <v>28734</v>
      </c>
      <c r="AK478">
        <v>74.8</v>
      </c>
      <c r="AM478">
        <v>77.900000000000006</v>
      </c>
      <c r="AO478">
        <v>80.900000000000006</v>
      </c>
      <c r="AQ478">
        <v>145.03489999999999</v>
      </c>
      <c r="AR478">
        <v>95.566699999999997</v>
      </c>
      <c r="AS478">
        <v>75.317400000000006</v>
      </c>
      <c r="AT478">
        <v>4424</v>
      </c>
    </row>
    <row r="479" spans="1:46">
      <c r="A479" s="415">
        <v>28764</v>
      </c>
      <c r="AK479">
        <v>74.900000000000006</v>
      </c>
      <c r="AM479">
        <v>78.599999999999994</v>
      </c>
      <c r="AO479">
        <v>81.3</v>
      </c>
      <c r="AQ479">
        <v>148.203</v>
      </c>
      <c r="AR479">
        <v>96.652699999999996</v>
      </c>
      <c r="AS479">
        <v>76.042000000000002</v>
      </c>
      <c r="AT479">
        <v>4447</v>
      </c>
    </row>
    <row r="480" spans="1:46">
      <c r="A480" s="415">
        <v>28795</v>
      </c>
      <c r="AK480">
        <v>74.900000000000006</v>
      </c>
      <c r="AM480">
        <v>79.599999999999994</v>
      </c>
      <c r="AO480">
        <v>82.2</v>
      </c>
      <c r="AQ480">
        <v>145.98249999999999</v>
      </c>
      <c r="AR480">
        <v>95.793099999999995</v>
      </c>
      <c r="AS480">
        <v>76.573099999999997</v>
      </c>
      <c r="AT480">
        <v>4453</v>
      </c>
    </row>
    <row r="481" spans="1:46">
      <c r="A481" s="415">
        <v>28825</v>
      </c>
      <c r="AK481">
        <v>74.900000000000006</v>
      </c>
      <c r="AM481">
        <v>79.8</v>
      </c>
      <c r="AO481">
        <v>82.3</v>
      </c>
      <c r="AQ481">
        <v>150.0598</v>
      </c>
      <c r="AR481">
        <v>97.76</v>
      </c>
      <c r="AS481">
        <v>77.761200000000002</v>
      </c>
      <c r="AT481">
        <v>4450</v>
      </c>
    </row>
    <row r="482" spans="1:46">
      <c r="A482" s="415">
        <v>28856</v>
      </c>
      <c r="AK482">
        <v>80.599999999999994</v>
      </c>
      <c r="AM482">
        <v>80.900000000000006</v>
      </c>
      <c r="AO482">
        <v>83.8</v>
      </c>
      <c r="AQ482">
        <v>117.4807</v>
      </c>
      <c r="AR482">
        <v>87.870099999999994</v>
      </c>
      <c r="AS482">
        <v>75.975399999999993</v>
      </c>
      <c r="AT482">
        <v>4373</v>
      </c>
    </row>
    <row r="483" spans="1:46">
      <c r="A483" s="415">
        <v>28887</v>
      </c>
      <c r="AK483">
        <v>81.5</v>
      </c>
      <c r="AM483">
        <v>81.400000000000006</v>
      </c>
      <c r="AO483">
        <v>84.8</v>
      </c>
      <c r="AQ483">
        <v>115.85120000000001</v>
      </c>
      <c r="AR483">
        <v>89.695599999999999</v>
      </c>
      <c r="AS483">
        <v>76.438999999999993</v>
      </c>
      <c r="AT483">
        <v>4389</v>
      </c>
    </row>
    <row r="484" spans="1:46">
      <c r="A484" s="415">
        <v>28915</v>
      </c>
      <c r="AK484">
        <v>82</v>
      </c>
      <c r="AM484">
        <v>82.1</v>
      </c>
      <c r="AO484">
        <v>85.7</v>
      </c>
      <c r="AQ484">
        <v>132.6387</v>
      </c>
      <c r="AR484">
        <v>95.449799999999996</v>
      </c>
      <c r="AS484">
        <v>77.399900000000002</v>
      </c>
      <c r="AT484">
        <v>4552</v>
      </c>
    </row>
    <row r="485" spans="1:46">
      <c r="A485" s="415">
        <v>28946</v>
      </c>
      <c r="AK485">
        <v>82.8</v>
      </c>
      <c r="AM485">
        <v>82.9</v>
      </c>
      <c r="AO485">
        <v>86.8</v>
      </c>
      <c r="AQ485">
        <v>138.55099999999999</v>
      </c>
      <c r="AR485">
        <v>94.358800000000002</v>
      </c>
      <c r="AS485">
        <v>76.091899999999995</v>
      </c>
      <c r="AT485">
        <v>4516</v>
      </c>
    </row>
    <row r="486" spans="1:46">
      <c r="A486" s="415">
        <v>28976</v>
      </c>
      <c r="AK486">
        <v>82.8</v>
      </c>
      <c r="AM486">
        <v>83.4</v>
      </c>
      <c r="AO486">
        <v>86.9</v>
      </c>
      <c r="AQ486">
        <v>146.05410000000001</v>
      </c>
      <c r="AR486">
        <v>96.599299999999999</v>
      </c>
      <c r="AS486">
        <v>76.684100000000001</v>
      </c>
      <c r="AT486">
        <v>4565</v>
      </c>
    </row>
    <row r="487" spans="1:46">
      <c r="A487" s="415">
        <v>29007</v>
      </c>
      <c r="AK487">
        <v>83</v>
      </c>
      <c r="AM487">
        <v>83.7</v>
      </c>
      <c r="AO487">
        <v>86.9</v>
      </c>
      <c r="AQ487">
        <v>149.02940000000001</v>
      </c>
      <c r="AR487">
        <v>97.477199999999996</v>
      </c>
      <c r="AS487">
        <v>77.007400000000004</v>
      </c>
      <c r="AT487">
        <v>4604</v>
      </c>
    </row>
    <row r="488" spans="1:46">
      <c r="A488" s="415">
        <v>29037</v>
      </c>
      <c r="AK488">
        <v>83.5</v>
      </c>
      <c r="AM488">
        <v>84.2</v>
      </c>
      <c r="AO488">
        <v>87.6</v>
      </c>
      <c r="AQ488">
        <v>149.0147</v>
      </c>
      <c r="AR488">
        <v>96.063999999999993</v>
      </c>
      <c r="AS488">
        <v>77.046300000000002</v>
      </c>
      <c r="AT488">
        <v>4621</v>
      </c>
    </row>
    <row r="489" spans="1:46">
      <c r="A489" s="415">
        <v>29068</v>
      </c>
      <c r="AK489">
        <v>83.5</v>
      </c>
      <c r="AM489">
        <v>84.8</v>
      </c>
      <c r="AO489">
        <v>88.3</v>
      </c>
      <c r="AQ489">
        <v>149.58969999999999</v>
      </c>
      <c r="AR489">
        <v>96.596100000000007</v>
      </c>
      <c r="AS489">
        <v>76.285499999999999</v>
      </c>
      <c r="AT489">
        <v>4634</v>
      </c>
    </row>
    <row r="490" spans="1:46">
      <c r="A490" s="415">
        <v>29099</v>
      </c>
      <c r="AK490">
        <v>83.5</v>
      </c>
      <c r="AM490">
        <v>86</v>
      </c>
      <c r="AO490">
        <v>89.1</v>
      </c>
      <c r="AQ490">
        <v>148.4213</v>
      </c>
      <c r="AR490">
        <v>94.497299999999996</v>
      </c>
      <c r="AS490">
        <v>76.317899999999995</v>
      </c>
      <c r="AT490">
        <v>4625</v>
      </c>
    </row>
    <row r="491" spans="1:46">
      <c r="A491" s="415">
        <v>29129</v>
      </c>
      <c r="AK491">
        <v>83.5</v>
      </c>
      <c r="AM491">
        <v>87.1</v>
      </c>
      <c r="AO491">
        <v>89.7</v>
      </c>
      <c r="AQ491">
        <v>149.78280000000001</v>
      </c>
      <c r="AR491">
        <v>95.637100000000004</v>
      </c>
      <c r="AS491">
        <v>77.025400000000005</v>
      </c>
      <c r="AT491">
        <v>4620</v>
      </c>
    </row>
    <row r="492" spans="1:46">
      <c r="A492" s="415">
        <v>29160</v>
      </c>
      <c r="AK492">
        <v>83.5</v>
      </c>
      <c r="AM492">
        <v>87.1</v>
      </c>
      <c r="AO492">
        <v>89.1</v>
      </c>
      <c r="AQ492">
        <v>149.3014</v>
      </c>
      <c r="AR492">
        <v>94.921099999999996</v>
      </c>
      <c r="AS492">
        <v>76.834699999999998</v>
      </c>
      <c r="AT492">
        <v>4617</v>
      </c>
    </row>
    <row r="493" spans="1:46">
      <c r="A493" s="415">
        <v>29190</v>
      </c>
      <c r="AK493">
        <v>83.7</v>
      </c>
      <c r="AM493">
        <v>87.1</v>
      </c>
      <c r="AO493">
        <v>88.7</v>
      </c>
      <c r="AQ493">
        <v>153.02180000000001</v>
      </c>
      <c r="AR493">
        <v>95.491399999999999</v>
      </c>
      <c r="AS493">
        <v>77.038399999999996</v>
      </c>
      <c r="AT493">
        <v>4630</v>
      </c>
    </row>
    <row r="494" spans="1:46">
      <c r="A494" s="415">
        <v>29221</v>
      </c>
      <c r="AK494">
        <v>89.4</v>
      </c>
      <c r="AM494">
        <v>88.1</v>
      </c>
      <c r="AO494">
        <v>90</v>
      </c>
      <c r="AQ494">
        <v>148.565</v>
      </c>
      <c r="AR494">
        <v>91.787899999999993</v>
      </c>
      <c r="AS494">
        <v>76.896500000000003</v>
      </c>
      <c r="AT494">
        <v>4625</v>
      </c>
    </row>
    <row r="495" spans="1:46">
      <c r="A495" s="415">
        <v>29252</v>
      </c>
      <c r="AK495">
        <v>89.5</v>
      </c>
      <c r="AM495">
        <v>89.2</v>
      </c>
      <c r="AO495">
        <v>91.2</v>
      </c>
      <c r="AQ495">
        <v>141.32169999999999</v>
      </c>
      <c r="AR495">
        <v>89.270600000000002</v>
      </c>
      <c r="AS495">
        <v>75.75</v>
      </c>
      <c r="AT495">
        <v>4605</v>
      </c>
    </row>
    <row r="496" spans="1:46">
      <c r="A496" s="415">
        <v>29281</v>
      </c>
      <c r="AK496">
        <v>89.6</v>
      </c>
      <c r="AM496">
        <v>90.3</v>
      </c>
      <c r="AO496">
        <v>92</v>
      </c>
      <c r="AQ496">
        <v>124.9718</v>
      </c>
      <c r="AR496">
        <v>85.004199999999997</v>
      </c>
      <c r="AS496">
        <v>74.751999999999995</v>
      </c>
      <c r="AT496">
        <v>4548</v>
      </c>
    </row>
    <row r="497" spans="1:46">
      <c r="A497" s="415">
        <v>29312</v>
      </c>
      <c r="AK497">
        <v>91.4</v>
      </c>
      <c r="AM497">
        <v>89.8</v>
      </c>
      <c r="AO497">
        <v>91.1</v>
      </c>
      <c r="AQ497">
        <v>125.9465</v>
      </c>
      <c r="AR497">
        <v>83.078900000000004</v>
      </c>
      <c r="AS497">
        <v>71.271699999999996</v>
      </c>
      <c r="AT497">
        <v>4473</v>
      </c>
    </row>
    <row r="498" spans="1:46">
      <c r="A498" s="415">
        <v>29342</v>
      </c>
      <c r="AK498">
        <v>91.8</v>
      </c>
      <c r="AM498">
        <v>89.9</v>
      </c>
      <c r="AO498">
        <v>90.9</v>
      </c>
      <c r="AQ498">
        <v>125.18049999999999</v>
      </c>
      <c r="AR498">
        <v>81.431100000000001</v>
      </c>
      <c r="AS498">
        <v>68.388599999999997</v>
      </c>
      <c r="AT498">
        <v>4434</v>
      </c>
    </row>
    <row r="499" spans="1:46">
      <c r="A499" s="415">
        <v>29373</v>
      </c>
      <c r="AK499">
        <v>91.8</v>
      </c>
      <c r="AM499">
        <v>90.7</v>
      </c>
      <c r="AO499">
        <v>91.7</v>
      </c>
      <c r="AQ499">
        <v>127.062</v>
      </c>
      <c r="AR499">
        <v>81.9251</v>
      </c>
      <c r="AS499">
        <v>67.037899999999993</v>
      </c>
      <c r="AT499">
        <v>4395</v>
      </c>
    </row>
    <row r="500" spans="1:46">
      <c r="A500" s="415">
        <v>29403</v>
      </c>
      <c r="AK500">
        <v>91.6</v>
      </c>
      <c r="AM500">
        <v>91.6</v>
      </c>
      <c r="AO500">
        <v>92.7</v>
      </c>
      <c r="AQ500">
        <v>126.4637</v>
      </c>
      <c r="AR500">
        <v>80.418800000000005</v>
      </c>
      <c r="AS500">
        <v>66.462400000000002</v>
      </c>
      <c r="AT500">
        <v>4351</v>
      </c>
    </row>
    <row r="501" spans="1:46">
      <c r="A501" s="415">
        <v>29434</v>
      </c>
      <c r="AK501">
        <v>91.6</v>
      </c>
      <c r="AM501">
        <v>92.2</v>
      </c>
      <c r="AO501">
        <v>93.6</v>
      </c>
      <c r="AQ501">
        <v>126.0224</v>
      </c>
      <c r="AR501">
        <v>80.394599999999997</v>
      </c>
      <c r="AS501">
        <v>67.430300000000003</v>
      </c>
      <c r="AT501">
        <v>4377</v>
      </c>
    </row>
    <row r="502" spans="1:46">
      <c r="A502" s="415">
        <v>29465</v>
      </c>
      <c r="AK502">
        <v>91.3</v>
      </c>
      <c r="AM502">
        <v>92.6</v>
      </c>
      <c r="AO502">
        <v>93.5</v>
      </c>
      <c r="AQ502">
        <v>128.16290000000001</v>
      </c>
      <c r="AR502">
        <v>82.072000000000003</v>
      </c>
      <c r="AS502">
        <v>69.132300000000001</v>
      </c>
      <c r="AT502">
        <v>4401</v>
      </c>
    </row>
    <row r="503" spans="1:46">
      <c r="A503" s="415">
        <v>29495</v>
      </c>
      <c r="AK503">
        <v>91.2</v>
      </c>
      <c r="AM503">
        <v>93.1</v>
      </c>
      <c r="AO503">
        <v>93.7</v>
      </c>
      <c r="AQ503">
        <v>129.37889999999999</v>
      </c>
      <c r="AR503">
        <v>82.950100000000006</v>
      </c>
      <c r="AS503">
        <v>70.587299999999999</v>
      </c>
      <c r="AT503">
        <v>4411</v>
      </c>
    </row>
    <row r="504" spans="1:46">
      <c r="A504" s="415">
        <v>29526</v>
      </c>
      <c r="AK504">
        <v>90.8</v>
      </c>
      <c r="AM504">
        <v>93.9</v>
      </c>
      <c r="AO504">
        <v>94.4</v>
      </c>
      <c r="AQ504">
        <v>129.05359999999999</v>
      </c>
      <c r="AR504">
        <v>83.859099999999998</v>
      </c>
      <c r="AS504">
        <v>72.009699999999995</v>
      </c>
      <c r="AT504">
        <v>4409</v>
      </c>
    </row>
    <row r="505" spans="1:46">
      <c r="A505" s="415">
        <v>29556</v>
      </c>
      <c r="AK505">
        <v>90.8</v>
      </c>
      <c r="AM505">
        <v>94.8</v>
      </c>
      <c r="AO505">
        <v>95.2</v>
      </c>
      <c r="AQ505">
        <v>131.66679999999999</v>
      </c>
      <c r="AR505">
        <v>84.390699999999995</v>
      </c>
      <c r="AS505">
        <v>72.039000000000001</v>
      </c>
      <c r="AT505">
        <v>4415</v>
      </c>
    </row>
    <row r="506" spans="1:46">
      <c r="A506" s="415">
        <v>29587</v>
      </c>
      <c r="AK506">
        <v>94.9</v>
      </c>
      <c r="AM506">
        <v>95.4</v>
      </c>
      <c r="AO506">
        <v>96</v>
      </c>
      <c r="AQ506">
        <v>131.3663</v>
      </c>
      <c r="AR506">
        <v>84.343800000000002</v>
      </c>
      <c r="AS506">
        <v>71.754400000000004</v>
      </c>
      <c r="AT506">
        <v>4374</v>
      </c>
    </row>
    <row r="507" spans="1:46">
      <c r="A507" s="415">
        <v>29618</v>
      </c>
      <c r="AK507">
        <v>94.8</v>
      </c>
      <c r="AM507">
        <v>95.2</v>
      </c>
      <c r="AO507">
        <v>96.2</v>
      </c>
      <c r="AQ507">
        <v>128.66800000000001</v>
      </c>
      <c r="AR507">
        <v>81.081599999999995</v>
      </c>
      <c r="AS507">
        <v>71.198499999999996</v>
      </c>
      <c r="AT507">
        <v>4357</v>
      </c>
    </row>
    <row r="508" spans="1:46">
      <c r="A508" s="415">
        <v>29646</v>
      </c>
      <c r="AK508">
        <v>94.9</v>
      </c>
      <c r="AM508">
        <v>96</v>
      </c>
      <c r="AO508">
        <v>97</v>
      </c>
      <c r="AQ508">
        <v>128.95670000000001</v>
      </c>
      <c r="AR508">
        <v>82.965500000000006</v>
      </c>
      <c r="AS508">
        <v>71.441000000000003</v>
      </c>
      <c r="AT508">
        <v>4396</v>
      </c>
    </row>
    <row r="509" spans="1:46">
      <c r="A509" s="415">
        <v>29677</v>
      </c>
      <c r="AK509">
        <v>97.2</v>
      </c>
      <c r="AM509">
        <v>97.6</v>
      </c>
      <c r="AO509">
        <v>98.6</v>
      </c>
      <c r="AQ509">
        <v>127.65479999999999</v>
      </c>
      <c r="AR509">
        <v>82.311599999999999</v>
      </c>
      <c r="AS509">
        <v>71.475999999999999</v>
      </c>
      <c r="AT509">
        <v>4414</v>
      </c>
    </row>
    <row r="510" spans="1:46">
      <c r="A510" s="415">
        <v>29707</v>
      </c>
      <c r="AK510">
        <v>97.2</v>
      </c>
      <c r="AM510">
        <v>97.9</v>
      </c>
      <c r="AO510">
        <v>98.7</v>
      </c>
      <c r="AQ510">
        <v>117.3219</v>
      </c>
      <c r="AR510">
        <v>79.5779</v>
      </c>
      <c r="AS510">
        <v>71.464799999999997</v>
      </c>
      <c r="AT510">
        <v>4343</v>
      </c>
    </row>
    <row r="511" spans="1:46">
      <c r="A511" s="415">
        <v>29738</v>
      </c>
      <c r="AK511">
        <v>96.8</v>
      </c>
      <c r="AM511">
        <v>98.4</v>
      </c>
      <c r="AO511">
        <v>99</v>
      </c>
      <c r="AQ511">
        <v>110.3378</v>
      </c>
      <c r="AR511">
        <v>76.991600000000005</v>
      </c>
      <c r="AS511">
        <v>70.350899999999996</v>
      </c>
      <c r="AT511">
        <v>4311</v>
      </c>
    </row>
    <row r="512" spans="1:46">
      <c r="A512" s="415">
        <v>29768</v>
      </c>
      <c r="AK512">
        <v>97</v>
      </c>
      <c r="AM512">
        <v>98.7</v>
      </c>
      <c r="AO512">
        <v>99.2</v>
      </c>
      <c r="AQ512">
        <v>111.1724</v>
      </c>
      <c r="AR512">
        <v>76.989199999999997</v>
      </c>
      <c r="AS512">
        <v>70.5535</v>
      </c>
      <c r="AT512">
        <v>4299</v>
      </c>
    </row>
    <row r="513" spans="1:46">
      <c r="A513" s="415">
        <v>29799</v>
      </c>
      <c r="AK513">
        <v>97</v>
      </c>
      <c r="AM513">
        <v>98.8</v>
      </c>
      <c r="AO513">
        <v>99.1</v>
      </c>
      <c r="AQ513">
        <v>109.5257</v>
      </c>
      <c r="AR513">
        <v>76.1858</v>
      </c>
      <c r="AS513">
        <v>70.316400000000002</v>
      </c>
      <c r="AT513">
        <v>4278</v>
      </c>
    </row>
    <row r="514" spans="1:46">
      <c r="A514" s="415">
        <v>29830</v>
      </c>
      <c r="AK514">
        <v>97.1</v>
      </c>
      <c r="AM514">
        <v>98.8</v>
      </c>
      <c r="AO514">
        <v>98.7</v>
      </c>
      <c r="AQ514">
        <v>109.56829999999999</v>
      </c>
      <c r="AR514">
        <v>77.072299999999998</v>
      </c>
      <c r="AS514">
        <v>69.900199999999998</v>
      </c>
      <c r="AT514">
        <v>4254</v>
      </c>
    </row>
    <row r="515" spans="1:46">
      <c r="A515" s="415">
        <v>29860</v>
      </c>
      <c r="AK515">
        <v>96.6</v>
      </c>
      <c r="AM515">
        <v>99.2</v>
      </c>
      <c r="AO515">
        <v>98.8</v>
      </c>
      <c r="AQ515">
        <v>105.6554</v>
      </c>
      <c r="AR515">
        <v>73.763599999999997</v>
      </c>
      <c r="AS515">
        <v>67.699799999999996</v>
      </c>
      <c r="AT515">
        <v>4238</v>
      </c>
    </row>
    <row r="516" spans="1:46">
      <c r="A516" s="415">
        <v>29891</v>
      </c>
      <c r="AK516">
        <v>96.6</v>
      </c>
      <c r="AM516">
        <v>99.4</v>
      </c>
      <c r="AO516">
        <v>98.6</v>
      </c>
      <c r="AQ516">
        <v>109.968</v>
      </c>
      <c r="AR516">
        <v>75.435400000000001</v>
      </c>
      <c r="AS516">
        <v>66.603200000000001</v>
      </c>
      <c r="AT516">
        <v>4209</v>
      </c>
    </row>
    <row r="517" spans="1:46">
      <c r="A517" s="415">
        <v>29921</v>
      </c>
      <c r="AK517">
        <v>96.6</v>
      </c>
      <c r="AM517">
        <v>99.6</v>
      </c>
      <c r="AO517">
        <v>99</v>
      </c>
      <c r="AQ517">
        <v>107.41</v>
      </c>
      <c r="AR517">
        <v>74.709199999999996</v>
      </c>
      <c r="AS517">
        <v>65.329400000000007</v>
      </c>
      <c r="AT517">
        <v>4177</v>
      </c>
    </row>
    <row r="518" spans="1:46">
      <c r="A518" s="415">
        <v>29952</v>
      </c>
      <c r="AK518">
        <v>99.3</v>
      </c>
      <c r="AM518">
        <v>99.7</v>
      </c>
      <c r="AO518">
        <v>99.5</v>
      </c>
      <c r="AQ518">
        <v>99.040199999999999</v>
      </c>
      <c r="AR518">
        <v>68.563299999999998</v>
      </c>
      <c r="AS518">
        <v>63.066099999999999</v>
      </c>
      <c r="AT518">
        <v>4069</v>
      </c>
    </row>
    <row r="519" spans="1:46">
      <c r="A519" s="415">
        <v>29983</v>
      </c>
      <c r="AK519">
        <v>99.9</v>
      </c>
      <c r="AM519">
        <v>99.6</v>
      </c>
      <c r="AO519">
        <v>99.6</v>
      </c>
      <c r="AQ519">
        <v>105.07850000000001</v>
      </c>
      <c r="AR519">
        <v>71.262299999999996</v>
      </c>
      <c r="AS519">
        <v>65.322699999999998</v>
      </c>
      <c r="AT519">
        <v>4131</v>
      </c>
    </row>
    <row r="520" spans="1:46">
      <c r="A520" s="415">
        <v>30011</v>
      </c>
      <c r="AK520">
        <v>99.9</v>
      </c>
      <c r="AM520">
        <v>99.7</v>
      </c>
      <c r="AO520">
        <v>99.8</v>
      </c>
      <c r="AQ520">
        <v>105.9624</v>
      </c>
      <c r="AR520">
        <v>70.062100000000001</v>
      </c>
      <c r="AS520">
        <v>63.945</v>
      </c>
      <c r="AT520">
        <v>4108</v>
      </c>
    </row>
    <row r="521" spans="1:46">
      <c r="A521" s="415">
        <v>30042</v>
      </c>
      <c r="AK521">
        <v>99.8</v>
      </c>
      <c r="AM521">
        <v>99.6</v>
      </c>
      <c r="AO521">
        <v>100.1</v>
      </c>
      <c r="AQ521">
        <v>104.8031</v>
      </c>
      <c r="AR521">
        <v>69.5608</v>
      </c>
      <c r="AS521">
        <v>63.484400000000001</v>
      </c>
      <c r="AT521">
        <v>4083</v>
      </c>
    </row>
    <row r="522" spans="1:46">
      <c r="A522" s="415">
        <v>30072</v>
      </c>
      <c r="AK522">
        <v>100</v>
      </c>
      <c r="AM522">
        <v>99.7</v>
      </c>
      <c r="AO522">
        <v>100.1</v>
      </c>
      <c r="AQ522">
        <v>106.4181</v>
      </c>
      <c r="AR522">
        <v>70.938400000000001</v>
      </c>
      <c r="AS522">
        <v>63.840400000000002</v>
      </c>
      <c r="AT522">
        <v>4092</v>
      </c>
    </row>
    <row r="523" spans="1:46">
      <c r="A523" s="415">
        <v>30103</v>
      </c>
      <c r="AK523">
        <v>100</v>
      </c>
      <c r="AM523">
        <v>100.1</v>
      </c>
      <c r="AO523">
        <v>100.5</v>
      </c>
      <c r="AQ523">
        <v>106.4936</v>
      </c>
      <c r="AR523">
        <v>71.801500000000004</v>
      </c>
      <c r="AS523">
        <v>63.330199999999998</v>
      </c>
      <c r="AT523">
        <v>4030</v>
      </c>
    </row>
    <row r="524" spans="1:46">
      <c r="A524" s="415">
        <v>30133</v>
      </c>
      <c r="AK524">
        <v>99.4</v>
      </c>
      <c r="AM524">
        <v>100</v>
      </c>
      <c r="AO524">
        <v>100.4</v>
      </c>
      <c r="AQ524">
        <v>106.452</v>
      </c>
      <c r="AR524">
        <v>72.747100000000003</v>
      </c>
      <c r="AS524">
        <v>63.218600000000002</v>
      </c>
      <c r="AT524">
        <v>4001</v>
      </c>
    </row>
    <row r="525" spans="1:46">
      <c r="A525" s="415">
        <v>30164</v>
      </c>
      <c r="AK525">
        <v>99</v>
      </c>
      <c r="AM525">
        <v>99.7</v>
      </c>
      <c r="AO525">
        <v>100.1</v>
      </c>
      <c r="AQ525">
        <v>107.0363</v>
      </c>
      <c r="AR525">
        <v>72.312100000000001</v>
      </c>
      <c r="AS525">
        <v>63.200899999999997</v>
      </c>
      <c r="AT525">
        <v>3977</v>
      </c>
    </row>
    <row r="526" spans="1:46">
      <c r="A526" s="415">
        <v>30195</v>
      </c>
      <c r="AK526">
        <v>98.7</v>
      </c>
      <c r="AM526">
        <v>100.4</v>
      </c>
      <c r="AO526">
        <v>100.1</v>
      </c>
      <c r="AQ526">
        <v>107.6054</v>
      </c>
      <c r="AR526">
        <v>72.305700000000002</v>
      </c>
      <c r="AS526">
        <v>63.414200000000001</v>
      </c>
      <c r="AT526">
        <v>3962</v>
      </c>
    </row>
    <row r="527" spans="1:46">
      <c r="A527" s="415">
        <v>30225</v>
      </c>
      <c r="AK527">
        <v>98</v>
      </c>
      <c r="AM527">
        <v>100.4</v>
      </c>
      <c r="AO527">
        <v>100</v>
      </c>
      <c r="AQ527">
        <v>107.0827</v>
      </c>
      <c r="AR527">
        <v>72.552499999999995</v>
      </c>
      <c r="AS527">
        <v>62.4803</v>
      </c>
      <c r="AT527">
        <v>3940</v>
      </c>
    </row>
    <row r="528" spans="1:46">
      <c r="A528" s="415">
        <v>30256</v>
      </c>
      <c r="AK528">
        <v>98</v>
      </c>
      <c r="AM528">
        <v>100.6</v>
      </c>
      <c r="AO528">
        <v>99.9</v>
      </c>
      <c r="AQ528">
        <v>101.9866</v>
      </c>
      <c r="AR528">
        <v>70.607100000000003</v>
      </c>
      <c r="AS528">
        <v>62.1417</v>
      </c>
      <c r="AT528">
        <v>3947</v>
      </c>
    </row>
    <row r="529" spans="1:46">
      <c r="A529" s="415">
        <v>30286</v>
      </c>
      <c r="AK529">
        <v>95.8</v>
      </c>
      <c r="AM529">
        <v>100.7</v>
      </c>
      <c r="AO529">
        <v>100</v>
      </c>
      <c r="AQ529">
        <v>103.44199999999999</v>
      </c>
      <c r="AR529">
        <v>71.200999999999993</v>
      </c>
      <c r="AS529">
        <v>61.712400000000002</v>
      </c>
      <c r="AT529">
        <v>3948</v>
      </c>
    </row>
    <row r="530" spans="1:46">
      <c r="A530" s="415">
        <v>30317</v>
      </c>
      <c r="AK530">
        <v>95.8</v>
      </c>
      <c r="AM530">
        <v>101.2</v>
      </c>
      <c r="AO530">
        <v>100.8</v>
      </c>
      <c r="AQ530">
        <v>115.1885</v>
      </c>
      <c r="AR530">
        <v>74.717200000000005</v>
      </c>
      <c r="AS530">
        <v>63.967399999999998</v>
      </c>
      <c r="AT530">
        <v>4021</v>
      </c>
    </row>
    <row r="531" spans="1:46">
      <c r="A531" s="415">
        <v>30348</v>
      </c>
      <c r="AK531">
        <v>97.6</v>
      </c>
      <c r="AM531">
        <v>101.6</v>
      </c>
      <c r="AO531">
        <v>102.3</v>
      </c>
      <c r="AQ531">
        <v>107.23180000000001</v>
      </c>
      <c r="AR531">
        <v>72.316800000000001</v>
      </c>
      <c r="AS531">
        <v>63.590400000000002</v>
      </c>
      <c r="AT531">
        <v>3964</v>
      </c>
    </row>
    <row r="532" spans="1:46">
      <c r="A532" s="415">
        <v>30376</v>
      </c>
      <c r="AK532">
        <v>97</v>
      </c>
      <c r="AM532">
        <v>101.9</v>
      </c>
      <c r="AO532">
        <v>102.4</v>
      </c>
      <c r="AQ532">
        <v>102.29300000000001</v>
      </c>
      <c r="AR532">
        <v>72.098299999999995</v>
      </c>
      <c r="AS532">
        <v>64.327500000000001</v>
      </c>
      <c r="AT532">
        <v>3942</v>
      </c>
    </row>
    <row r="533" spans="1:46">
      <c r="A533" s="415">
        <v>30407</v>
      </c>
      <c r="AK533">
        <v>99.4</v>
      </c>
      <c r="AM533">
        <v>102</v>
      </c>
      <c r="AO533">
        <v>102.8</v>
      </c>
      <c r="AQ533">
        <v>99.997399999999999</v>
      </c>
      <c r="AR533">
        <v>72.232299999999995</v>
      </c>
      <c r="AS533">
        <v>65.290300000000002</v>
      </c>
      <c r="AT533">
        <v>3948</v>
      </c>
    </row>
    <row r="534" spans="1:46">
      <c r="A534" s="415">
        <v>30437</v>
      </c>
      <c r="AK534">
        <v>99.5</v>
      </c>
      <c r="AM534">
        <v>102.3</v>
      </c>
      <c r="AO534">
        <v>103</v>
      </c>
      <c r="AQ534">
        <v>103.855</v>
      </c>
      <c r="AR534">
        <v>75.118300000000005</v>
      </c>
      <c r="AS534">
        <v>66.461600000000004</v>
      </c>
      <c r="AT534">
        <v>3960</v>
      </c>
    </row>
    <row r="535" spans="1:46">
      <c r="A535" s="415">
        <v>30468</v>
      </c>
      <c r="AK535">
        <v>99.8</v>
      </c>
      <c r="AM535">
        <v>102.6</v>
      </c>
      <c r="AO535">
        <v>103.7</v>
      </c>
      <c r="AQ535">
        <v>108.8004</v>
      </c>
      <c r="AR535">
        <v>78.503399999999999</v>
      </c>
      <c r="AS535">
        <v>67.645899999999997</v>
      </c>
      <c r="AT535">
        <v>4006</v>
      </c>
    </row>
    <row r="536" spans="1:46">
      <c r="A536" s="415">
        <v>30498</v>
      </c>
      <c r="AK536">
        <v>99.7</v>
      </c>
      <c r="AM536">
        <v>102.9</v>
      </c>
      <c r="AO536">
        <v>103.9</v>
      </c>
      <c r="AQ536">
        <v>110.2114</v>
      </c>
      <c r="AR536">
        <v>79.940299999999993</v>
      </c>
      <c r="AS536">
        <v>69.0578</v>
      </c>
      <c r="AT536">
        <v>4055</v>
      </c>
    </row>
    <row r="537" spans="1:46">
      <c r="A537" s="415">
        <v>30529</v>
      </c>
      <c r="AK537">
        <v>101.3</v>
      </c>
      <c r="AM537">
        <v>103.2</v>
      </c>
      <c r="AO537">
        <v>104.1</v>
      </c>
      <c r="AQ537">
        <v>110.3832</v>
      </c>
      <c r="AR537">
        <v>80.980800000000002</v>
      </c>
      <c r="AS537">
        <v>69.370099999999994</v>
      </c>
      <c r="AT537">
        <v>4100</v>
      </c>
    </row>
    <row r="538" spans="1:46">
      <c r="A538" s="415">
        <v>30560</v>
      </c>
      <c r="AK538">
        <v>101.8</v>
      </c>
      <c r="AM538">
        <v>103.4</v>
      </c>
      <c r="AO538">
        <v>104.1</v>
      </c>
      <c r="AQ538">
        <v>110.6657</v>
      </c>
      <c r="AR538">
        <v>81.616</v>
      </c>
      <c r="AS538">
        <v>70.194500000000005</v>
      </c>
      <c r="AT538">
        <v>4138</v>
      </c>
    </row>
    <row r="539" spans="1:46">
      <c r="A539" s="415">
        <v>30590</v>
      </c>
      <c r="AK539">
        <v>101.5</v>
      </c>
      <c r="AM539">
        <v>103.7</v>
      </c>
      <c r="AO539">
        <v>104.3</v>
      </c>
      <c r="AQ539">
        <v>112.4627</v>
      </c>
      <c r="AR539">
        <v>81.197599999999994</v>
      </c>
      <c r="AS539">
        <v>71.328699999999998</v>
      </c>
      <c r="AT539">
        <v>4178</v>
      </c>
    </row>
    <row r="540" spans="1:46">
      <c r="A540" s="415">
        <v>30621</v>
      </c>
      <c r="AK540">
        <v>99.7</v>
      </c>
      <c r="AM540">
        <v>104</v>
      </c>
      <c r="AO540">
        <v>104.3</v>
      </c>
      <c r="AQ540">
        <v>111.6318</v>
      </c>
      <c r="AR540">
        <v>80.496300000000005</v>
      </c>
      <c r="AS540">
        <v>71.156999999999996</v>
      </c>
      <c r="AT540">
        <v>4217</v>
      </c>
    </row>
    <row r="541" spans="1:46">
      <c r="A541" s="415">
        <v>30651</v>
      </c>
      <c r="AK541">
        <v>99.2</v>
      </c>
      <c r="AM541">
        <v>104.2</v>
      </c>
      <c r="AO541">
        <v>104.6</v>
      </c>
      <c r="AQ541">
        <v>100.3622</v>
      </c>
      <c r="AR541">
        <v>78.052400000000006</v>
      </c>
      <c r="AS541">
        <v>71.3399</v>
      </c>
      <c r="AT541">
        <v>4248</v>
      </c>
    </row>
    <row r="542" spans="1:46">
      <c r="A542" s="415">
        <v>30682</v>
      </c>
      <c r="AK542">
        <v>98.7</v>
      </c>
      <c r="AM542">
        <v>104.2</v>
      </c>
      <c r="AO542">
        <v>105</v>
      </c>
      <c r="AQ542">
        <v>110.8767</v>
      </c>
      <c r="AR542">
        <v>80.387500000000003</v>
      </c>
      <c r="AS542">
        <v>71.863799999999998</v>
      </c>
      <c r="AT542">
        <v>4305</v>
      </c>
    </row>
    <row r="543" spans="1:46">
      <c r="A543" s="415">
        <v>30713</v>
      </c>
      <c r="AK543">
        <v>100.9</v>
      </c>
      <c r="AM543">
        <v>104.8</v>
      </c>
      <c r="AO543">
        <v>105.9</v>
      </c>
      <c r="AQ543">
        <v>129.48759999999999</v>
      </c>
      <c r="AR543">
        <v>87.155900000000003</v>
      </c>
      <c r="AS543">
        <v>73.394499999999994</v>
      </c>
      <c r="AT543">
        <v>4410</v>
      </c>
    </row>
    <row r="544" spans="1:46">
      <c r="A544" s="415">
        <v>30742</v>
      </c>
      <c r="AK544">
        <v>103.5</v>
      </c>
      <c r="AM544">
        <v>105.3</v>
      </c>
      <c r="AO544">
        <v>106.4</v>
      </c>
      <c r="AQ544">
        <v>117.2704</v>
      </c>
      <c r="AR544">
        <v>82.941100000000006</v>
      </c>
      <c r="AS544">
        <v>72.9178</v>
      </c>
      <c r="AT544">
        <v>4393</v>
      </c>
    </row>
    <row r="545" spans="1:46">
      <c r="A545" s="415">
        <v>30773</v>
      </c>
      <c r="AK545">
        <v>102.5</v>
      </c>
      <c r="AM545">
        <v>105.4</v>
      </c>
      <c r="AO545">
        <v>106.6</v>
      </c>
      <c r="AQ545">
        <v>117.1875</v>
      </c>
      <c r="AR545">
        <v>83.487300000000005</v>
      </c>
      <c r="AS545">
        <v>73.4923</v>
      </c>
      <c r="AT545">
        <v>4423</v>
      </c>
    </row>
    <row r="546" spans="1:46">
      <c r="A546" s="415">
        <v>30803</v>
      </c>
      <c r="AK546">
        <v>104.2</v>
      </c>
      <c r="AM546">
        <v>105.3</v>
      </c>
      <c r="AO546">
        <v>106.3</v>
      </c>
      <c r="AQ546">
        <v>118.2085</v>
      </c>
      <c r="AR546">
        <v>84.169899999999998</v>
      </c>
      <c r="AS546">
        <v>73.621700000000004</v>
      </c>
      <c r="AT546">
        <v>4456</v>
      </c>
    </row>
    <row r="547" spans="1:46">
      <c r="A547" s="415">
        <v>30834</v>
      </c>
      <c r="AK547">
        <v>103.1</v>
      </c>
      <c r="AM547">
        <v>105.4</v>
      </c>
      <c r="AO547">
        <v>106.3</v>
      </c>
      <c r="AQ547">
        <v>118.7744</v>
      </c>
      <c r="AR547">
        <v>84.691699999999997</v>
      </c>
      <c r="AS547">
        <v>74.133099999999999</v>
      </c>
      <c r="AT547">
        <v>4507</v>
      </c>
    </row>
    <row r="548" spans="1:46">
      <c r="A548" s="415">
        <v>30864</v>
      </c>
      <c r="AK548">
        <v>103.3</v>
      </c>
      <c r="AM548">
        <v>105.7</v>
      </c>
      <c r="AO548">
        <v>106.5</v>
      </c>
      <c r="AQ548">
        <v>118.2</v>
      </c>
      <c r="AR548">
        <v>84.979600000000005</v>
      </c>
      <c r="AS548">
        <v>73.874600000000001</v>
      </c>
      <c r="AT548">
        <v>4534</v>
      </c>
    </row>
    <row r="549" spans="1:46">
      <c r="A549" s="415">
        <v>30895</v>
      </c>
      <c r="AK549">
        <v>103.9</v>
      </c>
      <c r="AM549">
        <v>106</v>
      </c>
      <c r="AO549">
        <v>106.8</v>
      </c>
      <c r="AQ549">
        <v>119.6786</v>
      </c>
      <c r="AR549">
        <v>84.493300000000005</v>
      </c>
      <c r="AS549">
        <v>74.122399999999999</v>
      </c>
      <c r="AT549">
        <v>4547</v>
      </c>
    </row>
    <row r="550" spans="1:46">
      <c r="A550" s="415">
        <v>30926</v>
      </c>
      <c r="AK550">
        <v>103.5</v>
      </c>
      <c r="AM550">
        <v>106.2</v>
      </c>
      <c r="AO550">
        <v>106.7</v>
      </c>
      <c r="AQ550">
        <v>117.46080000000001</v>
      </c>
      <c r="AR550">
        <v>84.260099999999994</v>
      </c>
      <c r="AS550">
        <v>74.299599999999998</v>
      </c>
      <c r="AT550">
        <v>4576</v>
      </c>
    </row>
    <row r="551" spans="1:46">
      <c r="A551" s="415">
        <v>30956</v>
      </c>
      <c r="AK551">
        <v>103.3</v>
      </c>
      <c r="AM551">
        <v>106.4</v>
      </c>
      <c r="AO551">
        <v>106.7</v>
      </c>
      <c r="AQ551">
        <v>115.3977</v>
      </c>
      <c r="AR551">
        <v>83.805899999999994</v>
      </c>
      <c r="AS551">
        <v>74.1387</v>
      </c>
      <c r="AT551">
        <v>4590</v>
      </c>
    </row>
    <row r="552" spans="1:46">
      <c r="A552" s="415">
        <v>30987</v>
      </c>
      <c r="AK552">
        <v>104</v>
      </c>
      <c r="AM552">
        <v>106.5</v>
      </c>
      <c r="AO552">
        <v>106.6</v>
      </c>
      <c r="AQ552">
        <v>119.83629999999999</v>
      </c>
      <c r="AR552">
        <v>85.380300000000005</v>
      </c>
      <c r="AS552">
        <v>73.991200000000006</v>
      </c>
      <c r="AT552">
        <v>4617</v>
      </c>
    </row>
    <row r="553" spans="1:46">
      <c r="A553" s="415">
        <v>31017</v>
      </c>
      <c r="AK553">
        <v>104.8</v>
      </c>
      <c r="AM553">
        <v>106.7</v>
      </c>
      <c r="AO553">
        <v>106.8</v>
      </c>
      <c r="AQ553">
        <v>116.81789999999999</v>
      </c>
      <c r="AR553">
        <v>84.443299999999994</v>
      </c>
      <c r="AS553">
        <v>74.579899999999995</v>
      </c>
      <c r="AT553">
        <v>4652</v>
      </c>
    </row>
    <row r="554" spans="1:46">
      <c r="A554" s="415">
        <v>31048</v>
      </c>
      <c r="AK554">
        <v>104.2</v>
      </c>
      <c r="AM554">
        <v>106.8</v>
      </c>
      <c r="AO554">
        <v>107.1</v>
      </c>
      <c r="AQ554">
        <v>114.7958</v>
      </c>
      <c r="AR554">
        <v>83.639700000000005</v>
      </c>
      <c r="AS554">
        <v>73.536100000000005</v>
      </c>
      <c r="AT554">
        <v>4668</v>
      </c>
    </row>
    <row r="555" spans="1:46">
      <c r="A555" s="415">
        <v>31079</v>
      </c>
      <c r="AK555">
        <v>104.8</v>
      </c>
      <c r="AM555">
        <v>106.7</v>
      </c>
      <c r="AO555">
        <v>107</v>
      </c>
      <c r="AQ555">
        <v>115.0898</v>
      </c>
      <c r="AR555">
        <v>84.011899999999997</v>
      </c>
      <c r="AS555">
        <v>73.535799999999995</v>
      </c>
      <c r="AT555">
        <v>4662</v>
      </c>
    </row>
    <row r="556" spans="1:46">
      <c r="A556" s="415">
        <v>31107</v>
      </c>
      <c r="AK556">
        <v>105.6</v>
      </c>
      <c r="AM556">
        <v>106.6</v>
      </c>
      <c r="AO556">
        <v>107.1</v>
      </c>
      <c r="AQ556">
        <v>120.7338</v>
      </c>
      <c r="AR556">
        <v>87.265699999999995</v>
      </c>
      <c r="AS556">
        <v>75.501300000000001</v>
      </c>
      <c r="AT556">
        <v>4730</v>
      </c>
    </row>
    <row r="557" spans="1:46">
      <c r="A557" s="415">
        <v>31138</v>
      </c>
      <c r="AK557">
        <v>105.2</v>
      </c>
      <c r="AM557">
        <v>106.6</v>
      </c>
      <c r="AO557">
        <v>107.2</v>
      </c>
      <c r="AQ557">
        <v>123.5663</v>
      </c>
      <c r="AR557">
        <v>87.984300000000005</v>
      </c>
      <c r="AS557">
        <v>75.508099999999999</v>
      </c>
      <c r="AT557">
        <v>4764</v>
      </c>
    </row>
    <row r="558" spans="1:46">
      <c r="A558" s="415">
        <v>31168</v>
      </c>
      <c r="AK558">
        <v>106.7</v>
      </c>
      <c r="AM558">
        <v>107.4</v>
      </c>
      <c r="AO558">
        <v>107.9</v>
      </c>
      <c r="AQ558">
        <v>123.1725</v>
      </c>
      <c r="AR558">
        <v>87.617699999999999</v>
      </c>
      <c r="AS558">
        <v>75.782700000000006</v>
      </c>
      <c r="AT558">
        <v>4787</v>
      </c>
    </row>
    <row r="559" spans="1:46">
      <c r="A559" s="415">
        <v>31199</v>
      </c>
      <c r="AK559">
        <v>106.2</v>
      </c>
      <c r="AM559">
        <v>107.9</v>
      </c>
      <c r="AO559">
        <v>108.5</v>
      </c>
      <c r="AQ559">
        <v>119.7927</v>
      </c>
      <c r="AR559">
        <v>87.101100000000002</v>
      </c>
      <c r="AS559">
        <v>76.132999999999996</v>
      </c>
      <c r="AT559">
        <v>4789</v>
      </c>
    </row>
    <row r="560" spans="1:46">
      <c r="A560" s="415">
        <v>31229</v>
      </c>
      <c r="AK560">
        <v>105.1</v>
      </c>
      <c r="AM560">
        <v>107.7</v>
      </c>
      <c r="AO560">
        <v>108.2</v>
      </c>
      <c r="AQ560">
        <v>119.29470000000001</v>
      </c>
      <c r="AR560">
        <v>88.3155</v>
      </c>
      <c r="AS560">
        <v>75.936099999999996</v>
      </c>
      <c r="AT560">
        <v>4799</v>
      </c>
    </row>
    <row r="561" spans="1:46">
      <c r="A561" s="415">
        <v>31260</v>
      </c>
      <c r="AK561">
        <v>105.3</v>
      </c>
      <c r="AM561">
        <v>107.7</v>
      </c>
      <c r="AO561">
        <v>107.9</v>
      </c>
      <c r="AQ561">
        <v>118.30240000000001</v>
      </c>
      <c r="AR561">
        <v>87.572699999999998</v>
      </c>
      <c r="AS561">
        <v>75.999499999999998</v>
      </c>
      <c r="AT561">
        <v>4823</v>
      </c>
    </row>
    <row r="562" spans="1:46">
      <c r="A562" s="415">
        <v>31291</v>
      </c>
      <c r="AK562">
        <v>104.8</v>
      </c>
      <c r="AM562">
        <v>107.5</v>
      </c>
      <c r="AO562">
        <v>107.4</v>
      </c>
      <c r="AQ562">
        <v>118.3888</v>
      </c>
      <c r="AR562">
        <v>87.552300000000002</v>
      </c>
      <c r="AS562">
        <v>75.929000000000002</v>
      </c>
      <c r="AT562">
        <v>4852</v>
      </c>
    </row>
    <row r="563" spans="1:46">
      <c r="A563" s="415">
        <v>31321</v>
      </c>
      <c r="AK563">
        <v>104.3</v>
      </c>
      <c r="AM563">
        <v>107.6</v>
      </c>
      <c r="AO563">
        <v>107.5</v>
      </c>
      <c r="AQ563">
        <v>115.76779999999999</v>
      </c>
      <c r="AR563">
        <v>87.760499999999993</v>
      </c>
      <c r="AS563">
        <v>76.064899999999994</v>
      </c>
      <c r="AT563">
        <v>4868</v>
      </c>
    </row>
    <row r="564" spans="1:46">
      <c r="A564" s="415">
        <v>31352</v>
      </c>
      <c r="AK564">
        <v>103.4</v>
      </c>
      <c r="AM564">
        <v>107.6</v>
      </c>
      <c r="AO564">
        <v>107.3</v>
      </c>
      <c r="AQ564">
        <v>107.9383</v>
      </c>
      <c r="AR564">
        <v>85.349500000000006</v>
      </c>
      <c r="AS564">
        <v>76.028599999999997</v>
      </c>
      <c r="AT564">
        <v>4879</v>
      </c>
    </row>
    <row r="565" spans="1:46">
      <c r="A565" s="415">
        <v>31382</v>
      </c>
      <c r="AK565">
        <v>104.1</v>
      </c>
      <c r="AM565">
        <v>107.8</v>
      </c>
      <c r="AO565">
        <v>107.6</v>
      </c>
      <c r="AQ565">
        <v>108.80419999999999</v>
      </c>
      <c r="AR565">
        <v>85.130799999999994</v>
      </c>
      <c r="AS565">
        <v>75.645099999999999</v>
      </c>
      <c r="AT565">
        <v>4887</v>
      </c>
    </row>
    <row r="566" spans="1:46">
      <c r="A566" s="415">
        <v>31413</v>
      </c>
      <c r="AK566">
        <v>105</v>
      </c>
      <c r="AM566">
        <v>107.8</v>
      </c>
      <c r="AO566">
        <v>106.7</v>
      </c>
      <c r="AQ566">
        <v>132.5001</v>
      </c>
      <c r="AR566">
        <v>92.681899999999999</v>
      </c>
      <c r="AS566">
        <v>77.477599999999995</v>
      </c>
      <c r="AT566">
        <v>4908</v>
      </c>
    </row>
    <row r="567" spans="1:46">
      <c r="A567" s="415">
        <v>31444</v>
      </c>
      <c r="AK567">
        <v>104.6</v>
      </c>
      <c r="AM567">
        <v>107.9</v>
      </c>
      <c r="AO567">
        <v>106.7</v>
      </c>
      <c r="AQ567">
        <v>121.2176</v>
      </c>
      <c r="AR567">
        <v>88.901200000000003</v>
      </c>
      <c r="AS567">
        <v>76.687299999999993</v>
      </c>
      <c r="AT567">
        <v>4904</v>
      </c>
    </row>
    <row r="568" spans="1:46">
      <c r="A568" s="415">
        <v>31472</v>
      </c>
      <c r="AK568">
        <v>104.4</v>
      </c>
      <c r="AM568">
        <v>107.8</v>
      </c>
      <c r="AO568">
        <v>106.9</v>
      </c>
      <c r="AQ568">
        <v>118.8306</v>
      </c>
      <c r="AR568">
        <v>89.053600000000003</v>
      </c>
      <c r="AS568">
        <v>76.851200000000006</v>
      </c>
      <c r="AT568">
        <v>4914</v>
      </c>
    </row>
    <row r="569" spans="1:46">
      <c r="A569" s="415">
        <v>31503</v>
      </c>
      <c r="AK569">
        <v>105</v>
      </c>
      <c r="AM569">
        <v>108.2</v>
      </c>
      <c r="AO569">
        <v>107.6</v>
      </c>
      <c r="AQ569">
        <v>117.0667</v>
      </c>
      <c r="AR569">
        <v>92.762299999999996</v>
      </c>
      <c r="AS569">
        <v>77.709199999999996</v>
      </c>
      <c r="AT569">
        <v>4950</v>
      </c>
    </row>
    <row r="570" spans="1:46">
      <c r="A570" s="415">
        <v>31533</v>
      </c>
      <c r="AK570">
        <v>103.8</v>
      </c>
      <c r="AM570">
        <v>108.2</v>
      </c>
      <c r="AO570">
        <v>107.7</v>
      </c>
      <c r="AQ570">
        <v>113.8704</v>
      </c>
      <c r="AR570">
        <v>91.870500000000007</v>
      </c>
      <c r="AS570">
        <v>78.038700000000006</v>
      </c>
      <c r="AT570">
        <v>4924</v>
      </c>
    </row>
    <row r="571" spans="1:46">
      <c r="A571" s="415">
        <v>31564</v>
      </c>
      <c r="AK571">
        <v>103.3</v>
      </c>
      <c r="AM571">
        <v>108.1</v>
      </c>
      <c r="AO571">
        <v>107.4</v>
      </c>
      <c r="AQ571">
        <v>113.5719</v>
      </c>
      <c r="AR571">
        <v>92.201999999999998</v>
      </c>
      <c r="AS571">
        <v>77.187399999999997</v>
      </c>
      <c r="AT571">
        <v>4917</v>
      </c>
    </row>
    <row r="572" spans="1:46">
      <c r="A572" s="415">
        <v>31594</v>
      </c>
      <c r="AK572">
        <v>102.6</v>
      </c>
      <c r="AM572">
        <v>108</v>
      </c>
      <c r="AO572">
        <v>107.5</v>
      </c>
      <c r="AQ572">
        <v>114.1022</v>
      </c>
      <c r="AR572">
        <v>91.607200000000006</v>
      </c>
      <c r="AS572">
        <v>77.668400000000005</v>
      </c>
      <c r="AT572">
        <v>4930</v>
      </c>
    </row>
    <row r="573" spans="1:46">
      <c r="A573" s="415">
        <v>31625</v>
      </c>
      <c r="AK573">
        <v>102.4</v>
      </c>
      <c r="AM573">
        <v>108</v>
      </c>
      <c r="AO573">
        <v>107.4</v>
      </c>
      <c r="AQ573">
        <v>115.9332</v>
      </c>
      <c r="AR573">
        <v>94.021900000000002</v>
      </c>
      <c r="AS573">
        <v>78.44</v>
      </c>
      <c r="AT573">
        <v>4943</v>
      </c>
    </row>
    <row r="574" spans="1:46">
      <c r="A574" s="415">
        <v>31656</v>
      </c>
      <c r="AK574">
        <v>102.7</v>
      </c>
      <c r="AM574">
        <v>108.2</v>
      </c>
      <c r="AO574">
        <v>107.7</v>
      </c>
      <c r="AQ574">
        <v>115.5585</v>
      </c>
      <c r="AR574">
        <v>94.603700000000003</v>
      </c>
      <c r="AS574">
        <v>78.508200000000002</v>
      </c>
      <c r="AT574">
        <v>4939</v>
      </c>
    </row>
    <row r="575" spans="1:46">
      <c r="A575" s="415">
        <v>31686</v>
      </c>
      <c r="AK575">
        <v>102.7</v>
      </c>
      <c r="AM575">
        <v>108.2</v>
      </c>
      <c r="AO575">
        <v>107.6</v>
      </c>
      <c r="AQ575">
        <v>117.5592</v>
      </c>
      <c r="AR575">
        <v>94.4726</v>
      </c>
      <c r="AS575">
        <v>78.473600000000005</v>
      </c>
      <c r="AT575">
        <v>4954</v>
      </c>
    </row>
    <row r="576" spans="1:46">
      <c r="A576" s="415">
        <v>31717</v>
      </c>
      <c r="AK576">
        <v>101.8</v>
      </c>
      <c r="AM576">
        <v>108.3</v>
      </c>
      <c r="AO576">
        <v>107.6</v>
      </c>
      <c r="AQ576">
        <v>115.1079</v>
      </c>
      <c r="AR576">
        <v>91.795100000000005</v>
      </c>
      <c r="AS576">
        <v>78.6648</v>
      </c>
      <c r="AT576">
        <v>4960</v>
      </c>
    </row>
    <row r="577" spans="1:46">
      <c r="A577" s="415">
        <v>31747</v>
      </c>
      <c r="AK577">
        <v>99.2</v>
      </c>
      <c r="AM577">
        <v>108.1</v>
      </c>
      <c r="AO577">
        <v>107.3</v>
      </c>
      <c r="AQ577">
        <v>118.8557</v>
      </c>
      <c r="AR577">
        <v>94.514899999999997</v>
      </c>
      <c r="AS577">
        <v>79.090100000000007</v>
      </c>
      <c r="AT577">
        <v>4993</v>
      </c>
    </row>
    <row r="578" spans="1:46">
      <c r="A578" s="415">
        <v>31778</v>
      </c>
      <c r="AK578">
        <v>100.1</v>
      </c>
      <c r="AM578">
        <v>108.1</v>
      </c>
      <c r="AO578">
        <v>107.6</v>
      </c>
      <c r="AQ578">
        <v>123.7144</v>
      </c>
      <c r="AR578">
        <v>99.412199999999999</v>
      </c>
      <c r="AS578">
        <v>80.099699999999999</v>
      </c>
      <c r="AT578">
        <v>5007</v>
      </c>
    </row>
    <row r="579" spans="1:46">
      <c r="A579" s="415">
        <v>31809</v>
      </c>
      <c r="AK579">
        <v>100.8</v>
      </c>
      <c r="AM579">
        <v>108.3</v>
      </c>
      <c r="AO579">
        <v>107.9</v>
      </c>
      <c r="AQ579">
        <v>123.1371</v>
      </c>
      <c r="AR579">
        <v>102.498</v>
      </c>
      <c r="AS579">
        <v>81.677599999999998</v>
      </c>
      <c r="AT579">
        <v>5038</v>
      </c>
    </row>
    <row r="580" spans="1:46">
      <c r="A580" s="415">
        <v>31837</v>
      </c>
      <c r="AK580">
        <v>101.2</v>
      </c>
      <c r="AM580">
        <v>108.4</v>
      </c>
      <c r="AO580">
        <v>108.1</v>
      </c>
      <c r="AQ580">
        <v>122.5765</v>
      </c>
      <c r="AR580">
        <v>98.567700000000002</v>
      </c>
      <c r="AS580">
        <v>81.372600000000006</v>
      </c>
      <c r="AT580">
        <v>5039</v>
      </c>
    </row>
    <row r="581" spans="1:46">
      <c r="A581" s="415">
        <v>31868</v>
      </c>
      <c r="AK581">
        <v>100.8</v>
      </c>
      <c r="AM581">
        <v>108.5</v>
      </c>
      <c r="AO581">
        <v>108.3</v>
      </c>
      <c r="AQ581">
        <v>123.5483</v>
      </c>
      <c r="AR581">
        <v>97.645700000000005</v>
      </c>
      <c r="AS581">
        <v>81.715500000000006</v>
      </c>
      <c r="AT581">
        <v>5053</v>
      </c>
    </row>
    <row r="582" spans="1:46">
      <c r="A582" s="415">
        <v>31898</v>
      </c>
      <c r="AK582">
        <v>101.2</v>
      </c>
      <c r="AM582">
        <v>108.7</v>
      </c>
      <c r="AO582">
        <v>108.3</v>
      </c>
      <c r="AQ582">
        <v>123.8514</v>
      </c>
      <c r="AR582">
        <v>99.323899999999995</v>
      </c>
      <c r="AS582">
        <v>82.392200000000003</v>
      </c>
      <c r="AT582">
        <v>5080</v>
      </c>
    </row>
    <row r="583" spans="1:46">
      <c r="A583" s="415">
        <v>31929</v>
      </c>
      <c r="AK583">
        <v>101.2</v>
      </c>
      <c r="AM583">
        <v>109.2</v>
      </c>
      <c r="AO583">
        <v>108.6</v>
      </c>
      <c r="AQ583">
        <v>123.3154</v>
      </c>
      <c r="AR583">
        <v>97.294700000000006</v>
      </c>
      <c r="AS583">
        <v>82.560299999999998</v>
      </c>
      <c r="AT583">
        <v>5086</v>
      </c>
    </row>
    <row r="584" spans="1:46">
      <c r="A584" s="415">
        <v>31959</v>
      </c>
      <c r="AK584">
        <v>101.1</v>
      </c>
      <c r="AM584">
        <v>109.7</v>
      </c>
      <c r="AO584">
        <v>109.2</v>
      </c>
      <c r="AQ584">
        <v>127.3206</v>
      </c>
      <c r="AR584">
        <v>98.978399999999993</v>
      </c>
      <c r="AS584">
        <v>82.929400000000001</v>
      </c>
      <c r="AT584">
        <v>5092</v>
      </c>
    </row>
    <row r="585" spans="1:46">
      <c r="A585" s="415">
        <v>31990</v>
      </c>
      <c r="AK585">
        <v>101.1</v>
      </c>
      <c r="AM585">
        <v>110.2</v>
      </c>
      <c r="AO585">
        <v>109.7</v>
      </c>
      <c r="AQ585">
        <v>122.6067</v>
      </c>
      <c r="AR585">
        <v>97.640199999999993</v>
      </c>
      <c r="AS585">
        <v>83.539299999999997</v>
      </c>
      <c r="AT585">
        <v>5102</v>
      </c>
    </row>
    <row r="586" spans="1:46">
      <c r="A586" s="415">
        <v>32021</v>
      </c>
      <c r="AK586">
        <v>101.1</v>
      </c>
      <c r="AM586">
        <v>110.8</v>
      </c>
      <c r="AO586">
        <v>110.5</v>
      </c>
      <c r="AQ586">
        <v>125.4666</v>
      </c>
      <c r="AR586">
        <v>99.528000000000006</v>
      </c>
      <c r="AS586">
        <v>84.012</v>
      </c>
      <c r="AT586">
        <v>5096</v>
      </c>
    </row>
    <row r="587" spans="1:46">
      <c r="A587" s="415">
        <v>32051</v>
      </c>
      <c r="AK587">
        <v>101</v>
      </c>
      <c r="AM587">
        <v>111.3</v>
      </c>
      <c r="AO587">
        <v>111.5</v>
      </c>
      <c r="AQ587">
        <v>127.3937</v>
      </c>
      <c r="AR587">
        <v>100.5164</v>
      </c>
      <c r="AS587">
        <v>85.003100000000003</v>
      </c>
      <c r="AT587">
        <v>5142</v>
      </c>
    </row>
    <row r="588" spans="1:46">
      <c r="A588" s="415">
        <v>32082</v>
      </c>
      <c r="AK588">
        <v>100.9</v>
      </c>
      <c r="AM588">
        <v>112</v>
      </c>
      <c r="AO588">
        <v>112.2</v>
      </c>
      <c r="AQ588">
        <v>127.2826</v>
      </c>
      <c r="AR588">
        <v>100.02809999999999</v>
      </c>
      <c r="AS588">
        <v>84.983000000000004</v>
      </c>
      <c r="AT588">
        <v>5152</v>
      </c>
    </row>
    <row r="589" spans="1:46">
      <c r="A589" s="415">
        <v>32112</v>
      </c>
      <c r="AK589">
        <v>100.6</v>
      </c>
      <c r="AM589">
        <v>112.6</v>
      </c>
      <c r="AO589">
        <v>112.6</v>
      </c>
      <c r="AQ589">
        <v>124.5861</v>
      </c>
      <c r="AR589">
        <v>101.9787</v>
      </c>
      <c r="AS589">
        <v>85.683999999999997</v>
      </c>
      <c r="AT589">
        <v>5180</v>
      </c>
    </row>
    <row r="590" spans="1:46">
      <c r="A590" s="415">
        <v>32143</v>
      </c>
      <c r="AK590">
        <v>100.7</v>
      </c>
      <c r="AM590">
        <v>113.7</v>
      </c>
      <c r="AO590">
        <v>113.9</v>
      </c>
      <c r="AQ590">
        <v>111.7734</v>
      </c>
      <c r="AR590">
        <v>95.934600000000003</v>
      </c>
      <c r="AS590">
        <v>84.216200000000001</v>
      </c>
      <c r="AT590">
        <v>5094</v>
      </c>
    </row>
    <row r="591" spans="1:46">
      <c r="A591" s="415">
        <v>32174</v>
      </c>
      <c r="AK591">
        <v>101.5</v>
      </c>
      <c r="AM591">
        <v>113.9</v>
      </c>
      <c r="AO591">
        <v>114</v>
      </c>
      <c r="AQ591">
        <v>119.7415</v>
      </c>
      <c r="AR591">
        <v>100.3212</v>
      </c>
      <c r="AS591">
        <v>85.066599999999994</v>
      </c>
      <c r="AT591">
        <v>5162</v>
      </c>
    </row>
    <row r="592" spans="1:46">
      <c r="A592" s="415">
        <v>32203</v>
      </c>
      <c r="AK592">
        <v>101.1</v>
      </c>
      <c r="AM592">
        <v>114.3</v>
      </c>
      <c r="AO592">
        <v>114.2</v>
      </c>
      <c r="AQ592">
        <v>124.7782</v>
      </c>
      <c r="AR592">
        <v>101.7843</v>
      </c>
      <c r="AS592">
        <v>85.4756</v>
      </c>
      <c r="AT592">
        <v>5201</v>
      </c>
    </row>
    <row r="593" spans="1:46">
      <c r="A593" s="415">
        <v>32234</v>
      </c>
      <c r="AK593">
        <v>101.6</v>
      </c>
      <c r="AM593">
        <v>114.8</v>
      </c>
      <c r="AO593">
        <v>114.9</v>
      </c>
      <c r="AQ593">
        <v>123.21559999999999</v>
      </c>
      <c r="AR593">
        <v>100.6405</v>
      </c>
      <c r="AS593">
        <v>85.084299999999999</v>
      </c>
      <c r="AT593">
        <v>5227</v>
      </c>
    </row>
    <row r="594" spans="1:46">
      <c r="A594" s="415">
        <v>32264</v>
      </c>
      <c r="AK594">
        <v>102.3</v>
      </c>
      <c r="AM594">
        <v>115.2</v>
      </c>
      <c r="AO594">
        <v>115.2</v>
      </c>
      <c r="AQ594">
        <v>125.9165</v>
      </c>
      <c r="AR594">
        <v>101.8943</v>
      </c>
      <c r="AS594">
        <v>85.228700000000003</v>
      </c>
      <c r="AT594">
        <v>5228</v>
      </c>
    </row>
    <row r="595" spans="1:46">
      <c r="A595" s="415">
        <v>32295</v>
      </c>
      <c r="AK595">
        <v>101.7</v>
      </c>
      <c r="AM595">
        <v>115.7</v>
      </c>
      <c r="AO595">
        <v>115.3</v>
      </c>
      <c r="AQ595">
        <v>126.764</v>
      </c>
      <c r="AR595">
        <v>100.8629</v>
      </c>
      <c r="AS595">
        <v>84.5929</v>
      </c>
      <c r="AT595">
        <v>5261</v>
      </c>
    </row>
    <row r="596" spans="1:46">
      <c r="A596" s="415">
        <v>32325</v>
      </c>
      <c r="AK596">
        <v>101.5</v>
      </c>
      <c r="AM596">
        <v>116.4</v>
      </c>
      <c r="AO596">
        <v>115.9</v>
      </c>
      <c r="AQ596">
        <v>120.8771</v>
      </c>
      <c r="AR596">
        <v>98.596500000000006</v>
      </c>
      <c r="AS596">
        <v>84.614500000000007</v>
      </c>
      <c r="AT596">
        <v>5270</v>
      </c>
    </row>
    <row r="597" spans="1:46">
      <c r="A597" s="415">
        <v>32356</v>
      </c>
      <c r="AK597">
        <v>101.4</v>
      </c>
      <c r="AM597">
        <v>116.7</v>
      </c>
      <c r="AO597">
        <v>116.1</v>
      </c>
      <c r="AQ597">
        <v>119.97280000000001</v>
      </c>
      <c r="AR597">
        <v>98.925799999999995</v>
      </c>
      <c r="AS597">
        <v>84.109800000000007</v>
      </c>
      <c r="AT597">
        <v>5268</v>
      </c>
    </row>
    <row r="598" spans="1:46">
      <c r="A598" s="415">
        <v>32387</v>
      </c>
      <c r="AK598">
        <v>100.9</v>
      </c>
      <c r="AM598">
        <v>117.1</v>
      </c>
      <c r="AO598">
        <v>116.3</v>
      </c>
      <c r="AQ598">
        <v>121.2475</v>
      </c>
      <c r="AR598">
        <v>98.863500000000002</v>
      </c>
      <c r="AS598">
        <v>84.377300000000005</v>
      </c>
      <c r="AT598">
        <v>5270</v>
      </c>
    </row>
    <row r="599" spans="1:46">
      <c r="A599" s="415">
        <v>32417</v>
      </c>
      <c r="AK599">
        <v>100.7</v>
      </c>
      <c r="AM599">
        <v>117.7</v>
      </c>
      <c r="AO599">
        <v>117.1</v>
      </c>
      <c r="AQ599">
        <v>120.9669</v>
      </c>
      <c r="AR599">
        <v>100.0124</v>
      </c>
      <c r="AS599">
        <v>84.703100000000006</v>
      </c>
      <c r="AT599">
        <v>5262</v>
      </c>
    </row>
    <row r="600" spans="1:46">
      <c r="A600" s="415">
        <v>32448</v>
      </c>
      <c r="AK600">
        <v>100.6</v>
      </c>
      <c r="AM600">
        <v>118.3</v>
      </c>
      <c r="AO600">
        <v>117.4</v>
      </c>
      <c r="AQ600">
        <v>121.37560000000001</v>
      </c>
      <c r="AR600">
        <v>100.61150000000001</v>
      </c>
      <c r="AS600">
        <v>85.076999999999998</v>
      </c>
      <c r="AT600">
        <v>5273</v>
      </c>
    </row>
    <row r="601" spans="1:46">
      <c r="A601" s="415">
        <v>32478</v>
      </c>
      <c r="AK601">
        <v>100.6</v>
      </c>
      <c r="AM601">
        <v>118.9</v>
      </c>
      <c r="AO601">
        <v>117.6</v>
      </c>
      <c r="AQ601">
        <v>127.017</v>
      </c>
      <c r="AR601">
        <v>101.9003</v>
      </c>
      <c r="AS601">
        <v>85.046700000000001</v>
      </c>
      <c r="AT601">
        <v>5277</v>
      </c>
    </row>
    <row r="602" spans="1:46">
      <c r="A602" s="415">
        <v>32509</v>
      </c>
      <c r="AK602">
        <v>100.7</v>
      </c>
      <c r="AM602">
        <v>119.5</v>
      </c>
      <c r="AO602">
        <v>118.3</v>
      </c>
      <c r="AQ602">
        <v>132.624</v>
      </c>
      <c r="AR602">
        <v>103.7497</v>
      </c>
      <c r="AS602">
        <v>86.643000000000001</v>
      </c>
      <c r="AT602">
        <v>5289</v>
      </c>
    </row>
    <row r="603" spans="1:46">
      <c r="A603" s="415">
        <v>32540</v>
      </c>
      <c r="AK603">
        <v>100.2</v>
      </c>
      <c r="AM603">
        <v>120</v>
      </c>
      <c r="AO603">
        <v>118.6</v>
      </c>
      <c r="AQ603">
        <v>114.8022</v>
      </c>
      <c r="AR603">
        <v>98.699399999999997</v>
      </c>
      <c r="AS603">
        <v>84.479399999999998</v>
      </c>
      <c r="AT603">
        <v>5278</v>
      </c>
    </row>
    <row r="604" spans="1:46">
      <c r="A604" s="415">
        <v>32568</v>
      </c>
      <c r="AK604">
        <v>100.2</v>
      </c>
      <c r="AM604">
        <v>120.4</v>
      </c>
      <c r="AO604">
        <v>118.9</v>
      </c>
      <c r="AQ604">
        <v>116.07980000000001</v>
      </c>
      <c r="AR604">
        <v>100.7054</v>
      </c>
      <c r="AS604">
        <v>84.768600000000006</v>
      </c>
      <c r="AT604">
        <v>5260</v>
      </c>
    </row>
    <row r="605" spans="1:46">
      <c r="A605" s="415">
        <v>32599</v>
      </c>
      <c r="AK605">
        <v>101.2</v>
      </c>
      <c r="AM605">
        <v>120.7</v>
      </c>
      <c r="AO605">
        <v>119.3</v>
      </c>
      <c r="AQ605">
        <v>119.4195</v>
      </c>
      <c r="AR605">
        <v>101.8967</v>
      </c>
      <c r="AS605">
        <v>84.7226</v>
      </c>
      <c r="AT605">
        <v>5295</v>
      </c>
    </row>
    <row r="606" spans="1:46">
      <c r="A606" s="415">
        <v>32629</v>
      </c>
      <c r="AK606">
        <v>101.2</v>
      </c>
      <c r="AM606">
        <v>121.1</v>
      </c>
      <c r="AO606">
        <v>119.6</v>
      </c>
      <c r="AQ606">
        <v>118.1367</v>
      </c>
      <c r="AR606">
        <v>98.912499999999994</v>
      </c>
      <c r="AS606">
        <v>83.991699999999994</v>
      </c>
      <c r="AT606">
        <v>5299</v>
      </c>
    </row>
    <row r="607" spans="1:46">
      <c r="A607" s="415">
        <v>32660</v>
      </c>
      <c r="AK607">
        <v>101.2</v>
      </c>
      <c r="AM607">
        <v>121.4</v>
      </c>
      <c r="AO607">
        <v>119.6</v>
      </c>
      <c r="AQ607">
        <v>117.51309999999999</v>
      </c>
      <c r="AR607">
        <v>98.186700000000002</v>
      </c>
      <c r="AS607">
        <v>84.139799999999994</v>
      </c>
      <c r="AT607">
        <v>5298</v>
      </c>
    </row>
    <row r="608" spans="1:46">
      <c r="A608" s="415">
        <v>32690</v>
      </c>
      <c r="AK608">
        <v>101.2</v>
      </c>
      <c r="AM608">
        <v>121.5</v>
      </c>
      <c r="AO608">
        <v>119.8</v>
      </c>
      <c r="AQ608">
        <v>117.983</v>
      </c>
      <c r="AR608">
        <v>100.2422</v>
      </c>
      <c r="AS608">
        <v>84.109800000000007</v>
      </c>
      <c r="AT608">
        <v>5317</v>
      </c>
    </row>
    <row r="609" spans="1:46">
      <c r="A609" s="415">
        <v>32721</v>
      </c>
      <c r="AK609">
        <v>100.9</v>
      </c>
      <c r="AM609">
        <v>121.7</v>
      </c>
      <c r="AO609">
        <v>119.5</v>
      </c>
      <c r="AQ609">
        <v>123.8425</v>
      </c>
      <c r="AR609">
        <v>101.1211</v>
      </c>
      <c r="AS609">
        <v>84.089600000000004</v>
      </c>
      <c r="AT609">
        <v>5330</v>
      </c>
    </row>
    <row r="610" spans="1:46">
      <c r="A610" s="415">
        <v>32752</v>
      </c>
      <c r="AK610">
        <v>101.6</v>
      </c>
      <c r="AM610">
        <v>122</v>
      </c>
      <c r="AO610">
        <v>119.9</v>
      </c>
      <c r="AQ610">
        <v>120.71259999999999</v>
      </c>
      <c r="AR610">
        <v>98.996200000000002</v>
      </c>
      <c r="AS610">
        <v>83.893000000000001</v>
      </c>
      <c r="AT610">
        <v>5323</v>
      </c>
    </row>
    <row r="611" spans="1:46">
      <c r="A611" s="415">
        <v>32782</v>
      </c>
      <c r="AK611">
        <v>101.7</v>
      </c>
      <c r="AM611">
        <v>122.5</v>
      </c>
      <c r="AO611">
        <v>120.6</v>
      </c>
      <c r="AQ611">
        <v>124.1621</v>
      </c>
      <c r="AR611">
        <v>101.306</v>
      </c>
      <c r="AS611">
        <v>84.289400000000001</v>
      </c>
      <c r="AT611">
        <v>5347</v>
      </c>
    </row>
    <row r="612" spans="1:46">
      <c r="A612" s="415">
        <v>32813</v>
      </c>
      <c r="AK612">
        <v>101.6</v>
      </c>
      <c r="AM612">
        <v>122.3</v>
      </c>
      <c r="AO612">
        <v>120.2</v>
      </c>
      <c r="AQ612">
        <v>125.48909999999999</v>
      </c>
      <c r="AR612">
        <v>100.3973</v>
      </c>
      <c r="AS612">
        <v>84.260099999999994</v>
      </c>
      <c r="AT612">
        <v>5364</v>
      </c>
    </row>
    <row r="613" spans="1:46">
      <c r="A613" s="415">
        <v>32843</v>
      </c>
      <c r="AK613">
        <v>101.7</v>
      </c>
      <c r="AM613">
        <v>122.1</v>
      </c>
      <c r="AO613">
        <v>119.4</v>
      </c>
      <c r="AQ613">
        <v>114.9192</v>
      </c>
      <c r="AR613">
        <v>97.275700000000001</v>
      </c>
      <c r="AS613">
        <v>83.129000000000005</v>
      </c>
      <c r="AT613">
        <v>5309</v>
      </c>
    </row>
    <row r="614" spans="1:46">
      <c r="A614" s="415">
        <v>32874</v>
      </c>
      <c r="AK614">
        <v>101.7</v>
      </c>
      <c r="AM614">
        <v>121.9</v>
      </c>
      <c r="AO614">
        <v>119.1</v>
      </c>
      <c r="AQ614">
        <v>138.23519999999999</v>
      </c>
      <c r="AR614">
        <v>104.8689</v>
      </c>
      <c r="AS614">
        <v>85.078299999999999</v>
      </c>
      <c r="AT614">
        <v>5422</v>
      </c>
    </row>
    <row r="615" spans="1:46">
      <c r="A615" s="415">
        <v>32905</v>
      </c>
      <c r="AK615">
        <v>101.7</v>
      </c>
      <c r="AM615">
        <v>121.9</v>
      </c>
      <c r="AO615">
        <v>119</v>
      </c>
      <c r="AQ615">
        <v>134.52699999999999</v>
      </c>
      <c r="AR615">
        <v>104.0865</v>
      </c>
      <c r="AS615">
        <v>85.4161</v>
      </c>
      <c r="AT615">
        <v>5416</v>
      </c>
    </row>
    <row r="616" spans="1:46">
      <c r="A616" s="415">
        <v>32933</v>
      </c>
      <c r="AK616">
        <v>102</v>
      </c>
      <c r="AM616">
        <v>122.4</v>
      </c>
      <c r="AO616">
        <v>119.6</v>
      </c>
      <c r="AQ616">
        <v>132.54349999999999</v>
      </c>
      <c r="AR616">
        <v>102.6641</v>
      </c>
      <c r="AS616">
        <v>85.433700000000002</v>
      </c>
      <c r="AT616">
        <v>5392</v>
      </c>
    </row>
    <row r="617" spans="1:46">
      <c r="A617" s="415">
        <v>32964</v>
      </c>
      <c r="AK617">
        <v>102.5</v>
      </c>
      <c r="AM617">
        <v>122.9</v>
      </c>
      <c r="AO617">
        <v>120.1</v>
      </c>
      <c r="AQ617">
        <v>127.1888</v>
      </c>
      <c r="AR617">
        <v>100.8867</v>
      </c>
      <c r="AS617">
        <v>84.344899999999996</v>
      </c>
      <c r="AT617">
        <v>5355</v>
      </c>
    </row>
    <row r="618" spans="1:46">
      <c r="A618" s="415">
        <v>32994</v>
      </c>
      <c r="AK618">
        <v>102.5</v>
      </c>
      <c r="AM618">
        <v>123</v>
      </c>
      <c r="AO618">
        <v>120.1</v>
      </c>
      <c r="AQ618">
        <v>123.91540000000001</v>
      </c>
      <c r="AR618">
        <v>98.276700000000005</v>
      </c>
      <c r="AS618">
        <v>83.929299999999998</v>
      </c>
      <c r="AT618">
        <v>5321</v>
      </c>
    </row>
    <row r="619" spans="1:46">
      <c r="A619" s="415">
        <v>33025</v>
      </c>
      <c r="AK619">
        <v>102.4</v>
      </c>
      <c r="AM619">
        <v>122.7</v>
      </c>
      <c r="AO619">
        <v>119.5</v>
      </c>
      <c r="AQ619">
        <v>123.1297</v>
      </c>
      <c r="AR619">
        <v>97.425399999999996</v>
      </c>
      <c r="AS619">
        <v>84.247900000000001</v>
      </c>
      <c r="AT619">
        <v>5303</v>
      </c>
    </row>
    <row r="620" spans="1:46">
      <c r="A620" s="415">
        <v>33055</v>
      </c>
      <c r="AK620">
        <v>102.7</v>
      </c>
      <c r="AM620">
        <v>122.9</v>
      </c>
      <c r="AO620">
        <v>119.7</v>
      </c>
      <c r="AQ620">
        <v>122.3571</v>
      </c>
      <c r="AR620">
        <v>95.399600000000007</v>
      </c>
      <c r="AS620">
        <v>83.541799999999995</v>
      </c>
      <c r="AT620">
        <v>5274</v>
      </c>
    </row>
    <row r="621" spans="1:46">
      <c r="A621" s="415">
        <v>33086</v>
      </c>
      <c r="AK621">
        <v>102.8</v>
      </c>
      <c r="AM621">
        <v>123</v>
      </c>
      <c r="AO621">
        <v>119.5</v>
      </c>
      <c r="AQ621">
        <v>119.643</v>
      </c>
      <c r="AR621">
        <v>94.990200000000002</v>
      </c>
      <c r="AS621">
        <v>83.465199999999996</v>
      </c>
      <c r="AT621">
        <v>5234</v>
      </c>
    </row>
    <row r="622" spans="1:46">
      <c r="A622" s="415">
        <v>33117</v>
      </c>
      <c r="AK622">
        <v>103.5</v>
      </c>
      <c r="AM622">
        <v>123.4</v>
      </c>
      <c r="AO622">
        <v>119.8</v>
      </c>
      <c r="AQ622">
        <v>118.7076</v>
      </c>
      <c r="AR622">
        <v>94.328000000000003</v>
      </c>
      <c r="AS622">
        <v>83.117000000000004</v>
      </c>
      <c r="AT622">
        <v>5197</v>
      </c>
    </row>
    <row r="623" spans="1:46">
      <c r="A623" s="415">
        <v>33147</v>
      </c>
      <c r="AK623">
        <v>103.6</v>
      </c>
      <c r="AM623">
        <v>123.5</v>
      </c>
      <c r="AO623">
        <v>119.6</v>
      </c>
      <c r="AQ623">
        <v>113.69880000000001</v>
      </c>
      <c r="AR623">
        <v>91.120099999999994</v>
      </c>
      <c r="AS623">
        <v>82.390699999999995</v>
      </c>
      <c r="AT623">
        <v>5134</v>
      </c>
    </row>
    <row r="624" spans="1:46">
      <c r="A624" s="415">
        <v>33178</v>
      </c>
      <c r="AK624">
        <v>103.7</v>
      </c>
      <c r="AM624">
        <v>123.6</v>
      </c>
      <c r="AO624">
        <v>119.7</v>
      </c>
      <c r="AQ624">
        <v>116.5984</v>
      </c>
      <c r="AR624">
        <v>94.624200000000002</v>
      </c>
      <c r="AS624">
        <v>82.259600000000006</v>
      </c>
      <c r="AT624">
        <v>5095</v>
      </c>
    </row>
    <row r="625" spans="1:46">
      <c r="A625" s="415">
        <v>33208</v>
      </c>
      <c r="AK625">
        <v>103.8</v>
      </c>
      <c r="AM625">
        <v>123.7</v>
      </c>
      <c r="AO625">
        <v>119.7</v>
      </c>
      <c r="AQ625">
        <v>108.4816</v>
      </c>
      <c r="AR625">
        <v>93.5304</v>
      </c>
      <c r="AS625">
        <v>81.639700000000005</v>
      </c>
      <c r="AT625">
        <v>5047</v>
      </c>
    </row>
    <row r="626" spans="1:46">
      <c r="A626" s="415">
        <v>33239</v>
      </c>
      <c r="AK626">
        <v>105</v>
      </c>
      <c r="AM626">
        <v>124</v>
      </c>
      <c r="AO626">
        <v>120</v>
      </c>
      <c r="AQ626">
        <v>101.6626</v>
      </c>
      <c r="AR626">
        <v>85.988</v>
      </c>
      <c r="AS626">
        <v>78.705100000000002</v>
      </c>
      <c r="AT626">
        <v>4972</v>
      </c>
    </row>
    <row r="627" spans="1:46">
      <c r="A627" s="415">
        <v>33270</v>
      </c>
      <c r="AK627">
        <v>105.3</v>
      </c>
      <c r="AM627">
        <v>123.8</v>
      </c>
      <c r="AO627">
        <v>119.9</v>
      </c>
      <c r="AQ627">
        <v>108.7329</v>
      </c>
      <c r="AR627">
        <v>90.3673</v>
      </c>
      <c r="AS627">
        <v>78.425899999999999</v>
      </c>
      <c r="AT627">
        <v>4929</v>
      </c>
    </row>
    <row r="628" spans="1:46">
      <c r="A628" s="415">
        <v>33298</v>
      </c>
      <c r="AK628">
        <v>105.8</v>
      </c>
      <c r="AM628">
        <v>123.9</v>
      </c>
      <c r="AO628">
        <v>120</v>
      </c>
      <c r="AQ628">
        <v>105.2111</v>
      </c>
      <c r="AR628">
        <v>86.846999999999994</v>
      </c>
      <c r="AS628">
        <v>77.609899999999996</v>
      </c>
      <c r="AT628">
        <v>4881</v>
      </c>
    </row>
    <row r="629" spans="1:46">
      <c r="A629" s="415">
        <v>33329</v>
      </c>
      <c r="AK629">
        <v>106.3</v>
      </c>
      <c r="AM629">
        <v>124.2</v>
      </c>
      <c r="AO629">
        <v>120.1</v>
      </c>
      <c r="AQ629">
        <v>104.20529999999999</v>
      </c>
      <c r="AR629">
        <v>86.693600000000004</v>
      </c>
      <c r="AS629">
        <v>78.151799999999994</v>
      </c>
      <c r="AT629">
        <v>4842</v>
      </c>
    </row>
    <row r="630" spans="1:46">
      <c r="A630" s="415">
        <v>33359</v>
      </c>
      <c r="AK630">
        <v>106.7</v>
      </c>
      <c r="AM630">
        <v>124.4</v>
      </c>
      <c r="AO630">
        <v>120.6</v>
      </c>
      <c r="AQ630">
        <v>104.1095</v>
      </c>
      <c r="AR630">
        <v>85.413600000000002</v>
      </c>
      <c r="AS630">
        <v>78.211200000000005</v>
      </c>
      <c r="AT630">
        <v>4800</v>
      </c>
    </row>
    <row r="631" spans="1:46">
      <c r="A631" s="415">
        <v>33390</v>
      </c>
      <c r="AK631">
        <v>106.6</v>
      </c>
      <c r="AM631">
        <v>125.1</v>
      </c>
      <c r="AO631">
        <v>121.4</v>
      </c>
      <c r="AQ631">
        <v>105.9635</v>
      </c>
      <c r="AR631">
        <v>87.5565</v>
      </c>
      <c r="AS631">
        <v>79.520099999999999</v>
      </c>
      <c r="AT631">
        <v>4782</v>
      </c>
    </row>
    <row r="632" spans="1:46">
      <c r="A632" s="415">
        <v>33420</v>
      </c>
      <c r="AK632">
        <v>106.4</v>
      </c>
      <c r="AM632">
        <v>125.3</v>
      </c>
      <c r="AO632">
        <v>121.5</v>
      </c>
      <c r="AQ632">
        <v>107.9696</v>
      </c>
      <c r="AR632">
        <v>87.330399999999997</v>
      </c>
      <c r="AS632">
        <v>79.392799999999994</v>
      </c>
      <c r="AT632">
        <v>4752</v>
      </c>
    </row>
    <row r="633" spans="1:46">
      <c r="A633" s="415">
        <v>33451</v>
      </c>
      <c r="AK633">
        <v>106.2</v>
      </c>
      <c r="AM633">
        <v>124.7</v>
      </c>
      <c r="AO633">
        <v>120.3</v>
      </c>
      <c r="AQ633">
        <v>107.1229</v>
      </c>
      <c r="AR633">
        <v>86.177300000000002</v>
      </c>
      <c r="AS633">
        <v>80.177099999999996</v>
      </c>
      <c r="AT633">
        <v>4733</v>
      </c>
    </row>
    <row r="634" spans="1:46">
      <c r="A634" s="415">
        <v>33482</v>
      </c>
      <c r="AK634">
        <v>105.4</v>
      </c>
      <c r="AM634">
        <v>124.8</v>
      </c>
      <c r="AO634">
        <v>120.3</v>
      </c>
      <c r="AQ634">
        <v>108.3291</v>
      </c>
      <c r="AR634">
        <v>86.7971</v>
      </c>
      <c r="AS634">
        <v>80.506200000000007</v>
      </c>
      <c r="AT634">
        <v>4728</v>
      </c>
    </row>
    <row r="635" spans="1:46">
      <c r="A635" s="415">
        <v>33512</v>
      </c>
      <c r="AK635">
        <v>105.5</v>
      </c>
      <c r="AM635">
        <v>124.6</v>
      </c>
      <c r="AO635">
        <v>120.2</v>
      </c>
      <c r="AQ635">
        <v>108.6889</v>
      </c>
      <c r="AR635">
        <v>87.453000000000003</v>
      </c>
      <c r="AS635">
        <v>79.775199999999998</v>
      </c>
      <c r="AT635">
        <v>4698</v>
      </c>
    </row>
    <row r="636" spans="1:46">
      <c r="A636" s="415">
        <v>33543</v>
      </c>
      <c r="AK636">
        <v>105</v>
      </c>
      <c r="AM636">
        <v>124.5</v>
      </c>
      <c r="AO636">
        <v>120.1</v>
      </c>
      <c r="AQ636">
        <v>103.87439999999999</v>
      </c>
      <c r="AR636">
        <v>85.755799999999994</v>
      </c>
      <c r="AS636">
        <v>80.391300000000001</v>
      </c>
      <c r="AT636">
        <v>4640</v>
      </c>
    </row>
    <row r="637" spans="1:46">
      <c r="A637" s="415">
        <v>33573</v>
      </c>
      <c r="AK637">
        <v>104.9</v>
      </c>
      <c r="AM637">
        <v>124.6</v>
      </c>
      <c r="AO637">
        <v>120.2</v>
      </c>
      <c r="AQ637">
        <v>108.3536</v>
      </c>
      <c r="AR637">
        <v>87.208799999999997</v>
      </c>
      <c r="AS637">
        <v>80.292100000000005</v>
      </c>
      <c r="AT637">
        <v>4647</v>
      </c>
    </row>
    <row r="638" spans="1:46">
      <c r="A638" s="415">
        <v>33604</v>
      </c>
      <c r="AK638">
        <v>106.1</v>
      </c>
      <c r="AM638">
        <v>124.9</v>
      </c>
      <c r="AO638">
        <v>120.6</v>
      </c>
      <c r="AQ638">
        <v>111.4216</v>
      </c>
      <c r="AR638">
        <v>84.5672</v>
      </c>
      <c r="AS638">
        <v>80.373800000000003</v>
      </c>
      <c r="AT638">
        <v>4667</v>
      </c>
    </row>
    <row r="639" spans="1:46">
      <c r="A639" s="415">
        <v>33635</v>
      </c>
      <c r="AK639">
        <v>105.8</v>
      </c>
      <c r="AM639">
        <v>125.8</v>
      </c>
      <c r="AO639">
        <v>121.9</v>
      </c>
      <c r="AQ639">
        <v>110.4192</v>
      </c>
      <c r="AR639">
        <v>86.243799999999993</v>
      </c>
      <c r="AS639">
        <v>81.113</v>
      </c>
      <c r="AT639">
        <v>4612</v>
      </c>
    </row>
    <row r="640" spans="1:46">
      <c r="A640" s="415">
        <v>33664</v>
      </c>
      <c r="AK640">
        <v>105.4</v>
      </c>
      <c r="AM640">
        <v>126.5</v>
      </c>
      <c r="AO640">
        <v>122.7</v>
      </c>
      <c r="AQ640">
        <v>110.44799999999999</v>
      </c>
      <c r="AR640">
        <v>86.441599999999994</v>
      </c>
      <c r="AS640">
        <v>81.681200000000004</v>
      </c>
      <c r="AT640">
        <v>4621</v>
      </c>
    </row>
    <row r="641" spans="1:46">
      <c r="A641" s="415">
        <v>33695</v>
      </c>
      <c r="AK641">
        <v>105.2</v>
      </c>
      <c r="AM641">
        <v>126.6</v>
      </c>
      <c r="AO641">
        <v>122.8</v>
      </c>
      <c r="AQ641">
        <v>113.2955</v>
      </c>
      <c r="AR641">
        <v>88.373999999999995</v>
      </c>
      <c r="AS641">
        <v>82.229699999999994</v>
      </c>
      <c r="AT641">
        <v>4603</v>
      </c>
    </row>
    <row r="642" spans="1:46">
      <c r="A642" s="415">
        <v>33725</v>
      </c>
      <c r="AK642">
        <v>105.5</v>
      </c>
      <c r="AM642">
        <v>126.6</v>
      </c>
      <c r="AO642">
        <v>122.7</v>
      </c>
      <c r="AQ642">
        <v>113.56619999999999</v>
      </c>
      <c r="AR642">
        <v>88.692400000000006</v>
      </c>
      <c r="AS642">
        <v>83.059299999999993</v>
      </c>
      <c r="AT642">
        <v>4605</v>
      </c>
    </row>
    <row r="643" spans="1:46">
      <c r="A643" s="415">
        <v>33756</v>
      </c>
      <c r="AK643">
        <v>105.4</v>
      </c>
      <c r="AM643">
        <v>126.3</v>
      </c>
      <c r="AO643">
        <v>122.6</v>
      </c>
      <c r="AQ643">
        <v>112.7436</v>
      </c>
      <c r="AR643">
        <v>87.959400000000002</v>
      </c>
      <c r="AS643">
        <v>82.672300000000007</v>
      </c>
      <c r="AT643">
        <v>4584</v>
      </c>
    </row>
    <row r="644" spans="1:46">
      <c r="A644" s="415">
        <v>33786</v>
      </c>
      <c r="AK644">
        <v>105</v>
      </c>
      <c r="AM644">
        <v>126.3</v>
      </c>
      <c r="AO644">
        <v>122.4</v>
      </c>
      <c r="AQ644">
        <v>112.14919999999999</v>
      </c>
      <c r="AR644">
        <v>88.17</v>
      </c>
      <c r="AS644">
        <v>83.243399999999994</v>
      </c>
      <c r="AT644">
        <v>4570</v>
      </c>
    </row>
    <row r="645" spans="1:46">
      <c r="A645" s="415">
        <v>33817</v>
      </c>
      <c r="AK645">
        <v>105.1</v>
      </c>
      <c r="AM645">
        <v>126.4</v>
      </c>
      <c r="AO645">
        <v>122.4</v>
      </c>
      <c r="AQ645">
        <v>111.8336</v>
      </c>
      <c r="AR645">
        <v>88.204599999999999</v>
      </c>
      <c r="AS645">
        <v>83.461500000000001</v>
      </c>
      <c r="AT645">
        <v>4581</v>
      </c>
    </row>
    <row r="646" spans="1:46">
      <c r="A646" s="415">
        <v>33848</v>
      </c>
      <c r="AK646">
        <v>104.8</v>
      </c>
      <c r="AM646">
        <v>126.9</v>
      </c>
      <c r="AO646">
        <v>123</v>
      </c>
      <c r="AQ646">
        <v>112.6542</v>
      </c>
      <c r="AR646">
        <v>89.350399999999993</v>
      </c>
      <c r="AS646">
        <v>83.427000000000007</v>
      </c>
      <c r="AT646">
        <v>4584</v>
      </c>
    </row>
    <row r="647" spans="1:46">
      <c r="A647" s="415">
        <v>33878</v>
      </c>
      <c r="AK647">
        <v>105.4</v>
      </c>
      <c r="AM647">
        <v>126.9</v>
      </c>
      <c r="AO647">
        <v>122.6</v>
      </c>
      <c r="AQ647">
        <v>114.3143</v>
      </c>
      <c r="AR647">
        <v>88.570499999999996</v>
      </c>
      <c r="AS647">
        <v>83.400199999999998</v>
      </c>
      <c r="AT647">
        <v>4600</v>
      </c>
    </row>
    <row r="648" spans="1:46">
      <c r="A648" s="415">
        <v>33909</v>
      </c>
      <c r="AK648">
        <v>105.5</v>
      </c>
      <c r="AM648">
        <v>127.1</v>
      </c>
      <c r="AO648">
        <v>122.7</v>
      </c>
      <c r="AQ648">
        <v>104.5305</v>
      </c>
      <c r="AR648">
        <v>86.5154</v>
      </c>
      <c r="AS648">
        <v>83.119</v>
      </c>
      <c r="AT648">
        <v>4606</v>
      </c>
    </row>
    <row r="649" spans="1:46">
      <c r="A649" s="415">
        <v>33939</v>
      </c>
      <c r="AK649">
        <v>105.4</v>
      </c>
      <c r="AM649">
        <v>127.9</v>
      </c>
      <c r="AO649">
        <v>123.7</v>
      </c>
      <c r="AQ649">
        <v>105.0622</v>
      </c>
      <c r="AR649">
        <v>85.946200000000005</v>
      </c>
      <c r="AS649">
        <v>83.516099999999994</v>
      </c>
      <c r="AT649">
        <v>4630</v>
      </c>
    </row>
    <row r="650" spans="1:46">
      <c r="A650" s="415">
        <v>33970</v>
      </c>
      <c r="E650">
        <v>458080</v>
      </c>
      <c r="R650">
        <v>113906</v>
      </c>
      <c r="AF650">
        <v>344175</v>
      </c>
      <c r="AG650">
        <v>150025</v>
      </c>
      <c r="AH650">
        <v>24811</v>
      </c>
      <c r="AI650">
        <v>194150</v>
      </c>
      <c r="AK650">
        <v>106.2</v>
      </c>
      <c r="AM650">
        <v>129.1</v>
      </c>
      <c r="AO650">
        <v>125.2</v>
      </c>
      <c r="AQ650">
        <v>104.6086</v>
      </c>
      <c r="AR650">
        <v>83.796300000000002</v>
      </c>
      <c r="AS650">
        <v>83.686800000000005</v>
      </c>
      <c r="AT650">
        <v>4664</v>
      </c>
    </row>
    <row r="651" spans="1:46">
      <c r="A651" s="415">
        <v>34001</v>
      </c>
      <c r="E651">
        <v>462967</v>
      </c>
      <c r="R651">
        <v>119243</v>
      </c>
      <c r="AF651">
        <v>343724</v>
      </c>
      <c r="AG651">
        <v>149035</v>
      </c>
      <c r="AH651">
        <v>23488</v>
      </c>
      <c r="AI651">
        <v>194689</v>
      </c>
      <c r="AK651">
        <v>106.8</v>
      </c>
      <c r="AM651">
        <v>130.80000000000001</v>
      </c>
      <c r="AO651">
        <v>127.4</v>
      </c>
      <c r="AQ651">
        <v>104.4644</v>
      </c>
      <c r="AR651">
        <v>89.057199999999995</v>
      </c>
      <c r="AS651">
        <v>85.241500000000002</v>
      </c>
      <c r="AT651">
        <v>4714</v>
      </c>
    </row>
    <row r="652" spans="1:46">
      <c r="A652" s="415">
        <v>34029</v>
      </c>
      <c r="E652">
        <v>458399</v>
      </c>
      <c r="R652">
        <v>119772</v>
      </c>
      <c r="AF652">
        <v>338627</v>
      </c>
      <c r="AG652">
        <v>148442</v>
      </c>
      <c r="AH652">
        <v>22800</v>
      </c>
      <c r="AI652">
        <v>190185</v>
      </c>
      <c r="AK652">
        <v>107</v>
      </c>
      <c r="AM652">
        <v>132.4</v>
      </c>
      <c r="AO652">
        <v>129.19999999999999</v>
      </c>
      <c r="AQ652">
        <v>102.97580000000001</v>
      </c>
      <c r="AR652">
        <v>87.062899999999999</v>
      </c>
      <c r="AS652">
        <v>84.547300000000007</v>
      </c>
      <c r="AT652">
        <v>4676</v>
      </c>
    </row>
    <row r="653" spans="1:46">
      <c r="A653" s="415">
        <v>34060</v>
      </c>
      <c r="E653">
        <v>469425</v>
      </c>
      <c r="R653">
        <v>126908</v>
      </c>
      <c r="AF653">
        <v>342517</v>
      </c>
      <c r="AG653">
        <v>144221</v>
      </c>
      <c r="AH653">
        <v>21550</v>
      </c>
      <c r="AI653">
        <v>198296</v>
      </c>
      <c r="AK653">
        <v>111.2</v>
      </c>
      <c r="AM653">
        <v>132.69999999999999</v>
      </c>
      <c r="AO653">
        <v>129.5</v>
      </c>
      <c r="AQ653">
        <v>104.30800000000001</v>
      </c>
      <c r="AR653">
        <v>86.3553</v>
      </c>
      <c r="AS653">
        <v>84.748999999999995</v>
      </c>
      <c r="AT653">
        <v>4690</v>
      </c>
    </row>
    <row r="654" spans="1:46">
      <c r="A654" s="415">
        <v>34090</v>
      </c>
      <c r="E654">
        <v>468998</v>
      </c>
      <c r="R654">
        <v>121634</v>
      </c>
      <c r="AF654">
        <v>347364</v>
      </c>
      <c r="AG654">
        <v>148529</v>
      </c>
      <c r="AH654">
        <v>23659</v>
      </c>
      <c r="AI654">
        <v>198835</v>
      </c>
      <c r="AK654">
        <v>111.7</v>
      </c>
      <c r="AM654">
        <v>131.9</v>
      </c>
      <c r="AO654">
        <v>128.5</v>
      </c>
      <c r="AQ654">
        <v>107.9323</v>
      </c>
      <c r="AR654">
        <v>90.051500000000004</v>
      </c>
      <c r="AS654">
        <v>85.742199999999997</v>
      </c>
      <c r="AT654">
        <v>4753</v>
      </c>
    </row>
    <row r="655" spans="1:46">
      <c r="A655" s="415">
        <v>34121</v>
      </c>
      <c r="E655">
        <v>480247</v>
      </c>
      <c r="R655">
        <v>129212</v>
      </c>
      <c r="AF655">
        <v>351035</v>
      </c>
      <c r="AG655">
        <v>147860</v>
      </c>
      <c r="AH655">
        <v>21963</v>
      </c>
      <c r="AI655">
        <v>203175</v>
      </c>
      <c r="AK655">
        <v>111.9</v>
      </c>
      <c r="AM655">
        <v>131.30000000000001</v>
      </c>
      <c r="AO655">
        <v>127.7</v>
      </c>
      <c r="AQ655">
        <v>108.12</v>
      </c>
      <c r="AR655">
        <v>90.099900000000005</v>
      </c>
      <c r="AS655">
        <v>85.649199999999993</v>
      </c>
      <c r="AT655">
        <v>4760</v>
      </c>
    </row>
    <row r="656" spans="1:46">
      <c r="A656" s="415">
        <v>34151</v>
      </c>
      <c r="E656">
        <v>483571</v>
      </c>
      <c r="R656">
        <v>129298</v>
      </c>
      <c r="AF656">
        <v>354273</v>
      </c>
      <c r="AG656">
        <v>145513</v>
      </c>
      <c r="AH656">
        <v>22933</v>
      </c>
      <c r="AI656">
        <v>208760</v>
      </c>
      <c r="AK656">
        <v>111.6</v>
      </c>
      <c r="AM656">
        <v>131.1</v>
      </c>
      <c r="AO656">
        <v>127.4</v>
      </c>
      <c r="AQ656">
        <v>109.548</v>
      </c>
      <c r="AR656">
        <v>89.729600000000005</v>
      </c>
      <c r="AS656">
        <v>86.1387</v>
      </c>
      <c r="AT656">
        <v>4783</v>
      </c>
    </row>
    <row r="657" spans="1:46">
      <c r="A657" s="415">
        <v>34182</v>
      </c>
      <c r="E657">
        <v>491494</v>
      </c>
      <c r="R657">
        <v>130039</v>
      </c>
      <c r="AF657">
        <v>361455</v>
      </c>
      <c r="AG657">
        <v>149217</v>
      </c>
      <c r="AH657">
        <v>23480</v>
      </c>
      <c r="AI657">
        <v>212238</v>
      </c>
      <c r="AK657">
        <v>112.6</v>
      </c>
      <c r="AM657">
        <v>131.6</v>
      </c>
      <c r="AO657">
        <v>128.19999999999999</v>
      </c>
      <c r="AQ657">
        <v>110.2495</v>
      </c>
      <c r="AR657">
        <v>91.193600000000004</v>
      </c>
      <c r="AS657">
        <v>86.429400000000001</v>
      </c>
      <c r="AT657">
        <v>4806</v>
      </c>
    </row>
    <row r="658" spans="1:46">
      <c r="A658" s="415">
        <v>34213</v>
      </c>
      <c r="E658">
        <v>497297</v>
      </c>
      <c r="R658">
        <v>131983</v>
      </c>
      <c r="AF658">
        <v>365314</v>
      </c>
      <c r="AG658">
        <v>150868</v>
      </c>
      <c r="AH658">
        <v>23376</v>
      </c>
      <c r="AI658">
        <v>214446</v>
      </c>
      <c r="AK658">
        <v>112.7</v>
      </c>
      <c r="AM658">
        <v>132.4</v>
      </c>
      <c r="AO658">
        <v>129.1</v>
      </c>
      <c r="AQ658">
        <v>109.121</v>
      </c>
      <c r="AR658">
        <v>90.323400000000007</v>
      </c>
      <c r="AS658">
        <v>86.938800000000001</v>
      </c>
      <c r="AT658">
        <v>4823</v>
      </c>
    </row>
    <row r="659" spans="1:46">
      <c r="A659" s="415">
        <v>34243</v>
      </c>
      <c r="E659">
        <v>492823</v>
      </c>
      <c r="R659">
        <v>126606</v>
      </c>
      <c r="AF659">
        <v>366218</v>
      </c>
      <c r="AG659">
        <v>151440</v>
      </c>
      <c r="AH659">
        <v>23696</v>
      </c>
      <c r="AI659">
        <v>214778</v>
      </c>
      <c r="AK659">
        <v>113.2</v>
      </c>
      <c r="AM659">
        <v>132.6</v>
      </c>
      <c r="AO659">
        <v>129.30000000000001</v>
      </c>
      <c r="AQ659">
        <v>109.8999</v>
      </c>
      <c r="AR659">
        <v>91.159899999999993</v>
      </c>
      <c r="AS659">
        <v>87.715599999999995</v>
      </c>
      <c r="AT659">
        <v>4868</v>
      </c>
    </row>
    <row r="660" spans="1:46">
      <c r="A660" s="415">
        <v>34274</v>
      </c>
      <c r="E660">
        <v>515934</v>
      </c>
      <c r="R660">
        <v>132425</v>
      </c>
      <c r="AF660">
        <v>383509</v>
      </c>
      <c r="AG660">
        <v>156274</v>
      </c>
      <c r="AH660">
        <v>23787</v>
      </c>
      <c r="AI660">
        <v>227235</v>
      </c>
      <c r="AK660">
        <v>113.4</v>
      </c>
      <c r="AM660">
        <v>133.4</v>
      </c>
      <c r="AO660">
        <v>130.30000000000001</v>
      </c>
      <c r="AQ660">
        <v>112.0147</v>
      </c>
      <c r="AR660">
        <v>92.737099999999998</v>
      </c>
      <c r="AS660">
        <v>88.442400000000006</v>
      </c>
      <c r="AT660">
        <v>4887</v>
      </c>
    </row>
    <row r="661" spans="1:46">
      <c r="A661" s="415">
        <v>34304</v>
      </c>
      <c r="E661">
        <v>533150</v>
      </c>
      <c r="R661">
        <v>137897</v>
      </c>
      <c r="AF661">
        <v>395253</v>
      </c>
      <c r="AG661">
        <v>159605</v>
      </c>
      <c r="AH661">
        <v>25010</v>
      </c>
      <c r="AI661">
        <v>235648</v>
      </c>
      <c r="AK661">
        <v>113.4</v>
      </c>
      <c r="AM661">
        <v>134.30000000000001</v>
      </c>
      <c r="AO661">
        <v>131.4</v>
      </c>
      <c r="AQ661">
        <v>112.6601</v>
      </c>
      <c r="AR661">
        <v>93.190799999999996</v>
      </c>
      <c r="AS661">
        <v>89.772300000000001</v>
      </c>
      <c r="AT661">
        <v>4925</v>
      </c>
    </row>
    <row r="662" spans="1:46">
      <c r="A662" s="415">
        <v>34335</v>
      </c>
      <c r="E662">
        <v>513314</v>
      </c>
      <c r="R662">
        <v>126467</v>
      </c>
      <c r="AF662">
        <v>386847</v>
      </c>
      <c r="AG662">
        <v>148235</v>
      </c>
      <c r="AH662">
        <v>24403</v>
      </c>
      <c r="AI662">
        <v>238612</v>
      </c>
      <c r="AK662">
        <v>113.9</v>
      </c>
      <c r="AM662">
        <v>135.1</v>
      </c>
      <c r="AO662">
        <v>132.5</v>
      </c>
      <c r="AQ662">
        <v>106.0964</v>
      </c>
      <c r="AR662">
        <v>90.306700000000006</v>
      </c>
      <c r="AS662">
        <v>89.256100000000004</v>
      </c>
      <c r="AT662">
        <v>4940</v>
      </c>
    </row>
    <row r="663" spans="1:46">
      <c r="A663" s="415">
        <v>34366</v>
      </c>
      <c r="E663">
        <v>513196</v>
      </c>
      <c r="R663">
        <v>124573</v>
      </c>
      <c r="AF663">
        <v>388623</v>
      </c>
      <c r="AG663">
        <v>152047</v>
      </c>
      <c r="AH663">
        <v>24862</v>
      </c>
      <c r="AI663">
        <v>236577</v>
      </c>
      <c r="AK663">
        <v>114.5</v>
      </c>
      <c r="AM663">
        <v>135.1</v>
      </c>
      <c r="AO663">
        <v>132.4</v>
      </c>
      <c r="AQ663">
        <v>105.1508</v>
      </c>
      <c r="AR663">
        <v>87.998999999999995</v>
      </c>
      <c r="AS663">
        <v>88.607100000000003</v>
      </c>
      <c r="AT663">
        <v>4923</v>
      </c>
    </row>
    <row r="664" spans="1:46">
      <c r="A664" s="415">
        <v>34394</v>
      </c>
      <c r="E664">
        <v>521040</v>
      </c>
      <c r="R664">
        <v>125942</v>
      </c>
      <c r="AF664">
        <v>395098</v>
      </c>
      <c r="AG664">
        <v>159948</v>
      </c>
      <c r="AH664">
        <v>25912</v>
      </c>
      <c r="AI664">
        <v>235150</v>
      </c>
      <c r="AK664">
        <v>115.3</v>
      </c>
      <c r="AM664">
        <v>135.5</v>
      </c>
      <c r="AO664">
        <v>132.69999999999999</v>
      </c>
      <c r="AQ664">
        <v>116.9181</v>
      </c>
      <c r="AR664">
        <v>92.457899999999995</v>
      </c>
      <c r="AS664">
        <v>90.240200000000002</v>
      </c>
      <c r="AT664">
        <v>4990</v>
      </c>
    </row>
    <row r="665" spans="1:46">
      <c r="A665" s="415">
        <v>34425</v>
      </c>
      <c r="E665">
        <v>528063</v>
      </c>
      <c r="R665">
        <v>123666</v>
      </c>
      <c r="AF665">
        <v>404397</v>
      </c>
      <c r="AG665">
        <v>159650</v>
      </c>
      <c r="AH665">
        <v>26921</v>
      </c>
      <c r="AI665">
        <v>244746</v>
      </c>
      <c r="AK665">
        <v>117.7</v>
      </c>
      <c r="AM665">
        <v>135</v>
      </c>
      <c r="AO665">
        <v>132.1</v>
      </c>
      <c r="AQ665">
        <v>116.81610000000001</v>
      </c>
      <c r="AR665">
        <v>92.970799999999997</v>
      </c>
      <c r="AS665">
        <v>91.657300000000006</v>
      </c>
      <c r="AT665">
        <v>5047</v>
      </c>
    </row>
    <row r="666" spans="1:46">
      <c r="A666" s="415">
        <v>34455</v>
      </c>
      <c r="E666">
        <v>532328</v>
      </c>
      <c r="R666">
        <v>125991</v>
      </c>
      <c r="AF666">
        <v>406337</v>
      </c>
      <c r="AG666">
        <v>162280</v>
      </c>
      <c r="AH666">
        <v>29875</v>
      </c>
      <c r="AI666">
        <v>244056</v>
      </c>
      <c r="AK666">
        <v>118.4</v>
      </c>
      <c r="AM666">
        <v>135.19999999999999</v>
      </c>
      <c r="AO666">
        <v>132.4</v>
      </c>
      <c r="AQ666">
        <v>119.8381</v>
      </c>
      <c r="AR666">
        <v>96.482299999999995</v>
      </c>
      <c r="AS666">
        <v>92.351900000000001</v>
      </c>
      <c r="AT666">
        <v>5084</v>
      </c>
    </row>
    <row r="667" spans="1:46">
      <c r="A667" s="415">
        <v>34486</v>
      </c>
      <c r="E667">
        <v>536198</v>
      </c>
      <c r="R667">
        <v>131725</v>
      </c>
      <c r="AF667">
        <v>404473</v>
      </c>
      <c r="AG667">
        <v>160441</v>
      </c>
      <c r="AH667">
        <v>28663</v>
      </c>
      <c r="AI667">
        <v>244032</v>
      </c>
      <c r="AK667">
        <v>119.5</v>
      </c>
      <c r="AM667">
        <v>136.19999999999999</v>
      </c>
      <c r="AO667">
        <v>133.30000000000001</v>
      </c>
      <c r="AQ667">
        <v>118.8094</v>
      </c>
      <c r="AR667">
        <v>95.287800000000004</v>
      </c>
      <c r="AS667">
        <v>92.459900000000005</v>
      </c>
      <c r="AT667">
        <v>5097</v>
      </c>
    </row>
    <row r="668" spans="1:46">
      <c r="A668" s="415">
        <v>34516</v>
      </c>
      <c r="E668">
        <v>537232</v>
      </c>
      <c r="R668">
        <v>133537</v>
      </c>
      <c r="AF668">
        <v>403695</v>
      </c>
      <c r="AG668">
        <v>158233</v>
      </c>
      <c r="AH668">
        <v>28246</v>
      </c>
      <c r="AI668">
        <v>245463</v>
      </c>
      <c r="AK668">
        <v>119.6</v>
      </c>
      <c r="AM668">
        <v>136.19999999999999</v>
      </c>
      <c r="AO668">
        <v>133.4</v>
      </c>
      <c r="AQ668">
        <v>117.55889999999999</v>
      </c>
      <c r="AR668">
        <v>95.530600000000007</v>
      </c>
      <c r="AS668">
        <v>93.361599999999996</v>
      </c>
      <c r="AT668">
        <v>5125</v>
      </c>
    </row>
    <row r="669" spans="1:46">
      <c r="A669" s="415">
        <v>34547</v>
      </c>
      <c r="E669">
        <v>537960</v>
      </c>
      <c r="R669">
        <v>133205</v>
      </c>
      <c r="AF669">
        <v>404755</v>
      </c>
      <c r="AG669">
        <v>161620</v>
      </c>
      <c r="AH669">
        <v>29333</v>
      </c>
      <c r="AI669">
        <v>243134</v>
      </c>
      <c r="AK669">
        <v>120.7</v>
      </c>
      <c r="AM669">
        <v>136.69999999999999</v>
      </c>
      <c r="AO669">
        <v>134.1</v>
      </c>
      <c r="AQ669">
        <v>119.2274</v>
      </c>
      <c r="AR669">
        <v>96.131</v>
      </c>
      <c r="AS669">
        <v>93.357399999999998</v>
      </c>
      <c r="AT669">
        <v>5139</v>
      </c>
    </row>
    <row r="670" spans="1:46">
      <c r="A670" s="415">
        <v>34578</v>
      </c>
      <c r="E670">
        <v>538215</v>
      </c>
      <c r="R670">
        <v>132130</v>
      </c>
      <c r="AF670">
        <v>406085</v>
      </c>
      <c r="AG670">
        <v>163466</v>
      </c>
      <c r="AH670">
        <v>30066</v>
      </c>
      <c r="AI670">
        <v>242619</v>
      </c>
      <c r="AK670">
        <v>121</v>
      </c>
      <c r="AM670">
        <v>137.5</v>
      </c>
      <c r="AO670">
        <v>135</v>
      </c>
      <c r="AQ670">
        <v>121.4688</v>
      </c>
      <c r="AR670">
        <v>97.180800000000005</v>
      </c>
      <c r="AS670">
        <v>94.131600000000006</v>
      </c>
      <c r="AT670">
        <v>5175</v>
      </c>
    </row>
    <row r="671" spans="1:46">
      <c r="A671" s="415">
        <v>34608</v>
      </c>
      <c r="E671">
        <v>533273</v>
      </c>
      <c r="R671">
        <v>135310</v>
      </c>
      <c r="AF671">
        <v>397963</v>
      </c>
      <c r="AG671">
        <v>163059</v>
      </c>
      <c r="AH671">
        <v>30512</v>
      </c>
      <c r="AI671">
        <v>234905</v>
      </c>
      <c r="AK671">
        <v>121.5</v>
      </c>
      <c r="AM671">
        <v>138.1</v>
      </c>
      <c r="AO671">
        <v>135.30000000000001</v>
      </c>
      <c r="AQ671">
        <v>118.9092</v>
      </c>
      <c r="AR671">
        <v>95.639499999999998</v>
      </c>
      <c r="AS671">
        <v>94.563400000000001</v>
      </c>
      <c r="AT671">
        <v>5177</v>
      </c>
    </row>
    <row r="672" spans="1:46">
      <c r="A672" s="415">
        <v>34639</v>
      </c>
      <c r="E672">
        <v>539150</v>
      </c>
      <c r="R672">
        <v>131047</v>
      </c>
      <c r="AF672">
        <v>408104</v>
      </c>
      <c r="AG672">
        <v>168246</v>
      </c>
      <c r="AH672">
        <v>33727</v>
      </c>
      <c r="AI672">
        <v>239857</v>
      </c>
      <c r="AK672">
        <v>121.4</v>
      </c>
      <c r="AM672">
        <v>139.19999999999999</v>
      </c>
      <c r="AO672">
        <v>136.5</v>
      </c>
      <c r="AQ672">
        <v>123.9032</v>
      </c>
      <c r="AR672">
        <v>97.234800000000007</v>
      </c>
      <c r="AS672">
        <v>94.792699999999996</v>
      </c>
      <c r="AT672">
        <v>5210</v>
      </c>
    </row>
    <row r="673" spans="1:46">
      <c r="A673" s="415">
        <v>34669</v>
      </c>
      <c r="E673">
        <v>541794</v>
      </c>
      <c r="R673">
        <v>135129</v>
      </c>
      <c r="AF673">
        <v>406665</v>
      </c>
      <c r="AG673">
        <v>165270</v>
      </c>
      <c r="AH673">
        <v>32015</v>
      </c>
      <c r="AI673">
        <v>241395</v>
      </c>
      <c r="AK673">
        <v>121.3</v>
      </c>
      <c r="AM673">
        <v>139.5</v>
      </c>
      <c r="AO673">
        <v>136.5</v>
      </c>
      <c r="AQ673">
        <v>128.88509999999999</v>
      </c>
      <c r="AR673">
        <v>97.237399999999994</v>
      </c>
      <c r="AS673">
        <v>95.661199999999994</v>
      </c>
      <c r="AT673">
        <v>5226</v>
      </c>
    </row>
    <row r="674" spans="1:46">
      <c r="A674" s="415">
        <v>34700</v>
      </c>
      <c r="E674">
        <v>543930</v>
      </c>
      <c r="R674">
        <v>132958</v>
      </c>
      <c r="AF674">
        <v>410972</v>
      </c>
      <c r="AG674">
        <v>169788</v>
      </c>
      <c r="AH674">
        <v>32256</v>
      </c>
      <c r="AI674">
        <v>241184</v>
      </c>
      <c r="AK674">
        <v>122.5</v>
      </c>
      <c r="AM674">
        <v>140.6</v>
      </c>
      <c r="AO674">
        <v>137.4</v>
      </c>
      <c r="AQ674">
        <v>126.5592</v>
      </c>
      <c r="AR674">
        <v>97.679599999999994</v>
      </c>
      <c r="AS674">
        <v>95.783100000000005</v>
      </c>
      <c r="AT674">
        <v>5234</v>
      </c>
    </row>
    <row r="675" spans="1:46">
      <c r="A675" s="415">
        <v>34731</v>
      </c>
      <c r="E675">
        <v>537826</v>
      </c>
      <c r="R675">
        <v>130106</v>
      </c>
      <c r="AF675">
        <v>407720</v>
      </c>
      <c r="AG675">
        <v>173462</v>
      </c>
      <c r="AH675">
        <v>33780</v>
      </c>
      <c r="AI675">
        <v>234257</v>
      </c>
      <c r="AK675">
        <v>123.2</v>
      </c>
      <c r="AM675">
        <v>141</v>
      </c>
      <c r="AO675">
        <v>138</v>
      </c>
      <c r="AQ675">
        <v>124.9158</v>
      </c>
      <c r="AR675">
        <v>94.575599999999994</v>
      </c>
      <c r="AS675">
        <v>94.473100000000002</v>
      </c>
      <c r="AT675">
        <v>5192</v>
      </c>
    </row>
    <row r="676" spans="1:46">
      <c r="A676" s="415">
        <v>34759</v>
      </c>
      <c r="E676">
        <v>542715</v>
      </c>
      <c r="R676">
        <v>135758</v>
      </c>
      <c r="AF676">
        <v>406957</v>
      </c>
      <c r="AG676">
        <v>178944</v>
      </c>
      <c r="AH676">
        <v>34291</v>
      </c>
      <c r="AI676">
        <v>228013</v>
      </c>
      <c r="AK676">
        <v>123.2</v>
      </c>
      <c r="AM676">
        <v>141.69999999999999</v>
      </c>
      <c r="AO676">
        <v>138.6</v>
      </c>
      <c r="AQ676">
        <v>127.5082</v>
      </c>
      <c r="AR676">
        <v>99.484800000000007</v>
      </c>
      <c r="AS676">
        <v>94.492400000000004</v>
      </c>
      <c r="AT676">
        <v>5242</v>
      </c>
    </row>
    <row r="677" spans="1:46">
      <c r="A677" s="415">
        <v>34790</v>
      </c>
      <c r="E677">
        <v>543096</v>
      </c>
      <c r="R677">
        <v>137352</v>
      </c>
      <c r="AF677">
        <v>405745</v>
      </c>
      <c r="AG677">
        <v>180257</v>
      </c>
      <c r="AH677">
        <v>35806</v>
      </c>
      <c r="AI677">
        <v>225488</v>
      </c>
      <c r="AK677">
        <v>128</v>
      </c>
      <c r="AM677">
        <v>142.19999999999999</v>
      </c>
      <c r="AO677">
        <v>139.19999999999999</v>
      </c>
      <c r="AQ677">
        <v>122.6849</v>
      </c>
      <c r="AR677">
        <v>98.465699999999998</v>
      </c>
      <c r="AS677">
        <v>93.760099999999994</v>
      </c>
      <c r="AT677">
        <v>5252</v>
      </c>
    </row>
    <row r="678" spans="1:46">
      <c r="A678" s="415">
        <v>34820</v>
      </c>
      <c r="E678">
        <v>542566</v>
      </c>
      <c r="R678">
        <v>139811</v>
      </c>
      <c r="AF678">
        <v>402756</v>
      </c>
      <c r="AG678">
        <v>180694</v>
      </c>
      <c r="AH678">
        <v>37043</v>
      </c>
      <c r="AI678">
        <v>222062</v>
      </c>
      <c r="AK678">
        <v>128.6</v>
      </c>
      <c r="AM678">
        <v>142.1</v>
      </c>
      <c r="AO678">
        <v>139.30000000000001</v>
      </c>
      <c r="AQ678">
        <v>119.8121</v>
      </c>
      <c r="AR678">
        <v>97.111599999999996</v>
      </c>
      <c r="AS678">
        <v>93.311700000000002</v>
      </c>
      <c r="AT678">
        <v>5220</v>
      </c>
    </row>
    <row r="679" spans="1:46">
      <c r="A679" s="415">
        <v>34851</v>
      </c>
      <c r="E679">
        <v>546131</v>
      </c>
      <c r="R679">
        <v>142949</v>
      </c>
      <c r="AF679">
        <v>403182</v>
      </c>
      <c r="AG679">
        <v>184210</v>
      </c>
      <c r="AH679">
        <v>35902</v>
      </c>
      <c r="AI679">
        <v>218972</v>
      </c>
      <c r="AK679">
        <v>128.5</v>
      </c>
      <c r="AM679">
        <v>142</v>
      </c>
      <c r="AO679">
        <v>138.9</v>
      </c>
      <c r="AQ679">
        <v>124.2893</v>
      </c>
      <c r="AR679">
        <v>100.2467</v>
      </c>
      <c r="AS679">
        <v>93.471400000000003</v>
      </c>
      <c r="AT679">
        <v>5250</v>
      </c>
    </row>
    <row r="680" spans="1:46">
      <c r="A680" s="415">
        <v>34881</v>
      </c>
      <c r="E680">
        <v>547342</v>
      </c>
      <c r="R680">
        <v>137475</v>
      </c>
      <c r="AF680">
        <v>409867</v>
      </c>
      <c r="AG680">
        <v>185753</v>
      </c>
      <c r="AH680">
        <v>36957</v>
      </c>
      <c r="AI680">
        <v>224113</v>
      </c>
      <c r="AK680">
        <v>128.80000000000001</v>
      </c>
      <c r="AM680">
        <v>142.6</v>
      </c>
      <c r="AO680">
        <v>139.6</v>
      </c>
      <c r="AQ680">
        <v>124.89190000000001</v>
      </c>
      <c r="AR680">
        <v>101.8228</v>
      </c>
      <c r="AS680">
        <v>93.1999</v>
      </c>
      <c r="AT680">
        <v>5262</v>
      </c>
    </row>
    <row r="681" spans="1:46">
      <c r="A681" s="415">
        <v>34912</v>
      </c>
      <c r="E681">
        <v>550996</v>
      </c>
      <c r="R681">
        <v>144003</v>
      </c>
      <c r="AF681">
        <v>406993</v>
      </c>
      <c r="AG681">
        <v>180948</v>
      </c>
      <c r="AH681">
        <v>35191</v>
      </c>
      <c r="AI681">
        <v>226045</v>
      </c>
      <c r="AK681">
        <v>128.80000000000001</v>
      </c>
      <c r="AM681">
        <v>142.9</v>
      </c>
      <c r="AO681">
        <v>139.80000000000001</v>
      </c>
      <c r="AQ681">
        <v>125.64409999999999</v>
      </c>
      <c r="AR681">
        <v>102.07259999999999</v>
      </c>
      <c r="AS681">
        <v>94.085400000000007</v>
      </c>
      <c r="AT681">
        <v>5286</v>
      </c>
    </row>
    <row r="682" spans="1:46">
      <c r="A682" s="415">
        <v>34943</v>
      </c>
      <c r="E682">
        <v>554011</v>
      </c>
      <c r="R682">
        <v>142569</v>
      </c>
      <c r="AF682">
        <v>411442</v>
      </c>
      <c r="AG682">
        <v>182754</v>
      </c>
      <c r="AH682">
        <v>35838</v>
      </c>
      <c r="AI682">
        <v>228688</v>
      </c>
      <c r="AK682">
        <v>129</v>
      </c>
      <c r="AM682">
        <v>143.1</v>
      </c>
      <c r="AO682">
        <v>139.69999999999999</v>
      </c>
      <c r="AQ682">
        <v>126.1991</v>
      </c>
      <c r="AR682">
        <v>103.5539</v>
      </c>
      <c r="AS682">
        <v>95.587299999999999</v>
      </c>
      <c r="AT682">
        <v>5324</v>
      </c>
    </row>
    <row r="683" spans="1:46">
      <c r="A683" s="415">
        <v>34973</v>
      </c>
      <c r="E683">
        <v>555132</v>
      </c>
      <c r="R683">
        <v>143657</v>
      </c>
      <c r="AF683">
        <v>411476</v>
      </c>
      <c r="AG683">
        <v>183887</v>
      </c>
      <c r="AH683">
        <v>35857</v>
      </c>
      <c r="AI683">
        <v>227589</v>
      </c>
      <c r="AK683">
        <v>128.80000000000001</v>
      </c>
      <c r="AM683">
        <v>142.80000000000001</v>
      </c>
      <c r="AO683">
        <v>139.1</v>
      </c>
      <c r="AQ683">
        <v>128.00559999999999</v>
      </c>
      <c r="AR683">
        <v>103.8254</v>
      </c>
      <c r="AS683">
        <v>95.526799999999994</v>
      </c>
      <c r="AT683">
        <v>5353</v>
      </c>
    </row>
    <row r="684" spans="1:46">
      <c r="A684" s="415">
        <v>35004</v>
      </c>
      <c r="E684">
        <v>557445</v>
      </c>
      <c r="R684">
        <v>143817</v>
      </c>
      <c r="AF684">
        <v>413628</v>
      </c>
      <c r="AG684">
        <v>181715</v>
      </c>
      <c r="AH684">
        <v>35508</v>
      </c>
      <c r="AI684">
        <v>231913</v>
      </c>
      <c r="AK684">
        <v>128.80000000000001</v>
      </c>
      <c r="AM684">
        <v>142.4</v>
      </c>
      <c r="AO684">
        <v>138.4</v>
      </c>
      <c r="AQ684">
        <v>127.8274</v>
      </c>
      <c r="AR684">
        <v>102.71899999999999</v>
      </c>
      <c r="AS684">
        <v>95.675399999999996</v>
      </c>
      <c r="AT684">
        <v>5358</v>
      </c>
    </row>
    <row r="685" spans="1:46">
      <c r="A685" s="415">
        <v>35034</v>
      </c>
      <c r="E685">
        <v>557953</v>
      </c>
      <c r="R685">
        <v>140236</v>
      </c>
      <c r="AF685">
        <v>417717</v>
      </c>
      <c r="AG685">
        <v>182144</v>
      </c>
      <c r="AH685">
        <v>35511</v>
      </c>
      <c r="AI685">
        <v>235572</v>
      </c>
      <c r="AK685">
        <v>128.5</v>
      </c>
      <c r="AM685">
        <v>142.19999999999999</v>
      </c>
      <c r="AO685">
        <v>138.1</v>
      </c>
      <c r="AQ685">
        <v>126.21729999999999</v>
      </c>
      <c r="AR685">
        <v>100.9272</v>
      </c>
      <c r="AS685">
        <v>96.191900000000004</v>
      </c>
      <c r="AT685">
        <v>5344</v>
      </c>
    </row>
    <row r="686" spans="1:46">
      <c r="A686" s="415">
        <v>35065</v>
      </c>
      <c r="E686">
        <v>575138</v>
      </c>
      <c r="R686">
        <v>147112</v>
      </c>
      <c r="AF686">
        <v>428026</v>
      </c>
      <c r="AG686">
        <v>187068</v>
      </c>
      <c r="AH686">
        <v>39939</v>
      </c>
      <c r="AI686">
        <v>240958</v>
      </c>
      <c r="AK686">
        <v>128.5</v>
      </c>
      <c r="AM686">
        <v>142</v>
      </c>
      <c r="AO686">
        <v>137.69999999999999</v>
      </c>
      <c r="AQ686">
        <v>123.7253</v>
      </c>
      <c r="AR686">
        <v>100.9038</v>
      </c>
      <c r="AS686">
        <v>94.755600000000001</v>
      </c>
      <c r="AT686">
        <v>5355</v>
      </c>
    </row>
    <row r="687" spans="1:46">
      <c r="A687" s="415">
        <v>35096</v>
      </c>
      <c r="E687">
        <v>568052</v>
      </c>
      <c r="R687">
        <v>138716</v>
      </c>
      <c r="AF687">
        <v>429337</v>
      </c>
      <c r="AG687">
        <v>185642</v>
      </c>
      <c r="AH687">
        <v>37011</v>
      </c>
      <c r="AI687">
        <v>243695</v>
      </c>
      <c r="AK687">
        <v>129.19999999999999</v>
      </c>
      <c r="AM687">
        <v>142.1</v>
      </c>
      <c r="AO687">
        <v>137.69999999999999</v>
      </c>
      <c r="AQ687">
        <v>124.1519</v>
      </c>
      <c r="AR687">
        <v>104.3629</v>
      </c>
      <c r="AS687">
        <v>95.741799999999998</v>
      </c>
      <c r="AT687">
        <v>5415</v>
      </c>
    </row>
    <row r="688" spans="1:46">
      <c r="A688" s="415">
        <v>35125</v>
      </c>
      <c r="E688">
        <v>574538</v>
      </c>
      <c r="R688">
        <v>140166</v>
      </c>
      <c r="AF688">
        <v>434372</v>
      </c>
      <c r="AG688">
        <v>184419</v>
      </c>
      <c r="AH688">
        <v>36821</v>
      </c>
      <c r="AI688">
        <v>249952</v>
      </c>
      <c r="AK688">
        <v>129.19999999999999</v>
      </c>
      <c r="AM688">
        <v>142.30000000000001</v>
      </c>
      <c r="AO688">
        <v>137.80000000000001</v>
      </c>
      <c r="AQ688">
        <v>123.0945</v>
      </c>
      <c r="AR688">
        <v>105.51139999999999</v>
      </c>
      <c r="AS688">
        <v>96.938400000000001</v>
      </c>
      <c r="AT688">
        <v>5446</v>
      </c>
    </row>
    <row r="689" spans="1:46">
      <c r="A689" s="415">
        <v>35156</v>
      </c>
      <c r="E689">
        <v>590464</v>
      </c>
      <c r="R689">
        <v>148123</v>
      </c>
      <c r="AF689">
        <v>442341</v>
      </c>
      <c r="AG689">
        <v>189505</v>
      </c>
      <c r="AH689">
        <v>37085</v>
      </c>
      <c r="AI689">
        <v>252836</v>
      </c>
      <c r="AK689">
        <v>132.30000000000001</v>
      </c>
      <c r="AM689">
        <v>142.4</v>
      </c>
      <c r="AO689">
        <v>138.19999999999999</v>
      </c>
      <c r="AQ689">
        <v>130.09389999999999</v>
      </c>
      <c r="AR689">
        <v>107.7139</v>
      </c>
      <c r="AS689">
        <v>97.511399999999995</v>
      </c>
      <c r="AT689">
        <v>5474</v>
      </c>
    </row>
    <row r="690" spans="1:46">
      <c r="A690" s="415">
        <v>35186</v>
      </c>
      <c r="E690">
        <v>600186</v>
      </c>
      <c r="R690">
        <v>152967</v>
      </c>
      <c r="AF690">
        <v>447219</v>
      </c>
      <c r="AG690">
        <v>187923</v>
      </c>
      <c r="AH690">
        <v>36485</v>
      </c>
      <c r="AI690">
        <v>259296</v>
      </c>
      <c r="AK690">
        <v>133.69999999999999</v>
      </c>
      <c r="AM690">
        <v>143.4</v>
      </c>
      <c r="AO690">
        <v>139.6</v>
      </c>
      <c r="AQ690">
        <v>130.18260000000001</v>
      </c>
      <c r="AR690">
        <v>107.47880000000001</v>
      </c>
      <c r="AS690">
        <v>98.482399999999998</v>
      </c>
      <c r="AT690">
        <v>5498</v>
      </c>
    </row>
    <row r="691" spans="1:46">
      <c r="A691" s="415">
        <v>35217</v>
      </c>
      <c r="E691">
        <v>602150</v>
      </c>
      <c r="R691">
        <v>144131</v>
      </c>
      <c r="AF691">
        <v>458019</v>
      </c>
      <c r="AG691">
        <v>194933</v>
      </c>
      <c r="AH691">
        <v>37396</v>
      </c>
      <c r="AI691">
        <v>263085</v>
      </c>
      <c r="AK691">
        <v>133.80000000000001</v>
      </c>
      <c r="AM691">
        <v>143.9</v>
      </c>
      <c r="AO691">
        <v>140</v>
      </c>
      <c r="AQ691">
        <v>129.184</v>
      </c>
      <c r="AR691">
        <v>108.7423</v>
      </c>
      <c r="AS691">
        <v>100.0384</v>
      </c>
      <c r="AT691">
        <v>5534</v>
      </c>
    </row>
    <row r="692" spans="1:46">
      <c r="A692" s="415">
        <v>35247</v>
      </c>
      <c r="E692">
        <v>599899</v>
      </c>
      <c r="R692">
        <v>147315</v>
      </c>
      <c r="AF692">
        <v>452584</v>
      </c>
      <c r="AG692">
        <v>189035</v>
      </c>
      <c r="AH692">
        <v>36034</v>
      </c>
      <c r="AI692">
        <v>263549</v>
      </c>
      <c r="AK692">
        <v>133.9</v>
      </c>
      <c r="AM692">
        <v>143.6</v>
      </c>
      <c r="AO692">
        <v>139.9</v>
      </c>
      <c r="AQ692">
        <v>128.23939999999999</v>
      </c>
      <c r="AR692">
        <v>107.7685</v>
      </c>
      <c r="AS692">
        <v>99.668300000000002</v>
      </c>
      <c r="AT692">
        <v>5557</v>
      </c>
    </row>
    <row r="693" spans="1:46">
      <c r="A693" s="415">
        <v>35278</v>
      </c>
      <c r="E693">
        <v>603959</v>
      </c>
      <c r="R693">
        <v>144095</v>
      </c>
      <c r="AF693">
        <v>459865</v>
      </c>
      <c r="AG693">
        <v>196246</v>
      </c>
      <c r="AH693">
        <v>35494</v>
      </c>
      <c r="AI693">
        <v>263618</v>
      </c>
      <c r="AK693">
        <v>134.19999999999999</v>
      </c>
      <c r="AM693">
        <v>144</v>
      </c>
      <c r="AO693">
        <v>140.4</v>
      </c>
      <c r="AQ693">
        <v>130.19239999999999</v>
      </c>
      <c r="AR693">
        <v>108.39449999999999</v>
      </c>
      <c r="AS693">
        <v>100.4894</v>
      </c>
      <c r="AT693">
        <v>5586</v>
      </c>
    </row>
    <row r="694" spans="1:46">
      <c r="A694" s="415">
        <v>35309</v>
      </c>
      <c r="E694">
        <v>615466</v>
      </c>
      <c r="R694">
        <v>149634</v>
      </c>
      <c r="AF694">
        <v>465833</v>
      </c>
      <c r="AG694">
        <v>200156</v>
      </c>
      <c r="AH694">
        <v>38181</v>
      </c>
      <c r="AI694">
        <v>265677</v>
      </c>
      <c r="AK694">
        <v>135.1</v>
      </c>
      <c r="AM694">
        <v>144.69999999999999</v>
      </c>
      <c r="AO694">
        <v>141.4</v>
      </c>
      <c r="AQ694">
        <v>126.8361</v>
      </c>
      <c r="AR694">
        <v>108.18819999999999</v>
      </c>
      <c r="AS694">
        <v>100.8366</v>
      </c>
      <c r="AT694">
        <v>5610</v>
      </c>
    </row>
    <row r="695" spans="1:46">
      <c r="A695" s="415">
        <v>35339</v>
      </c>
      <c r="E695">
        <v>621761</v>
      </c>
      <c r="R695">
        <v>150834</v>
      </c>
      <c r="AF695">
        <v>470927</v>
      </c>
      <c r="AG695">
        <v>209483</v>
      </c>
      <c r="AH695">
        <v>42797</v>
      </c>
      <c r="AI695">
        <v>261444</v>
      </c>
      <c r="AK695">
        <v>135.19999999999999</v>
      </c>
      <c r="AM695">
        <v>144.30000000000001</v>
      </c>
      <c r="AO695">
        <v>140.69999999999999</v>
      </c>
      <c r="AQ695">
        <v>128.84979999999999</v>
      </c>
      <c r="AR695">
        <v>108.6511</v>
      </c>
      <c r="AS695">
        <v>101.02330000000001</v>
      </c>
      <c r="AT695">
        <v>5643</v>
      </c>
    </row>
    <row r="696" spans="1:46">
      <c r="A696" s="415">
        <v>35370</v>
      </c>
      <c r="E696">
        <v>620812</v>
      </c>
      <c r="R696">
        <v>151214</v>
      </c>
      <c r="AF696">
        <v>469598</v>
      </c>
      <c r="AG696">
        <v>209930</v>
      </c>
      <c r="AH696">
        <v>40927</v>
      </c>
      <c r="AI696">
        <v>259668</v>
      </c>
      <c r="AK696">
        <v>135.19999999999999</v>
      </c>
      <c r="AM696">
        <v>145</v>
      </c>
      <c r="AO696">
        <v>141.30000000000001</v>
      </c>
      <c r="AQ696">
        <v>126.1233</v>
      </c>
      <c r="AR696">
        <v>107.74209999999999</v>
      </c>
      <c r="AS696">
        <v>101.8548</v>
      </c>
      <c r="AT696">
        <v>5668</v>
      </c>
    </row>
    <row r="697" spans="1:46">
      <c r="A697" s="415">
        <v>35400</v>
      </c>
      <c r="E697">
        <v>606078</v>
      </c>
      <c r="R697">
        <v>144846</v>
      </c>
      <c r="AF697">
        <v>461233</v>
      </c>
      <c r="AG697">
        <v>208000</v>
      </c>
      <c r="AH697">
        <v>38840</v>
      </c>
      <c r="AI697">
        <v>253234</v>
      </c>
      <c r="AK697">
        <v>134.80000000000001</v>
      </c>
      <c r="AM697">
        <v>144.9</v>
      </c>
      <c r="AO697">
        <v>140.9</v>
      </c>
      <c r="AQ697">
        <v>124.1752</v>
      </c>
      <c r="AR697">
        <v>106.8186</v>
      </c>
      <c r="AS697">
        <v>101.49299999999999</v>
      </c>
      <c r="AT697">
        <v>5675</v>
      </c>
    </row>
    <row r="698" spans="1:46">
      <c r="A698" s="415">
        <v>35431</v>
      </c>
      <c r="E698">
        <v>608608</v>
      </c>
      <c r="R698">
        <v>144713</v>
      </c>
      <c r="AF698">
        <v>463895</v>
      </c>
      <c r="AG698">
        <v>208531</v>
      </c>
      <c r="AH698">
        <v>38762</v>
      </c>
      <c r="AI698">
        <v>255365</v>
      </c>
      <c r="AK698">
        <v>135.19999999999999</v>
      </c>
      <c r="AM698">
        <v>145.1</v>
      </c>
      <c r="AO698">
        <v>141.1</v>
      </c>
      <c r="AQ698">
        <v>125.2231</v>
      </c>
      <c r="AR698">
        <v>102.7924</v>
      </c>
      <c r="AS698">
        <v>100.3218</v>
      </c>
      <c r="AT698">
        <v>5675</v>
      </c>
    </row>
    <row r="699" spans="1:46">
      <c r="A699" s="415">
        <v>35462</v>
      </c>
      <c r="E699">
        <v>615415</v>
      </c>
      <c r="R699">
        <v>150267</v>
      </c>
      <c r="AF699">
        <v>465148</v>
      </c>
      <c r="AG699">
        <v>206553</v>
      </c>
      <c r="AH699">
        <v>38273</v>
      </c>
      <c r="AI699">
        <v>258595</v>
      </c>
      <c r="AK699">
        <v>135.5</v>
      </c>
      <c r="AM699">
        <v>145.80000000000001</v>
      </c>
      <c r="AO699">
        <v>141.80000000000001</v>
      </c>
      <c r="AQ699">
        <v>132.41720000000001</v>
      </c>
      <c r="AR699">
        <v>107.48569999999999</v>
      </c>
      <c r="AS699">
        <v>102.30629999999999</v>
      </c>
      <c r="AT699">
        <v>5722</v>
      </c>
    </row>
    <row r="700" spans="1:46">
      <c r="A700" s="415">
        <v>35490</v>
      </c>
      <c r="E700">
        <v>620467</v>
      </c>
      <c r="R700">
        <v>153274</v>
      </c>
      <c r="AF700">
        <v>467193</v>
      </c>
      <c r="AG700">
        <v>202627</v>
      </c>
      <c r="AH700">
        <v>34865</v>
      </c>
      <c r="AI700">
        <v>264566</v>
      </c>
      <c r="AK700">
        <v>135.19999999999999</v>
      </c>
      <c r="AM700">
        <v>146.30000000000001</v>
      </c>
      <c r="AO700">
        <v>142.1</v>
      </c>
      <c r="AQ700">
        <v>137.0538</v>
      </c>
      <c r="AR700">
        <v>109.5215</v>
      </c>
      <c r="AS700">
        <v>103.2242</v>
      </c>
      <c r="AT700">
        <v>5751</v>
      </c>
    </row>
    <row r="701" spans="1:46">
      <c r="A701" s="415">
        <v>35521</v>
      </c>
      <c r="E701">
        <v>616175</v>
      </c>
      <c r="R701">
        <v>152649</v>
      </c>
      <c r="AF701">
        <v>463526</v>
      </c>
      <c r="AG701">
        <v>206035</v>
      </c>
      <c r="AH701">
        <v>36084</v>
      </c>
      <c r="AI701">
        <v>257490</v>
      </c>
      <c r="AK701">
        <v>137.9</v>
      </c>
      <c r="AM701">
        <v>146.69999999999999</v>
      </c>
      <c r="AO701">
        <v>142.6</v>
      </c>
      <c r="AQ701">
        <v>136.38640000000001</v>
      </c>
      <c r="AR701">
        <v>108.4894</v>
      </c>
      <c r="AS701">
        <v>103.03360000000001</v>
      </c>
      <c r="AT701">
        <v>5764</v>
      </c>
    </row>
    <row r="702" spans="1:46">
      <c r="A702" s="415">
        <v>35551</v>
      </c>
      <c r="E702">
        <v>624743</v>
      </c>
      <c r="R702">
        <v>153063</v>
      </c>
      <c r="AF702">
        <v>471680</v>
      </c>
      <c r="AG702">
        <v>207099</v>
      </c>
      <c r="AH702">
        <v>36177</v>
      </c>
      <c r="AI702">
        <v>264581</v>
      </c>
      <c r="AK702">
        <v>138.19999999999999</v>
      </c>
      <c r="AM702">
        <v>147.1</v>
      </c>
      <c r="AO702">
        <v>142.6</v>
      </c>
      <c r="AQ702">
        <v>134.17070000000001</v>
      </c>
      <c r="AR702">
        <v>109.69159999999999</v>
      </c>
      <c r="AS702">
        <v>103.5042</v>
      </c>
      <c r="AT702">
        <v>5793</v>
      </c>
    </row>
    <row r="703" spans="1:46">
      <c r="A703" s="415">
        <v>35582</v>
      </c>
      <c r="E703">
        <v>626396</v>
      </c>
      <c r="R703">
        <v>154500</v>
      </c>
      <c r="AF703">
        <v>471896</v>
      </c>
      <c r="AG703">
        <v>209596</v>
      </c>
      <c r="AH703">
        <v>36393</v>
      </c>
      <c r="AI703">
        <v>262299</v>
      </c>
      <c r="AK703">
        <v>138.9</v>
      </c>
      <c r="AM703">
        <v>146.9</v>
      </c>
      <c r="AO703">
        <v>142.5</v>
      </c>
      <c r="AQ703">
        <v>135.57320000000001</v>
      </c>
      <c r="AR703">
        <v>108.4066</v>
      </c>
      <c r="AS703">
        <v>103.30929999999999</v>
      </c>
      <c r="AT703">
        <v>5793</v>
      </c>
    </row>
    <row r="704" spans="1:46">
      <c r="A704" s="415">
        <v>35612</v>
      </c>
      <c r="E704">
        <v>637410</v>
      </c>
      <c r="R704">
        <v>156978</v>
      </c>
      <c r="AF704">
        <v>480433</v>
      </c>
      <c r="AG704">
        <v>218840</v>
      </c>
      <c r="AH704">
        <v>38968</v>
      </c>
      <c r="AI704">
        <v>261593</v>
      </c>
      <c r="AK704">
        <v>139.1</v>
      </c>
      <c r="AM704">
        <v>147.1</v>
      </c>
      <c r="AO704">
        <v>142.80000000000001</v>
      </c>
      <c r="AQ704">
        <v>138.2516</v>
      </c>
      <c r="AR704">
        <v>110.5155</v>
      </c>
      <c r="AS704">
        <v>103.3875</v>
      </c>
      <c r="AT704">
        <v>5817</v>
      </c>
    </row>
    <row r="705" spans="1:46">
      <c r="A705" s="415">
        <v>35643</v>
      </c>
      <c r="E705">
        <v>639593</v>
      </c>
      <c r="R705">
        <v>155647</v>
      </c>
      <c r="AF705">
        <v>483946</v>
      </c>
      <c r="AG705">
        <v>219995</v>
      </c>
      <c r="AH705">
        <v>38172</v>
      </c>
      <c r="AI705">
        <v>263951</v>
      </c>
      <c r="AK705">
        <v>139.5</v>
      </c>
      <c r="AM705">
        <v>147.1</v>
      </c>
      <c r="AO705">
        <v>142.6</v>
      </c>
      <c r="AQ705">
        <v>138.40280000000001</v>
      </c>
      <c r="AR705">
        <v>110.1554</v>
      </c>
      <c r="AS705">
        <v>104.1234</v>
      </c>
      <c r="AT705">
        <v>5846</v>
      </c>
    </row>
    <row r="706" spans="1:46">
      <c r="A706" s="415">
        <v>35674</v>
      </c>
      <c r="E706">
        <v>646526</v>
      </c>
      <c r="R706">
        <v>153056</v>
      </c>
      <c r="AF706">
        <v>493470</v>
      </c>
      <c r="AG706">
        <v>222959</v>
      </c>
      <c r="AH706">
        <v>38597</v>
      </c>
      <c r="AI706">
        <v>270511</v>
      </c>
      <c r="AK706">
        <v>139.19999999999999</v>
      </c>
      <c r="AM706">
        <v>146.80000000000001</v>
      </c>
      <c r="AO706">
        <v>142.1</v>
      </c>
      <c r="AQ706">
        <v>143.51779999999999</v>
      </c>
      <c r="AR706">
        <v>111.8284</v>
      </c>
      <c r="AS706">
        <v>104.5932</v>
      </c>
      <c r="AT706">
        <v>5874</v>
      </c>
    </row>
    <row r="707" spans="1:46">
      <c r="A707" s="415">
        <v>35704</v>
      </c>
      <c r="E707">
        <v>653196</v>
      </c>
      <c r="R707">
        <v>157106</v>
      </c>
      <c r="AF707">
        <v>496090</v>
      </c>
      <c r="AG707">
        <v>223110</v>
      </c>
      <c r="AH707">
        <v>38519</v>
      </c>
      <c r="AI707">
        <v>272980</v>
      </c>
      <c r="AK707">
        <v>139.5</v>
      </c>
      <c r="AM707">
        <v>146.5</v>
      </c>
      <c r="AO707">
        <v>141.5</v>
      </c>
      <c r="AQ707">
        <v>142.9914</v>
      </c>
      <c r="AR707">
        <v>112.2894</v>
      </c>
      <c r="AS707">
        <v>105.23309999999999</v>
      </c>
      <c r="AT707">
        <v>5883</v>
      </c>
    </row>
    <row r="708" spans="1:46">
      <c r="A708" s="415">
        <v>35735</v>
      </c>
      <c r="E708">
        <v>643710</v>
      </c>
      <c r="R708">
        <v>152798</v>
      </c>
      <c r="AF708">
        <v>490912</v>
      </c>
      <c r="AG708">
        <v>218126</v>
      </c>
      <c r="AH708">
        <v>37407</v>
      </c>
      <c r="AI708">
        <v>272786</v>
      </c>
      <c r="AK708">
        <v>139.19999999999999</v>
      </c>
      <c r="AM708">
        <v>146.69999999999999</v>
      </c>
      <c r="AO708">
        <v>141.80000000000001</v>
      </c>
      <c r="AQ708">
        <v>140.36859999999999</v>
      </c>
      <c r="AR708">
        <v>109.2184</v>
      </c>
      <c r="AS708">
        <v>105.5562</v>
      </c>
      <c r="AT708">
        <v>5899</v>
      </c>
    </row>
    <row r="709" spans="1:46">
      <c r="A709" s="415">
        <v>35765</v>
      </c>
      <c r="E709">
        <v>642021</v>
      </c>
      <c r="R709">
        <v>154442</v>
      </c>
      <c r="AF709">
        <v>487580</v>
      </c>
      <c r="AG709">
        <v>218388</v>
      </c>
      <c r="AH709">
        <v>39180</v>
      </c>
      <c r="AI709">
        <v>269192</v>
      </c>
      <c r="AK709">
        <v>139.30000000000001</v>
      </c>
      <c r="AM709">
        <v>146.6</v>
      </c>
      <c r="AO709">
        <v>141.4</v>
      </c>
      <c r="AQ709">
        <v>140.83969999999999</v>
      </c>
      <c r="AR709">
        <v>114.5989</v>
      </c>
      <c r="AS709">
        <v>106.9319</v>
      </c>
      <c r="AT709">
        <v>5938</v>
      </c>
    </row>
    <row r="710" spans="1:46">
      <c r="A710" s="415">
        <v>35796</v>
      </c>
      <c r="E710">
        <v>645686</v>
      </c>
      <c r="R710">
        <v>149499</v>
      </c>
      <c r="AF710">
        <v>496187</v>
      </c>
      <c r="AG710">
        <v>219748</v>
      </c>
      <c r="AH710">
        <v>39333</v>
      </c>
      <c r="AI710">
        <v>276485</v>
      </c>
      <c r="AK710">
        <v>139.19999999999999</v>
      </c>
      <c r="AM710">
        <v>146.6</v>
      </c>
      <c r="AO710">
        <v>141.19999999999999</v>
      </c>
      <c r="AQ710">
        <v>143.3879</v>
      </c>
      <c r="AR710">
        <v>114.1514</v>
      </c>
      <c r="AS710">
        <v>107.4958</v>
      </c>
      <c r="AT710">
        <v>5983</v>
      </c>
    </row>
    <row r="711" spans="1:46">
      <c r="A711" s="415">
        <v>35827</v>
      </c>
      <c r="E711">
        <v>648121</v>
      </c>
      <c r="R711">
        <v>147429</v>
      </c>
      <c r="AF711">
        <v>500693</v>
      </c>
      <c r="AG711">
        <v>221382</v>
      </c>
      <c r="AH711">
        <v>39842</v>
      </c>
      <c r="AI711">
        <v>279249</v>
      </c>
      <c r="AK711">
        <v>139.6</v>
      </c>
      <c r="AM711">
        <v>146.6</v>
      </c>
      <c r="AO711">
        <v>141.30000000000001</v>
      </c>
      <c r="AQ711">
        <v>139.0772</v>
      </c>
      <c r="AR711">
        <v>117.6712</v>
      </c>
      <c r="AS711">
        <v>108.2325</v>
      </c>
      <c r="AT711">
        <v>5997</v>
      </c>
    </row>
    <row r="712" spans="1:46">
      <c r="A712" s="415">
        <v>35855</v>
      </c>
      <c r="E712">
        <v>666906</v>
      </c>
      <c r="R712">
        <v>147093</v>
      </c>
      <c r="AF712">
        <v>519814</v>
      </c>
      <c r="AG712">
        <v>228207</v>
      </c>
      <c r="AH712">
        <v>43006</v>
      </c>
      <c r="AI712">
        <v>291505</v>
      </c>
      <c r="AK712">
        <v>139.80000000000001</v>
      </c>
      <c r="AM712">
        <v>146.69999999999999</v>
      </c>
      <c r="AO712">
        <v>141.4</v>
      </c>
      <c r="AQ712">
        <v>137.37389999999999</v>
      </c>
      <c r="AR712">
        <v>114.40219999999999</v>
      </c>
      <c r="AS712">
        <v>107.48399999999999</v>
      </c>
      <c r="AT712">
        <v>5969</v>
      </c>
    </row>
    <row r="713" spans="1:46">
      <c r="A713" s="415">
        <v>35886</v>
      </c>
      <c r="E713">
        <v>674351</v>
      </c>
      <c r="R713">
        <v>150464</v>
      </c>
      <c r="AF713">
        <v>523887</v>
      </c>
      <c r="AG713">
        <v>235598</v>
      </c>
      <c r="AH713">
        <v>41412</v>
      </c>
      <c r="AI713">
        <v>288409</v>
      </c>
      <c r="AK713">
        <v>144</v>
      </c>
      <c r="AM713">
        <v>146.80000000000001</v>
      </c>
      <c r="AO713">
        <v>141.80000000000001</v>
      </c>
      <c r="AQ713">
        <v>138.04499999999999</v>
      </c>
      <c r="AR713">
        <v>116.8443</v>
      </c>
      <c r="AS713">
        <v>107.8682</v>
      </c>
      <c r="AT713">
        <v>6049</v>
      </c>
    </row>
    <row r="714" spans="1:46">
      <c r="A714" s="415">
        <v>35916</v>
      </c>
      <c r="E714">
        <v>674325</v>
      </c>
      <c r="R714">
        <v>146590</v>
      </c>
      <c r="AF714">
        <v>527735</v>
      </c>
      <c r="AG714">
        <v>234582</v>
      </c>
      <c r="AH714">
        <v>40807</v>
      </c>
      <c r="AI714">
        <v>292879</v>
      </c>
      <c r="AK714">
        <v>144.30000000000001</v>
      </c>
      <c r="AM714">
        <v>146.6</v>
      </c>
      <c r="AO714">
        <v>141.6</v>
      </c>
      <c r="AQ714">
        <v>139.11949999999999</v>
      </c>
      <c r="AR714">
        <v>118.2688</v>
      </c>
      <c r="AS714">
        <v>109.2589</v>
      </c>
      <c r="AT714">
        <v>6087</v>
      </c>
    </row>
    <row r="715" spans="1:46">
      <c r="A715" s="415">
        <v>35947</v>
      </c>
      <c r="E715">
        <v>703177</v>
      </c>
      <c r="R715">
        <v>158157</v>
      </c>
      <c r="AF715">
        <v>545021</v>
      </c>
      <c r="AG715">
        <v>248234</v>
      </c>
      <c r="AH715">
        <v>40067</v>
      </c>
      <c r="AI715">
        <v>296632</v>
      </c>
      <c r="AK715">
        <v>145.5</v>
      </c>
      <c r="AM715">
        <v>146.5</v>
      </c>
      <c r="AO715">
        <v>141.19999999999999</v>
      </c>
      <c r="AQ715">
        <v>138.755</v>
      </c>
      <c r="AR715">
        <v>118.107</v>
      </c>
      <c r="AS715">
        <v>108.81950000000001</v>
      </c>
      <c r="AT715">
        <v>6130</v>
      </c>
    </row>
    <row r="716" spans="1:46">
      <c r="A716" s="415">
        <v>35977</v>
      </c>
      <c r="E716">
        <v>696540</v>
      </c>
      <c r="R716">
        <v>160167</v>
      </c>
      <c r="AF716">
        <v>536373</v>
      </c>
      <c r="AG716">
        <v>239636</v>
      </c>
      <c r="AH716">
        <v>38311</v>
      </c>
      <c r="AI716">
        <v>296717</v>
      </c>
      <c r="AK716">
        <v>146.1</v>
      </c>
      <c r="AM716">
        <v>146.80000000000001</v>
      </c>
      <c r="AO716">
        <v>141.9</v>
      </c>
      <c r="AQ716">
        <v>141.73910000000001</v>
      </c>
      <c r="AR716">
        <v>120.863</v>
      </c>
      <c r="AS716">
        <v>109.4704</v>
      </c>
      <c r="AT716">
        <v>6172</v>
      </c>
    </row>
    <row r="717" spans="1:46">
      <c r="A717" s="415">
        <v>36008</v>
      </c>
      <c r="E717">
        <v>698156</v>
      </c>
      <c r="R717">
        <v>155684</v>
      </c>
      <c r="AF717">
        <v>542472</v>
      </c>
      <c r="AG717">
        <v>243170</v>
      </c>
      <c r="AH717">
        <v>41540</v>
      </c>
      <c r="AI717">
        <v>299495</v>
      </c>
      <c r="AK717">
        <v>146.4</v>
      </c>
      <c r="AM717">
        <v>147.19999999999999</v>
      </c>
      <c r="AO717">
        <v>142.4</v>
      </c>
      <c r="AQ717">
        <v>139.14920000000001</v>
      </c>
      <c r="AR717">
        <v>121.6101</v>
      </c>
      <c r="AS717">
        <v>109.8558</v>
      </c>
      <c r="AT717">
        <v>6215</v>
      </c>
    </row>
    <row r="718" spans="1:46">
      <c r="A718" s="415">
        <v>36039</v>
      </c>
      <c r="E718">
        <v>707561</v>
      </c>
      <c r="R718">
        <v>159734</v>
      </c>
      <c r="AF718">
        <v>547827</v>
      </c>
      <c r="AG718">
        <v>242566</v>
      </c>
      <c r="AH718">
        <v>40743</v>
      </c>
      <c r="AI718">
        <v>305345</v>
      </c>
      <c r="AK718">
        <v>146.5</v>
      </c>
      <c r="AM718">
        <v>147.30000000000001</v>
      </c>
      <c r="AO718">
        <v>142</v>
      </c>
      <c r="AQ718">
        <v>141.3973</v>
      </c>
      <c r="AR718">
        <v>121.3477</v>
      </c>
      <c r="AS718">
        <v>109.5303</v>
      </c>
      <c r="AT718">
        <v>6225</v>
      </c>
    </row>
    <row r="719" spans="1:46">
      <c r="A719" s="415">
        <v>36069</v>
      </c>
      <c r="E719">
        <v>707943</v>
      </c>
      <c r="R719">
        <v>158208</v>
      </c>
      <c r="AF719">
        <v>549735</v>
      </c>
      <c r="AG719">
        <v>241654</v>
      </c>
      <c r="AH719">
        <v>40623</v>
      </c>
      <c r="AI719">
        <v>308127</v>
      </c>
      <c r="AK719">
        <v>146.4</v>
      </c>
      <c r="AM719">
        <v>147</v>
      </c>
      <c r="AO719">
        <v>140.80000000000001</v>
      </c>
      <c r="AQ719">
        <v>138.94300000000001</v>
      </c>
      <c r="AR719">
        <v>122.22069999999999</v>
      </c>
      <c r="AS719">
        <v>110.4619</v>
      </c>
      <c r="AT719">
        <v>6262</v>
      </c>
    </row>
    <row r="720" spans="1:46">
      <c r="A720" s="415">
        <v>36100</v>
      </c>
      <c r="E720">
        <v>707845</v>
      </c>
      <c r="R720">
        <v>156912</v>
      </c>
      <c r="AF720">
        <v>550932</v>
      </c>
      <c r="AG720">
        <v>243153</v>
      </c>
      <c r="AH720">
        <v>40042</v>
      </c>
      <c r="AI720">
        <v>307899</v>
      </c>
      <c r="AK720">
        <v>146.5</v>
      </c>
      <c r="AM720">
        <v>146.9</v>
      </c>
      <c r="AO720">
        <v>140.5</v>
      </c>
      <c r="AQ720">
        <v>143.24780000000001</v>
      </c>
      <c r="AR720">
        <v>123.7722</v>
      </c>
      <c r="AS720">
        <v>110.67449999999999</v>
      </c>
      <c r="AT720">
        <v>6301</v>
      </c>
    </row>
    <row r="721" spans="1:50">
      <c r="A721" s="415">
        <v>36130</v>
      </c>
      <c r="E721">
        <v>706989</v>
      </c>
      <c r="R721">
        <v>160793</v>
      </c>
      <c r="AF721">
        <v>546196</v>
      </c>
      <c r="AG721">
        <v>243689</v>
      </c>
      <c r="AH721">
        <v>40300</v>
      </c>
      <c r="AI721">
        <v>302650</v>
      </c>
      <c r="AK721">
        <v>146.5</v>
      </c>
      <c r="AM721">
        <v>146.9</v>
      </c>
      <c r="AO721">
        <v>140.5</v>
      </c>
      <c r="AQ721">
        <v>149.8777</v>
      </c>
      <c r="AR721">
        <v>129.29060000000001</v>
      </c>
      <c r="AS721">
        <v>112.07940000000001</v>
      </c>
      <c r="AT721">
        <v>6378</v>
      </c>
    </row>
    <row r="722" spans="1:50">
      <c r="A722" s="415">
        <v>36161</v>
      </c>
      <c r="E722">
        <v>708818</v>
      </c>
      <c r="R722">
        <v>159954</v>
      </c>
      <c r="AF722">
        <v>548864</v>
      </c>
      <c r="AG722">
        <v>242862</v>
      </c>
      <c r="AH722">
        <v>38716</v>
      </c>
      <c r="AI722">
        <v>305968</v>
      </c>
      <c r="AK722">
        <v>147.4</v>
      </c>
      <c r="AM722">
        <v>147.19999999999999</v>
      </c>
      <c r="AO722">
        <v>140.5</v>
      </c>
      <c r="AQ722">
        <v>143.02260000000001</v>
      </c>
      <c r="AR722">
        <v>124.2427</v>
      </c>
      <c r="AS722">
        <v>111.3498</v>
      </c>
      <c r="AT722">
        <v>6357</v>
      </c>
    </row>
    <row r="723" spans="1:50">
      <c r="A723" s="415">
        <v>36192</v>
      </c>
      <c r="E723">
        <v>726308</v>
      </c>
      <c r="R723">
        <v>167072</v>
      </c>
      <c r="AF723">
        <v>559236</v>
      </c>
      <c r="AG723">
        <v>251260</v>
      </c>
      <c r="AH723">
        <v>37575</v>
      </c>
      <c r="AI723">
        <v>307914</v>
      </c>
      <c r="AK723">
        <v>147.5</v>
      </c>
      <c r="AM723">
        <v>147.4</v>
      </c>
      <c r="AO723">
        <v>141.1</v>
      </c>
      <c r="AQ723">
        <v>147.03700000000001</v>
      </c>
      <c r="AR723">
        <v>127.54089999999999</v>
      </c>
      <c r="AS723">
        <v>111.54389999999999</v>
      </c>
      <c r="AT723">
        <v>6429</v>
      </c>
    </row>
    <row r="724" spans="1:50">
      <c r="A724" s="415">
        <v>36220</v>
      </c>
      <c r="E724">
        <v>737226</v>
      </c>
      <c r="R724">
        <v>167195</v>
      </c>
      <c r="AF724">
        <v>570031</v>
      </c>
      <c r="AG724">
        <v>253110</v>
      </c>
      <c r="AH724">
        <v>37992</v>
      </c>
      <c r="AI724">
        <v>316822</v>
      </c>
      <c r="AK724">
        <v>147.9</v>
      </c>
      <c r="AM724">
        <v>147.69999999999999</v>
      </c>
      <c r="AO724">
        <v>141.6</v>
      </c>
      <c r="AQ724">
        <v>140.0488</v>
      </c>
      <c r="AR724">
        <v>122.5655</v>
      </c>
      <c r="AS724">
        <v>110.48350000000001</v>
      </c>
      <c r="AT724">
        <v>6402</v>
      </c>
    </row>
    <row r="725" spans="1:50">
      <c r="A725" s="415">
        <v>36251</v>
      </c>
      <c r="E725">
        <v>728788</v>
      </c>
      <c r="R725">
        <v>167681</v>
      </c>
      <c r="AF725">
        <v>561107</v>
      </c>
      <c r="AG725">
        <v>244859</v>
      </c>
      <c r="AH725">
        <v>35523</v>
      </c>
      <c r="AI725">
        <v>316111</v>
      </c>
      <c r="AK725">
        <v>149.1</v>
      </c>
      <c r="AM725">
        <v>147.80000000000001</v>
      </c>
      <c r="AO725">
        <v>141.6</v>
      </c>
      <c r="AQ725">
        <v>135.86770000000001</v>
      </c>
      <c r="AR725">
        <v>122.6995</v>
      </c>
      <c r="AS725">
        <v>110.76300000000001</v>
      </c>
      <c r="AT725">
        <v>6480</v>
      </c>
    </row>
    <row r="726" spans="1:50">
      <c r="A726" s="415">
        <v>36281</v>
      </c>
      <c r="E726">
        <v>727358</v>
      </c>
      <c r="R726">
        <v>164689</v>
      </c>
      <c r="AF726">
        <v>562669</v>
      </c>
      <c r="AG726">
        <v>242211</v>
      </c>
      <c r="AH726">
        <v>34976</v>
      </c>
      <c r="AI726">
        <v>320326</v>
      </c>
      <c r="AK726">
        <v>149.9</v>
      </c>
      <c r="AM726">
        <v>148.19999999999999</v>
      </c>
      <c r="AO726">
        <v>142.30000000000001</v>
      </c>
      <c r="AQ726">
        <v>133.89609999999999</v>
      </c>
      <c r="AR726">
        <v>122.6768</v>
      </c>
      <c r="AS726">
        <v>111.02079999999999</v>
      </c>
      <c r="AT726">
        <v>6516</v>
      </c>
    </row>
    <row r="727" spans="1:50">
      <c r="A727" s="415">
        <v>36312</v>
      </c>
      <c r="E727">
        <v>739167</v>
      </c>
      <c r="R727">
        <v>166830</v>
      </c>
      <c r="AF727">
        <v>572336</v>
      </c>
      <c r="AG727">
        <v>249433</v>
      </c>
      <c r="AH727">
        <v>34980</v>
      </c>
      <c r="AI727">
        <v>322905</v>
      </c>
      <c r="AK727">
        <v>149.9</v>
      </c>
      <c r="AM727">
        <v>149.19999999999999</v>
      </c>
      <c r="AO727">
        <v>143.9</v>
      </c>
      <c r="AQ727">
        <v>133.9761</v>
      </c>
      <c r="AR727">
        <v>123.1549</v>
      </c>
      <c r="AS727">
        <v>111.1028</v>
      </c>
      <c r="AT727">
        <v>6547</v>
      </c>
    </row>
    <row r="728" spans="1:50">
      <c r="A728" s="415">
        <v>36342</v>
      </c>
      <c r="E728">
        <v>745815</v>
      </c>
      <c r="R728">
        <v>169934</v>
      </c>
      <c r="AF728">
        <v>575881</v>
      </c>
      <c r="AG728">
        <v>255008</v>
      </c>
      <c r="AH728">
        <v>35027</v>
      </c>
      <c r="AI728">
        <v>320854</v>
      </c>
      <c r="AK728">
        <v>149.69999999999999</v>
      </c>
      <c r="AM728">
        <v>150.1</v>
      </c>
      <c r="AO728">
        <v>145</v>
      </c>
      <c r="AQ728">
        <v>131.80199999999999</v>
      </c>
      <c r="AR728">
        <v>121.68729999999999</v>
      </c>
      <c r="AS728">
        <v>111.8616</v>
      </c>
      <c r="AT728">
        <v>6571</v>
      </c>
    </row>
    <row r="729" spans="1:50">
      <c r="A729" s="415">
        <v>36373</v>
      </c>
      <c r="E729">
        <v>741524</v>
      </c>
      <c r="R729">
        <v>168741</v>
      </c>
      <c r="AF729">
        <v>572783</v>
      </c>
      <c r="AG729">
        <v>246083</v>
      </c>
      <c r="AH729">
        <v>34586</v>
      </c>
      <c r="AI729">
        <v>326779</v>
      </c>
      <c r="AK729">
        <v>149.80000000000001</v>
      </c>
      <c r="AM729">
        <v>150.19999999999999</v>
      </c>
      <c r="AO729">
        <v>144.80000000000001</v>
      </c>
      <c r="AQ729">
        <v>133.29730000000001</v>
      </c>
      <c r="AR729">
        <v>122.2165</v>
      </c>
      <c r="AS729">
        <v>111.83369999999999</v>
      </c>
      <c r="AT729">
        <v>6586</v>
      </c>
    </row>
    <row r="730" spans="1:50">
      <c r="A730" s="415">
        <v>36404</v>
      </c>
      <c r="E730">
        <v>751402</v>
      </c>
      <c r="R730">
        <v>168889</v>
      </c>
      <c r="AF730">
        <v>582514</v>
      </c>
      <c r="AG730">
        <v>247860</v>
      </c>
      <c r="AH730">
        <v>34161</v>
      </c>
      <c r="AI730">
        <v>334947</v>
      </c>
      <c r="AK730">
        <v>149.80000000000001</v>
      </c>
      <c r="AM730">
        <v>149.6</v>
      </c>
      <c r="AO730">
        <v>143.5</v>
      </c>
      <c r="AQ730">
        <v>131.40270000000001</v>
      </c>
      <c r="AR730">
        <v>120.4006</v>
      </c>
      <c r="AS730">
        <v>111.899</v>
      </c>
      <c r="AT730">
        <v>6613</v>
      </c>
    </row>
    <row r="731" spans="1:50">
      <c r="A731" s="415">
        <v>36434</v>
      </c>
      <c r="E731">
        <v>759906</v>
      </c>
      <c r="R731">
        <v>170663</v>
      </c>
      <c r="AF731">
        <v>589243</v>
      </c>
      <c r="AG731">
        <v>246803</v>
      </c>
      <c r="AH731">
        <v>32512</v>
      </c>
      <c r="AI731">
        <v>342423</v>
      </c>
      <c r="AK731">
        <v>149.5</v>
      </c>
      <c r="AM731">
        <v>149.4</v>
      </c>
      <c r="AO731">
        <v>142.6</v>
      </c>
      <c r="AQ731">
        <v>136.77719999999999</v>
      </c>
      <c r="AR731">
        <v>122.8537</v>
      </c>
      <c r="AS731">
        <v>113.19280000000001</v>
      </c>
      <c r="AT731">
        <v>6640</v>
      </c>
    </row>
    <row r="732" spans="1:50">
      <c r="A732" s="415">
        <v>36465</v>
      </c>
      <c r="E732">
        <v>781199</v>
      </c>
      <c r="R732">
        <v>177472</v>
      </c>
      <c r="AF732">
        <v>603727</v>
      </c>
      <c r="AG732">
        <v>255740</v>
      </c>
      <c r="AH732">
        <v>32703</v>
      </c>
      <c r="AI732">
        <v>348035</v>
      </c>
      <c r="AK732">
        <v>149.4</v>
      </c>
      <c r="AM732">
        <v>149.80000000000001</v>
      </c>
      <c r="AO732">
        <v>142.9</v>
      </c>
      <c r="AQ732">
        <v>148.68899999999999</v>
      </c>
      <c r="AR732">
        <v>126.28740000000001</v>
      </c>
      <c r="AS732">
        <v>113.8515</v>
      </c>
      <c r="AT732">
        <v>6687</v>
      </c>
    </row>
    <row r="733" spans="1:50">
      <c r="A733" s="415">
        <v>36495</v>
      </c>
      <c r="E733">
        <v>789431</v>
      </c>
      <c r="R733">
        <v>185045</v>
      </c>
      <c r="AF733">
        <v>604386</v>
      </c>
      <c r="AG733">
        <v>257380</v>
      </c>
      <c r="AH733">
        <v>34293</v>
      </c>
      <c r="AI733">
        <v>346989</v>
      </c>
      <c r="AK733">
        <v>149</v>
      </c>
      <c r="AM733">
        <v>150.19999999999999</v>
      </c>
      <c r="AO733">
        <v>143.30000000000001</v>
      </c>
      <c r="AQ733">
        <v>148.25559999999999</v>
      </c>
      <c r="AR733">
        <v>128.19990000000001</v>
      </c>
      <c r="AS733">
        <v>115.1052</v>
      </c>
      <c r="AT733">
        <v>6709</v>
      </c>
    </row>
    <row r="734" spans="1:50">
      <c r="A734" s="415">
        <v>36526</v>
      </c>
      <c r="E734">
        <v>784940</v>
      </c>
      <c r="R734">
        <v>184676</v>
      </c>
      <c r="AF734">
        <v>600264</v>
      </c>
      <c r="AG734">
        <v>247213</v>
      </c>
      <c r="AH734">
        <v>32449</v>
      </c>
      <c r="AI734">
        <v>353065</v>
      </c>
      <c r="AK734">
        <v>149.1</v>
      </c>
      <c r="AM734">
        <v>150.69999999999999</v>
      </c>
      <c r="AO734">
        <v>144.1</v>
      </c>
      <c r="AQ734">
        <v>144.60220000000001</v>
      </c>
      <c r="AR734">
        <v>130.10550000000001</v>
      </c>
      <c r="AS734">
        <v>115.43040000000001</v>
      </c>
      <c r="AT734">
        <v>6752</v>
      </c>
      <c r="AX734">
        <v>9.6999999999999993</v>
      </c>
    </row>
    <row r="735" spans="1:50">
      <c r="A735" s="415">
        <v>36557</v>
      </c>
      <c r="E735">
        <v>793737</v>
      </c>
      <c r="R735">
        <v>176352</v>
      </c>
      <c r="AF735">
        <v>617385</v>
      </c>
      <c r="AG735">
        <v>265200</v>
      </c>
      <c r="AH735">
        <v>35742</v>
      </c>
      <c r="AI735">
        <v>351933</v>
      </c>
      <c r="AK735">
        <v>148.30000000000001</v>
      </c>
      <c r="AM735">
        <v>150.9</v>
      </c>
      <c r="AO735">
        <v>144.69999999999999</v>
      </c>
      <c r="AQ735">
        <v>143.98410000000001</v>
      </c>
      <c r="AR735">
        <v>127.372</v>
      </c>
      <c r="AS735">
        <v>115.6177</v>
      </c>
      <c r="AT735">
        <v>6730</v>
      </c>
      <c r="AX735">
        <v>10.6</v>
      </c>
    </row>
    <row r="736" spans="1:50">
      <c r="A736" s="415">
        <v>36586</v>
      </c>
      <c r="E736">
        <v>809459</v>
      </c>
      <c r="R736">
        <v>187906</v>
      </c>
      <c r="AF736">
        <v>621553</v>
      </c>
      <c r="AG736">
        <v>268020</v>
      </c>
      <c r="AH736">
        <v>36433</v>
      </c>
      <c r="AI736">
        <v>353452</v>
      </c>
      <c r="AK736">
        <v>148.1</v>
      </c>
      <c r="AM736">
        <v>151.30000000000001</v>
      </c>
      <c r="AO736">
        <v>145.4</v>
      </c>
      <c r="AQ736">
        <v>151.66380000000001</v>
      </c>
      <c r="AR736">
        <v>127.4247</v>
      </c>
      <c r="AS736">
        <v>115.7401</v>
      </c>
      <c r="AT736">
        <v>6811</v>
      </c>
      <c r="AX736">
        <v>8.6999999999999993</v>
      </c>
    </row>
    <row r="737" spans="1:50">
      <c r="A737" s="415">
        <v>36617</v>
      </c>
      <c r="E737">
        <v>804766</v>
      </c>
      <c r="R737">
        <v>183725</v>
      </c>
      <c r="AF737">
        <v>621040</v>
      </c>
      <c r="AG737">
        <v>264832</v>
      </c>
      <c r="AH737">
        <v>36553</v>
      </c>
      <c r="AI737">
        <v>356188</v>
      </c>
      <c r="AK737">
        <v>148.6</v>
      </c>
      <c r="AM737">
        <v>151.30000000000001</v>
      </c>
      <c r="AO737">
        <v>145.6</v>
      </c>
      <c r="AQ737">
        <v>142.0239</v>
      </c>
      <c r="AR737">
        <v>126.9962</v>
      </c>
      <c r="AS737">
        <v>116.1876</v>
      </c>
      <c r="AT737">
        <v>6794</v>
      </c>
      <c r="AX737">
        <v>5.8</v>
      </c>
    </row>
    <row r="738" spans="1:50">
      <c r="A738" s="415">
        <v>36647</v>
      </c>
      <c r="E738">
        <v>805005</v>
      </c>
      <c r="R738">
        <v>178929</v>
      </c>
      <c r="AF738">
        <v>626076</v>
      </c>
      <c r="AG738">
        <v>275989</v>
      </c>
      <c r="AH738">
        <v>39979</v>
      </c>
      <c r="AI738">
        <v>349907</v>
      </c>
      <c r="AK738">
        <v>149.1</v>
      </c>
      <c r="AM738">
        <v>150.69999999999999</v>
      </c>
      <c r="AO738">
        <v>144.9</v>
      </c>
      <c r="AQ738">
        <v>143.84870000000001</v>
      </c>
      <c r="AR738">
        <v>125.2855</v>
      </c>
      <c r="AS738">
        <v>114.4665</v>
      </c>
      <c r="AT738">
        <v>6770</v>
      </c>
      <c r="AX738">
        <v>5</v>
      </c>
    </row>
    <row r="739" spans="1:50">
      <c r="A739" s="415">
        <v>36678</v>
      </c>
      <c r="E739">
        <v>795411</v>
      </c>
      <c r="R739">
        <v>175368</v>
      </c>
      <c r="AF739">
        <v>620043</v>
      </c>
      <c r="AG739">
        <v>271873</v>
      </c>
      <c r="AH739">
        <v>38449</v>
      </c>
      <c r="AI739">
        <v>348133</v>
      </c>
      <c r="AK739">
        <v>149.30000000000001</v>
      </c>
      <c r="AM739">
        <v>151</v>
      </c>
      <c r="AO739">
        <v>145</v>
      </c>
      <c r="AQ739">
        <v>140.9605</v>
      </c>
      <c r="AR739">
        <v>120.7435</v>
      </c>
      <c r="AS739">
        <v>113.99160000000001</v>
      </c>
      <c r="AT739">
        <v>6778</v>
      </c>
      <c r="AX739">
        <v>4.5999999999999996</v>
      </c>
    </row>
    <row r="740" spans="1:50">
      <c r="A740" s="415">
        <v>36708</v>
      </c>
      <c r="E740">
        <v>783795</v>
      </c>
      <c r="R740">
        <v>171776</v>
      </c>
      <c r="AF740">
        <v>612019</v>
      </c>
      <c r="AG740">
        <v>274805</v>
      </c>
      <c r="AH740">
        <v>37295</v>
      </c>
      <c r="AI740">
        <v>337374</v>
      </c>
      <c r="AK740">
        <v>149.30000000000001</v>
      </c>
      <c r="AM740">
        <v>150.6</v>
      </c>
      <c r="AO740">
        <v>144.4</v>
      </c>
      <c r="AQ740">
        <v>140.5651</v>
      </c>
      <c r="AR740">
        <v>124.0247</v>
      </c>
      <c r="AS740">
        <v>114.5382</v>
      </c>
      <c r="AT740">
        <v>6794</v>
      </c>
      <c r="AX740">
        <v>4.4000000000000004</v>
      </c>
    </row>
    <row r="741" spans="1:50">
      <c r="A741" s="415">
        <v>36739</v>
      </c>
      <c r="E741">
        <v>805341</v>
      </c>
      <c r="R741">
        <v>183390</v>
      </c>
      <c r="AF741">
        <v>621951</v>
      </c>
      <c r="AG741">
        <v>284502</v>
      </c>
      <c r="AH741">
        <v>38617</v>
      </c>
      <c r="AI741">
        <v>337583</v>
      </c>
      <c r="AK741">
        <v>148.80000000000001</v>
      </c>
      <c r="AM741">
        <v>150.30000000000001</v>
      </c>
      <c r="AO741">
        <v>143.69999999999999</v>
      </c>
      <c r="AQ741">
        <v>144.00729999999999</v>
      </c>
      <c r="AR741">
        <v>125.7273</v>
      </c>
      <c r="AS741">
        <v>113.69</v>
      </c>
      <c r="AT741">
        <v>6796</v>
      </c>
      <c r="AX741">
        <v>5.0999999999999996</v>
      </c>
    </row>
    <row r="742" spans="1:50">
      <c r="A742" s="415">
        <v>36770</v>
      </c>
      <c r="E742">
        <v>814330</v>
      </c>
      <c r="R742">
        <v>185769</v>
      </c>
      <c r="AF742">
        <v>628561</v>
      </c>
      <c r="AG742">
        <v>289543</v>
      </c>
      <c r="AH742">
        <v>38456</v>
      </c>
      <c r="AI742">
        <v>339048</v>
      </c>
      <c r="AK742">
        <v>148.6</v>
      </c>
      <c r="AM742">
        <v>150.30000000000001</v>
      </c>
      <c r="AO742">
        <v>143.4</v>
      </c>
      <c r="AQ742">
        <v>142.167</v>
      </c>
      <c r="AR742">
        <v>124.44629999999999</v>
      </c>
      <c r="AS742">
        <v>113.8793</v>
      </c>
      <c r="AT742">
        <v>6807</v>
      </c>
      <c r="AX742">
        <v>4.5999999999999996</v>
      </c>
    </row>
    <row r="743" spans="1:50">
      <c r="A743" s="415">
        <v>36800</v>
      </c>
      <c r="E743">
        <v>816100</v>
      </c>
      <c r="R743">
        <v>185369</v>
      </c>
      <c r="AF743">
        <v>630731</v>
      </c>
      <c r="AG743">
        <v>286731</v>
      </c>
      <c r="AH743">
        <v>39157</v>
      </c>
      <c r="AI743">
        <v>344095</v>
      </c>
      <c r="AK743">
        <v>148.4</v>
      </c>
      <c r="AM743">
        <v>150.5</v>
      </c>
      <c r="AO743">
        <v>143.30000000000001</v>
      </c>
      <c r="AQ743">
        <v>143.49860000000001</v>
      </c>
      <c r="AR743">
        <v>124.82080000000001</v>
      </c>
      <c r="AS743">
        <v>113.4178</v>
      </c>
      <c r="AT743">
        <v>6814</v>
      </c>
      <c r="AX743">
        <v>4.9000000000000004</v>
      </c>
    </row>
    <row r="744" spans="1:50">
      <c r="A744" s="415">
        <v>36831</v>
      </c>
      <c r="E744">
        <v>820054</v>
      </c>
      <c r="R744">
        <v>183993</v>
      </c>
      <c r="AF744">
        <v>636061</v>
      </c>
      <c r="AG744">
        <v>288986</v>
      </c>
      <c r="AH744">
        <v>39100</v>
      </c>
      <c r="AI744">
        <v>347301</v>
      </c>
      <c r="AK744">
        <v>148.6</v>
      </c>
      <c r="AM744">
        <v>150.4</v>
      </c>
      <c r="AO744">
        <v>142.69999999999999</v>
      </c>
      <c r="AQ744">
        <v>137.4298</v>
      </c>
      <c r="AR744">
        <v>122.74120000000001</v>
      </c>
      <c r="AS744">
        <v>113.1713</v>
      </c>
      <c r="AT744">
        <v>6817</v>
      </c>
      <c r="AX744">
        <v>5.7</v>
      </c>
    </row>
    <row r="745" spans="1:50">
      <c r="A745" s="415">
        <v>36861</v>
      </c>
      <c r="E745">
        <v>811516</v>
      </c>
      <c r="R745">
        <v>185294</v>
      </c>
      <c r="AF745">
        <v>626222</v>
      </c>
      <c r="AG745">
        <v>281975</v>
      </c>
      <c r="AH745">
        <v>38470</v>
      </c>
      <c r="AI745">
        <v>344139</v>
      </c>
      <c r="AK745">
        <v>147.5</v>
      </c>
      <c r="AM745">
        <v>150.19999999999999</v>
      </c>
      <c r="AO745">
        <v>142.5</v>
      </c>
      <c r="AQ745">
        <v>130.6258</v>
      </c>
      <c r="AR745">
        <v>119.5081</v>
      </c>
      <c r="AS745">
        <v>111.4149</v>
      </c>
      <c r="AT745">
        <v>6792</v>
      </c>
      <c r="AW745">
        <v>233</v>
      </c>
      <c r="AX745">
        <v>6.8</v>
      </c>
    </row>
    <row r="746" spans="1:50">
      <c r="A746" s="415">
        <v>36892</v>
      </c>
      <c r="E746">
        <v>814479</v>
      </c>
      <c r="R746">
        <v>188192</v>
      </c>
      <c r="AF746">
        <v>626287</v>
      </c>
      <c r="AG746">
        <v>278005</v>
      </c>
      <c r="AH746">
        <v>43224</v>
      </c>
      <c r="AI746">
        <v>348279</v>
      </c>
      <c r="AK746">
        <v>148.30000000000001</v>
      </c>
      <c r="AM746">
        <v>149.80000000000001</v>
      </c>
      <c r="AO746">
        <v>142</v>
      </c>
      <c r="AQ746">
        <v>139.74770000000001</v>
      </c>
      <c r="AR746">
        <v>125.81570000000001</v>
      </c>
      <c r="AS746">
        <v>112.2633</v>
      </c>
      <c r="AT746">
        <v>6824</v>
      </c>
      <c r="AW746">
        <v>241</v>
      </c>
      <c r="AX746">
        <v>9.8000000000000007</v>
      </c>
    </row>
    <row r="747" spans="1:50">
      <c r="A747" s="415">
        <v>36923</v>
      </c>
      <c r="E747">
        <v>813647</v>
      </c>
      <c r="R747">
        <v>189203</v>
      </c>
      <c r="AF747">
        <v>624444</v>
      </c>
      <c r="AG747">
        <v>270735</v>
      </c>
      <c r="AH747">
        <v>40064</v>
      </c>
      <c r="AI747">
        <v>353629</v>
      </c>
      <c r="AK747">
        <v>148</v>
      </c>
      <c r="AM747">
        <v>150.1</v>
      </c>
      <c r="AO747">
        <v>142.4</v>
      </c>
      <c r="AQ747">
        <v>143.9228</v>
      </c>
      <c r="AR747">
        <v>124.4325</v>
      </c>
      <c r="AS747">
        <v>110.82980000000001</v>
      </c>
      <c r="AT747">
        <v>6841</v>
      </c>
      <c r="AW747">
        <v>253</v>
      </c>
      <c r="AX747">
        <v>9.9</v>
      </c>
    </row>
    <row r="748" spans="1:50">
      <c r="A748" s="415">
        <v>36951</v>
      </c>
      <c r="E748">
        <v>828057</v>
      </c>
      <c r="R748">
        <v>197455</v>
      </c>
      <c r="AF748">
        <v>630602</v>
      </c>
      <c r="AG748">
        <v>280450</v>
      </c>
      <c r="AH748">
        <v>42465</v>
      </c>
      <c r="AI748">
        <v>350029</v>
      </c>
      <c r="AK748">
        <v>147.4</v>
      </c>
      <c r="AM748">
        <v>150.19999999999999</v>
      </c>
      <c r="AO748">
        <v>142.4</v>
      </c>
      <c r="AQ748">
        <v>147.58590000000001</v>
      </c>
      <c r="AR748">
        <v>128.08940000000001</v>
      </c>
      <c r="AS748">
        <v>110.9234</v>
      </c>
      <c r="AT748">
        <v>6862</v>
      </c>
      <c r="AW748">
        <v>188</v>
      </c>
      <c r="AX748">
        <v>8.4</v>
      </c>
    </row>
    <row r="749" spans="1:50">
      <c r="A749" s="415">
        <v>36982</v>
      </c>
      <c r="E749">
        <v>842392</v>
      </c>
      <c r="R749">
        <v>201615</v>
      </c>
      <c r="AF749">
        <v>640778</v>
      </c>
      <c r="AG749">
        <v>278653</v>
      </c>
      <c r="AH749">
        <v>40776</v>
      </c>
      <c r="AI749">
        <v>361991</v>
      </c>
      <c r="AK749">
        <v>148.9</v>
      </c>
      <c r="AM749">
        <v>150.19999999999999</v>
      </c>
      <c r="AO749">
        <v>142.5</v>
      </c>
      <c r="AQ749">
        <v>152.7079</v>
      </c>
      <c r="AR749">
        <v>127.16589999999999</v>
      </c>
      <c r="AS749">
        <v>110.6516</v>
      </c>
      <c r="AT749">
        <v>6844</v>
      </c>
      <c r="AW749">
        <v>226</v>
      </c>
      <c r="AX749">
        <v>7.1</v>
      </c>
    </row>
    <row r="750" spans="1:50">
      <c r="A750" s="415">
        <v>37012</v>
      </c>
      <c r="E750">
        <v>848146</v>
      </c>
      <c r="R750">
        <v>206540</v>
      </c>
      <c r="AF750">
        <v>641607</v>
      </c>
      <c r="AG750">
        <v>281069</v>
      </c>
      <c r="AH750">
        <v>38921</v>
      </c>
      <c r="AI750">
        <v>360534</v>
      </c>
      <c r="AK750">
        <v>148.80000000000001</v>
      </c>
      <c r="AM750">
        <v>151.30000000000001</v>
      </c>
      <c r="AO750">
        <v>144.19999999999999</v>
      </c>
      <c r="AQ750">
        <v>149.6628</v>
      </c>
      <c r="AR750">
        <v>126.1918</v>
      </c>
      <c r="AS750">
        <v>110.0408</v>
      </c>
      <c r="AT750">
        <v>6849</v>
      </c>
      <c r="AW750">
        <v>224</v>
      </c>
      <c r="AX750">
        <v>5.6</v>
      </c>
    </row>
    <row r="751" spans="1:50">
      <c r="A751" s="415">
        <v>37043</v>
      </c>
      <c r="E751">
        <v>855730</v>
      </c>
      <c r="R751">
        <v>205260</v>
      </c>
      <c r="AF751">
        <v>650470</v>
      </c>
      <c r="AG751">
        <v>284499</v>
      </c>
      <c r="AH751">
        <v>40082</v>
      </c>
      <c r="AI751">
        <v>365905</v>
      </c>
      <c r="AK751">
        <v>148.6</v>
      </c>
      <c r="AM751">
        <v>151.5</v>
      </c>
      <c r="AO751">
        <v>144.30000000000001</v>
      </c>
      <c r="AQ751">
        <v>147.11580000000001</v>
      </c>
      <c r="AR751">
        <v>125.1563</v>
      </c>
      <c r="AS751">
        <v>109.38039999999999</v>
      </c>
      <c r="AT751">
        <v>6840</v>
      </c>
      <c r="AW751">
        <v>174</v>
      </c>
      <c r="AX751">
        <v>5.0999999999999996</v>
      </c>
    </row>
    <row r="752" spans="1:50">
      <c r="A752" s="415">
        <v>37073</v>
      </c>
      <c r="E752">
        <v>850471</v>
      </c>
      <c r="R752">
        <v>204878</v>
      </c>
      <c r="AF752">
        <v>645593</v>
      </c>
      <c r="AG752">
        <v>279200</v>
      </c>
      <c r="AH752">
        <v>39336</v>
      </c>
      <c r="AI752">
        <v>366500</v>
      </c>
      <c r="AK752">
        <v>149.1</v>
      </c>
      <c r="AM752">
        <v>150.9</v>
      </c>
      <c r="AO752">
        <v>143.4</v>
      </c>
      <c r="AQ752">
        <v>147.8116</v>
      </c>
      <c r="AR752">
        <v>125.1558</v>
      </c>
      <c r="AS752">
        <v>109.3802</v>
      </c>
      <c r="AT752">
        <v>6845</v>
      </c>
      <c r="AW752">
        <v>178</v>
      </c>
      <c r="AX752">
        <v>4.9000000000000004</v>
      </c>
    </row>
    <row r="753" spans="1:50">
      <c r="A753" s="415">
        <v>37104</v>
      </c>
      <c r="E753">
        <v>847465</v>
      </c>
      <c r="R753">
        <v>203649</v>
      </c>
      <c r="AF753">
        <v>643815</v>
      </c>
      <c r="AG753">
        <v>274690</v>
      </c>
      <c r="AH753">
        <v>38439</v>
      </c>
      <c r="AI753">
        <v>369000</v>
      </c>
      <c r="AK753">
        <v>149.1</v>
      </c>
      <c r="AM753">
        <v>150.9</v>
      </c>
      <c r="AO753">
        <v>143.30000000000001</v>
      </c>
      <c r="AQ753">
        <v>145.36019999999999</v>
      </c>
      <c r="AR753">
        <v>123.631</v>
      </c>
      <c r="AS753">
        <v>108.1143</v>
      </c>
      <c r="AT753">
        <v>6827</v>
      </c>
      <c r="AW753">
        <v>127</v>
      </c>
      <c r="AX753">
        <v>5.8</v>
      </c>
    </row>
    <row r="754" spans="1:50">
      <c r="A754" s="415">
        <v>37135</v>
      </c>
      <c r="E754">
        <v>837412</v>
      </c>
      <c r="R754">
        <v>198558</v>
      </c>
      <c r="AF754">
        <v>638853</v>
      </c>
      <c r="AG754">
        <v>270320</v>
      </c>
      <c r="AH754">
        <v>38751</v>
      </c>
      <c r="AI754">
        <v>368809</v>
      </c>
      <c r="AK754">
        <v>149.1</v>
      </c>
      <c r="AM754">
        <v>150.9</v>
      </c>
      <c r="AO754">
        <v>143</v>
      </c>
      <c r="AQ754">
        <v>143.32419999999999</v>
      </c>
      <c r="AR754">
        <v>124.9259</v>
      </c>
      <c r="AS754">
        <v>107.9144</v>
      </c>
      <c r="AT754">
        <v>6813</v>
      </c>
      <c r="AW754">
        <v>167</v>
      </c>
      <c r="AX754">
        <v>5.5</v>
      </c>
    </row>
    <row r="755" spans="1:50">
      <c r="A755" s="415">
        <v>37165</v>
      </c>
      <c r="E755">
        <v>845941</v>
      </c>
      <c r="R755">
        <v>206677</v>
      </c>
      <c r="AF755">
        <v>639264</v>
      </c>
      <c r="AG755">
        <v>268404</v>
      </c>
      <c r="AH755">
        <v>34000</v>
      </c>
      <c r="AI755">
        <v>370957</v>
      </c>
      <c r="AK755">
        <v>149.4</v>
      </c>
      <c r="AM755">
        <v>150.4</v>
      </c>
      <c r="AO755">
        <v>142.30000000000001</v>
      </c>
      <c r="AQ755">
        <v>146.58770000000001</v>
      </c>
      <c r="AR755">
        <v>124.9971</v>
      </c>
      <c r="AS755">
        <v>106.9238</v>
      </c>
      <c r="AT755">
        <v>6804</v>
      </c>
      <c r="AW755">
        <v>141</v>
      </c>
      <c r="AX755">
        <v>6.1</v>
      </c>
    </row>
    <row r="756" spans="1:50">
      <c r="A756" s="415">
        <v>37196</v>
      </c>
      <c r="E756">
        <v>843911</v>
      </c>
      <c r="R756">
        <v>207550</v>
      </c>
      <c r="AF756">
        <v>636361</v>
      </c>
      <c r="AG756">
        <v>260359</v>
      </c>
      <c r="AH756">
        <v>29466</v>
      </c>
      <c r="AI756">
        <v>375803</v>
      </c>
      <c r="AK756">
        <v>149.1</v>
      </c>
      <c r="AM756">
        <v>150.5</v>
      </c>
      <c r="AO756">
        <v>142.1</v>
      </c>
      <c r="AQ756">
        <v>151.31049999999999</v>
      </c>
      <c r="AR756">
        <v>126.3335</v>
      </c>
      <c r="AS756">
        <v>106.5219</v>
      </c>
      <c r="AT756">
        <v>6784</v>
      </c>
      <c r="AW756">
        <v>164</v>
      </c>
      <c r="AX756">
        <v>7.6</v>
      </c>
    </row>
    <row r="757" spans="1:50">
      <c r="A757" s="415">
        <v>37226</v>
      </c>
      <c r="E757">
        <v>849689</v>
      </c>
      <c r="R757">
        <v>209290</v>
      </c>
      <c r="AF757">
        <v>640399</v>
      </c>
      <c r="AG757">
        <v>264194</v>
      </c>
      <c r="AH757">
        <v>30083</v>
      </c>
      <c r="AI757">
        <v>376279</v>
      </c>
      <c r="AK757">
        <v>149</v>
      </c>
      <c r="AM757">
        <v>150.19999999999999</v>
      </c>
      <c r="AO757">
        <v>141.69999999999999</v>
      </c>
      <c r="AQ757">
        <v>149.43520000000001</v>
      </c>
      <c r="AR757">
        <v>126.5599</v>
      </c>
      <c r="AS757">
        <v>107.2788</v>
      </c>
      <c r="AT757">
        <v>6785</v>
      </c>
      <c r="AW757">
        <v>124</v>
      </c>
      <c r="AX757">
        <v>9</v>
      </c>
    </row>
    <row r="758" spans="1:50">
      <c r="A758" s="415">
        <v>37257</v>
      </c>
      <c r="E758">
        <v>858654</v>
      </c>
      <c r="F758">
        <v>28318</v>
      </c>
      <c r="G758">
        <v>382979</v>
      </c>
      <c r="H758">
        <v>475704</v>
      </c>
      <c r="I758">
        <v>68254</v>
      </c>
      <c r="J758">
        <v>62723</v>
      </c>
      <c r="K758">
        <v>25746</v>
      </c>
      <c r="L758">
        <v>49140</v>
      </c>
      <c r="M758">
        <v>72357</v>
      </c>
      <c r="N758">
        <v>11862</v>
      </c>
      <c r="O758">
        <v>8468</v>
      </c>
      <c r="P758">
        <v>11760</v>
      </c>
      <c r="Q758">
        <v>25547</v>
      </c>
      <c r="R758">
        <v>217321</v>
      </c>
      <c r="S758">
        <v>62553</v>
      </c>
      <c r="T758">
        <v>58742</v>
      </c>
      <c r="U758">
        <v>211973</v>
      </c>
      <c r="V758">
        <v>5348</v>
      </c>
      <c r="W758">
        <v>11412</v>
      </c>
      <c r="X758">
        <v>19035</v>
      </c>
      <c r="Y758">
        <v>4282</v>
      </c>
      <c r="Z758">
        <v>4859</v>
      </c>
      <c r="AA758">
        <v>3643</v>
      </c>
      <c r="AB758">
        <v>3578</v>
      </c>
      <c r="AC758">
        <v>16077</v>
      </c>
      <c r="AD758">
        <v>10044</v>
      </c>
      <c r="AE758">
        <v>8964</v>
      </c>
      <c r="AF758">
        <v>641333</v>
      </c>
      <c r="AG758">
        <v>263731</v>
      </c>
      <c r="AH758">
        <v>28116</v>
      </c>
      <c r="AI758">
        <v>377631</v>
      </c>
      <c r="AK758">
        <v>148.80000000000001</v>
      </c>
      <c r="AM758">
        <v>150.30000000000001</v>
      </c>
      <c r="AO758">
        <v>142</v>
      </c>
      <c r="AQ758">
        <v>154.15199999999999</v>
      </c>
      <c r="AR758">
        <v>129.35249999999999</v>
      </c>
      <c r="AS758">
        <v>107.2287</v>
      </c>
      <c r="AT758">
        <v>6775</v>
      </c>
      <c r="AW758">
        <v>129</v>
      </c>
      <c r="AX758">
        <v>13.6</v>
      </c>
    </row>
    <row r="759" spans="1:50">
      <c r="A759" s="415">
        <v>37288</v>
      </c>
      <c r="E759">
        <v>862338</v>
      </c>
      <c r="F759">
        <v>25977</v>
      </c>
      <c r="G759">
        <v>391434</v>
      </c>
      <c r="H759">
        <v>470946</v>
      </c>
      <c r="I759">
        <v>65840</v>
      </c>
      <c r="J759">
        <v>61801</v>
      </c>
      <c r="K759">
        <v>25438</v>
      </c>
      <c r="L759">
        <v>47728</v>
      </c>
      <c r="M759">
        <v>74336</v>
      </c>
      <c r="N759">
        <v>11058</v>
      </c>
      <c r="O759">
        <v>8818</v>
      </c>
      <c r="P759">
        <v>12063</v>
      </c>
      <c r="Q759">
        <v>25662</v>
      </c>
      <c r="R759">
        <v>219966</v>
      </c>
      <c r="S759">
        <v>61664</v>
      </c>
      <c r="T759">
        <v>60748</v>
      </c>
      <c r="U759">
        <v>214277</v>
      </c>
      <c r="V759">
        <v>5689</v>
      </c>
      <c r="W759">
        <v>11717</v>
      </c>
      <c r="X759">
        <v>19226</v>
      </c>
      <c r="Y759">
        <v>3644</v>
      </c>
      <c r="Z759">
        <v>4579</v>
      </c>
      <c r="AA759">
        <v>3981</v>
      </c>
      <c r="AB759">
        <v>3704</v>
      </c>
      <c r="AC759">
        <v>16645</v>
      </c>
      <c r="AD759">
        <v>10392</v>
      </c>
      <c r="AE759">
        <v>8837</v>
      </c>
      <c r="AF759">
        <v>642371</v>
      </c>
      <c r="AG759">
        <v>256668</v>
      </c>
      <c r="AH759">
        <v>25816</v>
      </c>
      <c r="AI759">
        <v>385745</v>
      </c>
      <c r="AK759">
        <v>148.4</v>
      </c>
      <c r="AM759">
        <v>150.30000000000001</v>
      </c>
      <c r="AO759">
        <v>142.19999999999999</v>
      </c>
      <c r="AQ759">
        <v>153.2552</v>
      </c>
      <c r="AR759">
        <v>129.15039999999999</v>
      </c>
      <c r="AS759">
        <v>107.4552</v>
      </c>
      <c r="AT759">
        <v>6766</v>
      </c>
      <c r="AW759">
        <v>110</v>
      </c>
      <c r="AX759">
        <v>12.2</v>
      </c>
    </row>
    <row r="760" spans="1:50">
      <c r="A760" s="415">
        <v>37316</v>
      </c>
      <c r="E760">
        <v>844551</v>
      </c>
      <c r="F760">
        <v>24998</v>
      </c>
      <c r="G760">
        <v>390942</v>
      </c>
      <c r="H760">
        <v>453504</v>
      </c>
      <c r="I760">
        <v>66722</v>
      </c>
      <c r="J760">
        <v>53009</v>
      </c>
      <c r="K760">
        <v>25639</v>
      </c>
      <c r="L760">
        <v>46215</v>
      </c>
      <c r="M760">
        <v>72247</v>
      </c>
      <c r="N760">
        <v>11036</v>
      </c>
      <c r="O760">
        <v>8035</v>
      </c>
      <c r="P760">
        <v>11954</v>
      </c>
      <c r="Q760">
        <v>26742</v>
      </c>
      <c r="R760">
        <v>206789</v>
      </c>
      <c r="S760">
        <v>52889</v>
      </c>
      <c r="T760">
        <v>58523</v>
      </c>
      <c r="U760">
        <v>201253</v>
      </c>
      <c r="V760">
        <v>5536</v>
      </c>
      <c r="W760">
        <v>11530</v>
      </c>
      <c r="X760">
        <v>19835</v>
      </c>
      <c r="Y760">
        <v>3467</v>
      </c>
      <c r="Z760">
        <v>4652</v>
      </c>
      <c r="AA760">
        <v>3031</v>
      </c>
      <c r="AB760">
        <v>3328</v>
      </c>
      <c r="AC760">
        <v>15960</v>
      </c>
      <c r="AD760">
        <v>10516</v>
      </c>
      <c r="AE760">
        <v>9158</v>
      </c>
      <c r="AF760">
        <v>637762</v>
      </c>
      <c r="AG760">
        <v>252252</v>
      </c>
      <c r="AH760">
        <v>24835</v>
      </c>
      <c r="AI760">
        <v>385406</v>
      </c>
      <c r="AK760">
        <v>147.9</v>
      </c>
      <c r="AM760">
        <v>150.6</v>
      </c>
      <c r="AO760">
        <v>143.19999999999999</v>
      </c>
      <c r="AQ760">
        <v>144.81659999999999</v>
      </c>
      <c r="AR760">
        <v>126.16759999999999</v>
      </c>
      <c r="AS760">
        <v>109.0535</v>
      </c>
      <c r="AT760">
        <v>6755</v>
      </c>
      <c r="AW760">
        <v>139</v>
      </c>
      <c r="AX760">
        <v>11.8</v>
      </c>
    </row>
    <row r="761" spans="1:50">
      <c r="A761" s="415">
        <v>37347</v>
      </c>
      <c r="E761">
        <v>858240</v>
      </c>
      <c r="F761">
        <v>24482</v>
      </c>
      <c r="G761">
        <v>404255</v>
      </c>
      <c r="H761">
        <v>453776</v>
      </c>
      <c r="I761">
        <v>64879</v>
      </c>
      <c r="J761">
        <v>53053</v>
      </c>
      <c r="K761">
        <v>26117</v>
      </c>
      <c r="L761">
        <v>46709</v>
      </c>
      <c r="M761">
        <v>74553</v>
      </c>
      <c r="N761">
        <v>12104</v>
      </c>
      <c r="O761">
        <v>8025</v>
      </c>
      <c r="P761">
        <v>12213</v>
      </c>
      <c r="Q761">
        <v>25609</v>
      </c>
      <c r="R761">
        <v>208700</v>
      </c>
      <c r="S761">
        <v>52965</v>
      </c>
      <c r="T761">
        <v>60631</v>
      </c>
      <c r="U761">
        <v>203435</v>
      </c>
      <c r="V761">
        <v>5266</v>
      </c>
      <c r="W761">
        <v>11823</v>
      </c>
      <c r="X761">
        <v>18717</v>
      </c>
      <c r="Y761">
        <v>3331</v>
      </c>
      <c r="Z761">
        <v>4547</v>
      </c>
      <c r="AA761">
        <v>4626</v>
      </c>
      <c r="AB761">
        <v>3066</v>
      </c>
      <c r="AC761">
        <v>16035</v>
      </c>
      <c r="AD761">
        <v>9628</v>
      </c>
      <c r="AE761">
        <v>9511</v>
      </c>
      <c r="AF761">
        <v>649539</v>
      </c>
      <c r="AG761">
        <v>250341</v>
      </c>
      <c r="AH761">
        <v>24301</v>
      </c>
      <c r="AI761">
        <v>398990</v>
      </c>
      <c r="AK761">
        <v>151.69999999999999</v>
      </c>
      <c r="AM761">
        <v>150.9</v>
      </c>
      <c r="AO761">
        <v>143.5</v>
      </c>
      <c r="AQ761">
        <v>142.8263</v>
      </c>
      <c r="AR761">
        <v>124.8546</v>
      </c>
      <c r="AS761">
        <v>109.0219</v>
      </c>
      <c r="AT761">
        <v>6710</v>
      </c>
      <c r="AW761">
        <v>120</v>
      </c>
      <c r="AX761">
        <v>10.1</v>
      </c>
    </row>
    <row r="762" spans="1:50">
      <c r="A762" s="415">
        <v>37377</v>
      </c>
      <c r="E762">
        <v>850935</v>
      </c>
      <c r="F762">
        <v>23862</v>
      </c>
      <c r="G762">
        <v>399164</v>
      </c>
      <c r="H762">
        <v>451789</v>
      </c>
      <c r="I762">
        <v>62741</v>
      </c>
      <c r="J762">
        <v>56278</v>
      </c>
      <c r="K762">
        <v>26459</v>
      </c>
      <c r="L762">
        <v>45636</v>
      </c>
      <c r="M762">
        <v>75577</v>
      </c>
      <c r="N762">
        <v>11838</v>
      </c>
      <c r="O762">
        <v>8023</v>
      </c>
      <c r="P762">
        <v>13384</v>
      </c>
      <c r="Q762">
        <v>26452</v>
      </c>
      <c r="R762">
        <v>215094</v>
      </c>
      <c r="S762">
        <v>56191</v>
      </c>
      <c r="T762">
        <v>61914</v>
      </c>
      <c r="U762">
        <v>210154</v>
      </c>
      <c r="V762">
        <v>4941</v>
      </c>
      <c r="W762">
        <v>13026</v>
      </c>
      <c r="X762">
        <v>19551</v>
      </c>
      <c r="Y762">
        <v>3423</v>
      </c>
      <c r="Z762">
        <v>4406</v>
      </c>
      <c r="AA762">
        <v>4565</v>
      </c>
      <c r="AB762">
        <v>3199</v>
      </c>
      <c r="AC762">
        <v>15979</v>
      </c>
      <c r="AD762">
        <v>9437</v>
      </c>
      <c r="AE762">
        <v>9984</v>
      </c>
      <c r="AF762">
        <v>635840</v>
      </c>
      <c r="AG762">
        <v>241636</v>
      </c>
      <c r="AH762">
        <v>23650</v>
      </c>
      <c r="AI762">
        <v>394223</v>
      </c>
      <c r="AK762">
        <v>152.19999999999999</v>
      </c>
      <c r="AM762">
        <v>151.1</v>
      </c>
      <c r="AO762">
        <v>143.80000000000001</v>
      </c>
      <c r="AQ762">
        <v>141.8964</v>
      </c>
      <c r="AR762">
        <v>125.4203</v>
      </c>
      <c r="AS762">
        <v>109.53149999999999</v>
      </c>
      <c r="AT762">
        <v>6684</v>
      </c>
      <c r="AW762">
        <v>136</v>
      </c>
      <c r="AX762">
        <v>7.4</v>
      </c>
    </row>
    <row r="763" spans="1:50">
      <c r="A763" s="415">
        <v>37408</v>
      </c>
      <c r="E763">
        <v>846777</v>
      </c>
      <c r="F763">
        <v>23200</v>
      </c>
      <c r="G763">
        <v>407305</v>
      </c>
      <c r="H763">
        <v>439777</v>
      </c>
      <c r="I763">
        <v>60982</v>
      </c>
      <c r="J763">
        <v>55427</v>
      </c>
      <c r="K763">
        <v>27686</v>
      </c>
      <c r="L763">
        <v>44076</v>
      </c>
      <c r="M763">
        <v>71907</v>
      </c>
      <c r="N763">
        <v>10991</v>
      </c>
      <c r="O763">
        <v>8509</v>
      </c>
      <c r="P763">
        <v>12556</v>
      </c>
      <c r="Q763">
        <v>26725</v>
      </c>
      <c r="R763">
        <v>209818</v>
      </c>
      <c r="S763">
        <v>55273</v>
      </c>
      <c r="T763">
        <v>59135</v>
      </c>
      <c r="U763">
        <v>204433</v>
      </c>
      <c r="V763">
        <v>5385</v>
      </c>
      <c r="W763">
        <v>12197</v>
      </c>
      <c r="X763">
        <v>19726</v>
      </c>
      <c r="Y763">
        <v>3209</v>
      </c>
      <c r="Z763">
        <v>4594</v>
      </c>
      <c r="AA763">
        <v>3929</v>
      </c>
      <c r="AB763">
        <v>3314</v>
      </c>
      <c r="AC763">
        <v>15838</v>
      </c>
      <c r="AD763">
        <v>9465</v>
      </c>
      <c r="AE763">
        <v>8869</v>
      </c>
      <c r="AF763">
        <v>636959</v>
      </c>
      <c r="AG763">
        <v>235344</v>
      </c>
      <c r="AH763">
        <v>22981</v>
      </c>
      <c r="AI763">
        <v>401920</v>
      </c>
      <c r="AK763">
        <v>151.9</v>
      </c>
      <c r="AM763">
        <v>151.4</v>
      </c>
      <c r="AO763">
        <v>144.30000000000001</v>
      </c>
      <c r="AQ763">
        <v>144.86330000000001</v>
      </c>
      <c r="AR763">
        <v>126.27809999999999</v>
      </c>
      <c r="AS763">
        <v>110.217</v>
      </c>
      <c r="AT763">
        <v>6701</v>
      </c>
      <c r="AW763">
        <v>140</v>
      </c>
      <c r="AX763">
        <v>6.9</v>
      </c>
    </row>
    <row r="764" spans="1:50">
      <c r="A764" s="415">
        <v>37438</v>
      </c>
      <c r="E764">
        <v>847129</v>
      </c>
      <c r="F764">
        <v>22090</v>
      </c>
      <c r="G764">
        <v>410171</v>
      </c>
      <c r="H764">
        <v>437034</v>
      </c>
      <c r="I764">
        <v>58971</v>
      </c>
      <c r="J764">
        <v>58337</v>
      </c>
      <c r="K764">
        <v>27602</v>
      </c>
      <c r="L764">
        <v>43832</v>
      </c>
      <c r="M764">
        <v>72832</v>
      </c>
      <c r="N764">
        <v>10496</v>
      </c>
      <c r="O764">
        <v>7551</v>
      </c>
      <c r="P764">
        <v>11976</v>
      </c>
      <c r="Q764">
        <v>25854</v>
      </c>
      <c r="R764">
        <v>213148</v>
      </c>
      <c r="S764">
        <v>58189</v>
      </c>
      <c r="T764">
        <v>60292</v>
      </c>
      <c r="U764">
        <v>207608</v>
      </c>
      <c r="V764">
        <v>5539</v>
      </c>
      <c r="W764">
        <v>11655</v>
      </c>
      <c r="X764">
        <v>19201</v>
      </c>
      <c r="Y764">
        <v>3372</v>
      </c>
      <c r="Z764">
        <v>4770</v>
      </c>
      <c r="AA764">
        <v>3971</v>
      </c>
      <c r="AB764">
        <v>3582</v>
      </c>
      <c r="AC764">
        <v>16138</v>
      </c>
      <c r="AD764">
        <v>9367</v>
      </c>
      <c r="AE764">
        <v>9129</v>
      </c>
      <c r="AF764">
        <v>633982</v>
      </c>
      <c r="AG764">
        <v>229426</v>
      </c>
      <c r="AH764">
        <v>21868</v>
      </c>
      <c r="AI764">
        <v>404632</v>
      </c>
      <c r="AK764">
        <v>151.9</v>
      </c>
      <c r="AM764">
        <v>151.5</v>
      </c>
      <c r="AO764">
        <v>144.69999999999999</v>
      </c>
      <c r="AQ764">
        <v>143.13059999999999</v>
      </c>
      <c r="AR764">
        <v>128.09909999999999</v>
      </c>
      <c r="AS764">
        <v>108.97580000000001</v>
      </c>
      <c r="AT764">
        <v>6688</v>
      </c>
      <c r="AW764">
        <v>102</v>
      </c>
      <c r="AX764">
        <v>6.9</v>
      </c>
    </row>
    <row r="765" spans="1:50">
      <c r="A765" s="415">
        <v>37469</v>
      </c>
      <c r="E765">
        <v>839008</v>
      </c>
      <c r="F765">
        <v>20837</v>
      </c>
      <c r="G765">
        <v>404055</v>
      </c>
      <c r="H765">
        <v>434698</v>
      </c>
      <c r="I765">
        <v>61223</v>
      </c>
      <c r="J765">
        <v>57418</v>
      </c>
      <c r="K765">
        <v>27763</v>
      </c>
      <c r="L765">
        <v>43168</v>
      </c>
      <c r="M765">
        <v>73643</v>
      </c>
      <c r="N765">
        <v>10112</v>
      </c>
      <c r="O765">
        <v>7577</v>
      </c>
      <c r="P765">
        <v>12189</v>
      </c>
      <c r="Q765">
        <v>26450</v>
      </c>
      <c r="R765">
        <v>212437</v>
      </c>
      <c r="S765">
        <v>57267</v>
      </c>
      <c r="T765">
        <v>61219</v>
      </c>
      <c r="U765">
        <v>207256</v>
      </c>
      <c r="V765">
        <v>5181</v>
      </c>
      <c r="W765">
        <v>11741</v>
      </c>
      <c r="X765">
        <v>19296</v>
      </c>
      <c r="Y765">
        <v>3600</v>
      </c>
      <c r="Z765">
        <v>4667</v>
      </c>
      <c r="AA765">
        <v>3466</v>
      </c>
      <c r="AB765">
        <v>3466</v>
      </c>
      <c r="AC765">
        <v>16052</v>
      </c>
      <c r="AD765">
        <v>9570</v>
      </c>
      <c r="AE765">
        <v>8925</v>
      </c>
      <c r="AF765">
        <v>626571</v>
      </c>
      <c r="AG765">
        <v>227442</v>
      </c>
      <c r="AH765">
        <v>20733</v>
      </c>
      <c r="AI765">
        <v>398875</v>
      </c>
      <c r="AK765">
        <v>152.69999999999999</v>
      </c>
      <c r="AM765">
        <v>152</v>
      </c>
      <c r="AO765">
        <v>145.1</v>
      </c>
      <c r="AQ765">
        <v>142.53569999999999</v>
      </c>
      <c r="AR765">
        <v>126.2501</v>
      </c>
      <c r="AS765">
        <v>109.2829</v>
      </c>
      <c r="AT765">
        <v>6701</v>
      </c>
      <c r="AW765">
        <v>114</v>
      </c>
      <c r="AX765">
        <v>7.4</v>
      </c>
    </row>
    <row r="766" spans="1:50">
      <c r="A766" s="415">
        <v>37500</v>
      </c>
      <c r="E766">
        <v>832134</v>
      </c>
      <c r="F766">
        <v>20168</v>
      </c>
      <c r="G766">
        <v>400059</v>
      </c>
      <c r="H766">
        <v>432040</v>
      </c>
      <c r="I766">
        <v>61997</v>
      </c>
      <c r="J766">
        <v>56791</v>
      </c>
      <c r="K766">
        <v>27951</v>
      </c>
      <c r="L766">
        <v>42076</v>
      </c>
      <c r="M766">
        <v>74364</v>
      </c>
      <c r="N766">
        <v>10398</v>
      </c>
      <c r="O766">
        <v>7469</v>
      </c>
      <c r="P766">
        <v>12718</v>
      </c>
      <c r="Q766">
        <v>25818</v>
      </c>
      <c r="R766">
        <v>212711</v>
      </c>
      <c r="S766">
        <v>56598</v>
      </c>
      <c r="T766">
        <v>61808</v>
      </c>
      <c r="U766">
        <v>207471</v>
      </c>
      <c r="V766">
        <v>5240</v>
      </c>
      <c r="W766">
        <v>12329</v>
      </c>
      <c r="X766">
        <v>18882</v>
      </c>
      <c r="Y766">
        <v>3508</v>
      </c>
      <c r="Z766">
        <v>4996</v>
      </c>
      <c r="AA766">
        <v>3111</v>
      </c>
      <c r="AB766">
        <v>3504</v>
      </c>
      <c r="AC766">
        <v>15926</v>
      </c>
      <c r="AD766">
        <v>10649</v>
      </c>
      <c r="AE766">
        <v>8309</v>
      </c>
      <c r="AF766">
        <v>619424</v>
      </c>
      <c r="AG766">
        <v>224568</v>
      </c>
      <c r="AH766">
        <v>20028</v>
      </c>
      <c r="AI766">
        <v>394820</v>
      </c>
      <c r="AK766">
        <v>152.6</v>
      </c>
      <c r="AM766">
        <v>152.1</v>
      </c>
      <c r="AO766">
        <v>145.4</v>
      </c>
      <c r="AQ766">
        <v>144.00139999999999</v>
      </c>
      <c r="AR766">
        <v>129.05520000000001</v>
      </c>
      <c r="AS766">
        <v>110.2154</v>
      </c>
      <c r="AT766">
        <v>6702</v>
      </c>
      <c r="AW766">
        <v>142</v>
      </c>
      <c r="AX766">
        <v>7</v>
      </c>
    </row>
    <row r="767" spans="1:50">
      <c r="A767" s="415">
        <v>37530</v>
      </c>
      <c r="E767">
        <v>839690</v>
      </c>
      <c r="F767">
        <v>20908</v>
      </c>
      <c r="G767">
        <v>402091</v>
      </c>
      <c r="H767">
        <v>437702</v>
      </c>
      <c r="I767">
        <v>61772</v>
      </c>
      <c r="J767">
        <v>57693</v>
      </c>
      <c r="K767">
        <v>28392</v>
      </c>
      <c r="L767">
        <v>41621</v>
      </c>
      <c r="M767">
        <v>75457</v>
      </c>
      <c r="N767">
        <v>10624</v>
      </c>
      <c r="O767">
        <v>7146</v>
      </c>
      <c r="P767">
        <v>12999</v>
      </c>
      <c r="Q767">
        <v>24911</v>
      </c>
      <c r="R767">
        <v>214144</v>
      </c>
      <c r="S767">
        <v>57615</v>
      </c>
      <c r="T767">
        <v>62421</v>
      </c>
      <c r="U767">
        <v>209130</v>
      </c>
      <c r="V767">
        <v>5014</v>
      </c>
      <c r="W767">
        <v>12634</v>
      </c>
      <c r="X767">
        <v>18190</v>
      </c>
      <c r="Y767">
        <v>3644</v>
      </c>
      <c r="Z767">
        <v>4733</v>
      </c>
      <c r="AA767">
        <v>4382</v>
      </c>
      <c r="AB767">
        <v>3800</v>
      </c>
      <c r="AC767">
        <v>15522</v>
      </c>
      <c r="AD767">
        <v>9760</v>
      </c>
      <c r="AE767">
        <v>8734</v>
      </c>
      <c r="AF767">
        <v>625547</v>
      </c>
      <c r="AG767">
        <v>228572</v>
      </c>
      <c r="AH767">
        <v>20691</v>
      </c>
      <c r="AI767">
        <v>397077</v>
      </c>
      <c r="AK767">
        <v>152.6</v>
      </c>
      <c r="AM767">
        <v>151.9</v>
      </c>
      <c r="AO767">
        <v>145</v>
      </c>
      <c r="AQ767">
        <v>140.5163</v>
      </c>
      <c r="AR767">
        <v>126.8164</v>
      </c>
      <c r="AS767">
        <v>109.83669999999999</v>
      </c>
      <c r="AT767">
        <v>6689</v>
      </c>
      <c r="AW767">
        <v>126</v>
      </c>
      <c r="AX767">
        <v>7.7</v>
      </c>
    </row>
    <row r="768" spans="1:50">
      <c r="A768" s="415">
        <v>37561</v>
      </c>
      <c r="E768">
        <v>844697</v>
      </c>
      <c r="F768">
        <v>21004</v>
      </c>
      <c r="G768">
        <v>406609</v>
      </c>
      <c r="H768">
        <v>437914</v>
      </c>
      <c r="I768">
        <v>61071</v>
      </c>
      <c r="J768">
        <v>56464</v>
      </c>
      <c r="K768">
        <v>28486</v>
      </c>
      <c r="L768">
        <v>41711</v>
      </c>
      <c r="M768">
        <v>75315</v>
      </c>
      <c r="N768">
        <v>9920</v>
      </c>
      <c r="O768">
        <v>7279</v>
      </c>
      <c r="P768">
        <v>12623</v>
      </c>
      <c r="Q768">
        <v>25425</v>
      </c>
      <c r="R768">
        <v>214383</v>
      </c>
      <c r="S768">
        <v>56332</v>
      </c>
      <c r="T768">
        <v>61959</v>
      </c>
      <c r="U768">
        <v>209198</v>
      </c>
      <c r="V768">
        <v>5185</v>
      </c>
      <c r="W768">
        <v>12124</v>
      </c>
      <c r="X768">
        <v>18838</v>
      </c>
      <c r="Y768">
        <v>3692</v>
      </c>
      <c r="Z768">
        <v>4806</v>
      </c>
      <c r="AA768">
        <v>5803</v>
      </c>
      <c r="AB768">
        <v>3759</v>
      </c>
      <c r="AC768">
        <v>15670</v>
      </c>
      <c r="AD768">
        <v>9756</v>
      </c>
      <c r="AE768">
        <v>8586</v>
      </c>
      <c r="AF768">
        <v>630314</v>
      </c>
      <c r="AG768">
        <v>228716</v>
      </c>
      <c r="AH768">
        <v>20804</v>
      </c>
      <c r="AI768">
        <v>401424</v>
      </c>
      <c r="AK768">
        <v>152</v>
      </c>
      <c r="AM768">
        <v>151.5</v>
      </c>
      <c r="AO768">
        <v>144.6</v>
      </c>
      <c r="AQ768">
        <v>141.84119999999999</v>
      </c>
      <c r="AR768">
        <v>126.206</v>
      </c>
      <c r="AS768">
        <v>109.8218</v>
      </c>
      <c r="AT768">
        <v>6713</v>
      </c>
      <c r="AW768">
        <v>110</v>
      </c>
      <c r="AX768">
        <v>8.5</v>
      </c>
    </row>
    <row r="769" spans="1:50">
      <c r="A769" s="415">
        <v>37591</v>
      </c>
      <c r="E769">
        <v>855921</v>
      </c>
      <c r="F769">
        <v>20384</v>
      </c>
      <c r="G769">
        <v>416844</v>
      </c>
      <c r="H769">
        <v>439165</v>
      </c>
      <c r="I769">
        <v>57919</v>
      </c>
      <c r="J769">
        <v>64394</v>
      </c>
      <c r="K769">
        <v>28151</v>
      </c>
      <c r="L769">
        <v>40604</v>
      </c>
      <c r="M769">
        <v>73834</v>
      </c>
      <c r="N769">
        <v>9983</v>
      </c>
      <c r="O769">
        <v>7201</v>
      </c>
      <c r="P769">
        <v>12962</v>
      </c>
      <c r="Q769">
        <v>24524</v>
      </c>
      <c r="R769">
        <v>221742</v>
      </c>
      <c r="S769">
        <v>64279</v>
      </c>
      <c r="T769">
        <v>61134</v>
      </c>
      <c r="U769">
        <v>216656</v>
      </c>
      <c r="V769">
        <v>5086</v>
      </c>
      <c r="W769">
        <v>12488</v>
      </c>
      <c r="X769">
        <v>18039</v>
      </c>
      <c r="Y769">
        <v>3209</v>
      </c>
      <c r="Z769">
        <v>4831</v>
      </c>
      <c r="AA769">
        <v>6063</v>
      </c>
      <c r="AB769">
        <v>3973</v>
      </c>
      <c r="AC769">
        <v>15977</v>
      </c>
      <c r="AD769">
        <v>9844</v>
      </c>
      <c r="AE769">
        <v>8950</v>
      </c>
      <c r="AF769">
        <v>634179</v>
      </c>
      <c r="AG769">
        <v>222509</v>
      </c>
      <c r="AH769">
        <v>20214</v>
      </c>
      <c r="AI769">
        <v>411758</v>
      </c>
      <c r="AK769">
        <v>151</v>
      </c>
      <c r="AM769">
        <v>151.4</v>
      </c>
      <c r="AO769">
        <v>144.30000000000001</v>
      </c>
      <c r="AQ769">
        <v>136.15690000000001</v>
      </c>
      <c r="AR769">
        <v>124.901</v>
      </c>
      <c r="AS769">
        <v>108.99379999999999</v>
      </c>
      <c r="AT769">
        <v>6700</v>
      </c>
      <c r="AW769">
        <v>111</v>
      </c>
      <c r="AX769">
        <v>10.9</v>
      </c>
    </row>
    <row r="770" spans="1:50">
      <c r="A770" s="415">
        <v>37622</v>
      </c>
      <c r="E770">
        <v>863855</v>
      </c>
      <c r="F770">
        <v>19703</v>
      </c>
      <c r="G770">
        <v>423049</v>
      </c>
      <c r="H770">
        <v>440816</v>
      </c>
      <c r="I770">
        <v>60390</v>
      </c>
      <c r="J770">
        <v>61246</v>
      </c>
      <c r="K770">
        <v>27690</v>
      </c>
      <c r="L770">
        <v>39808</v>
      </c>
      <c r="M770">
        <v>75140</v>
      </c>
      <c r="N770">
        <v>10112</v>
      </c>
      <c r="O770">
        <v>6976</v>
      </c>
      <c r="P770">
        <v>12697</v>
      </c>
      <c r="Q770">
        <v>24655</v>
      </c>
      <c r="R770">
        <v>219258</v>
      </c>
      <c r="S770">
        <v>61134</v>
      </c>
      <c r="T770">
        <v>61957</v>
      </c>
      <c r="U770">
        <v>213997</v>
      </c>
      <c r="V770">
        <v>5261</v>
      </c>
      <c r="W770">
        <v>12060</v>
      </c>
      <c r="X770">
        <v>17910</v>
      </c>
      <c r="Y770">
        <v>3553</v>
      </c>
      <c r="Z770">
        <v>4709</v>
      </c>
      <c r="AA770">
        <v>6451</v>
      </c>
      <c r="AB770">
        <v>3699</v>
      </c>
      <c r="AC770">
        <v>16077</v>
      </c>
      <c r="AD770">
        <v>9844</v>
      </c>
      <c r="AE770">
        <v>8884</v>
      </c>
      <c r="AF770">
        <v>644597</v>
      </c>
      <c r="AG770">
        <v>226819</v>
      </c>
      <c r="AH770">
        <v>19598</v>
      </c>
      <c r="AI770">
        <v>417788</v>
      </c>
      <c r="AK770">
        <v>151</v>
      </c>
      <c r="AM770">
        <v>151.6</v>
      </c>
      <c r="AO770">
        <v>144.4</v>
      </c>
      <c r="AQ770">
        <v>145.82650000000001</v>
      </c>
      <c r="AR770">
        <v>127.0059</v>
      </c>
      <c r="AS770">
        <v>109.3964</v>
      </c>
      <c r="AT770">
        <v>6704</v>
      </c>
      <c r="AW770">
        <v>107</v>
      </c>
      <c r="AX770">
        <v>14</v>
      </c>
    </row>
    <row r="771" spans="1:50">
      <c r="A771" s="415">
        <v>37653</v>
      </c>
      <c r="E771">
        <v>859225</v>
      </c>
      <c r="F771">
        <v>19817</v>
      </c>
      <c r="G771">
        <v>422705</v>
      </c>
      <c r="H771">
        <v>436519</v>
      </c>
      <c r="I771">
        <v>58704</v>
      </c>
      <c r="J771">
        <v>58630</v>
      </c>
      <c r="K771">
        <v>29153</v>
      </c>
      <c r="L771">
        <v>38233</v>
      </c>
      <c r="M771">
        <v>72935</v>
      </c>
      <c r="N771">
        <v>10078</v>
      </c>
      <c r="O771">
        <v>7029</v>
      </c>
      <c r="P771">
        <v>13153</v>
      </c>
      <c r="Q771">
        <v>25484</v>
      </c>
      <c r="R771">
        <v>216078</v>
      </c>
      <c r="S771">
        <v>58549</v>
      </c>
      <c r="T771">
        <v>60020</v>
      </c>
      <c r="U771">
        <v>210873</v>
      </c>
      <c r="V771">
        <v>5205</v>
      </c>
      <c r="W771">
        <v>12714</v>
      </c>
      <c r="X771">
        <v>18608</v>
      </c>
      <c r="Y771">
        <v>3522</v>
      </c>
      <c r="Z771">
        <v>4943</v>
      </c>
      <c r="AA771">
        <v>6923</v>
      </c>
      <c r="AB771">
        <v>3291</v>
      </c>
      <c r="AC771">
        <v>16338</v>
      </c>
      <c r="AD771">
        <v>9367</v>
      </c>
      <c r="AE771">
        <v>8888</v>
      </c>
      <c r="AF771">
        <v>643146</v>
      </c>
      <c r="AG771">
        <v>225646</v>
      </c>
      <c r="AH771">
        <v>19754</v>
      </c>
      <c r="AI771">
        <v>417500</v>
      </c>
      <c r="AK771">
        <v>151.1</v>
      </c>
      <c r="AM771">
        <v>152.1</v>
      </c>
      <c r="AO771">
        <v>145.19999999999999</v>
      </c>
      <c r="AQ771">
        <v>130.5943</v>
      </c>
      <c r="AR771">
        <v>124.6319</v>
      </c>
      <c r="AS771">
        <v>108.5538</v>
      </c>
      <c r="AT771">
        <v>6667</v>
      </c>
      <c r="AW771">
        <v>92</v>
      </c>
      <c r="AX771">
        <v>14</v>
      </c>
    </row>
    <row r="772" spans="1:50">
      <c r="A772" s="415">
        <v>37681</v>
      </c>
      <c r="E772">
        <v>851132</v>
      </c>
      <c r="F772">
        <v>20772</v>
      </c>
      <c r="G772">
        <v>418232</v>
      </c>
      <c r="H772">
        <v>432969</v>
      </c>
      <c r="I772">
        <v>58825</v>
      </c>
      <c r="J772">
        <v>53636</v>
      </c>
      <c r="K772">
        <v>28925</v>
      </c>
      <c r="L772">
        <v>37994</v>
      </c>
      <c r="M772">
        <v>73931</v>
      </c>
      <c r="N772">
        <v>10877</v>
      </c>
      <c r="O772">
        <v>6992</v>
      </c>
      <c r="P772">
        <v>12765</v>
      </c>
      <c r="Q772">
        <v>24252</v>
      </c>
      <c r="R772">
        <v>208246</v>
      </c>
      <c r="S772">
        <v>53496</v>
      </c>
      <c r="T772">
        <v>60735</v>
      </c>
      <c r="U772">
        <v>203317</v>
      </c>
      <c r="V772">
        <v>4929</v>
      </c>
      <c r="W772">
        <v>12324</v>
      </c>
      <c r="X772">
        <v>17685</v>
      </c>
      <c r="Y772">
        <v>3079</v>
      </c>
      <c r="Z772">
        <v>4804</v>
      </c>
      <c r="AA772">
        <v>6889</v>
      </c>
      <c r="AB772">
        <v>3261</v>
      </c>
      <c r="AC772">
        <v>15508</v>
      </c>
      <c r="AD772">
        <v>9121</v>
      </c>
      <c r="AE772">
        <v>8643</v>
      </c>
      <c r="AF772">
        <v>642886</v>
      </c>
      <c r="AG772">
        <v>229653</v>
      </c>
      <c r="AH772">
        <v>20723</v>
      </c>
      <c r="AI772">
        <v>413303</v>
      </c>
      <c r="AK772">
        <v>151.1</v>
      </c>
      <c r="AM772">
        <v>152.30000000000001</v>
      </c>
      <c r="AO772">
        <v>145.19999999999999</v>
      </c>
      <c r="AQ772">
        <v>140.06720000000001</v>
      </c>
      <c r="AR772">
        <v>126.898</v>
      </c>
      <c r="AS772">
        <v>108.1195</v>
      </c>
      <c r="AT772">
        <v>6654</v>
      </c>
      <c r="AW772">
        <v>90</v>
      </c>
      <c r="AX772">
        <v>11.8</v>
      </c>
    </row>
    <row r="773" spans="1:50">
      <c r="A773" s="415">
        <v>37712</v>
      </c>
      <c r="E773">
        <v>859459</v>
      </c>
      <c r="F773">
        <v>20655</v>
      </c>
      <c r="G773">
        <v>425493</v>
      </c>
      <c r="H773">
        <v>433996</v>
      </c>
      <c r="I773">
        <v>60140</v>
      </c>
      <c r="J773">
        <v>54692</v>
      </c>
      <c r="K773">
        <v>28953</v>
      </c>
      <c r="L773">
        <v>37220</v>
      </c>
      <c r="M773">
        <v>73220</v>
      </c>
      <c r="N773">
        <v>10430</v>
      </c>
      <c r="O773">
        <v>6958</v>
      </c>
      <c r="P773">
        <v>12280</v>
      </c>
      <c r="Q773">
        <v>25179</v>
      </c>
      <c r="R773">
        <v>211887</v>
      </c>
      <c r="S773">
        <v>54507</v>
      </c>
      <c r="T773">
        <v>60262</v>
      </c>
      <c r="U773">
        <v>206904</v>
      </c>
      <c r="V773">
        <v>4983</v>
      </c>
      <c r="W773">
        <v>11814</v>
      </c>
      <c r="X773">
        <v>18650</v>
      </c>
      <c r="Y773">
        <v>3797</v>
      </c>
      <c r="Z773">
        <v>4908</v>
      </c>
      <c r="AA773">
        <v>7092</v>
      </c>
      <c r="AB773">
        <v>3789</v>
      </c>
      <c r="AC773">
        <v>15938</v>
      </c>
      <c r="AD773">
        <v>9521</v>
      </c>
      <c r="AE773">
        <v>8700</v>
      </c>
      <c r="AF773">
        <v>647572</v>
      </c>
      <c r="AG773">
        <v>227092</v>
      </c>
      <c r="AH773">
        <v>20541</v>
      </c>
      <c r="AI773">
        <v>420510</v>
      </c>
      <c r="AK773">
        <v>150.69999999999999</v>
      </c>
      <c r="AM773">
        <v>152.69999999999999</v>
      </c>
      <c r="AO773">
        <v>145.9</v>
      </c>
      <c r="AQ773">
        <v>143.3596</v>
      </c>
      <c r="AR773">
        <v>126.1435</v>
      </c>
      <c r="AS773">
        <v>107.0177</v>
      </c>
      <c r="AT773">
        <v>6689</v>
      </c>
      <c r="AW773">
        <v>138</v>
      </c>
      <c r="AX773">
        <v>9.3000000000000007</v>
      </c>
    </row>
    <row r="774" spans="1:50">
      <c r="A774" s="415">
        <v>37742</v>
      </c>
      <c r="E774">
        <v>866814</v>
      </c>
      <c r="F774">
        <v>22157</v>
      </c>
      <c r="G774">
        <v>426270</v>
      </c>
      <c r="H774">
        <v>440570</v>
      </c>
      <c r="I774">
        <v>61317</v>
      </c>
      <c r="J774">
        <v>53949</v>
      </c>
      <c r="K774">
        <v>29297</v>
      </c>
      <c r="L774">
        <v>37263</v>
      </c>
      <c r="M774">
        <v>75303</v>
      </c>
      <c r="N774">
        <v>14653</v>
      </c>
      <c r="O774">
        <v>7067</v>
      </c>
      <c r="P774">
        <v>12537</v>
      </c>
      <c r="Q774">
        <v>24841</v>
      </c>
      <c r="R774">
        <v>213124</v>
      </c>
      <c r="S774">
        <v>53781</v>
      </c>
      <c r="T774">
        <v>61440</v>
      </c>
      <c r="U774">
        <v>207997</v>
      </c>
      <c r="V774">
        <v>5127</v>
      </c>
      <c r="W774">
        <v>12085</v>
      </c>
      <c r="X774">
        <v>18323</v>
      </c>
      <c r="Y774">
        <v>4114</v>
      </c>
      <c r="Z774">
        <v>5108</v>
      </c>
      <c r="AA774">
        <v>7092</v>
      </c>
      <c r="AB774">
        <v>3855</v>
      </c>
      <c r="AC774">
        <v>15522</v>
      </c>
      <c r="AD774">
        <v>10209</v>
      </c>
      <c r="AE774">
        <v>8478</v>
      </c>
      <c r="AF774">
        <v>653690</v>
      </c>
      <c r="AG774">
        <v>232573</v>
      </c>
      <c r="AH774">
        <v>22072</v>
      </c>
      <c r="AI774">
        <v>421143</v>
      </c>
      <c r="AK774">
        <v>151.1</v>
      </c>
      <c r="AM774">
        <v>152.69999999999999</v>
      </c>
      <c r="AO774">
        <v>145.80000000000001</v>
      </c>
      <c r="AQ774">
        <v>143.72559999999999</v>
      </c>
      <c r="AR774">
        <v>130.27869999999999</v>
      </c>
      <c r="AS774">
        <v>108.38339999999999</v>
      </c>
      <c r="AT774">
        <v>6706</v>
      </c>
      <c r="AW774">
        <v>104</v>
      </c>
      <c r="AX774">
        <v>8.4</v>
      </c>
    </row>
    <row r="775" spans="1:50">
      <c r="A775" s="415">
        <v>37773</v>
      </c>
      <c r="E775">
        <v>880865</v>
      </c>
      <c r="F775">
        <v>22542</v>
      </c>
      <c r="G775">
        <v>436163</v>
      </c>
      <c r="H775">
        <v>444683</v>
      </c>
      <c r="I775">
        <v>62655</v>
      </c>
      <c r="J775">
        <v>55866</v>
      </c>
      <c r="K775">
        <v>29744</v>
      </c>
      <c r="L775">
        <v>38839</v>
      </c>
      <c r="M775">
        <v>76247</v>
      </c>
      <c r="N775">
        <v>10826</v>
      </c>
      <c r="O775">
        <v>7124</v>
      </c>
      <c r="P775">
        <v>12719</v>
      </c>
      <c r="Q775">
        <v>25303</v>
      </c>
      <c r="R775">
        <v>218419</v>
      </c>
      <c r="S775">
        <v>55703</v>
      </c>
      <c r="T775">
        <v>62447</v>
      </c>
      <c r="U775">
        <v>213185</v>
      </c>
      <c r="V775">
        <v>5234</v>
      </c>
      <c r="W775">
        <v>12359</v>
      </c>
      <c r="X775">
        <v>18737</v>
      </c>
      <c r="Y775">
        <v>4401</v>
      </c>
      <c r="Z775">
        <v>5193</v>
      </c>
      <c r="AA775">
        <v>8245</v>
      </c>
      <c r="AB775">
        <v>3970</v>
      </c>
      <c r="AC775">
        <v>16051</v>
      </c>
      <c r="AD775">
        <v>9321</v>
      </c>
      <c r="AE775">
        <v>8626</v>
      </c>
      <c r="AF775">
        <v>662446</v>
      </c>
      <c r="AG775">
        <v>231498</v>
      </c>
      <c r="AH775">
        <v>22403</v>
      </c>
      <c r="AI775">
        <v>430929</v>
      </c>
      <c r="AK775">
        <v>151.19999999999999</v>
      </c>
      <c r="AM775">
        <v>152.80000000000001</v>
      </c>
      <c r="AO775">
        <v>146.1</v>
      </c>
      <c r="AQ775">
        <v>146.53360000000001</v>
      </c>
      <c r="AR775">
        <v>129.98820000000001</v>
      </c>
      <c r="AS775">
        <v>108.7796</v>
      </c>
      <c r="AT775">
        <v>6723</v>
      </c>
      <c r="AW775">
        <v>112</v>
      </c>
      <c r="AX775">
        <v>7.9</v>
      </c>
    </row>
    <row r="776" spans="1:50">
      <c r="A776" s="415">
        <v>37803</v>
      </c>
      <c r="E776">
        <v>891264</v>
      </c>
      <c r="F776">
        <v>21492</v>
      </c>
      <c r="G776">
        <v>454040</v>
      </c>
      <c r="H776">
        <v>437224</v>
      </c>
      <c r="I776">
        <v>63748</v>
      </c>
      <c r="J776">
        <v>55695</v>
      </c>
      <c r="K776">
        <v>29065</v>
      </c>
      <c r="L776">
        <v>39256</v>
      </c>
      <c r="M776">
        <v>76200</v>
      </c>
      <c r="N776">
        <v>10565</v>
      </c>
      <c r="O776">
        <v>7465</v>
      </c>
      <c r="P776">
        <v>12522</v>
      </c>
      <c r="Q776">
        <v>24692</v>
      </c>
      <c r="R776">
        <v>217640</v>
      </c>
      <c r="S776">
        <v>55490</v>
      </c>
      <c r="T776">
        <v>62356</v>
      </c>
      <c r="U776">
        <v>212517</v>
      </c>
      <c r="V776">
        <v>5123</v>
      </c>
      <c r="W776">
        <v>12151</v>
      </c>
      <c r="X776">
        <v>18248</v>
      </c>
      <c r="Y776">
        <v>4328</v>
      </c>
      <c r="Z776">
        <v>5124</v>
      </c>
      <c r="AA776">
        <v>7834</v>
      </c>
      <c r="AB776">
        <v>4057</v>
      </c>
      <c r="AC776">
        <v>16267</v>
      </c>
      <c r="AD776">
        <v>8820</v>
      </c>
      <c r="AE776">
        <v>9334</v>
      </c>
      <c r="AF776">
        <v>673624</v>
      </c>
      <c r="AG776">
        <v>224707</v>
      </c>
      <c r="AH776">
        <v>21444</v>
      </c>
      <c r="AI776">
        <v>448917</v>
      </c>
      <c r="AK776">
        <v>151</v>
      </c>
      <c r="AM776">
        <v>153.4</v>
      </c>
      <c r="AO776">
        <v>147</v>
      </c>
      <c r="AQ776">
        <v>151.79130000000001</v>
      </c>
      <c r="AR776">
        <v>130.42699999999999</v>
      </c>
      <c r="AS776">
        <v>108.31010000000001</v>
      </c>
      <c r="AT776">
        <v>6735</v>
      </c>
      <c r="AW776">
        <v>136</v>
      </c>
      <c r="AX776">
        <v>7.5</v>
      </c>
    </row>
    <row r="777" spans="1:50">
      <c r="A777" s="415">
        <v>37834</v>
      </c>
      <c r="E777">
        <v>901839</v>
      </c>
      <c r="F777">
        <v>21551</v>
      </c>
      <c r="G777">
        <v>458676</v>
      </c>
      <c r="H777">
        <v>443163</v>
      </c>
      <c r="I777">
        <v>64379</v>
      </c>
      <c r="J777">
        <v>57611</v>
      </c>
      <c r="K777">
        <v>29253</v>
      </c>
      <c r="L777">
        <v>39813</v>
      </c>
      <c r="M777">
        <v>74954</v>
      </c>
      <c r="N777">
        <v>10441</v>
      </c>
      <c r="O777">
        <v>7274</v>
      </c>
      <c r="P777">
        <v>12869</v>
      </c>
      <c r="Q777">
        <v>24998</v>
      </c>
      <c r="R777">
        <v>220213</v>
      </c>
      <c r="S777">
        <v>57473</v>
      </c>
      <c r="T777">
        <v>61269</v>
      </c>
      <c r="U777">
        <v>214568</v>
      </c>
      <c r="V777">
        <v>5645</v>
      </c>
      <c r="W777">
        <v>12547</v>
      </c>
      <c r="X777">
        <v>18508</v>
      </c>
      <c r="Y777">
        <v>4231</v>
      </c>
      <c r="Z777">
        <v>5349</v>
      </c>
      <c r="AA777">
        <v>8842</v>
      </c>
      <c r="AB777">
        <v>4210</v>
      </c>
      <c r="AC777">
        <v>16370</v>
      </c>
      <c r="AD777">
        <v>8602</v>
      </c>
      <c r="AE777">
        <v>9100</v>
      </c>
      <c r="AF777">
        <v>681626</v>
      </c>
      <c r="AG777">
        <v>228595</v>
      </c>
      <c r="AH777">
        <v>21517</v>
      </c>
      <c r="AI777">
        <v>453031</v>
      </c>
      <c r="AK777">
        <v>150.6</v>
      </c>
      <c r="AM777">
        <v>153.6</v>
      </c>
      <c r="AO777">
        <v>147.19999999999999</v>
      </c>
      <c r="AQ777">
        <v>152.4683</v>
      </c>
      <c r="AR777">
        <v>131.8252</v>
      </c>
      <c r="AS777">
        <v>108.9941</v>
      </c>
      <c r="AT777">
        <v>6760</v>
      </c>
      <c r="AW777">
        <v>112</v>
      </c>
      <c r="AX777">
        <v>7.1</v>
      </c>
    </row>
    <row r="778" spans="1:50">
      <c r="A778" s="415">
        <v>37865</v>
      </c>
      <c r="E778">
        <v>911589</v>
      </c>
      <c r="F778">
        <v>22422</v>
      </c>
      <c r="G778">
        <v>463954</v>
      </c>
      <c r="H778">
        <v>447628</v>
      </c>
      <c r="I778">
        <v>62743</v>
      </c>
      <c r="J778">
        <v>59977</v>
      </c>
      <c r="K778">
        <v>29079</v>
      </c>
      <c r="L778">
        <v>40281</v>
      </c>
      <c r="M778">
        <v>74273</v>
      </c>
      <c r="N778">
        <v>10399</v>
      </c>
      <c r="O778">
        <v>7179</v>
      </c>
      <c r="P778">
        <v>12246</v>
      </c>
      <c r="Q778">
        <v>25184</v>
      </c>
      <c r="R778">
        <v>219205</v>
      </c>
      <c r="S778">
        <v>59799</v>
      </c>
      <c r="T778">
        <v>60271</v>
      </c>
      <c r="U778">
        <v>213928</v>
      </c>
      <c r="V778">
        <v>5277</v>
      </c>
      <c r="W778">
        <v>11894</v>
      </c>
      <c r="X778">
        <v>18516</v>
      </c>
      <c r="Y778">
        <v>4557</v>
      </c>
      <c r="Z778">
        <v>5311</v>
      </c>
      <c r="AA778">
        <v>7465</v>
      </c>
      <c r="AB778">
        <v>3753</v>
      </c>
      <c r="AC778">
        <v>16563</v>
      </c>
      <c r="AD778">
        <v>8472</v>
      </c>
      <c r="AE778">
        <v>9287</v>
      </c>
      <c r="AF778">
        <v>692384</v>
      </c>
      <c r="AG778">
        <v>233700</v>
      </c>
      <c r="AH778">
        <v>22317</v>
      </c>
      <c r="AI778">
        <v>458676</v>
      </c>
      <c r="AK778">
        <v>150.19999999999999</v>
      </c>
      <c r="AM778">
        <v>154.9</v>
      </c>
      <c r="AO778">
        <v>149</v>
      </c>
      <c r="AQ778">
        <v>154.99850000000001</v>
      </c>
      <c r="AR778">
        <v>130.40899999999999</v>
      </c>
      <c r="AS778">
        <v>108.7505</v>
      </c>
      <c r="AT778">
        <v>6783</v>
      </c>
      <c r="AW778">
        <v>79</v>
      </c>
      <c r="AX778">
        <v>7.6</v>
      </c>
    </row>
    <row r="779" spans="1:50">
      <c r="A779" s="415">
        <v>37895</v>
      </c>
      <c r="E779">
        <v>925732</v>
      </c>
      <c r="F779">
        <v>22846</v>
      </c>
      <c r="G779">
        <v>475234</v>
      </c>
      <c r="H779">
        <v>450477</v>
      </c>
      <c r="I779">
        <v>62855</v>
      </c>
      <c r="J779">
        <v>59013</v>
      </c>
      <c r="K779">
        <v>29710</v>
      </c>
      <c r="L779">
        <v>42373</v>
      </c>
      <c r="M779">
        <v>74433</v>
      </c>
      <c r="N779">
        <v>10597</v>
      </c>
      <c r="O779">
        <v>7664</v>
      </c>
      <c r="P779">
        <v>12112</v>
      </c>
      <c r="Q779">
        <v>24977</v>
      </c>
      <c r="R779">
        <v>222735</v>
      </c>
      <c r="S779">
        <v>58853</v>
      </c>
      <c r="T779">
        <v>61082</v>
      </c>
      <c r="U779">
        <v>217356</v>
      </c>
      <c r="V779">
        <v>5379</v>
      </c>
      <c r="W779">
        <v>11755</v>
      </c>
      <c r="X779">
        <v>18332</v>
      </c>
      <c r="Y779">
        <v>4605</v>
      </c>
      <c r="Z779">
        <v>5260</v>
      </c>
      <c r="AA779">
        <v>10738</v>
      </c>
      <c r="AB779">
        <v>3874</v>
      </c>
      <c r="AC779">
        <v>16815</v>
      </c>
      <c r="AD779">
        <v>8697</v>
      </c>
      <c r="AE779">
        <v>9007</v>
      </c>
      <c r="AF779">
        <v>702997</v>
      </c>
      <c r="AG779">
        <v>233121</v>
      </c>
      <c r="AH779">
        <v>22797</v>
      </c>
      <c r="AI779">
        <v>469855</v>
      </c>
      <c r="AK779">
        <v>149.6</v>
      </c>
      <c r="AM779">
        <v>155.4</v>
      </c>
      <c r="AO779">
        <v>149.6</v>
      </c>
      <c r="AQ779">
        <v>162.1026</v>
      </c>
      <c r="AR779">
        <v>131.75460000000001</v>
      </c>
      <c r="AS779">
        <v>109.3475</v>
      </c>
      <c r="AT779">
        <v>6784</v>
      </c>
      <c r="AW779">
        <v>105</v>
      </c>
      <c r="AX779">
        <v>7.4</v>
      </c>
    </row>
    <row r="780" spans="1:50">
      <c r="A780" s="415">
        <v>37926</v>
      </c>
      <c r="E780">
        <v>925985</v>
      </c>
      <c r="F780">
        <v>21988</v>
      </c>
      <c r="G780">
        <v>490441</v>
      </c>
      <c r="H780">
        <v>435494</v>
      </c>
      <c r="I780">
        <v>60489</v>
      </c>
      <c r="J780">
        <v>58686</v>
      </c>
      <c r="K780">
        <v>30003</v>
      </c>
      <c r="L780">
        <v>41293</v>
      </c>
      <c r="M780">
        <v>71888</v>
      </c>
      <c r="N780">
        <v>10085</v>
      </c>
      <c r="O780">
        <v>7166</v>
      </c>
      <c r="P780">
        <v>12328</v>
      </c>
      <c r="Q780">
        <v>24402</v>
      </c>
      <c r="R780">
        <v>214612</v>
      </c>
      <c r="S780">
        <v>58466</v>
      </c>
      <c r="T780">
        <v>59030</v>
      </c>
      <c r="U780">
        <v>209417</v>
      </c>
      <c r="V780">
        <v>5196</v>
      </c>
      <c r="W780">
        <v>12015</v>
      </c>
      <c r="X780">
        <v>18057</v>
      </c>
      <c r="Y780">
        <v>3940</v>
      </c>
      <c r="Z780">
        <v>5252</v>
      </c>
      <c r="AA780">
        <v>7754</v>
      </c>
      <c r="AB780">
        <v>3318</v>
      </c>
      <c r="AC780">
        <v>16664</v>
      </c>
      <c r="AD780">
        <v>8488</v>
      </c>
      <c r="AE780">
        <v>8758</v>
      </c>
      <c r="AF780">
        <v>711373</v>
      </c>
      <c r="AG780">
        <v>226077</v>
      </c>
      <c r="AH780">
        <v>21941</v>
      </c>
      <c r="AI780">
        <v>485245</v>
      </c>
      <c r="AK780">
        <v>149.5</v>
      </c>
      <c r="AM780">
        <v>155.9</v>
      </c>
      <c r="AO780">
        <v>150.19999999999999</v>
      </c>
      <c r="AQ780">
        <v>156.73570000000001</v>
      </c>
      <c r="AR780">
        <v>132.07429999999999</v>
      </c>
      <c r="AS780">
        <v>110.61579999999999</v>
      </c>
      <c r="AT780">
        <v>6796</v>
      </c>
      <c r="AW780">
        <v>118</v>
      </c>
      <c r="AX780">
        <v>7.8</v>
      </c>
    </row>
    <row r="781" spans="1:50">
      <c r="A781" s="415">
        <v>37956</v>
      </c>
      <c r="E781">
        <v>948491</v>
      </c>
      <c r="F781">
        <v>21445</v>
      </c>
      <c r="G781">
        <v>508637</v>
      </c>
      <c r="H781">
        <v>439815</v>
      </c>
      <c r="I781">
        <v>61706</v>
      </c>
      <c r="J781">
        <v>57916</v>
      </c>
      <c r="K781">
        <v>31005</v>
      </c>
      <c r="L781">
        <v>40788</v>
      </c>
      <c r="M781">
        <v>73343</v>
      </c>
      <c r="N781">
        <v>9481</v>
      </c>
      <c r="O781">
        <v>7054</v>
      </c>
      <c r="P781">
        <v>12097</v>
      </c>
      <c r="Q781">
        <v>23222</v>
      </c>
      <c r="R781">
        <v>212946</v>
      </c>
      <c r="S781">
        <v>57719</v>
      </c>
      <c r="T781">
        <v>59978</v>
      </c>
      <c r="U781">
        <v>207664</v>
      </c>
      <c r="V781">
        <v>5281</v>
      </c>
      <c r="W781">
        <v>11766</v>
      </c>
      <c r="X781">
        <v>16680</v>
      </c>
      <c r="Y781">
        <v>3895</v>
      </c>
      <c r="Z781">
        <v>5345</v>
      </c>
      <c r="AA781">
        <v>7869</v>
      </c>
      <c r="AB781">
        <v>3142</v>
      </c>
      <c r="AC781">
        <v>17263</v>
      </c>
      <c r="AD781">
        <v>8267</v>
      </c>
      <c r="AE781">
        <v>8351</v>
      </c>
      <c r="AF781">
        <v>735545</v>
      </c>
      <c r="AG781">
        <v>232151</v>
      </c>
      <c r="AH781">
        <v>21392</v>
      </c>
      <c r="AI781">
        <v>503356</v>
      </c>
      <c r="AJ781">
        <v>100</v>
      </c>
      <c r="AK781">
        <v>149.30000000000001</v>
      </c>
      <c r="AL781">
        <v>100</v>
      </c>
      <c r="AM781">
        <v>155.9</v>
      </c>
      <c r="AO781">
        <v>149.69999999999999</v>
      </c>
      <c r="AQ781">
        <v>160.33510000000001</v>
      </c>
      <c r="AR781">
        <v>129.89490000000001</v>
      </c>
      <c r="AS781">
        <v>110.6641</v>
      </c>
      <c r="AT781">
        <v>6827</v>
      </c>
      <c r="AW781">
        <v>135</v>
      </c>
      <c r="AX781">
        <v>9.3000000000000007</v>
      </c>
    </row>
    <row r="782" spans="1:50">
      <c r="A782" s="415">
        <v>37987</v>
      </c>
      <c r="E782">
        <v>938525</v>
      </c>
      <c r="F782">
        <v>21333</v>
      </c>
      <c r="G782">
        <v>503659</v>
      </c>
      <c r="H782">
        <v>434867</v>
      </c>
      <c r="I782">
        <v>62646</v>
      </c>
      <c r="J782">
        <v>57304</v>
      </c>
      <c r="K782">
        <v>29467</v>
      </c>
      <c r="L782">
        <v>39540</v>
      </c>
      <c r="M782">
        <v>70897</v>
      </c>
      <c r="N782">
        <v>9268</v>
      </c>
      <c r="O782">
        <v>7164</v>
      </c>
      <c r="P782">
        <v>12869</v>
      </c>
      <c r="Q782">
        <v>24267</v>
      </c>
      <c r="R782">
        <v>212536</v>
      </c>
      <c r="S782">
        <v>56936</v>
      </c>
      <c r="T782">
        <v>57927</v>
      </c>
      <c r="U782">
        <v>207518</v>
      </c>
      <c r="V782">
        <v>5019</v>
      </c>
      <c r="W782">
        <v>12621</v>
      </c>
      <c r="X782">
        <v>17638</v>
      </c>
      <c r="Y782">
        <v>3688</v>
      </c>
      <c r="Z782">
        <v>5439</v>
      </c>
      <c r="AA782">
        <v>7416</v>
      </c>
      <c r="AB782">
        <v>3285</v>
      </c>
      <c r="AC782">
        <v>16940</v>
      </c>
      <c r="AD782">
        <v>9353</v>
      </c>
      <c r="AE782">
        <v>8748</v>
      </c>
      <c r="AF782">
        <v>725993</v>
      </c>
      <c r="AG782">
        <v>227349</v>
      </c>
      <c r="AH782">
        <v>21253</v>
      </c>
      <c r="AI782">
        <v>498640</v>
      </c>
      <c r="AJ782">
        <v>100.9</v>
      </c>
      <c r="AK782">
        <v>149.4</v>
      </c>
      <c r="AL782">
        <v>100.8</v>
      </c>
      <c r="AM782">
        <v>156.4</v>
      </c>
      <c r="AO782">
        <v>150</v>
      </c>
      <c r="AQ782">
        <v>152.7637</v>
      </c>
      <c r="AR782">
        <v>130.73779999999999</v>
      </c>
      <c r="AS782">
        <v>110.3942</v>
      </c>
      <c r="AT782">
        <v>6848</v>
      </c>
      <c r="AW782">
        <v>170</v>
      </c>
      <c r="AX782">
        <v>11.3</v>
      </c>
    </row>
    <row r="783" spans="1:50">
      <c r="A783" s="415">
        <v>38018</v>
      </c>
      <c r="E783">
        <v>937813</v>
      </c>
      <c r="F783">
        <v>22321</v>
      </c>
      <c r="G783">
        <v>505081</v>
      </c>
      <c r="H783">
        <v>432730</v>
      </c>
      <c r="I783">
        <v>62819</v>
      </c>
      <c r="J783">
        <v>55212</v>
      </c>
      <c r="K783">
        <v>30754</v>
      </c>
      <c r="L783">
        <v>41200</v>
      </c>
      <c r="M783">
        <v>72228</v>
      </c>
      <c r="N783">
        <v>10583</v>
      </c>
      <c r="O783">
        <v>6770</v>
      </c>
      <c r="P783">
        <v>12613</v>
      </c>
      <c r="Q783">
        <v>24282</v>
      </c>
      <c r="R783">
        <v>210322</v>
      </c>
      <c r="S783">
        <v>54671</v>
      </c>
      <c r="T783">
        <v>59675</v>
      </c>
      <c r="U783">
        <v>205679</v>
      </c>
      <c r="V783">
        <v>4643</v>
      </c>
      <c r="W783">
        <v>12337</v>
      </c>
      <c r="X783">
        <v>17346</v>
      </c>
      <c r="Y783">
        <v>3709</v>
      </c>
      <c r="Z783">
        <v>5314</v>
      </c>
      <c r="AA783">
        <v>7032</v>
      </c>
      <c r="AB783">
        <v>3489</v>
      </c>
      <c r="AC783">
        <v>17079</v>
      </c>
      <c r="AD783">
        <v>8420</v>
      </c>
      <c r="AE783">
        <v>9350</v>
      </c>
      <c r="AF783">
        <v>727494</v>
      </c>
      <c r="AG783">
        <v>227051</v>
      </c>
      <c r="AH783">
        <v>22116</v>
      </c>
      <c r="AI783">
        <v>500439</v>
      </c>
      <c r="AJ783">
        <v>101.7</v>
      </c>
      <c r="AK783">
        <v>149.5</v>
      </c>
      <c r="AL783">
        <v>101.3</v>
      </c>
      <c r="AM783">
        <v>159.19999999999999</v>
      </c>
      <c r="AO783">
        <v>153.4</v>
      </c>
      <c r="AQ783">
        <v>150.03749999999999</v>
      </c>
      <c r="AR783">
        <v>129.00729999999999</v>
      </c>
      <c r="AS783">
        <v>110.4462</v>
      </c>
      <c r="AT783">
        <v>6838</v>
      </c>
      <c r="AW783">
        <v>125</v>
      </c>
      <c r="AX783">
        <v>11.6</v>
      </c>
    </row>
    <row r="784" spans="1:50">
      <c r="A784" s="415">
        <v>38047</v>
      </c>
      <c r="E784">
        <v>961159</v>
      </c>
      <c r="F784">
        <v>21786</v>
      </c>
      <c r="G784">
        <v>511829</v>
      </c>
      <c r="H784">
        <v>449328</v>
      </c>
      <c r="I784">
        <v>63805</v>
      </c>
      <c r="J784">
        <v>60294</v>
      </c>
      <c r="K784">
        <v>32031</v>
      </c>
      <c r="L784">
        <v>42266</v>
      </c>
      <c r="M784">
        <v>74162</v>
      </c>
      <c r="N784">
        <v>11911</v>
      </c>
      <c r="O784">
        <v>7114</v>
      </c>
      <c r="P784">
        <v>13184</v>
      </c>
      <c r="Q784">
        <v>25382</v>
      </c>
      <c r="R784">
        <v>221222</v>
      </c>
      <c r="S784">
        <v>60004</v>
      </c>
      <c r="T784">
        <v>61303</v>
      </c>
      <c r="U784">
        <v>216272</v>
      </c>
      <c r="V784">
        <v>4950</v>
      </c>
      <c r="W784">
        <v>12858</v>
      </c>
      <c r="X784">
        <v>18591</v>
      </c>
      <c r="Y784">
        <v>3719</v>
      </c>
      <c r="Z784">
        <v>5564</v>
      </c>
      <c r="AA784">
        <v>6929</v>
      </c>
      <c r="AB784">
        <v>3746</v>
      </c>
      <c r="AC784">
        <v>17493</v>
      </c>
      <c r="AD784">
        <v>8552</v>
      </c>
      <c r="AE784">
        <v>9854</v>
      </c>
      <c r="AF784">
        <v>739934</v>
      </c>
      <c r="AG784">
        <v>233056</v>
      </c>
      <c r="AH784">
        <v>21681</v>
      </c>
      <c r="AI784">
        <v>506879</v>
      </c>
      <c r="AJ784">
        <v>101.7</v>
      </c>
      <c r="AK784">
        <v>150.19999999999999</v>
      </c>
      <c r="AL784">
        <v>101.5</v>
      </c>
      <c r="AM784">
        <v>162</v>
      </c>
      <c r="AO784">
        <v>156.5</v>
      </c>
      <c r="AQ784">
        <v>169.25960000000001</v>
      </c>
      <c r="AR784">
        <v>134.30250000000001</v>
      </c>
      <c r="AS784">
        <v>110.5943</v>
      </c>
      <c r="AT784">
        <v>6887</v>
      </c>
      <c r="AW784">
        <v>149</v>
      </c>
      <c r="AX784">
        <v>11.3</v>
      </c>
    </row>
    <row r="785" spans="1:50">
      <c r="A785" s="415">
        <v>38078</v>
      </c>
      <c r="E785">
        <v>967602</v>
      </c>
      <c r="F785">
        <v>21525</v>
      </c>
      <c r="G785">
        <v>517912</v>
      </c>
      <c r="H785">
        <v>449690</v>
      </c>
      <c r="I785">
        <v>66005</v>
      </c>
      <c r="J785">
        <v>60656</v>
      </c>
      <c r="K785">
        <v>33062</v>
      </c>
      <c r="L785">
        <v>41979</v>
      </c>
      <c r="M785">
        <v>73932</v>
      </c>
      <c r="N785">
        <v>11970</v>
      </c>
      <c r="O785">
        <v>7171</v>
      </c>
      <c r="P785">
        <v>12983</v>
      </c>
      <c r="Q785">
        <v>24899</v>
      </c>
      <c r="R785">
        <v>221765</v>
      </c>
      <c r="S785">
        <v>60418</v>
      </c>
      <c r="T785">
        <v>60960</v>
      </c>
      <c r="U785">
        <v>216253</v>
      </c>
      <c r="V785">
        <v>5512</v>
      </c>
      <c r="W785">
        <v>12574</v>
      </c>
      <c r="X785">
        <v>18306</v>
      </c>
      <c r="Y785">
        <v>3896</v>
      </c>
      <c r="Z785">
        <v>5978</v>
      </c>
      <c r="AA785">
        <v>7290</v>
      </c>
      <c r="AB785">
        <v>3921</v>
      </c>
      <c r="AC785">
        <v>17544</v>
      </c>
      <c r="AD785">
        <v>8565</v>
      </c>
      <c r="AE785">
        <v>9159</v>
      </c>
      <c r="AF785">
        <v>745840</v>
      </c>
      <c r="AG785">
        <v>233437</v>
      </c>
      <c r="AH785">
        <v>21351</v>
      </c>
      <c r="AI785">
        <v>512400</v>
      </c>
      <c r="AJ785">
        <v>102.4</v>
      </c>
      <c r="AK785">
        <v>152.1</v>
      </c>
      <c r="AL785">
        <v>102.2</v>
      </c>
      <c r="AM785">
        <v>164.7</v>
      </c>
      <c r="AO785">
        <v>160.1</v>
      </c>
      <c r="AQ785">
        <v>170.7544</v>
      </c>
      <c r="AR785">
        <v>133.65020000000001</v>
      </c>
      <c r="AS785">
        <v>110.2765</v>
      </c>
      <c r="AT785">
        <v>6901</v>
      </c>
      <c r="AW785">
        <v>146</v>
      </c>
      <c r="AX785">
        <v>9.5</v>
      </c>
    </row>
    <row r="786" spans="1:50">
      <c r="A786" s="415">
        <v>38108</v>
      </c>
      <c r="E786">
        <v>974381</v>
      </c>
      <c r="F786">
        <v>22258</v>
      </c>
      <c r="G786">
        <v>528180</v>
      </c>
      <c r="H786">
        <v>446200</v>
      </c>
      <c r="I786">
        <v>67347</v>
      </c>
      <c r="J786">
        <v>58842</v>
      </c>
      <c r="K786">
        <v>32551</v>
      </c>
      <c r="L786">
        <v>42216</v>
      </c>
      <c r="M786">
        <v>73204</v>
      </c>
      <c r="N786">
        <v>12270</v>
      </c>
      <c r="O786">
        <v>7196</v>
      </c>
      <c r="P786">
        <v>12437</v>
      </c>
      <c r="Q786">
        <v>24232</v>
      </c>
      <c r="R786">
        <v>218891</v>
      </c>
      <c r="S786">
        <v>58426</v>
      </c>
      <c r="T786">
        <v>60724</v>
      </c>
      <c r="U786">
        <v>213244</v>
      </c>
      <c r="V786">
        <v>5647</v>
      </c>
      <c r="W786">
        <v>12031</v>
      </c>
      <c r="X786">
        <v>17616</v>
      </c>
      <c r="Y786">
        <v>3979</v>
      </c>
      <c r="Z786">
        <v>5739</v>
      </c>
      <c r="AA786">
        <v>7471</v>
      </c>
      <c r="AB786">
        <v>3631</v>
      </c>
      <c r="AC786">
        <v>17938</v>
      </c>
      <c r="AD786">
        <v>8480</v>
      </c>
      <c r="AE786">
        <v>9552</v>
      </c>
      <c r="AF786">
        <v>755493</v>
      </c>
      <c r="AG786">
        <v>232956</v>
      </c>
      <c r="AH786">
        <v>22122</v>
      </c>
      <c r="AI786">
        <v>522534</v>
      </c>
      <c r="AJ786">
        <v>103</v>
      </c>
      <c r="AK786">
        <v>153.6</v>
      </c>
      <c r="AL786">
        <v>102.2</v>
      </c>
      <c r="AM786">
        <v>166.9</v>
      </c>
      <c r="AO786">
        <v>162.69999999999999</v>
      </c>
      <c r="AQ786">
        <v>166.8965</v>
      </c>
      <c r="AR786">
        <v>133.0386</v>
      </c>
      <c r="AS786">
        <v>111.58280000000001</v>
      </c>
      <c r="AT786">
        <v>6948</v>
      </c>
      <c r="AW786">
        <v>150</v>
      </c>
      <c r="AX786">
        <v>7.4</v>
      </c>
    </row>
    <row r="787" spans="1:50">
      <c r="A787" s="415">
        <v>38139</v>
      </c>
      <c r="E787">
        <v>983087</v>
      </c>
      <c r="F787">
        <v>20654</v>
      </c>
      <c r="G787">
        <v>533358</v>
      </c>
      <c r="H787">
        <v>449728</v>
      </c>
      <c r="I787">
        <v>69328</v>
      </c>
      <c r="J787">
        <v>59954</v>
      </c>
      <c r="K787">
        <v>32732</v>
      </c>
      <c r="L787">
        <v>41823</v>
      </c>
      <c r="M787">
        <v>76327</v>
      </c>
      <c r="N787">
        <v>12599</v>
      </c>
      <c r="O787">
        <v>6964</v>
      </c>
      <c r="P787">
        <v>12764</v>
      </c>
      <c r="Q787">
        <v>24261</v>
      </c>
      <c r="R787">
        <v>222773</v>
      </c>
      <c r="S787">
        <v>59498</v>
      </c>
      <c r="T787">
        <v>63871</v>
      </c>
      <c r="U787">
        <v>217209</v>
      </c>
      <c r="V787">
        <v>5564</v>
      </c>
      <c r="W787">
        <v>12093</v>
      </c>
      <c r="X787">
        <v>17522</v>
      </c>
      <c r="Y787">
        <v>4113</v>
      </c>
      <c r="Z787">
        <v>6092</v>
      </c>
      <c r="AA787">
        <v>8068</v>
      </c>
      <c r="AB787">
        <v>3516</v>
      </c>
      <c r="AC787">
        <v>17339</v>
      </c>
      <c r="AD787">
        <v>8383</v>
      </c>
      <c r="AE787">
        <v>9310</v>
      </c>
      <c r="AF787">
        <v>760308</v>
      </c>
      <c r="AG787">
        <v>232519</v>
      </c>
      <c r="AH787">
        <v>20483</v>
      </c>
      <c r="AI787">
        <v>527794</v>
      </c>
      <c r="AJ787">
        <v>103.6</v>
      </c>
      <c r="AK787">
        <v>153.9</v>
      </c>
      <c r="AL787">
        <v>102.4</v>
      </c>
      <c r="AM787">
        <v>167</v>
      </c>
      <c r="AO787">
        <v>162</v>
      </c>
      <c r="AQ787">
        <v>161.15559999999999</v>
      </c>
      <c r="AR787">
        <v>131.02600000000001</v>
      </c>
      <c r="AS787">
        <v>110.7929</v>
      </c>
      <c r="AT787">
        <v>6962</v>
      </c>
      <c r="AW787">
        <v>116</v>
      </c>
      <c r="AX787">
        <v>7</v>
      </c>
    </row>
    <row r="788" spans="1:50">
      <c r="A788" s="415">
        <v>38169</v>
      </c>
      <c r="E788">
        <v>1006184</v>
      </c>
      <c r="F788">
        <v>22141</v>
      </c>
      <c r="G788">
        <v>549031</v>
      </c>
      <c r="H788">
        <v>457154</v>
      </c>
      <c r="I788">
        <v>71513</v>
      </c>
      <c r="J788">
        <v>57778</v>
      </c>
      <c r="K788">
        <v>32627</v>
      </c>
      <c r="L788">
        <v>43847</v>
      </c>
      <c r="M788">
        <v>75549</v>
      </c>
      <c r="N788">
        <v>12827</v>
      </c>
      <c r="O788">
        <v>7181</v>
      </c>
      <c r="P788">
        <v>13801</v>
      </c>
      <c r="Q788">
        <v>25823</v>
      </c>
      <c r="R788">
        <v>224037</v>
      </c>
      <c r="S788">
        <v>57503</v>
      </c>
      <c r="T788">
        <v>63067</v>
      </c>
      <c r="U788">
        <v>218266</v>
      </c>
      <c r="V788">
        <v>5771</v>
      </c>
      <c r="W788">
        <v>13239</v>
      </c>
      <c r="X788">
        <v>18899</v>
      </c>
      <c r="Y788">
        <v>3911</v>
      </c>
      <c r="Z788">
        <v>6082</v>
      </c>
      <c r="AA788">
        <v>7816</v>
      </c>
      <c r="AB788">
        <v>4176</v>
      </c>
      <c r="AC788">
        <v>18183</v>
      </c>
      <c r="AD788">
        <v>8292</v>
      </c>
      <c r="AE788">
        <v>9645</v>
      </c>
      <c r="AF788">
        <v>782149</v>
      </c>
      <c r="AG788">
        <v>238888</v>
      </c>
      <c r="AH788">
        <v>21973</v>
      </c>
      <c r="AI788">
        <v>543260</v>
      </c>
      <c r="AJ788">
        <v>103.7</v>
      </c>
      <c r="AK788">
        <v>154.4</v>
      </c>
      <c r="AL788">
        <v>103.7</v>
      </c>
      <c r="AM788">
        <v>167.4</v>
      </c>
      <c r="AO788">
        <v>162.19999999999999</v>
      </c>
      <c r="AQ788">
        <v>165.4682</v>
      </c>
      <c r="AR788">
        <v>132.65129999999999</v>
      </c>
      <c r="AS788">
        <v>112.04259999999999</v>
      </c>
      <c r="AT788">
        <v>6977</v>
      </c>
      <c r="AW788">
        <v>124</v>
      </c>
      <c r="AX788">
        <v>6.4</v>
      </c>
    </row>
    <row r="789" spans="1:50">
      <c r="A789" s="415">
        <v>38200</v>
      </c>
      <c r="E789">
        <v>1013616</v>
      </c>
      <c r="F789">
        <v>22661</v>
      </c>
      <c r="G789">
        <v>557411</v>
      </c>
      <c r="H789">
        <v>456204</v>
      </c>
      <c r="I789">
        <v>68187</v>
      </c>
      <c r="J789">
        <v>57106</v>
      </c>
      <c r="K789">
        <v>32334</v>
      </c>
      <c r="L789">
        <v>42560</v>
      </c>
      <c r="M789">
        <v>74491</v>
      </c>
      <c r="N789">
        <v>13146</v>
      </c>
      <c r="O789">
        <v>7341</v>
      </c>
      <c r="P789">
        <v>12770</v>
      </c>
      <c r="Q789">
        <v>25184</v>
      </c>
      <c r="R789">
        <v>220820</v>
      </c>
      <c r="S789">
        <v>56840</v>
      </c>
      <c r="T789">
        <v>61954</v>
      </c>
      <c r="U789">
        <v>214856</v>
      </c>
      <c r="V789">
        <v>5964</v>
      </c>
      <c r="W789">
        <v>12301</v>
      </c>
      <c r="X789">
        <v>18242</v>
      </c>
      <c r="Y789">
        <v>3717</v>
      </c>
      <c r="Z789">
        <v>6030</v>
      </c>
      <c r="AA789">
        <v>8451</v>
      </c>
      <c r="AB789">
        <v>4019</v>
      </c>
      <c r="AC789">
        <v>17813</v>
      </c>
      <c r="AD789">
        <v>8149</v>
      </c>
      <c r="AE789">
        <v>9770</v>
      </c>
      <c r="AF789">
        <v>792795</v>
      </c>
      <c r="AG789">
        <v>241348</v>
      </c>
      <c r="AH789">
        <v>22525</v>
      </c>
      <c r="AI789">
        <v>551447</v>
      </c>
      <c r="AJ789">
        <v>105</v>
      </c>
      <c r="AK789">
        <v>157.69999999999999</v>
      </c>
      <c r="AL789">
        <v>104.1</v>
      </c>
      <c r="AM789">
        <v>169.9</v>
      </c>
      <c r="AO789">
        <v>165.9</v>
      </c>
      <c r="AQ789">
        <v>165.34700000000001</v>
      </c>
      <c r="AR789">
        <v>134.05609999999999</v>
      </c>
      <c r="AS789">
        <v>112.33620000000001</v>
      </c>
      <c r="AT789">
        <v>7003</v>
      </c>
      <c r="AW789">
        <v>148</v>
      </c>
      <c r="AX789">
        <v>6</v>
      </c>
    </row>
    <row r="790" spans="1:50">
      <c r="A790" s="415">
        <v>38231</v>
      </c>
      <c r="E790">
        <v>1012080</v>
      </c>
      <c r="F790">
        <v>23397</v>
      </c>
      <c r="G790">
        <v>552375</v>
      </c>
      <c r="H790">
        <v>459706</v>
      </c>
      <c r="I790">
        <v>69718</v>
      </c>
      <c r="J790">
        <v>54552</v>
      </c>
      <c r="K790">
        <v>32456</v>
      </c>
      <c r="L790">
        <v>42161</v>
      </c>
      <c r="M790">
        <v>75080</v>
      </c>
      <c r="N790">
        <v>13679</v>
      </c>
      <c r="O790">
        <v>7049</v>
      </c>
      <c r="P790">
        <v>12571</v>
      </c>
      <c r="Q790">
        <v>25116</v>
      </c>
      <c r="R790">
        <v>218907</v>
      </c>
      <c r="S790">
        <v>54231</v>
      </c>
      <c r="T790">
        <v>62378</v>
      </c>
      <c r="U790">
        <v>212838</v>
      </c>
      <c r="V790">
        <v>6068</v>
      </c>
      <c r="W790">
        <v>12143</v>
      </c>
      <c r="X790">
        <v>18203</v>
      </c>
      <c r="Y790">
        <v>4087</v>
      </c>
      <c r="Z790">
        <v>5861</v>
      </c>
      <c r="AA790">
        <v>9176</v>
      </c>
      <c r="AB790">
        <v>4312</v>
      </c>
      <c r="AC790">
        <v>17496</v>
      </c>
      <c r="AD790">
        <v>8109</v>
      </c>
      <c r="AE790">
        <v>9534</v>
      </c>
      <c r="AF790">
        <v>793176</v>
      </c>
      <c r="AG790">
        <v>246868</v>
      </c>
      <c r="AH790">
        <v>23193</v>
      </c>
      <c r="AI790">
        <v>546306</v>
      </c>
      <c r="AJ790">
        <v>106.4</v>
      </c>
      <c r="AK790">
        <v>160.4</v>
      </c>
      <c r="AL790">
        <v>104.2</v>
      </c>
      <c r="AM790">
        <v>171</v>
      </c>
      <c r="AO790">
        <v>167.2</v>
      </c>
      <c r="AQ790">
        <v>164.68629999999999</v>
      </c>
      <c r="AR790">
        <v>133.7928</v>
      </c>
      <c r="AS790">
        <v>111.45269999999999</v>
      </c>
      <c r="AT790">
        <v>7029</v>
      </c>
      <c r="AW790">
        <v>112</v>
      </c>
      <c r="AX790">
        <v>6.8</v>
      </c>
    </row>
    <row r="791" spans="1:50">
      <c r="A791" s="415">
        <v>38261</v>
      </c>
      <c r="E791">
        <v>1015719</v>
      </c>
      <c r="F791">
        <v>25548</v>
      </c>
      <c r="G791">
        <v>556425</v>
      </c>
      <c r="H791">
        <v>459293</v>
      </c>
      <c r="I791">
        <v>67660</v>
      </c>
      <c r="J791">
        <v>58573</v>
      </c>
      <c r="K791">
        <v>31909</v>
      </c>
      <c r="L791">
        <v>42519</v>
      </c>
      <c r="M791">
        <v>73561</v>
      </c>
      <c r="N791">
        <v>13626</v>
      </c>
      <c r="O791">
        <v>6412</v>
      </c>
      <c r="P791">
        <v>11723</v>
      </c>
      <c r="Q791">
        <v>25615</v>
      </c>
      <c r="R791">
        <v>218000</v>
      </c>
      <c r="S791">
        <v>58303</v>
      </c>
      <c r="T791">
        <v>60826</v>
      </c>
      <c r="U791">
        <v>212712</v>
      </c>
      <c r="V791">
        <v>5288</v>
      </c>
      <c r="W791">
        <v>11350</v>
      </c>
      <c r="X791">
        <v>18640</v>
      </c>
      <c r="Y791">
        <v>3538</v>
      </c>
      <c r="Z791">
        <v>5924</v>
      </c>
      <c r="AA791">
        <v>8662</v>
      </c>
      <c r="AB791">
        <v>4271</v>
      </c>
      <c r="AC791">
        <v>17793</v>
      </c>
      <c r="AD791">
        <v>7705</v>
      </c>
      <c r="AE791">
        <v>9241</v>
      </c>
      <c r="AF791">
        <v>797716</v>
      </c>
      <c r="AG791">
        <v>246581</v>
      </c>
      <c r="AH791">
        <v>25459</v>
      </c>
      <c r="AI791">
        <v>551137</v>
      </c>
      <c r="AJ791">
        <v>107</v>
      </c>
      <c r="AK791">
        <v>160.4</v>
      </c>
      <c r="AL791">
        <v>104.4</v>
      </c>
      <c r="AM791">
        <v>171.1</v>
      </c>
      <c r="AO791">
        <v>165.9</v>
      </c>
      <c r="AQ791">
        <v>159.78829999999999</v>
      </c>
      <c r="AR791">
        <v>132.4913</v>
      </c>
      <c r="AS791">
        <v>113.1789</v>
      </c>
      <c r="AT791">
        <v>7077</v>
      </c>
      <c r="AW791">
        <v>148</v>
      </c>
      <c r="AX791">
        <v>6.9</v>
      </c>
    </row>
    <row r="792" spans="1:50">
      <c r="A792" s="415">
        <v>38292</v>
      </c>
      <c r="E792">
        <v>1022994</v>
      </c>
      <c r="F792">
        <v>27631</v>
      </c>
      <c r="G792">
        <v>555944</v>
      </c>
      <c r="H792">
        <v>467050</v>
      </c>
      <c r="I792">
        <v>67763</v>
      </c>
      <c r="J792">
        <v>63169</v>
      </c>
      <c r="K792">
        <v>32821</v>
      </c>
      <c r="L792">
        <v>43341</v>
      </c>
      <c r="M792">
        <v>74438</v>
      </c>
      <c r="N792">
        <v>13758</v>
      </c>
      <c r="O792">
        <v>6908</v>
      </c>
      <c r="P792">
        <v>11855</v>
      </c>
      <c r="Q792">
        <v>25819</v>
      </c>
      <c r="R792">
        <v>225573</v>
      </c>
      <c r="S792">
        <v>62906</v>
      </c>
      <c r="T792">
        <v>61530</v>
      </c>
      <c r="U792">
        <v>220021</v>
      </c>
      <c r="V792">
        <v>5552</v>
      </c>
      <c r="W792">
        <v>11555</v>
      </c>
      <c r="X792">
        <v>18758</v>
      </c>
      <c r="Y792">
        <v>3916</v>
      </c>
      <c r="Z792">
        <v>6095</v>
      </c>
      <c r="AA792">
        <v>9017</v>
      </c>
      <c r="AB792">
        <v>4103</v>
      </c>
      <c r="AC792">
        <v>17814</v>
      </c>
      <c r="AD792">
        <v>7573</v>
      </c>
      <c r="AE792">
        <v>9699</v>
      </c>
      <c r="AF792">
        <v>797420</v>
      </c>
      <c r="AG792">
        <v>247029</v>
      </c>
      <c r="AH792">
        <v>27525</v>
      </c>
      <c r="AI792">
        <v>550392</v>
      </c>
      <c r="AJ792">
        <v>107.5</v>
      </c>
      <c r="AK792">
        <v>161.30000000000001</v>
      </c>
      <c r="AL792">
        <v>104.2</v>
      </c>
      <c r="AM792">
        <v>170.9</v>
      </c>
      <c r="AO792">
        <v>165.5</v>
      </c>
      <c r="AQ792">
        <v>156.01679999999999</v>
      </c>
      <c r="AR792">
        <v>131.2337</v>
      </c>
      <c r="AS792">
        <v>112.8145</v>
      </c>
      <c r="AT792">
        <v>7091</v>
      </c>
      <c r="AW792">
        <v>146</v>
      </c>
      <c r="AX792">
        <v>7.4</v>
      </c>
    </row>
    <row r="793" spans="1:50">
      <c r="A793" s="415">
        <v>38322</v>
      </c>
      <c r="E793">
        <v>1037480</v>
      </c>
      <c r="F793">
        <v>28235</v>
      </c>
      <c r="G793">
        <v>571871</v>
      </c>
      <c r="H793">
        <v>465609</v>
      </c>
      <c r="I793">
        <v>66838</v>
      </c>
      <c r="J793">
        <v>61899</v>
      </c>
      <c r="K793">
        <v>33064</v>
      </c>
      <c r="L793">
        <v>44089</v>
      </c>
      <c r="M793">
        <v>75017</v>
      </c>
      <c r="N793">
        <v>12725</v>
      </c>
      <c r="O793">
        <v>6748</v>
      </c>
      <c r="P793">
        <v>12088</v>
      </c>
      <c r="Q793">
        <v>25333</v>
      </c>
      <c r="R793">
        <v>224471</v>
      </c>
      <c r="S793">
        <v>61606</v>
      </c>
      <c r="T793">
        <v>62222</v>
      </c>
      <c r="U793">
        <v>218884</v>
      </c>
      <c r="V793">
        <v>5587</v>
      </c>
      <c r="W793">
        <v>11802</v>
      </c>
      <c r="X793">
        <v>18285</v>
      </c>
      <c r="Y793">
        <v>3879</v>
      </c>
      <c r="Z793">
        <v>6841</v>
      </c>
      <c r="AA793">
        <v>8379</v>
      </c>
      <c r="AB793">
        <v>3865</v>
      </c>
      <c r="AC793">
        <v>17354</v>
      </c>
      <c r="AD793">
        <v>7679</v>
      </c>
      <c r="AE793">
        <v>10154</v>
      </c>
      <c r="AF793">
        <v>813006</v>
      </c>
      <c r="AG793">
        <v>246725</v>
      </c>
      <c r="AH793">
        <v>28119</v>
      </c>
      <c r="AI793">
        <v>566284</v>
      </c>
      <c r="AJ793">
        <v>107.7</v>
      </c>
      <c r="AK793">
        <v>161.5</v>
      </c>
      <c r="AL793">
        <v>104.2</v>
      </c>
      <c r="AM793">
        <v>171.6</v>
      </c>
      <c r="AO793">
        <v>166.3</v>
      </c>
      <c r="AQ793">
        <v>165.32900000000001</v>
      </c>
      <c r="AR793">
        <v>138.40459999999999</v>
      </c>
      <c r="AS793">
        <v>112.9573</v>
      </c>
      <c r="AT793">
        <v>7117</v>
      </c>
      <c r="AW793">
        <v>175</v>
      </c>
      <c r="AX793">
        <v>9.5</v>
      </c>
    </row>
    <row r="794" spans="1:50">
      <c r="A794" s="415">
        <v>38353</v>
      </c>
      <c r="B794">
        <v>945740</v>
      </c>
      <c r="C794">
        <v>4.9000000000000004</v>
      </c>
      <c r="D794">
        <v>1239.3</v>
      </c>
      <c r="E794">
        <v>1046082</v>
      </c>
      <c r="F794">
        <v>27658</v>
      </c>
      <c r="G794">
        <v>581168</v>
      </c>
      <c r="H794">
        <v>464914</v>
      </c>
      <c r="I794">
        <v>66498</v>
      </c>
      <c r="J794">
        <v>59935</v>
      </c>
      <c r="K794">
        <v>32727</v>
      </c>
      <c r="L794">
        <v>46601</v>
      </c>
      <c r="M794">
        <v>73557</v>
      </c>
      <c r="N794">
        <v>11908</v>
      </c>
      <c r="O794">
        <v>6899</v>
      </c>
      <c r="P794">
        <v>12664</v>
      </c>
      <c r="Q794">
        <v>25019</v>
      </c>
      <c r="R794">
        <v>220274</v>
      </c>
      <c r="S794">
        <v>59637</v>
      </c>
      <c r="T794">
        <v>60701</v>
      </c>
      <c r="U794">
        <v>214756</v>
      </c>
      <c r="V794">
        <v>5518</v>
      </c>
      <c r="W794">
        <v>12324</v>
      </c>
      <c r="X794">
        <v>18259</v>
      </c>
      <c r="Y794">
        <v>3709</v>
      </c>
      <c r="Z794">
        <v>5686</v>
      </c>
      <c r="AA794">
        <v>9478</v>
      </c>
      <c r="AB794">
        <v>3814</v>
      </c>
      <c r="AC794">
        <v>17355</v>
      </c>
      <c r="AD794">
        <v>7337</v>
      </c>
      <c r="AE794">
        <v>9698</v>
      </c>
      <c r="AF794">
        <v>825808</v>
      </c>
      <c r="AG794">
        <v>250158</v>
      </c>
      <c r="AH794">
        <v>27578</v>
      </c>
      <c r="AI794">
        <v>575650</v>
      </c>
      <c r="AJ794">
        <v>110.3</v>
      </c>
      <c r="AK794">
        <v>166.8</v>
      </c>
      <c r="AL794">
        <v>105.5</v>
      </c>
      <c r="AM794">
        <v>173.3</v>
      </c>
      <c r="AO794">
        <v>168.6</v>
      </c>
      <c r="AQ794">
        <v>162.26570000000001</v>
      </c>
      <c r="AR794">
        <v>136.84729999999999</v>
      </c>
      <c r="AS794">
        <v>114.13160000000001</v>
      </c>
      <c r="AT794">
        <v>7095</v>
      </c>
      <c r="AW794">
        <v>144</v>
      </c>
      <c r="AX794">
        <v>11.8</v>
      </c>
    </row>
    <row r="795" spans="1:50">
      <c r="A795" s="415">
        <v>38384</v>
      </c>
      <c r="E795">
        <v>1066848</v>
      </c>
      <c r="F795">
        <v>28136</v>
      </c>
      <c r="G795">
        <v>594003</v>
      </c>
      <c r="H795">
        <v>472845</v>
      </c>
      <c r="I795">
        <v>67732</v>
      </c>
      <c r="J795">
        <v>64765</v>
      </c>
      <c r="K795">
        <v>32722</v>
      </c>
      <c r="L795">
        <v>47966</v>
      </c>
      <c r="M795">
        <v>75018</v>
      </c>
      <c r="N795">
        <v>12505</v>
      </c>
      <c r="O795">
        <v>6874</v>
      </c>
      <c r="P795">
        <v>12923</v>
      </c>
      <c r="Q795">
        <v>24066</v>
      </c>
      <c r="R795">
        <v>226618</v>
      </c>
      <c r="S795">
        <v>64318</v>
      </c>
      <c r="T795">
        <v>62294</v>
      </c>
      <c r="U795">
        <v>221049</v>
      </c>
      <c r="V795">
        <v>5569</v>
      </c>
      <c r="W795">
        <v>12316</v>
      </c>
      <c r="X795">
        <v>17868</v>
      </c>
      <c r="Y795">
        <v>4383</v>
      </c>
      <c r="Z795">
        <v>5743</v>
      </c>
      <c r="AA795">
        <v>8553</v>
      </c>
      <c r="AB795">
        <v>4256</v>
      </c>
      <c r="AC795">
        <v>17336</v>
      </c>
      <c r="AD795">
        <v>7691</v>
      </c>
      <c r="AE795">
        <v>9412</v>
      </c>
      <c r="AF795">
        <v>840233</v>
      </c>
      <c r="AG795">
        <v>251796</v>
      </c>
      <c r="AH795">
        <v>28016</v>
      </c>
      <c r="AI795">
        <v>588435</v>
      </c>
      <c r="AJ795">
        <v>111.2</v>
      </c>
      <c r="AK795">
        <v>168.8</v>
      </c>
      <c r="AL795">
        <v>105.4</v>
      </c>
      <c r="AM795">
        <v>174.8</v>
      </c>
      <c r="AO795">
        <v>170.4</v>
      </c>
      <c r="AQ795">
        <v>166.67060000000001</v>
      </c>
      <c r="AR795">
        <v>138.71510000000001</v>
      </c>
      <c r="AS795">
        <v>115.0014</v>
      </c>
      <c r="AT795">
        <v>7153</v>
      </c>
      <c r="AW795">
        <v>166</v>
      </c>
      <c r="AX795">
        <v>12.3</v>
      </c>
    </row>
    <row r="796" spans="1:50">
      <c r="A796" s="415">
        <v>38412</v>
      </c>
      <c r="E796">
        <v>1071745</v>
      </c>
      <c r="F796">
        <v>28759</v>
      </c>
      <c r="G796">
        <v>597200</v>
      </c>
      <c r="H796">
        <v>474543</v>
      </c>
      <c r="I796">
        <v>68091</v>
      </c>
      <c r="J796">
        <v>63023</v>
      </c>
      <c r="K796">
        <v>32751</v>
      </c>
      <c r="L796">
        <v>46844</v>
      </c>
      <c r="M796">
        <v>76990</v>
      </c>
      <c r="N796">
        <v>13675</v>
      </c>
      <c r="O796">
        <v>6673</v>
      </c>
      <c r="P796">
        <v>13565</v>
      </c>
      <c r="Q796">
        <v>24234</v>
      </c>
      <c r="R796">
        <v>228202</v>
      </c>
      <c r="S796">
        <v>62696</v>
      </c>
      <c r="T796">
        <v>64248</v>
      </c>
      <c r="U796">
        <v>222582</v>
      </c>
      <c r="V796">
        <v>5621</v>
      </c>
      <c r="W796">
        <v>13227</v>
      </c>
      <c r="X796">
        <v>17862</v>
      </c>
      <c r="Y796">
        <v>3812</v>
      </c>
      <c r="Z796">
        <v>5917</v>
      </c>
      <c r="AA796">
        <v>9116</v>
      </c>
      <c r="AB796">
        <v>4269</v>
      </c>
      <c r="AC796">
        <v>17780</v>
      </c>
      <c r="AD796">
        <v>7551</v>
      </c>
      <c r="AE796">
        <v>9375</v>
      </c>
      <c r="AF796">
        <v>843537</v>
      </c>
      <c r="AG796">
        <v>251961</v>
      </c>
      <c r="AH796">
        <v>28650</v>
      </c>
      <c r="AI796">
        <v>591580</v>
      </c>
      <c r="AJ796">
        <v>112</v>
      </c>
      <c r="AK796">
        <v>169</v>
      </c>
      <c r="AL796">
        <v>105.9</v>
      </c>
      <c r="AM796">
        <v>175.1</v>
      </c>
      <c r="AO796">
        <v>170</v>
      </c>
      <c r="AQ796">
        <v>164.5762</v>
      </c>
      <c r="AR796">
        <v>135.40700000000001</v>
      </c>
      <c r="AS796">
        <v>113.7901</v>
      </c>
      <c r="AT796">
        <v>7181</v>
      </c>
      <c r="AW796">
        <v>167</v>
      </c>
      <c r="AX796">
        <v>10.3</v>
      </c>
    </row>
    <row r="797" spans="1:50">
      <c r="A797" s="415">
        <v>38443</v>
      </c>
      <c r="B797">
        <v>936615</v>
      </c>
      <c r="C797">
        <v>5</v>
      </c>
      <c r="D797">
        <v>1269</v>
      </c>
      <c r="E797">
        <v>1081012</v>
      </c>
      <c r="F797">
        <v>28032</v>
      </c>
      <c r="G797">
        <v>603975</v>
      </c>
      <c r="H797">
        <v>477037</v>
      </c>
      <c r="I797">
        <v>69048</v>
      </c>
      <c r="J797">
        <v>62012</v>
      </c>
      <c r="K797">
        <v>32724</v>
      </c>
      <c r="L797">
        <v>47552</v>
      </c>
      <c r="M797">
        <v>79301</v>
      </c>
      <c r="N797">
        <v>12996</v>
      </c>
      <c r="O797">
        <v>6652</v>
      </c>
      <c r="P797">
        <v>14226</v>
      </c>
      <c r="Q797">
        <v>24264</v>
      </c>
      <c r="R797">
        <v>228516</v>
      </c>
      <c r="S797">
        <v>61438</v>
      </c>
      <c r="T797">
        <v>66635</v>
      </c>
      <c r="U797">
        <v>222876</v>
      </c>
      <c r="V797">
        <v>5640</v>
      </c>
      <c r="W797">
        <v>13945</v>
      </c>
      <c r="X797">
        <v>17531</v>
      </c>
      <c r="Y797">
        <v>3625</v>
      </c>
      <c r="Z797">
        <v>5940</v>
      </c>
      <c r="AA797">
        <v>7695</v>
      </c>
      <c r="AB797">
        <v>3836</v>
      </c>
      <c r="AC797">
        <v>18931</v>
      </c>
      <c r="AD797">
        <v>7376</v>
      </c>
      <c r="AE797">
        <v>9323</v>
      </c>
      <c r="AF797">
        <v>852498</v>
      </c>
      <c r="AG797">
        <v>254161</v>
      </c>
      <c r="AH797">
        <v>27939</v>
      </c>
      <c r="AI797">
        <v>598335</v>
      </c>
      <c r="AJ797">
        <v>112.8</v>
      </c>
      <c r="AK797">
        <v>171.8</v>
      </c>
      <c r="AL797">
        <v>106.2</v>
      </c>
      <c r="AM797">
        <v>175.4</v>
      </c>
      <c r="AO797">
        <v>170</v>
      </c>
      <c r="AQ797">
        <v>160.4572</v>
      </c>
      <c r="AR797">
        <v>137.55940000000001</v>
      </c>
      <c r="AS797">
        <v>115.94280000000001</v>
      </c>
      <c r="AT797">
        <v>7266</v>
      </c>
      <c r="AW797">
        <v>134</v>
      </c>
      <c r="AX797">
        <v>7.4</v>
      </c>
    </row>
    <row r="798" spans="1:50">
      <c r="A798" s="415">
        <v>38473</v>
      </c>
      <c r="E798">
        <v>1093341</v>
      </c>
      <c r="F798">
        <v>27179</v>
      </c>
      <c r="G798">
        <v>609170</v>
      </c>
      <c r="H798">
        <v>484170</v>
      </c>
      <c r="I798">
        <v>70503</v>
      </c>
      <c r="J798">
        <v>62550</v>
      </c>
      <c r="K798">
        <v>33997</v>
      </c>
      <c r="L798">
        <v>46074</v>
      </c>
      <c r="M798">
        <v>80324</v>
      </c>
      <c r="N798">
        <v>11926</v>
      </c>
      <c r="O798">
        <v>7002</v>
      </c>
      <c r="P798">
        <v>14483</v>
      </c>
      <c r="Q798">
        <v>24019</v>
      </c>
      <c r="R798">
        <v>234195</v>
      </c>
      <c r="S798">
        <v>62198</v>
      </c>
      <c r="T798">
        <v>67727</v>
      </c>
      <c r="U798">
        <v>228732</v>
      </c>
      <c r="V798">
        <v>5463</v>
      </c>
      <c r="W798">
        <v>14208</v>
      </c>
      <c r="X798">
        <v>17050</v>
      </c>
      <c r="Y798">
        <v>3618</v>
      </c>
      <c r="Z798">
        <v>6222</v>
      </c>
      <c r="AA798">
        <v>11050</v>
      </c>
      <c r="AB798">
        <v>4364</v>
      </c>
      <c r="AC798">
        <v>19519</v>
      </c>
      <c r="AD798">
        <v>7726</v>
      </c>
      <c r="AE798">
        <v>8126</v>
      </c>
      <c r="AF798">
        <v>859149</v>
      </c>
      <c r="AG798">
        <v>255438</v>
      </c>
      <c r="AH798">
        <v>27051</v>
      </c>
      <c r="AI798">
        <v>603707</v>
      </c>
      <c r="AJ798">
        <v>113.4</v>
      </c>
      <c r="AK798">
        <v>172.2</v>
      </c>
      <c r="AL798">
        <v>108.2</v>
      </c>
      <c r="AM798">
        <v>175</v>
      </c>
      <c r="AO798">
        <v>168.1</v>
      </c>
      <c r="AQ798">
        <v>164.65549999999999</v>
      </c>
      <c r="AR798">
        <v>137.79769999999999</v>
      </c>
      <c r="AS798">
        <v>116.0147</v>
      </c>
      <c r="AT798">
        <v>7294</v>
      </c>
      <c r="AW798">
        <v>120</v>
      </c>
      <c r="AX798">
        <v>6.1</v>
      </c>
    </row>
    <row r="799" spans="1:50">
      <c r="A799" s="415">
        <v>38504</v>
      </c>
      <c r="E799">
        <v>1105896</v>
      </c>
      <c r="F799">
        <v>27671</v>
      </c>
      <c r="G799">
        <v>622726</v>
      </c>
      <c r="H799">
        <v>483170</v>
      </c>
      <c r="I799">
        <v>68269</v>
      </c>
      <c r="J799">
        <v>63388</v>
      </c>
      <c r="K799">
        <v>33677</v>
      </c>
      <c r="L799">
        <v>45711</v>
      </c>
      <c r="M799">
        <v>81039</v>
      </c>
      <c r="N799">
        <v>11662</v>
      </c>
      <c r="O799">
        <v>7694</v>
      </c>
      <c r="P799">
        <v>14047</v>
      </c>
      <c r="Q799">
        <v>24352</v>
      </c>
      <c r="R799">
        <v>236913</v>
      </c>
      <c r="S799">
        <v>63138</v>
      </c>
      <c r="T799">
        <v>68204</v>
      </c>
      <c r="U799">
        <v>231145</v>
      </c>
      <c r="V799">
        <v>5768</v>
      </c>
      <c r="W799">
        <v>13866</v>
      </c>
      <c r="X799">
        <v>17457</v>
      </c>
      <c r="Y799">
        <v>3713</v>
      </c>
      <c r="Z799">
        <v>6016</v>
      </c>
      <c r="AA799">
        <v>10158</v>
      </c>
      <c r="AB799">
        <v>4599</v>
      </c>
      <c r="AC799">
        <v>19986</v>
      </c>
      <c r="AD799">
        <v>7590</v>
      </c>
      <c r="AE799">
        <v>8453</v>
      </c>
      <c r="AF799">
        <v>868983</v>
      </c>
      <c r="AG799">
        <v>252025</v>
      </c>
      <c r="AH799">
        <v>27548</v>
      </c>
      <c r="AI799">
        <v>616958</v>
      </c>
      <c r="AJ799">
        <v>113.8</v>
      </c>
      <c r="AK799">
        <v>172.5</v>
      </c>
      <c r="AL799">
        <v>108.3</v>
      </c>
      <c r="AM799">
        <v>175.5</v>
      </c>
      <c r="AO799">
        <v>167.8</v>
      </c>
      <c r="AQ799">
        <v>164.5385</v>
      </c>
      <c r="AR799">
        <v>139.1737</v>
      </c>
      <c r="AS799">
        <v>115.078</v>
      </c>
      <c r="AT799">
        <v>7333</v>
      </c>
      <c r="AW799">
        <v>134</v>
      </c>
      <c r="AX799">
        <v>5.7</v>
      </c>
    </row>
    <row r="800" spans="1:50">
      <c r="A800" s="415">
        <v>38534</v>
      </c>
      <c r="B800">
        <v>930552</v>
      </c>
      <c r="C800">
        <v>5.0999999999999996</v>
      </c>
      <c r="D800">
        <v>1302.4000000000001</v>
      </c>
      <c r="E800">
        <v>1119101</v>
      </c>
      <c r="F800">
        <v>27689</v>
      </c>
      <c r="G800">
        <v>634572</v>
      </c>
      <c r="H800">
        <v>484528</v>
      </c>
      <c r="I800">
        <v>69164</v>
      </c>
      <c r="J800">
        <v>63504</v>
      </c>
      <c r="K800">
        <v>35208</v>
      </c>
      <c r="L800">
        <v>43947</v>
      </c>
      <c r="M800">
        <v>80710</v>
      </c>
      <c r="N800">
        <v>11986</v>
      </c>
      <c r="O800">
        <v>7480</v>
      </c>
      <c r="P800">
        <v>13837</v>
      </c>
      <c r="Q800">
        <v>24656</v>
      </c>
      <c r="R800">
        <v>236450</v>
      </c>
      <c r="S800">
        <v>63092</v>
      </c>
      <c r="T800">
        <v>67866</v>
      </c>
      <c r="U800">
        <v>230628</v>
      </c>
      <c r="V800">
        <v>5822</v>
      </c>
      <c r="W800">
        <v>13602</v>
      </c>
      <c r="X800">
        <v>17814</v>
      </c>
      <c r="Y800">
        <v>3723</v>
      </c>
      <c r="Z800">
        <v>5983</v>
      </c>
      <c r="AA800">
        <v>9880</v>
      </c>
      <c r="AB800">
        <v>4599</v>
      </c>
      <c r="AC800">
        <v>20396</v>
      </c>
      <c r="AD800">
        <v>7883</v>
      </c>
      <c r="AE800">
        <v>8479</v>
      </c>
      <c r="AF800">
        <v>882652</v>
      </c>
      <c r="AG800">
        <v>253900</v>
      </c>
      <c r="AH800">
        <v>27589</v>
      </c>
      <c r="AI800">
        <v>628750</v>
      </c>
      <c r="AJ800">
        <v>115.8</v>
      </c>
      <c r="AK800">
        <v>179</v>
      </c>
      <c r="AL800">
        <v>108.6</v>
      </c>
      <c r="AM800">
        <v>175.7</v>
      </c>
      <c r="AO800">
        <v>167.2</v>
      </c>
      <c r="AQ800">
        <v>157.5282</v>
      </c>
      <c r="AR800">
        <v>135.67840000000001</v>
      </c>
      <c r="AS800">
        <v>115.9046</v>
      </c>
      <c r="AT800">
        <v>7353</v>
      </c>
      <c r="AW800">
        <v>151</v>
      </c>
      <c r="AX800">
        <v>5.2</v>
      </c>
    </row>
    <row r="801" spans="1:50">
      <c r="A801" s="415">
        <v>38565</v>
      </c>
      <c r="E801">
        <v>1129163</v>
      </c>
      <c r="F801">
        <v>29207</v>
      </c>
      <c r="G801">
        <v>639501</v>
      </c>
      <c r="H801">
        <v>489660</v>
      </c>
      <c r="I801">
        <v>70466</v>
      </c>
      <c r="J801">
        <v>64349</v>
      </c>
      <c r="K801">
        <v>35887</v>
      </c>
      <c r="L801">
        <v>43952</v>
      </c>
      <c r="M801">
        <v>80763</v>
      </c>
      <c r="N801">
        <v>12686</v>
      </c>
      <c r="O801">
        <v>7449</v>
      </c>
      <c r="P801">
        <v>14755</v>
      </c>
      <c r="Q801">
        <v>25331</v>
      </c>
      <c r="R801">
        <v>237852</v>
      </c>
      <c r="S801">
        <v>64049</v>
      </c>
      <c r="T801">
        <v>67769</v>
      </c>
      <c r="U801">
        <v>232061</v>
      </c>
      <c r="V801">
        <v>5791</v>
      </c>
      <c r="W801">
        <v>14478</v>
      </c>
      <c r="X801">
        <v>18152</v>
      </c>
      <c r="Y801">
        <v>3976</v>
      </c>
      <c r="Z801">
        <v>6062</v>
      </c>
      <c r="AA801">
        <v>9380</v>
      </c>
      <c r="AB801">
        <v>4548</v>
      </c>
      <c r="AC801">
        <v>19741</v>
      </c>
      <c r="AD801">
        <v>8202</v>
      </c>
      <c r="AE801">
        <v>8202</v>
      </c>
      <c r="AF801">
        <v>891308</v>
      </c>
      <c r="AG801">
        <v>257599</v>
      </c>
      <c r="AH801">
        <v>29024</v>
      </c>
      <c r="AI801">
        <v>633710</v>
      </c>
      <c r="AJ801">
        <v>116.1</v>
      </c>
      <c r="AK801">
        <v>179.2</v>
      </c>
      <c r="AL801">
        <v>108.9</v>
      </c>
      <c r="AM801">
        <v>175.5</v>
      </c>
      <c r="AO801">
        <v>165.9</v>
      </c>
      <c r="AQ801">
        <v>159.06440000000001</v>
      </c>
      <c r="AR801">
        <v>136.3107</v>
      </c>
      <c r="AS801">
        <v>116.3702</v>
      </c>
      <c r="AT801">
        <v>7394</v>
      </c>
      <c r="AW801">
        <v>156</v>
      </c>
      <c r="AX801">
        <v>5.7</v>
      </c>
    </row>
    <row r="802" spans="1:50">
      <c r="A802" s="415">
        <v>38596</v>
      </c>
      <c r="E802">
        <v>1148438</v>
      </c>
      <c r="F802">
        <v>29359</v>
      </c>
      <c r="G802">
        <v>652748</v>
      </c>
      <c r="H802">
        <v>495687</v>
      </c>
      <c r="I802">
        <v>70744</v>
      </c>
      <c r="J802">
        <v>66022</v>
      </c>
      <c r="K802">
        <v>37278</v>
      </c>
      <c r="L802">
        <v>45948</v>
      </c>
      <c r="M802">
        <v>80667</v>
      </c>
      <c r="N802">
        <v>13453</v>
      </c>
      <c r="O802">
        <v>8067</v>
      </c>
      <c r="P802">
        <v>14270</v>
      </c>
      <c r="Q802">
        <v>25564</v>
      </c>
      <c r="R802">
        <v>237879</v>
      </c>
      <c r="S802">
        <v>65774</v>
      </c>
      <c r="T802">
        <v>67561</v>
      </c>
      <c r="U802">
        <v>232504</v>
      </c>
      <c r="V802">
        <v>5374</v>
      </c>
      <c r="W802">
        <v>13978</v>
      </c>
      <c r="X802">
        <v>18146</v>
      </c>
      <c r="Y802">
        <v>3393</v>
      </c>
      <c r="Z802">
        <v>6103</v>
      </c>
      <c r="AA802">
        <v>9554</v>
      </c>
      <c r="AB802">
        <v>4565</v>
      </c>
      <c r="AC802">
        <v>19819</v>
      </c>
      <c r="AD802">
        <v>7441</v>
      </c>
      <c r="AE802">
        <v>8000</v>
      </c>
      <c r="AF802">
        <v>910555</v>
      </c>
      <c r="AG802">
        <v>263183</v>
      </c>
      <c r="AH802">
        <v>29048</v>
      </c>
      <c r="AI802">
        <v>647374</v>
      </c>
      <c r="AJ802">
        <v>117</v>
      </c>
      <c r="AK802">
        <v>180.2</v>
      </c>
      <c r="AL802">
        <v>108.6</v>
      </c>
      <c r="AM802">
        <v>177.1</v>
      </c>
      <c r="AO802">
        <v>168.9</v>
      </c>
      <c r="AQ802">
        <v>160.23949999999999</v>
      </c>
      <c r="AR802">
        <v>138.67679999999999</v>
      </c>
      <c r="AS802">
        <v>118.0265</v>
      </c>
      <c r="AT802">
        <v>7415</v>
      </c>
      <c r="AW802">
        <v>153</v>
      </c>
      <c r="AX802">
        <v>5.7</v>
      </c>
    </row>
    <row r="803" spans="1:50">
      <c r="A803" s="415">
        <v>38626</v>
      </c>
      <c r="B803">
        <v>923150</v>
      </c>
      <c r="C803">
        <v>5</v>
      </c>
      <c r="D803">
        <v>1337.6</v>
      </c>
      <c r="E803">
        <v>1160831</v>
      </c>
      <c r="F803">
        <v>29492</v>
      </c>
      <c r="G803">
        <v>664407</v>
      </c>
      <c r="H803">
        <v>496421</v>
      </c>
      <c r="I803">
        <v>73080</v>
      </c>
      <c r="J803">
        <v>65687</v>
      </c>
      <c r="K803">
        <v>35885</v>
      </c>
      <c r="L803">
        <v>45186</v>
      </c>
      <c r="M803">
        <v>80562</v>
      </c>
      <c r="N803">
        <v>13710</v>
      </c>
      <c r="O803">
        <v>7709</v>
      </c>
      <c r="P803">
        <v>14229</v>
      </c>
      <c r="Q803">
        <v>25909</v>
      </c>
      <c r="R803">
        <v>236787</v>
      </c>
      <c r="S803">
        <v>65237</v>
      </c>
      <c r="T803">
        <v>67798</v>
      </c>
      <c r="U803">
        <v>230970</v>
      </c>
      <c r="V803">
        <v>5817</v>
      </c>
      <c r="W803">
        <v>13824</v>
      </c>
      <c r="X803">
        <v>18200</v>
      </c>
      <c r="Y803">
        <v>3407</v>
      </c>
      <c r="Z803">
        <v>6079</v>
      </c>
      <c r="AA803">
        <v>8626</v>
      </c>
      <c r="AB803">
        <v>4258</v>
      </c>
      <c r="AC803">
        <v>19999</v>
      </c>
      <c r="AD803">
        <v>7876</v>
      </c>
      <c r="AE803">
        <v>7899</v>
      </c>
      <c r="AF803">
        <v>924035</v>
      </c>
      <c r="AG803">
        <v>265451</v>
      </c>
      <c r="AH803">
        <v>29294</v>
      </c>
      <c r="AI803">
        <v>658590</v>
      </c>
      <c r="AJ803">
        <v>117.4</v>
      </c>
      <c r="AK803">
        <v>180.3</v>
      </c>
      <c r="AL803">
        <v>108.7</v>
      </c>
      <c r="AM803">
        <v>179.4</v>
      </c>
      <c r="AO803">
        <v>171.6</v>
      </c>
      <c r="AQ803">
        <v>161.7826</v>
      </c>
      <c r="AR803">
        <v>142.6533</v>
      </c>
      <c r="AS803">
        <v>120.5301</v>
      </c>
      <c r="AT803">
        <v>7460</v>
      </c>
      <c r="AW803">
        <v>182</v>
      </c>
      <c r="AX803">
        <v>5.3</v>
      </c>
    </row>
    <row r="804" spans="1:50">
      <c r="A804" s="415">
        <v>38657</v>
      </c>
      <c r="E804">
        <v>1172090</v>
      </c>
      <c r="F804">
        <v>29791</v>
      </c>
      <c r="G804">
        <v>670757</v>
      </c>
      <c r="H804">
        <v>501333</v>
      </c>
      <c r="I804">
        <v>73931</v>
      </c>
      <c r="J804">
        <v>65950</v>
      </c>
      <c r="K804">
        <v>35035</v>
      </c>
      <c r="L804">
        <v>44598</v>
      </c>
      <c r="M804">
        <v>81999</v>
      </c>
      <c r="N804">
        <v>13651</v>
      </c>
      <c r="O804">
        <v>7679</v>
      </c>
      <c r="P804">
        <v>14474</v>
      </c>
      <c r="Q804">
        <v>26035</v>
      </c>
      <c r="R804">
        <v>237341</v>
      </c>
      <c r="S804">
        <v>65639</v>
      </c>
      <c r="T804">
        <v>69404</v>
      </c>
      <c r="U804">
        <v>231960</v>
      </c>
      <c r="V804">
        <v>5381</v>
      </c>
      <c r="W804">
        <v>14063</v>
      </c>
      <c r="X804">
        <v>18109</v>
      </c>
      <c r="Y804">
        <v>3360</v>
      </c>
      <c r="Z804">
        <v>5747</v>
      </c>
      <c r="AA804">
        <v>7244</v>
      </c>
      <c r="AB804">
        <v>4247</v>
      </c>
      <c r="AC804">
        <v>21321</v>
      </c>
      <c r="AD804">
        <v>7885</v>
      </c>
      <c r="AE804">
        <v>7298</v>
      </c>
      <c r="AF804">
        <v>934747</v>
      </c>
      <c r="AG804">
        <v>269373</v>
      </c>
      <c r="AH804">
        <v>29590</v>
      </c>
      <c r="AI804">
        <v>665376</v>
      </c>
      <c r="AJ804">
        <v>118.9</v>
      </c>
      <c r="AK804">
        <v>180.6</v>
      </c>
      <c r="AL804">
        <v>108.9</v>
      </c>
      <c r="AM804">
        <v>181.1</v>
      </c>
      <c r="AO804">
        <v>172.7</v>
      </c>
      <c r="AQ804">
        <v>166.92240000000001</v>
      </c>
      <c r="AR804">
        <v>149.27940000000001</v>
      </c>
      <c r="AS804">
        <v>121.377</v>
      </c>
      <c r="AT804">
        <v>7524</v>
      </c>
      <c r="AW804">
        <v>177</v>
      </c>
      <c r="AX804">
        <v>5.7</v>
      </c>
    </row>
    <row r="805" spans="1:50">
      <c r="A805" s="415">
        <v>38687</v>
      </c>
      <c r="E805">
        <v>1184677</v>
      </c>
      <c r="F805">
        <v>29877</v>
      </c>
      <c r="G805">
        <v>676135</v>
      </c>
      <c r="H805">
        <v>508540</v>
      </c>
      <c r="I805">
        <v>75447</v>
      </c>
      <c r="J805">
        <v>66287</v>
      </c>
      <c r="K805">
        <v>35070</v>
      </c>
      <c r="L805">
        <v>45910</v>
      </c>
      <c r="M805">
        <v>83971</v>
      </c>
      <c r="N805">
        <v>13919</v>
      </c>
      <c r="O805">
        <v>7226</v>
      </c>
      <c r="P805">
        <v>14403</v>
      </c>
      <c r="Q805">
        <v>26056</v>
      </c>
      <c r="R805">
        <v>241758</v>
      </c>
      <c r="S805">
        <v>65989</v>
      </c>
      <c r="T805">
        <v>71055</v>
      </c>
      <c r="U805">
        <v>236145</v>
      </c>
      <c r="V805">
        <v>5613</v>
      </c>
      <c r="W805">
        <v>14047</v>
      </c>
      <c r="X805">
        <v>17866</v>
      </c>
      <c r="Y805">
        <v>3342</v>
      </c>
      <c r="Z805">
        <v>5762</v>
      </c>
      <c r="AA805">
        <v>8637</v>
      </c>
      <c r="AB805">
        <v>4559</v>
      </c>
      <c r="AC805">
        <v>21738</v>
      </c>
      <c r="AD805">
        <v>8154</v>
      </c>
      <c r="AE805">
        <v>7814</v>
      </c>
      <c r="AF805">
        <v>942916</v>
      </c>
      <c r="AG805">
        <v>272395</v>
      </c>
      <c r="AH805">
        <v>29672</v>
      </c>
      <c r="AI805">
        <v>670522</v>
      </c>
      <c r="AJ805">
        <v>118.9</v>
      </c>
      <c r="AK805">
        <v>181.3</v>
      </c>
      <c r="AL805">
        <v>109.1</v>
      </c>
      <c r="AM805">
        <v>182.1</v>
      </c>
      <c r="AO805">
        <v>173.5</v>
      </c>
      <c r="AQ805">
        <v>170.06399999999999</v>
      </c>
      <c r="AR805">
        <v>145.53370000000001</v>
      </c>
      <c r="AS805">
        <v>121.474</v>
      </c>
      <c r="AT805">
        <v>7533</v>
      </c>
      <c r="AW805">
        <v>158</v>
      </c>
      <c r="AX805">
        <v>8.1999999999999993</v>
      </c>
    </row>
    <row r="806" spans="1:50">
      <c r="A806" s="415">
        <v>38718</v>
      </c>
      <c r="B806">
        <v>939663</v>
      </c>
      <c r="C806">
        <v>5.0999999999999996</v>
      </c>
      <c r="D806">
        <v>1369.7</v>
      </c>
      <c r="E806">
        <v>1195642</v>
      </c>
      <c r="F806">
        <v>30231</v>
      </c>
      <c r="G806">
        <v>681263</v>
      </c>
      <c r="H806">
        <v>514379</v>
      </c>
      <c r="I806">
        <v>76900</v>
      </c>
      <c r="J806">
        <v>66892</v>
      </c>
      <c r="K806">
        <v>35678</v>
      </c>
      <c r="L806">
        <v>46915</v>
      </c>
      <c r="M806">
        <v>83383</v>
      </c>
      <c r="N806">
        <v>13561</v>
      </c>
      <c r="O806">
        <v>7423</v>
      </c>
      <c r="P806">
        <v>14787</v>
      </c>
      <c r="Q806">
        <v>26374</v>
      </c>
      <c r="R806">
        <v>242619</v>
      </c>
      <c r="S806">
        <v>66507</v>
      </c>
      <c r="T806">
        <v>69946</v>
      </c>
      <c r="U806">
        <v>237035</v>
      </c>
      <c r="V806">
        <v>5584</v>
      </c>
      <c r="W806">
        <v>14377</v>
      </c>
      <c r="X806">
        <v>17716</v>
      </c>
      <c r="Y806">
        <v>3382</v>
      </c>
      <c r="Z806">
        <v>5879</v>
      </c>
      <c r="AA806">
        <v>8156</v>
      </c>
      <c r="AB806">
        <v>4543</v>
      </c>
      <c r="AC806">
        <v>22299</v>
      </c>
      <c r="AD806">
        <v>8433</v>
      </c>
      <c r="AE806">
        <v>8055</v>
      </c>
      <c r="AF806">
        <v>953023</v>
      </c>
      <c r="AG806">
        <v>277343</v>
      </c>
      <c r="AH806">
        <v>29698</v>
      </c>
      <c r="AI806">
        <v>675679</v>
      </c>
      <c r="AJ806">
        <v>123.3</v>
      </c>
      <c r="AK806">
        <v>191</v>
      </c>
      <c r="AL806">
        <v>110.7</v>
      </c>
      <c r="AM806">
        <v>184.5</v>
      </c>
      <c r="AO806">
        <v>177.2</v>
      </c>
      <c r="AQ806">
        <v>192.00210000000001</v>
      </c>
      <c r="AR806">
        <v>153.94329999999999</v>
      </c>
      <c r="AS806">
        <v>122.8588</v>
      </c>
      <c r="AT806">
        <v>7601</v>
      </c>
      <c r="AW806">
        <v>171</v>
      </c>
      <c r="AX806">
        <v>9</v>
      </c>
    </row>
    <row r="807" spans="1:50">
      <c r="A807" s="415">
        <v>38749</v>
      </c>
      <c r="E807">
        <v>1205639</v>
      </c>
      <c r="F807">
        <v>29424</v>
      </c>
      <c r="G807">
        <v>684482</v>
      </c>
      <c r="H807">
        <v>521157</v>
      </c>
      <c r="I807">
        <v>74345</v>
      </c>
      <c r="J807">
        <v>68677</v>
      </c>
      <c r="K807">
        <v>36434</v>
      </c>
      <c r="L807">
        <v>49018</v>
      </c>
      <c r="M807">
        <v>83987</v>
      </c>
      <c r="N807">
        <v>14272</v>
      </c>
      <c r="O807">
        <v>7733</v>
      </c>
      <c r="P807">
        <v>14338</v>
      </c>
      <c r="Q807">
        <v>27114</v>
      </c>
      <c r="R807">
        <v>246794</v>
      </c>
      <c r="S807">
        <v>68286</v>
      </c>
      <c r="T807">
        <v>70471</v>
      </c>
      <c r="U807">
        <v>240874</v>
      </c>
      <c r="V807">
        <v>5920</v>
      </c>
      <c r="W807">
        <v>13911</v>
      </c>
      <c r="X807">
        <v>17774</v>
      </c>
      <c r="Y807">
        <v>3051</v>
      </c>
      <c r="Z807">
        <v>6192</v>
      </c>
      <c r="AA807">
        <v>9358</v>
      </c>
      <c r="AB807">
        <v>4445</v>
      </c>
      <c r="AC807">
        <v>22826</v>
      </c>
      <c r="AD807">
        <v>8634</v>
      </c>
      <c r="AE807">
        <v>7858</v>
      </c>
      <c r="AF807">
        <v>958845</v>
      </c>
      <c r="AG807">
        <v>280283</v>
      </c>
      <c r="AH807">
        <v>28900</v>
      </c>
      <c r="AI807">
        <v>678562</v>
      </c>
      <c r="AJ807">
        <v>124.3</v>
      </c>
      <c r="AK807">
        <v>191.5</v>
      </c>
      <c r="AL807">
        <v>111.5</v>
      </c>
      <c r="AM807">
        <v>185.1</v>
      </c>
      <c r="AO807">
        <v>177.7</v>
      </c>
      <c r="AQ807">
        <v>186.7653</v>
      </c>
      <c r="AR807">
        <v>150.9648</v>
      </c>
      <c r="AS807">
        <v>121.7052</v>
      </c>
      <c r="AT807">
        <v>7664</v>
      </c>
      <c r="AW807">
        <v>163</v>
      </c>
      <c r="AX807">
        <v>8.6</v>
      </c>
    </row>
    <row r="808" spans="1:50">
      <c r="A808" s="415">
        <v>38777</v>
      </c>
      <c r="E808">
        <v>1205169</v>
      </c>
      <c r="F808">
        <v>31325</v>
      </c>
      <c r="G808">
        <v>674457</v>
      </c>
      <c r="H808">
        <v>530712</v>
      </c>
      <c r="I808">
        <v>74922</v>
      </c>
      <c r="J808">
        <v>70702</v>
      </c>
      <c r="K808">
        <v>36751</v>
      </c>
      <c r="L808">
        <v>49179</v>
      </c>
      <c r="M808">
        <v>84429</v>
      </c>
      <c r="N808">
        <v>15619</v>
      </c>
      <c r="O808">
        <v>7688</v>
      </c>
      <c r="P808">
        <v>15065</v>
      </c>
      <c r="Q808">
        <v>27974</v>
      </c>
      <c r="R808">
        <v>251494</v>
      </c>
      <c r="S808">
        <v>70141</v>
      </c>
      <c r="T808">
        <v>70861</v>
      </c>
      <c r="U808">
        <v>245347</v>
      </c>
      <c r="V808">
        <v>6146</v>
      </c>
      <c r="W808">
        <v>14614</v>
      </c>
      <c r="X808">
        <v>18843</v>
      </c>
      <c r="Y808">
        <v>3121</v>
      </c>
      <c r="Z808">
        <v>6202</v>
      </c>
      <c r="AA808">
        <v>8778</v>
      </c>
      <c r="AB808">
        <v>5058</v>
      </c>
      <c r="AC808">
        <v>23328</v>
      </c>
      <c r="AD808">
        <v>8869</v>
      </c>
      <c r="AE808">
        <v>7606</v>
      </c>
      <c r="AF808">
        <v>953676</v>
      </c>
      <c r="AG808">
        <v>285365</v>
      </c>
      <c r="AH808">
        <v>30851</v>
      </c>
      <c r="AI808">
        <v>668311</v>
      </c>
      <c r="AJ808">
        <v>124.8</v>
      </c>
      <c r="AK808">
        <v>195.3</v>
      </c>
      <c r="AL808">
        <v>111.9</v>
      </c>
      <c r="AM808">
        <v>185.5</v>
      </c>
      <c r="AO808">
        <v>178.3</v>
      </c>
      <c r="AQ808">
        <v>174.8751</v>
      </c>
      <c r="AR808">
        <v>147.1591</v>
      </c>
      <c r="AS808">
        <v>121.44970000000001</v>
      </c>
      <c r="AT808">
        <v>7689</v>
      </c>
      <c r="AU808">
        <v>21.85</v>
      </c>
      <c r="AV808">
        <v>37.5</v>
      </c>
      <c r="AW808">
        <v>180</v>
      </c>
      <c r="AX808">
        <v>8.5</v>
      </c>
    </row>
    <row r="809" spans="1:50">
      <c r="A809" s="415">
        <v>38808</v>
      </c>
      <c r="B809">
        <v>922602</v>
      </c>
      <c r="C809">
        <v>5.0999999999999996</v>
      </c>
      <c r="D809">
        <v>1366.5</v>
      </c>
      <c r="E809">
        <v>1193296</v>
      </c>
      <c r="F809">
        <v>32307</v>
      </c>
      <c r="G809">
        <v>656899</v>
      </c>
      <c r="H809">
        <v>536398</v>
      </c>
      <c r="I809">
        <v>73856</v>
      </c>
      <c r="J809">
        <v>74019</v>
      </c>
      <c r="K809">
        <v>37058</v>
      </c>
      <c r="L809">
        <v>52392</v>
      </c>
      <c r="M809">
        <v>83236</v>
      </c>
      <c r="N809">
        <v>17444</v>
      </c>
      <c r="O809">
        <v>7753</v>
      </c>
      <c r="P809">
        <v>14697</v>
      </c>
      <c r="Q809">
        <v>27457</v>
      </c>
      <c r="R809">
        <v>255257</v>
      </c>
      <c r="S809">
        <v>73543</v>
      </c>
      <c r="T809">
        <v>69521</v>
      </c>
      <c r="U809">
        <v>248746</v>
      </c>
      <c r="V809">
        <v>6510</v>
      </c>
      <c r="W809">
        <v>14276</v>
      </c>
      <c r="X809">
        <v>19045</v>
      </c>
      <c r="Y809">
        <v>3384</v>
      </c>
      <c r="Z809">
        <v>6290</v>
      </c>
      <c r="AA809">
        <v>9444</v>
      </c>
      <c r="AB809">
        <v>5206</v>
      </c>
      <c r="AC809">
        <v>22427</v>
      </c>
      <c r="AD809">
        <v>8953</v>
      </c>
      <c r="AE809">
        <v>8508</v>
      </c>
      <c r="AF809">
        <v>938040</v>
      </c>
      <c r="AG809">
        <v>287651</v>
      </c>
      <c r="AH809">
        <v>31862</v>
      </c>
      <c r="AI809">
        <v>650388</v>
      </c>
      <c r="AJ809">
        <v>125.7</v>
      </c>
      <c r="AK809">
        <v>196.7</v>
      </c>
      <c r="AL809">
        <v>111.8</v>
      </c>
      <c r="AM809">
        <v>186.6</v>
      </c>
      <c r="AO809">
        <v>179</v>
      </c>
      <c r="AQ809">
        <v>165.93629999999999</v>
      </c>
      <c r="AR809">
        <v>146.35509999999999</v>
      </c>
      <c r="AS809">
        <v>120.82980000000001</v>
      </c>
      <c r="AT809">
        <v>7726</v>
      </c>
      <c r="AU809">
        <v>22.05</v>
      </c>
      <c r="AV809">
        <v>38.1</v>
      </c>
      <c r="AW809">
        <v>183</v>
      </c>
      <c r="AX809">
        <v>6.9</v>
      </c>
    </row>
    <row r="810" spans="1:50">
      <c r="A810" s="415">
        <v>38838</v>
      </c>
      <c r="E810">
        <v>1180581</v>
      </c>
      <c r="F810">
        <v>32184</v>
      </c>
      <c r="G810">
        <v>640049</v>
      </c>
      <c r="H810">
        <v>540532</v>
      </c>
      <c r="I810">
        <v>75490</v>
      </c>
      <c r="J810">
        <v>73929</v>
      </c>
      <c r="K810">
        <v>37688</v>
      </c>
      <c r="L810">
        <v>53233</v>
      </c>
      <c r="M810">
        <v>83137</v>
      </c>
      <c r="N810">
        <v>17269</v>
      </c>
      <c r="O810">
        <v>7747</v>
      </c>
      <c r="P810">
        <v>15395</v>
      </c>
      <c r="Q810">
        <v>27688</v>
      </c>
      <c r="R810">
        <v>253839</v>
      </c>
      <c r="S810">
        <v>73387</v>
      </c>
      <c r="T810">
        <v>69345</v>
      </c>
      <c r="U810">
        <v>247605</v>
      </c>
      <c r="V810">
        <v>6234</v>
      </c>
      <c r="W810">
        <v>14903</v>
      </c>
      <c r="X810">
        <v>18988</v>
      </c>
      <c r="Y810">
        <v>2993</v>
      </c>
      <c r="Z810">
        <v>6349</v>
      </c>
      <c r="AA810">
        <v>8830</v>
      </c>
      <c r="AB810">
        <v>5269</v>
      </c>
      <c r="AC810">
        <v>21858</v>
      </c>
      <c r="AD810">
        <v>9440</v>
      </c>
      <c r="AE810">
        <v>8209</v>
      </c>
      <c r="AF810">
        <v>926742</v>
      </c>
      <c r="AG810">
        <v>292927</v>
      </c>
      <c r="AH810">
        <v>31848</v>
      </c>
      <c r="AI810">
        <v>633815</v>
      </c>
      <c r="AJ810">
        <v>126.4</v>
      </c>
      <c r="AK810">
        <v>197.6</v>
      </c>
      <c r="AL810">
        <v>112.1</v>
      </c>
      <c r="AM810">
        <v>188.1</v>
      </c>
      <c r="AO810">
        <v>179.9</v>
      </c>
      <c r="AQ810">
        <v>160.6927</v>
      </c>
      <c r="AR810">
        <v>141.1165</v>
      </c>
      <c r="AS810">
        <v>119.9628</v>
      </c>
      <c r="AT810">
        <v>7713</v>
      </c>
      <c r="AU810">
        <v>22.03</v>
      </c>
      <c r="AV810">
        <v>37.700000000000003</v>
      </c>
      <c r="AW810">
        <v>158</v>
      </c>
      <c r="AX810">
        <v>6.6</v>
      </c>
    </row>
    <row r="811" spans="1:50">
      <c r="A811" s="415">
        <v>38869</v>
      </c>
      <c r="E811">
        <v>1172128</v>
      </c>
      <c r="F811">
        <v>33318</v>
      </c>
      <c r="G811">
        <v>621219</v>
      </c>
      <c r="H811">
        <v>550909</v>
      </c>
      <c r="I811">
        <v>75894</v>
      </c>
      <c r="J811">
        <v>74399</v>
      </c>
      <c r="K811">
        <v>39022</v>
      </c>
      <c r="L811">
        <v>54943</v>
      </c>
      <c r="M811">
        <v>84681</v>
      </c>
      <c r="N811">
        <v>18494</v>
      </c>
      <c r="O811">
        <v>7545</v>
      </c>
      <c r="P811">
        <v>15001</v>
      </c>
      <c r="Q811">
        <v>28808</v>
      </c>
      <c r="R811">
        <v>257741</v>
      </c>
      <c r="S811">
        <v>73872</v>
      </c>
      <c r="T811">
        <v>71129</v>
      </c>
      <c r="U811">
        <v>251575</v>
      </c>
      <c r="V811">
        <v>6167</v>
      </c>
      <c r="W811">
        <v>14568</v>
      </c>
      <c r="X811">
        <v>19785</v>
      </c>
      <c r="Y811">
        <v>2787</v>
      </c>
      <c r="Z811">
        <v>6452</v>
      </c>
      <c r="AA811">
        <v>8978</v>
      </c>
      <c r="AB811">
        <v>5136</v>
      </c>
      <c r="AC811">
        <v>22559</v>
      </c>
      <c r="AD811">
        <v>10048</v>
      </c>
      <c r="AE811">
        <v>8405</v>
      </c>
      <c r="AF811">
        <v>914387</v>
      </c>
      <c r="AG811">
        <v>299334</v>
      </c>
      <c r="AH811">
        <v>33010</v>
      </c>
      <c r="AI811">
        <v>615053</v>
      </c>
      <c r="AJ811">
        <v>126.6</v>
      </c>
      <c r="AK811">
        <v>197.8</v>
      </c>
      <c r="AL811">
        <v>112.7</v>
      </c>
      <c r="AM811">
        <v>189.2</v>
      </c>
      <c r="AO811">
        <v>180.7</v>
      </c>
      <c r="AQ811">
        <v>161.35929999999999</v>
      </c>
      <c r="AR811">
        <v>140.7475</v>
      </c>
      <c r="AS811">
        <v>119.4526</v>
      </c>
      <c r="AT811">
        <v>7699</v>
      </c>
      <c r="AU811">
        <v>22.21</v>
      </c>
      <c r="AV811">
        <v>37.799999999999997</v>
      </c>
      <c r="AW811">
        <v>170</v>
      </c>
      <c r="AX811">
        <v>5.6</v>
      </c>
    </row>
    <row r="812" spans="1:50">
      <c r="A812" s="415">
        <v>38899</v>
      </c>
      <c r="B812">
        <v>906494</v>
      </c>
      <c r="C812">
        <v>5</v>
      </c>
      <c r="D812">
        <v>1348.1</v>
      </c>
      <c r="E812">
        <v>1157926</v>
      </c>
      <c r="F812">
        <v>32535</v>
      </c>
      <c r="G812">
        <v>604020</v>
      </c>
      <c r="H812">
        <v>553906</v>
      </c>
      <c r="I812">
        <v>76221</v>
      </c>
      <c r="J812">
        <v>76186</v>
      </c>
      <c r="K812">
        <v>38721</v>
      </c>
      <c r="L812">
        <v>56694</v>
      </c>
      <c r="M812">
        <v>84821</v>
      </c>
      <c r="N812">
        <v>19132</v>
      </c>
      <c r="O812">
        <v>7583</v>
      </c>
      <c r="P812">
        <v>15137</v>
      </c>
      <c r="Q812">
        <v>28479</v>
      </c>
      <c r="R812">
        <v>258037</v>
      </c>
      <c r="S812">
        <v>75761</v>
      </c>
      <c r="T812">
        <v>71452</v>
      </c>
      <c r="U812">
        <v>252504</v>
      </c>
      <c r="V812">
        <v>5534</v>
      </c>
      <c r="W812">
        <v>14639</v>
      </c>
      <c r="X812">
        <v>19644</v>
      </c>
      <c r="Y812">
        <v>2994</v>
      </c>
      <c r="Z812">
        <v>6463</v>
      </c>
      <c r="AA812">
        <v>6756</v>
      </c>
      <c r="AB812">
        <v>5122</v>
      </c>
      <c r="AC812">
        <v>23093</v>
      </c>
      <c r="AD812">
        <v>10059</v>
      </c>
      <c r="AE812">
        <v>8414</v>
      </c>
      <c r="AF812">
        <v>899889</v>
      </c>
      <c r="AG812">
        <v>301402</v>
      </c>
      <c r="AH812">
        <v>32092</v>
      </c>
      <c r="AI812">
        <v>598487</v>
      </c>
      <c r="AJ812">
        <v>127.8</v>
      </c>
      <c r="AK812">
        <v>199.4</v>
      </c>
      <c r="AL812">
        <v>112.7</v>
      </c>
      <c r="AM812">
        <v>190.1</v>
      </c>
      <c r="AO812">
        <v>182.3</v>
      </c>
      <c r="AQ812">
        <v>152.85810000000001</v>
      </c>
      <c r="AR812">
        <v>139.5538</v>
      </c>
      <c r="AS812">
        <v>119.7821</v>
      </c>
      <c r="AT812">
        <v>7712</v>
      </c>
      <c r="AU812">
        <v>22.29</v>
      </c>
      <c r="AV812">
        <v>37.799999999999997</v>
      </c>
      <c r="AW812">
        <v>175</v>
      </c>
      <c r="AX812">
        <v>6.1</v>
      </c>
    </row>
    <row r="813" spans="1:50">
      <c r="A813" s="415">
        <v>38930</v>
      </c>
      <c r="E813">
        <v>1145907</v>
      </c>
      <c r="F813">
        <v>36248</v>
      </c>
      <c r="G813">
        <v>590189</v>
      </c>
      <c r="H813">
        <v>555719</v>
      </c>
      <c r="I813">
        <v>76781</v>
      </c>
      <c r="J813">
        <v>73190</v>
      </c>
      <c r="K813">
        <v>39374</v>
      </c>
      <c r="L813">
        <v>57075</v>
      </c>
      <c r="M813">
        <v>83530</v>
      </c>
      <c r="N813">
        <v>19387</v>
      </c>
      <c r="O813">
        <v>7229</v>
      </c>
      <c r="P813">
        <v>14742</v>
      </c>
      <c r="Q813">
        <v>27763</v>
      </c>
      <c r="R813">
        <v>254884</v>
      </c>
      <c r="S813">
        <v>72577</v>
      </c>
      <c r="T813">
        <v>70340</v>
      </c>
      <c r="U813">
        <v>249155</v>
      </c>
      <c r="V813">
        <v>5729</v>
      </c>
      <c r="W813">
        <v>14222</v>
      </c>
      <c r="X813">
        <v>19766</v>
      </c>
      <c r="Y813">
        <v>3346</v>
      </c>
      <c r="Z813">
        <v>6366</v>
      </c>
      <c r="AA813">
        <v>7888</v>
      </c>
      <c r="AB813">
        <v>4939</v>
      </c>
      <c r="AC813">
        <v>23174</v>
      </c>
      <c r="AD813">
        <v>10207</v>
      </c>
      <c r="AE813">
        <v>8452</v>
      </c>
      <c r="AF813">
        <v>891023</v>
      </c>
      <c r="AG813">
        <v>306563</v>
      </c>
      <c r="AH813">
        <v>35881</v>
      </c>
      <c r="AI813">
        <v>584460</v>
      </c>
      <c r="AJ813">
        <v>127.9</v>
      </c>
      <c r="AK813">
        <v>200</v>
      </c>
      <c r="AL813">
        <v>112.7</v>
      </c>
      <c r="AM813">
        <v>190.8</v>
      </c>
      <c r="AO813">
        <v>182.6</v>
      </c>
      <c r="AQ813">
        <v>153.87450000000001</v>
      </c>
      <c r="AR813">
        <v>140.1276</v>
      </c>
      <c r="AS813">
        <v>118.84699999999999</v>
      </c>
      <c r="AT813">
        <v>7720</v>
      </c>
      <c r="AU813">
        <v>22.25</v>
      </c>
      <c r="AV813">
        <v>37.799999999999997</v>
      </c>
      <c r="AW813">
        <v>189</v>
      </c>
      <c r="AX813">
        <v>5.9</v>
      </c>
    </row>
    <row r="814" spans="1:50">
      <c r="A814" s="415">
        <v>38961</v>
      </c>
      <c r="E814">
        <v>1135753</v>
      </c>
      <c r="F814">
        <v>34674</v>
      </c>
      <c r="G814">
        <v>579753</v>
      </c>
      <c r="H814">
        <v>556000</v>
      </c>
      <c r="I814">
        <v>77977</v>
      </c>
      <c r="J814">
        <v>70659</v>
      </c>
      <c r="K814">
        <v>39608</v>
      </c>
      <c r="L814">
        <v>56502</v>
      </c>
      <c r="M814">
        <v>84416</v>
      </c>
      <c r="N814">
        <v>19628</v>
      </c>
      <c r="O814">
        <v>7834</v>
      </c>
      <c r="P814">
        <v>14966</v>
      </c>
      <c r="Q814">
        <v>27766</v>
      </c>
      <c r="R814">
        <v>254781</v>
      </c>
      <c r="S814">
        <v>70247</v>
      </c>
      <c r="T814">
        <v>70515</v>
      </c>
      <c r="U814">
        <v>248906</v>
      </c>
      <c r="V814">
        <v>5875</v>
      </c>
      <c r="W814">
        <v>14343</v>
      </c>
      <c r="X814">
        <v>19486</v>
      </c>
      <c r="Y814">
        <v>3380</v>
      </c>
      <c r="Z814">
        <v>6523</v>
      </c>
      <c r="AA814">
        <v>8436</v>
      </c>
      <c r="AB814">
        <v>5259</v>
      </c>
      <c r="AC814">
        <v>23010</v>
      </c>
      <c r="AD814">
        <v>10318</v>
      </c>
      <c r="AE814">
        <v>8726</v>
      </c>
      <c r="AF814">
        <v>880972</v>
      </c>
      <c r="AG814">
        <v>307094</v>
      </c>
      <c r="AH814">
        <v>34212</v>
      </c>
      <c r="AI814">
        <v>573878</v>
      </c>
      <c r="AJ814">
        <v>128.1</v>
      </c>
      <c r="AK814">
        <v>201</v>
      </c>
      <c r="AL814">
        <v>113.2</v>
      </c>
      <c r="AM814">
        <v>191.1</v>
      </c>
      <c r="AO814">
        <v>183.3</v>
      </c>
      <c r="AQ814">
        <v>149.94880000000001</v>
      </c>
      <c r="AR814">
        <v>138.26750000000001</v>
      </c>
      <c r="AS814">
        <v>118.6942</v>
      </c>
      <c r="AT814">
        <v>7718</v>
      </c>
      <c r="AU814">
        <v>22.41</v>
      </c>
      <c r="AV814">
        <v>37.700000000000003</v>
      </c>
      <c r="AW814">
        <v>165</v>
      </c>
      <c r="AX814">
        <v>5.6</v>
      </c>
    </row>
    <row r="815" spans="1:50">
      <c r="A815" s="415">
        <v>38991</v>
      </c>
      <c r="B815">
        <v>883435</v>
      </c>
      <c r="C815">
        <v>5</v>
      </c>
      <c r="D815">
        <v>1330.2</v>
      </c>
      <c r="E815">
        <v>1122914</v>
      </c>
      <c r="F815">
        <v>32721</v>
      </c>
      <c r="G815">
        <v>567752</v>
      </c>
      <c r="H815">
        <v>555162</v>
      </c>
      <c r="I815">
        <v>76633</v>
      </c>
      <c r="J815">
        <v>69912</v>
      </c>
      <c r="K815">
        <v>39509</v>
      </c>
      <c r="L815">
        <v>56759</v>
      </c>
      <c r="M815">
        <v>85377</v>
      </c>
      <c r="N815">
        <v>20797</v>
      </c>
      <c r="O815">
        <v>8103</v>
      </c>
      <c r="P815">
        <v>15168</v>
      </c>
      <c r="Q815">
        <v>27777</v>
      </c>
      <c r="R815">
        <v>256903</v>
      </c>
      <c r="S815">
        <v>69466</v>
      </c>
      <c r="T815">
        <v>70983</v>
      </c>
      <c r="U815">
        <v>250595</v>
      </c>
      <c r="V815">
        <v>6308</v>
      </c>
      <c r="W815">
        <v>14715</v>
      </c>
      <c r="X815">
        <v>19414</v>
      </c>
      <c r="Y815">
        <v>3940</v>
      </c>
      <c r="Z815">
        <v>6748</v>
      </c>
      <c r="AA815">
        <v>8232</v>
      </c>
      <c r="AB815">
        <v>4922</v>
      </c>
      <c r="AC815">
        <v>23692</v>
      </c>
      <c r="AD815">
        <v>10081</v>
      </c>
      <c r="AE815">
        <v>9449</v>
      </c>
      <c r="AF815">
        <v>866011</v>
      </c>
      <c r="AG815">
        <v>304567</v>
      </c>
      <c r="AH815">
        <v>32318</v>
      </c>
      <c r="AI815">
        <v>561444</v>
      </c>
      <c r="AJ815">
        <v>127.9</v>
      </c>
      <c r="AK815">
        <v>201</v>
      </c>
      <c r="AL815">
        <v>113.4</v>
      </c>
      <c r="AM815">
        <v>190.8</v>
      </c>
      <c r="AO815">
        <v>182.3</v>
      </c>
      <c r="AQ815">
        <v>151.1223</v>
      </c>
      <c r="AR815">
        <v>137.08170000000001</v>
      </c>
      <c r="AS815">
        <v>117.3616</v>
      </c>
      <c r="AT815">
        <v>7682</v>
      </c>
      <c r="AU815">
        <v>22.53</v>
      </c>
      <c r="AV815">
        <v>37.9</v>
      </c>
      <c r="AW815">
        <v>163</v>
      </c>
      <c r="AX815">
        <v>4.5</v>
      </c>
    </row>
    <row r="816" spans="1:50">
      <c r="A816" s="415">
        <v>39022</v>
      </c>
      <c r="E816">
        <v>1121749</v>
      </c>
      <c r="F816">
        <v>32686</v>
      </c>
      <c r="G816">
        <v>555299</v>
      </c>
      <c r="H816">
        <v>566451</v>
      </c>
      <c r="I816">
        <v>79571</v>
      </c>
      <c r="J816">
        <v>70891</v>
      </c>
      <c r="K816">
        <v>40154</v>
      </c>
      <c r="L816">
        <v>57653</v>
      </c>
      <c r="M816">
        <v>88047</v>
      </c>
      <c r="N816">
        <v>21212</v>
      </c>
      <c r="O816">
        <v>8155</v>
      </c>
      <c r="P816">
        <v>15199</v>
      </c>
      <c r="Q816">
        <v>28279</v>
      </c>
      <c r="R816">
        <v>260614</v>
      </c>
      <c r="S816">
        <v>70446</v>
      </c>
      <c r="T816">
        <v>73317</v>
      </c>
      <c r="U816">
        <v>254286</v>
      </c>
      <c r="V816">
        <v>6328</v>
      </c>
      <c r="W816">
        <v>14751</v>
      </c>
      <c r="X816">
        <v>19701</v>
      </c>
      <c r="Y816">
        <v>4018</v>
      </c>
      <c r="Z816">
        <v>6921</v>
      </c>
      <c r="AA816">
        <v>8554</v>
      </c>
      <c r="AB816">
        <v>5038</v>
      </c>
      <c r="AC816">
        <v>23104</v>
      </c>
      <c r="AD816">
        <v>10248</v>
      </c>
      <c r="AE816">
        <v>9112</v>
      </c>
      <c r="AF816">
        <v>861135</v>
      </c>
      <c r="AG816">
        <v>312164</v>
      </c>
      <c r="AH816">
        <v>32408</v>
      </c>
      <c r="AI816">
        <v>548971</v>
      </c>
      <c r="AJ816">
        <v>128.4</v>
      </c>
      <c r="AK816">
        <v>200.9</v>
      </c>
      <c r="AL816">
        <v>113.9</v>
      </c>
      <c r="AM816">
        <v>190.1</v>
      </c>
      <c r="AO816">
        <v>179.8</v>
      </c>
      <c r="AQ816">
        <v>153.3056</v>
      </c>
      <c r="AR816">
        <v>139.8115</v>
      </c>
      <c r="AS816">
        <v>117.0989</v>
      </c>
      <c r="AT816">
        <v>7666</v>
      </c>
      <c r="AU816">
        <v>22.5</v>
      </c>
      <c r="AV816">
        <v>37.799999999999997</v>
      </c>
      <c r="AW816">
        <v>140</v>
      </c>
      <c r="AX816">
        <v>6</v>
      </c>
    </row>
    <row r="817" spans="1:50">
      <c r="A817" s="415">
        <v>39052</v>
      </c>
      <c r="E817">
        <v>1135406</v>
      </c>
      <c r="F817">
        <v>33088</v>
      </c>
      <c r="G817">
        <v>551740</v>
      </c>
      <c r="H817">
        <v>583666</v>
      </c>
      <c r="I817">
        <v>81486</v>
      </c>
      <c r="J817">
        <v>72324</v>
      </c>
      <c r="K817">
        <v>41866</v>
      </c>
      <c r="L817">
        <v>59672</v>
      </c>
      <c r="M817">
        <v>91920</v>
      </c>
      <c r="N817">
        <v>20846</v>
      </c>
      <c r="O817">
        <v>8456</v>
      </c>
      <c r="P817">
        <v>15312</v>
      </c>
      <c r="Q817">
        <v>29466</v>
      </c>
      <c r="R817">
        <v>270232</v>
      </c>
      <c r="S817">
        <v>71882</v>
      </c>
      <c r="T817">
        <v>76823</v>
      </c>
      <c r="U817">
        <v>263503</v>
      </c>
      <c r="V817">
        <v>6729</v>
      </c>
      <c r="W817">
        <v>14822</v>
      </c>
      <c r="X817">
        <v>20633</v>
      </c>
      <c r="Y817">
        <v>3907</v>
      </c>
      <c r="Z817">
        <v>7162</v>
      </c>
      <c r="AA817">
        <v>10337</v>
      </c>
      <c r="AB817">
        <v>5261</v>
      </c>
      <c r="AC817">
        <v>23343</v>
      </c>
      <c r="AD817">
        <v>10746</v>
      </c>
      <c r="AE817">
        <v>9189</v>
      </c>
      <c r="AF817">
        <v>865173</v>
      </c>
      <c r="AG817">
        <v>320162</v>
      </c>
      <c r="AH817">
        <v>32700</v>
      </c>
      <c r="AI817">
        <v>545011</v>
      </c>
      <c r="AJ817">
        <v>128.6</v>
      </c>
      <c r="AK817">
        <v>200.8</v>
      </c>
      <c r="AL817">
        <v>113.9</v>
      </c>
      <c r="AM817">
        <v>190.3</v>
      </c>
      <c r="AO817">
        <v>179.8</v>
      </c>
      <c r="AQ817">
        <v>167.7312</v>
      </c>
      <c r="AR817">
        <v>151.0667</v>
      </c>
      <c r="AS817">
        <v>120.2283</v>
      </c>
      <c r="AT817">
        <v>7685</v>
      </c>
      <c r="AU817">
        <v>22.51</v>
      </c>
      <c r="AV817">
        <v>38.4</v>
      </c>
      <c r="AW817">
        <v>139</v>
      </c>
      <c r="AX817">
        <v>6.9</v>
      </c>
    </row>
    <row r="818" spans="1:50">
      <c r="A818" s="415">
        <v>39083</v>
      </c>
      <c r="B818">
        <v>890039</v>
      </c>
      <c r="C818">
        <v>5</v>
      </c>
      <c r="D818">
        <v>1333.8</v>
      </c>
      <c r="E818">
        <v>1137917</v>
      </c>
      <c r="F818">
        <v>33765</v>
      </c>
      <c r="G818">
        <v>544096</v>
      </c>
      <c r="H818">
        <v>593821</v>
      </c>
      <c r="I818">
        <v>81996</v>
      </c>
      <c r="J818">
        <v>78567</v>
      </c>
      <c r="K818">
        <v>42053</v>
      </c>
      <c r="L818">
        <v>61495</v>
      </c>
      <c r="M818">
        <v>90208</v>
      </c>
      <c r="N818">
        <v>21403</v>
      </c>
      <c r="O818">
        <v>8828</v>
      </c>
      <c r="P818">
        <v>15425</v>
      </c>
      <c r="Q818">
        <v>28914</v>
      </c>
      <c r="R818">
        <v>280098</v>
      </c>
      <c r="S818">
        <v>78215</v>
      </c>
      <c r="T818">
        <v>75257</v>
      </c>
      <c r="U818">
        <v>273573</v>
      </c>
      <c r="V818">
        <v>6525</v>
      </c>
      <c r="W818">
        <v>14974</v>
      </c>
      <c r="X818">
        <v>21174</v>
      </c>
      <c r="Y818">
        <v>4131</v>
      </c>
      <c r="Z818">
        <v>7481</v>
      </c>
      <c r="AA818">
        <v>12035</v>
      </c>
      <c r="AB818">
        <v>5549</v>
      </c>
      <c r="AC818">
        <v>24598</v>
      </c>
      <c r="AD818">
        <v>10678</v>
      </c>
      <c r="AE818">
        <v>9680</v>
      </c>
      <c r="AF818">
        <v>857820</v>
      </c>
      <c r="AG818">
        <v>320249</v>
      </c>
      <c r="AH818">
        <v>33382</v>
      </c>
      <c r="AI818">
        <v>537571</v>
      </c>
      <c r="AJ818">
        <v>130.4</v>
      </c>
      <c r="AK818">
        <v>206.3</v>
      </c>
      <c r="AL818">
        <v>114.9</v>
      </c>
      <c r="AM818">
        <v>190.6</v>
      </c>
      <c r="AO818">
        <v>181.1</v>
      </c>
      <c r="AQ818">
        <v>159.86410000000001</v>
      </c>
      <c r="AR818">
        <v>148.6859</v>
      </c>
      <c r="AS818">
        <v>118.35429999999999</v>
      </c>
      <c r="AT818">
        <v>7725</v>
      </c>
      <c r="AU818">
        <v>22.59</v>
      </c>
      <c r="AV818">
        <v>37.9</v>
      </c>
      <c r="AW818">
        <v>266</v>
      </c>
      <c r="AX818">
        <v>8.9</v>
      </c>
    </row>
    <row r="819" spans="1:50">
      <c r="A819" s="415">
        <v>39114</v>
      </c>
      <c r="E819">
        <v>1139032</v>
      </c>
      <c r="F819">
        <v>34876</v>
      </c>
      <c r="G819">
        <v>538260</v>
      </c>
      <c r="H819">
        <v>600773</v>
      </c>
      <c r="I819">
        <v>84275</v>
      </c>
      <c r="J819">
        <v>76517</v>
      </c>
      <c r="K819">
        <v>42562</v>
      </c>
      <c r="L819">
        <v>60919</v>
      </c>
      <c r="M819">
        <v>89106</v>
      </c>
      <c r="N819">
        <v>22241</v>
      </c>
      <c r="O819">
        <v>8709</v>
      </c>
      <c r="P819">
        <v>15792</v>
      </c>
      <c r="Q819">
        <v>29037</v>
      </c>
      <c r="R819">
        <v>275052</v>
      </c>
      <c r="S819">
        <v>76093</v>
      </c>
      <c r="T819">
        <v>73699</v>
      </c>
      <c r="U819">
        <v>268434</v>
      </c>
      <c r="V819">
        <v>6619</v>
      </c>
      <c r="W819">
        <v>15406</v>
      </c>
      <c r="X819">
        <v>20867</v>
      </c>
      <c r="Y819">
        <v>3868</v>
      </c>
      <c r="Z819">
        <v>7292</v>
      </c>
      <c r="AA819">
        <v>11504</v>
      </c>
      <c r="AB819">
        <v>4770</v>
      </c>
      <c r="AC819">
        <v>25216</v>
      </c>
      <c r="AD819">
        <v>10249</v>
      </c>
      <c r="AE819">
        <v>9671</v>
      </c>
      <c r="AF819">
        <v>863980</v>
      </c>
      <c r="AG819">
        <v>332339</v>
      </c>
      <c r="AH819">
        <v>34468</v>
      </c>
      <c r="AI819">
        <v>531641</v>
      </c>
      <c r="AJ819">
        <v>130.6</v>
      </c>
      <c r="AK819">
        <v>204.3</v>
      </c>
      <c r="AL819">
        <v>115.2</v>
      </c>
      <c r="AM819">
        <v>190.7</v>
      </c>
      <c r="AO819">
        <v>181.5</v>
      </c>
      <c r="AQ819">
        <v>153.1927</v>
      </c>
      <c r="AR819">
        <v>141.27699999999999</v>
      </c>
      <c r="AS819">
        <v>118.54730000000001</v>
      </c>
      <c r="AT819">
        <v>7626</v>
      </c>
      <c r="AU819">
        <v>22.66</v>
      </c>
      <c r="AV819">
        <v>37.5</v>
      </c>
      <c r="AW819">
        <v>261</v>
      </c>
      <c r="AX819">
        <v>10.5</v>
      </c>
    </row>
    <row r="820" spans="1:50">
      <c r="A820" s="415">
        <v>39142</v>
      </c>
      <c r="E820">
        <v>1146624</v>
      </c>
      <c r="F820">
        <v>34401</v>
      </c>
      <c r="G820">
        <v>534655</v>
      </c>
      <c r="H820">
        <v>611969</v>
      </c>
      <c r="I820">
        <v>84793</v>
      </c>
      <c r="J820">
        <v>75742</v>
      </c>
      <c r="K820">
        <v>42705</v>
      </c>
      <c r="L820">
        <v>64076</v>
      </c>
      <c r="M820">
        <v>90904</v>
      </c>
      <c r="N820">
        <v>24845</v>
      </c>
      <c r="O820">
        <v>9284</v>
      </c>
      <c r="P820">
        <v>16313</v>
      </c>
      <c r="Q820">
        <v>28916</v>
      </c>
      <c r="R820">
        <v>278405</v>
      </c>
      <c r="S820">
        <v>75239</v>
      </c>
      <c r="T820">
        <v>75863</v>
      </c>
      <c r="U820">
        <v>271615</v>
      </c>
      <c r="V820">
        <v>6790</v>
      </c>
      <c r="W820">
        <v>15912</v>
      </c>
      <c r="X820">
        <v>20308</v>
      </c>
      <c r="Y820">
        <v>3941</v>
      </c>
      <c r="Z820">
        <v>7692</v>
      </c>
      <c r="AA820">
        <v>13185</v>
      </c>
      <c r="AB820">
        <v>4776</v>
      </c>
      <c r="AC820">
        <v>23076</v>
      </c>
      <c r="AD820">
        <v>10595</v>
      </c>
      <c r="AE820">
        <v>10457</v>
      </c>
      <c r="AF820">
        <v>868219</v>
      </c>
      <c r="AG820">
        <v>340354</v>
      </c>
      <c r="AH820">
        <v>33954</v>
      </c>
      <c r="AI820">
        <v>527865</v>
      </c>
      <c r="AJ820">
        <v>131.19999999999999</v>
      </c>
      <c r="AK820">
        <v>205.1</v>
      </c>
      <c r="AL820">
        <v>115.2</v>
      </c>
      <c r="AM820">
        <v>191.3</v>
      </c>
      <c r="AO820">
        <v>182.5</v>
      </c>
      <c r="AQ820">
        <v>154.28880000000001</v>
      </c>
      <c r="AR820">
        <v>145.8691</v>
      </c>
      <c r="AS820">
        <v>119.93729999999999</v>
      </c>
      <c r="AT820">
        <v>7706</v>
      </c>
      <c r="AU820">
        <v>22.72</v>
      </c>
      <c r="AV820">
        <v>38</v>
      </c>
      <c r="AW820">
        <v>184</v>
      </c>
      <c r="AX820">
        <v>9</v>
      </c>
    </row>
    <row r="821" spans="1:50">
      <c r="A821" s="415">
        <v>39173</v>
      </c>
      <c r="B821">
        <v>903580</v>
      </c>
      <c r="C821">
        <v>5</v>
      </c>
      <c r="D821">
        <v>1347</v>
      </c>
      <c r="E821">
        <v>1150590</v>
      </c>
      <c r="F821">
        <v>36201</v>
      </c>
      <c r="G821">
        <v>530749</v>
      </c>
      <c r="H821">
        <v>619841</v>
      </c>
      <c r="I821">
        <v>87248</v>
      </c>
      <c r="J821">
        <v>75967</v>
      </c>
      <c r="K821">
        <v>42988</v>
      </c>
      <c r="L821">
        <v>61643</v>
      </c>
      <c r="M821">
        <v>93790</v>
      </c>
      <c r="N821">
        <v>26348</v>
      </c>
      <c r="O821">
        <v>9314</v>
      </c>
      <c r="P821">
        <v>16377</v>
      </c>
      <c r="Q821">
        <v>30262</v>
      </c>
      <c r="R821">
        <v>281745</v>
      </c>
      <c r="S821">
        <v>75497</v>
      </c>
      <c r="T821">
        <v>78022</v>
      </c>
      <c r="U821">
        <v>274663</v>
      </c>
      <c r="V821">
        <v>7082</v>
      </c>
      <c r="W821">
        <v>15873</v>
      </c>
      <c r="X821">
        <v>21275</v>
      </c>
      <c r="Y821">
        <v>3717</v>
      </c>
      <c r="Z821">
        <v>7941</v>
      </c>
      <c r="AA821">
        <v>12634</v>
      </c>
      <c r="AB821">
        <v>4428</v>
      </c>
      <c r="AC821">
        <v>23923</v>
      </c>
      <c r="AD821">
        <v>10749</v>
      </c>
      <c r="AE821">
        <v>10119</v>
      </c>
      <c r="AF821">
        <v>868844</v>
      </c>
      <c r="AG821">
        <v>345178</v>
      </c>
      <c r="AH821">
        <v>35825</v>
      </c>
      <c r="AI821">
        <v>523666</v>
      </c>
      <c r="AJ821">
        <v>131.69999999999999</v>
      </c>
      <c r="AK821">
        <v>210</v>
      </c>
      <c r="AL821">
        <v>115.5</v>
      </c>
      <c r="AM821">
        <v>192</v>
      </c>
      <c r="AO821">
        <v>183.7</v>
      </c>
      <c r="AQ821">
        <v>152.51669999999999</v>
      </c>
      <c r="AR821">
        <v>142.54920000000001</v>
      </c>
      <c r="AS821">
        <v>119.46210000000001</v>
      </c>
      <c r="AT821">
        <v>7686</v>
      </c>
      <c r="AU821">
        <v>22.83</v>
      </c>
      <c r="AV821">
        <v>37.9</v>
      </c>
      <c r="AW821">
        <v>182</v>
      </c>
      <c r="AX821">
        <v>8.6</v>
      </c>
    </row>
    <row r="822" spans="1:50">
      <c r="A822" s="415">
        <v>39203</v>
      </c>
      <c r="E822">
        <v>1161581</v>
      </c>
      <c r="F822">
        <v>35682</v>
      </c>
      <c r="G822">
        <v>521499</v>
      </c>
      <c r="H822">
        <v>640082</v>
      </c>
      <c r="I822">
        <v>91396</v>
      </c>
      <c r="J822">
        <v>75974</v>
      </c>
      <c r="K822">
        <v>43394</v>
      </c>
      <c r="L822">
        <v>64264</v>
      </c>
      <c r="M822">
        <v>96196</v>
      </c>
      <c r="N822">
        <v>27877</v>
      </c>
      <c r="O822">
        <v>9657</v>
      </c>
      <c r="P822">
        <v>16713</v>
      </c>
      <c r="Q822">
        <v>30881</v>
      </c>
      <c r="R822">
        <v>289401</v>
      </c>
      <c r="S822">
        <v>75536</v>
      </c>
      <c r="T822">
        <v>80212</v>
      </c>
      <c r="U822">
        <v>282034</v>
      </c>
      <c r="V822">
        <v>7368</v>
      </c>
      <c r="W822">
        <v>16220</v>
      </c>
      <c r="X822">
        <v>22243</v>
      </c>
      <c r="Y822">
        <v>3812</v>
      </c>
      <c r="Z822">
        <v>8410</v>
      </c>
      <c r="AA822">
        <v>12385</v>
      </c>
      <c r="AB822">
        <v>4913</v>
      </c>
      <c r="AC822">
        <v>24099</v>
      </c>
      <c r="AD822">
        <v>11533</v>
      </c>
      <c r="AE822">
        <v>11588</v>
      </c>
      <c r="AF822">
        <v>872180</v>
      </c>
      <c r="AG822">
        <v>358048</v>
      </c>
      <c r="AH822">
        <v>35234</v>
      </c>
      <c r="AI822">
        <v>514131</v>
      </c>
      <c r="AJ822">
        <v>131.80000000000001</v>
      </c>
      <c r="AK822">
        <v>209.3</v>
      </c>
      <c r="AL822">
        <v>115.5</v>
      </c>
      <c r="AM822">
        <v>192.7</v>
      </c>
      <c r="AO822">
        <v>184</v>
      </c>
      <c r="AQ822">
        <v>154.55680000000001</v>
      </c>
      <c r="AR822">
        <v>143.56440000000001</v>
      </c>
      <c r="AS822">
        <v>119.2758</v>
      </c>
      <c r="AT822">
        <v>7673</v>
      </c>
      <c r="AU822">
        <v>22.98</v>
      </c>
      <c r="AV822">
        <v>38.200000000000003</v>
      </c>
      <c r="AW822">
        <v>168</v>
      </c>
      <c r="AX822">
        <v>6.9</v>
      </c>
    </row>
    <row r="823" spans="1:50">
      <c r="A823" s="415">
        <v>39234</v>
      </c>
      <c r="E823">
        <v>1163511</v>
      </c>
      <c r="F823">
        <v>38032</v>
      </c>
      <c r="G823">
        <v>513524</v>
      </c>
      <c r="H823">
        <v>649987</v>
      </c>
      <c r="I823">
        <v>91994</v>
      </c>
      <c r="J823">
        <v>75674</v>
      </c>
      <c r="K823">
        <v>42846</v>
      </c>
      <c r="L823">
        <v>64251</v>
      </c>
      <c r="M823">
        <v>98341</v>
      </c>
      <c r="N823">
        <v>28772</v>
      </c>
      <c r="O823">
        <v>10017</v>
      </c>
      <c r="P823">
        <v>16302</v>
      </c>
      <c r="Q823">
        <v>31421</v>
      </c>
      <c r="R823">
        <v>288080</v>
      </c>
      <c r="S823">
        <v>75261</v>
      </c>
      <c r="T823">
        <v>81462</v>
      </c>
      <c r="U823">
        <v>280492</v>
      </c>
      <c r="V823">
        <v>7587</v>
      </c>
      <c r="W823">
        <v>15790</v>
      </c>
      <c r="X823">
        <v>22221</v>
      </c>
      <c r="Y823">
        <v>3901</v>
      </c>
      <c r="Z823">
        <v>8040</v>
      </c>
      <c r="AA823">
        <v>11153</v>
      </c>
      <c r="AB823">
        <v>5132</v>
      </c>
      <c r="AC823">
        <v>24004</v>
      </c>
      <c r="AD823">
        <v>10291</v>
      </c>
      <c r="AE823">
        <v>11853</v>
      </c>
      <c r="AF823">
        <v>875432</v>
      </c>
      <c r="AG823">
        <v>369495</v>
      </c>
      <c r="AH823">
        <v>37526</v>
      </c>
      <c r="AI823">
        <v>505936</v>
      </c>
      <c r="AJ823">
        <v>131.80000000000001</v>
      </c>
      <c r="AK823">
        <v>208.3</v>
      </c>
      <c r="AL823">
        <v>115.8</v>
      </c>
      <c r="AM823">
        <v>193.1</v>
      </c>
      <c r="AO823">
        <v>184</v>
      </c>
      <c r="AQ823">
        <v>149.97280000000001</v>
      </c>
      <c r="AR823">
        <v>144.40600000000001</v>
      </c>
      <c r="AS823">
        <v>120.00660000000001</v>
      </c>
      <c r="AT823">
        <v>7687</v>
      </c>
      <c r="AU823">
        <v>23.02</v>
      </c>
      <c r="AV823">
        <v>38</v>
      </c>
      <c r="AW823">
        <v>174</v>
      </c>
      <c r="AX823">
        <v>5.9</v>
      </c>
    </row>
    <row r="824" spans="1:50">
      <c r="A824" s="415">
        <v>39264</v>
      </c>
      <c r="B824">
        <v>894336</v>
      </c>
      <c r="C824">
        <v>4.9000000000000004</v>
      </c>
      <c r="D824">
        <v>1343.7</v>
      </c>
      <c r="E824">
        <v>1155448</v>
      </c>
      <c r="F824">
        <v>41246</v>
      </c>
      <c r="G824">
        <v>503486</v>
      </c>
      <c r="H824">
        <v>651962</v>
      </c>
      <c r="I824">
        <v>90645</v>
      </c>
      <c r="J824">
        <v>72330</v>
      </c>
      <c r="K824">
        <v>43512</v>
      </c>
      <c r="L824">
        <v>64135</v>
      </c>
      <c r="M824">
        <v>99169</v>
      </c>
      <c r="N824">
        <v>29754</v>
      </c>
      <c r="O824">
        <v>10213</v>
      </c>
      <c r="P824">
        <v>15207</v>
      </c>
      <c r="Q824">
        <v>33309</v>
      </c>
      <c r="R824">
        <v>288841</v>
      </c>
      <c r="S824">
        <v>71985</v>
      </c>
      <c r="T824">
        <v>81675</v>
      </c>
      <c r="U824">
        <v>281330</v>
      </c>
      <c r="V824">
        <v>7511</v>
      </c>
      <c r="W824">
        <v>14807</v>
      </c>
      <c r="X824">
        <v>24259</v>
      </c>
      <c r="Y824">
        <v>3972</v>
      </c>
      <c r="Z824">
        <v>8409</v>
      </c>
      <c r="AA824">
        <v>12002</v>
      </c>
      <c r="AB824">
        <v>5121</v>
      </c>
      <c r="AC824">
        <v>23965</v>
      </c>
      <c r="AD824">
        <v>11551</v>
      </c>
      <c r="AE824">
        <v>12319</v>
      </c>
      <c r="AF824">
        <v>866607</v>
      </c>
      <c r="AG824">
        <v>370632</v>
      </c>
      <c r="AH824">
        <v>40927</v>
      </c>
      <c r="AI824">
        <v>495976</v>
      </c>
      <c r="AJ824">
        <v>132.1</v>
      </c>
      <c r="AK824">
        <v>208.8</v>
      </c>
      <c r="AL824">
        <v>116</v>
      </c>
      <c r="AM824">
        <v>193.4</v>
      </c>
      <c r="AO824">
        <v>184.2</v>
      </c>
      <c r="AQ824">
        <v>150.53819999999999</v>
      </c>
      <c r="AR824">
        <v>142.89400000000001</v>
      </c>
      <c r="AS824">
        <v>119.50239999999999</v>
      </c>
      <c r="AT824">
        <v>7660</v>
      </c>
      <c r="AU824">
        <v>23.1</v>
      </c>
      <c r="AV824">
        <v>37.9</v>
      </c>
      <c r="AW824">
        <v>183</v>
      </c>
      <c r="AX824">
        <v>5.9</v>
      </c>
    </row>
    <row r="825" spans="1:50">
      <c r="A825" s="415">
        <v>39295</v>
      </c>
      <c r="E825">
        <v>1159077</v>
      </c>
      <c r="F825">
        <v>40845</v>
      </c>
      <c r="G825">
        <v>488816</v>
      </c>
      <c r="H825">
        <v>670260</v>
      </c>
      <c r="I825">
        <v>92583</v>
      </c>
      <c r="J825">
        <v>76396</v>
      </c>
      <c r="K825">
        <v>44738</v>
      </c>
      <c r="L825">
        <v>67669</v>
      </c>
      <c r="M825">
        <v>99067</v>
      </c>
      <c r="N825">
        <v>30190</v>
      </c>
      <c r="O825">
        <v>10254</v>
      </c>
      <c r="P825">
        <v>15848</v>
      </c>
      <c r="Q825">
        <v>33047</v>
      </c>
      <c r="R825">
        <v>293431</v>
      </c>
      <c r="S825">
        <v>75965</v>
      </c>
      <c r="T825">
        <v>81549</v>
      </c>
      <c r="U825">
        <v>285589</v>
      </c>
      <c r="V825">
        <v>7843</v>
      </c>
      <c r="W825">
        <v>15322</v>
      </c>
      <c r="X825">
        <v>23493</v>
      </c>
      <c r="Y825">
        <v>3920</v>
      </c>
      <c r="Z825">
        <v>8835</v>
      </c>
      <c r="AA825">
        <v>10681</v>
      </c>
      <c r="AB825">
        <v>4890</v>
      </c>
      <c r="AC825">
        <v>24405</v>
      </c>
      <c r="AD825">
        <v>11774</v>
      </c>
      <c r="AE825">
        <v>13218</v>
      </c>
      <c r="AF825">
        <v>865645</v>
      </c>
      <c r="AG825">
        <v>384672</v>
      </c>
      <c r="AH825">
        <v>40314</v>
      </c>
      <c r="AI825">
        <v>480974</v>
      </c>
      <c r="AJ825">
        <v>132.1</v>
      </c>
      <c r="AK825">
        <v>208.3</v>
      </c>
      <c r="AL825">
        <v>116</v>
      </c>
      <c r="AM825">
        <v>193.5</v>
      </c>
      <c r="AO825">
        <v>183.9</v>
      </c>
      <c r="AQ825">
        <v>149.1208</v>
      </c>
      <c r="AR825">
        <v>143.39660000000001</v>
      </c>
      <c r="AS825">
        <v>118.86660000000001</v>
      </c>
      <c r="AT825">
        <v>7610</v>
      </c>
      <c r="AU825">
        <v>23.13</v>
      </c>
      <c r="AV825">
        <v>37.799999999999997</v>
      </c>
      <c r="AW825">
        <v>163</v>
      </c>
      <c r="AX825">
        <v>5.3</v>
      </c>
    </row>
    <row r="826" spans="1:50">
      <c r="A826" s="415">
        <v>39326</v>
      </c>
      <c r="E826">
        <v>1158580</v>
      </c>
      <c r="F826">
        <v>48459</v>
      </c>
      <c r="G826">
        <v>472995</v>
      </c>
      <c r="H826">
        <v>685585</v>
      </c>
      <c r="I826">
        <v>92530</v>
      </c>
      <c r="J826">
        <v>78167</v>
      </c>
      <c r="K826">
        <v>44684</v>
      </c>
      <c r="L826">
        <v>67242</v>
      </c>
      <c r="M826">
        <v>98939</v>
      </c>
      <c r="N826">
        <v>32166</v>
      </c>
      <c r="O826">
        <v>11371</v>
      </c>
      <c r="P826">
        <v>16158</v>
      </c>
      <c r="Q826">
        <v>33230</v>
      </c>
      <c r="R826">
        <v>297339</v>
      </c>
      <c r="S826">
        <v>77714</v>
      </c>
      <c r="T826">
        <v>81397</v>
      </c>
      <c r="U826">
        <v>290053</v>
      </c>
      <c r="V826">
        <v>7286</v>
      </c>
      <c r="W826">
        <v>15622</v>
      </c>
      <c r="X826">
        <v>23879</v>
      </c>
      <c r="Y826">
        <v>3901</v>
      </c>
      <c r="Z826">
        <v>8306</v>
      </c>
      <c r="AA826">
        <v>12124</v>
      </c>
      <c r="AB826">
        <v>5386</v>
      </c>
      <c r="AC826">
        <v>25276</v>
      </c>
      <c r="AD826">
        <v>11735</v>
      </c>
      <c r="AE826">
        <v>11689</v>
      </c>
      <c r="AF826">
        <v>861241</v>
      </c>
      <c r="AG826">
        <v>395532</v>
      </c>
      <c r="AH826">
        <v>48027</v>
      </c>
      <c r="AI826">
        <v>465709</v>
      </c>
      <c r="AJ826">
        <v>132.30000000000001</v>
      </c>
      <c r="AK826">
        <v>210.7</v>
      </c>
      <c r="AL826">
        <v>115.9</v>
      </c>
      <c r="AM826">
        <v>193.3</v>
      </c>
      <c r="AO826">
        <v>183.4</v>
      </c>
      <c r="AQ826">
        <v>149.8261</v>
      </c>
      <c r="AR826">
        <v>142.3887</v>
      </c>
      <c r="AS826">
        <v>118.9699</v>
      </c>
      <c r="AT826">
        <v>7577</v>
      </c>
      <c r="AU826">
        <v>23.21</v>
      </c>
      <c r="AV826">
        <v>38.1</v>
      </c>
      <c r="AW826">
        <v>137</v>
      </c>
      <c r="AX826">
        <v>5.8</v>
      </c>
    </row>
    <row r="827" spans="1:50">
      <c r="A827" s="415">
        <v>39356</v>
      </c>
      <c r="B827">
        <v>864853</v>
      </c>
      <c r="C827">
        <v>4.8</v>
      </c>
      <c r="D827">
        <v>1331.4</v>
      </c>
      <c r="E827">
        <v>1152491</v>
      </c>
      <c r="F827">
        <v>49616</v>
      </c>
      <c r="G827">
        <v>455045</v>
      </c>
      <c r="H827">
        <v>697446</v>
      </c>
      <c r="I827">
        <v>92441</v>
      </c>
      <c r="J827">
        <v>77702</v>
      </c>
      <c r="K827">
        <v>45559</v>
      </c>
      <c r="L827">
        <v>69229</v>
      </c>
      <c r="M827">
        <v>99029</v>
      </c>
      <c r="N827">
        <v>34387</v>
      </c>
      <c r="O827">
        <v>10912</v>
      </c>
      <c r="P827">
        <v>15868</v>
      </c>
      <c r="Q827">
        <v>34115</v>
      </c>
      <c r="R827">
        <v>295943</v>
      </c>
      <c r="S827">
        <v>77235</v>
      </c>
      <c r="T827">
        <v>81314</v>
      </c>
      <c r="U827">
        <v>288717</v>
      </c>
      <c r="V827">
        <v>7226</v>
      </c>
      <c r="W827">
        <v>15234</v>
      </c>
      <c r="X827">
        <v>24642</v>
      </c>
      <c r="Y827">
        <v>3501</v>
      </c>
      <c r="Z827">
        <v>8815</v>
      </c>
      <c r="AA827">
        <v>11389</v>
      </c>
      <c r="AB827">
        <v>5746</v>
      </c>
      <c r="AC827">
        <v>25284</v>
      </c>
      <c r="AD827">
        <v>11110</v>
      </c>
      <c r="AE827">
        <v>12414</v>
      </c>
      <c r="AF827">
        <v>856548</v>
      </c>
      <c r="AG827">
        <v>408729</v>
      </c>
      <c r="AH827">
        <v>49256</v>
      </c>
      <c r="AI827">
        <v>447819</v>
      </c>
      <c r="AJ827">
        <v>132.4</v>
      </c>
      <c r="AK827">
        <v>210.2</v>
      </c>
      <c r="AL827">
        <v>116.3</v>
      </c>
      <c r="AM827">
        <v>193.5</v>
      </c>
      <c r="AO827">
        <v>183</v>
      </c>
      <c r="AQ827">
        <v>147.7937</v>
      </c>
      <c r="AR827">
        <v>141.37430000000001</v>
      </c>
      <c r="AS827">
        <v>118.2176</v>
      </c>
      <c r="AT827">
        <v>7565</v>
      </c>
      <c r="AU827">
        <v>23.18</v>
      </c>
      <c r="AV827">
        <v>38</v>
      </c>
      <c r="AW827">
        <v>166</v>
      </c>
      <c r="AX827">
        <v>6.1</v>
      </c>
    </row>
    <row r="828" spans="1:50">
      <c r="A828" s="415">
        <v>39387</v>
      </c>
      <c r="E828">
        <v>1132908</v>
      </c>
      <c r="F828">
        <v>44624</v>
      </c>
      <c r="G828">
        <v>439144</v>
      </c>
      <c r="H828">
        <v>693764</v>
      </c>
      <c r="I828">
        <v>92246</v>
      </c>
      <c r="J828">
        <v>78990</v>
      </c>
      <c r="K828">
        <v>45165</v>
      </c>
      <c r="L828">
        <v>69032</v>
      </c>
      <c r="M828">
        <v>102152</v>
      </c>
      <c r="N828">
        <v>33846</v>
      </c>
      <c r="O828">
        <v>11727</v>
      </c>
      <c r="P828">
        <v>15021</v>
      </c>
      <c r="Q828">
        <v>33778</v>
      </c>
      <c r="R828">
        <v>298893</v>
      </c>
      <c r="S828">
        <v>78515</v>
      </c>
      <c r="T828">
        <v>84519</v>
      </c>
      <c r="U828">
        <v>291628</v>
      </c>
      <c r="V828">
        <v>7266</v>
      </c>
      <c r="W828">
        <v>14369</v>
      </c>
      <c r="X828">
        <v>24198</v>
      </c>
      <c r="Y828">
        <v>3695</v>
      </c>
      <c r="Z828">
        <v>8693</v>
      </c>
      <c r="AA828">
        <v>11866</v>
      </c>
      <c r="AB828">
        <v>5411</v>
      </c>
      <c r="AC828">
        <v>24971</v>
      </c>
      <c r="AD828">
        <v>10775</v>
      </c>
      <c r="AE828">
        <v>12007</v>
      </c>
      <c r="AF828">
        <v>834014</v>
      </c>
      <c r="AG828">
        <v>402136</v>
      </c>
      <c r="AH828">
        <v>44181</v>
      </c>
      <c r="AI828">
        <v>431878</v>
      </c>
      <c r="AJ828">
        <v>132.80000000000001</v>
      </c>
      <c r="AK828">
        <v>210.1</v>
      </c>
      <c r="AL828">
        <v>116.4</v>
      </c>
      <c r="AM828">
        <v>193.7</v>
      </c>
      <c r="AO828">
        <v>183.3</v>
      </c>
      <c r="AQ828">
        <v>151.57550000000001</v>
      </c>
      <c r="AR828">
        <v>142.93899999999999</v>
      </c>
      <c r="AS828">
        <v>117.953</v>
      </c>
      <c r="AT828">
        <v>7523</v>
      </c>
      <c r="AU828">
        <v>23.32</v>
      </c>
      <c r="AV828">
        <v>38.200000000000003</v>
      </c>
      <c r="AW828">
        <v>143</v>
      </c>
      <c r="AX828">
        <v>6.2</v>
      </c>
    </row>
    <row r="829" spans="1:50">
      <c r="A829" s="415">
        <v>39417</v>
      </c>
      <c r="E829">
        <v>1115141</v>
      </c>
      <c r="F829">
        <v>48293</v>
      </c>
      <c r="G829">
        <v>423699</v>
      </c>
      <c r="H829">
        <v>691443</v>
      </c>
      <c r="I829">
        <v>89432</v>
      </c>
      <c r="J829">
        <v>78688</v>
      </c>
      <c r="K829">
        <v>44493</v>
      </c>
      <c r="L829">
        <v>68416</v>
      </c>
      <c r="M829">
        <v>101267</v>
      </c>
      <c r="N829">
        <v>32640</v>
      </c>
      <c r="O829">
        <v>11514</v>
      </c>
      <c r="P829">
        <v>14305</v>
      </c>
      <c r="Q829">
        <v>33451</v>
      </c>
      <c r="R829">
        <v>296694</v>
      </c>
      <c r="S829">
        <v>78242</v>
      </c>
      <c r="T829">
        <v>83570</v>
      </c>
      <c r="U829">
        <v>289482</v>
      </c>
      <c r="V829">
        <v>7212</v>
      </c>
      <c r="W829">
        <v>13648</v>
      </c>
      <c r="X829">
        <v>24008</v>
      </c>
      <c r="Y829">
        <v>3621</v>
      </c>
      <c r="Z829">
        <v>8162</v>
      </c>
      <c r="AA829">
        <v>12919</v>
      </c>
      <c r="AB829">
        <v>5632</v>
      </c>
      <c r="AC829">
        <v>24848</v>
      </c>
      <c r="AD829">
        <v>10827</v>
      </c>
      <c r="AE829">
        <v>11837</v>
      </c>
      <c r="AF829">
        <v>818447</v>
      </c>
      <c r="AG829">
        <v>401961</v>
      </c>
      <c r="AH829">
        <v>47937</v>
      </c>
      <c r="AI829">
        <v>416486</v>
      </c>
      <c r="AJ829">
        <v>133.19999999999999</v>
      </c>
      <c r="AK829">
        <v>209.1</v>
      </c>
      <c r="AL829">
        <v>116.5</v>
      </c>
      <c r="AM829">
        <v>194</v>
      </c>
      <c r="AO829">
        <v>183.5</v>
      </c>
      <c r="AQ829">
        <v>145.0077</v>
      </c>
      <c r="AR829">
        <v>132.4083</v>
      </c>
      <c r="AS829">
        <v>118.1434</v>
      </c>
      <c r="AT829">
        <v>7490</v>
      </c>
      <c r="AU829">
        <v>23.43</v>
      </c>
      <c r="AV829">
        <v>38.200000000000003</v>
      </c>
      <c r="AW829">
        <v>145</v>
      </c>
      <c r="AX829">
        <v>9.4</v>
      </c>
    </row>
    <row r="830" spans="1:50">
      <c r="A830" s="415">
        <v>39448</v>
      </c>
      <c r="B830">
        <v>823223</v>
      </c>
      <c r="C830">
        <v>4.5</v>
      </c>
      <c r="D830">
        <v>1297.4000000000001</v>
      </c>
      <c r="E830">
        <v>1111347</v>
      </c>
      <c r="F830">
        <v>48688</v>
      </c>
      <c r="G830">
        <v>409420</v>
      </c>
      <c r="H830">
        <v>701927</v>
      </c>
      <c r="I830">
        <v>93425</v>
      </c>
      <c r="J830">
        <v>76266</v>
      </c>
      <c r="K830">
        <v>44604</v>
      </c>
      <c r="L830">
        <v>69245</v>
      </c>
      <c r="M830">
        <v>102040</v>
      </c>
      <c r="N830">
        <v>31615</v>
      </c>
      <c r="O830">
        <v>12175</v>
      </c>
      <c r="P830">
        <v>13995</v>
      </c>
      <c r="Q830">
        <v>34738</v>
      </c>
      <c r="R830">
        <v>294251</v>
      </c>
      <c r="S830">
        <v>75757</v>
      </c>
      <c r="T830">
        <v>83521</v>
      </c>
      <c r="U830">
        <v>286970</v>
      </c>
      <c r="V830">
        <v>7282</v>
      </c>
      <c r="W830">
        <v>13367</v>
      </c>
      <c r="X830">
        <v>24945</v>
      </c>
      <c r="Y830">
        <v>3661</v>
      </c>
      <c r="Z830">
        <v>8390</v>
      </c>
      <c r="AA830">
        <v>11926</v>
      </c>
      <c r="AB830">
        <v>5258</v>
      </c>
      <c r="AC830">
        <v>24630</v>
      </c>
      <c r="AD830">
        <v>11082</v>
      </c>
      <c r="AE830">
        <v>11559</v>
      </c>
      <c r="AF830">
        <v>817096</v>
      </c>
      <c r="AG830">
        <v>414958</v>
      </c>
      <c r="AH830">
        <v>48190</v>
      </c>
      <c r="AI830">
        <v>402138</v>
      </c>
      <c r="AJ830">
        <v>133.9</v>
      </c>
      <c r="AK830">
        <v>208.5</v>
      </c>
      <c r="AL830">
        <v>117.3</v>
      </c>
      <c r="AM830">
        <v>194.8</v>
      </c>
      <c r="AO830">
        <v>184.3</v>
      </c>
      <c r="AQ830">
        <v>148.71080000000001</v>
      </c>
      <c r="AR830">
        <v>137.67330000000001</v>
      </c>
      <c r="AS830">
        <v>118.096</v>
      </c>
      <c r="AT830">
        <v>7476</v>
      </c>
      <c r="AU830">
        <v>23.42</v>
      </c>
      <c r="AV830">
        <v>38.200000000000003</v>
      </c>
      <c r="AW830">
        <v>158</v>
      </c>
      <c r="AX830">
        <v>11</v>
      </c>
    </row>
    <row r="831" spans="1:50">
      <c r="A831" s="415">
        <v>39479</v>
      </c>
      <c r="E831">
        <v>1096648</v>
      </c>
      <c r="F831">
        <v>48550</v>
      </c>
      <c r="G831">
        <v>393193</v>
      </c>
      <c r="H831">
        <v>703456</v>
      </c>
      <c r="I831">
        <v>93845</v>
      </c>
      <c r="J831">
        <v>78084</v>
      </c>
      <c r="K831">
        <v>45397</v>
      </c>
      <c r="L831">
        <v>69603</v>
      </c>
      <c r="M831">
        <v>100490</v>
      </c>
      <c r="N831">
        <v>32618</v>
      </c>
      <c r="O831">
        <v>12262</v>
      </c>
      <c r="P831">
        <v>16444</v>
      </c>
      <c r="Q831">
        <v>36277</v>
      </c>
      <c r="R831">
        <v>299323</v>
      </c>
      <c r="S831">
        <v>77736</v>
      </c>
      <c r="T831">
        <v>82448</v>
      </c>
      <c r="U831">
        <v>292327</v>
      </c>
      <c r="V831">
        <v>6996</v>
      </c>
      <c r="W831">
        <v>15771</v>
      </c>
      <c r="X831">
        <v>25604</v>
      </c>
      <c r="Y831">
        <v>3647</v>
      </c>
      <c r="Z831">
        <v>8541</v>
      </c>
      <c r="AA831">
        <v>12242</v>
      </c>
      <c r="AB831">
        <v>5119</v>
      </c>
      <c r="AC831">
        <v>24756</v>
      </c>
      <c r="AD831">
        <v>11054</v>
      </c>
      <c r="AE831">
        <v>12535</v>
      </c>
      <c r="AF831">
        <v>797325</v>
      </c>
      <c r="AG831">
        <v>411129</v>
      </c>
      <c r="AH831">
        <v>48028</v>
      </c>
      <c r="AI831">
        <v>386197</v>
      </c>
      <c r="AJ831">
        <v>134</v>
      </c>
      <c r="AK831">
        <v>208.9</v>
      </c>
      <c r="AL831">
        <v>117.7</v>
      </c>
      <c r="AM831">
        <v>196</v>
      </c>
      <c r="AO831">
        <v>185.7</v>
      </c>
      <c r="AQ831">
        <v>145.18270000000001</v>
      </c>
      <c r="AR831">
        <v>133.06379999999999</v>
      </c>
      <c r="AS831">
        <v>115.6275</v>
      </c>
      <c r="AT831">
        <v>7453</v>
      </c>
      <c r="AU831">
        <v>23.51</v>
      </c>
      <c r="AV831">
        <v>38.1</v>
      </c>
      <c r="AW831">
        <v>136</v>
      </c>
      <c r="AX831">
        <v>11.4</v>
      </c>
    </row>
    <row r="832" spans="1:50">
      <c r="A832" s="415">
        <v>39508</v>
      </c>
      <c r="E832">
        <v>1103446</v>
      </c>
      <c r="F832">
        <v>49005</v>
      </c>
      <c r="G832">
        <v>397469</v>
      </c>
      <c r="H832">
        <v>705977</v>
      </c>
      <c r="I832">
        <v>89516</v>
      </c>
      <c r="J832">
        <v>82642</v>
      </c>
      <c r="K832">
        <v>46162</v>
      </c>
      <c r="L832">
        <v>68640</v>
      </c>
      <c r="M832">
        <v>102377</v>
      </c>
      <c r="N832">
        <v>33876</v>
      </c>
      <c r="O832">
        <v>12669</v>
      </c>
      <c r="P832">
        <v>15957</v>
      </c>
      <c r="Q832">
        <v>36074</v>
      </c>
      <c r="R832">
        <v>306539</v>
      </c>
      <c r="S832">
        <v>82405</v>
      </c>
      <c r="T832">
        <v>84384</v>
      </c>
      <c r="U832">
        <v>299540</v>
      </c>
      <c r="V832">
        <v>6998</v>
      </c>
      <c r="W832">
        <v>15345</v>
      </c>
      <c r="X832">
        <v>25357</v>
      </c>
      <c r="Y832">
        <v>3695</v>
      </c>
      <c r="Z832">
        <v>8701</v>
      </c>
      <c r="AA832">
        <v>11975</v>
      </c>
      <c r="AB832">
        <v>5218</v>
      </c>
      <c r="AC832">
        <v>25130</v>
      </c>
      <c r="AD832">
        <v>11571</v>
      </c>
      <c r="AE832">
        <v>12408</v>
      </c>
      <c r="AF832">
        <v>796908</v>
      </c>
      <c r="AG832">
        <v>406437</v>
      </c>
      <c r="AH832">
        <v>48567</v>
      </c>
      <c r="AI832">
        <v>390471</v>
      </c>
      <c r="AJ832">
        <v>134.30000000000001</v>
      </c>
      <c r="AK832">
        <v>208.9</v>
      </c>
      <c r="AL832">
        <v>118</v>
      </c>
      <c r="AM832">
        <v>197.4</v>
      </c>
      <c r="AO832">
        <v>187.8</v>
      </c>
      <c r="AQ832">
        <v>141.75139999999999</v>
      </c>
      <c r="AR832">
        <v>132.80250000000001</v>
      </c>
      <c r="AS832">
        <v>114.1557</v>
      </c>
      <c r="AT832">
        <v>7406</v>
      </c>
      <c r="AU832">
        <v>23.58</v>
      </c>
      <c r="AV832">
        <v>38.200000000000003</v>
      </c>
      <c r="AW832">
        <v>104</v>
      </c>
      <c r="AX832">
        <v>12</v>
      </c>
    </row>
    <row r="833" spans="1:50">
      <c r="A833" s="415">
        <v>39539</v>
      </c>
      <c r="B833">
        <v>815263</v>
      </c>
      <c r="C833">
        <v>4.4000000000000004</v>
      </c>
      <c r="D833">
        <v>1294.7</v>
      </c>
      <c r="E833">
        <v>1101252</v>
      </c>
      <c r="F833">
        <v>50433</v>
      </c>
      <c r="G833">
        <v>392801</v>
      </c>
      <c r="H833">
        <v>708451</v>
      </c>
      <c r="I833">
        <v>91753</v>
      </c>
      <c r="J833">
        <v>82222</v>
      </c>
      <c r="K833">
        <v>45965</v>
      </c>
      <c r="L833">
        <v>69285</v>
      </c>
      <c r="M833">
        <v>102861</v>
      </c>
      <c r="N833">
        <v>36055</v>
      </c>
      <c r="O833">
        <v>12186</v>
      </c>
      <c r="P833">
        <v>15653</v>
      </c>
      <c r="Q833">
        <v>35028</v>
      </c>
      <c r="R833">
        <v>304512</v>
      </c>
      <c r="S833">
        <v>82028</v>
      </c>
      <c r="T833">
        <v>84783</v>
      </c>
      <c r="U833">
        <v>297038</v>
      </c>
      <c r="V833">
        <v>7474</v>
      </c>
      <c r="W833">
        <v>15073</v>
      </c>
      <c r="X833">
        <v>24969</v>
      </c>
      <c r="Y833">
        <v>3797</v>
      </c>
      <c r="Z833">
        <v>8487</v>
      </c>
      <c r="AA833">
        <v>11334</v>
      </c>
      <c r="AB833">
        <v>4870</v>
      </c>
      <c r="AC833">
        <v>24713</v>
      </c>
      <c r="AD833">
        <v>11858</v>
      </c>
      <c r="AE833">
        <v>12460</v>
      </c>
      <c r="AF833">
        <v>796740</v>
      </c>
      <c r="AG833">
        <v>411413</v>
      </c>
      <c r="AH833">
        <v>49910</v>
      </c>
      <c r="AI833">
        <v>385328</v>
      </c>
      <c r="AJ833">
        <v>135.4</v>
      </c>
      <c r="AK833">
        <v>210.4</v>
      </c>
      <c r="AL833">
        <v>118.3</v>
      </c>
      <c r="AM833">
        <v>200.2</v>
      </c>
      <c r="AO833">
        <v>190.9</v>
      </c>
      <c r="AQ833">
        <v>141.72239999999999</v>
      </c>
      <c r="AR833">
        <v>126.4049</v>
      </c>
      <c r="AS833">
        <v>112.12649999999999</v>
      </c>
      <c r="AT833">
        <v>7327</v>
      </c>
      <c r="AU833">
        <v>23.63</v>
      </c>
      <c r="AV833">
        <v>38.1</v>
      </c>
      <c r="AW833">
        <v>101</v>
      </c>
      <c r="AX833">
        <v>11.1</v>
      </c>
    </row>
    <row r="834" spans="1:50">
      <c r="A834" s="415">
        <v>39569</v>
      </c>
      <c r="E834">
        <v>1101547</v>
      </c>
      <c r="F834">
        <v>53107</v>
      </c>
      <c r="G834">
        <v>389335</v>
      </c>
      <c r="H834">
        <v>712212</v>
      </c>
      <c r="I834">
        <v>91107</v>
      </c>
      <c r="J834">
        <v>78669</v>
      </c>
      <c r="K834">
        <v>46459</v>
      </c>
      <c r="L834">
        <v>67773</v>
      </c>
      <c r="M834">
        <v>105482</v>
      </c>
      <c r="N834">
        <v>37244</v>
      </c>
      <c r="O834">
        <v>12719</v>
      </c>
      <c r="P834">
        <v>16904</v>
      </c>
      <c r="Q834">
        <v>34330</v>
      </c>
      <c r="R834">
        <v>305320</v>
      </c>
      <c r="S834">
        <v>78488</v>
      </c>
      <c r="T834">
        <v>87224</v>
      </c>
      <c r="U834">
        <v>297896</v>
      </c>
      <c r="V834">
        <v>7424</v>
      </c>
      <c r="W834">
        <v>16528</v>
      </c>
      <c r="X834">
        <v>25233</v>
      </c>
      <c r="Y834">
        <v>3806</v>
      </c>
      <c r="Z834">
        <v>8345</v>
      </c>
      <c r="AA834">
        <v>11525</v>
      </c>
      <c r="AB834">
        <v>4901</v>
      </c>
      <c r="AC834">
        <v>24386</v>
      </c>
      <c r="AD834">
        <v>11600</v>
      </c>
      <c r="AE834">
        <v>12692</v>
      </c>
      <c r="AF834">
        <v>796227</v>
      </c>
      <c r="AG834">
        <v>414316</v>
      </c>
      <c r="AH834">
        <v>52617</v>
      </c>
      <c r="AI834">
        <v>381911</v>
      </c>
      <c r="AJ834">
        <v>136</v>
      </c>
      <c r="AK834">
        <v>207.7</v>
      </c>
      <c r="AL834">
        <v>118.5</v>
      </c>
      <c r="AM834">
        <v>203.2</v>
      </c>
      <c r="AO834">
        <v>195.8</v>
      </c>
      <c r="AQ834">
        <v>137.56659999999999</v>
      </c>
      <c r="AR834">
        <v>122.3318</v>
      </c>
      <c r="AS834">
        <v>111.009</v>
      </c>
      <c r="AT834">
        <v>7274</v>
      </c>
      <c r="AU834">
        <v>23.82</v>
      </c>
      <c r="AV834">
        <v>37.9</v>
      </c>
      <c r="AW834">
        <v>167</v>
      </c>
      <c r="AX834">
        <v>8.6</v>
      </c>
    </row>
    <row r="835" spans="1:50">
      <c r="A835" s="415">
        <v>39600</v>
      </c>
      <c r="E835">
        <v>1090098</v>
      </c>
      <c r="F835">
        <v>54745</v>
      </c>
      <c r="G835">
        <v>382000</v>
      </c>
      <c r="H835">
        <v>708098</v>
      </c>
      <c r="I835">
        <v>89302</v>
      </c>
      <c r="J835">
        <v>79418</v>
      </c>
      <c r="K835">
        <v>46596</v>
      </c>
      <c r="L835">
        <v>68357</v>
      </c>
      <c r="M835">
        <v>105337</v>
      </c>
      <c r="N835">
        <v>37087</v>
      </c>
      <c r="O835">
        <v>12255</v>
      </c>
      <c r="P835">
        <v>17366</v>
      </c>
      <c r="Q835">
        <v>35113</v>
      </c>
      <c r="R835">
        <v>307558</v>
      </c>
      <c r="S835">
        <v>79236</v>
      </c>
      <c r="T835">
        <v>86932</v>
      </c>
      <c r="U835">
        <v>300053</v>
      </c>
      <c r="V835">
        <v>7505</v>
      </c>
      <c r="W835">
        <v>16933</v>
      </c>
      <c r="X835">
        <v>25729</v>
      </c>
      <c r="Y835">
        <v>4012</v>
      </c>
      <c r="Z835">
        <v>8109</v>
      </c>
      <c r="AA835">
        <v>12490</v>
      </c>
      <c r="AB835">
        <v>5249</v>
      </c>
      <c r="AC835">
        <v>24440</v>
      </c>
      <c r="AD835">
        <v>11369</v>
      </c>
      <c r="AE835">
        <v>12949</v>
      </c>
      <c r="AF835">
        <v>782540</v>
      </c>
      <c r="AG835">
        <v>408045</v>
      </c>
      <c r="AH835">
        <v>54289</v>
      </c>
      <c r="AI835">
        <v>374495</v>
      </c>
      <c r="AJ835">
        <v>136.19999999999999</v>
      </c>
      <c r="AK835">
        <v>204.1</v>
      </c>
      <c r="AL835">
        <v>119</v>
      </c>
      <c r="AM835">
        <v>206.3</v>
      </c>
      <c r="AO835">
        <v>200.4</v>
      </c>
      <c r="AQ835">
        <v>134.74209999999999</v>
      </c>
      <c r="AR835">
        <v>119.3082</v>
      </c>
      <c r="AS835">
        <v>109.82989999999999</v>
      </c>
      <c r="AT835">
        <v>7213</v>
      </c>
      <c r="AU835">
        <v>23.89</v>
      </c>
      <c r="AV835">
        <v>38</v>
      </c>
      <c r="AW835">
        <v>134</v>
      </c>
      <c r="AX835">
        <v>8.1999999999999993</v>
      </c>
    </row>
    <row r="836" spans="1:50">
      <c r="A836" s="415">
        <v>39630</v>
      </c>
      <c r="B836">
        <v>806296</v>
      </c>
      <c r="C836">
        <v>4.3</v>
      </c>
      <c r="D836">
        <v>1277.7</v>
      </c>
      <c r="E836">
        <v>1086952</v>
      </c>
      <c r="F836">
        <v>52970</v>
      </c>
      <c r="G836">
        <v>372755</v>
      </c>
      <c r="H836">
        <v>714196</v>
      </c>
      <c r="I836">
        <v>89129</v>
      </c>
      <c r="J836">
        <v>80264</v>
      </c>
      <c r="K836">
        <v>47651</v>
      </c>
      <c r="L836">
        <v>68936</v>
      </c>
      <c r="M836">
        <v>106403</v>
      </c>
      <c r="N836">
        <v>37459</v>
      </c>
      <c r="O836">
        <v>12858</v>
      </c>
      <c r="P836">
        <v>18042</v>
      </c>
      <c r="Q836">
        <v>35616</v>
      </c>
      <c r="R836">
        <v>310609</v>
      </c>
      <c r="S836">
        <v>80068</v>
      </c>
      <c r="T836">
        <v>87395</v>
      </c>
      <c r="U836">
        <v>302727</v>
      </c>
      <c r="V836">
        <v>7882</v>
      </c>
      <c r="W836">
        <v>17684</v>
      </c>
      <c r="X836">
        <v>25752</v>
      </c>
      <c r="Y836">
        <v>3731</v>
      </c>
      <c r="Z836">
        <v>8207</v>
      </c>
      <c r="AA836">
        <v>12098</v>
      </c>
      <c r="AB836">
        <v>5696</v>
      </c>
      <c r="AC836">
        <v>24854</v>
      </c>
      <c r="AD836">
        <v>10951</v>
      </c>
      <c r="AE836">
        <v>13208</v>
      </c>
      <c r="AF836">
        <v>776343</v>
      </c>
      <c r="AG836">
        <v>411470</v>
      </c>
      <c r="AH836">
        <v>52515</v>
      </c>
      <c r="AI836">
        <v>364873</v>
      </c>
      <c r="AJ836">
        <v>136.9</v>
      </c>
      <c r="AK836">
        <v>207.9</v>
      </c>
      <c r="AL836">
        <v>119.7</v>
      </c>
      <c r="AM836">
        <v>209.6</v>
      </c>
      <c r="AO836">
        <v>203.4</v>
      </c>
      <c r="AQ836">
        <v>134.99680000000001</v>
      </c>
      <c r="AR836">
        <v>117.5231</v>
      </c>
      <c r="AS836">
        <v>109.69929999999999</v>
      </c>
      <c r="AT836">
        <v>7160</v>
      </c>
      <c r="AU836">
        <v>23.98</v>
      </c>
      <c r="AV836">
        <v>37.799999999999997</v>
      </c>
      <c r="AW836">
        <v>117</v>
      </c>
      <c r="AX836">
        <v>8</v>
      </c>
    </row>
    <row r="837" spans="1:50">
      <c r="A837" s="415">
        <v>39661</v>
      </c>
      <c r="E837">
        <v>1070075</v>
      </c>
      <c r="F837">
        <v>54884</v>
      </c>
      <c r="G837">
        <v>360382</v>
      </c>
      <c r="H837">
        <v>709693</v>
      </c>
      <c r="I837">
        <v>85226</v>
      </c>
      <c r="J837">
        <v>81947</v>
      </c>
      <c r="K837">
        <v>47132</v>
      </c>
      <c r="L837">
        <v>68358</v>
      </c>
      <c r="M837">
        <v>108059</v>
      </c>
      <c r="N837">
        <v>38212</v>
      </c>
      <c r="O837">
        <v>12843</v>
      </c>
      <c r="P837">
        <v>17016</v>
      </c>
      <c r="Q837">
        <v>36066</v>
      </c>
      <c r="R837">
        <v>313684</v>
      </c>
      <c r="S837">
        <v>81821</v>
      </c>
      <c r="T837">
        <v>89199</v>
      </c>
      <c r="U837">
        <v>305899</v>
      </c>
      <c r="V837">
        <v>7785</v>
      </c>
      <c r="W837">
        <v>16465</v>
      </c>
      <c r="X837">
        <v>26020</v>
      </c>
      <c r="Y837">
        <v>3609</v>
      </c>
      <c r="Z837">
        <v>8679</v>
      </c>
      <c r="AA837">
        <v>12658</v>
      </c>
      <c r="AB837">
        <v>5485</v>
      </c>
      <c r="AC837">
        <v>24265</v>
      </c>
      <c r="AD837">
        <v>11204</v>
      </c>
      <c r="AE837">
        <v>13104</v>
      </c>
      <c r="AF837">
        <v>756391</v>
      </c>
      <c r="AG837">
        <v>403794</v>
      </c>
      <c r="AH837">
        <v>54380</v>
      </c>
      <c r="AI837">
        <v>352598</v>
      </c>
      <c r="AJ837">
        <v>136.9</v>
      </c>
      <c r="AK837">
        <v>207.9</v>
      </c>
      <c r="AL837">
        <v>119.9</v>
      </c>
      <c r="AM837">
        <v>212.7</v>
      </c>
      <c r="AO837">
        <v>206.5</v>
      </c>
      <c r="AQ837">
        <v>126.4033</v>
      </c>
      <c r="AR837">
        <v>113.2801</v>
      </c>
      <c r="AS837">
        <v>107.41370000000001</v>
      </c>
      <c r="AT837">
        <v>7114</v>
      </c>
      <c r="AU837">
        <v>24.21</v>
      </c>
      <c r="AV837">
        <v>37.799999999999997</v>
      </c>
      <c r="AW837">
        <v>79</v>
      </c>
      <c r="AX837">
        <v>8.1999999999999993</v>
      </c>
    </row>
    <row r="838" spans="1:50">
      <c r="A838" s="415">
        <v>39692</v>
      </c>
      <c r="E838">
        <v>1059579</v>
      </c>
      <c r="F838">
        <v>57161</v>
      </c>
      <c r="G838">
        <v>348206</v>
      </c>
      <c r="H838">
        <v>711372</v>
      </c>
      <c r="I838">
        <v>82703</v>
      </c>
      <c r="J838">
        <v>81772</v>
      </c>
      <c r="K838">
        <v>47198</v>
      </c>
      <c r="L838">
        <v>69950</v>
      </c>
      <c r="M838">
        <v>105143</v>
      </c>
      <c r="N838">
        <v>37836</v>
      </c>
      <c r="O838">
        <v>13153</v>
      </c>
      <c r="P838">
        <v>16821</v>
      </c>
      <c r="Q838">
        <v>35715</v>
      </c>
      <c r="R838">
        <v>308559</v>
      </c>
      <c r="S838">
        <v>81638</v>
      </c>
      <c r="T838">
        <v>85900</v>
      </c>
      <c r="U838">
        <v>300748</v>
      </c>
      <c r="V838">
        <v>7810</v>
      </c>
      <c r="W838">
        <v>16405</v>
      </c>
      <c r="X838">
        <v>25651</v>
      </c>
      <c r="Y838">
        <v>3166</v>
      </c>
      <c r="Z838">
        <v>8175</v>
      </c>
      <c r="AA838">
        <v>11678</v>
      </c>
      <c r="AB838">
        <v>4606</v>
      </c>
      <c r="AC838">
        <v>24710</v>
      </c>
      <c r="AD838">
        <v>11343</v>
      </c>
      <c r="AE838">
        <v>13828</v>
      </c>
      <c r="AF838">
        <v>751020</v>
      </c>
      <c r="AG838">
        <v>410624</v>
      </c>
      <c r="AH838">
        <v>56654</v>
      </c>
      <c r="AI838">
        <v>340396</v>
      </c>
      <c r="AJ838">
        <v>137.6</v>
      </c>
      <c r="AK838">
        <v>207.5</v>
      </c>
      <c r="AL838">
        <v>120.3</v>
      </c>
      <c r="AM838">
        <v>214</v>
      </c>
      <c r="AO838">
        <v>206.3</v>
      </c>
      <c r="AQ838">
        <v>122.62860000000001</v>
      </c>
      <c r="AR838">
        <v>110.3736</v>
      </c>
      <c r="AS838">
        <v>104.6185</v>
      </c>
      <c r="AT838">
        <v>7044</v>
      </c>
      <c r="AU838">
        <v>24.23</v>
      </c>
      <c r="AV838">
        <v>37.4</v>
      </c>
      <c r="AW838">
        <v>111</v>
      </c>
      <c r="AX838">
        <v>9.9</v>
      </c>
    </row>
    <row r="839" spans="1:50">
      <c r="A839" s="415">
        <v>39722</v>
      </c>
      <c r="B839">
        <v>761743</v>
      </c>
      <c r="C839">
        <v>4.3</v>
      </c>
      <c r="D839">
        <v>1233.0999999999999</v>
      </c>
      <c r="E839">
        <v>1055959</v>
      </c>
      <c r="F839">
        <v>59197</v>
      </c>
      <c r="G839">
        <v>336824</v>
      </c>
      <c r="H839">
        <v>719135</v>
      </c>
      <c r="I839">
        <v>80491</v>
      </c>
      <c r="J839">
        <v>83075</v>
      </c>
      <c r="K839">
        <v>48001</v>
      </c>
      <c r="L839">
        <v>68076</v>
      </c>
      <c r="M839">
        <v>107141</v>
      </c>
      <c r="N839">
        <v>37826</v>
      </c>
      <c r="O839">
        <v>13623</v>
      </c>
      <c r="P839">
        <v>17153</v>
      </c>
      <c r="Q839">
        <v>36319</v>
      </c>
      <c r="R839">
        <v>314332</v>
      </c>
      <c r="S839">
        <v>82927</v>
      </c>
      <c r="T839">
        <v>87516</v>
      </c>
      <c r="U839">
        <v>306812</v>
      </c>
      <c r="V839">
        <v>7520</v>
      </c>
      <c r="W839">
        <v>16747</v>
      </c>
      <c r="X839">
        <v>26427</v>
      </c>
      <c r="Y839">
        <v>3383</v>
      </c>
      <c r="Z839">
        <v>8852</v>
      </c>
      <c r="AA839">
        <v>11322</v>
      </c>
      <c r="AB839">
        <v>5037</v>
      </c>
      <c r="AC839">
        <v>25977</v>
      </c>
      <c r="AD839">
        <v>11121</v>
      </c>
      <c r="AE839">
        <v>13550</v>
      </c>
      <c r="AF839">
        <v>741627</v>
      </c>
      <c r="AG839">
        <v>412323</v>
      </c>
      <c r="AH839">
        <v>58710</v>
      </c>
      <c r="AI839">
        <v>329304</v>
      </c>
      <c r="AJ839">
        <v>138.30000000000001</v>
      </c>
      <c r="AK839">
        <v>207.8</v>
      </c>
      <c r="AL839">
        <v>120.6</v>
      </c>
      <c r="AM839">
        <v>212.5</v>
      </c>
      <c r="AO839">
        <v>201.8</v>
      </c>
      <c r="AQ839">
        <v>118.443</v>
      </c>
      <c r="AR839">
        <v>106.7787</v>
      </c>
      <c r="AS839">
        <v>102.9259</v>
      </c>
      <c r="AT839">
        <v>6967</v>
      </c>
      <c r="AU839">
        <v>24.25</v>
      </c>
      <c r="AV839">
        <v>37.5</v>
      </c>
      <c r="AW839">
        <v>73</v>
      </c>
      <c r="AX839">
        <v>10.8</v>
      </c>
    </row>
    <row r="840" spans="1:50">
      <c r="A840" s="415">
        <v>39753</v>
      </c>
      <c r="E840">
        <v>1035033</v>
      </c>
      <c r="F840">
        <v>58739</v>
      </c>
      <c r="G840">
        <v>320284</v>
      </c>
      <c r="H840">
        <v>714749</v>
      </c>
      <c r="I840">
        <v>77345</v>
      </c>
      <c r="J840">
        <v>84013</v>
      </c>
      <c r="K840">
        <v>48862</v>
      </c>
      <c r="L840">
        <v>67926</v>
      </c>
      <c r="M840">
        <v>105973</v>
      </c>
      <c r="N840">
        <v>36508</v>
      </c>
      <c r="O840">
        <v>14815</v>
      </c>
      <c r="P840">
        <v>17682</v>
      </c>
      <c r="Q840">
        <v>35347</v>
      </c>
      <c r="R840">
        <v>316897</v>
      </c>
      <c r="S840">
        <v>83884</v>
      </c>
      <c r="T840">
        <v>86849</v>
      </c>
      <c r="U840">
        <v>309153</v>
      </c>
      <c r="V840">
        <v>7744</v>
      </c>
      <c r="W840">
        <v>17405</v>
      </c>
      <c r="X840">
        <v>25682</v>
      </c>
      <c r="Y840">
        <v>3191</v>
      </c>
      <c r="Z840">
        <v>8425</v>
      </c>
      <c r="AA840">
        <v>12130</v>
      </c>
      <c r="AB840">
        <v>5185</v>
      </c>
      <c r="AC840">
        <v>26267</v>
      </c>
      <c r="AD840">
        <v>11389</v>
      </c>
      <c r="AE840">
        <v>13617</v>
      </c>
      <c r="AF840">
        <v>718137</v>
      </c>
      <c r="AG840">
        <v>405596</v>
      </c>
      <c r="AH840">
        <v>58318</v>
      </c>
      <c r="AI840">
        <v>312540</v>
      </c>
      <c r="AJ840">
        <v>138.6</v>
      </c>
      <c r="AK840">
        <v>207.3</v>
      </c>
      <c r="AL840">
        <v>122</v>
      </c>
      <c r="AM840">
        <v>210.6</v>
      </c>
      <c r="AO840">
        <v>199.6</v>
      </c>
      <c r="AQ840">
        <v>110.46810000000001</v>
      </c>
      <c r="AR840">
        <v>100.6544</v>
      </c>
      <c r="AS840">
        <v>97.785899999999998</v>
      </c>
      <c r="AT840">
        <v>6813</v>
      </c>
      <c r="AU840">
        <v>24.41</v>
      </c>
      <c r="AV840">
        <v>37.299999999999997</v>
      </c>
      <c r="AW840">
        <v>70</v>
      </c>
      <c r="AX840">
        <v>12.7</v>
      </c>
    </row>
    <row r="841" spans="1:50">
      <c r="A841" s="415">
        <v>39783</v>
      </c>
      <c r="E841">
        <v>999139</v>
      </c>
      <c r="F841">
        <v>58850</v>
      </c>
      <c r="G841">
        <v>301332</v>
      </c>
      <c r="H841">
        <v>697808</v>
      </c>
      <c r="I841">
        <v>72896</v>
      </c>
      <c r="J841">
        <v>81003</v>
      </c>
      <c r="K841">
        <v>47933</v>
      </c>
      <c r="L841">
        <v>64685</v>
      </c>
      <c r="M841">
        <v>104881</v>
      </c>
      <c r="N841">
        <v>33329</v>
      </c>
      <c r="O841">
        <v>15143</v>
      </c>
      <c r="P841">
        <v>17425</v>
      </c>
      <c r="Q841">
        <v>34860</v>
      </c>
      <c r="R841">
        <v>311957</v>
      </c>
      <c r="S841">
        <v>80885</v>
      </c>
      <c r="T841">
        <v>86524</v>
      </c>
      <c r="U841">
        <v>304622</v>
      </c>
      <c r="V841">
        <v>7334</v>
      </c>
      <c r="W841">
        <v>17070</v>
      </c>
      <c r="X841">
        <v>25342</v>
      </c>
      <c r="Y841">
        <v>3124</v>
      </c>
      <c r="Z841">
        <v>8480</v>
      </c>
      <c r="AA841">
        <v>10258</v>
      </c>
      <c r="AB841">
        <v>5666</v>
      </c>
      <c r="AC841">
        <v>26091</v>
      </c>
      <c r="AD841">
        <v>11317</v>
      </c>
      <c r="AE841">
        <v>14337</v>
      </c>
      <c r="AF841">
        <v>687183</v>
      </c>
      <c r="AG841">
        <v>393186</v>
      </c>
      <c r="AH841">
        <v>58386</v>
      </c>
      <c r="AI841">
        <v>293997</v>
      </c>
      <c r="AJ841">
        <v>138.80000000000001</v>
      </c>
      <c r="AK841">
        <v>206.9</v>
      </c>
      <c r="AL841">
        <v>121.8</v>
      </c>
      <c r="AM841">
        <v>208.5</v>
      </c>
      <c r="AO841">
        <v>194.8</v>
      </c>
      <c r="AQ841">
        <v>103.7623</v>
      </c>
      <c r="AR841">
        <v>98.404399999999995</v>
      </c>
      <c r="AS841">
        <v>92.452500000000001</v>
      </c>
      <c r="AT841">
        <v>6701</v>
      </c>
      <c r="AU841">
        <v>24.56</v>
      </c>
      <c r="AV841">
        <v>37.200000000000003</v>
      </c>
      <c r="AW841">
        <v>64</v>
      </c>
      <c r="AX841">
        <v>15.3</v>
      </c>
    </row>
    <row r="842" spans="1:50">
      <c r="A842" s="415">
        <v>39814</v>
      </c>
      <c r="B842">
        <v>697774</v>
      </c>
      <c r="C842">
        <v>4.0999999999999996</v>
      </c>
      <c r="D842">
        <v>1164.5999999999999</v>
      </c>
      <c r="E842">
        <v>975099</v>
      </c>
      <c r="F842">
        <v>64403</v>
      </c>
      <c r="G842">
        <v>291523</v>
      </c>
      <c r="H842">
        <v>683576</v>
      </c>
      <c r="I842">
        <v>68643</v>
      </c>
      <c r="J842">
        <v>80846</v>
      </c>
      <c r="K842">
        <v>46907</v>
      </c>
      <c r="L842">
        <v>62660</v>
      </c>
      <c r="M842">
        <v>106430</v>
      </c>
      <c r="N842">
        <v>30390</v>
      </c>
      <c r="O842">
        <v>14383</v>
      </c>
      <c r="P842">
        <v>15626</v>
      </c>
      <c r="Q842">
        <v>35012</v>
      </c>
      <c r="R842">
        <v>309552</v>
      </c>
      <c r="S842">
        <v>80732</v>
      </c>
      <c r="T842">
        <v>87797</v>
      </c>
      <c r="U842">
        <v>301899</v>
      </c>
      <c r="V842">
        <v>7653</v>
      </c>
      <c r="W842">
        <v>15315</v>
      </c>
      <c r="X842">
        <v>26211</v>
      </c>
      <c r="Y842">
        <v>3130</v>
      </c>
      <c r="Z842">
        <v>8677</v>
      </c>
      <c r="AA842">
        <v>10983</v>
      </c>
      <c r="AB842">
        <v>4638</v>
      </c>
      <c r="AC842">
        <v>24542</v>
      </c>
      <c r="AD842">
        <v>10432</v>
      </c>
      <c r="AE842">
        <v>14826</v>
      </c>
      <c r="AF842">
        <v>665547</v>
      </c>
      <c r="AG842">
        <v>381677</v>
      </c>
      <c r="AH842">
        <v>63869</v>
      </c>
      <c r="AI842">
        <v>283870</v>
      </c>
      <c r="AJ842">
        <v>140.69999999999999</v>
      </c>
      <c r="AK842">
        <v>211.1</v>
      </c>
      <c r="AL842">
        <v>123.5</v>
      </c>
      <c r="AM842">
        <v>207.3</v>
      </c>
      <c r="AO842">
        <v>193.3</v>
      </c>
      <c r="AQ842">
        <v>95.261899999999997</v>
      </c>
      <c r="AR842">
        <v>91.2851</v>
      </c>
      <c r="AS842">
        <v>88.403899999999993</v>
      </c>
      <c r="AT842">
        <v>6567</v>
      </c>
      <c r="AU842">
        <v>24.56</v>
      </c>
      <c r="AV842">
        <v>37.299999999999997</v>
      </c>
      <c r="AW842">
        <v>41</v>
      </c>
      <c r="AX842">
        <v>18.2</v>
      </c>
    </row>
    <row r="843" spans="1:50">
      <c r="A843" s="415">
        <v>39845</v>
      </c>
      <c r="E843">
        <v>971708</v>
      </c>
      <c r="F843">
        <v>67038</v>
      </c>
      <c r="G843">
        <v>276113</v>
      </c>
      <c r="H843">
        <v>695595</v>
      </c>
      <c r="I843">
        <v>67281</v>
      </c>
      <c r="J843">
        <v>81852</v>
      </c>
      <c r="K843">
        <v>47933</v>
      </c>
      <c r="L843">
        <v>59548</v>
      </c>
      <c r="M843">
        <v>108516</v>
      </c>
      <c r="N843">
        <v>30874</v>
      </c>
      <c r="O843">
        <v>14684</v>
      </c>
      <c r="P843">
        <v>16398</v>
      </c>
      <c r="Q843">
        <v>37115</v>
      </c>
      <c r="R843">
        <v>321367</v>
      </c>
      <c r="S843">
        <v>81762</v>
      </c>
      <c r="T843">
        <v>90338</v>
      </c>
      <c r="U843">
        <v>313191</v>
      </c>
      <c r="V843">
        <v>8176</v>
      </c>
      <c r="W843">
        <v>16072</v>
      </c>
      <c r="X843">
        <v>28088</v>
      </c>
      <c r="Y843">
        <v>3460</v>
      </c>
      <c r="Z843">
        <v>9213</v>
      </c>
      <c r="AA843">
        <v>13346</v>
      </c>
      <c r="AB843">
        <v>5982</v>
      </c>
      <c r="AC843">
        <v>24261</v>
      </c>
      <c r="AD843">
        <v>11027</v>
      </c>
      <c r="AE843">
        <v>14699</v>
      </c>
      <c r="AF843">
        <v>650342</v>
      </c>
      <c r="AG843">
        <v>382404</v>
      </c>
      <c r="AH843">
        <v>66482</v>
      </c>
      <c r="AI843">
        <v>267938</v>
      </c>
      <c r="AJ843">
        <v>140.19999999999999</v>
      </c>
      <c r="AK843">
        <v>207.2</v>
      </c>
      <c r="AL843">
        <v>123.4</v>
      </c>
      <c r="AM843">
        <v>205.1</v>
      </c>
      <c r="AO843">
        <v>191.2</v>
      </c>
      <c r="AQ843">
        <v>97.723100000000002</v>
      </c>
      <c r="AR843">
        <v>90.269400000000005</v>
      </c>
      <c r="AS843">
        <v>86.916600000000003</v>
      </c>
      <c r="AT843">
        <v>6446</v>
      </c>
      <c r="AU843">
        <v>24.6</v>
      </c>
      <c r="AV843">
        <v>37.4</v>
      </c>
      <c r="AW843">
        <v>82</v>
      </c>
      <c r="AX843">
        <v>21.4</v>
      </c>
    </row>
    <row r="844" spans="1:50">
      <c r="A844" s="415">
        <v>39873</v>
      </c>
      <c r="E844">
        <v>963793</v>
      </c>
      <c r="F844">
        <v>64842</v>
      </c>
      <c r="G844">
        <v>262528</v>
      </c>
      <c r="H844">
        <v>701265</v>
      </c>
      <c r="I844">
        <v>64736</v>
      </c>
      <c r="J844">
        <v>80220</v>
      </c>
      <c r="K844">
        <v>47829</v>
      </c>
      <c r="L844">
        <v>57314</v>
      </c>
      <c r="M844">
        <v>111374</v>
      </c>
      <c r="N844">
        <v>30782</v>
      </c>
      <c r="O844">
        <v>14050</v>
      </c>
      <c r="P844">
        <v>16118</v>
      </c>
      <c r="Q844">
        <v>34992</v>
      </c>
      <c r="R844">
        <v>325481</v>
      </c>
      <c r="S844">
        <v>80107</v>
      </c>
      <c r="T844">
        <v>93324</v>
      </c>
      <c r="U844">
        <v>317598</v>
      </c>
      <c r="V844">
        <v>7883</v>
      </c>
      <c r="W844">
        <v>15799</v>
      </c>
      <c r="X844">
        <v>25761</v>
      </c>
      <c r="Y844">
        <v>3873</v>
      </c>
      <c r="Z844">
        <v>9212</v>
      </c>
      <c r="AA844">
        <v>17434</v>
      </c>
      <c r="AB844">
        <v>6079</v>
      </c>
      <c r="AC844">
        <v>26194</v>
      </c>
      <c r="AD844">
        <v>10920</v>
      </c>
      <c r="AE844">
        <v>14624</v>
      </c>
      <c r="AF844">
        <v>638312</v>
      </c>
      <c r="AG844">
        <v>383667</v>
      </c>
      <c r="AH844">
        <v>64284</v>
      </c>
      <c r="AI844">
        <v>254645</v>
      </c>
      <c r="AJ844">
        <v>139.30000000000001</v>
      </c>
      <c r="AK844">
        <v>205.1</v>
      </c>
      <c r="AL844">
        <v>124.1</v>
      </c>
      <c r="AM844">
        <v>204.4</v>
      </c>
      <c r="AO844">
        <v>190.2</v>
      </c>
      <c r="AQ844">
        <v>86.818799999999996</v>
      </c>
      <c r="AR844">
        <v>84.795100000000005</v>
      </c>
      <c r="AS844">
        <v>84.032499999999999</v>
      </c>
      <c r="AT844">
        <v>6291</v>
      </c>
      <c r="AU844">
        <v>24.76</v>
      </c>
      <c r="AV844">
        <v>37.200000000000003</v>
      </c>
      <c r="AW844">
        <v>47</v>
      </c>
      <c r="AX844">
        <v>21.1</v>
      </c>
    </row>
    <row r="845" spans="1:50">
      <c r="A845" s="415">
        <v>39904</v>
      </c>
      <c r="B845">
        <v>685288</v>
      </c>
      <c r="C845">
        <v>4</v>
      </c>
      <c r="D845">
        <v>1109.2</v>
      </c>
      <c r="E845">
        <v>932482</v>
      </c>
      <c r="F845">
        <v>64279</v>
      </c>
      <c r="G845">
        <v>251235</v>
      </c>
      <c r="H845">
        <v>681247</v>
      </c>
      <c r="I845">
        <v>61813</v>
      </c>
      <c r="J845">
        <v>80423</v>
      </c>
      <c r="K845">
        <v>46710</v>
      </c>
      <c r="L845">
        <v>55312</v>
      </c>
      <c r="M845">
        <v>108547</v>
      </c>
      <c r="N845">
        <v>31186</v>
      </c>
      <c r="O845">
        <v>14154</v>
      </c>
      <c r="P845">
        <v>16304</v>
      </c>
      <c r="Q845">
        <v>34684</v>
      </c>
      <c r="R845">
        <v>318896</v>
      </c>
      <c r="S845">
        <v>80229</v>
      </c>
      <c r="T845">
        <v>90970</v>
      </c>
      <c r="U845">
        <v>311619</v>
      </c>
      <c r="V845">
        <v>7277</v>
      </c>
      <c r="W845">
        <v>16007</v>
      </c>
      <c r="X845">
        <v>25190</v>
      </c>
      <c r="Y845">
        <v>3371</v>
      </c>
      <c r="Z845">
        <v>8821</v>
      </c>
      <c r="AA845">
        <v>16617</v>
      </c>
      <c r="AB845">
        <v>6141</v>
      </c>
      <c r="AC845">
        <v>24674</v>
      </c>
      <c r="AD845">
        <v>10948</v>
      </c>
      <c r="AE845">
        <v>14221</v>
      </c>
      <c r="AF845">
        <v>613586</v>
      </c>
      <c r="AG845">
        <v>369627</v>
      </c>
      <c r="AH845">
        <v>63750</v>
      </c>
      <c r="AI845">
        <v>243958</v>
      </c>
      <c r="AJ845">
        <v>138.9</v>
      </c>
      <c r="AK845">
        <v>209.5</v>
      </c>
      <c r="AL845">
        <v>123.8</v>
      </c>
      <c r="AM845">
        <v>203.1</v>
      </c>
      <c r="AO845">
        <v>188.1</v>
      </c>
      <c r="AQ845">
        <v>82.0428</v>
      </c>
      <c r="AR845">
        <v>83.454300000000003</v>
      </c>
      <c r="AS845">
        <v>82.4452</v>
      </c>
      <c r="AT845">
        <v>6154</v>
      </c>
      <c r="AU845">
        <v>24.8</v>
      </c>
      <c r="AV845">
        <v>37.200000000000003</v>
      </c>
      <c r="AW845">
        <v>24</v>
      </c>
      <c r="AX845">
        <v>18.7</v>
      </c>
    </row>
    <row r="846" spans="1:50">
      <c r="A846" s="415">
        <v>39934</v>
      </c>
      <c r="E846">
        <v>920020</v>
      </c>
      <c r="F846">
        <v>63751</v>
      </c>
      <c r="G846">
        <v>244399</v>
      </c>
      <c r="H846">
        <v>675621</v>
      </c>
      <c r="I846">
        <v>58363</v>
      </c>
      <c r="J846">
        <v>80498</v>
      </c>
      <c r="K846">
        <v>46162</v>
      </c>
      <c r="L846">
        <v>55161</v>
      </c>
      <c r="M846">
        <v>108806</v>
      </c>
      <c r="N846">
        <v>29344</v>
      </c>
      <c r="O846">
        <v>14535</v>
      </c>
      <c r="P846">
        <v>15217</v>
      </c>
      <c r="Q846">
        <v>35913</v>
      </c>
      <c r="R846">
        <v>317075</v>
      </c>
      <c r="S846">
        <v>80409</v>
      </c>
      <c r="T846">
        <v>90842</v>
      </c>
      <c r="U846">
        <v>309864</v>
      </c>
      <c r="V846">
        <v>7211</v>
      </c>
      <c r="W846">
        <v>14941</v>
      </c>
      <c r="X846">
        <v>26274</v>
      </c>
      <c r="Y846">
        <v>3609</v>
      </c>
      <c r="Z846">
        <v>9623</v>
      </c>
      <c r="AA846">
        <v>13807</v>
      </c>
      <c r="AB846">
        <v>5427</v>
      </c>
      <c r="AC846">
        <v>24607</v>
      </c>
      <c r="AD846">
        <v>11311</v>
      </c>
      <c r="AE846">
        <v>14339</v>
      </c>
      <c r="AF846">
        <v>602945</v>
      </c>
      <c r="AG846">
        <v>365757</v>
      </c>
      <c r="AH846">
        <v>63219</v>
      </c>
      <c r="AI846">
        <v>237188</v>
      </c>
      <c r="AJ846">
        <v>138.5</v>
      </c>
      <c r="AK846">
        <v>207.6</v>
      </c>
      <c r="AL846">
        <v>124</v>
      </c>
      <c r="AM846">
        <v>202.6</v>
      </c>
      <c r="AO846">
        <v>186.9</v>
      </c>
      <c r="AQ846">
        <v>78.885300000000001</v>
      </c>
      <c r="AR846">
        <v>81.550200000000004</v>
      </c>
      <c r="AS846">
        <v>81.989099999999993</v>
      </c>
      <c r="AT846">
        <v>6100</v>
      </c>
      <c r="AU846">
        <v>24.77</v>
      </c>
      <c r="AV846">
        <v>37.299999999999997</v>
      </c>
      <c r="AW846">
        <v>46</v>
      </c>
      <c r="AX846">
        <v>19.2</v>
      </c>
    </row>
    <row r="847" spans="1:50">
      <c r="A847" s="415">
        <v>39965</v>
      </c>
      <c r="E847">
        <v>912530</v>
      </c>
      <c r="F847">
        <v>59897</v>
      </c>
      <c r="G847">
        <v>245226</v>
      </c>
      <c r="H847">
        <v>667304</v>
      </c>
      <c r="I847">
        <v>54204</v>
      </c>
      <c r="J847">
        <v>82980</v>
      </c>
      <c r="K847">
        <v>46267</v>
      </c>
      <c r="L847">
        <v>53647</v>
      </c>
      <c r="M847">
        <v>108359</v>
      </c>
      <c r="N847">
        <v>27214</v>
      </c>
      <c r="O847">
        <v>14665</v>
      </c>
      <c r="P847">
        <v>15487</v>
      </c>
      <c r="Q847">
        <v>36479</v>
      </c>
      <c r="R847">
        <v>320961</v>
      </c>
      <c r="S847">
        <v>82881</v>
      </c>
      <c r="T847">
        <v>90419</v>
      </c>
      <c r="U847">
        <v>313078</v>
      </c>
      <c r="V847">
        <v>7883</v>
      </c>
      <c r="W847">
        <v>15208</v>
      </c>
      <c r="X847">
        <v>27023</v>
      </c>
      <c r="Y847">
        <v>3940</v>
      </c>
      <c r="Z847">
        <v>9732</v>
      </c>
      <c r="AA847">
        <v>13526</v>
      </c>
      <c r="AB847">
        <v>5324</v>
      </c>
      <c r="AC847">
        <v>23838</v>
      </c>
      <c r="AD847">
        <v>11650</v>
      </c>
      <c r="AE847">
        <v>14711</v>
      </c>
      <c r="AF847">
        <v>591569</v>
      </c>
      <c r="AG847">
        <v>354227</v>
      </c>
      <c r="AH847">
        <v>59394</v>
      </c>
      <c r="AI847">
        <v>237343</v>
      </c>
      <c r="AJ847">
        <v>138.30000000000001</v>
      </c>
      <c r="AK847">
        <v>204.9</v>
      </c>
      <c r="AL847">
        <v>124.1</v>
      </c>
      <c r="AM847">
        <v>201.8</v>
      </c>
      <c r="AO847">
        <v>187.1</v>
      </c>
      <c r="AQ847">
        <v>78.778099999999995</v>
      </c>
      <c r="AR847">
        <v>81.129599999999996</v>
      </c>
      <c r="AS847">
        <v>81.841399999999993</v>
      </c>
      <c r="AT847">
        <v>6010</v>
      </c>
      <c r="AU847">
        <v>24.85</v>
      </c>
      <c r="AV847">
        <v>37.200000000000003</v>
      </c>
      <c r="AW847">
        <v>61</v>
      </c>
      <c r="AX847">
        <v>17.399999999999999</v>
      </c>
    </row>
    <row r="848" spans="1:50">
      <c r="A848" s="415">
        <v>39995</v>
      </c>
      <c r="B848">
        <v>694939</v>
      </c>
      <c r="C848">
        <v>3.9</v>
      </c>
      <c r="D848">
        <v>1083.7</v>
      </c>
      <c r="E848">
        <v>911438</v>
      </c>
      <c r="F848">
        <v>58244</v>
      </c>
      <c r="G848">
        <v>252642</v>
      </c>
      <c r="H848">
        <v>658796</v>
      </c>
      <c r="I848">
        <v>52280</v>
      </c>
      <c r="J848">
        <v>83856</v>
      </c>
      <c r="K848">
        <v>44406</v>
      </c>
      <c r="L848">
        <v>52132</v>
      </c>
      <c r="M848">
        <v>105770</v>
      </c>
      <c r="N848">
        <v>25181</v>
      </c>
      <c r="O848">
        <v>14068</v>
      </c>
      <c r="P848">
        <v>15531</v>
      </c>
      <c r="Q848">
        <v>38278</v>
      </c>
      <c r="R848">
        <v>322593</v>
      </c>
      <c r="S848">
        <v>83780</v>
      </c>
      <c r="T848">
        <v>89001</v>
      </c>
      <c r="U848">
        <v>314092</v>
      </c>
      <c r="V848">
        <v>8501</v>
      </c>
      <c r="W848">
        <v>15223</v>
      </c>
      <c r="X848">
        <v>28955</v>
      </c>
      <c r="Y848">
        <v>3861</v>
      </c>
      <c r="Z848">
        <v>9915</v>
      </c>
      <c r="AA848">
        <v>13371</v>
      </c>
      <c r="AB848">
        <v>5550</v>
      </c>
      <c r="AC848">
        <v>23873</v>
      </c>
      <c r="AD848">
        <v>11411</v>
      </c>
      <c r="AE848">
        <v>14894</v>
      </c>
      <c r="AF848">
        <v>588845</v>
      </c>
      <c r="AG848">
        <v>344704</v>
      </c>
      <c r="AH848">
        <v>57699</v>
      </c>
      <c r="AI848">
        <v>244141</v>
      </c>
      <c r="AJ848">
        <v>137.9</v>
      </c>
      <c r="AK848">
        <v>203.1</v>
      </c>
      <c r="AL848">
        <v>124</v>
      </c>
      <c r="AM848">
        <v>201.6</v>
      </c>
      <c r="AO848">
        <v>187.6</v>
      </c>
      <c r="AQ848">
        <v>79.677999999999997</v>
      </c>
      <c r="AR848">
        <v>82.081800000000001</v>
      </c>
      <c r="AS848">
        <v>82.045100000000005</v>
      </c>
      <c r="AT848">
        <v>5932</v>
      </c>
      <c r="AU848">
        <v>24.85</v>
      </c>
      <c r="AV848">
        <v>37.4</v>
      </c>
      <c r="AW848">
        <v>45</v>
      </c>
      <c r="AX848">
        <v>18.2</v>
      </c>
    </row>
    <row r="849" spans="1:50">
      <c r="A849" s="415">
        <v>40026</v>
      </c>
      <c r="E849">
        <v>900112</v>
      </c>
      <c r="F849">
        <v>56118</v>
      </c>
      <c r="G849">
        <v>258774</v>
      </c>
      <c r="H849">
        <v>641338</v>
      </c>
      <c r="I849">
        <v>49238</v>
      </c>
      <c r="J849">
        <v>83320</v>
      </c>
      <c r="K849">
        <v>44037</v>
      </c>
      <c r="L849">
        <v>49817</v>
      </c>
      <c r="M849">
        <v>102198</v>
      </c>
      <c r="N849">
        <v>23033</v>
      </c>
      <c r="O849">
        <v>13322</v>
      </c>
      <c r="P849">
        <v>14969</v>
      </c>
      <c r="Q849">
        <v>38296</v>
      </c>
      <c r="R849">
        <v>314453</v>
      </c>
      <c r="S849">
        <v>83239</v>
      </c>
      <c r="T849">
        <v>85308</v>
      </c>
      <c r="U849">
        <v>306447</v>
      </c>
      <c r="V849">
        <v>8007</v>
      </c>
      <c r="W849">
        <v>14741</v>
      </c>
      <c r="X849">
        <v>29150</v>
      </c>
      <c r="Y849">
        <v>3740</v>
      </c>
      <c r="Z849">
        <v>9755</v>
      </c>
      <c r="AA849">
        <v>12654</v>
      </c>
      <c r="AB849">
        <v>5574</v>
      </c>
      <c r="AC849">
        <v>23462</v>
      </c>
      <c r="AD849">
        <v>11064</v>
      </c>
      <c r="AE849">
        <v>14207</v>
      </c>
      <c r="AF849">
        <v>585659</v>
      </c>
      <c r="AG849">
        <v>334891</v>
      </c>
      <c r="AH849">
        <v>55482</v>
      </c>
      <c r="AI849">
        <v>250768</v>
      </c>
      <c r="AJ849">
        <v>137.19999999999999</v>
      </c>
      <c r="AK849">
        <v>202.1</v>
      </c>
      <c r="AL849">
        <v>123.6</v>
      </c>
      <c r="AM849">
        <v>201.2</v>
      </c>
      <c r="AO849">
        <v>188.1</v>
      </c>
      <c r="AQ849">
        <v>77.174099999999996</v>
      </c>
      <c r="AR849">
        <v>81.9589</v>
      </c>
      <c r="AS849">
        <v>82.621399999999994</v>
      </c>
      <c r="AT849">
        <v>5855</v>
      </c>
      <c r="AU849">
        <v>24.89</v>
      </c>
      <c r="AV849">
        <v>37.4</v>
      </c>
      <c r="AW849">
        <v>58</v>
      </c>
      <c r="AX849">
        <v>16.5</v>
      </c>
    </row>
    <row r="850" spans="1:50">
      <c r="A850" s="415">
        <v>40057</v>
      </c>
      <c r="E850">
        <v>887241</v>
      </c>
      <c r="F850">
        <v>52833</v>
      </c>
      <c r="G850">
        <v>262509</v>
      </c>
      <c r="H850">
        <v>624731</v>
      </c>
      <c r="I850">
        <v>49091</v>
      </c>
      <c r="J850">
        <v>83418</v>
      </c>
      <c r="K850">
        <v>43694</v>
      </c>
      <c r="L850">
        <v>45797</v>
      </c>
      <c r="M850">
        <v>97999</v>
      </c>
      <c r="N850">
        <v>21972</v>
      </c>
      <c r="O850">
        <v>13232</v>
      </c>
      <c r="P850">
        <v>14847</v>
      </c>
      <c r="Q850">
        <v>38237</v>
      </c>
      <c r="R850">
        <v>310870</v>
      </c>
      <c r="S850">
        <v>83271</v>
      </c>
      <c r="T850">
        <v>81956</v>
      </c>
      <c r="U850">
        <v>302497</v>
      </c>
      <c r="V850">
        <v>8374</v>
      </c>
      <c r="W850">
        <v>14592</v>
      </c>
      <c r="X850">
        <v>29155</v>
      </c>
      <c r="Y850">
        <v>3656</v>
      </c>
      <c r="Z850">
        <v>10297</v>
      </c>
      <c r="AA850">
        <v>11569</v>
      </c>
      <c r="AB850">
        <v>5310</v>
      </c>
      <c r="AC850">
        <v>23837</v>
      </c>
      <c r="AD850">
        <v>11221</v>
      </c>
      <c r="AE850">
        <v>14116</v>
      </c>
      <c r="AF850">
        <v>576370</v>
      </c>
      <c r="AG850">
        <v>322235</v>
      </c>
      <c r="AH850">
        <v>52194</v>
      </c>
      <c r="AI850">
        <v>254135</v>
      </c>
      <c r="AJ850">
        <v>136.80000000000001</v>
      </c>
      <c r="AK850">
        <v>201.8</v>
      </c>
      <c r="AL850">
        <v>123.3</v>
      </c>
      <c r="AM850">
        <v>201.9</v>
      </c>
      <c r="AO850">
        <v>189.3</v>
      </c>
      <c r="AQ850">
        <v>76.372100000000003</v>
      </c>
      <c r="AR850">
        <v>80.774000000000001</v>
      </c>
      <c r="AS850">
        <v>82.378399999999999</v>
      </c>
      <c r="AT850">
        <v>5787</v>
      </c>
      <c r="AU850">
        <v>24.88</v>
      </c>
      <c r="AV850">
        <v>37.5</v>
      </c>
      <c r="AW850">
        <v>64</v>
      </c>
      <c r="AX850">
        <v>17.100000000000001</v>
      </c>
    </row>
    <row r="851" spans="1:50">
      <c r="A851" s="415">
        <v>40087</v>
      </c>
      <c r="B851">
        <v>668697</v>
      </c>
      <c r="C851">
        <v>3.7</v>
      </c>
      <c r="D851">
        <v>1037.4000000000001</v>
      </c>
      <c r="E851">
        <v>871391</v>
      </c>
      <c r="F851">
        <v>52513</v>
      </c>
      <c r="G851">
        <v>263232</v>
      </c>
      <c r="H851">
        <v>608159</v>
      </c>
      <c r="I851">
        <v>45461</v>
      </c>
      <c r="J851">
        <v>83753</v>
      </c>
      <c r="K851">
        <v>43221</v>
      </c>
      <c r="L851">
        <v>45555</v>
      </c>
      <c r="M851">
        <v>95749</v>
      </c>
      <c r="N851">
        <v>20042</v>
      </c>
      <c r="O851">
        <v>12893</v>
      </c>
      <c r="P851">
        <v>14829</v>
      </c>
      <c r="Q851">
        <v>36737</v>
      </c>
      <c r="R851">
        <v>307866</v>
      </c>
      <c r="S851">
        <v>83639</v>
      </c>
      <c r="T851">
        <v>80796</v>
      </c>
      <c r="U851">
        <v>299576</v>
      </c>
      <c r="V851">
        <v>8290</v>
      </c>
      <c r="W851">
        <v>14597</v>
      </c>
      <c r="X851">
        <v>28136</v>
      </c>
      <c r="Y851">
        <v>3524</v>
      </c>
      <c r="Z851">
        <v>10087</v>
      </c>
      <c r="AA851">
        <v>9932</v>
      </c>
      <c r="AB851">
        <v>6256</v>
      </c>
      <c r="AC851">
        <v>23650</v>
      </c>
      <c r="AD851">
        <v>11287</v>
      </c>
      <c r="AE851">
        <v>14517</v>
      </c>
      <c r="AF851">
        <v>563525</v>
      </c>
      <c r="AG851">
        <v>308583</v>
      </c>
      <c r="AH851">
        <v>52021</v>
      </c>
      <c r="AI851">
        <v>254942</v>
      </c>
      <c r="AJ851">
        <v>136.19999999999999</v>
      </c>
      <c r="AK851">
        <v>200.6</v>
      </c>
      <c r="AL851">
        <v>123.2</v>
      </c>
      <c r="AM851">
        <v>202.1</v>
      </c>
      <c r="AO851">
        <v>189.7</v>
      </c>
      <c r="AQ851">
        <v>67.741399999999999</v>
      </c>
      <c r="AR851">
        <v>74.965100000000007</v>
      </c>
      <c r="AS851">
        <v>81.031999999999996</v>
      </c>
      <c r="AT851">
        <v>5716</v>
      </c>
      <c r="AU851">
        <v>25.01</v>
      </c>
      <c r="AV851">
        <v>36.4</v>
      </c>
      <c r="AW851">
        <v>55</v>
      </c>
      <c r="AX851">
        <v>18.7</v>
      </c>
    </row>
    <row r="852" spans="1:50">
      <c r="A852" s="415">
        <v>40118</v>
      </c>
      <c r="E852">
        <v>858493</v>
      </c>
      <c r="F852">
        <v>51349</v>
      </c>
      <c r="G852">
        <v>263973</v>
      </c>
      <c r="H852">
        <v>594521</v>
      </c>
      <c r="I852">
        <v>45375</v>
      </c>
      <c r="J852">
        <v>80417</v>
      </c>
      <c r="K852">
        <v>40806</v>
      </c>
      <c r="L852">
        <v>44243</v>
      </c>
      <c r="M852">
        <v>93335</v>
      </c>
      <c r="N852">
        <v>18636</v>
      </c>
      <c r="O852">
        <v>12865</v>
      </c>
      <c r="P852">
        <v>15532</v>
      </c>
      <c r="Q852">
        <v>36415</v>
      </c>
      <c r="R852">
        <v>302635</v>
      </c>
      <c r="S852">
        <v>80289</v>
      </c>
      <c r="T852">
        <v>78778</v>
      </c>
      <c r="U852">
        <v>294604</v>
      </c>
      <c r="V852">
        <v>8031</v>
      </c>
      <c r="W852">
        <v>15038</v>
      </c>
      <c r="X852">
        <v>27912</v>
      </c>
      <c r="Y852">
        <v>3576</v>
      </c>
      <c r="Z852">
        <v>9257</v>
      </c>
      <c r="AA852">
        <v>10020</v>
      </c>
      <c r="AB852">
        <v>6069</v>
      </c>
      <c r="AC852">
        <v>25145</v>
      </c>
      <c r="AD852">
        <v>10220</v>
      </c>
      <c r="AE852">
        <v>15164</v>
      </c>
      <c r="AF852">
        <v>555858</v>
      </c>
      <c r="AG852">
        <v>299917</v>
      </c>
      <c r="AH852">
        <v>50901</v>
      </c>
      <c r="AI852">
        <v>255941</v>
      </c>
      <c r="AJ852">
        <v>135.9</v>
      </c>
      <c r="AK852">
        <v>199.9</v>
      </c>
      <c r="AL852">
        <v>123.8</v>
      </c>
      <c r="AM852">
        <v>202</v>
      </c>
      <c r="AN852">
        <v>100</v>
      </c>
      <c r="AO852">
        <v>189.2</v>
      </c>
      <c r="AQ852">
        <v>74.443200000000004</v>
      </c>
      <c r="AR852">
        <v>81.982500000000002</v>
      </c>
      <c r="AS852">
        <v>82.722999999999999</v>
      </c>
      <c r="AT852">
        <v>5696</v>
      </c>
      <c r="AU852">
        <v>25.03</v>
      </c>
      <c r="AV852">
        <v>37.5</v>
      </c>
      <c r="AW852">
        <v>65</v>
      </c>
      <c r="AX852">
        <v>19.399999999999999</v>
      </c>
    </row>
    <row r="853" spans="1:50">
      <c r="A853" s="415">
        <v>40148</v>
      </c>
      <c r="E853">
        <v>842609</v>
      </c>
      <c r="F853">
        <v>43060</v>
      </c>
      <c r="G853">
        <v>264592</v>
      </c>
      <c r="H853">
        <v>578017</v>
      </c>
      <c r="I853">
        <v>45397</v>
      </c>
      <c r="J853">
        <v>78511</v>
      </c>
      <c r="K853">
        <v>40687</v>
      </c>
      <c r="L853">
        <v>43719</v>
      </c>
      <c r="M853">
        <v>91868</v>
      </c>
      <c r="N853">
        <v>17333</v>
      </c>
      <c r="O853">
        <v>12936</v>
      </c>
      <c r="P853">
        <v>15574</v>
      </c>
      <c r="Q853">
        <v>35649</v>
      </c>
      <c r="R853">
        <v>300330</v>
      </c>
      <c r="S853">
        <v>78431</v>
      </c>
      <c r="T853">
        <v>77632</v>
      </c>
      <c r="U853">
        <v>291538</v>
      </c>
      <c r="V853">
        <v>8792</v>
      </c>
      <c r="W853">
        <v>15042</v>
      </c>
      <c r="X853">
        <v>27137</v>
      </c>
      <c r="Y853">
        <v>3493</v>
      </c>
      <c r="Z853">
        <v>9861</v>
      </c>
      <c r="AA853">
        <v>10016</v>
      </c>
      <c r="AB853">
        <v>6431</v>
      </c>
      <c r="AC853">
        <v>24759</v>
      </c>
      <c r="AD853">
        <v>10219</v>
      </c>
      <c r="AE853">
        <v>15288</v>
      </c>
      <c r="AF853">
        <v>542280</v>
      </c>
      <c r="AG853">
        <v>286479</v>
      </c>
      <c r="AH853">
        <v>42551</v>
      </c>
      <c r="AI853">
        <v>255801</v>
      </c>
      <c r="AJ853">
        <v>136.1</v>
      </c>
      <c r="AK853">
        <v>198.5</v>
      </c>
      <c r="AL853">
        <v>124.1</v>
      </c>
      <c r="AM853">
        <v>202.3</v>
      </c>
      <c r="AN853">
        <v>100</v>
      </c>
      <c r="AO853">
        <v>189.4</v>
      </c>
      <c r="AQ853">
        <v>69.730400000000003</v>
      </c>
      <c r="AR853">
        <v>74.331400000000002</v>
      </c>
      <c r="AS853">
        <v>81.022400000000005</v>
      </c>
      <c r="AT853">
        <v>5654</v>
      </c>
      <c r="AU853">
        <v>24.99</v>
      </c>
      <c r="AV853">
        <v>37</v>
      </c>
      <c r="AW853">
        <v>77</v>
      </c>
      <c r="AX853">
        <v>22.7</v>
      </c>
    </row>
    <row r="854" spans="1:50">
      <c r="A854" s="415">
        <v>40179</v>
      </c>
      <c r="B854">
        <v>651802</v>
      </c>
      <c r="C854">
        <v>3.5</v>
      </c>
      <c r="D854">
        <v>991.6</v>
      </c>
      <c r="E854">
        <v>822114</v>
      </c>
      <c r="F854">
        <v>45540</v>
      </c>
      <c r="G854">
        <v>263680</v>
      </c>
      <c r="H854">
        <v>558433</v>
      </c>
      <c r="I854">
        <v>43401</v>
      </c>
      <c r="J854">
        <v>78277</v>
      </c>
      <c r="K854">
        <v>40013</v>
      </c>
      <c r="L854">
        <v>40898</v>
      </c>
      <c r="M854">
        <v>93389</v>
      </c>
      <c r="N854">
        <v>15582</v>
      </c>
      <c r="O854">
        <v>12215</v>
      </c>
      <c r="P854">
        <v>13153</v>
      </c>
      <c r="Q854">
        <v>35875</v>
      </c>
      <c r="R854">
        <v>298296</v>
      </c>
      <c r="S854">
        <v>78173</v>
      </c>
      <c r="T854">
        <v>79360</v>
      </c>
      <c r="U854">
        <v>289442</v>
      </c>
      <c r="V854">
        <v>8854</v>
      </c>
      <c r="W854">
        <v>12553</v>
      </c>
      <c r="X854">
        <v>26650</v>
      </c>
      <c r="Y854">
        <v>2983</v>
      </c>
      <c r="Z854">
        <v>9242</v>
      </c>
      <c r="AA854">
        <v>10252</v>
      </c>
      <c r="AB854">
        <v>6188</v>
      </c>
      <c r="AC854">
        <v>26991</v>
      </c>
      <c r="AD854">
        <v>10470</v>
      </c>
      <c r="AE854">
        <v>14010</v>
      </c>
      <c r="AF854">
        <v>523818</v>
      </c>
      <c r="AG854">
        <v>268992</v>
      </c>
      <c r="AH854">
        <v>45115</v>
      </c>
      <c r="AI854">
        <v>254826</v>
      </c>
      <c r="AJ854">
        <v>135.9</v>
      </c>
      <c r="AK854">
        <v>198.3</v>
      </c>
      <c r="AL854">
        <v>123.9</v>
      </c>
      <c r="AM854">
        <v>202.6</v>
      </c>
      <c r="AN854">
        <v>100.2</v>
      </c>
      <c r="AO854">
        <v>190.3</v>
      </c>
      <c r="AQ854">
        <v>68.528400000000005</v>
      </c>
      <c r="AR854">
        <v>77.671199999999999</v>
      </c>
      <c r="AS854">
        <v>82.559799999999996</v>
      </c>
      <c r="AT854">
        <v>5580</v>
      </c>
      <c r="AU854">
        <v>25.12</v>
      </c>
      <c r="AV854">
        <v>37.5</v>
      </c>
      <c r="AW854">
        <v>58</v>
      </c>
      <c r="AX854">
        <v>24.7</v>
      </c>
    </row>
    <row r="855" spans="1:50">
      <c r="A855" s="415">
        <v>40210</v>
      </c>
      <c r="E855">
        <v>814885</v>
      </c>
      <c r="F855">
        <v>45685</v>
      </c>
      <c r="G855">
        <v>263649</v>
      </c>
      <c r="H855">
        <v>551236</v>
      </c>
      <c r="I855">
        <v>42364</v>
      </c>
      <c r="J855">
        <v>78587</v>
      </c>
      <c r="K855">
        <v>38296</v>
      </c>
      <c r="L855">
        <v>41677</v>
      </c>
      <c r="M855">
        <v>91693</v>
      </c>
      <c r="N855">
        <v>14339</v>
      </c>
      <c r="O855">
        <v>12187</v>
      </c>
      <c r="P855">
        <v>13623</v>
      </c>
      <c r="Q855">
        <v>37406</v>
      </c>
      <c r="R855">
        <v>292195</v>
      </c>
      <c r="S855">
        <v>78487</v>
      </c>
      <c r="T855">
        <v>77621</v>
      </c>
      <c r="U855">
        <v>283667</v>
      </c>
      <c r="V855">
        <v>8529</v>
      </c>
      <c r="W855">
        <v>13082</v>
      </c>
      <c r="X855">
        <v>27914</v>
      </c>
      <c r="Y855">
        <v>3101</v>
      </c>
      <c r="Z855">
        <v>9276</v>
      </c>
      <c r="AA855">
        <v>9222</v>
      </c>
      <c r="AB855">
        <v>5922</v>
      </c>
      <c r="AC855">
        <v>23107</v>
      </c>
      <c r="AD855">
        <v>9863</v>
      </c>
      <c r="AE855">
        <v>13540</v>
      </c>
      <c r="AF855">
        <v>522690</v>
      </c>
      <c r="AG855">
        <v>267569</v>
      </c>
      <c r="AH855">
        <v>45228</v>
      </c>
      <c r="AI855">
        <v>255121</v>
      </c>
      <c r="AJ855">
        <v>136</v>
      </c>
      <c r="AK855">
        <v>197.9</v>
      </c>
      <c r="AL855">
        <v>123.7</v>
      </c>
      <c r="AM855">
        <v>203.8</v>
      </c>
      <c r="AN855">
        <v>100.2</v>
      </c>
      <c r="AO855">
        <v>192.2</v>
      </c>
      <c r="AQ855">
        <v>66.366500000000002</v>
      </c>
      <c r="AR855">
        <v>75.781499999999994</v>
      </c>
      <c r="AS855">
        <v>82.727099999999993</v>
      </c>
      <c r="AT855">
        <v>5500</v>
      </c>
      <c r="AU855">
        <v>25.25</v>
      </c>
      <c r="AV855">
        <v>36.5</v>
      </c>
      <c r="AW855">
        <v>73</v>
      </c>
      <c r="AX855">
        <v>27.1</v>
      </c>
    </row>
    <row r="856" spans="1:50">
      <c r="A856" s="415">
        <v>40238</v>
      </c>
      <c r="E856">
        <v>821849</v>
      </c>
      <c r="F856">
        <v>49495</v>
      </c>
      <c r="G856">
        <v>263220</v>
      </c>
      <c r="H856">
        <v>558630</v>
      </c>
      <c r="I856">
        <v>41665</v>
      </c>
      <c r="J856">
        <v>80544</v>
      </c>
      <c r="K856">
        <v>38687</v>
      </c>
      <c r="L856">
        <v>39727</v>
      </c>
      <c r="M856">
        <v>90607</v>
      </c>
      <c r="N856">
        <v>12516</v>
      </c>
      <c r="O856">
        <v>12164</v>
      </c>
      <c r="P856">
        <v>14839</v>
      </c>
      <c r="Q856">
        <v>39344</v>
      </c>
      <c r="R856">
        <v>300311</v>
      </c>
      <c r="S856">
        <v>80394</v>
      </c>
      <c r="T856">
        <v>76182</v>
      </c>
      <c r="U856">
        <v>291016</v>
      </c>
      <c r="V856">
        <v>9295</v>
      </c>
      <c r="W856">
        <v>13773</v>
      </c>
      <c r="X856">
        <v>29801</v>
      </c>
      <c r="Y856">
        <v>2787</v>
      </c>
      <c r="Z856">
        <v>9671</v>
      </c>
      <c r="AA856">
        <v>11260</v>
      </c>
      <c r="AB856">
        <v>6419</v>
      </c>
      <c r="AC856">
        <v>24756</v>
      </c>
      <c r="AD856">
        <v>9738</v>
      </c>
      <c r="AE856">
        <v>13660</v>
      </c>
      <c r="AF856">
        <v>521538</v>
      </c>
      <c r="AG856">
        <v>267614</v>
      </c>
      <c r="AH856">
        <v>49045</v>
      </c>
      <c r="AI856">
        <v>253924</v>
      </c>
      <c r="AJ856">
        <v>136.1</v>
      </c>
      <c r="AK856">
        <v>196.3</v>
      </c>
      <c r="AL856">
        <v>123.7</v>
      </c>
      <c r="AM856">
        <v>204.6</v>
      </c>
      <c r="AN856">
        <v>100</v>
      </c>
      <c r="AO856">
        <v>193.7</v>
      </c>
      <c r="AQ856">
        <v>74.405500000000004</v>
      </c>
      <c r="AR856">
        <v>77.916499999999999</v>
      </c>
      <c r="AS856">
        <v>84.220500000000001</v>
      </c>
      <c r="AT856">
        <v>5537</v>
      </c>
      <c r="AU856">
        <v>25.17</v>
      </c>
      <c r="AV856">
        <v>37.299999999999997</v>
      </c>
      <c r="AW856">
        <v>84</v>
      </c>
      <c r="AX856">
        <v>24.9</v>
      </c>
    </row>
    <row r="857" spans="1:50">
      <c r="A857" s="415">
        <v>40269</v>
      </c>
      <c r="B857">
        <v>663471</v>
      </c>
      <c r="C857">
        <v>3.5</v>
      </c>
      <c r="D857">
        <v>1030</v>
      </c>
      <c r="E857">
        <v>829664</v>
      </c>
      <c r="F857">
        <v>46406</v>
      </c>
      <c r="G857">
        <v>264593</v>
      </c>
      <c r="H857">
        <v>565071</v>
      </c>
      <c r="I857">
        <v>40424</v>
      </c>
      <c r="J857">
        <v>82460</v>
      </c>
      <c r="K857">
        <v>38857</v>
      </c>
      <c r="L857">
        <v>39624</v>
      </c>
      <c r="M857">
        <v>89232</v>
      </c>
      <c r="N857">
        <v>12112</v>
      </c>
      <c r="O857">
        <v>12193</v>
      </c>
      <c r="P857">
        <v>14996</v>
      </c>
      <c r="Q857">
        <v>39830</v>
      </c>
      <c r="R857">
        <v>307905</v>
      </c>
      <c r="S857">
        <v>82327</v>
      </c>
      <c r="T857">
        <v>75422</v>
      </c>
      <c r="U857">
        <v>297886</v>
      </c>
      <c r="V857">
        <v>10019</v>
      </c>
      <c r="W857">
        <v>14429</v>
      </c>
      <c r="X857">
        <v>30429</v>
      </c>
      <c r="Y857">
        <v>2440</v>
      </c>
      <c r="Z857">
        <v>9460</v>
      </c>
      <c r="AA857">
        <v>11952</v>
      </c>
      <c r="AB857">
        <v>7589</v>
      </c>
      <c r="AC857">
        <v>26265</v>
      </c>
      <c r="AD857">
        <v>10498</v>
      </c>
      <c r="AE857">
        <v>14157</v>
      </c>
      <c r="AF857">
        <v>521759</v>
      </c>
      <c r="AG857">
        <v>267185</v>
      </c>
      <c r="AH857">
        <v>45738</v>
      </c>
      <c r="AI857">
        <v>254574</v>
      </c>
      <c r="AJ857">
        <v>135.30000000000001</v>
      </c>
      <c r="AK857">
        <v>194.6</v>
      </c>
      <c r="AL857">
        <v>124.1</v>
      </c>
      <c r="AM857">
        <v>205.9</v>
      </c>
      <c r="AN857">
        <v>100.3</v>
      </c>
      <c r="AO857">
        <v>196.5</v>
      </c>
      <c r="AQ857">
        <v>83.531800000000004</v>
      </c>
      <c r="AR857">
        <v>83.335099999999997</v>
      </c>
      <c r="AS857">
        <v>86.719800000000006</v>
      </c>
      <c r="AT857">
        <v>5553</v>
      </c>
      <c r="AU857">
        <v>25.1</v>
      </c>
      <c r="AV857">
        <v>38.1</v>
      </c>
      <c r="AW857">
        <v>85</v>
      </c>
      <c r="AX857">
        <v>21.8</v>
      </c>
    </row>
    <row r="858" spans="1:50">
      <c r="A858" s="415">
        <v>40299</v>
      </c>
      <c r="E858">
        <v>823447</v>
      </c>
      <c r="F858">
        <v>43685</v>
      </c>
      <c r="G858">
        <v>263020</v>
      </c>
      <c r="H858">
        <v>560427</v>
      </c>
      <c r="I858">
        <v>39927</v>
      </c>
      <c r="J858">
        <v>84312</v>
      </c>
      <c r="K858">
        <v>39486</v>
      </c>
      <c r="L858">
        <v>37892</v>
      </c>
      <c r="M858">
        <v>89130</v>
      </c>
      <c r="N858">
        <v>11384</v>
      </c>
      <c r="O858">
        <v>11746</v>
      </c>
      <c r="P858">
        <v>15931</v>
      </c>
      <c r="Q858">
        <v>39839</v>
      </c>
      <c r="R858">
        <v>306066</v>
      </c>
      <c r="S858">
        <v>84171</v>
      </c>
      <c r="T858">
        <v>75468</v>
      </c>
      <c r="U858">
        <v>295941</v>
      </c>
      <c r="V858">
        <v>10124</v>
      </c>
      <c r="W858">
        <v>15301</v>
      </c>
      <c r="X858">
        <v>30218</v>
      </c>
      <c r="Y858">
        <v>2724</v>
      </c>
      <c r="Z858">
        <v>9545</v>
      </c>
      <c r="AA858">
        <v>10088</v>
      </c>
      <c r="AB858">
        <v>7035</v>
      </c>
      <c r="AC858">
        <v>25398</v>
      </c>
      <c r="AD858">
        <v>9988</v>
      </c>
      <c r="AE858">
        <v>13539</v>
      </c>
      <c r="AF858">
        <v>517381</v>
      </c>
      <c r="AG858">
        <v>264485</v>
      </c>
      <c r="AH858">
        <v>43094</v>
      </c>
      <c r="AI858">
        <v>252896</v>
      </c>
      <c r="AJ858">
        <v>135.19999999999999</v>
      </c>
      <c r="AK858">
        <v>193.3</v>
      </c>
      <c r="AL858">
        <v>123.6</v>
      </c>
      <c r="AM858">
        <v>207.1</v>
      </c>
      <c r="AN858">
        <v>100.3</v>
      </c>
      <c r="AO858">
        <v>198.9</v>
      </c>
      <c r="AQ858">
        <v>80.987099999999998</v>
      </c>
      <c r="AR858">
        <v>81.340699999999998</v>
      </c>
      <c r="AS858">
        <v>86.928799999999995</v>
      </c>
      <c r="AT858">
        <v>5520</v>
      </c>
      <c r="AU858">
        <v>25.15</v>
      </c>
      <c r="AV858">
        <v>37.700000000000003</v>
      </c>
      <c r="AW858">
        <v>78</v>
      </c>
      <c r="AX858">
        <v>20.100000000000001</v>
      </c>
    </row>
    <row r="859" spans="1:50">
      <c r="A859" s="415">
        <v>40330</v>
      </c>
      <c r="E859">
        <v>821943</v>
      </c>
      <c r="F859">
        <v>42717</v>
      </c>
      <c r="G859">
        <v>261202</v>
      </c>
      <c r="H859">
        <v>560741</v>
      </c>
      <c r="I859">
        <v>40972</v>
      </c>
      <c r="J859">
        <v>82259</v>
      </c>
      <c r="K859">
        <v>38733</v>
      </c>
      <c r="L859">
        <v>37772</v>
      </c>
      <c r="M859">
        <v>89350</v>
      </c>
      <c r="N859">
        <v>11384</v>
      </c>
      <c r="O859">
        <v>11358</v>
      </c>
      <c r="P859">
        <v>16047</v>
      </c>
      <c r="Q859">
        <v>38969</v>
      </c>
      <c r="R859">
        <v>307056</v>
      </c>
      <c r="S859">
        <v>82149</v>
      </c>
      <c r="T859">
        <v>75903</v>
      </c>
      <c r="U859">
        <v>296372</v>
      </c>
      <c r="V859">
        <v>10684</v>
      </c>
      <c r="W859">
        <v>15460</v>
      </c>
      <c r="X859">
        <v>28907</v>
      </c>
      <c r="Y859">
        <v>2673</v>
      </c>
      <c r="Z859">
        <v>9654</v>
      </c>
      <c r="AA859">
        <v>11645</v>
      </c>
      <c r="AB859">
        <v>8118</v>
      </c>
      <c r="AC859">
        <v>25859</v>
      </c>
      <c r="AD859">
        <v>10177</v>
      </c>
      <c r="AE859">
        <v>13509</v>
      </c>
      <c r="AF859">
        <v>514886</v>
      </c>
      <c r="AG859">
        <v>264369</v>
      </c>
      <c r="AH859">
        <v>42111</v>
      </c>
      <c r="AI859">
        <v>250518</v>
      </c>
      <c r="AJ859">
        <v>135.30000000000001</v>
      </c>
      <c r="AK859">
        <v>192.3</v>
      </c>
      <c r="AL859">
        <v>122.3</v>
      </c>
      <c r="AM859">
        <v>206.3</v>
      </c>
      <c r="AN859">
        <v>100.2</v>
      </c>
      <c r="AO859">
        <v>197.2</v>
      </c>
      <c r="AQ859">
        <v>79.994100000000003</v>
      </c>
      <c r="AR859">
        <v>81.819000000000003</v>
      </c>
      <c r="AS859">
        <v>86.837900000000005</v>
      </c>
      <c r="AT859">
        <v>5516</v>
      </c>
      <c r="AU859">
        <v>25.12</v>
      </c>
      <c r="AV859">
        <v>37.700000000000003</v>
      </c>
      <c r="AW859">
        <v>74</v>
      </c>
      <c r="AX859">
        <v>20.100000000000001</v>
      </c>
    </row>
    <row r="860" spans="1:50">
      <c r="A860" s="415">
        <v>40360</v>
      </c>
      <c r="B860">
        <v>658163</v>
      </c>
      <c r="C860">
        <v>3.5</v>
      </c>
      <c r="D860">
        <v>1017.1</v>
      </c>
      <c r="E860">
        <v>799694</v>
      </c>
      <c r="F860">
        <v>41220</v>
      </c>
      <c r="G860">
        <v>254964</v>
      </c>
      <c r="H860">
        <v>544730</v>
      </c>
      <c r="I860">
        <v>38519</v>
      </c>
      <c r="J860">
        <v>77325</v>
      </c>
      <c r="K860">
        <v>38735</v>
      </c>
      <c r="L860">
        <v>35884</v>
      </c>
      <c r="M860">
        <v>89760</v>
      </c>
      <c r="N860">
        <v>11239</v>
      </c>
      <c r="O860">
        <v>10842</v>
      </c>
      <c r="P860">
        <v>15875</v>
      </c>
      <c r="Q860">
        <v>38788</v>
      </c>
      <c r="R860">
        <v>302457</v>
      </c>
      <c r="S860">
        <v>77216</v>
      </c>
      <c r="T860">
        <v>76740</v>
      </c>
      <c r="U860">
        <v>291847</v>
      </c>
      <c r="V860">
        <v>10610</v>
      </c>
      <c r="W860">
        <v>15219</v>
      </c>
      <c r="X860">
        <v>28636</v>
      </c>
      <c r="Y860">
        <v>2730</v>
      </c>
      <c r="Z860">
        <v>9721</v>
      </c>
      <c r="AA860">
        <v>12124</v>
      </c>
      <c r="AB860">
        <v>7205</v>
      </c>
      <c r="AC860">
        <v>26344</v>
      </c>
      <c r="AD860">
        <v>10674</v>
      </c>
      <c r="AE860">
        <v>13453</v>
      </c>
      <c r="AF860">
        <v>497237</v>
      </c>
      <c r="AG860">
        <v>252883</v>
      </c>
      <c r="AH860">
        <v>40652</v>
      </c>
      <c r="AI860">
        <v>244354</v>
      </c>
      <c r="AJ860">
        <v>135.30000000000001</v>
      </c>
      <c r="AK860">
        <v>191.7</v>
      </c>
      <c r="AL860">
        <v>122.2</v>
      </c>
      <c r="AM860">
        <v>206</v>
      </c>
      <c r="AN860">
        <v>100.3</v>
      </c>
      <c r="AO860">
        <v>195.6</v>
      </c>
      <c r="AQ860">
        <v>78.065299999999993</v>
      </c>
      <c r="AR860">
        <v>82.139399999999995</v>
      </c>
      <c r="AS860">
        <v>86.378299999999996</v>
      </c>
      <c r="AT860">
        <v>5508</v>
      </c>
      <c r="AU860">
        <v>25.17</v>
      </c>
      <c r="AV860">
        <v>37.799999999999997</v>
      </c>
      <c r="AW860">
        <v>102</v>
      </c>
      <c r="AX860">
        <v>17.3</v>
      </c>
    </row>
    <row r="861" spans="1:50">
      <c r="A861" s="415">
        <v>40391</v>
      </c>
      <c r="E861">
        <v>802030</v>
      </c>
      <c r="F861">
        <v>39610</v>
      </c>
      <c r="G861">
        <v>249367</v>
      </c>
      <c r="H861">
        <v>552663</v>
      </c>
      <c r="I861">
        <v>40084</v>
      </c>
      <c r="J861">
        <v>84485</v>
      </c>
      <c r="K861">
        <v>39425</v>
      </c>
      <c r="L861">
        <v>36039</v>
      </c>
      <c r="M861">
        <v>88413</v>
      </c>
      <c r="N861">
        <v>11078</v>
      </c>
      <c r="O861">
        <v>10738</v>
      </c>
      <c r="P861">
        <v>16338</v>
      </c>
      <c r="Q861">
        <v>37600</v>
      </c>
      <c r="R861">
        <v>308148</v>
      </c>
      <c r="S861">
        <v>84331</v>
      </c>
      <c r="T861">
        <v>75123</v>
      </c>
      <c r="U861">
        <v>297476</v>
      </c>
      <c r="V861">
        <v>10672</v>
      </c>
      <c r="W861">
        <v>15577</v>
      </c>
      <c r="X861">
        <v>27532</v>
      </c>
      <c r="Y861">
        <v>3202</v>
      </c>
      <c r="Z861">
        <v>9965</v>
      </c>
      <c r="AA861">
        <v>12477</v>
      </c>
      <c r="AB861">
        <v>6760</v>
      </c>
      <c r="AC861">
        <v>26810</v>
      </c>
      <c r="AD861">
        <v>11014</v>
      </c>
      <c r="AE861">
        <v>12903</v>
      </c>
      <c r="AF861">
        <v>493882</v>
      </c>
      <c r="AG861">
        <v>255187</v>
      </c>
      <c r="AH861">
        <v>38943</v>
      </c>
      <c r="AI861">
        <v>238695</v>
      </c>
      <c r="AJ861">
        <v>135</v>
      </c>
      <c r="AK861">
        <v>191.5</v>
      </c>
      <c r="AL861">
        <v>123</v>
      </c>
      <c r="AM861">
        <v>206</v>
      </c>
      <c r="AN861">
        <v>100.2</v>
      </c>
      <c r="AO861">
        <v>194.1</v>
      </c>
      <c r="AQ861">
        <v>80.906400000000005</v>
      </c>
      <c r="AR861">
        <v>82.042500000000004</v>
      </c>
      <c r="AS861">
        <v>86.914100000000005</v>
      </c>
      <c r="AT861">
        <v>5524</v>
      </c>
      <c r="AU861">
        <v>25.17</v>
      </c>
      <c r="AV861">
        <v>38</v>
      </c>
      <c r="AW861">
        <v>52</v>
      </c>
      <c r="AX861">
        <v>17</v>
      </c>
    </row>
    <row r="862" spans="1:50">
      <c r="A862" s="415">
        <v>40422</v>
      </c>
      <c r="E862">
        <v>807728</v>
      </c>
      <c r="F862">
        <v>38217</v>
      </c>
      <c r="G862">
        <v>249015</v>
      </c>
      <c r="H862">
        <v>558713</v>
      </c>
      <c r="I862">
        <v>39025</v>
      </c>
      <c r="J862">
        <v>84542</v>
      </c>
      <c r="K862">
        <v>40364</v>
      </c>
      <c r="L862">
        <v>38678</v>
      </c>
      <c r="M862">
        <v>89509</v>
      </c>
      <c r="N862">
        <v>10626</v>
      </c>
      <c r="O862">
        <v>10670</v>
      </c>
      <c r="P862">
        <v>15983</v>
      </c>
      <c r="Q862">
        <v>41101</v>
      </c>
      <c r="R862">
        <v>316474</v>
      </c>
      <c r="S862">
        <v>84459</v>
      </c>
      <c r="T862">
        <v>76396</v>
      </c>
      <c r="U862">
        <v>305293</v>
      </c>
      <c r="V862">
        <v>11181</v>
      </c>
      <c r="W862">
        <v>15174</v>
      </c>
      <c r="X862">
        <v>31384</v>
      </c>
      <c r="Y862">
        <v>3179</v>
      </c>
      <c r="Z862">
        <v>10411</v>
      </c>
      <c r="AA862">
        <v>12932</v>
      </c>
      <c r="AB862">
        <v>7547</v>
      </c>
      <c r="AC862">
        <v>26314</v>
      </c>
      <c r="AD862">
        <v>11273</v>
      </c>
      <c r="AE862">
        <v>14389</v>
      </c>
      <c r="AF862">
        <v>491254</v>
      </c>
      <c r="AG862">
        <v>253420</v>
      </c>
      <c r="AH862">
        <v>37552</v>
      </c>
      <c r="AI862">
        <v>237834</v>
      </c>
      <c r="AJ862">
        <v>134.9</v>
      </c>
      <c r="AK862">
        <v>190.8</v>
      </c>
      <c r="AL862">
        <v>123.5</v>
      </c>
      <c r="AM862">
        <v>205.9</v>
      </c>
      <c r="AN862">
        <v>100.2</v>
      </c>
      <c r="AO862">
        <v>193.9</v>
      </c>
      <c r="AQ862">
        <v>80.717100000000002</v>
      </c>
      <c r="AR862">
        <v>81.969700000000003</v>
      </c>
      <c r="AS862">
        <v>86.977400000000003</v>
      </c>
      <c r="AT862">
        <v>5501</v>
      </c>
      <c r="AU862">
        <v>25.19</v>
      </c>
      <c r="AV862">
        <v>39.1</v>
      </c>
      <c r="AW862">
        <v>77</v>
      </c>
      <c r="AX862">
        <v>17.2</v>
      </c>
    </row>
    <row r="863" spans="1:50">
      <c r="A863" s="415">
        <v>40452</v>
      </c>
      <c r="B863">
        <v>653583</v>
      </c>
      <c r="C863">
        <v>3.4</v>
      </c>
      <c r="D863">
        <v>1027.8</v>
      </c>
      <c r="E863">
        <v>801372</v>
      </c>
      <c r="F863">
        <v>36890</v>
      </c>
      <c r="G863">
        <v>247981</v>
      </c>
      <c r="H863">
        <v>553391</v>
      </c>
      <c r="I863">
        <v>38960</v>
      </c>
      <c r="J863">
        <v>87053</v>
      </c>
      <c r="K863">
        <v>39629</v>
      </c>
      <c r="L863">
        <v>36053</v>
      </c>
      <c r="M863">
        <v>83548</v>
      </c>
      <c r="N863">
        <v>10152</v>
      </c>
      <c r="O863">
        <v>10461</v>
      </c>
      <c r="P863">
        <v>15452</v>
      </c>
      <c r="Q863">
        <v>37582</v>
      </c>
      <c r="R863">
        <v>307128</v>
      </c>
      <c r="S863">
        <v>86962</v>
      </c>
      <c r="T863">
        <v>71154</v>
      </c>
      <c r="U863">
        <v>295659</v>
      </c>
      <c r="V863">
        <v>11469</v>
      </c>
      <c r="W863">
        <v>14643</v>
      </c>
      <c r="X863">
        <v>27098</v>
      </c>
      <c r="Y863">
        <v>3347</v>
      </c>
      <c r="Z863">
        <v>10071</v>
      </c>
      <c r="AA863">
        <v>13640</v>
      </c>
      <c r="AB863">
        <v>7442</v>
      </c>
      <c r="AC863">
        <v>25995</v>
      </c>
      <c r="AD863">
        <v>10635</v>
      </c>
      <c r="AE863">
        <v>13008</v>
      </c>
      <c r="AF863">
        <v>494245</v>
      </c>
      <c r="AG863">
        <v>257733</v>
      </c>
      <c r="AH863">
        <v>36219</v>
      </c>
      <c r="AI863">
        <v>236512</v>
      </c>
      <c r="AJ863">
        <v>134.80000000000001</v>
      </c>
      <c r="AK863">
        <v>190</v>
      </c>
      <c r="AL863">
        <v>123.3</v>
      </c>
      <c r="AM863">
        <v>206.1</v>
      </c>
      <c r="AN863">
        <v>100.6</v>
      </c>
      <c r="AO863">
        <v>193.8</v>
      </c>
      <c r="AQ863">
        <v>82.950500000000005</v>
      </c>
      <c r="AR863">
        <v>83.726200000000006</v>
      </c>
      <c r="AS863">
        <v>87.028800000000004</v>
      </c>
      <c r="AT863">
        <v>5508</v>
      </c>
      <c r="AU863">
        <v>25.31</v>
      </c>
      <c r="AV863">
        <v>38.200000000000003</v>
      </c>
      <c r="AW863">
        <v>67</v>
      </c>
      <c r="AX863">
        <v>17.3</v>
      </c>
    </row>
    <row r="864" spans="1:50">
      <c r="A864" s="415">
        <v>40483</v>
      </c>
      <c r="E864">
        <v>804151</v>
      </c>
      <c r="F864">
        <v>35195</v>
      </c>
      <c r="G864">
        <v>248808</v>
      </c>
      <c r="H864">
        <v>555344</v>
      </c>
      <c r="I864">
        <v>38329</v>
      </c>
      <c r="J864">
        <v>85148</v>
      </c>
      <c r="K864">
        <v>40292</v>
      </c>
      <c r="L864">
        <v>35488</v>
      </c>
      <c r="M864">
        <v>83549</v>
      </c>
      <c r="N864">
        <v>9882</v>
      </c>
      <c r="O864">
        <v>10209</v>
      </c>
      <c r="P864">
        <v>15626</v>
      </c>
      <c r="Q864">
        <v>36377</v>
      </c>
      <c r="R864">
        <v>301529</v>
      </c>
      <c r="S864">
        <v>85065</v>
      </c>
      <c r="T864">
        <v>70424</v>
      </c>
      <c r="U864">
        <v>290189</v>
      </c>
      <c r="V864">
        <v>11340</v>
      </c>
      <c r="W864">
        <v>14854</v>
      </c>
      <c r="X864">
        <v>26155</v>
      </c>
      <c r="Y864">
        <v>3085</v>
      </c>
      <c r="Z864">
        <v>10449</v>
      </c>
      <c r="AA864">
        <v>12601</v>
      </c>
      <c r="AB864">
        <v>8136</v>
      </c>
      <c r="AC864">
        <v>24450</v>
      </c>
      <c r="AD864">
        <v>10539</v>
      </c>
      <c r="AE864">
        <v>13156</v>
      </c>
      <c r="AF864">
        <v>502623</v>
      </c>
      <c r="AG864">
        <v>265154</v>
      </c>
      <c r="AH864">
        <v>34646</v>
      </c>
      <c r="AI864">
        <v>237468</v>
      </c>
      <c r="AJ864">
        <v>134.9</v>
      </c>
      <c r="AK864">
        <v>188.5</v>
      </c>
      <c r="AL864">
        <v>123.2</v>
      </c>
      <c r="AM864">
        <v>206.7</v>
      </c>
      <c r="AN864">
        <v>100.5</v>
      </c>
      <c r="AO864">
        <v>193.6</v>
      </c>
      <c r="AQ864">
        <v>82.674300000000002</v>
      </c>
      <c r="AR864">
        <v>84.574299999999994</v>
      </c>
      <c r="AS864">
        <v>87.704099999999997</v>
      </c>
      <c r="AT864">
        <v>5506</v>
      </c>
      <c r="AU864">
        <v>25.31</v>
      </c>
      <c r="AV864">
        <v>38.200000000000003</v>
      </c>
      <c r="AW864">
        <v>88</v>
      </c>
      <c r="AX864">
        <v>18.8</v>
      </c>
    </row>
    <row r="865" spans="1:50">
      <c r="A865" s="415">
        <v>40513</v>
      </c>
      <c r="E865">
        <v>789395</v>
      </c>
      <c r="F865">
        <v>31638</v>
      </c>
      <c r="G865">
        <v>248929</v>
      </c>
      <c r="H865">
        <v>540465</v>
      </c>
      <c r="I865">
        <v>37406</v>
      </c>
      <c r="J865">
        <v>82069</v>
      </c>
      <c r="K865">
        <v>39339</v>
      </c>
      <c r="L865">
        <v>34893</v>
      </c>
      <c r="M865">
        <v>82610</v>
      </c>
      <c r="N865">
        <v>10083</v>
      </c>
      <c r="O865">
        <v>9553</v>
      </c>
      <c r="P865">
        <v>14925</v>
      </c>
      <c r="Q865">
        <v>37402</v>
      </c>
      <c r="R865">
        <v>292968</v>
      </c>
      <c r="S865">
        <v>81968</v>
      </c>
      <c r="T865">
        <v>69595</v>
      </c>
      <c r="U865">
        <v>283069</v>
      </c>
      <c r="V865">
        <v>9899</v>
      </c>
      <c r="W865">
        <v>14186</v>
      </c>
      <c r="X865">
        <v>27305</v>
      </c>
      <c r="Y865">
        <v>3129</v>
      </c>
      <c r="Z865">
        <v>9856</v>
      </c>
      <c r="AA865">
        <v>13030</v>
      </c>
      <c r="AB865">
        <v>6901</v>
      </c>
      <c r="AC865">
        <v>23813</v>
      </c>
      <c r="AD865">
        <v>10120</v>
      </c>
      <c r="AE865">
        <v>12298</v>
      </c>
      <c r="AF865">
        <v>496427</v>
      </c>
      <c r="AG865">
        <v>257397</v>
      </c>
      <c r="AH865">
        <v>31102</v>
      </c>
      <c r="AI865">
        <v>239030</v>
      </c>
      <c r="AJ865">
        <v>134.9</v>
      </c>
      <c r="AK865">
        <v>187.8</v>
      </c>
      <c r="AL865">
        <v>124</v>
      </c>
      <c r="AM865">
        <v>207.3</v>
      </c>
      <c r="AN865">
        <v>100.5</v>
      </c>
      <c r="AO865">
        <v>194.2</v>
      </c>
      <c r="AQ865">
        <v>80.339799999999997</v>
      </c>
      <c r="AR865">
        <v>78.870800000000003</v>
      </c>
      <c r="AS865">
        <v>86.547799999999995</v>
      </c>
      <c r="AT865">
        <v>5467</v>
      </c>
      <c r="AU865">
        <v>25.35</v>
      </c>
      <c r="AV865">
        <v>38</v>
      </c>
      <c r="AW865">
        <v>46</v>
      </c>
      <c r="AX865">
        <v>20.7</v>
      </c>
    </row>
    <row r="866" spans="1:50">
      <c r="A866" s="415">
        <v>40544</v>
      </c>
      <c r="B866">
        <v>640087</v>
      </c>
      <c r="C866">
        <v>3.3</v>
      </c>
      <c r="D866">
        <v>983.5</v>
      </c>
      <c r="E866">
        <v>759964</v>
      </c>
      <c r="F866">
        <v>30632</v>
      </c>
      <c r="G866">
        <v>250965</v>
      </c>
      <c r="H866">
        <v>508999</v>
      </c>
      <c r="I866">
        <v>37793</v>
      </c>
      <c r="J866">
        <v>81367</v>
      </c>
      <c r="K866">
        <v>39400</v>
      </c>
      <c r="L866">
        <v>34729</v>
      </c>
      <c r="M866">
        <v>82660</v>
      </c>
      <c r="N866">
        <v>9240</v>
      </c>
      <c r="O866">
        <v>9755</v>
      </c>
      <c r="P866">
        <v>15116</v>
      </c>
      <c r="Q866">
        <v>36184</v>
      </c>
      <c r="R866">
        <v>293706</v>
      </c>
      <c r="S866">
        <v>81293</v>
      </c>
      <c r="T866">
        <v>70245</v>
      </c>
      <c r="U866">
        <v>283290</v>
      </c>
      <c r="V866">
        <v>10416</v>
      </c>
      <c r="W866">
        <v>14488</v>
      </c>
      <c r="X866">
        <v>26703</v>
      </c>
      <c r="Y866">
        <v>3429</v>
      </c>
      <c r="Z866">
        <v>11338</v>
      </c>
      <c r="AA866">
        <v>11659</v>
      </c>
      <c r="AB866">
        <v>7864</v>
      </c>
      <c r="AC866">
        <v>22785</v>
      </c>
      <c r="AD866">
        <v>9843</v>
      </c>
      <c r="AE866">
        <v>12817</v>
      </c>
      <c r="AF866">
        <v>466258</v>
      </c>
      <c r="AG866">
        <v>225709</v>
      </c>
      <c r="AH866">
        <v>29987</v>
      </c>
      <c r="AI866">
        <v>240548</v>
      </c>
      <c r="AJ866">
        <v>135</v>
      </c>
      <c r="AK866">
        <v>185.8</v>
      </c>
      <c r="AL866">
        <v>124.7</v>
      </c>
      <c r="AM866">
        <v>208.5</v>
      </c>
      <c r="AN866">
        <v>101</v>
      </c>
      <c r="AO866">
        <v>195.9</v>
      </c>
      <c r="AQ866">
        <v>79.085999999999999</v>
      </c>
      <c r="AR866">
        <v>75.487099999999998</v>
      </c>
      <c r="AS866">
        <v>86.119600000000005</v>
      </c>
      <c r="AT866">
        <v>5427</v>
      </c>
      <c r="AU866">
        <v>25.46</v>
      </c>
      <c r="AV866">
        <v>37.6</v>
      </c>
      <c r="AW866">
        <v>65</v>
      </c>
      <c r="AX866">
        <v>22.5</v>
      </c>
    </row>
    <row r="867" spans="1:50">
      <c r="A867" s="415">
        <v>40575</v>
      </c>
      <c r="E867">
        <v>758376</v>
      </c>
      <c r="F867">
        <v>33266</v>
      </c>
      <c r="G867">
        <v>249760</v>
      </c>
      <c r="H867">
        <v>508616</v>
      </c>
      <c r="I867">
        <v>38631</v>
      </c>
      <c r="J867">
        <v>79963</v>
      </c>
      <c r="K867">
        <v>38946</v>
      </c>
      <c r="L867">
        <v>34390</v>
      </c>
      <c r="M867">
        <v>81133</v>
      </c>
      <c r="N867">
        <v>9023</v>
      </c>
      <c r="O867">
        <v>10057</v>
      </c>
      <c r="P867">
        <v>14649</v>
      </c>
      <c r="Q867">
        <v>35382</v>
      </c>
      <c r="R867">
        <v>288693</v>
      </c>
      <c r="S867">
        <v>79899</v>
      </c>
      <c r="T867">
        <v>68625</v>
      </c>
      <c r="U867">
        <v>278996</v>
      </c>
      <c r="V867">
        <v>9697</v>
      </c>
      <c r="W867">
        <v>14062</v>
      </c>
      <c r="X867">
        <v>26043</v>
      </c>
      <c r="Y867">
        <v>3250</v>
      </c>
      <c r="Z867">
        <v>10896</v>
      </c>
      <c r="AA867">
        <v>11661</v>
      </c>
      <c r="AB867">
        <v>8098</v>
      </c>
      <c r="AC867">
        <v>22191</v>
      </c>
      <c r="AD867">
        <v>10482</v>
      </c>
      <c r="AE867">
        <v>12666</v>
      </c>
      <c r="AF867">
        <v>469683</v>
      </c>
      <c r="AG867">
        <v>229621</v>
      </c>
      <c r="AH867">
        <v>32647</v>
      </c>
      <c r="AI867">
        <v>240062</v>
      </c>
      <c r="AJ867">
        <v>134.9</v>
      </c>
      <c r="AK867">
        <v>185.4</v>
      </c>
      <c r="AL867">
        <v>125.6</v>
      </c>
      <c r="AM867">
        <v>209.6</v>
      </c>
      <c r="AN867">
        <v>100.9</v>
      </c>
      <c r="AO867">
        <v>198.1</v>
      </c>
      <c r="AQ867">
        <v>82.820099999999996</v>
      </c>
      <c r="AR867">
        <v>76.900199999999998</v>
      </c>
      <c r="AS867">
        <v>85.68</v>
      </c>
      <c r="AT867">
        <v>5451</v>
      </c>
      <c r="AU867">
        <v>25.44</v>
      </c>
      <c r="AV867">
        <v>37.799999999999997</v>
      </c>
      <c r="AW867">
        <v>51</v>
      </c>
      <c r="AX867">
        <v>21.8</v>
      </c>
    </row>
    <row r="868" spans="1:50">
      <c r="A868" s="415">
        <v>40603</v>
      </c>
      <c r="E868">
        <v>769157</v>
      </c>
      <c r="F868">
        <v>35282</v>
      </c>
      <c r="G868">
        <v>251180</v>
      </c>
      <c r="H868">
        <v>517977</v>
      </c>
      <c r="I868">
        <v>39540</v>
      </c>
      <c r="J868">
        <v>79074</v>
      </c>
      <c r="K868">
        <v>39796</v>
      </c>
      <c r="L868">
        <v>34569</v>
      </c>
      <c r="M868">
        <v>84311</v>
      </c>
      <c r="N868">
        <v>8904</v>
      </c>
      <c r="O868">
        <v>9997</v>
      </c>
      <c r="P868">
        <v>13906</v>
      </c>
      <c r="Q868">
        <v>35682</v>
      </c>
      <c r="R868">
        <v>290393</v>
      </c>
      <c r="S868">
        <v>78995</v>
      </c>
      <c r="T868">
        <v>70932</v>
      </c>
      <c r="U868">
        <v>280800</v>
      </c>
      <c r="V868">
        <v>9594</v>
      </c>
      <c r="W868">
        <v>13284</v>
      </c>
      <c r="X868">
        <v>26567</v>
      </c>
      <c r="Y868">
        <v>3441</v>
      </c>
      <c r="Z868">
        <v>11354</v>
      </c>
      <c r="AA868">
        <v>11196</v>
      </c>
      <c r="AB868">
        <v>8096</v>
      </c>
      <c r="AC868">
        <v>22968</v>
      </c>
      <c r="AD868">
        <v>10302</v>
      </c>
      <c r="AE868">
        <v>12463</v>
      </c>
      <c r="AF868">
        <v>478764</v>
      </c>
      <c r="AG868">
        <v>237178</v>
      </c>
      <c r="AH868">
        <v>34676</v>
      </c>
      <c r="AI868">
        <v>241586</v>
      </c>
      <c r="AJ868">
        <v>134.69999999999999</v>
      </c>
      <c r="AK868">
        <v>186.5</v>
      </c>
      <c r="AL868">
        <v>126.2</v>
      </c>
      <c r="AM868">
        <v>210.8</v>
      </c>
      <c r="AN868">
        <v>101</v>
      </c>
      <c r="AO868">
        <v>199.7</v>
      </c>
      <c r="AQ868">
        <v>80.392200000000003</v>
      </c>
      <c r="AR868">
        <v>78.046300000000002</v>
      </c>
      <c r="AS868">
        <v>86.479900000000001</v>
      </c>
      <c r="AT868">
        <v>5477</v>
      </c>
      <c r="AU868">
        <v>25.34</v>
      </c>
      <c r="AV868">
        <v>37.9</v>
      </c>
      <c r="AW868">
        <v>65</v>
      </c>
      <c r="AX868">
        <v>20</v>
      </c>
    </row>
    <row r="869" spans="1:50">
      <c r="A869" s="415">
        <v>40634</v>
      </c>
      <c r="B869">
        <v>651197</v>
      </c>
      <c r="C869">
        <v>3.4</v>
      </c>
      <c r="D869">
        <v>1017.4</v>
      </c>
      <c r="E869">
        <v>769437</v>
      </c>
      <c r="F869">
        <v>34697</v>
      </c>
      <c r="G869">
        <v>253897</v>
      </c>
      <c r="H869">
        <v>515541</v>
      </c>
      <c r="I869">
        <v>41625</v>
      </c>
      <c r="J869">
        <v>74931</v>
      </c>
      <c r="K869">
        <v>40011</v>
      </c>
      <c r="L869">
        <v>34915</v>
      </c>
      <c r="M869">
        <v>83786</v>
      </c>
      <c r="N869">
        <v>8573</v>
      </c>
      <c r="O869">
        <v>10210</v>
      </c>
      <c r="P869">
        <v>13979</v>
      </c>
      <c r="Q869">
        <v>35343</v>
      </c>
      <c r="R869">
        <v>284917</v>
      </c>
      <c r="S869">
        <v>74889</v>
      </c>
      <c r="T869">
        <v>70598</v>
      </c>
      <c r="U869">
        <v>275618</v>
      </c>
      <c r="V869">
        <v>9299</v>
      </c>
      <c r="W869">
        <v>13412</v>
      </c>
      <c r="X869">
        <v>26499</v>
      </c>
      <c r="Y869">
        <v>3638</v>
      </c>
      <c r="Z869">
        <v>12120</v>
      </c>
      <c r="AA869">
        <v>11964</v>
      </c>
      <c r="AB869">
        <v>8026</v>
      </c>
      <c r="AC869">
        <v>21463</v>
      </c>
      <c r="AD869">
        <v>9263</v>
      </c>
      <c r="AE869">
        <v>12451</v>
      </c>
      <c r="AF869">
        <v>484520</v>
      </c>
      <c r="AG869">
        <v>239923</v>
      </c>
      <c r="AH869">
        <v>34064</v>
      </c>
      <c r="AI869">
        <v>244598</v>
      </c>
      <c r="AJ869">
        <v>134.6</v>
      </c>
      <c r="AK869">
        <v>189</v>
      </c>
      <c r="AL869">
        <v>126</v>
      </c>
      <c r="AM869">
        <v>212</v>
      </c>
      <c r="AN869">
        <v>101.8</v>
      </c>
      <c r="AO869">
        <v>201.1</v>
      </c>
      <c r="AQ869">
        <v>80.202100000000002</v>
      </c>
      <c r="AR869">
        <v>78.382599999999996</v>
      </c>
      <c r="AS869">
        <v>86.579499999999996</v>
      </c>
      <c r="AT869">
        <v>5485</v>
      </c>
      <c r="AU869">
        <v>25.38</v>
      </c>
      <c r="AV869">
        <v>38.1</v>
      </c>
      <c r="AW869">
        <v>77</v>
      </c>
      <c r="AX869">
        <v>17.8</v>
      </c>
    </row>
    <row r="870" spans="1:50">
      <c r="A870" s="415">
        <v>40664</v>
      </c>
      <c r="E870">
        <v>775251</v>
      </c>
      <c r="F870">
        <v>37489</v>
      </c>
      <c r="G870">
        <v>254629</v>
      </c>
      <c r="H870">
        <v>520622</v>
      </c>
      <c r="I870">
        <v>43321</v>
      </c>
      <c r="J870">
        <v>75973</v>
      </c>
      <c r="K870">
        <v>39142</v>
      </c>
      <c r="L870">
        <v>35788</v>
      </c>
      <c r="M870">
        <v>83759</v>
      </c>
      <c r="N870">
        <v>8773</v>
      </c>
      <c r="O870">
        <v>10280</v>
      </c>
      <c r="P870">
        <v>13215</v>
      </c>
      <c r="Q870">
        <v>34598</v>
      </c>
      <c r="R870">
        <v>282865</v>
      </c>
      <c r="S870">
        <v>75936</v>
      </c>
      <c r="T870">
        <v>70422</v>
      </c>
      <c r="U870">
        <v>273685</v>
      </c>
      <c r="V870">
        <v>9180</v>
      </c>
      <c r="W870">
        <v>12604</v>
      </c>
      <c r="X870">
        <v>25671</v>
      </c>
      <c r="Y870">
        <v>3794</v>
      </c>
      <c r="Z870">
        <v>11884</v>
      </c>
      <c r="AA870">
        <v>10523</v>
      </c>
      <c r="AB870">
        <v>7879</v>
      </c>
      <c r="AC870">
        <v>21684</v>
      </c>
      <c r="AD870">
        <v>9402</v>
      </c>
      <c r="AE870">
        <v>12288</v>
      </c>
      <c r="AF870">
        <v>492386</v>
      </c>
      <c r="AG870">
        <v>246937</v>
      </c>
      <c r="AH870">
        <v>36799</v>
      </c>
      <c r="AI870">
        <v>245449</v>
      </c>
      <c r="AJ870">
        <v>135</v>
      </c>
      <c r="AK870">
        <v>188</v>
      </c>
      <c r="AL870">
        <v>126.6</v>
      </c>
      <c r="AM870">
        <v>212.6</v>
      </c>
      <c r="AN870">
        <v>101.8</v>
      </c>
      <c r="AO870">
        <v>201.6</v>
      </c>
      <c r="AQ870">
        <v>83.063599999999994</v>
      </c>
      <c r="AR870">
        <v>81.036500000000004</v>
      </c>
      <c r="AS870">
        <v>87.615099999999998</v>
      </c>
      <c r="AT870">
        <v>5516</v>
      </c>
      <c r="AU870">
        <v>25.35</v>
      </c>
      <c r="AV870">
        <v>38.5</v>
      </c>
      <c r="AW870">
        <v>109</v>
      </c>
      <c r="AX870">
        <v>16.3</v>
      </c>
    </row>
    <row r="871" spans="1:50">
      <c r="A871" s="415">
        <v>40695</v>
      </c>
      <c r="E871">
        <v>794839</v>
      </c>
      <c r="F871">
        <v>42435</v>
      </c>
      <c r="G871">
        <v>256286</v>
      </c>
      <c r="H871">
        <v>538552</v>
      </c>
      <c r="I871">
        <v>45002</v>
      </c>
      <c r="J871">
        <v>75948</v>
      </c>
      <c r="K871">
        <v>41071</v>
      </c>
      <c r="L871">
        <v>36132</v>
      </c>
      <c r="M871">
        <v>83903</v>
      </c>
      <c r="N871">
        <v>9325</v>
      </c>
      <c r="O871">
        <v>10716</v>
      </c>
      <c r="P871">
        <v>13647</v>
      </c>
      <c r="Q871">
        <v>35043</v>
      </c>
      <c r="R871">
        <v>284369</v>
      </c>
      <c r="S871">
        <v>75914</v>
      </c>
      <c r="T871">
        <v>68984</v>
      </c>
      <c r="U871">
        <v>275603</v>
      </c>
      <c r="V871">
        <v>8766</v>
      </c>
      <c r="W871">
        <v>12978</v>
      </c>
      <c r="X871">
        <v>25863</v>
      </c>
      <c r="Y871">
        <v>3856</v>
      </c>
      <c r="Z871">
        <v>11873</v>
      </c>
      <c r="AA871">
        <v>11751</v>
      </c>
      <c r="AB871">
        <v>7913</v>
      </c>
      <c r="AC871">
        <v>22849</v>
      </c>
      <c r="AD871">
        <v>9230</v>
      </c>
      <c r="AE871">
        <v>12096</v>
      </c>
      <c r="AF871">
        <v>510469</v>
      </c>
      <c r="AG871">
        <v>262949</v>
      </c>
      <c r="AH871">
        <v>41628</v>
      </c>
      <c r="AI871">
        <v>247520</v>
      </c>
      <c r="AJ871">
        <v>135</v>
      </c>
      <c r="AK871">
        <v>186.9</v>
      </c>
      <c r="AL871">
        <v>127.2</v>
      </c>
      <c r="AM871">
        <v>213.5</v>
      </c>
      <c r="AN871">
        <v>101.8</v>
      </c>
      <c r="AO871">
        <v>201.9</v>
      </c>
      <c r="AQ871">
        <v>85.496700000000004</v>
      </c>
      <c r="AR871">
        <v>80.565100000000001</v>
      </c>
      <c r="AS871">
        <v>88.063500000000005</v>
      </c>
      <c r="AT871">
        <v>5528</v>
      </c>
      <c r="AU871">
        <v>25.35</v>
      </c>
      <c r="AV871">
        <v>38.4</v>
      </c>
      <c r="AW871">
        <v>68</v>
      </c>
      <c r="AX871">
        <v>15.6</v>
      </c>
    </row>
    <row r="872" spans="1:50">
      <c r="A872" s="415">
        <v>40725</v>
      </c>
      <c r="B872">
        <v>652357</v>
      </c>
      <c r="C872">
        <v>3.4</v>
      </c>
      <c r="D872">
        <v>1027.9000000000001</v>
      </c>
      <c r="E872">
        <v>792381</v>
      </c>
      <c r="F872">
        <v>41532</v>
      </c>
      <c r="G872">
        <v>257737</v>
      </c>
      <c r="H872">
        <v>534644</v>
      </c>
      <c r="I872">
        <v>45075</v>
      </c>
      <c r="J872">
        <v>76201</v>
      </c>
      <c r="K872">
        <v>41283</v>
      </c>
      <c r="L872">
        <v>35128</v>
      </c>
      <c r="M872">
        <v>83716</v>
      </c>
      <c r="N872">
        <v>8735</v>
      </c>
      <c r="O872">
        <v>10470</v>
      </c>
      <c r="P872">
        <v>14432</v>
      </c>
      <c r="Q872">
        <v>33664</v>
      </c>
      <c r="R872">
        <v>279864</v>
      </c>
      <c r="S872">
        <v>76166</v>
      </c>
      <c r="T872">
        <v>69054</v>
      </c>
      <c r="U872">
        <v>271897</v>
      </c>
      <c r="V872">
        <v>7967</v>
      </c>
      <c r="W872">
        <v>13771</v>
      </c>
      <c r="X872">
        <v>24303</v>
      </c>
      <c r="Y872">
        <v>3776</v>
      </c>
      <c r="Z872">
        <v>11925</v>
      </c>
      <c r="AA872">
        <v>10629</v>
      </c>
      <c r="AB872">
        <v>7246</v>
      </c>
      <c r="AC872">
        <v>22413</v>
      </c>
      <c r="AD872">
        <v>9183</v>
      </c>
      <c r="AE872">
        <v>11516</v>
      </c>
      <c r="AF872">
        <v>512517</v>
      </c>
      <c r="AG872">
        <v>262747</v>
      </c>
      <c r="AH872">
        <v>40811</v>
      </c>
      <c r="AI872">
        <v>249770</v>
      </c>
      <c r="AJ872">
        <v>135.19999999999999</v>
      </c>
      <c r="AK872">
        <v>188.6</v>
      </c>
      <c r="AL872">
        <v>127.8</v>
      </c>
      <c r="AM872">
        <v>214.5</v>
      </c>
      <c r="AN872">
        <v>102.9</v>
      </c>
      <c r="AO872">
        <v>202.6</v>
      </c>
      <c r="AQ872">
        <v>86.610699999999994</v>
      </c>
      <c r="AR872">
        <v>82.677300000000002</v>
      </c>
      <c r="AS872">
        <v>88.900099999999995</v>
      </c>
      <c r="AT872">
        <v>5547</v>
      </c>
      <c r="AU872">
        <v>25.36</v>
      </c>
      <c r="AV872">
        <v>38.5</v>
      </c>
      <c r="AW872">
        <v>85</v>
      </c>
      <c r="AX872">
        <v>13.6</v>
      </c>
    </row>
    <row r="873" spans="1:50">
      <c r="A873" s="415">
        <v>40756</v>
      </c>
      <c r="E873">
        <v>811953</v>
      </c>
      <c r="F873">
        <v>43769</v>
      </c>
      <c r="G873">
        <v>259960</v>
      </c>
      <c r="H873">
        <v>551993</v>
      </c>
      <c r="I873">
        <v>46240</v>
      </c>
      <c r="J873">
        <v>77984</v>
      </c>
      <c r="K873">
        <v>40872</v>
      </c>
      <c r="L873">
        <v>36552</v>
      </c>
      <c r="M873">
        <v>86842</v>
      </c>
      <c r="N873">
        <v>9027</v>
      </c>
      <c r="O873">
        <v>11099</v>
      </c>
      <c r="P873">
        <v>14762</v>
      </c>
      <c r="Q873">
        <v>35746</v>
      </c>
      <c r="R873">
        <v>287691</v>
      </c>
      <c r="S873">
        <v>77952</v>
      </c>
      <c r="T873">
        <v>72311</v>
      </c>
      <c r="U873">
        <v>279609</v>
      </c>
      <c r="V873">
        <v>8083</v>
      </c>
      <c r="W873">
        <v>14140</v>
      </c>
      <c r="X873">
        <v>25991</v>
      </c>
      <c r="Y873">
        <v>4200</v>
      </c>
      <c r="Z873">
        <v>11451</v>
      </c>
      <c r="AA873">
        <v>10608</v>
      </c>
      <c r="AB873">
        <v>7871</v>
      </c>
      <c r="AC873">
        <v>21519</v>
      </c>
      <c r="AD873">
        <v>8695</v>
      </c>
      <c r="AE873">
        <v>12059</v>
      </c>
      <c r="AF873">
        <v>524261</v>
      </c>
      <c r="AG873">
        <v>272384</v>
      </c>
      <c r="AH873">
        <v>42902</v>
      </c>
      <c r="AI873">
        <v>251877</v>
      </c>
      <c r="AJ873">
        <v>135</v>
      </c>
      <c r="AK873">
        <v>187.8</v>
      </c>
      <c r="AL873">
        <v>128.1</v>
      </c>
      <c r="AM873">
        <v>214.5</v>
      </c>
      <c r="AN873">
        <v>103</v>
      </c>
      <c r="AO873">
        <v>202.8</v>
      </c>
      <c r="AQ873">
        <v>88.439700000000002</v>
      </c>
      <c r="AR873">
        <v>83.3386</v>
      </c>
      <c r="AS873">
        <v>88.768100000000004</v>
      </c>
      <c r="AT873">
        <v>5552</v>
      </c>
      <c r="AU873">
        <v>25.46</v>
      </c>
      <c r="AV873">
        <v>38.299999999999997</v>
      </c>
      <c r="AW873">
        <v>98</v>
      </c>
      <c r="AX873">
        <v>13.5</v>
      </c>
    </row>
    <row r="874" spans="1:50">
      <c r="A874" s="415">
        <v>40787</v>
      </c>
      <c r="E874">
        <v>813660</v>
      </c>
      <c r="F874">
        <v>46301</v>
      </c>
      <c r="G874">
        <v>258293</v>
      </c>
      <c r="H874">
        <v>555368</v>
      </c>
      <c r="I874">
        <v>43565</v>
      </c>
      <c r="J874">
        <v>82186</v>
      </c>
      <c r="K874">
        <v>40879</v>
      </c>
      <c r="L874">
        <v>37208</v>
      </c>
      <c r="M874">
        <v>88500</v>
      </c>
      <c r="N874">
        <v>9298</v>
      </c>
      <c r="O874">
        <v>10486</v>
      </c>
      <c r="P874">
        <v>14268</v>
      </c>
      <c r="Q874">
        <v>34180</v>
      </c>
      <c r="R874">
        <v>289537</v>
      </c>
      <c r="S874">
        <v>82178</v>
      </c>
      <c r="T874">
        <v>73882</v>
      </c>
      <c r="U874">
        <v>281396</v>
      </c>
      <c r="V874">
        <v>8141</v>
      </c>
      <c r="W874">
        <v>13576</v>
      </c>
      <c r="X874">
        <v>24381</v>
      </c>
      <c r="Y874">
        <v>3734</v>
      </c>
      <c r="Z874">
        <v>11030</v>
      </c>
      <c r="AA874">
        <v>9795</v>
      </c>
      <c r="AB874">
        <v>6949</v>
      </c>
      <c r="AC874">
        <v>21641</v>
      </c>
      <c r="AD874">
        <v>8445</v>
      </c>
      <c r="AE874">
        <v>13008</v>
      </c>
      <c r="AF874">
        <v>524124</v>
      </c>
      <c r="AG874">
        <v>273972</v>
      </c>
      <c r="AH874">
        <v>45106</v>
      </c>
      <c r="AI874">
        <v>250152</v>
      </c>
      <c r="AJ874">
        <v>135.19999999999999</v>
      </c>
      <c r="AK874">
        <v>189.3</v>
      </c>
      <c r="AL874">
        <v>128.9</v>
      </c>
      <c r="AM874">
        <v>214.5</v>
      </c>
      <c r="AN874">
        <v>103</v>
      </c>
      <c r="AO874">
        <v>202.7</v>
      </c>
      <c r="AQ874">
        <v>87.492500000000007</v>
      </c>
      <c r="AR874">
        <v>82.873800000000003</v>
      </c>
      <c r="AS874">
        <v>88.948700000000002</v>
      </c>
      <c r="AT874">
        <v>5584</v>
      </c>
      <c r="AU874">
        <v>25.49</v>
      </c>
      <c r="AV874">
        <v>38.5</v>
      </c>
      <c r="AW874">
        <v>87</v>
      </c>
      <c r="AX874">
        <v>13.3</v>
      </c>
    </row>
    <row r="875" spans="1:50">
      <c r="A875" s="415">
        <v>40817</v>
      </c>
      <c r="B875">
        <v>652133</v>
      </c>
      <c r="C875">
        <v>3.4</v>
      </c>
      <c r="D875">
        <v>1053</v>
      </c>
      <c r="E875">
        <v>808378</v>
      </c>
      <c r="F875">
        <v>45354</v>
      </c>
      <c r="G875">
        <v>260305</v>
      </c>
      <c r="H875">
        <v>548072</v>
      </c>
      <c r="I875">
        <v>42763</v>
      </c>
      <c r="J875">
        <v>82777</v>
      </c>
      <c r="K875">
        <v>39170</v>
      </c>
      <c r="L875">
        <v>35668</v>
      </c>
      <c r="M875">
        <v>87033</v>
      </c>
      <c r="N875">
        <v>9177</v>
      </c>
      <c r="O875">
        <v>10147</v>
      </c>
      <c r="P875">
        <v>14786</v>
      </c>
      <c r="Q875">
        <v>33280</v>
      </c>
      <c r="R875">
        <v>284575</v>
      </c>
      <c r="S875">
        <v>82767</v>
      </c>
      <c r="T875">
        <v>72422</v>
      </c>
      <c r="U875">
        <v>277090</v>
      </c>
      <c r="V875">
        <v>7485</v>
      </c>
      <c r="W875">
        <v>14121</v>
      </c>
      <c r="X875">
        <v>23705</v>
      </c>
      <c r="Y875">
        <v>3578</v>
      </c>
      <c r="Z875">
        <v>9989</v>
      </c>
      <c r="AA875">
        <v>9630</v>
      </c>
      <c r="AB875">
        <v>7096</v>
      </c>
      <c r="AC875">
        <v>21587</v>
      </c>
      <c r="AD875">
        <v>8594</v>
      </c>
      <c r="AE875">
        <v>11839</v>
      </c>
      <c r="AF875">
        <v>523803</v>
      </c>
      <c r="AG875">
        <v>270982</v>
      </c>
      <c r="AH875">
        <v>44638</v>
      </c>
      <c r="AI875">
        <v>252821</v>
      </c>
      <c r="AJ875">
        <v>134.80000000000001</v>
      </c>
      <c r="AK875">
        <v>180.8</v>
      </c>
      <c r="AL875">
        <v>129.1</v>
      </c>
      <c r="AM875">
        <v>214.5</v>
      </c>
      <c r="AN875">
        <v>104.3</v>
      </c>
      <c r="AO875">
        <v>202.7</v>
      </c>
      <c r="AQ875">
        <v>88.311999999999998</v>
      </c>
      <c r="AR875">
        <v>82.35</v>
      </c>
      <c r="AS875">
        <v>89.189400000000006</v>
      </c>
      <c r="AT875">
        <v>5588</v>
      </c>
      <c r="AU875">
        <v>25.49</v>
      </c>
      <c r="AV875">
        <v>38.299999999999997</v>
      </c>
      <c r="AW875">
        <v>82</v>
      </c>
      <c r="AX875">
        <v>13.7</v>
      </c>
    </row>
    <row r="876" spans="1:50">
      <c r="A876" s="415">
        <v>40848</v>
      </c>
      <c r="E876">
        <v>812050</v>
      </c>
      <c r="F876">
        <v>45782</v>
      </c>
      <c r="G876">
        <v>254401</v>
      </c>
      <c r="H876">
        <v>557649</v>
      </c>
      <c r="I876">
        <v>43712</v>
      </c>
      <c r="J876">
        <v>85067</v>
      </c>
      <c r="K876">
        <v>40288</v>
      </c>
      <c r="L876">
        <v>38058</v>
      </c>
      <c r="M876">
        <v>86195</v>
      </c>
      <c r="N876">
        <v>9632</v>
      </c>
      <c r="O876">
        <v>10565</v>
      </c>
      <c r="P876">
        <v>14202</v>
      </c>
      <c r="Q876">
        <v>33402</v>
      </c>
      <c r="R876">
        <v>286995</v>
      </c>
      <c r="S876">
        <v>85049</v>
      </c>
      <c r="T876">
        <v>70851</v>
      </c>
      <c r="U876">
        <v>279873</v>
      </c>
      <c r="V876">
        <v>7123</v>
      </c>
      <c r="W876">
        <v>13519</v>
      </c>
      <c r="X876">
        <v>23434</v>
      </c>
      <c r="Y876">
        <v>3417</v>
      </c>
      <c r="Z876">
        <v>10583</v>
      </c>
      <c r="AA876">
        <v>10782</v>
      </c>
      <c r="AB876">
        <v>6381</v>
      </c>
      <c r="AC876">
        <v>22127</v>
      </c>
      <c r="AD876">
        <v>9149</v>
      </c>
      <c r="AE876">
        <v>12268</v>
      </c>
      <c r="AF876">
        <v>525055</v>
      </c>
      <c r="AG876">
        <v>277776</v>
      </c>
      <c r="AH876">
        <v>44834</v>
      </c>
      <c r="AI876">
        <v>247279</v>
      </c>
      <c r="AJ876">
        <v>135.4</v>
      </c>
      <c r="AK876">
        <v>181.9</v>
      </c>
      <c r="AL876">
        <v>129.6</v>
      </c>
      <c r="AM876">
        <v>214.5</v>
      </c>
      <c r="AN876">
        <v>104.4</v>
      </c>
      <c r="AO876">
        <v>202.2</v>
      </c>
      <c r="AQ876">
        <v>87.753200000000007</v>
      </c>
      <c r="AR876">
        <v>82.369900000000001</v>
      </c>
      <c r="AS876">
        <v>89.274100000000004</v>
      </c>
      <c r="AT876">
        <v>5593</v>
      </c>
      <c r="AU876">
        <v>25.44</v>
      </c>
      <c r="AV876">
        <v>38.299999999999997</v>
      </c>
      <c r="AW876">
        <v>84</v>
      </c>
      <c r="AX876">
        <v>13.1</v>
      </c>
    </row>
    <row r="877" spans="1:50">
      <c r="A877" s="415">
        <v>40878</v>
      </c>
      <c r="E877">
        <v>821367</v>
      </c>
      <c r="F877">
        <v>47524</v>
      </c>
      <c r="G877">
        <v>255090</v>
      </c>
      <c r="H877">
        <v>566277</v>
      </c>
      <c r="I877">
        <v>44527</v>
      </c>
      <c r="J877">
        <v>83653</v>
      </c>
      <c r="K877">
        <v>41467</v>
      </c>
      <c r="L877">
        <v>38383</v>
      </c>
      <c r="M877">
        <v>87633</v>
      </c>
      <c r="N877">
        <v>9982</v>
      </c>
      <c r="O877">
        <v>10916</v>
      </c>
      <c r="P877">
        <v>13121</v>
      </c>
      <c r="Q877">
        <v>35818</v>
      </c>
      <c r="R877">
        <v>289373</v>
      </c>
      <c r="S877">
        <v>83606</v>
      </c>
      <c r="T877">
        <v>72247</v>
      </c>
      <c r="U877">
        <v>282266</v>
      </c>
      <c r="V877">
        <v>7107</v>
      </c>
      <c r="W877">
        <v>12535</v>
      </c>
      <c r="X877">
        <v>25041</v>
      </c>
      <c r="Y877">
        <v>3712</v>
      </c>
      <c r="Z877">
        <v>11170</v>
      </c>
      <c r="AA877">
        <v>10962</v>
      </c>
      <c r="AB877">
        <v>6054</v>
      </c>
      <c r="AC877">
        <v>23167</v>
      </c>
      <c r="AD877">
        <v>9130</v>
      </c>
      <c r="AE877">
        <v>11807</v>
      </c>
      <c r="AF877">
        <v>531994</v>
      </c>
      <c r="AG877">
        <v>284011</v>
      </c>
      <c r="AH877">
        <v>46481</v>
      </c>
      <c r="AI877">
        <v>247983</v>
      </c>
      <c r="AJ877">
        <v>135.6</v>
      </c>
      <c r="AK877">
        <v>182.5</v>
      </c>
      <c r="AL877">
        <v>130.1</v>
      </c>
      <c r="AM877">
        <v>214.5</v>
      </c>
      <c r="AN877">
        <v>104.4</v>
      </c>
      <c r="AO877">
        <v>202.2</v>
      </c>
      <c r="AQ877">
        <v>92.380799999999994</v>
      </c>
      <c r="AR877">
        <v>82.194100000000006</v>
      </c>
      <c r="AS877">
        <v>89.9816</v>
      </c>
      <c r="AT877">
        <v>5611</v>
      </c>
      <c r="AU877">
        <v>25.49</v>
      </c>
      <c r="AV877">
        <v>38.5</v>
      </c>
      <c r="AW877">
        <v>79</v>
      </c>
      <c r="AX877">
        <v>16</v>
      </c>
    </row>
    <row r="878" spans="1:50">
      <c r="A878" s="415">
        <v>40909</v>
      </c>
      <c r="B878">
        <v>668457</v>
      </c>
      <c r="C878">
        <v>3.4</v>
      </c>
      <c r="D878">
        <v>1067.7</v>
      </c>
      <c r="E878">
        <v>830610</v>
      </c>
      <c r="F878">
        <v>44470</v>
      </c>
      <c r="G878">
        <v>259223</v>
      </c>
      <c r="H878">
        <v>571387</v>
      </c>
      <c r="I878">
        <v>45210</v>
      </c>
      <c r="J878">
        <v>79503</v>
      </c>
      <c r="K878">
        <v>42281</v>
      </c>
      <c r="L878">
        <v>37493</v>
      </c>
      <c r="M878">
        <v>87490</v>
      </c>
      <c r="N878">
        <v>10019</v>
      </c>
      <c r="O878">
        <v>10712</v>
      </c>
      <c r="P878">
        <v>14582</v>
      </c>
      <c r="Q878">
        <v>35052</v>
      </c>
      <c r="R878">
        <v>284790</v>
      </c>
      <c r="S878">
        <v>79329</v>
      </c>
      <c r="T878">
        <v>71422</v>
      </c>
      <c r="U878">
        <v>277437</v>
      </c>
      <c r="V878">
        <v>7354</v>
      </c>
      <c r="W878">
        <v>14196</v>
      </c>
      <c r="X878">
        <v>24773</v>
      </c>
      <c r="Y878">
        <v>3426</v>
      </c>
      <c r="Z878">
        <v>11079</v>
      </c>
      <c r="AA878">
        <v>10029</v>
      </c>
      <c r="AB878">
        <v>5967</v>
      </c>
      <c r="AC878">
        <v>23386</v>
      </c>
      <c r="AD878">
        <v>9786</v>
      </c>
      <c r="AE878">
        <v>11857</v>
      </c>
      <c r="AF878">
        <v>545820</v>
      </c>
      <c r="AG878">
        <v>293950</v>
      </c>
      <c r="AH878">
        <v>43668</v>
      </c>
      <c r="AI878">
        <v>251869</v>
      </c>
      <c r="AJ878">
        <v>136.5</v>
      </c>
      <c r="AK878">
        <v>185.3</v>
      </c>
      <c r="AL878">
        <v>131</v>
      </c>
      <c r="AM878">
        <v>215.7</v>
      </c>
      <c r="AN878">
        <v>105</v>
      </c>
      <c r="AO878">
        <v>203.9</v>
      </c>
      <c r="AQ878">
        <v>95.792000000000002</v>
      </c>
      <c r="AR878">
        <v>83.958699999999993</v>
      </c>
      <c r="AS878">
        <v>91.155000000000001</v>
      </c>
      <c r="AT878">
        <v>5626</v>
      </c>
      <c r="AU878">
        <v>25.5</v>
      </c>
      <c r="AV878">
        <v>38.6</v>
      </c>
      <c r="AW878">
        <v>89</v>
      </c>
      <c r="AX878">
        <v>17.7</v>
      </c>
    </row>
    <row r="879" spans="1:50">
      <c r="A879" s="415">
        <v>40940</v>
      </c>
      <c r="E879">
        <v>824368</v>
      </c>
      <c r="F879">
        <v>44955</v>
      </c>
      <c r="G879">
        <v>254120</v>
      </c>
      <c r="H879">
        <v>570247</v>
      </c>
      <c r="I879">
        <v>44739</v>
      </c>
      <c r="J879">
        <v>80610</v>
      </c>
      <c r="K879">
        <v>42417</v>
      </c>
      <c r="L879">
        <v>38428</v>
      </c>
      <c r="M879">
        <v>85975</v>
      </c>
      <c r="N879">
        <v>9597</v>
      </c>
      <c r="O879">
        <v>11004</v>
      </c>
      <c r="P879">
        <v>13651</v>
      </c>
      <c r="Q879">
        <v>34563</v>
      </c>
      <c r="R879">
        <v>282754</v>
      </c>
      <c r="S879">
        <v>80527</v>
      </c>
      <c r="T879">
        <v>69883</v>
      </c>
      <c r="U879">
        <v>276136</v>
      </c>
      <c r="V879">
        <v>6618</v>
      </c>
      <c r="W879">
        <v>13305</v>
      </c>
      <c r="X879">
        <v>25421</v>
      </c>
      <c r="Y879">
        <v>2980</v>
      </c>
      <c r="Z879">
        <v>10900</v>
      </c>
      <c r="AA879">
        <v>10571</v>
      </c>
      <c r="AB879">
        <v>5705</v>
      </c>
      <c r="AC879">
        <v>23366</v>
      </c>
      <c r="AD879">
        <v>9646</v>
      </c>
      <c r="AE879">
        <v>11039</v>
      </c>
      <c r="AF879">
        <v>541614</v>
      </c>
      <c r="AG879">
        <v>294111</v>
      </c>
      <c r="AH879">
        <v>43965</v>
      </c>
      <c r="AI879">
        <v>247503</v>
      </c>
      <c r="AJ879">
        <v>136.80000000000001</v>
      </c>
      <c r="AK879">
        <v>185.8</v>
      </c>
      <c r="AL879">
        <v>131.9</v>
      </c>
      <c r="AM879">
        <v>216.9</v>
      </c>
      <c r="AN879">
        <v>105</v>
      </c>
      <c r="AO879">
        <v>205.1</v>
      </c>
      <c r="AQ879">
        <v>95.316500000000005</v>
      </c>
      <c r="AR879">
        <v>86.0869</v>
      </c>
      <c r="AS879">
        <v>91.945800000000006</v>
      </c>
      <c r="AT879">
        <v>5629</v>
      </c>
      <c r="AU879">
        <v>25.55</v>
      </c>
      <c r="AV879">
        <v>38.5</v>
      </c>
      <c r="AW879">
        <v>68</v>
      </c>
      <c r="AX879">
        <v>17.100000000000001</v>
      </c>
    </row>
    <row r="880" spans="1:50">
      <c r="A880" s="415">
        <v>40969</v>
      </c>
      <c r="E880">
        <v>829288</v>
      </c>
      <c r="F880">
        <v>46219</v>
      </c>
      <c r="G880">
        <v>258662</v>
      </c>
      <c r="H880">
        <v>570626</v>
      </c>
      <c r="I880">
        <v>46255</v>
      </c>
      <c r="J880">
        <v>79130</v>
      </c>
      <c r="K880">
        <v>42679</v>
      </c>
      <c r="L880">
        <v>38591</v>
      </c>
      <c r="M880">
        <v>86065</v>
      </c>
      <c r="N880">
        <v>10756</v>
      </c>
      <c r="O880">
        <v>10765</v>
      </c>
      <c r="P880">
        <v>13321</v>
      </c>
      <c r="Q880">
        <v>34314</v>
      </c>
      <c r="R880">
        <v>279952</v>
      </c>
      <c r="S880">
        <v>79021</v>
      </c>
      <c r="T880">
        <v>69740</v>
      </c>
      <c r="U880">
        <v>273573</v>
      </c>
      <c r="V880">
        <v>6379</v>
      </c>
      <c r="W880">
        <v>12951</v>
      </c>
      <c r="X880">
        <v>24346</v>
      </c>
      <c r="Y880">
        <v>3421</v>
      </c>
      <c r="Z880">
        <v>11278</v>
      </c>
      <c r="AA880">
        <v>9664</v>
      </c>
      <c r="AB880">
        <v>6242</v>
      </c>
      <c r="AC880">
        <v>22982</v>
      </c>
      <c r="AD880">
        <v>9469</v>
      </c>
      <c r="AE880">
        <v>11534</v>
      </c>
      <c r="AF880">
        <v>549336</v>
      </c>
      <c r="AG880">
        <v>297053</v>
      </c>
      <c r="AH880">
        <v>45132</v>
      </c>
      <c r="AI880">
        <v>252283</v>
      </c>
      <c r="AJ880">
        <v>137.1</v>
      </c>
      <c r="AK880">
        <v>185.2</v>
      </c>
      <c r="AL880">
        <v>131.19999999999999</v>
      </c>
      <c r="AM880">
        <v>217.1</v>
      </c>
      <c r="AN880">
        <v>105.2</v>
      </c>
      <c r="AO880">
        <v>205.7</v>
      </c>
      <c r="AQ880">
        <v>93.614099999999993</v>
      </c>
      <c r="AR880">
        <v>85.243600000000001</v>
      </c>
      <c r="AS880">
        <v>91.666600000000003</v>
      </c>
      <c r="AT880">
        <v>5625</v>
      </c>
      <c r="AU880">
        <v>25.66</v>
      </c>
      <c r="AV880">
        <v>38.700000000000003</v>
      </c>
      <c r="AW880">
        <v>91</v>
      </c>
      <c r="AX880">
        <v>17.2</v>
      </c>
    </row>
    <row r="881" spans="1:50">
      <c r="A881" s="415">
        <v>41000</v>
      </c>
      <c r="B881">
        <v>666751</v>
      </c>
      <c r="C881">
        <v>3.4</v>
      </c>
      <c r="D881">
        <v>1064.9000000000001</v>
      </c>
      <c r="E881">
        <v>841740</v>
      </c>
      <c r="F881">
        <v>46995</v>
      </c>
      <c r="G881">
        <v>265032</v>
      </c>
      <c r="H881">
        <v>576708</v>
      </c>
      <c r="I881">
        <v>47131</v>
      </c>
      <c r="J881">
        <v>82523</v>
      </c>
      <c r="K881">
        <v>43579</v>
      </c>
      <c r="L881">
        <v>37664</v>
      </c>
      <c r="M881">
        <v>83649</v>
      </c>
      <c r="N881">
        <v>10854</v>
      </c>
      <c r="O881">
        <v>10522</v>
      </c>
      <c r="P881">
        <v>13616</v>
      </c>
      <c r="Q881">
        <v>35061</v>
      </c>
      <c r="R881">
        <v>278772</v>
      </c>
      <c r="S881">
        <v>82373</v>
      </c>
      <c r="T881">
        <v>67345</v>
      </c>
      <c r="U881">
        <v>272307</v>
      </c>
      <c r="V881">
        <v>6466</v>
      </c>
      <c r="W881">
        <v>13124</v>
      </c>
      <c r="X881">
        <v>24459</v>
      </c>
      <c r="Y881">
        <v>3254</v>
      </c>
      <c r="Z881">
        <v>11030</v>
      </c>
      <c r="AA881">
        <v>9898</v>
      </c>
      <c r="AB881">
        <v>6019</v>
      </c>
      <c r="AC881">
        <v>22151</v>
      </c>
      <c r="AD881">
        <v>9075</v>
      </c>
      <c r="AE881">
        <v>11364</v>
      </c>
      <c r="AF881">
        <v>562968</v>
      </c>
      <c r="AG881">
        <v>304401</v>
      </c>
      <c r="AH881">
        <v>46145</v>
      </c>
      <c r="AI881">
        <v>258567</v>
      </c>
      <c r="AJ881">
        <v>137.19999999999999</v>
      </c>
      <c r="AK881">
        <v>187.2</v>
      </c>
      <c r="AL881">
        <v>131.4</v>
      </c>
      <c r="AM881">
        <v>217.9</v>
      </c>
      <c r="AN881">
        <v>105.6</v>
      </c>
      <c r="AO881">
        <v>206.3</v>
      </c>
      <c r="AQ881">
        <v>94.866500000000002</v>
      </c>
      <c r="AR881">
        <v>86.668099999999995</v>
      </c>
      <c r="AS881">
        <v>92.968699999999998</v>
      </c>
      <c r="AT881">
        <v>5618</v>
      </c>
      <c r="AU881">
        <v>25.65</v>
      </c>
      <c r="AV881">
        <v>38.700000000000003</v>
      </c>
      <c r="AW881">
        <v>113</v>
      </c>
      <c r="AX881">
        <v>14.5</v>
      </c>
    </row>
    <row r="882" spans="1:50">
      <c r="A882" s="415">
        <v>41030</v>
      </c>
      <c r="E882">
        <v>850928</v>
      </c>
      <c r="F882">
        <v>47170</v>
      </c>
      <c r="G882">
        <v>269833</v>
      </c>
      <c r="H882">
        <v>581095</v>
      </c>
      <c r="I882">
        <v>47006</v>
      </c>
      <c r="J882">
        <v>83927</v>
      </c>
      <c r="K882">
        <v>43414</v>
      </c>
      <c r="L882">
        <v>37142</v>
      </c>
      <c r="M882">
        <v>82878</v>
      </c>
      <c r="N882">
        <v>10687</v>
      </c>
      <c r="O882">
        <v>10623</v>
      </c>
      <c r="P882">
        <v>13425</v>
      </c>
      <c r="Q882">
        <v>36692</v>
      </c>
      <c r="R882">
        <v>281548</v>
      </c>
      <c r="S882">
        <v>83779</v>
      </c>
      <c r="T882">
        <v>66443</v>
      </c>
      <c r="U882">
        <v>275512</v>
      </c>
      <c r="V882">
        <v>6036</v>
      </c>
      <c r="W882">
        <v>12921</v>
      </c>
      <c r="X882">
        <v>26054</v>
      </c>
      <c r="Y882">
        <v>3008</v>
      </c>
      <c r="Z882">
        <v>11218</v>
      </c>
      <c r="AA882">
        <v>11048</v>
      </c>
      <c r="AB882">
        <v>6320</v>
      </c>
      <c r="AC882">
        <v>22001</v>
      </c>
      <c r="AD882">
        <v>9536</v>
      </c>
      <c r="AE882">
        <v>10607</v>
      </c>
      <c r="AF882">
        <v>569380</v>
      </c>
      <c r="AG882">
        <v>305582</v>
      </c>
      <c r="AH882">
        <v>46011</v>
      </c>
      <c r="AI882">
        <v>263797</v>
      </c>
      <c r="AJ882">
        <v>137.4</v>
      </c>
      <c r="AK882">
        <v>188.7</v>
      </c>
      <c r="AL882">
        <v>131.30000000000001</v>
      </c>
      <c r="AM882">
        <v>218.6</v>
      </c>
      <c r="AN882">
        <v>105.6</v>
      </c>
      <c r="AO882">
        <v>206.5</v>
      </c>
      <c r="AQ882">
        <v>92.749099999999999</v>
      </c>
      <c r="AR882">
        <v>83.811199999999999</v>
      </c>
      <c r="AS882">
        <v>91.963899999999995</v>
      </c>
      <c r="AT882">
        <v>5604</v>
      </c>
      <c r="AU882">
        <v>25.69</v>
      </c>
      <c r="AV882">
        <v>38.5</v>
      </c>
      <c r="AW882">
        <v>92</v>
      </c>
      <c r="AX882">
        <v>14.2</v>
      </c>
    </row>
    <row r="883" spans="1:50">
      <c r="A883" s="415">
        <v>41061</v>
      </c>
      <c r="E883">
        <v>858009</v>
      </c>
      <c r="F883">
        <v>47615</v>
      </c>
      <c r="G883">
        <v>275699</v>
      </c>
      <c r="H883">
        <v>582310</v>
      </c>
      <c r="I883">
        <v>47699</v>
      </c>
      <c r="J883">
        <v>86012</v>
      </c>
      <c r="K883">
        <v>43405</v>
      </c>
      <c r="L883">
        <v>36955</v>
      </c>
      <c r="M883">
        <v>85409</v>
      </c>
      <c r="N883">
        <v>10799</v>
      </c>
      <c r="O883">
        <v>10471</v>
      </c>
      <c r="P883">
        <v>12857</v>
      </c>
      <c r="Q883">
        <v>39116</v>
      </c>
      <c r="R883">
        <v>285755</v>
      </c>
      <c r="S883">
        <v>85853</v>
      </c>
      <c r="T883">
        <v>68758</v>
      </c>
      <c r="U883">
        <v>279719</v>
      </c>
      <c r="V883">
        <v>6035</v>
      </c>
      <c r="W883">
        <v>12588</v>
      </c>
      <c r="X883">
        <v>28234</v>
      </c>
      <c r="Y883">
        <v>3111</v>
      </c>
      <c r="Z883">
        <v>10792</v>
      </c>
      <c r="AA883">
        <v>10641</v>
      </c>
      <c r="AB883">
        <v>6143</v>
      </c>
      <c r="AC883">
        <v>21141</v>
      </c>
      <c r="AD883">
        <v>9470</v>
      </c>
      <c r="AE883">
        <v>10524</v>
      </c>
      <c r="AF883">
        <v>572255</v>
      </c>
      <c r="AG883">
        <v>302591</v>
      </c>
      <c r="AH883">
        <v>46496</v>
      </c>
      <c r="AI883">
        <v>269664</v>
      </c>
      <c r="AJ883">
        <v>137.19999999999999</v>
      </c>
      <c r="AK883">
        <v>188.8</v>
      </c>
      <c r="AL883">
        <v>131.4</v>
      </c>
      <c r="AM883">
        <v>218.7</v>
      </c>
      <c r="AN883">
        <v>105.6</v>
      </c>
      <c r="AO883">
        <v>206.6</v>
      </c>
      <c r="AQ883">
        <v>91.463800000000006</v>
      </c>
      <c r="AR883">
        <v>85.012</v>
      </c>
      <c r="AS883">
        <v>91.371099999999998</v>
      </c>
      <c r="AT883">
        <v>5621</v>
      </c>
      <c r="AU883">
        <v>25.71</v>
      </c>
      <c r="AV883">
        <v>38.5</v>
      </c>
      <c r="AW883">
        <v>62</v>
      </c>
      <c r="AX883">
        <v>12.8</v>
      </c>
    </row>
    <row r="884" spans="1:50">
      <c r="A884" s="415">
        <v>41091</v>
      </c>
      <c r="B884">
        <v>665186</v>
      </c>
      <c r="C884">
        <v>3.4</v>
      </c>
      <c r="D884">
        <v>1072.8</v>
      </c>
      <c r="E884">
        <v>858934</v>
      </c>
      <c r="F884">
        <v>48281</v>
      </c>
      <c r="G884">
        <v>279707</v>
      </c>
      <c r="H884">
        <v>579228</v>
      </c>
      <c r="I884">
        <v>47851</v>
      </c>
      <c r="J884">
        <v>82585</v>
      </c>
      <c r="K884">
        <v>43192</v>
      </c>
      <c r="L884">
        <v>37478</v>
      </c>
      <c r="M884">
        <v>87190</v>
      </c>
      <c r="N884">
        <v>11077</v>
      </c>
      <c r="O884">
        <v>10853</v>
      </c>
      <c r="P884">
        <v>12652</v>
      </c>
      <c r="Q884">
        <v>38595</v>
      </c>
      <c r="R884">
        <v>280813</v>
      </c>
      <c r="S884">
        <v>82360</v>
      </c>
      <c r="T884">
        <v>69806</v>
      </c>
      <c r="U884">
        <v>274693</v>
      </c>
      <c r="V884">
        <v>6120</v>
      </c>
      <c r="W884">
        <v>12211</v>
      </c>
      <c r="X884">
        <v>27468</v>
      </c>
      <c r="Y884">
        <v>2954</v>
      </c>
      <c r="Z884">
        <v>10916</v>
      </c>
      <c r="AA884">
        <v>10496</v>
      </c>
      <c r="AB884">
        <v>6003</v>
      </c>
      <c r="AC884">
        <v>20215</v>
      </c>
      <c r="AD884">
        <v>9327</v>
      </c>
      <c r="AE884">
        <v>10172</v>
      </c>
      <c r="AF884">
        <v>578121</v>
      </c>
      <c r="AG884">
        <v>304534</v>
      </c>
      <c r="AH884">
        <v>47315</v>
      </c>
      <c r="AI884">
        <v>273587</v>
      </c>
      <c r="AJ884">
        <v>137.6</v>
      </c>
      <c r="AK884">
        <v>188.3</v>
      </c>
      <c r="AL884">
        <v>131.69999999999999</v>
      </c>
      <c r="AM884">
        <v>218.2</v>
      </c>
      <c r="AN884">
        <v>105.6</v>
      </c>
      <c r="AO884">
        <v>206.2</v>
      </c>
      <c r="AQ884">
        <v>90.067800000000005</v>
      </c>
      <c r="AR884">
        <v>83.707999999999998</v>
      </c>
      <c r="AS884">
        <v>90.835300000000004</v>
      </c>
      <c r="AT884">
        <v>5632</v>
      </c>
      <c r="AU884">
        <v>25.75</v>
      </c>
      <c r="AV884">
        <v>38.4</v>
      </c>
      <c r="AW884">
        <v>88</v>
      </c>
      <c r="AX884">
        <v>12.3</v>
      </c>
    </row>
    <row r="885" spans="1:50">
      <c r="A885" s="415">
        <v>41122</v>
      </c>
      <c r="E885">
        <v>862726</v>
      </c>
      <c r="F885">
        <v>47882</v>
      </c>
      <c r="G885">
        <v>285467</v>
      </c>
      <c r="H885">
        <v>577259</v>
      </c>
      <c r="I885">
        <v>47877</v>
      </c>
      <c r="J885">
        <v>81259</v>
      </c>
      <c r="K885">
        <v>43201</v>
      </c>
      <c r="L885">
        <v>38454</v>
      </c>
      <c r="M885">
        <v>85282</v>
      </c>
      <c r="N885">
        <v>10971</v>
      </c>
      <c r="O885">
        <v>10533</v>
      </c>
      <c r="P885">
        <v>13039</v>
      </c>
      <c r="Q885">
        <v>38660</v>
      </c>
      <c r="R885">
        <v>280699</v>
      </c>
      <c r="S885">
        <v>81024</v>
      </c>
      <c r="T885">
        <v>68344</v>
      </c>
      <c r="U885">
        <v>274448</v>
      </c>
      <c r="V885">
        <v>6251</v>
      </c>
      <c r="W885">
        <v>12671</v>
      </c>
      <c r="X885">
        <v>27368</v>
      </c>
      <c r="Y885">
        <v>2989</v>
      </c>
      <c r="Z885">
        <v>10832</v>
      </c>
      <c r="AA885">
        <v>12036</v>
      </c>
      <c r="AB885">
        <v>6409</v>
      </c>
      <c r="AC885">
        <v>21045</v>
      </c>
      <c r="AD885">
        <v>8733</v>
      </c>
      <c r="AE885">
        <v>10377</v>
      </c>
      <c r="AF885">
        <v>582028</v>
      </c>
      <c r="AG885">
        <v>302812</v>
      </c>
      <c r="AH885">
        <v>46790</v>
      </c>
      <c r="AI885">
        <v>279216</v>
      </c>
      <c r="AJ885">
        <v>137.80000000000001</v>
      </c>
      <c r="AK885">
        <v>189</v>
      </c>
      <c r="AL885">
        <v>131.69999999999999</v>
      </c>
      <c r="AM885">
        <v>218.6</v>
      </c>
      <c r="AN885">
        <v>105.7</v>
      </c>
      <c r="AO885">
        <v>205.5</v>
      </c>
      <c r="AQ885">
        <v>90.162700000000001</v>
      </c>
      <c r="AR885">
        <v>82.6768</v>
      </c>
      <c r="AS885">
        <v>91.297399999999996</v>
      </c>
      <c r="AT885">
        <v>5648</v>
      </c>
      <c r="AU885">
        <v>25.77</v>
      </c>
      <c r="AV885">
        <v>38.5</v>
      </c>
      <c r="AW885">
        <v>117</v>
      </c>
      <c r="AX885">
        <v>11.3</v>
      </c>
    </row>
    <row r="886" spans="1:50">
      <c r="A886" s="415">
        <v>41153</v>
      </c>
      <c r="E886">
        <v>866588</v>
      </c>
      <c r="F886">
        <v>48949</v>
      </c>
      <c r="G886">
        <v>292076</v>
      </c>
      <c r="H886">
        <v>574512</v>
      </c>
      <c r="I886">
        <v>48302</v>
      </c>
      <c r="J886">
        <v>77510</v>
      </c>
      <c r="K886">
        <v>41262</v>
      </c>
      <c r="L886">
        <v>38131</v>
      </c>
      <c r="M886">
        <v>84114</v>
      </c>
      <c r="N886">
        <v>10818</v>
      </c>
      <c r="O886">
        <v>10200</v>
      </c>
      <c r="P886">
        <v>12977</v>
      </c>
      <c r="Q886">
        <v>39241</v>
      </c>
      <c r="R886">
        <v>274961</v>
      </c>
      <c r="S886">
        <v>77355</v>
      </c>
      <c r="T886">
        <v>67134</v>
      </c>
      <c r="U886">
        <v>269006</v>
      </c>
      <c r="V886">
        <v>5956</v>
      </c>
      <c r="W886">
        <v>12650</v>
      </c>
      <c r="X886">
        <v>27643</v>
      </c>
      <c r="Y886">
        <v>2845</v>
      </c>
      <c r="Z886">
        <v>11004</v>
      </c>
      <c r="AA886">
        <v>12283</v>
      </c>
      <c r="AB886">
        <v>6508</v>
      </c>
      <c r="AC886">
        <v>20837</v>
      </c>
      <c r="AD886">
        <v>9454</v>
      </c>
      <c r="AE886">
        <v>9378</v>
      </c>
      <c r="AF886">
        <v>591627</v>
      </c>
      <c r="AG886">
        <v>305507</v>
      </c>
      <c r="AH886">
        <v>47936</v>
      </c>
      <c r="AI886">
        <v>286120</v>
      </c>
      <c r="AJ886">
        <v>137.9</v>
      </c>
      <c r="AK886">
        <v>189.1</v>
      </c>
      <c r="AL886">
        <v>131.4</v>
      </c>
      <c r="AM886">
        <v>219.3</v>
      </c>
      <c r="AN886">
        <v>105.6</v>
      </c>
      <c r="AO886">
        <v>206.6</v>
      </c>
      <c r="AQ886">
        <v>89.787700000000001</v>
      </c>
      <c r="AR886">
        <v>83.340900000000005</v>
      </c>
      <c r="AS886">
        <v>91.063000000000002</v>
      </c>
      <c r="AT886">
        <v>5661</v>
      </c>
      <c r="AU886">
        <v>25.86</v>
      </c>
      <c r="AV886">
        <v>38.799999999999997</v>
      </c>
      <c r="AW886">
        <v>95</v>
      </c>
      <c r="AX886">
        <v>11.9</v>
      </c>
    </row>
    <row r="887" spans="1:50">
      <c r="A887" s="415">
        <v>41183</v>
      </c>
      <c r="B887">
        <v>680309</v>
      </c>
      <c r="C887">
        <v>3.4</v>
      </c>
      <c r="D887">
        <v>1096.5</v>
      </c>
      <c r="E887">
        <v>875366</v>
      </c>
      <c r="F887">
        <v>49355</v>
      </c>
      <c r="G887">
        <v>300200</v>
      </c>
      <c r="H887">
        <v>575166</v>
      </c>
      <c r="I887">
        <v>48940</v>
      </c>
      <c r="J887">
        <v>77131</v>
      </c>
      <c r="K887">
        <v>41464</v>
      </c>
      <c r="L887">
        <v>38498</v>
      </c>
      <c r="M887">
        <v>82775</v>
      </c>
      <c r="N887">
        <v>11416</v>
      </c>
      <c r="O887">
        <v>9931</v>
      </c>
      <c r="P887">
        <v>12741</v>
      </c>
      <c r="Q887">
        <v>40906</v>
      </c>
      <c r="R887">
        <v>274834</v>
      </c>
      <c r="S887">
        <v>77010</v>
      </c>
      <c r="T887">
        <v>65983</v>
      </c>
      <c r="U887">
        <v>268831</v>
      </c>
      <c r="V887">
        <v>6003</v>
      </c>
      <c r="W887">
        <v>12454</v>
      </c>
      <c r="X887">
        <v>29116</v>
      </c>
      <c r="Y887">
        <v>2815</v>
      </c>
      <c r="Z887">
        <v>11374</v>
      </c>
      <c r="AA887">
        <v>12669</v>
      </c>
      <c r="AB887">
        <v>6413</v>
      </c>
      <c r="AC887">
        <v>21009</v>
      </c>
      <c r="AD887">
        <v>9188</v>
      </c>
      <c r="AE887">
        <v>9425</v>
      </c>
      <c r="AF887">
        <v>600532</v>
      </c>
      <c r="AG887">
        <v>306335</v>
      </c>
      <c r="AH887">
        <v>48505</v>
      </c>
      <c r="AI887">
        <v>294197</v>
      </c>
      <c r="AJ887">
        <v>138.19999999999999</v>
      </c>
      <c r="AK887">
        <v>188.8</v>
      </c>
      <c r="AL887">
        <v>132</v>
      </c>
      <c r="AM887">
        <v>219.5</v>
      </c>
      <c r="AN887">
        <v>105.8</v>
      </c>
      <c r="AO887">
        <v>205.5</v>
      </c>
      <c r="AQ887">
        <v>91.4923</v>
      </c>
      <c r="AR887">
        <v>83.698599999999999</v>
      </c>
      <c r="AS887">
        <v>90.830600000000004</v>
      </c>
      <c r="AT887">
        <v>5674</v>
      </c>
      <c r="AU887">
        <v>25.84</v>
      </c>
      <c r="AV887">
        <v>38.799999999999997</v>
      </c>
      <c r="AW887">
        <v>106</v>
      </c>
      <c r="AX887">
        <v>11.4</v>
      </c>
    </row>
    <row r="888" spans="1:50">
      <c r="A888" s="415">
        <v>41214</v>
      </c>
      <c r="E888">
        <v>872052</v>
      </c>
      <c r="F888">
        <v>49048</v>
      </c>
      <c r="G888">
        <v>302823</v>
      </c>
      <c r="H888">
        <v>569229</v>
      </c>
      <c r="I888">
        <v>47798</v>
      </c>
      <c r="J888">
        <v>77605</v>
      </c>
      <c r="K888">
        <v>40766</v>
      </c>
      <c r="L888">
        <v>37587</v>
      </c>
      <c r="M888">
        <v>81754</v>
      </c>
      <c r="N888">
        <v>10841</v>
      </c>
      <c r="O888">
        <v>9706</v>
      </c>
      <c r="P888">
        <v>13033</v>
      </c>
      <c r="Q888">
        <v>39535</v>
      </c>
      <c r="R888">
        <v>274113</v>
      </c>
      <c r="S888">
        <v>77467</v>
      </c>
      <c r="T888">
        <v>65415</v>
      </c>
      <c r="U888">
        <v>267800</v>
      </c>
      <c r="V888">
        <v>6313</v>
      </c>
      <c r="W888">
        <v>12696</v>
      </c>
      <c r="X888">
        <v>28341</v>
      </c>
      <c r="Y888">
        <v>2911</v>
      </c>
      <c r="Z888">
        <v>11125</v>
      </c>
      <c r="AA888">
        <v>12243</v>
      </c>
      <c r="AB888">
        <v>6005</v>
      </c>
      <c r="AC888">
        <v>22422</v>
      </c>
      <c r="AD888">
        <v>8907</v>
      </c>
      <c r="AE888">
        <v>9191</v>
      </c>
      <c r="AF888">
        <v>597939</v>
      </c>
      <c r="AG888">
        <v>301430</v>
      </c>
      <c r="AH888">
        <v>48213</v>
      </c>
      <c r="AI888">
        <v>296510</v>
      </c>
      <c r="AJ888">
        <v>138.5</v>
      </c>
      <c r="AK888">
        <v>189.1</v>
      </c>
      <c r="AL888">
        <v>132.9</v>
      </c>
      <c r="AM888">
        <v>220.1</v>
      </c>
      <c r="AN888">
        <v>105.8</v>
      </c>
      <c r="AO888">
        <v>205.6</v>
      </c>
      <c r="AQ888">
        <v>95.923500000000004</v>
      </c>
      <c r="AR888">
        <v>84.471500000000006</v>
      </c>
      <c r="AS888">
        <v>92.039699999999996</v>
      </c>
      <c r="AT888">
        <v>5684</v>
      </c>
      <c r="AU888">
        <v>25.95</v>
      </c>
      <c r="AV888">
        <v>38.799999999999997</v>
      </c>
      <c r="AW888">
        <v>97</v>
      </c>
      <c r="AX888">
        <v>12.2</v>
      </c>
    </row>
    <row r="889" spans="1:50">
      <c r="A889" s="415">
        <v>41244</v>
      </c>
      <c r="E889">
        <v>871809</v>
      </c>
      <c r="F889">
        <v>49943</v>
      </c>
      <c r="G889">
        <v>305105</v>
      </c>
      <c r="H889">
        <v>566705</v>
      </c>
      <c r="I889">
        <v>47093</v>
      </c>
      <c r="J889">
        <v>75081</v>
      </c>
      <c r="K889">
        <v>42226</v>
      </c>
      <c r="L889">
        <v>37090</v>
      </c>
      <c r="M889">
        <v>82330</v>
      </c>
      <c r="N889">
        <v>11880</v>
      </c>
      <c r="O889">
        <v>9842</v>
      </c>
      <c r="P889">
        <v>13659</v>
      </c>
      <c r="Q889">
        <v>39698</v>
      </c>
      <c r="R889">
        <v>268128</v>
      </c>
      <c r="S889">
        <v>74972</v>
      </c>
      <c r="T889">
        <v>65177</v>
      </c>
      <c r="U889">
        <v>262124</v>
      </c>
      <c r="V889">
        <v>6004</v>
      </c>
      <c r="W889">
        <v>13284</v>
      </c>
      <c r="X889">
        <v>28836</v>
      </c>
      <c r="Y889">
        <v>2672</v>
      </c>
      <c r="Z889">
        <v>11658</v>
      </c>
      <c r="AA889">
        <v>10225</v>
      </c>
      <c r="AB889">
        <v>5905</v>
      </c>
      <c r="AC889">
        <v>20450</v>
      </c>
      <c r="AD889">
        <v>8700</v>
      </c>
      <c r="AE889">
        <v>9099</v>
      </c>
      <c r="AF889">
        <v>603681</v>
      </c>
      <c r="AG889">
        <v>304580</v>
      </c>
      <c r="AH889">
        <v>49105</v>
      </c>
      <c r="AI889">
        <v>299101</v>
      </c>
      <c r="AJ889">
        <v>139.1</v>
      </c>
      <c r="AK889">
        <v>188.3</v>
      </c>
      <c r="AL889">
        <v>133.1</v>
      </c>
      <c r="AM889">
        <v>220.6</v>
      </c>
      <c r="AN889">
        <v>105.8</v>
      </c>
      <c r="AO889">
        <v>206.4</v>
      </c>
      <c r="AQ889">
        <v>96.149600000000007</v>
      </c>
      <c r="AR889">
        <v>85.7303</v>
      </c>
      <c r="AS889">
        <v>92.456999999999994</v>
      </c>
      <c r="AT889">
        <v>5724</v>
      </c>
      <c r="AU889">
        <v>25.95</v>
      </c>
      <c r="AV889">
        <v>39.1</v>
      </c>
      <c r="AW889">
        <v>129</v>
      </c>
      <c r="AX889">
        <v>13.5</v>
      </c>
    </row>
    <row r="890" spans="1:50">
      <c r="A890" s="415">
        <v>41275</v>
      </c>
      <c r="B890">
        <v>689695</v>
      </c>
      <c r="C890">
        <v>3.5</v>
      </c>
      <c r="D890">
        <v>1107</v>
      </c>
      <c r="E890">
        <v>862722</v>
      </c>
      <c r="F890">
        <v>49919</v>
      </c>
      <c r="G890">
        <v>309893</v>
      </c>
      <c r="H890">
        <v>552829</v>
      </c>
      <c r="I890">
        <v>49736</v>
      </c>
      <c r="J890">
        <v>76383</v>
      </c>
      <c r="K890">
        <v>42043</v>
      </c>
      <c r="L890">
        <v>37293</v>
      </c>
      <c r="M890">
        <v>79914</v>
      </c>
      <c r="N890">
        <v>12231</v>
      </c>
      <c r="O890">
        <v>9248</v>
      </c>
      <c r="P890">
        <v>14320</v>
      </c>
      <c r="Q890">
        <v>39325</v>
      </c>
      <c r="R890">
        <v>266184</v>
      </c>
      <c r="S890">
        <v>76317</v>
      </c>
      <c r="T890">
        <v>63193</v>
      </c>
      <c r="U890">
        <v>260083</v>
      </c>
      <c r="V890">
        <v>6101</v>
      </c>
      <c r="W890">
        <v>13690</v>
      </c>
      <c r="X890">
        <v>28707</v>
      </c>
      <c r="Y890">
        <v>2686</v>
      </c>
      <c r="Z890">
        <v>10973</v>
      </c>
      <c r="AA890">
        <v>10228</v>
      </c>
      <c r="AB890">
        <v>5859</v>
      </c>
      <c r="AC890">
        <v>20632</v>
      </c>
      <c r="AD890">
        <v>8865</v>
      </c>
      <c r="AE890">
        <v>8471</v>
      </c>
      <c r="AF890">
        <v>596538</v>
      </c>
      <c r="AG890">
        <v>292746</v>
      </c>
      <c r="AH890">
        <v>49235</v>
      </c>
      <c r="AI890">
        <v>303792</v>
      </c>
      <c r="AJ890">
        <v>140</v>
      </c>
      <c r="AK890">
        <v>194.6</v>
      </c>
      <c r="AL890">
        <v>133.80000000000001</v>
      </c>
      <c r="AM890">
        <v>221.4</v>
      </c>
      <c r="AN890">
        <v>106.4</v>
      </c>
      <c r="AO890">
        <v>208.4</v>
      </c>
      <c r="AQ890">
        <v>98.886200000000002</v>
      </c>
      <c r="AR890">
        <v>86.038399999999996</v>
      </c>
      <c r="AS890">
        <v>92.986000000000004</v>
      </c>
      <c r="AT890">
        <v>5746</v>
      </c>
      <c r="AU890">
        <v>25.96</v>
      </c>
      <c r="AV890">
        <v>39</v>
      </c>
      <c r="AW890">
        <v>120</v>
      </c>
      <c r="AX890">
        <v>16.100000000000001</v>
      </c>
    </row>
    <row r="891" spans="1:50">
      <c r="A891" s="415">
        <v>41306</v>
      </c>
      <c r="E891">
        <v>873583</v>
      </c>
      <c r="F891">
        <v>51348</v>
      </c>
      <c r="G891">
        <v>314633</v>
      </c>
      <c r="H891">
        <v>558950</v>
      </c>
      <c r="I891">
        <v>52561</v>
      </c>
      <c r="J891">
        <v>79360</v>
      </c>
      <c r="K891">
        <v>41506</v>
      </c>
      <c r="L891">
        <v>36106</v>
      </c>
      <c r="M891">
        <v>80509</v>
      </c>
      <c r="N891">
        <v>12756</v>
      </c>
      <c r="O891">
        <v>9817</v>
      </c>
      <c r="P891">
        <v>14678</v>
      </c>
      <c r="Q891">
        <v>39052</v>
      </c>
      <c r="R891">
        <v>272082</v>
      </c>
      <c r="S891">
        <v>79293</v>
      </c>
      <c r="T891">
        <v>63803</v>
      </c>
      <c r="U891">
        <v>266526</v>
      </c>
      <c r="V891">
        <v>5555</v>
      </c>
      <c r="W891">
        <v>13911</v>
      </c>
      <c r="X891">
        <v>29057</v>
      </c>
      <c r="Y891">
        <v>2494</v>
      </c>
      <c r="Z891">
        <v>10801</v>
      </c>
      <c r="AA891">
        <v>12233</v>
      </c>
      <c r="AB891">
        <v>5891</v>
      </c>
      <c r="AC891">
        <v>21416</v>
      </c>
      <c r="AD891">
        <v>8244</v>
      </c>
      <c r="AE891">
        <v>8320</v>
      </c>
      <c r="AF891">
        <v>601501</v>
      </c>
      <c r="AG891">
        <v>292424</v>
      </c>
      <c r="AH891">
        <v>50552</v>
      </c>
      <c r="AI891">
        <v>309078</v>
      </c>
      <c r="AJ891">
        <v>140.1</v>
      </c>
      <c r="AK891">
        <v>194.4</v>
      </c>
      <c r="AL891">
        <v>133.9</v>
      </c>
      <c r="AM891">
        <v>222</v>
      </c>
      <c r="AN891">
        <v>106.4</v>
      </c>
      <c r="AO891">
        <v>209.1</v>
      </c>
      <c r="AQ891">
        <v>100.62269999999999</v>
      </c>
      <c r="AR891">
        <v>86.953199999999995</v>
      </c>
      <c r="AS891">
        <v>94.251400000000004</v>
      </c>
      <c r="AT891">
        <v>5784</v>
      </c>
      <c r="AU891">
        <v>26.03</v>
      </c>
      <c r="AV891">
        <v>39.1</v>
      </c>
      <c r="AW891">
        <v>137</v>
      </c>
      <c r="AX891">
        <v>15.7</v>
      </c>
    </row>
    <row r="892" spans="1:50">
      <c r="A892" s="415">
        <v>41334</v>
      </c>
      <c r="E892">
        <v>864510</v>
      </c>
      <c r="F892">
        <v>51151</v>
      </c>
      <c r="G892">
        <v>318708</v>
      </c>
      <c r="H892">
        <v>545802</v>
      </c>
      <c r="I892">
        <v>50796</v>
      </c>
      <c r="J892">
        <v>74678</v>
      </c>
      <c r="K892">
        <v>40564</v>
      </c>
      <c r="L892">
        <v>35920</v>
      </c>
      <c r="M892">
        <v>77489</v>
      </c>
      <c r="N892">
        <v>12771</v>
      </c>
      <c r="O892">
        <v>9223</v>
      </c>
      <c r="P892">
        <v>13954</v>
      </c>
      <c r="Q892">
        <v>38751</v>
      </c>
      <c r="R892">
        <v>262177</v>
      </c>
      <c r="S892">
        <v>74622</v>
      </c>
      <c r="T892">
        <v>61080</v>
      </c>
      <c r="U892">
        <v>255552</v>
      </c>
      <c r="V892">
        <v>6625</v>
      </c>
      <c r="W892">
        <v>13379</v>
      </c>
      <c r="X892">
        <v>28176</v>
      </c>
      <c r="Y892">
        <v>2600</v>
      </c>
      <c r="Z892">
        <v>10793</v>
      </c>
      <c r="AA892">
        <v>11970</v>
      </c>
      <c r="AB892">
        <v>5592</v>
      </c>
      <c r="AC892">
        <v>20892</v>
      </c>
      <c r="AD892">
        <v>8350</v>
      </c>
      <c r="AE892">
        <v>7561</v>
      </c>
      <c r="AF892">
        <v>602332</v>
      </c>
      <c r="AG892">
        <v>290250</v>
      </c>
      <c r="AH892">
        <v>50400</v>
      </c>
      <c r="AI892">
        <v>312083</v>
      </c>
      <c r="AJ892">
        <v>140.19999999999999</v>
      </c>
      <c r="AK892">
        <v>194.6</v>
      </c>
      <c r="AL892">
        <v>133.1</v>
      </c>
      <c r="AM892">
        <v>222.2</v>
      </c>
      <c r="AN892">
        <v>106.3</v>
      </c>
      <c r="AO892">
        <v>209.8</v>
      </c>
      <c r="AQ892">
        <v>100.611</v>
      </c>
      <c r="AR892">
        <v>88.365799999999993</v>
      </c>
      <c r="AS892">
        <v>93.965800000000002</v>
      </c>
      <c r="AT892">
        <v>5802</v>
      </c>
      <c r="AU892">
        <v>25.98</v>
      </c>
      <c r="AV892">
        <v>39</v>
      </c>
      <c r="AW892">
        <v>116</v>
      </c>
      <c r="AX892">
        <v>14.7</v>
      </c>
    </row>
    <row r="893" spans="1:50">
      <c r="A893" s="415">
        <v>41365</v>
      </c>
      <c r="B893">
        <v>691936</v>
      </c>
      <c r="C893">
        <v>3.5</v>
      </c>
      <c r="D893">
        <v>1140</v>
      </c>
      <c r="E893">
        <v>879728</v>
      </c>
      <c r="F893">
        <v>50295</v>
      </c>
      <c r="G893">
        <v>322768</v>
      </c>
      <c r="H893">
        <v>556960</v>
      </c>
      <c r="I893">
        <v>50709</v>
      </c>
      <c r="J893">
        <v>80528</v>
      </c>
      <c r="K893">
        <v>40494</v>
      </c>
      <c r="L893">
        <v>35454</v>
      </c>
      <c r="M893">
        <v>76691</v>
      </c>
      <c r="N893">
        <v>12805</v>
      </c>
      <c r="O893">
        <v>9760</v>
      </c>
      <c r="P893">
        <v>13731</v>
      </c>
      <c r="Q893">
        <v>40918</v>
      </c>
      <c r="R893">
        <v>270003</v>
      </c>
      <c r="S893">
        <v>80466</v>
      </c>
      <c r="T893">
        <v>60246</v>
      </c>
      <c r="U893">
        <v>263771</v>
      </c>
      <c r="V893">
        <v>6231</v>
      </c>
      <c r="W893">
        <v>13078</v>
      </c>
      <c r="X893">
        <v>29955</v>
      </c>
      <c r="Y893">
        <v>2593</v>
      </c>
      <c r="Z893">
        <v>10896</v>
      </c>
      <c r="AA893">
        <v>11410</v>
      </c>
      <c r="AB893">
        <v>6085</v>
      </c>
      <c r="AC893">
        <v>22282</v>
      </c>
      <c r="AD893">
        <v>7990</v>
      </c>
      <c r="AE893">
        <v>7829</v>
      </c>
      <c r="AF893">
        <v>609725</v>
      </c>
      <c r="AG893">
        <v>293188</v>
      </c>
      <c r="AH893">
        <v>49566</v>
      </c>
      <c r="AI893">
        <v>316537</v>
      </c>
      <c r="AJ893">
        <v>141.4</v>
      </c>
      <c r="AK893">
        <v>196.2</v>
      </c>
      <c r="AL893">
        <v>133.5</v>
      </c>
      <c r="AM893">
        <v>222.9</v>
      </c>
      <c r="AN893">
        <v>106.8</v>
      </c>
      <c r="AO893">
        <v>210.7</v>
      </c>
      <c r="AQ893">
        <v>95.558599999999998</v>
      </c>
      <c r="AR893">
        <v>85.739699999999999</v>
      </c>
      <c r="AS893">
        <v>93.660200000000003</v>
      </c>
      <c r="AT893">
        <v>5796</v>
      </c>
      <c r="AU893">
        <v>26.03</v>
      </c>
      <c r="AV893">
        <v>38.9</v>
      </c>
      <c r="AW893">
        <v>113</v>
      </c>
      <c r="AX893">
        <v>13.2</v>
      </c>
    </row>
    <row r="894" spans="1:50">
      <c r="A894" s="415">
        <v>41395</v>
      </c>
      <c r="E894">
        <v>888752</v>
      </c>
      <c r="F894">
        <v>48701</v>
      </c>
      <c r="G894">
        <v>327919</v>
      </c>
      <c r="H894">
        <v>560833</v>
      </c>
      <c r="I894">
        <v>51787</v>
      </c>
      <c r="J894">
        <v>80869</v>
      </c>
      <c r="K894">
        <v>40500</v>
      </c>
      <c r="L894">
        <v>35849</v>
      </c>
      <c r="M894">
        <v>78522</v>
      </c>
      <c r="N894">
        <v>13060</v>
      </c>
      <c r="O894">
        <v>10207</v>
      </c>
      <c r="P894">
        <v>13966</v>
      </c>
      <c r="Q894">
        <v>39509</v>
      </c>
      <c r="R894">
        <v>269164</v>
      </c>
      <c r="S894">
        <v>80789</v>
      </c>
      <c r="T894">
        <v>60883</v>
      </c>
      <c r="U894">
        <v>262950</v>
      </c>
      <c r="V894">
        <v>6214</v>
      </c>
      <c r="W894">
        <v>13336</v>
      </c>
      <c r="X894">
        <v>28415</v>
      </c>
      <c r="Y894">
        <v>2290</v>
      </c>
      <c r="Z894">
        <v>10881</v>
      </c>
      <c r="AA894">
        <v>11418</v>
      </c>
      <c r="AB894">
        <v>5675</v>
      </c>
      <c r="AC894">
        <v>22479</v>
      </c>
      <c r="AD894">
        <v>7671</v>
      </c>
      <c r="AE894">
        <v>7735</v>
      </c>
      <c r="AF894">
        <v>619589</v>
      </c>
      <c r="AG894">
        <v>297883</v>
      </c>
      <c r="AH894">
        <v>48010</v>
      </c>
      <c r="AI894">
        <v>321706</v>
      </c>
      <c r="AJ894">
        <v>141.5</v>
      </c>
      <c r="AK894">
        <v>197.5</v>
      </c>
      <c r="AL894">
        <v>133.5</v>
      </c>
      <c r="AM894">
        <v>222.6</v>
      </c>
      <c r="AN894">
        <v>106.9</v>
      </c>
      <c r="AO894">
        <v>209.5</v>
      </c>
      <c r="AQ894">
        <v>99.594200000000001</v>
      </c>
      <c r="AR894">
        <v>88.327100000000002</v>
      </c>
      <c r="AS894">
        <v>93.572199999999995</v>
      </c>
      <c r="AT894">
        <v>5829</v>
      </c>
      <c r="AU894">
        <v>26.04</v>
      </c>
      <c r="AV894">
        <v>39.1</v>
      </c>
      <c r="AW894">
        <v>120</v>
      </c>
      <c r="AX894">
        <v>10.8</v>
      </c>
    </row>
    <row r="895" spans="1:50">
      <c r="A895" s="415">
        <v>41426</v>
      </c>
      <c r="E895">
        <v>899295</v>
      </c>
      <c r="F895">
        <v>50185</v>
      </c>
      <c r="G895">
        <v>330608</v>
      </c>
      <c r="H895">
        <v>568687</v>
      </c>
      <c r="I895">
        <v>51437</v>
      </c>
      <c r="J895">
        <v>83653</v>
      </c>
      <c r="K895">
        <v>40646</v>
      </c>
      <c r="L895">
        <v>36082</v>
      </c>
      <c r="M895">
        <v>79293</v>
      </c>
      <c r="N895">
        <v>13289</v>
      </c>
      <c r="O895">
        <v>9639</v>
      </c>
      <c r="P895">
        <v>13357</v>
      </c>
      <c r="Q895">
        <v>39194</v>
      </c>
      <c r="R895">
        <v>271864</v>
      </c>
      <c r="S895">
        <v>83592</v>
      </c>
      <c r="T895">
        <v>62447</v>
      </c>
      <c r="U895">
        <v>266026</v>
      </c>
      <c r="V895">
        <v>5838</v>
      </c>
      <c r="W895">
        <v>12716</v>
      </c>
      <c r="X895">
        <v>27656</v>
      </c>
      <c r="Y895">
        <v>2019</v>
      </c>
      <c r="Z895">
        <v>11708</v>
      </c>
      <c r="AA895">
        <v>13477</v>
      </c>
      <c r="AB895">
        <v>5205</v>
      </c>
      <c r="AC895">
        <v>20138</v>
      </c>
      <c r="AD895">
        <v>7921</v>
      </c>
      <c r="AE895">
        <v>8194</v>
      </c>
      <c r="AF895">
        <v>627431</v>
      </c>
      <c r="AG895">
        <v>302661</v>
      </c>
      <c r="AH895">
        <v>49633</v>
      </c>
      <c r="AI895">
        <v>324770</v>
      </c>
      <c r="AJ895">
        <v>141.69999999999999</v>
      </c>
      <c r="AK895">
        <v>197.5</v>
      </c>
      <c r="AL895">
        <v>133.69999999999999</v>
      </c>
      <c r="AM895">
        <v>222.3</v>
      </c>
      <c r="AN895">
        <v>106.9</v>
      </c>
      <c r="AO895">
        <v>208.8</v>
      </c>
      <c r="AQ895">
        <v>101.0715</v>
      </c>
      <c r="AR895">
        <v>87.468599999999995</v>
      </c>
      <c r="AS895">
        <v>94.311099999999996</v>
      </c>
      <c r="AT895">
        <v>5855</v>
      </c>
      <c r="AU895">
        <v>26.09</v>
      </c>
      <c r="AV895">
        <v>38.9</v>
      </c>
      <c r="AW895">
        <v>131</v>
      </c>
      <c r="AX895">
        <v>9.8000000000000007</v>
      </c>
    </row>
    <row r="896" spans="1:50">
      <c r="A896" s="415">
        <v>41456</v>
      </c>
      <c r="B896">
        <v>704796</v>
      </c>
      <c r="C896">
        <v>3.6</v>
      </c>
      <c r="D896">
        <v>1183.8</v>
      </c>
      <c r="E896">
        <v>917756</v>
      </c>
      <c r="F896">
        <v>55930</v>
      </c>
      <c r="G896">
        <v>334273</v>
      </c>
      <c r="H896">
        <v>583483</v>
      </c>
      <c r="I896">
        <v>53322</v>
      </c>
      <c r="J896">
        <v>82839</v>
      </c>
      <c r="K896">
        <v>40969</v>
      </c>
      <c r="L896">
        <v>37233</v>
      </c>
      <c r="M896">
        <v>81381</v>
      </c>
      <c r="N896">
        <v>13450</v>
      </c>
      <c r="O896">
        <v>8778</v>
      </c>
      <c r="P896">
        <v>13333</v>
      </c>
      <c r="Q896">
        <v>40620</v>
      </c>
      <c r="R896">
        <v>273029</v>
      </c>
      <c r="S896">
        <v>82581</v>
      </c>
      <c r="T896">
        <v>63974</v>
      </c>
      <c r="U896">
        <v>267144</v>
      </c>
      <c r="V896">
        <v>5885</v>
      </c>
      <c r="W896">
        <v>12808</v>
      </c>
      <c r="X896">
        <v>28530</v>
      </c>
      <c r="Y896">
        <v>2250</v>
      </c>
      <c r="Z896">
        <v>11251</v>
      </c>
      <c r="AA896">
        <v>11833</v>
      </c>
      <c r="AB896">
        <v>6007</v>
      </c>
      <c r="AC896">
        <v>22059</v>
      </c>
      <c r="AD896">
        <v>7763</v>
      </c>
      <c r="AE896">
        <v>7915</v>
      </c>
      <c r="AF896">
        <v>644727</v>
      </c>
      <c r="AG896">
        <v>316339</v>
      </c>
      <c r="AH896">
        <v>55194</v>
      </c>
      <c r="AI896">
        <v>328388</v>
      </c>
      <c r="AJ896">
        <v>142.19999999999999</v>
      </c>
      <c r="AK896">
        <v>197.2</v>
      </c>
      <c r="AL896">
        <v>134.1</v>
      </c>
      <c r="AM896">
        <v>222.3</v>
      </c>
      <c r="AN896">
        <v>107.4</v>
      </c>
      <c r="AO896">
        <v>208.3</v>
      </c>
      <c r="AQ896">
        <v>101.92359999999999</v>
      </c>
      <c r="AR896">
        <v>87.689499999999995</v>
      </c>
      <c r="AS896">
        <v>94.346900000000005</v>
      </c>
      <c r="AT896">
        <v>5859</v>
      </c>
      <c r="AU896">
        <v>26.17</v>
      </c>
      <c r="AV896">
        <v>38.700000000000003</v>
      </c>
      <c r="AW896">
        <v>104</v>
      </c>
      <c r="AX896">
        <v>9.1</v>
      </c>
    </row>
    <row r="897" spans="1:50">
      <c r="A897" s="415">
        <v>41487</v>
      </c>
      <c r="E897">
        <v>929061</v>
      </c>
      <c r="F897">
        <v>54929</v>
      </c>
      <c r="G897">
        <v>341543</v>
      </c>
      <c r="H897">
        <v>587519</v>
      </c>
      <c r="I897">
        <v>52911</v>
      </c>
      <c r="J897">
        <v>83952</v>
      </c>
      <c r="K897">
        <v>40206</v>
      </c>
      <c r="L897">
        <v>37492</v>
      </c>
      <c r="M897">
        <v>80360</v>
      </c>
      <c r="N897">
        <v>13937</v>
      </c>
      <c r="O897">
        <v>9254</v>
      </c>
      <c r="P897">
        <v>13340</v>
      </c>
      <c r="Q897">
        <v>39729</v>
      </c>
      <c r="R897">
        <v>273848</v>
      </c>
      <c r="S897">
        <v>83732</v>
      </c>
      <c r="T897">
        <v>63193</v>
      </c>
      <c r="U897">
        <v>267995</v>
      </c>
      <c r="V897">
        <v>5853</v>
      </c>
      <c r="W897">
        <v>12805</v>
      </c>
      <c r="X897">
        <v>28059</v>
      </c>
      <c r="Y897">
        <v>1952</v>
      </c>
      <c r="Z897">
        <v>11403</v>
      </c>
      <c r="AA897">
        <v>11200</v>
      </c>
      <c r="AB897">
        <v>5801</v>
      </c>
      <c r="AC897">
        <v>23348</v>
      </c>
      <c r="AD897">
        <v>8376</v>
      </c>
      <c r="AE897">
        <v>7454</v>
      </c>
      <c r="AF897">
        <v>655213</v>
      </c>
      <c r="AG897">
        <v>319524</v>
      </c>
      <c r="AH897">
        <v>54150</v>
      </c>
      <c r="AI897">
        <v>335690</v>
      </c>
      <c r="AJ897">
        <v>142.1</v>
      </c>
      <c r="AK897">
        <v>197.7</v>
      </c>
      <c r="AL897">
        <v>133.9</v>
      </c>
      <c r="AM897">
        <v>223</v>
      </c>
      <c r="AN897">
        <v>107.5</v>
      </c>
      <c r="AO897">
        <v>208.9</v>
      </c>
      <c r="AQ897">
        <v>103.14019999999999</v>
      </c>
      <c r="AR897">
        <v>89.629300000000001</v>
      </c>
      <c r="AS897">
        <v>94.749200000000002</v>
      </c>
      <c r="AT897">
        <v>5878</v>
      </c>
      <c r="AU897">
        <v>26.19</v>
      </c>
      <c r="AV897">
        <v>38.9</v>
      </c>
      <c r="AW897">
        <v>112</v>
      </c>
      <c r="AX897">
        <v>9.1</v>
      </c>
    </row>
    <row r="898" spans="1:50">
      <c r="A898" s="415">
        <v>41518</v>
      </c>
      <c r="E898">
        <v>938121</v>
      </c>
      <c r="F898">
        <v>52449</v>
      </c>
      <c r="G898">
        <v>345327</v>
      </c>
      <c r="H898">
        <v>592793</v>
      </c>
      <c r="I898">
        <v>54368</v>
      </c>
      <c r="J898">
        <v>84198</v>
      </c>
      <c r="K898">
        <v>40498</v>
      </c>
      <c r="L898">
        <v>38902</v>
      </c>
      <c r="M898">
        <v>78719</v>
      </c>
      <c r="N898">
        <v>14069</v>
      </c>
      <c r="O898">
        <v>9565</v>
      </c>
      <c r="P898">
        <v>13617</v>
      </c>
      <c r="Q898">
        <v>39553</v>
      </c>
      <c r="R898">
        <v>272683</v>
      </c>
      <c r="S898">
        <v>84018</v>
      </c>
      <c r="T898">
        <v>61710</v>
      </c>
      <c r="U898">
        <v>267333</v>
      </c>
      <c r="V898">
        <v>5350</v>
      </c>
      <c r="W898">
        <v>13051</v>
      </c>
      <c r="X898">
        <v>28322</v>
      </c>
      <c r="Y898">
        <v>1995</v>
      </c>
      <c r="Z898">
        <v>11225</v>
      </c>
      <c r="AA898">
        <v>11232</v>
      </c>
      <c r="AB898">
        <v>5860</v>
      </c>
      <c r="AC898">
        <v>23110</v>
      </c>
      <c r="AD898">
        <v>8567</v>
      </c>
      <c r="AE898">
        <v>7401</v>
      </c>
      <c r="AF898">
        <v>665438</v>
      </c>
      <c r="AG898">
        <v>325461</v>
      </c>
      <c r="AH898">
        <v>51670</v>
      </c>
      <c r="AI898">
        <v>339977</v>
      </c>
      <c r="AJ898">
        <v>142.4</v>
      </c>
      <c r="AK898">
        <v>197.6</v>
      </c>
      <c r="AL898">
        <v>134</v>
      </c>
      <c r="AM898">
        <v>223.2</v>
      </c>
      <c r="AN898">
        <v>107.7</v>
      </c>
      <c r="AO898">
        <v>208.9</v>
      </c>
      <c r="AQ898">
        <v>105.13939999999999</v>
      </c>
      <c r="AR898">
        <v>91.741600000000005</v>
      </c>
      <c r="AS898">
        <v>95.802400000000006</v>
      </c>
      <c r="AT898">
        <v>5910</v>
      </c>
      <c r="AU898">
        <v>26.17</v>
      </c>
      <c r="AV898">
        <v>38.9</v>
      </c>
      <c r="AW898">
        <v>128</v>
      </c>
      <c r="AX898">
        <v>8.5</v>
      </c>
    </row>
    <row r="899" spans="1:50">
      <c r="A899" s="415">
        <v>41548</v>
      </c>
      <c r="B899">
        <v>703853</v>
      </c>
      <c r="C899">
        <v>3.6</v>
      </c>
      <c r="D899">
        <v>1204.3</v>
      </c>
      <c r="E899">
        <v>951214</v>
      </c>
      <c r="F899">
        <v>53003</v>
      </c>
      <c r="G899">
        <v>351749</v>
      </c>
      <c r="H899">
        <v>599466</v>
      </c>
      <c r="I899">
        <v>55678</v>
      </c>
      <c r="J899">
        <v>80253</v>
      </c>
      <c r="K899">
        <v>40657</v>
      </c>
      <c r="L899">
        <v>40736</v>
      </c>
      <c r="M899">
        <v>79592</v>
      </c>
      <c r="N899">
        <v>14367</v>
      </c>
      <c r="O899">
        <v>9426</v>
      </c>
      <c r="P899">
        <v>13661</v>
      </c>
      <c r="Q899">
        <v>39704</v>
      </c>
      <c r="R899">
        <v>271014</v>
      </c>
      <c r="S899">
        <v>80082</v>
      </c>
      <c r="T899">
        <v>62171</v>
      </c>
      <c r="U899">
        <v>265538</v>
      </c>
      <c r="V899">
        <v>5476</v>
      </c>
      <c r="W899">
        <v>13205</v>
      </c>
      <c r="X899">
        <v>28790</v>
      </c>
      <c r="Y899">
        <v>1879</v>
      </c>
      <c r="Z899">
        <v>10770</v>
      </c>
      <c r="AA899">
        <v>11917</v>
      </c>
      <c r="AB899">
        <v>5930</v>
      </c>
      <c r="AC899">
        <v>23247</v>
      </c>
      <c r="AD899">
        <v>8722</v>
      </c>
      <c r="AE899">
        <v>8156</v>
      </c>
      <c r="AF899">
        <v>680200</v>
      </c>
      <c r="AG899">
        <v>333928</v>
      </c>
      <c r="AH899">
        <v>52232</v>
      </c>
      <c r="AI899">
        <v>346273</v>
      </c>
      <c r="AJ899">
        <v>142.5</v>
      </c>
      <c r="AK899">
        <v>197.9</v>
      </c>
      <c r="AL899">
        <v>134.19999999999999</v>
      </c>
      <c r="AM899">
        <v>223.3</v>
      </c>
      <c r="AN899">
        <v>109</v>
      </c>
      <c r="AO899">
        <v>209.3</v>
      </c>
      <c r="AQ899">
        <v>103.4011</v>
      </c>
      <c r="AR899">
        <v>90.686800000000005</v>
      </c>
      <c r="AS899">
        <v>95.693700000000007</v>
      </c>
      <c r="AT899">
        <v>5931</v>
      </c>
      <c r="AU899">
        <v>26.18</v>
      </c>
      <c r="AV899">
        <v>38.700000000000003</v>
      </c>
      <c r="AW899">
        <v>137</v>
      </c>
      <c r="AX899">
        <v>9</v>
      </c>
    </row>
    <row r="900" spans="1:50">
      <c r="A900" s="415">
        <v>41579</v>
      </c>
      <c r="E900">
        <v>964122</v>
      </c>
      <c r="F900">
        <v>52965</v>
      </c>
      <c r="G900">
        <v>358973</v>
      </c>
      <c r="H900">
        <v>605149</v>
      </c>
      <c r="I900">
        <v>57879</v>
      </c>
      <c r="J900">
        <v>80460</v>
      </c>
      <c r="K900">
        <v>40826</v>
      </c>
      <c r="L900">
        <v>41751</v>
      </c>
      <c r="M900">
        <v>79061</v>
      </c>
      <c r="N900">
        <v>14834</v>
      </c>
      <c r="O900">
        <v>9852</v>
      </c>
      <c r="P900">
        <v>13596</v>
      </c>
      <c r="Q900">
        <v>38566</v>
      </c>
      <c r="R900">
        <v>270092</v>
      </c>
      <c r="S900">
        <v>80428</v>
      </c>
      <c r="T900">
        <v>62349</v>
      </c>
      <c r="U900">
        <v>264436</v>
      </c>
      <c r="V900">
        <v>5656</v>
      </c>
      <c r="W900">
        <v>12991</v>
      </c>
      <c r="X900">
        <v>27943</v>
      </c>
      <c r="Y900">
        <v>2059</v>
      </c>
      <c r="Z900">
        <v>10841</v>
      </c>
      <c r="AA900">
        <v>13111</v>
      </c>
      <c r="AB900">
        <v>5785</v>
      </c>
      <c r="AC900">
        <v>22125</v>
      </c>
      <c r="AD900">
        <v>8546</v>
      </c>
      <c r="AE900">
        <v>7626</v>
      </c>
      <c r="AF900">
        <v>694031</v>
      </c>
      <c r="AG900">
        <v>340714</v>
      </c>
      <c r="AH900">
        <v>52525</v>
      </c>
      <c r="AI900">
        <v>353317</v>
      </c>
      <c r="AJ900">
        <v>142.69999999999999</v>
      </c>
      <c r="AK900">
        <v>198</v>
      </c>
      <c r="AL900">
        <v>133.9</v>
      </c>
      <c r="AM900">
        <v>223.4</v>
      </c>
      <c r="AN900">
        <v>109.1</v>
      </c>
      <c r="AO900">
        <v>209.8</v>
      </c>
      <c r="AQ900">
        <v>100.2435</v>
      </c>
      <c r="AR900">
        <v>92.444000000000003</v>
      </c>
      <c r="AS900">
        <v>96.416399999999996</v>
      </c>
      <c r="AT900">
        <v>5963</v>
      </c>
      <c r="AU900">
        <v>26.25</v>
      </c>
      <c r="AV900">
        <v>39</v>
      </c>
      <c r="AW900">
        <v>156</v>
      </c>
      <c r="AX900">
        <v>8.6</v>
      </c>
    </row>
    <row r="901" spans="1:50">
      <c r="A901" s="415">
        <v>41609</v>
      </c>
      <c r="E901">
        <v>979211</v>
      </c>
      <c r="F901">
        <v>58489</v>
      </c>
      <c r="G901">
        <v>366094</v>
      </c>
      <c r="H901">
        <v>613117</v>
      </c>
      <c r="I901">
        <v>57763</v>
      </c>
      <c r="J901">
        <v>82332</v>
      </c>
      <c r="K901">
        <v>39479</v>
      </c>
      <c r="L901">
        <v>42504</v>
      </c>
      <c r="M901">
        <v>76183</v>
      </c>
      <c r="N901">
        <v>14184</v>
      </c>
      <c r="O901">
        <v>9322</v>
      </c>
      <c r="P901">
        <v>12453</v>
      </c>
      <c r="Q901">
        <v>39186</v>
      </c>
      <c r="R901">
        <v>269747</v>
      </c>
      <c r="S901">
        <v>82300</v>
      </c>
      <c r="T901">
        <v>59691</v>
      </c>
      <c r="U901">
        <v>264407</v>
      </c>
      <c r="V901">
        <v>5340</v>
      </c>
      <c r="W901">
        <v>11849</v>
      </c>
      <c r="X901">
        <v>28726</v>
      </c>
      <c r="Y901">
        <v>1977</v>
      </c>
      <c r="Z901">
        <v>10259</v>
      </c>
      <c r="AA901">
        <v>14340</v>
      </c>
      <c r="AB901">
        <v>6524</v>
      </c>
      <c r="AC901">
        <v>22127</v>
      </c>
      <c r="AD901">
        <v>8753</v>
      </c>
      <c r="AE901">
        <v>7647</v>
      </c>
      <c r="AF901">
        <v>709465</v>
      </c>
      <c r="AG901">
        <v>348710</v>
      </c>
      <c r="AH901">
        <v>57978</v>
      </c>
      <c r="AI901">
        <v>360754</v>
      </c>
      <c r="AJ901">
        <v>142.9</v>
      </c>
      <c r="AK901">
        <v>197.4</v>
      </c>
      <c r="AL901">
        <v>134.5</v>
      </c>
      <c r="AM901">
        <v>223.7</v>
      </c>
      <c r="AN901">
        <v>109.2</v>
      </c>
      <c r="AO901">
        <v>209.8</v>
      </c>
      <c r="AQ901">
        <v>99.280900000000003</v>
      </c>
      <c r="AR901">
        <v>87.377300000000005</v>
      </c>
      <c r="AS901">
        <v>94.897599999999997</v>
      </c>
      <c r="AT901">
        <v>5932</v>
      </c>
      <c r="AU901">
        <v>26.38</v>
      </c>
      <c r="AV901">
        <v>38.700000000000003</v>
      </c>
      <c r="AW901">
        <v>119</v>
      </c>
      <c r="AX901">
        <v>11.4</v>
      </c>
    </row>
    <row r="902" spans="1:50">
      <c r="A902" s="415">
        <v>41640</v>
      </c>
      <c r="B902">
        <v>707196</v>
      </c>
      <c r="C902">
        <v>3.6</v>
      </c>
      <c r="D902">
        <v>1226.4000000000001</v>
      </c>
      <c r="E902">
        <v>986587</v>
      </c>
      <c r="F902">
        <v>55799</v>
      </c>
      <c r="G902">
        <v>373352</v>
      </c>
      <c r="H902">
        <v>613235</v>
      </c>
      <c r="I902">
        <v>54751</v>
      </c>
      <c r="J902">
        <v>80838</v>
      </c>
      <c r="K902">
        <v>39179</v>
      </c>
      <c r="L902">
        <v>43186</v>
      </c>
      <c r="M902">
        <v>75953</v>
      </c>
      <c r="N902">
        <v>15223</v>
      </c>
      <c r="O902">
        <v>9670</v>
      </c>
      <c r="P902">
        <v>12119</v>
      </c>
      <c r="Q902">
        <v>39514</v>
      </c>
      <c r="R902">
        <v>264326</v>
      </c>
      <c r="S902">
        <v>80761</v>
      </c>
      <c r="T902">
        <v>59754</v>
      </c>
      <c r="U902">
        <v>259332</v>
      </c>
      <c r="V902">
        <v>4994</v>
      </c>
      <c r="W902">
        <v>11357</v>
      </c>
      <c r="X902">
        <v>28871</v>
      </c>
      <c r="Y902">
        <v>1772</v>
      </c>
      <c r="Z902">
        <v>10436</v>
      </c>
      <c r="AA902">
        <v>13632</v>
      </c>
      <c r="AB902">
        <v>6080</v>
      </c>
      <c r="AC902">
        <v>20540</v>
      </c>
      <c r="AD902">
        <v>8120</v>
      </c>
      <c r="AE902">
        <v>7557</v>
      </c>
      <c r="AF902">
        <v>722261</v>
      </c>
      <c r="AG902">
        <v>353903</v>
      </c>
      <c r="AH902">
        <v>55426</v>
      </c>
      <c r="AI902">
        <v>368359</v>
      </c>
      <c r="AJ902">
        <v>144.30000000000001</v>
      </c>
      <c r="AK902">
        <v>200.8</v>
      </c>
      <c r="AL902">
        <v>135.5</v>
      </c>
      <c r="AM902">
        <v>225</v>
      </c>
      <c r="AN902">
        <v>109.8</v>
      </c>
      <c r="AO902">
        <v>211.7</v>
      </c>
      <c r="AQ902">
        <v>96.780699999999996</v>
      </c>
      <c r="AR902">
        <v>89.278800000000004</v>
      </c>
      <c r="AS902">
        <v>94.603200000000001</v>
      </c>
      <c r="AT902">
        <v>5985</v>
      </c>
      <c r="AU902">
        <v>26.41</v>
      </c>
      <c r="AV902">
        <v>38.6</v>
      </c>
      <c r="AW902">
        <v>155</v>
      </c>
      <c r="AX902">
        <v>12.3</v>
      </c>
    </row>
    <row r="903" spans="1:50">
      <c r="A903" s="415">
        <v>41671</v>
      </c>
      <c r="E903">
        <v>987538</v>
      </c>
      <c r="F903">
        <v>54342</v>
      </c>
      <c r="G903">
        <v>368792</v>
      </c>
      <c r="H903">
        <v>618746</v>
      </c>
      <c r="I903">
        <v>57360</v>
      </c>
      <c r="J903">
        <v>81919</v>
      </c>
      <c r="K903">
        <v>39172</v>
      </c>
      <c r="L903">
        <v>43476</v>
      </c>
      <c r="M903">
        <v>75391</v>
      </c>
      <c r="N903">
        <v>16085</v>
      </c>
      <c r="O903">
        <v>9200</v>
      </c>
      <c r="P903">
        <v>11796</v>
      </c>
      <c r="Q903">
        <v>40312</v>
      </c>
      <c r="R903">
        <v>264241</v>
      </c>
      <c r="S903">
        <v>81816</v>
      </c>
      <c r="T903">
        <v>59956</v>
      </c>
      <c r="U903">
        <v>259309</v>
      </c>
      <c r="V903">
        <v>4932</v>
      </c>
      <c r="W903">
        <v>11323</v>
      </c>
      <c r="X903">
        <v>29434</v>
      </c>
      <c r="Y903">
        <v>1726</v>
      </c>
      <c r="Z903">
        <v>10513</v>
      </c>
      <c r="AA903">
        <v>12236</v>
      </c>
      <c r="AB903">
        <v>6471</v>
      </c>
      <c r="AC903">
        <v>20158</v>
      </c>
      <c r="AD903">
        <v>7595</v>
      </c>
      <c r="AE903">
        <v>7844</v>
      </c>
      <c r="AF903">
        <v>723297</v>
      </c>
      <c r="AG903">
        <v>359437</v>
      </c>
      <c r="AH903">
        <v>53740</v>
      </c>
      <c r="AI903">
        <v>363860</v>
      </c>
      <c r="AJ903">
        <v>145</v>
      </c>
      <c r="AK903">
        <v>199.2</v>
      </c>
      <c r="AL903">
        <v>135.5</v>
      </c>
      <c r="AM903">
        <v>225.5</v>
      </c>
      <c r="AN903">
        <v>109.9</v>
      </c>
      <c r="AO903">
        <v>212.7</v>
      </c>
      <c r="AQ903">
        <v>96.678899999999999</v>
      </c>
      <c r="AR903">
        <v>89.344700000000003</v>
      </c>
      <c r="AS903">
        <v>95.120400000000004</v>
      </c>
      <c r="AT903">
        <v>6007</v>
      </c>
      <c r="AU903">
        <v>26.76</v>
      </c>
      <c r="AV903">
        <v>38.299999999999997</v>
      </c>
      <c r="AW903">
        <v>139</v>
      </c>
      <c r="AX903">
        <v>12.8</v>
      </c>
    </row>
    <row r="904" spans="1:50">
      <c r="A904" s="415">
        <v>41699</v>
      </c>
      <c r="E904">
        <v>991157</v>
      </c>
      <c r="F904">
        <v>51678</v>
      </c>
      <c r="G904">
        <v>374228</v>
      </c>
      <c r="H904">
        <v>616929</v>
      </c>
      <c r="I904">
        <v>58172</v>
      </c>
      <c r="J904">
        <v>83620</v>
      </c>
      <c r="K904">
        <v>37660</v>
      </c>
      <c r="L904">
        <v>43353</v>
      </c>
      <c r="M904">
        <v>75986</v>
      </c>
      <c r="N904">
        <v>15265</v>
      </c>
      <c r="O904">
        <v>9361</v>
      </c>
      <c r="P904">
        <v>12798</v>
      </c>
      <c r="Q904">
        <v>40041</v>
      </c>
      <c r="R904">
        <v>266214</v>
      </c>
      <c r="S904">
        <v>83534</v>
      </c>
      <c r="T904">
        <v>59552</v>
      </c>
      <c r="U904">
        <v>261315</v>
      </c>
      <c r="V904">
        <v>4899</v>
      </c>
      <c r="W904">
        <v>12270</v>
      </c>
      <c r="X904">
        <v>28739</v>
      </c>
      <c r="Y904">
        <v>1656</v>
      </c>
      <c r="Z904">
        <v>9586</v>
      </c>
      <c r="AA904">
        <v>11927</v>
      </c>
      <c r="AB904">
        <v>6669</v>
      </c>
      <c r="AC904">
        <v>20731</v>
      </c>
      <c r="AD904">
        <v>8281</v>
      </c>
      <c r="AE904">
        <v>8060</v>
      </c>
      <c r="AF904">
        <v>724943</v>
      </c>
      <c r="AG904">
        <v>355615</v>
      </c>
      <c r="AH904">
        <v>51172</v>
      </c>
      <c r="AI904">
        <v>369329</v>
      </c>
      <c r="AJ904">
        <v>145.4</v>
      </c>
      <c r="AK904">
        <v>199.3</v>
      </c>
      <c r="AL904">
        <v>135.4</v>
      </c>
      <c r="AM904">
        <v>226.2</v>
      </c>
      <c r="AN904">
        <v>110</v>
      </c>
      <c r="AO904">
        <v>213.4</v>
      </c>
      <c r="AQ904">
        <v>98.251300000000001</v>
      </c>
      <c r="AR904">
        <v>90.859399999999994</v>
      </c>
      <c r="AS904">
        <v>96.448499999999996</v>
      </c>
      <c r="AT904">
        <v>6038</v>
      </c>
      <c r="AU904">
        <v>26.48</v>
      </c>
      <c r="AV904">
        <v>39.200000000000003</v>
      </c>
      <c r="AW904">
        <v>125</v>
      </c>
      <c r="AX904">
        <v>11.3</v>
      </c>
    </row>
    <row r="905" spans="1:50">
      <c r="A905" s="415">
        <v>41730</v>
      </c>
      <c r="B905">
        <v>719885</v>
      </c>
      <c r="C905">
        <v>3.7</v>
      </c>
      <c r="D905">
        <v>1256.0999999999999</v>
      </c>
      <c r="E905">
        <v>1006901</v>
      </c>
      <c r="F905">
        <v>54347</v>
      </c>
      <c r="G905">
        <v>380061</v>
      </c>
      <c r="H905">
        <v>626840</v>
      </c>
      <c r="I905">
        <v>58365</v>
      </c>
      <c r="J905">
        <v>83594</v>
      </c>
      <c r="K905">
        <v>38494</v>
      </c>
      <c r="L905">
        <v>46378</v>
      </c>
      <c r="M905">
        <v>80158</v>
      </c>
      <c r="N905">
        <v>15613</v>
      </c>
      <c r="O905">
        <v>9257</v>
      </c>
      <c r="P905">
        <v>13247</v>
      </c>
      <c r="Q905">
        <v>40748</v>
      </c>
      <c r="R905">
        <v>271505</v>
      </c>
      <c r="S905">
        <v>83515</v>
      </c>
      <c r="T905">
        <v>63160</v>
      </c>
      <c r="U905">
        <v>266791</v>
      </c>
      <c r="V905">
        <v>4714</v>
      </c>
      <c r="W905">
        <v>12727</v>
      </c>
      <c r="X905">
        <v>28633</v>
      </c>
      <c r="Y905">
        <v>1762</v>
      </c>
      <c r="Z905">
        <v>10007</v>
      </c>
      <c r="AA905">
        <v>12129</v>
      </c>
      <c r="AB905">
        <v>6643</v>
      </c>
      <c r="AC905">
        <v>21537</v>
      </c>
      <c r="AD905">
        <v>8762</v>
      </c>
      <c r="AE905">
        <v>7776</v>
      </c>
      <c r="AF905">
        <v>735396</v>
      </c>
      <c r="AG905">
        <v>360049</v>
      </c>
      <c r="AH905">
        <v>53868</v>
      </c>
      <c r="AI905">
        <v>375347</v>
      </c>
      <c r="AJ905">
        <v>146.30000000000001</v>
      </c>
      <c r="AK905">
        <v>207</v>
      </c>
      <c r="AL905">
        <v>135.9</v>
      </c>
      <c r="AM905">
        <v>226.4</v>
      </c>
      <c r="AN905">
        <v>110.3</v>
      </c>
      <c r="AO905">
        <v>213.6</v>
      </c>
      <c r="AQ905">
        <v>99.847099999999998</v>
      </c>
      <c r="AR905">
        <v>90.695099999999996</v>
      </c>
      <c r="AS905">
        <v>95.929599999999994</v>
      </c>
      <c r="AT905">
        <v>6084</v>
      </c>
      <c r="AU905">
        <v>26.56</v>
      </c>
      <c r="AV905">
        <v>38.9</v>
      </c>
      <c r="AW905">
        <v>116</v>
      </c>
      <c r="AX905">
        <v>9.4</v>
      </c>
    </row>
    <row r="906" spans="1:50">
      <c r="A906" s="415">
        <v>41760</v>
      </c>
      <c r="E906">
        <v>1007147</v>
      </c>
      <c r="F906">
        <v>53669</v>
      </c>
      <c r="G906">
        <v>381415</v>
      </c>
      <c r="H906">
        <v>625732</v>
      </c>
      <c r="I906">
        <v>60482</v>
      </c>
      <c r="J906">
        <v>83861</v>
      </c>
      <c r="K906">
        <v>38051</v>
      </c>
      <c r="L906">
        <v>45889</v>
      </c>
      <c r="M906">
        <v>80471</v>
      </c>
      <c r="N906">
        <v>15189</v>
      </c>
      <c r="O906">
        <v>9485</v>
      </c>
      <c r="P906">
        <v>14107</v>
      </c>
      <c r="Q906">
        <v>42509</v>
      </c>
      <c r="R906">
        <v>273635</v>
      </c>
      <c r="S906">
        <v>83769</v>
      </c>
      <c r="T906">
        <v>63679</v>
      </c>
      <c r="U906">
        <v>268891</v>
      </c>
      <c r="V906">
        <v>4744</v>
      </c>
      <c r="W906">
        <v>13529</v>
      </c>
      <c r="X906">
        <v>30086</v>
      </c>
      <c r="Y906">
        <v>2001</v>
      </c>
      <c r="Z906">
        <v>9251</v>
      </c>
      <c r="AA906">
        <v>10601</v>
      </c>
      <c r="AB906">
        <v>6768</v>
      </c>
      <c r="AC906">
        <v>21883</v>
      </c>
      <c r="AD906">
        <v>9454</v>
      </c>
      <c r="AE906">
        <v>7597</v>
      </c>
      <c r="AF906">
        <v>733512</v>
      </c>
      <c r="AG906">
        <v>356841</v>
      </c>
      <c r="AH906">
        <v>53158</v>
      </c>
      <c r="AI906">
        <v>376671</v>
      </c>
      <c r="AJ906">
        <v>146.30000000000001</v>
      </c>
      <c r="AK906">
        <v>207.1</v>
      </c>
      <c r="AL906">
        <v>135.80000000000001</v>
      </c>
      <c r="AM906">
        <v>226.9</v>
      </c>
      <c r="AN906">
        <v>110.3</v>
      </c>
      <c r="AO906">
        <v>214.3</v>
      </c>
      <c r="AQ906">
        <v>103.236</v>
      </c>
      <c r="AR906">
        <v>92.884299999999996</v>
      </c>
      <c r="AS906">
        <v>97.324700000000007</v>
      </c>
      <c r="AT906">
        <v>6109</v>
      </c>
      <c r="AU906">
        <v>26.61</v>
      </c>
      <c r="AV906">
        <v>38.9</v>
      </c>
      <c r="AW906">
        <v>119</v>
      </c>
      <c r="AX906">
        <v>8.6</v>
      </c>
    </row>
    <row r="907" spans="1:50">
      <c r="A907" s="415">
        <v>41791</v>
      </c>
      <c r="E907">
        <v>1006424</v>
      </c>
      <c r="F907">
        <v>58899</v>
      </c>
      <c r="G907">
        <v>377648</v>
      </c>
      <c r="H907">
        <v>628776</v>
      </c>
      <c r="I907">
        <v>61430</v>
      </c>
      <c r="J907">
        <v>80333</v>
      </c>
      <c r="K907">
        <v>38135</v>
      </c>
      <c r="L907">
        <v>46882</v>
      </c>
      <c r="M907">
        <v>81734</v>
      </c>
      <c r="N907">
        <v>15671</v>
      </c>
      <c r="O907">
        <v>9284</v>
      </c>
      <c r="P907">
        <v>13191</v>
      </c>
      <c r="Q907">
        <v>42365</v>
      </c>
      <c r="R907">
        <v>273824</v>
      </c>
      <c r="S907">
        <v>80234</v>
      </c>
      <c r="T907">
        <v>64423</v>
      </c>
      <c r="U907">
        <v>268746</v>
      </c>
      <c r="V907">
        <v>5079</v>
      </c>
      <c r="W907">
        <v>12614</v>
      </c>
      <c r="X907">
        <v>29999</v>
      </c>
      <c r="Y907">
        <v>1943</v>
      </c>
      <c r="Z907">
        <v>9883</v>
      </c>
      <c r="AA907">
        <v>11416</v>
      </c>
      <c r="AB907">
        <v>7639</v>
      </c>
      <c r="AC907">
        <v>23712</v>
      </c>
      <c r="AD907">
        <v>9221</v>
      </c>
      <c r="AE907">
        <v>7611</v>
      </c>
      <c r="AF907">
        <v>732600</v>
      </c>
      <c r="AG907">
        <v>360030</v>
      </c>
      <c r="AH907">
        <v>58530</v>
      </c>
      <c r="AI907">
        <v>372569</v>
      </c>
      <c r="AJ907">
        <v>147</v>
      </c>
      <c r="AK907">
        <v>207</v>
      </c>
      <c r="AL907">
        <v>135.80000000000001</v>
      </c>
      <c r="AM907">
        <v>227.1</v>
      </c>
      <c r="AN907">
        <v>110.4</v>
      </c>
      <c r="AO907">
        <v>214.5</v>
      </c>
      <c r="AQ907">
        <v>101.9693</v>
      </c>
      <c r="AR907">
        <v>94.133499999999998</v>
      </c>
      <c r="AS907">
        <v>97.931100000000001</v>
      </c>
      <c r="AT907">
        <v>6133</v>
      </c>
      <c r="AU907">
        <v>26.67</v>
      </c>
      <c r="AV907">
        <v>39</v>
      </c>
      <c r="AW907">
        <v>155</v>
      </c>
      <c r="AX907">
        <v>8.1999999999999993</v>
      </c>
    </row>
    <row r="908" spans="1:50">
      <c r="A908" s="415">
        <v>41821</v>
      </c>
      <c r="B908">
        <v>721911</v>
      </c>
      <c r="C908">
        <v>3.7</v>
      </c>
      <c r="D908">
        <v>1274.9000000000001</v>
      </c>
      <c r="E908">
        <v>1014935</v>
      </c>
      <c r="F908">
        <v>58226</v>
      </c>
      <c r="G908">
        <v>377696</v>
      </c>
      <c r="H908">
        <v>637240</v>
      </c>
      <c r="I908">
        <v>62949</v>
      </c>
      <c r="J908">
        <v>83494</v>
      </c>
      <c r="K908">
        <v>38873</v>
      </c>
      <c r="L908">
        <v>46834</v>
      </c>
      <c r="M908">
        <v>81290</v>
      </c>
      <c r="N908">
        <v>16833</v>
      </c>
      <c r="O908">
        <v>9897</v>
      </c>
      <c r="P908">
        <v>13719</v>
      </c>
      <c r="Q908">
        <v>42298</v>
      </c>
      <c r="R908">
        <v>282412</v>
      </c>
      <c r="S908">
        <v>83391</v>
      </c>
      <c r="T908">
        <v>64607</v>
      </c>
      <c r="U908">
        <v>277289</v>
      </c>
      <c r="V908">
        <v>5124</v>
      </c>
      <c r="W908">
        <v>13163</v>
      </c>
      <c r="X908">
        <v>30499</v>
      </c>
      <c r="Y908">
        <v>1863</v>
      </c>
      <c r="Z908">
        <v>9889</v>
      </c>
      <c r="AA908">
        <v>14744</v>
      </c>
      <c r="AB908">
        <v>7213</v>
      </c>
      <c r="AC908">
        <v>23585</v>
      </c>
      <c r="AD908">
        <v>9364</v>
      </c>
      <c r="AE908">
        <v>7872</v>
      </c>
      <c r="AF908">
        <v>732523</v>
      </c>
      <c r="AG908">
        <v>359951</v>
      </c>
      <c r="AH908">
        <v>57665</v>
      </c>
      <c r="AI908">
        <v>372572</v>
      </c>
      <c r="AJ908">
        <v>147.5</v>
      </c>
      <c r="AK908">
        <v>207</v>
      </c>
      <c r="AL908">
        <v>135.69999999999999</v>
      </c>
      <c r="AM908">
        <v>227.6</v>
      </c>
      <c r="AN908">
        <v>110.8</v>
      </c>
      <c r="AO908">
        <v>214.8</v>
      </c>
      <c r="AQ908">
        <v>104.7972</v>
      </c>
      <c r="AR908">
        <v>96.755799999999994</v>
      </c>
      <c r="AS908">
        <v>98.7303</v>
      </c>
      <c r="AT908">
        <v>6178</v>
      </c>
      <c r="AU908">
        <v>26.66</v>
      </c>
      <c r="AV908">
        <v>39.200000000000003</v>
      </c>
      <c r="AW908">
        <v>149</v>
      </c>
      <c r="AX908">
        <v>7.5</v>
      </c>
    </row>
    <row r="909" spans="1:50">
      <c r="A909" s="415">
        <v>41852</v>
      </c>
      <c r="E909">
        <v>1015096</v>
      </c>
      <c r="F909">
        <v>59770</v>
      </c>
      <c r="G909">
        <v>377992</v>
      </c>
      <c r="H909">
        <v>637104</v>
      </c>
      <c r="I909">
        <v>64848</v>
      </c>
      <c r="J909">
        <v>86017</v>
      </c>
      <c r="K909">
        <v>38297</v>
      </c>
      <c r="L909">
        <v>46759</v>
      </c>
      <c r="M909">
        <v>83118</v>
      </c>
      <c r="N909">
        <v>16716</v>
      </c>
      <c r="O909">
        <v>9313</v>
      </c>
      <c r="P909">
        <v>13659</v>
      </c>
      <c r="Q909">
        <v>41495</v>
      </c>
      <c r="R909">
        <v>281471</v>
      </c>
      <c r="S909">
        <v>85720</v>
      </c>
      <c r="T909">
        <v>66200</v>
      </c>
      <c r="U909">
        <v>276372</v>
      </c>
      <c r="V909">
        <v>5099</v>
      </c>
      <c r="W909">
        <v>13055</v>
      </c>
      <c r="X909">
        <v>29901</v>
      </c>
      <c r="Y909">
        <v>1983</v>
      </c>
      <c r="Z909">
        <v>9675</v>
      </c>
      <c r="AA909">
        <v>11697</v>
      </c>
      <c r="AB909">
        <v>6921</v>
      </c>
      <c r="AC909">
        <v>23728</v>
      </c>
      <c r="AD909">
        <v>9493</v>
      </c>
      <c r="AE909">
        <v>7514</v>
      </c>
      <c r="AF909">
        <v>733625</v>
      </c>
      <c r="AG909">
        <v>360732</v>
      </c>
      <c r="AH909">
        <v>59052</v>
      </c>
      <c r="AI909">
        <v>372893</v>
      </c>
      <c r="AJ909">
        <v>148.6</v>
      </c>
      <c r="AK909">
        <v>207.8</v>
      </c>
      <c r="AL909">
        <v>135.69999999999999</v>
      </c>
      <c r="AM909">
        <v>228.2</v>
      </c>
      <c r="AN909">
        <v>110.9</v>
      </c>
      <c r="AO909">
        <v>215.5</v>
      </c>
      <c r="AQ909">
        <v>103.4388</v>
      </c>
      <c r="AR909">
        <v>96.630600000000001</v>
      </c>
      <c r="AS909">
        <v>98.607699999999994</v>
      </c>
      <c r="AT909">
        <v>6210</v>
      </c>
      <c r="AU909">
        <v>26.73</v>
      </c>
      <c r="AV909">
        <v>39.1</v>
      </c>
      <c r="AW909">
        <v>127</v>
      </c>
      <c r="AX909">
        <v>7.7</v>
      </c>
    </row>
    <row r="910" spans="1:50">
      <c r="A910" s="415">
        <v>41883</v>
      </c>
      <c r="E910">
        <v>1021890</v>
      </c>
      <c r="F910">
        <v>62103</v>
      </c>
      <c r="G910">
        <v>387364</v>
      </c>
      <c r="H910">
        <v>634526</v>
      </c>
      <c r="I910">
        <v>67952</v>
      </c>
      <c r="J910">
        <v>85377</v>
      </c>
      <c r="K910">
        <v>38125</v>
      </c>
      <c r="L910">
        <v>48283</v>
      </c>
      <c r="M910">
        <v>79181</v>
      </c>
      <c r="N910">
        <v>17582</v>
      </c>
      <c r="O910">
        <v>9512</v>
      </c>
      <c r="P910">
        <v>13759</v>
      </c>
      <c r="Q910">
        <v>41682</v>
      </c>
      <c r="R910">
        <v>276738</v>
      </c>
      <c r="S910">
        <v>84997</v>
      </c>
      <c r="T910">
        <v>63303</v>
      </c>
      <c r="U910">
        <v>271427</v>
      </c>
      <c r="V910">
        <v>5311</v>
      </c>
      <c r="W910">
        <v>13241</v>
      </c>
      <c r="X910">
        <v>29687</v>
      </c>
      <c r="Y910">
        <v>2193</v>
      </c>
      <c r="Z910">
        <v>9450</v>
      </c>
      <c r="AA910">
        <v>10328</v>
      </c>
      <c r="AB910">
        <v>7490</v>
      </c>
      <c r="AC910">
        <v>23459</v>
      </c>
      <c r="AD910">
        <v>9237</v>
      </c>
      <c r="AE910">
        <v>7584</v>
      </c>
      <c r="AF910">
        <v>745152</v>
      </c>
      <c r="AG910">
        <v>363100</v>
      </c>
      <c r="AH910">
        <v>61635</v>
      </c>
      <c r="AI910">
        <v>382053</v>
      </c>
      <c r="AJ910">
        <v>149.1</v>
      </c>
      <c r="AK910">
        <v>208.8</v>
      </c>
      <c r="AL910">
        <v>135.5</v>
      </c>
      <c r="AM910">
        <v>228.7</v>
      </c>
      <c r="AN910">
        <v>110.9</v>
      </c>
      <c r="AO910">
        <v>215.7</v>
      </c>
      <c r="AQ910">
        <v>106.4119</v>
      </c>
      <c r="AR910">
        <v>97.227800000000002</v>
      </c>
      <c r="AS910">
        <v>99.051900000000003</v>
      </c>
      <c r="AT910">
        <v>6242</v>
      </c>
      <c r="AU910">
        <v>26.81</v>
      </c>
      <c r="AV910">
        <v>39.1</v>
      </c>
      <c r="AW910">
        <v>116</v>
      </c>
      <c r="AX910">
        <v>7</v>
      </c>
    </row>
    <row r="911" spans="1:50">
      <c r="A911" s="415">
        <v>41913</v>
      </c>
      <c r="B911">
        <v>735902</v>
      </c>
      <c r="C911">
        <v>3.8</v>
      </c>
      <c r="D911">
        <v>1301.2</v>
      </c>
      <c r="E911">
        <v>1046402</v>
      </c>
      <c r="F911">
        <v>71312</v>
      </c>
      <c r="G911">
        <v>391415</v>
      </c>
      <c r="H911">
        <v>654987</v>
      </c>
      <c r="I911">
        <v>69063</v>
      </c>
      <c r="J911">
        <v>88733</v>
      </c>
      <c r="K911">
        <v>39538</v>
      </c>
      <c r="L911">
        <v>49141</v>
      </c>
      <c r="M911">
        <v>80969</v>
      </c>
      <c r="N911">
        <v>18991</v>
      </c>
      <c r="O911">
        <v>9753</v>
      </c>
      <c r="P911">
        <v>13927</v>
      </c>
      <c r="Q911">
        <v>43678</v>
      </c>
      <c r="R911">
        <v>286566</v>
      </c>
      <c r="S911">
        <v>88426</v>
      </c>
      <c r="T911">
        <v>64228</v>
      </c>
      <c r="U911">
        <v>281451</v>
      </c>
      <c r="V911">
        <v>5115</v>
      </c>
      <c r="W911">
        <v>13341</v>
      </c>
      <c r="X911">
        <v>30639</v>
      </c>
      <c r="Y911">
        <v>2252</v>
      </c>
      <c r="Z911">
        <v>9857</v>
      </c>
      <c r="AA911">
        <v>12852</v>
      </c>
      <c r="AB911">
        <v>8059</v>
      </c>
      <c r="AC911">
        <v>24015</v>
      </c>
      <c r="AD911">
        <v>9420</v>
      </c>
      <c r="AE911">
        <v>7628</v>
      </c>
      <c r="AF911">
        <v>759835</v>
      </c>
      <c r="AG911">
        <v>373536</v>
      </c>
      <c r="AH911">
        <v>70768</v>
      </c>
      <c r="AI911">
        <v>386299</v>
      </c>
      <c r="AJ911">
        <v>149.6</v>
      </c>
      <c r="AK911">
        <v>210.5</v>
      </c>
      <c r="AL911">
        <v>135.6</v>
      </c>
      <c r="AM911">
        <v>229</v>
      </c>
      <c r="AN911">
        <v>111.4</v>
      </c>
      <c r="AO911">
        <v>215.9</v>
      </c>
      <c r="AQ911">
        <v>107.44410000000001</v>
      </c>
      <c r="AR911">
        <v>95.481099999999998</v>
      </c>
      <c r="AS911">
        <v>98.533699999999996</v>
      </c>
      <c r="AT911">
        <v>6259</v>
      </c>
      <c r="AU911">
        <v>26.86</v>
      </c>
      <c r="AV911">
        <v>39</v>
      </c>
      <c r="AW911">
        <v>149</v>
      </c>
      <c r="AX911">
        <v>6.4</v>
      </c>
    </row>
    <row r="912" spans="1:50">
      <c r="A912" s="415">
        <v>41944</v>
      </c>
      <c r="E912">
        <v>1044893</v>
      </c>
      <c r="F912">
        <v>73732</v>
      </c>
      <c r="G912">
        <v>396871</v>
      </c>
      <c r="H912">
        <v>648022</v>
      </c>
      <c r="I912">
        <v>68494</v>
      </c>
      <c r="J912">
        <v>87966</v>
      </c>
      <c r="K912">
        <v>39422</v>
      </c>
      <c r="L912">
        <v>48216</v>
      </c>
      <c r="M912">
        <v>79816</v>
      </c>
      <c r="N912">
        <v>18605</v>
      </c>
      <c r="O912">
        <v>9406</v>
      </c>
      <c r="P912">
        <v>14069</v>
      </c>
      <c r="Q912">
        <v>44062</v>
      </c>
      <c r="R912">
        <v>280272</v>
      </c>
      <c r="S912">
        <v>87449</v>
      </c>
      <c r="T912">
        <v>62851</v>
      </c>
      <c r="U912">
        <v>274922</v>
      </c>
      <c r="V912">
        <v>5350</v>
      </c>
      <c r="W912">
        <v>13488</v>
      </c>
      <c r="X912">
        <v>30627</v>
      </c>
      <c r="Y912">
        <v>2131</v>
      </c>
      <c r="Z912">
        <v>9730</v>
      </c>
      <c r="AA912">
        <v>9422</v>
      </c>
      <c r="AB912">
        <v>7411</v>
      </c>
      <c r="AC912">
        <v>24480</v>
      </c>
      <c r="AD912">
        <v>9611</v>
      </c>
      <c r="AE912">
        <v>7670</v>
      </c>
      <c r="AF912">
        <v>764621</v>
      </c>
      <c r="AG912">
        <v>373100</v>
      </c>
      <c r="AH912">
        <v>73302</v>
      </c>
      <c r="AI912">
        <v>391521</v>
      </c>
      <c r="AJ912">
        <v>150</v>
      </c>
      <c r="AK912">
        <v>210.3</v>
      </c>
      <c r="AL912">
        <v>135.80000000000001</v>
      </c>
      <c r="AM912">
        <v>228.9</v>
      </c>
      <c r="AN912">
        <v>111.4</v>
      </c>
      <c r="AO912">
        <v>215.8</v>
      </c>
      <c r="AQ912">
        <v>100.056</v>
      </c>
      <c r="AR912">
        <v>95.396900000000002</v>
      </c>
      <c r="AS912">
        <v>98.497</v>
      </c>
      <c r="AT912">
        <v>6272</v>
      </c>
      <c r="AU912">
        <v>26.92</v>
      </c>
      <c r="AV912">
        <v>39.1</v>
      </c>
      <c r="AW912">
        <v>139</v>
      </c>
      <c r="AX912">
        <v>7.5</v>
      </c>
    </row>
    <row r="913" spans="1:51">
      <c r="A913" s="415">
        <v>41974</v>
      </c>
      <c r="E913">
        <v>1056429</v>
      </c>
      <c r="F913">
        <v>71623</v>
      </c>
      <c r="G913">
        <v>406913</v>
      </c>
      <c r="H913">
        <v>649515</v>
      </c>
      <c r="I913">
        <v>67741</v>
      </c>
      <c r="J913">
        <v>88307</v>
      </c>
      <c r="K913">
        <v>39041</v>
      </c>
      <c r="L913">
        <v>49801</v>
      </c>
      <c r="M913">
        <v>79921</v>
      </c>
      <c r="N913">
        <v>18985</v>
      </c>
      <c r="O913">
        <v>9023</v>
      </c>
      <c r="P913">
        <v>13836</v>
      </c>
      <c r="Q913">
        <v>44204</v>
      </c>
      <c r="R913">
        <v>284197</v>
      </c>
      <c r="S913">
        <v>87541</v>
      </c>
      <c r="T913">
        <v>63404</v>
      </c>
      <c r="U913">
        <v>278868</v>
      </c>
      <c r="V913">
        <v>5329</v>
      </c>
      <c r="W913">
        <v>13232</v>
      </c>
      <c r="X913">
        <v>30723</v>
      </c>
      <c r="Y913">
        <v>2067</v>
      </c>
      <c r="Z913">
        <v>9095</v>
      </c>
      <c r="AA913">
        <v>11916</v>
      </c>
      <c r="AB913">
        <v>7818</v>
      </c>
      <c r="AC913">
        <v>25863</v>
      </c>
      <c r="AD913">
        <v>9420</v>
      </c>
      <c r="AE913">
        <v>7972</v>
      </c>
      <c r="AF913">
        <v>772232</v>
      </c>
      <c r="AG913">
        <v>370648</v>
      </c>
      <c r="AH913">
        <v>71119</v>
      </c>
      <c r="AI913">
        <v>401584</v>
      </c>
      <c r="AJ913">
        <v>150.4</v>
      </c>
      <c r="AK913">
        <v>210</v>
      </c>
      <c r="AL913">
        <v>135.80000000000001</v>
      </c>
      <c r="AM913">
        <v>229.1</v>
      </c>
      <c r="AN913">
        <v>111.6</v>
      </c>
      <c r="AO913">
        <v>215.5</v>
      </c>
      <c r="AQ913">
        <v>107.96469999999999</v>
      </c>
      <c r="AR913">
        <v>96.337299999999999</v>
      </c>
      <c r="AS913">
        <v>99.197599999999994</v>
      </c>
      <c r="AT913">
        <v>6293</v>
      </c>
      <c r="AU913">
        <v>26.87</v>
      </c>
      <c r="AV913">
        <v>39.1</v>
      </c>
      <c r="AW913">
        <v>139</v>
      </c>
      <c r="AX913">
        <v>8.3000000000000007</v>
      </c>
    </row>
    <row r="914" spans="1:51">
      <c r="A914" s="415">
        <v>42005</v>
      </c>
      <c r="B914">
        <v>746136</v>
      </c>
      <c r="C914">
        <v>3.8</v>
      </c>
      <c r="D914">
        <v>1334.2</v>
      </c>
      <c r="E914">
        <v>1061241</v>
      </c>
      <c r="F914">
        <v>76734</v>
      </c>
      <c r="G914">
        <v>412410</v>
      </c>
      <c r="H914">
        <v>648830</v>
      </c>
      <c r="I914">
        <v>64736</v>
      </c>
      <c r="J914">
        <v>86387</v>
      </c>
      <c r="K914">
        <v>39516</v>
      </c>
      <c r="L914">
        <v>51223</v>
      </c>
      <c r="M914">
        <v>77837</v>
      </c>
      <c r="N914">
        <v>19089</v>
      </c>
      <c r="O914">
        <v>8410</v>
      </c>
      <c r="P914">
        <v>13669</v>
      </c>
      <c r="Q914">
        <v>44275</v>
      </c>
      <c r="R914">
        <v>281353</v>
      </c>
      <c r="S914">
        <v>86174</v>
      </c>
      <c r="T914">
        <v>61713</v>
      </c>
      <c r="U914">
        <v>274048</v>
      </c>
      <c r="V914">
        <v>7305</v>
      </c>
      <c r="W914">
        <v>13117</v>
      </c>
      <c r="X914">
        <v>30821</v>
      </c>
      <c r="Y914">
        <v>1930</v>
      </c>
      <c r="Z914">
        <v>8906</v>
      </c>
      <c r="AA914">
        <v>12537</v>
      </c>
      <c r="AB914">
        <v>7464</v>
      </c>
      <c r="AC914">
        <v>24090</v>
      </c>
      <c r="AD914">
        <v>9678</v>
      </c>
      <c r="AE914">
        <v>8362</v>
      </c>
      <c r="AF914">
        <v>779888</v>
      </c>
      <c r="AG914">
        <v>374782</v>
      </c>
      <c r="AH914">
        <v>76229</v>
      </c>
      <c r="AI914">
        <v>405105</v>
      </c>
      <c r="AJ914">
        <v>151.69999999999999</v>
      </c>
      <c r="AK914">
        <v>217.3</v>
      </c>
      <c r="AL914">
        <v>137.19999999999999</v>
      </c>
      <c r="AM914">
        <v>229.2</v>
      </c>
      <c r="AN914">
        <v>112</v>
      </c>
      <c r="AO914">
        <v>215.8</v>
      </c>
      <c r="AQ914">
        <v>107.8661</v>
      </c>
      <c r="AR914">
        <v>96.789000000000001</v>
      </c>
      <c r="AS914">
        <v>98.169899999999998</v>
      </c>
      <c r="AT914">
        <v>6320</v>
      </c>
      <c r="AU914">
        <v>27.07</v>
      </c>
      <c r="AV914">
        <v>39</v>
      </c>
      <c r="AW914">
        <v>147</v>
      </c>
      <c r="AX914">
        <v>9.8000000000000007</v>
      </c>
      <c r="AY914">
        <v>225.06630000000001</v>
      </c>
    </row>
    <row r="915" spans="1:51">
      <c r="A915" s="415">
        <v>42036</v>
      </c>
      <c r="E915">
        <v>1072895</v>
      </c>
      <c r="F915">
        <v>80278</v>
      </c>
      <c r="G915">
        <v>417214</v>
      </c>
      <c r="H915">
        <v>655681</v>
      </c>
      <c r="I915">
        <v>62508</v>
      </c>
      <c r="J915">
        <v>86534</v>
      </c>
      <c r="K915">
        <v>39154</v>
      </c>
      <c r="L915">
        <v>51897</v>
      </c>
      <c r="M915">
        <v>78407</v>
      </c>
      <c r="N915">
        <v>19222</v>
      </c>
      <c r="O915">
        <v>8436</v>
      </c>
      <c r="P915">
        <v>12236</v>
      </c>
      <c r="Q915">
        <v>44056</v>
      </c>
      <c r="R915">
        <v>280677</v>
      </c>
      <c r="S915">
        <v>86274</v>
      </c>
      <c r="T915">
        <v>62104</v>
      </c>
      <c r="U915">
        <v>273518</v>
      </c>
      <c r="V915">
        <v>7159</v>
      </c>
      <c r="W915">
        <v>11624</v>
      </c>
      <c r="X915">
        <v>31089</v>
      </c>
      <c r="Y915">
        <v>2045</v>
      </c>
      <c r="Z915">
        <v>8872</v>
      </c>
      <c r="AA915">
        <v>11883</v>
      </c>
      <c r="AB915">
        <v>7901</v>
      </c>
      <c r="AC915">
        <v>24236</v>
      </c>
      <c r="AD915">
        <v>10019</v>
      </c>
      <c r="AE915">
        <v>8180</v>
      </c>
      <c r="AF915">
        <v>792218</v>
      </c>
      <c r="AG915">
        <v>382163</v>
      </c>
      <c r="AH915">
        <v>79694</v>
      </c>
      <c r="AI915">
        <v>410055</v>
      </c>
      <c r="AJ915">
        <v>152.19999999999999</v>
      </c>
      <c r="AK915">
        <v>217.7</v>
      </c>
      <c r="AL915">
        <v>137.19999999999999</v>
      </c>
      <c r="AM915">
        <v>228.9</v>
      </c>
      <c r="AN915">
        <v>112.1</v>
      </c>
      <c r="AO915">
        <v>215.3</v>
      </c>
      <c r="AQ915">
        <v>98.319000000000003</v>
      </c>
      <c r="AR915">
        <v>94.840800000000002</v>
      </c>
      <c r="AS915">
        <v>97.070899999999995</v>
      </c>
      <c r="AT915">
        <v>6361</v>
      </c>
      <c r="AU915">
        <v>27.12</v>
      </c>
      <c r="AV915">
        <v>39.5</v>
      </c>
      <c r="AW915">
        <v>171</v>
      </c>
      <c r="AX915">
        <v>10.6</v>
      </c>
      <c r="AY915">
        <v>229.09719999999999</v>
      </c>
    </row>
    <row r="916" spans="1:51">
      <c r="A916" s="415">
        <v>42064</v>
      </c>
      <c r="E916">
        <v>1086748</v>
      </c>
      <c r="F916">
        <v>80873</v>
      </c>
      <c r="G916">
        <v>417610</v>
      </c>
      <c r="H916">
        <v>669138</v>
      </c>
      <c r="I916">
        <v>64124</v>
      </c>
      <c r="J916">
        <v>83877</v>
      </c>
      <c r="K916">
        <v>39583</v>
      </c>
      <c r="L916">
        <v>52825</v>
      </c>
      <c r="M916">
        <v>80121</v>
      </c>
      <c r="N916">
        <v>19440</v>
      </c>
      <c r="O916">
        <v>8642</v>
      </c>
      <c r="P916">
        <v>13059</v>
      </c>
      <c r="Q916">
        <v>45747</v>
      </c>
      <c r="R916">
        <v>283456</v>
      </c>
      <c r="S916">
        <v>83637</v>
      </c>
      <c r="T916">
        <v>63497</v>
      </c>
      <c r="U916">
        <v>275691</v>
      </c>
      <c r="V916">
        <v>7766</v>
      </c>
      <c r="W916">
        <v>12430</v>
      </c>
      <c r="X916">
        <v>32251</v>
      </c>
      <c r="Y916">
        <v>2148</v>
      </c>
      <c r="Z916">
        <v>8861</v>
      </c>
      <c r="AA916">
        <v>13003</v>
      </c>
      <c r="AB916">
        <v>7500</v>
      </c>
      <c r="AC916">
        <v>24356</v>
      </c>
      <c r="AD916">
        <v>10152</v>
      </c>
      <c r="AE916">
        <v>8020</v>
      </c>
      <c r="AF916">
        <v>803292</v>
      </c>
      <c r="AG916">
        <v>393447</v>
      </c>
      <c r="AH916">
        <v>80123</v>
      </c>
      <c r="AI916">
        <v>409845</v>
      </c>
      <c r="AJ916">
        <v>152.5</v>
      </c>
      <c r="AK916">
        <v>217.3</v>
      </c>
      <c r="AL916">
        <v>137.19999999999999</v>
      </c>
      <c r="AM916">
        <v>228.9</v>
      </c>
      <c r="AN916">
        <v>112.1</v>
      </c>
      <c r="AO916">
        <v>215</v>
      </c>
      <c r="AQ916">
        <v>98.201300000000003</v>
      </c>
      <c r="AR916">
        <v>93.843299999999999</v>
      </c>
      <c r="AS916">
        <v>96.579099999999997</v>
      </c>
      <c r="AT916">
        <v>6334</v>
      </c>
      <c r="AU916">
        <v>27.24</v>
      </c>
      <c r="AV916">
        <v>39.200000000000003</v>
      </c>
      <c r="AW916">
        <v>165</v>
      </c>
      <c r="AX916">
        <v>9.5</v>
      </c>
      <c r="AY916">
        <v>232.6893</v>
      </c>
    </row>
    <row r="917" spans="1:51">
      <c r="A917" s="415">
        <v>42095</v>
      </c>
      <c r="B917">
        <v>763338</v>
      </c>
      <c r="C917">
        <v>3.9</v>
      </c>
      <c r="D917">
        <v>1396</v>
      </c>
      <c r="E917">
        <v>1115619</v>
      </c>
      <c r="F917">
        <v>82950</v>
      </c>
      <c r="G917">
        <v>423031</v>
      </c>
      <c r="H917">
        <v>692588</v>
      </c>
      <c r="I917">
        <v>65944</v>
      </c>
      <c r="J917">
        <v>89830</v>
      </c>
      <c r="K917">
        <v>39950</v>
      </c>
      <c r="L917">
        <v>54751</v>
      </c>
      <c r="M917">
        <v>83820</v>
      </c>
      <c r="N917">
        <v>20471</v>
      </c>
      <c r="O917">
        <v>8299</v>
      </c>
      <c r="P917">
        <v>12874</v>
      </c>
      <c r="Q917">
        <v>45171</v>
      </c>
      <c r="R917">
        <v>292894</v>
      </c>
      <c r="S917">
        <v>89499</v>
      </c>
      <c r="T917">
        <v>66695</v>
      </c>
      <c r="U917">
        <v>284898</v>
      </c>
      <c r="V917">
        <v>7997</v>
      </c>
      <c r="W917">
        <v>12314</v>
      </c>
      <c r="X917">
        <v>32311</v>
      </c>
      <c r="Y917">
        <v>2018</v>
      </c>
      <c r="Z917">
        <v>8688</v>
      </c>
      <c r="AA917">
        <v>12501</v>
      </c>
      <c r="AB917">
        <v>8147</v>
      </c>
      <c r="AC917">
        <v>24486</v>
      </c>
      <c r="AD917">
        <v>10611</v>
      </c>
      <c r="AE917">
        <v>8343</v>
      </c>
      <c r="AF917">
        <v>822724</v>
      </c>
      <c r="AG917">
        <v>407690</v>
      </c>
      <c r="AH917">
        <v>82248</v>
      </c>
      <c r="AI917">
        <v>415034</v>
      </c>
      <c r="AJ917">
        <v>154</v>
      </c>
      <c r="AK917">
        <v>225</v>
      </c>
      <c r="AL917">
        <v>137.19999999999999</v>
      </c>
      <c r="AM917">
        <v>228.9</v>
      </c>
      <c r="AN917">
        <v>112.1</v>
      </c>
      <c r="AO917">
        <v>214.5</v>
      </c>
      <c r="AQ917">
        <v>102.8811</v>
      </c>
      <c r="AR917">
        <v>94.622900000000001</v>
      </c>
      <c r="AS917">
        <v>97.2119</v>
      </c>
      <c r="AT917">
        <v>6392</v>
      </c>
      <c r="AU917">
        <v>27.28</v>
      </c>
      <c r="AV917">
        <v>39</v>
      </c>
      <c r="AW917">
        <v>152</v>
      </c>
      <c r="AX917">
        <v>7.5</v>
      </c>
      <c r="AY917">
        <v>235.92500000000001</v>
      </c>
    </row>
    <row r="918" spans="1:51">
      <c r="A918" s="415">
        <v>42125</v>
      </c>
      <c r="E918">
        <v>1135433</v>
      </c>
      <c r="F918">
        <v>84416</v>
      </c>
      <c r="G918">
        <v>430946</v>
      </c>
      <c r="H918">
        <v>704487</v>
      </c>
      <c r="I918">
        <v>67425</v>
      </c>
      <c r="J918">
        <v>90512</v>
      </c>
      <c r="K918">
        <v>40562</v>
      </c>
      <c r="L918">
        <v>58280</v>
      </c>
      <c r="M918">
        <v>85964</v>
      </c>
      <c r="N918">
        <v>21933</v>
      </c>
      <c r="O918">
        <v>8164</v>
      </c>
      <c r="P918">
        <v>12869</v>
      </c>
      <c r="Q918">
        <v>44858</v>
      </c>
      <c r="R918">
        <v>294390</v>
      </c>
      <c r="S918">
        <v>90061</v>
      </c>
      <c r="T918">
        <v>68147</v>
      </c>
      <c r="U918">
        <v>286423</v>
      </c>
      <c r="V918">
        <v>7967</v>
      </c>
      <c r="W918">
        <v>12300</v>
      </c>
      <c r="X918">
        <v>32008</v>
      </c>
      <c r="Y918">
        <v>2359</v>
      </c>
      <c r="Z918">
        <v>9141</v>
      </c>
      <c r="AA918">
        <v>11844</v>
      </c>
      <c r="AB918">
        <v>7851</v>
      </c>
      <c r="AC918">
        <v>23918</v>
      </c>
      <c r="AD918">
        <v>10591</v>
      </c>
      <c r="AE918">
        <v>8922</v>
      </c>
      <c r="AF918">
        <v>841043</v>
      </c>
      <c r="AG918">
        <v>418064</v>
      </c>
      <c r="AH918">
        <v>83638</v>
      </c>
      <c r="AI918">
        <v>422979</v>
      </c>
      <c r="AJ918">
        <v>153.69999999999999</v>
      </c>
      <c r="AK918">
        <v>224.4</v>
      </c>
      <c r="AL918">
        <v>137.19999999999999</v>
      </c>
      <c r="AM918">
        <v>228.7</v>
      </c>
      <c r="AN918">
        <v>112.2</v>
      </c>
      <c r="AO918">
        <v>213.7</v>
      </c>
      <c r="AQ918">
        <v>104.6778</v>
      </c>
      <c r="AR918">
        <v>95.816800000000001</v>
      </c>
      <c r="AS918">
        <v>97.721699999999998</v>
      </c>
      <c r="AT918">
        <v>6427</v>
      </c>
      <c r="AU918">
        <v>27.32</v>
      </c>
      <c r="AV918">
        <v>38.9</v>
      </c>
      <c r="AW918">
        <v>158</v>
      </c>
      <c r="AX918">
        <v>6.7</v>
      </c>
      <c r="AY918">
        <v>239.2534</v>
      </c>
    </row>
    <row r="919" spans="1:51">
      <c r="A919" s="415">
        <v>42156</v>
      </c>
      <c r="E919">
        <v>1158193</v>
      </c>
      <c r="F919">
        <v>88781</v>
      </c>
      <c r="G919">
        <v>439934</v>
      </c>
      <c r="H919">
        <v>718259</v>
      </c>
      <c r="I919">
        <v>64848</v>
      </c>
      <c r="J919">
        <v>92556</v>
      </c>
      <c r="K919">
        <v>40646</v>
      </c>
      <c r="L919">
        <v>60173</v>
      </c>
      <c r="M919">
        <v>89586</v>
      </c>
      <c r="N919">
        <v>23461</v>
      </c>
      <c r="O919">
        <v>8572</v>
      </c>
      <c r="P919">
        <v>14245</v>
      </c>
      <c r="Q919">
        <v>45633</v>
      </c>
      <c r="R919">
        <v>299650</v>
      </c>
      <c r="S919">
        <v>92197</v>
      </c>
      <c r="T919">
        <v>70876</v>
      </c>
      <c r="U919">
        <v>293462</v>
      </c>
      <c r="V919">
        <v>6189</v>
      </c>
      <c r="W919">
        <v>13695</v>
      </c>
      <c r="X919">
        <v>32395</v>
      </c>
      <c r="Y919">
        <v>2717</v>
      </c>
      <c r="Z919">
        <v>8885</v>
      </c>
      <c r="AA919">
        <v>11045</v>
      </c>
      <c r="AB919">
        <v>7420</v>
      </c>
      <c r="AC919">
        <v>25143</v>
      </c>
      <c r="AD919">
        <v>11095</v>
      </c>
      <c r="AE919">
        <v>8063</v>
      </c>
      <c r="AF919">
        <v>858543</v>
      </c>
      <c r="AG919">
        <v>424797</v>
      </c>
      <c r="AH919">
        <v>87946</v>
      </c>
      <c r="AI919">
        <v>433746</v>
      </c>
      <c r="AJ919">
        <v>153.69999999999999</v>
      </c>
      <c r="AK919">
        <v>223.7</v>
      </c>
      <c r="AL919">
        <v>137.30000000000001</v>
      </c>
      <c r="AM919">
        <v>228.8</v>
      </c>
      <c r="AN919">
        <v>112.2</v>
      </c>
      <c r="AO919">
        <v>213.7</v>
      </c>
      <c r="AQ919">
        <v>107.4127</v>
      </c>
      <c r="AR919">
        <v>96.962299999999999</v>
      </c>
      <c r="AS919">
        <v>98.0334</v>
      </c>
      <c r="AT919">
        <v>6441</v>
      </c>
      <c r="AU919">
        <v>27.34</v>
      </c>
      <c r="AV919">
        <v>39.200000000000003</v>
      </c>
      <c r="AW919">
        <v>145</v>
      </c>
      <c r="AX919">
        <v>6.3</v>
      </c>
      <c r="AY919">
        <v>242.65389999999999</v>
      </c>
    </row>
    <row r="920" spans="1:51">
      <c r="A920" s="415">
        <v>42186</v>
      </c>
      <c r="B920">
        <v>770798</v>
      </c>
      <c r="C920">
        <v>3.9</v>
      </c>
      <c r="D920">
        <v>1417.5</v>
      </c>
      <c r="E920">
        <v>1154561</v>
      </c>
      <c r="F920">
        <v>83204</v>
      </c>
      <c r="G920">
        <v>446395</v>
      </c>
      <c r="H920">
        <v>708166</v>
      </c>
      <c r="I920">
        <v>66000</v>
      </c>
      <c r="J920">
        <v>92036</v>
      </c>
      <c r="K920">
        <v>38729</v>
      </c>
      <c r="L920">
        <v>55761</v>
      </c>
      <c r="M920">
        <v>89806</v>
      </c>
      <c r="N920">
        <v>22644</v>
      </c>
      <c r="O920">
        <v>8498</v>
      </c>
      <c r="P920">
        <v>13728</v>
      </c>
      <c r="Q920">
        <v>45624</v>
      </c>
      <c r="R920">
        <v>300511</v>
      </c>
      <c r="S920">
        <v>91556</v>
      </c>
      <c r="T920">
        <v>71289</v>
      </c>
      <c r="U920">
        <v>293935</v>
      </c>
      <c r="V920">
        <v>6576</v>
      </c>
      <c r="W920">
        <v>13121</v>
      </c>
      <c r="X920">
        <v>31821</v>
      </c>
      <c r="Y920">
        <v>2815</v>
      </c>
      <c r="Z920">
        <v>8664</v>
      </c>
      <c r="AA920">
        <v>12409</v>
      </c>
      <c r="AB920">
        <v>7979</v>
      </c>
      <c r="AC920">
        <v>25055</v>
      </c>
      <c r="AD920">
        <v>10887</v>
      </c>
      <c r="AE920">
        <v>8217</v>
      </c>
      <c r="AF920">
        <v>854050</v>
      </c>
      <c r="AG920">
        <v>414231</v>
      </c>
      <c r="AH920">
        <v>82296</v>
      </c>
      <c r="AI920">
        <v>439819</v>
      </c>
      <c r="AJ920">
        <v>153.69999999999999</v>
      </c>
      <c r="AK920">
        <v>223.9</v>
      </c>
      <c r="AL920">
        <v>137.30000000000001</v>
      </c>
      <c r="AM920">
        <v>228.6</v>
      </c>
      <c r="AN920">
        <v>112.8</v>
      </c>
      <c r="AO920">
        <v>213.7</v>
      </c>
      <c r="AQ920">
        <v>112.8288</v>
      </c>
      <c r="AR920">
        <v>98.489400000000003</v>
      </c>
      <c r="AS920">
        <v>98.025099999999995</v>
      </c>
      <c r="AT920">
        <v>6472</v>
      </c>
      <c r="AU920">
        <v>27.36</v>
      </c>
      <c r="AV920">
        <v>39.1</v>
      </c>
      <c r="AW920">
        <v>147</v>
      </c>
      <c r="AX920">
        <v>5.5</v>
      </c>
      <c r="AY920">
        <v>246.03579999999999</v>
      </c>
    </row>
    <row r="921" spans="1:51">
      <c r="A921" s="415">
        <v>42217</v>
      </c>
      <c r="E921">
        <v>1164377</v>
      </c>
      <c r="F921">
        <v>84409</v>
      </c>
      <c r="G921">
        <v>446045</v>
      </c>
      <c r="H921">
        <v>718331</v>
      </c>
      <c r="I921">
        <v>68180</v>
      </c>
      <c r="J921">
        <v>96309</v>
      </c>
      <c r="K921">
        <v>40265</v>
      </c>
      <c r="L921">
        <v>57282</v>
      </c>
      <c r="M921">
        <v>89922</v>
      </c>
      <c r="N921">
        <v>24016</v>
      </c>
      <c r="O921">
        <v>8503</v>
      </c>
      <c r="P921">
        <v>13518</v>
      </c>
      <c r="Q921">
        <v>45833</v>
      </c>
      <c r="R921">
        <v>305657</v>
      </c>
      <c r="S921">
        <v>96002</v>
      </c>
      <c r="T921">
        <v>71088</v>
      </c>
      <c r="U921">
        <v>299228</v>
      </c>
      <c r="V921">
        <v>6429</v>
      </c>
      <c r="W921">
        <v>12816</v>
      </c>
      <c r="X921">
        <v>31620</v>
      </c>
      <c r="Y921">
        <v>3107</v>
      </c>
      <c r="Z921">
        <v>8586</v>
      </c>
      <c r="AA921">
        <v>15412</v>
      </c>
      <c r="AB921">
        <v>8111</v>
      </c>
      <c r="AC921">
        <v>23696</v>
      </c>
      <c r="AD921">
        <v>10949</v>
      </c>
      <c r="AE921">
        <v>7868</v>
      </c>
      <c r="AF921">
        <v>858720</v>
      </c>
      <c r="AG921">
        <v>419103</v>
      </c>
      <c r="AH921">
        <v>83628</v>
      </c>
      <c r="AI921">
        <v>439616</v>
      </c>
      <c r="AJ921">
        <v>153.9</v>
      </c>
      <c r="AK921">
        <v>224.8</v>
      </c>
      <c r="AL921">
        <v>137.30000000000001</v>
      </c>
      <c r="AM921">
        <v>228</v>
      </c>
      <c r="AN921">
        <v>112.9</v>
      </c>
      <c r="AO921">
        <v>213.3</v>
      </c>
      <c r="AQ921">
        <v>114.2899</v>
      </c>
      <c r="AR921">
        <v>100.2037</v>
      </c>
      <c r="AS921">
        <v>98.674899999999994</v>
      </c>
      <c r="AT921">
        <v>6490</v>
      </c>
      <c r="AU921">
        <v>27.44</v>
      </c>
      <c r="AV921">
        <v>39.299999999999997</v>
      </c>
      <c r="AW921">
        <v>143</v>
      </c>
      <c r="AX921">
        <v>6.1</v>
      </c>
      <c r="AY921">
        <v>249.2526</v>
      </c>
    </row>
    <row r="922" spans="1:51">
      <c r="A922" s="415">
        <v>42248</v>
      </c>
      <c r="E922">
        <v>1163937</v>
      </c>
      <c r="F922">
        <v>87399</v>
      </c>
      <c r="G922">
        <v>454657</v>
      </c>
      <c r="H922">
        <v>709279</v>
      </c>
      <c r="I922">
        <v>68786</v>
      </c>
      <c r="J922">
        <v>94130</v>
      </c>
      <c r="K922">
        <v>39681</v>
      </c>
      <c r="L922">
        <v>56678</v>
      </c>
      <c r="M922">
        <v>87729</v>
      </c>
      <c r="N922">
        <v>24016</v>
      </c>
      <c r="O922">
        <v>8754</v>
      </c>
      <c r="P922">
        <v>13629</v>
      </c>
      <c r="Q922">
        <v>46416</v>
      </c>
      <c r="R922">
        <v>299018</v>
      </c>
      <c r="S922">
        <v>93624</v>
      </c>
      <c r="T922">
        <v>69688</v>
      </c>
      <c r="U922">
        <v>292381</v>
      </c>
      <c r="V922">
        <v>6637</v>
      </c>
      <c r="W922">
        <v>13001</v>
      </c>
      <c r="X922">
        <v>32092</v>
      </c>
      <c r="Y922">
        <v>2727</v>
      </c>
      <c r="Z922">
        <v>8500</v>
      </c>
      <c r="AA922">
        <v>11772</v>
      </c>
      <c r="AB922">
        <v>7409</v>
      </c>
      <c r="AC922">
        <v>24328</v>
      </c>
      <c r="AD922">
        <v>10648</v>
      </c>
      <c r="AE922">
        <v>7880</v>
      </c>
      <c r="AF922">
        <v>864919</v>
      </c>
      <c r="AG922">
        <v>416898</v>
      </c>
      <c r="AH922">
        <v>86539</v>
      </c>
      <c r="AI922">
        <v>448021</v>
      </c>
      <c r="AJ922">
        <v>154.1</v>
      </c>
      <c r="AK922">
        <v>224</v>
      </c>
      <c r="AL922">
        <v>137.30000000000001</v>
      </c>
      <c r="AM922">
        <v>227.7</v>
      </c>
      <c r="AN922">
        <v>112.9</v>
      </c>
      <c r="AO922">
        <v>212.5</v>
      </c>
      <c r="AQ922">
        <v>114.4807</v>
      </c>
      <c r="AR922">
        <v>98.940799999999996</v>
      </c>
      <c r="AS922">
        <v>97.997399999999999</v>
      </c>
      <c r="AT922">
        <v>6508</v>
      </c>
      <c r="AU922">
        <v>27.35</v>
      </c>
      <c r="AV922">
        <v>38.799999999999997</v>
      </c>
      <c r="AW922">
        <v>122</v>
      </c>
      <c r="AX922">
        <v>5.5</v>
      </c>
      <c r="AY922">
        <v>252.0496</v>
      </c>
    </row>
    <row r="923" spans="1:51">
      <c r="A923" s="415">
        <v>42278</v>
      </c>
      <c r="B923">
        <v>777351</v>
      </c>
      <c r="C923">
        <v>4</v>
      </c>
      <c r="D923">
        <v>1434.2</v>
      </c>
      <c r="E923">
        <v>1151533</v>
      </c>
      <c r="F923">
        <v>85483</v>
      </c>
      <c r="G923">
        <v>454849</v>
      </c>
      <c r="H923">
        <v>696684</v>
      </c>
      <c r="I923">
        <v>69891</v>
      </c>
      <c r="J923">
        <v>92368</v>
      </c>
      <c r="K923">
        <v>39577</v>
      </c>
      <c r="L923">
        <v>56289</v>
      </c>
      <c r="M923">
        <v>84276</v>
      </c>
      <c r="N923">
        <v>23405</v>
      </c>
      <c r="O923">
        <v>9112</v>
      </c>
      <c r="P923">
        <v>13925</v>
      </c>
      <c r="Q923">
        <v>45099</v>
      </c>
      <c r="R923">
        <v>291812</v>
      </c>
      <c r="S923">
        <v>91902</v>
      </c>
      <c r="T923">
        <v>66515</v>
      </c>
      <c r="U923">
        <v>285219</v>
      </c>
      <c r="V923">
        <v>6593</v>
      </c>
      <c r="W923">
        <v>13390</v>
      </c>
      <c r="X923">
        <v>31045</v>
      </c>
      <c r="Y923">
        <v>2425</v>
      </c>
      <c r="Z923">
        <v>8448</v>
      </c>
      <c r="AA923">
        <v>10571</v>
      </c>
      <c r="AB923">
        <v>7559</v>
      </c>
      <c r="AC923">
        <v>23919</v>
      </c>
      <c r="AD923">
        <v>10558</v>
      </c>
      <c r="AE923">
        <v>8130</v>
      </c>
      <c r="AF923">
        <v>859721</v>
      </c>
      <c r="AG923">
        <v>411466</v>
      </c>
      <c r="AH923">
        <v>84557</v>
      </c>
      <c r="AI923">
        <v>448256</v>
      </c>
      <c r="AJ923">
        <v>154.4</v>
      </c>
      <c r="AK923">
        <v>224.3</v>
      </c>
      <c r="AL923">
        <v>137.4</v>
      </c>
      <c r="AM923">
        <v>228.1</v>
      </c>
      <c r="AN923">
        <v>113.9</v>
      </c>
      <c r="AO923">
        <v>212.4</v>
      </c>
      <c r="AQ923">
        <v>113.2236</v>
      </c>
      <c r="AR923">
        <v>100.6152</v>
      </c>
      <c r="AS923">
        <v>98.863799999999998</v>
      </c>
      <c r="AT923">
        <v>6547</v>
      </c>
      <c r="AU923">
        <v>27.52</v>
      </c>
      <c r="AV923">
        <v>39.4</v>
      </c>
      <c r="AW923">
        <v>136</v>
      </c>
      <c r="AX923">
        <v>6.2</v>
      </c>
      <c r="AY923">
        <v>254.51949999999999</v>
      </c>
    </row>
    <row r="924" spans="1:51">
      <c r="A924" s="415">
        <v>42309</v>
      </c>
      <c r="E924">
        <v>1145510</v>
      </c>
      <c r="F924">
        <v>84173</v>
      </c>
      <c r="G924">
        <v>453590</v>
      </c>
      <c r="H924">
        <v>691920</v>
      </c>
      <c r="I924">
        <v>69223</v>
      </c>
      <c r="J924">
        <v>90167</v>
      </c>
      <c r="K924">
        <v>39767</v>
      </c>
      <c r="L924">
        <v>58240</v>
      </c>
      <c r="M924">
        <v>85410</v>
      </c>
      <c r="N924">
        <v>22951</v>
      </c>
      <c r="O924">
        <v>8236</v>
      </c>
      <c r="P924">
        <v>13343</v>
      </c>
      <c r="Q924">
        <v>44693</v>
      </c>
      <c r="R924">
        <v>287566</v>
      </c>
      <c r="S924">
        <v>90004</v>
      </c>
      <c r="T924">
        <v>67743</v>
      </c>
      <c r="U924">
        <v>280966</v>
      </c>
      <c r="V924">
        <v>6600</v>
      </c>
      <c r="W924">
        <v>12832</v>
      </c>
      <c r="X924">
        <v>30591</v>
      </c>
      <c r="Y924">
        <v>2430</v>
      </c>
      <c r="Z924">
        <v>8607</v>
      </c>
      <c r="AA924">
        <v>10542</v>
      </c>
      <c r="AB924">
        <v>7673</v>
      </c>
      <c r="AC924">
        <v>23148</v>
      </c>
      <c r="AD924">
        <v>10063</v>
      </c>
      <c r="AE924">
        <v>7816</v>
      </c>
      <c r="AF924">
        <v>857944</v>
      </c>
      <c r="AG924">
        <v>410953</v>
      </c>
      <c r="AH924">
        <v>83469</v>
      </c>
      <c r="AI924">
        <v>446990</v>
      </c>
      <c r="AJ924">
        <v>154.80000000000001</v>
      </c>
      <c r="AK924">
        <v>223.8</v>
      </c>
      <c r="AL924">
        <v>137.4</v>
      </c>
      <c r="AM924">
        <v>228.1</v>
      </c>
      <c r="AN924">
        <v>113.8</v>
      </c>
      <c r="AO924">
        <v>211.7</v>
      </c>
      <c r="AQ924">
        <v>112.95869999999999</v>
      </c>
      <c r="AR924">
        <v>101.71420000000001</v>
      </c>
      <c r="AS924">
        <v>98.897999999999996</v>
      </c>
      <c r="AT924">
        <v>6598</v>
      </c>
      <c r="AU924">
        <v>27.67</v>
      </c>
      <c r="AV924">
        <v>39.1</v>
      </c>
      <c r="AW924">
        <v>123</v>
      </c>
      <c r="AX924">
        <v>6.2</v>
      </c>
      <c r="AY924">
        <v>258.8057</v>
      </c>
    </row>
    <row r="925" spans="1:51">
      <c r="A925" s="415">
        <v>42339</v>
      </c>
      <c r="E925">
        <v>1156354</v>
      </c>
      <c r="F925">
        <v>80037</v>
      </c>
      <c r="G925">
        <v>459296</v>
      </c>
      <c r="H925">
        <v>697058</v>
      </c>
      <c r="I925">
        <v>71351</v>
      </c>
      <c r="J925">
        <v>100318</v>
      </c>
      <c r="K925">
        <v>38650</v>
      </c>
      <c r="L925">
        <v>57918</v>
      </c>
      <c r="M925">
        <v>85890</v>
      </c>
      <c r="N925">
        <v>23329</v>
      </c>
      <c r="O925">
        <v>8373</v>
      </c>
      <c r="P925">
        <v>12782</v>
      </c>
      <c r="Q925">
        <v>43656</v>
      </c>
      <c r="R925">
        <v>298029</v>
      </c>
      <c r="S925">
        <v>100006</v>
      </c>
      <c r="T925">
        <v>67964</v>
      </c>
      <c r="U925">
        <v>291679</v>
      </c>
      <c r="V925">
        <v>6349</v>
      </c>
      <c r="W925">
        <v>12710</v>
      </c>
      <c r="X925">
        <v>30335</v>
      </c>
      <c r="Y925">
        <v>2792</v>
      </c>
      <c r="Z925">
        <v>8617</v>
      </c>
      <c r="AA925">
        <v>10137</v>
      </c>
      <c r="AB925">
        <v>6656</v>
      </c>
      <c r="AC925">
        <v>24116</v>
      </c>
      <c r="AD925">
        <v>10622</v>
      </c>
      <c r="AE925">
        <v>8024</v>
      </c>
      <c r="AF925">
        <v>858325</v>
      </c>
      <c r="AG925">
        <v>405378</v>
      </c>
      <c r="AH925">
        <v>79245</v>
      </c>
      <c r="AI925">
        <v>452947</v>
      </c>
      <c r="AJ925">
        <v>155</v>
      </c>
      <c r="AK925">
        <v>224.1</v>
      </c>
      <c r="AL925">
        <v>137.4</v>
      </c>
      <c r="AM925">
        <v>227.7</v>
      </c>
      <c r="AN925">
        <v>113.9</v>
      </c>
      <c r="AO925">
        <v>210.9</v>
      </c>
      <c r="AQ925">
        <v>119.9952</v>
      </c>
      <c r="AR925">
        <v>103.2585</v>
      </c>
      <c r="AS925">
        <v>99.172399999999996</v>
      </c>
      <c r="AT925">
        <v>6630</v>
      </c>
      <c r="AU925">
        <v>27.62</v>
      </c>
      <c r="AV925">
        <v>39.6</v>
      </c>
      <c r="AW925">
        <v>158</v>
      </c>
      <c r="AX925">
        <v>7.5</v>
      </c>
      <c r="AY925">
        <v>262.16730000000001</v>
      </c>
    </row>
    <row r="926" spans="1:51">
      <c r="A926" s="415">
        <v>42370</v>
      </c>
      <c r="B926">
        <v>796478</v>
      </c>
      <c r="C926">
        <v>4.0999999999999996</v>
      </c>
      <c r="D926">
        <v>1476.7</v>
      </c>
      <c r="E926">
        <v>1160988</v>
      </c>
      <c r="F926">
        <v>77896</v>
      </c>
      <c r="G926">
        <v>462747</v>
      </c>
      <c r="H926">
        <v>698242</v>
      </c>
      <c r="I926">
        <v>72913</v>
      </c>
      <c r="J926">
        <v>100938</v>
      </c>
      <c r="K926">
        <v>38568</v>
      </c>
      <c r="L926">
        <v>58408</v>
      </c>
      <c r="M926">
        <v>87985</v>
      </c>
      <c r="N926">
        <v>23664</v>
      </c>
      <c r="O926">
        <v>8318</v>
      </c>
      <c r="P926">
        <v>13327</v>
      </c>
      <c r="Q926">
        <v>42468</v>
      </c>
      <c r="R926">
        <v>303453</v>
      </c>
      <c r="S926">
        <v>100723</v>
      </c>
      <c r="T926">
        <v>69600</v>
      </c>
      <c r="U926">
        <v>297174</v>
      </c>
      <c r="V926">
        <v>6279</v>
      </c>
      <c r="W926">
        <v>13094</v>
      </c>
      <c r="X926">
        <v>29815</v>
      </c>
      <c r="Y926">
        <v>3000</v>
      </c>
      <c r="Z926">
        <v>8578</v>
      </c>
      <c r="AA926">
        <v>11167</v>
      </c>
      <c r="AB926">
        <v>7388</v>
      </c>
      <c r="AC926">
        <v>26102</v>
      </c>
      <c r="AD926">
        <v>10335</v>
      </c>
      <c r="AE926">
        <v>7725</v>
      </c>
      <c r="AF926">
        <v>857535</v>
      </c>
      <c r="AG926">
        <v>401068</v>
      </c>
      <c r="AH926">
        <v>77111</v>
      </c>
      <c r="AI926">
        <v>456468</v>
      </c>
      <c r="AJ926">
        <v>156.1</v>
      </c>
      <c r="AK926">
        <v>231.5</v>
      </c>
      <c r="AL926">
        <v>138.19999999999999</v>
      </c>
      <c r="AM926">
        <v>227.5</v>
      </c>
      <c r="AN926">
        <v>113.4</v>
      </c>
      <c r="AO926">
        <v>211.4</v>
      </c>
      <c r="AQ926">
        <v>116.7393</v>
      </c>
      <c r="AR926">
        <v>100.7259</v>
      </c>
      <c r="AS926">
        <v>99.131900000000002</v>
      </c>
      <c r="AT926">
        <v>6631</v>
      </c>
      <c r="AU926">
        <v>27.66</v>
      </c>
      <c r="AV926">
        <v>39.299999999999997</v>
      </c>
      <c r="AW926">
        <v>169</v>
      </c>
      <c r="AX926">
        <v>8.5</v>
      </c>
      <c r="AY926">
        <v>265.00060000000002</v>
      </c>
    </row>
    <row r="927" spans="1:51">
      <c r="A927" s="415">
        <v>42401</v>
      </c>
      <c r="E927">
        <v>1172851</v>
      </c>
      <c r="F927">
        <v>80033</v>
      </c>
      <c r="G927">
        <v>468727</v>
      </c>
      <c r="H927">
        <v>704125</v>
      </c>
      <c r="I927">
        <v>74336</v>
      </c>
      <c r="J927">
        <v>93496</v>
      </c>
      <c r="K927">
        <v>39026</v>
      </c>
      <c r="L927">
        <v>62780</v>
      </c>
      <c r="M927">
        <v>88796</v>
      </c>
      <c r="N927">
        <v>24485</v>
      </c>
      <c r="O927">
        <v>8181</v>
      </c>
      <c r="P927">
        <v>13822</v>
      </c>
      <c r="Q927">
        <v>42921</v>
      </c>
      <c r="R927">
        <v>301093</v>
      </c>
      <c r="S927">
        <v>93265</v>
      </c>
      <c r="T927">
        <v>69891</v>
      </c>
      <c r="U927">
        <v>294814</v>
      </c>
      <c r="V927">
        <v>6279</v>
      </c>
      <c r="W927">
        <v>13600</v>
      </c>
      <c r="X927">
        <v>30931</v>
      </c>
      <c r="Y927">
        <v>3066</v>
      </c>
      <c r="Z927">
        <v>8518</v>
      </c>
      <c r="AA927">
        <v>12521</v>
      </c>
      <c r="AB927">
        <v>7566</v>
      </c>
      <c r="AC927">
        <v>27125</v>
      </c>
      <c r="AD927">
        <v>10659</v>
      </c>
      <c r="AE927">
        <v>7951</v>
      </c>
      <c r="AF927">
        <v>871758</v>
      </c>
      <c r="AG927">
        <v>409310</v>
      </c>
      <c r="AH927">
        <v>79181</v>
      </c>
      <c r="AI927">
        <v>462448</v>
      </c>
      <c r="AJ927">
        <v>156.4</v>
      </c>
      <c r="AK927">
        <v>229.3</v>
      </c>
      <c r="AL927">
        <v>138.19999999999999</v>
      </c>
      <c r="AM927">
        <v>227.3</v>
      </c>
      <c r="AN927">
        <v>113.4</v>
      </c>
      <c r="AO927">
        <v>211.3</v>
      </c>
      <c r="AQ927">
        <v>119.0879</v>
      </c>
      <c r="AR927">
        <v>102.1661</v>
      </c>
      <c r="AS927">
        <v>98.873999999999995</v>
      </c>
      <c r="AT927">
        <v>6640</v>
      </c>
      <c r="AU927">
        <v>27.75</v>
      </c>
      <c r="AV927">
        <v>39</v>
      </c>
      <c r="AW927">
        <v>193</v>
      </c>
      <c r="AX927">
        <v>8.6999999999999993</v>
      </c>
      <c r="AY927">
        <v>267.70960000000002</v>
      </c>
    </row>
    <row r="928" spans="1:51">
      <c r="A928" s="415">
        <v>42430</v>
      </c>
      <c r="E928">
        <v>1188776</v>
      </c>
      <c r="F928">
        <v>80883</v>
      </c>
      <c r="G928">
        <v>475918</v>
      </c>
      <c r="H928">
        <v>712859</v>
      </c>
      <c r="I928">
        <v>75004</v>
      </c>
      <c r="J928">
        <v>94715</v>
      </c>
      <c r="K928">
        <v>41034</v>
      </c>
      <c r="L928">
        <v>63419</v>
      </c>
      <c r="M928">
        <v>90198</v>
      </c>
      <c r="N928">
        <v>26598</v>
      </c>
      <c r="O928">
        <v>7807</v>
      </c>
      <c r="P928">
        <v>13869</v>
      </c>
      <c r="Q928">
        <v>43041</v>
      </c>
      <c r="R928">
        <v>300005</v>
      </c>
      <c r="S928">
        <v>94414</v>
      </c>
      <c r="T928">
        <v>71066</v>
      </c>
      <c r="U928">
        <v>293709</v>
      </c>
      <c r="V928">
        <v>6296</v>
      </c>
      <c r="W928">
        <v>13676</v>
      </c>
      <c r="X928">
        <v>30700</v>
      </c>
      <c r="Y928">
        <v>3443</v>
      </c>
      <c r="Z928">
        <v>8887</v>
      </c>
      <c r="AA928">
        <v>10012</v>
      </c>
      <c r="AB928">
        <v>7930</v>
      </c>
      <c r="AC928">
        <v>25501</v>
      </c>
      <c r="AD928">
        <v>10906</v>
      </c>
      <c r="AE928">
        <v>7945</v>
      </c>
      <c r="AF928">
        <v>888771</v>
      </c>
      <c r="AG928">
        <v>419150</v>
      </c>
      <c r="AH928">
        <v>80125</v>
      </c>
      <c r="AI928">
        <v>469622</v>
      </c>
      <c r="AJ928">
        <v>157.4</v>
      </c>
      <c r="AK928">
        <v>229.6</v>
      </c>
      <c r="AL928">
        <v>138.1</v>
      </c>
      <c r="AM928">
        <v>227.6</v>
      </c>
      <c r="AN928">
        <v>113.3</v>
      </c>
      <c r="AO928">
        <v>211.6</v>
      </c>
      <c r="AQ928">
        <v>118.9761</v>
      </c>
      <c r="AR928">
        <v>100.32380000000001</v>
      </c>
      <c r="AS928">
        <v>98.799400000000006</v>
      </c>
      <c r="AT928">
        <v>6678</v>
      </c>
      <c r="AU928">
        <v>27.87</v>
      </c>
      <c r="AV928">
        <v>38.9</v>
      </c>
      <c r="AW928">
        <v>206</v>
      </c>
      <c r="AX928">
        <v>8.6999999999999993</v>
      </c>
      <c r="AY928">
        <v>271.71230000000003</v>
      </c>
    </row>
    <row r="929" spans="1:51">
      <c r="A929" s="415">
        <v>42461</v>
      </c>
      <c r="B929">
        <v>795880</v>
      </c>
      <c r="C929">
        <v>4.0999999999999996</v>
      </c>
      <c r="D929">
        <v>1493</v>
      </c>
      <c r="E929">
        <v>1185902</v>
      </c>
      <c r="F929">
        <v>80792</v>
      </c>
      <c r="G929">
        <v>474750</v>
      </c>
      <c r="H929">
        <v>711153</v>
      </c>
      <c r="I929">
        <v>75891</v>
      </c>
      <c r="J929">
        <v>90254</v>
      </c>
      <c r="K929">
        <v>39660</v>
      </c>
      <c r="L929">
        <v>65148</v>
      </c>
      <c r="M929">
        <v>89590</v>
      </c>
      <c r="N929">
        <v>26512</v>
      </c>
      <c r="O929">
        <v>7925</v>
      </c>
      <c r="P929">
        <v>13563</v>
      </c>
      <c r="Q929">
        <v>42155</v>
      </c>
      <c r="R929">
        <v>294558</v>
      </c>
      <c r="S929">
        <v>89949</v>
      </c>
      <c r="T929">
        <v>70634</v>
      </c>
      <c r="U929">
        <v>288224</v>
      </c>
      <c r="V929">
        <v>6334</v>
      </c>
      <c r="W929">
        <v>13379</v>
      </c>
      <c r="X929">
        <v>29422</v>
      </c>
      <c r="Y929">
        <v>3415</v>
      </c>
      <c r="Z929">
        <v>8884</v>
      </c>
      <c r="AA929">
        <v>10613</v>
      </c>
      <c r="AB929">
        <v>8384</v>
      </c>
      <c r="AC929">
        <v>25291</v>
      </c>
      <c r="AD929">
        <v>11255</v>
      </c>
      <c r="AE929">
        <v>7783</v>
      </c>
      <c r="AF929">
        <v>891344</v>
      </c>
      <c r="AG929">
        <v>422929</v>
      </c>
      <c r="AH929">
        <v>79989</v>
      </c>
      <c r="AI929">
        <v>468416</v>
      </c>
      <c r="AJ929">
        <v>158.30000000000001</v>
      </c>
      <c r="AK929">
        <v>233.3</v>
      </c>
      <c r="AL929">
        <v>138.1</v>
      </c>
      <c r="AM929">
        <v>227.9</v>
      </c>
      <c r="AN929">
        <v>114.4</v>
      </c>
      <c r="AO929">
        <v>212.7</v>
      </c>
      <c r="AQ929">
        <v>109.6247</v>
      </c>
      <c r="AR929">
        <v>102.3163</v>
      </c>
      <c r="AS929">
        <v>99.212000000000003</v>
      </c>
      <c r="AT929">
        <v>6702</v>
      </c>
      <c r="AU929">
        <v>27.97</v>
      </c>
      <c r="AV929">
        <v>39.1</v>
      </c>
      <c r="AW929">
        <v>178</v>
      </c>
      <c r="AX929">
        <v>6</v>
      </c>
      <c r="AY929">
        <v>274.6078</v>
      </c>
    </row>
    <row r="930" spans="1:51">
      <c r="A930" s="415">
        <v>42491</v>
      </c>
      <c r="E930">
        <v>1190685</v>
      </c>
      <c r="F930">
        <v>82046</v>
      </c>
      <c r="G930">
        <v>475303</v>
      </c>
      <c r="H930">
        <v>715382</v>
      </c>
      <c r="I930">
        <v>78053</v>
      </c>
      <c r="J930">
        <v>88381</v>
      </c>
      <c r="K930">
        <v>39479</v>
      </c>
      <c r="L930">
        <v>65037</v>
      </c>
      <c r="M930">
        <v>88604</v>
      </c>
      <c r="N930">
        <v>27342</v>
      </c>
      <c r="O930">
        <v>8118</v>
      </c>
      <c r="P930">
        <v>13706</v>
      </c>
      <c r="Q930">
        <v>43495</v>
      </c>
      <c r="R930">
        <v>290865</v>
      </c>
      <c r="S930">
        <v>88069</v>
      </c>
      <c r="T930">
        <v>69577</v>
      </c>
      <c r="U930">
        <v>284473</v>
      </c>
      <c r="V930">
        <v>6393</v>
      </c>
      <c r="W930">
        <v>13536</v>
      </c>
      <c r="X930">
        <v>29854</v>
      </c>
      <c r="Y930">
        <v>3592</v>
      </c>
      <c r="Z930">
        <v>8336</v>
      </c>
      <c r="AA930">
        <v>11575</v>
      </c>
      <c r="AB930">
        <v>8148</v>
      </c>
      <c r="AC930">
        <v>23101</v>
      </c>
      <c r="AD930">
        <v>11441</v>
      </c>
      <c r="AE930">
        <v>7861</v>
      </c>
      <c r="AF930">
        <v>899820</v>
      </c>
      <c r="AG930">
        <v>430910</v>
      </c>
      <c r="AH930">
        <v>81361</v>
      </c>
      <c r="AI930">
        <v>468910</v>
      </c>
      <c r="AJ930">
        <v>158.6</v>
      </c>
      <c r="AK930">
        <v>233.1</v>
      </c>
      <c r="AL930">
        <v>138.30000000000001</v>
      </c>
      <c r="AM930">
        <v>228.4</v>
      </c>
      <c r="AN930">
        <v>114.4</v>
      </c>
      <c r="AO930">
        <v>213.7</v>
      </c>
      <c r="AQ930">
        <v>107.8095</v>
      </c>
      <c r="AR930">
        <v>102.2496</v>
      </c>
      <c r="AS930">
        <v>98.637799999999999</v>
      </c>
      <c r="AT930">
        <v>6689</v>
      </c>
      <c r="AU930">
        <v>28.08</v>
      </c>
      <c r="AV930">
        <v>39</v>
      </c>
      <c r="AW930">
        <v>176</v>
      </c>
      <c r="AX930">
        <v>5.2</v>
      </c>
      <c r="AY930">
        <v>278.53879999999998</v>
      </c>
    </row>
    <row r="931" spans="1:51">
      <c r="A931" s="415">
        <v>42522</v>
      </c>
      <c r="E931">
        <v>1217604</v>
      </c>
      <c r="F931">
        <v>82943</v>
      </c>
      <c r="G931">
        <v>480899</v>
      </c>
      <c r="H931">
        <v>736705</v>
      </c>
      <c r="I931">
        <v>76886</v>
      </c>
      <c r="J931">
        <v>91792</v>
      </c>
      <c r="K931">
        <v>40115</v>
      </c>
      <c r="L931">
        <v>68098</v>
      </c>
      <c r="M931">
        <v>95207</v>
      </c>
      <c r="N931">
        <v>27786</v>
      </c>
      <c r="O931">
        <v>8046</v>
      </c>
      <c r="P931">
        <v>14607</v>
      </c>
      <c r="Q931">
        <v>46874</v>
      </c>
      <c r="R931">
        <v>301397</v>
      </c>
      <c r="S931">
        <v>91533</v>
      </c>
      <c r="T931">
        <v>74966</v>
      </c>
      <c r="U931">
        <v>295069</v>
      </c>
      <c r="V931">
        <v>6328</v>
      </c>
      <c r="W931">
        <v>14422</v>
      </c>
      <c r="X931">
        <v>30286</v>
      </c>
      <c r="Y931">
        <v>3262</v>
      </c>
      <c r="Z931">
        <v>8793</v>
      </c>
      <c r="AA931">
        <v>12008</v>
      </c>
      <c r="AB931">
        <v>8046</v>
      </c>
      <c r="AC931">
        <v>22894</v>
      </c>
      <c r="AD931">
        <v>11548</v>
      </c>
      <c r="AE931">
        <v>8066</v>
      </c>
      <c r="AF931">
        <v>916207</v>
      </c>
      <c r="AG931">
        <v>441636</v>
      </c>
      <c r="AH931">
        <v>82181</v>
      </c>
      <c r="AI931">
        <v>474571</v>
      </c>
      <c r="AJ931">
        <v>158.69999999999999</v>
      </c>
      <c r="AK931">
        <v>233.7</v>
      </c>
      <c r="AL931">
        <v>138.30000000000001</v>
      </c>
      <c r="AM931">
        <v>229</v>
      </c>
      <c r="AN931">
        <v>114.4</v>
      </c>
      <c r="AO931">
        <v>214.6</v>
      </c>
      <c r="AQ931">
        <v>110.73860000000001</v>
      </c>
      <c r="AR931">
        <v>102.6369</v>
      </c>
      <c r="AS931">
        <v>98.417000000000002</v>
      </c>
      <c r="AT931">
        <v>6701</v>
      </c>
      <c r="AU931">
        <v>28.12</v>
      </c>
      <c r="AV931">
        <v>39.1</v>
      </c>
      <c r="AW931">
        <v>178</v>
      </c>
      <c r="AX931">
        <v>4.5999999999999996</v>
      </c>
      <c r="AY931">
        <v>281.29180000000002</v>
      </c>
    </row>
    <row r="932" spans="1:51">
      <c r="A932" s="415">
        <v>42552</v>
      </c>
      <c r="B932">
        <v>805281</v>
      </c>
      <c r="C932">
        <v>4.0999999999999996</v>
      </c>
      <c r="D932">
        <v>1513.3</v>
      </c>
      <c r="E932">
        <v>1214532</v>
      </c>
      <c r="F932">
        <v>82419</v>
      </c>
      <c r="G932">
        <v>483205</v>
      </c>
      <c r="H932">
        <v>731328</v>
      </c>
      <c r="I932">
        <v>78626</v>
      </c>
      <c r="J932">
        <v>90718</v>
      </c>
      <c r="K932">
        <v>40706</v>
      </c>
      <c r="L932">
        <v>69468</v>
      </c>
      <c r="M932">
        <v>92916</v>
      </c>
      <c r="N932">
        <v>27386</v>
      </c>
      <c r="O932">
        <v>7868</v>
      </c>
      <c r="P932">
        <v>13799</v>
      </c>
      <c r="Q932">
        <v>44974</v>
      </c>
      <c r="R932">
        <v>292178</v>
      </c>
      <c r="S932">
        <v>90572</v>
      </c>
      <c r="T932">
        <v>71921</v>
      </c>
      <c r="U932">
        <v>285899</v>
      </c>
      <c r="V932">
        <v>6279</v>
      </c>
      <c r="W932">
        <v>13620</v>
      </c>
      <c r="X932">
        <v>30737</v>
      </c>
      <c r="Y932">
        <v>2713</v>
      </c>
      <c r="Z932">
        <v>8822</v>
      </c>
      <c r="AA932">
        <v>9654</v>
      </c>
      <c r="AB932">
        <v>7141</v>
      </c>
      <c r="AC932">
        <v>22691</v>
      </c>
      <c r="AD932">
        <v>10880</v>
      </c>
      <c r="AE932">
        <v>8046</v>
      </c>
      <c r="AF932">
        <v>922354</v>
      </c>
      <c r="AG932">
        <v>445429</v>
      </c>
      <c r="AH932">
        <v>81731</v>
      </c>
      <c r="AI932">
        <v>476926</v>
      </c>
      <c r="AJ932">
        <v>159</v>
      </c>
      <c r="AK932">
        <v>235.4</v>
      </c>
      <c r="AL932">
        <v>138.4</v>
      </c>
      <c r="AM932">
        <v>229.5</v>
      </c>
      <c r="AN932">
        <v>113.6</v>
      </c>
      <c r="AO932">
        <v>215.3</v>
      </c>
      <c r="AQ932">
        <v>105.7343</v>
      </c>
      <c r="AR932">
        <v>103.5384</v>
      </c>
      <c r="AS932">
        <v>99.132999999999996</v>
      </c>
      <c r="AT932">
        <v>6735</v>
      </c>
      <c r="AU932">
        <v>28.2</v>
      </c>
      <c r="AV932">
        <v>39.1</v>
      </c>
      <c r="AW932">
        <v>210</v>
      </c>
      <c r="AX932">
        <v>4.5</v>
      </c>
      <c r="AY932">
        <v>284.74470000000002</v>
      </c>
    </row>
    <row r="933" spans="1:51">
      <c r="A933" s="415">
        <v>42583</v>
      </c>
      <c r="E933">
        <v>1221250</v>
      </c>
      <c r="F933">
        <v>80772</v>
      </c>
      <c r="G933">
        <v>487744</v>
      </c>
      <c r="H933">
        <v>733506</v>
      </c>
      <c r="I933">
        <v>80351</v>
      </c>
      <c r="J933">
        <v>90891</v>
      </c>
      <c r="K933">
        <v>40944</v>
      </c>
      <c r="L933">
        <v>71017</v>
      </c>
      <c r="M933">
        <v>93738</v>
      </c>
      <c r="N933">
        <v>27477</v>
      </c>
      <c r="O933">
        <v>7651</v>
      </c>
      <c r="P933">
        <v>13372</v>
      </c>
      <c r="Q933">
        <v>41847</v>
      </c>
      <c r="R933">
        <v>292172</v>
      </c>
      <c r="S933">
        <v>90706</v>
      </c>
      <c r="T933">
        <v>73614</v>
      </c>
      <c r="U933">
        <v>285489</v>
      </c>
      <c r="V933">
        <v>6683</v>
      </c>
      <c r="W933">
        <v>13196</v>
      </c>
      <c r="X933">
        <v>28877</v>
      </c>
      <c r="Y933">
        <v>3001</v>
      </c>
      <c r="Z933">
        <v>8794</v>
      </c>
      <c r="AA933">
        <v>8449</v>
      </c>
      <c r="AB933">
        <v>7233</v>
      </c>
      <c r="AC933">
        <v>23546</v>
      </c>
      <c r="AD933">
        <v>10820</v>
      </c>
      <c r="AE933">
        <v>8203</v>
      </c>
      <c r="AF933">
        <v>929077</v>
      </c>
      <c r="AG933">
        <v>448016</v>
      </c>
      <c r="AH933">
        <v>79882</v>
      </c>
      <c r="AI933">
        <v>481061</v>
      </c>
      <c r="AJ933">
        <v>159.19999999999999</v>
      </c>
      <c r="AK933">
        <v>235.1</v>
      </c>
      <c r="AL933">
        <v>138.4</v>
      </c>
      <c r="AM933">
        <v>230.2</v>
      </c>
      <c r="AN933">
        <v>113.7</v>
      </c>
      <c r="AO933">
        <v>216</v>
      </c>
      <c r="AQ933">
        <v>105.23390000000001</v>
      </c>
      <c r="AR933">
        <v>101.5642</v>
      </c>
      <c r="AS933">
        <v>98.365799999999993</v>
      </c>
      <c r="AT933">
        <v>6736</v>
      </c>
      <c r="AU933">
        <v>28.2</v>
      </c>
      <c r="AV933">
        <v>39</v>
      </c>
      <c r="AW933">
        <v>186</v>
      </c>
      <c r="AX933">
        <v>5.0999999999999996</v>
      </c>
      <c r="AY933">
        <v>287.2407</v>
      </c>
    </row>
    <row r="934" spans="1:51">
      <c r="A934" s="415">
        <v>42614</v>
      </c>
      <c r="E934">
        <v>1232438</v>
      </c>
      <c r="F934">
        <v>78026</v>
      </c>
      <c r="G934">
        <v>489380</v>
      </c>
      <c r="H934">
        <v>743057</v>
      </c>
      <c r="I934">
        <v>80521</v>
      </c>
      <c r="J934">
        <v>94044</v>
      </c>
      <c r="K934">
        <v>42588</v>
      </c>
      <c r="L934">
        <v>71590</v>
      </c>
      <c r="M934">
        <v>93644</v>
      </c>
      <c r="N934">
        <v>28747</v>
      </c>
      <c r="O934">
        <v>8318</v>
      </c>
      <c r="P934">
        <v>14210</v>
      </c>
      <c r="Q934">
        <v>43462</v>
      </c>
      <c r="R934">
        <v>297923</v>
      </c>
      <c r="S934">
        <v>93865</v>
      </c>
      <c r="T934">
        <v>72576</v>
      </c>
      <c r="U934">
        <v>291495</v>
      </c>
      <c r="V934">
        <v>6428</v>
      </c>
      <c r="W934">
        <v>14034</v>
      </c>
      <c r="X934">
        <v>30652</v>
      </c>
      <c r="Y934">
        <v>3019</v>
      </c>
      <c r="Z934">
        <v>9161</v>
      </c>
      <c r="AA934">
        <v>8499</v>
      </c>
      <c r="AB934">
        <v>7922</v>
      </c>
      <c r="AC934">
        <v>23075</v>
      </c>
      <c r="AD934">
        <v>10731</v>
      </c>
      <c r="AE934">
        <v>8350</v>
      </c>
      <c r="AF934">
        <v>934515</v>
      </c>
      <c r="AG934">
        <v>451562</v>
      </c>
      <c r="AH934">
        <v>77125</v>
      </c>
      <c r="AI934">
        <v>482953</v>
      </c>
      <c r="AJ934">
        <v>159.1</v>
      </c>
      <c r="AK934">
        <v>234.9</v>
      </c>
      <c r="AL934">
        <v>138.30000000000001</v>
      </c>
      <c r="AM934">
        <v>230.1</v>
      </c>
      <c r="AN934">
        <v>113.7</v>
      </c>
      <c r="AO934">
        <v>215.3</v>
      </c>
      <c r="AQ934">
        <v>105.0577</v>
      </c>
      <c r="AR934">
        <v>101.65089999999999</v>
      </c>
      <c r="AS934">
        <v>98.529799999999994</v>
      </c>
      <c r="AT934">
        <v>6768</v>
      </c>
      <c r="AU934">
        <v>28.21</v>
      </c>
      <c r="AV934">
        <v>39.200000000000003</v>
      </c>
      <c r="AW934">
        <v>260</v>
      </c>
      <c r="AX934">
        <v>5.2</v>
      </c>
      <c r="AY934">
        <v>289.13310000000001</v>
      </c>
    </row>
    <row r="935" spans="1:51">
      <c r="A935" s="415">
        <v>42644</v>
      </c>
      <c r="B935">
        <v>819800</v>
      </c>
      <c r="C935">
        <v>4.2</v>
      </c>
      <c r="D935">
        <v>1551.4</v>
      </c>
      <c r="E935">
        <v>1241100</v>
      </c>
      <c r="F935">
        <v>75555</v>
      </c>
      <c r="G935">
        <v>503719</v>
      </c>
      <c r="H935">
        <v>737380</v>
      </c>
      <c r="I935">
        <v>81277</v>
      </c>
      <c r="J935">
        <v>97239</v>
      </c>
      <c r="K935">
        <v>40871</v>
      </c>
      <c r="L935">
        <v>71342</v>
      </c>
      <c r="M935">
        <v>92063</v>
      </c>
      <c r="N935">
        <v>27526</v>
      </c>
      <c r="O935">
        <v>8370</v>
      </c>
      <c r="P935">
        <v>13601</v>
      </c>
      <c r="Q935">
        <v>42738</v>
      </c>
      <c r="R935">
        <v>298001</v>
      </c>
      <c r="S935">
        <v>97083</v>
      </c>
      <c r="T935">
        <v>71146</v>
      </c>
      <c r="U935">
        <v>290685</v>
      </c>
      <c r="V935">
        <v>7316</v>
      </c>
      <c r="W935">
        <v>13284</v>
      </c>
      <c r="X935">
        <v>30577</v>
      </c>
      <c r="Y935">
        <v>3002</v>
      </c>
      <c r="Z935">
        <v>8865</v>
      </c>
      <c r="AA935">
        <v>8124</v>
      </c>
      <c r="AB935">
        <v>6902</v>
      </c>
      <c r="AC935">
        <v>23219</v>
      </c>
      <c r="AD935">
        <v>11162</v>
      </c>
      <c r="AE935">
        <v>7966</v>
      </c>
      <c r="AF935">
        <v>943099</v>
      </c>
      <c r="AG935">
        <v>446695</v>
      </c>
      <c r="AH935">
        <v>74966</v>
      </c>
      <c r="AI935">
        <v>496403</v>
      </c>
      <c r="AJ935">
        <v>159.30000000000001</v>
      </c>
      <c r="AK935">
        <v>234.7</v>
      </c>
      <c r="AL935">
        <v>138.4</v>
      </c>
      <c r="AM935">
        <v>230.1</v>
      </c>
      <c r="AN935">
        <v>114.6</v>
      </c>
      <c r="AO935">
        <v>214.8</v>
      </c>
      <c r="AQ935">
        <v>106.0972</v>
      </c>
      <c r="AR935">
        <v>101.5684</v>
      </c>
      <c r="AS935">
        <v>98.8626</v>
      </c>
      <c r="AT935">
        <v>6799</v>
      </c>
      <c r="AU935">
        <v>28.42</v>
      </c>
      <c r="AV935">
        <v>39.200000000000003</v>
      </c>
      <c r="AW935">
        <v>219</v>
      </c>
      <c r="AX935">
        <v>5.7</v>
      </c>
      <c r="AY935">
        <v>292.80790000000002</v>
      </c>
    </row>
    <row r="936" spans="1:51">
      <c r="A936" s="415">
        <v>42675</v>
      </c>
      <c r="E936">
        <v>1264881</v>
      </c>
      <c r="F936">
        <v>77386</v>
      </c>
      <c r="G936">
        <v>511582</v>
      </c>
      <c r="H936">
        <v>753299</v>
      </c>
      <c r="I936">
        <v>82924</v>
      </c>
      <c r="J936">
        <v>98486</v>
      </c>
      <c r="K936">
        <v>41066</v>
      </c>
      <c r="L936">
        <v>74062</v>
      </c>
      <c r="M936">
        <v>92552</v>
      </c>
      <c r="N936">
        <v>28889</v>
      </c>
      <c r="O936">
        <v>8302</v>
      </c>
      <c r="P936">
        <v>15275</v>
      </c>
      <c r="Q936">
        <v>42854</v>
      </c>
      <c r="R936">
        <v>301823</v>
      </c>
      <c r="S936">
        <v>98311</v>
      </c>
      <c r="T936">
        <v>71314</v>
      </c>
      <c r="U936">
        <v>294870</v>
      </c>
      <c r="V936">
        <v>6952</v>
      </c>
      <c r="W936">
        <v>14977</v>
      </c>
      <c r="X936">
        <v>30521</v>
      </c>
      <c r="Y936">
        <v>3270</v>
      </c>
      <c r="Z936">
        <v>8805</v>
      </c>
      <c r="AA936">
        <v>7539</v>
      </c>
      <c r="AB936">
        <v>7962</v>
      </c>
      <c r="AC936">
        <v>22564</v>
      </c>
      <c r="AD936">
        <v>11373</v>
      </c>
      <c r="AE936">
        <v>8951</v>
      </c>
      <c r="AF936">
        <v>963058</v>
      </c>
      <c r="AG936">
        <v>458428</v>
      </c>
      <c r="AH936">
        <v>76758</v>
      </c>
      <c r="AI936">
        <v>504630</v>
      </c>
      <c r="AJ936">
        <v>159.6</v>
      </c>
      <c r="AK936">
        <v>234.9</v>
      </c>
      <c r="AL936">
        <v>138.30000000000001</v>
      </c>
      <c r="AM936">
        <v>230.2</v>
      </c>
      <c r="AN936">
        <v>114.6</v>
      </c>
      <c r="AO936">
        <v>214.5</v>
      </c>
      <c r="AQ936">
        <v>107.4803</v>
      </c>
      <c r="AR936">
        <v>101.8175</v>
      </c>
      <c r="AS936">
        <v>99.357900000000001</v>
      </c>
      <c r="AT936">
        <v>6823</v>
      </c>
      <c r="AU936">
        <v>28.35</v>
      </c>
      <c r="AV936">
        <v>39.200000000000003</v>
      </c>
      <c r="AW936">
        <v>204</v>
      </c>
      <c r="AX936">
        <v>5.7</v>
      </c>
      <c r="AY936">
        <v>296.40030000000002</v>
      </c>
    </row>
    <row r="937" spans="1:51">
      <c r="A937" s="415">
        <v>42705</v>
      </c>
      <c r="E937">
        <v>1270443</v>
      </c>
      <c r="F937">
        <v>76513</v>
      </c>
      <c r="G937">
        <v>519253</v>
      </c>
      <c r="H937">
        <v>751190</v>
      </c>
      <c r="I937">
        <v>86047</v>
      </c>
      <c r="J937">
        <v>93298</v>
      </c>
      <c r="K937">
        <v>41882</v>
      </c>
      <c r="L937">
        <v>72999</v>
      </c>
      <c r="M937">
        <v>92456</v>
      </c>
      <c r="N937">
        <v>28203</v>
      </c>
      <c r="O937">
        <v>9187</v>
      </c>
      <c r="P937">
        <v>14448</v>
      </c>
      <c r="Q937">
        <v>44335</v>
      </c>
      <c r="R937">
        <v>296774</v>
      </c>
      <c r="S937">
        <v>93101</v>
      </c>
      <c r="T937">
        <v>71012</v>
      </c>
      <c r="U937">
        <v>289848</v>
      </c>
      <c r="V937">
        <v>6925</v>
      </c>
      <c r="W937">
        <v>14129</v>
      </c>
      <c r="X937">
        <v>31629</v>
      </c>
      <c r="Y937">
        <v>3295</v>
      </c>
      <c r="Z937">
        <v>9094</v>
      </c>
      <c r="AA937">
        <v>7625</v>
      </c>
      <c r="AB937">
        <v>7552</v>
      </c>
      <c r="AC937">
        <v>21713</v>
      </c>
      <c r="AD937">
        <v>11608</v>
      </c>
      <c r="AE937">
        <v>8683</v>
      </c>
      <c r="AF937">
        <v>973669</v>
      </c>
      <c r="AG937">
        <v>461342</v>
      </c>
      <c r="AH937">
        <v>75736</v>
      </c>
      <c r="AI937">
        <v>512328</v>
      </c>
      <c r="AJ937">
        <v>159.80000000000001</v>
      </c>
      <c r="AK937">
        <v>233.9</v>
      </c>
      <c r="AL937">
        <v>138.30000000000001</v>
      </c>
      <c r="AM937">
        <v>230.7</v>
      </c>
      <c r="AN937">
        <v>114.5</v>
      </c>
      <c r="AO937">
        <v>215.5</v>
      </c>
      <c r="AQ937">
        <v>103.5856</v>
      </c>
      <c r="AR937">
        <v>98.653999999999996</v>
      </c>
      <c r="AS937">
        <v>98.060599999999994</v>
      </c>
      <c r="AT937">
        <v>6818</v>
      </c>
      <c r="AU937">
        <v>28.43</v>
      </c>
      <c r="AV937">
        <v>39.1</v>
      </c>
      <c r="AW937">
        <v>183</v>
      </c>
      <c r="AX937">
        <v>7.4</v>
      </c>
      <c r="AY937">
        <v>300.2201</v>
      </c>
    </row>
    <row r="938" spans="1:51">
      <c r="A938" s="415">
        <v>42736</v>
      </c>
      <c r="B938">
        <v>836145</v>
      </c>
      <c r="C938">
        <v>4.3</v>
      </c>
      <c r="D938">
        <v>1555.9</v>
      </c>
      <c r="E938">
        <v>1256025</v>
      </c>
      <c r="F938">
        <v>72991</v>
      </c>
      <c r="G938">
        <v>518603</v>
      </c>
      <c r="H938">
        <v>737422</v>
      </c>
      <c r="I938">
        <v>83811</v>
      </c>
      <c r="J938">
        <v>89867</v>
      </c>
      <c r="K938">
        <v>41165</v>
      </c>
      <c r="L938">
        <v>71505</v>
      </c>
      <c r="M938">
        <v>95270</v>
      </c>
      <c r="N938">
        <v>28957</v>
      </c>
      <c r="O938">
        <v>7717</v>
      </c>
      <c r="P938">
        <v>13365</v>
      </c>
      <c r="Q938">
        <v>41601</v>
      </c>
      <c r="R938">
        <v>287807</v>
      </c>
      <c r="S938">
        <v>89678</v>
      </c>
      <c r="T938">
        <v>73725</v>
      </c>
      <c r="U938">
        <v>281159</v>
      </c>
      <c r="V938">
        <v>6648</v>
      </c>
      <c r="W938">
        <v>13031</v>
      </c>
      <c r="X938">
        <v>28817</v>
      </c>
      <c r="Y938">
        <v>3124</v>
      </c>
      <c r="Z938">
        <v>8601</v>
      </c>
      <c r="AA938">
        <v>6901</v>
      </c>
      <c r="AB938">
        <v>7265</v>
      </c>
      <c r="AC938">
        <v>21314</v>
      </c>
      <c r="AD938">
        <v>11412</v>
      </c>
      <c r="AE938">
        <v>8527</v>
      </c>
      <c r="AF938">
        <v>968218</v>
      </c>
      <c r="AG938">
        <v>456263</v>
      </c>
      <c r="AH938">
        <v>72294</v>
      </c>
      <c r="AI938">
        <v>511955</v>
      </c>
      <c r="AJ938">
        <v>160.9</v>
      </c>
      <c r="AK938">
        <v>238.9</v>
      </c>
      <c r="AL938">
        <v>138.69999999999999</v>
      </c>
      <c r="AM938">
        <v>231.4</v>
      </c>
      <c r="AN938">
        <v>114.9</v>
      </c>
      <c r="AO938">
        <v>217.3</v>
      </c>
      <c r="AQ938">
        <v>103.8095</v>
      </c>
      <c r="AR938">
        <v>97.994299999999996</v>
      </c>
      <c r="AS938">
        <v>99.617400000000004</v>
      </c>
      <c r="AT938">
        <v>6840</v>
      </c>
      <c r="AU938">
        <v>28.55</v>
      </c>
      <c r="AV938">
        <v>38.9</v>
      </c>
      <c r="AW938">
        <v>161</v>
      </c>
      <c r="AX938">
        <v>9.4</v>
      </c>
      <c r="AY938">
        <v>303.17570000000001</v>
      </c>
    </row>
    <row r="939" spans="1:51">
      <c r="A939" s="415">
        <v>42767</v>
      </c>
      <c r="E939">
        <v>1277327</v>
      </c>
      <c r="F939">
        <v>70057</v>
      </c>
      <c r="G939">
        <v>538752</v>
      </c>
      <c r="H939">
        <v>738576</v>
      </c>
      <c r="I939">
        <v>84517</v>
      </c>
      <c r="J939">
        <v>93921</v>
      </c>
      <c r="K939">
        <v>42065</v>
      </c>
      <c r="L939">
        <v>69090</v>
      </c>
      <c r="M939">
        <v>94848</v>
      </c>
      <c r="N939">
        <v>28163</v>
      </c>
      <c r="O939">
        <v>8245</v>
      </c>
      <c r="P939">
        <v>13316</v>
      </c>
      <c r="Q939">
        <v>43421</v>
      </c>
      <c r="R939">
        <v>297121</v>
      </c>
      <c r="S939">
        <v>93718</v>
      </c>
      <c r="T939">
        <v>73579</v>
      </c>
      <c r="U939">
        <v>290301</v>
      </c>
      <c r="V939">
        <v>6821</v>
      </c>
      <c r="W939">
        <v>12983</v>
      </c>
      <c r="X939">
        <v>30431</v>
      </c>
      <c r="Y939">
        <v>3242</v>
      </c>
      <c r="Z939">
        <v>9661</v>
      </c>
      <c r="AA939">
        <v>6729</v>
      </c>
      <c r="AB939">
        <v>7285</v>
      </c>
      <c r="AC939">
        <v>22531</v>
      </c>
      <c r="AD939">
        <v>12116</v>
      </c>
      <c r="AE939">
        <v>8734</v>
      </c>
      <c r="AF939">
        <v>980206</v>
      </c>
      <c r="AG939">
        <v>448275</v>
      </c>
      <c r="AH939">
        <v>69401</v>
      </c>
      <c r="AI939">
        <v>531931</v>
      </c>
      <c r="AJ939">
        <v>161.19999999999999</v>
      </c>
      <c r="AK939">
        <v>239.4</v>
      </c>
      <c r="AL939">
        <v>138.5</v>
      </c>
      <c r="AM939">
        <v>232.2</v>
      </c>
      <c r="AN939">
        <v>114.9</v>
      </c>
      <c r="AO939">
        <v>218.8</v>
      </c>
      <c r="AQ939">
        <v>109.25449999999999</v>
      </c>
      <c r="AR939">
        <v>101.5448</v>
      </c>
      <c r="AS939">
        <v>99.683400000000006</v>
      </c>
      <c r="AT939">
        <v>6881</v>
      </c>
      <c r="AU939">
        <v>28.5</v>
      </c>
      <c r="AV939">
        <v>39</v>
      </c>
      <c r="AW939">
        <v>190</v>
      </c>
      <c r="AX939">
        <v>8.8000000000000007</v>
      </c>
      <c r="AY939">
        <v>305.59539999999998</v>
      </c>
    </row>
    <row r="940" spans="1:51">
      <c r="A940" s="415">
        <v>42795</v>
      </c>
      <c r="E940">
        <v>1274466</v>
      </c>
      <c r="F940">
        <v>72260</v>
      </c>
      <c r="G940">
        <v>534744</v>
      </c>
      <c r="H940">
        <v>739722</v>
      </c>
      <c r="I940">
        <v>86863</v>
      </c>
      <c r="J940">
        <v>92722</v>
      </c>
      <c r="K940">
        <v>42615</v>
      </c>
      <c r="L940">
        <v>68902</v>
      </c>
      <c r="M940">
        <v>93725</v>
      </c>
      <c r="N940">
        <v>28815</v>
      </c>
      <c r="O940">
        <v>8573</v>
      </c>
      <c r="P940">
        <v>14297</v>
      </c>
      <c r="Q940">
        <v>44493</v>
      </c>
      <c r="R940">
        <v>298083</v>
      </c>
      <c r="S940">
        <v>92539</v>
      </c>
      <c r="T940">
        <v>72780</v>
      </c>
      <c r="U940">
        <v>290989</v>
      </c>
      <c r="V940">
        <v>7094</v>
      </c>
      <c r="W940">
        <v>13983</v>
      </c>
      <c r="X940">
        <v>30901</v>
      </c>
      <c r="Y940">
        <v>3113</v>
      </c>
      <c r="Z940">
        <v>9880</v>
      </c>
      <c r="AA940">
        <v>6549</v>
      </c>
      <c r="AB940">
        <v>7665</v>
      </c>
      <c r="AC940">
        <v>21945</v>
      </c>
      <c r="AD940">
        <v>13076</v>
      </c>
      <c r="AE940">
        <v>8705</v>
      </c>
      <c r="AF940">
        <v>976383</v>
      </c>
      <c r="AG940">
        <v>448733</v>
      </c>
      <c r="AH940">
        <v>71397</v>
      </c>
      <c r="AI940">
        <v>527650</v>
      </c>
      <c r="AJ940">
        <v>161.6</v>
      </c>
      <c r="AK940">
        <v>239.3</v>
      </c>
      <c r="AL940">
        <v>138.80000000000001</v>
      </c>
      <c r="AM940">
        <v>232.9</v>
      </c>
      <c r="AN940">
        <v>115</v>
      </c>
      <c r="AO940">
        <v>219.7</v>
      </c>
      <c r="AQ940">
        <v>104.041</v>
      </c>
      <c r="AR940">
        <v>101.7046</v>
      </c>
      <c r="AS940">
        <v>99.1297</v>
      </c>
      <c r="AT940">
        <v>6902</v>
      </c>
      <c r="AU940">
        <v>28.64</v>
      </c>
      <c r="AV940">
        <v>38.9</v>
      </c>
      <c r="AW940">
        <v>175</v>
      </c>
      <c r="AX940">
        <v>8.4</v>
      </c>
      <c r="AY940">
        <v>307.87889999999999</v>
      </c>
    </row>
    <row r="941" spans="1:51">
      <c r="A941" s="415">
        <v>42826</v>
      </c>
      <c r="B941">
        <v>833162</v>
      </c>
      <c r="C941">
        <v>4.3</v>
      </c>
      <c r="D941">
        <v>1571</v>
      </c>
      <c r="E941">
        <v>1268229</v>
      </c>
      <c r="F941">
        <v>71506</v>
      </c>
      <c r="G941">
        <v>539830</v>
      </c>
      <c r="H941">
        <v>728399</v>
      </c>
      <c r="I941">
        <v>88767</v>
      </c>
      <c r="J941">
        <v>89270</v>
      </c>
      <c r="K941">
        <v>42248</v>
      </c>
      <c r="L941">
        <v>67840</v>
      </c>
      <c r="M941">
        <v>93118</v>
      </c>
      <c r="N941">
        <v>27781</v>
      </c>
      <c r="O941">
        <v>8402</v>
      </c>
      <c r="P941">
        <v>15128</v>
      </c>
      <c r="Q941">
        <v>45079</v>
      </c>
      <c r="R941">
        <v>289103</v>
      </c>
      <c r="S941">
        <v>89069</v>
      </c>
      <c r="T941">
        <v>71915</v>
      </c>
      <c r="U941">
        <v>282818</v>
      </c>
      <c r="V941">
        <v>6285</v>
      </c>
      <c r="W941">
        <v>14831</v>
      </c>
      <c r="X941">
        <v>31918</v>
      </c>
      <c r="Y941">
        <v>3339</v>
      </c>
      <c r="Z941">
        <v>9675</v>
      </c>
      <c r="AA941">
        <v>4955</v>
      </c>
      <c r="AB941">
        <v>7059</v>
      </c>
      <c r="AC941">
        <v>20896</v>
      </c>
      <c r="AD941">
        <v>12098</v>
      </c>
      <c r="AE941">
        <v>7464</v>
      </c>
      <c r="AF941">
        <v>979126</v>
      </c>
      <c r="AG941">
        <v>445581</v>
      </c>
      <c r="AH941">
        <v>70809</v>
      </c>
      <c r="AI941">
        <v>533545</v>
      </c>
      <c r="AJ941">
        <v>163.4</v>
      </c>
      <c r="AK941">
        <v>245.3</v>
      </c>
      <c r="AL941">
        <v>138.5</v>
      </c>
      <c r="AM941">
        <v>234</v>
      </c>
      <c r="AN941">
        <v>115.5</v>
      </c>
      <c r="AO941">
        <v>221</v>
      </c>
      <c r="AQ941">
        <v>99.431399999999996</v>
      </c>
      <c r="AR941">
        <v>99.772900000000007</v>
      </c>
      <c r="AS941">
        <v>99.899699999999996</v>
      </c>
      <c r="AT941">
        <v>6916</v>
      </c>
      <c r="AU941">
        <v>28.59</v>
      </c>
      <c r="AV941">
        <v>39.1</v>
      </c>
      <c r="AW941">
        <v>207</v>
      </c>
      <c r="AX941">
        <v>6.3</v>
      </c>
      <c r="AY941">
        <v>309.92919999999998</v>
      </c>
    </row>
    <row r="942" spans="1:51">
      <c r="A942" s="415">
        <v>42856</v>
      </c>
      <c r="E942">
        <v>1282119</v>
      </c>
      <c r="F942">
        <v>73857</v>
      </c>
      <c r="G942">
        <v>542997</v>
      </c>
      <c r="H942">
        <v>739122</v>
      </c>
      <c r="I942">
        <v>89262</v>
      </c>
      <c r="J942">
        <v>88732</v>
      </c>
      <c r="K942">
        <v>43225</v>
      </c>
      <c r="L942">
        <v>68197</v>
      </c>
      <c r="M942">
        <v>97082</v>
      </c>
      <c r="N942">
        <v>28627</v>
      </c>
      <c r="O942">
        <v>8478</v>
      </c>
      <c r="P942">
        <v>14462</v>
      </c>
      <c r="Q942">
        <v>46656</v>
      </c>
      <c r="R942">
        <v>297929</v>
      </c>
      <c r="S942">
        <v>88531</v>
      </c>
      <c r="T942">
        <v>75717</v>
      </c>
      <c r="U942">
        <v>291003</v>
      </c>
      <c r="V942">
        <v>6926</v>
      </c>
      <c r="W942">
        <v>14170</v>
      </c>
      <c r="X942">
        <v>31988</v>
      </c>
      <c r="Y942">
        <v>3912</v>
      </c>
      <c r="Z942">
        <v>9786</v>
      </c>
      <c r="AA942">
        <v>5978</v>
      </c>
      <c r="AB942">
        <v>7644</v>
      </c>
      <c r="AC942">
        <v>22228</v>
      </c>
      <c r="AD942">
        <v>12614</v>
      </c>
      <c r="AE942">
        <v>8632</v>
      </c>
      <c r="AF942">
        <v>984190</v>
      </c>
      <c r="AG942">
        <v>448120</v>
      </c>
      <c r="AH942">
        <v>73130</v>
      </c>
      <c r="AI942">
        <v>536071</v>
      </c>
      <c r="AJ942">
        <v>163</v>
      </c>
      <c r="AK942">
        <v>245.5</v>
      </c>
      <c r="AL942">
        <v>139</v>
      </c>
      <c r="AM942">
        <v>234.3</v>
      </c>
      <c r="AN942">
        <v>115.7</v>
      </c>
      <c r="AO942">
        <v>221.7</v>
      </c>
      <c r="AQ942">
        <v>98.4465</v>
      </c>
      <c r="AR942">
        <v>100.5767</v>
      </c>
      <c r="AS942">
        <v>99.801000000000002</v>
      </c>
      <c r="AT942">
        <v>6931</v>
      </c>
      <c r="AU942">
        <v>28.73</v>
      </c>
      <c r="AV942">
        <v>39.200000000000003</v>
      </c>
      <c r="AW942">
        <v>172</v>
      </c>
      <c r="AX942">
        <v>5.3</v>
      </c>
      <c r="AY942">
        <v>310.7543</v>
      </c>
    </row>
    <row r="943" spans="1:51">
      <c r="A943" s="415">
        <v>42887</v>
      </c>
      <c r="E943">
        <v>1277442</v>
      </c>
      <c r="F943">
        <v>71187</v>
      </c>
      <c r="G943">
        <v>542676</v>
      </c>
      <c r="H943">
        <v>734767</v>
      </c>
      <c r="I943">
        <v>89341</v>
      </c>
      <c r="J943">
        <v>87193</v>
      </c>
      <c r="K943">
        <v>43209</v>
      </c>
      <c r="L943">
        <v>68460</v>
      </c>
      <c r="M943">
        <v>100137</v>
      </c>
      <c r="N943">
        <v>28879</v>
      </c>
      <c r="O943">
        <v>7999</v>
      </c>
      <c r="P943">
        <v>14114</v>
      </c>
      <c r="Q943">
        <v>46377</v>
      </c>
      <c r="R943">
        <v>296321</v>
      </c>
      <c r="S943">
        <v>86918</v>
      </c>
      <c r="T943">
        <v>78406</v>
      </c>
      <c r="U943">
        <v>289498</v>
      </c>
      <c r="V943">
        <v>6823</v>
      </c>
      <c r="W943">
        <v>13817</v>
      </c>
      <c r="X943">
        <v>31561</v>
      </c>
      <c r="Y943">
        <v>3172</v>
      </c>
      <c r="Z943">
        <v>9596</v>
      </c>
      <c r="AA943">
        <v>5927</v>
      </c>
      <c r="AB943">
        <v>6962</v>
      </c>
      <c r="AC943">
        <v>22176</v>
      </c>
      <c r="AD943">
        <v>13110</v>
      </c>
      <c r="AE943">
        <v>8251</v>
      </c>
      <c r="AF943">
        <v>981121</v>
      </c>
      <c r="AG943">
        <v>445269</v>
      </c>
      <c r="AH943">
        <v>70256</v>
      </c>
      <c r="AI943">
        <v>535853</v>
      </c>
      <c r="AJ943">
        <v>163.5</v>
      </c>
      <c r="AK943">
        <v>245.4</v>
      </c>
      <c r="AL943">
        <v>139</v>
      </c>
      <c r="AM943">
        <v>234.6</v>
      </c>
      <c r="AN943">
        <v>115.8</v>
      </c>
      <c r="AO943">
        <v>221.9</v>
      </c>
      <c r="AQ943">
        <v>98.430199999999999</v>
      </c>
      <c r="AR943">
        <v>99.152900000000002</v>
      </c>
      <c r="AS943">
        <v>99.943899999999999</v>
      </c>
      <c r="AT943">
        <v>6962</v>
      </c>
      <c r="AU943">
        <v>28.9</v>
      </c>
      <c r="AV943">
        <v>39.1</v>
      </c>
      <c r="AW943">
        <v>203</v>
      </c>
      <c r="AX943">
        <v>4.5</v>
      </c>
      <c r="AY943">
        <v>311.94709999999998</v>
      </c>
    </row>
    <row r="944" spans="1:51">
      <c r="A944" s="415">
        <v>42917</v>
      </c>
      <c r="B944">
        <v>837156</v>
      </c>
      <c r="C944">
        <v>4.3</v>
      </c>
      <c r="D944">
        <v>1575.6</v>
      </c>
      <c r="E944">
        <v>1275620</v>
      </c>
      <c r="F944">
        <v>70775</v>
      </c>
      <c r="G944">
        <v>547770</v>
      </c>
      <c r="H944">
        <v>727850</v>
      </c>
      <c r="I944">
        <v>88352</v>
      </c>
      <c r="J944">
        <v>90741</v>
      </c>
      <c r="K944">
        <v>43013</v>
      </c>
      <c r="L944">
        <v>66681</v>
      </c>
      <c r="M944">
        <v>98262</v>
      </c>
      <c r="N944">
        <v>28400</v>
      </c>
      <c r="O944">
        <v>8359</v>
      </c>
      <c r="P944">
        <v>13484</v>
      </c>
      <c r="Q944">
        <v>44701</v>
      </c>
      <c r="R944">
        <v>296134</v>
      </c>
      <c r="S944">
        <v>90483</v>
      </c>
      <c r="T944">
        <v>77742</v>
      </c>
      <c r="U944">
        <v>289523</v>
      </c>
      <c r="V944">
        <v>6611</v>
      </c>
      <c r="W944">
        <v>13207</v>
      </c>
      <c r="X944">
        <v>29589</v>
      </c>
      <c r="Y944">
        <v>2952</v>
      </c>
      <c r="Z944">
        <v>9731</v>
      </c>
      <c r="AA944">
        <v>5722</v>
      </c>
      <c r="AB944">
        <v>7075</v>
      </c>
      <c r="AC944">
        <v>22641</v>
      </c>
      <c r="AD944">
        <v>12673</v>
      </c>
      <c r="AE944">
        <v>8054</v>
      </c>
      <c r="AF944">
        <v>979486</v>
      </c>
      <c r="AG944">
        <v>438327</v>
      </c>
      <c r="AH944">
        <v>70113</v>
      </c>
      <c r="AI944">
        <v>541159</v>
      </c>
      <c r="AJ944">
        <v>163.5</v>
      </c>
      <c r="AK944">
        <v>245.6</v>
      </c>
      <c r="AL944">
        <v>139.1</v>
      </c>
      <c r="AM944">
        <v>234.6</v>
      </c>
      <c r="AN944">
        <v>117.3</v>
      </c>
      <c r="AO944">
        <v>221.9</v>
      </c>
      <c r="AQ944">
        <v>96.640699999999995</v>
      </c>
      <c r="AR944">
        <v>99.245500000000007</v>
      </c>
      <c r="AS944">
        <v>99.811499999999995</v>
      </c>
      <c r="AT944">
        <v>6968</v>
      </c>
      <c r="AU944">
        <v>28.95</v>
      </c>
      <c r="AV944">
        <v>39</v>
      </c>
      <c r="AW944">
        <v>210</v>
      </c>
      <c r="AX944">
        <v>4.9000000000000004</v>
      </c>
      <c r="AY944">
        <v>313.66699999999997</v>
      </c>
    </row>
    <row r="945" spans="1:51">
      <c r="A945" s="415">
        <v>42948</v>
      </c>
      <c r="E945">
        <v>1274043</v>
      </c>
      <c r="F945">
        <v>68311</v>
      </c>
      <c r="G945">
        <v>548235</v>
      </c>
      <c r="H945">
        <v>725808</v>
      </c>
      <c r="I945">
        <v>88254</v>
      </c>
      <c r="J945">
        <v>89415</v>
      </c>
      <c r="K945">
        <v>44475</v>
      </c>
      <c r="L945">
        <v>65975</v>
      </c>
      <c r="M945">
        <v>96678</v>
      </c>
      <c r="N945">
        <v>29058</v>
      </c>
      <c r="O945">
        <v>8865</v>
      </c>
      <c r="P945">
        <v>14049</v>
      </c>
      <c r="Q945">
        <v>45288</v>
      </c>
      <c r="R945">
        <v>295302</v>
      </c>
      <c r="S945">
        <v>89148</v>
      </c>
      <c r="T945">
        <v>75843</v>
      </c>
      <c r="U945">
        <v>288766</v>
      </c>
      <c r="V945">
        <v>6536</v>
      </c>
      <c r="W945">
        <v>13840</v>
      </c>
      <c r="X945">
        <v>29899</v>
      </c>
      <c r="Y945">
        <v>3040</v>
      </c>
      <c r="Z945">
        <v>10031</v>
      </c>
      <c r="AA945">
        <v>5764</v>
      </c>
      <c r="AB945">
        <v>7258</v>
      </c>
      <c r="AC945">
        <v>22934</v>
      </c>
      <c r="AD945">
        <v>12176</v>
      </c>
      <c r="AE945">
        <v>8554</v>
      </c>
      <c r="AF945">
        <v>978741</v>
      </c>
      <c r="AG945">
        <v>437042</v>
      </c>
      <c r="AH945">
        <v>67577</v>
      </c>
      <c r="AI945">
        <v>541698</v>
      </c>
      <c r="AJ945">
        <v>163.6</v>
      </c>
      <c r="AK945">
        <v>245.6</v>
      </c>
      <c r="AL945">
        <v>139.19999999999999</v>
      </c>
      <c r="AM945">
        <v>235.6</v>
      </c>
      <c r="AN945">
        <v>117.4</v>
      </c>
      <c r="AO945">
        <v>222.4</v>
      </c>
      <c r="AQ945">
        <v>96.799700000000001</v>
      </c>
      <c r="AR945">
        <v>96.231700000000004</v>
      </c>
      <c r="AS945">
        <v>99.092200000000005</v>
      </c>
      <c r="AT945">
        <v>7002</v>
      </c>
      <c r="AU945">
        <v>28.97</v>
      </c>
      <c r="AV945">
        <v>39</v>
      </c>
      <c r="AW945">
        <v>206</v>
      </c>
      <c r="AX945">
        <v>4.7</v>
      </c>
      <c r="AY945">
        <v>315.78570000000002</v>
      </c>
    </row>
    <row r="946" spans="1:51">
      <c r="A946" s="415">
        <v>42979</v>
      </c>
      <c r="E946">
        <v>1280026</v>
      </c>
      <c r="F946">
        <v>68975</v>
      </c>
      <c r="G946">
        <v>550999</v>
      </c>
      <c r="H946">
        <v>729027</v>
      </c>
      <c r="I946">
        <v>87905</v>
      </c>
      <c r="J946">
        <v>88743</v>
      </c>
      <c r="K946">
        <v>43730</v>
      </c>
      <c r="L946">
        <v>67047</v>
      </c>
      <c r="M946">
        <v>96320</v>
      </c>
      <c r="N946">
        <v>28932</v>
      </c>
      <c r="O946">
        <v>8993</v>
      </c>
      <c r="P946">
        <v>14546</v>
      </c>
      <c r="Q946">
        <v>47084</v>
      </c>
      <c r="R946">
        <v>296278</v>
      </c>
      <c r="S946">
        <v>88503</v>
      </c>
      <c r="T946">
        <v>74515</v>
      </c>
      <c r="U946">
        <v>289395</v>
      </c>
      <c r="V946">
        <v>6883</v>
      </c>
      <c r="W946">
        <v>14302</v>
      </c>
      <c r="X946">
        <v>31556</v>
      </c>
      <c r="Y946">
        <v>2986</v>
      </c>
      <c r="Z946">
        <v>8815</v>
      </c>
      <c r="AA946">
        <v>6847</v>
      </c>
      <c r="AB946">
        <v>7853</v>
      </c>
      <c r="AC946">
        <v>23238</v>
      </c>
      <c r="AD946">
        <v>11305</v>
      </c>
      <c r="AE946">
        <v>8975</v>
      </c>
      <c r="AF946">
        <v>983748</v>
      </c>
      <c r="AG946">
        <v>439632</v>
      </c>
      <c r="AH946">
        <v>68197</v>
      </c>
      <c r="AI946">
        <v>544116</v>
      </c>
      <c r="AJ946">
        <v>163.6</v>
      </c>
      <c r="AK946">
        <v>244.7</v>
      </c>
      <c r="AL946">
        <v>139.19999999999999</v>
      </c>
      <c r="AM946">
        <v>236.2</v>
      </c>
      <c r="AN946">
        <v>117.3</v>
      </c>
      <c r="AO946">
        <v>223.1</v>
      </c>
      <c r="AQ946">
        <v>96.581699999999998</v>
      </c>
      <c r="AR946">
        <v>101.68300000000001</v>
      </c>
      <c r="AS946">
        <v>100.6408</v>
      </c>
      <c r="AT946">
        <v>7013</v>
      </c>
      <c r="AU946">
        <v>29.13</v>
      </c>
      <c r="AV946">
        <v>39</v>
      </c>
      <c r="AW946">
        <v>194</v>
      </c>
      <c r="AX946">
        <v>4.7</v>
      </c>
      <c r="AY946">
        <v>317.8888</v>
      </c>
    </row>
    <row r="947" spans="1:51">
      <c r="A947" s="415">
        <v>43009</v>
      </c>
      <c r="B947">
        <v>854419</v>
      </c>
      <c r="C947">
        <v>4.3</v>
      </c>
      <c r="D947">
        <v>1609.3</v>
      </c>
      <c r="E947">
        <v>1283890</v>
      </c>
      <c r="F947">
        <v>69316</v>
      </c>
      <c r="G947">
        <v>545186</v>
      </c>
      <c r="H947">
        <v>738704</v>
      </c>
      <c r="I947">
        <v>88138</v>
      </c>
      <c r="J947">
        <v>92360</v>
      </c>
      <c r="K947">
        <v>43897</v>
      </c>
      <c r="L947">
        <v>69083</v>
      </c>
      <c r="M947">
        <v>97482</v>
      </c>
      <c r="N947">
        <v>28462</v>
      </c>
      <c r="O947">
        <v>8975</v>
      </c>
      <c r="P947">
        <v>14142</v>
      </c>
      <c r="Q947">
        <v>49064</v>
      </c>
      <c r="R947">
        <v>302893</v>
      </c>
      <c r="S947">
        <v>92130</v>
      </c>
      <c r="T947">
        <v>76149</v>
      </c>
      <c r="U947">
        <v>296320</v>
      </c>
      <c r="V947">
        <v>6573</v>
      </c>
      <c r="W947">
        <v>13914</v>
      </c>
      <c r="X947">
        <v>32284</v>
      </c>
      <c r="Y947">
        <v>3056</v>
      </c>
      <c r="Z947">
        <v>9720</v>
      </c>
      <c r="AA947">
        <v>5782</v>
      </c>
      <c r="AB947">
        <v>8509</v>
      </c>
      <c r="AC947">
        <v>23733</v>
      </c>
      <c r="AD947">
        <v>10955</v>
      </c>
      <c r="AE947">
        <v>9675</v>
      </c>
      <c r="AF947">
        <v>980997</v>
      </c>
      <c r="AG947">
        <v>442384</v>
      </c>
      <c r="AH947">
        <v>68650</v>
      </c>
      <c r="AI947">
        <v>538613</v>
      </c>
      <c r="AJ947">
        <v>163.69999999999999</v>
      </c>
      <c r="AK947">
        <v>243.8</v>
      </c>
      <c r="AL947">
        <v>139.30000000000001</v>
      </c>
      <c r="AM947">
        <v>237.4</v>
      </c>
      <c r="AN947">
        <v>118</v>
      </c>
      <c r="AO947">
        <v>223.9</v>
      </c>
      <c r="AQ947">
        <v>98.898700000000005</v>
      </c>
      <c r="AR947">
        <v>100.3776</v>
      </c>
      <c r="AS947">
        <v>100.8715</v>
      </c>
      <c r="AT947">
        <v>7031</v>
      </c>
      <c r="AU947">
        <v>29.11</v>
      </c>
      <c r="AV947">
        <v>39.200000000000003</v>
      </c>
      <c r="AW947">
        <v>204</v>
      </c>
      <c r="AX947">
        <v>4.5</v>
      </c>
      <c r="AY947">
        <v>321.69889999999998</v>
      </c>
    </row>
    <row r="948" spans="1:51">
      <c r="A948" s="415">
        <v>43040</v>
      </c>
      <c r="E948">
        <v>1309300</v>
      </c>
      <c r="F948">
        <v>69901</v>
      </c>
      <c r="G948">
        <v>568909</v>
      </c>
      <c r="H948">
        <v>740391</v>
      </c>
      <c r="I948">
        <v>87397</v>
      </c>
      <c r="J948">
        <v>90975</v>
      </c>
      <c r="K948">
        <v>43483</v>
      </c>
      <c r="L948">
        <v>71602</v>
      </c>
      <c r="M948">
        <v>98214</v>
      </c>
      <c r="N948">
        <v>28526</v>
      </c>
      <c r="O948">
        <v>8904</v>
      </c>
      <c r="P948">
        <v>14362</v>
      </c>
      <c r="Q948">
        <v>49959</v>
      </c>
      <c r="R948">
        <v>305680</v>
      </c>
      <c r="S948">
        <v>90772</v>
      </c>
      <c r="T948">
        <v>77248</v>
      </c>
      <c r="U948">
        <v>298731</v>
      </c>
      <c r="V948">
        <v>6949</v>
      </c>
      <c r="W948">
        <v>14079</v>
      </c>
      <c r="X948">
        <v>33349</v>
      </c>
      <c r="Y948">
        <v>2889</v>
      </c>
      <c r="Z948">
        <v>9549</v>
      </c>
      <c r="AA948">
        <v>7234</v>
      </c>
      <c r="AB948">
        <v>7304</v>
      </c>
      <c r="AC948">
        <v>23830</v>
      </c>
      <c r="AD948">
        <v>11893</v>
      </c>
      <c r="AE948">
        <v>10486</v>
      </c>
      <c r="AF948">
        <v>1003620</v>
      </c>
      <c r="AG948">
        <v>441660</v>
      </c>
      <c r="AH948">
        <v>69370</v>
      </c>
      <c r="AI948">
        <v>561960</v>
      </c>
      <c r="AJ948">
        <v>163.9</v>
      </c>
      <c r="AK948">
        <v>243.4</v>
      </c>
      <c r="AL948">
        <v>139.5</v>
      </c>
      <c r="AM948">
        <v>238.2</v>
      </c>
      <c r="AN948">
        <v>117.9</v>
      </c>
      <c r="AO948">
        <v>223.9</v>
      </c>
      <c r="AQ948">
        <v>102.6758</v>
      </c>
      <c r="AR948">
        <v>100.8944</v>
      </c>
      <c r="AS948">
        <v>100.91840000000001</v>
      </c>
      <c r="AT948">
        <v>7068</v>
      </c>
      <c r="AU948">
        <v>29.21</v>
      </c>
      <c r="AV948">
        <v>39.5</v>
      </c>
      <c r="AW948">
        <v>243</v>
      </c>
      <c r="AX948">
        <v>5</v>
      </c>
      <c r="AY948">
        <v>324.17309999999998</v>
      </c>
    </row>
    <row r="949" spans="1:51">
      <c r="A949" s="415">
        <v>43070</v>
      </c>
      <c r="E949">
        <v>1314355</v>
      </c>
      <c r="F949">
        <v>70259</v>
      </c>
      <c r="G949">
        <v>572747</v>
      </c>
      <c r="H949">
        <v>741608</v>
      </c>
      <c r="I949">
        <v>89102</v>
      </c>
      <c r="J949">
        <v>87392</v>
      </c>
      <c r="K949">
        <v>44465</v>
      </c>
      <c r="L949">
        <v>71441</v>
      </c>
      <c r="M949">
        <v>98896</v>
      </c>
      <c r="N949">
        <v>29494</v>
      </c>
      <c r="O949">
        <v>8890</v>
      </c>
      <c r="P949">
        <v>14635</v>
      </c>
      <c r="Q949">
        <v>49755</v>
      </c>
      <c r="R949">
        <v>301287</v>
      </c>
      <c r="S949">
        <v>87245</v>
      </c>
      <c r="T949">
        <v>77190</v>
      </c>
      <c r="U949">
        <v>294244</v>
      </c>
      <c r="V949">
        <v>7042</v>
      </c>
      <c r="W949">
        <v>14366</v>
      </c>
      <c r="X949">
        <v>33628</v>
      </c>
      <c r="Y949">
        <v>2924</v>
      </c>
      <c r="Z949">
        <v>10190</v>
      </c>
      <c r="AA949">
        <v>6115</v>
      </c>
      <c r="AB949">
        <v>7476</v>
      </c>
      <c r="AC949">
        <v>24072</v>
      </c>
      <c r="AD949">
        <v>11402</v>
      </c>
      <c r="AE949">
        <v>9198</v>
      </c>
      <c r="AF949">
        <v>1013068</v>
      </c>
      <c r="AG949">
        <v>447363</v>
      </c>
      <c r="AH949">
        <v>69661</v>
      </c>
      <c r="AI949">
        <v>565705</v>
      </c>
      <c r="AJ949">
        <v>164.3</v>
      </c>
      <c r="AK949">
        <v>243.3</v>
      </c>
      <c r="AL949">
        <v>139.6</v>
      </c>
      <c r="AM949">
        <v>238.3</v>
      </c>
      <c r="AN949">
        <v>118</v>
      </c>
      <c r="AO949">
        <v>224.1</v>
      </c>
      <c r="AQ949">
        <v>102.41500000000001</v>
      </c>
      <c r="AR949">
        <v>100.8216</v>
      </c>
      <c r="AS949">
        <v>100.5904</v>
      </c>
      <c r="AT949">
        <v>7091</v>
      </c>
      <c r="AU949">
        <v>29.29</v>
      </c>
      <c r="AV949">
        <v>39.1</v>
      </c>
      <c r="AW949">
        <v>232</v>
      </c>
      <c r="AX949">
        <v>5.9</v>
      </c>
      <c r="AY949">
        <v>324.89080000000001</v>
      </c>
    </row>
    <row r="950" spans="1:51">
      <c r="A950" s="415">
        <v>43101</v>
      </c>
      <c r="B950">
        <v>864942</v>
      </c>
      <c r="C950">
        <v>4.3</v>
      </c>
      <c r="D950">
        <v>1638.4</v>
      </c>
      <c r="E950">
        <v>1338470</v>
      </c>
      <c r="F950">
        <v>68937</v>
      </c>
      <c r="G950">
        <v>579266</v>
      </c>
      <c r="H950">
        <v>759204</v>
      </c>
      <c r="I950">
        <v>88752</v>
      </c>
      <c r="J950">
        <v>86655</v>
      </c>
      <c r="K950">
        <v>44062</v>
      </c>
      <c r="L950">
        <v>71135</v>
      </c>
      <c r="M950">
        <v>98412</v>
      </c>
      <c r="N950">
        <v>29922</v>
      </c>
      <c r="O950">
        <v>9169</v>
      </c>
      <c r="P950">
        <v>15495</v>
      </c>
      <c r="Q950">
        <v>50984</v>
      </c>
      <c r="R950">
        <v>299294</v>
      </c>
      <c r="S950">
        <v>86479</v>
      </c>
      <c r="T950">
        <v>76418</v>
      </c>
      <c r="U950">
        <v>292715</v>
      </c>
      <c r="V950">
        <v>6579</v>
      </c>
      <c r="W950">
        <v>15273</v>
      </c>
      <c r="X950">
        <v>33551</v>
      </c>
      <c r="Y950">
        <v>3227</v>
      </c>
      <c r="Z950">
        <v>9955</v>
      </c>
      <c r="AA950">
        <v>4672</v>
      </c>
      <c r="AB950">
        <v>7725</v>
      </c>
      <c r="AC950">
        <v>24322</v>
      </c>
      <c r="AD950">
        <v>11504</v>
      </c>
      <c r="AE950">
        <v>9182</v>
      </c>
      <c r="AF950">
        <v>1039176</v>
      </c>
      <c r="AG950">
        <v>466488</v>
      </c>
      <c r="AH950">
        <v>68483</v>
      </c>
      <c r="AI950">
        <v>572688</v>
      </c>
      <c r="AJ950">
        <v>165.8</v>
      </c>
      <c r="AK950">
        <v>246.8</v>
      </c>
      <c r="AL950">
        <v>137.19999999999999</v>
      </c>
      <c r="AM950">
        <v>239.6</v>
      </c>
      <c r="AN950">
        <v>119</v>
      </c>
      <c r="AO950">
        <v>225.8</v>
      </c>
      <c r="AQ950">
        <v>100.6542</v>
      </c>
      <c r="AR950">
        <v>97.658799999999999</v>
      </c>
      <c r="AS950">
        <v>99.097899999999996</v>
      </c>
      <c r="AT950">
        <v>7093</v>
      </c>
      <c r="AU950">
        <v>29.38</v>
      </c>
      <c r="AV950">
        <v>38.799999999999997</v>
      </c>
      <c r="AW950">
        <v>250</v>
      </c>
      <c r="AX950">
        <v>7.3</v>
      </c>
      <c r="AY950">
        <v>328.40699999999998</v>
      </c>
    </row>
    <row r="951" spans="1:51">
      <c r="A951" s="415">
        <v>43132</v>
      </c>
      <c r="E951">
        <v>1354758</v>
      </c>
      <c r="F951">
        <v>71904</v>
      </c>
      <c r="G951">
        <v>583678</v>
      </c>
      <c r="H951">
        <v>771081</v>
      </c>
      <c r="I951">
        <v>93539</v>
      </c>
      <c r="J951">
        <v>86468</v>
      </c>
      <c r="K951">
        <v>43900</v>
      </c>
      <c r="L951">
        <v>73952</v>
      </c>
      <c r="M951">
        <v>98813</v>
      </c>
      <c r="N951">
        <v>30460</v>
      </c>
      <c r="O951">
        <v>8906</v>
      </c>
      <c r="P951">
        <v>16871</v>
      </c>
      <c r="Q951">
        <v>52229</v>
      </c>
      <c r="R951">
        <v>300043</v>
      </c>
      <c r="S951">
        <v>86278</v>
      </c>
      <c r="T951">
        <v>76049</v>
      </c>
      <c r="U951">
        <v>293338</v>
      </c>
      <c r="V951">
        <v>6705</v>
      </c>
      <c r="W951">
        <v>16618</v>
      </c>
      <c r="X951">
        <v>34423</v>
      </c>
      <c r="Y951">
        <v>3214</v>
      </c>
      <c r="Z951">
        <v>9437</v>
      </c>
      <c r="AA951">
        <v>4819</v>
      </c>
      <c r="AB951">
        <v>7011</v>
      </c>
      <c r="AC951">
        <v>24317</v>
      </c>
      <c r="AD951">
        <v>11510</v>
      </c>
      <c r="AE951">
        <v>9427</v>
      </c>
      <c r="AF951">
        <v>1054716</v>
      </c>
      <c r="AG951">
        <v>477743</v>
      </c>
      <c r="AH951">
        <v>71380</v>
      </c>
      <c r="AI951">
        <v>576973</v>
      </c>
      <c r="AJ951">
        <v>166.1</v>
      </c>
      <c r="AK951">
        <v>246.6</v>
      </c>
      <c r="AL951">
        <v>137.4</v>
      </c>
      <c r="AM951">
        <v>240.7</v>
      </c>
      <c r="AN951">
        <v>119</v>
      </c>
      <c r="AO951">
        <v>228.7</v>
      </c>
      <c r="AQ951">
        <v>101.4492</v>
      </c>
      <c r="AR951">
        <v>104.6354</v>
      </c>
      <c r="AS951">
        <v>101.39660000000001</v>
      </c>
      <c r="AT951">
        <v>7184</v>
      </c>
      <c r="AU951">
        <v>29.53</v>
      </c>
      <c r="AV951">
        <v>39.299999999999997</v>
      </c>
      <c r="AW951">
        <v>218</v>
      </c>
      <c r="AX951">
        <v>7.8</v>
      </c>
      <c r="AY951">
        <v>330.56549999999999</v>
      </c>
    </row>
    <row r="952" spans="1:51">
      <c r="A952" s="415">
        <v>43160</v>
      </c>
      <c r="E952">
        <v>1345730</v>
      </c>
      <c r="F952">
        <v>70005</v>
      </c>
      <c r="G952">
        <v>578385</v>
      </c>
      <c r="H952">
        <v>767344</v>
      </c>
      <c r="I952">
        <v>89422</v>
      </c>
      <c r="J952">
        <v>87469</v>
      </c>
      <c r="K952">
        <v>43024</v>
      </c>
      <c r="L952">
        <v>73691</v>
      </c>
      <c r="M952">
        <v>101224</v>
      </c>
      <c r="N952">
        <v>29997</v>
      </c>
      <c r="O952">
        <v>9175</v>
      </c>
      <c r="P952">
        <v>15088</v>
      </c>
      <c r="Q952">
        <v>52368</v>
      </c>
      <c r="R952">
        <v>303682</v>
      </c>
      <c r="S952">
        <v>87222</v>
      </c>
      <c r="T952">
        <v>79044</v>
      </c>
      <c r="U952">
        <v>297101</v>
      </c>
      <c r="V952">
        <v>6581</v>
      </c>
      <c r="W952">
        <v>14817</v>
      </c>
      <c r="X952">
        <v>34080</v>
      </c>
      <c r="Y952">
        <v>3174</v>
      </c>
      <c r="Z952">
        <v>9450</v>
      </c>
      <c r="AA952">
        <v>5467</v>
      </c>
      <c r="AB952">
        <v>7549</v>
      </c>
      <c r="AC952">
        <v>24316</v>
      </c>
      <c r="AD952">
        <v>11720</v>
      </c>
      <c r="AE952">
        <v>9631</v>
      </c>
      <c r="AF952">
        <v>1042047</v>
      </c>
      <c r="AG952">
        <v>470243</v>
      </c>
      <c r="AH952">
        <v>69387</v>
      </c>
      <c r="AI952">
        <v>571804</v>
      </c>
      <c r="AJ952">
        <v>168.9</v>
      </c>
      <c r="AK952">
        <v>246.5</v>
      </c>
      <c r="AL952">
        <v>137.5</v>
      </c>
      <c r="AM952">
        <v>243.6</v>
      </c>
      <c r="AN952">
        <v>119.1</v>
      </c>
      <c r="AO952">
        <v>231.3</v>
      </c>
      <c r="AQ952">
        <v>100.4307</v>
      </c>
      <c r="AR952">
        <v>102.07729999999999</v>
      </c>
      <c r="AS952">
        <v>100.8682</v>
      </c>
      <c r="AT952">
        <v>7194</v>
      </c>
      <c r="AU952">
        <v>29.51</v>
      </c>
      <c r="AV952">
        <v>39.299999999999997</v>
      </c>
      <c r="AW952">
        <v>223</v>
      </c>
      <c r="AX952">
        <v>7.4</v>
      </c>
      <c r="AY952">
        <v>332.02620000000002</v>
      </c>
    </row>
    <row r="953" spans="1:51">
      <c r="A953" s="415">
        <v>43191</v>
      </c>
      <c r="B953">
        <v>859862</v>
      </c>
      <c r="C953">
        <v>4.3</v>
      </c>
      <c r="D953">
        <v>1671.7</v>
      </c>
      <c r="E953">
        <v>1353497</v>
      </c>
      <c r="F953">
        <v>70296</v>
      </c>
      <c r="G953">
        <v>579142</v>
      </c>
      <c r="H953">
        <v>774355</v>
      </c>
      <c r="I953">
        <v>90616</v>
      </c>
      <c r="J953">
        <v>90205</v>
      </c>
      <c r="K953">
        <v>43507</v>
      </c>
      <c r="L953">
        <v>74569</v>
      </c>
      <c r="M953">
        <v>102128</v>
      </c>
      <c r="N953">
        <v>31421</v>
      </c>
      <c r="O953">
        <v>9571</v>
      </c>
      <c r="P953">
        <v>15413</v>
      </c>
      <c r="Q953">
        <v>52956</v>
      </c>
      <c r="R953">
        <v>309796</v>
      </c>
      <c r="S953">
        <v>89950</v>
      </c>
      <c r="T953">
        <v>79514</v>
      </c>
      <c r="U953">
        <v>303050</v>
      </c>
      <c r="V953">
        <v>6746</v>
      </c>
      <c r="W953">
        <v>15110</v>
      </c>
      <c r="X953">
        <v>34607</v>
      </c>
      <c r="Y953">
        <v>3306</v>
      </c>
      <c r="Z953">
        <v>9321</v>
      </c>
      <c r="AA953">
        <v>5214</v>
      </c>
      <c r="AB953">
        <v>7601</v>
      </c>
      <c r="AC953">
        <v>25571</v>
      </c>
      <c r="AD953">
        <v>11796</v>
      </c>
      <c r="AE953">
        <v>10031</v>
      </c>
      <c r="AF953">
        <v>1043701</v>
      </c>
      <c r="AG953">
        <v>471306</v>
      </c>
      <c r="AH953">
        <v>69761</v>
      </c>
      <c r="AI953">
        <v>572396</v>
      </c>
      <c r="AJ953">
        <v>169</v>
      </c>
      <c r="AK953">
        <v>248.1</v>
      </c>
      <c r="AL953">
        <v>137.6</v>
      </c>
      <c r="AM953">
        <v>244.9</v>
      </c>
      <c r="AN953">
        <v>120.4</v>
      </c>
      <c r="AO953">
        <v>232.4</v>
      </c>
      <c r="AQ953">
        <v>102.5939</v>
      </c>
      <c r="AR953">
        <v>105.4141</v>
      </c>
      <c r="AS953">
        <v>101.8445</v>
      </c>
      <c r="AT953">
        <v>7212</v>
      </c>
      <c r="AU953">
        <v>29.65</v>
      </c>
      <c r="AV953">
        <v>39.4</v>
      </c>
      <c r="AW953">
        <v>223</v>
      </c>
      <c r="AX953">
        <v>6.5</v>
      </c>
      <c r="AY953">
        <v>333.40309999999999</v>
      </c>
    </row>
    <row r="954" spans="1:51">
      <c r="A954" s="415">
        <v>43221</v>
      </c>
      <c r="E954">
        <v>1360723</v>
      </c>
      <c r="F954">
        <v>72039</v>
      </c>
      <c r="G954">
        <v>583268</v>
      </c>
      <c r="H954">
        <v>777455</v>
      </c>
      <c r="I954">
        <v>90588</v>
      </c>
      <c r="J954">
        <v>91619</v>
      </c>
      <c r="K954">
        <v>44270</v>
      </c>
      <c r="L954">
        <v>77006</v>
      </c>
      <c r="M954">
        <v>102249</v>
      </c>
      <c r="N954">
        <v>31475</v>
      </c>
      <c r="O954">
        <v>9490</v>
      </c>
      <c r="P954">
        <v>16153</v>
      </c>
      <c r="Q954">
        <v>52284</v>
      </c>
      <c r="R954">
        <v>312421</v>
      </c>
      <c r="S954">
        <v>91374</v>
      </c>
      <c r="T954">
        <v>79102</v>
      </c>
      <c r="U954">
        <v>305684</v>
      </c>
      <c r="V954">
        <v>6737</v>
      </c>
      <c r="W954">
        <v>15867</v>
      </c>
      <c r="X954">
        <v>34626</v>
      </c>
      <c r="Y954">
        <v>3384</v>
      </c>
      <c r="Z954">
        <v>9785</v>
      </c>
      <c r="AA954">
        <v>5532</v>
      </c>
      <c r="AB954">
        <v>8506</v>
      </c>
      <c r="AC954">
        <v>24075</v>
      </c>
      <c r="AD954">
        <v>12282</v>
      </c>
      <c r="AE954">
        <v>10169</v>
      </c>
      <c r="AF954">
        <v>1048301</v>
      </c>
      <c r="AG954">
        <v>471771</v>
      </c>
      <c r="AH954">
        <v>71421</v>
      </c>
      <c r="AI954">
        <v>576531</v>
      </c>
      <c r="AJ954">
        <v>169.8</v>
      </c>
      <c r="AK954">
        <v>249.2</v>
      </c>
      <c r="AL954">
        <v>137.80000000000001</v>
      </c>
      <c r="AM954">
        <v>247.6</v>
      </c>
      <c r="AN954">
        <v>120.5</v>
      </c>
      <c r="AO954">
        <v>236.8</v>
      </c>
      <c r="AQ954">
        <v>105.2526</v>
      </c>
      <c r="AR954">
        <v>105.2419</v>
      </c>
      <c r="AS954">
        <v>102.5095</v>
      </c>
      <c r="AT954">
        <v>7274</v>
      </c>
      <c r="AU954">
        <v>29.7</v>
      </c>
      <c r="AV954">
        <v>39.5</v>
      </c>
      <c r="AW954">
        <v>266</v>
      </c>
      <c r="AX954">
        <v>4.4000000000000004</v>
      </c>
      <c r="AY954">
        <v>334.32069999999999</v>
      </c>
    </row>
    <row r="955" spans="1:51">
      <c r="A955" s="415">
        <v>43252</v>
      </c>
      <c r="E955">
        <v>1342064</v>
      </c>
      <c r="F955">
        <v>71996</v>
      </c>
      <c r="G955">
        <v>574430</v>
      </c>
      <c r="H955">
        <v>767634</v>
      </c>
      <c r="I955">
        <v>86429</v>
      </c>
      <c r="J955">
        <v>93230</v>
      </c>
      <c r="K955">
        <v>42834</v>
      </c>
      <c r="L955">
        <v>75789</v>
      </c>
      <c r="M955">
        <v>98673</v>
      </c>
      <c r="N955">
        <v>31049</v>
      </c>
      <c r="O955">
        <v>9320</v>
      </c>
      <c r="P955">
        <v>17277</v>
      </c>
      <c r="Q955">
        <v>52905</v>
      </c>
      <c r="R955">
        <v>312462</v>
      </c>
      <c r="S955">
        <v>93042</v>
      </c>
      <c r="T955">
        <v>76378</v>
      </c>
      <c r="U955">
        <v>306270</v>
      </c>
      <c r="V955">
        <v>6192</v>
      </c>
      <c r="W955">
        <v>17000</v>
      </c>
      <c r="X955">
        <v>35428</v>
      </c>
      <c r="Y955">
        <v>3606</v>
      </c>
      <c r="Z955">
        <v>9559</v>
      </c>
      <c r="AA955">
        <v>5360</v>
      </c>
      <c r="AB955">
        <v>8284</v>
      </c>
      <c r="AC955">
        <v>24047</v>
      </c>
      <c r="AD955">
        <v>12581</v>
      </c>
      <c r="AE955">
        <v>10191</v>
      </c>
      <c r="AF955">
        <v>1029602</v>
      </c>
      <c r="AG955">
        <v>461364</v>
      </c>
      <c r="AH955">
        <v>71323</v>
      </c>
      <c r="AI955">
        <v>568238</v>
      </c>
      <c r="AJ955">
        <v>169.3</v>
      </c>
      <c r="AK955">
        <v>251</v>
      </c>
      <c r="AL955">
        <v>138.1</v>
      </c>
      <c r="AM955">
        <v>248.7</v>
      </c>
      <c r="AN955">
        <v>120.7</v>
      </c>
      <c r="AO955">
        <v>239.2</v>
      </c>
      <c r="AQ955">
        <v>102.94370000000001</v>
      </c>
      <c r="AR955">
        <v>104.8241</v>
      </c>
      <c r="AS955">
        <v>102.4004</v>
      </c>
      <c r="AT955">
        <v>7292</v>
      </c>
      <c r="AU955">
        <v>29.75</v>
      </c>
      <c r="AV955">
        <v>39.299999999999997</v>
      </c>
      <c r="AW955">
        <v>289</v>
      </c>
      <c r="AX955">
        <v>4.7</v>
      </c>
      <c r="AY955">
        <v>336.00760000000002</v>
      </c>
    </row>
    <row r="956" spans="1:51">
      <c r="A956" s="415">
        <v>43282</v>
      </c>
      <c r="B956">
        <v>865261</v>
      </c>
      <c r="C956">
        <v>4.3</v>
      </c>
      <c r="D956">
        <v>1679.8</v>
      </c>
      <c r="E956">
        <v>1335024</v>
      </c>
      <c r="F956">
        <v>70662</v>
      </c>
      <c r="G956">
        <v>565340</v>
      </c>
      <c r="H956">
        <v>769684</v>
      </c>
      <c r="I956">
        <v>86012</v>
      </c>
      <c r="J956">
        <v>93363</v>
      </c>
      <c r="K956">
        <v>42809</v>
      </c>
      <c r="L956">
        <v>76788</v>
      </c>
      <c r="M956">
        <v>100279</v>
      </c>
      <c r="N956">
        <v>32011</v>
      </c>
      <c r="O956">
        <v>9217</v>
      </c>
      <c r="P956">
        <v>16482</v>
      </c>
      <c r="Q956">
        <v>55201</v>
      </c>
      <c r="R956">
        <v>315115</v>
      </c>
      <c r="S956">
        <v>92918</v>
      </c>
      <c r="T956">
        <v>78251</v>
      </c>
      <c r="U956">
        <v>308443</v>
      </c>
      <c r="V956">
        <v>6672</v>
      </c>
      <c r="W956">
        <v>16184</v>
      </c>
      <c r="X956">
        <v>37540</v>
      </c>
      <c r="Y956">
        <v>3543</v>
      </c>
      <c r="Z956">
        <v>9488</v>
      </c>
      <c r="AA956">
        <v>5527</v>
      </c>
      <c r="AB956">
        <v>8648</v>
      </c>
      <c r="AC956">
        <v>22738</v>
      </c>
      <c r="AD956">
        <v>13348</v>
      </c>
      <c r="AE956">
        <v>9727</v>
      </c>
      <c r="AF956">
        <v>1019909</v>
      </c>
      <c r="AG956">
        <v>461241</v>
      </c>
      <c r="AH956">
        <v>70142</v>
      </c>
      <c r="AI956">
        <v>558669</v>
      </c>
      <c r="AJ956">
        <v>169.4</v>
      </c>
      <c r="AK956">
        <v>250.2</v>
      </c>
      <c r="AL956">
        <v>138.80000000000001</v>
      </c>
      <c r="AM956">
        <v>249.3</v>
      </c>
      <c r="AN956">
        <v>121.2</v>
      </c>
      <c r="AO956">
        <v>239.6</v>
      </c>
      <c r="AQ956">
        <v>103.5163</v>
      </c>
      <c r="AR956">
        <v>102.2186</v>
      </c>
      <c r="AS956">
        <v>102.42400000000001</v>
      </c>
      <c r="AT956">
        <v>7318</v>
      </c>
      <c r="AU956">
        <v>29.93</v>
      </c>
      <c r="AV956">
        <v>39.5</v>
      </c>
      <c r="AW956">
        <v>272</v>
      </c>
      <c r="AX956">
        <v>3.4</v>
      </c>
      <c r="AY956">
        <v>336.4984</v>
      </c>
    </row>
    <row r="957" spans="1:51">
      <c r="A957" s="415">
        <v>43313</v>
      </c>
      <c r="E957">
        <v>1339141</v>
      </c>
      <c r="F957">
        <v>75139</v>
      </c>
      <c r="G957">
        <v>555228</v>
      </c>
      <c r="H957">
        <v>783913</v>
      </c>
      <c r="I957">
        <v>85944</v>
      </c>
      <c r="J957">
        <v>97780</v>
      </c>
      <c r="K957">
        <v>43785</v>
      </c>
      <c r="L957">
        <v>79246</v>
      </c>
      <c r="M957">
        <v>104445</v>
      </c>
      <c r="N957">
        <v>32700</v>
      </c>
      <c r="O957">
        <v>9380</v>
      </c>
      <c r="P957">
        <v>16285</v>
      </c>
      <c r="Q957">
        <v>53951</v>
      </c>
      <c r="R957">
        <v>323056</v>
      </c>
      <c r="S957">
        <v>97412</v>
      </c>
      <c r="T957">
        <v>82373</v>
      </c>
      <c r="U957">
        <v>316675</v>
      </c>
      <c r="V957">
        <v>6382</v>
      </c>
      <c r="W957">
        <v>15900</v>
      </c>
      <c r="X957">
        <v>36034</v>
      </c>
      <c r="Y957">
        <v>3579</v>
      </c>
      <c r="Z957">
        <v>9440</v>
      </c>
      <c r="AA957">
        <v>4994</v>
      </c>
      <c r="AB957">
        <v>8898</v>
      </c>
      <c r="AC957">
        <v>23423</v>
      </c>
      <c r="AD957">
        <v>12634</v>
      </c>
      <c r="AE957">
        <v>10539</v>
      </c>
      <c r="AF957">
        <v>1016085</v>
      </c>
      <c r="AG957">
        <v>467238</v>
      </c>
      <c r="AH957">
        <v>74467</v>
      </c>
      <c r="AI957">
        <v>548846</v>
      </c>
      <c r="AJ957">
        <v>169.7</v>
      </c>
      <c r="AK957">
        <v>249.6</v>
      </c>
      <c r="AL957">
        <v>143.6</v>
      </c>
      <c r="AM957">
        <v>249.2</v>
      </c>
      <c r="AN957">
        <v>121.4</v>
      </c>
      <c r="AO957">
        <v>239.4</v>
      </c>
      <c r="AQ957">
        <v>102.7658</v>
      </c>
      <c r="AR957">
        <v>102.3895</v>
      </c>
      <c r="AS957">
        <v>102.6159</v>
      </c>
      <c r="AT957">
        <v>7347</v>
      </c>
      <c r="AU957">
        <v>30.01</v>
      </c>
      <c r="AV957">
        <v>39.1</v>
      </c>
      <c r="AW957">
        <v>286</v>
      </c>
      <c r="AX957">
        <v>3.4</v>
      </c>
      <c r="AY957">
        <v>337.87389999999999</v>
      </c>
    </row>
    <row r="958" spans="1:51">
      <c r="A958" s="415">
        <v>43344</v>
      </c>
      <c r="E958">
        <v>1323245</v>
      </c>
      <c r="F958">
        <v>74819</v>
      </c>
      <c r="G958">
        <v>556813</v>
      </c>
      <c r="H958">
        <v>766433</v>
      </c>
      <c r="I958">
        <v>85884</v>
      </c>
      <c r="J958">
        <v>92984</v>
      </c>
      <c r="K958">
        <v>43334</v>
      </c>
      <c r="L958">
        <v>77424</v>
      </c>
      <c r="M958">
        <v>101758</v>
      </c>
      <c r="N958">
        <v>32152</v>
      </c>
      <c r="O958">
        <v>9368</v>
      </c>
      <c r="P958">
        <v>14383</v>
      </c>
      <c r="Q958">
        <v>52871</v>
      </c>
      <c r="R958">
        <v>308855</v>
      </c>
      <c r="S958">
        <v>92591</v>
      </c>
      <c r="T958">
        <v>79568</v>
      </c>
      <c r="U958">
        <v>302952</v>
      </c>
      <c r="V958">
        <v>5903</v>
      </c>
      <c r="W958">
        <v>14185</v>
      </c>
      <c r="X958">
        <v>35269</v>
      </c>
      <c r="Y958">
        <v>3836</v>
      </c>
      <c r="Z958">
        <v>9164</v>
      </c>
      <c r="AA958">
        <v>4682</v>
      </c>
      <c r="AB958">
        <v>8973</v>
      </c>
      <c r="AC958">
        <v>21797</v>
      </c>
      <c r="AD958">
        <v>12868</v>
      </c>
      <c r="AE958">
        <v>8884</v>
      </c>
      <c r="AF958">
        <v>1014390</v>
      </c>
      <c r="AG958">
        <v>463480</v>
      </c>
      <c r="AH958">
        <v>74308</v>
      </c>
      <c r="AI958">
        <v>550910</v>
      </c>
      <c r="AJ958">
        <v>170.1</v>
      </c>
      <c r="AK958">
        <v>249.7</v>
      </c>
      <c r="AL958">
        <v>144.1</v>
      </c>
      <c r="AM958">
        <v>250</v>
      </c>
      <c r="AN958">
        <v>121.4</v>
      </c>
      <c r="AO958">
        <v>240</v>
      </c>
      <c r="AQ958">
        <v>100.1549</v>
      </c>
      <c r="AR958">
        <v>99.564899999999994</v>
      </c>
      <c r="AS958">
        <v>101.87909999999999</v>
      </c>
      <c r="AT958">
        <v>7375</v>
      </c>
      <c r="AU958">
        <v>30.2</v>
      </c>
      <c r="AV958">
        <v>39.1</v>
      </c>
      <c r="AW958">
        <v>315</v>
      </c>
      <c r="AX958">
        <v>4.0999999999999996</v>
      </c>
      <c r="AY958">
        <v>339.68119999999999</v>
      </c>
    </row>
    <row r="959" spans="1:51">
      <c r="A959" s="415">
        <v>43374</v>
      </c>
      <c r="B959">
        <v>864946</v>
      </c>
      <c r="C959">
        <v>4.3</v>
      </c>
      <c r="D959">
        <v>1657.9</v>
      </c>
      <c r="E959">
        <v>1315931</v>
      </c>
      <c r="F959">
        <v>73806</v>
      </c>
      <c r="G959">
        <v>546731</v>
      </c>
      <c r="H959">
        <v>769201</v>
      </c>
      <c r="I959">
        <v>84424</v>
      </c>
      <c r="J959">
        <v>92536</v>
      </c>
      <c r="K959">
        <v>43932</v>
      </c>
      <c r="L959">
        <v>81125</v>
      </c>
      <c r="M959">
        <v>101795</v>
      </c>
      <c r="N959">
        <v>32364</v>
      </c>
      <c r="O959">
        <v>9507</v>
      </c>
      <c r="P959">
        <v>14674</v>
      </c>
      <c r="Q959">
        <v>53479</v>
      </c>
      <c r="R959">
        <v>311961</v>
      </c>
      <c r="S959">
        <v>92082</v>
      </c>
      <c r="T959">
        <v>78826</v>
      </c>
      <c r="U959">
        <v>305986</v>
      </c>
      <c r="V959">
        <v>5975</v>
      </c>
      <c r="W959">
        <v>14297</v>
      </c>
      <c r="X959">
        <v>35874</v>
      </c>
      <c r="Y959">
        <v>3854</v>
      </c>
      <c r="Z959">
        <v>9492</v>
      </c>
      <c r="AA959">
        <v>5299</v>
      </c>
      <c r="AB959">
        <v>8546</v>
      </c>
      <c r="AC959">
        <v>23022</v>
      </c>
      <c r="AD959">
        <v>13064</v>
      </c>
      <c r="AE959">
        <v>10330</v>
      </c>
      <c r="AF959">
        <v>1003970</v>
      </c>
      <c r="AG959">
        <v>463215</v>
      </c>
      <c r="AH959">
        <v>73409</v>
      </c>
      <c r="AI959">
        <v>540756</v>
      </c>
      <c r="AJ959">
        <v>169.6</v>
      </c>
      <c r="AK959">
        <v>250.3</v>
      </c>
      <c r="AL959">
        <v>144.1</v>
      </c>
      <c r="AM959">
        <v>250.3</v>
      </c>
      <c r="AN959">
        <v>123.8</v>
      </c>
      <c r="AO959">
        <v>238.7</v>
      </c>
      <c r="AQ959">
        <v>99.770399999999995</v>
      </c>
      <c r="AR959">
        <v>100.4162</v>
      </c>
      <c r="AS959">
        <v>101.9556</v>
      </c>
      <c r="AT959">
        <v>7389</v>
      </c>
      <c r="AU959">
        <v>30.24</v>
      </c>
      <c r="AV959">
        <v>38.9</v>
      </c>
      <c r="AW959">
        <v>275</v>
      </c>
      <c r="AX959">
        <v>3.6</v>
      </c>
      <c r="AY959">
        <v>340.05880000000002</v>
      </c>
    </row>
    <row r="960" spans="1:51">
      <c r="A960" s="415">
        <v>43405</v>
      </c>
      <c r="E960">
        <v>1302721</v>
      </c>
      <c r="F960">
        <v>74022</v>
      </c>
      <c r="G960">
        <v>544976</v>
      </c>
      <c r="H960">
        <v>757745</v>
      </c>
      <c r="I960">
        <v>78953</v>
      </c>
      <c r="J960">
        <v>92662</v>
      </c>
      <c r="K960">
        <v>42387</v>
      </c>
      <c r="L960">
        <v>78139</v>
      </c>
      <c r="M960">
        <v>101546</v>
      </c>
      <c r="N960">
        <v>31870</v>
      </c>
      <c r="O960">
        <v>9349</v>
      </c>
      <c r="P960">
        <v>13523</v>
      </c>
      <c r="Q960">
        <v>54774</v>
      </c>
      <c r="R960">
        <v>309571</v>
      </c>
      <c r="S960">
        <v>92147</v>
      </c>
      <c r="T960">
        <v>79301</v>
      </c>
      <c r="U960">
        <v>303692</v>
      </c>
      <c r="V960">
        <v>5879</v>
      </c>
      <c r="W960">
        <v>13266</v>
      </c>
      <c r="X960">
        <v>36535</v>
      </c>
      <c r="Y960">
        <v>4096</v>
      </c>
      <c r="Z960">
        <v>9625</v>
      </c>
      <c r="AA960">
        <v>5445</v>
      </c>
      <c r="AB960">
        <v>7901</v>
      </c>
      <c r="AC960">
        <v>22316</v>
      </c>
      <c r="AD960">
        <v>12545</v>
      </c>
      <c r="AE960">
        <v>9665</v>
      </c>
      <c r="AF960">
        <v>993150</v>
      </c>
      <c r="AG960">
        <v>454053</v>
      </c>
      <c r="AH960">
        <v>73761</v>
      </c>
      <c r="AI960">
        <v>539097</v>
      </c>
      <c r="AJ960">
        <v>169.8</v>
      </c>
      <c r="AK960">
        <v>249.9</v>
      </c>
      <c r="AL960">
        <v>144.30000000000001</v>
      </c>
      <c r="AM960">
        <v>250</v>
      </c>
      <c r="AN960">
        <v>124</v>
      </c>
      <c r="AO960">
        <v>238.8</v>
      </c>
      <c r="AQ960">
        <v>96.203299999999999</v>
      </c>
      <c r="AR960">
        <v>99.379300000000001</v>
      </c>
      <c r="AS960">
        <v>101.4905</v>
      </c>
      <c r="AT960">
        <v>7386</v>
      </c>
      <c r="AU960">
        <v>30.28</v>
      </c>
      <c r="AV960">
        <v>38.9</v>
      </c>
      <c r="AW960">
        <v>314</v>
      </c>
      <c r="AX960">
        <v>3.9</v>
      </c>
      <c r="AY960">
        <v>341.16829999999999</v>
      </c>
    </row>
    <row r="961" spans="1:51">
      <c r="A961" s="415">
        <v>43435</v>
      </c>
      <c r="E961">
        <v>1292045</v>
      </c>
      <c r="F961">
        <v>76850</v>
      </c>
      <c r="G961">
        <v>524548</v>
      </c>
      <c r="H961">
        <v>767497</v>
      </c>
      <c r="I961">
        <v>78353</v>
      </c>
      <c r="J961">
        <v>89171</v>
      </c>
      <c r="K961">
        <v>44048</v>
      </c>
      <c r="L961">
        <v>80929</v>
      </c>
      <c r="M961">
        <v>104472</v>
      </c>
      <c r="N961">
        <v>32152</v>
      </c>
      <c r="O961">
        <v>9858</v>
      </c>
      <c r="P961">
        <v>13841</v>
      </c>
      <c r="Q961">
        <v>54411</v>
      </c>
      <c r="R961">
        <v>309826</v>
      </c>
      <c r="S961">
        <v>88762</v>
      </c>
      <c r="T961">
        <v>82482</v>
      </c>
      <c r="U961">
        <v>304118</v>
      </c>
      <c r="V961">
        <v>5709</v>
      </c>
      <c r="W961">
        <v>13546</v>
      </c>
      <c r="X961">
        <v>35421</v>
      </c>
      <c r="Y961">
        <v>4401</v>
      </c>
      <c r="Z961">
        <v>9209</v>
      </c>
      <c r="AA961">
        <v>5035</v>
      </c>
      <c r="AB961">
        <v>8490</v>
      </c>
      <c r="AC961">
        <v>23641</v>
      </c>
      <c r="AD961">
        <v>12156</v>
      </c>
      <c r="AE961">
        <v>10113</v>
      </c>
      <c r="AF961">
        <v>982219</v>
      </c>
      <c r="AG961">
        <v>463379</v>
      </c>
      <c r="AH961">
        <v>76604</v>
      </c>
      <c r="AI961">
        <v>518839</v>
      </c>
      <c r="AJ961">
        <v>170.1</v>
      </c>
      <c r="AK961">
        <v>249.9</v>
      </c>
      <c r="AL961">
        <v>144.4</v>
      </c>
      <c r="AM961">
        <v>250.7</v>
      </c>
      <c r="AN961">
        <v>124.1</v>
      </c>
      <c r="AO961">
        <v>238.3</v>
      </c>
      <c r="AQ961">
        <v>96.262100000000004</v>
      </c>
      <c r="AR961">
        <v>102.4846</v>
      </c>
      <c r="AS961">
        <v>102.24890000000001</v>
      </c>
      <c r="AT961">
        <v>7396</v>
      </c>
      <c r="AU961">
        <v>30.47</v>
      </c>
      <c r="AV961">
        <v>39.299999999999997</v>
      </c>
      <c r="AW961">
        <v>394</v>
      </c>
      <c r="AX961">
        <v>5.0999999999999996</v>
      </c>
      <c r="AY961">
        <v>342.02229999999997</v>
      </c>
    </row>
    <row r="962" spans="1:51">
      <c r="A962" s="415">
        <v>43466</v>
      </c>
      <c r="B962">
        <v>877296</v>
      </c>
      <c r="C962">
        <v>4.4000000000000004</v>
      </c>
      <c r="D962">
        <v>1673.9</v>
      </c>
      <c r="E962">
        <v>1295341</v>
      </c>
      <c r="F962">
        <v>77189</v>
      </c>
      <c r="G962">
        <v>524021</v>
      </c>
      <c r="H962">
        <v>771321</v>
      </c>
      <c r="I962">
        <v>79470</v>
      </c>
      <c r="J962">
        <v>93364</v>
      </c>
      <c r="K962">
        <v>44601</v>
      </c>
      <c r="L962">
        <v>81984</v>
      </c>
      <c r="M962">
        <v>105566</v>
      </c>
      <c r="N962">
        <v>32098</v>
      </c>
      <c r="O962">
        <v>9374</v>
      </c>
      <c r="P962">
        <v>14149</v>
      </c>
      <c r="Q962">
        <v>56662</v>
      </c>
      <c r="R962">
        <v>319155</v>
      </c>
      <c r="S962">
        <v>93045</v>
      </c>
      <c r="T962">
        <v>83352</v>
      </c>
      <c r="U962">
        <v>313270</v>
      </c>
      <c r="V962">
        <v>5885</v>
      </c>
      <c r="W962">
        <v>13780</v>
      </c>
      <c r="X962">
        <v>37051</v>
      </c>
      <c r="Y962">
        <v>4309</v>
      </c>
      <c r="Z962">
        <v>9415</v>
      </c>
      <c r="AA962">
        <v>6413</v>
      </c>
      <c r="AB962">
        <v>9202</v>
      </c>
      <c r="AC962">
        <v>23594</v>
      </c>
      <c r="AD962">
        <v>12760</v>
      </c>
      <c r="AE962">
        <v>10080</v>
      </c>
      <c r="AF962">
        <v>976186</v>
      </c>
      <c r="AG962">
        <v>458051</v>
      </c>
      <c r="AH962">
        <v>76912</v>
      </c>
      <c r="AI962">
        <v>518135</v>
      </c>
      <c r="AJ962">
        <v>171.3</v>
      </c>
      <c r="AK962">
        <v>252.7</v>
      </c>
      <c r="AL962">
        <v>145.9</v>
      </c>
      <c r="AM962">
        <v>250.6</v>
      </c>
      <c r="AN962">
        <v>125</v>
      </c>
      <c r="AO962">
        <v>238.5</v>
      </c>
      <c r="AQ962">
        <v>103.1459</v>
      </c>
      <c r="AR962">
        <v>104.08499999999999</v>
      </c>
      <c r="AS962">
        <v>102.0637</v>
      </c>
      <c r="AT962">
        <v>7425</v>
      </c>
      <c r="AU962">
        <v>30.34</v>
      </c>
      <c r="AV962">
        <v>39.700000000000003</v>
      </c>
      <c r="AW962">
        <v>309</v>
      </c>
      <c r="AX962">
        <v>6.4</v>
      </c>
      <c r="AY962">
        <v>343.55380000000002</v>
      </c>
    </row>
    <row r="963" spans="1:51">
      <c r="A963" s="415">
        <v>43497</v>
      </c>
      <c r="E963">
        <v>1310297</v>
      </c>
      <c r="F963">
        <v>81073</v>
      </c>
      <c r="G963">
        <v>522528</v>
      </c>
      <c r="H963">
        <v>787769</v>
      </c>
      <c r="I963">
        <v>79214</v>
      </c>
      <c r="J963">
        <v>99405</v>
      </c>
      <c r="K963">
        <v>44751</v>
      </c>
      <c r="L963">
        <v>82363</v>
      </c>
      <c r="M963">
        <v>104835</v>
      </c>
      <c r="N963">
        <v>32218</v>
      </c>
      <c r="O963">
        <v>9992</v>
      </c>
      <c r="P963">
        <v>15169</v>
      </c>
      <c r="Q963">
        <v>56176</v>
      </c>
      <c r="R963">
        <v>328767</v>
      </c>
      <c r="S963">
        <v>98836</v>
      </c>
      <c r="T963">
        <v>83202</v>
      </c>
      <c r="U963">
        <v>322735</v>
      </c>
      <c r="V963">
        <v>6032</v>
      </c>
      <c r="W963">
        <v>14828</v>
      </c>
      <c r="X963">
        <v>37500</v>
      </c>
      <c r="Y963">
        <v>4040</v>
      </c>
      <c r="Z963">
        <v>9572</v>
      </c>
      <c r="AA963">
        <v>6729</v>
      </c>
      <c r="AB963">
        <v>9034</v>
      </c>
      <c r="AC963">
        <v>23354</v>
      </c>
      <c r="AD963">
        <v>14340</v>
      </c>
      <c r="AE963">
        <v>10262</v>
      </c>
      <c r="AF963">
        <v>981530</v>
      </c>
      <c r="AG963">
        <v>465034</v>
      </c>
      <c r="AH963">
        <v>80792</v>
      </c>
      <c r="AI963">
        <v>516496</v>
      </c>
      <c r="AJ963">
        <v>171.6</v>
      </c>
      <c r="AK963">
        <v>252.1</v>
      </c>
      <c r="AL963">
        <v>146.1</v>
      </c>
      <c r="AM963">
        <v>251</v>
      </c>
      <c r="AN963">
        <v>125</v>
      </c>
      <c r="AO963">
        <v>238.1</v>
      </c>
      <c r="AQ963">
        <v>98.257400000000004</v>
      </c>
      <c r="AR963">
        <v>95.584599999999995</v>
      </c>
      <c r="AS963">
        <v>100.14619999999999</v>
      </c>
      <c r="AT963">
        <v>7395</v>
      </c>
      <c r="AU963">
        <v>30.43</v>
      </c>
      <c r="AV963">
        <v>38.6</v>
      </c>
      <c r="AW963">
        <v>287</v>
      </c>
      <c r="AX963">
        <v>6.2</v>
      </c>
      <c r="AY963">
        <v>344.61219999999997</v>
      </c>
    </row>
    <row r="964" spans="1:51">
      <c r="A964" s="415">
        <v>43525</v>
      </c>
      <c r="E964">
        <v>1319912</v>
      </c>
      <c r="F964">
        <v>81428</v>
      </c>
      <c r="G964">
        <v>523060</v>
      </c>
      <c r="H964">
        <v>796852</v>
      </c>
      <c r="I964">
        <v>80335</v>
      </c>
      <c r="J964">
        <v>98579</v>
      </c>
      <c r="K964">
        <v>44896</v>
      </c>
      <c r="L964">
        <v>83566</v>
      </c>
      <c r="M964">
        <v>105010</v>
      </c>
      <c r="N964">
        <v>33151</v>
      </c>
      <c r="O964">
        <v>9173</v>
      </c>
      <c r="P964">
        <v>15901</v>
      </c>
      <c r="Q964">
        <v>55889</v>
      </c>
      <c r="R964">
        <v>328105</v>
      </c>
      <c r="S964">
        <v>98000</v>
      </c>
      <c r="T964">
        <v>82908</v>
      </c>
      <c r="U964">
        <v>322066</v>
      </c>
      <c r="V964">
        <v>6040</v>
      </c>
      <c r="W964">
        <v>15484</v>
      </c>
      <c r="X964">
        <v>37586</v>
      </c>
      <c r="Y964">
        <v>4280</v>
      </c>
      <c r="Z964">
        <v>9101</v>
      </c>
      <c r="AA964">
        <v>5665</v>
      </c>
      <c r="AB964">
        <v>9494</v>
      </c>
      <c r="AC964">
        <v>24611</v>
      </c>
      <c r="AD964">
        <v>14164</v>
      </c>
      <c r="AE964">
        <v>10384</v>
      </c>
      <c r="AF964">
        <v>991807</v>
      </c>
      <c r="AG964">
        <v>474787</v>
      </c>
      <c r="AH964">
        <v>81086</v>
      </c>
      <c r="AI964">
        <v>517020</v>
      </c>
      <c r="AJ964">
        <v>171.5</v>
      </c>
      <c r="AK964">
        <v>251.2</v>
      </c>
      <c r="AL964">
        <v>146.1</v>
      </c>
      <c r="AM964">
        <v>250.5</v>
      </c>
      <c r="AN964">
        <v>125.2</v>
      </c>
      <c r="AO964">
        <v>238.1</v>
      </c>
      <c r="AQ964">
        <v>97.043400000000005</v>
      </c>
      <c r="AR964">
        <v>99.609800000000007</v>
      </c>
      <c r="AS964">
        <v>100.2625</v>
      </c>
      <c r="AT964">
        <v>7425</v>
      </c>
      <c r="AU964">
        <v>30.53</v>
      </c>
      <c r="AV964">
        <v>39.299999999999997</v>
      </c>
      <c r="AW964">
        <v>359</v>
      </c>
      <c r="AX964">
        <v>5.2</v>
      </c>
      <c r="AY964">
        <v>345.60019999999997</v>
      </c>
    </row>
    <row r="965" spans="1:51">
      <c r="A965" s="415">
        <v>43556</v>
      </c>
      <c r="B965">
        <v>881541</v>
      </c>
      <c r="C965">
        <v>4.4000000000000004</v>
      </c>
      <c r="D965">
        <v>1722.4</v>
      </c>
      <c r="E965">
        <v>1352871</v>
      </c>
      <c r="F965">
        <v>82160</v>
      </c>
      <c r="G965">
        <v>527886</v>
      </c>
      <c r="H965">
        <v>824986</v>
      </c>
      <c r="I965">
        <v>78939</v>
      </c>
      <c r="J965">
        <v>113624</v>
      </c>
      <c r="K965">
        <v>44706</v>
      </c>
      <c r="L965">
        <v>85564</v>
      </c>
      <c r="M965">
        <v>107434</v>
      </c>
      <c r="N965">
        <v>33655</v>
      </c>
      <c r="O965">
        <v>10022</v>
      </c>
      <c r="P965">
        <v>16448</v>
      </c>
      <c r="Q965">
        <v>55368</v>
      </c>
      <c r="R965">
        <v>352376</v>
      </c>
      <c r="S965">
        <v>113150</v>
      </c>
      <c r="T965">
        <v>85782</v>
      </c>
      <c r="U965">
        <v>345860</v>
      </c>
      <c r="V965">
        <v>6516</v>
      </c>
      <c r="W965">
        <v>16049</v>
      </c>
      <c r="X965">
        <v>39335</v>
      </c>
      <c r="Y965">
        <v>3953</v>
      </c>
      <c r="Z965">
        <v>9723</v>
      </c>
      <c r="AA965">
        <v>7621</v>
      </c>
      <c r="AB965">
        <v>8909</v>
      </c>
      <c r="AC965">
        <v>24655</v>
      </c>
      <c r="AD965">
        <v>14439</v>
      </c>
      <c r="AE965">
        <v>10942</v>
      </c>
      <c r="AF965">
        <v>1000496</v>
      </c>
      <c r="AG965">
        <v>479126</v>
      </c>
      <c r="AH965">
        <v>81827</v>
      </c>
      <c r="AI965">
        <v>521369</v>
      </c>
      <c r="AJ965">
        <v>173.6</v>
      </c>
      <c r="AK965">
        <v>255.6</v>
      </c>
      <c r="AL965">
        <v>146.19999999999999</v>
      </c>
      <c r="AM965">
        <v>251.4</v>
      </c>
      <c r="AN965">
        <v>126.9</v>
      </c>
      <c r="AO965">
        <v>237.2</v>
      </c>
      <c r="AQ965">
        <v>98.063400000000001</v>
      </c>
      <c r="AR965">
        <v>101.2072</v>
      </c>
      <c r="AS965">
        <v>100.0196</v>
      </c>
      <c r="AT965">
        <v>7468</v>
      </c>
      <c r="AU965">
        <v>30.63</v>
      </c>
      <c r="AV965">
        <v>39</v>
      </c>
      <c r="AW965">
        <v>405</v>
      </c>
      <c r="AX965">
        <v>4.7</v>
      </c>
      <c r="AY965">
        <v>346.63499999999999</v>
      </c>
    </row>
    <row r="966" spans="1:51">
      <c r="A966" s="415">
        <v>43586</v>
      </c>
      <c r="E966">
        <v>1364812</v>
      </c>
      <c r="F966">
        <v>81372</v>
      </c>
      <c r="G966">
        <v>535168</v>
      </c>
      <c r="H966">
        <v>829644</v>
      </c>
      <c r="I966">
        <v>81835</v>
      </c>
      <c r="J966">
        <v>105902</v>
      </c>
      <c r="K966">
        <v>45373</v>
      </c>
      <c r="L966">
        <v>87079</v>
      </c>
      <c r="M966">
        <v>106459</v>
      </c>
      <c r="N966">
        <v>33200</v>
      </c>
      <c r="O966">
        <v>10351</v>
      </c>
      <c r="P966">
        <v>15780</v>
      </c>
      <c r="Q966">
        <v>57396</v>
      </c>
      <c r="R966">
        <v>345791</v>
      </c>
      <c r="S966">
        <v>105500</v>
      </c>
      <c r="T966">
        <v>85014</v>
      </c>
      <c r="U966">
        <v>339680</v>
      </c>
      <c r="V966">
        <v>6112</v>
      </c>
      <c r="W966">
        <v>15407</v>
      </c>
      <c r="X966">
        <v>40800</v>
      </c>
      <c r="Y966">
        <v>3865</v>
      </c>
      <c r="Z966">
        <v>9567</v>
      </c>
      <c r="AA966">
        <v>7335</v>
      </c>
      <c r="AB966">
        <v>8906</v>
      </c>
      <c r="AC966">
        <v>26334</v>
      </c>
      <c r="AD966">
        <v>14447</v>
      </c>
      <c r="AE966">
        <v>10713</v>
      </c>
      <c r="AF966">
        <v>1019020</v>
      </c>
      <c r="AG966">
        <v>489964</v>
      </c>
      <c r="AH966">
        <v>80886</v>
      </c>
      <c r="AI966">
        <v>529056</v>
      </c>
      <c r="AJ966">
        <v>174.1</v>
      </c>
      <c r="AK966">
        <v>258.10000000000002</v>
      </c>
      <c r="AL966">
        <v>146.4</v>
      </c>
      <c r="AM966">
        <v>251.3</v>
      </c>
      <c r="AN966">
        <v>127.1</v>
      </c>
      <c r="AO966">
        <v>237.3</v>
      </c>
      <c r="AQ966">
        <v>97.656700000000001</v>
      </c>
      <c r="AR966">
        <v>102.07550000000001</v>
      </c>
      <c r="AS966">
        <v>100.6071</v>
      </c>
      <c r="AT966">
        <v>7478</v>
      </c>
      <c r="AU966">
        <v>30.69</v>
      </c>
      <c r="AV966">
        <v>39.1</v>
      </c>
      <c r="AW966">
        <v>357</v>
      </c>
      <c r="AX966">
        <v>3.2</v>
      </c>
      <c r="AY966">
        <v>347.37470000000002</v>
      </c>
    </row>
    <row r="967" spans="1:51">
      <c r="A967" s="415">
        <v>43617</v>
      </c>
      <c r="E967">
        <v>1381444</v>
      </c>
      <c r="F967">
        <v>81885</v>
      </c>
      <c r="G967">
        <v>547132</v>
      </c>
      <c r="H967">
        <v>834312</v>
      </c>
      <c r="I967">
        <v>84174</v>
      </c>
      <c r="J967">
        <v>101441</v>
      </c>
      <c r="K967">
        <v>45394</v>
      </c>
      <c r="L967">
        <v>86313</v>
      </c>
      <c r="M967">
        <v>106194</v>
      </c>
      <c r="N967">
        <v>34617</v>
      </c>
      <c r="O967">
        <v>11537</v>
      </c>
      <c r="P967">
        <v>15913</v>
      </c>
      <c r="Q967">
        <v>57044</v>
      </c>
      <c r="R967">
        <v>342504</v>
      </c>
      <c r="S967">
        <v>100994</v>
      </c>
      <c r="T967">
        <v>85017</v>
      </c>
      <c r="U967">
        <v>335934</v>
      </c>
      <c r="V967">
        <v>6571</v>
      </c>
      <c r="W967">
        <v>15522</v>
      </c>
      <c r="X967">
        <v>40634</v>
      </c>
      <c r="Y967">
        <v>4030</v>
      </c>
      <c r="Z967">
        <v>9373</v>
      </c>
      <c r="AA967">
        <v>6880</v>
      </c>
      <c r="AB967">
        <v>9211</v>
      </c>
      <c r="AC967">
        <v>25150</v>
      </c>
      <c r="AD967">
        <v>15166</v>
      </c>
      <c r="AE967">
        <v>10740</v>
      </c>
      <c r="AF967">
        <v>1038940</v>
      </c>
      <c r="AG967">
        <v>498379</v>
      </c>
      <c r="AH967">
        <v>81365</v>
      </c>
      <c r="AI967">
        <v>540562</v>
      </c>
      <c r="AJ967">
        <v>175.3</v>
      </c>
      <c r="AK967">
        <v>257.7</v>
      </c>
      <c r="AL967">
        <v>146.5</v>
      </c>
      <c r="AM967">
        <v>250.9</v>
      </c>
      <c r="AN967">
        <v>127.1</v>
      </c>
      <c r="AO967">
        <v>236.3</v>
      </c>
      <c r="AQ967">
        <v>97.489199999999997</v>
      </c>
      <c r="AR967">
        <v>102.619</v>
      </c>
      <c r="AS967">
        <v>101.3194</v>
      </c>
      <c r="AT967">
        <v>7502</v>
      </c>
      <c r="AU967">
        <v>30.7</v>
      </c>
      <c r="AV967">
        <v>39.4</v>
      </c>
      <c r="AW967">
        <v>302</v>
      </c>
      <c r="AX967">
        <v>4</v>
      </c>
      <c r="AY967">
        <v>346.98079999999999</v>
      </c>
    </row>
    <row r="968" spans="1:51">
      <c r="A968" s="415">
        <v>43647</v>
      </c>
      <c r="B968">
        <v>887596</v>
      </c>
      <c r="C968">
        <v>4.4000000000000004</v>
      </c>
      <c r="D968">
        <v>1759.2</v>
      </c>
      <c r="E968">
        <v>1412986</v>
      </c>
      <c r="F968">
        <v>81752</v>
      </c>
      <c r="G968">
        <v>559020</v>
      </c>
      <c r="H968">
        <v>853966</v>
      </c>
      <c r="I968">
        <v>85359</v>
      </c>
      <c r="J968">
        <v>102277</v>
      </c>
      <c r="K968">
        <v>46650</v>
      </c>
      <c r="L968">
        <v>91896</v>
      </c>
      <c r="M968">
        <v>111491</v>
      </c>
      <c r="N968">
        <v>34097</v>
      </c>
      <c r="O968">
        <v>12278</v>
      </c>
      <c r="P968">
        <v>16473</v>
      </c>
      <c r="Q968">
        <v>58069</v>
      </c>
      <c r="R968">
        <v>351838</v>
      </c>
      <c r="S968">
        <v>101846</v>
      </c>
      <c r="T968">
        <v>89745</v>
      </c>
      <c r="U968">
        <v>345229</v>
      </c>
      <c r="V968">
        <v>6609</v>
      </c>
      <c r="W968">
        <v>16082</v>
      </c>
      <c r="X968">
        <v>41504</v>
      </c>
      <c r="Y968">
        <v>4237</v>
      </c>
      <c r="Z968">
        <v>9415</v>
      </c>
      <c r="AA968">
        <v>7638</v>
      </c>
      <c r="AB968">
        <v>9198</v>
      </c>
      <c r="AC968">
        <v>25623</v>
      </c>
      <c r="AD968">
        <v>14798</v>
      </c>
      <c r="AE968">
        <v>11388</v>
      </c>
      <c r="AF968">
        <v>1061148</v>
      </c>
      <c r="AG968">
        <v>508737</v>
      </c>
      <c r="AH968">
        <v>81230</v>
      </c>
      <c r="AI968">
        <v>552411</v>
      </c>
      <c r="AJ968">
        <v>174.9</v>
      </c>
      <c r="AK968">
        <v>255.5</v>
      </c>
      <c r="AL968">
        <v>146.6</v>
      </c>
      <c r="AM968">
        <v>252.1</v>
      </c>
      <c r="AN968">
        <v>128</v>
      </c>
      <c r="AO968">
        <v>235.6</v>
      </c>
      <c r="AQ968">
        <v>101.79470000000001</v>
      </c>
      <c r="AR968">
        <v>102.3312</v>
      </c>
      <c r="AS968">
        <v>100.4829</v>
      </c>
      <c r="AT968">
        <v>7526</v>
      </c>
      <c r="AU968">
        <v>30.71</v>
      </c>
      <c r="AV968">
        <v>39.1</v>
      </c>
      <c r="AW968">
        <v>323</v>
      </c>
      <c r="AX968">
        <v>3.8</v>
      </c>
      <c r="AY968">
        <v>348.90159999999997</v>
      </c>
    </row>
    <row r="969" spans="1:51">
      <c r="A969" s="415">
        <v>43678</v>
      </c>
      <c r="E969">
        <v>1425690</v>
      </c>
      <c r="F969">
        <v>81478</v>
      </c>
      <c r="G969">
        <v>566467</v>
      </c>
      <c r="H969">
        <v>859223</v>
      </c>
      <c r="I969">
        <v>85992</v>
      </c>
      <c r="J969">
        <v>97496</v>
      </c>
      <c r="K969">
        <v>46192</v>
      </c>
      <c r="L969">
        <v>94533</v>
      </c>
      <c r="M969">
        <v>110937</v>
      </c>
      <c r="N969">
        <v>33658</v>
      </c>
      <c r="O969">
        <v>12742</v>
      </c>
      <c r="P969">
        <v>15756</v>
      </c>
      <c r="Q969">
        <v>58763</v>
      </c>
      <c r="R969">
        <v>347392</v>
      </c>
      <c r="S969">
        <v>97062</v>
      </c>
      <c r="T969">
        <v>88610</v>
      </c>
      <c r="U969">
        <v>340216</v>
      </c>
      <c r="V969">
        <v>7176</v>
      </c>
      <c r="W969">
        <v>15353</v>
      </c>
      <c r="X969">
        <v>41215</v>
      </c>
      <c r="Y969">
        <v>3867</v>
      </c>
      <c r="Z969">
        <v>9616</v>
      </c>
      <c r="AA969">
        <v>8426</v>
      </c>
      <c r="AB969">
        <v>9410</v>
      </c>
      <c r="AC969">
        <v>25680</v>
      </c>
      <c r="AD969">
        <v>15156</v>
      </c>
      <c r="AE969">
        <v>11680</v>
      </c>
      <c r="AF969">
        <v>1078298</v>
      </c>
      <c r="AG969">
        <v>519006</v>
      </c>
      <c r="AH969">
        <v>80955</v>
      </c>
      <c r="AI969">
        <v>559292</v>
      </c>
      <c r="AJ969">
        <v>175.7</v>
      </c>
      <c r="AK969">
        <v>255.4</v>
      </c>
      <c r="AL969">
        <v>146.6</v>
      </c>
      <c r="AM969">
        <v>251.2</v>
      </c>
      <c r="AN969">
        <v>128.1</v>
      </c>
      <c r="AO969">
        <v>234.4</v>
      </c>
      <c r="AQ969">
        <v>102.98779999999999</v>
      </c>
      <c r="AR969">
        <v>100.61369999999999</v>
      </c>
      <c r="AS969">
        <v>100.72320000000001</v>
      </c>
      <c r="AT969">
        <v>7530</v>
      </c>
      <c r="AU969">
        <v>30.86</v>
      </c>
      <c r="AV969">
        <v>39.299999999999997</v>
      </c>
      <c r="AW969">
        <v>328</v>
      </c>
      <c r="AX969">
        <v>3.6</v>
      </c>
      <c r="AY969">
        <v>348.22820000000002</v>
      </c>
    </row>
    <row r="970" spans="1:51">
      <c r="A970" s="415">
        <v>43709</v>
      </c>
      <c r="E970">
        <v>1438309</v>
      </c>
      <c r="F970">
        <v>81579</v>
      </c>
      <c r="G970">
        <v>571774</v>
      </c>
      <c r="H970">
        <v>866535</v>
      </c>
      <c r="I970">
        <v>87610</v>
      </c>
      <c r="J970">
        <v>97946</v>
      </c>
      <c r="K970">
        <v>47439</v>
      </c>
      <c r="L970">
        <v>91365</v>
      </c>
      <c r="M970">
        <v>112518</v>
      </c>
      <c r="N970">
        <v>32896</v>
      </c>
      <c r="O970">
        <v>13275</v>
      </c>
      <c r="P970">
        <v>17013</v>
      </c>
      <c r="Q970">
        <v>58113</v>
      </c>
      <c r="R970">
        <v>352772</v>
      </c>
      <c r="S970">
        <v>97419</v>
      </c>
      <c r="T970">
        <v>90474</v>
      </c>
      <c r="U970">
        <v>345103</v>
      </c>
      <c r="V970">
        <v>7669</v>
      </c>
      <c r="W970">
        <v>16614</v>
      </c>
      <c r="X970">
        <v>40526</v>
      </c>
      <c r="Y970">
        <v>4213</v>
      </c>
      <c r="Z970">
        <v>9590</v>
      </c>
      <c r="AA970">
        <v>8415</v>
      </c>
      <c r="AB970">
        <v>8899</v>
      </c>
      <c r="AC970">
        <v>27501</v>
      </c>
      <c r="AD970">
        <v>14772</v>
      </c>
      <c r="AE970">
        <v>11796</v>
      </c>
      <c r="AF970">
        <v>1085537</v>
      </c>
      <c r="AG970">
        <v>521432</v>
      </c>
      <c r="AH970">
        <v>81034</v>
      </c>
      <c r="AI970">
        <v>564105</v>
      </c>
      <c r="AJ970">
        <v>175.4</v>
      </c>
      <c r="AK970">
        <v>255.5</v>
      </c>
      <c r="AL970">
        <v>147.30000000000001</v>
      </c>
      <c r="AM970">
        <v>251.3</v>
      </c>
      <c r="AN970">
        <v>128.19999999999999</v>
      </c>
      <c r="AO970">
        <v>234.4</v>
      </c>
      <c r="AQ970">
        <v>105.6587</v>
      </c>
      <c r="AR970">
        <v>100.304</v>
      </c>
      <c r="AS970">
        <v>100.083</v>
      </c>
      <c r="AT970">
        <v>7547</v>
      </c>
      <c r="AU970">
        <v>30.91</v>
      </c>
      <c r="AV970">
        <v>39.799999999999997</v>
      </c>
      <c r="AW970">
        <v>332</v>
      </c>
      <c r="AX970">
        <v>3.2</v>
      </c>
      <c r="AY970">
        <v>348.23500000000001</v>
      </c>
    </row>
    <row r="971" spans="1:51">
      <c r="A971" s="415">
        <v>43739</v>
      </c>
      <c r="B971">
        <v>882717</v>
      </c>
      <c r="C971">
        <v>4.4000000000000004</v>
      </c>
      <c r="D971">
        <v>1773.1</v>
      </c>
      <c r="E971">
        <v>1445024</v>
      </c>
      <c r="F971">
        <v>79439</v>
      </c>
      <c r="G971">
        <v>578377</v>
      </c>
      <c r="H971">
        <v>866647</v>
      </c>
      <c r="I971">
        <v>88994</v>
      </c>
      <c r="J971">
        <v>94150</v>
      </c>
      <c r="K971">
        <v>47486</v>
      </c>
      <c r="L971">
        <v>92897</v>
      </c>
      <c r="M971">
        <v>113310</v>
      </c>
      <c r="N971">
        <v>33763</v>
      </c>
      <c r="O971">
        <v>14145</v>
      </c>
      <c r="P971">
        <v>17659</v>
      </c>
      <c r="Q971">
        <v>57724</v>
      </c>
      <c r="R971">
        <v>349461</v>
      </c>
      <c r="S971">
        <v>93647</v>
      </c>
      <c r="T971">
        <v>91950</v>
      </c>
      <c r="U971">
        <v>341638</v>
      </c>
      <c r="V971">
        <v>7823</v>
      </c>
      <c r="W971">
        <v>17181</v>
      </c>
      <c r="X971">
        <v>40391</v>
      </c>
      <c r="Y971">
        <v>4184</v>
      </c>
      <c r="Z971">
        <v>9502</v>
      </c>
      <c r="AA971">
        <v>7911</v>
      </c>
      <c r="AB971">
        <v>9091</v>
      </c>
      <c r="AC971">
        <v>25385</v>
      </c>
      <c r="AD971">
        <v>14656</v>
      </c>
      <c r="AE971">
        <v>11795</v>
      </c>
      <c r="AF971">
        <v>1095563</v>
      </c>
      <c r="AG971">
        <v>525009</v>
      </c>
      <c r="AH971">
        <v>78888</v>
      </c>
      <c r="AI971">
        <v>570554</v>
      </c>
      <c r="AJ971">
        <v>175.3</v>
      </c>
      <c r="AK971">
        <v>255.4</v>
      </c>
      <c r="AL971">
        <v>147.19999999999999</v>
      </c>
      <c r="AM971">
        <v>251.4</v>
      </c>
      <c r="AN971">
        <v>128.6</v>
      </c>
      <c r="AO971">
        <v>233.8</v>
      </c>
      <c r="AQ971">
        <v>102.6692</v>
      </c>
      <c r="AR971">
        <v>98.259799999999998</v>
      </c>
      <c r="AS971">
        <v>99.143299999999996</v>
      </c>
      <c r="AT971">
        <v>7553</v>
      </c>
      <c r="AU971">
        <v>30.97</v>
      </c>
      <c r="AV971">
        <v>39.299999999999997</v>
      </c>
      <c r="AW971">
        <v>326</v>
      </c>
      <c r="AX971">
        <v>4</v>
      </c>
      <c r="AY971">
        <v>349.53370000000001</v>
      </c>
    </row>
    <row r="972" spans="1:51">
      <c r="A972" s="415">
        <v>43770</v>
      </c>
      <c r="E972">
        <v>1464447</v>
      </c>
      <c r="F972">
        <v>81723</v>
      </c>
      <c r="G972">
        <v>588356</v>
      </c>
      <c r="H972">
        <v>876090</v>
      </c>
      <c r="I972">
        <v>90993</v>
      </c>
      <c r="J972">
        <v>91908</v>
      </c>
      <c r="K972">
        <v>48623</v>
      </c>
      <c r="L972">
        <v>94001</v>
      </c>
      <c r="M972">
        <v>111859</v>
      </c>
      <c r="N972">
        <v>34266</v>
      </c>
      <c r="O972">
        <v>15010</v>
      </c>
      <c r="P972">
        <v>18386</v>
      </c>
      <c r="Q972">
        <v>58903</v>
      </c>
      <c r="R972">
        <v>351453</v>
      </c>
      <c r="S972">
        <v>91462</v>
      </c>
      <c r="T972">
        <v>90842</v>
      </c>
      <c r="U972">
        <v>343606</v>
      </c>
      <c r="V972">
        <v>7847</v>
      </c>
      <c r="W972">
        <v>17885</v>
      </c>
      <c r="X972">
        <v>42367</v>
      </c>
      <c r="Y972">
        <v>4092</v>
      </c>
      <c r="Z972">
        <v>9493</v>
      </c>
      <c r="AA972">
        <v>8231</v>
      </c>
      <c r="AB972">
        <v>9282</v>
      </c>
      <c r="AC972">
        <v>26056</v>
      </c>
      <c r="AD972">
        <v>14995</v>
      </c>
      <c r="AE972">
        <v>12106</v>
      </c>
      <c r="AF972">
        <v>1112994</v>
      </c>
      <c r="AG972">
        <v>532485</v>
      </c>
      <c r="AH972">
        <v>81176</v>
      </c>
      <c r="AI972">
        <v>580510</v>
      </c>
      <c r="AJ972">
        <v>175.2</v>
      </c>
      <c r="AK972">
        <v>255.1</v>
      </c>
      <c r="AL972">
        <v>147.69999999999999</v>
      </c>
      <c r="AM972">
        <v>251.7</v>
      </c>
      <c r="AN972">
        <v>128.69999999999999</v>
      </c>
      <c r="AO972">
        <v>232.8</v>
      </c>
      <c r="AQ972">
        <v>99.669399999999996</v>
      </c>
      <c r="AR972">
        <v>96.283799999999999</v>
      </c>
      <c r="AS972">
        <v>98.694800000000001</v>
      </c>
      <c r="AT972">
        <v>7541</v>
      </c>
      <c r="AU972">
        <v>31.12</v>
      </c>
      <c r="AV972">
        <v>39</v>
      </c>
      <c r="AW972">
        <v>242</v>
      </c>
      <c r="AX972">
        <v>4.4000000000000004</v>
      </c>
      <c r="AY972">
        <v>350.80180000000001</v>
      </c>
    </row>
    <row r="973" spans="1:51">
      <c r="A973" s="415">
        <v>43800</v>
      </c>
      <c r="E973">
        <v>1469119</v>
      </c>
      <c r="F973">
        <v>81101</v>
      </c>
      <c r="G973">
        <v>594343</v>
      </c>
      <c r="H973">
        <v>874776</v>
      </c>
      <c r="I973">
        <v>88536</v>
      </c>
      <c r="J973">
        <v>95030</v>
      </c>
      <c r="K973">
        <v>49216</v>
      </c>
      <c r="L973">
        <v>92206</v>
      </c>
      <c r="M973">
        <v>109940</v>
      </c>
      <c r="N973">
        <v>33919</v>
      </c>
      <c r="O973">
        <v>15788</v>
      </c>
      <c r="P973">
        <v>17726</v>
      </c>
      <c r="Q973">
        <v>59002</v>
      </c>
      <c r="R973">
        <v>355543</v>
      </c>
      <c r="S973">
        <v>94570</v>
      </c>
      <c r="T973">
        <v>89094</v>
      </c>
      <c r="U973">
        <v>347276</v>
      </c>
      <c r="V973">
        <v>8267</v>
      </c>
      <c r="W973">
        <v>17313</v>
      </c>
      <c r="X973">
        <v>42930</v>
      </c>
      <c r="Y973">
        <v>4001</v>
      </c>
      <c r="Z973">
        <v>9802</v>
      </c>
      <c r="AA973">
        <v>8841</v>
      </c>
      <c r="AB973">
        <v>9227</v>
      </c>
      <c r="AC973">
        <v>26479</v>
      </c>
      <c r="AD973">
        <v>15685</v>
      </c>
      <c r="AE973">
        <v>12192</v>
      </c>
      <c r="AF973">
        <v>1113576</v>
      </c>
      <c r="AG973">
        <v>527499</v>
      </c>
      <c r="AH973">
        <v>80736</v>
      </c>
      <c r="AI973">
        <v>586077</v>
      </c>
      <c r="AJ973">
        <v>175</v>
      </c>
      <c r="AK973">
        <v>255</v>
      </c>
      <c r="AL973">
        <v>147.9</v>
      </c>
      <c r="AM973">
        <v>251.9</v>
      </c>
      <c r="AN973">
        <v>128.9</v>
      </c>
      <c r="AO973">
        <v>232.2</v>
      </c>
      <c r="AP973">
        <v>100</v>
      </c>
      <c r="AQ973">
        <v>101.3858</v>
      </c>
      <c r="AR973">
        <v>96.534400000000005</v>
      </c>
      <c r="AS973">
        <v>99.429100000000005</v>
      </c>
      <c r="AT973">
        <v>7527</v>
      </c>
      <c r="AU973">
        <v>31.19</v>
      </c>
      <c r="AV973">
        <v>38.799999999999997</v>
      </c>
      <c r="AW973">
        <v>257</v>
      </c>
      <c r="AX973">
        <v>5</v>
      </c>
      <c r="AY973">
        <v>351.5976</v>
      </c>
    </row>
    <row r="974" spans="1:51">
      <c r="A974" s="415">
        <v>43831</v>
      </c>
      <c r="B974">
        <v>870079</v>
      </c>
      <c r="C974">
        <v>4.5</v>
      </c>
      <c r="D974">
        <v>1809.6</v>
      </c>
      <c r="E974">
        <v>1491029</v>
      </c>
      <c r="F974">
        <v>79418</v>
      </c>
      <c r="G974">
        <v>606865</v>
      </c>
      <c r="H974">
        <v>884163</v>
      </c>
      <c r="I974">
        <v>91561</v>
      </c>
      <c r="J974">
        <v>103138</v>
      </c>
      <c r="K974">
        <v>48418</v>
      </c>
      <c r="L974">
        <v>96335</v>
      </c>
      <c r="M974">
        <v>112292</v>
      </c>
      <c r="N974">
        <v>33257</v>
      </c>
      <c r="O974">
        <v>17503</v>
      </c>
      <c r="P974">
        <v>19003</v>
      </c>
      <c r="Q974">
        <v>60069</v>
      </c>
      <c r="R974">
        <v>370536</v>
      </c>
      <c r="S974">
        <v>102660</v>
      </c>
      <c r="T974">
        <v>91777</v>
      </c>
      <c r="U974">
        <v>361179</v>
      </c>
      <c r="V974">
        <v>9357</v>
      </c>
      <c r="W974">
        <v>18536</v>
      </c>
      <c r="X974">
        <v>43960</v>
      </c>
      <c r="Y974">
        <v>4020</v>
      </c>
      <c r="Z974">
        <v>9161</v>
      </c>
      <c r="AA974">
        <v>7795</v>
      </c>
      <c r="AB974">
        <v>9042</v>
      </c>
      <c r="AC974">
        <v>27242</v>
      </c>
      <c r="AD974">
        <v>15737</v>
      </c>
      <c r="AE974">
        <v>12291</v>
      </c>
      <c r="AF974">
        <v>1120493</v>
      </c>
      <c r="AG974">
        <v>522985</v>
      </c>
      <c r="AH974">
        <v>79066</v>
      </c>
      <c r="AI974">
        <v>597508</v>
      </c>
      <c r="AJ974">
        <v>176.7</v>
      </c>
      <c r="AK974">
        <v>254.2</v>
      </c>
      <c r="AL974">
        <v>149</v>
      </c>
      <c r="AM974">
        <v>252</v>
      </c>
      <c r="AN974">
        <v>129.6</v>
      </c>
      <c r="AO974">
        <v>233.4</v>
      </c>
      <c r="AP974">
        <v>99.4</v>
      </c>
      <c r="AQ974">
        <v>110.5086</v>
      </c>
      <c r="AR974">
        <v>102.28830000000001</v>
      </c>
      <c r="AS974">
        <v>101.4375</v>
      </c>
      <c r="AT974">
        <v>7575</v>
      </c>
      <c r="AU974">
        <v>31.22</v>
      </c>
      <c r="AV974">
        <v>39.1</v>
      </c>
      <c r="AW974">
        <v>299</v>
      </c>
      <c r="AX974">
        <v>5.4</v>
      </c>
      <c r="AY974">
        <v>352.86419999999998</v>
      </c>
    </row>
    <row r="975" spans="1:51">
      <c r="A975" s="415">
        <v>43862</v>
      </c>
      <c r="E975">
        <v>1498750</v>
      </c>
      <c r="F975">
        <v>78122</v>
      </c>
      <c r="G975">
        <v>615730</v>
      </c>
      <c r="H975">
        <v>883020</v>
      </c>
      <c r="I975">
        <v>93360</v>
      </c>
      <c r="J975">
        <v>105248</v>
      </c>
      <c r="K975">
        <v>48463</v>
      </c>
      <c r="L975">
        <v>97485</v>
      </c>
      <c r="M975">
        <v>112774</v>
      </c>
      <c r="N975">
        <v>33153</v>
      </c>
      <c r="O975">
        <v>17644</v>
      </c>
      <c r="P975">
        <v>19014</v>
      </c>
      <c r="Q975">
        <v>61181</v>
      </c>
      <c r="R975">
        <v>374025</v>
      </c>
      <c r="S975">
        <v>104858</v>
      </c>
      <c r="T975">
        <v>92659</v>
      </c>
      <c r="U975">
        <v>364964</v>
      </c>
      <c r="V975">
        <v>9061</v>
      </c>
      <c r="W975">
        <v>18456</v>
      </c>
      <c r="X975">
        <v>44717</v>
      </c>
      <c r="Y975">
        <v>4075</v>
      </c>
      <c r="Z975">
        <v>9340</v>
      </c>
      <c r="AA975">
        <v>8193</v>
      </c>
      <c r="AB975">
        <v>8974</v>
      </c>
      <c r="AC975">
        <v>26837</v>
      </c>
      <c r="AD975">
        <v>15691</v>
      </c>
      <c r="AE975">
        <v>12234</v>
      </c>
      <c r="AF975">
        <v>1124725</v>
      </c>
      <c r="AG975">
        <v>518056</v>
      </c>
      <c r="AH975">
        <v>77821</v>
      </c>
      <c r="AI975">
        <v>606669</v>
      </c>
      <c r="AJ975">
        <v>177.2</v>
      </c>
      <c r="AK975">
        <v>253.9</v>
      </c>
      <c r="AL975">
        <v>149.19999999999999</v>
      </c>
      <c r="AM975">
        <v>252.3</v>
      </c>
      <c r="AN975">
        <v>129.69999999999999</v>
      </c>
      <c r="AO975">
        <v>234.6</v>
      </c>
      <c r="AP975">
        <v>100.9</v>
      </c>
      <c r="AQ975">
        <v>106.6409</v>
      </c>
      <c r="AR975">
        <v>100.914</v>
      </c>
      <c r="AS975">
        <v>101.3096</v>
      </c>
      <c r="AT975">
        <v>7610</v>
      </c>
      <c r="AU975">
        <v>31.38</v>
      </c>
      <c r="AV975">
        <v>39</v>
      </c>
      <c r="AW975">
        <v>291</v>
      </c>
      <c r="AX975">
        <v>5.5</v>
      </c>
      <c r="AY975">
        <v>354.11270000000002</v>
      </c>
    </row>
    <row r="976" spans="1:51">
      <c r="A976" s="415">
        <v>43891</v>
      </c>
      <c r="E976">
        <v>1502330</v>
      </c>
      <c r="F976">
        <v>78474</v>
      </c>
      <c r="G976">
        <v>624159</v>
      </c>
      <c r="H976">
        <v>878172</v>
      </c>
      <c r="I976">
        <v>92629</v>
      </c>
      <c r="J976">
        <v>104961</v>
      </c>
      <c r="K976">
        <v>49112</v>
      </c>
      <c r="L976">
        <v>96662</v>
      </c>
      <c r="M976">
        <v>113599</v>
      </c>
      <c r="N976">
        <v>31299</v>
      </c>
      <c r="O976">
        <v>18583</v>
      </c>
      <c r="P976">
        <v>18821</v>
      </c>
      <c r="Q976">
        <v>60328</v>
      </c>
      <c r="R976">
        <v>373479</v>
      </c>
      <c r="S976">
        <v>104600</v>
      </c>
      <c r="T976">
        <v>93813</v>
      </c>
      <c r="U976">
        <v>364435</v>
      </c>
      <c r="V976">
        <v>9044</v>
      </c>
      <c r="W976">
        <v>18346</v>
      </c>
      <c r="X976">
        <v>43599</v>
      </c>
      <c r="Y976">
        <v>4294</v>
      </c>
      <c r="Z976">
        <v>9566</v>
      </c>
      <c r="AA976">
        <v>8463</v>
      </c>
      <c r="AB976">
        <v>8450</v>
      </c>
      <c r="AC976">
        <v>26279</v>
      </c>
      <c r="AD976">
        <v>14765</v>
      </c>
      <c r="AE976">
        <v>12416</v>
      </c>
      <c r="AF976">
        <v>1128852</v>
      </c>
      <c r="AG976">
        <v>513737</v>
      </c>
      <c r="AH976">
        <v>78141</v>
      </c>
      <c r="AI976">
        <v>615115</v>
      </c>
      <c r="AJ976">
        <v>178.2</v>
      </c>
      <c r="AK976">
        <v>253.9</v>
      </c>
      <c r="AL976">
        <v>149.19999999999999</v>
      </c>
      <c r="AM976">
        <v>253.5</v>
      </c>
      <c r="AN976">
        <v>129.6</v>
      </c>
      <c r="AO976">
        <v>236.3</v>
      </c>
      <c r="AP976">
        <v>99.9</v>
      </c>
      <c r="AQ976">
        <v>102.0431</v>
      </c>
      <c r="AR976">
        <v>98.268299999999996</v>
      </c>
      <c r="AS976">
        <v>98.304100000000005</v>
      </c>
      <c r="AT976">
        <v>7541</v>
      </c>
      <c r="AU976">
        <v>31.4</v>
      </c>
      <c r="AV976">
        <v>39</v>
      </c>
      <c r="AW976">
        <v>226</v>
      </c>
      <c r="AX976">
        <v>6.9</v>
      </c>
      <c r="AY976">
        <v>357.1508</v>
      </c>
    </row>
    <row r="977" spans="1:51">
      <c r="A977" s="415">
        <v>43922</v>
      </c>
      <c r="B977">
        <v>826201</v>
      </c>
      <c r="C977">
        <v>4.5999999999999996</v>
      </c>
      <c r="D977">
        <v>1749.9</v>
      </c>
      <c r="E977">
        <v>1459363</v>
      </c>
      <c r="F977">
        <v>74080</v>
      </c>
      <c r="G977">
        <v>603115</v>
      </c>
      <c r="H977">
        <v>856248</v>
      </c>
      <c r="I977">
        <v>91075</v>
      </c>
      <c r="J977">
        <v>103630</v>
      </c>
      <c r="K977">
        <v>47491</v>
      </c>
      <c r="L977">
        <v>91079</v>
      </c>
      <c r="M977">
        <v>113190</v>
      </c>
      <c r="N977">
        <v>29716</v>
      </c>
      <c r="O977">
        <v>18631</v>
      </c>
      <c r="P977">
        <v>19084</v>
      </c>
      <c r="Q977">
        <v>59618</v>
      </c>
      <c r="R977">
        <v>370326</v>
      </c>
      <c r="S977">
        <v>103265</v>
      </c>
      <c r="T977">
        <v>94523</v>
      </c>
      <c r="U977">
        <v>361681</v>
      </c>
      <c r="V977">
        <v>8645</v>
      </c>
      <c r="W977">
        <v>18565</v>
      </c>
      <c r="X977">
        <v>42678</v>
      </c>
      <c r="Y977">
        <v>4315</v>
      </c>
      <c r="Z977">
        <v>9283</v>
      </c>
      <c r="AA977">
        <v>8080</v>
      </c>
      <c r="AB977">
        <v>8592</v>
      </c>
      <c r="AC977">
        <v>26357</v>
      </c>
      <c r="AD977">
        <v>14153</v>
      </c>
      <c r="AE977">
        <v>11973</v>
      </c>
      <c r="AF977">
        <v>1089037</v>
      </c>
      <c r="AG977">
        <v>494567</v>
      </c>
      <c r="AH977">
        <v>73739</v>
      </c>
      <c r="AI977">
        <v>594470</v>
      </c>
      <c r="AJ977">
        <v>178.8</v>
      </c>
      <c r="AK977">
        <v>257.2</v>
      </c>
      <c r="AL977">
        <v>149.30000000000001</v>
      </c>
      <c r="AM977">
        <v>252.4</v>
      </c>
      <c r="AN977">
        <v>130.30000000000001</v>
      </c>
      <c r="AO977">
        <v>234.3</v>
      </c>
      <c r="AP977">
        <v>100.1</v>
      </c>
      <c r="AQ977">
        <v>96.959500000000006</v>
      </c>
      <c r="AR977">
        <v>89.171199999999999</v>
      </c>
      <c r="AS977">
        <v>87.736800000000002</v>
      </c>
      <c r="AT977">
        <v>6522</v>
      </c>
      <c r="AU977">
        <v>31.34</v>
      </c>
      <c r="AV977">
        <v>38.1</v>
      </c>
      <c r="AW977">
        <v>211</v>
      </c>
      <c r="AX977">
        <v>16.600000000000001</v>
      </c>
      <c r="AY977">
        <v>360.77749999999997</v>
      </c>
    </row>
    <row r="978" spans="1:51">
      <c r="A978" s="415">
        <v>43952</v>
      </c>
      <c r="E978">
        <v>1449765</v>
      </c>
      <c r="F978">
        <v>73442</v>
      </c>
      <c r="G978">
        <v>593736</v>
      </c>
      <c r="H978">
        <v>856029</v>
      </c>
      <c r="I978">
        <v>89698</v>
      </c>
      <c r="J978">
        <v>104132</v>
      </c>
      <c r="K978">
        <v>47446</v>
      </c>
      <c r="L978">
        <v>92847</v>
      </c>
      <c r="M978">
        <v>114387</v>
      </c>
      <c r="N978">
        <v>29180</v>
      </c>
      <c r="O978">
        <v>18441</v>
      </c>
      <c r="P978">
        <v>19271</v>
      </c>
      <c r="Q978">
        <v>60769</v>
      </c>
      <c r="R978">
        <v>374076</v>
      </c>
      <c r="S978">
        <v>103718</v>
      </c>
      <c r="T978">
        <v>95234</v>
      </c>
      <c r="U978">
        <v>364964</v>
      </c>
      <c r="V978">
        <v>9113</v>
      </c>
      <c r="W978">
        <v>18613</v>
      </c>
      <c r="X978">
        <v>44232</v>
      </c>
      <c r="Y978">
        <v>4133</v>
      </c>
      <c r="Z978">
        <v>9463</v>
      </c>
      <c r="AA978">
        <v>8790</v>
      </c>
      <c r="AB978">
        <v>8692</v>
      </c>
      <c r="AC978">
        <v>26233</v>
      </c>
      <c r="AD978">
        <v>13901</v>
      </c>
      <c r="AE978">
        <v>12111</v>
      </c>
      <c r="AF978">
        <v>1075689</v>
      </c>
      <c r="AG978">
        <v>491066</v>
      </c>
      <c r="AH978">
        <v>73057</v>
      </c>
      <c r="AI978">
        <v>584623</v>
      </c>
      <c r="AJ978">
        <v>178.8</v>
      </c>
      <c r="AK978">
        <v>256.2</v>
      </c>
      <c r="AL978">
        <v>149.30000000000001</v>
      </c>
      <c r="AM978">
        <v>252.4</v>
      </c>
      <c r="AN978">
        <v>130.19999999999999</v>
      </c>
      <c r="AO978">
        <v>233.3</v>
      </c>
      <c r="AP978">
        <v>100</v>
      </c>
      <c r="AQ978">
        <v>100.51300000000001</v>
      </c>
      <c r="AR978">
        <v>99.034099999999995</v>
      </c>
      <c r="AS978">
        <v>91.068600000000004</v>
      </c>
      <c r="AT978">
        <v>7004</v>
      </c>
      <c r="AU978">
        <v>31.45</v>
      </c>
      <c r="AV978">
        <v>38.799999999999997</v>
      </c>
      <c r="AW978">
        <v>283</v>
      </c>
      <c r="AX978">
        <v>12.7</v>
      </c>
      <c r="AY978">
        <v>364.20639999999997</v>
      </c>
    </row>
    <row r="979" spans="1:51">
      <c r="A979" s="415">
        <v>43983</v>
      </c>
      <c r="E979">
        <v>1460368</v>
      </c>
      <c r="F979">
        <v>75034</v>
      </c>
      <c r="G979">
        <v>599249</v>
      </c>
      <c r="H979">
        <v>861119</v>
      </c>
      <c r="I979">
        <v>90958</v>
      </c>
      <c r="J979">
        <v>105987</v>
      </c>
      <c r="K979">
        <v>49387</v>
      </c>
      <c r="L979">
        <v>95597</v>
      </c>
      <c r="M979">
        <v>112066</v>
      </c>
      <c r="N979">
        <v>28569</v>
      </c>
      <c r="O979">
        <v>18124</v>
      </c>
      <c r="P979">
        <v>18956</v>
      </c>
      <c r="Q979">
        <v>61065</v>
      </c>
      <c r="R979">
        <v>374082</v>
      </c>
      <c r="S979">
        <v>105559</v>
      </c>
      <c r="T979">
        <v>92947</v>
      </c>
      <c r="U979">
        <v>364564</v>
      </c>
      <c r="V979">
        <v>9518</v>
      </c>
      <c r="W979">
        <v>18344</v>
      </c>
      <c r="X979">
        <v>44442</v>
      </c>
      <c r="Y979">
        <v>3913</v>
      </c>
      <c r="Z979">
        <v>9516</v>
      </c>
      <c r="AA979">
        <v>7245</v>
      </c>
      <c r="AB979">
        <v>9018</v>
      </c>
      <c r="AC979">
        <v>26459</v>
      </c>
      <c r="AD979">
        <v>14381</v>
      </c>
      <c r="AE979">
        <v>13060</v>
      </c>
      <c r="AF979">
        <v>1086286</v>
      </c>
      <c r="AG979">
        <v>496555</v>
      </c>
      <c r="AH979">
        <v>74655</v>
      </c>
      <c r="AI979">
        <v>589731</v>
      </c>
      <c r="AJ979">
        <v>178.6</v>
      </c>
      <c r="AK979">
        <v>258.39999999999998</v>
      </c>
      <c r="AL979">
        <v>149.30000000000001</v>
      </c>
      <c r="AM979">
        <v>253.5</v>
      </c>
      <c r="AN979">
        <v>130.1</v>
      </c>
      <c r="AO979">
        <v>234.8</v>
      </c>
      <c r="AP979">
        <v>99.5</v>
      </c>
      <c r="AQ979">
        <v>104.78749999999999</v>
      </c>
      <c r="AR979">
        <v>101.2238</v>
      </c>
      <c r="AS979">
        <v>92.725999999999999</v>
      </c>
      <c r="AT979">
        <v>7159</v>
      </c>
      <c r="AU979">
        <v>31.6</v>
      </c>
      <c r="AV979">
        <v>38.9</v>
      </c>
      <c r="AW979">
        <v>228</v>
      </c>
      <c r="AX979">
        <v>10.1</v>
      </c>
      <c r="AY979">
        <v>368.18630000000002</v>
      </c>
    </row>
    <row r="980" spans="1:51">
      <c r="A980" s="415">
        <v>44013</v>
      </c>
      <c r="B980">
        <v>873393</v>
      </c>
      <c r="C980">
        <v>4.5</v>
      </c>
      <c r="D980">
        <v>1801.2</v>
      </c>
      <c r="E980">
        <v>1474508</v>
      </c>
      <c r="F980">
        <v>76007</v>
      </c>
      <c r="G980">
        <v>620266</v>
      </c>
      <c r="H980">
        <v>854243</v>
      </c>
      <c r="I980">
        <v>88526</v>
      </c>
      <c r="J980">
        <v>101547</v>
      </c>
      <c r="K980">
        <v>49859</v>
      </c>
      <c r="L980">
        <v>93769</v>
      </c>
      <c r="M980">
        <v>110014</v>
      </c>
      <c r="N980">
        <v>28245</v>
      </c>
      <c r="O980">
        <v>18458</v>
      </c>
      <c r="P980">
        <v>19500</v>
      </c>
      <c r="Q980">
        <v>60496</v>
      </c>
      <c r="R980">
        <v>369108</v>
      </c>
      <c r="S980">
        <v>101211</v>
      </c>
      <c r="T980">
        <v>90743</v>
      </c>
      <c r="U980">
        <v>359359</v>
      </c>
      <c r="V980">
        <v>9749</v>
      </c>
      <c r="W980">
        <v>18813</v>
      </c>
      <c r="X980">
        <v>43962</v>
      </c>
      <c r="Y980">
        <v>4207</v>
      </c>
      <c r="Z980">
        <v>9503</v>
      </c>
      <c r="AA980">
        <v>6944</v>
      </c>
      <c r="AB980">
        <v>9406</v>
      </c>
      <c r="AC980">
        <v>26872</v>
      </c>
      <c r="AD980">
        <v>14813</v>
      </c>
      <c r="AE980">
        <v>12945</v>
      </c>
      <c r="AF980">
        <v>1105401</v>
      </c>
      <c r="AG980">
        <v>494884</v>
      </c>
      <c r="AH980">
        <v>75687</v>
      </c>
      <c r="AI980">
        <v>610517</v>
      </c>
      <c r="AJ980">
        <v>179</v>
      </c>
      <c r="AK980">
        <v>259.7</v>
      </c>
      <c r="AL980">
        <v>149.30000000000001</v>
      </c>
      <c r="AM980">
        <v>255.2</v>
      </c>
      <c r="AN980">
        <v>130.80000000000001</v>
      </c>
      <c r="AO980">
        <v>237</v>
      </c>
      <c r="AP980">
        <v>98.9</v>
      </c>
      <c r="AQ980">
        <v>104.97069999999999</v>
      </c>
      <c r="AR980">
        <v>103.04340000000001</v>
      </c>
      <c r="AS980">
        <v>94.11</v>
      </c>
      <c r="AT980">
        <v>7196</v>
      </c>
      <c r="AU980">
        <v>31.75</v>
      </c>
      <c r="AV980">
        <v>39</v>
      </c>
      <c r="AW980">
        <v>306</v>
      </c>
      <c r="AX980">
        <v>8.9</v>
      </c>
      <c r="AY980">
        <v>371.2158</v>
      </c>
    </row>
    <row r="981" spans="1:51">
      <c r="A981" s="415">
        <v>44044</v>
      </c>
      <c r="E981">
        <v>1489581</v>
      </c>
      <c r="F981">
        <v>74232</v>
      </c>
      <c r="G981">
        <v>651042</v>
      </c>
      <c r="H981">
        <v>838539</v>
      </c>
      <c r="I981">
        <v>85816</v>
      </c>
      <c r="J981">
        <v>98327</v>
      </c>
      <c r="K981">
        <v>48601</v>
      </c>
      <c r="L981">
        <v>91529</v>
      </c>
      <c r="M981">
        <v>108575</v>
      </c>
      <c r="N981">
        <v>27085</v>
      </c>
      <c r="O981">
        <v>17444</v>
      </c>
      <c r="P981">
        <v>18533</v>
      </c>
      <c r="Q981">
        <v>62172</v>
      </c>
      <c r="R981">
        <v>364073</v>
      </c>
      <c r="S981">
        <v>97911</v>
      </c>
      <c r="T981">
        <v>89960</v>
      </c>
      <c r="U981">
        <v>354304</v>
      </c>
      <c r="V981">
        <v>9769</v>
      </c>
      <c r="W981">
        <v>17905</v>
      </c>
      <c r="X981">
        <v>46170</v>
      </c>
      <c r="Y981">
        <v>4124</v>
      </c>
      <c r="Z981">
        <v>9476</v>
      </c>
      <c r="AA981">
        <v>7156</v>
      </c>
      <c r="AB981">
        <v>9150</v>
      </c>
      <c r="AC981">
        <v>26093</v>
      </c>
      <c r="AD981">
        <v>14909</v>
      </c>
      <c r="AE981">
        <v>12537</v>
      </c>
      <c r="AF981">
        <v>1125508</v>
      </c>
      <c r="AG981">
        <v>484235</v>
      </c>
      <c r="AH981">
        <v>73881</v>
      </c>
      <c r="AI981">
        <v>641273</v>
      </c>
      <c r="AJ981">
        <v>178.4</v>
      </c>
      <c r="AK981">
        <v>259.5</v>
      </c>
      <c r="AL981">
        <v>149.30000000000001</v>
      </c>
      <c r="AM981">
        <v>258.7</v>
      </c>
      <c r="AN981">
        <v>130.5</v>
      </c>
      <c r="AO981">
        <v>240.9</v>
      </c>
      <c r="AP981">
        <v>99.6</v>
      </c>
      <c r="AQ981">
        <v>102.8087</v>
      </c>
      <c r="AR981">
        <v>103.5617</v>
      </c>
      <c r="AS981">
        <v>95.402500000000003</v>
      </c>
      <c r="AT981">
        <v>7226</v>
      </c>
      <c r="AU981">
        <v>31.82</v>
      </c>
      <c r="AV981">
        <v>39.1</v>
      </c>
      <c r="AW981">
        <v>254</v>
      </c>
      <c r="AX981">
        <v>7.6</v>
      </c>
      <c r="AY981">
        <v>372.7355</v>
      </c>
    </row>
    <row r="982" spans="1:51">
      <c r="A982" s="415">
        <v>44075</v>
      </c>
      <c r="E982">
        <v>1512309</v>
      </c>
      <c r="F982">
        <v>73303</v>
      </c>
      <c r="G982">
        <v>673737</v>
      </c>
      <c r="H982">
        <v>838572</v>
      </c>
      <c r="I982">
        <v>86601</v>
      </c>
      <c r="J982">
        <v>97031</v>
      </c>
      <c r="K982">
        <v>48295</v>
      </c>
      <c r="L982">
        <v>91940</v>
      </c>
      <c r="M982">
        <v>108366</v>
      </c>
      <c r="N982">
        <v>26821</v>
      </c>
      <c r="O982">
        <v>18316</v>
      </c>
      <c r="P982">
        <v>19037</v>
      </c>
      <c r="Q982">
        <v>61087</v>
      </c>
      <c r="R982">
        <v>365248</v>
      </c>
      <c r="S982">
        <v>96714</v>
      </c>
      <c r="T982">
        <v>90381</v>
      </c>
      <c r="U982">
        <v>355299</v>
      </c>
      <c r="V982">
        <v>9949</v>
      </c>
      <c r="W982">
        <v>18434</v>
      </c>
      <c r="X982">
        <v>45107</v>
      </c>
      <c r="Y982">
        <v>4111</v>
      </c>
      <c r="Z982">
        <v>9804</v>
      </c>
      <c r="AA982">
        <v>6813</v>
      </c>
      <c r="AB982">
        <v>9038</v>
      </c>
      <c r="AC982">
        <v>27073</v>
      </c>
      <c r="AD982">
        <v>15409</v>
      </c>
      <c r="AE982">
        <v>12537</v>
      </c>
      <c r="AF982">
        <v>1147062</v>
      </c>
      <c r="AG982">
        <v>483273</v>
      </c>
      <c r="AH982">
        <v>72843</v>
      </c>
      <c r="AI982">
        <v>663788</v>
      </c>
      <c r="AJ982">
        <v>179.2</v>
      </c>
      <c r="AK982">
        <v>259.8</v>
      </c>
      <c r="AL982">
        <v>149.30000000000001</v>
      </c>
      <c r="AM982">
        <v>263.39999999999998</v>
      </c>
      <c r="AN982">
        <v>130.4</v>
      </c>
      <c r="AO982">
        <v>246.9</v>
      </c>
      <c r="AP982">
        <v>99.4</v>
      </c>
      <c r="AQ982">
        <v>100.2439</v>
      </c>
      <c r="AR982">
        <v>99.730900000000005</v>
      </c>
      <c r="AS982">
        <v>95.587800000000001</v>
      </c>
      <c r="AT982">
        <v>7253</v>
      </c>
      <c r="AU982">
        <v>31.82</v>
      </c>
      <c r="AV982">
        <v>38.9</v>
      </c>
      <c r="AW982">
        <v>227</v>
      </c>
      <c r="AX982">
        <v>7.1</v>
      </c>
      <c r="AY982">
        <v>373.52030000000002</v>
      </c>
    </row>
    <row r="983" spans="1:51">
      <c r="A983" s="415">
        <v>44105</v>
      </c>
      <c r="B983">
        <v>884086</v>
      </c>
      <c r="C983">
        <v>4.4000000000000004</v>
      </c>
      <c r="D983">
        <v>1856.9</v>
      </c>
      <c r="E983">
        <v>1538356</v>
      </c>
      <c r="F983">
        <v>75056</v>
      </c>
      <c r="G983">
        <v>696270</v>
      </c>
      <c r="H983">
        <v>842086</v>
      </c>
      <c r="I983">
        <v>88902</v>
      </c>
      <c r="J983">
        <v>102945</v>
      </c>
      <c r="K983">
        <v>48769</v>
      </c>
      <c r="L983">
        <v>89830</v>
      </c>
      <c r="M983">
        <v>106477</v>
      </c>
      <c r="N983">
        <v>26133</v>
      </c>
      <c r="O983">
        <v>16352</v>
      </c>
      <c r="P983">
        <v>18633</v>
      </c>
      <c r="Q983">
        <v>60470</v>
      </c>
      <c r="R983">
        <v>364591</v>
      </c>
      <c r="S983">
        <v>102651</v>
      </c>
      <c r="T983">
        <v>88609</v>
      </c>
      <c r="U983">
        <v>354809</v>
      </c>
      <c r="V983">
        <v>9782</v>
      </c>
      <c r="W983">
        <v>18225</v>
      </c>
      <c r="X983">
        <v>44436</v>
      </c>
      <c r="Y983">
        <v>4197</v>
      </c>
      <c r="Z983">
        <v>9741</v>
      </c>
      <c r="AA983">
        <v>7550</v>
      </c>
      <c r="AB983">
        <v>8435</v>
      </c>
      <c r="AC983">
        <v>26555</v>
      </c>
      <c r="AD983">
        <v>14702</v>
      </c>
      <c r="AE983">
        <v>11767</v>
      </c>
      <c r="AF983">
        <v>1173765</v>
      </c>
      <c r="AG983">
        <v>487277</v>
      </c>
      <c r="AH983">
        <v>74698</v>
      </c>
      <c r="AI983">
        <v>686488</v>
      </c>
      <c r="AJ983">
        <v>178.9</v>
      </c>
      <c r="AK983">
        <v>259.7</v>
      </c>
      <c r="AL983">
        <v>149.4</v>
      </c>
      <c r="AM983">
        <v>263.3</v>
      </c>
      <c r="AN983">
        <v>130.19999999999999</v>
      </c>
      <c r="AO983">
        <v>246.4</v>
      </c>
      <c r="AP983">
        <v>98.8</v>
      </c>
      <c r="AQ983">
        <v>101.12520000000001</v>
      </c>
      <c r="AR983">
        <v>103.0814</v>
      </c>
      <c r="AS983">
        <v>97.2607</v>
      </c>
      <c r="AT983">
        <v>7301</v>
      </c>
      <c r="AU983">
        <v>31.9</v>
      </c>
      <c r="AV983">
        <v>38.9</v>
      </c>
      <c r="AW983">
        <v>242</v>
      </c>
      <c r="AX983">
        <v>6.8</v>
      </c>
      <c r="AY983">
        <v>374.34370000000001</v>
      </c>
    </row>
    <row r="984" spans="1:51">
      <c r="A984" s="415">
        <v>44136</v>
      </c>
      <c r="E984">
        <v>1552503</v>
      </c>
      <c r="F984">
        <v>73515</v>
      </c>
      <c r="G984">
        <v>714207</v>
      </c>
      <c r="H984">
        <v>838297</v>
      </c>
      <c r="I984">
        <v>89709</v>
      </c>
      <c r="J984">
        <v>102136</v>
      </c>
      <c r="K984">
        <v>48298</v>
      </c>
      <c r="L984">
        <v>88856</v>
      </c>
      <c r="M984">
        <v>108967</v>
      </c>
      <c r="N984">
        <v>25124</v>
      </c>
      <c r="O984">
        <v>16047</v>
      </c>
      <c r="P984">
        <v>18909</v>
      </c>
      <c r="Q984">
        <v>59831</v>
      </c>
      <c r="R984">
        <v>366691</v>
      </c>
      <c r="S984">
        <v>101851</v>
      </c>
      <c r="T984">
        <v>91588</v>
      </c>
      <c r="U984">
        <v>356486</v>
      </c>
      <c r="V984">
        <v>10205</v>
      </c>
      <c r="W984">
        <v>18308</v>
      </c>
      <c r="X984">
        <v>43905</v>
      </c>
      <c r="Y984">
        <v>4238</v>
      </c>
      <c r="Z984">
        <v>9599</v>
      </c>
      <c r="AA984">
        <v>6968</v>
      </c>
      <c r="AB984">
        <v>8578</v>
      </c>
      <c r="AC984">
        <v>27418</v>
      </c>
      <c r="AD984">
        <v>14422</v>
      </c>
      <c r="AE984">
        <v>12114</v>
      </c>
      <c r="AF984">
        <v>1185813</v>
      </c>
      <c r="AG984">
        <v>481811</v>
      </c>
      <c r="AH984">
        <v>73195</v>
      </c>
      <c r="AI984">
        <v>704002</v>
      </c>
      <c r="AJ984">
        <v>178</v>
      </c>
      <c r="AK984">
        <v>259.5</v>
      </c>
      <c r="AL984">
        <v>149.4</v>
      </c>
      <c r="AM984">
        <v>262.39999999999998</v>
      </c>
      <c r="AN984">
        <v>130.4</v>
      </c>
      <c r="AO984">
        <v>244.3</v>
      </c>
      <c r="AP984">
        <v>98.7</v>
      </c>
      <c r="AQ984">
        <v>105.24679999999999</v>
      </c>
      <c r="AR984">
        <v>103.6164</v>
      </c>
      <c r="AS984">
        <v>97.252200000000002</v>
      </c>
      <c r="AT984">
        <v>7321</v>
      </c>
      <c r="AU984">
        <v>32.01</v>
      </c>
      <c r="AV984">
        <v>39.1</v>
      </c>
      <c r="AW984">
        <v>260</v>
      </c>
      <c r="AX984">
        <v>7.3</v>
      </c>
      <c r="AY984">
        <v>374.27300000000002</v>
      </c>
    </row>
    <row r="985" spans="1:51">
      <c r="A985" s="415">
        <v>44166</v>
      </c>
      <c r="E985">
        <v>1577213</v>
      </c>
      <c r="F985">
        <v>74784</v>
      </c>
      <c r="G985">
        <v>735727</v>
      </c>
      <c r="H985">
        <v>841486</v>
      </c>
      <c r="I985">
        <v>88153</v>
      </c>
      <c r="J985">
        <v>105783</v>
      </c>
      <c r="K985">
        <v>48347</v>
      </c>
      <c r="L985">
        <v>89146</v>
      </c>
      <c r="M985">
        <v>108112</v>
      </c>
      <c r="N985">
        <v>23699</v>
      </c>
      <c r="O985">
        <v>15879</v>
      </c>
      <c r="P985">
        <v>18568</v>
      </c>
      <c r="Q985">
        <v>61407</v>
      </c>
      <c r="R985">
        <v>370455</v>
      </c>
      <c r="S985">
        <v>105527</v>
      </c>
      <c r="T985">
        <v>91273</v>
      </c>
      <c r="U985">
        <v>360654</v>
      </c>
      <c r="V985">
        <v>9801</v>
      </c>
      <c r="W985">
        <v>17911</v>
      </c>
      <c r="X985">
        <v>45446</v>
      </c>
      <c r="Y985">
        <v>4072</v>
      </c>
      <c r="Z985">
        <v>9747</v>
      </c>
      <c r="AA985">
        <v>7134</v>
      </c>
      <c r="AB985">
        <v>8191</v>
      </c>
      <c r="AC985">
        <v>28161</v>
      </c>
      <c r="AD985">
        <v>14148</v>
      </c>
      <c r="AE985">
        <v>11707</v>
      </c>
      <c r="AF985">
        <v>1206758</v>
      </c>
      <c r="AG985">
        <v>480832</v>
      </c>
      <c r="AH985">
        <v>74405</v>
      </c>
      <c r="AI985">
        <v>725926</v>
      </c>
      <c r="AJ985">
        <v>178.8</v>
      </c>
      <c r="AK985">
        <v>259.60000000000002</v>
      </c>
      <c r="AL985">
        <v>149.69999999999999</v>
      </c>
      <c r="AM985">
        <v>264.60000000000002</v>
      </c>
      <c r="AN985">
        <v>130.4</v>
      </c>
      <c r="AO985">
        <v>248</v>
      </c>
      <c r="AP985">
        <v>100</v>
      </c>
      <c r="AQ985">
        <v>103.8235</v>
      </c>
      <c r="AR985">
        <v>105.7133</v>
      </c>
      <c r="AS985">
        <v>98.648799999999994</v>
      </c>
      <c r="AT985">
        <v>7357</v>
      </c>
      <c r="AU985">
        <v>32.08</v>
      </c>
      <c r="AV985">
        <v>39</v>
      </c>
      <c r="AW985">
        <v>253</v>
      </c>
      <c r="AX985">
        <v>9.6</v>
      </c>
      <c r="AY985">
        <v>375.83330000000001</v>
      </c>
    </row>
    <row r="986" spans="1:51">
      <c r="A986" s="415">
        <v>44197</v>
      </c>
      <c r="B986">
        <v>894715</v>
      </c>
      <c r="C986">
        <v>4.4000000000000004</v>
      </c>
      <c r="D986">
        <v>1932.8</v>
      </c>
      <c r="E986">
        <v>1599028</v>
      </c>
      <c r="F986">
        <v>76523</v>
      </c>
      <c r="G986">
        <v>756380</v>
      </c>
      <c r="H986">
        <v>842648</v>
      </c>
      <c r="I986">
        <v>89661</v>
      </c>
      <c r="J986">
        <v>102236</v>
      </c>
      <c r="K986">
        <v>50049</v>
      </c>
      <c r="L986">
        <v>90348</v>
      </c>
      <c r="M986">
        <v>107139</v>
      </c>
      <c r="N986">
        <v>23281</v>
      </c>
      <c r="O986">
        <v>16418</v>
      </c>
      <c r="P986">
        <v>19068</v>
      </c>
      <c r="Q986">
        <v>61050</v>
      </c>
      <c r="R986">
        <v>367708</v>
      </c>
      <c r="S986">
        <v>101955</v>
      </c>
      <c r="T986">
        <v>90836</v>
      </c>
      <c r="U986">
        <v>357762</v>
      </c>
      <c r="V986">
        <v>9946</v>
      </c>
      <c r="W986">
        <v>18514</v>
      </c>
      <c r="X986">
        <v>44554</v>
      </c>
      <c r="Y986">
        <v>4212</v>
      </c>
      <c r="Z986">
        <v>9612</v>
      </c>
      <c r="AA986">
        <v>8032</v>
      </c>
      <c r="AB986">
        <v>8156</v>
      </c>
      <c r="AC986">
        <v>27556</v>
      </c>
      <c r="AD986">
        <v>14564</v>
      </c>
      <c r="AE986">
        <v>12318</v>
      </c>
      <c r="AF986">
        <v>1231320</v>
      </c>
      <c r="AG986">
        <v>484886</v>
      </c>
      <c r="AH986">
        <v>76211</v>
      </c>
      <c r="AI986">
        <v>746434</v>
      </c>
      <c r="AJ986">
        <v>179.8</v>
      </c>
      <c r="AK986">
        <v>260.7</v>
      </c>
      <c r="AL986">
        <v>151.80000000000001</v>
      </c>
      <c r="AM986">
        <v>269</v>
      </c>
      <c r="AN986">
        <v>130.69999999999999</v>
      </c>
      <c r="AO986">
        <v>256.39999999999998</v>
      </c>
      <c r="AP986">
        <v>100.5</v>
      </c>
      <c r="AQ986">
        <v>106.44119999999999</v>
      </c>
      <c r="AR986">
        <v>104.1579</v>
      </c>
      <c r="AS986">
        <v>99.060299999999998</v>
      </c>
      <c r="AT986">
        <v>7362</v>
      </c>
      <c r="AU986">
        <v>32.15</v>
      </c>
      <c r="AV986">
        <v>39.299999999999997</v>
      </c>
      <c r="AW986">
        <v>309</v>
      </c>
      <c r="AX986">
        <v>9.4</v>
      </c>
      <c r="AY986">
        <v>376.80790000000002</v>
      </c>
    </row>
    <row r="987" spans="1:51">
      <c r="A987" s="415">
        <v>44228</v>
      </c>
      <c r="E987">
        <v>1575321</v>
      </c>
      <c r="F987">
        <v>76045</v>
      </c>
      <c r="G987">
        <v>746026</v>
      </c>
      <c r="H987">
        <v>829296</v>
      </c>
      <c r="I987">
        <v>88971</v>
      </c>
      <c r="J987">
        <v>99769</v>
      </c>
      <c r="K987">
        <v>48381</v>
      </c>
      <c r="L987">
        <v>88151</v>
      </c>
      <c r="M987">
        <v>105337</v>
      </c>
      <c r="N987">
        <v>22490</v>
      </c>
      <c r="O987">
        <v>15350</v>
      </c>
      <c r="P987">
        <v>19306</v>
      </c>
      <c r="Q987">
        <v>60179</v>
      </c>
      <c r="R987">
        <v>358805</v>
      </c>
      <c r="S987">
        <v>99444</v>
      </c>
      <c r="T987">
        <v>89237</v>
      </c>
      <c r="U987">
        <v>348917</v>
      </c>
      <c r="V987">
        <v>9887</v>
      </c>
      <c r="W987">
        <v>18619</v>
      </c>
      <c r="X987">
        <v>43688</v>
      </c>
      <c r="Y987">
        <v>4024</v>
      </c>
      <c r="Z987">
        <v>9378</v>
      </c>
      <c r="AA987">
        <v>7813</v>
      </c>
      <c r="AB987">
        <v>7900</v>
      </c>
      <c r="AC987">
        <v>26973</v>
      </c>
      <c r="AD987">
        <v>13557</v>
      </c>
      <c r="AE987">
        <v>12102</v>
      </c>
      <c r="AF987">
        <v>1216517</v>
      </c>
      <c r="AG987">
        <v>480379</v>
      </c>
      <c r="AH987">
        <v>75778</v>
      </c>
      <c r="AI987">
        <v>736138</v>
      </c>
      <c r="AJ987">
        <v>181.2</v>
      </c>
      <c r="AK987">
        <v>261.3</v>
      </c>
      <c r="AL987">
        <v>152.19999999999999</v>
      </c>
      <c r="AM987">
        <v>273.2</v>
      </c>
      <c r="AN987">
        <v>130.9</v>
      </c>
      <c r="AO987">
        <v>264.60000000000002</v>
      </c>
      <c r="AP987">
        <v>100.2</v>
      </c>
      <c r="AQ987">
        <v>90.627399999999994</v>
      </c>
      <c r="AR987">
        <v>97.475999999999999</v>
      </c>
      <c r="AS987">
        <v>95.449299999999994</v>
      </c>
      <c r="AT987">
        <v>7278</v>
      </c>
      <c r="AU987">
        <v>32.28</v>
      </c>
      <c r="AV987">
        <v>38.200000000000003</v>
      </c>
      <c r="AW987">
        <v>249</v>
      </c>
      <c r="AX987">
        <v>9.6</v>
      </c>
      <c r="AY987">
        <v>376.86169999999998</v>
      </c>
    </row>
    <row r="988" spans="1:51">
      <c r="A988" s="415">
        <v>44256</v>
      </c>
      <c r="E988">
        <v>1610208</v>
      </c>
      <c r="F988">
        <v>77946</v>
      </c>
      <c r="G988">
        <v>764767</v>
      </c>
      <c r="H988">
        <v>845441</v>
      </c>
      <c r="I988">
        <v>94064</v>
      </c>
      <c r="J988">
        <v>101887</v>
      </c>
      <c r="K988">
        <v>49019</v>
      </c>
      <c r="L988">
        <v>92053</v>
      </c>
      <c r="M988">
        <v>103620</v>
      </c>
      <c r="N988">
        <v>21939</v>
      </c>
      <c r="O988">
        <v>14343</v>
      </c>
      <c r="P988">
        <v>20266</v>
      </c>
      <c r="Q988">
        <v>62203</v>
      </c>
      <c r="R988">
        <v>362075</v>
      </c>
      <c r="S988">
        <v>101494</v>
      </c>
      <c r="T988">
        <v>87420</v>
      </c>
      <c r="U988">
        <v>351960</v>
      </c>
      <c r="V988">
        <v>10115</v>
      </c>
      <c r="W988">
        <v>19639</v>
      </c>
      <c r="X988">
        <v>45651</v>
      </c>
      <c r="Y988">
        <v>3799</v>
      </c>
      <c r="Z988">
        <v>9370</v>
      </c>
      <c r="AA988">
        <v>7633</v>
      </c>
      <c r="AB988">
        <v>7740</v>
      </c>
      <c r="AC988">
        <v>27667</v>
      </c>
      <c r="AD988">
        <v>13860</v>
      </c>
      <c r="AE988">
        <v>12324</v>
      </c>
      <c r="AF988">
        <v>1248132</v>
      </c>
      <c r="AG988">
        <v>493481</v>
      </c>
      <c r="AH988">
        <v>77634</v>
      </c>
      <c r="AI988">
        <v>754651</v>
      </c>
      <c r="AJ988">
        <v>182.1</v>
      </c>
      <c r="AK988">
        <v>261.2</v>
      </c>
      <c r="AL988">
        <v>152.30000000000001</v>
      </c>
      <c r="AM988">
        <v>279.10000000000002</v>
      </c>
      <c r="AN988">
        <v>131.4</v>
      </c>
      <c r="AO988">
        <v>276.7</v>
      </c>
      <c r="AP988">
        <v>99.8</v>
      </c>
      <c r="AQ988">
        <v>96.499899999999997</v>
      </c>
      <c r="AR988">
        <v>103.4478</v>
      </c>
      <c r="AS988">
        <v>99.382300000000001</v>
      </c>
      <c r="AT988">
        <v>7399</v>
      </c>
      <c r="AU988">
        <v>32.24</v>
      </c>
      <c r="AV988">
        <v>39.4</v>
      </c>
      <c r="AW988">
        <v>348</v>
      </c>
      <c r="AX988">
        <v>8.6</v>
      </c>
      <c r="AY988">
        <v>376.43189999999998</v>
      </c>
    </row>
    <row r="989" spans="1:51">
      <c r="A989" s="415">
        <v>44287</v>
      </c>
      <c r="B989">
        <v>902086</v>
      </c>
      <c r="C989">
        <v>4.3</v>
      </c>
      <c r="D989">
        <v>1972.1</v>
      </c>
      <c r="E989">
        <v>1614849</v>
      </c>
      <c r="F989">
        <v>76804</v>
      </c>
      <c r="G989">
        <v>776307</v>
      </c>
      <c r="H989">
        <v>838542</v>
      </c>
      <c r="I989">
        <v>94767</v>
      </c>
      <c r="J989">
        <v>102551</v>
      </c>
      <c r="K989">
        <v>49465</v>
      </c>
      <c r="L989">
        <v>90090</v>
      </c>
      <c r="M989">
        <v>101987</v>
      </c>
      <c r="N989">
        <v>20863</v>
      </c>
      <c r="O989">
        <v>12948</v>
      </c>
      <c r="P989">
        <v>20359</v>
      </c>
      <c r="Q989">
        <v>60479</v>
      </c>
      <c r="R989">
        <v>359077</v>
      </c>
      <c r="S989">
        <v>102169</v>
      </c>
      <c r="T989">
        <v>85958</v>
      </c>
      <c r="U989">
        <v>349418</v>
      </c>
      <c r="V989">
        <v>9659</v>
      </c>
      <c r="W989">
        <v>19661</v>
      </c>
      <c r="X989">
        <v>44476</v>
      </c>
      <c r="Y989">
        <v>3957</v>
      </c>
      <c r="Z989">
        <v>9627</v>
      </c>
      <c r="AA989">
        <v>7564</v>
      </c>
      <c r="AB989">
        <v>7351</v>
      </c>
      <c r="AC989">
        <v>28344</v>
      </c>
      <c r="AD989">
        <v>14244</v>
      </c>
      <c r="AE989">
        <v>12123</v>
      </c>
      <c r="AF989">
        <v>1255772</v>
      </c>
      <c r="AG989">
        <v>489124</v>
      </c>
      <c r="AH989">
        <v>76468</v>
      </c>
      <c r="AI989">
        <v>766648</v>
      </c>
      <c r="AJ989">
        <v>184.9</v>
      </c>
      <c r="AK989">
        <v>268</v>
      </c>
      <c r="AL989">
        <v>152.5</v>
      </c>
      <c r="AM989">
        <v>287.5</v>
      </c>
      <c r="AN989">
        <v>133.1</v>
      </c>
      <c r="AO989">
        <v>291.8</v>
      </c>
      <c r="AP989">
        <v>100</v>
      </c>
      <c r="AQ989">
        <v>99.193899999999999</v>
      </c>
      <c r="AR989">
        <v>102.7235</v>
      </c>
      <c r="AS989">
        <v>98.944000000000003</v>
      </c>
      <c r="AT989">
        <v>7400</v>
      </c>
      <c r="AU989">
        <v>32.549999999999997</v>
      </c>
      <c r="AV989">
        <v>39.1</v>
      </c>
      <c r="AW989">
        <v>319</v>
      </c>
      <c r="AX989">
        <v>7.7</v>
      </c>
      <c r="AY989">
        <v>377.87290000000002</v>
      </c>
    </row>
    <row r="990" spans="1:51">
      <c r="A990" s="415">
        <v>44317</v>
      </c>
      <c r="E990">
        <v>1627889</v>
      </c>
      <c r="F990">
        <v>76449</v>
      </c>
      <c r="G990">
        <v>790176</v>
      </c>
      <c r="H990">
        <v>837714</v>
      </c>
      <c r="I990">
        <v>94078</v>
      </c>
      <c r="J990">
        <v>106554</v>
      </c>
      <c r="K990">
        <v>49167</v>
      </c>
      <c r="L990">
        <v>89670</v>
      </c>
      <c r="M990">
        <v>100818</v>
      </c>
      <c r="N990">
        <v>19046</v>
      </c>
      <c r="O990">
        <v>12762</v>
      </c>
      <c r="P990">
        <v>21031</v>
      </c>
      <c r="Q990">
        <v>59378</v>
      </c>
      <c r="R990">
        <v>360201</v>
      </c>
      <c r="S990">
        <v>106122</v>
      </c>
      <c r="T990">
        <v>84772</v>
      </c>
      <c r="U990">
        <v>350519</v>
      </c>
      <c r="V990">
        <v>9681</v>
      </c>
      <c r="W990">
        <v>20279</v>
      </c>
      <c r="X990">
        <v>43293</v>
      </c>
      <c r="Y990">
        <v>4189</v>
      </c>
      <c r="Z990">
        <v>9785</v>
      </c>
      <c r="AA990">
        <v>7062</v>
      </c>
      <c r="AB990">
        <v>7583</v>
      </c>
      <c r="AC990">
        <v>28205</v>
      </c>
      <c r="AD990">
        <v>13839</v>
      </c>
      <c r="AE990">
        <v>11632</v>
      </c>
      <c r="AF990">
        <v>1267689</v>
      </c>
      <c r="AG990">
        <v>487195</v>
      </c>
      <c r="AH990">
        <v>76135</v>
      </c>
      <c r="AI990">
        <v>780494</v>
      </c>
      <c r="AJ990">
        <v>185.3</v>
      </c>
      <c r="AK990">
        <v>268.2</v>
      </c>
      <c r="AL990">
        <v>153.1</v>
      </c>
      <c r="AM990">
        <v>297.89999999999998</v>
      </c>
      <c r="AN990">
        <v>133.9</v>
      </c>
      <c r="AO990">
        <v>305.89999999999998</v>
      </c>
      <c r="AP990">
        <v>100.8</v>
      </c>
      <c r="AQ990">
        <v>95.736099999999993</v>
      </c>
      <c r="AR990">
        <v>101.3201</v>
      </c>
      <c r="AS990">
        <v>99.030500000000004</v>
      </c>
      <c r="AT990">
        <v>7391</v>
      </c>
      <c r="AU990">
        <v>32.72</v>
      </c>
      <c r="AV990">
        <v>39</v>
      </c>
      <c r="AW990">
        <v>301</v>
      </c>
      <c r="AX990">
        <v>6.7</v>
      </c>
      <c r="AY990">
        <v>379.32299999999998</v>
      </c>
    </row>
    <row r="991" spans="1:51">
      <c r="A991" s="415">
        <v>44348</v>
      </c>
      <c r="E991">
        <v>1639031</v>
      </c>
      <c r="F991">
        <v>79302</v>
      </c>
      <c r="G991">
        <v>800589</v>
      </c>
      <c r="H991">
        <v>838443</v>
      </c>
      <c r="I991">
        <v>95015</v>
      </c>
      <c r="J991">
        <v>102538</v>
      </c>
      <c r="K991">
        <v>49828</v>
      </c>
      <c r="L991">
        <v>89853</v>
      </c>
      <c r="M991">
        <v>99882</v>
      </c>
      <c r="N991">
        <v>18521</v>
      </c>
      <c r="O991">
        <v>12469</v>
      </c>
      <c r="P991">
        <v>19878</v>
      </c>
      <c r="Q991">
        <v>58890</v>
      </c>
      <c r="R991">
        <v>354695</v>
      </c>
      <c r="S991">
        <v>102073</v>
      </c>
      <c r="T991">
        <v>83754</v>
      </c>
      <c r="U991">
        <v>344952</v>
      </c>
      <c r="V991">
        <v>9743</v>
      </c>
      <c r="W991">
        <v>19212</v>
      </c>
      <c r="X991">
        <v>42537</v>
      </c>
      <c r="Y991">
        <v>3459</v>
      </c>
      <c r="Z991">
        <v>9763</v>
      </c>
      <c r="AA991">
        <v>8398</v>
      </c>
      <c r="AB991">
        <v>7815</v>
      </c>
      <c r="AC991">
        <v>28566</v>
      </c>
      <c r="AD991">
        <v>13399</v>
      </c>
      <c r="AE991">
        <v>12419</v>
      </c>
      <c r="AF991">
        <v>1284337</v>
      </c>
      <c r="AG991">
        <v>493491</v>
      </c>
      <c r="AH991">
        <v>78832</v>
      </c>
      <c r="AI991">
        <v>790846</v>
      </c>
      <c r="AJ991">
        <v>185.7</v>
      </c>
      <c r="AK991">
        <v>268.39999999999998</v>
      </c>
      <c r="AL991">
        <v>155</v>
      </c>
      <c r="AM991">
        <v>305.8</v>
      </c>
      <c r="AN991">
        <v>134.19999999999999</v>
      </c>
      <c r="AO991">
        <v>315.7</v>
      </c>
      <c r="AP991">
        <v>100.9</v>
      </c>
      <c r="AQ991">
        <v>93.715900000000005</v>
      </c>
      <c r="AR991">
        <v>101.9397</v>
      </c>
      <c r="AS991">
        <v>98.908199999999994</v>
      </c>
      <c r="AT991">
        <v>7393</v>
      </c>
      <c r="AU991">
        <v>32.82</v>
      </c>
      <c r="AV991">
        <v>38.700000000000003</v>
      </c>
      <c r="AW991">
        <v>328</v>
      </c>
      <c r="AX991">
        <v>7.5</v>
      </c>
      <c r="AY991">
        <v>380.49619999999999</v>
      </c>
    </row>
    <row r="992" spans="1:51">
      <c r="A992" s="415">
        <v>44378</v>
      </c>
      <c r="B992">
        <v>883670</v>
      </c>
      <c r="C992">
        <v>4.2</v>
      </c>
      <c r="D992">
        <v>1995.8</v>
      </c>
      <c r="E992">
        <v>1661485</v>
      </c>
      <c r="F992">
        <v>81029</v>
      </c>
      <c r="G992">
        <v>817080</v>
      </c>
      <c r="H992">
        <v>844405</v>
      </c>
      <c r="I992">
        <v>96678</v>
      </c>
      <c r="J992">
        <v>103097</v>
      </c>
      <c r="K992">
        <v>50306</v>
      </c>
      <c r="L992">
        <v>90354</v>
      </c>
      <c r="M992">
        <v>99814</v>
      </c>
      <c r="N992">
        <v>18347</v>
      </c>
      <c r="O992">
        <v>12576</v>
      </c>
      <c r="P992">
        <v>19832</v>
      </c>
      <c r="Q992">
        <v>59560</v>
      </c>
      <c r="R992">
        <v>356522</v>
      </c>
      <c r="S992">
        <v>102643</v>
      </c>
      <c r="T992">
        <v>83161</v>
      </c>
      <c r="U992">
        <v>346957</v>
      </c>
      <c r="V992">
        <v>9564</v>
      </c>
      <c r="W992">
        <v>19247</v>
      </c>
      <c r="X992">
        <v>42996</v>
      </c>
      <c r="Y992">
        <v>3506</v>
      </c>
      <c r="Z992">
        <v>10360</v>
      </c>
      <c r="AA992">
        <v>9169</v>
      </c>
      <c r="AB992">
        <v>8389</v>
      </c>
      <c r="AC992">
        <v>28558</v>
      </c>
      <c r="AD992">
        <v>12727</v>
      </c>
      <c r="AE992">
        <v>12454</v>
      </c>
      <c r="AF992">
        <v>1304964</v>
      </c>
      <c r="AG992">
        <v>497448</v>
      </c>
      <c r="AH992">
        <v>80495</v>
      </c>
      <c r="AI992">
        <v>807516</v>
      </c>
      <c r="AJ992">
        <v>187.73400000000001</v>
      </c>
      <c r="AK992">
        <v>269.447</v>
      </c>
      <c r="AL992">
        <v>155.23500000000001</v>
      </c>
      <c r="AM992">
        <v>306.52300000000002</v>
      </c>
      <c r="AN992">
        <v>136.52699999999999</v>
      </c>
      <c r="AO992">
        <v>313.54199999999997</v>
      </c>
      <c r="AP992">
        <v>103</v>
      </c>
      <c r="AQ992">
        <v>93.568100000000001</v>
      </c>
      <c r="AR992">
        <v>103.6784</v>
      </c>
      <c r="AS992">
        <v>100.11199999999999</v>
      </c>
      <c r="AT992">
        <v>7425</v>
      </c>
      <c r="AU992">
        <v>32.92</v>
      </c>
      <c r="AV992">
        <v>38.9</v>
      </c>
      <c r="AW992">
        <v>376</v>
      </c>
      <c r="AX992">
        <v>6.1</v>
      </c>
      <c r="AY992">
        <v>381.8297</v>
      </c>
    </row>
    <row r="993" spans="1:51">
      <c r="A993" s="415">
        <v>44409</v>
      </c>
      <c r="E993">
        <v>1664988</v>
      </c>
      <c r="F993">
        <v>81415</v>
      </c>
      <c r="G993">
        <v>821571</v>
      </c>
      <c r="H993">
        <v>843417</v>
      </c>
      <c r="I993">
        <v>98351</v>
      </c>
      <c r="J993">
        <v>103065</v>
      </c>
      <c r="K993">
        <v>50608</v>
      </c>
      <c r="L993">
        <v>89464</v>
      </c>
      <c r="M993">
        <v>101881</v>
      </c>
      <c r="N993">
        <v>17321</v>
      </c>
      <c r="O993">
        <v>12325</v>
      </c>
      <c r="P993">
        <v>20534</v>
      </c>
      <c r="Q993">
        <v>57799</v>
      </c>
      <c r="R993">
        <v>357471</v>
      </c>
      <c r="S993">
        <v>102611</v>
      </c>
      <c r="T993">
        <v>85054</v>
      </c>
      <c r="U993">
        <v>347724</v>
      </c>
      <c r="V993">
        <v>9746</v>
      </c>
      <c r="W993">
        <v>19906</v>
      </c>
      <c r="X993">
        <v>41509</v>
      </c>
      <c r="Y993">
        <v>3638</v>
      </c>
      <c r="Z993">
        <v>10323</v>
      </c>
      <c r="AA993">
        <v>9139</v>
      </c>
      <c r="AB993">
        <v>7840</v>
      </c>
      <c r="AC993">
        <v>29310</v>
      </c>
      <c r="AD993">
        <v>12549</v>
      </c>
      <c r="AE993">
        <v>12308</v>
      </c>
      <c r="AF993">
        <v>1307517</v>
      </c>
      <c r="AG993">
        <v>495693</v>
      </c>
      <c r="AH993">
        <v>80949</v>
      </c>
      <c r="AI993">
        <v>811825</v>
      </c>
      <c r="AJ993">
        <v>190.15199999999999</v>
      </c>
      <c r="AK993">
        <v>271.18700000000001</v>
      </c>
      <c r="AL993">
        <v>155.74299999999999</v>
      </c>
      <c r="AM993">
        <v>306.14699999999999</v>
      </c>
      <c r="AN993">
        <v>137.01300000000001</v>
      </c>
      <c r="AO993">
        <v>313.08300000000003</v>
      </c>
      <c r="AP993">
        <v>101.1</v>
      </c>
      <c r="AQ993">
        <v>95.491600000000005</v>
      </c>
      <c r="AR993">
        <v>103.9957</v>
      </c>
      <c r="AS993">
        <v>100.73560000000001</v>
      </c>
      <c r="AT993">
        <v>7432</v>
      </c>
      <c r="AU993">
        <v>33.08</v>
      </c>
      <c r="AV993">
        <v>38.9</v>
      </c>
      <c r="AW993">
        <v>392</v>
      </c>
      <c r="AX993">
        <v>4.5999999999999996</v>
      </c>
      <c r="AY993">
        <v>383.67219999999998</v>
      </c>
    </row>
    <row r="994" spans="1:51">
      <c r="A994" s="415">
        <v>44440</v>
      </c>
      <c r="E994">
        <v>1673006</v>
      </c>
      <c r="F994">
        <v>82713</v>
      </c>
      <c r="G994">
        <v>831778</v>
      </c>
      <c r="H994">
        <v>841229</v>
      </c>
      <c r="I994">
        <v>99298</v>
      </c>
      <c r="J994">
        <v>104689</v>
      </c>
      <c r="K994">
        <v>50898</v>
      </c>
      <c r="L994">
        <v>90096</v>
      </c>
      <c r="M994">
        <v>99646</v>
      </c>
      <c r="N994">
        <v>16900</v>
      </c>
      <c r="O994">
        <v>11699</v>
      </c>
      <c r="P994">
        <v>20654</v>
      </c>
      <c r="Q994">
        <v>56166</v>
      </c>
      <c r="R994">
        <v>352179</v>
      </c>
      <c r="S994">
        <v>104267</v>
      </c>
      <c r="T994">
        <v>82229</v>
      </c>
      <c r="U994">
        <v>342657</v>
      </c>
      <c r="V994">
        <v>9523</v>
      </c>
      <c r="W994">
        <v>19967</v>
      </c>
      <c r="X994">
        <v>40129</v>
      </c>
      <c r="Y994">
        <v>3428</v>
      </c>
      <c r="Z994">
        <v>10281</v>
      </c>
      <c r="AA994">
        <v>9116</v>
      </c>
      <c r="AB994">
        <v>7258</v>
      </c>
      <c r="AC994">
        <v>28296</v>
      </c>
      <c r="AD994">
        <v>12250</v>
      </c>
      <c r="AE994">
        <v>12603</v>
      </c>
      <c r="AF994">
        <v>1320827</v>
      </c>
      <c r="AG994">
        <v>498572</v>
      </c>
      <c r="AH994">
        <v>82271</v>
      </c>
      <c r="AI994">
        <v>822255</v>
      </c>
      <c r="AJ994">
        <v>190.941</v>
      </c>
      <c r="AK994">
        <v>271.68799999999999</v>
      </c>
      <c r="AL994">
        <v>156.464</v>
      </c>
      <c r="AM994">
        <v>307.55500000000001</v>
      </c>
      <c r="AN994">
        <v>137.35</v>
      </c>
      <c r="AO994">
        <v>317.13600000000002</v>
      </c>
      <c r="AP994">
        <v>101.4</v>
      </c>
      <c r="AQ994">
        <v>97.781700000000001</v>
      </c>
      <c r="AR994">
        <v>105.48350000000001</v>
      </c>
      <c r="AS994">
        <v>101.2818</v>
      </c>
      <c r="AT994">
        <v>7484</v>
      </c>
      <c r="AU994">
        <v>33.270000000000003</v>
      </c>
      <c r="AV994">
        <v>39.6</v>
      </c>
      <c r="AW994">
        <v>359</v>
      </c>
      <c r="AX994">
        <v>4.5</v>
      </c>
      <c r="AY994">
        <v>386.06779999999998</v>
      </c>
    </row>
    <row r="995" spans="1:51">
      <c r="A995" s="415">
        <v>44470</v>
      </c>
      <c r="B995">
        <v>859784</v>
      </c>
      <c r="C995">
        <v>4.2</v>
      </c>
      <c r="D995">
        <v>2041.8</v>
      </c>
      <c r="E995">
        <v>1689011</v>
      </c>
      <c r="F995">
        <v>87041</v>
      </c>
      <c r="G995">
        <v>843194</v>
      </c>
      <c r="H995">
        <v>845817</v>
      </c>
      <c r="I995">
        <v>101615</v>
      </c>
      <c r="J995">
        <v>104186</v>
      </c>
      <c r="K995">
        <v>51516</v>
      </c>
      <c r="L995">
        <v>89140</v>
      </c>
      <c r="M995">
        <v>95588</v>
      </c>
      <c r="N995">
        <v>16673</v>
      </c>
      <c r="O995">
        <v>11413</v>
      </c>
      <c r="P995">
        <v>20357</v>
      </c>
      <c r="Q995">
        <v>57562</v>
      </c>
      <c r="R995">
        <v>351224</v>
      </c>
      <c r="S995">
        <v>103713</v>
      </c>
      <c r="T995">
        <v>78636</v>
      </c>
      <c r="U995">
        <v>341459</v>
      </c>
      <c r="V995">
        <v>9765</v>
      </c>
      <c r="W995">
        <v>19680</v>
      </c>
      <c r="X995">
        <v>41349</v>
      </c>
      <c r="Y995">
        <v>3455</v>
      </c>
      <c r="Z995">
        <v>10445</v>
      </c>
      <c r="AA995">
        <v>9366</v>
      </c>
      <c r="AB995">
        <v>8022</v>
      </c>
      <c r="AC995">
        <v>28502</v>
      </c>
      <c r="AD995">
        <v>13224</v>
      </c>
      <c r="AE995">
        <v>12616</v>
      </c>
      <c r="AF995">
        <v>1337787</v>
      </c>
      <c r="AG995">
        <v>504359</v>
      </c>
      <c r="AH995">
        <v>86637</v>
      </c>
      <c r="AI995">
        <v>833429</v>
      </c>
      <c r="AJ995">
        <v>191.37200000000001</v>
      </c>
      <c r="AK995">
        <v>271.971</v>
      </c>
      <c r="AL995">
        <v>161.78200000000001</v>
      </c>
      <c r="AM995">
        <v>312.19</v>
      </c>
      <c r="AN995">
        <v>145.511</v>
      </c>
      <c r="AO995">
        <v>322.12</v>
      </c>
      <c r="AP995">
        <v>104.4</v>
      </c>
      <c r="AQ995">
        <v>100.23739999999999</v>
      </c>
      <c r="AR995">
        <v>102.66419999999999</v>
      </c>
      <c r="AS995">
        <v>102.10939999999999</v>
      </c>
      <c r="AT995">
        <v>7518</v>
      </c>
      <c r="AU995">
        <v>33.39</v>
      </c>
      <c r="AV995">
        <v>38.6</v>
      </c>
      <c r="AW995">
        <v>397</v>
      </c>
      <c r="AX995">
        <v>4</v>
      </c>
      <c r="AY995">
        <v>386.70859999999999</v>
      </c>
    </row>
    <row r="996" spans="1:51">
      <c r="A996" s="415">
        <v>44501</v>
      </c>
      <c r="E996">
        <v>1731866</v>
      </c>
      <c r="F996">
        <v>93405</v>
      </c>
      <c r="G996">
        <v>867312</v>
      </c>
      <c r="H996">
        <v>864553</v>
      </c>
      <c r="I996">
        <v>106433</v>
      </c>
      <c r="J996">
        <v>103894</v>
      </c>
      <c r="K996">
        <v>52425</v>
      </c>
      <c r="L996">
        <v>90251</v>
      </c>
      <c r="M996">
        <v>98587</v>
      </c>
      <c r="N996">
        <v>17059</v>
      </c>
      <c r="O996">
        <v>11277</v>
      </c>
      <c r="P996">
        <v>20724</v>
      </c>
      <c r="Q996">
        <v>58356</v>
      </c>
      <c r="R996">
        <v>358306</v>
      </c>
      <c r="S996">
        <v>103315</v>
      </c>
      <c r="T996">
        <v>81329</v>
      </c>
      <c r="U996">
        <v>348373</v>
      </c>
      <c r="V996">
        <v>9933</v>
      </c>
      <c r="W996">
        <v>20099</v>
      </c>
      <c r="X996">
        <v>42298</v>
      </c>
      <c r="Y996">
        <v>3633</v>
      </c>
      <c r="Z996">
        <v>11043</v>
      </c>
      <c r="AA996">
        <v>10871</v>
      </c>
      <c r="AB996">
        <v>8068</v>
      </c>
      <c r="AC996">
        <v>28955</v>
      </c>
      <c r="AD996">
        <v>13654</v>
      </c>
      <c r="AE996">
        <v>12663</v>
      </c>
      <c r="AF996">
        <v>1373560</v>
      </c>
      <c r="AG996">
        <v>516181</v>
      </c>
      <c r="AH996">
        <v>92955</v>
      </c>
      <c r="AI996">
        <v>857379</v>
      </c>
      <c r="AJ996">
        <v>192.714</v>
      </c>
      <c r="AK996">
        <v>270.71600000000001</v>
      </c>
      <c r="AL996">
        <v>162.494</v>
      </c>
      <c r="AM996">
        <v>317.976</v>
      </c>
      <c r="AN996">
        <v>146.017</v>
      </c>
      <c r="AO996">
        <v>328.94</v>
      </c>
      <c r="AP996">
        <v>104.7</v>
      </c>
      <c r="AQ996">
        <v>110.08150000000001</v>
      </c>
      <c r="AR996">
        <v>109.0286</v>
      </c>
      <c r="AS996">
        <v>103.2975</v>
      </c>
      <c r="AT996">
        <v>7562</v>
      </c>
      <c r="AU996">
        <v>33.46</v>
      </c>
      <c r="AV996">
        <v>39.1</v>
      </c>
      <c r="AW996">
        <v>379</v>
      </c>
      <c r="AX996">
        <v>4.7</v>
      </c>
      <c r="AY996">
        <v>388.62259999999998</v>
      </c>
    </row>
    <row r="997" spans="1:51">
      <c r="A997" s="415">
        <v>44531</v>
      </c>
      <c r="E997">
        <v>1763060</v>
      </c>
      <c r="F997">
        <v>94570</v>
      </c>
      <c r="G997">
        <v>895699</v>
      </c>
      <c r="H997">
        <v>867361</v>
      </c>
      <c r="I997">
        <v>109408</v>
      </c>
      <c r="J997">
        <v>107239</v>
      </c>
      <c r="K997">
        <v>52321</v>
      </c>
      <c r="L997">
        <v>89512</v>
      </c>
      <c r="M997">
        <v>100555</v>
      </c>
      <c r="N997">
        <v>16996</v>
      </c>
      <c r="O997">
        <v>11063</v>
      </c>
      <c r="P997">
        <v>21076</v>
      </c>
      <c r="Q997">
        <v>58313</v>
      </c>
      <c r="R997">
        <v>358673</v>
      </c>
      <c r="S997">
        <v>106298</v>
      </c>
      <c r="T997">
        <v>82214</v>
      </c>
      <c r="U997">
        <v>348855</v>
      </c>
      <c r="V997">
        <v>9818</v>
      </c>
      <c r="W997">
        <v>20374</v>
      </c>
      <c r="X997">
        <v>41137</v>
      </c>
      <c r="Y997">
        <v>3468</v>
      </c>
      <c r="Z997">
        <v>10783</v>
      </c>
      <c r="AA997">
        <v>9314</v>
      </c>
      <c r="AB997">
        <v>8146</v>
      </c>
      <c r="AC997">
        <v>28631</v>
      </c>
      <c r="AD997">
        <v>13628</v>
      </c>
      <c r="AE997">
        <v>12783</v>
      </c>
      <c r="AF997">
        <v>1404387</v>
      </c>
      <c r="AG997">
        <v>518506</v>
      </c>
      <c r="AH997">
        <v>94123</v>
      </c>
      <c r="AI997">
        <v>885881</v>
      </c>
      <c r="AJ997">
        <v>193.80600000000001</v>
      </c>
      <c r="AK997">
        <v>271.15699999999998</v>
      </c>
      <c r="AL997">
        <v>163.74600000000001</v>
      </c>
      <c r="AM997">
        <v>324.387</v>
      </c>
      <c r="AN997">
        <v>146.27099999999999</v>
      </c>
      <c r="AO997">
        <v>335.03199999999998</v>
      </c>
      <c r="AP997">
        <v>104.8</v>
      </c>
      <c r="AQ997">
        <v>115.1056</v>
      </c>
      <c r="AR997">
        <v>109.274</v>
      </c>
      <c r="AS997">
        <v>103.74809999999999</v>
      </c>
      <c r="AT997">
        <v>7595</v>
      </c>
      <c r="AU997">
        <v>33.630000000000003</v>
      </c>
      <c r="AV997">
        <v>39.299999999999997</v>
      </c>
      <c r="AW997">
        <v>377</v>
      </c>
      <c r="AX997">
        <v>5</v>
      </c>
      <c r="AY997">
        <v>389.63310000000001</v>
      </c>
    </row>
    <row r="998" spans="1:51">
      <c r="A998" s="415">
        <v>44562</v>
      </c>
      <c r="B998">
        <v>872594</v>
      </c>
      <c r="C998">
        <v>4.3</v>
      </c>
      <c r="D998">
        <v>2137.1999999999998</v>
      </c>
      <c r="E998">
        <v>1808519</v>
      </c>
      <c r="F998">
        <v>98201</v>
      </c>
      <c r="G998">
        <v>923595</v>
      </c>
      <c r="H998">
        <v>884924</v>
      </c>
      <c r="I998">
        <v>114333</v>
      </c>
      <c r="J998">
        <v>106048</v>
      </c>
      <c r="K998">
        <v>53749</v>
      </c>
      <c r="L998">
        <v>89837</v>
      </c>
      <c r="M998">
        <v>103008</v>
      </c>
      <c r="N998">
        <v>17415</v>
      </c>
      <c r="O998">
        <v>11227</v>
      </c>
      <c r="P998">
        <v>20938</v>
      </c>
      <c r="Q998">
        <v>59274</v>
      </c>
      <c r="R998">
        <v>362403</v>
      </c>
      <c r="S998">
        <v>105128</v>
      </c>
      <c r="T998">
        <v>83753</v>
      </c>
      <c r="U998">
        <v>352384</v>
      </c>
      <c r="V998">
        <v>10019</v>
      </c>
      <c r="W998">
        <v>20232</v>
      </c>
      <c r="X998">
        <v>42860</v>
      </c>
      <c r="Y998">
        <v>3615</v>
      </c>
      <c r="Z998">
        <v>11138</v>
      </c>
      <c r="AA998">
        <v>9368</v>
      </c>
      <c r="AB998">
        <v>8465</v>
      </c>
      <c r="AC998">
        <v>29400</v>
      </c>
      <c r="AD998">
        <v>13730</v>
      </c>
      <c r="AE998">
        <v>12391</v>
      </c>
      <c r="AF998">
        <v>1446116</v>
      </c>
      <c r="AG998">
        <v>532540</v>
      </c>
      <c r="AH998">
        <v>97832</v>
      </c>
      <c r="AI998">
        <v>913576</v>
      </c>
      <c r="AJ998">
        <v>197.72399999999999</v>
      </c>
      <c r="AK998">
        <v>280.26100000000002</v>
      </c>
      <c r="AL998">
        <v>164.28</v>
      </c>
      <c r="AM998">
        <v>334.178</v>
      </c>
      <c r="AN998">
        <v>151.19800000000001</v>
      </c>
      <c r="AO998">
        <v>345.74200000000002</v>
      </c>
      <c r="AP998">
        <v>105</v>
      </c>
      <c r="AQ998">
        <v>115.535</v>
      </c>
      <c r="AR998">
        <v>108.8518</v>
      </c>
      <c r="AS998">
        <v>102.2007</v>
      </c>
      <c r="AT998">
        <v>7595</v>
      </c>
      <c r="AU998">
        <v>33.83</v>
      </c>
      <c r="AV998">
        <v>38.799999999999997</v>
      </c>
      <c r="AW998">
        <v>430</v>
      </c>
      <c r="AX998">
        <v>7.1</v>
      </c>
      <c r="AY998">
        <v>390.5729</v>
      </c>
    </row>
    <row r="999" spans="1:51">
      <c r="A999" s="415">
        <v>44593</v>
      </c>
      <c r="E999">
        <v>1844343</v>
      </c>
      <c r="F999">
        <v>100509</v>
      </c>
      <c r="G999">
        <v>944418</v>
      </c>
      <c r="H999">
        <v>899925</v>
      </c>
      <c r="I999">
        <v>118049</v>
      </c>
      <c r="J999">
        <v>107609</v>
      </c>
      <c r="K999">
        <v>54632</v>
      </c>
      <c r="L999">
        <v>90961</v>
      </c>
      <c r="M999">
        <v>102789</v>
      </c>
      <c r="N999">
        <v>17929</v>
      </c>
      <c r="O999">
        <v>11446</v>
      </c>
      <c r="P999">
        <v>21531</v>
      </c>
      <c r="Q999">
        <v>59940</v>
      </c>
      <c r="R999">
        <v>367225</v>
      </c>
      <c r="S999">
        <v>106761</v>
      </c>
      <c r="T999">
        <v>83716</v>
      </c>
      <c r="U999">
        <v>357164</v>
      </c>
      <c r="V999">
        <v>10061</v>
      </c>
      <c r="W999">
        <v>20869</v>
      </c>
      <c r="X999">
        <v>43216</v>
      </c>
      <c r="Y999">
        <v>3763</v>
      </c>
      <c r="Z999">
        <v>11180</v>
      </c>
      <c r="AA999">
        <v>9450</v>
      </c>
      <c r="AB999">
        <v>8416</v>
      </c>
      <c r="AC999">
        <v>30206</v>
      </c>
      <c r="AD999">
        <v>14261</v>
      </c>
      <c r="AE999">
        <v>12882</v>
      </c>
      <c r="AF999">
        <v>1477119</v>
      </c>
      <c r="AG999">
        <v>542761</v>
      </c>
      <c r="AH999">
        <v>100131</v>
      </c>
      <c r="AI999">
        <v>934357</v>
      </c>
      <c r="AJ999">
        <v>200.03399999999999</v>
      </c>
      <c r="AK999">
        <v>281.94900000000001</v>
      </c>
      <c r="AL999">
        <v>164.37799999999999</v>
      </c>
      <c r="AM999">
        <v>339.86399999999998</v>
      </c>
      <c r="AN999">
        <v>152.07</v>
      </c>
      <c r="AO999">
        <v>343.58300000000003</v>
      </c>
      <c r="AP999">
        <v>105.2</v>
      </c>
      <c r="AQ999">
        <v>113.8065</v>
      </c>
      <c r="AR999">
        <v>111.2081</v>
      </c>
      <c r="AS999">
        <v>103.5835</v>
      </c>
      <c r="AT999">
        <v>7651</v>
      </c>
      <c r="AU999">
        <v>33.96</v>
      </c>
      <c r="AV999">
        <v>39.299999999999997</v>
      </c>
      <c r="AW999">
        <v>367</v>
      </c>
      <c r="AX999">
        <v>6.7</v>
      </c>
      <c r="AY999">
        <v>393.77679999999998</v>
      </c>
    </row>
    <row r="1000" spans="1:51">
      <c r="A1000" s="415">
        <v>44621</v>
      </c>
      <c r="E1000">
        <v>1876116</v>
      </c>
      <c r="F1000">
        <v>104040</v>
      </c>
      <c r="G1000">
        <v>963823</v>
      </c>
      <c r="H1000">
        <v>912293</v>
      </c>
      <c r="I1000">
        <v>118807</v>
      </c>
      <c r="J1000">
        <v>109508</v>
      </c>
      <c r="K1000">
        <v>55535</v>
      </c>
      <c r="L1000">
        <v>91886</v>
      </c>
      <c r="M1000">
        <v>103062</v>
      </c>
      <c r="N1000">
        <v>18728</v>
      </c>
      <c r="O1000">
        <v>11798</v>
      </c>
      <c r="P1000">
        <v>21651</v>
      </c>
      <c r="Q1000">
        <v>59795</v>
      </c>
      <c r="R1000">
        <v>372181</v>
      </c>
      <c r="S1000">
        <v>108769</v>
      </c>
      <c r="T1000">
        <v>83944</v>
      </c>
      <c r="U1000">
        <v>362477</v>
      </c>
      <c r="V1000">
        <v>9704</v>
      </c>
      <c r="W1000">
        <v>21013</v>
      </c>
      <c r="X1000">
        <v>43284</v>
      </c>
      <c r="Y1000">
        <v>4025</v>
      </c>
      <c r="Z1000">
        <v>11360</v>
      </c>
      <c r="AA1000">
        <v>9661</v>
      </c>
      <c r="AB1000">
        <v>9634</v>
      </c>
      <c r="AC1000">
        <v>30989</v>
      </c>
      <c r="AD1000">
        <v>13947</v>
      </c>
      <c r="AE1000">
        <v>13031</v>
      </c>
      <c r="AF1000">
        <v>1503935</v>
      </c>
      <c r="AG1000">
        <v>549816</v>
      </c>
      <c r="AH1000">
        <v>103650</v>
      </c>
      <c r="AI1000">
        <v>954119</v>
      </c>
      <c r="AJ1000">
        <v>201.61699999999999</v>
      </c>
      <c r="AK1000">
        <v>281.90899999999999</v>
      </c>
      <c r="AL1000">
        <v>164.67400000000001</v>
      </c>
      <c r="AM1000">
        <v>345.73500000000001</v>
      </c>
      <c r="AN1000">
        <v>153.01300000000001</v>
      </c>
      <c r="AO1000">
        <v>345.85199999999998</v>
      </c>
      <c r="AP1000">
        <v>105.5</v>
      </c>
      <c r="AQ1000">
        <v>116.9958</v>
      </c>
      <c r="AR1000">
        <v>107.6126</v>
      </c>
      <c r="AS1000">
        <v>103.4164</v>
      </c>
      <c r="AT1000">
        <v>7692</v>
      </c>
      <c r="AU1000">
        <v>34.14</v>
      </c>
      <c r="AV1000">
        <v>38.6</v>
      </c>
      <c r="AW1000">
        <v>457</v>
      </c>
      <c r="AX1000">
        <v>6</v>
      </c>
      <c r="AY1000">
        <v>396.06299999999999</v>
      </c>
    </row>
    <row r="1001" spans="1:51">
      <c r="A1001" s="415">
        <v>44652</v>
      </c>
      <c r="B1001">
        <v>837225</v>
      </c>
      <c r="C1001">
        <v>4.2</v>
      </c>
      <c r="D1001">
        <v>2204.5</v>
      </c>
      <c r="E1001">
        <v>1911323</v>
      </c>
      <c r="F1001">
        <v>111556</v>
      </c>
      <c r="G1001">
        <v>974556</v>
      </c>
      <c r="H1001">
        <v>936767</v>
      </c>
      <c r="I1001">
        <v>123439</v>
      </c>
      <c r="J1001">
        <v>113820</v>
      </c>
      <c r="K1001">
        <v>56994</v>
      </c>
      <c r="L1001">
        <v>94161</v>
      </c>
      <c r="M1001">
        <v>103975</v>
      </c>
      <c r="N1001">
        <v>19170</v>
      </c>
      <c r="O1001">
        <v>11581</v>
      </c>
      <c r="P1001">
        <v>22422</v>
      </c>
      <c r="Q1001">
        <v>59523</v>
      </c>
      <c r="R1001">
        <v>376768</v>
      </c>
      <c r="S1001">
        <v>113128</v>
      </c>
      <c r="T1001">
        <v>84050</v>
      </c>
      <c r="U1001">
        <v>367039</v>
      </c>
      <c r="V1001">
        <v>9729</v>
      </c>
      <c r="W1001">
        <v>21727</v>
      </c>
      <c r="X1001">
        <v>42785</v>
      </c>
      <c r="Y1001">
        <v>3883</v>
      </c>
      <c r="Z1001">
        <v>11399</v>
      </c>
      <c r="AA1001">
        <v>9802</v>
      </c>
      <c r="AB1001">
        <v>9241</v>
      </c>
      <c r="AC1001">
        <v>31592</v>
      </c>
      <c r="AD1001">
        <v>13752</v>
      </c>
      <c r="AE1001">
        <v>12781</v>
      </c>
      <c r="AF1001">
        <v>1534555</v>
      </c>
      <c r="AG1001">
        <v>569728</v>
      </c>
      <c r="AH1001">
        <v>111055</v>
      </c>
      <c r="AI1001">
        <v>964828</v>
      </c>
      <c r="AJ1001">
        <v>205.87700000000001</v>
      </c>
      <c r="AK1001">
        <v>287.43299999999999</v>
      </c>
      <c r="AL1001">
        <v>169.49299999999999</v>
      </c>
      <c r="AM1001">
        <v>348.10399999999998</v>
      </c>
      <c r="AN1001">
        <v>158.554</v>
      </c>
      <c r="AO1001">
        <v>343.786</v>
      </c>
      <c r="AP1001">
        <v>105.9</v>
      </c>
      <c r="AQ1001">
        <v>113.7101</v>
      </c>
      <c r="AR1001">
        <v>105.6259</v>
      </c>
      <c r="AS1001">
        <v>103.142</v>
      </c>
      <c r="AT1001">
        <v>7698</v>
      </c>
      <c r="AU1001">
        <v>34.32</v>
      </c>
      <c r="AV1001">
        <v>38.9</v>
      </c>
      <c r="AW1001">
        <v>440</v>
      </c>
      <c r="AX1001">
        <v>4.5999999999999996</v>
      </c>
      <c r="AY1001">
        <v>402.3777</v>
      </c>
    </row>
    <row r="1002" spans="1:51">
      <c r="A1002" s="415">
        <v>44682</v>
      </c>
      <c r="E1002">
        <v>1925882</v>
      </c>
      <c r="F1002">
        <v>116053</v>
      </c>
      <c r="G1002">
        <v>988269</v>
      </c>
      <c r="H1002">
        <v>937613</v>
      </c>
      <c r="I1002">
        <v>126197</v>
      </c>
      <c r="J1002">
        <v>108074</v>
      </c>
      <c r="K1002">
        <v>57368</v>
      </c>
      <c r="L1002">
        <v>94039</v>
      </c>
      <c r="M1002">
        <v>103441</v>
      </c>
      <c r="N1002">
        <v>19545</v>
      </c>
      <c r="O1002">
        <v>11645</v>
      </c>
      <c r="P1002">
        <v>22918</v>
      </c>
      <c r="Q1002">
        <v>59316</v>
      </c>
      <c r="R1002">
        <v>370673</v>
      </c>
      <c r="S1002">
        <v>107386</v>
      </c>
      <c r="T1002">
        <v>83550</v>
      </c>
      <c r="U1002">
        <v>360838</v>
      </c>
      <c r="V1002">
        <v>9835</v>
      </c>
      <c r="W1002">
        <v>22249</v>
      </c>
      <c r="X1002">
        <v>42347</v>
      </c>
      <c r="Y1002">
        <v>4169</v>
      </c>
      <c r="Z1002">
        <v>11735</v>
      </c>
      <c r="AA1002">
        <v>9565</v>
      </c>
      <c r="AB1002">
        <v>9121</v>
      </c>
      <c r="AC1002">
        <v>31243</v>
      </c>
      <c r="AD1002">
        <v>13331</v>
      </c>
      <c r="AE1002">
        <v>13214</v>
      </c>
      <c r="AF1002">
        <v>1555209</v>
      </c>
      <c r="AG1002">
        <v>576775</v>
      </c>
      <c r="AH1002">
        <v>115477</v>
      </c>
      <c r="AI1002">
        <v>978434</v>
      </c>
      <c r="AJ1002">
        <v>207.84</v>
      </c>
      <c r="AK1002">
        <v>287.56099999999998</v>
      </c>
      <c r="AL1002">
        <v>170.53800000000001</v>
      </c>
      <c r="AM1002">
        <v>351.22500000000002</v>
      </c>
      <c r="AN1002">
        <v>159.19900000000001</v>
      </c>
      <c r="AO1002">
        <v>353.01499999999999</v>
      </c>
      <c r="AP1002">
        <v>105.6</v>
      </c>
      <c r="AQ1002">
        <v>116.03749999999999</v>
      </c>
      <c r="AR1002">
        <v>108.1683</v>
      </c>
      <c r="AS1002">
        <v>102.7466</v>
      </c>
      <c r="AT1002">
        <v>7738</v>
      </c>
      <c r="AU1002">
        <v>34.54</v>
      </c>
      <c r="AV1002">
        <v>39</v>
      </c>
      <c r="AW1002">
        <v>411</v>
      </c>
      <c r="AX1002">
        <v>3.8</v>
      </c>
      <c r="AY1002">
        <v>407.20249999999999</v>
      </c>
    </row>
    <row r="1003" spans="1:51">
      <c r="A1003" s="415">
        <v>44713</v>
      </c>
      <c r="E1003">
        <v>1917963</v>
      </c>
      <c r="F1003">
        <v>116603</v>
      </c>
      <c r="G1003">
        <v>964347</v>
      </c>
      <c r="H1003">
        <v>953616</v>
      </c>
      <c r="I1003">
        <v>130408</v>
      </c>
      <c r="J1003">
        <v>110462</v>
      </c>
      <c r="K1003">
        <v>57969</v>
      </c>
      <c r="L1003">
        <v>93819</v>
      </c>
      <c r="M1003">
        <v>104995</v>
      </c>
      <c r="N1003">
        <v>19633</v>
      </c>
      <c r="O1003">
        <v>11814</v>
      </c>
      <c r="P1003">
        <v>24647</v>
      </c>
      <c r="Q1003">
        <v>60537</v>
      </c>
      <c r="R1003">
        <v>378247</v>
      </c>
      <c r="S1003">
        <v>109785</v>
      </c>
      <c r="T1003">
        <v>85286</v>
      </c>
      <c r="U1003">
        <v>368399</v>
      </c>
      <c r="V1003">
        <v>9848</v>
      </c>
      <c r="W1003">
        <v>24001</v>
      </c>
      <c r="X1003">
        <v>43148</v>
      </c>
      <c r="Y1003">
        <v>4321</v>
      </c>
      <c r="Z1003">
        <v>11775</v>
      </c>
      <c r="AA1003">
        <v>9667</v>
      </c>
      <c r="AB1003">
        <v>8997</v>
      </c>
      <c r="AC1003">
        <v>31396</v>
      </c>
      <c r="AD1003">
        <v>14088</v>
      </c>
      <c r="AE1003">
        <v>12779</v>
      </c>
      <c r="AF1003">
        <v>1539717</v>
      </c>
      <c r="AG1003">
        <v>585218</v>
      </c>
      <c r="AH1003">
        <v>115949</v>
      </c>
      <c r="AI1003">
        <v>954499</v>
      </c>
      <c r="AJ1003">
        <v>210.31200000000001</v>
      </c>
      <c r="AK1003">
        <v>288.51600000000002</v>
      </c>
      <c r="AL1003">
        <v>171.21</v>
      </c>
      <c r="AM1003">
        <v>350.64299999999997</v>
      </c>
      <c r="AN1003">
        <v>160.07900000000001</v>
      </c>
      <c r="AO1003">
        <v>349.8</v>
      </c>
      <c r="AP1003">
        <v>105.6</v>
      </c>
      <c r="AQ1003">
        <v>119.9932</v>
      </c>
      <c r="AR1003">
        <v>107.45050000000001</v>
      </c>
      <c r="AS1003">
        <v>101.3331</v>
      </c>
      <c r="AT1003">
        <v>7761</v>
      </c>
      <c r="AU1003">
        <v>34.71</v>
      </c>
      <c r="AV1003">
        <v>38.799999999999997</v>
      </c>
      <c r="AW1003">
        <v>399</v>
      </c>
      <c r="AX1003">
        <v>3.7</v>
      </c>
      <c r="AY1003">
        <v>412.49459999999999</v>
      </c>
    </row>
    <row r="1004" spans="1:51">
      <c r="A1004" s="415">
        <v>44743</v>
      </c>
      <c r="B1004">
        <v>805967</v>
      </c>
      <c r="C1004">
        <v>4.2</v>
      </c>
      <c r="D1004">
        <v>2227.1</v>
      </c>
      <c r="E1004">
        <v>1924328</v>
      </c>
      <c r="F1004">
        <v>127318</v>
      </c>
      <c r="G1004">
        <v>942248</v>
      </c>
      <c r="H1004">
        <v>982080</v>
      </c>
      <c r="I1004">
        <v>135469</v>
      </c>
      <c r="J1004">
        <v>116300</v>
      </c>
      <c r="K1004">
        <v>58848</v>
      </c>
      <c r="L1004">
        <v>94616</v>
      </c>
      <c r="M1004">
        <v>104522</v>
      </c>
      <c r="N1004">
        <v>19890</v>
      </c>
      <c r="O1004">
        <v>12134</v>
      </c>
      <c r="P1004">
        <v>25599</v>
      </c>
      <c r="Q1004">
        <v>60800</v>
      </c>
      <c r="R1004">
        <v>387197</v>
      </c>
      <c r="S1004">
        <v>115433</v>
      </c>
      <c r="T1004">
        <v>84345</v>
      </c>
      <c r="U1004">
        <v>376816</v>
      </c>
      <c r="V1004">
        <v>10381</v>
      </c>
      <c r="W1004">
        <v>24691</v>
      </c>
      <c r="X1004">
        <v>42926</v>
      </c>
      <c r="Y1004">
        <v>4470</v>
      </c>
      <c r="Z1004">
        <v>11975</v>
      </c>
      <c r="AA1004">
        <v>10201</v>
      </c>
      <c r="AB1004">
        <v>9380</v>
      </c>
      <c r="AC1004">
        <v>32871</v>
      </c>
      <c r="AD1004">
        <v>14295</v>
      </c>
      <c r="AE1004">
        <v>12765</v>
      </c>
      <c r="AF1004">
        <v>1537131</v>
      </c>
      <c r="AG1004">
        <v>605264</v>
      </c>
      <c r="AH1004">
        <v>126630</v>
      </c>
      <c r="AI1004">
        <v>931867</v>
      </c>
      <c r="AJ1004">
        <v>214.45500000000001</v>
      </c>
      <c r="AK1004">
        <v>296.72500000000002</v>
      </c>
      <c r="AL1004">
        <v>172.52199999999999</v>
      </c>
      <c r="AM1004">
        <v>351.63900000000001</v>
      </c>
      <c r="AN1004">
        <v>168.05600000000001</v>
      </c>
      <c r="AO1004">
        <v>346.79</v>
      </c>
      <c r="AP1004">
        <v>106</v>
      </c>
      <c r="AQ1004">
        <v>119.7638</v>
      </c>
      <c r="AR1004">
        <v>105.93170000000001</v>
      </c>
      <c r="AS1004">
        <v>101.59950000000001</v>
      </c>
      <c r="AT1004">
        <v>7792</v>
      </c>
      <c r="AU1004">
        <v>34.82</v>
      </c>
      <c r="AV1004">
        <v>38.799999999999997</v>
      </c>
      <c r="AW1004">
        <v>383</v>
      </c>
      <c r="AX1004">
        <v>3.5</v>
      </c>
      <c r="AY1004">
        <v>417.60980000000001</v>
      </c>
    </row>
    <row r="1005" spans="1:51">
      <c r="A1005" s="415">
        <v>44774</v>
      </c>
      <c r="E1005">
        <v>1917606</v>
      </c>
      <c r="F1005">
        <v>128240</v>
      </c>
      <c r="G1005">
        <v>926427</v>
      </c>
      <c r="H1005">
        <v>991179</v>
      </c>
      <c r="I1005">
        <v>136539</v>
      </c>
      <c r="J1005">
        <v>120653</v>
      </c>
      <c r="K1005">
        <v>59338</v>
      </c>
      <c r="L1005">
        <v>96722</v>
      </c>
      <c r="M1005">
        <v>103047</v>
      </c>
      <c r="N1005">
        <v>20705</v>
      </c>
      <c r="O1005">
        <v>11719</v>
      </c>
      <c r="P1005">
        <v>25447</v>
      </c>
      <c r="Q1005">
        <v>61356</v>
      </c>
      <c r="R1005">
        <v>391175</v>
      </c>
      <c r="S1005">
        <v>119648</v>
      </c>
      <c r="T1005">
        <v>83433</v>
      </c>
      <c r="U1005">
        <v>381106</v>
      </c>
      <c r="V1005">
        <v>10069</v>
      </c>
      <c r="W1005">
        <v>24467</v>
      </c>
      <c r="X1005">
        <v>43132</v>
      </c>
      <c r="Y1005">
        <v>4467</v>
      </c>
      <c r="Z1005">
        <v>12098</v>
      </c>
      <c r="AA1005">
        <v>10245</v>
      </c>
      <c r="AB1005">
        <v>9716</v>
      </c>
      <c r="AC1005">
        <v>33313</v>
      </c>
      <c r="AD1005">
        <v>14911</v>
      </c>
      <c r="AE1005">
        <v>12890</v>
      </c>
      <c r="AF1005">
        <v>1526431</v>
      </c>
      <c r="AG1005">
        <v>610073</v>
      </c>
      <c r="AH1005">
        <v>127670</v>
      </c>
      <c r="AI1005">
        <v>916358</v>
      </c>
      <c r="AJ1005">
        <v>216.73400000000001</v>
      </c>
      <c r="AK1005">
        <v>299.589</v>
      </c>
      <c r="AL1005">
        <v>177.268</v>
      </c>
      <c r="AM1005">
        <v>352.92399999999998</v>
      </c>
      <c r="AN1005">
        <v>168.309</v>
      </c>
      <c r="AO1005">
        <v>342.75299999999999</v>
      </c>
      <c r="AP1005">
        <v>106.3</v>
      </c>
      <c r="AQ1005">
        <v>118.8479</v>
      </c>
      <c r="AR1005">
        <v>106.58159999999999</v>
      </c>
      <c r="AS1005">
        <v>101.2975</v>
      </c>
      <c r="AT1005">
        <v>7801</v>
      </c>
      <c r="AU1005">
        <v>34.93</v>
      </c>
      <c r="AV1005">
        <v>38.700000000000003</v>
      </c>
      <c r="AW1005">
        <v>351</v>
      </c>
      <c r="AX1005">
        <v>3.9</v>
      </c>
      <c r="AY1005">
        <v>422.11349999999999</v>
      </c>
    </row>
    <row r="1006" spans="1:51">
      <c r="A1006" s="415">
        <v>44805</v>
      </c>
      <c r="E1006">
        <v>1919931</v>
      </c>
      <c r="F1006">
        <v>139346</v>
      </c>
      <c r="G1006">
        <v>909346</v>
      </c>
      <c r="H1006">
        <v>1010585</v>
      </c>
      <c r="I1006">
        <v>138361</v>
      </c>
      <c r="J1006">
        <v>122883</v>
      </c>
      <c r="K1006">
        <v>59094</v>
      </c>
      <c r="L1006">
        <v>98675</v>
      </c>
      <c r="M1006">
        <v>102677</v>
      </c>
      <c r="N1006">
        <v>21785</v>
      </c>
      <c r="O1006">
        <v>11799</v>
      </c>
      <c r="P1006">
        <v>25580</v>
      </c>
      <c r="Q1006">
        <v>63388</v>
      </c>
      <c r="R1006">
        <v>392877</v>
      </c>
      <c r="S1006">
        <v>121973</v>
      </c>
      <c r="T1006">
        <v>82679</v>
      </c>
      <c r="U1006">
        <v>382963</v>
      </c>
      <c r="V1006">
        <v>9913</v>
      </c>
      <c r="W1006">
        <v>24597</v>
      </c>
      <c r="X1006">
        <v>43306</v>
      </c>
      <c r="Y1006">
        <v>4516</v>
      </c>
      <c r="Z1006">
        <v>11648</v>
      </c>
      <c r="AA1006">
        <v>11412</v>
      </c>
      <c r="AB1006">
        <v>9160</v>
      </c>
      <c r="AC1006">
        <v>32989</v>
      </c>
      <c r="AD1006">
        <v>14741</v>
      </c>
      <c r="AE1006">
        <v>12871</v>
      </c>
      <c r="AF1006">
        <v>1527054</v>
      </c>
      <c r="AG1006">
        <v>627621</v>
      </c>
      <c r="AH1006">
        <v>138600</v>
      </c>
      <c r="AI1006">
        <v>899433</v>
      </c>
      <c r="AJ1006">
        <v>218.50399999999999</v>
      </c>
      <c r="AK1006">
        <v>301.54300000000001</v>
      </c>
      <c r="AL1006">
        <v>177.77099999999999</v>
      </c>
      <c r="AM1006">
        <v>351.70100000000002</v>
      </c>
      <c r="AN1006">
        <v>168.70099999999999</v>
      </c>
      <c r="AO1006">
        <v>336.464</v>
      </c>
      <c r="AP1006">
        <v>105.7</v>
      </c>
      <c r="AQ1006">
        <v>121.224</v>
      </c>
      <c r="AR1006">
        <v>107.3133</v>
      </c>
      <c r="AS1006">
        <v>101.34350000000001</v>
      </c>
      <c r="AT1006">
        <v>7832</v>
      </c>
      <c r="AU1006">
        <v>35.11</v>
      </c>
      <c r="AV1006">
        <v>38.700000000000003</v>
      </c>
      <c r="AW1006">
        <v>442</v>
      </c>
      <c r="AX1006">
        <v>3.4</v>
      </c>
      <c r="AY1006">
        <v>427.96980000000002</v>
      </c>
    </row>
    <row r="1007" spans="1:51">
      <c r="A1007" s="415">
        <v>44835</v>
      </c>
      <c r="B1007">
        <v>806296</v>
      </c>
      <c r="C1007">
        <v>4.4000000000000004</v>
      </c>
      <c r="D1007">
        <v>2247.1999999999998</v>
      </c>
      <c r="E1007">
        <v>1916369</v>
      </c>
      <c r="F1007">
        <v>141153</v>
      </c>
      <c r="G1007">
        <v>898393</v>
      </c>
      <c r="H1007">
        <v>1017976</v>
      </c>
      <c r="I1007">
        <v>143159</v>
      </c>
      <c r="J1007">
        <v>121568</v>
      </c>
      <c r="K1007">
        <v>60500</v>
      </c>
      <c r="L1007">
        <v>98216</v>
      </c>
      <c r="M1007">
        <v>104103</v>
      </c>
      <c r="N1007">
        <v>22149</v>
      </c>
      <c r="O1007">
        <v>11656</v>
      </c>
      <c r="P1007">
        <v>25901</v>
      </c>
      <c r="Q1007">
        <v>62783</v>
      </c>
      <c r="R1007">
        <v>394230</v>
      </c>
      <c r="S1007">
        <v>120448</v>
      </c>
      <c r="T1007">
        <v>83083</v>
      </c>
      <c r="U1007">
        <v>384346</v>
      </c>
      <c r="V1007">
        <v>9884</v>
      </c>
      <c r="W1007">
        <v>24878</v>
      </c>
      <c r="X1007">
        <v>43007</v>
      </c>
      <c r="Y1007">
        <v>4702</v>
      </c>
      <c r="Z1007">
        <v>12368</v>
      </c>
      <c r="AA1007">
        <v>11980</v>
      </c>
      <c r="AB1007">
        <v>9517</v>
      </c>
      <c r="AC1007">
        <v>33195</v>
      </c>
      <c r="AD1007">
        <v>15252</v>
      </c>
      <c r="AE1007">
        <v>13148</v>
      </c>
      <c r="AF1007">
        <v>1522139</v>
      </c>
      <c r="AG1007">
        <v>633631</v>
      </c>
      <c r="AH1007">
        <v>140463</v>
      </c>
      <c r="AI1007">
        <v>888509</v>
      </c>
      <c r="AJ1007">
        <v>219.673</v>
      </c>
      <c r="AK1007">
        <v>306.07900000000001</v>
      </c>
      <c r="AL1007">
        <v>177.779</v>
      </c>
      <c r="AM1007">
        <v>351.12099999999998</v>
      </c>
      <c r="AN1007">
        <v>173.11699999999999</v>
      </c>
      <c r="AO1007">
        <v>333.79599999999999</v>
      </c>
      <c r="AP1007">
        <v>106.7</v>
      </c>
      <c r="AQ1007">
        <v>119.9936</v>
      </c>
      <c r="AR1007">
        <v>106.2505</v>
      </c>
      <c r="AS1007">
        <v>101.0179</v>
      </c>
      <c r="AT1007">
        <v>7847</v>
      </c>
      <c r="AU1007">
        <v>35.270000000000003</v>
      </c>
      <c r="AV1007">
        <v>38.799999999999997</v>
      </c>
      <c r="AW1007">
        <v>394</v>
      </c>
      <c r="AX1007">
        <v>4.0999999999999996</v>
      </c>
      <c r="AY1007">
        <v>434.09100000000001</v>
      </c>
    </row>
    <row r="1008" spans="1:51">
      <c r="A1008" s="415">
        <v>44866</v>
      </c>
      <c r="E1008">
        <v>1918913</v>
      </c>
      <c r="F1008">
        <v>152667</v>
      </c>
      <c r="G1008">
        <v>882720</v>
      </c>
      <c r="H1008">
        <v>1036194</v>
      </c>
      <c r="I1008">
        <v>143638</v>
      </c>
      <c r="J1008">
        <v>119087</v>
      </c>
      <c r="K1008">
        <v>61214</v>
      </c>
      <c r="L1008">
        <v>99591</v>
      </c>
      <c r="M1008">
        <v>106515</v>
      </c>
      <c r="N1008">
        <v>22661</v>
      </c>
      <c r="O1008">
        <v>12151</v>
      </c>
      <c r="P1008">
        <v>25552</v>
      </c>
      <c r="Q1008">
        <v>61685</v>
      </c>
      <c r="R1008">
        <v>396982</v>
      </c>
      <c r="S1008">
        <v>118001</v>
      </c>
      <c r="T1008">
        <v>85163</v>
      </c>
      <c r="U1008">
        <v>386594</v>
      </c>
      <c r="V1008">
        <v>10389</v>
      </c>
      <c r="W1008">
        <v>24622</v>
      </c>
      <c r="X1008">
        <v>42227</v>
      </c>
      <c r="Y1008">
        <v>4739</v>
      </c>
      <c r="Z1008">
        <v>12224</v>
      </c>
      <c r="AA1008">
        <v>12260</v>
      </c>
      <c r="AB1008">
        <v>11109</v>
      </c>
      <c r="AC1008">
        <v>33863</v>
      </c>
      <c r="AD1008">
        <v>15389</v>
      </c>
      <c r="AE1008">
        <v>13739</v>
      </c>
      <c r="AF1008">
        <v>1521931</v>
      </c>
      <c r="AG1008">
        <v>649600</v>
      </c>
      <c r="AH1008">
        <v>152048</v>
      </c>
      <c r="AI1008">
        <v>872331</v>
      </c>
      <c r="AJ1008">
        <v>221.44800000000001</v>
      </c>
      <c r="AK1008">
        <v>307.262</v>
      </c>
      <c r="AL1008">
        <v>178.50800000000001</v>
      </c>
      <c r="AM1008">
        <v>349.97199999999998</v>
      </c>
      <c r="AN1008">
        <v>173.226</v>
      </c>
      <c r="AO1008">
        <v>330.36900000000003</v>
      </c>
      <c r="AP1008">
        <v>106.8</v>
      </c>
      <c r="AQ1008">
        <v>114.2209</v>
      </c>
      <c r="AR1008">
        <v>105.1683</v>
      </c>
      <c r="AS1008">
        <v>100.32040000000001</v>
      </c>
      <c r="AT1008">
        <v>7863</v>
      </c>
      <c r="AU1008">
        <v>35.450000000000003</v>
      </c>
      <c r="AV1008">
        <v>38.5</v>
      </c>
      <c r="AW1008">
        <v>322</v>
      </c>
      <c r="AX1008">
        <v>3.9</v>
      </c>
      <c r="AY1008">
        <v>441.11259999999999</v>
      </c>
    </row>
    <row r="1009" spans="1:51">
      <c r="A1009" s="415">
        <v>44896</v>
      </c>
      <c r="E1009">
        <v>1928393</v>
      </c>
      <c r="F1009">
        <v>159112</v>
      </c>
      <c r="G1009">
        <v>871124</v>
      </c>
      <c r="H1009">
        <v>1057270</v>
      </c>
      <c r="I1009">
        <v>146416</v>
      </c>
      <c r="J1009">
        <v>123302</v>
      </c>
      <c r="K1009">
        <v>61940</v>
      </c>
      <c r="L1009">
        <v>101367</v>
      </c>
      <c r="M1009">
        <v>107765</v>
      </c>
      <c r="N1009">
        <v>22971</v>
      </c>
      <c r="O1009">
        <v>11665</v>
      </c>
      <c r="P1009">
        <v>25351</v>
      </c>
      <c r="Q1009">
        <v>62941</v>
      </c>
      <c r="R1009">
        <v>404031</v>
      </c>
      <c r="S1009">
        <v>122251</v>
      </c>
      <c r="T1009">
        <v>86645</v>
      </c>
      <c r="U1009">
        <v>393555</v>
      </c>
      <c r="V1009">
        <v>10477</v>
      </c>
      <c r="W1009">
        <v>24380</v>
      </c>
      <c r="X1009">
        <v>43226</v>
      </c>
      <c r="Y1009">
        <v>4911</v>
      </c>
      <c r="Z1009">
        <v>12513</v>
      </c>
      <c r="AA1009">
        <v>12725</v>
      </c>
      <c r="AB1009">
        <v>9437</v>
      </c>
      <c r="AC1009">
        <v>35319</v>
      </c>
      <c r="AD1009">
        <v>15632</v>
      </c>
      <c r="AE1009">
        <v>13667</v>
      </c>
      <c r="AF1009">
        <v>1524362</v>
      </c>
      <c r="AG1009">
        <v>663715</v>
      </c>
      <c r="AH1009">
        <v>158487</v>
      </c>
      <c r="AI1009">
        <v>860647</v>
      </c>
      <c r="AJ1009">
        <v>223.07300000000001</v>
      </c>
      <c r="AK1009">
        <v>307.43799999999999</v>
      </c>
      <c r="AL1009">
        <v>178.55099999999999</v>
      </c>
      <c r="AM1009">
        <v>348.94499999999999</v>
      </c>
      <c r="AN1009">
        <v>173.29300000000001</v>
      </c>
      <c r="AO1009">
        <v>326.44900000000001</v>
      </c>
      <c r="AP1009">
        <v>106.9</v>
      </c>
      <c r="AQ1009">
        <v>110.7127</v>
      </c>
      <c r="AR1009">
        <v>105.55</v>
      </c>
      <c r="AS1009">
        <v>98.942300000000003</v>
      </c>
      <c r="AT1009">
        <v>7885</v>
      </c>
      <c r="AU1009">
        <v>35.65</v>
      </c>
      <c r="AV1009">
        <v>38.700000000000003</v>
      </c>
      <c r="AW1009">
        <v>395</v>
      </c>
      <c r="AX1009">
        <v>4.4000000000000004</v>
      </c>
      <c r="AY1009">
        <v>449.73079999999999</v>
      </c>
    </row>
    <row r="1010" spans="1:51">
      <c r="A1010" s="415">
        <v>44927</v>
      </c>
      <c r="B1010">
        <v>810791</v>
      </c>
      <c r="C1010">
        <v>4.4000000000000004</v>
      </c>
      <c r="D1010">
        <v>2291.9</v>
      </c>
      <c r="E1010">
        <v>1957962</v>
      </c>
      <c r="F1010">
        <v>172895</v>
      </c>
      <c r="G1010">
        <v>863557</v>
      </c>
      <c r="H1010">
        <v>1094405</v>
      </c>
      <c r="I1010">
        <v>147136</v>
      </c>
      <c r="J1010">
        <v>124606</v>
      </c>
      <c r="K1010">
        <v>62641</v>
      </c>
      <c r="L1010">
        <v>102034</v>
      </c>
      <c r="M1010">
        <v>110615</v>
      </c>
      <c r="N1010">
        <v>24252</v>
      </c>
      <c r="O1010">
        <v>12131</v>
      </c>
      <c r="P1010">
        <v>24942</v>
      </c>
      <c r="Q1010">
        <v>64292</v>
      </c>
      <c r="R1010">
        <v>412065</v>
      </c>
      <c r="S1010">
        <v>123583</v>
      </c>
      <c r="T1010">
        <v>88932</v>
      </c>
      <c r="U1010">
        <v>401707</v>
      </c>
      <c r="V1010">
        <v>10358</v>
      </c>
      <c r="W1010">
        <v>23853</v>
      </c>
      <c r="X1010">
        <v>45007</v>
      </c>
      <c r="Y1010">
        <v>4816</v>
      </c>
      <c r="Z1010">
        <v>13094</v>
      </c>
      <c r="AA1010">
        <v>13132</v>
      </c>
      <c r="AB1010">
        <v>10355</v>
      </c>
      <c r="AC1010">
        <v>36078</v>
      </c>
      <c r="AD1010">
        <v>15512</v>
      </c>
      <c r="AE1010">
        <v>14381</v>
      </c>
      <c r="AF1010">
        <v>1545897</v>
      </c>
      <c r="AG1010">
        <v>692699</v>
      </c>
      <c r="AH1010">
        <v>172439</v>
      </c>
      <c r="AI1010">
        <v>853199</v>
      </c>
      <c r="AJ1010">
        <v>228.07</v>
      </c>
      <c r="AK1010">
        <v>322.36900000000003</v>
      </c>
      <c r="AL1010">
        <v>185.09800000000001</v>
      </c>
      <c r="AM1010">
        <v>349.399</v>
      </c>
      <c r="AN1010">
        <v>176.52699999999999</v>
      </c>
      <c r="AO1010">
        <v>327.33800000000002</v>
      </c>
      <c r="AP1010">
        <v>106.5</v>
      </c>
      <c r="AQ1010">
        <v>118.248</v>
      </c>
      <c r="AR1010">
        <v>110.9019</v>
      </c>
      <c r="AS1010">
        <v>100.8135</v>
      </c>
      <c r="AT1010">
        <v>7932</v>
      </c>
      <c r="AU1010">
        <v>35.6</v>
      </c>
      <c r="AV1010">
        <v>39.6</v>
      </c>
      <c r="AW1010">
        <v>309</v>
      </c>
      <c r="AX1010">
        <v>6.9</v>
      </c>
      <c r="AY1010">
        <v>456.3193</v>
      </c>
    </row>
    <row r="1011" spans="1:51">
      <c r="A1011" s="415">
        <v>44958</v>
      </c>
      <c r="E1011">
        <v>1976696</v>
      </c>
      <c r="F1011">
        <v>179599</v>
      </c>
      <c r="G1011">
        <v>859624</v>
      </c>
      <c r="H1011">
        <v>1117072</v>
      </c>
      <c r="I1011">
        <v>147537</v>
      </c>
      <c r="J1011">
        <v>126475</v>
      </c>
      <c r="K1011">
        <v>65267</v>
      </c>
      <c r="L1011">
        <v>102771</v>
      </c>
      <c r="M1011">
        <v>112480</v>
      </c>
      <c r="N1011">
        <v>24793</v>
      </c>
      <c r="O1011">
        <v>12873</v>
      </c>
      <c r="P1011">
        <v>25978</v>
      </c>
      <c r="Q1011">
        <v>64156</v>
      </c>
      <c r="R1011">
        <v>421141</v>
      </c>
      <c r="S1011">
        <v>125597</v>
      </c>
      <c r="T1011">
        <v>90699</v>
      </c>
      <c r="U1011">
        <v>410866</v>
      </c>
      <c r="V1011">
        <v>10275</v>
      </c>
      <c r="W1011">
        <v>24946</v>
      </c>
      <c r="X1011">
        <v>44694</v>
      </c>
      <c r="Y1011">
        <v>4732</v>
      </c>
      <c r="Z1011">
        <v>13136</v>
      </c>
      <c r="AA1011">
        <v>13532</v>
      </c>
      <c r="AB1011">
        <v>10525</v>
      </c>
      <c r="AC1011">
        <v>38804</v>
      </c>
      <c r="AD1011">
        <v>15934</v>
      </c>
      <c r="AE1011">
        <v>14429</v>
      </c>
      <c r="AF1011">
        <v>1555555</v>
      </c>
      <c r="AG1011">
        <v>706206</v>
      </c>
      <c r="AH1011">
        <v>179126</v>
      </c>
      <c r="AI1011">
        <v>849349</v>
      </c>
      <c r="AJ1011">
        <v>229.30199999999999</v>
      </c>
      <c r="AK1011">
        <v>326.24900000000002</v>
      </c>
      <c r="AL1011">
        <v>185.51900000000001</v>
      </c>
      <c r="AM1011">
        <v>348.90499999999997</v>
      </c>
      <c r="AN1011">
        <v>176.578</v>
      </c>
      <c r="AO1011">
        <v>330.53199999999998</v>
      </c>
      <c r="AP1011">
        <v>106.6</v>
      </c>
      <c r="AQ1011">
        <v>120.49469999999999</v>
      </c>
      <c r="AR1011">
        <v>112.021</v>
      </c>
      <c r="AS1011">
        <v>99.870199999999997</v>
      </c>
      <c r="AT1011">
        <v>7943</v>
      </c>
      <c r="AU1011">
        <v>35.880000000000003</v>
      </c>
      <c r="AV1011">
        <v>39</v>
      </c>
      <c r="AW1011">
        <v>362</v>
      </c>
      <c r="AX1011">
        <v>6.6</v>
      </c>
      <c r="AY1011">
        <v>461.36840000000001</v>
      </c>
    </row>
    <row r="1012" spans="1:51">
      <c r="A1012" s="415">
        <v>44986</v>
      </c>
      <c r="E1012">
        <v>1996401</v>
      </c>
      <c r="F1012">
        <v>186966</v>
      </c>
      <c r="G1012">
        <v>853359</v>
      </c>
      <c r="H1012">
        <v>1143042</v>
      </c>
      <c r="I1012">
        <v>149202</v>
      </c>
      <c r="J1012">
        <v>131272</v>
      </c>
      <c r="K1012">
        <v>66014</v>
      </c>
      <c r="L1012">
        <v>103307</v>
      </c>
      <c r="M1012">
        <v>116306</v>
      </c>
      <c r="N1012">
        <v>25082</v>
      </c>
      <c r="O1012">
        <v>13155</v>
      </c>
      <c r="P1012">
        <v>26876</v>
      </c>
      <c r="Q1012">
        <v>63955</v>
      </c>
      <c r="R1012">
        <v>432650</v>
      </c>
      <c r="S1012">
        <v>130406</v>
      </c>
      <c r="T1012">
        <v>93975</v>
      </c>
      <c r="U1012">
        <v>422504</v>
      </c>
      <c r="V1012">
        <v>10147</v>
      </c>
      <c r="W1012">
        <v>25639</v>
      </c>
      <c r="X1012">
        <v>44082</v>
      </c>
      <c r="Y1012">
        <v>4886</v>
      </c>
      <c r="Z1012">
        <v>13083</v>
      </c>
      <c r="AA1012">
        <v>14819</v>
      </c>
      <c r="AB1012">
        <v>12305</v>
      </c>
      <c r="AC1012">
        <v>38385</v>
      </c>
      <c r="AD1012">
        <v>16104</v>
      </c>
      <c r="AE1012">
        <v>14569</v>
      </c>
      <c r="AF1012">
        <v>1563750</v>
      </c>
      <c r="AG1012">
        <v>720538</v>
      </c>
      <c r="AH1012">
        <v>186441</v>
      </c>
      <c r="AI1012">
        <v>843212</v>
      </c>
      <c r="AJ1012">
        <v>230.84700000000001</v>
      </c>
      <c r="AK1012">
        <v>326.83100000000002</v>
      </c>
      <c r="AL1012">
        <v>185.84200000000001</v>
      </c>
      <c r="AM1012">
        <v>349.96100000000001</v>
      </c>
      <c r="AN1012">
        <v>176.774</v>
      </c>
      <c r="AO1012">
        <v>331.72899999999998</v>
      </c>
      <c r="AP1012">
        <v>106.5</v>
      </c>
      <c r="AQ1012">
        <v>114.056</v>
      </c>
      <c r="AR1012">
        <v>107.1484</v>
      </c>
      <c r="AS1012">
        <v>98.827299999999994</v>
      </c>
      <c r="AT1012">
        <v>7926</v>
      </c>
      <c r="AU1012">
        <v>36</v>
      </c>
      <c r="AV1012">
        <v>38.799999999999997</v>
      </c>
      <c r="AW1012">
        <v>301</v>
      </c>
      <c r="AX1012">
        <v>5.6</v>
      </c>
      <c r="AY1012">
        <v>464.92039999999997</v>
      </c>
    </row>
    <row r="1013" spans="1:51">
      <c r="A1013" s="415">
        <v>45017</v>
      </c>
      <c r="B1013">
        <v>819015</v>
      </c>
      <c r="C1013">
        <v>4.4000000000000004</v>
      </c>
      <c r="D1013">
        <v>2348.6999999999998</v>
      </c>
      <c r="E1013">
        <v>2023621</v>
      </c>
      <c r="F1013">
        <v>198783</v>
      </c>
      <c r="G1013">
        <v>854124</v>
      </c>
      <c r="H1013">
        <v>1169497</v>
      </c>
      <c r="I1013">
        <v>153038</v>
      </c>
      <c r="J1013">
        <v>136233</v>
      </c>
      <c r="K1013">
        <v>66814</v>
      </c>
      <c r="L1013">
        <v>102561</v>
      </c>
      <c r="M1013">
        <v>116766</v>
      </c>
      <c r="N1013">
        <v>25909</v>
      </c>
      <c r="O1013">
        <v>12958</v>
      </c>
      <c r="P1013">
        <v>26859</v>
      </c>
      <c r="Q1013">
        <v>66178</v>
      </c>
      <c r="R1013">
        <v>439794</v>
      </c>
      <c r="S1013">
        <v>135164</v>
      </c>
      <c r="T1013">
        <v>93312</v>
      </c>
      <c r="U1013">
        <v>429037</v>
      </c>
      <c r="V1013">
        <v>10757</v>
      </c>
      <c r="W1013">
        <v>25700</v>
      </c>
      <c r="X1013">
        <v>44761</v>
      </c>
      <c r="Y1013">
        <v>4941</v>
      </c>
      <c r="Z1013">
        <v>12869</v>
      </c>
      <c r="AA1013">
        <v>14963</v>
      </c>
      <c r="AB1013">
        <v>12719</v>
      </c>
      <c r="AC1013">
        <v>38596</v>
      </c>
      <c r="AD1013">
        <v>17040</v>
      </c>
      <c r="AE1013">
        <v>15039</v>
      </c>
      <c r="AF1013">
        <v>1583827</v>
      </c>
      <c r="AG1013">
        <v>740460</v>
      </c>
      <c r="AH1013">
        <v>198355</v>
      </c>
      <c r="AI1013">
        <v>843367</v>
      </c>
      <c r="AJ1013">
        <v>232.05099999999999</v>
      </c>
      <c r="AK1013">
        <v>327.089</v>
      </c>
      <c r="AL1013">
        <v>186.464</v>
      </c>
      <c r="AM1013">
        <v>350.66300000000001</v>
      </c>
      <c r="AN1013">
        <v>176.464</v>
      </c>
      <c r="AO1013">
        <v>333.36599999999999</v>
      </c>
      <c r="AP1013">
        <v>106.8</v>
      </c>
      <c r="AQ1013">
        <v>113.1384</v>
      </c>
      <c r="AR1013">
        <v>108.1525</v>
      </c>
      <c r="AS1013">
        <v>99.448300000000003</v>
      </c>
      <c r="AT1013">
        <v>7955</v>
      </c>
      <c r="AU1013">
        <v>36.130000000000003</v>
      </c>
      <c r="AV1013">
        <v>38.9</v>
      </c>
      <c r="AW1013">
        <v>382</v>
      </c>
      <c r="AX1013">
        <v>4.0999999999999996</v>
      </c>
      <c r="AY1013">
        <v>466.31880000000001</v>
      </c>
    </row>
    <row r="1014" spans="1:51">
      <c r="A1014" s="415">
        <v>45047</v>
      </c>
      <c r="E1014">
        <v>2054535</v>
      </c>
      <c r="F1014">
        <v>197375</v>
      </c>
      <c r="G1014">
        <v>871099</v>
      </c>
      <c r="H1014">
        <v>1183436</v>
      </c>
      <c r="I1014">
        <v>155045</v>
      </c>
      <c r="J1014">
        <v>138445</v>
      </c>
      <c r="K1014">
        <v>66112</v>
      </c>
      <c r="L1014">
        <v>103008</v>
      </c>
      <c r="M1014">
        <v>121122</v>
      </c>
      <c r="N1014">
        <v>26370</v>
      </c>
      <c r="O1014">
        <v>14576</v>
      </c>
      <c r="P1014">
        <v>27393</v>
      </c>
      <c r="Q1014">
        <v>65601</v>
      </c>
      <c r="R1014">
        <v>450845</v>
      </c>
      <c r="S1014">
        <v>137518</v>
      </c>
      <c r="T1014">
        <v>97825</v>
      </c>
      <c r="U1014">
        <v>440058</v>
      </c>
      <c r="V1014">
        <v>10787</v>
      </c>
      <c r="W1014">
        <v>26164</v>
      </c>
      <c r="X1014">
        <v>44762</v>
      </c>
      <c r="Y1014">
        <v>4933</v>
      </c>
      <c r="Z1014">
        <v>12820</v>
      </c>
      <c r="AA1014">
        <v>15806</v>
      </c>
      <c r="AB1014">
        <v>12277</v>
      </c>
      <c r="AC1014">
        <v>39737</v>
      </c>
      <c r="AD1014">
        <v>17680</v>
      </c>
      <c r="AE1014">
        <v>15070</v>
      </c>
      <c r="AF1014">
        <v>1603691</v>
      </c>
      <c r="AG1014">
        <v>743379</v>
      </c>
      <c r="AH1014">
        <v>196940</v>
      </c>
      <c r="AI1014">
        <v>860312</v>
      </c>
      <c r="AJ1014">
        <v>233.929</v>
      </c>
      <c r="AK1014">
        <v>329.01900000000001</v>
      </c>
      <c r="AL1014">
        <v>186.50700000000001</v>
      </c>
      <c r="AM1014">
        <v>350.01799999999997</v>
      </c>
      <c r="AN1014">
        <v>176.68700000000001</v>
      </c>
      <c r="AO1014">
        <v>337.47300000000001</v>
      </c>
      <c r="AP1014">
        <v>106.9</v>
      </c>
      <c r="AQ1014">
        <v>116.3625</v>
      </c>
      <c r="AR1014">
        <v>106.78149999999999</v>
      </c>
      <c r="AS1014">
        <v>99.322000000000003</v>
      </c>
      <c r="AT1014">
        <v>7965</v>
      </c>
      <c r="AU1014">
        <v>36.28</v>
      </c>
      <c r="AV1014">
        <v>38.9</v>
      </c>
      <c r="AW1014">
        <v>381</v>
      </c>
      <c r="AX1014">
        <v>3.5</v>
      </c>
      <c r="AY1014">
        <v>471.16219999999998</v>
      </c>
    </row>
    <row r="1015" spans="1:51">
      <c r="A1015" s="415">
        <v>45078</v>
      </c>
      <c r="E1015">
        <v>2071559</v>
      </c>
      <c r="F1015">
        <v>200783</v>
      </c>
      <c r="G1015">
        <v>878384</v>
      </c>
      <c r="H1015">
        <v>1193175</v>
      </c>
      <c r="I1015">
        <v>153368</v>
      </c>
      <c r="J1015">
        <v>138832</v>
      </c>
      <c r="K1015">
        <v>65920</v>
      </c>
      <c r="L1015">
        <v>102304</v>
      </c>
      <c r="M1015">
        <v>123612</v>
      </c>
      <c r="N1015">
        <v>26920</v>
      </c>
      <c r="O1015">
        <v>14875</v>
      </c>
      <c r="P1015">
        <v>28287</v>
      </c>
      <c r="Q1015">
        <v>65149</v>
      </c>
      <c r="R1015">
        <v>456450</v>
      </c>
      <c r="S1015">
        <v>137929</v>
      </c>
      <c r="T1015">
        <v>99500</v>
      </c>
      <c r="U1015">
        <v>445571</v>
      </c>
      <c r="V1015">
        <v>10879</v>
      </c>
      <c r="W1015">
        <v>26883</v>
      </c>
      <c r="X1015">
        <v>44419</v>
      </c>
      <c r="Y1015">
        <v>4629</v>
      </c>
      <c r="Z1015">
        <v>13150</v>
      </c>
      <c r="AA1015">
        <v>16907</v>
      </c>
      <c r="AB1015">
        <v>11857</v>
      </c>
      <c r="AC1015">
        <v>41399</v>
      </c>
      <c r="AD1015">
        <v>17816</v>
      </c>
      <c r="AE1015">
        <v>15063</v>
      </c>
      <c r="AF1015">
        <v>1615110</v>
      </c>
      <c r="AG1015">
        <v>747605</v>
      </c>
      <c r="AH1015">
        <v>200359</v>
      </c>
      <c r="AI1015">
        <v>867505</v>
      </c>
      <c r="AJ1015">
        <v>233.91900000000001</v>
      </c>
      <c r="AK1015">
        <v>328.774</v>
      </c>
      <c r="AL1015">
        <v>186.57900000000001</v>
      </c>
      <c r="AM1015">
        <v>349.916</v>
      </c>
      <c r="AN1015">
        <v>176.73</v>
      </c>
      <c r="AO1015">
        <v>337.33600000000001</v>
      </c>
      <c r="AP1015">
        <v>106.8</v>
      </c>
      <c r="AQ1015">
        <v>114.2216</v>
      </c>
      <c r="AR1015">
        <v>104.3612</v>
      </c>
      <c r="AS1015">
        <v>99.0364</v>
      </c>
      <c r="AT1015">
        <v>8006</v>
      </c>
      <c r="AU1015">
        <v>36.35</v>
      </c>
      <c r="AV1015">
        <v>39</v>
      </c>
      <c r="AW1015">
        <v>417</v>
      </c>
      <c r="AX1015">
        <v>3.6</v>
      </c>
      <c r="AY1015">
        <v>474.1456</v>
      </c>
    </row>
    <row r="1016" spans="1:51">
      <c r="A1016" s="415">
        <v>45108</v>
      </c>
      <c r="B1016">
        <v>842312</v>
      </c>
      <c r="C1016">
        <v>4.4000000000000004</v>
      </c>
      <c r="D1016">
        <v>2418.3000000000002</v>
      </c>
      <c r="E1016">
        <v>2085773</v>
      </c>
      <c r="F1016">
        <v>202639</v>
      </c>
      <c r="G1016">
        <v>892997</v>
      </c>
      <c r="H1016">
        <v>1192776</v>
      </c>
      <c r="I1016">
        <v>153361</v>
      </c>
      <c r="J1016">
        <v>138126</v>
      </c>
      <c r="K1016">
        <v>66350</v>
      </c>
      <c r="L1016">
        <v>101662</v>
      </c>
      <c r="M1016">
        <v>123878</v>
      </c>
      <c r="N1016">
        <v>26589</v>
      </c>
      <c r="O1016">
        <v>14660</v>
      </c>
      <c r="P1016">
        <v>27471</v>
      </c>
      <c r="Q1016">
        <v>64145</v>
      </c>
      <c r="R1016">
        <v>453224</v>
      </c>
      <c r="S1016">
        <v>137096</v>
      </c>
      <c r="T1016">
        <v>100239</v>
      </c>
      <c r="U1016">
        <v>441999</v>
      </c>
      <c r="V1016">
        <v>11225</v>
      </c>
      <c r="W1016">
        <v>26097</v>
      </c>
      <c r="X1016">
        <v>43956</v>
      </c>
      <c r="Y1016">
        <v>4310</v>
      </c>
      <c r="Z1016">
        <v>12977</v>
      </c>
      <c r="AA1016">
        <v>17619</v>
      </c>
      <c r="AB1016">
        <v>11035</v>
      </c>
      <c r="AC1016">
        <v>39843</v>
      </c>
      <c r="AD1016">
        <v>17620</v>
      </c>
      <c r="AE1016">
        <v>15282</v>
      </c>
      <c r="AF1016">
        <v>1632549</v>
      </c>
      <c r="AG1016">
        <v>750777</v>
      </c>
      <c r="AH1016">
        <v>202257</v>
      </c>
      <c r="AI1016">
        <v>881772</v>
      </c>
      <c r="AJ1016">
        <v>235.053</v>
      </c>
      <c r="AK1016">
        <v>331.46100000000001</v>
      </c>
      <c r="AL1016">
        <v>189.982</v>
      </c>
      <c r="AM1016">
        <v>351.29199999999997</v>
      </c>
      <c r="AN1016">
        <v>174.61500000000001</v>
      </c>
      <c r="AO1016">
        <v>334.512</v>
      </c>
      <c r="AP1016">
        <v>106.4</v>
      </c>
      <c r="AQ1016">
        <v>112.623</v>
      </c>
      <c r="AR1016">
        <v>104.86750000000001</v>
      </c>
      <c r="AS1016">
        <v>99.136399999999995</v>
      </c>
      <c r="AT1016">
        <v>8016</v>
      </c>
      <c r="AU1016">
        <v>36.72</v>
      </c>
      <c r="AV1016">
        <v>39</v>
      </c>
      <c r="AW1016">
        <v>377</v>
      </c>
      <c r="AX1016">
        <v>3.9</v>
      </c>
      <c r="AY1016">
        <v>476.3886</v>
      </c>
    </row>
    <row r="1017" spans="1:51">
      <c r="A1017" s="415">
        <v>45139</v>
      </c>
      <c r="E1017">
        <v>2108277</v>
      </c>
      <c r="F1017">
        <v>207094</v>
      </c>
      <c r="G1017">
        <v>893316</v>
      </c>
      <c r="H1017">
        <v>1214961</v>
      </c>
      <c r="I1017">
        <v>153906</v>
      </c>
      <c r="J1017">
        <v>140022</v>
      </c>
      <c r="K1017">
        <v>66764</v>
      </c>
      <c r="L1017">
        <v>103583</v>
      </c>
      <c r="M1017">
        <v>124999</v>
      </c>
      <c r="N1017">
        <v>27098</v>
      </c>
      <c r="O1017">
        <v>14907</v>
      </c>
      <c r="P1017">
        <v>28056</v>
      </c>
      <c r="Q1017">
        <v>65206</v>
      </c>
      <c r="R1017">
        <v>461709</v>
      </c>
      <c r="S1017">
        <v>139092</v>
      </c>
      <c r="T1017">
        <v>100559</v>
      </c>
      <c r="U1017">
        <v>450501</v>
      </c>
      <c r="V1017">
        <v>11208</v>
      </c>
      <c r="W1017">
        <v>26684</v>
      </c>
      <c r="X1017">
        <v>44958</v>
      </c>
      <c r="Y1017">
        <v>4324</v>
      </c>
      <c r="Z1017">
        <v>13000</v>
      </c>
      <c r="AA1017">
        <v>18265</v>
      </c>
      <c r="AB1017">
        <v>11522</v>
      </c>
      <c r="AC1017">
        <v>41970</v>
      </c>
      <c r="AD1017">
        <v>18064</v>
      </c>
      <c r="AE1017">
        <v>15957</v>
      </c>
      <c r="AF1017">
        <v>1646568</v>
      </c>
      <c r="AG1017">
        <v>764460</v>
      </c>
      <c r="AH1017">
        <v>206753</v>
      </c>
      <c r="AI1017">
        <v>882108</v>
      </c>
      <c r="AJ1017">
        <v>236.77099999999999</v>
      </c>
      <c r="AK1017">
        <v>332.26799999999997</v>
      </c>
      <c r="AL1017">
        <v>190.006</v>
      </c>
      <c r="AM1017">
        <v>351.56</v>
      </c>
      <c r="AN1017">
        <v>174.767</v>
      </c>
      <c r="AO1017">
        <v>333.79399999999998</v>
      </c>
      <c r="AP1017">
        <v>106.8</v>
      </c>
      <c r="AQ1017">
        <v>111.1798</v>
      </c>
      <c r="AR1017">
        <v>104.91379999999999</v>
      </c>
      <c r="AS1017">
        <v>98.391999999999996</v>
      </c>
      <c r="AT1017">
        <v>8042</v>
      </c>
      <c r="AU1017">
        <v>36.799999999999997</v>
      </c>
      <c r="AV1017">
        <v>39.1</v>
      </c>
      <c r="AW1017">
        <v>404</v>
      </c>
      <c r="AX1017">
        <v>3.9</v>
      </c>
      <c r="AY1017">
        <v>479.31920000000002</v>
      </c>
    </row>
    <row r="1018" spans="1:51">
      <c r="A1018" s="415">
        <v>45170</v>
      </c>
      <c r="E1018">
        <v>2123480</v>
      </c>
      <c r="F1018">
        <v>205067</v>
      </c>
      <c r="G1018">
        <v>897219</v>
      </c>
      <c r="H1018">
        <v>1226261</v>
      </c>
      <c r="I1018">
        <v>155371</v>
      </c>
      <c r="J1018">
        <v>142949</v>
      </c>
      <c r="K1018">
        <v>67719</v>
      </c>
      <c r="L1018">
        <v>103302</v>
      </c>
      <c r="M1018">
        <v>127307</v>
      </c>
      <c r="N1018">
        <v>26141</v>
      </c>
      <c r="O1018">
        <v>14893</v>
      </c>
      <c r="P1018">
        <v>28795</v>
      </c>
      <c r="Q1018">
        <v>65334</v>
      </c>
      <c r="R1018">
        <v>470539</v>
      </c>
      <c r="S1018">
        <v>141866</v>
      </c>
      <c r="T1018">
        <v>102673</v>
      </c>
      <c r="U1018">
        <v>459451</v>
      </c>
      <c r="V1018">
        <v>11088</v>
      </c>
      <c r="W1018">
        <v>27363</v>
      </c>
      <c r="X1018">
        <v>45553</v>
      </c>
      <c r="Y1018">
        <v>4779</v>
      </c>
      <c r="Z1018">
        <v>13475</v>
      </c>
      <c r="AA1018">
        <v>18814</v>
      </c>
      <c r="AB1018">
        <v>12375</v>
      </c>
      <c r="AC1018">
        <v>42418</v>
      </c>
      <c r="AD1018">
        <v>18449</v>
      </c>
      <c r="AE1018">
        <v>15606</v>
      </c>
      <c r="AF1018">
        <v>1652940</v>
      </c>
      <c r="AG1018">
        <v>766810</v>
      </c>
      <c r="AH1018">
        <v>204670</v>
      </c>
      <c r="AI1018">
        <v>886131</v>
      </c>
      <c r="AJ1018">
        <v>238.661</v>
      </c>
      <c r="AK1018">
        <v>333.505</v>
      </c>
      <c r="AL1018">
        <v>190.392</v>
      </c>
      <c r="AM1018">
        <v>352.60300000000001</v>
      </c>
      <c r="AN1018">
        <v>174.86199999999999</v>
      </c>
      <c r="AO1018">
        <v>332.09800000000001</v>
      </c>
      <c r="AP1018">
        <v>105.4</v>
      </c>
      <c r="AQ1018">
        <v>109.0222</v>
      </c>
      <c r="AR1018">
        <v>104.2101</v>
      </c>
      <c r="AS1018">
        <v>98.951700000000002</v>
      </c>
      <c r="AT1018">
        <v>8053</v>
      </c>
      <c r="AU1018">
        <v>36.869999999999997</v>
      </c>
      <c r="AV1018">
        <v>39</v>
      </c>
      <c r="AW1018">
        <v>428</v>
      </c>
      <c r="AX1018">
        <v>3.8</v>
      </c>
      <c r="AY1018">
        <v>481.25459999999998</v>
      </c>
    </row>
    <row r="1019" spans="1:51">
      <c r="A1019" s="415">
        <v>45200</v>
      </c>
      <c r="B1019">
        <v>852209</v>
      </c>
      <c r="C1019">
        <v>4.5</v>
      </c>
      <c r="D1019">
        <v>2497.3000000000002</v>
      </c>
      <c r="E1019">
        <v>2142735</v>
      </c>
      <c r="F1019">
        <v>218403</v>
      </c>
      <c r="G1019">
        <v>897269</v>
      </c>
      <c r="H1019">
        <v>1245466</v>
      </c>
      <c r="I1019">
        <v>150797</v>
      </c>
      <c r="J1019">
        <v>144732</v>
      </c>
      <c r="K1019">
        <v>67828</v>
      </c>
      <c r="L1019">
        <v>104151</v>
      </c>
      <c r="M1019">
        <v>130820</v>
      </c>
      <c r="N1019">
        <v>26084</v>
      </c>
      <c r="O1019">
        <v>15969</v>
      </c>
      <c r="P1019">
        <v>29834</v>
      </c>
      <c r="Q1019">
        <v>65153</v>
      </c>
      <c r="R1019">
        <v>478106</v>
      </c>
      <c r="S1019">
        <v>143644</v>
      </c>
      <c r="T1019">
        <v>106173</v>
      </c>
      <c r="U1019">
        <v>466762</v>
      </c>
      <c r="V1019">
        <v>11344</v>
      </c>
      <c r="W1019">
        <v>28631</v>
      </c>
      <c r="X1019">
        <v>44946</v>
      </c>
      <c r="Y1019">
        <v>4762</v>
      </c>
      <c r="Z1019">
        <v>13293</v>
      </c>
      <c r="AA1019">
        <v>19003</v>
      </c>
      <c r="AB1019">
        <v>12129</v>
      </c>
      <c r="AC1019">
        <v>42752</v>
      </c>
      <c r="AD1019">
        <v>18569</v>
      </c>
      <c r="AE1019">
        <v>15715</v>
      </c>
      <c r="AF1019">
        <v>1664629</v>
      </c>
      <c r="AG1019">
        <v>778704</v>
      </c>
      <c r="AH1019">
        <v>218055</v>
      </c>
      <c r="AI1019">
        <v>885925</v>
      </c>
      <c r="AJ1019">
        <v>239.108</v>
      </c>
      <c r="AK1019">
        <v>334.67599999999999</v>
      </c>
      <c r="AL1019">
        <v>190.37700000000001</v>
      </c>
      <c r="AM1019">
        <v>352.36599999999999</v>
      </c>
      <c r="AN1019">
        <v>174.42500000000001</v>
      </c>
      <c r="AO1019">
        <v>328.74299999999999</v>
      </c>
      <c r="AP1019">
        <v>104.8</v>
      </c>
      <c r="AQ1019">
        <v>109.9464</v>
      </c>
      <c r="AR1019">
        <v>105.3489</v>
      </c>
      <c r="AS1019">
        <v>98.914699999999996</v>
      </c>
      <c r="AT1019">
        <v>8080</v>
      </c>
      <c r="AU1019">
        <v>37.020000000000003</v>
      </c>
      <c r="AV1019">
        <v>39.1</v>
      </c>
      <c r="AW1019">
        <v>420</v>
      </c>
      <c r="AX1019">
        <v>4</v>
      </c>
      <c r="AY1019">
        <v>483.41559999999998</v>
      </c>
    </row>
    <row r="1020" spans="1:51">
      <c r="A1020" s="415">
        <v>45231</v>
      </c>
      <c r="E1020">
        <v>2167301</v>
      </c>
      <c r="F1020">
        <v>226215</v>
      </c>
      <c r="G1020">
        <v>902002</v>
      </c>
      <c r="H1020">
        <v>1265298</v>
      </c>
      <c r="I1020">
        <v>150664</v>
      </c>
      <c r="J1020">
        <v>152008</v>
      </c>
      <c r="K1020">
        <v>68880</v>
      </c>
      <c r="L1020">
        <v>104638</v>
      </c>
      <c r="M1020">
        <v>132497</v>
      </c>
      <c r="N1020">
        <v>25738</v>
      </c>
      <c r="O1020">
        <v>16567</v>
      </c>
      <c r="P1020">
        <v>30948</v>
      </c>
      <c r="Q1020">
        <v>65622</v>
      </c>
      <c r="R1020">
        <v>486700</v>
      </c>
      <c r="S1020">
        <v>150858</v>
      </c>
      <c r="T1020">
        <v>106622</v>
      </c>
      <c r="U1020">
        <v>475706</v>
      </c>
      <c r="V1020">
        <v>10994</v>
      </c>
      <c r="W1020">
        <v>29528</v>
      </c>
      <c r="X1020">
        <v>44611</v>
      </c>
      <c r="Y1020">
        <v>4486</v>
      </c>
      <c r="Z1020">
        <v>13591</v>
      </c>
      <c r="AA1020">
        <v>18779</v>
      </c>
      <c r="AB1020">
        <v>12089</v>
      </c>
      <c r="AC1020">
        <v>42353</v>
      </c>
      <c r="AD1020">
        <v>18783</v>
      </c>
      <c r="AE1020">
        <v>16111</v>
      </c>
      <c r="AF1020">
        <v>1680601</v>
      </c>
      <c r="AG1020">
        <v>789593</v>
      </c>
      <c r="AH1020">
        <v>225851</v>
      </c>
      <c r="AI1020">
        <v>891008</v>
      </c>
      <c r="AJ1020">
        <v>239.88800000000001</v>
      </c>
      <c r="AK1020">
        <v>334.77199999999999</v>
      </c>
      <c r="AL1020">
        <v>192.27600000000001</v>
      </c>
      <c r="AM1020">
        <v>352.64699999999999</v>
      </c>
      <c r="AN1020">
        <v>174.11799999999999</v>
      </c>
      <c r="AO1020">
        <v>326.84399999999999</v>
      </c>
      <c r="AP1020">
        <v>104.6</v>
      </c>
      <c r="AQ1020">
        <v>111.1318</v>
      </c>
      <c r="AR1020">
        <v>102.0767</v>
      </c>
      <c r="AS1020">
        <v>98.525599999999997</v>
      </c>
      <c r="AT1020">
        <v>8088</v>
      </c>
      <c r="AU1020">
        <v>37.200000000000003</v>
      </c>
      <c r="AV1020">
        <v>39.299999999999997</v>
      </c>
      <c r="AW1020">
        <v>444</v>
      </c>
      <c r="AX1020">
        <v>4.8</v>
      </c>
      <c r="AY1020">
        <v>485.96249999999998</v>
      </c>
    </row>
    <row r="1021" spans="1:51">
      <c r="A1021" s="415">
        <v>45261</v>
      </c>
      <c r="E1021">
        <v>2176796</v>
      </c>
      <c r="F1021">
        <v>229929</v>
      </c>
      <c r="G1021">
        <v>904580</v>
      </c>
      <c r="H1021">
        <v>1272216</v>
      </c>
      <c r="I1021">
        <v>148837</v>
      </c>
      <c r="J1021">
        <v>154904</v>
      </c>
      <c r="K1021">
        <v>69510</v>
      </c>
      <c r="L1021">
        <v>104298</v>
      </c>
      <c r="M1021">
        <v>132521</v>
      </c>
      <c r="N1021">
        <v>25461</v>
      </c>
      <c r="O1021">
        <v>17445</v>
      </c>
      <c r="P1021">
        <v>31053</v>
      </c>
      <c r="Q1021">
        <v>65791</v>
      </c>
      <c r="R1021">
        <v>492138</v>
      </c>
      <c r="S1021">
        <v>153405</v>
      </c>
      <c r="T1021">
        <v>106444</v>
      </c>
      <c r="U1021">
        <v>480946</v>
      </c>
      <c r="V1021">
        <v>11192</v>
      </c>
      <c r="W1021">
        <v>29708</v>
      </c>
      <c r="X1021">
        <v>45032</v>
      </c>
      <c r="Y1021">
        <v>4741</v>
      </c>
      <c r="Z1021">
        <v>14224</v>
      </c>
      <c r="AA1021">
        <v>19947</v>
      </c>
      <c r="AB1021">
        <v>12364</v>
      </c>
      <c r="AC1021">
        <v>41194</v>
      </c>
      <c r="AD1021">
        <v>18653</v>
      </c>
      <c r="AE1021">
        <v>16550</v>
      </c>
      <c r="AF1021">
        <v>1684658</v>
      </c>
      <c r="AG1021">
        <v>791270</v>
      </c>
      <c r="AH1021">
        <v>229598</v>
      </c>
      <c r="AI1021">
        <v>893388</v>
      </c>
      <c r="AJ1021">
        <v>238.917</v>
      </c>
      <c r="AK1021">
        <v>334.56900000000002</v>
      </c>
      <c r="AL1021">
        <v>192.279</v>
      </c>
      <c r="AM1021">
        <v>353.33199999999999</v>
      </c>
      <c r="AN1021">
        <v>174.179</v>
      </c>
      <c r="AO1021">
        <v>327.64400000000001</v>
      </c>
      <c r="AP1021">
        <v>104.5</v>
      </c>
      <c r="AQ1021">
        <v>111.4765</v>
      </c>
      <c r="AR1021">
        <v>102.2957</v>
      </c>
      <c r="AS1021">
        <v>97.806700000000006</v>
      </c>
      <c r="AT1021">
        <v>8100</v>
      </c>
      <c r="AU1021">
        <v>37.270000000000003</v>
      </c>
      <c r="AV1021">
        <v>39.1</v>
      </c>
      <c r="AW1021">
        <v>411</v>
      </c>
      <c r="AX1021">
        <v>4.4000000000000004</v>
      </c>
      <c r="AY1021">
        <v>486.56450000000001</v>
      </c>
    </row>
    <row r="1022" spans="1:51">
      <c r="A1022" s="415">
        <v>45292</v>
      </c>
      <c r="B1022">
        <v>863213</v>
      </c>
      <c r="C1022">
        <v>4.5</v>
      </c>
      <c r="D1022">
        <v>2500.6</v>
      </c>
      <c r="E1022">
        <v>2161405</v>
      </c>
      <c r="F1022">
        <v>230379</v>
      </c>
      <c r="G1022">
        <v>912796</v>
      </c>
      <c r="H1022">
        <v>1248609</v>
      </c>
      <c r="I1022">
        <v>140977</v>
      </c>
      <c r="J1022">
        <v>150118</v>
      </c>
      <c r="K1022">
        <v>69171</v>
      </c>
      <c r="L1022">
        <v>102300</v>
      </c>
      <c r="M1022">
        <v>131185</v>
      </c>
      <c r="N1022">
        <v>24102</v>
      </c>
      <c r="O1022">
        <v>17529</v>
      </c>
      <c r="P1022">
        <v>29416</v>
      </c>
      <c r="Q1022">
        <v>65731</v>
      </c>
      <c r="R1022">
        <v>484291</v>
      </c>
      <c r="S1022">
        <v>148922</v>
      </c>
      <c r="T1022">
        <v>105630</v>
      </c>
      <c r="U1022">
        <v>473036</v>
      </c>
      <c r="V1022">
        <v>11255</v>
      </c>
      <c r="W1022">
        <v>28218</v>
      </c>
      <c r="X1022">
        <v>44756</v>
      </c>
      <c r="Y1022">
        <v>4380</v>
      </c>
      <c r="Z1022">
        <v>13531</v>
      </c>
      <c r="AA1022">
        <v>19841</v>
      </c>
      <c r="AB1022">
        <v>11754</v>
      </c>
      <c r="AC1022">
        <v>40980</v>
      </c>
      <c r="AD1022">
        <v>18818</v>
      </c>
      <c r="AE1022">
        <v>17081</v>
      </c>
      <c r="AF1022">
        <v>1677114</v>
      </c>
      <c r="AG1022">
        <v>775573</v>
      </c>
      <c r="AH1022">
        <v>229705</v>
      </c>
      <c r="AI1022">
        <v>901541</v>
      </c>
      <c r="AJ1022">
        <v>243.506</v>
      </c>
      <c r="AK1022">
        <v>345.625</v>
      </c>
      <c r="AL1022">
        <v>193.44300000000001</v>
      </c>
      <c r="AM1022">
        <v>354.30200000000002</v>
      </c>
      <c r="AN1022">
        <v>174.69800000000001</v>
      </c>
      <c r="AO1022">
        <v>334.37400000000002</v>
      </c>
      <c r="AP1022">
        <v>104.5</v>
      </c>
      <c r="AQ1022">
        <v>96.883200000000002</v>
      </c>
      <c r="AR1022">
        <v>96.955200000000005</v>
      </c>
      <c r="AS1022">
        <v>96.494299999999996</v>
      </c>
      <c r="AT1022">
        <v>8123</v>
      </c>
      <c r="AU1022">
        <v>37.51</v>
      </c>
      <c r="AV1022">
        <v>38.700000000000003</v>
      </c>
      <c r="AW1022">
        <v>413</v>
      </c>
      <c r="AX1022">
        <v>6.9</v>
      </c>
      <c r="AY1022">
        <v>487.65820000000002</v>
      </c>
    </row>
    <row r="1023" spans="1:51">
      <c r="A1023" s="415">
        <v>45323</v>
      </c>
      <c r="E1023">
        <v>2184616</v>
      </c>
      <c r="F1023">
        <v>229506</v>
      </c>
      <c r="G1023">
        <v>925821</v>
      </c>
      <c r="H1023">
        <v>1258796</v>
      </c>
      <c r="I1023">
        <v>144903</v>
      </c>
      <c r="J1023">
        <v>151914</v>
      </c>
      <c r="K1023">
        <v>68150</v>
      </c>
      <c r="L1023">
        <v>103818</v>
      </c>
      <c r="M1023">
        <v>134593</v>
      </c>
      <c r="N1023">
        <v>24283</v>
      </c>
      <c r="O1023">
        <v>17830</v>
      </c>
      <c r="P1023">
        <v>31148</v>
      </c>
      <c r="Q1023">
        <v>66284</v>
      </c>
      <c r="R1023">
        <v>494962</v>
      </c>
      <c r="S1023">
        <v>150940</v>
      </c>
      <c r="T1023">
        <v>108675</v>
      </c>
      <c r="U1023">
        <v>483618</v>
      </c>
      <c r="V1023">
        <v>11345</v>
      </c>
      <c r="W1023">
        <v>29806</v>
      </c>
      <c r="X1023">
        <v>45367</v>
      </c>
      <c r="Y1023">
        <v>4604</v>
      </c>
      <c r="Z1023">
        <v>13513</v>
      </c>
      <c r="AA1023">
        <v>21306</v>
      </c>
      <c r="AB1023">
        <v>11686</v>
      </c>
      <c r="AC1023">
        <v>41622</v>
      </c>
      <c r="AD1023">
        <v>19528</v>
      </c>
      <c r="AE1023">
        <v>17187</v>
      </c>
      <c r="AF1023">
        <v>1689654</v>
      </c>
      <c r="AG1023">
        <v>775178</v>
      </c>
      <c r="AH1023">
        <v>228912</v>
      </c>
      <c r="AI1023">
        <v>914476</v>
      </c>
      <c r="AJ1023">
        <v>245.35599999999999</v>
      </c>
      <c r="AK1023">
        <v>345.93900000000002</v>
      </c>
      <c r="AL1023">
        <v>193.85499999999999</v>
      </c>
      <c r="AM1023">
        <v>354.98</v>
      </c>
      <c r="AN1023">
        <v>174.642</v>
      </c>
      <c r="AO1023">
        <v>337.76600000000002</v>
      </c>
      <c r="AP1023">
        <v>104.5</v>
      </c>
      <c r="AQ1023">
        <v>115.4571</v>
      </c>
      <c r="AR1023">
        <v>99.767799999999994</v>
      </c>
      <c r="AS1023">
        <v>98.342699999999994</v>
      </c>
      <c r="AT1023">
        <v>8132</v>
      </c>
      <c r="AU1023">
        <v>37.54</v>
      </c>
      <c r="AV1023">
        <v>39</v>
      </c>
      <c r="AW1023">
        <v>394</v>
      </c>
      <c r="AX1023">
        <v>7</v>
      </c>
      <c r="AY1023">
        <v>489.38499999999999</v>
      </c>
    </row>
    <row r="1024" spans="1:51">
      <c r="A1024" s="415">
        <v>45352</v>
      </c>
      <c r="E1024">
        <v>2174863</v>
      </c>
      <c r="F1024">
        <v>231628</v>
      </c>
      <c r="G1024">
        <v>919502</v>
      </c>
      <c r="H1024">
        <v>1255361</v>
      </c>
      <c r="I1024">
        <v>143010</v>
      </c>
      <c r="J1024">
        <v>146971</v>
      </c>
      <c r="K1024">
        <v>68870</v>
      </c>
      <c r="L1024">
        <v>103051</v>
      </c>
      <c r="M1024">
        <v>134125</v>
      </c>
      <c r="N1024">
        <v>24176</v>
      </c>
      <c r="O1024">
        <v>18032</v>
      </c>
      <c r="P1024">
        <v>30965</v>
      </c>
      <c r="Q1024">
        <v>66297</v>
      </c>
      <c r="R1024">
        <v>490463</v>
      </c>
      <c r="S1024">
        <v>145693</v>
      </c>
      <c r="T1024">
        <v>107854</v>
      </c>
      <c r="U1024">
        <v>478915</v>
      </c>
      <c r="V1024">
        <v>11548</v>
      </c>
      <c r="W1024">
        <v>29671</v>
      </c>
      <c r="X1024">
        <v>44740</v>
      </c>
      <c r="Y1024">
        <v>4732</v>
      </c>
      <c r="Z1024">
        <v>13768</v>
      </c>
      <c r="AA1024">
        <v>21520</v>
      </c>
      <c r="AB1024">
        <v>11507</v>
      </c>
      <c r="AC1024">
        <v>42206</v>
      </c>
      <c r="AD1024">
        <v>20217</v>
      </c>
      <c r="AE1024">
        <v>17040</v>
      </c>
      <c r="AF1024">
        <v>1684400</v>
      </c>
      <c r="AG1024">
        <v>776447</v>
      </c>
      <c r="AH1024">
        <v>230871</v>
      </c>
      <c r="AI1024">
        <v>907954</v>
      </c>
      <c r="AJ1024">
        <v>247.58699999999999</v>
      </c>
      <c r="AK1024">
        <v>348.39600000000002</v>
      </c>
      <c r="AL1024">
        <v>193.81299999999999</v>
      </c>
      <c r="AM1024">
        <v>353.40600000000001</v>
      </c>
      <c r="AN1024">
        <v>174.82</v>
      </c>
      <c r="AO1024">
        <v>330.96300000000002</v>
      </c>
      <c r="AP1024">
        <v>103.4</v>
      </c>
      <c r="AQ1024">
        <v>108.0746</v>
      </c>
      <c r="AR1024">
        <v>96.818799999999996</v>
      </c>
      <c r="AS1024">
        <v>98.053700000000006</v>
      </c>
      <c r="AT1024">
        <v>8164</v>
      </c>
      <c r="AU1024">
        <v>37.770000000000003</v>
      </c>
      <c r="AV1024">
        <v>39.299999999999997</v>
      </c>
      <c r="AW1024">
        <v>342</v>
      </c>
      <c r="AX1024">
        <v>5.4</v>
      </c>
      <c r="AY1024">
        <v>487.541</v>
      </c>
    </row>
    <row r="1025" spans="1:51">
      <c r="A1025" s="415">
        <v>45383</v>
      </c>
      <c r="B1025">
        <v>869953</v>
      </c>
      <c r="C1025">
        <v>4.5</v>
      </c>
      <c r="D1025">
        <v>2506.6</v>
      </c>
      <c r="E1025">
        <v>2206494</v>
      </c>
      <c r="F1025">
        <v>237230</v>
      </c>
      <c r="G1025">
        <v>947059</v>
      </c>
      <c r="H1025">
        <v>1259435</v>
      </c>
      <c r="I1025">
        <v>137108</v>
      </c>
      <c r="J1025">
        <v>148187</v>
      </c>
      <c r="K1025">
        <v>68110</v>
      </c>
      <c r="L1025">
        <v>102843</v>
      </c>
      <c r="M1025">
        <v>136380</v>
      </c>
      <c r="N1025">
        <v>24166</v>
      </c>
      <c r="O1025">
        <v>18097</v>
      </c>
      <c r="P1025">
        <v>32539</v>
      </c>
      <c r="Q1025">
        <v>65164</v>
      </c>
      <c r="R1025">
        <v>496519</v>
      </c>
      <c r="S1025">
        <v>146900</v>
      </c>
      <c r="T1025">
        <v>110618</v>
      </c>
      <c r="U1025">
        <v>485344</v>
      </c>
      <c r="V1025">
        <v>11175</v>
      </c>
      <c r="W1025">
        <v>30869</v>
      </c>
      <c r="X1025">
        <v>45303</v>
      </c>
      <c r="Y1025">
        <v>4846</v>
      </c>
      <c r="Z1025">
        <v>13804</v>
      </c>
      <c r="AA1025">
        <v>19841</v>
      </c>
      <c r="AB1025">
        <v>11446</v>
      </c>
      <c r="AC1025">
        <v>43751</v>
      </c>
      <c r="AD1025">
        <v>21400</v>
      </c>
      <c r="AE1025">
        <v>16703</v>
      </c>
      <c r="AF1025">
        <v>1709974</v>
      </c>
      <c r="AG1025">
        <v>774091</v>
      </c>
      <c r="AH1025">
        <v>236570</v>
      </c>
      <c r="AI1025">
        <v>935883</v>
      </c>
      <c r="AJ1025">
        <v>246.81100000000001</v>
      </c>
      <c r="AK1025">
        <v>349.90300000000002</v>
      </c>
      <c r="AL1025">
        <v>194.251</v>
      </c>
      <c r="AM1025">
        <v>354.82100000000003</v>
      </c>
      <c r="AN1025">
        <v>175.03299999999999</v>
      </c>
      <c r="AO1025">
        <v>330.13499999999999</v>
      </c>
      <c r="AP1025">
        <v>102.5</v>
      </c>
      <c r="AQ1025">
        <v>106.4303</v>
      </c>
      <c r="AR1025">
        <v>95.344399999999993</v>
      </c>
      <c r="AS1025">
        <v>96.538499999999999</v>
      </c>
      <c r="AT1025">
        <v>8170</v>
      </c>
      <c r="AU1025">
        <v>37.99</v>
      </c>
      <c r="AV1025">
        <v>38.6</v>
      </c>
      <c r="AW1025">
        <v>329</v>
      </c>
      <c r="AX1025">
        <v>5.2</v>
      </c>
      <c r="AY1025">
        <v>487.23770000000002</v>
      </c>
    </row>
    <row r="1026" spans="1:51">
      <c r="A1026" s="415">
        <v>45413</v>
      </c>
      <c r="E1026">
        <v>2215350</v>
      </c>
      <c r="F1026">
        <v>236248</v>
      </c>
      <c r="G1026">
        <v>963902</v>
      </c>
      <c r="H1026">
        <v>1251447</v>
      </c>
      <c r="I1026">
        <v>133474</v>
      </c>
      <c r="J1026">
        <v>145072</v>
      </c>
      <c r="K1026">
        <v>68790</v>
      </c>
      <c r="L1026">
        <v>102970</v>
      </c>
      <c r="M1026">
        <v>137431</v>
      </c>
      <c r="N1026">
        <v>24352</v>
      </c>
      <c r="O1026">
        <v>18455</v>
      </c>
      <c r="P1026">
        <v>31834</v>
      </c>
      <c r="Q1026">
        <v>64956</v>
      </c>
      <c r="R1026">
        <v>495443</v>
      </c>
      <c r="S1026">
        <v>143718</v>
      </c>
      <c r="T1026">
        <v>112145</v>
      </c>
      <c r="U1026">
        <v>484209</v>
      </c>
      <c r="V1026">
        <v>11233</v>
      </c>
      <c r="W1026">
        <v>30537</v>
      </c>
      <c r="X1026">
        <v>45687</v>
      </c>
      <c r="Y1026">
        <v>5335</v>
      </c>
      <c r="Z1026">
        <v>14011</v>
      </c>
      <c r="AA1026">
        <v>19064</v>
      </c>
      <c r="AB1026">
        <v>11243</v>
      </c>
      <c r="AC1026">
        <v>43875</v>
      </c>
      <c r="AD1026">
        <v>21486</v>
      </c>
      <c r="AE1026">
        <v>16664</v>
      </c>
      <c r="AF1026">
        <v>1719907</v>
      </c>
      <c r="AG1026">
        <v>767238</v>
      </c>
      <c r="AH1026">
        <v>235388</v>
      </c>
      <c r="AI1026">
        <v>952669</v>
      </c>
      <c r="AJ1026">
        <v>246.86</v>
      </c>
      <c r="AK1026">
        <v>351.06700000000001</v>
      </c>
      <c r="AL1026">
        <v>194.37799999999999</v>
      </c>
      <c r="AM1026">
        <v>354.84500000000003</v>
      </c>
      <c r="AN1026">
        <v>175.06100000000001</v>
      </c>
      <c r="AO1026">
        <v>329.435</v>
      </c>
      <c r="AP1026">
        <v>102.4</v>
      </c>
      <c r="AQ1026">
        <v>104.4063</v>
      </c>
      <c r="AR1026">
        <v>93.680499999999995</v>
      </c>
      <c r="AS1026">
        <v>97.114099999999993</v>
      </c>
      <c r="AT1026">
        <v>8176</v>
      </c>
      <c r="AU1026">
        <v>38.04</v>
      </c>
      <c r="AV1026">
        <v>39</v>
      </c>
      <c r="AW1026">
        <v>389</v>
      </c>
      <c r="AX1026">
        <v>3.9</v>
      </c>
      <c r="AY1026">
        <v>486.17829999999998</v>
      </c>
    </row>
    <row r="1027" spans="1:51">
      <c r="A1027" s="415">
        <v>45444</v>
      </c>
      <c r="E1027">
        <v>2199846</v>
      </c>
      <c r="F1027">
        <v>240090</v>
      </c>
      <c r="G1027">
        <v>952517</v>
      </c>
      <c r="H1027">
        <v>1247329</v>
      </c>
      <c r="I1027">
        <v>132050</v>
      </c>
      <c r="J1027">
        <v>139430</v>
      </c>
      <c r="K1027">
        <v>68680</v>
      </c>
      <c r="L1027">
        <v>104074</v>
      </c>
      <c r="M1027">
        <v>137159</v>
      </c>
      <c r="N1027">
        <v>24537</v>
      </c>
      <c r="O1027">
        <v>18993</v>
      </c>
      <c r="P1027">
        <v>31441</v>
      </c>
      <c r="Q1027">
        <v>64819</v>
      </c>
      <c r="R1027">
        <v>488895</v>
      </c>
      <c r="S1027">
        <v>138068</v>
      </c>
      <c r="T1027">
        <v>110919</v>
      </c>
      <c r="U1027">
        <v>477819</v>
      </c>
      <c r="V1027">
        <v>11076</v>
      </c>
      <c r="W1027">
        <v>30103</v>
      </c>
      <c r="X1027">
        <v>45822</v>
      </c>
      <c r="Y1027">
        <v>5596</v>
      </c>
      <c r="Z1027">
        <v>14234</v>
      </c>
      <c r="AA1027">
        <v>18627</v>
      </c>
      <c r="AB1027">
        <v>11271</v>
      </c>
      <c r="AC1027">
        <v>44171</v>
      </c>
      <c r="AD1027">
        <v>21537</v>
      </c>
      <c r="AE1027">
        <v>16357</v>
      </c>
      <c r="AF1027">
        <v>1710951</v>
      </c>
      <c r="AG1027">
        <v>769510</v>
      </c>
      <c r="AH1027">
        <v>239316</v>
      </c>
      <c r="AI1027">
        <v>941441</v>
      </c>
      <c r="AJ1027">
        <v>246.04</v>
      </c>
      <c r="AK1027">
        <v>350.48</v>
      </c>
      <c r="AL1027">
        <v>194.51499999999999</v>
      </c>
      <c r="AM1027">
        <v>354.51100000000002</v>
      </c>
      <c r="AN1027">
        <v>175.63800000000001</v>
      </c>
      <c r="AO1027">
        <v>328.30399999999997</v>
      </c>
      <c r="AP1027">
        <v>102.4</v>
      </c>
      <c r="AQ1027">
        <v>104.9182</v>
      </c>
      <c r="AR1027">
        <v>94.796099999999996</v>
      </c>
      <c r="AS1027">
        <v>97.268000000000001</v>
      </c>
      <c r="AT1027">
        <v>8196</v>
      </c>
      <c r="AU1027">
        <v>38.1</v>
      </c>
      <c r="AV1027">
        <v>39.299999999999997</v>
      </c>
      <c r="AW1027">
        <v>288</v>
      </c>
      <c r="AX1027">
        <v>3.3</v>
      </c>
      <c r="AY1027">
        <v>483.45460000000003</v>
      </c>
    </row>
    <row r="1028" spans="1:51">
      <c r="A1028" s="415">
        <v>45474</v>
      </c>
      <c r="B1028">
        <v>872467</v>
      </c>
      <c r="C1028">
        <v>4.4000000000000004</v>
      </c>
      <c r="D1028">
        <v>2509.6999999999998</v>
      </c>
      <c r="E1028">
        <v>2200746</v>
      </c>
      <c r="F1028">
        <v>238899</v>
      </c>
      <c r="G1028">
        <v>946982</v>
      </c>
      <c r="H1028">
        <v>1253764</v>
      </c>
      <c r="I1028">
        <v>129822</v>
      </c>
      <c r="J1028">
        <v>142695</v>
      </c>
      <c r="K1028">
        <v>68114</v>
      </c>
      <c r="L1028">
        <v>105777</v>
      </c>
      <c r="M1028">
        <v>138965</v>
      </c>
      <c r="N1028">
        <v>24439</v>
      </c>
      <c r="O1028">
        <v>18819</v>
      </c>
      <c r="P1028">
        <v>33883</v>
      </c>
      <c r="Q1028">
        <v>66268</v>
      </c>
      <c r="R1028">
        <v>499080</v>
      </c>
      <c r="S1028">
        <v>141521</v>
      </c>
      <c r="T1028">
        <v>113063</v>
      </c>
      <c r="U1028">
        <v>488724</v>
      </c>
      <c r="V1028">
        <v>10355</v>
      </c>
      <c r="W1028">
        <v>32652</v>
      </c>
      <c r="X1028">
        <v>46401</v>
      </c>
      <c r="Y1028">
        <v>5697</v>
      </c>
      <c r="Z1028">
        <v>14126</v>
      </c>
      <c r="AA1028">
        <v>17988</v>
      </c>
      <c r="AB1028">
        <v>11452</v>
      </c>
      <c r="AC1028">
        <v>44956</v>
      </c>
      <c r="AD1028">
        <v>22586</v>
      </c>
      <c r="AE1028">
        <v>17139</v>
      </c>
      <c r="AF1028">
        <v>1701667</v>
      </c>
      <c r="AG1028">
        <v>765040</v>
      </c>
      <c r="AH1028">
        <v>237807</v>
      </c>
      <c r="AI1028">
        <v>936627</v>
      </c>
      <c r="AJ1028">
        <v>246.64</v>
      </c>
      <c r="AK1028">
        <v>351.03300000000002</v>
      </c>
      <c r="AL1028">
        <v>194.911</v>
      </c>
      <c r="AM1028">
        <v>353.99400000000003</v>
      </c>
      <c r="AN1028">
        <v>176.96199999999999</v>
      </c>
      <c r="AO1028">
        <v>325.55599999999998</v>
      </c>
      <c r="AP1028">
        <v>102.9</v>
      </c>
      <c r="AQ1028">
        <v>103.7593</v>
      </c>
      <c r="AR1028">
        <v>94.471500000000006</v>
      </c>
      <c r="AS1028">
        <v>97.208600000000004</v>
      </c>
      <c r="AT1028">
        <v>8208</v>
      </c>
      <c r="AU1028">
        <v>38.29</v>
      </c>
      <c r="AV1028">
        <v>38.799999999999997</v>
      </c>
      <c r="AW1028">
        <v>249</v>
      </c>
      <c r="AX1028">
        <v>3.9</v>
      </c>
      <c r="AY1028">
        <v>484.10759999999999</v>
      </c>
    </row>
    <row r="1029" spans="1:51">
      <c r="A1029" s="415">
        <v>45505</v>
      </c>
      <c r="E1029">
        <v>2205322</v>
      </c>
      <c r="F1029">
        <v>240119</v>
      </c>
      <c r="G1029">
        <v>943874</v>
      </c>
      <c r="H1029">
        <v>1261448</v>
      </c>
      <c r="I1029">
        <v>130394</v>
      </c>
      <c r="J1029">
        <v>144899</v>
      </c>
      <c r="K1029">
        <v>68984</v>
      </c>
      <c r="L1029">
        <v>105161</v>
      </c>
      <c r="M1029">
        <v>139715</v>
      </c>
      <c r="N1029">
        <v>24490</v>
      </c>
      <c r="O1029">
        <v>18921</v>
      </c>
      <c r="P1029">
        <v>33996</v>
      </c>
      <c r="Q1029">
        <v>65291</v>
      </c>
      <c r="R1029">
        <v>503833</v>
      </c>
      <c r="S1029">
        <v>143635</v>
      </c>
      <c r="T1029">
        <v>113651</v>
      </c>
      <c r="U1029">
        <v>493111</v>
      </c>
      <c r="V1029">
        <v>10722</v>
      </c>
      <c r="W1029">
        <v>32499</v>
      </c>
      <c r="X1029">
        <v>45686</v>
      </c>
      <c r="Y1029">
        <v>5885</v>
      </c>
      <c r="Z1029">
        <v>14549</v>
      </c>
      <c r="AA1029">
        <v>18532</v>
      </c>
      <c r="AB1029">
        <v>11469</v>
      </c>
      <c r="AC1029">
        <v>46696</v>
      </c>
      <c r="AD1029">
        <v>22808</v>
      </c>
      <c r="AE1029">
        <v>16687</v>
      </c>
      <c r="AF1029">
        <v>1701488</v>
      </c>
      <c r="AG1029">
        <v>768337</v>
      </c>
      <c r="AH1029">
        <v>239289</v>
      </c>
      <c r="AI1029">
        <v>933151</v>
      </c>
      <c r="AJ1029">
        <v>248.065</v>
      </c>
      <c r="AK1029">
        <v>351.03199999999998</v>
      </c>
      <c r="AL1029">
        <v>194.81700000000001</v>
      </c>
      <c r="AM1029">
        <v>355.00200000000001</v>
      </c>
      <c r="AN1029">
        <v>176.91800000000001</v>
      </c>
      <c r="AO1029">
        <v>324.64999999999998</v>
      </c>
      <c r="AP1029">
        <v>103.2</v>
      </c>
      <c r="AQ1029">
        <v>104.64360000000001</v>
      </c>
      <c r="AR1029">
        <v>94.087599999999995</v>
      </c>
      <c r="AS1029">
        <v>97.327100000000002</v>
      </c>
      <c r="AT1029">
        <v>8236</v>
      </c>
      <c r="AU1029">
        <v>38.340000000000003</v>
      </c>
      <c r="AV1029">
        <v>38.9</v>
      </c>
      <c r="AW1029">
        <v>342</v>
      </c>
      <c r="AX1029">
        <v>3.2</v>
      </c>
      <c r="AY1029">
        <v>483.79149999999998</v>
      </c>
    </row>
    <row r="1030" spans="1:51">
      <c r="A1030" s="415">
        <v>45536</v>
      </c>
      <c r="E1030">
        <v>2197940</v>
      </c>
      <c r="F1030">
        <v>239558</v>
      </c>
      <c r="G1030">
        <v>938409</v>
      </c>
      <c r="H1030">
        <v>1259531</v>
      </c>
      <c r="I1030">
        <v>128817</v>
      </c>
      <c r="J1030">
        <v>143731</v>
      </c>
      <c r="K1030">
        <v>68614</v>
      </c>
      <c r="L1030">
        <v>104354</v>
      </c>
      <c r="M1030">
        <v>142171</v>
      </c>
      <c r="N1030">
        <v>24650</v>
      </c>
      <c r="O1030">
        <v>19119</v>
      </c>
      <c r="P1030">
        <v>35372</v>
      </c>
      <c r="Q1030">
        <v>65958</v>
      </c>
      <c r="R1030">
        <v>505804</v>
      </c>
      <c r="S1030">
        <v>142477</v>
      </c>
      <c r="T1030">
        <v>115626</v>
      </c>
      <c r="U1030">
        <v>494904</v>
      </c>
      <c r="V1030">
        <v>10900</v>
      </c>
      <c r="W1030">
        <v>33520</v>
      </c>
      <c r="X1030">
        <v>46480</v>
      </c>
      <c r="Y1030">
        <v>6002</v>
      </c>
      <c r="Z1030">
        <v>14753</v>
      </c>
      <c r="AA1030">
        <v>18022</v>
      </c>
      <c r="AB1030">
        <v>11240</v>
      </c>
      <c r="AC1030">
        <v>45353</v>
      </c>
      <c r="AD1030">
        <v>22423</v>
      </c>
      <c r="AE1030">
        <v>17342</v>
      </c>
      <c r="AF1030">
        <v>1692136</v>
      </c>
      <c r="AG1030">
        <v>764627</v>
      </c>
      <c r="AH1030">
        <v>238527</v>
      </c>
      <c r="AI1030">
        <v>927509</v>
      </c>
      <c r="AJ1030">
        <v>247.66900000000001</v>
      </c>
      <c r="AK1030">
        <v>350.43200000000002</v>
      </c>
      <c r="AL1030">
        <v>194.477</v>
      </c>
      <c r="AM1030">
        <v>355.09399999999999</v>
      </c>
      <c r="AN1030">
        <v>177.11500000000001</v>
      </c>
      <c r="AO1030">
        <v>324.10000000000002</v>
      </c>
      <c r="AP1030">
        <v>103.4</v>
      </c>
      <c r="AQ1030">
        <v>104.46980000000001</v>
      </c>
      <c r="AR1030">
        <v>94.102099999999993</v>
      </c>
      <c r="AS1030">
        <v>96.937799999999996</v>
      </c>
      <c r="AT1030">
        <v>8254</v>
      </c>
      <c r="AU1030">
        <v>38.549999999999997</v>
      </c>
      <c r="AV1030">
        <v>39.1</v>
      </c>
      <c r="AW1030">
        <v>246</v>
      </c>
      <c r="AX1030">
        <v>3.7</v>
      </c>
      <c r="AY1030">
        <v>482.3972</v>
      </c>
    </row>
    <row r="1031" spans="1:51">
      <c r="A1031" s="415">
        <v>45566</v>
      </c>
      <c r="B1031">
        <v>880450</v>
      </c>
      <c r="C1031">
        <v>4.4000000000000004</v>
      </c>
      <c r="D1031">
        <v>2529</v>
      </c>
      <c r="E1031">
        <v>2197116</v>
      </c>
      <c r="F1031">
        <v>236928</v>
      </c>
      <c r="G1031">
        <v>937550</v>
      </c>
      <c r="H1031">
        <v>1259566</v>
      </c>
      <c r="I1031">
        <v>124609</v>
      </c>
      <c r="J1031">
        <v>144199</v>
      </c>
      <c r="K1031">
        <v>69386</v>
      </c>
      <c r="L1031">
        <v>106783</v>
      </c>
      <c r="M1031">
        <v>143108</v>
      </c>
      <c r="N1031">
        <v>24632</v>
      </c>
      <c r="O1031">
        <v>19432</v>
      </c>
      <c r="P1031">
        <v>35243</v>
      </c>
      <c r="Q1031">
        <v>66707</v>
      </c>
      <c r="R1031">
        <v>513359</v>
      </c>
      <c r="S1031">
        <v>143137</v>
      </c>
      <c r="T1031">
        <v>117755</v>
      </c>
      <c r="U1031">
        <v>502175</v>
      </c>
      <c r="V1031">
        <v>11184</v>
      </c>
      <c r="W1031">
        <v>33637</v>
      </c>
      <c r="X1031">
        <v>47307</v>
      </c>
      <c r="Y1031">
        <v>6121</v>
      </c>
      <c r="Z1031">
        <v>14828</v>
      </c>
      <c r="AA1031">
        <v>18266</v>
      </c>
      <c r="AB1031">
        <v>12080</v>
      </c>
      <c r="AC1031">
        <v>46051</v>
      </c>
      <c r="AD1031">
        <v>23120</v>
      </c>
      <c r="AE1031">
        <v>17957</v>
      </c>
      <c r="AF1031">
        <v>1683757</v>
      </c>
      <c r="AG1031">
        <v>757391</v>
      </c>
      <c r="AH1031">
        <v>235916</v>
      </c>
      <c r="AI1031">
        <v>926366</v>
      </c>
      <c r="AJ1031">
        <v>247.90700000000001</v>
      </c>
      <c r="AK1031">
        <v>349.93700000000001</v>
      </c>
      <c r="AL1031">
        <v>194.553</v>
      </c>
      <c r="AM1031">
        <v>355.91199999999998</v>
      </c>
      <c r="AN1031">
        <v>176.73599999999999</v>
      </c>
      <c r="AO1031">
        <v>325.428</v>
      </c>
      <c r="AP1031">
        <v>103.7</v>
      </c>
      <c r="AQ1031">
        <v>111.2427</v>
      </c>
      <c r="AR1031">
        <v>96.403400000000005</v>
      </c>
      <c r="AS1031">
        <v>97.075599999999994</v>
      </c>
      <c r="AT1031">
        <v>8262</v>
      </c>
      <c r="AU1031">
        <v>38.69</v>
      </c>
      <c r="AV1031">
        <v>39</v>
      </c>
      <c r="AW1031">
        <v>241</v>
      </c>
      <c r="AX1031">
        <v>4.2</v>
      </c>
      <c r="AY1031">
        <v>481.01429999999999</v>
      </c>
    </row>
    <row r="1032" spans="1:51">
      <c r="A1032" s="415">
        <v>45597</v>
      </c>
      <c r="E1032">
        <v>2192932</v>
      </c>
      <c r="F1032">
        <v>238290</v>
      </c>
      <c r="G1032">
        <v>935625</v>
      </c>
      <c r="H1032">
        <v>1257306</v>
      </c>
      <c r="I1032">
        <v>122567</v>
      </c>
      <c r="J1032">
        <v>143977</v>
      </c>
      <c r="K1032">
        <v>70810</v>
      </c>
      <c r="L1032">
        <v>105922</v>
      </c>
      <c r="M1032">
        <v>141484</v>
      </c>
      <c r="N1032">
        <v>24007</v>
      </c>
      <c r="O1032">
        <v>18975</v>
      </c>
      <c r="P1032">
        <v>34115</v>
      </c>
      <c r="Q1032">
        <v>65836</v>
      </c>
      <c r="R1032">
        <v>510465</v>
      </c>
      <c r="S1032">
        <v>142918</v>
      </c>
      <c r="T1032">
        <v>115888</v>
      </c>
      <c r="U1032">
        <v>499155</v>
      </c>
      <c r="V1032">
        <v>11309</v>
      </c>
      <c r="W1032">
        <v>32556</v>
      </c>
      <c r="X1032">
        <v>46728</v>
      </c>
      <c r="Y1032">
        <v>6403</v>
      </c>
      <c r="Z1032">
        <v>15310</v>
      </c>
      <c r="AA1032">
        <v>19025</v>
      </c>
      <c r="AB1032">
        <v>11610</v>
      </c>
      <c r="AC1032">
        <v>47205</v>
      </c>
      <c r="AD1032">
        <v>23112</v>
      </c>
      <c r="AE1032">
        <v>17087</v>
      </c>
      <c r="AF1032">
        <v>1682467</v>
      </c>
      <c r="AG1032">
        <v>758151</v>
      </c>
      <c r="AH1032">
        <v>237285</v>
      </c>
      <c r="AI1032">
        <v>924316</v>
      </c>
      <c r="AJ1032">
        <v>248.72800000000001</v>
      </c>
      <c r="AK1032">
        <v>349.94099999999997</v>
      </c>
      <c r="AL1032">
        <v>195.024</v>
      </c>
      <c r="AM1032">
        <v>356.24799999999999</v>
      </c>
      <c r="AN1032">
        <v>176.74299999999999</v>
      </c>
      <c r="AO1032">
        <v>326.92899999999997</v>
      </c>
      <c r="AP1032">
        <v>103.5</v>
      </c>
      <c r="AQ1032">
        <v>104.15949999999999</v>
      </c>
      <c r="AR1032">
        <v>95.522400000000005</v>
      </c>
      <c r="AS1032">
        <v>96.855000000000004</v>
      </c>
      <c r="AT1032">
        <v>8267</v>
      </c>
      <c r="AU1032">
        <v>38.770000000000003</v>
      </c>
      <c r="AV1032">
        <v>38.799999999999997</v>
      </c>
      <c r="AW1032">
        <v>233</v>
      </c>
      <c r="AX1032">
        <v>4.5999999999999996</v>
      </c>
      <c r="AY1032">
        <v>478.98770000000002</v>
      </c>
    </row>
    <row r="1033" spans="1:51">
      <c r="A1033" s="415">
        <v>45627</v>
      </c>
      <c r="E1033">
        <v>2176642</v>
      </c>
      <c r="F1033">
        <v>228425</v>
      </c>
      <c r="G1033">
        <v>939734</v>
      </c>
      <c r="H1033">
        <v>1236909</v>
      </c>
      <c r="I1033">
        <v>121097</v>
      </c>
      <c r="J1033">
        <v>141364</v>
      </c>
      <c r="K1033">
        <v>69628</v>
      </c>
      <c r="L1033">
        <v>105074</v>
      </c>
      <c r="M1033">
        <v>140499</v>
      </c>
      <c r="N1033">
        <v>24287</v>
      </c>
      <c r="O1033">
        <v>18829</v>
      </c>
      <c r="P1033">
        <v>33264</v>
      </c>
      <c r="Q1033">
        <v>65502</v>
      </c>
      <c r="R1033">
        <v>504132</v>
      </c>
      <c r="S1033">
        <v>140209</v>
      </c>
      <c r="T1033">
        <v>115632</v>
      </c>
      <c r="U1033">
        <v>492884</v>
      </c>
      <c r="V1033">
        <v>11249</v>
      </c>
      <c r="W1033">
        <v>31720</v>
      </c>
      <c r="X1033">
        <v>46761</v>
      </c>
      <c r="Y1033">
        <v>6415</v>
      </c>
      <c r="Z1033">
        <v>14960</v>
      </c>
      <c r="AA1033">
        <v>18204</v>
      </c>
      <c r="AB1033">
        <v>11579</v>
      </c>
      <c r="AC1033">
        <v>46103</v>
      </c>
      <c r="AD1033">
        <v>23398</v>
      </c>
      <c r="AE1033">
        <v>16735</v>
      </c>
      <c r="AF1033">
        <v>1672510</v>
      </c>
      <c r="AG1033">
        <v>744025</v>
      </c>
      <c r="AH1033">
        <v>227427</v>
      </c>
      <c r="AI1033">
        <v>928485</v>
      </c>
      <c r="AJ1033">
        <v>248.44800000000001</v>
      </c>
      <c r="AK1033">
        <v>349.76499999999999</v>
      </c>
      <c r="AL1033">
        <v>194.71299999999999</v>
      </c>
      <c r="AM1033">
        <v>356.54300000000001</v>
      </c>
      <c r="AN1033">
        <v>177.02199999999999</v>
      </c>
      <c r="AO1033">
        <v>324.62099999999998</v>
      </c>
      <c r="AP1033">
        <v>103.3</v>
      </c>
      <c r="AQ1033">
        <v>102.5569</v>
      </c>
      <c r="AR1033">
        <v>95.716999999999999</v>
      </c>
      <c r="AS1033">
        <v>98.453299999999999</v>
      </c>
      <c r="AT1033">
        <v>8276</v>
      </c>
      <c r="AU1033">
        <v>38.94</v>
      </c>
      <c r="AV1033">
        <v>38.799999999999997</v>
      </c>
      <c r="AW1033">
        <v>135</v>
      </c>
      <c r="AX1033">
        <v>5.2</v>
      </c>
      <c r="AY1033">
        <v>477.6823</v>
      </c>
    </row>
    <row r="1034" spans="1:51">
      <c r="A1034" s="415">
        <v>45658</v>
      </c>
      <c r="B1034">
        <v>882327</v>
      </c>
      <c r="C1034">
        <v>4.4000000000000004</v>
      </c>
      <c r="D1034">
        <v>2554.4</v>
      </c>
      <c r="E1034">
        <v>2169595</v>
      </c>
      <c r="F1034">
        <v>230876</v>
      </c>
      <c r="G1034">
        <v>923551</v>
      </c>
      <c r="H1034">
        <v>1246043</v>
      </c>
      <c r="I1034">
        <v>122697</v>
      </c>
      <c r="J1034">
        <v>143722</v>
      </c>
      <c r="K1034">
        <v>69226</v>
      </c>
      <c r="L1034">
        <v>105604</v>
      </c>
      <c r="M1034">
        <v>138196</v>
      </c>
      <c r="N1034">
        <v>23888</v>
      </c>
      <c r="O1034">
        <v>19252</v>
      </c>
      <c r="P1034">
        <v>33624</v>
      </c>
      <c r="Q1034">
        <v>66338</v>
      </c>
      <c r="R1034">
        <v>506372</v>
      </c>
      <c r="S1034">
        <v>142645</v>
      </c>
      <c r="T1034">
        <v>113754</v>
      </c>
      <c r="U1034">
        <v>494949</v>
      </c>
      <c r="V1034">
        <v>11423</v>
      </c>
      <c r="W1034">
        <v>31871</v>
      </c>
      <c r="X1034">
        <v>47614</v>
      </c>
      <c r="Y1034">
        <v>6335</v>
      </c>
      <c r="Z1034">
        <v>15329</v>
      </c>
      <c r="AA1034">
        <v>17804</v>
      </c>
      <c r="AB1034">
        <v>11251</v>
      </c>
      <c r="AC1034">
        <v>47793</v>
      </c>
      <c r="AD1034">
        <v>22537</v>
      </c>
      <c r="AE1034">
        <v>16686</v>
      </c>
      <c r="AF1034">
        <v>1663223</v>
      </c>
      <c r="AG1034">
        <v>751095</v>
      </c>
      <c r="AH1034">
        <v>229885</v>
      </c>
      <c r="AI1034">
        <v>912128</v>
      </c>
      <c r="AJ1034">
        <v>251.215</v>
      </c>
      <c r="AK1034">
        <v>353.69299999999998</v>
      </c>
      <c r="AL1034">
        <v>194.77699999999999</v>
      </c>
      <c r="AM1034">
        <v>357.26</v>
      </c>
      <c r="AN1034">
        <v>178.316</v>
      </c>
      <c r="AO1034">
        <v>326.24900000000002</v>
      </c>
      <c r="AP1034">
        <v>102.3</v>
      </c>
      <c r="AQ1034">
        <v>93.983500000000006</v>
      </c>
      <c r="AR1034">
        <v>97.010599999999997</v>
      </c>
      <c r="AS1034">
        <v>98.231399999999994</v>
      </c>
      <c r="AT1034">
        <v>8264</v>
      </c>
      <c r="AU1034">
        <v>39.07</v>
      </c>
      <c r="AV1034">
        <v>38.799999999999997</v>
      </c>
      <c r="AW1034">
        <v>232</v>
      </c>
      <c r="AX1034">
        <v>6.5</v>
      </c>
      <c r="AY1034">
        <v>475.815</v>
      </c>
    </row>
    <row r="1035" spans="1:51">
      <c r="A1035" s="415">
        <v>45689</v>
      </c>
      <c r="E1035">
        <v>2165431</v>
      </c>
      <c r="F1035">
        <v>230589</v>
      </c>
      <c r="G1035">
        <v>920572</v>
      </c>
      <c r="H1035">
        <v>1244859</v>
      </c>
      <c r="I1035">
        <v>122786</v>
      </c>
      <c r="J1035">
        <v>143168</v>
      </c>
      <c r="K1035">
        <v>68727</v>
      </c>
      <c r="L1035">
        <v>105816</v>
      </c>
      <c r="M1035">
        <v>136752</v>
      </c>
      <c r="N1035">
        <v>23555</v>
      </c>
      <c r="O1035">
        <v>19323</v>
      </c>
      <c r="P1035">
        <v>33402</v>
      </c>
      <c r="Q1035">
        <v>67277</v>
      </c>
      <c r="R1035">
        <v>505130</v>
      </c>
      <c r="S1035">
        <v>142037</v>
      </c>
      <c r="T1035">
        <v>112418</v>
      </c>
      <c r="U1035">
        <v>493487</v>
      </c>
      <c r="V1035">
        <v>11643</v>
      </c>
      <c r="W1035">
        <v>31727</v>
      </c>
      <c r="X1035">
        <v>47750</v>
      </c>
      <c r="Y1035">
        <v>6738</v>
      </c>
      <c r="Z1035">
        <v>15681</v>
      </c>
      <c r="AA1035">
        <v>17600</v>
      </c>
      <c r="AB1035">
        <v>11254</v>
      </c>
      <c r="AC1035">
        <v>47411</v>
      </c>
      <c r="AD1035">
        <v>22870</v>
      </c>
      <c r="AE1035">
        <v>16603</v>
      </c>
      <c r="AF1035">
        <v>1660300</v>
      </c>
      <c r="AG1035">
        <v>751371</v>
      </c>
      <c r="AH1035">
        <v>229703</v>
      </c>
      <c r="AI1035">
        <v>908929</v>
      </c>
      <c r="AJ1035">
        <v>251.46799999999999</v>
      </c>
      <c r="AK1035">
        <v>353.26799999999997</v>
      </c>
      <c r="AL1035">
        <v>195.01</v>
      </c>
      <c r="AM1035">
        <v>357.46199999999999</v>
      </c>
      <c r="AN1035">
        <v>178.13499999999999</v>
      </c>
      <c r="AO1035">
        <v>329.20299999999997</v>
      </c>
      <c r="AP1035">
        <v>103.7</v>
      </c>
      <c r="AQ1035">
        <v>99.480599999999995</v>
      </c>
      <c r="AR1035">
        <v>96.291799999999995</v>
      </c>
      <c r="AS1035">
        <v>99.448999999999998</v>
      </c>
      <c r="AT1035">
        <v>8267</v>
      </c>
      <c r="AU1035">
        <v>39.14</v>
      </c>
      <c r="AV1035">
        <v>38.700000000000003</v>
      </c>
      <c r="AW1035">
        <v>255</v>
      </c>
      <c r="AX1035">
        <v>7.2</v>
      </c>
      <c r="AY1035">
        <v>473.86709999999999</v>
      </c>
    </row>
    <row r="1036" spans="1:51">
      <c r="A1036" s="415">
        <v>45717</v>
      </c>
      <c r="E1036">
        <v>2150847</v>
      </c>
      <c r="F1036">
        <v>228888</v>
      </c>
      <c r="G1036">
        <v>909661</v>
      </c>
      <c r="H1036">
        <v>1241186</v>
      </c>
      <c r="I1036">
        <v>121641</v>
      </c>
      <c r="J1036">
        <v>143469</v>
      </c>
      <c r="K1036">
        <v>68673</v>
      </c>
      <c r="L1036">
        <v>104340</v>
      </c>
      <c r="M1036">
        <v>136362</v>
      </c>
      <c r="N1036">
        <v>23061</v>
      </c>
      <c r="O1036">
        <v>19200</v>
      </c>
      <c r="P1036">
        <v>33810</v>
      </c>
      <c r="Q1036">
        <v>67976</v>
      </c>
      <c r="R1036">
        <v>508171</v>
      </c>
      <c r="S1036">
        <v>142350</v>
      </c>
      <c r="T1036">
        <v>112326</v>
      </c>
      <c r="U1036">
        <v>496271</v>
      </c>
      <c r="V1036">
        <v>11901</v>
      </c>
      <c r="W1036">
        <v>32276</v>
      </c>
      <c r="X1036">
        <v>48697</v>
      </c>
      <c r="Y1036">
        <v>6879</v>
      </c>
      <c r="Z1036">
        <v>15642</v>
      </c>
      <c r="AA1036">
        <v>17278</v>
      </c>
      <c r="AB1036">
        <v>11657</v>
      </c>
      <c r="AC1036">
        <v>47619</v>
      </c>
      <c r="AD1036">
        <v>23183</v>
      </c>
      <c r="AE1036">
        <v>16662</v>
      </c>
      <c r="AF1036">
        <v>1642676</v>
      </c>
      <c r="AG1036">
        <v>744915</v>
      </c>
      <c r="AH1036">
        <v>227643</v>
      </c>
      <c r="AI1036">
        <v>897761</v>
      </c>
      <c r="AJ1036">
        <v>251.42</v>
      </c>
      <c r="AK1036">
        <v>355.00099999999998</v>
      </c>
      <c r="AL1036">
        <v>195.29300000000001</v>
      </c>
      <c r="AM1036">
        <v>359.608</v>
      </c>
      <c r="AN1036">
        <v>178.03800000000001</v>
      </c>
      <c r="AO1036">
        <v>334.983</v>
      </c>
      <c r="AP1036">
        <v>100</v>
      </c>
      <c r="AQ1036">
        <v>107.0009</v>
      </c>
      <c r="AR1036">
        <v>99.397000000000006</v>
      </c>
      <c r="AS1036">
        <v>100.2727</v>
      </c>
      <c r="AT1036">
        <v>8273</v>
      </c>
      <c r="AU1036">
        <v>39.22</v>
      </c>
      <c r="AV1036">
        <v>39.299999999999997</v>
      </c>
      <c r="AW1036">
        <v>278</v>
      </c>
      <c r="AX1036">
        <v>5.4</v>
      </c>
      <c r="AY1036">
        <v>471.86860000000001</v>
      </c>
    </row>
    <row r="1037" spans="1:51">
      <c r="A1037" s="415">
        <v>45748</v>
      </c>
      <c r="B1037">
        <v>890925</v>
      </c>
      <c r="C1037">
        <v>4.4000000000000004</v>
      </c>
      <c r="D1037">
        <v>2548.8000000000002</v>
      </c>
      <c r="E1037">
        <v>2153440</v>
      </c>
      <c r="F1037">
        <v>227643</v>
      </c>
      <c r="G1037">
        <v>906503</v>
      </c>
      <c r="H1037">
        <v>1246937</v>
      </c>
      <c r="I1037">
        <v>121369</v>
      </c>
      <c r="J1037">
        <v>145071</v>
      </c>
      <c r="K1037">
        <v>68681</v>
      </c>
      <c r="L1037">
        <v>106029</v>
      </c>
      <c r="M1037">
        <v>136742</v>
      </c>
      <c r="N1037">
        <v>23283</v>
      </c>
      <c r="O1037">
        <v>19444</v>
      </c>
      <c r="P1037">
        <v>34065</v>
      </c>
      <c r="Q1037">
        <v>67830</v>
      </c>
      <c r="R1037">
        <v>513871</v>
      </c>
      <c r="S1037">
        <v>144071</v>
      </c>
      <c r="T1037">
        <v>112356</v>
      </c>
      <c r="U1037">
        <v>501872</v>
      </c>
      <c r="V1037">
        <v>11999</v>
      </c>
      <c r="W1037">
        <v>32663</v>
      </c>
      <c r="X1037">
        <v>48776</v>
      </c>
      <c r="Y1037">
        <v>7047</v>
      </c>
      <c r="Z1037">
        <v>16000</v>
      </c>
      <c r="AA1037">
        <v>17212</v>
      </c>
      <c r="AB1037">
        <v>11824</v>
      </c>
      <c r="AC1037">
        <v>49097</v>
      </c>
      <c r="AD1037">
        <v>23442</v>
      </c>
      <c r="AE1037">
        <v>16989</v>
      </c>
      <c r="AF1037">
        <v>1639569</v>
      </c>
      <c r="AG1037">
        <v>745065</v>
      </c>
      <c r="AH1037">
        <v>226333</v>
      </c>
      <c r="AI1037">
        <v>894504</v>
      </c>
      <c r="AJ1037">
        <v>250.89500000000001</v>
      </c>
      <c r="AK1037">
        <v>355.49400000000003</v>
      </c>
      <c r="AL1037">
        <v>197.06399999999999</v>
      </c>
      <c r="AM1037">
        <v>360.37900000000002</v>
      </c>
      <c r="AN1037">
        <v>177.33699999999999</v>
      </c>
      <c r="AO1037">
        <v>337.18</v>
      </c>
      <c r="AP1037">
        <v>99.3</v>
      </c>
      <c r="AQ1037">
        <v>107.64239999999999</v>
      </c>
      <c r="AR1037">
        <v>95.548500000000004</v>
      </c>
      <c r="AS1037">
        <v>99.406599999999997</v>
      </c>
      <c r="AT1037">
        <v>8271</v>
      </c>
      <c r="AU1037">
        <v>39.33</v>
      </c>
      <c r="AV1037">
        <v>39</v>
      </c>
      <c r="AW1037">
        <v>207</v>
      </c>
      <c r="AX1037">
        <v>5.6</v>
      </c>
      <c r="AY1037">
        <v>469.93950000000001</v>
      </c>
    </row>
    <row r="1038" spans="1:51">
      <c r="A1038" s="415">
        <v>45778</v>
      </c>
      <c r="E1038">
        <v>2149124</v>
      </c>
      <c r="F1038">
        <v>226282</v>
      </c>
      <c r="G1038">
        <v>903854</v>
      </c>
      <c r="H1038">
        <v>1245271</v>
      </c>
      <c r="I1038">
        <v>120895</v>
      </c>
      <c r="J1038">
        <v>143311</v>
      </c>
      <c r="K1038">
        <v>69240</v>
      </c>
      <c r="L1038">
        <v>106081</v>
      </c>
      <c r="M1038">
        <v>136737</v>
      </c>
      <c r="N1038">
        <v>23632</v>
      </c>
      <c r="O1038">
        <v>19304</v>
      </c>
      <c r="P1038">
        <v>33993</v>
      </c>
      <c r="Q1038">
        <v>68147</v>
      </c>
      <c r="R1038">
        <v>514423</v>
      </c>
      <c r="S1038">
        <v>142471</v>
      </c>
      <c r="T1038">
        <v>112475</v>
      </c>
      <c r="U1038">
        <v>502260</v>
      </c>
      <c r="V1038">
        <v>12163</v>
      </c>
      <c r="W1038">
        <v>32514</v>
      </c>
      <c r="X1038">
        <v>49163</v>
      </c>
      <c r="Y1038">
        <v>7218</v>
      </c>
      <c r="Z1038">
        <v>16184</v>
      </c>
      <c r="AA1038">
        <v>17366</v>
      </c>
      <c r="AB1038">
        <v>11925</v>
      </c>
      <c r="AC1038">
        <v>49918</v>
      </c>
      <c r="AD1038">
        <v>23474</v>
      </c>
      <c r="AE1038">
        <v>16947</v>
      </c>
      <c r="AF1038">
        <v>1634702</v>
      </c>
      <c r="AG1038">
        <v>743011</v>
      </c>
      <c r="AH1038">
        <v>224953</v>
      </c>
      <c r="AI1038">
        <v>891691</v>
      </c>
      <c r="AJ1038">
        <v>252.303</v>
      </c>
      <c r="AK1038">
        <v>356.822</v>
      </c>
      <c r="AL1038">
        <v>198.4</v>
      </c>
      <c r="AM1038">
        <v>362.15199999999999</v>
      </c>
      <c r="AN1038">
        <v>177.63499999999999</v>
      </c>
      <c r="AO1038">
        <v>344.05599999999998</v>
      </c>
      <c r="AP1038">
        <v>99.7</v>
      </c>
      <c r="AQ1038">
        <v>102.6263</v>
      </c>
      <c r="AR1038">
        <v>94.278000000000006</v>
      </c>
      <c r="AS1038">
        <v>99.153599999999997</v>
      </c>
      <c r="AT1038">
        <v>8269</v>
      </c>
      <c r="AU1038">
        <v>39.47</v>
      </c>
      <c r="AV1038">
        <v>39</v>
      </c>
      <c r="AW1038">
        <v>222</v>
      </c>
      <c r="AX1038">
        <v>3.5</v>
      </c>
      <c r="AY1038">
        <v>467.50560000000002</v>
      </c>
    </row>
    <row r="1039" spans="1:51">
      <c r="A1039" s="415">
        <v>45809</v>
      </c>
      <c r="E1039">
        <v>2160743</v>
      </c>
      <c r="F1039">
        <v>224351</v>
      </c>
      <c r="G1039">
        <v>913515</v>
      </c>
      <c r="H1039">
        <v>1247227</v>
      </c>
      <c r="I1039">
        <v>121591</v>
      </c>
      <c r="J1039">
        <v>144350</v>
      </c>
      <c r="K1039">
        <v>69259</v>
      </c>
      <c r="L1039">
        <v>105834</v>
      </c>
      <c r="M1039">
        <v>136678</v>
      </c>
      <c r="N1039">
        <v>23950</v>
      </c>
      <c r="O1039">
        <v>19491</v>
      </c>
      <c r="P1039">
        <v>34273</v>
      </c>
      <c r="Q1039">
        <v>68249</v>
      </c>
      <c r="R1039">
        <v>515592</v>
      </c>
      <c r="S1039">
        <v>143158</v>
      </c>
      <c r="T1039">
        <v>111986</v>
      </c>
      <c r="U1039">
        <v>503599</v>
      </c>
      <c r="V1039">
        <v>11994</v>
      </c>
      <c r="W1039">
        <v>32707</v>
      </c>
      <c r="X1039">
        <v>49105</v>
      </c>
      <c r="Y1039">
        <v>7296</v>
      </c>
      <c r="Z1039">
        <v>15817</v>
      </c>
      <c r="AA1039">
        <v>17305</v>
      </c>
      <c r="AB1039">
        <v>12336</v>
      </c>
      <c r="AC1039">
        <v>50661</v>
      </c>
      <c r="AD1039">
        <v>23491</v>
      </c>
      <c r="AE1039">
        <v>16921</v>
      </c>
      <c r="AF1039">
        <v>1645151</v>
      </c>
      <c r="AG1039">
        <v>743629</v>
      </c>
      <c r="AH1039">
        <v>223072</v>
      </c>
      <c r="AI1039">
        <v>901522</v>
      </c>
      <c r="AJ1039">
        <v>252.30799999999999</v>
      </c>
      <c r="AK1039">
        <v>356.83699999999999</v>
      </c>
      <c r="AL1039">
        <v>200.56899999999999</v>
      </c>
      <c r="AM1039">
        <v>363.44799999999998</v>
      </c>
      <c r="AN1039">
        <v>177.82499999999999</v>
      </c>
      <c r="AO1039">
        <v>338.65199999999999</v>
      </c>
      <c r="AP1039">
        <v>97.8</v>
      </c>
      <c r="AQ1039">
        <v>100.4224</v>
      </c>
      <c r="AR1039">
        <v>92.573700000000002</v>
      </c>
      <c r="AS1039">
        <v>99.470600000000005</v>
      </c>
      <c r="AT1039">
        <v>8267</v>
      </c>
      <c r="AU1039">
        <v>39.64</v>
      </c>
      <c r="AV1039">
        <v>38.9</v>
      </c>
      <c r="AW1039">
        <v>224</v>
      </c>
      <c r="AX1039">
        <v>3.4</v>
      </c>
      <c r="AY1039">
        <v>465.3306</v>
      </c>
    </row>
    <row r="1040" spans="1:51">
      <c r="A1040" s="415">
        <v>45839</v>
      </c>
      <c r="B1040">
        <v>889073</v>
      </c>
      <c r="C1040">
        <v>4.3</v>
      </c>
      <c r="D1040">
        <v>2524.3000000000002</v>
      </c>
      <c r="E1040">
        <v>2168482</v>
      </c>
      <c r="F1040">
        <v>220679</v>
      </c>
      <c r="G1040">
        <v>919504</v>
      </c>
      <c r="H1040">
        <v>1248978</v>
      </c>
      <c r="I1040">
        <v>121133</v>
      </c>
      <c r="J1040">
        <v>143283</v>
      </c>
      <c r="K1040">
        <v>69490</v>
      </c>
      <c r="L1040">
        <v>107377</v>
      </c>
      <c r="M1040">
        <v>137141</v>
      </c>
      <c r="N1040">
        <v>24225</v>
      </c>
      <c r="O1040">
        <v>19832</v>
      </c>
      <c r="P1040">
        <v>35088</v>
      </c>
      <c r="Q1040">
        <v>69837</v>
      </c>
      <c r="R1040">
        <v>519713</v>
      </c>
      <c r="S1040">
        <v>142220</v>
      </c>
      <c r="T1040">
        <v>112303</v>
      </c>
      <c r="U1040">
        <v>507350</v>
      </c>
      <c r="V1040">
        <v>12364</v>
      </c>
      <c r="W1040">
        <v>33466</v>
      </c>
      <c r="X1040">
        <v>50361</v>
      </c>
      <c r="Y1040">
        <v>7100</v>
      </c>
      <c r="Z1040">
        <v>15964</v>
      </c>
      <c r="AA1040">
        <v>17690</v>
      </c>
      <c r="AB1040">
        <v>12694</v>
      </c>
      <c r="AC1040">
        <v>50951</v>
      </c>
      <c r="AD1040">
        <v>24431</v>
      </c>
      <c r="AE1040">
        <v>16936</v>
      </c>
      <c r="AF1040">
        <v>1648769</v>
      </c>
      <c r="AG1040">
        <v>741629</v>
      </c>
      <c r="AH1040">
        <v>219381</v>
      </c>
      <c r="AI1040">
        <v>907140</v>
      </c>
      <c r="AJ1040">
        <v>252.101</v>
      </c>
      <c r="AK1040">
        <v>356.72300000000001</v>
      </c>
      <c r="AL1040">
        <v>201.35400000000001</v>
      </c>
      <c r="AM1040">
        <v>363.65600000000001</v>
      </c>
      <c r="AN1040">
        <v>178.845</v>
      </c>
      <c r="AO1040">
        <v>338.6</v>
      </c>
      <c r="AP1040">
        <v>97.6</v>
      </c>
      <c r="AQ1040">
        <v>108.3758</v>
      </c>
      <c r="AR1040">
        <v>94.515699999999995</v>
      </c>
      <c r="AS1040">
        <v>98.917699999999996</v>
      </c>
      <c r="AT1040">
        <v>8261</v>
      </c>
      <c r="AU1040">
        <v>39.729999999999997</v>
      </c>
      <c r="AV1040">
        <v>39</v>
      </c>
      <c r="AW1040">
        <v>305</v>
      </c>
      <c r="AX1040">
        <v>3.4</v>
      </c>
      <c r="AY1040">
        <v>463.85860000000002</v>
      </c>
    </row>
    <row r="1041" spans="1:51">
      <c r="A1041" s="415">
        <v>45870</v>
      </c>
      <c r="E1041">
        <v>2177240</v>
      </c>
      <c r="F1041">
        <v>219144</v>
      </c>
      <c r="G1041">
        <v>928293</v>
      </c>
      <c r="H1041">
        <v>1248947</v>
      </c>
      <c r="I1041">
        <v>122106</v>
      </c>
      <c r="J1041">
        <v>143320</v>
      </c>
      <c r="K1041">
        <v>69621</v>
      </c>
      <c r="L1041">
        <v>106061</v>
      </c>
      <c r="M1041">
        <v>138254</v>
      </c>
      <c r="N1041">
        <v>24342</v>
      </c>
      <c r="O1041">
        <v>19881</v>
      </c>
      <c r="P1041">
        <v>35840</v>
      </c>
      <c r="Q1041">
        <v>68915</v>
      </c>
      <c r="R1041">
        <v>521485</v>
      </c>
      <c r="S1041">
        <v>142081</v>
      </c>
      <c r="T1041">
        <v>112701</v>
      </c>
      <c r="U1041">
        <v>508673</v>
      </c>
      <c r="V1041">
        <v>12812</v>
      </c>
      <c r="W1041">
        <v>34287</v>
      </c>
      <c r="X1041">
        <v>49675</v>
      </c>
      <c r="Y1041">
        <v>7074</v>
      </c>
      <c r="Z1041">
        <v>16008</v>
      </c>
      <c r="AA1041">
        <v>18142</v>
      </c>
      <c r="AB1041">
        <v>12661</v>
      </c>
      <c r="AC1041">
        <v>51874</v>
      </c>
      <c r="AD1041">
        <v>23942</v>
      </c>
      <c r="AE1041">
        <v>16775</v>
      </c>
      <c r="AF1041">
        <v>1655756</v>
      </c>
      <c r="AG1041">
        <v>740274</v>
      </c>
      <c r="AH1041">
        <v>217731</v>
      </c>
      <c r="AI1041">
        <v>915482</v>
      </c>
      <c r="AJ1041">
        <v>252.553</v>
      </c>
      <c r="AK1041">
        <v>356.87099999999998</v>
      </c>
      <c r="AL1041">
        <v>202.38399999999999</v>
      </c>
      <c r="AM1041">
        <v>364.63099999999997</v>
      </c>
      <c r="AN1041">
        <v>178.59899999999999</v>
      </c>
      <c r="AO1041">
        <v>341.45800000000003</v>
      </c>
      <c r="AP1041">
        <v>99.7</v>
      </c>
      <c r="AQ1041">
        <v>107.3121</v>
      </c>
      <c r="AR1041">
        <v>96.217799999999997</v>
      </c>
      <c r="AS1041">
        <v>99.968400000000003</v>
      </c>
      <c r="AT1041">
        <v>8239</v>
      </c>
      <c r="AU1041">
        <v>39.979999999999997</v>
      </c>
      <c r="AV1041">
        <v>38.9</v>
      </c>
      <c r="AW1041">
        <v>213</v>
      </c>
      <c r="AX1041">
        <v>3.2</v>
      </c>
      <c r="AY1041">
        <v>460.43579999999997</v>
      </c>
    </row>
    <row r="1042" spans="1:51">
      <c r="A1042" s="415">
        <v>45901</v>
      </c>
      <c r="E1042">
        <v>2169503</v>
      </c>
      <c r="F1042">
        <v>215586</v>
      </c>
      <c r="G1042">
        <v>915464</v>
      </c>
      <c r="H1042">
        <v>1254038</v>
      </c>
      <c r="I1042">
        <v>122610</v>
      </c>
      <c r="J1042">
        <v>143237</v>
      </c>
      <c r="K1042">
        <v>69154</v>
      </c>
      <c r="L1042">
        <v>106751</v>
      </c>
      <c r="M1042">
        <v>140205</v>
      </c>
      <c r="N1042">
        <v>24718</v>
      </c>
      <c r="O1042">
        <v>19862</v>
      </c>
      <c r="P1042">
        <v>36749</v>
      </c>
      <c r="Q1042">
        <v>69284</v>
      </c>
      <c r="R1042">
        <v>525868</v>
      </c>
      <c r="S1042">
        <v>142021</v>
      </c>
      <c r="T1042">
        <v>114326</v>
      </c>
      <c r="U1042">
        <v>513260</v>
      </c>
      <c r="V1042">
        <v>12608</v>
      </c>
      <c r="W1042">
        <v>35048</v>
      </c>
      <c r="X1042">
        <v>49604</v>
      </c>
      <c r="Y1042">
        <v>7211</v>
      </c>
      <c r="Z1042">
        <v>15950</v>
      </c>
      <c r="AA1042">
        <v>18239</v>
      </c>
      <c r="AB1042">
        <v>12594</v>
      </c>
      <c r="AC1042">
        <v>53496</v>
      </c>
      <c r="AD1042">
        <v>24351</v>
      </c>
      <c r="AE1042">
        <v>16736</v>
      </c>
      <c r="AF1042">
        <v>1643635</v>
      </c>
      <c r="AG1042">
        <v>740778</v>
      </c>
      <c r="AH1042">
        <v>214289</v>
      </c>
      <c r="AI1042">
        <v>902856</v>
      </c>
      <c r="AJ1042">
        <v>252.59399999999999</v>
      </c>
      <c r="AK1042">
        <v>357.18599999999998</v>
      </c>
      <c r="AL1042">
        <v>203.10300000000001</v>
      </c>
      <c r="AM1042">
        <v>364.85199999999998</v>
      </c>
      <c r="AN1042">
        <v>178.61600000000001</v>
      </c>
      <c r="AO1042">
        <v>341.005</v>
      </c>
      <c r="AP1042">
        <v>96.7</v>
      </c>
      <c r="AQ1042">
        <v>109.63120000000001</v>
      </c>
      <c r="AR1042">
        <v>97.666200000000003</v>
      </c>
      <c r="AS1042">
        <v>100.51649999999999</v>
      </c>
      <c r="AT1042">
        <v>8255</v>
      </c>
      <c r="AU1042">
        <v>40.01</v>
      </c>
      <c r="AV1042">
        <v>39</v>
      </c>
      <c r="AW1042">
        <v>206</v>
      </c>
      <c r="AX1042">
        <v>3.8</v>
      </c>
      <c r="AY1042">
        <v>460.3313</v>
      </c>
    </row>
    <row r="1043" spans="1:51">
      <c r="A1043" s="415">
        <v>45931</v>
      </c>
      <c r="B1043">
        <v>884998</v>
      </c>
      <c r="C1043">
        <v>4.3</v>
      </c>
      <c r="D1043">
        <v>2511.1999999999998</v>
      </c>
      <c r="E1043">
        <v>2167944</v>
      </c>
      <c r="F1043">
        <v>212374</v>
      </c>
      <c r="G1043">
        <v>914999</v>
      </c>
      <c r="H1043">
        <v>1252945</v>
      </c>
      <c r="I1043">
        <v>122404</v>
      </c>
      <c r="J1043">
        <v>142186</v>
      </c>
      <c r="K1043">
        <v>69191</v>
      </c>
      <c r="L1043">
        <v>107547</v>
      </c>
      <c r="M1043">
        <v>141072</v>
      </c>
      <c r="N1043">
        <v>24961</v>
      </c>
      <c r="O1043">
        <v>19661</v>
      </c>
      <c r="P1043">
        <v>37532</v>
      </c>
      <c r="Q1043">
        <v>69186</v>
      </c>
      <c r="R1043">
        <v>525386</v>
      </c>
      <c r="S1043">
        <v>141206</v>
      </c>
      <c r="T1043">
        <v>114821</v>
      </c>
      <c r="U1043">
        <v>512778</v>
      </c>
      <c r="V1043">
        <v>12609</v>
      </c>
      <c r="W1043">
        <v>35719</v>
      </c>
      <c r="X1043">
        <v>49511</v>
      </c>
      <c r="Y1043">
        <v>7042</v>
      </c>
      <c r="Z1043">
        <v>15921</v>
      </c>
      <c r="AA1043">
        <v>18330</v>
      </c>
      <c r="AB1043">
        <v>12575</v>
      </c>
      <c r="AC1043">
        <v>53205</v>
      </c>
      <c r="AD1043">
        <v>24491</v>
      </c>
      <c r="AE1043">
        <v>16544</v>
      </c>
      <c r="AF1043">
        <v>1642557</v>
      </c>
      <c r="AG1043">
        <v>740167</v>
      </c>
      <c r="AH1043">
        <v>211274</v>
      </c>
      <c r="AI1043">
        <v>902390</v>
      </c>
      <c r="AJ1043">
        <v>252.61</v>
      </c>
      <c r="AK1043">
        <v>354.63</v>
      </c>
      <c r="AL1043">
        <v>204.184</v>
      </c>
      <c r="AM1043">
        <v>365.73200000000003</v>
      </c>
      <c r="AN1043">
        <v>181.58799999999999</v>
      </c>
      <c r="AO1043">
        <v>340.3</v>
      </c>
      <c r="AP1043">
        <v>96.7</v>
      </c>
      <c r="AQ1043">
        <v>110.4864</v>
      </c>
      <c r="AR1043">
        <v>96.564599999999999</v>
      </c>
      <c r="AS1043">
        <v>99.131900000000002</v>
      </c>
      <c r="AT1043">
        <v>8243</v>
      </c>
      <c r="AU1043">
        <v>40.14</v>
      </c>
      <c r="AV1043">
        <v>38.9</v>
      </c>
      <c r="AW1043">
        <v>196</v>
      </c>
      <c r="AY1043">
        <v>457.24880000000002</v>
      </c>
    </row>
    <row r="1044" spans="1:51">
      <c r="A1044" s="415">
        <v>45962</v>
      </c>
      <c r="E1044">
        <v>2181160</v>
      </c>
      <c r="F1044">
        <v>206109</v>
      </c>
      <c r="G1044">
        <v>929674</v>
      </c>
      <c r="H1044">
        <v>1251487</v>
      </c>
      <c r="I1044">
        <v>122911</v>
      </c>
      <c r="J1044">
        <v>143922</v>
      </c>
      <c r="K1044">
        <v>69119</v>
      </c>
      <c r="L1044">
        <v>107984</v>
      </c>
      <c r="M1044">
        <v>141770</v>
      </c>
      <c r="N1044">
        <v>24942</v>
      </c>
      <c r="O1044">
        <v>19905</v>
      </c>
      <c r="P1044">
        <v>36951</v>
      </c>
      <c r="Q1044">
        <v>69586</v>
      </c>
      <c r="R1044">
        <v>526727</v>
      </c>
      <c r="S1044">
        <v>142741</v>
      </c>
      <c r="T1044">
        <v>115309</v>
      </c>
      <c r="U1044">
        <v>514109</v>
      </c>
      <c r="V1044">
        <v>12618</v>
      </c>
      <c r="W1044">
        <v>35347</v>
      </c>
      <c r="X1044">
        <v>49986</v>
      </c>
      <c r="Y1044">
        <v>6911</v>
      </c>
      <c r="Z1044">
        <v>16049</v>
      </c>
      <c r="AA1044">
        <v>18358</v>
      </c>
      <c r="AB1044">
        <v>12437</v>
      </c>
      <c r="AC1044">
        <v>52702</v>
      </c>
      <c r="AD1044">
        <v>24540</v>
      </c>
      <c r="AE1044">
        <v>16242</v>
      </c>
      <c r="AF1044">
        <v>1654433</v>
      </c>
      <c r="AG1044">
        <v>737378</v>
      </c>
      <c r="AH1044">
        <v>205117</v>
      </c>
      <c r="AI1044">
        <v>917055</v>
      </c>
      <c r="AJ1044">
        <v>252.46799999999999</v>
      </c>
      <c r="AK1044">
        <v>352.815</v>
      </c>
      <c r="AL1044">
        <v>204.184</v>
      </c>
      <c r="AM1044">
        <v>366.82100000000003</v>
      </c>
      <c r="AN1044">
        <v>181.55699999999999</v>
      </c>
      <c r="AO1044">
        <v>338.55599999999998</v>
      </c>
      <c r="AP1044">
        <v>95.7</v>
      </c>
      <c r="AQ1044">
        <v>109.1662</v>
      </c>
      <c r="AR1044">
        <v>95.8352</v>
      </c>
      <c r="AS1044">
        <v>99.248099999999994</v>
      </c>
      <c r="AT1044">
        <v>8279</v>
      </c>
      <c r="AU1044">
        <v>40.270000000000003</v>
      </c>
      <c r="AV1044">
        <v>39.200000000000003</v>
      </c>
      <c r="AW1044">
        <v>292</v>
      </c>
      <c r="AX1044">
        <v>4.0999999999999996</v>
      </c>
      <c r="AY1044">
        <v>455.90480000000002</v>
      </c>
    </row>
    <row r="1045" spans="1:51">
      <c r="A1045" s="415">
        <v>45992</v>
      </c>
      <c r="E1045">
        <v>2197580</v>
      </c>
      <c r="F1045">
        <v>200262</v>
      </c>
      <c r="G1045">
        <v>952369</v>
      </c>
      <c r="H1045">
        <v>1245212</v>
      </c>
      <c r="I1045">
        <v>122602</v>
      </c>
      <c r="J1045">
        <v>144795</v>
      </c>
      <c r="K1045">
        <v>68618</v>
      </c>
      <c r="L1045">
        <v>108519</v>
      </c>
      <c r="M1045">
        <v>140644</v>
      </c>
      <c r="N1045">
        <v>24846</v>
      </c>
      <c r="O1045">
        <v>19678</v>
      </c>
      <c r="P1045">
        <v>36607</v>
      </c>
      <c r="Q1045">
        <v>69620</v>
      </c>
      <c r="R1045">
        <v>525996</v>
      </c>
      <c r="S1045">
        <v>143768</v>
      </c>
      <c r="T1045">
        <v>114357</v>
      </c>
      <c r="U1045">
        <v>513794</v>
      </c>
      <c r="V1045">
        <v>12202</v>
      </c>
      <c r="W1045">
        <v>35065</v>
      </c>
      <c r="X1045">
        <v>49982</v>
      </c>
      <c r="Y1045">
        <v>6921</v>
      </c>
      <c r="Z1045">
        <v>15906</v>
      </c>
      <c r="AA1045">
        <v>18530</v>
      </c>
      <c r="AB1045">
        <v>12245</v>
      </c>
      <c r="AC1045">
        <v>53097</v>
      </c>
      <c r="AD1045">
        <v>24545</v>
      </c>
      <c r="AE1045">
        <v>16332</v>
      </c>
      <c r="AF1045">
        <v>1671585</v>
      </c>
      <c r="AG1045">
        <v>731418</v>
      </c>
      <c r="AH1045">
        <v>199235</v>
      </c>
      <c r="AI1045">
        <v>940167</v>
      </c>
      <c r="AJ1045">
        <v>253.39699999999999</v>
      </c>
      <c r="AK1045">
        <v>352.42099999999999</v>
      </c>
      <c r="AL1045">
        <v>205.035</v>
      </c>
      <c r="AM1045">
        <v>367.99299999999999</v>
      </c>
      <c r="AN1045">
        <v>181.43700000000001</v>
      </c>
      <c r="AO1045">
        <v>344.68</v>
      </c>
      <c r="AP1045">
        <v>95.8</v>
      </c>
      <c r="AQ1045">
        <v>102.26</v>
      </c>
      <c r="AR1045">
        <v>96.288399999999996</v>
      </c>
      <c r="AS1045">
        <v>98.618200000000002</v>
      </c>
      <c r="AT1045">
        <v>8272</v>
      </c>
      <c r="AU1045">
        <v>40.44</v>
      </c>
      <c r="AV1045">
        <v>38.9</v>
      </c>
      <c r="AW1045">
        <v>245</v>
      </c>
      <c r="AX1045">
        <v>5</v>
      </c>
      <c r="AY1045">
        <v>454.93169999999998</v>
      </c>
    </row>
    <row r="1046" spans="1:51">
      <c r="A1046" s="415">
        <v>46023</v>
      </c>
      <c r="E1046">
        <v>2190424</v>
      </c>
      <c r="F1046">
        <v>196166</v>
      </c>
      <c r="G1046">
        <v>945151</v>
      </c>
      <c r="H1046">
        <v>1245274</v>
      </c>
      <c r="I1046">
        <v>122247</v>
      </c>
      <c r="J1046">
        <v>149538</v>
      </c>
      <c r="K1046">
        <v>68981</v>
      </c>
      <c r="L1046">
        <v>109245</v>
      </c>
      <c r="M1046">
        <v>140117</v>
      </c>
      <c r="N1046">
        <v>24909</v>
      </c>
      <c r="O1046">
        <v>19244</v>
      </c>
      <c r="P1046">
        <v>36471</v>
      </c>
      <c r="Q1046">
        <v>69603</v>
      </c>
      <c r="R1046">
        <v>529234</v>
      </c>
      <c r="S1046">
        <v>148538</v>
      </c>
      <c r="T1046">
        <v>114128</v>
      </c>
      <c r="U1046">
        <v>517033</v>
      </c>
      <c r="V1046">
        <v>12201</v>
      </c>
      <c r="W1046">
        <v>34784</v>
      </c>
      <c r="X1046">
        <v>50010</v>
      </c>
      <c r="Y1046">
        <v>6664</v>
      </c>
      <c r="Z1046">
        <v>16034</v>
      </c>
      <c r="AA1046">
        <v>18214</v>
      </c>
      <c r="AB1046">
        <v>12622</v>
      </c>
      <c r="AC1046">
        <v>52994</v>
      </c>
      <c r="AD1046">
        <v>24483</v>
      </c>
      <c r="AE1046">
        <v>16036</v>
      </c>
      <c r="AF1046">
        <v>1661190</v>
      </c>
      <c r="AG1046">
        <v>728241</v>
      </c>
      <c r="AH1046">
        <v>195309</v>
      </c>
      <c r="AI1046">
        <v>932950</v>
      </c>
      <c r="AJ1046">
        <v>255.82499999999999</v>
      </c>
      <c r="AK1046">
        <v>352.23500000000001</v>
      </c>
      <c r="AL1046">
        <v>203.93</v>
      </c>
      <c r="AM1046">
        <v>368.916</v>
      </c>
      <c r="AN1046">
        <v>183.54</v>
      </c>
      <c r="AO1046">
        <v>347.71</v>
      </c>
      <c r="AP1046">
        <v>96.5</v>
      </c>
      <c r="AR1046">
        <v>102.4824</v>
      </c>
      <c r="AS1046">
        <v>99.789100000000005</v>
      </c>
      <c r="AT1046">
        <v>8317</v>
      </c>
      <c r="AU1046">
        <v>40.53</v>
      </c>
      <c r="AV1046">
        <v>39.5</v>
      </c>
      <c r="AW1046">
        <v>230</v>
      </c>
      <c r="AX1046">
        <v>7.1</v>
      </c>
      <c r="AY1046">
        <v>454.55450000000002</v>
      </c>
    </row>
    <row r="1047" spans="1:51">
      <c r="A1047" s="415">
        <v>46054</v>
      </c>
      <c r="AJ1047">
        <v>255.8</v>
      </c>
      <c r="AK1047">
        <v>352.79599999999999</v>
      </c>
      <c r="AL1047">
        <v>204.56899999999999</v>
      </c>
      <c r="AM1047">
        <v>369.97199999999998</v>
      </c>
      <c r="AN1047">
        <v>183.697</v>
      </c>
      <c r="AO1047">
        <v>352.1</v>
      </c>
      <c r="AP1047">
        <v>95.9</v>
      </c>
      <c r="AR1047">
        <v>103.0629</v>
      </c>
      <c r="AS1047">
        <v>99.661699999999996</v>
      </c>
      <c r="AT1047">
        <v>8304</v>
      </c>
      <c r="AU1047">
        <v>40.71</v>
      </c>
      <c r="AV1047">
        <v>39.5</v>
      </c>
      <c r="AW1047">
        <v>202</v>
      </c>
      <c r="AX1047">
        <v>6.9</v>
      </c>
      <c r="AY1047">
        <v>452.63659999999999</v>
      </c>
    </row>
    <row r="1048" spans="1:51">
      <c r="A1048" s="415">
        <v>46082</v>
      </c>
      <c r="AJ1048">
        <v>257.11900000000003</v>
      </c>
      <c r="AK1048">
        <v>352.80500000000001</v>
      </c>
      <c r="AL1048">
        <v>204.56899999999999</v>
      </c>
      <c r="AM1048">
        <v>371.57799999999997</v>
      </c>
      <c r="AN1048">
        <v>183.96700000000001</v>
      </c>
      <c r="AO1048">
        <v>354.99</v>
      </c>
      <c r="AP1048">
        <v>97.5</v>
      </c>
      <c r="AR1048">
        <v>102.3922</v>
      </c>
      <c r="AS1048">
        <v>100.0772</v>
      </c>
      <c r="AT1048">
        <v>8330</v>
      </c>
      <c r="AU1048">
        <v>40.92</v>
      </c>
      <c r="AV1048">
        <v>39.200000000000003</v>
      </c>
      <c r="AX1048">
        <v>6.7</v>
      </c>
      <c r="AY1048">
        <v>450.64609999999999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DB685-2A4F-4EE3-838C-401F09C32E25}">
  <sheetPr codeName="Sheet1"/>
  <dimension ref="A1:BK316"/>
  <sheetViews>
    <sheetView topLeftCell="A277" workbookViewId="0">
      <selection sqref="A1:XFD1048576"/>
    </sheetView>
  </sheetViews>
  <sheetFormatPr defaultRowHeight="15"/>
  <sheetData>
    <row r="1" spans="1:63">
      <c r="A1" t="s">
        <v>20</v>
      </c>
      <c r="B1" t="s">
        <v>21</v>
      </c>
      <c r="C1" t="s">
        <v>22</v>
      </c>
      <c r="D1" t="s">
        <v>23</v>
      </c>
      <c r="E1" t="s">
        <v>24</v>
      </c>
      <c r="F1" t="s">
        <v>25</v>
      </c>
      <c r="G1" t="s">
        <v>26</v>
      </c>
      <c r="H1" t="s">
        <v>27</v>
      </c>
      <c r="I1" t="s">
        <v>28</v>
      </c>
      <c r="J1" t="s">
        <v>29</v>
      </c>
      <c r="K1" t="s">
        <v>1</v>
      </c>
      <c r="L1" t="s">
        <v>2</v>
      </c>
      <c r="M1" t="s">
        <v>30</v>
      </c>
      <c r="N1" t="s">
        <v>31</v>
      </c>
      <c r="O1" t="s">
        <v>32</v>
      </c>
      <c r="P1" t="s">
        <v>33</v>
      </c>
      <c r="Q1" t="s">
        <v>34</v>
      </c>
      <c r="R1" t="s">
        <v>35</v>
      </c>
      <c r="S1" t="s">
        <v>36</v>
      </c>
      <c r="T1" t="s">
        <v>37</v>
      </c>
      <c r="U1" t="s">
        <v>38</v>
      </c>
      <c r="V1" t="s">
        <v>39</v>
      </c>
      <c r="W1" t="s">
        <v>40</v>
      </c>
      <c r="X1" t="s">
        <v>41</v>
      </c>
      <c r="Y1" t="s">
        <v>42</v>
      </c>
      <c r="Z1" t="s">
        <v>43</v>
      </c>
      <c r="AA1" t="s">
        <v>44</v>
      </c>
      <c r="AB1" t="s">
        <v>45</v>
      </c>
      <c r="AC1" t="s">
        <v>46</v>
      </c>
      <c r="AD1" t="s">
        <v>47</v>
      </c>
      <c r="AE1" t="s">
        <v>48</v>
      </c>
      <c r="AF1" t="s">
        <v>49</v>
      </c>
      <c r="AG1" t="s">
        <v>50</v>
      </c>
      <c r="AH1" t="s">
        <v>51</v>
      </c>
      <c r="AI1" t="s">
        <v>52</v>
      </c>
      <c r="AJ1" t="s">
        <v>328</v>
      </c>
      <c r="AK1" t="s">
        <v>916</v>
      </c>
      <c r="AL1" t="s">
        <v>912</v>
      </c>
      <c r="AM1" t="s">
        <v>914</v>
      </c>
      <c r="AN1" t="s">
        <v>917</v>
      </c>
      <c r="AO1" t="s">
        <v>913</v>
      </c>
      <c r="AP1" t="s">
        <v>915</v>
      </c>
      <c r="AQ1" t="s">
        <v>920</v>
      </c>
      <c r="AR1" t="s">
        <v>919</v>
      </c>
      <c r="AS1" t="s">
        <v>918</v>
      </c>
      <c r="AT1" t="s">
        <v>931</v>
      </c>
      <c r="AU1" t="s">
        <v>927</v>
      </c>
      <c r="AV1" t="s">
        <v>929</v>
      </c>
      <c r="AW1" t="s">
        <v>932</v>
      </c>
      <c r="AX1" t="s">
        <v>928</v>
      </c>
      <c r="AY1" t="s">
        <v>930</v>
      </c>
      <c r="AZ1" t="s">
        <v>925</v>
      </c>
      <c r="BA1" t="s">
        <v>924</v>
      </c>
      <c r="BB1" t="s">
        <v>926</v>
      </c>
      <c r="BC1" t="s">
        <v>941</v>
      </c>
      <c r="BD1" t="s">
        <v>937</v>
      </c>
      <c r="BE1" t="s">
        <v>939</v>
      </c>
      <c r="BF1" t="s">
        <v>942</v>
      </c>
      <c r="BG1" t="s">
        <v>938</v>
      </c>
      <c r="BH1" t="s">
        <v>940</v>
      </c>
      <c r="BI1" t="s">
        <v>935</v>
      </c>
      <c r="BJ1" t="s">
        <v>934</v>
      </c>
      <c r="BK1" t="s">
        <v>936</v>
      </c>
    </row>
    <row r="2" spans="1:63">
      <c r="A2" s="395">
        <v>36982</v>
      </c>
      <c r="B2">
        <v>4607.1484115948897</v>
      </c>
      <c r="C2">
        <v>3138.5496475118398</v>
      </c>
      <c r="D2">
        <v>46.373490392173899</v>
      </c>
      <c r="E2">
        <v>38.659164805506698</v>
      </c>
      <c r="F2">
        <v>24.760489700232</v>
      </c>
      <c r="G2">
        <v>24.630848218860201</v>
      </c>
      <c r="H2">
        <v>57.117416555515099</v>
      </c>
      <c r="I2">
        <v>61.207689507317298</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row>
    <row r="3" spans="1:63">
      <c r="A3" s="395">
        <v>37347</v>
      </c>
      <c r="B3">
        <v>4149.4532798316604</v>
      </c>
      <c r="C3">
        <v>3638.21106179341</v>
      </c>
      <c r="D3">
        <v>62.148934489281501</v>
      </c>
      <c r="E3">
        <v>41.916679650719303</v>
      </c>
      <c r="F3">
        <v>33.183571891796703</v>
      </c>
      <c r="G3">
        <v>26.7063031369056</v>
      </c>
      <c r="H3">
        <v>76.485625855121597</v>
      </c>
      <c r="I3">
        <v>79.715587287124904</v>
      </c>
      <c r="J3">
        <v>0</v>
      </c>
      <c r="K3">
        <v>60.087719298245602</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row>
    <row r="4" spans="1:63">
      <c r="A4" s="395">
        <v>37712</v>
      </c>
      <c r="B4">
        <v>5129.6807323704097</v>
      </c>
      <c r="C4">
        <v>4148.6607450709198</v>
      </c>
      <c r="D4">
        <v>67.996289493288202</v>
      </c>
      <c r="E4">
        <v>47.814076776063203</v>
      </c>
      <c r="F4">
        <v>36.305686964996802</v>
      </c>
      <c r="G4">
        <v>30.463701782517202</v>
      </c>
      <c r="H4">
        <v>72.911274100960696</v>
      </c>
      <c r="I4">
        <v>66.278429960250307</v>
      </c>
      <c r="J4">
        <v>0</v>
      </c>
      <c r="K4">
        <v>65.532544378698205</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row>
    <row r="5" spans="1:63">
      <c r="A5" s="395">
        <v>38078</v>
      </c>
      <c r="B5">
        <v>6106.2904165392201</v>
      </c>
      <c r="C5">
        <v>4828.3468250133301</v>
      </c>
      <c r="D5">
        <v>75.659041165269301</v>
      </c>
      <c r="E5">
        <v>59.139726939916699</v>
      </c>
      <c r="F5">
        <v>40.397108211165197</v>
      </c>
      <c r="G5">
        <v>37.679594096001701</v>
      </c>
      <c r="H5">
        <v>73.523632384766501</v>
      </c>
      <c r="I5">
        <v>71.105941288260695</v>
      </c>
      <c r="J5">
        <v>0</v>
      </c>
      <c r="K5">
        <v>57.863501483679499</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row>
    <row r="6" spans="1:63">
      <c r="A6" s="395">
        <v>38443</v>
      </c>
      <c r="B6">
        <v>7363.2992268990001</v>
      </c>
      <c r="C6">
        <v>5763.11500613313</v>
      </c>
      <c r="D6">
        <v>79.662474802837593</v>
      </c>
      <c r="E6">
        <v>63.924669527052302</v>
      </c>
      <c r="F6">
        <v>42.534686739549997</v>
      </c>
      <c r="G6">
        <v>40.728216465176899</v>
      </c>
      <c r="H6">
        <v>76.052593364096694</v>
      </c>
      <c r="I6">
        <v>75.285360062072698</v>
      </c>
      <c r="J6">
        <v>0</v>
      </c>
      <c r="K6">
        <v>63.746223564954697</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row>
    <row r="7" spans="1:63">
      <c r="A7" s="395">
        <v>38808</v>
      </c>
      <c r="B7">
        <v>9488.8067922241207</v>
      </c>
      <c r="C7">
        <v>7030.5095889960303</v>
      </c>
      <c r="D7">
        <v>86.456337812361298</v>
      </c>
      <c r="E7">
        <v>74.9158904894514</v>
      </c>
      <c r="F7">
        <v>46.162176791506198</v>
      </c>
      <c r="G7">
        <v>47.7310344677594</v>
      </c>
      <c r="H7">
        <v>80.859429093652196</v>
      </c>
      <c r="I7">
        <v>79.524953403454703</v>
      </c>
      <c r="J7">
        <v>0</v>
      </c>
      <c r="K7">
        <v>52.529761904761898</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row>
    <row r="8" spans="1:63">
      <c r="A8" s="395">
        <v>39173</v>
      </c>
      <c r="B8">
        <v>12608.628826091001</v>
      </c>
      <c r="C8">
        <v>8279.9400376221402</v>
      </c>
      <c r="D8">
        <v>84.829345064716705</v>
      </c>
      <c r="E8">
        <v>89.322843900109504</v>
      </c>
      <c r="F8">
        <v>45.293466309941898</v>
      </c>
      <c r="G8">
        <v>56.910112301938703</v>
      </c>
      <c r="H8">
        <v>95.278606708488397</v>
      </c>
      <c r="I8">
        <v>90.254392860503103</v>
      </c>
      <c r="J8">
        <v>87.225606388329695</v>
      </c>
      <c r="K8">
        <v>74.3055555555556</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row>
    <row r="9" spans="1:63">
      <c r="A9" s="395">
        <v>39539</v>
      </c>
      <c r="B9">
        <v>17032.549641774502</v>
      </c>
      <c r="C9">
        <v>10119.468214333199</v>
      </c>
      <c r="D9">
        <v>102.344737601926</v>
      </c>
      <c r="E9">
        <v>109.299617257417</v>
      </c>
      <c r="F9">
        <v>54.645570127132402</v>
      </c>
      <c r="G9">
        <v>69.637880088487805</v>
      </c>
      <c r="H9">
        <v>133.330193780526</v>
      </c>
      <c r="I9">
        <v>128.847291568787</v>
      </c>
      <c r="J9">
        <v>136.92253435408</v>
      </c>
      <c r="K9">
        <v>69</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row>
    <row r="10" spans="1:63">
      <c r="A10" s="395">
        <v>39904</v>
      </c>
      <c r="B10">
        <v>19788.994067174401</v>
      </c>
      <c r="C10">
        <v>13110.901336424</v>
      </c>
      <c r="D10">
        <v>101.620015327293</v>
      </c>
      <c r="E10">
        <v>121.80203110719199</v>
      </c>
      <c r="F10">
        <v>54.258614600066601</v>
      </c>
      <c r="G10">
        <v>77.603521856809294</v>
      </c>
      <c r="H10">
        <v>111.116488929935</v>
      </c>
      <c r="I10">
        <v>96.644550374210795</v>
      </c>
      <c r="J10">
        <v>111.891761922645</v>
      </c>
      <c r="K10">
        <v>39</v>
      </c>
      <c r="L10">
        <v>50.519031141868503</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row>
    <row r="11" spans="1:63">
      <c r="A11" s="395">
        <v>40269</v>
      </c>
      <c r="B11">
        <v>21703.5374270297</v>
      </c>
      <c r="C11">
        <v>15361.637366961801</v>
      </c>
      <c r="D11">
        <v>121.331059772187</v>
      </c>
      <c r="E11">
        <v>137.684127870878</v>
      </c>
      <c r="F11">
        <v>64.783056664513595</v>
      </c>
      <c r="G11">
        <v>87.722455277944107</v>
      </c>
      <c r="H11">
        <v>151.14649722178299</v>
      </c>
      <c r="I11">
        <v>129.05143017392101</v>
      </c>
      <c r="J11">
        <v>122.274594201138</v>
      </c>
      <c r="K11">
        <v>73.801916932907304</v>
      </c>
      <c r="L11">
        <v>83.974358974359006</v>
      </c>
      <c r="M11">
        <v>0</v>
      </c>
      <c r="N11">
        <v>0</v>
      </c>
      <c r="O11">
        <v>0</v>
      </c>
      <c r="P11">
        <v>0</v>
      </c>
      <c r="Q11">
        <v>0</v>
      </c>
      <c r="R11">
        <v>56.6666666666667</v>
      </c>
      <c r="S11">
        <v>76.6666666666667</v>
      </c>
      <c r="T11">
        <v>56.6666666666667</v>
      </c>
      <c r="U11">
        <v>0</v>
      </c>
      <c r="V11">
        <v>83.3333333333333</v>
      </c>
      <c r="W11">
        <v>70</v>
      </c>
      <c r="X11">
        <v>61.538461538461497</v>
      </c>
      <c r="Y11">
        <v>63.3333333333333</v>
      </c>
      <c r="Z11">
        <v>63.3333333333333</v>
      </c>
      <c r="AA11">
        <v>73.809523809523796</v>
      </c>
      <c r="AB11">
        <v>73.809523809523796</v>
      </c>
      <c r="AC11">
        <v>78.571428571428598</v>
      </c>
      <c r="AD11">
        <v>0</v>
      </c>
      <c r="AE11">
        <v>80.952380952380906</v>
      </c>
      <c r="AF11">
        <v>80.952380952380906</v>
      </c>
      <c r="AG11">
        <v>62.5</v>
      </c>
      <c r="AH11">
        <v>66.6666666666667</v>
      </c>
      <c r="AI11">
        <v>66.6666666666667</v>
      </c>
      <c r="AJ11">
        <v>102.896415014453</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row>
    <row r="12" spans="1:63">
      <c r="A12" s="395">
        <v>40634</v>
      </c>
      <c r="B12">
        <v>28528.160945840002</v>
      </c>
      <c r="C12">
        <v>19424.798177559998</v>
      </c>
      <c r="D12">
        <v>118.33628640285301</v>
      </c>
      <c r="E12">
        <v>141.79543308490699</v>
      </c>
      <c r="F12">
        <v>63.184038463838199</v>
      </c>
      <c r="G12">
        <v>90.341884208124796</v>
      </c>
      <c r="H12">
        <v>164.29485699620801</v>
      </c>
      <c r="I12">
        <v>138.45293196447</v>
      </c>
      <c r="J12">
        <v>174.29831177067999</v>
      </c>
      <c r="K12">
        <v>46.065573770491802</v>
      </c>
      <c r="L12">
        <v>51.151315789473699</v>
      </c>
      <c r="M12">
        <v>0</v>
      </c>
      <c r="N12">
        <v>0</v>
      </c>
      <c r="O12">
        <v>0</v>
      </c>
      <c r="P12">
        <v>0</v>
      </c>
      <c r="Q12">
        <v>0</v>
      </c>
      <c r="R12">
        <v>50</v>
      </c>
      <c r="S12">
        <v>31.25</v>
      </c>
      <c r="T12">
        <v>43.75</v>
      </c>
      <c r="U12">
        <v>0</v>
      </c>
      <c r="V12">
        <v>25</v>
      </c>
      <c r="W12">
        <v>40.625</v>
      </c>
      <c r="X12">
        <v>40</v>
      </c>
      <c r="Y12">
        <v>46.875</v>
      </c>
      <c r="Z12">
        <v>53.125</v>
      </c>
      <c r="AA12">
        <v>54.761904761904802</v>
      </c>
      <c r="AB12">
        <v>43.181818181818201</v>
      </c>
      <c r="AC12">
        <v>47.727272727272698</v>
      </c>
      <c r="AD12">
        <v>0</v>
      </c>
      <c r="AE12">
        <v>52.380952380952401</v>
      </c>
      <c r="AF12">
        <v>54.545454545454497</v>
      </c>
      <c r="AG12">
        <v>55</v>
      </c>
      <c r="AH12">
        <v>47.727272727272698</v>
      </c>
      <c r="AI12">
        <v>50</v>
      </c>
      <c r="AJ12">
        <v>103.417586856067</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row>
    <row r="13" spans="1:63">
      <c r="A13" s="395">
        <v>41000</v>
      </c>
      <c r="B13">
        <v>33912.837832626399</v>
      </c>
      <c r="C13">
        <v>24261.465319999999</v>
      </c>
      <c r="D13">
        <v>110.204268758719</v>
      </c>
      <c r="E13">
        <v>112.836118954795</v>
      </c>
      <c r="F13">
        <v>58.842059082582303</v>
      </c>
      <c r="G13">
        <v>71.891085427301405</v>
      </c>
      <c r="H13">
        <v>188.73416300248601</v>
      </c>
      <c r="I13">
        <v>143.23398105737201</v>
      </c>
      <c r="J13">
        <v>199.44439738431299</v>
      </c>
      <c r="K13">
        <v>64.983164983164997</v>
      </c>
      <c r="L13">
        <v>73.479729729729698</v>
      </c>
      <c r="M13">
        <v>1073.90036119</v>
      </c>
      <c r="N13">
        <v>141.17976275999999</v>
      </c>
      <c r="O13">
        <v>12.996607689999999</v>
      </c>
      <c r="P13">
        <v>645.91163498000003</v>
      </c>
      <c r="Q13">
        <v>273.81235576</v>
      </c>
      <c r="R13">
        <v>50</v>
      </c>
      <c r="S13">
        <v>59.375</v>
      </c>
      <c r="T13">
        <v>53.125</v>
      </c>
      <c r="U13">
        <v>0</v>
      </c>
      <c r="V13">
        <v>68.75</v>
      </c>
      <c r="W13">
        <v>68.75</v>
      </c>
      <c r="X13">
        <v>60.714285714285701</v>
      </c>
      <c r="Y13">
        <v>65.625</v>
      </c>
      <c r="Z13">
        <v>50</v>
      </c>
      <c r="AA13">
        <v>63.8888888888889</v>
      </c>
      <c r="AB13">
        <v>63.8888888888889</v>
      </c>
      <c r="AC13">
        <v>63.8888888888889</v>
      </c>
      <c r="AD13">
        <v>0</v>
      </c>
      <c r="AE13">
        <v>73.529411764705898</v>
      </c>
      <c r="AF13">
        <v>76.470588235294102</v>
      </c>
      <c r="AG13">
        <v>61.764705882352899</v>
      </c>
      <c r="AH13">
        <v>55.5555555555556</v>
      </c>
      <c r="AI13">
        <v>56.25</v>
      </c>
      <c r="AJ13">
        <v>107.95247079853</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row>
    <row r="14" spans="1:63">
      <c r="A14" s="395">
        <v>41365</v>
      </c>
      <c r="B14">
        <v>38322.347479999997</v>
      </c>
      <c r="C14">
        <v>29683.257799999999</v>
      </c>
      <c r="D14">
        <v>123.639267125031</v>
      </c>
      <c r="E14">
        <v>127.210502891628</v>
      </c>
      <c r="F14">
        <v>66.015492349271099</v>
      </c>
      <c r="G14">
        <v>81.049412327766206</v>
      </c>
      <c r="H14">
        <v>256.73162130863398</v>
      </c>
      <c r="I14">
        <v>160.932843387768</v>
      </c>
      <c r="J14">
        <v>225.12113084757101</v>
      </c>
      <c r="K14">
        <v>59.731543624161098</v>
      </c>
      <c r="L14">
        <v>64.455782312925194</v>
      </c>
      <c r="M14">
        <v>1153.13697905</v>
      </c>
      <c r="N14">
        <v>104.16042718</v>
      </c>
      <c r="O14">
        <v>14.031879229999999</v>
      </c>
      <c r="P14">
        <v>697.15706416</v>
      </c>
      <c r="Q14">
        <v>337.78760848000002</v>
      </c>
      <c r="R14">
        <v>55</v>
      </c>
      <c r="S14">
        <v>47.5</v>
      </c>
      <c r="T14">
        <v>32.5</v>
      </c>
      <c r="U14">
        <v>0</v>
      </c>
      <c r="V14">
        <v>42.5</v>
      </c>
      <c r="W14">
        <v>42.5</v>
      </c>
      <c r="X14">
        <v>52.941176470588204</v>
      </c>
      <c r="Y14">
        <v>42.5</v>
      </c>
      <c r="Z14">
        <v>50</v>
      </c>
      <c r="AA14">
        <v>59.090909090909101</v>
      </c>
      <c r="AB14">
        <v>75</v>
      </c>
      <c r="AC14">
        <v>72.727272727272705</v>
      </c>
      <c r="AD14">
        <v>0</v>
      </c>
      <c r="AE14">
        <v>72.727272727272705</v>
      </c>
      <c r="AF14">
        <v>75</v>
      </c>
      <c r="AG14">
        <v>67.5</v>
      </c>
      <c r="AH14">
        <v>66.6666666666667</v>
      </c>
      <c r="AI14">
        <v>61.904761904761898</v>
      </c>
      <c r="AJ14">
        <v>108.081186830718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row>
    <row r="15" spans="1:63">
      <c r="A15" s="395">
        <v>41730</v>
      </c>
      <c r="B15">
        <v>43018.661160000003</v>
      </c>
      <c r="C15">
        <v>33536.266680000001</v>
      </c>
      <c r="D15">
        <v>127.059892298492</v>
      </c>
      <c r="E15">
        <v>124.83325103262401</v>
      </c>
      <c r="F15">
        <v>67.841888284957406</v>
      </c>
      <c r="G15">
        <v>79.534797875754094</v>
      </c>
      <c r="H15">
        <v>259.22437776027101</v>
      </c>
      <c r="I15">
        <v>165.272106822495</v>
      </c>
      <c r="J15">
        <v>236.269612675247</v>
      </c>
      <c r="K15">
        <v>54.213483146067396</v>
      </c>
      <c r="L15">
        <v>60.906515580736503</v>
      </c>
      <c r="M15">
        <v>1200.7271934299999</v>
      </c>
      <c r="N15">
        <v>103.6490893</v>
      </c>
      <c r="O15">
        <v>10.63565487</v>
      </c>
      <c r="P15">
        <v>814.79364528999997</v>
      </c>
      <c r="Q15">
        <v>271.64880397000002</v>
      </c>
      <c r="R15">
        <v>52.7777777777778</v>
      </c>
      <c r="S15">
        <v>47.2222222222222</v>
      </c>
      <c r="T15">
        <v>47.368421052631597</v>
      </c>
      <c r="U15">
        <v>64.705882352941202</v>
      </c>
      <c r="V15">
        <v>52.941176470588204</v>
      </c>
      <c r="W15">
        <v>50</v>
      </c>
      <c r="X15">
        <v>56.25</v>
      </c>
      <c r="Y15">
        <v>61.1111111111111</v>
      </c>
      <c r="Z15">
        <v>60</v>
      </c>
      <c r="AA15">
        <v>58.064516129032299</v>
      </c>
      <c r="AB15">
        <v>53.030303030303003</v>
      </c>
      <c r="AC15">
        <v>57.8125</v>
      </c>
      <c r="AD15">
        <v>73.3333333333333</v>
      </c>
      <c r="AE15">
        <v>72.580645161290306</v>
      </c>
      <c r="AF15">
        <v>75</v>
      </c>
      <c r="AG15">
        <v>54.838709677419402</v>
      </c>
      <c r="AH15">
        <v>51.612903225806399</v>
      </c>
      <c r="AI15">
        <v>50</v>
      </c>
      <c r="AJ15">
        <v>113.61435885578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row>
    <row r="16" spans="1:63">
      <c r="A16" s="395">
        <v>42095</v>
      </c>
      <c r="B16">
        <v>48648.259839999999</v>
      </c>
      <c r="C16">
        <v>37024.286119999997</v>
      </c>
      <c r="D16">
        <v>117.706612499516</v>
      </c>
      <c r="E16">
        <v>126.155140048668</v>
      </c>
      <c r="F16">
        <v>62.8478327120988</v>
      </c>
      <c r="G16">
        <v>80.377010786461298</v>
      </c>
      <c r="H16">
        <v>221.57832197622301</v>
      </c>
      <c r="I16">
        <v>165.79362508685699</v>
      </c>
      <c r="J16">
        <v>198.24017833260001</v>
      </c>
      <c r="K16">
        <v>46.742209631728102</v>
      </c>
      <c r="L16">
        <v>55.539772727272698</v>
      </c>
      <c r="M16">
        <v>1015.5636035799999</v>
      </c>
      <c r="N16">
        <v>112.70038932999999</v>
      </c>
      <c r="O16">
        <v>19.316149070000002</v>
      </c>
      <c r="P16">
        <v>690.67287104000002</v>
      </c>
      <c r="Q16">
        <v>192.87419413999999</v>
      </c>
      <c r="R16">
        <v>47.5</v>
      </c>
      <c r="S16">
        <v>40</v>
      </c>
      <c r="T16">
        <v>42.5</v>
      </c>
      <c r="U16">
        <v>52.5</v>
      </c>
      <c r="V16">
        <v>52.631578947368403</v>
      </c>
      <c r="W16">
        <v>47.5</v>
      </c>
      <c r="X16">
        <v>53.125</v>
      </c>
      <c r="Y16">
        <v>47.2222222222222</v>
      </c>
      <c r="Z16">
        <v>32.142857142857103</v>
      </c>
      <c r="AA16">
        <v>55.128205128205103</v>
      </c>
      <c r="AB16">
        <v>48.684210526315802</v>
      </c>
      <c r="AC16">
        <v>43.243243243243199</v>
      </c>
      <c r="AD16">
        <v>57.692307692307701</v>
      </c>
      <c r="AE16">
        <v>56.410256410256402</v>
      </c>
      <c r="AF16">
        <v>55.2631578947368</v>
      </c>
      <c r="AG16">
        <v>41.025641025641001</v>
      </c>
      <c r="AH16">
        <v>43.589743589743598</v>
      </c>
      <c r="AI16">
        <v>35.135135135135101</v>
      </c>
      <c r="AJ16">
        <v>116.468711348844</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row>
    <row r="17" spans="1:63">
      <c r="A17" s="395">
        <v>42461</v>
      </c>
      <c r="B17">
        <v>54389.576679999998</v>
      </c>
      <c r="C17">
        <v>39496.358119999997</v>
      </c>
      <c r="D17">
        <v>142.12993645147401</v>
      </c>
      <c r="E17">
        <v>123.823430782758</v>
      </c>
      <c r="F17">
        <v>75.888331843040405</v>
      </c>
      <c r="G17">
        <v>78.891412809679395</v>
      </c>
      <c r="H17">
        <v>192.225474609429</v>
      </c>
      <c r="I17">
        <v>177.75268810704199</v>
      </c>
      <c r="J17">
        <v>197.94613855292101</v>
      </c>
      <c r="K17">
        <v>54.1666666666667</v>
      </c>
      <c r="L17">
        <v>67.556179775280896</v>
      </c>
      <c r="M17">
        <v>986.64700400000004</v>
      </c>
      <c r="N17">
        <v>93.073663999999994</v>
      </c>
      <c r="O17">
        <v>16.020081999999999</v>
      </c>
      <c r="P17">
        <v>654.29707900000005</v>
      </c>
      <c r="Q17">
        <v>223.256179</v>
      </c>
      <c r="R17">
        <v>45.652173913043498</v>
      </c>
      <c r="S17">
        <v>47.826086956521699</v>
      </c>
      <c r="T17">
        <v>50</v>
      </c>
      <c r="U17">
        <v>54.1666666666667</v>
      </c>
      <c r="V17">
        <v>58.3333333333333</v>
      </c>
      <c r="W17">
        <v>43.75</v>
      </c>
      <c r="X17">
        <v>47.826086956521699</v>
      </c>
      <c r="Y17">
        <v>50</v>
      </c>
      <c r="Z17">
        <v>40</v>
      </c>
      <c r="AA17">
        <v>48.484848484848499</v>
      </c>
      <c r="AB17">
        <v>47.058823529411796</v>
      </c>
      <c r="AC17">
        <v>48.529411764705898</v>
      </c>
      <c r="AD17">
        <v>72.727272727272705</v>
      </c>
      <c r="AE17">
        <v>72.058823529411796</v>
      </c>
      <c r="AF17">
        <v>75</v>
      </c>
      <c r="AG17">
        <v>40.909090909090899</v>
      </c>
      <c r="AH17">
        <v>33.3333333333333</v>
      </c>
      <c r="AI17">
        <v>30.3571428571429</v>
      </c>
      <c r="AJ17">
        <v>127.190273062128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row>
    <row r="18" spans="1:63">
      <c r="A18" s="395">
        <v>42826</v>
      </c>
      <c r="B18">
        <v>58822.096360000003</v>
      </c>
      <c r="C18">
        <v>41423.92828</v>
      </c>
      <c r="D18">
        <v>116.17618756493199</v>
      </c>
      <c r="E18">
        <v>111.05741009099501</v>
      </c>
      <c r="F18">
        <v>62.030683290968803</v>
      </c>
      <c r="G18">
        <v>70.7578196604331</v>
      </c>
      <c r="H18">
        <v>209.281145276492</v>
      </c>
      <c r="I18">
        <v>171.59184805847099</v>
      </c>
      <c r="J18">
        <v>162.72827336895301</v>
      </c>
      <c r="K18">
        <v>53.571428571428598</v>
      </c>
      <c r="L18">
        <v>66.3608562691131</v>
      </c>
      <c r="M18">
        <v>846.74329299999999</v>
      </c>
      <c r="N18">
        <v>96.068239000000005</v>
      </c>
      <c r="O18">
        <v>12.427115000000001</v>
      </c>
      <c r="P18">
        <v>538.87308399999995</v>
      </c>
      <c r="Q18">
        <v>199.374855</v>
      </c>
      <c r="R18">
        <v>67.857142857142904</v>
      </c>
      <c r="S18">
        <v>50</v>
      </c>
      <c r="T18">
        <v>56.6666666666667</v>
      </c>
      <c r="U18">
        <v>70</v>
      </c>
      <c r="V18">
        <v>56.25</v>
      </c>
      <c r="W18">
        <v>65.625</v>
      </c>
      <c r="X18">
        <v>53.571428571428598</v>
      </c>
      <c r="Y18">
        <v>59.375</v>
      </c>
      <c r="Z18">
        <v>50</v>
      </c>
      <c r="AA18">
        <v>59.677419354838698</v>
      </c>
      <c r="AB18">
        <v>54.838709677419402</v>
      </c>
      <c r="AC18">
        <v>58.3333333333333</v>
      </c>
      <c r="AD18">
        <v>75.806451612903203</v>
      </c>
      <c r="AE18">
        <v>65</v>
      </c>
      <c r="AF18">
        <v>72.413793103448299</v>
      </c>
      <c r="AG18">
        <v>41.935483870967701</v>
      </c>
      <c r="AH18">
        <v>40.322580645161302</v>
      </c>
      <c r="AI18">
        <v>38</v>
      </c>
      <c r="AJ18">
        <v>129.54736798809</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row>
    <row r="19" spans="1:63">
      <c r="A19" s="395">
        <v>43191</v>
      </c>
      <c r="B19">
        <v>65466.180399999997</v>
      </c>
      <c r="C19">
        <v>45125.542399999998</v>
      </c>
      <c r="D19">
        <v>128.194162975419</v>
      </c>
      <c r="E19">
        <v>117.57814470455</v>
      </c>
      <c r="F19">
        <v>68.447516569044097</v>
      </c>
      <c r="G19">
        <v>74.912364264538894</v>
      </c>
      <c r="H19">
        <v>242.323215617068</v>
      </c>
      <c r="I19">
        <v>192.783386415297</v>
      </c>
      <c r="J19">
        <v>181.39619297117</v>
      </c>
      <c r="K19">
        <v>58.562690734863303</v>
      </c>
      <c r="L19">
        <v>69.217079162597699</v>
      </c>
      <c r="M19">
        <v>973.46579099064502</v>
      </c>
      <c r="N19">
        <v>87.976159105500201</v>
      </c>
      <c r="O19">
        <v>12.7354883874</v>
      </c>
      <c r="P19">
        <v>606.773874375574</v>
      </c>
      <c r="Q19">
        <v>265.98026912217102</v>
      </c>
      <c r="R19">
        <v>50</v>
      </c>
      <c r="S19">
        <v>61.1111111111111</v>
      </c>
      <c r="T19">
        <v>61.764705882352899</v>
      </c>
      <c r="U19">
        <v>50</v>
      </c>
      <c r="V19">
        <v>70</v>
      </c>
      <c r="W19">
        <v>63.3333333333333</v>
      </c>
      <c r="X19">
        <v>40.625</v>
      </c>
      <c r="Y19">
        <v>36.1111111111111</v>
      </c>
      <c r="Z19">
        <v>44.117647058823501</v>
      </c>
      <c r="AA19">
        <v>48.076923076923102</v>
      </c>
      <c r="AB19">
        <v>46.153846153846203</v>
      </c>
      <c r="AC19">
        <v>42.307692307692299</v>
      </c>
      <c r="AD19">
        <v>61.904761904761898</v>
      </c>
      <c r="AE19">
        <v>57.142857142857103</v>
      </c>
      <c r="AF19">
        <v>52.380952380952401</v>
      </c>
      <c r="AG19">
        <v>39.130434782608702</v>
      </c>
      <c r="AH19">
        <v>38</v>
      </c>
      <c r="AI19">
        <v>37.5</v>
      </c>
      <c r="AJ19">
        <v>143.43591088111799</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row>
    <row r="20" spans="1:63">
      <c r="A20" s="395">
        <v>43556</v>
      </c>
      <c r="B20">
        <v>74267.664399999994</v>
      </c>
      <c r="C20">
        <v>49205.7068</v>
      </c>
      <c r="D20">
        <v>128.63836254044901</v>
      </c>
      <c r="E20">
        <v>122.761130918381</v>
      </c>
      <c r="F20">
        <v>68.684690839554094</v>
      </c>
      <c r="G20">
        <v>78.214591495664706</v>
      </c>
      <c r="H20">
        <v>200.25786019059001</v>
      </c>
      <c r="I20">
        <v>197.49455022228301</v>
      </c>
      <c r="J20">
        <v>187.217498029128</v>
      </c>
      <c r="K20">
        <v>55.863193511962898</v>
      </c>
      <c r="L20">
        <v>66.909088134765597</v>
      </c>
      <c r="M20">
        <v>1019.2740292381</v>
      </c>
      <c r="N20">
        <v>113.68852754421199</v>
      </c>
      <c r="O20">
        <v>12.341171114999</v>
      </c>
      <c r="P20">
        <v>643.79931573704096</v>
      </c>
      <c r="Q20">
        <v>249.44501484185099</v>
      </c>
      <c r="R20">
        <v>52.380952380952401</v>
      </c>
      <c r="S20">
        <v>52.5</v>
      </c>
      <c r="T20">
        <v>47.619047619047599</v>
      </c>
      <c r="U20">
        <v>60</v>
      </c>
      <c r="V20">
        <v>71.052631578947398</v>
      </c>
      <c r="W20">
        <v>63.157894736842103</v>
      </c>
      <c r="X20">
        <v>57.894736842105303</v>
      </c>
      <c r="Y20">
        <v>61.904761904761898</v>
      </c>
      <c r="Z20">
        <v>52.631578947368403</v>
      </c>
      <c r="AA20">
        <v>54</v>
      </c>
      <c r="AB20">
        <v>44.230769230769198</v>
      </c>
      <c r="AC20">
        <v>44.230769230769198</v>
      </c>
      <c r="AD20">
        <v>65.789473684210506</v>
      </c>
      <c r="AE20">
        <v>57.5</v>
      </c>
      <c r="AF20">
        <v>55</v>
      </c>
      <c r="AG20">
        <v>50</v>
      </c>
      <c r="AH20">
        <v>48.076923076923102</v>
      </c>
      <c r="AI20">
        <v>54.545454545454497</v>
      </c>
      <c r="AJ20">
        <v>140.10075820909401</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row>
    <row r="21" spans="1:63">
      <c r="A21" s="395">
        <v>43922</v>
      </c>
      <c r="B21">
        <v>79420.053199999995</v>
      </c>
      <c r="C21">
        <v>52710.159599999999</v>
      </c>
      <c r="D21">
        <v>5.6988257666567401</v>
      </c>
      <c r="E21">
        <v>3.8834089882642502</v>
      </c>
      <c r="F21">
        <v>3.04280992233732</v>
      </c>
      <c r="G21">
        <v>2.47422979370908</v>
      </c>
      <c r="H21">
        <v>81.4315779128831</v>
      </c>
      <c r="I21">
        <v>180.707092223074</v>
      </c>
      <c r="J21">
        <v>130.969546001368</v>
      </c>
      <c r="K21">
        <v>9.1370553970336896</v>
      </c>
      <c r="L21">
        <v>30.446928024291999</v>
      </c>
      <c r="M21">
        <v>706.25145113335702</v>
      </c>
      <c r="N21">
        <v>87.688873997996495</v>
      </c>
      <c r="O21">
        <v>7.4377851870000002</v>
      </c>
      <c r="P21">
        <v>513.71268473235102</v>
      </c>
      <c r="Q21">
        <v>97.4121072160099</v>
      </c>
      <c r="R21">
        <v>31.25</v>
      </c>
      <c r="S21">
        <v>9.375</v>
      </c>
      <c r="T21">
        <v>21.875</v>
      </c>
      <c r="U21">
        <v>60</v>
      </c>
      <c r="V21">
        <v>43.3333333333333</v>
      </c>
      <c r="W21">
        <v>50</v>
      </c>
      <c r="X21">
        <v>26.6666666666667</v>
      </c>
      <c r="Y21">
        <v>21.875</v>
      </c>
      <c r="Z21">
        <v>21.428571428571399</v>
      </c>
      <c r="AA21">
        <v>0</v>
      </c>
      <c r="AB21">
        <v>0</v>
      </c>
      <c r="AC21">
        <v>5</v>
      </c>
      <c r="AD21">
        <v>35</v>
      </c>
      <c r="AE21">
        <v>30</v>
      </c>
      <c r="AF21">
        <v>40</v>
      </c>
      <c r="AG21">
        <v>0</v>
      </c>
      <c r="AH21">
        <v>0</v>
      </c>
      <c r="AI21">
        <v>0</v>
      </c>
      <c r="AJ21">
        <v>143.38026954301799</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row>
    <row r="22" spans="1:63">
      <c r="A22" s="395">
        <v>44287</v>
      </c>
      <c r="B22">
        <v>72929.086800000005</v>
      </c>
      <c r="C22">
        <v>55834.093999999997</v>
      </c>
      <c r="D22">
        <v>148.31812186319701</v>
      </c>
      <c r="E22">
        <v>111.056769921065</v>
      </c>
      <c r="F22">
        <v>79.192428641757004</v>
      </c>
      <c r="G22">
        <v>70.757411790049701</v>
      </c>
      <c r="H22">
        <v>220.09262097183699</v>
      </c>
      <c r="I22">
        <v>230.06442902533701</v>
      </c>
      <c r="J22">
        <v>216.53302666215399</v>
      </c>
      <c r="K22">
        <v>39.7151898734177</v>
      </c>
      <c r="L22">
        <v>51.551724137930997</v>
      </c>
      <c r="M22">
        <v>1212.45694571228</v>
      </c>
      <c r="N22">
        <v>126.8625675896</v>
      </c>
      <c r="O22">
        <v>16.315597235999999</v>
      </c>
      <c r="P22">
        <v>797.91035482167297</v>
      </c>
      <c r="Q22">
        <v>271.36842606500301</v>
      </c>
      <c r="R22">
        <v>52.631578947368403</v>
      </c>
      <c r="S22">
        <v>36.842105263157897</v>
      </c>
      <c r="T22">
        <v>47.368421052631597</v>
      </c>
      <c r="U22">
        <v>52.631578947368403</v>
      </c>
      <c r="V22">
        <v>34.210526315789501</v>
      </c>
      <c r="W22">
        <v>36.842105263157897</v>
      </c>
      <c r="X22">
        <v>50</v>
      </c>
      <c r="Y22">
        <v>57.894736842105303</v>
      </c>
      <c r="Z22">
        <v>55.882352941176499</v>
      </c>
      <c r="AA22">
        <v>32.692307692307701</v>
      </c>
      <c r="AB22">
        <v>30.769230769230798</v>
      </c>
      <c r="AC22">
        <v>32.692307692307701</v>
      </c>
      <c r="AD22">
        <v>42</v>
      </c>
      <c r="AE22">
        <v>42</v>
      </c>
      <c r="AF22">
        <v>38</v>
      </c>
      <c r="AG22">
        <v>39.130434782608702</v>
      </c>
      <c r="AH22">
        <v>34.615384615384599</v>
      </c>
      <c r="AI22">
        <v>39.130434782608702</v>
      </c>
      <c r="AJ22">
        <v>153.65754842941399</v>
      </c>
      <c r="AK22">
        <v>50.5102040816327</v>
      </c>
      <c r="AL22">
        <v>34.6938775510204</v>
      </c>
      <c r="AM22">
        <v>47.448979591836697</v>
      </c>
      <c r="AN22">
        <v>65.5555555555556</v>
      </c>
      <c r="AO22">
        <v>41.5730337078652</v>
      </c>
      <c r="AP22">
        <v>52.247191011235998</v>
      </c>
      <c r="AQ22">
        <v>45.588235294117702</v>
      </c>
      <c r="AR22">
        <v>44.2708333333333</v>
      </c>
      <c r="AS22">
        <v>45.604395604395599</v>
      </c>
      <c r="AT22">
        <v>43.478260869565197</v>
      </c>
      <c r="AU22">
        <v>38.297872340425499</v>
      </c>
      <c r="AV22">
        <v>38.5416666666667</v>
      </c>
      <c r="AW22">
        <v>56.410256410256402</v>
      </c>
      <c r="AX22">
        <v>39.024390243902403</v>
      </c>
      <c r="AY22">
        <v>47.5</v>
      </c>
      <c r="AZ22">
        <v>53.846153846153797</v>
      </c>
      <c r="BA22">
        <v>45.744680851063798</v>
      </c>
      <c r="BB22">
        <v>44.1860465116279</v>
      </c>
      <c r="BC22">
        <v>47.2222222222222</v>
      </c>
      <c r="BD22">
        <v>31.460674157303401</v>
      </c>
      <c r="BE22">
        <v>36.931818181818201</v>
      </c>
      <c r="BF22">
        <v>59.883720930232599</v>
      </c>
      <c r="BG22">
        <v>41.764705882352899</v>
      </c>
      <c r="BH22">
        <v>51.190476190476197</v>
      </c>
      <c r="BI22">
        <v>41.176470588235297</v>
      </c>
      <c r="BJ22">
        <v>39.534883720930203</v>
      </c>
      <c r="BK22">
        <v>35.256410256410298</v>
      </c>
    </row>
    <row r="23" spans="1:63">
      <c r="A23" s="395">
        <v>44652</v>
      </c>
      <c r="B23">
        <v>84917.834799999997</v>
      </c>
      <c r="C23">
        <v>60037.712</v>
      </c>
      <c r="D23">
        <v>151.75154239266899</v>
      </c>
      <c r="E23">
        <v>109.30141191013399</v>
      </c>
      <c r="F23">
        <v>81.0256564824397</v>
      </c>
      <c r="G23">
        <v>69.639023512534706</v>
      </c>
      <c r="H23">
        <v>201.19790904707699</v>
      </c>
      <c r="I23">
        <v>258.71503255610799</v>
      </c>
      <c r="J23">
        <v>212.86389134911701</v>
      </c>
      <c r="K23">
        <v>34.912280701754398</v>
      </c>
      <c r="L23">
        <v>40.262172284644201</v>
      </c>
      <c r="M23">
        <v>1247.0706744653301</v>
      </c>
      <c r="N23">
        <v>110.405457217975</v>
      </c>
      <c r="O23">
        <v>17.688540592096299</v>
      </c>
      <c r="P23">
        <v>822.324953643237</v>
      </c>
      <c r="Q23">
        <v>296.65172301202603</v>
      </c>
      <c r="R23">
        <v>47.727272727272698</v>
      </c>
      <c r="S23">
        <v>31.818181818181799</v>
      </c>
      <c r="T23">
        <v>38.636363636363598</v>
      </c>
      <c r="U23">
        <v>45.238095238095198</v>
      </c>
      <c r="V23">
        <v>33.3333333333333</v>
      </c>
      <c r="W23">
        <v>42.857142857142897</v>
      </c>
      <c r="X23">
        <v>42.857142857142897</v>
      </c>
      <c r="Y23">
        <v>50</v>
      </c>
      <c r="Z23">
        <v>52.5</v>
      </c>
      <c r="AA23">
        <v>36</v>
      </c>
      <c r="AB23">
        <v>26</v>
      </c>
      <c r="AC23">
        <v>32</v>
      </c>
      <c r="AD23">
        <v>39.473684210526301</v>
      </c>
      <c r="AE23">
        <v>32.5</v>
      </c>
      <c r="AF23">
        <v>45</v>
      </c>
      <c r="AG23">
        <v>29.5454545454546</v>
      </c>
      <c r="AH23">
        <v>32</v>
      </c>
      <c r="AI23">
        <v>30</v>
      </c>
      <c r="AJ23">
        <v>157.11145779069801</v>
      </c>
      <c r="AK23">
        <v>53.719008264462801</v>
      </c>
      <c r="AL23">
        <v>36.065573770491802</v>
      </c>
      <c r="AM23">
        <v>46.721311475409799</v>
      </c>
      <c r="AN23">
        <v>65.254237288135599</v>
      </c>
      <c r="AO23">
        <v>42.796610169491501</v>
      </c>
      <c r="AP23">
        <v>58.620689655172399</v>
      </c>
      <c r="AQ23">
        <v>52.884615384615401</v>
      </c>
      <c r="AR23">
        <v>50.4166666666667</v>
      </c>
      <c r="AS23">
        <v>43.75</v>
      </c>
      <c r="AT23">
        <v>51.351351351351298</v>
      </c>
      <c r="AU23">
        <v>33.3333333333333</v>
      </c>
      <c r="AV23">
        <v>38.3720930232558</v>
      </c>
      <c r="AW23">
        <v>52.857142857142897</v>
      </c>
      <c r="AX23">
        <v>41.025641025641001</v>
      </c>
      <c r="AY23">
        <v>47.368421052631597</v>
      </c>
      <c r="AZ23">
        <v>50</v>
      </c>
      <c r="BA23">
        <v>52.325581395348799</v>
      </c>
      <c r="BB23">
        <v>43.75</v>
      </c>
      <c r="BC23">
        <v>62.755102040816297</v>
      </c>
      <c r="BD23">
        <v>35</v>
      </c>
      <c r="BE23">
        <v>52</v>
      </c>
      <c r="BF23">
        <v>69.565217391304301</v>
      </c>
      <c r="BG23">
        <v>38.709677419354797</v>
      </c>
      <c r="BH23">
        <v>55.376344086021497</v>
      </c>
      <c r="BI23">
        <v>47.058823529411796</v>
      </c>
      <c r="BJ23">
        <v>47.474747474747502</v>
      </c>
      <c r="BK23">
        <v>46.590909090909101</v>
      </c>
    </row>
    <row r="24" spans="1:63">
      <c r="A24" s="395">
        <v>45017</v>
      </c>
      <c r="B24">
        <v>98829.339600000007</v>
      </c>
      <c r="C24">
        <v>63781.4476</v>
      </c>
      <c r="D24">
        <v>145.172847733293</v>
      </c>
      <c r="E24">
        <v>115.706154539211</v>
      </c>
      <c r="F24">
        <v>77.513052622413397</v>
      </c>
      <c r="G24">
        <v>73.719666339954998</v>
      </c>
      <c r="H24">
        <v>197.67171970068301</v>
      </c>
      <c r="I24">
        <v>203.60940733148999</v>
      </c>
      <c r="J24">
        <v>180.03310523955199</v>
      </c>
      <c r="K24">
        <v>43.933823529411796</v>
      </c>
      <c r="L24">
        <v>53.682170542635703</v>
      </c>
      <c r="M24">
        <v>1033.2537718871599</v>
      </c>
      <c r="N24">
        <v>96.860460282215101</v>
      </c>
      <c r="O24">
        <v>13.769360541742</v>
      </c>
      <c r="P24">
        <v>670.34944448109195</v>
      </c>
      <c r="Q24">
        <v>252.27450658211299</v>
      </c>
      <c r="R24">
        <v>50</v>
      </c>
      <c r="S24">
        <v>35</v>
      </c>
      <c r="T24">
        <v>40</v>
      </c>
      <c r="U24">
        <v>52.7777777777778</v>
      </c>
      <c r="V24">
        <v>50</v>
      </c>
      <c r="W24">
        <v>50</v>
      </c>
      <c r="X24">
        <v>47.5</v>
      </c>
      <c r="Y24">
        <v>42.857142857142897</v>
      </c>
      <c r="Z24">
        <v>47.058823529411796</v>
      </c>
      <c r="AA24">
        <v>31.578947368421101</v>
      </c>
      <c r="AB24">
        <v>30</v>
      </c>
      <c r="AC24">
        <v>27.5</v>
      </c>
      <c r="AD24">
        <v>47.2222222222222</v>
      </c>
      <c r="AE24">
        <v>42.105263157894697</v>
      </c>
      <c r="AF24">
        <v>42.105263157894697</v>
      </c>
      <c r="AG24">
        <v>23.684210526315798</v>
      </c>
      <c r="AH24">
        <v>30</v>
      </c>
      <c r="AI24">
        <v>28.947368421052602</v>
      </c>
      <c r="AJ24">
        <v>158.64887180096599</v>
      </c>
      <c r="AK24">
        <v>42.982456140350898</v>
      </c>
      <c r="AL24">
        <v>41.5254237288136</v>
      </c>
      <c r="AM24">
        <v>40.677966101694899</v>
      </c>
      <c r="AN24">
        <v>59.4339622641509</v>
      </c>
      <c r="AO24">
        <v>53.703703703703702</v>
      </c>
      <c r="AP24">
        <v>52.727272727272698</v>
      </c>
      <c r="AQ24">
        <v>44</v>
      </c>
      <c r="AR24">
        <v>48.245614035087698</v>
      </c>
      <c r="AS24">
        <v>48.148148148148202</v>
      </c>
      <c r="AT24">
        <v>45.8333333333333</v>
      </c>
      <c r="AU24">
        <v>42.105263157894697</v>
      </c>
      <c r="AV24">
        <v>42.105263157894697</v>
      </c>
      <c r="AW24">
        <v>57.575757575757599</v>
      </c>
      <c r="AX24">
        <v>52.7777777777778</v>
      </c>
      <c r="AY24">
        <v>48.529411764705898</v>
      </c>
      <c r="AZ24">
        <v>46.153846153846203</v>
      </c>
      <c r="BA24">
        <v>51.282051282051299</v>
      </c>
      <c r="BB24">
        <v>50</v>
      </c>
      <c r="BC24">
        <v>58.064516129032299</v>
      </c>
      <c r="BD24">
        <v>47.894736842105303</v>
      </c>
      <c r="BE24">
        <v>49.473684210526301</v>
      </c>
      <c r="BF24">
        <v>70.348837209302303</v>
      </c>
      <c r="BG24">
        <v>59.550561797752799</v>
      </c>
      <c r="BH24">
        <v>62.359550561797697</v>
      </c>
      <c r="BI24">
        <v>52.857142857142897</v>
      </c>
      <c r="BJ24">
        <v>44.7368421052632</v>
      </c>
      <c r="BK24">
        <v>44.252873563218401</v>
      </c>
    </row>
    <row r="25" spans="1:63">
      <c r="A25" s="395">
        <v>45383</v>
      </c>
      <c r="B25">
        <v>102493.19160000001</v>
      </c>
      <c r="C25">
        <v>67170.745599999995</v>
      </c>
      <c r="D25">
        <v>138.80427289075601</v>
      </c>
      <c r="E25">
        <v>125.98613136211399</v>
      </c>
      <c r="F25">
        <v>74.112639359140502</v>
      </c>
      <c r="G25">
        <v>80.269330568144994</v>
      </c>
      <c r="H25">
        <v>203.37980899415001</v>
      </c>
      <c r="I25">
        <v>241.49954947567699</v>
      </c>
      <c r="J25">
        <v>221.35359333898799</v>
      </c>
      <c r="K25">
        <v>50</v>
      </c>
      <c r="L25">
        <v>60.038610038610003</v>
      </c>
      <c r="M25">
        <v>1233.3208267979101</v>
      </c>
      <c r="N25">
        <v>102.4585010855</v>
      </c>
      <c r="O25">
        <v>15.678886480199999</v>
      </c>
      <c r="P25">
        <v>787.39746796920997</v>
      </c>
      <c r="Q25">
        <v>327.78597126299798</v>
      </c>
      <c r="R25">
        <v>55</v>
      </c>
      <c r="S25">
        <v>47.5</v>
      </c>
      <c r="T25">
        <v>50</v>
      </c>
      <c r="U25">
        <v>62.5</v>
      </c>
      <c r="V25">
        <v>55</v>
      </c>
      <c r="W25">
        <v>57.5</v>
      </c>
      <c r="X25">
        <v>47.5</v>
      </c>
      <c r="Y25">
        <v>60</v>
      </c>
      <c r="Z25">
        <v>47.058823529411796</v>
      </c>
      <c r="AA25">
        <v>37.5</v>
      </c>
      <c r="AB25">
        <v>42.857142857142897</v>
      </c>
      <c r="AC25">
        <v>38.095238095238102</v>
      </c>
      <c r="AD25">
        <v>41.6666666666667</v>
      </c>
      <c r="AE25">
        <v>47.368421052631597</v>
      </c>
      <c r="AF25">
        <v>47.2222222222222</v>
      </c>
      <c r="AG25">
        <v>42.105263157894697</v>
      </c>
      <c r="AH25">
        <v>35</v>
      </c>
      <c r="AI25">
        <v>31.578947368421101</v>
      </c>
      <c r="AJ25">
        <v>149.230693591511</v>
      </c>
      <c r="AK25">
        <v>72.556390977443598</v>
      </c>
      <c r="AL25">
        <v>71.1111111111111</v>
      </c>
      <c r="AM25">
        <v>69.259259259259295</v>
      </c>
      <c r="AN25">
        <v>75.190839694656503</v>
      </c>
      <c r="AO25">
        <v>81.343283582089597</v>
      </c>
      <c r="AP25">
        <v>76.492537313432805</v>
      </c>
      <c r="AQ25">
        <v>50</v>
      </c>
      <c r="AR25">
        <v>56.985294117647101</v>
      </c>
      <c r="AS25">
        <v>57.894736842105303</v>
      </c>
      <c r="AT25">
        <v>65.853658536585399</v>
      </c>
      <c r="AU25">
        <v>54.545454545454497</v>
      </c>
      <c r="AV25">
        <v>55.8139534883721</v>
      </c>
      <c r="AW25">
        <v>66.6666666666667</v>
      </c>
      <c r="AX25">
        <v>57.142857142857103</v>
      </c>
      <c r="AY25">
        <v>58.75</v>
      </c>
      <c r="AZ25">
        <v>30</v>
      </c>
      <c r="BA25">
        <v>39.285714285714299</v>
      </c>
      <c r="BB25">
        <v>40.2777777777778</v>
      </c>
      <c r="BC25">
        <v>69.4444444444444</v>
      </c>
      <c r="BD25">
        <v>54.4</v>
      </c>
      <c r="BE25">
        <v>58.267716535433102</v>
      </c>
      <c r="BF25">
        <v>78.571428571428598</v>
      </c>
      <c r="BG25">
        <v>64.102564102564102</v>
      </c>
      <c r="BH25">
        <v>71.848739495798299</v>
      </c>
      <c r="BI25">
        <v>56.578947368420998</v>
      </c>
      <c r="BJ25">
        <v>60.236220472440898</v>
      </c>
      <c r="BK25">
        <v>51.724137931034498</v>
      </c>
    </row>
    <row r="26" spans="1:63">
      <c r="A26" s="395">
        <v>45748</v>
      </c>
      <c r="B26">
        <v>101889.6012</v>
      </c>
      <c r="C26">
        <v>71264.414000000004</v>
      </c>
      <c r="D26">
        <v>141.451908027586</v>
      </c>
      <c r="E26">
        <v>107.733213222651</v>
      </c>
      <c r="F26">
        <v>75.5263078576955</v>
      </c>
      <c r="G26">
        <v>68.639879737889601</v>
      </c>
      <c r="H26">
        <v>251.37387868651101</v>
      </c>
      <c r="I26">
        <v>261.90660593265602</v>
      </c>
      <c r="J26">
        <v>236.26467411505001</v>
      </c>
      <c r="K26">
        <v>52.131147540983598</v>
      </c>
      <c r="L26">
        <v>57.903780068728501</v>
      </c>
      <c r="M26">
        <v>1319.4365559472999</v>
      </c>
      <c r="N26">
        <v>114.97369194140001</v>
      </c>
      <c r="O26">
        <v>15.7703558098</v>
      </c>
      <c r="P26">
        <v>841.12547308820206</v>
      </c>
      <c r="Q26">
        <v>347.56703510789703</v>
      </c>
      <c r="R26">
        <v>52.380952380952401</v>
      </c>
      <c r="S26">
        <v>45.238095238095198</v>
      </c>
      <c r="T26">
        <v>45.238095238095198</v>
      </c>
      <c r="U26">
        <v>59.523809523809497</v>
      </c>
      <c r="V26">
        <v>45.238095238095198</v>
      </c>
      <c r="W26">
        <v>50</v>
      </c>
      <c r="X26">
        <v>40</v>
      </c>
      <c r="Y26">
        <v>54.761904761904802</v>
      </c>
      <c r="Z26">
        <v>52.7777777777778</v>
      </c>
      <c r="AA26">
        <v>53.3333333333333</v>
      </c>
      <c r="AB26">
        <v>53.3333333333333</v>
      </c>
      <c r="AC26">
        <v>60</v>
      </c>
      <c r="AD26">
        <v>66.6666666666667</v>
      </c>
      <c r="AE26">
        <v>63.3333333333333</v>
      </c>
      <c r="AF26">
        <v>66.6666666666667</v>
      </c>
      <c r="AG26">
        <v>53.571428571428598</v>
      </c>
      <c r="AH26">
        <v>46.6666666666667</v>
      </c>
      <c r="AI26">
        <v>50</v>
      </c>
      <c r="AJ26">
        <v>144.07650757026701</v>
      </c>
      <c r="AK26">
        <v>78.048780487804905</v>
      </c>
      <c r="AL26">
        <v>69.105691056910601</v>
      </c>
      <c r="AM26">
        <v>71.138211382113795</v>
      </c>
      <c r="AN26">
        <v>84.959349593495901</v>
      </c>
      <c r="AO26">
        <v>83.1967213114754</v>
      </c>
      <c r="AP26">
        <v>84.297520661156994</v>
      </c>
      <c r="AQ26">
        <v>42.857142857142897</v>
      </c>
      <c r="AR26">
        <v>41.393442622950801</v>
      </c>
      <c r="AS26">
        <v>46.120689655172399</v>
      </c>
      <c r="AT26">
        <v>67.1875</v>
      </c>
      <c r="AU26">
        <v>53.125</v>
      </c>
      <c r="AV26">
        <v>53.125</v>
      </c>
      <c r="AW26">
        <v>72.413793103448299</v>
      </c>
      <c r="AX26">
        <v>51.724137931034498</v>
      </c>
      <c r="AY26">
        <v>58.620689655172399</v>
      </c>
      <c r="AZ26">
        <v>58.3333333333333</v>
      </c>
      <c r="BA26">
        <v>54.6875</v>
      </c>
      <c r="BB26">
        <v>53.846153846153797</v>
      </c>
      <c r="BC26">
        <v>71.428571428571402</v>
      </c>
      <c r="BD26">
        <v>48.557692307692299</v>
      </c>
      <c r="BE26">
        <v>62.380952380952401</v>
      </c>
      <c r="BF26">
        <v>76.699029126213603</v>
      </c>
      <c r="BG26">
        <v>51.456310679611597</v>
      </c>
      <c r="BH26">
        <v>66.826923076923094</v>
      </c>
      <c r="BI26">
        <v>60.4166666666667</v>
      </c>
      <c r="BJ26">
        <v>62.621359223300999</v>
      </c>
      <c r="BK26">
        <v>56.875</v>
      </c>
    </row>
    <row r="27" spans="1:63">
      <c r="A27" s="395">
        <v>36739</v>
      </c>
      <c r="B27">
        <v>0</v>
      </c>
      <c r="C27">
        <v>0</v>
      </c>
      <c r="D27">
        <v>60.568586584161103</v>
      </c>
      <c r="E27">
        <v>40.434338680503799</v>
      </c>
      <c r="F27">
        <v>32.339766784684898</v>
      </c>
      <c r="G27">
        <v>25.761861744297601</v>
      </c>
      <c r="H27">
        <v>57.122198313167999</v>
      </c>
      <c r="I27">
        <v>64.444798762076999</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row>
    <row r="28" spans="1:63">
      <c r="A28" s="395">
        <v>37104</v>
      </c>
      <c r="B28">
        <v>4347.3754022436897</v>
      </c>
      <c r="C28">
        <v>3175.9932844476798</v>
      </c>
      <c r="D28">
        <v>62.935264693824401</v>
      </c>
      <c r="E28">
        <v>37.520199936941701</v>
      </c>
      <c r="F28">
        <v>33.603422128772898</v>
      </c>
      <c r="G28">
        <v>23.905181460528102</v>
      </c>
      <c r="H28">
        <v>61.2857454077255</v>
      </c>
      <c r="I28">
        <v>65.052693915624104</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row>
    <row r="29" spans="1:63">
      <c r="A29" s="395">
        <v>37469</v>
      </c>
      <c r="B29">
        <v>4398.5836498756898</v>
      </c>
      <c r="C29">
        <v>3772.2707757079902</v>
      </c>
      <c r="D29">
        <v>71.999420439114004</v>
      </c>
      <c r="E29">
        <v>43.645778961515802</v>
      </c>
      <c r="F29">
        <v>38.443103875273799</v>
      </c>
      <c r="G29">
        <v>27.807961253262501</v>
      </c>
      <c r="H29">
        <v>63.222011161440903</v>
      </c>
      <c r="I29">
        <v>63.723115332489201</v>
      </c>
      <c r="J29">
        <v>0</v>
      </c>
      <c r="K29">
        <v>57.164634146341498</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row>
    <row r="30" spans="1:63">
      <c r="A30" s="395">
        <v>37834</v>
      </c>
      <c r="B30">
        <v>5420.6026833161404</v>
      </c>
      <c r="C30">
        <v>4386.4602261213804</v>
      </c>
      <c r="D30">
        <v>67.488566851689896</v>
      </c>
      <c r="E30">
        <v>49.569420590646899</v>
      </c>
      <c r="F30">
        <v>36.034595418262803</v>
      </c>
      <c r="G30">
        <v>31.5820810151376</v>
      </c>
      <c r="H30">
        <v>69.2206034805033</v>
      </c>
      <c r="I30">
        <v>67.057924260604196</v>
      </c>
      <c r="J30">
        <v>0</v>
      </c>
      <c r="K30">
        <v>57.750759878419501</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row>
    <row r="31" spans="1:63">
      <c r="A31" s="395">
        <v>38200</v>
      </c>
      <c r="B31">
        <v>6391.6233490415398</v>
      </c>
      <c r="C31">
        <v>5119.8806444013399</v>
      </c>
      <c r="D31">
        <v>76.832817333811406</v>
      </c>
      <c r="E31">
        <v>52.785641143327702</v>
      </c>
      <c r="F31">
        <v>41.023829911123102</v>
      </c>
      <c r="G31">
        <v>33.631226170497399</v>
      </c>
      <c r="H31">
        <v>64.143964053503595</v>
      </c>
      <c r="I31">
        <v>76.220571070474804</v>
      </c>
      <c r="J31">
        <v>0</v>
      </c>
      <c r="K31">
        <v>62.310030395136799</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row>
    <row r="32" spans="1:63">
      <c r="A32" s="395">
        <v>38565</v>
      </c>
      <c r="B32">
        <v>7976.5719462289699</v>
      </c>
      <c r="C32">
        <v>6150.0140621556202</v>
      </c>
      <c r="D32">
        <v>89.628107688283905</v>
      </c>
      <c r="E32">
        <v>71.344850718899096</v>
      </c>
      <c r="F32">
        <v>47.855699851343502</v>
      </c>
      <c r="G32">
        <v>45.4558239448602</v>
      </c>
      <c r="H32">
        <v>83.874382017463603</v>
      </c>
      <c r="I32">
        <v>84.2811330045771</v>
      </c>
      <c r="J32">
        <v>0</v>
      </c>
      <c r="K32">
        <v>63.731343283582099</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row>
    <row r="33" spans="1:63">
      <c r="A33" s="395">
        <v>38930</v>
      </c>
      <c r="B33">
        <v>10364.680234986299</v>
      </c>
      <c r="C33">
        <v>7376.2116284719696</v>
      </c>
      <c r="D33">
        <v>98.090930624716407</v>
      </c>
      <c r="E33">
        <v>85.470092263189301</v>
      </c>
      <c r="F33">
        <v>52.374308185120903</v>
      </c>
      <c r="G33">
        <v>54.455415174585703</v>
      </c>
      <c r="H33">
        <v>89.049399067860506</v>
      </c>
      <c r="I33">
        <v>82.6910876700085</v>
      </c>
      <c r="J33">
        <v>0</v>
      </c>
      <c r="K33">
        <v>70.058139534883693</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row>
    <row r="34" spans="1:63">
      <c r="A34" s="395">
        <v>39295</v>
      </c>
      <c r="B34">
        <v>14075.4409992043</v>
      </c>
      <c r="C34">
        <v>8911.9153690708208</v>
      </c>
      <c r="D34">
        <v>107.152404748148</v>
      </c>
      <c r="E34">
        <v>105.638800899073</v>
      </c>
      <c r="F34">
        <v>57.212558116379299</v>
      </c>
      <c r="G34">
        <v>67.305470360208801</v>
      </c>
      <c r="H34">
        <v>101.17294105947001</v>
      </c>
      <c r="I34">
        <v>107.23984961914999</v>
      </c>
      <c r="J34">
        <v>107.274588404977</v>
      </c>
      <c r="K34">
        <v>68.951612903225794</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row>
    <row r="35" spans="1:63">
      <c r="A35" s="395">
        <v>39661</v>
      </c>
      <c r="B35">
        <v>18850.6889869392</v>
      </c>
      <c r="C35">
        <v>10916.4314614049</v>
      </c>
      <c r="D35">
        <v>118.307733881744</v>
      </c>
      <c r="E35">
        <v>131.68560727363399</v>
      </c>
      <c r="F35">
        <v>63.168793236471103</v>
      </c>
      <c r="G35">
        <v>83.900628005892997</v>
      </c>
      <c r="H35">
        <v>141.059494806347</v>
      </c>
      <c r="I35">
        <v>118.623409115497</v>
      </c>
      <c r="J35">
        <v>155.207377384132</v>
      </c>
      <c r="K35">
        <v>61</v>
      </c>
      <c r="L35">
        <v>70.694864048338403</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row>
    <row r="36" spans="1:63">
      <c r="A36" s="395">
        <v>40026</v>
      </c>
      <c r="B36">
        <v>20297.911964802901</v>
      </c>
      <c r="C36">
        <v>13680.804192351499</v>
      </c>
      <c r="D36">
        <v>127.43512614048799</v>
      </c>
      <c r="E36">
        <v>119.761138309424</v>
      </c>
      <c r="F36">
        <v>68.042239252748004</v>
      </c>
      <c r="G36">
        <v>76.303211283994798</v>
      </c>
      <c r="H36">
        <v>106.303672970037</v>
      </c>
      <c r="I36">
        <v>105.56640724078601</v>
      </c>
      <c r="J36">
        <v>103.447911671196</v>
      </c>
      <c r="K36">
        <v>63</v>
      </c>
      <c r="L36">
        <v>75.471698113207594</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row>
    <row r="37" spans="1:63">
      <c r="A37" s="395">
        <v>40391</v>
      </c>
      <c r="B37">
        <v>25212.9847685243</v>
      </c>
      <c r="C37">
        <v>16424.858439982301</v>
      </c>
      <c r="D37">
        <v>142.23782226974299</v>
      </c>
      <c r="E37">
        <v>148.68816313126899</v>
      </c>
      <c r="F37">
        <v>75.945935997255702</v>
      </c>
      <c r="G37">
        <v>94.733437632510501</v>
      </c>
      <c r="H37">
        <v>181.30363789441199</v>
      </c>
      <c r="I37">
        <v>139.97363305347901</v>
      </c>
      <c r="J37">
        <v>157.582041756911</v>
      </c>
      <c r="K37">
        <v>71.043771043771002</v>
      </c>
      <c r="L37">
        <v>77.721088435374199</v>
      </c>
      <c r="M37">
        <v>0</v>
      </c>
      <c r="N37">
        <v>0</v>
      </c>
      <c r="O37">
        <v>0</v>
      </c>
      <c r="P37">
        <v>0</v>
      </c>
      <c r="Q37">
        <v>0</v>
      </c>
      <c r="R37">
        <v>44.117647058823501</v>
      </c>
      <c r="S37">
        <v>61.764705882352899</v>
      </c>
      <c r="T37">
        <v>61.764705882352899</v>
      </c>
      <c r="U37">
        <v>0</v>
      </c>
      <c r="V37">
        <v>70.588235294117595</v>
      </c>
      <c r="W37">
        <v>67.647058823529406</v>
      </c>
      <c r="X37">
        <v>60.714285714285701</v>
      </c>
      <c r="Y37">
        <v>58.823529411764703</v>
      </c>
      <c r="Z37">
        <v>56.25</v>
      </c>
      <c r="AA37">
        <v>75</v>
      </c>
      <c r="AB37">
        <v>77.7777777777778</v>
      </c>
      <c r="AC37">
        <v>83.3333333333333</v>
      </c>
      <c r="AD37">
        <v>0</v>
      </c>
      <c r="AE37">
        <v>77.7777777777778</v>
      </c>
      <c r="AF37">
        <v>80.5555555555556</v>
      </c>
      <c r="AG37">
        <v>73.529411764705898</v>
      </c>
      <c r="AH37">
        <v>72.2222222222222</v>
      </c>
      <c r="AI37">
        <v>70.588235294117595</v>
      </c>
      <c r="AJ37">
        <v>97.772890596430997</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row>
    <row r="38" spans="1:63">
      <c r="A38" s="395">
        <v>40756</v>
      </c>
      <c r="B38">
        <v>30403.528129999999</v>
      </c>
      <c r="C38">
        <v>20876.15519252</v>
      </c>
      <c r="D38">
        <v>143.14551189824101</v>
      </c>
      <c r="E38">
        <v>141.690556302256</v>
      </c>
      <c r="F38">
        <v>76.430584435563105</v>
      </c>
      <c r="G38">
        <v>90.275064241160806</v>
      </c>
      <c r="H38">
        <v>208.299772999732</v>
      </c>
      <c r="I38">
        <v>137.76833931902601</v>
      </c>
      <c r="J38">
        <v>196.11231227451901</v>
      </c>
      <c r="K38">
        <v>50.704225352112701</v>
      </c>
      <c r="L38">
        <v>54.3010752688172</v>
      </c>
      <c r="M38">
        <v>0</v>
      </c>
      <c r="N38">
        <v>0</v>
      </c>
      <c r="O38">
        <v>0</v>
      </c>
      <c r="P38">
        <v>0</v>
      </c>
      <c r="Q38">
        <v>0</v>
      </c>
      <c r="R38">
        <v>50</v>
      </c>
      <c r="S38">
        <v>27.7777777777778</v>
      </c>
      <c r="T38">
        <v>36.1111111111111</v>
      </c>
      <c r="U38">
        <v>0</v>
      </c>
      <c r="V38">
        <v>36.1111111111111</v>
      </c>
      <c r="W38">
        <v>36.1111111111111</v>
      </c>
      <c r="X38">
        <v>42.857142857142897</v>
      </c>
      <c r="Y38">
        <v>41.6666666666667</v>
      </c>
      <c r="Z38">
        <v>34.375</v>
      </c>
      <c r="AA38">
        <v>52.380952380952401</v>
      </c>
      <c r="AB38">
        <v>52.380952380952401</v>
      </c>
      <c r="AC38">
        <v>59.523809523809497</v>
      </c>
      <c r="AD38">
        <v>0</v>
      </c>
      <c r="AE38">
        <v>54.761904761904802</v>
      </c>
      <c r="AF38">
        <v>54.761904761904802</v>
      </c>
      <c r="AG38">
        <v>47.368421052631597</v>
      </c>
      <c r="AH38">
        <v>50</v>
      </c>
      <c r="AI38">
        <v>50</v>
      </c>
      <c r="AJ38">
        <v>101.83219653387999</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row>
    <row r="39" spans="1:63">
      <c r="A39" s="395">
        <v>41122</v>
      </c>
      <c r="B39">
        <v>35789.757550815601</v>
      </c>
      <c r="C39">
        <v>26288.90612</v>
      </c>
      <c r="D39">
        <v>138.43007144978401</v>
      </c>
      <c r="E39">
        <v>137.713406657013</v>
      </c>
      <c r="F39">
        <v>73.912839627728204</v>
      </c>
      <c r="G39">
        <v>87.741109621382606</v>
      </c>
      <c r="H39">
        <v>237.625128870255</v>
      </c>
      <c r="I39">
        <v>169.44915730984101</v>
      </c>
      <c r="J39">
        <v>236.648582943516</v>
      </c>
      <c r="K39">
        <v>59.119496855345901</v>
      </c>
      <c r="L39">
        <v>63.406940063091497</v>
      </c>
      <c r="M39">
        <v>1232.3216978999999</v>
      </c>
      <c r="N39">
        <v>139.22099208</v>
      </c>
      <c r="O39">
        <v>11.31281869</v>
      </c>
      <c r="P39">
        <v>730.22987325999998</v>
      </c>
      <c r="Q39">
        <v>351.55801387000002</v>
      </c>
      <c r="R39">
        <v>60.714285714285701</v>
      </c>
      <c r="S39">
        <v>46.428571428571402</v>
      </c>
      <c r="T39">
        <v>42.857142857142897</v>
      </c>
      <c r="U39">
        <v>0</v>
      </c>
      <c r="V39">
        <v>53.571428571428598</v>
      </c>
      <c r="W39">
        <v>53.571428571428598</v>
      </c>
      <c r="X39">
        <v>58.3333333333333</v>
      </c>
      <c r="Y39">
        <v>57.142857142857103</v>
      </c>
      <c r="Z39">
        <v>55</v>
      </c>
      <c r="AA39">
        <v>69.354838709677395</v>
      </c>
      <c r="AB39">
        <v>61.290322580645203</v>
      </c>
      <c r="AC39">
        <v>69.354838709677395</v>
      </c>
      <c r="AD39">
        <v>0</v>
      </c>
      <c r="AE39">
        <v>72.580645161290306</v>
      </c>
      <c r="AF39">
        <v>79.0322580645161</v>
      </c>
      <c r="AG39">
        <v>62.5</v>
      </c>
      <c r="AH39">
        <v>61.6666666666667</v>
      </c>
      <c r="AI39">
        <v>59.259259259259302</v>
      </c>
      <c r="AJ39">
        <v>105.182987836493</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row>
    <row r="40" spans="1:63">
      <c r="A40" s="395">
        <v>41487</v>
      </c>
      <c r="B40">
        <v>39811.116280000002</v>
      </c>
      <c r="C40">
        <v>31144.182239999998</v>
      </c>
      <c r="D40">
        <v>137.57416248841699</v>
      </c>
      <c r="E40">
        <v>136.63540208154399</v>
      </c>
      <c r="F40">
        <v>73.455838767042096</v>
      </c>
      <c r="G40">
        <v>87.054282391379004</v>
      </c>
      <c r="H40">
        <v>246.52463687199401</v>
      </c>
      <c r="I40">
        <v>169.63915860329499</v>
      </c>
      <c r="J40">
        <v>237.74393239261701</v>
      </c>
      <c r="K40">
        <v>47.611464968152902</v>
      </c>
      <c r="L40">
        <v>52.2222222222222</v>
      </c>
      <c r="M40">
        <v>1231.82733164</v>
      </c>
      <c r="N40">
        <v>127.88910248000001</v>
      </c>
      <c r="O40">
        <v>11.88184566</v>
      </c>
      <c r="P40">
        <v>733.46879450999995</v>
      </c>
      <c r="Q40">
        <v>358.58758898999997</v>
      </c>
      <c r="R40">
        <v>53.3333333333333</v>
      </c>
      <c r="S40">
        <v>30</v>
      </c>
      <c r="T40">
        <v>36.6666666666667</v>
      </c>
      <c r="U40">
        <v>60</v>
      </c>
      <c r="V40">
        <v>33.3333333333333</v>
      </c>
      <c r="W40">
        <v>40</v>
      </c>
      <c r="X40">
        <v>42.307692307692299</v>
      </c>
      <c r="Y40">
        <v>35.714285714285701</v>
      </c>
      <c r="Z40">
        <v>37.5</v>
      </c>
      <c r="AA40">
        <v>56.818181818181799</v>
      </c>
      <c r="AB40">
        <v>58.3333333333333</v>
      </c>
      <c r="AC40">
        <v>64.5833333333333</v>
      </c>
      <c r="AD40">
        <v>72.727272727272705</v>
      </c>
      <c r="AE40">
        <v>54.1666666666667</v>
      </c>
      <c r="AF40">
        <v>58.3333333333333</v>
      </c>
      <c r="AG40">
        <v>55</v>
      </c>
      <c r="AH40">
        <v>52.0833333333333</v>
      </c>
      <c r="AI40">
        <v>52.380952380952401</v>
      </c>
      <c r="AJ40">
        <v>108.609647851105</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row>
    <row r="41" spans="1:63">
      <c r="A41" s="395">
        <v>41852</v>
      </c>
      <c r="B41">
        <v>44442.295639999997</v>
      </c>
      <c r="C41">
        <v>34746.89776</v>
      </c>
      <c r="D41">
        <v>145.46375391553099</v>
      </c>
      <c r="E41">
        <v>120.05695495725401</v>
      </c>
      <c r="F41">
        <v>77.668377991888804</v>
      </c>
      <c r="G41">
        <v>76.491684443980901</v>
      </c>
      <c r="H41">
        <v>221.53559832218599</v>
      </c>
      <c r="I41">
        <v>162.589461523739</v>
      </c>
      <c r="J41">
        <v>205.82311321556799</v>
      </c>
      <c r="K41">
        <v>48.455056179775298</v>
      </c>
      <c r="L41">
        <v>60.310734463276802</v>
      </c>
      <c r="M41">
        <v>1066.99054245</v>
      </c>
      <c r="N41">
        <v>113.84319163000001</v>
      </c>
      <c r="O41">
        <v>10.86687319</v>
      </c>
      <c r="P41">
        <v>734.46978996999997</v>
      </c>
      <c r="Q41">
        <v>207.81068766000001</v>
      </c>
      <c r="R41">
        <v>55.2631578947368</v>
      </c>
      <c r="S41">
        <v>39.473684210526301</v>
      </c>
      <c r="T41">
        <v>47.368421052631597</v>
      </c>
      <c r="U41">
        <v>63.157894736842103</v>
      </c>
      <c r="V41">
        <v>55.2631578947368</v>
      </c>
      <c r="W41">
        <v>57.894736842105303</v>
      </c>
      <c r="X41">
        <v>50</v>
      </c>
      <c r="Y41">
        <v>44.7368421052632</v>
      </c>
      <c r="Z41">
        <v>46.6666666666667</v>
      </c>
      <c r="AA41">
        <v>55.681818181818201</v>
      </c>
      <c r="AB41">
        <v>48.863636363636402</v>
      </c>
      <c r="AC41">
        <v>53.409090909090899</v>
      </c>
      <c r="AD41">
        <v>65.476190476190496</v>
      </c>
      <c r="AE41">
        <v>58.3333333333333</v>
      </c>
      <c r="AF41">
        <v>66.279069767441896</v>
      </c>
      <c r="AG41">
        <v>50</v>
      </c>
      <c r="AH41">
        <v>50</v>
      </c>
      <c r="AI41">
        <v>47.674418604651201</v>
      </c>
      <c r="AJ41">
        <v>107.841887763934</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row>
    <row r="42" spans="1:63">
      <c r="A42" s="395">
        <v>42217</v>
      </c>
      <c r="B42">
        <v>50797.118399999999</v>
      </c>
      <c r="C42">
        <v>37675.720240000002</v>
      </c>
      <c r="D42">
        <v>134.358263011123</v>
      </c>
      <c r="E42">
        <v>130.17768835771801</v>
      </c>
      <c r="F42">
        <v>71.738753311297103</v>
      </c>
      <c r="G42">
        <v>82.939890180046305</v>
      </c>
      <c r="H42">
        <v>233.643713855447</v>
      </c>
      <c r="I42">
        <v>180.215131518172</v>
      </c>
      <c r="J42">
        <v>198.84539913233101</v>
      </c>
      <c r="K42">
        <v>42.2222222222222</v>
      </c>
      <c r="L42">
        <v>49.262899262899303</v>
      </c>
      <c r="M42">
        <v>1014.0540700400001</v>
      </c>
      <c r="N42">
        <v>117.08528192</v>
      </c>
      <c r="O42">
        <v>14.672675399999999</v>
      </c>
      <c r="P42">
        <v>623.87287246999995</v>
      </c>
      <c r="Q42">
        <v>258.42324024999999</v>
      </c>
      <c r="R42">
        <v>48.148148148148202</v>
      </c>
      <c r="S42">
        <v>44.4444444444444</v>
      </c>
      <c r="T42">
        <v>40.740740740740698</v>
      </c>
      <c r="U42">
        <v>53.703703703703702</v>
      </c>
      <c r="V42">
        <v>51.851851851851798</v>
      </c>
      <c r="W42">
        <v>50</v>
      </c>
      <c r="X42">
        <v>56.25</v>
      </c>
      <c r="Y42">
        <v>55.5555555555556</v>
      </c>
      <c r="Z42">
        <v>45.8333333333333</v>
      </c>
      <c r="AA42">
        <v>48.717948717948701</v>
      </c>
      <c r="AB42">
        <v>40.789473684210499</v>
      </c>
      <c r="AC42">
        <v>43.589743589743598</v>
      </c>
      <c r="AD42">
        <v>59.210526315789501</v>
      </c>
      <c r="AE42">
        <v>46.153846153846203</v>
      </c>
      <c r="AF42">
        <v>52.564102564102598</v>
      </c>
      <c r="AG42">
        <v>46.153846153846203</v>
      </c>
      <c r="AH42">
        <v>38.461538461538503</v>
      </c>
      <c r="AI42">
        <v>41.6666666666667</v>
      </c>
      <c r="AJ42">
        <v>128.99052414029501</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row>
    <row r="43" spans="1:63">
      <c r="A43" s="395">
        <v>42583</v>
      </c>
      <c r="B43">
        <v>56050.49856</v>
      </c>
      <c r="C43">
        <v>40460.876920000002</v>
      </c>
      <c r="D43">
        <v>139.29137453182099</v>
      </c>
      <c r="E43">
        <v>119.66545245069599</v>
      </c>
      <c r="F43">
        <v>74.372720605226405</v>
      </c>
      <c r="G43">
        <v>76.2422471148288</v>
      </c>
      <c r="H43">
        <v>226.107919951859</v>
      </c>
      <c r="I43">
        <v>204.21409734597299</v>
      </c>
      <c r="J43">
        <v>193.199249785673</v>
      </c>
      <c r="K43">
        <v>61.976047904191603</v>
      </c>
      <c r="L43">
        <v>74.777448071216597</v>
      </c>
      <c r="M43">
        <v>956.917733</v>
      </c>
      <c r="N43">
        <v>90.340270000000004</v>
      </c>
      <c r="O43">
        <v>13.48864</v>
      </c>
      <c r="P43">
        <v>602.41952900000001</v>
      </c>
      <c r="Q43">
        <v>250.66929400000001</v>
      </c>
      <c r="R43">
        <v>54.761904761904802</v>
      </c>
      <c r="S43">
        <v>61.363636363636402</v>
      </c>
      <c r="T43">
        <v>54.545454545454497</v>
      </c>
      <c r="U43">
        <v>61.904761904761898</v>
      </c>
      <c r="V43">
        <v>70.454545454545496</v>
      </c>
      <c r="W43">
        <v>65.909090909090907</v>
      </c>
      <c r="X43">
        <v>54.761904761904802</v>
      </c>
      <c r="Y43">
        <v>50</v>
      </c>
      <c r="Z43">
        <v>47.5</v>
      </c>
      <c r="AA43">
        <v>59.459459459459502</v>
      </c>
      <c r="AB43">
        <v>60.8108108108108</v>
      </c>
      <c r="AC43">
        <v>58.974358974358999</v>
      </c>
      <c r="AD43">
        <v>75.675675675675706</v>
      </c>
      <c r="AE43">
        <v>73.076923076923094</v>
      </c>
      <c r="AF43">
        <v>78.205128205128204</v>
      </c>
      <c r="AG43">
        <v>47.2222222222222</v>
      </c>
      <c r="AH43">
        <v>48.648648648648702</v>
      </c>
      <c r="AI43">
        <v>47.058823529411796</v>
      </c>
      <c r="AJ43">
        <v>130.52719278983301</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row>
    <row r="44" spans="1:63">
      <c r="A44" s="395">
        <v>42948</v>
      </c>
      <c r="B44">
        <v>60514.078880000001</v>
      </c>
      <c r="C44">
        <v>42429.630599999997</v>
      </c>
      <c r="D44">
        <v>143.395422249841</v>
      </c>
      <c r="E44">
        <v>122.728436742724</v>
      </c>
      <c r="F44">
        <v>76.564020643069796</v>
      </c>
      <c r="G44">
        <v>78.193761110882605</v>
      </c>
      <c r="H44">
        <v>250.740661233992</v>
      </c>
      <c r="I44">
        <v>209.07567920938999</v>
      </c>
      <c r="J44">
        <v>201.57457584420499</v>
      </c>
      <c r="K44">
        <v>56.268222808837898</v>
      </c>
      <c r="L44">
        <v>71.044303894042997</v>
      </c>
      <c r="M44">
        <v>1035.591244</v>
      </c>
      <c r="N44">
        <v>95.599429999999998</v>
      </c>
      <c r="O44">
        <v>13.247648</v>
      </c>
      <c r="P44">
        <v>690.22571400000004</v>
      </c>
      <c r="Q44">
        <v>236.518452</v>
      </c>
      <c r="R44">
        <v>54.545454545454497</v>
      </c>
      <c r="S44">
        <v>59.090909090909101</v>
      </c>
      <c r="T44">
        <v>59.090909090909101</v>
      </c>
      <c r="U44">
        <v>67.5</v>
      </c>
      <c r="V44">
        <v>65</v>
      </c>
      <c r="W44">
        <v>67.5</v>
      </c>
      <c r="X44">
        <v>54.761904761904802</v>
      </c>
      <c r="Y44">
        <v>54.545454545454497</v>
      </c>
      <c r="Z44">
        <v>52.631578947368403</v>
      </c>
      <c r="AA44">
        <v>51.612903225806399</v>
      </c>
      <c r="AB44">
        <v>43.75</v>
      </c>
      <c r="AC44">
        <v>45.161290322580598</v>
      </c>
      <c r="AD44">
        <v>66.6666666666667</v>
      </c>
      <c r="AE44">
        <v>59.677419354838698</v>
      </c>
      <c r="AF44">
        <v>66.129032258064498</v>
      </c>
      <c r="AG44">
        <v>43.548387096774199</v>
      </c>
      <c r="AH44">
        <v>48.387096774193601</v>
      </c>
      <c r="AI44">
        <v>46.428571428571402</v>
      </c>
      <c r="AJ44">
        <v>129.073070978972</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row>
    <row r="45" spans="1:63">
      <c r="A45" s="395">
        <v>43313</v>
      </c>
      <c r="B45">
        <v>68311.432000000001</v>
      </c>
      <c r="C45">
        <v>46470.464</v>
      </c>
      <c r="D45">
        <v>141.20177136204799</v>
      </c>
      <c r="E45">
        <v>119.054641379019</v>
      </c>
      <c r="F45">
        <v>75.3927508129632</v>
      </c>
      <c r="G45">
        <v>75.853082090892897</v>
      </c>
      <c r="H45">
        <v>231.84109079895299</v>
      </c>
      <c r="I45">
        <v>209.23623387778599</v>
      </c>
      <c r="J45">
        <v>188.90946839089099</v>
      </c>
      <c r="K45">
        <v>58.532932281494098</v>
      </c>
      <c r="L45">
        <v>69.933555603027301</v>
      </c>
      <c r="M45">
        <v>1003.0600216568</v>
      </c>
      <c r="N45">
        <v>100.96903589</v>
      </c>
      <c r="O45">
        <v>12.507030218600001</v>
      </c>
      <c r="P45">
        <v>630.59280687409296</v>
      </c>
      <c r="Q45">
        <v>258.99114867410401</v>
      </c>
      <c r="R45">
        <v>47.619047619047599</v>
      </c>
      <c r="S45">
        <v>52.5</v>
      </c>
      <c r="T45">
        <v>57.142857142857103</v>
      </c>
      <c r="U45">
        <v>55.2631578947368</v>
      </c>
      <c r="V45">
        <v>58.3333333333333</v>
      </c>
      <c r="W45">
        <v>65.789473684210506</v>
      </c>
      <c r="X45">
        <v>50</v>
      </c>
      <c r="Y45">
        <v>47.619047619047599</v>
      </c>
      <c r="Z45">
        <v>41.6666666666667</v>
      </c>
      <c r="AA45">
        <v>50</v>
      </c>
      <c r="AB45">
        <v>44.4444444444444</v>
      </c>
      <c r="AC45">
        <v>46.296296296296298</v>
      </c>
      <c r="AD45">
        <v>66.6666666666667</v>
      </c>
      <c r="AE45">
        <v>63.636363636363598</v>
      </c>
      <c r="AF45">
        <v>63.636363636363598</v>
      </c>
      <c r="AG45">
        <v>43.75</v>
      </c>
      <c r="AH45">
        <v>38.8888888888889</v>
      </c>
      <c r="AI45">
        <v>42.857142857142897</v>
      </c>
      <c r="AJ45">
        <v>137.84845651513501</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row>
    <row r="46" spans="1:63">
      <c r="A46" s="395">
        <v>43678</v>
      </c>
      <c r="B46">
        <v>77405.203200000004</v>
      </c>
      <c r="C46">
        <v>50736.576399999998</v>
      </c>
      <c r="D46">
        <v>146.45564489567499</v>
      </c>
      <c r="E46">
        <v>125.244391367227</v>
      </c>
      <c r="F46">
        <v>78.197984588026102</v>
      </c>
      <c r="G46">
        <v>79.796747021039906</v>
      </c>
      <c r="H46">
        <v>242.65075284860299</v>
      </c>
      <c r="I46">
        <v>218.33183115891001</v>
      </c>
      <c r="J46">
        <v>205.676942998615</v>
      </c>
      <c r="K46">
        <v>45.238094329833999</v>
      </c>
      <c r="L46">
        <v>53.3898315429688</v>
      </c>
      <c r="M46">
        <v>1101.5029261407899</v>
      </c>
      <c r="N46">
        <v>127.210427617482</v>
      </c>
      <c r="O46">
        <v>14.462160191398899</v>
      </c>
      <c r="P46">
        <v>696.35388561423497</v>
      </c>
      <c r="Q46">
        <v>263.47645271767698</v>
      </c>
      <c r="R46">
        <v>55</v>
      </c>
      <c r="S46">
        <v>40</v>
      </c>
      <c r="T46">
        <v>50</v>
      </c>
      <c r="U46">
        <v>58.823529411764703</v>
      </c>
      <c r="V46">
        <v>52.941176470588204</v>
      </c>
      <c r="W46">
        <v>55.882352941176499</v>
      </c>
      <c r="X46">
        <v>61.1111111111111</v>
      </c>
      <c r="Y46">
        <v>62.5</v>
      </c>
      <c r="Z46">
        <v>55.5555555555556</v>
      </c>
      <c r="AA46">
        <v>37.037037037037003</v>
      </c>
      <c r="AB46">
        <v>33.928571428571402</v>
      </c>
      <c r="AC46">
        <v>33.928571428571402</v>
      </c>
      <c r="AD46">
        <v>45.454545454545503</v>
      </c>
      <c r="AE46">
        <v>45.8333333333333</v>
      </c>
      <c r="AF46">
        <v>45.8333333333333</v>
      </c>
      <c r="AG46">
        <v>38</v>
      </c>
      <c r="AH46">
        <v>32.142857142857103</v>
      </c>
      <c r="AI46">
        <v>36.363636363636402</v>
      </c>
      <c r="AJ46">
        <v>137.35134923358001</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row>
    <row r="47" spans="1:63">
      <c r="A47" s="395">
        <v>44044</v>
      </c>
      <c r="B47">
        <v>75423.664000000004</v>
      </c>
      <c r="C47">
        <v>52450.2696</v>
      </c>
      <c r="D47">
        <v>149.22445958060399</v>
      </c>
      <c r="E47">
        <v>91.144694725721706</v>
      </c>
      <c r="F47">
        <v>79.676355245663899</v>
      </c>
      <c r="G47">
        <v>58.0708650338929</v>
      </c>
      <c r="H47">
        <v>184.24524152924201</v>
      </c>
      <c r="I47">
        <v>179.937243206419</v>
      </c>
      <c r="J47">
        <v>171.567936959957</v>
      </c>
      <c r="K47">
        <v>38.118812561035199</v>
      </c>
      <c r="L47">
        <v>57.986110687255902</v>
      </c>
      <c r="M47">
        <v>881.41144646007501</v>
      </c>
      <c r="N47">
        <v>64.788024988590607</v>
      </c>
      <c r="O47">
        <v>20.229775743998498</v>
      </c>
      <c r="P47">
        <v>614.90816297028505</v>
      </c>
      <c r="Q47">
        <v>181.485482757201</v>
      </c>
      <c r="R47">
        <v>56.25</v>
      </c>
      <c r="S47">
        <v>39.5833333333333</v>
      </c>
      <c r="T47">
        <v>54.1666666666667</v>
      </c>
      <c r="U47">
        <v>63.043478260869598</v>
      </c>
      <c r="V47">
        <v>54.545454545454497</v>
      </c>
      <c r="W47">
        <v>61.363636363636402</v>
      </c>
      <c r="X47">
        <v>59.090909090909101</v>
      </c>
      <c r="Y47">
        <v>60.4166666666667</v>
      </c>
      <c r="Z47">
        <v>52.380952380952401</v>
      </c>
      <c r="AA47">
        <v>29.1666666666667</v>
      </c>
      <c r="AB47">
        <v>25</v>
      </c>
      <c r="AC47">
        <v>29.1666666666667</v>
      </c>
      <c r="AD47">
        <v>45.652173913043498</v>
      </c>
      <c r="AE47">
        <v>41.6666666666667</v>
      </c>
      <c r="AF47">
        <v>45.8333333333333</v>
      </c>
      <c r="AG47">
        <v>30</v>
      </c>
      <c r="AH47">
        <v>26.086956521739101</v>
      </c>
      <c r="AI47">
        <v>23.8095238095238</v>
      </c>
      <c r="AJ47">
        <v>148.05429530761899</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row>
    <row r="48" spans="1:63">
      <c r="A48" s="395">
        <v>44409</v>
      </c>
      <c r="B48">
        <v>73233.388000000006</v>
      </c>
      <c r="C48">
        <v>56562.434000000001</v>
      </c>
      <c r="D48">
        <v>176.87058246652799</v>
      </c>
      <c r="E48">
        <v>121.051247040516</v>
      </c>
      <c r="F48">
        <v>94.437623702691596</v>
      </c>
      <c r="G48">
        <v>77.125176075557405</v>
      </c>
      <c r="H48">
        <v>192.30976317192901</v>
      </c>
      <c r="I48">
        <v>214.00907830618499</v>
      </c>
      <c r="J48">
        <v>207.65857346147999</v>
      </c>
      <c r="K48">
        <v>33.564013840830498</v>
      </c>
      <c r="L48">
        <v>43.478260869565197</v>
      </c>
      <c r="M48">
        <v>1187.3131868482999</v>
      </c>
      <c r="N48">
        <v>124.961645631385</v>
      </c>
      <c r="O48">
        <v>13.608023518</v>
      </c>
      <c r="P48">
        <v>718.095904234111</v>
      </c>
      <c r="Q48">
        <v>330.647613464806</v>
      </c>
      <c r="R48">
        <v>52.941176470588204</v>
      </c>
      <c r="S48">
        <v>26.470588235294102</v>
      </c>
      <c r="T48">
        <v>35.294117647058798</v>
      </c>
      <c r="U48">
        <v>55.882352941176499</v>
      </c>
      <c r="V48">
        <v>35.294117647058798</v>
      </c>
      <c r="W48">
        <v>35.294117647058798</v>
      </c>
      <c r="X48">
        <v>52.941176470588204</v>
      </c>
      <c r="Y48">
        <v>50</v>
      </c>
      <c r="Z48">
        <v>50</v>
      </c>
      <c r="AA48">
        <v>26.086956521739101</v>
      </c>
      <c r="AB48">
        <v>26</v>
      </c>
      <c r="AC48">
        <v>26</v>
      </c>
      <c r="AD48">
        <v>34.090909090909101</v>
      </c>
      <c r="AE48">
        <v>33.3333333333333</v>
      </c>
      <c r="AF48">
        <v>39.5833333333333</v>
      </c>
      <c r="AG48">
        <v>26.1904761904762</v>
      </c>
      <c r="AH48">
        <v>34</v>
      </c>
      <c r="AI48">
        <v>39.130434782608702</v>
      </c>
      <c r="AJ48">
        <v>153.278554031065</v>
      </c>
      <c r="AK48">
        <v>47.468354430379698</v>
      </c>
      <c r="AL48">
        <v>30</v>
      </c>
      <c r="AM48">
        <v>43.125</v>
      </c>
      <c r="AN48">
        <v>53.289473684210499</v>
      </c>
      <c r="AO48">
        <v>34.415584415584398</v>
      </c>
      <c r="AP48">
        <v>42.857142857142797</v>
      </c>
      <c r="AQ48">
        <v>53.846153846153797</v>
      </c>
      <c r="AR48">
        <v>48.101265822784796</v>
      </c>
      <c r="AS48">
        <v>42.537313432835802</v>
      </c>
      <c r="AT48">
        <v>48.214285714285701</v>
      </c>
      <c r="AU48">
        <v>39.0625</v>
      </c>
      <c r="AV48">
        <v>43.548387096774199</v>
      </c>
      <c r="AW48">
        <v>50</v>
      </c>
      <c r="AX48">
        <v>44.642857142857103</v>
      </c>
      <c r="AY48">
        <v>46.296296296296298</v>
      </c>
      <c r="AZ48">
        <v>30</v>
      </c>
      <c r="BA48">
        <v>46.551724137930997</v>
      </c>
      <c r="BB48">
        <v>47.9166666666667</v>
      </c>
      <c r="BC48">
        <v>46.6666666666667</v>
      </c>
      <c r="BD48">
        <v>33.766233766233803</v>
      </c>
      <c r="BE48">
        <v>44.805194805194802</v>
      </c>
      <c r="BF48">
        <v>60.714285714285701</v>
      </c>
      <c r="BG48">
        <v>49.3055555555556</v>
      </c>
      <c r="BH48">
        <v>52.702702702702702</v>
      </c>
      <c r="BI48">
        <v>36</v>
      </c>
      <c r="BJ48">
        <v>38.356164383561598</v>
      </c>
      <c r="BK48">
        <v>35.915492957746501</v>
      </c>
    </row>
    <row r="49" spans="1:63">
      <c r="A49" s="395">
        <v>44774</v>
      </c>
      <c r="B49">
        <v>90182.938399999999</v>
      </c>
      <c r="C49">
        <v>61627.563199999997</v>
      </c>
      <c r="D49">
        <v>181.27883350146399</v>
      </c>
      <c r="E49">
        <v>119.987097872627</v>
      </c>
      <c r="F49">
        <v>96.7913489328498</v>
      </c>
      <c r="G49">
        <v>76.447176517927105</v>
      </c>
      <c r="H49">
        <v>223.278994222124</v>
      </c>
      <c r="I49">
        <v>238.64358995277701</v>
      </c>
      <c r="J49">
        <v>213.91153607271701</v>
      </c>
      <c r="K49">
        <v>35.563380281690101</v>
      </c>
      <c r="L49">
        <v>42.641509433962298</v>
      </c>
      <c r="M49">
        <v>1210.8911506325901</v>
      </c>
      <c r="N49">
        <v>101.012287458157</v>
      </c>
      <c r="O49">
        <v>15.490287714000001</v>
      </c>
      <c r="P49">
        <v>762.14687150023497</v>
      </c>
      <c r="Q49">
        <v>332.24170396019701</v>
      </c>
      <c r="R49">
        <v>43.478260869565197</v>
      </c>
      <c r="S49">
        <v>32.6086956521739</v>
      </c>
      <c r="T49">
        <v>45.652173913043498</v>
      </c>
      <c r="U49">
        <v>50</v>
      </c>
      <c r="V49">
        <v>36.956521739130402</v>
      </c>
      <c r="W49">
        <v>47.826086956521699</v>
      </c>
      <c r="X49">
        <v>50</v>
      </c>
      <c r="Y49">
        <v>45.8333333333333</v>
      </c>
      <c r="Z49">
        <v>43.478260869565197</v>
      </c>
      <c r="AA49">
        <v>40.625</v>
      </c>
      <c r="AB49">
        <v>32.352941176470601</v>
      </c>
      <c r="AC49">
        <v>29.411764705882401</v>
      </c>
      <c r="AD49">
        <v>42.857142857142797</v>
      </c>
      <c r="AE49">
        <v>46.6666666666667</v>
      </c>
      <c r="AF49">
        <v>46.6666666666667</v>
      </c>
      <c r="AG49">
        <v>44.117647058823501</v>
      </c>
      <c r="AH49">
        <v>42.105263157894697</v>
      </c>
      <c r="AI49">
        <v>50</v>
      </c>
      <c r="AJ49">
        <v>160.399732666674</v>
      </c>
      <c r="AK49">
        <v>62.087912087912102</v>
      </c>
      <c r="AL49">
        <v>41.935483870967701</v>
      </c>
      <c r="AM49">
        <v>54.3010752688172</v>
      </c>
      <c r="AN49">
        <v>63.068181818181799</v>
      </c>
      <c r="AO49">
        <v>46.590909090909101</v>
      </c>
      <c r="AP49">
        <v>59.090909090909101</v>
      </c>
      <c r="AQ49">
        <v>53.75</v>
      </c>
      <c r="AR49">
        <v>52.688172043010802</v>
      </c>
      <c r="AS49">
        <v>50</v>
      </c>
      <c r="AT49">
        <v>51.351351351351298</v>
      </c>
      <c r="AU49">
        <v>37.804878048780502</v>
      </c>
      <c r="AV49">
        <v>42.5</v>
      </c>
      <c r="AW49">
        <v>56.060606060606098</v>
      </c>
      <c r="AX49">
        <v>40.540540540540498</v>
      </c>
      <c r="AY49">
        <v>52.7777777777778</v>
      </c>
      <c r="AZ49">
        <v>54.545454545454497</v>
      </c>
      <c r="BA49">
        <v>57.317073170731703</v>
      </c>
      <c r="BB49">
        <v>53.125</v>
      </c>
      <c r="BC49">
        <v>51.428571428571402</v>
      </c>
      <c r="BD49">
        <v>34.905660377358501</v>
      </c>
      <c r="BE49">
        <v>45.238095238095198</v>
      </c>
      <c r="BF49">
        <v>62.626262626262601</v>
      </c>
      <c r="BG49">
        <v>40</v>
      </c>
      <c r="BH49">
        <v>52.5</v>
      </c>
      <c r="BI49">
        <v>52.7777777777778</v>
      </c>
      <c r="BJ49">
        <v>50</v>
      </c>
      <c r="BK49">
        <v>48.9583333333333</v>
      </c>
    </row>
    <row r="50" spans="1:63">
      <c r="A50" s="395">
        <v>45139</v>
      </c>
      <c r="B50">
        <v>102030.19439999999</v>
      </c>
      <c r="C50">
        <v>64814.322800000002</v>
      </c>
      <c r="D50">
        <v>161.86225708959799</v>
      </c>
      <c r="E50">
        <v>107.63780053874</v>
      </c>
      <c r="F50">
        <v>86.424134039296902</v>
      </c>
      <c r="G50">
        <v>68.579089616132094</v>
      </c>
      <c r="H50">
        <v>279.87813211207799</v>
      </c>
      <c r="I50">
        <v>197.128561823703</v>
      </c>
      <c r="J50">
        <v>219.15250107773599</v>
      </c>
      <c r="K50">
        <v>44.064748201438903</v>
      </c>
      <c r="L50">
        <v>55.703422053231897</v>
      </c>
      <c r="M50">
        <v>1203.45691446347</v>
      </c>
      <c r="N50">
        <v>93.906888774089197</v>
      </c>
      <c r="O50">
        <v>12.6476417898</v>
      </c>
      <c r="P50">
        <v>771.76579700919297</v>
      </c>
      <c r="Q50">
        <v>325.13658689038601</v>
      </c>
      <c r="R50">
        <v>50</v>
      </c>
      <c r="S50">
        <v>45</v>
      </c>
      <c r="T50">
        <v>47.5</v>
      </c>
      <c r="U50">
        <v>52.5</v>
      </c>
      <c r="V50">
        <v>52.5</v>
      </c>
      <c r="W50">
        <v>50</v>
      </c>
      <c r="X50">
        <v>55.2631578947368</v>
      </c>
      <c r="Y50">
        <v>50</v>
      </c>
      <c r="Z50">
        <v>47.058823529411796</v>
      </c>
      <c r="AA50">
        <v>44.7368421052632</v>
      </c>
      <c r="AB50">
        <v>42.5</v>
      </c>
      <c r="AC50">
        <v>42.5</v>
      </c>
      <c r="AD50">
        <v>55.882352941176499</v>
      </c>
      <c r="AE50">
        <v>52.7777777777778</v>
      </c>
      <c r="AF50">
        <v>61.1111111111111</v>
      </c>
      <c r="AG50">
        <v>47.2222222222222</v>
      </c>
      <c r="AH50">
        <v>44.7368421052632</v>
      </c>
      <c r="AI50">
        <v>44.4444444444444</v>
      </c>
      <c r="AJ50">
        <v>144.16645638932701</v>
      </c>
      <c r="AK50">
        <v>64.095744680851098</v>
      </c>
      <c r="AL50">
        <v>53.141361256544499</v>
      </c>
      <c r="AM50">
        <v>54.7368421052632</v>
      </c>
      <c r="AN50">
        <v>73.204419889502802</v>
      </c>
      <c r="AO50">
        <v>64.054054054054006</v>
      </c>
      <c r="AP50">
        <v>66.393442622950801</v>
      </c>
      <c r="AQ50">
        <v>50</v>
      </c>
      <c r="AR50">
        <v>50</v>
      </c>
      <c r="AS50">
        <v>48.837209302325597</v>
      </c>
      <c r="AT50">
        <v>46.551724137930997</v>
      </c>
      <c r="AU50">
        <v>48.387096774193601</v>
      </c>
      <c r="AV50">
        <v>48.387096774193601</v>
      </c>
      <c r="AW50">
        <v>59.259259259259302</v>
      </c>
      <c r="AX50">
        <v>55.172413793103402</v>
      </c>
      <c r="AY50">
        <v>53.448275862069003</v>
      </c>
      <c r="AZ50">
        <v>43.75</v>
      </c>
      <c r="BA50">
        <v>45</v>
      </c>
      <c r="BB50">
        <v>45.238095238095198</v>
      </c>
      <c r="BC50">
        <v>58.076923076923102</v>
      </c>
      <c r="BD50">
        <v>49.230769230769198</v>
      </c>
      <c r="BE50">
        <v>54.198473282442698</v>
      </c>
      <c r="BF50">
        <v>72.619047619047606</v>
      </c>
      <c r="BG50">
        <v>55.905511811023601</v>
      </c>
      <c r="BH50">
        <v>61.6</v>
      </c>
      <c r="BI50">
        <v>44.117647058823501</v>
      </c>
      <c r="BJ50">
        <v>51.127819548872203</v>
      </c>
      <c r="BK50">
        <v>51.304347826087003</v>
      </c>
    </row>
    <row r="51" spans="1:63">
      <c r="A51" s="395">
        <v>45505</v>
      </c>
      <c r="B51">
        <v>98732.263999999996</v>
      </c>
      <c r="C51">
        <v>68239.203200000004</v>
      </c>
      <c r="D51">
        <v>163.05097075190201</v>
      </c>
      <c r="E51">
        <v>98.579445564950504</v>
      </c>
      <c r="F51">
        <v>87.058831409348301</v>
      </c>
      <c r="G51">
        <v>62.807755248344797</v>
      </c>
      <c r="H51">
        <v>251.48356933971101</v>
      </c>
      <c r="I51">
        <v>243.95136204926399</v>
      </c>
      <c r="J51">
        <v>239.79610647183301</v>
      </c>
      <c r="K51">
        <v>51.930501930501897</v>
      </c>
      <c r="L51">
        <v>58.536585365853597</v>
      </c>
      <c r="M51">
        <v>1336.4324539167001</v>
      </c>
      <c r="N51">
        <v>111.6689772555</v>
      </c>
      <c r="O51">
        <v>14.157454631</v>
      </c>
      <c r="P51">
        <v>837.75189958619399</v>
      </c>
      <c r="Q51">
        <v>372.85412244400101</v>
      </c>
      <c r="R51">
        <v>52.5</v>
      </c>
      <c r="S51">
        <v>47.5</v>
      </c>
      <c r="T51">
        <v>52.5</v>
      </c>
      <c r="U51">
        <v>60.526315789473699</v>
      </c>
      <c r="V51">
        <v>55.2631578947368</v>
      </c>
      <c r="W51">
        <v>52.631578947368403</v>
      </c>
      <c r="X51">
        <v>47.5</v>
      </c>
      <c r="Y51">
        <v>59.523809523809497</v>
      </c>
      <c r="Z51">
        <v>55.882352941176499</v>
      </c>
      <c r="AA51">
        <v>44.4444444444444</v>
      </c>
      <c r="AB51">
        <v>47.2222222222222</v>
      </c>
      <c r="AC51">
        <v>42.105263157894697</v>
      </c>
      <c r="AD51">
        <v>52.941176470588204</v>
      </c>
      <c r="AE51">
        <v>50</v>
      </c>
      <c r="AF51">
        <v>58.3333333333333</v>
      </c>
      <c r="AG51">
        <v>44.117647058823501</v>
      </c>
      <c r="AH51">
        <v>41.6666666666667</v>
      </c>
      <c r="AI51">
        <v>41.176470588235297</v>
      </c>
      <c r="AJ51">
        <v>146.11942234239299</v>
      </c>
      <c r="AK51">
        <v>69.379844961240295</v>
      </c>
      <c r="AL51">
        <v>62.015503875969003</v>
      </c>
      <c r="AM51">
        <v>66.6666666666667</v>
      </c>
      <c r="AN51">
        <v>87.4015748031496</v>
      </c>
      <c r="AO51">
        <v>80.708661417322801</v>
      </c>
      <c r="AP51">
        <v>81.707317073170699</v>
      </c>
      <c r="AQ51">
        <v>53.125</v>
      </c>
      <c r="AR51">
        <v>48.449612403100801</v>
      </c>
      <c r="AS51">
        <v>51.2</v>
      </c>
      <c r="AT51">
        <v>68.8888888888889</v>
      </c>
      <c r="AU51">
        <v>60.227272727272698</v>
      </c>
      <c r="AV51">
        <v>61.1111111111111</v>
      </c>
      <c r="AW51">
        <v>74.418604651162795</v>
      </c>
      <c r="AX51">
        <v>66.279069767441896</v>
      </c>
      <c r="AY51">
        <v>67.441860465116307</v>
      </c>
      <c r="AZ51">
        <v>26.923076923076898</v>
      </c>
      <c r="BA51">
        <v>53.409090909090899</v>
      </c>
      <c r="BB51">
        <v>57.692307692307701</v>
      </c>
      <c r="BC51">
        <v>62.844036697247702</v>
      </c>
      <c r="BD51">
        <v>54.245283018867902</v>
      </c>
      <c r="BE51">
        <v>62.272727272727302</v>
      </c>
      <c r="BF51">
        <v>75.233644859813097</v>
      </c>
      <c r="BG51">
        <v>58.018867924528301</v>
      </c>
      <c r="BH51">
        <v>68.0555555555556</v>
      </c>
      <c r="BI51">
        <v>56.25</v>
      </c>
      <c r="BJ51">
        <v>56.481481481481502</v>
      </c>
      <c r="BK51">
        <v>54.3010752688172</v>
      </c>
    </row>
    <row r="52" spans="1:63">
      <c r="A52" s="395">
        <v>45870</v>
      </c>
      <c r="B52">
        <v>104750.3996</v>
      </c>
      <c r="C52">
        <v>72784.257599999997</v>
      </c>
      <c r="D52">
        <v>174.74943859612799</v>
      </c>
      <c r="E52">
        <v>101.10832991543499</v>
      </c>
      <c r="F52">
        <v>93.305068000897506</v>
      </c>
      <c r="G52">
        <v>64.418979052925707</v>
      </c>
      <c r="H52">
        <v>330.57610928843502</v>
      </c>
      <c r="I52">
        <v>262.38692928801498</v>
      </c>
      <c r="J52">
        <v>280.577558578376</v>
      </c>
      <c r="K52">
        <v>54.4326241134752</v>
      </c>
      <c r="L52">
        <v>60.147601476014799</v>
      </c>
      <c r="M52">
        <v>1568.02833956621</v>
      </c>
      <c r="N52">
        <v>127.31412663250001</v>
      </c>
      <c r="O52">
        <v>30.474660670399999</v>
      </c>
      <c r="P52">
        <v>969.10459482618899</v>
      </c>
      <c r="Q52">
        <v>441.13495743712002</v>
      </c>
      <c r="R52">
        <v>64.285714285714306</v>
      </c>
      <c r="S52">
        <v>47.727272727272698</v>
      </c>
      <c r="T52">
        <v>52.272727272727302</v>
      </c>
      <c r="U52">
        <v>61.904761904761898</v>
      </c>
      <c r="V52">
        <v>43.181818181818201</v>
      </c>
      <c r="W52">
        <v>50</v>
      </c>
      <c r="X52">
        <v>61.904761904761898</v>
      </c>
      <c r="Y52">
        <v>57.142857142857103</v>
      </c>
      <c r="Z52">
        <v>55.2631578947368</v>
      </c>
      <c r="AA52">
        <v>54.1666666666667</v>
      </c>
      <c r="AB52">
        <v>58.3333333333333</v>
      </c>
      <c r="AC52">
        <v>53.846153846153797</v>
      </c>
      <c r="AD52">
        <v>70.8333333333333</v>
      </c>
      <c r="AE52">
        <v>75</v>
      </c>
      <c r="AF52">
        <v>76.923076923076906</v>
      </c>
      <c r="AG52">
        <v>54.545454545454497</v>
      </c>
      <c r="AH52">
        <v>53.846153846153797</v>
      </c>
      <c r="AI52">
        <v>50</v>
      </c>
      <c r="AJ52">
        <v>136.099163441179</v>
      </c>
      <c r="AK52">
        <v>72.689075630252105</v>
      </c>
      <c r="AL52">
        <v>62.019230769230802</v>
      </c>
      <c r="AM52">
        <v>62.5</v>
      </c>
      <c r="AN52">
        <v>71.120689655172399</v>
      </c>
      <c r="AO52">
        <v>52.5</v>
      </c>
      <c r="AP52">
        <v>57.731958762886599</v>
      </c>
      <c r="AQ52">
        <v>55.5555555555556</v>
      </c>
      <c r="AR52">
        <v>58.75</v>
      </c>
      <c r="AS52">
        <v>60.683760683760703</v>
      </c>
      <c r="AT52">
        <v>64.406779661016998</v>
      </c>
      <c r="AU52">
        <v>58.3333333333333</v>
      </c>
      <c r="AV52">
        <v>64.035087719298204</v>
      </c>
      <c r="AW52">
        <v>67.241379310344797</v>
      </c>
      <c r="AX52">
        <v>56.034482758620697</v>
      </c>
      <c r="AY52">
        <v>61.818181818181799</v>
      </c>
      <c r="AZ52">
        <v>50</v>
      </c>
      <c r="BA52">
        <v>53.389830508474603</v>
      </c>
      <c r="BB52">
        <v>56.976744186046503</v>
      </c>
      <c r="BC52">
        <v>65.4166666666667</v>
      </c>
      <c r="BD52">
        <v>50.4166666666667</v>
      </c>
      <c r="BE52">
        <v>57.851239669421503</v>
      </c>
      <c r="BF52">
        <v>76.271186440677994</v>
      </c>
      <c r="BG52">
        <v>54.661016949152497</v>
      </c>
      <c r="BH52">
        <v>64.705882352941202</v>
      </c>
      <c r="BI52">
        <v>62.162162162162197</v>
      </c>
      <c r="BJ52">
        <v>59.243697478991599</v>
      </c>
      <c r="BK52">
        <v>57.471264367816097</v>
      </c>
    </row>
    <row r="53" spans="1:63">
      <c r="A53" s="395">
        <v>36861</v>
      </c>
      <c r="B53">
        <v>0</v>
      </c>
      <c r="C53">
        <v>0</v>
      </c>
      <c r="D53">
        <v>54.241571992927902</v>
      </c>
      <c r="E53">
        <v>36.624564248499802</v>
      </c>
      <c r="F53">
        <v>28.9615440480611</v>
      </c>
      <c r="G53">
        <v>23.334546610748198</v>
      </c>
      <c r="H53">
        <v>57.837498606328701</v>
      </c>
      <c r="I53">
        <v>56.773054359112201</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row>
    <row r="54" spans="1:63">
      <c r="A54" s="395">
        <v>37226</v>
      </c>
      <c r="B54">
        <v>4242.0301246040899</v>
      </c>
      <c r="C54">
        <v>3499.8387739503501</v>
      </c>
      <c r="D54">
        <v>62.9021470137913</v>
      </c>
      <c r="E54">
        <v>41.281424348003803</v>
      </c>
      <c r="F54">
        <v>33.585739397358502</v>
      </c>
      <c r="G54">
        <v>26.301564001434599</v>
      </c>
      <c r="H54">
        <v>63.083017377451903</v>
      </c>
      <c r="I54">
        <v>56.303734753644399</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row>
    <row r="55" spans="1:63">
      <c r="A55" s="395">
        <v>37591</v>
      </c>
      <c r="B55">
        <v>4933.7605474558404</v>
      </c>
      <c r="C55">
        <v>3968.7966078734698</v>
      </c>
      <c r="D55">
        <v>66.148859053427103</v>
      </c>
      <c r="E55">
        <v>46.785666317544496</v>
      </c>
      <c r="F55">
        <v>35.319276798515297</v>
      </c>
      <c r="G55">
        <v>29.8084723682787</v>
      </c>
      <c r="H55">
        <v>79.973023992063602</v>
      </c>
      <c r="I55">
        <v>63.690736826458597</v>
      </c>
      <c r="J55">
        <v>0</v>
      </c>
      <c r="K55">
        <v>71.194029850746304</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row>
    <row r="56" spans="1:63">
      <c r="A56" s="395">
        <v>37956</v>
      </c>
      <c r="B56">
        <v>5887.6468965238701</v>
      </c>
      <c r="C56">
        <v>4604.0049678017704</v>
      </c>
      <c r="D56">
        <v>73.267574588000102</v>
      </c>
      <c r="E56">
        <v>52.554314497617298</v>
      </c>
      <c r="F56">
        <v>39.120217404496103</v>
      </c>
      <c r="G56">
        <v>33.483841416374098</v>
      </c>
      <c r="H56">
        <v>79.046060000934403</v>
      </c>
      <c r="I56">
        <v>60.786730666133501</v>
      </c>
      <c r="J56">
        <v>0</v>
      </c>
      <c r="K56">
        <v>59.023668639053199</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row>
    <row r="57" spans="1:63">
      <c r="A57" s="395">
        <v>38322</v>
      </c>
      <c r="B57">
        <v>6968.1226244258096</v>
      </c>
      <c r="C57">
        <v>5466.5387497967104</v>
      </c>
      <c r="D57">
        <v>79.956003416696106</v>
      </c>
      <c r="E57">
        <v>66.391906022083901</v>
      </c>
      <c r="F57">
        <v>42.691412320452102</v>
      </c>
      <c r="G57">
        <v>42.300162675988503</v>
      </c>
      <c r="H57">
        <v>84.116044249331594</v>
      </c>
      <c r="I57">
        <v>74.365116874688297</v>
      </c>
      <c r="J57">
        <v>0</v>
      </c>
      <c r="K57">
        <v>62.917933130699097</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row>
    <row r="58" spans="1:63">
      <c r="A58" s="395">
        <v>38687</v>
      </c>
      <c r="B58">
        <v>8921.1518200620394</v>
      </c>
      <c r="C58">
        <v>6625.3762233795896</v>
      </c>
      <c r="D58">
        <v>91.068636031655004</v>
      </c>
      <c r="E58">
        <v>76.216834073037901</v>
      </c>
      <c r="F58">
        <v>48.624850219523502</v>
      </c>
      <c r="G58">
        <v>48.559902450547703</v>
      </c>
      <c r="H58">
        <v>82.978448479605703</v>
      </c>
      <c r="I58">
        <v>70.436715508021706</v>
      </c>
      <c r="J58">
        <v>0</v>
      </c>
      <c r="K58">
        <v>56.432748538011701</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row>
    <row r="59" spans="1:63">
      <c r="A59" s="395">
        <v>39052</v>
      </c>
      <c r="B59">
        <v>11647.7323810261</v>
      </c>
      <c r="C59">
        <v>7800.7451974465603</v>
      </c>
      <c r="D59">
        <v>96.518149353326606</v>
      </c>
      <c r="E59">
        <v>92.139118426304407</v>
      </c>
      <c r="F59">
        <v>51.534543178397698</v>
      </c>
      <c r="G59">
        <v>58.704440522590502</v>
      </c>
      <c r="H59">
        <v>105.07743729555899</v>
      </c>
      <c r="I59">
        <v>88.851462673415398</v>
      </c>
      <c r="J59">
        <v>0</v>
      </c>
      <c r="K59">
        <v>72.188449848024305</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row>
    <row r="60" spans="1:63">
      <c r="A60" s="395">
        <v>39417</v>
      </c>
      <c r="B60">
        <v>15597.979232898701</v>
      </c>
      <c r="C60">
        <v>9479.4361598355099</v>
      </c>
      <c r="D60">
        <v>114.438486380488</v>
      </c>
      <c r="E60">
        <v>108.241220123388</v>
      </c>
      <c r="F60">
        <v>61.102861556705598</v>
      </c>
      <c r="G60">
        <v>68.963545314451494</v>
      </c>
      <c r="H60">
        <v>114.42980502803</v>
      </c>
      <c r="I60">
        <v>105.86672773227301</v>
      </c>
      <c r="J60">
        <v>112.302233481192</v>
      </c>
      <c r="K60">
        <v>75.342465753424705</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row>
    <row r="61" spans="1:63">
      <c r="A61" s="395">
        <v>39783</v>
      </c>
      <c r="B61">
        <v>19436.005819760801</v>
      </c>
      <c r="C61">
        <v>12713.6168191822</v>
      </c>
      <c r="D61">
        <v>115.833037427473</v>
      </c>
      <c r="E61">
        <v>127.79745830796701</v>
      </c>
      <c r="F61">
        <v>61.847462977545298</v>
      </c>
      <c r="G61">
        <v>81.423378238406201</v>
      </c>
      <c r="H61">
        <v>142.290975085036</v>
      </c>
      <c r="I61">
        <v>90.503806289584205</v>
      </c>
      <c r="J61">
        <v>151.37545399822301</v>
      </c>
      <c r="K61">
        <v>32</v>
      </c>
      <c r="L61">
        <v>35.402684563758399</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row>
    <row r="62" spans="1:63">
      <c r="A62" s="395">
        <v>40148</v>
      </c>
      <c r="B62">
        <v>21169.8777730947</v>
      </c>
      <c r="C62">
        <v>14523.0772907972</v>
      </c>
      <c r="D62">
        <v>139.36681943765399</v>
      </c>
      <c r="E62">
        <v>125.91635886079899</v>
      </c>
      <c r="F62">
        <v>74.413003378811595</v>
      </c>
      <c r="G62">
        <v>80.224876532514003</v>
      </c>
      <c r="H62">
        <v>130.00693025818001</v>
      </c>
      <c r="I62">
        <v>119.314715536276</v>
      </c>
      <c r="J62">
        <v>125.8228971532</v>
      </c>
      <c r="K62">
        <v>69</v>
      </c>
      <c r="L62">
        <v>84.589041095890394</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row>
    <row r="63" spans="1:63">
      <c r="A63" s="395">
        <v>40513</v>
      </c>
      <c r="B63">
        <v>27081.492304719999</v>
      </c>
      <c r="C63">
        <v>17830.150465520001</v>
      </c>
      <c r="D63">
        <v>147.85901323259199</v>
      </c>
      <c r="E63">
        <v>149.55066561545999</v>
      </c>
      <c r="F63">
        <v>78.947293879994604</v>
      </c>
      <c r="G63">
        <v>95.282962379963607</v>
      </c>
      <c r="H63">
        <v>160.90117007648701</v>
      </c>
      <c r="I63">
        <v>134.46151752288</v>
      </c>
      <c r="J63">
        <v>169.92200596095699</v>
      </c>
      <c r="K63">
        <v>67.712177121771205</v>
      </c>
      <c r="L63">
        <v>74.535315985130097</v>
      </c>
      <c r="M63">
        <v>0</v>
      </c>
      <c r="N63">
        <v>0</v>
      </c>
      <c r="O63">
        <v>0</v>
      </c>
      <c r="P63">
        <v>0</v>
      </c>
      <c r="Q63">
        <v>0</v>
      </c>
      <c r="R63">
        <v>57.692307692307701</v>
      </c>
      <c r="S63">
        <v>69.230769230769198</v>
      </c>
      <c r="T63">
        <v>65.384615384615401</v>
      </c>
      <c r="U63">
        <v>0</v>
      </c>
      <c r="V63">
        <v>65.384615384615401</v>
      </c>
      <c r="W63">
        <v>69.230769230769198</v>
      </c>
      <c r="X63">
        <v>63.636363636363598</v>
      </c>
      <c r="Y63">
        <v>57.692307692307701</v>
      </c>
      <c r="Z63">
        <v>54.1666666666667</v>
      </c>
      <c r="AA63">
        <v>66.6666666666667</v>
      </c>
      <c r="AB63">
        <v>63.3333333333333</v>
      </c>
      <c r="AC63">
        <v>66.6666666666667</v>
      </c>
      <c r="AD63">
        <v>0</v>
      </c>
      <c r="AE63">
        <v>76.6666666666667</v>
      </c>
      <c r="AF63">
        <v>73.3333333333333</v>
      </c>
      <c r="AG63">
        <v>63.3333333333333</v>
      </c>
      <c r="AH63">
        <v>66.6666666666667</v>
      </c>
      <c r="AI63">
        <v>65.384615384615401</v>
      </c>
      <c r="AJ63">
        <v>97.760790455366404</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row>
    <row r="64" spans="1:63">
      <c r="A64" s="395">
        <v>40878</v>
      </c>
      <c r="B64">
        <v>32544.7498666951</v>
      </c>
      <c r="C64">
        <v>22614.434519999999</v>
      </c>
      <c r="D64">
        <v>158.14277992935899</v>
      </c>
      <c r="E64">
        <v>142.546736855169</v>
      </c>
      <c r="F64">
        <v>84.438170180689596</v>
      </c>
      <c r="G64">
        <v>90.820561107242199</v>
      </c>
      <c r="H64">
        <v>183.87800708338</v>
      </c>
      <c r="I64">
        <v>139.55179592749801</v>
      </c>
      <c r="J64">
        <v>186.19595575533199</v>
      </c>
      <c r="K64">
        <v>55.794701986755001</v>
      </c>
      <c r="L64">
        <v>59.427609427609397</v>
      </c>
      <c r="M64">
        <v>0</v>
      </c>
      <c r="N64">
        <v>0</v>
      </c>
      <c r="O64">
        <v>0</v>
      </c>
      <c r="P64">
        <v>0</v>
      </c>
      <c r="Q64">
        <v>0</v>
      </c>
      <c r="R64">
        <v>42.5</v>
      </c>
      <c r="S64">
        <v>42.5</v>
      </c>
      <c r="T64">
        <v>37.5</v>
      </c>
      <c r="U64">
        <v>0</v>
      </c>
      <c r="V64">
        <v>42.105263157894697</v>
      </c>
      <c r="W64">
        <v>36.842105263157897</v>
      </c>
      <c r="X64">
        <v>52.941176470588204</v>
      </c>
      <c r="Y64">
        <v>55</v>
      </c>
      <c r="Z64">
        <v>44.117647058823501</v>
      </c>
      <c r="AA64">
        <v>60</v>
      </c>
      <c r="AB64">
        <v>67.5</v>
      </c>
      <c r="AC64">
        <v>65</v>
      </c>
      <c r="AD64">
        <v>0</v>
      </c>
      <c r="AE64">
        <v>62.5</v>
      </c>
      <c r="AF64">
        <v>67.5</v>
      </c>
      <c r="AG64">
        <v>61.1111111111111</v>
      </c>
      <c r="AH64">
        <v>62.5</v>
      </c>
      <c r="AI64">
        <v>50</v>
      </c>
      <c r="AJ64">
        <v>102.448215481579</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row>
    <row r="65" spans="1:63">
      <c r="A65" s="395">
        <v>41244</v>
      </c>
      <c r="B65">
        <v>37561.044719999998</v>
      </c>
      <c r="C65">
        <v>28267.923119999999</v>
      </c>
      <c r="D65">
        <v>126.239233288489</v>
      </c>
      <c r="E65">
        <v>130.57982649271599</v>
      </c>
      <c r="F65">
        <v>67.403708652741599</v>
      </c>
      <c r="G65">
        <v>83.196103769139398</v>
      </c>
      <c r="H65">
        <v>235.85209654291299</v>
      </c>
      <c r="I65">
        <v>143.738574564864</v>
      </c>
      <c r="J65">
        <v>210.42375435535999</v>
      </c>
      <c r="K65">
        <v>64.126984126984098</v>
      </c>
      <c r="L65">
        <v>72.596153846153797</v>
      </c>
      <c r="M65">
        <v>1081.04797156</v>
      </c>
      <c r="N65">
        <v>103.10976410000001</v>
      </c>
      <c r="O65">
        <v>8.6039202600000007</v>
      </c>
      <c r="P65">
        <v>644.73752164999996</v>
      </c>
      <c r="Q65">
        <v>324.59676554999999</v>
      </c>
      <c r="R65">
        <v>60</v>
      </c>
      <c r="S65">
        <v>57.5</v>
      </c>
      <c r="T65">
        <v>57.5</v>
      </c>
      <c r="U65">
        <v>0</v>
      </c>
      <c r="V65">
        <v>60</v>
      </c>
      <c r="W65">
        <v>60</v>
      </c>
      <c r="X65">
        <v>58.3333333333333</v>
      </c>
      <c r="Y65">
        <v>52.5</v>
      </c>
      <c r="Z65">
        <v>55.5555555555556</v>
      </c>
      <c r="AA65">
        <v>72.2222222222222</v>
      </c>
      <c r="AB65">
        <v>72.2222222222222</v>
      </c>
      <c r="AC65">
        <v>75.925925925925895</v>
      </c>
      <c r="AD65">
        <v>0</v>
      </c>
      <c r="AE65">
        <v>81.481481481481495</v>
      </c>
      <c r="AF65">
        <v>83.3333333333333</v>
      </c>
      <c r="AG65">
        <v>70</v>
      </c>
      <c r="AH65">
        <v>70.370370370370395</v>
      </c>
      <c r="AI65">
        <v>72</v>
      </c>
      <c r="AJ65">
        <v>105.490276645243</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row>
    <row r="66" spans="1:63">
      <c r="A66" s="395">
        <v>41609</v>
      </c>
      <c r="B66">
        <v>41948.982000000004</v>
      </c>
      <c r="C66">
        <v>32354.751120000001</v>
      </c>
      <c r="D66">
        <v>137.424381556295</v>
      </c>
      <c r="E66">
        <v>131.051263047118</v>
      </c>
      <c r="F66">
        <v>73.375865290908607</v>
      </c>
      <c r="G66">
        <v>83.496469342857907</v>
      </c>
      <c r="H66">
        <v>213.39082716149801</v>
      </c>
      <c r="I66">
        <v>146.28593878459199</v>
      </c>
      <c r="J66">
        <v>189.13662910058301</v>
      </c>
      <c r="K66">
        <v>58.7025316455696</v>
      </c>
      <c r="L66">
        <v>65.764331210191102</v>
      </c>
      <c r="M66">
        <v>987.07639328000005</v>
      </c>
      <c r="N66">
        <v>105.7129671</v>
      </c>
      <c r="O66">
        <v>8.7286338600000004</v>
      </c>
      <c r="P66">
        <v>597.63333885999998</v>
      </c>
      <c r="Q66">
        <v>275.00145345999999</v>
      </c>
      <c r="R66">
        <v>61.764705882352899</v>
      </c>
      <c r="S66">
        <v>47.058823529411796</v>
      </c>
      <c r="T66">
        <v>44.117647058823501</v>
      </c>
      <c r="U66">
        <v>64.705882352941202</v>
      </c>
      <c r="V66">
        <v>52.941176470588204</v>
      </c>
      <c r="W66">
        <v>52.941176470588204</v>
      </c>
      <c r="X66">
        <v>46.6666666666667</v>
      </c>
      <c r="Y66">
        <v>41.176470588235297</v>
      </c>
      <c r="Z66">
        <v>46.153846153846203</v>
      </c>
      <c r="AA66">
        <v>67.741935483871003</v>
      </c>
      <c r="AB66">
        <v>68.75</v>
      </c>
      <c r="AC66">
        <v>75.757575757575793</v>
      </c>
      <c r="AD66">
        <v>85.9375</v>
      </c>
      <c r="AE66">
        <v>69.696969696969703</v>
      </c>
      <c r="AF66">
        <v>77.941176470588204</v>
      </c>
      <c r="AG66">
        <v>56.451612903225801</v>
      </c>
      <c r="AH66">
        <v>52.941176470588204</v>
      </c>
      <c r="AI66">
        <v>56.451612903225801</v>
      </c>
      <c r="AJ66">
        <v>107.601371499257</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row>
    <row r="67" spans="1:63">
      <c r="A67" s="395">
        <v>41974</v>
      </c>
      <c r="B67">
        <v>46674.492480000001</v>
      </c>
      <c r="C67">
        <v>36097.683080000003</v>
      </c>
      <c r="D67">
        <v>138.73816355136901</v>
      </c>
      <c r="E67">
        <v>128.66711496809</v>
      </c>
      <c r="F67">
        <v>74.077341183326197</v>
      </c>
      <c r="G67">
        <v>81.977461113858197</v>
      </c>
      <c r="H67">
        <v>224.98929054938</v>
      </c>
      <c r="I67">
        <v>153.237818976537</v>
      </c>
      <c r="J67">
        <v>190.53343361069</v>
      </c>
      <c r="K67">
        <v>53.097345132743399</v>
      </c>
      <c r="L67">
        <v>63.126843657817098</v>
      </c>
      <c r="M67">
        <v>989.87080675000004</v>
      </c>
      <c r="N67">
        <v>124.70473824</v>
      </c>
      <c r="O67">
        <v>14.379900409999999</v>
      </c>
      <c r="P67">
        <v>670.61545039999999</v>
      </c>
      <c r="Q67">
        <v>180.17071770000001</v>
      </c>
      <c r="R67">
        <v>47.2222222222222</v>
      </c>
      <c r="S67">
        <v>50</v>
      </c>
      <c r="T67">
        <v>47.368421052631597</v>
      </c>
      <c r="U67">
        <v>58.3333333333333</v>
      </c>
      <c r="V67">
        <v>65.789473684210506</v>
      </c>
      <c r="W67">
        <v>55.2631578947368</v>
      </c>
      <c r="X67">
        <v>46.875</v>
      </c>
      <c r="Y67">
        <v>39.473684210526301</v>
      </c>
      <c r="Z67">
        <v>40.625</v>
      </c>
      <c r="AA67">
        <v>48.571428571428598</v>
      </c>
      <c r="AB67">
        <v>55.5555555555556</v>
      </c>
      <c r="AC67">
        <v>55.5555555555556</v>
      </c>
      <c r="AD67">
        <v>70</v>
      </c>
      <c r="AE67">
        <v>71.428571428571402</v>
      </c>
      <c r="AF67">
        <v>63.8888888888889</v>
      </c>
      <c r="AG67">
        <v>50</v>
      </c>
      <c r="AH67">
        <v>48.648648648648702</v>
      </c>
      <c r="AI67">
        <v>42.424242424242401</v>
      </c>
      <c r="AJ67">
        <v>110.495801495775</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row>
    <row r="68" spans="1:63">
      <c r="A68" s="395">
        <v>42339</v>
      </c>
      <c r="B68">
        <v>53425.193720000003</v>
      </c>
      <c r="C68">
        <v>38748.612480000003</v>
      </c>
      <c r="D68">
        <v>141.58613382102899</v>
      </c>
      <c r="E68">
        <v>120.464528995119</v>
      </c>
      <c r="F68">
        <v>75.597975880696197</v>
      </c>
      <c r="G68">
        <v>76.751361400663896</v>
      </c>
      <c r="H68">
        <v>207.015879554744</v>
      </c>
      <c r="I68">
        <v>184.55806387522301</v>
      </c>
      <c r="J68">
        <v>209.07491442200001</v>
      </c>
      <c r="K68">
        <v>44.5983379501385</v>
      </c>
      <c r="L68">
        <v>56.005586592178801</v>
      </c>
      <c r="M68">
        <v>1033.3113599000001</v>
      </c>
      <c r="N68">
        <v>97.000234160000005</v>
      </c>
      <c r="O68">
        <v>14.353586180000001</v>
      </c>
      <c r="P68">
        <v>694.41687664000005</v>
      </c>
      <c r="Q68">
        <v>227.54066291999999</v>
      </c>
      <c r="R68">
        <v>47.5</v>
      </c>
      <c r="S68">
        <v>42.5</v>
      </c>
      <c r="T68">
        <v>37.5</v>
      </c>
      <c r="U68">
        <v>57.5</v>
      </c>
      <c r="V68">
        <v>42.5</v>
      </c>
      <c r="W68">
        <v>47.5</v>
      </c>
      <c r="X68">
        <v>44.117647058823501</v>
      </c>
      <c r="Y68">
        <v>44.7368421052632</v>
      </c>
      <c r="Z68">
        <v>40.625</v>
      </c>
      <c r="AA68">
        <v>45.945945945945901</v>
      </c>
      <c r="AB68">
        <v>38.8888888888889</v>
      </c>
      <c r="AC68">
        <v>40.540540540540498</v>
      </c>
      <c r="AD68">
        <v>63.8888888888889</v>
      </c>
      <c r="AE68">
        <v>54.054054054054099</v>
      </c>
      <c r="AF68">
        <v>55.5555555555556</v>
      </c>
      <c r="AG68">
        <v>39.1891891891892</v>
      </c>
      <c r="AH68">
        <v>39.1891891891892</v>
      </c>
      <c r="AI68">
        <v>34.375</v>
      </c>
      <c r="AJ68">
        <v>129.47851296692801</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row>
    <row r="69" spans="1:63">
      <c r="A69" s="395">
        <v>42705</v>
      </c>
      <c r="B69">
        <v>58072.162279999997</v>
      </c>
      <c r="C69">
        <v>40639.199679999998</v>
      </c>
      <c r="D69">
        <v>127.342393688057</v>
      </c>
      <c r="E69">
        <v>109.930545749581</v>
      </c>
      <c r="F69">
        <v>67.992726030562693</v>
      </c>
      <c r="G69">
        <v>70.039862490477702</v>
      </c>
      <c r="H69">
        <v>235.63968116671001</v>
      </c>
      <c r="I69">
        <v>177.21118610734499</v>
      </c>
      <c r="J69">
        <v>189.348395551252</v>
      </c>
      <c r="K69">
        <v>57.2625698324022</v>
      </c>
      <c r="L69">
        <v>70.142857142857196</v>
      </c>
      <c r="M69">
        <v>939.34930199999997</v>
      </c>
      <c r="N69">
        <v>83.630343999999994</v>
      </c>
      <c r="O69">
        <v>11.199662</v>
      </c>
      <c r="P69">
        <v>597.40173800000002</v>
      </c>
      <c r="Q69">
        <v>247.117558</v>
      </c>
      <c r="R69">
        <v>47.9166666666667</v>
      </c>
      <c r="S69">
        <v>50</v>
      </c>
      <c r="T69">
        <v>54.1666666666667</v>
      </c>
      <c r="U69">
        <v>66.6666666666667</v>
      </c>
      <c r="V69">
        <v>65.2173913043478</v>
      </c>
      <c r="W69">
        <v>66.6666666666667</v>
      </c>
      <c r="X69">
        <v>54.545454545454497</v>
      </c>
      <c r="Y69">
        <v>54.1666666666667</v>
      </c>
      <c r="Z69">
        <v>50</v>
      </c>
      <c r="AA69">
        <v>57.894736842105303</v>
      </c>
      <c r="AB69">
        <v>48.648648648648702</v>
      </c>
      <c r="AC69">
        <v>51.315789473684198</v>
      </c>
      <c r="AD69">
        <v>75</v>
      </c>
      <c r="AE69">
        <v>68.918918918918905</v>
      </c>
      <c r="AF69">
        <v>74.324324324324294</v>
      </c>
      <c r="AG69">
        <v>46.052631578947398</v>
      </c>
      <c r="AH69">
        <v>43.421052631579002</v>
      </c>
      <c r="AI69">
        <v>43.939393939393902</v>
      </c>
      <c r="AJ69">
        <v>137.02353425068301</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row>
    <row r="70" spans="1:63">
      <c r="A70" s="395">
        <v>43070</v>
      </c>
      <c r="B70">
        <v>63160.74624</v>
      </c>
      <c r="C70">
        <v>44081.165480000003</v>
      </c>
      <c r="D70">
        <v>144.81834110500401</v>
      </c>
      <c r="E70">
        <v>99.498196909952995</v>
      </c>
      <c r="F70">
        <v>77.323768666338495</v>
      </c>
      <c r="G70">
        <v>63.393117737252098</v>
      </c>
      <c r="H70">
        <v>217.13935885635499</v>
      </c>
      <c r="I70">
        <v>186.02864178636199</v>
      </c>
      <c r="J70">
        <v>181.79644840678</v>
      </c>
      <c r="K70">
        <v>53.654972076416001</v>
      </c>
      <c r="L70">
        <v>68.976898193359403</v>
      </c>
      <c r="M70">
        <v>946.445964</v>
      </c>
      <c r="N70">
        <v>85.942093999999997</v>
      </c>
      <c r="O70">
        <v>9.0522349999999996</v>
      </c>
      <c r="P70">
        <v>585.64329699999996</v>
      </c>
      <c r="Q70">
        <v>265.80833799999999</v>
      </c>
      <c r="R70">
        <v>54.761904761904802</v>
      </c>
      <c r="S70">
        <v>47.619047619047599</v>
      </c>
      <c r="T70">
        <v>54.761904761904802</v>
      </c>
      <c r="U70">
        <v>52.631578947368403</v>
      </c>
      <c r="V70">
        <v>55.2631578947368</v>
      </c>
      <c r="W70">
        <v>57.894736842105303</v>
      </c>
      <c r="X70">
        <v>52.631578947368403</v>
      </c>
      <c r="Y70">
        <v>55</v>
      </c>
      <c r="Z70">
        <v>52.7777777777778</v>
      </c>
      <c r="AA70">
        <v>50</v>
      </c>
      <c r="AB70">
        <v>46.296296296296298</v>
      </c>
      <c r="AC70">
        <v>51.851851851851798</v>
      </c>
      <c r="AD70">
        <v>60.526315789473699</v>
      </c>
      <c r="AE70">
        <v>62.5</v>
      </c>
      <c r="AF70">
        <v>65</v>
      </c>
      <c r="AG70">
        <v>35.185185185185198</v>
      </c>
      <c r="AH70">
        <v>37.5</v>
      </c>
      <c r="AI70">
        <v>34.615384615384599</v>
      </c>
      <c r="AJ70">
        <v>135.965196918125</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row>
    <row r="71" spans="1:63">
      <c r="A71" s="395">
        <v>43435</v>
      </c>
      <c r="B71">
        <v>71455.828800000003</v>
      </c>
      <c r="C71">
        <v>48049.232400000001</v>
      </c>
      <c r="D71">
        <v>141.14494492800199</v>
      </c>
      <c r="E71">
        <v>110.229679003041</v>
      </c>
      <c r="F71">
        <v>75.362409117244198</v>
      </c>
      <c r="G71">
        <v>70.230448753793397</v>
      </c>
      <c r="H71">
        <v>194.190550070124</v>
      </c>
      <c r="I71">
        <v>184.912251505808</v>
      </c>
      <c r="J71">
        <v>175.30594136121499</v>
      </c>
      <c r="K71">
        <v>58.303249359130902</v>
      </c>
      <c r="L71">
        <v>70.275588989257798</v>
      </c>
      <c r="M71">
        <v>926.30540038070399</v>
      </c>
      <c r="N71">
        <v>95.531403046099797</v>
      </c>
      <c r="O71">
        <v>10.6346072191667</v>
      </c>
      <c r="P71">
        <v>586.24957477896601</v>
      </c>
      <c r="Q71">
        <v>233.889815336471</v>
      </c>
      <c r="R71">
        <v>53.125</v>
      </c>
      <c r="S71">
        <v>46.875</v>
      </c>
      <c r="T71">
        <v>52.941176470588204</v>
      </c>
      <c r="U71">
        <v>60.714285714285701</v>
      </c>
      <c r="V71">
        <v>60</v>
      </c>
      <c r="W71">
        <v>60</v>
      </c>
      <c r="X71">
        <v>57.692307692307701</v>
      </c>
      <c r="Y71">
        <v>50</v>
      </c>
      <c r="Z71">
        <v>46.428571428571402</v>
      </c>
      <c r="AA71">
        <v>44.4444444444444</v>
      </c>
      <c r="AB71">
        <v>44.7368421052632</v>
      </c>
      <c r="AC71">
        <v>50</v>
      </c>
      <c r="AD71">
        <v>64.285714285714306</v>
      </c>
      <c r="AE71">
        <v>66.6666666666667</v>
      </c>
      <c r="AF71">
        <v>70</v>
      </c>
      <c r="AG71">
        <v>41.176470588235297</v>
      </c>
      <c r="AH71">
        <v>44.4444444444444</v>
      </c>
      <c r="AI71">
        <v>37.5</v>
      </c>
      <c r="AJ71">
        <v>137.075931072434</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row>
    <row r="72" spans="1:63">
      <c r="A72" s="395">
        <v>43800</v>
      </c>
      <c r="B72">
        <v>81010.071599999996</v>
      </c>
      <c r="C72">
        <v>52410.435599999997</v>
      </c>
      <c r="D72">
        <v>147.11924718288401</v>
      </c>
      <c r="E72">
        <v>112.596941190271</v>
      </c>
      <c r="F72">
        <v>78.552305935384993</v>
      </c>
      <c r="G72">
        <v>71.738698503141194</v>
      </c>
      <c r="H72">
        <v>228.26921239542</v>
      </c>
      <c r="I72">
        <v>201.64586073876399</v>
      </c>
      <c r="J72">
        <v>200.67322385049499</v>
      </c>
      <c r="K72">
        <v>50.7716064453125</v>
      </c>
      <c r="L72">
        <v>61.472602844238303</v>
      </c>
      <c r="M72">
        <v>1061.2754003197999</v>
      </c>
      <c r="N72">
        <v>104.5917286528</v>
      </c>
      <c r="O72">
        <v>12.6549527699983</v>
      </c>
      <c r="P72">
        <v>687.64410603054296</v>
      </c>
      <c r="Q72">
        <v>256.38461286645401</v>
      </c>
      <c r="R72">
        <v>52.5</v>
      </c>
      <c r="S72">
        <v>50</v>
      </c>
      <c r="T72">
        <v>47.619047619047599</v>
      </c>
      <c r="U72">
        <v>60.526315789473699</v>
      </c>
      <c r="V72">
        <v>61.1111111111111</v>
      </c>
      <c r="W72">
        <v>57.894736842105303</v>
      </c>
      <c r="X72">
        <v>52.7777777777778</v>
      </c>
      <c r="Y72">
        <v>52.380952380952401</v>
      </c>
      <c r="Z72">
        <v>50</v>
      </c>
      <c r="AA72">
        <v>45.8333333333333</v>
      </c>
      <c r="AB72">
        <v>45.8333333333333</v>
      </c>
      <c r="AC72">
        <v>45.8333333333333</v>
      </c>
      <c r="AD72">
        <v>61.904761904761898</v>
      </c>
      <c r="AE72">
        <v>59.523809523809497</v>
      </c>
      <c r="AF72">
        <v>61.904761904761898</v>
      </c>
      <c r="AG72">
        <v>47.619047619047599</v>
      </c>
      <c r="AH72">
        <v>54.1666666666667</v>
      </c>
      <c r="AI72">
        <v>50</v>
      </c>
      <c r="AJ72">
        <v>146.49060784374299</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row>
    <row r="73" spans="1:63">
      <c r="A73" s="395">
        <v>44166</v>
      </c>
      <c r="B73">
        <v>75273.386799999993</v>
      </c>
      <c r="C73">
        <v>54061.955999999998</v>
      </c>
      <c r="D73">
        <v>170.96201321703299</v>
      </c>
      <c r="E73">
        <v>103.788876083402</v>
      </c>
      <c r="F73">
        <v>91.282824121982998</v>
      </c>
      <c r="G73">
        <v>66.126830894500699</v>
      </c>
      <c r="H73">
        <v>237.25681545068699</v>
      </c>
      <c r="I73">
        <v>246.82884842114399</v>
      </c>
      <c r="J73">
        <v>220.410573746084</v>
      </c>
      <c r="K73">
        <v>49.5</v>
      </c>
      <c r="L73">
        <v>65.425531914893597</v>
      </c>
      <c r="M73">
        <v>1198.48078578589</v>
      </c>
      <c r="N73">
        <v>119.881814683998</v>
      </c>
      <c r="O73">
        <v>19.859909084999899</v>
      </c>
      <c r="P73">
        <v>800.19002662810999</v>
      </c>
      <c r="Q73">
        <v>258.54903538878199</v>
      </c>
      <c r="R73">
        <v>45</v>
      </c>
      <c r="S73">
        <v>30</v>
      </c>
      <c r="T73">
        <v>37.5</v>
      </c>
      <c r="U73">
        <v>52.631578947368403</v>
      </c>
      <c r="V73">
        <v>47.5</v>
      </c>
      <c r="W73">
        <v>52.5</v>
      </c>
      <c r="X73">
        <v>52.941176470588204</v>
      </c>
      <c r="Y73">
        <v>50</v>
      </c>
      <c r="Z73">
        <v>41.6666666666667</v>
      </c>
      <c r="AA73">
        <v>43.181818181818201</v>
      </c>
      <c r="AB73">
        <v>36.956521739130402</v>
      </c>
      <c r="AC73">
        <v>41.304347826087003</v>
      </c>
      <c r="AD73">
        <v>50</v>
      </c>
      <c r="AE73">
        <v>50</v>
      </c>
      <c r="AF73">
        <v>55</v>
      </c>
      <c r="AG73">
        <v>35</v>
      </c>
      <c r="AH73">
        <v>34.7826086956522</v>
      </c>
      <c r="AI73">
        <v>33.3333333333333</v>
      </c>
      <c r="AJ73">
        <v>154.516103199588</v>
      </c>
      <c r="AK73">
        <v>52.459016393442603</v>
      </c>
      <c r="AL73">
        <v>48.412698412698397</v>
      </c>
      <c r="AM73">
        <v>47.619047619047599</v>
      </c>
      <c r="AN73">
        <v>72.0183486238532</v>
      </c>
      <c r="AO73">
        <v>64.732142857142904</v>
      </c>
      <c r="AP73">
        <v>67.699115044247804</v>
      </c>
      <c r="AQ73">
        <v>41.346153846153797</v>
      </c>
      <c r="AR73">
        <v>48.4</v>
      </c>
      <c r="AS73">
        <v>47.368421052631597</v>
      </c>
      <c r="AT73">
        <v>49.264705882352899</v>
      </c>
      <c r="AU73">
        <v>46.478873239436602</v>
      </c>
      <c r="AV73">
        <v>52.142857142857203</v>
      </c>
      <c r="AW73">
        <v>76.153846153846104</v>
      </c>
      <c r="AX73">
        <v>61.363636363636402</v>
      </c>
      <c r="AY73">
        <v>61.363636363636402</v>
      </c>
      <c r="AZ73">
        <v>54</v>
      </c>
      <c r="BA73">
        <v>48.571428571428598</v>
      </c>
      <c r="BB73">
        <v>52.380952380952401</v>
      </c>
      <c r="BC73">
        <v>57.746478873239397</v>
      </c>
      <c r="BD73">
        <v>52.205882352941202</v>
      </c>
      <c r="BE73">
        <v>52.0833333333333</v>
      </c>
      <c r="BF73">
        <v>77.536231884057997</v>
      </c>
      <c r="BG73">
        <v>66.911764705882405</v>
      </c>
      <c r="BH73">
        <v>64.788732394366207</v>
      </c>
      <c r="BI73">
        <v>54</v>
      </c>
      <c r="BJ73">
        <v>51.428571428571402</v>
      </c>
      <c r="BK73">
        <v>50</v>
      </c>
    </row>
    <row r="74" spans="1:63">
      <c r="A74" s="395">
        <v>44531</v>
      </c>
      <c r="B74">
        <v>77655.7736</v>
      </c>
      <c r="C74">
        <v>58087.8488</v>
      </c>
      <c r="D74">
        <v>174.24577825905001</v>
      </c>
      <c r="E74">
        <v>119.358985931525</v>
      </c>
      <c r="F74">
        <v>93.036145465992902</v>
      </c>
      <c r="G74">
        <v>76.046988620346298</v>
      </c>
      <c r="H74">
        <v>237.34281608287799</v>
      </c>
      <c r="I74">
        <v>233.66610951712801</v>
      </c>
      <c r="J74">
        <v>214.02457274002401</v>
      </c>
      <c r="K74">
        <v>41.221374045801497</v>
      </c>
      <c r="L74">
        <v>48.6166007905138</v>
      </c>
      <c r="M74">
        <v>1254.7996603924701</v>
      </c>
      <c r="N74">
        <v>129.23665759490299</v>
      </c>
      <c r="O74">
        <v>16.457625825999902</v>
      </c>
      <c r="P74">
        <v>817.03022603665499</v>
      </c>
      <c r="Q74">
        <v>292.075150934916</v>
      </c>
      <c r="R74">
        <v>50</v>
      </c>
      <c r="S74">
        <v>45</v>
      </c>
      <c r="T74">
        <v>40</v>
      </c>
      <c r="U74">
        <v>57.5</v>
      </c>
      <c r="V74">
        <v>45</v>
      </c>
      <c r="W74">
        <v>50</v>
      </c>
      <c r="X74">
        <v>52.7777777777778</v>
      </c>
      <c r="Y74">
        <v>57.5</v>
      </c>
      <c r="Z74">
        <v>44.117647058823501</v>
      </c>
      <c r="AA74">
        <v>31.578947368421101</v>
      </c>
      <c r="AB74">
        <v>20</v>
      </c>
      <c r="AC74">
        <v>25</v>
      </c>
      <c r="AD74">
        <v>44.117647058823501</v>
      </c>
      <c r="AE74">
        <v>44.4444444444444</v>
      </c>
      <c r="AF74">
        <v>44.4444444444444</v>
      </c>
      <c r="AG74">
        <v>33.3333333333333</v>
      </c>
      <c r="AH74">
        <v>32.5</v>
      </c>
      <c r="AI74">
        <v>29.411764705882401</v>
      </c>
      <c r="AJ74">
        <v>159.539924772148</v>
      </c>
      <c r="AK74">
        <v>53.0927835051546</v>
      </c>
      <c r="AL74">
        <v>37.244897959183703</v>
      </c>
      <c r="AM74">
        <v>47.448979591836697</v>
      </c>
      <c r="AN74">
        <v>64.516129032258107</v>
      </c>
      <c r="AO74">
        <v>42.105263157894697</v>
      </c>
      <c r="AP74">
        <v>59.042553191489397</v>
      </c>
      <c r="AQ74">
        <v>55.952380952380999</v>
      </c>
      <c r="AR74">
        <v>50</v>
      </c>
      <c r="AS74">
        <v>46.25</v>
      </c>
      <c r="AT74">
        <v>45.5555555555556</v>
      </c>
      <c r="AU74">
        <v>41</v>
      </c>
      <c r="AV74">
        <v>48</v>
      </c>
      <c r="AW74">
        <v>60.465116279069797</v>
      </c>
      <c r="AX74">
        <v>50</v>
      </c>
      <c r="AY74">
        <v>54.1666666666667</v>
      </c>
      <c r="AZ74">
        <v>53.571428571428598</v>
      </c>
      <c r="BA74">
        <v>53.921568627451002</v>
      </c>
      <c r="BB74">
        <v>53.571428571428598</v>
      </c>
      <c r="BC74">
        <v>42.682926829268297</v>
      </c>
      <c r="BD74">
        <v>38.414634146341498</v>
      </c>
      <c r="BE74">
        <v>44.578313253011999</v>
      </c>
      <c r="BF74">
        <v>65.753424657534197</v>
      </c>
      <c r="BG74">
        <v>41.6666666666667</v>
      </c>
      <c r="BH74">
        <v>54.6666666666667</v>
      </c>
      <c r="BI74">
        <v>56.25</v>
      </c>
      <c r="BJ74">
        <v>40.361445783132503</v>
      </c>
      <c r="BK74">
        <v>42</v>
      </c>
    </row>
    <row r="75" spans="1:63">
      <c r="A75" s="395">
        <v>44896</v>
      </c>
      <c r="B75">
        <v>94560.783599999995</v>
      </c>
      <c r="C75">
        <v>62824.392800000001</v>
      </c>
      <c r="D75">
        <v>168.37446607558601</v>
      </c>
      <c r="E75">
        <v>108.68783703449699</v>
      </c>
      <c r="F75">
        <v>89.901238785126594</v>
      </c>
      <c r="G75">
        <v>69.248097590861093</v>
      </c>
      <c r="H75">
        <v>214.81332817560701</v>
      </c>
      <c r="I75">
        <v>216.87295682852499</v>
      </c>
      <c r="J75">
        <v>222.224180756457</v>
      </c>
      <c r="K75">
        <v>42.363636363636402</v>
      </c>
      <c r="L75">
        <v>53.977272727272698</v>
      </c>
      <c r="M75">
        <v>1254.8366407281001</v>
      </c>
      <c r="N75">
        <v>110.28156037737</v>
      </c>
      <c r="O75">
        <v>13.601844230981101</v>
      </c>
      <c r="P75">
        <v>789.85107125117304</v>
      </c>
      <c r="Q75">
        <v>341.10216486857701</v>
      </c>
      <c r="R75">
        <v>54.545454545454497</v>
      </c>
      <c r="S75">
        <v>45.454545454545503</v>
      </c>
      <c r="T75">
        <v>50</v>
      </c>
      <c r="U75">
        <v>50</v>
      </c>
      <c r="V75">
        <v>45</v>
      </c>
      <c r="W75">
        <v>50</v>
      </c>
      <c r="X75">
        <v>42.5</v>
      </c>
      <c r="Y75">
        <v>47.727272727272698</v>
      </c>
      <c r="Z75">
        <v>44.7368421052632</v>
      </c>
      <c r="AA75">
        <v>37.5</v>
      </c>
      <c r="AB75">
        <v>38.095238095238102</v>
      </c>
      <c r="AC75">
        <v>38.095238095238102</v>
      </c>
      <c r="AD75">
        <v>58.823529411764703</v>
      </c>
      <c r="AE75">
        <v>52.7777777777778</v>
      </c>
      <c r="AF75">
        <v>58.3333333333333</v>
      </c>
      <c r="AG75">
        <v>40.476190476190503</v>
      </c>
      <c r="AH75">
        <v>43.181818181818201</v>
      </c>
      <c r="AI75">
        <v>47.727272727272698</v>
      </c>
      <c r="AJ75">
        <v>172.38038860211901</v>
      </c>
      <c r="AK75">
        <v>51.176470588235297</v>
      </c>
      <c r="AL75">
        <v>48.275862068965502</v>
      </c>
      <c r="AM75">
        <v>52.325581395348799</v>
      </c>
      <c r="AN75">
        <v>66.233766233766204</v>
      </c>
      <c r="AO75">
        <v>55.063291139240498</v>
      </c>
      <c r="AP75">
        <v>58.3333333333333</v>
      </c>
      <c r="AQ75">
        <v>54.6875</v>
      </c>
      <c r="AR75">
        <v>49.397590361445801</v>
      </c>
      <c r="AS75">
        <v>48.101265822784796</v>
      </c>
      <c r="AT75">
        <v>47.619047619047599</v>
      </c>
      <c r="AU75">
        <v>46.428571428571402</v>
      </c>
      <c r="AV75">
        <v>47.674418604651201</v>
      </c>
      <c r="AW75">
        <v>57.5</v>
      </c>
      <c r="AX75">
        <v>51.219512195122</v>
      </c>
      <c r="AY75">
        <v>53.571428571428598</v>
      </c>
      <c r="AZ75">
        <v>56.25</v>
      </c>
      <c r="BA75">
        <v>59.302325581395301</v>
      </c>
      <c r="BB75">
        <v>55.128205128205103</v>
      </c>
      <c r="BC75">
        <v>44.565217391304301</v>
      </c>
      <c r="BD75">
        <v>37.096774193548399</v>
      </c>
      <c r="BE75">
        <v>44.148936170212799</v>
      </c>
      <c r="BF75">
        <v>62.359550561797697</v>
      </c>
      <c r="BG75">
        <v>54.347826086956502</v>
      </c>
      <c r="BH75">
        <v>58.152173913043498</v>
      </c>
      <c r="BI75">
        <v>44.827586206896598</v>
      </c>
      <c r="BJ75">
        <v>38.421052631579002</v>
      </c>
      <c r="BK75">
        <v>33.529411764705898</v>
      </c>
    </row>
    <row r="76" spans="1:63">
      <c r="A76" s="395">
        <v>45261</v>
      </c>
      <c r="B76">
        <v>102193.97040000001</v>
      </c>
      <c r="C76">
        <v>66206.096000000005</v>
      </c>
      <c r="D76">
        <v>146.31652676022799</v>
      </c>
      <c r="E76">
        <v>88.639353465437395</v>
      </c>
      <c r="F76">
        <v>78.123704366056202</v>
      </c>
      <c r="G76">
        <v>56.474641198510902</v>
      </c>
      <c r="H76">
        <v>231.907169645773</v>
      </c>
      <c r="I76">
        <v>204.186929213144</v>
      </c>
      <c r="J76">
        <v>223.56784629151099</v>
      </c>
      <c r="K76">
        <v>41.176470588235297</v>
      </c>
      <c r="L76">
        <v>55.363984674329501</v>
      </c>
      <c r="M76">
        <v>1259.2977359378999</v>
      </c>
      <c r="N76">
        <v>116.012290360862</v>
      </c>
      <c r="O76">
        <v>13.6049974666927</v>
      </c>
      <c r="P76">
        <v>828.97387906444601</v>
      </c>
      <c r="Q76">
        <v>300.706569045896</v>
      </c>
      <c r="R76">
        <v>52.941176470588204</v>
      </c>
      <c r="S76">
        <v>41.176470588235297</v>
      </c>
      <c r="T76">
        <v>50</v>
      </c>
      <c r="U76">
        <v>55.882352941176499</v>
      </c>
      <c r="V76">
        <v>50</v>
      </c>
      <c r="W76">
        <v>55.882352941176499</v>
      </c>
      <c r="X76">
        <v>50</v>
      </c>
      <c r="Y76">
        <v>44.117647058823501</v>
      </c>
      <c r="Z76">
        <v>53.571428571428598</v>
      </c>
      <c r="AA76">
        <v>30</v>
      </c>
      <c r="AB76">
        <v>30.952380952380899</v>
      </c>
      <c r="AC76">
        <v>30.952380952380899</v>
      </c>
      <c r="AD76">
        <v>41.6666666666667</v>
      </c>
      <c r="AE76">
        <v>44.7368421052632</v>
      </c>
      <c r="AF76">
        <v>44.7368421052632</v>
      </c>
      <c r="AG76">
        <v>31.578947368421101</v>
      </c>
      <c r="AH76">
        <v>31.578947368421101</v>
      </c>
      <c r="AI76">
        <v>26.315789473684202</v>
      </c>
      <c r="AJ76">
        <v>153.65235439902301</v>
      </c>
      <c r="AK76">
        <v>59.937888198757797</v>
      </c>
      <c r="AL76">
        <v>57.185628742515</v>
      </c>
      <c r="AM76">
        <v>60.355029585798803</v>
      </c>
      <c r="AN76">
        <v>79.807692307692307</v>
      </c>
      <c r="AO76">
        <v>73.584905660377402</v>
      </c>
      <c r="AP76">
        <v>76.234567901234598</v>
      </c>
      <c r="AQ76">
        <v>58.064516129032299</v>
      </c>
      <c r="AR76">
        <v>60.240963855421697</v>
      </c>
      <c r="AS76">
        <v>64.110429447852795</v>
      </c>
      <c r="AT76">
        <v>58.928571428571402</v>
      </c>
      <c r="AU76">
        <v>48.305084745762699</v>
      </c>
      <c r="AV76">
        <v>49.1525423728813</v>
      </c>
      <c r="AW76">
        <v>68.367346938775498</v>
      </c>
      <c r="AX76">
        <v>55.769230769230802</v>
      </c>
      <c r="AY76">
        <v>55.882352941176499</v>
      </c>
      <c r="AZ76">
        <v>42.857142857142797</v>
      </c>
      <c r="BA76">
        <v>57.627118644067799</v>
      </c>
      <c r="BB76">
        <v>57.547169811320799</v>
      </c>
      <c r="BC76">
        <v>42.721518987341803</v>
      </c>
      <c r="BD76">
        <v>44.904458598726102</v>
      </c>
      <c r="BE76">
        <v>41.025641025641001</v>
      </c>
      <c r="BF76">
        <v>59.477124183006502</v>
      </c>
      <c r="BG76">
        <v>53.594771241830102</v>
      </c>
      <c r="BH76">
        <v>52.922077922077897</v>
      </c>
      <c r="BI76">
        <v>53.488372093023301</v>
      </c>
      <c r="BJ76">
        <v>51.910828025477699</v>
      </c>
      <c r="BK76">
        <v>50</v>
      </c>
    </row>
    <row r="77" spans="1:63">
      <c r="A77" s="395">
        <v>45627</v>
      </c>
      <c r="B77">
        <v>100368.11040000001</v>
      </c>
      <c r="C77">
        <v>69544.060800000007</v>
      </c>
      <c r="D77">
        <v>147.314940863044</v>
      </c>
      <c r="E77">
        <v>88.881289639506306</v>
      </c>
      <c r="F77">
        <v>78.656793894152401</v>
      </c>
      <c r="G77">
        <v>56.628785583474297</v>
      </c>
      <c r="H77">
        <v>286.02573877440199</v>
      </c>
      <c r="I77">
        <v>261.75118042775699</v>
      </c>
      <c r="J77">
        <v>232.99606389007999</v>
      </c>
      <c r="K77">
        <v>50</v>
      </c>
      <c r="L77">
        <v>56.521739130434803</v>
      </c>
      <c r="M77">
        <v>1327.0486380678201</v>
      </c>
      <c r="N77">
        <v>139.06833951280001</v>
      </c>
      <c r="O77">
        <v>16.605361715499999</v>
      </c>
      <c r="P77">
        <v>834.78275282041102</v>
      </c>
      <c r="Q77">
        <v>336.592184019108</v>
      </c>
      <c r="R77">
        <v>55</v>
      </c>
      <c r="S77">
        <v>55</v>
      </c>
      <c r="T77">
        <v>57.5</v>
      </c>
      <c r="U77">
        <v>68.421052631578902</v>
      </c>
      <c r="V77">
        <v>57.894736842105303</v>
      </c>
      <c r="W77">
        <v>55.2631578947368</v>
      </c>
      <c r="X77">
        <v>60.526315789473699</v>
      </c>
      <c r="Y77">
        <v>57.5</v>
      </c>
      <c r="Z77">
        <v>52.941176470588204</v>
      </c>
      <c r="AA77">
        <v>40</v>
      </c>
      <c r="AB77">
        <v>46.875</v>
      </c>
      <c r="AC77">
        <v>40.625</v>
      </c>
      <c r="AD77">
        <v>53.3333333333333</v>
      </c>
      <c r="AE77">
        <v>53.125</v>
      </c>
      <c r="AF77">
        <v>56.25</v>
      </c>
      <c r="AG77">
        <v>38.461538461538503</v>
      </c>
      <c r="AH77">
        <v>34.375</v>
      </c>
      <c r="AI77">
        <v>28.571428571428601</v>
      </c>
      <c r="AJ77">
        <v>149.155994776348</v>
      </c>
      <c r="AK77">
        <v>76.829268292682897</v>
      </c>
      <c r="AL77">
        <v>69.2</v>
      </c>
      <c r="AM77">
        <v>73.790322580645196</v>
      </c>
      <c r="AN77">
        <v>87.288135593220304</v>
      </c>
      <c r="AO77">
        <v>84.426229508196698</v>
      </c>
      <c r="AP77">
        <v>83.471074380165305</v>
      </c>
      <c r="AQ77">
        <v>62.5</v>
      </c>
      <c r="AR77">
        <v>74.8</v>
      </c>
      <c r="AS77">
        <v>69.491525423728802</v>
      </c>
      <c r="AT77">
        <v>58.536585365853597</v>
      </c>
      <c r="AU77">
        <v>55.952380952380999</v>
      </c>
      <c r="AV77">
        <v>53.571428571428598</v>
      </c>
      <c r="AW77">
        <v>69.736842105263193</v>
      </c>
      <c r="AX77">
        <v>62.820512820512803</v>
      </c>
      <c r="AY77">
        <v>60.256410256410298</v>
      </c>
      <c r="AZ77">
        <v>46.428571428571402</v>
      </c>
      <c r="BA77">
        <v>57.142857142857103</v>
      </c>
      <c r="BB77">
        <v>57.692307692307701</v>
      </c>
      <c r="BC77">
        <v>56.086956521739097</v>
      </c>
      <c r="BD77">
        <v>46.9298245614035</v>
      </c>
      <c r="BE77">
        <v>51.304347826087003</v>
      </c>
      <c r="BF77">
        <v>71.681415929203496</v>
      </c>
      <c r="BG77">
        <v>57.589285714285701</v>
      </c>
      <c r="BH77">
        <v>63.157894736842103</v>
      </c>
      <c r="BI77">
        <v>60</v>
      </c>
      <c r="BJ77">
        <v>57.798165137614703</v>
      </c>
      <c r="BK77">
        <v>51.063829787233999</v>
      </c>
    </row>
    <row r="78" spans="1:63">
      <c r="A78" s="395">
        <v>45992</v>
      </c>
      <c r="B78">
        <v>107850.7452</v>
      </c>
      <c r="C78">
        <v>74632.283599999995</v>
      </c>
      <c r="D78">
        <v>171.30849138664999</v>
      </c>
      <c r="E78">
        <v>92.0724340486899</v>
      </c>
      <c r="F78">
        <v>91.467821392570002</v>
      </c>
      <c r="G78">
        <v>58.661954017984002</v>
      </c>
      <c r="H78">
        <v>346.40384614443701</v>
      </c>
      <c r="I78">
        <v>306.26924673812698</v>
      </c>
      <c r="J78">
        <v>302.67130340978002</v>
      </c>
      <c r="K78">
        <v>55.308219178082197</v>
      </c>
      <c r="L78">
        <v>64.539007092198602</v>
      </c>
      <c r="M78">
        <v>1709.0872916493799</v>
      </c>
      <c r="N78">
        <v>137.67774036860001</v>
      </c>
      <c r="O78">
        <v>24.1089848320001</v>
      </c>
      <c r="P78">
        <v>1032.6251940734901</v>
      </c>
      <c r="Q78">
        <v>514.67537237528995</v>
      </c>
      <c r="R78">
        <v>57.5</v>
      </c>
      <c r="S78">
        <v>54.761904761904802</v>
      </c>
      <c r="T78">
        <v>52.380952380952401</v>
      </c>
      <c r="U78">
        <v>65</v>
      </c>
      <c r="V78">
        <v>61.904761904761898</v>
      </c>
      <c r="W78">
        <v>59.523809523809497</v>
      </c>
      <c r="X78">
        <v>65</v>
      </c>
      <c r="Y78">
        <v>67.5</v>
      </c>
      <c r="Z78">
        <v>52.7777777777778</v>
      </c>
      <c r="AA78">
        <v>50</v>
      </c>
      <c r="AB78">
        <v>57.692307692307701</v>
      </c>
      <c r="AC78">
        <v>60.714285714285701</v>
      </c>
      <c r="AD78">
        <v>53.846153846153797</v>
      </c>
      <c r="AE78">
        <v>65.384615384615401</v>
      </c>
      <c r="AF78">
        <v>64.285714285714306</v>
      </c>
      <c r="AG78">
        <v>50</v>
      </c>
      <c r="AH78">
        <v>46.428571428571402</v>
      </c>
      <c r="AI78">
        <v>46.428571428571402</v>
      </c>
      <c r="AJ78">
        <v>132.35486262584101</v>
      </c>
      <c r="AK78">
        <v>68.468468468468501</v>
      </c>
      <c r="AL78">
        <v>66.517857142857096</v>
      </c>
      <c r="AM78">
        <v>65.979381443299005</v>
      </c>
      <c r="AN78">
        <v>80</v>
      </c>
      <c r="AO78">
        <v>77.727272727272705</v>
      </c>
      <c r="AP78">
        <v>73.979591836734699</v>
      </c>
      <c r="AQ78">
        <v>55</v>
      </c>
      <c r="AR78">
        <v>80.630630630630606</v>
      </c>
      <c r="AS78">
        <v>79.816513761467903</v>
      </c>
      <c r="AT78">
        <v>65.476190476190496</v>
      </c>
      <c r="AU78">
        <v>67.441860465116307</v>
      </c>
      <c r="AV78">
        <v>60.256410256410298</v>
      </c>
      <c r="AW78">
        <v>69.512195121951194</v>
      </c>
      <c r="AX78">
        <v>67.857142857142904</v>
      </c>
      <c r="AY78">
        <v>59.210526315789501</v>
      </c>
      <c r="AZ78">
        <v>68.181818181818201</v>
      </c>
      <c r="BA78">
        <v>64.634146341463406</v>
      </c>
      <c r="BB78">
        <v>65</v>
      </c>
      <c r="BC78">
        <v>53.448275862069003</v>
      </c>
      <c r="BD78">
        <v>54.347826086956502</v>
      </c>
      <c r="BE78">
        <v>54.7826086956522</v>
      </c>
      <c r="BF78">
        <v>74.7826086956522</v>
      </c>
      <c r="BG78">
        <v>62.280701754386001</v>
      </c>
      <c r="BH78">
        <v>65.350877192982495</v>
      </c>
      <c r="BI78">
        <v>66</v>
      </c>
      <c r="BJ78">
        <v>58.695652173912997</v>
      </c>
      <c r="BK78">
        <v>60</v>
      </c>
    </row>
    <row r="79" spans="1:63">
      <c r="A79" s="395">
        <v>36526</v>
      </c>
      <c r="B79">
        <v>0</v>
      </c>
      <c r="C79">
        <v>0</v>
      </c>
      <c r="D79">
        <v>59.827593193118702</v>
      </c>
      <c r="E79">
        <v>35.6486111395647</v>
      </c>
      <c r="F79">
        <v>31.944123517989102</v>
      </c>
      <c r="G79">
        <v>22.712739258834599</v>
      </c>
      <c r="H79">
        <v>40.851605068832399</v>
      </c>
      <c r="I79">
        <v>54.961217759329898</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row>
    <row r="80" spans="1:63">
      <c r="A80" s="395">
        <v>36892</v>
      </c>
      <c r="B80">
        <v>4751.2318065040299</v>
      </c>
      <c r="C80">
        <v>3115.1432124667199</v>
      </c>
      <c r="D80">
        <v>52.0168905198475</v>
      </c>
      <c r="E80">
        <v>34.9015825887438</v>
      </c>
      <c r="F80">
        <v>27.773705862178101</v>
      </c>
      <c r="G80">
        <v>22.236786223041001</v>
      </c>
      <c r="H80">
        <v>53.6864591301619</v>
      </c>
      <c r="I80">
        <v>60.380404544563703</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row>
    <row r="81" spans="1:63">
      <c r="A81" s="395">
        <v>37257</v>
      </c>
      <c r="B81">
        <v>4253.58374518033</v>
      </c>
      <c r="C81">
        <v>3542.4552777911999</v>
      </c>
      <c r="D81">
        <v>61.466586973303301</v>
      </c>
      <c r="E81">
        <v>35.906452926409202</v>
      </c>
      <c r="F81">
        <v>32.819241786418097</v>
      </c>
      <c r="G81">
        <v>22.877017559935901</v>
      </c>
      <c r="H81">
        <v>60.563457374100103</v>
      </c>
      <c r="I81">
        <v>76.137695786139702</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row>
    <row r="82" spans="1:63">
      <c r="A82" s="395">
        <v>37622</v>
      </c>
      <c r="B82">
        <v>4950.2523226284002</v>
      </c>
      <c r="C82">
        <v>3972.3745369059002</v>
      </c>
      <c r="D82">
        <v>64.2275661499271</v>
      </c>
      <c r="E82">
        <v>43.401907372479201</v>
      </c>
      <c r="F82">
        <v>34.293428781772697</v>
      </c>
      <c r="G82">
        <v>27.652583760637601</v>
      </c>
      <c r="H82">
        <v>72.853660524410401</v>
      </c>
      <c r="I82">
        <v>75.707227701107698</v>
      </c>
      <c r="J82">
        <v>0</v>
      </c>
      <c r="K82">
        <v>70.943952802359902</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row>
    <row r="83" spans="1:63">
      <c r="A83" s="395">
        <v>37987</v>
      </c>
      <c r="B83">
        <v>5912.76211467545</v>
      </c>
      <c r="C83">
        <v>4651.79824475025</v>
      </c>
      <c r="D83">
        <v>66.626481252258202</v>
      </c>
      <c r="E83">
        <v>54.214784463194903</v>
      </c>
      <c r="F83">
        <v>35.5742966263252</v>
      </c>
      <c r="G83">
        <v>34.541773834207703</v>
      </c>
      <c r="H83">
        <v>62.399542922250298</v>
      </c>
      <c r="I83">
        <v>62.087908220423003</v>
      </c>
      <c r="J83">
        <v>0</v>
      </c>
      <c r="K83">
        <v>54.517133956386303</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row>
    <row r="84" spans="1:63">
      <c r="A84" s="395">
        <v>38353</v>
      </c>
      <c r="B84">
        <v>7010.2597814587098</v>
      </c>
      <c r="C84">
        <v>5523.85443765322</v>
      </c>
      <c r="D84">
        <v>72.002601641191305</v>
      </c>
      <c r="E84">
        <v>63.576914382304402</v>
      </c>
      <c r="F84">
        <v>38.444802434528398</v>
      </c>
      <c r="G84">
        <v>40.506651818586498</v>
      </c>
      <c r="H84">
        <v>64.980538061678402</v>
      </c>
      <c r="I84">
        <v>75.705612830271804</v>
      </c>
      <c r="J84">
        <v>0</v>
      </c>
      <c r="K84">
        <v>62.985074626865703</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0</v>
      </c>
    </row>
    <row r="85" spans="1:63">
      <c r="A85" s="395">
        <v>38718</v>
      </c>
      <c r="B85">
        <v>9071.8266230995305</v>
      </c>
      <c r="C85">
        <v>6726.4732627720896</v>
      </c>
      <c r="D85">
        <v>85.198266168101497</v>
      </c>
      <c r="E85">
        <v>77.775634609230906</v>
      </c>
      <c r="F85">
        <v>45.490446677460199</v>
      </c>
      <c r="G85">
        <v>49.553058396973597</v>
      </c>
      <c r="H85">
        <v>75.486637460804303</v>
      </c>
      <c r="I85">
        <v>79.191246343570995</v>
      </c>
      <c r="J85">
        <v>0</v>
      </c>
      <c r="K85">
        <v>52.028985507246396</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row>
    <row r="86" spans="1:63">
      <c r="A86" s="395">
        <v>39083</v>
      </c>
      <c r="B86">
        <v>11831.0232587766</v>
      </c>
      <c r="C86">
        <v>7881.54078481538</v>
      </c>
      <c r="D86">
        <v>87.651695096802598</v>
      </c>
      <c r="E86">
        <v>93.158707874745005</v>
      </c>
      <c r="F86">
        <v>46.800421432554501</v>
      </c>
      <c r="G86">
        <v>59.354049821612797</v>
      </c>
      <c r="H86">
        <v>87.877714400348097</v>
      </c>
      <c r="I86">
        <v>97.119724281925599</v>
      </c>
      <c r="J86">
        <v>0</v>
      </c>
      <c r="K86">
        <v>72.115384615384599</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c r="BJ86">
        <v>0</v>
      </c>
      <c r="BK86">
        <v>0</v>
      </c>
    </row>
    <row r="87" spans="1:63">
      <c r="A87" s="395">
        <v>39448</v>
      </c>
      <c r="B87">
        <v>15880.1213589618</v>
      </c>
      <c r="C87">
        <v>9612.9178345292403</v>
      </c>
      <c r="D87">
        <v>103.47837613110801</v>
      </c>
      <c r="E87">
        <v>108.862822002792</v>
      </c>
      <c r="F87">
        <v>55.2508608845935</v>
      </c>
      <c r="G87">
        <v>69.359585467444603</v>
      </c>
      <c r="H87">
        <v>110.144286273115</v>
      </c>
      <c r="I87">
        <v>127.105214139731</v>
      </c>
      <c r="J87">
        <v>119.446718392813</v>
      </c>
      <c r="K87">
        <v>70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row>
    <row r="88" spans="1:63">
      <c r="A88" s="395">
        <v>39814</v>
      </c>
      <c r="B88">
        <v>19531.3189618387</v>
      </c>
      <c r="C88">
        <v>12811.2134800854</v>
      </c>
      <c r="D88">
        <v>110.21793267009799</v>
      </c>
      <c r="E88">
        <v>119.236794823276</v>
      </c>
      <c r="F88">
        <v>58.849354740815201</v>
      </c>
      <c r="G88">
        <v>75.969137206428897</v>
      </c>
      <c r="H88">
        <v>110.727680120104</v>
      </c>
      <c r="I88">
        <v>96.454374339287398</v>
      </c>
      <c r="J88">
        <v>142.19412826052201</v>
      </c>
      <c r="K88">
        <v>35</v>
      </c>
      <c r="L88">
        <v>41.639344262295097</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0</v>
      </c>
    </row>
    <row r="89" spans="1:63">
      <c r="A89" s="395">
        <v>40179</v>
      </c>
      <c r="B89">
        <v>21154.987254063501</v>
      </c>
      <c r="C89">
        <v>14692.8862977176</v>
      </c>
      <c r="D89">
        <v>121.896736591763</v>
      </c>
      <c r="E89">
        <v>130.67119016699101</v>
      </c>
      <c r="F89">
        <v>65.085092050384006</v>
      </c>
      <c r="G89">
        <v>83.2543141522425</v>
      </c>
      <c r="H89">
        <v>119.988743972116</v>
      </c>
      <c r="I89">
        <v>114.692435503227</v>
      </c>
      <c r="J89">
        <v>123.884261869455</v>
      </c>
      <c r="K89">
        <v>71.617161716171594</v>
      </c>
      <c r="L89">
        <v>86.633663366336606</v>
      </c>
      <c r="M89">
        <v>0</v>
      </c>
      <c r="N89">
        <v>0</v>
      </c>
      <c r="O89">
        <v>0</v>
      </c>
      <c r="P89">
        <v>0</v>
      </c>
      <c r="Q89">
        <v>0</v>
      </c>
      <c r="R89">
        <v>63.157894736842103</v>
      </c>
      <c r="S89">
        <v>68.421052631578902</v>
      </c>
      <c r="T89">
        <v>65.789473684210506</v>
      </c>
      <c r="U89">
        <v>0</v>
      </c>
      <c r="V89">
        <v>86.842105263157904</v>
      </c>
      <c r="W89">
        <v>76.315789473684205</v>
      </c>
      <c r="X89">
        <v>56.25</v>
      </c>
      <c r="Y89">
        <v>63.8888888888889</v>
      </c>
      <c r="Z89">
        <v>61.764705882352899</v>
      </c>
      <c r="AA89">
        <v>77.5</v>
      </c>
      <c r="AB89">
        <v>75</v>
      </c>
      <c r="AC89">
        <v>85</v>
      </c>
      <c r="AD89">
        <v>0</v>
      </c>
      <c r="AE89">
        <v>87.5</v>
      </c>
      <c r="AF89">
        <v>87.5</v>
      </c>
      <c r="AG89">
        <v>65</v>
      </c>
      <c r="AH89">
        <v>60</v>
      </c>
      <c r="AI89">
        <v>62.5</v>
      </c>
      <c r="AJ89">
        <v>101.19887692816</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row>
    <row r="90" spans="1:63">
      <c r="A90" s="395">
        <v>40544</v>
      </c>
      <c r="B90">
        <v>27330.068143640001</v>
      </c>
      <c r="C90">
        <v>18133.795862480001</v>
      </c>
      <c r="D90">
        <v>126.402657657894</v>
      </c>
      <c r="E90">
        <v>138.12014817777799</v>
      </c>
      <c r="F90">
        <v>67.490966855245006</v>
      </c>
      <c r="G90">
        <v>88.000256157855105</v>
      </c>
      <c r="H90">
        <v>146.82860853240399</v>
      </c>
      <c r="I90">
        <v>134.51658098635099</v>
      </c>
      <c r="J90">
        <v>159.04484697151301</v>
      </c>
      <c r="K90">
        <v>66.037735849056602</v>
      </c>
      <c r="L90">
        <v>75.094339622641499</v>
      </c>
      <c r="M90">
        <v>0</v>
      </c>
      <c r="N90">
        <v>0</v>
      </c>
      <c r="O90">
        <v>0</v>
      </c>
      <c r="P90">
        <v>0</v>
      </c>
      <c r="Q90">
        <v>0</v>
      </c>
      <c r="R90">
        <v>50</v>
      </c>
      <c r="S90">
        <v>61.538461538461497</v>
      </c>
      <c r="T90">
        <v>61.538461538461497</v>
      </c>
      <c r="U90">
        <v>0</v>
      </c>
      <c r="V90">
        <v>65.384615384615401</v>
      </c>
      <c r="W90">
        <v>61.538461538461497</v>
      </c>
      <c r="X90">
        <v>50</v>
      </c>
      <c r="Y90">
        <v>57.692307692307701</v>
      </c>
      <c r="Z90">
        <v>45.454545454545503</v>
      </c>
      <c r="AA90">
        <v>68.75</v>
      </c>
      <c r="AB90">
        <v>68.75</v>
      </c>
      <c r="AC90">
        <v>75</v>
      </c>
      <c r="AD90">
        <v>0</v>
      </c>
      <c r="AE90">
        <v>81.25</v>
      </c>
      <c r="AF90">
        <v>81.25</v>
      </c>
      <c r="AG90">
        <v>70</v>
      </c>
      <c r="AH90">
        <v>76.6666666666667</v>
      </c>
      <c r="AI90">
        <v>76.923076923076906</v>
      </c>
      <c r="AJ90">
        <v>107.66659670806</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c r="BH90">
        <v>0</v>
      </c>
      <c r="BI90">
        <v>0</v>
      </c>
      <c r="BJ90">
        <v>0</v>
      </c>
      <c r="BK90">
        <v>0</v>
      </c>
    </row>
    <row r="91" spans="1:63">
      <c r="A91" s="395">
        <v>40909</v>
      </c>
      <c r="B91">
        <v>32780.129854516599</v>
      </c>
      <c r="C91">
        <v>22974.118119999999</v>
      </c>
      <c r="D91">
        <v>115.044551226008</v>
      </c>
      <c r="E91">
        <v>101.30306996111899</v>
      </c>
      <c r="F91">
        <v>61.426461575557902</v>
      </c>
      <c r="G91">
        <v>64.543053448518606</v>
      </c>
      <c r="H91">
        <v>193.01509767744301</v>
      </c>
      <c r="I91">
        <v>149.392204014707</v>
      </c>
      <c r="J91">
        <v>186.81522806535801</v>
      </c>
      <c r="K91">
        <v>57.3333333333333</v>
      </c>
      <c r="L91">
        <v>62.1666666666667</v>
      </c>
      <c r="M91">
        <v>990.76134617000002</v>
      </c>
      <c r="N91">
        <v>122.53474012</v>
      </c>
      <c r="O91">
        <v>10.123749030000001</v>
      </c>
      <c r="P91">
        <v>584.61389598000005</v>
      </c>
      <c r="Q91">
        <v>273.48896103999999</v>
      </c>
      <c r="R91">
        <v>55</v>
      </c>
      <c r="S91">
        <v>42.5</v>
      </c>
      <c r="T91">
        <v>50</v>
      </c>
      <c r="U91">
        <v>0</v>
      </c>
      <c r="V91">
        <v>45</v>
      </c>
      <c r="W91">
        <v>52.5</v>
      </c>
      <c r="X91">
        <v>52.941176470588204</v>
      </c>
      <c r="Y91">
        <v>52.5</v>
      </c>
      <c r="Z91">
        <v>52.7777777777778</v>
      </c>
      <c r="AA91">
        <v>65</v>
      </c>
      <c r="AB91">
        <v>65</v>
      </c>
      <c r="AC91">
        <v>62.5</v>
      </c>
      <c r="AD91">
        <v>0</v>
      </c>
      <c r="AE91">
        <v>67.5</v>
      </c>
      <c r="AF91">
        <v>70</v>
      </c>
      <c r="AG91">
        <v>55.5555555555556</v>
      </c>
      <c r="AH91">
        <v>55</v>
      </c>
      <c r="AI91">
        <v>55.5555555555556</v>
      </c>
      <c r="AJ91">
        <v>104.12963177975</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row>
    <row r="92" spans="1:63">
      <c r="A92" s="395">
        <v>41275</v>
      </c>
      <c r="B92">
        <v>37661.296280000002</v>
      </c>
      <c r="C92">
        <v>28605.634119999999</v>
      </c>
      <c r="D92">
        <v>126.20573956246101</v>
      </c>
      <c r="E92">
        <v>121.489392404649</v>
      </c>
      <c r="F92">
        <v>67.385825136721806</v>
      </c>
      <c r="G92">
        <v>77.404330889585907</v>
      </c>
      <c r="H92">
        <v>214.919500371498</v>
      </c>
      <c r="I92">
        <v>163.81891497905301</v>
      </c>
      <c r="J92">
        <v>230.37985222364301</v>
      </c>
      <c r="K92">
        <v>66.6666666666667</v>
      </c>
      <c r="L92">
        <v>74.605678233438496</v>
      </c>
      <c r="M92">
        <v>1221.526537</v>
      </c>
      <c r="N92">
        <v>146.26483285</v>
      </c>
      <c r="O92">
        <v>9.5905115100000007</v>
      </c>
      <c r="P92">
        <v>769.32350187999998</v>
      </c>
      <c r="Q92">
        <v>296.34769075999998</v>
      </c>
      <c r="R92">
        <v>62.5</v>
      </c>
      <c r="S92">
        <v>60</v>
      </c>
      <c r="T92">
        <v>57.5</v>
      </c>
      <c r="U92">
        <v>0</v>
      </c>
      <c r="V92">
        <v>60</v>
      </c>
      <c r="W92">
        <v>65</v>
      </c>
      <c r="X92">
        <v>52.7777777777778</v>
      </c>
      <c r="Y92">
        <v>47.5</v>
      </c>
      <c r="Z92">
        <v>41.6666666666667</v>
      </c>
      <c r="AA92">
        <v>70.454545454545496</v>
      </c>
      <c r="AB92">
        <v>75</v>
      </c>
      <c r="AC92">
        <v>77.272727272727295</v>
      </c>
      <c r="AD92">
        <v>0</v>
      </c>
      <c r="AE92">
        <v>81.818181818181799</v>
      </c>
      <c r="AF92">
        <v>79.545454545454504</v>
      </c>
      <c r="AG92">
        <v>60</v>
      </c>
      <c r="AH92">
        <v>61.904761904761898</v>
      </c>
      <c r="AI92">
        <v>62.5</v>
      </c>
      <c r="AJ92">
        <v>103.963541825676</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row>
    <row r="93" spans="1:63">
      <c r="A93" s="395">
        <v>41640</v>
      </c>
      <c r="B93">
        <v>42070.190479999997</v>
      </c>
      <c r="C93">
        <v>32605.857120000001</v>
      </c>
      <c r="D93">
        <v>121.540577849982</v>
      </c>
      <c r="E93">
        <v>116.95380561723699</v>
      </c>
      <c r="F93">
        <v>64.894925970950993</v>
      </c>
      <c r="G93">
        <v>74.514580158905204</v>
      </c>
      <c r="H93">
        <v>197.29622155755101</v>
      </c>
      <c r="I93">
        <v>153.479987525143</v>
      </c>
      <c r="J93">
        <v>229.705968890799</v>
      </c>
      <c r="K93">
        <v>59.2753623188406</v>
      </c>
      <c r="L93">
        <v>67.002881844380397</v>
      </c>
      <c r="M93">
        <v>1188.78656798</v>
      </c>
      <c r="N93">
        <v>115.24820574</v>
      </c>
      <c r="O93">
        <v>8.5748030499999999</v>
      </c>
      <c r="P93">
        <v>833.25233449999996</v>
      </c>
      <c r="Q93">
        <v>231.71122468999999</v>
      </c>
      <c r="R93">
        <v>47.619047619047599</v>
      </c>
      <c r="S93">
        <v>47.5</v>
      </c>
      <c r="T93">
        <v>52.380952380952401</v>
      </c>
      <c r="U93">
        <v>59.090909090909101</v>
      </c>
      <c r="V93">
        <v>52.272727272727302</v>
      </c>
      <c r="W93">
        <v>54.761904761904802</v>
      </c>
      <c r="X93">
        <v>55.2631578947368</v>
      </c>
      <c r="Y93">
        <v>47.619047619047599</v>
      </c>
      <c r="Z93">
        <v>45.238095238095198</v>
      </c>
      <c r="AA93">
        <v>70.588235294117595</v>
      </c>
      <c r="AB93">
        <v>67.567567567567593</v>
      </c>
      <c r="AC93">
        <v>72.972972972972997</v>
      </c>
      <c r="AD93">
        <v>75.714285714285694</v>
      </c>
      <c r="AE93">
        <v>68.918918918918905</v>
      </c>
      <c r="AF93">
        <v>68.918918918918905</v>
      </c>
      <c r="AG93">
        <v>60.294117647058798</v>
      </c>
      <c r="AH93">
        <v>54.1666666666667</v>
      </c>
      <c r="AI93">
        <v>55.714285714285701</v>
      </c>
      <c r="AJ93">
        <v>104.271773810309</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row>
    <row r="94" spans="1:63">
      <c r="A94" s="395">
        <v>42005</v>
      </c>
      <c r="B94">
        <v>46932.357360000002</v>
      </c>
      <c r="C94">
        <v>36231.669759999997</v>
      </c>
      <c r="D94">
        <v>129.69535930264601</v>
      </c>
      <c r="E94">
        <v>130.22810907117699</v>
      </c>
      <c r="F94">
        <v>69.249059775819703</v>
      </c>
      <c r="G94">
        <v>82.972014643845299</v>
      </c>
      <c r="H94">
        <v>199.46451857923299</v>
      </c>
      <c r="I94">
        <v>162.697926375187</v>
      </c>
      <c r="J94">
        <v>193.22701700227299</v>
      </c>
      <c r="K94">
        <v>54.231974921630098</v>
      </c>
      <c r="L94">
        <v>65.1898734177215</v>
      </c>
      <c r="M94">
        <v>1010.01111311</v>
      </c>
      <c r="N94">
        <v>127.1383965</v>
      </c>
      <c r="O94">
        <v>14.78731747</v>
      </c>
      <c r="P94">
        <v>691.01823448000005</v>
      </c>
      <c r="Q94">
        <v>177.06716466</v>
      </c>
      <c r="R94">
        <v>54.761904761904802</v>
      </c>
      <c r="S94">
        <v>47.619047619047599</v>
      </c>
      <c r="T94">
        <v>40.476190476190503</v>
      </c>
      <c r="U94">
        <v>54.761904761904802</v>
      </c>
      <c r="V94">
        <v>52.380952380952401</v>
      </c>
      <c r="W94">
        <v>42.857142857142897</v>
      </c>
      <c r="X94">
        <v>50</v>
      </c>
      <c r="Y94">
        <v>42.857142857142897</v>
      </c>
      <c r="Z94">
        <v>44.4444444444444</v>
      </c>
      <c r="AA94">
        <v>52.564102564102598</v>
      </c>
      <c r="AB94">
        <v>52.439024390243901</v>
      </c>
      <c r="AC94">
        <v>58.536585365853597</v>
      </c>
      <c r="AD94">
        <v>69.230769230769198</v>
      </c>
      <c r="AE94">
        <v>63.414634146341498</v>
      </c>
      <c r="AF94">
        <v>62.195121951219498</v>
      </c>
      <c r="AG94">
        <v>48.780487804878</v>
      </c>
      <c r="AH94">
        <v>48.780487804878</v>
      </c>
      <c r="AI94">
        <v>47.368421052631597</v>
      </c>
      <c r="AJ94">
        <v>114.473108857268</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row>
    <row r="95" spans="1:63">
      <c r="A95" s="395">
        <v>42370</v>
      </c>
      <c r="B95">
        <v>53484.732920000002</v>
      </c>
      <c r="C95">
        <v>38852.202039999996</v>
      </c>
      <c r="D95">
        <v>131.46613621876</v>
      </c>
      <c r="E95">
        <v>121.13799423439301</v>
      </c>
      <c r="F95">
        <v>70.194541843743593</v>
      </c>
      <c r="G95">
        <v>77.180445168320901</v>
      </c>
      <c r="H95">
        <v>191.56727299879799</v>
      </c>
      <c r="I95">
        <v>184.11683615865999</v>
      </c>
      <c r="J95">
        <v>197.66579093003301</v>
      </c>
      <c r="K95">
        <v>42.514124293785301</v>
      </c>
      <c r="L95">
        <v>56.090651558073702</v>
      </c>
      <c r="M95">
        <v>1030.021628</v>
      </c>
      <c r="N95">
        <v>142.832784</v>
      </c>
      <c r="O95">
        <v>10.672309</v>
      </c>
      <c r="P95">
        <v>665.41504999999995</v>
      </c>
      <c r="Q95">
        <v>211.101485</v>
      </c>
      <c r="R95">
        <v>45.652173913043498</v>
      </c>
      <c r="S95">
        <v>32.6086956521739</v>
      </c>
      <c r="T95">
        <v>33.3333333333333</v>
      </c>
      <c r="U95">
        <v>47.826086956521699</v>
      </c>
      <c r="V95">
        <v>45.652173913043498</v>
      </c>
      <c r="W95">
        <v>36.956521739130402</v>
      </c>
      <c r="X95">
        <v>54.545454545454497</v>
      </c>
      <c r="Y95">
        <v>54.347826086956502</v>
      </c>
      <c r="Z95">
        <v>42.5</v>
      </c>
      <c r="AA95">
        <v>44.4444444444444</v>
      </c>
      <c r="AB95">
        <v>35.714285714285701</v>
      </c>
      <c r="AC95">
        <v>45.945945945945901</v>
      </c>
      <c r="AD95">
        <v>54.285714285714299</v>
      </c>
      <c r="AE95">
        <v>54.1666666666667</v>
      </c>
      <c r="AF95">
        <v>56.9444444444444</v>
      </c>
      <c r="AG95">
        <v>40.540540540540498</v>
      </c>
      <c r="AH95">
        <v>44.4444444444444</v>
      </c>
      <c r="AI95">
        <v>39.393939393939398</v>
      </c>
      <c r="AJ95">
        <v>133.84318569848801</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row>
    <row r="96" spans="1:63">
      <c r="A96" s="395">
        <v>42736</v>
      </c>
      <c r="B96">
        <v>58104.70564</v>
      </c>
      <c r="C96">
        <v>40733.376360000002</v>
      </c>
      <c r="D96">
        <v>123.037258169205</v>
      </c>
      <c r="E96">
        <v>115.492405163859</v>
      </c>
      <c r="F96">
        <v>65.694057917139702</v>
      </c>
      <c r="G96">
        <v>73.583480562335396</v>
      </c>
      <c r="H96">
        <v>184.970699917822</v>
      </c>
      <c r="I96">
        <v>187.39095041980099</v>
      </c>
      <c r="J96">
        <v>175.90336924328199</v>
      </c>
      <c r="K96">
        <v>56.6765578635015</v>
      </c>
      <c r="L96">
        <v>67.952522255192903</v>
      </c>
      <c r="M96">
        <v>895.326368</v>
      </c>
      <c r="N96">
        <v>83.758444999999995</v>
      </c>
      <c r="O96">
        <v>14.585716</v>
      </c>
      <c r="P96">
        <v>635.56508599999995</v>
      </c>
      <c r="Q96">
        <v>161.41712100000001</v>
      </c>
      <c r="R96">
        <v>52.272727272727302</v>
      </c>
      <c r="S96">
        <v>52.272727272727302</v>
      </c>
      <c r="T96">
        <v>54.761904761904802</v>
      </c>
      <c r="U96">
        <v>63.636363636363598</v>
      </c>
      <c r="V96">
        <v>63.636363636363598</v>
      </c>
      <c r="W96">
        <v>65.909090909090907</v>
      </c>
      <c r="X96">
        <v>60</v>
      </c>
      <c r="Y96">
        <v>63.636363636363598</v>
      </c>
      <c r="Z96">
        <v>50</v>
      </c>
      <c r="AA96">
        <v>55.5555555555556</v>
      </c>
      <c r="AB96">
        <v>54.1666666666667</v>
      </c>
      <c r="AC96">
        <v>54.054054054054099</v>
      </c>
      <c r="AD96">
        <v>73.6111111111111</v>
      </c>
      <c r="AE96">
        <v>71.6216216216216</v>
      </c>
      <c r="AF96">
        <v>72.2222222222222</v>
      </c>
      <c r="AG96">
        <v>47.142857142857103</v>
      </c>
      <c r="AH96">
        <v>45.588235294117702</v>
      </c>
      <c r="AI96">
        <v>46.551724137930997</v>
      </c>
      <c r="AJ96">
        <v>136.09310264712499</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row>
    <row r="97" spans="1:63">
      <c r="A97" s="395">
        <v>43101</v>
      </c>
      <c r="B97">
        <v>63419.202400000002</v>
      </c>
      <c r="C97">
        <v>44220.325599999996</v>
      </c>
      <c r="D97">
        <v>129.597387017899</v>
      </c>
      <c r="E97">
        <v>109.464000458301</v>
      </c>
      <c r="F97">
        <v>69.196748816975301</v>
      </c>
      <c r="G97">
        <v>69.742613278950103</v>
      </c>
      <c r="H97">
        <v>218.523882449534</v>
      </c>
      <c r="I97">
        <v>193.679571013047</v>
      </c>
      <c r="J97">
        <v>172.418135411555</v>
      </c>
      <c r="K97">
        <v>58.536586761474602</v>
      </c>
      <c r="L97">
        <v>70.727272033691406</v>
      </c>
      <c r="M97">
        <v>947.61980838517104</v>
      </c>
      <c r="N97">
        <v>112.4674118256</v>
      </c>
      <c r="O97">
        <v>11.486181408</v>
      </c>
      <c r="P97">
        <v>631.21730493545999</v>
      </c>
      <c r="Q97">
        <v>192.44891021610999</v>
      </c>
      <c r="R97">
        <v>50</v>
      </c>
      <c r="S97">
        <v>47.5</v>
      </c>
      <c r="T97">
        <v>50</v>
      </c>
      <c r="U97">
        <v>55.2631578947368</v>
      </c>
      <c r="V97">
        <v>63.157894736842103</v>
      </c>
      <c r="W97">
        <v>57.894736842105303</v>
      </c>
      <c r="X97">
        <v>41.6666666666667</v>
      </c>
      <c r="Y97">
        <v>42.5</v>
      </c>
      <c r="Z97">
        <v>47.058823529411796</v>
      </c>
      <c r="AA97">
        <v>48.214285714285701</v>
      </c>
      <c r="AB97">
        <v>42.857142857142897</v>
      </c>
      <c r="AC97">
        <v>42.857142857142897</v>
      </c>
      <c r="AD97">
        <v>58</v>
      </c>
      <c r="AE97">
        <v>54</v>
      </c>
      <c r="AF97">
        <v>56</v>
      </c>
      <c r="AG97">
        <v>50</v>
      </c>
      <c r="AH97">
        <v>42.857142857142897</v>
      </c>
      <c r="AI97">
        <v>43.478260869565197</v>
      </c>
      <c r="AJ97">
        <v>137.28190504777999</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row>
    <row r="98" spans="1:63">
      <c r="A98" s="395">
        <v>43466</v>
      </c>
      <c r="B98">
        <v>71984.785600000003</v>
      </c>
      <c r="C98">
        <v>48226.516799999998</v>
      </c>
      <c r="D98">
        <v>124.438098763017</v>
      </c>
      <c r="E98">
        <v>117.737313880225</v>
      </c>
      <c r="F98">
        <v>66.442017555316696</v>
      </c>
      <c r="G98">
        <v>75.013775451947694</v>
      </c>
      <c r="H98">
        <v>222.28358631667101</v>
      </c>
      <c r="I98">
        <v>208.511931162043</v>
      </c>
      <c r="J98">
        <v>183.28288697647901</v>
      </c>
      <c r="K98">
        <v>58.121017456054702</v>
      </c>
      <c r="L98">
        <v>69.415809631347699</v>
      </c>
      <c r="M98">
        <v>986.31944417249395</v>
      </c>
      <c r="N98">
        <v>106.551520020509</v>
      </c>
      <c r="O98">
        <v>13.1250619930022</v>
      </c>
      <c r="P98">
        <v>644.63279925532595</v>
      </c>
      <c r="Q98">
        <v>222.010062903657</v>
      </c>
      <c r="R98">
        <v>50</v>
      </c>
      <c r="S98">
        <v>47.5</v>
      </c>
      <c r="T98">
        <v>50</v>
      </c>
      <c r="U98">
        <v>55.2631578947368</v>
      </c>
      <c r="V98">
        <v>63.157894736842103</v>
      </c>
      <c r="W98">
        <v>57.894736842105303</v>
      </c>
      <c r="X98">
        <v>41.6666666666667</v>
      </c>
      <c r="Y98">
        <v>42.5</v>
      </c>
      <c r="Z98">
        <v>47.058823529411796</v>
      </c>
      <c r="AA98">
        <v>48.214285714285701</v>
      </c>
      <c r="AB98">
        <v>42.857142857142897</v>
      </c>
      <c r="AC98">
        <v>42.857142857142897</v>
      </c>
      <c r="AD98">
        <v>58</v>
      </c>
      <c r="AE98">
        <v>54</v>
      </c>
      <c r="AF98">
        <v>56</v>
      </c>
      <c r="AG98">
        <v>50</v>
      </c>
      <c r="AH98">
        <v>42.857142857142897</v>
      </c>
      <c r="AI98">
        <v>43.478260869565197</v>
      </c>
      <c r="AJ98">
        <v>137.76810291604301</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row>
    <row r="99" spans="1:63">
      <c r="A99" s="395">
        <v>43831</v>
      </c>
      <c r="B99">
        <v>81550.925199999998</v>
      </c>
      <c r="C99">
        <v>52699.026400000002</v>
      </c>
      <c r="D99">
        <v>134.02307486151599</v>
      </c>
      <c r="E99">
        <v>114.49337089948899</v>
      </c>
      <c r="F99">
        <v>71.559784192177503</v>
      </c>
      <c r="G99">
        <v>72.946967552938005</v>
      </c>
      <c r="H99">
        <v>239.02992787184201</v>
      </c>
      <c r="I99">
        <v>222.16591229216999</v>
      </c>
      <c r="J99">
        <v>196.20648104992</v>
      </c>
      <c r="K99">
        <v>52.923976898193402</v>
      </c>
      <c r="L99">
        <v>61.326862335205099</v>
      </c>
      <c r="M99">
        <v>1059.7499506791901</v>
      </c>
      <c r="N99">
        <v>121.666141151529</v>
      </c>
      <c r="O99">
        <v>10.989759694999799</v>
      </c>
      <c r="P99">
        <v>696.78670130213095</v>
      </c>
      <c r="Q99">
        <v>230.30734853052701</v>
      </c>
      <c r="R99">
        <v>56.818181818181799</v>
      </c>
      <c r="S99">
        <v>54.347826086956502</v>
      </c>
      <c r="T99">
        <v>56.521739130434803</v>
      </c>
      <c r="U99">
        <v>66.6666666666667</v>
      </c>
      <c r="V99">
        <v>61.363636363636402</v>
      </c>
      <c r="W99">
        <v>61.904761904761898</v>
      </c>
      <c r="X99">
        <v>54.761904761904802</v>
      </c>
      <c r="Y99">
        <v>58.695652173912997</v>
      </c>
      <c r="Z99">
        <v>47.5</v>
      </c>
      <c r="AA99">
        <v>50</v>
      </c>
      <c r="AB99">
        <v>46.551724137930997</v>
      </c>
      <c r="AC99">
        <v>48.275862068965502</v>
      </c>
      <c r="AD99">
        <v>63.043478260869598</v>
      </c>
      <c r="AE99">
        <v>60</v>
      </c>
      <c r="AF99">
        <v>60.4166666666667</v>
      </c>
      <c r="AG99">
        <v>40</v>
      </c>
      <c r="AH99">
        <v>40.740740740740698</v>
      </c>
      <c r="AI99">
        <v>40</v>
      </c>
      <c r="AJ99">
        <v>146.441180515285</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c r="BJ99">
        <v>0</v>
      </c>
      <c r="BK99">
        <v>0</v>
      </c>
    </row>
    <row r="100" spans="1:63">
      <c r="A100" s="395">
        <v>44197</v>
      </c>
      <c r="B100">
        <v>74280.134399999995</v>
      </c>
      <c r="C100">
        <v>54458.395600000003</v>
      </c>
      <c r="D100">
        <v>157.14842284641199</v>
      </c>
      <c r="E100">
        <v>110.94547303916499</v>
      </c>
      <c r="F100">
        <v>83.907246842755697</v>
      </c>
      <c r="G100">
        <v>70.686501396120903</v>
      </c>
      <c r="H100">
        <v>192.735152274407</v>
      </c>
      <c r="I100">
        <v>207.60652498211601</v>
      </c>
      <c r="J100">
        <v>187.63447542357599</v>
      </c>
      <c r="K100">
        <v>41.176470588235297</v>
      </c>
      <c r="L100">
        <v>61.1111111111111</v>
      </c>
      <c r="M100">
        <v>1026.3293502854799</v>
      </c>
      <c r="N100">
        <v>101.4825938604</v>
      </c>
      <c r="O100">
        <v>16.269914433</v>
      </c>
      <c r="P100">
        <v>687.31447896920997</v>
      </c>
      <c r="Q100">
        <v>221.26236302286901</v>
      </c>
      <c r="R100">
        <v>50</v>
      </c>
      <c r="S100">
        <v>40.909090909090899</v>
      </c>
      <c r="T100">
        <v>43.181818181818201</v>
      </c>
      <c r="U100">
        <v>63.157894736842103</v>
      </c>
      <c r="V100">
        <v>57.142857142857103</v>
      </c>
      <c r="W100">
        <v>66.6666666666667</v>
      </c>
      <c r="X100">
        <v>47.619047619047599</v>
      </c>
      <c r="Y100">
        <v>50</v>
      </c>
      <c r="Z100">
        <v>44.4444444444444</v>
      </c>
      <c r="AA100">
        <v>37.037037037037003</v>
      </c>
      <c r="AB100">
        <v>30.3571428571429</v>
      </c>
      <c r="AC100">
        <v>35.714285714285701</v>
      </c>
      <c r="AD100">
        <v>54.347826086956502</v>
      </c>
      <c r="AE100">
        <v>41.6666666666667</v>
      </c>
      <c r="AF100">
        <v>50</v>
      </c>
      <c r="AG100">
        <v>40</v>
      </c>
      <c r="AH100">
        <v>41.071428571428598</v>
      </c>
      <c r="AI100">
        <v>44</v>
      </c>
      <c r="AJ100">
        <v>153.489898713385</v>
      </c>
      <c r="AK100">
        <v>51.515151515151501</v>
      </c>
      <c r="AL100">
        <v>35.148514851485203</v>
      </c>
      <c r="AM100">
        <v>51.980198019802003</v>
      </c>
      <c r="AN100">
        <v>70</v>
      </c>
      <c r="AO100">
        <v>49.4791666666667</v>
      </c>
      <c r="AP100">
        <v>64.432989690721598</v>
      </c>
      <c r="AQ100">
        <v>51.086956521739097</v>
      </c>
      <c r="AR100">
        <v>51.515151515151501</v>
      </c>
      <c r="AS100">
        <v>48.8888888888889</v>
      </c>
      <c r="AT100">
        <v>40.909090909090899</v>
      </c>
      <c r="AU100">
        <v>37.037037037037003</v>
      </c>
      <c r="AV100">
        <v>38.181818181818201</v>
      </c>
      <c r="AW100">
        <v>54.901960784313701</v>
      </c>
      <c r="AX100">
        <v>48</v>
      </c>
      <c r="AY100">
        <v>49.038461538461497</v>
      </c>
      <c r="AZ100">
        <v>21.428571428571399</v>
      </c>
      <c r="BA100">
        <v>32.142857142857203</v>
      </c>
      <c r="BB100">
        <v>33</v>
      </c>
      <c r="BC100">
        <v>42.753623188405797</v>
      </c>
      <c r="BD100">
        <v>30.2816901408451</v>
      </c>
      <c r="BE100">
        <v>40</v>
      </c>
      <c r="BF100">
        <v>67.647058823529406</v>
      </c>
      <c r="BG100">
        <v>52.941176470588204</v>
      </c>
      <c r="BH100">
        <v>55</v>
      </c>
      <c r="BI100">
        <v>43.181818181818201</v>
      </c>
      <c r="BJ100">
        <v>39.855072463768103</v>
      </c>
      <c r="BK100">
        <v>40.769230769230802</v>
      </c>
    </row>
    <row r="101" spans="1:63">
      <c r="A101" s="395">
        <v>44562</v>
      </c>
      <c r="B101">
        <v>78584.118400000007</v>
      </c>
      <c r="C101">
        <v>58319.667600000001</v>
      </c>
      <c r="D101">
        <v>169.787474802074</v>
      </c>
      <c r="E101">
        <v>114.945485346238</v>
      </c>
      <c r="F101">
        <v>90.655695430996104</v>
      </c>
      <c r="G101">
        <v>73.235022464922096</v>
      </c>
      <c r="H101">
        <v>186.28374911917399</v>
      </c>
      <c r="I101">
        <v>210.310236630882</v>
      </c>
      <c r="J101">
        <v>204.55993258169201</v>
      </c>
      <c r="K101">
        <v>44.4816053511706</v>
      </c>
      <c r="L101">
        <v>55.105633802816897</v>
      </c>
      <c r="M101">
        <v>1221.62528061993</v>
      </c>
      <c r="N101">
        <v>144.252582501235</v>
      </c>
      <c r="O101">
        <v>16.603504378499998</v>
      </c>
      <c r="P101">
        <v>791.86008087448795</v>
      </c>
      <c r="Q101">
        <v>268.90911286570798</v>
      </c>
      <c r="R101">
        <v>50</v>
      </c>
      <c r="S101">
        <v>37.5</v>
      </c>
      <c r="T101">
        <v>50</v>
      </c>
      <c r="U101">
        <v>50</v>
      </c>
      <c r="V101">
        <v>37.5</v>
      </c>
      <c r="W101">
        <v>50</v>
      </c>
      <c r="X101">
        <v>52.631578947368403</v>
      </c>
      <c r="Y101">
        <v>50</v>
      </c>
      <c r="Z101">
        <v>47.368421052631597</v>
      </c>
      <c r="AA101">
        <v>35.714285714285701</v>
      </c>
      <c r="AB101">
        <v>29.5454545454546</v>
      </c>
      <c r="AC101">
        <v>31.818181818181799</v>
      </c>
      <c r="AD101">
        <v>42.105263157894697</v>
      </c>
      <c r="AE101">
        <v>39.473684210526301</v>
      </c>
      <c r="AF101">
        <v>45</v>
      </c>
      <c r="AG101">
        <v>35</v>
      </c>
      <c r="AH101">
        <v>36.363636363636402</v>
      </c>
      <c r="AI101">
        <v>39.473684210526301</v>
      </c>
      <c r="AJ101">
        <v>159.49146785074001</v>
      </c>
      <c r="AK101">
        <v>54.1666666666667</v>
      </c>
      <c r="AL101">
        <v>46.330275229357802</v>
      </c>
      <c r="AM101">
        <v>50.917431192660501</v>
      </c>
      <c r="AN101">
        <v>64.077669902912604</v>
      </c>
      <c r="AO101">
        <v>48.557692307692299</v>
      </c>
      <c r="AP101">
        <v>57.425742574257399</v>
      </c>
      <c r="AQ101">
        <v>50</v>
      </c>
      <c r="AR101">
        <v>51.8867924528302</v>
      </c>
      <c r="AS101">
        <v>52.688172043010802</v>
      </c>
      <c r="AT101">
        <v>61.842105263157897</v>
      </c>
      <c r="AU101">
        <v>48.8888888888889</v>
      </c>
      <c r="AV101">
        <v>51.162790697674403</v>
      </c>
      <c r="AW101">
        <v>67.142857142857196</v>
      </c>
      <c r="AX101">
        <v>61.538461538461497</v>
      </c>
      <c r="AY101">
        <v>64.473684210526301</v>
      </c>
      <c r="AZ101">
        <v>29.1666666666667</v>
      </c>
      <c r="BA101">
        <v>46.590909090909101</v>
      </c>
      <c r="BB101">
        <v>47.2222222222222</v>
      </c>
      <c r="BC101">
        <v>47.2222222222222</v>
      </c>
      <c r="BD101">
        <v>42.934782608695699</v>
      </c>
      <c r="BE101">
        <v>47.826086956521699</v>
      </c>
      <c r="BF101">
        <v>70.625</v>
      </c>
      <c r="BG101">
        <v>46.835443037974699</v>
      </c>
      <c r="BH101">
        <v>61.1111111111111</v>
      </c>
      <c r="BI101">
        <v>35.135135135135101</v>
      </c>
      <c r="BJ101">
        <v>41.5730337078652</v>
      </c>
      <c r="BK101">
        <v>41.463414634146297</v>
      </c>
    </row>
    <row r="102" spans="1:63">
      <c r="A102" s="395">
        <v>44927</v>
      </c>
      <c r="B102">
        <v>95523.459199999998</v>
      </c>
      <c r="C102">
        <v>63012.574399999998</v>
      </c>
      <c r="D102">
        <v>143.32153534111399</v>
      </c>
      <c r="E102">
        <v>137.09987307316999</v>
      </c>
      <c r="F102">
        <v>76.524569740689003</v>
      </c>
      <c r="G102">
        <v>87.350210007879895</v>
      </c>
      <c r="H102">
        <v>213.627761013601</v>
      </c>
      <c r="I102">
        <v>173.70446363029299</v>
      </c>
      <c r="J102">
        <v>165.29481554894201</v>
      </c>
      <c r="K102">
        <v>31.884057971014499</v>
      </c>
      <c r="L102">
        <v>46.629213483146103</v>
      </c>
      <c r="M102">
        <v>940.29231562031896</v>
      </c>
      <c r="N102">
        <v>80.782182573357801</v>
      </c>
      <c r="O102">
        <v>12.2797289613</v>
      </c>
      <c r="P102">
        <v>632.05379853658098</v>
      </c>
      <c r="Q102">
        <v>215.17660554907999</v>
      </c>
      <c r="R102">
        <v>50</v>
      </c>
      <c r="S102">
        <v>30</v>
      </c>
      <c r="T102">
        <v>30</v>
      </c>
      <c r="U102">
        <v>55.2631578947368</v>
      </c>
      <c r="V102">
        <v>42.105263157894697</v>
      </c>
      <c r="W102">
        <v>42.105263157894697</v>
      </c>
      <c r="X102">
        <v>44.7368421052632</v>
      </c>
      <c r="Y102">
        <v>35</v>
      </c>
      <c r="Z102">
        <v>35.294117647058798</v>
      </c>
      <c r="AA102">
        <v>28.947368421052602</v>
      </c>
      <c r="AB102">
        <v>27.5</v>
      </c>
      <c r="AC102">
        <v>27.5</v>
      </c>
      <c r="AD102">
        <v>34.375</v>
      </c>
      <c r="AE102">
        <v>38.235294117647101</v>
      </c>
      <c r="AF102">
        <v>41.176470588235297</v>
      </c>
      <c r="AG102">
        <v>26.470588235294102</v>
      </c>
      <c r="AH102">
        <v>32.5</v>
      </c>
      <c r="AI102">
        <v>28.947368421052602</v>
      </c>
      <c r="AJ102">
        <v>171.98023816209999</v>
      </c>
      <c r="AK102">
        <v>43.3333333333333</v>
      </c>
      <c r="AL102">
        <v>27.848101265822802</v>
      </c>
      <c r="AM102">
        <v>36.075949367088597</v>
      </c>
      <c r="AN102">
        <v>53.571428571428598</v>
      </c>
      <c r="AO102">
        <v>39.726027397260303</v>
      </c>
      <c r="AP102">
        <v>48.630136986301402</v>
      </c>
      <c r="AQ102">
        <v>40.909090909090899</v>
      </c>
      <c r="AR102">
        <v>37.820512820512803</v>
      </c>
      <c r="AS102">
        <v>40.9722222222222</v>
      </c>
      <c r="AT102">
        <v>44.117647058823501</v>
      </c>
      <c r="AU102">
        <v>36.1111111111111</v>
      </c>
      <c r="AV102">
        <v>40.2777777777778</v>
      </c>
      <c r="AW102">
        <v>57.575757575757599</v>
      </c>
      <c r="AX102">
        <v>41.176470588235297</v>
      </c>
      <c r="AY102">
        <v>43.939393939393902</v>
      </c>
      <c r="AZ102">
        <v>31.818181818181799</v>
      </c>
      <c r="BA102">
        <v>35.135135135135101</v>
      </c>
      <c r="BB102">
        <v>31.6666666666667</v>
      </c>
      <c r="BC102">
        <v>33.018867924528301</v>
      </c>
      <c r="BD102">
        <v>19.047619047619101</v>
      </c>
      <c r="BE102">
        <v>26.1904761904762</v>
      </c>
      <c r="BF102">
        <v>54</v>
      </c>
      <c r="BG102">
        <v>39.108910891089103</v>
      </c>
      <c r="BH102">
        <v>47</v>
      </c>
      <c r="BI102">
        <v>34.285714285714299</v>
      </c>
      <c r="BJ102">
        <v>22.272727272727298</v>
      </c>
      <c r="BK102">
        <v>20.8333333333333</v>
      </c>
    </row>
    <row r="103" spans="1:63">
      <c r="A103" s="395">
        <v>45292</v>
      </c>
      <c r="B103">
        <v>102052.3432</v>
      </c>
      <c r="C103">
        <v>66358.804399999994</v>
      </c>
      <c r="D103">
        <v>151.953131972167</v>
      </c>
      <c r="E103">
        <v>105.80836102782401</v>
      </c>
      <c r="F103">
        <v>81.133292475862305</v>
      </c>
      <c r="G103">
        <v>67.413501917958797</v>
      </c>
      <c r="H103">
        <v>206.05043499127601</v>
      </c>
      <c r="I103">
        <v>216.034887815948</v>
      </c>
      <c r="J103">
        <v>201.218941134891</v>
      </c>
      <c r="K103">
        <v>43.843283582089498</v>
      </c>
      <c r="L103">
        <v>53.501945525291802</v>
      </c>
      <c r="M103">
        <v>1121.0048130856401</v>
      </c>
      <c r="N103">
        <v>94.834011547799804</v>
      </c>
      <c r="O103">
        <v>9.3467601780000003</v>
      </c>
      <c r="P103">
        <v>748.11560303920101</v>
      </c>
      <c r="Q103">
        <v>268.70843832064202</v>
      </c>
      <c r="R103">
        <v>52.380952380952401</v>
      </c>
      <c r="S103">
        <v>42.857142857142897</v>
      </c>
      <c r="T103">
        <v>47.619047619047599</v>
      </c>
      <c r="U103">
        <v>59.523809523809497</v>
      </c>
      <c r="V103">
        <v>45.238095238095198</v>
      </c>
      <c r="W103">
        <v>50</v>
      </c>
      <c r="X103">
        <v>37.5</v>
      </c>
      <c r="Y103">
        <v>40.476190476190503</v>
      </c>
      <c r="Z103">
        <v>44.4444444444444</v>
      </c>
      <c r="AA103">
        <v>37.5</v>
      </c>
      <c r="AB103">
        <v>30.952380952380899</v>
      </c>
      <c r="AC103">
        <v>30.952380952380899</v>
      </c>
      <c r="AD103">
        <v>43.75</v>
      </c>
      <c r="AE103">
        <v>38.235294117647101</v>
      </c>
      <c r="AF103">
        <v>44.117647058823501</v>
      </c>
      <c r="AG103">
        <v>34.210526315789501</v>
      </c>
      <c r="AH103">
        <v>30</v>
      </c>
      <c r="AI103">
        <v>28.947368421052602</v>
      </c>
      <c r="AJ103">
        <v>153.61631884489699</v>
      </c>
      <c r="AK103">
        <v>63.636363636363598</v>
      </c>
      <c r="AL103">
        <v>59.0322580645161</v>
      </c>
      <c r="AM103">
        <v>62.580645161290299</v>
      </c>
      <c r="AN103">
        <v>74.342105263157904</v>
      </c>
      <c r="AO103">
        <v>72.368421052631604</v>
      </c>
      <c r="AP103">
        <v>75</v>
      </c>
      <c r="AQ103">
        <v>44.117647058823501</v>
      </c>
      <c r="AR103">
        <v>44.078947368420998</v>
      </c>
      <c r="AS103">
        <v>45.3333333333333</v>
      </c>
      <c r="AT103">
        <v>56.097560975609802</v>
      </c>
      <c r="AU103">
        <v>46.590909090909101</v>
      </c>
      <c r="AV103">
        <v>51.136363636363598</v>
      </c>
      <c r="AW103">
        <v>70.512820512820497</v>
      </c>
      <c r="AX103">
        <v>59.756097560975597</v>
      </c>
      <c r="AY103">
        <v>63.75</v>
      </c>
      <c r="AZ103">
        <v>25</v>
      </c>
      <c r="BA103">
        <v>40.697674418604599</v>
      </c>
      <c r="BB103">
        <v>44.4444444444444</v>
      </c>
      <c r="BC103">
        <v>66.260162601626007</v>
      </c>
      <c r="BD103">
        <v>51.639344262295097</v>
      </c>
      <c r="BE103">
        <v>56.048387096774199</v>
      </c>
      <c r="BF103">
        <v>76.229508196721298</v>
      </c>
      <c r="BG103">
        <v>59.836065573770497</v>
      </c>
      <c r="BH103">
        <v>63.821138211382099</v>
      </c>
      <c r="BI103">
        <v>41.176470588235297</v>
      </c>
      <c r="BJ103">
        <v>41.25</v>
      </c>
      <c r="BK103">
        <v>42.7083333333333</v>
      </c>
    </row>
    <row r="104" spans="1:63">
      <c r="A104" s="395">
        <v>45658</v>
      </c>
      <c r="B104">
        <v>100645.0312</v>
      </c>
      <c r="C104">
        <v>69858.923999999999</v>
      </c>
      <c r="D104">
        <v>141.55728154767201</v>
      </c>
      <c r="E104">
        <v>92.004808290230699</v>
      </c>
      <c r="F104">
        <v>75.582570604724097</v>
      </c>
      <c r="G104">
        <v>58.618867732993799</v>
      </c>
      <c r="H104">
        <v>265.87223692451499</v>
      </c>
      <c r="I104">
        <v>274.79338745678501</v>
      </c>
      <c r="J104">
        <v>257.80685358074498</v>
      </c>
      <c r="K104">
        <v>52.592592592592602</v>
      </c>
      <c r="L104">
        <v>58.206106870229</v>
      </c>
      <c r="M104">
        <v>1419.8908580330001</v>
      </c>
      <c r="N104">
        <v>106.412968218</v>
      </c>
      <c r="O104">
        <v>23.8472196620001</v>
      </c>
      <c r="P104">
        <v>938.27222893100395</v>
      </c>
      <c r="Q104">
        <v>351.35844122200001</v>
      </c>
      <c r="R104">
        <v>55.2631578947368</v>
      </c>
      <c r="S104">
        <v>50</v>
      </c>
      <c r="T104">
        <v>57.894736842105303</v>
      </c>
      <c r="U104">
        <v>65.789473684210506</v>
      </c>
      <c r="V104">
        <v>60.526315789473699</v>
      </c>
      <c r="W104">
        <v>65.789473684210506</v>
      </c>
      <c r="X104">
        <v>47.2222222222222</v>
      </c>
      <c r="Y104">
        <v>52.631578947368403</v>
      </c>
      <c r="Z104">
        <v>52.941176470588204</v>
      </c>
      <c r="AA104">
        <v>50</v>
      </c>
      <c r="AB104">
        <v>44.4444444444444</v>
      </c>
      <c r="AC104">
        <v>38.8888888888889</v>
      </c>
      <c r="AD104">
        <v>62.5</v>
      </c>
      <c r="AE104">
        <v>64.705882352941202</v>
      </c>
      <c r="AF104">
        <v>61.764705882352899</v>
      </c>
      <c r="AG104">
        <v>40</v>
      </c>
      <c r="AH104">
        <v>41.176470588235297</v>
      </c>
      <c r="AI104">
        <v>31.818181818181799</v>
      </c>
      <c r="AJ104">
        <v>149.295314048298</v>
      </c>
      <c r="AK104">
        <v>79.389312977099195</v>
      </c>
      <c r="AL104">
        <v>66.030534351144993</v>
      </c>
      <c r="AM104">
        <v>70.229007633587798</v>
      </c>
      <c r="AN104">
        <v>86.259541984732806</v>
      </c>
      <c r="AO104">
        <v>80.152671755725194</v>
      </c>
      <c r="AP104">
        <v>81.679389312977094</v>
      </c>
      <c r="AQ104">
        <v>64.285714285714306</v>
      </c>
      <c r="AR104">
        <v>50.384615384615401</v>
      </c>
      <c r="AS104">
        <v>51.219512195122</v>
      </c>
      <c r="AT104">
        <v>63.414634146341498</v>
      </c>
      <c r="AU104">
        <v>51.219512195122</v>
      </c>
      <c r="AV104">
        <v>55.128205128205103</v>
      </c>
      <c r="AW104">
        <v>64.473684210526301</v>
      </c>
      <c r="AX104">
        <v>55.2631578947368</v>
      </c>
      <c r="AY104">
        <v>59.210526315789501</v>
      </c>
      <c r="AZ104">
        <v>43.3333333333333</v>
      </c>
      <c r="BA104">
        <v>33.75</v>
      </c>
      <c r="BB104">
        <v>35.135135135135101</v>
      </c>
      <c r="BC104">
        <v>59.565217391304401</v>
      </c>
      <c r="BD104">
        <v>51.315789473684198</v>
      </c>
      <c r="BE104">
        <v>53.0701754385965</v>
      </c>
      <c r="BF104">
        <v>79.824561403508795</v>
      </c>
      <c r="BG104">
        <v>58.407079646017699</v>
      </c>
      <c r="BH104">
        <v>69.298245614035096</v>
      </c>
      <c r="BI104">
        <v>59.375</v>
      </c>
      <c r="BJ104">
        <v>44.6902654867257</v>
      </c>
      <c r="BK104">
        <v>48.780487804878</v>
      </c>
    </row>
    <row r="105" spans="1:63">
      <c r="A105" s="395">
        <v>46023</v>
      </c>
      <c r="B105">
        <v>108059.6004</v>
      </c>
      <c r="C105">
        <v>75042.609599999996</v>
      </c>
      <c r="D105">
        <v>162.89767736911</v>
      </c>
      <c r="E105">
        <v>94.300546910946295</v>
      </c>
      <c r="F105">
        <v>86.976982508313796</v>
      </c>
      <c r="G105">
        <v>60.081547793504797</v>
      </c>
      <c r="H105">
        <v>370.38760520049698</v>
      </c>
      <c r="I105">
        <v>270.934809357738</v>
      </c>
      <c r="J105">
        <v>274.62911540038999</v>
      </c>
      <c r="K105">
        <v>56.5298507462687</v>
      </c>
      <c r="L105">
        <v>64.807692307692307</v>
      </c>
      <c r="M105">
        <v>1591.7179506985999</v>
      </c>
      <c r="N105">
        <v>148.7709257418</v>
      </c>
      <c r="O105">
        <v>22.300497757599999</v>
      </c>
      <c r="P105">
        <v>956.94333735819998</v>
      </c>
      <c r="Q105">
        <v>463.70318984099902</v>
      </c>
      <c r="R105">
        <v>50</v>
      </c>
      <c r="S105">
        <v>55</v>
      </c>
      <c r="T105">
        <v>60</v>
      </c>
      <c r="U105">
        <v>60.526315789473699</v>
      </c>
      <c r="V105">
        <v>62.5</v>
      </c>
      <c r="W105">
        <v>60</v>
      </c>
      <c r="X105">
        <v>50</v>
      </c>
      <c r="Y105">
        <v>55.2631578947368</v>
      </c>
      <c r="Z105">
        <v>53.125</v>
      </c>
      <c r="AA105">
        <v>57.692307692307701</v>
      </c>
      <c r="AB105">
        <v>53.846153846153797</v>
      </c>
      <c r="AC105">
        <v>53.571428571428598</v>
      </c>
      <c r="AD105">
        <v>62.5</v>
      </c>
      <c r="AE105">
        <v>66.6666666666667</v>
      </c>
      <c r="AF105">
        <v>65.384615384615401</v>
      </c>
      <c r="AG105">
        <v>37.5</v>
      </c>
      <c r="AH105">
        <v>35.714285714285701</v>
      </c>
      <c r="AI105">
        <v>34.615384615384599</v>
      </c>
      <c r="AJ105">
        <v>132.23795019020099</v>
      </c>
      <c r="AK105">
        <v>77.9166666666667</v>
      </c>
      <c r="AL105">
        <v>73.140495867768607</v>
      </c>
      <c r="AM105">
        <v>77.685950413223097</v>
      </c>
      <c r="AN105">
        <v>89.912280701754398</v>
      </c>
      <c r="AO105">
        <v>81.739130434782595</v>
      </c>
      <c r="AP105">
        <v>84.051724137931004</v>
      </c>
      <c r="AQ105">
        <v>70</v>
      </c>
      <c r="AR105">
        <v>63.114754098360599</v>
      </c>
      <c r="AS105">
        <v>69.306930693069305</v>
      </c>
      <c r="AT105">
        <v>66.25</v>
      </c>
      <c r="AU105">
        <v>60</v>
      </c>
      <c r="AV105">
        <v>60</v>
      </c>
      <c r="AW105">
        <v>72.972972972972997</v>
      </c>
      <c r="AX105">
        <v>67.567567567567593</v>
      </c>
      <c r="AY105">
        <v>62.162162162162197</v>
      </c>
      <c r="AZ105">
        <v>59.090909090909101</v>
      </c>
      <c r="BA105">
        <v>53.571428571428598</v>
      </c>
      <c r="BB105">
        <v>53.030303030303003</v>
      </c>
      <c r="BC105">
        <v>61.693548387096797</v>
      </c>
      <c r="BD105">
        <v>58.536585365853597</v>
      </c>
      <c r="BE105">
        <v>58.130081300813004</v>
      </c>
      <c r="BF105">
        <v>77.5</v>
      </c>
      <c r="BG105">
        <v>64.285714285714306</v>
      </c>
      <c r="BH105">
        <v>65.546218487394995</v>
      </c>
      <c r="BI105">
        <v>57.142857142857103</v>
      </c>
      <c r="BJ105">
        <v>51.25</v>
      </c>
      <c r="BK105">
        <v>48</v>
      </c>
    </row>
    <row r="106" spans="1:63">
      <c r="A106" s="395">
        <v>36557</v>
      </c>
      <c r="B106">
        <v>0</v>
      </c>
      <c r="C106">
        <v>0</v>
      </c>
      <c r="D106">
        <v>58.326928169807601</v>
      </c>
      <c r="E106">
        <v>37.669332804439499</v>
      </c>
      <c r="F106">
        <v>31.142863993658299</v>
      </c>
      <c r="G106">
        <v>24.0001982319008</v>
      </c>
      <c r="H106">
        <v>52.802679971128399</v>
      </c>
      <c r="I106">
        <v>57.734380596993702</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row>
    <row r="107" spans="1:63">
      <c r="A107" s="395">
        <v>36923</v>
      </c>
      <c r="B107">
        <v>4736.1392081100303</v>
      </c>
      <c r="C107">
        <v>3107.4341266794199</v>
      </c>
      <c r="D107">
        <v>50.6187499108878</v>
      </c>
      <c r="E107">
        <v>34.431512273495798</v>
      </c>
      <c r="F107">
        <v>27.0271878439125</v>
      </c>
      <c r="G107">
        <v>21.937291118961198</v>
      </c>
      <c r="H107">
        <v>49.263396317490297</v>
      </c>
      <c r="I107">
        <v>63.068494153071804</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row>
    <row r="108" spans="1:63">
      <c r="A108" s="395">
        <v>37288</v>
      </c>
      <c r="B108">
        <v>4228.4400879308396</v>
      </c>
      <c r="C108">
        <v>3546.0063333717599</v>
      </c>
      <c r="D108">
        <v>58.803789538976702</v>
      </c>
      <c r="E108">
        <v>35.241869401981802</v>
      </c>
      <c r="F108">
        <v>31.3974775868965</v>
      </c>
      <c r="G108">
        <v>22.453592584221202</v>
      </c>
      <c r="H108">
        <v>54.562846666126902</v>
      </c>
      <c r="I108">
        <v>64.756846599011297</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c r="BJ108">
        <v>0</v>
      </c>
      <c r="BK108">
        <v>0</v>
      </c>
    </row>
    <row r="109" spans="1:63">
      <c r="A109" s="395">
        <v>37653</v>
      </c>
      <c r="B109">
        <v>5015.49261476006</v>
      </c>
      <c r="C109">
        <v>4005.4881178496598</v>
      </c>
      <c r="D109">
        <v>69.347346303319398</v>
      </c>
      <c r="E109">
        <v>41.067285568973404</v>
      </c>
      <c r="F109">
        <v>37.027065234053197</v>
      </c>
      <c r="G109">
        <v>26.165130123708501</v>
      </c>
      <c r="H109">
        <v>62.796592623889303</v>
      </c>
      <c r="I109">
        <v>55.422270238338903</v>
      </c>
      <c r="J109">
        <v>0</v>
      </c>
      <c r="K109">
        <v>66.913946587537097</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row>
    <row r="110" spans="1:63">
      <c r="A110" s="395">
        <v>38018</v>
      </c>
      <c r="B110">
        <v>5988.2180161403903</v>
      </c>
      <c r="C110">
        <v>4714.3375375896803</v>
      </c>
      <c r="D110">
        <v>68.869812107550104</v>
      </c>
      <c r="E110">
        <v>54.105727209385698</v>
      </c>
      <c r="F110">
        <v>36.7720923942721</v>
      </c>
      <c r="G110">
        <v>34.472290370732601</v>
      </c>
      <c r="H110">
        <v>56.8819586402618</v>
      </c>
      <c r="I110">
        <v>61.473951028436602</v>
      </c>
      <c r="J110">
        <v>0</v>
      </c>
      <c r="K110">
        <v>57.232704402515701</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row>
    <row r="111" spans="1:63">
      <c r="A111" s="395">
        <v>38384</v>
      </c>
      <c r="B111">
        <v>7121.5764888107196</v>
      </c>
      <c r="C111">
        <v>5599.2879870502902</v>
      </c>
      <c r="D111">
        <v>77.311555551163195</v>
      </c>
      <c r="E111">
        <v>57.781550565770502</v>
      </c>
      <c r="F111">
        <v>41.279445621728399</v>
      </c>
      <c r="G111">
        <v>36.814261482264797</v>
      </c>
      <c r="H111">
        <v>60.315917561474798</v>
      </c>
      <c r="I111">
        <v>66.679334945285206</v>
      </c>
      <c r="J111">
        <v>0</v>
      </c>
      <c r="K111">
        <v>62.580645161290299</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row>
    <row r="112" spans="1:63">
      <c r="A112" s="395">
        <v>38749</v>
      </c>
      <c r="B112">
        <v>9238.4356652030092</v>
      </c>
      <c r="C112">
        <v>6819.9215654085001</v>
      </c>
      <c r="D112">
        <v>85.056111419428007</v>
      </c>
      <c r="E112">
        <v>75.562335568527203</v>
      </c>
      <c r="F112">
        <v>45.414545097471297</v>
      </c>
      <c r="G112">
        <v>48.142902926497499</v>
      </c>
      <c r="H112">
        <v>64.3294751796778</v>
      </c>
      <c r="I112">
        <v>72.236313402023001</v>
      </c>
      <c r="J112">
        <v>0</v>
      </c>
      <c r="K112">
        <v>57.227138643067903</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row>
    <row r="113" spans="1:63">
      <c r="A113" s="395">
        <v>39114</v>
      </c>
      <c r="B113">
        <v>12056.9093211079</v>
      </c>
      <c r="C113">
        <v>7995.3843218300899</v>
      </c>
      <c r="D113">
        <v>83.820922821707597</v>
      </c>
      <c r="E113">
        <v>85.8132475172375</v>
      </c>
      <c r="F113">
        <v>44.755033072539398</v>
      </c>
      <c r="G113">
        <v>54.674049100602701</v>
      </c>
      <c r="H113">
        <v>81.535817735593795</v>
      </c>
      <c r="I113">
        <v>92.249123956489797</v>
      </c>
      <c r="J113">
        <v>0</v>
      </c>
      <c r="K113">
        <v>72.506738544474402</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row>
    <row r="114" spans="1:63">
      <c r="A114" s="395">
        <v>39479</v>
      </c>
      <c r="B114">
        <v>16195.4709745973</v>
      </c>
      <c r="C114">
        <v>9772.7807143850296</v>
      </c>
      <c r="D114">
        <v>94.721268147271005</v>
      </c>
      <c r="E114">
        <v>104.498752263905</v>
      </c>
      <c r="F114">
        <v>50.575123082588199</v>
      </c>
      <c r="G114">
        <v>66.5791131034958</v>
      </c>
      <c r="H114">
        <v>103.503114269926</v>
      </c>
      <c r="I114">
        <v>105.052341310185</v>
      </c>
      <c r="J114">
        <v>109.320333225653</v>
      </c>
      <c r="K114">
        <v>71</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row>
    <row r="115" spans="1:63">
      <c r="A115" s="395">
        <v>39845</v>
      </c>
      <c r="B115">
        <v>19710.115691843101</v>
      </c>
      <c r="C115">
        <v>12906.8422941846</v>
      </c>
      <c r="D115">
        <v>101.037599349765</v>
      </c>
      <c r="E115">
        <v>114.12866022672</v>
      </c>
      <c r="F115">
        <v>53.9476415701983</v>
      </c>
      <c r="G115">
        <v>72.714600059486799</v>
      </c>
      <c r="H115">
        <v>104.592321374477</v>
      </c>
      <c r="I115">
        <v>78.310026373278404</v>
      </c>
      <c r="J115">
        <v>108.707484067373</v>
      </c>
      <c r="K115">
        <v>38</v>
      </c>
      <c r="L115">
        <v>42.419354838709701</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c r="BH115">
        <v>0</v>
      </c>
      <c r="BI115">
        <v>0</v>
      </c>
      <c r="BJ115">
        <v>0</v>
      </c>
      <c r="BK115">
        <v>0</v>
      </c>
    </row>
    <row r="116" spans="1:63">
      <c r="A116" s="395">
        <v>40210</v>
      </c>
      <c r="B116">
        <v>21261.713474481301</v>
      </c>
      <c r="C116">
        <v>14804.9784619772</v>
      </c>
      <c r="D116">
        <v>114.20816646666501</v>
      </c>
      <c r="E116">
        <v>124.338584573444</v>
      </c>
      <c r="F116">
        <v>60.979885394985601</v>
      </c>
      <c r="G116">
        <v>79.219631872134698</v>
      </c>
      <c r="H116">
        <v>122.393692351076</v>
      </c>
      <c r="I116">
        <v>109.730978971372</v>
      </c>
      <c r="J116">
        <v>113.37009045084901</v>
      </c>
      <c r="K116">
        <v>71.913580246913597</v>
      </c>
      <c r="L116">
        <v>85.15625</v>
      </c>
      <c r="M116">
        <v>0</v>
      </c>
      <c r="N116">
        <v>0</v>
      </c>
      <c r="O116">
        <v>0</v>
      </c>
      <c r="P116">
        <v>0</v>
      </c>
      <c r="Q116">
        <v>0</v>
      </c>
      <c r="R116">
        <v>59.375</v>
      </c>
      <c r="S116">
        <v>70.588235294117595</v>
      </c>
      <c r="T116">
        <v>64.705882352941202</v>
      </c>
      <c r="U116">
        <v>0</v>
      </c>
      <c r="V116">
        <v>82.352941176470594</v>
      </c>
      <c r="W116">
        <v>67.647058823529406</v>
      </c>
      <c r="X116">
        <v>50</v>
      </c>
      <c r="Y116">
        <v>52.941176470588204</v>
      </c>
      <c r="Z116">
        <v>55.882352941176499</v>
      </c>
      <c r="AA116">
        <v>72.727272727272705</v>
      </c>
      <c r="AB116">
        <v>76.086956521739097</v>
      </c>
      <c r="AC116">
        <v>86.956521739130395</v>
      </c>
      <c r="AD116">
        <v>0</v>
      </c>
      <c r="AE116">
        <v>84.090909090909093</v>
      </c>
      <c r="AF116">
        <v>88.636363636363598</v>
      </c>
      <c r="AG116">
        <v>59.090909090909101</v>
      </c>
      <c r="AH116">
        <v>63.636363636363598</v>
      </c>
      <c r="AI116">
        <v>63.636363636363598</v>
      </c>
      <c r="AJ116">
        <v>103.094206797889</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c r="BH116">
        <v>0</v>
      </c>
      <c r="BI116">
        <v>0</v>
      </c>
      <c r="BJ116">
        <v>0</v>
      </c>
      <c r="BK116">
        <v>0</v>
      </c>
    </row>
    <row r="117" spans="1:63">
      <c r="A117" s="395">
        <v>40575</v>
      </c>
      <c r="B117">
        <v>27724.23665468</v>
      </c>
      <c r="C117">
        <v>18491.488094640001</v>
      </c>
      <c r="D117">
        <v>128.680778639946</v>
      </c>
      <c r="E117">
        <v>132.13148862849499</v>
      </c>
      <c r="F117">
        <v>68.707338334617205</v>
      </c>
      <c r="G117">
        <v>84.184711638595601</v>
      </c>
      <c r="H117">
        <v>133.357677191269</v>
      </c>
      <c r="I117">
        <v>123.356120753998</v>
      </c>
      <c r="J117">
        <v>163.98119737111699</v>
      </c>
      <c r="K117">
        <v>65.201465201465197</v>
      </c>
      <c r="L117">
        <v>75.182481751824795</v>
      </c>
      <c r="M117">
        <v>0</v>
      </c>
      <c r="N117">
        <v>0</v>
      </c>
      <c r="O117">
        <v>0</v>
      </c>
      <c r="P117">
        <v>0</v>
      </c>
      <c r="Q117">
        <v>0</v>
      </c>
      <c r="R117">
        <v>56.25</v>
      </c>
      <c r="S117">
        <v>50</v>
      </c>
      <c r="T117">
        <v>53.125</v>
      </c>
      <c r="U117">
        <v>0</v>
      </c>
      <c r="V117">
        <v>53.125</v>
      </c>
      <c r="W117">
        <v>59.375</v>
      </c>
      <c r="X117">
        <v>53.846153846153797</v>
      </c>
      <c r="Y117">
        <v>53.125</v>
      </c>
      <c r="Z117">
        <v>46.6666666666667</v>
      </c>
      <c r="AA117">
        <v>71.052631578947398</v>
      </c>
      <c r="AB117">
        <v>68.421052631578902</v>
      </c>
      <c r="AC117">
        <v>76.315789473684205</v>
      </c>
      <c r="AD117">
        <v>0</v>
      </c>
      <c r="AE117">
        <v>78.947368421052602</v>
      </c>
      <c r="AF117">
        <v>84.210526315789494</v>
      </c>
      <c r="AG117">
        <v>63.8888888888889</v>
      </c>
      <c r="AH117">
        <v>65.789473684210506</v>
      </c>
      <c r="AI117">
        <v>63.8888888888889</v>
      </c>
      <c r="AJ117">
        <v>101.791335942107</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row>
    <row r="118" spans="1:63">
      <c r="A118" s="395">
        <v>40940</v>
      </c>
      <c r="B118">
        <v>33200.763642078098</v>
      </c>
      <c r="C118">
        <v>23306.45652</v>
      </c>
      <c r="D118">
        <v>109.198829754564</v>
      </c>
      <c r="E118">
        <v>119.144711434402</v>
      </c>
      <c r="F118">
        <v>58.305218704684201</v>
      </c>
      <c r="G118">
        <v>75.9104682727815</v>
      </c>
      <c r="H118">
        <v>190.870028318279</v>
      </c>
      <c r="I118">
        <v>136.031617746591</v>
      </c>
      <c r="J118">
        <v>169.309612092522</v>
      </c>
      <c r="K118">
        <v>59.5161290322581</v>
      </c>
      <c r="L118">
        <v>66.774193548387103</v>
      </c>
      <c r="M118">
        <v>912.69660365000004</v>
      </c>
      <c r="N118">
        <v>121.19456946</v>
      </c>
      <c r="O118">
        <v>8.8494243000000008</v>
      </c>
      <c r="P118">
        <v>561.53729340999996</v>
      </c>
      <c r="Q118">
        <v>221.11531647999999</v>
      </c>
      <c r="R118">
        <v>55.5555555555556</v>
      </c>
      <c r="S118">
        <v>52.7777777777778</v>
      </c>
      <c r="T118">
        <v>52.7777777777778</v>
      </c>
      <c r="U118">
        <v>0</v>
      </c>
      <c r="V118">
        <v>63.8888888888889</v>
      </c>
      <c r="W118">
        <v>63.8888888888889</v>
      </c>
      <c r="X118">
        <v>56.6666666666667</v>
      </c>
      <c r="Y118">
        <v>50</v>
      </c>
      <c r="Z118">
        <v>43.3333333333333</v>
      </c>
      <c r="AA118">
        <v>66.6666666666667</v>
      </c>
      <c r="AB118">
        <v>61.1111111111111</v>
      </c>
      <c r="AC118">
        <v>69.4444444444444</v>
      </c>
      <c r="AD118">
        <v>0</v>
      </c>
      <c r="AE118">
        <v>66.6666666666667</v>
      </c>
      <c r="AF118">
        <v>75</v>
      </c>
      <c r="AG118">
        <v>50</v>
      </c>
      <c r="AH118">
        <v>50</v>
      </c>
      <c r="AI118">
        <v>56.6666666666667</v>
      </c>
      <c r="AJ118">
        <v>109.357610504947</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row>
    <row r="119" spans="1:63">
      <c r="A119" s="395">
        <v>41306</v>
      </c>
      <c r="B119">
        <v>37899.467479999999</v>
      </c>
      <c r="C119">
        <v>28835.534039999999</v>
      </c>
      <c r="D119">
        <v>117.922377326359</v>
      </c>
      <c r="E119">
        <v>135.99355733319899</v>
      </c>
      <c r="F119">
        <v>62.963037384586102</v>
      </c>
      <c r="G119">
        <v>86.645344933571195</v>
      </c>
      <c r="H119">
        <v>216.472541186808</v>
      </c>
      <c r="I119">
        <v>141.37815841009501</v>
      </c>
      <c r="J119">
        <v>193.86286820629201</v>
      </c>
      <c r="K119">
        <v>66.310975609756099</v>
      </c>
      <c r="L119">
        <v>74.539877300613497</v>
      </c>
      <c r="M119">
        <v>1034.4972939300001</v>
      </c>
      <c r="N119">
        <v>129.02221062999999</v>
      </c>
      <c r="O119">
        <v>11.72955704</v>
      </c>
      <c r="P119">
        <v>583.86357854000005</v>
      </c>
      <c r="Q119">
        <v>309.88194772000003</v>
      </c>
      <c r="R119">
        <v>68.421052631578902</v>
      </c>
      <c r="S119">
        <v>60.526315789473699</v>
      </c>
      <c r="T119">
        <v>63.157894736842103</v>
      </c>
      <c r="U119">
        <v>0</v>
      </c>
      <c r="V119">
        <v>60.526315789473699</v>
      </c>
      <c r="W119">
        <v>65.789473684210506</v>
      </c>
      <c r="X119">
        <v>61.764705882352899</v>
      </c>
      <c r="Y119">
        <v>50</v>
      </c>
      <c r="Z119">
        <v>43.75</v>
      </c>
      <c r="AA119">
        <v>68.518518518518505</v>
      </c>
      <c r="AB119">
        <v>68.518518518518505</v>
      </c>
      <c r="AC119">
        <v>74.074074074074105</v>
      </c>
      <c r="AD119">
        <v>0</v>
      </c>
      <c r="AE119">
        <v>77.7777777777778</v>
      </c>
      <c r="AF119">
        <v>84.615384615384599</v>
      </c>
      <c r="AG119">
        <v>52.0833333333333</v>
      </c>
      <c r="AH119">
        <v>61.1111111111111</v>
      </c>
      <c r="AI119">
        <v>56.521739130434803</v>
      </c>
      <c r="AJ119">
        <v>104.84276488220399</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row>
    <row r="120" spans="1:63">
      <c r="A120" s="395">
        <v>41671</v>
      </c>
      <c r="B120">
        <v>42414.28544</v>
      </c>
      <c r="C120">
        <v>32932.107400000001</v>
      </c>
      <c r="D120">
        <v>124.246042978193</v>
      </c>
      <c r="E120">
        <v>111.358072808202</v>
      </c>
      <c r="F120">
        <v>66.339472000910902</v>
      </c>
      <c r="G120">
        <v>70.949380388396904</v>
      </c>
      <c r="H120">
        <v>197.517277270931</v>
      </c>
      <c r="I120">
        <v>136.37648088940901</v>
      </c>
      <c r="J120">
        <v>181.40216185822399</v>
      </c>
      <c r="K120">
        <v>60.201149425287397</v>
      </c>
      <c r="L120">
        <v>66.1383285302594</v>
      </c>
      <c r="M120">
        <v>981.76445985999999</v>
      </c>
      <c r="N120">
        <v>134.64220828000001</v>
      </c>
      <c r="O120">
        <v>9.1382490900000004</v>
      </c>
      <c r="P120">
        <v>643.88999237999997</v>
      </c>
      <c r="Q120">
        <v>194.09401011</v>
      </c>
      <c r="R120">
        <v>58.823529411764703</v>
      </c>
      <c r="S120">
        <v>44.117647058823501</v>
      </c>
      <c r="T120">
        <v>46.875</v>
      </c>
      <c r="U120">
        <v>58.823529411764703</v>
      </c>
      <c r="V120">
        <v>55.882352941176499</v>
      </c>
      <c r="W120">
        <v>52.941176470588204</v>
      </c>
      <c r="X120">
        <v>40.625</v>
      </c>
      <c r="Y120">
        <v>40.625</v>
      </c>
      <c r="Z120">
        <v>43.3333333333333</v>
      </c>
      <c r="AA120">
        <v>68.421052631578902</v>
      </c>
      <c r="AB120">
        <v>67.105263157894697</v>
      </c>
      <c r="AC120">
        <v>67.105263157894697</v>
      </c>
      <c r="AD120">
        <v>75</v>
      </c>
      <c r="AE120">
        <v>73.076923076923094</v>
      </c>
      <c r="AF120">
        <v>77.631578947368396</v>
      </c>
      <c r="AG120">
        <v>51.351351351351298</v>
      </c>
      <c r="AH120">
        <v>56.578947368420998</v>
      </c>
      <c r="AI120">
        <v>61.1111111111111</v>
      </c>
      <c r="AJ120">
        <v>110.853605798667</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c r="BJ120">
        <v>0</v>
      </c>
      <c r="BK120">
        <v>0</v>
      </c>
    </row>
    <row r="121" spans="1:63">
      <c r="A121" s="395">
        <v>42036</v>
      </c>
      <c r="B121">
        <v>47372.35252</v>
      </c>
      <c r="C121">
        <v>36476.801160000003</v>
      </c>
      <c r="D121">
        <v>120.386361471039</v>
      </c>
      <c r="E121">
        <v>121.86020742810101</v>
      </c>
      <c r="F121">
        <v>64.278647952605397</v>
      </c>
      <c r="G121">
        <v>77.640587637652004</v>
      </c>
      <c r="H121">
        <v>204.14638153391499</v>
      </c>
      <c r="I121">
        <v>157.30923984989499</v>
      </c>
      <c r="J121">
        <v>169.179822353671</v>
      </c>
      <c r="K121">
        <v>50.157728706624603</v>
      </c>
      <c r="L121">
        <v>60.534591194968598</v>
      </c>
      <c r="M121">
        <v>877.10214998000004</v>
      </c>
      <c r="N121">
        <v>106.53578458</v>
      </c>
      <c r="O121">
        <v>8.6476941699999994</v>
      </c>
      <c r="P121">
        <v>594.99068997999996</v>
      </c>
      <c r="Q121">
        <v>166.92798124999999</v>
      </c>
      <c r="R121">
        <v>50</v>
      </c>
      <c r="S121">
        <v>47.368421052631597</v>
      </c>
      <c r="T121">
        <v>37.5</v>
      </c>
      <c r="U121">
        <v>52.380952380952401</v>
      </c>
      <c r="V121">
        <v>45.238095238095198</v>
      </c>
      <c r="W121">
        <v>42.857142857142897</v>
      </c>
      <c r="X121">
        <v>52.7777777777778</v>
      </c>
      <c r="Y121">
        <v>40</v>
      </c>
      <c r="Z121">
        <v>43.75</v>
      </c>
      <c r="AA121">
        <v>54.054054054054099</v>
      </c>
      <c r="AB121">
        <v>50</v>
      </c>
      <c r="AC121">
        <v>52.702702702702702</v>
      </c>
      <c r="AD121">
        <v>68.918918918918905</v>
      </c>
      <c r="AE121">
        <v>63.157894736842103</v>
      </c>
      <c r="AF121">
        <v>62.162162162162197</v>
      </c>
      <c r="AG121">
        <v>46.052631578947398</v>
      </c>
      <c r="AH121">
        <v>46.052631578947398</v>
      </c>
      <c r="AI121">
        <v>41.6666666666667</v>
      </c>
      <c r="AJ121">
        <v>117.46119587475199</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0</v>
      </c>
      <c r="BK121">
        <v>0</v>
      </c>
    </row>
    <row r="122" spans="1:63">
      <c r="A122" s="395">
        <v>42401</v>
      </c>
      <c r="B122">
        <v>54044.145559999997</v>
      </c>
      <c r="C122">
        <v>39039.101560000003</v>
      </c>
      <c r="D122">
        <v>136.64511928632501</v>
      </c>
      <c r="E122">
        <v>116.29880320436099</v>
      </c>
      <c r="F122">
        <v>72.959788880739694</v>
      </c>
      <c r="G122">
        <v>74.097259580571304</v>
      </c>
      <c r="H122">
        <v>185.564591710944</v>
      </c>
      <c r="I122">
        <v>167.44545216469101</v>
      </c>
      <c r="J122">
        <v>171.04146592588299</v>
      </c>
      <c r="K122">
        <v>46.675900277008303</v>
      </c>
      <c r="L122">
        <v>59.078212290502798</v>
      </c>
      <c r="M122">
        <v>853.85934799999995</v>
      </c>
      <c r="N122">
        <v>87.570903999999999</v>
      </c>
      <c r="O122">
        <v>10.357870999999999</v>
      </c>
      <c r="P122">
        <v>579.11124900000004</v>
      </c>
      <c r="Q122">
        <v>176.81932399999999</v>
      </c>
      <c r="R122">
        <v>50</v>
      </c>
      <c r="S122">
        <v>46</v>
      </c>
      <c r="T122">
        <v>50</v>
      </c>
      <c r="U122">
        <v>57.692307692307701</v>
      </c>
      <c r="V122">
        <v>53.846153846153797</v>
      </c>
      <c r="W122">
        <v>53.846153846153797</v>
      </c>
      <c r="X122">
        <v>50</v>
      </c>
      <c r="Y122">
        <v>46.153846153846203</v>
      </c>
      <c r="Z122">
        <v>47.727272727272698</v>
      </c>
      <c r="AA122">
        <v>45.714285714285701</v>
      </c>
      <c r="AB122">
        <v>38.571428571428598</v>
      </c>
      <c r="AC122">
        <v>47.142857142857103</v>
      </c>
      <c r="AD122">
        <v>62.857142857142797</v>
      </c>
      <c r="AE122">
        <v>61.428571428571402</v>
      </c>
      <c r="AF122">
        <v>60</v>
      </c>
      <c r="AG122">
        <v>43.939393939393902</v>
      </c>
      <c r="AH122">
        <v>39.705882352941202</v>
      </c>
      <c r="AI122">
        <v>37.5</v>
      </c>
      <c r="AJ122">
        <v>133.20975919150499</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c r="BH122">
        <v>0</v>
      </c>
      <c r="BI122">
        <v>0</v>
      </c>
      <c r="BJ122">
        <v>0</v>
      </c>
      <c r="BK122">
        <v>0</v>
      </c>
    </row>
    <row r="123" spans="1:63">
      <c r="A123" s="395">
        <v>42767</v>
      </c>
      <c r="B123">
        <v>58392.310519999999</v>
      </c>
      <c r="C123">
        <v>40938.21284</v>
      </c>
      <c r="D123">
        <v>120.919626749475</v>
      </c>
      <c r="E123">
        <v>112.25863771701199</v>
      </c>
      <c r="F123">
        <v>64.5633776402466</v>
      </c>
      <c r="G123">
        <v>71.523155784003905</v>
      </c>
      <c r="H123">
        <v>186.66890852592499</v>
      </c>
      <c r="I123">
        <v>174.768679228255</v>
      </c>
      <c r="J123">
        <v>151.726511910651</v>
      </c>
      <c r="K123">
        <v>54.617834394904499</v>
      </c>
      <c r="L123">
        <v>65.981012658227797</v>
      </c>
      <c r="M123">
        <v>790.42797499999995</v>
      </c>
      <c r="N123">
        <v>87.143733999999995</v>
      </c>
      <c r="O123">
        <v>8.7599</v>
      </c>
      <c r="P123">
        <v>520.933763</v>
      </c>
      <c r="Q123">
        <v>173.59057799999999</v>
      </c>
      <c r="R123">
        <v>61.904761904761898</v>
      </c>
      <c r="S123">
        <v>59.523809523809497</v>
      </c>
      <c r="T123">
        <v>64.285714285714306</v>
      </c>
      <c r="U123">
        <v>57.5</v>
      </c>
      <c r="V123">
        <v>62.5</v>
      </c>
      <c r="W123">
        <v>65</v>
      </c>
      <c r="X123">
        <v>50</v>
      </c>
      <c r="Y123">
        <v>50</v>
      </c>
      <c r="Z123">
        <v>47.5</v>
      </c>
      <c r="AA123">
        <v>56.9444444444444</v>
      </c>
      <c r="AB123">
        <v>47.2222222222222</v>
      </c>
      <c r="AC123">
        <v>51.3888888888889</v>
      </c>
      <c r="AD123">
        <v>75</v>
      </c>
      <c r="AE123">
        <v>66.6666666666667</v>
      </c>
      <c r="AF123">
        <v>72.2222222222222</v>
      </c>
      <c r="AG123">
        <v>52.857142857142897</v>
      </c>
      <c r="AH123">
        <v>55.714285714285701</v>
      </c>
      <c r="AI123">
        <v>46.875</v>
      </c>
      <c r="AJ123">
        <v>131.11834717322401</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row>
    <row r="124" spans="1:63">
      <c r="A124" s="395">
        <v>43132</v>
      </c>
      <c r="B124">
        <v>64235.722800000003</v>
      </c>
      <c r="C124">
        <v>44580.803200000002</v>
      </c>
      <c r="D124">
        <v>121.565415894003</v>
      </c>
      <c r="E124">
        <v>109.444173237252</v>
      </c>
      <c r="F124">
        <v>64.908187904179201</v>
      </c>
      <c r="G124">
        <v>69.729980795172693</v>
      </c>
      <c r="H124">
        <v>216.23263705856499</v>
      </c>
      <c r="I124">
        <v>172.706077175621</v>
      </c>
      <c r="J124">
        <v>161.824048551586</v>
      </c>
      <c r="K124">
        <v>54.936305999755902</v>
      </c>
      <c r="L124">
        <v>63.553112030029297</v>
      </c>
      <c r="M124">
        <v>857.605013047292</v>
      </c>
      <c r="N124">
        <v>68.7934142112003</v>
      </c>
      <c r="O124">
        <v>11.2335277</v>
      </c>
      <c r="P124">
        <v>541.05769309949096</v>
      </c>
      <c r="Q124">
        <v>236.52037803659999</v>
      </c>
      <c r="R124">
        <v>52.380952380952401</v>
      </c>
      <c r="S124">
        <v>52.272727272727302</v>
      </c>
      <c r="T124">
        <v>56.818181818181799</v>
      </c>
      <c r="U124">
        <v>52.631578947368403</v>
      </c>
      <c r="V124">
        <v>62.5</v>
      </c>
      <c r="W124">
        <v>60</v>
      </c>
      <c r="X124">
        <v>50</v>
      </c>
      <c r="Y124">
        <v>52.380952380952401</v>
      </c>
      <c r="Z124">
        <v>50</v>
      </c>
      <c r="AA124">
        <v>50</v>
      </c>
      <c r="AB124">
        <v>42.307692307692299</v>
      </c>
      <c r="AC124">
        <v>40.384615384615401</v>
      </c>
      <c r="AD124">
        <v>61.904761904761898</v>
      </c>
      <c r="AE124">
        <v>59.090909090909101</v>
      </c>
      <c r="AF124">
        <v>54.545454545454497</v>
      </c>
      <c r="AG124">
        <v>41.6666666666667</v>
      </c>
      <c r="AH124">
        <v>40.384615384615401</v>
      </c>
      <c r="AI124">
        <v>36.363636363636402</v>
      </c>
      <c r="AJ124">
        <v>142.80824002965699</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row>
    <row r="125" spans="1:63">
      <c r="A125" s="395">
        <v>43497</v>
      </c>
      <c r="B125">
        <v>72725.813599999994</v>
      </c>
      <c r="C125">
        <v>48489.756000000001</v>
      </c>
      <c r="D125">
        <v>126.12583130972899</v>
      </c>
      <c r="E125">
        <v>105.28046691927599</v>
      </c>
      <c r="F125">
        <v>67.343159220225104</v>
      </c>
      <c r="G125">
        <v>67.077165638354899</v>
      </c>
      <c r="H125">
        <v>197.44439228399199</v>
      </c>
      <c r="I125">
        <v>182.05506873267399</v>
      </c>
      <c r="J125">
        <v>167.16878586624901</v>
      </c>
      <c r="K125">
        <v>58.4935913085938</v>
      </c>
      <c r="L125">
        <v>69.542251586914105</v>
      </c>
      <c r="M125">
        <v>901.17968941682796</v>
      </c>
      <c r="N125">
        <v>97.058288777116502</v>
      </c>
      <c r="O125">
        <v>10.4620154719974</v>
      </c>
      <c r="P125">
        <v>578.65955189293697</v>
      </c>
      <c r="Q125">
        <v>214.99983327477699</v>
      </c>
      <c r="R125">
        <v>55.882352941176499</v>
      </c>
      <c r="S125">
        <v>53.125</v>
      </c>
      <c r="T125">
        <v>58.823529411764703</v>
      </c>
      <c r="U125">
        <v>50</v>
      </c>
      <c r="V125">
        <v>60.714285714285701</v>
      </c>
      <c r="W125">
        <v>64.285714285714306</v>
      </c>
      <c r="X125">
        <v>57.142857142857103</v>
      </c>
      <c r="Y125">
        <v>59.375</v>
      </c>
      <c r="Z125">
        <v>50</v>
      </c>
      <c r="AA125">
        <v>47.727272727272698</v>
      </c>
      <c r="AB125">
        <v>47.727272727272698</v>
      </c>
      <c r="AC125">
        <v>47.727272727272698</v>
      </c>
      <c r="AD125">
        <v>60.526315789473699</v>
      </c>
      <c r="AE125">
        <v>50</v>
      </c>
      <c r="AF125">
        <v>55.2631578947368</v>
      </c>
      <c r="AG125">
        <v>47.368421052631597</v>
      </c>
      <c r="AH125">
        <v>45.454545454545503</v>
      </c>
      <c r="AI125">
        <v>47.2222222222222</v>
      </c>
      <c r="AJ125">
        <v>141.070567397037</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row>
    <row r="126" spans="1:63">
      <c r="A126" s="395">
        <v>43862</v>
      </c>
      <c r="B126">
        <v>82318.112800000003</v>
      </c>
      <c r="C126">
        <v>53151.433599999997</v>
      </c>
      <c r="D126">
        <v>162.541414515486</v>
      </c>
      <c r="E126">
        <v>86.742660508771493</v>
      </c>
      <c r="F126">
        <v>86.786760839788499</v>
      </c>
      <c r="G126">
        <v>55.266204426313401</v>
      </c>
      <c r="H126">
        <v>205.61847870236599</v>
      </c>
      <c r="I126">
        <v>195.46698562932599</v>
      </c>
      <c r="J126">
        <v>153.974942400218</v>
      </c>
      <c r="K126">
        <v>48.187313079833999</v>
      </c>
      <c r="L126">
        <v>56.779659271240199</v>
      </c>
      <c r="M126">
        <v>840.87564800667894</v>
      </c>
      <c r="N126">
        <v>108.501885370995</v>
      </c>
      <c r="O126">
        <v>7.9908376927998797</v>
      </c>
      <c r="P126">
        <v>526.293639620612</v>
      </c>
      <c r="Q126">
        <v>198.08928532227199</v>
      </c>
      <c r="R126">
        <v>47.619047619047599</v>
      </c>
      <c r="S126">
        <v>50</v>
      </c>
      <c r="T126">
        <v>47.727272727272698</v>
      </c>
      <c r="U126">
        <v>52.5</v>
      </c>
      <c r="V126">
        <v>62.5</v>
      </c>
      <c r="W126">
        <v>55</v>
      </c>
      <c r="X126">
        <v>38.636363636363598</v>
      </c>
      <c r="Y126">
        <v>47.826086956521699</v>
      </c>
      <c r="Z126">
        <v>47.5</v>
      </c>
      <c r="AA126">
        <v>40</v>
      </c>
      <c r="AB126">
        <v>41.379310344827601</v>
      </c>
      <c r="AC126">
        <v>40</v>
      </c>
      <c r="AD126">
        <v>61.904761904761898</v>
      </c>
      <c r="AE126">
        <v>57.5</v>
      </c>
      <c r="AF126">
        <v>61.904761904761898</v>
      </c>
      <c r="AG126">
        <v>42</v>
      </c>
      <c r="AH126">
        <v>41.379310344827601</v>
      </c>
      <c r="AI126">
        <v>40.384615384615401</v>
      </c>
      <c r="AJ126">
        <v>144.641459404285</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row>
    <row r="127" spans="1:63">
      <c r="A127" s="395">
        <v>44228</v>
      </c>
      <c r="B127">
        <v>73205.884000000005</v>
      </c>
      <c r="C127">
        <v>54957.4784</v>
      </c>
      <c r="D127">
        <v>150.18825095539199</v>
      </c>
      <c r="E127">
        <v>108.782372488463</v>
      </c>
      <c r="F127">
        <v>80.190958442593598</v>
      </c>
      <c r="G127">
        <v>69.308328804588996</v>
      </c>
      <c r="H127">
        <v>210.77259501773901</v>
      </c>
      <c r="I127">
        <v>217.13408079356299</v>
      </c>
      <c r="J127">
        <v>191.00693753526201</v>
      </c>
      <c r="K127">
        <v>44.217687074829897</v>
      </c>
      <c r="L127">
        <v>60.727272727272698</v>
      </c>
      <c r="M127">
        <v>1047.50756516772</v>
      </c>
      <c r="N127">
        <v>101.80907739789799</v>
      </c>
      <c r="O127">
        <v>14.4259942906</v>
      </c>
      <c r="P127">
        <v>724.71480054901997</v>
      </c>
      <c r="Q127">
        <v>206.55769293020199</v>
      </c>
      <c r="R127">
        <v>52.272727272727302</v>
      </c>
      <c r="S127">
        <v>43.181818181818201</v>
      </c>
      <c r="T127">
        <v>54.545454545454497</v>
      </c>
      <c r="U127">
        <v>57.142857142857103</v>
      </c>
      <c r="V127">
        <v>52.380952380952401</v>
      </c>
      <c r="W127">
        <v>59.523809523809497</v>
      </c>
      <c r="X127">
        <v>50</v>
      </c>
      <c r="Y127">
        <v>45.238095238095198</v>
      </c>
      <c r="Z127">
        <v>42.5</v>
      </c>
      <c r="AA127">
        <v>42.307692307692299</v>
      </c>
      <c r="AB127">
        <v>37.037037037037003</v>
      </c>
      <c r="AC127">
        <v>42.592592592592602</v>
      </c>
      <c r="AD127">
        <v>60</v>
      </c>
      <c r="AE127">
        <v>48.076923076923102</v>
      </c>
      <c r="AF127">
        <v>51.923076923076898</v>
      </c>
      <c r="AG127">
        <v>40.384615384615401</v>
      </c>
      <c r="AH127">
        <v>39.285714285714299</v>
      </c>
      <c r="AI127">
        <v>36</v>
      </c>
      <c r="AJ127">
        <v>153.02870933109699</v>
      </c>
      <c r="AK127">
        <v>54.9295774647887</v>
      </c>
      <c r="AL127">
        <v>39.436619718309899</v>
      </c>
      <c r="AM127">
        <v>47.183098591549303</v>
      </c>
      <c r="AN127">
        <v>65.942028985507207</v>
      </c>
      <c r="AO127">
        <v>56.617647058823501</v>
      </c>
      <c r="AP127">
        <v>63.235294117647101</v>
      </c>
      <c r="AQ127">
        <v>51.5625</v>
      </c>
      <c r="AR127">
        <v>50</v>
      </c>
      <c r="AS127">
        <v>47.692307692307701</v>
      </c>
      <c r="AT127">
        <v>45.283018867924497</v>
      </c>
      <c r="AU127">
        <v>37.272727272727302</v>
      </c>
      <c r="AV127">
        <v>46.363636363636402</v>
      </c>
      <c r="AW127">
        <v>58.823529411764703</v>
      </c>
      <c r="AX127">
        <v>51.8867924528302</v>
      </c>
      <c r="AY127">
        <v>58.3333333333333</v>
      </c>
      <c r="AZ127">
        <v>31.25</v>
      </c>
      <c r="BA127">
        <v>31.25</v>
      </c>
      <c r="BB127">
        <v>29</v>
      </c>
      <c r="BC127">
        <v>37.254901960784302</v>
      </c>
      <c r="BD127">
        <v>32.828282828282802</v>
      </c>
      <c r="BE127">
        <v>35.7843137254902</v>
      </c>
      <c r="BF127">
        <v>63.297872340425499</v>
      </c>
      <c r="BG127">
        <v>51.086956521739097</v>
      </c>
      <c r="BH127">
        <v>54.3010752688172</v>
      </c>
      <c r="BI127">
        <v>29.6875</v>
      </c>
      <c r="BJ127">
        <v>28.712871287128699</v>
      </c>
      <c r="BK127">
        <v>32.653061224489797</v>
      </c>
    </row>
    <row r="128" spans="1:63">
      <c r="A128" s="395">
        <v>44593</v>
      </c>
      <c r="B128">
        <v>80362.809599999993</v>
      </c>
      <c r="C128">
        <v>58858.105600000003</v>
      </c>
      <c r="D128">
        <v>161.292863747132</v>
      </c>
      <c r="E128">
        <v>119.458658339691</v>
      </c>
      <c r="F128">
        <v>86.120114266960002</v>
      </c>
      <c r="G128">
        <v>76.110492733006396</v>
      </c>
      <c r="H128">
        <v>195.59663018748901</v>
      </c>
      <c r="I128">
        <v>215.83604371022901</v>
      </c>
      <c r="J128">
        <v>163.20182457062501</v>
      </c>
      <c r="K128">
        <v>44.5205479452055</v>
      </c>
      <c r="L128">
        <v>52.727272727272698</v>
      </c>
      <c r="M128">
        <v>971.11204961631597</v>
      </c>
      <c r="N128">
        <v>107.845521262764</v>
      </c>
      <c r="O128">
        <v>14.7998162692015</v>
      </c>
      <c r="P128">
        <v>631.946193170181</v>
      </c>
      <c r="Q128">
        <v>216.520518914169</v>
      </c>
      <c r="R128">
        <v>58.695652173912997</v>
      </c>
      <c r="S128">
        <v>45.652173913043498</v>
      </c>
      <c r="T128">
        <v>50</v>
      </c>
      <c r="U128">
        <v>58.695652173912997</v>
      </c>
      <c r="V128">
        <v>52.173913043478301</v>
      </c>
      <c r="W128">
        <v>52.173913043478301</v>
      </c>
      <c r="X128">
        <v>45.454545454545503</v>
      </c>
      <c r="Y128">
        <v>47.826086956521699</v>
      </c>
      <c r="Z128">
        <v>52.5</v>
      </c>
      <c r="AA128">
        <v>33.3333333333333</v>
      </c>
      <c r="AB128">
        <v>25</v>
      </c>
      <c r="AC128">
        <v>31.818181818181799</v>
      </c>
      <c r="AD128">
        <v>45</v>
      </c>
      <c r="AE128">
        <v>40.476190476190503</v>
      </c>
      <c r="AF128">
        <v>47.619047619047599</v>
      </c>
      <c r="AG128">
        <v>27.272727272727298</v>
      </c>
      <c r="AH128">
        <v>34.7826086956522</v>
      </c>
      <c r="AI128">
        <v>27.7777777777778</v>
      </c>
      <c r="AJ128">
        <v>160.70910169687701</v>
      </c>
      <c r="AK128">
        <v>58.870967741935502</v>
      </c>
      <c r="AL128">
        <v>44.4444444444444</v>
      </c>
      <c r="AM128">
        <v>54.761904761904802</v>
      </c>
      <c r="AN128">
        <v>71.6666666666667</v>
      </c>
      <c r="AO128">
        <v>55.3719008264463</v>
      </c>
      <c r="AP128">
        <v>63.524590163934398</v>
      </c>
      <c r="AQ128">
        <v>47.101449275362299</v>
      </c>
      <c r="AR128">
        <v>53.252032520325201</v>
      </c>
      <c r="AS128">
        <v>49.509803921568597</v>
      </c>
      <c r="AT128">
        <v>60.638297872340402</v>
      </c>
      <c r="AU128">
        <v>47.169811320754697</v>
      </c>
      <c r="AV128">
        <v>51.923076923076898</v>
      </c>
      <c r="AW128">
        <v>57.954545454545503</v>
      </c>
      <c r="AX128">
        <v>51</v>
      </c>
      <c r="AY128">
        <v>51.020408163265301</v>
      </c>
      <c r="AZ128">
        <v>40</v>
      </c>
      <c r="BA128">
        <v>44</v>
      </c>
      <c r="BB128">
        <v>43.023255813953497</v>
      </c>
      <c r="BC128">
        <v>54</v>
      </c>
      <c r="BD128">
        <v>39.903846153846203</v>
      </c>
      <c r="BE128">
        <v>53.365384615384599</v>
      </c>
      <c r="BF128">
        <v>70.618556701030897</v>
      </c>
      <c r="BG128">
        <v>52.020202020201999</v>
      </c>
      <c r="BH128">
        <v>63</v>
      </c>
      <c r="BI128">
        <v>54.545454545454497</v>
      </c>
      <c r="BJ128">
        <v>49.4897959183673</v>
      </c>
      <c r="BK128">
        <v>49.438202247191001</v>
      </c>
    </row>
    <row r="129" spans="1:63">
      <c r="A129" s="395">
        <v>44958</v>
      </c>
      <c r="B129">
        <v>96728.669599999994</v>
      </c>
      <c r="C129">
        <v>63271.683199999999</v>
      </c>
      <c r="D129">
        <v>132.83636831387901</v>
      </c>
      <c r="E129">
        <v>109.520774517482</v>
      </c>
      <c r="F129">
        <v>70.926158493497994</v>
      </c>
      <c r="G129">
        <v>69.778785639152602</v>
      </c>
      <c r="H129">
        <v>216.58484391613399</v>
      </c>
      <c r="I129">
        <v>175.977936397202</v>
      </c>
      <c r="J129">
        <v>171.05722125707001</v>
      </c>
      <c r="K129">
        <v>41.485507246376798</v>
      </c>
      <c r="L129">
        <v>51.8867924528302</v>
      </c>
      <c r="M129">
        <v>973.59966663215903</v>
      </c>
      <c r="N129">
        <v>84.958111823595402</v>
      </c>
      <c r="O129">
        <v>10.874751584</v>
      </c>
      <c r="P129">
        <v>611.83350261651003</v>
      </c>
      <c r="Q129">
        <v>265.93330060805403</v>
      </c>
      <c r="R129">
        <v>50</v>
      </c>
      <c r="S129">
        <v>28.571428571428601</v>
      </c>
      <c r="T129">
        <v>33.3333333333333</v>
      </c>
      <c r="U129">
        <v>52.7777777777778</v>
      </c>
      <c r="V129">
        <v>40</v>
      </c>
      <c r="W129">
        <v>40</v>
      </c>
      <c r="X129">
        <v>34.210526315789501</v>
      </c>
      <c r="Y129">
        <v>35</v>
      </c>
      <c r="Z129">
        <v>44.4444444444444</v>
      </c>
      <c r="AA129">
        <v>36.842105263157897</v>
      </c>
      <c r="AB129">
        <v>39.473684210526301</v>
      </c>
      <c r="AC129">
        <v>34.210526315789501</v>
      </c>
      <c r="AD129">
        <v>50</v>
      </c>
      <c r="AE129">
        <v>47.058823529411796</v>
      </c>
      <c r="AF129">
        <v>50</v>
      </c>
      <c r="AG129">
        <v>30.5555555555556</v>
      </c>
      <c r="AH129">
        <v>36.842105263157897</v>
      </c>
      <c r="AI129">
        <v>30.5555555555556</v>
      </c>
      <c r="AJ129">
        <v>163.58704490946101</v>
      </c>
      <c r="AK129">
        <v>43.1034482758621</v>
      </c>
      <c r="AL129">
        <v>45.081967213114801</v>
      </c>
      <c r="AM129">
        <v>44.915254237288103</v>
      </c>
      <c r="AN129">
        <v>50.892857142857103</v>
      </c>
      <c r="AO129">
        <v>53.448275862069003</v>
      </c>
      <c r="AP129">
        <v>52.631578947368403</v>
      </c>
      <c r="AQ129">
        <v>40.476190476190503</v>
      </c>
      <c r="AR129">
        <v>40.350877192982502</v>
      </c>
      <c r="AS129">
        <v>42.452830188679201</v>
      </c>
      <c r="AT129">
        <v>45.714285714285701</v>
      </c>
      <c r="AU129">
        <v>37.837837837837803</v>
      </c>
      <c r="AV129">
        <v>44.4444444444444</v>
      </c>
      <c r="AW129">
        <v>56.451612903225801</v>
      </c>
      <c r="AX129">
        <v>51.5625</v>
      </c>
      <c r="AY129">
        <v>53.030303030303003</v>
      </c>
      <c r="AZ129">
        <v>38.8888888888889</v>
      </c>
      <c r="BA129">
        <v>47.2222222222222</v>
      </c>
      <c r="BB129">
        <v>50</v>
      </c>
      <c r="BC129">
        <v>58.974358974358999</v>
      </c>
      <c r="BD129">
        <v>47.0833333333333</v>
      </c>
      <c r="BE129">
        <v>51.652892561983499</v>
      </c>
      <c r="BF129">
        <v>65.677966101694906</v>
      </c>
      <c r="BG129">
        <v>53.3613445378151</v>
      </c>
      <c r="BH129">
        <v>56.611570247933898</v>
      </c>
      <c r="BI129">
        <v>31.9444444444444</v>
      </c>
      <c r="BJ129">
        <v>40.495867768594998</v>
      </c>
      <c r="BK129">
        <v>37.837837837837803</v>
      </c>
    </row>
    <row r="130" spans="1:63">
      <c r="A130" s="395">
        <v>45323</v>
      </c>
      <c r="B130">
        <v>101954.2672</v>
      </c>
      <c r="C130">
        <v>66643.373200000002</v>
      </c>
      <c r="D130">
        <v>130.464335109941</v>
      </c>
      <c r="E130">
        <v>106.864615126209</v>
      </c>
      <c r="F130">
        <v>69.659643870207205</v>
      </c>
      <c r="G130">
        <v>68.086471303322796</v>
      </c>
      <c r="H130">
        <v>195.303631724415</v>
      </c>
      <c r="I130">
        <v>202.89999805371599</v>
      </c>
      <c r="J130">
        <v>193.13222115388001</v>
      </c>
      <c r="K130">
        <v>47.177419354838698</v>
      </c>
      <c r="L130">
        <v>61.652542372881399</v>
      </c>
      <c r="M130">
        <v>1082.36967691069</v>
      </c>
      <c r="N130">
        <v>98.150752040500194</v>
      </c>
      <c r="O130">
        <v>11.4020600617</v>
      </c>
      <c r="P130">
        <v>700.72279110089596</v>
      </c>
      <c r="Q130">
        <v>272.094073707598</v>
      </c>
      <c r="R130">
        <v>52.7777777777778</v>
      </c>
      <c r="S130">
        <v>52.7777777777778</v>
      </c>
      <c r="T130">
        <v>50</v>
      </c>
      <c r="U130">
        <v>55.5555555555556</v>
      </c>
      <c r="V130">
        <v>55.5555555555556</v>
      </c>
      <c r="W130">
        <v>52.7777777777778</v>
      </c>
      <c r="X130">
        <v>29.411764705882401</v>
      </c>
      <c r="Y130">
        <v>33.3333333333333</v>
      </c>
      <c r="Z130">
        <v>50</v>
      </c>
      <c r="AA130">
        <v>33.3333333333333</v>
      </c>
      <c r="AB130">
        <v>26.315789473684202</v>
      </c>
      <c r="AC130">
        <v>34.210526315789501</v>
      </c>
      <c r="AD130">
        <v>50</v>
      </c>
      <c r="AE130">
        <v>46.875</v>
      </c>
      <c r="AF130">
        <v>53.125</v>
      </c>
      <c r="AG130">
        <v>38.235294117647101</v>
      </c>
      <c r="AH130">
        <v>33.3333333333333</v>
      </c>
      <c r="AI130">
        <v>32.352941176470601</v>
      </c>
      <c r="AJ130">
        <v>150.88470945068499</v>
      </c>
      <c r="AK130">
        <v>71.568627450980401</v>
      </c>
      <c r="AL130">
        <v>67.973856209150298</v>
      </c>
      <c r="AM130">
        <v>68.954248366013104</v>
      </c>
      <c r="AN130">
        <v>80.743243243243199</v>
      </c>
      <c r="AO130">
        <v>77.364864864864899</v>
      </c>
      <c r="AP130">
        <v>79.591836734693899</v>
      </c>
      <c r="AQ130">
        <v>50</v>
      </c>
      <c r="AR130">
        <v>53.618421052631597</v>
      </c>
      <c r="AS130">
        <v>53.191489361702097</v>
      </c>
      <c r="AT130">
        <v>60.465116279069797</v>
      </c>
      <c r="AU130">
        <v>48.8888888888889</v>
      </c>
      <c r="AV130">
        <v>53.409090909090899</v>
      </c>
      <c r="AW130">
        <v>66.6666666666667</v>
      </c>
      <c r="AX130">
        <v>60.975609756097597</v>
      </c>
      <c r="AY130">
        <v>63.75</v>
      </c>
      <c r="AZ130">
        <v>37.5</v>
      </c>
      <c r="BA130">
        <v>43.3333333333333</v>
      </c>
      <c r="BB130">
        <v>42.307692307692299</v>
      </c>
      <c r="BC130">
        <v>64.960629921259795</v>
      </c>
      <c r="BD130">
        <v>51.162790697674403</v>
      </c>
      <c r="BE130">
        <v>53.125</v>
      </c>
      <c r="BF130">
        <v>77.459016393442596</v>
      </c>
      <c r="BG130">
        <v>59.836065573770497</v>
      </c>
      <c r="BH130">
        <v>64.634146341463406</v>
      </c>
      <c r="BI130">
        <v>47.619047619047599</v>
      </c>
      <c r="BJ130">
        <v>57.142857142857103</v>
      </c>
      <c r="BK130">
        <v>52.5</v>
      </c>
    </row>
    <row r="131" spans="1:63">
      <c r="A131" s="395">
        <v>45689</v>
      </c>
      <c r="B131">
        <v>101038.21520000001</v>
      </c>
      <c r="C131">
        <v>70303.4764</v>
      </c>
      <c r="D131">
        <v>138.436970906456</v>
      </c>
      <c r="E131">
        <v>95.314277523141897</v>
      </c>
      <c r="F131">
        <v>73.916523498069296</v>
      </c>
      <c r="G131">
        <v>60.7274242621098</v>
      </c>
      <c r="H131">
        <v>253.95830698969201</v>
      </c>
      <c r="I131">
        <v>222.905529321675</v>
      </c>
      <c r="J131">
        <v>213.107641559157</v>
      </c>
      <c r="K131">
        <v>54.545454545454497</v>
      </c>
      <c r="L131">
        <v>60.658914728682198</v>
      </c>
      <c r="M131">
        <v>1182.9808646301899</v>
      </c>
      <c r="N131">
        <v>95.262346066399601</v>
      </c>
      <c r="O131">
        <v>17.0194564407001</v>
      </c>
      <c r="P131">
        <v>790.28508453349502</v>
      </c>
      <c r="Q131">
        <v>280.41397758959101</v>
      </c>
      <c r="R131">
        <v>58.3333333333333</v>
      </c>
      <c r="S131">
        <v>47.2222222222222</v>
      </c>
      <c r="T131">
        <v>47.2222222222222</v>
      </c>
      <c r="U131">
        <v>69.4444444444444</v>
      </c>
      <c r="V131">
        <v>58.3333333333333</v>
      </c>
      <c r="W131">
        <v>55.5555555555556</v>
      </c>
      <c r="X131">
        <v>61.764705882352899</v>
      </c>
      <c r="Y131">
        <v>58.3333333333333</v>
      </c>
      <c r="Z131">
        <v>50</v>
      </c>
      <c r="AA131">
        <v>42.5</v>
      </c>
      <c r="AB131">
        <v>42.857142857142897</v>
      </c>
      <c r="AC131">
        <v>42.5</v>
      </c>
      <c r="AD131">
        <v>58.823529411764703</v>
      </c>
      <c r="AE131">
        <v>50</v>
      </c>
      <c r="AF131">
        <v>58.823529411764703</v>
      </c>
      <c r="AG131">
        <v>41.6666666666667</v>
      </c>
      <c r="AH131">
        <v>37.5</v>
      </c>
      <c r="AI131">
        <v>32.352941176470601</v>
      </c>
      <c r="AJ131">
        <v>146.018174471142</v>
      </c>
      <c r="AK131">
        <v>82.8</v>
      </c>
      <c r="AL131">
        <v>66.6666666666667</v>
      </c>
      <c r="AM131">
        <v>70</v>
      </c>
      <c r="AN131">
        <v>84.8</v>
      </c>
      <c r="AO131">
        <v>81.746031746031704</v>
      </c>
      <c r="AP131">
        <v>81.349206349206398</v>
      </c>
      <c r="AQ131">
        <v>50</v>
      </c>
      <c r="AR131">
        <v>65.599999999999994</v>
      </c>
      <c r="AS131">
        <v>63.636363636363598</v>
      </c>
      <c r="AT131">
        <v>65.909090909090907</v>
      </c>
      <c r="AU131">
        <v>57.7777777777778</v>
      </c>
      <c r="AV131">
        <v>60.227272727272698</v>
      </c>
      <c r="AW131">
        <v>71.951219512195095</v>
      </c>
      <c r="AX131">
        <v>59.523809523809497</v>
      </c>
      <c r="AY131">
        <v>62.195121951219498</v>
      </c>
      <c r="AZ131">
        <v>58.3333333333333</v>
      </c>
      <c r="BA131">
        <v>51.136363636363598</v>
      </c>
      <c r="BB131">
        <v>51.5625</v>
      </c>
      <c r="BC131">
        <v>69.736842105263193</v>
      </c>
      <c r="BD131">
        <v>48.695652173912997</v>
      </c>
      <c r="BE131">
        <v>65.350877192982495</v>
      </c>
      <c r="BF131">
        <v>81.415929203539804</v>
      </c>
      <c r="BG131">
        <v>57.456140350877199</v>
      </c>
      <c r="BH131">
        <v>72.8070175438597</v>
      </c>
      <c r="BI131">
        <v>51.851851851851798</v>
      </c>
      <c r="BJ131">
        <v>46.363636363636402</v>
      </c>
      <c r="BK131">
        <v>54.605263157894697</v>
      </c>
    </row>
    <row r="132" spans="1:63">
      <c r="A132" s="395">
        <v>46054</v>
      </c>
      <c r="B132">
        <v>108504.1272</v>
      </c>
      <c r="C132">
        <v>75449.432799999995</v>
      </c>
      <c r="D132">
        <v>156.692556927373</v>
      </c>
      <c r="E132">
        <v>99.401695829273095</v>
      </c>
      <c r="F132">
        <v>83.663843482396203</v>
      </c>
      <c r="G132">
        <v>63.331634167104198</v>
      </c>
      <c r="H132">
        <v>310.87286784273101</v>
      </c>
      <c r="I132">
        <v>244.173038711429</v>
      </c>
      <c r="J132">
        <v>252.709635900178</v>
      </c>
      <c r="K132">
        <v>50.189393939393902</v>
      </c>
      <c r="L132">
        <v>59.727626459143998</v>
      </c>
      <c r="M132">
        <v>1473.5410857959901</v>
      </c>
      <c r="N132">
        <v>138.7746305265</v>
      </c>
      <c r="O132">
        <v>23.558564408399999</v>
      </c>
      <c r="P132">
        <v>953.47456163999698</v>
      </c>
      <c r="Q132">
        <v>357.73332922109603</v>
      </c>
      <c r="R132">
        <v>52.631578947368403</v>
      </c>
      <c r="S132">
        <v>47.368421052631597</v>
      </c>
      <c r="T132">
        <v>52.631578947368403</v>
      </c>
      <c r="U132">
        <v>61.1111111111111</v>
      </c>
      <c r="V132">
        <v>61.1111111111111</v>
      </c>
      <c r="W132">
        <v>66.6666666666667</v>
      </c>
      <c r="X132">
        <v>39.473684210526301</v>
      </c>
      <c r="Y132">
        <v>40</v>
      </c>
      <c r="Z132">
        <v>50</v>
      </c>
      <c r="AA132">
        <v>53.3333333333333</v>
      </c>
      <c r="AB132">
        <v>50</v>
      </c>
      <c r="AC132">
        <v>46.875</v>
      </c>
      <c r="AD132">
        <v>70</v>
      </c>
      <c r="AE132">
        <v>66.6666666666667</v>
      </c>
      <c r="AF132">
        <v>62.5</v>
      </c>
      <c r="AG132">
        <v>39.285714285714299</v>
      </c>
      <c r="AH132">
        <v>37.5</v>
      </c>
      <c r="AI132">
        <v>37.5</v>
      </c>
      <c r="AJ132">
        <v>126.432788563844</v>
      </c>
      <c r="AK132">
        <v>72.8</v>
      </c>
      <c r="AL132">
        <v>66</v>
      </c>
      <c r="AM132">
        <v>71.774193548387103</v>
      </c>
      <c r="AN132">
        <v>84.274193548387103</v>
      </c>
      <c r="AO132">
        <v>76.209677419354804</v>
      </c>
      <c r="AP132">
        <v>79.674796747967505</v>
      </c>
      <c r="AQ132">
        <v>68.75</v>
      </c>
      <c r="AR132">
        <v>64.227642276422799</v>
      </c>
      <c r="AS132">
        <v>70.3125</v>
      </c>
      <c r="AT132">
        <v>62.5</v>
      </c>
      <c r="AU132">
        <v>55.5555555555556</v>
      </c>
      <c r="AV132">
        <v>57.142857142857103</v>
      </c>
      <c r="AW132">
        <v>70</v>
      </c>
      <c r="AX132">
        <v>61.428571428571402</v>
      </c>
      <c r="AY132">
        <v>63.235294117647101</v>
      </c>
      <c r="AZ132">
        <v>61.1111111111111</v>
      </c>
      <c r="BA132">
        <v>47.142857142857103</v>
      </c>
      <c r="BB132">
        <v>51.851851851851798</v>
      </c>
      <c r="BC132">
        <v>60.162601626016198</v>
      </c>
      <c r="BD132">
        <v>43.032786885245898</v>
      </c>
      <c r="BE132">
        <v>57.786885245901601</v>
      </c>
      <c r="BF132">
        <v>66.25</v>
      </c>
      <c r="BG132">
        <v>60.924369747899199</v>
      </c>
      <c r="BH132">
        <v>68.067226890756302</v>
      </c>
      <c r="BI132">
        <v>41.071428571428598</v>
      </c>
      <c r="BJ132">
        <v>50.403225806451601</v>
      </c>
      <c r="BK132">
        <v>52.857142857142897</v>
      </c>
    </row>
    <row r="133" spans="1:63">
      <c r="A133" s="395">
        <v>36708</v>
      </c>
      <c r="B133">
        <v>0</v>
      </c>
      <c r="C133">
        <v>0</v>
      </c>
      <c r="D133">
        <v>58.0848898150089</v>
      </c>
      <c r="E133">
        <v>39.885354694262404</v>
      </c>
      <c r="F133">
        <v>31.013630930967199</v>
      </c>
      <c r="G133">
        <v>25.412088506626102</v>
      </c>
      <c r="H133">
        <v>49.6945426891102</v>
      </c>
      <c r="I133">
        <v>61.171612146532098</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c r="BH133">
        <v>0</v>
      </c>
      <c r="BI133">
        <v>0</v>
      </c>
      <c r="BJ133">
        <v>0</v>
      </c>
      <c r="BK133">
        <v>0</v>
      </c>
    </row>
    <row r="134" spans="1:63">
      <c r="A134" s="395">
        <v>37073</v>
      </c>
      <c r="B134">
        <v>4357.2295203209896</v>
      </c>
      <c r="C134">
        <v>3166.0474922291601</v>
      </c>
      <c r="D134">
        <v>52.160399201469303</v>
      </c>
      <c r="E134">
        <v>38.3998787522358</v>
      </c>
      <c r="F134">
        <v>27.8503303561107</v>
      </c>
      <c r="G134">
        <v>24.465649734735901</v>
      </c>
      <c r="H134">
        <v>61.092918551271801</v>
      </c>
      <c r="I134">
        <v>68.917090272499607</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row>
    <row r="135" spans="1:63">
      <c r="A135" s="395">
        <v>37438</v>
      </c>
      <c r="B135">
        <v>4331.8388507741502</v>
      </c>
      <c r="C135">
        <v>3739.4325726182201</v>
      </c>
      <c r="D135">
        <v>61.1741425070595</v>
      </c>
      <c r="E135">
        <v>42.060015016943503</v>
      </c>
      <c r="F135">
        <v>32.663095071277901</v>
      </c>
      <c r="G135">
        <v>26.797626156107501</v>
      </c>
      <c r="H135">
        <v>62.332959955123002</v>
      </c>
      <c r="I135">
        <v>75.217245593384803</v>
      </c>
      <c r="J135">
        <v>0</v>
      </c>
      <c r="K135">
        <v>56.231454005934701</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row>
    <row r="136" spans="1:63">
      <c r="A136" s="395">
        <v>37803</v>
      </c>
      <c r="B136">
        <v>5337.6152421592296</v>
      </c>
      <c r="C136">
        <v>4318.5066570516101</v>
      </c>
      <c r="D136">
        <v>65.500069047080103</v>
      </c>
      <c r="E136">
        <v>48.2931215487258</v>
      </c>
      <c r="F136">
        <v>34.972864265537602</v>
      </c>
      <c r="G136">
        <v>30.768914767455101</v>
      </c>
      <c r="H136">
        <v>74.060206676928999</v>
      </c>
      <c r="I136">
        <v>70.978153759137498</v>
      </c>
      <c r="J136">
        <v>0</v>
      </c>
      <c r="K136">
        <v>56.060606060606098</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row>
    <row r="137" spans="1:63">
      <c r="A137" s="395">
        <v>38169</v>
      </c>
      <c r="B137">
        <v>6311.8643999793703</v>
      </c>
      <c r="C137">
        <v>5037.5627329361396</v>
      </c>
      <c r="D137">
        <v>73.224304486655299</v>
      </c>
      <c r="E137">
        <v>53.776585591105203</v>
      </c>
      <c r="F137">
        <v>39.097113926849403</v>
      </c>
      <c r="G137">
        <v>34.262584928745902</v>
      </c>
      <c r="H137">
        <v>70.747449905034003</v>
      </c>
      <c r="I137">
        <v>70.312199041834802</v>
      </c>
      <c r="J137">
        <v>0</v>
      </c>
      <c r="K137">
        <v>57.346938775510203</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row>
    <row r="138" spans="1:63">
      <c r="A138" s="395">
        <v>38534</v>
      </c>
      <c r="B138">
        <v>7740.6551391256298</v>
      </c>
      <c r="C138">
        <v>6054.9931637990903</v>
      </c>
      <c r="D138">
        <v>87.478734612667495</v>
      </c>
      <c r="E138">
        <v>68.463104329049997</v>
      </c>
      <c r="F138">
        <v>46.7080715522725</v>
      </c>
      <c r="G138">
        <v>43.619781746568499</v>
      </c>
      <c r="H138">
        <v>74.795754288404893</v>
      </c>
      <c r="I138">
        <v>74.397049909049599</v>
      </c>
      <c r="J138">
        <v>0</v>
      </c>
      <c r="K138">
        <v>65.074626865671604</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row>
    <row r="139" spans="1:63">
      <c r="A139" s="395">
        <v>38899</v>
      </c>
      <c r="B139">
        <v>10078.615265317299</v>
      </c>
      <c r="C139">
        <v>7284.3858838596998</v>
      </c>
      <c r="D139">
        <v>100.760863180239</v>
      </c>
      <c r="E139">
        <v>75.153644710670207</v>
      </c>
      <c r="F139">
        <v>53.7998820848265</v>
      </c>
      <c r="G139">
        <v>47.882514412183902</v>
      </c>
      <c r="H139">
        <v>78.157020201171605</v>
      </c>
      <c r="I139">
        <v>84.566114808160506</v>
      </c>
      <c r="J139">
        <v>0</v>
      </c>
      <c r="K139">
        <v>67.34375</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row>
    <row r="140" spans="1:63">
      <c r="A140" s="395">
        <v>39264</v>
      </c>
      <c r="B140">
        <v>13688.060657817599</v>
      </c>
      <c r="C140">
        <v>8744.5836701657008</v>
      </c>
      <c r="D140">
        <v>102.824753940001</v>
      </c>
      <c r="E140">
        <v>102.081188932868</v>
      </c>
      <c r="F140">
        <v>54.901868272782799</v>
      </c>
      <c r="G140">
        <v>65.038815071558702</v>
      </c>
      <c r="H140">
        <v>107.699075793644</v>
      </c>
      <c r="I140">
        <v>108.454498163662</v>
      </c>
      <c r="J140">
        <v>113.26866599617099</v>
      </c>
      <c r="K140">
        <v>70.170454545454504</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row>
    <row r="141" spans="1:63">
      <c r="A141" s="395">
        <v>39630</v>
      </c>
      <c r="B141">
        <v>18362.145888843901</v>
      </c>
      <c r="C141">
        <v>10699.487476264299</v>
      </c>
      <c r="D141">
        <v>111.025219922538</v>
      </c>
      <c r="E141">
        <v>122.004819543815</v>
      </c>
      <c r="F141">
        <v>59.280394706324103</v>
      </c>
      <c r="G141">
        <v>77.732724110094793</v>
      </c>
      <c r="H141">
        <v>152.13358765004401</v>
      </c>
      <c r="I141">
        <v>131.217878515515</v>
      </c>
      <c r="J141">
        <v>151.106562890514</v>
      </c>
      <c r="K141">
        <v>67</v>
      </c>
      <c r="L141">
        <v>74.9174917491749</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row>
    <row r="142" spans="1:63">
      <c r="A142" s="395">
        <v>39995</v>
      </c>
      <c r="B142">
        <v>20135.900424116498</v>
      </c>
      <c r="C142">
        <v>13514.9013103416</v>
      </c>
      <c r="D142">
        <v>111.568217258704</v>
      </c>
      <c r="E142">
        <v>115.65625541515</v>
      </c>
      <c r="F142">
        <v>59.570320692823898</v>
      </c>
      <c r="G142">
        <v>73.687874195526405</v>
      </c>
      <c r="H142">
        <v>113.28683725787501</v>
      </c>
      <c r="I142">
        <v>109.856137726813</v>
      </c>
      <c r="J142">
        <v>110.46598495193</v>
      </c>
      <c r="K142">
        <v>53</v>
      </c>
      <c r="L142">
        <v>71.183206106870202</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0</v>
      </c>
      <c r="BK142">
        <v>0</v>
      </c>
    </row>
    <row r="143" spans="1:63">
      <c r="A143" s="395">
        <v>40360</v>
      </c>
      <c r="B143">
        <v>22347.409192196301</v>
      </c>
      <c r="C143">
        <v>16072.075652630399</v>
      </c>
      <c r="D143">
        <v>131.58097083097201</v>
      </c>
      <c r="E143">
        <v>145.38637353863101</v>
      </c>
      <c r="F143">
        <v>70.255856211259996</v>
      </c>
      <c r="G143">
        <v>92.629774019599594</v>
      </c>
      <c r="H143">
        <v>162.62176296314701</v>
      </c>
      <c r="I143">
        <v>140.072288171868</v>
      </c>
      <c r="J143">
        <v>144.094600106793</v>
      </c>
      <c r="K143">
        <v>71.061643835616394</v>
      </c>
      <c r="L143">
        <v>80.7291666666667</v>
      </c>
      <c r="M143">
        <v>0</v>
      </c>
      <c r="N143">
        <v>0</v>
      </c>
      <c r="O143">
        <v>0</v>
      </c>
      <c r="P143">
        <v>0</v>
      </c>
      <c r="Q143">
        <v>0</v>
      </c>
      <c r="R143">
        <v>53.571428571428598</v>
      </c>
      <c r="S143">
        <v>67.857142857142904</v>
      </c>
      <c r="T143">
        <v>71.428571428571402</v>
      </c>
      <c r="U143">
        <v>0</v>
      </c>
      <c r="V143">
        <v>85.714285714285694</v>
      </c>
      <c r="W143">
        <v>84.615384615384599</v>
      </c>
      <c r="X143">
        <v>45.8333333333333</v>
      </c>
      <c r="Y143">
        <v>53.571428571428598</v>
      </c>
      <c r="Z143">
        <v>50</v>
      </c>
      <c r="AA143">
        <v>73.809523809523796</v>
      </c>
      <c r="AB143">
        <v>73.809523809523796</v>
      </c>
      <c r="AC143">
        <v>76.190476190476204</v>
      </c>
      <c r="AD143">
        <v>0</v>
      </c>
      <c r="AE143">
        <v>83.3333333333333</v>
      </c>
      <c r="AF143">
        <v>85.714285714285694</v>
      </c>
      <c r="AG143">
        <v>65</v>
      </c>
      <c r="AH143">
        <v>61.904761904761898</v>
      </c>
      <c r="AI143">
        <v>68.421052631578902</v>
      </c>
      <c r="AJ143">
        <v>98.867516205104295</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c r="BH143">
        <v>0</v>
      </c>
      <c r="BI143">
        <v>0</v>
      </c>
      <c r="BJ143">
        <v>0</v>
      </c>
      <c r="BK143">
        <v>0</v>
      </c>
    </row>
    <row r="144" spans="1:63">
      <c r="A144" s="395">
        <v>40725</v>
      </c>
      <c r="B144">
        <v>29713.05070752</v>
      </c>
      <c r="C144">
        <v>20511.06143844</v>
      </c>
      <c r="D144">
        <v>131.21461118247501</v>
      </c>
      <c r="E144">
        <v>136.97338592202499</v>
      </c>
      <c r="F144">
        <v>70.060243497477003</v>
      </c>
      <c r="G144">
        <v>87.269621463426105</v>
      </c>
      <c r="H144">
        <v>170.55383399281999</v>
      </c>
      <c r="I144">
        <v>129.64224421266499</v>
      </c>
      <c r="J144">
        <v>182.98669060763601</v>
      </c>
      <c r="K144">
        <v>50.880281690140798</v>
      </c>
      <c r="L144">
        <v>57.017543859649102</v>
      </c>
      <c r="M144">
        <v>0</v>
      </c>
      <c r="N144">
        <v>0</v>
      </c>
      <c r="O144">
        <v>0</v>
      </c>
      <c r="P144">
        <v>0</v>
      </c>
      <c r="Q144">
        <v>0</v>
      </c>
      <c r="R144">
        <v>46.6666666666667</v>
      </c>
      <c r="S144">
        <v>43.3333333333333</v>
      </c>
      <c r="T144">
        <v>46.6666666666667</v>
      </c>
      <c r="U144">
        <v>0</v>
      </c>
      <c r="V144">
        <v>36.6666666666667</v>
      </c>
      <c r="W144">
        <v>36.6666666666667</v>
      </c>
      <c r="X144">
        <v>50</v>
      </c>
      <c r="Y144">
        <v>56.6666666666667</v>
      </c>
      <c r="Z144">
        <v>54.1666666666667</v>
      </c>
      <c r="AA144">
        <v>55.882352941176499</v>
      </c>
      <c r="AB144">
        <v>52.941176470588204</v>
      </c>
      <c r="AC144">
        <v>55.882352941176499</v>
      </c>
      <c r="AD144">
        <v>0</v>
      </c>
      <c r="AE144">
        <v>58.3333333333333</v>
      </c>
      <c r="AF144">
        <v>61.1111111111111</v>
      </c>
      <c r="AG144">
        <v>50</v>
      </c>
      <c r="AH144">
        <v>47.2222222222222</v>
      </c>
      <c r="AI144">
        <v>44.4444444444444</v>
      </c>
      <c r="AJ144">
        <v>99.763192696934297</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row>
    <row r="145" spans="1:63">
      <c r="A145" s="395">
        <v>41091</v>
      </c>
      <c r="B145">
        <v>35269.542908277799</v>
      </c>
      <c r="C145">
        <v>25761.419760000001</v>
      </c>
      <c r="D145">
        <v>132.16448667866399</v>
      </c>
      <c r="E145">
        <v>132.71248979288001</v>
      </c>
      <c r="F145">
        <v>70.567416501729795</v>
      </c>
      <c r="G145">
        <v>84.554883926769094</v>
      </c>
      <c r="H145">
        <v>244.52070801955199</v>
      </c>
      <c r="I145">
        <v>176.85496238925001</v>
      </c>
      <c r="J145">
        <v>229.43771261068801</v>
      </c>
      <c r="K145">
        <v>56.147540983606604</v>
      </c>
      <c r="L145">
        <v>62.4657534246575</v>
      </c>
      <c r="M145">
        <v>1195.1504698799999</v>
      </c>
      <c r="N145">
        <v>135.64686035</v>
      </c>
      <c r="O145">
        <v>10.3917117</v>
      </c>
      <c r="P145">
        <v>702.01281918999996</v>
      </c>
      <c r="Q145">
        <v>347.09907864000002</v>
      </c>
      <c r="R145">
        <v>56.521739130434803</v>
      </c>
      <c r="S145">
        <v>52.173913043478301</v>
      </c>
      <c r="T145">
        <v>47.826086956521699</v>
      </c>
      <c r="U145">
        <v>0</v>
      </c>
      <c r="V145">
        <v>65.2173913043478</v>
      </c>
      <c r="W145">
        <v>58.695652173912997</v>
      </c>
      <c r="X145">
        <v>59.523809523809497</v>
      </c>
      <c r="Y145">
        <v>47.826086956521699</v>
      </c>
      <c r="Z145">
        <v>54.545454545454497</v>
      </c>
      <c r="AA145">
        <v>73.214285714285694</v>
      </c>
      <c r="AB145">
        <v>66.071428571428598</v>
      </c>
      <c r="AC145">
        <v>73.214285714285694</v>
      </c>
      <c r="AD145">
        <v>0</v>
      </c>
      <c r="AE145">
        <v>73.214285714285694</v>
      </c>
      <c r="AF145">
        <v>81.481481481481495</v>
      </c>
      <c r="AG145">
        <v>66.6666666666667</v>
      </c>
      <c r="AH145">
        <v>62.068965517241402</v>
      </c>
      <c r="AI145">
        <v>59.615384615384599</v>
      </c>
      <c r="AJ145">
        <v>102.821391681226</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row>
    <row r="146" spans="1:63">
      <c r="A146" s="395">
        <v>41456</v>
      </c>
      <c r="B146">
        <v>39424.504119999998</v>
      </c>
      <c r="C146">
        <v>30799.88912</v>
      </c>
      <c r="D146">
        <v>127.359830496738</v>
      </c>
      <c r="E146">
        <v>156.95425696263601</v>
      </c>
      <c r="F146">
        <v>68.002036175606804</v>
      </c>
      <c r="G146">
        <v>100</v>
      </c>
      <c r="H146">
        <v>240.32488762939801</v>
      </c>
      <c r="I146">
        <v>165.42184923975199</v>
      </c>
      <c r="J146">
        <v>237.577102254739</v>
      </c>
      <c r="K146">
        <v>50.318471337579602</v>
      </c>
      <c r="L146">
        <v>53.6624203821656</v>
      </c>
      <c r="M146">
        <v>1232.96414628</v>
      </c>
      <c r="N146">
        <v>131.82211375</v>
      </c>
      <c r="O146">
        <v>14.23853409</v>
      </c>
      <c r="P146">
        <v>773.93491429999995</v>
      </c>
      <c r="Q146">
        <v>312.96858414000002</v>
      </c>
      <c r="R146">
        <v>45.238095238095198</v>
      </c>
      <c r="S146">
        <v>28.571428571428601</v>
      </c>
      <c r="T146">
        <v>26.1904761904762</v>
      </c>
      <c r="U146">
        <v>52.5</v>
      </c>
      <c r="V146">
        <v>35.714285714285701</v>
      </c>
      <c r="W146">
        <v>30.952380952380899</v>
      </c>
      <c r="X146">
        <v>42.105263157894697</v>
      </c>
      <c r="Y146">
        <v>40.476190476190503</v>
      </c>
      <c r="Z146">
        <v>44.7368421052632</v>
      </c>
      <c r="AA146">
        <v>52</v>
      </c>
      <c r="AB146">
        <v>50</v>
      </c>
      <c r="AC146">
        <v>55.5555555555556</v>
      </c>
      <c r="AD146">
        <v>63.461538461538503</v>
      </c>
      <c r="AE146">
        <v>51.785714285714299</v>
      </c>
      <c r="AF146">
        <v>53.571428571428598</v>
      </c>
      <c r="AG146">
        <v>51.923076923076898</v>
      </c>
      <c r="AH146">
        <v>48.275862068965502</v>
      </c>
      <c r="AI146">
        <v>53.846153846153797</v>
      </c>
      <c r="AJ146">
        <v>105.97710954742401</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row>
    <row r="147" spans="1:63">
      <c r="A147" s="395">
        <v>41821</v>
      </c>
      <c r="B147">
        <v>44134.520640000002</v>
      </c>
      <c r="C147">
        <v>34455.358440000004</v>
      </c>
      <c r="D147">
        <v>130.50623362864201</v>
      </c>
      <c r="E147">
        <v>129.055577868966</v>
      </c>
      <c r="F147">
        <v>69.682015010097203</v>
      </c>
      <c r="G147">
        <v>82.224961824188199</v>
      </c>
      <c r="H147">
        <v>228.541830088285</v>
      </c>
      <c r="I147">
        <v>159.04566726165899</v>
      </c>
      <c r="J147">
        <v>211.909540717667</v>
      </c>
      <c r="K147">
        <v>50.593471810089</v>
      </c>
      <c r="L147">
        <v>60.8108108108108</v>
      </c>
      <c r="M147">
        <v>1107.4093771600001</v>
      </c>
      <c r="N147">
        <v>126.21408307999999</v>
      </c>
      <c r="O147">
        <v>11.265303210000001</v>
      </c>
      <c r="P147">
        <v>762.89250646999994</v>
      </c>
      <c r="Q147">
        <v>207.03748440000001</v>
      </c>
      <c r="R147">
        <v>55.2631578947368</v>
      </c>
      <c r="S147">
        <v>52.631578947368403</v>
      </c>
      <c r="T147">
        <v>52.631578947368403</v>
      </c>
      <c r="U147">
        <v>60.526315789473699</v>
      </c>
      <c r="V147">
        <v>60.526315789473699</v>
      </c>
      <c r="W147">
        <v>52.631578947368403</v>
      </c>
      <c r="X147">
        <v>67.647058823529406</v>
      </c>
      <c r="Y147">
        <v>60.526315789473699</v>
      </c>
      <c r="Z147">
        <v>60</v>
      </c>
      <c r="AA147">
        <v>62.857142857142797</v>
      </c>
      <c r="AB147">
        <v>55.714285714285701</v>
      </c>
      <c r="AC147">
        <v>56.9444444444444</v>
      </c>
      <c r="AD147">
        <v>72.857142857142804</v>
      </c>
      <c r="AE147">
        <v>68.571428571428598</v>
      </c>
      <c r="AF147">
        <v>72.857142857142804</v>
      </c>
      <c r="AG147">
        <v>54.285714285714299</v>
      </c>
      <c r="AH147">
        <v>54.285714285714299</v>
      </c>
      <c r="AI147">
        <v>51.5625</v>
      </c>
      <c r="AJ147">
        <v>114.890281215958</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row>
    <row r="148" spans="1:63">
      <c r="A148" s="395">
        <v>42186</v>
      </c>
      <c r="B148">
        <v>50144.48416</v>
      </c>
      <c r="C148">
        <v>37362.202799999999</v>
      </c>
      <c r="D148">
        <v>126.853159487657</v>
      </c>
      <c r="E148">
        <v>127.983752644818</v>
      </c>
      <c r="F148">
        <v>67.731506133644103</v>
      </c>
      <c r="G148">
        <v>81.542071633829906</v>
      </c>
      <c r="H148">
        <v>230.20036116986</v>
      </c>
      <c r="I148">
        <v>174.64440968909801</v>
      </c>
      <c r="J148">
        <v>198.41694580882699</v>
      </c>
      <c r="K148">
        <v>46.719160104986898</v>
      </c>
      <c r="L148">
        <v>54.0575916230367</v>
      </c>
      <c r="M148">
        <v>1021.68637322</v>
      </c>
      <c r="N148">
        <v>119.17432700000001</v>
      </c>
      <c r="O148">
        <v>12.83399307</v>
      </c>
      <c r="P148">
        <v>640.88725779000004</v>
      </c>
      <c r="Q148">
        <v>248.79079536</v>
      </c>
      <c r="R148">
        <v>50</v>
      </c>
      <c r="S148">
        <v>42.307692307692299</v>
      </c>
      <c r="T148">
        <v>40.384615384615401</v>
      </c>
      <c r="U148">
        <v>57.692307692307701</v>
      </c>
      <c r="V148">
        <v>51.923076923076898</v>
      </c>
      <c r="W148">
        <v>50</v>
      </c>
      <c r="X148">
        <v>58.3333333333333</v>
      </c>
      <c r="Y148">
        <v>48</v>
      </c>
      <c r="Z148">
        <v>45.238095238095198</v>
      </c>
      <c r="AA148">
        <v>54.054054054054099</v>
      </c>
      <c r="AB148">
        <v>50</v>
      </c>
      <c r="AC148">
        <v>48.717948717948701</v>
      </c>
      <c r="AD148">
        <v>67.105263157894697</v>
      </c>
      <c r="AE148">
        <v>58.974358974358999</v>
      </c>
      <c r="AF148">
        <v>62.820512820512803</v>
      </c>
      <c r="AG148">
        <v>48.717948717948701</v>
      </c>
      <c r="AH148">
        <v>44.871794871794897</v>
      </c>
      <c r="AI148">
        <v>39.1891891891892</v>
      </c>
      <c r="AJ148">
        <v>127.05713658459599</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0</v>
      </c>
      <c r="BJ148">
        <v>0</v>
      </c>
      <c r="BK148">
        <v>0</v>
      </c>
    </row>
    <row r="149" spans="1:63">
      <c r="A149" s="395">
        <v>42552</v>
      </c>
      <c r="B149">
        <v>55570.083760000001</v>
      </c>
      <c r="C149">
        <v>40263.742639999997</v>
      </c>
      <c r="D149">
        <v>136.872174133177</v>
      </c>
      <c r="E149">
        <v>106.555415992603</v>
      </c>
      <c r="F149">
        <v>73.081021704694294</v>
      </c>
      <c r="G149">
        <v>67.889471782832601</v>
      </c>
      <c r="H149">
        <v>228.909188805344</v>
      </c>
      <c r="I149">
        <v>167.95884120600201</v>
      </c>
      <c r="J149">
        <v>167.90846208971999</v>
      </c>
      <c r="K149">
        <v>60.975609756097597</v>
      </c>
      <c r="L149">
        <v>74.587912087912102</v>
      </c>
      <c r="M149">
        <v>833.42269199999998</v>
      </c>
      <c r="N149">
        <v>83.028335999999996</v>
      </c>
      <c r="O149">
        <v>10.751479</v>
      </c>
      <c r="P149">
        <v>545.585599</v>
      </c>
      <c r="Q149">
        <v>194.057278</v>
      </c>
      <c r="R149">
        <v>47.727272727272698</v>
      </c>
      <c r="S149">
        <v>52.173913043478301</v>
      </c>
      <c r="T149">
        <v>56.521739130434803</v>
      </c>
      <c r="U149">
        <v>52.272727272727302</v>
      </c>
      <c r="V149">
        <v>65.2173913043478</v>
      </c>
      <c r="W149">
        <v>63.043478260869598</v>
      </c>
      <c r="X149">
        <v>45.454545454545503</v>
      </c>
      <c r="Y149">
        <v>52.173913043478301</v>
      </c>
      <c r="Z149">
        <v>47.368421052631597</v>
      </c>
      <c r="AA149">
        <v>58.75</v>
      </c>
      <c r="AB149">
        <v>57.317073170731703</v>
      </c>
      <c r="AC149">
        <v>59.756097560975597</v>
      </c>
      <c r="AD149">
        <v>74.358974358974393</v>
      </c>
      <c r="AE149">
        <v>79.487179487179503</v>
      </c>
      <c r="AF149">
        <v>78.75</v>
      </c>
      <c r="AG149">
        <v>46.25</v>
      </c>
      <c r="AH149">
        <v>42.5</v>
      </c>
      <c r="AI149">
        <v>40.2777777777778</v>
      </c>
      <c r="AJ149">
        <v>128.434374032123</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0</v>
      </c>
    </row>
    <row r="150" spans="1:63">
      <c r="A150" s="395">
        <v>42917</v>
      </c>
      <c r="B150">
        <v>59919.000679999997</v>
      </c>
      <c r="C150">
        <v>42155.87124</v>
      </c>
      <c r="D150">
        <v>132.35353179148501</v>
      </c>
      <c r="E150">
        <v>119.322494970492</v>
      </c>
      <c r="F150">
        <v>70.668354549077506</v>
      </c>
      <c r="G150">
        <v>76.023739196126201</v>
      </c>
      <c r="H150">
        <v>231.29799967181199</v>
      </c>
      <c r="I150">
        <v>182.501138234515</v>
      </c>
      <c r="J150">
        <v>197.089788946921</v>
      </c>
      <c r="K150">
        <v>54.796512603759801</v>
      </c>
      <c r="L150">
        <v>68.646865844726605</v>
      </c>
      <c r="M150">
        <v>1015.772777</v>
      </c>
      <c r="N150">
        <v>105.226737</v>
      </c>
      <c r="O150">
        <v>11.426470999999999</v>
      </c>
      <c r="P150">
        <v>643.23095499999999</v>
      </c>
      <c r="Q150">
        <v>255.88861399999999</v>
      </c>
      <c r="R150">
        <v>54.761904761904802</v>
      </c>
      <c r="S150">
        <v>47.619047619047599</v>
      </c>
      <c r="T150">
        <v>54.761904761904802</v>
      </c>
      <c r="U150">
        <v>52.631578947368403</v>
      </c>
      <c r="V150">
        <v>55.2631578947368</v>
      </c>
      <c r="W150">
        <v>57.894736842105303</v>
      </c>
      <c r="X150">
        <v>52.631578947368403</v>
      </c>
      <c r="Y150">
        <v>55</v>
      </c>
      <c r="Z150">
        <v>52.7777777777778</v>
      </c>
      <c r="AA150">
        <v>50</v>
      </c>
      <c r="AB150">
        <v>46.296296296296298</v>
      </c>
      <c r="AC150">
        <v>51.851851851851798</v>
      </c>
      <c r="AD150">
        <v>60.526315789473699</v>
      </c>
      <c r="AE150">
        <v>62.5</v>
      </c>
      <c r="AF150">
        <v>65</v>
      </c>
      <c r="AG150">
        <v>35.185185185185198</v>
      </c>
      <c r="AH150">
        <v>37.5</v>
      </c>
      <c r="AI150">
        <v>34.615384615384599</v>
      </c>
      <c r="AJ150">
        <v>126.92013247916501</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row>
    <row r="151" spans="1:63">
      <c r="A151" s="395">
        <v>43282</v>
      </c>
      <c r="B151">
        <v>67358.762799999997</v>
      </c>
      <c r="C151">
        <v>46157.140800000001</v>
      </c>
      <c r="D151">
        <v>129.730358364675</v>
      </c>
      <c r="E151">
        <v>121.431268466696</v>
      </c>
      <c r="F151">
        <v>69.267747045368495</v>
      </c>
      <c r="G151">
        <v>77.367298483407197</v>
      </c>
      <c r="H151">
        <v>221.388703430063</v>
      </c>
      <c r="I151">
        <v>203.656674070473</v>
      </c>
      <c r="J151">
        <v>184.443141523615</v>
      </c>
      <c r="K151">
        <v>58.966564178466797</v>
      </c>
      <c r="L151">
        <v>68.600685119628906</v>
      </c>
      <c r="M151">
        <v>998.29176836700503</v>
      </c>
      <c r="N151">
        <v>111.64091052089999</v>
      </c>
      <c r="O151">
        <v>17.056761467000001</v>
      </c>
      <c r="P151">
        <v>618.90612012819804</v>
      </c>
      <c r="Q151">
        <v>250.68797625090701</v>
      </c>
      <c r="R151">
        <v>44.4444444444444</v>
      </c>
      <c r="S151">
        <v>55.5555555555556</v>
      </c>
      <c r="T151">
        <v>52.7777777777778</v>
      </c>
      <c r="U151">
        <v>50</v>
      </c>
      <c r="V151">
        <v>62.5</v>
      </c>
      <c r="W151">
        <v>56.25</v>
      </c>
      <c r="X151">
        <v>50</v>
      </c>
      <c r="Y151">
        <v>47.2222222222222</v>
      </c>
      <c r="Z151">
        <v>50</v>
      </c>
      <c r="AA151">
        <v>50</v>
      </c>
      <c r="AB151">
        <v>48.275862068965502</v>
      </c>
      <c r="AC151">
        <v>50</v>
      </c>
      <c r="AD151">
        <v>60</v>
      </c>
      <c r="AE151">
        <v>55.769230769230802</v>
      </c>
      <c r="AF151">
        <v>59.615384615384599</v>
      </c>
      <c r="AG151">
        <v>48.076923076923102</v>
      </c>
      <c r="AH151">
        <v>48.275862068965502</v>
      </c>
      <c r="AI151">
        <v>44</v>
      </c>
      <c r="AJ151">
        <v>138.093822145009</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row>
    <row r="152" spans="1:63">
      <c r="A152" s="395">
        <v>43647</v>
      </c>
      <c r="B152">
        <v>76466.246799999994</v>
      </c>
      <c r="C152">
        <v>50342.516799999998</v>
      </c>
      <c r="D152">
        <v>142.31797800696</v>
      </c>
      <c r="E152">
        <v>123.248010113391</v>
      </c>
      <c r="F152">
        <v>75.988734054702107</v>
      </c>
      <c r="G152">
        <v>78.5247960128481</v>
      </c>
      <c r="H152">
        <v>220.038103921643</v>
      </c>
      <c r="I152">
        <v>206.43829673305001</v>
      </c>
      <c r="J152">
        <v>202.138305758711</v>
      </c>
      <c r="K152">
        <v>49.107143402099602</v>
      </c>
      <c r="L152">
        <v>57.911392211914098</v>
      </c>
      <c r="M152">
        <v>1092.7183112682801</v>
      </c>
      <c r="N152">
        <v>125.36339926754</v>
      </c>
      <c r="O152">
        <v>16.711759965499301</v>
      </c>
      <c r="P152">
        <v>685.05990168326298</v>
      </c>
      <c r="Q152">
        <v>265.58325035197902</v>
      </c>
      <c r="R152">
        <v>52.5</v>
      </c>
      <c r="S152">
        <v>50</v>
      </c>
      <c r="T152">
        <v>47.5</v>
      </c>
      <c r="U152">
        <v>55.5555555555556</v>
      </c>
      <c r="V152">
        <v>61.1111111111111</v>
      </c>
      <c r="W152">
        <v>66.6666666666667</v>
      </c>
      <c r="X152">
        <v>52.7777777777778</v>
      </c>
      <c r="Y152">
        <v>55</v>
      </c>
      <c r="Z152">
        <v>47.2222222222222</v>
      </c>
      <c r="AA152">
        <v>41.071428571428598</v>
      </c>
      <c r="AB152">
        <v>39.285714285714299</v>
      </c>
      <c r="AC152">
        <v>39.285714285714299</v>
      </c>
      <c r="AD152">
        <v>51.923076923076898</v>
      </c>
      <c r="AE152">
        <v>46.153846153846203</v>
      </c>
      <c r="AF152">
        <v>48.076923076923102</v>
      </c>
      <c r="AG152">
        <v>41.6666666666667</v>
      </c>
      <c r="AH152">
        <v>40.740740740740698</v>
      </c>
      <c r="AI152">
        <v>36.956521739130402</v>
      </c>
      <c r="AJ152">
        <v>140.74532839438399</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c r="BJ152">
        <v>0</v>
      </c>
      <c r="BK152">
        <v>0</v>
      </c>
    </row>
    <row r="153" spans="1:63">
      <c r="A153" s="395">
        <v>44013</v>
      </c>
      <c r="B153">
        <v>76037.055200000003</v>
      </c>
      <c r="C153">
        <v>52359.89</v>
      </c>
      <c r="D153">
        <v>126.581822673435</v>
      </c>
      <c r="E153">
        <v>64.998522057179699</v>
      </c>
      <c r="F153">
        <v>67.586629560045395</v>
      </c>
      <c r="G153">
        <v>41.412398309561702</v>
      </c>
      <c r="H153">
        <v>163.338912599802</v>
      </c>
      <c r="I153">
        <v>196.603703985945</v>
      </c>
      <c r="J153">
        <v>156.26258312597801</v>
      </c>
      <c r="K153">
        <v>34.790210723877003</v>
      </c>
      <c r="L153">
        <v>53.518520355224602</v>
      </c>
      <c r="M153">
        <v>799.45001407199697</v>
      </c>
      <c r="N153">
        <v>58.598468537796698</v>
      </c>
      <c r="O153">
        <v>18.290318535002999</v>
      </c>
      <c r="P153">
        <v>565.76704659236702</v>
      </c>
      <c r="Q153">
        <v>156.794180406831</v>
      </c>
      <c r="R153">
        <v>60</v>
      </c>
      <c r="S153">
        <v>50</v>
      </c>
      <c r="T153">
        <v>65</v>
      </c>
      <c r="U153">
        <v>70.588235294117595</v>
      </c>
      <c r="V153">
        <v>66.6666666666667</v>
      </c>
      <c r="W153">
        <v>72.2222222222222</v>
      </c>
      <c r="X153">
        <v>60.526315789473699</v>
      </c>
      <c r="Y153">
        <v>59.523809523809497</v>
      </c>
      <c r="Z153">
        <v>50</v>
      </c>
      <c r="AA153">
        <v>23.913043478260899</v>
      </c>
      <c r="AB153">
        <v>22.9166666666667</v>
      </c>
      <c r="AC153">
        <v>20.8333333333333</v>
      </c>
      <c r="AD153">
        <v>50</v>
      </c>
      <c r="AE153">
        <v>45.8333333333333</v>
      </c>
      <c r="AF153">
        <v>45.8333333333333</v>
      </c>
      <c r="AG153">
        <v>28.260869565217401</v>
      </c>
      <c r="AH153">
        <v>29.1666666666667</v>
      </c>
      <c r="AI153">
        <v>30.952380952380899</v>
      </c>
      <c r="AJ153">
        <v>147.16096004184499</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c r="BH153">
        <v>0</v>
      </c>
      <c r="BI153">
        <v>0</v>
      </c>
      <c r="BJ153">
        <v>0</v>
      </c>
      <c r="BK153">
        <v>0</v>
      </c>
    </row>
    <row r="154" spans="1:63">
      <c r="A154" s="395">
        <v>44378</v>
      </c>
      <c r="B154">
        <v>72767.254400000005</v>
      </c>
      <c r="C154">
        <v>56541.129200000003</v>
      </c>
      <c r="D154">
        <v>165.375084093135</v>
      </c>
      <c r="E154">
        <v>122.93934904815301</v>
      </c>
      <c r="F154">
        <v>88.299759878633196</v>
      </c>
      <c r="G154">
        <v>78.3281393109459</v>
      </c>
      <c r="H154">
        <v>225.77623463601299</v>
      </c>
      <c r="I154">
        <v>205.58744640701701</v>
      </c>
      <c r="J154">
        <v>215.577610913629</v>
      </c>
      <c r="K154">
        <v>42.932862190812699</v>
      </c>
      <c r="L154">
        <v>47.962962962962997</v>
      </c>
      <c r="M154">
        <v>1213.5954571797599</v>
      </c>
      <c r="N154">
        <v>114.44787300110001</v>
      </c>
      <c r="O154">
        <v>15.4824094273</v>
      </c>
      <c r="P154">
        <v>768.77481711343501</v>
      </c>
      <c r="Q154">
        <v>314.890357637921</v>
      </c>
      <c r="R154">
        <v>50</v>
      </c>
      <c r="S154">
        <v>37.5</v>
      </c>
      <c r="T154">
        <v>35</v>
      </c>
      <c r="U154">
        <v>52.5</v>
      </c>
      <c r="V154">
        <v>32.5</v>
      </c>
      <c r="W154">
        <v>30</v>
      </c>
      <c r="X154">
        <v>50</v>
      </c>
      <c r="Y154">
        <v>50</v>
      </c>
      <c r="Z154">
        <v>50</v>
      </c>
      <c r="AA154">
        <v>34</v>
      </c>
      <c r="AB154">
        <v>30.769230769230798</v>
      </c>
      <c r="AC154">
        <v>32.692307692307701</v>
      </c>
      <c r="AD154">
        <v>47.826086956521699</v>
      </c>
      <c r="AE154">
        <v>39.5833333333333</v>
      </c>
      <c r="AF154">
        <v>47.9166666666667</v>
      </c>
      <c r="AG154">
        <v>34</v>
      </c>
      <c r="AH154">
        <v>32.692307692307701</v>
      </c>
      <c r="AI154">
        <v>33.3333333333333</v>
      </c>
      <c r="AJ154">
        <v>149.284356552303</v>
      </c>
      <c r="AK154">
        <v>54.375</v>
      </c>
      <c r="AL154">
        <v>33.950617283950599</v>
      </c>
      <c r="AM154">
        <v>43.292682926829301</v>
      </c>
      <c r="AN154">
        <v>56.410256410256402</v>
      </c>
      <c r="AO154">
        <v>38.6075949367089</v>
      </c>
      <c r="AP154">
        <v>48.75</v>
      </c>
      <c r="AQ154">
        <v>50</v>
      </c>
      <c r="AR154">
        <v>47.5</v>
      </c>
      <c r="AS154">
        <v>45</v>
      </c>
      <c r="AT154">
        <v>41.25</v>
      </c>
      <c r="AU154">
        <v>39.534883720930203</v>
      </c>
      <c r="AV154">
        <v>48.780487804878</v>
      </c>
      <c r="AW154">
        <v>54.1666666666667</v>
      </c>
      <c r="AX154">
        <v>48.717948717948701</v>
      </c>
      <c r="AY154">
        <v>55.405405405405403</v>
      </c>
      <c r="AZ154">
        <v>53.846153846153797</v>
      </c>
      <c r="BA154">
        <v>50</v>
      </c>
      <c r="BB154">
        <v>58.571428571428598</v>
      </c>
      <c r="BC154">
        <v>48.192771084337402</v>
      </c>
      <c r="BD154">
        <v>37.804878048780502</v>
      </c>
      <c r="BE154">
        <v>50</v>
      </c>
      <c r="BF154">
        <v>61.3924050632911</v>
      </c>
      <c r="BG154">
        <v>50.6410256410256</v>
      </c>
      <c r="BH154">
        <v>58.227848101265799</v>
      </c>
      <c r="BI154">
        <v>45.161290322580598</v>
      </c>
      <c r="BJ154">
        <v>49.390243902439003</v>
      </c>
      <c r="BK154">
        <v>45.890410958904098</v>
      </c>
    </row>
    <row r="155" spans="1:63">
      <c r="A155" s="395">
        <v>44743</v>
      </c>
      <c r="B155">
        <v>89054.733200000002</v>
      </c>
      <c r="C155">
        <v>61425.0164</v>
      </c>
      <c r="D155">
        <v>168.59650313576699</v>
      </c>
      <c r="E155">
        <v>122.449532937505</v>
      </c>
      <c r="F155">
        <v>90.019792430651194</v>
      </c>
      <c r="G155">
        <v>78.016063601674105</v>
      </c>
      <c r="H155">
        <v>243.43853430161201</v>
      </c>
      <c r="I155">
        <v>233.54076528170401</v>
      </c>
      <c r="J155">
        <v>200.39640895913101</v>
      </c>
      <c r="K155">
        <v>34.285714285714299</v>
      </c>
      <c r="L155">
        <v>42.9924242424242</v>
      </c>
      <c r="M155">
        <v>1164.02340674894</v>
      </c>
      <c r="N155">
        <v>114.192306901987</v>
      </c>
      <c r="O155">
        <v>19.223390527006</v>
      </c>
      <c r="P155">
        <v>721.21578758410499</v>
      </c>
      <c r="Q155">
        <v>309.39192173584502</v>
      </c>
      <c r="R155">
        <v>45.8333333333333</v>
      </c>
      <c r="S155">
        <v>29.1666666666667</v>
      </c>
      <c r="T155">
        <v>39.5833333333333</v>
      </c>
      <c r="U155">
        <v>47.9166666666667</v>
      </c>
      <c r="V155">
        <v>39.5833333333333</v>
      </c>
      <c r="W155">
        <v>43.478260869565197</v>
      </c>
      <c r="X155">
        <v>47.727272727272698</v>
      </c>
      <c r="Y155">
        <v>45.8333333333333</v>
      </c>
      <c r="Z155">
        <v>45.454545454545503</v>
      </c>
      <c r="AA155">
        <v>39.473684210526301</v>
      </c>
      <c r="AB155">
        <v>30</v>
      </c>
      <c r="AC155">
        <v>35</v>
      </c>
      <c r="AD155">
        <v>41.176470588235297</v>
      </c>
      <c r="AE155">
        <v>36.1111111111111</v>
      </c>
      <c r="AF155">
        <v>33.3333333333333</v>
      </c>
      <c r="AG155">
        <v>44.4444444444444</v>
      </c>
      <c r="AH155">
        <v>47.5</v>
      </c>
      <c r="AI155">
        <v>44.117647058823501</v>
      </c>
      <c r="AJ155">
        <v>156.70167450200299</v>
      </c>
      <c r="AK155">
        <v>51.123595505617999</v>
      </c>
      <c r="AL155">
        <v>31.868131868131901</v>
      </c>
      <c r="AM155">
        <v>41.304347826087003</v>
      </c>
      <c r="AN155">
        <v>52.531645569620302</v>
      </c>
      <c r="AO155">
        <v>40.123456790123498</v>
      </c>
      <c r="AP155">
        <v>46.296296296296298</v>
      </c>
      <c r="AQ155">
        <v>50</v>
      </c>
      <c r="AR155">
        <v>41.758241758241802</v>
      </c>
      <c r="AS155">
        <v>45.121951219512198</v>
      </c>
      <c r="AT155">
        <v>53.75</v>
      </c>
      <c r="AU155">
        <v>34.090909090909101</v>
      </c>
      <c r="AV155">
        <v>35.227272727272698</v>
      </c>
      <c r="AW155">
        <v>50</v>
      </c>
      <c r="AX155">
        <v>42.307692307692299</v>
      </c>
      <c r="AY155">
        <v>42.307692307692299</v>
      </c>
      <c r="AZ155">
        <v>59.090909090909101</v>
      </c>
      <c r="BA155">
        <v>54.4444444444444</v>
      </c>
      <c r="BB155">
        <v>55.405405405405403</v>
      </c>
      <c r="BC155">
        <v>57.446808510638299</v>
      </c>
      <c r="BD155">
        <v>34.020618556701002</v>
      </c>
      <c r="BE155">
        <v>41.752577319587601</v>
      </c>
      <c r="BF155">
        <v>68.6813186813187</v>
      </c>
      <c r="BG155">
        <v>46.276595744680797</v>
      </c>
      <c r="BH155">
        <v>56.914893617021299</v>
      </c>
      <c r="BI155">
        <v>55.769230769230802</v>
      </c>
      <c r="BJ155">
        <v>51.0309278350515</v>
      </c>
      <c r="BK155">
        <v>48.809523809523803</v>
      </c>
    </row>
    <row r="156" spans="1:63">
      <c r="A156" s="395">
        <v>45108</v>
      </c>
      <c r="B156">
        <v>101219.63</v>
      </c>
      <c r="C156">
        <v>64533.647199999999</v>
      </c>
      <c r="D156">
        <v>157.875500135007</v>
      </c>
      <c r="E156">
        <v>99.405118732655097</v>
      </c>
      <c r="F156">
        <v>84.295459797253201</v>
      </c>
      <c r="G156">
        <v>63.333814995740703</v>
      </c>
      <c r="H156">
        <v>218.83673465536901</v>
      </c>
      <c r="I156">
        <v>187.34422138452001</v>
      </c>
      <c r="J156">
        <v>201.17218723293499</v>
      </c>
      <c r="K156">
        <v>44.485294117647101</v>
      </c>
      <c r="L156">
        <v>53.937007874015698</v>
      </c>
      <c r="M156">
        <v>1111.4387868331</v>
      </c>
      <c r="N156">
        <v>89.8634671336861</v>
      </c>
      <c r="O156">
        <v>13.474644788899999</v>
      </c>
      <c r="P156">
        <v>703.88318878077803</v>
      </c>
      <c r="Q156">
        <v>304.21748612973602</v>
      </c>
      <c r="R156">
        <v>50</v>
      </c>
      <c r="S156">
        <v>42.5</v>
      </c>
      <c r="T156">
        <v>45</v>
      </c>
      <c r="U156">
        <v>55.5555555555556</v>
      </c>
      <c r="V156">
        <v>50</v>
      </c>
      <c r="W156">
        <v>47.368421052631597</v>
      </c>
      <c r="X156">
        <v>44.4444444444444</v>
      </c>
      <c r="Y156">
        <v>52.631578947368403</v>
      </c>
      <c r="Z156">
        <v>56.6666666666667</v>
      </c>
      <c r="AA156">
        <v>50</v>
      </c>
      <c r="AB156">
        <v>42.5</v>
      </c>
      <c r="AC156">
        <v>40</v>
      </c>
      <c r="AD156">
        <v>67.857142857142904</v>
      </c>
      <c r="AE156">
        <v>50</v>
      </c>
      <c r="AF156">
        <v>56.6666666666667</v>
      </c>
      <c r="AG156">
        <v>42.5</v>
      </c>
      <c r="AH156">
        <v>42.5</v>
      </c>
      <c r="AI156">
        <v>44.7368421052632</v>
      </c>
      <c r="AJ156">
        <v>152.50156353876</v>
      </c>
      <c r="AK156">
        <v>65.359477124183002</v>
      </c>
      <c r="AL156">
        <v>56.578947368420998</v>
      </c>
      <c r="AM156">
        <v>60.9677419354839</v>
      </c>
      <c r="AN156">
        <v>69.594594594594597</v>
      </c>
      <c r="AO156">
        <v>59.375</v>
      </c>
      <c r="AP156">
        <v>69.463087248322196</v>
      </c>
      <c r="AQ156">
        <v>51.3888888888889</v>
      </c>
      <c r="AR156">
        <v>55.769230769230802</v>
      </c>
      <c r="AS156">
        <v>55.109489051094897</v>
      </c>
      <c r="AT156">
        <v>52.205882352941202</v>
      </c>
      <c r="AU156">
        <v>48.571428571428598</v>
      </c>
      <c r="AV156">
        <v>52.816901408450697</v>
      </c>
      <c r="AW156">
        <v>66.6666666666667</v>
      </c>
      <c r="AX156">
        <v>57.857142857142797</v>
      </c>
      <c r="AY156">
        <v>63.571428571428598</v>
      </c>
      <c r="AZ156">
        <v>41.6666666666667</v>
      </c>
      <c r="BA156">
        <v>51.449275362318801</v>
      </c>
      <c r="BB156">
        <v>48.305084745762699</v>
      </c>
      <c r="BC156">
        <v>56.410256410256402</v>
      </c>
      <c r="BD156">
        <v>44.117647058823501</v>
      </c>
      <c r="BE156">
        <v>50.8333333333333</v>
      </c>
      <c r="BF156">
        <v>66.964285714285694</v>
      </c>
      <c r="BG156">
        <v>53.947368421052602</v>
      </c>
      <c r="BH156">
        <v>63.043478260869598</v>
      </c>
      <c r="BI156">
        <v>56.097560975609802</v>
      </c>
      <c r="BJ156">
        <v>47.457627118644098</v>
      </c>
      <c r="BK156">
        <v>42.990654205607498</v>
      </c>
    </row>
    <row r="157" spans="1:63">
      <c r="A157" s="395">
        <v>45474</v>
      </c>
      <c r="B157">
        <v>99284.543600000005</v>
      </c>
      <c r="C157">
        <v>67958.914000000004</v>
      </c>
      <c r="D157">
        <v>149.310890956008</v>
      </c>
      <c r="E157">
        <v>87.959209450101795</v>
      </c>
      <c r="F157">
        <v>79.7225040941196</v>
      </c>
      <c r="G157">
        <v>56.041302193569202</v>
      </c>
      <c r="H157">
        <v>232.71298381375701</v>
      </c>
      <c r="I157">
        <v>236.99353217605201</v>
      </c>
      <c r="J157">
        <v>226.25994082750799</v>
      </c>
      <c r="K157">
        <v>51.136363636363598</v>
      </c>
      <c r="L157">
        <v>58.634538152610403</v>
      </c>
      <c r="M157">
        <v>1264.7084859496899</v>
      </c>
      <c r="N157">
        <v>110.699873792299</v>
      </c>
      <c r="O157">
        <v>13.872758854000001</v>
      </c>
      <c r="P157">
        <v>832.33993686319002</v>
      </c>
      <c r="Q157">
        <v>307.79591644020002</v>
      </c>
      <c r="R157">
        <v>55</v>
      </c>
      <c r="S157">
        <v>50</v>
      </c>
      <c r="T157">
        <v>52.380952380952401</v>
      </c>
      <c r="U157">
        <v>61.764705882352899</v>
      </c>
      <c r="V157">
        <v>55.882352941176499</v>
      </c>
      <c r="W157">
        <v>58.3333333333333</v>
      </c>
      <c r="X157">
        <v>60.526315789473699</v>
      </c>
      <c r="Y157">
        <v>61.904761904761898</v>
      </c>
      <c r="Z157">
        <v>58.823529411764703</v>
      </c>
      <c r="AA157">
        <v>38.8888888888889</v>
      </c>
      <c r="AB157">
        <v>38.8888888888889</v>
      </c>
      <c r="AC157">
        <v>39.473684210526301</v>
      </c>
      <c r="AD157">
        <v>50</v>
      </c>
      <c r="AE157">
        <v>50</v>
      </c>
      <c r="AF157">
        <v>50</v>
      </c>
      <c r="AG157">
        <v>36.6666666666667</v>
      </c>
      <c r="AH157">
        <v>35.294117647058798</v>
      </c>
      <c r="AI157">
        <v>35.294117647058798</v>
      </c>
      <c r="AJ157">
        <v>145.65966710848099</v>
      </c>
      <c r="AK157">
        <v>67.253521126760603</v>
      </c>
      <c r="AL157">
        <v>60.992907801418397</v>
      </c>
      <c r="AM157">
        <v>63.475177304964497</v>
      </c>
      <c r="AN157">
        <v>81.690140845070403</v>
      </c>
      <c r="AO157">
        <v>76.408450704225302</v>
      </c>
      <c r="AP157">
        <v>78.521126760563405</v>
      </c>
      <c r="AQ157">
        <v>71.052631578947398</v>
      </c>
      <c r="AR157">
        <v>61.619718309859202</v>
      </c>
      <c r="AS157">
        <v>62.142857142857203</v>
      </c>
      <c r="AT157">
        <v>54.629629629629598</v>
      </c>
      <c r="AU157">
        <v>51.8867924528302</v>
      </c>
      <c r="AV157">
        <v>55.660377358490599</v>
      </c>
      <c r="AW157">
        <v>69</v>
      </c>
      <c r="AX157">
        <v>56.730769230769198</v>
      </c>
      <c r="AY157">
        <v>64.705882352941202</v>
      </c>
      <c r="AZ157">
        <v>50</v>
      </c>
      <c r="BA157">
        <v>60</v>
      </c>
      <c r="BB157">
        <v>62.2222222222222</v>
      </c>
      <c r="BC157">
        <v>63.761467889908303</v>
      </c>
      <c r="BD157">
        <v>48.181818181818201</v>
      </c>
      <c r="BE157">
        <v>60.091743119266098</v>
      </c>
      <c r="BF157">
        <v>70.754716981132106</v>
      </c>
      <c r="BG157">
        <v>58.018867924528301</v>
      </c>
      <c r="BH157">
        <v>65.094339622641499</v>
      </c>
      <c r="BI157">
        <v>46.774193548387103</v>
      </c>
      <c r="BJ157">
        <v>60.8108108108108</v>
      </c>
      <c r="BK157">
        <v>60.891089108910897</v>
      </c>
    </row>
    <row r="158" spans="1:63">
      <c r="A158" s="395">
        <v>45839</v>
      </c>
      <c r="B158">
        <v>103876.416</v>
      </c>
      <c r="C158">
        <v>72273.496799999994</v>
      </c>
      <c r="D158">
        <v>160.88792836280101</v>
      </c>
      <c r="E158">
        <v>98.218474662151493</v>
      </c>
      <c r="F158">
        <v>85.903904567664298</v>
      </c>
      <c r="G158">
        <v>62.5777704682028</v>
      </c>
      <c r="H158">
        <v>307.45368531178798</v>
      </c>
      <c r="I158">
        <v>284.78496032279099</v>
      </c>
      <c r="J158">
        <v>261.84965130399002</v>
      </c>
      <c r="K158">
        <v>54.545454545454497</v>
      </c>
      <c r="L158">
        <v>58.305647840531599</v>
      </c>
      <c r="M158">
        <v>1499.05034022582</v>
      </c>
      <c r="N158">
        <v>155.885987570401</v>
      </c>
      <c r="O158">
        <v>31.3603770130001</v>
      </c>
      <c r="P158">
        <v>861.17762597329602</v>
      </c>
      <c r="Q158">
        <v>450.626349669121</v>
      </c>
      <c r="R158">
        <v>60</v>
      </c>
      <c r="S158">
        <v>47.619047619047599</v>
      </c>
      <c r="T158">
        <v>50</v>
      </c>
      <c r="U158">
        <v>64.285714285714306</v>
      </c>
      <c r="V158">
        <v>47.727272727272698</v>
      </c>
      <c r="W158">
        <v>52.380952380952401</v>
      </c>
      <c r="X158">
        <v>52.631578947368403</v>
      </c>
      <c r="Y158">
        <v>42.5</v>
      </c>
      <c r="Z158">
        <v>47.058823529411796</v>
      </c>
      <c r="AA158">
        <v>42.857142857142897</v>
      </c>
      <c r="AB158">
        <v>53.3333333333333</v>
      </c>
      <c r="AC158">
        <v>46.6666666666667</v>
      </c>
      <c r="AD158">
        <v>60.714285714285701</v>
      </c>
      <c r="AE158">
        <v>60</v>
      </c>
      <c r="AF158">
        <v>66.6666666666667</v>
      </c>
      <c r="AG158">
        <v>45.8333333333333</v>
      </c>
      <c r="AH158">
        <v>39.285714285714299</v>
      </c>
      <c r="AI158">
        <v>30</v>
      </c>
      <c r="AJ158">
        <v>141.86346384965299</v>
      </c>
      <c r="AK158">
        <v>67.410714285714306</v>
      </c>
      <c r="AL158">
        <v>55</v>
      </c>
      <c r="AM158">
        <v>58.018867924528301</v>
      </c>
      <c r="AN158">
        <v>72.072072072072103</v>
      </c>
      <c r="AO158">
        <v>62.037037037037003</v>
      </c>
      <c r="AP158">
        <v>61.538461538461497</v>
      </c>
      <c r="AQ158">
        <v>41.6666666666667</v>
      </c>
      <c r="AR158">
        <v>63.181818181818201</v>
      </c>
      <c r="AS158">
        <v>61.764705882352899</v>
      </c>
      <c r="AT158">
        <v>68.3333333333333</v>
      </c>
      <c r="AU158">
        <v>60.655737704918003</v>
      </c>
      <c r="AV158">
        <v>59.1666666666667</v>
      </c>
      <c r="AW158">
        <v>72.413793103448299</v>
      </c>
      <c r="AX158">
        <v>59.322033898305101</v>
      </c>
      <c r="AY158">
        <v>63.559322033898297</v>
      </c>
      <c r="AZ158">
        <v>53.571428571428598</v>
      </c>
      <c r="BA158">
        <v>64.754098360655703</v>
      </c>
      <c r="BB158">
        <v>58.823529411764703</v>
      </c>
      <c r="BC158">
        <v>67.452830188679201</v>
      </c>
      <c r="BD158">
        <v>51.8867924528302</v>
      </c>
      <c r="BE158">
        <v>57.009345794392502</v>
      </c>
      <c r="BF158">
        <v>78.365384615384599</v>
      </c>
      <c r="BG158">
        <v>56.3106796116505</v>
      </c>
      <c r="BH158">
        <v>67.788461538461505</v>
      </c>
      <c r="BI158">
        <v>59.259259259259302</v>
      </c>
      <c r="BJ158">
        <v>62.616822429906499</v>
      </c>
      <c r="BK158">
        <v>59.090909090909101</v>
      </c>
    </row>
    <row r="159" spans="1:63">
      <c r="A159" s="395">
        <v>36678</v>
      </c>
      <c r="B159">
        <v>0</v>
      </c>
      <c r="C159">
        <v>0</v>
      </c>
      <c r="D159">
        <v>54.203393913144502</v>
      </c>
      <c r="E159">
        <v>36.495521987124299</v>
      </c>
      <c r="F159">
        <v>28.9411593855469</v>
      </c>
      <c r="G159">
        <v>23.252330133238999</v>
      </c>
      <c r="H159">
        <v>49.040181780227002</v>
      </c>
      <c r="I159">
        <v>63.026470946066297</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row>
    <row r="160" spans="1:63">
      <c r="A160" s="395">
        <v>37043</v>
      </c>
      <c r="B160">
        <v>4550.28117267789</v>
      </c>
      <c r="C160">
        <v>3148.31645226107</v>
      </c>
      <c r="D160">
        <v>48.255127102980502</v>
      </c>
      <c r="E160">
        <v>39.356715519260298</v>
      </c>
      <c r="F160">
        <v>25.765163836327801</v>
      </c>
      <c r="G160">
        <v>25.075277524093899</v>
      </c>
      <c r="H160">
        <v>46.960225490381497</v>
      </c>
      <c r="I160">
        <v>58.804969069564102</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row>
    <row r="161" spans="1:63">
      <c r="A161" s="395">
        <v>37408</v>
      </c>
      <c r="B161">
        <v>4311.5953465006496</v>
      </c>
      <c r="C161">
        <v>3714.7218263986301</v>
      </c>
      <c r="D161">
        <v>62.717130582887798</v>
      </c>
      <c r="E161">
        <v>40.0341483942709</v>
      </c>
      <c r="F161">
        <v>33.486952409512199</v>
      </c>
      <c r="G161">
        <v>25.506889184790499</v>
      </c>
      <c r="H161">
        <v>55.205987325766401</v>
      </c>
      <c r="I161">
        <v>64.319790281154994</v>
      </c>
      <c r="J161">
        <v>0</v>
      </c>
      <c r="K161">
        <v>49.393939393939398</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row>
    <row r="162" spans="1:63">
      <c r="A162" s="395">
        <v>37773</v>
      </c>
      <c r="B162">
        <v>5313.6370987484397</v>
      </c>
      <c r="C162">
        <v>4270.1751643683301</v>
      </c>
      <c r="D162">
        <v>67.314045478533004</v>
      </c>
      <c r="E162">
        <v>45.1830880027522</v>
      </c>
      <c r="F162">
        <v>35.941412122677903</v>
      </c>
      <c r="G162">
        <v>28.787424359893802</v>
      </c>
      <c r="H162">
        <v>65.205754186988401</v>
      </c>
      <c r="I162">
        <v>61.058631791625402</v>
      </c>
      <c r="J162">
        <v>0</v>
      </c>
      <c r="K162">
        <v>54.8632218844985</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row>
    <row r="163" spans="1:63">
      <c r="A163" s="395">
        <v>38139</v>
      </c>
      <c r="B163">
        <v>6309.8214407381402</v>
      </c>
      <c r="C163">
        <v>4973.2322344903696</v>
      </c>
      <c r="D163">
        <v>68.960989759253096</v>
      </c>
      <c r="E163">
        <v>51.666918633457598</v>
      </c>
      <c r="F163">
        <v>36.820775451915402</v>
      </c>
      <c r="G163">
        <v>32.918456391888299</v>
      </c>
      <c r="H163">
        <v>64.985885019649501</v>
      </c>
      <c r="I163">
        <v>67.624422637374295</v>
      </c>
      <c r="J163">
        <v>0</v>
      </c>
      <c r="K163">
        <v>56.208053691275197</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row>
    <row r="164" spans="1:63">
      <c r="A164" s="395">
        <v>38504</v>
      </c>
      <c r="B164">
        <v>7678.6717191386797</v>
      </c>
      <c r="C164">
        <v>5930.7935892504402</v>
      </c>
      <c r="D164">
        <v>78.324214349352602</v>
      </c>
      <c r="E164">
        <v>63.716315498837098</v>
      </c>
      <c r="F164">
        <v>41.8201409097124</v>
      </c>
      <c r="G164">
        <v>40.595468215943498</v>
      </c>
      <c r="H164">
        <v>72.717283030918793</v>
      </c>
      <c r="I164">
        <v>69.861967148754104</v>
      </c>
      <c r="J164">
        <v>0</v>
      </c>
      <c r="K164">
        <v>63.609467455621299</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row>
    <row r="165" spans="1:63">
      <c r="A165" s="395">
        <v>38869</v>
      </c>
      <c r="B165">
        <v>9972.7758142507901</v>
      </c>
      <c r="C165">
        <v>7218.2711501633503</v>
      </c>
      <c r="D165">
        <v>89.286786064011196</v>
      </c>
      <c r="E165">
        <v>77.186453877156694</v>
      </c>
      <c r="F165">
        <v>47.673455847478401</v>
      </c>
      <c r="G165">
        <v>49.1776746746866</v>
      </c>
      <c r="H165">
        <v>80.952522729673603</v>
      </c>
      <c r="I165">
        <v>82.489534954793001</v>
      </c>
      <c r="J165">
        <v>0</v>
      </c>
      <c r="K165">
        <v>65.327380952380906</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row>
    <row r="166" spans="1:63">
      <c r="A166" s="395">
        <v>39234</v>
      </c>
      <c r="B166">
        <v>13432.2910013319</v>
      </c>
      <c r="C166">
        <v>8596.5292445236391</v>
      </c>
      <c r="D166">
        <v>98.050912422061202</v>
      </c>
      <c r="E166">
        <v>97.881893049872005</v>
      </c>
      <c r="F166">
        <v>52.3529410142161</v>
      </c>
      <c r="G166">
        <v>62.3633247954361</v>
      </c>
      <c r="H166">
        <v>91.078741502720604</v>
      </c>
      <c r="I166">
        <v>96.385578159397795</v>
      </c>
      <c r="J166">
        <v>94.772940683401302</v>
      </c>
      <c r="K166">
        <v>71.925133689839598</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c r="BJ166">
        <v>0</v>
      </c>
      <c r="BK166">
        <v>0</v>
      </c>
    </row>
    <row r="167" spans="1:63">
      <c r="A167" s="395">
        <v>39600</v>
      </c>
      <c r="B167">
        <v>18106.401813351298</v>
      </c>
      <c r="C167">
        <v>10487.077990457699</v>
      </c>
      <c r="D167">
        <v>114.268087547608</v>
      </c>
      <c r="E167">
        <v>112.44198956464599</v>
      </c>
      <c r="F167">
        <v>61.011879435006698</v>
      </c>
      <c r="G167">
        <v>71.639974436254604</v>
      </c>
      <c r="H167">
        <v>135.50163244190799</v>
      </c>
      <c r="I167">
        <v>134.67064509895599</v>
      </c>
      <c r="J167">
        <v>175.775848118336</v>
      </c>
      <c r="K167">
        <v>71</v>
      </c>
      <c r="L167">
        <v>81.290322580645196</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0</v>
      </c>
      <c r="BK167">
        <v>0</v>
      </c>
    </row>
    <row r="168" spans="1:63">
      <c r="A168" s="395">
        <v>39965</v>
      </c>
      <c r="B168">
        <v>20162.382890837202</v>
      </c>
      <c r="C168">
        <v>13368.8540311628</v>
      </c>
      <c r="D168">
        <v>108.59180304806701</v>
      </c>
      <c r="E168">
        <v>106.62005822499501</v>
      </c>
      <c r="F168">
        <v>57.981105113343801</v>
      </c>
      <c r="G168">
        <v>67.930657178910806</v>
      </c>
      <c r="H168">
        <v>107.95756148260899</v>
      </c>
      <c r="I168">
        <v>90.546389265330603</v>
      </c>
      <c r="J168">
        <v>99.912623359142501</v>
      </c>
      <c r="K168">
        <v>51</v>
      </c>
      <c r="L168">
        <v>67.944250871080101</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row>
    <row r="169" spans="1:63">
      <c r="A169" s="395">
        <v>40330</v>
      </c>
      <c r="B169">
        <v>22425.588803144601</v>
      </c>
      <c r="C169">
        <v>15815.129936817801</v>
      </c>
      <c r="D169">
        <v>130.29355481913001</v>
      </c>
      <c r="E169">
        <v>135.165067429808</v>
      </c>
      <c r="F169">
        <v>69.568458074273707</v>
      </c>
      <c r="G169">
        <v>86.117490564136503</v>
      </c>
      <c r="H169">
        <v>160.08263475542901</v>
      </c>
      <c r="I169">
        <v>128.91322767792099</v>
      </c>
      <c r="J169">
        <v>147.70144148206501</v>
      </c>
      <c r="K169">
        <v>74.635036496350395</v>
      </c>
      <c r="L169">
        <v>81.868131868131897</v>
      </c>
      <c r="M169">
        <v>0</v>
      </c>
      <c r="N169">
        <v>0</v>
      </c>
      <c r="O169">
        <v>0</v>
      </c>
      <c r="P169">
        <v>0</v>
      </c>
      <c r="Q169">
        <v>0</v>
      </c>
      <c r="R169">
        <v>57.692307692307701</v>
      </c>
      <c r="S169">
        <v>69.230769230769198</v>
      </c>
      <c r="T169">
        <v>69.230769230769198</v>
      </c>
      <c r="U169">
        <v>0</v>
      </c>
      <c r="V169">
        <v>80.769230769230802</v>
      </c>
      <c r="W169">
        <v>76.923076923076906</v>
      </c>
      <c r="X169">
        <v>60</v>
      </c>
      <c r="Y169">
        <v>54.545454545454497</v>
      </c>
      <c r="Z169">
        <v>54.545454545454497</v>
      </c>
      <c r="AA169">
        <v>64.705882352941202</v>
      </c>
      <c r="AB169">
        <v>73.529411764705898</v>
      </c>
      <c r="AC169">
        <v>73.529411764705898</v>
      </c>
      <c r="AD169">
        <v>0</v>
      </c>
      <c r="AE169">
        <v>82.352941176470594</v>
      </c>
      <c r="AF169">
        <v>85.294117647058798</v>
      </c>
      <c r="AG169">
        <v>70.588235294117595</v>
      </c>
      <c r="AH169">
        <v>67.647058823529406</v>
      </c>
      <c r="AI169">
        <v>64.705882352941202</v>
      </c>
      <c r="AJ169">
        <v>98.525146201870697</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row>
    <row r="170" spans="1:63">
      <c r="A170" s="395">
        <v>40695</v>
      </c>
      <c r="B170">
        <v>29757.191311319999</v>
      </c>
      <c r="C170">
        <v>20236.490707839999</v>
      </c>
      <c r="D170">
        <v>124.16441915056301</v>
      </c>
      <c r="E170">
        <v>138.83281548895101</v>
      </c>
      <c r="F170">
        <v>66.295890076707195</v>
      </c>
      <c r="G170">
        <v>88.454316675209199</v>
      </c>
      <c r="H170">
        <v>170.52499368344101</v>
      </c>
      <c r="I170">
        <v>129.302428916862</v>
      </c>
      <c r="J170">
        <v>208.25232175852801</v>
      </c>
      <c r="K170">
        <v>46.643109540635997</v>
      </c>
      <c r="L170">
        <v>52.659574468085097</v>
      </c>
      <c r="M170">
        <v>0</v>
      </c>
      <c r="N170">
        <v>0</v>
      </c>
      <c r="O170">
        <v>0</v>
      </c>
      <c r="P170">
        <v>0</v>
      </c>
      <c r="Q170">
        <v>0</v>
      </c>
      <c r="R170">
        <v>53.3333333333333</v>
      </c>
      <c r="S170">
        <v>34.375</v>
      </c>
      <c r="T170">
        <v>36.6666666666667</v>
      </c>
      <c r="U170">
        <v>0</v>
      </c>
      <c r="V170">
        <v>40.625</v>
      </c>
      <c r="W170">
        <v>46.6666666666667</v>
      </c>
      <c r="X170">
        <v>50</v>
      </c>
      <c r="Y170">
        <v>59.375</v>
      </c>
      <c r="Z170">
        <v>50</v>
      </c>
      <c r="AA170">
        <v>47.727272727272698</v>
      </c>
      <c r="AB170">
        <v>47.727272727272698</v>
      </c>
      <c r="AC170">
        <v>50</v>
      </c>
      <c r="AD170">
        <v>0</v>
      </c>
      <c r="AE170">
        <v>67.5</v>
      </c>
      <c r="AF170">
        <v>67.5</v>
      </c>
      <c r="AG170">
        <v>37.5</v>
      </c>
      <c r="AH170">
        <v>43.181818181818201</v>
      </c>
      <c r="AI170">
        <v>35.714285714285701</v>
      </c>
      <c r="AJ170">
        <v>99.192259579181396</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0</v>
      </c>
      <c r="BJ170">
        <v>0</v>
      </c>
      <c r="BK170">
        <v>0</v>
      </c>
    </row>
    <row r="171" spans="1:63">
      <c r="A171" s="395">
        <v>41061</v>
      </c>
      <c r="B171">
        <v>35130.182251648403</v>
      </c>
      <c r="C171">
        <v>25262.977360000001</v>
      </c>
      <c r="D171">
        <v>124.542217836435</v>
      </c>
      <c r="E171">
        <v>126.188626222514</v>
      </c>
      <c r="F171">
        <v>66.497610507737804</v>
      </c>
      <c r="G171">
        <v>80.398345775708805</v>
      </c>
      <c r="H171">
        <v>243.66477513265099</v>
      </c>
      <c r="I171">
        <v>145.43997017283999</v>
      </c>
      <c r="J171">
        <v>213.071721533557</v>
      </c>
      <c r="K171">
        <v>57.2222222222222</v>
      </c>
      <c r="L171">
        <v>64.525139664804499</v>
      </c>
      <c r="M171">
        <v>1101.1808400100001</v>
      </c>
      <c r="N171">
        <v>115.04202382</v>
      </c>
      <c r="O171">
        <v>13.56494485</v>
      </c>
      <c r="P171">
        <v>668.53582583000002</v>
      </c>
      <c r="Q171">
        <v>304.03804551000002</v>
      </c>
      <c r="R171">
        <v>58.695652173912997</v>
      </c>
      <c r="S171">
        <v>52.173913043478301</v>
      </c>
      <c r="T171">
        <v>47.826086956521699</v>
      </c>
      <c r="U171">
        <v>0</v>
      </c>
      <c r="V171">
        <v>58.695652173912997</v>
      </c>
      <c r="W171">
        <v>58.695652173912997</v>
      </c>
      <c r="X171">
        <v>61.904761904761898</v>
      </c>
      <c r="Y171">
        <v>65.2173913043478</v>
      </c>
      <c r="Z171">
        <v>58.695652173912997</v>
      </c>
      <c r="AA171">
        <v>63.157894736842103</v>
      </c>
      <c r="AB171">
        <v>65</v>
      </c>
      <c r="AC171">
        <v>60</v>
      </c>
      <c r="AD171">
        <v>0</v>
      </c>
      <c r="AE171">
        <v>67.5</v>
      </c>
      <c r="AF171">
        <v>72.5</v>
      </c>
      <c r="AG171">
        <v>58.3333333333333</v>
      </c>
      <c r="AH171">
        <v>63.157894736842103</v>
      </c>
      <c r="AI171">
        <v>58.823529411764703</v>
      </c>
      <c r="AJ171">
        <v>102.965298827548</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row>
    <row r="172" spans="1:63">
      <c r="A172" s="395">
        <v>41426</v>
      </c>
      <c r="B172">
        <v>39399.370239999997</v>
      </c>
      <c r="C172">
        <v>30545.728279999999</v>
      </c>
      <c r="D172">
        <v>119.092525177982</v>
      </c>
      <c r="E172">
        <v>125.596451873555</v>
      </c>
      <c r="F172">
        <v>63.587821794446803</v>
      </c>
      <c r="G172">
        <v>80.021054735364302</v>
      </c>
      <c r="H172">
        <v>240.726408039132</v>
      </c>
      <c r="I172">
        <v>141.39827082617799</v>
      </c>
      <c r="J172">
        <v>213.25277344961901</v>
      </c>
      <c r="K172">
        <v>51</v>
      </c>
      <c r="L172">
        <v>55.405405405405403</v>
      </c>
      <c r="M172">
        <v>1114.14751019</v>
      </c>
      <c r="N172">
        <v>124.39183168</v>
      </c>
      <c r="O172">
        <v>10.6787305</v>
      </c>
      <c r="P172">
        <v>706.39201633000005</v>
      </c>
      <c r="Q172">
        <v>272.68493167999998</v>
      </c>
      <c r="R172">
        <v>44.7368421052632</v>
      </c>
      <c r="S172">
        <v>45</v>
      </c>
      <c r="T172">
        <v>27.5</v>
      </c>
      <c r="U172">
        <v>0</v>
      </c>
      <c r="V172">
        <v>50</v>
      </c>
      <c r="W172">
        <v>35</v>
      </c>
      <c r="X172">
        <v>50</v>
      </c>
      <c r="Y172">
        <v>37.5</v>
      </c>
      <c r="Z172">
        <v>44.117647058823501</v>
      </c>
      <c r="AA172">
        <v>52</v>
      </c>
      <c r="AB172">
        <v>60</v>
      </c>
      <c r="AC172">
        <v>62</v>
      </c>
      <c r="AD172">
        <v>0</v>
      </c>
      <c r="AE172">
        <v>62</v>
      </c>
      <c r="AF172">
        <v>62.5</v>
      </c>
      <c r="AG172">
        <v>54.545454545454497</v>
      </c>
      <c r="AH172">
        <v>54</v>
      </c>
      <c r="AI172">
        <v>52.0833333333333</v>
      </c>
      <c r="AJ172">
        <v>104.737636598563</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0</v>
      </c>
    </row>
    <row r="173" spans="1:63">
      <c r="A173" s="395">
        <v>41791</v>
      </c>
      <c r="B173">
        <v>44210.783280000003</v>
      </c>
      <c r="C173">
        <v>34326.947359999998</v>
      </c>
      <c r="D173">
        <v>130.587270883375</v>
      </c>
      <c r="E173">
        <v>136.40901810374601</v>
      </c>
      <c r="F173">
        <v>69.725283741740597</v>
      </c>
      <c r="G173">
        <v>86.910046750894494</v>
      </c>
      <c r="H173">
        <v>219.88286552148199</v>
      </c>
      <c r="I173">
        <v>159.10003051521699</v>
      </c>
      <c r="J173">
        <v>215.05412302542899</v>
      </c>
      <c r="K173">
        <v>49.7183098591549</v>
      </c>
      <c r="L173">
        <v>57.8125</v>
      </c>
      <c r="M173">
        <v>1119.84853924</v>
      </c>
      <c r="N173">
        <v>122.96715098</v>
      </c>
      <c r="O173">
        <v>13.073358600000001</v>
      </c>
      <c r="P173">
        <v>742.18318565000004</v>
      </c>
      <c r="Q173">
        <v>241.62484401</v>
      </c>
      <c r="R173">
        <v>52.941176470588204</v>
      </c>
      <c r="S173">
        <v>47.058823529411796</v>
      </c>
      <c r="T173">
        <v>43.75</v>
      </c>
      <c r="U173">
        <v>61.764705882352899</v>
      </c>
      <c r="V173">
        <v>58.823529411764703</v>
      </c>
      <c r="W173">
        <v>55.882352941176499</v>
      </c>
      <c r="X173">
        <v>56.6666666666667</v>
      </c>
      <c r="Y173">
        <v>50</v>
      </c>
      <c r="Z173">
        <v>50</v>
      </c>
      <c r="AA173">
        <v>59.7222222222222</v>
      </c>
      <c r="AB173">
        <v>56.9444444444444</v>
      </c>
      <c r="AC173">
        <v>58.3333333333333</v>
      </c>
      <c r="AD173">
        <v>63.8888888888889</v>
      </c>
      <c r="AE173">
        <v>63.8888888888889</v>
      </c>
      <c r="AF173">
        <v>58.3333333333333</v>
      </c>
      <c r="AG173">
        <v>51.470588235294102</v>
      </c>
      <c r="AH173">
        <v>44.285714285714299</v>
      </c>
      <c r="AI173">
        <v>46.6666666666667</v>
      </c>
      <c r="AJ173">
        <v>114.685105446267</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row>
    <row r="174" spans="1:63">
      <c r="A174" s="395">
        <v>42156</v>
      </c>
      <c r="B174">
        <v>50203.95192</v>
      </c>
      <c r="C174">
        <v>37274.361519999999</v>
      </c>
      <c r="D174">
        <v>123.26569290739199</v>
      </c>
      <c r="E174">
        <v>112.05391035348001</v>
      </c>
      <c r="F174">
        <v>65.816027515162503</v>
      </c>
      <c r="G174">
        <v>71.392718185499902</v>
      </c>
      <c r="H174">
        <v>227.238359019939</v>
      </c>
      <c r="I174">
        <v>182.930581757032</v>
      </c>
      <c r="J174">
        <v>195.01669807715899</v>
      </c>
      <c r="K174">
        <v>50.625</v>
      </c>
      <c r="L174">
        <v>55.414012738853501</v>
      </c>
      <c r="M174">
        <v>1009.92485505</v>
      </c>
      <c r="N174">
        <v>121.18387233</v>
      </c>
      <c r="O174">
        <v>11.39511036</v>
      </c>
      <c r="P174">
        <v>647.92412937999995</v>
      </c>
      <c r="Q174">
        <v>229.42174298</v>
      </c>
      <c r="R174">
        <v>50</v>
      </c>
      <c r="S174">
        <v>50</v>
      </c>
      <c r="T174">
        <v>47.727272727272698</v>
      </c>
      <c r="U174">
        <v>54.347826086956502</v>
      </c>
      <c r="V174">
        <v>54.545454545454497</v>
      </c>
      <c r="W174">
        <v>52.173913043478301</v>
      </c>
      <c r="X174">
        <v>52.380952380952401</v>
      </c>
      <c r="Y174">
        <v>54.347826086956502</v>
      </c>
      <c r="Z174">
        <v>47.5</v>
      </c>
      <c r="AA174">
        <v>56.9444444444444</v>
      </c>
      <c r="AB174">
        <v>47.2222222222222</v>
      </c>
      <c r="AC174">
        <v>50</v>
      </c>
      <c r="AD174">
        <v>62.5</v>
      </c>
      <c r="AE174">
        <v>56.9444444444444</v>
      </c>
      <c r="AF174">
        <v>58.3333333333333</v>
      </c>
      <c r="AG174">
        <v>41.6666666666667</v>
      </c>
      <c r="AH174">
        <v>48.6111111111111</v>
      </c>
      <c r="AI174">
        <v>40.625</v>
      </c>
      <c r="AJ174">
        <v>122.543889568705</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row>
    <row r="175" spans="1:63">
      <c r="A175" s="395">
        <v>42522</v>
      </c>
      <c r="B175">
        <v>55688.321680000001</v>
      </c>
      <c r="C175">
        <v>40166.830040000001</v>
      </c>
      <c r="D175">
        <v>130.43661183858501</v>
      </c>
      <c r="E175">
        <v>116.647249845019</v>
      </c>
      <c r="F175">
        <v>69.644841409381797</v>
      </c>
      <c r="G175">
        <v>74.319264798780097</v>
      </c>
      <c r="H175">
        <v>223.82569785155201</v>
      </c>
      <c r="I175">
        <v>183.44753808466299</v>
      </c>
      <c r="J175">
        <v>178.393901730924</v>
      </c>
      <c r="K175">
        <v>54.347826086956502</v>
      </c>
      <c r="L175">
        <v>67.959770114942501</v>
      </c>
      <c r="M175">
        <v>884.95993499999997</v>
      </c>
      <c r="N175">
        <v>84.080278000000007</v>
      </c>
      <c r="O175">
        <v>11.49325</v>
      </c>
      <c r="P175">
        <v>584.20756500000005</v>
      </c>
      <c r="Q175">
        <v>205.178842</v>
      </c>
      <c r="R175">
        <v>50</v>
      </c>
      <c r="S175">
        <v>50</v>
      </c>
      <c r="T175">
        <v>50</v>
      </c>
      <c r="U175">
        <v>60.526315789473699</v>
      </c>
      <c r="V175">
        <v>65.789473684210506</v>
      </c>
      <c r="W175">
        <v>65.789473684210506</v>
      </c>
      <c r="X175">
        <v>50</v>
      </c>
      <c r="Y175">
        <v>52.941176470588204</v>
      </c>
      <c r="Z175">
        <v>42.857142857142897</v>
      </c>
      <c r="AA175">
        <v>51.5625</v>
      </c>
      <c r="AB175">
        <v>46.969696969696997</v>
      </c>
      <c r="AC175">
        <v>50</v>
      </c>
      <c r="AD175">
        <v>67.647058823529406</v>
      </c>
      <c r="AE175">
        <v>70.8333333333333</v>
      </c>
      <c r="AF175">
        <v>72.2222222222222</v>
      </c>
      <c r="AG175">
        <v>38.571428571428598</v>
      </c>
      <c r="AH175">
        <v>40</v>
      </c>
      <c r="AI175">
        <v>40.909090909090899</v>
      </c>
      <c r="AJ175">
        <v>128.35677616664501</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row>
    <row r="176" spans="1:63">
      <c r="A176" s="395">
        <v>42887</v>
      </c>
      <c r="B176">
        <v>59978.398119999998</v>
      </c>
      <c r="C176">
        <v>42038.2886</v>
      </c>
      <c r="D176">
        <v>131.247611609248</v>
      </c>
      <c r="E176">
        <v>116.029975675796</v>
      </c>
      <c r="F176">
        <v>70.077863623119995</v>
      </c>
      <c r="G176">
        <v>73.925981952447302</v>
      </c>
      <c r="H176">
        <v>231.44885298297299</v>
      </c>
      <c r="I176">
        <v>179.64682922092899</v>
      </c>
      <c r="J176">
        <v>177.02324603449799</v>
      </c>
      <c r="K176">
        <v>53.052326202392599</v>
      </c>
      <c r="L176">
        <v>64.601768493652301</v>
      </c>
      <c r="M176">
        <v>900.78127700000005</v>
      </c>
      <c r="N176">
        <v>85.393512999999999</v>
      </c>
      <c r="O176">
        <v>14.729972999999999</v>
      </c>
      <c r="P176">
        <v>577.95216900000003</v>
      </c>
      <c r="Q176">
        <v>222.70562200000001</v>
      </c>
      <c r="R176">
        <v>52.5</v>
      </c>
      <c r="S176">
        <v>50</v>
      </c>
      <c r="T176">
        <v>47.5</v>
      </c>
      <c r="U176">
        <v>55</v>
      </c>
      <c r="V176">
        <v>55</v>
      </c>
      <c r="W176">
        <v>52.5</v>
      </c>
      <c r="X176">
        <v>55.5555555555556</v>
      </c>
      <c r="Y176">
        <v>55</v>
      </c>
      <c r="Z176">
        <v>38.8888888888889</v>
      </c>
      <c r="AA176">
        <v>59.259259259259302</v>
      </c>
      <c r="AB176">
        <v>46.296296296296298</v>
      </c>
      <c r="AC176">
        <v>50</v>
      </c>
      <c r="AD176">
        <v>66.6666666666667</v>
      </c>
      <c r="AE176">
        <v>57.407407407407398</v>
      </c>
      <c r="AF176">
        <v>61.1111111111111</v>
      </c>
      <c r="AG176">
        <v>48.076923076923102</v>
      </c>
      <c r="AH176">
        <v>42.592592592592602</v>
      </c>
      <c r="AI176">
        <v>38.636363636363598</v>
      </c>
      <c r="AJ176">
        <v>125.751000010071</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row>
    <row r="177" spans="1:63">
      <c r="A177" s="395">
        <v>43252</v>
      </c>
      <c r="B177">
        <v>67109.275599999994</v>
      </c>
      <c r="C177">
        <v>45998.4856</v>
      </c>
      <c r="D177">
        <v>126.059220191675</v>
      </c>
      <c r="E177">
        <v>118.667065516115</v>
      </c>
      <c r="F177">
        <v>67.307593126567795</v>
      </c>
      <c r="G177">
        <v>75.6061465375642</v>
      </c>
      <c r="H177">
        <v>196.77898797081301</v>
      </c>
      <c r="I177">
        <v>183.88207415551599</v>
      </c>
      <c r="J177">
        <v>168.69674367159101</v>
      </c>
      <c r="K177">
        <v>57.803466796875</v>
      </c>
      <c r="L177">
        <v>68.668830871582003</v>
      </c>
      <c r="M177">
        <v>915.83924588421803</v>
      </c>
      <c r="N177">
        <v>95.613864571000093</v>
      </c>
      <c r="O177">
        <v>13.241861936999999</v>
      </c>
      <c r="P177">
        <v>605.39217471699101</v>
      </c>
      <c r="Q177">
        <v>201.591344659226</v>
      </c>
      <c r="R177">
        <v>58.3333333333333</v>
      </c>
      <c r="S177">
        <v>50</v>
      </c>
      <c r="T177">
        <v>52.7777777777778</v>
      </c>
      <c r="U177">
        <v>59.375</v>
      </c>
      <c r="V177">
        <v>61.764705882352899</v>
      </c>
      <c r="W177">
        <v>61.764705882352899</v>
      </c>
      <c r="X177">
        <v>58.823529411764703</v>
      </c>
      <c r="Y177">
        <v>60.526315789473699</v>
      </c>
      <c r="Z177">
        <v>47.2222222222222</v>
      </c>
      <c r="AA177">
        <v>50</v>
      </c>
      <c r="AB177">
        <v>42.592592592592602</v>
      </c>
      <c r="AC177">
        <v>37.037037037037003</v>
      </c>
      <c r="AD177">
        <v>67.391304347826093</v>
      </c>
      <c r="AE177">
        <v>65.2173913043478</v>
      </c>
      <c r="AF177">
        <v>58.695652173912997</v>
      </c>
      <c r="AG177">
        <v>48</v>
      </c>
      <c r="AH177">
        <v>50</v>
      </c>
      <c r="AI177">
        <v>52.5</v>
      </c>
      <c r="AJ177">
        <v>137.03451889153399</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c r="BH177">
        <v>0</v>
      </c>
      <c r="BI177">
        <v>0</v>
      </c>
      <c r="BJ177">
        <v>0</v>
      </c>
      <c r="BK177">
        <v>0</v>
      </c>
    </row>
    <row r="178" spans="1:63">
      <c r="A178" s="395">
        <v>43617</v>
      </c>
      <c r="B178">
        <v>75981.829599999997</v>
      </c>
      <c r="C178">
        <v>50204.085200000001</v>
      </c>
      <c r="D178">
        <v>138.94803247887299</v>
      </c>
      <c r="E178">
        <v>131.13285367073999</v>
      </c>
      <c r="F178">
        <v>74.189397821158195</v>
      </c>
      <c r="G178">
        <v>83.548453038745805</v>
      </c>
      <c r="H178">
        <v>218.705123022701</v>
      </c>
      <c r="I178">
        <v>177.44989958063101</v>
      </c>
      <c r="J178">
        <v>178.07200826905199</v>
      </c>
      <c r="K178">
        <v>49.847560882568402</v>
      </c>
      <c r="L178">
        <v>59.3537406921387</v>
      </c>
      <c r="M178">
        <v>955.28229513706196</v>
      </c>
      <c r="N178">
        <v>104.256397054098</v>
      </c>
      <c r="O178">
        <v>10.1157734977986</v>
      </c>
      <c r="P178">
        <v>582.70976983897106</v>
      </c>
      <c r="Q178">
        <v>258.20035474619402</v>
      </c>
      <c r="R178">
        <v>57.5</v>
      </c>
      <c r="S178">
        <v>52.380952380952401</v>
      </c>
      <c r="T178">
        <v>54.761904761904802</v>
      </c>
      <c r="U178">
        <v>60.526315789473699</v>
      </c>
      <c r="V178">
        <v>60.526315789473699</v>
      </c>
      <c r="W178">
        <v>71.052631578947398</v>
      </c>
      <c r="X178">
        <v>47.368421052631597</v>
      </c>
      <c r="Y178">
        <v>57.142857142857103</v>
      </c>
      <c r="Z178">
        <v>47.2222222222222</v>
      </c>
      <c r="AA178">
        <v>44.230769230769198</v>
      </c>
      <c r="AB178">
        <v>34</v>
      </c>
      <c r="AC178">
        <v>38</v>
      </c>
      <c r="AD178">
        <v>50</v>
      </c>
      <c r="AE178">
        <v>40.909090909090899</v>
      </c>
      <c r="AF178">
        <v>47.727272727272698</v>
      </c>
      <c r="AG178">
        <v>42.5</v>
      </c>
      <c r="AH178">
        <v>51.923076923076898</v>
      </c>
      <c r="AI178">
        <v>37.5</v>
      </c>
      <c r="AJ178">
        <v>140.69602844075499</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c r="BH178">
        <v>0</v>
      </c>
      <c r="BI178">
        <v>0</v>
      </c>
      <c r="BJ178">
        <v>0</v>
      </c>
      <c r="BK178">
        <v>0</v>
      </c>
    </row>
    <row r="179" spans="1:63">
      <c r="A179" s="395">
        <v>43983</v>
      </c>
      <c r="B179">
        <v>77306.55</v>
      </c>
      <c r="C179">
        <v>52520.1872</v>
      </c>
      <c r="D179">
        <v>94.831652069490801</v>
      </c>
      <c r="E179">
        <v>42.317848640065698</v>
      </c>
      <c r="F179">
        <v>50.6340610651744</v>
      </c>
      <c r="G179">
        <v>26.9618992558703</v>
      </c>
      <c r="H179">
        <v>101.195128628364</v>
      </c>
      <c r="I179">
        <v>172.01710165378401</v>
      </c>
      <c r="J179">
        <v>123.673069776237</v>
      </c>
      <c r="K179">
        <v>28.7822875976563</v>
      </c>
      <c r="L179">
        <v>53.125</v>
      </c>
      <c r="M179">
        <v>649.06950919349595</v>
      </c>
      <c r="N179">
        <v>67.312197356902303</v>
      </c>
      <c r="O179">
        <v>7.6276198539000797</v>
      </c>
      <c r="P179">
        <v>449.76125278469499</v>
      </c>
      <c r="Q179">
        <v>124.368439197999</v>
      </c>
      <c r="R179">
        <v>50</v>
      </c>
      <c r="S179">
        <v>32.352941176470601</v>
      </c>
      <c r="T179">
        <v>38.235294117647101</v>
      </c>
      <c r="U179">
        <v>70.588235294117595</v>
      </c>
      <c r="V179">
        <v>61.764705882352899</v>
      </c>
      <c r="W179">
        <v>64.705882352941202</v>
      </c>
      <c r="X179">
        <v>38.8888888888889</v>
      </c>
      <c r="Y179">
        <v>44.4444444444444</v>
      </c>
      <c r="Z179">
        <v>36.6666666666667</v>
      </c>
      <c r="AA179">
        <v>20.8333333333333</v>
      </c>
      <c r="AB179">
        <v>14.5833333333333</v>
      </c>
      <c r="AC179">
        <v>14.5833333333333</v>
      </c>
      <c r="AD179">
        <v>50</v>
      </c>
      <c r="AE179">
        <v>39.130434782608702</v>
      </c>
      <c r="AF179">
        <v>45.454545454545503</v>
      </c>
      <c r="AG179">
        <v>40</v>
      </c>
      <c r="AH179">
        <v>29.545454545454501</v>
      </c>
      <c r="AI179">
        <v>30.5555555555556</v>
      </c>
      <c r="AJ179">
        <v>144.87979929643501</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row>
    <row r="180" spans="1:63">
      <c r="A180" s="395">
        <v>44348</v>
      </c>
      <c r="B180">
        <v>73032.251999999993</v>
      </c>
      <c r="C180">
        <v>56460.2736</v>
      </c>
      <c r="D180">
        <v>154.896941967239</v>
      </c>
      <c r="E180">
        <v>124.009268572633</v>
      </c>
      <c r="F180">
        <v>82.705099481244105</v>
      </c>
      <c r="G180">
        <v>79.009815326101304</v>
      </c>
      <c r="H180">
        <v>205.439749477677</v>
      </c>
      <c r="I180">
        <v>213.27985274597401</v>
      </c>
      <c r="J180">
        <v>191.76264177120501</v>
      </c>
      <c r="K180">
        <v>39.473684210526301</v>
      </c>
      <c r="L180">
        <v>47.0472440944882</v>
      </c>
      <c r="M180">
        <v>1149.6526674406</v>
      </c>
      <c r="N180">
        <v>174.478576551598</v>
      </c>
      <c r="O180">
        <v>21.224319369000099</v>
      </c>
      <c r="P180">
        <v>699.41379772749997</v>
      </c>
      <c r="Q180">
        <v>254.53597379250201</v>
      </c>
      <c r="R180">
        <v>57.5</v>
      </c>
      <c r="S180">
        <v>35</v>
      </c>
      <c r="T180">
        <v>42.5</v>
      </c>
      <c r="U180">
        <v>55</v>
      </c>
      <c r="V180">
        <v>39.473684210526301</v>
      </c>
      <c r="W180">
        <v>40</v>
      </c>
      <c r="X180">
        <v>58.3333333333333</v>
      </c>
      <c r="Y180">
        <v>52.5</v>
      </c>
      <c r="Z180">
        <v>53.125</v>
      </c>
      <c r="AA180">
        <v>31.818181818181799</v>
      </c>
      <c r="AB180">
        <v>36.956521739130402</v>
      </c>
      <c r="AC180">
        <v>32.6086956521739</v>
      </c>
      <c r="AD180">
        <v>47.619047619047599</v>
      </c>
      <c r="AE180">
        <v>43.181818181818201</v>
      </c>
      <c r="AF180">
        <v>45.454545454545503</v>
      </c>
      <c r="AG180">
        <v>26.1904761904762</v>
      </c>
      <c r="AH180">
        <v>25</v>
      </c>
      <c r="AI180">
        <v>22.727272727272702</v>
      </c>
      <c r="AJ180">
        <v>149.63673855837101</v>
      </c>
      <c r="AK180">
        <v>51.020408163265301</v>
      </c>
      <c r="AL180">
        <v>34.5</v>
      </c>
      <c r="AM180">
        <v>42.574257425742601</v>
      </c>
      <c r="AN180">
        <v>55.376344086021497</v>
      </c>
      <c r="AO180">
        <v>42.021276595744702</v>
      </c>
      <c r="AP180">
        <v>48.421052631579002</v>
      </c>
      <c r="AQ180">
        <v>51.428571428571402</v>
      </c>
      <c r="AR180">
        <v>46.9072164948454</v>
      </c>
      <c r="AS180">
        <v>43.3333333333333</v>
      </c>
      <c r="AT180">
        <v>45.5555555555556</v>
      </c>
      <c r="AU180">
        <v>39.361702127659598</v>
      </c>
      <c r="AV180">
        <v>45.652173913043498</v>
      </c>
      <c r="AW180">
        <v>55.128205128205103</v>
      </c>
      <c r="AX180">
        <v>47.560975609756099</v>
      </c>
      <c r="AY180">
        <v>50</v>
      </c>
      <c r="AZ180">
        <v>47.058823529411796</v>
      </c>
      <c r="BA180">
        <v>44.680851063829799</v>
      </c>
      <c r="BB180">
        <v>46.590909090909101</v>
      </c>
      <c r="BC180">
        <v>52.469135802469097</v>
      </c>
      <c r="BD180">
        <v>33.75</v>
      </c>
      <c r="BE180">
        <v>44.375</v>
      </c>
      <c r="BF180">
        <v>55.8441558441558</v>
      </c>
      <c r="BG180">
        <v>41.447368421052602</v>
      </c>
      <c r="BH180">
        <v>47.368421052631597</v>
      </c>
      <c r="BI180">
        <v>50</v>
      </c>
      <c r="BJ180">
        <v>46.2025316455696</v>
      </c>
      <c r="BK180">
        <v>43.150684931506902</v>
      </c>
    </row>
    <row r="181" spans="1:63">
      <c r="A181" s="395">
        <v>44713</v>
      </c>
      <c r="B181">
        <v>88579.237200000003</v>
      </c>
      <c r="C181">
        <v>61192.214399999997</v>
      </c>
      <c r="D181">
        <v>165.70262011806901</v>
      </c>
      <c r="E181">
        <v>122.192271132591</v>
      </c>
      <c r="F181">
        <v>88.474643250647205</v>
      </c>
      <c r="G181">
        <v>77.852154823478202</v>
      </c>
      <c r="H181">
        <v>227.624659371333</v>
      </c>
      <c r="I181">
        <v>211.49279008744199</v>
      </c>
      <c r="J181">
        <v>185.781479354558</v>
      </c>
      <c r="K181">
        <v>34.115523465704001</v>
      </c>
      <c r="L181">
        <v>40.458015267175597</v>
      </c>
      <c r="M181">
        <v>1112.3301603498901</v>
      </c>
      <c r="N181">
        <v>136.30650462459801</v>
      </c>
      <c r="O181">
        <v>17.405601817577999</v>
      </c>
      <c r="P181">
        <v>668.35650236317804</v>
      </c>
      <c r="Q181">
        <v>290.26155154453897</v>
      </c>
      <c r="R181">
        <v>47.619047619047599</v>
      </c>
      <c r="S181">
        <v>33.3333333333333</v>
      </c>
      <c r="T181">
        <v>42.857142857142897</v>
      </c>
      <c r="U181">
        <v>44.7368421052632</v>
      </c>
      <c r="V181">
        <v>36.1111111111111</v>
      </c>
      <c r="W181">
        <v>34.210526315789501</v>
      </c>
      <c r="X181">
        <v>40</v>
      </c>
      <c r="Y181">
        <v>40.476190476190503</v>
      </c>
      <c r="Z181">
        <v>42.105263157894697</v>
      </c>
      <c r="AA181">
        <v>38.636363636363598</v>
      </c>
      <c r="AB181">
        <v>29.1666666666667</v>
      </c>
      <c r="AC181">
        <v>29.1666666666667</v>
      </c>
      <c r="AD181">
        <v>47.5</v>
      </c>
      <c r="AE181">
        <v>43.181818181818201</v>
      </c>
      <c r="AF181">
        <v>50</v>
      </c>
      <c r="AG181">
        <v>33.3333333333333</v>
      </c>
      <c r="AH181">
        <v>38</v>
      </c>
      <c r="AI181">
        <v>41.304347826087003</v>
      </c>
      <c r="AJ181">
        <v>157.86104929907</v>
      </c>
      <c r="AK181">
        <v>49.019607843137301</v>
      </c>
      <c r="AL181">
        <v>30.288461538461501</v>
      </c>
      <c r="AM181">
        <v>40.776699029126199</v>
      </c>
      <c r="AN181">
        <v>57.575757575757599</v>
      </c>
      <c r="AO181">
        <v>35.858585858585897</v>
      </c>
      <c r="AP181">
        <v>50.505050505050498</v>
      </c>
      <c r="AQ181">
        <v>54.4444444444444</v>
      </c>
      <c r="AR181">
        <v>48.095238095238102</v>
      </c>
      <c r="AS181">
        <v>46.1111111111111</v>
      </c>
      <c r="AT181">
        <v>43.6170212765958</v>
      </c>
      <c r="AU181">
        <v>28.571428571428601</v>
      </c>
      <c r="AV181">
        <v>36.4583333333333</v>
      </c>
      <c r="AW181">
        <v>50</v>
      </c>
      <c r="AX181">
        <v>43.3333333333333</v>
      </c>
      <c r="AY181">
        <v>48.863636363636402</v>
      </c>
      <c r="AZ181">
        <v>35</v>
      </c>
      <c r="BA181">
        <v>41.836734693877602</v>
      </c>
      <c r="BB181">
        <v>41.860465116279101</v>
      </c>
      <c r="BC181">
        <v>56.435643564356397</v>
      </c>
      <c r="BD181">
        <v>30.3921568627451</v>
      </c>
      <c r="BE181">
        <v>49.504950495049499</v>
      </c>
      <c r="BF181">
        <v>62.5</v>
      </c>
      <c r="BG181">
        <v>34.536082474226802</v>
      </c>
      <c r="BH181">
        <v>50</v>
      </c>
      <c r="BI181">
        <v>58.3333333333333</v>
      </c>
      <c r="BJ181">
        <v>57.070707070707101</v>
      </c>
      <c r="BK181">
        <v>54.651162790697697</v>
      </c>
    </row>
    <row r="182" spans="1:63">
      <c r="A182" s="395">
        <v>45078</v>
      </c>
      <c r="B182">
        <v>100772.288</v>
      </c>
      <c r="C182">
        <v>64447.319199999998</v>
      </c>
      <c r="D182">
        <v>149.021991888439</v>
      </c>
      <c r="E182">
        <v>127.19828552265599</v>
      </c>
      <c r="F182">
        <v>79.568250396016097</v>
      </c>
      <c r="G182">
        <v>81.041628296157796</v>
      </c>
      <c r="H182">
        <v>254.04708251647801</v>
      </c>
      <c r="I182">
        <v>193.585028172997</v>
      </c>
      <c r="J182">
        <v>208.242998189682</v>
      </c>
      <c r="K182">
        <v>42.7777777777778</v>
      </c>
      <c r="L182">
        <v>51.181102362204697</v>
      </c>
      <c r="M182">
        <v>1156.17438997559</v>
      </c>
      <c r="N182">
        <v>97.921163071659805</v>
      </c>
      <c r="O182">
        <v>16.640359964000002</v>
      </c>
      <c r="P182">
        <v>724.07225896300201</v>
      </c>
      <c r="Q182">
        <v>317.54060797692699</v>
      </c>
      <c r="R182">
        <v>52.941176470588204</v>
      </c>
      <c r="S182">
        <v>41.6666666666667</v>
      </c>
      <c r="T182">
        <v>41.6666666666667</v>
      </c>
      <c r="U182">
        <v>53.125</v>
      </c>
      <c r="V182">
        <v>41.176470588235297</v>
      </c>
      <c r="W182">
        <v>41.176470588235297</v>
      </c>
      <c r="X182">
        <v>50</v>
      </c>
      <c r="Y182">
        <v>35.294117647058798</v>
      </c>
      <c r="Z182">
        <v>39.285714285714299</v>
      </c>
      <c r="AA182">
        <v>43.478260869565197</v>
      </c>
      <c r="AB182">
        <v>33.3333333333333</v>
      </c>
      <c r="AC182">
        <v>35.4166666666667</v>
      </c>
      <c r="AD182">
        <v>57.142857142857103</v>
      </c>
      <c r="AE182">
        <v>45.454545454545503</v>
      </c>
      <c r="AF182">
        <v>56.818181818181799</v>
      </c>
      <c r="AG182">
        <v>36.956521739130402</v>
      </c>
      <c r="AH182">
        <v>39.5833333333333</v>
      </c>
      <c r="AI182">
        <v>38.636363636363598</v>
      </c>
      <c r="AJ182">
        <v>153.11574419187599</v>
      </c>
      <c r="AK182">
        <v>60.389610389610397</v>
      </c>
      <c r="AL182">
        <v>50.993377483443702</v>
      </c>
      <c r="AM182">
        <v>53.3333333333333</v>
      </c>
      <c r="AN182">
        <v>70.070422535211307</v>
      </c>
      <c r="AO182">
        <v>65.467625899280605</v>
      </c>
      <c r="AP182">
        <v>66.423357664233606</v>
      </c>
      <c r="AQ182">
        <v>49.019607843137301</v>
      </c>
      <c r="AR182">
        <v>51.6666666666667</v>
      </c>
      <c r="AS182">
        <v>52.671755725190799</v>
      </c>
      <c r="AT182">
        <v>50</v>
      </c>
      <c r="AU182">
        <v>47.297297297297298</v>
      </c>
      <c r="AV182">
        <v>41.891891891891902</v>
      </c>
      <c r="AW182">
        <v>65.151515151515198</v>
      </c>
      <c r="AX182">
        <v>58.3333333333333</v>
      </c>
      <c r="AY182">
        <v>54.1666666666667</v>
      </c>
      <c r="AZ182">
        <v>25</v>
      </c>
      <c r="BA182">
        <v>41.6666666666667</v>
      </c>
      <c r="BB182">
        <v>37.931034482758598</v>
      </c>
      <c r="BC182">
        <v>60.4166666666667</v>
      </c>
      <c r="BD182">
        <v>48.360655737704903</v>
      </c>
      <c r="BE182">
        <v>54.065040650406502</v>
      </c>
      <c r="BF182">
        <v>72.844827586206904</v>
      </c>
      <c r="BG182">
        <v>55.8333333333333</v>
      </c>
      <c r="BH182">
        <v>63.025210084033603</v>
      </c>
      <c r="BI182">
        <v>57.894736842105303</v>
      </c>
      <c r="BJ182">
        <v>50.8130081300813</v>
      </c>
      <c r="BK182">
        <v>51.339285714285701</v>
      </c>
    </row>
    <row r="183" spans="1:63">
      <c r="A183" s="395">
        <v>45444</v>
      </c>
      <c r="B183">
        <v>100857.08199999999</v>
      </c>
      <c r="C183">
        <v>67975.301999999996</v>
      </c>
      <c r="D183">
        <v>141.10442630063599</v>
      </c>
      <c r="E183">
        <v>110.491814024306</v>
      </c>
      <c r="F183">
        <v>75.340774751422501</v>
      </c>
      <c r="G183">
        <v>70.397462396072299</v>
      </c>
      <c r="H183">
        <v>212.52541355813901</v>
      </c>
      <c r="I183">
        <v>210.63598831088001</v>
      </c>
      <c r="J183">
        <v>209.76564548182199</v>
      </c>
      <c r="K183">
        <v>50.370370370370402</v>
      </c>
      <c r="L183">
        <v>59.302325581395301</v>
      </c>
      <c r="M183">
        <v>1173.4568525851</v>
      </c>
      <c r="N183">
        <v>104.54488932380001</v>
      </c>
      <c r="O183">
        <v>16.587309414</v>
      </c>
      <c r="P183">
        <v>771.85902918600198</v>
      </c>
      <c r="Q183">
        <v>280.46562466129302</v>
      </c>
      <c r="R183">
        <v>57.142857142857103</v>
      </c>
      <c r="S183">
        <v>50</v>
      </c>
      <c r="T183">
        <v>52.380952380952401</v>
      </c>
      <c r="U183">
        <v>60.526315789473699</v>
      </c>
      <c r="V183">
        <v>60.526315789473699</v>
      </c>
      <c r="W183">
        <v>55.2631578947368</v>
      </c>
      <c r="X183">
        <v>55</v>
      </c>
      <c r="Y183">
        <v>59.523809523809497</v>
      </c>
      <c r="Z183">
        <v>55.5555555555556</v>
      </c>
      <c r="AA183">
        <v>36.363636363636402</v>
      </c>
      <c r="AB183">
        <v>36.956521739130402</v>
      </c>
      <c r="AC183">
        <v>36.956521739130402</v>
      </c>
      <c r="AD183">
        <v>52.5</v>
      </c>
      <c r="AE183">
        <v>50</v>
      </c>
      <c r="AF183">
        <v>50</v>
      </c>
      <c r="AG183">
        <v>39.473684210526301</v>
      </c>
      <c r="AH183">
        <v>36.363636363636402</v>
      </c>
      <c r="AI183">
        <v>30</v>
      </c>
      <c r="AJ183">
        <v>146.00370009864901</v>
      </c>
      <c r="AK183">
        <v>76.136363636363598</v>
      </c>
      <c r="AL183">
        <v>69.548872180451099</v>
      </c>
      <c r="AM183">
        <v>72.556390977443598</v>
      </c>
      <c r="AN183">
        <v>77.099236641221395</v>
      </c>
      <c r="AO183">
        <v>78.076923076923094</v>
      </c>
      <c r="AP183">
        <v>77.272727272727295</v>
      </c>
      <c r="AQ183">
        <v>45.454545454545503</v>
      </c>
      <c r="AR183">
        <v>52.651515151515099</v>
      </c>
      <c r="AS183">
        <v>51.5625</v>
      </c>
      <c r="AT183">
        <v>65.957446808510596</v>
      </c>
      <c r="AU183">
        <v>52.127659574468098</v>
      </c>
      <c r="AV183">
        <v>61.4583333333333</v>
      </c>
      <c r="AW183">
        <v>70.238095238095198</v>
      </c>
      <c r="AX183">
        <v>53.571428571428598</v>
      </c>
      <c r="AY183">
        <v>61.6279069767442</v>
      </c>
      <c r="AZ183">
        <v>50</v>
      </c>
      <c r="BA183">
        <v>56.521739130434803</v>
      </c>
      <c r="BB183">
        <v>56.410256410256402</v>
      </c>
      <c r="BC183">
        <v>65.789473684210506</v>
      </c>
      <c r="BD183">
        <v>55.909090909090899</v>
      </c>
      <c r="BE183">
        <v>57.522123893805301</v>
      </c>
      <c r="BF183">
        <v>78.504672897196301</v>
      </c>
      <c r="BG183">
        <v>66.504854368932001</v>
      </c>
      <c r="BH183">
        <v>71.904761904761898</v>
      </c>
      <c r="BI183">
        <v>53.846153846153797</v>
      </c>
      <c r="BJ183">
        <v>62.735849056603797</v>
      </c>
      <c r="BK183">
        <v>62.359550561797697</v>
      </c>
    </row>
    <row r="184" spans="1:63">
      <c r="A184" s="395">
        <v>45809</v>
      </c>
      <c r="B184">
        <v>103365.7896</v>
      </c>
      <c r="C184">
        <v>72064.63</v>
      </c>
      <c r="D184">
        <v>144.71171313824999</v>
      </c>
      <c r="E184">
        <v>103.396217504688</v>
      </c>
      <c r="F184">
        <v>77.266836124702394</v>
      </c>
      <c r="G184">
        <v>65.876656999053296</v>
      </c>
      <c r="H184">
        <v>277.63013948397702</v>
      </c>
      <c r="I184">
        <v>254.849539376221</v>
      </c>
      <c r="J184">
        <v>233.977042689179</v>
      </c>
      <c r="K184">
        <v>52.903225806451601</v>
      </c>
      <c r="L184">
        <v>56.644518272425202</v>
      </c>
      <c r="M184">
        <v>1321.9886256847899</v>
      </c>
      <c r="N184">
        <v>122.3533321682</v>
      </c>
      <c r="O184">
        <v>20.928240166399998</v>
      </c>
      <c r="P184">
        <v>841.05006790528796</v>
      </c>
      <c r="Q184">
        <v>337.65698544489999</v>
      </c>
      <c r="R184">
        <v>61.904761904761898</v>
      </c>
      <c r="S184">
        <v>52.380952380952401</v>
      </c>
      <c r="T184">
        <v>45.238095238095198</v>
      </c>
      <c r="U184">
        <v>66.6666666666667</v>
      </c>
      <c r="V184">
        <v>54.761904761904802</v>
      </c>
      <c r="W184">
        <v>52.380952380952401</v>
      </c>
      <c r="X184">
        <v>55.5555555555556</v>
      </c>
      <c r="Y184">
        <v>59.523809523809497</v>
      </c>
      <c r="Z184">
        <v>47.2222222222222</v>
      </c>
      <c r="AA184">
        <v>50</v>
      </c>
      <c r="AB184">
        <v>50</v>
      </c>
      <c r="AC184">
        <v>50</v>
      </c>
      <c r="AD184">
        <v>50</v>
      </c>
      <c r="AE184">
        <v>46.428571428571402</v>
      </c>
      <c r="AF184">
        <v>50</v>
      </c>
      <c r="AG184">
        <v>40.909090909090899</v>
      </c>
      <c r="AH184">
        <v>42.307692307692299</v>
      </c>
      <c r="AI184">
        <v>36.363636363636402</v>
      </c>
      <c r="AJ184">
        <v>142.376959801742</v>
      </c>
      <c r="AK184">
        <v>80</v>
      </c>
      <c r="AL184">
        <v>66.818181818181799</v>
      </c>
      <c r="AM184">
        <v>68.468468468468501</v>
      </c>
      <c r="AN184">
        <v>86.363636363636402</v>
      </c>
      <c r="AO184">
        <v>82.432432432432407</v>
      </c>
      <c r="AP184">
        <v>85</v>
      </c>
      <c r="AQ184">
        <v>50</v>
      </c>
      <c r="AR184">
        <v>50.900900900900901</v>
      </c>
      <c r="AS184">
        <v>50.934579439252303</v>
      </c>
      <c r="AT184">
        <v>61.1111111111111</v>
      </c>
      <c r="AU184">
        <v>54.255319148936202</v>
      </c>
      <c r="AV184">
        <v>54.347826086956502</v>
      </c>
      <c r="AW184">
        <v>73.255813953488399</v>
      </c>
      <c r="AX184">
        <v>60</v>
      </c>
      <c r="AY184">
        <v>63.636363636363598</v>
      </c>
      <c r="AZ184">
        <v>62.5</v>
      </c>
      <c r="BA184">
        <v>57.142857142857103</v>
      </c>
      <c r="BB184">
        <v>55</v>
      </c>
      <c r="BC184">
        <v>63.934426229508198</v>
      </c>
      <c r="BD184">
        <v>47.950819672131203</v>
      </c>
      <c r="BE184">
        <v>52.032520325203201</v>
      </c>
      <c r="BF184">
        <v>76.859504132231393</v>
      </c>
      <c r="BG184">
        <v>53.305785123966899</v>
      </c>
      <c r="BH184">
        <v>63.524590163934398</v>
      </c>
      <c r="BI184">
        <v>62.121212121212103</v>
      </c>
      <c r="BJ184">
        <v>57.563025210084</v>
      </c>
      <c r="BK184">
        <v>54.545454545454497</v>
      </c>
    </row>
    <row r="185" spans="1:63">
      <c r="A185" s="395">
        <v>36586</v>
      </c>
      <c r="B185">
        <v>0</v>
      </c>
      <c r="C185">
        <v>0</v>
      </c>
      <c r="D185">
        <v>58.952319102542099</v>
      </c>
      <c r="E185">
        <v>40.794102405113399</v>
      </c>
      <c r="F185">
        <v>31.476782911937601</v>
      </c>
      <c r="G185">
        <v>25.9910773970436</v>
      </c>
      <c r="H185">
        <v>59.311961905940997</v>
      </c>
      <c r="I185">
        <v>61.160149760850203</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row>
    <row r="186" spans="1:63">
      <c r="A186" s="395">
        <v>36951</v>
      </c>
      <c r="B186">
        <v>4727.7809240546003</v>
      </c>
      <c r="C186">
        <v>3112.52250192067</v>
      </c>
      <c r="D186">
        <v>55.580475954194199</v>
      </c>
      <c r="E186">
        <v>38.8252197809596</v>
      </c>
      <c r="F186">
        <v>29.676433470060001</v>
      </c>
      <c r="G186">
        <v>24.7366465442236</v>
      </c>
      <c r="H186">
        <v>63.700517927206498</v>
      </c>
      <c r="I186">
        <v>60.128285602862803</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row>
    <row r="187" spans="1:63">
      <c r="A187" s="395">
        <v>37316</v>
      </c>
      <c r="B187">
        <v>4241.6484354284203</v>
      </c>
      <c r="C187">
        <v>3558.07631240604</v>
      </c>
      <c r="D187">
        <v>76.818644672828796</v>
      </c>
      <c r="E187">
        <v>40.745401432587002</v>
      </c>
      <c r="F187">
        <v>41.0162626130112</v>
      </c>
      <c r="G187">
        <v>25.960048628873299</v>
      </c>
      <c r="H187">
        <v>53.452825889837399</v>
      </c>
      <c r="I187">
        <v>63.116317194319699</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row>
    <row r="188" spans="1:63">
      <c r="A188" s="395">
        <v>37681</v>
      </c>
      <c r="B188">
        <v>5091.9420650063103</v>
      </c>
      <c r="C188">
        <v>4055.4527531258</v>
      </c>
      <c r="D188">
        <v>63.888366731483899</v>
      </c>
      <c r="E188">
        <v>46.9874902276554</v>
      </c>
      <c r="F188">
        <v>34.1123179006279</v>
      </c>
      <c r="G188">
        <v>29.937060094420499</v>
      </c>
      <c r="H188">
        <v>64.117106837600303</v>
      </c>
      <c r="I188">
        <v>73.151421945295297</v>
      </c>
      <c r="J188">
        <v>0</v>
      </c>
      <c r="K188">
        <v>60.029498525073699</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row>
    <row r="189" spans="1:63">
      <c r="A189" s="395">
        <v>38047</v>
      </c>
      <c r="B189">
        <v>6083.3983717651799</v>
      </c>
      <c r="C189">
        <v>4764.5958442811598</v>
      </c>
      <c r="D189">
        <v>74.872894900816505</v>
      </c>
      <c r="E189">
        <v>62.346240339428199</v>
      </c>
      <c r="F189">
        <v>39.977356186479497</v>
      </c>
      <c r="G189">
        <v>39.722554549297897</v>
      </c>
      <c r="H189">
        <v>60.640680509226897</v>
      </c>
      <c r="I189">
        <v>69.556946429477705</v>
      </c>
      <c r="J189">
        <v>0</v>
      </c>
      <c r="K189">
        <v>56.514657980456001</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0</v>
      </c>
      <c r="BI189">
        <v>0</v>
      </c>
      <c r="BJ189">
        <v>0</v>
      </c>
      <c r="BK189">
        <v>0</v>
      </c>
    </row>
    <row r="190" spans="1:63">
      <c r="A190" s="395">
        <v>38412</v>
      </c>
      <c r="B190">
        <v>7244.5837385442901</v>
      </c>
      <c r="C190">
        <v>5677.8975239554702</v>
      </c>
      <c r="D190">
        <v>74.829547208494802</v>
      </c>
      <c r="E190">
        <v>66.520037299763402</v>
      </c>
      <c r="F190">
        <v>39.954211280193903</v>
      </c>
      <c r="G190">
        <v>42.381798739997897</v>
      </c>
      <c r="H190">
        <v>67.186844388909805</v>
      </c>
      <c r="I190">
        <v>73.040785804554503</v>
      </c>
      <c r="J190">
        <v>0</v>
      </c>
      <c r="K190">
        <v>62.678571428571402</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row>
    <row r="191" spans="1:63">
      <c r="A191" s="395">
        <v>38777</v>
      </c>
      <c r="B191">
        <v>9403.4650034649003</v>
      </c>
      <c r="C191">
        <v>6954.3042305213203</v>
      </c>
      <c r="D191">
        <v>97.211795607944495</v>
      </c>
      <c r="E191">
        <v>85.821152063419206</v>
      </c>
      <c r="F191">
        <v>51.904906090437002</v>
      </c>
      <c r="G191">
        <v>54.679085310728198</v>
      </c>
      <c r="H191">
        <v>77.772033119010999</v>
      </c>
      <c r="I191">
        <v>88.382058133907904</v>
      </c>
      <c r="J191">
        <v>0</v>
      </c>
      <c r="K191">
        <v>53.362573099415201</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0</v>
      </c>
      <c r="BK191">
        <v>0</v>
      </c>
    </row>
    <row r="192" spans="1:63">
      <c r="A192" s="395">
        <v>39142</v>
      </c>
      <c r="B192">
        <v>12336.710861319099</v>
      </c>
      <c r="C192">
        <v>8132.87039118353</v>
      </c>
      <c r="D192">
        <v>94.216177144978104</v>
      </c>
      <c r="E192">
        <v>98.099527657351601</v>
      </c>
      <c r="F192">
        <v>50.305436663597703</v>
      </c>
      <c r="G192">
        <v>62.501985964423397</v>
      </c>
      <c r="H192">
        <v>91.876654575682096</v>
      </c>
      <c r="I192">
        <v>98.693105260930494</v>
      </c>
      <c r="J192">
        <v>0</v>
      </c>
      <c r="K192">
        <v>72.905027932960905</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row>
    <row r="193" spans="1:63">
      <c r="A193" s="395">
        <v>39508</v>
      </c>
      <c r="B193">
        <v>16609.221259585302</v>
      </c>
      <c r="C193">
        <v>9930.7081672489803</v>
      </c>
      <c r="D193">
        <v>103.20030433079199</v>
      </c>
      <c r="E193">
        <v>108.369263411009</v>
      </c>
      <c r="F193">
        <v>55.102388257464902</v>
      </c>
      <c r="G193">
        <v>69.045125317503704</v>
      </c>
      <c r="H193">
        <v>111.51547877836801</v>
      </c>
      <c r="I193">
        <v>111.820747923358</v>
      </c>
      <c r="J193">
        <v>118.026729117665</v>
      </c>
      <c r="K193">
        <v>67</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c r="BH193">
        <v>0</v>
      </c>
      <c r="BI193">
        <v>0</v>
      </c>
      <c r="BJ193">
        <v>0</v>
      </c>
      <c r="BK193">
        <v>0</v>
      </c>
    </row>
    <row r="194" spans="1:63">
      <c r="A194" s="395">
        <v>39873</v>
      </c>
      <c r="B194">
        <v>19710.182951892901</v>
      </c>
      <c r="C194">
        <v>13021.7281845708</v>
      </c>
      <c r="D194">
        <v>106.915396275276</v>
      </c>
      <c r="E194">
        <v>111.12109766152901</v>
      </c>
      <c r="F194">
        <v>57.086010690214103</v>
      </c>
      <c r="G194">
        <v>70.798396814418297</v>
      </c>
      <c r="H194">
        <v>106.172069482599</v>
      </c>
      <c r="I194">
        <v>95.045856414521793</v>
      </c>
      <c r="J194">
        <v>102.30942256671599</v>
      </c>
      <c r="K194">
        <v>33</v>
      </c>
      <c r="L194">
        <v>41.522491349481001</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c r="BH194">
        <v>0</v>
      </c>
      <c r="BI194">
        <v>0</v>
      </c>
      <c r="BJ194">
        <v>0</v>
      </c>
      <c r="BK194">
        <v>0</v>
      </c>
    </row>
    <row r="195" spans="1:63">
      <c r="A195" s="395">
        <v>40238</v>
      </c>
      <c r="B195">
        <v>21416.641093024002</v>
      </c>
      <c r="C195">
        <v>15086.491837519299</v>
      </c>
      <c r="D195">
        <v>133.52706130025999</v>
      </c>
      <c r="E195">
        <v>139.26766441272201</v>
      </c>
      <c r="F195">
        <v>71.294944548433094</v>
      </c>
      <c r="G195">
        <v>88.731371233770105</v>
      </c>
      <c r="H195">
        <v>155.01529394716101</v>
      </c>
      <c r="I195">
        <v>134.48984313713299</v>
      </c>
      <c r="J195">
        <v>149.764598211769</v>
      </c>
      <c r="K195">
        <v>70.847457627118601</v>
      </c>
      <c r="L195">
        <v>83.848797250859107</v>
      </c>
      <c r="M195">
        <v>0</v>
      </c>
      <c r="N195">
        <v>0</v>
      </c>
      <c r="O195">
        <v>0</v>
      </c>
      <c r="P195">
        <v>0</v>
      </c>
      <c r="Q195">
        <v>0</v>
      </c>
      <c r="R195">
        <v>57.142857142857103</v>
      </c>
      <c r="S195">
        <v>60</v>
      </c>
      <c r="T195">
        <v>56.6666666666667</v>
      </c>
      <c r="U195">
        <v>0</v>
      </c>
      <c r="V195">
        <v>80</v>
      </c>
      <c r="W195">
        <v>66.6666666666667</v>
      </c>
      <c r="X195">
        <v>57.692307692307701</v>
      </c>
      <c r="Y195">
        <v>56.6666666666667</v>
      </c>
      <c r="Z195">
        <v>53.3333333333333</v>
      </c>
      <c r="AA195">
        <v>75</v>
      </c>
      <c r="AB195">
        <v>77.272727272727295</v>
      </c>
      <c r="AC195">
        <v>84.090909090909093</v>
      </c>
      <c r="AD195">
        <v>0</v>
      </c>
      <c r="AE195">
        <v>79.545454545454504</v>
      </c>
      <c r="AF195">
        <v>84.090909090909093</v>
      </c>
      <c r="AG195">
        <v>71.428571428571402</v>
      </c>
      <c r="AH195">
        <v>70.454545454545496</v>
      </c>
      <c r="AI195">
        <v>71.428571428571402</v>
      </c>
      <c r="AJ195">
        <v>102.805516469976</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row>
    <row r="196" spans="1:63">
      <c r="A196" s="395">
        <v>40603</v>
      </c>
      <c r="B196">
        <v>28149.167495559999</v>
      </c>
      <c r="C196">
        <v>19019.082916160001</v>
      </c>
      <c r="D196">
        <v>133.77177596944</v>
      </c>
      <c r="E196">
        <v>149.58472646359101</v>
      </c>
      <c r="F196">
        <v>71.425606592512395</v>
      </c>
      <c r="G196">
        <v>95.304663510465502</v>
      </c>
      <c r="H196">
        <v>163.17618473578099</v>
      </c>
      <c r="I196">
        <v>147.18399822721599</v>
      </c>
      <c r="J196">
        <v>169.483292766696</v>
      </c>
      <c r="K196">
        <v>64.528301886792406</v>
      </c>
      <c r="L196">
        <v>73.220973782771495</v>
      </c>
      <c r="M196">
        <v>0</v>
      </c>
      <c r="N196">
        <v>0</v>
      </c>
      <c r="O196">
        <v>0</v>
      </c>
      <c r="P196">
        <v>0</v>
      </c>
      <c r="Q196">
        <v>0</v>
      </c>
      <c r="R196">
        <v>61.764705882352899</v>
      </c>
      <c r="S196">
        <v>53.125</v>
      </c>
      <c r="T196">
        <v>58.823529411764703</v>
      </c>
      <c r="U196">
        <v>0</v>
      </c>
      <c r="V196">
        <v>61.764705882352899</v>
      </c>
      <c r="W196">
        <v>67.647058823529406</v>
      </c>
      <c r="X196">
        <v>50</v>
      </c>
      <c r="Y196">
        <v>61.764705882352899</v>
      </c>
      <c r="Z196">
        <v>50</v>
      </c>
      <c r="AA196">
        <v>76.315789473684205</v>
      </c>
      <c r="AB196">
        <v>68.421052631578902</v>
      </c>
      <c r="AC196">
        <v>76.315789473684205</v>
      </c>
      <c r="AD196">
        <v>0</v>
      </c>
      <c r="AE196">
        <v>76.315789473684205</v>
      </c>
      <c r="AF196">
        <v>78.947368421052602</v>
      </c>
      <c r="AG196">
        <v>61.764705882352899</v>
      </c>
      <c r="AH196">
        <v>65.789473684210506</v>
      </c>
      <c r="AI196">
        <v>65.625</v>
      </c>
      <c r="AJ196">
        <v>102.02182256834401</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0</v>
      </c>
      <c r="BG196">
        <v>0</v>
      </c>
      <c r="BH196">
        <v>0</v>
      </c>
      <c r="BI196">
        <v>0</v>
      </c>
      <c r="BJ196">
        <v>0</v>
      </c>
      <c r="BK196">
        <v>0</v>
      </c>
    </row>
    <row r="197" spans="1:63">
      <c r="A197" s="395">
        <v>40969</v>
      </c>
      <c r="B197">
        <v>33600.174587048801</v>
      </c>
      <c r="C197">
        <v>23855.894799999998</v>
      </c>
      <c r="D197">
        <v>121.90210937961101</v>
      </c>
      <c r="E197">
        <v>122.862631248561</v>
      </c>
      <c r="F197">
        <v>65.087960776827799</v>
      </c>
      <c r="G197">
        <v>78.2792602291821</v>
      </c>
      <c r="H197">
        <v>193.20644077794699</v>
      </c>
      <c r="I197">
        <v>151.946403328239</v>
      </c>
      <c r="J197">
        <v>231.111296623084</v>
      </c>
      <c r="K197">
        <v>63.535031847133801</v>
      </c>
      <c r="L197">
        <v>70.793650793650798</v>
      </c>
      <c r="M197">
        <v>1204.5474411</v>
      </c>
      <c r="N197">
        <v>123.98558817999999</v>
      </c>
      <c r="O197">
        <v>13.788800139999999</v>
      </c>
      <c r="P197">
        <v>785.99504536999996</v>
      </c>
      <c r="Q197">
        <v>280.77800740999999</v>
      </c>
      <c r="R197">
        <v>56.818181818181799</v>
      </c>
      <c r="S197">
        <v>54.545454545454497</v>
      </c>
      <c r="T197">
        <v>56.818181818181799</v>
      </c>
      <c r="U197">
        <v>0</v>
      </c>
      <c r="V197">
        <v>65.909090909090907</v>
      </c>
      <c r="W197">
        <v>63.636363636363598</v>
      </c>
      <c r="X197">
        <v>57.894736842105303</v>
      </c>
      <c r="Y197">
        <v>61.363636363636402</v>
      </c>
      <c r="Z197">
        <v>52.631578947368403</v>
      </c>
      <c r="AA197">
        <v>58.3333333333333</v>
      </c>
      <c r="AB197">
        <v>63.8888888888889</v>
      </c>
      <c r="AC197">
        <v>72.2222222222222</v>
      </c>
      <c r="AD197">
        <v>0</v>
      </c>
      <c r="AE197">
        <v>61.1111111111111</v>
      </c>
      <c r="AF197">
        <v>63.8888888888889</v>
      </c>
      <c r="AG197">
        <v>46.875</v>
      </c>
      <c r="AH197">
        <v>47.2222222222222</v>
      </c>
      <c r="AI197">
        <v>56.6666666666667</v>
      </c>
      <c r="AJ197">
        <v>108.526281532239</v>
      </c>
      <c r="AK197">
        <v>0</v>
      </c>
      <c r="AL197">
        <v>0</v>
      </c>
      <c r="AM197">
        <v>0</v>
      </c>
      <c r="AN197">
        <v>0</v>
      </c>
      <c r="AO197">
        <v>0</v>
      </c>
      <c r="AP197">
        <v>0</v>
      </c>
      <c r="AQ197">
        <v>0</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row>
    <row r="198" spans="1:63">
      <c r="A198" s="395">
        <v>41334</v>
      </c>
      <c r="B198">
        <v>37945.429960000001</v>
      </c>
      <c r="C198">
        <v>29237.318360000001</v>
      </c>
      <c r="D198">
        <v>121.924313085629</v>
      </c>
      <c r="E198">
        <v>127.26404285194999</v>
      </c>
      <c r="F198">
        <v>65.099816141380302</v>
      </c>
      <c r="G198">
        <v>81.083524152037597</v>
      </c>
      <c r="H198">
        <v>204.89888465940999</v>
      </c>
      <c r="I198">
        <v>147.18277144015201</v>
      </c>
      <c r="J198">
        <v>201.61984876593201</v>
      </c>
      <c r="K198">
        <v>64.5631067961165</v>
      </c>
      <c r="L198">
        <v>71.915584415584405</v>
      </c>
      <c r="M198">
        <v>1082.56786981</v>
      </c>
      <c r="N198">
        <v>142.64817995999999</v>
      </c>
      <c r="O198">
        <v>9.6828215899999996</v>
      </c>
      <c r="P198">
        <v>623.46759889999998</v>
      </c>
      <c r="Q198">
        <v>306.76926936000001</v>
      </c>
      <c r="R198">
        <v>58.823529411764703</v>
      </c>
      <c r="S198">
        <v>64.705882352941202</v>
      </c>
      <c r="T198">
        <v>50</v>
      </c>
      <c r="U198">
        <v>0</v>
      </c>
      <c r="V198">
        <v>55.882352941176499</v>
      </c>
      <c r="W198">
        <v>50</v>
      </c>
      <c r="X198">
        <v>70.8333333333333</v>
      </c>
      <c r="Y198">
        <v>80.769230769230802</v>
      </c>
      <c r="Z198">
        <v>82.142857142857096</v>
      </c>
      <c r="AA198">
        <v>62.962962962962997</v>
      </c>
      <c r="AB198">
        <v>74.074074074074105</v>
      </c>
      <c r="AC198">
        <v>68.518518518518505</v>
      </c>
      <c r="AD198">
        <v>0</v>
      </c>
      <c r="AE198">
        <v>77.7777777777778</v>
      </c>
      <c r="AF198">
        <v>74.074074074074105</v>
      </c>
      <c r="AG198">
        <v>82.608695652173907</v>
      </c>
      <c r="AH198">
        <v>83.3333333333333</v>
      </c>
      <c r="AI198">
        <v>76.086956521739097</v>
      </c>
      <c r="AJ198">
        <v>107.57168719832499</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0</v>
      </c>
      <c r="BD198">
        <v>0</v>
      </c>
      <c r="BE198">
        <v>0</v>
      </c>
      <c r="BF198">
        <v>0</v>
      </c>
      <c r="BG198">
        <v>0</v>
      </c>
      <c r="BH198">
        <v>0</v>
      </c>
      <c r="BI198">
        <v>0</v>
      </c>
      <c r="BJ198">
        <v>0</v>
      </c>
      <c r="BK198">
        <v>0</v>
      </c>
    </row>
    <row r="199" spans="1:63">
      <c r="A199" s="395">
        <v>41699</v>
      </c>
      <c r="B199">
        <v>42717.078800000003</v>
      </c>
      <c r="C199">
        <v>33325.485800000002</v>
      </c>
      <c r="D199">
        <v>126.797712944945</v>
      </c>
      <c r="E199">
        <v>126.297730323793</v>
      </c>
      <c r="F199">
        <v>67.701901211993302</v>
      </c>
      <c r="G199">
        <v>80.467859087032807</v>
      </c>
      <c r="H199">
        <v>224.60161426554001</v>
      </c>
      <c r="I199">
        <v>148.935839326733</v>
      </c>
      <c r="J199">
        <v>192.603368028722</v>
      </c>
      <c r="K199">
        <v>53.846153846153797</v>
      </c>
      <c r="L199">
        <v>58.6455331412104</v>
      </c>
      <c r="M199">
        <v>1002.35539122</v>
      </c>
      <c r="N199">
        <v>105.11362069</v>
      </c>
      <c r="O199">
        <v>9.7054329199999998</v>
      </c>
      <c r="P199">
        <v>654.08822860999999</v>
      </c>
      <c r="Q199">
        <v>233.44810899999999</v>
      </c>
      <c r="R199">
        <v>52.5</v>
      </c>
      <c r="S199">
        <v>40.476190476190503</v>
      </c>
      <c r="T199">
        <v>40.476190476190503</v>
      </c>
      <c r="U199">
        <v>44.7368421052632</v>
      </c>
      <c r="V199">
        <v>45</v>
      </c>
      <c r="W199">
        <v>42.5</v>
      </c>
      <c r="X199">
        <v>33.3333333333333</v>
      </c>
      <c r="Y199">
        <v>35.714285714285701</v>
      </c>
      <c r="Z199">
        <v>39.473684210526301</v>
      </c>
      <c r="AA199">
        <v>68.421052631578902</v>
      </c>
      <c r="AB199">
        <v>57.5</v>
      </c>
      <c r="AC199">
        <v>65.384615384615401</v>
      </c>
      <c r="AD199">
        <v>74.324324324324294</v>
      </c>
      <c r="AE199">
        <v>69.736842105263193</v>
      </c>
      <c r="AF199">
        <v>69.736842105263193</v>
      </c>
      <c r="AG199">
        <v>61.538461538461497</v>
      </c>
      <c r="AH199">
        <v>60</v>
      </c>
      <c r="AI199">
        <v>59.210526315789501</v>
      </c>
      <c r="AJ199">
        <v>110.281730094323</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0</v>
      </c>
      <c r="BH199">
        <v>0</v>
      </c>
      <c r="BI199">
        <v>0</v>
      </c>
      <c r="BJ199">
        <v>0</v>
      </c>
      <c r="BK199">
        <v>0</v>
      </c>
    </row>
    <row r="200" spans="1:63">
      <c r="A200" s="395">
        <v>42064</v>
      </c>
      <c r="B200">
        <v>48023.024680000002</v>
      </c>
      <c r="C200">
        <v>36830.012280000003</v>
      </c>
      <c r="D200">
        <v>129.861824375449</v>
      </c>
      <c r="E200">
        <v>132.98603537480699</v>
      </c>
      <c r="F200">
        <v>69.337941520232803</v>
      </c>
      <c r="G200">
        <v>84.729167560243596</v>
      </c>
      <c r="H200">
        <v>231.247614896492</v>
      </c>
      <c r="I200">
        <v>172.91182892871501</v>
      </c>
      <c r="J200">
        <v>208.31462731094399</v>
      </c>
      <c r="K200">
        <v>49.388379204892999</v>
      </c>
      <c r="L200">
        <v>56.060606060606098</v>
      </c>
      <c r="M200">
        <v>1059.8091445699999</v>
      </c>
      <c r="N200">
        <v>111.05481005999999</v>
      </c>
      <c r="O200">
        <v>10.22145312</v>
      </c>
      <c r="P200">
        <v>719.33783989000005</v>
      </c>
      <c r="Q200">
        <v>219.1950415</v>
      </c>
      <c r="R200">
        <v>50</v>
      </c>
      <c r="S200">
        <v>44</v>
      </c>
      <c r="T200">
        <v>42</v>
      </c>
      <c r="U200">
        <v>56</v>
      </c>
      <c r="V200">
        <v>48</v>
      </c>
      <c r="W200">
        <v>48</v>
      </c>
      <c r="X200">
        <v>39.130434782608702</v>
      </c>
      <c r="Y200">
        <v>31.25</v>
      </c>
      <c r="Z200">
        <v>35.714285714285701</v>
      </c>
      <c r="AA200">
        <v>50</v>
      </c>
      <c r="AB200">
        <v>52.702702702702702</v>
      </c>
      <c r="AC200">
        <v>51.315789473684198</v>
      </c>
      <c r="AD200">
        <v>59.459459459459502</v>
      </c>
      <c r="AE200">
        <v>53.947368421052602</v>
      </c>
      <c r="AF200">
        <v>52.702702702702702</v>
      </c>
      <c r="AG200">
        <v>47.297297297297298</v>
      </c>
      <c r="AH200">
        <v>50</v>
      </c>
      <c r="AI200">
        <v>47.142857142857103</v>
      </c>
      <c r="AJ200">
        <v>116.923511464214</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row>
    <row r="201" spans="1:63">
      <c r="A201" s="395">
        <v>42430</v>
      </c>
      <c r="B201">
        <v>54089.1132</v>
      </c>
      <c r="C201">
        <v>39320.610760000003</v>
      </c>
      <c r="D201">
        <v>118.59375718290801</v>
      </c>
      <c r="E201">
        <v>121.86672505827801</v>
      </c>
      <c r="F201">
        <v>63.321511458511303</v>
      </c>
      <c r="G201">
        <v>77.644740204331598</v>
      </c>
      <c r="H201">
        <v>220.26979285617901</v>
      </c>
      <c r="I201">
        <v>183.73652326145901</v>
      </c>
      <c r="J201">
        <v>174.13783675245</v>
      </c>
      <c r="K201">
        <v>46.398891966759003</v>
      </c>
      <c r="L201">
        <v>59.589041095890401</v>
      </c>
      <c r="M201">
        <v>893.315428</v>
      </c>
      <c r="N201">
        <v>111.432518</v>
      </c>
      <c r="O201">
        <v>16.736671999999999</v>
      </c>
      <c r="P201">
        <v>570.88270499999999</v>
      </c>
      <c r="Q201">
        <v>194.263533</v>
      </c>
      <c r="R201">
        <v>52.173913043478301</v>
      </c>
      <c r="S201">
        <v>43.75</v>
      </c>
      <c r="T201">
        <v>50</v>
      </c>
      <c r="U201">
        <v>58.695652173912997</v>
      </c>
      <c r="V201">
        <v>50</v>
      </c>
      <c r="W201">
        <v>52.0833333333333</v>
      </c>
      <c r="X201">
        <v>50</v>
      </c>
      <c r="Y201">
        <v>56.25</v>
      </c>
      <c r="Z201">
        <v>50</v>
      </c>
      <c r="AA201">
        <v>47.142857142857103</v>
      </c>
      <c r="AB201">
        <v>44.4444444444444</v>
      </c>
      <c r="AC201">
        <v>45.714285714285701</v>
      </c>
      <c r="AD201">
        <v>70.8333333333333</v>
      </c>
      <c r="AE201">
        <v>62.5</v>
      </c>
      <c r="AF201">
        <v>64.864864864864899</v>
      </c>
      <c r="AG201">
        <v>38.8888888888889</v>
      </c>
      <c r="AH201">
        <v>34.7222222222222</v>
      </c>
      <c r="AI201">
        <v>31.25</v>
      </c>
      <c r="AJ201">
        <v>132.36617779612399</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row>
    <row r="202" spans="1:63">
      <c r="A202" s="395">
        <v>42795</v>
      </c>
      <c r="B202">
        <v>58627.105920000002</v>
      </c>
      <c r="C202">
        <v>41301.405559999999</v>
      </c>
      <c r="D202">
        <v>124.991309743469</v>
      </c>
      <c r="E202">
        <v>125.026925632323</v>
      </c>
      <c r="F202">
        <v>66.737396977216903</v>
      </c>
      <c r="G202">
        <v>79.658193445550296</v>
      </c>
      <c r="H202">
        <v>225.304556984892</v>
      </c>
      <c r="I202">
        <v>195.82792743686301</v>
      </c>
      <c r="J202">
        <v>168.16248863286501</v>
      </c>
      <c r="K202">
        <v>43.808049535603701</v>
      </c>
      <c r="L202">
        <v>58.079268292682897</v>
      </c>
      <c r="M202">
        <v>865.60170900000003</v>
      </c>
      <c r="N202">
        <v>88.137918999999997</v>
      </c>
      <c r="O202">
        <v>9.897551</v>
      </c>
      <c r="P202">
        <v>552.09341500000005</v>
      </c>
      <c r="Q202">
        <v>215.472824</v>
      </c>
      <c r="R202">
        <v>56.521739130434803</v>
      </c>
      <c r="S202">
        <v>34.7826086956522</v>
      </c>
      <c r="T202">
        <v>54.347826086956502</v>
      </c>
      <c r="U202">
        <v>61.363636363636402</v>
      </c>
      <c r="V202">
        <v>50</v>
      </c>
      <c r="W202">
        <v>59.090909090909101</v>
      </c>
      <c r="X202">
        <v>52.380952380952401</v>
      </c>
      <c r="Y202">
        <v>47.826086956521699</v>
      </c>
      <c r="Z202">
        <v>50</v>
      </c>
      <c r="AA202">
        <v>57.8125</v>
      </c>
      <c r="AB202">
        <v>46.875</v>
      </c>
      <c r="AC202">
        <v>53.125</v>
      </c>
      <c r="AD202">
        <v>75</v>
      </c>
      <c r="AE202">
        <v>64.0625</v>
      </c>
      <c r="AF202">
        <v>71.875</v>
      </c>
      <c r="AG202">
        <v>41.935483870967701</v>
      </c>
      <c r="AH202">
        <v>41.935483870967701</v>
      </c>
      <c r="AI202">
        <v>42.857142857142897</v>
      </c>
      <c r="AJ202">
        <v>129.21306649819601</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row>
    <row r="203" spans="1:63">
      <c r="A203" s="395">
        <v>43160</v>
      </c>
      <c r="B203">
        <v>66976.817200000005</v>
      </c>
      <c r="C203">
        <v>46740.002399999998</v>
      </c>
      <c r="D203">
        <v>130.39195353721499</v>
      </c>
      <c r="E203">
        <v>117.377531906472</v>
      </c>
      <c r="F203">
        <v>69.620996721355397</v>
      </c>
      <c r="G203">
        <v>74.784548172156207</v>
      </c>
      <c r="H203">
        <v>235.097672632149</v>
      </c>
      <c r="I203">
        <v>186.581527310268</v>
      </c>
      <c r="J203">
        <v>188.44065009037001</v>
      </c>
      <c r="K203">
        <v>53.538459777832003</v>
      </c>
      <c r="L203">
        <v>66.083915710449205</v>
      </c>
      <c r="M203">
        <v>1011.8393260282</v>
      </c>
      <c r="N203">
        <v>93.164326171200202</v>
      </c>
      <c r="O203">
        <v>12.041216342</v>
      </c>
      <c r="P203">
        <v>622.75525276319797</v>
      </c>
      <c r="Q203">
        <v>283.87853075180101</v>
      </c>
      <c r="R203">
        <v>55.882352941176499</v>
      </c>
      <c r="S203">
        <v>55.882352941176499</v>
      </c>
      <c r="T203">
        <v>50</v>
      </c>
      <c r="U203">
        <v>56.6666666666667</v>
      </c>
      <c r="V203">
        <v>66.6666666666667</v>
      </c>
      <c r="W203">
        <v>53.3333333333333</v>
      </c>
      <c r="X203">
        <v>53.125</v>
      </c>
      <c r="Y203">
        <v>55.882352941176499</v>
      </c>
      <c r="Z203">
        <v>46.6666666666667</v>
      </c>
      <c r="AA203">
        <v>42.592592592592602</v>
      </c>
      <c r="AB203">
        <v>39.285714285714299</v>
      </c>
      <c r="AC203">
        <v>37.5</v>
      </c>
      <c r="AD203">
        <v>58.3333333333333</v>
      </c>
      <c r="AE203">
        <v>54</v>
      </c>
      <c r="AF203">
        <v>50</v>
      </c>
      <c r="AG203">
        <v>40</v>
      </c>
      <c r="AH203">
        <v>37.5</v>
      </c>
      <c r="AI203">
        <v>36.363636363636402</v>
      </c>
      <c r="AJ203">
        <v>143.17362249666701</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0</v>
      </c>
      <c r="BH203">
        <v>0</v>
      </c>
      <c r="BI203">
        <v>0</v>
      </c>
      <c r="BJ203">
        <v>0</v>
      </c>
      <c r="BK203">
        <v>0</v>
      </c>
    </row>
    <row r="204" spans="1:63">
      <c r="A204" s="395">
        <v>43525</v>
      </c>
      <c r="B204">
        <v>73595.970400000006</v>
      </c>
      <c r="C204">
        <v>48964.173600000002</v>
      </c>
      <c r="D204">
        <v>134.42763391184599</v>
      </c>
      <c r="E204">
        <v>119.393586199171</v>
      </c>
      <c r="F204">
        <v>71.775792953090999</v>
      </c>
      <c r="G204">
        <v>76.069033430290204</v>
      </c>
      <c r="H204">
        <v>204.26363138005999</v>
      </c>
      <c r="I204">
        <v>198.21284859180801</v>
      </c>
      <c r="J204">
        <v>173.546099046184</v>
      </c>
      <c r="K204">
        <v>59.602649688720703</v>
      </c>
      <c r="L204">
        <v>69.962684631347699</v>
      </c>
      <c r="M204">
        <v>942.85287134429905</v>
      </c>
      <c r="N204">
        <v>104.864049385298</v>
      </c>
      <c r="O204">
        <v>8.8012998740011508</v>
      </c>
      <c r="P204">
        <v>613.84628215599696</v>
      </c>
      <c r="Q204">
        <v>215.341239929003</v>
      </c>
      <c r="R204">
        <v>54.761904761904802</v>
      </c>
      <c r="S204">
        <v>55</v>
      </c>
      <c r="T204">
        <v>57.142857142857103</v>
      </c>
      <c r="U204">
        <v>57.5</v>
      </c>
      <c r="V204">
        <v>67.5</v>
      </c>
      <c r="W204">
        <v>65</v>
      </c>
      <c r="X204">
        <v>47.5</v>
      </c>
      <c r="Y204">
        <v>47.619047619047599</v>
      </c>
      <c r="Z204">
        <v>47.368421052631597</v>
      </c>
      <c r="AA204">
        <v>54.545454545454497</v>
      </c>
      <c r="AB204">
        <v>47.727272727272698</v>
      </c>
      <c r="AC204">
        <v>50</v>
      </c>
      <c r="AD204">
        <v>55.5555555555556</v>
      </c>
      <c r="AE204">
        <v>61.1111111111111</v>
      </c>
      <c r="AF204">
        <v>61.1111111111111</v>
      </c>
      <c r="AG204">
        <v>42.105263157894697</v>
      </c>
      <c r="AH204">
        <v>54.1666666666667</v>
      </c>
      <c r="AI204">
        <v>40</v>
      </c>
      <c r="AJ204">
        <v>140.38902036651399</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row>
    <row r="205" spans="1:63">
      <c r="A205" s="395">
        <v>43891</v>
      </c>
      <c r="B205">
        <v>81235.7068</v>
      </c>
      <c r="C205">
        <v>52872.018799999998</v>
      </c>
      <c r="D205">
        <v>71.205779864185104</v>
      </c>
      <c r="E205">
        <v>56.894076380460199</v>
      </c>
      <c r="F205">
        <v>38.019350366210197</v>
      </c>
      <c r="G205">
        <v>36.248826557156903</v>
      </c>
      <c r="H205">
        <v>134.272172449603</v>
      </c>
      <c r="I205">
        <v>165.946352419753</v>
      </c>
      <c r="J205">
        <v>136.66448194261599</v>
      </c>
      <c r="K205">
        <v>21.812080383300799</v>
      </c>
      <c r="L205">
        <v>41.544116973877003</v>
      </c>
      <c r="M205">
        <v>746.35090315174</v>
      </c>
      <c r="N205">
        <v>97.088627017078096</v>
      </c>
      <c r="O205">
        <v>7.7357385850000098</v>
      </c>
      <c r="P205">
        <v>493.59226895564302</v>
      </c>
      <c r="Q205">
        <v>147.93426859401899</v>
      </c>
      <c r="R205">
        <v>30</v>
      </c>
      <c r="S205">
        <v>31.818181818181799</v>
      </c>
      <c r="T205">
        <v>31.818181818181799</v>
      </c>
      <c r="U205">
        <v>27.7777777777778</v>
      </c>
      <c r="V205">
        <v>33.3333333333333</v>
      </c>
      <c r="W205">
        <v>33.3333333333333</v>
      </c>
      <c r="X205">
        <v>12.5</v>
      </c>
      <c r="Y205">
        <v>22.727272727272702</v>
      </c>
      <c r="Z205">
        <v>20</v>
      </c>
      <c r="AA205">
        <v>16.6666666666667</v>
      </c>
      <c r="AB205">
        <v>12.5</v>
      </c>
      <c r="AC205">
        <v>20.8333333333333</v>
      </c>
      <c r="AD205">
        <v>31.818181818181799</v>
      </c>
      <c r="AE205">
        <v>27.272727272727298</v>
      </c>
      <c r="AF205">
        <v>40.909090909090899</v>
      </c>
      <c r="AG205">
        <v>20.8333333333333</v>
      </c>
      <c r="AH205">
        <v>20.8333333333333</v>
      </c>
      <c r="AI205">
        <v>20</v>
      </c>
      <c r="AJ205">
        <v>143.53022047845499</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0</v>
      </c>
      <c r="BD205">
        <v>0</v>
      </c>
      <c r="BE205">
        <v>0</v>
      </c>
      <c r="BF205">
        <v>0</v>
      </c>
      <c r="BG205">
        <v>0</v>
      </c>
      <c r="BH205">
        <v>0</v>
      </c>
      <c r="BI205">
        <v>0</v>
      </c>
      <c r="BJ205">
        <v>0</v>
      </c>
      <c r="BK205">
        <v>0</v>
      </c>
    </row>
    <row r="206" spans="1:63">
      <c r="A206" s="395">
        <v>44256</v>
      </c>
      <c r="B206">
        <v>72688.476800000004</v>
      </c>
      <c r="C206">
        <v>55387.419199999997</v>
      </c>
      <c r="D206">
        <v>155.403111197653</v>
      </c>
      <c r="E206">
        <v>125.321169584267</v>
      </c>
      <c r="F206">
        <v>82.975361605363702</v>
      </c>
      <c r="G206">
        <v>79.845664596469405</v>
      </c>
      <c r="H206">
        <v>238.38685306634699</v>
      </c>
      <c r="I206">
        <v>229.870922077274</v>
      </c>
      <c r="J206">
        <v>213.56952406115701</v>
      </c>
      <c r="K206">
        <v>51.1824324324324</v>
      </c>
      <c r="L206">
        <v>65.636363636363598</v>
      </c>
      <c r="M206">
        <v>1225.65440885659</v>
      </c>
      <c r="N206">
        <v>161.47491653089801</v>
      </c>
      <c r="O206">
        <v>17.127838333</v>
      </c>
      <c r="P206">
        <v>802.64821849749103</v>
      </c>
      <c r="Q206">
        <v>244.40343549520099</v>
      </c>
      <c r="R206">
        <v>54.761904761904802</v>
      </c>
      <c r="S206">
        <v>54.761904761904802</v>
      </c>
      <c r="T206">
        <v>61.904761904761898</v>
      </c>
      <c r="U206">
        <v>62.5</v>
      </c>
      <c r="V206">
        <v>62.5</v>
      </c>
      <c r="W206">
        <v>67.5</v>
      </c>
      <c r="X206">
        <v>57.142857142857103</v>
      </c>
      <c r="Y206">
        <v>65.909090909090907</v>
      </c>
      <c r="Z206">
        <v>57.894736842105303</v>
      </c>
      <c r="AA206">
        <v>42.857142857142797</v>
      </c>
      <c r="AB206">
        <v>44.642857142857203</v>
      </c>
      <c r="AC206">
        <v>42.857142857142897</v>
      </c>
      <c r="AD206">
        <v>58.3333333333333</v>
      </c>
      <c r="AE206">
        <v>62.5</v>
      </c>
      <c r="AF206">
        <v>60.4166666666667</v>
      </c>
      <c r="AG206">
        <v>33.3333333333333</v>
      </c>
      <c r="AH206">
        <v>34.482758620689701</v>
      </c>
      <c r="AI206">
        <v>33.3333333333333</v>
      </c>
      <c r="AJ206">
        <v>151.675542719595</v>
      </c>
      <c r="AK206">
        <v>57.142857142857103</v>
      </c>
      <c r="AL206">
        <v>49.397590361445801</v>
      </c>
      <c r="AM206">
        <v>53.614457831325304</v>
      </c>
      <c r="AN206">
        <v>71.25</v>
      </c>
      <c r="AO206">
        <v>68.518518518518505</v>
      </c>
      <c r="AP206">
        <v>64.024390243902403</v>
      </c>
      <c r="AQ206">
        <v>65.625</v>
      </c>
      <c r="AR206">
        <v>51.807228915662598</v>
      </c>
      <c r="AS206">
        <v>51.3333333333333</v>
      </c>
      <c r="AT206">
        <v>50.961538461538503</v>
      </c>
      <c r="AU206">
        <v>36.792452830188701</v>
      </c>
      <c r="AV206">
        <v>48.148148148148202</v>
      </c>
      <c r="AW206">
        <v>66.6666666666667</v>
      </c>
      <c r="AX206">
        <v>58</v>
      </c>
      <c r="AY206">
        <v>62</v>
      </c>
      <c r="AZ206">
        <v>56.6666666666667</v>
      </c>
      <c r="BA206">
        <v>50</v>
      </c>
      <c r="BB206">
        <v>45.652173913043498</v>
      </c>
      <c r="BC206">
        <v>45.8333333333333</v>
      </c>
      <c r="BD206">
        <v>36.144578313253</v>
      </c>
      <c r="BE206">
        <v>44.705882352941202</v>
      </c>
      <c r="BF206">
        <v>67.901234567901199</v>
      </c>
      <c r="BG206">
        <v>57.317073170731703</v>
      </c>
      <c r="BH206">
        <v>67.073170731707293</v>
      </c>
      <c r="BI206">
        <v>37.037037037037003</v>
      </c>
      <c r="BJ206">
        <v>34.523809523809497</v>
      </c>
      <c r="BK206">
        <v>35.526315789473699</v>
      </c>
    </row>
    <row r="207" spans="1:63">
      <c r="A207" s="395">
        <v>44621</v>
      </c>
      <c r="B207">
        <v>83234.392800000001</v>
      </c>
      <c r="C207">
        <v>59465.256800000003</v>
      </c>
      <c r="D207">
        <v>177.50432892304599</v>
      </c>
      <c r="E207">
        <v>127.64990593907901</v>
      </c>
      <c r="F207">
        <v>94.776003938392293</v>
      </c>
      <c r="G207">
        <v>81.329368447436806</v>
      </c>
      <c r="H207">
        <v>211.56644694321699</v>
      </c>
      <c r="I207">
        <v>242.19976117556399</v>
      </c>
      <c r="J207">
        <v>204.88309889658299</v>
      </c>
      <c r="K207">
        <v>38.986013986014001</v>
      </c>
      <c r="L207">
        <v>46.691176470588204</v>
      </c>
      <c r="M207">
        <v>1215.5233206615801</v>
      </c>
      <c r="N207">
        <v>122.432422849425</v>
      </c>
      <c r="O207">
        <v>11.4150422888</v>
      </c>
      <c r="P207">
        <v>821.01798358308395</v>
      </c>
      <c r="Q207">
        <v>260.65787194027303</v>
      </c>
      <c r="R207">
        <v>52</v>
      </c>
      <c r="S207">
        <v>32</v>
      </c>
      <c r="T207">
        <v>50</v>
      </c>
      <c r="U207">
        <v>60</v>
      </c>
      <c r="V207">
        <v>44</v>
      </c>
      <c r="W207">
        <v>54</v>
      </c>
      <c r="X207">
        <v>45.652173913043498</v>
      </c>
      <c r="Y207">
        <v>50</v>
      </c>
      <c r="Z207">
        <v>45.238095238095198</v>
      </c>
      <c r="AA207">
        <v>38</v>
      </c>
      <c r="AB207">
        <v>32.692307692307701</v>
      </c>
      <c r="AC207">
        <v>37.037037037037003</v>
      </c>
      <c r="AD207">
        <v>40.909090909090899</v>
      </c>
      <c r="AE207">
        <v>36.956521739130402</v>
      </c>
      <c r="AF207">
        <v>43.75</v>
      </c>
      <c r="AG207">
        <v>34.7826086956522</v>
      </c>
      <c r="AH207">
        <v>38.8888888888889</v>
      </c>
      <c r="AI207">
        <v>39.5833333333333</v>
      </c>
      <c r="AJ207">
        <v>158.56368204057799</v>
      </c>
      <c r="AK207">
        <v>58.015267175572497</v>
      </c>
      <c r="AL207">
        <v>40.909090909090899</v>
      </c>
      <c r="AM207">
        <v>57.575757575757599</v>
      </c>
      <c r="AN207">
        <v>67.716535433070902</v>
      </c>
      <c r="AO207">
        <v>50</v>
      </c>
      <c r="AP207">
        <v>64.566929133858295</v>
      </c>
      <c r="AQ207">
        <v>46.551724137930997</v>
      </c>
      <c r="AR207">
        <v>52.290076335877899</v>
      </c>
      <c r="AS207">
        <v>51.834862385321102</v>
      </c>
      <c r="AT207">
        <v>58.3333333333333</v>
      </c>
      <c r="AU207">
        <v>36.842105263157897</v>
      </c>
      <c r="AV207">
        <v>43.859649122806999</v>
      </c>
      <c r="AW207">
        <v>57.843137254901897</v>
      </c>
      <c r="AX207">
        <v>41.509433962264097</v>
      </c>
      <c r="AY207">
        <v>51.923076923076898</v>
      </c>
      <c r="AZ207">
        <v>46.428571428571402</v>
      </c>
      <c r="BA207">
        <v>54.464285714285701</v>
      </c>
      <c r="BB207">
        <v>52.173913043478301</v>
      </c>
      <c r="BC207">
        <v>56.9444444444444</v>
      </c>
      <c r="BD207">
        <v>36.697247706421997</v>
      </c>
      <c r="BE207">
        <v>48.598130841121502</v>
      </c>
      <c r="BF207">
        <v>66.8316831683168</v>
      </c>
      <c r="BG207">
        <v>39.603960396039597</v>
      </c>
      <c r="BH207">
        <v>59.090909090909101</v>
      </c>
      <c r="BI207">
        <v>51.219512195122</v>
      </c>
      <c r="BJ207">
        <v>55.140186915887902</v>
      </c>
      <c r="BK207">
        <v>56.122448979591802</v>
      </c>
    </row>
    <row r="208" spans="1:63">
      <c r="A208" s="395">
        <v>44986</v>
      </c>
      <c r="B208">
        <v>98012.405599999998</v>
      </c>
      <c r="C208">
        <v>63552.263200000001</v>
      </c>
      <c r="D208">
        <v>147.19601931894701</v>
      </c>
      <c r="E208">
        <v>139.11314747674399</v>
      </c>
      <c r="F208">
        <v>78.593297365362901</v>
      </c>
      <c r="G208">
        <v>88.632924119962595</v>
      </c>
      <c r="H208">
        <v>211.35120164578399</v>
      </c>
      <c r="I208">
        <v>214.38242739624201</v>
      </c>
      <c r="J208">
        <v>214.01372948786599</v>
      </c>
      <c r="K208">
        <v>42.909090909090899</v>
      </c>
      <c r="L208">
        <v>51.893939393939398</v>
      </c>
      <c r="M208">
        <v>1226.23905866828</v>
      </c>
      <c r="N208">
        <v>113.227105863929</v>
      </c>
      <c r="O208">
        <v>12.917727140901301</v>
      </c>
      <c r="P208">
        <v>803.38853026072798</v>
      </c>
      <c r="Q208">
        <v>296.70569540271799</v>
      </c>
      <c r="R208">
        <v>50</v>
      </c>
      <c r="S208">
        <v>39.473684210526301</v>
      </c>
      <c r="T208">
        <v>36.842105263157897</v>
      </c>
      <c r="U208">
        <v>50</v>
      </c>
      <c r="V208">
        <v>44.4444444444444</v>
      </c>
      <c r="W208">
        <v>38.8888888888889</v>
      </c>
      <c r="X208">
        <v>52.631578947368403</v>
      </c>
      <c r="Y208">
        <v>42.5</v>
      </c>
      <c r="Z208">
        <v>38.8888888888889</v>
      </c>
      <c r="AA208">
        <v>34.090909090909101</v>
      </c>
      <c r="AB208">
        <v>29.1666666666667</v>
      </c>
      <c r="AC208">
        <v>27.0833333333333</v>
      </c>
      <c r="AD208">
        <v>47.368421052631597</v>
      </c>
      <c r="AE208">
        <v>40.476190476190503</v>
      </c>
      <c r="AF208">
        <v>45.238095238095198</v>
      </c>
      <c r="AG208">
        <v>28.571428571428601</v>
      </c>
      <c r="AH208">
        <v>37.5</v>
      </c>
      <c r="AI208">
        <v>31.818181818181799</v>
      </c>
      <c r="AJ208">
        <v>160.62702715178401</v>
      </c>
      <c r="AK208">
        <v>43.0555555555556</v>
      </c>
      <c r="AL208">
        <v>38</v>
      </c>
      <c r="AM208">
        <v>43.3333333333333</v>
      </c>
      <c r="AN208">
        <v>60.869565217391298</v>
      </c>
      <c r="AO208">
        <v>49.295774647887299</v>
      </c>
      <c r="AP208">
        <v>56.338028169014102</v>
      </c>
      <c r="AQ208">
        <v>45.454545454545503</v>
      </c>
      <c r="AR208">
        <v>41.095890410958901</v>
      </c>
      <c r="AS208">
        <v>38.235294117647101</v>
      </c>
      <c r="AT208">
        <v>55.405405405405403</v>
      </c>
      <c r="AU208">
        <v>40</v>
      </c>
      <c r="AV208">
        <v>43.589743589743598</v>
      </c>
      <c r="AW208">
        <v>63.235294117647101</v>
      </c>
      <c r="AX208">
        <v>41.891891891891902</v>
      </c>
      <c r="AY208">
        <v>52.857142857142897</v>
      </c>
      <c r="AZ208">
        <v>50</v>
      </c>
      <c r="BA208">
        <v>48.717948717948701</v>
      </c>
      <c r="BB208">
        <v>50</v>
      </c>
      <c r="BC208">
        <v>60.087719298245602</v>
      </c>
      <c r="BD208">
        <v>50</v>
      </c>
      <c r="BE208">
        <v>53.017241379310299</v>
      </c>
      <c r="BF208">
        <v>70.454545454545496</v>
      </c>
      <c r="BG208">
        <v>60.8108108108108</v>
      </c>
      <c r="BH208">
        <v>62.053571428571402</v>
      </c>
      <c r="BI208">
        <v>47.142857142857103</v>
      </c>
      <c r="BJ208">
        <v>53.478260869565197</v>
      </c>
      <c r="BK208">
        <v>55.339805825242699</v>
      </c>
    </row>
    <row r="209" spans="1:63">
      <c r="A209" s="395">
        <v>45352</v>
      </c>
      <c r="B209">
        <v>101734.726</v>
      </c>
      <c r="C209">
        <v>66923.781199999998</v>
      </c>
      <c r="D209">
        <v>138.55037288521501</v>
      </c>
      <c r="E209">
        <v>101.741049863836</v>
      </c>
      <c r="F209">
        <v>73.977072930585805</v>
      </c>
      <c r="G209">
        <v>64.822102842394401</v>
      </c>
      <c r="H209">
        <v>216.595080633664</v>
      </c>
      <c r="I209">
        <v>208.58243512284901</v>
      </c>
      <c r="J209">
        <v>202.07741458550601</v>
      </c>
      <c r="K209">
        <v>50.8</v>
      </c>
      <c r="L209">
        <v>58.995815899581601</v>
      </c>
      <c r="M209">
        <v>1148.74045822839</v>
      </c>
      <c r="N209">
        <v>117.610045077501</v>
      </c>
      <c r="O209">
        <v>11.736850073299999</v>
      </c>
      <c r="P209">
        <v>698.85344415390205</v>
      </c>
      <c r="Q209">
        <v>320.54011892368902</v>
      </c>
      <c r="R209">
        <v>55.882352941176499</v>
      </c>
      <c r="S209">
        <v>52.941176470588204</v>
      </c>
      <c r="T209">
        <v>50</v>
      </c>
      <c r="U209">
        <v>56.6666666666667</v>
      </c>
      <c r="V209">
        <v>53.3333333333333</v>
      </c>
      <c r="W209">
        <v>50</v>
      </c>
      <c r="X209">
        <v>66.6666666666667</v>
      </c>
      <c r="Y209">
        <v>59.375</v>
      </c>
      <c r="Z209">
        <v>56.6666666666667</v>
      </c>
      <c r="AA209">
        <v>31.578947368421101</v>
      </c>
      <c r="AB209">
        <v>37.5</v>
      </c>
      <c r="AC209">
        <v>40</v>
      </c>
      <c r="AD209">
        <v>38.235294117647101</v>
      </c>
      <c r="AE209">
        <v>41.6666666666667</v>
      </c>
      <c r="AF209">
        <v>50</v>
      </c>
      <c r="AG209">
        <v>35.294117647058798</v>
      </c>
      <c r="AH209">
        <v>33.3333333333333</v>
      </c>
      <c r="AI209">
        <v>29.411764705882401</v>
      </c>
      <c r="AJ209">
        <v>149.15358370485501</v>
      </c>
      <c r="AK209">
        <v>71.5277777777778</v>
      </c>
      <c r="AL209">
        <v>67.114093959731505</v>
      </c>
      <c r="AM209">
        <v>69.1275167785235</v>
      </c>
      <c r="AN209">
        <v>79.729729729729698</v>
      </c>
      <c r="AO209">
        <v>78.523489932885894</v>
      </c>
      <c r="AP209">
        <v>77.181208053691293</v>
      </c>
      <c r="AQ209">
        <v>50</v>
      </c>
      <c r="AR209">
        <v>51.006711409395997</v>
      </c>
      <c r="AS209">
        <v>55.743243243243199</v>
      </c>
      <c r="AT209">
        <v>54.545454545454497</v>
      </c>
      <c r="AU209">
        <v>53.030303030303003</v>
      </c>
      <c r="AV209">
        <v>51.470588235294102</v>
      </c>
      <c r="AW209">
        <v>70</v>
      </c>
      <c r="AX209">
        <v>63.3333333333333</v>
      </c>
      <c r="AY209">
        <v>58.064516129032299</v>
      </c>
      <c r="AZ209">
        <v>45.8333333333333</v>
      </c>
      <c r="BA209">
        <v>46.969696969696997</v>
      </c>
      <c r="BB209">
        <v>50</v>
      </c>
      <c r="BC209">
        <v>63.963963963963998</v>
      </c>
      <c r="BD209">
        <v>50.884955752212399</v>
      </c>
      <c r="BE209">
        <v>55.803571428571402</v>
      </c>
      <c r="BF209">
        <v>76.1682242990654</v>
      </c>
      <c r="BG209">
        <v>64.678899082568805</v>
      </c>
      <c r="BH209">
        <v>70.642201834862405</v>
      </c>
      <c r="BI209">
        <v>43.421052631579002</v>
      </c>
      <c r="BJ209">
        <v>47.747747747747802</v>
      </c>
      <c r="BK209">
        <v>46.470588235294102</v>
      </c>
    </row>
    <row r="210" spans="1:63">
      <c r="A210" s="395">
        <v>45717</v>
      </c>
      <c r="B210">
        <v>101492.702</v>
      </c>
      <c r="C210">
        <v>70730.06</v>
      </c>
      <c r="D210">
        <v>138.964591174887</v>
      </c>
      <c r="E210">
        <v>107.631527226519</v>
      </c>
      <c r="F210">
        <v>74.198239109976996</v>
      </c>
      <c r="G210">
        <v>68.575092711337803</v>
      </c>
      <c r="H210">
        <v>280.08613009484799</v>
      </c>
      <c r="I210">
        <v>258.223455253255</v>
      </c>
      <c r="J210">
        <v>251.84067828334599</v>
      </c>
      <c r="K210">
        <v>53.934426229508198</v>
      </c>
      <c r="L210">
        <v>58.075601374570397</v>
      </c>
      <c r="M210">
        <v>1402.2638662954</v>
      </c>
      <c r="N210">
        <v>115.26556615369999</v>
      </c>
      <c r="O210">
        <v>16.143209533</v>
      </c>
      <c r="P210">
        <v>896.03392397359198</v>
      </c>
      <c r="Q210">
        <v>374.82116663510698</v>
      </c>
      <c r="R210">
        <v>55</v>
      </c>
      <c r="S210">
        <v>50</v>
      </c>
      <c r="T210">
        <v>45</v>
      </c>
      <c r="U210">
        <v>57.5</v>
      </c>
      <c r="V210">
        <v>55.2631578947368</v>
      </c>
      <c r="W210">
        <v>52.5</v>
      </c>
      <c r="X210">
        <v>68.421052631578902</v>
      </c>
      <c r="Y210">
        <v>65</v>
      </c>
      <c r="Z210">
        <v>50</v>
      </c>
      <c r="AA210">
        <v>58.823529411764703</v>
      </c>
      <c r="AB210">
        <v>44.117647058823501</v>
      </c>
      <c r="AC210">
        <v>55.5555555555556</v>
      </c>
      <c r="AD210">
        <v>66.6666666666667</v>
      </c>
      <c r="AE210">
        <v>53.3333333333333</v>
      </c>
      <c r="AF210">
        <v>62.5</v>
      </c>
      <c r="AG210">
        <v>50</v>
      </c>
      <c r="AH210">
        <v>50</v>
      </c>
      <c r="AI210">
        <v>46.153846153846203</v>
      </c>
      <c r="AJ210">
        <v>144.48795506516399</v>
      </c>
      <c r="AK210">
        <v>80.434782608695699</v>
      </c>
      <c r="AL210">
        <v>68.965517241379303</v>
      </c>
      <c r="AM210">
        <v>70.258620689655203</v>
      </c>
      <c r="AN210">
        <v>85.398230088495595</v>
      </c>
      <c r="AO210">
        <v>77.391304347826093</v>
      </c>
      <c r="AP210">
        <v>78.695652173913004</v>
      </c>
      <c r="AQ210">
        <v>45</v>
      </c>
      <c r="AR210">
        <v>50.431034482758598</v>
      </c>
      <c r="AS210">
        <v>51.801801801801801</v>
      </c>
      <c r="AT210">
        <v>66.304347826086996</v>
      </c>
      <c r="AU210">
        <v>52.127659574468098</v>
      </c>
      <c r="AV210">
        <v>48.9583333333333</v>
      </c>
      <c r="AW210">
        <v>67.073170731707293</v>
      </c>
      <c r="AX210">
        <v>57.317073170731703</v>
      </c>
      <c r="AY210">
        <v>59.523809523809497</v>
      </c>
      <c r="AZ210">
        <v>55.882352941176499</v>
      </c>
      <c r="BA210">
        <v>51.020408163265301</v>
      </c>
      <c r="BB210">
        <v>45.348837209302303</v>
      </c>
      <c r="BC210">
        <v>75.390625</v>
      </c>
      <c r="BD210">
        <v>52.713178294573602</v>
      </c>
      <c r="BE210">
        <v>65.891472868217093</v>
      </c>
      <c r="BF210">
        <v>81.1023622047244</v>
      </c>
      <c r="BG210">
        <v>58.914728682170498</v>
      </c>
      <c r="BH210">
        <v>71.875</v>
      </c>
      <c r="BI210">
        <v>63.636363636363598</v>
      </c>
      <c r="BJ210">
        <v>52.8</v>
      </c>
      <c r="BK210">
        <v>56.179775280898902</v>
      </c>
    </row>
    <row r="211" spans="1:63">
      <c r="A211" s="395">
        <v>46082</v>
      </c>
      <c r="B211">
        <v>109564.2196</v>
      </c>
      <c r="C211">
        <v>75795.836800000005</v>
      </c>
      <c r="D211">
        <v>0</v>
      </c>
      <c r="E211">
        <v>0</v>
      </c>
      <c r="F211">
        <v>0</v>
      </c>
      <c r="G211">
        <v>0</v>
      </c>
      <c r="H211">
        <v>0</v>
      </c>
      <c r="I211">
        <v>0</v>
      </c>
      <c r="J211">
        <v>0</v>
      </c>
      <c r="K211">
        <v>52.022058823529399</v>
      </c>
      <c r="L211">
        <v>59.962406015037601</v>
      </c>
      <c r="M211">
        <v>0</v>
      </c>
      <c r="N211">
        <v>0</v>
      </c>
      <c r="O211">
        <v>0</v>
      </c>
      <c r="P211">
        <v>0</v>
      </c>
      <c r="Q211">
        <v>0</v>
      </c>
      <c r="R211">
        <v>60.526315789473699</v>
      </c>
      <c r="S211">
        <v>50</v>
      </c>
      <c r="T211">
        <v>50</v>
      </c>
      <c r="U211">
        <v>63.157894736842103</v>
      </c>
      <c r="V211">
        <v>60.526315789473699</v>
      </c>
      <c r="W211">
        <v>63.157894736842103</v>
      </c>
      <c r="X211">
        <v>60.526315789473699</v>
      </c>
      <c r="Y211">
        <v>57.894736842105303</v>
      </c>
      <c r="Z211">
        <v>53.125</v>
      </c>
      <c r="AA211">
        <v>55.882352941176499</v>
      </c>
      <c r="AB211">
        <v>52.941176470588204</v>
      </c>
      <c r="AC211">
        <v>55.5555555555556</v>
      </c>
      <c r="AD211">
        <v>61.764705882352899</v>
      </c>
      <c r="AE211">
        <v>58.823529411764703</v>
      </c>
      <c r="AF211">
        <v>61.1111111111111</v>
      </c>
      <c r="AG211">
        <v>39.285714285714299</v>
      </c>
      <c r="AH211">
        <v>47.2222222222222</v>
      </c>
      <c r="AI211">
        <v>44.117647058823501</v>
      </c>
      <c r="AJ211">
        <v>123.495184874475</v>
      </c>
      <c r="AK211">
        <v>68.852459016393396</v>
      </c>
      <c r="AL211">
        <v>61.788617886178898</v>
      </c>
      <c r="AM211">
        <v>68.181818181818201</v>
      </c>
      <c r="AN211">
        <v>80.4166666666667</v>
      </c>
      <c r="AO211">
        <v>72.727272727272705</v>
      </c>
      <c r="AP211">
        <v>73.966942148760296</v>
      </c>
      <c r="AQ211">
        <v>38.8888888888889</v>
      </c>
      <c r="AR211">
        <v>59.090909090909101</v>
      </c>
      <c r="AS211">
        <v>65.425531914893597</v>
      </c>
      <c r="AT211">
        <v>59.459459459459502</v>
      </c>
      <c r="AU211">
        <v>48.6111111111111</v>
      </c>
      <c r="AV211">
        <v>58.3333333333333</v>
      </c>
      <c r="AW211">
        <v>63.636363636363598</v>
      </c>
      <c r="AX211">
        <v>50</v>
      </c>
      <c r="AY211">
        <v>59.375</v>
      </c>
      <c r="AZ211">
        <v>66.6666666666667</v>
      </c>
      <c r="BA211">
        <v>47.142857142857103</v>
      </c>
      <c r="BB211">
        <v>48.3333333333333</v>
      </c>
      <c r="BC211">
        <v>61.1111111111111</v>
      </c>
      <c r="BD211">
        <v>47.2</v>
      </c>
      <c r="BE211">
        <v>54.4</v>
      </c>
      <c r="BF211">
        <v>68.951612903225794</v>
      </c>
      <c r="BG211">
        <v>60.975609756097597</v>
      </c>
      <c r="BH211">
        <v>61.382113821138198</v>
      </c>
      <c r="BI211">
        <v>62.068965517241402</v>
      </c>
      <c r="BJ211">
        <v>54.471544715447202</v>
      </c>
      <c r="BK211">
        <v>53.246753246753201</v>
      </c>
    </row>
    <row r="212" spans="1:63">
      <c r="A212" s="395">
        <v>36647</v>
      </c>
      <c r="B212">
        <v>0</v>
      </c>
      <c r="C212">
        <v>0</v>
      </c>
      <c r="D212">
        <v>53.675342785785801</v>
      </c>
      <c r="E212">
        <v>39.2080462189464</v>
      </c>
      <c r="F212">
        <v>28.659213722419299</v>
      </c>
      <c r="G212">
        <v>24.980556104496198</v>
      </c>
      <c r="H212">
        <v>55.616798160364802</v>
      </c>
      <c r="I212">
        <v>63.118775461599697</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row>
    <row r="213" spans="1:63">
      <c r="A213" s="395">
        <v>37012</v>
      </c>
      <c r="B213">
        <v>4550.42518006105</v>
      </c>
      <c r="C213">
        <v>3140.83214801237</v>
      </c>
      <c r="D213">
        <v>61.662655124599901</v>
      </c>
      <c r="E213">
        <v>40.7009010649695</v>
      </c>
      <c r="F213">
        <v>32.923929688917198</v>
      </c>
      <c r="G213">
        <v>25.9316961849966</v>
      </c>
      <c r="H213">
        <v>62.145688094337501</v>
      </c>
      <c r="I213">
        <v>67.7604830525338</v>
      </c>
      <c r="J213">
        <v>0</v>
      </c>
      <c r="K213">
        <v>0</v>
      </c>
      <c r="L213">
        <v>0</v>
      </c>
      <c r="M213">
        <v>0</v>
      </c>
      <c r="N213">
        <v>0</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row>
    <row r="214" spans="1:63">
      <c r="A214" s="395">
        <v>37377</v>
      </c>
      <c r="B214">
        <v>4227.75864706218</v>
      </c>
      <c r="C214">
        <v>3692.0505583323402</v>
      </c>
      <c r="D214">
        <v>64.571216913206797</v>
      </c>
      <c r="E214">
        <v>44.271567597234501</v>
      </c>
      <c r="F214">
        <v>34.476916397492502</v>
      </c>
      <c r="G214">
        <v>28.2066689072178</v>
      </c>
      <c r="H214">
        <v>69.069937043541202</v>
      </c>
      <c r="I214">
        <v>74.601312906897206</v>
      </c>
      <c r="J214">
        <v>0</v>
      </c>
      <c r="K214">
        <v>61.094674556213</v>
      </c>
      <c r="L214">
        <v>0</v>
      </c>
      <c r="M214">
        <v>0</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0</v>
      </c>
      <c r="BG214">
        <v>0</v>
      </c>
      <c r="BH214">
        <v>0</v>
      </c>
      <c r="BI214">
        <v>0</v>
      </c>
      <c r="BJ214">
        <v>0</v>
      </c>
      <c r="BK214">
        <v>0</v>
      </c>
    </row>
    <row r="215" spans="1:63">
      <c r="A215" s="395">
        <v>37742</v>
      </c>
      <c r="B215">
        <v>5237.2125755283796</v>
      </c>
      <c r="C215">
        <v>4187.7177872604298</v>
      </c>
      <c r="D215">
        <v>64.411724062262607</v>
      </c>
      <c r="E215">
        <v>46.0898107299925</v>
      </c>
      <c r="F215">
        <v>34.391757375394597</v>
      </c>
      <c r="G215">
        <v>29.365123075932001</v>
      </c>
      <c r="H215">
        <v>69.158545945737998</v>
      </c>
      <c r="I215">
        <v>64.002000378580902</v>
      </c>
      <c r="J215">
        <v>0</v>
      </c>
      <c r="K215">
        <v>52.958579881656803</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0</v>
      </c>
      <c r="BF215">
        <v>0</v>
      </c>
      <c r="BG215">
        <v>0</v>
      </c>
      <c r="BH215">
        <v>0</v>
      </c>
      <c r="BI215">
        <v>0</v>
      </c>
      <c r="BJ215">
        <v>0</v>
      </c>
      <c r="BK215">
        <v>0</v>
      </c>
    </row>
    <row r="216" spans="1:63">
      <c r="A216" s="395">
        <v>38108</v>
      </c>
      <c r="B216">
        <v>6206.5500603688797</v>
      </c>
      <c r="C216">
        <v>4890.3922623221997</v>
      </c>
      <c r="D216">
        <v>80.074728611142007</v>
      </c>
      <c r="E216">
        <v>57.990393430538802</v>
      </c>
      <c r="F216">
        <v>42.754804011035901</v>
      </c>
      <c r="G216">
        <v>36.947321183103597</v>
      </c>
      <c r="H216">
        <v>69.939659188689703</v>
      </c>
      <c r="I216">
        <v>71.678724643404195</v>
      </c>
      <c r="J216">
        <v>0</v>
      </c>
      <c r="K216">
        <v>56.231454005934701</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row>
    <row r="217" spans="1:63">
      <c r="A217" s="395">
        <v>38473</v>
      </c>
      <c r="B217">
        <v>7564.6835294938201</v>
      </c>
      <c r="C217">
        <v>5840.7635546229903</v>
      </c>
      <c r="D217">
        <v>83.635082612809796</v>
      </c>
      <c r="E217">
        <v>65.085872590324996</v>
      </c>
      <c r="F217">
        <v>44.655806239721997</v>
      </c>
      <c r="G217">
        <v>41.468051806851697</v>
      </c>
      <c r="H217">
        <v>72.049846333005505</v>
      </c>
      <c r="I217">
        <v>74.490270946637494</v>
      </c>
      <c r="J217">
        <v>0</v>
      </c>
      <c r="K217">
        <v>64.2011834319527</v>
      </c>
      <c r="L217">
        <v>0</v>
      </c>
      <c r="M217">
        <v>0</v>
      </c>
      <c r="N217">
        <v>0</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v>0</v>
      </c>
      <c r="BI217">
        <v>0</v>
      </c>
      <c r="BJ217">
        <v>0</v>
      </c>
      <c r="BK217">
        <v>0</v>
      </c>
    </row>
    <row r="218" spans="1:63">
      <c r="A218" s="395">
        <v>38838</v>
      </c>
      <c r="B218">
        <v>9739.2811270685506</v>
      </c>
      <c r="C218">
        <v>7120.0129150974499</v>
      </c>
      <c r="D218">
        <v>93.7709180720055</v>
      </c>
      <c r="E218">
        <v>76.483337036877003</v>
      </c>
      <c r="F218">
        <v>50.067696683340998</v>
      </c>
      <c r="G218">
        <v>48.729699032683499</v>
      </c>
      <c r="H218">
        <v>86.081936681083505</v>
      </c>
      <c r="I218">
        <v>81.738481149860803</v>
      </c>
      <c r="J218">
        <v>0</v>
      </c>
      <c r="K218">
        <v>62.241887905604699</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0</v>
      </c>
      <c r="BD218">
        <v>0</v>
      </c>
      <c r="BE218">
        <v>0</v>
      </c>
      <c r="BF218">
        <v>0</v>
      </c>
      <c r="BG218">
        <v>0</v>
      </c>
      <c r="BH218">
        <v>0</v>
      </c>
      <c r="BI218">
        <v>0</v>
      </c>
      <c r="BJ218">
        <v>0</v>
      </c>
      <c r="BK218">
        <v>0</v>
      </c>
    </row>
    <row r="219" spans="1:63">
      <c r="A219" s="395">
        <v>39203</v>
      </c>
      <c r="B219">
        <v>13065.238277956199</v>
      </c>
      <c r="C219">
        <v>8431.4777033389</v>
      </c>
      <c r="D219">
        <v>100.045309937328</v>
      </c>
      <c r="E219">
        <v>97.362312652547004</v>
      </c>
      <c r="F219">
        <v>53.4178222365979</v>
      </c>
      <c r="G219">
        <v>62.032285416587897</v>
      </c>
      <c r="H219">
        <v>99.632113970995306</v>
      </c>
      <c r="I219">
        <v>93.511242387380605</v>
      </c>
      <c r="J219">
        <v>99.983187461881002</v>
      </c>
      <c r="K219">
        <v>71.542553191489404</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row>
    <row r="220" spans="1:63">
      <c r="A220" s="395">
        <v>39569</v>
      </c>
      <c r="B220">
        <v>17619.866458965102</v>
      </c>
      <c r="C220">
        <v>10289.8868105404</v>
      </c>
      <c r="D220">
        <v>105.225936364669</v>
      </c>
      <c r="E220">
        <v>108.57549604310201</v>
      </c>
      <c r="F220">
        <v>56.183946723025798</v>
      </c>
      <c r="G220">
        <v>69.176521965217404</v>
      </c>
      <c r="H220">
        <v>125.477879323024</v>
      </c>
      <c r="I220">
        <v>112.03251126906299</v>
      </c>
      <c r="J220">
        <v>142.40473506192799</v>
      </c>
      <c r="K220">
        <v>74</v>
      </c>
      <c r="L220">
        <v>0</v>
      </c>
      <c r="M220">
        <v>0</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0</v>
      </c>
      <c r="BI220">
        <v>0</v>
      </c>
      <c r="BJ220">
        <v>0</v>
      </c>
      <c r="BK220">
        <v>0</v>
      </c>
    </row>
    <row r="221" spans="1:63">
      <c r="A221" s="395">
        <v>39934</v>
      </c>
      <c r="B221">
        <v>19908.098995853201</v>
      </c>
      <c r="C221">
        <v>13232.2851791579</v>
      </c>
      <c r="D221">
        <v>106.73088915205599</v>
      </c>
      <c r="E221">
        <v>114.192127415416</v>
      </c>
      <c r="F221">
        <v>56.987495640226001</v>
      </c>
      <c r="G221">
        <v>72.755036801964906</v>
      </c>
      <c r="H221">
        <v>108.542526099211</v>
      </c>
      <c r="I221">
        <v>97.290460014928399</v>
      </c>
      <c r="J221">
        <v>99.790572258014805</v>
      </c>
      <c r="K221">
        <v>53</v>
      </c>
      <c r="L221">
        <v>66.445182724252504</v>
      </c>
      <c r="M221">
        <v>0</v>
      </c>
      <c r="N221">
        <v>0</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row>
    <row r="222" spans="1:63">
      <c r="A222" s="395">
        <v>40299</v>
      </c>
      <c r="B222">
        <v>22056.493163435101</v>
      </c>
      <c r="C222">
        <v>15647.595280535001</v>
      </c>
      <c r="D222">
        <v>127.63065959609</v>
      </c>
      <c r="E222">
        <v>139.505135827533</v>
      </c>
      <c r="F222">
        <v>68.146641661808601</v>
      </c>
      <c r="G222">
        <v>88.882670994227198</v>
      </c>
      <c r="H222">
        <v>142.46454316492401</v>
      </c>
      <c r="I222">
        <v>112.18847330478199</v>
      </c>
      <c r="J222">
        <v>135.25311097091</v>
      </c>
      <c r="K222">
        <v>70.538720538720497</v>
      </c>
      <c r="L222">
        <v>79.362416107382501</v>
      </c>
      <c r="M222">
        <v>0</v>
      </c>
      <c r="N222">
        <v>0</v>
      </c>
      <c r="O222">
        <v>0</v>
      </c>
      <c r="P222">
        <v>0</v>
      </c>
      <c r="Q222">
        <v>0</v>
      </c>
      <c r="R222">
        <v>62.5</v>
      </c>
      <c r="S222">
        <v>62.5</v>
      </c>
      <c r="T222">
        <v>65.625</v>
      </c>
      <c r="U222">
        <v>0</v>
      </c>
      <c r="V222">
        <v>68.75</v>
      </c>
      <c r="W222">
        <v>65.625</v>
      </c>
      <c r="X222">
        <v>53.846153846153797</v>
      </c>
      <c r="Y222">
        <v>53.3333333333333</v>
      </c>
      <c r="Z222">
        <v>60.714285714285701</v>
      </c>
      <c r="AA222">
        <v>71.428571428571402</v>
      </c>
      <c r="AB222">
        <v>72.5</v>
      </c>
      <c r="AC222">
        <v>71.428571428571402</v>
      </c>
      <c r="AD222">
        <v>0</v>
      </c>
      <c r="AE222">
        <v>83.3333333333333</v>
      </c>
      <c r="AF222">
        <v>80.952380952380906</v>
      </c>
      <c r="AG222">
        <v>65</v>
      </c>
      <c r="AH222">
        <v>61.904761904761898</v>
      </c>
      <c r="AI222">
        <v>60.526315789473699</v>
      </c>
      <c r="AJ222">
        <v>98.772295278888606</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0</v>
      </c>
    </row>
    <row r="223" spans="1:63">
      <c r="A223" s="395">
        <v>40664</v>
      </c>
      <c r="B223">
        <v>29149.289849519999</v>
      </c>
      <c r="C223">
        <v>19852.066089759999</v>
      </c>
      <c r="D223">
        <v>127.747722168658</v>
      </c>
      <c r="E223">
        <v>140.366130671311</v>
      </c>
      <c r="F223">
        <v>68.209145618225094</v>
      </c>
      <c r="G223">
        <v>89.431235181296103</v>
      </c>
      <c r="H223">
        <v>157.96129669792401</v>
      </c>
      <c r="I223">
        <v>142.42389995357101</v>
      </c>
      <c r="J223">
        <v>197.59379468749401</v>
      </c>
      <c r="K223">
        <v>49.0131578947368</v>
      </c>
      <c r="L223">
        <v>56.734006734006698</v>
      </c>
      <c r="M223">
        <v>0</v>
      </c>
      <c r="N223">
        <v>0</v>
      </c>
      <c r="O223">
        <v>0</v>
      </c>
      <c r="P223">
        <v>0</v>
      </c>
      <c r="Q223">
        <v>0</v>
      </c>
      <c r="R223">
        <v>50</v>
      </c>
      <c r="S223">
        <v>46.428571428571402</v>
      </c>
      <c r="T223">
        <v>53.571428571428598</v>
      </c>
      <c r="U223">
        <v>0</v>
      </c>
      <c r="V223">
        <v>53.846153846153797</v>
      </c>
      <c r="W223">
        <v>53.846153846153797</v>
      </c>
      <c r="X223">
        <v>54.545454545454497</v>
      </c>
      <c r="Y223">
        <v>67.857142857142904</v>
      </c>
      <c r="Z223">
        <v>46.153846153846203</v>
      </c>
      <c r="AA223">
        <v>60</v>
      </c>
      <c r="AB223">
        <v>55</v>
      </c>
      <c r="AC223">
        <v>55</v>
      </c>
      <c r="AD223">
        <v>0</v>
      </c>
      <c r="AE223">
        <v>60.526315789473699</v>
      </c>
      <c r="AF223">
        <v>65.789473684210506</v>
      </c>
      <c r="AG223">
        <v>47.5</v>
      </c>
      <c r="AH223">
        <v>47.619047619047599</v>
      </c>
      <c r="AI223">
        <v>47.5</v>
      </c>
      <c r="AJ223">
        <v>99.182237825788107</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row>
    <row r="224" spans="1:63">
      <c r="A224" s="395">
        <v>41030</v>
      </c>
      <c r="B224">
        <v>34610.877242244998</v>
      </c>
      <c r="C224">
        <v>24771.404200000001</v>
      </c>
      <c r="D224">
        <v>116.560550023913</v>
      </c>
      <c r="E224">
        <v>127.039044552223</v>
      </c>
      <c r="F224">
        <v>62.235908358701799</v>
      </c>
      <c r="G224">
        <v>80.940171366276104</v>
      </c>
      <c r="H224">
        <v>240.05760629088201</v>
      </c>
      <c r="I224">
        <v>161.665529214683</v>
      </c>
      <c r="J224">
        <v>236.793321007336</v>
      </c>
      <c r="K224">
        <v>59.824046920821097</v>
      </c>
      <c r="L224">
        <v>67.404129793510293</v>
      </c>
      <c r="M224">
        <v>1233.7791589799999</v>
      </c>
      <c r="N224">
        <v>130.72961290000001</v>
      </c>
      <c r="O224">
        <v>13.7898741</v>
      </c>
      <c r="P224">
        <v>762.8284764</v>
      </c>
      <c r="Q224">
        <v>326.43119558000001</v>
      </c>
      <c r="R224">
        <v>57.5</v>
      </c>
      <c r="S224">
        <v>52.380952380952401</v>
      </c>
      <c r="T224">
        <v>47.619047619047599</v>
      </c>
      <c r="U224">
        <v>0</v>
      </c>
      <c r="V224">
        <v>57.142857142857103</v>
      </c>
      <c r="W224">
        <v>52.380952380952401</v>
      </c>
      <c r="X224">
        <v>50</v>
      </c>
      <c r="Y224">
        <v>47.619047619047599</v>
      </c>
      <c r="Z224">
        <v>47.5</v>
      </c>
      <c r="AA224">
        <v>60</v>
      </c>
      <c r="AB224">
        <v>62.5</v>
      </c>
      <c r="AC224">
        <v>60</v>
      </c>
      <c r="AD224">
        <v>0</v>
      </c>
      <c r="AE224">
        <v>67.5</v>
      </c>
      <c r="AF224">
        <v>72.5</v>
      </c>
      <c r="AG224">
        <v>50</v>
      </c>
      <c r="AH224">
        <v>52.631578947368403</v>
      </c>
      <c r="AI224">
        <v>52.7777777777778</v>
      </c>
      <c r="AJ224">
        <v>102.92751539619</v>
      </c>
      <c r="AK224">
        <v>0</v>
      </c>
      <c r="AL224">
        <v>0</v>
      </c>
      <c r="AM224">
        <v>0</v>
      </c>
      <c r="AN224">
        <v>0</v>
      </c>
      <c r="AO224">
        <v>0</v>
      </c>
      <c r="AP224">
        <v>0</v>
      </c>
      <c r="AQ224">
        <v>0</v>
      </c>
      <c r="AR224">
        <v>0</v>
      </c>
      <c r="AS224">
        <v>0</v>
      </c>
      <c r="AT224">
        <v>0</v>
      </c>
      <c r="AU224">
        <v>0</v>
      </c>
      <c r="AV224">
        <v>0</v>
      </c>
      <c r="AW224">
        <v>0</v>
      </c>
      <c r="AX224">
        <v>0</v>
      </c>
      <c r="AY224">
        <v>0</v>
      </c>
      <c r="AZ224">
        <v>0</v>
      </c>
      <c r="BA224">
        <v>0</v>
      </c>
      <c r="BB224">
        <v>0</v>
      </c>
      <c r="BC224">
        <v>0</v>
      </c>
      <c r="BD224">
        <v>0</v>
      </c>
      <c r="BE224">
        <v>0</v>
      </c>
      <c r="BF224">
        <v>0</v>
      </c>
      <c r="BG224">
        <v>0</v>
      </c>
      <c r="BH224">
        <v>0</v>
      </c>
      <c r="BI224">
        <v>0</v>
      </c>
      <c r="BJ224">
        <v>0</v>
      </c>
      <c r="BK224">
        <v>0</v>
      </c>
    </row>
    <row r="225" spans="1:63">
      <c r="A225" s="395">
        <v>41395</v>
      </c>
      <c r="B225">
        <v>38851.36808</v>
      </c>
      <c r="C225">
        <v>30123.383720000002</v>
      </c>
      <c r="D225">
        <v>125.61652596264599</v>
      </c>
      <c r="E225">
        <v>138.80652451954001</v>
      </c>
      <c r="F225">
        <v>67.071222609586798</v>
      </c>
      <c r="G225">
        <v>88.437565954381299</v>
      </c>
      <c r="H225">
        <v>240.272435224199</v>
      </c>
      <c r="I225">
        <v>178.24915824968801</v>
      </c>
      <c r="J225">
        <v>251.69298592758301</v>
      </c>
      <c r="K225">
        <v>54.109589041095902</v>
      </c>
      <c r="L225">
        <v>57.413793103448299</v>
      </c>
      <c r="M225">
        <v>1295.3300622899999</v>
      </c>
      <c r="N225">
        <v>125.96006194</v>
      </c>
      <c r="O225">
        <v>11.286761820000001</v>
      </c>
      <c r="P225">
        <v>804.18160985999998</v>
      </c>
      <c r="Q225">
        <v>353.90162866999998</v>
      </c>
      <c r="R225">
        <v>46.6666666666667</v>
      </c>
      <c r="S225">
        <v>40</v>
      </c>
      <c r="T225">
        <v>50</v>
      </c>
      <c r="U225">
        <v>0</v>
      </c>
      <c r="V225">
        <v>50</v>
      </c>
      <c r="W225">
        <v>56.6666666666667</v>
      </c>
      <c r="X225">
        <v>39.285714285714299</v>
      </c>
      <c r="Y225">
        <v>43.3333333333333</v>
      </c>
      <c r="Z225">
        <v>46.153846153846203</v>
      </c>
      <c r="AA225">
        <v>55.882352941176499</v>
      </c>
      <c r="AB225">
        <v>70.588235294117595</v>
      </c>
      <c r="AC225">
        <v>64.705882352941202</v>
      </c>
      <c r="AD225">
        <v>0</v>
      </c>
      <c r="AE225">
        <v>70.588235294117595</v>
      </c>
      <c r="AF225">
        <v>70.588235294117595</v>
      </c>
      <c r="AG225">
        <v>43.3333333333333</v>
      </c>
      <c r="AH225">
        <v>53.125</v>
      </c>
      <c r="AI225">
        <v>50</v>
      </c>
      <c r="AJ225">
        <v>101.663405450422</v>
      </c>
      <c r="AK225">
        <v>0</v>
      </c>
      <c r="AL225">
        <v>0</v>
      </c>
      <c r="AM225">
        <v>0</v>
      </c>
      <c r="AN225">
        <v>0</v>
      </c>
      <c r="AO225">
        <v>0</v>
      </c>
      <c r="AP225">
        <v>0</v>
      </c>
      <c r="AQ225">
        <v>0</v>
      </c>
      <c r="AR225">
        <v>0</v>
      </c>
      <c r="AS225">
        <v>0</v>
      </c>
      <c r="AT225">
        <v>0</v>
      </c>
      <c r="AU225">
        <v>0</v>
      </c>
      <c r="AV225">
        <v>0</v>
      </c>
      <c r="AW225">
        <v>0</v>
      </c>
      <c r="AX225">
        <v>0</v>
      </c>
      <c r="AY225">
        <v>0</v>
      </c>
      <c r="AZ225">
        <v>0</v>
      </c>
      <c r="BA225">
        <v>0</v>
      </c>
      <c r="BB225">
        <v>0</v>
      </c>
      <c r="BC225">
        <v>0</v>
      </c>
      <c r="BD225">
        <v>0</v>
      </c>
      <c r="BE225">
        <v>0</v>
      </c>
      <c r="BF225">
        <v>0</v>
      </c>
      <c r="BG225">
        <v>0</v>
      </c>
      <c r="BH225">
        <v>0</v>
      </c>
      <c r="BI225">
        <v>0</v>
      </c>
      <c r="BJ225">
        <v>0</v>
      </c>
      <c r="BK225">
        <v>0</v>
      </c>
    </row>
    <row r="226" spans="1:63">
      <c r="A226" s="395">
        <v>41760</v>
      </c>
      <c r="B226">
        <v>43692.824919999999</v>
      </c>
      <c r="C226">
        <v>33885.911679999997</v>
      </c>
      <c r="D226">
        <v>134.364409799795</v>
      </c>
      <c r="E226">
        <v>141.451484909296</v>
      </c>
      <c r="F226">
        <v>71.742035304873795</v>
      </c>
      <c r="G226">
        <v>90.122745089335197</v>
      </c>
      <c r="H226">
        <v>248.397854617863</v>
      </c>
      <c r="I226">
        <v>165.911449952033</v>
      </c>
      <c r="J226">
        <v>212.84295063223101</v>
      </c>
      <c r="K226">
        <v>52.861035422343299</v>
      </c>
      <c r="L226">
        <v>58.943089430894297</v>
      </c>
      <c r="M226">
        <v>1129.26469327</v>
      </c>
      <c r="N226">
        <v>141.47902898999999</v>
      </c>
      <c r="O226">
        <v>14.95307246</v>
      </c>
      <c r="P226">
        <v>750.87614826000004</v>
      </c>
      <c r="Q226">
        <v>221.95644356</v>
      </c>
      <c r="R226">
        <v>55.2631578947368</v>
      </c>
      <c r="S226">
        <v>42.105263157894697</v>
      </c>
      <c r="T226">
        <v>47.368421052631597</v>
      </c>
      <c r="U226">
        <v>55.2631578947368</v>
      </c>
      <c r="V226">
        <v>42.105263157894697</v>
      </c>
      <c r="W226">
        <v>44.7368421052632</v>
      </c>
      <c r="X226">
        <v>55.882352941176499</v>
      </c>
      <c r="Y226">
        <v>50</v>
      </c>
      <c r="Z226">
        <v>47.058823529411796</v>
      </c>
      <c r="AA226">
        <v>52.439024390243901</v>
      </c>
      <c r="AB226">
        <v>54.761904761904802</v>
      </c>
      <c r="AC226">
        <v>57.954545454545503</v>
      </c>
      <c r="AD226">
        <v>69.512195121951194</v>
      </c>
      <c r="AE226">
        <v>65.853658536585399</v>
      </c>
      <c r="AF226">
        <v>67.857142857142904</v>
      </c>
      <c r="AG226">
        <v>50</v>
      </c>
      <c r="AH226">
        <v>46.428571428571402</v>
      </c>
      <c r="AI226">
        <v>46.341463414634099</v>
      </c>
      <c r="AJ226">
        <v>114.867658331214</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0</v>
      </c>
      <c r="BD226">
        <v>0</v>
      </c>
      <c r="BE226">
        <v>0</v>
      </c>
      <c r="BF226">
        <v>0</v>
      </c>
      <c r="BG226">
        <v>0</v>
      </c>
      <c r="BH226">
        <v>0</v>
      </c>
      <c r="BI226">
        <v>0</v>
      </c>
      <c r="BJ226">
        <v>0</v>
      </c>
      <c r="BK226">
        <v>0</v>
      </c>
    </row>
    <row r="227" spans="1:63">
      <c r="A227" s="395">
        <v>42125</v>
      </c>
      <c r="B227">
        <v>49517.161119999997</v>
      </c>
      <c r="C227">
        <v>37254.931960000002</v>
      </c>
      <c r="D227">
        <v>122.730169624954</v>
      </c>
      <c r="E227">
        <v>132.64400239923799</v>
      </c>
      <c r="F227">
        <v>65.530092197227702</v>
      </c>
      <c r="G227">
        <v>84.511248669614204</v>
      </c>
      <c r="H227">
        <v>219.62636277184501</v>
      </c>
      <c r="I227">
        <v>170.332984554375</v>
      </c>
      <c r="J227">
        <v>187.25163135709201</v>
      </c>
      <c r="K227">
        <v>45.0704225352113</v>
      </c>
      <c r="L227">
        <v>53.835227272727302</v>
      </c>
      <c r="M227">
        <v>999.77882350000004</v>
      </c>
      <c r="N227">
        <v>146.31887781</v>
      </c>
      <c r="O227">
        <v>16.031594519999999</v>
      </c>
      <c r="P227">
        <v>625.33836402999998</v>
      </c>
      <c r="Q227">
        <v>212.08998714000001</v>
      </c>
      <c r="R227">
        <v>50</v>
      </c>
      <c r="S227">
        <v>38.636363636363598</v>
      </c>
      <c r="T227">
        <v>40.909090909090899</v>
      </c>
      <c r="U227">
        <v>52.272727272727302</v>
      </c>
      <c r="V227">
        <v>52.272727272727302</v>
      </c>
      <c r="W227">
        <v>50</v>
      </c>
      <c r="X227">
        <v>45</v>
      </c>
      <c r="Y227">
        <v>42.857142857142897</v>
      </c>
      <c r="Z227">
        <v>33.3333333333333</v>
      </c>
      <c r="AA227">
        <v>53.947368421052602</v>
      </c>
      <c r="AB227">
        <v>47.368421052631597</v>
      </c>
      <c r="AC227">
        <v>48.648648648648702</v>
      </c>
      <c r="AD227">
        <v>59.210526315789501</v>
      </c>
      <c r="AE227">
        <v>52.702702702702702</v>
      </c>
      <c r="AF227">
        <v>52.702702702702702</v>
      </c>
      <c r="AG227">
        <v>43.421052631579002</v>
      </c>
      <c r="AH227">
        <v>43.421052631579002</v>
      </c>
      <c r="AI227">
        <v>38.8888888888889</v>
      </c>
      <c r="AJ227">
        <v>122.78945640931499</v>
      </c>
      <c r="AK227">
        <v>0</v>
      </c>
      <c r="AL227">
        <v>0</v>
      </c>
      <c r="AM227">
        <v>0</v>
      </c>
      <c r="AN227">
        <v>0</v>
      </c>
      <c r="AO227">
        <v>0</v>
      </c>
      <c r="AP227">
        <v>0</v>
      </c>
      <c r="AQ227">
        <v>0</v>
      </c>
      <c r="AR227">
        <v>0</v>
      </c>
      <c r="AS227">
        <v>0</v>
      </c>
      <c r="AT227">
        <v>0</v>
      </c>
      <c r="AU227">
        <v>0</v>
      </c>
      <c r="AV227">
        <v>0</v>
      </c>
      <c r="AW227">
        <v>0</v>
      </c>
      <c r="AX227">
        <v>0</v>
      </c>
      <c r="AY227">
        <v>0</v>
      </c>
      <c r="AZ227">
        <v>0</v>
      </c>
      <c r="BA227">
        <v>0</v>
      </c>
      <c r="BB227">
        <v>0</v>
      </c>
      <c r="BC227">
        <v>0</v>
      </c>
      <c r="BD227">
        <v>0</v>
      </c>
      <c r="BE227">
        <v>0</v>
      </c>
      <c r="BF227">
        <v>0</v>
      </c>
      <c r="BG227">
        <v>0</v>
      </c>
      <c r="BH227">
        <v>0</v>
      </c>
      <c r="BI227">
        <v>0</v>
      </c>
      <c r="BJ227">
        <v>0</v>
      </c>
      <c r="BK227">
        <v>0</v>
      </c>
    </row>
    <row r="228" spans="1:63">
      <c r="A228" s="395">
        <v>42491</v>
      </c>
      <c r="B228">
        <v>55066.015639999998</v>
      </c>
      <c r="C228">
        <v>39777.428399999997</v>
      </c>
      <c r="D228">
        <v>136.421702334809</v>
      </c>
      <c r="E228">
        <v>117.13360862611</v>
      </c>
      <c r="F228">
        <v>72.840498461146893</v>
      </c>
      <c r="G228">
        <v>74.629137745524702</v>
      </c>
      <c r="H228">
        <v>209.10836477438201</v>
      </c>
      <c r="I228">
        <v>179.62903356712599</v>
      </c>
      <c r="J228">
        <v>186.95834588844599</v>
      </c>
      <c r="K228">
        <v>53.443526170798897</v>
      </c>
      <c r="L228">
        <v>66.531165311653098</v>
      </c>
      <c r="M228">
        <v>926.71824100000003</v>
      </c>
      <c r="N228">
        <v>84.372012999999995</v>
      </c>
      <c r="O228">
        <v>9.3584029999999991</v>
      </c>
      <c r="P228">
        <v>648.48226799999998</v>
      </c>
      <c r="Q228">
        <v>184.50555700000001</v>
      </c>
      <c r="R228">
        <v>45.238095238095198</v>
      </c>
      <c r="S228">
        <v>42.857142857142897</v>
      </c>
      <c r="T228">
        <v>42.857142857142897</v>
      </c>
      <c r="U228">
        <v>52.380952380952401</v>
      </c>
      <c r="V228">
        <v>57.142857142857103</v>
      </c>
      <c r="W228">
        <v>47.619047619047599</v>
      </c>
      <c r="X228">
        <v>44.4444444444444</v>
      </c>
      <c r="Y228">
        <v>37.5</v>
      </c>
      <c r="Z228">
        <v>43.75</v>
      </c>
      <c r="AA228">
        <v>48.75</v>
      </c>
      <c r="AB228">
        <v>44.871794871794897</v>
      </c>
      <c r="AC228">
        <v>48.75</v>
      </c>
      <c r="AD228">
        <v>71.25</v>
      </c>
      <c r="AE228">
        <v>67.5</v>
      </c>
      <c r="AF228">
        <v>71.25</v>
      </c>
      <c r="AG228">
        <v>48.75</v>
      </c>
      <c r="AH228">
        <v>45</v>
      </c>
      <c r="AI228">
        <v>50</v>
      </c>
      <c r="AJ228">
        <v>127.715963917925</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row>
    <row r="229" spans="1:63">
      <c r="A229" s="395">
        <v>42856</v>
      </c>
      <c r="B229">
        <v>59476.752760000003</v>
      </c>
      <c r="C229">
        <v>41691.344640000003</v>
      </c>
      <c r="D229">
        <v>124.03604860602201</v>
      </c>
      <c r="E229">
        <v>119.51984826691999</v>
      </c>
      <c r="F229">
        <v>66.227348383618207</v>
      </c>
      <c r="G229">
        <v>76.149478567741099</v>
      </c>
      <c r="H229">
        <v>233.55946463532399</v>
      </c>
      <c r="I229">
        <v>200.50649142429</v>
      </c>
      <c r="J229">
        <v>182.62443288927099</v>
      </c>
      <c r="K229">
        <v>54.154302670623203</v>
      </c>
      <c r="L229">
        <v>65.269461077844298</v>
      </c>
      <c r="M229">
        <v>937.27908100000002</v>
      </c>
      <c r="N229">
        <v>97.334800000000001</v>
      </c>
      <c r="O229">
        <v>12.098167</v>
      </c>
      <c r="P229">
        <v>615.12952299999995</v>
      </c>
      <c r="Q229">
        <v>212.71659099999999</v>
      </c>
      <c r="R229">
        <v>56.25</v>
      </c>
      <c r="S229">
        <v>56.25</v>
      </c>
      <c r="T229">
        <v>56.6666666666667</v>
      </c>
      <c r="U229">
        <v>62.5</v>
      </c>
      <c r="V229">
        <v>56.25</v>
      </c>
      <c r="W229">
        <v>56.25</v>
      </c>
      <c r="X229">
        <v>60.714285714285701</v>
      </c>
      <c r="Y229">
        <v>56.25</v>
      </c>
      <c r="Z229">
        <v>57.142857142857103</v>
      </c>
      <c r="AA229">
        <v>59.259259259259302</v>
      </c>
      <c r="AB229">
        <v>51.785714285714299</v>
      </c>
      <c r="AC229">
        <v>55.5555555555556</v>
      </c>
      <c r="AD229">
        <v>72.2222222222222</v>
      </c>
      <c r="AE229">
        <v>62.5</v>
      </c>
      <c r="AF229">
        <v>66.071428571428598</v>
      </c>
      <c r="AG229">
        <v>42.307692307692299</v>
      </c>
      <c r="AH229">
        <v>44.230769230769198</v>
      </c>
      <c r="AI229">
        <v>34.7826086956522</v>
      </c>
      <c r="AJ229">
        <v>125.14135794293701</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c r="BJ229">
        <v>0</v>
      </c>
      <c r="BK229">
        <v>0</v>
      </c>
    </row>
    <row r="230" spans="1:63">
      <c r="A230" s="395">
        <v>43221</v>
      </c>
      <c r="B230">
        <v>66403.689199999993</v>
      </c>
      <c r="C230">
        <v>45565.5792</v>
      </c>
      <c r="D230">
        <v>132.37285027016699</v>
      </c>
      <c r="E230">
        <v>129.37514261602499</v>
      </c>
      <c r="F230">
        <v>70.678669386032794</v>
      </c>
      <c r="G230">
        <v>82.428565570428304</v>
      </c>
      <c r="H230">
        <v>247.96518005695799</v>
      </c>
      <c r="I230">
        <v>204.75920912007101</v>
      </c>
      <c r="J230">
        <v>186.260065047512</v>
      </c>
      <c r="K230">
        <v>59.734512329101598</v>
      </c>
      <c r="L230">
        <v>70.327865600585895</v>
      </c>
      <c r="M230">
        <v>1007.47806963792</v>
      </c>
      <c r="N230">
        <v>98.773040055999701</v>
      </c>
      <c r="O230">
        <v>17.609130304000001</v>
      </c>
      <c r="P230">
        <v>605.83076553511899</v>
      </c>
      <c r="Q230">
        <v>285.26513374280199</v>
      </c>
      <c r="R230">
        <v>54.545454545454497</v>
      </c>
      <c r="S230">
        <v>52.380952380952401</v>
      </c>
      <c r="T230">
        <v>59.090909090909101</v>
      </c>
      <c r="U230">
        <v>61.904761904761898</v>
      </c>
      <c r="V230">
        <v>66.6666666666667</v>
      </c>
      <c r="W230">
        <v>69.047619047619094</v>
      </c>
      <c r="X230">
        <v>52.5</v>
      </c>
      <c r="Y230">
        <v>52.272727272727302</v>
      </c>
      <c r="Z230">
        <v>44.7368421052632</v>
      </c>
      <c r="AA230">
        <v>55.5555555555556</v>
      </c>
      <c r="AB230">
        <v>50</v>
      </c>
      <c r="AC230">
        <v>44.4444444444444</v>
      </c>
      <c r="AD230">
        <v>58.695652173912997</v>
      </c>
      <c r="AE230">
        <v>60.869565217391298</v>
      </c>
      <c r="AF230">
        <v>58.695652173912997</v>
      </c>
      <c r="AG230">
        <v>48</v>
      </c>
      <c r="AH230">
        <v>42.592592592592602</v>
      </c>
      <c r="AI230">
        <v>43.478260869565197</v>
      </c>
      <c r="AJ230">
        <v>137.49229395882401</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0</v>
      </c>
    </row>
    <row r="231" spans="1:63">
      <c r="A231" s="395">
        <v>43586</v>
      </c>
      <c r="B231">
        <v>75111.791200000007</v>
      </c>
      <c r="C231">
        <v>49660.5484</v>
      </c>
      <c r="D231">
        <v>139.85148496894499</v>
      </c>
      <c r="E231">
        <v>131.73908223599</v>
      </c>
      <c r="F231">
        <v>74.671783897467805</v>
      </c>
      <c r="G231">
        <v>83.934698418120206</v>
      </c>
      <c r="H231">
        <v>218.32838192661501</v>
      </c>
      <c r="I231">
        <v>219.765072863597</v>
      </c>
      <c r="J231">
        <v>210.89746999783699</v>
      </c>
      <c r="K231">
        <v>52.905197143554702</v>
      </c>
      <c r="L231">
        <v>62.794612884521499</v>
      </c>
      <c r="M231">
        <v>1113.4486778276701</v>
      </c>
      <c r="N231">
        <v>102.24606523245799</v>
      </c>
      <c r="O231">
        <v>13.9683222880995</v>
      </c>
      <c r="P231">
        <v>684.45697430567395</v>
      </c>
      <c r="Q231">
        <v>312.77731600143801</v>
      </c>
      <c r="R231">
        <v>52.941176470588204</v>
      </c>
      <c r="S231">
        <v>50</v>
      </c>
      <c r="T231">
        <v>52.7777777777778</v>
      </c>
      <c r="U231">
        <v>55.882352941176499</v>
      </c>
      <c r="V231">
        <v>64.705882352941202</v>
      </c>
      <c r="W231">
        <v>67.647058823529406</v>
      </c>
      <c r="X231">
        <v>50</v>
      </c>
      <c r="Y231">
        <v>47.2222222222222</v>
      </c>
      <c r="Z231">
        <v>46.6666666666667</v>
      </c>
      <c r="AA231">
        <v>52.0833333333333</v>
      </c>
      <c r="AB231">
        <v>47.9166666666667</v>
      </c>
      <c r="AC231">
        <v>50</v>
      </c>
      <c r="AD231">
        <v>65</v>
      </c>
      <c r="AE231">
        <v>52.5</v>
      </c>
      <c r="AF231">
        <v>65</v>
      </c>
      <c r="AG231">
        <v>36.842105263157897</v>
      </c>
      <c r="AH231">
        <v>47.9166666666667</v>
      </c>
      <c r="AI231">
        <v>42.105263157894697</v>
      </c>
      <c r="AJ231">
        <v>140.574647345404</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0</v>
      </c>
      <c r="BD231">
        <v>0</v>
      </c>
      <c r="BE231">
        <v>0</v>
      </c>
      <c r="BF231">
        <v>0</v>
      </c>
      <c r="BG231">
        <v>0</v>
      </c>
      <c r="BH231">
        <v>0</v>
      </c>
      <c r="BI231">
        <v>0</v>
      </c>
      <c r="BJ231">
        <v>0</v>
      </c>
      <c r="BK231">
        <v>0</v>
      </c>
    </row>
    <row r="232" spans="1:63">
      <c r="A232" s="395">
        <v>43952</v>
      </c>
      <c r="B232">
        <v>78485.126799999998</v>
      </c>
      <c r="C232">
        <v>52678.929199999999</v>
      </c>
      <c r="D232">
        <v>50.112886370282602</v>
      </c>
      <c r="E232">
        <v>6.83623118712904</v>
      </c>
      <c r="F232">
        <v>26.757088938677001</v>
      </c>
      <c r="G232">
        <v>4.3555564018607402</v>
      </c>
      <c r="H232">
        <v>77.293045837736699</v>
      </c>
      <c r="I232">
        <v>187.900087859103</v>
      </c>
      <c r="J232">
        <v>111.369268611181</v>
      </c>
      <c r="K232">
        <v>14.336917877197299</v>
      </c>
      <c r="L232">
        <v>38.0769233703613</v>
      </c>
      <c r="M232">
        <v>606.60462029481801</v>
      </c>
      <c r="N232">
        <v>83.352062225767895</v>
      </c>
      <c r="O232">
        <v>7.90524850499978</v>
      </c>
      <c r="P232">
        <v>431.65870898698</v>
      </c>
      <c r="Q232">
        <v>83.688600577069906</v>
      </c>
      <c r="R232">
        <v>34.210526315789501</v>
      </c>
      <c r="S232">
        <v>15.789473684210501</v>
      </c>
      <c r="T232">
        <v>21.052631578947398</v>
      </c>
      <c r="U232">
        <v>50</v>
      </c>
      <c r="V232">
        <v>35.294117647058798</v>
      </c>
      <c r="W232">
        <v>35.294117647058798</v>
      </c>
      <c r="X232">
        <v>19.4444444444444</v>
      </c>
      <c r="Y232">
        <v>21.052631578947398</v>
      </c>
      <c r="Z232">
        <v>21.875</v>
      </c>
      <c r="AA232">
        <v>16.6666666666667</v>
      </c>
      <c r="AB232">
        <v>14</v>
      </c>
      <c r="AC232">
        <v>18.75</v>
      </c>
      <c r="AD232">
        <v>27.272727272727298</v>
      </c>
      <c r="AE232">
        <v>23.913043478260899</v>
      </c>
      <c r="AF232">
        <v>30.434782608695699</v>
      </c>
      <c r="AG232">
        <v>20</v>
      </c>
      <c r="AH232">
        <v>20</v>
      </c>
      <c r="AI232">
        <v>18.181818181818201</v>
      </c>
      <c r="AJ232">
        <v>143.08814997533901</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row>
    <row r="233" spans="1:63">
      <c r="A233" s="395">
        <v>44317</v>
      </c>
      <c r="B233">
        <v>72831.041599999997</v>
      </c>
      <c r="C233">
        <v>56083.313199999997</v>
      </c>
      <c r="D233">
        <v>155.052493354033</v>
      </c>
      <c r="E233">
        <v>114.137262914613</v>
      </c>
      <c r="F233">
        <v>82.788154012572093</v>
      </c>
      <c r="G233">
        <v>72.720081075458694</v>
      </c>
      <c r="H233">
        <v>215.377792963882</v>
      </c>
      <c r="I233">
        <v>239.59612592087001</v>
      </c>
      <c r="J233">
        <v>213.84659302754</v>
      </c>
      <c r="K233">
        <v>44.838709677419402</v>
      </c>
      <c r="L233">
        <v>55</v>
      </c>
      <c r="M233">
        <v>1221.9091895987401</v>
      </c>
      <c r="N233">
        <v>136.77667818471599</v>
      </c>
      <c r="O233">
        <v>17.863089012</v>
      </c>
      <c r="P233">
        <v>752.70579601703105</v>
      </c>
      <c r="Q233">
        <v>314.56362638499201</v>
      </c>
      <c r="R233">
        <v>55</v>
      </c>
      <c r="S233">
        <v>37.5</v>
      </c>
      <c r="T233">
        <v>52.5</v>
      </c>
      <c r="U233">
        <v>55</v>
      </c>
      <c r="V233">
        <v>47.5</v>
      </c>
      <c r="W233">
        <v>55</v>
      </c>
      <c r="X233">
        <v>52.5</v>
      </c>
      <c r="Y233">
        <v>59.523809523809497</v>
      </c>
      <c r="Z233">
        <v>52.7777777777778</v>
      </c>
      <c r="AA233">
        <v>31.25</v>
      </c>
      <c r="AB233">
        <v>28</v>
      </c>
      <c r="AC233">
        <v>32</v>
      </c>
      <c r="AD233">
        <v>39.130434782608702</v>
      </c>
      <c r="AE233">
        <v>41.6666666666667</v>
      </c>
      <c r="AF233">
        <v>41.6666666666667</v>
      </c>
      <c r="AG233">
        <v>27.272727272727298</v>
      </c>
      <c r="AH233">
        <v>30</v>
      </c>
      <c r="AI233">
        <v>23.913043478260899</v>
      </c>
      <c r="AJ233">
        <v>150.269781446466</v>
      </c>
      <c r="AK233">
        <v>55.154639175257699</v>
      </c>
      <c r="AL233">
        <v>38.383838383838402</v>
      </c>
      <c r="AM233">
        <v>48.019801980197997</v>
      </c>
      <c r="AN233">
        <v>62.2340425531915</v>
      </c>
      <c r="AO233">
        <v>51.0416666666667</v>
      </c>
      <c r="AP233">
        <v>55.154639175257699</v>
      </c>
      <c r="AQ233">
        <v>56.410256410256402</v>
      </c>
      <c r="AR233">
        <v>44.554455445544598</v>
      </c>
      <c r="AS233">
        <v>47.2826086956522</v>
      </c>
      <c r="AT233">
        <v>50</v>
      </c>
      <c r="AU233">
        <v>42.857142857142897</v>
      </c>
      <c r="AV233">
        <v>46.808510638297903</v>
      </c>
      <c r="AW233">
        <v>61.6279069767442</v>
      </c>
      <c r="AX233">
        <v>55.681818181818201</v>
      </c>
      <c r="AY233">
        <v>55.8139534883721</v>
      </c>
      <c r="AZ233">
        <v>38.235294117647101</v>
      </c>
      <c r="BA233">
        <v>41.489361702127702</v>
      </c>
      <c r="BB233">
        <v>38.095238095238102</v>
      </c>
      <c r="BC233">
        <v>52.941176470588204</v>
      </c>
      <c r="BD233">
        <v>41.176470588235297</v>
      </c>
      <c r="BE233">
        <v>50.574712643678197</v>
      </c>
      <c r="BF233">
        <v>72.5</v>
      </c>
      <c r="BG233">
        <v>54.761904761904802</v>
      </c>
      <c r="BH233">
        <v>64.197530864197503</v>
      </c>
      <c r="BI233">
        <v>44.230769230769198</v>
      </c>
      <c r="BJ233">
        <v>50.588235294117702</v>
      </c>
      <c r="BK233">
        <v>45.3333333333333</v>
      </c>
    </row>
    <row r="234" spans="1:63">
      <c r="A234" s="395">
        <v>44682</v>
      </c>
      <c r="B234">
        <v>86910.570399999997</v>
      </c>
      <c r="C234">
        <v>60666.2408</v>
      </c>
      <c r="D234">
        <v>163.397825255519</v>
      </c>
      <c r="E234">
        <v>132.59526994148601</v>
      </c>
      <c r="F234">
        <v>87.244029618317597</v>
      </c>
      <c r="G234">
        <v>84.480199841315397</v>
      </c>
      <c r="H234">
        <v>179.94558666246999</v>
      </c>
      <c r="I234">
        <v>214.526017250081</v>
      </c>
      <c r="J234">
        <v>184.44356739639201</v>
      </c>
      <c r="K234">
        <v>36.062717770034801</v>
      </c>
      <c r="L234">
        <v>42.279411764705898</v>
      </c>
      <c r="M234">
        <v>1115.1700458953401</v>
      </c>
      <c r="N234">
        <v>145.67642397207999</v>
      </c>
      <c r="O234">
        <v>13.299234907584699</v>
      </c>
      <c r="P234">
        <v>690.41795498645899</v>
      </c>
      <c r="Q234">
        <v>265.77643202921701</v>
      </c>
      <c r="R234">
        <v>56.521739130434803</v>
      </c>
      <c r="S234">
        <v>39.130434782608702</v>
      </c>
      <c r="T234">
        <v>47.826086956521699</v>
      </c>
      <c r="U234">
        <v>56.818181818181799</v>
      </c>
      <c r="V234">
        <v>36.363636363636402</v>
      </c>
      <c r="W234">
        <v>45.454545454545503</v>
      </c>
      <c r="X234">
        <v>50</v>
      </c>
      <c r="Y234">
        <v>58.3333333333333</v>
      </c>
      <c r="Z234">
        <v>55</v>
      </c>
      <c r="AA234">
        <v>36.956521739130402</v>
      </c>
      <c r="AB234">
        <v>27.0833333333333</v>
      </c>
      <c r="AC234">
        <v>26.086956521739101</v>
      </c>
      <c r="AD234">
        <v>50</v>
      </c>
      <c r="AE234">
        <v>40.476190476190503</v>
      </c>
      <c r="AF234">
        <v>42.857142857142897</v>
      </c>
      <c r="AG234">
        <v>29.5454545454546</v>
      </c>
      <c r="AH234">
        <v>29.1666666666667</v>
      </c>
      <c r="AI234">
        <v>33.3333333333333</v>
      </c>
      <c r="AJ234">
        <v>158.95278891767799</v>
      </c>
      <c r="AK234">
        <v>53.539823008849602</v>
      </c>
      <c r="AL234">
        <v>34.821428571428598</v>
      </c>
      <c r="AM234">
        <v>52.212389380531</v>
      </c>
      <c r="AN234">
        <v>66.037735849056602</v>
      </c>
      <c r="AO234">
        <v>39.805825242718399</v>
      </c>
      <c r="AP234">
        <v>58.095238095238102</v>
      </c>
      <c r="AQ234">
        <v>42.2222222222222</v>
      </c>
      <c r="AR234">
        <v>47.368421052631597</v>
      </c>
      <c r="AS234">
        <v>48.3333333333333</v>
      </c>
      <c r="AT234">
        <v>52.5</v>
      </c>
      <c r="AU234">
        <v>35.365853658536601</v>
      </c>
      <c r="AV234">
        <v>42.682926829268297</v>
      </c>
      <c r="AW234">
        <v>57.894736842105303</v>
      </c>
      <c r="AX234">
        <v>43.421052631579002</v>
      </c>
      <c r="AY234">
        <v>46.052631578947398</v>
      </c>
      <c r="AZ234">
        <v>40.909090909090899</v>
      </c>
      <c r="BA234">
        <v>45.121951219512198</v>
      </c>
      <c r="BB234">
        <v>45.588235294117702</v>
      </c>
      <c r="BC234">
        <v>58.910891089108901</v>
      </c>
      <c r="BD234">
        <v>31.730769230769202</v>
      </c>
      <c r="BE234">
        <v>48.076923076923102</v>
      </c>
      <c r="BF234">
        <v>65.789473684210506</v>
      </c>
      <c r="BG234">
        <v>38.144329896907202</v>
      </c>
      <c r="BH234">
        <v>56.185567010309299</v>
      </c>
      <c r="BI234">
        <v>62.5</v>
      </c>
      <c r="BJ234">
        <v>49</v>
      </c>
      <c r="BK234">
        <v>48.876404494382001</v>
      </c>
    </row>
    <row r="235" spans="1:63">
      <c r="A235" s="395">
        <v>45047</v>
      </c>
      <c r="B235">
        <v>99939.17</v>
      </c>
      <c r="C235">
        <v>64102.698400000001</v>
      </c>
      <c r="D235">
        <v>145.701973337726</v>
      </c>
      <c r="E235">
        <v>121.74355261715</v>
      </c>
      <c r="F235">
        <v>77.795571987849897</v>
      </c>
      <c r="G235">
        <v>77.566263555458505</v>
      </c>
      <c r="H235">
        <v>256.00030673303502</v>
      </c>
      <c r="I235">
        <v>197.072574284517</v>
      </c>
      <c r="J235">
        <v>202.01102338594799</v>
      </c>
      <c r="K235">
        <v>44.505494505494497</v>
      </c>
      <c r="L235">
        <v>56.297709923664101</v>
      </c>
      <c r="M235">
        <v>1144.7834778966601</v>
      </c>
      <c r="N235">
        <v>105.78626809763099</v>
      </c>
      <c r="O235">
        <v>16.968817265012198</v>
      </c>
      <c r="P235">
        <v>720.99336127542097</v>
      </c>
      <c r="Q235">
        <v>301.03503125859498</v>
      </c>
      <c r="R235">
        <v>53.3333333333333</v>
      </c>
      <c r="S235">
        <v>41.176470588235297</v>
      </c>
      <c r="T235">
        <v>38.235294117647101</v>
      </c>
      <c r="U235">
        <v>53.571428571428598</v>
      </c>
      <c r="V235">
        <v>46.875</v>
      </c>
      <c r="W235">
        <v>40.625</v>
      </c>
      <c r="X235">
        <v>46.875</v>
      </c>
      <c r="Y235">
        <v>47.058823529411796</v>
      </c>
      <c r="Z235">
        <v>40</v>
      </c>
      <c r="AA235">
        <v>50</v>
      </c>
      <c r="AB235">
        <v>40</v>
      </c>
      <c r="AC235">
        <v>42.5</v>
      </c>
      <c r="AD235">
        <v>66.6666666666667</v>
      </c>
      <c r="AE235">
        <v>55.882352941176499</v>
      </c>
      <c r="AF235">
        <v>61.764705882352899</v>
      </c>
      <c r="AG235">
        <v>42.5</v>
      </c>
      <c r="AH235">
        <v>47.619047619047599</v>
      </c>
      <c r="AI235">
        <v>47.368421052631597</v>
      </c>
      <c r="AJ235">
        <v>153.055424340982</v>
      </c>
      <c r="AK235">
        <v>58.3333333333333</v>
      </c>
      <c r="AL235">
        <v>55.952380952380999</v>
      </c>
      <c r="AM235">
        <v>53.629032258064498</v>
      </c>
      <c r="AN235">
        <v>66.810344827586206</v>
      </c>
      <c r="AO235">
        <v>62.184873949579803</v>
      </c>
      <c r="AP235">
        <v>62.711864406779704</v>
      </c>
      <c r="AQ235">
        <v>42.7083333333333</v>
      </c>
      <c r="AR235">
        <v>50.8</v>
      </c>
      <c r="AS235">
        <v>50.446428571428598</v>
      </c>
      <c r="AT235">
        <v>56.578947368420998</v>
      </c>
      <c r="AU235">
        <v>45.238095238095198</v>
      </c>
      <c r="AV235">
        <v>46.25</v>
      </c>
      <c r="AW235">
        <v>62.857142857142797</v>
      </c>
      <c r="AX235">
        <v>52.631578947368403</v>
      </c>
      <c r="AY235">
        <v>54.285714285714299</v>
      </c>
      <c r="AZ235">
        <v>40</v>
      </c>
      <c r="BA235">
        <v>45.121951219512198</v>
      </c>
      <c r="BB235">
        <v>48.529411764705898</v>
      </c>
      <c r="BC235">
        <v>56.302521008403403</v>
      </c>
      <c r="BD235">
        <v>49.180327868852501</v>
      </c>
      <c r="BE235">
        <v>53.252032520325201</v>
      </c>
      <c r="BF235">
        <v>70.588235294117695</v>
      </c>
      <c r="BG235">
        <v>55.8333333333333</v>
      </c>
      <c r="BH235">
        <v>61.983471074380198</v>
      </c>
      <c r="BI235">
        <v>52.564102564102598</v>
      </c>
      <c r="BJ235">
        <v>51.639344262295097</v>
      </c>
      <c r="BK235">
        <v>51.818181818181799</v>
      </c>
    </row>
    <row r="236" spans="1:63">
      <c r="A236" s="395">
        <v>45413</v>
      </c>
      <c r="B236">
        <v>101810.96400000001</v>
      </c>
      <c r="C236">
        <v>67478.745599999995</v>
      </c>
      <c r="D236">
        <v>140.14715804852</v>
      </c>
      <c r="E236">
        <v>106.693389629366</v>
      </c>
      <c r="F236">
        <v>74.829654486451702</v>
      </c>
      <c r="G236">
        <v>67.977378692420999</v>
      </c>
      <c r="H236">
        <v>216.41596356080501</v>
      </c>
      <c r="I236">
        <v>226.104370189006</v>
      </c>
      <c r="J236">
        <v>204.75831256488101</v>
      </c>
      <c r="K236">
        <v>47.528517110266201</v>
      </c>
      <c r="L236">
        <v>55.327868852458998</v>
      </c>
      <c r="M236">
        <v>1173.6344335715901</v>
      </c>
      <c r="N236">
        <v>127.24760188939899</v>
      </c>
      <c r="O236">
        <v>17.1485210079999</v>
      </c>
      <c r="P236">
        <v>723.82316283678904</v>
      </c>
      <c r="Q236">
        <v>305.41514783740001</v>
      </c>
      <c r="R236">
        <v>55.882352941176499</v>
      </c>
      <c r="S236">
        <v>50</v>
      </c>
      <c r="T236">
        <v>55.5555555555556</v>
      </c>
      <c r="U236">
        <v>62.5</v>
      </c>
      <c r="V236">
        <v>55.882352941176499</v>
      </c>
      <c r="W236">
        <v>64.705882352941202</v>
      </c>
      <c r="X236">
        <v>52.7777777777778</v>
      </c>
      <c r="Y236">
        <v>61.1111111111111</v>
      </c>
      <c r="Z236">
        <v>56.6666666666667</v>
      </c>
      <c r="AA236">
        <v>40</v>
      </c>
      <c r="AB236">
        <v>35.714285714285701</v>
      </c>
      <c r="AC236">
        <v>38.095238095238102</v>
      </c>
      <c r="AD236">
        <v>47.058823529411796</v>
      </c>
      <c r="AE236">
        <v>47.2222222222222</v>
      </c>
      <c r="AF236">
        <v>50</v>
      </c>
      <c r="AG236">
        <v>47.368421052631597</v>
      </c>
      <c r="AH236">
        <v>45</v>
      </c>
      <c r="AI236">
        <v>44.7368421052632</v>
      </c>
      <c r="AJ236">
        <v>146.18768473553899</v>
      </c>
      <c r="AK236">
        <v>76.277372262773696</v>
      </c>
      <c r="AL236">
        <v>68.978102189780998</v>
      </c>
      <c r="AM236">
        <v>70.072992700729898</v>
      </c>
      <c r="AN236">
        <v>80.147058823529406</v>
      </c>
      <c r="AO236">
        <v>77.037037037036995</v>
      </c>
      <c r="AP236">
        <v>76.102941176470594</v>
      </c>
      <c r="AQ236">
        <v>73.529411764705898</v>
      </c>
      <c r="AR236">
        <v>54.744525547445299</v>
      </c>
      <c r="AS236">
        <v>50.7518796992481</v>
      </c>
      <c r="AT236">
        <v>62</v>
      </c>
      <c r="AU236">
        <v>47.959183673469397</v>
      </c>
      <c r="AV236">
        <v>55</v>
      </c>
      <c r="AW236">
        <v>65.5555555555556</v>
      </c>
      <c r="AX236">
        <v>56.818181818181799</v>
      </c>
      <c r="AY236">
        <v>56.818181818181799</v>
      </c>
      <c r="AZ236">
        <v>44.4444444444444</v>
      </c>
      <c r="BA236">
        <v>50</v>
      </c>
      <c r="BB236">
        <v>55.8139534883721</v>
      </c>
      <c r="BC236">
        <v>62.288135593220296</v>
      </c>
      <c r="BD236">
        <v>49.579831932773097</v>
      </c>
      <c r="BE236">
        <v>54.661016949152497</v>
      </c>
      <c r="BF236">
        <v>70.796460176991104</v>
      </c>
      <c r="BG236">
        <v>57.964601769911503</v>
      </c>
      <c r="BH236">
        <v>64.285714285714306</v>
      </c>
      <c r="BI236">
        <v>58.064516129032299</v>
      </c>
      <c r="BJ236">
        <v>58.974358974358999</v>
      </c>
      <c r="BK236">
        <v>59.3406593406593</v>
      </c>
    </row>
    <row r="237" spans="1:63">
      <c r="A237" s="395">
        <v>45778</v>
      </c>
      <c r="B237">
        <v>102450.77959999999</v>
      </c>
      <c r="C237">
        <v>71562.559999999998</v>
      </c>
      <c r="D237">
        <v>151.04717058876</v>
      </c>
      <c r="E237">
        <v>100.1992327096</v>
      </c>
      <c r="F237">
        <v>80.649566810337603</v>
      </c>
      <c r="G237">
        <v>63.839767489360497</v>
      </c>
      <c r="H237">
        <v>277.68212731362303</v>
      </c>
      <c r="I237">
        <v>275.524254724549</v>
      </c>
      <c r="J237">
        <v>255.12064559895799</v>
      </c>
      <c r="K237">
        <v>53.965517241379303</v>
      </c>
      <c r="L237">
        <v>56.890459363957604</v>
      </c>
      <c r="M237">
        <v>1439.07635102619</v>
      </c>
      <c r="N237">
        <v>130.94118102899901</v>
      </c>
      <c r="O237">
        <v>25.195226206999902</v>
      </c>
      <c r="P237">
        <v>852.07069142068997</v>
      </c>
      <c r="Q237">
        <v>430.86925236949702</v>
      </c>
      <c r="R237">
        <v>52.380952380952401</v>
      </c>
      <c r="S237">
        <v>52.380952380952401</v>
      </c>
      <c r="T237">
        <v>50</v>
      </c>
      <c r="U237">
        <v>61.904761904761898</v>
      </c>
      <c r="V237">
        <v>54.761904761904802</v>
      </c>
      <c r="W237">
        <v>59.523809523809497</v>
      </c>
      <c r="X237">
        <v>54.761904761904802</v>
      </c>
      <c r="Y237">
        <v>57.142857142857103</v>
      </c>
      <c r="Z237">
        <v>52.7777777777778</v>
      </c>
      <c r="AA237">
        <v>50</v>
      </c>
      <c r="AB237">
        <v>50</v>
      </c>
      <c r="AC237">
        <v>50</v>
      </c>
      <c r="AD237">
        <v>57.692307692307701</v>
      </c>
      <c r="AE237">
        <v>50</v>
      </c>
      <c r="AF237">
        <v>57.142857142857103</v>
      </c>
      <c r="AG237">
        <v>45</v>
      </c>
      <c r="AH237">
        <v>46.153846153846203</v>
      </c>
      <c r="AI237">
        <v>40</v>
      </c>
      <c r="AJ237">
        <v>142.560169966438</v>
      </c>
      <c r="AK237">
        <v>77.3381294964029</v>
      </c>
      <c r="AL237">
        <v>69.285714285714306</v>
      </c>
      <c r="AM237">
        <v>72.857142857142804</v>
      </c>
      <c r="AN237">
        <v>86.029411764705898</v>
      </c>
      <c r="AO237">
        <v>78.832116788321201</v>
      </c>
      <c r="AP237">
        <v>80.514705882352899</v>
      </c>
      <c r="AQ237">
        <v>72.727272727272705</v>
      </c>
      <c r="AR237">
        <v>62.857142857142797</v>
      </c>
      <c r="AS237">
        <v>60.569105691056897</v>
      </c>
      <c r="AT237">
        <v>63.75</v>
      </c>
      <c r="AU237">
        <v>51.219512195122</v>
      </c>
      <c r="AV237">
        <v>56.25</v>
      </c>
      <c r="AW237">
        <v>72.972972972972997</v>
      </c>
      <c r="AX237">
        <v>57.894736842105303</v>
      </c>
      <c r="AY237">
        <v>67.567567567567593</v>
      </c>
      <c r="AZ237">
        <v>53.571428571428598</v>
      </c>
      <c r="BA237">
        <v>58.75</v>
      </c>
      <c r="BB237">
        <v>54.411764705882398</v>
      </c>
      <c r="BC237">
        <v>71.2389380530973</v>
      </c>
      <c r="BD237">
        <v>49.115044247787601</v>
      </c>
      <c r="BE237">
        <v>56.637168141592902</v>
      </c>
      <c r="BF237">
        <v>77.477477477477507</v>
      </c>
      <c r="BG237">
        <v>56.818181818181799</v>
      </c>
      <c r="BH237">
        <v>66.6666666666667</v>
      </c>
      <c r="BI237">
        <v>66.071428571428598</v>
      </c>
      <c r="BJ237">
        <v>56.637168141592902</v>
      </c>
      <c r="BK237">
        <v>58.928571428571402</v>
      </c>
    </row>
    <row r="238" spans="1:63">
      <c r="A238" s="395">
        <v>36831</v>
      </c>
      <c r="B238">
        <v>0</v>
      </c>
      <c r="C238">
        <v>0</v>
      </c>
      <c r="D238">
        <v>56.039219289933598</v>
      </c>
      <c r="E238">
        <v>38.132321330671999</v>
      </c>
      <c r="F238">
        <v>29.921373187635002</v>
      </c>
      <c r="G238">
        <v>24.2951813277353</v>
      </c>
      <c r="H238">
        <v>64.087714210480698</v>
      </c>
      <c r="I238">
        <v>62.823933119950603</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0</v>
      </c>
      <c r="BD238">
        <v>0</v>
      </c>
      <c r="BE238">
        <v>0</v>
      </c>
      <c r="BF238">
        <v>0</v>
      </c>
      <c r="BG238">
        <v>0</v>
      </c>
      <c r="BH238">
        <v>0</v>
      </c>
      <c r="BI238">
        <v>0</v>
      </c>
      <c r="BJ238">
        <v>0</v>
      </c>
      <c r="BK238">
        <v>0</v>
      </c>
    </row>
    <row r="239" spans="1:63">
      <c r="A239" s="395">
        <v>37196</v>
      </c>
      <c r="B239">
        <v>4354.6295832899896</v>
      </c>
      <c r="C239">
        <v>3216.78078489572</v>
      </c>
      <c r="D239">
        <v>60.580276988710899</v>
      </c>
      <c r="E239">
        <v>42.910120092742297</v>
      </c>
      <c r="F239">
        <v>32.346008715990898</v>
      </c>
      <c r="G239">
        <v>27.339252163741801</v>
      </c>
      <c r="H239">
        <v>71.892247701605001</v>
      </c>
      <c r="I239">
        <v>72.029950609059298</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0</v>
      </c>
      <c r="BD239">
        <v>0</v>
      </c>
      <c r="BE239">
        <v>0</v>
      </c>
      <c r="BF239">
        <v>0</v>
      </c>
      <c r="BG239">
        <v>0</v>
      </c>
      <c r="BH239">
        <v>0</v>
      </c>
      <c r="BI239">
        <v>0</v>
      </c>
      <c r="BJ239">
        <v>0</v>
      </c>
      <c r="BK239">
        <v>0</v>
      </c>
    </row>
    <row r="240" spans="1:63">
      <c r="A240" s="395">
        <v>37561</v>
      </c>
      <c r="B240">
        <v>4704.12879975132</v>
      </c>
      <c r="C240">
        <v>3909.8046987440798</v>
      </c>
      <c r="D240">
        <v>62.532372631082502</v>
      </c>
      <c r="E240">
        <v>52.566298785433602</v>
      </c>
      <c r="F240">
        <v>33.388303433038203</v>
      </c>
      <c r="G240">
        <v>33.491476945380001</v>
      </c>
      <c r="H240">
        <v>81.572624278313697</v>
      </c>
      <c r="I240">
        <v>68.104029131408396</v>
      </c>
      <c r="J240">
        <v>0</v>
      </c>
      <c r="K240">
        <v>65.915915915915903</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0</v>
      </c>
      <c r="BD240">
        <v>0</v>
      </c>
      <c r="BE240">
        <v>0</v>
      </c>
      <c r="BF240">
        <v>0</v>
      </c>
      <c r="BG240">
        <v>0</v>
      </c>
      <c r="BH240">
        <v>0</v>
      </c>
      <c r="BI240">
        <v>0</v>
      </c>
      <c r="BJ240">
        <v>0</v>
      </c>
      <c r="BK240">
        <v>0</v>
      </c>
    </row>
    <row r="241" spans="1:63">
      <c r="A241" s="395">
        <v>37926</v>
      </c>
      <c r="B241">
        <v>5693.5840425360002</v>
      </c>
      <c r="C241">
        <v>4557.5548068331</v>
      </c>
      <c r="D241">
        <v>64.939002192618105</v>
      </c>
      <c r="E241">
        <v>55.260501020086203</v>
      </c>
      <c r="F241">
        <v>34.673290307365299</v>
      </c>
      <c r="G241">
        <v>35.208029453601497</v>
      </c>
      <c r="H241">
        <v>75.682100699307895</v>
      </c>
      <c r="I241">
        <v>63.5485500297291</v>
      </c>
      <c r="J241">
        <v>0</v>
      </c>
      <c r="K241">
        <v>58.682634730538901</v>
      </c>
      <c r="L241">
        <v>0</v>
      </c>
      <c r="M241">
        <v>0</v>
      </c>
      <c r="N241">
        <v>0</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row>
    <row r="242" spans="1:63">
      <c r="A242" s="395">
        <v>38292</v>
      </c>
      <c r="B242">
        <v>6722.0463302142798</v>
      </c>
      <c r="C242">
        <v>5389.3336632369101</v>
      </c>
      <c r="D242">
        <v>70.2411062988743</v>
      </c>
      <c r="E242">
        <v>62.430772649924798</v>
      </c>
      <c r="F242">
        <v>37.50427613574</v>
      </c>
      <c r="G242">
        <v>39.776412477163298</v>
      </c>
      <c r="H242">
        <v>84.694409256669601</v>
      </c>
      <c r="I242">
        <v>66.504523893512598</v>
      </c>
      <c r="J242">
        <v>0</v>
      </c>
      <c r="K242">
        <v>63.291139240506297</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0</v>
      </c>
      <c r="BD242">
        <v>0</v>
      </c>
      <c r="BE242">
        <v>0</v>
      </c>
      <c r="BF242">
        <v>0</v>
      </c>
      <c r="BG242">
        <v>0</v>
      </c>
      <c r="BH242">
        <v>0</v>
      </c>
      <c r="BI242">
        <v>0</v>
      </c>
      <c r="BJ242">
        <v>0</v>
      </c>
      <c r="BK242">
        <v>0</v>
      </c>
    </row>
    <row r="243" spans="1:63">
      <c r="A243" s="395">
        <v>38657</v>
      </c>
      <c r="B243">
        <v>8596.4214519987108</v>
      </c>
      <c r="C243">
        <v>6514.5885033677396</v>
      </c>
      <c r="D243">
        <v>83.182532654686199</v>
      </c>
      <c r="E243">
        <v>72.521384173046698</v>
      </c>
      <c r="F243">
        <v>44.414173391252</v>
      </c>
      <c r="G243">
        <v>46.205426712517301</v>
      </c>
      <c r="H243">
        <v>97.136661463292398</v>
      </c>
      <c r="I243">
        <v>82.699018061525607</v>
      </c>
      <c r="J243">
        <v>0</v>
      </c>
      <c r="K243">
        <v>63.461538461538503</v>
      </c>
      <c r="L243">
        <v>0</v>
      </c>
      <c r="M243">
        <v>0</v>
      </c>
      <c r="N243">
        <v>0</v>
      </c>
      <c r="O243">
        <v>0</v>
      </c>
      <c r="P243">
        <v>0</v>
      </c>
      <c r="Q243">
        <v>0</v>
      </c>
      <c r="R243">
        <v>0</v>
      </c>
      <c r="S243">
        <v>0</v>
      </c>
      <c r="T243">
        <v>0</v>
      </c>
      <c r="U243">
        <v>0</v>
      </c>
      <c r="V243">
        <v>0</v>
      </c>
      <c r="W243">
        <v>0</v>
      </c>
      <c r="X243">
        <v>0</v>
      </c>
      <c r="Y243">
        <v>0</v>
      </c>
      <c r="Z243">
        <v>0</v>
      </c>
      <c r="AA243">
        <v>0</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row>
    <row r="244" spans="1:63">
      <c r="A244" s="395">
        <v>39022</v>
      </c>
      <c r="B244">
        <v>11216.882316117501</v>
      </c>
      <c r="C244">
        <v>7681.1867600494597</v>
      </c>
      <c r="D244">
        <v>94.911488820642404</v>
      </c>
      <c r="E244">
        <v>89.113044489178606</v>
      </c>
      <c r="F244">
        <v>50.676688804382103</v>
      </c>
      <c r="G244">
        <v>56.776443158462797</v>
      </c>
      <c r="H244">
        <v>114.930735860136</v>
      </c>
      <c r="I244">
        <v>89.049405407251498</v>
      </c>
      <c r="J244">
        <v>0</v>
      </c>
      <c r="K244">
        <v>72.668393782383404</v>
      </c>
      <c r="L244">
        <v>0</v>
      </c>
      <c r="M244">
        <v>0</v>
      </c>
      <c r="N244">
        <v>0</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0</v>
      </c>
      <c r="BD244">
        <v>0</v>
      </c>
      <c r="BE244">
        <v>0</v>
      </c>
      <c r="BF244">
        <v>0</v>
      </c>
      <c r="BG244">
        <v>0</v>
      </c>
      <c r="BH244">
        <v>0</v>
      </c>
      <c r="BI244">
        <v>0</v>
      </c>
      <c r="BJ244">
        <v>0</v>
      </c>
      <c r="BK244">
        <v>0</v>
      </c>
    </row>
    <row r="245" spans="1:63">
      <c r="A245" s="395">
        <v>39387</v>
      </c>
      <c r="B245">
        <v>15156.493829535</v>
      </c>
      <c r="C245">
        <v>9401.2772125728607</v>
      </c>
      <c r="D245">
        <v>104.839279789977</v>
      </c>
      <c r="E245">
        <v>106.397351558918</v>
      </c>
      <c r="F245">
        <v>55.977496743647002</v>
      </c>
      <c r="G245">
        <v>67.788764457816796</v>
      </c>
      <c r="H245">
        <v>114.311679842655</v>
      </c>
      <c r="I245">
        <v>95.219289907345697</v>
      </c>
      <c r="J245">
        <v>102.36813956636099</v>
      </c>
      <c r="K245">
        <v>71.646341463414601</v>
      </c>
      <c r="L245">
        <v>0</v>
      </c>
      <c r="M245">
        <v>0</v>
      </c>
      <c r="N245">
        <v>0</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0</v>
      </c>
      <c r="BE245">
        <v>0</v>
      </c>
      <c r="BF245">
        <v>0</v>
      </c>
      <c r="BG245">
        <v>0</v>
      </c>
      <c r="BH245">
        <v>0</v>
      </c>
      <c r="BI245">
        <v>0</v>
      </c>
      <c r="BJ245">
        <v>0</v>
      </c>
      <c r="BK245">
        <v>0</v>
      </c>
    </row>
    <row r="246" spans="1:63">
      <c r="A246" s="395">
        <v>39753</v>
      </c>
      <c r="B246">
        <v>20157.412613115699</v>
      </c>
      <c r="C246">
        <v>11453.981350936299</v>
      </c>
      <c r="D246">
        <v>117.009513368188</v>
      </c>
      <c r="E246">
        <v>129.01052211275999</v>
      </c>
      <c r="F246">
        <v>62.4756261838575</v>
      </c>
      <c r="G246">
        <v>82.196255526520702</v>
      </c>
      <c r="H246">
        <v>171.33976478650899</v>
      </c>
      <c r="I246">
        <v>92.808406027511793</v>
      </c>
      <c r="J246">
        <v>147.55638467994899</v>
      </c>
      <c r="K246">
        <v>47</v>
      </c>
      <c r="L246">
        <v>50.154320987654302</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0</v>
      </c>
      <c r="BG246">
        <v>0</v>
      </c>
      <c r="BH246">
        <v>0</v>
      </c>
      <c r="BI246">
        <v>0</v>
      </c>
      <c r="BJ246">
        <v>0</v>
      </c>
      <c r="BK246">
        <v>0</v>
      </c>
    </row>
    <row r="247" spans="1:63">
      <c r="A247" s="395">
        <v>40118</v>
      </c>
      <c r="B247">
        <v>20950.0972361733</v>
      </c>
      <c r="C247">
        <v>14354.0738676</v>
      </c>
      <c r="D247">
        <v>134.18569831454599</v>
      </c>
      <c r="E247">
        <v>113.870531226102</v>
      </c>
      <c r="F247">
        <v>71.646614756357806</v>
      </c>
      <c r="G247">
        <v>72.550138766360504</v>
      </c>
      <c r="H247">
        <v>136.00879473063699</v>
      </c>
      <c r="I247">
        <v>124.153152410309</v>
      </c>
      <c r="J247">
        <v>111.06079195899</v>
      </c>
      <c r="K247">
        <v>67</v>
      </c>
      <c r="L247">
        <v>81.174698795180703</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row>
    <row r="248" spans="1:63">
      <c r="A248" s="395">
        <v>40483</v>
      </c>
      <c r="B248">
        <v>26382.468559159999</v>
      </c>
      <c r="C248">
        <v>17500.076063119999</v>
      </c>
      <c r="D248">
        <v>147.31639874654101</v>
      </c>
      <c r="E248">
        <v>147.94135771555599</v>
      </c>
      <c r="F248">
        <v>78.657572311067</v>
      </c>
      <c r="G248">
        <v>94.257626762410396</v>
      </c>
      <c r="H248">
        <v>194.375347041514</v>
      </c>
      <c r="I248">
        <v>128.561424615249</v>
      </c>
      <c r="J248">
        <v>162.07949509791399</v>
      </c>
      <c r="K248">
        <v>69.821428571428598</v>
      </c>
      <c r="L248">
        <v>77.678571428571402</v>
      </c>
      <c r="M248">
        <v>0</v>
      </c>
      <c r="N248">
        <v>0</v>
      </c>
      <c r="O248">
        <v>0</v>
      </c>
      <c r="P248">
        <v>0</v>
      </c>
      <c r="Q248">
        <v>0</v>
      </c>
      <c r="R248">
        <v>50</v>
      </c>
      <c r="S248">
        <v>68.75</v>
      </c>
      <c r="T248">
        <v>55.882352941176499</v>
      </c>
      <c r="U248">
        <v>0</v>
      </c>
      <c r="V248">
        <v>64.705882352941202</v>
      </c>
      <c r="W248">
        <v>67.647058823529406</v>
      </c>
      <c r="X248">
        <v>59.375</v>
      </c>
      <c r="Y248">
        <v>55.882352941176499</v>
      </c>
      <c r="Z248">
        <v>47.058823529411796</v>
      </c>
      <c r="AA248">
        <v>61.764705882352899</v>
      </c>
      <c r="AB248">
        <v>76.470588235294102</v>
      </c>
      <c r="AC248">
        <v>73.529411764705898</v>
      </c>
      <c r="AD248">
        <v>0</v>
      </c>
      <c r="AE248">
        <v>83.3333333333333</v>
      </c>
      <c r="AF248">
        <v>83.3333333333333</v>
      </c>
      <c r="AG248">
        <v>72.2222222222222</v>
      </c>
      <c r="AH248">
        <v>72.2222222222222</v>
      </c>
      <c r="AI248">
        <v>67.647058823529406</v>
      </c>
      <c r="AJ248">
        <v>101.47878687517699</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0</v>
      </c>
      <c r="BD248">
        <v>0</v>
      </c>
      <c r="BE248">
        <v>0</v>
      </c>
      <c r="BF248">
        <v>0</v>
      </c>
      <c r="BG248">
        <v>0</v>
      </c>
      <c r="BH248">
        <v>0</v>
      </c>
      <c r="BI248">
        <v>0</v>
      </c>
      <c r="BJ248">
        <v>0</v>
      </c>
      <c r="BK248">
        <v>0</v>
      </c>
    </row>
    <row r="249" spans="1:63">
      <c r="A249" s="395">
        <v>40848</v>
      </c>
      <c r="B249">
        <v>31948.936345982998</v>
      </c>
      <c r="C249">
        <v>22191.624490440001</v>
      </c>
      <c r="D249">
        <v>152.794593964706</v>
      </c>
      <c r="E249">
        <v>149.08427975199399</v>
      </c>
      <c r="F249">
        <v>81.582579575522104</v>
      </c>
      <c r="G249">
        <v>94.985814744410007</v>
      </c>
      <c r="H249">
        <v>235.10966236609599</v>
      </c>
      <c r="I249">
        <v>129.255568926736</v>
      </c>
      <c r="J249">
        <v>190.91804546869901</v>
      </c>
      <c r="K249">
        <v>57.525083612040099</v>
      </c>
      <c r="L249">
        <v>60.5</v>
      </c>
      <c r="M249">
        <v>0</v>
      </c>
      <c r="N249">
        <v>0</v>
      </c>
      <c r="O249">
        <v>0</v>
      </c>
      <c r="P249">
        <v>0</v>
      </c>
      <c r="Q249">
        <v>0</v>
      </c>
      <c r="R249">
        <v>53.125</v>
      </c>
      <c r="S249">
        <v>53.125</v>
      </c>
      <c r="T249">
        <v>40.625</v>
      </c>
      <c r="U249">
        <v>0</v>
      </c>
      <c r="V249">
        <v>43.75</v>
      </c>
      <c r="W249">
        <v>46.875</v>
      </c>
      <c r="X249">
        <v>42.307692307692299</v>
      </c>
      <c r="Y249">
        <v>46.875</v>
      </c>
      <c r="Z249">
        <v>56.6666666666667</v>
      </c>
      <c r="AA249">
        <v>60</v>
      </c>
      <c r="AB249">
        <v>65</v>
      </c>
      <c r="AC249">
        <v>67.5</v>
      </c>
      <c r="AD249">
        <v>0</v>
      </c>
      <c r="AE249">
        <v>77.5</v>
      </c>
      <c r="AF249">
        <v>72.5</v>
      </c>
      <c r="AG249">
        <v>63.157894736842103</v>
      </c>
      <c r="AH249">
        <v>55</v>
      </c>
      <c r="AI249">
        <v>55.2631578947368</v>
      </c>
      <c r="AJ249">
        <v>102.291225722405</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row>
    <row r="250" spans="1:63">
      <c r="A250" s="395">
        <v>41214</v>
      </c>
      <c r="B250">
        <v>37047.290395336502</v>
      </c>
      <c r="C250">
        <v>27791.337439999999</v>
      </c>
      <c r="D250">
        <v>135.406604091313</v>
      </c>
      <c r="E250">
        <v>140.511571470755</v>
      </c>
      <c r="F250">
        <v>72.298500664771197</v>
      </c>
      <c r="G250">
        <v>89.523899631600997</v>
      </c>
      <c r="H250">
        <v>282.01894321264302</v>
      </c>
      <c r="I250">
        <v>156.38508714189001</v>
      </c>
      <c r="J250">
        <v>210.853361212632</v>
      </c>
      <c r="K250">
        <v>64.325068870523396</v>
      </c>
      <c r="L250">
        <v>68.384401114206099</v>
      </c>
      <c r="M250">
        <v>1099.14632452</v>
      </c>
      <c r="N250">
        <v>119.71872951</v>
      </c>
      <c r="O250">
        <v>12.30651707</v>
      </c>
      <c r="P250">
        <v>685.84422571000005</v>
      </c>
      <c r="Q250">
        <v>281.27685222999997</v>
      </c>
      <c r="R250">
        <v>57.142857142857103</v>
      </c>
      <c r="S250">
        <v>57.142857142857103</v>
      </c>
      <c r="T250">
        <v>54.761904761904802</v>
      </c>
      <c r="U250">
        <v>0</v>
      </c>
      <c r="V250">
        <v>57.142857142857103</v>
      </c>
      <c r="W250">
        <v>64.285714285714306</v>
      </c>
      <c r="X250">
        <v>57.894736842105303</v>
      </c>
      <c r="Y250">
        <v>47.619047619047599</v>
      </c>
      <c r="Z250">
        <v>50</v>
      </c>
      <c r="AA250">
        <v>72.857142857142804</v>
      </c>
      <c r="AB250">
        <v>72.857142857142804</v>
      </c>
      <c r="AC250">
        <v>74.285714285714306</v>
      </c>
      <c r="AD250">
        <v>0</v>
      </c>
      <c r="AE250">
        <v>75.714285714285694</v>
      </c>
      <c r="AF250">
        <v>81.428571428571402</v>
      </c>
      <c r="AG250">
        <v>65.151515151515198</v>
      </c>
      <c r="AH250">
        <v>62.857142857142797</v>
      </c>
      <c r="AI250">
        <v>66.6666666666667</v>
      </c>
      <c r="AJ250">
        <v>104.671924012603</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0</v>
      </c>
      <c r="BD250">
        <v>0</v>
      </c>
      <c r="BE250">
        <v>0</v>
      </c>
      <c r="BF250">
        <v>0</v>
      </c>
      <c r="BG250">
        <v>0</v>
      </c>
      <c r="BH250">
        <v>0</v>
      </c>
      <c r="BI250">
        <v>0</v>
      </c>
      <c r="BJ250">
        <v>0</v>
      </c>
      <c r="BK250">
        <v>0</v>
      </c>
    </row>
    <row r="251" spans="1:63">
      <c r="A251" s="395">
        <v>41579</v>
      </c>
      <c r="B251">
        <v>41275.838880000003</v>
      </c>
      <c r="C251">
        <v>32182.86076</v>
      </c>
      <c r="D251">
        <v>135.48262355937501</v>
      </c>
      <c r="E251">
        <v>138.174134807413</v>
      </c>
      <c r="F251">
        <v>72.339090217984705</v>
      </c>
      <c r="G251">
        <v>88.034652567790005</v>
      </c>
      <c r="H251">
        <v>254.50574378553199</v>
      </c>
      <c r="I251">
        <v>141.32388058079599</v>
      </c>
      <c r="J251">
        <v>215.00171092138601</v>
      </c>
      <c r="K251">
        <v>54.0785498489426</v>
      </c>
      <c r="L251">
        <v>64.133738601823694</v>
      </c>
      <c r="M251">
        <v>1092.13248922</v>
      </c>
      <c r="N251">
        <v>91.455520640000003</v>
      </c>
      <c r="O251">
        <v>10.063950500000001</v>
      </c>
      <c r="P251">
        <v>684.37703988999999</v>
      </c>
      <c r="Q251">
        <v>306.23597819000003</v>
      </c>
      <c r="R251">
        <v>55</v>
      </c>
      <c r="S251">
        <v>40.476190476190503</v>
      </c>
      <c r="T251">
        <v>35.714285714285701</v>
      </c>
      <c r="U251">
        <v>57.5</v>
      </c>
      <c r="V251">
        <v>54.761904761904802</v>
      </c>
      <c r="W251">
        <v>55</v>
      </c>
      <c r="X251">
        <v>47.368421052631597</v>
      </c>
      <c r="Y251">
        <v>45.238095238095198</v>
      </c>
      <c r="Z251">
        <v>47.368421052631597</v>
      </c>
      <c r="AA251">
        <v>71.6666666666667</v>
      </c>
      <c r="AB251">
        <v>62.903225806451601</v>
      </c>
      <c r="AC251">
        <v>77.419354838709694</v>
      </c>
      <c r="AD251">
        <v>83.3333333333333</v>
      </c>
      <c r="AE251">
        <v>75.806451612903203</v>
      </c>
      <c r="AF251">
        <v>83.870967741935502</v>
      </c>
      <c r="AG251">
        <v>55.172413793103502</v>
      </c>
      <c r="AH251">
        <v>51.612903225806399</v>
      </c>
      <c r="AI251">
        <v>53.846153846153797</v>
      </c>
      <c r="AJ251">
        <v>106.537026132691</v>
      </c>
      <c r="AK251">
        <v>0</v>
      </c>
      <c r="AL251">
        <v>0</v>
      </c>
      <c r="AM251">
        <v>0</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0</v>
      </c>
    </row>
    <row r="252" spans="1:63">
      <c r="A252" s="395">
        <v>41944</v>
      </c>
      <c r="B252">
        <v>46030.103880000002</v>
      </c>
      <c r="C252">
        <v>35890.457640000001</v>
      </c>
      <c r="D252">
        <v>144.87880543438601</v>
      </c>
      <c r="E252">
        <v>131.16873015887401</v>
      </c>
      <c r="F252">
        <v>77.356052766419197</v>
      </c>
      <c r="G252">
        <v>83.571310964888298</v>
      </c>
      <c r="H252">
        <v>280.24605726341503</v>
      </c>
      <c r="I252">
        <v>151.37153302032999</v>
      </c>
      <c r="J252">
        <v>198.03098450381299</v>
      </c>
      <c r="K252">
        <v>55.254777070063703</v>
      </c>
      <c r="L252">
        <v>62.933753943217702</v>
      </c>
      <c r="M252">
        <v>1005.44854463</v>
      </c>
      <c r="N252">
        <v>99.546476420000005</v>
      </c>
      <c r="O252">
        <v>12.44289096</v>
      </c>
      <c r="P252">
        <v>676.38145109000004</v>
      </c>
      <c r="Q252">
        <v>217.07772616</v>
      </c>
      <c r="R252">
        <v>55.2631578947368</v>
      </c>
      <c r="S252">
        <v>42.105263157894697</v>
      </c>
      <c r="T252">
        <v>44.7368421052632</v>
      </c>
      <c r="U252">
        <v>61.1111111111111</v>
      </c>
      <c r="V252">
        <v>63.157894736842103</v>
      </c>
      <c r="W252">
        <v>57.894736842105303</v>
      </c>
      <c r="X252">
        <v>46.875</v>
      </c>
      <c r="Y252">
        <v>39.473684210526301</v>
      </c>
      <c r="Z252">
        <v>40</v>
      </c>
      <c r="AA252">
        <v>56.451612903225801</v>
      </c>
      <c r="AB252">
        <v>56.451612903225801</v>
      </c>
      <c r="AC252">
        <v>56.451612903225801</v>
      </c>
      <c r="AD252">
        <v>72.413793103448299</v>
      </c>
      <c r="AE252">
        <v>68.3333333333333</v>
      </c>
      <c r="AF252">
        <v>70</v>
      </c>
      <c r="AG252">
        <v>56.451612903225801</v>
      </c>
      <c r="AH252">
        <v>51.612903225806399</v>
      </c>
      <c r="AI252">
        <v>53.448275862069003</v>
      </c>
      <c r="AJ252">
        <v>110.768857098274</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0</v>
      </c>
      <c r="BJ252">
        <v>0</v>
      </c>
      <c r="BK252">
        <v>0</v>
      </c>
    </row>
    <row r="253" spans="1:63">
      <c r="A253" s="395">
        <v>42309</v>
      </c>
      <c r="B253">
        <v>52699.657760000002</v>
      </c>
      <c r="C253">
        <v>38498.009440000002</v>
      </c>
      <c r="D253">
        <v>138.60494131525999</v>
      </c>
      <c r="E253">
        <v>127.022097066014</v>
      </c>
      <c r="F253">
        <v>74.006208996011395</v>
      </c>
      <c r="G253">
        <v>80.929373643081902</v>
      </c>
      <c r="H253">
        <v>260.11096593036399</v>
      </c>
      <c r="I253">
        <v>179.68489972096199</v>
      </c>
      <c r="J253">
        <v>187.25330070246901</v>
      </c>
      <c r="K253">
        <v>44.8126801152738</v>
      </c>
      <c r="L253">
        <v>55.131964809384201</v>
      </c>
      <c r="M253">
        <v>978.17609911</v>
      </c>
      <c r="N253">
        <v>136.21066873999999</v>
      </c>
      <c r="O253">
        <v>15.33729282</v>
      </c>
      <c r="P253">
        <v>626.72591613999998</v>
      </c>
      <c r="Q253">
        <v>199.90222141000001</v>
      </c>
      <c r="R253">
        <v>54</v>
      </c>
      <c r="S253">
        <v>44</v>
      </c>
      <c r="T253">
        <v>43.75</v>
      </c>
      <c r="U253">
        <v>56</v>
      </c>
      <c r="V253">
        <v>48</v>
      </c>
      <c r="W253">
        <v>48</v>
      </c>
      <c r="X253">
        <v>45.454545454545503</v>
      </c>
      <c r="Y253">
        <v>41.6666666666667</v>
      </c>
      <c r="Z253">
        <v>40.909090909090899</v>
      </c>
      <c r="AA253">
        <v>50</v>
      </c>
      <c r="AB253">
        <v>47.2222222222222</v>
      </c>
      <c r="AC253">
        <v>50</v>
      </c>
      <c r="AD253">
        <v>62.857142857142797</v>
      </c>
      <c r="AE253">
        <v>60</v>
      </c>
      <c r="AF253">
        <v>59.7222222222222</v>
      </c>
      <c r="AG253">
        <v>52.7777777777778</v>
      </c>
      <c r="AH253">
        <v>51.3888888888889</v>
      </c>
      <c r="AI253">
        <v>45.454545454545503</v>
      </c>
      <c r="AJ253">
        <v>129.29249729929199</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row>
    <row r="254" spans="1:63">
      <c r="A254" s="395">
        <v>42675</v>
      </c>
      <c r="B254">
        <v>57432.927199999998</v>
      </c>
      <c r="C254">
        <v>40397.137640000001</v>
      </c>
      <c r="D254">
        <v>133.08888842808599</v>
      </c>
      <c r="E254">
        <v>122.71857761579</v>
      </c>
      <c r="F254">
        <v>71.060988147984403</v>
      </c>
      <c r="G254">
        <v>78.187479582031699</v>
      </c>
      <c r="H254">
        <v>251.39965657252799</v>
      </c>
      <c r="I254">
        <v>179.804542360455</v>
      </c>
      <c r="J254">
        <v>190.99558305223101</v>
      </c>
      <c r="K254">
        <v>58.357771260997097</v>
      </c>
      <c r="L254">
        <v>73.198847262247796</v>
      </c>
      <c r="M254">
        <v>939.01867100000004</v>
      </c>
      <c r="N254">
        <v>79.310974000000002</v>
      </c>
      <c r="O254">
        <v>12.757182999999999</v>
      </c>
      <c r="P254">
        <v>633.33378400000004</v>
      </c>
      <c r="Q254">
        <v>213.61672999999999</v>
      </c>
      <c r="R254">
        <v>52.5</v>
      </c>
      <c r="S254">
        <v>52.5</v>
      </c>
      <c r="T254">
        <v>55</v>
      </c>
      <c r="U254">
        <v>62.5</v>
      </c>
      <c r="V254">
        <v>72.5</v>
      </c>
      <c r="W254">
        <v>67.5</v>
      </c>
      <c r="X254">
        <v>55.5555555555556</v>
      </c>
      <c r="Y254">
        <v>50</v>
      </c>
      <c r="Z254">
        <v>50</v>
      </c>
      <c r="AA254">
        <v>57.5</v>
      </c>
      <c r="AB254">
        <v>52.5</v>
      </c>
      <c r="AC254">
        <v>52.439024390243901</v>
      </c>
      <c r="AD254">
        <v>77.5</v>
      </c>
      <c r="AE254">
        <v>75.609756097561004</v>
      </c>
      <c r="AF254">
        <v>74.390243902438996</v>
      </c>
      <c r="AG254">
        <v>48.780487804878</v>
      </c>
      <c r="AH254">
        <v>48.75</v>
      </c>
      <c r="AI254">
        <v>47.368421052631597</v>
      </c>
      <c r="AJ254">
        <v>136.811238728283</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row>
    <row r="255" spans="1:63">
      <c r="A255" s="395">
        <v>43040</v>
      </c>
      <c r="B255">
        <v>62344.337760000002</v>
      </c>
      <c r="C255">
        <v>44113.523880000001</v>
      </c>
      <c r="D255">
        <v>141.755985899835</v>
      </c>
      <c r="E255">
        <v>111.152725577357</v>
      </c>
      <c r="F255">
        <v>75.688666070549502</v>
      </c>
      <c r="G255">
        <v>70.818547854880904</v>
      </c>
      <c r="H255">
        <v>249.844916649407</v>
      </c>
      <c r="I255">
        <v>182.13573526616901</v>
      </c>
      <c r="J255">
        <v>211.80311778632199</v>
      </c>
      <c r="K255">
        <v>62.609970092773402</v>
      </c>
      <c r="L255">
        <v>76.101692199707003</v>
      </c>
      <c r="M255">
        <v>1072.758701</v>
      </c>
      <c r="N255">
        <v>73.670058999999995</v>
      </c>
      <c r="O255">
        <v>12.194971000000001</v>
      </c>
      <c r="P255">
        <v>722.91875800000003</v>
      </c>
      <c r="Q255">
        <v>263.97491300000002</v>
      </c>
      <c r="R255">
        <v>55.2631578947368</v>
      </c>
      <c r="S255">
        <v>52.631578947368403</v>
      </c>
      <c r="T255">
        <v>55.2631578947368</v>
      </c>
      <c r="U255">
        <v>63.3333333333333</v>
      </c>
      <c r="V255">
        <v>67.857142857142904</v>
      </c>
      <c r="W255">
        <v>63.3333333333333</v>
      </c>
      <c r="X255">
        <v>58.823529411764703</v>
      </c>
      <c r="Y255">
        <v>52.7777777777778</v>
      </c>
      <c r="Z255">
        <v>46.875</v>
      </c>
      <c r="AA255">
        <v>56</v>
      </c>
      <c r="AB255">
        <v>54</v>
      </c>
      <c r="AC255">
        <v>60</v>
      </c>
      <c r="AD255">
        <v>82.5</v>
      </c>
      <c r="AE255">
        <v>77.5</v>
      </c>
      <c r="AF255">
        <v>77.5</v>
      </c>
      <c r="AG255">
        <v>41.304347826087003</v>
      </c>
      <c r="AH255">
        <v>34</v>
      </c>
      <c r="AI255">
        <v>28.571428571428601</v>
      </c>
      <c r="AJ255">
        <v>133.96303395912099</v>
      </c>
      <c r="AK255">
        <v>0</v>
      </c>
      <c r="AL255">
        <v>0</v>
      </c>
      <c r="AM255">
        <v>0</v>
      </c>
      <c r="AN255">
        <v>0</v>
      </c>
      <c r="AO255">
        <v>0</v>
      </c>
      <c r="AP255">
        <v>0</v>
      </c>
      <c r="AQ255">
        <v>0</v>
      </c>
      <c r="AR255">
        <v>0</v>
      </c>
      <c r="AS255">
        <v>0</v>
      </c>
      <c r="AT255">
        <v>0</v>
      </c>
      <c r="AU255">
        <v>0</v>
      </c>
      <c r="AV255">
        <v>0</v>
      </c>
      <c r="AW255">
        <v>0</v>
      </c>
      <c r="AX255">
        <v>0</v>
      </c>
      <c r="AY255">
        <v>0</v>
      </c>
      <c r="AZ255">
        <v>0</v>
      </c>
      <c r="BA255">
        <v>0</v>
      </c>
      <c r="BB255">
        <v>0</v>
      </c>
      <c r="BC255">
        <v>0</v>
      </c>
      <c r="BD255">
        <v>0</v>
      </c>
      <c r="BE255">
        <v>0</v>
      </c>
      <c r="BF255">
        <v>0</v>
      </c>
      <c r="BG255">
        <v>0</v>
      </c>
      <c r="BH255">
        <v>0</v>
      </c>
      <c r="BI255">
        <v>0</v>
      </c>
      <c r="BJ255">
        <v>0</v>
      </c>
      <c r="BK255">
        <v>0</v>
      </c>
    </row>
    <row r="256" spans="1:63">
      <c r="A256" s="395">
        <v>43405</v>
      </c>
      <c r="B256">
        <v>70767.061600000001</v>
      </c>
      <c r="C256">
        <v>47765.075199999999</v>
      </c>
      <c r="D256">
        <v>141.365476652182</v>
      </c>
      <c r="E256">
        <v>115.610751859487</v>
      </c>
      <c r="F256">
        <v>75.480159009239799</v>
      </c>
      <c r="G256">
        <v>73.6588825921487</v>
      </c>
      <c r="H256">
        <v>237.49341282975499</v>
      </c>
      <c r="I256">
        <v>195.65267753209699</v>
      </c>
      <c r="J256">
        <v>191.69122583303201</v>
      </c>
      <c r="K256">
        <v>55.451713562011697</v>
      </c>
      <c r="L256">
        <v>67.7474365234375</v>
      </c>
      <c r="M256">
        <v>1034.0617172183599</v>
      </c>
      <c r="N256">
        <v>123.3711356134</v>
      </c>
      <c r="O256">
        <v>9.2669578710000096</v>
      </c>
      <c r="P256">
        <v>665.44153387025494</v>
      </c>
      <c r="Q256">
        <v>235.98208986370099</v>
      </c>
      <c r="R256">
        <v>58.3333333333333</v>
      </c>
      <c r="S256">
        <v>50</v>
      </c>
      <c r="T256">
        <v>44.4444444444444</v>
      </c>
      <c r="U256">
        <v>55.882352941176499</v>
      </c>
      <c r="V256">
        <v>70</v>
      </c>
      <c r="W256">
        <v>59.375</v>
      </c>
      <c r="X256">
        <v>50</v>
      </c>
      <c r="Y256">
        <v>47.2222222222222</v>
      </c>
      <c r="Z256">
        <v>46.6666666666667</v>
      </c>
      <c r="AA256">
        <v>46.153846153846203</v>
      </c>
      <c r="AB256">
        <v>40.740740740740698</v>
      </c>
      <c r="AC256">
        <v>38.8888888888889</v>
      </c>
      <c r="AD256">
        <v>64.5833333333333</v>
      </c>
      <c r="AE256">
        <v>62</v>
      </c>
      <c r="AF256">
        <v>64</v>
      </c>
      <c r="AG256">
        <v>38</v>
      </c>
      <c r="AH256">
        <v>38.8888888888889</v>
      </c>
      <c r="AI256">
        <v>38.095238095238102</v>
      </c>
      <c r="AJ256">
        <v>136.81932624056199</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0</v>
      </c>
      <c r="BD256">
        <v>0</v>
      </c>
      <c r="BE256">
        <v>0</v>
      </c>
      <c r="BF256">
        <v>0</v>
      </c>
      <c r="BG256">
        <v>0</v>
      </c>
      <c r="BH256">
        <v>0</v>
      </c>
      <c r="BI256">
        <v>0</v>
      </c>
      <c r="BJ256">
        <v>0</v>
      </c>
      <c r="BK256">
        <v>0</v>
      </c>
    </row>
    <row r="257" spans="1:63">
      <c r="A257" s="395">
        <v>43770</v>
      </c>
      <c r="B257">
        <v>80243.5864</v>
      </c>
      <c r="C257">
        <v>52094.004399999998</v>
      </c>
      <c r="D257">
        <v>147.558679850576</v>
      </c>
      <c r="E257">
        <v>125.929760510927</v>
      </c>
      <c r="F257">
        <v>78.786934986386399</v>
      </c>
      <c r="G257">
        <v>80.233415103169506</v>
      </c>
      <c r="H257">
        <v>224.15212915211799</v>
      </c>
      <c r="I257">
        <v>194.573894160024</v>
      </c>
      <c r="J257">
        <v>199.18076736889799</v>
      </c>
      <c r="K257">
        <v>49.698795318603501</v>
      </c>
      <c r="L257">
        <v>60.465114593505902</v>
      </c>
      <c r="M257">
        <v>1057.85336436584</v>
      </c>
      <c r="N257">
        <v>110.11038816830199</v>
      </c>
      <c r="O257">
        <v>9.8018900209976305</v>
      </c>
      <c r="P257">
        <v>667.93670472419603</v>
      </c>
      <c r="Q257">
        <v>270.00438145234801</v>
      </c>
      <c r="R257">
        <v>52.5</v>
      </c>
      <c r="S257">
        <v>50</v>
      </c>
      <c r="T257">
        <v>45.238095238095198</v>
      </c>
      <c r="U257">
        <v>63.8888888888889</v>
      </c>
      <c r="V257">
        <v>63.8888888888889</v>
      </c>
      <c r="W257">
        <v>63.8888888888889</v>
      </c>
      <c r="X257">
        <v>55.2631578947368</v>
      </c>
      <c r="Y257">
        <v>52.272727272727302</v>
      </c>
      <c r="Z257">
        <v>47.619047619047599</v>
      </c>
      <c r="AA257">
        <v>42.857142857142897</v>
      </c>
      <c r="AB257">
        <v>39.285714285714299</v>
      </c>
      <c r="AC257">
        <v>44.642857142857203</v>
      </c>
      <c r="AD257">
        <v>56.25</v>
      </c>
      <c r="AE257">
        <v>58.3333333333333</v>
      </c>
      <c r="AF257">
        <v>56.521739130434803</v>
      </c>
      <c r="AG257">
        <v>54.1666666666667</v>
      </c>
      <c r="AH257">
        <v>42.857142857142897</v>
      </c>
      <c r="AI257">
        <v>43.478260869565197</v>
      </c>
      <c r="AJ257">
        <v>146.297637178972</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row>
    <row r="258" spans="1:63">
      <c r="A258" s="395">
        <v>44136</v>
      </c>
      <c r="B258">
        <v>75369.032000000007</v>
      </c>
      <c r="C258">
        <v>53690.444000000003</v>
      </c>
      <c r="D258">
        <v>167.66030958766899</v>
      </c>
      <c r="E258">
        <v>109.951161045608</v>
      </c>
      <c r="F258">
        <v>89.519924715086105</v>
      </c>
      <c r="G258">
        <v>70.052997079131899</v>
      </c>
      <c r="H258">
        <v>226.171404623407</v>
      </c>
      <c r="I258">
        <v>238.75959931571799</v>
      </c>
      <c r="J258">
        <v>182.28274482946699</v>
      </c>
      <c r="K258">
        <v>52.805280528052798</v>
      </c>
      <c r="L258">
        <v>69.314079422382704</v>
      </c>
      <c r="M258">
        <v>985.79437305464501</v>
      </c>
      <c r="N258">
        <v>100.829420507911</v>
      </c>
      <c r="O258">
        <v>16.128674389796601</v>
      </c>
      <c r="P258">
        <v>664.61637080435696</v>
      </c>
      <c r="Q258">
        <v>204.21990735258001</v>
      </c>
      <c r="R258">
        <v>50</v>
      </c>
      <c r="S258">
        <v>50</v>
      </c>
      <c r="T258">
        <v>52.631578947368403</v>
      </c>
      <c r="U258">
        <v>63.157894736842103</v>
      </c>
      <c r="V258">
        <v>58.3333333333333</v>
      </c>
      <c r="W258">
        <v>63.157894736842103</v>
      </c>
      <c r="X258">
        <v>52.7777777777778</v>
      </c>
      <c r="Y258">
        <v>55.2631578947368</v>
      </c>
      <c r="Z258">
        <v>44.117647058823501</v>
      </c>
      <c r="AA258">
        <v>38.636363636363598</v>
      </c>
      <c r="AB258">
        <v>30.434782608695699</v>
      </c>
      <c r="AC258">
        <v>36.956521739130402</v>
      </c>
      <c r="AD258">
        <v>52.5</v>
      </c>
      <c r="AE258">
        <v>57.142857142857103</v>
      </c>
      <c r="AF258">
        <v>54.761904761904802</v>
      </c>
      <c r="AG258">
        <v>34.210526315789501</v>
      </c>
      <c r="AH258">
        <v>36.363636363636402</v>
      </c>
      <c r="AI258">
        <v>36.842105263157897</v>
      </c>
      <c r="AJ258">
        <v>154.065201104555</v>
      </c>
      <c r="AK258">
        <v>54.065040650406502</v>
      </c>
      <c r="AL258">
        <v>52.380952380952401</v>
      </c>
      <c r="AM258">
        <v>56.854838709677402</v>
      </c>
      <c r="AN258">
        <v>73.478260869565204</v>
      </c>
      <c r="AO258">
        <v>70.085470085470106</v>
      </c>
      <c r="AP258">
        <v>70.762711864406796</v>
      </c>
      <c r="AQ258">
        <v>50</v>
      </c>
      <c r="AR258">
        <v>53.3613445378151</v>
      </c>
      <c r="AS258">
        <v>53.181818181818201</v>
      </c>
      <c r="AT258">
        <v>55.454545454545503</v>
      </c>
      <c r="AU258">
        <v>51.851851851851798</v>
      </c>
      <c r="AV258">
        <v>56.363636363636402</v>
      </c>
      <c r="AW258">
        <v>78.723404255319195</v>
      </c>
      <c r="AX258">
        <v>66.304347826086996</v>
      </c>
      <c r="AY258">
        <v>67.7083333333333</v>
      </c>
      <c r="AZ258">
        <v>63.636363636363598</v>
      </c>
      <c r="BA258">
        <v>57.142857142857103</v>
      </c>
      <c r="BB258">
        <v>52</v>
      </c>
      <c r="BC258">
        <v>53.703703703703702</v>
      </c>
      <c r="BD258">
        <v>56.097560975609802</v>
      </c>
      <c r="BE258">
        <v>54.216867469879503</v>
      </c>
      <c r="BF258">
        <v>79.746835443037995</v>
      </c>
      <c r="BG258">
        <v>76.875</v>
      </c>
      <c r="BH258">
        <v>75.949367088607602</v>
      </c>
      <c r="BI258">
        <v>55</v>
      </c>
      <c r="BJ258">
        <v>52.469135802469097</v>
      </c>
      <c r="BK258">
        <v>51.973684210526301</v>
      </c>
    </row>
    <row r="259" spans="1:63">
      <c r="A259" s="395">
        <v>44501</v>
      </c>
      <c r="B259">
        <v>76246.144799999995</v>
      </c>
      <c r="C259">
        <v>57665.333599999998</v>
      </c>
      <c r="D259">
        <v>177.60481010112801</v>
      </c>
      <c r="E259">
        <v>125.26222736261199</v>
      </c>
      <c r="F259">
        <v>94.829654486451801</v>
      </c>
      <c r="G259">
        <v>79.808110838581101</v>
      </c>
      <c r="H259">
        <v>193.74648216328899</v>
      </c>
      <c r="I259">
        <v>215.86634109424699</v>
      </c>
      <c r="J259">
        <v>187.34633638310899</v>
      </c>
      <c r="K259">
        <v>40.1079136690648</v>
      </c>
      <c r="L259">
        <v>47.3180076628352</v>
      </c>
      <c r="M259">
        <v>1111.40858772004</v>
      </c>
      <c r="N259">
        <v>125.085575868399</v>
      </c>
      <c r="O259">
        <v>11.370994254999999</v>
      </c>
      <c r="P259">
        <v>695.45176819523601</v>
      </c>
      <c r="Q259">
        <v>279.50024940140003</v>
      </c>
      <c r="R259">
        <v>52.0833333333333</v>
      </c>
      <c r="S259">
        <v>22.9166666666667</v>
      </c>
      <c r="T259">
        <v>31.25</v>
      </c>
      <c r="U259">
        <v>54.1666666666667</v>
      </c>
      <c r="V259">
        <v>33.3333333333333</v>
      </c>
      <c r="W259">
        <v>37.5</v>
      </c>
      <c r="X259">
        <v>50</v>
      </c>
      <c r="Y259">
        <v>50</v>
      </c>
      <c r="Z259">
        <v>40</v>
      </c>
      <c r="AA259">
        <v>28.571428571428601</v>
      </c>
      <c r="AB259">
        <v>22.727272727272702</v>
      </c>
      <c r="AC259">
        <v>25</v>
      </c>
      <c r="AD259">
        <v>39.473684210526301</v>
      </c>
      <c r="AE259">
        <v>40</v>
      </c>
      <c r="AF259">
        <v>40</v>
      </c>
      <c r="AG259">
        <v>30.5555555555556</v>
      </c>
      <c r="AH259">
        <v>25</v>
      </c>
      <c r="AI259">
        <v>23.684210526315798</v>
      </c>
      <c r="AJ259">
        <v>160.86958785034599</v>
      </c>
      <c r="AK259">
        <v>55.172413793103502</v>
      </c>
      <c r="AL259">
        <v>38.068181818181799</v>
      </c>
      <c r="AM259">
        <v>50.568181818181799</v>
      </c>
      <c r="AN259">
        <v>64.285714285714306</v>
      </c>
      <c r="AO259">
        <v>40.116279069767401</v>
      </c>
      <c r="AP259">
        <v>50.588235294117702</v>
      </c>
      <c r="AQ259">
        <v>53.947368421052602</v>
      </c>
      <c r="AR259">
        <v>50.568181818181799</v>
      </c>
      <c r="AS259">
        <v>45.0704225352113</v>
      </c>
      <c r="AT259">
        <v>60</v>
      </c>
      <c r="AU259">
        <v>48.809523809523803</v>
      </c>
      <c r="AV259">
        <v>50</v>
      </c>
      <c r="AW259">
        <v>59.7222222222222</v>
      </c>
      <c r="AX259">
        <v>59.7222222222222</v>
      </c>
      <c r="AY259">
        <v>53.947368421052602</v>
      </c>
      <c r="AZ259">
        <v>66.6666666666667</v>
      </c>
      <c r="BA259">
        <v>56.410256410256402</v>
      </c>
      <c r="BB259">
        <v>63.636363636363598</v>
      </c>
      <c r="BC259">
        <v>52.469135802469097</v>
      </c>
      <c r="BD259">
        <v>37.5</v>
      </c>
      <c r="BE259">
        <v>44.047619047619001</v>
      </c>
      <c r="BF259">
        <v>63.636363636363598</v>
      </c>
      <c r="BG259">
        <v>40.123456790123498</v>
      </c>
      <c r="BH259">
        <v>58.75</v>
      </c>
      <c r="BI259">
        <v>56.25</v>
      </c>
      <c r="BJ259">
        <v>50.625</v>
      </c>
      <c r="BK259">
        <v>52.054794520547901</v>
      </c>
    </row>
    <row r="260" spans="1:63">
      <c r="A260" s="395">
        <v>44866</v>
      </c>
      <c r="B260">
        <v>93645.671600000001</v>
      </c>
      <c r="C260">
        <v>62684.957199999997</v>
      </c>
      <c r="D260">
        <v>170.20809076975101</v>
      </c>
      <c r="E260">
        <v>120.61602554734399</v>
      </c>
      <c r="F260">
        <v>90.880277562885297</v>
      </c>
      <c r="G260">
        <v>76.847884142484801</v>
      </c>
      <c r="H260">
        <v>235.953771408638</v>
      </c>
      <c r="I260">
        <v>197.10936319242001</v>
      </c>
      <c r="J260">
        <v>197.79104440591999</v>
      </c>
      <c r="K260">
        <v>37.931034482758598</v>
      </c>
      <c r="L260">
        <v>43.321299638989203</v>
      </c>
      <c r="M260">
        <v>1112.5122703152699</v>
      </c>
      <c r="N260">
        <v>104.451811029932</v>
      </c>
      <c r="O260">
        <v>13.6369534756005</v>
      </c>
      <c r="P260">
        <v>734.80072233093802</v>
      </c>
      <c r="Q260">
        <v>259.62278347879999</v>
      </c>
      <c r="R260">
        <v>45.238095238095198</v>
      </c>
      <c r="S260">
        <v>30.952380952380899</v>
      </c>
      <c r="T260">
        <v>33.3333333333333</v>
      </c>
      <c r="U260">
        <v>50</v>
      </c>
      <c r="V260">
        <v>40</v>
      </c>
      <c r="W260">
        <v>42.105263157894697</v>
      </c>
      <c r="X260">
        <v>47.368421052631597</v>
      </c>
      <c r="Y260">
        <v>38.095238095238102</v>
      </c>
      <c r="Z260">
        <v>30.5555555555556</v>
      </c>
      <c r="AA260">
        <v>42.105263157894697</v>
      </c>
      <c r="AB260">
        <v>32.5</v>
      </c>
      <c r="AC260">
        <v>37.5</v>
      </c>
      <c r="AD260">
        <v>30</v>
      </c>
      <c r="AE260">
        <v>38.235294117647101</v>
      </c>
      <c r="AF260">
        <v>35.294117647058798</v>
      </c>
      <c r="AG260">
        <v>36.1111111111111</v>
      </c>
      <c r="AH260">
        <v>42.5</v>
      </c>
      <c r="AI260">
        <v>44.4444444444444</v>
      </c>
      <c r="AJ260">
        <v>172.61293759536699</v>
      </c>
      <c r="AK260">
        <v>49.438202247191001</v>
      </c>
      <c r="AL260">
        <v>26.966292134831502</v>
      </c>
      <c r="AM260">
        <v>42.045454545454497</v>
      </c>
      <c r="AN260">
        <v>60</v>
      </c>
      <c r="AO260">
        <v>39.873417721518997</v>
      </c>
      <c r="AP260">
        <v>49.367088607594901</v>
      </c>
      <c r="AQ260">
        <v>50</v>
      </c>
      <c r="AR260">
        <v>45.882352941176499</v>
      </c>
      <c r="AS260">
        <v>45.512820512820497</v>
      </c>
      <c r="AT260">
        <v>57.843137254901997</v>
      </c>
      <c r="AU260">
        <v>40.5660377358491</v>
      </c>
      <c r="AV260">
        <v>47.115384615384599</v>
      </c>
      <c r="AW260">
        <v>63.043478260869598</v>
      </c>
      <c r="AX260">
        <v>45.918367346938801</v>
      </c>
      <c r="AY260">
        <v>54.081632653061199</v>
      </c>
      <c r="AZ260">
        <v>55.5555555555556</v>
      </c>
      <c r="BA260">
        <v>49.056603773584897</v>
      </c>
      <c r="BB260">
        <v>53.3333333333333</v>
      </c>
      <c r="BC260">
        <v>59</v>
      </c>
      <c r="BD260">
        <v>45.714285714285701</v>
      </c>
      <c r="BE260">
        <v>50</v>
      </c>
      <c r="BF260">
        <v>65.263157894736807</v>
      </c>
      <c r="BG260">
        <v>47.979797979798001</v>
      </c>
      <c r="BH260">
        <v>58</v>
      </c>
      <c r="BI260">
        <v>53.3333333333333</v>
      </c>
      <c r="BJ260">
        <v>45.673076923076898</v>
      </c>
      <c r="BK260">
        <v>45.876288659793801</v>
      </c>
    </row>
    <row r="261" spans="1:63">
      <c r="A261" s="395">
        <v>45231</v>
      </c>
      <c r="B261">
        <v>102820.37880000001</v>
      </c>
      <c r="C261">
        <v>66112.106</v>
      </c>
      <c r="D261">
        <v>155.71484119457401</v>
      </c>
      <c r="E261">
        <v>88.417554642234506</v>
      </c>
      <c r="F261">
        <v>83.141805565323395</v>
      </c>
      <c r="G261">
        <v>56.333326889810301</v>
      </c>
      <c r="H261">
        <v>222.19882158355799</v>
      </c>
      <c r="I261">
        <v>203.46236803497601</v>
      </c>
      <c r="J261">
        <v>214.612388529171</v>
      </c>
      <c r="K261">
        <v>37.592592592592602</v>
      </c>
      <c r="L261">
        <v>50</v>
      </c>
      <c r="M261">
        <v>1179.3154189991201</v>
      </c>
      <c r="N261">
        <v>86.881639653201901</v>
      </c>
      <c r="O261">
        <v>11.6068647088614</v>
      </c>
      <c r="P261">
        <v>739.47798243473596</v>
      </c>
      <c r="Q261">
        <v>341.34893220232101</v>
      </c>
      <c r="R261">
        <v>55.5555555555556</v>
      </c>
      <c r="S261">
        <v>41.6666666666667</v>
      </c>
      <c r="T261">
        <v>44.4444444444444</v>
      </c>
      <c r="U261">
        <v>55.5555555555556</v>
      </c>
      <c r="V261">
        <v>50</v>
      </c>
      <c r="W261">
        <v>44.4444444444444</v>
      </c>
      <c r="X261">
        <v>44.117647058823501</v>
      </c>
      <c r="Y261">
        <v>44.4444444444444</v>
      </c>
      <c r="Z261">
        <v>50</v>
      </c>
      <c r="AA261">
        <v>40</v>
      </c>
      <c r="AB261">
        <v>30.952380952380899</v>
      </c>
      <c r="AC261">
        <v>30.952380952380899</v>
      </c>
      <c r="AD261">
        <v>47.058823529411796</v>
      </c>
      <c r="AE261">
        <v>50</v>
      </c>
      <c r="AF261">
        <v>47.2222222222222</v>
      </c>
      <c r="AG261">
        <v>37.5</v>
      </c>
      <c r="AH261">
        <v>40</v>
      </c>
      <c r="AI261">
        <v>34.210526315789501</v>
      </c>
      <c r="AJ261">
        <v>153.33872699578501</v>
      </c>
      <c r="AK261">
        <v>60.755813953488399</v>
      </c>
      <c r="AL261">
        <v>51.428571428571402</v>
      </c>
      <c r="AM261">
        <v>55.649717514124298</v>
      </c>
      <c r="AN261">
        <v>73.988439306358401</v>
      </c>
      <c r="AO261">
        <v>66.6666666666667</v>
      </c>
      <c r="AP261">
        <v>70.224719101123597</v>
      </c>
      <c r="AQ261">
        <v>55.128205128205103</v>
      </c>
      <c r="AR261">
        <v>53.954802259887003</v>
      </c>
      <c r="AS261">
        <v>52.976190476190503</v>
      </c>
      <c r="AT261">
        <v>58.974358974358999</v>
      </c>
      <c r="AU261">
        <v>38.095238095238102</v>
      </c>
      <c r="AV261">
        <v>44.047619047619001</v>
      </c>
      <c r="AW261">
        <v>62.5</v>
      </c>
      <c r="AX261">
        <v>48.717948717948701</v>
      </c>
      <c r="AY261">
        <v>52.564102564102598</v>
      </c>
      <c r="AZ261">
        <v>55.5555555555556</v>
      </c>
      <c r="BA261">
        <v>47.5</v>
      </c>
      <c r="BB261">
        <v>45.588235294117602</v>
      </c>
      <c r="BC261">
        <v>50.793650793650798</v>
      </c>
      <c r="BD261">
        <v>42.125984251968497</v>
      </c>
      <c r="BE261">
        <v>48.015873015872998</v>
      </c>
      <c r="BF261">
        <v>69.758064516128997</v>
      </c>
      <c r="BG261">
        <v>57.851239669421503</v>
      </c>
      <c r="BH261">
        <v>66.6666666666667</v>
      </c>
      <c r="BI261">
        <v>53.191489361702097</v>
      </c>
      <c r="BJ261">
        <v>50.8333333333333</v>
      </c>
      <c r="BK261">
        <v>50</v>
      </c>
    </row>
    <row r="262" spans="1:63">
      <c r="A262" s="395">
        <v>45597</v>
      </c>
      <c r="B262">
        <v>100068.4132</v>
      </c>
      <c r="C262">
        <v>69406.053199999995</v>
      </c>
      <c r="D262">
        <v>153.872686263069</v>
      </c>
      <c r="E262">
        <v>94.839008482146298</v>
      </c>
      <c r="F262">
        <v>82.158212184233705</v>
      </c>
      <c r="G262">
        <v>60.4246169026964</v>
      </c>
      <c r="H262">
        <v>280.465609544941</v>
      </c>
      <c r="I262">
        <v>247.85632275930001</v>
      </c>
      <c r="J262">
        <v>238.670258484577</v>
      </c>
      <c r="K262">
        <v>50.576923076923102</v>
      </c>
      <c r="L262">
        <v>59.109311740890703</v>
      </c>
      <c r="M262">
        <v>1325.4128366037401</v>
      </c>
      <c r="N262">
        <v>104.55392260679901</v>
      </c>
      <c r="O262">
        <v>14.70334802</v>
      </c>
      <c r="P262">
        <v>854.24550295264601</v>
      </c>
      <c r="Q262">
        <v>351.91006302429599</v>
      </c>
      <c r="R262">
        <v>50</v>
      </c>
      <c r="S262">
        <v>43.75</v>
      </c>
      <c r="T262">
        <v>50</v>
      </c>
      <c r="U262">
        <v>57.692307692307701</v>
      </c>
      <c r="V262">
        <v>56.6666666666667</v>
      </c>
      <c r="W262">
        <v>50</v>
      </c>
      <c r="X262">
        <v>56.6666666666667</v>
      </c>
      <c r="Y262">
        <v>56.25</v>
      </c>
      <c r="Z262">
        <v>50</v>
      </c>
      <c r="AA262">
        <v>50</v>
      </c>
      <c r="AB262">
        <v>50</v>
      </c>
      <c r="AC262">
        <v>44.4444444444444</v>
      </c>
      <c r="AD262">
        <v>62.5</v>
      </c>
      <c r="AE262">
        <v>61.764705882352899</v>
      </c>
      <c r="AF262">
        <v>64.705882352941202</v>
      </c>
      <c r="AG262">
        <v>53.3333333333333</v>
      </c>
      <c r="AH262">
        <v>50</v>
      </c>
      <c r="AI262">
        <v>43.3333333333333</v>
      </c>
      <c r="AJ262">
        <v>149.029050126302</v>
      </c>
      <c r="AK262">
        <v>78.508771929824604</v>
      </c>
      <c r="AL262">
        <v>70.247933884297495</v>
      </c>
      <c r="AM262">
        <v>72.727272727272705</v>
      </c>
      <c r="AN262">
        <v>84.403669724770694</v>
      </c>
      <c r="AO262">
        <v>79.741379310344797</v>
      </c>
      <c r="AP262">
        <v>80.172413793103402</v>
      </c>
      <c r="AQ262">
        <v>69.230769230769198</v>
      </c>
      <c r="AR262">
        <v>58.606557377049199</v>
      </c>
      <c r="AS262">
        <v>60.6194690265487</v>
      </c>
      <c r="AT262">
        <v>57.317073170731703</v>
      </c>
      <c r="AU262">
        <v>52.380952380952401</v>
      </c>
      <c r="AV262">
        <v>54.761904761904802</v>
      </c>
      <c r="AW262">
        <v>66.25</v>
      </c>
      <c r="AX262">
        <v>53.75</v>
      </c>
      <c r="AY262">
        <v>55</v>
      </c>
      <c r="AZ262">
        <v>59.375</v>
      </c>
      <c r="BA262">
        <v>57.5</v>
      </c>
      <c r="BB262">
        <v>52.702702702702702</v>
      </c>
      <c r="BC262">
        <v>55.982905982905997</v>
      </c>
      <c r="BD262">
        <v>50.862068965517203</v>
      </c>
      <c r="BE262">
        <v>56.521739130434803</v>
      </c>
      <c r="BF262">
        <v>70.614035087719301</v>
      </c>
      <c r="BG262">
        <v>57.207207207207198</v>
      </c>
      <c r="BH262">
        <v>64.414414414414395</v>
      </c>
      <c r="BI262">
        <v>61.1111111111111</v>
      </c>
      <c r="BJ262">
        <v>52.1929824561403</v>
      </c>
      <c r="BK262">
        <v>51.052631578947398</v>
      </c>
    </row>
    <row r="263" spans="1:63">
      <c r="A263" s="395">
        <v>45962</v>
      </c>
      <c r="B263">
        <v>107487.51639999999</v>
      </c>
      <c r="C263">
        <v>74421.558799999999</v>
      </c>
      <c r="D263">
        <v>175.34492442928101</v>
      </c>
      <c r="E263">
        <v>97.548211645650198</v>
      </c>
      <c r="F263">
        <v>93.623019501070004</v>
      </c>
      <c r="G263">
        <v>62.1507269273189</v>
      </c>
      <c r="H263">
        <v>330.391632967992</v>
      </c>
      <c r="I263">
        <v>269.97676625780099</v>
      </c>
      <c r="J263">
        <v>263.478138515833</v>
      </c>
      <c r="K263">
        <v>58.178438661709997</v>
      </c>
      <c r="L263">
        <v>63.899613899613897</v>
      </c>
      <c r="M263">
        <v>1485.0752315857901</v>
      </c>
      <c r="N263">
        <v>122.10366900859999</v>
      </c>
      <c r="O263">
        <v>19.076910028</v>
      </c>
      <c r="P263">
        <v>959.28454372239003</v>
      </c>
      <c r="Q263">
        <v>384.61010882680398</v>
      </c>
      <c r="R263">
        <v>55.882352941176499</v>
      </c>
      <c r="S263">
        <v>50</v>
      </c>
      <c r="T263">
        <v>50</v>
      </c>
      <c r="U263">
        <v>67.647058823529406</v>
      </c>
      <c r="V263">
        <v>58.3333333333333</v>
      </c>
      <c r="W263">
        <v>58.3333333333333</v>
      </c>
      <c r="X263">
        <v>52.941176470588204</v>
      </c>
      <c r="Y263">
        <v>55.882352941176499</v>
      </c>
      <c r="Z263">
        <v>50</v>
      </c>
      <c r="AA263">
        <v>46.153846153846203</v>
      </c>
      <c r="AB263">
        <v>53.846153846153797</v>
      </c>
      <c r="AC263">
        <v>46.428571428571402</v>
      </c>
      <c r="AD263">
        <v>61.538461538461497</v>
      </c>
      <c r="AE263">
        <v>61.538461538461497</v>
      </c>
      <c r="AF263">
        <v>67.857142857142904</v>
      </c>
      <c r="AG263">
        <v>45</v>
      </c>
      <c r="AH263">
        <v>46.153846153846203</v>
      </c>
      <c r="AI263">
        <v>33.3333333333333</v>
      </c>
      <c r="AJ263">
        <v>132.836424530719</v>
      </c>
      <c r="AK263">
        <v>75.819672131147499</v>
      </c>
      <c r="AL263">
        <v>65.573770491803302</v>
      </c>
      <c r="AM263">
        <v>59.821428571428598</v>
      </c>
      <c r="AN263">
        <v>59.426229508196698</v>
      </c>
      <c r="AO263">
        <v>61.475409836065602</v>
      </c>
      <c r="AP263">
        <v>56.818181818181799</v>
      </c>
      <c r="AQ263">
        <v>57.692307692307701</v>
      </c>
      <c r="AR263">
        <v>65.289256198347104</v>
      </c>
      <c r="AS263">
        <v>64.830508474576305</v>
      </c>
      <c r="AT263">
        <v>62.903225806451601</v>
      </c>
      <c r="AU263">
        <v>54.545454545454497</v>
      </c>
      <c r="AV263">
        <v>53.225806451612897</v>
      </c>
      <c r="AW263">
        <v>67.857142857142904</v>
      </c>
      <c r="AX263">
        <v>50</v>
      </c>
      <c r="AY263">
        <v>51.785714285714299</v>
      </c>
      <c r="AZ263">
        <v>60</v>
      </c>
      <c r="BA263">
        <v>53.448275862069003</v>
      </c>
      <c r="BB263">
        <v>58.695652173912997</v>
      </c>
      <c r="BC263">
        <v>61.214953271028001</v>
      </c>
      <c r="BD263">
        <v>53.703703703703702</v>
      </c>
      <c r="BE263">
        <v>52.803738317757002</v>
      </c>
      <c r="BF263">
        <v>75.247524752475201</v>
      </c>
      <c r="BG263">
        <v>56.372549019607902</v>
      </c>
      <c r="BH263">
        <v>60.7843137254902</v>
      </c>
      <c r="BI263">
        <v>65.2173913043478</v>
      </c>
      <c r="BJ263">
        <v>56.074766355140198</v>
      </c>
      <c r="BK263">
        <v>58.461538461538503</v>
      </c>
    </row>
    <row r="264" spans="1:63">
      <c r="A264" s="395">
        <v>36800</v>
      </c>
      <c r="B264">
        <v>0</v>
      </c>
      <c r="C264">
        <v>0</v>
      </c>
      <c r="D264">
        <v>63.467763807794299</v>
      </c>
      <c r="E264">
        <v>40.080967760860098</v>
      </c>
      <c r="F264">
        <v>33.887742733396998</v>
      </c>
      <c r="G264">
        <v>25.536719128555902</v>
      </c>
      <c r="H264">
        <v>59.690945079875597</v>
      </c>
      <c r="I264">
        <v>73.5677497360019</v>
      </c>
      <c r="J264">
        <v>0</v>
      </c>
      <c r="K264">
        <v>0</v>
      </c>
      <c r="L264">
        <v>0</v>
      </c>
      <c r="M264">
        <v>0</v>
      </c>
      <c r="N264">
        <v>0</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0</v>
      </c>
      <c r="BD264">
        <v>0</v>
      </c>
      <c r="BE264">
        <v>0</v>
      </c>
      <c r="BF264">
        <v>0</v>
      </c>
      <c r="BG264">
        <v>0</v>
      </c>
      <c r="BH264">
        <v>0</v>
      </c>
      <c r="BI264">
        <v>0</v>
      </c>
      <c r="BJ264">
        <v>0</v>
      </c>
      <c r="BK264">
        <v>0</v>
      </c>
    </row>
    <row r="265" spans="1:63">
      <c r="A265" s="395">
        <v>37165</v>
      </c>
      <c r="B265">
        <v>4315.9345086493604</v>
      </c>
      <c r="C265">
        <v>3192.73531473307</v>
      </c>
      <c r="D265">
        <v>63.523109982192501</v>
      </c>
      <c r="E265">
        <v>45.071680927191402</v>
      </c>
      <c r="F265">
        <v>33.917294064761997</v>
      </c>
      <c r="G265">
        <v>28.7164437584646</v>
      </c>
      <c r="H265">
        <v>71.991244140807297</v>
      </c>
      <c r="I265">
        <v>71.134766471100306</v>
      </c>
      <c r="J265">
        <v>0</v>
      </c>
      <c r="K265">
        <v>0</v>
      </c>
      <c r="L265">
        <v>0</v>
      </c>
      <c r="M265">
        <v>0</v>
      </c>
      <c r="N265">
        <v>0</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0</v>
      </c>
      <c r="BD265">
        <v>0</v>
      </c>
      <c r="BE265">
        <v>0</v>
      </c>
      <c r="BF265">
        <v>0</v>
      </c>
      <c r="BG265">
        <v>0</v>
      </c>
      <c r="BH265">
        <v>0</v>
      </c>
      <c r="BI265">
        <v>0</v>
      </c>
      <c r="BJ265">
        <v>0</v>
      </c>
      <c r="BK265">
        <v>0</v>
      </c>
    </row>
    <row r="266" spans="1:63">
      <c r="A266" s="395">
        <v>37530</v>
      </c>
      <c r="B266">
        <v>4593.2906425268402</v>
      </c>
      <c r="C266">
        <v>3859.52116412032</v>
      </c>
      <c r="D266">
        <v>68.139200242757497</v>
      </c>
      <c r="E266">
        <v>49.496187669485501</v>
      </c>
      <c r="F266">
        <v>36.381992201250597</v>
      </c>
      <c r="G266">
        <v>31.5354222480684</v>
      </c>
      <c r="H266">
        <v>73.747982613513003</v>
      </c>
      <c r="I266">
        <v>76.642878516927198</v>
      </c>
      <c r="J266">
        <v>0</v>
      </c>
      <c r="K266">
        <v>60.267857142857103</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0</v>
      </c>
      <c r="BD266">
        <v>0</v>
      </c>
      <c r="BE266">
        <v>0</v>
      </c>
      <c r="BF266">
        <v>0</v>
      </c>
      <c r="BG266">
        <v>0</v>
      </c>
      <c r="BH266">
        <v>0</v>
      </c>
      <c r="BI266">
        <v>0</v>
      </c>
      <c r="BJ266">
        <v>0</v>
      </c>
      <c r="BK266">
        <v>0</v>
      </c>
    </row>
    <row r="267" spans="1:63">
      <c r="A267" s="395">
        <v>37895</v>
      </c>
      <c r="B267">
        <v>5579.7662038263197</v>
      </c>
      <c r="C267">
        <v>4483.1400704593498</v>
      </c>
      <c r="D267">
        <v>64.063480270696203</v>
      </c>
      <c r="E267">
        <v>56.987069521650298</v>
      </c>
      <c r="F267">
        <v>34.205817375163299</v>
      </c>
      <c r="G267">
        <v>36.308075119757</v>
      </c>
      <c r="H267">
        <v>69.383167067395703</v>
      </c>
      <c r="I267">
        <v>73.442539365225898</v>
      </c>
      <c r="J267">
        <v>0</v>
      </c>
      <c r="K267">
        <v>60.207100591715999</v>
      </c>
      <c r="L267">
        <v>0</v>
      </c>
      <c r="M267">
        <v>0</v>
      </c>
      <c r="N267">
        <v>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0</v>
      </c>
      <c r="BD267">
        <v>0</v>
      </c>
      <c r="BE267">
        <v>0</v>
      </c>
      <c r="BF267">
        <v>0</v>
      </c>
      <c r="BG267">
        <v>0</v>
      </c>
      <c r="BH267">
        <v>0</v>
      </c>
      <c r="BI267">
        <v>0</v>
      </c>
      <c r="BJ267">
        <v>0</v>
      </c>
      <c r="BK267">
        <v>0</v>
      </c>
    </row>
    <row r="268" spans="1:63">
      <c r="A268" s="395">
        <v>38261</v>
      </c>
      <c r="B268">
        <v>6588.7317917237497</v>
      </c>
      <c r="C268">
        <v>5300.9035636722001</v>
      </c>
      <c r="D268">
        <v>80.9349981291559</v>
      </c>
      <c r="E268">
        <v>61.175863521086598</v>
      </c>
      <c r="F268">
        <v>43.214133131187801</v>
      </c>
      <c r="G268">
        <v>38.976874348588098</v>
      </c>
      <c r="H268">
        <v>68.248642617350399</v>
      </c>
      <c r="I268">
        <v>67.893321995453107</v>
      </c>
      <c r="J268">
        <v>0</v>
      </c>
      <c r="K268">
        <v>63.125</v>
      </c>
      <c r="L268">
        <v>0</v>
      </c>
      <c r="M268">
        <v>0</v>
      </c>
      <c r="N268">
        <v>0</v>
      </c>
      <c r="O268">
        <v>0</v>
      </c>
      <c r="P268">
        <v>0</v>
      </c>
      <c r="Q268">
        <v>0</v>
      </c>
      <c r="R268">
        <v>0</v>
      </c>
      <c r="S268">
        <v>0</v>
      </c>
      <c r="T268">
        <v>0</v>
      </c>
      <c r="U268">
        <v>0</v>
      </c>
      <c r="V268">
        <v>0</v>
      </c>
      <c r="W268">
        <v>0</v>
      </c>
      <c r="X268">
        <v>0</v>
      </c>
      <c r="Y268">
        <v>0</v>
      </c>
      <c r="Z268">
        <v>0</v>
      </c>
      <c r="AA268">
        <v>0</v>
      </c>
      <c r="AB268">
        <v>0</v>
      </c>
      <c r="AC268">
        <v>0</v>
      </c>
      <c r="AD268">
        <v>0</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0</v>
      </c>
      <c r="BD268">
        <v>0</v>
      </c>
      <c r="BE268">
        <v>0</v>
      </c>
      <c r="BF268">
        <v>0</v>
      </c>
      <c r="BG268">
        <v>0</v>
      </c>
      <c r="BH268">
        <v>0</v>
      </c>
      <c r="BI268">
        <v>0</v>
      </c>
      <c r="BJ268">
        <v>0</v>
      </c>
      <c r="BK268">
        <v>0</v>
      </c>
    </row>
    <row r="269" spans="1:63">
      <c r="A269" s="395">
        <v>38626</v>
      </c>
      <c r="B269">
        <v>8385.6965341049399</v>
      </c>
      <c r="C269">
        <v>6401.9754974088801</v>
      </c>
      <c r="D269">
        <v>90.343428119488806</v>
      </c>
      <c r="E269">
        <v>71.798768990694896</v>
      </c>
      <c r="F269">
        <v>48.2376353929521</v>
      </c>
      <c r="G269">
        <v>45.7450281248422</v>
      </c>
      <c r="H269">
        <v>75.490727266867694</v>
      </c>
      <c r="I269">
        <v>72.135282131082107</v>
      </c>
      <c r="J269">
        <v>0</v>
      </c>
      <c r="K269">
        <v>64.473684210526301</v>
      </c>
      <c r="L269">
        <v>0</v>
      </c>
      <c r="M269">
        <v>0</v>
      </c>
      <c r="N269">
        <v>0</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0</v>
      </c>
      <c r="BD269">
        <v>0</v>
      </c>
      <c r="BE269">
        <v>0</v>
      </c>
      <c r="BF269">
        <v>0</v>
      </c>
      <c r="BG269">
        <v>0</v>
      </c>
      <c r="BH269">
        <v>0</v>
      </c>
      <c r="BI269">
        <v>0</v>
      </c>
      <c r="BJ269">
        <v>0</v>
      </c>
      <c r="BK269">
        <v>0</v>
      </c>
    </row>
    <row r="270" spans="1:63">
      <c r="A270" s="395">
        <v>38991</v>
      </c>
      <c r="B270">
        <v>10945.3246870163</v>
      </c>
      <c r="C270">
        <v>7556.4488650884005</v>
      </c>
      <c r="D270">
        <v>97.027560350740899</v>
      </c>
      <c r="E270">
        <v>88.821090388555206</v>
      </c>
      <c r="F270">
        <v>51.806536199582702</v>
      </c>
      <c r="G270">
        <v>56.590430936638903</v>
      </c>
      <c r="H270">
        <v>99.515171722832207</v>
      </c>
      <c r="I270">
        <v>95.613060202902702</v>
      </c>
      <c r="J270">
        <v>0</v>
      </c>
      <c r="K270">
        <v>70.229007633587798</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0</v>
      </c>
      <c r="AN270">
        <v>0</v>
      </c>
      <c r="AO270">
        <v>0</v>
      </c>
      <c r="AP270">
        <v>0</v>
      </c>
      <c r="AQ270">
        <v>0</v>
      </c>
      <c r="AR270">
        <v>0</v>
      </c>
      <c r="AS270">
        <v>0</v>
      </c>
      <c r="AT270">
        <v>0</v>
      </c>
      <c r="AU270">
        <v>0</v>
      </c>
      <c r="AV270">
        <v>0</v>
      </c>
      <c r="AW270">
        <v>0</v>
      </c>
      <c r="AX270">
        <v>0</v>
      </c>
      <c r="AY270">
        <v>0</v>
      </c>
      <c r="AZ270">
        <v>0</v>
      </c>
      <c r="BA270">
        <v>0</v>
      </c>
      <c r="BB270">
        <v>0</v>
      </c>
      <c r="BC270">
        <v>0</v>
      </c>
      <c r="BD270">
        <v>0</v>
      </c>
      <c r="BE270">
        <v>0</v>
      </c>
      <c r="BF270">
        <v>0</v>
      </c>
      <c r="BG270">
        <v>0</v>
      </c>
      <c r="BH270">
        <v>0</v>
      </c>
      <c r="BI270">
        <v>0</v>
      </c>
      <c r="BJ270">
        <v>0</v>
      </c>
      <c r="BK270">
        <v>0</v>
      </c>
    </row>
    <row r="271" spans="1:63">
      <c r="A271" s="395">
        <v>39356</v>
      </c>
      <c r="B271">
        <v>14776.537653018901</v>
      </c>
      <c r="C271">
        <v>9234.60620447365</v>
      </c>
      <c r="D271">
        <v>116.893726878168</v>
      </c>
      <c r="E271">
        <v>110.887172219315</v>
      </c>
      <c r="F271">
        <v>62.413803574230599</v>
      </c>
      <c r="G271">
        <v>70.649356293478803</v>
      </c>
      <c r="H271">
        <v>118.135663602623</v>
      </c>
      <c r="I271">
        <v>108.37228455775001</v>
      </c>
      <c r="J271">
        <v>115.139639573441</v>
      </c>
      <c r="K271">
        <v>71.264367816092005</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0</v>
      </c>
      <c r="BD271">
        <v>0</v>
      </c>
      <c r="BE271">
        <v>0</v>
      </c>
      <c r="BF271">
        <v>0</v>
      </c>
      <c r="BG271">
        <v>0</v>
      </c>
      <c r="BH271">
        <v>0</v>
      </c>
      <c r="BI271">
        <v>0</v>
      </c>
      <c r="BJ271">
        <v>0</v>
      </c>
      <c r="BK271">
        <v>0</v>
      </c>
    </row>
    <row r="272" spans="1:63">
      <c r="A272" s="395">
        <v>39722</v>
      </c>
      <c r="B272">
        <v>19767.5313263838</v>
      </c>
      <c r="C272">
        <v>11318.091772182401</v>
      </c>
      <c r="D272">
        <v>121.45216064439801</v>
      </c>
      <c r="E272">
        <v>137.70937946575799</v>
      </c>
      <c r="F272">
        <v>64.847716815683896</v>
      </c>
      <c r="G272">
        <v>87.738543783836704</v>
      </c>
      <c r="H272">
        <v>180.86053765888499</v>
      </c>
      <c r="I272">
        <v>116.01076786893699</v>
      </c>
      <c r="J272">
        <v>172.20817653709301</v>
      </c>
      <c r="K272">
        <v>44</v>
      </c>
      <c r="L272">
        <v>48.945783132530103</v>
      </c>
      <c r="M272">
        <v>0</v>
      </c>
      <c r="N272">
        <v>0</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0</v>
      </c>
      <c r="AN272">
        <v>0</v>
      </c>
      <c r="AO272">
        <v>0</v>
      </c>
      <c r="AP272">
        <v>0</v>
      </c>
      <c r="AQ272">
        <v>0</v>
      </c>
      <c r="AR272">
        <v>0</v>
      </c>
      <c r="AS272">
        <v>0</v>
      </c>
      <c r="AT272">
        <v>0</v>
      </c>
      <c r="AU272">
        <v>0</v>
      </c>
      <c r="AV272">
        <v>0</v>
      </c>
      <c r="AW272">
        <v>0</v>
      </c>
      <c r="AX272">
        <v>0</v>
      </c>
      <c r="AY272">
        <v>0</v>
      </c>
      <c r="AZ272">
        <v>0</v>
      </c>
      <c r="BA272">
        <v>0</v>
      </c>
      <c r="BB272">
        <v>0</v>
      </c>
      <c r="BC272">
        <v>0</v>
      </c>
      <c r="BD272">
        <v>0</v>
      </c>
      <c r="BE272">
        <v>0</v>
      </c>
      <c r="BF272">
        <v>0</v>
      </c>
      <c r="BG272">
        <v>0</v>
      </c>
      <c r="BH272">
        <v>0</v>
      </c>
      <c r="BI272">
        <v>0</v>
      </c>
      <c r="BJ272">
        <v>0</v>
      </c>
      <c r="BK272">
        <v>0</v>
      </c>
    </row>
    <row r="273" spans="1:63">
      <c r="A273" s="395">
        <v>40087</v>
      </c>
      <c r="B273">
        <v>20788.968427633401</v>
      </c>
      <c r="C273">
        <v>14102.917599005001</v>
      </c>
      <c r="D273">
        <v>137.58705525751901</v>
      </c>
      <c r="E273">
        <v>119.618421229365</v>
      </c>
      <c r="F273">
        <v>73.462722684423596</v>
      </c>
      <c r="G273">
        <v>76.212282192410498</v>
      </c>
      <c r="H273">
        <v>131.50391312275201</v>
      </c>
      <c r="I273">
        <v>127.904906336873</v>
      </c>
      <c r="J273">
        <v>106.74688879225801</v>
      </c>
      <c r="K273">
        <v>66</v>
      </c>
      <c r="L273">
        <v>79.8</v>
      </c>
      <c r="M273">
        <v>0</v>
      </c>
      <c r="N273">
        <v>0</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0</v>
      </c>
      <c r="BD273">
        <v>0</v>
      </c>
      <c r="BE273">
        <v>0</v>
      </c>
      <c r="BF273">
        <v>0</v>
      </c>
      <c r="BG273">
        <v>0</v>
      </c>
      <c r="BH273">
        <v>0</v>
      </c>
      <c r="BI273">
        <v>0</v>
      </c>
      <c r="BJ273">
        <v>0</v>
      </c>
      <c r="BK273">
        <v>0</v>
      </c>
    </row>
    <row r="274" spans="1:63">
      <c r="A274" s="395">
        <v>40452</v>
      </c>
      <c r="B274">
        <v>25773.76086676</v>
      </c>
      <c r="C274">
        <v>17119.137244559999</v>
      </c>
      <c r="D274">
        <v>148.12545899425501</v>
      </c>
      <c r="E274">
        <v>147.55279073255301</v>
      </c>
      <c r="F274">
        <v>79.089558943105899</v>
      </c>
      <c r="G274">
        <v>94.010059738411101</v>
      </c>
      <c r="H274">
        <v>185.983057211362</v>
      </c>
      <c r="I274">
        <v>136.37762637301699</v>
      </c>
      <c r="J274">
        <v>147.65829484821401</v>
      </c>
      <c r="K274">
        <v>70.748299319727906</v>
      </c>
      <c r="L274">
        <v>78.839590443686006</v>
      </c>
      <c r="M274">
        <v>0</v>
      </c>
      <c r="N274">
        <v>0</v>
      </c>
      <c r="O274">
        <v>0</v>
      </c>
      <c r="P274">
        <v>0</v>
      </c>
      <c r="Q274">
        <v>0</v>
      </c>
      <c r="R274">
        <v>62.5</v>
      </c>
      <c r="S274">
        <v>75</v>
      </c>
      <c r="T274">
        <v>78.125</v>
      </c>
      <c r="U274">
        <v>0</v>
      </c>
      <c r="V274">
        <v>73.3333333333333</v>
      </c>
      <c r="W274">
        <v>76.6666666666667</v>
      </c>
      <c r="X274">
        <v>69.230769230769198</v>
      </c>
      <c r="Y274">
        <v>62.5</v>
      </c>
      <c r="Z274">
        <v>69.230769230769198</v>
      </c>
      <c r="AA274">
        <v>69.4444444444444</v>
      </c>
      <c r="AB274">
        <v>69.4444444444444</v>
      </c>
      <c r="AC274">
        <v>75</v>
      </c>
      <c r="AD274">
        <v>0</v>
      </c>
      <c r="AE274">
        <v>84.210526315789494</v>
      </c>
      <c r="AF274">
        <v>81.578947368421098</v>
      </c>
      <c r="AG274">
        <v>69.4444444444444</v>
      </c>
      <c r="AH274">
        <v>68.421052631578902</v>
      </c>
      <c r="AI274">
        <v>66.6666666666667</v>
      </c>
      <c r="AJ274">
        <v>99.023363297364995</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0</v>
      </c>
      <c r="BD274">
        <v>0</v>
      </c>
      <c r="BE274">
        <v>0</v>
      </c>
      <c r="BF274">
        <v>0</v>
      </c>
      <c r="BG274">
        <v>0</v>
      </c>
      <c r="BH274">
        <v>0</v>
      </c>
      <c r="BI274">
        <v>0</v>
      </c>
      <c r="BJ274">
        <v>0</v>
      </c>
      <c r="BK274">
        <v>0</v>
      </c>
    </row>
    <row r="275" spans="1:63">
      <c r="A275" s="395">
        <v>40817</v>
      </c>
      <c r="B275">
        <v>31313.6861172881</v>
      </c>
      <c r="C275">
        <v>21708.365041960002</v>
      </c>
      <c r="D275">
        <v>155.05002705415399</v>
      </c>
      <c r="E275">
        <v>144.720894428051</v>
      </c>
      <c r="F275">
        <v>82.786837165549301</v>
      </c>
      <c r="G275">
        <v>92.205778440595395</v>
      </c>
      <c r="H275">
        <v>206.341125573824</v>
      </c>
      <c r="I275">
        <v>129.89806426431801</v>
      </c>
      <c r="J275">
        <v>188.63460170637501</v>
      </c>
      <c r="K275">
        <v>58.490566037735903</v>
      </c>
      <c r="L275">
        <v>60.943396226415103</v>
      </c>
      <c r="M275">
        <v>0</v>
      </c>
      <c r="N275">
        <v>0</v>
      </c>
      <c r="O275">
        <v>0</v>
      </c>
      <c r="P275">
        <v>0</v>
      </c>
      <c r="Q275">
        <v>0</v>
      </c>
      <c r="R275">
        <v>53.3333333333333</v>
      </c>
      <c r="S275">
        <v>46.6666666666667</v>
      </c>
      <c r="T275">
        <v>40</v>
      </c>
      <c r="U275">
        <v>0</v>
      </c>
      <c r="V275">
        <v>40</v>
      </c>
      <c r="W275">
        <v>43.3333333333333</v>
      </c>
      <c r="X275">
        <v>54.1666666666667</v>
      </c>
      <c r="Y275">
        <v>56.6666666666667</v>
      </c>
      <c r="Z275">
        <v>53.571428571428598</v>
      </c>
      <c r="AA275">
        <v>61.764705882352899</v>
      </c>
      <c r="AB275">
        <v>61.764705882352899</v>
      </c>
      <c r="AC275">
        <v>61.764705882352899</v>
      </c>
      <c r="AD275">
        <v>0</v>
      </c>
      <c r="AE275">
        <v>66.6666666666667</v>
      </c>
      <c r="AF275">
        <v>66.6666666666667</v>
      </c>
      <c r="AG275">
        <v>61.764705882352899</v>
      </c>
      <c r="AH275">
        <v>66.6666666666667</v>
      </c>
      <c r="AI275">
        <v>61.764705882352899</v>
      </c>
      <c r="AJ275">
        <v>102.81764440417599</v>
      </c>
      <c r="AK275">
        <v>0</v>
      </c>
      <c r="AL275">
        <v>0</v>
      </c>
      <c r="AM275">
        <v>0</v>
      </c>
      <c r="AN275">
        <v>0</v>
      </c>
      <c r="AO275">
        <v>0</v>
      </c>
      <c r="AP275">
        <v>0</v>
      </c>
      <c r="AQ275">
        <v>0</v>
      </c>
      <c r="AR275">
        <v>0</v>
      </c>
      <c r="AS275">
        <v>0</v>
      </c>
      <c r="AT275">
        <v>0</v>
      </c>
      <c r="AU275">
        <v>0</v>
      </c>
      <c r="AV275">
        <v>0</v>
      </c>
      <c r="AW275">
        <v>0</v>
      </c>
      <c r="AX275">
        <v>0</v>
      </c>
      <c r="AY275">
        <v>0</v>
      </c>
      <c r="AZ275">
        <v>0</v>
      </c>
      <c r="BA275">
        <v>0</v>
      </c>
      <c r="BB275">
        <v>0</v>
      </c>
      <c r="BC275">
        <v>0</v>
      </c>
      <c r="BD275">
        <v>0</v>
      </c>
      <c r="BE275">
        <v>0</v>
      </c>
      <c r="BF275">
        <v>0</v>
      </c>
      <c r="BG275">
        <v>0</v>
      </c>
      <c r="BH275">
        <v>0</v>
      </c>
      <c r="BI275">
        <v>0</v>
      </c>
      <c r="BJ275">
        <v>0</v>
      </c>
      <c r="BK275">
        <v>0</v>
      </c>
    </row>
    <row r="276" spans="1:63">
      <c r="A276" s="395">
        <v>41183</v>
      </c>
      <c r="B276">
        <v>36619.350800724103</v>
      </c>
      <c r="C276">
        <v>27179.77204</v>
      </c>
      <c r="D276">
        <v>139.73419420551599</v>
      </c>
      <c r="E276">
        <v>133.61211823126001</v>
      </c>
      <c r="F276">
        <v>74.6091581016681</v>
      </c>
      <c r="G276">
        <v>85.128062670557298</v>
      </c>
      <c r="H276">
        <v>272.84220050424898</v>
      </c>
      <c r="I276">
        <v>171.96625754152399</v>
      </c>
      <c r="J276">
        <v>216.10017087759601</v>
      </c>
      <c r="K276">
        <v>63.949843260188103</v>
      </c>
      <c r="L276">
        <v>67.192429022081996</v>
      </c>
      <c r="M276">
        <v>1119.2849306099999</v>
      </c>
      <c r="N276">
        <v>114.29695791</v>
      </c>
      <c r="O276">
        <v>7.8602617700000001</v>
      </c>
      <c r="P276">
        <v>706.59366595999995</v>
      </c>
      <c r="Q276">
        <v>290.53404497000002</v>
      </c>
      <c r="R276">
        <v>50</v>
      </c>
      <c r="S276">
        <v>57.894736842105303</v>
      </c>
      <c r="T276">
        <v>44.7368421052632</v>
      </c>
      <c r="U276">
        <v>0</v>
      </c>
      <c r="V276">
        <v>50</v>
      </c>
      <c r="W276">
        <v>47.368421052631597</v>
      </c>
      <c r="X276">
        <v>55.5555555555556</v>
      </c>
      <c r="Y276">
        <v>44.7368421052632</v>
      </c>
      <c r="Z276">
        <v>50</v>
      </c>
      <c r="AA276">
        <v>66.6666666666667</v>
      </c>
      <c r="AB276">
        <v>74.074074074074105</v>
      </c>
      <c r="AC276">
        <v>70.370370370370395</v>
      </c>
      <c r="AD276">
        <v>0</v>
      </c>
      <c r="AE276">
        <v>74.074074074074105</v>
      </c>
      <c r="AF276">
        <v>75</v>
      </c>
      <c r="AG276">
        <v>60.4166666666667</v>
      </c>
      <c r="AH276">
        <v>59.615384615384599</v>
      </c>
      <c r="AI276">
        <v>56.521739130434803</v>
      </c>
      <c r="AJ276">
        <v>104.622252899337</v>
      </c>
      <c r="AK276">
        <v>0</v>
      </c>
      <c r="AL276">
        <v>0</v>
      </c>
      <c r="AM276">
        <v>0</v>
      </c>
      <c r="AN276">
        <v>0</v>
      </c>
      <c r="AO276">
        <v>0</v>
      </c>
      <c r="AP276">
        <v>0</v>
      </c>
      <c r="AQ276">
        <v>0</v>
      </c>
      <c r="AR276">
        <v>0</v>
      </c>
      <c r="AS276">
        <v>0</v>
      </c>
      <c r="AT276">
        <v>0</v>
      </c>
      <c r="AU276">
        <v>0</v>
      </c>
      <c r="AV276">
        <v>0</v>
      </c>
      <c r="AW276">
        <v>0</v>
      </c>
      <c r="AX276">
        <v>0</v>
      </c>
      <c r="AY276">
        <v>0</v>
      </c>
      <c r="AZ276">
        <v>0</v>
      </c>
      <c r="BA276">
        <v>0</v>
      </c>
      <c r="BB276">
        <v>0</v>
      </c>
      <c r="BC276">
        <v>0</v>
      </c>
      <c r="BD276">
        <v>0</v>
      </c>
      <c r="BE276">
        <v>0</v>
      </c>
      <c r="BF276">
        <v>0</v>
      </c>
      <c r="BG276">
        <v>0</v>
      </c>
      <c r="BH276">
        <v>0</v>
      </c>
      <c r="BI276">
        <v>0</v>
      </c>
      <c r="BJ276">
        <v>0</v>
      </c>
      <c r="BK276">
        <v>0</v>
      </c>
    </row>
    <row r="277" spans="1:63">
      <c r="A277" s="395">
        <v>41548</v>
      </c>
      <c r="B277">
        <v>40754.922639999997</v>
      </c>
      <c r="C277">
        <v>31761.223959999999</v>
      </c>
      <c r="D277">
        <v>134.374194483803</v>
      </c>
      <c r="E277">
        <v>152.27449335363301</v>
      </c>
      <c r="F277">
        <v>71.747259702812102</v>
      </c>
      <c r="G277">
        <v>97.018390135084303</v>
      </c>
      <c r="H277">
        <v>283.25235672364198</v>
      </c>
      <c r="I277">
        <v>167.575947436219</v>
      </c>
      <c r="J277">
        <v>224.48534489986201</v>
      </c>
      <c r="K277">
        <v>54.504504504504503</v>
      </c>
      <c r="L277">
        <v>61.587301587301603</v>
      </c>
      <c r="M277">
        <v>1159.74046628</v>
      </c>
      <c r="N277">
        <v>114.77411358000001</v>
      </c>
      <c r="O277">
        <v>9.1887973400000007</v>
      </c>
      <c r="P277">
        <v>702.82555665999996</v>
      </c>
      <c r="Q277">
        <v>332.95199869999999</v>
      </c>
      <c r="R277">
        <v>55.5555555555556</v>
      </c>
      <c r="S277">
        <v>41.6666666666667</v>
      </c>
      <c r="T277">
        <v>41.6666666666667</v>
      </c>
      <c r="U277">
        <v>61.1111111111111</v>
      </c>
      <c r="V277">
        <v>44.4444444444444</v>
      </c>
      <c r="W277">
        <v>47.2222222222222</v>
      </c>
      <c r="X277">
        <v>46.875</v>
      </c>
      <c r="Y277">
        <v>36.1111111111111</v>
      </c>
      <c r="Z277">
        <v>36.6666666666667</v>
      </c>
      <c r="AA277">
        <v>57.407407407407398</v>
      </c>
      <c r="AB277">
        <v>53.3333333333333</v>
      </c>
      <c r="AC277">
        <v>65.517241379310306</v>
      </c>
      <c r="AD277">
        <v>75</v>
      </c>
      <c r="AE277">
        <v>65</v>
      </c>
      <c r="AF277">
        <v>65</v>
      </c>
      <c r="AG277">
        <v>38.8888888888889</v>
      </c>
      <c r="AH277">
        <v>41.6666666666667</v>
      </c>
      <c r="AI277">
        <v>44.230769230769198</v>
      </c>
      <c r="AJ277">
        <v>108.640719852214</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0</v>
      </c>
      <c r="BD277">
        <v>0</v>
      </c>
      <c r="BE277">
        <v>0</v>
      </c>
      <c r="BF277">
        <v>0</v>
      </c>
      <c r="BG277">
        <v>0</v>
      </c>
      <c r="BH277">
        <v>0</v>
      </c>
      <c r="BI277">
        <v>0</v>
      </c>
      <c r="BJ277">
        <v>0</v>
      </c>
      <c r="BK277">
        <v>0</v>
      </c>
    </row>
    <row r="278" spans="1:63">
      <c r="A278" s="395">
        <v>41913</v>
      </c>
      <c r="B278">
        <v>45437.977959999997</v>
      </c>
      <c r="C278">
        <v>35470.69988</v>
      </c>
      <c r="D278">
        <v>143.65672349072099</v>
      </c>
      <c r="E278">
        <v>143.83001485231401</v>
      </c>
      <c r="F278">
        <v>76.703538859808603</v>
      </c>
      <c r="G278">
        <v>91.638173844850698</v>
      </c>
      <c r="H278">
        <v>251.10892915141599</v>
      </c>
      <c r="I278">
        <v>168.300989765732</v>
      </c>
      <c r="J278">
        <v>208.96418953750199</v>
      </c>
      <c r="K278">
        <v>52.994011976047901</v>
      </c>
      <c r="L278">
        <v>63.855421686747</v>
      </c>
      <c r="M278">
        <v>1081.43080042</v>
      </c>
      <c r="N278">
        <v>120.25044726</v>
      </c>
      <c r="O278">
        <v>14.18565546</v>
      </c>
      <c r="P278">
        <v>703.82239973000003</v>
      </c>
      <c r="Q278">
        <v>243.17229796999999</v>
      </c>
      <c r="R278">
        <v>52.5</v>
      </c>
      <c r="S278">
        <v>50</v>
      </c>
      <c r="T278">
        <v>47.5</v>
      </c>
      <c r="U278">
        <v>62.5</v>
      </c>
      <c r="V278">
        <v>60</v>
      </c>
      <c r="W278">
        <v>62.5</v>
      </c>
      <c r="X278">
        <v>50</v>
      </c>
      <c r="Y278">
        <v>42.5</v>
      </c>
      <c r="Z278">
        <v>44.117647058823501</v>
      </c>
      <c r="AA278">
        <v>58.823529411764703</v>
      </c>
      <c r="AB278">
        <v>54.545454545454497</v>
      </c>
      <c r="AC278">
        <v>57.575757575757599</v>
      </c>
      <c r="AD278">
        <v>68.181818181818201</v>
      </c>
      <c r="AE278">
        <v>69.696969696969703</v>
      </c>
      <c r="AF278">
        <v>67.647058823529406</v>
      </c>
      <c r="AG278">
        <v>54.411764705882298</v>
      </c>
      <c r="AH278">
        <v>50</v>
      </c>
      <c r="AI278">
        <v>51.6666666666667</v>
      </c>
      <c r="AJ278">
        <v>111.00882941990101</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0</v>
      </c>
      <c r="BD278">
        <v>0</v>
      </c>
      <c r="BE278">
        <v>0</v>
      </c>
      <c r="BF278">
        <v>0</v>
      </c>
      <c r="BG278">
        <v>0</v>
      </c>
      <c r="BH278">
        <v>0</v>
      </c>
      <c r="BI278">
        <v>0</v>
      </c>
      <c r="BJ278">
        <v>0</v>
      </c>
      <c r="BK278">
        <v>0</v>
      </c>
    </row>
    <row r="279" spans="1:63">
      <c r="A279" s="395">
        <v>42278</v>
      </c>
      <c r="B279">
        <v>52017.979480000002</v>
      </c>
      <c r="C279">
        <v>38227.417959999999</v>
      </c>
      <c r="D279">
        <v>148.874092626318</v>
      </c>
      <c r="E279">
        <v>134.05472713045299</v>
      </c>
      <c r="F279">
        <v>79.4892816117937</v>
      </c>
      <c r="G279">
        <v>85.410061329120595</v>
      </c>
      <c r="H279">
        <v>233.58739361945899</v>
      </c>
      <c r="I279">
        <v>176.99761245511101</v>
      </c>
      <c r="J279">
        <v>204.16199809312499</v>
      </c>
      <c r="K279">
        <v>44.972067039106101</v>
      </c>
      <c r="L279">
        <v>53.142857142857203</v>
      </c>
      <c r="M279">
        <v>1016.44834117</v>
      </c>
      <c r="N279">
        <v>98.248320660000005</v>
      </c>
      <c r="O279">
        <v>10.05934246</v>
      </c>
      <c r="P279">
        <v>687.08087909000005</v>
      </c>
      <c r="Q279">
        <v>221.05979895999999</v>
      </c>
      <c r="R279">
        <v>45.652173913043498</v>
      </c>
      <c r="S279">
        <v>34.7826086956522</v>
      </c>
      <c r="T279">
        <v>39.130434782608702</v>
      </c>
      <c r="U279">
        <v>50</v>
      </c>
      <c r="V279">
        <v>54.545454545454497</v>
      </c>
      <c r="W279">
        <v>47.727272727272698</v>
      </c>
      <c r="X279">
        <v>47.619047619047599</v>
      </c>
      <c r="Y279">
        <v>50</v>
      </c>
      <c r="Z279">
        <v>37.5</v>
      </c>
      <c r="AA279">
        <v>53.658536585365901</v>
      </c>
      <c r="AB279">
        <v>37.804878048780502</v>
      </c>
      <c r="AC279">
        <v>45.121951219512198</v>
      </c>
      <c r="AD279">
        <v>60.256410256410298</v>
      </c>
      <c r="AE279">
        <v>48.717948717948701</v>
      </c>
      <c r="AF279">
        <v>53.846153846153797</v>
      </c>
      <c r="AG279">
        <v>51.219512195122</v>
      </c>
      <c r="AH279">
        <v>47.560975609756099</v>
      </c>
      <c r="AI279">
        <v>48.684210526315802</v>
      </c>
      <c r="AJ279">
        <v>129.93517699215701</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0</v>
      </c>
      <c r="BD279">
        <v>0</v>
      </c>
      <c r="BE279">
        <v>0</v>
      </c>
      <c r="BF279">
        <v>0</v>
      </c>
      <c r="BG279">
        <v>0</v>
      </c>
      <c r="BH279">
        <v>0</v>
      </c>
      <c r="BI279">
        <v>0</v>
      </c>
      <c r="BJ279">
        <v>0</v>
      </c>
      <c r="BK279">
        <v>0</v>
      </c>
    </row>
    <row r="280" spans="1:63">
      <c r="A280" s="395">
        <v>42644</v>
      </c>
      <c r="B280">
        <v>56837.759720000002</v>
      </c>
      <c r="C280">
        <v>40375.10108</v>
      </c>
      <c r="D280">
        <v>133.608354793177</v>
      </c>
      <c r="E280">
        <v>127.320192826366</v>
      </c>
      <c r="F280">
        <v>71.338350094943394</v>
      </c>
      <c r="G280">
        <v>81.119298890170299</v>
      </c>
      <c r="H280">
        <v>246.59192633528801</v>
      </c>
      <c r="I280">
        <v>190.236105143788</v>
      </c>
      <c r="J280">
        <v>208.84040176380799</v>
      </c>
      <c r="K280">
        <v>60.815047021943599</v>
      </c>
      <c r="L280">
        <v>74.303405572755395</v>
      </c>
      <c r="M280">
        <v>1030.800665</v>
      </c>
      <c r="N280">
        <v>91.306867999999994</v>
      </c>
      <c r="O280">
        <v>9.6520039999999998</v>
      </c>
      <c r="P280">
        <v>689.06176800000003</v>
      </c>
      <c r="Q280">
        <v>240.78002499999999</v>
      </c>
      <c r="R280">
        <v>55</v>
      </c>
      <c r="S280">
        <v>60</v>
      </c>
      <c r="T280">
        <v>60</v>
      </c>
      <c r="U280">
        <v>67.5</v>
      </c>
      <c r="V280">
        <v>75</v>
      </c>
      <c r="W280">
        <v>72.5</v>
      </c>
      <c r="X280">
        <v>67.647058823529406</v>
      </c>
      <c r="Y280">
        <v>65.789473684210506</v>
      </c>
      <c r="Z280">
        <v>56.6666666666667</v>
      </c>
      <c r="AA280">
        <v>60</v>
      </c>
      <c r="AB280">
        <v>57.142857142857103</v>
      </c>
      <c r="AC280">
        <v>55.714285714285701</v>
      </c>
      <c r="AD280">
        <v>81.428571428571402</v>
      </c>
      <c r="AE280">
        <v>81.428571428571402</v>
      </c>
      <c r="AF280">
        <v>85.714285714285694</v>
      </c>
      <c r="AG280">
        <v>45.3125</v>
      </c>
      <c r="AH280">
        <v>43.939393939393902</v>
      </c>
      <c r="AI280">
        <v>40</v>
      </c>
      <c r="AJ280">
        <v>131.36474376677299</v>
      </c>
      <c r="AK280">
        <v>0</v>
      </c>
      <c r="AL280">
        <v>0</v>
      </c>
      <c r="AM280">
        <v>0</v>
      </c>
      <c r="AN280">
        <v>0</v>
      </c>
      <c r="AO280">
        <v>0</v>
      </c>
      <c r="AP280">
        <v>0</v>
      </c>
      <c r="AQ280">
        <v>0</v>
      </c>
      <c r="AR280">
        <v>0</v>
      </c>
      <c r="AS280">
        <v>0</v>
      </c>
      <c r="AT280">
        <v>0</v>
      </c>
      <c r="AU280">
        <v>0</v>
      </c>
      <c r="AV280">
        <v>0</v>
      </c>
      <c r="AW280">
        <v>0</v>
      </c>
      <c r="AX280">
        <v>0</v>
      </c>
      <c r="AY280">
        <v>0</v>
      </c>
      <c r="AZ280">
        <v>0</v>
      </c>
      <c r="BA280">
        <v>0</v>
      </c>
      <c r="BB280">
        <v>0</v>
      </c>
      <c r="BC280">
        <v>0</v>
      </c>
      <c r="BD280">
        <v>0</v>
      </c>
      <c r="BE280">
        <v>0</v>
      </c>
      <c r="BF280">
        <v>0</v>
      </c>
      <c r="BG280">
        <v>0</v>
      </c>
      <c r="BH280">
        <v>0</v>
      </c>
      <c r="BI280">
        <v>0</v>
      </c>
      <c r="BJ280">
        <v>0</v>
      </c>
      <c r="BK280">
        <v>0</v>
      </c>
    </row>
    <row r="281" spans="1:63">
      <c r="A281" s="395">
        <v>43009</v>
      </c>
      <c r="B281">
        <v>61567.927680000001</v>
      </c>
      <c r="C281">
        <v>43487.469559999998</v>
      </c>
      <c r="D281">
        <v>145.188151982639</v>
      </c>
      <c r="E281">
        <v>110.404921377387</v>
      </c>
      <c r="F281">
        <v>77.521224116624694</v>
      </c>
      <c r="G281">
        <v>70.342100631058301</v>
      </c>
      <c r="H281">
        <v>270.43085270658997</v>
      </c>
      <c r="I281">
        <v>220.82544004395001</v>
      </c>
      <c r="J281">
        <v>206.62759073612401</v>
      </c>
      <c r="K281">
        <v>64.142860412597699</v>
      </c>
      <c r="L281">
        <v>77.450981140136705</v>
      </c>
      <c r="M281">
        <v>1051.20748</v>
      </c>
      <c r="N281">
        <v>79.305339000000004</v>
      </c>
      <c r="O281">
        <v>14.302863</v>
      </c>
      <c r="P281">
        <v>675.32663400000001</v>
      </c>
      <c r="Q281">
        <v>282.27264400000001</v>
      </c>
      <c r="R281">
        <v>54.347826086956502</v>
      </c>
      <c r="S281">
        <v>63.043478260869598</v>
      </c>
      <c r="T281">
        <v>60.869565217391298</v>
      </c>
      <c r="U281">
        <v>70</v>
      </c>
      <c r="V281">
        <v>80</v>
      </c>
      <c r="W281">
        <v>72.5</v>
      </c>
      <c r="X281">
        <v>50</v>
      </c>
      <c r="Y281">
        <v>54.347826086956502</v>
      </c>
      <c r="Z281">
        <v>52.380952380952401</v>
      </c>
      <c r="AA281">
        <v>55.769230769230802</v>
      </c>
      <c r="AB281">
        <v>55.769230769230802</v>
      </c>
      <c r="AC281">
        <v>62.962962962962997</v>
      </c>
      <c r="AD281">
        <v>77.0833333333333</v>
      </c>
      <c r="AE281">
        <v>77.0833333333333</v>
      </c>
      <c r="AF281">
        <v>77.0833333333333</v>
      </c>
      <c r="AG281">
        <v>50</v>
      </c>
      <c r="AH281">
        <v>44</v>
      </c>
      <c r="AI281">
        <v>45.238095238095198</v>
      </c>
      <c r="AJ281">
        <v>130.415243878014</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0</v>
      </c>
      <c r="BD281">
        <v>0</v>
      </c>
      <c r="BE281">
        <v>0</v>
      </c>
      <c r="BF281">
        <v>0</v>
      </c>
      <c r="BG281">
        <v>0</v>
      </c>
      <c r="BH281">
        <v>0</v>
      </c>
      <c r="BI281">
        <v>0</v>
      </c>
      <c r="BJ281">
        <v>0</v>
      </c>
      <c r="BK281">
        <v>0</v>
      </c>
    </row>
    <row r="282" spans="1:63">
      <c r="A282" s="395">
        <v>43374</v>
      </c>
      <c r="B282">
        <v>69883.377200000003</v>
      </c>
      <c r="C282">
        <v>47362.775600000001</v>
      </c>
      <c r="D282">
        <v>143.12458721428601</v>
      </c>
      <c r="E282">
        <v>123.058000969585</v>
      </c>
      <c r="F282">
        <v>76.419411987314106</v>
      </c>
      <c r="G282">
        <v>78.403735808758697</v>
      </c>
      <c r="H282">
        <v>242.61410839025399</v>
      </c>
      <c r="I282">
        <v>211.427087694492</v>
      </c>
      <c r="J282">
        <v>197.37912216566599</v>
      </c>
      <c r="K282">
        <v>52.380950927734403</v>
      </c>
      <c r="L282">
        <v>64.612678527832003</v>
      </c>
      <c r="M282">
        <v>1058.2712692917</v>
      </c>
      <c r="N282">
        <v>117.6487577469</v>
      </c>
      <c r="O282">
        <v>9.8658879900000702</v>
      </c>
      <c r="P282">
        <v>677.08658625569603</v>
      </c>
      <c r="Q282">
        <v>253.67003729910101</v>
      </c>
      <c r="R282">
        <v>55.2631578947368</v>
      </c>
      <c r="S282">
        <v>34.210526315789501</v>
      </c>
      <c r="T282">
        <v>50</v>
      </c>
      <c r="U282">
        <v>58.823529411764703</v>
      </c>
      <c r="V282">
        <v>55.5555555555556</v>
      </c>
      <c r="W282">
        <v>63.8888888888889</v>
      </c>
      <c r="X282">
        <v>55.882352941176499</v>
      </c>
      <c r="Y282">
        <v>47.368421052631597</v>
      </c>
      <c r="Z282">
        <v>44.117647058823501</v>
      </c>
      <c r="AA282">
        <v>48.076923076923102</v>
      </c>
      <c r="AB282">
        <v>36.538461538461497</v>
      </c>
      <c r="AC282">
        <v>40.384615384615401</v>
      </c>
      <c r="AD282">
        <v>72.5</v>
      </c>
      <c r="AE282">
        <v>57.5</v>
      </c>
      <c r="AF282">
        <v>67.5</v>
      </c>
      <c r="AG282">
        <v>47.9166666666667</v>
      </c>
      <c r="AH282">
        <v>44.230769230769198</v>
      </c>
      <c r="AI282">
        <v>50</v>
      </c>
      <c r="AJ282">
        <v>137.47243954294299</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0</v>
      </c>
      <c r="BD282">
        <v>0</v>
      </c>
      <c r="BE282">
        <v>0</v>
      </c>
      <c r="BF282">
        <v>0</v>
      </c>
      <c r="BG282">
        <v>0</v>
      </c>
      <c r="BH282">
        <v>0</v>
      </c>
      <c r="BI282">
        <v>0</v>
      </c>
      <c r="BJ282">
        <v>0</v>
      </c>
      <c r="BK282">
        <v>0</v>
      </c>
    </row>
    <row r="283" spans="1:63">
      <c r="A283" s="395">
        <v>43739</v>
      </c>
      <c r="B283">
        <v>79216.2068</v>
      </c>
      <c r="C283">
        <v>51656.003599999996</v>
      </c>
      <c r="D283">
        <v>152.56417294400001</v>
      </c>
      <c r="E283">
        <v>117.833409104743</v>
      </c>
      <c r="F283">
        <v>81.459549429167595</v>
      </c>
      <c r="G283">
        <v>75.075000439646402</v>
      </c>
      <c r="H283">
        <v>243.18766298930001</v>
      </c>
      <c r="I283">
        <v>213.28532264607699</v>
      </c>
      <c r="J283">
        <v>201.66823686778201</v>
      </c>
      <c r="K283">
        <v>47.0031547546387</v>
      </c>
      <c r="L283">
        <v>57.400722503662102</v>
      </c>
      <c r="M283">
        <v>1062.9829826142</v>
      </c>
      <c r="N283">
        <v>107.72223894508301</v>
      </c>
      <c r="O283">
        <v>16.0102893090049</v>
      </c>
      <c r="P283">
        <v>676.66152041500504</v>
      </c>
      <c r="Q283">
        <v>262.58893394510898</v>
      </c>
      <c r="R283">
        <v>50</v>
      </c>
      <c r="S283">
        <v>38.235294117647101</v>
      </c>
      <c r="T283">
        <v>47.058823529411796</v>
      </c>
      <c r="U283">
        <v>56.6666666666667</v>
      </c>
      <c r="V283">
        <v>56.6666666666667</v>
      </c>
      <c r="W283">
        <v>66.6666666666667</v>
      </c>
      <c r="X283">
        <v>53.3333333333333</v>
      </c>
      <c r="Y283">
        <v>47.058823529411796</v>
      </c>
      <c r="Z283">
        <v>40</v>
      </c>
      <c r="AA283">
        <v>40.740740740740698</v>
      </c>
      <c r="AB283">
        <v>37.5</v>
      </c>
      <c r="AC283">
        <v>41.071428571428598</v>
      </c>
      <c r="AD283">
        <v>59.090909090909101</v>
      </c>
      <c r="AE283">
        <v>50</v>
      </c>
      <c r="AF283">
        <v>58.695652173912997</v>
      </c>
      <c r="AG283">
        <v>37.5</v>
      </c>
      <c r="AH283">
        <v>37.5</v>
      </c>
      <c r="AI283">
        <v>37.5</v>
      </c>
      <c r="AJ283">
        <v>141.445182265158</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0</v>
      </c>
      <c r="BD283">
        <v>0</v>
      </c>
      <c r="BE283">
        <v>0</v>
      </c>
      <c r="BF283">
        <v>0</v>
      </c>
      <c r="BG283">
        <v>0</v>
      </c>
      <c r="BH283">
        <v>0</v>
      </c>
      <c r="BI283">
        <v>0</v>
      </c>
      <c r="BJ283">
        <v>0</v>
      </c>
      <c r="BK283">
        <v>0</v>
      </c>
    </row>
    <row r="284" spans="1:63">
      <c r="A284" s="395">
        <v>44105</v>
      </c>
      <c r="B284">
        <v>75202.386799999993</v>
      </c>
      <c r="C284">
        <v>53233.643600000003</v>
      </c>
      <c r="D284">
        <v>170.66119690612101</v>
      </c>
      <c r="E284">
        <v>112.25511594871701</v>
      </c>
      <c r="F284">
        <v>91.122207375108403</v>
      </c>
      <c r="G284">
        <v>71.520911965732594</v>
      </c>
      <c r="H284">
        <v>233.69033118836799</v>
      </c>
      <c r="I284">
        <v>215.74409870124899</v>
      </c>
      <c r="J284">
        <v>198.30319545663801</v>
      </c>
      <c r="K284">
        <v>50.162866449511398</v>
      </c>
      <c r="L284">
        <v>68.485915492957702</v>
      </c>
      <c r="M284">
        <v>1052.8016609696799</v>
      </c>
      <c r="N284">
        <v>97.840227667471396</v>
      </c>
      <c r="O284">
        <v>14.6334036101994</v>
      </c>
      <c r="P284">
        <v>715.51730040047096</v>
      </c>
      <c r="Q284">
        <v>224.810729291543</v>
      </c>
      <c r="R284">
        <v>50</v>
      </c>
      <c r="S284">
        <v>55.5555555555556</v>
      </c>
      <c r="T284">
        <v>47.2222222222222</v>
      </c>
      <c r="U284">
        <v>59.375</v>
      </c>
      <c r="V284">
        <v>65.625</v>
      </c>
      <c r="W284">
        <v>55.882352941176499</v>
      </c>
      <c r="X284">
        <v>52.941176470588204</v>
      </c>
      <c r="Y284">
        <v>57.894736842105303</v>
      </c>
      <c r="Z284">
        <v>50</v>
      </c>
      <c r="AA284">
        <v>43.75</v>
      </c>
      <c r="AB284">
        <v>38</v>
      </c>
      <c r="AC284">
        <v>44</v>
      </c>
      <c r="AD284">
        <v>62.5</v>
      </c>
      <c r="AE284">
        <v>59.523809523809497</v>
      </c>
      <c r="AF284">
        <v>61.904761904761898</v>
      </c>
      <c r="AG284">
        <v>36.363636363636402</v>
      </c>
      <c r="AH284">
        <v>34</v>
      </c>
      <c r="AI284">
        <v>35.714285714285701</v>
      </c>
      <c r="AJ284">
        <v>149.53046147127299</v>
      </c>
      <c r="AK284">
        <v>53.649635036496399</v>
      </c>
      <c r="AL284">
        <v>44.7183098591549</v>
      </c>
      <c r="AM284">
        <v>54.642857142857103</v>
      </c>
      <c r="AN284">
        <v>70.895522388059703</v>
      </c>
      <c r="AO284">
        <v>61.313868613138702</v>
      </c>
      <c r="AP284">
        <v>66.6666666666667</v>
      </c>
      <c r="AQ284">
        <v>50.806451612903203</v>
      </c>
      <c r="AR284">
        <v>48.201438848920901</v>
      </c>
      <c r="AS284">
        <v>50.793650793650798</v>
      </c>
      <c r="AT284">
        <v>55.223880597014897</v>
      </c>
      <c r="AU284">
        <v>46.969696969696997</v>
      </c>
      <c r="AV284">
        <v>52.272727272727302</v>
      </c>
      <c r="AW284">
        <v>76.515151515151501</v>
      </c>
      <c r="AX284">
        <v>68.253968253968296</v>
      </c>
      <c r="AY284">
        <v>71.428571428571402</v>
      </c>
      <c r="AZ284">
        <v>53.3333333333333</v>
      </c>
      <c r="BA284">
        <v>51.470588235294102</v>
      </c>
      <c r="BB284">
        <v>51.6666666666667</v>
      </c>
      <c r="BC284">
        <v>54.0983606557377</v>
      </c>
      <c r="BD284">
        <v>38.8888888888889</v>
      </c>
      <c r="BE284">
        <v>46.825396825396801</v>
      </c>
      <c r="BF284">
        <v>81.967213114754102</v>
      </c>
      <c r="BG284">
        <v>65.8333333333333</v>
      </c>
      <c r="BH284">
        <v>73.275862068965495</v>
      </c>
      <c r="BI284">
        <v>52.5</v>
      </c>
      <c r="BJ284">
        <v>52.5</v>
      </c>
      <c r="BK284">
        <v>45.454545454545503</v>
      </c>
    </row>
    <row r="285" spans="1:63">
      <c r="A285" s="395">
        <v>44470</v>
      </c>
      <c r="B285">
        <v>74411.074399999998</v>
      </c>
      <c r="C285">
        <v>57206.073600000003</v>
      </c>
      <c r="D285">
        <v>187.288260263041</v>
      </c>
      <c r="E285">
        <v>127.412274115789</v>
      </c>
      <c r="F285">
        <v>100</v>
      </c>
      <c r="G285">
        <v>81.177966486197306</v>
      </c>
      <c r="H285">
        <v>229.50345036044001</v>
      </c>
      <c r="I285">
        <v>216.02140433854601</v>
      </c>
      <c r="J285">
        <v>184.83540863520301</v>
      </c>
      <c r="K285">
        <v>42.518248175182499</v>
      </c>
      <c r="L285">
        <v>50.968992248062001</v>
      </c>
      <c r="M285">
        <v>1083.8461811721199</v>
      </c>
      <c r="N285">
        <v>115.78385526999899</v>
      </c>
      <c r="O285">
        <v>13.680953264799999</v>
      </c>
      <c r="P285">
        <v>686.61011230021404</v>
      </c>
      <c r="Q285">
        <v>267.771260337108</v>
      </c>
      <c r="R285">
        <v>55</v>
      </c>
      <c r="S285">
        <v>40</v>
      </c>
      <c r="T285">
        <v>39.473684210526301</v>
      </c>
      <c r="U285">
        <v>57.5</v>
      </c>
      <c r="V285">
        <v>37.5</v>
      </c>
      <c r="W285">
        <v>45</v>
      </c>
      <c r="X285">
        <v>61.1111111111111</v>
      </c>
      <c r="Y285">
        <v>55.2631578947368</v>
      </c>
      <c r="Z285">
        <v>50</v>
      </c>
      <c r="AA285">
        <v>47.368421052631597</v>
      </c>
      <c r="AB285">
        <v>31.818181818181799</v>
      </c>
      <c r="AC285">
        <v>38.636363636363598</v>
      </c>
      <c r="AD285">
        <v>52.7777777777778</v>
      </c>
      <c r="AE285">
        <v>45</v>
      </c>
      <c r="AF285">
        <v>50</v>
      </c>
      <c r="AG285">
        <v>47.058823529411796</v>
      </c>
      <c r="AH285">
        <v>40</v>
      </c>
      <c r="AI285">
        <v>41.6666666666667</v>
      </c>
      <c r="AJ285">
        <v>162.263195718068</v>
      </c>
      <c r="AK285">
        <v>55.851063829787201</v>
      </c>
      <c r="AL285">
        <v>38.829787234042499</v>
      </c>
      <c r="AM285">
        <v>48.421052631579002</v>
      </c>
      <c r="AN285">
        <v>68.6813186813187</v>
      </c>
      <c r="AO285">
        <v>48.8888888888889</v>
      </c>
      <c r="AP285">
        <v>53.260869565217398</v>
      </c>
      <c r="AQ285">
        <v>52.7777777777778</v>
      </c>
      <c r="AR285">
        <v>51.063829787233999</v>
      </c>
      <c r="AS285">
        <v>51.744186046511601</v>
      </c>
      <c r="AT285">
        <v>55.681818181818201</v>
      </c>
      <c r="AU285">
        <v>48</v>
      </c>
      <c r="AV285">
        <v>52</v>
      </c>
      <c r="AW285">
        <v>56.25</v>
      </c>
      <c r="AX285">
        <v>54.4444444444444</v>
      </c>
      <c r="AY285">
        <v>52.272727272727302</v>
      </c>
      <c r="AZ285">
        <v>52.941176470588204</v>
      </c>
      <c r="BA285">
        <v>61.4583333333333</v>
      </c>
      <c r="BB285">
        <v>57.692307692307701</v>
      </c>
      <c r="BC285">
        <v>54.8611111111111</v>
      </c>
      <c r="BD285">
        <v>37.837837837837803</v>
      </c>
      <c r="BE285">
        <v>44.594594594594597</v>
      </c>
      <c r="BF285">
        <v>55.5555555555556</v>
      </c>
      <c r="BG285">
        <v>48.461538461538503</v>
      </c>
      <c r="BH285">
        <v>52.34375</v>
      </c>
      <c r="BI285">
        <v>46.774193548387103</v>
      </c>
      <c r="BJ285">
        <v>47.183098591549303</v>
      </c>
      <c r="BK285">
        <v>46.825396825396801</v>
      </c>
    </row>
    <row r="286" spans="1:63">
      <c r="A286" s="395">
        <v>44835</v>
      </c>
      <c r="B286">
        <v>92157.374800000005</v>
      </c>
      <c r="C286">
        <v>62365.591999999997</v>
      </c>
      <c r="D286">
        <v>175.93601969909801</v>
      </c>
      <c r="E286">
        <v>125.427050277435</v>
      </c>
      <c r="F286">
        <v>93.938626720116304</v>
      </c>
      <c r="G286">
        <v>79.913124183241393</v>
      </c>
      <c r="H286">
        <v>219.049264768732</v>
      </c>
      <c r="I286">
        <v>198.80011760655</v>
      </c>
      <c r="J286">
        <v>203.73488410389001</v>
      </c>
      <c r="K286">
        <v>35.739436619718298</v>
      </c>
      <c r="L286">
        <v>43.494423791821603</v>
      </c>
      <c r="M286">
        <v>1154.2310409890399</v>
      </c>
      <c r="N286">
        <v>120.022881351252</v>
      </c>
      <c r="O286">
        <v>19.591754976975</v>
      </c>
      <c r="P286">
        <v>673.56787374353905</v>
      </c>
      <c r="Q286">
        <v>341.04853091727199</v>
      </c>
      <c r="R286">
        <v>50</v>
      </c>
      <c r="S286">
        <v>37.5</v>
      </c>
      <c r="T286">
        <v>40</v>
      </c>
      <c r="U286">
        <v>47.368421052631597</v>
      </c>
      <c r="V286">
        <v>40</v>
      </c>
      <c r="W286">
        <v>42.5</v>
      </c>
      <c r="X286">
        <v>47.2222222222222</v>
      </c>
      <c r="Y286">
        <v>42.5</v>
      </c>
      <c r="Z286">
        <v>41.176470588235297</v>
      </c>
      <c r="AA286">
        <v>30</v>
      </c>
      <c r="AB286">
        <v>21.428571428571399</v>
      </c>
      <c r="AC286">
        <v>28.571428571428601</v>
      </c>
      <c r="AD286">
        <v>44.117647058823501</v>
      </c>
      <c r="AE286">
        <v>36.1111111111111</v>
      </c>
      <c r="AF286">
        <v>47.058823529411796</v>
      </c>
      <c r="AG286">
        <v>44.7368421052632</v>
      </c>
      <c r="AH286">
        <v>42.857142857142897</v>
      </c>
      <c r="AI286">
        <v>39.473684210526301</v>
      </c>
      <c r="AJ286">
        <v>160.42140897700901</v>
      </c>
      <c r="AK286">
        <v>57.070707070707101</v>
      </c>
      <c r="AL286">
        <v>36.4077669902913</v>
      </c>
      <c r="AM286">
        <v>50.495049504950501</v>
      </c>
      <c r="AN286">
        <v>65.425531914893597</v>
      </c>
      <c r="AO286">
        <v>45.2631578947368</v>
      </c>
      <c r="AP286">
        <v>57.8125</v>
      </c>
      <c r="AQ286">
        <v>53.571428571428598</v>
      </c>
      <c r="AR286">
        <v>50</v>
      </c>
      <c r="AS286">
        <v>48.850574712643699</v>
      </c>
      <c r="AT286">
        <v>51.5625</v>
      </c>
      <c r="AU286">
        <v>33.823529411764703</v>
      </c>
      <c r="AV286">
        <v>46.969696969696997</v>
      </c>
      <c r="AW286">
        <v>60.714285714285701</v>
      </c>
      <c r="AX286">
        <v>41.6666666666667</v>
      </c>
      <c r="AY286">
        <v>56.8965517241379</v>
      </c>
      <c r="AZ286">
        <v>36.363636363636402</v>
      </c>
      <c r="BA286">
        <v>50</v>
      </c>
      <c r="BB286">
        <v>48.275862068965502</v>
      </c>
      <c r="BC286">
        <v>55.147058823529399</v>
      </c>
      <c r="BD286">
        <v>43.430656934306597</v>
      </c>
      <c r="BE286">
        <v>48.540145985401502</v>
      </c>
      <c r="BF286">
        <v>64.393939393939405</v>
      </c>
      <c r="BG286">
        <v>48.872180451127797</v>
      </c>
      <c r="BH286">
        <v>56.390977443609003</v>
      </c>
      <c r="BI286">
        <v>42.682926829268297</v>
      </c>
      <c r="BJ286">
        <v>40.808823529411796</v>
      </c>
      <c r="BK286">
        <v>42.8</v>
      </c>
    </row>
    <row r="287" spans="1:63">
      <c r="A287" s="395">
        <v>45200</v>
      </c>
      <c r="B287">
        <v>102734.9028</v>
      </c>
      <c r="C287">
        <v>65731.415599999993</v>
      </c>
      <c r="D287">
        <v>160.13212424551699</v>
      </c>
      <c r="E287">
        <v>103.31051447337801</v>
      </c>
      <c r="F287">
        <v>85.500353316655506</v>
      </c>
      <c r="G287">
        <v>65.822053171817899</v>
      </c>
      <c r="H287">
        <v>248.77122652850301</v>
      </c>
      <c r="I287">
        <v>234.021482779525</v>
      </c>
      <c r="J287">
        <v>239.091761563859</v>
      </c>
      <c r="K287">
        <v>38.697318007662801</v>
      </c>
      <c r="L287">
        <v>49.800796812748999</v>
      </c>
      <c r="M287">
        <v>1307.16732949371</v>
      </c>
      <c r="N287">
        <v>96.682928236747799</v>
      </c>
      <c r="O287">
        <v>13.557927481770699</v>
      </c>
      <c r="P287">
        <v>862.13269794954101</v>
      </c>
      <c r="Q287">
        <v>334.79377582565502</v>
      </c>
      <c r="R287">
        <v>50</v>
      </c>
      <c r="S287">
        <v>34.615384615384599</v>
      </c>
      <c r="T287">
        <v>42.307692307692299</v>
      </c>
      <c r="U287">
        <v>53.846153846153797</v>
      </c>
      <c r="V287">
        <v>38.461538461538503</v>
      </c>
      <c r="W287">
        <v>42.307692307692299</v>
      </c>
      <c r="X287">
        <v>50</v>
      </c>
      <c r="Y287">
        <v>50</v>
      </c>
      <c r="Z287">
        <v>45</v>
      </c>
      <c r="AA287">
        <v>50</v>
      </c>
      <c r="AB287">
        <v>41.176470588235297</v>
      </c>
      <c r="AC287">
        <v>44.117647058823501</v>
      </c>
      <c r="AD287">
        <v>53.571428571428598</v>
      </c>
      <c r="AE287">
        <v>50</v>
      </c>
      <c r="AF287">
        <v>53.3333333333333</v>
      </c>
      <c r="AG287">
        <v>55.882352941176499</v>
      </c>
      <c r="AH287">
        <v>55.882352941176499</v>
      </c>
      <c r="AI287">
        <v>62.5</v>
      </c>
      <c r="AJ287">
        <v>144.032794624784</v>
      </c>
      <c r="AK287">
        <v>61.931818181818201</v>
      </c>
      <c r="AL287">
        <v>55.428571428571402</v>
      </c>
      <c r="AM287">
        <v>54.885057471264403</v>
      </c>
      <c r="AN287">
        <v>71.022727272727295</v>
      </c>
      <c r="AO287">
        <v>66.569767441860506</v>
      </c>
      <c r="AP287">
        <v>68.713450292397695</v>
      </c>
      <c r="AQ287">
        <v>61.842105263157897</v>
      </c>
      <c r="AR287">
        <v>53.672316384180803</v>
      </c>
      <c r="AS287">
        <v>50.588235294117602</v>
      </c>
      <c r="AT287">
        <v>52.2222222222222</v>
      </c>
      <c r="AU287">
        <v>41.176470588235297</v>
      </c>
      <c r="AV287">
        <v>47</v>
      </c>
      <c r="AW287">
        <v>64.285714285714306</v>
      </c>
      <c r="AX287">
        <v>47.826086956521699</v>
      </c>
      <c r="AY287">
        <v>53.3333333333333</v>
      </c>
      <c r="AZ287">
        <v>50</v>
      </c>
      <c r="BA287">
        <v>47</v>
      </c>
      <c r="BB287">
        <v>47.619047619047599</v>
      </c>
      <c r="BC287">
        <v>52.586206896551701</v>
      </c>
      <c r="BD287">
        <v>40.163934426229503</v>
      </c>
      <c r="BE287">
        <v>45.867768595041298</v>
      </c>
      <c r="BF287">
        <v>75.700934579439206</v>
      </c>
      <c r="BG287">
        <v>50.884955752212399</v>
      </c>
      <c r="BH287">
        <v>58.928571428571402</v>
      </c>
      <c r="BI287">
        <v>44.7368421052632</v>
      </c>
      <c r="BJ287">
        <v>44.491525423728802</v>
      </c>
      <c r="BK287">
        <v>48.1132075471698</v>
      </c>
    </row>
    <row r="288" spans="1:63">
      <c r="A288" s="395">
        <v>45566</v>
      </c>
      <c r="B288">
        <v>99772.066000000006</v>
      </c>
      <c r="C288">
        <v>69056.337199999994</v>
      </c>
      <c r="D288">
        <v>166.50747310006</v>
      </c>
      <c r="E288">
        <v>100.16901584543101</v>
      </c>
      <c r="F288">
        <v>88.904383470808696</v>
      </c>
      <c r="G288">
        <v>63.820515469852502</v>
      </c>
      <c r="H288">
        <v>289.73012961799799</v>
      </c>
      <c r="I288">
        <v>266.24654227728399</v>
      </c>
      <c r="J288">
        <v>257.40612757988703</v>
      </c>
      <c r="K288">
        <v>51.7374517374517</v>
      </c>
      <c r="L288">
        <v>60.317460317460302</v>
      </c>
      <c r="M288">
        <v>1444.81991846438</v>
      </c>
      <c r="N288">
        <v>125.2302522008</v>
      </c>
      <c r="O288">
        <v>17.3889732463999</v>
      </c>
      <c r="P288">
        <v>905.01160393308498</v>
      </c>
      <c r="Q288">
        <v>397.18908908409901</v>
      </c>
      <c r="R288">
        <v>57.5</v>
      </c>
      <c r="S288">
        <v>47.5</v>
      </c>
      <c r="T288">
        <v>52.5</v>
      </c>
      <c r="U288">
        <v>70</v>
      </c>
      <c r="V288">
        <v>57.5</v>
      </c>
      <c r="W288">
        <v>57.5</v>
      </c>
      <c r="X288">
        <v>45</v>
      </c>
      <c r="Y288">
        <v>57.5</v>
      </c>
      <c r="Z288">
        <v>52.941176470588204</v>
      </c>
      <c r="AA288">
        <v>47.2222222222222</v>
      </c>
      <c r="AB288">
        <v>42.105263157894697</v>
      </c>
      <c r="AC288">
        <v>39.473684210526301</v>
      </c>
      <c r="AD288">
        <v>64.705882352941202</v>
      </c>
      <c r="AE288">
        <v>50</v>
      </c>
      <c r="AF288">
        <v>50</v>
      </c>
      <c r="AG288">
        <v>41.176470588235297</v>
      </c>
      <c r="AH288">
        <v>41.6666666666667</v>
      </c>
      <c r="AI288">
        <v>30.5555555555556</v>
      </c>
      <c r="AJ288">
        <v>146.773922475966</v>
      </c>
      <c r="AK288">
        <v>70.183486238532097</v>
      </c>
      <c r="AL288">
        <v>57.339449541284402</v>
      </c>
      <c r="AM288">
        <v>65.596330275229306</v>
      </c>
      <c r="AN288">
        <v>78.440366972477094</v>
      </c>
      <c r="AO288">
        <v>77.522935779816507</v>
      </c>
      <c r="AP288">
        <v>78.899082568807302</v>
      </c>
      <c r="AQ288">
        <v>55</v>
      </c>
      <c r="AR288">
        <v>51.869158878504699</v>
      </c>
      <c r="AS288">
        <v>48.529411764705898</v>
      </c>
      <c r="AT288">
        <v>65.686274509803894</v>
      </c>
      <c r="AU288">
        <v>52.941176470588204</v>
      </c>
      <c r="AV288">
        <v>54.901960784313701</v>
      </c>
      <c r="AW288">
        <v>64.285714285714306</v>
      </c>
      <c r="AX288">
        <v>61.4583333333333</v>
      </c>
      <c r="AY288">
        <v>59.183673469387799</v>
      </c>
      <c r="AZ288">
        <v>43.3333333333333</v>
      </c>
      <c r="BA288">
        <v>44.7916666666667</v>
      </c>
      <c r="BB288">
        <v>52.325581395348799</v>
      </c>
      <c r="BC288">
        <v>57.207207207207198</v>
      </c>
      <c r="BD288">
        <v>48.198198198198199</v>
      </c>
      <c r="BE288">
        <v>48.214285714285701</v>
      </c>
      <c r="BF288">
        <v>69.724770642201804</v>
      </c>
      <c r="BG288">
        <v>53.211009174311897</v>
      </c>
      <c r="BH288">
        <v>61.4678899082569</v>
      </c>
      <c r="BI288">
        <v>52.857142857142897</v>
      </c>
      <c r="BJ288">
        <v>51.351351351351298</v>
      </c>
      <c r="BK288">
        <v>48.8888888888889</v>
      </c>
    </row>
    <row r="289" spans="1:63">
      <c r="A289" s="395">
        <v>45931</v>
      </c>
      <c r="B289">
        <v>106685.7408</v>
      </c>
      <c r="C289">
        <v>73902.497600000002</v>
      </c>
      <c r="D289">
        <v>176.298053007394</v>
      </c>
      <c r="E289">
        <v>80.501012423980299</v>
      </c>
      <c r="F289">
        <v>94.1319294438361</v>
      </c>
      <c r="G289">
        <v>51.289473749758997</v>
      </c>
      <c r="H289">
        <v>342.63265460707402</v>
      </c>
      <c r="I289">
        <v>300.58939239788901</v>
      </c>
      <c r="J289">
        <v>292.99349658025199</v>
      </c>
      <c r="K289">
        <v>55.892255892255903</v>
      </c>
      <c r="L289">
        <v>60.954063604240297</v>
      </c>
      <c r="M289">
        <v>1651.23417152672</v>
      </c>
      <c r="N289">
        <v>141.02874130109899</v>
      </c>
      <c r="O289">
        <v>21.987227471400001</v>
      </c>
      <c r="P289">
        <v>1027.4185110973201</v>
      </c>
      <c r="Q289">
        <v>460.79969165690198</v>
      </c>
      <c r="R289">
        <v>52.5</v>
      </c>
      <c r="S289">
        <v>50</v>
      </c>
      <c r="T289">
        <v>52.380952380952401</v>
      </c>
      <c r="U289">
        <v>55</v>
      </c>
      <c r="V289">
        <v>47.619047619047599</v>
      </c>
      <c r="W289">
        <v>54.761904761904802</v>
      </c>
      <c r="X289">
        <v>57.5</v>
      </c>
      <c r="Y289">
        <v>59.523809523809497</v>
      </c>
      <c r="Z289">
        <v>47.2222222222222</v>
      </c>
      <c r="AA289">
        <v>53.846153846153797</v>
      </c>
      <c r="AB289">
        <v>62.5</v>
      </c>
      <c r="AC289">
        <v>53.846153846153797</v>
      </c>
      <c r="AD289">
        <v>54.1666666666667</v>
      </c>
      <c r="AE289">
        <v>60</v>
      </c>
      <c r="AF289">
        <v>63.636363636363598</v>
      </c>
      <c r="AG289">
        <v>54.545454545454497</v>
      </c>
      <c r="AH289">
        <v>46.428571428571402</v>
      </c>
      <c r="AI289">
        <v>50</v>
      </c>
      <c r="AJ289">
        <v>134.56870626634199</v>
      </c>
      <c r="AK289">
        <v>83.070866141732296</v>
      </c>
      <c r="AL289">
        <v>70.8</v>
      </c>
      <c r="AM289">
        <v>75.247524752475201</v>
      </c>
      <c r="AN289">
        <v>65.040650406504099</v>
      </c>
      <c r="AO289">
        <v>61.157024793388402</v>
      </c>
      <c r="AP289">
        <v>64.7959183673469</v>
      </c>
      <c r="AQ289">
        <v>71.428571428571402</v>
      </c>
      <c r="AR289">
        <v>67.857142857142904</v>
      </c>
      <c r="AS289">
        <v>67.622950819672099</v>
      </c>
      <c r="AT289">
        <v>70.930232558139494</v>
      </c>
      <c r="AU289">
        <v>63.3333333333333</v>
      </c>
      <c r="AV289">
        <v>60.227272727272698</v>
      </c>
      <c r="AW289">
        <v>69.047619047619094</v>
      </c>
      <c r="AX289">
        <v>56.976744186046503</v>
      </c>
      <c r="AY289">
        <v>61.904761904761898</v>
      </c>
      <c r="AZ289">
        <v>62.5</v>
      </c>
      <c r="BA289">
        <v>56.976744186046503</v>
      </c>
      <c r="BB289">
        <v>56.756756756756801</v>
      </c>
      <c r="BC289">
        <v>64.406779661016998</v>
      </c>
      <c r="BD289">
        <v>50</v>
      </c>
      <c r="BE289">
        <v>56.837606837606799</v>
      </c>
      <c r="BF289">
        <v>76.754385964912302</v>
      </c>
      <c r="BG289">
        <v>56.194690265486699</v>
      </c>
      <c r="BH289">
        <v>62.389380530973398</v>
      </c>
      <c r="BI289">
        <v>62.903225806451601</v>
      </c>
      <c r="BJ289">
        <v>58.547008547008602</v>
      </c>
      <c r="BK289">
        <v>57.4324324324324</v>
      </c>
    </row>
    <row r="290" spans="1:63">
      <c r="A290" s="395">
        <v>36770</v>
      </c>
      <c r="B290">
        <v>0</v>
      </c>
      <c r="C290">
        <v>0</v>
      </c>
      <c r="D290">
        <v>57.727737640584998</v>
      </c>
      <c r="E290">
        <v>36.039094644810099</v>
      </c>
      <c r="F290">
        <v>30.822934421788201</v>
      </c>
      <c r="G290">
        <v>22.9615273534056</v>
      </c>
      <c r="H290">
        <v>47.782139308698198</v>
      </c>
      <c r="I290">
        <v>53.833143784354903</v>
      </c>
      <c r="J290">
        <v>0</v>
      </c>
      <c r="K290">
        <v>0</v>
      </c>
      <c r="L290">
        <v>0</v>
      </c>
      <c r="M290">
        <v>0</v>
      </c>
      <c r="N290">
        <v>0</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0</v>
      </c>
      <c r="AN290">
        <v>0</v>
      </c>
      <c r="AO290">
        <v>0</v>
      </c>
      <c r="AP290">
        <v>0</v>
      </c>
      <c r="AQ290">
        <v>0</v>
      </c>
      <c r="AR290">
        <v>0</v>
      </c>
      <c r="AS290">
        <v>0</v>
      </c>
      <c r="AT290">
        <v>0</v>
      </c>
      <c r="AU290">
        <v>0</v>
      </c>
      <c r="AV290">
        <v>0</v>
      </c>
      <c r="AW290">
        <v>0</v>
      </c>
      <c r="AX290">
        <v>0</v>
      </c>
      <c r="AY290">
        <v>0</v>
      </c>
      <c r="AZ290">
        <v>0</v>
      </c>
      <c r="BA290">
        <v>0</v>
      </c>
      <c r="BB290">
        <v>0</v>
      </c>
      <c r="BC290">
        <v>0</v>
      </c>
      <c r="BD290">
        <v>0</v>
      </c>
      <c r="BE290">
        <v>0</v>
      </c>
      <c r="BF290">
        <v>0</v>
      </c>
      <c r="BG290">
        <v>0</v>
      </c>
      <c r="BH290">
        <v>0</v>
      </c>
      <c r="BI290">
        <v>0</v>
      </c>
      <c r="BJ290">
        <v>0</v>
      </c>
      <c r="BK290">
        <v>0</v>
      </c>
    </row>
    <row r="291" spans="1:63">
      <c r="A291" s="395">
        <v>37135</v>
      </c>
      <c r="B291">
        <v>4338.5518107641701</v>
      </c>
      <c r="C291">
        <v>3187.9071438858</v>
      </c>
      <c r="D291">
        <v>71.008502697544301</v>
      </c>
      <c r="E291">
        <v>37.9738254336879</v>
      </c>
      <c r="F291">
        <v>37.9140169265361</v>
      </c>
      <c r="G291">
        <v>24.194199105238599</v>
      </c>
      <c r="H291">
        <v>56.854373010451297</v>
      </c>
      <c r="I291">
        <v>65.118538634209798</v>
      </c>
      <c r="J291">
        <v>0</v>
      </c>
      <c r="K291">
        <v>0</v>
      </c>
      <c r="L291">
        <v>0</v>
      </c>
      <c r="M291">
        <v>0</v>
      </c>
      <c r="N291">
        <v>0</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0</v>
      </c>
      <c r="AN291">
        <v>0</v>
      </c>
      <c r="AO291">
        <v>0</v>
      </c>
      <c r="AP291">
        <v>0</v>
      </c>
      <c r="AQ291">
        <v>0</v>
      </c>
      <c r="AR291">
        <v>0</v>
      </c>
      <c r="AS291">
        <v>0</v>
      </c>
      <c r="AT291">
        <v>0</v>
      </c>
      <c r="AU291">
        <v>0</v>
      </c>
      <c r="AV291">
        <v>0</v>
      </c>
      <c r="AW291">
        <v>0</v>
      </c>
      <c r="AX291">
        <v>0</v>
      </c>
      <c r="AY291">
        <v>0</v>
      </c>
      <c r="AZ291">
        <v>0</v>
      </c>
      <c r="BA291">
        <v>0</v>
      </c>
      <c r="BB291">
        <v>0</v>
      </c>
      <c r="BC291">
        <v>0</v>
      </c>
      <c r="BD291">
        <v>0</v>
      </c>
      <c r="BE291">
        <v>0</v>
      </c>
      <c r="BF291">
        <v>0</v>
      </c>
      <c r="BG291">
        <v>0</v>
      </c>
      <c r="BH291">
        <v>0</v>
      </c>
      <c r="BI291">
        <v>0</v>
      </c>
      <c r="BJ291">
        <v>0</v>
      </c>
      <c r="BK291">
        <v>0</v>
      </c>
    </row>
    <row r="292" spans="1:63">
      <c r="A292" s="395">
        <v>37500</v>
      </c>
      <c r="B292">
        <v>4492.40805662818</v>
      </c>
      <c r="C292">
        <v>3799.90671551491</v>
      </c>
      <c r="D292">
        <v>72.562836355788306</v>
      </c>
      <c r="E292">
        <v>46.213094645306697</v>
      </c>
      <c r="F292">
        <v>38.743932083023203</v>
      </c>
      <c r="G292">
        <v>29.4436707481646</v>
      </c>
      <c r="H292">
        <v>67.672356794350804</v>
      </c>
      <c r="I292">
        <v>66.817826288989494</v>
      </c>
      <c r="J292">
        <v>0</v>
      </c>
      <c r="K292">
        <v>57.624633431085002</v>
      </c>
      <c r="L292">
        <v>0</v>
      </c>
      <c r="M292">
        <v>0</v>
      </c>
      <c r="N292">
        <v>0</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0</v>
      </c>
      <c r="AW292">
        <v>0</v>
      </c>
      <c r="AX292">
        <v>0</v>
      </c>
      <c r="AY292">
        <v>0</v>
      </c>
      <c r="AZ292">
        <v>0</v>
      </c>
      <c r="BA292">
        <v>0</v>
      </c>
      <c r="BB292">
        <v>0</v>
      </c>
      <c r="BC292">
        <v>0</v>
      </c>
      <c r="BD292">
        <v>0</v>
      </c>
      <c r="BE292">
        <v>0</v>
      </c>
      <c r="BF292">
        <v>0</v>
      </c>
      <c r="BG292">
        <v>0</v>
      </c>
      <c r="BH292">
        <v>0</v>
      </c>
      <c r="BI292">
        <v>0</v>
      </c>
      <c r="BJ292">
        <v>0</v>
      </c>
      <c r="BK292">
        <v>0</v>
      </c>
    </row>
    <row r="293" spans="1:63">
      <c r="A293" s="395">
        <v>37865</v>
      </c>
      <c r="B293">
        <v>5486.6061396066498</v>
      </c>
      <c r="C293">
        <v>4433.3959708688299</v>
      </c>
      <c r="D293">
        <v>75.258103125670104</v>
      </c>
      <c r="E293">
        <v>49.048908145568198</v>
      </c>
      <c r="F293">
        <v>40.183032839310002</v>
      </c>
      <c r="G293">
        <v>31.2504478022821</v>
      </c>
      <c r="H293">
        <v>69.447072687456995</v>
      </c>
      <c r="I293">
        <v>67.009519426341797</v>
      </c>
      <c r="J293">
        <v>0</v>
      </c>
      <c r="K293">
        <v>57.485029940119801</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0</v>
      </c>
      <c r="BD293">
        <v>0</v>
      </c>
      <c r="BE293">
        <v>0</v>
      </c>
      <c r="BF293">
        <v>0</v>
      </c>
      <c r="BG293">
        <v>0</v>
      </c>
      <c r="BH293">
        <v>0</v>
      </c>
      <c r="BI293">
        <v>0</v>
      </c>
      <c r="BJ293">
        <v>0</v>
      </c>
      <c r="BK293">
        <v>0</v>
      </c>
    </row>
    <row r="294" spans="1:63">
      <c r="A294" s="395">
        <v>38231</v>
      </c>
      <c r="B294">
        <v>6491.10475280418</v>
      </c>
      <c r="C294">
        <v>5214.38964370542</v>
      </c>
      <c r="D294">
        <v>73.328377487837002</v>
      </c>
      <c r="E294">
        <v>56.358247114034803</v>
      </c>
      <c r="F294">
        <v>39.152682279631101</v>
      </c>
      <c r="G294">
        <v>35.907434563849598</v>
      </c>
      <c r="H294">
        <v>70.484193861162893</v>
      </c>
      <c r="I294">
        <v>75.593813326791306</v>
      </c>
      <c r="J294">
        <v>0</v>
      </c>
      <c r="K294">
        <v>61.724137931034498</v>
      </c>
      <c r="L294">
        <v>0</v>
      </c>
      <c r="M294">
        <v>0</v>
      </c>
      <c r="N294">
        <v>0</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c r="AP294">
        <v>0</v>
      </c>
      <c r="AQ294">
        <v>0</v>
      </c>
      <c r="AR294">
        <v>0</v>
      </c>
      <c r="AS294">
        <v>0</v>
      </c>
      <c r="AT294">
        <v>0</v>
      </c>
      <c r="AU294">
        <v>0</v>
      </c>
      <c r="AV294">
        <v>0</v>
      </c>
      <c r="AW294">
        <v>0</v>
      </c>
      <c r="AX294">
        <v>0</v>
      </c>
      <c r="AY294">
        <v>0</v>
      </c>
      <c r="AZ294">
        <v>0</v>
      </c>
      <c r="BA294">
        <v>0</v>
      </c>
      <c r="BB294">
        <v>0</v>
      </c>
      <c r="BC294">
        <v>0</v>
      </c>
      <c r="BD294">
        <v>0</v>
      </c>
      <c r="BE294">
        <v>0</v>
      </c>
      <c r="BF294">
        <v>0</v>
      </c>
      <c r="BG294">
        <v>0</v>
      </c>
      <c r="BH294">
        <v>0</v>
      </c>
      <c r="BI294">
        <v>0</v>
      </c>
      <c r="BJ294">
        <v>0</v>
      </c>
      <c r="BK294">
        <v>0</v>
      </c>
    </row>
    <row r="295" spans="1:63">
      <c r="A295" s="395">
        <v>38596</v>
      </c>
      <c r="B295">
        <v>8207.3654081647801</v>
      </c>
      <c r="C295">
        <v>6285.9092400555</v>
      </c>
      <c r="D295">
        <v>82.8917858754468</v>
      </c>
      <c r="E295">
        <v>69.708866744661606</v>
      </c>
      <c r="F295">
        <v>44.258933132823003</v>
      </c>
      <c r="G295">
        <v>44.4134922452319</v>
      </c>
      <c r="H295">
        <v>75.228308476464903</v>
      </c>
      <c r="I295">
        <v>75.289042700975003</v>
      </c>
      <c r="J295">
        <v>0</v>
      </c>
      <c r="K295">
        <v>67.438271604938294</v>
      </c>
      <c r="L295">
        <v>0</v>
      </c>
      <c r="M295">
        <v>0</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0</v>
      </c>
      <c r="AO295">
        <v>0</v>
      </c>
      <c r="AP295">
        <v>0</v>
      </c>
      <c r="AQ295">
        <v>0</v>
      </c>
      <c r="AR295">
        <v>0</v>
      </c>
      <c r="AS295">
        <v>0</v>
      </c>
      <c r="AT295">
        <v>0</v>
      </c>
      <c r="AU295">
        <v>0</v>
      </c>
      <c r="AV295">
        <v>0</v>
      </c>
      <c r="AW295">
        <v>0</v>
      </c>
      <c r="AX295">
        <v>0</v>
      </c>
      <c r="AY295">
        <v>0</v>
      </c>
      <c r="AZ295">
        <v>0</v>
      </c>
      <c r="BA295">
        <v>0</v>
      </c>
      <c r="BB295">
        <v>0</v>
      </c>
      <c r="BC295">
        <v>0</v>
      </c>
      <c r="BD295">
        <v>0</v>
      </c>
      <c r="BE295">
        <v>0</v>
      </c>
      <c r="BF295">
        <v>0</v>
      </c>
      <c r="BG295">
        <v>0</v>
      </c>
      <c r="BH295">
        <v>0</v>
      </c>
      <c r="BI295">
        <v>0</v>
      </c>
      <c r="BJ295">
        <v>0</v>
      </c>
      <c r="BK295">
        <v>0</v>
      </c>
    </row>
    <row r="296" spans="1:63">
      <c r="A296" s="395">
        <v>38961</v>
      </c>
      <c r="B296">
        <v>10659.984300162499</v>
      </c>
      <c r="C296">
        <v>7437.64394046079</v>
      </c>
      <c r="D296">
        <v>100.218298370421</v>
      </c>
      <c r="E296">
        <v>85.004366677578702</v>
      </c>
      <c r="F296">
        <v>53.510187039842997</v>
      </c>
      <c r="G296">
        <v>54.158688220743599</v>
      </c>
      <c r="H296">
        <v>80.756592536883701</v>
      </c>
      <c r="I296">
        <v>80.411001134794006</v>
      </c>
      <c r="J296">
        <v>0</v>
      </c>
      <c r="K296">
        <v>68.896321070234094</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c r="AO296">
        <v>0</v>
      </c>
      <c r="AP296">
        <v>0</v>
      </c>
      <c r="AQ296">
        <v>0</v>
      </c>
      <c r="AR296">
        <v>0</v>
      </c>
      <c r="AS296">
        <v>0</v>
      </c>
      <c r="AT296">
        <v>0</v>
      </c>
      <c r="AU296">
        <v>0</v>
      </c>
      <c r="AV296">
        <v>0</v>
      </c>
      <c r="AW296">
        <v>0</v>
      </c>
      <c r="AX296">
        <v>0</v>
      </c>
      <c r="AY296">
        <v>0</v>
      </c>
      <c r="AZ296">
        <v>0</v>
      </c>
      <c r="BA296">
        <v>0</v>
      </c>
      <c r="BB296">
        <v>0</v>
      </c>
      <c r="BC296">
        <v>0</v>
      </c>
      <c r="BD296">
        <v>0</v>
      </c>
      <c r="BE296">
        <v>0</v>
      </c>
      <c r="BF296">
        <v>0</v>
      </c>
      <c r="BG296">
        <v>0</v>
      </c>
      <c r="BH296">
        <v>0</v>
      </c>
      <c r="BI296">
        <v>0</v>
      </c>
      <c r="BJ296">
        <v>0</v>
      </c>
      <c r="BK296">
        <v>0</v>
      </c>
    </row>
    <row r="297" spans="1:63">
      <c r="A297" s="395">
        <v>39326</v>
      </c>
      <c r="B297">
        <v>14399.916178845</v>
      </c>
      <c r="C297">
        <v>9072.7027895281899</v>
      </c>
      <c r="D297">
        <v>105.236985775623</v>
      </c>
      <c r="E297">
        <v>105.115733614576</v>
      </c>
      <c r="F297">
        <v>56.189846404585602</v>
      </c>
      <c r="G297">
        <v>66.972209386840703</v>
      </c>
      <c r="H297">
        <v>96.971185779749206</v>
      </c>
      <c r="I297">
        <v>106.634183113191</v>
      </c>
      <c r="J297">
        <v>102.532542890447</v>
      </c>
      <c r="K297">
        <v>69.972826086956502</v>
      </c>
      <c r="L297">
        <v>0</v>
      </c>
      <c r="M297">
        <v>0</v>
      </c>
      <c r="N297">
        <v>0</v>
      </c>
      <c r="O297">
        <v>0</v>
      </c>
      <c r="P297">
        <v>0</v>
      </c>
      <c r="Q297">
        <v>0</v>
      </c>
      <c r="R297">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0</v>
      </c>
      <c r="BD297">
        <v>0</v>
      </c>
      <c r="BE297">
        <v>0</v>
      </c>
      <c r="BF297">
        <v>0</v>
      </c>
      <c r="BG297">
        <v>0</v>
      </c>
      <c r="BH297">
        <v>0</v>
      </c>
      <c r="BI297">
        <v>0</v>
      </c>
      <c r="BJ297">
        <v>0</v>
      </c>
      <c r="BK297">
        <v>0</v>
      </c>
    </row>
    <row r="298" spans="1:63">
      <c r="A298" s="395">
        <v>39692</v>
      </c>
      <c r="B298">
        <v>19327.381614366499</v>
      </c>
      <c r="C298">
        <v>11107.397571948401</v>
      </c>
      <c r="D298">
        <v>121.228282024412</v>
      </c>
      <c r="E298">
        <v>128.50714671479199</v>
      </c>
      <c r="F298">
        <v>64.728179894538201</v>
      </c>
      <c r="G298">
        <v>81.875540811476299</v>
      </c>
      <c r="H298">
        <v>149.89955857445199</v>
      </c>
      <c r="I298">
        <v>126.968887465111</v>
      </c>
      <c r="J298">
        <v>171.14340235472801</v>
      </c>
      <c r="K298">
        <v>56</v>
      </c>
      <c r="L298">
        <v>63.5977337110482</v>
      </c>
      <c r="M298">
        <v>0</v>
      </c>
      <c r="N298">
        <v>0</v>
      </c>
      <c r="O298">
        <v>0</v>
      </c>
      <c r="P298">
        <v>0</v>
      </c>
      <c r="Q298">
        <v>0</v>
      </c>
      <c r="R298">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0</v>
      </c>
      <c r="BD298">
        <v>0</v>
      </c>
      <c r="BE298">
        <v>0</v>
      </c>
      <c r="BF298">
        <v>0</v>
      </c>
      <c r="BG298">
        <v>0</v>
      </c>
      <c r="BH298">
        <v>0</v>
      </c>
      <c r="BI298">
        <v>0</v>
      </c>
      <c r="BJ298">
        <v>0</v>
      </c>
      <c r="BK298">
        <v>0</v>
      </c>
    </row>
    <row r="299" spans="1:63">
      <c r="A299" s="395">
        <v>40057</v>
      </c>
      <c r="B299">
        <v>20562.795121286599</v>
      </c>
      <c r="C299">
        <v>13896.140969541701</v>
      </c>
      <c r="D299">
        <v>127.537450607034</v>
      </c>
      <c r="E299">
        <v>112.511523808167</v>
      </c>
      <c r="F299">
        <v>68.096873999422897</v>
      </c>
      <c r="G299">
        <v>71.684276671101102</v>
      </c>
      <c r="H299">
        <v>125.29962078970701</v>
      </c>
      <c r="I299">
        <v>107.158524968538</v>
      </c>
      <c r="J299">
        <v>103.587401684721</v>
      </c>
      <c r="K299">
        <v>61</v>
      </c>
      <c r="L299">
        <v>77.719298245613999</v>
      </c>
      <c r="M299">
        <v>0</v>
      </c>
      <c r="N299">
        <v>0</v>
      </c>
      <c r="O299">
        <v>0</v>
      </c>
      <c r="P299">
        <v>0</v>
      </c>
      <c r="Q299">
        <v>0</v>
      </c>
      <c r="R299">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0</v>
      </c>
      <c r="BD299">
        <v>0</v>
      </c>
      <c r="BE299">
        <v>0</v>
      </c>
      <c r="BF299">
        <v>0</v>
      </c>
      <c r="BG299">
        <v>0</v>
      </c>
      <c r="BH299">
        <v>0</v>
      </c>
      <c r="BI299">
        <v>0</v>
      </c>
      <c r="BJ299">
        <v>0</v>
      </c>
      <c r="BK299">
        <v>0</v>
      </c>
    </row>
    <row r="300" spans="1:63">
      <c r="A300" s="395">
        <v>40422</v>
      </c>
      <c r="B300">
        <v>25537.741655440001</v>
      </c>
      <c r="C300">
        <v>16750.727833239998</v>
      </c>
      <c r="D300">
        <v>144.32079533210799</v>
      </c>
      <c r="E300">
        <v>149.99433733679999</v>
      </c>
      <c r="F300">
        <v>77.058110919186106</v>
      </c>
      <c r="G300">
        <v>95.565638192602194</v>
      </c>
      <c r="H300">
        <v>187.95286488765601</v>
      </c>
      <c r="I300">
        <v>136.809790861046</v>
      </c>
      <c r="J300">
        <v>180.99310481466901</v>
      </c>
      <c r="K300">
        <v>70.4861111111111</v>
      </c>
      <c r="L300">
        <v>77.700348432055804</v>
      </c>
      <c r="M300">
        <v>0</v>
      </c>
      <c r="N300">
        <v>0</v>
      </c>
      <c r="O300">
        <v>0</v>
      </c>
      <c r="P300">
        <v>0</v>
      </c>
      <c r="Q300">
        <v>0</v>
      </c>
      <c r="R300">
        <v>53.125</v>
      </c>
      <c r="S300">
        <v>71.875</v>
      </c>
      <c r="T300">
        <v>68.75</v>
      </c>
      <c r="U300">
        <v>0</v>
      </c>
      <c r="V300">
        <v>71.875</v>
      </c>
      <c r="W300">
        <v>68.75</v>
      </c>
      <c r="X300">
        <v>53.846153846153797</v>
      </c>
      <c r="Y300">
        <v>65.625</v>
      </c>
      <c r="Z300">
        <v>60.714285714285701</v>
      </c>
      <c r="AA300">
        <v>72.2222222222222</v>
      </c>
      <c r="AB300">
        <v>71.052631578947398</v>
      </c>
      <c r="AC300">
        <v>73.684210526315795</v>
      </c>
      <c r="AD300">
        <v>0</v>
      </c>
      <c r="AE300">
        <v>75</v>
      </c>
      <c r="AF300">
        <v>75</v>
      </c>
      <c r="AG300">
        <v>72.2222222222222</v>
      </c>
      <c r="AH300">
        <v>71.052631578947398</v>
      </c>
      <c r="AI300">
        <v>73.684210526315795</v>
      </c>
      <c r="AJ300">
        <v>97.8041958793183</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0</v>
      </c>
      <c r="BD300">
        <v>0</v>
      </c>
      <c r="BE300">
        <v>0</v>
      </c>
      <c r="BF300">
        <v>0</v>
      </c>
      <c r="BG300">
        <v>0</v>
      </c>
      <c r="BH300">
        <v>0</v>
      </c>
      <c r="BI300">
        <v>0</v>
      </c>
      <c r="BJ300">
        <v>0</v>
      </c>
      <c r="BK300">
        <v>0</v>
      </c>
    </row>
    <row r="301" spans="1:63">
      <c r="A301" s="395">
        <v>40787</v>
      </c>
      <c r="B301">
        <v>30880.976232171601</v>
      </c>
      <c r="C301">
        <v>21310.96313244</v>
      </c>
      <c r="D301">
        <v>147.017361783121</v>
      </c>
      <c r="E301">
        <v>144.403220081905</v>
      </c>
      <c r="F301">
        <v>78.497905622402499</v>
      </c>
      <c r="G301">
        <v>92.003379122288393</v>
      </c>
      <c r="H301">
        <v>222.73064760580101</v>
      </c>
      <c r="I301">
        <v>137.01157638978901</v>
      </c>
      <c r="J301">
        <v>197.85662934097101</v>
      </c>
      <c r="K301">
        <v>52.931034482758598</v>
      </c>
      <c r="L301">
        <v>55.536332179930803</v>
      </c>
      <c r="M301">
        <v>0</v>
      </c>
      <c r="N301">
        <v>0</v>
      </c>
      <c r="O301">
        <v>0</v>
      </c>
      <c r="P301">
        <v>0</v>
      </c>
      <c r="Q301">
        <v>0</v>
      </c>
      <c r="R301">
        <v>40</v>
      </c>
      <c r="S301">
        <v>37.5</v>
      </c>
      <c r="T301">
        <v>35</v>
      </c>
      <c r="U301">
        <v>0</v>
      </c>
      <c r="V301">
        <v>35</v>
      </c>
      <c r="W301">
        <v>35</v>
      </c>
      <c r="X301">
        <v>56.25</v>
      </c>
      <c r="Y301">
        <v>47.368421052631597</v>
      </c>
      <c r="Z301">
        <v>50</v>
      </c>
      <c r="AA301">
        <v>52.631578947368403</v>
      </c>
      <c r="AB301">
        <v>60.526315789473699</v>
      </c>
      <c r="AC301">
        <v>57.894736842105303</v>
      </c>
      <c r="AD301">
        <v>0</v>
      </c>
      <c r="AE301">
        <v>63.157894736842103</v>
      </c>
      <c r="AF301">
        <v>63.157894736842103</v>
      </c>
      <c r="AG301">
        <v>55.5555555555556</v>
      </c>
      <c r="AH301">
        <v>55.2631578947368</v>
      </c>
      <c r="AI301">
        <v>50</v>
      </c>
      <c r="AJ301">
        <v>102.27802693561</v>
      </c>
      <c r="AK301">
        <v>0</v>
      </c>
      <c r="AL301">
        <v>0</v>
      </c>
      <c r="AM301">
        <v>0</v>
      </c>
      <c r="AN301">
        <v>0</v>
      </c>
      <c r="AO301">
        <v>0</v>
      </c>
      <c r="AP301">
        <v>0</v>
      </c>
      <c r="AQ301">
        <v>0</v>
      </c>
      <c r="AR301">
        <v>0</v>
      </c>
      <c r="AS301">
        <v>0</v>
      </c>
      <c r="AT301">
        <v>0</v>
      </c>
      <c r="AU301">
        <v>0</v>
      </c>
      <c r="AV301">
        <v>0</v>
      </c>
      <c r="AW301">
        <v>0</v>
      </c>
      <c r="AX301">
        <v>0</v>
      </c>
      <c r="AY301">
        <v>0</v>
      </c>
      <c r="AZ301">
        <v>0</v>
      </c>
      <c r="BA301">
        <v>0</v>
      </c>
      <c r="BB301">
        <v>0</v>
      </c>
      <c r="BC301">
        <v>0</v>
      </c>
      <c r="BD301">
        <v>0</v>
      </c>
      <c r="BE301">
        <v>0</v>
      </c>
      <c r="BF301">
        <v>0</v>
      </c>
      <c r="BG301">
        <v>0</v>
      </c>
      <c r="BH301">
        <v>0</v>
      </c>
      <c r="BI301">
        <v>0</v>
      </c>
      <c r="BJ301">
        <v>0</v>
      </c>
      <c r="BK301">
        <v>0</v>
      </c>
    </row>
    <row r="302" spans="1:63">
      <c r="A302" s="395">
        <v>41153</v>
      </c>
      <c r="B302">
        <v>36202.562064026097</v>
      </c>
      <c r="C302">
        <v>26834.226640000001</v>
      </c>
      <c r="D302">
        <v>135.90800642438899</v>
      </c>
      <c r="E302">
        <v>120.83176536371801</v>
      </c>
      <c r="F302">
        <v>72.566217569382403</v>
      </c>
      <c r="G302">
        <v>76.9853380864229</v>
      </c>
      <c r="H302">
        <v>233.38904175218201</v>
      </c>
      <c r="I302">
        <v>153.647366635597</v>
      </c>
      <c r="J302">
        <v>211.853849115033</v>
      </c>
      <c r="K302">
        <v>60.806451612903203</v>
      </c>
      <c r="L302">
        <v>66.237942122186496</v>
      </c>
      <c r="M302">
        <v>1103.56864324</v>
      </c>
      <c r="N302">
        <v>121.41514556</v>
      </c>
      <c r="O302">
        <v>13.521618159999999</v>
      </c>
      <c r="P302">
        <v>688.86872993999998</v>
      </c>
      <c r="Q302">
        <v>279.76314958</v>
      </c>
      <c r="R302">
        <v>52.941176470588204</v>
      </c>
      <c r="S302">
        <v>52.941176470588204</v>
      </c>
      <c r="T302">
        <v>44.117647058823501</v>
      </c>
      <c r="U302">
        <v>0</v>
      </c>
      <c r="V302">
        <v>62.5</v>
      </c>
      <c r="W302">
        <v>62.5</v>
      </c>
      <c r="X302">
        <v>56.6666666666667</v>
      </c>
      <c r="Y302">
        <v>55.882352941176499</v>
      </c>
      <c r="Z302">
        <v>46.875</v>
      </c>
      <c r="AA302">
        <v>60.714285714285701</v>
      </c>
      <c r="AB302">
        <v>71.428571428571402</v>
      </c>
      <c r="AC302">
        <v>73.214285714285694</v>
      </c>
      <c r="AD302">
        <v>0</v>
      </c>
      <c r="AE302">
        <v>73.214285714285694</v>
      </c>
      <c r="AF302">
        <v>71.153846153846203</v>
      </c>
      <c r="AG302">
        <v>59.615384615384599</v>
      </c>
      <c r="AH302">
        <v>55.357142857142897</v>
      </c>
      <c r="AI302">
        <v>50</v>
      </c>
      <c r="AJ302">
        <v>104.45138039131901</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0</v>
      </c>
      <c r="BD302">
        <v>0</v>
      </c>
      <c r="BE302">
        <v>0</v>
      </c>
      <c r="BF302">
        <v>0</v>
      </c>
      <c r="BG302">
        <v>0</v>
      </c>
      <c r="BH302">
        <v>0</v>
      </c>
      <c r="BI302">
        <v>0</v>
      </c>
      <c r="BJ302">
        <v>0</v>
      </c>
      <c r="BK302">
        <v>0</v>
      </c>
    </row>
    <row r="303" spans="1:63">
      <c r="A303" s="395">
        <v>41518</v>
      </c>
      <c r="B303">
        <v>40275.612760000004</v>
      </c>
      <c r="C303">
        <v>31490.6626</v>
      </c>
      <c r="D303">
        <v>132.26835486274899</v>
      </c>
      <c r="E303">
        <v>132.661114169901</v>
      </c>
      <c r="F303">
        <v>70.622875495229394</v>
      </c>
      <c r="G303">
        <v>84.522151063084493</v>
      </c>
      <c r="H303">
        <v>234.87986709417899</v>
      </c>
      <c r="I303">
        <v>154.18652567254799</v>
      </c>
      <c r="J303">
        <v>206.65121629458099</v>
      </c>
      <c r="K303">
        <v>53.2362459546925</v>
      </c>
      <c r="L303">
        <v>60.658307210031403</v>
      </c>
      <c r="M303">
        <v>1058.69866439</v>
      </c>
      <c r="N303">
        <v>99.017793940000004</v>
      </c>
      <c r="O303">
        <v>9.9602672499999994</v>
      </c>
      <c r="P303">
        <v>650.46871943999997</v>
      </c>
      <c r="Q303">
        <v>299.25188376</v>
      </c>
      <c r="R303">
        <v>55.882352941176499</v>
      </c>
      <c r="S303">
        <v>44.117647058823501</v>
      </c>
      <c r="T303">
        <v>44.117647058823501</v>
      </c>
      <c r="U303">
        <v>58.823529411764703</v>
      </c>
      <c r="V303">
        <v>53.125</v>
      </c>
      <c r="W303">
        <v>52.941176470588204</v>
      </c>
      <c r="X303">
        <v>43.3333333333333</v>
      </c>
      <c r="Y303">
        <v>38.235294117647101</v>
      </c>
      <c r="Z303">
        <v>46.6666666666667</v>
      </c>
      <c r="AA303">
        <v>50</v>
      </c>
      <c r="AB303">
        <v>56.521739130434803</v>
      </c>
      <c r="AC303">
        <v>60.869565217391298</v>
      </c>
      <c r="AD303">
        <v>72.727272727272705</v>
      </c>
      <c r="AE303">
        <v>65.2173913043478</v>
      </c>
      <c r="AF303">
        <v>63.043478260869598</v>
      </c>
      <c r="AG303">
        <v>54.761904761904802</v>
      </c>
      <c r="AH303">
        <v>56.521739130434803</v>
      </c>
      <c r="AI303">
        <v>50</v>
      </c>
      <c r="AJ303">
        <v>108.577204281503</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0</v>
      </c>
      <c r="BD303">
        <v>0</v>
      </c>
      <c r="BE303">
        <v>0</v>
      </c>
      <c r="BF303">
        <v>0</v>
      </c>
      <c r="BG303">
        <v>0</v>
      </c>
      <c r="BH303">
        <v>0</v>
      </c>
      <c r="BI303">
        <v>0</v>
      </c>
      <c r="BJ303">
        <v>0</v>
      </c>
      <c r="BK303">
        <v>0</v>
      </c>
    </row>
    <row r="304" spans="1:63">
      <c r="A304" s="395">
        <v>41883</v>
      </c>
      <c r="B304">
        <v>44922.502399999998</v>
      </c>
      <c r="C304">
        <v>35152.10428</v>
      </c>
      <c r="D304">
        <v>137.453484718986</v>
      </c>
      <c r="E304">
        <v>130.971414917592</v>
      </c>
      <c r="F304">
        <v>73.391404525802201</v>
      </c>
      <c r="G304">
        <v>83.445595839283698</v>
      </c>
      <c r="H304">
        <v>226.05216666026001</v>
      </c>
      <c r="I304">
        <v>165.89748156002801</v>
      </c>
      <c r="J304">
        <v>200.06411118815501</v>
      </c>
      <c r="K304">
        <v>53.987730061349701</v>
      </c>
      <c r="L304">
        <v>64.110429447852795</v>
      </c>
      <c r="M304">
        <v>1037.00014476</v>
      </c>
      <c r="N304">
        <v>114.11036879</v>
      </c>
      <c r="O304">
        <v>11.547767370000001</v>
      </c>
      <c r="P304">
        <v>701.41249687000004</v>
      </c>
      <c r="Q304">
        <v>209.92951173</v>
      </c>
      <c r="R304">
        <v>52.631578947368403</v>
      </c>
      <c r="S304">
        <v>47.368421052631597</v>
      </c>
      <c r="T304">
        <v>39.473684210526301</v>
      </c>
      <c r="U304">
        <v>57.894736842105303</v>
      </c>
      <c r="V304">
        <v>52.631578947368403</v>
      </c>
      <c r="W304">
        <v>47.368421052631597</v>
      </c>
      <c r="X304">
        <v>58.823529411764703</v>
      </c>
      <c r="Y304">
        <v>57.894736842105303</v>
      </c>
      <c r="Z304">
        <v>50</v>
      </c>
      <c r="AA304">
        <v>56.9444444444444</v>
      </c>
      <c r="AB304">
        <v>57.142857142857103</v>
      </c>
      <c r="AC304">
        <v>54.285714285714299</v>
      </c>
      <c r="AD304">
        <v>73.6111111111111</v>
      </c>
      <c r="AE304">
        <v>70.8333333333333</v>
      </c>
      <c r="AF304">
        <v>66.6666666666667</v>
      </c>
      <c r="AG304">
        <v>58.3333333333333</v>
      </c>
      <c r="AH304">
        <v>55.882352941176499</v>
      </c>
      <c r="AI304">
        <v>56.25</v>
      </c>
      <c r="AJ304">
        <v>108.22704235172201</v>
      </c>
      <c r="AK304">
        <v>0</v>
      </c>
      <c r="AL304">
        <v>0</v>
      </c>
      <c r="AM304">
        <v>0</v>
      </c>
      <c r="AN304">
        <v>0</v>
      </c>
      <c r="AO304">
        <v>0</v>
      </c>
      <c r="AP304">
        <v>0</v>
      </c>
      <c r="AQ304">
        <v>0</v>
      </c>
      <c r="AR304">
        <v>0</v>
      </c>
      <c r="AS304">
        <v>0</v>
      </c>
      <c r="AT304">
        <v>0</v>
      </c>
      <c r="AU304">
        <v>0</v>
      </c>
      <c r="AV304">
        <v>0</v>
      </c>
      <c r="AW304">
        <v>0</v>
      </c>
      <c r="AX304">
        <v>0</v>
      </c>
      <c r="AY304">
        <v>0</v>
      </c>
      <c r="AZ304">
        <v>0</v>
      </c>
      <c r="BA304">
        <v>0</v>
      </c>
      <c r="BB304">
        <v>0</v>
      </c>
      <c r="BC304">
        <v>0</v>
      </c>
      <c r="BD304">
        <v>0</v>
      </c>
      <c r="BE304">
        <v>0</v>
      </c>
      <c r="BF304">
        <v>0</v>
      </c>
      <c r="BG304">
        <v>0</v>
      </c>
      <c r="BH304">
        <v>0</v>
      </c>
      <c r="BI304">
        <v>0</v>
      </c>
      <c r="BJ304">
        <v>0</v>
      </c>
      <c r="BK304">
        <v>0</v>
      </c>
    </row>
    <row r="305" spans="1:63">
      <c r="A305" s="395">
        <v>42248</v>
      </c>
      <c r="B305">
        <v>51427.548560000003</v>
      </c>
      <c r="C305">
        <v>38042.123160000003</v>
      </c>
      <c r="D305">
        <v>140.95050569451001</v>
      </c>
      <c r="E305">
        <v>120.762656141158</v>
      </c>
      <c r="F305">
        <v>75.258590953084195</v>
      </c>
      <c r="G305">
        <v>76.941306644461804</v>
      </c>
      <c r="H305">
        <v>225.22546136669601</v>
      </c>
      <c r="I305">
        <v>179.38867906387799</v>
      </c>
      <c r="J305">
        <v>186.57058654437699</v>
      </c>
      <c r="K305">
        <v>43.222506393861899</v>
      </c>
      <c r="L305">
        <v>50.639386189258303</v>
      </c>
      <c r="M305">
        <v>966.42309885999998</v>
      </c>
      <c r="N305">
        <v>128.39657445</v>
      </c>
      <c r="O305">
        <v>12.83887419</v>
      </c>
      <c r="P305">
        <v>599.31917882000005</v>
      </c>
      <c r="Q305">
        <v>225.8684714</v>
      </c>
      <c r="R305">
        <v>44.230769230769198</v>
      </c>
      <c r="S305">
        <v>38.8888888888889</v>
      </c>
      <c r="T305">
        <v>38.461538461538503</v>
      </c>
      <c r="U305">
        <v>53.846153846153797</v>
      </c>
      <c r="V305">
        <v>44.4444444444444</v>
      </c>
      <c r="W305">
        <v>44.4444444444444</v>
      </c>
      <c r="X305">
        <v>47.9166666666667</v>
      </c>
      <c r="Y305">
        <v>42.592592592592602</v>
      </c>
      <c r="Z305">
        <v>32.6086956521739</v>
      </c>
      <c r="AA305">
        <v>50</v>
      </c>
      <c r="AB305">
        <v>38.461538461538503</v>
      </c>
      <c r="AC305">
        <v>43.421052631579002</v>
      </c>
      <c r="AD305">
        <v>51.282051282051299</v>
      </c>
      <c r="AE305">
        <v>46.052631578947398</v>
      </c>
      <c r="AF305">
        <v>52.5</v>
      </c>
      <c r="AG305">
        <v>46.153846153846203</v>
      </c>
      <c r="AH305">
        <v>42.307692307692299</v>
      </c>
      <c r="AI305">
        <v>39.473684210526301</v>
      </c>
      <c r="AJ305">
        <v>130.12072362490699</v>
      </c>
      <c r="AK305">
        <v>0</v>
      </c>
      <c r="AL305">
        <v>0</v>
      </c>
      <c r="AM305">
        <v>0</v>
      </c>
      <c r="AN305">
        <v>0</v>
      </c>
      <c r="AO305">
        <v>0</v>
      </c>
      <c r="AP305">
        <v>0</v>
      </c>
      <c r="AQ305">
        <v>0</v>
      </c>
      <c r="AR305">
        <v>0</v>
      </c>
      <c r="AS305">
        <v>0</v>
      </c>
      <c r="AT305">
        <v>0</v>
      </c>
      <c r="AU305">
        <v>0</v>
      </c>
      <c r="AV305">
        <v>0</v>
      </c>
      <c r="AW305">
        <v>0</v>
      </c>
      <c r="AX305">
        <v>0</v>
      </c>
      <c r="AY305">
        <v>0</v>
      </c>
      <c r="AZ305">
        <v>0</v>
      </c>
      <c r="BA305">
        <v>0</v>
      </c>
      <c r="BB305">
        <v>0</v>
      </c>
      <c r="BC305">
        <v>0</v>
      </c>
      <c r="BD305">
        <v>0</v>
      </c>
      <c r="BE305">
        <v>0</v>
      </c>
      <c r="BF305">
        <v>0</v>
      </c>
      <c r="BG305">
        <v>0</v>
      </c>
      <c r="BH305">
        <v>0</v>
      </c>
      <c r="BI305">
        <v>0</v>
      </c>
      <c r="BJ305">
        <v>0</v>
      </c>
      <c r="BK305">
        <v>0</v>
      </c>
    </row>
    <row r="306" spans="1:63">
      <c r="A306" s="395">
        <v>42614</v>
      </c>
      <c r="B306">
        <v>56412.795120000002</v>
      </c>
      <c r="C306">
        <v>40543.756119999998</v>
      </c>
      <c r="D306">
        <v>135.44473927001101</v>
      </c>
      <c r="E306">
        <v>117.68053933064201</v>
      </c>
      <c r="F306">
        <v>72.318862420838698</v>
      </c>
      <c r="G306">
        <v>74.977602779296703</v>
      </c>
      <c r="H306">
        <v>271.52806667106699</v>
      </c>
      <c r="I306">
        <v>181.386019814999</v>
      </c>
      <c r="J306">
        <v>194.50479412429399</v>
      </c>
      <c r="K306">
        <v>62.347560975609802</v>
      </c>
      <c r="L306">
        <v>75.075987841945306</v>
      </c>
      <c r="M306">
        <v>956.553855</v>
      </c>
      <c r="N306">
        <v>81.327237999999994</v>
      </c>
      <c r="O306">
        <v>11.723057000000001</v>
      </c>
      <c r="P306">
        <v>620.58954600000004</v>
      </c>
      <c r="Q306">
        <v>242.91401400000001</v>
      </c>
      <c r="R306">
        <v>50</v>
      </c>
      <c r="S306">
        <v>60.869565217391298</v>
      </c>
      <c r="T306">
        <v>56.25</v>
      </c>
      <c r="U306">
        <v>60.4166666666667</v>
      </c>
      <c r="V306">
        <v>77.0833333333333</v>
      </c>
      <c r="W306">
        <v>68.75</v>
      </c>
      <c r="X306">
        <v>54.761904761904802</v>
      </c>
      <c r="Y306">
        <v>56.521739130434803</v>
      </c>
      <c r="Z306">
        <v>47.368421052631597</v>
      </c>
      <c r="AA306">
        <v>56.25</v>
      </c>
      <c r="AB306">
        <v>56.060606060606098</v>
      </c>
      <c r="AC306">
        <v>54.411764705882298</v>
      </c>
      <c r="AD306">
        <v>82.258064516128997</v>
      </c>
      <c r="AE306">
        <v>81.818181818181799</v>
      </c>
      <c r="AF306">
        <v>85.483870967741893</v>
      </c>
      <c r="AG306">
        <v>42.647058823529399</v>
      </c>
      <c r="AH306">
        <v>42.424242424242401</v>
      </c>
      <c r="AI306">
        <v>41.379310344827601</v>
      </c>
      <c r="AJ306">
        <v>130.85346757780101</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0</v>
      </c>
      <c r="BD306">
        <v>0</v>
      </c>
      <c r="BE306">
        <v>0</v>
      </c>
      <c r="BF306">
        <v>0</v>
      </c>
      <c r="BG306">
        <v>0</v>
      </c>
      <c r="BH306">
        <v>0</v>
      </c>
      <c r="BI306">
        <v>0</v>
      </c>
      <c r="BJ306">
        <v>0</v>
      </c>
      <c r="BK306">
        <v>0</v>
      </c>
    </row>
    <row r="307" spans="1:63">
      <c r="A307" s="395">
        <v>42979</v>
      </c>
      <c r="B307">
        <v>61083.604959999997</v>
      </c>
      <c r="C307">
        <v>42882.860719999997</v>
      </c>
      <c r="D307">
        <v>142.998766213517</v>
      </c>
      <c r="E307">
        <v>113.863711251708</v>
      </c>
      <c r="F307">
        <v>76.3522315881835</v>
      </c>
      <c r="G307">
        <v>72.545793567621701</v>
      </c>
      <c r="H307">
        <v>238.12899841700099</v>
      </c>
      <c r="I307">
        <v>176.901559963989</v>
      </c>
      <c r="J307">
        <v>185.83603637039201</v>
      </c>
      <c r="K307">
        <v>60.136985778808601</v>
      </c>
      <c r="L307">
        <v>75.566345214843807</v>
      </c>
      <c r="M307">
        <v>958.52474400000006</v>
      </c>
      <c r="N307">
        <v>83.204573999999994</v>
      </c>
      <c r="O307">
        <v>9.9269499999999997</v>
      </c>
      <c r="P307">
        <v>640.99354100000005</v>
      </c>
      <c r="Q307">
        <v>224.39967899999999</v>
      </c>
      <c r="R307">
        <v>47.727272727272698</v>
      </c>
      <c r="S307">
        <v>54.545454545454497</v>
      </c>
      <c r="T307">
        <v>59.090909090909101</v>
      </c>
      <c r="U307">
        <v>56.25</v>
      </c>
      <c r="V307">
        <v>62.5</v>
      </c>
      <c r="W307">
        <v>65.625</v>
      </c>
      <c r="X307">
        <v>59.523809523809497</v>
      </c>
      <c r="Y307">
        <v>59.523809523809497</v>
      </c>
      <c r="Z307">
        <v>52.631578947368403</v>
      </c>
      <c r="AA307">
        <v>50</v>
      </c>
      <c r="AB307">
        <v>44.4444444444444</v>
      </c>
      <c r="AC307">
        <v>48.148148148148202</v>
      </c>
      <c r="AD307">
        <v>80.434782608695699</v>
      </c>
      <c r="AE307">
        <v>72.9166666666667</v>
      </c>
      <c r="AF307">
        <v>72.9166666666667</v>
      </c>
      <c r="AG307">
        <v>41.6666666666667</v>
      </c>
      <c r="AH307">
        <v>46.153846153846203</v>
      </c>
      <c r="AI307">
        <v>39.130434782608702</v>
      </c>
      <c r="AJ307">
        <v>129.741166819065</v>
      </c>
      <c r="AK307">
        <v>0</v>
      </c>
      <c r="AL307">
        <v>0</v>
      </c>
      <c r="AM307">
        <v>0</v>
      </c>
      <c r="AN307">
        <v>0</v>
      </c>
      <c r="AO307">
        <v>0</v>
      </c>
      <c r="AP307">
        <v>0</v>
      </c>
      <c r="AQ307">
        <v>0</v>
      </c>
      <c r="AR307">
        <v>0</v>
      </c>
      <c r="AS307">
        <v>0</v>
      </c>
      <c r="AT307">
        <v>0</v>
      </c>
      <c r="AU307">
        <v>0</v>
      </c>
      <c r="AV307">
        <v>0</v>
      </c>
      <c r="AW307">
        <v>0</v>
      </c>
      <c r="AX307">
        <v>0</v>
      </c>
      <c r="AY307">
        <v>0</v>
      </c>
      <c r="AZ307">
        <v>0</v>
      </c>
      <c r="BA307">
        <v>0</v>
      </c>
      <c r="BB307">
        <v>0</v>
      </c>
      <c r="BC307">
        <v>0</v>
      </c>
      <c r="BD307">
        <v>0</v>
      </c>
      <c r="BE307">
        <v>0</v>
      </c>
      <c r="BF307">
        <v>0</v>
      </c>
      <c r="BG307">
        <v>0</v>
      </c>
      <c r="BH307">
        <v>0</v>
      </c>
      <c r="BI307">
        <v>0</v>
      </c>
      <c r="BJ307">
        <v>0</v>
      </c>
      <c r="BK307">
        <v>0</v>
      </c>
    </row>
    <row r="308" spans="1:63">
      <c r="A308" s="395">
        <v>43344</v>
      </c>
      <c r="B308">
        <v>68873.526400000002</v>
      </c>
      <c r="C308">
        <v>46944.251600000003</v>
      </c>
      <c r="D308">
        <v>140.64893671559699</v>
      </c>
      <c r="E308">
        <v>117.177848517043</v>
      </c>
      <c r="F308">
        <v>75.0975723294452</v>
      </c>
      <c r="G308">
        <v>74.657324232332599</v>
      </c>
      <c r="H308">
        <v>217.72476141335699</v>
      </c>
      <c r="I308">
        <v>182.254106114536</v>
      </c>
      <c r="J308">
        <v>171.995332914502</v>
      </c>
      <c r="K308">
        <v>55.128204345703097</v>
      </c>
      <c r="L308">
        <v>68.592056274414105</v>
      </c>
      <c r="M308">
        <v>907.09499207231897</v>
      </c>
      <c r="N308">
        <v>86.689149900399499</v>
      </c>
      <c r="O308">
        <v>12.001686336000001</v>
      </c>
      <c r="P308">
        <v>581.79402386412005</v>
      </c>
      <c r="Q308">
        <v>226.6101319718</v>
      </c>
      <c r="R308">
        <v>46.875</v>
      </c>
      <c r="S308">
        <v>40</v>
      </c>
      <c r="T308">
        <v>46.6666666666667</v>
      </c>
      <c r="U308">
        <v>43.75</v>
      </c>
      <c r="V308">
        <v>56.25</v>
      </c>
      <c r="W308">
        <v>53.125</v>
      </c>
      <c r="X308">
        <v>56.25</v>
      </c>
      <c r="Y308">
        <v>52.941176470588204</v>
      </c>
      <c r="Z308">
        <v>43.3333333333333</v>
      </c>
      <c r="AA308">
        <v>46</v>
      </c>
      <c r="AB308">
        <v>47.9166666666667</v>
      </c>
      <c r="AC308">
        <v>44</v>
      </c>
      <c r="AD308">
        <v>69.047619047619094</v>
      </c>
      <c r="AE308">
        <v>73.809523809523796</v>
      </c>
      <c r="AF308">
        <v>71.428571428571402</v>
      </c>
      <c r="AG308">
        <v>47.727272727272698</v>
      </c>
      <c r="AH308">
        <v>44</v>
      </c>
      <c r="AI308">
        <v>42.105263157894697</v>
      </c>
      <c r="AJ308">
        <v>137.58473188485701</v>
      </c>
      <c r="AK308">
        <v>0</v>
      </c>
      <c r="AL308">
        <v>0</v>
      </c>
      <c r="AM308">
        <v>0</v>
      </c>
      <c r="AN308">
        <v>0</v>
      </c>
      <c r="AO308">
        <v>0</v>
      </c>
      <c r="AP308">
        <v>0</v>
      </c>
      <c r="AQ308">
        <v>0</v>
      </c>
      <c r="AR308">
        <v>0</v>
      </c>
      <c r="AS308">
        <v>0</v>
      </c>
      <c r="AT308">
        <v>0</v>
      </c>
      <c r="AU308">
        <v>0</v>
      </c>
      <c r="AV308">
        <v>0</v>
      </c>
      <c r="AW308">
        <v>0</v>
      </c>
      <c r="AX308">
        <v>0</v>
      </c>
      <c r="AY308">
        <v>0</v>
      </c>
      <c r="AZ308">
        <v>0</v>
      </c>
      <c r="BA308">
        <v>0</v>
      </c>
      <c r="BB308">
        <v>0</v>
      </c>
      <c r="BC308">
        <v>0</v>
      </c>
      <c r="BD308">
        <v>0</v>
      </c>
      <c r="BE308">
        <v>0</v>
      </c>
      <c r="BF308">
        <v>0</v>
      </c>
      <c r="BG308">
        <v>0</v>
      </c>
      <c r="BH308">
        <v>0</v>
      </c>
      <c r="BI308">
        <v>0</v>
      </c>
      <c r="BJ308">
        <v>0</v>
      </c>
      <c r="BK308">
        <v>0</v>
      </c>
    </row>
    <row r="309" spans="1:63">
      <c r="A309" s="395">
        <v>43709</v>
      </c>
      <c r="B309">
        <v>78315.405599999998</v>
      </c>
      <c r="C309">
        <v>51249.639600000002</v>
      </c>
      <c r="D309">
        <v>149.92168103850699</v>
      </c>
      <c r="E309">
        <v>114.773954623592</v>
      </c>
      <c r="F309">
        <v>80.048627088503295</v>
      </c>
      <c r="G309">
        <v>73.125735386020693</v>
      </c>
      <c r="H309">
        <v>230.50834648254599</v>
      </c>
      <c r="I309">
        <v>203.865414166237</v>
      </c>
      <c r="J309">
        <v>192.66683433225</v>
      </c>
      <c r="K309">
        <v>46.802326202392599</v>
      </c>
      <c r="L309">
        <v>57.401317596435497</v>
      </c>
      <c r="M309">
        <v>1010.61235796969</v>
      </c>
      <c r="N309">
        <v>100.38806108486099</v>
      </c>
      <c r="O309">
        <v>13.2947776039918</v>
      </c>
      <c r="P309">
        <v>651.28018092207799</v>
      </c>
      <c r="Q309">
        <v>245.64933835876101</v>
      </c>
      <c r="R309">
        <v>50</v>
      </c>
      <c r="S309">
        <v>39.473684210526301</v>
      </c>
      <c r="T309">
        <v>47.368421052631597</v>
      </c>
      <c r="U309">
        <v>58.823529411764703</v>
      </c>
      <c r="V309">
        <v>58.823529411764703</v>
      </c>
      <c r="W309">
        <v>67.647058823529406</v>
      </c>
      <c r="X309">
        <v>55.882352941176499</v>
      </c>
      <c r="Y309">
        <v>50</v>
      </c>
      <c r="Z309">
        <v>40.625</v>
      </c>
      <c r="AA309">
        <v>41.071428571428598</v>
      </c>
      <c r="AB309">
        <v>37.931034482758598</v>
      </c>
      <c r="AC309">
        <v>41.379310344827601</v>
      </c>
      <c r="AD309">
        <v>58.695652173912997</v>
      </c>
      <c r="AE309">
        <v>50</v>
      </c>
      <c r="AF309">
        <v>58.3333333333333</v>
      </c>
      <c r="AG309">
        <v>37.5</v>
      </c>
      <c r="AH309">
        <v>39.655172413793103</v>
      </c>
      <c r="AI309">
        <v>40</v>
      </c>
      <c r="AJ309">
        <v>137.05128263992501</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0</v>
      </c>
      <c r="BD309">
        <v>0</v>
      </c>
      <c r="BE309">
        <v>0</v>
      </c>
      <c r="BF309">
        <v>0</v>
      </c>
      <c r="BG309">
        <v>0</v>
      </c>
      <c r="BH309">
        <v>0</v>
      </c>
      <c r="BI309">
        <v>0</v>
      </c>
      <c r="BJ309">
        <v>0</v>
      </c>
      <c r="BK309">
        <v>0</v>
      </c>
    </row>
    <row r="310" spans="1:63">
      <c r="A310" s="395">
        <v>44075</v>
      </c>
      <c r="B310">
        <v>75067.343999999997</v>
      </c>
      <c r="C310">
        <v>52838.953600000001</v>
      </c>
      <c r="D310">
        <v>151.69985918995999</v>
      </c>
      <c r="E310">
        <v>105.169698199636</v>
      </c>
      <c r="F310">
        <v>80.998060944611396</v>
      </c>
      <c r="G310">
        <v>67.006591751552605</v>
      </c>
      <c r="H310">
        <v>204.51257261763999</v>
      </c>
      <c r="I310">
        <v>189.057010468665</v>
      </c>
      <c r="J310">
        <v>175.40934772412399</v>
      </c>
      <c r="K310">
        <v>46.568627450980401</v>
      </c>
      <c r="L310">
        <v>66.211604095563104</v>
      </c>
      <c r="M310">
        <v>912.35475140916901</v>
      </c>
      <c r="N310">
        <v>73.0669109694051</v>
      </c>
      <c r="O310">
        <v>14.0783704647995</v>
      </c>
      <c r="P310">
        <v>629.30837488403404</v>
      </c>
      <c r="Q310">
        <v>195.90109509093</v>
      </c>
      <c r="R310">
        <v>56.521739130434803</v>
      </c>
      <c r="S310">
        <v>47.826086956521699</v>
      </c>
      <c r="T310">
        <v>58.695652173912997</v>
      </c>
      <c r="U310">
        <v>58.695652173912997</v>
      </c>
      <c r="V310">
        <v>65.2173913043478</v>
      </c>
      <c r="W310">
        <v>67.391304347826093</v>
      </c>
      <c r="X310">
        <v>61.904761904761898</v>
      </c>
      <c r="Y310">
        <v>60.869565217391298</v>
      </c>
      <c r="Z310">
        <v>57.5</v>
      </c>
      <c r="AA310">
        <v>34.7826086956522</v>
      </c>
      <c r="AB310">
        <v>31.25</v>
      </c>
      <c r="AC310">
        <v>40</v>
      </c>
      <c r="AD310">
        <v>62.5</v>
      </c>
      <c r="AE310">
        <v>56.521739130434803</v>
      </c>
      <c r="AF310">
        <v>63.043478260869598</v>
      </c>
      <c r="AG310">
        <v>30.434782608695699</v>
      </c>
      <c r="AH310">
        <v>29.1666666666667</v>
      </c>
      <c r="AI310">
        <v>27.5</v>
      </c>
      <c r="AJ310">
        <v>148.929430865114</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0</v>
      </c>
      <c r="BD310">
        <v>0</v>
      </c>
      <c r="BE310">
        <v>0</v>
      </c>
      <c r="BF310">
        <v>0</v>
      </c>
      <c r="BG310">
        <v>0</v>
      </c>
      <c r="BH310">
        <v>0</v>
      </c>
      <c r="BI310">
        <v>0</v>
      </c>
      <c r="BJ310">
        <v>0</v>
      </c>
      <c r="BK310">
        <v>0</v>
      </c>
    </row>
    <row r="311" spans="1:63">
      <c r="A311" s="395">
        <v>44440</v>
      </c>
      <c r="B311">
        <v>73203.894</v>
      </c>
      <c r="C311">
        <v>56881.637600000002</v>
      </c>
      <c r="D311">
        <v>171.85568102309699</v>
      </c>
      <c r="E311">
        <v>127.01912327219399</v>
      </c>
      <c r="F311">
        <v>91.759985800354301</v>
      </c>
      <c r="G311">
        <v>80.927478954860007</v>
      </c>
      <c r="H311">
        <v>213.43942113507001</v>
      </c>
      <c r="I311">
        <v>212.94647760047101</v>
      </c>
      <c r="J311">
        <v>199.282845968538</v>
      </c>
      <c r="K311">
        <v>35</v>
      </c>
      <c r="L311">
        <v>44.528301886792498</v>
      </c>
      <c r="M311">
        <v>1151.5871784752901</v>
      </c>
      <c r="N311">
        <v>124.51792014510001</v>
      </c>
      <c r="O311">
        <v>12.3305203034</v>
      </c>
      <c r="P311">
        <v>711.06765927929405</v>
      </c>
      <c r="Q311">
        <v>303.67107874749303</v>
      </c>
      <c r="R311">
        <v>50</v>
      </c>
      <c r="S311">
        <v>34.210526315789501</v>
      </c>
      <c r="T311">
        <v>42.105263157894697</v>
      </c>
      <c r="U311">
        <v>50</v>
      </c>
      <c r="V311">
        <v>36.1111111111111</v>
      </c>
      <c r="W311">
        <v>41.6666666666667</v>
      </c>
      <c r="X311">
        <v>58.823529411764703</v>
      </c>
      <c r="Y311">
        <v>52.631578947368403</v>
      </c>
      <c r="Z311">
        <v>53.125</v>
      </c>
      <c r="AA311">
        <v>30.434782608695699</v>
      </c>
      <c r="AB311">
        <v>22.9166666666667</v>
      </c>
      <c r="AC311">
        <v>25</v>
      </c>
      <c r="AD311">
        <v>36.363636363636402</v>
      </c>
      <c r="AE311">
        <v>32.6086956521739</v>
      </c>
      <c r="AF311">
        <v>34.7826086956522</v>
      </c>
      <c r="AG311">
        <v>27.272727272727298</v>
      </c>
      <c r="AH311">
        <v>25</v>
      </c>
      <c r="AI311">
        <v>27.5</v>
      </c>
      <c r="AJ311">
        <v>154.65922855337701</v>
      </c>
      <c r="AK311">
        <v>53.211009174311897</v>
      </c>
      <c r="AL311">
        <v>27.7777777777778</v>
      </c>
      <c r="AM311">
        <v>45.871559633027502</v>
      </c>
      <c r="AN311">
        <v>59.905660377358501</v>
      </c>
      <c r="AO311">
        <v>37.619047619047599</v>
      </c>
      <c r="AP311">
        <v>52.830188679245303</v>
      </c>
      <c r="AQ311">
        <v>56.25</v>
      </c>
      <c r="AR311">
        <v>49.519230769230802</v>
      </c>
      <c r="AS311">
        <v>48.421052631579002</v>
      </c>
      <c r="AT311">
        <v>56.122448979591802</v>
      </c>
      <c r="AU311">
        <v>40</v>
      </c>
      <c r="AV311">
        <v>47.959183673469397</v>
      </c>
      <c r="AW311">
        <v>54.545454545454497</v>
      </c>
      <c r="AX311">
        <v>48.780487804878</v>
      </c>
      <c r="AY311">
        <v>46.590909090909101</v>
      </c>
      <c r="AZ311">
        <v>38.235294117647101</v>
      </c>
      <c r="BA311">
        <v>37.5</v>
      </c>
      <c r="BB311">
        <v>41.860465116279101</v>
      </c>
      <c r="BC311">
        <v>51.149425287356301</v>
      </c>
      <c r="BD311">
        <v>40.2298850574713</v>
      </c>
      <c r="BE311">
        <v>48.255813953488399</v>
      </c>
      <c r="BF311">
        <v>58.860759493670898</v>
      </c>
      <c r="BG311">
        <v>39.873417721518997</v>
      </c>
      <c r="BH311">
        <v>50.6410256410256</v>
      </c>
      <c r="BI311">
        <v>53.448275862069003</v>
      </c>
      <c r="BJ311">
        <v>44.1860465116279</v>
      </c>
      <c r="BK311">
        <v>41.780821917808197</v>
      </c>
    </row>
    <row r="312" spans="1:63">
      <c r="A312" s="395">
        <v>44805</v>
      </c>
      <c r="B312">
        <v>90760.538400000005</v>
      </c>
      <c r="C312">
        <v>62027.171999999999</v>
      </c>
      <c r="D312">
        <v>179.412467749272</v>
      </c>
      <c r="E312">
        <v>124.22628725766199</v>
      </c>
      <c r="F312">
        <v>95.794828515835604</v>
      </c>
      <c r="G312">
        <v>79.148084073460396</v>
      </c>
      <c r="H312">
        <v>231.065291233653</v>
      </c>
      <c r="I312">
        <v>207.039038887424</v>
      </c>
      <c r="J312">
        <v>209.94490899122599</v>
      </c>
      <c r="K312">
        <v>36.525974025974001</v>
      </c>
      <c r="L312">
        <v>42.857142857142797</v>
      </c>
      <c r="M312">
        <v>1214.2250366871201</v>
      </c>
      <c r="N312">
        <v>138.228949139473</v>
      </c>
      <c r="O312">
        <v>13.1290536158</v>
      </c>
      <c r="P312">
        <v>775.76200202295104</v>
      </c>
      <c r="Q312">
        <v>287.10503190889301</v>
      </c>
      <c r="R312">
        <v>50</v>
      </c>
      <c r="S312">
        <v>30.434782608695699</v>
      </c>
      <c r="T312">
        <v>33.3333333333333</v>
      </c>
      <c r="U312">
        <v>45.454545454545503</v>
      </c>
      <c r="V312">
        <v>30.952380952380899</v>
      </c>
      <c r="W312">
        <v>30.434782608695699</v>
      </c>
      <c r="X312">
        <v>47.727272727272698</v>
      </c>
      <c r="Y312">
        <v>45.652173913043498</v>
      </c>
      <c r="Z312">
        <v>50</v>
      </c>
      <c r="AA312">
        <v>36.363636363636402</v>
      </c>
      <c r="AB312">
        <v>32.6086956521739</v>
      </c>
      <c r="AC312">
        <v>39.130434782608702</v>
      </c>
      <c r="AD312">
        <v>36.842105263157897</v>
      </c>
      <c r="AE312">
        <v>35</v>
      </c>
      <c r="AF312">
        <v>37.5</v>
      </c>
      <c r="AG312">
        <v>40</v>
      </c>
      <c r="AH312">
        <v>34.7826086956522</v>
      </c>
      <c r="AI312">
        <v>47.5</v>
      </c>
      <c r="AJ312">
        <v>160.068041073823</v>
      </c>
      <c r="AK312">
        <v>59</v>
      </c>
      <c r="AL312">
        <v>39.705882352941202</v>
      </c>
      <c r="AM312">
        <v>56.372549019607902</v>
      </c>
      <c r="AN312">
        <v>68.421052631578902</v>
      </c>
      <c r="AO312">
        <v>43.75</v>
      </c>
      <c r="AP312">
        <v>62.7659574468085</v>
      </c>
      <c r="AQ312">
        <v>61.702127659574501</v>
      </c>
      <c r="AR312">
        <v>58</v>
      </c>
      <c r="AS312">
        <v>54.487179487179503</v>
      </c>
      <c r="AT312">
        <v>51.1111111111111</v>
      </c>
      <c r="AU312">
        <v>36.170212765957402</v>
      </c>
      <c r="AV312">
        <v>47.826086956521699</v>
      </c>
      <c r="AW312">
        <v>60</v>
      </c>
      <c r="AX312">
        <v>47.619047619047599</v>
      </c>
      <c r="AY312">
        <v>55.681818181818201</v>
      </c>
      <c r="AZ312">
        <v>38.235294117647101</v>
      </c>
      <c r="BA312">
        <v>52.0833333333333</v>
      </c>
      <c r="BB312">
        <v>47.5</v>
      </c>
      <c r="BC312">
        <v>58.119658119658098</v>
      </c>
      <c r="BD312">
        <v>39.075630252100801</v>
      </c>
      <c r="BE312">
        <v>54.2016806722689</v>
      </c>
      <c r="BF312">
        <v>62.719298245613999</v>
      </c>
      <c r="BG312">
        <v>42.982456140350898</v>
      </c>
      <c r="BH312">
        <v>61.637931034482797</v>
      </c>
      <c r="BI312">
        <v>43.243243243243199</v>
      </c>
      <c r="BJ312">
        <v>49.579831932773097</v>
      </c>
      <c r="BK312">
        <v>50</v>
      </c>
    </row>
    <row r="313" spans="1:63">
      <c r="A313" s="395">
        <v>45170</v>
      </c>
      <c r="B313">
        <v>102287.48480000001</v>
      </c>
      <c r="C313">
        <v>65348.797200000001</v>
      </c>
      <c r="D313">
        <v>159.71050472050601</v>
      </c>
      <c r="E313">
        <v>116.605750120701</v>
      </c>
      <c r="F313">
        <v>85.275235349080205</v>
      </c>
      <c r="G313">
        <v>74.292824149688101</v>
      </c>
      <c r="H313">
        <v>242.11393727824799</v>
      </c>
      <c r="I313">
        <v>215.739656214847</v>
      </c>
      <c r="J313">
        <v>212.29133718679299</v>
      </c>
      <c r="K313">
        <v>40.405904059040601</v>
      </c>
      <c r="L313">
        <v>51.960784313725497</v>
      </c>
      <c r="M313">
        <v>1169.2316318528999</v>
      </c>
      <c r="N313">
        <v>95.241804637822796</v>
      </c>
      <c r="O313">
        <v>12.5138396761196</v>
      </c>
      <c r="P313">
        <v>737.04391874621604</v>
      </c>
      <c r="Q313">
        <v>324.43206879274197</v>
      </c>
      <c r="R313">
        <v>52.7777777777778</v>
      </c>
      <c r="S313">
        <v>38.8888888888889</v>
      </c>
      <c r="T313">
        <v>44.4444444444444</v>
      </c>
      <c r="U313">
        <v>52.7777777777778</v>
      </c>
      <c r="V313">
        <v>50</v>
      </c>
      <c r="W313">
        <v>50</v>
      </c>
      <c r="X313">
        <v>64.705882352941202</v>
      </c>
      <c r="Y313">
        <v>52.7777777777778</v>
      </c>
      <c r="Z313">
        <v>50</v>
      </c>
      <c r="AA313">
        <v>42.105263157894697</v>
      </c>
      <c r="AB313">
        <v>28.947368421052602</v>
      </c>
      <c r="AC313">
        <v>26.315789473684202</v>
      </c>
      <c r="AD313">
        <v>50</v>
      </c>
      <c r="AE313">
        <v>38.235294117647101</v>
      </c>
      <c r="AF313">
        <v>41.176470588235297</v>
      </c>
      <c r="AG313">
        <v>41.6666666666667</v>
      </c>
      <c r="AH313">
        <v>38.8888888888889</v>
      </c>
      <c r="AI313">
        <v>38.8888888888889</v>
      </c>
      <c r="AJ313">
        <v>143.46678178322799</v>
      </c>
      <c r="AK313">
        <v>63.714285714285701</v>
      </c>
      <c r="AL313">
        <v>52.2222222222222</v>
      </c>
      <c r="AM313">
        <v>57.541899441340803</v>
      </c>
      <c r="AN313">
        <v>75.304878048780495</v>
      </c>
      <c r="AO313">
        <v>63.742690058479504</v>
      </c>
      <c r="AP313">
        <v>69.411764705882305</v>
      </c>
      <c r="AQ313">
        <v>51.351351351351298</v>
      </c>
      <c r="AR313">
        <v>50.5586592178771</v>
      </c>
      <c r="AS313">
        <v>50.920245398772998</v>
      </c>
      <c r="AT313">
        <v>53.191489361702097</v>
      </c>
      <c r="AU313">
        <v>40</v>
      </c>
      <c r="AV313">
        <v>44.8979591836735</v>
      </c>
      <c r="AW313">
        <v>67.045454545454504</v>
      </c>
      <c r="AX313">
        <v>51.063829787233999</v>
      </c>
      <c r="AY313">
        <v>54.347826086956502</v>
      </c>
      <c r="AZ313">
        <v>50</v>
      </c>
      <c r="BA313">
        <v>44.117647058823501</v>
      </c>
      <c r="BB313">
        <v>51.190476190476197</v>
      </c>
      <c r="BC313">
        <v>53.879310344827601</v>
      </c>
      <c r="BD313">
        <v>44.491525423728802</v>
      </c>
      <c r="BE313">
        <v>49.1596638655462</v>
      </c>
      <c r="BF313">
        <v>70.673076923076906</v>
      </c>
      <c r="BG313">
        <v>60.185185185185198</v>
      </c>
      <c r="BH313">
        <v>61.682242990654203</v>
      </c>
      <c r="BI313">
        <v>46.25</v>
      </c>
      <c r="BJ313">
        <v>49.572649572649603</v>
      </c>
      <c r="BK313">
        <v>49.047619047619101</v>
      </c>
    </row>
    <row r="314" spans="1:63">
      <c r="A314" s="395">
        <v>45536</v>
      </c>
      <c r="B314">
        <v>98343.604399999997</v>
      </c>
      <c r="C314">
        <v>68627.062399999995</v>
      </c>
      <c r="D314">
        <v>159.47466874698</v>
      </c>
      <c r="E314">
        <v>97.780094003447104</v>
      </c>
      <c r="F314">
        <v>85.149313962873293</v>
      </c>
      <c r="G314">
        <v>62.298465741343001</v>
      </c>
      <c r="H314">
        <v>250.07111290858899</v>
      </c>
      <c r="I314">
        <v>215.70639089363399</v>
      </c>
      <c r="J314">
        <v>236.88741362201401</v>
      </c>
      <c r="K314">
        <v>51.771653543307103</v>
      </c>
      <c r="L314">
        <v>56.910569105691103</v>
      </c>
      <c r="M314">
        <v>1301.06364723044</v>
      </c>
      <c r="N314">
        <v>88.931382315599805</v>
      </c>
      <c r="O314">
        <v>15.944675158059599</v>
      </c>
      <c r="P314">
        <v>757.63935828348895</v>
      </c>
      <c r="Q314">
        <v>438.54823147329398</v>
      </c>
      <c r="R314">
        <v>57.894736842105303</v>
      </c>
      <c r="S314">
        <v>50</v>
      </c>
      <c r="T314">
        <v>52.631578947368403</v>
      </c>
      <c r="U314">
        <v>65.789473684210506</v>
      </c>
      <c r="V314">
        <v>55.2631578947368</v>
      </c>
      <c r="W314">
        <v>55.2631578947368</v>
      </c>
      <c r="X314">
        <v>57.894736842105303</v>
      </c>
      <c r="Y314">
        <v>47.368421052631597</v>
      </c>
      <c r="Z314">
        <v>56.6666666666667</v>
      </c>
      <c r="AA314">
        <v>47.2222222222222</v>
      </c>
      <c r="AB314">
        <v>44.7368421052632</v>
      </c>
      <c r="AC314">
        <v>50</v>
      </c>
      <c r="AD314">
        <v>55.882352941176499</v>
      </c>
      <c r="AE314">
        <v>55.5555555555556</v>
      </c>
      <c r="AF314">
        <v>61.1111111111111</v>
      </c>
      <c r="AG314">
        <v>41.6666666666667</v>
      </c>
      <c r="AH314">
        <v>39.473684210526301</v>
      </c>
      <c r="AI314">
        <v>32.352941176470601</v>
      </c>
      <c r="AJ314">
        <v>146.62965254849601</v>
      </c>
      <c r="AK314">
        <v>72.65625</v>
      </c>
      <c r="AL314">
        <v>65.891472868217093</v>
      </c>
      <c r="AM314">
        <v>68.75</v>
      </c>
      <c r="AN314">
        <v>85.483870967741893</v>
      </c>
      <c r="AO314">
        <v>76.8</v>
      </c>
      <c r="AP314">
        <v>77.419354838709694</v>
      </c>
      <c r="AQ314">
        <v>53.846153846153797</v>
      </c>
      <c r="AR314">
        <v>48.062015503875998</v>
      </c>
      <c r="AS314">
        <v>49.2</v>
      </c>
      <c r="AT314">
        <v>63.5416666666667</v>
      </c>
      <c r="AU314">
        <v>55</v>
      </c>
      <c r="AV314">
        <v>57</v>
      </c>
      <c r="AW314">
        <v>72.619047619047606</v>
      </c>
      <c r="AX314">
        <v>57.954545454545503</v>
      </c>
      <c r="AY314">
        <v>59.090909090909101</v>
      </c>
      <c r="AZ314">
        <v>42.857142857142897</v>
      </c>
      <c r="BA314">
        <v>39.7959183673469</v>
      </c>
      <c r="BB314">
        <v>43.023255813953497</v>
      </c>
      <c r="BC314">
        <v>62.5</v>
      </c>
      <c r="BD314">
        <v>50.4587155963303</v>
      </c>
      <c r="BE314">
        <v>55.909090909090899</v>
      </c>
      <c r="BF314">
        <v>73.557692307692307</v>
      </c>
      <c r="BG314">
        <v>59.047619047619101</v>
      </c>
      <c r="BH314">
        <v>60.747663551401899</v>
      </c>
      <c r="BI314">
        <v>55.882352941176499</v>
      </c>
      <c r="BJ314">
        <v>50.943396226415103</v>
      </c>
      <c r="BK314">
        <v>50</v>
      </c>
    </row>
    <row r="315" spans="1:63">
      <c r="A315" s="395">
        <v>45901</v>
      </c>
      <c r="B315">
        <v>105563.902</v>
      </c>
      <c r="C315">
        <v>73326.446800000005</v>
      </c>
      <c r="D315">
        <v>172.47073622426601</v>
      </c>
      <c r="E315">
        <v>93.123994319538696</v>
      </c>
      <c r="F315">
        <v>92.088386096403596</v>
      </c>
      <c r="G315">
        <v>59.331932832957598</v>
      </c>
      <c r="H315">
        <v>321.51617104959598</v>
      </c>
      <c r="I315">
        <v>256.45966028527698</v>
      </c>
      <c r="J315">
        <v>260.97893030096401</v>
      </c>
      <c r="K315">
        <v>55.6313993174061</v>
      </c>
      <c r="L315">
        <v>61.091549295774598</v>
      </c>
      <c r="M315">
        <v>1469.2559107020199</v>
      </c>
      <c r="N315">
        <v>125.52153825800001</v>
      </c>
      <c r="O315">
        <v>20.640661392799998</v>
      </c>
      <c r="P315">
        <v>893.18056829509305</v>
      </c>
      <c r="Q315">
        <v>429.91314275613001</v>
      </c>
      <c r="R315">
        <v>60</v>
      </c>
      <c r="S315">
        <v>54.761904761904802</v>
      </c>
      <c r="T315">
        <v>57.142857142857103</v>
      </c>
      <c r="U315">
        <v>60</v>
      </c>
      <c r="V315">
        <v>52.380952380952401</v>
      </c>
      <c r="W315">
        <v>54.761904761904802</v>
      </c>
      <c r="X315">
        <v>60.526315789473699</v>
      </c>
      <c r="Y315">
        <v>65</v>
      </c>
      <c r="Z315">
        <v>55.2631578947368</v>
      </c>
      <c r="AA315">
        <v>42.857142857142897</v>
      </c>
      <c r="AB315">
        <v>46.428571428571402</v>
      </c>
      <c r="AC315">
        <v>50</v>
      </c>
      <c r="AD315">
        <v>67.857142857142904</v>
      </c>
      <c r="AE315">
        <v>64.285714285714306</v>
      </c>
      <c r="AF315">
        <v>66.6666666666667</v>
      </c>
      <c r="AG315">
        <v>41.6666666666667</v>
      </c>
      <c r="AH315">
        <v>46.6666666666667</v>
      </c>
      <c r="AI315">
        <v>43.3333333333333</v>
      </c>
      <c r="AJ315">
        <v>135.48768139442501</v>
      </c>
      <c r="AK315">
        <v>78.991596638655494</v>
      </c>
      <c r="AL315">
        <v>61.538461538461497</v>
      </c>
      <c r="AM315">
        <v>62.980769230769198</v>
      </c>
      <c r="AN315">
        <v>67.094017094017104</v>
      </c>
      <c r="AO315">
        <v>57.017543859649102</v>
      </c>
      <c r="AP315">
        <v>58.3333333333333</v>
      </c>
      <c r="AQ315">
        <v>50</v>
      </c>
      <c r="AR315">
        <v>56.034482758620697</v>
      </c>
      <c r="AS315">
        <v>51.785714285714299</v>
      </c>
      <c r="AT315">
        <v>65.625</v>
      </c>
      <c r="AU315">
        <v>60</v>
      </c>
      <c r="AV315">
        <v>61</v>
      </c>
      <c r="AW315">
        <v>61.702127659574501</v>
      </c>
      <c r="AX315">
        <v>54.1666666666667</v>
      </c>
      <c r="AY315">
        <v>55.2083333333333</v>
      </c>
      <c r="AZ315">
        <v>46.153846153846203</v>
      </c>
      <c r="BA315">
        <v>47.959183673469397</v>
      </c>
      <c r="BB315">
        <v>46.341463414634099</v>
      </c>
      <c r="BC315">
        <v>68.400000000000006</v>
      </c>
      <c r="BD315">
        <v>48.4</v>
      </c>
      <c r="BE315">
        <v>57.539682539682502</v>
      </c>
      <c r="BF315">
        <v>72.268907563025195</v>
      </c>
      <c r="BG315">
        <v>56.355932203389798</v>
      </c>
      <c r="BH315">
        <v>64.462809917355401</v>
      </c>
      <c r="BI315">
        <v>56.756756756756801</v>
      </c>
      <c r="BJ315">
        <v>60.4166666666667</v>
      </c>
      <c r="BK315">
        <v>50</v>
      </c>
    </row>
    <row r="316" spans="1:63">
      <c r="A316" t="s">
        <v>1230</v>
      </c>
    </row>
  </sheetData>
  <sortState xmlns:xlrd2="http://schemas.microsoft.com/office/spreadsheetml/2017/richdata2" ref="A2:BK308">
    <sortCondition ref="A1:A30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AD9A2-D6BD-41B7-B6AB-84FF53772EBB}">
  <sheetPr codeName="Sheet2"/>
  <dimension ref="A1:CJ51"/>
  <sheetViews>
    <sheetView topLeftCell="BB1" workbookViewId="0">
      <selection sqref="A1:XFD1048576"/>
    </sheetView>
  </sheetViews>
  <sheetFormatPr defaultRowHeight="15"/>
  <sheetData>
    <row r="1" spans="1:88">
      <c r="A1" s="413" t="s">
        <v>55</v>
      </c>
      <c r="B1" s="413" t="s">
        <v>56</v>
      </c>
      <c r="C1" s="413" t="s">
        <v>57</v>
      </c>
      <c r="D1" s="413" t="s">
        <v>58</v>
      </c>
      <c r="E1" s="414">
        <v>43466</v>
      </c>
      <c r="F1" s="414">
        <v>43497</v>
      </c>
      <c r="G1" s="414">
        <v>43525</v>
      </c>
      <c r="H1" s="414">
        <v>43556</v>
      </c>
      <c r="I1" s="414">
        <v>43586</v>
      </c>
      <c r="J1" s="414">
        <v>43617</v>
      </c>
      <c r="K1" s="414">
        <v>43647</v>
      </c>
      <c r="L1" s="414">
        <v>43678</v>
      </c>
      <c r="M1" s="414">
        <v>43709</v>
      </c>
      <c r="N1" s="414">
        <v>43739</v>
      </c>
      <c r="O1" s="414">
        <v>43770</v>
      </c>
      <c r="P1" s="414">
        <v>43800</v>
      </c>
      <c r="Q1" s="414">
        <v>43831</v>
      </c>
      <c r="R1" s="414">
        <v>43862</v>
      </c>
      <c r="S1" s="414">
        <v>43891</v>
      </c>
      <c r="T1" s="414">
        <v>43922</v>
      </c>
      <c r="U1" s="414">
        <v>43952</v>
      </c>
      <c r="V1" s="414">
        <v>43983</v>
      </c>
      <c r="W1" s="414">
        <v>44013</v>
      </c>
      <c r="X1" s="414">
        <v>44044</v>
      </c>
      <c r="Y1" s="414">
        <v>44075</v>
      </c>
      <c r="Z1" s="414">
        <v>44105</v>
      </c>
      <c r="AA1" s="414">
        <v>44136</v>
      </c>
      <c r="AB1" s="414">
        <v>44166</v>
      </c>
      <c r="AC1" s="414">
        <v>44197</v>
      </c>
      <c r="AD1" s="414">
        <v>44228</v>
      </c>
      <c r="AE1" s="414">
        <v>44256</v>
      </c>
      <c r="AF1" s="414">
        <v>44287</v>
      </c>
      <c r="AG1" s="414">
        <v>44317</v>
      </c>
      <c r="AH1" s="414">
        <v>44348</v>
      </c>
      <c r="AI1" s="414">
        <v>44378</v>
      </c>
      <c r="AJ1" s="414">
        <v>44409</v>
      </c>
      <c r="AK1" s="414">
        <v>44440</v>
      </c>
      <c r="AL1" s="414">
        <v>44470</v>
      </c>
      <c r="AM1" s="414">
        <v>44501</v>
      </c>
      <c r="AN1" s="414">
        <v>44531</v>
      </c>
      <c r="AO1" s="414">
        <v>44562</v>
      </c>
      <c r="AP1" s="414">
        <v>44593</v>
      </c>
      <c r="AQ1" s="414">
        <v>44621</v>
      </c>
      <c r="AR1" s="414">
        <v>44652</v>
      </c>
      <c r="AS1" s="414">
        <v>44682</v>
      </c>
      <c r="AT1" s="414">
        <v>44713</v>
      </c>
      <c r="AU1" s="414">
        <v>44743</v>
      </c>
      <c r="AV1" s="414">
        <v>44774</v>
      </c>
      <c r="AW1" s="414">
        <v>44805</v>
      </c>
      <c r="AX1" s="414">
        <v>44835</v>
      </c>
      <c r="AY1" s="414">
        <v>44866</v>
      </c>
      <c r="AZ1" s="414">
        <v>44896</v>
      </c>
      <c r="BA1" s="414">
        <v>44927</v>
      </c>
      <c r="BB1" s="414">
        <v>44958</v>
      </c>
      <c r="BC1" s="414">
        <v>44986</v>
      </c>
      <c r="BD1" s="414">
        <v>45017</v>
      </c>
      <c r="BE1" s="414">
        <v>45047</v>
      </c>
      <c r="BF1" s="414">
        <v>45078</v>
      </c>
      <c r="BG1" s="414">
        <v>45108</v>
      </c>
      <c r="BH1" s="414">
        <v>45139</v>
      </c>
      <c r="BI1" s="414">
        <v>45170</v>
      </c>
      <c r="BJ1" s="414">
        <v>45200</v>
      </c>
      <c r="BK1" s="414">
        <v>45231</v>
      </c>
      <c r="BL1" s="414">
        <v>45261</v>
      </c>
      <c r="BM1" s="414">
        <v>45292</v>
      </c>
      <c r="BN1" s="414">
        <v>45323</v>
      </c>
      <c r="BO1" s="414">
        <v>45352</v>
      </c>
      <c r="BP1" s="414">
        <v>45383</v>
      </c>
      <c r="BQ1" s="414">
        <v>45413</v>
      </c>
      <c r="BR1" s="414">
        <v>45444</v>
      </c>
      <c r="BS1" s="414">
        <v>45474</v>
      </c>
      <c r="BT1" s="414">
        <v>45505</v>
      </c>
      <c r="BU1" s="414">
        <v>45536</v>
      </c>
      <c r="BV1" s="414">
        <v>45566</v>
      </c>
      <c r="BW1" s="414">
        <v>45597</v>
      </c>
      <c r="BX1" s="414">
        <v>45627</v>
      </c>
      <c r="BY1" s="414">
        <v>45658</v>
      </c>
      <c r="BZ1" s="414">
        <v>45689</v>
      </c>
      <c r="CA1" s="414">
        <v>45717</v>
      </c>
      <c r="CB1" s="414">
        <v>45748</v>
      </c>
      <c r="CC1" s="414">
        <v>45778</v>
      </c>
      <c r="CD1" s="414">
        <v>45809</v>
      </c>
      <c r="CE1" s="414">
        <v>45839</v>
      </c>
      <c r="CF1" s="414">
        <v>45870</v>
      </c>
      <c r="CG1" s="414">
        <v>45901</v>
      </c>
      <c r="CH1" s="414">
        <v>45931</v>
      </c>
      <c r="CI1" s="414">
        <v>45962</v>
      </c>
      <c r="CJ1" s="414">
        <v>45992</v>
      </c>
    </row>
    <row r="2" spans="1:88">
      <c r="A2" t="s">
        <v>59</v>
      </c>
      <c r="B2" t="s">
        <v>60</v>
      </c>
      <c r="C2" t="s">
        <v>61</v>
      </c>
      <c r="D2" t="s">
        <v>18</v>
      </c>
      <c r="E2">
        <v>13589</v>
      </c>
      <c r="F2">
        <v>9634</v>
      </c>
      <c r="G2">
        <v>9400</v>
      </c>
      <c r="H2">
        <v>10581</v>
      </c>
      <c r="I2">
        <v>12279</v>
      </c>
      <c r="J2">
        <v>12888</v>
      </c>
      <c r="K2">
        <v>15856</v>
      </c>
      <c r="L2">
        <v>15735</v>
      </c>
      <c r="M2">
        <v>13815</v>
      </c>
      <c r="N2">
        <v>13477</v>
      </c>
      <c r="O2">
        <v>13250</v>
      </c>
      <c r="P2">
        <v>13007</v>
      </c>
      <c r="Q2">
        <v>13445</v>
      </c>
      <c r="R2">
        <v>11522</v>
      </c>
      <c r="S2">
        <v>7859</v>
      </c>
      <c r="T2">
        <v>2928</v>
      </c>
      <c r="U2">
        <v>3862</v>
      </c>
      <c r="V2">
        <v>5939</v>
      </c>
      <c r="W2">
        <v>9961</v>
      </c>
      <c r="X2">
        <v>11350</v>
      </c>
      <c r="Y2">
        <v>12358</v>
      </c>
      <c r="Z2">
        <v>15109</v>
      </c>
      <c r="AA2">
        <v>15072</v>
      </c>
      <c r="AB2">
        <v>15027</v>
      </c>
      <c r="AC2">
        <v>14766</v>
      </c>
      <c r="AD2">
        <v>12786</v>
      </c>
      <c r="AE2">
        <v>10457</v>
      </c>
      <c r="AF2">
        <v>11606</v>
      </c>
      <c r="AG2">
        <v>15286</v>
      </c>
      <c r="AH2">
        <v>16159</v>
      </c>
      <c r="AI2">
        <v>19770</v>
      </c>
      <c r="AJ2">
        <v>19854</v>
      </c>
      <c r="AK2">
        <v>18426</v>
      </c>
      <c r="AL2">
        <v>17765</v>
      </c>
      <c r="AM2">
        <v>17946</v>
      </c>
      <c r="AN2">
        <v>18001</v>
      </c>
      <c r="AO2">
        <v>18181</v>
      </c>
      <c r="AP2">
        <v>15538</v>
      </c>
      <c r="AQ2">
        <v>13557</v>
      </c>
      <c r="AR2">
        <v>13392</v>
      </c>
      <c r="AS2">
        <v>16087</v>
      </c>
      <c r="AT2">
        <v>15015</v>
      </c>
      <c r="AU2">
        <v>18654</v>
      </c>
      <c r="AV2">
        <v>18028</v>
      </c>
      <c r="AW2">
        <v>17538</v>
      </c>
      <c r="AX2">
        <v>19370</v>
      </c>
      <c r="AY2">
        <v>17591</v>
      </c>
      <c r="AZ2">
        <v>17859</v>
      </c>
      <c r="BA2">
        <v>16428</v>
      </c>
      <c r="BB2">
        <v>13591</v>
      </c>
      <c r="BC2">
        <v>4206</v>
      </c>
      <c r="BD2">
        <v>0</v>
      </c>
      <c r="BE2">
        <v>1340</v>
      </c>
      <c r="BF2">
        <v>0</v>
      </c>
      <c r="BG2">
        <v>4688</v>
      </c>
      <c r="BH2">
        <v>17409</v>
      </c>
      <c r="BI2">
        <v>17992</v>
      </c>
      <c r="BJ2">
        <v>18585</v>
      </c>
      <c r="BK2">
        <v>18518</v>
      </c>
      <c r="BL2">
        <v>17757</v>
      </c>
      <c r="BM2">
        <v>16638</v>
      </c>
      <c r="BN2">
        <v>12807</v>
      </c>
      <c r="BO2">
        <v>14052</v>
      </c>
      <c r="BP2">
        <v>14891</v>
      </c>
      <c r="BQ2">
        <v>16782</v>
      </c>
      <c r="BR2">
        <v>16415</v>
      </c>
      <c r="BS2">
        <v>20581</v>
      </c>
      <c r="BT2">
        <v>19228</v>
      </c>
      <c r="BU2">
        <v>17946</v>
      </c>
      <c r="BV2">
        <v>18040</v>
      </c>
      <c r="BW2">
        <v>18533</v>
      </c>
      <c r="BX2">
        <v>18749</v>
      </c>
      <c r="BY2">
        <v>17199</v>
      </c>
      <c r="BZ2">
        <v>12740</v>
      </c>
      <c r="CA2">
        <v>12692</v>
      </c>
      <c r="CB2">
        <v>12647</v>
      </c>
      <c r="CC2">
        <v>16894</v>
      </c>
      <c r="CD2">
        <v>16578</v>
      </c>
      <c r="CE2">
        <v>22709</v>
      </c>
      <c r="CF2">
        <v>20675</v>
      </c>
      <c r="CG2">
        <v>18593</v>
      </c>
      <c r="CH2">
        <v>20843</v>
      </c>
    </row>
    <row r="3" spans="1:88">
      <c r="A3" t="s">
        <v>62</v>
      </c>
      <c r="B3" t="s">
        <v>60</v>
      </c>
      <c r="C3" t="s">
        <v>61</v>
      </c>
      <c r="D3" t="s">
        <v>63</v>
      </c>
      <c r="E3">
        <v>8589</v>
      </c>
      <c r="F3">
        <v>5879</v>
      </c>
      <c r="G3">
        <v>5383</v>
      </c>
      <c r="H3">
        <v>6459</v>
      </c>
      <c r="I3">
        <v>7182</v>
      </c>
      <c r="J3">
        <v>7285</v>
      </c>
      <c r="K3">
        <v>9409</v>
      </c>
      <c r="L3">
        <v>9150</v>
      </c>
      <c r="M3">
        <v>7758</v>
      </c>
      <c r="N3">
        <v>7765</v>
      </c>
      <c r="O3">
        <v>7979</v>
      </c>
      <c r="P3">
        <v>8235</v>
      </c>
      <c r="Q3">
        <v>8974</v>
      </c>
      <c r="R3">
        <v>7573</v>
      </c>
      <c r="S3">
        <v>5115</v>
      </c>
      <c r="T3">
        <v>1767</v>
      </c>
      <c r="U3">
        <v>2699</v>
      </c>
      <c r="V3">
        <v>4133</v>
      </c>
      <c r="W3">
        <v>7694</v>
      </c>
      <c r="X3">
        <v>8692</v>
      </c>
      <c r="Y3">
        <v>9153</v>
      </c>
      <c r="Z3">
        <v>11045</v>
      </c>
      <c r="AA3">
        <v>10639</v>
      </c>
      <c r="AB3">
        <v>10843</v>
      </c>
      <c r="AC3">
        <v>10944</v>
      </c>
      <c r="AD3">
        <v>9453</v>
      </c>
      <c r="AE3">
        <v>7444</v>
      </c>
      <c r="AF3">
        <v>8581</v>
      </c>
      <c r="AG3">
        <v>11490</v>
      </c>
      <c r="AH3">
        <v>11912</v>
      </c>
      <c r="AI3">
        <v>14832</v>
      </c>
      <c r="AJ3">
        <v>14686</v>
      </c>
      <c r="AK3">
        <v>13412</v>
      </c>
      <c r="AL3">
        <v>13460</v>
      </c>
      <c r="AM3">
        <v>13494</v>
      </c>
      <c r="AN3">
        <v>13929</v>
      </c>
      <c r="AO3">
        <v>14274</v>
      </c>
      <c r="AP3">
        <v>12018</v>
      </c>
      <c r="AQ3">
        <v>10415</v>
      </c>
      <c r="AR3">
        <v>10774</v>
      </c>
      <c r="AS3">
        <v>12803</v>
      </c>
      <c r="AT3">
        <v>11730</v>
      </c>
      <c r="AU3">
        <v>15064</v>
      </c>
      <c r="AV3">
        <v>14164</v>
      </c>
      <c r="AW3">
        <v>13459</v>
      </c>
      <c r="AX3">
        <v>14689</v>
      </c>
      <c r="AY3">
        <v>13730</v>
      </c>
      <c r="AZ3">
        <v>14230</v>
      </c>
      <c r="BA3">
        <v>13674</v>
      </c>
      <c r="BB3">
        <v>11148</v>
      </c>
      <c r="BC3">
        <v>3318</v>
      </c>
      <c r="BD3">
        <v>0</v>
      </c>
      <c r="BE3">
        <v>1123</v>
      </c>
      <c r="BF3">
        <v>0</v>
      </c>
      <c r="BG3">
        <v>4098</v>
      </c>
      <c r="BH3">
        <v>13641</v>
      </c>
      <c r="BI3">
        <v>13281</v>
      </c>
      <c r="BJ3">
        <v>13227</v>
      </c>
      <c r="BK3">
        <v>13398</v>
      </c>
      <c r="BL3">
        <v>14516</v>
      </c>
      <c r="BM3">
        <v>13383</v>
      </c>
      <c r="BN3">
        <v>10161</v>
      </c>
      <c r="BO3">
        <v>11024</v>
      </c>
      <c r="BP3">
        <v>11861</v>
      </c>
      <c r="BQ3">
        <v>13599</v>
      </c>
      <c r="BR3">
        <v>13610</v>
      </c>
      <c r="BS3">
        <v>17353</v>
      </c>
      <c r="BT3">
        <v>16063</v>
      </c>
      <c r="BU3">
        <v>14448</v>
      </c>
      <c r="BV3">
        <v>14511</v>
      </c>
      <c r="BW3">
        <v>15355</v>
      </c>
      <c r="BX3">
        <v>15541</v>
      </c>
      <c r="BY3">
        <v>14662</v>
      </c>
      <c r="BZ3">
        <v>10643</v>
      </c>
      <c r="CA3">
        <v>10795</v>
      </c>
      <c r="CB3">
        <v>10765</v>
      </c>
      <c r="CC3">
        <v>14627</v>
      </c>
      <c r="CD3">
        <v>13998</v>
      </c>
      <c r="CE3">
        <v>19423</v>
      </c>
      <c r="CF3">
        <v>17157</v>
      </c>
      <c r="CG3">
        <v>14771</v>
      </c>
      <c r="CH3">
        <v>16345</v>
      </c>
    </row>
    <row r="4" spans="1:88">
      <c r="A4" t="s">
        <v>64</v>
      </c>
      <c r="B4" t="s">
        <v>60</v>
      </c>
      <c r="C4" t="s">
        <v>61</v>
      </c>
      <c r="D4" t="s">
        <v>65</v>
      </c>
      <c r="E4">
        <v>5000</v>
      </c>
      <c r="F4">
        <v>3755</v>
      </c>
      <c r="G4">
        <v>4017</v>
      </c>
      <c r="H4">
        <v>4122</v>
      </c>
      <c r="I4">
        <v>5097</v>
      </c>
      <c r="J4">
        <v>5603</v>
      </c>
      <c r="K4">
        <v>6447</v>
      </c>
      <c r="L4">
        <v>6585</v>
      </c>
      <c r="M4">
        <v>6057</v>
      </c>
      <c r="N4">
        <v>5712</v>
      </c>
      <c r="O4">
        <v>5271</v>
      </c>
      <c r="P4">
        <v>4772</v>
      </c>
      <c r="Q4">
        <v>4471</v>
      </c>
      <c r="R4">
        <v>3949</v>
      </c>
      <c r="S4">
        <v>2744</v>
      </c>
      <c r="T4">
        <v>1161</v>
      </c>
      <c r="U4">
        <v>1163</v>
      </c>
      <c r="V4">
        <v>1806</v>
      </c>
      <c r="W4">
        <v>2267</v>
      </c>
      <c r="X4">
        <v>2658</v>
      </c>
      <c r="Y4">
        <v>3205</v>
      </c>
      <c r="Z4">
        <v>4064</v>
      </c>
      <c r="AA4">
        <v>4433</v>
      </c>
      <c r="AB4">
        <v>4184</v>
      </c>
      <c r="AC4">
        <v>3822</v>
      </c>
      <c r="AD4">
        <v>3333</v>
      </c>
      <c r="AE4">
        <v>3013</v>
      </c>
      <c r="AF4">
        <v>3025</v>
      </c>
      <c r="AG4">
        <v>3796</v>
      </c>
      <c r="AH4">
        <v>4247</v>
      </c>
      <c r="AI4">
        <v>4938</v>
      </c>
      <c r="AJ4">
        <v>5168</v>
      </c>
      <c r="AK4">
        <v>5014</v>
      </c>
      <c r="AL4">
        <v>4305</v>
      </c>
      <c r="AM4">
        <v>4452</v>
      </c>
      <c r="AN4">
        <v>4072</v>
      </c>
      <c r="AO4">
        <v>3907</v>
      </c>
      <c r="AP4">
        <v>3520</v>
      </c>
      <c r="AQ4">
        <v>3142</v>
      </c>
      <c r="AR4">
        <v>2618</v>
      </c>
      <c r="AS4">
        <v>3284</v>
      </c>
      <c r="AT4">
        <v>3285</v>
      </c>
      <c r="AU4">
        <v>3590</v>
      </c>
      <c r="AV4">
        <v>3864</v>
      </c>
      <c r="AW4">
        <v>4079</v>
      </c>
      <c r="AX4">
        <v>4681</v>
      </c>
      <c r="AY4">
        <v>3861</v>
      </c>
      <c r="AZ4">
        <v>3629</v>
      </c>
      <c r="BA4">
        <v>2754</v>
      </c>
      <c r="BB4">
        <v>2443</v>
      </c>
      <c r="BC4">
        <v>888</v>
      </c>
      <c r="BD4">
        <v>0</v>
      </c>
      <c r="BE4">
        <v>217</v>
      </c>
      <c r="BF4">
        <v>0</v>
      </c>
      <c r="BG4">
        <v>590</v>
      </c>
      <c r="BH4">
        <v>3768</v>
      </c>
      <c r="BI4">
        <v>4711</v>
      </c>
      <c r="BJ4">
        <v>5358</v>
      </c>
      <c r="BK4">
        <v>5120</v>
      </c>
      <c r="BL4">
        <v>3241</v>
      </c>
      <c r="BM4">
        <v>3255</v>
      </c>
      <c r="BN4">
        <v>2646</v>
      </c>
      <c r="BO4">
        <v>3028</v>
      </c>
      <c r="BP4">
        <v>3030</v>
      </c>
      <c r="BQ4">
        <v>3183</v>
      </c>
      <c r="BR4">
        <v>2805</v>
      </c>
      <c r="BS4">
        <v>3228</v>
      </c>
      <c r="BT4">
        <v>3165</v>
      </c>
      <c r="BU4">
        <v>3498</v>
      </c>
      <c r="BV4">
        <v>3529</v>
      </c>
      <c r="BW4">
        <v>3178</v>
      </c>
      <c r="BX4">
        <v>3208</v>
      </c>
      <c r="BY4">
        <v>2537</v>
      </c>
      <c r="BZ4">
        <v>2097</v>
      </c>
      <c r="CA4">
        <v>1897</v>
      </c>
      <c r="CB4">
        <v>1882</v>
      </c>
      <c r="CC4">
        <v>2267</v>
      </c>
      <c r="CD4">
        <v>2580</v>
      </c>
      <c r="CE4">
        <v>3286</v>
      </c>
      <c r="CF4">
        <v>3518</v>
      </c>
      <c r="CG4">
        <v>3822</v>
      </c>
      <c r="CH4">
        <v>4498</v>
      </c>
    </row>
    <row r="5" spans="1:88">
      <c r="A5" t="s">
        <v>66</v>
      </c>
      <c r="B5" t="s">
        <v>60</v>
      </c>
      <c r="C5" t="s">
        <v>67</v>
      </c>
      <c r="D5" t="s">
        <v>18</v>
      </c>
      <c r="E5">
        <v>19526</v>
      </c>
      <c r="F5">
        <v>14298</v>
      </c>
      <c r="G5">
        <v>14082</v>
      </c>
      <c r="H5">
        <v>15485</v>
      </c>
      <c r="I5">
        <v>18658</v>
      </c>
      <c r="J5">
        <v>20267</v>
      </c>
      <c r="K5">
        <v>24427</v>
      </c>
      <c r="L5">
        <v>24634</v>
      </c>
      <c r="M5">
        <v>21837</v>
      </c>
      <c r="N5">
        <v>20403</v>
      </c>
      <c r="O5">
        <v>19424</v>
      </c>
      <c r="P5">
        <v>18484</v>
      </c>
      <c r="Q5">
        <v>18877</v>
      </c>
      <c r="R5">
        <v>16292</v>
      </c>
      <c r="S5">
        <v>11175</v>
      </c>
      <c r="T5">
        <v>4175</v>
      </c>
      <c r="U5">
        <v>5118</v>
      </c>
      <c r="V5">
        <v>7990</v>
      </c>
      <c r="W5">
        <v>12617</v>
      </c>
      <c r="X5">
        <v>14748</v>
      </c>
      <c r="Y5">
        <v>16745</v>
      </c>
      <c r="Z5">
        <v>20870</v>
      </c>
      <c r="AA5">
        <v>21503</v>
      </c>
      <c r="AB5">
        <v>20833</v>
      </c>
      <c r="AC5">
        <v>19680</v>
      </c>
      <c r="AD5">
        <v>17360</v>
      </c>
      <c r="AE5">
        <v>14282</v>
      </c>
      <c r="AF5">
        <v>15447</v>
      </c>
      <c r="AG5">
        <v>20338</v>
      </c>
      <c r="AH5">
        <v>22573</v>
      </c>
      <c r="AI5">
        <v>27231</v>
      </c>
      <c r="AJ5">
        <v>27489</v>
      </c>
      <c r="AK5">
        <v>25939</v>
      </c>
      <c r="AL5">
        <v>24098</v>
      </c>
      <c r="AM5">
        <v>24641</v>
      </c>
      <c r="AN5">
        <v>23916</v>
      </c>
      <c r="AO5">
        <v>23470</v>
      </c>
      <c r="AP5">
        <v>20387</v>
      </c>
      <c r="AQ5">
        <v>17524</v>
      </c>
      <c r="AR5">
        <v>16498</v>
      </c>
      <c r="AS5">
        <v>20347</v>
      </c>
      <c r="AT5">
        <v>19303</v>
      </c>
      <c r="AU5">
        <v>23050</v>
      </c>
      <c r="AV5">
        <v>23067</v>
      </c>
      <c r="AW5">
        <v>23001</v>
      </c>
      <c r="AX5">
        <v>25986</v>
      </c>
      <c r="AY5">
        <v>22991</v>
      </c>
      <c r="AZ5">
        <v>22847</v>
      </c>
      <c r="BA5">
        <v>19874</v>
      </c>
      <c r="BB5">
        <v>16507</v>
      </c>
      <c r="BC5">
        <v>5268</v>
      </c>
      <c r="BD5">
        <v>0</v>
      </c>
      <c r="BE5">
        <v>1642</v>
      </c>
      <c r="BF5">
        <v>0</v>
      </c>
      <c r="BG5">
        <v>5430</v>
      </c>
      <c r="BH5">
        <v>23195</v>
      </c>
      <c r="BI5">
        <v>26145</v>
      </c>
      <c r="BJ5">
        <v>27547</v>
      </c>
      <c r="BK5">
        <v>27038</v>
      </c>
      <c r="BL5">
        <v>22345</v>
      </c>
      <c r="BM5">
        <v>21110</v>
      </c>
      <c r="BN5">
        <v>16634</v>
      </c>
      <c r="BO5">
        <v>18501</v>
      </c>
      <c r="BP5">
        <v>18974</v>
      </c>
      <c r="BQ5">
        <v>21356</v>
      </c>
      <c r="BR5">
        <v>20232</v>
      </c>
      <c r="BS5">
        <v>24924</v>
      </c>
      <c r="BT5">
        <v>23487</v>
      </c>
      <c r="BU5">
        <v>22971</v>
      </c>
      <c r="BV5">
        <v>23475</v>
      </c>
      <c r="BW5">
        <v>23347</v>
      </c>
      <c r="BX5">
        <v>23274</v>
      </c>
      <c r="BY5">
        <v>20536</v>
      </c>
      <c r="BZ5">
        <v>15584</v>
      </c>
      <c r="CA5">
        <v>15045</v>
      </c>
      <c r="CB5">
        <v>15042</v>
      </c>
      <c r="CC5">
        <v>19886</v>
      </c>
      <c r="CD5">
        <v>20142</v>
      </c>
      <c r="CE5">
        <v>27564</v>
      </c>
      <c r="CF5">
        <v>26018</v>
      </c>
      <c r="CG5">
        <v>24791</v>
      </c>
      <c r="CH5">
        <v>28087</v>
      </c>
    </row>
    <row r="6" spans="1:88">
      <c r="A6" t="s">
        <v>68</v>
      </c>
      <c r="B6" t="s">
        <v>60</v>
      </c>
      <c r="C6" t="s">
        <v>67</v>
      </c>
      <c r="D6" t="s">
        <v>63</v>
      </c>
      <c r="E6">
        <v>8589</v>
      </c>
      <c r="F6">
        <v>5879</v>
      </c>
      <c r="G6">
        <v>5383</v>
      </c>
      <c r="H6">
        <v>6459</v>
      </c>
      <c r="I6">
        <v>7182</v>
      </c>
      <c r="J6">
        <v>7285</v>
      </c>
      <c r="K6">
        <v>9409</v>
      </c>
      <c r="L6">
        <v>9150</v>
      </c>
      <c r="M6">
        <v>7758</v>
      </c>
      <c r="N6">
        <v>7765</v>
      </c>
      <c r="O6">
        <v>7979</v>
      </c>
      <c r="P6">
        <v>8235</v>
      </c>
      <c r="Q6">
        <v>8974</v>
      </c>
      <c r="R6">
        <v>7573</v>
      </c>
      <c r="S6">
        <v>5115</v>
      </c>
      <c r="T6">
        <v>1767</v>
      </c>
      <c r="U6">
        <v>2699</v>
      </c>
      <c r="V6">
        <v>4133</v>
      </c>
      <c r="W6">
        <v>7694</v>
      </c>
      <c r="X6">
        <v>8692</v>
      </c>
      <c r="Y6">
        <v>9153</v>
      </c>
      <c r="Z6">
        <v>11045</v>
      </c>
      <c r="AA6">
        <v>10639</v>
      </c>
      <c r="AB6">
        <v>10843</v>
      </c>
      <c r="AC6">
        <v>10944</v>
      </c>
      <c r="AD6">
        <v>9453</v>
      </c>
      <c r="AE6">
        <v>7444</v>
      </c>
      <c r="AF6">
        <v>8581</v>
      </c>
      <c r="AG6">
        <v>11490</v>
      </c>
      <c r="AH6">
        <v>11912</v>
      </c>
      <c r="AI6">
        <v>14832</v>
      </c>
      <c r="AJ6">
        <v>14686</v>
      </c>
      <c r="AK6">
        <v>13412</v>
      </c>
      <c r="AL6">
        <v>13460</v>
      </c>
      <c r="AM6">
        <v>13494</v>
      </c>
      <c r="AN6">
        <v>13929</v>
      </c>
      <c r="AO6">
        <v>14274</v>
      </c>
      <c r="AP6">
        <v>12018</v>
      </c>
      <c r="AQ6">
        <v>10415</v>
      </c>
      <c r="AR6">
        <v>10774</v>
      </c>
      <c r="AS6">
        <v>12803</v>
      </c>
      <c r="AT6">
        <v>11730</v>
      </c>
      <c r="AU6">
        <v>15064</v>
      </c>
      <c r="AV6">
        <v>14164</v>
      </c>
      <c r="AW6">
        <v>13459</v>
      </c>
      <c r="AX6">
        <v>14689</v>
      </c>
      <c r="AY6">
        <v>13730</v>
      </c>
      <c r="AZ6">
        <v>14230</v>
      </c>
      <c r="BA6">
        <v>13674</v>
      </c>
      <c r="BB6">
        <v>11148</v>
      </c>
      <c r="BC6">
        <v>3318</v>
      </c>
      <c r="BD6">
        <v>0</v>
      </c>
      <c r="BE6">
        <v>1123</v>
      </c>
      <c r="BF6">
        <v>0</v>
      </c>
      <c r="BG6">
        <v>4098</v>
      </c>
      <c r="BH6">
        <v>13641</v>
      </c>
      <c r="BI6">
        <v>13281</v>
      </c>
      <c r="BJ6">
        <v>13227</v>
      </c>
      <c r="BK6">
        <v>13398</v>
      </c>
      <c r="BL6">
        <v>14516</v>
      </c>
      <c r="BM6">
        <v>13383</v>
      </c>
      <c r="BN6">
        <v>10161</v>
      </c>
      <c r="BO6">
        <v>11024</v>
      </c>
      <c r="BP6">
        <v>11861</v>
      </c>
      <c r="BQ6">
        <v>13599</v>
      </c>
      <c r="BR6">
        <v>13610</v>
      </c>
      <c r="BS6">
        <v>17353</v>
      </c>
      <c r="BT6">
        <v>16063</v>
      </c>
      <c r="BU6">
        <v>14448</v>
      </c>
      <c r="BV6">
        <v>14511</v>
      </c>
      <c r="BW6">
        <v>15355</v>
      </c>
      <c r="BX6">
        <v>15541</v>
      </c>
      <c r="BY6">
        <v>14662</v>
      </c>
      <c r="BZ6">
        <v>10643</v>
      </c>
      <c r="CA6">
        <v>10795</v>
      </c>
      <c r="CB6">
        <v>10765</v>
      </c>
      <c r="CC6">
        <v>14627</v>
      </c>
      <c r="CD6">
        <v>13998</v>
      </c>
      <c r="CE6">
        <v>19423</v>
      </c>
      <c r="CF6">
        <v>17157</v>
      </c>
      <c r="CG6">
        <v>14771</v>
      </c>
      <c r="CH6">
        <v>16345</v>
      </c>
    </row>
    <row r="7" spans="1:88">
      <c r="A7" t="s">
        <v>69</v>
      </c>
      <c r="B7" t="s">
        <v>60</v>
      </c>
      <c r="C7" t="s">
        <v>67</v>
      </c>
      <c r="D7" t="s">
        <v>65</v>
      </c>
      <c r="E7">
        <v>10937</v>
      </c>
      <c r="F7">
        <v>8419</v>
      </c>
      <c r="G7">
        <v>8699</v>
      </c>
      <c r="H7">
        <v>9026</v>
      </c>
      <c r="I7">
        <v>11476</v>
      </c>
      <c r="J7">
        <v>12982</v>
      </c>
      <c r="K7">
        <v>15018</v>
      </c>
      <c r="L7">
        <v>15484</v>
      </c>
      <c r="M7">
        <v>14079</v>
      </c>
      <c r="N7">
        <v>12638</v>
      </c>
      <c r="O7">
        <v>11445</v>
      </c>
      <c r="P7">
        <v>10249</v>
      </c>
      <c r="Q7">
        <v>9903</v>
      </c>
      <c r="R7">
        <v>8719</v>
      </c>
      <c r="S7">
        <v>6060</v>
      </c>
      <c r="T7">
        <v>2408</v>
      </c>
      <c r="U7">
        <v>2419</v>
      </c>
      <c r="V7">
        <v>3857</v>
      </c>
      <c r="W7">
        <v>4923</v>
      </c>
      <c r="X7">
        <v>6056</v>
      </c>
      <c r="Y7">
        <v>7592</v>
      </c>
      <c r="Z7">
        <v>9825</v>
      </c>
      <c r="AA7">
        <v>10864</v>
      </c>
      <c r="AB7">
        <v>9990</v>
      </c>
      <c r="AC7">
        <v>8736</v>
      </c>
      <c r="AD7">
        <v>7907</v>
      </c>
      <c r="AE7">
        <v>6838</v>
      </c>
      <c r="AF7">
        <v>6866</v>
      </c>
      <c r="AG7">
        <v>8848</v>
      </c>
      <c r="AH7">
        <v>10661</v>
      </c>
      <c r="AI7">
        <v>12399</v>
      </c>
      <c r="AJ7">
        <v>12803</v>
      </c>
      <c r="AK7">
        <v>12527</v>
      </c>
      <c r="AL7">
        <v>10638</v>
      </c>
      <c r="AM7">
        <v>11147</v>
      </c>
      <c r="AN7">
        <v>9987</v>
      </c>
      <c r="AO7">
        <v>9196</v>
      </c>
      <c r="AP7">
        <v>8369</v>
      </c>
      <c r="AQ7">
        <v>7109</v>
      </c>
      <c r="AR7">
        <v>5724</v>
      </c>
      <c r="AS7">
        <v>7544</v>
      </c>
      <c r="AT7">
        <v>7573</v>
      </c>
      <c r="AU7">
        <v>7986</v>
      </c>
      <c r="AV7">
        <v>8903</v>
      </c>
      <c r="AW7">
        <v>9542</v>
      </c>
      <c r="AX7">
        <v>11297</v>
      </c>
      <c r="AY7">
        <v>9261</v>
      </c>
      <c r="AZ7">
        <v>8617</v>
      </c>
      <c r="BA7">
        <v>6200</v>
      </c>
      <c r="BB7">
        <v>5359</v>
      </c>
      <c r="BC7">
        <v>1950</v>
      </c>
      <c r="BD7">
        <v>0</v>
      </c>
      <c r="BE7">
        <v>519</v>
      </c>
      <c r="BF7">
        <v>0</v>
      </c>
      <c r="BG7">
        <v>1332</v>
      </c>
      <c r="BH7">
        <v>9554</v>
      </c>
      <c r="BI7">
        <v>12864</v>
      </c>
      <c r="BJ7">
        <v>14320</v>
      </c>
      <c r="BK7">
        <v>13640</v>
      </c>
      <c r="BL7">
        <v>7829</v>
      </c>
      <c r="BM7">
        <v>7727</v>
      </c>
      <c r="BN7">
        <v>6473</v>
      </c>
      <c r="BO7">
        <v>7477</v>
      </c>
      <c r="BP7">
        <v>7113</v>
      </c>
      <c r="BQ7">
        <v>7757</v>
      </c>
      <c r="BR7">
        <v>6622</v>
      </c>
      <c r="BS7">
        <v>7571</v>
      </c>
      <c r="BT7">
        <v>7424</v>
      </c>
      <c r="BU7">
        <v>8523</v>
      </c>
      <c r="BV7">
        <v>8964</v>
      </c>
      <c r="BW7">
        <v>7992</v>
      </c>
      <c r="BX7">
        <v>7733</v>
      </c>
      <c r="BY7">
        <v>5874</v>
      </c>
      <c r="BZ7">
        <v>4941</v>
      </c>
      <c r="CA7">
        <v>4250</v>
      </c>
      <c r="CB7">
        <v>4277</v>
      </c>
      <c r="CC7">
        <v>5259</v>
      </c>
      <c r="CD7">
        <v>6144</v>
      </c>
      <c r="CE7">
        <v>8141</v>
      </c>
      <c r="CF7">
        <v>8861</v>
      </c>
      <c r="CG7">
        <v>10020</v>
      </c>
      <c r="CH7">
        <v>11742</v>
      </c>
    </row>
    <row r="8" spans="1:88">
      <c r="A8" t="s">
        <v>70</v>
      </c>
      <c r="B8" t="s">
        <v>60</v>
      </c>
      <c r="C8" t="s">
        <v>71</v>
      </c>
      <c r="D8" t="s">
        <v>72</v>
      </c>
      <c r="E8">
        <v>48815</v>
      </c>
      <c r="F8">
        <v>35745</v>
      </c>
      <c r="G8">
        <v>36523.5</v>
      </c>
      <c r="H8">
        <v>40261</v>
      </c>
      <c r="I8">
        <v>48510.8</v>
      </c>
      <c r="J8">
        <v>52694</v>
      </c>
      <c r="K8">
        <v>63510.2</v>
      </c>
      <c r="L8">
        <v>64048.4</v>
      </c>
      <c r="M8">
        <v>56776.2</v>
      </c>
      <c r="N8">
        <v>53047.8</v>
      </c>
      <c r="O8">
        <v>50502.400000000001</v>
      </c>
      <c r="P8">
        <v>48058.400000000001</v>
      </c>
      <c r="Q8">
        <v>49080.2</v>
      </c>
      <c r="R8">
        <v>42359.199999999997</v>
      </c>
      <c r="S8">
        <v>29055</v>
      </c>
      <c r="T8">
        <v>639.6</v>
      </c>
      <c r="U8">
        <v>0</v>
      </c>
      <c r="V8">
        <v>0</v>
      </c>
      <c r="W8">
        <v>32804.199999999997</v>
      </c>
      <c r="X8">
        <v>38344.800000000003</v>
      </c>
      <c r="Y8">
        <v>43537</v>
      </c>
      <c r="Z8">
        <v>54262.000000000007</v>
      </c>
      <c r="AA8">
        <v>55907.8</v>
      </c>
      <c r="AB8">
        <v>54165.8</v>
      </c>
      <c r="AC8">
        <v>51168</v>
      </c>
      <c r="AD8">
        <v>45135.999999999993</v>
      </c>
      <c r="AE8">
        <v>38428.5</v>
      </c>
      <c r="AF8">
        <v>41706.899999999987</v>
      </c>
      <c r="AG8">
        <v>54912.600000000013</v>
      </c>
      <c r="AH8">
        <v>60947.10000000002</v>
      </c>
      <c r="AI8">
        <v>73523.7</v>
      </c>
      <c r="AJ8">
        <v>74220.300000000017</v>
      </c>
      <c r="AK8">
        <v>70035.299999999988</v>
      </c>
      <c r="AL8">
        <v>65064.6</v>
      </c>
      <c r="AM8">
        <v>66530.700000000012</v>
      </c>
      <c r="AN8">
        <v>64573.2</v>
      </c>
      <c r="AO8">
        <v>63369</v>
      </c>
      <c r="AP8">
        <v>55044.900000000009</v>
      </c>
      <c r="AQ8">
        <v>50564.599999999991</v>
      </c>
      <c r="AR8">
        <v>47844.2</v>
      </c>
      <c r="AS8">
        <v>59006.299999999988</v>
      </c>
      <c r="AT8">
        <v>55978.7</v>
      </c>
      <c r="AU8">
        <v>66845</v>
      </c>
      <c r="AV8">
        <v>66894.3</v>
      </c>
      <c r="AW8">
        <v>66702.899999999994</v>
      </c>
      <c r="AX8">
        <v>75359.399999999994</v>
      </c>
      <c r="AY8">
        <v>66673.899999999994</v>
      </c>
      <c r="AZ8">
        <v>66256.3</v>
      </c>
      <c r="BA8">
        <v>57634.599999999991</v>
      </c>
      <c r="BB8">
        <v>47870.3</v>
      </c>
      <c r="BC8">
        <v>16106</v>
      </c>
      <c r="BD8">
        <v>0</v>
      </c>
      <c r="BE8">
        <v>5090.2</v>
      </c>
      <c r="BF8">
        <v>0</v>
      </c>
      <c r="BG8">
        <v>16833</v>
      </c>
      <c r="BH8">
        <v>71904.5</v>
      </c>
      <c r="BI8">
        <v>81049.5</v>
      </c>
      <c r="BJ8">
        <v>85395.700000000012</v>
      </c>
      <c r="BK8">
        <v>83817.799999999988</v>
      </c>
      <c r="BL8">
        <v>69269.5</v>
      </c>
      <c r="BM8">
        <v>65441</v>
      </c>
      <c r="BN8">
        <v>51565.4</v>
      </c>
      <c r="BO8">
        <v>59124.7</v>
      </c>
      <c r="BP8">
        <v>60716.80000000001</v>
      </c>
      <c r="BQ8">
        <v>68339.199999999997</v>
      </c>
      <c r="BR8">
        <v>64742.400000000009</v>
      </c>
      <c r="BS8">
        <v>79757</v>
      </c>
      <c r="BT8">
        <v>75158.399999999994</v>
      </c>
      <c r="BU8">
        <v>73507.200000000012</v>
      </c>
      <c r="BV8">
        <v>75120</v>
      </c>
      <c r="BW8">
        <v>74710.399999999994</v>
      </c>
      <c r="BX8">
        <v>74476.800000000003</v>
      </c>
      <c r="BY8">
        <v>65715.200000000012</v>
      </c>
      <c r="BZ8">
        <v>49868.800000000003</v>
      </c>
      <c r="CA8">
        <v>49553.7</v>
      </c>
      <c r="CB8">
        <v>49638.600000000013</v>
      </c>
      <c r="CC8">
        <v>65623.8</v>
      </c>
      <c r="CD8">
        <v>66468.600000000006</v>
      </c>
      <c r="CE8">
        <v>90961</v>
      </c>
      <c r="CF8">
        <v>85859.4</v>
      </c>
      <c r="CG8">
        <v>81810.3</v>
      </c>
      <c r="CH8">
        <v>92687.099999999977</v>
      </c>
    </row>
    <row r="9" spans="1:88">
      <c r="A9" t="s">
        <v>73</v>
      </c>
      <c r="B9" t="s">
        <v>60</v>
      </c>
      <c r="C9" t="s">
        <v>71</v>
      </c>
      <c r="D9" t="s">
        <v>74</v>
      </c>
      <c r="E9">
        <v>21472.5</v>
      </c>
      <c r="F9">
        <v>14697.5</v>
      </c>
      <c r="G9">
        <v>13962</v>
      </c>
      <c r="H9">
        <v>16793.400000000001</v>
      </c>
      <c r="I9">
        <v>18673.2</v>
      </c>
      <c r="J9">
        <v>18941</v>
      </c>
      <c r="K9">
        <v>24463.4</v>
      </c>
      <c r="L9">
        <v>23790</v>
      </c>
      <c r="M9">
        <v>20170.8</v>
      </c>
      <c r="N9">
        <v>20189</v>
      </c>
      <c r="O9">
        <v>20745.400000000001</v>
      </c>
      <c r="P9">
        <v>21411</v>
      </c>
      <c r="Q9">
        <v>23332.400000000001</v>
      </c>
      <c r="R9">
        <v>19689.8</v>
      </c>
      <c r="S9">
        <v>13299</v>
      </c>
      <c r="T9">
        <v>260</v>
      </c>
      <c r="U9">
        <v>0</v>
      </c>
      <c r="V9">
        <v>0</v>
      </c>
      <c r="W9">
        <v>20004.400000000001</v>
      </c>
      <c r="X9">
        <v>22599.200000000001</v>
      </c>
      <c r="Y9">
        <v>23797.8</v>
      </c>
      <c r="Z9">
        <v>28717.000000000011</v>
      </c>
      <c r="AA9">
        <v>27661.400000000009</v>
      </c>
      <c r="AB9">
        <v>28191.8</v>
      </c>
      <c r="AC9">
        <v>28454.400000000001</v>
      </c>
      <c r="AD9">
        <v>24577.799999999988</v>
      </c>
      <c r="AE9">
        <v>20025.3</v>
      </c>
      <c r="AF9">
        <v>23168.69999999999</v>
      </c>
      <c r="AG9">
        <v>31023</v>
      </c>
      <c r="AH9">
        <v>32162.400000000009</v>
      </c>
      <c r="AI9">
        <v>40046.399999999987</v>
      </c>
      <c r="AJ9">
        <v>39652.200000000012</v>
      </c>
      <c r="AK9">
        <v>36212.400000000001</v>
      </c>
      <c r="AL9">
        <v>36342</v>
      </c>
      <c r="AM9">
        <v>36433.800000000003</v>
      </c>
      <c r="AN9">
        <v>37608.300000000003</v>
      </c>
      <c r="AO9">
        <v>38539.800000000003</v>
      </c>
      <c r="AP9">
        <v>32448.6</v>
      </c>
      <c r="AQ9">
        <v>30049.69999999999</v>
      </c>
      <c r="AR9">
        <v>31244.6</v>
      </c>
      <c r="AS9">
        <v>37128.699999999997</v>
      </c>
      <c r="AT9">
        <v>34017</v>
      </c>
      <c r="AU9">
        <v>43685.599999999999</v>
      </c>
      <c r="AV9">
        <v>41075.600000000013</v>
      </c>
      <c r="AW9">
        <v>39031.1</v>
      </c>
      <c r="AX9">
        <v>42598.1</v>
      </c>
      <c r="AY9">
        <v>39817</v>
      </c>
      <c r="AZ9">
        <v>41267</v>
      </c>
      <c r="BA9">
        <v>39654.599999999991</v>
      </c>
      <c r="BB9">
        <v>32329.200000000001</v>
      </c>
      <c r="BC9">
        <v>10146.4</v>
      </c>
      <c r="BD9">
        <v>0</v>
      </c>
      <c r="BE9">
        <v>3481.3</v>
      </c>
      <c r="BF9">
        <v>0</v>
      </c>
      <c r="BG9">
        <v>12703.8</v>
      </c>
      <c r="BH9">
        <v>42287.1</v>
      </c>
      <c r="BI9">
        <v>41171.099999999991</v>
      </c>
      <c r="BJ9">
        <v>41003.700000000012</v>
      </c>
      <c r="BK9">
        <v>41533.799999999988</v>
      </c>
      <c r="BL9">
        <v>44999.600000000013</v>
      </c>
      <c r="BM9">
        <v>41487</v>
      </c>
      <c r="BN9">
        <v>31499.1</v>
      </c>
      <c r="BO9">
        <v>35230</v>
      </c>
      <c r="BP9">
        <v>37955.200000000012</v>
      </c>
      <c r="BQ9">
        <v>43516.800000000003</v>
      </c>
      <c r="BR9">
        <v>43552.000000000007</v>
      </c>
      <c r="BS9">
        <v>55530</v>
      </c>
      <c r="BT9">
        <v>51401.599999999999</v>
      </c>
      <c r="BU9">
        <v>46233.600000000013</v>
      </c>
      <c r="BV9">
        <v>46435.199999999997</v>
      </c>
      <c r="BW9">
        <v>49135.999999999993</v>
      </c>
      <c r="BX9">
        <v>49731.199999999997</v>
      </c>
      <c r="BY9">
        <v>46918.400000000009</v>
      </c>
      <c r="BZ9">
        <v>34057.599999999999</v>
      </c>
      <c r="CA9">
        <v>35559.199999999997</v>
      </c>
      <c r="CB9">
        <v>35524.5</v>
      </c>
      <c r="CC9">
        <v>48269.1</v>
      </c>
      <c r="CD9">
        <v>46193.4</v>
      </c>
      <c r="CE9">
        <v>64096</v>
      </c>
      <c r="CF9">
        <v>56618.099999999991</v>
      </c>
      <c r="CG9">
        <v>48744.3</v>
      </c>
      <c r="CH9">
        <v>53938.499999999993</v>
      </c>
    </row>
    <row r="10" spans="1:88">
      <c r="A10" t="s">
        <v>75</v>
      </c>
      <c r="B10" t="s">
        <v>60</v>
      </c>
      <c r="C10" t="s">
        <v>71</v>
      </c>
      <c r="D10" t="s">
        <v>76</v>
      </c>
      <c r="E10">
        <v>27342.5</v>
      </c>
      <c r="F10">
        <v>21047.5</v>
      </c>
      <c r="G10">
        <v>22561.5</v>
      </c>
      <c r="H10">
        <v>23467.599999999999</v>
      </c>
      <c r="I10">
        <v>29837.599999999999</v>
      </c>
      <c r="J10">
        <v>33753</v>
      </c>
      <c r="K10">
        <v>39046.800000000003</v>
      </c>
      <c r="L10">
        <v>40258.400000000001</v>
      </c>
      <c r="M10">
        <v>36605.4</v>
      </c>
      <c r="N10">
        <v>32858.800000000003</v>
      </c>
      <c r="O10">
        <v>29757</v>
      </c>
      <c r="P10">
        <v>26647.4</v>
      </c>
      <c r="Q10">
        <v>25747.8</v>
      </c>
      <c r="R10">
        <v>22669.4</v>
      </c>
      <c r="S10">
        <v>15756</v>
      </c>
      <c r="T10">
        <v>379.6</v>
      </c>
      <c r="U10">
        <v>0</v>
      </c>
      <c r="V10">
        <v>0</v>
      </c>
      <c r="W10">
        <v>12799.8</v>
      </c>
      <c r="X10">
        <v>15745.6</v>
      </c>
      <c r="Y10">
        <v>19739.2</v>
      </c>
      <c r="Z10">
        <v>25545</v>
      </c>
      <c r="AA10">
        <v>28246.400000000001</v>
      </c>
      <c r="AB10">
        <v>25974</v>
      </c>
      <c r="AC10">
        <v>22713.599999999999</v>
      </c>
      <c r="AD10">
        <v>20558.2</v>
      </c>
      <c r="AE10">
        <v>18403.2</v>
      </c>
      <c r="AF10">
        <v>18538.2</v>
      </c>
      <c r="AG10">
        <v>23889.599999999999</v>
      </c>
      <c r="AH10">
        <v>28784.700000000019</v>
      </c>
      <c r="AI10">
        <v>33477.300000000003</v>
      </c>
      <c r="AJ10">
        <v>34568.1</v>
      </c>
      <c r="AK10">
        <v>33822.899999999987</v>
      </c>
      <c r="AL10">
        <v>28722.6</v>
      </c>
      <c r="AM10">
        <v>30096.9</v>
      </c>
      <c r="AN10">
        <v>26964.9</v>
      </c>
      <c r="AO10">
        <v>24829.200000000001</v>
      </c>
      <c r="AP10">
        <v>22596.3</v>
      </c>
      <c r="AQ10">
        <v>20514.900000000001</v>
      </c>
      <c r="AR10">
        <v>16599.599999999999</v>
      </c>
      <c r="AS10">
        <v>21877.599999999991</v>
      </c>
      <c r="AT10">
        <v>21961.69999999999</v>
      </c>
      <c r="AU10">
        <v>23159.4</v>
      </c>
      <c r="AV10">
        <v>25818.7</v>
      </c>
      <c r="AW10">
        <v>27671.8</v>
      </c>
      <c r="AX10">
        <v>32761.3</v>
      </c>
      <c r="AY10">
        <v>26856.9</v>
      </c>
      <c r="AZ10">
        <v>24989.3</v>
      </c>
      <c r="BA10">
        <v>17980</v>
      </c>
      <c r="BB10">
        <v>15541.1</v>
      </c>
      <c r="BC10">
        <v>5959.5999999999995</v>
      </c>
      <c r="BD10">
        <v>0</v>
      </c>
      <c r="BE10">
        <v>1608.9</v>
      </c>
      <c r="BF10">
        <v>0</v>
      </c>
      <c r="BG10">
        <v>4129.2</v>
      </c>
      <c r="BH10">
        <v>29617.399999999991</v>
      </c>
      <c r="BI10">
        <v>39878.400000000023</v>
      </c>
      <c r="BJ10">
        <v>44392</v>
      </c>
      <c r="BK10">
        <v>42284</v>
      </c>
      <c r="BL10">
        <v>24269.899999999991</v>
      </c>
      <c r="BM10">
        <v>23954</v>
      </c>
      <c r="BN10">
        <v>20066.3</v>
      </c>
      <c r="BO10">
        <v>23894.7</v>
      </c>
      <c r="BP10">
        <v>22761.599999999999</v>
      </c>
      <c r="BQ10">
        <v>24822.400000000001</v>
      </c>
      <c r="BR10">
        <v>21190.400000000001</v>
      </c>
      <c r="BS10">
        <v>24227</v>
      </c>
      <c r="BT10">
        <v>23756.799999999999</v>
      </c>
      <c r="BU10">
        <v>27273.599999999999</v>
      </c>
      <c r="BV10">
        <v>28684.799999999999</v>
      </c>
      <c r="BW10">
        <v>25574.400000000001</v>
      </c>
      <c r="BX10">
        <v>24745.599999999999</v>
      </c>
      <c r="BY10">
        <v>18796.8</v>
      </c>
      <c r="BZ10">
        <v>15811.2</v>
      </c>
      <c r="CA10">
        <v>13994.5</v>
      </c>
      <c r="CB10">
        <v>14114.1</v>
      </c>
      <c r="CC10">
        <v>17354.7</v>
      </c>
      <c r="CD10">
        <v>20275.2</v>
      </c>
      <c r="CE10">
        <v>26865</v>
      </c>
      <c r="CF10">
        <v>29241.3</v>
      </c>
      <c r="CG10">
        <v>33066</v>
      </c>
      <c r="CH10">
        <v>38748.599999999977</v>
      </c>
    </row>
    <row r="11" spans="1:88">
      <c r="A11" t="s">
        <v>77</v>
      </c>
      <c r="B11" t="s">
        <v>78</v>
      </c>
      <c r="C11" t="s">
        <v>61</v>
      </c>
      <c r="D11" t="s">
        <v>18</v>
      </c>
      <c r="E11">
        <v>901458</v>
      </c>
      <c r="F11">
        <v>821354</v>
      </c>
      <c r="G11">
        <v>831839</v>
      </c>
      <c r="H11">
        <v>805461</v>
      </c>
      <c r="I11">
        <v>769356</v>
      </c>
      <c r="J11">
        <v>728436</v>
      </c>
      <c r="K11">
        <v>841718</v>
      </c>
      <c r="L11">
        <v>842072</v>
      </c>
      <c r="M11">
        <v>762566</v>
      </c>
      <c r="N11">
        <v>813952</v>
      </c>
      <c r="O11">
        <v>788356</v>
      </c>
      <c r="P11">
        <v>885224</v>
      </c>
      <c r="Q11">
        <v>912914</v>
      </c>
      <c r="R11">
        <v>903721</v>
      </c>
      <c r="S11">
        <v>577688</v>
      </c>
      <c r="T11">
        <v>246799</v>
      </c>
      <c r="U11">
        <v>402918</v>
      </c>
      <c r="V11">
        <v>562897</v>
      </c>
      <c r="W11">
        <v>735188</v>
      </c>
      <c r="X11">
        <v>719802</v>
      </c>
      <c r="Y11">
        <v>744859</v>
      </c>
      <c r="Z11">
        <v>851926</v>
      </c>
      <c r="AA11">
        <v>865434</v>
      </c>
      <c r="AB11">
        <v>945362</v>
      </c>
      <c r="AC11">
        <v>953033</v>
      </c>
      <c r="AD11">
        <v>632780</v>
      </c>
      <c r="AE11">
        <v>876862</v>
      </c>
      <c r="AF11">
        <v>816608</v>
      </c>
      <c r="AG11">
        <v>920787</v>
      </c>
      <c r="AH11">
        <v>904293</v>
      </c>
      <c r="AI11">
        <v>1055224</v>
      </c>
      <c r="AJ11">
        <v>1106981</v>
      </c>
      <c r="AK11">
        <v>981835</v>
      </c>
      <c r="AL11">
        <v>1080469</v>
      </c>
      <c r="AM11">
        <v>986456</v>
      </c>
      <c r="AN11">
        <v>1094470</v>
      </c>
      <c r="AO11">
        <v>1056427</v>
      </c>
      <c r="AP11">
        <v>1019788</v>
      </c>
      <c r="AQ11">
        <v>977327</v>
      </c>
      <c r="AR11">
        <v>950120</v>
      </c>
      <c r="AS11">
        <v>987108</v>
      </c>
      <c r="AT11">
        <v>891090</v>
      </c>
      <c r="AU11">
        <v>1006521</v>
      </c>
      <c r="AV11">
        <v>1007458</v>
      </c>
      <c r="AW11">
        <v>934409</v>
      </c>
      <c r="AX11">
        <v>1008147</v>
      </c>
      <c r="AY11">
        <v>913373</v>
      </c>
      <c r="AZ11">
        <v>983381</v>
      </c>
      <c r="BA11">
        <v>998776</v>
      </c>
      <c r="BB11">
        <v>984752</v>
      </c>
      <c r="BC11">
        <v>899802</v>
      </c>
      <c r="BD11">
        <v>945772</v>
      </c>
      <c r="BE11">
        <v>909054</v>
      </c>
      <c r="BF11">
        <v>895469</v>
      </c>
      <c r="BG11">
        <v>1013449</v>
      </c>
      <c r="BH11">
        <v>999661</v>
      </c>
      <c r="BI11">
        <v>919034</v>
      </c>
      <c r="BJ11">
        <v>984086</v>
      </c>
      <c r="BK11">
        <v>943247</v>
      </c>
      <c r="BL11">
        <v>1045998</v>
      </c>
      <c r="BM11">
        <v>1076208</v>
      </c>
      <c r="BN11">
        <v>1025698</v>
      </c>
      <c r="BO11">
        <v>1035554</v>
      </c>
      <c r="BP11">
        <v>887050</v>
      </c>
      <c r="BQ11">
        <v>937183</v>
      </c>
      <c r="BR11">
        <v>899702</v>
      </c>
      <c r="BS11">
        <v>1012251</v>
      </c>
      <c r="BT11">
        <v>1020988</v>
      </c>
      <c r="BU11">
        <v>925147</v>
      </c>
      <c r="BV11">
        <v>968645</v>
      </c>
      <c r="BW11">
        <v>979741</v>
      </c>
      <c r="BX11">
        <v>1084124</v>
      </c>
      <c r="BY11">
        <v>1111249</v>
      </c>
      <c r="BZ11">
        <v>875103</v>
      </c>
      <c r="CA11">
        <v>1011536</v>
      </c>
      <c r="CB11">
        <v>990575</v>
      </c>
      <c r="CC11">
        <v>1006299</v>
      </c>
      <c r="CD11">
        <v>942174</v>
      </c>
      <c r="CE11">
        <v>1061315</v>
      </c>
      <c r="CF11">
        <v>1078150</v>
      </c>
      <c r="CG11">
        <v>962241</v>
      </c>
      <c r="CH11">
        <v>1023380</v>
      </c>
    </row>
    <row r="12" spans="1:88">
      <c r="A12" t="s">
        <v>79</v>
      </c>
      <c r="B12" t="s">
        <v>78</v>
      </c>
      <c r="C12" t="s">
        <v>61</v>
      </c>
      <c r="D12" t="s">
        <v>63</v>
      </c>
      <c r="E12">
        <v>517665</v>
      </c>
      <c r="F12">
        <v>476224</v>
      </c>
      <c r="G12">
        <v>445725</v>
      </c>
      <c r="H12">
        <v>460045</v>
      </c>
      <c r="I12">
        <v>393615</v>
      </c>
      <c r="J12">
        <v>367532</v>
      </c>
      <c r="K12">
        <v>465017</v>
      </c>
      <c r="L12">
        <v>450658</v>
      </c>
      <c r="M12">
        <v>397868</v>
      </c>
      <c r="N12">
        <v>424968</v>
      </c>
      <c r="O12">
        <v>408767</v>
      </c>
      <c r="P12">
        <v>489888</v>
      </c>
      <c r="Q12">
        <v>530860</v>
      </c>
      <c r="R12">
        <v>528488</v>
      </c>
      <c r="S12">
        <v>301676</v>
      </c>
      <c r="T12">
        <v>85862</v>
      </c>
      <c r="U12">
        <v>190208</v>
      </c>
      <c r="V12">
        <v>298735</v>
      </c>
      <c r="W12">
        <v>432734</v>
      </c>
      <c r="X12">
        <v>409068</v>
      </c>
      <c r="Y12">
        <v>434974</v>
      </c>
      <c r="Z12">
        <v>494012</v>
      </c>
      <c r="AA12">
        <v>499840</v>
      </c>
      <c r="AB12">
        <v>578210</v>
      </c>
      <c r="AC12">
        <v>577307</v>
      </c>
      <c r="AD12">
        <v>344566</v>
      </c>
      <c r="AE12">
        <v>540585</v>
      </c>
      <c r="AF12">
        <v>479300</v>
      </c>
      <c r="AG12">
        <v>556289</v>
      </c>
      <c r="AH12">
        <v>538132</v>
      </c>
      <c r="AI12">
        <v>674460</v>
      </c>
      <c r="AJ12">
        <v>722102</v>
      </c>
      <c r="AK12">
        <v>592583</v>
      </c>
      <c r="AL12">
        <v>679160</v>
      </c>
      <c r="AM12">
        <v>591092</v>
      </c>
      <c r="AN12">
        <v>680812</v>
      </c>
      <c r="AO12">
        <v>667832</v>
      </c>
      <c r="AP12">
        <v>652019</v>
      </c>
      <c r="AQ12">
        <v>593525</v>
      </c>
      <c r="AR12">
        <v>590259</v>
      </c>
      <c r="AS12">
        <v>586609</v>
      </c>
      <c r="AT12">
        <v>506706</v>
      </c>
      <c r="AU12">
        <v>609573</v>
      </c>
      <c r="AV12">
        <v>593137</v>
      </c>
      <c r="AW12">
        <v>529745</v>
      </c>
      <c r="AX12">
        <v>593210</v>
      </c>
      <c r="AY12">
        <v>519609</v>
      </c>
      <c r="AZ12">
        <v>589235</v>
      </c>
      <c r="BA12">
        <v>628762</v>
      </c>
      <c r="BB12">
        <v>627387</v>
      </c>
      <c r="BC12">
        <v>530696</v>
      </c>
      <c r="BD12">
        <v>593862</v>
      </c>
      <c r="BE12">
        <v>543510</v>
      </c>
      <c r="BF12">
        <v>522877</v>
      </c>
      <c r="BG12">
        <v>636152</v>
      </c>
      <c r="BH12">
        <v>605957</v>
      </c>
      <c r="BI12">
        <v>537200</v>
      </c>
      <c r="BJ12">
        <v>587386</v>
      </c>
      <c r="BK12">
        <v>543717</v>
      </c>
      <c r="BL12">
        <v>650669</v>
      </c>
      <c r="BM12">
        <v>677932</v>
      </c>
      <c r="BN12">
        <v>653630</v>
      </c>
      <c r="BO12">
        <v>660260</v>
      </c>
      <c r="BP12">
        <v>509228</v>
      </c>
      <c r="BQ12">
        <v>533370</v>
      </c>
      <c r="BR12">
        <v>514481</v>
      </c>
      <c r="BS12">
        <v>598023</v>
      </c>
      <c r="BT12">
        <v>600409</v>
      </c>
      <c r="BU12">
        <v>528088</v>
      </c>
      <c r="BV12">
        <v>546669</v>
      </c>
      <c r="BW12">
        <v>547998</v>
      </c>
      <c r="BX12">
        <v>643641</v>
      </c>
      <c r="BY12">
        <v>672281</v>
      </c>
      <c r="BZ12">
        <v>519557</v>
      </c>
      <c r="CA12">
        <v>577042</v>
      </c>
      <c r="CB12">
        <v>581696</v>
      </c>
      <c r="CC12">
        <v>564893</v>
      </c>
      <c r="CD12">
        <v>515469</v>
      </c>
      <c r="CE12">
        <v>624537</v>
      </c>
      <c r="CF12">
        <v>623641</v>
      </c>
      <c r="CG12">
        <v>523842</v>
      </c>
      <c r="CH12">
        <v>563598</v>
      </c>
    </row>
    <row r="13" spans="1:88">
      <c r="A13" t="s">
        <v>80</v>
      </c>
      <c r="B13" t="s">
        <v>78</v>
      </c>
      <c r="C13" t="s">
        <v>61</v>
      </c>
      <c r="D13" t="s">
        <v>65</v>
      </c>
      <c r="E13">
        <v>383793</v>
      </c>
      <c r="F13">
        <v>345130</v>
      </c>
      <c r="G13">
        <v>386114</v>
      </c>
      <c r="H13">
        <v>345416</v>
      </c>
      <c r="I13">
        <v>375741</v>
      </c>
      <c r="J13">
        <v>360904</v>
      </c>
      <c r="K13">
        <v>376701</v>
      </c>
      <c r="L13">
        <v>391414</v>
      </c>
      <c r="M13">
        <v>364698</v>
      </c>
      <c r="N13">
        <v>388984</v>
      </c>
      <c r="O13">
        <v>379589</v>
      </c>
      <c r="P13">
        <v>395336</v>
      </c>
      <c r="Q13">
        <v>382054</v>
      </c>
      <c r="R13">
        <v>375233</v>
      </c>
      <c r="S13">
        <v>276012</v>
      </c>
      <c r="T13">
        <v>160937</v>
      </c>
      <c r="U13">
        <v>212710</v>
      </c>
      <c r="V13">
        <v>264162</v>
      </c>
      <c r="W13">
        <v>302454</v>
      </c>
      <c r="X13">
        <v>310734</v>
      </c>
      <c r="Y13">
        <v>309885</v>
      </c>
      <c r="Z13">
        <v>357914</v>
      </c>
      <c r="AA13">
        <v>365594</v>
      </c>
      <c r="AB13">
        <v>367152</v>
      </c>
      <c r="AC13">
        <v>375726</v>
      </c>
      <c r="AD13">
        <v>288214</v>
      </c>
      <c r="AE13">
        <v>336277</v>
      </c>
      <c r="AF13">
        <v>337308</v>
      </c>
      <c r="AG13">
        <v>364498</v>
      </c>
      <c r="AH13">
        <v>366161</v>
      </c>
      <c r="AI13">
        <v>380764</v>
      </c>
      <c r="AJ13">
        <v>384879</v>
      </c>
      <c r="AK13">
        <v>389252</v>
      </c>
      <c r="AL13">
        <v>401309</v>
      </c>
      <c r="AM13">
        <v>395364</v>
      </c>
      <c r="AN13">
        <v>413658</v>
      </c>
      <c r="AO13">
        <v>388595</v>
      </c>
      <c r="AP13">
        <v>367769</v>
      </c>
      <c r="AQ13">
        <v>383802</v>
      </c>
      <c r="AR13">
        <v>359861</v>
      </c>
      <c r="AS13">
        <v>400499</v>
      </c>
      <c r="AT13">
        <v>384384</v>
      </c>
      <c r="AU13">
        <v>396948</v>
      </c>
      <c r="AV13">
        <v>414321</v>
      </c>
      <c r="AW13">
        <v>404664</v>
      </c>
      <c r="AX13">
        <v>414937</v>
      </c>
      <c r="AY13">
        <v>393764</v>
      </c>
      <c r="AZ13">
        <v>394146</v>
      </c>
      <c r="BA13">
        <v>370014</v>
      </c>
      <c r="BB13">
        <v>357365</v>
      </c>
      <c r="BC13">
        <v>369106</v>
      </c>
      <c r="BD13">
        <v>351910</v>
      </c>
      <c r="BE13">
        <v>365544</v>
      </c>
      <c r="BF13">
        <v>372592</v>
      </c>
      <c r="BG13">
        <v>377297</v>
      </c>
      <c r="BH13">
        <v>393704</v>
      </c>
      <c r="BI13">
        <v>381834</v>
      </c>
      <c r="BJ13">
        <v>396700</v>
      </c>
      <c r="BK13">
        <v>399530</v>
      </c>
      <c r="BL13">
        <v>395329</v>
      </c>
      <c r="BM13">
        <v>398276</v>
      </c>
      <c r="BN13">
        <v>372068</v>
      </c>
      <c r="BO13">
        <v>375294</v>
      </c>
      <c r="BP13">
        <v>377822</v>
      </c>
      <c r="BQ13">
        <v>403813</v>
      </c>
      <c r="BR13">
        <v>385221</v>
      </c>
      <c r="BS13">
        <v>414228</v>
      </c>
      <c r="BT13">
        <v>420579</v>
      </c>
      <c r="BU13">
        <v>397059</v>
      </c>
      <c r="BV13">
        <v>421976</v>
      </c>
      <c r="BW13">
        <v>431743</v>
      </c>
      <c r="BX13">
        <v>440483</v>
      </c>
      <c r="BY13">
        <v>438968</v>
      </c>
      <c r="BZ13">
        <v>355546</v>
      </c>
      <c r="CA13">
        <v>434494</v>
      </c>
      <c r="CB13">
        <v>408879</v>
      </c>
      <c r="CC13">
        <v>441406</v>
      </c>
      <c r="CD13">
        <v>426705</v>
      </c>
      <c r="CE13">
        <v>436778</v>
      </c>
      <c r="CF13">
        <v>454509</v>
      </c>
      <c r="CG13">
        <v>438399</v>
      </c>
      <c r="CH13">
        <v>459782</v>
      </c>
    </row>
    <row r="14" spans="1:88">
      <c r="A14" t="s">
        <v>81</v>
      </c>
      <c r="B14" t="s">
        <v>78</v>
      </c>
      <c r="C14" t="s">
        <v>67</v>
      </c>
      <c r="D14" t="s">
        <v>18</v>
      </c>
      <c r="E14">
        <v>2012145</v>
      </c>
      <c r="F14">
        <v>1807831</v>
      </c>
      <c r="G14">
        <v>1962999</v>
      </c>
      <c r="H14">
        <v>1786669</v>
      </c>
      <c r="I14">
        <v>1874002</v>
      </c>
      <c r="J14">
        <v>1795603</v>
      </c>
      <c r="K14">
        <v>1937374</v>
      </c>
      <c r="L14">
        <v>1984947</v>
      </c>
      <c r="M14">
        <v>1828073</v>
      </c>
      <c r="N14">
        <v>1959368</v>
      </c>
      <c r="O14">
        <v>1914286</v>
      </c>
      <c r="P14">
        <v>2047568</v>
      </c>
      <c r="Q14">
        <v>2032438</v>
      </c>
      <c r="R14">
        <v>1996458</v>
      </c>
      <c r="S14">
        <v>1411571</v>
      </c>
      <c r="T14">
        <v>769265</v>
      </c>
      <c r="U14">
        <v>1102088</v>
      </c>
      <c r="V14">
        <v>1448793</v>
      </c>
      <c r="W14">
        <v>1753778</v>
      </c>
      <c r="X14">
        <v>1751185</v>
      </c>
      <c r="Y14">
        <v>1766734</v>
      </c>
      <c r="Z14">
        <v>1973941</v>
      </c>
      <c r="AA14">
        <v>2014647</v>
      </c>
      <c r="AB14">
        <v>2074718</v>
      </c>
      <c r="AC14">
        <v>2136319</v>
      </c>
      <c r="AD14">
        <v>1617557</v>
      </c>
      <c r="AE14">
        <v>1935950</v>
      </c>
      <c r="AF14">
        <v>1868614</v>
      </c>
      <c r="AG14">
        <v>2067336</v>
      </c>
      <c r="AH14">
        <v>2067761</v>
      </c>
      <c r="AI14">
        <v>2241706</v>
      </c>
      <c r="AJ14">
        <v>2284271</v>
      </c>
      <c r="AK14">
        <v>2198217</v>
      </c>
      <c r="AL14">
        <v>2322201</v>
      </c>
      <c r="AM14">
        <v>2218988</v>
      </c>
      <c r="AN14">
        <v>2383677</v>
      </c>
      <c r="AO14">
        <v>2263160</v>
      </c>
      <c r="AP14">
        <v>2155754</v>
      </c>
      <c r="AQ14">
        <v>2154727</v>
      </c>
      <c r="AR14">
        <v>2055258</v>
      </c>
      <c r="AS14">
        <v>2228601</v>
      </c>
      <c r="AT14">
        <v>2105563</v>
      </c>
      <c r="AU14">
        <v>2242897</v>
      </c>
      <c r="AV14">
        <v>2293300</v>
      </c>
      <c r="AW14">
        <v>2199749</v>
      </c>
      <c r="AX14">
        <v>2298736</v>
      </c>
      <c r="AY14">
        <v>2133271</v>
      </c>
      <c r="AZ14">
        <v>2207044</v>
      </c>
      <c r="BA14">
        <v>2148237</v>
      </c>
      <c r="BB14">
        <v>2072278</v>
      </c>
      <c r="BC14">
        <v>2025520</v>
      </c>
      <c r="BD14">
        <v>2006878</v>
      </c>
      <c r="BE14">
        <v>2016166</v>
      </c>
      <c r="BF14">
        <v>2048880</v>
      </c>
      <c r="BG14">
        <v>2168171</v>
      </c>
      <c r="BH14">
        <v>2205680</v>
      </c>
      <c r="BI14">
        <v>2101567</v>
      </c>
      <c r="BJ14">
        <v>2200765</v>
      </c>
      <c r="BK14">
        <v>2193292</v>
      </c>
      <c r="BL14">
        <v>2251986</v>
      </c>
      <c r="BM14">
        <v>2293419</v>
      </c>
      <c r="BN14">
        <v>2148152</v>
      </c>
      <c r="BO14">
        <v>2156829</v>
      </c>
      <c r="BP14">
        <v>2050901</v>
      </c>
      <c r="BQ14">
        <v>2208065</v>
      </c>
      <c r="BR14">
        <v>2101999</v>
      </c>
      <c r="BS14">
        <v>2302132</v>
      </c>
      <c r="BT14">
        <v>2325630</v>
      </c>
      <c r="BU14">
        <v>2159802</v>
      </c>
      <c r="BV14">
        <v>2285710</v>
      </c>
      <c r="BW14">
        <v>2359083</v>
      </c>
      <c r="BX14">
        <v>2469190</v>
      </c>
      <c r="BY14">
        <v>2503450</v>
      </c>
      <c r="BZ14">
        <v>1990642</v>
      </c>
      <c r="CA14">
        <v>2371723</v>
      </c>
      <c r="CB14">
        <v>2253241</v>
      </c>
      <c r="CC14">
        <v>2410041</v>
      </c>
      <c r="CD14">
        <v>2312782</v>
      </c>
      <c r="CE14">
        <v>2437949</v>
      </c>
      <c r="CF14">
        <v>2519184</v>
      </c>
      <c r="CG14">
        <v>2360645</v>
      </c>
      <c r="CH14">
        <v>2488196</v>
      </c>
    </row>
    <row r="15" spans="1:88">
      <c r="A15" t="s">
        <v>82</v>
      </c>
      <c r="B15" t="s">
        <v>78</v>
      </c>
      <c r="C15" t="s">
        <v>67</v>
      </c>
      <c r="D15" t="s">
        <v>63</v>
      </c>
      <c r="E15">
        <v>517665</v>
      </c>
      <c r="F15">
        <v>476224</v>
      </c>
      <c r="G15">
        <v>445725</v>
      </c>
      <c r="H15">
        <v>460045</v>
      </c>
      <c r="I15">
        <v>393615</v>
      </c>
      <c r="J15">
        <v>367532</v>
      </c>
      <c r="K15">
        <v>465017</v>
      </c>
      <c r="L15">
        <v>450658</v>
      </c>
      <c r="M15">
        <v>397868</v>
      </c>
      <c r="N15">
        <v>424968</v>
      </c>
      <c r="O15">
        <v>408767</v>
      </c>
      <c r="P15">
        <v>489888</v>
      </c>
      <c r="Q15">
        <v>530860</v>
      </c>
      <c r="R15">
        <v>528488</v>
      </c>
      <c r="S15">
        <v>301676</v>
      </c>
      <c r="T15">
        <v>85862</v>
      </c>
      <c r="U15">
        <v>190208</v>
      </c>
      <c r="V15">
        <v>298735</v>
      </c>
      <c r="W15">
        <v>432734</v>
      </c>
      <c r="X15">
        <v>409068</v>
      </c>
      <c r="Y15">
        <v>434974</v>
      </c>
      <c r="Z15">
        <v>494012</v>
      </c>
      <c r="AA15">
        <v>499840</v>
      </c>
      <c r="AB15">
        <v>578210</v>
      </c>
      <c r="AC15">
        <v>577307</v>
      </c>
      <c r="AD15">
        <v>344566</v>
      </c>
      <c r="AE15">
        <v>540585</v>
      </c>
      <c r="AF15">
        <v>479300</v>
      </c>
      <c r="AG15">
        <v>556289</v>
      </c>
      <c r="AH15">
        <v>538132</v>
      </c>
      <c r="AI15">
        <v>674460</v>
      </c>
      <c r="AJ15">
        <v>722102</v>
      </c>
      <c r="AK15">
        <v>592583</v>
      </c>
      <c r="AL15">
        <v>679160</v>
      </c>
      <c r="AM15">
        <v>591092</v>
      </c>
      <c r="AN15">
        <v>680812</v>
      </c>
      <c r="AO15">
        <v>667832</v>
      </c>
      <c r="AP15">
        <v>652019</v>
      </c>
      <c r="AQ15">
        <v>593525</v>
      </c>
      <c r="AR15">
        <v>590259</v>
      </c>
      <c r="AS15">
        <v>586609</v>
      </c>
      <c r="AT15">
        <v>506706</v>
      </c>
      <c r="AU15">
        <v>609573</v>
      </c>
      <c r="AV15">
        <v>593137</v>
      </c>
      <c r="AW15">
        <v>529745</v>
      </c>
      <c r="AX15">
        <v>593210</v>
      </c>
      <c r="AY15">
        <v>519609</v>
      </c>
      <c r="AZ15">
        <v>589235</v>
      </c>
      <c r="BA15">
        <v>628762</v>
      </c>
      <c r="BB15">
        <v>627387</v>
      </c>
      <c r="BC15">
        <v>530696</v>
      </c>
      <c r="BD15">
        <v>593862</v>
      </c>
      <c r="BE15">
        <v>543510</v>
      </c>
      <c r="BF15">
        <v>522877</v>
      </c>
      <c r="BG15">
        <v>636152</v>
      </c>
      <c r="BH15">
        <v>605957</v>
      </c>
      <c r="BI15">
        <v>537200</v>
      </c>
      <c r="BJ15">
        <v>587386</v>
      </c>
      <c r="BK15">
        <v>543717</v>
      </c>
      <c r="BL15">
        <v>650669</v>
      </c>
      <c r="BM15">
        <v>677932</v>
      </c>
      <c r="BN15">
        <v>653630</v>
      </c>
      <c r="BO15">
        <v>660260</v>
      </c>
      <c r="BP15">
        <v>509228</v>
      </c>
      <c r="BQ15">
        <v>533370</v>
      </c>
      <c r="BR15">
        <v>514481</v>
      </c>
      <c r="BS15">
        <v>598023</v>
      </c>
      <c r="BT15">
        <v>600409</v>
      </c>
      <c r="BU15">
        <v>528088</v>
      </c>
      <c r="BV15">
        <v>546669</v>
      </c>
      <c r="BW15">
        <v>547998</v>
      </c>
      <c r="BX15">
        <v>643641</v>
      </c>
      <c r="BY15">
        <v>672281</v>
      </c>
      <c r="BZ15">
        <v>519557</v>
      </c>
      <c r="CA15">
        <v>577042</v>
      </c>
      <c r="CB15">
        <v>581696</v>
      </c>
      <c r="CC15">
        <v>564893</v>
      </c>
      <c r="CD15">
        <v>515469</v>
      </c>
      <c r="CE15">
        <v>624537</v>
      </c>
      <c r="CF15">
        <v>623641</v>
      </c>
      <c r="CG15">
        <v>523842</v>
      </c>
      <c r="CH15">
        <v>563598</v>
      </c>
    </row>
    <row r="16" spans="1:88">
      <c r="A16" t="s">
        <v>83</v>
      </c>
      <c r="B16" t="s">
        <v>78</v>
      </c>
      <c r="C16" t="s">
        <v>67</v>
      </c>
      <c r="D16" t="s">
        <v>65</v>
      </c>
      <c r="E16">
        <v>1494480</v>
      </c>
      <c r="F16">
        <v>1331607</v>
      </c>
      <c r="G16">
        <v>1517274</v>
      </c>
      <c r="H16">
        <v>1326624</v>
      </c>
      <c r="I16">
        <v>1480387</v>
      </c>
      <c r="J16">
        <v>1428071</v>
      </c>
      <c r="K16">
        <v>1472357</v>
      </c>
      <c r="L16">
        <v>1534289</v>
      </c>
      <c r="M16">
        <v>1430205</v>
      </c>
      <c r="N16">
        <v>1534400</v>
      </c>
      <c r="O16">
        <v>1505519</v>
      </c>
      <c r="P16">
        <v>1557680</v>
      </c>
      <c r="Q16">
        <v>1501578</v>
      </c>
      <c r="R16">
        <v>1467970</v>
      </c>
      <c r="S16">
        <v>1109895</v>
      </c>
      <c r="T16">
        <v>683403</v>
      </c>
      <c r="U16">
        <v>911880</v>
      </c>
      <c r="V16">
        <v>1150058</v>
      </c>
      <c r="W16">
        <v>1321044</v>
      </c>
      <c r="X16">
        <v>1342117</v>
      </c>
      <c r="Y16">
        <v>1331760</v>
      </c>
      <c r="Z16">
        <v>1479929</v>
      </c>
      <c r="AA16">
        <v>1514807</v>
      </c>
      <c r="AB16">
        <v>1496508</v>
      </c>
      <c r="AC16">
        <v>1559012</v>
      </c>
      <c r="AD16">
        <v>1272991</v>
      </c>
      <c r="AE16">
        <v>1395365</v>
      </c>
      <c r="AF16">
        <v>1389314</v>
      </c>
      <c r="AG16">
        <v>1511047</v>
      </c>
      <c r="AH16">
        <v>1529629</v>
      </c>
      <c r="AI16">
        <v>1567246</v>
      </c>
      <c r="AJ16">
        <v>1562169</v>
      </c>
      <c r="AK16">
        <v>1605634</v>
      </c>
      <c r="AL16">
        <v>1643041</v>
      </c>
      <c r="AM16">
        <v>1627896</v>
      </c>
      <c r="AN16">
        <v>1702865</v>
      </c>
      <c r="AO16">
        <v>1595328</v>
      </c>
      <c r="AP16">
        <v>1503735</v>
      </c>
      <c r="AQ16">
        <v>1561202</v>
      </c>
      <c r="AR16">
        <v>1464999</v>
      </c>
      <c r="AS16">
        <v>1641992</v>
      </c>
      <c r="AT16">
        <v>1598857</v>
      </c>
      <c r="AU16">
        <v>1633324</v>
      </c>
      <c r="AV16">
        <v>1700163</v>
      </c>
      <c r="AW16">
        <v>1670004</v>
      </c>
      <c r="AX16">
        <v>1705526</v>
      </c>
      <c r="AY16">
        <v>1613662</v>
      </c>
      <c r="AZ16">
        <v>1617809</v>
      </c>
      <c r="BA16">
        <v>1519475</v>
      </c>
      <c r="BB16">
        <v>1444891</v>
      </c>
      <c r="BC16">
        <v>1494824</v>
      </c>
      <c r="BD16">
        <v>1413016</v>
      </c>
      <c r="BE16">
        <v>1472656</v>
      </c>
      <c r="BF16">
        <v>1526003</v>
      </c>
      <c r="BG16">
        <v>1532019</v>
      </c>
      <c r="BH16">
        <v>1599723</v>
      </c>
      <c r="BI16">
        <v>1564367</v>
      </c>
      <c r="BJ16">
        <v>1613379</v>
      </c>
      <c r="BK16">
        <v>1649575</v>
      </c>
      <c r="BL16">
        <v>1601317</v>
      </c>
      <c r="BM16">
        <v>1615487</v>
      </c>
      <c r="BN16">
        <v>1494522</v>
      </c>
      <c r="BO16">
        <v>1496569</v>
      </c>
      <c r="BP16">
        <v>1541673</v>
      </c>
      <c r="BQ16">
        <v>1674695</v>
      </c>
      <c r="BR16">
        <v>1587518</v>
      </c>
      <c r="BS16">
        <v>1704109</v>
      </c>
      <c r="BT16">
        <v>1725221</v>
      </c>
      <c r="BU16">
        <v>1631714</v>
      </c>
      <c r="BV16">
        <v>1739041</v>
      </c>
      <c r="BW16">
        <v>1811085</v>
      </c>
      <c r="BX16">
        <v>1825549</v>
      </c>
      <c r="BY16">
        <v>1831169</v>
      </c>
      <c r="BZ16">
        <v>1471085</v>
      </c>
      <c r="CA16">
        <v>1794681</v>
      </c>
      <c r="CB16">
        <v>1671545</v>
      </c>
      <c r="CC16">
        <v>1845148</v>
      </c>
      <c r="CD16">
        <v>1797313</v>
      </c>
      <c r="CE16">
        <v>1813412</v>
      </c>
      <c r="CF16">
        <v>1895543</v>
      </c>
      <c r="CG16">
        <v>1836803</v>
      </c>
      <c r="CH16">
        <v>1924598</v>
      </c>
    </row>
    <row r="17" spans="1:86">
      <c r="A17" t="s">
        <v>84</v>
      </c>
      <c r="B17" t="s">
        <v>78</v>
      </c>
      <c r="C17" t="s">
        <v>71</v>
      </c>
      <c r="D17" t="s">
        <v>72</v>
      </c>
      <c r="E17">
        <v>15493516.5</v>
      </c>
      <c r="F17">
        <v>13920298.699999999</v>
      </c>
      <c r="G17">
        <v>15115092.300000001</v>
      </c>
      <c r="H17">
        <v>13757351.300000001</v>
      </c>
      <c r="I17">
        <v>14429815.4</v>
      </c>
      <c r="J17">
        <v>13826143.1</v>
      </c>
      <c r="K17">
        <v>15130148.20000001</v>
      </c>
      <c r="L17">
        <v>15681081.300000001</v>
      </c>
      <c r="M17">
        <v>14441776.699999999</v>
      </c>
      <c r="N17">
        <v>15479007.199999999</v>
      </c>
      <c r="O17">
        <v>15122859.4</v>
      </c>
      <c r="P17">
        <v>16175787.199999999</v>
      </c>
      <c r="Q17">
        <v>16056260.199999999</v>
      </c>
      <c r="R17">
        <v>15772018.199999999</v>
      </c>
      <c r="S17">
        <v>11151410</v>
      </c>
      <c r="T17">
        <v>6077193.5</v>
      </c>
      <c r="U17">
        <v>2112728.6</v>
      </c>
      <c r="V17">
        <v>0</v>
      </c>
      <c r="W17">
        <v>14038781.6</v>
      </c>
      <c r="X17">
        <v>14184598.5</v>
      </c>
      <c r="Y17">
        <v>14310545.4</v>
      </c>
      <c r="Z17">
        <v>15988922.1</v>
      </c>
      <c r="AA17">
        <v>16318640.699999999</v>
      </c>
      <c r="AB17">
        <v>16805215.800000001</v>
      </c>
      <c r="AC17">
        <v>17304183.899999999</v>
      </c>
      <c r="AD17">
        <v>13102211</v>
      </c>
      <c r="AE17">
        <v>15681196</v>
      </c>
      <c r="AF17">
        <v>15135773</v>
      </c>
      <c r="AG17">
        <v>16745422</v>
      </c>
      <c r="AH17">
        <v>16748864.1</v>
      </c>
      <c r="AI17">
        <v>19233022.5</v>
      </c>
      <c r="AJ17">
        <v>20558439</v>
      </c>
      <c r="AK17">
        <v>19783953</v>
      </c>
      <c r="AL17">
        <v>20899809</v>
      </c>
      <c r="AM17">
        <v>19970892</v>
      </c>
      <c r="AN17">
        <v>21453093</v>
      </c>
      <c r="AO17">
        <v>20368440</v>
      </c>
      <c r="AP17">
        <v>19401786</v>
      </c>
      <c r="AQ17">
        <v>19392543</v>
      </c>
      <c r="AR17">
        <v>18497322</v>
      </c>
      <c r="AS17">
        <v>20057409</v>
      </c>
      <c r="AT17">
        <v>18950067</v>
      </c>
      <c r="AU17">
        <v>20776999.5</v>
      </c>
      <c r="AV17">
        <v>21786350</v>
      </c>
      <c r="AW17">
        <v>20897615.5</v>
      </c>
      <c r="AX17">
        <v>21837992</v>
      </c>
      <c r="AY17">
        <v>20266074.5</v>
      </c>
      <c r="AZ17">
        <v>20966918</v>
      </c>
      <c r="BA17">
        <v>20408251.5</v>
      </c>
      <c r="BB17">
        <v>19686641</v>
      </c>
      <c r="BC17">
        <v>19242440</v>
      </c>
      <c r="BD17">
        <v>19065341</v>
      </c>
      <c r="BE17">
        <v>19153577</v>
      </c>
      <c r="BF17">
        <v>19464360</v>
      </c>
      <c r="BG17">
        <v>21055009.699999999</v>
      </c>
      <c r="BH17">
        <v>21836232</v>
      </c>
      <c r="BI17">
        <v>20805513.300000001</v>
      </c>
      <c r="BJ17">
        <v>21787573.5</v>
      </c>
      <c r="BK17">
        <v>21713590.800000001</v>
      </c>
      <c r="BL17">
        <v>22294661.399999999</v>
      </c>
      <c r="BM17">
        <v>22704848.100000009</v>
      </c>
      <c r="BN17">
        <v>21266704.800000001</v>
      </c>
      <c r="BO17">
        <v>21352607.100000001</v>
      </c>
      <c r="BP17">
        <v>20303919.90000001</v>
      </c>
      <c r="BQ17">
        <v>21859843.5</v>
      </c>
      <c r="BR17">
        <v>20809790.100000009</v>
      </c>
      <c r="BS17">
        <v>23409083.300000001</v>
      </c>
      <c r="BT17">
        <v>24186552</v>
      </c>
      <c r="BU17">
        <v>22461940.800000001</v>
      </c>
      <c r="BV17">
        <v>23771384</v>
      </c>
      <c r="BW17">
        <v>24534463.199999999</v>
      </c>
      <c r="BX17">
        <v>25679576</v>
      </c>
      <c r="BY17">
        <v>26035880</v>
      </c>
      <c r="BZ17">
        <v>20702676.800000001</v>
      </c>
      <c r="CA17">
        <v>24665919.199999999</v>
      </c>
      <c r="CB17">
        <v>23433706.399999999</v>
      </c>
      <c r="CC17">
        <v>25064426.399999999</v>
      </c>
      <c r="CD17">
        <v>24052932.799999971</v>
      </c>
      <c r="CE17">
        <v>25224685.899999999</v>
      </c>
      <c r="CF17">
        <v>25947595.20000001</v>
      </c>
      <c r="CG17">
        <v>24314643.5</v>
      </c>
      <c r="CH17">
        <v>25628418.800000001</v>
      </c>
    </row>
    <row r="18" spans="1:86">
      <c r="A18" t="s">
        <v>85</v>
      </c>
      <c r="B18" t="s">
        <v>78</v>
      </c>
      <c r="C18" t="s">
        <v>71</v>
      </c>
      <c r="D18" t="s">
        <v>74</v>
      </c>
      <c r="E18">
        <v>3986020.5</v>
      </c>
      <c r="F18">
        <v>3666924.8</v>
      </c>
      <c r="G18">
        <v>3432082.5</v>
      </c>
      <c r="H18">
        <v>3542346.5</v>
      </c>
      <c r="I18">
        <v>3030835.5</v>
      </c>
      <c r="J18">
        <v>2829996.4</v>
      </c>
      <c r="K18">
        <v>3545991.9</v>
      </c>
      <c r="L18">
        <v>3470066.6</v>
      </c>
      <c r="M18">
        <v>3063583.6</v>
      </c>
      <c r="N18">
        <v>3272253.6</v>
      </c>
      <c r="O18">
        <v>3147505.9</v>
      </c>
      <c r="P18">
        <v>3772137.6</v>
      </c>
      <c r="Q18">
        <v>4193794</v>
      </c>
      <c r="R18">
        <v>4175055.2</v>
      </c>
      <c r="S18">
        <v>2383240</v>
      </c>
      <c r="T18">
        <v>678309.8</v>
      </c>
      <c r="U18">
        <v>307278.40000000002</v>
      </c>
      <c r="V18">
        <v>0</v>
      </c>
      <c r="W18">
        <v>3463902.2</v>
      </c>
      <c r="X18">
        <v>3313450.8</v>
      </c>
      <c r="Y18">
        <v>3523289.4</v>
      </c>
      <c r="Z18">
        <v>4001497.2</v>
      </c>
      <c r="AA18">
        <v>4048704</v>
      </c>
      <c r="AB18">
        <v>4683501</v>
      </c>
      <c r="AC18">
        <v>4560725.3</v>
      </c>
      <c r="AD18">
        <v>2722071</v>
      </c>
      <c r="AE18">
        <v>4270622</v>
      </c>
      <c r="AF18">
        <v>3786470</v>
      </c>
      <c r="AG18">
        <v>4394683</v>
      </c>
      <c r="AH18">
        <v>4251242.8</v>
      </c>
      <c r="AI18">
        <v>5826327.2999999998</v>
      </c>
      <c r="AJ18">
        <v>6498918</v>
      </c>
      <c r="AK18">
        <v>5333247</v>
      </c>
      <c r="AL18">
        <v>6112440</v>
      </c>
      <c r="AM18">
        <v>5319828</v>
      </c>
      <c r="AN18">
        <v>6127308</v>
      </c>
      <c r="AO18">
        <v>6010488</v>
      </c>
      <c r="AP18">
        <v>5868171</v>
      </c>
      <c r="AQ18">
        <v>5341725</v>
      </c>
      <c r="AR18">
        <v>5312331</v>
      </c>
      <c r="AS18">
        <v>5279481</v>
      </c>
      <c r="AT18">
        <v>4560354</v>
      </c>
      <c r="AU18">
        <v>5670763</v>
      </c>
      <c r="AV18">
        <v>5634801.5</v>
      </c>
      <c r="AW18">
        <v>5032577.5</v>
      </c>
      <c r="AX18">
        <v>5635495</v>
      </c>
      <c r="AY18">
        <v>4936285.5</v>
      </c>
      <c r="AZ18">
        <v>5597732.5</v>
      </c>
      <c r="BA18">
        <v>5973239</v>
      </c>
      <c r="BB18">
        <v>5960176.5</v>
      </c>
      <c r="BC18">
        <v>5041612</v>
      </c>
      <c r="BD18">
        <v>5641689</v>
      </c>
      <c r="BE18">
        <v>5163345</v>
      </c>
      <c r="BF18">
        <v>4967331.5</v>
      </c>
      <c r="BG18">
        <v>6191563.5999999996</v>
      </c>
      <c r="BH18">
        <v>5998974.2999999998</v>
      </c>
      <c r="BI18">
        <v>5318280.0000000009</v>
      </c>
      <c r="BJ18">
        <v>5815121.3999999994</v>
      </c>
      <c r="BK18">
        <v>5382798.3000000007</v>
      </c>
      <c r="BL18">
        <v>6441623.1000000006</v>
      </c>
      <c r="BM18">
        <v>6711526.8000000007</v>
      </c>
      <c r="BN18">
        <v>6470937</v>
      </c>
      <c r="BO18">
        <v>6536574</v>
      </c>
      <c r="BP18">
        <v>5041357.1999999993</v>
      </c>
      <c r="BQ18">
        <v>5280363.0000000009</v>
      </c>
      <c r="BR18">
        <v>5093361.9000000004</v>
      </c>
      <c r="BS18">
        <v>6097637.6999999993</v>
      </c>
      <c r="BT18">
        <v>6244253.6000000006</v>
      </c>
      <c r="BU18">
        <v>5492115.2000000011</v>
      </c>
      <c r="BV18">
        <v>5685357.5999999996</v>
      </c>
      <c r="BW18">
        <v>5699179.2000000002</v>
      </c>
      <c r="BX18">
        <v>6693866</v>
      </c>
      <c r="BY18">
        <v>6991722.3999999994</v>
      </c>
      <c r="BZ18">
        <v>5403392.7999999998</v>
      </c>
      <c r="CA18">
        <v>6001236.8000000007</v>
      </c>
      <c r="CB18">
        <v>6049638.4000000004</v>
      </c>
      <c r="CC18">
        <v>5874887.2000000011</v>
      </c>
      <c r="CD18">
        <v>5360877.6000000006</v>
      </c>
      <c r="CE18">
        <v>6457205.9000000013</v>
      </c>
      <c r="CF18">
        <v>6423502.3000000007</v>
      </c>
      <c r="CG18">
        <v>5395572.5999999996</v>
      </c>
      <c r="CH18">
        <v>5805059.4000000013</v>
      </c>
    </row>
    <row r="19" spans="1:86">
      <c r="A19" t="s">
        <v>86</v>
      </c>
      <c r="B19" t="s">
        <v>78</v>
      </c>
      <c r="C19" t="s">
        <v>71</v>
      </c>
      <c r="D19" t="s">
        <v>76</v>
      </c>
      <c r="E19">
        <v>11507496</v>
      </c>
      <c r="F19">
        <v>10253373.9</v>
      </c>
      <c r="G19">
        <v>11683009.800000001</v>
      </c>
      <c r="H19">
        <v>10215004.800000001</v>
      </c>
      <c r="I19">
        <v>11398979.9</v>
      </c>
      <c r="J19">
        <v>10996146.699999999</v>
      </c>
      <c r="K19">
        <v>11584156.30000001</v>
      </c>
      <c r="L19">
        <v>12211014.699999999</v>
      </c>
      <c r="M19">
        <v>11378193.1</v>
      </c>
      <c r="N19">
        <v>12206753.6</v>
      </c>
      <c r="O19">
        <v>11975353.5</v>
      </c>
      <c r="P19">
        <v>12403649.600000011</v>
      </c>
      <c r="Q19">
        <v>11862466.199999999</v>
      </c>
      <c r="R19">
        <v>11596963</v>
      </c>
      <c r="S19">
        <v>8768170</v>
      </c>
      <c r="T19">
        <v>5398883.7000000002</v>
      </c>
      <c r="U19">
        <v>1805450.2</v>
      </c>
      <c r="V19">
        <v>0</v>
      </c>
      <c r="W19">
        <v>10574879.4</v>
      </c>
      <c r="X19">
        <v>10871147.699999999</v>
      </c>
      <c r="Y19">
        <v>10787256</v>
      </c>
      <c r="Z19">
        <v>11987424.9</v>
      </c>
      <c r="AA19">
        <v>12269936.699999999</v>
      </c>
      <c r="AB19">
        <v>12121714.800000001</v>
      </c>
      <c r="AC19">
        <v>12743458.6</v>
      </c>
      <c r="AD19">
        <v>10380140</v>
      </c>
      <c r="AE19">
        <v>11410574</v>
      </c>
      <c r="AF19">
        <v>11349303</v>
      </c>
      <c r="AG19">
        <v>12350739</v>
      </c>
      <c r="AH19">
        <v>12497621.300000001</v>
      </c>
      <c r="AI19">
        <v>13406695.199999999</v>
      </c>
      <c r="AJ19">
        <v>14059521</v>
      </c>
      <c r="AK19">
        <v>14450706</v>
      </c>
      <c r="AL19">
        <v>14787369</v>
      </c>
      <c r="AM19">
        <v>14651064</v>
      </c>
      <c r="AN19">
        <v>15325785</v>
      </c>
      <c r="AO19">
        <v>14357952</v>
      </c>
      <c r="AP19">
        <v>13533615</v>
      </c>
      <c r="AQ19">
        <v>14050818</v>
      </c>
      <c r="AR19">
        <v>13184991</v>
      </c>
      <c r="AS19">
        <v>14777928</v>
      </c>
      <c r="AT19">
        <v>14389713</v>
      </c>
      <c r="AU19">
        <v>15106236.5</v>
      </c>
      <c r="AV19">
        <v>16151548.5</v>
      </c>
      <c r="AW19">
        <v>15865038</v>
      </c>
      <c r="AX19">
        <v>16202497</v>
      </c>
      <c r="AY19">
        <v>15329789</v>
      </c>
      <c r="AZ19">
        <v>15369185.5</v>
      </c>
      <c r="BA19">
        <v>14435012.5</v>
      </c>
      <c r="BB19">
        <v>13726464.5</v>
      </c>
      <c r="BC19">
        <v>14200828</v>
      </c>
      <c r="BD19">
        <v>13423652</v>
      </c>
      <c r="BE19">
        <v>13990232</v>
      </c>
      <c r="BF19">
        <v>14497028.5</v>
      </c>
      <c r="BG19">
        <v>14863446.1</v>
      </c>
      <c r="BH19">
        <v>15837257.699999999</v>
      </c>
      <c r="BI19">
        <v>15487233.300000001</v>
      </c>
      <c r="BJ19">
        <v>15972452.100000011</v>
      </c>
      <c r="BK19">
        <v>16330792.5</v>
      </c>
      <c r="BL19">
        <v>15853038.300000001</v>
      </c>
      <c r="BM19">
        <v>15993321.300000001</v>
      </c>
      <c r="BN19">
        <v>14795767.800000001</v>
      </c>
      <c r="BO19">
        <v>14816033.1</v>
      </c>
      <c r="BP19">
        <v>15262562.699999999</v>
      </c>
      <c r="BQ19">
        <v>16579480.5</v>
      </c>
      <c r="BR19">
        <v>15716428.199999999</v>
      </c>
      <c r="BS19">
        <v>17311445.600000001</v>
      </c>
      <c r="BT19">
        <v>17942298.399999999</v>
      </c>
      <c r="BU19">
        <v>16969825.600000001</v>
      </c>
      <c r="BV19">
        <v>18086026.399999999</v>
      </c>
      <c r="BW19">
        <v>18835284</v>
      </c>
      <c r="BX19">
        <v>18985710</v>
      </c>
      <c r="BY19">
        <v>19044157.600000001</v>
      </c>
      <c r="BZ19">
        <v>15299284</v>
      </c>
      <c r="CA19">
        <v>18664682.399999999</v>
      </c>
      <c r="CB19">
        <v>17384068</v>
      </c>
      <c r="CC19">
        <v>19189539.199999999</v>
      </c>
      <c r="CD19">
        <v>18692055.199999969</v>
      </c>
      <c r="CE19">
        <v>18767480</v>
      </c>
      <c r="CF19">
        <v>19524092.90000001</v>
      </c>
      <c r="CG19">
        <v>18919070.899999999</v>
      </c>
      <c r="CH19">
        <v>19823359.399999999</v>
      </c>
    </row>
    <row r="20" spans="1:86">
      <c r="A20" t="s">
        <v>87</v>
      </c>
      <c r="B20" t="s">
        <v>88</v>
      </c>
      <c r="C20" t="s">
        <v>61</v>
      </c>
      <c r="D20" t="s">
        <v>18</v>
      </c>
      <c r="E20">
        <v>189425</v>
      </c>
      <c r="F20">
        <v>149479</v>
      </c>
      <c r="G20">
        <v>179168</v>
      </c>
      <c r="H20">
        <v>177375</v>
      </c>
      <c r="I20">
        <v>183101</v>
      </c>
      <c r="J20">
        <v>173708</v>
      </c>
      <c r="K20">
        <v>195176</v>
      </c>
      <c r="L20">
        <v>216089</v>
      </c>
      <c r="M20">
        <v>184750</v>
      </c>
      <c r="N20">
        <v>183634</v>
      </c>
      <c r="O20">
        <v>180329</v>
      </c>
      <c r="P20">
        <v>193308</v>
      </c>
      <c r="Q20">
        <v>188337</v>
      </c>
      <c r="R20">
        <v>180415</v>
      </c>
      <c r="S20">
        <v>119802</v>
      </c>
      <c r="T20">
        <v>36137</v>
      </c>
      <c r="U20">
        <v>62018</v>
      </c>
      <c r="V20">
        <v>97856</v>
      </c>
      <c r="W20">
        <v>148153</v>
      </c>
      <c r="X20">
        <v>139155</v>
      </c>
      <c r="Y20">
        <v>160177</v>
      </c>
      <c r="Z20">
        <v>181835</v>
      </c>
      <c r="AA20">
        <v>181826</v>
      </c>
      <c r="AB20">
        <v>185162</v>
      </c>
      <c r="AC20">
        <v>191255</v>
      </c>
      <c r="AD20">
        <v>130403</v>
      </c>
      <c r="AE20">
        <v>172723</v>
      </c>
      <c r="AF20">
        <v>172074</v>
      </c>
      <c r="AG20">
        <v>192210</v>
      </c>
      <c r="AH20">
        <v>191006</v>
      </c>
      <c r="AI20">
        <v>208788</v>
      </c>
      <c r="AJ20">
        <v>221810</v>
      </c>
      <c r="AK20">
        <v>209752</v>
      </c>
      <c r="AL20">
        <v>219029</v>
      </c>
      <c r="AM20">
        <v>205035</v>
      </c>
      <c r="AN20">
        <v>222616</v>
      </c>
      <c r="AO20">
        <v>209871</v>
      </c>
      <c r="AP20">
        <v>195978</v>
      </c>
      <c r="AQ20">
        <v>201130</v>
      </c>
      <c r="AR20">
        <v>198398</v>
      </c>
      <c r="AS20">
        <v>214194</v>
      </c>
      <c r="AT20">
        <v>198801</v>
      </c>
      <c r="AU20">
        <v>229613</v>
      </c>
      <c r="AV20">
        <v>231488</v>
      </c>
      <c r="AW20">
        <v>212985</v>
      </c>
      <c r="AX20">
        <v>221692</v>
      </c>
      <c r="AY20">
        <v>196082</v>
      </c>
      <c r="AZ20">
        <v>78387</v>
      </c>
      <c r="BA20">
        <v>0</v>
      </c>
      <c r="BB20">
        <v>4934</v>
      </c>
      <c r="BC20">
        <v>95299</v>
      </c>
      <c r="BD20">
        <v>120971</v>
      </c>
      <c r="BE20">
        <v>123375</v>
      </c>
      <c r="BF20">
        <v>122871</v>
      </c>
      <c r="BG20">
        <v>133108</v>
      </c>
      <c r="BH20">
        <v>133680</v>
      </c>
      <c r="BI20">
        <v>121311</v>
      </c>
      <c r="BJ20">
        <v>126864</v>
      </c>
      <c r="BK20">
        <v>122824</v>
      </c>
      <c r="BL20">
        <v>134049</v>
      </c>
      <c r="BM20">
        <v>119410</v>
      </c>
      <c r="BN20">
        <v>86313</v>
      </c>
      <c r="BO20">
        <v>133898</v>
      </c>
      <c r="BP20">
        <v>123562</v>
      </c>
      <c r="BQ20">
        <v>131223</v>
      </c>
      <c r="BR20">
        <v>129112</v>
      </c>
      <c r="BS20">
        <v>144061</v>
      </c>
      <c r="BT20">
        <v>145574</v>
      </c>
      <c r="BU20">
        <v>136309</v>
      </c>
      <c r="BV20">
        <v>142762</v>
      </c>
      <c r="BW20">
        <v>129093</v>
      </c>
      <c r="BX20">
        <v>148047</v>
      </c>
      <c r="BY20">
        <v>140861</v>
      </c>
      <c r="BZ20">
        <v>125033</v>
      </c>
      <c r="CA20">
        <v>132872</v>
      </c>
      <c r="CB20">
        <v>138267</v>
      </c>
      <c r="CC20">
        <v>149145</v>
      </c>
      <c r="CD20">
        <v>140652</v>
      </c>
      <c r="CE20">
        <v>153332</v>
      </c>
      <c r="CF20">
        <v>161197</v>
      </c>
      <c r="CG20">
        <v>150423</v>
      </c>
      <c r="CH20">
        <v>158658</v>
      </c>
    </row>
    <row r="21" spans="1:86">
      <c r="A21" t="s">
        <v>89</v>
      </c>
      <c r="B21" t="s">
        <v>88</v>
      </c>
      <c r="C21" t="s">
        <v>61</v>
      </c>
      <c r="D21" t="s">
        <v>63</v>
      </c>
      <c r="E21">
        <v>116585</v>
      </c>
      <c r="F21">
        <v>87104</v>
      </c>
      <c r="G21">
        <v>101819</v>
      </c>
      <c r="H21">
        <v>96637</v>
      </c>
      <c r="I21">
        <v>101104</v>
      </c>
      <c r="J21">
        <v>96620</v>
      </c>
      <c r="K21">
        <v>112193</v>
      </c>
      <c r="L21">
        <v>119934</v>
      </c>
      <c r="M21">
        <v>105028</v>
      </c>
      <c r="N21">
        <v>101020</v>
      </c>
      <c r="O21">
        <v>100753</v>
      </c>
      <c r="P21">
        <v>113791</v>
      </c>
      <c r="Q21">
        <v>117580</v>
      </c>
      <c r="R21">
        <v>111930</v>
      </c>
      <c r="S21">
        <v>69651</v>
      </c>
      <c r="T21">
        <v>17782</v>
      </c>
      <c r="U21">
        <v>33241</v>
      </c>
      <c r="V21">
        <v>53468</v>
      </c>
      <c r="W21">
        <v>87476</v>
      </c>
      <c r="X21">
        <v>75799</v>
      </c>
      <c r="Y21">
        <v>93279</v>
      </c>
      <c r="Z21">
        <v>107236</v>
      </c>
      <c r="AA21">
        <v>107837</v>
      </c>
      <c r="AB21">
        <v>115629</v>
      </c>
      <c r="AC21">
        <v>118601</v>
      </c>
      <c r="AD21">
        <v>69466</v>
      </c>
      <c r="AE21">
        <v>106475</v>
      </c>
      <c r="AF21">
        <v>102651</v>
      </c>
      <c r="AG21">
        <v>115932</v>
      </c>
      <c r="AH21">
        <v>115069</v>
      </c>
      <c r="AI21">
        <v>129999</v>
      </c>
      <c r="AJ21">
        <v>141498</v>
      </c>
      <c r="AK21">
        <v>130374</v>
      </c>
      <c r="AL21">
        <v>138665</v>
      </c>
      <c r="AM21">
        <v>126871</v>
      </c>
      <c r="AN21">
        <v>140728</v>
      </c>
      <c r="AO21">
        <v>136263</v>
      </c>
      <c r="AP21">
        <v>124989</v>
      </c>
      <c r="AQ21">
        <v>123789</v>
      </c>
      <c r="AR21">
        <v>123021</v>
      </c>
      <c r="AS21">
        <v>131640</v>
      </c>
      <c r="AT21">
        <v>118700</v>
      </c>
      <c r="AU21">
        <v>140959</v>
      </c>
      <c r="AV21">
        <v>144574</v>
      </c>
      <c r="AW21">
        <v>128429</v>
      </c>
      <c r="AX21">
        <v>133024</v>
      </c>
      <c r="AY21">
        <v>116952</v>
      </c>
      <c r="AZ21">
        <v>47014</v>
      </c>
      <c r="BA21">
        <v>0</v>
      </c>
      <c r="BB21">
        <v>3205</v>
      </c>
      <c r="BC21">
        <v>56287</v>
      </c>
      <c r="BD21">
        <v>74812</v>
      </c>
      <c r="BE21">
        <v>74820</v>
      </c>
      <c r="BF21">
        <v>72562</v>
      </c>
      <c r="BG21">
        <v>80263</v>
      </c>
      <c r="BH21">
        <v>81054</v>
      </c>
      <c r="BI21">
        <v>70948</v>
      </c>
      <c r="BJ21">
        <v>73388</v>
      </c>
      <c r="BK21">
        <v>71841</v>
      </c>
      <c r="BL21">
        <v>82764</v>
      </c>
      <c r="BM21">
        <v>74881</v>
      </c>
      <c r="BN21">
        <v>50741</v>
      </c>
      <c r="BO21">
        <v>77920</v>
      </c>
      <c r="BP21">
        <v>71415</v>
      </c>
      <c r="BQ21">
        <v>77105</v>
      </c>
      <c r="BR21">
        <v>74569</v>
      </c>
      <c r="BS21">
        <v>85631</v>
      </c>
      <c r="BT21">
        <v>85900</v>
      </c>
      <c r="BU21">
        <v>76845</v>
      </c>
      <c r="BV21">
        <v>79815</v>
      </c>
      <c r="BW21">
        <v>73762</v>
      </c>
      <c r="BX21">
        <v>86708</v>
      </c>
      <c r="BY21">
        <v>85867</v>
      </c>
      <c r="BZ21">
        <v>73401</v>
      </c>
      <c r="CA21">
        <v>76860</v>
      </c>
      <c r="CB21">
        <v>78968</v>
      </c>
      <c r="CC21">
        <v>83349</v>
      </c>
      <c r="CD21">
        <v>79992</v>
      </c>
      <c r="CE21">
        <v>88915</v>
      </c>
      <c r="CF21">
        <v>92471</v>
      </c>
      <c r="CG21">
        <v>82540</v>
      </c>
      <c r="CH21">
        <v>86052</v>
      </c>
    </row>
    <row r="22" spans="1:86">
      <c r="A22" t="s">
        <v>90</v>
      </c>
      <c r="B22" t="s">
        <v>88</v>
      </c>
      <c r="C22" t="s">
        <v>61</v>
      </c>
      <c r="D22" t="s">
        <v>65</v>
      </c>
      <c r="E22">
        <v>72840</v>
      </c>
      <c r="F22">
        <v>62375</v>
      </c>
      <c r="G22">
        <v>77349</v>
      </c>
      <c r="H22">
        <v>80738</v>
      </c>
      <c r="I22">
        <v>81997</v>
      </c>
      <c r="J22">
        <v>77088</v>
      </c>
      <c r="K22">
        <v>82983</v>
      </c>
      <c r="L22">
        <v>96155</v>
      </c>
      <c r="M22">
        <v>79722</v>
      </c>
      <c r="N22">
        <v>82614</v>
      </c>
      <c r="O22">
        <v>79576</v>
      </c>
      <c r="P22">
        <v>79517</v>
      </c>
      <c r="Q22">
        <v>70757</v>
      </c>
      <c r="R22">
        <v>68485</v>
      </c>
      <c r="S22">
        <v>50151</v>
      </c>
      <c r="T22">
        <v>18355</v>
      </c>
      <c r="U22">
        <v>28777</v>
      </c>
      <c r="V22">
        <v>44388</v>
      </c>
      <c r="W22">
        <v>60677</v>
      </c>
      <c r="X22">
        <v>63356</v>
      </c>
      <c r="Y22">
        <v>66898</v>
      </c>
      <c r="Z22">
        <v>74599</v>
      </c>
      <c r="AA22">
        <v>73989</v>
      </c>
      <c r="AB22">
        <v>69533</v>
      </c>
      <c r="AC22">
        <v>72654</v>
      </c>
      <c r="AD22">
        <v>60937</v>
      </c>
      <c r="AE22">
        <v>66248</v>
      </c>
      <c r="AF22">
        <v>69423</v>
      </c>
      <c r="AG22">
        <v>76278</v>
      </c>
      <c r="AH22">
        <v>75937</v>
      </c>
      <c r="AI22">
        <v>78789</v>
      </c>
      <c r="AJ22">
        <v>80312</v>
      </c>
      <c r="AK22">
        <v>79378</v>
      </c>
      <c r="AL22">
        <v>80364</v>
      </c>
      <c r="AM22">
        <v>78164</v>
      </c>
      <c r="AN22">
        <v>81888</v>
      </c>
      <c r="AO22">
        <v>73608</v>
      </c>
      <c r="AP22">
        <v>70989</v>
      </c>
      <c r="AQ22">
        <v>77341</v>
      </c>
      <c r="AR22">
        <v>75377</v>
      </c>
      <c r="AS22">
        <v>82554</v>
      </c>
      <c r="AT22">
        <v>80101</v>
      </c>
      <c r="AU22">
        <v>88654</v>
      </c>
      <c r="AV22">
        <v>86914</v>
      </c>
      <c r="AW22">
        <v>84556</v>
      </c>
      <c r="AX22">
        <v>88668</v>
      </c>
      <c r="AY22">
        <v>79130</v>
      </c>
      <c r="AZ22">
        <v>31373</v>
      </c>
      <c r="BA22">
        <v>0</v>
      </c>
      <c r="BB22">
        <v>1729</v>
      </c>
      <c r="BC22">
        <v>39012</v>
      </c>
      <c r="BD22">
        <v>46159</v>
      </c>
      <c r="BE22">
        <v>48555</v>
      </c>
      <c r="BF22">
        <v>50309</v>
      </c>
      <c r="BG22">
        <v>52845</v>
      </c>
      <c r="BH22">
        <v>52626</v>
      </c>
      <c r="BI22">
        <v>50363</v>
      </c>
      <c r="BJ22">
        <v>53476</v>
      </c>
      <c r="BK22">
        <v>50983</v>
      </c>
      <c r="BL22">
        <v>51285</v>
      </c>
      <c r="BM22">
        <v>44529</v>
      </c>
      <c r="BN22">
        <v>35572</v>
      </c>
      <c r="BO22">
        <v>55978</v>
      </c>
      <c r="BP22">
        <v>52147</v>
      </c>
      <c r="BQ22">
        <v>54118</v>
      </c>
      <c r="BR22">
        <v>54543</v>
      </c>
      <c r="BS22">
        <v>58430</v>
      </c>
      <c r="BT22">
        <v>59674</v>
      </c>
      <c r="BU22">
        <v>59464</v>
      </c>
      <c r="BV22">
        <v>62947</v>
      </c>
      <c r="BW22">
        <v>55331</v>
      </c>
      <c r="BX22">
        <v>61339</v>
      </c>
      <c r="BY22">
        <v>54994</v>
      </c>
      <c r="BZ22">
        <v>51632</v>
      </c>
      <c r="CA22">
        <v>56012</v>
      </c>
      <c r="CB22">
        <v>59299</v>
      </c>
      <c r="CC22">
        <v>65796</v>
      </c>
      <c r="CD22">
        <v>60660</v>
      </c>
      <c r="CE22">
        <v>64417</v>
      </c>
      <c r="CF22">
        <v>68726</v>
      </c>
      <c r="CG22">
        <v>67883</v>
      </c>
      <c r="CH22">
        <v>72606</v>
      </c>
    </row>
    <row r="23" spans="1:86">
      <c r="A23" t="s">
        <v>91</v>
      </c>
      <c r="B23" t="s">
        <v>88</v>
      </c>
      <c r="C23" t="s">
        <v>67</v>
      </c>
      <c r="D23" t="s">
        <v>18</v>
      </c>
      <c r="E23">
        <v>392547</v>
      </c>
      <c r="F23">
        <v>327361</v>
      </c>
      <c r="G23">
        <v>396048</v>
      </c>
      <c r="H23">
        <v>396473</v>
      </c>
      <c r="I23">
        <v>412201</v>
      </c>
      <c r="J23">
        <v>389042</v>
      </c>
      <c r="K23">
        <v>432124</v>
      </c>
      <c r="L23">
        <v>507837</v>
      </c>
      <c r="M23">
        <v>415901</v>
      </c>
      <c r="N23">
        <v>423929</v>
      </c>
      <c r="O23">
        <v>413267</v>
      </c>
      <c r="P23">
        <v>425752</v>
      </c>
      <c r="Q23">
        <v>393421</v>
      </c>
      <c r="R23">
        <v>381924</v>
      </c>
      <c r="S23">
        <v>272351</v>
      </c>
      <c r="T23">
        <v>90571</v>
      </c>
      <c r="U23">
        <v>147418</v>
      </c>
      <c r="V23">
        <v>236255</v>
      </c>
      <c r="W23">
        <v>338071</v>
      </c>
      <c r="X23">
        <v>343181</v>
      </c>
      <c r="Y23">
        <v>372976</v>
      </c>
      <c r="Z23">
        <v>414971</v>
      </c>
      <c r="AA23">
        <v>409082</v>
      </c>
      <c r="AB23">
        <v>395603</v>
      </c>
      <c r="AC23">
        <v>413667</v>
      </c>
      <c r="AD23">
        <v>321608</v>
      </c>
      <c r="AE23">
        <v>371805</v>
      </c>
      <c r="AF23">
        <v>383290</v>
      </c>
      <c r="AG23">
        <v>427053</v>
      </c>
      <c r="AH23">
        <v>426117</v>
      </c>
      <c r="AI23">
        <v>450557</v>
      </c>
      <c r="AJ23">
        <v>464454</v>
      </c>
      <c r="AK23">
        <v>451500</v>
      </c>
      <c r="AL23">
        <v>463765</v>
      </c>
      <c r="AM23">
        <v>442224</v>
      </c>
      <c r="AN23">
        <v>468857</v>
      </c>
      <c r="AO23">
        <v>431084</v>
      </c>
      <c r="AP23">
        <v>403839</v>
      </c>
      <c r="AQ23">
        <v>430324</v>
      </c>
      <c r="AR23">
        <v>420422</v>
      </c>
      <c r="AS23">
        <v>454445</v>
      </c>
      <c r="AT23">
        <v>432894</v>
      </c>
      <c r="AU23">
        <v>502010</v>
      </c>
      <c r="AV23">
        <v>494319</v>
      </c>
      <c r="AW23">
        <v>467705</v>
      </c>
      <c r="AX23">
        <v>493780</v>
      </c>
      <c r="AY23">
        <v>433103</v>
      </c>
      <c r="AZ23">
        <v>170954</v>
      </c>
      <c r="BA23">
        <v>0</v>
      </c>
      <c r="BB23">
        <v>9243</v>
      </c>
      <c r="BC23">
        <v>212672</v>
      </c>
      <c r="BD23">
        <v>258629</v>
      </c>
      <c r="BE23">
        <v>268833</v>
      </c>
      <c r="BF23">
        <v>274715</v>
      </c>
      <c r="BG23">
        <v>296969</v>
      </c>
      <c r="BH23">
        <v>290936</v>
      </c>
      <c r="BI23">
        <v>268291</v>
      </c>
      <c r="BJ23">
        <v>285657</v>
      </c>
      <c r="BK23">
        <v>274935</v>
      </c>
      <c r="BL23">
        <v>285806</v>
      </c>
      <c r="BM23">
        <v>253799</v>
      </c>
      <c r="BN23">
        <v>192818</v>
      </c>
      <c r="BO23">
        <v>297836</v>
      </c>
      <c r="BP23">
        <v>279419</v>
      </c>
      <c r="BQ23">
        <v>292921</v>
      </c>
      <c r="BR23">
        <v>296873</v>
      </c>
      <c r="BS23">
        <v>321348</v>
      </c>
      <c r="BT23">
        <v>326596</v>
      </c>
      <c r="BU23">
        <v>321816</v>
      </c>
      <c r="BV23">
        <v>337651</v>
      </c>
      <c r="BW23">
        <v>301395</v>
      </c>
      <c r="BX23">
        <v>336221</v>
      </c>
      <c r="BY23">
        <v>303415</v>
      </c>
      <c r="BZ23">
        <v>279640</v>
      </c>
      <c r="CA23">
        <v>300439</v>
      </c>
      <c r="CB23">
        <v>316936</v>
      </c>
      <c r="CC23">
        <v>347692</v>
      </c>
      <c r="CD23">
        <v>324520</v>
      </c>
      <c r="CE23">
        <v>350320</v>
      </c>
      <c r="CF23">
        <v>371307</v>
      </c>
      <c r="CG23">
        <v>359354</v>
      </c>
      <c r="CH23">
        <v>381866</v>
      </c>
    </row>
    <row r="24" spans="1:86">
      <c r="A24" t="s">
        <v>92</v>
      </c>
      <c r="B24" t="s">
        <v>88</v>
      </c>
      <c r="C24" t="s">
        <v>67</v>
      </c>
      <c r="D24" t="s">
        <v>63</v>
      </c>
      <c r="E24">
        <v>116585</v>
      </c>
      <c r="F24">
        <v>87104</v>
      </c>
      <c r="G24">
        <v>101819</v>
      </c>
      <c r="H24">
        <v>96637</v>
      </c>
      <c r="I24">
        <v>101104</v>
      </c>
      <c r="J24">
        <v>96620</v>
      </c>
      <c r="K24">
        <v>112193</v>
      </c>
      <c r="L24">
        <v>119934</v>
      </c>
      <c r="M24">
        <v>105028</v>
      </c>
      <c r="N24">
        <v>101020</v>
      </c>
      <c r="O24">
        <v>100753</v>
      </c>
      <c r="P24">
        <v>113791</v>
      </c>
      <c r="Q24">
        <v>117580</v>
      </c>
      <c r="R24">
        <v>111930</v>
      </c>
      <c r="S24">
        <v>69651</v>
      </c>
      <c r="T24">
        <v>17782</v>
      </c>
      <c r="U24">
        <v>33241</v>
      </c>
      <c r="V24">
        <v>53468</v>
      </c>
      <c r="W24">
        <v>87476</v>
      </c>
      <c r="X24">
        <v>75799</v>
      </c>
      <c r="Y24">
        <v>93279</v>
      </c>
      <c r="Z24">
        <v>107236</v>
      </c>
      <c r="AA24">
        <v>107837</v>
      </c>
      <c r="AB24">
        <v>115629</v>
      </c>
      <c r="AC24">
        <v>118601</v>
      </c>
      <c r="AD24">
        <v>69466</v>
      </c>
      <c r="AE24">
        <v>106475</v>
      </c>
      <c r="AF24">
        <v>102651</v>
      </c>
      <c r="AG24">
        <v>115932</v>
      </c>
      <c r="AH24">
        <v>115069</v>
      </c>
      <c r="AI24">
        <v>129999</v>
      </c>
      <c r="AJ24">
        <v>141498</v>
      </c>
      <c r="AK24">
        <v>130374</v>
      </c>
      <c r="AL24">
        <v>138665</v>
      </c>
      <c r="AM24">
        <v>126871</v>
      </c>
      <c r="AN24">
        <v>140728</v>
      </c>
      <c r="AO24">
        <v>136263</v>
      </c>
      <c r="AP24">
        <v>124989</v>
      </c>
      <c r="AQ24">
        <v>123789</v>
      </c>
      <c r="AR24">
        <v>123021</v>
      </c>
      <c r="AS24">
        <v>131640</v>
      </c>
      <c r="AT24">
        <v>118700</v>
      </c>
      <c r="AU24">
        <v>140959</v>
      </c>
      <c r="AV24">
        <v>144574</v>
      </c>
      <c r="AW24">
        <v>128429</v>
      </c>
      <c r="AX24">
        <v>133024</v>
      </c>
      <c r="AY24">
        <v>116952</v>
      </c>
      <c r="AZ24">
        <v>47014</v>
      </c>
      <c r="BA24">
        <v>0</v>
      </c>
      <c r="BB24">
        <v>3205</v>
      </c>
      <c r="BC24">
        <v>56287</v>
      </c>
      <c r="BD24">
        <v>74812</v>
      </c>
      <c r="BE24">
        <v>74820</v>
      </c>
      <c r="BF24">
        <v>72562</v>
      </c>
      <c r="BG24">
        <v>80263</v>
      </c>
      <c r="BH24">
        <v>81054</v>
      </c>
      <c r="BI24">
        <v>70948</v>
      </c>
      <c r="BJ24">
        <v>73388</v>
      </c>
      <c r="BK24">
        <v>71841</v>
      </c>
      <c r="BL24">
        <v>82764</v>
      </c>
      <c r="BM24">
        <v>74881</v>
      </c>
      <c r="BN24">
        <v>50741</v>
      </c>
      <c r="BO24">
        <v>77920</v>
      </c>
      <c r="BP24">
        <v>71415</v>
      </c>
      <c r="BQ24">
        <v>77105</v>
      </c>
      <c r="BR24">
        <v>74569</v>
      </c>
      <c r="BS24">
        <v>85631</v>
      </c>
      <c r="BT24">
        <v>85900</v>
      </c>
      <c r="BU24">
        <v>76845</v>
      </c>
      <c r="BV24">
        <v>79815</v>
      </c>
      <c r="BW24">
        <v>73762</v>
      </c>
      <c r="BX24">
        <v>86708</v>
      </c>
      <c r="BY24">
        <v>85867</v>
      </c>
      <c r="BZ24">
        <v>73401</v>
      </c>
      <c r="CA24">
        <v>76860</v>
      </c>
      <c r="CB24">
        <v>78968</v>
      </c>
      <c r="CC24">
        <v>83349</v>
      </c>
      <c r="CD24">
        <v>79992</v>
      </c>
      <c r="CE24">
        <v>88915</v>
      </c>
      <c r="CF24">
        <v>92471</v>
      </c>
      <c r="CG24">
        <v>82540</v>
      </c>
      <c r="CH24">
        <v>86052</v>
      </c>
    </row>
    <row r="25" spans="1:86">
      <c r="A25" t="s">
        <v>93</v>
      </c>
      <c r="B25" t="s">
        <v>88</v>
      </c>
      <c r="C25" t="s">
        <v>67</v>
      </c>
      <c r="D25" t="s">
        <v>65</v>
      </c>
      <c r="E25">
        <v>275962</v>
      </c>
      <c r="F25">
        <v>240257</v>
      </c>
      <c r="G25">
        <v>294229</v>
      </c>
      <c r="H25">
        <v>299836</v>
      </c>
      <c r="I25">
        <v>311097</v>
      </c>
      <c r="J25">
        <v>292422</v>
      </c>
      <c r="K25">
        <v>319931</v>
      </c>
      <c r="L25">
        <v>387903</v>
      </c>
      <c r="M25">
        <v>310873</v>
      </c>
      <c r="N25">
        <v>322909</v>
      </c>
      <c r="O25">
        <v>312514</v>
      </c>
      <c r="P25">
        <v>311961</v>
      </c>
      <c r="Q25">
        <v>275841</v>
      </c>
      <c r="R25">
        <v>269994</v>
      </c>
      <c r="S25">
        <v>202700</v>
      </c>
      <c r="T25">
        <v>72789</v>
      </c>
      <c r="U25">
        <v>114177</v>
      </c>
      <c r="V25">
        <v>182787</v>
      </c>
      <c r="W25">
        <v>250595</v>
      </c>
      <c r="X25">
        <v>267382</v>
      </c>
      <c r="Y25">
        <v>279697</v>
      </c>
      <c r="Z25">
        <v>307735</v>
      </c>
      <c r="AA25">
        <v>301245</v>
      </c>
      <c r="AB25">
        <v>279974</v>
      </c>
      <c r="AC25">
        <v>295066</v>
      </c>
      <c r="AD25">
        <v>252142</v>
      </c>
      <c r="AE25">
        <v>265330</v>
      </c>
      <c r="AF25">
        <v>280639</v>
      </c>
      <c r="AG25">
        <v>311121</v>
      </c>
      <c r="AH25">
        <v>311048</v>
      </c>
      <c r="AI25">
        <v>320558</v>
      </c>
      <c r="AJ25">
        <v>322956</v>
      </c>
      <c r="AK25">
        <v>321126</v>
      </c>
      <c r="AL25">
        <v>325100</v>
      </c>
      <c r="AM25">
        <v>315353</v>
      </c>
      <c r="AN25">
        <v>328129</v>
      </c>
      <c r="AO25">
        <v>294821</v>
      </c>
      <c r="AP25">
        <v>278850</v>
      </c>
      <c r="AQ25">
        <v>306535</v>
      </c>
      <c r="AR25">
        <v>297401</v>
      </c>
      <c r="AS25">
        <v>322805</v>
      </c>
      <c r="AT25">
        <v>314194</v>
      </c>
      <c r="AU25">
        <v>361051</v>
      </c>
      <c r="AV25">
        <v>349745</v>
      </c>
      <c r="AW25">
        <v>339276</v>
      </c>
      <c r="AX25">
        <v>360756</v>
      </c>
      <c r="AY25">
        <v>316151</v>
      </c>
      <c r="AZ25">
        <v>123940</v>
      </c>
      <c r="BA25">
        <v>0</v>
      </c>
      <c r="BB25">
        <v>6038</v>
      </c>
      <c r="BC25">
        <v>156385</v>
      </c>
      <c r="BD25">
        <v>183817</v>
      </c>
      <c r="BE25">
        <v>194013</v>
      </c>
      <c r="BF25">
        <v>202153</v>
      </c>
      <c r="BG25">
        <v>216706</v>
      </c>
      <c r="BH25">
        <v>209882</v>
      </c>
      <c r="BI25">
        <v>197343</v>
      </c>
      <c r="BJ25">
        <v>212269</v>
      </c>
      <c r="BK25">
        <v>203094</v>
      </c>
      <c r="BL25">
        <v>203042</v>
      </c>
      <c r="BM25">
        <v>178918</v>
      </c>
      <c r="BN25">
        <v>142077</v>
      </c>
      <c r="BO25">
        <v>219916</v>
      </c>
      <c r="BP25">
        <v>208004</v>
      </c>
      <c r="BQ25">
        <v>215816</v>
      </c>
      <c r="BR25">
        <v>222304</v>
      </c>
      <c r="BS25">
        <v>235717</v>
      </c>
      <c r="BT25">
        <v>240696</v>
      </c>
      <c r="BU25">
        <v>244971</v>
      </c>
      <c r="BV25">
        <v>257836</v>
      </c>
      <c r="BW25">
        <v>227633</v>
      </c>
      <c r="BX25">
        <v>249513</v>
      </c>
      <c r="BY25">
        <v>217548</v>
      </c>
      <c r="BZ25">
        <v>206239</v>
      </c>
      <c r="CA25">
        <v>223579</v>
      </c>
      <c r="CB25">
        <v>237968</v>
      </c>
      <c r="CC25">
        <v>264343</v>
      </c>
      <c r="CD25">
        <v>244528</v>
      </c>
      <c r="CE25">
        <v>261405</v>
      </c>
      <c r="CF25">
        <v>278836</v>
      </c>
      <c r="CG25">
        <v>276814</v>
      </c>
      <c r="CH25">
        <v>295814</v>
      </c>
    </row>
    <row r="26" spans="1:86">
      <c r="A26" t="s">
        <v>94</v>
      </c>
      <c r="B26" t="s">
        <v>88</v>
      </c>
      <c r="C26" t="s">
        <v>71</v>
      </c>
      <c r="D26" t="s">
        <v>72</v>
      </c>
      <c r="E26">
        <v>1518050.7</v>
      </c>
      <c r="F26">
        <v>1265501</v>
      </c>
      <c r="G26">
        <v>1530961</v>
      </c>
      <c r="H26">
        <v>1532554.5</v>
      </c>
      <c r="I26">
        <v>1593099.8</v>
      </c>
      <c r="J26">
        <v>1503587.8</v>
      </c>
      <c r="K26">
        <v>1670256.8</v>
      </c>
      <c r="L26">
        <v>1962221.3</v>
      </c>
      <c r="M26">
        <v>1607364</v>
      </c>
      <c r="N26">
        <v>1638106.2</v>
      </c>
      <c r="O26">
        <v>1596969.4</v>
      </c>
      <c r="P26">
        <v>1645714.9</v>
      </c>
      <c r="Q26">
        <v>1521397.7</v>
      </c>
      <c r="R26">
        <v>1476826.7</v>
      </c>
      <c r="S26">
        <v>1052556.8</v>
      </c>
      <c r="T26">
        <v>23159.200000000001</v>
      </c>
      <c r="U26">
        <v>0</v>
      </c>
      <c r="V26">
        <v>0</v>
      </c>
      <c r="W26">
        <v>1306426</v>
      </c>
      <c r="X26">
        <v>1325492.2999999991</v>
      </c>
      <c r="Y26">
        <v>1441076.9</v>
      </c>
      <c r="Z26">
        <v>1603610.7</v>
      </c>
      <c r="AA26">
        <v>1581013.5</v>
      </c>
      <c r="AB26">
        <v>1529485.399999999</v>
      </c>
      <c r="AC26">
        <v>1599301</v>
      </c>
      <c r="AD26">
        <v>1242112.1000000001</v>
      </c>
      <c r="AE26">
        <v>1437424.1</v>
      </c>
      <c r="AF26">
        <v>1481469.6</v>
      </c>
      <c r="AG26">
        <v>1650689.4999999991</v>
      </c>
      <c r="AH26">
        <v>1647046.600000001</v>
      </c>
      <c r="AI26">
        <v>1741933.9</v>
      </c>
      <c r="AJ26">
        <v>1796067.5000000009</v>
      </c>
      <c r="AK26">
        <v>1745637.1</v>
      </c>
      <c r="AL26">
        <v>1793292.799999997</v>
      </c>
      <c r="AM26">
        <v>1709723.1</v>
      </c>
      <c r="AN26">
        <v>1812983</v>
      </c>
      <c r="AO26">
        <v>1667299.3</v>
      </c>
      <c r="AP26">
        <v>1561823.7</v>
      </c>
      <c r="AQ26">
        <v>1663806</v>
      </c>
      <c r="AR26">
        <v>1625604.7</v>
      </c>
      <c r="AS26">
        <v>1757164.899999999</v>
      </c>
      <c r="AT26">
        <v>1673505.5</v>
      </c>
      <c r="AU26">
        <v>1940696.5</v>
      </c>
      <c r="AV26">
        <v>1911316.8</v>
      </c>
      <c r="AW26">
        <v>1808005.5</v>
      </c>
      <c r="AX26">
        <v>1908673.3</v>
      </c>
      <c r="AY26">
        <v>1674180.2</v>
      </c>
      <c r="AZ26">
        <v>660868.30000000005</v>
      </c>
      <c r="BA26">
        <v>0</v>
      </c>
      <c r="BB26">
        <v>35759.699999999997</v>
      </c>
      <c r="BC26">
        <v>821986.39999999991</v>
      </c>
      <c r="BD26">
        <v>999956.00000000012</v>
      </c>
      <c r="BE26">
        <v>1039231.9</v>
      </c>
      <c r="BF26">
        <v>1061790.3</v>
      </c>
      <c r="BG26">
        <v>1147864</v>
      </c>
      <c r="BH26">
        <v>1124739.7</v>
      </c>
      <c r="BI26">
        <v>1037047.6</v>
      </c>
      <c r="BJ26">
        <v>1104072.8</v>
      </c>
      <c r="BK26">
        <v>1062658.3999999999</v>
      </c>
      <c r="BL26">
        <v>1105038.3999999999</v>
      </c>
      <c r="BM26">
        <v>981316.10000000009</v>
      </c>
      <c r="BN26">
        <v>745301.3</v>
      </c>
      <c r="BO26">
        <v>1151304.1000000001</v>
      </c>
      <c r="BP26">
        <v>1079871.7</v>
      </c>
      <c r="BQ26">
        <v>1132171.7</v>
      </c>
      <c r="BR26">
        <v>1147264.8999999999</v>
      </c>
      <c r="BS26">
        <v>1242115.5</v>
      </c>
      <c r="BT26">
        <v>1262377.3999999999</v>
      </c>
      <c r="BU26">
        <v>1243429</v>
      </c>
      <c r="BV26">
        <v>1304633.6000000001</v>
      </c>
      <c r="BW26">
        <v>1164584.8</v>
      </c>
      <c r="BX26">
        <v>1299426.3999999999</v>
      </c>
      <c r="BY26">
        <v>1173056</v>
      </c>
      <c r="BZ26">
        <v>1080856.8</v>
      </c>
      <c r="CA26">
        <v>1161143.3999999999</v>
      </c>
      <c r="CB26">
        <v>1224751.8999999999</v>
      </c>
      <c r="CC26">
        <v>1343439.3</v>
      </c>
      <c r="CD26">
        <v>1254030.8999999999</v>
      </c>
      <c r="CE26">
        <v>1353811.3</v>
      </c>
      <c r="CF26">
        <v>1434846.2</v>
      </c>
      <c r="CG26">
        <v>1388337.7</v>
      </c>
      <c r="CH26">
        <v>1475225.7</v>
      </c>
    </row>
    <row r="27" spans="1:86">
      <c r="A27" t="s">
        <v>95</v>
      </c>
      <c r="B27" t="s">
        <v>88</v>
      </c>
      <c r="C27" t="s">
        <v>71</v>
      </c>
      <c r="D27" t="s">
        <v>74</v>
      </c>
      <c r="E27">
        <v>454681.5</v>
      </c>
      <c r="F27">
        <v>339705.59999999998</v>
      </c>
      <c r="G27">
        <v>397094.1</v>
      </c>
      <c r="H27">
        <v>376884.3</v>
      </c>
      <c r="I27">
        <v>394305.6</v>
      </c>
      <c r="J27">
        <v>376818</v>
      </c>
      <c r="K27">
        <v>437552.7</v>
      </c>
      <c r="L27">
        <v>467742.6</v>
      </c>
      <c r="M27">
        <v>409609</v>
      </c>
      <c r="N27">
        <v>393978</v>
      </c>
      <c r="O27">
        <v>392936.7</v>
      </c>
      <c r="P27">
        <v>443784.9</v>
      </c>
      <c r="Q27">
        <v>458562</v>
      </c>
      <c r="R27">
        <v>436527</v>
      </c>
      <c r="S27">
        <v>271638.90000000002</v>
      </c>
      <c r="T27">
        <v>4024.8</v>
      </c>
      <c r="W27">
        <v>341156.4</v>
      </c>
      <c r="X27">
        <v>295616.09999999998</v>
      </c>
      <c r="Y27">
        <v>363788.09999999969</v>
      </c>
      <c r="Z27">
        <v>418220.4</v>
      </c>
      <c r="AA27">
        <v>420564.30000000022</v>
      </c>
      <c r="AB27">
        <v>450953.1</v>
      </c>
      <c r="AC27">
        <v>462543.90000000008</v>
      </c>
      <c r="AD27">
        <v>270917.40000000002</v>
      </c>
      <c r="AE27">
        <v>415252.49999999983</v>
      </c>
      <c r="AF27">
        <v>400338.9</v>
      </c>
      <c r="AG27">
        <v>452134.8</v>
      </c>
      <c r="AH27">
        <v>448769.1</v>
      </c>
      <c r="AI27">
        <v>506996.1</v>
      </c>
      <c r="AJ27">
        <v>551842.2000000003</v>
      </c>
      <c r="AK27">
        <v>508458.59999999992</v>
      </c>
      <c r="AL27">
        <v>540793.49999999988</v>
      </c>
      <c r="AM27">
        <v>494796.9</v>
      </c>
      <c r="AN27">
        <v>548839.19999999995</v>
      </c>
      <c r="AO27">
        <v>531425.69999999995</v>
      </c>
      <c r="AP27">
        <v>487457.1</v>
      </c>
      <c r="AQ27">
        <v>482777.1</v>
      </c>
      <c r="AR27">
        <v>479781.89999999979</v>
      </c>
      <c r="AS27">
        <v>513395.99999999988</v>
      </c>
      <c r="AT27">
        <v>462930.00000000012</v>
      </c>
      <c r="AU27">
        <v>549740.1</v>
      </c>
      <c r="AV27">
        <v>563838.6</v>
      </c>
      <c r="AW27">
        <v>500873.10000000009</v>
      </c>
      <c r="AX27">
        <v>518793.6</v>
      </c>
      <c r="AY27">
        <v>456112.8</v>
      </c>
      <c r="AZ27">
        <v>183354.6</v>
      </c>
      <c r="BA27">
        <v>0</v>
      </c>
      <c r="BB27">
        <v>12499.5</v>
      </c>
      <c r="BC27">
        <v>219519.3</v>
      </c>
      <c r="BD27">
        <v>291766.8</v>
      </c>
      <c r="BE27">
        <v>291798</v>
      </c>
      <c r="BF27">
        <v>282991.79999999987</v>
      </c>
      <c r="BG27">
        <v>313025.7</v>
      </c>
      <c r="BH27">
        <v>316110.59999999998</v>
      </c>
      <c r="BI27">
        <v>276697.2</v>
      </c>
      <c r="BJ27">
        <v>286213.2</v>
      </c>
      <c r="BK27">
        <v>280179.90000000002</v>
      </c>
      <c r="BL27">
        <v>322779.60000000021</v>
      </c>
      <c r="BM27">
        <v>292035.90000000002</v>
      </c>
      <c r="BN27">
        <v>197889.90000000011</v>
      </c>
      <c r="BO27">
        <v>303888.00000000012</v>
      </c>
      <c r="BP27">
        <v>278518.5</v>
      </c>
      <c r="BQ27">
        <v>300709.50000000012</v>
      </c>
      <c r="BR27">
        <v>290819.09999999998</v>
      </c>
      <c r="BS27">
        <v>333960.89999999991</v>
      </c>
      <c r="BT27">
        <v>335010</v>
      </c>
      <c r="BU27">
        <v>299695.5</v>
      </c>
      <c r="BV27">
        <v>311278.49999999988</v>
      </c>
      <c r="BW27">
        <v>287671.8</v>
      </c>
      <c r="BX27">
        <v>338161.20000000013</v>
      </c>
      <c r="BY27">
        <v>334881.3</v>
      </c>
      <c r="BZ27">
        <v>286263.90000000002</v>
      </c>
      <c r="CA27">
        <v>299754</v>
      </c>
      <c r="CB27">
        <v>307975.2</v>
      </c>
      <c r="CC27">
        <v>325061.09999999998</v>
      </c>
      <c r="CD27">
        <v>311968.79999999987</v>
      </c>
      <c r="CE27">
        <v>346768.5</v>
      </c>
      <c r="CF27">
        <v>360636.9</v>
      </c>
      <c r="CG27">
        <v>321906</v>
      </c>
      <c r="CH27">
        <v>335602.8</v>
      </c>
    </row>
    <row r="28" spans="1:86">
      <c r="A28" t="s">
        <v>96</v>
      </c>
      <c r="B28" t="s">
        <v>88</v>
      </c>
      <c r="C28" t="s">
        <v>71</v>
      </c>
      <c r="D28" t="s">
        <v>76</v>
      </c>
      <c r="E28">
        <v>1063369.2</v>
      </c>
      <c r="F28">
        <v>925795.39999999991</v>
      </c>
      <c r="G28">
        <v>1133866.8999999999</v>
      </c>
      <c r="H28">
        <v>1155670.2</v>
      </c>
      <c r="I28">
        <v>1198794.2</v>
      </c>
      <c r="J28">
        <v>1126769.8</v>
      </c>
      <c r="K28">
        <v>1232704.1000000001</v>
      </c>
      <c r="L28">
        <v>1494478.7</v>
      </c>
      <c r="M28">
        <v>1197755</v>
      </c>
      <c r="N28">
        <v>1244128.2</v>
      </c>
      <c r="O28">
        <v>1204032.7</v>
      </c>
      <c r="P28">
        <v>1201930</v>
      </c>
      <c r="Q28">
        <v>1062835.7</v>
      </c>
      <c r="R28">
        <v>1040299.7</v>
      </c>
      <c r="S28">
        <v>780917.89999999991</v>
      </c>
      <c r="T28">
        <v>19134.400000000001</v>
      </c>
      <c r="W28">
        <v>965269.59999999974</v>
      </c>
      <c r="X28">
        <v>1029876.199999999</v>
      </c>
      <c r="Y28">
        <v>1077288.8</v>
      </c>
      <c r="Z28">
        <v>1185390.3</v>
      </c>
      <c r="AA28">
        <v>1160449.2</v>
      </c>
      <c r="AB28">
        <v>1078532.2999999991</v>
      </c>
      <c r="AC28">
        <v>1136757.1000000001</v>
      </c>
      <c r="AD28">
        <v>971194.70000000042</v>
      </c>
      <c r="AE28">
        <v>1022171.6</v>
      </c>
      <c r="AF28">
        <v>1081130.7</v>
      </c>
      <c r="AG28">
        <v>1198554.699999999</v>
      </c>
      <c r="AH28">
        <v>1198277.5</v>
      </c>
      <c r="AI28">
        <v>1234937.8</v>
      </c>
      <c r="AJ28">
        <v>1244225.300000001</v>
      </c>
      <c r="AK28">
        <v>1237178.5</v>
      </c>
      <c r="AL28">
        <v>1252499.299999997</v>
      </c>
      <c r="AM28">
        <v>1214926.2</v>
      </c>
      <c r="AN28">
        <v>1264143.8</v>
      </c>
      <c r="AO28">
        <v>1135873.6000000001</v>
      </c>
      <c r="AP28">
        <v>1074366.6000000001</v>
      </c>
      <c r="AQ28">
        <v>1181028.8999999999</v>
      </c>
      <c r="AR28">
        <v>1145822.8</v>
      </c>
      <c r="AS28">
        <v>1243768.899999999</v>
      </c>
      <c r="AT28">
        <v>1210575.5</v>
      </c>
      <c r="AU28">
        <v>1390956.4</v>
      </c>
      <c r="AV28">
        <v>1347478.2</v>
      </c>
      <c r="AW28">
        <v>1307132.3999999999</v>
      </c>
      <c r="AX28">
        <v>1389879.7</v>
      </c>
      <c r="AY28">
        <v>1218067.3999999999</v>
      </c>
      <c r="AZ28">
        <v>477513.70000000013</v>
      </c>
      <c r="BA28">
        <v>0</v>
      </c>
      <c r="BB28">
        <v>23260.2</v>
      </c>
      <c r="BC28">
        <v>602467.09999999986</v>
      </c>
      <c r="BD28">
        <v>708189.20000000007</v>
      </c>
      <c r="BE28">
        <v>747433.89999999991</v>
      </c>
      <c r="BF28">
        <v>778798.5</v>
      </c>
      <c r="BG28">
        <v>834838.3</v>
      </c>
      <c r="BH28">
        <v>808629.09999999986</v>
      </c>
      <c r="BI28">
        <v>760350.39999999991</v>
      </c>
      <c r="BJ28">
        <v>817859.60000000009</v>
      </c>
      <c r="BK28">
        <v>782478.5</v>
      </c>
      <c r="BL28">
        <v>782258.8</v>
      </c>
      <c r="BM28">
        <v>689280.20000000007</v>
      </c>
      <c r="BN28">
        <v>547411.40000000014</v>
      </c>
      <c r="BO28">
        <v>847416.09999999986</v>
      </c>
      <c r="BP28">
        <v>801353.20000000007</v>
      </c>
      <c r="BQ28">
        <v>831462.2</v>
      </c>
      <c r="BR28">
        <v>856445.8</v>
      </c>
      <c r="BS28">
        <v>908154.59999999986</v>
      </c>
      <c r="BT28">
        <v>927367.40000000014</v>
      </c>
      <c r="BU28">
        <v>943733.5</v>
      </c>
      <c r="BV28">
        <v>993355.1</v>
      </c>
      <c r="BW28">
        <v>876913</v>
      </c>
      <c r="BX28">
        <v>961265.20000000019</v>
      </c>
      <c r="BY28">
        <v>838174.7</v>
      </c>
      <c r="BZ28">
        <v>794592.90000000014</v>
      </c>
      <c r="CA28">
        <v>861389.39999999991</v>
      </c>
      <c r="CB28">
        <v>916776.7</v>
      </c>
      <c r="CC28">
        <v>1018378.2</v>
      </c>
      <c r="CD28">
        <v>942062.09999999986</v>
      </c>
      <c r="CE28">
        <v>1007042.8</v>
      </c>
      <c r="CF28">
        <v>1074209.3</v>
      </c>
      <c r="CG28">
        <v>1066431.7</v>
      </c>
      <c r="CH28">
        <v>1139622.8999999999</v>
      </c>
    </row>
    <row r="29" spans="1:86">
      <c r="A29" t="s">
        <v>97</v>
      </c>
      <c r="B29" t="s">
        <v>98</v>
      </c>
      <c r="C29" t="s">
        <v>99</v>
      </c>
      <c r="D29" t="s">
        <v>100</v>
      </c>
      <c r="E29">
        <v>0.98880000000000001</v>
      </c>
      <c r="F29">
        <v>0.96136071428571424</v>
      </c>
      <c r="G29">
        <v>0.95705483870967734</v>
      </c>
      <c r="H29">
        <v>0.97019999999999995</v>
      </c>
      <c r="I29">
        <v>0.97150000000000003</v>
      </c>
      <c r="J29">
        <v>0.97571316071727843</v>
      </c>
      <c r="K29">
        <v>0.98884402308338182</v>
      </c>
      <c r="L29">
        <v>0.99980000000000002</v>
      </c>
      <c r="M29">
        <v>0.99775333333333338</v>
      </c>
      <c r="N29">
        <v>0.99873062651032296</v>
      </c>
      <c r="O29">
        <v>0.99990333333333337</v>
      </c>
      <c r="P29">
        <v>0.99990333333333337</v>
      </c>
      <c r="Q29">
        <v>0.99992903225806462</v>
      </c>
      <c r="R29">
        <v>0.99451379310344834</v>
      </c>
      <c r="S29">
        <v>0.98819999999999997</v>
      </c>
      <c r="T29">
        <v>0.99990000000000001</v>
      </c>
      <c r="U29">
        <v>0.99970000000000003</v>
      </c>
      <c r="V29">
        <v>0.99939999999999996</v>
      </c>
      <c r="W29">
        <v>0.99399999999999999</v>
      </c>
      <c r="X29">
        <v>0.99990000000000001</v>
      </c>
      <c r="Y29">
        <v>0.99980000000000002</v>
      </c>
      <c r="Z29">
        <v>0.99896451612903225</v>
      </c>
      <c r="AA29">
        <v>0.99939</v>
      </c>
      <c r="AB29">
        <v>0.9996387096774193</v>
      </c>
      <c r="AC29">
        <v>0.99933870967741945</v>
      </c>
      <c r="AD29">
        <v>0.97879285714285735</v>
      </c>
      <c r="AE29">
        <v>0.9829</v>
      </c>
      <c r="AF29">
        <v>0.98077999999999999</v>
      </c>
      <c r="AG29">
        <v>0.9875225806451613</v>
      </c>
      <c r="AH29">
        <v>0.98864999999999992</v>
      </c>
      <c r="AI29">
        <v>0.99999354838709675</v>
      </c>
      <c r="AJ29">
        <v>0.99488709677419351</v>
      </c>
      <c r="AK29">
        <v>0.99979000000000007</v>
      </c>
      <c r="AL29">
        <v>0.99979032258064526</v>
      </c>
      <c r="AM29">
        <v>0.99946333333333337</v>
      </c>
      <c r="AN29">
        <v>0.99543548387096781</v>
      </c>
      <c r="AO29">
        <v>0.999925806451613</v>
      </c>
      <c r="AP29">
        <v>0.99880000000000002</v>
      </c>
      <c r="AQ29">
        <v>0.99875806451612892</v>
      </c>
      <c r="AR29">
        <v>0.99936333333333338</v>
      </c>
      <c r="AS29">
        <v>0.99212258064516123</v>
      </c>
      <c r="AT29">
        <v>0.99826333333333339</v>
      </c>
      <c r="AU29">
        <v>0.99939999999999996</v>
      </c>
      <c r="AV29">
        <v>0.99950000000000006</v>
      </c>
      <c r="AW29">
        <v>0.99980666666666673</v>
      </c>
      <c r="AX29">
        <v>0.99829999999999997</v>
      </c>
      <c r="AY29">
        <v>0.99950000000000006</v>
      </c>
      <c r="AZ29">
        <v>0.99399999999999999</v>
      </c>
      <c r="BA29">
        <v>0.99790000000000001</v>
      </c>
      <c r="BB29">
        <v>0.98399999999999999</v>
      </c>
      <c r="BC29">
        <v>0.99939999999999996</v>
      </c>
      <c r="BD29">
        <v>0.99980000000000002</v>
      </c>
      <c r="BE29">
        <v>0.99750000000000005</v>
      </c>
      <c r="BF29">
        <v>0.99980000000000002</v>
      </c>
      <c r="BG29">
        <v>0.99929999999999997</v>
      </c>
      <c r="BH29">
        <v>0.99950000000000006</v>
      </c>
      <c r="BI29">
        <v>0.99160000000000004</v>
      </c>
      <c r="BJ29">
        <v>0.99939999999999996</v>
      </c>
      <c r="BK29">
        <v>0.99829999999999997</v>
      </c>
      <c r="BL29">
        <v>0.99650000000000005</v>
      </c>
      <c r="BM29">
        <v>0.98919999999999997</v>
      </c>
      <c r="BN29">
        <v>0.99809999999999999</v>
      </c>
      <c r="BO29">
        <v>0.99270000000000003</v>
      </c>
      <c r="BP29">
        <v>0.99867000000000006</v>
      </c>
      <c r="BQ29">
        <v>0.99970000000000003</v>
      </c>
      <c r="BR29">
        <v>0.99980000000000002</v>
      </c>
      <c r="BS29">
        <v>0.99920322580645138</v>
      </c>
      <c r="BT29">
        <v>0.99591935483870964</v>
      </c>
      <c r="BU29">
        <v>0.99958333333333338</v>
      </c>
      <c r="BV29">
        <v>0.99302258064516136</v>
      </c>
      <c r="BW29">
        <v>0.99979333333333331</v>
      </c>
      <c r="BX29">
        <v>0.99908709677419349</v>
      </c>
      <c r="BY29">
        <v>0.99913870967741958</v>
      </c>
      <c r="BZ29">
        <v>0.99497857142857149</v>
      </c>
      <c r="CA29">
        <v>0.99890000000000012</v>
      </c>
      <c r="CB29">
        <v>0.99547666666666679</v>
      </c>
      <c r="CC29">
        <v>0.99929354838709672</v>
      </c>
      <c r="CD29">
        <v>0.97925666666666666</v>
      </c>
      <c r="CE29">
        <v>0.99654516129032278</v>
      </c>
      <c r="CF29">
        <v>0.99950322580645168</v>
      </c>
      <c r="CG29">
        <v>0.99339999999999995</v>
      </c>
      <c r="CH29">
        <v>0.99959032258064517</v>
      </c>
    </row>
    <row r="30" spans="1:86">
      <c r="A30" t="s">
        <v>101</v>
      </c>
      <c r="B30" t="s">
        <v>98</v>
      </c>
      <c r="C30" t="s">
        <v>99</v>
      </c>
      <c r="D30" t="s">
        <v>102</v>
      </c>
      <c r="E30">
        <v>0.85319999999999996</v>
      </c>
      <c r="F30">
        <v>0.82768928571428579</v>
      </c>
      <c r="G30">
        <v>0.9350354838709678</v>
      </c>
      <c r="H30">
        <v>0.92620000000000002</v>
      </c>
      <c r="I30">
        <v>0.91690000000000005</v>
      </c>
      <c r="J30">
        <v>0.91989370370370394</v>
      </c>
      <c r="K30">
        <v>0.94137419354838703</v>
      </c>
      <c r="L30">
        <v>0.9748</v>
      </c>
      <c r="M30">
        <v>0.9709633333333334</v>
      </c>
      <c r="N30">
        <v>0.96955388291517319</v>
      </c>
      <c r="O30">
        <v>0.97139666666666669</v>
      </c>
      <c r="P30">
        <v>0.97139666666666669</v>
      </c>
      <c r="Q30">
        <v>0.9765096774193549</v>
      </c>
      <c r="R30">
        <v>0.97060000000000002</v>
      </c>
      <c r="S30">
        <v>0.97750000000000004</v>
      </c>
      <c r="T30">
        <v>0.98780000000000001</v>
      </c>
      <c r="U30">
        <v>0.9839</v>
      </c>
      <c r="V30">
        <v>0.94330000000000003</v>
      </c>
      <c r="W30">
        <v>0.98570000000000002</v>
      </c>
      <c r="X30">
        <v>0.98450000000000004</v>
      </c>
      <c r="Y30">
        <v>0.98140000000000005</v>
      </c>
      <c r="Z30">
        <v>0.97282580645161298</v>
      </c>
      <c r="AA30">
        <v>0.98203333333333376</v>
      </c>
      <c r="AB30">
        <v>0.95966774193548376</v>
      </c>
      <c r="AC30">
        <v>0.96625483870967732</v>
      </c>
      <c r="AD30">
        <v>0.87199285714285735</v>
      </c>
      <c r="AE30">
        <v>0.89090000000000003</v>
      </c>
      <c r="AF30">
        <v>0.95088333333333319</v>
      </c>
      <c r="AG30">
        <v>0.94848064516129049</v>
      </c>
      <c r="AH30">
        <v>0.95984666666666696</v>
      </c>
      <c r="AI30">
        <v>0.97754516129032243</v>
      </c>
      <c r="AJ30">
        <v>0.95806774193548394</v>
      </c>
      <c r="AK30">
        <v>0.97537333333333331</v>
      </c>
      <c r="AL30">
        <v>0.97847419354838705</v>
      </c>
      <c r="AM30">
        <v>0.97361666666666669</v>
      </c>
      <c r="AN30">
        <v>0.95311612903225784</v>
      </c>
      <c r="AO30">
        <v>0.98060967741935501</v>
      </c>
      <c r="AP30">
        <v>0.97219999999999995</v>
      </c>
      <c r="AQ30">
        <v>0.96258064516129049</v>
      </c>
      <c r="AR30">
        <v>0.96232333333333342</v>
      </c>
      <c r="AS30">
        <v>0.95664193548387078</v>
      </c>
      <c r="AT30">
        <v>0.9614166666666667</v>
      </c>
      <c r="AU30">
        <v>0.96740000000000004</v>
      </c>
      <c r="AV30">
        <v>0.9587</v>
      </c>
      <c r="AW30">
        <v>0.95470666666666659</v>
      </c>
      <c r="AX30">
        <v>0.93240000000000001</v>
      </c>
      <c r="AY30">
        <v>0.91249999999999998</v>
      </c>
      <c r="AZ30">
        <v>0.90890000000000004</v>
      </c>
      <c r="BA30">
        <v>0.93859999999999999</v>
      </c>
      <c r="BB30">
        <v>0.90600000000000003</v>
      </c>
      <c r="BC30">
        <v>0.92310000000000003</v>
      </c>
      <c r="BD30">
        <v>0.95069999999999999</v>
      </c>
      <c r="BE30">
        <v>0.93830000000000002</v>
      </c>
      <c r="BF30">
        <v>0.91959999999999997</v>
      </c>
      <c r="BG30">
        <v>0.92330000000000001</v>
      </c>
      <c r="BH30">
        <v>0.9375</v>
      </c>
      <c r="BI30">
        <v>0.90600000000000003</v>
      </c>
      <c r="BJ30">
        <v>0.93189999999999995</v>
      </c>
      <c r="BK30">
        <v>0.92789999999999995</v>
      </c>
      <c r="BL30">
        <v>0.94820000000000004</v>
      </c>
      <c r="BM30">
        <v>0.94350000000000001</v>
      </c>
      <c r="BN30">
        <v>0.93710000000000004</v>
      </c>
      <c r="BO30">
        <v>0.93840000000000001</v>
      </c>
      <c r="BP30">
        <v>0.92640333333333325</v>
      </c>
      <c r="BQ30">
        <v>0.94179999999999997</v>
      </c>
      <c r="BR30">
        <v>0.94410000000000005</v>
      </c>
      <c r="BS30">
        <v>0.92742735961768186</v>
      </c>
      <c r="BT30">
        <v>0.91484516129032256</v>
      </c>
      <c r="BU30">
        <v>0.91154333333333326</v>
      </c>
      <c r="BV30">
        <v>0.93551290322580638</v>
      </c>
      <c r="BW30">
        <v>0.94373333333333309</v>
      </c>
      <c r="BX30">
        <v>0.93420000000000014</v>
      </c>
      <c r="BY30">
        <v>0.93994838709677431</v>
      </c>
      <c r="BZ30">
        <v>0.91587142857142878</v>
      </c>
      <c r="CA30">
        <v>0.94126774193548379</v>
      </c>
      <c r="CB30">
        <v>0.9493033333333335</v>
      </c>
      <c r="CC30">
        <v>0.95310645161290319</v>
      </c>
      <c r="CD30">
        <v>0.93313827160493845</v>
      </c>
      <c r="CE30">
        <v>0.92870322580645182</v>
      </c>
      <c r="CF30">
        <v>0.94388387096774207</v>
      </c>
      <c r="CG30">
        <v>0.91339999999999999</v>
      </c>
      <c r="CH30">
        <v>0.94834516129032254</v>
      </c>
    </row>
    <row r="31" spans="1:86">
      <c r="A31" t="s">
        <v>103</v>
      </c>
      <c r="B31" t="s">
        <v>98</v>
      </c>
      <c r="C31" t="s">
        <v>99</v>
      </c>
      <c r="D31" t="s">
        <v>104</v>
      </c>
      <c r="E31">
        <v>0.96160000000000001</v>
      </c>
      <c r="F31">
        <v>0.95780419973544983</v>
      </c>
      <c r="G31">
        <v>0.95204600852272703</v>
      </c>
      <c r="H31">
        <v>0.95265</v>
      </c>
      <c r="I31">
        <v>0.95635000000000003</v>
      </c>
      <c r="J31">
        <v>0.94695902616279071</v>
      </c>
      <c r="K31">
        <v>0.93424052971576232</v>
      </c>
      <c r="L31">
        <v>0.9304</v>
      </c>
      <c r="M31">
        <v>0.93508665426356585</v>
      </c>
      <c r="N31">
        <v>0.93759999999999999</v>
      </c>
      <c r="O31">
        <v>0.92264415051679582</v>
      </c>
      <c r="P31">
        <v>0.92264415051679582</v>
      </c>
      <c r="Q31">
        <v>0.94418864468864494</v>
      </c>
      <c r="R31">
        <v>0.94804355540293073</v>
      </c>
      <c r="S31">
        <v>0.95425000000000004</v>
      </c>
      <c r="T31">
        <v>0.94935000000000003</v>
      </c>
      <c r="U31">
        <v>0.9515034792510122</v>
      </c>
      <c r="V31">
        <v>0.94471418269230756</v>
      </c>
      <c r="W31">
        <v>0.93300000000000005</v>
      </c>
      <c r="X31">
        <v>0.94064999999999999</v>
      </c>
      <c r="Y31">
        <v>0.90405000000000002</v>
      </c>
      <c r="Z31">
        <v>0.90172999074942695</v>
      </c>
      <c r="AA31">
        <v>0.90407276404151404</v>
      </c>
      <c r="AB31">
        <v>0.89591258190883205</v>
      </c>
      <c r="AC31">
        <v>0.8870937825724412</v>
      </c>
      <c r="AD31">
        <v>0.8829215762764282</v>
      </c>
      <c r="AE31">
        <v>0.88569999999999993</v>
      </c>
      <c r="AF31">
        <v>0.88746469684829066</v>
      </c>
      <c r="AG31">
        <v>0.88878550070356488</v>
      </c>
      <c r="AH31">
        <v>0.88105618094642479</v>
      </c>
      <c r="AI31">
        <v>0.88130826923076933</v>
      </c>
      <c r="AJ31">
        <v>0.88133798287786791</v>
      </c>
      <c r="AK31">
        <v>0.88639496690639996</v>
      </c>
      <c r="AL31">
        <v>0.93321189458689457</v>
      </c>
      <c r="AM31">
        <v>0.92608606753261369</v>
      </c>
      <c r="AN31">
        <v>0.92576036039057841</v>
      </c>
      <c r="AO31">
        <v>0.93706766494684179</v>
      </c>
      <c r="AP31">
        <v>0.94431830102767589</v>
      </c>
      <c r="AQ31">
        <v>0.93955377161598075</v>
      </c>
      <c r="AR31">
        <v>0.92768856837606828</v>
      </c>
      <c r="AS31">
        <v>0.91887784009971507</v>
      </c>
      <c r="AT31">
        <v>0.91484044774669759</v>
      </c>
      <c r="AU31">
        <v>0.93450000000000011</v>
      </c>
      <c r="AV31">
        <v>0.93609999999999993</v>
      </c>
      <c r="AW31">
        <v>0.62393521283173969</v>
      </c>
      <c r="AX31">
        <v>0.6213333333333334</v>
      </c>
      <c r="AY31">
        <v>0.93130000000000002</v>
      </c>
      <c r="AZ31">
        <v>0.62139999999999995</v>
      </c>
      <c r="BA31">
        <v>0.92805000000000004</v>
      </c>
      <c r="BB31">
        <v>0.92389999999999994</v>
      </c>
      <c r="BC31">
        <v>0.92114999999999991</v>
      </c>
      <c r="BD31">
        <v>0.92254999999999998</v>
      </c>
      <c r="BE31">
        <v>0.91695000000000004</v>
      </c>
      <c r="BF31">
        <v>0.91435</v>
      </c>
      <c r="BG31">
        <v>0.91579999999999995</v>
      </c>
      <c r="BH31">
        <v>0.92220000000000002</v>
      </c>
      <c r="BI31">
        <v>0.92864999999999998</v>
      </c>
      <c r="BJ31">
        <v>0.93210000000000004</v>
      </c>
      <c r="BK31">
        <v>0.93769999999999998</v>
      </c>
      <c r="BL31">
        <v>0.94935000000000003</v>
      </c>
      <c r="BM31">
        <v>0.93730000000000002</v>
      </c>
      <c r="BN31">
        <v>0.92854196382428944</v>
      </c>
      <c r="BO31">
        <v>0.92820000000000003</v>
      </c>
      <c r="BP31">
        <v>0.93894436177248664</v>
      </c>
      <c r="BQ31">
        <v>0.92949999999999999</v>
      </c>
      <c r="BR31">
        <v>0.90629999999999999</v>
      </c>
      <c r="BS31">
        <v>0.90593952618763662</v>
      </c>
      <c r="BT31">
        <v>0.9105608360042734</v>
      </c>
      <c r="BU31">
        <v>0.91546425067987558</v>
      </c>
      <c r="BV31">
        <v>0.92642570661896251</v>
      </c>
      <c r="BW31">
        <v>0.92251486560314688</v>
      </c>
      <c r="BX31">
        <v>0.92008253812160079</v>
      </c>
      <c r="BY31">
        <v>0.91578033945221449</v>
      </c>
      <c r="BZ31">
        <v>0.9215295296717172</v>
      </c>
      <c r="CA31">
        <v>0.9172847197376266</v>
      </c>
      <c r="CB31">
        <v>0.94773395371989111</v>
      </c>
      <c r="CC31">
        <v>0.95868510758298553</v>
      </c>
      <c r="CD31">
        <v>0.95430196593619576</v>
      </c>
      <c r="CE31">
        <v>0.94942595424223453</v>
      </c>
      <c r="CF31">
        <v>0.94362726058663571</v>
      </c>
      <c r="CG31">
        <v>0.94740000000000002</v>
      </c>
      <c r="CH31">
        <v>0.94599999999999995</v>
      </c>
    </row>
    <row r="32" spans="1:86">
      <c r="A32" t="s">
        <v>105</v>
      </c>
      <c r="B32" t="s">
        <v>98</v>
      </c>
      <c r="C32" t="s">
        <v>99</v>
      </c>
      <c r="D32" t="s">
        <v>106</v>
      </c>
      <c r="E32">
        <v>0.96379999999999999</v>
      </c>
      <c r="F32">
        <v>0.96282500000000004</v>
      </c>
      <c r="G32">
        <v>0.96023250000000004</v>
      </c>
      <c r="H32">
        <v>0.95830000000000004</v>
      </c>
      <c r="I32">
        <v>0.96150000000000002</v>
      </c>
      <c r="J32">
        <v>0.95621500000000015</v>
      </c>
      <c r="K32">
        <v>0.94759749999999965</v>
      </c>
      <c r="L32">
        <v>0.94120000000000004</v>
      </c>
      <c r="M32">
        <v>0.95180170000000019</v>
      </c>
      <c r="N32">
        <v>0.94159999999999999</v>
      </c>
      <c r="O32">
        <v>0.93247999999999998</v>
      </c>
      <c r="P32">
        <v>0.93247999999999998</v>
      </c>
      <c r="Q32">
        <v>0.97595913461538486</v>
      </c>
      <c r="R32">
        <v>0.94714663461538495</v>
      </c>
      <c r="S32">
        <v>0.94679999999999997</v>
      </c>
      <c r="T32">
        <v>0.94820000000000004</v>
      </c>
      <c r="U32">
        <v>0.9536730769230769</v>
      </c>
      <c r="V32">
        <v>0.94161586538461539</v>
      </c>
      <c r="W32">
        <v>0.93759999999999999</v>
      </c>
      <c r="X32">
        <v>0.94930000000000003</v>
      </c>
      <c r="Y32">
        <v>0.91490000000000005</v>
      </c>
      <c r="Z32">
        <v>0.90411538461538499</v>
      </c>
      <c r="AA32">
        <v>0.90772836538461543</v>
      </c>
      <c r="AB32">
        <v>0.90204692307692325</v>
      </c>
      <c r="AC32">
        <v>0.90062980769230783</v>
      </c>
      <c r="AD32">
        <v>0.89976923076923065</v>
      </c>
      <c r="AE32">
        <v>0.89949999999999997</v>
      </c>
      <c r="AF32">
        <v>0.89712019230769247</v>
      </c>
      <c r="AG32">
        <v>0.89693990384615419</v>
      </c>
      <c r="AH32">
        <v>0.89219230769230795</v>
      </c>
      <c r="AI32">
        <v>0.89639903846153868</v>
      </c>
      <c r="AJ32">
        <v>0.89361538461538481</v>
      </c>
      <c r="AK32">
        <v>0.89423461538461568</v>
      </c>
      <c r="AL32">
        <v>0.93590144230769234</v>
      </c>
      <c r="AM32">
        <v>0.93248317307692308</v>
      </c>
      <c r="AN32">
        <v>0.92917076923076936</v>
      </c>
      <c r="AO32">
        <v>0.94117801282051283</v>
      </c>
      <c r="AP32">
        <v>0.94431682692307661</v>
      </c>
      <c r="AQ32">
        <v>0.93906442307692295</v>
      </c>
      <c r="AR32">
        <v>0.92664519230769216</v>
      </c>
      <c r="AS32">
        <v>0.91746009615384616</v>
      </c>
      <c r="AT32">
        <v>0.91060576923076952</v>
      </c>
      <c r="AU32">
        <v>0.93200000000000005</v>
      </c>
      <c r="AV32">
        <v>0.93259999999999998</v>
      </c>
      <c r="AW32">
        <v>0.93353153846153858</v>
      </c>
      <c r="AX32">
        <v>0.92869999999999997</v>
      </c>
      <c r="AY32">
        <v>0.93030000000000002</v>
      </c>
      <c r="AZ32">
        <v>0.93069999999999997</v>
      </c>
      <c r="BA32">
        <v>0.92610000000000003</v>
      </c>
      <c r="BB32">
        <v>0.9204</v>
      </c>
      <c r="BC32">
        <v>0.91639999999999999</v>
      </c>
      <c r="BD32">
        <v>0.91910000000000003</v>
      </c>
      <c r="BE32">
        <v>0.91800000000000004</v>
      </c>
      <c r="BF32">
        <v>0.91690000000000005</v>
      </c>
      <c r="BG32">
        <v>0.92259999999999998</v>
      </c>
      <c r="BH32">
        <v>0.93430000000000002</v>
      </c>
      <c r="BI32">
        <v>0.9375</v>
      </c>
      <c r="BJ32">
        <v>0.93920000000000003</v>
      </c>
      <c r="BK32">
        <v>0.94489999999999996</v>
      </c>
      <c r="BL32">
        <v>0.95240000000000002</v>
      </c>
      <c r="BM32">
        <v>0.93779999999999997</v>
      </c>
      <c r="BN32">
        <v>0.93031500000000011</v>
      </c>
      <c r="BO32">
        <v>0.93420000000000003</v>
      </c>
      <c r="BP32">
        <v>0.93971874999999983</v>
      </c>
      <c r="BQ32">
        <v>0.93420000000000003</v>
      </c>
      <c r="BR32">
        <v>0.89439999999999997</v>
      </c>
      <c r="BS32">
        <v>0.901373076923077</v>
      </c>
      <c r="BT32">
        <v>0.91056576923076926</v>
      </c>
      <c r="BU32">
        <v>0.91639567307692316</v>
      </c>
      <c r="BV32">
        <v>0.92339269230769239</v>
      </c>
      <c r="BW32">
        <v>0.91929038461538481</v>
      </c>
      <c r="BX32">
        <v>0.9170408653846156</v>
      </c>
      <c r="BY32">
        <v>0.91171730769230785</v>
      </c>
      <c r="BZ32">
        <v>0.91629375000000013</v>
      </c>
      <c r="CA32">
        <v>0.91126105769230759</v>
      </c>
      <c r="CB32">
        <v>0.94686105769230788</v>
      </c>
      <c r="CC32">
        <v>0.95828807692307671</v>
      </c>
      <c r="CD32">
        <v>0.95134278846153864</v>
      </c>
      <c r="CE32">
        <v>0.9485188461538463</v>
      </c>
      <c r="CF32">
        <v>0.94003798076923084</v>
      </c>
      <c r="CG32">
        <v>0.94520000000000004</v>
      </c>
      <c r="CH32">
        <v>0.94149115384615378</v>
      </c>
    </row>
    <row r="33" spans="1:86">
      <c r="A33" t="s">
        <v>107</v>
      </c>
      <c r="B33" t="s">
        <v>98</v>
      </c>
      <c r="C33" t="s">
        <v>99</v>
      </c>
      <c r="D33" t="s">
        <v>108</v>
      </c>
      <c r="E33">
        <v>0.95940000000000003</v>
      </c>
      <c r="F33">
        <v>0.95278339947089952</v>
      </c>
      <c r="G33">
        <v>0.94385951704545401</v>
      </c>
      <c r="H33">
        <v>0.94699999999999995</v>
      </c>
      <c r="I33">
        <v>0.95120000000000005</v>
      </c>
      <c r="J33">
        <v>0.93770305232558115</v>
      </c>
      <c r="K33">
        <v>0.92088355943152489</v>
      </c>
      <c r="L33">
        <v>0.91959999999999997</v>
      </c>
      <c r="M33">
        <v>0.91837160852713151</v>
      </c>
      <c r="N33">
        <v>0.93359999999999999</v>
      </c>
      <c r="O33">
        <v>0.91280830103359167</v>
      </c>
      <c r="P33">
        <v>0.91280830103359167</v>
      </c>
      <c r="Q33">
        <v>0.91241815476190491</v>
      </c>
      <c r="R33">
        <v>0.94894047619047639</v>
      </c>
      <c r="S33">
        <v>0.9617</v>
      </c>
      <c r="T33">
        <v>0.95050000000000001</v>
      </c>
      <c r="U33">
        <v>0.94933388157894749</v>
      </c>
      <c r="V33">
        <v>0.94781249999999972</v>
      </c>
      <c r="W33">
        <v>0.9284</v>
      </c>
      <c r="X33">
        <v>0.93200000000000005</v>
      </c>
      <c r="Y33">
        <v>0.89319999999999999</v>
      </c>
      <c r="Z33">
        <v>0.89934459688346891</v>
      </c>
      <c r="AA33">
        <v>0.90041716269841265</v>
      </c>
      <c r="AB33">
        <v>0.88977824074074097</v>
      </c>
      <c r="AC33">
        <v>0.87355775745257469</v>
      </c>
      <c r="AD33">
        <v>0.86607392178362563</v>
      </c>
      <c r="AE33">
        <v>0.87190000000000001</v>
      </c>
      <c r="AF33">
        <v>0.87780920138888896</v>
      </c>
      <c r="AG33">
        <v>0.88063109756097557</v>
      </c>
      <c r="AH33">
        <v>0.86992005420054175</v>
      </c>
      <c r="AI33">
        <v>0.86621749999999997</v>
      </c>
      <c r="AJ33">
        <v>0.86906058114035101</v>
      </c>
      <c r="AK33">
        <v>0.87855531842818435</v>
      </c>
      <c r="AL33">
        <v>0.93052234686609692</v>
      </c>
      <c r="AM33">
        <v>0.91968896198830419</v>
      </c>
      <c r="AN33">
        <v>0.92234995155038735</v>
      </c>
      <c r="AO33">
        <v>0.93295731707317076</v>
      </c>
      <c r="AP33">
        <v>0.94431977513227527</v>
      </c>
      <c r="AQ33">
        <v>0.94004312015503855</v>
      </c>
      <c r="AR33">
        <v>0.9287319444444444</v>
      </c>
      <c r="AS33">
        <v>0.92029558404558409</v>
      </c>
      <c r="AT33">
        <v>0.91907512626262577</v>
      </c>
      <c r="AU33">
        <v>0.93700000000000006</v>
      </c>
      <c r="AV33">
        <v>0.93959999999999999</v>
      </c>
      <c r="AW33">
        <v>0.93720123106060593</v>
      </c>
      <c r="AX33">
        <v>0.93410000000000004</v>
      </c>
      <c r="AY33">
        <v>0.93230000000000002</v>
      </c>
      <c r="AZ33">
        <v>0.9325</v>
      </c>
      <c r="BA33">
        <v>0.93</v>
      </c>
      <c r="BB33">
        <v>0.9274</v>
      </c>
      <c r="BC33">
        <v>0.92589999999999995</v>
      </c>
      <c r="BD33">
        <v>0.92600000000000005</v>
      </c>
      <c r="BE33">
        <v>0.91590000000000005</v>
      </c>
      <c r="BF33">
        <v>0.91180000000000005</v>
      </c>
      <c r="BG33">
        <v>0.90900000000000003</v>
      </c>
      <c r="BH33">
        <v>0.91010000000000002</v>
      </c>
      <c r="BI33">
        <v>0.91979999999999995</v>
      </c>
      <c r="BJ33">
        <v>0.92500000000000004</v>
      </c>
      <c r="BK33">
        <v>0.93049999999999999</v>
      </c>
      <c r="BL33">
        <v>0.94630000000000003</v>
      </c>
      <c r="BM33">
        <v>0.93679999999999997</v>
      </c>
      <c r="BN33">
        <v>0.92676892764857877</v>
      </c>
      <c r="BO33">
        <v>0.92210000000000003</v>
      </c>
      <c r="BP33">
        <v>0.93816997354497345</v>
      </c>
      <c r="BQ33">
        <v>0.92479999999999996</v>
      </c>
      <c r="BR33">
        <v>0.91830000000000001</v>
      </c>
      <c r="BS33">
        <v>0.91050597545219614</v>
      </c>
      <c r="BT33">
        <v>0.91055590277777765</v>
      </c>
      <c r="BU33">
        <v>0.91453282828282811</v>
      </c>
      <c r="BV33">
        <v>0.92945872093023252</v>
      </c>
      <c r="BW33">
        <v>0.92573934659090895</v>
      </c>
      <c r="BX33">
        <v>0.92312421085858598</v>
      </c>
      <c r="BY33">
        <v>0.91984337121212112</v>
      </c>
      <c r="BZ33">
        <v>0.92676530934343415</v>
      </c>
      <c r="CA33">
        <v>0.92330838178294561</v>
      </c>
      <c r="CB33">
        <v>0.94860684974747433</v>
      </c>
      <c r="CC33">
        <v>0.95908213824289434</v>
      </c>
      <c r="CD33">
        <v>0.95726114341085278</v>
      </c>
      <c r="CE33">
        <v>0.95033306233062276</v>
      </c>
      <c r="CF33">
        <v>0.94721654040404057</v>
      </c>
      <c r="CG33">
        <v>0.9496</v>
      </c>
      <c r="CH33">
        <v>0.95053772095959588</v>
      </c>
    </row>
    <row r="34" spans="1:86">
      <c r="A34" t="s">
        <v>109</v>
      </c>
      <c r="B34" t="s">
        <v>98</v>
      </c>
      <c r="C34" t="s">
        <v>99</v>
      </c>
      <c r="D34" t="s">
        <v>110</v>
      </c>
      <c r="E34">
        <v>1.08E-3</v>
      </c>
      <c r="F34">
        <v>8.2533295160487033E-4</v>
      </c>
      <c r="G34">
        <v>1.226474470267064E-3</v>
      </c>
      <c r="H34">
        <v>9.7000000000000005E-4</v>
      </c>
      <c r="I34">
        <v>8.8999999999999995E-4</v>
      </c>
      <c r="J34">
        <v>9.0335553210304663E-4</v>
      </c>
      <c r="K34">
        <v>7.9546782105288595E-4</v>
      </c>
      <c r="L34">
        <v>6.3000000000000003E-4</v>
      </c>
      <c r="M34">
        <v>5.2581676352142319E-4</v>
      </c>
      <c r="N34">
        <v>9.7751453662793639E-4</v>
      </c>
      <c r="O34">
        <v>9.5115436667580068E-4</v>
      </c>
      <c r="P34">
        <v>9.5115436667580068E-4</v>
      </c>
      <c r="Q34">
        <v>1.3149065648267969E-3</v>
      </c>
      <c r="R34">
        <v>1.14E-3</v>
      </c>
      <c r="S34" t="s">
        <v>111</v>
      </c>
      <c r="T34" t="s">
        <v>111</v>
      </c>
      <c r="U34">
        <v>3.6007792086207452E-4</v>
      </c>
      <c r="V34">
        <v>2.6066338225152498E-4</v>
      </c>
      <c r="W34">
        <v>5.7996842278736592E-4</v>
      </c>
      <c r="X34">
        <v>3.8999999999999999E-4</v>
      </c>
      <c r="Y34">
        <v>6.0000000000000002E-5</v>
      </c>
      <c r="Z34">
        <v>4.2999999999999999E-4</v>
      </c>
      <c r="AA34">
        <v>6.887730435423776E-5</v>
      </c>
      <c r="AB34">
        <v>7.0689907962984025E-4</v>
      </c>
      <c r="AC34">
        <v>6.1236893023518518E-4</v>
      </c>
      <c r="AD34">
        <v>3.9718322983251278E-4</v>
      </c>
      <c r="AE34">
        <v>5.2999999999999998E-4</v>
      </c>
      <c r="AF34">
        <v>5.9112756881959906E-4</v>
      </c>
      <c r="AG34">
        <v>5.173842714652965E-4</v>
      </c>
      <c r="AH34">
        <v>1.1730276148375319E-3</v>
      </c>
      <c r="AI34">
        <v>1.0287192014074209E-3</v>
      </c>
      <c r="AJ34">
        <v>7.9705225445823847E-4</v>
      </c>
      <c r="AK34">
        <v>1.0540477578841749E-3</v>
      </c>
      <c r="AL34">
        <v>1.19244130521508E-3</v>
      </c>
      <c r="AM34">
        <v>9.0142805987154654E-4</v>
      </c>
      <c r="AN34">
        <v>1.455896920317597E-3</v>
      </c>
      <c r="AQ34">
        <v>3.5000000000000001E-3</v>
      </c>
      <c r="AR34">
        <v>2.2361890479742621E-3</v>
      </c>
      <c r="AS34">
        <v>1.32317821526515E-3</v>
      </c>
      <c r="AT34">
        <v>3.1534725725946991E-3</v>
      </c>
      <c r="AU34">
        <v>1.1877943125417E-3</v>
      </c>
      <c r="AV34">
        <v>1.5166642448004759E-3</v>
      </c>
      <c r="AW34">
        <v>1.07286897307448E-3</v>
      </c>
      <c r="AX34">
        <v>1.1999999999999999E-3</v>
      </c>
      <c r="AY34">
        <v>8.0000000000000004E-4</v>
      </c>
      <c r="AZ34">
        <v>1E-3</v>
      </c>
      <c r="BA34">
        <v>5.9999999999999995E-4</v>
      </c>
      <c r="BB34">
        <v>8.0000000000000004E-4</v>
      </c>
      <c r="BC34">
        <v>8.0000000000000004E-4</v>
      </c>
      <c r="BD34">
        <v>5.0000000000000001E-4</v>
      </c>
      <c r="BE34">
        <v>7.0566733760002312E-4</v>
      </c>
      <c r="BF34">
        <v>5.0000000000000001E-4</v>
      </c>
      <c r="BG34">
        <v>5.9999999999999995E-4</v>
      </c>
      <c r="BH34">
        <v>6.9999999999999999E-4</v>
      </c>
      <c r="BI34">
        <v>5.0000000000000001E-4</v>
      </c>
      <c r="BJ34">
        <v>5.9999999999999995E-4</v>
      </c>
      <c r="BK34">
        <v>5.0000000000000001E-4</v>
      </c>
      <c r="BL34">
        <v>5.8354327663669896E-4</v>
      </c>
      <c r="BM34">
        <v>5.0000000000000001E-4</v>
      </c>
      <c r="BN34">
        <v>7.3388170656066905E-4</v>
      </c>
      <c r="BO34">
        <v>4.0000000000000002E-4</v>
      </c>
      <c r="BP34">
        <v>6.0413276306974298E-4</v>
      </c>
      <c r="BQ34">
        <v>5.9999999999999995E-4</v>
      </c>
      <c r="BR34">
        <v>8.9999999999999998E-4</v>
      </c>
      <c r="BS34">
        <v>6.2955769613708698E-4</v>
      </c>
      <c r="BT34">
        <v>8.6445046623789595E-4</v>
      </c>
      <c r="BU34">
        <v>5.8541937601612102E-4</v>
      </c>
      <c r="BV34">
        <v>1.06315224311564E-3</v>
      </c>
      <c r="BW34">
        <v>7.6016211978648096E-4</v>
      </c>
      <c r="BX34">
        <v>7.4731257483698105E-4</v>
      </c>
      <c r="BY34">
        <v>1.08176201705749E-3</v>
      </c>
      <c r="BZ34">
        <v>8.9999999999999998E-4</v>
      </c>
      <c r="CA34">
        <v>7.9976391147794802E-4</v>
      </c>
      <c r="CB34">
        <v>7.9029764782811301E-4</v>
      </c>
      <c r="CC34">
        <v>1.08952622170457E-3</v>
      </c>
      <c r="CD34">
        <v>1.0586719745117499E-3</v>
      </c>
      <c r="CE34">
        <v>9.48810058692025E-4</v>
      </c>
      <c r="CF34">
        <v>1.13458419834793E-3</v>
      </c>
      <c r="CG34">
        <v>8.9999999999999998E-4</v>
      </c>
      <c r="CH34">
        <v>1.5209159091009901E-3</v>
      </c>
    </row>
    <row r="35" spans="1:86">
      <c r="A35" t="s">
        <v>112</v>
      </c>
      <c r="B35" t="s">
        <v>98</v>
      </c>
      <c r="C35" t="s">
        <v>113</v>
      </c>
      <c r="D35" t="s">
        <v>114</v>
      </c>
      <c r="E35">
        <v>412214.0114240002</v>
      </c>
      <c r="F35">
        <v>364519.58239100012</v>
      </c>
      <c r="G35">
        <v>396599.18293400022</v>
      </c>
      <c r="H35">
        <v>381422.878945</v>
      </c>
      <c r="I35">
        <v>404238.03204999998</v>
      </c>
      <c r="J35">
        <v>381033.97792300011</v>
      </c>
      <c r="K35">
        <v>407917.36693100008</v>
      </c>
      <c r="L35">
        <v>412114.58239300002</v>
      </c>
      <c r="M35">
        <v>397346.81605500018</v>
      </c>
      <c r="N35">
        <v>412399.75502300012</v>
      </c>
      <c r="O35">
        <v>397497.76235400012</v>
      </c>
      <c r="P35">
        <v>405423.10475200019</v>
      </c>
      <c r="Q35">
        <v>415858.43480000022</v>
      </c>
      <c r="R35">
        <v>391770.90324900008</v>
      </c>
      <c r="S35">
        <v>380482.92887000018</v>
      </c>
      <c r="T35">
        <v>290181.76367700013</v>
      </c>
      <c r="U35">
        <v>387126.95470100013</v>
      </c>
      <c r="V35">
        <v>419162.57305000012</v>
      </c>
      <c r="W35">
        <v>484916.99295799999</v>
      </c>
      <c r="X35">
        <v>456504.03468799993</v>
      </c>
      <c r="Y35">
        <v>403320.01674399991</v>
      </c>
      <c r="Z35">
        <v>419221.61209299992</v>
      </c>
      <c r="AA35">
        <v>398126.30670599989</v>
      </c>
      <c r="AB35">
        <v>397871.25530999998</v>
      </c>
      <c r="AC35">
        <v>403535.16166500002</v>
      </c>
      <c r="AD35">
        <v>365768.40626600012</v>
      </c>
      <c r="AE35">
        <v>419708.46230200003</v>
      </c>
      <c r="AF35">
        <v>380030.51009700011</v>
      </c>
      <c r="AG35">
        <v>400897.73900200002</v>
      </c>
      <c r="AH35">
        <v>388861.48838399991</v>
      </c>
      <c r="AI35">
        <v>405023.712459</v>
      </c>
      <c r="AJ35">
        <v>402440.49231600011</v>
      </c>
      <c r="AK35">
        <v>406217.05457300012</v>
      </c>
      <c r="AL35">
        <v>404196.84130500013</v>
      </c>
      <c r="AM35">
        <v>398149.32624399988</v>
      </c>
      <c r="AN35">
        <v>403884.5341799999</v>
      </c>
      <c r="AO35">
        <v>405397.53203299991</v>
      </c>
      <c r="AP35">
        <v>376070.67364000011</v>
      </c>
      <c r="AQ35">
        <v>419900.28508399992</v>
      </c>
      <c r="AR35">
        <v>379718.59648699989</v>
      </c>
      <c r="AS35">
        <v>409591.25529499992</v>
      </c>
      <c r="AT35">
        <v>397570.36665600003</v>
      </c>
      <c r="AU35">
        <v>396859.039269</v>
      </c>
      <c r="AV35">
        <v>412765.163573</v>
      </c>
      <c r="AW35">
        <v>405835.48684900021</v>
      </c>
      <c r="AX35">
        <v>407862.63698000001</v>
      </c>
      <c r="AY35">
        <v>398113.64234700007</v>
      </c>
      <c r="AZ35">
        <v>409868.11408999999</v>
      </c>
      <c r="BA35">
        <v>410402.87439400132</v>
      </c>
      <c r="BB35">
        <v>369901.057096</v>
      </c>
      <c r="BC35">
        <v>420288.54</v>
      </c>
      <c r="BD35">
        <v>382340.03</v>
      </c>
      <c r="BE35">
        <v>411820.70842699998</v>
      </c>
      <c r="BF35">
        <v>398221.82481199998</v>
      </c>
      <c r="BG35">
        <v>404333.98412199988</v>
      </c>
      <c r="BH35">
        <v>412828.57844699989</v>
      </c>
      <c r="BI35">
        <v>401436.40386100003</v>
      </c>
      <c r="BJ35">
        <v>412712.35495399981</v>
      </c>
      <c r="BK35">
        <v>397590.99861299997</v>
      </c>
      <c r="BL35">
        <v>397363.11365200009</v>
      </c>
      <c r="BM35">
        <v>406438.64</v>
      </c>
      <c r="BN35">
        <v>390382.31896200002</v>
      </c>
      <c r="BO35">
        <v>393826.624098</v>
      </c>
      <c r="BP35">
        <v>405271.79627799999</v>
      </c>
      <c r="BQ35">
        <v>440146.37029899989</v>
      </c>
      <c r="BR35">
        <v>383136.786891</v>
      </c>
      <c r="BS35">
        <v>405092.28034899978</v>
      </c>
      <c r="BT35">
        <v>403197.54946800013</v>
      </c>
      <c r="BU35">
        <v>398161.58400299988</v>
      </c>
      <c r="BV35">
        <v>409844.0459059999</v>
      </c>
      <c r="BW35">
        <v>397456.09637599991</v>
      </c>
      <c r="BX35">
        <v>399153.82655000011</v>
      </c>
      <c r="BY35">
        <v>413076.47649700032</v>
      </c>
      <c r="BZ35">
        <v>375874.22708799999</v>
      </c>
      <c r="CA35">
        <v>413353.59639600018</v>
      </c>
      <c r="CB35">
        <v>390277.82989599998</v>
      </c>
      <c r="CC35">
        <v>413229.72671100008</v>
      </c>
      <c r="CD35">
        <v>388524.64513800008</v>
      </c>
      <c r="CE35">
        <v>398010.27236900019</v>
      </c>
      <c r="CF35">
        <v>399008.28221700032</v>
      </c>
      <c r="CG35">
        <v>405175.93968400022</v>
      </c>
      <c r="CH35">
        <v>466571.04567800008</v>
      </c>
    </row>
    <row r="36" spans="1:86">
      <c r="A36" t="s">
        <v>115</v>
      </c>
      <c r="B36" t="s">
        <v>98</v>
      </c>
      <c r="C36" t="s">
        <v>113</v>
      </c>
      <c r="D36" t="s">
        <v>116</v>
      </c>
      <c r="E36">
        <v>14576.465639999989</v>
      </c>
      <c r="F36">
        <v>13185.075738</v>
      </c>
      <c r="G36">
        <v>13682.000703</v>
      </c>
      <c r="H36">
        <v>13715.129034</v>
      </c>
      <c r="I36">
        <v>14576.46564</v>
      </c>
      <c r="J36">
        <v>17491.758768</v>
      </c>
      <c r="K36">
        <v>16497.908837999999</v>
      </c>
      <c r="L36">
        <v>20971.643549</v>
      </c>
      <c r="M36">
        <v>13582.61571</v>
      </c>
      <c r="N36">
        <v>15504.05890799999</v>
      </c>
      <c r="O36">
        <v>14705.749757</v>
      </c>
      <c r="P36">
        <v>46247.150076000013</v>
      </c>
      <c r="Q36">
        <v>13847.642357999999</v>
      </c>
      <c r="R36">
        <v>24978.761574</v>
      </c>
      <c r="S36">
        <v>26568.921461999998</v>
      </c>
      <c r="T36">
        <v>0</v>
      </c>
      <c r="U36">
        <v>0</v>
      </c>
      <c r="V36">
        <v>0</v>
      </c>
      <c r="W36">
        <v>0</v>
      </c>
      <c r="X36">
        <v>27728.413046999998</v>
      </c>
      <c r="Y36">
        <v>77089.626236999989</v>
      </c>
      <c r="Z36">
        <v>82832.692035999993</v>
      </c>
      <c r="AA36">
        <v>78401.528489999982</v>
      </c>
      <c r="AB36">
        <v>121362.400987</v>
      </c>
      <c r="AC36">
        <v>47837.309964</v>
      </c>
      <c r="AD36">
        <v>0</v>
      </c>
      <c r="AE36">
        <v>14974.005612000001</v>
      </c>
      <c r="AF36">
        <v>19943.255261999999</v>
      </c>
      <c r="AG36">
        <v>40644.053195000008</v>
      </c>
      <c r="AH36">
        <v>45578.109821000013</v>
      </c>
      <c r="AI36">
        <v>37832.554001999997</v>
      </c>
      <c r="AJ36">
        <v>34066.188091999997</v>
      </c>
      <c r="AK36">
        <v>35222.418781000008</v>
      </c>
      <c r="AL36">
        <v>35116.030859999999</v>
      </c>
      <c r="AM36">
        <v>57909.983026000024</v>
      </c>
      <c r="AN36">
        <v>109137.55468</v>
      </c>
      <c r="AO36">
        <v>58173.349236000016</v>
      </c>
      <c r="AP36">
        <v>53509.319342000003</v>
      </c>
      <c r="AQ36">
        <v>59100.942504000013</v>
      </c>
      <c r="AR36">
        <v>5963.099580000001</v>
      </c>
      <c r="AS36">
        <v>0</v>
      </c>
      <c r="AT36">
        <v>0</v>
      </c>
      <c r="AU36">
        <v>0</v>
      </c>
      <c r="AV36">
        <v>0</v>
      </c>
      <c r="AW36">
        <v>0</v>
      </c>
      <c r="AX36">
        <v>0</v>
      </c>
      <c r="AY36">
        <v>0</v>
      </c>
      <c r="AZ36">
        <v>12894.212235999999</v>
      </c>
      <c r="BA36">
        <v>0</v>
      </c>
      <c r="BB36">
        <v>0</v>
      </c>
      <c r="BC36">
        <v>0</v>
      </c>
      <c r="BD36">
        <v>795.08</v>
      </c>
      <c r="BE36">
        <v>0</v>
      </c>
      <c r="BF36">
        <v>11263.632540000001</v>
      </c>
      <c r="BG36">
        <v>13199.255534</v>
      </c>
      <c r="BH36">
        <v>15371.54558399999</v>
      </c>
      <c r="BI36">
        <v>13947.343399999991</v>
      </c>
      <c r="BJ36">
        <v>16689.042188999989</v>
      </c>
      <c r="BK36">
        <v>16172.420991999999</v>
      </c>
      <c r="BL36">
        <v>48266.285803000013</v>
      </c>
      <c r="BM36">
        <v>16076.89</v>
      </c>
      <c r="BN36">
        <v>15769.085556</v>
      </c>
      <c r="BO36">
        <v>21634.751765000001</v>
      </c>
      <c r="BP36">
        <v>26363.148548000019</v>
      </c>
      <c r="BQ36">
        <v>27268.162548000011</v>
      </c>
      <c r="BR36">
        <v>30410.397831999999</v>
      </c>
      <c r="BS36">
        <v>31100.003127000011</v>
      </c>
      <c r="BT36">
        <v>49711.264845000027</v>
      </c>
      <c r="BU36">
        <v>47593.127151000037</v>
      </c>
      <c r="BV36">
        <v>50095.112689000023</v>
      </c>
      <c r="BW36">
        <v>47506.026654000023</v>
      </c>
      <c r="BX36">
        <v>105697.66651900001</v>
      </c>
      <c r="BY36">
        <v>49289.887573000044</v>
      </c>
      <c r="BZ36">
        <v>45749.996528000032</v>
      </c>
      <c r="CA36">
        <v>50388.191451000028</v>
      </c>
      <c r="CB36">
        <v>48271.848940000018</v>
      </c>
      <c r="CC36">
        <v>50705.28630300003</v>
      </c>
      <c r="CD36">
        <v>51213.137379000043</v>
      </c>
      <c r="CE36">
        <v>52697.617329000022</v>
      </c>
      <c r="CF36">
        <v>57651.028098000032</v>
      </c>
      <c r="CG36">
        <v>48252.368657000028</v>
      </c>
      <c r="CH36">
        <v>52307.132148000033</v>
      </c>
    </row>
    <row r="37" spans="1:86">
      <c r="A37" t="s">
        <v>117</v>
      </c>
      <c r="B37" t="s">
        <v>98</v>
      </c>
      <c r="C37" t="s">
        <v>113</v>
      </c>
      <c r="D37" t="s">
        <v>118</v>
      </c>
      <c r="E37">
        <v>426790.47706400021</v>
      </c>
      <c r="F37">
        <v>377704.6581290001</v>
      </c>
      <c r="G37">
        <v>410281.18363700021</v>
      </c>
      <c r="H37">
        <v>395138.00797899999</v>
      </c>
      <c r="I37">
        <v>418814.49768999999</v>
      </c>
      <c r="J37">
        <v>398525.73669100011</v>
      </c>
      <c r="K37">
        <v>424415.27576900012</v>
      </c>
      <c r="L37">
        <v>433086.22594199999</v>
      </c>
      <c r="M37">
        <v>410929.43176500022</v>
      </c>
      <c r="N37">
        <v>427903.81393100013</v>
      </c>
      <c r="O37">
        <v>412203.51211100008</v>
      </c>
      <c r="P37">
        <v>451670.25482800021</v>
      </c>
      <c r="Q37">
        <v>429706.07715800009</v>
      </c>
      <c r="R37">
        <v>416749.66482300009</v>
      </c>
      <c r="S37">
        <v>407051.85033200018</v>
      </c>
      <c r="T37">
        <v>290181.76367700013</v>
      </c>
      <c r="U37">
        <v>387126.95470100013</v>
      </c>
      <c r="V37">
        <v>419162.57305000012</v>
      </c>
      <c r="W37">
        <v>484916.99295799999</v>
      </c>
      <c r="X37">
        <v>484232.44773499988</v>
      </c>
      <c r="Y37">
        <v>480409.6429809999</v>
      </c>
      <c r="Z37">
        <v>502054.30412899988</v>
      </c>
      <c r="AA37">
        <v>476527.83519599988</v>
      </c>
      <c r="AB37">
        <v>519210.72554500011</v>
      </c>
      <c r="AD37">
        <v>365768.40626600012</v>
      </c>
      <c r="AE37">
        <v>434682.46791399998</v>
      </c>
      <c r="AF37">
        <v>399973.76535900013</v>
      </c>
      <c r="AG37">
        <v>441541.792197</v>
      </c>
      <c r="AH37">
        <v>434439.59820499987</v>
      </c>
      <c r="AI37">
        <v>442856.26646100002</v>
      </c>
      <c r="AJ37">
        <v>436506.68040800007</v>
      </c>
      <c r="AK37">
        <v>441439.47335400007</v>
      </c>
      <c r="AL37">
        <v>439312.87216500012</v>
      </c>
      <c r="AM37">
        <v>456059.30926999991</v>
      </c>
      <c r="AN37">
        <v>513022.0888599999</v>
      </c>
      <c r="AO37">
        <v>463570.88126899989</v>
      </c>
      <c r="AP37">
        <v>429579.99298200011</v>
      </c>
      <c r="AQ37">
        <v>479001.22758799989</v>
      </c>
      <c r="AR37">
        <v>385681.69606699992</v>
      </c>
      <c r="AS37">
        <v>409591.25529499992</v>
      </c>
      <c r="AT37">
        <v>397570.36665600003</v>
      </c>
      <c r="AU37">
        <v>396859.039269</v>
      </c>
      <c r="AV37">
        <v>412765.163573</v>
      </c>
      <c r="AW37">
        <v>405835.48684900021</v>
      </c>
      <c r="AX37">
        <v>407862.63698000001</v>
      </c>
      <c r="AY37">
        <v>398113.64234700007</v>
      </c>
      <c r="AZ37">
        <v>422762.32632599998</v>
      </c>
      <c r="BA37">
        <v>410402.87439400132</v>
      </c>
      <c r="BB37">
        <v>369901.057096</v>
      </c>
      <c r="BC37">
        <v>420288.54</v>
      </c>
      <c r="BD37">
        <v>383135.11</v>
      </c>
      <c r="BE37">
        <v>411820.70842699998</v>
      </c>
      <c r="BF37">
        <v>409485.457352</v>
      </c>
      <c r="BG37">
        <v>417533.23965599987</v>
      </c>
      <c r="BH37">
        <v>428200.12403100001</v>
      </c>
      <c r="BI37">
        <v>415383.74726099998</v>
      </c>
      <c r="BJ37">
        <v>429401.39714299981</v>
      </c>
      <c r="BK37">
        <v>413763.41960499989</v>
      </c>
      <c r="BL37">
        <v>445629.39945500018</v>
      </c>
      <c r="BM37">
        <v>422515.53</v>
      </c>
      <c r="BN37">
        <v>406151.40451800002</v>
      </c>
      <c r="BO37">
        <v>415461.37586299999</v>
      </c>
      <c r="BP37">
        <v>431634.94482600002</v>
      </c>
      <c r="BQ37">
        <v>467414.53284699988</v>
      </c>
      <c r="BR37">
        <v>413547.18472299998</v>
      </c>
      <c r="BS37">
        <v>436192.28347599978</v>
      </c>
      <c r="BT37">
        <v>452908.81431300013</v>
      </c>
      <c r="BU37">
        <v>445754.71115400002</v>
      </c>
      <c r="BV37">
        <v>459939.15859499993</v>
      </c>
      <c r="BW37">
        <v>444962.1230299999</v>
      </c>
      <c r="BX37">
        <v>504851.49306900008</v>
      </c>
      <c r="BY37">
        <v>462366.3640700003</v>
      </c>
      <c r="BZ37">
        <v>421624.22361599997</v>
      </c>
      <c r="CA37">
        <v>463741.78784700017</v>
      </c>
      <c r="CB37">
        <v>438549.67883599998</v>
      </c>
      <c r="CC37">
        <v>463935.01301400008</v>
      </c>
      <c r="CD37">
        <v>439737.7825170001</v>
      </c>
      <c r="CE37">
        <v>450707.88969800028</v>
      </c>
      <c r="CF37">
        <v>456659.31031500042</v>
      </c>
      <c r="CG37">
        <v>453428.30834100017</v>
      </c>
      <c r="CH37">
        <v>414263.91353000008</v>
      </c>
    </row>
    <row r="38" spans="1:86">
      <c r="A38" t="s">
        <v>119</v>
      </c>
      <c r="B38" t="s">
        <v>98</v>
      </c>
      <c r="C38" t="s">
        <v>113</v>
      </c>
      <c r="D38" t="s">
        <v>120</v>
      </c>
      <c r="E38">
        <v>414347.69208299997</v>
      </c>
      <c r="F38">
        <v>374249.52833300002</v>
      </c>
      <c r="G38">
        <v>414347.69208333339</v>
      </c>
      <c r="H38">
        <v>396575.24587899999</v>
      </c>
      <c r="I38">
        <v>409794.42074199999</v>
      </c>
      <c r="J38">
        <v>396575.24587912089</v>
      </c>
      <c r="K38">
        <v>405340.13355978258</v>
      </c>
      <c r="L38">
        <v>405340.13355978258</v>
      </c>
      <c r="M38">
        <v>392264.64538</v>
      </c>
      <c r="N38">
        <v>405340.13355999999</v>
      </c>
      <c r="O38">
        <v>392264.64538</v>
      </c>
      <c r="P38">
        <v>405340.13355999999</v>
      </c>
      <c r="Q38">
        <v>409794.42074199999</v>
      </c>
      <c r="R38">
        <v>383356.071016</v>
      </c>
      <c r="S38">
        <v>409794.42074199999</v>
      </c>
      <c r="T38">
        <v>396575.24587899999</v>
      </c>
      <c r="U38">
        <v>409794.42074199999</v>
      </c>
      <c r="V38">
        <v>396575.24587899999</v>
      </c>
      <c r="W38">
        <v>405340.13355978258</v>
      </c>
      <c r="X38">
        <v>405340.13355978258</v>
      </c>
      <c r="Y38">
        <v>392264.64538</v>
      </c>
      <c r="Z38">
        <v>405340.13355999999</v>
      </c>
      <c r="AA38">
        <v>392264.64538</v>
      </c>
      <c r="AB38">
        <v>405340.13355999999</v>
      </c>
      <c r="AC38">
        <v>414347.69208299997</v>
      </c>
      <c r="AE38">
        <v>419708.46230200003</v>
      </c>
      <c r="AF38">
        <v>380030.51009700011</v>
      </c>
      <c r="AG38">
        <v>400897.73900200002</v>
      </c>
      <c r="AH38">
        <v>388861.48838399991</v>
      </c>
      <c r="AI38">
        <v>405023.712459</v>
      </c>
      <c r="AJ38">
        <v>402440.49231600011</v>
      </c>
      <c r="AK38">
        <v>406217.05457300012</v>
      </c>
      <c r="AL38">
        <v>404196.84130500013</v>
      </c>
      <c r="AM38">
        <v>398149.32624399988</v>
      </c>
      <c r="AN38">
        <v>403884.5341799999</v>
      </c>
      <c r="AO38">
        <v>405397.53203299991</v>
      </c>
      <c r="AP38">
        <v>376070.67364000011</v>
      </c>
      <c r="AQ38">
        <v>419900.28508399992</v>
      </c>
      <c r="AR38">
        <v>379718.59648699989</v>
      </c>
      <c r="AS38">
        <v>409591.25529499992</v>
      </c>
      <c r="AT38">
        <v>397570.36665600003</v>
      </c>
      <c r="AU38">
        <v>396859.039269</v>
      </c>
      <c r="AV38">
        <v>412765.163573</v>
      </c>
      <c r="AW38">
        <v>405835.48684900021</v>
      </c>
      <c r="AX38">
        <v>407862.63698000001</v>
      </c>
      <c r="AY38">
        <v>398113.64234700007</v>
      </c>
      <c r="AZ38">
        <v>409868.11408999999</v>
      </c>
      <c r="BA38">
        <v>410402.87439400132</v>
      </c>
      <c r="BB38">
        <v>369901.057096</v>
      </c>
      <c r="BC38">
        <v>420288.54</v>
      </c>
      <c r="BD38">
        <v>382340.03</v>
      </c>
      <c r="BE38">
        <v>411820.70842699998</v>
      </c>
      <c r="BF38">
        <v>398221.82481199998</v>
      </c>
      <c r="BG38">
        <v>404333.98412199988</v>
      </c>
      <c r="BH38">
        <v>412828.57844699989</v>
      </c>
      <c r="BI38">
        <v>401436.40386100003</v>
      </c>
      <c r="BJ38">
        <v>412712.35495399981</v>
      </c>
      <c r="BK38">
        <v>397590.99861299997</v>
      </c>
      <c r="BL38">
        <v>397363.11365200009</v>
      </c>
      <c r="BM38">
        <v>406438.64</v>
      </c>
      <c r="BN38">
        <v>390382.31896200002</v>
      </c>
      <c r="BO38">
        <v>393826.624098</v>
      </c>
      <c r="BP38">
        <v>405271.79627799999</v>
      </c>
      <c r="BQ38">
        <v>412878.20775099989</v>
      </c>
      <c r="BR38">
        <v>383136.786891</v>
      </c>
      <c r="BS38">
        <v>405092.28034899978</v>
      </c>
      <c r="BT38">
        <v>403197.54946800013</v>
      </c>
      <c r="BU38">
        <v>398161.58400299988</v>
      </c>
      <c r="BV38">
        <v>409844.0459059999</v>
      </c>
      <c r="BW38">
        <v>397456.09637599991</v>
      </c>
      <c r="BX38">
        <v>399153.82655000011</v>
      </c>
      <c r="BY38">
        <v>413076.47649700032</v>
      </c>
      <c r="BZ38">
        <v>375874.22708799999</v>
      </c>
      <c r="CA38">
        <v>413353.59639600018</v>
      </c>
      <c r="CB38">
        <v>390277.82989599998</v>
      </c>
      <c r="CC38">
        <v>413229.72671100008</v>
      </c>
      <c r="CD38">
        <v>388524.64513800008</v>
      </c>
      <c r="CE38">
        <v>398010.27236900019</v>
      </c>
      <c r="CF38">
        <v>399008.28221700032</v>
      </c>
      <c r="CG38">
        <v>405175.93968400022</v>
      </c>
      <c r="CH38">
        <v>466571.04567800008</v>
      </c>
    </row>
    <row r="39" spans="1:86">
      <c r="A39" t="s">
        <v>121</v>
      </c>
      <c r="B39" t="s">
        <v>98</v>
      </c>
      <c r="C39" t="s">
        <v>113</v>
      </c>
      <c r="D39" t="s">
        <v>122</v>
      </c>
      <c r="Q39">
        <v>415893.06737399998</v>
      </c>
      <c r="R39">
        <v>393100.77564599999</v>
      </c>
      <c r="S39">
        <v>415893.06737399998</v>
      </c>
      <c r="T39">
        <v>393432.05895600002</v>
      </c>
      <c r="U39">
        <v>407279.70131400001</v>
      </c>
      <c r="V39">
        <v>398335.05194400001</v>
      </c>
      <c r="W39">
        <v>405424.51477800001</v>
      </c>
      <c r="X39">
        <v>412182.69430199999</v>
      </c>
      <c r="Y39">
        <v>405888.31141199998</v>
      </c>
      <c r="Z39">
        <v>412182.69430199999</v>
      </c>
      <c r="AA39">
        <v>398335.05194400001</v>
      </c>
      <c r="AB39">
        <v>397848.32455800008</v>
      </c>
    </row>
    <row r="40" spans="1:86">
      <c r="A40" t="s">
        <v>123</v>
      </c>
      <c r="B40" t="s">
        <v>98</v>
      </c>
      <c r="C40" t="s">
        <v>113</v>
      </c>
      <c r="D40" t="s">
        <v>124</v>
      </c>
    </row>
    <row r="41" spans="1:86">
      <c r="A41" t="s">
        <v>125</v>
      </c>
      <c r="B41" t="s">
        <v>98</v>
      </c>
      <c r="C41" t="s">
        <v>126</v>
      </c>
      <c r="D41" t="s">
        <v>127</v>
      </c>
      <c r="E41">
        <v>11858883</v>
      </c>
      <c r="F41">
        <v>11549088</v>
      </c>
      <c r="G41">
        <v>12995569</v>
      </c>
      <c r="H41">
        <v>13007811</v>
      </c>
      <c r="I41">
        <v>14445429</v>
      </c>
      <c r="J41">
        <v>13764540</v>
      </c>
      <c r="K41">
        <v>14720051</v>
      </c>
      <c r="L41">
        <v>15445219</v>
      </c>
      <c r="M41">
        <v>14761590</v>
      </c>
      <c r="N41">
        <v>15551525</v>
      </c>
      <c r="O41">
        <v>15369034</v>
      </c>
      <c r="P41">
        <v>16813312</v>
      </c>
      <c r="Q41">
        <v>15407146</v>
      </c>
      <c r="R41">
        <v>15346027</v>
      </c>
      <c r="S41">
        <v>8666027</v>
      </c>
      <c r="T41">
        <v>1847675</v>
      </c>
      <c r="U41">
        <v>2548298</v>
      </c>
      <c r="V41">
        <v>2959076</v>
      </c>
      <c r="W41">
        <v>3452479</v>
      </c>
      <c r="X41">
        <v>3496150</v>
      </c>
      <c r="Y41">
        <v>3501481</v>
      </c>
      <c r="Z41">
        <v>3734804</v>
      </c>
      <c r="AA41">
        <v>3659748</v>
      </c>
      <c r="AB41">
        <v>5361767</v>
      </c>
      <c r="AC41">
        <v>5955308</v>
      </c>
      <c r="AD41">
        <v>4015955</v>
      </c>
      <c r="AE41">
        <v>6104329</v>
      </c>
      <c r="AF41">
        <v>5903248</v>
      </c>
      <c r="AG41">
        <v>7069821</v>
      </c>
      <c r="AH41">
        <v>7190176</v>
      </c>
      <c r="AI41">
        <v>7424754</v>
      </c>
      <c r="AJ41">
        <v>7097404</v>
      </c>
      <c r="AK41">
        <v>7199658</v>
      </c>
      <c r="AL41">
        <v>7185201</v>
      </c>
      <c r="AM41">
        <v>7430936</v>
      </c>
      <c r="AN41">
        <v>8589550</v>
      </c>
      <c r="AO41">
        <v>7406275</v>
      </c>
      <c r="AP41">
        <v>7540815</v>
      </c>
      <c r="AQ41">
        <v>8386407</v>
      </c>
      <c r="AR41">
        <v>8731405</v>
      </c>
      <c r="AS41">
        <v>10722409</v>
      </c>
      <c r="AT41">
        <v>11001808</v>
      </c>
      <c r="AU41">
        <v>11338737</v>
      </c>
      <c r="AV41">
        <v>12045039</v>
      </c>
      <c r="AW41">
        <v>12508880</v>
      </c>
      <c r="AX41">
        <v>13064162</v>
      </c>
      <c r="AY41">
        <v>13020211</v>
      </c>
      <c r="AZ41">
        <v>13791563</v>
      </c>
      <c r="BA41">
        <v>12778274</v>
      </c>
      <c r="BB41">
        <v>12196552</v>
      </c>
      <c r="BC41">
        <v>14273129</v>
      </c>
      <c r="BD41">
        <v>13585594</v>
      </c>
      <c r="BE41">
        <v>14896110</v>
      </c>
      <c r="BF41">
        <v>14354250</v>
      </c>
      <c r="BG41">
        <v>14250213</v>
      </c>
      <c r="BH41">
        <v>14739325</v>
      </c>
      <c r="BI41">
        <v>14555212</v>
      </c>
      <c r="BJ41">
        <v>15188589</v>
      </c>
      <c r="BK41">
        <v>15020036</v>
      </c>
      <c r="BL41">
        <v>16066925</v>
      </c>
      <c r="BM41">
        <v>14633103</v>
      </c>
      <c r="BN41">
        <v>14426026</v>
      </c>
      <c r="BO41">
        <v>14973086</v>
      </c>
      <c r="BP41">
        <v>15826034</v>
      </c>
      <c r="BQ41">
        <v>16319615</v>
      </c>
      <c r="BR41">
        <v>15750447</v>
      </c>
      <c r="BS41">
        <v>16285789</v>
      </c>
      <c r="BT41">
        <v>16077826</v>
      </c>
      <c r="BU41">
        <v>15839958</v>
      </c>
      <c r="BV41">
        <v>16519644</v>
      </c>
      <c r="BW41">
        <v>16275733</v>
      </c>
      <c r="BX41">
        <v>18024545</v>
      </c>
      <c r="BY41">
        <v>16329651</v>
      </c>
      <c r="BZ41">
        <v>15257116</v>
      </c>
      <c r="CA41">
        <v>16756659</v>
      </c>
      <c r="CB41">
        <v>16167001</v>
      </c>
      <c r="CC41">
        <v>17488827</v>
      </c>
      <c r="CD41">
        <v>16424455</v>
      </c>
      <c r="CE41">
        <v>16722291</v>
      </c>
      <c r="CF41">
        <v>16606580</v>
      </c>
      <c r="CG41">
        <v>16792298</v>
      </c>
      <c r="CH41">
        <v>17294364</v>
      </c>
    </row>
    <row r="42" spans="1:86">
      <c r="A42" t="s">
        <v>128</v>
      </c>
      <c r="B42" t="s">
        <v>98</v>
      </c>
      <c r="C42" t="s">
        <v>126</v>
      </c>
      <c r="D42" t="s">
        <v>129</v>
      </c>
      <c r="E42">
        <v>12844770</v>
      </c>
      <c r="F42">
        <v>11860072</v>
      </c>
      <c r="G42">
        <v>11549099</v>
      </c>
      <c r="H42">
        <v>12995671</v>
      </c>
      <c r="I42">
        <v>13013003</v>
      </c>
      <c r="J42">
        <v>14470315</v>
      </c>
      <c r="K42">
        <v>13764545</v>
      </c>
      <c r="L42">
        <v>14720346</v>
      </c>
      <c r="M42">
        <v>15445356</v>
      </c>
      <c r="N42">
        <v>14761599</v>
      </c>
      <c r="O42">
        <v>15562157</v>
      </c>
      <c r="P42">
        <v>15376887</v>
      </c>
      <c r="Q42">
        <v>16813334</v>
      </c>
      <c r="R42">
        <v>15407146</v>
      </c>
      <c r="S42">
        <v>15352385</v>
      </c>
      <c r="T42">
        <v>8675416</v>
      </c>
      <c r="U42">
        <v>1847675</v>
      </c>
      <c r="V42">
        <v>2548298</v>
      </c>
      <c r="W42">
        <v>2960388</v>
      </c>
      <c r="X42">
        <v>3454818</v>
      </c>
      <c r="Y42">
        <v>3496406</v>
      </c>
      <c r="Z42">
        <v>3502407</v>
      </c>
      <c r="AA42">
        <v>3734804</v>
      </c>
      <c r="AB42">
        <v>3659748</v>
      </c>
      <c r="AC42">
        <v>5361767</v>
      </c>
      <c r="AD42">
        <v>5955398</v>
      </c>
      <c r="AE42">
        <v>4016984</v>
      </c>
      <c r="AF42">
        <v>6104527</v>
      </c>
      <c r="AG42">
        <v>5903248</v>
      </c>
      <c r="AH42">
        <v>7069821</v>
      </c>
      <c r="AI42">
        <v>7194520</v>
      </c>
      <c r="AJ42">
        <v>7424816</v>
      </c>
      <c r="AK42">
        <v>7103884</v>
      </c>
      <c r="AL42">
        <v>7199658</v>
      </c>
      <c r="AM42">
        <v>7223114</v>
      </c>
      <c r="AN42">
        <v>7440710</v>
      </c>
      <c r="AO42">
        <v>8590506</v>
      </c>
      <c r="AP42">
        <v>7406780</v>
      </c>
      <c r="AQ42">
        <v>7540902</v>
      </c>
      <c r="AR42">
        <v>8386407</v>
      </c>
      <c r="AS42">
        <v>8748306</v>
      </c>
      <c r="AT42">
        <v>10723442</v>
      </c>
      <c r="AU42">
        <v>11002409</v>
      </c>
      <c r="AV42">
        <v>11346074</v>
      </c>
      <c r="AW42">
        <v>12045041</v>
      </c>
      <c r="AX42">
        <v>12509445</v>
      </c>
      <c r="AY42">
        <v>13064337</v>
      </c>
      <c r="AZ42">
        <v>13020678</v>
      </c>
      <c r="BA42">
        <v>13808740</v>
      </c>
      <c r="BB42">
        <v>12792921</v>
      </c>
      <c r="BC42">
        <v>12197577</v>
      </c>
      <c r="BD42">
        <v>14274237</v>
      </c>
      <c r="BE42">
        <v>13585597</v>
      </c>
      <c r="BF42">
        <v>14908071</v>
      </c>
      <c r="BG42">
        <v>14358890</v>
      </c>
      <c r="BH42">
        <v>14211148</v>
      </c>
      <c r="BI42">
        <v>14741951</v>
      </c>
      <c r="BJ42">
        <v>14558420</v>
      </c>
      <c r="BK42">
        <v>15198846</v>
      </c>
      <c r="BL42">
        <v>15021142</v>
      </c>
      <c r="BM42">
        <v>16108550</v>
      </c>
      <c r="BN42">
        <v>14651189</v>
      </c>
      <c r="BO42">
        <v>14432641</v>
      </c>
      <c r="BP42">
        <v>14973649</v>
      </c>
      <c r="BQ42">
        <v>15832816</v>
      </c>
      <c r="BR42">
        <v>16345040</v>
      </c>
      <c r="BS42">
        <v>15783339</v>
      </c>
      <c r="BT42">
        <v>16294430</v>
      </c>
      <c r="BU42">
        <v>16082339</v>
      </c>
      <c r="BV42">
        <v>15845329</v>
      </c>
      <c r="BW42">
        <v>16524591</v>
      </c>
      <c r="BX42">
        <v>16276800</v>
      </c>
      <c r="BY42">
        <v>18047850</v>
      </c>
      <c r="BZ42">
        <v>16335678</v>
      </c>
      <c r="CA42">
        <v>15298829</v>
      </c>
      <c r="CB42">
        <v>16801755</v>
      </c>
      <c r="CC42">
        <v>16188991</v>
      </c>
      <c r="CD42">
        <v>17491503</v>
      </c>
      <c r="CE42">
        <v>16425318</v>
      </c>
      <c r="CF42">
        <v>16723654</v>
      </c>
      <c r="CG42">
        <v>16608164</v>
      </c>
      <c r="CH42">
        <v>16795363</v>
      </c>
    </row>
    <row r="43" spans="1:86">
      <c r="A43" t="s">
        <v>130</v>
      </c>
      <c r="B43" t="s">
        <v>98</v>
      </c>
      <c r="C43" t="s">
        <v>131</v>
      </c>
      <c r="D43" t="s">
        <v>132</v>
      </c>
      <c r="E43">
        <v>528</v>
      </c>
      <c r="F43">
        <v>632</v>
      </c>
      <c r="G43">
        <v>658</v>
      </c>
      <c r="H43">
        <v>691</v>
      </c>
      <c r="I43">
        <v>887</v>
      </c>
      <c r="J43">
        <v>981</v>
      </c>
      <c r="K43">
        <v>861</v>
      </c>
      <c r="L43">
        <v>780</v>
      </c>
      <c r="M43">
        <v>713</v>
      </c>
      <c r="N43">
        <v>810</v>
      </c>
      <c r="O43">
        <v>709</v>
      </c>
      <c r="P43">
        <v>551</v>
      </c>
      <c r="Q43">
        <v>817</v>
      </c>
      <c r="R43">
        <v>459</v>
      </c>
      <c r="S43">
        <v>443</v>
      </c>
      <c r="T43">
        <v>150</v>
      </c>
      <c r="U43">
        <v>256</v>
      </c>
      <c r="V43">
        <v>471</v>
      </c>
      <c r="W43">
        <v>435</v>
      </c>
      <c r="X43">
        <v>372</v>
      </c>
      <c r="Y43">
        <v>317</v>
      </c>
      <c r="Z43">
        <v>529</v>
      </c>
      <c r="AA43">
        <v>498</v>
      </c>
      <c r="AB43">
        <v>528</v>
      </c>
      <c r="AC43">
        <v>410</v>
      </c>
      <c r="AD43">
        <v>249</v>
      </c>
      <c r="AE43">
        <v>387</v>
      </c>
      <c r="AF43">
        <v>347</v>
      </c>
      <c r="AG43">
        <v>397</v>
      </c>
      <c r="AH43">
        <v>399</v>
      </c>
      <c r="AI43">
        <v>437</v>
      </c>
      <c r="AJ43">
        <v>492</v>
      </c>
      <c r="AK43">
        <v>426</v>
      </c>
      <c r="AL43">
        <v>494</v>
      </c>
      <c r="AM43">
        <v>373</v>
      </c>
      <c r="AN43">
        <v>586</v>
      </c>
      <c r="AO43">
        <v>339</v>
      </c>
      <c r="AP43">
        <v>576</v>
      </c>
      <c r="AQ43">
        <v>722</v>
      </c>
      <c r="AR43">
        <v>346</v>
      </c>
      <c r="AS43">
        <v>264</v>
      </c>
      <c r="AT43">
        <v>248</v>
      </c>
      <c r="AU43">
        <v>303</v>
      </c>
      <c r="AV43">
        <v>128</v>
      </c>
      <c r="AW43">
        <v>696</v>
      </c>
      <c r="AX43">
        <v>800</v>
      </c>
      <c r="AY43">
        <v>561</v>
      </c>
      <c r="AZ43">
        <v>376</v>
      </c>
      <c r="BA43">
        <v>373</v>
      </c>
      <c r="BB43">
        <v>359</v>
      </c>
      <c r="BC43">
        <v>481</v>
      </c>
      <c r="BD43">
        <v>549</v>
      </c>
      <c r="BE43">
        <v>719</v>
      </c>
      <c r="BF43">
        <v>733</v>
      </c>
      <c r="BG43">
        <v>684</v>
      </c>
      <c r="BH43">
        <v>409</v>
      </c>
      <c r="BI43">
        <v>708</v>
      </c>
      <c r="BJ43">
        <v>577</v>
      </c>
      <c r="BK43">
        <v>631</v>
      </c>
      <c r="BL43">
        <v>718</v>
      </c>
      <c r="BM43">
        <v>620</v>
      </c>
      <c r="BN43">
        <v>570</v>
      </c>
      <c r="BO43">
        <v>619</v>
      </c>
      <c r="BP43">
        <v>166</v>
      </c>
      <c r="BQ43">
        <v>349</v>
      </c>
      <c r="BR43">
        <v>328</v>
      </c>
      <c r="BS43">
        <v>337</v>
      </c>
      <c r="BT43">
        <v>271</v>
      </c>
      <c r="BU43">
        <v>689</v>
      </c>
      <c r="BV43">
        <v>698</v>
      </c>
      <c r="BW43">
        <v>624</v>
      </c>
      <c r="BX43">
        <v>685</v>
      </c>
      <c r="BY43">
        <v>692</v>
      </c>
      <c r="BZ43">
        <v>666</v>
      </c>
      <c r="CA43">
        <v>591</v>
      </c>
      <c r="CB43">
        <v>565</v>
      </c>
      <c r="CC43">
        <v>276</v>
      </c>
      <c r="CD43">
        <v>479</v>
      </c>
      <c r="CE43">
        <v>326</v>
      </c>
      <c r="CF43">
        <v>271</v>
      </c>
      <c r="CG43">
        <v>290</v>
      </c>
      <c r="CH43">
        <v>259</v>
      </c>
    </row>
    <row r="44" spans="1:86">
      <c r="A44" t="s">
        <v>133</v>
      </c>
      <c r="B44" t="s">
        <v>98</v>
      </c>
      <c r="C44" t="s">
        <v>131</v>
      </c>
      <c r="D44" t="s">
        <v>134</v>
      </c>
      <c r="E44">
        <v>59</v>
      </c>
      <c r="F44">
        <v>76</v>
      </c>
      <c r="G44">
        <v>80</v>
      </c>
      <c r="H44">
        <v>64</v>
      </c>
      <c r="I44">
        <v>66</v>
      </c>
      <c r="J44">
        <v>93</v>
      </c>
      <c r="K44">
        <v>95</v>
      </c>
      <c r="L44">
        <v>89</v>
      </c>
      <c r="M44">
        <v>78</v>
      </c>
      <c r="N44">
        <v>79</v>
      </c>
      <c r="O44">
        <v>95</v>
      </c>
      <c r="P44">
        <v>102</v>
      </c>
      <c r="Q44">
        <v>80</v>
      </c>
      <c r="R44">
        <v>86</v>
      </c>
      <c r="S44">
        <v>41</v>
      </c>
      <c r="T44">
        <v>7</v>
      </c>
      <c r="U44">
        <v>8</v>
      </c>
      <c r="V44">
        <v>7</v>
      </c>
      <c r="W44">
        <v>9</v>
      </c>
      <c r="X44">
        <v>8</v>
      </c>
      <c r="Y44">
        <v>6</v>
      </c>
      <c r="Z44">
        <v>11</v>
      </c>
      <c r="AA44">
        <v>9</v>
      </c>
      <c r="AB44">
        <v>22</v>
      </c>
      <c r="AC44">
        <v>25</v>
      </c>
      <c r="AD44">
        <v>14</v>
      </c>
      <c r="AE44">
        <v>15</v>
      </c>
      <c r="AF44">
        <v>12</v>
      </c>
      <c r="AG44">
        <v>17</v>
      </c>
      <c r="AH44">
        <v>21</v>
      </c>
      <c r="AI44">
        <v>24</v>
      </c>
      <c r="AJ44">
        <v>24</v>
      </c>
      <c r="AK44">
        <v>24</v>
      </c>
      <c r="AL44">
        <v>20</v>
      </c>
      <c r="AM44">
        <v>25</v>
      </c>
      <c r="AN44">
        <v>28</v>
      </c>
      <c r="AO44">
        <v>16</v>
      </c>
      <c r="AP44">
        <v>21</v>
      </c>
      <c r="AQ44">
        <v>25</v>
      </c>
      <c r="AR44">
        <v>37</v>
      </c>
      <c r="AS44">
        <v>46</v>
      </c>
      <c r="AT44">
        <v>33</v>
      </c>
      <c r="AU44">
        <v>47</v>
      </c>
      <c r="AV44">
        <v>33</v>
      </c>
      <c r="AW44">
        <v>36</v>
      </c>
      <c r="AX44">
        <v>53</v>
      </c>
      <c r="AY44">
        <v>33</v>
      </c>
      <c r="AZ44">
        <v>50</v>
      </c>
      <c r="BA44">
        <v>41</v>
      </c>
      <c r="BB44">
        <v>56</v>
      </c>
      <c r="BC44">
        <v>60</v>
      </c>
      <c r="BD44">
        <v>58</v>
      </c>
      <c r="BE44">
        <v>67</v>
      </c>
      <c r="BF44">
        <v>58</v>
      </c>
      <c r="BG44">
        <v>68</v>
      </c>
      <c r="BH44">
        <v>55</v>
      </c>
      <c r="BI44">
        <v>50</v>
      </c>
      <c r="BJ44">
        <v>51</v>
      </c>
      <c r="BK44">
        <v>75</v>
      </c>
      <c r="BL44">
        <v>64</v>
      </c>
      <c r="BM44">
        <v>54</v>
      </c>
      <c r="BN44">
        <v>52</v>
      </c>
      <c r="BO44">
        <v>58</v>
      </c>
      <c r="BP44">
        <v>53</v>
      </c>
      <c r="BQ44">
        <v>62</v>
      </c>
      <c r="BR44">
        <v>66</v>
      </c>
      <c r="BS44">
        <v>38</v>
      </c>
      <c r="BT44">
        <v>50</v>
      </c>
      <c r="BU44">
        <v>56</v>
      </c>
      <c r="BV44">
        <v>48</v>
      </c>
      <c r="BW44">
        <v>40</v>
      </c>
      <c r="BX44">
        <v>53</v>
      </c>
      <c r="BY44">
        <v>48</v>
      </c>
      <c r="BZ44">
        <v>63</v>
      </c>
      <c r="CA44">
        <v>70</v>
      </c>
      <c r="CB44">
        <v>59</v>
      </c>
      <c r="CC44">
        <v>56</v>
      </c>
      <c r="CD44">
        <v>49</v>
      </c>
      <c r="CE44">
        <v>56</v>
      </c>
      <c r="CF44">
        <v>62</v>
      </c>
      <c r="CG44">
        <v>54</v>
      </c>
      <c r="CH44">
        <v>50</v>
      </c>
    </row>
    <row r="45" spans="1:86">
      <c r="A45" t="s">
        <v>135</v>
      </c>
      <c r="B45" t="s">
        <v>98</v>
      </c>
      <c r="C45" t="s">
        <v>131</v>
      </c>
      <c r="D45" t="s">
        <v>136</v>
      </c>
      <c r="E45">
        <v>79</v>
      </c>
      <c r="F45">
        <v>38</v>
      </c>
      <c r="G45">
        <v>65</v>
      </c>
      <c r="H45">
        <v>59</v>
      </c>
      <c r="I45">
        <v>74</v>
      </c>
      <c r="J45">
        <v>80</v>
      </c>
      <c r="K45">
        <v>59</v>
      </c>
      <c r="L45">
        <v>65</v>
      </c>
      <c r="M45">
        <v>47</v>
      </c>
      <c r="N45">
        <v>77</v>
      </c>
      <c r="O45">
        <v>97</v>
      </c>
      <c r="P45">
        <v>61</v>
      </c>
      <c r="Q45">
        <v>58</v>
      </c>
      <c r="R45">
        <v>67</v>
      </c>
      <c r="S45">
        <v>39</v>
      </c>
      <c r="T45">
        <v>9</v>
      </c>
      <c r="U45">
        <v>8</v>
      </c>
      <c r="V45">
        <v>14</v>
      </c>
      <c r="W45">
        <v>15</v>
      </c>
      <c r="X45">
        <v>24</v>
      </c>
      <c r="Y45">
        <v>29</v>
      </c>
      <c r="Z45">
        <v>23</v>
      </c>
      <c r="AA45">
        <v>18</v>
      </c>
      <c r="AB45">
        <v>30</v>
      </c>
      <c r="AC45">
        <v>31</v>
      </c>
      <c r="AD45">
        <v>23</v>
      </c>
      <c r="AE45">
        <v>24</v>
      </c>
      <c r="AF45">
        <v>18</v>
      </c>
      <c r="AG45">
        <v>27</v>
      </c>
      <c r="AH45">
        <v>37</v>
      </c>
      <c r="AI45">
        <v>26</v>
      </c>
      <c r="AJ45">
        <v>42</v>
      </c>
      <c r="AK45">
        <v>27</v>
      </c>
      <c r="AL45">
        <v>51</v>
      </c>
      <c r="AM45">
        <v>34</v>
      </c>
      <c r="AN45">
        <v>59</v>
      </c>
      <c r="AO45">
        <v>37</v>
      </c>
      <c r="AP45">
        <v>28</v>
      </c>
      <c r="AQ45">
        <v>42</v>
      </c>
      <c r="AR45">
        <v>70</v>
      </c>
      <c r="AS45">
        <v>61</v>
      </c>
      <c r="AT45">
        <v>51</v>
      </c>
      <c r="AU45">
        <v>40</v>
      </c>
      <c r="AV45">
        <v>58</v>
      </c>
      <c r="AW45">
        <v>67</v>
      </c>
      <c r="AX45">
        <v>54</v>
      </c>
      <c r="AY45">
        <v>46</v>
      </c>
      <c r="AZ45">
        <v>49</v>
      </c>
      <c r="BA45">
        <v>108</v>
      </c>
      <c r="BB45">
        <v>59</v>
      </c>
      <c r="BC45">
        <v>65</v>
      </c>
      <c r="BD45">
        <v>44</v>
      </c>
      <c r="BE45">
        <v>49</v>
      </c>
      <c r="BF45">
        <v>60</v>
      </c>
      <c r="BG45">
        <v>78</v>
      </c>
      <c r="BH45">
        <v>60</v>
      </c>
      <c r="BI45">
        <v>52</v>
      </c>
      <c r="BJ45">
        <v>64</v>
      </c>
      <c r="BK45">
        <v>57</v>
      </c>
      <c r="BL45">
        <v>77</v>
      </c>
      <c r="BM45">
        <v>100</v>
      </c>
      <c r="BN45">
        <v>59</v>
      </c>
      <c r="BO45">
        <v>43</v>
      </c>
      <c r="BP45">
        <v>46</v>
      </c>
      <c r="BQ45">
        <v>51</v>
      </c>
      <c r="BR45">
        <v>44</v>
      </c>
      <c r="BS45">
        <v>45</v>
      </c>
      <c r="BT45">
        <v>47</v>
      </c>
      <c r="BU45">
        <v>43</v>
      </c>
      <c r="BV45">
        <v>52</v>
      </c>
      <c r="BW45">
        <v>71</v>
      </c>
      <c r="BX45">
        <v>78</v>
      </c>
      <c r="BY45">
        <v>37</v>
      </c>
      <c r="BZ45">
        <v>65</v>
      </c>
      <c r="CA45">
        <v>80</v>
      </c>
      <c r="CB45">
        <v>66</v>
      </c>
      <c r="CC45">
        <v>52</v>
      </c>
      <c r="CD45">
        <v>30</v>
      </c>
      <c r="CE45">
        <v>61</v>
      </c>
      <c r="CF45">
        <v>45</v>
      </c>
      <c r="CG45">
        <v>52</v>
      </c>
      <c r="CH45">
        <v>75</v>
      </c>
    </row>
    <row r="46" spans="1:86">
      <c r="A46" t="s">
        <v>137</v>
      </c>
      <c r="B46" t="s">
        <v>98</v>
      </c>
      <c r="C46" t="s">
        <v>131</v>
      </c>
      <c r="D46" t="s">
        <v>138</v>
      </c>
      <c r="E46">
        <v>65</v>
      </c>
      <c r="F46">
        <v>54</v>
      </c>
      <c r="G46">
        <v>35</v>
      </c>
      <c r="H46">
        <v>30</v>
      </c>
      <c r="I46">
        <v>32</v>
      </c>
      <c r="J46">
        <v>21</v>
      </c>
      <c r="K46">
        <v>24</v>
      </c>
      <c r="L46">
        <v>27</v>
      </c>
      <c r="M46">
        <v>20</v>
      </c>
      <c r="N46">
        <v>39</v>
      </c>
      <c r="O46">
        <v>34</v>
      </c>
      <c r="P46">
        <v>28</v>
      </c>
      <c r="Q46">
        <v>40</v>
      </c>
      <c r="R46">
        <v>38</v>
      </c>
      <c r="S46">
        <v>44</v>
      </c>
      <c r="T46">
        <v>43</v>
      </c>
      <c r="U46">
        <v>68</v>
      </c>
      <c r="V46">
        <v>51</v>
      </c>
      <c r="W46">
        <v>50</v>
      </c>
      <c r="X46">
        <v>54</v>
      </c>
      <c r="Y46">
        <v>45</v>
      </c>
      <c r="Z46">
        <v>73</v>
      </c>
      <c r="AA46">
        <v>56</v>
      </c>
      <c r="AB46">
        <v>100</v>
      </c>
      <c r="AC46">
        <v>82</v>
      </c>
      <c r="AD46">
        <v>48</v>
      </c>
      <c r="AE46">
        <v>63</v>
      </c>
      <c r="AF46">
        <v>42</v>
      </c>
      <c r="AG46">
        <v>68</v>
      </c>
      <c r="AH46">
        <v>53</v>
      </c>
      <c r="AI46">
        <v>36</v>
      </c>
      <c r="AJ46">
        <v>50</v>
      </c>
      <c r="AK46">
        <v>73</v>
      </c>
      <c r="AL46">
        <v>50</v>
      </c>
      <c r="AM46">
        <v>74</v>
      </c>
      <c r="AN46">
        <v>97</v>
      </c>
      <c r="AO46">
        <v>73</v>
      </c>
      <c r="AP46">
        <v>61</v>
      </c>
      <c r="AQ46">
        <v>59</v>
      </c>
      <c r="AR46">
        <v>45</v>
      </c>
      <c r="AS46">
        <v>41</v>
      </c>
      <c r="AT46">
        <v>32</v>
      </c>
      <c r="AU46">
        <v>31</v>
      </c>
      <c r="AV46">
        <v>55</v>
      </c>
      <c r="AW46">
        <v>52</v>
      </c>
      <c r="AX46">
        <v>49</v>
      </c>
      <c r="AY46">
        <v>59</v>
      </c>
      <c r="AZ46">
        <v>72</v>
      </c>
      <c r="BA46">
        <v>86</v>
      </c>
      <c r="BB46">
        <v>98</v>
      </c>
      <c r="BC46">
        <v>85</v>
      </c>
      <c r="BD46">
        <v>50</v>
      </c>
      <c r="BE46">
        <v>53</v>
      </c>
      <c r="BF46">
        <v>63</v>
      </c>
      <c r="BG46">
        <v>44</v>
      </c>
      <c r="BH46">
        <v>53</v>
      </c>
      <c r="BI46">
        <v>58</v>
      </c>
      <c r="BJ46">
        <v>70</v>
      </c>
      <c r="BK46">
        <v>61</v>
      </c>
      <c r="BL46">
        <v>78</v>
      </c>
      <c r="BM46">
        <v>67</v>
      </c>
      <c r="BN46">
        <v>71</v>
      </c>
      <c r="BO46">
        <v>86</v>
      </c>
      <c r="BP46">
        <v>57</v>
      </c>
      <c r="BQ46">
        <v>58</v>
      </c>
      <c r="BR46">
        <v>48</v>
      </c>
      <c r="BS46">
        <v>102</v>
      </c>
      <c r="BT46">
        <v>74</v>
      </c>
      <c r="BU46">
        <v>64</v>
      </c>
      <c r="BV46">
        <v>85</v>
      </c>
      <c r="BW46">
        <v>58</v>
      </c>
      <c r="BX46">
        <v>99</v>
      </c>
      <c r="BY46">
        <v>110</v>
      </c>
      <c r="BZ46">
        <v>78</v>
      </c>
      <c r="CA46">
        <v>76</v>
      </c>
      <c r="CB46">
        <v>63</v>
      </c>
      <c r="CC46">
        <v>72</v>
      </c>
      <c r="CD46">
        <v>74</v>
      </c>
      <c r="CE46">
        <v>73</v>
      </c>
      <c r="CF46">
        <v>66</v>
      </c>
      <c r="CG46">
        <v>56</v>
      </c>
      <c r="CH46">
        <v>68</v>
      </c>
    </row>
    <row r="47" spans="1:86">
      <c r="A47" t="s">
        <v>139</v>
      </c>
      <c r="B47" t="s">
        <v>98</v>
      </c>
      <c r="C47" t="s">
        <v>131</v>
      </c>
      <c r="D47" t="s">
        <v>140</v>
      </c>
      <c r="E47">
        <v>0</v>
      </c>
      <c r="F47">
        <v>0</v>
      </c>
      <c r="G47">
        <v>0</v>
      </c>
      <c r="H47">
        <v>0</v>
      </c>
      <c r="I47">
        <v>0</v>
      </c>
      <c r="J47">
        <v>0</v>
      </c>
      <c r="K47">
        <v>0</v>
      </c>
      <c r="L47">
        <v>0</v>
      </c>
      <c r="M47">
        <v>0</v>
      </c>
      <c r="N47">
        <v>0</v>
      </c>
      <c r="O47">
        <v>0</v>
      </c>
      <c r="Q47">
        <v>0</v>
      </c>
      <c r="R47">
        <v>1</v>
      </c>
      <c r="S47">
        <v>0</v>
      </c>
      <c r="T47">
        <v>0</v>
      </c>
      <c r="U47">
        <v>0</v>
      </c>
      <c r="V47">
        <v>0</v>
      </c>
      <c r="W47">
        <v>0</v>
      </c>
      <c r="X47">
        <v>0</v>
      </c>
      <c r="Y47">
        <v>0</v>
      </c>
      <c r="Z47">
        <v>0</v>
      </c>
      <c r="AA47">
        <v>0</v>
      </c>
      <c r="AB47">
        <v>0</v>
      </c>
      <c r="AC47">
        <v>0</v>
      </c>
      <c r="AD47">
        <v>4</v>
      </c>
      <c r="AE47">
        <v>4</v>
      </c>
      <c r="AF47">
        <v>1</v>
      </c>
      <c r="AG47">
        <v>7</v>
      </c>
      <c r="AH47">
        <v>11</v>
      </c>
      <c r="AI47">
        <v>10</v>
      </c>
      <c r="AJ47">
        <v>8</v>
      </c>
      <c r="AK47">
        <v>14</v>
      </c>
      <c r="AL47">
        <v>14</v>
      </c>
      <c r="AM47">
        <v>9</v>
      </c>
      <c r="AN47">
        <v>8</v>
      </c>
      <c r="AO47">
        <v>8</v>
      </c>
      <c r="AP47">
        <v>8</v>
      </c>
      <c r="AQ47">
        <v>10</v>
      </c>
      <c r="AR47">
        <v>7</v>
      </c>
      <c r="AS47">
        <v>12</v>
      </c>
      <c r="AT47">
        <v>8</v>
      </c>
      <c r="AU47">
        <v>7</v>
      </c>
      <c r="AV47">
        <v>9</v>
      </c>
      <c r="AW47">
        <v>9</v>
      </c>
      <c r="AX47">
        <v>8</v>
      </c>
      <c r="AY47">
        <v>8</v>
      </c>
      <c r="AZ47">
        <v>15</v>
      </c>
      <c r="BA47">
        <v>12</v>
      </c>
      <c r="BB47">
        <v>22</v>
      </c>
      <c r="BC47">
        <v>23</v>
      </c>
      <c r="BD47">
        <v>11</v>
      </c>
      <c r="BE47">
        <v>16</v>
      </c>
      <c r="BF47">
        <v>14</v>
      </c>
      <c r="BG47">
        <v>15</v>
      </c>
      <c r="BH47">
        <v>18</v>
      </c>
      <c r="BI47">
        <v>24</v>
      </c>
      <c r="BJ47">
        <v>14</v>
      </c>
      <c r="BK47">
        <v>21</v>
      </c>
      <c r="BL47">
        <v>15</v>
      </c>
      <c r="BM47">
        <v>16</v>
      </c>
      <c r="BN47">
        <v>21</v>
      </c>
      <c r="BO47">
        <v>22</v>
      </c>
      <c r="BP47">
        <v>17</v>
      </c>
      <c r="BQ47">
        <v>21</v>
      </c>
      <c r="BR47">
        <v>27</v>
      </c>
      <c r="BS47">
        <v>6</v>
      </c>
      <c r="BT47">
        <v>18</v>
      </c>
      <c r="BU47">
        <v>17</v>
      </c>
      <c r="BV47">
        <v>18</v>
      </c>
      <c r="BW47">
        <v>17</v>
      </c>
      <c r="BX47">
        <v>20</v>
      </c>
      <c r="BY47">
        <v>18</v>
      </c>
      <c r="BZ47">
        <v>18</v>
      </c>
      <c r="CA47">
        <v>25</v>
      </c>
      <c r="CB47">
        <v>28</v>
      </c>
      <c r="CC47">
        <v>18</v>
      </c>
      <c r="CD47">
        <v>17</v>
      </c>
      <c r="CE47">
        <v>22</v>
      </c>
      <c r="CF47">
        <v>23</v>
      </c>
      <c r="CG47">
        <v>22</v>
      </c>
      <c r="CH47">
        <v>21</v>
      </c>
    </row>
    <row r="48" spans="1:86">
      <c r="A48" t="s">
        <v>141</v>
      </c>
      <c r="B48" t="s">
        <v>98</v>
      </c>
      <c r="C48" t="s">
        <v>142</v>
      </c>
      <c r="D48" t="s">
        <v>143</v>
      </c>
      <c r="E48">
        <v>338730</v>
      </c>
      <c r="F48">
        <v>338730</v>
      </c>
      <c r="G48">
        <v>389455</v>
      </c>
      <c r="H48">
        <v>389455</v>
      </c>
      <c r="I48">
        <v>347310</v>
      </c>
      <c r="J48">
        <v>352010</v>
      </c>
      <c r="K48">
        <v>387750</v>
      </c>
      <c r="L48">
        <v>457945</v>
      </c>
      <c r="M48">
        <v>394775</v>
      </c>
      <c r="N48">
        <v>372215</v>
      </c>
      <c r="O48">
        <v>366225</v>
      </c>
      <c r="P48">
        <v>508990</v>
      </c>
      <c r="Q48">
        <v>500730</v>
      </c>
      <c r="R48">
        <v>393360.17</v>
      </c>
      <c r="S48">
        <v>243420</v>
      </c>
      <c r="T48">
        <v>81875</v>
      </c>
      <c r="U48">
        <v>138760</v>
      </c>
      <c r="V48">
        <v>160710</v>
      </c>
      <c r="W48">
        <v>174015</v>
      </c>
      <c r="X48">
        <v>164525</v>
      </c>
      <c r="Y48">
        <v>161185</v>
      </c>
      <c r="Z48">
        <v>157500</v>
      </c>
      <c r="AA48">
        <v>160597.45762711871</v>
      </c>
      <c r="AB48">
        <v>290435</v>
      </c>
      <c r="AC48">
        <v>236540</v>
      </c>
      <c r="AD48">
        <v>112419.49</v>
      </c>
      <c r="AE48">
        <v>205225</v>
      </c>
      <c r="AF48">
        <v>211895</v>
      </c>
      <c r="AG48">
        <v>225211.86</v>
      </c>
      <c r="AH48">
        <v>249495</v>
      </c>
      <c r="AI48">
        <v>295240</v>
      </c>
      <c r="AJ48">
        <v>295565</v>
      </c>
      <c r="AK48">
        <v>239139.83100000001</v>
      </c>
      <c r="AL48">
        <v>245614.41</v>
      </c>
      <c r="AM48">
        <v>245614.41</v>
      </c>
      <c r="AN48">
        <v>296894.06779661018</v>
      </c>
      <c r="AO48">
        <v>194059.32203389829</v>
      </c>
      <c r="AP48">
        <v>236305.08</v>
      </c>
      <c r="AQ48">
        <v>275406.77966101689</v>
      </c>
      <c r="AR48">
        <v>298350</v>
      </c>
      <c r="AS48">
        <v>295241.53000000003</v>
      </c>
      <c r="AT48">
        <v>273059.32203389832</v>
      </c>
      <c r="AU48">
        <v>377605</v>
      </c>
      <c r="AV48">
        <v>392021.18644067802</v>
      </c>
      <c r="AW48">
        <v>408207.63</v>
      </c>
      <c r="AX48">
        <v>391851.69</v>
      </c>
      <c r="AY48">
        <v>334233.05</v>
      </c>
      <c r="AZ48">
        <v>439160</v>
      </c>
      <c r="BA48">
        <v>335406.78000000003</v>
      </c>
      <c r="BB48">
        <v>303834.75</v>
      </c>
      <c r="BC48">
        <v>425605</v>
      </c>
      <c r="BD48">
        <v>325398.31</v>
      </c>
      <c r="BE48">
        <v>341338.98305084743</v>
      </c>
      <c r="BF48">
        <v>421950</v>
      </c>
      <c r="BG48">
        <v>457770</v>
      </c>
      <c r="BH48">
        <v>556345</v>
      </c>
      <c r="BI48">
        <v>514000</v>
      </c>
      <c r="BJ48">
        <v>521005</v>
      </c>
      <c r="BK48">
        <v>488005</v>
      </c>
      <c r="BL48">
        <v>651440</v>
      </c>
      <c r="BM48">
        <v>529005</v>
      </c>
      <c r="BN48">
        <v>472175</v>
      </c>
      <c r="BO48">
        <v>399139.83</v>
      </c>
      <c r="BP48">
        <v>464225</v>
      </c>
      <c r="BQ48">
        <v>391733.05084745761</v>
      </c>
      <c r="BR48">
        <v>403796.61</v>
      </c>
      <c r="BS48">
        <v>458919.49</v>
      </c>
      <c r="BT48">
        <v>444576.27118644072</v>
      </c>
      <c r="BU48">
        <v>417016.94915254239</v>
      </c>
      <c r="BV48">
        <v>477750</v>
      </c>
      <c r="BW48">
        <v>402326.27118644072</v>
      </c>
      <c r="BX48">
        <v>484932.2</v>
      </c>
      <c r="BY48">
        <v>446792.37</v>
      </c>
      <c r="BZ48">
        <v>516910</v>
      </c>
      <c r="CA48">
        <v>474394.06779661018</v>
      </c>
      <c r="CB48">
        <v>468350</v>
      </c>
      <c r="CC48">
        <v>468445</v>
      </c>
      <c r="CD48">
        <v>447005</v>
      </c>
      <c r="CE48">
        <v>475210</v>
      </c>
      <c r="CF48">
        <v>477890</v>
      </c>
      <c r="CG48">
        <v>352351.69491525431</v>
      </c>
      <c r="CH48">
        <v>471135</v>
      </c>
    </row>
    <row r="49" spans="1:86">
      <c r="A49" t="s">
        <v>144</v>
      </c>
      <c r="B49" t="s">
        <v>98</v>
      </c>
      <c r="C49" t="s">
        <v>142</v>
      </c>
      <c r="D49" t="s">
        <v>145</v>
      </c>
      <c r="E49">
        <v>0</v>
      </c>
      <c r="F49">
        <v>0</v>
      </c>
      <c r="G49">
        <v>0</v>
      </c>
      <c r="H49">
        <v>0</v>
      </c>
      <c r="I49">
        <v>0</v>
      </c>
      <c r="J49">
        <v>268051.33</v>
      </c>
      <c r="K49">
        <v>0</v>
      </c>
      <c r="L49">
        <v>0</v>
      </c>
      <c r="M49">
        <v>0</v>
      </c>
      <c r="N49">
        <v>270958</v>
      </c>
      <c r="O49">
        <v>0</v>
      </c>
      <c r="P49">
        <v>0</v>
      </c>
      <c r="Q49">
        <v>135479</v>
      </c>
      <c r="R49">
        <v>0</v>
      </c>
      <c r="T49">
        <v>0</v>
      </c>
      <c r="U49">
        <v>0</v>
      </c>
      <c r="V49">
        <v>115044.35</v>
      </c>
      <c r="X49">
        <v>0</v>
      </c>
      <c r="AE49">
        <v>531020.12</v>
      </c>
      <c r="AG49">
        <v>46925.78</v>
      </c>
      <c r="AH49">
        <v>0</v>
      </c>
      <c r="AI49">
        <v>0</v>
      </c>
      <c r="AJ49">
        <v>0</v>
      </c>
      <c r="AK49" t="s">
        <v>146</v>
      </c>
      <c r="AL49" t="s">
        <v>146</v>
      </c>
      <c r="AM49" t="s">
        <v>146</v>
      </c>
      <c r="AN49">
        <v>46925.78</v>
      </c>
      <c r="AO49" t="s">
        <v>147</v>
      </c>
      <c r="AP49">
        <v>49943.29</v>
      </c>
      <c r="AQ49">
        <v>99886.58</v>
      </c>
      <c r="AR49">
        <v>0</v>
      </c>
      <c r="AS49">
        <v>0</v>
      </c>
      <c r="AT49">
        <v>0</v>
      </c>
      <c r="AU49">
        <v>550207.74</v>
      </c>
      <c r="AV49">
        <v>0</v>
      </c>
      <c r="AW49">
        <v>0</v>
      </c>
      <c r="AX49">
        <v>191478.85</v>
      </c>
      <c r="AY49">
        <v>0</v>
      </c>
      <c r="AZ49">
        <v>0</v>
      </c>
      <c r="BA49">
        <v>229774.62</v>
      </c>
      <c r="BB49">
        <v>0</v>
      </c>
      <c r="BC49">
        <v>0</v>
      </c>
      <c r="BD49">
        <v>211399.27</v>
      </c>
      <c r="BE49">
        <v>0</v>
      </c>
      <c r="BF49">
        <v>0</v>
      </c>
      <c r="BG49">
        <v>211399.27</v>
      </c>
      <c r="BH49">
        <v>0</v>
      </c>
      <c r="BI49">
        <v>0</v>
      </c>
      <c r="BJ49">
        <v>211399.27</v>
      </c>
      <c r="BK49">
        <v>0</v>
      </c>
      <c r="BL49">
        <v>0</v>
      </c>
      <c r="BM49">
        <v>211399.27</v>
      </c>
      <c r="BN49">
        <v>0</v>
      </c>
      <c r="BO49">
        <v>0</v>
      </c>
      <c r="BP49">
        <v>257533.35</v>
      </c>
      <c r="BQ49">
        <v>0</v>
      </c>
      <c r="BR49">
        <v>0</v>
      </c>
      <c r="BS49">
        <v>257533.35</v>
      </c>
      <c r="BT49">
        <v>0</v>
      </c>
      <c r="BU49">
        <v>0</v>
      </c>
      <c r="BV49">
        <v>257533.35</v>
      </c>
      <c r="BW49">
        <v>0</v>
      </c>
      <c r="BX49">
        <v>0</v>
      </c>
      <c r="BY49">
        <v>257533.35</v>
      </c>
      <c r="BZ49">
        <v>0</v>
      </c>
      <c r="CA49">
        <v>0</v>
      </c>
      <c r="CB49">
        <v>262606.76</v>
      </c>
      <c r="CC49">
        <v>0</v>
      </c>
      <c r="CD49">
        <v>0</v>
      </c>
      <c r="CE49">
        <v>262606.76</v>
      </c>
      <c r="CF49">
        <v>0</v>
      </c>
      <c r="CG49">
        <v>0</v>
      </c>
      <c r="CH49">
        <v>262606.76</v>
      </c>
    </row>
    <row r="50" spans="1:86">
      <c r="A50" t="s">
        <v>148</v>
      </c>
      <c r="B50" t="s">
        <v>98</v>
      </c>
      <c r="C50" t="s">
        <v>142</v>
      </c>
      <c r="D50" t="s">
        <v>149</v>
      </c>
      <c r="E50">
        <v>0</v>
      </c>
      <c r="F50">
        <v>0</v>
      </c>
      <c r="G50">
        <v>0</v>
      </c>
      <c r="H50">
        <v>0</v>
      </c>
      <c r="I50">
        <v>0</v>
      </c>
      <c r="J50">
        <v>561674.26</v>
      </c>
      <c r="K50">
        <v>0</v>
      </c>
      <c r="L50">
        <v>0</v>
      </c>
      <c r="M50">
        <v>0</v>
      </c>
      <c r="N50">
        <v>567764.93000000005</v>
      </c>
      <c r="O50">
        <v>0</v>
      </c>
      <c r="P50">
        <v>0</v>
      </c>
      <c r="Q50">
        <v>283882.46000000002</v>
      </c>
      <c r="R50">
        <v>0</v>
      </c>
      <c r="T50">
        <v>0</v>
      </c>
      <c r="U50">
        <v>0</v>
      </c>
      <c r="V50">
        <v>241063.75</v>
      </c>
      <c r="X50">
        <v>0</v>
      </c>
      <c r="Y50">
        <v>119.68</v>
      </c>
      <c r="AB50">
        <v>96</v>
      </c>
      <c r="AE50">
        <v>1112698.6100000001</v>
      </c>
      <c r="AG50">
        <v>98328.2</v>
      </c>
      <c r="AH50">
        <v>0</v>
      </c>
      <c r="AI50">
        <v>0</v>
      </c>
      <c r="AJ50">
        <v>0</v>
      </c>
      <c r="AK50" t="s">
        <v>146</v>
      </c>
      <c r="AL50" t="s">
        <v>146</v>
      </c>
      <c r="AM50" t="s">
        <v>146</v>
      </c>
      <c r="AN50">
        <v>98328.2</v>
      </c>
      <c r="AO50" t="s">
        <v>147</v>
      </c>
      <c r="AP50">
        <v>104651.09</v>
      </c>
      <c r="AQ50">
        <v>209302.17</v>
      </c>
      <c r="AR50">
        <v>0</v>
      </c>
      <c r="AS50">
        <v>0</v>
      </c>
      <c r="AT50">
        <v>0</v>
      </c>
      <c r="AU50">
        <v>995927.74</v>
      </c>
      <c r="AV50">
        <v>0</v>
      </c>
      <c r="AW50">
        <v>0</v>
      </c>
      <c r="AX50">
        <v>457043.92</v>
      </c>
      <c r="AY50">
        <v>0</v>
      </c>
      <c r="AZ50">
        <v>0</v>
      </c>
      <c r="BA50">
        <v>352392.91</v>
      </c>
      <c r="BB50">
        <v>0</v>
      </c>
      <c r="BC50">
        <v>0</v>
      </c>
      <c r="BD50">
        <v>324211.57</v>
      </c>
      <c r="BE50">
        <v>0</v>
      </c>
      <c r="BF50">
        <v>0</v>
      </c>
      <c r="BG50">
        <v>324211.57</v>
      </c>
      <c r="BH50">
        <v>0</v>
      </c>
      <c r="BI50">
        <v>0</v>
      </c>
      <c r="BJ50">
        <v>324211.57</v>
      </c>
      <c r="BK50">
        <v>0</v>
      </c>
      <c r="BL50">
        <v>0</v>
      </c>
      <c r="BM50">
        <v>324211.57</v>
      </c>
      <c r="BN50">
        <v>0</v>
      </c>
      <c r="BO50">
        <v>0</v>
      </c>
      <c r="BP50">
        <v>394964.9</v>
      </c>
      <c r="BQ50">
        <v>0</v>
      </c>
      <c r="BR50">
        <v>0</v>
      </c>
      <c r="BS50">
        <v>394964.9</v>
      </c>
      <c r="BT50">
        <v>0</v>
      </c>
      <c r="BU50">
        <v>0</v>
      </c>
      <c r="BV50">
        <v>394964.9</v>
      </c>
      <c r="BW50">
        <v>0</v>
      </c>
      <c r="BX50">
        <v>0</v>
      </c>
      <c r="BY50">
        <v>394964.9</v>
      </c>
      <c r="BZ50">
        <v>0</v>
      </c>
      <c r="CA50">
        <v>0</v>
      </c>
      <c r="CB50">
        <v>402745.72</v>
      </c>
      <c r="CC50">
        <v>0</v>
      </c>
      <c r="CD50">
        <v>0</v>
      </c>
      <c r="CE50">
        <v>402745.72</v>
      </c>
      <c r="CF50">
        <v>0</v>
      </c>
      <c r="CG50">
        <v>0</v>
      </c>
      <c r="CH50">
        <v>402745.72</v>
      </c>
    </row>
    <row r="51" spans="1:86">
      <c r="A51" t="s">
        <v>150</v>
      </c>
      <c r="B51" t="s">
        <v>98</v>
      </c>
      <c r="C51" t="s">
        <v>142</v>
      </c>
      <c r="D51" t="s">
        <v>151</v>
      </c>
      <c r="E51">
        <v>0</v>
      </c>
      <c r="F51">
        <v>0</v>
      </c>
      <c r="G51">
        <v>0</v>
      </c>
      <c r="H51">
        <v>692.85</v>
      </c>
      <c r="I51">
        <v>1191.33</v>
      </c>
      <c r="J51">
        <v>0</v>
      </c>
      <c r="K51">
        <v>0</v>
      </c>
      <c r="L51">
        <v>2504.17</v>
      </c>
      <c r="M51">
        <v>0</v>
      </c>
      <c r="N51">
        <v>0</v>
      </c>
      <c r="O51">
        <v>24490.54</v>
      </c>
      <c r="P51">
        <v>0</v>
      </c>
      <c r="Q51">
        <v>1830.64</v>
      </c>
      <c r="R51">
        <v>0</v>
      </c>
      <c r="S51">
        <v>27179.11</v>
      </c>
      <c r="T51">
        <v>0</v>
      </c>
      <c r="U51">
        <v>0</v>
      </c>
      <c r="V51">
        <v>0</v>
      </c>
      <c r="W51">
        <v>1683.54</v>
      </c>
      <c r="X51">
        <v>0</v>
      </c>
      <c r="AD51">
        <v>28169.45</v>
      </c>
      <c r="AE51">
        <v>0</v>
      </c>
      <c r="AF51">
        <v>0</v>
      </c>
      <c r="AG51">
        <v>262</v>
      </c>
      <c r="AH51">
        <v>255.06</v>
      </c>
      <c r="AI51">
        <v>285.10000000000002</v>
      </c>
      <c r="AJ51">
        <v>289.37</v>
      </c>
      <c r="AK51">
        <v>308.10000000000002</v>
      </c>
      <c r="AL51">
        <v>280.64</v>
      </c>
      <c r="AM51">
        <v>276.26</v>
      </c>
      <c r="AN51">
        <v>291.01</v>
      </c>
      <c r="AO51">
        <v>344.45</v>
      </c>
      <c r="AP51">
        <v>686.41</v>
      </c>
      <c r="AQ51">
        <v>292.89</v>
      </c>
      <c r="AR51">
        <v>302.69</v>
      </c>
      <c r="AS51">
        <v>369.89</v>
      </c>
      <c r="AT51">
        <v>368.02</v>
      </c>
      <c r="AU51">
        <v>395.6</v>
      </c>
      <c r="AV51">
        <v>400.04</v>
      </c>
      <c r="AW51">
        <v>408.33</v>
      </c>
      <c r="AX51">
        <v>384.94</v>
      </c>
      <c r="AY51">
        <v>342.58</v>
      </c>
      <c r="AZ51">
        <v>455.69</v>
      </c>
      <c r="BA51">
        <v>470.65</v>
      </c>
      <c r="BB51">
        <v>438.33</v>
      </c>
      <c r="BC51">
        <v>29664.99</v>
      </c>
      <c r="BD51">
        <v>333.93</v>
      </c>
      <c r="BE51">
        <v>378.67</v>
      </c>
      <c r="BF51">
        <v>455.42</v>
      </c>
      <c r="BG51">
        <v>348.57</v>
      </c>
      <c r="BH51">
        <v>336.56</v>
      </c>
      <c r="BI51">
        <v>396.18</v>
      </c>
      <c r="BJ51">
        <v>315.7</v>
      </c>
      <c r="BK51">
        <v>275.66000000000003</v>
      </c>
      <c r="BL51">
        <v>370.26</v>
      </c>
      <c r="BM51">
        <v>383.1</v>
      </c>
      <c r="BN51">
        <v>394.67</v>
      </c>
      <c r="BO51">
        <v>497.96</v>
      </c>
      <c r="BP51">
        <v>374.84</v>
      </c>
      <c r="BQ51">
        <v>330.72</v>
      </c>
      <c r="BR51">
        <v>385.28</v>
      </c>
      <c r="BS51">
        <v>328.52</v>
      </c>
      <c r="BT51">
        <v>350.34</v>
      </c>
      <c r="BU51">
        <v>400.72</v>
      </c>
      <c r="BV51">
        <v>305.5</v>
      </c>
      <c r="BW51">
        <v>384.59</v>
      </c>
      <c r="BX51">
        <v>339.12</v>
      </c>
      <c r="BY51">
        <v>346.91</v>
      </c>
      <c r="BZ51">
        <v>334.58</v>
      </c>
      <c r="CA51">
        <v>275.27999999999997</v>
      </c>
      <c r="CB51">
        <v>299.63</v>
      </c>
      <c r="CC51">
        <v>0</v>
      </c>
      <c r="CD51">
        <v>570.39</v>
      </c>
      <c r="CE51">
        <v>7000</v>
      </c>
      <c r="CF51">
        <v>92011.41</v>
      </c>
      <c r="CG51">
        <v>0</v>
      </c>
      <c r="CH51">
        <v>550.63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86D3-8FBC-4D50-85C8-0C91635CC564}">
  <sheetPr codeName="Sheet23"/>
  <dimension ref="A2:H1439"/>
  <sheetViews>
    <sheetView showGridLines="0" topLeftCell="A108" zoomScale="85" zoomScaleNormal="85" workbookViewId="0">
      <selection activeCell="B142" sqref="B142"/>
    </sheetView>
  </sheetViews>
  <sheetFormatPr defaultRowHeight="15"/>
  <cols>
    <col min="1" max="1" width="11.42578125" customWidth="1"/>
    <col min="2" max="2" width="20.85546875" customWidth="1"/>
    <col min="3" max="3" width="23.42578125" customWidth="1"/>
    <col min="4" max="4" width="19.140625" customWidth="1"/>
    <col min="5" max="5" width="20.140625" customWidth="1"/>
    <col min="6" max="6" width="40.7109375" customWidth="1"/>
    <col min="7" max="256" width="11.42578125" customWidth="1"/>
    <col min="257" max="261" width="40.7109375" customWidth="1"/>
    <col min="262" max="512" width="11.42578125" customWidth="1"/>
    <col min="513" max="517" width="40.7109375" customWidth="1"/>
    <col min="518" max="768" width="11.42578125" customWidth="1"/>
    <col min="769" max="773" width="40.7109375" customWidth="1"/>
    <col min="774" max="1024" width="11.42578125" customWidth="1"/>
    <col min="1025" max="1029" width="40.7109375" customWidth="1"/>
    <col min="1030" max="1280" width="11.42578125" customWidth="1"/>
    <col min="1281" max="1285" width="40.7109375" customWidth="1"/>
    <col min="1286" max="1536" width="11.42578125" customWidth="1"/>
    <col min="1537" max="1541" width="40.7109375" customWidth="1"/>
    <col min="1542" max="1792" width="11.42578125" customWidth="1"/>
    <col min="1793" max="1797" width="40.7109375" customWidth="1"/>
    <col min="1798" max="2048" width="11.42578125" customWidth="1"/>
    <col min="2049" max="2053" width="40.7109375" customWidth="1"/>
    <col min="2054" max="2304" width="11.42578125" customWidth="1"/>
    <col min="2305" max="2309" width="40.7109375" customWidth="1"/>
    <col min="2310" max="2560" width="11.42578125" customWidth="1"/>
    <col min="2561" max="2565" width="40.7109375" customWidth="1"/>
    <col min="2566" max="2816" width="11.42578125" customWidth="1"/>
    <col min="2817" max="2821" width="40.7109375" customWidth="1"/>
    <col min="2822" max="3072" width="11.42578125" customWidth="1"/>
    <col min="3073" max="3077" width="40.7109375" customWidth="1"/>
    <col min="3078" max="3328" width="11.42578125" customWidth="1"/>
    <col min="3329" max="3333" width="40.7109375" customWidth="1"/>
    <col min="3334" max="3584" width="11.42578125" customWidth="1"/>
    <col min="3585" max="3589" width="40.7109375" customWidth="1"/>
    <col min="3590" max="3840" width="11.42578125" customWidth="1"/>
    <col min="3841" max="3845" width="40.7109375" customWidth="1"/>
    <col min="3846" max="4096" width="11.42578125" customWidth="1"/>
    <col min="4097" max="4101" width="40.7109375" customWidth="1"/>
    <col min="4102" max="4352" width="11.42578125" customWidth="1"/>
    <col min="4353" max="4357" width="40.7109375" customWidth="1"/>
    <col min="4358" max="4608" width="11.42578125" customWidth="1"/>
    <col min="4609" max="4613" width="40.7109375" customWidth="1"/>
    <col min="4614" max="4864" width="11.42578125" customWidth="1"/>
    <col min="4865" max="4869" width="40.7109375" customWidth="1"/>
    <col min="4870" max="5120" width="11.42578125" customWidth="1"/>
    <col min="5121" max="5125" width="40.7109375" customWidth="1"/>
    <col min="5126" max="5376" width="11.42578125" customWidth="1"/>
    <col min="5377" max="5381" width="40.7109375" customWidth="1"/>
    <col min="5382" max="5632" width="11.42578125" customWidth="1"/>
    <col min="5633" max="5637" width="40.7109375" customWidth="1"/>
    <col min="5638" max="5888" width="11.42578125" customWidth="1"/>
    <col min="5889" max="5893" width="40.7109375" customWidth="1"/>
    <col min="5894" max="6144" width="11.42578125" customWidth="1"/>
    <col min="6145" max="6149" width="40.7109375" customWidth="1"/>
    <col min="6150" max="6400" width="11.42578125" customWidth="1"/>
    <col min="6401" max="6405" width="40.7109375" customWidth="1"/>
    <col min="6406" max="6656" width="11.42578125" customWidth="1"/>
    <col min="6657" max="6661" width="40.7109375" customWidth="1"/>
    <col min="6662" max="6912" width="11.42578125" customWidth="1"/>
    <col min="6913" max="6917" width="40.7109375" customWidth="1"/>
    <col min="6918" max="7168" width="11.42578125" customWidth="1"/>
    <col min="7169" max="7173" width="40.7109375" customWidth="1"/>
    <col min="7174" max="7424" width="11.42578125" customWidth="1"/>
    <col min="7425" max="7429" width="40.7109375" customWidth="1"/>
    <col min="7430" max="7680" width="11.42578125" customWidth="1"/>
    <col min="7681" max="7685" width="40.7109375" customWidth="1"/>
    <col min="7686" max="7936" width="11.42578125" customWidth="1"/>
    <col min="7937" max="7941" width="40.7109375" customWidth="1"/>
    <col min="7942" max="8192" width="11.42578125" customWidth="1"/>
    <col min="8193" max="8197" width="40.7109375" customWidth="1"/>
    <col min="8198" max="8448" width="11.42578125" customWidth="1"/>
    <col min="8449" max="8453" width="40.7109375" customWidth="1"/>
    <col min="8454" max="8704" width="11.42578125" customWidth="1"/>
    <col min="8705" max="8709" width="40.7109375" customWidth="1"/>
    <col min="8710" max="8960" width="11.42578125" customWidth="1"/>
    <col min="8961" max="8965" width="40.7109375" customWidth="1"/>
    <col min="8966" max="9216" width="11.42578125" customWidth="1"/>
    <col min="9217" max="9221" width="40.7109375" customWidth="1"/>
    <col min="9222" max="9472" width="11.42578125" customWidth="1"/>
    <col min="9473" max="9477" width="40.7109375" customWidth="1"/>
    <col min="9478" max="9728" width="11.42578125" customWidth="1"/>
    <col min="9729" max="9733" width="40.7109375" customWidth="1"/>
    <col min="9734" max="9984" width="11.42578125" customWidth="1"/>
    <col min="9985" max="9989" width="40.7109375" customWidth="1"/>
    <col min="9990" max="10240" width="11.42578125" customWidth="1"/>
    <col min="10241" max="10245" width="40.7109375" customWidth="1"/>
    <col min="10246" max="10496" width="11.42578125" customWidth="1"/>
    <col min="10497" max="10501" width="40.7109375" customWidth="1"/>
    <col min="10502" max="10752" width="11.42578125" customWidth="1"/>
    <col min="10753" max="10757" width="40.7109375" customWidth="1"/>
    <col min="10758" max="11008" width="11.42578125" customWidth="1"/>
    <col min="11009" max="11013" width="40.7109375" customWidth="1"/>
    <col min="11014" max="11264" width="11.42578125" customWidth="1"/>
    <col min="11265" max="11269" width="40.7109375" customWidth="1"/>
    <col min="11270" max="11520" width="11.42578125" customWidth="1"/>
    <col min="11521" max="11525" width="40.7109375" customWidth="1"/>
    <col min="11526" max="11776" width="11.42578125" customWidth="1"/>
    <col min="11777" max="11781" width="40.7109375" customWidth="1"/>
    <col min="11782" max="12032" width="11.42578125" customWidth="1"/>
    <col min="12033" max="12037" width="40.7109375" customWidth="1"/>
    <col min="12038" max="12288" width="11.42578125" customWidth="1"/>
    <col min="12289" max="12293" width="40.7109375" customWidth="1"/>
    <col min="12294" max="12544" width="11.42578125" customWidth="1"/>
    <col min="12545" max="12549" width="40.7109375" customWidth="1"/>
    <col min="12550" max="12800" width="11.42578125" customWidth="1"/>
    <col min="12801" max="12805" width="40.7109375" customWidth="1"/>
    <col min="12806" max="13056" width="11.42578125" customWidth="1"/>
    <col min="13057" max="13061" width="40.7109375" customWidth="1"/>
    <col min="13062" max="13312" width="11.42578125" customWidth="1"/>
    <col min="13313" max="13317" width="40.7109375" customWidth="1"/>
    <col min="13318" max="13568" width="11.42578125" customWidth="1"/>
    <col min="13569" max="13573" width="40.7109375" customWidth="1"/>
    <col min="13574" max="13824" width="11.42578125" customWidth="1"/>
    <col min="13825" max="13829" width="40.7109375" customWidth="1"/>
    <col min="13830" max="14080" width="11.42578125" customWidth="1"/>
    <col min="14081" max="14085" width="40.7109375" customWidth="1"/>
    <col min="14086" max="14336" width="11.42578125" customWidth="1"/>
    <col min="14337" max="14341" width="40.7109375" customWidth="1"/>
    <col min="14342" max="14592" width="11.42578125" customWidth="1"/>
    <col min="14593" max="14597" width="40.7109375" customWidth="1"/>
    <col min="14598" max="14848" width="11.42578125" customWidth="1"/>
    <col min="14849" max="14853" width="40.7109375" customWidth="1"/>
    <col min="14854" max="15104" width="11.42578125" customWidth="1"/>
    <col min="15105" max="15109" width="40.7109375" customWidth="1"/>
    <col min="15110" max="15360" width="11.42578125" customWidth="1"/>
    <col min="15361" max="15365" width="40.7109375" customWidth="1"/>
    <col min="15366" max="15616" width="11.42578125" customWidth="1"/>
    <col min="15617" max="15621" width="40.7109375" customWidth="1"/>
    <col min="15622" max="15872" width="11.42578125" customWidth="1"/>
    <col min="15873" max="15877" width="40.7109375" customWidth="1"/>
    <col min="15878" max="16128" width="11.42578125" customWidth="1"/>
    <col min="16129" max="16133" width="40.7109375" customWidth="1"/>
    <col min="16134" max="16384" width="11.42578125" customWidth="1"/>
  </cols>
  <sheetData>
    <row r="2" spans="1:8" ht="15.75" thickBot="1">
      <c r="A2" s="226" t="s">
        <v>783</v>
      </c>
      <c r="B2" s="227"/>
      <c r="C2" s="227"/>
      <c r="D2" s="227" t="str">
        <f>+"Actualizado a "&amp;TEXT(B3,"mmmm")&amp;" del "&amp;TEXT(B3,"yyyy")</f>
        <v>Actualizado a Noviembre del 2025</v>
      </c>
      <c r="E2" s="227"/>
      <c r="F2" s="227"/>
      <c r="G2" s="227"/>
      <c r="H2" s="228"/>
    </row>
    <row r="3" spans="1:8" ht="15.75" thickTop="1">
      <c r="B3" s="396">
        <f>+MAX($A:$A)</f>
        <v>45991</v>
      </c>
    </row>
    <row r="6" spans="1:8">
      <c r="B6" s="1"/>
    </row>
    <row r="7" spans="1:8">
      <c r="B7" s="229" t="s">
        <v>779</v>
      </c>
      <c r="C7" s="229" t="s">
        <v>737</v>
      </c>
      <c r="D7" s="229" t="s">
        <v>738</v>
      </c>
      <c r="E7" s="229" t="s">
        <v>739</v>
      </c>
      <c r="F7" s="229" t="s">
        <v>740</v>
      </c>
    </row>
    <row r="8" spans="1:8">
      <c r="B8" s="229" t="s">
        <v>218</v>
      </c>
      <c r="C8" s="229" t="s">
        <v>218</v>
      </c>
      <c r="D8" s="229" t="s">
        <v>218</v>
      </c>
      <c r="E8" s="229" t="s">
        <v>218</v>
      </c>
      <c r="F8" s="229" t="s">
        <v>218</v>
      </c>
    </row>
    <row r="9" spans="1:8">
      <c r="A9" s="230">
        <v>41943</v>
      </c>
      <c r="B9" s="231">
        <v>41.495197296142599</v>
      </c>
      <c r="C9" s="231">
        <v>51.361614227294901</v>
      </c>
      <c r="D9" s="231">
        <v>46.256038665771499</v>
      </c>
      <c r="E9" s="231">
        <v>39.278133392333999</v>
      </c>
      <c r="F9" s="231">
        <v>29.391891479492202</v>
      </c>
      <c r="H9" s="232"/>
    </row>
    <row r="10" spans="1:8">
      <c r="A10" s="230">
        <v>41973</v>
      </c>
      <c r="B10" s="231">
        <v>40.561740875244098</v>
      </c>
      <c r="C10" s="231">
        <v>48.438678741455099</v>
      </c>
      <c r="D10" s="231">
        <v>46.410255432128899</v>
      </c>
      <c r="E10" s="231">
        <v>37.956989288330099</v>
      </c>
      <c r="F10" s="231">
        <v>29.794521331787099</v>
      </c>
    </row>
    <row r="11" spans="1:8">
      <c r="A11" s="230">
        <v>42004</v>
      </c>
      <c r="B11" s="231">
        <v>40.216560363769503</v>
      </c>
      <c r="C11" s="231">
        <v>48.980880737304702</v>
      </c>
      <c r="D11" s="231">
        <v>45.430107116699197</v>
      </c>
      <c r="E11" s="231">
        <v>39.069263458252003</v>
      </c>
      <c r="F11" s="231">
        <v>26.449275970458999</v>
      </c>
    </row>
    <row r="12" spans="1:8">
      <c r="A12" s="230">
        <v>42035</v>
      </c>
      <c r="B12" s="231">
        <v>45.084541320800803</v>
      </c>
      <c r="C12" s="231">
        <v>62.865150451660199</v>
      </c>
      <c r="D12" s="231">
        <v>48.556430816650398</v>
      </c>
      <c r="E12" s="231">
        <v>43.020832061767599</v>
      </c>
      <c r="F12" s="231">
        <v>26.3333339691162</v>
      </c>
    </row>
    <row r="13" spans="1:8">
      <c r="A13" s="230">
        <v>42063</v>
      </c>
      <c r="B13" s="231">
        <v>41.869407653808601</v>
      </c>
      <c r="C13" s="231">
        <v>35.334987640380902</v>
      </c>
      <c r="D13" s="231">
        <v>49.857551574707003</v>
      </c>
      <c r="E13" s="231">
        <v>43.427230834960902</v>
      </c>
      <c r="F13" s="231">
        <v>34.469696044921903</v>
      </c>
    </row>
    <row r="14" spans="1:8">
      <c r="A14" s="230">
        <v>42094</v>
      </c>
      <c r="B14" s="231">
        <v>48.643100738525398</v>
      </c>
      <c r="C14" s="231">
        <v>66.053070068359403</v>
      </c>
      <c r="D14" s="231">
        <v>50.4464302062988</v>
      </c>
      <c r="E14" s="231">
        <v>45.124717712402301</v>
      </c>
      <c r="F14" s="231">
        <v>35.507247924804702</v>
      </c>
    </row>
    <row r="15" spans="1:8">
      <c r="A15" s="230">
        <v>42124</v>
      </c>
      <c r="B15" s="231">
        <v>48.476604461669901</v>
      </c>
      <c r="C15" s="231">
        <v>66.546195983886705</v>
      </c>
      <c r="D15" s="231">
        <v>48.2939643859863</v>
      </c>
      <c r="E15" s="231">
        <v>44.819820404052699</v>
      </c>
      <c r="F15" s="231">
        <v>37.662338256835902</v>
      </c>
    </row>
    <row r="16" spans="1:8">
      <c r="A16" s="230">
        <v>42155</v>
      </c>
      <c r="B16" s="231">
        <v>46.4478759765625</v>
      </c>
      <c r="C16" s="231">
        <v>66.809455871582003</v>
      </c>
      <c r="D16" s="231">
        <v>48.1321830749512</v>
      </c>
      <c r="E16" s="231">
        <v>41.043083190917997</v>
      </c>
      <c r="F16" s="231">
        <v>34.285713195800803</v>
      </c>
      <c r="H16" s="397"/>
    </row>
    <row r="17" spans="1:6">
      <c r="A17" s="230">
        <v>42185</v>
      </c>
      <c r="B17" s="231">
        <v>47.137538909912102</v>
      </c>
      <c r="C17" s="231">
        <v>65.206604003906307</v>
      </c>
      <c r="D17" s="231">
        <v>46.929824829101598</v>
      </c>
      <c r="E17" s="231">
        <v>41.721855163574197</v>
      </c>
      <c r="F17" s="231">
        <v>39.930557250976598</v>
      </c>
    </row>
    <row r="18" spans="1:6">
      <c r="A18" s="230">
        <v>42216</v>
      </c>
      <c r="B18" s="231">
        <v>42.617340087890597</v>
      </c>
      <c r="C18" s="231">
        <v>62.398765563964801</v>
      </c>
      <c r="D18" s="231">
        <v>43.837535858154297</v>
      </c>
      <c r="E18" s="231">
        <v>37.945491790771499</v>
      </c>
      <c r="F18" s="231">
        <v>30.1948051452637</v>
      </c>
    </row>
    <row r="19" spans="1:6">
      <c r="A19" s="230">
        <v>42247</v>
      </c>
      <c r="B19" s="231">
        <v>39.6553344726563</v>
      </c>
      <c r="C19" s="231">
        <v>51.848804473877003</v>
      </c>
      <c r="D19" s="231">
        <v>44.915252685546903</v>
      </c>
      <c r="E19" s="231">
        <v>35.972774505615199</v>
      </c>
      <c r="F19" s="231">
        <v>27.464788436889599</v>
      </c>
    </row>
    <row r="20" spans="1:6">
      <c r="A20" s="230">
        <v>42277</v>
      </c>
      <c r="B20" s="231">
        <v>45.276771545410199</v>
      </c>
      <c r="C20" s="231">
        <v>64.897903442382798</v>
      </c>
      <c r="D20" s="231">
        <v>49.066665649414098</v>
      </c>
      <c r="E20" s="231">
        <v>39.383560180664098</v>
      </c>
      <c r="F20" s="231">
        <v>31.985294342041001</v>
      </c>
    </row>
    <row r="21" spans="1:6">
      <c r="A21" s="230">
        <v>42308</v>
      </c>
      <c r="B21" s="231">
        <v>42.988876342773402</v>
      </c>
      <c r="C21" s="231">
        <v>50.464073181152301</v>
      </c>
      <c r="D21" s="231">
        <v>47.578346252441399</v>
      </c>
      <c r="E21" s="231">
        <v>40.066226959228501</v>
      </c>
      <c r="F21" s="231">
        <v>35</v>
      </c>
    </row>
    <row r="22" spans="1:6">
      <c r="A22" s="230">
        <v>42338</v>
      </c>
      <c r="B22" s="231">
        <v>42.514919281005902</v>
      </c>
      <c r="C22" s="231">
        <v>51.0050239562988</v>
      </c>
      <c r="D22" s="231">
        <v>45.730026245117202</v>
      </c>
      <c r="E22" s="231">
        <v>39.373600006103501</v>
      </c>
      <c r="F22" s="231">
        <v>35.8108100891113</v>
      </c>
    </row>
    <row r="23" spans="1:6">
      <c r="A23" s="230">
        <v>42369</v>
      </c>
      <c r="B23" s="231">
        <v>42.862678527832003</v>
      </c>
      <c r="C23" s="231">
        <v>52.857269287109403</v>
      </c>
      <c r="D23" s="231">
        <v>46.698112487792997</v>
      </c>
      <c r="E23" s="231">
        <v>37.793426513671903</v>
      </c>
      <c r="F23" s="231">
        <v>37.686565399169901</v>
      </c>
    </row>
    <row r="24" spans="1:6">
      <c r="A24" s="230">
        <v>42400</v>
      </c>
      <c r="B24" s="231">
        <v>44.986568450927699</v>
      </c>
      <c r="C24" s="231">
        <v>63.278266906738303</v>
      </c>
      <c r="D24" s="231">
        <v>47.121212005615199</v>
      </c>
      <c r="E24" s="231">
        <v>40.0709228515625</v>
      </c>
      <c r="F24" s="231">
        <v>33.333332061767599</v>
      </c>
    </row>
    <row r="25" spans="1:6">
      <c r="A25" s="230">
        <v>42429</v>
      </c>
      <c r="B25" s="231">
        <v>46.412639617919901</v>
      </c>
      <c r="C25" s="231">
        <v>62.610153198242202</v>
      </c>
      <c r="D25" s="231">
        <v>49.822696685791001</v>
      </c>
      <c r="E25" s="231">
        <v>44.110275268554702</v>
      </c>
      <c r="F25" s="231">
        <v>29.850746154785199</v>
      </c>
    </row>
    <row r="26" spans="1:6">
      <c r="A26" s="230">
        <v>42460</v>
      </c>
      <c r="B26" s="231">
        <v>42.762516021728501</v>
      </c>
      <c r="C26" s="231">
        <v>46.840423583984403</v>
      </c>
      <c r="D26" s="231">
        <v>50</v>
      </c>
      <c r="E26" s="231">
        <v>41.545894622802699</v>
      </c>
      <c r="F26" s="231">
        <v>31.164382934570298</v>
      </c>
    </row>
    <row r="27" spans="1:6">
      <c r="A27" s="230">
        <v>42490</v>
      </c>
      <c r="B27" s="231">
        <v>43.3184814453125</v>
      </c>
      <c r="C27" s="231">
        <v>62.683670043945298</v>
      </c>
      <c r="D27" s="231">
        <v>47.382919311523402</v>
      </c>
      <c r="E27" s="231">
        <v>39.497714996337898</v>
      </c>
      <c r="F27" s="231">
        <v>25.704225540161101</v>
      </c>
    </row>
    <row r="28" spans="1:6">
      <c r="A28" s="230">
        <v>42521</v>
      </c>
      <c r="B28" s="231">
        <v>41.716320037841797</v>
      </c>
      <c r="C28" s="231">
        <v>64.155433654785199</v>
      </c>
      <c r="D28" s="231">
        <v>45.4918022155762</v>
      </c>
      <c r="E28" s="231">
        <v>38.095237731933601</v>
      </c>
      <c r="F28" s="231">
        <v>20.945945739746101</v>
      </c>
    </row>
    <row r="29" spans="1:6">
      <c r="A29" s="230">
        <v>42551</v>
      </c>
      <c r="B29" s="231">
        <v>39.238170623779297</v>
      </c>
      <c r="C29" s="231">
        <v>49.6688041687012</v>
      </c>
      <c r="D29" s="231">
        <v>46.723648071289098</v>
      </c>
      <c r="E29" s="231">
        <v>38.615024566650398</v>
      </c>
      <c r="F29" s="231">
        <v>19.5945949554443</v>
      </c>
    </row>
    <row r="30" spans="1:6">
      <c r="A30" s="230">
        <v>42582</v>
      </c>
      <c r="B30" s="231">
        <v>39.495738983154297</v>
      </c>
      <c r="C30" s="231">
        <v>52.4656982421875</v>
      </c>
      <c r="D30" s="231">
        <v>48.989898681640597</v>
      </c>
      <c r="E30" s="231">
        <v>37.858718872070298</v>
      </c>
      <c r="F30" s="231">
        <v>16.5662651062012</v>
      </c>
    </row>
    <row r="31" spans="1:6">
      <c r="A31" s="230">
        <v>42613</v>
      </c>
      <c r="B31" s="231">
        <v>40.182350158691399</v>
      </c>
      <c r="C31" s="231">
        <v>50.951065063476598</v>
      </c>
      <c r="D31" s="231">
        <v>47.072071075439503</v>
      </c>
      <c r="E31" s="231">
        <v>39.930557250976598</v>
      </c>
      <c r="F31" s="231">
        <v>20.2531642913818</v>
      </c>
    </row>
    <row r="32" spans="1:6">
      <c r="A32" s="230">
        <v>42643</v>
      </c>
      <c r="B32" s="231">
        <v>43.627586364746101</v>
      </c>
      <c r="C32" s="231">
        <v>63.147491455078097</v>
      </c>
      <c r="D32" s="231">
        <v>47.800926208496101</v>
      </c>
      <c r="E32" s="231">
        <v>42.335765838622997</v>
      </c>
      <c r="F32" s="231">
        <v>20.5696201324463</v>
      </c>
    </row>
    <row r="33" spans="1:6">
      <c r="A33" s="230">
        <v>42674</v>
      </c>
      <c r="B33" s="231">
        <v>42.729778289794901</v>
      </c>
      <c r="C33" s="231">
        <v>54.868515014648402</v>
      </c>
      <c r="D33" s="231">
        <v>49.527187347412102</v>
      </c>
      <c r="E33" s="231">
        <v>44.038928985595703</v>
      </c>
      <c r="F33" s="231">
        <v>18.3544311523438</v>
      </c>
    </row>
    <row r="34" spans="1:6">
      <c r="A34" s="230">
        <v>42704</v>
      </c>
      <c r="B34" s="231">
        <v>40.9737358093262</v>
      </c>
      <c r="C34" s="231">
        <v>49.940406799316399</v>
      </c>
      <c r="D34" s="231">
        <v>50.354610443115199</v>
      </c>
      <c r="E34" s="231">
        <v>39.898990631103501</v>
      </c>
      <c r="F34" s="231">
        <v>21.153846740722699</v>
      </c>
    </row>
    <row r="35" spans="1:6">
      <c r="A35" s="230">
        <v>42735</v>
      </c>
      <c r="B35" s="231">
        <v>41.4920654296875</v>
      </c>
      <c r="C35" s="231">
        <v>52.152473449707003</v>
      </c>
      <c r="D35" s="231">
        <v>48.989898681640597</v>
      </c>
      <c r="E35" s="231">
        <v>40.047962188720703</v>
      </c>
      <c r="F35" s="231">
        <v>23.263889312744102</v>
      </c>
    </row>
    <row r="36" spans="1:6">
      <c r="A36" s="230">
        <v>42766</v>
      </c>
      <c r="B36" s="231">
        <v>44.8814697265625</v>
      </c>
      <c r="C36" s="231">
        <v>63.5122261047363</v>
      </c>
      <c r="D36" s="231">
        <v>50.340137481689503</v>
      </c>
      <c r="E36" s="231">
        <v>41.608390808105497</v>
      </c>
      <c r="F36" s="231">
        <v>25</v>
      </c>
    </row>
    <row r="37" spans="1:6">
      <c r="A37" s="230">
        <v>42794</v>
      </c>
      <c r="B37" s="231">
        <v>45.984073638916001</v>
      </c>
      <c r="C37" s="231">
        <v>61.547203063964801</v>
      </c>
      <c r="D37" s="231">
        <v>51.0489501953125</v>
      </c>
      <c r="E37" s="231">
        <v>45.563549041747997</v>
      </c>
      <c r="F37" s="231">
        <v>23.986486434936499</v>
      </c>
    </row>
    <row r="38" spans="1:6">
      <c r="A38" s="230">
        <v>42825</v>
      </c>
      <c r="B38" s="231">
        <v>45.123847961425803</v>
      </c>
      <c r="C38" s="231">
        <v>61.361850738525398</v>
      </c>
      <c r="D38" s="231">
        <v>50</v>
      </c>
      <c r="E38" s="231">
        <v>43.407958984375</v>
      </c>
      <c r="F38" s="231">
        <v>25.3246746063232</v>
      </c>
    </row>
    <row r="39" spans="1:6">
      <c r="A39" s="230">
        <v>42855</v>
      </c>
      <c r="B39" s="231">
        <v>44.110790252685497</v>
      </c>
      <c r="C39" s="231">
        <v>62.243831634521499</v>
      </c>
      <c r="D39" s="231">
        <v>51.086956024169901</v>
      </c>
      <c r="E39" s="231">
        <v>41.094146728515597</v>
      </c>
      <c r="F39" s="231">
        <v>22.142856597900401</v>
      </c>
    </row>
    <row r="40" spans="1:6">
      <c r="A40" s="230">
        <v>42886</v>
      </c>
      <c r="B40" s="231">
        <v>44.927814483642599</v>
      </c>
      <c r="C40" s="231">
        <v>65.488792419433594</v>
      </c>
      <c r="D40" s="231">
        <v>48.5714302062988</v>
      </c>
      <c r="E40" s="231">
        <v>42.317707061767599</v>
      </c>
      <c r="F40" s="231">
        <v>24.206348419189499</v>
      </c>
    </row>
    <row r="41" spans="1:6">
      <c r="A41" s="230">
        <v>42916</v>
      </c>
      <c r="B41" s="231">
        <v>43.201095581054702</v>
      </c>
      <c r="C41" s="231">
        <v>60.858585357666001</v>
      </c>
      <c r="D41" s="231">
        <v>49.7435913085938</v>
      </c>
      <c r="E41" s="231">
        <v>40.400001525878899</v>
      </c>
      <c r="F41" s="231">
        <v>21.875</v>
      </c>
    </row>
    <row r="42" spans="1:6">
      <c r="A42" s="230">
        <v>42947</v>
      </c>
      <c r="B42" s="231">
        <v>42.412834167480497</v>
      </c>
      <c r="C42" s="231">
        <v>51.794872283935497</v>
      </c>
      <c r="D42" s="231">
        <v>48.631839752197301</v>
      </c>
      <c r="E42" s="231">
        <v>41.397850036621101</v>
      </c>
      <c r="F42" s="231">
        <v>26.3698635101318</v>
      </c>
    </row>
    <row r="43" spans="1:6">
      <c r="A43" s="230">
        <v>42978</v>
      </c>
      <c r="B43" s="231">
        <v>43.168220520019503</v>
      </c>
      <c r="C43" s="231">
        <v>52.820514678955099</v>
      </c>
      <c r="D43" s="231">
        <v>50</v>
      </c>
      <c r="E43" s="231">
        <v>42.650917053222699</v>
      </c>
      <c r="F43" s="231">
        <v>25</v>
      </c>
    </row>
    <row r="44" spans="1:6">
      <c r="A44" s="230">
        <v>43008</v>
      </c>
      <c r="B44" s="231">
        <v>48.261905670166001</v>
      </c>
      <c r="C44" s="231">
        <v>66.229866027832003</v>
      </c>
      <c r="D44" s="231">
        <v>51.626014709472699</v>
      </c>
      <c r="E44" s="231">
        <v>44.2942924499512</v>
      </c>
      <c r="F44" s="231">
        <v>33.333332061767599</v>
      </c>
    </row>
    <row r="45" spans="1:6">
      <c r="A45" s="230">
        <v>43039</v>
      </c>
      <c r="B45" s="231">
        <v>48.962306976318402</v>
      </c>
      <c r="C45" s="231">
        <v>62.205516815185497</v>
      </c>
      <c r="D45" s="231">
        <v>51.761516571044901</v>
      </c>
      <c r="E45" s="231">
        <v>46.794872283935497</v>
      </c>
      <c r="F45" s="231">
        <v>35.984848022460902</v>
      </c>
    </row>
    <row r="46" spans="1:6">
      <c r="A46" s="230">
        <v>43069</v>
      </c>
      <c r="B46" s="231">
        <v>47.012168884277301</v>
      </c>
      <c r="C46" s="231">
        <v>50.655300140380902</v>
      </c>
      <c r="D46" s="231">
        <v>53.855720520019503</v>
      </c>
      <c r="E46" s="231">
        <v>45.512821197509801</v>
      </c>
      <c r="F46" s="231">
        <v>36.971832275390597</v>
      </c>
    </row>
    <row r="47" spans="1:6">
      <c r="A47" s="230">
        <v>43100</v>
      </c>
      <c r="B47" s="231">
        <v>43.999519348144503</v>
      </c>
      <c r="C47" s="231">
        <v>39.664108276367202</v>
      </c>
      <c r="D47" s="231">
        <v>56.422019958496101</v>
      </c>
      <c r="E47" s="231">
        <v>42.559524536132798</v>
      </c>
      <c r="F47" s="231">
        <v>34.375</v>
      </c>
    </row>
    <row r="48" spans="1:6">
      <c r="A48" s="230">
        <v>43131</v>
      </c>
      <c r="B48" s="231">
        <v>53.788512091258099</v>
      </c>
      <c r="C48" s="231">
        <v>62.960081127325999</v>
      </c>
      <c r="D48" s="231">
        <v>60.084033613445399</v>
      </c>
      <c r="E48" s="231">
        <v>50.151515151515099</v>
      </c>
      <c r="F48" s="231">
        <v>43.181818181818201</v>
      </c>
    </row>
    <row r="49" spans="1:6">
      <c r="A49" s="230">
        <v>43159</v>
      </c>
      <c r="B49" s="231">
        <v>57.379657143463803</v>
      </c>
      <c r="C49" s="231">
        <v>64.946291490371905</v>
      </c>
      <c r="D49" s="231">
        <v>61.5176151761518</v>
      </c>
      <c r="E49" s="231">
        <v>55.172413793103402</v>
      </c>
      <c r="F49" s="231">
        <v>48.461538461538503</v>
      </c>
    </row>
    <row r="50" spans="1:6">
      <c r="A50" s="230">
        <v>43190</v>
      </c>
      <c r="B50" s="231">
        <v>54.341511068300001</v>
      </c>
      <c r="C50" s="231">
        <v>50.134507783541899</v>
      </c>
      <c r="D50" s="231">
        <v>61.864406779661003</v>
      </c>
      <c r="E50" s="231">
        <v>52.966101694915302</v>
      </c>
      <c r="F50" s="231">
        <v>51.153846153846203</v>
      </c>
    </row>
    <row r="51" spans="1:6">
      <c r="A51" s="230">
        <v>43220</v>
      </c>
      <c r="B51" s="231">
        <v>54.4148617195169</v>
      </c>
      <c r="C51" s="231">
        <v>54.880841987366601</v>
      </c>
      <c r="D51" s="231">
        <v>61.061946902654903</v>
      </c>
      <c r="E51" s="231">
        <v>52.6729559748428</v>
      </c>
      <c r="F51" s="231">
        <v>48.387096774193601</v>
      </c>
    </row>
    <row r="52" spans="1:6">
      <c r="A52" s="230">
        <v>43251</v>
      </c>
      <c r="B52" s="231">
        <v>55.870047229958303</v>
      </c>
      <c r="C52" s="231">
        <v>66.472597720908595</v>
      </c>
      <c r="D52" s="231">
        <v>59.292035398230098</v>
      </c>
      <c r="E52" s="231">
        <v>52.702702702702702</v>
      </c>
      <c r="F52" s="231">
        <v>46.774193548387103</v>
      </c>
    </row>
    <row r="53" spans="1:6">
      <c r="A53" s="230">
        <v>43281</v>
      </c>
      <c r="B53" s="231">
        <v>55.050896553246901</v>
      </c>
      <c r="C53" s="231">
        <v>65.398760021324193</v>
      </c>
      <c r="D53" s="231">
        <v>58.870967741935502</v>
      </c>
      <c r="E53" s="231">
        <v>53.160919540229898</v>
      </c>
      <c r="F53" s="231">
        <v>43.076923076923102</v>
      </c>
    </row>
    <row r="54" spans="1:6">
      <c r="A54" s="230">
        <v>43312</v>
      </c>
      <c r="B54" s="231">
        <v>52.161545320089097</v>
      </c>
      <c r="C54" s="231">
        <v>53.135834936872897</v>
      </c>
      <c r="D54" s="231">
        <v>58.554572271386398</v>
      </c>
      <c r="E54" s="231">
        <v>50.308641975308603</v>
      </c>
      <c r="F54" s="231">
        <v>46.186440677966097</v>
      </c>
    </row>
    <row r="55" spans="1:6">
      <c r="A55" s="230">
        <v>43343</v>
      </c>
      <c r="B55" s="231">
        <v>50.823320482200302</v>
      </c>
      <c r="C55" s="231">
        <v>53.353151080422499</v>
      </c>
      <c r="D55" s="231">
        <v>55.840455840455803</v>
      </c>
      <c r="E55" s="231">
        <v>48.994252873563198</v>
      </c>
      <c r="F55" s="231">
        <v>45.089285714285701</v>
      </c>
    </row>
    <row r="56" spans="1:6">
      <c r="A56" s="230">
        <v>43373</v>
      </c>
      <c r="B56" s="231">
        <v>54.749268649350498</v>
      </c>
      <c r="C56" s="231">
        <v>65.398760021324193</v>
      </c>
      <c r="D56" s="231">
        <v>57.3913043478261</v>
      </c>
      <c r="E56" s="231">
        <v>51.8867924528302</v>
      </c>
      <c r="F56" s="231">
        <v>46.052631578947398</v>
      </c>
    </row>
    <row r="57" spans="1:6">
      <c r="A57" s="230">
        <v>43404</v>
      </c>
      <c r="B57" s="231">
        <v>53.545230930410703</v>
      </c>
      <c r="C57" s="231">
        <v>64.595719425264093</v>
      </c>
      <c r="D57" s="231">
        <v>55.684754521963796</v>
      </c>
      <c r="E57" s="231">
        <v>49.2753623188406</v>
      </c>
      <c r="F57" s="231">
        <v>47.9838709677419</v>
      </c>
    </row>
    <row r="58" spans="1:6">
      <c r="A58" s="230">
        <v>43434</v>
      </c>
      <c r="B58" s="231">
        <v>49.005664143510998</v>
      </c>
      <c r="C58" s="231">
        <v>52.459016393442603</v>
      </c>
      <c r="D58" s="231">
        <v>53.641456582632998</v>
      </c>
      <c r="E58" s="231">
        <v>45.950155763239898</v>
      </c>
      <c r="F58" s="231">
        <v>45.338983050847503</v>
      </c>
    </row>
    <row r="59" spans="1:6">
      <c r="A59" s="230">
        <v>43465</v>
      </c>
      <c r="B59" s="231">
        <v>48.813012639685198</v>
      </c>
      <c r="C59" s="231">
        <v>53.757665963404001</v>
      </c>
      <c r="D59" s="231">
        <v>53.387533875338697</v>
      </c>
      <c r="E59" s="231">
        <v>43.478260869565197</v>
      </c>
      <c r="F59" s="231">
        <v>48.3333333333333</v>
      </c>
    </row>
    <row r="60" spans="1:6">
      <c r="A60" s="230">
        <v>43496</v>
      </c>
      <c r="B60" s="231">
        <v>50.674696884612203</v>
      </c>
      <c r="C60" s="231">
        <v>50.3328290421302</v>
      </c>
      <c r="D60" s="231">
        <v>56.022408963585399</v>
      </c>
      <c r="E60" s="231">
        <v>47.787610619469</v>
      </c>
      <c r="F60" s="231">
        <v>49.5762711864407</v>
      </c>
    </row>
    <row r="61" spans="1:6">
      <c r="A61" s="230">
        <v>43524</v>
      </c>
      <c r="B61" s="231">
        <v>54.171510208695601</v>
      </c>
      <c r="C61" s="231">
        <v>63.387978142076499</v>
      </c>
      <c r="D61" s="231">
        <v>58.088235294117702</v>
      </c>
      <c r="E61" s="231">
        <v>50</v>
      </c>
      <c r="F61" s="231">
        <v>47.857142857142797</v>
      </c>
    </row>
    <row r="62" spans="1:6">
      <c r="A62" s="230">
        <v>43555</v>
      </c>
      <c r="B62" s="231">
        <v>54.008384402803799</v>
      </c>
      <c r="C62" s="231">
        <v>63.934426229508198</v>
      </c>
      <c r="D62" s="231">
        <v>55.474452554744502</v>
      </c>
      <c r="E62" s="231">
        <v>47.740112994350298</v>
      </c>
      <c r="F62" s="231">
        <v>54.577464788732399</v>
      </c>
    </row>
    <row r="63" spans="1:6">
      <c r="A63" s="230">
        <v>43585</v>
      </c>
      <c r="B63" s="231">
        <v>52.076758453095302</v>
      </c>
      <c r="C63" s="231">
        <v>62.021857923497301</v>
      </c>
      <c r="D63" s="231">
        <v>55.852417302798997</v>
      </c>
      <c r="E63" s="231">
        <v>44.4444444444444</v>
      </c>
      <c r="F63" s="231">
        <v>52.238805970149301</v>
      </c>
    </row>
    <row r="64" spans="1:6">
      <c r="A64" s="230">
        <v>43616</v>
      </c>
      <c r="B64" s="231">
        <v>50.557816468450604</v>
      </c>
      <c r="C64" s="231">
        <v>65.053763440860195</v>
      </c>
      <c r="D64" s="231">
        <v>52.2222222222222</v>
      </c>
      <c r="E64" s="231">
        <v>44.094488188976399</v>
      </c>
      <c r="F64" s="231">
        <v>46.575342465753401</v>
      </c>
    </row>
    <row r="65" spans="1:6">
      <c r="A65" s="230">
        <v>43646</v>
      </c>
      <c r="B65" s="231">
        <v>50.155293436708398</v>
      </c>
      <c r="C65" s="231">
        <v>65.846994535519102</v>
      </c>
      <c r="D65" s="231">
        <v>51.247165532879798</v>
      </c>
      <c r="E65" s="231">
        <v>43.253968253968303</v>
      </c>
      <c r="F65" s="231">
        <v>46.6216216216216</v>
      </c>
    </row>
    <row r="66" spans="1:6">
      <c r="A66" s="230">
        <v>43677</v>
      </c>
      <c r="B66" s="231">
        <v>50.364910353829899</v>
      </c>
      <c r="C66" s="231">
        <v>66.469480816070998</v>
      </c>
      <c r="D66" s="231">
        <v>50.621890547263703</v>
      </c>
      <c r="E66" s="231">
        <v>44.308943089430898</v>
      </c>
      <c r="F66" s="231">
        <v>45.8333333333333</v>
      </c>
    </row>
    <row r="67" spans="1:6">
      <c r="A67" s="230">
        <v>43708</v>
      </c>
      <c r="B67" s="231">
        <v>51.022194564727201</v>
      </c>
      <c r="C67" s="231">
        <v>65.131079822637503</v>
      </c>
      <c r="D67" s="231">
        <v>50.621890547263703</v>
      </c>
      <c r="E67" s="231">
        <v>45.866666666666703</v>
      </c>
      <c r="F67" s="231">
        <v>47.602739726027401</v>
      </c>
    </row>
    <row r="68" spans="1:6">
      <c r="A68" s="230">
        <v>43738</v>
      </c>
      <c r="B68" s="231">
        <v>50.737215493379203</v>
      </c>
      <c r="C68" s="231">
        <v>66.1225675964602</v>
      </c>
      <c r="D68" s="231">
        <v>51.587301587301603</v>
      </c>
      <c r="E68" s="231">
        <v>46.396396396396398</v>
      </c>
      <c r="F68" s="231">
        <v>42.647058823529399</v>
      </c>
    </row>
    <row r="69" spans="1:6">
      <c r="A69" s="230">
        <v>43769</v>
      </c>
      <c r="B69" s="231">
        <v>51.5220843197921</v>
      </c>
      <c r="C69" s="231">
        <v>64.839776298202906</v>
      </c>
      <c r="D69" s="231">
        <v>52.162849872773499</v>
      </c>
      <c r="E69" s="231">
        <v>47.1509971509971</v>
      </c>
      <c r="F69" s="231">
        <v>45.895522388059703</v>
      </c>
    </row>
    <row r="70" spans="1:6">
      <c r="A70" s="230">
        <v>43799</v>
      </c>
      <c r="B70" s="231">
        <v>36.584204180859402</v>
      </c>
      <c r="C70" s="231">
        <v>51.304165553204001</v>
      </c>
      <c r="D70" s="231">
        <v>31.830601092896199</v>
      </c>
      <c r="E70" s="231">
        <v>37.536231884057997</v>
      </c>
      <c r="F70" s="231">
        <v>26.086956521739101</v>
      </c>
    </row>
    <row r="71" spans="1:6">
      <c r="A71" s="230">
        <v>43830</v>
      </c>
      <c r="B71" s="231">
        <v>32.5297024438674</v>
      </c>
      <c r="C71" s="231">
        <v>37.423918391353503</v>
      </c>
      <c r="D71" s="231">
        <v>33.8501291989664</v>
      </c>
      <c r="E71" s="231">
        <v>34.640522875816998</v>
      </c>
      <c r="F71" s="231">
        <v>21.428571428571399</v>
      </c>
    </row>
    <row r="72" spans="1:6">
      <c r="A72" s="230">
        <v>43861</v>
      </c>
      <c r="B72" s="231">
        <v>40.6681099125313</v>
      </c>
      <c r="C72" s="231">
        <v>61.636234023207997</v>
      </c>
      <c r="D72" s="231">
        <v>41.358024691357997</v>
      </c>
      <c r="E72" s="231">
        <v>39.728682170542598</v>
      </c>
      <c r="F72" s="231">
        <v>20.175438596491201</v>
      </c>
    </row>
    <row r="73" spans="1:6">
      <c r="A73" s="230">
        <v>43890</v>
      </c>
      <c r="B73" s="231">
        <v>43.912685802329001</v>
      </c>
      <c r="C73" s="231">
        <v>61.636234023207997</v>
      </c>
      <c r="D73" s="231">
        <v>41.970802919707999</v>
      </c>
      <c r="E73" s="231">
        <v>45.259938837920501</v>
      </c>
      <c r="F73" s="231">
        <v>25.6944444444444</v>
      </c>
    </row>
    <row r="74" spans="1:6">
      <c r="A74" s="230">
        <v>43921</v>
      </c>
      <c r="B74" s="231">
        <v>40.7034348492123</v>
      </c>
      <c r="C74" s="231">
        <v>52.570121276435998</v>
      </c>
      <c r="D74" s="231">
        <v>40.384615384615401</v>
      </c>
      <c r="E74" s="231">
        <v>43.032786885245898</v>
      </c>
      <c r="F74" s="231">
        <v>24.264705882352899</v>
      </c>
    </row>
    <row r="75" spans="1:6">
      <c r="A75" s="230">
        <v>43951</v>
      </c>
      <c r="B75" s="231">
        <v>31.741314559836301</v>
      </c>
      <c r="C75" s="231">
        <v>60.498556495607801</v>
      </c>
      <c r="D75" s="231">
        <v>27.205882352941199</v>
      </c>
      <c r="E75" s="231">
        <v>32.7683615819209</v>
      </c>
      <c r="F75" s="231">
        <v>6.4285714285714297</v>
      </c>
    </row>
    <row r="76" spans="1:6">
      <c r="A76" s="230">
        <v>43982</v>
      </c>
      <c r="B76" s="231">
        <v>34.2770714641157</v>
      </c>
      <c r="C76" s="231">
        <v>63.9809894236042</v>
      </c>
      <c r="D76" s="231">
        <v>32.299741602067201</v>
      </c>
      <c r="E76" s="231">
        <v>33.184523809523803</v>
      </c>
      <c r="F76" s="231">
        <v>8.8028169014084501</v>
      </c>
    </row>
    <row r="77" spans="1:6">
      <c r="A77" s="230">
        <v>44012</v>
      </c>
      <c r="B77" s="231">
        <v>37.302342582457399</v>
      </c>
      <c r="C77" s="231">
        <v>59.283182401218902</v>
      </c>
      <c r="D77" s="231">
        <v>36.885245901639301</v>
      </c>
      <c r="E77" s="231">
        <v>39.262820512820497</v>
      </c>
      <c r="F77" s="231">
        <v>11.397058823529401</v>
      </c>
    </row>
    <row r="78" spans="1:6">
      <c r="A78" s="230">
        <v>44043</v>
      </c>
      <c r="B78" s="231">
        <v>37.8071821346633</v>
      </c>
      <c r="C78" s="231">
        <v>50.315591869344701</v>
      </c>
      <c r="D78" s="231">
        <v>40.616246498599402</v>
      </c>
      <c r="E78" s="231">
        <v>41.987179487179503</v>
      </c>
      <c r="F78" s="231">
        <v>12.6760563380282</v>
      </c>
    </row>
    <row r="79" spans="1:6">
      <c r="A79" s="230">
        <v>44074</v>
      </c>
      <c r="B79" s="231">
        <v>42.511407347310097</v>
      </c>
      <c r="C79" s="231">
        <v>51.276545397159701</v>
      </c>
      <c r="D79" s="231">
        <v>45.081967213114801</v>
      </c>
      <c r="E79" s="231">
        <v>44.629629629629598</v>
      </c>
      <c r="F79" s="231">
        <v>25.7246376811594</v>
      </c>
    </row>
    <row r="80" spans="1:6">
      <c r="A80" s="230">
        <v>44104</v>
      </c>
      <c r="B80" s="231">
        <v>49.810220581839097</v>
      </c>
      <c r="C80" s="231">
        <v>63.669006608745903</v>
      </c>
      <c r="D80" s="231">
        <v>48.985507246376798</v>
      </c>
      <c r="E80" s="231">
        <v>51.5625</v>
      </c>
      <c r="F80" s="231">
        <v>33.1967213114754</v>
      </c>
    </row>
    <row r="81" spans="1:6">
      <c r="A81" s="230">
        <v>44135</v>
      </c>
      <c r="B81" s="231">
        <v>51.6848821701982</v>
      </c>
      <c r="C81" s="231">
        <v>59.835384185762003</v>
      </c>
      <c r="D81" s="231">
        <v>53.768115942028999</v>
      </c>
      <c r="E81" s="231">
        <v>53.065134099616898</v>
      </c>
      <c r="F81" s="231">
        <v>37.692307692307701</v>
      </c>
    </row>
    <row r="82" spans="1:6">
      <c r="A82" s="230">
        <v>44165</v>
      </c>
      <c r="B82" s="231">
        <v>54.160590534358498</v>
      </c>
      <c r="C82" s="231">
        <v>60.909146308344603</v>
      </c>
      <c r="D82" s="231">
        <v>55.045871559632999</v>
      </c>
      <c r="E82" s="231">
        <v>54.1666666666667</v>
      </c>
      <c r="F82" s="231">
        <v>46.031746031746003</v>
      </c>
    </row>
    <row r="83" spans="1:6">
      <c r="A83" s="230">
        <v>44196</v>
      </c>
      <c r="B83" s="231">
        <v>48.0004625216785</v>
      </c>
      <c r="C83" s="231">
        <v>39.553456248298502</v>
      </c>
      <c r="D83" s="231">
        <v>56.231884057971001</v>
      </c>
      <c r="E83" s="231">
        <v>49.8333333333333</v>
      </c>
      <c r="F83" s="231">
        <v>41.6666666666667</v>
      </c>
    </row>
    <row r="84" spans="1:6">
      <c r="A84" s="230">
        <v>44227</v>
      </c>
      <c r="B84" s="231">
        <v>54.379642839869803</v>
      </c>
      <c r="C84" s="231">
        <v>64.879038279435605</v>
      </c>
      <c r="D84" s="231">
        <v>56.956521739130402</v>
      </c>
      <c r="E84" s="231">
        <v>54.395604395604401</v>
      </c>
      <c r="F84" s="231">
        <v>40.079365079365097</v>
      </c>
    </row>
    <row r="85" spans="1:6">
      <c r="A85" s="230">
        <v>44255</v>
      </c>
      <c r="B85" s="231">
        <v>55.721718001197203</v>
      </c>
      <c r="C85" s="231">
        <v>62.603999724921103</v>
      </c>
      <c r="D85" s="231">
        <v>58.404558404558401</v>
      </c>
      <c r="E85" s="231">
        <v>56.105610561056103</v>
      </c>
      <c r="F85" s="231">
        <v>44.230769230769198</v>
      </c>
    </row>
    <row r="86" spans="1:6">
      <c r="A86" s="230">
        <v>44286</v>
      </c>
      <c r="B86" s="231">
        <v>55.875157606540498</v>
      </c>
      <c r="C86" s="231">
        <v>51.730401429146703</v>
      </c>
      <c r="D86" s="231">
        <v>61.016949152542402</v>
      </c>
      <c r="E86" s="231">
        <v>58.108108108108098</v>
      </c>
      <c r="F86" s="231">
        <v>48.550724637681199</v>
      </c>
    </row>
    <row r="87" spans="1:6">
      <c r="A87" s="230">
        <v>44316</v>
      </c>
      <c r="B87" s="231">
        <v>51.416692569931499</v>
      </c>
      <c r="C87" s="231">
        <v>49.474696275343497</v>
      </c>
      <c r="D87" s="231">
        <v>56.533333333333303</v>
      </c>
      <c r="E87" s="231">
        <v>52.212389380531</v>
      </c>
      <c r="F87" s="231">
        <v>44.7916666666667</v>
      </c>
    </row>
    <row r="88" spans="1:6">
      <c r="A88" s="230">
        <v>44347</v>
      </c>
      <c r="B88" s="231">
        <v>54.883423294899103</v>
      </c>
      <c r="C88" s="231">
        <v>61.6762812824295</v>
      </c>
      <c r="D88" s="231">
        <v>58.539944903581301</v>
      </c>
      <c r="E88" s="231">
        <v>56.327160493827201</v>
      </c>
      <c r="F88" s="231">
        <v>40</v>
      </c>
    </row>
    <row r="89" spans="1:6">
      <c r="A89" s="230">
        <v>44377</v>
      </c>
      <c r="B89" s="231">
        <v>54.3314558900394</v>
      </c>
      <c r="C89" s="231">
        <v>61.6762812824295</v>
      </c>
      <c r="D89" s="231">
        <v>55.2631578947368</v>
      </c>
      <c r="E89" s="231">
        <v>55.882352941176499</v>
      </c>
      <c r="F89" s="231">
        <v>42.3913043478261</v>
      </c>
    </row>
    <row r="90" spans="1:6">
      <c r="A90" s="230">
        <v>44408</v>
      </c>
      <c r="B90" s="231">
        <v>57.640540739485502</v>
      </c>
      <c r="C90" s="231">
        <v>61.399972808788199</v>
      </c>
      <c r="D90" s="231">
        <v>59.821428571428598</v>
      </c>
      <c r="E90" s="231">
        <v>61.309523809523803</v>
      </c>
      <c r="F90" s="231">
        <v>43.359375</v>
      </c>
    </row>
    <row r="91" spans="1:6">
      <c r="A91" s="230">
        <v>44439</v>
      </c>
      <c r="B91" s="231">
        <v>60.345785747460901</v>
      </c>
      <c r="C91" s="231">
        <v>62.012282111049302</v>
      </c>
      <c r="D91" s="231">
        <v>61.695906432748501</v>
      </c>
      <c r="E91" s="231">
        <v>62.944983818770197</v>
      </c>
      <c r="F91" s="231">
        <v>51.515151515151501</v>
      </c>
    </row>
    <row r="92" spans="1:6">
      <c r="A92" s="230">
        <v>44469</v>
      </c>
      <c r="B92" s="231">
        <v>60.679626223472503</v>
      </c>
      <c r="C92" s="231">
        <v>61.6762812824295</v>
      </c>
      <c r="D92" s="231">
        <v>61.214953271028001</v>
      </c>
      <c r="E92" s="231">
        <v>61.904761904761898</v>
      </c>
      <c r="F92" s="231">
        <v>56.439393939393902</v>
      </c>
    </row>
    <row r="93" spans="1:6">
      <c r="A93" s="230">
        <v>44500</v>
      </c>
      <c r="B93" s="231">
        <v>58.203213299265997</v>
      </c>
      <c r="C93" s="231">
        <v>66.1495128271536</v>
      </c>
      <c r="D93" s="231">
        <v>57.971014492753604</v>
      </c>
      <c r="E93" s="231">
        <v>59.327217125382298</v>
      </c>
      <c r="F93" s="231">
        <v>48.106060606060602</v>
      </c>
    </row>
    <row r="94" spans="1:6">
      <c r="A94" s="230">
        <v>44530</v>
      </c>
      <c r="B94" s="231">
        <v>49.042215304393501</v>
      </c>
      <c r="C94" s="231">
        <v>40.717501479027803</v>
      </c>
      <c r="D94" s="231">
        <v>53.921568627451002</v>
      </c>
      <c r="E94" s="231">
        <v>55.7291666666667</v>
      </c>
      <c r="F94" s="231">
        <v>37.307692307692299</v>
      </c>
    </row>
    <row r="95" spans="1:6">
      <c r="A95" s="230">
        <v>44561</v>
      </c>
      <c r="B95" s="231">
        <v>46.563084622792303</v>
      </c>
      <c r="C95" s="231">
        <v>40.857181701731101</v>
      </c>
      <c r="D95" s="231">
        <v>51.485148514851502</v>
      </c>
      <c r="E95" s="231">
        <v>52.920962199312697</v>
      </c>
      <c r="F95" s="231">
        <v>32.758620689655203</v>
      </c>
    </row>
    <row r="96" spans="1:6">
      <c r="A96" s="230">
        <v>44592</v>
      </c>
      <c r="B96" s="231">
        <v>53.346682227385202</v>
      </c>
      <c r="C96" s="231">
        <v>65.890935907397093</v>
      </c>
      <c r="D96" s="231">
        <v>55.7291666666667</v>
      </c>
      <c r="E96" s="231">
        <v>54.710144927536199</v>
      </c>
      <c r="F96" s="231">
        <v>34.482758620689701</v>
      </c>
    </row>
    <row r="97" spans="1:6">
      <c r="A97" s="230">
        <v>44620</v>
      </c>
      <c r="B97" s="231">
        <v>51.194574235818301</v>
      </c>
      <c r="C97" s="231">
        <v>64.124293785310698</v>
      </c>
      <c r="D97" s="231">
        <v>51.851851851851798</v>
      </c>
      <c r="E97" s="231">
        <v>51.941747572815501</v>
      </c>
      <c r="F97" s="231">
        <v>35.546875</v>
      </c>
    </row>
    <row r="98" spans="1:6">
      <c r="A98" s="230">
        <v>44651</v>
      </c>
      <c r="B98" s="231">
        <v>47.495312774809101</v>
      </c>
      <c r="C98" s="231">
        <v>49.754901960784302</v>
      </c>
      <c r="D98" s="231">
        <v>51.100628930817599</v>
      </c>
      <c r="E98" s="231">
        <v>51.2931034482759</v>
      </c>
      <c r="F98" s="231">
        <v>32.539682539682502</v>
      </c>
    </row>
    <row r="99" spans="1:6">
      <c r="A99" s="230">
        <v>44681</v>
      </c>
      <c r="B99" s="231">
        <v>47.470061282476301</v>
      </c>
      <c r="C99" s="231">
        <v>61.764705882352899</v>
      </c>
      <c r="D99" s="231">
        <v>46.219931271477698</v>
      </c>
      <c r="E99" s="231">
        <v>49.2877492877493</v>
      </c>
      <c r="F99" s="231">
        <v>30.859375</v>
      </c>
    </row>
    <row r="100" spans="1:6">
      <c r="A100" s="230">
        <v>44712</v>
      </c>
      <c r="B100" s="231">
        <v>46.479432423972398</v>
      </c>
      <c r="C100" s="231">
        <v>65.625</v>
      </c>
      <c r="D100" s="231">
        <v>45.145631067961197</v>
      </c>
      <c r="E100" s="231">
        <v>47.701149425287298</v>
      </c>
      <c r="F100" s="231">
        <v>26.229508196721302</v>
      </c>
    </row>
    <row r="101" spans="1:6">
      <c r="A101" s="230">
        <v>44742</v>
      </c>
      <c r="B101" s="231">
        <v>42.725072417125197</v>
      </c>
      <c r="C101" s="231">
        <v>51.741293532338297</v>
      </c>
      <c r="D101" s="231">
        <v>45.261437908496703</v>
      </c>
      <c r="E101" s="231">
        <v>45</v>
      </c>
      <c r="F101" s="231">
        <v>25.409836065573799</v>
      </c>
    </row>
    <row r="102" spans="1:6">
      <c r="A102" s="230">
        <v>44773</v>
      </c>
      <c r="B102" s="231">
        <v>39.011911381176397</v>
      </c>
      <c r="C102" s="231">
        <v>49.516908212560402</v>
      </c>
      <c r="D102" s="231">
        <v>40.865384615384599</v>
      </c>
      <c r="E102" s="231">
        <v>39.370078740157503</v>
      </c>
      <c r="F102" s="231">
        <v>25</v>
      </c>
    </row>
    <row r="103" spans="1:6">
      <c r="A103" s="230">
        <v>44804</v>
      </c>
      <c r="B103" s="231">
        <v>40.492698497516997</v>
      </c>
      <c r="C103" s="231">
        <v>60.769230769230802</v>
      </c>
      <c r="D103" s="231">
        <v>39.969135802469097</v>
      </c>
      <c r="E103" s="231">
        <v>38.624338624338598</v>
      </c>
      <c r="F103" s="231">
        <v>24.253731343283601</v>
      </c>
    </row>
    <row r="104" spans="1:6">
      <c r="A104" s="230">
        <v>44834</v>
      </c>
      <c r="B104" s="231">
        <v>43.274091310148499</v>
      </c>
      <c r="C104" s="231">
        <v>64.84375</v>
      </c>
      <c r="D104" s="231">
        <v>40.880503144654099</v>
      </c>
      <c r="E104" s="231">
        <v>41.954022988505699</v>
      </c>
      <c r="F104" s="231">
        <v>27.1551724137931</v>
      </c>
    </row>
    <row r="105" spans="1:6">
      <c r="A105" s="230">
        <v>44865</v>
      </c>
      <c r="B105" s="231">
        <v>38.958403155429302</v>
      </c>
      <c r="C105" s="231">
        <v>51.3020833333333</v>
      </c>
      <c r="D105" s="231">
        <v>39.273927392739303</v>
      </c>
      <c r="E105" s="231">
        <v>39.855072463768103</v>
      </c>
      <c r="F105" s="231">
        <v>24.074074074074101</v>
      </c>
    </row>
    <row r="106" spans="1:6">
      <c r="A106" s="230">
        <v>44895</v>
      </c>
      <c r="B106" s="231">
        <v>41.048919013226602</v>
      </c>
      <c r="C106" s="231">
        <v>65.128205128205096</v>
      </c>
      <c r="D106" s="231">
        <v>40.291262135922302</v>
      </c>
      <c r="E106" s="231">
        <v>38</v>
      </c>
      <c r="F106" s="231">
        <v>23.636363636363601</v>
      </c>
    </row>
    <row r="107" spans="1:6">
      <c r="A107" s="230">
        <v>44926</v>
      </c>
      <c r="B107" s="231">
        <v>35.611146429399803</v>
      </c>
      <c r="C107" s="231">
        <v>38.5416666666667</v>
      </c>
      <c r="D107" s="231">
        <v>42.320261437908499</v>
      </c>
      <c r="E107" s="231">
        <v>34.6264367816092</v>
      </c>
      <c r="F107" s="231">
        <v>25.4385964912281</v>
      </c>
    </row>
    <row r="108" spans="1:6">
      <c r="A108" s="230">
        <v>44957</v>
      </c>
      <c r="B108" s="231">
        <v>40.671370890798997</v>
      </c>
      <c r="C108" s="231">
        <v>61.1111111111111</v>
      </c>
      <c r="D108" s="231">
        <v>42.948717948717899</v>
      </c>
      <c r="E108" s="231">
        <v>36.350574712643699</v>
      </c>
      <c r="F108" s="231">
        <v>25.4166666666667</v>
      </c>
    </row>
    <row r="109" spans="1:6">
      <c r="A109" s="230">
        <v>44985</v>
      </c>
      <c r="B109" s="231">
        <v>42.139477171318099</v>
      </c>
      <c r="C109" s="231">
        <v>63.227513227513199</v>
      </c>
      <c r="D109" s="231">
        <v>42.857142857142897</v>
      </c>
      <c r="E109" s="231">
        <v>38.649425287356301</v>
      </c>
      <c r="F109" s="231">
        <v>26.6666666666667</v>
      </c>
    </row>
    <row r="110" spans="1:6">
      <c r="A110" s="230">
        <v>45016</v>
      </c>
      <c r="B110" s="231">
        <v>40.549365759880502</v>
      </c>
      <c r="C110" s="231">
        <v>50.78125</v>
      </c>
      <c r="D110" s="231">
        <v>44.8333333333333</v>
      </c>
      <c r="E110" s="231">
        <v>38.753387533875298</v>
      </c>
      <c r="F110" s="231">
        <v>27.868852459016399</v>
      </c>
    </row>
    <row r="111" spans="1:6">
      <c r="A111" s="230">
        <v>45046</v>
      </c>
      <c r="B111" s="231">
        <v>41.401994978065801</v>
      </c>
      <c r="C111" s="231">
        <v>63.636363636363598</v>
      </c>
      <c r="D111" s="231">
        <v>43.0555555555556</v>
      </c>
      <c r="E111" s="231">
        <v>36.477987421383702</v>
      </c>
      <c r="F111" s="231">
        <v>26.3888888888889</v>
      </c>
    </row>
    <row r="112" spans="1:6">
      <c r="A112" s="230">
        <v>45077</v>
      </c>
      <c r="B112" s="231">
        <v>41.355179323608297</v>
      </c>
      <c r="C112" s="231">
        <v>62.820512820512803</v>
      </c>
      <c r="D112" s="231">
        <v>43.956043956043999</v>
      </c>
      <c r="E112" s="231">
        <v>35.451977401129902</v>
      </c>
      <c r="F112" s="231">
        <v>27.822580645161299</v>
      </c>
    </row>
    <row r="113" spans="1:6">
      <c r="A113" s="230">
        <v>45107</v>
      </c>
      <c r="B113" s="231">
        <v>39.491844253312998</v>
      </c>
      <c r="C113" s="231">
        <v>52.051282051282101</v>
      </c>
      <c r="D113" s="231">
        <v>44.565217391304401</v>
      </c>
      <c r="E113" s="231">
        <v>38.226299694189599</v>
      </c>
      <c r="F113" s="231">
        <v>22.272727272727298</v>
      </c>
    </row>
    <row r="114" spans="1:6">
      <c r="A114" s="230">
        <v>45138</v>
      </c>
      <c r="B114" s="231">
        <v>41.051467010090299</v>
      </c>
      <c r="C114" s="231">
        <v>52.820512820512803</v>
      </c>
      <c r="D114" s="231">
        <v>46.415770609318997</v>
      </c>
      <c r="E114" s="231">
        <v>39.869281045751599</v>
      </c>
      <c r="F114" s="231">
        <v>24.074074074074101</v>
      </c>
    </row>
    <row r="115" spans="1:6">
      <c r="A115" s="230">
        <v>45169</v>
      </c>
      <c r="B115" s="231">
        <v>43.193502948151298</v>
      </c>
      <c r="C115" s="231">
        <v>64.285714285714306</v>
      </c>
      <c r="D115" s="231">
        <v>46.5579710144928</v>
      </c>
      <c r="E115" s="231">
        <v>41.049382716049401</v>
      </c>
      <c r="F115" s="231">
        <v>21.363636363636399</v>
      </c>
    </row>
    <row r="116" spans="1:6">
      <c r="A116" s="230">
        <v>45199</v>
      </c>
      <c r="B116" s="231">
        <v>43.375784574873499</v>
      </c>
      <c r="C116" s="231">
        <v>61.904761904761898</v>
      </c>
      <c r="D116" s="231">
        <v>47.286821705426398</v>
      </c>
      <c r="E116" s="231">
        <v>40.454545454545503</v>
      </c>
      <c r="F116" s="231">
        <v>25</v>
      </c>
    </row>
    <row r="117" spans="1:6">
      <c r="A117" s="230">
        <v>45230</v>
      </c>
      <c r="B117" s="231">
        <v>43.914509044913302</v>
      </c>
      <c r="C117" s="231">
        <v>66.1016949152542</v>
      </c>
      <c r="D117" s="231">
        <v>45.604395604395599</v>
      </c>
      <c r="E117" s="231">
        <v>40.090090090090101</v>
      </c>
      <c r="F117" s="231">
        <v>26.6666666666667</v>
      </c>
    </row>
    <row r="118" spans="1:6">
      <c r="A118" s="230">
        <v>45260</v>
      </c>
      <c r="B118" s="231">
        <v>42.660887809976401</v>
      </c>
      <c r="C118" s="231">
        <v>63.172043010752702</v>
      </c>
      <c r="D118" s="231">
        <v>44.767441860465098</v>
      </c>
      <c r="E118" s="231">
        <v>39.090909090909101</v>
      </c>
      <c r="F118" s="231">
        <v>26.0416666666667</v>
      </c>
    </row>
    <row r="119" spans="1:6">
      <c r="A119" s="230">
        <v>45291</v>
      </c>
      <c r="B119" s="231">
        <v>35.678785007394403</v>
      </c>
      <c r="C119" s="231">
        <v>39.071038251366097</v>
      </c>
      <c r="D119" s="231">
        <v>46.481481481481502</v>
      </c>
      <c r="E119" s="231">
        <v>33.913043478260903</v>
      </c>
      <c r="F119" s="231">
        <v>21.022727272727298</v>
      </c>
    </row>
    <row r="120" spans="1:6">
      <c r="A120" s="230">
        <v>45322</v>
      </c>
      <c r="B120" s="231">
        <v>43.710392063573103</v>
      </c>
      <c r="C120" s="231">
        <v>64.784946236559094</v>
      </c>
      <c r="D120" s="231">
        <v>48.995983935742998</v>
      </c>
      <c r="E120" s="231">
        <v>39.039039039038997</v>
      </c>
      <c r="F120" s="231">
        <v>24.404761904761902</v>
      </c>
    </row>
    <row r="121" spans="1:6">
      <c r="A121" s="230">
        <v>45351</v>
      </c>
      <c r="B121" s="231">
        <v>44.867597844428502</v>
      </c>
      <c r="C121" s="231">
        <v>62.246602226748301</v>
      </c>
      <c r="D121" s="231">
        <v>50</v>
      </c>
      <c r="E121" s="231">
        <v>42.753623188405797</v>
      </c>
      <c r="F121" s="231">
        <v>24.3589743589744</v>
      </c>
    </row>
    <row r="122" spans="1:6">
      <c r="A122" s="230">
        <v>45382</v>
      </c>
      <c r="B122" s="231">
        <v>46.309645986551999</v>
      </c>
      <c r="C122" s="231">
        <v>63.809523809523803</v>
      </c>
      <c r="D122" s="231">
        <v>52.551020408163303</v>
      </c>
      <c r="E122" s="231">
        <v>41.9590643274854</v>
      </c>
      <c r="F122" s="231">
        <v>28.703703703703699</v>
      </c>
    </row>
    <row r="123" spans="1:6">
      <c r="A123" s="230">
        <v>45412</v>
      </c>
      <c r="B123" s="231">
        <v>44.071917952797399</v>
      </c>
      <c r="C123" s="231">
        <v>64.480874316939904</v>
      </c>
      <c r="D123" s="231">
        <v>48.387096774193601</v>
      </c>
      <c r="E123" s="231">
        <v>41.4191419141914</v>
      </c>
      <c r="F123" s="231">
        <v>22.674418604651201</v>
      </c>
    </row>
    <row r="124" spans="1:6">
      <c r="A124" s="230">
        <v>45443</v>
      </c>
      <c r="B124" s="231">
        <v>45.288891968694401</v>
      </c>
      <c r="C124" s="231">
        <v>64.141414141414103</v>
      </c>
      <c r="D124" s="231">
        <v>48.148148148148202</v>
      </c>
      <c r="E124" s="231">
        <v>42.907801418439703</v>
      </c>
      <c r="F124" s="231">
        <v>26.923076923076898</v>
      </c>
    </row>
    <row r="125" spans="1:6">
      <c r="A125" s="230">
        <v>45473</v>
      </c>
      <c r="B125" s="231">
        <v>43.7839597573006</v>
      </c>
      <c r="C125" s="231">
        <v>54.1666666666667</v>
      </c>
      <c r="D125" s="231">
        <v>51.481481481481502</v>
      </c>
      <c r="E125" s="231">
        <v>41.5</v>
      </c>
      <c r="F125" s="231">
        <v>27.272727272727298</v>
      </c>
    </row>
    <row r="126" spans="1:6">
      <c r="A126" s="230">
        <v>45504</v>
      </c>
      <c r="B126" s="231">
        <v>45.291865814673798</v>
      </c>
      <c r="C126" s="231">
        <v>63.1944444444444</v>
      </c>
      <c r="D126" s="231">
        <v>49.059139784946197</v>
      </c>
      <c r="E126" s="231">
        <v>42.047930283224403</v>
      </c>
      <c r="F126" s="231">
        <v>28.409090909090899</v>
      </c>
    </row>
    <row r="127" spans="1:6">
      <c r="A127" s="230">
        <v>45535</v>
      </c>
      <c r="B127" s="231">
        <v>46.143616308323203</v>
      </c>
      <c r="C127" s="231">
        <v>64.285714285714306</v>
      </c>
      <c r="D127" s="231">
        <v>49.553571428571402</v>
      </c>
      <c r="E127" s="231">
        <v>45.315904139433499</v>
      </c>
      <c r="F127" s="231">
        <v>24.596774193548399</v>
      </c>
    </row>
    <row r="128" spans="1:6">
      <c r="A128" s="230">
        <v>45565</v>
      </c>
      <c r="B128" s="231">
        <v>46.221991415543798</v>
      </c>
      <c r="C128" s="231">
        <v>64.912280701754398</v>
      </c>
      <c r="D128" s="231">
        <v>48.967551622418902</v>
      </c>
      <c r="E128" s="231">
        <v>46.064814814814802</v>
      </c>
      <c r="F128" s="231">
        <v>23.660714285714299</v>
      </c>
    </row>
    <row r="129" spans="1:6">
      <c r="A129" s="230">
        <v>45596</v>
      </c>
      <c r="B129" s="231">
        <v>46.315502877815497</v>
      </c>
      <c r="C129" s="231">
        <v>59.903381642512102</v>
      </c>
      <c r="D129" s="231">
        <v>48.473282442748101</v>
      </c>
      <c r="E129" s="231">
        <v>46.007984031936097</v>
      </c>
      <c r="F129" s="231">
        <v>30.084745762711901</v>
      </c>
    </row>
    <row r="130" spans="1:6">
      <c r="A130" s="230">
        <v>45626</v>
      </c>
      <c r="B130" s="231">
        <v>41.864530968152799</v>
      </c>
      <c r="C130" s="231">
        <v>40.476190476190503</v>
      </c>
      <c r="D130" s="231">
        <v>48.717948717948701</v>
      </c>
      <c r="E130" s="231">
        <v>43.75</v>
      </c>
      <c r="F130" s="231">
        <v>30.084745762711901</v>
      </c>
    </row>
    <row r="131" spans="1:6">
      <c r="A131" s="230">
        <v>45657</v>
      </c>
      <c r="B131" s="231">
        <v>41.773783259790498</v>
      </c>
      <c r="C131" s="231">
        <v>42.401960784313701</v>
      </c>
      <c r="D131" s="231">
        <v>48.425196850393696</v>
      </c>
      <c r="E131" s="231">
        <v>43.186582809224298</v>
      </c>
      <c r="F131" s="231">
        <v>29.1666666666667</v>
      </c>
    </row>
    <row r="132" spans="1:6">
      <c r="A132" s="230">
        <v>45688</v>
      </c>
      <c r="B132" s="231">
        <v>46.519119562803098</v>
      </c>
      <c r="C132" s="231">
        <v>61.9402985074627</v>
      </c>
      <c r="D132" s="231">
        <v>50.6410256410256</v>
      </c>
      <c r="E132" s="231">
        <v>44.409937888198698</v>
      </c>
      <c r="F132" s="231">
        <v>29.385964912280699</v>
      </c>
    </row>
    <row r="133" spans="1:6">
      <c r="A133" s="230">
        <v>45716</v>
      </c>
      <c r="B133" s="231">
        <v>51.467212100351297</v>
      </c>
      <c r="C133" s="231">
        <v>74.754901960784295</v>
      </c>
      <c r="D133" s="231">
        <v>51.917404129793503</v>
      </c>
      <c r="E133" s="231">
        <v>48.009950248756198</v>
      </c>
      <c r="F133" s="231">
        <v>34.042553191489397</v>
      </c>
    </row>
    <row r="134" spans="1:6">
      <c r="A134" s="230">
        <v>45747</v>
      </c>
      <c r="B134" s="231">
        <v>45.967297040408397</v>
      </c>
      <c r="C134" s="231">
        <v>52.857142857142797</v>
      </c>
      <c r="D134" s="231">
        <v>50.5208333333333</v>
      </c>
      <c r="E134" s="231">
        <v>46.121593291404601</v>
      </c>
      <c r="F134" s="231">
        <v>32.377049180327901</v>
      </c>
    </row>
    <row r="135" spans="1:6">
      <c r="A135" s="230">
        <v>45777</v>
      </c>
      <c r="B135" s="231">
        <v>46.144603864591303</v>
      </c>
      <c r="C135" s="231">
        <v>63.768115942028999</v>
      </c>
      <c r="D135" s="231">
        <v>50.819672131147499</v>
      </c>
      <c r="E135" s="231">
        <v>40.425531914893597</v>
      </c>
      <c r="F135" s="231">
        <v>33.3333333333333</v>
      </c>
    </row>
    <row r="136" spans="1:6">
      <c r="A136" s="230">
        <v>45808</v>
      </c>
      <c r="B136" s="231">
        <v>46.686161365081901</v>
      </c>
      <c r="C136" s="231">
        <v>63.3333333333333</v>
      </c>
      <c r="D136" s="231">
        <v>51.881720430107499</v>
      </c>
      <c r="E136" s="231">
        <v>42.454954954954999</v>
      </c>
      <c r="F136" s="231">
        <v>31.140350877193001</v>
      </c>
    </row>
    <row r="137" spans="1:6">
      <c r="A137" s="230">
        <v>45838</v>
      </c>
      <c r="B137" s="231">
        <v>43.998871007661201</v>
      </c>
      <c r="C137" s="231">
        <v>50.735294117647101</v>
      </c>
      <c r="D137" s="231">
        <v>50.4065040650407</v>
      </c>
      <c r="E137" s="231">
        <v>41.542288557213901</v>
      </c>
      <c r="F137" s="231">
        <v>33.3333333333333</v>
      </c>
    </row>
    <row r="138" spans="1:6">
      <c r="A138" s="230">
        <v>45869</v>
      </c>
      <c r="B138" s="231">
        <v>45.781254518610503</v>
      </c>
      <c r="C138" s="231">
        <v>53.095238095238102</v>
      </c>
      <c r="D138" s="231">
        <v>51.2</v>
      </c>
      <c r="E138" s="231">
        <v>44.964028776978402</v>
      </c>
      <c r="F138" s="231">
        <v>32.547169811320799</v>
      </c>
    </row>
    <row r="139" spans="1:6">
      <c r="A139" s="230">
        <v>45900</v>
      </c>
      <c r="B139" s="231">
        <v>46.710921621030302</v>
      </c>
      <c r="C139" s="231">
        <v>64.492753623188406</v>
      </c>
      <c r="D139" s="231">
        <v>47.899159663865497</v>
      </c>
      <c r="E139" s="231">
        <v>43.609022556390997</v>
      </c>
      <c r="F139" s="231">
        <v>33.189655172413801</v>
      </c>
    </row>
    <row r="140" spans="1:6">
      <c r="A140" s="230">
        <v>45930</v>
      </c>
      <c r="B140" s="231">
        <v>46.5909452806047</v>
      </c>
      <c r="C140" s="231">
        <v>63.526570048309203</v>
      </c>
      <c r="D140" s="231">
        <v>50.150150150150097</v>
      </c>
      <c r="E140" s="231">
        <v>43.159203980099498</v>
      </c>
      <c r="F140" s="231">
        <v>31.363636363636399</v>
      </c>
    </row>
    <row r="141" spans="1:6">
      <c r="A141" s="230">
        <v>45961</v>
      </c>
      <c r="B141" s="231">
        <v>45.522418660380602</v>
      </c>
      <c r="C141" s="231">
        <v>63.970588235294102</v>
      </c>
      <c r="D141" s="231">
        <v>49.107142857142797</v>
      </c>
      <c r="E141" s="231">
        <v>44.1860465116279</v>
      </c>
      <c r="F141" s="231">
        <v>24.456521739130402</v>
      </c>
    </row>
    <row r="142" spans="1:6">
      <c r="A142" s="230">
        <v>45991</v>
      </c>
      <c r="B142" s="231">
        <v>45.2</v>
      </c>
      <c r="C142" s="231">
        <v>52.66</v>
      </c>
      <c r="D142" s="231">
        <v>52.07</v>
      </c>
      <c r="E142" s="231">
        <v>44</v>
      </c>
      <c r="F142" s="231">
        <v>30.61</v>
      </c>
    </row>
    <row r="143" spans="1:6">
      <c r="A143" s="230"/>
      <c r="B143" s="231"/>
      <c r="C143" s="231"/>
      <c r="D143" s="231"/>
      <c r="E143" s="231"/>
      <c r="F143" s="231"/>
    </row>
    <row r="144" spans="1:6">
      <c r="A144" s="230"/>
      <c r="B144" s="231"/>
      <c r="C144" s="231"/>
      <c r="D144" s="231"/>
      <c r="E144" s="231"/>
      <c r="F144" s="231"/>
    </row>
    <row r="145" spans="1:6">
      <c r="A145" s="230"/>
      <c r="B145" s="231"/>
      <c r="C145" s="231"/>
      <c r="D145" s="231"/>
      <c r="E145" s="231"/>
      <c r="F145" s="231"/>
    </row>
    <row r="146" spans="1:6">
      <c r="A146" s="230"/>
      <c r="B146" s="231"/>
      <c r="C146" s="231"/>
      <c r="D146" s="231"/>
      <c r="E146" s="231"/>
      <c r="F146" s="231"/>
    </row>
    <row r="147" spans="1:6">
      <c r="A147" s="230"/>
      <c r="B147" s="231"/>
      <c r="C147" s="231"/>
      <c r="D147" s="231"/>
      <c r="E147" s="231"/>
      <c r="F147" s="231"/>
    </row>
    <row r="148" spans="1:6">
      <c r="A148" s="230"/>
      <c r="B148" s="231"/>
      <c r="C148" s="231"/>
      <c r="D148" s="231"/>
      <c r="E148" s="231"/>
      <c r="F148" s="231"/>
    </row>
    <row r="149" spans="1:6">
      <c r="A149" s="230"/>
      <c r="B149" s="231"/>
      <c r="C149" s="231"/>
      <c r="D149" s="231"/>
      <c r="E149" s="231"/>
      <c r="F149" s="231"/>
    </row>
    <row r="150" spans="1:6">
      <c r="A150" s="230"/>
      <c r="B150" s="231"/>
      <c r="C150" s="231"/>
      <c r="D150" s="231"/>
      <c r="E150" s="231"/>
      <c r="F150" s="231"/>
    </row>
    <row r="151" spans="1:6">
      <c r="A151" s="230"/>
      <c r="B151" s="231"/>
      <c r="C151" s="231"/>
      <c r="D151" s="231"/>
      <c r="E151" s="231"/>
      <c r="F151" s="231"/>
    </row>
    <row r="152" spans="1:6">
      <c r="A152" s="230"/>
      <c r="B152" s="231"/>
      <c r="C152" s="231"/>
      <c r="D152" s="231"/>
      <c r="E152" s="231"/>
      <c r="F152" s="231"/>
    </row>
    <row r="153" spans="1:6">
      <c r="A153" s="230"/>
      <c r="B153" s="231"/>
      <c r="C153" s="231"/>
      <c r="D153" s="231"/>
      <c r="E153" s="231"/>
      <c r="F153" s="231"/>
    </row>
    <row r="154" spans="1:6">
      <c r="A154" s="230"/>
      <c r="B154" s="231"/>
      <c r="C154" s="231"/>
      <c r="D154" s="231"/>
      <c r="E154" s="231"/>
      <c r="F154" s="231"/>
    </row>
    <row r="155" spans="1:6">
      <c r="A155" s="230"/>
      <c r="B155" s="231"/>
      <c r="C155" s="231"/>
      <c r="D155" s="231"/>
      <c r="E155" s="231"/>
      <c r="F155" s="231"/>
    </row>
    <row r="156" spans="1:6">
      <c r="A156" s="230"/>
      <c r="B156" s="231"/>
      <c r="C156" s="231"/>
      <c r="D156" s="231"/>
      <c r="E156" s="231"/>
      <c r="F156" s="231"/>
    </row>
    <row r="157" spans="1:6">
      <c r="A157" s="230"/>
      <c r="B157" s="231"/>
      <c r="C157" s="231"/>
      <c r="D157" s="231"/>
      <c r="E157" s="231"/>
      <c r="F157" s="231"/>
    </row>
    <row r="158" spans="1:6">
      <c r="A158" s="230"/>
      <c r="B158" s="231"/>
      <c r="C158" s="231"/>
      <c r="D158" s="231"/>
      <c r="E158" s="231"/>
      <c r="F158" s="231"/>
    </row>
    <row r="159" spans="1:6">
      <c r="A159" s="230"/>
      <c r="B159" s="231"/>
      <c r="C159" s="231"/>
      <c r="D159" s="231"/>
      <c r="E159" s="231"/>
      <c r="F159" s="231"/>
    </row>
    <row r="160" spans="1:6">
      <c r="A160" s="230"/>
      <c r="B160" s="231"/>
      <c r="C160" s="231"/>
      <c r="D160" s="231"/>
      <c r="E160" s="231"/>
      <c r="F160" s="231"/>
    </row>
    <row r="161" spans="1:6">
      <c r="A161" s="230"/>
      <c r="B161" s="231"/>
      <c r="C161" s="231"/>
      <c r="D161" s="231"/>
      <c r="E161" s="231"/>
      <c r="F161" s="231"/>
    </row>
    <row r="162" spans="1:6">
      <c r="A162" s="230"/>
      <c r="B162" s="231"/>
      <c r="C162" s="231"/>
      <c r="D162" s="231"/>
      <c r="E162" s="231"/>
      <c r="F162" s="231"/>
    </row>
    <row r="163" spans="1:6">
      <c r="A163" s="230"/>
      <c r="B163" s="231"/>
      <c r="C163" s="231"/>
      <c r="D163" s="231"/>
      <c r="E163" s="231"/>
      <c r="F163" s="231"/>
    </row>
    <row r="164" spans="1:6">
      <c r="A164" s="230"/>
      <c r="B164" s="231"/>
      <c r="C164" s="231"/>
      <c r="D164" s="231"/>
      <c r="E164" s="231"/>
      <c r="F164" s="231"/>
    </row>
    <row r="165" spans="1:6">
      <c r="A165" s="230"/>
      <c r="B165" s="231"/>
      <c r="C165" s="231"/>
      <c r="D165" s="231"/>
      <c r="E165" s="231"/>
      <c r="F165" s="231"/>
    </row>
    <row r="166" spans="1:6">
      <c r="A166" s="230"/>
      <c r="B166" s="231"/>
      <c r="C166" s="231"/>
      <c r="D166" s="231"/>
      <c r="E166" s="231"/>
      <c r="F166" s="231"/>
    </row>
    <row r="167" spans="1:6">
      <c r="A167" s="230"/>
      <c r="B167" s="231"/>
      <c r="C167" s="231"/>
      <c r="D167" s="231"/>
      <c r="E167" s="231"/>
      <c r="F167" s="231"/>
    </row>
    <row r="168" spans="1:6">
      <c r="A168" s="230"/>
      <c r="B168" s="231"/>
      <c r="C168" s="231"/>
      <c r="D168" s="231"/>
      <c r="E168" s="231"/>
      <c r="F168" s="231"/>
    </row>
    <row r="169" spans="1:6">
      <c r="A169" s="230"/>
      <c r="B169" s="231"/>
      <c r="C169" s="231"/>
      <c r="D169" s="231"/>
      <c r="E169" s="231"/>
      <c r="F169" s="231"/>
    </row>
    <row r="170" spans="1:6">
      <c r="A170" s="230"/>
      <c r="B170" s="231"/>
      <c r="C170" s="231"/>
      <c r="D170" s="231"/>
      <c r="E170" s="231"/>
      <c r="F170" s="231"/>
    </row>
    <row r="171" spans="1:6">
      <c r="A171" s="230"/>
      <c r="B171" s="231"/>
      <c r="C171" s="231"/>
      <c r="D171" s="231"/>
      <c r="E171" s="231"/>
      <c r="F171" s="231"/>
    </row>
    <row r="172" spans="1:6">
      <c r="A172" s="230"/>
      <c r="B172" s="231"/>
      <c r="C172" s="231"/>
      <c r="D172" s="231"/>
      <c r="E172" s="231"/>
      <c r="F172" s="231"/>
    </row>
    <row r="173" spans="1:6">
      <c r="A173" s="230"/>
      <c r="B173" s="231"/>
      <c r="C173" s="231"/>
      <c r="D173" s="231"/>
      <c r="E173" s="231"/>
      <c r="F173" s="231"/>
    </row>
    <row r="174" spans="1:6">
      <c r="A174" s="230"/>
      <c r="B174" s="231"/>
      <c r="C174" s="231"/>
      <c r="D174" s="231"/>
      <c r="E174" s="231"/>
      <c r="F174" s="231"/>
    </row>
    <row r="175" spans="1:6">
      <c r="A175" s="230"/>
      <c r="B175" s="231"/>
      <c r="C175" s="231"/>
      <c r="D175" s="231"/>
      <c r="E175" s="231"/>
      <c r="F175" s="231"/>
    </row>
    <row r="176" spans="1:6">
      <c r="A176" s="230"/>
      <c r="B176" s="231"/>
      <c r="C176" s="231"/>
      <c r="D176" s="231"/>
      <c r="E176" s="231"/>
      <c r="F176" s="231"/>
    </row>
    <row r="177" spans="1:6">
      <c r="A177" s="230"/>
      <c r="B177" s="231"/>
      <c r="C177" s="231"/>
      <c r="D177" s="231"/>
      <c r="E177" s="231"/>
      <c r="F177" s="231"/>
    </row>
    <row r="178" spans="1:6">
      <c r="A178" s="230"/>
      <c r="B178" s="231"/>
      <c r="C178" s="231"/>
      <c r="D178" s="231"/>
      <c r="E178" s="231"/>
      <c r="F178" s="231"/>
    </row>
    <row r="179" spans="1:6">
      <c r="A179" s="230"/>
      <c r="B179" s="231"/>
      <c r="C179" s="231"/>
      <c r="D179" s="231"/>
      <c r="E179" s="231"/>
      <c r="F179" s="231"/>
    </row>
    <row r="180" spans="1:6">
      <c r="A180" s="230"/>
      <c r="B180" s="231"/>
      <c r="C180" s="231"/>
      <c r="D180" s="231"/>
      <c r="E180" s="231"/>
      <c r="F180" s="231"/>
    </row>
    <row r="181" spans="1:6">
      <c r="A181" s="230"/>
      <c r="B181" s="231"/>
      <c r="C181" s="231"/>
      <c r="D181" s="231"/>
      <c r="E181" s="231"/>
      <c r="F181" s="231"/>
    </row>
    <row r="182" spans="1:6">
      <c r="A182" s="230"/>
      <c r="B182" s="231"/>
      <c r="C182" s="231"/>
      <c r="D182" s="231"/>
      <c r="E182" s="231"/>
      <c r="F182" s="231"/>
    </row>
    <row r="183" spans="1:6">
      <c r="A183" s="230"/>
      <c r="B183" s="231"/>
      <c r="C183" s="231"/>
      <c r="D183" s="231"/>
      <c r="E183" s="231"/>
      <c r="F183" s="231"/>
    </row>
    <row r="184" spans="1:6">
      <c r="A184" s="230"/>
      <c r="B184" s="231"/>
      <c r="C184" s="231"/>
      <c r="D184" s="231"/>
      <c r="E184" s="231"/>
      <c r="F184" s="231"/>
    </row>
    <row r="185" spans="1:6">
      <c r="A185" s="230"/>
      <c r="B185" s="231"/>
      <c r="C185" s="231"/>
      <c r="D185" s="231"/>
      <c r="E185" s="231"/>
      <c r="F185" s="231"/>
    </row>
    <row r="186" spans="1:6">
      <c r="A186" s="230"/>
      <c r="B186" s="231"/>
      <c r="C186" s="231"/>
      <c r="D186" s="231"/>
      <c r="E186" s="231"/>
      <c r="F186" s="231"/>
    </row>
    <row r="187" spans="1:6">
      <c r="A187" s="230"/>
      <c r="B187" s="231"/>
      <c r="C187" s="231"/>
      <c r="D187" s="231"/>
      <c r="E187" s="231"/>
      <c r="F187" s="231"/>
    </row>
    <row r="188" spans="1:6">
      <c r="A188" s="230"/>
      <c r="B188" s="231"/>
      <c r="C188" s="231"/>
      <c r="D188" s="231"/>
      <c r="E188" s="231"/>
      <c r="F188" s="231"/>
    </row>
    <row r="189" spans="1:6">
      <c r="A189" s="230"/>
      <c r="B189" s="231"/>
      <c r="C189" s="231"/>
      <c r="D189" s="231"/>
      <c r="E189" s="231"/>
      <c r="F189" s="231"/>
    </row>
    <row r="190" spans="1:6">
      <c r="A190" s="230"/>
      <c r="B190" s="231"/>
      <c r="C190" s="231"/>
      <c r="D190" s="231"/>
      <c r="E190" s="231"/>
      <c r="F190" s="231"/>
    </row>
    <row r="191" spans="1:6">
      <c r="A191" s="230"/>
      <c r="B191" s="231"/>
      <c r="C191" s="231"/>
      <c r="D191" s="231"/>
      <c r="E191" s="231"/>
      <c r="F191" s="231"/>
    </row>
    <row r="192" spans="1:6">
      <c r="A192" s="230"/>
      <c r="B192" s="231"/>
      <c r="C192" s="231"/>
      <c r="D192" s="231"/>
      <c r="E192" s="231"/>
      <c r="F192" s="231"/>
    </row>
    <row r="193" spans="1:6">
      <c r="A193" s="230"/>
      <c r="B193" s="231"/>
      <c r="C193" s="231"/>
      <c r="D193" s="231"/>
      <c r="E193" s="231"/>
      <c r="F193" s="231"/>
    </row>
    <row r="194" spans="1:6">
      <c r="A194" s="230"/>
      <c r="B194" s="231"/>
      <c r="C194" s="231"/>
      <c r="D194" s="231"/>
      <c r="E194" s="231"/>
      <c r="F194" s="231"/>
    </row>
    <row r="195" spans="1:6">
      <c r="A195" s="230"/>
      <c r="B195" s="231"/>
      <c r="C195" s="231"/>
      <c r="D195" s="231"/>
      <c r="E195" s="231"/>
      <c r="F195" s="231"/>
    </row>
    <row r="196" spans="1:6">
      <c r="A196" s="230"/>
      <c r="B196" s="231"/>
      <c r="C196" s="231"/>
      <c r="D196" s="231"/>
      <c r="E196" s="231"/>
      <c r="F196" s="231"/>
    </row>
    <row r="197" spans="1:6">
      <c r="A197" s="230"/>
      <c r="B197" s="231"/>
      <c r="C197" s="231"/>
      <c r="D197" s="231"/>
      <c r="E197" s="231"/>
      <c r="F197" s="231"/>
    </row>
    <row r="198" spans="1:6">
      <c r="A198" s="230"/>
      <c r="B198" s="231"/>
      <c r="C198" s="231"/>
      <c r="D198" s="231"/>
      <c r="E198" s="231"/>
      <c r="F198" s="231"/>
    </row>
    <row r="199" spans="1:6">
      <c r="A199" s="230"/>
      <c r="B199" s="231"/>
      <c r="C199" s="231"/>
      <c r="D199" s="231"/>
      <c r="E199" s="231"/>
      <c r="F199" s="231"/>
    </row>
    <row r="200" spans="1:6">
      <c r="A200" s="230"/>
      <c r="B200" s="231"/>
      <c r="C200" s="231"/>
      <c r="D200" s="231"/>
      <c r="E200" s="231"/>
      <c r="F200" s="231"/>
    </row>
    <row r="201" spans="1:6">
      <c r="A201" s="230"/>
      <c r="B201" s="231"/>
      <c r="C201" s="231"/>
      <c r="D201" s="231"/>
      <c r="E201" s="231"/>
      <c r="F201" s="231"/>
    </row>
    <row r="202" spans="1:6">
      <c r="A202" s="230"/>
      <c r="B202" s="231"/>
      <c r="C202" s="231"/>
      <c r="D202" s="231"/>
      <c r="E202" s="231"/>
      <c r="F202" s="231"/>
    </row>
    <row r="203" spans="1:6">
      <c r="A203" s="230"/>
      <c r="B203" s="231"/>
      <c r="C203" s="231"/>
      <c r="D203" s="231"/>
      <c r="E203" s="231"/>
      <c r="F203" s="231"/>
    </row>
    <row r="204" spans="1:6">
      <c r="A204" s="230"/>
      <c r="B204" s="231"/>
      <c r="C204" s="231"/>
      <c r="D204" s="231"/>
      <c r="E204" s="231"/>
      <c r="F204" s="231"/>
    </row>
    <row r="205" spans="1:6">
      <c r="A205" s="230"/>
      <c r="B205" s="231"/>
      <c r="C205" s="231"/>
      <c r="D205" s="231"/>
      <c r="E205" s="231"/>
      <c r="F205" s="231"/>
    </row>
    <row r="206" spans="1:6">
      <c r="A206" s="230"/>
      <c r="B206" s="231"/>
      <c r="C206" s="231"/>
      <c r="D206" s="231"/>
      <c r="E206" s="231"/>
      <c r="F206" s="231"/>
    </row>
    <row r="207" spans="1:6">
      <c r="A207" s="230"/>
      <c r="B207" s="231"/>
      <c r="C207" s="231"/>
      <c r="D207" s="231"/>
      <c r="E207" s="231"/>
      <c r="F207" s="231"/>
    </row>
    <row r="208" spans="1:6">
      <c r="A208" s="230"/>
      <c r="B208" s="231"/>
      <c r="C208" s="231"/>
      <c r="D208" s="231"/>
      <c r="E208" s="231"/>
      <c r="F208" s="231"/>
    </row>
    <row r="209" spans="1:6">
      <c r="A209" s="230"/>
      <c r="B209" s="231"/>
      <c r="C209" s="231"/>
      <c r="D209" s="231"/>
      <c r="E209" s="231"/>
      <c r="F209" s="231"/>
    </row>
    <row r="210" spans="1:6">
      <c r="A210" s="230"/>
      <c r="B210" s="231"/>
      <c r="C210" s="231"/>
      <c r="D210" s="231"/>
      <c r="E210" s="231"/>
      <c r="F210" s="231"/>
    </row>
    <row r="211" spans="1:6">
      <c r="A211" s="230"/>
      <c r="B211" s="231"/>
      <c r="C211" s="231"/>
      <c r="D211" s="231"/>
      <c r="E211" s="231"/>
      <c r="F211" s="231"/>
    </row>
    <row r="212" spans="1:6">
      <c r="A212" s="230"/>
      <c r="B212" s="231"/>
      <c r="C212" s="231"/>
      <c r="D212" s="231"/>
      <c r="E212" s="231"/>
      <c r="F212" s="231"/>
    </row>
    <row r="213" spans="1:6">
      <c r="A213" s="230"/>
      <c r="B213" s="231"/>
      <c r="C213" s="231"/>
      <c r="D213" s="231"/>
      <c r="E213" s="231"/>
      <c r="F213" s="231"/>
    </row>
    <row r="214" spans="1:6">
      <c r="A214" s="230"/>
      <c r="B214" s="231"/>
      <c r="C214" s="231"/>
      <c r="D214" s="231"/>
      <c r="E214" s="231"/>
      <c r="F214" s="231"/>
    </row>
    <row r="215" spans="1:6">
      <c r="A215" s="230"/>
      <c r="B215" s="231"/>
      <c r="C215" s="231"/>
      <c r="D215" s="231"/>
      <c r="E215" s="231"/>
      <c r="F215" s="231"/>
    </row>
    <row r="216" spans="1:6">
      <c r="A216" s="230"/>
      <c r="B216" s="231"/>
      <c r="C216" s="231"/>
      <c r="D216" s="231"/>
      <c r="E216" s="231"/>
      <c r="F216" s="231"/>
    </row>
    <row r="217" spans="1:6">
      <c r="A217" s="230"/>
      <c r="B217" s="231"/>
      <c r="C217" s="231"/>
      <c r="D217" s="231"/>
      <c r="E217" s="231"/>
      <c r="F217" s="231"/>
    </row>
    <row r="218" spans="1:6">
      <c r="A218" s="230"/>
      <c r="B218" s="231"/>
      <c r="C218" s="231"/>
      <c r="D218" s="231"/>
      <c r="E218" s="231"/>
      <c r="F218" s="231"/>
    </row>
    <row r="219" spans="1:6">
      <c r="A219" s="230"/>
      <c r="B219" s="231"/>
      <c r="C219" s="231"/>
      <c r="D219" s="231"/>
      <c r="E219" s="231"/>
      <c r="F219" s="231"/>
    </row>
    <row r="220" spans="1:6">
      <c r="A220" s="230"/>
      <c r="B220" s="231"/>
      <c r="C220" s="231"/>
      <c r="D220" s="231"/>
      <c r="E220" s="231"/>
      <c r="F220" s="231"/>
    </row>
    <row r="221" spans="1:6">
      <c r="A221" s="230"/>
      <c r="B221" s="231"/>
      <c r="C221" s="231"/>
      <c r="D221" s="231"/>
      <c r="E221" s="231"/>
      <c r="F221" s="231"/>
    </row>
    <row r="222" spans="1:6">
      <c r="A222" s="230"/>
      <c r="B222" s="231"/>
      <c r="C222" s="231"/>
      <c r="D222" s="231"/>
      <c r="E222" s="231"/>
      <c r="F222" s="231"/>
    </row>
    <row r="223" spans="1:6">
      <c r="A223" s="230"/>
      <c r="B223" s="231"/>
      <c r="C223" s="231"/>
      <c r="D223" s="231"/>
      <c r="E223" s="231"/>
      <c r="F223" s="231"/>
    </row>
    <row r="224" spans="1:6">
      <c r="A224" s="230"/>
      <c r="B224" s="231"/>
      <c r="C224" s="231"/>
      <c r="D224" s="231"/>
      <c r="E224" s="231"/>
      <c r="F224" s="231"/>
    </row>
    <row r="225" spans="1:6">
      <c r="A225" s="230"/>
      <c r="B225" s="231"/>
      <c r="C225" s="231"/>
      <c r="D225" s="231"/>
      <c r="E225" s="231"/>
      <c r="F225" s="231"/>
    </row>
    <row r="226" spans="1:6">
      <c r="A226" s="230"/>
      <c r="B226" s="231"/>
      <c r="C226" s="231"/>
      <c r="D226" s="231"/>
      <c r="E226" s="231"/>
      <c r="F226" s="231"/>
    </row>
    <row r="227" spans="1:6">
      <c r="A227" s="230"/>
      <c r="B227" s="231"/>
      <c r="C227" s="231"/>
      <c r="D227" s="231"/>
      <c r="E227" s="231"/>
      <c r="F227" s="231"/>
    </row>
    <row r="228" spans="1:6">
      <c r="A228" s="230"/>
      <c r="B228" s="231"/>
      <c r="C228" s="231"/>
      <c r="D228" s="231"/>
      <c r="E228" s="231"/>
      <c r="F228" s="231"/>
    </row>
    <row r="229" spans="1:6">
      <c r="A229" s="230"/>
      <c r="B229" s="231"/>
      <c r="C229" s="231"/>
      <c r="D229" s="231"/>
      <c r="E229" s="231"/>
      <c r="F229" s="231"/>
    </row>
    <row r="230" spans="1:6">
      <c r="A230" s="230"/>
      <c r="B230" s="231"/>
      <c r="C230" s="231"/>
      <c r="D230" s="231"/>
      <c r="E230" s="231"/>
      <c r="F230" s="231"/>
    </row>
    <row r="231" spans="1:6">
      <c r="A231" s="230"/>
      <c r="B231" s="231"/>
      <c r="C231" s="231"/>
      <c r="D231" s="231"/>
      <c r="E231" s="231"/>
      <c r="F231" s="231"/>
    </row>
    <row r="232" spans="1:6">
      <c r="A232" s="230"/>
      <c r="B232" s="231"/>
      <c r="C232" s="231"/>
      <c r="D232" s="231"/>
      <c r="E232" s="231"/>
      <c r="F232" s="231"/>
    </row>
    <row r="233" spans="1:6">
      <c r="A233" s="230"/>
      <c r="B233" s="231"/>
      <c r="C233" s="231"/>
      <c r="D233" s="231"/>
      <c r="E233" s="231"/>
      <c r="F233" s="231"/>
    </row>
    <row r="234" spans="1:6">
      <c r="A234" s="230"/>
      <c r="B234" s="231"/>
      <c r="C234" s="231"/>
      <c r="D234" s="231"/>
      <c r="E234" s="231"/>
      <c r="F234" s="231"/>
    </row>
    <row r="235" spans="1:6">
      <c r="A235" s="230"/>
      <c r="B235" s="231"/>
      <c r="C235" s="231"/>
      <c r="D235" s="231"/>
      <c r="E235" s="231"/>
      <c r="F235" s="231"/>
    </row>
    <row r="236" spans="1:6">
      <c r="A236" s="230"/>
      <c r="B236" s="231"/>
      <c r="C236" s="231"/>
      <c r="D236" s="231"/>
      <c r="E236" s="231"/>
      <c r="F236" s="231"/>
    </row>
    <row r="237" spans="1:6">
      <c r="A237" s="230"/>
      <c r="B237" s="231"/>
      <c r="C237" s="231"/>
      <c r="D237" s="231"/>
      <c r="E237" s="231"/>
      <c r="F237" s="231"/>
    </row>
    <row r="238" spans="1:6">
      <c r="A238" s="230"/>
      <c r="B238" s="231"/>
      <c r="C238" s="231"/>
      <c r="D238" s="231"/>
      <c r="E238" s="231"/>
      <c r="F238" s="231"/>
    </row>
    <row r="239" spans="1:6">
      <c r="A239" s="230"/>
      <c r="B239" s="231"/>
      <c r="C239" s="231"/>
      <c r="D239" s="231"/>
      <c r="E239" s="231"/>
      <c r="F239" s="231"/>
    </row>
    <row r="240" spans="1:6">
      <c r="A240" s="230"/>
      <c r="B240" s="231"/>
      <c r="C240" s="231"/>
      <c r="D240" s="231"/>
      <c r="E240" s="231"/>
      <c r="F240" s="231"/>
    </row>
    <row r="241" spans="1:6">
      <c r="A241" s="230"/>
      <c r="B241" s="231"/>
      <c r="C241" s="231"/>
      <c r="D241" s="231"/>
      <c r="E241" s="231"/>
      <c r="F241" s="231"/>
    </row>
    <row r="242" spans="1:6">
      <c r="A242" s="230"/>
      <c r="B242" s="231"/>
      <c r="C242" s="231"/>
      <c r="D242" s="231"/>
      <c r="E242" s="231"/>
      <c r="F242" s="231"/>
    </row>
    <row r="243" spans="1:6">
      <c r="A243" s="230"/>
      <c r="B243" s="231"/>
      <c r="C243" s="231"/>
      <c r="D243" s="231"/>
      <c r="E243" s="231"/>
      <c r="F243" s="231"/>
    </row>
    <row r="244" spans="1:6">
      <c r="A244" s="230"/>
      <c r="B244" s="231"/>
      <c r="C244" s="231"/>
      <c r="D244" s="231"/>
      <c r="E244" s="231"/>
      <c r="F244" s="231"/>
    </row>
    <row r="245" spans="1:6">
      <c r="A245" s="230"/>
      <c r="B245" s="231"/>
      <c r="C245" s="231"/>
      <c r="D245" s="231"/>
      <c r="E245" s="231"/>
      <c r="F245" s="231"/>
    </row>
    <row r="246" spans="1:6">
      <c r="A246" s="230"/>
      <c r="B246" s="231"/>
      <c r="C246" s="231"/>
      <c r="D246" s="231"/>
      <c r="E246" s="231"/>
      <c r="F246" s="231"/>
    </row>
    <row r="247" spans="1:6">
      <c r="A247" s="230"/>
      <c r="B247" s="231"/>
      <c r="C247" s="231"/>
      <c r="D247" s="231"/>
      <c r="E247" s="231"/>
      <c r="F247" s="231"/>
    </row>
    <row r="248" spans="1:6">
      <c r="A248" s="230"/>
      <c r="B248" s="231"/>
      <c r="C248" s="231"/>
      <c r="D248" s="231"/>
      <c r="E248" s="231"/>
      <c r="F248" s="231"/>
    </row>
    <row r="249" spans="1:6">
      <c r="A249" s="230"/>
      <c r="B249" s="231"/>
      <c r="C249" s="231"/>
      <c r="D249" s="231"/>
      <c r="E249" s="231"/>
      <c r="F249" s="231"/>
    </row>
    <row r="250" spans="1:6">
      <c r="A250" s="230"/>
      <c r="B250" s="231"/>
      <c r="C250" s="231"/>
      <c r="D250" s="231"/>
      <c r="E250" s="231"/>
      <c r="F250" s="231"/>
    </row>
    <row r="251" spans="1:6">
      <c r="A251" s="230"/>
      <c r="B251" s="231"/>
      <c r="C251" s="231"/>
      <c r="D251" s="231"/>
      <c r="E251" s="231"/>
      <c r="F251" s="231"/>
    </row>
    <row r="252" spans="1:6">
      <c r="A252" s="230"/>
      <c r="B252" s="231"/>
      <c r="C252" s="231"/>
      <c r="D252" s="231"/>
      <c r="E252" s="231"/>
      <c r="F252" s="231"/>
    </row>
    <row r="253" spans="1:6">
      <c r="A253" s="230"/>
      <c r="B253" s="231"/>
      <c r="C253" s="231"/>
      <c r="D253" s="231"/>
      <c r="E253" s="231"/>
      <c r="F253" s="231"/>
    </row>
    <row r="254" spans="1:6">
      <c r="A254" s="230"/>
      <c r="B254" s="231"/>
      <c r="C254" s="231"/>
      <c r="D254" s="231"/>
      <c r="E254" s="231"/>
      <c r="F254" s="231"/>
    </row>
    <row r="255" spans="1:6">
      <c r="A255" s="230"/>
      <c r="B255" s="231"/>
      <c r="C255" s="231"/>
      <c r="D255" s="231"/>
      <c r="E255" s="231"/>
      <c r="F255" s="231"/>
    </row>
    <row r="256" spans="1:6">
      <c r="A256" s="230"/>
      <c r="B256" s="231"/>
      <c r="C256" s="231"/>
      <c r="D256" s="231"/>
      <c r="E256" s="231"/>
      <c r="F256" s="231"/>
    </row>
    <row r="257" spans="1:6">
      <c r="A257" s="230"/>
      <c r="B257" s="231"/>
      <c r="C257" s="231"/>
      <c r="D257" s="231"/>
      <c r="E257" s="231"/>
      <c r="F257" s="231"/>
    </row>
    <row r="258" spans="1:6">
      <c r="A258" s="230"/>
      <c r="B258" s="231"/>
      <c r="C258" s="231"/>
      <c r="D258" s="231"/>
      <c r="E258" s="231"/>
      <c r="F258" s="231"/>
    </row>
    <row r="259" spans="1:6">
      <c r="A259" s="230"/>
      <c r="B259" s="231"/>
      <c r="C259" s="231"/>
      <c r="D259" s="231"/>
      <c r="E259" s="231"/>
      <c r="F259" s="231"/>
    </row>
    <row r="260" spans="1:6">
      <c r="A260" s="230"/>
      <c r="B260" s="231"/>
      <c r="C260" s="231"/>
      <c r="D260" s="231"/>
      <c r="E260" s="231"/>
      <c r="F260" s="231"/>
    </row>
    <row r="261" spans="1:6">
      <c r="A261" s="230"/>
      <c r="B261" s="231"/>
      <c r="C261" s="231"/>
      <c r="D261" s="231"/>
      <c r="E261" s="231"/>
      <c r="F261" s="231"/>
    </row>
    <row r="262" spans="1:6">
      <c r="A262" s="230"/>
      <c r="B262" s="231"/>
      <c r="C262" s="231"/>
      <c r="D262" s="231"/>
      <c r="E262" s="231"/>
      <c r="F262" s="231"/>
    </row>
    <row r="263" spans="1:6">
      <c r="A263" s="230"/>
      <c r="B263" s="231"/>
      <c r="C263" s="231"/>
      <c r="D263" s="231"/>
      <c r="E263" s="231"/>
      <c r="F263" s="231"/>
    </row>
    <row r="264" spans="1:6">
      <c r="A264" s="230"/>
      <c r="B264" s="231"/>
      <c r="C264" s="231"/>
      <c r="D264" s="231"/>
      <c r="E264" s="231"/>
      <c r="F264" s="231"/>
    </row>
    <row r="265" spans="1:6">
      <c r="A265" s="230"/>
      <c r="B265" s="231"/>
      <c r="C265" s="231"/>
      <c r="D265" s="231"/>
      <c r="E265" s="231"/>
      <c r="F265" s="231"/>
    </row>
    <row r="266" spans="1:6">
      <c r="A266" s="230"/>
      <c r="B266" s="231"/>
      <c r="C266" s="231"/>
      <c r="D266" s="231"/>
      <c r="E266" s="231"/>
      <c r="F266" s="231"/>
    </row>
    <row r="267" spans="1:6">
      <c r="A267" s="230"/>
      <c r="B267" s="231"/>
      <c r="C267" s="231"/>
      <c r="D267" s="231"/>
      <c r="E267" s="231"/>
      <c r="F267" s="231"/>
    </row>
    <row r="268" spans="1:6">
      <c r="A268" s="230"/>
      <c r="B268" s="231"/>
      <c r="C268" s="231"/>
      <c r="D268" s="231"/>
      <c r="E268" s="231"/>
      <c r="F268" s="231"/>
    </row>
    <row r="269" spans="1:6">
      <c r="A269" s="230"/>
      <c r="B269" s="231"/>
      <c r="C269" s="231"/>
      <c r="D269" s="231"/>
      <c r="E269" s="231"/>
      <c r="F269" s="231"/>
    </row>
    <row r="270" spans="1:6">
      <c r="A270" s="230"/>
      <c r="B270" s="231"/>
      <c r="C270" s="231"/>
      <c r="D270" s="231"/>
      <c r="E270" s="231"/>
      <c r="F270" s="231"/>
    </row>
    <row r="271" spans="1:6">
      <c r="A271" s="230"/>
      <c r="B271" s="231"/>
      <c r="C271" s="231"/>
      <c r="D271" s="231"/>
      <c r="E271" s="231"/>
      <c r="F271" s="231"/>
    </row>
    <row r="272" spans="1:6">
      <c r="A272" s="230"/>
      <c r="B272" s="231"/>
      <c r="C272" s="231"/>
      <c r="D272" s="231"/>
      <c r="E272" s="231"/>
      <c r="F272" s="231"/>
    </row>
    <row r="273" spans="1:6">
      <c r="A273" s="230"/>
      <c r="B273" s="231"/>
      <c r="C273" s="231"/>
      <c r="D273" s="231"/>
      <c r="E273" s="231"/>
      <c r="F273" s="231"/>
    </row>
    <row r="274" spans="1:6">
      <c r="A274" s="230"/>
      <c r="B274" s="231"/>
      <c r="C274" s="231"/>
      <c r="D274" s="231"/>
      <c r="E274" s="231"/>
      <c r="F274" s="231"/>
    </row>
    <row r="275" spans="1:6">
      <c r="A275" s="230"/>
      <c r="B275" s="231"/>
      <c r="C275" s="231"/>
      <c r="D275" s="231"/>
      <c r="E275" s="231"/>
      <c r="F275" s="231"/>
    </row>
    <row r="276" spans="1:6">
      <c r="A276" s="230"/>
      <c r="B276" s="231"/>
      <c r="C276" s="231"/>
      <c r="D276" s="231"/>
      <c r="E276" s="231"/>
      <c r="F276" s="231"/>
    </row>
    <row r="277" spans="1:6">
      <c r="A277" s="230"/>
      <c r="B277" s="231"/>
      <c r="C277" s="231"/>
      <c r="D277" s="231"/>
      <c r="E277" s="231"/>
      <c r="F277" s="231"/>
    </row>
    <row r="278" spans="1:6">
      <c r="A278" s="230"/>
      <c r="B278" s="231"/>
      <c r="C278" s="231"/>
      <c r="D278" s="231"/>
      <c r="E278" s="231"/>
      <c r="F278" s="231"/>
    </row>
    <row r="279" spans="1:6">
      <c r="A279" s="230"/>
      <c r="B279" s="231"/>
      <c r="C279" s="231"/>
      <c r="D279" s="231"/>
      <c r="E279" s="231"/>
      <c r="F279" s="231"/>
    </row>
    <row r="280" spans="1:6">
      <c r="A280" s="230"/>
      <c r="B280" s="231"/>
      <c r="C280" s="231"/>
      <c r="D280" s="231"/>
      <c r="E280" s="231"/>
      <c r="F280" s="231"/>
    </row>
    <row r="281" spans="1:6">
      <c r="A281" s="230"/>
      <c r="B281" s="231"/>
      <c r="C281" s="231"/>
      <c r="D281" s="231"/>
      <c r="E281" s="231"/>
      <c r="F281" s="231"/>
    </row>
    <row r="282" spans="1:6">
      <c r="A282" s="230"/>
      <c r="B282" s="231"/>
      <c r="C282" s="231"/>
      <c r="D282" s="231"/>
      <c r="E282" s="231"/>
      <c r="F282" s="231"/>
    </row>
    <row r="283" spans="1:6">
      <c r="A283" s="230"/>
      <c r="B283" s="231"/>
      <c r="C283" s="231"/>
      <c r="D283" s="231"/>
      <c r="E283" s="231"/>
      <c r="F283" s="231"/>
    </row>
    <row r="284" spans="1:6">
      <c r="A284" s="230"/>
      <c r="B284" s="231"/>
      <c r="C284" s="231"/>
      <c r="D284" s="231"/>
      <c r="E284" s="231"/>
      <c r="F284" s="231"/>
    </row>
    <row r="285" spans="1:6">
      <c r="A285" s="230"/>
      <c r="B285" s="231"/>
      <c r="C285" s="231"/>
      <c r="D285" s="231"/>
      <c r="E285" s="231"/>
      <c r="F285" s="231"/>
    </row>
    <row r="286" spans="1:6">
      <c r="A286" s="230"/>
      <c r="B286" s="231"/>
      <c r="C286" s="231"/>
      <c r="D286" s="231"/>
      <c r="E286" s="231"/>
      <c r="F286" s="231"/>
    </row>
    <row r="287" spans="1:6">
      <c r="A287" s="230"/>
      <c r="B287" s="231"/>
      <c r="C287" s="231"/>
      <c r="D287" s="231"/>
      <c r="E287" s="231"/>
      <c r="F287" s="231"/>
    </row>
    <row r="288" spans="1:6">
      <c r="A288" s="230"/>
      <c r="B288" s="231"/>
      <c r="C288" s="231"/>
      <c r="D288" s="231"/>
      <c r="E288" s="231"/>
      <c r="F288" s="231"/>
    </row>
    <row r="289" spans="1:6">
      <c r="A289" s="230"/>
      <c r="B289" s="231"/>
      <c r="C289" s="231"/>
      <c r="D289" s="231"/>
      <c r="E289" s="231"/>
      <c r="F289" s="231"/>
    </row>
    <row r="290" spans="1:6">
      <c r="A290" s="230"/>
      <c r="B290" s="231"/>
      <c r="C290" s="231"/>
      <c r="D290" s="231"/>
      <c r="E290" s="231"/>
      <c r="F290" s="231"/>
    </row>
    <row r="291" spans="1:6">
      <c r="A291" s="230"/>
      <c r="B291" s="231"/>
      <c r="C291" s="231"/>
      <c r="D291" s="231"/>
      <c r="E291" s="231"/>
      <c r="F291" s="231"/>
    </row>
    <row r="292" spans="1:6">
      <c r="A292" s="230"/>
      <c r="B292" s="231"/>
      <c r="C292" s="231"/>
      <c r="D292" s="231"/>
      <c r="E292" s="231"/>
      <c r="F292" s="231"/>
    </row>
    <row r="293" spans="1:6">
      <c r="A293" s="230"/>
      <c r="B293" s="231"/>
      <c r="C293" s="231"/>
      <c r="D293" s="231"/>
      <c r="E293" s="231"/>
      <c r="F293" s="231"/>
    </row>
    <row r="294" spans="1:6">
      <c r="A294" s="230"/>
      <c r="B294" s="231"/>
      <c r="C294" s="231"/>
      <c r="D294" s="231"/>
      <c r="E294" s="231"/>
      <c r="F294" s="231"/>
    </row>
    <row r="295" spans="1:6">
      <c r="A295" s="230"/>
      <c r="B295" s="231"/>
      <c r="C295" s="231"/>
      <c r="D295" s="231"/>
      <c r="E295" s="231"/>
      <c r="F295" s="231"/>
    </row>
    <row r="296" spans="1:6">
      <c r="A296" s="230"/>
      <c r="B296" s="231"/>
      <c r="C296" s="231"/>
      <c r="D296" s="231"/>
      <c r="E296" s="231"/>
      <c r="F296" s="231"/>
    </row>
    <row r="297" spans="1:6">
      <c r="A297" s="230"/>
      <c r="B297" s="231"/>
      <c r="C297" s="231"/>
      <c r="D297" s="231"/>
      <c r="E297" s="231"/>
      <c r="F297" s="231"/>
    </row>
    <row r="298" spans="1:6">
      <c r="A298" s="230"/>
      <c r="B298" s="231"/>
      <c r="C298" s="231"/>
      <c r="D298" s="231"/>
      <c r="E298" s="231"/>
      <c r="F298" s="231"/>
    </row>
    <row r="299" spans="1:6">
      <c r="A299" s="230"/>
      <c r="B299" s="231"/>
      <c r="C299" s="231"/>
      <c r="D299" s="231"/>
      <c r="E299" s="231"/>
      <c r="F299" s="231"/>
    </row>
    <row r="300" spans="1:6">
      <c r="A300" s="230"/>
      <c r="B300" s="231"/>
      <c r="C300" s="231"/>
      <c r="D300" s="231"/>
      <c r="E300" s="231"/>
      <c r="F300" s="231"/>
    </row>
    <row r="301" spans="1:6">
      <c r="A301" s="230"/>
      <c r="B301" s="231"/>
      <c r="C301" s="231"/>
      <c r="D301" s="231"/>
      <c r="E301" s="231"/>
      <c r="F301" s="231"/>
    </row>
    <row r="302" spans="1:6">
      <c r="A302" s="230"/>
      <c r="B302" s="231"/>
      <c r="C302" s="231"/>
      <c r="D302" s="231"/>
      <c r="E302" s="231"/>
      <c r="F302" s="231"/>
    </row>
    <row r="303" spans="1:6">
      <c r="A303" s="230"/>
      <c r="B303" s="231"/>
      <c r="C303" s="231"/>
      <c r="D303" s="231"/>
      <c r="E303" s="231"/>
      <c r="F303" s="231"/>
    </row>
    <row r="304" spans="1:6">
      <c r="A304" s="230"/>
      <c r="B304" s="231"/>
      <c r="C304" s="231"/>
      <c r="D304" s="231"/>
      <c r="E304" s="231"/>
      <c r="F304" s="231"/>
    </row>
    <row r="305" spans="1:6">
      <c r="A305" s="230"/>
      <c r="B305" s="231"/>
      <c r="C305" s="231"/>
      <c r="D305" s="231"/>
      <c r="E305" s="231"/>
      <c r="F305" s="231"/>
    </row>
    <row r="306" spans="1:6">
      <c r="A306" s="230"/>
      <c r="B306" s="231"/>
      <c r="C306" s="231"/>
      <c r="D306" s="231"/>
      <c r="E306" s="231"/>
      <c r="F306" s="231"/>
    </row>
    <row r="307" spans="1:6">
      <c r="A307" s="230"/>
      <c r="B307" s="231"/>
      <c r="C307" s="231"/>
      <c r="D307" s="231"/>
      <c r="E307" s="231"/>
      <c r="F307" s="231"/>
    </row>
    <row r="308" spans="1:6">
      <c r="A308" s="230"/>
      <c r="B308" s="231"/>
      <c r="C308" s="231"/>
      <c r="D308" s="231"/>
      <c r="E308" s="231"/>
      <c r="F308" s="231"/>
    </row>
    <row r="309" spans="1:6">
      <c r="A309" s="230"/>
      <c r="B309" s="231"/>
      <c r="C309" s="231"/>
      <c r="D309" s="231"/>
      <c r="E309" s="231"/>
      <c r="F309" s="231"/>
    </row>
    <row r="310" spans="1:6">
      <c r="A310" s="230"/>
      <c r="B310" s="231"/>
      <c r="C310" s="231"/>
      <c r="D310" s="231"/>
      <c r="E310" s="231"/>
      <c r="F310" s="231"/>
    </row>
    <row r="311" spans="1:6">
      <c r="A311" s="230"/>
      <c r="B311" s="231"/>
      <c r="C311" s="231"/>
      <c r="D311" s="231"/>
      <c r="E311" s="231"/>
      <c r="F311" s="231"/>
    </row>
    <row r="312" spans="1:6">
      <c r="A312" s="230"/>
      <c r="B312" s="231"/>
      <c r="C312" s="231"/>
      <c r="D312" s="231"/>
      <c r="E312" s="231"/>
      <c r="F312" s="231"/>
    </row>
    <row r="313" spans="1:6">
      <c r="A313" s="230"/>
      <c r="B313" s="231"/>
      <c r="C313" s="231"/>
      <c r="D313" s="231"/>
      <c r="E313" s="231"/>
      <c r="F313" s="231"/>
    </row>
    <row r="314" spans="1:6">
      <c r="A314" s="230"/>
      <c r="B314" s="231"/>
      <c r="C314" s="231"/>
      <c r="D314" s="231"/>
      <c r="E314" s="231"/>
      <c r="F314" s="231"/>
    </row>
    <row r="315" spans="1:6">
      <c r="A315" s="230"/>
      <c r="B315" s="231"/>
      <c r="C315" s="231"/>
      <c r="D315" s="231"/>
      <c r="E315" s="231"/>
      <c r="F315" s="231"/>
    </row>
    <row r="316" spans="1:6">
      <c r="A316" s="230"/>
      <c r="B316" s="231"/>
      <c r="C316" s="231"/>
      <c r="D316" s="231"/>
      <c r="E316" s="231"/>
      <c r="F316" s="231"/>
    </row>
    <row r="317" spans="1:6">
      <c r="A317" s="230"/>
      <c r="B317" s="231"/>
      <c r="C317" s="231"/>
      <c r="D317" s="231"/>
      <c r="E317" s="231"/>
      <c r="F317" s="231"/>
    </row>
    <row r="318" spans="1:6">
      <c r="A318" s="230"/>
      <c r="B318" s="231"/>
      <c r="C318" s="231"/>
      <c r="D318" s="231"/>
      <c r="E318" s="231"/>
      <c r="F318" s="231"/>
    </row>
    <row r="319" spans="1:6">
      <c r="A319" s="230"/>
      <c r="B319" s="231"/>
      <c r="C319" s="231"/>
      <c r="D319" s="231"/>
      <c r="E319" s="231"/>
      <c r="F319" s="231"/>
    </row>
    <row r="320" spans="1:6">
      <c r="A320" s="230"/>
      <c r="B320" s="231"/>
      <c r="C320" s="231"/>
      <c r="D320" s="231"/>
      <c r="E320" s="231"/>
      <c r="F320" s="231"/>
    </row>
    <row r="321" spans="1:6">
      <c r="A321" s="230"/>
      <c r="B321" s="231"/>
      <c r="C321" s="231"/>
      <c r="D321" s="231"/>
      <c r="E321" s="231"/>
      <c r="F321" s="231"/>
    </row>
    <row r="322" spans="1:6">
      <c r="A322" s="230"/>
      <c r="B322" s="231"/>
      <c r="C322" s="231"/>
      <c r="D322" s="231"/>
      <c r="E322" s="231"/>
      <c r="F322" s="231"/>
    </row>
    <row r="323" spans="1:6">
      <c r="A323" s="230"/>
      <c r="B323" s="231"/>
      <c r="C323" s="231"/>
      <c r="D323" s="231"/>
      <c r="E323" s="231"/>
      <c r="F323" s="231"/>
    </row>
    <row r="324" spans="1:6">
      <c r="A324" s="230"/>
      <c r="B324" s="231"/>
      <c r="C324" s="231"/>
      <c r="D324" s="231"/>
      <c r="E324" s="231"/>
      <c r="F324" s="231"/>
    </row>
    <row r="325" spans="1:6">
      <c r="A325" s="230"/>
      <c r="B325" s="231"/>
      <c r="C325" s="231"/>
      <c r="D325" s="231"/>
      <c r="E325" s="231"/>
      <c r="F325" s="231"/>
    </row>
    <row r="326" spans="1:6">
      <c r="A326" s="230"/>
      <c r="B326" s="231"/>
      <c r="C326" s="231"/>
      <c r="D326" s="231"/>
      <c r="E326" s="231"/>
      <c r="F326" s="231"/>
    </row>
    <row r="327" spans="1:6">
      <c r="A327" s="230"/>
      <c r="B327" s="231"/>
      <c r="C327" s="231"/>
      <c r="D327" s="231"/>
      <c r="E327" s="231"/>
      <c r="F327" s="231"/>
    </row>
    <row r="328" spans="1:6">
      <c r="A328" s="230"/>
      <c r="B328" s="231"/>
      <c r="C328" s="231"/>
      <c r="D328" s="231"/>
      <c r="E328" s="231"/>
      <c r="F328" s="231"/>
    </row>
    <row r="329" spans="1:6">
      <c r="A329" s="230"/>
      <c r="B329" s="231"/>
      <c r="C329" s="231"/>
      <c r="D329" s="231"/>
      <c r="E329" s="231"/>
      <c r="F329" s="231"/>
    </row>
    <row r="330" spans="1:6">
      <c r="A330" s="230"/>
      <c r="B330" s="231"/>
      <c r="C330" s="231"/>
      <c r="D330" s="231"/>
      <c r="E330" s="231"/>
      <c r="F330" s="231"/>
    </row>
    <row r="331" spans="1:6">
      <c r="A331" s="230"/>
      <c r="B331" s="231"/>
      <c r="C331" s="231"/>
      <c r="D331" s="231"/>
      <c r="E331" s="231"/>
      <c r="F331" s="231"/>
    </row>
    <row r="332" spans="1:6">
      <c r="A332" s="230"/>
      <c r="B332" s="231"/>
      <c r="C332" s="231"/>
      <c r="D332" s="231"/>
      <c r="E332" s="231"/>
      <c r="F332" s="231"/>
    </row>
    <row r="333" spans="1:6">
      <c r="A333" s="230"/>
      <c r="B333" s="231"/>
      <c r="C333" s="231"/>
      <c r="D333" s="231"/>
      <c r="E333" s="231"/>
      <c r="F333" s="231"/>
    </row>
    <row r="334" spans="1:6">
      <c r="A334" s="230"/>
      <c r="B334" s="231"/>
      <c r="C334" s="231"/>
      <c r="D334" s="231"/>
      <c r="E334" s="231"/>
      <c r="F334" s="231"/>
    </row>
    <row r="335" spans="1:6">
      <c r="A335" s="230"/>
      <c r="B335" s="231"/>
      <c r="C335" s="231"/>
      <c r="D335" s="231"/>
      <c r="E335" s="231"/>
      <c r="F335" s="231"/>
    </row>
    <row r="336" spans="1:6">
      <c r="A336" s="230"/>
      <c r="B336" s="231"/>
      <c r="C336" s="231"/>
      <c r="D336" s="231"/>
      <c r="E336" s="231"/>
      <c r="F336" s="231"/>
    </row>
    <row r="337" spans="1:6">
      <c r="A337" s="230"/>
      <c r="B337" s="231"/>
      <c r="C337" s="231"/>
      <c r="D337" s="231"/>
      <c r="E337" s="231"/>
      <c r="F337" s="231"/>
    </row>
    <row r="338" spans="1:6">
      <c r="A338" s="230"/>
      <c r="B338" s="231"/>
      <c r="C338" s="231"/>
      <c r="D338" s="231"/>
      <c r="E338" s="231"/>
      <c r="F338" s="231"/>
    </row>
    <row r="339" spans="1:6">
      <c r="A339" s="230"/>
      <c r="B339" s="231"/>
      <c r="C339" s="231"/>
      <c r="D339" s="231"/>
      <c r="E339" s="231"/>
      <c r="F339" s="231"/>
    </row>
    <row r="340" spans="1:6">
      <c r="A340" s="230"/>
      <c r="B340" s="231"/>
      <c r="C340" s="231"/>
      <c r="D340" s="231"/>
      <c r="E340" s="231"/>
      <c r="F340" s="231"/>
    </row>
    <row r="341" spans="1:6">
      <c r="A341" s="230"/>
      <c r="B341" s="231"/>
      <c r="C341" s="231"/>
      <c r="D341" s="231"/>
      <c r="E341" s="231"/>
      <c r="F341" s="231"/>
    </row>
    <row r="342" spans="1:6">
      <c r="A342" s="230"/>
      <c r="B342" s="231"/>
      <c r="C342" s="231"/>
      <c r="D342" s="231"/>
      <c r="E342" s="231"/>
      <c r="F342" s="231"/>
    </row>
    <row r="343" spans="1:6">
      <c r="A343" s="230"/>
      <c r="B343" s="231"/>
      <c r="C343" s="231"/>
      <c r="D343" s="231"/>
      <c r="E343" s="231"/>
      <c r="F343" s="231"/>
    </row>
    <row r="344" spans="1:6">
      <c r="A344" s="230"/>
      <c r="B344" s="231"/>
      <c r="C344" s="231"/>
      <c r="D344" s="231"/>
      <c r="E344" s="231"/>
      <c r="F344" s="231"/>
    </row>
    <row r="345" spans="1:6">
      <c r="A345" s="230"/>
      <c r="B345" s="231"/>
      <c r="C345" s="231"/>
      <c r="D345" s="231"/>
      <c r="E345" s="231"/>
      <c r="F345" s="231"/>
    </row>
    <row r="346" spans="1:6">
      <c r="A346" s="230"/>
      <c r="B346" s="231"/>
      <c r="C346" s="231"/>
      <c r="D346" s="231"/>
      <c r="E346" s="231"/>
      <c r="F346" s="231"/>
    </row>
    <row r="347" spans="1:6">
      <c r="A347" s="230"/>
      <c r="B347" s="231"/>
      <c r="C347" s="231"/>
      <c r="D347" s="231"/>
      <c r="E347" s="231"/>
      <c r="F347" s="231"/>
    </row>
    <row r="348" spans="1:6">
      <c r="A348" s="230"/>
      <c r="B348" s="231"/>
      <c r="C348" s="231"/>
      <c r="D348" s="231"/>
      <c r="E348" s="231"/>
      <c r="F348" s="231"/>
    </row>
    <row r="349" spans="1:6">
      <c r="A349" s="230"/>
      <c r="B349" s="231"/>
      <c r="C349" s="231"/>
      <c r="D349" s="231"/>
      <c r="E349" s="231"/>
      <c r="F349" s="231"/>
    </row>
    <row r="350" spans="1:6">
      <c r="A350" s="230"/>
      <c r="B350" s="231"/>
      <c r="C350" s="231"/>
      <c r="D350" s="231"/>
      <c r="E350" s="231"/>
      <c r="F350" s="231"/>
    </row>
    <row r="351" spans="1:6">
      <c r="A351" s="230"/>
      <c r="B351" s="231"/>
      <c r="C351" s="231"/>
      <c r="D351" s="231"/>
      <c r="E351" s="231"/>
      <c r="F351" s="231"/>
    </row>
    <row r="352" spans="1:6">
      <c r="A352" s="230"/>
      <c r="B352" s="231"/>
      <c r="C352" s="231"/>
      <c r="D352" s="231"/>
      <c r="E352" s="231"/>
      <c r="F352" s="231"/>
    </row>
    <row r="353" spans="1:6">
      <c r="A353" s="230"/>
      <c r="B353" s="231"/>
      <c r="C353" s="231"/>
      <c r="D353" s="231"/>
      <c r="E353" s="231"/>
      <c r="F353" s="231"/>
    </row>
    <row r="354" spans="1:6">
      <c r="A354" s="230"/>
      <c r="B354" s="231"/>
      <c r="C354" s="231"/>
      <c r="D354" s="231"/>
      <c r="E354" s="231"/>
      <c r="F354" s="231"/>
    </row>
    <row r="355" spans="1:6">
      <c r="A355" s="230"/>
      <c r="B355" s="231"/>
      <c r="C355" s="231"/>
      <c r="D355" s="231"/>
      <c r="E355" s="231"/>
      <c r="F355" s="231"/>
    </row>
    <row r="356" spans="1:6">
      <c r="A356" s="230"/>
      <c r="B356" s="231"/>
      <c r="C356" s="231"/>
      <c r="D356" s="231"/>
      <c r="E356" s="231"/>
      <c r="F356" s="231"/>
    </row>
    <row r="357" spans="1:6">
      <c r="A357" s="230"/>
      <c r="B357" s="231"/>
      <c r="C357" s="231"/>
      <c r="D357" s="231"/>
      <c r="E357" s="231"/>
      <c r="F357" s="231"/>
    </row>
    <row r="358" spans="1:6">
      <c r="A358" s="230"/>
      <c r="B358" s="231"/>
      <c r="C358" s="231"/>
      <c r="D358" s="231"/>
      <c r="E358" s="231"/>
      <c r="F358" s="231"/>
    </row>
    <row r="359" spans="1:6">
      <c r="A359" s="230"/>
      <c r="B359" s="231"/>
      <c r="C359" s="231"/>
      <c r="D359" s="231"/>
      <c r="E359" s="231"/>
      <c r="F359" s="231"/>
    </row>
    <row r="360" spans="1:6">
      <c r="A360" s="230"/>
      <c r="B360" s="231"/>
      <c r="C360" s="231"/>
      <c r="D360" s="231"/>
      <c r="E360" s="231"/>
      <c r="F360" s="231"/>
    </row>
    <row r="361" spans="1:6">
      <c r="A361" s="230"/>
      <c r="B361" s="231"/>
      <c r="C361" s="231"/>
      <c r="D361" s="231"/>
      <c r="E361" s="231"/>
      <c r="F361" s="231"/>
    </row>
    <row r="362" spans="1:6">
      <c r="A362" s="230"/>
      <c r="B362" s="231"/>
      <c r="C362" s="231"/>
      <c r="D362" s="231"/>
      <c r="E362" s="231"/>
      <c r="F362" s="231"/>
    </row>
    <row r="363" spans="1:6">
      <c r="A363" s="230"/>
      <c r="B363" s="231"/>
      <c r="C363" s="231"/>
      <c r="D363" s="231"/>
      <c r="E363" s="231"/>
      <c r="F363" s="231"/>
    </row>
    <row r="364" spans="1:6">
      <c r="A364" s="230"/>
      <c r="B364" s="231"/>
      <c r="C364" s="231"/>
      <c r="D364" s="231"/>
      <c r="E364" s="231"/>
      <c r="F364" s="231"/>
    </row>
    <row r="365" spans="1:6">
      <c r="A365" s="230"/>
      <c r="B365" s="231"/>
      <c r="C365" s="231"/>
      <c r="D365" s="231"/>
      <c r="E365" s="231"/>
      <c r="F365" s="231"/>
    </row>
    <row r="366" spans="1:6">
      <c r="A366" s="230"/>
      <c r="B366" s="231"/>
      <c r="C366" s="231"/>
      <c r="D366" s="231"/>
      <c r="E366" s="231"/>
      <c r="F366" s="231"/>
    </row>
    <row r="367" spans="1:6">
      <c r="A367" s="230"/>
      <c r="B367" s="231"/>
      <c r="C367" s="231"/>
      <c r="D367" s="231"/>
      <c r="E367" s="231"/>
      <c r="F367" s="231"/>
    </row>
    <row r="368" spans="1:6">
      <c r="A368" s="230"/>
      <c r="B368" s="231"/>
      <c r="C368" s="231"/>
      <c r="D368" s="231"/>
      <c r="E368" s="231"/>
      <c r="F368" s="231"/>
    </row>
    <row r="369" spans="1:6">
      <c r="A369" s="230"/>
      <c r="B369" s="231"/>
      <c r="C369" s="231"/>
      <c r="D369" s="231"/>
      <c r="E369" s="231"/>
      <c r="F369" s="231"/>
    </row>
    <row r="370" spans="1:6">
      <c r="A370" s="230"/>
      <c r="B370" s="231"/>
      <c r="C370" s="231"/>
      <c r="D370" s="231"/>
      <c r="E370" s="231"/>
      <c r="F370" s="231"/>
    </row>
    <row r="371" spans="1:6">
      <c r="A371" s="230"/>
      <c r="B371" s="231"/>
      <c r="C371" s="231"/>
      <c r="D371" s="231"/>
      <c r="E371" s="231"/>
      <c r="F371" s="231"/>
    </row>
    <row r="372" spans="1:6">
      <c r="A372" s="230"/>
      <c r="B372" s="231"/>
      <c r="C372" s="231"/>
      <c r="D372" s="231"/>
      <c r="E372" s="231"/>
      <c r="F372" s="231"/>
    </row>
    <row r="373" spans="1:6">
      <c r="A373" s="230"/>
      <c r="B373" s="231"/>
      <c r="C373" s="231"/>
      <c r="D373" s="231"/>
      <c r="E373" s="231"/>
      <c r="F373" s="231"/>
    </row>
    <row r="374" spans="1:6">
      <c r="A374" s="230"/>
      <c r="B374" s="231"/>
      <c r="C374" s="231"/>
      <c r="D374" s="231"/>
      <c r="E374" s="231"/>
      <c r="F374" s="231"/>
    </row>
    <row r="375" spans="1:6">
      <c r="A375" s="230"/>
      <c r="B375" s="231"/>
      <c r="C375" s="231"/>
      <c r="D375" s="231"/>
      <c r="E375" s="231"/>
      <c r="F375" s="231"/>
    </row>
    <row r="376" spans="1:6">
      <c r="A376" s="230"/>
      <c r="B376" s="231"/>
      <c r="C376" s="231"/>
      <c r="D376" s="231"/>
      <c r="E376" s="231"/>
      <c r="F376" s="231"/>
    </row>
    <row r="377" spans="1:6">
      <c r="A377" s="230"/>
      <c r="B377" s="231"/>
      <c r="C377" s="231"/>
      <c r="D377" s="231"/>
      <c r="E377" s="231"/>
      <c r="F377" s="231"/>
    </row>
    <row r="378" spans="1:6">
      <c r="A378" s="230"/>
      <c r="B378" s="231"/>
      <c r="C378" s="231"/>
      <c r="D378" s="231"/>
      <c r="E378" s="231"/>
      <c r="F378" s="231"/>
    </row>
    <row r="379" spans="1:6">
      <c r="A379" s="230"/>
      <c r="B379" s="231"/>
      <c r="C379" s="231"/>
      <c r="D379" s="231"/>
      <c r="E379" s="231"/>
      <c r="F379" s="231"/>
    </row>
    <row r="380" spans="1:6">
      <c r="A380" s="230"/>
      <c r="B380" s="231"/>
      <c r="C380" s="231"/>
      <c r="D380" s="231"/>
      <c r="E380" s="231"/>
      <c r="F380" s="231"/>
    </row>
    <row r="381" spans="1:6">
      <c r="A381" s="230"/>
      <c r="B381" s="231"/>
      <c r="C381" s="231"/>
      <c r="D381" s="231"/>
      <c r="E381" s="231"/>
      <c r="F381" s="231"/>
    </row>
    <row r="382" spans="1:6">
      <c r="A382" s="230"/>
      <c r="B382" s="231"/>
      <c r="C382" s="231"/>
      <c r="D382" s="231"/>
      <c r="E382" s="231"/>
      <c r="F382" s="231"/>
    </row>
    <row r="383" spans="1:6">
      <c r="A383" s="230"/>
      <c r="B383" s="231"/>
      <c r="C383" s="231"/>
      <c r="D383" s="231"/>
      <c r="E383" s="231"/>
      <c r="F383" s="231"/>
    </row>
    <row r="384" spans="1:6">
      <c r="A384" s="230"/>
      <c r="B384" s="231"/>
      <c r="C384" s="231"/>
      <c r="D384" s="231"/>
      <c r="E384" s="231"/>
      <c r="F384" s="231"/>
    </row>
    <row r="385" spans="1:6">
      <c r="A385" s="230"/>
      <c r="B385" s="231"/>
      <c r="C385" s="231"/>
      <c r="D385" s="231"/>
      <c r="E385" s="231"/>
      <c r="F385" s="231"/>
    </row>
    <row r="386" spans="1:6">
      <c r="A386" s="230"/>
      <c r="B386" s="231"/>
      <c r="C386" s="231"/>
      <c r="D386" s="231"/>
      <c r="E386" s="231"/>
      <c r="F386" s="231"/>
    </row>
    <row r="387" spans="1:6">
      <c r="A387" s="230"/>
      <c r="B387" s="231"/>
      <c r="C387" s="231"/>
      <c r="D387" s="231"/>
      <c r="E387" s="231"/>
      <c r="F387" s="231"/>
    </row>
    <row r="388" spans="1:6">
      <c r="A388" s="230"/>
      <c r="B388" s="231"/>
      <c r="C388" s="231"/>
      <c r="D388" s="231"/>
      <c r="E388" s="231"/>
      <c r="F388" s="231"/>
    </row>
    <row r="389" spans="1:6">
      <c r="A389" s="230"/>
      <c r="B389" s="231"/>
      <c r="C389" s="231"/>
      <c r="D389" s="231"/>
      <c r="E389" s="231"/>
      <c r="F389" s="231"/>
    </row>
    <row r="390" spans="1:6">
      <c r="A390" s="230"/>
      <c r="B390" s="231"/>
      <c r="C390" s="231"/>
      <c r="D390" s="231"/>
      <c r="E390" s="231"/>
      <c r="F390" s="231"/>
    </row>
    <row r="391" spans="1:6">
      <c r="A391" s="230"/>
      <c r="B391" s="231"/>
      <c r="C391" s="231"/>
      <c r="D391" s="231"/>
      <c r="E391" s="231"/>
      <c r="F391" s="231"/>
    </row>
    <row r="392" spans="1:6">
      <c r="A392" s="230"/>
      <c r="B392" s="231"/>
      <c r="C392" s="231"/>
      <c r="D392" s="231"/>
      <c r="E392" s="231"/>
      <c r="F392" s="231"/>
    </row>
    <row r="393" spans="1:6">
      <c r="A393" s="230"/>
      <c r="B393" s="231"/>
      <c r="C393" s="231"/>
      <c r="D393" s="231"/>
      <c r="E393" s="231"/>
      <c r="F393" s="231"/>
    </row>
    <row r="394" spans="1:6">
      <c r="A394" s="230"/>
      <c r="B394" s="231"/>
      <c r="C394" s="231"/>
      <c r="D394" s="231"/>
      <c r="E394" s="231"/>
      <c r="F394" s="231"/>
    </row>
    <row r="395" spans="1:6">
      <c r="A395" s="230"/>
      <c r="B395" s="231"/>
      <c r="C395" s="231"/>
      <c r="D395" s="231"/>
      <c r="E395" s="231"/>
      <c r="F395" s="231"/>
    </row>
    <row r="396" spans="1:6">
      <c r="A396" s="230"/>
      <c r="B396" s="231"/>
      <c r="C396" s="231"/>
      <c r="D396" s="231"/>
      <c r="E396" s="231"/>
      <c r="F396" s="231"/>
    </row>
    <row r="397" spans="1:6">
      <c r="A397" s="230"/>
      <c r="B397" s="231"/>
      <c r="C397" s="231"/>
      <c r="D397" s="231"/>
      <c r="E397" s="231"/>
      <c r="F397" s="231"/>
    </row>
    <row r="398" spans="1:6">
      <c r="A398" s="230"/>
      <c r="B398" s="231"/>
      <c r="C398" s="231"/>
      <c r="D398" s="231"/>
      <c r="E398" s="231"/>
      <c r="F398" s="231"/>
    </row>
    <row r="399" spans="1:6">
      <c r="A399" s="230"/>
      <c r="B399" s="231"/>
      <c r="C399" s="231"/>
      <c r="D399" s="231"/>
      <c r="E399" s="231"/>
      <c r="F399" s="231"/>
    </row>
    <row r="400" spans="1:6">
      <c r="A400" s="230"/>
      <c r="B400" s="231"/>
      <c r="C400" s="231"/>
      <c r="D400" s="231"/>
      <c r="E400" s="231"/>
      <c r="F400" s="231"/>
    </row>
    <row r="401" spans="1:6">
      <c r="A401" s="230"/>
      <c r="B401" s="231"/>
      <c r="C401" s="231"/>
      <c r="D401" s="231"/>
      <c r="E401" s="231"/>
      <c r="F401" s="231"/>
    </row>
    <row r="402" spans="1:6">
      <c r="A402" s="230"/>
      <c r="B402" s="231"/>
      <c r="C402" s="231"/>
      <c r="D402" s="231"/>
      <c r="E402" s="231"/>
      <c r="F402" s="231"/>
    </row>
    <row r="403" spans="1:6">
      <c r="A403" s="230"/>
      <c r="B403" s="231"/>
      <c r="C403" s="231"/>
      <c r="D403" s="231"/>
      <c r="E403" s="231"/>
      <c r="F403" s="231"/>
    </row>
    <row r="404" spans="1:6">
      <c r="A404" s="230"/>
      <c r="B404" s="231"/>
      <c r="C404" s="231"/>
      <c r="D404" s="231"/>
      <c r="E404" s="231"/>
      <c r="F404" s="231"/>
    </row>
    <row r="405" spans="1:6">
      <c r="A405" s="230"/>
      <c r="B405" s="231"/>
      <c r="C405" s="231"/>
      <c r="D405" s="231"/>
      <c r="E405" s="231"/>
      <c r="F405" s="231"/>
    </row>
    <row r="406" spans="1:6">
      <c r="A406" s="230"/>
      <c r="B406" s="231"/>
      <c r="C406" s="231"/>
      <c r="D406" s="231"/>
      <c r="E406" s="231"/>
      <c r="F406" s="231"/>
    </row>
    <row r="407" spans="1:6">
      <c r="A407" s="230"/>
      <c r="B407" s="231"/>
      <c r="C407" s="231"/>
      <c r="D407" s="231"/>
      <c r="E407" s="231"/>
      <c r="F407" s="231"/>
    </row>
    <row r="408" spans="1:6">
      <c r="A408" s="230"/>
      <c r="B408" s="231"/>
      <c r="C408" s="231"/>
      <c r="D408" s="231"/>
      <c r="E408" s="231"/>
      <c r="F408" s="231"/>
    </row>
    <row r="409" spans="1:6">
      <c r="A409" s="230"/>
      <c r="B409" s="231"/>
      <c r="C409" s="231"/>
      <c r="D409" s="231"/>
      <c r="E409" s="231"/>
      <c r="F409" s="231"/>
    </row>
    <row r="410" spans="1:6">
      <c r="A410" s="230"/>
      <c r="B410" s="231"/>
      <c r="C410" s="231"/>
      <c r="D410" s="231"/>
      <c r="E410" s="231"/>
      <c r="F410" s="231"/>
    </row>
    <row r="411" spans="1:6">
      <c r="A411" s="230"/>
      <c r="B411" s="231"/>
      <c r="C411" s="231"/>
      <c r="D411" s="231"/>
      <c r="E411" s="231"/>
      <c r="F411" s="231"/>
    </row>
    <row r="412" spans="1:6">
      <c r="A412" s="230"/>
      <c r="B412" s="231"/>
      <c r="C412" s="231"/>
      <c r="D412" s="231"/>
      <c r="E412" s="231"/>
      <c r="F412" s="231"/>
    </row>
    <row r="413" spans="1:6">
      <c r="A413" s="230"/>
      <c r="B413" s="231"/>
      <c r="C413" s="231"/>
      <c r="D413" s="231"/>
      <c r="E413" s="231"/>
      <c r="F413" s="231"/>
    </row>
    <row r="414" spans="1:6">
      <c r="A414" s="230"/>
      <c r="B414" s="231"/>
      <c r="C414" s="231"/>
      <c r="D414" s="231"/>
      <c r="E414" s="231"/>
      <c r="F414" s="231"/>
    </row>
    <row r="415" spans="1:6">
      <c r="A415" s="230"/>
      <c r="B415" s="231"/>
      <c r="C415" s="231"/>
      <c r="D415" s="231"/>
      <c r="E415" s="231"/>
      <c r="F415" s="231"/>
    </row>
    <row r="416" spans="1:6">
      <c r="A416" s="230"/>
      <c r="B416" s="231"/>
      <c r="C416" s="231"/>
      <c r="D416" s="231"/>
      <c r="E416" s="231"/>
      <c r="F416" s="231"/>
    </row>
    <row r="417" spans="1:6">
      <c r="A417" s="230"/>
      <c r="B417" s="231"/>
      <c r="C417" s="231"/>
      <c r="D417" s="231"/>
      <c r="E417" s="231"/>
      <c r="F417" s="231"/>
    </row>
    <row r="418" spans="1:6">
      <c r="A418" s="230"/>
      <c r="B418" s="231"/>
      <c r="C418" s="231"/>
      <c r="D418" s="231"/>
      <c r="E418" s="231"/>
      <c r="F418" s="231"/>
    </row>
    <row r="419" spans="1:6">
      <c r="A419" s="230"/>
      <c r="B419" s="231"/>
      <c r="C419" s="231"/>
      <c r="D419" s="231"/>
      <c r="E419" s="231"/>
      <c r="F419" s="231"/>
    </row>
    <row r="420" spans="1:6">
      <c r="A420" s="230"/>
      <c r="B420" s="231"/>
      <c r="C420" s="231"/>
      <c r="D420" s="231"/>
      <c r="E420" s="231"/>
      <c r="F420" s="231"/>
    </row>
    <row r="421" spans="1:6">
      <c r="A421" s="230"/>
      <c r="B421" s="231"/>
      <c r="C421" s="231"/>
      <c r="D421" s="231"/>
      <c r="E421" s="231"/>
      <c r="F421" s="231"/>
    </row>
    <row r="422" spans="1:6">
      <c r="A422" s="230"/>
      <c r="B422" s="231"/>
      <c r="C422" s="231"/>
      <c r="D422" s="231"/>
      <c r="E422" s="231"/>
      <c r="F422" s="231"/>
    </row>
    <row r="423" spans="1:6">
      <c r="A423" s="230"/>
      <c r="B423" s="231"/>
      <c r="C423" s="231"/>
      <c r="D423" s="231"/>
      <c r="E423" s="231"/>
      <c r="F423" s="231"/>
    </row>
    <row r="424" spans="1:6">
      <c r="A424" s="230"/>
      <c r="B424" s="231"/>
      <c r="C424" s="231"/>
      <c r="D424" s="231"/>
      <c r="E424" s="231"/>
      <c r="F424" s="231"/>
    </row>
    <row r="425" spans="1:6">
      <c r="A425" s="230"/>
      <c r="B425" s="231"/>
      <c r="C425" s="231"/>
      <c r="D425" s="231"/>
      <c r="E425" s="231"/>
      <c r="F425" s="231"/>
    </row>
    <row r="426" spans="1:6">
      <c r="A426" s="230"/>
      <c r="B426" s="231"/>
      <c r="C426" s="231"/>
      <c r="D426" s="231"/>
      <c r="E426" s="231"/>
      <c r="F426" s="231"/>
    </row>
    <row r="427" spans="1:6">
      <c r="A427" s="230"/>
      <c r="B427" s="231"/>
      <c r="C427" s="231"/>
      <c r="D427" s="231"/>
      <c r="E427" s="231"/>
      <c r="F427" s="231"/>
    </row>
    <row r="428" spans="1:6">
      <c r="A428" s="230"/>
      <c r="B428" s="231"/>
      <c r="C428" s="231"/>
      <c r="D428" s="231"/>
      <c r="E428" s="231"/>
      <c r="F428" s="231"/>
    </row>
    <row r="429" spans="1:6">
      <c r="A429" s="230"/>
      <c r="B429" s="231"/>
      <c r="C429" s="231"/>
      <c r="D429" s="231"/>
      <c r="E429" s="231"/>
      <c r="F429" s="231"/>
    </row>
    <row r="430" spans="1:6">
      <c r="A430" s="230"/>
      <c r="B430" s="231"/>
      <c r="C430" s="231"/>
      <c r="D430" s="231"/>
      <c r="E430" s="231"/>
      <c r="F430" s="231"/>
    </row>
    <row r="431" spans="1:6">
      <c r="A431" s="230"/>
      <c r="B431" s="231"/>
      <c r="C431" s="231"/>
      <c r="D431" s="231"/>
      <c r="E431" s="231"/>
      <c r="F431" s="231"/>
    </row>
    <row r="432" spans="1:6">
      <c r="A432" s="230"/>
      <c r="B432" s="231"/>
      <c r="C432" s="231"/>
      <c r="D432" s="231"/>
      <c r="E432" s="231"/>
      <c r="F432" s="231"/>
    </row>
    <row r="433" spans="1:6">
      <c r="A433" s="230"/>
      <c r="B433" s="231"/>
      <c r="C433" s="231"/>
      <c r="D433" s="231"/>
      <c r="E433" s="231"/>
      <c r="F433" s="231"/>
    </row>
    <row r="434" spans="1:6">
      <c r="A434" s="230"/>
      <c r="B434" s="231"/>
      <c r="C434" s="231"/>
      <c r="D434" s="231"/>
      <c r="E434" s="231"/>
      <c r="F434" s="231"/>
    </row>
    <row r="435" spans="1:6">
      <c r="A435" s="230"/>
      <c r="B435" s="231"/>
      <c r="C435" s="231"/>
      <c r="D435" s="231"/>
      <c r="E435" s="231"/>
      <c r="F435" s="231"/>
    </row>
    <row r="436" spans="1:6">
      <c r="A436" s="230"/>
      <c r="B436" s="231"/>
      <c r="C436" s="231"/>
      <c r="D436" s="231"/>
      <c r="E436" s="231"/>
      <c r="F436" s="231"/>
    </row>
    <row r="437" spans="1:6">
      <c r="A437" s="230"/>
      <c r="B437" s="231"/>
      <c r="C437" s="231"/>
      <c r="D437" s="231"/>
      <c r="E437" s="231"/>
      <c r="F437" s="231"/>
    </row>
    <row r="438" spans="1:6">
      <c r="A438" s="230"/>
      <c r="B438" s="231"/>
      <c r="C438" s="231"/>
      <c r="D438" s="231"/>
      <c r="E438" s="231"/>
      <c r="F438" s="231"/>
    </row>
    <row r="439" spans="1:6">
      <c r="A439" s="230"/>
      <c r="B439" s="231"/>
      <c r="C439" s="231"/>
      <c r="D439" s="231"/>
      <c r="E439" s="231"/>
      <c r="F439" s="231"/>
    </row>
    <row r="440" spans="1:6">
      <c r="A440" s="230"/>
      <c r="B440" s="231"/>
      <c r="C440" s="231"/>
      <c r="D440" s="231"/>
      <c r="E440" s="231"/>
      <c r="F440" s="231"/>
    </row>
    <row r="441" spans="1:6">
      <c r="A441" s="230"/>
      <c r="B441" s="231"/>
      <c r="C441" s="231"/>
      <c r="D441" s="231"/>
      <c r="E441" s="231"/>
      <c r="F441" s="231"/>
    </row>
    <row r="442" spans="1:6">
      <c r="A442" s="230"/>
      <c r="B442" s="231"/>
      <c r="C442" s="231"/>
      <c r="D442" s="231"/>
      <c r="E442" s="231"/>
      <c r="F442" s="231"/>
    </row>
    <row r="443" spans="1:6">
      <c r="A443" s="230"/>
      <c r="B443" s="231"/>
      <c r="C443" s="231"/>
      <c r="D443" s="231"/>
      <c r="E443" s="231"/>
      <c r="F443" s="231"/>
    </row>
    <row r="444" spans="1:6">
      <c r="A444" s="230"/>
      <c r="B444" s="231"/>
      <c r="C444" s="231"/>
      <c r="D444" s="231"/>
      <c r="E444" s="231"/>
      <c r="F444" s="231"/>
    </row>
    <row r="445" spans="1:6">
      <c r="A445" s="230"/>
      <c r="B445" s="231"/>
      <c r="C445" s="231"/>
      <c r="D445" s="231"/>
      <c r="E445" s="231"/>
      <c r="F445" s="231"/>
    </row>
    <row r="446" spans="1:6">
      <c r="A446" s="230"/>
      <c r="B446" s="231"/>
      <c r="C446" s="231"/>
      <c r="D446" s="231"/>
      <c r="E446" s="231"/>
      <c r="F446" s="231"/>
    </row>
    <row r="447" spans="1:6">
      <c r="A447" s="230"/>
      <c r="B447" s="231"/>
      <c r="C447" s="231"/>
      <c r="D447" s="231"/>
      <c r="E447" s="231"/>
      <c r="F447" s="231"/>
    </row>
    <row r="448" spans="1:6">
      <c r="A448" s="230"/>
      <c r="B448" s="231"/>
      <c r="C448" s="231"/>
      <c r="D448" s="231"/>
      <c r="E448" s="231"/>
      <c r="F448" s="231"/>
    </row>
    <row r="449" spans="1:6">
      <c r="A449" s="230"/>
      <c r="B449" s="231"/>
      <c r="C449" s="231"/>
      <c r="D449" s="231"/>
      <c r="E449" s="231"/>
      <c r="F449" s="231"/>
    </row>
    <row r="450" spans="1:6">
      <c r="A450" s="230"/>
      <c r="B450" s="231"/>
      <c r="C450" s="231"/>
      <c r="D450" s="231"/>
      <c r="E450" s="231"/>
      <c r="F450" s="231"/>
    </row>
    <row r="451" spans="1:6">
      <c r="A451" s="230"/>
      <c r="B451" s="231"/>
      <c r="C451" s="231"/>
      <c r="D451" s="231"/>
      <c r="E451" s="231"/>
      <c r="F451" s="231"/>
    </row>
    <row r="452" spans="1:6">
      <c r="A452" s="230"/>
      <c r="B452" s="231"/>
      <c r="C452" s="231"/>
      <c r="D452" s="231"/>
      <c r="E452" s="231"/>
      <c r="F452" s="231"/>
    </row>
    <row r="453" spans="1:6">
      <c r="A453" s="230"/>
      <c r="B453" s="231"/>
      <c r="C453" s="231"/>
      <c r="D453" s="231"/>
      <c r="E453" s="231"/>
      <c r="F453" s="231"/>
    </row>
    <row r="454" spans="1:6">
      <c r="A454" s="230"/>
      <c r="B454" s="231"/>
      <c r="C454" s="231"/>
      <c r="D454" s="231"/>
      <c r="E454" s="231"/>
      <c r="F454" s="231"/>
    </row>
    <row r="455" spans="1:6">
      <c r="A455" s="230"/>
      <c r="B455" s="231"/>
      <c r="C455" s="231"/>
      <c r="D455" s="231"/>
      <c r="E455" s="231"/>
      <c r="F455" s="231"/>
    </row>
    <row r="456" spans="1:6">
      <c r="A456" s="230"/>
      <c r="B456" s="231"/>
      <c r="C456" s="231"/>
      <c r="D456" s="231"/>
      <c r="E456" s="231"/>
      <c r="F456" s="231"/>
    </row>
    <row r="457" spans="1:6">
      <c r="A457" s="230"/>
      <c r="B457" s="231"/>
      <c r="C457" s="231"/>
      <c r="D457" s="231"/>
      <c r="E457" s="231"/>
      <c r="F457" s="231"/>
    </row>
    <row r="458" spans="1:6">
      <c r="A458" s="230"/>
      <c r="B458" s="231"/>
      <c r="C458" s="231"/>
      <c r="D458" s="231"/>
      <c r="E458" s="231"/>
      <c r="F458" s="231"/>
    </row>
    <row r="459" spans="1:6">
      <c r="A459" s="230"/>
      <c r="B459" s="231"/>
      <c r="C459" s="231"/>
      <c r="D459" s="231"/>
      <c r="E459" s="231"/>
      <c r="F459" s="231"/>
    </row>
    <row r="460" spans="1:6">
      <c r="A460" s="230"/>
      <c r="B460" s="231"/>
      <c r="C460" s="231"/>
      <c r="D460" s="231"/>
      <c r="E460" s="231"/>
      <c r="F460" s="231"/>
    </row>
    <row r="461" spans="1:6">
      <c r="A461" s="230"/>
      <c r="B461" s="231"/>
      <c r="C461" s="231"/>
      <c r="D461" s="231"/>
      <c r="E461" s="231"/>
      <c r="F461" s="231"/>
    </row>
    <row r="462" spans="1:6">
      <c r="A462" s="230"/>
      <c r="B462" s="231"/>
      <c r="C462" s="231"/>
      <c r="D462" s="231"/>
      <c r="E462" s="231"/>
      <c r="F462" s="231"/>
    </row>
    <row r="463" spans="1:6">
      <c r="A463" s="230"/>
      <c r="B463" s="231"/>
      <c r="C463" s="231"/>
      <c r="D463" s="231"/>
      <c r="E463" s="231"/>
      <c r="F463" s="231"/>
    </row>
    <row r="464" spans="1:6">
      <c r="A464" s="230"/>
      <c r="B464" s="231"/>
      <c r="C464" s="231"/>
      <c r="D464" s="231"/>
      <c r="E464" s="231"/>
      <c r="F464" s="231"/>
    </row>
    <row r="465" spans="1:6">
      <c r="A465" s="230"/>
      <c r="B465" s="231"/>
      <c r="C465" s="231"/>
      <c r="D465" s="231"/>
      <c r="E465" s="231"/>
      <c r="F465" s="231"/>
    </row>
    <row r="466" spans="1:6">
      <c r="A466" s="230"/>
      <c r="B466" s="231"/>
      <c r="C466" s="231"/>
      <c r="D466" s="231"/>
      <c r="E466" s="231"/>
      <c r="F466" s="231"/>
    </row>
    <row r="467" spans="1:6">
      <c r="A467" s="230"/>
      <c r="B467" s="231"/>
      <c r="C467" s="231"/>
      <c r="D467" s="231"/>
      <c r="E467" s="231"/>
      <c r="F467" s="231"/>
    </row>
    <row r="468" spans="1:6">
      <c r="A468" s="230"/>
      <c r="B468" s="231"/>
      <c r="C468" s="231"/>
      <c r="D468" s="231"/>
      <c r="E468" s="231"/>
      <c r="F468" s="231"/>
    </row>
    <row r="469" spans="1:6">
      <c r="A469" s="230"/>
      <c r="B469" s="231"/>
      <c r="C469" s="231"/>
      <c r="D469" s="231"/>
      <c r="E469" s="231"/>
      <c r="F469" s="231"/>
    </row>
    <row r="470" spans="1:6">
      <c r="A470" s="230"/>
      <c r="B470" s="231"/>
      <c r="C470" s="231"/>
      <c r="D470" s="231"/>
      <c r="E470" s="231"/>
      <c r="F470" s="231"/>
    </row>
    <row r="471" spans="1:6">
      <c r="A471" s="230"/>
      <c r="B471" s="231"/>
      <c r="C471" s="231"/>
      <c r="D471" s="231"/>
      <c r="E471" s="231"/>
      <c r="F471" s="231"/>
    </row>
    <row r="472" spans="1:6">
      <c r="A472" s="230"/>
      <c r="B472" s="231"/>
      <c r="C472" s="231"/>
      <c r="D472" s="231"/>
      <c r="E472" s="231"/>
      <c r="F472" s="231"/>
    </row>
    <row r="473" spans="1:6">
      <c r="A473" s="230"/>
      <c r="B473" s="231"/>
      <c r="C473" s="231"/>
      <c r="D473" s="231"/>
      <c r="E473" s="231"/>
      <c r="F473" s="231"/>
    </row>
    <row r="474" spans="1:6">
      <c r="A474" s="230"/>
      <c r="B474" s="231"/>
      <c r="C474" s="231"/>
      <c r="D474" s="231"/>
      <c r="E474" s="231"/>
      <c r="F474" s="231"/>
    </row>
    <row r="475" spans="1:6">
      <c r="A475" s="230"/>
      <c r="B475" s="231"/>
      <c r="C475" s="231"/>
      <c r="D475" s="231"/>
      <c r="E475" s="231"/>
      <c r="F475" s="231"/>
    </row>
    <row r="476" spans="1:6">
      <c r="A476" s="230"/>
      <c r="B476" s="231"/>
      <c r="C476" s="231"/>
      <c r="D476" s="231"/>
      <c r="E476" s="231"/>
      <c r="F476" s="231"/>
    </row>
    <row r="477" spans="1:6">
      <c r="A477" s="230"/>
      <c r="B477" s="231"/>
      <c r="C477" s="231"/>
      <c r="D477" s="231"/>
      <c r="E477" s="231"/>
      <c r="F477" s="231"/>
    </row>
    <row r="478" spans="1:6">
      <c r="A478" s="230"/>
      <c r="B478" s="231"/>
      <c r="C478" s="231"/>
      <c r="D478" s="231"/>
      <c r="E478" s="231"/>
      <c r="F478" s="231"/>
    </row>
    <row r="479" spans="1:6">
      <c r="A479" s="230"/>
      <c r="B479" s="231"/>
      <c r="C479" s="231"/>
      <c r="D479" s="231"/>
      <c r="E479" s="231"/>
      <c r="F479" s="231"/>
    </row>
    <row r="480" spans="1:6">
      <c r="A480" s="230"/>
      <c r="B480" s="231"/>
      <c r="C480" s="231"/>
      <c r="D480" s="231"/>
      <c r="E480" s="231"/>
      <c r="F480" s="231"/>
    </row>
    <row r="481" spans="1:6">
      <c r="A481" s="230"/>
      <c r="B481" s="231"/>
      <c r="C481" s="231"/>
      <c r="D481" s="231"/>
      <c r="E481" s="231"/>
      <c r="F481" s="231"/>
    </row>
    <row r="482" spans="1:6">
      <c r="A482" s="230"/>
      <c r="B482" s="231"/>
      <c r="C482" s="231"/>
      <c r="D482" s="231"/>
      <c r="E482" s="231"/>
      <c r="F482" s="231"/>
    </row>
    <row r="483" spans="1:6">
      <c r="A483" s="230"/>
      <c r="B483" s="231"/>
      <c r="C483" s="231"/>
      <c r="D483" s="231"/>
      <c r="E483" s="231"/>
      <c r="F483" s="231"/>
    </row>
    <row r="484" spans="1:6">
      <c r="A484" s="230"/>
      <c r="B484" s="231"/>
      <c r="C484" s="231"/>
      <c r="D484" s="231"/>
      <c r="E484" s="231"/>
      <c r="F484" s="231"/>
    </row>
    <row r="485" spans="1:6">
      <c r="A485" s="230"/>
      <c r="B485" s="231"/>
      <c r="C485" s="231"/>
      <c r="D485" s="231"/>
      <c r="E485" s="231"/>
      <c r="F485" s="231"/>
    </row>
    <row r="486" spans="1:6">
      <c r="A486" s="230"/>
      <c r="B486" s="231"/>
      <c r="C486" s="231"/>
      <c r="D486" s="231"/>
      <c r="E486" s="231"/>
      <c r="F486" s="231"/>
    </row>
    <row r="487" spans="1:6">
      <c r="A487" s="230"/>
      <c r="B487" s="231"/>
      <c r="C487" s="231"/>
      <c r="D487" s="231"/>
      <c r="E487" s="231"/>
      <c r="F487" s="231"/>
    </row>
    <row r="488" spans="1:6">
      <c r="A488" s="230"/>
      <c r="B488" s="231"/>
      <c r="C488" s="231"/>
      <c r="D488" s="231"/>
      <c r="E488" s="231"/>
      <c r="F488" s="231"/>
    </row>
    <row r="489" spans="1:6">
      <c r="A489" s="230"/>
      <c r="B489" s="231"/>
      <c r="C489" s="231"/>
      <c r="D489" s="231"/>
      <c r="E489" s="231"/>
      <c r="F489" s="231"/>
    </row>
    <row r="490" spans="1:6">
      <c r="A490" s="230"/>
      <c r="B490" s="231"/>
      <c r="C490" s="231"/>
      <c r="D490" s="231"/>
      <c r="E490" s="231"/>
      <c r="F490" s="231"/>
    </row>
    <row r="491" spans="1:6">
      <c r="A491" s="230"/>
      <c r="B491" s="231"/>
      <c r="C491" s="231"/>
      <c r="D491" s="231"/>
      <c r="E491" s="231"/>
      <c r="F491" s="231"/>
    </row>
    <row r="492" spans="1:6">
      <c r="A492" s="230"/>
      <c r="B492" s="231"/>
      <c r="C492" s="231"/>
      <c r="D492" s="231"/>
      <c r="E492" s="231"/>
      <c r="F492" s="231"/>
    </row>
    <row r="493" spans="1:6">
      <c r="A493" s="230"/>
      <c r="B493" s="231"/>
      <c r="C493" s="231"/>
      <c r="D493" s="231"/>
      <c r="E493" s="231"/>
      <c r="F493" s="231"/>
    </row>
    <row r="494" spans="1:6">
      <c r="A494" s="230"/>
      <c r="B494" s="231"/>
      <c r="C494" s="231"/>
      <c r="D494" s="231"/>
      <c r="E494" s="231"/>
      <c r="F494" s="231"/>
    </row>
    <row r="495" spans="1:6">
      <c r="A495" s="230"/>
      <c r="B495" s="231"/>
      <c r="C495" s="231"/>
      <c r="D495" s="231"/>
      <c r="E495" s="231"/>
      <c r="F495" s="231"/>
    </row>
    <row r="496" spans="1:6">
      <c r="A496" s="230"/>
      <c r="B496" s="231"/>
      <c r="C496" s="231"/>
      <c r="D496" s="231"/>
      <c r="E496" s="231"/>
      <c r="F496" s="231"/>
    </row>
    <row r="497" spans="1:6">
      <c r="A497" s="230"/>
      <c r="B497" s="231"/>
      <c r="C497" s="231"/>
      <c r="D497" s="231"/>
      <c r="E497" s="231"/>
      <c r="F497" s="231"/>
    </row>
    <row r="498" spans="1:6">
      <c r="A498" s="230"/>
      <c r="B498" s="231"/>
      <c r="C498" s="231"/>
      <c r="D498" s="231"/>
      <c r="E498" s="231"/>
      <c r="F498" s="231"/>
    </row>
    <row r="499" spans="1:6">
      <c r="A499" s="230"/>
      <c r="B499" s="231"/>
      <c r="C499" s="231"/>
      <c r="D499" s="231"/>
      <c r="E499" s="231"/>
      <c r="F499" s="231"/>
    </row>
    <row r="500" spans="1:6">
      <c r="A500" s="230"/>
      <c r="B500" s="231"/>
      <c r="C500" s="231"/>
      <c r="D500" s="231"/>
      <c r="E500" s="231"/>
      <c r="F500" s="231"/>
    </row>
    <row r="501" spans="1:6">
      <c r="A501" s="230"/>
      <c r="B501" s="231"/>
      <c r="C501" s="231"/>
      <c r="D501" s="231"/>
      <c r="E501" s="231"/>
      <c r="F501" s="231"/>
    </row>
    <row r="502" spans="1:6">
      <c r="A502" s="230"/>
      <c r="B502" s="231"/>
      <c r="C502" s="231"/>
      <c r="D502" s="231"/>
      <c r="E502" s="231"/>
      <c r="F502" s="231"/>
    </row>
    <row r="503" spans="1:6">
      <c r="A503" s="230"/>
      <c r="B503" s="231"/>
      <c r="C503" s="231"/>
      <c r="D503" s="231"/>
      <c r="E503" s="231"/>
      <c r="F503" s="231"/>
    </row>
    <row r="504" spans="1:6">
      <c r="A504" s="230"/>
      <c r="B504" s="231"/>
      <c r="C504" s="231"/>
      <c r="D504" s="231"/>
      <c r="E504" s="231"/>
      <c r="F504" s="231"/>
    </row>
    <row r="505" spans="1:6">
      <c r="A505" s="230"/>
      <c r="B505" s="231"/>
      <c r="C505" s="231"/>
      <c r="D505" s="231"/>
      <c r="E505" s="231"/>
      <c r="F505" s="231"/>
    </row>
    <row r="506" spans="1:6">
      <c r="A506" s="230"/>
      <c r="B506" s="231"/>
      <c r="C506" s="231"/>
      <c r="D506" s="231"/>
      <c r="E506" s="231"/>
      <c r="F506" s="231"/>
    </row>
    <row r="507" spans="1:6">
      <c r="A507" s="230"/>
      <c r="B507" s="231"/>
      <c r="C507" s="231"/>
      <c r="D507" s="231"/>
      <c r="E507" s="231"/>
      <c r="F507" s="231"/>
    </row>
    <row r="508" spans="1:6">
      <c r="A508" s="230"/>
      <c r="B508" s="231"/>
      <c r="C508" s="231"/>
      <c r="D508" s="231"/>
      <c r="E508" s="231"/>
      <c r="F508" s="231"/>
    </row>
    <row r="509" spans="1:6">
      <c r="A509" s="230"/>
      <c r="B509" s="231"/>
      <c r="C509" s="231"/>
      <c r="D509" s="231"/>
      <c r="E509" s="231"/>
      <c r="F509" s="231"/>
    </row>
    <row r="510" spans="1:6">
      <c r="A510" s="230"/>
      <c r="B510" s="231"/>
      <c r="C510" s="231"/>
      <c r="D510" s="231"/>
      <c r="E510" s="231"/>
      <c r="F510" s="231"/>
    </row>
    <row r="511" spans="1:6">
      <c r="A511" s="230"/>
      <c r="B511" s="231"/>
      <c r="C511" s="231"/>
      <c r="D511" s="231"/>
      <c r="E511" s="231"/>
      <c r="F511" s="231"/>
    </row>
    <row r="512" spans="1:6">
      <c r="A512" s="230"/>
      <c r="B512" s="231"/>
      <c r="C512" s="231"/>
      <c r="D512" s="231"/>
      <c r="E512" s="231"/>
      <c r="F512" s="231"/>
    </row>
    <row r="513" spans="1:6">
      <c r="A513" s="230"/>
      <c r="B513" s="231"/>
      <c r="C513" s="231"/>
      <c r="D513" s="231"/>
      <c r="E513" s="231"/>
      <c r="F513" s="231"/>
    </row>
    <row r="514" spans="1:6">
      <c r="A514" s="230"/>
      <c r="B514" s="231"/>
      <c r="C514" s="231"/>
      <c r="D514" s="231"/>
      <c r="E514" s="231"/>
      <c r="F514" s="231"/>
    </row>
    <row r="515" spans="1:6">
      <c r="A515" s="230"/>
      <c r="B515" s="231"/>
      <c r="C515" s="231"/>
      <c r="D515" s="231"/>
      <c r="E515" s="231"/>
      <c r="F515" s="231"/>
    </row>
    <row r="516" spans="1:6">
      <c r="A516" s="230"/>
      <c r="B516" s="231"/>
      <c r="C516" s="231"/>
      <c r="D516" s="231"/>
      <c r="E516" s="231"/>
      <c r="F516" s="231"/>
    </row>
    <row r="517" spans="1:6">
      <c r="A517" s="230"/>
      <c r="B517" s="231"/>
      <c r="C517" s="231"/>
      <c r="D517" s="231"/>
      <c r="E517" s="231"/>
      <c r="F517" s="231"/>
    </row>
    <row r="518" spans="1:6">
      <c r="A518" s="230"/>
      <c r="B518" s="231"/>
      <c r="C518" s="231"/>
      <c r="D518" s="231"/>
      <c r="E518" s="231"/>
      <c r="F518" s="231"/>
    </row>
    <row r="519" spans="1:6">
      <c r="A519" s="230"/>
      <c r="B519" s="231"/>
      <c r="C519" s="231"/>
      <c r="D519" s="231"/>
      <c r="E519" s="231"/>
      <c r="F519" s="231"/>
    </row>
    <row r="520" spans="1:6">
      <c r="A520" s="230"/>
      <c r="B520" s="231"/>
      <c r="C520" s="231"/>
      <c r="D520" s="231"/>
      <c r="E520" s="231"/>
      <c r="F520" s="231"/>
    </row>
    <row r="521" spans="1:6">
      <c r="A521" s="230"/>
      <c r="B521" s="231"/>
      <c r="C521" s="231"/>
      <c r="D521" s="231"/>
      <c r="E521" s="231"/>
      <c r="F521" s="231"/>
    </row>
    <row r="522" spans="1:6">
      <c r="A522" s="230"/>
      <c r="B522" s="231"/>
      <c r="C522" s="231"/>
      <c r="D522" s="231"/>
      <c r="E522" s="231"/>
      <c r="F522" s="231"/>
    </row>
    <row r="523" spans="1:6">
      <c r="A523" s="230"/>
      <c r="B523" s="231"/>
      <c r="C523" s="231"/>
      <c r="D523" s="231"/>
      <c r="E523" s="231"/>
      <c r="F523" s="231"/>
    </row>
    <row r="524" spans="1:6">
      <c r="A524" s="230"/>
      <c r="B524" s="231"/>
      <c r="C524" s="231"/>
      <c r="D524" s="231"/>
      <c r="E524" s="231"/>
      <c r="F524" s="231"/>
    </row>
    <row r="525" spans="1:6">
      <c r="A525" s="230"/>
      <c r="B525" s="231"/>
      <c r="C525" s="231"/>
      <c r="D525" s="231"/>
      <c r="E525" s="231"/>
      <c r="F525" s="231"/>
    </row>
    <row r="526" spans="1:6">
      <c r="A526" s="230"/>
      <c r="B526" s="231"/>
      <c r="C526" s="231"/>
      <c r="D526" s="231"/>
      <c r="E526" s="231"/>
      <c r="F526" s="231"/>
    </row>
    <row r="527" spans="1:6">
      <c r="A527" s="230"/>
      <c r="B527" s="231"/>
      <c r="C527" s="231"/>
      <c r="D527" s="231"/>
      <c r="E527" s="231"/>
      <c r="F527" s="231"/>
    </row>
    <row r="528" spans="1:6">
      <c r="A528" s="230"/>
      <c r="B528" s="231"/>
      <c r="C528" s="231"/>
      <c r="D528" s="231"/>
      <c r="E528" s="231"/>
      <c r="F528" s="231"/>
    </row>
    <row r="529" spans="1:6">
      <c r="A529" s="230"/>
      <c r="B529" s="231"/>
      <c r="C529" s="231"/>
      <c r="D529" s="231"/>
      <c r="E529" s="231"/>
      <c r="F529" s="231"/>
    </row>
    <row r="530" spans="1:6">
      <c r="A530" s="230"/>
      <c r="B530" s="231"/>
      <c r="C530" s="231"/>
      <c r="D530" s="231"/>
      <c r="E530" s="231"/>
      <c r="F530" s="231"/>
    </row>
    <row r="531" spans="1:6">
      <c r="A531" s="230"/>
      <c r="B531" s="231"/>
      <c r="C531" s="231"/>
      <c r="D531" s="231"/>
      <c r="E531" s="231"/>
      <c r="F531" s="231"/>
    </row>
    <row r="532" spans="1:6">
      <c r="A532" s="230"/>
      <c r="B532" s="231"/>
      <c r="C532" s="231"/>
      <c r="D532" s="231"/>
      <c r="E532" s="231"/>
      <c r="F532" s="231"/>
    </row>
    <row r="533" spans="1:6">
      <c r="A533" s="230"/>
      <c r="B533" s="231"/>
      <c r="C533" s="231"/>
      <c r="D533" s="231"/>
      <c r="E533" s="231"/>
      <c r="F533" s="231"/>
    </row>
    <row r="534" spans="1:6">
      <c r="A534" s="230"/>
      <c r="B534" s="231"/>
      <c r="C534" s="231"/>
      <c r="D534" s="231"/>
      <c r="E534" s="231"/>
      <c r="F534" s="231"/>
    </row>
    <row r="535" spans="1:6">
      <c r="A535" s="230"/>
      <c r="B535" s="231"/>
      <c r="C535" s="231"/>
      <c r="D535" s="231"/>
      <c r="E535" s="231"/>
      <c r="F535" s="231"/>
    </row>
    <row r="536" spans="1:6">
      <c r="A536" s="230"/>
      <c r="B536" s="231"/>
      <c r="C536" s="231"/>
      <c r="D536" s="231"/>
      <c r="E536" s="231"/>
      <c r="F536" s="231"/>
    </row>
    <row r="537" spans="1:6">
      <c r="A537" s="230"/>
      <c r="B537" s="231"/>
      <c r="C537" s="231"/>
      <c r="D537" s="231"/>
      <c r="E537" s="231"/>
      <c r="F537" s="231"/>
    </row>
    <row r="538" spans="1:6">
      <c r="A538" s="230"/>
      <c r="B538" s="231"/>
      <c r="C538" s="231"/>
      <c r="D538" s="231"/>
      <c r="E538" s="231"/>
      <c r="F538" s="231"/>
    </row>
    <row r="539" spans="1:6">
      <c r="A539" s="230"/>
      <c r="B539" s="231"/>
      <c r="C539" s="231"/>
      <c r="D539" s="231"/>
      <c r="E539" s="231"/>
      <c r="F539" s="231"/>
    </row>
    <row r="540" spans="1:6">
      <c r="A540" s="230"/>
      <c r="B540" s="231"/>
      <c r="C540" s="231"/>
      <c r="D540" s="231"/>
      <c r="E540" s="231"/>
      <c r="F540" s="231"/>
    </row>
    <row r="541" spans="1:6">
      <c r="A541" s="230"/>
      <c r="B541" s="231"/>
      <c r="C541" s="231"/>
      <c r="D541" s="231"/>
      <c r="E541" s="231"/>
      <c r="F541" s="231"/>
    </row>
    <row r="542" spans="1:6">
      <c r="A542" s="230"/>
      <c r="B542" s="231"/>
      <c r="C542" s="231"/>
      <c r="D542" s="231"/>
      <c r="E542" s="231"/>
      <c r="F542" s="231"/>
    </row>
    <row r="543" spans="1:6">
      <c r="A543" s="230"/>
      <c r="B543" s="231"/>
      <c r="C543" s="231"/>
      <c r="D543" s="231"/>
      <c r="E543" s="231"/>
      <c r="F543" s="231"/>
    </row>
    <row r="544" spans="1:6">
      <c r="A544" s="230"/>
      <c r="B544" s="231"/>
      <c r="C544" s="231"/>
      <c r="D544" s="231"/>
      <c r="E544" s="231"/>
      <c r="F544" s="231"/>
    </row>
    <row r="545" spans="1:6">
      <c r="A545" s="230"/>
      <c r="B545" s="231"/>
      <c r="C545" s="231"/>
      <c r="D545" s="231"/>
      <c r="E545" s="231"/>
      <c r="F545" s="231"/>
    </row>
    <row r="546" spans="1:6">
      <c r="A546" s="230"/>
      <c r="B546" s="231"/>
      <c r="C546" s="231"/>
      <c r="D546" s="231"/>
      <c r="E546" s="231"/>
      <c r="F546" s="231"/>
    </row>
    <row r="547" spans="1:6">
      <c r="A547" s="230"/>
      <c r="B547" s="231"/>
      <c r="C547" s="231"/>
      <c r="D547" s="231"/>
      <c r="E547" s="231"/>
      <c r="F547" s="231"/>
    </row>
    <row r="548" spans="1:6">
      <c r="A548" s="230"/>
      <c r="B548" s="231"/>
      <c r="C548" s="231"/>
      <c r="D548" s="231"/>
      <c r="E548" s="231"/>
      <c r="F548" s="231"/>
    </row>
    <row r="549" spans="1:6">
      <c r="A549" s="230"/>
      <c r="B549" s="231"/>
      <c r="C549" s="231"/>
      <c r="D549" s="231"/>
      <c r="E549" s="231"/>
      <c r="F549" s="231"/>
    </row>
    <row r="550" spans="1:6">
      <c r="A550" s="230"/>
      <c r="B550" s="231"/>
      <c r="C550" s="231"/>
      <c r="D550" s="231"/>
      <c r="E550" s="231"/>
      <c r="F550" s="231"/>
    </row>
    <row r="551" spans="1:6">
      <c r="A551" s="230"/>
      <c r="B551" s="231"/>
      <c r="C551" s="231"/>
      <c r="D551" s="231"/>
      <c r="E551" s="231"/>
      <c r="F551" s="231"/>
    </row>
    <row r="552" spans="1:6">
      <c r="A552" s="230"/>
      <c r="B552" s="231"/>
      <c r="C552" s="231"/>
      <c r="D552" s="231"/>
      <c r="E552" s="231"/>
      <c r="F552" s="231"/>
    </row>
    <row r="553" spans="1:6">
      <c r="A553" s="230"/>
      <c r="B553" s="231"/>
      <c r="C553" s="231"/>
      <c r="D553" s="231"/>
      <c r="E553" s="231"/>
      <c r="F553" s="231"/>
    </row>
    <row r="554" spans="1:6">
      <c r="A554" s="230"/>
      <c r="B554" s="231"/>
      <c r="C554" s="231"/>
      <c r="D554" s="231"/>
      <c r="E554" s="231"/>
      <c r="F554" s="231"/>
    </row>
    <row r="555" spans="1:6">
      <c r="A555" s="230"/>
      <c r="B555" s="231"/>
      <c r="C555" s="231"/>
      <c r="D555" s="231"/>
      <c r="E555" s="231"/>
      <c r="F555" s="231"/>
    </row>
    <row r="556" spans="1:6">
      <c r="A556" s="230"/>
      <c r="B556" s="231"/>
      <c r="C556" s="231"/>
      <c r="D556" s="231"/>
      <c r="E556" s="231"/>
      <c r="F556" s="231"/>
    </row>
    <row r="557" spans="1:6">
      <c r="A557" s="230"/>
      <c r="B557" s="231"/>
      <c r="C557" s="231"/>
      <c r="D557" s="231"/>
      <c r="E557" s="231"/>
      <c r="F557" s="231"/>
    </row>
    <row r="558" spans="1:6">
      <c r="A558" s="230"/>
      <c r="B558" s="231"/>
      <c r="C558" s="231"/>
      <c r="D558" s="231"/>
      <c r="E558" s="231"/>
      <c r="F558" s="231"/>
    </row>
    <row r="559" spans="1:6">
      <c r="A559" s="230"/>
      <c r="B559" s="231"/>
      <c r="C559" s="231"/>
      <c r="D559" s="231"/>
      <c r="E559" s="231"/>
      <c r="F559" s="231"/>
    </row>
    <row r="560" spans="1:6">
      <c r="A560" s="230"/>
      <c r="B560" s="231"/>
      <c r="C560" s="231"/>
      <c r="D560" s="231"/>
      <c r="E560" s="231"/>
      <c r="F560" s="231"/>
    </row>
    <row r="561" spans="1:6">
      <c r="A561" s="230"/>
      <c r="B561" s="231"/>
      <c r="C561" s="231"/>
      <c r="D561" s="231"/>
      <c r="E561" s="231"/>
      <c r="F561" s="231"/>
    </row>
    <row r="562" spans="1:6">
      <c r="A562" s="230"/>
      <c r="B562" s="231"/>
      <c r="C562" s="231"/>
      <c r="D562" s="231"/>
      <c r="E562" s="231"/>
      <c r="F562" s="231"/>
    </row>
    <row r="563" spans="1:6">
      <c r="A563" s="230"/>
      <c r="B563" s="231"/>
      <c r="C563" s="231"/>
      <c r="D563" s="231"/>
      <c r="E563" s="231"/>
      <c r="F563" s="231"/>
    </row>
    <row r="564" spans="1:6">
      <c r="A564" s="230"/>
      <c r="B564" s="231"/>
      <c r="C564" s="231"/>
      <c r="D564" s="231"/>
      <c r="E564" s="231"/>
      <c r="F564" s="231"/>
    </row>
    <row r="565" spans="1:6">
      <c r="A565" s="230"/>
      <c r="B565" s="231"/>
      <c r="C565" s="231"/>
      <c r="D565" s="231"/>
      <c r="E565" s="231"/>
      <c r="F565" s="231"/>
    </row>
    <row r="566" spans="1:6">
      <c r="A566" s="230"/>
      <c r="B566" s="231"/>
      <c r="C566" s="231"/>
      <c r="D566" s="231"/>
      <c r="E566" s="231"/>
      <c r="F566" s="231"/>
    </row>
    <row r="567" spans="1:6">
      <c r="A567" s="230"/>
      <c r="B567" s="231"/>
      <c r="C567" s="231"/>
      <c r="D567" s="231"/>
      <c r="E567" s="231"/>
      <c r="F567" s="231"/>
    </row>
    <row r="568" spans="1:6">
      <c r="A568" s="230"/>
      <c r="B568" s="231"/>
      <c r="C568" s="231"/>
      <c r="D568" s="231"/>
      <c r="E568" s="231"/>
      <c r="F568" s="231"/>
    </row>
    <row r="569" spans="1:6">
      <c r="A569" s="230"/>
      <c r="B569" s="231"/>
      <c r="C569" s="231"/>
      <c r="D569" s="231"/>
      <c r="E569" s="231"/>
      <c r="F569" s="231"/>
    </row>
    <row r="570" spans="1:6">
      <c r="A570" s="230"/>
      <c r="B570" s="231"/>
      <c r="C570" s="231"/>
      <c r="D570" s="231"/>
      <c r="E570" s="231"/>
      <c r="F570" s="231"/>
    </row>
    <row r="571" spans="1:6">
      <c r="A571" s="230"/>
      <c r="B571" s="231"/>
      <c r="C571" s="231"/>
      <c r="D571" s="231"/>
      <c r="E571" s="231"/>
      <c r="F571" s="231"/>
    </row>
    <row r="572" spans="1:6">
      <c r="A572" s="230"/>
      <c r="B572" s="231"/>
      <c r="C572" s="231"/>
      <c r="D572" s="231"/>
      <c r="E572" s="231"/>
      <c r="F572" s="231"/>
    </row>
    <row r="573" spans="1:6">
      <c r="A573" s="230"/>
      <c r="B573" s="231"/>
      <c r="C573" s="231"/>
      <c r="D573" s="231"/>
      <c r="E573" s="231"/>
      <c r="F573" s="231"/>
    </row>
    <row r="574" spans="1:6">
      <c r="A574" s="230"/>
      <c r="B574" s="231"/>
      <c r="C574" s="231"/>
      <c r="D574" s="231"/>
      <c r="E574" s="231"/>
      <c r="F574" s="231"/>
    </row>
    <row r="575" spans="1:6">
      <c r="A575" s="230"/>
      <c r="B575" s="231"/>
      <c r="C575" s="231"/>
      <c r="D575" s="231"/>
      <c r="E575" s="231"/>
      <c r="F575" s="231"/>
    </row>
    <row r="576" spans="1:6">
      <c r="A576" s="230"/>
      <c r="B576" s="231"/>
      <c r="C576" s="231"/>
      <c r="D576" s="231"/>
      <c r="E576" s="231"/>
      <c r="F576" s="231"/>
    </row>
    <row r="577" spans="1:6">
      <c r="A577" s="230"/>
      <c r="B577" s="231"/>
      <c r="C577" s="231"/>
      <c r="D577" s="231"/>
      <c r="E577" s="231"/>
      <c r="F577" s="231"/>
    </row>
    <row r="578" spans="1:6">
      <c r="A578" s="230"/>
      <c r="B578" s="231"/>
      <c r="C578" s="231"/>
      <c r="D578" s="231"/>
      <c r="E578" s="231"/>
      <c r="F578" s="231"/>
    </row>
    <row r="579" spans="1:6">
      <c r="A579" s="230"/>
      <c r="B579" s="231"/>
      <c r="C579" s="231"/>
      <c r="D579" s="231"/>
      <c r="E579" s="231"/>
      <c r="F579" s="231"/>
    </row>
    <row r="580" spans="1:6">
      <c r="A580" s="230"/>
      <c r="B580" s="231"/>
      <c r="C580" s="231"/>
      <c r="D580" s="231"/>
      <c r="E580" s="231"/>
      <c r="F580" s="231"/>
    </row>
    <row r="581" spans="1:6">
      <c r="A581" s="230"/>
      <c r="B581" s="231"/>
      <c r="C581" s="231"/>
      <c r="D581" s="231"/>
      <c r="E581" s="231"/>
      <c r="F581" s="231"/>
    </row>
    <row r="582" spans="1:6">
      <c r="A582" s="230"/>
      <c r="B582" s="231"/>
      <c r="C582" s="231"/>
      <c r="D582" s="231"/>
      <c r="E582" s="231"/>
      <c r="F582" s="231"/>
    </row>
    <row r="583" spans="1:6">
      <c r="A583" s="230"/>
      <c r="B583" s="231"/>
      <c r="C583" s="231"/>
      <c r="D583" s="231"/>
      <c r="E583" s="231"/>
      <c r="F583" s="231"/>
    </row>
    <row r="584" spans="1:6">
      <c r="A584" s="230"/>
      <c r="B584" s="231"/>
      <c r="C584" s="231"/>
      <c r="D584" s="231"/>
      <c r="E584" s="231"/>
      <c r="F584" s="231"/>
    </row>
    <row r="585" spans="1:6">
      <c r="A585" s="230"/>
      <c r="B585" s="231"/>
      <c r="C585" s="231"/>
      <c r="D585" s="231"/>
      <c r="E585" s="231"/>
      <c r="F585" s="231"/>
    </row>
    <row r="586" spans="1:6">
      <c r="A586" s="230"/>
      <c r="B586" s="231"/>
      <c r="C586" s="231"/>
      <c r="D586" s="231"/>
      <c r="E586" s="231"/>
      <c r="F586" s="231"/>
    </row>
    <row r="587" spans="1:6">
      <c r="A587" s="230"/>
      <c r="B587" s="231"/>
      <c r="C587" s="231"/>
      <c r="D587" s="231"/>
      <c r="E587" s="231"/>
      <c r="F587" s="231"/>
    </row>
    <row r="588" spans="1:6">
      <c r="A588" s="230"/>
      <c r="B588" s="231"/>
      <c r="C588" s="231"/>
      <c r="D588" s="231"/>
      <c r="E588" s="231"/>
      <c r="F588" s="231"/>
    </row>
    <row r="589" spans="1:6">
      <c r="A589" s="230"/>
      <c r="B589" s="231"/>
      <c r="C589" s="231"/>
      <c r="D589" s="231"/>
      <c r="E589" s="231"/>
      <c r="F589" s="231"/>
    </row>
    <row r="590" spans="1:6">
      <c r="A590" s="230"/>
      <c r="B590" s="231"/>
      <c r="C590" s="231"/>
      <c r="D590" s="231"/>
      <c r="E590" s="231"/>
      <c r="F590" s="231"/>
    </row>
    <row r="591" spans="1:6">
      <c r="A591" s="230"/>
      <c r="B591" s="231"/>
      <c r="C591" s="231"/>
      <c r="D591" s="231"/>
      <c r="E591" s="231"/>
      <c r="F591" s="231"/>
    </row>
    <row r="592" spans="1:6">
      <c r="A592" s="230"/>
      <c r="B592" s="231"/>
      <c r="C592" s="231"/>
      <c r="D592" s="231"/>
      <c r="E592" s="231"/>
      <c r="F592" s="231"/>
    </row>
    <row r="593" spans="1:6">
      <c r="A593" s="230"/>
      <c r="B593" s="231"/>
      <c r="C593" s="231"/>
      <c r="D593" s="231"/>
      <c r="E593" s="231"/>
      <c r="F593" s="231"/>
    </row>
    <row r="594" spans="1:6">
      <c r="A594" s="230"/>
      <c r="B594" s="231"/>
      <c r="C594" s="231"/>
      <c r="D594" s="231"/>
      <c r="E594" s="231"/>
      <c r="F594" s="231"/>
    </row>
    <row r="595" spans="1:6">
      <c r="A595" s="230"/>
      <c r="B595" s="231"/>
      <c r="C595" s="231"/>
      <c r="D595" s="231"/>
      <c r="E595" s="231"/>
      <c r="F595" s="231"/>
    </row>
    <row r="596" spans="1:6">
      <c r="A596" s="230"/>
      <c r="B596" s="231"/>
      <c r="C596" s="231"/>
      <c r="D596" s="231"/>
      <c r="E596" s="231"/>
      <c r="F596" s="231"/>
    </row>
    <row r="597" spans="1:6">
      <c r="A597" s="230"/>
      <c r="B597" s="231"/>
      <c r="C597" s="231"/>
      <c r="D597" s="231"/>
      <c r="E597" s="231"/>
      <c r="F597" s="231"/>
    </row>
    <row r="598" spans="1:6">
      <c r="A598" s="230"/>
      <c r="B598" s="231"/>
      <c r="C598" s="231"/>
      <c r="D598" s="231"/>
      <c r="E598" s="231"/>
      <c r="F598" s="231"/>
    </row>
    <row r="599" spans="1:6">
      <c r="A599" s="230"/>
      <c r="B599" s="231"/>
      <c r="C599" s="231"/>
      <c r="D599" s="231"/>
      <c r="E599" s="231"/>
      <c r="F599" s="231"/>
    </row>
    <row r="600" spans="1:6">
      <c r="A600" s="230"/>
      <c r="B600" s="231"/>
      <c r="C600" s="231"/>
      <c r="D600" s="231"/>
      <c r="E600" s="231"/>
      <c r="F600" s="231"/>
    </row>
    <row r="601" spans="1:6">
      <c r="A601" s="230"/>
      <c r="B601" s="231"/>
      <c r="C601" s="231"/>
      <c r="D601" s="231"/>
      <c r="E601" s="231"/>
      <c r="F601" s="231"/>
    </row>
    <row r="602" spans="1:6">
      <c r="A602" s="230"/>
      <c r="B602" s="231"/>
      <c r="C602" s="231"/>
      <c r="D602" s="231"/>
      <c r="E602" s="231"/>
      <c r="F602" s="231"/>
    </row>
    <row r="603" spans="1:6">
      <c r="A603" s="230"/>
      <c r="B603" s="231"/>
      <c r="C603" s="231"/>
      <c r="D603" s="231"/>
      <c r="E603" s="231"/>
      <c r="F603" s="231"/>
    </row>
    <row r="604" spans="1:6">
      <c r="A604" s="230"/>
      <c r="B604" s="231"/>
      <c r="C604" s="231"/>
      <c r="D604" s="231"/>
      <c r="E604" s="231"/>
      <c r="F604" s="231"/>
    </row>
    <row r="605" spans="1:6">
      <c r="A605" s="230"/>
      <c r="B605" s="231"/>
      <c r="C605" s="231"/>
      <c r="D605" s="231"/>
      <c r="E605" s="231"/>
      <c r="F605" s="231"/>
    </row>
    <row r="606" spans="1:6">
      <c r="A606" s="230"/>
      <c r="B606" s="231"/>
      <c r="C606" s="231"/>
      <c r="D606" s="231"/>
      <c r="E606" s="231"/>
      <c r="F606" s="231"/>
    </row>
    <row r="607" spans="1:6">
      <c r="A607" s="230"/>
      <c r="B607" s="231"/>
      <c r="C607" s="231"/>
      <c r="D607" s="231"/>
      <c r="E607" s="231"/>
      <c r="F607" s="231"/>
    </row>
    <row r="608" spans="1:6">
      <c r="A608" s="230"/>
      <c r="B608" s="231"/>
      <c r="C608" s="231"/>
      <c r="D608" s="231"/>
      <c r="E608" s="231"/>
      <c r="F608" s="231"/>
    </row>
    <row r="609" spans="1:6">
      <c r="A609" s="230"/>
      <c r="B609" s="231"/>
      <c r="C609" s="231"/>
      <c r="D609" s="231"/>
      <c r="E609" s="231"/>
      <c r="F609" s="231"/>
    </row>
    <row r="610" spans="1:6">
      <c r="A610" s="230"/>
      <c r="B610" s="231"/>
      <c r="C610" s="231"/>
      <c r="D610" s="231"/>
      <c r="E610" s="231"/>
      <c r="F610" s="231"/>
    </row>
    <row r="611" spans="1:6">
      <c r="A611" s="230"/>
      <c r="B611" s="231"/>
      <c r="C611" s="231"/>
      <c r="D611" s="231"/>
      <c r="E611" s="231"/>
      <c r="F611" s="231"/>
    </row>
    <row r="612" spans="1:6">
      <c r="A612" s="230"/>
      <c r="B612" s="231"/>
      <c r="C612" s="231"/>
      <c r="D612" s="231"/>
      <c r="E612" s="231"/>
      <c r="F612" s="231"/>
    </row>
    <row r="613" spans="1:6">
      <c r="A613" s="230"/>
      <c r="B613" s="231"/>
      <c r="C613" s="231"/>
      <c r="D613" s="231"/>
      <c r="E613" s="231"/>
      <c r="F613" s="231"/>
    </row>
    <row r="614" spans="1:6">
      <c r="A614" s="230"/>
      <c r="B614" s="231"/>
      <c r="C614" s="231"/>
      <c r="D614" s="231"/>
      <c r="E614" s="231"/>
      <c r="F614" s="231"/>
    </row>
    <row r="615" spans="1:6">
      <c r="A615" s="230"/>
      <c r="B615" s="231"/>
      <c r="C615" s="231"/>
      <c r="D615" s="231"/>
      <c r="E615" s="231"/>
      <c r="F615" s="231"/>
    </row>
    <row r="616" spans="1:6">
      <c r="A616" s="230"/>
      <c r="B616" s="231"/>
      <c r="C616" s="231"/>
      <c r="D616" s="231"/>
      <c r="E616" s="231"/>
      <c r="F616" s="231"/>
    </row>
    <row r="617" spans="1:6">
      <c r="A617" s="230"/>
      <c r="B617" s="231"/>
      <c r="C617" s="231"/>
      <c r="D617" s="231"/>
      <c r="E617" s="231"/>
      <c r="F617" s="231"/>
    </row>
    <row r="618" spans="1:6">
      <c r="A618" s="230"/>
      <c r="B618" s="231"/>
      <c r="C618" s="231"/>
      <c r="D618" s="231"/>
      <c r="E618" s="231"/>
      <c r="F618" s="231"/>
    </row>
    <row r="619" spans="1:6">
      <c r="A619" s="230"/>
      <c r="B619" s="231"/>
      <c r="C619" s="231"/>
      <c r="D619" s="231"/>
      <c r="E619" s="231"/>
      <c r="F619" s="231"/>
    </row>
    <row r="620" spans="1:6">
      <c r="A620" s="230"/>
      <c r="B620" s="231"/>
      <c r="C620" s="231"/>
      <c r="D620" s="231"/>
      <c r="E620" s="231"/>
      <c r="F620" s="231"/>
    </row>
    <row r="621" spans="1:6">
      <c r="A621" s="230"/>
      <c r="B621" s="231"/>
      <c r="C621" s="231"/>
      <c r="D621" s="231"/>
      <c r="E621" s="231"/>
      <c r="F621" s="231"/>
    </row>
    <row r="622" spans="1:6">
      <c r="A622" s="230"/>
      <c r="B622" s="231"/>
      <c r="C622" s="231"/>
      <c r="D622" s="231"/>
      <c r="E622" s="231"/>
      <c r="F622" s="231"/>
    </row>
    <row r="623" spans="1:6">
      <c r="A623" s="230"/>
      <c r="B623" s="231"/>
      <c r="C623" s="231"/>
      <c r="D623" s="231"/>
      <c r="E623" s="231"/>
      <c r="F623" s="231"/>
    </row>
    <row r="624" spans="1:6">
      <c r="A624" s="230"/>
      <c r="B624" s="231"/>
      <c r="C624" s="231"/>
      <c r="D624" s="231"/>
      <c r="E624" s="231"/>
      <c r="F624" s="231"/>
    </row>
    <row r="625" spans="1:6">
      <c r="A625" s="230"/>
      <c r="B625" s="231"/>
      <c r="C625" s="231"/>
      <c r="D625" s="231"/>
      <c r="E625" s="231"/>
      <c r="F625" s="231"/>
    </row>
    <row r="626" spans="1:6">
      <c r="A626" s="230"/>
      <c r="B626" s="231"/>
      <c r="C626" s="231"/>
      <c r="D626" s="231"/>
      <c r="E626" s="231"/>
      <c r="F626" s="231"/>
    </row>
    <row r="627" spans="1:6">
      <c r="A627" s="230"/>
      <c r="B627" s="231"/>
      <c r="C627" s="231"/>
      <c r="D627" s="231"/>
      <c r="E627" s="231"/>
      <c r="F627" s="231"/>
    </row>
    <row r="628" spans="1:6">
      <c r="A628" s="230"/>
      <c r="B628" s="231"/>
      <c r="C628" s="231"/>
      <c r="D628" s="231"/>
      <c r="E628" s="231"/>
      <c r="F628" s="231"/>
    </row>
    <row r="629" spans="1:6">
      <c r="A629" s="230"/>
      <c r="B629" s="231"/>
      <c r="C629" s="231"/>
      <c r="D629" s="231"/>
      <c r="E629" s="231"/>
      <c r="F629" s="231"/>
    </row>
    <row r="630" spans="1:6">
      <c r="A630" s="230"/>
      <c r="B630" s="231"/>
      <c r="C630" s="231"/>
      <c r="D630" s="231"/>
      <c r="E630" s="231"/>
      <c r="F630" s="231"/>
    </row>
    <row r="631" spans="1:6">
      <c r="A631" s="230"/>
      <c r="B631" s="231"/>
      <c r="C631" s="231"/>
      <c r="D631" s="231"/>
      <c r="E631" s="231"/>
      <c r="F631" s="231"/>
    </row>
    <row r="632" spans="1:6">
      <c r="A632" s="230"/>
      <c r="B632" s="231"/>
      <c r="C632" s="231"/>
      <c r="D632" s="231"/>
      <c r="E632" s="231"/>
      <c r="F632" s="231"/>
    </row>
    <row r="633" spans="1:6">
      <c r="A633" s="230"/>
      <c r="B633" s="231"/>
      <c r="C633" s="231"/>
      <c r="D633" s="231"/>
      <c r="E633" s="231"/>
      <c r="F633" s="231"/>
    </row>
    <row r="634" spans="1:6">
      <c r="A634" s="230"/>
      <c r="B634" s="231"/>
      <c r="C634" s="231"/>
      <c r="D634" s="231"/>
      <c r="E634" s="231"/>
      <c r="F634" s="231"/>
    </row>
    <row r="635" spans="1:6">
      <c r="A635" s="230"/>
      <c r="B635" s="231"/>
      <c r="C635" s="231"/>
      <c r="D635" s="231"/>
      <c r="E635" s="231"/>
      <c r="F635" s="231"/>
    </row>
    <row r="636" spans="1:6">
      <c r="A636" s="230"/>
      <c r="B636" s="231"/>
      <c r="C636" s="231"/>
      <c r="D636" s="231"/>
      <c r="E636" s="231"/>
      <c r="F636" s="231"/>
    </row>
    <row r="637" spans="1:6">
      <c r="A637" s="230"/>
      <c r="B637" s="231"/>
      <c r="C637" s="231"/>
      <c r="D637" s="231"/>
      <c r="E637" s="231"/>
      <c r="F637" s="231"/>
    </row>
    <row r="638" spans="1:6">
      <c r="A638" s="230"/>
      <c r="B638" s="231"/>
      <c r="C638" s="231"/>
      <c r="D638" s="231"/>
      <c r="E638" s="231"/>
      <c r="F638" s="231"/>
    </row>
    <row r="639" spans="1:6">
      <c r="A639" s="230"/>
      <c r="B639" s="231"/>
      <c r="C639" s="231"/>
      <c r="D639" s="231"/>
      <c r="E639" s="231"/>
      <c r="F639" s="231"/>
    </row>
    <row r="640" spans="1:6">
      <c r="A640" s="230"/>
      <c r="B640" s="231"/>
      <c r="C640" s="231"/>
      <c r="D640" s="231"/>
      <c r="E640" s="231"/>
      <c r="F640" s="231"/>
    </row>
    <row r="641" spans="1:6">
      <c r="A641" s="230"/>
      <c r="B641" s="231"/>
      <c r="C641" s="231"/>
      <c r="D641" s="231"/>
      <c r="E641" s="231"/>
      <c r="F641" s="231"/>
    </row>
    <row r="642" spans="1:6">
      <c r="A642" s="230"/>
      <c r="B642" s="231"/>
      <c r="C642" s="231"/>
      <c r="D642" s="231"/>
      <c r="E642" s="231"/>
      <c r="F642" s="231"/>
    </row>
    <row r="643" spans="1:6">
      <c r="A643" s="230"/>
      <c r="B643" s="231"/>
      <c r="C643" s="231"/>
      <c r="D643" s="231"/>
      <c r="E643" s="231"/>
      <c r="F643" s="231"/>
    </row>
    <row r="644" spans="1:6">
      <c r="A644" s="230"/>
      <c r="B644" s="231"/>
      <c r="C644" s="231"/>
      <c r="D644" s="231"/>
      <c r="E644" s="231"/>
      <c r="F644" s="231"/>
    </row>
    <row r="645" spans="1:6">
      <c r="A645" s="230"/>
      <c r="B645" s="231"/>
      <c r="C645" s="231"/>
      <c r="D645" s="231"/>
      <c r="E645" s="231"/>
      <c r="F645" s="231"/>
    </row>
    <row r="646" spans="1:6">
      <c r="A646" s="230"/>
      <c r="B646" s="231"/>
      <c r="C646" s="231"/>
      <c r="D646" s="231"/>
      <c r="E646" s="231"/>
      <c r="F646" s="231"/>
    </row>
    <row r="647" spans="1:6">
      <c r="A647" s="230"/>
      <c r="B647" s="231"/>
      <c r="C647" s="231"/>
      <c r="D647" s="231"/>
      <c r="E647" s="231"/>
      <c r="F647" s="231"/>
    </row>
    <row r="648" spans="1:6">
      <c r="A648" s="230"/>
      <c r="B648" s="231"/>
      <c r="C648" s="231"/>
      <c r="D648" s="231"/>
      <c r="E648" s="231"/>
      <c r="F648" s="231"/>
    </row>
    <row r="649" spans="1:6">
      <c r="A649" s="230"/>
      <c r="B649" s="231"/>
      <c r="C649" s="231"/>
      <c r="D649" s="231"/>
      <c r="E649" s="231"/>
      <c r="F649" s="231"/>
    </row>
    <row r="650" spans="1:6">
      <c r="A650" s="230"/>
      <c r="B650" s="231"/>
      <c r="C650" s="231"/>
      <c r="D650" s="231"/>
      <c r="E650" s="231"/>
      <c r="F650" s="231"/>
    </row>
    <row r="651" spans="1:6">
      <c r="A651" s="230"/>
      <c r="B651" s="231"/>
      <c r="C651" s="231"/>
      <c r="D651" s="231"/>
      <c r="E651" s="231"/>
      <c r="F651" s="231"/>
    </row>
    <row r="652" spans="1:6">
      <c r="A652" s="230"/>
      <c r="B652" s="231"/>
      <c r="C652" s="231"/>
      <c r="D652" s="231"/>
      <c r="E652" s="231"/>
      <c r="F652" s="231"/>
    </row>
    <row r="653" spans="1:6">
      <c r="A653" s="230"/>
      <c r="B653" s="231"/>
      <c r="C653" s="231"/>
      <c r="D653" s="231"/>
      <c r="E653" s="231"/>
      <c r="F653" s="231"/>
    </row>
    <row r="654" spans="1:6">
      <c r="A654" s="230"/>
      <c r="B654" s="231"/>
      <c r="C654" s="231"/>
      <c r="D654" s="231"/>
      <c r="E654" s="231"/>
      <c r="F654" s="231"/>
    </row>
    <row r="655" spans="1:6">
      <c r="A655" s="230"/>
      <c r="B655" s="231"/>
      <c r="C655" s="231"/>
      <c r="D655" s="231"/>
      <c r="E655" s="231"/>
      <c r="F655" s="231"/>
    </row>
    <row r="656" spans="1:6">
      <c r="A656" s="230"/>
      <c r="B656" s="231"/>
      <c r="C656" s="231"/>
      <c r="D656" s="231"/>
      <c r="E656" s="231"/>
      <c r="F656" s="231"/>
    </row>
    <row r="657" spans="1:6">
      <c r="A657" s="230"/>
      <c r="B657" s="231"/>
      <c r="C657" s="231"/>
      <c r="D657" s="231"/>
      <c r="E657" s="231"/>
      <c r="F657" s="231"/>
    </row>
    <row r="658" spans="1:6">
      <c r="A658" s="230"/>
      <c r="B658" s="231"/>
      <c r="C658" s="231"/>
      <c r="D658" s="231"/>
      <c r="E658" s="231"/>
      <c r="F658" s="231"/>
    </row>
    <row r="659" spans="1:6">
      <c r="A659" s="230"/>
      <c r="B659" s="231"/>
      <c r="C659" s="231"/>
      <c r="D659" s="231"/>
      <c r="E659" s="231"/>
      <c r="F659" s="231"/>
    </row>
    <row r="660" spans="1:6">
      <c r="A660" s="230"/>
      <c r="B660" s="231"/>
      <c r="C660" s="231"/>
      <c r="D660" s="231"/>
      <c r="E660" s="231"/>
      <c r="F660" s="231"/>
    </row>
    <row r="661" spans="1:6">
      <c r="A661" s="230"/>
      <c r="B661" s="231"/>
      <c r="C661" s="231"/>
      <c r="D661" s="231"/>
      <c r="E661" s="231"/>
      <c r="F661" s="231"/>
    </row>
    <row r="662" spans="1:6">
      <c r="A662" s="230"/>
      <c r="B662" s="231"/>
      <c r="C662" s="231"/>
      <c r="D662" s="231"/>
      <c r="E662" s="231"/>
      <c r="F662" s="231"/>
    </row>
    <row r="663" spans="1:6">
      <c r="A663" s="230"/>
      <c r="B663" s="231"/>
      <c r="C663" s="231"/>
      <c r="D663" s="231"/>
      <c r="E663" s="231"/>
      <c r="F663" s="231"/>
    </row>
    <row r="664" spans="1:6">
      <c r="A664" s="230"/>
      <c r="B664" s="231"/>
      <c r="C664" s="231"/>
      <c r="D664" s="231"/>
      <c r="E664" s="231"/>
      <c r="F664" s="231"/>
    </row>
    <row r="665" spans="1:6">
      <c r="A665" s="230"/>
      <c r="B665" s="231"/>
      <c r="C665" s="231"/>
      <c r="D665" s="231"/>
      <c r="E665" s="231"/>
      <c r="F665" s="231"/>
    </row>
    <row r="666" spans="1:6">
      <c r="A666" s="230"/>
      <c r="B666" s="231"/>
      <c r="C666" s="231"/>
      <c r="D666" s="231"/>
      <c r="E666" s="231"/>
      <c r="F666" s="231"/>
    </row>
    <row r="667" spans="1:6">
      <c r="A667" s="230"/>
      <c r="B667" s="231"/>
      <c r="C667" s="231"/>
      <c r="D667" s="231"/>
      <c r="E667" s="231"/>
      <c r="F667" s="231"/>
    </row>
    <row r="668" spans="1:6">
      <c r="A668" s="230"/>
      <c r="B668" s="231"/>
      <c r="C668" s="231"/>
      <c r="D668" s="231"/>
      <c r="E668" s="231"/>
      <c r="F668" s="231"/>
    </row>
    <row r="669" spans="1:6">
      <c r="A669" s="230"/>
      <c r="B669" s="231"/>
      <c r="C669" s="231"/>
      <c r="D669" s="231"/>
      <c r="E669" s="231"/>
      <c r="F669" s="231"/>
    </row>
    <row r="670" spans="1:6">
      <c r="A670" s="230"/>
      <c r="B670" s="231"/>
      <c r="C670" s="231"/>
      <c r="D670" s="231"/>
      <c r="E670" s="231"/>
      <c r="F670" s="231"/>
    </row>
    <row r="671" spans="1:6">
      <c r="A671" s="230"/>
      <c r="B671" s="231"/>
      <c r="C671" s="231"/>
      <c r="D671" s="231"/>
      <c r="E671" s="231"/>
      <c r="F671" s="231"/>
    </row>
    <row r="672" spans="1:6">
      <c r="A672" s="230"/>
      <c r="B672" s="231"/>
      <c r="C672" s="231"/>
      <c r="D672" s="231"/>
      <c r="E672" s="231"/>
      <c r="F672" s="231"/>
    </row>
    <row r="673" spans="1:6">
      <c r="A673" s="230"/>
      <c r="B673" s="231"/>
      <c r="C673" s="231"/>
      <c r="D673" s="231"/>
      <c r="E673" s="231"/>
      <c r="F673" s="231"/>
    </row>
    <row r="674" spans="1:6">
      <c r="A674" s="230"/>
      <c r="B674" s="231"/>
      <c r="C674" s="231"/>
      <c r="D674" s="231"/>
      <c r="E674" s="231"/>
      <c r="F674" s="231"/>
    </row>
    <row r="675" spans="1:6">
      <c r="A675" s="230"/>
      <c r="B675" s="231"/>
      <c r="C675" s="231"/>
      <c r="D675" s="231"/>
      <c r="E675" s="231"/>
      <c r="F675" s="231"/>
    </row>
    <row r="676" spans="1:6">
      <c r="A676" s="230"/>
      <c r="B676" s="231"/>
      <c r="C676" s="231"/>
      <c r="D676" s="231"/>
      <c r="E676" s="231"/>
      <c r="F676" s="231"/>
    </row>
    <row r="677" spans="1:6">
      <c r="A677" s="230"/>
      <c r="B677" s="231"/>
      <c r="C677" s="231"/>
      <c r="D677" s="231"/>
      <c r="E677" s="231"/>
      <c r="F677" s="231"/>
    </row>
    <row r="678" spans="1:6">
      <c r="A678" s="230"/>
      <c r="B678" s="231"/>
      <c r="C678" s="231"/>
      <c r="D678" s="231"/>
      <c r="E678" s="231"/>
      <c r="F678" s="231"/>
    </row>
    <row r="679" spans="1:6">
      <c r="A679" s="230"/>
      <c r="B679" s="231"/>
      <c r="C679" s="231"/>
      <c r="D679" s="231"/>
      <c r="E679" s="231"/>
      <c r="F679" s="231"/>
    </row>
    <row r="680" spans="1:6">
      <c r="A680" s="230"/>
      <c r="B680" s="231"/>
      <c r="C680" s="231"/>
      <c r="D680" s="231"/>
      <c r="E680" s="231"/>
      <c r="F680" s="231"/>
    </row>
    <row r="681" spans="1:6">
      <c r="A681" s="230"/>
      <c r="B681" s="231"/>
      <c r="C681" s="231"/>
      <c r="D681" s="231"/>
      <c r="E681" s="231"/>
      <c r="F681" s="231"/>
    </row>
    <row r="682" spans="1:6">
      <c r="A682" s="230"/>
      <c r="B682" s="231"/>
      <c r="C682" s="231"/>
      <c r="D682" s="231"/>
      <c r="E682" s="231"/>
      <c r="F682" s="231"/>
    </row>
    <row r="683" spans="1:6">
      <c r="A683" s="230"/>
      <c r="B683" s="231"/>
      <c r="C683" s="231"/>
      <c r="D683" s="231"/>
      <c r="E683" s="231"/>
      <c r="F683" s="231"/>
    </row>
    <row r="684" spans="1:6">
      <c r="A684" s="230"/>
      <c r="B684" s="231"/>
      <c r="C684" s="231"/>
      <c r="D684" s="231"/>
      <c r="E684" s="231"/>
      <c r="F684" s="231"/>
    </row>
    <row r="685" spans="1:6">
      <c r="A685" s="230"/>
      <c r="B685" s="231"/>
      <c r="C685" s="231"/>
      <c r="D685" s="231"/>
      <c r="E685" s="231"/>
      <c r="F685" s="231"/>
    </row>
    <row r="686" spans="1:6">
      <c r="A686" s="230"/>
      <c r="B686" s="231"/>
      <c r="C686" s="231"/>
      <c r="D686" s="231"/>
      <c r="E686" s="231"/>
      <c r="F686" s="231"/>
    </row>
    <row r="687" spans="1:6">
      <c r="A687" s="230"/>
      <c r="B687" s="231"/>
      <c r="C687" s="231"/>
      <c r="D687" s="231"/>
      <c r="E687" s="231"/>
      <c r="F687" s="231"/>
    </row>
    <row r="688" spans="1:6">
      <c r="A688" s="230"/>
      <c r="B688" s="231"/>
      <c r="C688" s="231"/>
      <c r="D688" s="231"/>
      <c r="E688" s="231"/>
      <c r="F688" s="231"/>
    </row>
    <row r="689" spans="1:6">
      <c r="A689" s="230"/>
      <c r="B689" s="231"/>
      <c r="C689" s="231"/>
      <c r="D689" s="231"/>
      <c r="E689" s="231"/>
      <c r="F689" s="231"/>
    </row>
    <row r="690" spans="1:6">
      <c r="A690" s="230"/>
      <c r="B690" s="231"/>
      <c r="C690" s="231"/>
      <c r="D690" s="231"/>
      <c r="E690" s="231"/>
      <c r="F690" s="231"/>
    </row>
    <row r="691" spans="1:6">
      <c r="A691" s="230"/>
      <c r="B691" s="231"/>
      <c r="C691" s="231"/>
      <c r="D691" s="231"/>
      <c r="E691" s="231"/>
      <c r="F691" s="231"/>
    </row>
    <row r="692" spans="1:6">
      <c r="A692" s="230"/>
      <c r="B692" s="231"/>
      <c r="C692" s="231"/>
      <c r="D692" s="231"/>
      <c r="E692" s="231"/>
      <c r="F692" s="231"/>
    </row>
    <row r="693" spans="1:6">
      <c r="A693" s="230"/>
      <c r="B693" s="231"/>
      <c r="C693" s="231"/>
      <c r="D693" s="231"/>
      <c r="E693" s="231"/>
      <c r="F693" s="231"/>
    </row>
    <row r="694" spans="1:6">
      <c r="A694" s="230"/>
      <c r="B694" s="231"/>
      <c r="C694" s="231"/>
      <c r="D694" s="231"/>
      <c r="E694" s="231"/>
      <c r="F694" s="231"/>
    </row>
    <row r="695" spans="1:6">
      <c r="A695" s="230"/>
      <c r="B695" s="231"/>
      <c r="C695" s="231"/>
      <c r="D695" s="231"/>
      <c r="E695" s="231"/>
      <c r="F695" s="231"/>
    </row>
    <row r="696" spans="1:6">
      <c r="A696" s="230"/>
      <c r="B696" s="231"/>
      <c r="C696" s="231"/>
      <c r="D696" s="231"/>
      <c r="E696" s="231"/>
      <c r="F696" s="231"/>
    </row>
    <row r="697" spans="1:6">
      <c r="A697" s="230"/>
      <c r="B697" s="231"/>
      <c r="C697" s="231"/>
      <c r="D697" s="231"/>
      <c r="E697" s="231"/>
      <c r="F697" s="231"/>
    </row>
    <row r="698" spans="1:6">
      <c r="A698" s="230"/>
      <c r="B698" s="231"/>
      <c r="C698" s="231"/>
      <c r="D698" s="231"/>
      <c r="E698" s="231"/>
      <c r="F698" s="231"/>
    </row>
    <row r="699" spans="1:6">
      <c r="A699" s="230"/>
      <c r="B699" s="231"/>
      <c r="C699" s="231"/>
      <c r="D699" s="231"/>
      <c r="E699" s="231"/>
      <c r="F699" s="231"/>
    </row>
    <row r="700" spans="1:6">
      <c r="A700" s="230"/>
      <c r="B700" s="231"/>
      <c r="C700" s="231"/>
      <c r="D700" s="231"/>
      <c r="E700" s="231"/>
      <c r="F700" s="231"/>
    </row>
    <row r="701" spans="1:6">
      <c r="A701" s="230"/>
      <c r="B701" s="231"/>
      <c r="C701" s="231"/>
      <c r="D701" s="231"/>
      <c r="E701" s="231"/>
      <c r="F701" s="231"/>
    </row>
    <row r="702" spans="1:6">
      <c r="A702" s="230"/>
      <c r="B702" s="231"/>
      <c r="C702" s="231"/>
      <c r="D702" s="231"/>
      <c r="E702" s="231"/>
      <c r="F702" s="231"/>
    </row>
    <row r="703" spans="1:6">
      <c r="A703" s="230"/>
      <c r="B703" s="231"/>
      <c r="C703" s="231"/>
      <c r="D703" s="231"/>
      <c r="E703" s="231"/>
      <c r="F703" s="231"/>
    </row>
    <row r="704" spans="1:6">
      <c r="A704" s="230"/>
      <c r="B704" s="231"/>
      <c r="C704" s="231"/>
      <c r="D704" s="231"/>
      <c r="E704" s="231"/>
      <c r="F704" s="231"/>
    </row>
    <row r="705" spans="1:6">
      <c r="A705" s="230"/>
      <c r="B705" s="231"/>
      <c r="C705" s="231"/>
      <c r="D705" s="231"/>
      <c r="E705" s="231"/>
      <c r="F705" s="231"/>
    </row>
    <row r="706" spans="1:6">
      <c r="A706" s="230"/>
      <c r="B706" s="231"/>
      <c r="C706" s="231"/>
      <c r="D706" s="231"/>
      <c r="E706" s="231"/>
      <c r="F706" s="231"/>
    </row>
    <row r="707" spans="1:6">
      <c r="A707" s="230"/>
      <c r="B707" s="231"/>
      <c r="C707" s="231"/>
      <c r="D707" s="231"/>
      <c r="E707" s="231"/>
      <c r="F707" s="231"/>
    </row>
    <row r="708" spans="1:6">
      <c r="A708" s="230"/>
      <c r="B708" s="231"/>
      <c r="C708" s="231"/>
      <c r="D708" s="231"/>
      <c r="E708" s="231"/>
      <c r="F708" s="231"/>
    </row>
    <row r="709" spans="1:6">
      <c r="A709" s="230"/>
      <c r="B709" s="231"/>
      <c r="C709" s="231"/>
      <c r="D709" s="231"/>
      <c r="E709" s="231"/>
      <c r="F709" s="231"/>
    </row>
    <row r="710" spans="1:6">
      <c r="A710" s="230"/>
      <c r="B710" s="231"/>
      <c r="C710" s="231"/>
      <c r="D710" s="231"/>
      <c r="E710" s="231"/>
      <c r="F710" s="231"/>
    </row>
    <row r="711" spans="1:6">
      <c r="A711" s="230"/>
      <c r="B711" s="231"/>
      <c r="C711" s="231"/>
      <c r="D711" s="231"/>
      <c r="E711" s="231"/>
      <c r="F711" s="231"/>
    </row>
    <row r="712" spans="1:6">
      <c r="A712" s="230"/>
      <c r="B712" s="231"/>
      <c r="C712" s="231"/>
      <c r="D712" s="231"/>
      <c r="E712" s="231"/>
      <c r="F712" s="231"/>
    </row>
    <row r="713" spans="1:6">
      <c r="A713" s="230"/>
      <c r="B713" s="231"/>
      <c r="C713" s="231"/>
      <c r="D713" s="231"/>
      <c r="E713" s="231"/>
      <c r="F713" s="231"/>
    </row>
    <row r="714" spans="1:6">
      <c r="A714" s="230"/>
      <c r="B714" s="231"/>
      <c r="C714" s="231"/>
      <c r="D714" s="231"/>
      <c r="E714" s="231"/>
      <c r="F714" s="231"/>
    </row>
    <row r="715" spans="1:6">
      <c r="A715" s="230"/>
      <c r="B715" s="231"/>
      <c r="C715" s="231"/>
      <c r="D715" s="231"/>
      <c r="E715" s="231"/>
      <c r="F715" s="231"/>
    </row>
    <row r="716" spans="1:6">
      <c r="A716" s="230"/>
      <c r="B716" s="231"/>
      <c r="C716" s="231"/>
      <c r="D716" s="231"/>
      <c r="E716" s="231"/>
      <c r="F716" s="231"/>
    </row>
    <row r="717" spans="1:6">
      <c r="A717" s="230"/>
      <c r="B717" s="231"/>
      <c r="C717" s="231"/>
      <c r="D717" s="231"/>
      <c r="E717" s="231"/>
      <c r="F717" s="231"/>
    </row>
    <row r="718" spans="1:6">
      <c r="A718" s="230"/>
      <c r="B718" s="231"/>
      <c r="C718" s="231"/>
      <c r="D718" s="231"/>
      <c r="E718" s="231"/>
      <c r="F718" s="231"/>
    </row>
    <row r="719" spans="1:6">
      <c r="A719" s="230"/>
      <c r="B719" s="231"/>
      <c r="C719" s="231"/>
      <c r="D719" s="231"/>
      <c r="E719" s="231"/>
      <c r="F719" s="231"/>
    </row>
    <row r="720" spans="1:6">
      <c r="A720" s="230"/>
      <c r="B720" s="231"/>
      <c r="C720" s="231"/>
      <c r="D720" s="231"/>
      <c r="E720" s="231"/>
      <c r="F720" s="231"/>
    </row>
    <row r="721" spans="1:6">
      <c r="A721" s="230"/>
      <c r="B721" s="231"/>
      <c r="C721" s="231"/>
      <c r="D721" s="231"/>
      <c r="E721" s="231"/>
      <c r="F721" s="231"/>
    </row>
    <row r="722" spans="1:6">
      <c r="A722" s="230"/>
      <c r="B722" s="231"/>
      <c r="C722" s="231"/>
      <c r="D722" s="231"/>
      <c r="E722" s="231"/>
      <c r="F722" s="231"/>
    </row>
    <row r="723" spans="1:6">
      <c r="A723" s="230"/>
      <c r="B723" s="231"/>
      <c r="C723" s="231"/>
      <c r="D723" s="231"/>
      <c r="E723" s="231"/>
      <c r="F723" s="231"/>
    </row>
    <row r="724" spans="1:6">
      <c r="A724" s="230"/>
      <c r="B724" s="231"/>
      <c r="C724" s="231"/>
      <c r="D724" s="231"/>
      <c r="E724" s="231"/>
      <c r="F724" s="231"/>
    </row>
    <row r="725" spans="1:6">
      <c r="A725" s="230"/>
      <c r="B725" s="231"/>
      <c r="C725" s="231"/>
      <c r="D725" s="231"/>
      <c r="E725" s="231"/>
      <c r="F725" s="231"/>
    </row>
    <row r="726" spans="1:6">
      <c r="A726" s="230"/>
      <c r="B726" s="231"/>
      <c r="C726" s="231"/>
      <c r="D726" s="231"/>
      <c r="E726" s="231"/>
      <c r="F726" s="231"/>
    </row>
    <row r="727" spans="1:6">
      <c r="A727" s="230"/>
      <c r="B727" s="231"/>
      <c r="C727" s="231"/>
      <c r="D727" s="231"/>
      <c r="E727" s="231"/>
      <c r="F727" s="231"/>
    </row>
    <row r="728" spans="1:6">
      <c r="A728" s="230"/>
      <c r="B728" s="231"/>
      <c r="C728" s="231"/>
      <c r="D728" s="231"/>
      <c r="E728" s="231"/>
      <c r="F728" s="231"/>
    </row>
    <row r="729" spans="1:6">
      <c r="A729" s="230"/>
      <c r="B729" s="231"/>
      <c r="C729" s="231"/>
      <c r="D729" s="231"/>
      <c r="E729" s="231"/>
      <c r="F729" s="231"/>
    </row>
    <row r="730" spans="1:6">
      <c r="A730" s="230"/>
      <c r="B730" s="231"/>
      <c r="C730" s="231"/>
      <c r="D730" s="231"/>
      <c r="E730" s="231"/>
      <c r="F730" s="231"/>
    </row>
    <row r="731" spans="1:6">
      <c r="A731" s="230"/>
      <c r="B731" s="231"/>
      <c r="C731" s="231"/>
      <c r="D731" s="231"/>
      <c r="E731" s="231"/>
      <c r="F731" s="231"/>
    </row>
    <row r="732" spans="1:6">
      <c r="A732" s="230"/>
      <c r="B732" s="231"/>
      <c r="C732" s="231"/>
      <c r="D732" s="231"/>
      <c r="E732" s="231"/>
      <c r="F732" s="231"/>
    </row>
    <row r="733" spans="1:6">
      <c r="A733" s="230"/>
      <c r="B733" s="231"/>
      <c r="C733" s="231"/>
      <c r="D733" s="231"/>
      <c r="E733" s="231"/>
      <c r="F733" s="231"/>
    </row>
    <row r="734" spans="1:6">
      <c r="A734" s="230"/>
      <c r="B734" s="231"/>
      <c r="C734" s="231"/>
      <c r="D734" s="231"/>
      <c r="E734" s="231"/>
      <c r="F734" s="231"/>
    </row>
    <row r="735" spans="1:6">
      <c r="A735" s="230"/>
      <c r="B735" s="231"/>
      <c r="C735" s="231"/>
      <c r="D735" s="231"/>
      <c r="E735" s="231"/>
      <c r="F735" s="231"/>
    </row>
    <row r="736" spans="1:6">
      <c r="A736" s="230"/>
      <c r="B736" s="231"/>
      <c r="C736" s="231"/>
      <c r="D736" s="231"/>
      <c r="E736" s="231"/>
      <c r="F736" s="231"/>
    </row>
    <row r="737" spans="1:6">
      <c r="A737" s="230"/>
      <c r="B737" s="231"/>
      <c r="C737" s="231"/>
      <c r="D737" s="231"/>
      <c r="E737" s="231"/>
      <c r="F737" s="231"/>
    </row>
    <row r="738" spans="1:6">
      <c r="A738" s="230"/>
      <c r="B738" s="231"/>
      <c r="C738" s="231"/>
      <c r="D738" s="231"/>
      <c r="E738" s="231"/>
      <c r="F738" s="231"/>
    </row>
    <row r="739" spans="1:6">
      <c r="A739" s="230"/>
      <c r="B739" s="231"/>
      <c r="C739" s="231"/>
      <c r="D739" s="231"/>
      <c r="E739" s="231"/>
      <c r="F739" s="231"/>
    </row>
    <row r="740" spans="1:6">
      <c r="A740" s="230"/>
      <c r="B740" s="231"/>
      <c r="C740" s="231"/>
      <c r="D740" s="231"/>
      <c r="E740" s="231"/>
      <c r="F740" s="231"/>
    </row>
    <row r="741" spans="1:6">
      <c r="A741" s="230"/>
      <c r="B741" s="231"/>
      <c r="C741" s="231"/>
      <c r="D741" s="231"/>
      <c r="E741" s="231"/>
      <c r="F741" s="231"/>
    </row>
    <row r="742" spans="1:6">
      <c r="A742" s="230"/>
      <c r="B742" s="231"/>
      <c r="C742" s="231"/>
      <c r="D742" s="231"/>
      <c r="E742" s="231"/>
      <c r="F742" s="231"/>
    </row>
    <row r="743" spans="1:6">
      <c r="A743" s="230"/>
      <c r="B743" s="231"/>
      <c r="C743" s="231"/>
      <c r="D743" s="231"/>
      <c r="E743" s="231"/>
      <c r="F743" s="231"/>
    </row>
    <row r="744" spans="1:6">
      <c r="A744" s="230"/>
      <c r="B744" s="231"/>
      <c r="C744" s="231"/>
      <c r="D744" s="231"/>
      <c r="E744" s="231"/>
      <c r="F744" s="231"/>
    </row>
    <row r="745" spans="1:6">
      <c r="A745" s="230"/>
      <c r="B745" s="231"/>
      <c r="C745" s="231"/>
      <c r="D745" s="231"/>
      <c r="E745" s="231"/>
      <c r="F745" s="231"/>
    </row>
    <row r="746" spans="1:6">
      <c r="A746" s="230"/>
      <c r="B746" s="231"/>
      <c r="C746" s="231"/>
      <c r="D746" s="231"/>
      <c r="E746" s="231"/>
      <c r="F746" s="231"/>
    </row>
    <row r="747" spans="1:6">
      <c r="A747" s="230"/>
      <c r="B747" s="231"/>
      <c r="C747" s="231"/>
      <c r="D747" s="231"/>
      <c r="E747" s="231"/>
      <c r="F747" s="231"/>
    </row>
    <row r="748" spans="1:6">
      <c r="A748" s="230"/>
      <c r="B748" s="231"/>
      <c r="C748" s="231"/>
      <c r="D748" s="231"/>
      <c r="E748" s="231"/>
      <c r="F748" s="231"/>
    </row>
    <row r="749" spans="1:6">
      <c r="A749" s="230"/>
      <c r="B749" s="231"/>
      <c r="C749" s="231"/>
      <c r="D749" s="231"/>
      <c r="E749" s="231"/>
      <c r="F749" s="231"/>
    </row>
    <row r="750" spans="1:6">
      <c r="A750" s="230"/>
      <c r="B750" s="231"/>
      <c r="C750" s="231"/>
      <c r="D750" s="231"/>
      <c r="E750" s="231"/>
      <c r="F750" s="231"/>
    </row>
    <row r="751" spans="1:6">
      <c r="A751" s="230"/>
      <c r="B751" s="231"/>
      <c r="C751" s="231"/>
      <c r="D751" s="231"/>
      <c r="E751" s="231"/>
      <c r="F751" s="231"/>
    </row>
    <row r="752" spans="1:6">
      <c r="A752" s="230"/>
      <c r="B752" s="231"/>
      <c r="C752" s="231"/>
      <c r="D752" s="231"/>
      <c r="E752" s="231"/>
      <c r="F752" s="231"/>
    </row>
    <row r="753" spans="1:6">
      <c r="A753" s="230"/>
      <c r="B753" s="231"/>
      <c r="C753" s="231"/>
      <c r="D753" s="231"/>
      <c r="E753" s="231"/>
      <c r="F753" s="231"/>
    </row>
    <row r="754" spans="1:6">
      <c r="A754" s="230"/>
      <c r="B754" s="231"/>
      <c r="C754" s="231"/>
      <c r="D754" s="231"/>
      <c r="E754" s="231"/>
      <c r="F754" s="231"/>
    </row>
    <row r="755" spans="1:6">
      <c r="A755" s="230"/>
      <c r="B755" s="231"/>
      <c r="C755" s="231"/>
      <c r="D755" s="231"/>
      <c r="E755" s="231"/>
      <c r="F755" s="231"/>
    </row>
    <row r="756" spans="1:6">
      <c r="A756" s="230"/>
      <c r="B756" s="231"/>
      <c r="C756" s="231"/>
      <c r="D756" s="231"/>
      <c r="E756" s="231"/>
      <c r="F756" s="231"/>
    </row>
    <row r="757" spans="1:6">
      <c r="A757" s="230"/>
      <c r="B757" s="231"/>
      <c r="C757" s="231"/>
      <c r="D757" s="231"/>
      <c r="E757" s="231"/>
      <c r="F757" s="231"/>
    </row>
    <row r="758" spans="1:6">
      <c r="A758" s="230"/>
      <c r="B758" s="231"/>
      <c r="C758" s="231"/>
      <c r="D758" s="231"/>
      <c r="E758" s="231"/>
      <c r="F758" s="231"/>
    </row>
    <row r="759" spans="1:6">
      <c r="A759" s="230"/>
      <c r="B759" s="231"/>
      <c r="C759" s="231"/>
      <c r="D759" s="231"/>
      <c r="E759" s="231"/>
      <c r="F759" s="231"/>
    </row>
    <row r="760" spans="1:6">
      <c r="A760" s="230"/>
      <c r="B760" s="231"/>
      <c r="C760" s="231"/>
      <c r="D760" s="231"/>
      <c r="E760" s="231"/>
      <c r="F760" s="231"/>
    </row>
    <row r="761" spans="1:6">
      <c r="A761" s="230"/>
      <c r="B761" s="231"/>
      <c r="C761" s="231"/>
      <c r="D761" s="231"/>
      <c r="E761" s="231"/>
      <c r="F761" s="231"/>
    </row>
    <row r="762" spans="1:6">
      <c r="A762" s="230"/>
      <c r="B762" s="231"/>
      <c r="C762" s="231"/>
      <c r="D762" s="231"/>
      <c r="E762" s="231"/>
      <c r="F762" s="231"/>
    </row>
    <row r="763" spans="1:6">
      <c r="A763" s="230"/>
      <c r="B763" s="231"/>
      <c r="C763" s="231"/>
      <c r="D763" s="231"/>
      <c r="E763" s="231"/>
      <c r="F763" s="231"/>
    </row>
    <row r="764" spans="1:6">
      <c r="A764" s="230"/>
      <c r="B764" s="231"/>
      <c r="C764" s="231"/>
      <c r="D764" s="231"/>
      <c r="E764" s="231"/>
      <c r="F764" s="231"/>
    </row>
    <row r="765" spans="1:6">
      <c r="A765" s="230"/>
      <c r="B765" s="231"/>
      <c r="C765" s="231"/>
      <c r="D765" s="231"/>
      <c r="E765" s="231"/>
      <c r="F765" s="231"/>
    </row>
    <row r="766" spans="1:6">
      <c r="A766" s="230"/>
      <c r="B766" s="231"/>
      <c r="C766" s="231"/>
      <c r="D766" s="231"/>
      <c r="E766" s="231"/>
      <c r="F766" s="231"/>
    </row>
    <row r="767" spans="1:6">
      <c r="A767" s="230"/>
      <c r="B767" s="231"/>
      <c r="C767" s="231"/>
      <c r="D767" s="231"/>
      <c r="E767" s="231"/>
      <c r="F767" s="231"/>
    </row>
    <row r="768" spans="1:6">
      <c r="A768" s="230"/>
      <c r="B768" s="231"/>
      <c r="C768" s="231"/>
      <c r="D768" s="231"/>
      <c r="E768" s="231"/>
      <c r="F768" s="231"/>
    </row>
    <row r="769" spans="1:6">
      <c r="A769" s="230"/>
      <c r="B769" s="231"/>
      <c r="C769" s="231"/>
      <c r="D769" s="231"/>
      <c r="E769" s="231"/>
      <c r="F769" s="231"/>
    </row>
    <row r="770" spans="1:6">
      <c r="A770" s="230"/>
      <c r="B770" s="231"/>
      <c r="C770" s="231"/>
      <c r="D770" s="231"/>
      <c r="E770" s="231"/>
      <c r="F770" s="231"/>
    </row>
    <row r="771" spans="1:6">
      <c r="A771" s="230"/>
      <c r="B771" s="231"/>
      <c r="C771" s="231"/>
      <c r="D771" s="231"/>
      <c r="E771" s="231"/>
      <c r="F771" s="231"/>
    </row>
    <row r="772" spans="1:6">
      <c r="A772" s="230"/>
      <c r="B772" s="231"/>
      <c r="C772" s="231"/>
      <c r="D772" s="231"/>
      <c r="E772" s="231"/>
      <c r="F772" s="231"/>
    </row>
    <row r="773" spans="1:6">
      <c r="A773" s="230"/>
      <c r="B773" s="231"/>
      <c r="C773" s="231"/>
      <c r="D773" s="231"/>
      <c r="E773" s="231"/>
      <c r="F773" s="231"/>
    </row>
    <row r="774" spans="1:6">
      <c r="A774" s="230"/>
      <c r="B774" s="231"/>
      <c r="C774" s="231"/>
      <c r="D774" s="231"/>
      <c r="E774" s="231"/>
      <c r="F774" s="231"/>
    </row>
    <row r="775" spans="1:6">
      <c r="A775" s="230"/>
      <c r="B775" s="231"/>
      <c r="C775" s="231"/>
      <c r="D775" s="231"/>
      <c r="E775" s="231"/>
      <c r="F775" s="231"/>
    </row>
    <row r="776" spans="1:6">
      <c r="A776" s="230"/>
      <c r="B776" s="231"/>
      <c r="C776" s="231"/>
      <c r="D776" s="231"/>
      <c r="E776" s="231"/>
      <c r="F776" s="231"/>
    </row>
    <row r="777" spans="1:6">
      <c r="A777" s="230"/>
      <c r="B777" s="231"/>
      <c r="C777" s="231"/>
      <c r="D777" s="231"/>
      <c r="E777" s="231"/>
      <c r="F777" s="231"/>
    </row>
    <row r="778" spans="1:6">
      <c r="A778" s="230"/>
      <c r="B778" s="231"/>
      <c r="C778" s="231"/>
      <c r="D778" s="231"/>
      <c r="E778" s="231"/>
      <c r="F778" s="231"/>
    </row>
    <row r="779" spans="1:6">
      <c r="A779" s="230"/>
      <c r="B779" s="231"/>
      <c r="C779" s="231"/>
      <c r="D779" s="231"/>
      <c r="E779" s="231"/>
      <c r="F779" s="231"/>
    </row>
    <row r="780" spans="1:6">
      <c r="A780" s="230"/>
      <c r="B780" s="231"/>
      <c r="C780" s="231"/>
      <c r="D780" s="231"/>
      <c r="E780" s="231"/>
      <c r="F780" s="231"/>
    </row>
    <row r="781" spans="1:6">
      <c r="A781" s="230"/>
      <c r="B781" s="231"/>
      <c r="C781" s="231"/>
      <c r="D781" s="231"/>
      <c r="E781" s="231"/>
      <c r="F781" s="231"/>
    </row>
    <row r="782" spans="1:6">
      <c r="A782" s="230"/>
      <c r="B782" s="231"/>
      <c r="C782" s="231"/>
      <c r="D782" s="231"/>
      <c r="E782" s="231"/>
      <c r="F782" s="231"/>
    </row>
    <row r="783" spans="1:6">
      <c r="A783" s="230"/>
      <c r="B783" s="231"/>
      <c r="C783" s="231"/>
      <c r="D783" s="231"/>
      <c r="E783" s="231"/>
      <c r="F783" s="231"/>
    </row>
    <row r="784" spans="1:6">
      <c r="A784" s="230"/>
      <c r="B784" s="231"/>
      <c r="C784" s="231"/>
      <c r="D784" s="231"/>
      <c r="E784" s="231"/>
      <c r="F784" s="231"/>
    </row>
    <row r="785" spans="1:6">
      <c r="A785" s="230"/>
      <c r="B785" s="231"/>
      <c r="C785" s="231"/>
      <c r="D785" s="231"/>
      <c r="E785" s="231"/>
      <c r="F785" s="231"/>
    </row>
    <row r="786" spans="1:6">
      <c r="A786" s="230"/>
      <c r="B786" s="231"/>
      <c r="C786" s="231"/>
      <c r="D786" s="231"/>
      <c r="E786" s="231"/>
      <c r="F786" s="231"/>
    </row>
    <row r="787" spans="1:6">
      <c r="A787" s="230"/>
      <c r="B787" s="231"/>
      <c r="C787" s="231"/>
      <c r="D787" s="231"/>
      <c r="E787" s="231"/>
      <c r="F787" s="231"/>
    </row>
    <row r="788" spans="1:6">
      <c r="A788" s="230"/>
      <c r="B788" s="231"/>
      <c r="C788" s="231"/>
      <c r="D788" s="231"/>
      <c r="E788" s="231"/>
      <c r="F788" s="231"/>
    </row>
    <row r="789" spans="1:6">
      <c r="A789" s="230"/>
      <c r="B789" s="231"/>
      <c r="C789" s="231"/>
      <c r="D789" s="231"/>
      <c r="E789" s="231"/>
      <c r="F789" s="231"/>
    </row>
    <row r="790" spans="1:6">
      <c r="A790" s="230"/>
      <c r="B790" s="231"/>
      <c r="C790" s="231"/>
      <c r="D790" s="231"/>
      <c r="E790" s="231"/>
      <c r="F790" s="231"/>
    </row>
    <row r="791" spans="1:6">
      <c r="A791" s="230"/>
      <c r="B791" s="231"/>
      <c r="C791" s="231"/>
      <c r="D791" s="231"/>
      <c r="E791" s="231"/>
      <c r="F791" s="231"/>
    </row>
    <row r="792" spans="1:6">
      <c r="A792" s="230"/>
      <c r="B792" s="231"/>
      <c r="C792" s="231"/>
      <c r="D792" s="231"/>
      <c r="E792" s="231"/>
      <c r="F792" s="231"/>
    </row>
    <row r="793" spans="1:6">
      <c r="A793" s="230"/>
      <c r="B793" s="231"/>
      <c r="C793" s="231"/>
      <c r="D793" s="231"/>
      <c r="E793" s="231"/>
      <c r="F793" s="231"/>
    </row>
    <row r="794" spans="1:6">
      <c r="A794" s="230"/>
      <c r="B794" s="231"/>
      <c r="C794" s="231"/>
      <c r="D794" s="231"/>
      <c r="E794" s="231"/>
      <c r="F794" s="231"/>
    </row>
    <row r="795" spans="1:6">
      <c r="A795" s="230"/>
      <c r="B795" s="231"/>
      <c r="C795" s="231"/>
      <c r="D795" s="231"/>
      <c r="E795" s="231"/>
      <c r="F795" s="231"/>
    </row>
    <row r="796" spans="1:6">
      <c r="A796" s="230"/>
      <c r="B796" s="231"/>
      <c r="C796" s="231"/>
      <c r="D796" s="231"/>
      <c r="E796" s="231"/>
      <c r="F796" s="231"/>
    </row>
    <row r="797" spans="1:6">
      <c r="A797" s="230"/>
      <c r="B797" s="231"/>
      <c r="C797" s="231"/>
      <c r="D797" s="231"/>
      <c r="E797" s="231"/>
      <c r="F797" s="231"/>
    </row>
    <row r="798" spans="1:6">
      <c r="A798" s="230"/>
      <c r="B798" s="231"/>
      <c r="C798" s="231"/>
      <c r="D798" s="231"/>
      <c r="E798" s="231"/>
      <c r="F798" s="231"/>
    </row>
    <row r="799" spans="1:6">
      <c r="A799" s="230"/>
      <c r="B799" s="231"/>
      <c r="C799" s="231"/>
      <c r="D799" s="231"/>
      <c r="E799" s="231"/>
      <c r="F799" s="231"/>
    </row>
    <row r="800" spans="1:6">
      <c r="A800" s="230"/>
      <c r="B800" s="231"/>
      <c r="C800" s="231"/>
      <c r="D800" s="231"/>
      <c r="E800" s="231"/>
      <c r="F800" s="231"/>
    </row>
    <row r="801" spans="1:6">
      <c r="A801" s="230"/>
      <c r="B801" s="231"/>
      <c r="C801" s="231"/>
      <c r="D801" s="231"/>
      <c r="E801" s="231"/>
      <c r="F801" s="231"/>
    </row>
    <row r="802" spans="1:6">
      <c r="A802" s="230"/>
      <c r="B802" s="231"/>
      <c r="C802" s="231"/>
      <c r="D802" s="231"/>
      <c r="E802" s="231"/>
      <c r="F802" s="231"/>
    </row>
    <row r="803" spans="1:6">
      <c r="A803" s="230"/>
      <c r="B803" s="231"/>
      <c r="C803" s="231"/>
      <c r="D803" s="231"/>
      <c r="E803" s="231"/>
      <c r="F803" s="231"/>
    </row>
    <row r="804" spans="1:6">
      <c r="A804" s="230"/>
      <c r="B804" s="231"/>
      <c r="C804" s="231"/>
      <c r="D804" s="231"/>
      <c r="E804" s="231"/>
      <c r="F804" s="231"/>
    </row>
    <row r="805" spans="1:6">
      <c r="A805" s="230"/>
      <c r="B805" s="231"/>
      <c r="C805" s="231"/>
      <c r="D805" s="231"/>
      <c r="E805" s="231"/>
      <c r="F805" s="231"/>
    </row>
    <row r="806" spans="1:6">
      <c r="A806" s="230"/>
      <c r="B806" s="231"/>
      <c r="C806" s="231"/>
      <c r="D806" s="231"/>
      <c r="E806" s="231"/>
      <c r="F806" s="231"/>
    </row>
    <row r="807" spans="1:6">
      <c r="A807" s="230"/>
      <c r="B807" s="231"/>
      <c r="C807" s="231"/>
      <c r="D807" s="231"/>
      <c r="E807" s="231"/>
      <c r="F807" s="231"/>
    </row>
    <row r="808" spans="1:6">
      <c r="A808" s="230"/>
      <c r="B808" s="231"/>
      <c r="C808" s="231"/>
      <c r="D808" s="231"/>
      <c r="E808" s="231"/>
      <c r="F808" s="231"/>
    </row>
    <row r="809" spans="1:6">
      <c r="A809" s="230"/>
      <c r="B809" s="231"/>
      <c r="C809" s="231"/>
      <c r="D809" s="231"/>
      <c r="E809" s="231"/>
      <c r="F809" s="231"/>
    </row>
    <row r="810" spans="1:6">
      <c r="A810" s="230"/>
      <c r="B810" s="231"/>
      <c r="C810" s="231"/>
      <c r="D810" s="231"/>
      <c r="E810" s="231"/>
      <c r="F810" s="231"/>
    </row>
    <row r="811" spans="1:6">
      <c r="A811" s="230"/>
      <c r="B811" s="231"/>
      <c r="C811" s="231"/>
      <c r="D811" s="231"/>
      <c r="E811" s="231"/>
      <c r="F811" s="231"/>
    </row>
    <row r="812" spans="1:6">
      <c r="A812" s="230"/>
      <c r="B812" s="231"/>
      <c r="C812" s="231"/>
      <c r="D812" s="231"/>
      <c r="E812" s="231"/>
      <c r="F812" s="231"/>
    </row>
    <row r="813" spans="1:6">
      <c r="A813" s="230"/>
      <c r="B813" s="231"/>
      <c r="C813" s="231"/>
      <c r="D813" s="231"/>
      <c r="E813" s="231"/>
      <c r="F813" s="231"/>
    </row>
    <row r="814" spans="1:6">
      <c r="A814" s="230"/>
      <c r="B814" s="231"/>
      <c r="C814" s="231"/>
      <c r="D814" s="231"/>
      <c r="E814" s="231"/>
      <c r="F814" s="231"/>
    </row>
    <row r="815" spans="1:6">
      <c r="A815" s="230"/>
      <c r="B815" s="231"/>
      <c r="C815" s="231"/>
      <c r="D815" s="231"/>
      <c r="E815" s="231"/>
      <c r="F815" s="231"/>
    </row>
    <row r="816" spans="1:6">
      <c r="A816" s="230"/>
      <c r="B816" s="231"/>
      <c r="C816" s="231"/>
      <c r="D816" s="231"/>
      <c r="E816" s="231"/>
      <c r="F816" s="231"/>
    </row>
    <row r="817" spans="1:6">
      <c r="A817" s="230"/>
      <c r="B817" s="231"/>
      <c r="C817" s="231"/>
      <c r="D817" s="231"/>
      <c r="E817" s="231"/>
      <c r="F817" s="231"/>
    </row>
    <row r="818" spans="1:6">
      <c r="A818" s="230"/>
      <c r="B818" s="231"/>
      <c r="C818" s="231"/>
      <c r="D818" s="231"/>
      <c r="E818" s="231"/>
      <c r="F818" s="231"/>
    </row>
    <row r="819" spans="1:6">
      <c r="A819" s="230"/>
      <c r="B819" s="231"/>
      <c r="C819" s="231"/>
      <c r="D819" s="231"/>
      <c r="E819" s="231"/>
      <c r="F819" s="231"/>
    </row>
    <row r="820" spans="1:6">
      <c r="A820" s="230"/>
      <c r="B820" s="231"/>
      <c r="C820" s="231"/>
      <c r="D820" s="231"/>
      <c r="E820" s="231"/>
      <c r="F820" s="231"/>
    </row>
    <row r="821" spans="1:6">
      <c r="A821" s="230"/>
      <c r="B821" s="231"/>
      <c r="C821" s="231"/>
      <c r="D821" s="231"/>
      <c r="E821" s="231"/>
      <c r="F821" s="231"/>
    </row>
    <row r="822" spans="1:6">
      <c r="A822" s="230"/>
      <c r="B822" s="231"/>
      <c r="C822" s="231"/>
      <c r="D822" s="231"/>
      <c r="E822" s="231"/>
      <c r="F822" s="231"/>
    </row>
    <row r="823" spans="1:6">
      <c r="A823" s="230"/>
      <c r="B823" s="231"/>
      <c r="C823" s="231"/>
      <c r="D823" s="231"/>
      <c r="E823" s="231"/>
      <c r="F823" s="231"/>
    </row>
    <row r="824" spans="1:6">
      <c r="A824" s="230"/>
      <c r="B824" s="231"/>
      <c r="C824" s="231"/>
      <c r="D824" s="231"/>
      <c r="E824" s="231"/>
      <c r="F824" s="231"/>
    </row>
    <row r="825" spans="1:6">
      <c r="A825" s="230"/>
      <c r="B825" s="231"/>
      <c r="C825" s="231"/>
      <c r="D825" s="231"/>
      <c r="E825" s="231"/>
      <c r="F825" s="231"/>
    </row>
    <row r="826" spans="1:6">
      <c r="A826" s="230"/>
      <c r="B826" s="231"/>
      <c r="C826" s="231"/>
      <c r="D826" s="231"/>
      <c r="E826" s="231"/>
      <c r="F826" s="231"/>
    </row>
    <row r="827" spans="1:6">
      <c r="A827" s="230"/>
      <c r="B827" s="231"/>
      <c r="C827" s="231"/>
      <c r="D827" s="231"/>
      <c r="E827" s="231"/>
      <c r="F827" s="231"/>
    </row>
    <row r="828" spans="1:6">
      <c r="A828" s="230"/>
      <c r="B828" s="231"/>
      <c r="C828" s="231"/>
      <c r="D828" s="231"/>
      <c r="E828" s="231"/>
      <c r="F828" s="231"/>
    </row>
    <row r="829" spans="1:6">
      <c r="A829" s="230"/>
      <c r="B829" s="231"/>
      <c r="C829" s="231"/>
      <c r="D829" s="231"/>
      <c r="E829" s="231"/>
      <c r="F829" s="231"/>
    </row>
    <row r="830" spans="1:6">
      <c r="A830" s="230"/>
      <c r="B830" s="231"/>
      <c r="C830" s="231"/>
      <c r="D830" s="231"/>
      <c r="E830" s="231"/>
      <c r="F830" s="231"/>
    </row>
    <row r="831" spans="1:6">
      <c r="A831" s="230"/>
      <c r="B831" s="231"/>
      <c r="C831" s="231"/>
      <c r="D831" s="231"/>
      <c r="E831" s="231"/>
      <c r="F831" s="231"/>
    </row>
    <row r="832" spans="1:6">
      <c r="A832" s="230"/>
      <c r="B832" s="231"/>
      <c r="C832" s="231"/>
      <c r="D832" s="231"/>
      <c r="E832" s="231"/>
      <c r="F832" s="231"/>
    </row>
    <row r="833" spans="1:6">
      <c r="A833" s="230"/>
      <c r="B833" s="231"/>
      <c r="C833" s="231"/>
      <c r="D833" s="231"/>
      <c r="E833" s="231"/>
      <c r="F833" s="231"/>
    </row>
    <row r="834" spans="1:6">
      <c r="A834" s="230"/>
      <c r="B834" s="231"/>
      <c r="C834" s="231"/>
      <c r="D834" s="231"/>
      <c r="E834" s="231"/>
      <c r="F834" s="231"/>
    </row>
    <row r="835" spans="1:6">
      <c r="A835" s="230"/>
      <c r="B835" s="231"/>
      <c r="C835" s="231"/>
      <c r="D835" s="231"/>
      <c r="E835" s="231"/>
      <c r="F835" s="231"/>
    </row>
    <row r="836" spans="1:6">
      <c r="A836" s="230"/>
      <c r="B836" s="231"/>
      <c r="C836" s="231"/>
      <c r="D836" s="231"/>
      <c r="E836" s="231"/>
      <c r="F836" s="231"/>
    </row>
    <row r="837" spans="1:6">
      <c r="A837" s="230"/>
      <c r="B837" s="231"/>
      <c r="C837" s="231"/>
      <c r="D837" s="231"/>
      <c r="E837" s="231"/>
      <c r="F837" s="231"/>
    </row>
    <row r="838" spans="1:6">
      <c r="A838" s="230"/>
      <c r="B838" s="231"/>
      <c r="C838" s="231"/>
      <c r="D838" s="231"/>
      <c r="E838" s="231"/>
      <c r="F838" s="231"/>
    </row>
    <row r="839" spans="1:6">
      <c r="A839" s="230"/>
      <c r="B839" s="231"/>
      <c r="C839" s="231"/>
      <c r="D839" s="231"/>
      <c r="E839" s="231"/>
      <c r="F839" s="231"/>
    </row>
    <row r="840" spans="1:6">
      <c r="A840" s="230"/>
      <c r="B840" s="231"/>
      <c r="C840" s="231"/>
      <c r="D840" s="231"/>
      <c r="E840" s="231"/>
      <c r="F840" s="231"/>
    </row>
    <row r="841" spans="1:6">
      <c r="A841" s="230"/>
      <c r="B841" s="231"/>
      <c r="C841" s="231"/>
      <c r="D841" s="231"/>
      <c r="E841" s="231"/>
      <c r="F841" s="231"/>
    </row>
    <row r="842" spans="1:6">
      <c r="A842" s="230"/>
      <c r="B842" s="231"/>
      <c r="C842" s="231"/>
      <c r="D842" s="231"/>
      <c r="E842" s="231"/>
      <c r="F842" s="231"/>
    </row>
    <row r="843" spans="1:6">
      <c r="A843" s="230"/>
      <c r="B843" s="231"/>
      <c r="C843" s="231"/>
      <c r="D843" s="231"/>
      <c r="E843" s="231"/>
      <c r="F843" s="231"/>
    </row>
    <row r="844" spans="1:6">
      <c r="A844" s="230"/>
      <c r="B844" s="231"/>
      <c r="C844" s="231"/>
      <c r="D844" s="231"/>
      <c r="E844" s="231"/>
      <c r="F844" s="231"/>
    </row>
    <row r="845" spans="1:6">
      <c r="A845" s="230"/>
      <c r="B845" s="231"/>
      <c r="C845" s="231"/>
      <c r="D845" s="231"/>
      <c r="E845" s="231"/>
      <c r="F845" s="231"/>
    </row>
    <row r="846" spans="1:6">
      <c r="A846" s="230"/>
      <c r="B846" s="231"/>
      <c r="C846" s="231"/>
      <c r="D846" s="231"/>
      <c r="E846" s="231"/>
      <c r="F846" s="231"/>
    </row>
    <row r="847" spans="1:6">
      <c r="A847" s="230"/>
      <c r="B847" s="231"/>
      <c r="C847" s="231"/>
      <c r="D847" s="231"/>
      <c r="E847" s="231"/>
      <c r="F847" s="231"/>
    </row>
    <row r="848" spans="1:6">
      <c r="A848" s="230"/>
      <c r="B848" s="231"/>
      <c r="C848" s="231"/>
      <c r="D848" s="231"/>
      <c r="E848" s="231"/>
      <c r="F848" s="231"/>
    </row>
    <row r="849" spans="1:6">
      <c r="A849" s="230"/>
      <c r="B849" s="231"/>
      <c r="C849" s="231"/>
      <c r="D849" s="231"/>
      <c r="E849" s="231"/>
      <c r="F849" s="231"/>
    </row>
    <row r="850" spans="1:6">
      <c r="A850" s="230"/>
      <c r="B850" s="231"/>
      <c r="C850" s="231"/>
      <c r="D850" s="231"/>
      <c r="E850" s="231"/>
      <c r="F850" s="231"/>
    </row>
    <row r="851" spans="1:6">
      <c r="A851" s="230"/>
      <c r="B851" s="231"/>
      <c r="C851" s="231"/>
      <c r="D851" s="231"/>
      <c r="E851" s="231"/>
      <c r="F851" s="231"/>
    </row>
    <row r="852" spans="1:6">
      <c r="A852" s="230"/>
      <c r="B852" s="231"/>
      <c r="C852" s="231"/>
      <c r="D852" s="231"/>
      <c r="E852" s="231"/>
      <c r="F852" s="231"/>
    </row>
    <row r="853" spans="1:6">
      <c r="A853" s="230"/>
      <c r="B853" s="231"/>
      <c r="C853" s="231"/>
      <c r="D853" s="231"/>
      <c r="E853" s="231"/>
      <c r="F853" s="231"/>
    </row>
    <row r="854" spans="1:6">
      <c r="A854" s="230"/>
      <c r="B854" s="231"/>
      <c r="C854" s="231"/>
      <c r="D854" s="231"/>
      <c r="E854" s="231"/>
      <c r="F854" s="231"/>
    </row>
    <row r="855" spans="1:6">
      <c r="A855" s="230"/>
      <c r="B855" s="231"/>
      <c r="C855" s="231"/>
      <c r="D855" s="231"/>
      <c r="E855" s="231"/>
      <c r="F855" s="231"/>
    </row>
    <row r="856" spans="1:6">
      <c r="A856" s="230"/>
      <c r="B856" s="231"/>
      <c r="C856" s="231"/>
      <c r="D856" s="231"/>
      <c r="E856" s="231"/>
      <c r="F856" s="231"/>
    </row>
    <row r="857" spans="1:6">
      <c r="A857" s="230"/>
      <c r="B857" s="231"/>
      <c r="C857" s="231"/>
      <c r="D857" s="231"/>
      <c r="E857" s="231"/>
      <c r="F857" s="231"/>
    </row>
    <row r="858" spans="1:6">
      <c r="A858" s="230"/>
      <c r="B858" s="231"/>
      <c r="C858" s="231"/>
      <c r="D858" s="231"/>
      <c r="E858" s="231"/>
      <c r="F858" s="231"/>
    </row>
    <row r="859" spans="1:6">
      <c r="A859" s="230"/>
      <c r="B859" s="231"/>
      <c r="C859" s="231"/>
      <c r="D859" s="231"/>
      <c r="E859" s="231"/>
      <c r="F859" s="231"/>
    </row>
    <row r="860" spans="1:6">
      <c r="A860" s="230"/>
      <c r="B860" s="231"/>
      <c r="C860" s="231"/>
      <c r="D860" s="231"/>
      <c r="E860" s="231"/>
      <c r="F860" s="231"/>
    </row>
    <row r="861" spans="1:6">
      <c r="A861" s="230"/>
      <c r="B861" s="231"/>
      <c r="C861" s="231"/>
      <c r="D861" s="231"/>
      <c r="E861" s="231"/>
      <c r="F861" s="231"/>
    </row>
    <row r="862" spans="1:6">
      <c r="A862" s="230"/>
      <c r="B862" s="231"/>
      <c r="C862" s="231"/>
      <c r="D862" s="231"/>
      <c r="E862" s="231"/>
      <c r="F862" s="231"/>
    </row>
    <row r="863" spans="1:6">
      <c r="A863" s="230"/>
      <c r="B863" s="231"/>
      <c r="C863" s="231"/>
      <c r="D863" s="231"/>
      <c r="E863" s="231"/>
      <c r="F863" s="231"/>
    </row>
    <row r="864" spans="1:6">
      <c r="A864" s="230"/>
      <c r="B864" s="231"/>
      <c r="C864" s="231"/>
      <c r="D864" s="231"/>
      <c r="E864" s="231"/>
      <c r="F864" s="231"/>
    </row>
    <row r="865" spans="1:6">
      <c r="A865" s="230"/>
      <c r="B865" s="231"/>
      <c r="C865" s="231"/>
      <c r="D865" s="231"/>
      <c r="E865" s="231"/>
      <c r="F865" s="231"/>
    </row>
    <row r="866" spans="1:6">
      <c r="A866" s="230"/>
      <c r="B866" s="231"/>
      <c r="C866" s="231"/>
      <c r="D866" s="231"/>
      <c r="E866" s="231"/>
      <c r="F866" s="231"/>
    </row>
    <row r="867" spans="1:6">
      <c r="A867" s="230"/>
      <c r="B867" s="231"/>
      <c r="C867" s="231"/>
      <c r="D867" s="231"/>
      <c r="E867" s="231"/>
      <c r="F867" s="231"/>
    </row>
    <row r="868" spans="1:6">
      <c r="A868" s="230"/>
      <c r="B868" s="231"/>
      <c r="C868" s="231"/>
      <c r="D868" s="231"/>
      <c r="E868" s="231"/>
      <c r="F868" s="231"/>
    </row>
    <row r="869" spans="1:6">
      <c r="A869" s="230"/>
      <c r="B869" s="231"/>
      <c r="C869" s="231"/>
      <c r="D869" s="231"/>
      <c r="E869" s="231"/>
      <c r="F869" s="231"/>
    </row>
    <row r="870" spans="1:6">
      <c r="A870" s="230"/>
      <c r="B870" s="231"/>
      <c r="C870" s="231"/>
      <c r="D870" s="231"/>
      <c r="E870" s="231"/>
      <c r="F870" s="231"/>
    </row>
    <row r="871" spans="1:6">
      <c r="A871" s="230"/>
      <c r="B871" s="231"/>
      <c r="C871" s="231"/>
      <c r="D871" s="231"/>
      <c r="E871" s="231"/>
      <c r="F871" s="231"/>
    </row>
    <row r="872" spans="1:6">
      <c r="A872" s="230"/>
      <c r="B872" s="231"/>
      <c r="C872" s="231"/>
      <c r="D872" s="231"/>
      <c r="E872" s="231"/>
      <c r="F872" s="231"/>
    </row>
    <row r="873" spans="1:6">
      <c r="A873" s="230"/>
      <c r="B873" s="231"/>
      <c r="C873" s="231"/>
      <c r="D873" s="231"/>
      <c r="E873" s="231"/>
      <c r="F873" s="231"/>
    </row>
    <row r="874" spans="1:6">
      <c r="A874" s="230"/>
      <c r="B874" s="231"/>
      <c r="C874" s="231"/>
      <c r="D874" s="231"/>
      <c r="E874" s="231"/>
      <c r="F874" s="231"/>
    </row>
    <row r="875" spans="1:6">
      <c r="A875" s="230"/>
      <c r="B875" s="231"/>
      <c r="C875" s="231"/>
      <c r="D875" s="231"/>
      <c r="E875" s="231"/>
      <c r="F875" s="231"/>
    </row>
    <row r="876" spans="1:6">
      <c r="A876" s="230"/>
      <c r="B876" s="231"/>
      <c r="C876" s="231"/>
      <c r="D876" s="231"/>
      <c r="E876" s="231"/>
      <c r="F876" s="231"/>
    </row>
    <row r="877" spans="1:6">
      <c r="A877" s="230"/>
      <c r="B877" s="231"/>
      <c r="C877" s="231"/>
      <c r="D877" s="231"/>
      <c r="E877" s="231"/>
      <c r="F877" s="231"/>
    </row>
    <row r="878" spans="1:6">
      <c r="A878" s="230"/>
      <c r="B878" s="231"/>
      <c r="C878" s="231"/>
      <c r="D878" s="231"/>
      <c r="E878" s="231"/>
      <c r="F878" s="231"/>
    </row>
    <row r="879" spans="1:6">
      <c r="A879" s="230"/>
      <c r="B879" s="231"/>
      <c r="C879" s="231"/>
      <c r="D879" s="231"/>
      <c r="E879" s="231"/>
      <c r="F879" s="231"/>
    </row>
    <row r="880" spans="1:6">
      <c r="A880" s="230"/>
      <c r="B880" s="231"/>
      <c r="C880" s="231"/>
      <c r="D880" s="231"/>
      <c r="E880" s="231"/>
      <c r="F880" s="231"/>
    </row>
    <row r="881" spans="1:6">
      <c r="A881" s="230"/>
      <c r="B881" s="231"/>
      <c r="C881" s="231"/>
      <c r="D881" s="231"/>
      <c r="E881" s="231"/>
      <c r="F881" s="231"/>
    </row>
    <row r="882" spans="1:6">
      <c r="A882" s="230"/>
      <c r="B882" s="231"/>
      <c r="C882" s="231"/>
      <c r="D882" s="231"/>
      <c r="E882" s="231"/>
      <c r="F882" s="231"/>
    </row>
    <row r="883" spans="1:6">
      <c r="A883" s="230"/>
      <c r="B883" s="231"/>
      <c r="C883" s="231"/>
      <c r="D883" s="231"/>
      <c r="E883" s="231"/>
      <c r="F883" s="231"/>
    </row>
    <row r="884" spans="1:6">
      <c r="A884" s="230"/>
      <c r="B884" s="231"/>
      <c r="C884" s="231"/>
      <c r="D884" s="231"/>
      <c r="E884" s="231"/>
      <c r="F884" s="231"/>
    </row>
    <row r="885" spans="1:6">
      <c r="A885" s="230"/>
      <c r="B885" s="231"/>
      <c r="C885" s="231"/>
      <c r="D885" s="231"/>
      <c r="E885" s="231"/>
      <c r="F885" s="231"/>
    </row>
    <row r="886" spans="1:6">
      <c r="A886" s="230"/>
      <c r="B886" s="231"/>
      <c r="C886" s="231"/>
      <c r="D886" s="231"/>
      <c r="E886" s="231"/>
      <c r="F886" s="231"/>
    </row>
    <row r="887" spans="1:6">
      <c r="A887" s="230"/>
      <c r="B887" s="231"/>
      <c r="C887" s="231"/>
      <c r="D887" s="231"/>
      <c r="E887" s="231"/>
      <c r="F887" s="231"/>
    </row>
    <row r="888" spans="1:6">
      <c r="A888" s="230"/>
      <c r="B888" s="231"/>
      <c r="C888" s="231"/>
      <c r="D888" s="231"/>
      <c r="E888" s="231"/>
      <c r="F888" s="231"/>
    </row>
    <row r="889" spans="1:6">
      <c r="A889" s="230"/>
      <c r="B889" s="231"/>
      <c r="C889" s="231"/>
      <c r="D889" s="231"/>
      <c r="E889" s="231"/>
      <c r="F889" s="231"/>
    </row>
    <row r="890" spans="1:6">
      <c r="A890" s="230"/>
      <c r="B890" s="231"/>
      <c r="C890" s="231"/>
      <c r="D890" s="231"/>
      <c r="E890" s="231"/>
      <c r="F890" s="231"/>
    </row>
    <row r="891" spans="1:6">
      <c r="A891" s="230"/>
      <c r="B891" s="231"/>
      <c r="C891" s="231"/>
      <c r="D891" s="231"/>
      <c r="E891" s="231"/>
      <c r="F891" s="231"/>
    </row>
    <row r="892" spans="1:6">
      <c r="A892" s="230"/>
      <c r="B892" s="231"/>
      <c r="C892" s="231"/>
      <c r="D892" s="231"/>
      <c r="E892" s="231"/>
      <c r="F892" s="231"/>
    </row>
    <row r="893" spans="1:6">
      <c r="A893" s="230"/>
      <c r="B893" s="231"/>
      <c r="C893" s="231"/>
      <c r="D893" s="231"/>
      <c r="E893" s="231"/>
      <c r="F893" s="231"/>
    </row>
    <row r="894" spans="1:6">
      <c r="A894" s="230"/>
      <c r="B894" s="231"/>
      <c r="C894" s="231"/>
      <c r="D894" s="231"/>
      <c r="E894" s="231"/>
      <c r="F894" s="231"/>
    </row>
    <row r="895" spans="1:6">
      <c r="A895" s="230"/>
      <c r="B895" s="231"/>
      <c r="C895" s="231"/>
      <c r="D895" s="231"/>
      <c r="E895" s="231"/>
      <c r="F895" s="231"/>
    </row>
    <row r="896" spans="1:6">
      <c r="A896" s="230"/>
      <c r="B896" s="231"/>
      <c r="C896" s="231"/>
      <c r="D896" s="231"/>
      <c r="E896" s="231"/>
      <c r="F896" s="231"/>
    </row>
    <row r="897" spans="1:6">
      <c r="A897" s="230"/>
      <c r="B897" s="231"/>
      <c r="C897" s="231"/>
      <c r="D897" s="231"/>
      <c r="E897" s="231"/>
      <c r="F897" s="231"/>
    </row>
    <row r="898" spans="1:6">
      <c r="A898" s="230"/>
      <c r="B898" s="231"/>
      <c r="C898" s="231"/>
      <c r="D898" s="231"/>
      <c r="E898" s="231"/>
      <c r="F898" s="231"/>
    </row>
    <row r="899" spans="1:6">
      <c r="A899" s="230"/>
      <c r="B899" s="231"/>
      <c r="C899" s="231"/>
      <c r="D899" s="231"/>
      <c r="E899" s="231"/>
      <c r="F899" s="231"/>
    </row>
    <row r="900" spans="1:6">
      <c r="A900" s="230"/>
      <c r="B900" s="231"/>
      <c r="C900" s="231"/>
      <c r="D900" s="231"/>
      <c r="E900" s="231"/>
      <c r="F900" s="231"/>
    </row>
    <row r="901" spans="1:6">
      <c r="A901" s="230"/>
      <c r="B901" s="231"/>
      <c r="C901" s="231"/>
      <c r="D901" s="231"/>
      <c r="E901" s="231"/>
      <c r="F901" s="231"/>
    </row>
    <row r="902" spans="1:6">
      <c r="A902" s="230"/>
      <c r="B902" s="231"/>
      <c r="C902" s="231"/>
      <c r="D902" s="231"/>
      <c r="E902" s="231"/>
      <c r="F902" s="231"/>
    </row>
    <row r="903" spans="1:6">
      <c r="A903" s="230"/>
      <c r="B903" s="231"/>
      <c r="C903" s="231"/>
      <c r="D903" s="231"/>
      <c r="E903" s="231"/>
      <c r="F903" s="231"/>
    </row>
    <row r="904" spans="1:6">
      <c r="A904" s="230"/>
      <c r="B904" s="231"/>
      <c r="C904" s="231"/>
      <c r="D904" s="231"/>
      <c r="E904" s="231"/>
      <c r="F904" s="231"/>
    </row>
    <row r="905" spans="1:6">
      <c r="A905" s="230"/>
      <c r="B905" s="231"/>
      <c r="C905" s="231"/>
      <c r="D905" s="231"/>
      <c r="E905" s="231"/>
      <c r="F905" s="231"/>
    </row>
    <row r="906" spans="1:6">
      <c r="A906" s="230"/>
      <c r="B906" s="231"/>
      <c r="C906" s="231"/>
      <c r="D906" s="231"/>
      <c r="E906" s="231"/>
      <c r="F906" s="231"/>
    </row>
    <row r="907" spans="1:6">
      <c r="A907" s="230"/>
      <c r="B907" s="231"/>
      <c r="C907" s="231"/>
      <c r="D907" s="231"/>
      <c r="E907" s="231"/>
      <c r="F907" s="231"/>
    </row>
    <row r="908" spans="1:6">
      <c r="A908" s="230"/>
      <c r="B908" s="231"/>
      <c r="C908" s="231"/>
      <c r="D908" s="231"/>
      <c r="E908" s="231"/>
      <c r="F908" s="231"/>
    </row>
    <row r="909" spans="1:6">
      <c r="A909" s="230"/>
      <c r="B909" s="231"/>
      <c r="C909" s="231"/>
      <c r="D909" s="231"/>
      <c r="E909" s="231"/>
      <c r="F909" s="231"/>
    </row>
    <row r="910" spans="1:6">
      <c r="A910" s="230"/>
      <c r="B910" s="231"/>
      <c r="C910" s="231"/>
      <c r="D910" s="231"/>
      <c r="E910" s="231"/>
      <c r="F910" s="231"/>
    </row>
    <row r="911" spans="1:6">
      <c r="A911" s="230"/>
      <c r="B911" s="231"/>
      <c r="C911" s="231"/>
      <c r="D911" s="231"/>
      <c r="E911" s="231"/>
      <c r="F911" s="231"/>
    </row>
    <row r="912" spans="1:6">
      <c r="A912" s="230"/>
      <c r="B912" s="231"/>
      <c r="C912" s="231"/>
      <c r="D912" s="231"/>
      <c r="E912" s="231"/>
      <c r="F912" s="231"/>
    </row>
    <row r="913" spans="1:6">
      <c r="A913" s="230"/>
      <c r="B913" s="231"/>
      <c r="C913" s="231"/>
      <c r="D913" s="231"/>
      <c r="E913" s="231"/>
      <c r="F913" s="231"/>
    </row>
    <row r="914" spans="1:6">
      <c r="A914" s="230"/>
      <c r="B914" s="231"/>
      <c r="C914" s="231"/>
      <c r="D914" s="231"/>
      <c r="E914" s="231"/>
      <c r="F914" s="231"/>
    </row>
    <row r="915" spans="1:6">
      <c r="A915" s="230"/>
      <c r="B915" s="231"/>
      <c r="C915" s="231"/>
      <c r="D915" s="231"/>
      <c r="E915" s="231"/>
      <c r="F915" s="231"/>
    </row>
    <row r="916" spans="1:6">
      <c r="A916" s="230"/>
      <c r="B916" s="231"/>
      <c r="C916" s="231"/>
      <c r="D916" s="231"/>
      <c r="E916" s="231"/>
      <c r="F916" s="231"/>
    </row>
    <row r="917" spans="1:6">
      <c r="A917" s="230"/>
      <c r="B917" s="231"/>
      <c r="C917" s="231"/>
      <c r="D917" s="231"/>
      <c r="E917" s="231"/>
      <c r="F917" s="231"/>
    </row>
    <row r="918" spans="1:6">
      <c r="A918" s="230"/>
      <c r="B918" s="231"/>
      <c r="C918" s="231"/>
      <c r="D918" s="231"/>
      <c r="E918" s="231"/>
      <c r="F918" s="231"/>
    </row>
    <row r="919" spans="1:6">
      <c r="A919" s="230"/>
      <c r="B919" s="231"/>
      <c r="C919" s="231"/>
      <c r="D919" s="231"/>
      <c r="E919" s="231"/>
      <c r="F919" s="231"/>
    </row>
    <row r="920" spans="1:6">
      <c r="A920" s="230"/>
      <c r="B920" s="231"/>
      <c r="C920" s="231"/>
      <c r="D920" s="231"/>
      <c r="E920" s="231"/>
      <c r="F920" s="231"/>
    </row>
    <row r="921" spans="1:6">
      <c r="A921" s="230"/>
      <c r="B921" s="231"/>
      <c r="C921" s="231"/>
      <c r="D921" s="231"/>
      <c r="E921" s="231"/>
      <c r="F921" s="231"/>
    </row>
    <row r="922" spans="1:6">
      <c r="A922" s="230"/>
      <c r="B922" s="231"/>
      <c r="C922" s="231"/>
      <c r="D922" s="231"/>
      <c r="E922" s="231"/>
      <c r="F922" s="231"/>
    </row>
    <row r="923" spans="1:6">
      <c r="A923" s="230"/>
      <c r="B923" s="231"/>
      <c r="C923" s="231"/>
      <c r="D923" s="231"/>
      <c r="E923" s="231"/>
      <c r="F923" s="231"/>
    </row>
    <row r="924" spans="1:6">
      <c r="A924" s="230"/>
      <c r="B924" s="231"/>
      <c r="C924" s="231"/>
      <c r="D924" s="231"/>
      <c r="E924" s="231"/>
      <c r="F924" s="231"/>
    </row>
    <row r="925" spans="1:6">
      <c r="A925" s="230"/>
      <c r="B925" s="231"/>
      <c r="C925" s="231"/>
      <c r="D925" s="231"/>
      <c r="E925" s="231"/>
      <c r="F925" s="231"/>
    </row>
    <row r="926" spans="1:6">
      <c r="A926" s="230"/>
      <c r="B926" s="231"/>
      <c r="C926" s="231"/>
      <c r="D926" s="231"/>
      <c r="E926" s="231"/>
      <c r="F926" s="231"/>
    </row>
    <row r="927" spans="1:6">
      <c r="A927" s="230"/>
      <c r="B927" s="231"/>
      <c r="C927" s="231"/>
      <c r="D927" s="231"/>
      <c r="E927" s="231"/>
      <c r="F927" s="231"/>
    </row>
    <row r="928" spans="1:6">
      <c r="A928" s="230"/>
      <c r="B928" s="231"/>
      <c r="C928" s="231"/>
      <c r="D928" s="231"/>
      <c r="E928" s="231"/>
      <c r="F928" s="231"/>
    </row>
    <row r="929" spans="1:6">
      <c r="A929" s="230"/>
      <c r="B929" s="231"/>
      <c r="C929" s="231"/>
      <c r="D929" s="231"/>
      <c r="E929" s="231"/>
      <c r="F929" s="231"/>
    </row>
    <row r="930" spans="1:6">
      <c r="A930" s="230"/>
      <c r="B930" s="231"/>
      <c r="C930" s="231"/>
      <c r="D930" s="231"/>
      <c r="E930" s="231"/>
      <c r="F930" s="231"/>
    </row>
    <row r="931" spans="1:6">
      <c r="A931" s="230"/>
      <c r="B931" s="231"/>
      <c r="C931" s="231"/>
      <c r="D931" s="231"/>
      <c r="E931" s="231"/>
      <c r="F931" s="231"/>
    </row>
    <row r="932" spans="1:6">
      <c r="A932" s="230"/>
      <c r="B932" s="231"/>
      <c r="C932" s="231"/>
      <c r="D932" s="231"/>
      <c r="E932" s="231"/>
      <c r="F932" s="231"/>
    </row>
    <row r="933" spans="1:6">
      <c r="A933" s="230"/>
      <c r="B933" s="231"/>
      <c r="C933" s="231"/>
      <c r="D933" s="231"/>
      <c r="E933" s="231"/>
      <c r="F933" s="231"/>
    </row>
    <row r="934" spans="1:6">
      <c r="A934" s="230"/>
      <c r="B934" s="231"/>
      <c r="C934" s="231"/>
      <c r="D934" s="231"/>
      <c r="E934" s="231"/>
      <c r="F934" s="231"/>
    </row>
    <row r="935" spans="1:6">
      <c r="A935" s="230"/>
      <c r="B935" s="231"/>
      <c r="C935" s="231"/>
      <c r="D935" s="231"/>
      <c r="E935" s="231"/>
      <c r="F935" s="231"/>
    </row>
    <row r="936" spans="1:6">
      <c r="A936" s="230"/>
      <c r="B936" s="231"/>
      <c r="C936" s="231"/>
      <c r="D936" s="231"/>
      <c r="E936" s="231"/>
      <c r="F936" s="231"/>
    </row>
    <row r="937" spans="1:6">
      <c r="A937" s="230"/>
      <c r="B937" s="231"/>
      <c r="C937" s="231"/>
      <c r="D937" s="231"/>
      <c r="E937" s="231"/>
      <c r="F937" s="231"/>
    </row>
    <row r="938" spans="1:6">
      <c r="A938" s="230"/>
      <c r="B938" s="231"/>
      <c r="C938" s="231"/>
      <c r="D938" s="231"/>
      <c r="E938" s="231"/>
      <c r="F938" s="231"/>
    </row>
    <row r="939" spans="1:6">
      <c r="A939" s="230"/>
      <c r="B939" s="231"/>
      <c r="C939" s="231"/>
      <c r="D939" s="231"/>
      <c r="E939" s="231"/>
      <c r="F939" s="231"/>
    </row>
    <row r="940" spans="1:6">
      <c r="A940" s="230"/>
      <c r="B940" s="231"/>
      <c r="C940" s="231"/>
      <c r="D940" s="231"/>
      <c r="E940" s="231"/>
      <c r="F940" s="231"/>
    </row>
    <row r="941" spans="1:6">
      <c r="A941" s="230"/>
      <c r="B941" s="231"/>
      <c r="C941" s="231"/>
      <c r="D941" s="231"/>
      <c r="E941" s="231"/>
      <c r="F941" s="231"/>
    </row>
    <row r="942" spans="1:6">
      <c r="A942" s="230"/>
      <c r="B942" s="231"/>
      <c r="C942" s="231"/>
      <c r="D942" s="231"/>
      <c r="E942" s="231"/>
      <c r="F942" s="231"/>
    </row>
    <row r="943" spans="1:6">
      <c r="A943" s="230"/>
      <c r="B943" s="231"/>
      <c r="C943" s="231"/>
      <c r="D943" s="231"/>
      <c r="E943" s="231"/>
      <c r="F943" s="231"/>
    </row>
    <row r="944" spans="1:6">
      <c r="A944" s="230"/>
      <c r="B944" s="231"/>
      <c r="C944" s="231"/>
      <c r="D944" s="231"/>
      <c r="E944" s="231"/>
      <c r="F944" s="231"/>
    </row>
    <row r="945" spans="1:6">
      <c r="A945" s="230"/>
      <c r="B945" s="231"/>
      <c r="C945" s="231"/>
      <c r="D945" s="231"/>
      <c r="E945" s="231"/>
      <c r="F945" s="231"/>
    </row>
    <row r="946" spans="1:6">
      <c r="A946" s="230"/>
      <c r="B946" s="231"/>
      <c r="C946" s="231"/>
      <c r="D946" s="231"/>
      <c r="E946" s="231"/>
      <c r="F946" s="231"/>
    </row>
    <row r="947" spans="1:6">
      <c r="A947" s="230"/>
      <c r="B947" s="231"/>
      <c r="C947" s="231"/>
      <c r="D947" s="231"/>
      <c r="E947" s="231"/>
      <c r="F947" s="231"/>
    </row>
    <row r="948" spans="1:6">
      <c r="A948" s="230"/>
      <c r="B948" s="231"/>
      <c r="C948" s="231"/>
      <c r="D948" s="231"/>
      <c r="E948" s="231"/>
      <c r="F948" s="231"/>
    </row>
    <row r="949" spans="1:6">
      <c r="A949" s="230"/>
      <c r="B949" s="231"/>
      <c r="C949" s="231"/>
      <c r="D949" s="231"/>
      <c r="E949" s="231"/>
      <c r="F949" s="231"/>
    </row>
    <row r="950" spans="1:6">
      <c r="A950" s="230"/>
      <c r="B950" s="231"/>
      <c r="C950" s="231"/>
      <c r="D950" s="231"/>
      <c r="E950" s="231"/>
      <c r="F950" s="231"/>
    </row>
    <row r="951" spans="1:6">
      <c r="A951" s="230"/>
      <c r="B951" s="231"/>
      <c r="C951" s="231"/>
      <c r="D951" s="231"/>
      <c r="E951" s="231"/>
      <c r="F951" s="231"/>
    </row>
    <row r="952" spans="1:6">
      <c r="A952" s="230"/>
      <c r="B952" s="231"/>
      <c r="C952" s="231"/>
      <c r="D952" s="231"/>
      <c r="E952" s="231"/>
      <c r="F952" s="231"/>
    </row>
    <row r="953" spans="1:6">
      <c r="A953" s="230"/>
      <c r="B953" s="231"/>
      <c r="C953" s="231"/>
      <c r="D953" s="231"/>
      <c r="E953" s="231"/>
      <c r="F953" s="231"/>
    </row>
    <row r="954" spans="1:6">
      <c r="A954" s="230"/>
      <c r="B954" s="231"/>
      <c r="C954" s="231"/>
      <c r="D954" s="231"/>
      <c r="E954" s="231"/>
      <c r="F954" s="231"/>
    </row>
    <row r="955" spans="1:6">
      <c r="A955" s="230"/>
      <c r="B955" s="231"/>
      <c r="C955" s="231"/>
      <c r="D955" s="231"/>
      <c r="E955" s="231"/>
      <c r="F955" s="231"/>
    </row>
    <row r="956" spans="1:6">
      <c r="A956" s="230"/>
      <c r="B956" s="231"/>
      <c r="C956" s="231"/>
      <c r="D956" s="231"/>
      <c r="E956" s="231"/>
      <c r="F956" s="231"/>
    </row>
    <row r="957" spans="1:6">
      <c r="A957" s="230"/>
      <c r="B957" s="231"/>
      <c r="C957" s="231"/>
      <c r="D957" s="231"/>
      <c r="E957" s="231"/>
      <c r="F957" s="231"/>
    </row>
    <row r="958" spans="1:6">
      <c r="A958" s="230"/>
      <c r="B958" s="231"/>
      <c r="C958" s="231"/>
      <c r="D958" s="231"/>
      <c r="E958" s="231"/>
      <c r="F958" s="231"/>
    </row>
    <row r="959" spans="1:6">
      <c r="A959" s="230"/>
      <c r="B959" s="231"/>
      <c r="C959" s="231"/>
      <c r="D959" s="231"/>
      <c r="E959" s="231"/>
      <c r="F959" s="231"/>
    </row>
    <row r="960" spans="1:6">
      <c r="A960" s="230"/>
      <c r="B960" s="231"/>
      <c r="C960" s="231"/>
      <c r="D960" s="231"/>
      <c r="E960" s="231"/>
      <c r="F960" s="231"/>
    </row>
    <row r="961" spans="1:6">
      <c r="A961" s="230"/>
      <c r="B961" s="231"/>
      <c r="C961" s="231"/>
      <c r="D961" s="231"/>
      <c r="E961" s="231"/>
      <c r="F961" s="231"/>
    </row>
    <row r="962" spans="1:6">
      <c r="A962" s="230"/>
      <c r="B962" s="231"/>
      <c r="C962" s="231"/>
      <c r="D962" s="231"/>
      <c r="E962" s="231"/>
      <c r="F962" s="231"/>
    </row>
    <row r="963" spans="1:6">
      <c r="A963" s="230"/>
      <c r="B963" s="231"/>
      <c r="C963" s="231"/>
      <c r="D963" s="231"/>
      <c r="E963" s="231"/>
      <c r="F963" s="231"/>
    </row>
    <row r="964" spans="1:6">
      <c r="A964" s="230"/>
      <c r="B964" s="231"/>
      <c r="C964" s="231"/>
      <c r="D964" s="231"/>
      <c r="E964" s="231"/>
      <c r="F964" s="231"/>
    </row>
    <row r="965" spans="1:6">
      <c r="A965" s="230"/>
      <c r="B965" s="231"/>
      <c r="C965" s="231"/>
      <c r="D965" s="231"/>
      <c r="E965" s="231"/>
      <c r="F965" s="231"/>
    </row>
    <row r="966" spans="1:6">
      <c r="A966" s="230"/>
      <c r="B966" s="231"/>
      <c r="C966" s="231"/>
      <c r="D966" s="231"/>
      <c r="E966" s="231"/>
      <c r="F966" s="231"/>
    </row>
    <row r="967" spans="1:6">
      <c r="A967" s="230"/>
      <c r="B967" s="231"/>
      <c r="C967" s="231"/>
      <c r="D967" s="231"/>
      <c r="E967" s="231"/>
      <c r="F967" s="231"/>
    </row>
    <row r="968" spans="1:6">
      <c r="A968" s="230"/>
      <c r="B968" s="231"/>
      <c r="C968" s="231"/>
      <c r="D968" s="231"/>
      <c r="E968" s="231"/>
      <c r="F968" s="231"/>
    </row>
    <row r="969" spans="1:6">
      <c r="A969" s="230"/>
      <c r="B969" s="231"/>
      <c r="C969" s="231"/>
      <c r="D969" s="231"/>
      <c r="E969" s="231"/>
      <c r="F969" s="231"/>
    </row>
    <row r="970" spans="1:6">
      <c r="A970" s="230"/>
      <c r="B970" s="231"/>
      <c r="C970" s="231"/>
      <c r="D970" s="231"/>
      <c r="E970" s="231"/>
      <c r="F970" s="231"/>
    </row>
    <row r="971" spans="1:6">
      <c r="A971" s="230"/>
      <c r="B971" s="231"/>
      <c r="C971" s="231"/>
      <c r="D971" s="231"/>
      <c r="E971" s="231"/>
      <c r="F971" s="231"/>
    </row>
    <row r="972" spans="1:6">
      <c r="A972" s="230"/>
      <c r="B972" s="231"/>
      <c r="C972" s="231"/>
      <c r="D972" s="231"/>
      <c r="E972" s="231"/>
      <c r="F972" s="231"/>
    </row>
    <row r="973" spans="1:6">
      <c r="A973" s="230"/>
      <c r="B973" s="231"/>
      <c r="C973" s="231"/>
      <c r="D973" s="231"/>
      <c r="E973" s="231"/>
      <c r="F973" s="231"/>
    </row>
    <row r="974" spans="1:6">
      <c r="A974" s="230"/>
      <c r="B974" s="231"/>
      <c r="C974" s="231"/>
      <c r="D974" s="231"/>
      <c r="E974" s="231"/>
      <c r="F974" s="231"/>
    </row>
    <row r="975" spans="1:6">
      <c r="A975" s="230"/>
      <c r="B975" s="231"/>
      <c r="C975" s="231"/>
      <c r="D975" s="231"/>
      <c r="E975" s="231"/>
      <c r="F975" s="231"/>
    </row>
    <row r="976" spans="1:6">
      <c r="A976" s="230"/>
      <c r="B976" s="231"/>
      <c r="C976" s="231"/>
      <c r="D976" s="231"/>
      <c r="E976" s="231"/>
      <c r="F976" s="231"/>
    </row>
    <row r="977" spans="1:6">
      <c r="A977" s="230"/>
      <c r="B977" s="231"/>
      <c r="C977" s="231"/>
      <c r="D977" s="231"/>
      <c r="E977" s="231"/>
      <c r="F977" s="231"/>
    </row>
    <row r="978" spans="1:6">
      <c r="A978" s="230"/>
      <c r="B978" s="231"/>
      <c r="C978" s="231"/>
      <c r="D978" s="231"/>
      <c r="E978" s="231"/>
      <c r="F978" s="231"/>
    </row>
    <row r="979" spans="1:6">
      <c r="A979" s="230"/>
      <c r="B979" s="231"/>
      <c r="C979" s="231"/>
      <c r="D979" s="231"/>
      <c r="E979" s="231"/>
      <c r="F979" s="231"/>
    </row>
    <row r="980" spans="1:6">
      <c r="A980" s="230"/>
      <c r="B980" s="231"/>
      <c r="C980" s="231"/>
      <c r="D980" s="231"/>
      <c r="E980" s="231"/>
      <c r="F980" s="231"/>
    </row>
    <row r="981" spans="1:6">
      <c r="A981" s="230"/>
      <c r="B981" s="231"/>
      <c r="C981" s="231"/>
      <c r="D981" s="231"/>
      <c r="E981" s="231"/>
      <c r="F981" s="231"/>
    </row>
    <row r="982" spans="1:6">
      <c r="A982" s="230"/>
      <c r="B982" s="231"/>
      <c r="C982" s="231"/>
      <c r="D982" s="231"/>
      <c r="E982" s="231"/>
      <c r="F982" s="231"/>
    </row>
    <row r="983" spans="1:6">
      <c r="A983" s="230"/>
      <c r="B983" s="231"/>
      <c r="C983" s="231"/>
      <c r="D983" s="231"/>
      <c r="E983" s="231"/>
      <c r="F983" s="231"/>
    </row>
    <row r="984" spans="1:6">
      <c r="A984" s="230"/>
      <c r="B984" s="231"/>
      <c r="C984" s="231"/>
      <c r="D984" s="231"/>
      <c r="E984" s="231"/>
      <c r="F984" s="231"/>
    </row>
    <row r="985" spans="1:6">
      <c r="A985" s="230"/>
      <c r="B985" s="231"/>
      <c r="C985" s="231"/>
      <c r="D985" s="231"/>
      <c r="E985" s="231"/>
      <c r="F985" s="231"/>
    </row>
    <row r="986" spans="1:6">
      <c r="A986" s="230"/>
      <c r="B986" s="231"/>
      <c r="C986" s="231"/>
      <c r="D986" s="231"/>
      <c r="E986" s="231"/>
      <c r="F986" s="231"/>
    </row>
    <row r="987" spans="1:6">
      <c r="A987" s="230"/>
      <c r="B987" s="231"/>
      <c r="C987" s="231"/>
      <c r="D987" s="231"/>
      <c r="E987" s="231"/>
      <c r="F987" s="231"/>
    </row>
    <row r="988" spans="1:6">
      <c r="A988" s="230"/>
      <c r="B988" s="231"/>
      <c r="C988" s="231"/>
      <c r="D988" s="231"/>
      <c r="E988" s="231"/>
      <c r="F988" s="231"/>
    </row>
    <row r="989" spans="1:6">
      <c r="A989" s="230"/>
      <c r="B989" s="231"/>
      <c r="C989" s="231"/>
      <c r="D989" s="231"/>
      <c r="E989" s="231"/>
      <c r="F989" s="231"/>
    </row>
    <row r="990" spans="1:6">
      <c r="A990" s="230"/>
      <c r="B990" s="231"/>
      <c r="C990" s="231"/>
      <c r="D990" s="231"/>
      <c r="E990" s="231"/>
      <c r="F990" s="231"/>
    </row>
    <row r="991" spans="1:6">
      <c r="A991" s="230"/>
      <c r="B991" s="231"/>
      <c r="C991" s="231"/>
      <c r="D991" s="231"/>
      <c r="E991" s="231"/>
      <c r="F991" s="231"/>
    </row>
    <row r="992" spans="1:6">
      <c r="A992" s="230"/>
      <c r="B992" s="231"/>
      <c r="C992" s="231"/>
      <c r="D992" s="231"/>
      <c r="E992" s="231"/>
      <c r="F992" s="231"/>
    </row>
    <row r="993" spans="1:6">
      <c r="A993" s="230"/>
      <c r="B993" s="231"/>
      <c r="C993" s="231"/>
      <c r="D993" s="231"/>
      <c r="E993" s="231"/>
      <c r="F993" s="231"/>
    </row>
    <row r="994" spans="1:6">
      <c r="A994" s="230"/>
      <c r="B994" s="231"/>
      <c r="C994" s="231"/>
      <c r="D994" s="231"/>
      <c r="E994" s="231"/>
      <c r="F994" s="231"/>
    </row>
    <row r="995" spans="1:6">
      <c r="A995" s="230"/>
      <c r="B995" s="231"/>
      <c r="C995" s="231"/>
      <c r="D995" s="231"/>
      <c r="E995" s="231"/>
      <c r="F995" s="231"/>
    </row>
    <row r="996" spans="1:6">
      <c r="A996" s="230"/>
      <c r="B996" s="231"/>
      <c r="C996" s="231"/>
      <c r="D996" s="231"/>
      <c r="E996" s="231"/>
      <c r="F996" s="231"/>
    </row>
    <row r="997" spans="1:6">
      <c r="A997" s="230"/>
      <c r="B997" s="231"/>
      <c r="C997" s="231"/>
      <c r="D997" s="231"/>
      <c r="E997" s="231"/>
      <c r="F997" s="231"/>
    </row>
    <row r="998" spans="1:6">
      <c r="A998" s="230"/>
      <c r="B998" s="231"/>
      <c r="C998" s="231"/>
      <c r="D998" s="231"/>
      <c r="E998" s="231"/>
      <c r="F998" s="231"/>
    </row>
    <row r="999" spans="1:6">
      <c r="A999" s="230"/>
      <c r="B999" s="231"/>
      <c r="C999" s="231"/>
      <c r="D999" s="231"/>
      <c r="E999" s="231"/>
      <c r="F999" s="231"/>
    </row>
    <row r="1000" spans="1:6">
      <c r="A1000" s="230"/>
      <c r="B1000" s="231"/>
      <c r="C1000" s="231"/>
      <c r="D1000" s="231"/>
      <c r="E1000" s="231"/>
      <c r="F1000" s="231"/>
    </row>
    <row r="1001" spans="1:6">
      <c r="A1001" s="230"/>
      <c r="B1001" s="231"/>
      <c r="C1001" s="231"/>
      <c r="D1001" s="231"/>
      <c r="E1001" s="231"/>
      <c r="F1001" s="231"/>
    </row>
    <row r="1002" spans="1:6">
      <c r="A1002" s="230"/>
      <c r="B1002" s="231"/>
      <c r="C1002" s="231"/>
      <c r="D1002" s="231"/>
      <c r="E1002" s="231"/>
      <c r="F1002" s="231"/>
    </row>
    <row r="1003" spans="1:6">
      <c r="A1003" s="230"/>
      <c r="B1003" s="231"/>
      <c r="C1003" s="231"/>
      <c r="D1003" s="231"/>
      <c r="E1003" s="231"/>
      <c r="F1003" s="231"/>
    </row>
    <row r="1004" spans="1:6">
      <c r="A1004" s="230"/>
      <c r="B1004" s="231"/>
      <c r="C1004" s="231"/>
      <c r="D1004" s="231"/>
      <c r="E1004" s="231"/>
      <c r="F1004" s="231"/>
    </row>
    <row r="1005" spans="1:6">
      <c r="A1005" s="230"/>
      <c r="B1005" s="231"/>
      <c r="C1005" s="231"/>
      <c r="D1005" s="231"/>
      <c r="E1005" s="231"/>
      <c r="F1005" s="231"/>
    </row>
    <row r="1006" spans="1:6">
      <c r="A1006" s="230"/>
      <c r="B1006" s="231"/>
      <c r="C1006" s="231"/>
      <c r="D1006" s="231"/>
      <c r="E1006" s="231"/>
      <c r="F1006" s="231"/>
    </row>
    <row r="1007" spans="1:6">
      <c r="A1007" s="230"/>
      <c r="B1007" s="231"/>
      <c r="C1007" s="231"/>
      <c r="D1007" s="231"/>
      <c r="E1007" s="231"/>
      <c r="F1007" s="231"/>
    </row>
    <row r="1008" spans="1:6">
      <c r="A1008" s="230"/>
      <c r="B1008" s="231"/>
      <c r="C1008" s="231"/>
      <c r="D1008" s="231"/>
      <c r="E1008" s="231"/>
      <c r="F1008" s="231"/>
    </row>
    <row r="1009" spans="1:6">
      <c r="A1009" s="230"/>
      <c r="B1009" s="231"/>
      <c r="C1009" s="231"/>
      <c r="D1009" s="231"/>
      <c r="E1009" s="231"/>
      <c r="F1009" s="231"/>
    </row>
    <row r="1010" spans="1:6">
      <c r="A1010" s="230"/>
      <c r="B1010" s="231"/>
      <c r="C1010" s="231"/>
      <c r="D1010" s="231"/>
      <c r="E1010" s="231"/>
      <c r="F1010" s="231"/>
    </row>
    <row r="1011" spans="1:6">
      <c r="A1011" s="230"/>
      <c r="B1011" s="231"/>
      <c r="C1011" s="231"/>
      <c r="D1011" s="231"/>
      <c r="E1011" s="231"/>
      <c r="F1011" s="231"/>
    </row>
    <row r="1012" spans="1:6">
      <c r="A1012" s="230"/>
      <c r="B1012" s="231"/>
      <c r="C1012" s="231"/>
      <c r="D1012" s="231"/>
      <c r="E1012" s="231"/>
      <c r="F1012" s="231"/>
    </row>
    <row r="1013" spans="1:6">
      <c r="A1013" s="230"/>
      <c r="B1013" s="231"/>
      <c r="C1013" s="231"/>
      <c r="D1013" s="231"/>
      <c r="E1013" s="231"/>
      <c r="F1013" s="231"/>
    </row>
    <row r="1014" spans="1:6">
      <c r="A1014" s="230"/>
      <c r="B1014" s="231"/>
      <c r="C1014" s="231"/>
      <c r="D1014" s="231"/>
      <c r="E1014" s="231"/>
      <c r="F1014" s="231"/>
    </row>
    <row r="1015" spans="1:6">
      <c r="A1015" s="230"/>
      <c r="B1015" s="231"/>
      <c r="C1015" s="231"/>
      <c r="D1015" s="231"/>
      <c r="E1015" s="231"/>
      <c r="F1015" s="231"/>
    </row>
    <row r="1016" spans="1:6">
      <c r="A1016" s="230"/>
      <c r="B1016" s="231"/>
      <c r="C1016" s="231"/>
      <c r="D1016" s="231"/>
      <c r="E1016" s="231"/>
      <c r="F1016" s="231"/>
    </row>
    <row r="1017" spans="1:6">
      <c r="A1017" s="230"/>
      <c r="B1017" s="231"/>
      <c r="C1017" s="231"/>
      <c r="D1017" s="231"/>
      <c r="E1017" s="231"/>
      <c r="F1017" s="231"/>
    </row>
    <row r="1018" spans="1:6">
      <c r="A1018" s="230"/>
      <c r="B1018" s="231"/>
      <c r="C1018" s="231"/>
      <c r="D1018" s="231"/>
      <c r="E1018" s="231"/>
      <c r="F1018" s="231"/>
    </row>
    <row r="1019" spans="1:6">
      <c r="A1019" s="230"/>
      <c r="B1019" s="231"/>
      <c r="C1019" s="231"/>
      <c r="D1019" s="231"/>
      <c r="E1019" s="231"/>
      <c r="F1019" s="231"/>
    </row>
    <row r="1020" spans="1:6">
      <c r="A1020" s="230"/>
      <c r="B1020" s="231"/>
      <c r="C1020" s="231"/>
      <c r="D1020" s="231"/>
      <c r="E1020" s="231"/>
      <c r="F1020" s="231"/>
    </row>
    <row r="1021" spans="1:6">
      <c r="A1021" s="230"/>
      <c r="B1021" s="231"/>
      <c r="C1021" s="231"/>
      <c r="D1021" s="231"/>
      <c r="E1021" s="231"/>
      <c r="F1021" s="231"/>
    </row>
    <row r="1022" spans="1:6">
      <c r="A1022" s="230"/>
      <c r="B1022" s="231"/>
      <c r="C1022" s="231"/>
      <c r="D1022" s="231"/>
      <c r="E1022" s="231"/>
      <c r="F1022" s="231"/>
    </row>
    <row r="1023" spans="1:6">
      <c r="A1023" s="230"/>
      <c r="B1023" s="231"/>
      <c r="C1023" s="231"/>
      <c r="D1023" s="231"/>
      <c r="E1023" s="231"/>
      <c r="F1023" s="231"/>
    </row>
    <row r="1024" spans="1:6">
      <c r="A1024" s="230"/>
      <c r="B1024" s="231"/>
      <c r="C1024" s="231"/>
      <c r="D1024" s="231"/>
      <c r="E1024" s="231"/>
      <c r="F1024" s="231"/>
    </row>
    <row r="1025" spans="1:6">
      <c r="A1025" s="230"/>
      <c r="B1025" s="231"/>
      <c r="C1025" s="231"/>
      <c r="D1025" s="231"/>
      <c r="E1025" s="231"/>
      <c r="F1025" s="231"/>
    </row>
    <row r="1026" spans="1:6">
      <c r="A1026" s="230"/>
      <c r="B1026" s="231"/>
      <c r="C1026" s="231"/>
      <c r="D1026" s="231"/>
      <c r="E1026" s="231"/>
      <c r="F1026" s="231"/>
    </row>
    <row r="1027" spans="1:6">
      <c r="A1027" s="230"/>
      <c r="B1027" s="231"/>
      <c r="C1027" s="231"/>
      <c r="D1027" s="231"/>
      <c r="E1027" s="231"/>
      <c r="F1027" s="231"/>
    </row>
    <row r="1028" spans="1:6">
      <c r="A1028" s="230"/>
      <c r="B1028" s="231"/>
      <c r="C1028" s="231"/>
      <c r="D1028" s="231"/>
      <c r="E1028" s="231"/>
      <c r="F1028" s="231"/>
    </row>
    <row r="1029" spans="1:6">
      <c r="A1029" s="230"/>
      <c r="B1029" s="231"/>
      <c r="C1029" s="231"/>
      <c r="D1029" s="231"/>
      <c r="E1029" s="231"/>
      <c r="F1029" s="231"/>
    </row>
    <row r="1030" spans="1:6">
      <c r="A1030" s="230"/>
      <c r="B1030" s="231"/>
      <c r="C1030" s="231"/>
      <c r="D1030" s="231"/>
      <c r="E1030" s="231"/>
      <c r="F1030" s="231"/>
    </row>
    <row r="1031" spans="1:6">
      <c r="A1031" s="230"/>
      <c r="B1031" s="231"/>
      <c r="C1031" s="231"/>
      <c r="D1031" s="231"/>
      <c r="E1031" s="231"/>
      <c r="F1031" s="231"/>
    </row>
    <row r="1032" spans="1:6">
      <c r="A1032" s="230"/>
      <c r="B1032" s="231"/>
      <c r="C1032" s="231"/>
      <c r="D1032" s="231"/>
      <c r="E1032" s="231"/>
      <c r="F1032" s="231"/>
    </row>
    <row r="1033" spans="1:6">
      <c r="A1033" s="230"/>
      <c r="B1033" s="231"/>
      <c r="C1033" s="231"/>
      <c r="D1033" s="231"/>
      <c r="E1033" s="231"/>
      <c r="F1033" s="231"/>
    </row>
    <row r="1034" spans="1:6">
      <c r="A1034" s="230"/>
      <c r="B1034" s="231"/>
      <c r="C1034" s="231"/>
      <c r="D1034" s="231"/>
      <c r="E1034" s="231"/>
      <c r="F1034" s="231"/>
    </row>
    <row r="1035" spans="1:6">
      <c r="A1035" s="230"/>
      <c r="B1035" s="231"/>
      <c r="C1035" s="231"/>
      <c r="D1035" s="231"/>
      <c r="E1035" s="231"/>
      <c r="F1035" s="231"/>
    </row>
    <row r="1036" spans="1:6">
      <c r="A1036" s="230"/>
      <c r="B1036" s="231"/>
      <c r="C1036" s="231"/>
      <c r="D1036" s="231"/>
      <c r="E1036" s="231"/>
      <c r="F1036" s="231"/>
    </row>
    <row r="1037" spans="1:6">
      <c r="A1037" s="230"/>
      <c r="B1037" s="231"/>
      <c r="C1037" s="231"/>
      <c r="D1037" s="231"/>
      <c r="E1037" s="231"/>
      <c r="F1037" s="231"/>
    </row>
    <row r="1038" spans="1:6">
      <c r="A1038" s="230"/>
      <c r="B1038" s="231"/>
      <c r="C1038" s="231"/>
      <c r="D1038" s="231"/>
      <c r="E1038" s="231"/>
      <c r="F1038" s="231"/>
    </row>
    <row r="1039" spans="1:6">
      <c r="A1039" s="230"/>
      <c r="B1039" s="231"/>
      <c r="C1039" s="231"/>
      <c r="D1039" s="231"/>
      <c r="E1039" s="231"/>
      <c r="F1039" s="231"/>
    </row>
    <row r="1040" spans="1:6">
      <c r="A1040" s="230"/>
      <c r="B1040" s="231"/>
      <c r="C1040" s="231"/>
      <c r="D1040" s="231"/>
      <c r="E1040" s="231"/>
      <c r="F1040" s="231"/>
    </row>
    <row r="1041" spans="1:6">
      <c r="A1041" s="230"/>
      <c r="B1041" s="231"/>
      <c r="C1041" s="231"/>
      <c r="D1041" s="231"/>
      <c r="E1041" s="231"/>
      <c r="F1041" s="231"/>
    </row>
    <row r="1042" spans="1:6">
      <c r="A1042" s="230"/>
      <c r="B1042" s="231"/>
      <c r="C1042" s="231"/>
      <c r="D1042" s="231"/>
      <c r="E1042" s="231"/>
      <c r="F1042" s="231"/>
    </row>
    <row r="1043" spans="1:6">
      <c r="A1043" s="230"/>
      <c r="B1043" s="231"/>
      <c r="C1043" s="231"/>
      <c r="D1043" s="231"/>
      <c r="E1043" s="231"/>
      <c r="F1043" s="231"/>
    </row>
    <row r="1044" spans="1:6">
      <c r="A1044" s="230"/>
      <c r="B1044" s="231"/>
      <c r="C1044" s="231"/>
      <c r="D1044" s="231"/>
      <c r="E1044" s="231"/>
      <c r="F1044" s="231"/>
    </row>
    <row r="1045" spans="1:6">
      <c r="A1045" s="230"/>
      <c r="B1045" s="231"/>
      <c r="C1045" s="231"/>
      <c r="D1045" s="231"/>
      <c r="E1045" s="231"/>
      <c r="F1045" s="231"/>
    </row>
    <row r="1046" spans="1:6">
      <c r="A1046" s="230"/>
      <c r="B1046" s="231"/>
      <c r="C1046" s="231"/>
      <c r="D1046" s="231"/>
      <c r="E1046" s="231"/>
      <c r="F1046" s="231"/>
    </row>
    <row r="1047" spans="1:6">
      <c r="A1047" s="230"/>
      <c r="B1047" s="231"/>
      <c r="C1047" s="231"/>
      <c r="D1047" s="231"/>
      <c r="E1047" s="231"/>
      <c r="F1047" s="231"/>
    </row>
    <row r="1048" spans="1:6">
      <c r="A1048" s="230"/>
      <c r="B1048" s="231"/>
      <c r="C1048" s="231"/>
      <c r="D1048" s="231"/>
      <c r="E1048" s="231"/>
      <c r="F1048" s="231"/>
    </row>
    <row r="1049" spans="1:6">
      <c r="A1049" s="230"/>
      <c r="B1049" s="231"/>
      <c r="C1049" s="231"/>
      <c r="D1049" s="231"/>
      <c r="E1049" s="231"/>
      <c r="F1049" s="231"/>
    </row>
    <row r="1050" spans="1:6">
      <c r="A1050" s="230"/>
      <c r="B1050" s="231"/>
      <c r="C1050" s="231"/>
      <c r="D1050" s="231"/>
      <c r="E1050" s="231"/>
      <c r="F1050" s="231"/>
    </row>
    <row r="1051" spans="1:6">
      <c r="A1051" s="230"/>
      <c r="B1051" s="231"/>
      <c r="C1051" s="231"/>
      <c r="D1051" s="231"/>
      <c r="E1051" s="231"/>
      <c r="F1051" s="231"/>
    </row>
    <row r="1052" spans="1:6">
      <c r="A1052" s="230"/>
      <c r="B1052" s="231"/>
      <c r="C1052" s="231"/>
      <c r="D1052" s="231"/>
      <c r="E1052" s="231"/>
      <c r="F1052" s="231"/>
    </row>
    <row r="1053" spans="1:6">
      <c r="A1053" s="230"/>
      <c r="B1053" s="231"/>
      <c r="C1053" s="231"/>
      <c r="D1053" s="231"/>
      <c r="E1053" s="231"/>
      <c r="F1053" s="231"/>
    </row>
    <row r="1054" spans="1:6">
      <c r="A1054" s="230"/>
      <c r="B1054" s="231"/>
      <c r="C1054" s="231"/>
      <c r="D1054" s="231"/>
      <c r="E1054" s="231"/>
      <c r="F1054" s="231"/>
    </row>
    <row r="1055" spans="1:6">
      <c r="A1055" s="230"/>
      <c r="B1055" s="231"/>
      <c r="C1055" s="231"/>
      <c r="D1055" s="231"/>
      <c r="E1055" s="231"/>
      <c r="F1055" s="231"/>
    </row>
    <row r="1056" spans="1:6">
      <c r="A1056" s="230"/>
      <c r="B1056" s="231"/>
      <c r="C1056" s="231"/>
      <c r="D1056" s="231"/>
      <c r="E1056" s="231"/>
      <c r="F1056" s="231"/>
    </row>
    <row r="1057" spans="1:6">
      <c r="A1057" s="230"/>
      <c r="B1057" s="231"/>
      <c r="C1057" s="231"/>
      <c r="D1057" s="231"/>
      <c r="E1057" s="231"/>
      <c r="F1057" s="231"/>
    </row>
    <row r="1058" spans="1:6">
      <c r="A1058" s="230"/>
      <c r="B1058" s="231"/>
      <c r="C1058" s="231"/>
      <c r="D1058" s="231"/>
      <c r="E1058" s="231"/>
      <c r="F1058" s="231"/>
    </row>
    <row r="1059" spans="1:6">
      <c r="A1059" s="230"/>
      <c r="B1059" s="231"/>
      <c r="C1059" s="231"/>
      <c r="D1059" s="231"/>
      <c r="E1059" s="231"/>
      <c r="F1059" s="231"/>
    </row>
    <row r="1060" spans="1:6">
      <c r="A1060" s="230"/>
      <c r="B1060" s="231"/>
      <c r="C1060" s="231"/>
      <c r="D1060" s="231"/>
      <c r="E1060" s="231"/>
      <c r="F1060" s="231"/>
    </row>
    <row r="1061" spans="1:6">
      <c r="A1061" s="230"/>
      <c r="B1061" s="231"/>
      <c r="C1061" s="231"/>
      <c r="D1061" s="231"/>
      <c r="E1061" s="231"/>
      <c r="F1061" s="231"/>
    </row>
    <row r="1062" spans="1:6">
      <c r="A1062" s="230"/>
      <c r="B1062" s="231"/>
      <c r="C1062" s="231"/>
      <c r="D1062" s="231"/>
      <c r="E1062" s="231"/>
      <c r="F1062" s="231"/>
    </row>
    <row r="1063" spans="1:6">
      <c r="A1063" s="230"/>
      <c r="B1063" s="231"/>
      <c r="C1063" s="231"/>
      <c r="D1063" s="231"/>
      <c r="E1063" s="231"/>
      <c r="F1063" s="231"/>
    </row>
    <row r="1064" spans="1:6">
      <c r="A1064" s="230"/>
      <c r="B1064" s="231"/>
      <c r="C1064" s="231"/>
      <c r="D1064" s="231"/>
      <c r="E1064" s="231"/>
      <c r="F1064" s="231"/>
    </row>
    <row r="1065" spans="1:6">
      <c r="A1065" s="230"/>
      <c r="B1065" s="231"/>
      <c r="C1065" s="231"/>
      <c r="D1065" s="231"/>
      <c r="E1065" s="231"/>
      <c r="F1065" s="231"/>
    </row>
    <row r="1066" spans="1:6">
      <c r="A1066" s="230"/>
      <c r="B1066" s="231"/>
      <c r="C1066" s="231"/>
      <c r="D1066" s="231"/>
      <c r="E1066" s="231"/>
      <c r="F1066" s="231"/>
    </row>
    <row r="1067" spans="1:6">
      <c r="A1067" s="230"/>
      <c r="B1067" s="231"/>
      <c r="C1067" s="231"/>
      <c r="D1067" s="231"/>
      <c r="E1067" s="231"/>
      <c r="F1067" s="231"/>
    </row>
    <row r="1068" spans="1:6">
      <c r="A1068" s="230"/>
      <c r="B1068" s="231"/>
      <c r="C1068" s="231"/>
      <c r="D1068" s="231"/>
      <c r="E1068" s="231"/>
      <c r="F1068" s="231"/>
    </row>
    <row r="1069" spans="1:6">
      <c r="A1069" s="230"/>
      <c r="B1069" s="231"/>
      <c r="C1069" s="231"/>
      <c r="D1069" s="231"/>
      <c r="E1069" s="231"/>
      <c r="F1069" s="231"/>
    </row>
    <row r="1070" spans="1:6">
      <c r="A1070" s="230"/>
      <c r="B1070" s="231"/>
      <c r="C1070" s="231"/>
      <c r="D1070" s="231"/>
      <c r="E1070" s="231"/>
      <c r="F1070" s="231"/>
    </row>
    <row r="1071" spans="1:6">
      <c r="A1071" s="230"/>
      <c r="B1071" s="231"/>
      <c r="C1071" s="231"/>
      <c r="D1071" s="231"/>
      <c r="E1071" s="231"/>
      <c r="F1071" s="231"/>
    </row>
    <row r="1072" spans="1:6">
      <c r="A1072" s="230"/>
      <c r="B1072" s="231"/>
      <c r="C1072" s="231"/>
      <c r="D1072" s="231"/>
      <c r="E1072" s="231"/>
      <c r="F1072" s="231"/>
    </row>
    <row r="1073" spans="1:6">
      <c r="A1073" s="230"/>
      <c r="B1073" s="231"/>
      <c r="C1073" s="231"/>
      <c r="D1073" s="231"/>
      <c r="E1073" s="231"/>
      <c r="F1073" s="231"/>
    </row>
    <row r="1074" spans="1:6">
      <c r="A1074" s="230"/>
      <c r="B1074" s="231"/>
      <c r="C1074" s="231"/>
      <c r="D1074" s="231"/>
      <c r="E1074" s="231"/>
      <c r="F1074" s="231"/>
    </row>
    <row r="1075" spans="1:6">
      <c r="A1075" s="230"/>
      <c r="B1075" s="231"/>
      <c r="C1075" s="231"/>
      <c r="D1075" s="231"/>
      <c r="E1075" s="231"/>
      <c r="F1075" s="231"/>
    </row>
    <row r="1076" spans="1:6">
      <c r="A1076" s="230"/>
      <c r="B1076" s="231"/>
      <c r="C1076" s="231"/>
      <c r="D1076" s="231"/>
      <c r="E1076" s="231"/>
      <c r="F1076" s="231"/>
    </row>
    <row r="1077" spans="1:6">
      <c r="A1077" s="230"/>
      <c r="B1077" s="231"/>
      <c r="C1077" s="231"/>
      <c r="D1077" s="231"/>
      <c r="E1077" s="231"/>
      <c r="F1077" s="231"/>
    </row>
    <row r="1078" spans="1:6">
      <c r="A1078" s="230"/>
      <c r="B1078" s="231"/>
      <c r="C1078" s="231"/>
      <c r="D1078" s="231"/>
      <c r="E1078" s="231"/>
      <c r="F1078" s="231"/>
    </row>
    <row r="1079" spans="1:6">
      <c r="A1079" s="230"/>
      <c r="B1079" s="231"/>
      <c r="C1079" s="231"/>
      <c r="D1079" s="231"/>
      <c r="E1079" s="231"/>
      <c r="F1079" s="231"/>
    </row>
    <row r="1080" spans="1:6">
      <c r="A1080" s="230"/>
      <c r="B1080" s="231"/>
      <c r="C1080" s="231"/>
      <c r="D1080" s="231"/>
      <c r="E1080" s="231"/>
      <c r="F1080" s="231"/>
    </row>
    <row r="1081" spans="1:6">
      <c r="A1081" s="230"/>
      <c r="B1081" s="231"/>
      <c r="C1081" s="231"/>
      <c r="D1081" s="231"/>
      <c r="E1081" s="231"/>
      <c r="F1081" s="231"/>
    </row>
    <row r="1082" spans="1:6">
      <c r="A1082" s="230"/>
      <c r="B1082" s="231"/>
      <c r="C1082" s="231"/>
      <c r="D1082" s="231"/>
      <c r="E1082" s="231"/>
      <c r="F1082" s="231"/>
    </row>
    <row r="1083" spans="1:6">
      <c r="A1083" s="230"/>
      <c r="B1083" s="231"/>
      <c r="C1083" s="231"/>
      <c r="D1083" s="231"/>
      <c r="E1083" s="231"/>
      <c r="F1083" s="231"/>
    </row>
    <row r="1084" spans="1:6">
      <c r="A1084" s="230"/>
      <c r="B1084" s="231"/>
      <c r="C1084" s="231"/>
      <c r="D1084" s="231"/>
      <c r="E1084" s="231"/>
      <c r="F1084" s="231"/>
    </row>
    <row r="1085" spans="1:6">
      <c r="A1085" s="230"/>
      <c r="B1085" s="231"/>
      <c r="C1085" s="231"/>
      <c r="D1085" s="231"/>
      <c r="E1085" s="231"/>
      <c r="F1085" s="231"/>
    </row>
    <row r="1086" spans="1:6">
      <c r="A1086" s="230"/>
      <c r="B1086" s="231"/>
      <c r="C1086" s="231"/>
      <c r="D1086" s="231"/>
      <c r="E1086" s="231"/>
      <c r="F1086" s="231"/>
    </row>
    <row r="1087" spans="1:6">
      <c r="A1087" s="230"/>
      <c r="B1087" s="231"/>
      <c r="C1087" s="231"/>
      <c r="D1087" s="231"/>
      <c r="E1087" s="231"/>
      <c r="F1087" s="231"/>
    </row>
    <row r="1088" spans="1:6">
      <c r="A1088" s="230"/>
      <c r="B1088" s="231"/>
      <c r="C1088" s="231"/>
      <c r="D1088" s="231"/>
      <c r="E1088" s="231"/>
      <c r="F1088" s="231"/>
    </row>
    <row r="1089" spans="1:6">
      <c r="A1089" s="230"/>
      <c r="B1089" s="231"/>
      <c r="C1089" s="231"/>
      <c r="D1089" s="231"/>
      <c r="E1089" s="231"/>
      <c r="F1089" s="231"/>
    </row>
    <row r="1090" spans="1:6">
      <c r="A1090" s="230"/>
      <c r="B1090" s="231"/>
      <c r="C1090" s="231"/>
      <c r="D1090" s="231"/>
      <c r="E1090" s="231"/>
      <c r="F1090" s="231"/>
    </row>
    <row r="1091" spans="1:6">
      <c r="A1091" s="230"/>
      <c r="B1091" s="231"/>
      <c r="C1091" s="231"/>
      <c r="D1091" s="231"/>
      <c r="E1091" s="231"/>
      <c r="F1091" s="231"/>
    </row>
    <row r="1092" spans="1:6">
      <c r="A1092" s="230"/>
      <c r="B1092" s="231"/>
      <c r="C1092" s="231"/>
      <c r="D1092" s="231"/>
      <c r="E1092" s="231"/>
      <c r="F1092" s="231"/>
    </row>
    <row r="1093" spans="1:6">
      <c r="A1093" s="230"/>
      <c r="B1093" s="231"/>
      <c r="C1093" s="231"/>
      <c r="D1093" s="231"/>
      <c r="E1093" s="231"/>
      <c r="F1093" s="231"/>
    </row>
    <row r="1094" spans="1:6">
      <c r="A1094" s="230"/>
      <c r="B1094" s="231"/>
      <c r="C1094" s="231"/>
      <c r="D1094" s="231"/>
      <c r="E1094" s="231"/>
      <c r="F1094" s="231"/>
    </row>
    <row r="1095" spans="1:6">
      <c r="A1095" s="230"/>
      <c r="B1095" s="231"/>
      <c r="C1095" s="231"/>
      <c r="D1095" s="231"/>
      <c r="E1095" s="231"/>
      <c r="F1095" s="231"/>
    </row>
    <row r="1096" spans="1:6">
      <c r="A1096" s="230"/>
      <c r="B1096" s="231"/>
      <c r="C1096" s="231"/>
      <c r="D1096" s="231"/>
      <c r="E1096" s="231"/>
      <c r="F1096" s="231"/>
    </row>
    <row r="1097" spans="1:6">
      <c r="A1097" s="230"/>
      <c r="B1097" s="231"/>
      <c r="C1097" s="231"/>
      <c r="D1097" s="231"/>
      <c r="E1097" s="231"/>
      <c r="F1097" s="231"/>
    </row>
    <row r="1098" spans="1:6">
      <c r="A1098" s="230"/>
      <c r="B1098" s="231"/>
      <c r="C1098" s="231"/>
      <c r="D1098" s="231"/>
      <c r="E1098" s="231"/>
      <c r="F1098" s="231"/>
    </row>
    <row r="1099" spans="1:6">
      <c r="A1099" s="230"/>
      <c r="B1099" s="231"/>
      <c r="C1099" s="231"/>
      <c r="D1099" s="231"/>
      <c r="E1099" s="231"/>
      <c r="F1099" s="231"/>
    </row>
    <row r="1100" spans="1:6">
      <c r="A1100" s="230"/>
      <c r="B1100" s="231"/>
      <c r="C1100" s="231"/>
      <c r="D1100" s="231"/>
      <c r="E1100" s="231"/>
      <c r="F1100" s="231"/>
    </row>
    <row r="1101" spans="1:6">
      <c r="A1101" s="230"/>
      <c r="B1101" s="231"/>
      <c r="C1101" s="231"/>
      <c r="D1101" s="231"/>
      <c r="E1101" s="231"/>
      <c r="F1101" s="231"/>
    </row>
    <row r="1102" spans="1:6">
      <c r="A1102" s="230"/>
      <c r="B1102" s="231"/>
      <c r="C1102" s="231"/>
      <c r="D1102" s="231"/>
      <c r="E1102" s="231"/>
      <c r="F1102" s="231"/>
    </row>
    <row r="1103" spans="1:6">
      <c r="A1103" s="230"/>
      <c r="B1103" s="231"/>
      <c r="C1103" s="231"/>
      <c r="D1103" s="231"/>
      <c r="E1103" s="231"/>
      <c r="F1103" s="231"/>
    </row>
    <row r="1104" spans="1:6">
      <c r="A1104" s="230"/>
      <c r="B1104" s="231"/>
      <c r="C1104" s="231"/>
      <c r="D1104" s="231"/>
      <c r="E1104" s="231"/>
      <c r="F1104" s="231"/>
    </row>
    <row r="1105" spans="1:6">
      <c r="A1105" s="230"/>
      <c r="B1105" s="231"/>
      <c r="C1105" s="231"/>
      <c r="D1105" s="231"/>
      <c r="E1105" s="231"/>
      <c r="F1105" s="231"/>
    </row>
    <row r="1106" spans="1:6">
      <c r="A1106" s="230"/>
      <c r="B1106" s="231"/>
      <c r="C1106" s="231"/>
      <c r="D1106" s="231"/>
      <c r="E1106" s="231"/>
      <c r="F1106" s="231"/>
    </row>
    <row r="1107" spans="1:6">
      <c r="A1107" s="230"/>
      <c r="B1107" s="231"/>
      <c r="C1107" s="231"/>
      <c r="D1107" s="231"/>
      <c r="E1107" s="231"/>
      <c r="F1107" s="231"/>
    </row>
    <row r="1108" spans="1:6">
      <c r="A1108" s="230"/>
      <c r="B1108" s="231"/>
      <c r="C1108" s="231"/>
      <c r="D1108" s="231"/>
      <c r="E1108" s="231"/>
      <c r="F1108" s="231"/>
    </row>
    <row r="1109" spans="1:6">
      <c r="A1109" s="230"/>
      <c r="B1109" s="231"/>
      <c r="C1109" s="231"/>
      <c r="D1109" s="231"/>
      <c r="E1109" s="231"/>
      <c r="F1109" s="231"/>
    </row>
    <row r="1110" spans="1:6">
      <c r="A1110" s="230"/>
      <c r="B1110" s="231"/>
      <c r="C1110" s="231"/>
      <c r="D1110" s="231"/>
      <c r="E1110" s="231"/>
      <c r="F1110" s="231"/>
    </row>
    <row r="1111" spans="1:6">
      <c r="A1111" s="230"/>
      <c r="B1111" s="231"/>
      <c r="C1111" s="231"/>
      <c r="D1111" s="231"/>
      <c r="E1111" s="231"/>
      <c r="F1111" s="231"/>
    </row>
    <row r="1112" spans="1:6">
      <c r="A1112" s="230"/>
      <c r="B1112" s="231"/>
      <c r="C1112" s="231"/>
      <c r="D1112" s="231"/>
      <c r="E1112" s="231"/>
      <c r="F1112" s="231"/>
    </row>
    <row r="1113" spans="1:6">
      <c r="A1113" s="230"/>
      <c r="B1113" s="231"/>
      <c r="C1113" s="231"/>
      <c r="D1113" s="231"/>
      <c r="E1113" s="231"/>
      <c r="F1113" s="231"/>
    </row>
    <row r="1114" spans="1:6">
      <c r="A1114" s="230"/>
      <c r="B1114" s="231"/>
      <c r="C1114" s="231"/>
      <c r="D1114" s="231"/>
      <c r="E1114" s="231"/>
      <c r="F1114" s="231"/>
    </row>
    <row r="1115" spans="1:6">
      <c r="A1115" s="230"/>
      <c r="B1115" s="231"/>
      <c r="C1115" s="231"/>
      <c r="D1115" s="231"/>
      <c r="E1115" s="231"/>
      <c r="F1115" s="231"/>
    </row>
    <row r="1116" spans="1:6">
      <c r="A1116" s="230"/>
      <c r="B1116" s="231"/>
      <c r="C1116" s="231"/>
      <c r="D1116" s="231"/>
      <c r="E1116" s="231"/>
      <c r="F1116" s="231"/>
    </row>
    <row r="1117" spans="1:6">
      <c r="A1117" s="230"/>
      <c r="B1117" s="231"/>
      <c r="C1117" s="231"/>
      <c r="D1117" s="231"/>
      <c r="E1117" s="231"/>
      <c r="F1117" s="231"/>
    </row>
    <row r="1118" spans="1:6">
      <c r="A1118" s="230"/>
      <c r="B1118" s="231"/>
      <c r="C1118" s="231"/>
      <c r="D1118" s="231"/>
      <c r="E1118" s="231"/>
      <c r="F1118" s="231"/>
    </row>
    <row r="1119" spans="1:6">
      <c r="A1119" s="230"/>
      <c r="B1119" s="231"/>
      <c r="C1119" s="231"/>
      <c r="D1119" s="231"/>
      <c r="E1119" s="231"/>
      <c r="F1119" s="231"/>
    </row>
    <row r="1120" spans="1:6">
      <c r="A1120" s="230"/>
      <c r="B1120" s="231"/>
      <c r="C1120" s="231"/>
      <c r="D1120" s="231"/>
      <c r="E1120" s="231"/>
      <c r="F1120" s="231"/>
    </row>
    <row r="1121" spans="1:6">
      <c r="A1121" s="230"/>
      <c r="B1121" s="231"/>
      <c r="C1121" s="231"/>
      <c r="D1121" s="231"/>
      <c r="E1121" s="231"/>
      <c r="F1121" s="231"/>
    </row>
    <row r="1122" spans="1:6">
      <c r="A1122" s="230"/>
      <c r="B1122" s="231"/>
      <c r="C1122" s="231"/>
      <c r="D1122" s="231"/>
      <c r="E1122" s="231"/>
      <c r="F1122" s="231"/>
    </row>
    <row r="1123" spans="1:6">
      <c r="A1123" s="230"/>
      <c r="B1123" s="231"/>
      <c r="C1123" s="231"/>
      <c r="D1123" s="231"/>
      <c r="E1123" s="231"/>
      <c r="F1123" s="231"/>
    </row>
    <row r="1124" spans="1:6">
      <c r="A1124" s="230"/>
      <c r="B1124" s="231"/>
      <c r="C1124" s="231"/>
      <c r="D1124" s="231"/>
      <c r="E1124" s="231"/>
      <c r="F1124" s="231"/>
    </row>
    <row r="1125" spans="1:6">
      <c r="A1125" s="230"/>
      <c r="B1125" s="231"/>
      <c r="C1125" s="231"/>
      <c r="D1125" s="231"/>
      <c r="E1125" s="231"/>
      <c r="F1125" s="231"/>
    </row>
    <row r="1126" spans="1:6">
      <c r="A1126" s="230"/>
      <c r="B1126" s="231"/>
      <c r="C1126" s="231"/>
      <c r="D1126" s="231"/>
      <c r="E1126" s="231"/>
      <c r="F1126" s="231"/>
    </row>
    <row r="1127" spans="1:6">
      <c r="A1127" s="230"/>
      <c r="B1127" s="231"/>
      <c r="C1127" s="231"/>
      <c r="D1127" s="231"/>
      <c r="E1127" s="231"/>
      <c r="F1127" s="231"/>
    </row>
    <row r="1128" spans="1:6">
      <c r="A1128" s="230"/>
      <c r="B1128" s="231"/>
      <c r="C1128" s="231"/>
      <c r="D1128" s="231"/>
      <c r="E1128" s="231"/>
      <c r="F1128" s="231"/>
    </row>
    <row r="1129" spans="1:6">
      <c r="A1129" s="230"/>
      <c r="B1129" s="231"/>
      <c r="C1129" s="231"/>
      <c r="D1129" s="231"/>
      <c r="E1129" s="231"/>
      <c r="F1129" s="231"/>
    </row>
    <row r="1130" spans="1:6">
      <c r="A1130" s="230"/>
      <c r="B1130" s="231"/>
      <c r="C1130" s="231"/>
      <c r="D1130" s="231"/>
      <c r="E1130" s="231"/>
      <c r="F1130" s="231"/>
    </row>
    <row r="1131" spans="1:6">
      <c r="A1131" s="230"/>
      <c r="B1131" s="231"/>
      <c r="C1131" s="231"/>
      <c r="D1131" s="231"/>
      <c r="E1131" s="231"/>
      <c r="F1131" s="231"/>
    </row>
    <row r="1132" spans="1:6">
      <c r="A1132" s="230"/>
      <c r="B1132" s="231"/>
      <c r="C1132" s="231"/>
      <c r="D1132" s="231"/>
      <c r="E1132" s="231"/>
      <c r="F1132" s="231"/>
    </row>
    <row r="1133" spans="1:6">
      <c r="A1133" s="230"/>
      <c r="B1133" s="231"/>
      <c r="C1133" s="231"/>
      <c r="D1133" s="231"/>
      <c r="E1133" s="231"/>
      <c r="F1133" s="231"/>
    </row>
    <row r="1134" spans="1:6">
      <c r="A1134" s="230"/>
      <c r="B1134" s="231"/>
      <c r="C1134" s="231"/>
      <c r="D1134" s="231"/>
      <c r="E1134" s="231"/>
      <c r="F1134" s="231"/>
    </row>
    <row r="1135" spans="1:6">
      <c r="A1135" s="230"/>
      <c r="B1135" s="231"/>
      <c r="C1135" s="231"/>
      <c r="D1135" s="231"/>
      <c r="E1135" s="231"/>
      <c r="F1135" s="231"/>
    </row>
    <row r="1136" spans="1:6">
      <c r="A1136" s="230"/>
      <c r="B1136" s="231"/>
      <c r="C1136" s="231"/>
      <c r="D1136" s="231"/>
      <c r="E1136" s="231"/>
      <c r="F1136" s="231"/>
    </row>
    <row r="1137" spans="1:6">
      <c r="A1137" s="230"/>
      <c r="B1137" s="231"/>
      <c r="C1137" s="231"/>
      <c r="D1137" s="231"/>
      <c r="E1137" s="231"/>
      <c r="F1137" s="231"/>
    </row>
    <row r="1138" spans="1:6">
      <c r="A1138" s="230"/>
      <c r="B1138" s="231"/>
      <c r="C1138" s="231"/>
      <c r="D1138" s="231"/>
      <c r="E1138" s="231"/>
      <c r="F1138" s="231"/>
    </row>
    <row r="1139" spans="1:6">
      <c r="A1139" s="230"/>
      <c r="B1139" s="231"/>
      <c r="C1139" s="231"/>
      <c r="D1139" s="231"/>
      <c r="E1139" s="231"/>
      <c r="F1139" s="231"/>
    </row>
    <row r="1140" spans="1:6">
      <c r="A1140" s="230"/>
      <c r="B1140" s="231"/>
      <c r="C1140" s="231"/>
      <c r="D1140" s="231"/>
      <c r="E1140" s="231"/>
      <c r="F1140" s="231"/>
    </row>
    <row r="1141" spans="1:6">
      <c r="A1141" s="230"/>
      <c r="B1141" s="231"/>
      <c r="C1141" s="231"/>
      <c r="D1141" s="231"/>
      <c r="E1141" s="231"/>
      <c r="F1141" s="231"/>
    </row>
    <row r="1142" spans="1:6">
      <c r="A1142" s="230"/>
      <c r="B1142" s="231"/>
      <c r="C1142" s="231"/>
      <c r="D1142" s="231"/>
      <c r="E1142" s="231"/>
      <c r="F1142" s="231"/>
    </row>
    <row r="1143" spans="1:6">
      <c r="A1143" s="230"/>
      <c r="B1143" s="231"/>
      <c r="C1143" s="231"/>
      <c r="D1143" s="231"/>
      <c r="E1143" s="231"/>
      <c r="F1143" s="231"/>
    </row>
    <row r="1144" spans="1:6">
      <c r="A1144" s="230"/>
      <c r="B1144" s="231"/>
      <c r="C1144" s="231"/>
      <c r="D1144" s="231"/>
      <c r="E1144" s="231"/>
      <c r="F1144" s="231"/>
    </row>
    <row r="1145" spans="1:6">
      <c r="A1145" s="230"/>
      <c r="B1145" s="231"/>
      <c r="C1145" s="231"/>
      <c r="D1145" s="231"/>
      <c r="E1145" s="231"/>
      <c r="F1145" s="231"/>
    </row>
    <row r="1146" spans="1:6">
      <c r="A1146" s="230"/>
      <c r="B1146" s="231"/>
      <c r="C1146" s="231"/>
      <c r="D1146" s="231"/>
      <c r="E1146" s="231"/>
      <c r="F1146" s="231"/>
    </row>
    <row r="1147" spans="1:6">
      <c r="A1147" s="230"/>
      <c r="B1147" s="231"/>
      <c r="C1147" s="231"/>
      <c r="D1147" s="231"/>
      <c r="E1147" s="231"/>
      <c r="F1147" s="231"/>
    </row>
    <row r="1148" spans="1:6">
      <c r="A1148" s="230"/>
      <c r="B1148" s="231"/>
      <c r="C1148" s="231"/>
      <c r="D1148" s="231"/>
      <c r="E1148" s="231"/>
      <c r="F1148" s="231"/>
    </row>
    <row r="1149" spans="1:6">
      <c r="A1149" s="230"/>
      <c r="B1149" s="231"/>
      <c r="C1149" s="231"/>
      <c r="D1149" s="231"/>
      <c r="E1149" s="231"/>
      <c r="F1149" s="231"/>
    </row>
    <row r="1150" spans="1:6">
      <c r="A1150" s="230"/>
      <c r="B1150" s="231"/>
      <c r="C1150" s="231"/>
      <c r="D1150" s="231"/>
      <c r="E1150" s="231"/>
      <c r="F1150" s="231"/>
    </row>
    <row r="1151" spans="1:6">
      <c r="A1151" s="230"/>
      <c r="B1151" s="231"/>
      <c r="C1151" s="231"/>
      <c r="D1151" s="231"/>
      <c r="E1151" s="231"/>
      <c r="F1151" s="231"/>
    </row>
    <row r="1152" spans="1:6">
      <c r="A1152" s="230"/>
      <c r="B1152" s="231"/>
      <c r="C1152" s="231"/>
      <c r="D1152" s="231"/>
      <c r="E1152" s="231"/>
      <c r="F1152" s="231"/>
    </row>
    <row r="1153" spans="1:6">
      <c r="A1153" s="230"/>
      <c r="B1153" s="231"/>
      <c r="C1153" s="231"/>
      <c r="D1153" s="231"/>
      <c r="E1153" s="231"/>
      <c r="F1153" s="231"/>
    </row>
    <row r="1154" spans="1:6">
      <c r="A1154" s="230"/>
      <c r="B1154" s="231"/>
      <c r="C1154" s="231"/>
      <c r="D1154" s="231"/>
      <c r="E1154" s="231"/>
      <c r="F1154" s="231"/>
    </row>
    <row r="1155" spans="1:6">
      <c r="A1155" s="230"/>
      <c r="B1155" s="231"/>
      <c r="C1155" s="231"/>
      <c r="D1155" s="231"/>
      <c r="E1155" s="231"/>
      <c r="F1155" s="231"/>
    </row>
    <row r="1156" spans="1:6">
      <c r="A1156" s="230"/>
      <c r="B1156" s="231"/>
      <c r="C1156" s="231"/>
      <c r="D1156" s="231"/>
      <c r="E1156" s="231"/>
      <c r="F1156" s="231"/>
    </row>
    <row r="1157" spans="1:6">
      <c r="A1157" s="230"/>
      <c r="B1157" s="231"/>
      <c r="C1157" s="231"/>
      <c r="D1157" s="231"/>
      <c r="E1157" s="231"/>
      <c r="F1157" s="231"/>
    </row>
    <row r="1158" spans="1:6">
      <c r="A1158" s="230"/>
      <c r="B1158" s="231"/>
      <c r="C1158" s="231"/>
      <c r="D1158" s="231"/>
      <c r="E1158" s="231"/>
      <c r="F1158" s="231"/>
    </row>
    <row r="1159" spans="1:6">
      <c r="A1159" s="230"/>
      <c r="B1159" s="231"/>
      <c r="C1159" s="231"/>
      <c r="D1159" s="231"/>
      <c r="E1159" s="231"/>
      <c r="F1159" s="231"/>
    </row>
    <row r="1160" spans="1:6">
      <c r="A1160" s="230"/>
      <c r="B1160" s="231"/>
      <c r="C1160" s="231"/>
      <c r="D1160" s="231"/>
      <c r="E1160" s="231"/>
      <c r="F1160" s="231"/>
    </row>
    <row r="1161" spans="1:6">
      <c r="A1161" s="230"/>
      <c r="B1161" s="231"/>
      <c r="C1161" s="231"/>
      <c r="D1161" s="231"/>
      <c r="E1161" s="231"/>
      <c r="F1161" s="231"/>
    </row>
    <row r="1162" spans="1:6">
      <c r="A1162" s="230"/>
      <c r="B1162" s="231"/>
      <c r="C1162" s="231"/>
      <c r="D1162" s="231"/>
      <c r="E1162" s="231"/>
      <c r="F1162" s="231"/>
    </row>
    <row r="1163" spans="1:6">
      <c r="A1163" s="230"/>
      <c r="B1163" s="231"/>
      <c r="C1163" s="231"/>
      <c r="D1163" s="231"/>
      <c r="E1163" s="231"/>
      <c r="F1163" s="231"/>
    </row>
    <row r="1164" spans="1:6">
      <c r="A1164" s="230"/>
      <c r="B1164" s="231"/>
      <c r="C1164" s="231"/>
      <c r="D1164" s="231"/>
      <c r="E1164" s="231"/>
      <c r="F1164" s="231"/>
    </row>
    <row r="1165" spans="1:6">
      <c r="A1165" s="230"/>
      <c r="B1165" s="231"/>
      <c r="C1165" s="231"/>
      <c r="D1165" s="231"/>
      <c r="E1165" s="231"/>
      <c r="F1165" s="231"/>
    </row>
    <row r="1166" spans="1:6">
      <c r="A1166" s="230"/>
      <c r="B1166" s="231"/>
      <c r="C1166" s="231"/>
      <c r="D1166" s="231"/>
      <c r="E1166" s="231"/>
      <c r="F1166" s="231"/>
    </row>
    <row r="1167" spans="1:6">
      <c r="A1167" s="230"/>
      <c r="B1167" s="231"/>
      <c r="C1167" s="231"/>
      <c r="D1167" s="231"/>
      <c r="E1167" s="231"/>
      <c r="F1167" s="231"/>
    </row>
    <row r="1168" spans="1:6">
      <c r="A1168" s="230"/>
      <c r="B1168" s="231"/>
      <c r="C1168" s="231"/>
      <c r="D1168" s="231"/>
      <c r="E1168" s="231"/>
      <c r="F1168" s="231"/>
    </row>
    <row r="1169" spans="1:6">
      <c r="A1169" s="230"/>
      <c r="B1169" s="231"/>
      <c r="C1169" s="231"/>
      <c r="D1169" s="231"/>
      <c r="E1169" s="231"/>
      <c r="F1169" s="231"/>
    </row>
    <row r="1170" spans="1:6">
      <c r="A1170" s="230"/>
      <c r="B1170" s="231"/>
      <c r="C1170" s="231"/>
      <c r="D1170" s="231"/>
      <c r="E1170" s="231"/>
      <c r="F1170" s="231"/>
    </row>
    <row r="1171" spans="1:6">
      <c r="A1171" s="230"/>
      <c r="B1171" s="231"/>
      <c r="C1171" s="231"/>
      <c r="D1171" s="231"/>
      <c r="E1171" s="231"/>
      <c r="F1171" s="231"/>
    </row>
    <row r="1172" spans="1:6">
      <c r="A1172" s="230"/>
      <c r="B1172" s="231"/>
      <c r="C1172" s="231"/>
      <c r="D1172" s="231"/>
      <c r="E1172" s="231"/>
      <c r="F1172" s="231"/>
    </row>
    <row r="1173" spans="1:6">
      <c r="A1173" s="230"/>
      <c r="B1173" s="231"/>
      <c r="C1173" s="231"/>
      <c r="D1173" s="231"/>
      <c r="E1173" s="231"/>
      <c r="F1173" s="231"/>
    </row>
    <row r="1174" spans="1:6">
      <c r="A1174" s="230"/>
      <c r="B1174" s="231"/>
      <c r="C1174" s="231"/>
      <c r="D1174" s="231"/>
      <c r="E1174" s="231"/>
      <c r="F1174" s="231"/>
    </row>
    <row r="1175" spans="1:6">
      <c r="A1175" s="230"/>
      <c r="B1175" s="231"/>
      <c r="C1175" s="231"/>
      <c r="D1175" s="231"/>
      <c r="E1175" s="231"/>
      <c r="F1175" s="231"/>
    </row>
    <row r="1176" spans="1:6">
      <c r="A1176" s="230"/>
      <c r="B1176" s="231"/>
      <c r="C1176" s="231"/>
      <c r="D1176" s="231"/>
      <c r="E1176" s="231"/>
      <c r="F1176" s="231"/>
    </row>
    <row r="1177" spans="1:6">
      <c r="A1177" s="230"/>
      <c r="B1177" s="231"/>
      <c r="C1177" s="231"/>
      <c r="D1177" s="231"/>
      <c r="E1177" s="231"/>
      <c r="F1177" s="231"/>
    </row>
    <row r="1178" spans="1:6">
      <c r="A1178" s="230"/>
      <c r="B1178" s="231"/>
      <c r="C1178" s="231"/>
      <c r="D1178" s="231"/>
      <c r="E1178" s="231"/>
      <c r="F1178" s="231"/>
    </row>
    <row r="1179" spans="1:6">
      <c r="A1179" s="230"/>
      <c r="B1179" s="231"/>
      <c r="C1179" s="231"/>
      <c r="D1179" s="231"/>
      <c r="E1179" s="231"/>
      <c r="F1179" s="231"/>
    </row>
    <row r="1180" spans="1:6">
      <c r="A1180" s="230"/>
      <c r="B1180" s="231"/>
      <c r="C1180" s="231"/>
      <c r="D1180" s="231"/>
      <c r="E1180" s="231"/>
      <c r="F1180" s="231"/>
    </row>
    <row r="1181" spans="1:6">
      <c r="A1181" s="230"/>
      <c r="B1181" s="231"/>
      <c r="C1181" s="231"/>
      <c r="D1181" s="231"/>
      <c r="E1181" s="231"/>
      <c r="F1181" s="231"/>
    </row>
    <row r="1182" spans="1:6">
      <c r="A1182" s="230"/>
      <c r="B1182" s="231"/>
      <c r="C1182" s="231"/>
      <c r="D1182" s="231"/>
      <c r="E1182" s="231"/>
      <c r="F1182" s="231"/>
    </row>
    <row r="1183" spans="1:6">
      <c r="A1183" s="230"/>
      <c r="B1183" s="231"/>
      <c r="C1183" s="231"/>
      <c r="D1183" s="231"/>
      <c r="E1183" s="231"/>
      <c r="F1183" s="231"/>
    </row>
    <row r="1184" spans="1:6">
      <c r="A1184" s="230"/>
      <c r="B1184" s="231"/>
      <c r="C1184" s="231"/>
      <c r="D1184" s="231"/>
      <c r="E1184" s="231"/>
      <c r="F1184" s="231"/>
    </row>
    <row r="1185" spans="1:6">
      <c r="A1185" s="230"/>
      <c r="B1185" s="231"/>
      <c r="C1185" s="231"/>
      <c r="D1185" s="231"/>
      <c r="E1185" s="231"/>
      <c r="F1185" s="231"/>
    </row>
    <row r="1186" spans="1:6">
      <c r="A1186" s="230"/>
      <c r="B1186" s="231"/>
      <c r="C1186" s="231"/>
      <c r="D1186" s="231"/>
      <c r="E1186" s="231"/>
      <c r="F1186" s="231"/>
    </row>
    <row r="1187" spans="1:6">
      <c r="A1187" s="230"/>
      <c r="B1187" s="231"/>
      <c r="C1187" s="231"/>
      <c r="D1187" s="231"/>
      <c r="E1187" s="231"/>
      <c r="F1187" s="231"/>
    </row>
    <row r="1188" spans="1:6">
      <c r="A1188" s="230"/>
      <c r="B1188" s="231"/>
      <c r="C1188" s="231"/>
      <c r="D1188" s="231"/>
      <c r="E1188" s="231"/>
      <c r="F1188" s="231"/>
    </row>
    <row r="1189" spans="1:6">
      <c r="A1189" s="230"/>
      <c r="B1189" s="231"/>
      <c r="C1189" s="231"/>
      <c r="D1189" s="231"/>
      <c r="E1189" s="231"/>
      <c r="F1189" s="231"/>
    </row>
    <row r="1190" spans="1:6">
      <c r="A1190" s="230"/>
      <c r="B1190" s="231"/>
      <c r="C1190" s="231"/>
      <c r="D1190" s="231"/>
      <c r="E1190" s="231"/>
      <c r="F1190" s="231"/>
    </row>
    <row r="1191" spans="1:6">
      <c r="A1191" s="230"/>
      <c r="B1191" s="231"/>
      <c r="C1191" s="231"/>
      <c r="D1191" s="231"/>
      <c r="E1191" s="231"/>
      <c r="F1191" s="231"/>
    </row>
    <row r="1192" spans="1:6">
      <c r="A1192" s="230"/>
      <c r="B1192" s="231"/>
      <c r="C1192" s="231"/>
      <c r="D1192" s="231"/>
      <c r="E1192" s="231"/>
      <c r="F1192" s="231"/>
    </row>
    <row r="1193" spans="1:6">
      <c r="A1193" s="230"/>
      <c r="B1193" s="231"/>
      <c r="C1193" s="231"/>
      <c r="D1193" s="231"/>
      <c r="E1193" s="231"/>
      <c r="F1193" s="231"/>
    </row>
    <row r="1194" spans="1:6">
      <c r="A1194" s="230"/>
      <c r="B1194" s="231"/>
      <c r="C1194" s="231"/>
      <c r="D1194" s="231"/>
      <c r="E1194" s="231"/>
      <c r="F1194" s="231"/>
    </row>
    <row r="1195" spans="1:6">
      <c r="A1195" s="230"/>
      <c r="B1195" s="231"/>
      <c r="C1195" s="231"/>
      <c r="D1195" s="231"/>
      <c r="E1195" s="231"/>
      <c r="F1195" s="231"/>
    </row>
    <row r="1196" spans="1:6">
      <c r="A1196" s="230"/>
      <c r="B1196" s="231"/>
      <c r="C1196" s="231"/>
      <c r="D1196" s="231"/>
      <c r="E1196" s="231"/>
      <c r="F1196" s="231"/>
    </row>
    <row r="1197" spans="1:6">
      <c r="A1197" s="230"/>
      <c r="B1197" s="231"/>
      <c r="C1197" s="231"/>
      <c r="D1197" s="231"/>
      <c r="E1197" s="231"/>
      <c r="F1197" s="231"/>
    </row>
    <row r="1198" spans="1:6">
      <c r="A1198" s="230"/>
      <c r="B1198" s="231"/>
      <c r="C1198" s="231"/>
      <c r="D1198" s="231"/>
      <c r="E1198" s="231"/>
      <c r="F1198" s="231"/>
    </row>
    <row r="1199" spans="1:6">
      <c r="A1199" s="230"/>
      <c r="B1199" s="231"/>
      <c r="C1199" s="231"/>
      <c r="D1199" s="231"/>
      <c r="E1199" s="231"/>
      <c r="F1199" s="231"/>
    </row>
    <row r="1200" spans="1:6">
      <c r="A1200" s="230"/>
      <c r="B1200" s="231"/>
      <c r="C1200" s="231"/>
      <c r="D1200" s="231"/>
      <c r="E1200" s="231"/>
      <c r="F1200" s="231"/>
    </row>
    <row r="1201" spans="1:6">
      <c r="A1201" s="230"/>
      <c r="B1201" s="231"/>
      <c r="C1201" s="231"/>
      <c r="D1201" s="231"/>
      <c r="E1201" s="231"/>
      <c r="F1201" s="231"/>
    </row>
    <row r="1202" spans="1:6">
      <c r="A1202" s="230"/>
      <c r="B1202" s="231"/>
      <c r="C1202" s="231"/>
      <c r="D1202" s="231"/>
      <c r="E1202" s="231"/>
      <c r="F1202" s="231"/>
    </row>
    <row r="1203" spans="1:6">
      <c r="A1203" s="230"/>
      <c r="B1203" s="231"/>
      <c r="C1203" s="231"/>
      <c r="D1203" s="231"/>
      <c r="E1203" s="231"/>
      <c r="F1203" s="231"/>
    </row>
    <row r="1204" spans="1:6">
      <c r="A1204" s="230"/>
      <c r="B1204" s="231"/>
      <c r="C1204" s="231"/>
      <c r="D1204" s="231"/>
      <c r="E1204" s="231"/>
      <c r="F1204" s="231"/>
    </row>
    <row r="1205" spans="1:6">
      <c r="A1205" s="230"/>
      <c r="B1205" s="231"/>
      <c r="C1205" s="231"/>
      <c r="D1205" s="231"/>
      <c r="E1205" s="231"/>
      <c r="F1205" s="231"/>
    </row>
    <row r="1206" spans="1:6">
      <c r="A1206" s="230"/>
      <c r="B1206" s="231"/>
      <c r="C1206" s="231"/>
      <c r="D1206" s="231"/>
      <c r="E1206" s="231"/>
      <c r="F1206" s="231"/>
    </row>
    <row r="1207" spans="1:6">
      <c r="A1207" s="230"/>
      <c r="B1207" s="231"/>
      <c r="C1207" s="231"/>
      <c r="D1207" s="231"/>
      <c r="E1207" s="231"/>
      <c r="F1207" s="231"/>
    </row>
    <row r="1208" spans="1:6">
      <c r="A1208" s="230"/>
      <c r="B1208" s="231"/>
      <c r="C1208" s="231"/>
      <c r="D1208" s="231"/>
      <c r="E1208" s="231"/>
      <c r="F1208" s="231"/>
    </row>
    <row r="1209" spans="1:6">
      <c r="A1209" s="230"/>
      <c r="B1209" s="231"/>
      <c r="C1209" s="231"/>
      <c r="D1209" s="231"/>
      <c r="E1209" s="231"/>
      <c r="F1209" s="231"/>
    </row>
    <row r="1210" spans="1:6">
      <c r="A1210" s="230"/>
      <c r="B1210" s="231"/>
      <c r="C1210" s="231"/>
      <c r="D1210" s="231"/>
      <c r="E1210" s="231"/>
      <c r="F1210" s="231"/>
    </row>
    <row r="1211" spans="1:6">
      <c r="A1211" s="230"/>
      <c r="B1211" s="231"/>
      <c r="C1211" s="231"/>
      <c r="D1211" s="231"/>
      <c r="E1211" s="231"/>
      <c r="F1211" s="231"/>
    </row>
    <row r="1212" spans="1:6">
      <c r="A1212" s="230"/>
      <c r="B1212" s="231"/>
      <c r="C1212" s="231"/>
      <c r="D1212" s="231"/>
      <c r="E1212" s="231"/>
      <c r="F1212" s="231"/>
    </row>
    <row r="1213" spans="1:6">
      <c r="A1213" s="230"/>
      <c r="B1213" s="231"/>
      <c r="C1213" s="231"/>
      <c r="D1213" s="231"/>
      <c r="E1213" s="231"/>
      <c r="F1213" s="231"/>
    </row>
    <row r="1214" spans="1:6">
      <c r="A1214" s="230"/>
      <c r="B1214" s="231"/>
      <c r="C1214" s="231"/>
      <c r="D1214" s="231"/>
      <c r="E1214" s="231"/>
      <c r="F1214" s="231"/>
    </row>
    <row r="1215" spans="1:6">
      <c r="A1215" s="230"/>
      <c r="B1215" s="231"/>
      <c r="C1215" s="231"/>
      <c r="D1215" s="231"/>
      <c r="E1215" s="231"/>
      <c r="F1215" s="231"/>
    </row>
    <row r="1216" spans="1:6">
      <c r="A1216" s="230"/>
      <c r="B1216" s="231"/>
      <c r="C1216" s="231"/>
      <c r="D1216" s="231"/>
      <c r="E1216" s="231"/>
      <c r="F1216" s="231"/>
    </row>
    <row r="1217" spans="1:6">
      <c r="A1217" s="230"/>
      <c r="B1217" s="231"/>
      <c r="C1217" s="231"/>
      <c r="D1217" s="231"/>
      <c r="E1217" s="231"/>
      <c r="F1217" s="231"/>
    </row>
    <row r="1218" spans="1:6">
      <c r="A1218" s="230"/>
      <c r="B1218" s="231"/>
      <c r="C1218" s="231"/>
      <c r="D1218" s="231"/>
      <c r="E1218" s="231"/>
      <c r="F1218" s="231"/>
    </row>
    <row r="1219" spans="1:6">
      <c r="A1219" s="230"/>
      <c r="B1219" s="231"/>
      <c r="C1219" s="231"/>
      <c r="D1219" s="231"/>
      <c r="E1219" s="231"/>
      <c r="F1219" s="231"/>
    </row>
    <row r="1220" spans="1:6">
      <c r="A1220" s="230"/>
      <c r="B1220" s="231"/>
      <c r="C1220" s="231"/>
      <c r="D1220" s="231"/>
      <c r="E1220" s="231"/>
      <c r="F1220" s="231"/>
    </row>
    <row r="1221" spans="1:6">
      <c r="A1221" s="230"/>
      <c r="B1221" s="231"/>
      <c r="C1221" s="231"/>
      <c r="D1221" s="231"/>
      <c r="E1221" s="231"/>
      <c r="F1221" s="231"/>
    </row>
    <row r="1222" spans="1:6">
      <c r="A1222" s="230"/>
      <c r="B1222" s="231"/>
      <c r="C1222" s="231"/>
      <c r="D1222" s="231"/>
      <c r="E1222" s="231"/>
      <c r="F1222" s="231"/>
    </row>
    <row r="1223" spans="1:6">
      <c r="A1223" s="230"/>
      <c r="B1223" s="231"/>
      <c r="C1223" s="231"/>
      <c r="D1223" s="231"/>
      <c r="E1223" s="231"/>
      <c r="F1223" s="231"/>
    </row>
    <row r="1224" spans="1:6">
      <c r="A1224" s="230"/>
      <c r="B1224" s="231"/>
      <c r="C1224" s="231"/>
      <c r="D1224" s="231"/>
      <c r="E1224" s="231"/>
      <c r="F1224" s="231"/>
    </row>
    <row r="1225" spans="1:6">
      <c r="A1225" s="230"/>
      <c r="B1225" s="231"/>
      <c r="C1225" s="231"/>
      <c r="D1225" s="231"/>
      <c r="E1225" s="231"/>
      <c r="F1225" s="231"/>
    </row>
    <row r="1226" spans="1:6">
      <c r="A1226" s="230"/>
      <c r="B1226" s="231"/>
      <c r="C1226" s="231"/>
      <c r="D1226" s="231"/>
      <c r="E1226" s="231"/>
      <c r="F1226" s="231"/>
    </row>
    <row r="1227" spans="1:6">
      <c r="A1227" s="230"/>
      <c r="B1227" s="231"/>
      <c r="C1227" s="231"/>
      <c r="D1227" s="231"/>
      <c r="E1227" s="231"/>
      <c r="F1227" s="231"/>
    </row>
    <row r="1228" spans="1:6">
      <c r="A1228" s="230"/>
      <c r="B1228" s="231"/>
      <c r="C1228" s="231"/>
      <c r="D1228" s="231"/>
      <c r="E1228" s="231"/>
      <c r="F1228" s="231"/>
    </row>
    <row r="1229" spans="1:6">
      <c r="A1229" s="230"/>
      <c r="B1229" s="231"/>
      <c r="C1229" s="231"/>
      <c r="D1229" s="231"/>
      <c r="E1229" s="231"/>
      <c r="F1229" s="231"/>
    </row>
    <row r="1230" spans="1:6">
      <c r="A1230" s="230"/>
      <c r="B1230" s="231"/>
      <c r="C1230" s="231"/>
      <c r="D1230" s="231"/>
      <c r="E1230" s="231"/>
      <c r="F1230" s="231"/>
    </row>
    <row r="1231" spans="1:6">
      <c r="A1231" s="230"/>
      <c r="B1231" s="231"/>
      <c r="C1231" s="231"/>
      <c r="D1231" s="231"/>
      <c r="E1231" s="231"/>
      <c r="F1231" s="231"/>
    </row>
    <row r="1232" spans="1:6">
      <c r="A1232" s="230"/>
      <c r="B1232" s="231"/>
      <c r="C1232" s="231"/>
      <c r="D1232" s="231"/>
      <c r="E1232" s="231"/>
      <c r="F1232" s="231"/>
    </row>
    <row r="1233" spans="1:6">
      <c r="A1233" s="230"/>
      <c r="B1233" s="231"/>
      <c r="C1233" s="231"/>
      <c r="D1233" s="231"/>
      <c r="E1233" s="231"/>
      <c r="F1233" s="231"/>
    </row>
    <row r="1234" spans="1:6">
      <c r="A1234" s="230"/>
      <c r="B1234" s="231"/>
      <c r="C1234" s="231"/>
      <c r="D1234" s="231"/>
      <c r="E1234" s="231"/>
      <c r="F1234" s="231"/>
    </row>
    <row r="1235" spans="1:6">
      <c r="A1235" s="230"/>
      <c r="B1235" s="231"/>
      <c r="C1235" s="231"/>
      <c r="D1235" s="231"/>
      <c r="E1235" s="231"/>
      <c r="F1235" s="231"/>
    </row>
    <row r="1236" spans="1:6">
      <c r="A1236" s="230"/>
      <c r="B1236" s="231"/>
      <c r="C1236" s="231"/>
      <c r="D1236" s="231"/>
      <c r="E1236" s="231"/>
      <c r="F1236" s="231"/>
    </row>
    <row r="1237" spans="1:6">
      <c r="A1237" s="230"/>
      <c r="B1237" s="231"/>
      <c r="C1237" s="231"/>
      <c r="D1237" s="231"/>
      <c r="E1237" s="231"/>
      <c r="F1237" s="231"/>
    </row>
    <row r="1238" spans="1:6">
      <c r="A1238" s="230"/>
      <c r="B1238" s="231"/>
      <c r="C1238" s="231"/>
      <c r="D1238" s="231"/>
      <c r="E1238" s="231"/>
      <c r="F1238" s="231"/>
    </row>
    <row r="1239" spans="1:6">
      <c r="A1239" s="230"/>
      <c r="B1239" s="231"/>
      <c r="C1239" s="231"/>
      <c r="D1239" s="231"/>
      <c r="E1239" s="231"/>
      <c r="F1239" s="231"/>
    </row>
    <row r="1240" spans="1:6">
      <c r="A1240" s="230"/>
      <c r="B1240" s="231"/>
      <c r="C1240" s="231"/>
      <c r="D1240" s="231"/>
      <c r="E1240" s="231"/>
      <c r="F1240" s="231"/>
    </row>
    <row r="1241" spans="1:6">
      <c r="A1241" s="230"/>
      <c r="B1241" s="231"/>
      <c r="C1241" s="231"/>
      <c r="D1241" s="231"/>
      <c r="E1241" s="231"/>
      <c r="F1241" s="231"/>
    </row>
    <row r="1242" spans="1:6">
      <c r="A1242" s="230"/>
      <c r="B1242" s="231"/>
      <c r="C1242" s="231"/>
      <c r="D1242" s="231"/>
      <c r="E1242" s="231"/>
      <c r="F1242" s="231"/>
    </row>
    <row r="1243" spans="1:6">
      <c r="A1243" s="230"/>
      <c r="B1243" s="231"/>
      <c r="C1243" s="231"/>
      <c r="D1243" s="231"/>
      <c r="E1243" s="231"/>
      <c r="F1243" s="231"/>
    </row>
    <row r="1244" spans="1:6">
      <c r="A1244" s="230"/>
      <c r="B1244" s="231"/>
      <c r="C1244" s="231"/>
      <c r="D1244" s="231"/>
      <c r="E1244" s="231"/>
      <c r="F1244" s="231"/>
    </row>
    <row r="1245" spans="1:6">
      <c r="A1245" s="230"/>
      <c r="B1245" s="231"/>
      <c r="C1245" s="231"/>
      <c r="D1245" s="231"/>
      <c r="E1245" s="231"/>
      <c r="F1245" s="231"/>
    </row>
    <row r="1246" spans="1:6">
      <c r="A1246" s="230"/>
      <c r="B1246" s="231"/>
      <c r="C1246" s="231"/>
      <c r="D1246" s="231"/>
      <c r="E1246" s="231"/>
      <c r="F1246" s="231"/>
    </row>
    <row r="1247" spans="1:6">
      <c r="A1247" s="230"/>
      <c r="B1247" s="231"/>
      <c r="C1247" s="231"/>
      <c r="D1247" s="231"/>
      <c r="E1247" s="231"/>
      <c r="F1247" s="231"/>
    </row>
    <row r="1248" spans="1:6">
      <c r="A1248" s="230"/>
      <c r="B1248" s="231"/>
      <c r="C1248" s="231"/>
      <c r="D1248" s="231"/>
      <c r="E1248" s="231"/>
      <c r="F1248" s="231"/>
    </row>
    <row r="1249" spans="1:6">
      <c r="A1249" s="230"/>
      <c r="B1249" s="231"/>
      <c r="C1249" s="231"/>
      <c r="D1249" s="231"/>
      <c r="E1249" s="231"/>
      <c r="F1249" s="231"/>
    </row>
    <row r="1250" spans="1:6">
      <c r="A1250" s="230"/>
      <c r="B1250" s="231"/>
      <c r="C1250" s="231"/>
      <c r="D1250" s="231"/>
      <c r="E1250" s="231"/>
      <c r="F1250" s="231"/>
    </row>
    <row r="1251" spans="1:6">
      <c r="A1251" s="230"/>
      <c r="B1251" s="231"/>
      <c r="C1251" s="231"/>
      <c r="D1251" s="231"/>
      <c r="E1251" s="231"/>
      <c r="F1251" s="231"/>
    </row>
    <row r="1252" spans="1:6">
      <c r="A1252" s="230"/>
      <c r="B1252" s="231"/>
      <c r="C1252" s="231"/>
      <c r="D1252" s="231"/>
      <c r="E1252" s="231"/>
      <c r="F1252" s="231"/>
    </row>
    <row r="1253" spans="1:6">
      <c r="A1253" s="230"/>
      <c r="B1253" s="231"/>
      <c r="C1253" s="231"/>
      <c r="D1253" s="231"/>
      <c r="E1253" s="231"/>
      <c r="F1253" s="231"/>
    </row>
    <row r="1254" spans="1:6">
      <c r="A1254" s="230"/>
      <c r="B1254" s="231"/>
      <c r="C1254" s="231"/>
      <c r="D1254" s="231"/>
      <c r="E1254" s="231"/>
      <c r="F1254" s="231"/>
    </row>
    <row r="1255" spans="1:6">
      <c r="A1255" s="230"/>
      <c r="B1255" s="231"/>
      <c r="C1255" s="231"/>
      <c r="D1255" s="231"/>
      <c r="E1255" s="231"/>
      <c r="F1255" s="231"/>
    </row>
    <row r="1256" spans="1:6">
      <c r="A1256" s="230"/>
      <c r="B1256" s="231"/>
      <c r="C1256" s="231"/>
      <c r="D1256" s="231"/>
      <c r="E1256" s="231"/>
      <c r="F1256" s="231"/>
    </row>
    <row r="1257" spans="1:6">
      <c r="A1257" s="230"/>
      <c r="B1257" s="231"/>
      <c r="C1257" s="231"/>
      <c r="D1257" s="231"/>
      <c r="E1257" s="231"/>
      <c r="F1257" s="231"/>
    </row>
    <row r="1258" spans="1:6">
      <c r="A1258" s="230"/>
      <c r="B1258" s="231"/>
      <c r="C1258" s="231"/>
      <c r="D1258" s="231"/>
      <c r="E1258" s="231"/>
      <c r="F1258" s="231"/>
    </row>
    <row r="1259" spans="1:6">
      <c r="A1259" s="230"/>
      <c r="B1259" s="231"/>
      <c r="C1259" s="231"/>
      <c r="D1259" s="231"/>
      <c r="E1259" s="231"/>
      <c r="F1259" s="231"/>
    </row>
    <row r="1260" spans="1:6">
      <c r="A1260" s="230"/>
      <c r="B1260" s="231"/>
      <c r="C1260" s="231"/>
      <c r="D1260" s="231"/>
      <c r="E1260" s="231"/>
      <c r="F1260" s="231"/>
    </row>
    <row r="1261" spans="1:6">
      <c r="A1261" s="230"/>
      <c r="B1261" s="231"/>
      <c r="C1261" s="231"/>
      <c r="D1261" s="231"/>
      <c r="E1261" s="231"/>
      <c r="F1261" s="231"/>
    </row>
    <row r="1262" spans="1:6">
      <c r="A1262" s="230"/>
      <c r="B1262" s="231"/>
      <c r="C1262" s="231"/>
      <c r="D1262" s="231"/>
      <c r="E1262" s="231"/>
      <c r="F1262" s="231"/>
    </row>
    <row r="1263" spans="1:6">
      <c r="A1263" s="230"/>
      <c r="B1263" s="231"/>
      <c r="C1263" s="231"/>
      <c r="D1263" s="231"/>
      <c r="E1263" s="231"/>
      <c r="F1263" s="231"/>
    </row>
    <row r="1264" spans="1:6">
      <c r="A1264" s="230"/>
      <c r="B1264" s="231"/>
      <c r="C1264" s="231"/>
      <c r="D1264" s="231"/>
      <c r="E1264" s="231"/>
      <c r="F1264" s="231"/>
    </row>
    <row r="1265" spans="1:6">
      <c r="A1265" s="230"/>
      <c r="B1265" s="231"/>
      <c r="C1265" s="231"/>
      <c r="D1265" s="231"/>
      <c r="E1265" s="231"/>
      <c r="F1265" s="231"/>
    </row>
    <row r="1266" spans="1:6">
      <c r="A1266" s="230"/>
      <c r="B1266" s="231"/>
      <c r="C1266" s="231"/>
      <c r="D1266" s="231"/>
      <c r="E1266" s="231"/>
      <c r="F1266" s="231"/>
    </row>
    <row r="1267" spans="1:6">
      <c r="A1267" s="230"/>
      <c r="B1267" s="231"/>
      <c r="C1267" s="231"/>
      <c r="D1267" s="231"/>
      <c r="E1267" s="231"/>
      <c r="F1267" s="231"/>
    </row>
    <row r="1268" spans="1:6">
      <c r="A1268" s="230"/>
      <c r="B1268" s="231"/>
      <c r="C1268" s="231"/>
      <c r="D1268" s="231"/>
      <c r="E1268" s="231"/>
      <c r="F1268" s="231"/>
    </row>
    <row r="1269" spans="1:6">
      <c r="A1269" s="230"/>
      <c r="B1269" s="231"/>
      <c r="C1269" s="231"/>
      <c r="D1269" s="231"/>
      <c r="E1269" s="231"/>
      <c r="F1269" s="231"/>
    </row>
    <row r="1270" spans="1:6">
      <c r="A1270" s="230"/>
      <c r="B1270" s="231"/>
      <c r="C1270" s="231"/>
      <c r="D1270" s="231"/>
      <c r="E1270" s="231"/>
      <c r="F1270" s="231"/>
    </row>
    <row r="1271" spans="1:6">
      <c r="A1271" s="230"/>
      <c r="B1271" s="231"/>
      <c r="C1271" s="231"/>
      <c r="D1271" s="231"/>
      <c r="E1271" s="231"/>
      <c r="F1271" s="231"/>
    </row>
    <row r="1272" spans="1:6">
      <c r="A1272" s="230"/>
      <c r="B1272" s="231"/>
      <c r="C1272" s="231"/>
      <c r="D1272" s="231"/>
      <c r="E1272" s="231"/>
      <c r="F1272" s="231"/>
    </row>
    <row r="1273" spans="1:6">
      <c r="A1273" s="230"/>
      <c r="B1273" s="231"/>
      <c r="C1273" s="231"/>
      <c r="D1273" s="231"/>
      <c r="E1273" s="231"/>
      <c r="F1273" s="231"/>
    </row>
    <row r="1274" spans="1:6">
      <c r="A1274" s="230"/>
      <c r="B1274" s="231"/>
      <c r="C1274" s="231"/>
      <c r="D1274" s="231"/>
      <c r="E1274" s="231"/>
      <c r="F1274" s="231"/>
    </row>
    <row r="1275" spans="1:6">
      <c r="A1275" s="230"/>
      <c r="B1275" s="231"/>
      <c r="C1275" s="231"/>
      <c r="D1275" s="231"/>
      <c r="E1275" s="231"/>
      <c r="F1275" s="231"/>
    </row>
    <row r="1276" spans="1:6">
      <c r="A1276" s="230"/>
      <c r="B1276" s="231"/>
      <c r="C1276" s="231"/>
      <c r="D1276" s="231"/>
      <c r="E1276" s="231"/>
      <c r="F1276" s="231"/>
    </row>
    <row r="1277" spans="1:6">
      <c r="A1277" s="230"/>
      <c r="B1277" s="231"/>
      <c r="C1277" s="231"/>
      <c r="D1277" s="231"/>
      <c r="E1277" s="231"/>
      <c r="F1277" s="231"/>
    </row>
    <row r="1278" spans="1:6">
      <c r="A1278" s="230"/>
      <c r="B1278" s="231"/>
      <c r="C1278" s="231"/>
      <c r="D1278" s="231"/>
      <c r="E1278" s="231"/>
      <c r="F1278" s="231"/>
    </row>
    <row r="1279" spans="1:6">
      <c r="A1279" s="230"/>
      <c r="B1279" s="231"/>
      <c r="C1279" s="231"/>
      <c r="D1279" s="231"/>
      <c r="E1279" s="231"/>
      <c r="F1279" s="231"/>
    </row>
    <row r="1280" spans="1:6">
      <c r="A1280" s="230"/>
      <c r="B1280" s="231"/>
      <c r="C1280" s="231"/>
      <c r="D1280" s="231"/>
      <c r="E1280" s="231"/>
      <c r="F1280" s="231"/>
    </row>
    <row r="1281" spans="1:6">
      <c r="A1281" s="230"/>
      <c r="B1281" s="231"/>
      <c r="C1281" s="231"/>
      <c r="D1281" s="231"/>
      <c r="E1281" s="231"/>
      <c r="F1281" s="231"/>
    </row>
    <row r="1282" spans="1:6">
      <c r="A1282" s="230"/>
      <c r="B1282" s="231"/>
      <c r="C1282" s="231"/>
      <c r="D1282" s="231"/>
      <c r="E1282" s="231"/>
      <c r="F1282" s="231"/>
    </row>
    <row r="1283" spans="1:6">
      <c r="A1283" s="230"/>
      <c r="B1283" s="231"/>
      <c r="C1283" s="231"/>
      <c r="D1283" s="231"/>
      <c r="E1283" s="231"/>
      <c r="F1283" s="231"/>
    </row>
    <row r="1284" spans="1:6">
      <c r="A1284" s="230"/>
      <c r="B1284" s="231"/>
      <c r="C1284" s="231"/>
      <c r="D1284" s="231"/>
      <c r="E1284" s="231"/>
      <c r="F1284" s="231"/>
    </row>
    <row r="1285" spans="1:6">
      <c r="A1285" s="230"/>
      <c r="B1285" s="231"/>
      <c r="C1285" s="231"/>
      <c r="D1285" s="231"/>
      <c r="E1285" s="231"/>
      <c r="F1285" s="231"/>
    </row>
    <row r="1286" spans="1:6">
      <c r="A1286" s="230"/>
      <c r="B1286" s="231"/>
      <c r="C1286" s="231"/>
      <c r="D1286" s="231"/>
      <c r="E1286" s="231"/>
      <c r="F1286" s="231"/>
    </row>
    <row r="1287" spans="1:6">
      <c r="A1287" s="230"/>
      <c r="B1287" s="231"/>
      <c r="C1287" s="231"/>
      <c r="D1287" s="231"/>
      <c r="E1287" s="231"/>
      <c r="F1287" s="231"/>
    </row>
    <row r="1288" spans="1:6">
      <c r="A1288" s="230"/>
      <c r="B1288" s="231"/>
      <c r="C1288" s="231"/>
      <c r="D1288" s="231"/>
      <c r="E1288" s="231"/>
      <c r="F1288" s="231"/>
    </row>
    <row r="1289" spans="1:6">
      <c r="A1289" s="230"/>
      <c r="B1289" s="231"/>
      <c r="C1289" s="231"/>
      <c r="D1289" s="231"/>
      <c r="E1289" s="231"/>
      <c r="F1289" s="231"/>
    </row>
    <row r="1290" spans="1:6">
      <c r="A1290" s="230"/>
      <c r="B1290" s="231"/>
      <c r="C1290" s="231"/>
      <c r="D1290" s="231"/>
      <c r="E1290" s="231"/>
      <c r="F1290" s="231"/>
    </row>
    <row r="1291" spans="1:6">
      <c r="A1291" s="230"/>
      <c r="B1291" s="231"/>
      <c r="C1291" s="231"/>
      <c r="D1291" s="231"/>
      <c r="E1291" s="231"/>
      <c r="F1291" s="231"/>
    </row>
    <row r="1292" spans="1:6">
      <c r="A1292" s="230"/>
      <c r="B1292" s="231"/>
      <c r="C1292" s="231"/>
      <c r="D1292" s="231"/>
      <c r="E1292" s="231"/>
      <c r="F1292" s="231"/>
    </row>
    <row r="1293" spans="1:6">
      <c r="A1293" s="230"/>
      <c r="B1293" s="231"/>
      <c r="C1293" s="231"/>
      <c r="D1293" s="231"/>
      <c r="E1293" s="231"/>
      <c r="F1293" s="231"/>
    </row>
    <row r="1294" spans="1:6">
      <c r="A1294" s="230"/>
      <c r="B1294" s="231"/>
      <c r="C1294" s="231"/>
      <c r="D1294" s="231"/>
      <c r="E1294" s="231"/>
      <c r="F1294" s="231"/>
    </row>
    <row r="1295" spans="1:6">
      <c r="A1295" s="230"/>
      <c r="B1295" s="231"/>
      <c r="C1295" s="231"/>
      <c r="D1295" s="231"/>
      <c r="E1295" s="231"/>
      <c r="F1295" s="231"/>
    </row>
    <row r="1296" spans="1:6">
      <c r="A1296" s="230"/>
      <c r="B1296" s="231"/>
      <c r="C1296" s="231"/>
      <c r="D1296" s="231"/>
      <c r="E1296" s="231"/>
      <c r="F1296" s="231"/>
    </row>
    <row r="1297" spans="1:6">
      <c r="A1297" s="230"/>
      <c r="B1297" s="231"/>
      <c r="C1297" s="231"/>
      <c r="D1297" s="231"/>
      <c r="E1297" s="231"/>
      <c r="F1297" s="231"/>
    </row>
    <row r="1298" spans="1:6">
      <c r="A1298" s="230"/>
      <c r="B1298" s="231"/>
      <c r="C1298" s="231"/>
      <c r="D1298" s="231"/>
      <c r="E1298" s="231"/>
      <c r="F1298" s="231"/>
    </row>
    <row r="1299" spans="1:6">
      <c r="A1299" s="230"/>
      <c r="B1299" s="231"/>
      <c r="C1299" s="231"/>
      <c r="D1299" s="231"/>
      <c r="E1299" s="231"/>
      <c r="F1299" s="231"/>
    </row>
    <row r="1300" spans="1:6">
      <c r="A1300" s="230"/>
      <c r="B1300" s="231"/>
      <c r="C1300" s="231"/>
      <c r="D1300" s="231"/>
      <c r="E1300" s="231"/>
      <c r="F1300" s="231"/>
    </row>
    <row r="1301" spans="1:6">
      <c r="A1301" s="230"/>
      <c r="B1301" s="231"/>
      <c r="C1301" s="231"/>
      <c r="D1301" s="231"/>
      <c r="E1301" s="231"/>
      <c r="F1301" s="231"/>
    </row>
    <row r="1302" spans="1:6">
      <c r="A1302" s="230"/>
      <c r="B1302" s="231"/>
      <c r="C1302" s="231"/>
      <c r="D1302" s="231"/>
      <c r="E1302" s="231"/>
      <c r="F1302" s="231"/>
    </row>
    <row r="1303" spans="1:6">
      <c r="A1303" s="230"/>
      <c r="B1303" s="231"/>
      <c r="C1303" s="231"/>
      <c r="D1303" s="231"/>
      <c r="E1303" s="231"/>
      <c r="F1303" s="231"/>
    </row>
    <row r="1304" spans="1:6">
      <c r="A1304" s="230"/>
      <c r="B1304" s="231"/>
      <c r="C1304" s="231"/>
      <c r="D1304" s="231"/>
      <c r="E1304" s="231"/>
      <c r="F1304" s="231"/>
    </row>
    <row r="1305" spans="1:6">
      <c r="A1305" s="230"/>
      <c r="B1305" s="231"/>
      <c r="C1305" s="231"/>
      <c r="D1305" s="231"/>
      <c r="E1305" s="231"/>
      <c r="F1305" s="231"/>
    </row>
    <row r="1306" spans="1:6">
      <c r="A1306" s="230"/>
      <c r="B1306" s="231"/>
      <c r="C1306" s="231"/>
      <c r="D1306" s="231"/>
      <c r="E1306" s="231"/>
      <c r="F1306" s="231"/>
    </row>
    <row r="1307" spans="1:6">
      <c r="A1307" s="230"/>
      <c r="B1307" s="231"/>
      <c r="C1307" s="231"/>
      <c r="D1307" s="231"/>
      <c r="E1307" s="231"/>
      <c r="F1307" s="231"/>
    </row>
    <row r="1308" spans="1:6">
      <c r="A1308" s="230"/>
      <c r="B1308" s="231"/>
      <c r="C1308" s="231"/>
      <c r="D1308" s="231"/>
      <c r="E1308" s="231"/>
      <c r="F1308" s="231"/>
    </row>
    <row r="1309" spans="1:6">
      <c r="A1309" s="230"/>
      <c r="B1309" s="231"/>
      <c r="C1309" s="231"/>
      <c r="D1309" s="231"/>
      <c r="E1309" s="231"/>
      <c r="F1309" s="231"/>
    </row>
    <row r="1310" spans="1:6">
      <c r="A1310" s="230"/>
      <c r="B1310" s="231"/>
      <c r="C1310" s="231"/>
      <c r="D1310" s="231"/>
      <c r="E1310" s="231"/>
      <c r="F1310" s="231"/>
    </row>
    <row r="1311" spans="1:6">
      <c r="A1311" s="230"/>
      <c r="B1311" s="231"/>
      <c r="C1311" s="231"/>
      <c r="D1311" s="231"/>
      <c r="E1311" s="231"/>
      <c r="F1311" s="231"/>
    </row>
    <row r="1312" spans="1:6">
      <c r="A1312" s="230"/>
      <c r="B1312" s="231"/>
      <c r="C1312" s="231"/>
      <c r="D1312" s="231"/>
      <c r="E1312" s="231"/>
      <c r="F1312" s="231"/>
    </row>
    <row r="1313" spans="1:6">
      <c r="A1313" s="230"/>
      <c r="B1313" s="231"/>
      <c r="C1313" s="231"/>
      <c r="D1313" s="231"/>
      <c r="E1313" s="231"/>
      <c r="F1313" s="231"/>
    </row>
    <row r="1314" spans="1:6">
      <c r="A1314" s="230"/>
      <c r="B1314" s="231"/>
      <c r="C1314" s="231"/>
      <c r="D1314" s="231"/>
      <c r="E1314" s="231"/>
      <c r="F1314" s="231"/>
    </row>
    <row r="1315" spans="1:6">
      <c r="A1315" s="230"/>
      <c r="B1315" s="231"/>
      <c r="C1315" s="231"/>
      <c r="D1315" s="231"/>
      <c r="E1315" s="231"/>
      <c r="F1315" s="231"/>
    </row>
    <row r="1316" spans="1:6">
      <c r="A1316" s="230"/>
      <c r="B1316" s="231"/>
      <c r="C1316" s="231"/>
      <c r="D1316" s="231"/>
      <c r="E1316" s="231"/>
      <c r="F1316" s="231"/>
    </row>
    <row r="1317" spans="1:6">
      <c r="A1317" s="230"/>
      <c r="B1317" s="231"/>
      <c r="C1317" s="231"/>
      <c r="D1317" s="231"/>
      <c r="E1317" s="231"/>
      <c r="F1317" s="231"/>
    </row>
    <row r="1318" spans="1:6">
      <c r="A1318" s="230"/>
      <c r="B1318" s="231"/>
      <c r="C1318" s="231"/>
      <c r="D1318" s="231"/>
      <c r="E1318" s="231"/>
      <c r="F1318" s="231"/>
    </row>
    <row r="1319" spans="1:6">
      <c r="A1319" s="230"/>
      <c r="B1319" s="231"/>
      <c r="C1319" s="231"/>
      <c r="D1319" s="231"/>
      <c r="E1319" s="231"/>
      <c r="F1319" s="231"/>
    </row>
    <row r="1320" spans="1:6">
      <c r="A1320" s="230"/>
      <c r="B1320" s="231"/>
      <c r="C1320" s="231"/>
      <c r="D1320" s="231"/>
      <c r="E1320" s="231"/>
      <c r="F1320" s="231"/>
    </row>
    <row r="1321" spans="1:6">
      <c r="A1321" s="230"/>
      <c r="B1321" s="231"/>
      <c r="C1321" s="231"/>
      <c r="D1321" s="231"/>
      <c r="E1321" s="231"/>
      <c r="F1321" s="231"/>
    </row>
    <row r="1322" spans="1:6">
      <c r="A1322" s="230"/>
      <c r="B1322" s="231"/>
      <c r="C1322" s="231"/>
      <c r="D1322" s="231"/>
      <c r="E1322" s="231"/>
      <c r="F1322" s="231"/>
    </row>
    <row r="1323" spans="1:6">
      <c r="A1323" s="230"/>
      <c r="B1323" s="231"/>
      <c r="C1323" s="231"/>
      <c r="D1323" s="231"/>
      <c r="E1323" s="231"/>
      <c r="F1323" s="231"/>
    </row>
    <row r="1324" spans="1:6">
      <c r="A1324" s="230"/>
      <c r="B1324" s="231"/>
      <c r="C1324" s="231"/>
      <c r="D1324" s="231"/>
      <c r="E1324" s="231"/>
      <c r="F1324" s="231"/>
    </row>
    <row r="1325" spans="1:6">
      <c r="A1325" s="230"/>
      <c r="B1325" s="231"/>
      <c r="C1325" s="231"/>
      <c r="D1325" s="231"/>
      <c r="E1325" s="231"/>
      <c r="F1325" s="231"/>
    </row>
    <row r="1326" spans="1:6">
      <c r="A1326" s="230"/>
      <c r="B1326" s="231"/>
      <c r="C1326" s="231"/>
      <c r="D1326" s="231"/>
      <c r="E1326" s="231"/>
      <c r="F1326" s="231"/>
    </row>
    <row r="1327" spans="1:6">
      <c r="A1327" s="230"/>
      <c r="B1327" s="231"/>
      <c r="C1327" s="231"/>
      <c r="D1327" s="231"/>
      <c r="E1327" s="231"/>
      <c r="F1327" s="231"/>
    </row>
    <row r="1328" spans="1:6">
      <c r="A1328" s="230"/>
      <c r="B1328" s="231"/>
      <c r="C1328" s="231"/>
      <c r="D1328" s="231"/>
      <c r="E1328" s="231"/>
      <c r="F1328" s="231"/>
    </row>
    <row r="1329" spans="1:6">
      <c r="A1329" s="230"/>
      <c r="B1329" s="231"/>
      <c r="C1329" s="231"/>
      <c r="D1329" s="231"/>
      <c r="E1329" s="231"/>
      <c r="F1329" s="231"/>
    </row>
    <row r="1330" spans="1:6">
      <c r="A1330" s="230"/>
      <c r="B1330" s="231"/>
      <c r="C1330" s="231"/>
      <c r="D1330" s="231"/>
      <c r="E1330" s="231"/>
      <c r="F1330" s="231"/>
    </row>
    <row r="1331" spans="1:6">
      <c r="A1331" s="230"/>
      <c r="B1331" s="231"/>
      <c r="C1331" s="231"/>
      <c r="D1331" s="231"/>
      <c r="E1331" s="231"/>
      <c r="F1331" s="231"/>
    </row>
    <row r="1332" spans="1:6">
      <c r="A1332" s="230"/>
      <c r="B1332" s="231"/>
      <c r="C1332" s="231"/>
      <c r="D1332" s="231"/>
      <c r="E1332" s="231"/>
      <c r="F1332" s="231"/>
    </row>
    <row r="1333" spans="1:6">
      <c r="A1333" s="230"/>
      <c r="B1333" s="231"/>
      <c r="C1333" s="231"/>
      <c r="D1333" s="231"/>
      <c r="E1333" s="231"/>
      <c r="F1333" s="231"/>
    </row>
    <row r="1334" spans="1:6">
      <c r="A1334" s="230"/>
      <c r="B1334" s="231"/>
      <c r="C1334" s="231"/>
      <c r="D1334" s="231"/>
      <c r="E1334" s="231"/>
      <c r="F1334" s="231"/>
    </row>
    <row r="1335" spans="1:6">
      <c r="A1335" s="230"/>
      <c r="B1335" s="231"/>
      <c r="C1335" s="231"/>
      <c r="D1335" s="231"/>
      <c r="E1335" s="231"/>
      <c r="F1335" s="231"/>
    </row>
    <row r="1336" spans="1:6">
      <c r="A1336" s="230"/>
      <c r="B1336" s="231"/>
      <c r="C1336" s="231"/>
      <c r="D1336" s="231"/>
      <c r="E1336" s="231"/>
      <c r="F1336" s="231"/>
    </row>
    <row r="1337" spans="1:6">
      <c r="A1337" s="230"/>
      <c r="B1337" s="231"/>
      <c r="C1337" s="231"/>
      <c r="D1337" s="231"/>
      <c r="E1337" s="231"/>
      <c r="F1337" s="231"/>
    </row>
    <row r="1338" spans="1:6">
      <c r="A1338" s="230"/>
      <c r="B1338" s="231"/>
      <c r="C1338" s="231"/>
      <c r="D1338" s="231"/>
      <c r="E1338" s="231"/>
      <c r="F1338" s="231"/>
    </row>
    <row r="1339" spans="1:6">
      <c r="A1339" s="230"/>
      <c r="B1339" s="231"/>
      <c r="C1339" s="231"/>
      <c r="D1339" s="231"/>
      <c r="E1339" s="231"/>
      <c r="F1339" s="231"/>
    </row>
    <row r="1340" spans="1:6">
      <c r="A1340" s="230"/>
      <c r="B1340" s="231"/>
      <c r="C1340" s="231"/>
      <c r="D1340" s="231"/>
      <c r="E1340" s="231"/>
      <c r="F1340" s="231"/>
    </row>
    <row r="1341" spans="1:6">
      <c r="A1341" s="230"/>
      <c r="B1341" s="231"/>
      <c r="C1341" s="231"/>
      <c r="D1341" s="231"/>
      <c r="E1341" s="231"/>
      <c r="F1341" s="231"/>
    </row>
    <row r="1342" spans="1:6">
      <c r="A1342" s="230"/>
      <c r="B1342" s="231"/>
      <c r="C1342" s="231"/>
      <c r="D1342" s="231"/>
      <c r="E1342" s="231"/>
      <c r="F1342" s="231"/>
    </row>
    <row r="1343" spans="1:6">
      <c r="A1343" s="230"/>
      <c r="B1343" s="231"/>
      <c r="C1343" s="231"/>
      <c r="D1343" s="231"/>
      <c r="E1343" s="231"/>
      <c r="F1343" s="231"/>
    </row>
    <row r="1344" spans="1:6">
      <c r="A1344" s="230"/>
      <c r="B1344" s="231"/>
      <c r="C1344" s="231"/>
      <c r="D1344" s="231"/>
      <c r="E1344" s="231"/>
      <c r="F1344" s="231"/>
    </row>
    <row r="1345" spans="1:6">
      <c r="A1345" s="230"/>
      <c r="B1345" s="231"/>
      <c r="C1345" s="231"/>
      <c r="D1345" s="231"/>
      <c r="E1345" s="231"/>
      <c r="F1345" s="231"/>
    </row>
    <row r="1346" spans="1:6">
      <c r="A1346" s="230"/>
      <c r="B1346" s="231"/>
      <c r="C1346" s="231"/>
      <c r="D1346" s="231"/>
      <c r="E1346" s="231"/>
      <c r="F1346" s="231"/>
    </row>
    <row r="1347" spans="1:6">
      <c r="A1347" s="230"/>
      <c r="B1347" s="231"/>
      <c r="C1347" s="231"/>
      <c r="D1347" s="231"/>
      <c r="E1347" s="231"/>
      <c r="F1347" s="231"/>
    </row>
    <row r="1348" spans="1:6">
      <c r="A1348" s="230"/>
      <c r="B1348" s="231"/>
      <c r="C1348" s="231"/>
      <c r="D1348" s="231"/>
      <c r="E1348" s="231"/>
      <c r="F1348" s="231"/>
    </row>
    <row r="1349" spans="1:6">
      <c r="A1349" s="230"/>
      <c r="B1349" s="231"/>
      <c r="C1349" s="231"/>
      <c r="D1349" s="231"/>
      <c r="E1349" s="231"/>
      <c r="F1349" s="231"/>
    </row>
    <row r="1350" spans="1:6">
      <c r="A1350" s="230"/>
      <c r="B1350" s="231"/>
      <c r="C1350" s="231"/>
      <c r="D1350" s="231"/>
      <c r="E1350" s="231"/>
      <c r="F1350" s="231"/>
    </row>
    <row r="1351" spans="1:6">
      <c r="A1351" s="230"/>
      <c r="B1351" s="231"/>
      <c r="C1351" s="231"/>
      <c r="D1351" s="231"/>
      <c r="E1351" s="231"/>
      <c r="F1351" s="231"/>
    </row>
    <row r="1352" spans="1:6">
      <c r="A1352" s="230"/>
      <c r="B1352" s="231"/>
      <c r="C1352" s="231"/>
      <c r="D1352" s="231"/>
      <c r="E1352" s="231"/>
      <c r="F1352" s="231"/>
    </row>
    <row r="1353" spans="1:6">
      <c r="A1353" s="230"/>
      <c r="B1353" s="231"/>
      <c r="C1353" s="231"/>
      <c r="D1353" s="231"/>
      <c r="E1353" s="231"/>
      <c r="F1353" s="231"/>
    </row>
    <row r="1354" spans="1:6">
      <c r="A1354" s="230"/>
      <c r="B1354" s="231"/>
      <c r="C1354" s="231"/>
      <c r="D1354" s="231"/>
      <c r="E1354" s="231"/>
      <c r="F1354" s="231"/>
    </row>
    <row r="1355" spans="1:6">
      <c r="A1355" s="230"/>
      <c r="B1355" s="231"/>
      <c r="C1355" s="231"/>
      <c r="D1355" s="231"/>
      <c r="E1355" s="231"/>
      <c r="F1355" s="231"/>
    </row>
    <row r="1356" spans="1:6">
      <c r="A1356" s="230"/>
      <c r="B1356" s="231"/>
      <c r="C1356" s="231"/>
      <c r="D1356" s="231"/>
      <c r="E1356" s="231"/>
      <c r="F1356" s="231"/>
    </row>
    <row r="1357" spans="1:6">
      <c r="A1357" s="230"/>
      <c r="B1357" s="231"/>
      <c r="C1357" s="231"/>
      <c r="D1357" s="231"/>
      <c r="E1357" s="231"/>
      <c r="F1357" s="231"/>
    </row>
    <row r="1358" spans="1:6">
      <c r="A1358" s="230"/>
      <c r="B1358" s="231"/>
      <c r="C1358" s="231"/>
      <c r="D1358" s="231"/>
      <c r="E1358" s="231"/>
      <c r="F1358" s="231"/>
    </row>
    <row r="1359" spans="1:6">
      <c r="A1359" s="230"/>
      <c r="B1359" s="231"/>
      <c r="C1359" s="231"/>
      <c r="D1359" s="231"/>
      <c r="E1359" s="231"/>
      <c r="F1359" s="231"/>
    </row>
    <row r="1360" spans="1:6">
      <c r="A1360" s="230"/>
      <c r="B1360" s="231"/>
      <c r="C1360" s="231"/>
      <c r="D1360" s="231"/>
      <c r="E1360" s="231"/>
      <c r="F1360" s="231"/>
    </row>
    <row r="1361" spans="1:6">
      <c r="A1361" s="230"/>
      <c r="B1361" s="231"/>
      <c r="C1361" s="231"/>
      <c r="D1361" s="231"/>
      <c r="E1361" s="231"/>
      <c r="F1361" s="231"/>
    </row>
    <row r="1362" spans="1:6">
      <c r="A1362" s="230"/>
      <c r="B1362" s="231"/>
      <c r="C1362" s="231"/>
      <c r="D1362" s="231"/>
      <c r="E1362" s="231"/>
      <c r="F1362" s="231"/>
    </row>
    <row r="1363" spans="1:6">
      <c r="A1363" s="230"/>
      <c r="B1363" s="231"/>
      <c r="C1363" s="231"/>
      <c r="D1363" s="231"/>
      <c r="E1363" s="231"/>
      <c r="F1363" s="231"/>
    </row>
    <row r="1364" spans="1:6">
      <c r="A1364" s="230"/>
      <c r="B1364" s="231"/>
      <c r="C1364" s="231"/>
      <c r="D1364" s="231"/>
      <c r="E1364" s="231"/>
      <c r="F1364" s="231"/>
    </row>
    <row r="1365" spans="1:6">
      <c r="A1365" s="230"/>
      <c r="B1365" s="231"/>
      <c r="C1365" s="231"/>
      <c r="D1365" s="231"/>
      <c r="E1365" s="231"/>
      <c r="F1365" s="231"/>
    </row>
    <row r="1366" spans="1:6">
      <c r="A1366" s="230"/>
      <c r="B1366" s="231"/>
      <c r="C1366" s="231"/>
      <c r="D1366" s="231"/>
      <c r="E1366" s="231"/>
      <c r="F1366" s="231"/>
    </row>
    <row r="1367" spans="1:6">
      <c r="A1367" s="230"/>
      <c r="B1367" s="231"/>
      <c r="C1367" s="231"/>
      <c r="D1367" s="231"/>
      <c r="E1367" s="231"/>
      <c r="F1367" s="231"/>
    </row>
    <row r="1368" spans="1:6">
      <c r="A1368" s="230"/>
      <c r="B1368" s="231"/>
      <c r="C1368" s="231"/>
      <c r="D1368" s="231"/>
      <c r="E1368" s="231"/>
      <c r="F1368" s="231"/>
    </row>
    <row r="1369" spans="1:6">
      <c r="A1369" s="230"/>
      <c r="B1369" s="231"/>
      <c r="C1369" s="231"/>
      <c r="D1369" s="231"/>
      <c r="E1369" s="231"/>
      <c r="F1369" s="231"/>
    </row>
    <row r="1370" spans="1:6">
      <c r="A1370" s="230"/>
      <c r="B1370" s="231"/>
      <c r="C1370" s="231"/>
      <c r="D1370" s="231"/>
      <c r="E1370" s="231"/>
      <c r="F1370" s="231"/>
    </row>
    <row r="1371" spans="1:6">
      <c r="A1371" s="230"/>
      <c r="B1371" s="231"/>
      <c r="C1371" s="231"/>
      <c r="D1371" s="231"/>
      <c r="E1371" s="231"/>
      <c r="F1371" s="231"/>
    </row>
    <row r="1372" spans="1:6">
      <c r="A1372" s="230"/>
      <c r="B1372" s="231"/>
      <c r="C1372" s="231"/>
      <c r="D1372" s="231"/>
      <c r="E1372" s="231"/>
      <c r="F1372" s="231"/>
    </row>
    <row r="1373" spans="1:6">
      <c r="A1373" s="230"/>
      <c r="B1373" s="231"/>
      <c r="C1373" s="231"/>
      <c r="D1373" s="231"/>
      <c r="E1373" s="231"/>
      <c r="F1373" s="231"/>
    </row>
    <row r="1374" spans="1:6">
      <c r="A1374" s="230"/>
      <c r="B1374" s="231"/>
      <c r="C1374" s="231"/>
      <c r="D1374" s="231"/>
      <c r="E1374" s="231"/>
      <c r="F1374" s="231"/>
    </row>
    <row r="1375" spans="1:6">
      <c r="A1375" s="230"/>
      <c r="B1375" s="231"/>
      <c r="C1375" s="231"/>
      <c r="D1375" s="231"/>
      <c r="E1375" s="231"/>
      <c r="F1375" s="231"/>
    </row>
    <row r="1376" spans="1:6">
      <c r="A1376" s="230"/>
      <c r="B1376" s="231"/>
      <c r="C1376" s="231"/>
      <c r="D1376" s="231"/>
      <c r="E1376" s="231"/>
      <c r="F1376" s="231"/>
    </row>
    <row r="1377" spans="1:6">
      <c r="A1377" s="230"/>
      <c r="B1377" s="231"/>
      <c r="C1377" s="231"/>
      <c r="D1377" s="231"/>
      <c r="E1377" s="231"/>
      <c r="F1377" s="231"/>
    </row>
    <row r="1378" spans="1:6">
      <c r="A1378" s="230"/>
      <c r="B1378" s="231"/>
      <c r="C1378" s="231"/>
      <c r="D1378" s="231"/>
      <c r="E1378" s="231"/>
      <c r="F1378" s="231"/>
    </row>
    <row r="1379" spans="1:6">
      <c r="A1379" s="230"/>
      <c r="B1379" s="231"/>
      <c r="C1379" s="231"/>
      <c r="D1379" s="231"/>
      <c r="E1379" s="231"/>
      <c r="F1379" s="231"/>
    </row>
    <row r="1380" spans="1:6">
      <c r="A1380" s="230"/>
      <c r="B1380" s="231"/>
      <c r="C1380" s="231"/>
      <c r="D1380" s="231"/>
      <c r="E1380" s="231"/>
      <c r="F1380" s="231"/>
    </row>
    <row r="1381" spans="1:6">
      <c r="A1381" s="230"/>
      <c r="B1381" s="231"/>
      <c r="C1381" s="231"/>
      <c r="D1381" s="231"/>
      <c r="E1381" s="231"/>
      <c r="F1381" s="231"/>
    </row>
    <row r="1382" spans="1:6">
      <c r="A1382" s="230"/>
      <c r="B1382" s="231"/>
      <c r="C1382" s="231"/>
      <c r="D1382" s="231"/>
      <c r="E1382" s="231"/>
      <c r="F1382" s="231"/>
    </row>
    <row r="1383" spans="1:6">
      <c r="A1383" s="230"/>
      <c r="B1383" s="231"/>
      <c r="C1383" s="231"/>
      <c r="D1383" s="231"/>
      <c r="E1383" s="231"/>
      <c r="F1383" s="231"/>
    </row>
    <row r="1384" spans="1:6">
      <c r="A1384" s="230"/>
      <c r="B1384" s="231"/>
      <c r="C1384" s="231"/>
      <c r="D1384" s="231"/>
      <c r="E1384" s="231"/>
      <c r="F1384" s="231"/>
    </row>
    <row r="1385" spans="1:6">
      <c r="A1385" s="230"/>
      <c r="B1385" s="231"/>
      <c r="C1385" s="231"/>
      <c r="D1385" s="231"/>
      <c r="E1385" s="231"/>
      <c r="F1385" s="231"/>
    </row>
    <row r="1386" spans="1:6">
      <c r="A1386" s="230"/>
      <c r="B1386" s="231"/>
      <c r="C1386" s="231"/>
      <c r="D1386" s="231"/>
      <c r="E1386" s="231"/>
      <c r="F1386" s="231"/>
    </row>
    <row r="1387" spans="1:6">
      <c r="A1387" s="230"/>
      <c r="B1387" s="231"/>
      <c r="C1387" s="231"/>
      <c r="D1387" s="231"/>
      <c r="E1387" s="231"/>
      <c r="F1387" s="231"/>
    </row>
    <row r="1388" spans="1:6">
      <c r="A1388" s="230"/>
      <c r="B1388" s="231"/>
      <c r="C1388" s="231"/>
      <c r="D1388" s="231"/>
      <c r="E1388" s="231"/>
      <c r="F1388" s="231"/>
    </row>
    <row r="1389" spans="1:6">
      <c r="A1389" s="230"/>
      <c r="B1389" s="231"/>
      <c r="C1389" s="231"/>
      <c r="D1389" s="231"/>
      <c r="E1389" s="231"/>
      <c r="F1389" s="231"/>
    </row>
    <row r="1390" spans="1:6">
      <c r="A1390" s="230"/>
      <c r="B1390" s="231"/>
      <c r="C1390" s="231"/>
      <c r="D1390" s="231"/>
      <c r="E1390" s="231"/>
      <c r="F1390" s="231"/>
    </row>
    <row r="1391" spans="1:6">
      <c r="A1391" s="230"/>
      <c r="B1391" s="231"/>
      <c r="C1391" s="231"/>
      <c r="D1391" s="231"/>
      <c r="E1391" s="231"/>
      <c r="F1391" s="231"/>
    </row>
    <row r="1392" spans="1:6">
      <c r="A1392" s="230"/>
      <c r="B1392" s="231"/>
      <c r="C1392" s="231"/>
      <c r="D1392" s="231"/>
      <c r="E1392" s="231"/>
      <c r="F1392" s="231"/>
    </row>
    <row r="1393" spans="1:6">
      <c r="A1393" s="230"/>
      <c r="B1393" s="231"/>
      <c r="C1393" s="231"/>
      <c r="D1393" s="231"/>
      <c r="E1393" s="231"/>
      <c r="F1393" s="231"/>
    </row>
    <row r="1394" spans="1:6">
      <c r="A1394" s="230"/>
      <c r="B1394" s="231"/>
      <c r="C1394" s="231"/>
      <c r="D1394" s="231"/>
      <c r="E1394" s="231"/>
      <c r="F1394" s="231"/>
    </row>
    <row r="1395" spans="1:6">
      <c r="A1395" s="230"/>
      <c r="B1395" s="231"/>
      <c r="C1395" s="231"/>
      <c r="D1395" s="231"/>
      <c r="E1395" s="231"/>
      <c r="F1395" s="231"/>
    </row>
    <row r="1396" spans="1:6">
      <c r="A1396" s="230"/>
      <c r="B1396" s="231"/>
      <c r="C1396" s="231"/>
      <c r="D1396" s="231"/>
      <c r="E1396" s="231"/>
      <c r="F1396" s="231"/>
    </row>
    <row r="1397" spans="1:6">
      <c r="A1397" s="230"/>
      <c r="B1397" s="231"/>
      <c r="C1397" s="231"/>
      <c r="D1397" s="231"/>
      <c r="E1397" s="231"/>
      <c r="F1397" s="231"/>
    </row>
    <row r="1398" spans="1:6">
      <c r="A1398" s="230"/>
      <c r="B1398" s="231"/>
      <c r="C1398" s="231"/>
      <c r="D1398" s="231"/>
      <c r="E1398" s="231"/>
      <c r="F1398" s="231"/>
    </row>
    <row r="1399" spans="1:6">
      <c r="A1399" s="230"/>
      <c r="B1399" s="231"/>
      <c r="C1399" s="231"/>
      <c r="D1399" s="231"/>
      <c r="E1399" s="231"/>
      <c r="F1399" s="231"/>
    </row>
    <row r="1400" spans="1:6">
      <c r="A1400" s="230"/>
      <c r="B1400" s="231"/>
      <c r="C1400" s="231"/>
      <c r="D1400" s="231"/>
      <c r="E1400" s="231"/>
      <c r="F1400" s="231"/>
    </row>
    <row r="1401" spans="1:6">
      <c r="A1401" s="230"/>
      <c r="B1401" s="231"/>
      <c r="C1401" s="231"/>
      <c r="D1401" s="231"/>
      <c r="E1401" s="231"/>
      <c r="F1401" s="231"/>
    </row>
    <row r="1402" spans="1:6">
      <c r="A1402" s="230"/>
      <c r="B1402" s="231"/>
      <c r="C1402" s="231"/>
      <c r="D1402" s="231"/>
      <c r="E1402" s="231"/>
      <c r="F1402" s="231"/>
    </row>
    <row r="1403" spans="1:6">
      <c r="A1403" s="230"/>
      <c r="B1403" s="231"/>
      <c r="C1403" s="231"/>
      <c r="D1403" s="231"/>
      <c r="E1403" s="231"/>
      <c r="F1403" s="231"/>
    </row>
    <row r="1404" spans="1:6">
      <c r="A1404" s="230"/>
      <c r="B1404" s="231"/>
      <c r="C1404" s="231"/>
      <c r="D1404" s="231"/>
      <c r="E1404" s="231"/>
      <c r="F1404" s="231"/>
    </row>
    <row r="1405" spans="1:6">
      <c r="A1405" s="230"/>
      <c r="B1405" s="231"/>
      <c r="C1405" s="231"/>
      <c r="D1405" s="231"/>
      <c r="E1405" s="231"/>
      <c r="F1405" s="231"/>
    </row>
    <row r="1406" spans="1:6">
      <c r="A1406" s="230"/>
      <c r="B1406" s="231"/>
      <c r="C1406" s="231"/>
      <c r="D1406" s="231"/>
      <c r="E1406" s="231"/>
      <c r="F1406" s="231"/>
    </row>
    <row r="1407" spans="1:6">
      <c r="A1407" s="230"/>
      <c r="B1407" s="231"/>
      <c r="C1407" s="231"/>
      <c r="D1407" s="231"/>
      <c r="E1407" s="231"/>
      <c r="F1407" s="231"/>
    </row>
    <row r="1408" spans="1:6">
      <c r="A1408" s="230"/>
      <c r="B1408" s="231"/>
      <c r="C1408" s="231"/>
      <c r="D1408" s="231"/>
      <c r="E1408" s="231"/>
      <c r="F1408" s="231"/>
    </row>
    <row r="1409" spans="1:6">
      <c r="A1409" s="230"/>
      <c r="B1409" s="231"/>
      <c r="C1409" s="231"/>
      <c r="D1409" s="231"/>
      <c r="E1409" s="231"/>
      <c r="F1409" s="231"/>
    </row>
    <row r="1410" spans="1:6">
      <c r="A1410" s="230"/>
      <c r="B1410" s="231"/>
      <c r="C1410" s="231"/>
      <c r="D1410" s="231"/>
      <c r="E1410" s="231"/>
      <c r="F1410" s="231"/>
    </row>
    <row r="1411" spans="1:6">
      <c r="A1411" s="230"/>
      <c r="B1411" s="231"/>
      <c r="C1411" s="231"/>
      <c r="D1411" s="231"/>
      <c r="E1411" s="231"/>
      <c r="F1411" s="231"/>
    </row>
    <row r="1412" spans="1:6">
      <c r="A1412" s="230"/>
      <c r="B1412" s="231"/>
      <c r="C1412" s="231"/>
      <c r="D1412" s="231"/>
      <c r="E1412" s="231"/>
      <c r="F1412" s="231"/>
    </row>
    <row r="1413" spans="1:6">
      <c r="A1413" s="230"/>
      <c r="B1413" s="231"/>
      <c r="C1413" s="231"/>
      <c r="D1413" s="231"/>
      <c r="E1413" s="231"/>
      <c r="F1413" s="231"/>
    </row>
    <row r="1414" spans="1:6">
      <c r="A1414" s="230"/>
      <c r="B1414" s="231"/>
      <c r="C1414" s="231"/>
      <c r="D1414" s="231"/>
      <c r="E1414" s="231"/>
      <c r="F1414" s="231"/>
    </row>
    <row r="1415" spans="1:6">
      <c r="A1415" s="230"/>
      <c r="B1415" s="231"/>
      <c r="C1415" s="231"/>
      <c r="D1415" s="231"/>
      <c r="E1415" s="231"/>
      <c r="F1415" s="231"/>
    </row>
    <row r="1416" spans="1:6">
      <c r="A1416" s="230"/>
      <c r="B1416" s="231"/>
      <c r="C1416" s="231"/>
      <c r="D1416" s="231"/>
      <c r="E1416" s="231"/>
      <c r="F1416" s="231"/>
    </row>
    <row r="1417" spans="1:6">
      <c r="A1417" s="230"/>
      <c r="B1417" s="231"/>
      <c r="C1417" s="231"/>
      <c r="D1417" s="231"/>
      <c r="E1417" s="231"/>
      <c r="F1417" s="231"/>
    </row>
    <row r="1418" spans="1:6">
      <c r="A1418" s="230"/>
      <c r="B1418" s="231"/>
      <c r="C1418" s="231"/>
      <c r="D1418" s="231"/>
      <c r="E1418" s="231"/>
      <c r="F1418" s="231"/>
    </row>
    <row r="1419" spans="1:6">
      <c r="A1419" s="230"/>
      <c r="B1419" s="231"/>
      <c r="C1419" s="231"/>
      <c r="D1419" s="231"/>
      <c r="E1419" s="231"/>
      <c r="F1419" s="231"/>
    </row>
    <row r="1420" spans="1:6">
      <c r="A1420" s="230"/>
      <c r="B1420" s="231"/>
      <c r="C1420" s="231"/>
      <c r="D1420" s="231"/>
      <c r="E1420" s="231"/>
      <c r="F1420" s="231"/>
    </row>
    <row r="1421" spans="1:6">
      <c r="A1421" s="230"/>
      <c r="B1421" s="231"/>
      <c r="C1421" s="231"/>
      <c r="D1421" s="231"/>
      <c r="E1421" s="231"/>
      <c r="F1421" s="231"/>
    </row>
    <row r="1422" spans="1:6">
      <c r="A1422" s="230"/>
      <c r="B1422" s="231"/>
      <c r="C1422" s="231"/>
      <c r="D1422" s="231"/>
      <c r="E1422" s="231"/>
      <c r="F1422" s="231"/>
    </row>
    <row r="1423" spans="1:6">
      <c r="A1423" s="230"/>
      <c r="B1423" s="231"/>
      <c r="C1423" s="231"/>
      <c r="D1423" s="231"/>
      <c r="E1423" s="231"/>
      <c r="F1423" s="231"/>
    </row>
    <row r="1424" spans="1:6">
      <c r="A1424" s="230"/>
      <c r="B1424" s="231"/>
      <c r="C1424" s="231"/>
      <c r="D1424" s="231"/>
      <c r="E1424" s="231"/>
      <c r="F1424" s="231"/>
    </row>
    <row r="1425" spans="1:6">
      <c r="A1425" s="230"/>
      <c r="B1425" s="231"/>
      <c r="C1425" s="231"/>
      <c r="D1425" s="231"/>
      <c r="E1425" s="231"/>
      <c r="F1425" s="231"/>
    </row>
    <row r="1426" spans="1:6">
      <c r="A1426" s="230"/>
      <c r="B1426" s="231"/>
      <c r="C1426" s="231"/>
      <c r="D1426" s="231"/>
      <c r="E1426" s="231"/>
      <c r="F1426" s="231"/>
    </row>
    <row r="1427" spans="1:6">
      <c r="A1427" s="230"/>
      <c r="B1427" s="231"/>
      <c r="C1427" s="231"/>
      <c r="D1427" s="231"/>
      <c r="E1427" s="231"/>
      <c r="F1427" s="231"/>
    </row>
    <row r="1428" spans="1:6">
      <c r="A1428" s="230"/>
      <c r="B1428" s="231"/>
      <c r="C1428" s="231"/>
      <c r="D1428" s="231"/>
      <c r="E1428" s="231"/>
      <c r="F1428" s="231"/>
    </row>
    <row r="1429" spans="1:6">
      <c r="A1429" s="230"/>
      <c r="B1429" s="231"/>
      <c r="C1429" s="231"/>
      <c r="D1429" s="231"/>
      <c r="E1429" s="231"/>
      <c r="F1429" s="231"/>
    </row>
    <row r="1430" spans="1:6">
      <c r="A1430" s="230"/>
      <c r="B1430" s="231"/>
      <c r="C1430" s="231"/>
      <c r="D1430" s="231"/>
      <c r="E1430" s="231"/>
      <c r="F1430" s="231"/>
    </row>
    <row r="1431" spans="1:6">
      <c r="A1431" s="230"/>
      <c r="B1431" s="231"/>
      <c r="C1431" s="231"/>
      <c r="D1431" s="231"/>
      <c r="E1431" s="231"/>
      <c r="F1431" s="231"/>
    </row>
    <row r="1432" spans="1:6">
      <c r="A1432" s="230"/>
      <c r="B1432" s="231"/>
      <c r="C1432" s="231"/>
      <c r="D1432" s="231"/>
      <c r="E1432" s="231"/>
      <c r="F1432" s="231"/>
    </row>
    <row r="1433" spans="1:6">
      <c r="A1433" s="230"/>
      <c r="B1433" s="231"/>
      <c r="C1433" s="231"/>
      <c r="D1433" s="231"/>
      <c r="E1433" s="231"/>
      <c r="F1433" s="231"/>
    </row>
    <row r="1434" spans="1:6">
      <c r="A1434" s="230"/>
      <c r="B1434" s="231"/>
      <c r="C1434" s="231"/>
      <c r="D1434" s="231"/>
      <c r="E1434" s="231"/>
      <c r="F1434" s="231"/>
    </row>
    <row r="1435" spans="1:6">
      <c r="A1435" s="230"/>
      <c r="B1435" s="231"/>
      <c r="C1435" s="231"/>
      <c r="D1435" s="231"/>
      <c r="E1435" s="231"/>
      <c r="F1435" s="231"/>
    </row>
    <row r="1436" spans="1:6">
      <c r="A1436" s="230"/>
      <c r="B1436" s="231"/>
      <c r="C1436" s="231"/>
      <c r="D1436" s="231"/>
      <c r="E1436" s="231"/>
      <c r="F1436" s="231"/>
    </row>
    <row r="1437" spans="1:6">
      <c r="A1437" s="230"/>
      <c r="B1437" s="231"/>
      <c r="C1437" s="231"/>
      <c r="D1437" s="231"/>
      <c r="E1437" s="231"/>
      <c r="F1437" s="231"/>
    </row>
    <row r="1438" spans="1:6">
      <c r="A1438" s="230"/>
      <c r="B1438" s="231"/>
      <c r="C1438" s="231"/>
      <c r="D1438" s="231"/>
      <c r="E1438" s="231"/>
      <c r="F1438" s="231"/>
    </row>
    <row r="1439" spans="1:6">
      <c r="A1439" s="230"/>
      <c r="B1439" s="231"/>
      <c r="C1439" s="231"/>
      <c r="D1439" s="231"/>
      <c r="E1439" s="231"/>
      <c r="F1439" s="23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72966-0C31-4B1F-AFF1-43BF98A7D114}">
  <sheetPr codeName="Sheet3"/>
  <dimension ref="A1:BC82"/>
  <sheetViews>
    <sheetView topLeftCell="A28" zoomScale="70" zoomScaleNormal="70" workbookViewId="0">
      <selection activeCell="A70" sqref="A70"/>
    </sheetView>
  </sheetViews>
  <sheetFormatPr defaultRowHeight="15"/>
  <sheetData>
    <row r="1" spans="1:55" ht="15.75">
      <c r="A1" s="411" t="s">
        <v>1234</v>
      </c>
    </row>
    <row r="3" spans="1:55">
      <c r="A3" s="412" t="s">
        <v>171</v>
      </c>
      <c r="B3" s="412" t="s">
        <v>172</v>
      </c>
      <c r="C3" s="412" t="s">
        <v>173</v>
      </c>
      <c r="D3" s="412" t="s">
        <v>174</v>
      </c>
      <c r="E3" s="412" t="s">
        <v>175</v>
      </c>
      <c r="F3" s="412" t="s">
        <v>176</v>
      </c>
      <c r="G3" s="412" t="s">
        <v>177</v>
      </c>
      <c r="H3" s="412" t="s">
        <v>178</v>
      </c>
      <c r="I3" s="412" t="s">
        <v>179</v>
      </c>
      <c r="J3" s="412" t="s">
        <v>180</v>
      </c>
      <c r="K3" s="412" t="s">
        <v>181</v>
      </c>
      <c r="L3" s="412" t="s">
        <v>182</v>
      </c>
      <c r="M3" s="412" t="s">
        <v>183</v>
      </c>
      <c r="N3" s="412" t="s">
        <v>184</v>
      </c>
      <c r="O3" s="412" t="s">
        <v>185</v>
      </c>
      <c r="P3" s="412" t="s">
        <v>186</v>
      </c>
      <c r="Q3" s="412" t="s">
        <v>187</v>
      </c>
      <c r="R3" s="412" t="s">
        <v>188</v>
      </c>
      <c r="S3" s="412" t="s">
        <v>189</v>
      </c>
      <c r="T3" s="412" t="s">
        <v>190</v>
      </c>
      <c r="U3" s="412" t="s">
        <v>191</v>
      </c>
      <c r="V3" s="412" t="s">
        <v>192</v>
      </c>
      <c r="W3" s="412" t="s">
        <v>193</v>
      </c>
      <c r="X3" s="412" t="s">
        <v>194</v>
      </c>
      <c r="Y3" s="412" t="s">
        <v>195</v>
      </c>
      <c r="Z3" s="412" t="s">
        <v>196</v>
      </c>
      <c r="AA3" s="412" t="s">
        <v>197</v>
      </c>
      <c r="AB3" s="412" t="s">
        <v>198</v>
      </c>
      <c r="AC3" s="412" t="s">
        <v>199</v>
      </c>
      <c r="AD3" s="412" t="s">
        <v>200</v>
      </c>
      <c r="AE3" s="412" t="s">
        <v>201</v>
      </c>
      <c r="AF3" s="412" t="s">
        <v>202</v>
      </c>
      <c r="AG3" s="412" t="s">
        <v>203</v>
      </c>
      <c r="AH3" s="412" t="s">
        <v>204</v>
      </c>
      <c r="AI3" s="412" t="s">
        <v>205</v>
      </c>
      <c r="AJ3" s="412" t="s">
        <v>206</v>
      </c>
      <c r="AK3" s="412" t="s">
        <v>207</v>
      </c>
      <c r="AL3" s="412" t="s">
        <v>947</v>
      </c>
      <c r="AM3" s="412" t="s">
        <v>948</v>
      </c>
      <c r="AN3" s="412" t="s">
        <v>971</v>
      </c>
      <c r="AO3" s="412" t="s">
        <v>973</v>
      </c>
      <c r="AP3" s="412" t="s">
        <v>981</v>
      </c>
      <c r="AQ3" s="412" t="s">
        <v>982</v>
      </c>
      <c r="AR3" s="412" t="s">
        <v>986</v>
      </c>
      <c r="AS3" s="412" t="s">
        <v>987</v>
      </c>
      <c r="AT3" s="412" t="s">
        <v>988</v>
      </c>
      <c r="AU3" s="412" t="s">
        <v>1219</v>
      </c>
      <c r="AV3" s="412" t="s">
        <v>1221</v>
      </c>
      <c r="AW3" s="412" t="s">
        <v>1224</v>
      </c>
      <c r="AX3" s="412" t="s">
        <v>1228</v>
      </c>
      <c r="AY3" s="412" t="s">
        <v>1231</v>
      </c>
      <c r="AZ3" s="412" t="s">
        <v>1235</v>
      </c>
      <c r="BA3" s="412" t="s">
        <v>1241</v>
      </c>
      <c r="BB3" s="412" t="s">
        <v>1242</v>
      </c>
      <c r="BC3" s="412" t="s">
        <v>1243</v>
      </c>
    </row>
    <row r="4" spans="1:55">
      <c r="A4" s="46" t="s">
        <v>208</v>
      </c>
      <c r="B4" s="46" t="s">
        <v>209</v>
      </c>
      <c r="C4" s="46" t="s">
        <v>210</v>
      </c>
      <c r="D4" s="46">
        <v>262454</v>
      </c>
      <c r="E4" s="46">
        <v>256970</v>
      </c>
      <c r="F4" s="46">
        <v>277912</v>
      </c>
      <c r="G4" s="46">
        <v>245928</v>
      </c>
      <c r="H4" s="46">
        <v>258513.00750000001</v>
      </c>
      <c r="I4" s="46">
        <v>254519</v>
      </c>
      <c r="J4" s="46">
        <v>249017</v>
      </c>
      <c r="K4" s="46">
        <v>283117</v>
      </c>
      <c r="L4" s="46">
        <v>276503</v>
      </c>
      <c r="M4" s="46">
        <v>258818.31</v>
      </c>
      <c r="N4" s="46">
        <v>267372</v>
      </c>
      <c r="O4" s="46">
        <v>239543</v>
      </c>
      <c r="P4" s="46">
        <v>222860</v>
      </c>
      <c r="Q4" s="46">
        <v>214415</v>
      </c>
      <c r="R4" s="46">
        <v>206988</v>
      </c>
      <c r="S4" s="46">
        <v>193089</v>
      </c>
      <c r="T4" s="46">
        <v>215043</v>
      </c>
      <c r="U4" s="46">
        <v>215513</v>
      </c>
      <c r="V4" s="46">
        <v>231439</v>
      </c>
      <c r="W4" s="46">
        <v>236969</v>
      </c>
      <c r="X4" s="46">
        <v>234891</v>
      </c>
      <c r="Y4" s="46">
        <v>251750</v>
      </c>
      <c r="Z4" s="46">
        <v>248059</v>
      </c>
      <c r="AA4" s="46">
        <v>197673</v>
      </c>
      <c r="AB4" s="46">
        <v>214730</v>
      </c>
      <c r="AC4" s="46">
        <v>194469</v>
      </c>
      <c r="AD4" s="46">
        <v>190651</v>
      </c>
      <c r="AE4" s="46">
        <v>194242</v>
      </c>
      <c r="AF4" s="46">
        <v>187400</v>
      </c>
      <c r="AG4" s="46">
        <v>186981</v>
      </c>
      <c r="AH4" s="46">
        <v>208348</v>
      </c>
      <c r="AI4" s="46">
        <v>226381</v>
      </c>
      <c r="AJ4" s="46">
        <v>227006</v>
      </c>
      <c r="AK4" s="46">
        <v>248685</v>
      </c>
      <c r="AL4" s="46">
        <v>226500</v>
      </c>
      <c r="AM4" s="46">
        <v>211388</v>
      </c>
      <c r="AN4" s="46">
        <v>226531</v>
      </c>
      <c r="AO4" s="46">
        <v>211729</v>
      </c>
      <c r="AP4" s="46">
        <v>199116</v>
      </c>
      <c r="AQ4" s="46">
        <v>195108</v>
      </c>
      <c r="AR4" s="46">
        <v>210184</v>
      </c>
      <c r="AS4" s="46">
        <v>206420</v>
      </c>
      <c r="AT4" s="46">
        <v>227884</v>
      </c>
      <c r="AU4" s="46">
        <v>250927.95749999999</v>
      </c>
      <c r="AV4" s="46">
        <v>243140.68</v>
      </c>
      <c r="AW4" s="46">
        <v>254185.815</v>
      </c>
      <c r="AX4" s="46">
        <v>243243.6925</v>
      </c>
      <c r="AY4" s="46">
        <v>240160.334999999</v>
      </c>
      <c r="AZ4" s="46">
        <v>247495.50750000001</v>
      </c>
      <c r="BA4" s="46">
        <v>222424.16249999899</v>
      </c>
      <c r="BB4" s="46"/>
      <c r="BC4" s="46"/>
    </row>
    <row r="5" spans="1:55">
      <c r="A5" s="46" t="s">
        <v>208</v>
      </c>
      <c r="B5" s="46" t="s">
        <v>211</v>
      </c>
      <c r="C5" s="46" t="s">
        <v>210</v>
      </c>
      <c r="D5" s="46">
        <v>27745</v>
      </c>
      <c r="E5" s="46">
        <v>25612</v>
      </c>
      <c r="F5" s="46">
        <v>25223</v>
      </c>
      <c r="G5" s="46">
        <v>23220</v>
      </c>
      <c r="H5" s="46">
        <v>23406.01</v>
      </c>
      <c r="I5" s="46">
        <v>26212</v>
      </c>
      <c r="J5" s="46">
        <v>23074</v>
      </c>
      <c r="K5" s="46">
        <v>27869</v>
      </c>
      <c r="L5" s="46">
        <v>25465</v>
      </c>
      <c r="M5" s="46">
        <v>26376.602500000001</v>
      </c>
      <c r="N5" s="46">
        <v>27820</v>
      </c>
      <c r="O5" s="46">
        <v>23860</v>
      </c>
      <c r="P5" s="46">
        <v>26032</v>
      </c>
      <c r="Q5" s="46">
        <v>25920</v>
      </c>
      <c r="R5" s="46">
        <v>25111</v>
      </c>
      <c r="S5" s="46">
        <v>18338</v>
      </c>
      <c r="T5" s="46">
        <v>19474</v>
      </c>
      <c r="U5" s="46">
        <v>20240</v>
      </c>
      <c r="V5" s="46">
        <v>25449</v>
      </c>
      <c r="W5" s="46">
        <v>26824</v>
      </c>
      <c r="X5" s="46">
        <v>24225</v>
      </c>
      <c r="Y5" s="46">
        <v>15974</v>
      </c>
      <c r="Z5" s="46">
        <v>10437</v>
      </c>
      <c r="AA5" s="46">
        <v>22345</v>
      </c>
      <c r="AB5" s="46">
        <v>26231</v>
      </c>
      <c r="AC5" s="46">
        <v>25397</v>
      </c>
      <c r="AD5" s="46">
        <v>23741</v>
      </c>
      <c r="AE5" s="46">
        <v>24205</v>
      </c>
      <c r="AF5" s="46">
        <v>25501</v>
      </c>
      <c r="AG5" s="46">
        <v>24478</v>
      </c>
      <c r="AH5" s="46">
        <v>28672</v>
      </c>
      <c r="AI5" s="46">
        <v>30435</v>
      </c>
      <c r="AJ5" s="46">
        <v>26372</v>
      </c>
      <c r="AK5" s="46">
        <v>29435</v>
      </c>
      <c r="AL5" s="46">
        <v>27562</v>
      </c>
      <c r="AM5" s="46">
        <v>26221</v>
      </c>
      <c r="AN5" s="46">
        <v>26698</v>
      </c>
      <c r="AO5" s="46">
        <v>25263</v>
      </c>
      <c r="AP5" s="46">
        <v>24467</v>
      </c>
      <c r="AQ5" s="46">
        <v>24792</v>
      </c>
      <c r="AR5" s="46">
        <v>25868</v>
      </c>
      <c r="AS5" s="46">
        <v>25794</v>
      </c>
      <c r="AT5" s="46">
        <v>29000</v>
      </c>
      <c r="AU5" s="46">
        <v>30807.137500000001</v>
      </c>
      <c r="AV5" s="46">
        <v>32704.720000000001</v>
      </c>
      <c r="AW5" s="46">
        <v>33204.320000000102</v>
      </c>
      <c r="AX5" s="46">
        <v>30786.935000000001</v>
      </c>
      <c r="AY5" s="46">
        <v>31240.4624999999</v>
      </c>
      <c r="AZ5" s="46">
        <v>28725.3999999999</v>
      </c>
      <c r="BA5" s="46">
        <v>26776.7124999999</v>
      </c>
      <c r="BB5" s="46"/>
      <c r="BC5" s="46"/>
    </row>
    <row r="6" spans="1:55">
      <c r="A6" s="46" t="s">
        <v>208</v>
      </c>
      <c r="B6" s="46" t="s">
        <v>212</v>
      </c>
      <c r="C6" s="46" t="s">
        <v>210</v>
      </c>
      <c r="D6" s="46">
        <v>235360.97750000001</v>
      </c>
      <c r="E6" s="46">
        <v>225016.505</v>
      </c>
      <c r="F6" s="46">
        <v>249193.71350000001</v>
      </c>
      <c r="G6" s="46">
        <v>245002.36499999999</v>
      </c>
      <c r="H6" s="46">
        <v>241111.96249999999</v>
      </c>
      <c r="I6" s="46">
        <v>244974.04250000001</v>
      </c>
      <c r="J6" s="46">
        <v>246160.32500000001</v>
      </c>
      <c r="K6" s="46">
        <v>269904.68</v>
      </c>
      <c r="L6" s="46">
        <v>281556.76</v>
      </c>
      <c r="M6" s="46">
        <v>285798.05499999999</v>
      </c>
      <c r="N6" s="46">
        <v>264027.98</v>
      </c>
      <c r="O6" s="46">
        <v>258551.23749999999</v>
      </c>
      <c r="P6" s="46">
        <v>139008.99249999999</v>
      </c>
      <c r="Q6" s="46">
        <v>172109.85</v>
      </c>
      <c r="R6" s="46">
        <v>205316.73250000001</v>
      </c>
      <c r="S6" s="46">
        <v>202194.72750000001</v>
      </c>
      <c r="T6" s="46">
        <v>222080.63</v>
      </c>
      <c r="U6" s="46">
        <v>218869.965</v>
      </c>
      <c r="V6" s="46">
        <v>240151.72750000001</v>
      </c>
      <c r="W6" s="46">
        <v>242053.05249999999</v>
      </c>
      <c r="X6" s="46">
        <v>241273.73</v>
      </c>
      <c r="Y6" s="46">
        <v>241898.12599999999</v>
      </c>
      <c r="Z6" s="46">
        <v>233191.14749999999</v>
      </c>
      <c r="AA6" s="46">
        <v>222780.86749999999</v>
      </c>
      <c r="AB6" s="46">
        <v>204042.34</v>
      </c>
      <c r="AC6" s="46">
        <v>186043.94500000001</v>
      </c>
      <c r="AD6" s="46">
        <v>194653.88750000001</v>
      </c>
      <c r="AE6" s="46">
        <v>211717.25</v>
      </c>
      <c r="AF6" s="46">
        <v>205044.655</v>
      </c>
      <c r="AG6" s="46">
        <v>195790.84</v>
      </c>
      <c r="AH6" s="46">
        <v>220101.8125</v>
      </c>
      <c r="AI6" s="46">
        <v>228508.92499999999</v>
      </c>
      <c r="AJ6" s="46">
        <v>229467.125</v>
      </c>
      <c r="AK6" s="46">
        <v>236963.08499999999</v>
      </c>
      <c r="AL6" s="46">
        <v>215506.9325</v>
      </c>
      <c r="AM6" s="46">
        <v>207341.31749999899</v>
      </c>
      <c r="AN6" s="46">
        <v>196940.19500000001</v>
      </c>
      <c r="AO6" s="46">
        <v>185432.285</v>
      </c>
      <c r="AP6" s="46">
        <v>198578.4</v>
      </c>
      <c r="AQ6" s="46">
        <v>203243.329999999</v>
      </c>
      <c r="AR6" s="46">
        <v>213671.94499999899</v>
      </c>
      <c r="AS6" s="46">
        <v>206383.00499999899</v>
      </c>
      <c r="AT6" s="46">
        <v>223560.13499999899</v>
      </c>
      <c r="AU6" s="46">
        <v>229815.59499999901</v>
      </c>
      <c r="AV6" s="46">
        <v>240404.024999999</v>
      </c>
      <c r="AW6" s="46">
        <v>249639.48250000001</v>
      </c>
      <c r="AX6" s="46">
        <v>242864.13</v>
      </c>
      <c r="AY6" s="46">
        <v>245585.04499999899</v>
      </c>
      <c r="AZ6" s="46">
        <v>228524.90999999901</v>
      </c>
      <c r="BA6" s="46">
        <v>202777.37</v>
      </c>
      <c r="BB6" s="46"/>
      <c r="BC6" s="46"/>
    </row>
    <row r="7" spans="1:55">
      <c r="A7" s="46" t="s">
        <v>208</v>
      </c>
      <c r="B7" s="46" t="s">
        <v>213</v>
      </c>
      <c r="C7" s="46" t="s">
        <v>210</v>
      </c>
      <c r="D7" s="46">
        <v>43291.61</v>
      </c>
      <c r="E7" s="46">
        <v>38459.629999999997</v>
      </c>
      <c r="F7" s="46">
        <v>41798.75</v>
      </c>
      <c r="G7" s="46">
        <v>39124.18</v>
      </c>
      <c r="H7" s="46">
        <v>42090.18</v>
      </c>
      <c r="I7" s="46">
        <v>39956.052648181503</v>
      </c>
      <c r="J7" s="46">
        <v>46106.38</v>
      </c>
      <c r="K7" s="46">
        <v>47268.82</v>
      </c>
      <c r="L7" s="46">
        <v>46598.239999999998</v>
      </c>
      <c r="M7" s="46">
        <v>46265.27</v>
      </c>
      <c r="N7" s="46">
        <v>43992.959999999999</v>
      </c>
      <c r="O7" s="46">
        <v>39840.17</v>
      </c>
      <c r="P7" s="46">
        <v>46183.96</v>
      </c>
      <c r="Q7" s="46">
        <v>41882.089999999997</v>
      </c>
      <c r="R7" s="46">
        <v>41048.03</v>
      </c>
      <c r="S7" s="46">
        <v>39202.17</v>
      </c>
      <c r="T7" s="46">
        <v>42258.505332055203</v>
      </c>
      <c r="U7" s="46">
        <v>46449.66</v>
      </c>
      <c r="V7" s="46">
        <v>48843.35</v>
      </c>
      <c r="W7" s="46">
        <v>58825.27</v>
      </c>
      <c r="X7" s="46">
        <v>57338.39</v>
      </c>
      <c r="Y7" s="46">
        <v>54336.347000000002</v>
      </c>
      <c r="Z7" s="46">
        <v>55301.760000000002</v>
      </c>
      <c r="AA7" s="46">
        <v>53630.36</v>
      </c>
      <c r="AB7" s="46">
        <v>57226.714999999997</v>
      </c>
      <c r="AC7" s="46">
        <v>59633.11</v>
      </c>
      <c r="AD7" s="46">
        <v>54812.182723430698</v>
      </c>
      <c r="AE7" s="46">
        <v>56208.906999999999</v>
      </c>
      <c r="AF7" s="46">
        <v>58837.856639999998</v>
      </c>
      <c r="AG7" s="46">
        <v>59851.64</v>
      </c>
      <c r="AH7" s="46">
        <v>67027.732999999993</v>
      </c>
      <c r="AI7" s="46">
        <v>70456.409885945599</v>
      </c>
      <c r="AJ7" s="46">
        <v>66185.432853601596</v>
      </c>
      <c r="AK7" s="46">
        <v>69182.656159999999</v>
      </c>
      <c r="AL7" s="46">
        <v>69663.745580000003</v>
      </c>
      <c r="AM7" s="46">
        <v>61879.73</v>
      </c>
      <c r="AN7" s="46">
        <v>62907.67</v>
      </c>
      <c r="AO7" s="46">
        <v>58405.3503857951</v>
      </c>
      <c r="AP7" s="46">
        <v>64340.597399999999</v>
      </c>
      <c r="AQ7" s="46">
        <v>66583.62</v>
      </c>
      <c r="AR7" s="46">
        <v>73025.763000000006</v>
      </c>
      <c r="AS7" s="46">
        <v>75552.331999999995</v>
      </c>
      <c r="AT7" s="46">
        <v>81160.005000000005</v>
      </c>
      <c r="AU7" s="46">
        <v>97264.1363846725</v>
      </c>
      <c r="AV7" s="46">
        <v>96845.26</v>
      </c>
      <c r="AW7" s="46">
        <v>94397.174292688695</v>
      </c>
      <c r="AX7" s="46">
        <v>90387.237999999998</v>
      </c>
      <c r="AY7" s="46">
        <v>86163.804000000004</v>
      </c>
      <c r="AZ7" s="46">
        <v>85263.028420000002</v>
      </c>
      <c r="BA7" s="46">
        <v>74595.461629482204</v>
      </c>
      <c r="BB7" s="46"/>
      <c r="BC7" s="46"/>
    </row>
    <row r="8" spans="1:55">
      <c r="A8" s="46" t="s">
        <v>208</v>
      </c>
      <c r="B8" s="46" t="s">
        <v>214</v>
      </c>
      <c r="C8" s="46" t="s">
        <v>210</v>
      </c>
      <c r="D8" s="46">
        <v>63776.921000000002</v>
      </c>
      <c r="E8" s="46">
        <v>43524.852500000001</v>
      </c>
      <c r="F8" s="46">
        <v>39141.376499999998</v>
      </c>
      <c r="G8" s="46">
        <v>37868.410499999998</v>
      </c>
      <c r="H8" s="46">
        <v>36882.747499999998</v>
      </c>
      <c r="I8" s="46">
        <v>37247.311999999998</v>
      </c>
      <c r="J8" s="46">
        <v>31462.974999999999</v>
      </c>
      <c r="K8" s="46">
        <v>28886.308499999999</v>
      </c>
      <c r="L8" s="46">
        <v>25683.205000000002</v>
      </c>
      <c r="M8" s="46">
        <v>26108.3825</v>
      </c>
      <c r="N8" s="46">
        <v>32215.154999999999</v>
      </c>
      <c r="O8" s="46">
        <v>24408.655999999999</v>
      </c>
      <c r="P8" s="46">
        <v>25415.890500000001</v>
      </c>
      <c r="Q8" s="46">
        <v>23906.53</v>
      </c>
      <c r="R8" s="46">
        <v>27934.34</v>
      </c>
      <c r="S8" s="46">
        <v>26884.808499999999</v>
      </c>
      <c r="T8" s="46">
        <v>31314.21</v>
      </c>
      <c r="U8" s="46">
        <v>30945.531999999999</v>
      </c>
      <c r="V8" s="46">
        <v>36193.51</v>
      </c>
      <c r="W8" s="46">
        <v>44305.642999999996</v>
      </c>
      <c r="X8" s="46">
        <v>46651.855000000003</v>
      </c>
      <c r="Y8" s="46">
        <v>42341.482499999998</v>
      </c>
      <c r="Z8" s="46">
        <v>44119.203999999998</v>
      </c>
      <c r="AA8" s="46">
        <v>42933.082499999997</v>
      </c>
      <c r="AB8" s="46">
        <v>38666.665000000001</v>
      </c>
      <c r="AC8" s="46">
        <v>42791.942499999997</v>
      </c>
      <c r="AD8" s="46">
        <v>33990.237500000003</v>
      </c>
      <c r="AE8" s="46">
        <v>42089.182500000003</v>
      </c>
      <c r="AF8" s="46">
        <v>46799.1</v>
      </c>
      <c r="AG8" s="46">
        <v>45587.29</v>
      </c>
      <c r="AH8" s="46">
        <v>44583.385000000002</v>
      </c>
      <c r="AI8" s="46">
        <v>48938.9925</v>
      </c>
      <c r="AJ8" s="46">
        <v>50384.625</v>
      </c>
      <c r="AK8" s="46">
        <v>57096.754999999997</v>
      </c>
      <c r="AL8" s="46">
        <v>57987.45</v>
      </c>
      <c r="AM8" s="46">
        <v>53152.217499999999</v>
      </c>
      <c r="AN8" s="46">
        <v>55200.81</v>
      </c>
      <c r="AO8" s="46">
        <v>55262.87</v>
      </c>
      <c r="AP8" s="46">
        <v>56059.67</v>
      </c>
      <c r="AQ8" s="46">
        <v>62077.21</v>
      </c>
      <c r="AR8" s="46">
        <v>72098.25</v>
      </c>
      <c r="AS8" s="46">
        <v>72138.19</v>
      </c>
      <c r="AT8" s="46">
        <v>69763.028000000006</v>
      </c>
      <c r="AU8" s="46">
        <v>71543.08</v>
      </c>
      <c r="AV8" s="46">
        <v>61312.587</v>
      </c>
      <c r="AW8" s="46">
        <v>73357.063999999998</v>
      </c>
      <c r="AX8" s="46">
        <v>72494.495999999999</v>
      </c>
      <c r="AY8" s="46">
        <v>68530</v>
      </c>
      <c r="AZ8" s="46">
        <v>56025.156000000003</v>
      </c>
      <c r="BA8" s="46">
        <v>77626.157999999996</v>
      </c>
      <c r="BB8" s="46"/>
      <c r="BC8" s="46"/>
    </row>
    <row r="9" spans="1:55">
      <c r="A9" s="46" t="s">
        <v>208</v>
      </c>
      <c r="B9" s="46" t="s">
        <v>215</v>
      </c>
      <c r="C9" s="46" t="s">
        <v>210</v>
      </c>
      <c r="D9" s="46">
        <v>0</v>
      </c>
      <c r="E9" s="46">
        <v>0</v>
      </c>
      <c r="F9" s="46">
        <v>0</v>
      </c>
      <c r="G9" s="46">
        <v>0</v>
      </c>
      <c r="H9" s="46">
        <v>0</v>
      </c>
      <c r="I9" s="46">
        <v>0</v>
      </c>
      <c r="J9" s="46">
        <v>0</v>
      </c>
      <c r="K9" s="46">
        <v>0</v>
      </c>
      <c r="L9" s="46">
        <v>0</v>
      </c>
      <c r="M9" s="46">
        <v>0</v>
      </c>
      <c r="N9" s="46">
        <v>0</v>
      </c>
      <c r="O9" s="46">
        <v>0</v>
      </c>
      <c r="P9" s="46">
        <v>0</v>
      </c>
      <c r="Q9" s="46">
        <v>0</v>
      </c>
      <c r="R9" s="46">
        <v>0</v>
      </c>
      <c r="S9" s="46">
        <v>0</v>
      </c>
      <c r="T9" s="46">
        <v>0</v>
      </c>
      <c r="U9" s="46">
        <v>0</v>
      </c>
      <c r="V9" s="46">
        <v>0</v>
      </c>
      <c r="W9" s="46">
        <v>0</v>
      </c>
      <c r="X9" s="46">
        <v>0</v>
      </c>
      <c r="Y9" s="46">
        <v>0</v>
      </c>
      <c r="Z9" s="46">
        <v>0</v>
      </c>
      <c r="AA9" s="46">
        <v>0</v>
      </c>
      <c r="AB9" s="46">
        <v>0</v>
      </c>
      <c r="AC9" s="46">
        <v>0</v>
      </c>
      <c r="AD9" s="46">
        <v>0</v>
      </c>
      <c r="AE9" s="46">
        <v>0</v>
      </c>
      <c r="AF9" s="46">
        <v>0</v>
      </c>
      <c r="AG9" s="46">
        <v>0</v>
      </c>
      <c r="AH9" s="46">
        <v>0</v>
      </c>
      <c r="AI9" s="46">
        <v>0</v>
      </c>
      <c r="AJ9" s="46">
        <v>0</v>
      </c>
      <c r="AK9" s="46">
        <v>0</v>
      </c>
      <c r="AL9" s="46">
        <v>0</v>
      </c>
      <c r="AM9" s="46">
        <v>0</v>
      </c>
      <c r="AN9" s="46">
        <v>0</v>
      </c>
      <c r="AO9" s="46">
        <v>0</v>
      </c>
      <c r="AP9" s="46">
        <v>0</v>
      </c>
      <c r="AQ9" s="46">
        <v>0</v>
      </c>
      <c r="AR9" s="46">
        <v>0</v>
      </c>
      <c r="AS9" s="46">
        <v>0</v>
      </c>
      <c r="AT9" s="46">
        <v>0</v>
      </c>
      <c r="AU9" s="46">
        <v>0</v>
      </c>
      <c r="AV9" s="46">
        <v>0</v>
      </c>
      <c r="AW9" s="46">
        <v>0</v>
      </c>
      <c r="AX9" s="46">
        <v>0</v>
      </c>
      <c r="AY9" s="46">
        <v>0</v>
      </c>
      <c r="AZ9" s="46">
        <v>0</v>
      </c>
      <c r="BA9" s="46">
        <v>0</v>
      </c>
      <c r="BB9" s="46"/>
      <c r="BC9" s="46"/>
    </row>
    <row r="10" spans="1:55">
      <c r="A10" s="46" t="s">
        <v>208</v>
      </c>
      <c r="B10" s="46" t="s">
        <v>216</v>
      </c>
      <c r="C10" s="46" t="s">
        <v>210</v>
      </c>
      <c r="D10" s="46">
        <v>472395.45500000002</v>
      </c>
      <c r="E10" s="46">
        <v>493438.36499999999</v>
      </c>
      <c r="F10" s="46">
        <v>535430.95250000199</v>
      </c>
      <c r="G10" s="46">
        <v>491174.79000000202</v>
      </c>
      <c r="H10" s="46">
        <v>518512.99250000197</v>
      </c>
      <c r="I10" s="46">
        <v>528145.37259999895</v>
      </c>
      <c r="J10" s="46">
        <v>504170.58250000101</v>
      </c>
      <c r="K10" s="46">
        <v>569283.35</v>
      </c>
      <c r="L10" s="46">
        <v>568680.28499999898</v>
      </c>
      <c r="M10" s="46">
        <v>557955.505</v>
      </c>
      <c r="N10" s="46">
        <v>542273.45500000101</v>
      </c>
      <c r="O10" s="46">
        <v>515390.70250000199</v>
      </c>
      <c r="P10" s="46">
        <v>484107.45</v>
      </c>
      <c r="Q10" s="46">
        <v>437286.53249999997</v>
      </c>
      <c r="R10" s="46">
        <v>486212.11</v>
      </c>
      <c r="S10" s="46">
        <v>433926.745</v>
      </c>
      <c r="T10" s="46">
        <v>460288.21250000101</v>
      </c>
      <c r="U10" s="46">
        <v>462158.54500000202</v>
      </c>
      <c r="V10" s="46">
        <v>454740.44500000001</v>
      </c>
      <c r="W10" s="46">
        <v>502845.572500001</v>
      </c>
      <c r="X10" s="46">
        <v>488282.27750000003</v>
      </c>
      <c r="Y10" s="46">
        <v>488778.23500000098</v>
      </c>
      <c r="Z10" s="46">
        <v>483326.072500001</v>
      </c>
      <c r="AA10" s="46">
        <v>434648.19250000099</v>
      </c>
      <c r="AB10" s="46">
        <v>484897.37999999803</v>
      </c>
      <c r="AC10" s="46">
        <v>402553.26749999798</v>
      </c>
      <c r="AD10" s="46">
        <v>410205.26499999902</v>
      </c>
      <c r="AE10" s="46">
        <v>450677.00750000001</v>
      </c>
      <c r="AF10" s="46">
        <v>446129.047499999</v>
      </c>
      <c r="AG10" s="46">
        <v>427140.92000000097</v>
      </c>
      <c r="AH10" s="46">
        <v>465765.242499999</v>
      </c>
      <c r="AI10" s="46">
        <v>511569.13999999798</v>
      </c>
      <c r="AJ10" s="46">
        <v>476788.45749999798</v>
      </c>
      <c r="AK10" s="46">
        <v>496274.58500000299</v>
      </c>
      <c r="AL10" s="46">
        <v>461562.86999999901</v>
      </c>
      <c r="AM10" s="46">
        <v>428243.70999999798</v>
      </c>
      <c r="AN10" s="46">
        <v>430759.699999996</v>
      </c>
      <c r="AO10" s="46">
        <v>416580.58750000002</v>
      </c>
      <c r="AP10" s="46">
        <v>426544.42749999999</v>
      </c>
      <c r="AQ10" s="46">
        <v>428068.64500000601</v>
      </c>
      <c r="AR10" s="46">
        <v>448333.16250000498</v>
      </c>
      <c r="AS10" s="46">
        <v>437445.93250000401</v>
      </c>
      <c r="AT10" s="46">
        <v>477482.74750000401</v>
      </c>
      <c r="AU10" s="46">
        <v>498954.64999999898</v>
      </c>
      <c r="AV10" s="46">
        <v>514804.01250000403</v>
      </c>
      <c r="AW10" s="46">
        <v>536694.37000000104</v>
      </c>
      <c r="AX10" s="46">
        <v>499432.52500000299</v>
      </c>
      <c r="AY10" s="46">
        <v>481449.82250000298</v>
      </c>
      <c r="AZ10" s="46">
        <v>476923</v>
      </c>
      <c r="BA10" s="46">
        <v>452086.37499999802</v>
      </c>
      <c r="BB10" s="46"/>
      <c r="BC10" s="46"/>
    </row>
    <row r="11" spans="1:55">
      <c r="A11" s="46" t="s">
        <v>208</v>
      </c>
      <c r="B11" s="46" t="s">
        <v>167</v>
      </c>
      <c r="C11" s="46" t="s">
        <v>217</v>
      </c>
      <c r="D11" s="46">
        <v>181.06762272476999</v>
      </c>
      <c r="E11" s="46">
        <v>187.50924802353001</v>
      </c>
      <c r="F11" s="46">
        <v>224.48310351168001</v>
      </c>
      <c r="G11" s="46">
        <v>211.64383158669</v>
      </c>
      <c r="H11" s="46">
        <v>209.81996690567999</v>
      </c>
      <c r="I11" s="46">
        <v>217.32818532818001</v>
      </c>
      <c r="J11" s="46">
        <v>226.50126861555</v>
      </c>
      <c r="K11" s="46">
        <v>238.97312005883001</v>
      </c>
      <c r="L11" s="46">
        <v>246.37815774959</v>
      </c>
      <c r="M11" s="46">
        <v>263.3574554146</v>
      </c>
      <c r="N11" s="46">
        <v>245.36429490715</v>
      </c>
      <c r="O11" s="46">
        <v>328.01132561132999</v>
      </c>
      <c r="P11" s="46">
        <v>158.95944107373001</v>
      </c>
      <c r="Q11" s="46">
        <v>168.19444750873001</v>
      </c>
      <c r="R11" s="46">
        <v>196.02816694245001</v>
      </c>
      <c r="S11" s="46">
        <v>200.02184225041</v>
      </c>
      <c r="T11" s="46">
        <v>187.11086596800999</v>
      </c>
      <c r="U11" s="46">
        <v>203.95852178709001</v>
      </c>
      <c r="V11" s="46">
        <v>206.13759882330999</v>
      </c>
      <c r="W11" s="46">
        <v>216.23276337562001</v>
      </c>
      <c r="X11" s="46">
        <v>225.15837470123</v>
      </c>
      <c r="Y11" s="46">
        <v>243.45269350984</v>
      </c>
      <c r="Z11" s="46">
        <v>229.60757492185999</v>
      </c>
      <c r="AA11" s="46">
        <v>320.68100753815003</v>
      </c>
      <c r="AB11" s="46">
        <v>180.97937120794001</v>
      </c>
      <c r="AC11" s="46">
        <v>179.8128332414</v>
      </c>
      <c r="AD11" s="46">
        <v>190.62710056995999</v>
      </c>
      <c r="AE11" s="46">
        <v>216.23033645890999</v>
      </c>
      <c r="AF11" s="46">
        <v>199.03313109026999</v>
      </c>
      <c r="AG11" s="46">
        <v>199.48277256848999</v>
      </c>
      <c r="AH11" s="46">
        <v>222.17797389226001</v>
      </c>
      <c r="AI11" s="46">
        <v>226.98613715757</v>
      </c>
      <c r="AJ11" s="46">
        <v>229.65111233683001</v>
      </c>
      <c r="AK11" s="46">
        <v>259.32068394926</v>
      </c>
      <c r="AL11" s="46">
        <v>226.84103695531999</v>
      </c>
      <c r="AM11" s="46">
        <v>317.65324508181999</v>
      </c>
      <c r="AN11" s="46">
        <v>189.84967824968001</v>
      </c>
      <c r="AO11" s="46">
        <v>190.96105901819999</v>
      </c>
      <c r="AP11" s="46">
        <v>201.26324692039</v>
      </c>
      <c r="AQ11" s="46">
        <v>213.40797940798001</v>
      </c>
      <c r="AR11" s="46">
        <v>211.83791138077001</v>
      </c>
      <c r="AS11" s="46">
        <v>218.75381503953</v>
      </c>
      <c r="AT11" s="46">
        <v>234.42882882883001</v>
      </c>
      <c r="AU11" s="46">
        <v>235.25398051112001</v>
      </c>
      <c r="AV11" s="46">
        <v>253.36525096525</v>
      </c>
      <c r="AW11" s="46">
        <v>271.20250045964002</v>
      </c>
      <c r="AX11" s="46">
        <v>249.33480419195001</v>
      </c>
      <c r="AY11" s="46">
        <v>355.81312741313002</v>
      </c>
      <c r="AZ11" s="46">
        <v>219.51608751609001</v>
      </c>
      <c r="BA11" s="46">
        <v>207.95241772385</v>
      </c>
      <c r="BB11" s="46"/>
      <c r="BC11" s="46"/>
    </row>
    <row r="12" spans="1:55">
      <c r="A12" s="46" t="s">
        <v>208</v>
      </c>
      <c r="B12" s="46" t="s">
        <v>168</v>
      </c>
      <c r="C12" s="46" t="s">
        <v>1225</v>
      </c>
      <c r="D12" s="46">
        <v>228.64257467023</v>
      </c>
      <c r="E12" s="46">
        <v>224.51764335799999</v>
      </c>
      <c r="F12" s="46">
        <v>242.5272145758</v>
      </c>
      <c r="G12" s="46">
        <v>224.05122983013999</v>
      </c>
      <c r="H12" s="46">
        <v>231.05106916858</v>
      </c>
      <c r="I12" s="46">
        <v>233.5444852928</v>
      </c>
      <c r="J12" s="46">
        <v>227.04217198388</v>
      </c>
      <c r="K12" s="46">
        <v>253.77000906401</v>
      </c>
      <c r="L12" s="46">
        <v>252.40331253670001</v>
      </c>
      <c r="M12" s="46">
        <v>248.99975356994</v>
      </c>
      <c r="N12" s="46">
        <v>242.91733650385001</v>
      </c>
      <c r="O12" s="46">
        <v>227.83880599</v>
      </c>
      <c r="P12" s="46">
        <v>194.01499828448999</v>
      </c>
      <c r="Q12" s="46">
        <v>189.43394001487999</v>
      </c>
      <c r="R12" s="46">
        <v>205.35474633640001</v>
      </c>
      <c r="S12" s="46">
        <v>187.99244760063999</v>
      </c>
      <c r="T12" s="46">
        <v>203.5994277012</v>
      </c>
      <c r="U12" s="46">
        <v>204.99617884713999</v>
      </c>
      <c r="V12" s="46">
        <v>214.33115990912</v>
      </c>
      <c r="W12" s="46">
        <v>229.78548641981001</v>
      </c>
      <c r="X12" s="46">
        <v>225.96047703328</v>
      </c>
      <c r="Y12" s="46">
        <v>227.37678061948</v>
      </c>
      <c r="Z12" s="46">
        <v>222.57831176298001</v>
      </c>
      <c r="AA12" s="46">
        <v>203.05821086104001</v>
      </c>
      <c r="AB12" s="46">
        <v>211.96498683446001</v>
      </c>
      <c r="AC12" s="46">
        <v>188.06166120518</v>
      </c>
      <c r="AD12" s="46">
        <v>187.70270989325999</v>
      </c>
      <c r="AE12" s="46">
        <v>202.00918200078999</v>
      </c>
      <c r="AF12" s="46">
        <v>200.14937772991999</v>
      </c>
      <c r="AG12" s="46">
        <v>194.32620357324001</v>
      </c>
      <c r="AH12" s="46">
        <v>213.85361369224</v>
      </c>
      <c r="AI12" s="46">
        <v>230.44266554666001</v>
      </c>
      <c r="AJ12" s="46">
        <v>221.86811653653001</v>
      </c>
      <c r="AK12" s="46">
        <v>238.45971470960001</v>
      </c>
      <c r="AL12" s="46">
        <v>220.88980608086001</v>
      </c>
      <c r="AM12" s="46">
        <v>204.04922686832001</v>
      </c>
      <c r="AN12" s="46">
        <v>206.19104505478001</v>
      </c>
      <c r="AO12" s="46">
        <v>196.81045971531</v>
      </c>
      <c r="AP12" s="46">
        <v>200.33929609237001</v>
      </c>
      <c r="AQ12" s="46">
        <v>202.52572536797999</v>
      </c>
      <c r="AR12" s="46">
        <v>216.67894837812</v>
      </c>
      <c r="AS12" s="46">
        <v>212.00995822925</v>
      </c>
      <c r="AT12" s="46">
        <v>229.5375566228</v>
      </c>
      <c r="AU12" s="46">
        <v>245.10630202116999</v>
      </c>
      <c r="AV12" s="46">
        <v>246.60917288102999</v>
      </c>
      <c r="AW12" s="46">
        <v>260.03299818694001</v>
      </c>
      <c r="AX12" s="46">
        <v>245.52498995193</v>
      </c>
      <c r="AY12" s="46">
        <v>240.87770531464</v>
      </c>
      <c r="AZ12" s="46">
        <v>234.32418175305</v>
      </c>
      <c r="BA12" s="46">
        <v>219.54557066176</v>
      </c>
      <c r="BB12" s="46"/>
      <c r="BC12" s="46"/>
    </row>
    <row r="13" spans="1:55">
      <c r="A13" s="46" t="s">
        <v>208</v>
      </c>
      <c r="B13" s="46" t="s">
        <v>169</v>
      </c>
      <c r="C13" s="46" t="s">
        <v>1225</v>
      </c>
      <c r="D13" s="46">
        <v>139.14828792789999</v>
      </c>
      <c r="E13" s="46">
        <v>139.14828792789999</v>
      </c>
      <c r="F13" s="46">
        <v>139.14828792789999</v>
      </c>
      <c r="G13" s="46">
        <v>139.14828792789999</v>
      </c>
      <c r="H13" s="46">
        <v>139.14828792789999</v>
      </c>
      <c r="I13" s="46">
        <v>139.14828792789999</v>
      </c>
      <c r="J13" s="46">
        <v>139.14828792789999</v>
      </c>
      <c r="K13" s="46">
        <v>139.14828792789999</v>
      </c>
      <c r="L13" s="46">
        <v>139.14828792789999</v>
      </c>
      <c r="M13" s="46">
        <v>139.14828792789999</v>
      </c>
      <c r="N13" s="46">
        <v>139.14828792789999</v>
      </c>
      <c r="O13" s="46">
        <v>139.14828792789999</v>
      </c>
      <c r="P13" s="46">
        <v>142.24698115177</v>
      </c>
      <c r="Q13" s="46">
        <v>142.24698115177</v>
      </c>
      <c r="R13" s="46">
        <v>142.24698115177</v>
      </c>
      <c r="S13" s="46">
        <v>142.24698115177</v>
      </c>
      <c r="T13" s="46">
        <v>142.24698115177</v>
      </c>
      <c r="U13" s="46">
        <v>142.24698115177</v>
      </c>
      <c r="V13" s="46">
        <v>142.24698115177</v>
      </c>
      <c r="W13" s="46">
        <v>142.24698115177</v>
      </c>
      <c r="X13" s="46">
        <v>142.24698115177</v>
      </c>
      <c r="Y13" s="46">
        <v>142.24698115177</v>
      </c>
      <c r="Z13" s="46">
        <v>142.24698115177</v>
      </c>
      <c r="AA13" s="46">
        <v>142.24698115177</v>
      </c>
      <c r="AB13" s="46">
        <v>145.41467917503999</v>
      </c>
      <c r="AC13" s="46">
        <v>145.41467917503999</v>
      </c>
      <c r="AD13" s="46">
        <v>145.41467917503999</v>
      </c>
      <c r="AE13" s="46">
        <v>145.41467917503999</v>
      </c>
      <c r="AF13" s="46">
        <v>145.41467917503999</v>
      </c>
      <c r="AG13" s="46">
        <v>145.41467917503999</v>
      </c>
      <c r="AH13" s="46">
        <v>145.41467917503999</v>
      </c>
      <c r="AI13" s="46">
        <v>145.41467917503999</v>
      </c>
      <c r="AJ13" s="46">
        <v>145.41467917503999</v>
      </c>
      <c r="AK13" s="46">
        <v>145.41467917503999</v>
      </c>
      <c r="AL13" s="46">
        <v>145.41467917503999</v>
      </c>
      <c r="AM13" s="46">
        <v>145.41467917503999</v>
      </c>
      <c r="AN13" s="46">
        <v>148.65291866558999</v>
      </c>
      <c r="AO13" s="46">
        <v>148.65291866558999</v>
      </c>
      <c r="AP13" s="46">
        <v>148.65291866558999</v>
      </c>
      <c r="AQ13" s="46">
        <v>148.65291866558999</v>
      </c>
      <c r="AR13" s="46">
        <v>148.65291866558999</v>
      </c>
      <c r="AS13" s="46">
        <v>148.65291866558999</v>
      </c>
      <c r="AT13" s="46">
        <v>148.65291866558999</v>
      </c>
      <c r="AU13" s="46">
        <v>148.65291866558999</v>
      </c>
      <c r="AV13" s="46">
        <v>148.65291866558999</v>
      </c>
      <c r="AW13" s="46">
        <v>148.65291866558999</v>
      </c>
      <c r="AX13" s="46">
        <v>148.65291866558999</v>
      </c>
      <c r="AY13" s="46">
        <v>148.65291866558999</v>
      </c>
      <c r="AZ13" s="46">
        <v>151.96327051135</v>
      </c>
      <c r="BA13" s="46">
        <v>151.96327051135</v>
      </c>
      <c r="BB13" s="46"/>
      <c r="BC13" s="46"/>
    </row>
    <row r="14" spans="1:55">
      <c r="A14" s="46" t="s">
        <v>208</v>
      </c>
      <c r="B14" s="46" t="s">
        <v>170</v>
      </c>
      <c r="C14" s="46" t="s">
        <v>1225</v>
      </c>
      <c r="D14" s="46">
        <v>62.148432128289997</v>
      </c>
      <c r="E14" s="46">
        <v>104.59690200679</v>
      </c>
      <c r="F14" s="46">
        <v>212.65189614831999</v>
      </c>
      <c r="G14" s="46">
        <v>214.80398508318001</v>
      </c>
      <c r="H14" s="46">
        <v>184.98602633774999</v>
      </c>
      <c r="I14" s="46">
        <v>210.9993811928</v>
      </c>
      <c r="J14" s="46">
        <v>272.94146584638997</v>
      </c>
      <c r="K14" s="46">
        <v>243.99056590071001</v>
      </c>
      <c r="L14" s="46">
        <v>281.5570869787</v>
      </c>
      <c r="M14" s="46">
        <v>368.20906049726</v>
      </c>
      <c r="N14" s="46">
        <v>307.13623440230998</v>
      </c>
      <c r="O14" s="46">
        <v>723.62296148312998</v>
      </c>
      <c r="P14" s="46">
        <v>76.068831444959997</v>
      </c>
      <c r="Q14" s="46">
        <v>131.57831360097001</v>
      </c>
      <c r="R14" s="46">
        <v>204.88370673911999</v>
      </c>
      <c r="S14" s="46">
        <v>277.59236457963999</v>
      </c>
      <c r="T14" s="46">
        <v>170.28293797860999</v>
      </c>
      <c r="U14" s="46">
        <v>240.72429553699999</v>
      </c>
      <c r="V14" s="46">
        <v>220.61344663424001</v>
      </c>
      <c r="W14" s="46">
        <v>216.34342218243</v>
      </c>
      <c r="X14" s="46">
        <v>268.10958803287002</v>
      </c>
      <c r="Y14" s="46">
        <v>344.96345005860002</v>
      </c>
      <c r="Z14" s="46">
        <v>298.48887360418001</v>
      </c>
      <c r="AA14" s="46">
        <v>765.89329756133998</v>
      </c>
      <c r="AB14" s="46">
        <v>115.29624227808</v>
      </c>
      <c r="AC14" s="46">
        <v>186.0202868479</v>
      </c>
      <c r="AD14" s="46">
        <v>235.30779355230999</v>
      </c>
      <c r="AE14" s="46">
        <v>303.85960220717999</v>
      </c>
      <c r="AF14" s="46">
        <v>233.20720328245</v>
      </c>
      <c r="AG14" s="46">
        <v>253.70524942025</v>
      </c>
      <c r="AH14" s="46">
        <v>292.72925098061</v>
      </c>
      <c r="AI14" s="46">
        <v>261.45234742849999</v>
      </c>
      <c r="AJ14" s="46">
        <v>300.55021514214002</v>
      </c>
      <c r="AK14" s="46">
        <v>379.94805848216998</v>
      </c>
      <c r="AL14" s="46">
        <v>291.14893347172</v>
      </c>
      <c r="AM14" s="46">
        <v>748.93199463097005</v>
      </c>
      <c r="AN14" s="46">
        <v>172.73990731452</v>
      </c>
      <c r="AO14" s="46">
        <v>207.48239246151999</v>
      </c>
      <c r="AP14" s="46">
        <v>242.14341979643001</v>
      </c>
      <c r="AQ14" s="46">
        <v>289.27042366692001</v>
      </c>
      <c r="AR14" s="46">
        <v>237.33406848395001</v>
      </c>
      <c r="AS14" s="46">
        <v>282.95429572988002</v>
      </c>
      <c r="AT14" s="46">
        <v>297.07597423035003</v>
      </c>
      <c r="AU14" s="46">
        <v>251.30696557453001</v>
      </c>
      <c r="AV14" s="46">
        <v>327.16730310192997</v>
      </c>
      <c r="AW14" s="46">
        <v>363.94815296121999</v>
      </c>
      <c r="AX14" s="46">
        <v>312.66955200635999</v>
      </c>
      <c r="AY14" s="46">
        <v>801.47416676986995</v>
      </c>
      <c r="AZ14" s="46">
        <v>215.07226253808</v>
      </c>
      <c r="BA14" s="46">
        <v>210.53047664185999</v>
      </c>
      <c r="BB14" s="46"/>
      <c r="BC14" s="46"/>
    </row>
    <row r="15" spans="1:55">
      <c r="A15" s="46" t="s">
        <v>208</v>
      </c>
      <c r="B15" s="46" t="s">
        <v>156</v>
      </c>
      <c r="C15" s="46" t="s">
        <v>217</v>
      </c>
      <c r="D15" s="46">
        <v>129.29</v>
      </c>
      <c r="E15" s="46">
        <v>126.78</v>
      </c>
      <c r="F15" s="46">
        <v>125.68</v>
      </c>
      <c r="G15" s="46">
        <v>125.76</v>
      </c>
      <c r="H15" s="46">
        <v>127.31</v>
      </c>
      <c r="I15" s="46">
        <v>126.18</v>
      </c>
      <c r="J15" s="46">
        <v>129.91999999999999</v>
      </c>
      <c r="K15" s="46">
        <v>130.47999999999999</v>
      </c>
      <c r="L15" s="46">
        <v>130.59</v>
      </c>
      <c r="M15" s="46">
        <v>133.76</v>
      </c>
      <c r="N15" s="46">
        <v>131.72999999999999</v>
      </c>
      <c r="O15" s="46">
        <v>130.29</v>
      </c>
      <c r="P15" s="46">
        <v>130.03</v>
      </c>
      <c r="Q15" s="46">
        <v>130.62</v>
      </c>
      <c r="R15" s="46">
        <v>129.63</v>
      </c>
      <c r="S15" s="46">
        <v>128.97</v>
      </c>
      <c r="T15" s="46">
        <v>127.04</v>
      </c>
      <c r="U15" s="46">
        <v>125.99</v>
      </c>
      <c r="V15" s="46">
        <v>124.79</v>
      </c>
      <c r="W15" s="46">
        <v>126.75</v>
      </c>
      <c r="X15" s="46">
        <v>127.62</v>
      </c>
      <c r="Y15" s="46">
        <v>130.32</v>
      </c>
      <c r="Z15" s="46">
        <v>129</v>
      </c>
      <c r="AA15" s="46">
        <v>128.63</v>
      </c>
      <c r="AB15" s="46">
        <v>128.28</v>
      </c>
      <c r="AC15" s="46">
        <v>130.59</v>
      </c>
      <c r="AD15" s="46">
        <v>128.54</v>
      </c>
      <c r="AE15" s="46">
        <v>128.28</v>
      </c>
      <c r="AF15" s="46">
        <v>129.75</v>
      </c>
      <c r="AG15" s="46">
        <v>131.27000000000001</v>
      </c>
      <c r="AH15" s="46">
        <v>132.16</v>
      </c>
      <c r="AI15" s="46">
        <v>131.21</v>
      </c>
      <c r="AJ15" s="46">
        <v>132.05000000000001</v>
      </c>
      <c r="AK15" s="46">
        <v>131.96</v>
      </c>
      <c r="AL15" s="46">
        <v>133.28</v>
      </c>
      <c r="AM15" s="46">
        <v>132.52000000000001</v>
      </c>
      <c r="AN15" s="46">
        <v>133.28</v>
      </c>
      <c r="AO15" s="46">
        <v>132.47999999999999</v>
      </c>
      <c r="AP15" s="46">
        <v>131.38999999999999</v>
      </c>
      <c r="AQ15" s="46">
        <v>132.77000000000001</v>
      </c>
      <c r="AR15" s="46">
        <v>132.15</v>
      </c>
      <c r="AS15" s="46">
        <v>130.09</v>
      </c>
      <c r="AT15" s="46">
        <v>128.06</v>
      </c>
      <c r="AU15" s="46">
        <v>127.5</v>
      </c>
      <c r="AV15" s="46">
        <v>126.49</v>
      </c>
      <c r="AW15" s="46">
        <v>123.49</v>
      </c>
      <c r="AX15" s="46">
        <v>121.32</v>
      </c>
      <c r="AY15" s="46">
        <v>120.93</v>
      </c>
      <c r="AZ15" s="46">
        <v>121.25</v>
      </c>
      <c r="BA15" s="46">
        <v>120.5</v>
      </c>
      <c r="BB15" s="46">
        <v>122.48</v>
      </c>
      <c r="BC15" s="46">
        <v>122.31</v>
      </c>
    </row>
    <row r="16" spans="1:55">
      <c r="A16" s="46" t="s">
        <v>208</v>
      </c>
      <c r="B16" s="46" t="s">
        <v>157</v>
      </c>
      <c r="C16" s="46" t="s">
        <v>217</v>
      </c>
      <c r="D16" s="46">
        <v>125.68</v>
      </c>
      <c r="E16" s="46">
        <v>128.46</v>
      </c>
      <c r="F16" s="46">
        <v>127.76</v>
      </c>
      <c r="G16" s="46">
        <v>127.53</v>
      </c>
      <c r="H16" s="46">
        <v>128.25</v>
      </c>
      <c r="I16" s="46">
        <v>127.55</v>
      </c>
      <c r="J16" s="46">
        <v>129.44999999999999</v>
      </c>
      <c r="K16" s="46">
        <v>129.38999999999999</v>
      </c>
      <c r="L16" s="46">
        <v>129.44999999999999</v>
      </c>
      <c r="M16" s="46">
        <v>130.55000000000001</v>
      </c>
      <c r="N16" s="46">
        <v>129.53</v>
      </c>
      <c r="O16" s="46">
        <v>128.86000000000001</v>
      </c>
      <c r="P16" s="46">
        <v>129.94</v>
      </c>
      <c r="Q16" s="46">
        <v>130.22999999999999</v>
      </c>
      <c r="R16" s="46">
        <v>129.47999999999999</v>
      </c>
      <c r="S16" s="46">
        <v>129.30000000000001</v>
      </c>
      <c r="T16" s="46">
        <v>128.41</v>
      </c>
      <c r="U16" s="46">
        <v>127.98</v>
      </c>
      <c r="V16" s="46">
        <v>127.35</v>
      </c>
      <c r="W16" s="46">
        <v>128.27000000000001</v>
      </c>
      <c r="X16" s="46">
        <v>128.66</v>
      </c>
      <c r="Y16" s="46">
        <v>130.12</v>
      </c>
      <c r="Z16" s="46">
        <v>129.41</v>
      </c>
      <c r="AA16" s="46">
        <v>128.93</v>
      </c>
      <c r="AB16" s="46">
        <v>128.78</v>
      </c>
      <c r="AC16" s="46">
        <v>130.02000000000001</v>
      </c>
      <c r="AD16" s="46">
        <v>130.56</v>
      </c>
      <c r="AE16" s="46">
        <v>133.05000000000001</v>
      </c>
      <c r="AF16" s="46">
        <v>133.18</v>
      </c>
      <c r="AG16" s="46">
        <v>133.83000000000001</v>
      </c>
      <c r="AH16" s="46">
        <v>133.93</v>
      </c>
      <c r="AI16" s="46">
        <v>133.46</v>
      </c>
      <c r="AJ16" s="46">
        <v>133.82</v>
      </c>
      <c r="AK16" s="46">
        <v>133.52000000000001</v>
      </c>
      <c r="AL16" s="46">
        <v>133.94999999999999</v>
      </c>
      <c r="AM16" s="46">
        <v>133.41</v>
      </c>
      <c r="AN16" s="46">
        <v>133.61000000000001</v>
      </c>
      <c r="AO16" s="46">
        <v>133.04</v>
      </c>
      <c r="AP16" s="46">
        <v>132.41999999999999</v>
      </c>
      <c r="AQ16" s="46">
        <v>132.9</v>
      </c>
      <c r="AR16" s="46">
        <v>132.52000000000001</v>
      </c>
      <c r="AS16" s="46">
        <v>131.93</v>
      </c>
      <c r="AT16" s="46">
        <v>131.11000000000001</v>
      </c>
      <c r="AU16" s="46">
        <v>131.01</v>
      </c>
      <c r="AV16" s="46">
        <v>130.58000000000001</v>
      </c>
      <c r="AW16" s="46">
        <v>129.5</v>
      </c>
      <c r="AX16" s="46">
        <v>128.87</v>
      </c>
      <c r="AY16" s="46">
        <v>128.74</v>
      </c>
      <c r="AZ16" s="46">
        <v>128.66999999999999</v>
      </c>
      <c r="BA16" s="46">
        <v>128.6</v>
      </c>
      <c r="BB16" s="46">
        <v>129.49</v>
      </c>
      <c r="BC16" s="46">
        <v>129.59</v>
      </c>
    </row>
    <row r="17" spans="1:55">
      <c r="A17" s="46" t="s">
        <v>208</v>
      </c>
      <c r="B17" s="46" t="s">
        <v>158</v>
      </c>
      <c r="C17" s="46" t="s">
        <v>217</v>
      </c>
      <c r="D17" s="46">
        <v>133.02000000000001</v>
      </c>
      <c r="E17" s="46">
        <v>132.63999999999999</v>
      </c>
      <c r="F17" s="46">
        <v>131.27000000000001</v>
      </c>
      <c r="G17" s="46">
        <v>130.80000000000001</v>
      </c>
      <c r="H17" s="46">
        <v>132.19999999999999</v>
      </c>
      <c r="I17" s="46">
        <v>130.62</v>
      </c>
      <c r="J17" s="46">
        <v>134.9</v>
      </c>
      <c r="K17" s="46">
        <v>134.9</v>
      </c>
      <c r="L17" s="46">
        <v>135.12</v>
      </c>
      <c r="M17" s="46">
        <v>140.11000000000001</v>
      </c>
      <c r="N17" s="46">
        <v>137.72999999999999</v>
      </c>
      <c r="O17" s="46">
        <v>136.08000000000001</v>
      </c>
      <c r="P17" s="46">
        <v>136.75</v>
      </c>
      <c r="Q17" s="46">
        <v>137.75</v>
      </c>
      <c r="R17" s="46">
        <v>135.93</v>
      </c>
      <c r="S17" s="46">
        <v>137.68</v>
      </c>
      <c r="T17" s="46">
        <v>135.54</v>
      </c>
      <c r="U17" s="46">
        <v>134.21</v>
      </c>
      <c r="V17" s="46">
        <v>132.68</v>
      </c>
      <c r="W17" s="46">
        <v>134.69999999999999</v>
      </c>
      <c r="X17" s="46">
        <v>135.63999999999999</v>
      </c>
      <c r="Y17" s="46">
        <v>139.18</v>
      </c>
      <c r="Z17" s="46">
        <v>137.02000000000001</v>
      </c>
      <c r="AA17" s="46">
        <v>135.91</v>
      </c>
      <c r="AB17" s="46">
        <v>135.43</v>
      </c>
      <c r="AC17" s="46">
        <v>137.66999999999999</v>
      </c>
      <c r="AD17" s="46">
        <v>134.78</v>
      </c>
      <c r="AE17" s="46">
        <v>134.4</v>
      </c>
      <c r="AF17" s="46">
        <v>137.82</v>
      </c>
      <c r="AG17" s="46">
        <v>140.62</v>
      </c>
      <c r="AH17" s="46">
        <v>142.59</v>
      </c>
      <c r="AI17" s="46">
        <v>141.44</v>
      </c>
      <c r="AJ17" s="46">
        <v>142.38999999999999</v>
      </c>
      <c r="AK17" s="46">
        <v>141.6</v>
      </c>
      <c r="AL17" s="46">
        <v>142.75</v>
      </c>
      <c r="AM17" s="46">
        <v>141.30000000000001</v>
      </c>
      <c r="AN17" s="46">
        <v>141.81</v>
      </c>
      <c r="AO17" s="46">
        <v>140.41999999999999</v>
      </c>
      <c r="AP17" s="46">
        <v>138.74</v>
      </c>
      <c r="AQ17" s="46">
        <v>139.91</v>
      </c>
      <c r="AR17" s="46">
        <v>138.88</v>
      </c>
      <c r="AS17" s="46">
        <v>136.94</v>
      </c>
      <c r="AT17" s="46">
        <v>135.21</v>
      </c>
      <c r="AU17" s="46">
        <v>134.77000000000001</v>
      </c>
      <c r="AV17" s="46">
        <v>133.6</v>
      </c>
      <c r="AW17" s="46">
        <v>128.1</v>
      </c>
      <c r="AX17" s="46">
        <v>124.25</v>
      </c>
      <c r="AY17" s="46">
        <v>123.87</v>
      </c>
      <c r="AZ17" s="46">
        <v>123.24</v>
      </c>
      <c r="BA17" s="46">
        <v>124.25</v>
      </c>
      <c r="BB17" s="46">
        <v>127.89</v>
      </c>
      <c r="BC17" s="46">
        <v>128.47999999999999</v>
      </c>
    </row>
    <row r="18" spans="1:55">
      <c r="A18" s="46" t="s">
        <v>208</v>
      </c>
      <c r="B18" s="46" t="s">
        <v>159</v>
      </c>
      <c r="C18" s="46" t="s">
        <v>217</v>
      </c>
      <c r="D18" s="46">
        <v>131.44</v>
      </c>
      <c r="E18" s="46">
        <v>128.61000000000001</v>
      </c>
      <c r="F18" s="46">
        <v>127.13</v>
      </c>
      <c r="G18" s="46">
        <v>126.63</v>
      </c>
      <c r="H18" s="46">
        <v>129.38</v>
      </c>
      <c r="I18" s="46">
        <v>128.13999999999999</v>
      </c>
      <c r="J18" s="46">
        <v>132.28</v>
      </c>
      <c r="K18" s="46">
        <v>132.19</v>
      </c>
      <c r="L18" s="46">
        <v>132.6</v>
      </c>
      <c r="M18" s="46">
        <v>135.05000000000001</v>
      </c>
      <c r="N18" s="46">
        <v>132.78</v>
      </c>
      <c r="O18" s="46">
        <v>131.34</v>
      </c>
      <c r="P18" s="46">
        <v>131.06</v>
      </c>
      <c r="Q18" s="46">
        <v>131.63999999999999</v>
      </c>
      <c r="R18" s="46">
        <v>129.69</v>
      </c>
      <c r="S18" s="46">
        <v>129.15</v>
      </c>
      <c r="T18" s="46">
        <v>127.37</v>
      </c>
      <c r="U18" s="46">
        <v>126.43</v>
      </c>
      <c r="V18" s="46">
        <v>125</v>
      </c>
      <c r="W18" s="46">
        <v>127.02</v>
      </c>
      <c r="X18" s="46">
        <v>127.84</v>
      </c>
      <c r="Y18" s="46">
        <v>131.12</v>
      </c>
      <c r="Z18" s="46">
        <v>129.61000000000001</v>
      </c>
      <c r="AA18" s="46">
        <v>128.62</v>
      </c>
      <c r="AB18" s="46">
        <v>128.33000000000001</v>
      </c>
      <c r="AC18" s="46">
        <v>131.02000000000001</v>
      </c>
      <c r="AD18" s="46">
        <v>128.27000000000001</v>
      </c>
      <c r="AE18" s="46">
        <v>128.01</v>
      </c>
      <c r="AF18" s="46">
        <v>128.5</v>
      </c>
      <c r="AG18" s="46">
        <v>129.69</v>
      </c>
      <c r="AH18" s="46">
        <v>129.97</v>
      </c>
      <c r="AI18" s="46">
        <v>129.05000000000001</v>
      </c>
      <c r="AJ18" s="46">
        <v>129.94</v>
      </c>
      <c r="AK18" s="46">
        <v>129.25</v>
      </c>
      <c r="AL18" s="46">
        <v>130.24</v>
      </c>
      <c r="AM18" s="46">
        <v>130</v>
      </c>
      <c r="AN18" s="46">
        <v>131.5</v>
      </c>
      <c r="AO18" s="46">
        <v>130.22999999999999</v>
      </c>
      <c r="AP18" s="46">
        <v>131.74</v>
      </c>
      <c r="AQ18" s="46">
        <v>134.93</v>
      </c>
      <c r="AR18" s="46">
        <v>136.16</v>
      </c>
      <c r="AS18" s="46">
        <v>135.19</v>
      </c>
      <c r="AT18" s="46">
        <v>133.83000000000001</v>
      </c>
      <c r="AU18" s="46">
        <v>133.80000000000001</v>
      </c>
      <c r="AV18" s="46">
        <v>132.24</v>
      </c>
      <c r="AW18" s="46">
        <v>129.94999999999999</v>
      </c>
      <c r="AX18" s="46">
        <v>127.63</v>
      </c>
      <c r="AY18" s="46">
        <v>128.07</v>
      </c>
      <c r="AZ18" s="46">
        <v>127.83</v>
      </c>
      <c r="BA18" s="46">
        <v>128.01</v>
      </c>
      <c r="BB18" s="46">
        <v>130.62</v>
      </c>
      <c r="BC18" s="46">
        <v>130.74</v>
      </c>
    </row>
    <row r="19" spans="1:55">
      <c r="A19" s="46" t="s">
        <v>208</v>
      </c>
      <c r="B19" s="46" t="s">
        <v>160</v>
      </c>
      <c r="C19" s="46" t="s">
        <v>217</v>
      </c>
      <c r="D19" s="46">
        <v>122.56</v>
      </c>
      <c r="E19" s="46">
        <v>120.5</v>
      </c>
      <c r="F19" s="46">
        <v>119.59</v>
      </c>
      <c r="G19" s="46">
        <v>120.45</v>
      </c>
      <c r="H19" s="46">
        <v>121.16</v>
      </c>
      <c r="I19" s="46">
        <v>120.43</v>
      </c>
      <c r="J19" s="46">
        <v>122.41</v>
      </c>
      <c r="K19" s="46">
        <v>122.15</v>
      </c>
      <c r="L19" s="46">
        <v>125.39</v>
      </c>
      <c r="M19" s="46">
        <v>126.6</v>
      </c>
      <c r="N19" s="46">
        <v>126.15</v>
      </c>
      <c r="O19" s="46">
        <v>125.11</v>
      </c>
      <c r="P19" s="46">
        <v>124.84</v>
      </c>
      <c r="Q19" s="46">
        <v>125.33</v>
      </c>
      <c r="R19" s="46">
        <v>124.25</v>
      </c>
      <c r="S19" s="46">
        <v>124.02</v>
      </c>
      <c r="T19" s="46">
        <v>123.09</v>
      </c>
      <c r="U19" s="46">
        <v>122.59</v>
      </c>
      <c r="V19" s="46">
        <v>121.92</v>
      </c>
      <c r="W19" s="46">
        <v>122.9</v>
      </c>
      <c r="X19" s="46">
        <v>123.14</v>
      </c>
      <c r="Y19" s="46">
        <v>124.71</v>
      </c>
      <c r="Z19" s="46">
        <v>123.95</v>
      </c>
      <c r="AA19" s="46">
        <v>123.56</v>
      </c>
      <c r="AB19" s="46">
        <v>123.23</v>
      </c>
      <c r="AC19" s="46">
        <v>124.57</v>
      </c>
      <c r="AD19" s="46">
        <v>123.05</v>
      </c>
      <c r="AE19" s="46">
        <v>122.93</v>
      </c>
      <c r="AF19" s="46">
        <v>123.12</v>
      </c>
      <c r="AG19" s="46">
        <v>124.88</v>
      </c>
      <c r="AH19" s="46">
        <v>125.09</v>
      </c>
      <c r="AI19" s="46">
        <v>124.61</v>
      </c>
      <c r="AJ19" s="46">
        <v>124.98</v>
      </c>
      <c r="AK19" s="46">
        <v>125.22</v>
      </c>
      <c r="AL19" s="46">
        <v>126.18</v>
      </c>
      <c r="AM19" s="46">
        <v>125.31</v>
      </c>
      <c r="AN19" s="46">
        <v>126.36</v>
      </c>
      <c r="AO19" s="46">
        <v>125.78</v>
      </c>
      <c r="AP19" s="46">
        <v>124.81</v>
      </c>
      <c r="AQ19" s="46">
        <v>125.3</v>
      </c>
      <c r="AR19" s="46">
        <v>124.98</v>
      </c>
      <c r="AS19" s="46">
        <v>124.37</v>
      </c>
      <c r="AT19" s="46">
        <v>122.96</v>
      </c>
      <c r="AU19" s="46">
        <v>123.51</v>
      </c>
      <c r="AV19" s="46">
        <v>122.78</v>
      </c>
      <c r="AW19" s="46">
        <v>121.34</v>
      </c>
      <c r="AX19" s="46">
        <v>120.44</v>
      </c>
      <c r="AY19" s="46">
        <v>120.31</v>
      </c>
      <c r="AZ19" s="46">
        <v>120.22</v>
      </c>
      <c r="BA19" s="46">
        <v>120.05</v>
      </c>
      <c r="BB19" s="46">
        <v>121.46</v>
      </c>
      <c r="BC19" s="46">
        <v>121.37</v>
      </c>
    </row>
    <row r="20" spans="1:55">
      <c r="A20" s="46" t="s">
        <v>208</v>
      </c>
      <c r="B20" s="46" t="s">
        <v>219</v>
      </c>
      <c r="C20" s="46" t="s">
        <v>220</v>
      </c>
      <c r="D20" s="46">
        <v>963560.13199999998</v>
      </c>
      <c r="E20" s="46">
        <v>904754.54599999997</v>
      </c>
      <c r="F20" s="46">
        <v>1015896.041</v>
      </c>
      <c r="G20" s="46">
        <v>826460.29799999995</v>
      </c>
      <c r="H20" s="46">
        <v>917924.652</v>
      </c>
      <c r="I20" s="46">
        <v>943950.09400000004</v>
      </c>
      <c r="J20" s="46">
        <v>936118.48100000003</v>
      </c>
      <c r="K20" s="46">
        <v>1043615.721</v>
      </c>
      <c r="L20" s="46">
        <v>994360.05200000003</v>
      </c>
      <c r="M20" s="46">
        <v>991930.29099999997</v>
      </c>
      <c r="N20" s="46">
        <v>950483.19700000004</v>
      </c>
      <c r="O20" s="46">
        <v>913230.8</v>
      </c>
      <c r="P20" s="46">
        <v>844693.42599999998</v>
      </c>
      <c r="Q20" s="46">
        <v>782217.84299999999</v>
      </c>
      <c r="R20" s="46">
        <v>798777.54700000002</v>
      </c>
      <c r="S20" s="46">
        <v>787073.17500000005</v>
      </c>
      <c r="T20" s="46">
        <v>799545.78200000001</v>
      </c>
      <c r="U20" s="46">
        <v>816332.46100000001</v>
      </c>
      <c r="V20" s="46">
        <v>839803.24800000002</v>
      </c>
      <c r="W20" s="46">
        <v>886642.38</v>
      </c>
      <c r="X20" s="46">
        <v>870978.97199999995</v>
      </c>
      <c r="Y20" s="46">
        <v>886408.728</v>
      </c>
      <c r="Z20" s="46">
        <v>858412.39899999998</v>
      </c>
      <c r="AA20" s="46">
        <v>775600.37199999997</v>
      </c>
      <c r="AB20" s="46">
        <v>831345.40399999998</v>
      </c>
      <c r="AC20" s="46">
        <v>713590.75699999998</v>
      </c>
      <c r="AD20" s="46">
        <v>765854.59600000002</v>
      </c>
      <c r="AE20" s="46">
        <v>760269.37399999995</v>
      </c>
      <c r="AF20" s="46">
        <v>790478.60400000005</v>
      </c>
      <c r="AG20" s="46">
        <v>775994.70499999996</v>
      </c>
      <c r="AH20" s="46">
        <v>819491.90300000005</v>
      </c>
      <c r="AI20" s="46">
        <v>907402.87</v>
      </c>
      <c r="AJ20" s="46">
        <v>883027.30299999996</v>
      </c>
      <c r="AK20" s="46">
        <v>914773.304</v>
      </c>
      <c r="AL20" s="46">
        <v>855765.34499999997</v>
      </c>
      <c r="AM20" s="46">
        <v>815849.14500000002</v>
      </c>
      <c r="AN20" s="46">
        <v>785257.32200000004</v>
      </c>
      <c r="AO20" s="46">
        <v>794388.31599999999</v>
      </c>
      <c r="AP20" s="46">
        <v>783275.91799999995</v>
      </c>
      <c r="AQ20" s="46">
        <v>769274.10699999996</v>
      </c>
      <c r="AR20" s="46">
        <v>828012.38300000003</v>
      </c>
      <c r="AS20" s="46">
        <v>816505.91399999999</v>
      </c>
      <c r="AT20" s="46">
        <v>898073.24</v>
      </c>
      <c r="AU20" s="46">
        <v>962997.76800000004</v>
      </c>
      <c r="AV20" s="46">
        <v>972349.62800000003</v>
      </c>
      <c r="AW20" s="46">
        <v>998427.54799999995</v>
      </c>
      <c r="AX20" s="46">
        <v>978654.07299999997</v>
      </c>
      <c r="AY20" s="46">
        <v>949355.50199999998</v>
      </c>
      <c r="AZ20" s="46">
        <v>886454.01399999997</v>
      </c>
      <c r="BA20" s="46">
        <v>876177.79799999995</v>
      </c>
      <c r="BB20" s="46"/>
      <c r="BC20" s="46"/>
    </row>
    <row r="21" spans="1:55">
      <c r="A21" s="46" t="s">
        <v>208</v>
      </c>
      <c r="B21" s="46" t="s">
        <v>221</v>
      </c>
      <c r="C21" s="46" t="s">
        <v>222</v>
      </c>
      <c r="D21" s="46">
        <v>221703.86</v>
      </c>
      <c r="E21" s="46">
        <v>234995.9</v>
      </c>
      <c r="F21" s="46">
        <v>278133.09999999998</v>
      </c>
      <c r="G21" s="46">
        <v>225552.62</v>
      </c>
      <c r="H21" s="46">
        <v>270553.8</v>
      </c>
      <c r="I21" s="46">
        <v>267178.09999999998</v>
      </c>
      <c r="J21" s="46">
        <v>252993.4</v>
      </c>
      <c r="K21" s="46">
        <v>269848.28000000003</v>
      </c>
      <c r="L21" s="46">
        <v>274921.06</v>
      </c>
      <c r="M21" s="46">
        <v>276519.03999999998</v>
      </c>
      <c r="N21" s="46">
        <v>285891.82</v>
      </c>
      <c r="O21" s="46">
        <v>248542.22</v>
      </c>
      <c r="P21" s="46">
        <v>255753</v>
      </c>
      <c r="Q21" s="46">
        <v>225753.4</v>
      </c>
      <c r="R21" s="46">
        <v>265718.3</v>
      </c>
      <c r="S21" s="46">
        <v>230758.7</v>
      </c>
      <c r="T21" s="46">
        <v>247320.06</v>
      </c>
      <c r="U21" s="46">
        <v>246241.3</v>
      </c>
      <c r="V21" s="46">
        <v>235998.12</v>
      </c>
      <c r="W21" s="46">
        <v>258595.1</v>
      </c>
      <c r="X21" s="46">
        <v>261449.34</v>
      </c>
      <c r="Y21" s="46">
        <v>273781.06</v>
      </c>
      <c r="Z21" s="46">
        <v>279420.36</v>
      </c>
      <c r="AA21" s="46">
        <v>274663.8</v>
      </c>
      <c r="AB21" s="46">
        <v>304303.34000000003</v>
      </c>
      <c r="AC21" s="46">
        <v>290686.68</v>
      </c>
      <c r="AD21" s="46">
        <v>290190.46000000002</v>
      </c>
      <c r="AE21" s="46">
        <v>328206.71999999997</v>
      </c>
      <c r="AF21" s="46">
        <v>303958.48</v>
      </c>
      <c r="AG21" s="46">
        <v>266689.2</v>
      </c>
      <c r="AH21" s="46">
        <v>300327.82</v>
      </c>
      <c r="AI21" s="46">
        <v>290534.3</v>
      </c>
      <c r="AJ21" s="46">
        <v>273204.68</v>
      </c>
      <c r="AK21" s="46">
        <v>256273.24</v>
      </c>
      <c r="AL21" s="46">
        <v>238724.32</v>
      </c>
      <c r="AM21" s="46">
        <v>254558.23300000001</v>
      </c>
      <c r="AN21" s="46">
        <v>241250.48</v>
      </c>
      <c r="AO21" s="46">
        <v>255102.12</v>
      </c>
      <c r="AP21" s="46">
        <v>271689.467</v>
      </c>
      <c r="AQ21" s="46">
        <v>245200</v>
      </c>
      <c r="AR21" s="46">
        <v>254924.2</v>
      </c>
      <c r="AS21" s="46">
        <v>273682.28000000003</v>
      </c>
      <c r="AT21" s="46">
        <v>263263.42700000003</v>
      </c>
      <c r="AU21" s="46">
        <v>278605.614</v>
      </c>
      <c r="AV21" s="46">
        <v>263322</v>
      </c>
      <c r="AW21" s="46">
        <v>260327.86</v>
      </c>
      <c r="AX21" s="46">
        <v>241503.04</v>
      </c>
      <c r="AY21" s="46">
        <v>231974.587</v>
      </c>
      <c r="AZ21" s="46">
        <v>225747.44699999999</v>
      </c>
      <c r="BA21" s="46">
        <v>247914.61300000001</v>
      </c>
      <c r="BB21" s="46"/>
      <c r="BC21" s="46"/>
    </row>
    <row r="22" spans="1:55">
      <c r="A22" s="46" t="s">
        <v>208</v>
      </c>
      <c r="B22" s="46" t="s">
        <v>223</v>
      </c>
      <c r="C22" s="46" t="s">
        <v>173</v>
      </c>
      <c r="D22" s="46">
        <v>254085</v>
      </c>
      <c r="E22" s="46">
        <v>145824</v>
      </c>
      <c r="F22" s="46">
        <v>129740</v>
      </c>
      <c r="G22" s="46">
        <v>97470</v>
      </c>
      <c r="H22" s="46">
        <v>312665</v>
      </c>
      <c r="I22" s="46">
        <v>97470</v>
      </c>
      <c r="J22" s="46">
        <v>260139</v>
      </c>
      <c r="K22" s="46">
        <v>367754</v>
      </c>
      <c r="L22" s="46">
        <v>146752</v>
      </c>
      <c r="M22" s="46">
        <v>236334</v>
      </c>
      <c r="N22" s="46">
        <v>140218</v>
      </c>
      <c r="O22" s="46">
        <v>349872</v>
      </c>
      <c r="P22" s="46">
        <v>345791</v>
      </c>
      <c r="Q22" s="46">
        <v>164377.5</v>
      </c>
      <c r="R22" s="46">
        <v>446324</v>
      </c>
      <c r="S22" s="46">
        <v>102868</v>
      </c>
      <c r="T22" s="46">
        <v>13573</v>
      </c>
      <c r="U22" s="46">
        <v>384460</v>
      </c>
      <c r="V22" s="46">
        <v>195746</v>
      </c>
      <c r="W22" s="46">
        <v>401029</v>
      </c>
      <c r="X22" s="46">
        <v>311916</v>
      </c>
      <c r="Y22" s="46">
        <v>264224</v>
      </c>
      <c r="Z22" s="46">
        <v>22044</v>
      </c>
      <c r="AA22" s="46">
        <v>77474</v>
      </c>
      <c r="AB22" s="46">
        <v>370820</v>
      </c>
      <c r="AC22" s="46">
        <v>455181</v>
      </c>
      <c r="AD22" s="46">
        <v>264850</v>
      </c>
      <c r="AE22" s="46">
        <v>332461</v>
      </c>
      <c r="AF22" s="46">
        <v>462</v>
      </c>
      <c r="AG22" s="46">
        <v>210860</v>
      </c>
      <c r="AH22" s="46">
        <v>256771</v>
      </c>
      <c r="AI22" s="46">
        <v>205625</v>
      </c>
      <c r="AJ22" s="46">
        <v>260722</v>
      </c>
      <c r="AK22" s="46">
        <v>305847</v>
      </c>
      <c r="AL22" s="46">
        <v>515511</v>
      </c>
      <c r="AM22" s="46">
        <v>29570</v>
      </c>
      <c r="AN22" s="46">
        <v>0</v>
      </c>
      <c r="AO22" s="46">
        <v>166516</v>
      </c>
      <c r="AP22" s="46">
        <v>370055</v>
      </c>
      <c r="AQ22" s="46">
        <v>522163</v>
      </c>
      <c r="AR22" s="46">
        <v>254472</v>
      </c>
      <c r="AS22" s="46">
        <v>314</v>
      </c>
      <c r="AT22" s="46">
        <v>190831</v>
      </c>
      <c r="AU22" s="46">
        <v>0</v>
      </c>
      <c r="AV22" s="46">
        <v>228335</v>
      </c>
      <c r="AW22" s="46">
        <v>268890</v>
      </c>
      <c r="AX22" s="46">
        <v>392369</v>
      </c>
      <c r="AY22" s="46">
        <v>78608</v>
      </c>
      <c r="AZ22" s="46">
        <v>386626</v>
      </c>
      <c r="BA22" s="46">
        <v>108566</v>
      </c>
      <c r="BB22" s="46"/>
      <c r="BC22" s="46"/>
    </row>
    <row r="23" spans="1:55">
      <c r="A23" s="46" t="s">
        <v>208</v>
      </c>
      <c r="B23" s="46" t="s">
        <v>224</v>
      </c>
      <c r="C23" s="46" t="s">
        <v>225</v>
      </c>
      <c r="D23" s="46">
        <v>8724.8559999999998</v>
      </c>
      <c r="E23" s="46">
        <v>8647.3449999999993</v>
      </c>
      <c r="F23" s="46">
        <v>8286.0550000000003</v>
      </c>
      <c r="G23" s="46">
        <v>10047.081</v>
      </c>
      <c r="H23" s="46">
        <v>11220.226000000001</v>
      </c>
      <c r="I23" s="46">
        <v>10978.373</v>
      </c>
      <c r="J23" s="46">
        <v>9261.2340000000004</v>
      </c>
      <c r="K23" s="46">
        <v>9019.9320000000007</v>
      </c>
      <c r="L23" s="46">
        <v>9689.6830000000009</v>
      </c>
      <c r="M23" s="46">
        <v>10068.688</v>
      </c>
      <c r="N23" s="46">
        <v>9002.6319999999996</v>
      </c>
      <c r="O23" s="46">
        <v>8997.9560000000001</v>
      </c>
      <c r="P23" s="46">
        <v>10029.112999999999</v>
      </c>
      <c r="Q23" s="46">
        <v>9503.3070000000007</v>
      </c>
      <c r="R23" s="46">
        <v>8589.741</v>
      </c>
      <c r="S23" s="46">
        <v>8885.6610000000001</v>
      </c>
      <c r="T23" s="46">
        <v>11546.204</v>
      </c>
      <c r="U23" s="46">
        <v>12269.298000000001</v>
      </c>
      <c r="V23" s="46">
        <v>11891.325999999999</v>
      </c>
      <c r="W23" s="46">
        <v>9746.9840000000004</v>
      </c>
      <c r="X23" s="46">
        <v>10375.021000000001</v>
      </c>
      <c r="Y23" s="46">
        <v>11152.839</v>
      </c>
      <c r="Z23" s="46">
        <v>9943.3320000000003</v>
      </c>
      <c r="AA23" s="46">
        <v>11311.709000000001</v>
      </c>
      <c r="AB23" s="46">
        <v>9981.1640000000007</v>
      </c>
      <c r="AC23" s="46">
        <v>6500.5479999999998</v>
      </c>
      <c r="AD23" s="46">
        <v>7434.1270000000004</v>
      </c>
      <c r="AE23" s="46">
        <v>7378.009</v>
      </c>
      <c r="AF23" s="46">
        <v>8152.0230000000001</v>
      </c>
      <c r="AG23" s="46">
        <v>9370.8889999999992</v>
      </c>
      <c r="AH23" s="46">
        <v>12438.227000000001</v>
      </c>
      <c r="AI23" s="46">
        <v>6665.6930000000002</v>
      </c>
      <c r="AJ23" s="46">
        <v>8017.8339999999998</v>
      </c>
      <c r="AK23" s="46">
        <v>8111.8720000000003</v>
      </c>
      <c r="AL23" s="46">
        <v>8312.9279999999999</v>
      </c>
      <c r="AM23" s="46">
        <v>9623.2980000000007</v>
      </c>
      <c r="AN23" s="46">
        <v>8890.6830000000009</v>
      </c>
      <c r="AO23" s="46">
        <v>6990.9290000000001</v>
      </c>
      <c r="AP23" s="46">
        <v>7554.9930000000004</v>
      </c>
      <c r="AQ23" s="46">
        <v>6897.99</v>
      </c>
      <c r="AR23" s="46">
        <v>9678.6119999999992</v>
      </c>
      <c r="AS23" s="46">
        <v>10143.27</v>
      </c>
      <c r="AT23" s="46">
        <v>12791.869000000001</v>
      </c>
      <c r="AU23" s="46">
        <v>6928.8370000000004</v>
      </c>
      <c r="AV23" s="46">
        <v>7156.54</v>
      </c>
      <c r="AW23" s="46">
        <v>6751.13</v>
      </c>
      <c r="AX23" s="46">
        <v>5284.6239999999998</v>
      </c>
      <c r="AY23" s="46">
        <v>5086.28</v>
      </c>
      <c r="AZ23" s="46">
        <v>10737.782999999999</v>
      </c>
      <c r="BA23" s="46">
        <v>7795.7449999999999</v>
      </c>
      <c r="BB23" s="46"/>
      <c r="BC23" s="46"/>
    </row>
    <row r="24" spans="1:55">
      <c r="A24" s="46" t="s">
        <v>208</v>
      </c>
      <c r="B24" s="46" t="s">
        <v>226</v>
      </c>
      <c r="C24" s="46" t="s">
        <v>225</v>
      </c>
      <c r="D24" s="46">
        <v>6967.99</v>
      </c>
      <c r="E24" s="46">
        <v>7772.5519999999997</v>
      </c>
      <c r="F24" s="46">
        <v>8047.8819999999996</v>
      </c>
      <c r="G24" s="46">
        <v>7362.81</v>
      </c>
      <c r="H24" s="46">
        <v>7119.2070000000003</v>
      </c>
      <c r="I24" s="46">
        <v>5381.9520000000002</v>
      </c>
      <c r="J24" s="46">
        <v>5126.92</v>
      </c>
      <c r="K24" s="46">
        <v>5006.6400000000003</v>
      </c>
      <c r="L24" s="46">
        <v>5180.2439999999997</v>
      </c>
      <c r="M24" s="46">
        <v>5142.0550000000003</v>
      </c>
      <c r="N24" s="46">
        <v>4606.4690000000001</v>
      </c>
      <c r="O24" s="46">
        <v>4884.6440000000002</v>
      </c>
      <c r="P24" s="46">
        <v>4593.4250000000002</v>
      </c>
      <c r="Q24" s="46">
        <v>6041.4780000000001</v>
      </c>
      <c r="R24" s="46">
        <v>3817.395</v>
      </c>
      <c r="S24" s="46">
        <v>5300.23</v>
      </c>
      <c r="T24" s="46">
        <v>5107.5190000000002</v>
      </c>
      <c r="U24" s="46">
        <v>5670.4110000000001</v>
      </c>
      <c r="V24" s="46">
        <v>6403.59</v>
      </c>
      <c r="W24" s="46">
        <v>4564.223</v>
      </c>
      <c r="X24" s="46">
        <v>5210.1880000000001</v>
      </c>
      <c r="Y24" s="46">
        <v>5532.8090000000002</v>
      </c>
      <c r="Z24" s="46">
        <v>3540.9389999999999</v>
      </c>
      <c r="AA24" s="46">
        <v>2299.7489999999998</v>
      </c>
      <c r="AB24" s="46">
        <v>3586.6480000000001</v>
      </c>
      <c r="AC24" s="46">
        <v>3805.1239999999998</v>
      </c>
      <c r="AD24" s="46">
        <v>2663.692</v>
      </c>
      <c r="AE24" s="46">
        <v>2552.9029999999998</v>
      </c>
      <c r="AF24" s="46">
        <v>4290.7659999999996</v>
      </c>
      <c r="AG24" s="46">
        <v>3846.933</v>
      </c>
      <c r="AH24" s="46">
        <v>3069.2370000000001</v>
      </c>
      <c r="AI24" s="46">
        <v>3547.9189999999999</v>
      </c>
      <c r="AJ24" s="46">
        <v>2868.03</v>
      </c>
      <c r="AK24" s="46">
        <v>4060.5410000000002</v>
      </c>
      <c r="AL24" s="46">
        <v>2497.6709999999998</v>
      </c>
      <c r="AM24" s="46">
        <v>3399.5390000000002</v>
      </c>
      <c r="AN24" s="46">
        <v>1851.713</v>
      </c>
      <c r="AO24" s="46">
        <v>1109.992</v>
      </c>
      <c r="AP24" s="46">
        <v>2733.59</v>
      </c>
      <c r="AQ24" s="46">
        <v>3732.6909999999998</v>
      </c>
      <c r="AR24" s="46">
        <v>4198.8879999999999</v>
      </c>
      <c r="AS24" s="46">
        <v>3220.1350000000002</v>
      </c>
      <c r="AT24" s="46">
        <v>3440.3029999999999</v>
      </c>
      <c r="AU24" s="46">
        <v>3739.65</v>
      </c>
      <c r="AV24" s="46">
        <v>3052.0450000000001</v>
      </c>
      <c r="AW24" s="46">
        <v>3490.6509999999998</v>
      </c>
      <c r="AX24" s="46">
        <v>3367.1320000000001</v>
      </c>
      <c r="AY24" s="46">
        <v>2523.17</v>
      </c>
      <c r="AZ24" s="46">
        <v>3735.3879999999999</v>
      </c>
      <c r="BA24" s="46">
        <v>3013.6860000000001</v>
      </c>
      <c r="BB24" s="46"/>
      <c r="BC24" s="46"/>
    </row>
    <row r="25" spans="1:55">
      <c r="A25" s="46" t="s">
        <v>208</v>
      </c>
      <c r="B25" s="46" t="s">
        <v>227</v>
      </c>
      <c r="C25" s="46" t="s">
        <v>225</v>
      </c>
      <c r="D25" s="46">
        <v>6882.7879999999996</v>
      </c>
      <c r="E25" s="46">
        <v>7305.7370000000001</v>
      </c>
      <c r="F25" s="46">
        <v>7645.8810000000003</v>
      </c>
      <c r="G25" s="46">
        <v>6729.4880000000003</v>
      </c>
      <c r="H25" s="46">
        <v>7489.4319999999998</v>
      </c>
      <c r="I25" s="46">
        <v>6235.2619999999997</v>
      </c>
      <c r="J25" s="46">
        <v>7005.15</v>
      </c>
      <c r="K25" s="46">
        <v>6886.0259999999998</v>
      </c>
      <c r="L25" s="46">
        <v>6182.4</v>
      </c>
      <c r="M25" s="46">
        <v>6069.9129999999996</v>
      </c>
      <c r="N25" s="46">
        <v>7024.451</v>
      </c>
      <c r="O25" s="46">
        <v>6729.5519999999997</v>
      </c>
      <c r="P25" s="46">
        <v>6687.39</v>
      </c>
      <c r="Q25" s="46">
        <v>5637.6509999999998</v>
      </c>
      <c r="R25" s="46">
        <v>6686.31</v>
      </c>
      <c r="S25" s="46">
        <v>5704.0550000000003</v>
      </c>
      <c r="T25" s="46">
        <v>7027.9719999999998</v>
      </c>
      <c r="U25" s="46">
        <v>6401.83</v>
      </c>
      <c r="V25" s="46">
        <v>6497.2430000000004</v>
      </c>
      <c r="W25" s="46">
        <v>5220.9849999999997</v>
      </c>
      <c r="X25" s="46">
        <v>6426.8720000000003</v>
      </c>
      <c r="Y25" s="46">
        <v>6390.384</v>
      </c>
      <c r="Z25" s="46">
        <v>6136.692</v>
      </c>
      <c r="AA25" s="46">
        <v>6202.9840000000004</v>
      </c>
      <c r="AB25" s="46">
        <v>6655.8310000000001</v>
      </c>
      <c r="AC25" s="46">
        <v>6163.3239999999996</v>
      </c>
      <c r="AD25" s="46">
        <v>5941.07</v>
      </c>
      <c r="AE25" s="46">
        <v>4706.6809999999996</v>
      </c>
      <c r="AF25" s="46">
        <v>5655.4560000000001</v>
      </c>
      <c r="AG25" s="46">
        <v>5206.5039999999999</v>
      </c>
      <c r="AH25" s="46">
        <v>5349.2759999999998</v>
      </c>
      <c r="AI25" s="46">
        <v>4977.4610000000002</v>
      </c>
      <c r="AJ25" s="46">
        <v>4739.8670000000002</v>
      </c>
      <c r="AK25" s="46">
        <v>5485.4539999999997</v>
      </c>
      <c r="AL25" s="46">
        <v>5573.2060000000001</v>
      </c>
      <c r="AM25" s="46">
        <v>6042.7690000000002</v>
      </c>
      <c r="AN25" s="46">
        <v>6266.74</v>
      </c>
      <c r="AO25" s="46">
        <v>4335.5709999999999</v>
      </c>
      <c r="AP25" s="46">
        <v>7052.8969999999999</v>
      </c>
      <c r="AQ25" s="46">
        <v>7392.9620000000004</v>
      </c>
      <c r="AR25" s="46">
        <v>5835.2969999999996</v>
      </c>
      <c r="AS25" s="46">
        <v>5703.3810000000003</v>
      </c>
      <c r="AT25" s="46">
        <v>6288.076</v>
      </c>
      <c r="AU25" s="46">
        <v>10224.465</v>
      </c>
      <c r="AV25" s="46">
        <v>7433.6360000000004</v>
      </c>
      <c r="AW25" s="46">
        <v>7162.4350000000004</v>
      </c>
      <c r="AX25" s="46">
        <v>8741.61</v>
      </c>
      <c r="AY25" s="46">
        <v>7708.942</v>
      </c>
      <c r="AZ25" s="46">
        <v>5747.4690000000001</v>
      </c>
      <c r="BA25" s="46">
        <v>6577.2139999999999</v>
      </c>
      <c r="BB25" s="46"/>
      <c r="BC25" s="46"/>
    </row>
    <row r="26" spans="1:55">
      <c r="A26" s="46" t="s">
        <v>208</v>
      </c>
      <c r="B26" s="46" t="s">
        <v>228</v>
      </c>
      <c r="C26" s="46" t="s">
        <v>225</v>
      </c>
      <c r="D26" s="46">
        <v>2007.029</v>
      </c>
      <c r="E26" s="46">
        <v>1749.5509999999999</v>
      </c>
      <c r="F26" s="46">
        <v>1895.7439999999999</v>
      </c>
      <c r="G26" s="46">
        <v>1728.4259999999999</v>
      </c>
      <c r="H26" s="46">
        <v>2593.413</v>
      </c>
      <c r="I26" s="46">
        <v>5183.6059999999998</v>
      </c>
      <c r="J26" s="46">
        <v>3012.8980000000001</v>
      </c>
      <c r="K26" s="46">
        <v>3210.8429999999998</v>
      </c>
      <c r="L26" s="46">
        <v>3063.415</v>
      </c>
      <c r="M26" s="46">
        <v>2975.3490000000002</v>
      </c>
      <c r="N26" s="46">
        <v>3097.7460000000001</v>
      </c>
      <c r="O26" s="46">
        <v>2873.3139999999999</v>
      </c>
      <c r="P26" s="46">
        <v>3950.277</v>
      </c>
      <c r="Q26" s="46">
        <v>3626.2739999999999</v>
      </c>
      <c r="R26" s="46">
        <v>4898.9989999999998</v>
      </c>
      <c r="S26" s="46">
        <v>2742.82</v>
      </c>
      <c r="T26" s="46">
        <v>4729.9750000000004</v>
      </c>
      <c r="U26" s="46">
        <v>4405.4840000000004</v>
      </c>
      <c r="V26" s="46">
        <v>2576.0479999999998</v>
      </c>
      <c r="W26" s="46">
        <v>3724.1860000000001</v>
      </c>
      <c r="X26" s="46">
        <v>2849.665</v>
      </c>
      <c r="Y26" s="46">
        <v>1868.6079999999999</v>
      </c>
      <c r="Z26" s="46">
        <v>1221.7090000000001</v>
      </c>
      <c r="AA26" s="46">
        <v>3007.9380000000001</v>
      </c>
      <c r="AB26" s="46">
        <v>4409.38</v>
      </c>
      <c r="AC26" s="46">
        <v>3699.4119999999998</v>
      </c>
      <c r="AD26" s="46">
        <v>2748.15</v>
      </c>
      <c r="AE26" s="46">
        <v>3513.5059999999999</v>
      </c>
      <c r="AF26" s="46">
        <v>3115.67</v>
      </c>
      <c r="AG26" s="46">
        <v>3063.2759999999998</v>
      </c>
      <c r="AH26" s="46">
        <v>2511.9299999999998</v>
      </c>
      <c r="AI26" s="46">
        <v>4756.4930000000004</v>
      </c>
      <c r="AJ26" s="46">
        <v>4213.5569999999998</v>
      </c>
      <c r="AK26" s="46">
        <v>3340.14</v>
      </c>
      <c r="AL26" s="46">
        <v>3678.5740000000001</v>
      </c>
      <c r="AM26" s="46">
        <v>2798.4740000000002</v>
      </c>
      <c r="AN26" s="46">
        <v>3596.13</v>
      </c>
      <c r="AO26" s="46">
        <v>5104.4340000000002</v>
      </c>
      <c r="AP26" s="46">
        <v>4951.768</v>
      </c>
      <c r="AQ26" s="46">
        <v>3255.7</v>
      </c>
      <c r="AR26" s="46">
        <v>4876.1729999999998</v>
      </c>
      <c r="AS26" s="46">
        <v>4204.9189999999999</v>
      </c>
      <c r="AT26" s="46">
        <v>3948.7020000000002</v>
      </c>
      <c r="AU26" s="46">
        <v>4132.951</v>
      </c>
      <c r="AV26" s="46">
        <v>3604.39</v>
      </c>
      <c r="AW26" s="46">
        <v>3640.6680000000001</v>
      </c>
      <c r="AX26" s="46">
        <v>3640.4160000000002</v>
      </c>
      <c r="AY26" s="46">
        <v>3598.1849999999999</v>
      </c>
      <c r="AZ26" s="46">
        <v>3848.857</v>
      </c>
      <c r="BA26" s="46">
        <v>4296.0219999999999</v>
      </c>
      <c r="BB26" s="46"/>
      <c r="BC26" s="46"/>
    </row>
    <row r="27" spans="1:55">
      <c r="A27" s="46" t="s">
        <v>208</v>
      </c>
      <c r="B27" s="46" t="s">
        <v>229</v>
      </c>
      <c r="C27" s="46" t="s">
        <v>230</v>
      </c>
      <c r="D27" s="46">
        <v>5645794.9699999997</v>
      </c>
      <c r="E27" s="46">
        <v>5366049.59</v>
      </c>
      <c r="F27" s="46">
        <v>5980664.6100000003</v>
      </c>
      <c r="G27" s="46">
        <v>5322391.03</v>
      </c>
      <c r="H27" s="46">
        <v>5882430.5700000003</v>
      </c>
      <c r="I27" s="46">
        <v>5539883.7400000002</v>
      </c>
      <c r="J27" s="46">
        <v>5644236</v>
      </c>
      <c r="K27" s="46">
        <v>5840143.4119999995</v>
      </c>
      <c r="L27" s="46">
        <v>5865382.4400000004</v>
      </c>
      <c r="M27" s="46">
        <v>6006172.3300000001</v>
      </c>
      <c r="N27" s="46">
        <v>5425303.9800000004</v>
      </c>
      <c r="O27" s="46">
        <v>5168218.6399999997</v>
      </c>
      <c r="P27" s="46">
        <v>5663745.25</v>
      </c>
      <c r="Q27" s="46">
        <v>5578488.1699999999</v>
      </c>
      <c r="R27" s="46">
        <v>5825500.8799999999</v>
      </c>
      <c r="S27" s="46">
        <v>5670174.71</v>
      </c>
      <c r="T27" s="46">
        <v>5752539.9299999997</v>
      </c>
      <c r="U27" s="46">
        <v>5431507.1900000004</v>
      </c>
      <c r="V27" s="46">
        <v>4425509.75</v>
      </c>
      <c r="W27" s="46">
        <v>4760528.83</v>
      </c>
      <c r="X27" s="46">
        <v>4762763.47</v>
      </c>
      <c r="Y27" s="46">
        <v>3666584.74</v>
      </c>
      <c r="Z27" s="46">
        <v>2678703.37</v>
      </c>
      <c r="AA27" s="46">
        <v>3252556.52</v>
      </c>
      <c r="AB27" s="46">
        <v>4469796.1399999997</v>
      </c>
      <c r="AC27" s="46">
        <v>4370582.41</v>
      </c>
      <c r="AD27" s="46">
        <v>4092412.4</v>
      </c>
      <c r="AE27" s="46">
        <v>4059489.68</v>
      </c>
      <c r="AF27" s="46">
        <v>4248062.1399999997</v>
      </c>
      <c r="AG27" s="46">
        <v>5200047.4000000004</v>
      </c>
      <c r="AH27" s="46">
        <v>3082533.09</v>
      </c>
      <c r="AI27" s="46">
        <v>3708342.89</v>
      </c>
      <c r="AJ27" s="46">
        <v>3917734.23</v>
      </c>
      <c r="AK27" s="46">
        <v>3991202.08</v>
      </c>
      <c r="AL27" s="46">
        <v>3752910.46</v>
      </c>
      <c r="AM27" s="46">
        <v>3577565.3</v>
      </c>
      <c r="AN27" s="46">
        <v>3908184.65</v>
      </c>
      <c r="AO27" s="46">
        <v>3617193.1</v>
      </c>
      <c r="AP27" s="46">
        <v>4348201.7300000004</v>
      </c>
      <c r="AQ27" s="46">
        <v>4131456.11</v>
      </c>
      <c r="AR27" s="46">
        <v>4073039.0329999998</v>
      </c>
      <c r="AS27" s="46">
        <v>4333191.99</v>
      </c>
      <c r="AT27" s="46">
        <v>4001228.5329999998</v>
      </c>
      <c r="AU27" s="46">
        <v>3656591.733</v>
      </c>
      <c r="AV27" s="46">
        <v>3678381.6</v>
      </c>
      <c r="AW27" s="46">
        <v>2065017.46</v>
      </c>
      <c r="AX27" s="46">
        <v>4024653.35</v>
      </c>
      <c r="AY27" s="46">
        <v>4019623.59</v>
      </c>
      <c r="AZ27" s="46">
        <v>4178518.33</v>
      </c>
      <c r="BA27" s="46">
        <v>3946746.6230000001</v>
      </c>
      <c r="BB27" s="46"/>
      <c r="BC27" s="46"/>
    </row>
    <row r="28" spans="1:55">
      <c r="A28" s="46" t="s">
        <v>208</v>
      </c>
      <c r="B28" s="46" t="s">
        <v>231</v>
      </c>
      <c r="C28" s="46" t="s">
        <v>210</v>
      </c>
      <c r="D28" s="46">
        <v>1087511.9635000001</v>
      </c>
      <c r="E28" s="46">
        <v>1068241.3525</v>
      </c>
      <c r="F28" s="46">
        <v>1150882.2925</v>
      </c>
      <c r="G28" s="46">
        <v>1067918.7455</v>
      </c>
      <c r="H28" s="46">
        <v>1102687.3999999999</v>
      </c>
      <c r="I28" s="46">
        <v>1115597.7797481799</v>
      </c>
      <c r="J28" s="46">
        <v>1083614.7625</v>
      </c>
      <c r="K28" s="46">
        <v>1210924.1085000001</v>
      </c>
      <c r="L28" s="46">
        <v>1210111.49</v>
      </c>
      <c r="M28" s="46">
        <v>1188802.125</v>
      </c>
      <c r="N28" s="46">
        <v>1165859.55</v>
      </c>
      <c r="O28" s="46">
        <v>1086050.2660000001</v>
      </c>
      <c r="P28" s="46">
        <v>928431.29299999995</v>
      </c>
      <c r="Q28" s="46">
        <v>904390.00249999994</v>
      </c>
      <c r="R28" s="46">
        <v>979600.71250000002</v>
      </c>
      <c r="S28" s="46">
        <v>900112.946</v>
      </c>
      <c r="T28" s="46">
        <v>976552.55783205701</v>
      </c>
      <c r="U28" s="46">
        <v>982068.70200000203</v>
      </c>
      <c r="V28" s="46">
        <v>1025771.5325</v>
      </c>
      <c r="W28" s="46">
        <v>1101074.5379999999</v>
      </c>
      <c r="X28" s="46">
        <v>1081029.7524999999</v>
      </c>
      <c r="Y28" s="46">
        <v>1083323.1905</v>
      </c>
      <c r="Z28" s="46">
        <v>1063311.6839999999</v>
      </c>
      <c r="AA28" s="46">
        <v>966420.00250000099</v>
      </c>
      <c r="AB28" s="46">
        <v>1015393.6</v>
      </c>
      <c r="AC28" s="46">
        <v>900542.76499999897</v>
      </c>
      <c r="AD28" s="46">
        <v>897987.57272342895</v>
      </c>
      <c r="AE28" s="46">
        <v>970067.34699999995</v>
      </c>
      <c r="AF28" s="46">
        <v>958890.65913999896</v>
      </c>
      <c r="AG28" s="46">
        <v>930811.69000000099</v>
      </c>
      <c r="AH28" s="46">
        <v>1024131.673</v>
      </c>
      <c r="AI28" s="46">
        <v>1104598.46738594</v>
      </c>
      <c r="AJ28" s="46">
        <v>1064674.6403536</v>
      </c>
      <c r="AK28" s="46">
        <v>1125988.0811600001</v>
      </c>
      <c r="AL28" s="46">
        <v>1045606.99808</v>
      </c>
      <c r="AM28" s="46">
        <v>975346.97499999695</v>
      </c>
      <c r="AN28" s="46">
        <v>988804.37499999604</v>
      </c>
      <c r="AO28" s="46">
        <v>941549.09288579505</v>
      </c>
      <c r="AP28" s="46">
        <v>956875.09490000003</v>
      </c>
      <c r="AQ28" s="46">
        <v>970476.80500000506</v>
      </c>
      <c r="AR28" s="46">
        <v>1035243.1205</v>
      </c>
      <c r="AS28" s="46">
        <v>1011745.4595</v>
      </c>
      <c r="AT28" s="46">
        <v>1095592.9154999999</v>
      </c>
      <c r="AU28" s="46">
        <v>1168350.5563846701</v>
      </c>
      <c r="AV28" s="46">
        <v>1178779.5345000001</v>
      </c>
      <c r="AW28" s="46">
        <v>1230641.4757926899</v>
      </c>
      <c r="AX28" s="46">
        <v>1166482.2664999999</v>
      </c>
      <c r="AY28" s="46">
        <v>1141369.844</v>
      </c>
      <c r="AZ28" s="46">
        <v>1110361.00192</v>
      </c>
      <c r="BA28" s="46">
        <v>1046655.88962948</v>
      </c>
      <c r="BB28" s="46"/>
      <c r="BC28" s="46"/>
    </row>
    <row r="29" spans="1:55">
      <c r="A29" s="46" t="s">
        <v>208</v>
      </c>
      <c r="B29" s="46" t="s">
        <v>232</v>
      </c>
      <c r="C29" s="46" t="s">
        <v>210</v>
      </c>
      <c r="D29" s="46">
        <v>1108224.1838205401</v>
      </c>
      <c r="E29" s="46">
        <v>1071393.06333478</v>
      </c>
      <c r="F29" s="46">
        <v>1161704.4565639701</v>
      </c>
      <c r="G29" s="46">
        <v>1072431.23375086</v>
      </c>
      <c r="H29" s="46">
        <v>1108883.46503884</v>
      </c>
      <c r="I29" s="46">
        <v>1126253.9808922799</v>
      </c>
      <c r="J29" s="46">
        <v>1092280.56778901</v>
      </c>
      <c r="K29" s="46">
        <v>1211377.8959954099</v>
      </c>
      <c r="L29" s="46">
        <v>1217310.17440524</v>
      </c>
      <c r="M29" s="46">
        <v>1192569.43881359</v>
      </c>
      <c r="N29" s="46">
        <v>1167639.4635035901</v>
      </c>
      <c r="O29" s="46">
        <v>1083206.4193664701</v>
      </c>
      <c r="P29" s="46">
        <v>959195.13071658497</v>
      </c>
      <c r="Q29" s="46">
        <v>908114.06630951399</v>
      </c>
      <c r="R29" s="46">
        <v>988216.76754537399</v>
      </c>
      <c r="S29" s="46">
        <v>907700.19868908694</v>
      </c>
      <c r="T29" s="46">
        <v>981137.78751811304</v>
      </c>
      <c r="U29" s="46">
        <v>983046.68379054999</v>
      </c>
      <c r="V29" s="46">
        <v>1034567.05386298</v>
      </c>
      <c r="W29" s="46">
        <v>1097844.1949851101</v>
      </c>
      <c r="X29" s="46">
        <v>1073459.7501099999</v>
      </c>
      <c r="Y29" s="46">
        <v>1080305.9139024201</v>
      </c>
      <c r="Z29" s="46">
        <v>1070252.6879498099</v>
      </c>
      <c r="AA29" s="46">
        <v>952690.04838874901</v>
      </c>
      <c r="AB29" s="46">
        <v>1016799.72851002</v>
      </c>
      <c r="AC29" s="46">
        <v>888447.73882357299</v>
      </c>
      <c r="AD29" s="46">
        <v>902116.47565919603</v>
      </c>
      <c r="AE29" s="46">
        <v>972410.18024133705</v>
      </c>
      <c r="AF29" s="46">
        <v>964054.32205522095</v>
      </c>
      <c r="AG29" s="46">
        <v>931426.91500000097</v>
      </c>
      <c r="AH29" s="46">
        <v>1027350.39663788</v>
      </c>
      <c r="AI29" s="46">
        <v>1109876.97894911</v>
      </c>
      <c r="AJ29" s="46">
        <v>1070625.3502062999</v>
      </c>
      <c r="AK29" s="46">
        <v>1131642.84228494</v>
      </c>
      <c r="AL29" s="46">
        <v>1056635.5508149101</v>
      </c>
      <c r="AM29" s="46">
        <v>972880.51833737397</v>
      </c>
      <c r="AN29" s="46">
        <v>999481.46082075196</v>
      </c>
      <c r="AO29" s="46">
        <v>946232.20431715494</v>
      </c>
      <c r="AP29" s="46">
        <v>964879.743059556</v>
      </c>
      <c r="AQ29" s="46">
        <v>975666.33114488295</v>
      </c>
      <c r="AR29" s="46">
        <v>1035575.31380251</v>
      </c>
      <c r="AS29" s="46">
        <v>1017805.99563889</v>
      </c>
      <c r="AT29" s="46">
        <v>1101264.24334932</v>
      </c>
      <c r="AU29" s="46">
        <v>1163935.1740995301</v>
      </c>
      <c r="AV29" s="46">
        <v>1166542.432</v>
      </c>
      <c r="AW29" s="46">
        <v>1225615.29436564</v>
      </c>
      <c r="AX29" s="46">
        <v>1160657.6995745299</v>
      </c>
      <c r="AY29" s="46">
        <v>1117034.9622058601</v>
      </c>
      <c r="AZ29" s="46">
        <v>1082658.2219168299</v>
      </c>
      <c r="BA29" s="46">
        <v>1006551.04681221</v>
      </c>
      <c r="BB29" s="46"/>
      <c r="BC29" s="46"/>
    </row>
    <row r="30" spans="1:55">
      <c r="A30" s="46" t="s">
        <v>208</v>
      </c>
      <c r="B30" s="46" t="s">
        <v>233</v>
      </c>
      <c r="C30" s="46" t="s">
        <v>210</v>
      </c>
      <c r="D30" s="46">
        <v>1090712.1838205401</v>
      </c>
      <c r="E30" s="46">
        <v>1056613.06333478</v>
      </c>
      <c r="F30" s="46">
        <v>1143886.9565639701</v>
      </c>
      <c r="G30" s="46">
        <v>1058032.23375086</v>
      </c>
      <c r="H30" s="46">
        <v>1091053.96503884</v>
      </c>
      <c r="I30" s="46">
        <v>1110797.9808922799</v>
      </c>
      <c r="J30" s="46">
        <v>1075904.06778901</v>
      </c>
      <c r="K30" s="46">
        <v>1195972.8459954101</v>
      </c>
      <c r="L30" s="46">
        <v>1202935.17440524</v>
      </c>
      <c r="M30" s="46">
        <v>1180049.43881359</v>
      </c>
      <c r="N30" s="46">
        <v>1155797.4635035901</v>
      </c>
      <c r="O30" s="46">
        <v>1067662.9193664701</v>
      </c>
      <c r="P30" s="46">
        <v>944018.13071658497</v>
      </c>
      <c r="Q30" s="46">
        <v>896984.06630951399</v>
      </c>
      <c r="R30" s="46">
        <v>975207.26754537399</v>
      </c>
      <c r="S30" s="46">
        <v>894177.69368908706</v>
      </c>
      <c r="T30" s="46">
        <v>967231.78751811304</v>
      </c>
      <c r="U30" s="46">
        <v>970938.68379054999</v>
      </c>
      <c r="V30" s="46">
        <v>1023521.55386298</v>
      </c>
      <c r="W30" s="46">
        <v>1087096.1949851101</v>
      </c>
      <c r="X30" s="46">
        <v>1061827.2501099999</v>
      </c>
      <c r="Y30" s="46">
        <v>1068550.9139024201</v>
      </c>
      <c r="Z30" s="46">
        <v>1059130.1879498099</v>
      </c>
      <c r="AA30" s="46">
        <v>945099.54838874901</v>
      </c>
      <c r="AB30" s="46">
        <v>1006399.22851002</v>
      </c>
      <c r="AC30" s="46">
        <v>878102.23882357299</v>
      </c>
      <c r="AD30" s="46">
        <v>892050.47565919603</v>
      </c>
      <c r="AE30" s="46">
        <v>963338.18024133705</v>
      </c>
      <c r="AF30" s="46">
        <v>953233.32205522095</v>
      </c>
      <c r="AG30" s="46">
        <v>922408.91500000097</v>
      </c>
      <c r="AH30" s="46">
        <v>1016983.89663788</v>
      </c>
      <c r="AI30" s="46">
        <v>1098185.97894911</v>
      </c>
      <c r="AJ30" s="46">
        <v>1059096.3502062999</v>
      </c>
      <c r="AK30" s="46">
        <v>1119993.84228494</v>
      </c>
      <c r="AL30" s="46">
        <v>1043459.55081491</v>
      </c>
      <c r="AM30" s="46">
        <v>960001.51833737397</v>
      </c>
      <c r="AN30" s="46">
        <v>989248.46082075196</v>
      </c>
      <c r="AO30" s="46">
        <v>935108.20431715494</v>
      </c>
      <c r="AP30" s="46">
        <v>952648.743059556</v>
      </c>
      <c r="AQ30" s="46">
        <v>966270.33114488295</v>
      </c>
      <c r="AR30" s="46">
        <v>1027637.31380251</v>
      </c>
      <c r="AS30" s="46">
        <v>1005817.99563889</v>
      </c>
      <c r="AT30" s="46">
        <v>1088007.24334932</v>
      </c>
      <c r="AU30" s="46">
        <v>1152973.1740995301</v>
      </c>
      <c r="AV30" s="46">
        <v>1156110.682</v>
      </c>
      <c r="AW30" s="46">
        <v>1214778.54436564</v>
      </c>
      <c r="AX30" s="46">
        <v>1147930.9495745299</v>
      </c>
      <c r="AY30" s="46">
        <v>1105275.3372058601</v>
      </c>
      <c r="AZ30" s="46">
        <v>1070062.2219168299</v>
      </c>
      <c r="BA30" s="46">
        <v>996920.696812212</v>
      </c>
      <c r="BB30" s="46"/>
      <c r="BC30" s="46"/>
    </row>
    <row r="31" spans="1:55">
      <c r="A31" s="46" t="s">
        <v>208</v>
      </c>
      <c r="B31" s="46" t="s">
        <v>234</v>
      </c>
      <c r="C31" s="46" t="s">
        <v>210</v>
      </c>
      <c r="D31" s="46">
        <v>1100101.00216667</v>
      </c>
      <c r="E31" s="46">
        <v>1079968.8731666701</v>
      </c>
      <c r="F31" s="46">
        <v>1163851.73316667</v>
      </c>
      <c r="G31" s="46">
        <v>1079137.05416667</v>
      </c>
      <c r="H31" s="46">
        <v>1110357.00288889</v>
      </c>
      <c r="I31" s="46">
        <v>1122784.9626370701</v>
      </c>
      <c r="J31" s="46">
        <v>1090438.3953888901</v>
      </c>
      <c r="K31" s="46">
        <v>1218373.9084999999</v>
      </c>
      <c r="L31" s="46">
        <v>1215164.912</v>
      </c>
      <c r="M31" s="46">
        <v>1194702.1969999999</v>
      </c>
      <c r="N31" s="46">
        <v>1170217.1939999999</v>
      </c>
      <c r="O31" s="46">
        <v>1092979.5859999999</v>
      </c>
      <c r="P31" s="46">
        <v>933492.34872799995</v>
      </c>
      <c r="Q31" s="46">
        <v>911210.16449999996</v>
      </c>
      <c r="R31" s="46">
        <v>985466.63249999995</v>
      </c>
      <c r="S31" s="46">
        <v>905460.84600000002</v>
      </c>
      <c r="T31" s="46">
        <v>978433.25783205603</v>
      </c>
      <c r="U31" s="46">
        <v>985536.55300000205</v>
      </c>
      <c r="V31" s="46">
        <v>1029389.9325</v>
      </c>
      <c r="W31" s="46">
        <v>1103221.9380000001</v>
      </c>
      <c r="X31" s="46">
        <v>1087859.111</v>
      </c>
      <c r="Y31" s="46">
        <v>1090955.0530000001</v>
      </c>
      <c r="Z31" s="46">
        <v>1072237.0464999999</v>
      </c>
      <c r="AA31" s="46">
        <v>974103.06500000099</v>
      </c>
      <c r="AB31" s="46">
        <v>1019857.718</v>
      </c>
      <c r="AC31" s="46">
        <v>904609.26499999897</v>
      </c>
      <c r="AD31" s="46">
        <v>900757.15672342898</v>
      </c>
      <c r="AE31" s="46">
        <v>972972.09100000001</v>
      </c>
      <c r="AF31" s="46">
        <v>961853.42913999897</v>
      </c>
      <c r="AG31" s="46">
        <v>934239.74000000104</v>
      </c>
      <c r="AH31" s="46">
        <v>1027096.373</v>
      </c>
      <c r="AI31" s="46">
        <v>1106377.1173859399</v>
      </c>
      <c r="AJ31" s="46">
        <v>1068156.9413536</v>
      </c>
      <c r="AK31" s="46">
        <v>1144131.0321599999</v>
      </c>
      <c r="AL31" s="46">
        <v>1064102.92808</v>
      </c>
      <c r="AM31" s="46">
        <v>978857.12899999705</v>
      </c>
      <c r="AN31" s="46">
        <v>992076.71899999597</v>
      </c>
      <c r="AO31" s="46">
        <v>946692.50588579499</v>
      </c>
      <c r="AP31" s="46">
        <v>961398.2389</v>
      </c>
      <c r="AQ31" s="46">
        <v>975460.00900000497</v>
      </c>
      <c r="AR31" s="46">
        <v>1041289.2205000001</v>
      </c>
      <c r="AS31" s="46">
        <v>1019255.8935</v>
      </c>
      <c r="AT31" s="46">
        <v>1102423.2315</v>
      </c>
      <c r="AU31" s="46">
        <v>1176778.62838467</v>
      </c>
      <c r="AV31" s="46">
        <v>1187269.7345</v>
      </c>
      <c r="AW31" s="46">
        <v>1247639.76579269</v>
      </c>
      <c r="AX31" s="46">
        <v>1182779.1665000001</v>
      </c>
      <c r="AY31" s="46">
        <v>1155529.294</v>
      </c>
      <c r="AZ31" s="46">
        <v>1127437.73792</v>
      </c>
      <c r="BA31" s="46">
        <v>1056052.3396294799</v>
      </c>
      <c r="BB31" s="46"/>
      <c r="BC31" s="46"/>
    </row>
    <row r="32" spans="1:55">
      <c r="A32" s="46" t="s">
        <v>208</v>
      </c>
      <c r="B32" s="46" t="s">
        <v>235</v>
      </c>
      <c r="C32" s="46" t="s">
        <v>210</v>
      </c>
      <c r="D32" s="46">
        <v>17512</v>
      </c>
      <c r="E32" s="46">
        <v>14780</v>
      </c>
      <c r="F32" s="46">
        <v>17817.5</v>
      </c>
      <c r="G32" s="46">
        <v>14399</v>
      </c>
      <c r="H32" s="46">
        <v>17829.5</v>
      </c>
      <c r="I32" s="46">
        <v>15456</v>
      </c>
      <c r="J32" s="46">
        <v>16376.5</v>
      </c>
      <c r="K32" s="46">
        <v>15405.05</v>
      </c>
      <c r="L32" s="46">
        <v>14375</v>
      </c>
      <c r="M32" s="46">
        <v>12520</v>
      </c>
      <c r="N32" s="46">
        <v>11842</v>
      </c>
      <c r="O32" s="46">
        <v>15543.5</v>
      </c>
      <c r="P32" s="46">
        <v>15177</v>
      </c>
      <c r="Q32" s="46">
        <v>11130</v>
      </c>
      <c r="R32" s="46">
        <v>13009.5</v>
      </c>
      <c r="S32" s="46">
        <v>13522.504999999999</v>
      </c>
      <c r="T32" s="46">
        <v>13906</v>
      </c>
      <c r="U32" s="46">
        <v>12108</v>
      </c>
      <c r="V32" s="46">
        <v>11045.5</v>
      </c>
      <c r="W32" s="46">
        <v>10748</v>
      </c>
      <c r="X32" s="46">
        <v>11632.5</v>
      </c>
      <c r="Y32" s="46">
        <v>11755</v>
      </c>
      <c r="Z32" s="46">
        <v>11122.5</v>
      </c>
      <c r="AA32" s="46">
        <v>7590.5</v>
      </c>
      <c r="AB32" s="46">
        <v>10400.5</v>
      </c>
      <c r="AC32" s="46">
        <v>10345.5</v>
      </c>
      <c r="AD32" s="46">
        <v>10066</v>
      </c>
      <c r="AE32" s="46">
        <v>9072</v>
      </c>
      <c r="AF32" s="46">
        <v>10821</v>
      </c>
      <c r="AG32" s="46">
        <v>9018</v>
      </c>
      <c r="AH32" s="46">
        <v>10366.5</v>
      </c>
      <c r="AI32" s="46">
        <v>11691</v>
      </c>
      <c r="AJ32" s="46">
        <v>11529</v>
      </c>
      <c r="AK32" s="46">
        <v>11649</v>
      </c>
      <c r="AL32" s="46">
        <v>13176</v>
      </c>
      <c r="AM32" s="46">
        <v>12879</v>
      </c>
      <c r="AN32" s="46">
        <v>10233</v>
      </c>
      <c r="AO32" s="46">
        <v>11124</v>
      </c>
      <c r="AP32" s="46">
        <v>12231</v>
      </c>
      <c r="AQ32" s="46">
        <v>9396</v>
      </c>
      <c r="AR32" s="46">
        <v>7938</v>
      </c>
      <c r="AS32" s="46">
        <v>11988</v>
      </c>
      <c r="AT32" s="46">
        <v>13257</v>
      </c>
      <c r="AU32" s="46">
        <v>10962</v>
      </c>
      <c r="AV32" s="46">
        <v>10431.75</v>
      </c>
      <c r="AW32" s="46">
        <v>10836.75</v>
      </c>
      <c r="AX32" s="46">
        <v>12726.75</v>
      </c>
      <c r="AY32" s="46">
        <v>11759.625</v>
      </c>
      <c r="AZ32" s="46">
        <v>12596</v>
      </c>
      <c r="BA32" s="46">
        <v>9630.35</v>
      </c>
      <c r="BB32" s="46"/>
      <c r="BC32" s="46"/>
    </row>
    <row r="33" spans="1:55">
      <c r="A33" s="46" t="s">
        <v>208</v>
      </c>
      <c r="B33" s="46" t="s">
        <v>1226</v>
      </c>
      <c r="C33" s="46" t="s">
        <v>210</v>
      </c>
      <c r="D33" s="46">
        <v>12589.0386666667</v>
      </c>
      <c r="E33" s="46">
        <v>11727.5206666667</v>
      </c>
      <c r="F33" s="46">
        <v>12969.4406666667</v>
      </c>
      <c r="G33" s="46">
        <v>11218.3086666667</v>
      </c>
      <c r="H33" s="46">
        <v>7669.6028888888904</v>
      </c>
      <c r="I33" s="46">
        <v>7187.1828888888904</v>
      </c>
      <c r="J33" s="46">
        <v>6823.6328888888902</v>
      </c>
      <c r="K33" s="46">
        <v>7449.8</v>
      </c>
      <c r="L33" s="46">
        <v>5053.4219999999996</v>
      </c>
      <c r="M33" s="46">
        <v>5900.0720000000001</v>
      </c>
      <c r="N33" s="46">
        <v>4357.6440000000002</v>
      </c>
      <c r="O33" s="46">
        <v>6929.32</v>
      </c>
      <c r="P33" s="46">
        <v>5061.0557280000003</v>
      </c>
      <c r="Q33" s="46">
        <v>6820.1620000000003</v>
      </c>
      <c r="R33" s="46">
        <v>5865.92</v>
      </c>
      <c r="S33" s="46">
        <v>5347.9</v>
      </c>
      <c r="T33" s="46">
        <v>1880.7</v>
      </c>
      <c r="U33" s="46">
        <v>3467.8510000000001</v>
      </c>
      <c r="V33" s="46">
        <v>3618.4</v>
      </c>
      <c r="W33" s="46">
        <v>2147.4</v>
      </c>
      <c r="X33" s="46">
        <v>6829.3585000000003</v>
      </c>
      <c r="Y33" s="46">
        <v>7631.8625000000002</v>
      </c>
      <c r="Z33" s="46">
        <v>8925.3624999999993</v>
      </c>
      <c r="AA33" s="46">
        <v>7683.0625</v>
      </c>
      <c r="AB33" s="46">
        <v>4464.1180000000004</v>
      </c>
      <c r="AC33" s="46">
        <v>4066.5</v>
      </c>
      <c r="AD33" s="46">
        <v>2769.5839999999998</v>
      </c>
      <c r="AE33" s="46">
        <v>2904.7440000000001</v>
      </c>
      <c r="AF33" s="46">
        <v>2962.77</v>
      </c>
      <c r="AG33" s="46">
        <v>3428.05</v>
      </c>
      <c r="AH33" s="46">
        <v>2964.7</v>
      </c>
      <c r="AI33" s="46">
        <v>1778.65</v>
      </c>
      <c r="AJ33" s="46">
        <v>3482.3009999999999</v>
      </c>
      <c r="AK33" s="46">
        <v>18142.951000000001</v>
      </c>
      <c r="AL33" s="46">
        <v>18495.93</v>
      </c>
      <c r="AM33" s="46">
        <v>3510.154</v>
      </c>
      <c r="AN33" s="46">
        <v>3272.3440000000001</v>
      </c>
      <c r="AO33" s="46">
        <v>5143.4129999999996</v>
      </c>
      <c r="AP33" s="46">
        <v>4523.1440000000002</v>
      </c>
      <c r="AQ33" s="46">
        <v>4983.2039999999997</v>
      </c>
      <c r="AR33" s="46">
        <v>6046.1</v>
      </c>
      <c r="AS33" s="46">
        <v>7510.4340000000002</v>
      </c>
      <c r="AT33" s="46">
        <v>6830.3159999999998</v>
      </c>
      <c r="AU33" s="46">
        <v>8428.0720000000001</v>
      </c>
      <c r="AV33" s="46">
        <v>8490.2000000000007</v>
      </c>
      <c r="AW33" s="46">
        <v>16998.29</v>
      </c>
      <c r="AX33" s="46">
        <v>16296.9</v>
      </c>
      <c r="AY33" s="46">
        <v>14159.45</v>
      </c>
      <c r="AZ33" s="46">
        <v>17076.736000000001</v>
      </c>
      <c r="BA33" s="46">
        <v>9396.4500000000007</v>
      </c>
      <c r="BB33" s="46"/>
      <c r="BC33" s="46"/>
    </row>
    <row r="34" spans="1:55">
      <c r="A34" s="46" t="s">
        <v>208</v>
      </c>
      <c r="B34" s="46" t="s">
        <v>237</v>
      </c>
      <c r="C34" s="46" t="s">
        <v>210</v>
      </c>
      <c r="D34" s="46">
        <v>118101.399294</v>
      </c>
      <c r="E34" s="46">
        <v>117662.569118</v>
      </c>
      <c r="F34" s="46">
        <v>135998.09370200001</v>
      </c>
      <c r="G34" s="46">
        <v>129162.624104</v>
      </c>
      <c r="H34" s="46">
        <v>142522.22288799999</v>
      </c>
      <c r="I34" s="46">
        <v>134056.033448</v>
      </c>
      <c r="J34" s="46">
        <v>146118.87760800001</v>
      </c>
      <c r="K34" s="46">
        <v>103373.139</v>
      </c>
      <c r="L34" s="46">
        <v>119306.97900000001</v>
      </c>
      <c r="M34" s="46">
        <v>123729.07399999999</v>
      </c>
      <c r="N34" s="46">
        <v>138727.853</v>
      </c>
      <c r="O34" s="46">
        <v>139408.916</v>
      </c>
      <c r="P34" s="46">
        <v>142413.190432</v>
      </c>
      <c r="Q34" s="46">
        <v>118615.07711100001</v>
      </c>
      <c r="R34" s="46">
        <v>128284.81284</v>
      </c>
      <c r="S34" s="46">
        <v>126183.572696</v>
      </c>
      <c r="T34" s="46">
        <v>127763.95460700001</v>
      </c>
      <c r="U34" s="46">
        <v>129699.905216</v>
      </c>
      <c r="V34" s="46">
        <v>128377.073032</v>
      </c>
      <c r="W34" s="46">
        <v>121332.474032</v>
      </c>
      <c r="X34" s="46">
        <v>109887.10559200001</v>
      </c>
      <c r="Y34" s="46">
        <v>110425.42092800001</v>
      </c>
      <c r="Z34" s="46">
        <v>121509.02433</v>
      </c>
      <c r="AA34" s="46">
        <v>135973.596024</v>
      </c>
      <c r="AB34" s="46">
        <v>129859.809024</v>
      </c>
      <c r="AC34" s="46">
        <v>115738.77246199999</v>
      </c>
      <c r="AD34" s="46">
        <v>115105.18453</v>
      </c>
      <c r="AE34" s="46">
        <v>116200.47239</v>
      </c>
      <c r="AF34" s="46">
        <v>124976.01512</v>
      </c>
      <c r="AG34" s="46">
        <v>100353.194416</v>
      </c>
      <c r="AH34" s="46">
        <v>104680.81574599999</v>
      </c>
      <c r="AI34" s="46">
        <v>117694.78032000001</v>
      </c>
      <c r="AJ34" s="46">
        <v>121326.877159</v>
      </c>
      <c r="AK34" s="46">
        <v>109729.243214</v>
      </c>
      <c r="AL34" s="46">
        <v>112251.409422</v>
      </c>
      <c r="AM34" s="46">
        <v>114193.51807999999</v>
      </c>
      <c r="AN34" s="46">
        <v>112628.28004</v>
      </c>
      <c r="AO34" s="46">
        <v>121464.13512399999</v>
      </c>
      <c r="AP34" s="46">
        <v>124524.06183599999</v>
      </c>
      <c r="AQ34" s="46">
        <v>115676.117912</v>
      </c>
      <c r="AR34" s="46">
        <v>129070.47900000001</v>
      </c>
      <c r="AS34" s="46">
        <v>120902.254</v>
      </c>
      <c r="AT34" s="46">
        <v>141230.747</v>
      </c>
      <c r="AU34" s="46">
        <v>139395.916</v>
      </c>
      <c r="AV34" s="46">
        <v>138627.25899999999</v>
      </c>
      <c r="AW34" s="46">
        <v>154375.44736799999</v>
      </c>
      <c r="AX34" s="46">
        <v>94081.758060999899</v>
      </c>
      <c r="AY34" s="46">
        <v>155376.756742</v>
      </c>
      <c r="AZ34" s="46">
        <v>132555.30806400001</v>
      </c>
      <c r="BA34" s="46">
        <v>127240.803912</v>
      </c>
      <c r="BB34" s="46"/>
      <c r="BC34" s="46"/>
    </row>
    <row r="35" spans="1:55">
      <c r="A35" s="46" t="s">
        <v>208</v>
      </c>
      <c r="B35" s="46" t="s">
        <v>238</v>
      </c>
      <c r="C35" s="46" t="s">
        <v>210</v>
      </c>
      <c r="D35" s="46">
        <v>114146.042084</v>
      </c>
      <c r="E35" s="46">
        <v>133339.499855</v>
      </c>
      <c r="F35" s="46">
        <v>182045.16958300001</v>
      </c>
      <c r="G35" s="46">
        <v>127627.056968</v>
      </c>
      <c r="H35" s="46">
        <v>151305.305142</v>
      </c>
      <c r="I35" s="46">
        <v>109361.33904799999</v>
      </c>
      <c r="J35" s="46">
        <v>114427.47186600001</v>
      </c>
      <c r="K35" s="46">
        <v>134714.234795</v>
      </c>
      <c r="L35" s="46">
        <v>141895.803938</v>
      </c>
      <c r="M35" s="46">
        <v>128628.55262</v>
      </c>
      <c r="N35" s="46">
        <v>166194.167498</v>
      </c>
      <c r="O35" s="46">
        <v>119695.1921</v>
      </c>
      <c r="P35" s="46">
        <v>142827.43648600101</v>
      </c>
      <c r="Q35" s="46">
        <v>126309.59446399999</v>
      </c>
      <c r="R35" s="46">
        <v>106010.16351100001</v>
      </c>
      <c r="S35" s="46">
        <v>116854.04465900001</v>
      </c>
      <c r="T35" s="46">
        <v>118493.743378</v>
      </c>
      <c r="U35" s="46">
        <v>174599.77551900101</v>
      </c>
      <c r="V35" s="46">
        <v>147045.67980799999</v>
      </c>
      <c r="W35" s="46">
        <v>109179.253939</v>
      </c>
      <c r="X35" s="46">
        <v>132203.27084899999</v>
      </c>
      <c r="Y35" s="46">
        <v>120309.193109</v>
      </c>
      <c r="Z35" s="46">
        <v>121080.113688</v>
      </c>
      <c r="AA35" s="46">
        <v>122074.430914</v>
      </c>
      <c r="AB35" s="46">
        <v>141425.08688100101</v>
      </c>
      <c r="AC35" s="46">
        <v>95520.401926000093</v>
      </c>
      <c r="AD35" s="46">
        <v>105494.590216</v>
      </c>
      <c r="AE35" s="46">
        <v>117872.49126</v>
      </c>
      <c r="AF35" s="46">
        <v>128755.493162001</v>
      </c>
      <c r="AG35" s="46">
        <v>112092.77988</v>
      </c>
      <c r="AH35" s="46">
        <v>167314.669262001</v>
      </c>
      <c r="AI35" s="46">
        <v>103251.892465</v>
      </c>
      <c r="AJ35" s="46">
        <v>123568.238163</v>
      </c>
      <c r="AK35" s="46">
        <v>139341.91638499999</v>
      </c>
      <c r="AL35" s="46">
        <v>133596.59335000001</v>
      </c>
      <c r="AM35" s="46">
        <v>137714.84241899999</v>
      </c>
      <c r="AN35" s="46">
        <v>134613.29786600001</v>
      </c>
      <c r="AO35" s="46">
        <v>121303.109321</v>
      </c>
      <c r="AP35" s="46">
        <v>138241.245877001</v>
      </c>
      <c r="AQ35" s="46">
        <v>128119.03646600001</v>
      </c>
      <c r="AR35" s="46">
        <v>136192.96670200099</v>
      </c>
      <c r="AS35" s="46">
        <v>134870.35893800101</v>
      </c>
      <c r="AT35" s="46">
        <v>133263.334867</v>
      </c>
      <c r="AU35" s="46">
        <v>148957.51974800101</v>
      </c>
      <c r="AV35" s="46">
        <v>153744.54161600099</v>
      </c>
      <c r="AW35" s="46">
        <v>159560.05708000099</v>
      </c>
      <c r="AX35" s="46">
        <v>162164.21834200001</v>
      </c>
      <c r="AY35" s="46">
        <v>135109.92098699999</v>
      </c>
      <c r="AZ35" s="46">
        <v>143908.801539001</v>
      </c>
      <c r="BA35" s="46">
        <v>152233.67695500099</v>
      </c>
      <c r="BB35" s="46"/>
      <c r="BC35" s="46"/>
    </row>
    <row r="36" spans="1:55">
      <c r="A36" s="46" t="s">
        <v>208</v>
      </c>
      <c r="B36" s="46" t="s">
        <v>239</v>
      </c>
      <c r="C36" s="46" t="s">
        <v>240</v>
      </c>
      <c r="D36" s="46">
        <v>80449</v>
      </c>
      <c r="E36" s="46">
        <v>81380</v>
      </c>
      <c r="F36" s="46">
        <v>83694</v>
      </c>
      <c r="G36" s="46">
        <v>68745</v>
      </c>
      <c r="H36" s="46">
        <v>84265</v>
      </c>
      <c r="I36" s="46">
        <v>117579</v>
      </c>
      <c r="J36" s="46">
        <v>123698</v>
      </c>
      <c r="K36" s="46">
        <v>108069</v>
      </c>
      <c r="L36" s="46">
        <v>132706</v>
      </c>
      <c r="M36" s="46">
        <v>155320</v>
      </c>
      <c r="N36" s="46">
        <v>180167</v>
      </c>
      <c r="O36" s="46">
        <v>102080</v>
      </c>
      <c r="P36" s="46">
        <v>59636.766666666699</v>
      </c>
      <c r="Q36" s="46">
        <v>51477</v>
      </c>
      <c r="R36" s="46">
        <v>62934</v>
      </c>
      <c r="S36" s="46">
        <v>49863</v>
      </c>
      <c r="T36" s="46">
        <v>82845</v>
      </c>
      <c r="U36" s="46">
        <v>87093</v>
      </c>
      <c r="V36" s="46">
        <v>99987</v>
      </c>
      <c r="W36" s="46">
        <v>106333</v>
      </c>
      <c r="X36" s="46">
        <v>100866</v>
      </c>
      <c r="Y36" s="46">
        <v>101416</v>
      </c>
      <c r="Z36" s="46">
        <v>136208</v>
      </c>
      <c r="AA36" s="46">
        <v>121610</v>
      </c>
      <c r="AB36" s="46">
        <v>95316</v>
      </c>
      <c r="AC36" s="46">
        <v>77916</v>
      </c>
      <c r="AD36" s="46">
        <v>73738</v>
      </c>
      <c r="AE36" s="46">
        <v>98202</v>
      </c>
      <c r="AF36" s="46">
        <v>117533</v>
      </c>
      <c r="AG36" s="46">
        <v>115771</v>
      </c>
      <c r="AH36" s="46">
        <v>107424</v>
      </c>
      <c r="AI36" s="46">
        <v>94886</v>
      </c>
      <c r="AJ36" s="46">
        <v>108115</v>
      </c>
      <c r="AK36" s="46">
        <v>134229</v>
      </c>
      <c r="AL36" s="46">
        <v>120777</v>
      </c>
      <c r="AM36" s="46">
        <v>110363</v>
      </c>
      <c r="AN36" s="46">
        <v>86884</v>
      </c>
      <c r="AO36" s="46">
        <v>55625</v>
      </c>
      <c r="AP36" s="46">
        <v>51750</v>
      </c>
      <c r="AQ36" s="46">
        <v>56081</v>
      </c>
      <c r="AR36" s="46">
        <v>98594</v>
      </c>
      <c r="AS36" s="46">
        <v>113664</v>
      </c>
      <c r="AT36" s="46">
        <v>118907</v>
      </c>
      <c r="AU36" s="46">
        <v>119802</v>
      </c>
      <c r="AV36" s="46">
        <v>160663</v>
      </c>
      <c r="AW36" s="46">
        <v>78384</v>
      </c>
      <c r="AX36" s="46">
        <v>138672</v>
      </c>
      <c r="AY36" s="46">
        <v>119010</v>
      </c>
      <c r="AZ36" s="46">
        <v>77033</v>
      </c>
      <c r="BA36" s="46">
        <v>47133</v>
      </c>
      <c r="BB36" s="46"/>
      <c r="BC36" s="46"/>
    </row>
    <row r="37" spans="1:55">
      <c r="A37" s="46" t="s">
        <v>208</v>
      </c>
      <c r="B37" s="46" t="s">
        <v>241</v>
      </c>
      <c r="C37" s="46" t="s">
        <v>217</v>
      </c>
      <c r="D37" s="46">
        <v>1254.1099999999999</v>
      </c>
      <c r="E37" s="46">
        <v>1221.74</v>
      </c>
      <c r="F37" s="46">
        <v>1163.95</v>
      </c>
      <c r="G37" s="46">
        <v>1164.1199999999999</v>
      </c>
      <c r="H37" s="46">
        <v>1221.21</v>
      </c>
      <c r="I37" s="46">
        <v>1219.5999999999999</v>
      </c>
      <c r="J37" s="46">
        <v>1262.9000000000001</v>
      </c>
      <c r="K37" s="46">
        <v>1256.17</v>
      </c>
      <c r="L37" s="46">
        <v>1265.77</v>
      </c>
      <c r="M37" s="46">
        <v>1294.3699999999999</v>
      </c>
      <c r="N37" s="46">
        <v>1272.3699999999999</v>
      </c>
      <c r="O37" s="46">
        <v>1262.29</v>
      </c>
      <c r="P37" s="46">
        <v>1259.28</v>
      </c>
      <c r="Q37" s="46">
        <v>1254.0999999999999</v>
      </c>
      <c r="R37" s="46">
        <v>1245.82</v>
      </c>
      <c r="S37" s="46">
        <v>1244.2</v>
      </c>
      <c r="T37" s="46">
        <v>1223.8699999999999</v>
      </c>
      <c r="U37" s="46">
        <v>1218.21</v>
      </c>
      <c r="V37" s="46">
        <v>1229.22</v>
      </c>
      <c r="W37" s="46">
        <v>1292.01</v>
      </c>
      <c r="X37" s="46">
        <v>1347.02</v>
      </c>
      <c r="Y37" s="46">
        <v>1366.03</v>
      </c>
      <c r="Z37" s="46">
        <v>1352.51</v>
      </c>
      <c r="AA37" s="46">
        <v>1347.87</v>
      </c>
      <c r="AB37" s="46">
        <v>1348.87</v>
      </c>
      <c r="AC37" s="46">
        <v>1351.32</v>
      </c>
      <c r="AD37" s="46">
        <v>1307.8599999999999</v>
      </c>
      <c r="AE37" s="46">
        <v>1308.67</v>
      </c>
      <c r="AF37" s="46">
        <v>1311.41</v>
      </c>
      <c r="AG37" s="46">
        <v>1320.28</v>
      </c>
      <c r="AH37" s="46">
        <v>1317.08</v>
      </c>
      <c r="AI37" s="46">
        <v>1314.27</v>
      </c>
      <c r="AJ37" s="46">
        <v>1318.6</v>
      </c>
      <c r="AK37" s="46">
        <v>1316.34</v>
      </c>
      <c r="AL37" s="46">
        <v>1320.36</v>
      </c>
      <c r="AM37" s="46">
        <v>1309.32</v>
      </c>
      <c r="AN37" s="46">
        <v>1317.98</v>
      </c>
      <c r="AO37" s="46">
        <v>1309.98</v>
      </c>
      <c r="AP37" s="46">
        <v>1302.6199999999999</v>
      </c>
      <c r="AQ37" s="46">
        <v>1310.3</v>
      </c>
      <c r="AR37" s="46">
        <v>1303.92</v>
      </c>
      <c r="AS37" s="46">
        <v>1290.94</v>
      </c>
      <c r="AT37" s="46">
        <v>1282.98</v>
      </c>
      <c r="AU37" s="46">
        <v>1279.46</v>
      </c>
      <c r="AV37" s="46">
        <v>1272.77</v>
      </c>
      <c r="AW37" s="46">
        <v>1259.6400000000001</v>
      </c>
      <c r="AX37" s="46">
        <v>1255.58</v>
      </c>
      <c r="AY37" s="46">
        <v>1244.96</v>
      </c>
      <c r="AZ37" s="46"/>
      <c r="BA37" s="46"/>
      <c r="BB37" s="46"/>
      <c r="BC37" s="46"/>
    </row>
    <row r="38" spans="1:55">
      <c r="A38" s="46" t="s">
        <v>208</v>
      </c>
      <c r="B38" s="46" t="s">
        <v>242</v>
      </c>
      <c r="C38" s="46" t="s">
        <v>218</v>
      </c>
      <c r="D38" s="46"/>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v>100</v>
      </c>
      <c r="AZ38" s="46">
        <v>100</v>
      </c>
      <c r="BA38" s="46">
        <v>100</v>
      </c>
      <c r="BB38" s="46">
        <v>110.49</v>
      </c>
      <c r="BC38" s="46"/>
    </row>
    <row r="39" spans="1:55">
      <c r="A39" s="46" t="s">
        <v>208</v>
      </c>
      <c r="B39" s="46" t="s">
        <v>243</v>
      </c>
      <c r="C39" s="46" t="s">
        <v>217</v>
      </c>
      <c r="D39" s="46">
        <v>821.06</v>
      </c>
      <c r="E39" s="46">
        <v>800.39</v>
      </c>
      <c r="F39" s="46">
        <v>789.42</v>
      </c>
      <c r="G39" s="46">
        <v>819.26</v>
      </c>
      <c r="H39" s="46">
        <v>855.95</v>
      </c>
      <c r="I39" s="46">
        <v>853.67</v>
      </c>
      <c r="J39" s="46">
        <v>888.94</v>
      </c>
      <c r="K39" s="46">
        <v>810.43</v>
      </c>
      <c r="L39" s="46">
        <v>807.1</v>
      </c>
      <c r="M39" s="46">
        <v>823.86</v>
      </c>
      <c r="N39" s="46">
        <v>802.96</v>
      </c>
      <c r="O39" s="46">
        <v>793.44</v>
      </c>
      <c r="P39" s="46">
        <v>810.89</v>
      </c>
      <c r="Q39" s="46">
        <v>828.46</v>
      </c>
      <c r="R39" s="46">
        <v>874.05</v>
      </c>
      <c r="S39" s="46">
        <v>867.18</v>
      </c>
      <c r="T39" s="46">
        <v>849.68</v>
      </c>
      <c r="U39" s="46">
        <v>814.46</v>
      </c>
      <c r="V39" s="46">
        <v>779.58</v>
      </c>
      <c r="W39" s="46">
        <v>799.44</v>
      </c>
      <c r="X39" s="46">
        <v>806.03</v>
      </c>
      <c r="Y39" s="46">
        <v>827.73</v>
      </c>
      <c r="Z39" s="46">
        <v>813.04</v>
      </c>
      <c r="AA39" s="46">
        <v>807.41</v>
      </c>
      <c r="AB39" s="46">
        <v>823.65</v>
      </c>
      <c r="AC39" s="46">
        <v>901.48</v>
      </c>
      <c r="AD39" s="46">
        <v>867.76</v>
      </c>
      <c r="AE39" s="46">
        <v>863.61</v>
      </c>
      <c r="AF39" s="46">
        <v>808.97</v>
      </c>
      <c r="AG39" s="46">
        <v>805.17</v>
      </c>
      <c r="AH39" s="46">
        <v>819.66</v>
      </c>
      <c r="AI39" s="46">
        <v>832.26</v>
      </c>
      <c r="AJ39" s="46">
        <v>838.85</v>
      </c>
      <c r="AK39" s="46">
        <v>835.51</v>
      </c>
      <c r="AL39" s="46">
        <v>841.7</v>
      </c>
      <c r="AM39" s="46">
        <v>831.68</v>
      </c>
      <c r="AN39" s="46">
        <v>845.11</v>
      </c>
      <c r="AO39" s="46">
        <v>841.72</v>
      </c>
      <c r="AP39" s="46">
        <v>814.09</v>
      </c>
      <c r="AQ39" s="46">
        <v>786.97</v>
      </c>
      <c r="AR39" s="46">
        <v>809.75</v>
      </c>
      <c r="AS39" s="46">
        <v>835.54</v>
      </c>
      <c r="AT39" s="46">
        <v>814.54</v>
      </c>
      <c r="AU39" s="46">
        <v>812.46</v>
      </c>
      <c r="AV39" s="46">
        <v>803.47</v>
      </c>
      <c r="AW39" s="46">
        <v>783.07</v>
      </c>
      <c r="AX39" s="46">
        <v>773.67</v>
      </c>
      <c r="AY39" s="46">
        <v>772.62</v>
      </c>
      <c r="AZ39" s="46"/>
      <c r="BA39" s="46"/>
      <c r="BB39" s="46"/>
      <c r="BC39" s="46"/>
    </row>
    <row r="40" spans="1:55">
      <c r="A40" s="46" t="s">
        <v>208</v>
      </c>
      <c r="B40" s="46" t="s">
        <v>244</v>
      </c>
      <c r="C40" s="46" t="s">
        <v>217</v>
      </c>
      <c r="D40" s="46">
        <v>831</v>
      </c>
      <c r="E40" s="46">
        <v>811.32</v>
      </c>
      <c r="F40" s="46">
        <v>800.14</v>
      </c>
      <c r="G40" s="46">
        <v>908.09</v>
      </c>
      <c r="H40" s="46">
        <v>948.77</v>
      </c>
      <c r="I40" s="46">
        <v>946.24</v>
      </c>
      <c r="J40" s="46">
        <v>985.34</v>
      </c>
      <c r="K40" s="46">
        <v>898.31</v>
      </c>
      <c r="L40" s="46">
        <v>894.62</v>
      </c>
      <c r="M40" s="46">
        <v>913.2</v>
      </c>
      <c r="N40" s="46">
        <v>890.03</v>
      </c>
      <c r="O40" s="46">
        <v>879.48</v>
      </c>
      <c r="P40" s="46">
        <v>898.83</v>
      </c>
      <c r="Q40" s="46">
        <v>918.29</v>
      </c>
      <c r="R40" s="46">
        <v>903.9</v>
      </c>
      <c r="S40" s="46">
        <v>896.8</v>
      </c>
      <c r="T40" s="46">
        <v>878.71</v>
      </c>
      <c r="U40" s="46">
        <v>842.28</v>
      </c>
      <c r="V40" s="46">
        <v>806.21</v>
      </c>
      <c r="W40" s="46">
        <v>826.74</v>
      </c>
      <c r="X40" s="46">
        <v>833.56</v>
      </c>
      <c r="Y40" s="46">
        <v>856</v>
      </c>
      <c r="Z40" s="46">
        <v>840.81</v>
      </c>
      <c r="AA40" s="46">
        <v>834.99</v>
      </c>
      <c r="AB40" s="46">
        <v>851.78</v>
      </c>
      <c r="AC40" s="46">
        <v>932.27</v>
      </c>
      <c r="AD40" s="46">
        <v>897.41</v>
      </c>
      <c r="AE40" s="46">
        <v>893.11</v>
      </c>
      <c r="AF40" s="46">
        <v>836.6</v>
      </c>
      <c r="AG40" s="46">
        <v>832.68</v>
      </c>
      <c r="AH40" s="46">
        <v>847.66</v>
      </c>
      <c r="AI40" s="46">
        <v>860.69</v>
      </c>
      <c r="AJ40" s="46">
        <v>867.51</v>
      </c>
      <c r="AK40" s="46">
        <v>864.04</v>
      </c>
      <c r="AL40" s="46">
        <v>870.45</v>
      </c>
      <c r="AM40" s="46">
        <v>860.09</v>
      </c>
      <c r="AN40" s="46">
        <v>873.98</v>
      </c>
      <c r="AO40" s="46">
        <v>870.48</v>
      </c>
      <c r="AP40" s="46">
        <v>841.9</v>
      </c>
      <c r="AQ40" s="46">
        <v>813.85</v>
      </c>
      <c r="AR40" s="46">
        <v>837.41</v>
      </c>
      <c r="AS40" s="46">
        <v>864.09</v>
      </c>
      <c r="AT40" s="46">
        <v>842.36</v>
      </c>
      <c r="AU40" s="46">
        <v>840.21</v>
      </c>
      <c r="AV40" s="46">
        <v>830.91</v>
      </c>
      <c r="AW40" s="46">
        <v>809.81</v>
      </c>
      <c r="AX40" s="46">
        <v>800.1</v>
      </c>
      <c r="AY40" s="46">
        <v>799.01</v>
      </c>
      <c r="AZ40" s="46"/>
      <c r="BA40" s="46"/>
      <c r="BB40" s="46"/>
      <c r="BC40" s="46"/>
    </row>
    <row r="41" spans="1:55">
      <c r="A41" s="46" t="s">
        <v>208</v>
      </c>
      <c r="B41" s="46" t="s">
        <v>245</v>
      </c>
      <c r="C41" s="46" t="s">
        <v>217</v>
      </c>
      <c r="D41" s="46">
        <v>500.99</v>
      </c>
      <c r="E41" s="46">
        <v>505.45</v>
      </c>
      <c r="F41" s="46">
        <v>524.09</v>
      </c>
      <c r="G41" s="46">
        <v>524.09</v>
      </c>
      <c r="H41" s="46">
        <v>518.67999999999995</v>
      </c>
      <c r="I41" s="46">
        <v>522.37</v>
      </c>
      <c r="J41" s="46">
        <v>530.26</v>
      </c>
      <c r="K41" s="46">
        <v>531.34890499999995</v>
      </c>
      <c r="L41" s="46">
        <v>539.21</v>
      </c>
      <c r="M41" s="46">
        <v>546.69000000000005</v>
      </c>
      <c r="N41" s="46">
        <v>546.69000000000005</v>
      </c>
      <c r="O41" s="46">
        <v>551.54999999999995</v>
      </c>
      <c r="P41" s="46">
        <v>554.45000000000005</v>
      </c>
      <c r="Q41" s="46">
        <v>554.45000000000005</v>
      </c>
      <c r="R41" s="46">
        <v>551.54999999999995</v>
      </c>
      <c r="S41" s="46">
        <v>551.54999999999995</v>
      </c>
      <c r="T41" s="46">
        <v>551.54999999999995</v>
      </c>
      <c r="U41" s="46">
        <v>551.54999999999995</v>
      </c>
      <c r="V41" s="46">
        <v>551.54999999999995</v>
      </c>
      <c r="W41" s="46">
        <v>554.76</v>
      </c>
      <c r="X41" s="46">
        <v>566.83000000000004</v>
      </c>
      <c r="Y41" s="46">
        <v>571.76</v>
      </c>
      <c r="Z41" s="46">
        <v>571.76</v>
      </c>
      <c r="AA41" s="46">
        <v>578.26</v>
      </c>
      <c r="AB41" s="46">
        <v>578.26</v>
      </c>
      <c r="AC41" s="46">
        <v>581.45000000000005</v>
      </c>
      <c r="AD41" s="46">
        <v>581.45000000000005</v>
      </c>
      <c r="AE41" s="46">
        <v>581.45000000000005</v>
      </c>
      <c r="AF41" s="46">
        <v>589.37</v>
      </c>
      <c r="AG41" s="46">
        <v>591.47</v>
      </c>
      <c r="AH41" s="46">
        <v>591.47</v>
      </c>
      <c r="AI41" s="46">
        <v>594.68415200000004</v>
      </c>
      <c r="AJ41" s="46">
        <v>561.76</v>
      </c>
      <c r="AK41" s="46">
        <v>594.67999999999995</v>
      </c>
      <c r="AL41" s="46">
        <v>601.1</v>
      </c>
      <c r="AM41" s="46">
        <v>608</v>
      </c>
      <c r="AN41" s="46">
        <v>608</v>
      </c>
      <c r="AO41" s="46">
        <v>608</v>
      </c>
      <c r="AP41" s="46">
        <v>608</v>
      </c>
      <c r="AQ41" s="46">
        <v>608</v>
      </c>
      <c r="AR41" s="46">
        <v>611.20000000000005</v>
      </c>
      <c r="AS41" s="46">
        <v>611.20000000000005</v>
      </c>
      <c r="AT41" s="46">
        <v>611.20000000000005</v>
      </c>
      <c r="AU41" s="46">
        <v>611.20000000000005</v>
      </c>
      <c r="AV41" s="46">
        <v>611.20000000000005</v>
      </c>
      <c r="AW41" s="46">
        <v>611.20000000000005</v>
      </c>
      <c r="AX41" s="46">
        <v>611.20000000000005</v>
      </c>
      <c r="AY41" s="46">
        <v>611.20000000000005</v>
      </c>
      <c r="AZ41" s="46"/>
      <c r="BA41" s="46"/>
      <c r="BB41" s="46"/>
      <c r="BC41" s="46"/>
    </row>
    <row r="42" spans="1:55">
      <c r="A42" s="46" t="s">
        <v>208</v>
      </c>
      <c r="B42" s="46" t="s">
        <v>246</v>
      </c>
      <c r="C42" s="46" t="s">
        <v>217</v>
      </c>
      <c r="D42" s="46">
        <v>451.68</v>
      </c>
      <c r="E42" s="46">
        <v>465.54</v>
      </c>
      <c r="F42" s="46">
        <v>486.23</v>
      </c>
      <c r="G42" s="46">
        <v>486.23</v>
      </c>
      <c r="H42" s="46">
        <v>486.23</v>
      </c>
      <c r="I42" s="46">
        <v>486.75</v>
      </c>
      <c r="J42" s="46">
        <v>507.66</v>
      </c>
      <c r="K42" s="46">
        <v>524.42999999999995</v>
      </c>
      <c r="L42" s="46">
        <v>524.42999999999995</v>
      </c>
      <c r="M42" s="46">
        <v>525.72</v>
      </c>
      <c r="N42" s="46">
        <v>520.64</v>
      </c>
      <c r="O42" s="46">
        <v>520.64</v>
      </c>
      <c r="P42" s="46">
        <v>520.44000000000005</v>
      </c>
      <c r="Q42" s="46">
        <v>550.84</v>
      </c>
      <c r="R42" s="46">
        <v>550.84</v>
      </c>
      <c r="S42" s="46">
        <v>549.07000000000005</v>
      </c>
      <c r="T42" s="46">
        <v>549.07000000000005</v>
      </c>
      <c r="U42" s="46">
        <v>548</v>
      </c>
      <c r="V42" s="46">
        <v>539.61</v>
      </c>
      <c r="W42" s="46">
        <v>562.13</v>
      </c>
      <c r="X42" s="46">
        <v>563.9</v>
      </c>
      <c r="Y42" s="46">
        <v>545.97</v>
      </c>
      <c r="Z42" s="46">
        <v>549.28</v>
      </c>
      <c r="AA42" s="46">
        <v>548.75</v>
      </c>
      <c r="AB42" s="46">
        <v>546.5</v>
      </c>
      <c r="AC42" s="46">
        <v>553.63</v>
      </c>
      <c r="AD42" s="46">
        <v>559.52</v>
      </c>
      <c r="AE42" s="46">
        <v>564.78</v>
      </c>
      <c r="AF42" s="46">
        <v>561.33000000000004</v>
      </c>
      <c r="AG42" s="46">
        <v>558.84</v>
      </c>
      <c r="AH42" s="46">
        <v>565.21</v>
      </c>
      <c r="AI42" s="46">
        <v>569.49</v>
      </c>
      <c r="AJ42" s="46">
        <v>599.13</v>
      </c>
      <c r="AK42" s="46">
        <v>566.39</v>
      </c>
      <c r="AL42" s="46">
        <v>569.49</v>
      </c>
      <c r="AM42" s="46">
        <v>568.74</v>
      </c>
      <c r="AN42" s="46">
        <v>552.4</v>
      </c>
      <c r="AO42" s="46">
        <v>552.62</v>
      </c>
      <c r="AP42" s="46">
        <v>550.75</v>
      </c>
      <c r="AQ42" s="46">
        <v>552.73</v>
      </c>
      <c r="AR42" s="46">
        <v>549.87</v>
      </c>
      <c r="AS42" s="46">
        <v>552.17999999999995</v>
      </c>
      <c r="AT42" s="46">
        <v>549.65</v>
      </c>
      <c r="AU42" s="46">
        <v>550.75</v>
      </c>
      <c r="AV42" s="46">
        <v>550.75</v>
      </c>
      <c r="AW42" s="46">
        <v>550.75</v>
      </c>
      <c r="AX42" s="46">
        <v>550.75</v>
      </c>
      <c r="AY42" s="46">
        <v>551.29999999999995</v>
      </c>
      <c r="AZ42" s="46"/>
      <c r="BA42" s="46"/>
      <c r="BB42" s="46"/>
      <c r="BC42" s="46"/>
    </row>
    <row r="43" spans="1:55">
      <c r="A43" s="46" t="s">
        <v>208</v>
      </c>
      <c r="B43" s="46" t="s">
        <v>247</v>
      </c>
      <c r="C43" s="46" t="s">
        <v>217</v>
      </c>
      <c r="D43" s="46">
        <v>493.74</v>
      </c>
      <c r="E43" s="46">
        <v>503.23</v>
      </c>
      <c r="F43" s="46">
        <v>503.23</v>
      </c>
      <c r="G43" s="46">
        <v>503.23</v>
      </c>
      <c r="H43" s="46">
        <v>503.23</v>
      </c>
      <c r="I43" s="46">
        <v>503.23</v>
      </c>
      <c r="J43" s="46">
        <v>527.79999999999995</v>
      </c>
      <c r="K43" s="46">
        <v>527.79999999999995</v>
      </c>
      <c r="L43" s="46">
        <v>527.79999999999995</v>
      </c>
      <c r="M43" s="46">
        <v>527.79999999999995</v>
      </c>
      <c r="N43" s="46">
        <v>527.79999999999995</v>
      </c>
      <c r="O43" s="46">
        <v>527.79999999999995</v>
      </c>
      <c r="P43" s="46">
        <v>527.79999999999995</v>
      </c>
      <c r="Q43" s="46">
        <v>578.01</v>
      </c>
      <c r="R43" s="46">
        <v>578.01</v>
      </c>
      <c r="S43" s="46">
        <v>578.01</v>
      </c>
      <c r="T43" s="46">
        <v>578.01</v>
      </c>
      <c r="U43" s="46">
        <v>578.01</v>
      </c>
      <c r="V43" s="46">
        <v>578.01</v>
      </c>
      <c r="W43" s="46">
        <v>578.01</v>
      </c>
      <c r="X43" s="46">
        <v>578.01</v>
      </c>
      <c r="Y43" s="46">
        <v>578.01</v>
      </c>
      <c r="Z43" s="46">
        <v>578.01</v>
      </c>
      <c r="AA43" s="46">
        <v>578.01</v>
      </c>
      <c r="AB43" s="46">
        <v>578.01</v>
      </c>
      <c r="AC43" s="46">
        <v>578.01</v>
      </c>
      <c r="AD43" s="46">
        <v>578.01</v>
      </c>
      <c r="AE43" s="46">
        <v>599.13</v>
      </c>
      <c r="AF43" s="46">
        <v>599.13</v>
      </c>
      <c r="AG43" s="46">
        <v>599.13</v>
      </c>
      <c r="AH43" s="46">
        <v>599.13</v>
      </c>
      <c r="AI43" s="46">
        <v>599.13</v>
      </c>
      <c r="AJ43" s="46">
        <v>559.15</v>
      </c>
      <c r="AK43" s="46">
        <v>599.13</v>
      </c>
      <c r="AL43" s="46">
        <v>599.13</v>
      </c>
      <c r="AM43" s="46">
        <v>599.13</v>
      </c>
      <c r="AN43" s="46">
        <v>599.13</v>
      </c>
      <c r="AO43" s="46">
        <v>599.13</v>
      </c>
      <c r="AP43" s="46">
        <v>599.13</v>
      </c>
      <c r="AQ43" s="46">
        <v>599.13</v>
      </c>
      <c r="AR43" s="46">
        <v>599.13</v>
      </c>
      <c r="AS43" s="46">
        <v>599.13</v>
      </c>
      <c r="AT43" s="46">
        <v>599.13</v>
      </c>
      <c r="AU43" s="46">
        <v>599.13</v>
      </c>
      <c r="AV43" s="46">
        <v>599.13</v>
      </c>
      <c r="AW43" s="46">
        <v>599.13</v>
      </c>
      <c r="AX43" s="46">
        <v>599.13</v>
      </c>
      <c r="AY43" s="46">
        <v>599.13</v>
      </c>
      <c r="AZ43" s="46"/>
      <c r="BA43" s="46"/>
      <c r="BB43" s="46"/>
      <c r="BC43" s="46"/>
    </row>
    <row r="44" spans="1:55">
      <c r="A44" s="46" t="s">
        <v>208</v>
      </c>
      <c r="B44" s="46" t="s">
        <v>248</v>
      </c>
      <c r="C44" s="46" t="s">
        <v>217</v>
      </c>
      <c r="D44" s="46">
        <v>464.26</v>
      </c>
      <c r="E44" s="46">
        <v>464.26</v>
      </c>
      <c r="F44" s="46">
        <v>464.26</v>
      </c>
      <c r="G44" s="46">
        <v>486.86</v>
      </c>
      <c r="H44" s="46">
        <v>486.86</v>
      </c>
      <c r="I44" s="46">
        <v>486.86</v>
      </c>
      <c r="J44" s="46">
        <v>494.99</v>
      </c>
      <c r="K44" s="46">
        <v>502.67</v>
      </c>
      <c r="L44" s="46">
        <v>502.67</v>
      </c>
      <c r="M44" s="46">
        <v>502.67</v>
      </c>
      <c r="N44" s="46">
        <v>502.67</v>
      </c>
      <c r="O44" s="46">
        <v>502.67</v>
      </c>
      <c r="P44" s="46">
        <v>502.67</v>
      </c>
      <c r="Q44" s="46">
        <v>524.36</v>
      </c>
      <c r="R44" s="46">
        <v>525.26</v>
      </c>
      <c r="S44" s="46">
        <v>525.26</v>
      </c>
      <c r="T44" s="46">
        <v>525.26</v>
      </c>
      <c r="U44" s="46">
        <v>525.26</v>
      </c>
      <c r="V44" s="46">
        <v>525.26</v>
      </c>
      <c r="W44" s="46">
        <v>525.26</v>
      </c>
      <c r="X44" s="46">
        <v>525.26</v>
      </c>
      <c r="Y44" s="46">
        <v>525.26</v>
      </c>
      <c r="Z44" s="46">
        <v>525.26</v>
      </c>
      <c r="AA44" s="46">
        <v>525.26</v>
      </c>
      <c r="AB44" s="46">
        <v>525.26</v>
      </c>
      <c r="AC44" s="46">
        <v>525.26</v>
      </c>
      <c r="AD44" s="46">
        <v>525.26</v>
      </c>
      <c r="AE44" s="46">
        <v>543.34</v>
      </c>
      <c r="AF44" s="46">
        <v>559.15</v>
      </c>
      <c r="AG44" s="46">
        <v>559.15</v>
      </c>
      <c r="AH44" s="46">
        <v>559.15</v>
      </c>
      <c r="AI44" s="46">
        <v>559.15</v>
      </c>
      <c r="AJ44" s="46">
        <v>599.13</v>
      </c>
      <c r="AK44" s="46">
        <v>559.15</v>
      </c>
      <c r="AL44" s="46">
        <v>559.15</v>
      </c>
      <c r="AM44" s="46">
        <v>559.15</v>
      </c>
      <c r="AN44" s="46">
        <v>559.15</v>
      </c>
      <c r="AO44" s="46">
        <v>559.15</v>
      </c>
      <c r="AP44" s="46">
        <v>559.15</v>
      </c>
      <c r="AQ44" s="46">
        <v>559.15</v>
      </c>
      <c r="AR44" s="46">
        <v>559.15</v>
      </c>
      <c r="AS44" s="46">
        <v>559.15</v>
      </c>
      <c r="AT44" s="46">
        <v>559.15</v>
      </c>
      <c r="AU44" s="46">
        <v>559.15</v>
      </c>
      <c r="AV44" s="46">
        <v>559.15</v>
      </c>
      <c r="AW44" s="46">
        <v>559.15</v>
      </c>
      <c r="AX44" s="46">
        <v>559.15</v>
      </c>
      <c r="AY44" s="46">
        <v>559.15</v>
      </c>
      <c r="AZ44" s="46"/>
      <c r="BA44" s="46"/>
      <c r="BB44" s="46"/>
      <c r="BC44" s="46"/>
    </row>
    <row r="45" spans="1:55">
      <c r="A45" s="46" t="s">
        <v>208</v>
      </c>
      <c r="B45" s="46" t="s">
        <v>249</v>
      </c>
      <c r="C45" s="46" t="s">
        <v>217</v>
      </c>
      <c r="D45" s="46">
        <v>493.74</v>
      </c>
      <c r="E45" s="46">
        <v>503.23</v>
      </c>
      <c r="F45" s="46">
        <v>503.23</v>
      </c>
      <c r="G45" s="46">
        <v>503.23</v>
      </c>
      <c r="H45" s="46">
        <v>503.23</v>
      </c>
      <c r="I45" s="46">
        <v>503.23</v>
      </c>
      <c r="J45" s="46">
        <v>527.79999999999995</v>
      </c>
      <c r="K45" s="46">
        <v>527.79999999999995</v>
      </c>
      <c r="L45" s="46">
        <v>527.79999999999995</v>
      </c>
      <c r="M45" s="46">
        <v>527.79999999999995</v>
      </c>
      <c r="N45" s="46">
        <v>527.79999999999995</v>
      </c>
      <c r="O45" s="46">
        <v>527.79999999999995</v>
      </c>
      <c r="P45" s="46">
        <v>527.79999999999995</v>
      </c>
      <c r="Q45" s="46">
        <v>578.01</v>
      </c>
      <c r="R45" s="46">
        <v>578.01</v>
      </c>
      <c r="S45" s="46">
        <v>578.01</v>
      </c>
      <c r="T45" s="46">
        <v>578.01</v>
      </c>
      <c r="U45" s="46">
        <v>578.01</v>
      </c>
      <c r="V45" s="46">
        <v>578.01</v>
      </c>
      <c r="W45" s="46">
        <v>578.01</v>
      </c>
      <c r="X45" s="46">
        <v>578.01</v>
      </c>
      <c r="Y45" s="46">
        <v>578.01</v>
      </c>
      <c r="Z45" s="46">
        <v>578.01</v>
      </c>
      <c r="AA45" s="46">
        <v>578.01</v>
      </c>
      <c r="AB45" s="46">
        <v>578.01</v>
      </c>
      <c r="AC45" s="46">
        <v>578.01</v>
      </c>
      <c r="AD45" s="46">
        <v>578.01</v>
      </c>
      <c r="AE45" s="46">
        <v>599.13</v>
      </c>
      <c r="AF45" s="46">
        <v>599.13</v>
      </c>
      <c r="AG45" s="46">
        <v>599.13</v>
      </c>
      <c r="AH45" s="46">
        <v>599.13</v>
      </c>
      <c r="AI45" s="46">
        <v>599.13</v>
      </c>
      <c r="AJ45" s="46">
        <v>492.38</v>
      </c>
      <c r="AK45" s="46">
        <v>599.13</v>
      </c>
      <c r="AL45" s="46">
        <v>599.13</v>
      </c>
      <c r="AM45" s="46">
        <v>599.13</v>
      </c>
      <c r="AN45" s="46">
        <v>599.13</v>
      </c>
      <c r="AO45" s="46">
        <v>599.13</v>
      </c>
      <c r="AP45" s="46">
        <v>599.13</v>
      </c>
      <c r="AQ45" s="46">
        <v>599.13</v>
      </c>
      <c r="AR45" s="46">
        <v>599.13</v>
      </c>
      <c r="AS45" s="46">
        <v>599.13</v>
      </c>
      <c r="AT45" s="46">
        <v>599.13</v>
      </c>
      <c r="AU45" s="46">
        <v>599.13</v>
      </c>
      <c r="AV45" s="46">
        <v>599.13</v>
      </c>
      <c r="AW45" s="46">
        <v>599.13</v>
      </c>
      <c r="AX45" s="46">
        <v>599.13</v>
      </c>
      <c r="AY45" s="46">
        <v>599.13</v>
      </c>
      <c r="AZ45" s="46"/>
      <c r="BA45" s="46"/>
      <c r="BB45" s="46"/>
      <c r="BC45" s="46"/>
    </row>
    <row r="46" spans="1:55">
      <c r="A46" s="46" t="s">
        <v>208</v>
      </c>
      <c r="B46" s="46" t="s">
        <v>250</v>
      </c>
      <c r="C46" s="46" t="s">
        <v>217</v>
      </c>
      <c r="D46" s="46">
        <v>448.12</v>
      </c>
      <c r="E46" s="46">
        <v>448.12</v>
      </c>
      <c r="F46" s="46">
        <v>452.7</v>
      </c>
      <c r="G46" s="46">
        <v>484.54</v>
      </c>
      <c r="H46" s="46">
        <v>477.49</v>
      </c>
      <c r="I46" s="46">
        <v>476.73</v>
      </c>
      <c r="J46" s="46">
        <v>479.78</v>
      </c>
      <c r="K46" s="46">
        <v>482.06</v>
      </c>
      <c r="L46" s="46">
        <v>480.54</v>
      </c>
      <c r="M46" s="46">
        <v>488.93</v>
      </c>
      <c r="N46" s="46">
        <v>495.79</v>
      </c>
      <c r="O46" s="46">
        <v>500.75</v>
      </c>
      <c r="P46" s="46">
        <v>523.83000000000004</v>
      </c>
      <c r="Q46" s="46">
        <v>524.4</v>
      </c>
      <c r="R46" s="46">
        <v>518.49</v>
      </c>
      <c r="S46" s="46">
        <v>502.09</v>
      </c>
      <c r="T46" s="46">
        <v>495.6</v>
      </c>
      <c r="U46" s="46">
        <v>491.41</v>
      </c>
      <c r="V46" s="46">
        <v>493.6</v>
      </c>
      <c r="W46" s="46">
        <v>491.89</v>
      </c>
      <c r="X46" s="46">
        <v>484.85</v>
      </c>
      <c r="Y46" s="46">
        <v>484.911495</v>
      </c>
      <c r="Z46" s="46">
        <v>485.85</v>
      </c>
      <c r="AA46" s="46">
        <v>485.85</v>
      </c>
      <c r="AB46" s="46">
        <v>488.55</v>
      </c>
      <c r="AC46" s="46">
        <v>491.25</v>
      </c>
      <c r="AD46" s="46">
        <v>493.04</v>
      </c>
      <c r="AE46" s="46">
        <v>492.38</v>
      </c>
      <c r="AF46" s="46">
        <v>492.38</v>
      </c>
      <c r="AG46" s="46">
        <v>492.38</v>
      </c>
      <c r="AH46" s="46">
        <v>492.38</v>
      </c>
      <c r="AI46" s="46">
        <v>492.38</v>
      </c>
      <c r="AJ46" s="46">
        <v>593.54999999999995</v>
      </c>
      <c r="AK46" s="46">
        <v>492.38</v>
      </c>
      <c r="AL46" s="46">
        <v>492.38</v>
      </c>
      <c r="AM46" s="46">
        <v>492.38</v>
      </c>
      <c r="AN46" s="46">
        <v>492.38</v>
      </c>
      <c r="AO46" s="46">
        <v>492.38</v>
      </c>
      <c r="AP46" s="46">
        <v>492.38</v>
      </c>
      <c r="AQ46" s="46">
        <v>492.38</v>
      </c>
      <c r="AR46" s="46">
        <v>492.38</v>
      </c>
      <c r="AS46" s="46">
        <v>492.38</v>
      </c>
      <c r="AT46" s="46">
        <v>492.38</v>
      </c>
      <c r="AU46" s="46">
        <v>492.38</v>
      </c>
      <c r="AV46" s="46">
        <v>492.38</v>
      </c>
      <c r="AW46" s="46">
        <v>492.38</v>
      </c>
      <c r="AX46" s="46">
        <v>492.38</v>
      </c>
      <c r="AY46" s="46">
        <v>492.38</v>
      </c>
      <c r="AZ46" s="46"/>
      <c r="BA46" s="46"/>
      <c r="BB46" s="46"/>
      <c r="BC46" s="46"/>
    </row>
    <row r="47" spans="1:55">
      <c r="A47" s="46" t="s">
        <v>208</v>
      </c>
      <c r="B47" s="46" t="s">
        <v>251</v>
      </c>
      <c r="C47" s="46" t="s">
        <v>217</v>
      </c>
      <c r="D47" s="46">
        <v>482.08</v>
      </c>
      <c r="E47" s="46">
        <v>491.4</v>
      </c>
      <c r="F47" s="46">
        <v>491.4</v>
      </c>
      <c r="G47" s="46">
        <v>491.4</v>
      </c>
      <c r="H47" s="46">
        <v>491.4</v>
      </c>
      <c r="I47" s="46">
        <v>491.4</v>
      </c>
      <c r="J47" s="46">
        <v>522.58000000000004</v>
      </c>
      <c r="K47" s="46">
        <v>522.58000000000004</v>
      </c>
      <c r="L47" s="46">
        <v>522.58000000000004</v>
      </c>
      <c r="M47" s="46">
        <v>522.58000000000004</v>
      </c>
      <c r="N47" s="46">
        <v>522.58000000000004</v>
      </c>
      <c r="O47" s="46">
        <v>522.58000000000004</v>
      </c>
      <c r="P47" s="46">
        <v>522.58000000000004</v>
      </c>
      <c r="Q47" s="46">
        <v>572.58000000000004</v>
      </c>
      <c r="R47" s="46">
        <v>572.58000000000004</v>
      </c>
      <c r="S47" s="46">
        <v>572.58000000000004</v>
      </c>
      <c r="T47" s="46">
        <v>572.58000000000004</v>
      </c>
      <c r="U47" s="46">
        <v>572.58000000000004</v>
      </c>
      <c r="V47" s="46">
        <v>572.58000000000004</v>
      </c>
      <c r="W47" s="46">
        <v>572.58000000000004</v>
      </c>
      <c r="X47" s="46">
        <v>572.58000000000004</v>
      </c>
      <c r="Y47" s="46">
        <v>572.58000000000004</v>
      </c>
      <c r="Z47" s="46">
        <v>572.58000000000004</v>
      </c>
      <c r="AA47" s="46">
        <v>572.58000000000004</v>
      </c>
      <c r="AB47" s="46">
        <v>572.58000000000004</v>
      </c>
      <c r="AC47" s="46">
        <v>572.58000000000004</v>
      </c>
      <c r="AD47" s="46">
        <v>572.58000000000004</v>
      </c>
      <c r="AE47" s="46">
        <v>593.54999999999995</v>
      </c>
      <c r="AF47" s="46">
        <v>593.54999999999995</v>
      </c>
      <c r="AG47" s="46">
        <v>593.54999999999995</v>
      </c>
      <c r="AH47" s="46">
        <v>593.54999999999995</v>
      </c>
      <c r="AI47" s="46">
        <v>593.54999999999995</v>
      </c>
      <c r="AJ47" s="46">
        <v>593.54999999999995</v>
      </c>
      <c r="AK47" s="46">
        <v>593.54999999999995</v>
      </c>
      <c r="AL47" s="46">
        <v>593.54999999999995</v>
      </c>
      <c r="AM47" s="46">
        <v>593.54999999999995</v>
      </c>
      <c r="AN47" s="46">
        <v>593.54999999999995</v>
      </c>
      <c r="AO47" s="46">
        <v>593.54999999999995</v>
      </c>
      <c r="AP47" s="46">
        <v>593.54999999999995</v>
      </c>
      <c r="AQ47" s="46">
        <v>593.54999999999995</v>
      </c>
      <c r="AR47" s="46">
        <v>593.54999999999995</v>
      </c>
      <c r="AS47" s="46">
        <v>593.54999999999995</v>
      </c>
      <c r="AT47" s="46">
        <v>593.54999999999995</v>
      </c>
      <c r="AU47" s="46">
        <v>593.54999999999995</v>
      </c>
      <c r="AV47" s="46">
        <v>593.54999999999995</v>
      </c>
      <c r="AW47" s="46">
        <v>593.54999999999995</v>
      </c>
      <c r="AX47" s="46">
        <v>593.54999999999995</v>
      </c>
      <c r="AY47" s="46">
        <v>593.54999999999995</v>
      </c>
      <c r="AZ47" s="46"/>
      <c r="BA47" s="46"/>
      <c r="BB47" s="46"/>
      <c r="BC47" s="46"/>
    </row>
    <row r="48" spans="1:55">
      <c r="A48" s="46" t="s">
        <v>208</v>
      </c>
      <c r="B48" s="46" t="s">
        <v>252</v>
      </c>
      <c r="C48" s="46" t="s">
        <v>217</v>
      </c>
      <c r="D48" s="46">
        <v>814.98</v>
      </c>
      <c r="E48" s="46">
        <v>812.19</v>
      </c>
      <c r="F48" s="46">
        <v>807.11</v>
      </c>
      <c r="G48" s="46">
        <v>809.4</v>
      </c>
      <c r="H48" s="46">
        <v>801.15</v>
      </c>
      <c r="I48" s="46">
        <v>795.9</v>
      </c>
      <c r="J48" s="46">
        <v>791.22</v>
      </c>
      <c r="K48" s="46">
        <v>787.56</v>
      </c>
      <c r="L48" s="46">
        <v>787.94</v>
      </c>
      <c r="M48" s="46">
        <v>784.51</v>
      </c>
      <c r="N48" s="46">
        <v>779.24</v>
      </c>
      <c r="O48" s="46">
        <v>770.05</v>
      </c>
      <c r="P48" s="46">
        <v>770.89</v>
      </c>
      <c r="Q48" s="46">
        <v>762.37</v>
      </c>
      <c r="R48" s="46">
        <v>762.17</v>
      </c>
      <c r="S48" s="46">
        <v>768.83938599999999</v>
      </c>
      <c r="T48" s="46">
        <v>768.71</v>
      </c>
      <c r="U48" s="46">
        <v>767.2</v>
      </c>
      <c r="V48" s="46">
        <v>759.17</v>
      </c>
      <c r="W48" s="46">
        <v>753.08</v>
      </c>
      <c r="X48" s="46">
        <v>754.24</v>
      </c>
      <c r="Y48" s="46">
        <v>745.88</v>
      </c>
      <c r="Z48" s="46">
        <v>737.61</v>
      </c>
      <c r="AA48" s="46">
        <v>728.51</v>
      </c>
      <c r="AB48" s="46">
        <v>726.26</v>
      </c>
      <c r="AC48" s="46">
        <v>716.2</v>
      </c>
      <c r="AD48" s="46">
        <v>703.62</v>
      </c>
      <c r="AE48" s="46">
        <v>696.85</v>
      </c>
      <c r="AF48" s="46">
        <v>691.62</v>
      </c>
      <c r="AG48" s="46">
        <v>686.64</v>
      </c>
      <c r="AH48" s="46">
        <v>683.94</v>
      </c>
      <c r="AI48" s="46">
        <v>687.8</v>
      </c>
      <c r="AJ48" s="46">
        <v>695.22</v>
      </c>
      <c r="AK48" s="46">
        <v>699.2</v>
      </c>
      <c r="AL48" s="46">
        <v>705.36</v>
      </c>
      <c r="AM48" s="46">
        <v>709.02</v>
      </c>
      <c r="AN48" s="46">
        <v>710.54</v>
      </c>
      <c r="AO48" s="46">
        <v>722.2</v>
      </c>
      <c r="AP48" s="46">
        <v>738.94</v>
      </c>
      <c r="AQ48" s="46">
        <v>744.94</v>
      </c>
      <c r="AR48" s="46">
        <v>739.87</v>
      </c>
      <c r="AS48" s="46">
        <v>741.32</v>
      </c>
      <c r="AT48" s="46">
        <v>738.8</v>
      </c>
      <c r="AU48" s="46">
        <v>740.13</v>
      </c>
      <c r="AV48" s="46">
        <v>742.38</v>
      </c>
      <c r="AW48" s="46">
        <v>744.23</v>
      </c>
      <c r="AX48" s="46">
        <v>750.38</v>
      </c>
      <c r="AY48" s="46">
        <v>757.61</v>
      </c>
      <c r="AZ48" s="46"/>
      <c r="BA48" s="46"/>
      <c r="BB48" s="46"/>
      <c r="BC48" s="46"/>
    </row>
    <row r="49" spans="1:55">
      <c r="A49" s="46" t="s">
        <v>208</v>
      </c>
      <c r="B49" s="46" t="s">
        <v>253</v>
      </c>
      <c r="C49" s="46" t="s">
        <v>217</v>
      </c>
      <c r="D49" s="46">
        <v>1040.21</v>
      </c>
      <c r="E49" s="46">
        <v>1034.72</v>
      </c>
      <c r="F49" s="46">
        <v>1030.72</v>
      </c>
      <c r="G49" s="46">
        <v>1031.98</v>
      </c>
      <c r="H49" s="46">
        <v>1022.62</v>
      </c>
      <c r="I49" s="46">
        <v>1018.99</v>
      </c>
      <c r="J49" s="46">
        <v>1018.47</v>
      </c>
      <c r="K49" s="46">
        <v>1017.4</v>
      </c>
      <c r="L49" s="46">
        <v>1017.12</v>
      </c>
      <c r="M49" s="46">
        <v>1010.97</v>
      </c>
      <c r="N49" s="46">
        <v>1000.63</v>
      </c>
      <c r="O49" s="46">
        <v>965.07</v>
      </c>
      <c r="P49" s="46">
        <v>957.76</v>
      </c>
      <c r="Q49" s="46">
        <v>950.97</v>
      </c>
      <c r="R49" s="46">
        <v>951.07</v>
      </c>
      <c r="S49" s="46">
        <v>945.39</v>
      </c>
      <c r="T49" s="46">
        <v>932.8</v>
      </c>
      <c r="U49" s="46">
        <v>924.09</v>
      </c>
      <c r="V49" s="46">
        <v>914.69</v>
      </c>
      <c r="W49" s="46">
        <v>904.26</v>
      </c>
      <c r="X49" s="46">
        <v>899.66</v>
      </c>
      <c r="Y49" s="46">
        <v>891.52</v>
      </c>
      <c r="Z49" s="46">
        <v>882.35</v>
      </c>
      <c r="AA49" s="46">
        <v>878.56</v>
      </c>
      <c r="AB49" s="46">
        <v>872.57</v>
      </c>
      <c r="AC49" s="46">
        <v>871.26</v>
      </c>
      <c r="AD49" s="46">
        <v>872.62</v>
      </c>
      <c r="AE49" s="46">
        <v>859.38</v>
      </c>
      <c r="AF49" s="46">
        <v>846.99</v>
      </c>
      <c r="AG49" s="46">
        <v>828.81</v>
      </c>
      <c r="AH49" s="46">
        <v>819.29</v>
      </c>
      <c r="AI49" s="46">
        <v>818.88</v>
      </c>
      <c r="AJ49" s="46">
        <v>815.56</v>
      </c>
      <c r="AK49" s="46">
        <v>816.77</v>
      </c>
      <c r="AL49" s="46">
        <v>781.91</v>
      </c>
      <c r="AM49" s="46">
        <v>782.89</v>
      </c>
      <c r="AN49" s="46">
        <v>779.66</v>
      </c>
      <c r="AO49" s="46">
        <v>768.45</v>
      </c>
      <c r="AP49" s="46">
        <v>774.98</v>
      </c>
      <c r="AQ49" s="46">
        <v>774.5</v>
      </c>
      <c r="AR49" s="46">
        <v>776.8</v>
      </c>
      <c r="AS49" s="46">
        <v>782.45</v>
      </c>
      <c r="AT49" s="46">
        <v>793.65</v>
      </c>
      <c r="AU49" s="46">
        <v>794.66</v>
      </c>
      <c r="AV49" s="46">
        <v>794.86</v>
      </c>
      <c r="AW49" s="46">
        <v>797.15</v>
      </c>
      <c r="AX49" s="46">
        <v>796.14</v>
      </c>
      <c r="AY49" s="46">
        <v>796.19</v>
      </c>
      <c r="AZ49" s="46"/>
      <c r="BA49" s="46"/>
      <c r="BB49" s="46"/>
      <c r="BC49" s="46"/>
    </row>
    <row r="50" spans="1:55">
      <c r="A50" s="46" t="s">
        <v>208</v>
      </c>
      <c r="B50" s="46" t="s">
        <v>254</v>
      </c>
      <c r="C50" s="46" t="s">
        <v>217</v>
      </c>
      <c r="D50" s="46">
        <v>926.71</v>
      </c>
      <c r="E50" s="46">
        <v>922.2</v>
      </c>
      <c r="F50" s="46">
        <v>922.96</v>
      </c>
      <c r="G50" s="46">
        <v>915.68</v>
      </c>
      <c r="H50" s="46">
        <v>900.14</v>
      </c>
      <c r="I50" s="46">
        <v>901.37</v>
      </c>
      <c r="J50" s="46">
        <v>903.06</v>
      </c>
      <c r="K50" s="46">
        <v>898.17</v>
      </c>
      <c r="L50" s="46">
        <v>890.77</v>
      </c>
      <c r="M50" s="46">
        <v>888.38</v>
      </c>
      <c r="N50" s="46">
        <v>884.21</v>
      </c>
      <c r="O50" s="46">
        <v>880.43</v>
      </c>
      <c r="P50" s="46">
        <v>876.4</v>
      </c>
      <c r="Q50" s="46">
        <v>876.52</v>
      </c>
      <c r="R50" s="46">
        <v>869.98</v>
      </c>
      <c r="S50" s="46">
        <v>865.37</v>
      </c>
      <c r="T50" s="46">
        <v>856.61</v>
      </c>
      <c r="U50" s="46">
        <v>846.49</v>
      </c>
      <c r="V50" s="46">
        <v>840.35</v>
      </c>
      <c r="W50" s="46">
        <v>851.06</v>
      </c>
      <c r="X50" s="46">
        <v>853.32</v>
      </c>
      <c r="Y50" s="46">
        <v>849.7</v>
      </c>
      <c r="Z50" s="46">
        <v>848.04</v>
      </c>
      <c r="AA50" s="46">
        <v>839.08</v>
      </c>
      <c r="AB50" s="46">
        <v>833.19</v>
      </c>
      <c r="AC50" s="46">
        <v>840.09</v>
      </c>
      <c r="AD50" s="46">
        <v>841.69</v>
      </c>
      <c r="AE50" s="46">
        <v>841.58</v>
      </c>
      <c r="AF50" s="46">
        <v>837.27</v>
      </c>
      <c r="AG50" s="46">
        <v>815.38</v>
      </c>
      <c r="AH50" s="46">
        <v>806.28</v>
      </c>
      <c r="AI50" s="46">
        <v>804.98</v>
      </c>
      <c r="AJ50" s="46">
        <v>806.76</v>
      </c>
      <c r="AK50" s="46">
        <v>822.73</v>
      </c>
      <c r="AL50" s="46">
        <v>828.7</v>
      </c>
      <c r="AM50" s="46">
        <v>827.53</v>
      </c>
      <c r="AN50" s="46">
        <v>828.98</v>
      </c>
      <c r="AO50" s="46">
        <v>831.65</v>
      </c>
      <c r="AP50" s="46">
        <v>834.57</v>
      </c>
      <c r="AQ50" s="46">
        <v>833.51</v>
      </c>
      <c r="AR50" s="46">
        <v>827.42</v>
      </c>
      <c r="AS50" s="46">
        <v>826.77</v>
      </c>
      <c r="AT50" s="46">
        <v>832.82</v>
      </c>
      <c r="AU50" s="46">
        <v>836.13393599999995</v>
      </c>
      <c r="AV50" s="46">
        <v>851.82</v>
      </c>
      <c r="AW50" s="46">
        <v>856.98</v>
      </c>
      <c r="AX50" s="46">
        <v>860.59</v>
      </c>
      <c r="AY50" s="46">
        <v>864.34</v>
      </c>
      <c r="AZ50" s="46"/>
      <c r="BA50" s="46"/>
      <c r="BB50" s="46"/>
      <c r="BC50" s="46"/>
    </row>
    <row r="51" spans="1:55">
      <c r="A51" s="46" t="s">
        <v>208</v>
      </c>
      <c r="B51" s="46" t="s">
        <v>255</v>
      </c>
      <c r="C51" s="46" t="s">
        <v>217</v>
      </c>
      <c r="D51" s="46">
        <v>965.84</v>
      </c>
      <c r="E51" s="46">
        <v>968.31</v>
      </c>
      <c r="F51" s="46">
        <v>980.53</v>
      </c>
      <c r="G51" s="46">
        <v>990.78</v>
      </c>
      <c r="H51" s="46">
        <v>991.01</v>
      </c>
      <c r="I51" s="46">
        <v>996.21</v>
      </c>
      <c r="J51" s="46">
        <v>995.74</v>
      </c>
      <c r="K51" s="46">
        <v>995.51</v>
      </c>
      <c r="L51" s="46">
        <v>999.55</v>
      </c>
      <c r="M51" s="46">
        <v>997.09</v>
      </c>
      <c r="N51" s="46">
        <v>997.5</v>
      </c>
      <c r="O51" s="46">
        <v>995.54</v>
      </c>
      <c r="P51" s="46">
        <v>999.07</v>
      </c>
      <c r="Q51" s="46">
        <v>1003.02</v>
      </c>
      <c r="R51" s="46">
        <v>1005.47</v>
      </c>
      <c r="S51" s="46">
        <v>1004.82</v>
      </c>
      <c r="T51" s="46">
        <v>1004.34</v>
      </c>
      <c r="U51" s="46">
        <v>1002.98</v>
      </c>
      <c r="V51" s="46">
        <v>1005.23</v>
      </c>
      <c r="W51" s="46">
        <v>1003.91</v>
      </c>
      <c r="X51" s="46">
        <v>997.6</v>
      </c>
      <c r="Y51" s="46">
        <v>997.74</v>
      </c>
      <c r="Z51" s="46">
        <v>991.25</v>
      </c>
      <c r="AA51" s="46">
        <v>995.63</v>
      </c>
      <c r="AB51" s="46">
        <v>993.07</v>
      </c>
      <c r="AC51" s="46">
        <v>995.8</v>
      </c>
      <c r="AD51" s="46">
        <v>993.76</v>
      </c>
      <c r="AE51" s="46">
        <v>993.63</v>
      </c>
      <c r="AF51" s="46">
        <v>985</v>
      </c>
      <c r="AG51" s="46">
        <v>972.65</v>
      </c>
      <c r="AH51" s="46">
        <v>971.89</v>
      </c>
      <c r="AI51" s="46">
        <v>970.61</v>
      </c>
      <c r="AJ51" s="46">
        <v>972.25</v>
      </c>
      <c r="AK51" s="46">
        <v>974.86</v>
      </c>
      <c r="AL51" s="46">
        <v>979.47</v>
      </c>
      <c r="AM51" s="46">
        <v>971.84</v>
      </c>
      <c r="AN51" s="46">
        <v>966.02</v>
      </c>
      <c r="AO51" s="46">
        <v>968.16</v>
      </c>
      <c r="AP51" s="46">
        <v>970.13</v>
      </c>
      <c r="AQ51" s="46">
        <v>972.22</v>
      </c>
      <c r="AR51" s="46">
        <v>976.47</v>
      </c>
      <c r="AS51" s="46">
        <v>976.77</v>
      </c>
      <c r="AT51" s="46">
        <v>978.53</v>
      </c>
      <c r="AU51" s="46">
        <v>985.87</v>
      </c>
      <c r="AV51" s="46">
        <v>987.54</v>
      </c>
      <c r="AW51" s="46">
        <v>984.26</v>
      </c>
      <c r="AX51" s="46">
        <v>981.34</v>
      </c>
      <c r="AY51" s="46">
        <v>985.72</v>
      </c>
      <c r="AZ51" s="46"/>
      <c r="BA51" s="46"/>
      <c r="BB51" s="46"/>
      <c r="BC51" s="46"/>
    </row>
    <row r="52" spans="1:55">
      <c r="A52" s="46" t="s">
        <v>208</v>
      </c>
      <c r="B52" s="46" t="s">
        <v>256</v>
      </c>
      <c r="C52" s="46" t="s">
        <v>217</v>
      </c>
      <c r="D52" s="46">
        <v>944.19</v>
      </c>
      <c r="E52" s="46">
        <v>928.58</v>
      </c>
      <c r="F52" s="46">
        <v>922.12</v>
      </c>
      <c r="G52" s="46">
        <v>922.12</v>
      </c>
      <c r="H52" s="46">
        <v>913.72</v>
      </c>
      <c r="I52" s="46">
        <v>910.27</v>
      </c>
      <c r="J52" s="46">
        <v>889.75</v>
      </c>
      <c r="K52" s="46">
        <v>889.75</v>
      </c>
      <c r="L52" s="46">
        <v>889.75</v>
      </c>
      <c r="M52" s="46">
        <v>881.75</v>
      </c>
      <c r="N52" s="46">
        <v>860.63</v>
      </c>
      <c r="O52" s="46">
        <v>850.44</v>
      </c>
      <c r="P52" s="46">
        <v>850.44</v>
      </c>
      <c r="Q52" s="46">
        <v>801.75</v>
      </c>
      <c r="R52" s="46">
        <v>784.02</v>
      </c>
      <c r="S52" s="46">
        <v>778.92</v>
      </c>
      <c r="T52" s="46">
        <v>761.77</v>
      </c>
      <c r="U52" s="46">
        <v>759.86</v>
      </c>
      <c r="V52" s="46">
        <v>759.86</v>
      </c>
      <c r="W52" s="46">
        <v>740.78</v>
      </c>
      <c r="X52" s="46">
        <v>732.18</v>
      </c>
      <c r="Y52" s="46">
        <v>733.42</v>
      </c>
      <c r="Z52" s="46">
        <v>734.16</v>
      </c>
      <c r="AA52" s="46">
        <v>731.14</v>
      </c>
      <c r="AB52" s="46">
        <v>721.9</v>
      </c>
      <c r="AC52" s="46">
        <v>755.58</v>
      </c>
      <c r="AD52" s="46">
        <v>790.01</v>
      </c>
      <c r="AE52" s="46">
        <v>827.56</v>
      </c>
      <c r="AF52" s="46">
        <v>835.11</v>
      </c>
      <c r="AG52" s="46">
        <v>855.52</v>
      </c>
      <c r="AH52" s="46">
        <v>953.89</v>
      </c>
      <c r="AI52" s="46">
        <v>1102.71</v>
      </c>
      <c r="AJ52" s="46">
        <v>1080.92</v>
      </c>
      <c r="AK52" s="46">
        <v>966.91</v>
      </c>
      <c r="AL52" s="46">
        <v>913.97</v>
      </c>
      <c r="AM52" s="46">
        <v>904.23</v>
      </c>
      <c r="AN52" s="46">
        <v>926.12</v>
      </c>
      <c r="AO52" s="46">
        <v>927.28</v>
      </c>
      <c r="AP52" s="46">
        <v>930.98</v>
      </c>
      <c r="AQ52" s="46">
        <v>910.22</v>
      </c>
      <c r="AR52" s="46">
        <v>890.77</v>
      </c>
      <c r="AS52" s="46">
        <v>908.82</v>
      </c>
      <c r="AT52" s="46">
        <v>917.05</v>
      </c>
      <c r="AU52" s="46">
        <v>928.66</v>
      </c>
      <c r="AV52" s="46">
        <v>927.91</v>
      </c>
      <c r="AW52" s="46">
        <v>932.76</v>
      </c>
      <c r="AX52" s="46">
        <v>931.36</v>
      </c>
      <c r="AY52" s="46">
        <v>941.98</v>
      </c>
      <c r="AZ52" s="46"/>
      <c r="BA52" s="46"/>
      <c r="BB52" s="46"/>
      <c r="BC52" s="46"/>
    </row>
    <row r="53" spans="1:55">
      <c r="A53" s="46" t="s">
        <v>208</v>
      </c>
      <c r="B53" s="46" t="s">
        <v>257</v>
      </c>
      <c r="C53" s="46" t="s">
        <v>217</v>
      </c>
      <c r="D53" s="46">
        <v>1013.17</v>
      </c>
      <c r="E53" s="46">
        <v>1016.35</v>
      </c>
      <c r="F53" s="46">
        <v>1030.9100000000001</v>
      </c>
      <c r="G53" s="46">
        <v>1041.28</v>
      </c>
      <c r="H53" s="46">
        <v>1035.44</v>
      </c>
      <c r="I53" s="46">
        <v>1024.9000000000001</v>
      </c>
      <c r="J53" s="46">
        <v>1019.67</v>
      </c>
      <c r="K53" s="46">
        <v>1018.36</v>
      </c>
      <c r="L53" s="46">
        <v>1024.03</v>
      </c>
      <c r="M53" s="46">
        <v>1026.29</v>
      </c>
      <c r="N53" s="46">
        <v>1023.44</v>
      </c>
      <c r="O53" s="46">
        <v>1024.04</v>
      </c>
      <c r="P53" s="46">
        <v>1021.18</v>
      </c>
      <c r="Q53" s="46">
        <v>1024.96</v>
      </c>
      <c r="R53" s="46">
        <v>1022.62</v>
      </c>
      <c r="S53" s="46">
        <v>1021.93</v>
      </c>
      <c r="T53" s="46">
        <v>1018.58</v>
      </c>
      <c r="U53" s="46">
        <v>1032.0899999999999</v>
      </c>
      <c r="V53" s="46">
        <v>1016.09</v>
      </c>
      <c r="W53" s="46">
        <v>1013.75</v>
      </c>
      <c r="X53" s="46">
        <v>1025.77</v>
      </c>
      <c r="Y53" s="46">
        <v>1028.3399999999999</v>
      </c>
      <c r="Z53" s="46">
        <v>1031.43</v>
      </c>
      <c r="AA53" s="46">
        <v>1032</v>
      </c>
      <c r="AB53" s="46">
        <v>1036.0899999999999</v>
      </c>
      <c r="AC53" s="46">
        <v>1033.96</v>
      </c>
      <c r="AD53" s="46">
        <v>1031.73</v>
      </c>
      <c r="AE53" s="46">
        <v>1026.8499999999999</v>
      </c>
      <c r="AF53" s="46">
        <v>1024.2</v>
      </c>
      <c r="AG53" s="46">
        <v>1021.37</v>
      </c>
      <c r="AH53" s="46">
        <v>1021.62</v>
      </c>
      <c r="AI53" s="46">
        <v>1024.24</v>
      </c>
      <c r="AJ53" s="46">
        <v>1026.44</v>
      </c>
      <c r="AK53" s="46">
        <v>1026.01</v>
      </c>
      <c r="AL53" s="46">
        <v>1036.67</v>
      </c>
      <c r="AM53" s="46">
        <v>1043.43</v>
      </c>
      <c r="AN53" s="46">
        <v>1050.78</v>
      </c>
      <c r="AO53" s="46">
        <v>1055.02</v>
      </c>
      <c r="AP53" s="46">
        <v>1057.57</v>
      </c>
      <c r="AQ53" s="46">
        <v>1060.1600000000001</v>
      </c>
      <c r="AR53" s="46">
        <v>1061.69</v>
      </c>
      <c r="AS53" s="46">
        <v>1061.94</v>
      </c>
      <c r="AT53" s="46">
        <v>1064.04</v>
      </c>
      <c r="AU53" s="46">
        <v>1066.6199999999999</v>
      </c>
      <c r="AV53" s="46">
        <v>1072</v>
      </c>
      <c r="AW53" s="46">
        <v>1073.96</v>
      </c>
      <c r="AX53" s="46">
        <v>1078.22</v>
      </c>
      <c r="AY53" s="46">
        <v>1082.8900000000001</v>
      </c>
      <c r="AZ53" s="46"/>
      <c r="BA53" s="46"/>
      <c r="BB53" s="46"/>
      <c r="BC53" s="46"/>
    </row>
    <row r="54" spans="1:55">
      <c r="A54" s="46" t="s">
        <v>208</v>
      </c>
      <c r="B54" s="46" t="s">
        <v>258</v>
      </c>
      <c r="C54" s="46" t="s">
        <v>217</v>
      </c>
      <c r="D54" s="46">
        <v>405.49</v>
      </c>
      <c r="E54" s="46">
        <v>405.49</v>
      </c>
      <c r="F54" s="46">
        <v>406.54</v>
      </c>
      <c r="G54" s="46">
        <v>406.54</v>
      </c>
      <c r="H54" s="46">
        <v>406.54</v>
      </c>
      <c r="I54" s="46">
        <v>406.54</v>
      </c>
      <c r="J54" s="46">
        <v>406.54</v>
      </c>
      <c r="K54" s="46">
        <v>406.54</v>
      </c>
      <c r="L54" s="46">
        <v>408.85</v>
      </c>
      <c r="M54" s="46">
        <v>409.92</v>
      </c>
      <c r="N54" s="46">
        <v>409.92</v>
      </c>
      <c r="O54" s="46">
        <v>409.92</v>
      </c>
      <c r="P54" s="46">
        <v>409.92</v>
      </c>
      <c r="Q54" s="46">
        <v>409.92</v>
      </c>
      <c r="R54" s="46">
        <v>419.65</v>
      </c>
      <c r="S54" s="46">
        <v>422.84</v>
      </c>
      <c r="T54" s="46">
        <v>422.84</v>
      </c>
      <c r="U54" s="46">
        <v>422.84</v>
      </c>
      <c r="V54" s="46">
        <v>422.45</v>
      </c>
      <c r="W54" s="46">
        <v>423.4</v>
      </c>
      <c r="X54" s="46">
        <v>423.4</v>
      </c>
      <c r="Y54" s="46">
        <v>423.98</v>
      </c>
      <c r="Z54" s="46">
        <v>424.88</v>
      </c>
      <c r="AA54" s="46">
        <v>424.88</v>
      </c>
      <c r="AB54" s="46">
        <v>424.88</v>
      </c>
      <c r="AC54" s="46">
        <v>426.6</v>
      </c>
      <c r="AD54" s="46">
        <v>426.6</v>
      </c>
      <c r="AE54" s="46">
        <v>426.6</v>
      </c>
      <c r="AF54" s="46">
        <v>426.6</v>
      </c>
      <c r="AG54" s="46">
        <v>426.6</v>
      </c>
      <c r="AH54" s="46">
        <v>426.6</v>
      </c>
      <c r="AI54" s="46">
        <v>426.6</v>
      </c>
      <c r="AJ54" s="46">
        <v>426.6</v>
      </c>
      <c r="AK54" s="46">
        <v>426.6</v>
      </c>
      <c r="AL54" s="46">
        <v>427.58</v>
      </c>
      <c r="AM54" s="46">
        <v>430.58</v>
      </c>
      <c r="AN54" s="46">
        <v>430.58</v>
      </c>
      <c r="AO54" s="46">
        <v>430.58</v>
      </c>
      <c r="AP54" s="46">
        <v>430.58</v>
      </c>
      <c r="AQ54" s="46">
        <v>430.58</v>
      </c>
      <c r="AR54" s="46">
        <v>430.58</v>
      </c>
      <c r="AS54" s="46">
        <v>430.58</v>
      </c>
      <c r="AT54" s="46">
        <v>430.58</v>
      </c>
      <c r="AU54" s="46">
        <v>430.58</v>
      </c>
      <c r="AV54" s="46">
        <v>430.58</v>
      </c>
      <c r="AW54" s="46">
        <v>430.57799999999997</v>
      </c>
      <c r="AX54" s="46">
        <v>430.58</v>
      </c>
      <c r="AY54" s="46">
        <v>430.58</v>
      </c>
      <c r="AZ54" s="46"/>
      <c r="BA54" s="46"/>
      <c r="BB54" s="46"/>
      <c r="BC54" s="46"/>
    </row>
    <row r="55" spans="1:55">
      <c r="A55" s="46" t="s">
        <v>208</v>
      </c>
      <c r="B55" s="46" t="s">
        <v>259</v>
      </c>
      <c r="C55" s="46" t="s">
        <v>217</v>
      </c>
      <c r="D55" s="46">
        <v>538.64</v>
      </c>
      <c r="E55" s="46">
        <v>564.45000000000005</v>
      </c>
      <c r="F55" s="46">
        <v>585.36</v>
      </c>
      <c r="G55" s="46">
        <v>604.41999999999996</v>
      </c>
      <c r="H55" s="46">
        <v>592.46</v>
      </c>
      <c r="I55" s="46">
        <v>598.83000000000004</v>
      </c>
      <c r="J55" s="46">
        <v>605.33000000000004</v>
      </c>
      <c r="K55" s="46">
        <v>575.4</v>
      </c>
      <c r="L55" s="46">
        <v>546.48</v>
      </c>
      <c r="M55" s="46">
        <v>546.02</v>
      </c>
      <c r="N55" s="46">
        <v>588.5</v>
      </c>
      <c r="O55" s="46">
        <v>616.94000000000005</v>
      </c>
      <c r="P55" s="46">
        <v>621.19000000000005</v>
      </c>
      <c r="Q55" s="46">
        <v>613.73</v>
      </c>
      <c r="R55" s="46">
        <v>617.66</v>
      </c>
      <c r="S55" s="46">
        <v>621.19000000000005</v>
      </c>
      <c r="T55" s="46">
        <v>621.19000000000005</v>
      </c>
      <c r="U55" s="46">
        <v>621.19000000000005</v>
      </c>
      <c r="V55" s="46">
        <v>621.19000000000005</v>
      </c>
      <c r="W55" s="46">
        <v>621.19000000000005</v>
      </c>
      <c r="X55" s="46">
        <v>621.19000000000005</v>
      </c>
      <c r="Y55" s="46">
        <v>602.15</v>
      </c>
      <c r="Z55" s="46">
        <v>598.22</v>
      </c>
      <c r="AA55" s="46">
        <v>599.95000000000005</v>
      </c>
      <c r="AB55" s="46">
        <v>617.41</v>
      </c>
      <c r="AC55" s="46">
        <v>625.23</v>
      </c>
      <c r="AD55" s="46">
        <v>619.46</v>
      </c>
      <c r="AE55" s="46">
        <v>614.09</v>
      </c>
      <c r="AF55" s="46">
        <v>621.9</v>
      </c>
      <c r="AG55" s="46">
        <v>619.64</v>
      </c>
      <c r="AH55" s="46">
        <v>627.83000000000004</v>
      </c>
      <c r="AI55" s="46">
        <v>626.27</v>
      </c>
      <c r="AJ55" s="46">
        <v>622.15</v>
      </c>
      <c r="AK55" s="46">
        <v>619.46</v>
      </c>
      <c r="AL55" s="46">
        <v>614.09</v>
      </c>
      <c r="AM55" s="46">
        <v>613.08000000000004</v>
      </c>
      <c r="AN55" s="46">
        <v>616.52</v>
      </c>
      <c r="AO55" s="46">
        <v>620.13</v>
      </c>
      <c r="AP55" s="46">
        <v>611.98</v>
      </c>
      <c r="AQ55" s="46">
        <v>611.62</v>
      </c>
      <c r="AR55" s="46">
        <v>616.57000000000005</v>
      </c>
      <c r="AS55" s="46">
        <v>620.88</v>
      </c>
      <c r="AT55" s="46">
        <v>626.07000000000005</v>
      </c>
      <c r="AU55" s="46">
        <v>628.91999999999996</v>
      </c>
      <c r="AV55" s="46">
        <v>618.92999999999995</v>
      </c>
      <c r="AW55" s="46">
        <v>618.92999999999995</v>
      </c>
      <c r="AX55" s="46">
        <v>618.92999999999995</v>
      </c>
      <c r="AY55" s="46">
        <v>618.92999999999995</v>
      </c>
      <c r="AZ55" s="46"/>
      <c r="BA55" s="46"/>
      <c r="BB55" s="46"/>
      <c r="BC55" s="46"/>
    </row>
    <row r="56" spans="1:55">
      <c r="A56" s="46" t="s">
        <v>208</v>
      </c>
      <c r="B56" s="46" t="s">
        <v>260</v>
      </c>
      <c r="C56" s="46" t="s">
        <v>217</v>
      </c>
      <c r="D56" s="46">
        <v>457.69</v>
      </c>
      <c r="E56" s="46">
        <v>457.69</v>
      </c>
      <c r="F56" s="46">
        <v>457.69</v>
      </c>
      <c r="G56" s="46">
        <v>457.69</v>
      </c>
      <c r="H56" s="46">
        <v>457.69</v>
      </c>
      <c r="I56" s="46">
        <v>457.69</v>
      </c>
      <c r="J56" s="46">
        <v>457.69</v>
      </c>
      <c r="K56" s="46">
        <v>457.69</v>
      </c>
      <c r="L56" s="46">
        <v>457.69</v>
      </c>
      <c r="M56" s="46">
        <v>457.69</v>
      </c>
      <c r="N56" s="46">
        <v>457.69</v>
      </c>
      <c r="O56" s="46">
        <v>457.69</v>
      </c>
      <c r="P56" s="46">
        <v>457.69</v>
      </c>
      <c r="Q56" s="46">
        <v>457.69</v>
      </c>
      <c r="R56" s="46">
        <v>457.69</v>
      </c>
      <c r="S56" s="46">
        <v>457.69</v>
      </c>
      <c r="T56" s="46">
        <v>457.69</v>
      </c>
      <c r="U56" s="46">
        <v>457.69</v>
      </c>
      <c r="V56" s="46">
        <v>457.69</v>
      </c>
      <c r="W56" s="46">
        <v>457.69</v>
      </c>
      <c r="X56" s="46">
        <v>457.69</v>
      </c>
      <c r="Y56" s="46">
        <v>457.69</v>
      </c>
      <c r="Z56" s="46">
        <v>457.69</v>
      </c>
      <c r="AA56" s="46">
        <v>457.69</v>
      </c>
      <c r="AB56" s="46">
        <v>457.69</v>
      </c>
      <c r="AC56" s="46">
        <v>457.69</v>
      </c>
      <c r="AD56" s="46">
        <v>457.69</v>
      </c>
      <c r="AE56" s="46">
        <v>457.69</v>
      </c>
      <c r="AF56" s="46">
        <v>457.69</v>
      </c>
      <c r="AG56" s="46">
        <v>457.69</v>
      </c>
      <c r="AH56" s="46">
        <v>457.69</v>
      </c>
      <c r="AI56" s="46">
        <v>457.69</v>
      </c>
      <c r="AJ56" s="46">
        <v>457.69</v>
      </c>
      <c r="AK56" s="46">
        <v>457.69</v>
      </c>
      <c r="AL56" s="46">
        <v>457.69</v>
      </c>
      <c r="AM56" s="46">
        <v>457.69</v>
      </c>
      <c r="AN56" s="46">
        <v>457.69</v>
      </c>
      <c r="AO56" s="46">
        <v>457.69</v>
      </c>
      <c r="AP56" s="46">
        <v>457.69</v>
      </c>
      <c r="AQ56" s="46">
        <v>457.69</v>
      </c>
      <c r="AR56" s="46">
        <v>457.69</v>
      </c>
      <c r="AS56" s="46">
        <v>457.69</v>
      </c>
      <c r="AT56" s="46">
        <v>457.69</v>
      </c>
      <c r="AU56" s="46">
        <v>457.69</v>
      </c>
      <c r="AV56" s="46">
        <v>457.69</v>
      </c>
      <c r="AW56" s="46">
        <v>457.69</v>
      </c>
      <c r="AX56" s="46">
        <v>457.69</v>
      </c>
      <c r="AY56" s="46">
        <v>457.69</v>
      </c>
      <c r="AZ56" s="46"/>
      <c r="BA56" s="46"/>
      <c r="BB56" s="46"/>
      <c r="BC56" s="46"/>
    </row>
    <row r="57" spans="1:55">
      <c r="A57" s="46" t="s">
        <v>208</v>
      </c>
      <c r="B57" s="46" t="s">
        <v>261</v>
      </c>
      <c r="C57" s="46" t="s">
        <v>217</v>
      </c>
      <c r="D57" s="46">
        <v>360.31</v>
      </c>
      <c r="E57" s="46">
        <v>360.31</v>
      </c>
      <c r="F57" s="46">
        <v>360.31</v>
      </c>
      <c r="G57" s="46">
        <v>360.31</v>
      </c>
      <c r="H57" s="46">
        <v>360.31</v>
      </c>
      <c r="I57" s="46">
        <v>360.31</v>
      </c>
      <c r="J57" s="46">
        <v>360.31</v>
      </c>
      <c r="K57" s="46">
        <v>360.31</v>
      </c>
      <c r="L57" s="46">
        <v>365.25</v>
      </c>
      <c r="M57" s="46">
        <v>369.33</v>
      </c>
      <c r="N57" s="46">
        <v>369.33</v>
      </c>
      <c r="O57" s="46">
        <v>366.16</v>
      </c>
      <c r="P57" s="46">
        <v>363.46</v>
      </c>
      <c r="Q57" s="46">
        <v>364.32</v>
      </c>
      <c r="R57" s="46">
        <v>369.33</v>
      </c>
      <c r="S57" s="46">
        <v>369.33</v>
      </c>
      <c r="T57" s="46">
        <v>397.27</v>
      </c>
      <c r="U57" s="46">
        <v>417.77</v>
      </c>
      <c r="V57" s="46">
        <v>421.96</v>
      </c>
      <c r="W57" s="46">
        <v>420.49</v>
      </c>
      <c r="X57" s="46">
        <v>420.49</v>
      </c>
      <c r="Y57" s="46">
        <v>431.19</v>
      </c>
      <c r="Z57" s="46">
        <v>420.49</v>
      </c>
      <c r="AA57" s="46">
        <v>420.49</v>
      </c>
      <c r="AB57" s="46">
        <v>420.49</v>
      </c>
      <c r="AC57" s="46">
        <v>420.49</v>
      </c>
      <c r="AD57" s="46">
        <v>420.49</v>
      </c>
      <c r="AE57" s="46">
        <v>420.49</v>
      </c>
      <c r="AF57" s="46">
        <v>420.49</v>
      </c>
      <c r="AG57" s="46">
        <v>420.49</v>
      </c>
      <c r="AH57" s="46">
        <v>417.95</v>
      </c>
      <c r="AI57" s="46">
        <v>413.81</v>
      </c>
      <c r="AJ57" s="46">
        <v>415.18</v>
      </c>
      <c r="AK57" s="46">
        <v>420.49</v>
      </c>
      <c r="AL57" s="46">
        <v>420.49</v>
      </c>
      <c r="AM57" s="46">
        <v>420.49</v>
      </c>
      <c r="AN57" s="46">
        <v>420.49</v>
      </c>
      <c r="AO57" s="46">
        <v>420.49</v>
      </c>
      <c r="AP57" s="46">
        <v>417.52</v>
      </c>
      <c r="AQ57" s="46">
        <v>413.81</v>
      </c>
      <c r="AR57" s="46">
        <v>413.81</v>
      </c>
      <c r="AS57" s="46">
        <v>413.81</v>
      </c>
      <c r="AT57" s="46">
        <v>418.59</v>
      </c>
      <c r="AU57" s="46">
        <v>419.17</v>
      </c>
      <c r="AV57" s="46">
        <v>420.71</v>
      </c>
      <c r="AW57" s="46">
        <v>419.84</v>
      </c>
      <c r="AX57" s="46">
        <v>426.85</v>
      </c>
      <c r="AY57" s="46">
        <v>430.41</v>
      </c>
      <c r="AZ57" s="46"/>
      <c r="BA57" s="46"/>
      <c r="BB57" s="46"/>
      <c r="BC57" s="46"/>
    </row>
    <row r="58" spans="1:55">
      <c r="A58" s="46" t="s">
        <v>208</v>
      </c>
      <c r="B58" s="46" t="s">
        <v>262</v>
      </c>
      <c r="C58" s="46" t="s">
        <v>217</v>
      </c>
      <c r="D58" s="46">
        <v>272.89</v>
      </c>
      <c r="E58" s="46">
        <v>272.89</v>
      </c>
      <c r="F58" s="46">
        <v>272.89</v>
      </c>
      <c r="G58" s="46">
        <v>272.89</v>
      </c>
      <c r="H58" s="46">
        <v>272.89</v>
      </c>
      <c r="I58" s="46">
        <v>272.89</v>
      </c>
      <c r="J58" s="46">
        <v>272.89</v>
      </c>
      <c r="K58" s="46">
        <v>272.89</v>
      </c>
      <c r="L58" s="46">
        <v>272.89</v>
      </c>
      <c r="M58" s="46">
        <v>272.89</v>
      </c>
      <c r="N58" s="46">
        <v>272.89</v>
      </c>
      <c r="O58" s="46">
        <v>272.89</v>
      </c>
      <c r="P58" s="46">
        <v>272.89</v>
      </c>
      <c r="Q58" s="46">
        <v>272.89</v>
      </c>
      <c r="R58" s="46">
        <v>272.89</v>
      </c>
      <c r="S58" s="46">
        <v>272.89</v>
      </c>
      <c r="T58" s="46">
        <v>272.89</v>
      </c>
      <c r="U58" s="46">
        <v>272.89</v>
      </c>
      <c r="V58" s="46">
        <v>272.89</v>
      </c>
      <c r="W58" s="46">
        <v>272.89</v>
      </c>
      <c r="X58" s="46">
        <v>272.89</v>
      </c>
      <c r="Y58" s="46">
        <v>272.89</v>
      </c>
      <c r="Z58" s="46">
        <v>272.89</v>
      </c>
      <c r="AA58" s="46">
        <v>272.89</v>
      </c>
      <c r="AB58" s="46">
        <v>272.89</v>
      </c>
      <c r="AC58" s="46">
        <v>272.89</v>
      </c>
      <c r="AD58" s="46">
        <v>272.89</v>
      </c>
      <c r="AE58" s="46">
        <v>272.89</v>
      </c>
      <c r="AF58" s="46">
        <v>272.89</v>
      </c>
      <c r="AG58" s="46">
        <v>272.89</v>
      </c>
      <c r="AH58" s="46">
        <v>272.89</v>
      </c>
      <c r="AI58" s="46">
        <v>272.89</v>
      </c>
      <c r="AJ58" s="46">
        <v>272.89</v>
      </c>
      <c r="AK58" s="46">
        <v>272.89</v>
      </c>
      <c r="AL58" s="46">
        <v>272.89</v>
      </c>
      <c r="AM58" s="46">
        <v>272.89</v>
      </c>
      <c r="AN58" s="46">
        <v>272.89</v>
      </c>
      <c r="AO58" s="46">
        <v>272.89</v>
      </c>
      <c r="AP58" s="46">
        <v>272.89</v>
      </c>
      <c r="AQ58" s="46">
        <v>272.89</v>
      </c>
      <c r="AR58" s="46">
        <v>272.89</v>
      </c>
      <c r="AS58" s="46">
        <v>272.89</v>
      </c>
      <c r="AT58" s="46">
        <v>272.89</v>
      </c>
      <c r="AU58" s="46">
        <v>272.89</v>
      </c>
      <c r="AV58" s="46">
        <v>272.89</v>
      </c>
      <c r="AW58" s="46">
        <v>272.89</v>
      </c>
      <c r="AX58" s="46">
        <v>272.89</v>
      </c>
      <c r="AY58" s="46">
        <v>272.89</v>
      </c>
      <c r="AZ58" s="46"/>
      <c r="BA58" s="46"/>
      <c r="BB58" s="46"/>
      <c r="BC58" s="46"/>
    </row>
    <row r="59" spans="1:55">
      <c r="A59" s="46" t="s">
        <v>208</v>
      </c>
      <c r="B59" s="46" t="s">
        <v>263</v>
      </c>
      <c r="C59" s="46" t="s">
        <v>217</v>
      </c>
      <c r="D59" s="46">
        <v>331.41</v>
      </c>
      <c r="E59" s="46">
        <v>331.41</v>
      </c>
      <c r="F59" s="46">
        <v>331.41</v>
      </c>
      <c r="G59" s="46">
        <v>331.41</v>
      </c>
      <c r="H59" s="46">
        <v>331.41</v>
      </c>
      <c r="I59" s="46">
        <v>331.41</v>
      </c>
      <c r="J59" s="46">
        <v>331.41</v>
      </c>
      <c r="K59" s="46">
        <v>331.41</v>
      </c>
      <c r="L59" s="46">
        <v>331.41</v>
      </c>
      <c r="M59" s="46">
        <v>331.41</v>
      </c>
      <c r="N59" s="46">
        <v>331.41</v>
      </c>
      <c r="O59" s="46">
        <v>331.41</v>
      </c>
      <c r="P59" s="46">
        <v>331.41</v>
      </c>
      <c r="Q59" s="46">
        <v>331.41</v>
      </c>
      <c r="R59" s="46">
        <v>331.41</v>
      </c>
      <c r="S59" s="46">
        <v>331.41</v>
      </c>
      <c r="T59" s="46">
        <v>331.41</v>
      </c>
      <c r="U59" s="46">
        <v>331.41</v>
      </c>
      <c r="V59" s="46">
        <v>331.41</v>
      </c>
      <c r="W59" s="46">
        <v>331.41</v>
      </c>
      <c r="X59" s="46">
        <v>331.41</v>
      </c>
      <c r="Y59" s="46">
        <v>331.41</v>
      </c>
      <c r="Z59" s="46">
        <v>331.41</v>
      </c>
      <c r="AA59" s="46">
        <v>331.41</v>
      </c>
      <c r="AB59" s="46">
        <v>331.41</v>
      </c>
      <c r="AC59" s="46">
        <v>331.41</v>
      </c>
      <c r="AD59" s="46">
        <v>331.41</v>
      </c>
      <c r="AE59" s="46">
        <v>331.41</v>
      </c>
      <c r="AF59" s="46">
        <v>331.41</v>
      </c>
      <c r="AG59" s="46">
        <v>331.41</v>
      </c>
      <c r="AH59" s="46">
        <v>331.41</v>
      </c>
      <c r="AI59" s="46">
        <v>331.41</v>
      </c>
      <c r="AJ59" s="46">
        <v>331.41</v>
      </c>
      <c r="AK59" s="46">
        <v>331.41</v>
      </c>
      <c r="AL59" s="46">
        <v>331.41</v>
      </c>
      <c r="AM59" s="46">
        <v>331.41</v>
      </c>
      <c r="AN59" s="46">
        <v>331.41</v>
      </c>
      <c r="AO59" s="46">
        <v>331.41</v>
      </c>
      <c r="AP59" s="46">
        <v>331.41</v>
      </c>
      <c r="AQ59" s="46">
        <v>331.41</v>
      </c>
      <c r="AR59" s="46">
        <v>331.41</v>
      </c>
      <c r="AS59" s="46">
        <v>331.41</v>
      </c>
      <c r="AT59" s="46">
        <v>331.41</v>
      </c>
      <c r="AU59" s="46">
        <v>331.41</v>
      </c>
      <c r="AV59" s="46">
        <v>331.41</v>
      </c>
      <c r="AW59" s="46">
        <v>331.41</v>
      </c>
      <c r="AX59" s="46">
        <v>331.41</v>
      </c>
      <c r="AY59" s="46">
        <v>331.41</v>
      </c>
      <c r="AZ59" s="46"/>
      <c r="BA59" s="46"/>
      <c r="BB59" s="46"/>
      <c r="BC59" s="46"/>
    </row>
    <row r="60" spans="1:55">
      <c r="A60" s="46" t="s">
        <v>208</v>
      </c>
      <c r="B60" s="46" t="s">
        <v>264</v>
      </c>
      <c r="C60" s="46" t="s">
        <v>217</v>
      </c>
      <c r="D60" s="46">
        <v>958.76</v>
      </c>
      <c r="E60" s="46">
        <v>934.51</v>
      </c>
      <c r="F60" s="46">
        <v>921.86</v>
      </c>
      <c r="G60" s="46">
        <v>921.86</v>
      </c>
      <c r="H60" s="46">
        <v>926.6</v>
      </c>
      <c r="I60" s="46">
        <v>923.97</v>
      </c>
      <c r="J60" s="46">
        <v>962.44</v>
      </c>
      <c r="K60" s="46">
        <v>955.07</v>
      </c>
      <c r="L60" s="46">
        <v>960.86</v>
      </c>
      <c r="M60" s="46">
        <v>980.89</v>
      </c>
      <c r="N60" s="46">
        <v>956.12</v>
      </c>
      <c r="O60" s="46">
        <v>944.52</v>
      </c>
      <c r="P60" s="46">
        <v>944.52</v>
      </c>
      <c r="Q60" s="46">
        <v>946.63</v>
      </c>
      <c r="R60" s="46">
        <v>931.35</v>
      </c>
      <c r="S60" s="46">
        <v>928.18</v>
      </c>
      <c r="T60" s="46">
        <v>1113.72</v>
      </c>
      <c r="U60" s="46">
        <v>1102.6500000000001</v>
      </c>
      <c r="V60" s="46">
        <v>1087.8900000000001</v>
      </c>
      <c r="W60" s="46">
        <v>1116.3499999999999</v>
      </c>
      <c r="X60" s="46">
        <v>1125.8399999999999</v>
      </c>
      <c r="Y60" s="46">
        <v>1160.6300000000001</v>
      </c>
      <c r="Z60" s="46">
        <v>1135.8499999999999</v>
      </c>
      <c r="AA60" s="46">
        <v>1127.42</v>
      </c>
      <c r="AB60" s="46">
        <v>898.16</v>
      </c>
      <c r="AC60" s="46">
        <v>946.48</v>
      </c>
      <c r="AD60" s="46">
        <v>890.94</v>
      </c>
      <c r="AE60" s="46">
        <v>892.14</v>
      </c>
      <c r="AF60" s="46">
        <v>896.36</v>
      </c>
      <c r="AG60" s="46">
        <v>909.45</v>
      </c>
      <c r="AH60" s="46">
        <v>904.71</v>
      </c>
      <c r="AI60" s="46">
        <v>898.23</v>
      </c>
      <c r="AJ60" s="46">
        <v>905.23</v>
      </c>
      <c r="AK60" s="46">
        <v>901.85</v>
      </c>
      <c r="AL60" s="46">
        <v>907.86</v>
      </c>
      <c r="AM60" s="46">
        <v>897.51</v>
      </c>
      <c r="AN60" s="46">
        <v>900.11</v>
      </c>
      <c r="AO60" s="46">
        <v>888.35</v>
      </c>
      <c r="AP60" s="46">
        <v>877.35</v>
      </c>
      <c r="AQ60" s="46">
        <v>888.87</v>
      </c>
      <c r="AR60" s="46">
        <v>879.43</v>
      </c>
      <c r="AS60" s="46">
        <v>865.93</v>
      </c>
      <c r="AT60" s="46">
        <v>854.4</v>
      </c>
      <c r="AU60" s="46">
        <v>851.28</v>
      </c>
      <c r="AV60" s="46">
        <v>841.84</v>
      </c>
      <c r="AW60" s="46">
        <v>820.11</v>
      </c>
      <c r="AX60" s="46">
        <v>810.52</v>
      </c>
      <c r="AY60" s="46">
        <v>809.07</v>
      </c>
      <c r="AZ60" s="46"/>
      <c r="BA60" s="46"/>
      <c r="BB60" s="46"/>
      <c r="BC60" s="46"/>
    </row>
    <row r="61" spans="1:55">
      <c r="A61" s="46" t="s">
        <v>208</v>
      </c>
      <c r="B61" s="46" t="s">
        <v>265</v>
      </c>
      <c r="C61" s="46" t="s">
        <v>217</v>
      </c>
      <c r="D61" s="46">
        <v>509.8</v>
      </c>
      <c r="E61" s="46">
        <v>509.8</v>
      </c>
      <c r="F61" s="46">
        <v>513.36</v>
      </c>
      <c r="G61" s="46">
        <v>513.36</v>
      </c>
      <c r="H61" s="46">
        <v>513.36</v>
      </c>
      <c r="I61" s="46">
        <v>526.28</v>
      </c>
      <c r="J61" s="46">
        <v>526.28</v>
      </c>
      <c r="K61" s="46">
        <v>526.28</v>
      </c>
      <c r="L61" s="46">
        <v>533.80999999999995</v>
      </c>
      <c r="M61" s="46">
        <v>533.80999999999995</v>
      </c>
      <c r="N61" s="46">
        <v>533.80999999999995</v>
      </c>
      <c r="O61" s="46">
        <v>539.59</v>
      </c>
      <c r="P61" s="46">
        <v>539.59</v>
      </c>
      <c r="Q61" s="46">
        <v>539.59</v>
      </c>
      <c r="R61" s="46">
        <v>539.86</v>
      </c>
      <c r="S61" s="46">
        <v>539.86</v>
      </c>
      <c r="T61" s="46">
        <v>539.86</v>
      </c>
      <c r="U61" s="46">
        <v>547.75</v>
      </c>
      <c r="V61" s="46">
        <v>547.75</v>
      </c>
      <c r="W61" s="46">
        <v>547.75</v>
      </c>
      <c r="X61" s="46">
        <v>550.51</v>
      </c>
      <c r="Y61" s="46">
        <v>550.51</v>
      </c>
      <c r="Z61" s="46">
        <v>550.51</v>
      </c>
      <c r="AA61" s="46">
        <v>554.32000000000005</v>
      </c>
      <c r="AB61" s="46">
        <v>554.32000000000005</v>
      </c>
      <c r="AC61" s="46">
        <v>554.32000000000005</v>
      </c>
      <c r="AD61" s="46">
        <v>555.97</v>
      </c>
      <c r="AE61" s="46">
        <v>555.97</v>
      </c>
      <c r="AF61" s="46">
        <v>555.97</v>
      </c>
      <c r="AG61" s="46">
        <v>551.34</v>
      </c>
      <c r="AH61" s="46">
        <v>551.34</v>
      </c>
      <c r="AI61" s="46">
        <v>551.34</v>
      </c>
      <c r="AJ61" s="46">
        <v>551.66</v>
      </c>
      <c r="AK61" s="46">
        <v>551.66</v>
      </c>
      <c r="AL61" s="46">
        <v>551.66</v>
      </c>
      <c r="AM61" s="46">
        <v>556.13</v>
      </c>
      <c r="AN61" s="46">
        <v>556.13</v>
      </c>
      <c r="AO61" s="46">
        <v>556.13</v>
      </c>
      <c r="AP61" s="46">
        <v>560.17999999999995</v>
      </c>
      <c r="AQ61" s="46">
        <v>560.17999999999995</v>
      </c>
      <c r="AR61" s="46">
        <v>560.17999999999995</v>
      </c>
      <c r="AS61" s="46">
        <v>562.92999999999995</v>
      </c>
      <c r="AT61" s="46">
        <v>562.92999999999995</v>
      </c>
      <c r="AU61" s="46">
        <v>562.92999999999995</v>
      </c>
      <c r="AV61" s="46">
        <v>564.12</v>
      </c>
      <c r="AW61" s="46">
        <v>562.92999999999995</v>
      </c>
      <c r="AX61" s="46">
        <v>562.92999999999995</v>
      </c>
      <c r="AY61" s="46">
        <v>567.59</v>
      </c>
      <c r="AZ61" s="46"/>
      <c r="BA61" s="46"/>
      <c r="BB61" s="46"/>
      <c r="BC61" s="46"/>
    </row>
    <row r="62" spans="1:55">
      <c r="A62" s="46" t="s">
        <v>208</v>
      </c>
      <c r="B62" s="46" t="s">
        <v>266</v>
      </c>
      <c r="C62" s="46" t="s">
        <v>217</v>
      </c>
      <c r="D62" s="46">
        <v>650.44000000000005</v>
      </c>
      <c r="E62" s="46">
        <v>650.44000000000005</v>
      </c>
      <c r="F62" s="46">
        <v>650.44000000000005</v>
      </c>
      <c r="G62" s="46">
        <v>650.44000000000005</v>
      </c>
      <c r="H62" s="46">
        <v>650.44000000000005</v>
      </c>
      <c r="I62" s="46">
        <v>702.1</v>
      </c>
      <c r="J62" s="46">
        <v>702.1</v>
      </c>
      <c r="K62" s="46">
        <v>702.1</v>
      </c>
      <c r="L62" s="46">
        <v>702.1</v>
      </c>
      <c r="M62" s="46">
        <v>702.1</v>
      </c>
      <c r="N62" s="46">
        <v>702.1</v>
      </c>
      <c r="O62" s="46">
        <v>702.1</v>
      </c>
      <c r="P62" s="46">
        <v>704.78</v>
      </c>
      <c r="Q62" s="46">
        <v>704.78</v>
      </c>
      <c r="R62" s="46">
        <v>704.78</v>
      </c>
      <c r="S62" s="46">
        <v>704.78</v>
      </c>
      <c r="T62" s="46">
        <v>704.78</v>
      </c>
      <c r="U62" s="46">
        <v>738.61</v>
      </c>
      <c r="V62" s="46">
        <v>738.61</v>
      </c>
      <c r="W62" s="46">
        <v>738.61</v>
      </c>
      <c r="X62" s="46">
        <v>738.61</v>
      </c>
      <c r="Y62" s="46">
        <v>738.61</v>
      </c>
      <c r="Z62" s="46">
        <v>738.61</v>
      </c>
      <c r="AA62" s="46">
        <v>738.61</v>
      </c>
      <c r="AB62" s="46">
        <v>742.39</v>
      </c>
      <c r="AC62" s="46">
        <v>742.39</v>
      </c>
      <c r="AD62" s="46">
        <v>742.39</v>
      </c>
      <c r="AE62" s="46">
        <v>742.39</v>
      </c>
      <c r="AF62" s="46">
        <v>742.39</v>
      </c>
      <c r="AG62" s="46">
        <v>762.77</v>
      </c>
      <c r="AH62" s="46">
        <v>762.77</v>
      </c>
      <c r="AI62" s="46">
        <v>762.77</v>
      </c>
      <c r="AJ62" s="46">
        <v>762.77</v>
      </c>
      <c r="AK62" s="46">
        <v>762.77</v>
      </c>
      <c r="AL62" s="46">
        <v>762.77</v>
      </c>
      <c r="AM62" s="46">
        <v>762.77</v>
      </c>
      <c r="AN62" s="46">
        <v>763.51</v>
      </c>
      <c r="AO62" s="46">
        <v>763.51</v>
      </c>
      <c r="AP62" s="46">
        <v>763.51</v>
      </c>
      <c r="AQ62" s="46">
        <v>763.51</v>
      </c>
      <c r="AR62" s="46">
        <v>763.51</v>
      </c>
      <c r="AS62" s="46">
        <v>767.67</v>
      </c>
      <c r="AT62" s="46">
        <v>767.67</v>
      </c>
      <c r="AU62" s="46">
        <v>767.67</v>
      </c>
      <c r="AV62" s="46">
        <v>767.67</v>
      </c>
      <c r="AW62" s="46">
        <v>767.67</v>
      </c>
      <c r="AX62" s="46">
        <v>767.67</v>
      </c>
      <c r="AY62" s="46">
        <v>767.67</v>
      </c>
      <c r="AZ62" s="46"/>
      <c r="BA62" s="46"/>
      <c r="BB62" s="46"/>
      <c r="BC62" s="46"/>
    </row>
    <row r="63" spans="1:55">
      <c r="A63" s="46" t="s">
        <v>208</v>
      </c>
      <c r="B63" s="46" t="s">
        <v>267</v>
      </c>
      <c r="C63" s="46" t="s">
        <v>217</v>
      </c>
      <c r="D63" s="46">
        <v>395.47</v>
      </c>
      <c r="E63" s="46">
        <v>397.16</v>
      </c>
      <c r="F63" s="46">
        <v>394.66</v>
      </c>
      <c r="G63" s="46">
        <v>401.45</v>
      </c>
      <c r="H63" s="46">
        <v>402.69</v>
      </c>
      <c r="I63" s="46">
        <v>402.22</v>
      </c>
      <c r="J63" s="46">
        <v>409.49</v>
      </c>
      <c r="K63" s="46">
        <v>408.65</v>
      </c>
      <c r="L63" s="46">
        <v>409.71</v>
      </c>
      <c r="M63" s="46">
        <v>414.12</v>
      </c>
      <c r="N63" s="46">
        <v>407.45</v>
      </c>
      <c r="O63" s="46">
        <v>405.37</v>
      </c>
      <c r="P63" s="46">
        <v>405.59</v>
      </c>
      <c r="Q63" s="46">
        <v>406.14</v>
      </c>
      <c r="R63" s="46">
        <v>405.02</v>
      </c>
      <c r="S63" s="46">
        <v>404.25</v>
      </c>
      <c r="T63" s="46">
        <v>401.77</v>
      </c>
      <c r="U63" s="46">
        <v>398.94</v>
      </c>
      <c r="V63" s="46">
        <v>396.12</v>
      </c>
      <c r="W63" s="46">
        <v>400.81</v>
      </c>
      <c r="X63" s="46">
        <v>402.58</v>
      </c>
      <c r="Y63" s="46">
        <v>408.39</v>
      </c>
      <c r="Z63" s="46">
        <v>405.12</v>
      </c>
      <c r="AA63" s="46">
        <v>403.94</v>
      </c>
      <c r="AB63" s="46">
        <v>404.04</v>
      </c>
      <c r="AC63" s="46">
        <v>407.71</v>
      </c>
      <c r="AD63" s="46">
        <v>402.52</v>
      </c>
      <c r="AE63" s="46">
        <v>402.73</v>
      </c>
      <c r="AF63" s="46">
        <v>403.37</v>
      </c>
      <c r="AG63" s="46">
        <v>405.65</v>
      </c>
      <c r="AH63" s="46">
        <v>404.81</v>
      </c>
      <c r="AI63" s="46">
        <v>403.72</v>
      </c>
      <c r="AJ63" s="46">
        <v>404.89</v>
      </c>
      <c r="AK63" s="46">
        <v>404.45</v>
      </c>
      <c r="AL63" s="46">
        <v>406</v>
      </c>
      <c r="AM63" s="46">
        <v>403.98</v>
      </c>
      <c r="AN63" s="46">
        <v>404.92</v>
      </c>
      <c r="AO63" s="46">
        <v>402.62</v>
      </c>
      <c r="AP63" s="46">
        <v>400.7</v>
      </c>
      <c r="AQ63" s="46">
        <v>403.22</v>
      </c>
      <c r="AR63" s="46">
        <v>401.7</v>
      </c>
      <c r="AS63" s="46">
        <v>399.3</v>
      </c>
      <c r="AT63" s="46">
        <v>397.21</v>
      </c>
      <c r="AU63" s="46">
        <v>396.65</v>
      </c>
      <c r="AV63" s="46">
        <v>395.16</v>
      </c>
      <c r="AW63" s="46">
        <v>391.08</v>
      </c>
      <c r="AX63" s="46">
        <v>389.7</v>
      </c>
      <c r="AY63" s="46">
        <v>388.7</v>
      </c>
      <c r="AZ63" s="46"/>
      <c r="BA63" s="46"/>
      <c r="BB63" s="46"/>
      <c r="BC63" s="46"/>
    </row>
    <row r="64" spans="1:55">
      <c r="A64" s="46" t="s">
        <v>208</v>
      </c>
      <c r="B64" s="46" t="s">
        <v>268</v>
      </c>
      <c r="C64" s="46" t="s">
        <v>217</v>
      </c>
      <c r="D64" s="46">
        <v>396.02</v>
      </c>
      <c r="E64" s="46">
        <v>392.63</v>
      </c>
      <c r="F64" s="46">
        <v>390.19</v>
      </c>
      <c r="G64" s="46">
        <v>393.72</v>
      </c>
      <c r="H64" s="46">
        <v>401.03</v>
      </c>
      <c r="I64" s="46">
        <v>402.27</v>
      </c>
      <c r="J64" s="46">
        <v>422.26</v>
      </c>
      <c r="K64" s="46">
        <v>422.12</v>
      </c>
      <c r="L64" s="46">
        <v>426.54</v>
      </c>
      <c r="M64" s="46">
        <v>436.49</v>
      </c>
      <c r="N64" s="46">
        <v>427.32</v>
      </c>
      <c r="O64" s="46">
        <v>424.47</v>
      </c>
      <c r="P64" s="46">
        <v>425.61</v>
      </c>
      <c r="Q64" s="46">
        <v>431.15</v>
      </c>
      <c r="R64" s="46">
        <v>426.07</v>
      </c>
      <c r="S64" s="46">
        <v>426.11</v>
      </c>
      <c r="T64" s="46">
        <v>419.05</v>
      </c>
      <c r="U64" s="46">
        <v>415.54</v>
      </c>
      <c r="V64" s="46">
        <v>410.52</v>
      </c>
      <c r="W64" s="46">
        <v>422.94</v>
      </c>
      <c r="X64" s="46">
        <v>427.34</v>
      </c>
      <c r="Y64" s="46">
        <v>440.33</v>
      </c>
      <c r="Z64" s="46">
        <v>431.83</v>
      </c>
      <c r="AA64" s="46">
        <v>429.53</v>
      </c>
      <c r="AB64" s="46">
        <v>430.07</v>
      </c>
      <c r="AC64" s="46">
        <v>444.43</v>
      </c>
      <c r="AD64" s="46">
        <v>432.41</v>
      </c>
      <c r="AE64" s="46">
        <v>433.46</v>
      </c>
      <c r="AF64" s="46">
        <v>437.42</v>
      </c>
      <c r="AG64" s="46">
        <v>443.93</v>
      </c>
      <c r="AH64" s="46">
        <v>441.96</v>
      </c>
      <c r="AI64" s="46">
        <v>439.25</v>
      </c>
      <c r="AJ64" s="46">
        <v>442.91</v>
      </c>
      <c r="AK64" s="46">
        <v>442.2</v>
      </c>
      <c r="AL64" s="46">
        <v>445.79</v>
      </c>
      <c r="AM64" s="46">
        <v>441.19</v>
      </c>
      <c r="AN64" s="46">
        <v>443.61</v>
      </c>
      <c r="AO64" s="46">
        <v>440.46</v>
      </c>
      <c r="AP64" s="46">
        <v>435.82</v>
      </c>
      <c r="AQ64" s="46">
        <v>443.24</v>
      </c>
      <c r="AR64" s="46">
        <v>442.33</v>
      </c>
      <c r="AS64" s="46">
        <v>437.23</v>
      </c>
      <c r="AT64" s="46">
        <v>433.04</v>
      </c>
      <c r="AU64" s="46">
        <v>432.6</v>
      </c>
      <c r="AV64" s="46">
        <v>430.24</v>
      </c>
      <c r="AW64" s="46">
        <v>419.2</v>
      </c>
      <c r="AX64" s="46">
        <v>416.26</v>
      </c>
      <c r="AY64" s="46">
        <v>415.52</v>
      </c>
      <c r="AZ64" s="46"/>
      <c r="BA64" s="46"/>
      <c r="BB64" s="46"/>
      <c r="BC64" s="46"/>
    </row>
    <row r="65" spans="1:55">
      <c r="A65" s="46" t="s">
        <v>208</v>
      </c>
      <c r="B65" s="46" t="s">
        <v>269</v>
      </c>
      <c r="C65" s="46" t="s">
        <v>1236</v>
      </c>
      <c r="D65" s="46"/>
      <c r="E65" s="46"/>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v>100</v>
      </c>
      <c r="AZ65" s="46">
        <v>100</v>
      </c>
      <c r="BA65" s="46">
        <v>100.04</v>
      </c>
      <c r="BB65" s="46">
        <v>99.96</v>
      </c>
      <c r="BC65" s="46"/>
    </row>
    <row r="66" spans="1:55">
      <c r="A66" s="46" t="s">
        <v>208</v>
      </c>
      <c r="B66" s="46" t="s">
        <v>270</v>
      </c>
      <c r="C66" s="46" t="s">
        <v>271</v>
      </c>
      <c r="D66" s="46">
        <v>12.76</v>
      </c>
      <c r="E66" s="46">
        <v>13.91</v>
      </c>
      <c r="F66" s="46">
        <v>15.02</v>
      </c>
      <c r="G66" s="46">
        <v>16.079999999999998</v>
      </c>
      <c r="H66" s="46">
        <v>16.23</v>
      </c>
      <c r="I66" s="46">
        <v>16.57</v>
      </c>
      <c r="J66" s="46">
        <v>15.97</v>
      </c>
      <c r="K66" s="46">
        <v>15.47</v>
      </c>
      <c r="L66" s="46">
        <v>13.96</v>
      </c>
      <c r="M66" s="46">
        <v>13.58</v>
      </c>
      <c r="N66" s="46">
        <v>13.68</v>
      </c>
      <c r="O66" s="46">
        <v>12.6</v>
      </c>
      <c r="P66" s="46">
        <v>12.12</v>
      </c>
      <c r="Q66" s="46">
        <v>12.59</v>
      </c>
      <c r="R66" s="46">
        <v>13.05</v>
      </c>
      <c r="S66" s="46">
        <v>14.08</v>
      </c>
      <c r="T66" s="46">
        <v>14.59</v>
      </c>
      <c r="U66" s="46">
        <v>14.37</v>
      </c>
      <c r="V66" s="46">
        <v>13.37</v>
      </c>
      <c r="W66" s="46">
        <v>12.42</v>
      </c>
      <c r="X66" s="46">
        <v>13.25</v>
      </c>
      <c r="Y66" s="46">
        <v>13.38</v>
      </c>
      <c r="Z66" s="46">
        <v>13.13</v>
      </c>
      <c r="AA66" s="46">
        <v>13.4</v>
      </c>
      <c r="AB66" s="46">
        <v>13.08</v>
      </c>
      <c r="AC66" s="46">
        <v>13.06</v>
      </c>
      <c r="AD66" s="46">
        <v>13.22</v>
      </c>
      <c r="AE66" s="46">
        <v>13.65</v>
      </c>
      <c r="AF66" s="46">
        <v>13.75</v>
      </c>
      <c r="AG66" s="46">
        <v>13.61</v>
      </c>
      <c r="AH66" s="46">
        <v>14.05</v>
      </c>
      <c r="AI66" s="46">
        <v>13.12</v>
      </c>
      <c r="AJ66" s="46">
        <v>11.84</v>
      </c>
      <c r="AK66" s="46">
        <v>11.09</v>
      </c>
      <c r="AL66" s="46">
        <v>10.98</v>
      </c>
      <c r="AM66" s="46">
        <v>11.04</v>
      </c>
      <c r="AN66" s="46">
        <v>11.38</v>
      </c>
      <c r="AO66" s="46">
        <v>11.15</v>
      </c>
      <c r="AP66" s="46">
        <v>10.49</v>
      </c>
      <c r="AQ66" s="46">
        <v>10.43</v>
      </c>
      <c r="AR66" s="46">
        <v>10.41</v>
      </c>
      <c r="AS66" s="46">
        <v>11.46</v>
      </c>
      <c r="AT66" s="46">
        <v>11.61</v>
      </c>
      <c r="AU66" s="46">
        <v>11.61</v>
      </c>
      <c r="AV66" s="46">
        <v>11.61</v>
      </c>
      <c r="AW66" s="46">
        <v>11.61</v>
      </c>
      <c r="AX66" s="46">
        <v>11.61</v>
      </c>
      <c r="AY66" s="46">
        <v>11.61</v>
      </c>
      <c r="AZ66" s="46">
        <v>11.61</v>
      </c>
      <c r="BA66" s="46">
        <v>11.61</v>
      </c>
      <c r="BB66" s="46">
        <v>14.46</v>
      </c>
      <c r="BC66" s="46">
        <v>16.82</v>
      </c>
    </row>
    <row r="67" spans="1:55">
      <c r="A67" s="46" t="s">
        <v>208</v>
      </c>
      <c r="B67" s="46" t="s">
        <v>272</v>
      </c>
      <c r="C67" s="46" t="s">
        <v>271</v>
      </c>
      <c r="D67" s="46">
        <v>14.97</v>
      </c>
      <c r="E67" s="46">
        <v>16.45</v>
      </c>
      <c r="F67" s="46">
        <v>19.329999999999998</v>
      </c>
      <c r="G67" s="46">
        <v>19.420000000000002</v>
      </c>
      <c r="H67" s="46">
        <v>21.74</v>
      </c>
      <c r="I67" s="46">
        <v>22.15</v>
      </c>
      <c r="J67" s="46">
        <v>24.33</v>
      </c>
      <c r="K67" s="46">
        <v>22.53</v>
      </c>
      <c r="L67" s="46">
        <v>22.67</v>
      </c>
      <c r="M67" s="46">
        <v>22.93</v>
      </c>
      <c r="N67" s="46">
        <v>23.44</v>
      </c>
      <c r="O67" s="46">
        <v>20.76</v>
      </c>
      <c r="P67" s="46">
        <v>21.06</v>
      </c>
      <c r="Q67" s="46">
        <v>21.34</v>
      </c>
      <c r="R67" s="46">
        <v>20.5</v>
      </c>
      <c r="S67" s="46">
        <v>20.27</v>
      </c>
      <c r="T67" s="46">
        <v>19.39</v>
      </c>
      <c r="U67" s="46">
        <v>17.899999999999999</v>
      </c>
      <c r="V67" s="46">
        <v>17.940000000000001</v>
      </c>
      <c r="W67" s="46">
        <v>20.23</v>
      </c>
      <c r="X67" s="46">
        <v>21.73</v>
      </c>
      <c r="Y67" s="46">
        <v>22.28</v>
      </c>
      <c r="Z67" s="46">
        <v>21.28</v>
      </c>
      <c r="AA67" s="46">
        <v>19.850000000000001</v>
      </c>
      <c r="AB67" s="46">
        <v>18.96</v>
      </c>
      <c r="AC67" s="46">
        <v>18.71</v>
      </c>
      <c r="AD67" s="46">
        <v>17.8</v>
      </c>
      <c r="AE67" s="46">
        <v>17.54</v>
      </c>
      <c r="AF67" s="46">
        <v>16.71</v>
      </c>
      <c r="AG67" s="46">
        <v>16.420000000000002</v>
      </c>
      <c r="AH67" s="46">
        <v>17.23</v>
      </c>
      <c r="AI67" s="46">
        <v>16.29</v>
      </c>
      <c r="AJ67" s="46">
        <v>15.37</v>
      </c>
      <c r="AK67" s="46">
        <v>15.05</v>
      </c>
      <c r="AL67" s="46">
        <v>15.2</v>
      </c>
      <c r="AM67" s="46">
        <v>15.08</v>
      </c>
      <c r="AN67" s="46">
        <v>15.56</v>
      </c>
      <c r="AO67" s="46">
        <v>15.72</v>
      </c>
      <c r="AP67" s="46">
        <v>14.79</v>
      </c>
      <c r="AQ67" s="46">
        <v>14.57</v>
      </c>
      <c r="AR67" s="46">
        <v>14.37</v>
      </c>
      <c r="AS67" s="46">
        <v>14.52</v>
      </c>
      <c r="AT67" s="46">
        <v>14.26</v>
      </c>
      <c r="AU67" s="46">
        <v>13.13</v>
      </c>
      <c r="AV67" s="46">
        <v>13.09</v>
      </c>
      <c r="AW67" s="46">
        <v>12.92</v>
      </c>
      <c r="AX67" s="46">
        <v>13.52</v>
      </c>
      <c r="AY67" s="46">
        <v>13.46</v>
      </c>
      <c r="AZ67" s="46">
        <v>12.87</v>
      </c>
      <c r="BA67" s="46">
        <v>13.23</v>
      </c>
      <c r="BB67" s="46">
        <v>18.64</v>
      </c>
      <c r="BC67" s="46">
        <v>21.6</v>
      </c>
    </row>
    <row r="68" spans="1:55">
      <c r="A68" s="46" t="s">
        <v>208</v>
      </c>
      <c r="B68" s="46" t="s">
        <v>352</v>
      </c>
      <c r="C68" s="46" t="s">
        <v>210</v>
      </c>
      <c r="D68" s="46">
        <v>1131126.1225000001</v>
      </c>
      <c r="E68" s="46">
        <v>1096002.8155</v>
      </c>
      <c r="F68" s="46">
        <v>1172590.5249999999</v>
      </c>
      <c r="G68" s="46">
        <v>1074916.9950000001</v>
      </c>
      <c r="H68" s="46">
        <v>1130315.2649999999</v>
      </c>
      <c r="I68" s="46">
        <v>1128837.237</v>
      </c>
      <c r="J68" s="46">
        <v>1144257.6459999999</v>
      </c>
      <c r="K68" s="46">
        <v>1206536.8259999999</v>
      </c>
      <c r="L68" s="46">
        <v>1249732.5160000001</v>
      </c>
      <c r="M68" s="46">
        <v>1233417.7154999999</v>
      </c>
      <c r="N68" s="46">
        <v>1182110.4240000001</v>
      </c>
      <c r="O68" s="46">
        <v>1154050.5045</v>
      </c>
      <c r="P68" s="46">
        <v>991692.4595</v>
      </c>
      <c r="Q68" s="46">
        <v>935542.05249999999</v>
      </c>
      <c r="R68" s="46">
        <v>965813.77599999995</v>
      </c>
      <c r="S68" s="46">
        <v>977629.44400000002</v>
      </c>
      <c r="T68" s="46">
        <v>991732.39549999998</v>
      </c>
      <c r="U68" s="46">
        <v>1008816.0895</v>
      </c>
      <c r="V68" s="46">
        <v>1063765.6540000001</v>
      </c>
      <c r="W68" s="46">
        <v>1105471.3245000001</v>
      </c>
      <c r="X68" s="46">
        <v>1090738.513</v>
      </c>
      <c r="Y68" s="46">
        <v>1111187.5785000001</v>
      </c>
      <c r="Z68" s="46">
        <v>1076851.7830000001</v>
      </c>
      <c r="AA68" s="46">
        <v>1018743.64323</v>
      </c>
      <c r="AB68" s="46">
        <v>1005123.855</v>
      </c>
      <c r="AC68" s="46">
        <v>918188.424</v>
      </c>
      <c r="AD68" s="46">
        <v>957979.01</v>
      </c>
      <c r="AE68" s="46">
        <v>960293.57700000005</v>
      </c>
      <c r="AF68" s="46">
        <v>983736.53300000005</v>
      </c>
      <c r="AG68" s="46">
        <v>981289.20700000005</v>
      </c>
      <c r="AH68" s="46">
        <v>1016566.4570000001</v>
      </c>
      <c r="AI68" s="46">
        <v>1126587.9779999999</v>
      </c>
      <c r="AJ68" s="46">
        <v>1107910.936</v>
      </c>
      <c r="AK68" s="46">
        <v>1139736.399</v>
      </c>
      <c r="AL68" s="46">
        <v>1068862.5009999999</v>
      </c>
      <c r="AM68" s="46">
        <v>1026329.792</v>
      </c>
      <c r="AN68" s="46">
        <v>954965.91700000002</v>
      </c>
      <c r="AO68" s="46">
        <v>955833.15800000005</v>
      </c>
      <c r="AP68" s="46">
        <v>969995.353</v>
      </c>
      <c r="AQ68" s="46">
        <v>952064.17</v>
      </c>
      <c r="AR68" s="46">
        <v>1042762.87572</v>
      </c>
      <c r="AS68" s="46">
        <v>1010722.2120000001</v>
      </c>
      <c r="AT68" s="46">
        <v>1108259.5582999999</v>
      </c>
      <c r="AU68" s="46">
        <v>1184690.344</v>
      </c>
      <c r="AV68" s="46">
        <v>1193225.32</v>
      </c>
      <c r="AW68" s="46">
        <v>1226776.693</v>
      </c>
      <c r="AX68" s="46">
        <v>1234755.487</v>
      </c>
      <c r="AY68" s="46">
        <v>1202655.9779999999</v>
      </c>
      <c r="AZ68" s="46">
        <v>1093130.0719999999</v>
      </c>
      <c r="BA68" s="46">
        <v>1078404.145</v>
      </c>
      <c r="BB68" s="46"/>
      <c r="BC68" s="46"/>
    </row>
    <row r="69" spans="1:55">
      <c r="A69" s="46" t="s">
        <v>208</v>
      </c>
      <c r="B69" s="46" t="s">
        <v>353</v>
      </c>
      <c r="C69" s="46" t="s">
        <v>220</v>
      </c>
      <c r="D69" s="46">
        <v>75294.652000000002</v>
      </c>
      <c r="E69" s="46">
        <v>89006.224000000002</v>
      </c>
      <c r="F69" s="46">
        <v>67892.156000000003</v>
      </c>
      <c r="G69" s="46">
        <v>74933.289999999994</v>
      </c>
      <c r="H69" s="46">
        <v>70562.69</v>
      </c>
      <c r="I69" s="46">
        <v>66333.126000000004</v>
      </c>
      <c r="J69" s="46">
        <v>72939.010999999999</v>
      </c>
      <c r="K69" s="46">
        <v>69006.763000000006</v>
      </c>
      <c r="L69" s="46">
        <v>70302.906000000003</v>
      </c>
      <c r="M69" s="46">
        <v>61546.23</v>
      </c>
      <c r="N69" s="46">
        <v>74632.255000000005</v>
      </c>
      <c r="O69" s="46">
        <v>101537.492</v>
      </c>
      <c r="P69" s="46">
        <v>55280.752</v>
      </c>
      <c r="Q69" s="46">
        <v>53595.76</v>
      </c>
      <c r="R69" s="46">
        <v>113913.561</v>
      </c>
      <c r="S69" s="46">
        <v>96565.790999999997</v>
      </c>
      <c r="T69" s="46">
        <v>85213.014999999999</v>
      </c>
      <c r="U69" s="46">
        <v>92719.372000000003</v>
      </c>
      <c r="V69" s="46">
        <v>109937.564</v>
      </c>
      <c r="W69" s="46">
        <v>101853.32799999999</v>
      </c>
      <c r="X69" s="46">
        <v>93174.062000000005</v>
      </c>
      <c r="Y69" s="46">
        <v>80570.985000000001</v>
      </c>
      <c r="Z69" s="46">
        <v>94823.582999999999</v>
      </c>
      <c r="AA69" s="46">
        <v>103802.86900000001</v>
      </c>
      <c r="AB69" s="46">
        <v>108500.68799999999</v>
      </c>
      <c r="AC69" s="46">
        <v>85621.444000000003</v>
      </c>
      <c r="AD69" s="46">
        <v>86859.27</v>
      </c>
      <c r="AE69" s="46">
        <v>84848.145000000004</v>
      </c>
      <c r="AF69" s="46">
        <v>75228.854000000007</v>
      </c>
      <c r="AG69" s="46">
        <v>100395.423</v>
      </c>
      <c r="AH69" s="46">
        <v>109624.754</v>
      </c>
      <c r="AI69" s="46">
        <v>99059.205000000002</v>
      </c>
      <c r="AJ69" s="46">
        <v>95280.921000000002</v>
      </c>
      <c r="AK69" s="46">
        <v>105206.07</v>
      </c>
      <c r="AL69" s="46">
        <v>102407.071</v>
      </c>
      <c r="AM69" s="46">
        <v>95974.319000000003</v>
      </c>
      <c r="AN69" s="46">
        <v>96069.745999999999</v>
      </c>
      <c r="AO69" s="46">
        <v>69374.106</v>
      </c>
      <c r="AP69" s="46">
        <v>78908.12</v>
      </c>
      <c r="AQ69" s="46">
        <v>107558.83</v>
      </c>
      <c r="AR69" s="46">
        <v>113927.30899999999</v>
      </c>
      <c r="AS69" s="46">
        <v>87771.656000000003</v>
      </c>
      <c r="AT69" s="46">
        <v>113709.959</v>
      </c>
      <c r="AU69" s="46">
        <v>121605.19100000001</v>
      </c>
      <c r="AV69" s="46">
        <v>113102.03200000001</v>
      </c>
      <c r="AW69" s="46">
        <v>108702.85</v>
      </c>
      <c r="AX69" s="46">
        <v>117979.526</v>
      </c>
      <c r="AY69" s="46">
        <v>122668.262</v>
      </c>
      <c r="AZ69" s="46">
        <v>123061.11599999999</v>
      </c>
      <c r="BA69" s="46">
        <v>116273.845</v>
      </c>
      <c r="BB69" s="46"/>
      <c r="BC69" s="46"/>
    </row>
    <row r="70" spans="1:55">
      <c r="A70" s="46" t="s">
        <v>208</v>
      </c>
      <c r="B70" s="46" t="s">
        <v>1237</v>
      </c>
      <c r="C70" s="46" t="s">
        <v>218</v>
      </c>
      <c r="D70" s="46"/>
      <c r="E70" s="46"/>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v>100</v>
      </c>
      <c r="AZ70" s="46">
        <v>99.61</v>
      </c>
      <c r="BA70" s="46">
        <v>100.32</v>
      </c>
      <c r="BB70" s="46">
        <v>118.88</v>
      </c>
      <c r="BC70" s="46"/>
    </row>
    <row r="72" spans="1:55">
      <c r="A72" t="s">
        <v>273</v>
      </c>
    </row>
    <row r="73" spans="1:55">
      <c r="A73" t="s">
        <v>274</v>
      </c>
    </row>
    <row r="74" spans="1:55">
      <c r="A74" t="s">
        <v>275</v>
      </c>
    </row>
    <row r="75" spans="1:55">
      <c r="A75" t="s">
        <v>276</v>
      </c>
    </row>
    <row r="76" spans="1:55">
      <c r="A76" t="s">
        <v>277</v>
      </c>
    </row>
    <row r="77" spans="1:55">
      <c r="A77" t="s">
        <v>278</v>
      </c>
    </row>
    <row r="78" spans="1:55">
      <c r="A78" t="s">
        <v>279</v>
      </c>
    </row>
    <row r="79" spans="1:55">
      <c r="A79" t="s">
        <v>280</v>
      </c>
    </row>
    <row r="80" spans="1:55">
      <c r="A80" t="s">
        <v>281</v>
      </c>
    </row>
    <row r="81" spans="1:1">
      <c r="A81" t="s">
        <v>282</v>
      </c>
    </row>
    <row r="82" spans="1:1">
      <c r="A82" t="s">
        <v>283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EB230-DBA8-4872-A5C6-0A9879987DAE}">
  <sheetPr codeName="Sheet6"/>
  <dimension ref="A1:F208"/>
  <sheetViews>
    <sheetView workbookViewId="0">
      <selection activeCell="E1" sqref="E1"/>
    </sheetView>
  </sheetViews>
  <sheetFormatPr defaultRowHeight="15"/>
  <cols>
    <col min="1" max="1" width="18.28515625" style="47" bestFit="1" customWidth="1"/>
  </cols>
  <sheetData>
    <row r="1" spans="1:6" ht="15.75">
      <c r="A1" s="398" t="s">
        <v>989</v>
      </c>
      <c r="B1" s="398" t="s">
        <v>836</v>
      </c>
      <c r="C1" s="398" t="s">
        <v>835</v>
      </c>
      <c r="D1" s="398" t="s">
        <v>834</v>
      </c>
      <c r="E1" s="398" t="s">
        <v>837</v>
      </c>
      <c r="F1" s="398" t="s">
        <v>785</v>
      </c>
    </row>
    <row r="2" spans="1:6">
      <c r="A2" s="47">
        <v>39814</v>
      </c>
      <c r="B2">
        <v>84.636949814730102</v>
      </c>
      <c r="C2">
        <v>84.1712720228157</v>
      </c>
      <c r="D2">
        <v>86.873671221081395</v>
      </c>
      <c r="E2">
        <v>80.625268203505101</v>
      </c>
      <c r="F2">
        <v>72.363779744294007</v>
      </c>
    </row>
    <row r="3" spans="1:6">
      <c r="A3" s="47">
        <v>39845</v>
      </c>
      <c r="B3">
        <v>78.118688253771197</v>
      </c>
      <c r="C3">
        <v>74.930084355735502</v>
      </c>
      <c r="D3">
        <v>83.801856066065497</v>
      </c>
      <c r="E3">
        <v>74.624976672419095</v>
      </c>
      <c r="F3">
        <v>72.248913894070995</v>
      </c>
    </row>
    <row r="4" spans="1:6">
      <c r="A4" s="47">
        <v>39873</v>
      </c>
      <c r="B4">
        <v>88.139066150223897</v>
      </c>
      <c r="C4">
        <v>86.2923872358176</v>
      </c>
      <c r="D4">
        <v>93.581439982410501</v>
      </c>
      <c r="E4">
        <v>79.632280695915298</v>
      </c>
      <c r="F4">
        <v>72.271943695426003</v>
      </c>
    </row>
    <row r="5" spans="1:6">
      <c r="A5" s="47">
        <v>39904</v>
      </c>
      <c r="B5">
        <v>83.762777521480899</v>
      </c>
      <c r="C5">
        <v>84.682165381459896</v>
      </c>
      <c r="D5">
        <v>85.725119605142595</v>
      </c>
      <c r="E5">
        <v>74.479772677937603</v>
      </c>
      <c r="F5">
        <v>72.010132251854998</v>
      </c>
    </row>
    <row r="6" spans="1:6">
      <c r="A6" s="47">
        <v>39934</v>
      </c>
      <c r="B6">
        <v>84.738239316374205</v>
      </c>
      <c r="C6">
        <v>89.299010970284897</v>
      </c>
      <c r="D6">
        <v>82.292255031577994</v>
      </c>
      <c r="E6">
        <v>73.965818483026496</v>
      </c>
      <c r="F6">
        <v>71.780541922458994</v>
      </c>
    </row>
    <row r="7" spans="1:6">
      <c r="A7" s="47">
        <v>39965</v>
      </c>
      <c r="B7">
        <v>86.094701677450004</v>
      </c>
      <c r="C7">
        <v>92.508235185287404</v>
      </c>
      <c r="D7">
        <v>81.887534370651395</v>
      </c>
      <c r="E7">
        <v>72.969156395751398</v>
      </c>
      <c r="F7">
        <v>71.83091674392</v>
      </c>
    </row>
    <row r="8" spans="1:6">
      <c r="A8" s="47">
        <v>39995</v>
      </c>
      <c r="B8">
        <v>82.726720181542007</v>
      </c>
      <c r="C8">
        <v>83.564642591739997</v>
      </c>
      <c r="D8">
        <v>84.624348543848001</v>
      </c>
      <c r="E8">
        <v>74.0060448921746</v>
      </c>
      <c r="F8">
        <v>72.199380410524</v>
      </c>
    </row>
    <row r="9" spans="1:6">
      <c r="A9" s="47">
        <v>40026</v>
      </c>
      <c r="B9">
        <v>86.731561055996593</v>
      </c>
      <c r="C9">
        <v>91.843689488954993</v>
      </c>
      <c r="D9">
        <v>84.134465677664195</v>
      </c>
      <c r="E9">
        <v>74.038973753891199</v>
      </c>
      <c r="F9">
        <v>72.685116396316005</v>
      </c>
    </row>
    <row r="10" spans="1:6">
      <c r="A10" s="47">
        <v>40057</v>
      </c>
      <c r="B10">
        <v>86.274544333771203</v>
      </c>
      <c r="C10">
        <v>92.778216304275503</v>
      </c>
      <c r="D10">
        <v>82.330868413449807</v>
      </c>
      <c r="E10">
        <v>71.870037568424294</v>
      </c>
      <c r="F10">
        <v>73.316775104857001</v>
      </c>
    </row>
    <row r="11" spans="1:6">
      <c r="A11" s="47">
        <v>40087</v>
      </c>
      <c r="B11">
        <v>92.949390685569099</v>
      </c>
      <c r="C11">
        <v>98.703806741229997</v>
      </c>
      <c r="D11">
        <v>91.221116877041396</v>
      </c>
      <c r="E11">
        <v>74.593553492230797</v>
      </c>
      <c r="F11">
        <v>73.399263686325</v>
      </c>
    </row>
    <row r="12" spans="1:6">
      <c r="A12" s="47">
        <v>40118</v>
      </c>
      <c r="B12">
        <v>89.682902747738794</v>
      </c>
      <c r="C12">
        <v>92.990108593594499</v>
      </c>
      <c r="D12">
        <v>90.083135523316599</v>
      </c>
      <c r="E12">
        <v>75.071575994785306</v>
      </c>
      <c r="F12">
        <v>73.450849240734996</v>
      </c>
    </row>
    <row r="13" spans="1:6">
      <c r="A13" s="47">
        <v>40148</v>
      </c>
      <c r="B13">
        <v>93.138507956719906</v>
      </c>
      <c r="C13">
        <v>98.675788627845407</v>
      </c>
      <c r="D13">
        <v>90.192366622083199</v>
      </c>
      <c r="E13">
        <v>79.8216045140002</v>
      </c>
      <c r="F13">
        <v>74.035088113222002</v>
      </c>
    </row>
    <row r="14" spans="1:6">
      <c r="A14" s="47">
        <v>40179</v>
      </c>
      <c r="B14">
        <v>83.839815834980698</v>
      </c>
      <c r="C14">
        <v>83.744392704590894</v>
      </c>
      <c r="D14">
        <v>85.346830448493904</v>
      </c>
      <c r="E14">
        <v>80.602222827170095</v>
      </c>
      <c r="F14">
        <v>74.307007607437001</v>
      </c>
    </row>
    <row r="15" spans="1:6">
      <c r="A15" s="47">
        <v>40210</v>
      </c>
      <c r="B15">
        <v>79.918211730164998</v>
      </c>
      <c r="C15">
        <v>78.565352556525596</v>
      </c>
      <c r="D15">
        <v>83.643946229859495</v>
      </c>
      <c r="E15">
        <v>74.810001142114501</v>
      </c>
      <c r="F15">
        <v>75.104296932430003</v>
      </c>
    </row>
    <row r="16" spans="1:6">
      <c r="A16" s="47">
        <v>40238</v>
      </c>
      <c r="B16">
        <v>84.250366975825301</v>
      </c>
      <c r="C16">
        <v>89.485737057970894</v>
      </c>
      <c r="D16">
        <v>80.323879623417398</v>
      </c>
      <c r="E16">
        <v>75.408438817382603</v>
      </c>
      <c r="F16">
        <v>72.188457248339006</v>
      </c>
    </row>
    <row r="17" spans="1:6">
      <c r="A17" s="47">
        <v>40269</v>
      </c>
      <c r="B17">
        <v>87.609050535610194</v>
      </c>
      <c r="C17">
        <v>89.986054959636505</v>
      </c>
      <c r="D17">
        <v>88.559580956670999</v>
      </c>
      <c r="E17">
        <v>75.271768768162005</v>
      </c>
      <c r="F17">
        <v>76.391108441944994</v>
      </c>
    </row>
    <row r="18" spans="1:6">
      <c r="A18" s="47">
        <v>40299</v>
      </c>
      <c r="B18">
        <v>86.614392749890698</v>
      </c>
      <c r="C18">
        <v>86.177121371337506</v>
      </c>
      <c r="D18">
        <v>90.2918626382979</v>
      </c>
      <c r="E18">
        <v>77.695924607341198</v>
      </c>
      <c r="F18">
        <v>75.986478143960994</v>
      </c>
    </row>
    <row r="19" spans="1:6">
      <c r="A19" s="47">
        <v>40330</v>
      </c>
      <c r="B19">
        <v>88.549426296008804</v>
      </c>
      <c r="C19">
        <v>92.576379281871098</v>
      </c>
      <c r="D19">
        <v>86.791368272956106</v>
      </c>
      <c r="E19">
        <v>77.920800921958403</v>
      </c>
      <c r="F19">
        <v>76.741980008113003</v>
      </c>
    </row>
    <row r="20" spans="1:6">
      <c r="A20" s="47">
        <v>40360</v>
      </c>
      <c r="B20">
        <v>89.525516994384603</v>
      </c>
      <c r="C20">
        <v>91.612252429701797</v>
      </c>
      <c r="D20">
        <v>89.810313543667704</v>
      </c>
      <c r="E20">
        <v>80.737103729879706</v>
      </c>
      <c r="F20">
        <v>77.927980646128006</v>
      </c>
    </row>
    <row r="21" spans="1:6">
      <c r="A21" s="47">
        <v>40391</v>
      </c>
      <c r="B21">
        <v>91.554972461392097</v>
      </c>
      <c r="C21">
        <v>93.855917449512603</v>
      </c>
      <c r="D21">
        <v>92.5354170173093</v>
      </c>
      <c r="E21">
        <v>79.5213055383648</v>
      </c>
      <c r="F21">
        <v>78.126134072016995</v>
      </c>
    </row>
    <row r="22" spans="1:6">
      <c r="A22" s="47">
        <v>40422</v>
      </c>
      <c r="B22">
        <v>86.351403185582299</v>
      </c>
      <c r="C22">
        <v>89.5966825624172</v>
      </c>
      <c r="D22">
        <v>85.613510676013604</v>
      </c>
      <c r="E22">
        <v>75.763280393608298</v>
      </c>
      <c r="F22">
        <v>78.443763433795993</v>
      </c>
    </row>
    <row r="23" spans="1:6">
      <c r="A23" s="47">
        <v>40452</v>
      </c>
      <c r="B23">
        <v>92.093581995328705</v>
      </c>
      <c r="C23">
        <v>93.353015718446201</v>
      </c>
      <c r="D23">
        <v>94.856992998663003</v>
      </c>
      <c r="E23">
        <v>78.755347577209903</v>
      </c>
      <c r="F23">
        <v>78.515651269005005</v>
      </c>
    </row>
    <row r="24" spans="1:6">
      <c r="A24" s="47">
        <v>40483</v>
      </c>
      <c r="B24">
        <v>92.851415887190001</v>
      </c>
      <c r="C24">
        <v>93.835800219450206</v>
      </c>
      <c r="D24">
        <v>95.874226797565299</v>
      </c>
      <c r="E24">
        <v>79.885058227316406</v>
      </c>
      <c r="F24">
        <v>79.614081630279998</v>
      </c>
    </row>
    <row r="25" spans="1:6">
      <c r="A25" s="47">
        <v>40513</v>
      </c>
      <c r="B25">
        <v>96.630421616544098</v>
      </c>
      <c r="C25">
        <v>99.995100991921504</v>
      </c>
      <c r="D25">
        <v>96.138556942962296</v>
      </c>
      <c r="E25">
        <v>84.8563864789664</v>
      </c>
      <c r="F25">
        <v>79.158354269829005</v>
      </c>
    </row>
    <row r="26" spans="1:6">
      <c r="A26" s="47">
        <v>40544</v>
      </c>
      <c r="B26">
        <v>90.997485137517501</v>
      </c>
      <c r="C26">
        <v>91.636713361569093</v>
      </c>
      <c r="D26">
        <v>92.259594240176</v>
      </c>
      <c r="E26">
        <v>85.420489468918703</v>
      </c>
      <c r="F26">
        <v>79.743530484670003</v>
      </c>
    </row>
    <row r="27" spans="1:6">
      <c r="A27" s="47">
        <v>40575</v>
      </c>
      <c r="B27">
        <v>81.354895218919395</v>
      </c>
      <c r="C27">
        <v>76.066935864382003</v>
      </c>
      <c r="D27">
        <v>89.518698108707099</v>
      </c>
      <c r="E27">
        <v>78.985353718275704</v>
      </c>
      <c r="F27">
        <v>79.717404598046997</v>
      </c>
    </row>
    <row r="28" spans="1:6">
      <c r="A28" s="47">
        <v>40603</v>
      </c>
      <c r="B28">
        <v>96.060408679735701</v>
      </c>
      <c r="C28">
        <v>91.126801138476594</v>
      </c>
      <c r="D28">
        <v>106.07205862939</v>
      </c>
      <c r="E28">
        <v>86.179576107097901</v>
      </c>
      <c r="F28">
        <v>80.593114091063001</v>
      </c>
    </row>
    <row r="29" spans="1:6">
      <c r="A29" s="47">
        <v>40634</v>
      </c>
      <c r="B29">
        <v>89.764679092941705</v>
      </c>
      <c r="C29">
        <v>88.9717832379811</v>
      </c>
      <c r="D29">
        <v>93.9763347783895</v>
      </c>
      <c r="E29">
        <v>80.698486542088204</v>
      </c>
      <c r="F29">
        <v>81.197320402957999</v>
      </c>
    </row>
    <row r="30" spans="1:6">
      <c r="A30" s="47">
        <v>40664</v>
      </c>
      <c r="B30">
        <v>91.890353215916093</v>
      </c>
      <c r="C30">
        <v>89.969312452589094</v>
      </c>
      <c r="D30">
        <v>97.388726020354198</v>
      </c>
      <c r="E30">
        <v>83.589302699760793</v>
      </c>
      <c r="F30">
        <v>81.161543434622999</v>
      </c>
    </row>
    <row r="31" spans="1:6">
      <c r="A31" s="47">
        <v>40695</v>
      </c>
      <c r="B31">
        <v>89.301466022721897</v>
      </c>
      <c r="C31">
        <v>88.420218390993597</v>
      </c>
      <c r="D31">
        <v>93.351777703304606</v>
      </c>
      <c r="E31">
        <v>81.160436476144795</v>
      </c>
      <c r="F31">
        <v>81.144291996766</v>
      </c>
    </row>
    <row r="32" spans="1:6">
      <c r="A32" s="47">
        <v>40725</v>
      </c>
      <c r="B32">
        <v>84.540552403599605</v>
      </c>
      <c r="C32">
        <v>78.594675217513597</v>
      </c>
      <c r="D32">
        <v>93.752569395028004</v>
      </c>
      <c r="E32">
        <v>81.654250791508005</v>
      </c>
      <c r="F32">
        <v>81.276812394860002</v>
      </c>
    </row>
    <row r="33" spans="1:6">
      <c r="A33" s="47">
        <v>40756</v>
      </c>
      <c r="B33">
        <v>91.031868591763796</v>
      </c>
      <c r="C33">
        <v>89.003904971096205</v>
      </c>
      <c r="D33">
        <v>96.851309348410197</v>
      </c>
      <c r="E33">
        <v>82.120900316474007</v>
      </c>
      <c r="F33">
        <v>81.789015190458997</v>
      </c>
    </row>
    <row r="34" spans="1:6">
      <c r="A34" s="47">
        <v>40787</v>
      </c>
      <c r="B34">
        <v>90.61135255181</v>
      </c>
      <c r="C34">
        <v>91.255634152249399</v>
      </c>
      <c r="D34">
        <v>93.917383055349305</v>
      </c>
      <c r="E34">
        <v>78.178242432950498</v>
      </c>
      <c r="F34">
        <v>81.999130373580002</v>
      </c>
    </row>
    <row r="35" spans="1:6">
      <c r="A35" s="47">
        <v>40817</v>
      </c>
      <c r="B35">
        <v>94.725350917000696</v>
      </c>
      <c r="C35">
        <v>96.553028452955303</v>
      </c>
      <c r="D35">
        <v>96.556902101085399</v>
      </c>
      <c r="E35">
        <v>82.010042654492494</v>
      </c>
      <c r="F35">
        <v>82.738275796110997</v>
      </c>
    </row>
    <row r="36" spans="1:6">
      <c r="A36" s="47">
        <v>40848</v>
      </c>
      <c r="B36">
        <v>95.600387374755201</v>
      </c>
      <c r="C36">
        <v>95.069456372941303</v>
      </c>
      <c r="D36">
        <v>100.408869964003</v>
      </c>
      <c r="E36">
        <v>83.468415583386403</v>
      </c>
      <c r="F36">
        <v>83.015471102695003</v>
      </c>
    </row>
    <row r="37" spans="1:6">
      <c r="A37" s="47">
        <v>40878</v>
      </c>
      <c r="B37">
        <v>101.78569162751</v>
      </c>
      <c r="C37">
        <v>105.359984087002</v>
      </c>
      <c r="D37">
        <v>101.232023603687</v>
      </c>
      <c r="E37">
        <v>89.368105420495695</v>
      </c>
      <c r="F37">
        <v>84.641026909531007</v>
      </c>
    </row>
    <row r="38" spans="1:6">
      <c r="A38" s="47">
        <v>40909</v>
      </c>
      <c r="B38">
        <v>92.1192931244791</v>
      </c>
      <c r="C38">
        <v>90.169302312982296</v>
      </c>
      <c r="D38">
        <v>95.169258485244796</v>
      </c>
      <c r="E38">
        <v>92.129397191398596</v>
      </c>
      <c r="F38">
        <v>84.492596751614002</v>
      </c>
    </row>
    <row r="39" spans="1:6">
      <c r="A39" s="47">
        <v>40940</v>
      </c>
      <c r="B39">
        <v>88.454803401185501</v>
      </c>
      <c r="C39">
        <v>84.694271313241501</v>
      </c>
      <c r="D39">
        <v>94.046922535953996</v>
      </c>
      <c r="E39">
        <v>87.983441579961095</v>
      </c>
      <c r="F39">
        <v>85.153910500861997</v>
      </c>
    </row>
    <row r="40" spans="1:6">
      <c r="A40" s="47">
        <v>40969</v>
      </c>
      <c r="B40">
        <v>98.176586679114095</v>
      </c>
      <c r="C40">
        <v>92.779111232678503</v>
      </c>
      <c r="D40">
        <v>107.575674593144</v>
      </c>
      <c r="E40">
        <v>92.444046737325294</v>
      </c>
      <c r="F40">
        <v>85.894665347295998</v>
      </c>
    </row>
    <row r="41" spans="1:6">
      <c r="A41" s="47">
        <v>41000</v>
      </c>
      <c r="B41">
        <v>93.49108343028</v>
      </c>
      <c r="C41">
        <v>92.279718268598302</v>
      </c>
      <c r="D41">
        <v>98.095011727805101</v>
      </c>
      <c r="E41">
        <v>85.040730174977099</v>
      </c>
      <c r="F41">
        <v>86.587895323441003</v>
      </c>
    </row>
    <row r="42" spans="1:6">
      <c r="A42" s="47">
        <v>41030</v>
      </c>
      <c r="B42">
        <v>95.718017946988894</v>
      </c>
      <c r="C42">
        <v>94.009485840640707</v>
      </c>
      <c r="D42">
        <v>101.185291399843</v>
      </c>
      <c r="E42">
        <v>86.636241234696897</v>
      </c>
      <c r="F42">
        <v>86.649712718814996</v>
      </c>
    </row>
    <row r="43" spans="1:6">
      <c r="A43" s="47">
        <v>41061</v>
      </c>
      <c r="B43">
        <v>92.626200016361494</v>
      </c>
      <c r="C43">
        <v>92.843248921207305</v>
      </c>
      <c r="D43">
        <v>95.035472034433695</v>
      </c>
      <c r="E43">
        <v>85.125731272143199</v>
      </c>
      <c r="F43">
        <v>87.040104517944997</v>
      </c>
    </row>
    <row r="44" spans="1:6">
      <c r="A44" s="47">
        <v>41091</v>
      </c>
      <c r="B44">
        <v>89.459971222285404</v>
      </c>
      <c r="C44">
        <v>86.795550838574599</v>
      </c>
      <c r="D44">
        <v>94.621878091225298</v>
      </c>
      <c r="E44">
        <v>85.556472623504206</v>
      </c>
      <c r="F44">
        <v>87.493824654803007</v>
      </c>
    </row>
    <row r="45" spans="1:6">
      <c r="A45" s="47">
        <v>41122</v>
      </c>
      <c r="B45">
        <v>96.344240185041102</v>
      </c>
      <c r="C45">
        <v>95.039994672731297</v>
      </c>
      <c r="D45">
        <v>101.360237594552</v>
      </c>
      <c r="E45">
        <v>86.978101505393198</v>
      </c>
      <c r="F45">
        <v>87.634448504385006</v>
      </c>
    </row>
    <row r="46" spans="1:6">
      <c r="A46" s="47">
        <v>41153</v>
      </c>
      <c r="B46">
        <v>90.735775663773694</v>
      </c>
      <c r="C46">
        <v>94.988959358405694</v>
      </c>
      <c r="D46">
        <v>88.290838228611605</v>
      </c>
      <c r="E46">
        <v>81.428914496936997</v>
      </c>
      <c r="F46">
        <v>87.172147156364005</v>
      </c>
    </row>
    <row r="47" spans="1:6">
      <c r="A47" s="47">
        <v>41183</v>
      </c>
      <c r="B47">
        <v>99.4822610300142</v>
      </c>
      <c r="C47">
        <v>98.325894026207905</v>
      </c>
      <c r="D47">
        <v>105.105815040984</v>
      </c>
      <c r="E47">
        <v>87.478897739064607</v>
      </c>
      <c r="F47">
        <v>87.548629399602007</v>
      </c>
    </row>
    <row r="48" spans="1:6">
      <c r="A48" s="47">
        <v>41214</v>
      </c>
      <c r="B48">
        <v>98.300061978948406</v>
      </c>
      <c r="C48">
        <v>98.659162218351298</v>
      </c>
      <c r="D48">
        <v>101.654347773685</v>
      </c>
      <c r="E48">
        <v>87.102604879778198</v>
      </c>
      <c r="F48">
        <v>88.087258853628995</v>
      </c>
    </row>
    <row r="49" spans="1:6">
      <c r="A49" s="47">
        <v>41244</v>
      </c>
      <c r="B49">
        <v>100.102884279816</v>
      </c>
      <c r="C49">
        <v>103.641384054672</v>
      </c>
      <c r="D49">
        <v>98.535997840576599</v>
      </c>
      <c r="E49">
        <v>91.201753118745401</v>
      </c>
      <c r="F49">
        <v>88.221642667222994</v>
      </c>
    </row>
    <row r="50" spans="1:6">
      <c r="A50" s="47">
        <v>41275</v>
      </c>
      <c r="B50">
        <v>97.958443630104199</v>
      </c>
      <c r="C50">
        <v>97.337728581178595</v>
      </c>
      <c r="D50">
        <v>100.280089763192</v>
      </c>
      <c r="E50">
        <v>94.571955465162404</v>
      </c>
      <c r="F50">
        <v>88.761144080486005</v>
      </c>
    </row>
    <row r="51" spans="1:6">
      <c r="A51" s="47">
        <v>41306</v>
      </c>
      <c r="B51">
        <v>90.702656198289603</v>
      </c>
      <c r="C51">
        <v>87.060116224535406</v>
      </c>
      <c r="D51">
        <v>96.595470547410201</v>
      </c>
      <c r="E51">
        <v>88.737727817249905</v>
      </c>
      <c r="F51">
        <v>88.272994165732996</v>
      </c>
    </row>
    <row r="52" spans="1:6">
      <c r="A52" s="47">
        <v>41334</v>
      </c>
      <c r="B52">
        <v>100.799179957078</v>
      </c>
      <c r="C52">
        <v>99.105759979679704</v>
      </c>
      <c r="D52">
        <v>105.559239256913</v>
      </c>
      <c r="E52">
        <v>94.095427584819902</v>
      </c>
      <c r="F52">
        <v>88.967879655353002</v>
      </c>
    </row>
    <row r="53" spans="1:6">
      <c r="A53" s="47">
        <v>41365</v>
      </c>
      <c r="B53">
        <v>94.959882264820095</v>
      </c>
      <c r="C53">
        <v>91.603333923090702</v>
      </c>
      <c r="D53">
        <v>101.817106281351</v>
      </c>
      <c r="E53">
        <v>88.568440395704101</v>
      </c>
      <c r="F53">
        <v>89.093233264676002</v>
      </c>
    </row>
    <row r="54" spans="1:6">
      <c r="A54" s="47">
        <v>41395</v>
      </c>
      <c r="B54">
        <v>95.978519210861194</v>
      </c>
      <c r="C54">
        <v>96.877108845493197</v>
      </c>
      <c r="D54">
        <v>96.872963459380003</v>
      </c>
      <c r="E54">
        <v>90.555048528106994</v>
      </c>
      <c r="F54">
        <v>89.192563507659997</v>
      </c>
    </row>
    <row r="55" spans="1:6">
      <c r="A55" s="47">
        <v>41426</v>
      </c>
      <c r="B55">
        <v>94.818628035240195</v>
      </c>
      <c r="C55">
        <v>98.370742843415499</v>
      </c>
      <c r="D55">
        <v>92.491254064212995</v>
      </c>
      <c r="E55">
        <v>88.310647842151894</v>
      </c>
      <c r="F55">
        <v>89.946620555215006</v>
      </c>
    </row>
    <row r="56" spans="1:6">
      <c r="A56" s="47">
        <v>41456</v>
      </c>
      <c r="B56">
        <v>98.189042541869995</v>
      </c>
      <c r="C56">
        <v>99.210093284988105</v>
      </c>
      <c r="D56">
        <v>99.463716731600996</v>
      </c>
      <c r="E56">
        <v>90.985807111094303</v>
      </c>
      <c r="F56">
        <v>89.990484794490001</v>
      </c>
    </row>
    <row r="57" spans="1:6">
      <c r="A57" s="47">
        <v>41487</v>
      </c>
      <c r="B57">
        <v>99.053665055365201</v>
      </c>
      <c r="C57">
        <v>100.84345017125401</v>
      </c>
      <c r="D57">
        <v>99.803097136675305</v>
      </c>
      <c r="E57">
        <v>90.192611960416201</v>
      </c>
      <c r="F57">
        <v>90.084930462277001</v>
      </c>
    </row>
    <row r="58" spans="1:6">
      <c r="A58" s="47">
        <v>41518</v>
      </c>
      <c r="B58">
        <v>93.556606779386499</v>
      </c>
      <c r="C58">
        <v>100.13341600603</v>
      </c>
      <c r="D58">
        <v>87.836075592644207</v>
      </c>
      <c r="E58">
        <v>84.880387218383603</v>
      </c>
      <c r="F58">
        <v>89.793914159817007</v>
      </c>
    </row>
    <row r="59" spans="1:6">
      <c r="A59" s="47">
        <v>41548</v>
      </c>
      <c r="B59">
        <v>102.067404451691</v>
      </c>
      <c r="C59">
        <v>105.06813190736899</v>
      </c>
      <c r="D59">
        <v>102.04104381597</v>
      </c>
      <c r="E59">
        <v>90.449570494202405</v>
      </c>
      <c r="F59">
        <v>90.32840725618</v>
      </c>
    </row>
    <row r="60" spans="1:6">
      <c r="A60" s="47">
        <v>41579</v>
      </c>
      <c r="B60">
        <v>102.127453534617</v>
      </c>
      <c r="C60">
        <v>106.271995475737</v>
      </c>
      <c r="D60">
        <v>100.790014342726</v>
      </c>
      <c r="E60">
        <v>89.791749747860706</v>
      </c>
      <c r="F60">
        <v>90.684069888384002</v>
      </c>
    </row>
    <row r="61" spans="1:6">
      <c r="A61" s="47">
        <v>41609</v>
      </c>
      <c r="B61">
        <v>102.99884008865401</v>
      </c>
      <c r="C61">
        <v>108.079005328742</v>
      </c>
      <c r="D61">
        <v>99.1166664949764</v>
      </c>
      <c r="E61">
        <v>95.007245972194596</v>
      </c>
      <c r="F61">
        <v>89.819731371160003</v>
      </c>
    </row>
    <row r="62" spans="1:6">
      <c r="A62" s="47">
        <v>41640</v>
      </c>
      <c r="B62">
        <v>96.631831099436994</v>
      </c>
      <c r="C62">
        <v>95.431544439443996</v>
      </c>
      <c r="D62">
        <v>97.925886905931506</v>
      </c>
      <c r="E62">
        <v>96.050925836870405</v>
      </c>
      <c r="F62">
        <v>89.878273198350996</v>
      </c>
    </row>
    <row r="63" spans="1:6">
      <c r="A63" s="47">
        <v>41671</v>
      </c>
      <c r="B63">
        <v>92.1448995743458</v>
      </c>
      <c r="C63">
        <v>91.821962712147197</v>
      </c>
      <c r="D63">
        <v>92.916532632492903</v>
      </c>
      <c r="E63">
        <v>90.246270095148603</v>
      </c>
      <c r="F63">
        <v>90.813353866197005</v>
      </c>
    </row>
    <row r="64" spans="1:6">
      <c r="A64" s="47">
        <v>41699</v>
      </c>
      <c r="B64">
        <v>101.126706157485</v>
      </c>
      <c r="C64">
        <v>98.913215652370496</v>
      </c>
      <c r="D64">
        <v>104.20450688359099</v>
      </c>
      <c r="E64">
        <v>97.210759071436598</v>
      </c>
      <c r="F64">
        <v>90.920183421600996</v>
      </c>
    </row>
    <row r="65" spans="1:6">
      <c r="A65" s="47">
        <v>41730</v>
      </c>
      <c r="B65">
        <v>98.132892735667994</v>
      </c>
      <c r="C65">
        <v>96.516212680937997</v>
      </c>
      <c r="D65">
        <v>101.19410809247999</v>
      </c>
      <c r="E65">
        <v>91.926644246542807</v>
      </c>
      <c r="F65">
        <v>91.390692725459999</v>
      </c>
    </row>
    <row r="66" spans="1:6">
      <c r="A66" s="47">
        <v>41760</v>
      </c>
      <c r="B66">
        <v>100.62842975262799</v>
      </c>
      <c r="C66">
        <v>104.556157038913</v>
      </c>
      <c r="D66">
        <v>98.5424305988969</v>
      </c>
      <c r="E66">
        <v>93.689148067975793</v>
      </c>
      <c r="F66">
        <v>91.541571347293996</v>
      </c>
    </row>
    <row r="67" spans="1:6">
      <c r="A67" s="47">
        <v>41791</v>
      </c>
      <c r="B67">
        <v>97.349227347615297</v>
      </c>
      <c r="C67">
        <v>101.726061725672</v>
      </c>
      <c r="D67">
        <v>94.303171951930906</v>
      </c>
      <c r="E67">
        <v>92.5852198328067</v>
      </c>
      <c r="F67">
        <v>90.863851018022004</v>
      </c>
    </row>
    <row r="68" spans="1:6">
      <c r="A68" s="47">
        <v>41821</v>
      </c>
      <c r="B68">
        <v>96.828797879559801</v>
      </c>
      <c r="C68">
        <v>98.257949584080905</v>
      </c>
      <c r="D68">
        <v>96.183373545392797</v>
      </c>
      <c r="E68">
        <v>93.836486336443201</v>
      </c>
      <c r="F68">
        <v>90.589652908456998</v>
      </c>
    </row>
    <row r="69" spans="1:6">
      <c r="A69" s="47">
        <v>41852</v>
      </c>
      <c r="B69">
        <v>95.981465950389406</v>
      </c>
      <c r="C69">
        <v>98.659339546757806</v>
      </c>
      <c r="D69">
        <v>94.541481357296206</v>
      </c>
      <c r="E69">
        <v>91.323497759310698</v>
      </c>
      <c r="F69">
        <v>91.105351825634997</v>
      </c>
    </row>
    <row r="70" spans="1:6">
      <c r="A70" s="47">
        <v>41883</v>
      </c>
      <c r="B70">
        <v>94.138302493544799</v>
      </c>
      <c r="C70">
        <v>100.011330794678</v>
      </c>
      <c r="D70">
        <v>90.176282023311998</v>
      </c>
      <c r="E70">
        <v>87.230165405492798</v>
      </c>
      <c r="F70">
        <v>90.934138783492998</v>
      </c>
    </row>
    <row r="71" spans="1:6">
      <c r="A71" s="47">
        <v>41913</v>
      </c>
      <c r="B71">
        <v>102.081525918401</v>
      </c>
      <c r="C71">
        <v>105.134285888786</v>
      </c>
      <c r="D71">
        <v>101.670538335977</v>
      </c>
      <c r="E71">
        <v>91.708282203529095</v>
      </c>
      <c r="F71">
        <v>92.046113321877002</v>
      </c>
    </row>
    <row r="72" spans="1:6">
      <c r="A72" s="47">
        <v>41944</v>
      </c>
      <c r="B72">
        <v>98.390353631024198</v>
      </c>
      <c r="C72">
        <v>101.30388321379</v>
      </c>
      <c r="D72">
        <v>97.263109101719294</v>
      </c>
      <c r="E72">
        <v>91.514340377647699</v>
      </c>
      <c r="F72">
        <v>91.538015116458993</v>
      </c>
    </row>
    <row r="73" spans="1:6">
      <c r="A73" s="47">
        <v>41974</v>
      </c>
      <c r="B73">
        <v>103.64818130922799</v>
      </c>
      <c r="C73">
        <v>109.973716458574</v>
      </c>
      <c r="D73">
        <v>99.762175241032807</v>
      </c>
      <c r="E73">
        <v>94.639020371350199</v>
      </c>
      <c r="F73">
        <v>91.977580427861</v>
      </c>
    </row>
    <row r="74" spans="1:6">
      <c r="A74" s="47">
        <v>42005</v>
      </c>
      <c r="B74">
        <v>99.446303045537405</v>
      </c>
      <c r="C74">
        <v>103.262369696167</v>
      </c>
      <c r="D74">
        <v>96.085325766752206</v>
      </c>
      <c r="E74">
        <v>98.194129877026896</v>
      </c>
      <c r="F74">
        <v>92.666375375610997</v>
      </c>
    </row>
    <row r="75" spans="1:6">
      <c r="A75" s="47">
        <v>42036</v>
      </c>
      <c r="B75">
        <v>92.368452226124504</v>
      </c>
      <c r="C75">
        <v>91.7666643317893</v>
      </c>
      <c r="D75">
        <v>93.011278250807194</v>
      </c>
      <c r="E75">
        <v>92.101787190722106</v>
      </c>
      <c r="F75">
        <v>92.564846160230005</v>
      </c>
    </row>
    <row r="76" spans="1:6">
      <c r="A76" s="47">
        <v>42064</v>
      </c>
      <c r="B76">
        <v>101.556580496583</v>
      </c>
      <c r="C76">
        <v>97.899386681986599</v>
      </c>
      <c r="D76">
        <v>105.543144381961</v>
      </c>
      <c r="E76">
        <v>99.606956742117404</v>
      </c>
      <c r="F76">
        <v>92.117512710889997</v>
      </c>
    </row>
    <row r="77" spans="1:6">
      <c r="A77" s="47">
        <v>42095</v>
      </c>
      <c r="B77">
        <v>98.0542662092043</v>
      </c>
      <c r="C77">
        <v>96.212276281219701</v>
      </c>
      <c r="D77">
        <v>100.809377449379</v>
      </c>
      <c r="E77">
        <v>93.9978725926848</v>
      </c>
      <c r="F77">
        <v>93.386040137543006</v>
      </c>
    </row>
    <row r="78" spans="1:6">
      <c r="A78" s="47">
        <v>42125</v>
      </c>
      <c r="B78">
        <v>99.534347528368102</v>
      </c>
      <c r="C78">
        <v>102.299534341618</v>
      </c>
      <c r="D78">
        <v>97.652154046187803</v>
      </c>
      <c r="E78">
        <v>96.350772433166995</v>
      </c>
      <c r="F78">
        <v>93.20149253164</v>
      </c>
    </row>
    <row r="79" spans="1:6">
      <c r="A79" s="47">
        <v>42156</v>
      </c>
      <c r="B79">
        <v>99.509808983507796</v>
      </c>
      <c r="C79">
        <v>104.36578191884</v>
      </c>
      <c r="D79">
        <v>95.716018744335301</v>
      </c>
      <c r="E79">
        <v>95.928807882549194</v>
      </c>
      <c r="F79">
        <v>93.393237163326006</v>
      </c>
    </row>
    <row r="80" spans="1:6">
      <c r="A80" s="47">
        <v>42186</v>
      </c>
      <c r="B80">
        <v>97.2670425925606</v>
      </c>
      <c r="C80">
        <v>95.931316861378605</v>
      </c>
      <c r="D80">
        <v>98.442387201546893</v>
      </c>
      <c r="E80">
        <v>97.709811803555496</v>
      </c>
      <c r="F80">
        <v>92.971637368009993</v>
      </c>
    </row>
    <row r="81" spans="1:6">
      <c r="A81" s="47">
        <v>42217</v>
      </c>
      <c r="B81">
        <v>93.336342747703597</v>
      </c>
      <c r="C81">
        <v>92.957315068224503</v>
      </c>
      <c r="D81">
        <v>93.398956642242993</v>
      </c>
      <c r="E81">
        <v>94.576604133686899</v>
      </c>
      <c r="F81">
        <v>92.276887769050006</v>
      </c>
    </row>
    <row r="82" spans="1:6">
      <c r="A82" s="47">
        <v>42248</v>
      </c>
      <c r="B82">
        <v>97.177001042201397</v>
      </c>
      <c r="C82">
        <v>101.523832053757</v>
      </c>
      <c r="D82">
        <v>94.446531095182095</v>
      </c>
      <c r="E82">
        <v>91.233103082224503</v>
      </c>
      <c r="F82">
        <v>93.482707041471997</v>
      </c>
    </row>
    <row r="83" spans="1:6">
      <c r="A83" s="47">
        <v>42278</v>
      </c>
      <c r="B83">
        <v>102.253599169686</v>
      </c>
      <c r="C83">
        <v>105.153946217515</v>
      </c>
      <c r="D83">
        <v>101.356535278431</v>
      </c>
      <c r="E83">
        <v>94.482615018265307</v>
      </c>
      <c r="F83">
        <v>93.810290008967996</v>
      </c>
    </row>
    <row r="84" spans="1:6">
      <c r="A84" s="47">
        <v>42309</v>
      </c>
      <c r="B84">
        <v>99.0280236275199</v>
      </c>
      <c r="C84">
        <v>100.116541040768</v>
      </c>
      <c r="D84">
        <v>100.0659337463</v>
      </c>
      <c r="E84">
        <v>90.455870013635504</v>
      </c>
      <c r="F84">
        <v>93.370346693661006</v>
      </c>
    </row>
    <row r="85" spans="1:6">
      <c r="A85" s="47">
        <v>42339</v>
      </c>
      <c r="B85">
        <v>102.924187155071</v>
      </c>
      <c r="C85">
        <v>107.15080595146</v>
      </c>
      <c r="D85">
        <v>100.689307792432</v>
      </c>
      <c r="E85">
        <v>95.416273574780902</v>
      </c>
      <c r="F85">
        <v>93.727784771703995</v>
      </c>
    </row>
    <row r="86" spans="1:6">
      <c r="A86" s="47">
        <v>42370</v>
      </c>
      <c r="B86">
        <v>95.100757647236193</v>
      </c>
      <c r="C86">
        <v>94.774066151270802</v>
      </c>
      <c r="D86">
        <v>94.395836437007603</v>
      </c>
      <c r="E86">
        <v>99.292177171188996</v>
      </c>
      <c r="F86">
        <v>94.482604044075998</v>
      </c>
    </row>
    <row r="87" spans="1:6">
      <c r="A87" s="47">
        <v>42401</v>
      </c>
      <c r="B87">
        <v>95.033109532625801</v>
      </c>
      <c r="C87">
        <v>92.812121306576302</v>
      </c>
      <c r="D87">
        <v>96.816350368111102</v>
      </c>
      <c r="E87">
        <v>96.473196739366998</v>
      </c>
      <c r="F87">
        <v>94.636456158483995</v>
      </c>
    </row>
    <row r="88" spans="1:6">
      <c r="A88" s="47">
        <v>42430</v>
      </c>
      <c r="B88">
        <v>105.062946857428</v>
      </c>
      <c r="C88">
        <v>100.906575471097</v>
      </c>
      <c r="D88">
        <v>109.527675723901</v>
      </c>
      <c r="E88">
        <v>103.118641211664</v>
      </c>
      <c r="F88">
        <v>94.530341553919996</v>
      </c>
    </row>
    <row r="89" spans="1:6">
      <c r="A89" s="47">
        <v>42461</v>
      </c>
      <c r="B89">
        <v>95.828623090278697</v>
      </c>
      <c r="C89">
        <v>90.774892778910299</v>
      </c>
      <c r="D89">
        <v>100.601929556549</v>
      </c>
      <c r="E89">
        <v>96.160971435700205</v>
      </c>
      <c r="F89">
        <v>94.081702616637003</v>
      </c>
    </row>
    <row r="90" spans="1:6">
      <c r="A90" s="47">
        <v>42491</v>
      </c>
      <c r="B90">
        <v>99.3059461939107</v>
      </c>
      <c r="C90">
        <v>100.665591006233</v>
      </c>
      <c r="D90">
        <v>98.161230802798997</v>
      </c>
      <c r="E90">
        <v>98.642628496782507</v>
      </c>
      <c r="F90">
        <v>94.016718893760995</v>
      </c>
    </row>
    <row r="91" spans="1:6">
      <c r="A91" s="47">
        <v>42522</v>
      </c>
      <c r="B91">
        <v>95.290801240568697</v>
      </c>
      <c r="C91">
        <v>95.615281918067694</v>
      </c>
      <c r="D91">
        <v>94.037594951275196</v>
      </c>
      <c r="E91">
        <v>99.164739438229802</v>
      </c>
      <c r="F91">
        <v>94.558246604195006</v>
      </c>
    </row>
    <row r="92" spans="1:6">
      <c r="A92" s="47">
        <v>42552</v>
      </c>
      <c r="B92">
        <v>94.712548116763799</v>
      </c>
      <c r="C92">
        <v>95.3476470527293</v>
      </c>
      <c r="D92">
        <v>92.564688244459703</v>
      </c>
      <c r="E92">
        <v>101.03995979691101</v>
      </c>
      <c r="F92">
        <v>94.659280074034996</v>
      </c>
    </row>
    <row r="93" spans="1:6">
      <c r="A93" s="47">
        <v>42583</v>
      </c>
      <c r="B93">
        <v>97.185479931604803</v>
      </c>
      <c r="C93">
        <v>95.934967206593797</v>
      </c>
      <c r="D93">
        <v>98.260142955150798</v>
      </c>
      <c r="E93">
        <v>97.705744530911602</v>
      </c>
      <c r="F93">
        <v>94.702922245701004</v>
      </c>
    </row>
    <row r="94" spans="1:6">
      <c r="A94" s="47">
        <v>42614</v>
      </c>
      <c r="B94">
        <v>95.730518027175606</v>
      </c>
      <c r="C94">
        <v>97.171055245921707</v>
      </c>
      <c r="D94">
        <v>95.412467709764798</v>
      </c>
      <c r="E94">
        <v>91.3462474206666</v>
      </c>
      <c r="F94">
        <v>95.046504998296996</v>
      </c>
    </row>
    <row r="95" spans="1:6">
      <c r="A95" s="47">
        <v>42644</v>
      </c>
      <c r="B95">
        <v>96.586397414965305</v>
      </c>
      <c r="C95">
        <v>97.515960577706394</v>
      </c>
      <c r="D95">
        <v>96.279341223682593</v>
      </c>
      <c r="E95">
        <v>94.176215417695204</v>
      </c>
      <c r="F95">
        <v>94.56806303626</v>
      </c>
    </row>
    <row r="96" spans="1:6">
      <c r="A96" s="47">
        <v>42675</v>
      </c>
      <c r="B96">
        <v>100.29080769836899</v>
      </c>
      <c r="C96">
        <v>100.573797125186</v>
      </c>
      <c r="D96">
        <v>100.617231205099</v>
      </c>
      <c r="E96">
        <v>97.829405282992397</v>
      </c>
      <c r="F96">
        <v>94.754500978845996</v>
      </c>
    </row>
    <row r="97" spans="1:6">
      <c r="A97" s="47">
        <v>42705</v>
      </c>
      <c r="B97">
        <v>102.286389419256</v>
      </c>
      <c r="C97">
        <v>103.568755757264</v>
      </c>
      <c r="D97">
        <v>101.533933713143</v>
      </c>
      <c r="E97">
        <v>100.314535809403</v>
      </c>
      <c r="F97">
        <v>94.904090692059995</v>
      </c>
    </row>
    <row r="98" spans="1:6">
      <c r="A98" s="47">
        <v>42736</v>
      </c>
      <c r="B98">
        <v>94.489458344172704</v>
      </c>
      <c r="C98">
        <v>91.7380722894071</v>
      </c>
      <c r="D98">
        <v>94.995234550145298</v>
      </c>
      <c r="E98">
        <v>103.28169631011301</v>
      </c>
      <c r="F98">
        <v>94.486772835894996</v>
      </c>
    </row>
    <row r="99" spans="1:6">
      <c r="A99" s="47">
        <v>42767</v>
      </c>
      <c r="B99">
        <v>86.226839899526396</v>
      </c>
      <c r="C99">
        <v>78.201634897040805</v>
      </c>
      <c r="D99">
        <v>91.759130785000195</v>
      </c>
      <c r="E99">
        <v>95.179383731688503</v>
      </c>
      <c r="F99">
        <v>94.166879369122995</v>
      </c>
    </row>
    <row r="100" spans="1:6">
      <c r="A100" s="47">
        <v>42795</v>
      </c>
      <c r="B100">
        <v>95.447790506435396</v>
      </c>
      <c r="C100">
        <v>78.944982761225305</v>
      </c>
      <c r="D100">
        <v>109.705208982513</v>
      </c>
      <c r="E100">
        <v>102.003941262963</v>
      </c>
      <c r="F100">
        <v>93.758775108638005</v>
      </c>
    </row>
    <row r="101" spans="1:6">
      <c r="A101" s="47">
        <v>42826</v>
      </c>
      <c r="B101">
        <v>90.991428511629493</v>
      </c>
      <c r="C101">
        <v>87.9555437015579</v>
      </c>
      <c r="D101">
        <v>92.824603789883199</v>
      </c>
      <c r="E101">
        <v>95.446460714969206</v>
      </c>
      <c r="F101">
        <v>94.860070229890994</v>
      </c>
    </row>
    <row r="102" spans="1:6">
      <c r="A102" s="47">
        <v>42856</v>
      </c>
      <c r="B102">
        <v>98.187016362789905</v>
      </c>
      <c r="C102">
        <v>94.456474973968696</v>
      </c>
      <c r="D102">
        <v>100.91545714837299</v>
      </c>
      <c r="E102">
        <v>101.703742174182</v>
      </c>
      <c r="F102">
        <v>95.404815079208007</v>
      </c>
    </row>
    <row r="103" spans="1:6">
      <c r="A103" s="47">
        <v>42887</v>
      </c>
      <c r="B103">
        <v>93.730420629357496</v>
      </c>
      <c r="C103">
        <v>92.784668830325899</v>
      </c>
      <c r="D103">
        <v>92.930386444131798</v>
      </c>
      <c r="E103">
        <v>100.75964839665301</v>
      </c>
      <c r="F103">
        <v>95.903836171663002</v>
      </c>
    </row>
    <row r="104" spans="1:6">
      <c r="A104" s="47">
        <v>42917</v>
      </c>
      <c r="B104">
        <v>97.014758777021797</v>
      </c>
      <c r="C104">
        <v>98.538305229245793</v>
      </c>
      <c r="D104">
        <v>94.304322941246298</v>
      </c>
      <c r="E104">
        <v>102.145797516587</v>
      </c>
      <c r="F104">
        <v>96.750236301583996</v>
      </c>
    </row>
    <row r="105" spans="1:6">
      <c r="A105" s="47">
        <v>42948</v>
      </c>
      <c r="B105">
        <v>101.125038256221</v>
      </c>
      <c r="C105">
        <v>103.392101409707</v>
      </c>
      <c r="D105">
        <v>98.718361817962204</v>
      </c>
      <c r="E105">
        <v>102.067962684723</v>
      </c>
      <c r="F105">
        <v>97.188868794624</v>
      </c>
    </row>
    <row r="106" spans="1:6">
      <c r="A106" s="47">
        <v>42979</v>
      </c>
      <c r="B106">
        <v>96.450388782459001</v>
      </c>
      <c r="C106">
        <v>101.817993398925</v>
      </c>
      <c r="D106">
        <v>91.927584048790095</v>
      </c>
      <c r="E106">
        <v>93.846960229562995</v>
      </c>
      <c r="F106">
        <v>97.611194403027</v>
      </c>
    </row>
    <row r="107" spans="1:6">
      <c r="A107" s="47">
        <v>43009</v>
      </c>
      <c r="B107">
        <v>100.805874271539</v>
      </c>
      <c r="C107">
        <v>106.98052930029201</v>
      </c>
      <c r="D107">
        <v>96.194021962107499</v>
      </c>
      <c r="E107">
        <v>95.379437176959001</v>
      </c>
      <c r="F107">
        <v>97.393937210331998</v>
      </c>
    </row>
    <row r="108" spans="1:6">
      <c r="A108" s="47">
        <v>43040</v>
      </c>
      <c r="B108">
        <v>102.38558796136699</v>
      </c>
      <c r="C108">
        <v>103.259624993351</v>
      </c>
      <c r="D108">
        <v>103.48424181837299</v>
      </c>
      <c r="E108">
        <v>94.411114311242798</v>
      </c>
      <c r="F108">
        <v>98.085641280741996</v>
      </c>
    </row>
    <row r="109" spans="1:6">
      <c r="A109" s="47">
        <v>43070</v>
      </c>
      <c r="B109">
        <v>102.396798962692</v>
      </c>
      <c r="C109">
        <v>106.666879681897</v>
      </c>
      <c r="D109">
        <v>99.002843291028796</v>
      </c>
      <c r="E109">
        <v>99.486091121595507</v>
      </c>
      <c r="F109">
        <v>98.084113841594998</v>
      </c>
    </row>
    <row r="110" spans="1:6">
      <c r="A110" s="47">
        <v>43101</v>
      </c>
      <c r="B110">
        <v>98.596970750355993</v>
      </c>
      <c r="C110">
        <v>96.489521078405204</v>
      </c>
      <c r="D110">
        <v>98.908714345892307</v>
      </c>
      <c r="E110">
        <v>104.00505531410199</v>
      </c>
      <c r="F110">
        <v>98.803614504402006</v>
      </c>
    </row>
    <row r="111" spans="1:6">
      <c r="A111" s="47">
        <v>43132</v>
      </c>
      <c r="B111">
        <v>94.524932666439398</v>
      </c>
      <c r="C111">
        <v>93.524123133669605</v>
      </c>
      <c r="D111">
        <v>94.357539734939905</v>
      </c>
      <c r="E111">
        <v>98.135146636868001</v>
      </c>
      <c r="F111">
        <v>98.986695879845996</v>
      </c>
    </row>
    <row r="112" spans="1:6">
      <c r="A112" s="47">
        <v>43160</v>
      </c>
      <c r="B112">
        <v>103.657171437617</v>
      </c>
      <c r="C112">
        <v>101.62639451786799</v>
      </c>
      <c r="D112">
        <v>105.59135300726</v>
      </c>
      <c r="E112">
        <v>103.47175098535</v>
      </c>
      <c r="F112">
        <v>99.357364064690998</v>
      </c>
    </row>
    <row r="113" spans="1:6">
      <c r="A113" s="47">
        <v>43191</v>
      </c>
      <c r="B113">
        <v>97.6593526866817</v>
      </c>
      <c r="C113">
        <v>91.427609112993906</v>
      </c>
      <c r="D113">
        <v>103.188731067932</v>
      </c>
      <c r="E113">
        <v>98.431301161766996</v>
      </c>
      <c r="F113">
        <v>99.973245251764993</v>
      </c>
    </row>
    <row r="114" spans="1:6">
      <c r="A114" s="47">
        <v>43221</v>
      </c>
      <c r="B114">
        <v>101.35730298502899</v>
      </c>
      <c r="C114">
        <v>100.25783424800299</v>
      </c>
      <c r="D114">
        <v>102.155210689195</v>
      </c>
      <c r="E114">
        <v>102.080292030123</v>
      </c>
      <c r="F114">
        <v>100.28533538697999</v>
      </c>
    </row>
    <row r="115" spans="1:6">
      <c r="A115" s="47">
        <v>43252</v>
      </c>
      <c r="B115">
        <v>98.777440101934502</v>
      </c>
      <c r="C115">
        <v>95.644264998085802</v>
      </c>
      <c r="D115">
        <v>100.655113062707</v>
      </c>
      <c r="E115">
        <v>102.146290659911</v>
      </c>
      <c r="F115">
        <v>100.06936613594</v>
      </c>
    </row>
    <row r="116" spans="1:6">
      <c r="A116" s="47">
        <v>43282</v>
      </c>
      <c r="B116">
        <v>98.079112919489702</v>
      </c>
      <c r="C116">
        <v>99.990490918480404</v>
      </c>
      <c r="D116">
        <v>94.877530604644605</v>
      </c>
      <c r="E116">
        <v>102.815789037729</v>
      </c>
      <c r="F116">
        <v>100.06202118570999</v>
      </c>
    </row>
    <row r="117" spans="1:6">
      <c r="A117" s="47">
        <v>43313</v>
      </c>
      <c r="B117">
        <v>99.954579415755205</v>
      </c>
      <c r="C117">
        <v>98.3592080379333</v>
      </c>
      <c r="D117">
        <v>101.256218907248</v>
      </c>
      <c r="E117">
        <v>100.528512063964</v>
      </c>
      <c r="F117">
        <v>99.535707670164001</v>
      </c>
    </row>
    <row r="118" spans="1:6">
      <c r="A118" s="47">
        <v>43344</v>
      </c>
      <c r="B118">
        <v>93.735535419114697</v>
      </c>
      <c r="C118">
        <v>99.990554310500599</v>
      </c>
      <c r="D118">
        <v>87.766629416434895</v>
      </c>
      <c r="E118">
        <v>94.344345974340399</v>
      </c>
      <c r="F118">
        <v>99.829318348086005</v>
      </c>
    </row>
    <row r="119" spans="1:6">
      <c r="A119" s="47">
        <v>43374</v>
      </c>
      <c r="B119">
        <v>103.218248748542</v>
      </c>
      <c r="C119">
        <v>101.29693192584099</v>
      </c>
      <c r="D119">
        <v>107.157410092132</v>
      </c>
      <c r="E119">
        <v>96.075541058760294</v>
      </c>
      <c r="F119">
        <v>100.93977207152</v>
      </c>
    </row>
    <row r="120" spans="1:6">
      <c r="A120" s="47">
        <v>43405</v>
      </c>
      <c r="B120">
        <v>104.38369184126699</v>
      </c>
      <c r="C120">
        <v>110.086015891925</v>
      </c>
      <c r="D120">
        <v>101.37261982371901</v>
      </c>
      <c r="E120">
        <v>96.9104725115848</v>
      </c>
      <c r="F120">
        <v>101.78156075296999</v>
      </c>
    </row>
    <row r="121" spans="1:6">
      <c r="A121" s="47">
        <v>43435</v>
      </c>
      <c r="B121">
        <v>106.05566102777399</v>
      </c>
      <c r="C121">
        <v>111.30705182629499</v>
      </c>
      <c r="D121">
        <v>102.712929247896</v>
      </c>
      <c r="E121">
        <v>101.05550256550001</v>
      </c>
      <c r="F121">
        <v>100.37599874788999</v>
      </c>
    </row>
    <row r="122" spans="1:6">
      <c r="A122" s="47">
        <v>43466</v>
      </c>
      <c r="B122">
        <v>98.977839319270402</v>
      </c>
      <c r="C122">
        <v>92.621216009958104</v>
      </c>
      <c r="D122">
        <v>103.01149827541001</v>
      </c>
      <c r="E122">
        <v>105.071975248648</v>
      </c>
      <c r="F122">
        <v>100.93166711488</v>
      </c>
    </row>
    <row r="123" spans="1:6">
      <c r="A123" s="47">
        <v>43497</v>
      </c>
      <c r="B123">
        <v>91.004958601547301</v>
      </c>
      <c r="C123">
        <v>84.250649737833001</v>
      </c>
      <c r="D123">
        <v>94.6429367277848</v>
      </c>
      <c r="E123">
        <v>99.620970403526698</v>
      </c>
      <c r="F123">
        <v>99.955786794255005</v>
      </c>
    </row>
    <row r="124" spans="1:6">
      <c r="A124" s="47">
        <v>43525</v>
      </c>
      <c r="B124">
        <v>101.660379791152</v>
      </c>
      <c r="C124">
        <v>96.044930899049504</v>
      </c>
      <c r="D124">
        <v>105.692567186605</v>
      </c>
      <c r="E124">
        <v>105.495234230132</v>
      </c>
      <c r="F124">
        <v>101.06365989840999</v>
      </c>
    </row>
    <row r="125" spans="1:6">
      <c r="A125" s="47">
        <v>43556</v>
      </c>
      <c r="B125">
        <v>98.866765263228601</v>
      </c>
      <c r="C125">
        <v>93.642871459969697</v>
      </c>
      <c r="D125">
        <v>103.150730516256</v>
      </c>
      <c r="E125">
        <v>100.673815726774</v>
      </c>
      <c r="F125">
        <v>102.17487203416</v>
      </c>
    </row>
    <row r="126" spans="1:6">
      <c r="A126" s="47">
        <v>43586</v>
      </c>
      <c r="B126">
        <v>102.083536335972</v>
      </c>
      <c r="C126">
        <v>98.3983626286158</v>
      </c>
      <c r="D126">
        <v>105.431560972108</v>
      </c>
      <c r="E126">
        <v>102.28172542841899</v>
      </c>
      <c r="F126">
        <v>102.3854610161</v>
      </c>
    </row>
    <row r="127" spans="1:6">
      <c r="A127" s="47">
        <v>43617</v>
      </c>
      <c r="B127">
        <v>96.710698854714096</v>
      </c>
      <c r="C127">
        <v>94.820791340125396</v>
      </c>
      <c r="D127">
        <v>97.449917673545698</v>
      </c>
      <c r="E127">
        <v>100.042186096807</v>
      </c>
      <c r="F127">
        <v>101.37714970650001</v>
      </c>
    </row>
    <row r="128" spans="1:6">
      <c r="A128" s="47">
        <v>43647</v>
      </c>
      <c r="B128">
        <v>100.569570318711</v>
      </c>
      <c r="C128">
        <v>97.815694846741394</v>
      </c>
      <c r="D128">
        <v>102.234121045354</v>
      </c>
      <c r="E128">
        <v>103.483726565016</v>
      </c>
      <c r="F128">
        <v>101.46619875343001</v>
      </c>
    </row>
    <row r="129" spans="1:6">
      <c r="A129" s="47">
        <v>43678</v>
      </c>
      <c r="B129">
        <v>101.756623231376</v>
      </c>
      <c r="C129">
        <v>102.996099093618</v>
      </c>
      <c r="D129">
        <v>101.08873055143199</v>
      </c>
      <c r="E129">
        <v>100.17647044486</v>
      </c>
      <c r="F129">
        <v>102.60906153281</v>
      </c>
    </row>
    <row r="130" spans="1:6">
      <c r="A130" s="47">
        <v>43709</v>
      </c>
      <c r="B130">
        <v>94.764302768475304</v>
      </c>
      <c r="C130">
        <v>99.597573776411394</v>
      </c>
      <c r="D130">
        <v>90.302435086487804</v>
      </c>
      <c r="E130">
        <v>94.738180819386002</v>
      </c>
      <c r="F130">
        <v>101.33447746258</v>
      </c>
    </row>
    <row r="131" spans="1:6">
      <c r="A131" s="47">
        <v>43739</v>
      </c>
      <c r="B131">
        <v>99.2594791226756</v>
      </c>
      <c r="C131">
        <v>100.07581163285801</v>
      </c>
      <c r="D131">
        <v>99.643803838204306</v>
      </c>
      <c r="E131">
        <v>95.496230808266205</v>
      </c>
      <c r="F131">
        <v>96.860850581980003</v>
      </c>
    </row>
    <row r="132" spans="1:6">
      <c r="A132" s="47">
        <v>43770</v>
      </c>
      <c r="B132">
        <v>101.401917963785</v>
      </c>
      <c r="C132">
        <v>101.87110037883799</v>
      </c>
      <c r="D132">
        <v>102.243773634964</v>
      </c>
      <c r="E132">
        <v>97.187815362583706</v>
      </c>
      <c r="F132">
        <v>96.936260794042994</v>
      </c>
    </row>
    <row r="133" spans="1:6">
      <c r="A133" s="47">
        <v>43800</v>
      </c>
      <c r="B133">
        <v>107.815119467249</v>
      </c>
      <c r="C133">
        <v>113.74730531416201</v>
      </c>
      <c r="D133">
        <v>104.02145044058901</v>
      </c>
      <c r="E133">
        <v>102.224814902712</v>
      </c>
      <c r="F133">
        <v>99.497630799375997</v>
      </c>
    </row>
    <row r="134" spans="1:6">
      <c r="A134" s="47">
        <v>43831</v>
      </c>
      <c r="B134">
        <v>99.868575931318603</v>
      </c>
      <c r="C134">
        <v>94.329873055116096</v>
      </c>
      <c r="D134">
        <v>103.18854824944</v>
      </c>
      <c r="E134">
        <v>105.821596130439</v>
      </c>
      <c r="F134">
        <v>101.81220167345001</v>
      </c>
    </row>
    <row r="135" spans="1:6">
      <c r="A135" s="47">
        <v>43862</v>
      </c>
      <c r="B135">
        <v>96.338634578872998</v>
      </c>
      <c r="C135">
        <v>92.945598273342696</v>
      </c>
      <c r="D135">
        <v>97.973457523177203</v>
      </c>
      <c r="E135">
        <v>101.303499424093</v>
      </c>
      <c r="F135">
        <v>101.61879467108</v>
      </c>
    </row>
    <row r="136" spans="1:6">
      <c r="A136" s="47">
        <v>43891</v>
      </c>
      <c r="B136">
        <v>103.242073166878</v>
      </c>
      <c r="C136">
        <v>98.389389117234799</v>
      </c>
      <c r="D136">
        <v>107.534478363136</v>
      </c>
      <c r="E136">
        <v>103.887271612574</v>
      </c>
      <c r="F136">
        <v>96.077479427834007</v>
      </c>
    </row>
    <row r="137" spans="1:6">
      <c r="A137" s="47">
        <v>43922</v>
      </c>
      <c r="B137">
        <v>96.1573599383686</v>
      </c>
      <c r="C137">
        <v>93.815190013752002</v>
      </c>
      <c r="D137">
        <v>97.979135542924496</v>
      </c>
      <c r="E137">
        <v>97.2944866945424</v>
      </c>
      <c r="F137">
        <v>88.380534373372001</v>
      </c>
    </row>
    <row r="138" spans="1:6">
      <c r="A138" s="47">
        <v>43952</v>
      </c>
      <c r="B138">
        <v>96.8558390819084</v>
      </c>
      <c r="C138">
        <v>101.097975973017</v>
      </c>
      <c r="D138">
        <v>92.114440683983304</v>
      </c>
      <c r="E138">
        <v>99.558869929876593</v>
      </c>
      <c r="F138">
        <v>86.772380457729</v>
      </c>
    </row>
    <row r="139" spans="1:6">
      <c r="A139" s="47">
        <v>43983</v>
      </c>
      <c r="B139">
        <v>93.450861816709804</v>
      </c>
      <c r="C139">
        <v>97.622582420767998</v>
      </c>
      <c r="D139">
        <v>88.004268072429497</v>
      </c>
      <c r="E139">
        <v>98.698422598792703</v>
      </c>
      <c r="F139">
        <v>86.675456062642994</v>
      </c>
    </row>
    <row r="140" spans="1:6">
      <c r="A140" s="47">
        <v>44013</v>
      </c>
      <c r="B140">
        <v>96.541396881732695</v>
      </c>
      <c r="C140">
        <v>98.836420379729901</v>
      </c>
      <c r="D140">
        <v>93.618613284316496</v>
      </c>
      <c r="E140">
        <v>99.185175170772098</v>
      </c>
      <c r="F140">
        <v>88.739907560941006</v>
      </c>
    </row>
    <row r="141" spans="1:6">
      <c r="A141" s="47">
        <v>44044</v>
      </c>
      <c r="B141">
        <v>97.490859584289296</v>
      </c>
      <c r="C141">
        <v>100.113665168022</v>
      </c>
      <c r="D141">
        <v>94.694717002724204</v>
      </c>
      <c r="E141">
        <v>98.715003601013805</v>
      </c>
      <c r="F141">
        <v>91.387851080871997</v>
      </c>
    </row>
    <row r="142" spans="1:6">
      <c r="A142" s="47">
        <v>44075</v>
      </c>
      <c r="B142">
        <v>96.476655172274207</v>
      </c>
      <c r="C142">
        <v>98.306113422409595</v>
      </c>
      <c r="D142">
        <v>95.544243150767301</v>
      </c>
      <c r="E142">
        <v>93.967990035868596</v>
      </c>
      <c r="F142">
        <v>94.752048139823998</v>
      </c>
    </row>
    <row r="143" spans="1:6">
      <c r="A143" s="47">
        <v>44105</v>
      </c>
      <c r="B143">
        <v>102.343410938365</v>
      </c>
      <c r="C143">
        <v>102.253759502067</v>
      </c>
      <c r="D143">
        <v>104.225316078681</v>
      </c>
      <c r="E143">
        <v>96.400914107965306</v>
      </c>
      <c r="F143">
        <v>95.999613340127993</v>
      </c>
    </row>
    <row r="144" spans="1:6">
      <c r="A144" s="47">
        <v>44136</v>
      </c>
      <c r="B144">
        <v>100.88029616429201</v>
      </c>
      <c r="C144">
        <v>102.218989889917</v>
      </c>
      <c r="D144">
        <v>100.90111752335299</v>
      </c>
      <c r="E144">
        <v>96.722071819006402</v>
      </c>
      <c r="F144">
        <v>97.320585384555002</v>
      </c>
    </row>
    <row r="145" spans="1:6">
      <c r="A145" s="47">
        <v>44166</v>
      </c>
      <c r="B145">
        <v>104.68009110904801</v>
      </c>
      <c r="C145">
        <v>105.100009461154</v>
      </c>
      <c r="D145">
        <v>104.66433790801101</v>
      </c>
      <c r="E145">
        <v>103.449359386881</v>
      </c>
      <c r="F145">
        <v>99.689278507420994</v>
      </c>
    </row>
    <row r="146" spans="1:6">
      <c r="A146" s="47">
        <v>44197</v>
      </c>
      <c r="B146">
        <v>99.416211543530594</v>
      </c>
      <c r="C146">
        <v>94.304252561824299</v>
      </c>
      <c r="D146">
        <v>102.48709191675999</v>
      </c>
      <c r="E146">
        <v>104.888420725228</v>
      </c>
      <c r="F146">
        <v>100.45472360943999</v>
      </c>
    </row>
    <row r="147" spans="1:6">
      <c r="A147" s="47">
        <v>44228</v>
      </c>
      <c r="B147">
        <v>92.610435768774195</v>
      </c>
      <c r="C147">
        <v>86.6282799276307</v>
      </c>
      <c r="D147">
        <v>96.731649434393404</v>
      </c>
      <c r="E147">
        <v>97.2714337803462</v>
      </c>
      <c r="F147">
        <v>102.87736557629</v>
      </c>
    </row>
    <row r="148" spans="1:6">
      <c r="A148" s="47">
        <v>44256</v>
      </c>
      <c r="B148">
        <v>106.879073596414</v>
      </c>
      <c r="C148">
        <v>101.039155575721</v>
      </c>
      <c r="D148">
        <v>112.499789866611</v>
      </c>
      <c r="E148">
        <v>106.152361901373</v>
      </c>
      <c r="F148">
        <v>101.31137463313</v>
      </c>
    </row>
    <row r="149" spans="1:6">
      <c r="A149" s="47">
        <v>44287</v>
      </c>
      <c r="B149">
        <v>100.154727429609</v>
      </c>
      <c r="C149">
        <v>98.0201022498035</v>
      </c>
      <c r="D149">
        <v>101.438025858495</v>
      </c>
      <c r="E149">
        <v>102.436559354202</v>
      </c>
      <c r="F149">
        <v>99.943466245717005</v>
      </c>
    </row>
    <row r="150" spans="1:6">
      <c r="A150" s="47">
        <v>44317</v>
      </c>
      <c r="B150">
        <v>100.637525794932</v>
      </c>
      <c r="C150">
        <v>100.16581886292001</v>
      </c>
      <c r="D150">
        <v>99.829836071420601</v>
      </c>
      <c r="E150">
        <v>104.746482337438</v>
      </c>
      <c r="F150">
        <v>103.24357906666</v>
      </c>
    </row>
    <row r="151" spans="1:6">
      <c r="A151" s="47">
        <v>44348</v>
      </c>
      <c r="B151">
        <v>99.852420241989606</v>
      </c>
      <c r="C151">
        <v>97.942966847167099</v>
      </c>
      <c r="D151">
        <v>100.808079962447</v>
      </c>
      <c r="E151">
        <v>102.52866236428299</v>
      </c>
      <c r="F151">
        <v>104.8510582773</v>
      </c>
    </row>
    <row r="152" spans="1:6">
      <c r="A152" s="47">
        <v>44378</v>
      </c>
      <c r="B152">
        <v>99.662404440264694</v>
      </c>
      <c r="C152">
        <v>97.690725494396105</v>
      </c>
      <c r="D152">
        <v>99.1006676298732</v>
      </c>
      <c r="E152">
        <v>107.54104223135801</v>
      </c>
      <c r="F152">
        <v>106.37947565092</v>
      </c>
    </row>
    <row r="153" spans="1:6">
      <c r="A153" s="47">
        <v>44409</v>
      </c>
      <c r="B153">
        <v>100.52753019060199</v>
      </c>
      <c r="C153">
        <v>98.165141393294604</v>
      </c>
      <c r="D153">
        <v>100.727638745615</v>
      </c>
      <c r="E153">
        <v>107.083159898988</v>
      </c>
      <c r="F153">
        <v>106.90141315459</v>
      </c>
    </row>
    <row r="154" spans="1:6">
      <c r="A154" s="47">
        <v>44440</v>
      </c>
      <c r="B154">
        <v>97.070854193214402</v>
      </c>
      <c r="C154">
        <v>94.012530879658996</v>
      </c>
      <c r="D154">
        <v>98.961558071814693</v>
      </c>
      <c r="E154">
        <v>100.168003110334</v>
      </c>
      <c r="F154">
        <v>107.61116786783001</v>
      </c>
    </row>
    <row r="155" spans="1:6">
      <c r="A155" s="47">
        <v>44470</v>
      </c>
      <c r="B155">
        <v>103.79035935708799</v>
      </c>
      <c r="C155">
        <v>104.083465104693</v>
      </c>
      <c r="D155">
        <v>104.10399372915001</v>
      </c>
      <c r="E155">
        <v>101.858972542147</v>
      </c>
      <c r="F155">
        <v>108.47408842762999</v>
      </c>
    </row>
    <row r="156" spans="1:6">
      <c r="A156" s="47">
        <v>44501</v>
      </c>
      <c r="B156">
        <v>103.533534763221</v>
      </c>
      <c r="C156">
        <v>102.398985895884</v>
      </c>
      <c r="D156">
        <v>105.197723126583</v>
      </c>
      <c r="E156">
        <v>101.50216298592299</v>
      </c>
      <c r="F156">
        <v>109.46342901475001</v>
      </c>
    </row>
    <row r="157" spans="1:6">
      <c r="A157" s="47">
        <v>44531</v>
      </c>
      <c r="B157">
        <v>106.65553035682299</v>
      </c>
      <c r="C157">
        <v>106.861361586737</v>
      </c>
      <c r="D157">
        <v>106.204439673376</v>
      </c>
      <c r="E157">
        <v>107.516812347308</v>
      </c>
      <c r="F157">
        <v>108.65496658135</v>
      </c>
    </row>
    <row r="158" spans="1:6">
      <c r="A158" s="47">
        <v>44562</v>
      </c>
      <c r="B158">
        <v>96.264742028537299</v>
      </c>
      <c r="C158">
        <v>89.965888196592402</v>
      </c>
      <c r="D158">
        <v>98.599158673206603</v>
      </c>
      <c r="E158">
        <v>107.795390690891</v>
      </c>
      <c r="F158">
        <v>106.79301798941</v>
      </c>
    </row>
    <row r="159" spans="1:6">
      <c r="A159" s="47">
        <v>44593</v>
      </c>
      <c r="B159">
        <v>90.5225607070699</v>
      </c>
      <c r="C159">
        <v>82.855542671508701</v>
      </c>
      <c r="D159">
        <v>94.414053208861603</v>
      </c>
      <c r="E159">
        <v>101.08930377764</v>
      </c>
      <c r="F159">
        <v>107.30492498364001</v>
      </c>
    </row>
    <row r="160" spans="1:6">
      <c r="A160" s="47">
        <v>44621</v>
      </c>
      <c r="B160">
        <v>107.143131901701</v>
      </c>
      <c r="C160">
        <v>100.424238044497</v>
      </c>
      <c r="D160">
        <v>113.12868496668899</v>
      </c>
      <c r="E160">
        <v>107.896379268449</v>
      </c>
      <c r="F160">
        <v>108.38843743773</v>
      </c>
    </row>
    <row r="161" spans="1:6">
      <c r="A161" s="47">
        <v>44652</v>
      </c>
      <c r="B161">
        <v>95.273457465916806</v>
      </c>
      <c r="C161">
        <v>89.140242656657904</v>
      </c>
      <c r="D161">
        <v>98.731514929340904</v>
      </c>
      <c r="E161">
        <v>102.586468039891</v>
      </c>
      <c r="F161">
        <v>107.19441305242999</v>
      </c>
    </row>
    <row r="162" spans="1:6">
      <c r="A162" s="47">
        <v>44682</v>
      </c>
      <c r="B162">
        <v>100.345009072062</v>
      </c>
      <c r="C162">
        <v>100.36273315131</v>
      </c>
      <c r="D162">
        <v>97.991595894865398</v>
      </c>
      <c r="E162">
        <v>108.064729069413</v>
      </c>
      <c r="F162">
        <v>108.35946316738</v>
      </c>
    </row>
    <row r="163" spans="1:6">
      <c r="A163" s="47">
        <v>44713</v>
      </c>
      <c r="B163">
        <v>96.528185165894101</v>
      </c>
      <c r="C163">
        <v>96.265488123637397</v>
      </c>
      <c r="D163">
        <v>93.390776680729303</v>
      </c>
      <c r="E163">
        <v>107.694253003631</v>
      </c>
      <c r="F163">
        <v>107.79624281188001</v>
      </c>
    </row>
    <row r="164" spans="1:6">
      <c r="A164" s="47">
        <v>44743</v>
      </c>
      <c r="B164">
        <v>95.429741143183094</v>
      </c>
      <c r="C164">
        <v>92.593273652973295</v>
      </c>
      <c r="D164">
        <v>94.033900440034699</v>
      </c>
      <c r="E164">
        <v>108.70537472245</v>
      </c>
      <c r="F164">
        <v>104.83542628572</v>
      </c>
    </row>
    <row r="165" spans="1:6">
      <c r="A165" s="47">
        <v>44774</v>
      </c>
      <c r="B165">
        <v>96.352060450794397</v>
      </c>
      <c r="C165">
        <v>92.226152839663101</v>
      </c>
      <c r="D165">
        <v>97.340691060547002</v>
      </c>
      <c r="E165">
        <v>105.69022482553601</v>
      </c>
      <c r="F165">
        <v>107.78798554258999</v>
      </c>
    </row>
    <row r="166" spans="1:6">
      <c r="A166" s="47">
        <v>44805</v>
      </c>
      <c r="B166">
        <v>93.662966786809505</v>
      </c>
      <c r="C166">
        <v>93.696324332618701</v>
      </c>
      <c r="D166">
        <v>91.734188205146296</v>
      </c>
      <c r="E166">
        <v>99.932264134480604</v>
      </c>
      <c r="F166">
        <v>107.94756330982</v>
      </c>
    </row>
    <row r="167" spans="1:6">
      <c r="A167" s="47">
        <v>44835</v>
      </c>
      <c r="B167">
        <v>99.117951779813296</v>
      </c>
      <c r="C167">
        <v>105.095313951259</v>
      </c>
      <c r="D167">
        <v>93.252699896012302</v>
      </c>
      <c r="E167">
        <v>100.23255579355001</v>
      </c>
      <c r="F167">
        <v>106.80866610069999</v>
      </c>
    </row>
    <row r="168" spans="1:6">
      <c r="A168" s="47">
        <v>44866</v>
      </c>
      <c r="B168">
        <v>99.371191112618703</v>
      </c>
      <c r="C168">
        <v>100.34956276781701</v>
      </c>
      <c r="D168">
        <v>97.688443532247305</v>
      </c>
      <c r="E168">
        <v>101.94095897516399</v>
      </c>
      <c r="F168">
        <v>106.41568823233</v>
      </c>
    </row>
    <row r="169" spans="1:6">
      <c r="A169" s="47">
        <v>44896</v>
      </c>
      <c r="B169">
        <v>106.154443085262</v>
      </c>
      <c r="C169">
        <v>110.04494179462201</v>
      </c>
      <c r="D169">
        <v>101.74937904115301</v>
      </c>
      <c r="E169">
        <v>108.820670047826</v>
      </c>
      <c r="F169">
        <v>106.73834963879</v>
      </c>
    </row>
    <row r="170" spans="1:6">
      <c r="A170" s="47">
        <v>44927</v>
      </c>
      <c r="B170">
        <v>97.093339892929095</v>
      </c>
      <c r="C170">
        <v>93.164226359536997</v>
      </c>
      <c r="D170">
        <v>97.200070322459595</v>
      </c>
      <c r="E170">
        <v>108.743455577156</v>
      </c>
      <c r="F170">
        <v>107.45099609854999</v>
      </c>
    </row>
    <row r="171" spans="1:6">
      <c r="A171" s="47">
        <v>44958</v>
      </c>
      <c r="B171">
        <v>89.812403794632999</v>
      </c>
      <c r="C171">
        <v>84.417567189436795</v>
      </c>
      <c r="D171">
        <v>91.162877602340401</v>
      </c>
      <c r="E171">
        <v>101.83164613825301</v>
      </c>
      <c r="F171">
        <v>107.21459607218</v>
      </c>
    </row>
    <row r="172" spans="1:6">
      <c r="A172" s="47">
        <v>44986</v>
      </c>
      <c r="B172">
        <v>101.032539342541</v>
      </c>
      <c r="C172">
        <v>92.723835683808502</v>
      </c>
      <c r="D172">
        <v>105.803480807138</v>
      </c>
      <c r="E172">
        <v>110.654484400661</v>
      </c>
      <c r="F172">
        <v>106.92468262995</v>
      </c>
    </row>
    <row r="173" spans="1:6">
      <c r="A173" s="47">
        <v>45017</v>
      </c>
      <c r="B173">
        <v>95.130194392046405</v>
      </c>
      <c r="C173">
        <v>91.329329602101595</v>
      </c>
      <c r="D173">
        <v>95.749225032747205</v>
      </c>
      <c r="E173">
        <v>104.696290217532</v>
      </c>
      <c r="F173">
        <v>107.20206575768</v>
      </c>
    </row>
    <row r="174" spans="1:6">
      <c r="A174" s="47">
        <v>45047</v>
      </c>
      <c r="B174">
        <v>96.4108203259091</v>
      </c>
      <c r="C174">
        <v>89.878459704248797</v>
      </c>
      <c r="D174">
        <v>98.992800531382699</v>
      </c>
      <c r="E174">
        <v>107.83702717561</v>
      </c>
      <c r="F174">
        <v>107.64719796951</v>
      </c>
    </row>
    <row r="175" spans="1:6">
      <c r="A175" s="47">
        <v>45078</v>
      </c>
      <c r="B175">
        <v>96.492649830997095</v>
      </c>
      <c r="C175">
        <v>96.7019106373195</v>
      </c>
      <c r="D175">
        <v>93.042494053010799</v>
      </c>
      <c r="E175">
        <v>107.250055110907</v>
      </c>
      <c r="F175">
        <v>107.95552882190999</v>
      </c>
    </row>
    <row r="176" spans="1:6">
      <c r="A176" s="47">
        <v>45108</v>
      </c>
      <c r="B176">
        <v>96.280725204325805</v>
      </c>
      <c r="C176">
        <v>94.085373413479402</v>
      </c>
      <c r="D176">
        <v>94.864420128857702</v>
      </c>
      <c r="E176">
        <v>107.66547465385401</v>
      </c>
      <c r="F176">
        <v>107.96718378808001</v>
      </c>
    </row>
    <row r="177" spans="1:6">
      <c r="A177" s="47">
        <v>45139</v>
      </c>
      <c r="B177">
        <v>96.898528515245204</v>
      </c>
      <c r="C177">
        <v>93.664341739857505</v>
      </c>
      <c r="D177">
        <v>97.2001460035072</v>
      </c>
      <c r="E177">
        <v>105.782022668819</v>
      </c>
      <c r="F177">
        <v>108.33345913252001</v>
      </c>
    </row>
    <row r="178" spans="1:6">
      <c r="A178" s="47">
        <v>45170</v>
      </c>
      <c r="B178">
        <v>96.576870503981198</v>
      </c>
      <c r="C178">
        <v>99.722835885745994</v>
      </c>
      <c r="D178">
        <v>91.858599843553407</v>
      </c>
      <c r="E178">
        <v>102.55209397267799</v>
      </c>
      <c r="F178">
        <v>109.31644026945</v>
      </c>
    </row>
    <row r="179" spans="1:6">
      <c r="A179" s="47">
        <v>45200</v>
      </c>
      <c r="B179">
        <v>101.26928862623301</v>
      </c>
      <c r="C179">
        <v>100.644223190063</v>
      </c>
      <c r="D179">
        <v>101.896734488871</v>
      </c>
      <c r="E179">
        <v>101.106143251764</v>
      </c>
      <c r="F179">
        <v>108.96850560617</v>
      </c>
    </row>
    <row r="180" spans="1:6">
      <c r="A180" s="47">
        <v>45231</v>
      </c>
      <c r="B180">
        <v>102.09254327394299</v>
      </c>
      <c r="C180">
        <v>102.18006203043799</v>
      </c>
      <c r="D180">
        <v>102.017726785157</v>
      </c>
      <c r="E180">
        <v>102.07232667280699</v>
      </c>
      <c r="F180">
        <v>109.01166878937001</v>
      </c>
    </row>
    <row r="181" spans="1:6">
      <c r="A181" s="47">
        <v>45261</v>
      </c>
      <c r="B181">
        <v>103.032692137537</v>
      </c>
      <c r="C181">
        <v>105.897307529114</v>
      </c>
      <c r="D181">
        <v>99.490471363726201</v>
      </c>
      <c r="E181">
        <v>105.98262205945601</v>
      </c>
      <c r="F181">
        <v>108.43878541557</v>
      </c>
    </row>
    <row r="182" spans="1:6">
      <c r="A182" s="47">
        <v>45292</v>
      </c>
      <c r="B182">
        <v>100.43943043502399</v>
      </c>
      <c r="C182">
        <v>94.224423803974801</v>
      </c>
      <c r="D182">
        <v>103.25887257154</v>
      </c>
      <c r="E182">
        <v>110.111791892116</v>
      </c>
      <c r="F182">
        <v>110.27246259429999</v>
      </c>
    </row>
    <row r="183" spans="1:6">
      <c r="A183" s="47">
        <v>45323</v>
      </c>
      <c r="B183">
        <v>97.036562693209902</v>
      </c>
      <c r="C183">
        <v>91.123481926842899</v>
      </c>
      <c r="D183">
        <v>99.3371147853765</v>
      </c>
      <c r="E183">
        <v>107.500612731416</v>
      </c>
      <c r="F183">
        <v>111.03052094859</v>
      </c>
    </row>
    <row r="184" spans="1:6">
      <c r="A184" s="47">
        <v>45352</v>
      </c>
      <c r="B184">
        <v>101.766569169061</v>
      </c>
      <c r="C184">
        <v>96.956464522357905</v>
      </c>
      <c r="D184">
        <v>103.758408290959</v>
      </c>
      <c r="E184">
        <v>109.88099337252901</v>
      </c>
      <c r="F184">
        <v>109.42980330502</v>
      </c>
    </row>
    <row r="185" spans="1:6">
      <c r="A185" s="47">
        <v>45383</v>
      </c>
      <c r="B185">
        <v>97.594283565992697</v>
      </c>
      <c r="C185">
        <v>90.091204073121503</v>
      </c>
      <c r="D185">
        <v>102.05268003847</v>
      </c>
      <c r="E185">
        <v>105.787612701665</v>
      </c>
      <c r="F185">
        <v>109.89052124698</v>
      </c>
    </row>
    <row r="186" spans="1:6">
      <c r="A186" s="47">
        <v>45413</v>
      </c>
      <c r="B186">
        <v>98.5883372022966</v>
      </c>
      <c r="C186">
        <v>96.154243411771404</v>
      </c>
      <c r="D186">
        <v>96.668513735410798</v>
      </c>
      <c r="E186">
        <v>112.365633359488</v>
      </c>
      <c r="F186">
        <v>109.10442331749</v>
      </c>
    </row>
    <row r="187" spans="1:6">
      <c r="A187" s="47">
        <v>45444</v>
      </c>
      <c r="B187">
        <v>95.371847318047102</v>
      </c>
      <c r="C187">
        <v>98.580709024874395</v>
      </c>
      <c r="D187">
        <v>88.5968676755367</v>
      </c>
      <c r="E187">
        <v>107.94871641957501</v>
      </c>
      <c r="F187">
        <v>109.44365823976</v>
      </c>
    </row>
    <row r="188" spans="1:6">
      <c r="A188" s="47">
        <v>45474</v>
      </c>
      <c r="B188">
        <v>100.000408497685</v>
      </c>
      <c r="C188">
        <v>96.8349179024747</v>
      </c>
      <c r="D188">
        <v>100.27120446937801</v>
      </c>
      <c r="E188">
        <v>108.775859841563</v>
      </c>
      <c r="F188">
        <v>111.42601020801</v>
      </c>
    </row>
    <row r="189" spans="1:6">
      <c r="A189" s="47">
        <v>45505</v>
      </c>
      <c r="B189">
        <v>101.904872619023</v>
      </c>
      <c r="C189">
        <v>102.044893484818</v>
      </c>
      <c r="D189">
        <v>100.19490891426101</v>
      </c>
      <c r="E189">
        <v>107.12553872321899</v>
      </c>
      <c r="F189">
        <v>111.62294050932999</v>
      </c>
    </row>
    <row r="190" spans="1:6">
      <c r="A190" s="47">
        <v>45536</v>
      </c>
      <c r="B190">
        <v>96.401943618576396</v>
      </c>
      <c r="C190">
        <v>100.941096247232</v>
      </c>
      <c r="D190">
        <v>91.109706303174505</v>
      </c>
      <c r="E190">
        <v>100.017196979262</v>
      </c>
      <c r="F190">
        <v>110.79766634159</v>
      </c>
    </row>
    <row r="191" spans="1:6">
      <c r="A191" s="47">
        <v>45566</v>
      </c>
      <c r="B191">
        <v>105.110911515103</v>
      </c>
      <c r="C191">
        <v>104.820980524958</v>
      </c>
      <c r="D191">
        <v>106.376282279816</v>
      </c>
      <c r="E191">
        <v>101.816783889273</v>
      </c>
      <c r="F191">
        <v>111.43452821933001</v>
      </c>
    </row>
    <row r="192" spans="1:6">
      <c r="A192" s="47">
        <v>45597</v>
      </c>
      <c r="B192">
        <v>103.313408810602</v>
      </c>
      <c r="C192">
        <v>104.110669183998</v>
      </c>
      <c r="D192">
        <v>103.00714774047</v>
      </c>
      <c r="E192">
        <v>101.88958539697001</v>
      </c>
      <c r="F192">
        <v>112.27240495302</v>
      </c>
    </row>
    <row r="193" spans="1:6">
      <c r="A193" s="47">
        <v>45627</v>
      </c>
      <c r="B193">
        <v>112.18389129183601</v>
      </c>
      <c r="C193">
        <v>118.556672599367</v>
      </c>
      <c r="D193">
        <v>107.45504902303099</v>
      </c>
      <c r="E193">
        <v>108.336745800862</v>
      </c>
      <c r="F193">
        <v>113.26591987648</v>
      </c>
    </row>
    <row r="194" spans="1:6">
      <c r="A194" s="47">
        <v>45658</v>
      </c>
      <c r="B194">
        <v>102.34670308293499</v>
      </c>
      <c r="C194">
        <v>94.707468170753003</v>
      </c>
      <c r="D194">
        <v>106.770170302914</v>
      </c>
      <c r="E194">
        <v>111.07133963833699</v>
      </c>
      <c r="F194">
        <v>113.75235134139</v>
      </c>
    </row>
    <row r="195" spans="1:6">
      <c r="A195" s="47">
        <v>45689</v>
      </c>
      <c r="B195">
        <v>93.506473621345904</v>
      </c>
      <c r="C195">
        <v>85.145760605577806</v>
      </c>
      <c r="D195">
        <v>98.027229877880998</v>
      </c>
      <c r="E195">
        <v>104.11371619165099</v>
      </c>
      <c r="F195">
        <v>112.9994510076</v>
      </c>
    </row>
    <row r="196" spans="1:6">
      <c r="A196" s="47">
        <v>45717</v>
      </c>
      <c r="B196">
        <v>106.546937178055</v>
      </c>
      <c r="C196">
        <v>102.63131719258099</v>
      </c>
      <c r="D196">
        <v>109.335694077914</v>
      </c>
      <c r="E196">
        <v>109.296484051373</v>
      </c>
      <c r="F196">
        <v>113.68242621424</v>
      </c>
    </row>
    <row r="197" spans="1:6">
      <c r="A197" s="47">
        <v>45748</v>
      </c>
      <c r="B197">
        <v>101.458048826908</v>
      </c>
      <c r="C197">
        <v>99.887170998244798</v>
      </c>
      <c r="D197">
        <v>101.905543889322</v>
      </c>
      <c r="E197">
        <v>104.778593473315</v>
      </c>
      <c r="F197">
        <v>114.76061722578</v>
      </c>
    </row>
    <row r="198" spans="1:6">
      <c r="A198" s="47">
        <v>45778</v>
      </c>
      <c r="B198">
        <v>103.270244311464</v>
      </c>
      <c r="C198">
        <v>105.981907450935</v>
      </c>
      <c r="D198">
        <v>99.5382483008256</v>
      </c>
      <c r="E198">
        <v>107.314284487866</v>
      </c>
      <c r="F198">
        <v>114.17425187444</v>
      </c>
    </row>
    <row r="199" spans="1:6">
      <c r="A199" s="47">
        <v>45809</v>
      </c>
      <c r="B199">
        <v>98.621040224921998</v>
      </c>
      <c r="C199">
        <v>94.814319824181297</v>
      </c>
      <c r="D199">
        <v>99.383379760894996</v>
      </c>
      <c r="E199">
        <v>107.731641637089</v>
      </c>
      <c r="F199">
        <v>112.60354613906</v>
      </c>
    </row>
    <row r="200" spans="1:6">
      <c r="A200" s="47">
        <v>45839</v>
      </c>
      <c r="B200">
        <v>101.09105661439401</v>
      </c>
      <c r="C200">
        <v>96.158639254003205</v>
      </c>
      <c r="D200">
        <v>103.008801462923</v>
      </c>
      <c r="E200">
        <v>109.82387253659201</v>
      </c>
      <c r="F200">
        <v>113.66981052297</v>
      </c>
    </row>
    <row r="201" spans="1:6">
      <c r="A201" s="47">
        <v>45870</v>
      </c>
      <c r="B201">
        <v>100.03123382229801</v>
      </c>
      <c r="C201">
        <v>95.587358750872696</v>
      </c>
      <c r="D201">
        <v>102.202304143109</v>
      </c>
      <c r="E201">
        <v>106.434856779539</v>
      </c>
      <c r="F201">
        <v>112.89845252336001</v>
      </c>
    </row>
    <row r="202" spans="1:6">
      <c r="A202" s="47">
        <v>45901</v>
      </c>
      <c r="B202">
        <v>97.874715883872696</v>
      </c>
      <c r="C202">
        <v>99.165517294416304</v>
      </c>
      <c r="D202">
        <v>95.721730313896401</v>
      </c>
      <c r="E202">
        <v>101.043376105619</v>
      </c>
      <c r="F202">
        <v>113.83777856114</v>
      </c>
    </row>
    <row r="203" spans="1:6">
      <c r="A203" s="47">
        <v>45931</v>
      </c>
      <c r="B203">
        <v>104.623116151472</v>
      </c>
      <c r="C203">
        <v>103.947509334207</v>
      </c>
      <c r="D203">
        <v>105.749104997548</v>
      </c>
      <c r="E203">
        <v>102.96756294111201</v>
      </c>
      <c r="F203">
        <v>114.36378769721</v>
      </c>
    </row>
    <row r="204" spans="1:6">
      <c r="A204" s="47">
        <v>45962</v>
      </c>
      <c r="B204">
        <v>102.386615222372</v>
      </c>
      <c r="C204">
        <v>102.733830753313</v>
      </c>
      <c r="D204">
        <v>101.472064850194</v>
      </c>
      <c r="E204">
        <v>104.34690958552601</v>
      </c>
      <c r="F204">
        <v>113.72957229723001</v>
      </c>
    </row>
    <row r="205" spans="1:6">
      <c r="A205" s="47">
        <v>45992</v>
      </c>
      <c r="B205">
        <v>110.165838629836</v>
      </c>
      <c r="C205">
        <v>112.847086638843</v>
      </c>
      <c r="D205">
        <v>107.73065348509699</v>
      </c>
      <c r="E205">
        <v>110.01912729136799</v>
      </c>
      <c r="F205">
        <v>114.064679766</v>
      </c>
    </row>
    <row r="206" spans="1:6">
      <c r="A206" s="47">
        <v>46023</v>
      </c>
      <c r="B206">
        <v>100.761695277342</v>
      </c>
      <c r="C206">
        <v>94.6300221196569</v>
      </c>
      <c r="D206">
        <v>102.947345501697</v>
      </c>
      <c r="E206">
        <v>112.273049400481</v>
      </c>
      <c r="F206">
        <v>113.94391227193999</v>
      </c>
    </row>
    <row r="207" spans="1:6">
      <c r="A207" s="47">
        <v>46054</v>
      </c>
      <c r="B207">
        <v>92.4329367647331</v>
      </c>
      <c r="C207">
        <v>85.449258891702101</v>
      </c>
      <c r="D207">
        <v>95.199225075469201</v>
      </c>
      <c r="E207">
        <v>104.62901729798</v>
      </c>
      <c r="F207">
        <v>113.67079927431</v>
      </c>
    </row>
    <row r="208" spans="1:6">
      <c r="A208" s="47">
        <v>46082</v>
      </c>
      <c r="B208">
        <v>102.969125467224</v>
      </c>
      <c r="C208">
        <v>98.833775542176596</v>
      </c>
      <c r="D208">
        <v>104.41052704360899</v>
      </c>
      <c r="E208">
        <v>110.84052789262</v>
      </c>
      <c r="F208">
        <v>114.02255302803999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B8624-12AA-447E-84A8-FD1E87A159B3}">
  <sheetPr codeName="Sheet10"/>
  <dimension ref="A1:GZ15"/>
  <sheetViews>
    <sheetView topLeftCell="FX1" workbookViewId="0">
      <selection activeCell="GZ1" sqref="GZ1"/>
    </sheetView>
  </sheetViews>
  <sheetFormatPr defaultRowHeight="15"/>
  <sheetData>
    <row r="1" spans="1:208" s="47" customFormat="1" ht="15.75">
      <c r="A1" s="398" t="s">
        <v>999</v>
      </c>
      <c r="B1" s="47" t="s">
        <v>1000</v>
      </c>
      <c r="C1" s="47" t="s">
        <v>1001</v>
      </c>
      <c r="D1" s="47" t="s">
        <v>1002</v>
      </c>
      <c r="E1" s="47" t="s">
        <v>1003</v>
      </c>
      <c r="F1" s="47" t="s">
        <v>1004</v>
      </c>
      <c r="G1" s="47" t="s">
        <v>1005</v>
      </c>
      <c r="H1" s="47" t="s">
        <v>1006</v>
      </c>
      <c r="I1" s="47" t="s">
        <v>1007</v>
      </c>
      <c r="J1" s="47" t="s">
        <v>1008</v>
      </c>
      <c r="K1" s="47" t="s">
        <v>1009</v>
      </c>
      <c r="L1" s="47" t="s">
        <v>1010</v>
      </c>
      <c r="M1" s="47" t="s">
        <v>1011</v>
      </c>
      <c r="N1" s="47" t="s">
        <v>1012</v>
      </c>
      <c r="O1" s="47" t="s">
        <v>1013</v>
      </c>
      <c r="P1" s="47" t="s">
        <v>1014</v>
      </c>
      <c r="Q1" s="47" t="s">
        <v>1015</v>
      </c>
      <c r="R1" s="47" t="s">
        <v>1016</v>
      </c>
      <c r="S1" s="47" t="s">
        <v>1017</v>
      </c>
      <c r="T1" s="47" t="s">
        <v>1018</v>
      </c>
      <c r="U1" s="47" t="s">
        <v>1019</v>
      </c>
      <c r="V1" s="47" t="s">
        <v>1020</v>
      </c>
      <c r="W1" s="47" t="s">
        <v>1021</v>
      </c>
      <c r="X1" s="47" t="s">
        <v>1022</v>
      </c>
      <c r="Y1" s="47" t="s">
        <v>1023</v>
      </c>
      <c r="Z1" s="47" t="s">
        <v>1024</v>
      </c>
      <c r="AA1" s="47" t="s">
        <v>1025</v>
      </c>
      <c r="AB1" s="47" t="s">
        <v>1026</v>
      </c>
      <c r="AC1" s="47" t="s">
        <v>1027</v>
      </c>
      <c r="AD1" s="47" t="s">
        <v>1028</v>
      </c>
      <c r="AE1" s="47" t="s">
        <v>1029</v>
      </c>
      <c r="AF1" s="47" t="s">
        <v>1030</v>
      </c>
      <c r="AG1" s="47" t="s">
        <v>1031</v>
      </c>
      <c r="AH1" s="47" t="s">
        <v>1032</v>
      </c>
      <c r="AI1" s="47" t="s">
        <v>1033</v>
      </c>
      <c r="AJ1" s="47" t="s">
        <v>1034</v>
      </c>
      <c r="AK1" s="47" t="s">
        <v>1035</v>
      </c>
      <c r="AL1" s="47" t="s">
        <v>1036</v>
      </c>
      <c r="AM1" s="47" t="s">
        <v>1037</v>
      </c>
      <c r="AN1" s="47" t="s">
        <v>1038</v>
      </c>
      <c r="AO1" s="47" t="s">
        <v>1039</v>
      </c>
      <c r="AP1" s="47" t="s">
        <v>1040</v>
      </c>
      <c r="AQ1" s="47" t="s">
        <v>1041</v>
      </c>
      <c r="AR1" s="47" t="s">
        <v>1042</v>
      </c>
      <c r="AS1" s="47" t="s">
        <v>1043</v>
      </c>
      <c r="AT1" s="47" t="s">
        <v>1044</v>
      </c>
      <c r="AU1" s="47" t="s">
        <v>1045</v>
      </c>
      <c r="AV1" s="47" t="s">
        <v>1046</v>
      </c>
      <c r="AW1" s="47" t="s">
        <v>1047</v>
      </c>
      <c r="AX1" s="47" t="s">
        <v>1048</v>
      </c>
      <c r="AY1" s="47" t="s">
        <v>1049</v>
      </c>
      <c r="AZ1" s="47" t="s">
        <v>1050</v>
      </c>
      <c r="BA1" s="47" t="s">
        <v>1051</v>
      </c>
      <c r="BB1" s="47" t="s">
        <v>1052</v>
      </c>
      <c r="BC1" s="47" t="s">
        <v>1053</v>
      </c>
      <c r="BD1" s="47" t="s">
        <v>1054</v>
      </c>
      <c r="BE1" s="47" t="s">
        <v>1055</v>
      </c>
      <c r="BF1" s="47" t="s">
        <v>1056</v>
      </c>
      <c r="BG1" s="47" t="s">
        <v>1057</v>
      </c>
      <c r="BH1" s="47" t="s">
        <v>1058</v>
      </c>
      <c r="BI1" s="47" t="s">
        <v>1059</v>
      </c>
      <c r="BJ1" s="47" t="s">
        <v>1060</v>
      </c>
      <c r="BK1" s="47" t="s">
        <v>1061</v>
      </c>
      <c r="BL1" s="47" t="s">
        <v>1062</v>
      </c>
      <c r="BM1" s="47" t="s">
        <v>1063</v>
      </c>
      <c r="BN1" s="47" t="s">
        <v>1064</v>
      </c>
      <c r="BO1" s="47" t="s">
        <v>1065</v>
      </c>
      <c r="BP1" s="47" t="s">
        <v>1066</v>
      </c>
      <c r="BQ1" s="47" t="s">
        <v>1067</v>
      </c>
      <c r="BR1" s="47" t="s">
        <v>1068</v>
      </c>
      <c r="BS1" s="47" t="s">
        <v>1069</v>
      </c>
      <c r="BT1" s="47" t="s">
        <v>1070</v>
      </c>
      <c r="BU1" s="47" t="s">
        <v>1071</v>
      </c>
      <c r="BV1" s="47" t="s">
        <v>1072</v>
      </c>
      <c r="BW1" s="47" t="s">
        <v>1073</v>
      </c>
      <c r="BX1" s="47" t="s">
        <v>1074</v>
      </c>
      <c r="BY1" s="47" t="s">
        <v>1075</v>
      </c>
      <c r="BZ1" s="47" t="s">
        <v>1076</v>
      </c>
      <c r="CA1" s="47" t="s">
        <v>1077</v>
      </c>
      <c r="CB1" s="47" t="s">
        <v>1078</v>
      </c>
      <c r="CC1" s="47" t="s">
        <v>1079</v>
      </c>
      <c r="CD1" s="47" t="s">
        <v>1080</v>
      </c>
      <c r="CE1" s="47" t="s">
        <v>1081</v>
      </c>
      <c r="CF1" s="47" t="s">
        <v>1082</v>
      </c>
      <c r="CG1" s="47" t="s">
        <v>1083</v>
      </c>
      <c r="CH1" s="47" t="s">
        <v>1084</v>
      </c>
      <c r="CI1" s="47" t="s">
        <v>1085</v>
      </c>
      <c r="CJ1" s="47" t="s">
        <v>1086</v>
      </c>
      <c r="CK1" s="47" t="s">
        <v>1087</v>
      </c>
      <c r="CL1" s="47" t="s">
        <v>1088</v>
      </c>
      <c r="CM1" s="47" t="s">
        <v>1089</v>
      </c>
      <c r="CN1" s="47" t="s">
        <v>1090</v>
      </c>
      <c r="CO1" s="47" t="s">
        <v>1091</v>
      </c>
      <c r="CP1" s="47" t="s">
        <v>1092</v>
      </c>
      <c r="CQ1" s="47" t="s">
        <v>1093</v>
      </c>
      <c r="CR1" s="47" t="s">
        <v>1094</v>
      </c>
      <c r="CS1" s="47" t="s">
        <v>1095</v>
      </c>
      <c r="CT1" s="47" t="s">
        <v>1096</v>
      </c>
      <c r="CU1" s="47" t="s">
        <v>1097</v>
      </c>
      <c r="CV1" s="47" t="s">
        <v>1098</v>
      </c>
      <c r="CW1" s="47" t="s">
        <v>1099</v>
      </c>
      <c r="CX1" s="47" t="s">
        <v>1100</v>
      </c>
      <c r="CY1" s="47" t="s">
        <v>1101</v>
      </c>
      <c r="CZ1" s="47" t="s">
        <v>1102</v>
      </c>
      <c r="DA1" s="47" t="s">
        <v>1103</v>
      </c>
      <c r="DB1" s="47" t="s">
        <v>1104</v>
      </c>
      <c r="DC1" s="47" t="s">
        <v>1105</v>
      </c>
      <c r="DD1" s="47" t="s">
        <v>1106</v>
      </c>
      <c r="DE1" s="47" t="s">
        <v>1107</v>
      </c>
      <c r="DF1" s="47" t="s">
        <v>1108</v>
      </c>
      <c r="DG1" s="47" t="s">
        <v>1109</v>
      </c>
      <c r="DH1" s="47" t="s">
        <v>1110</v>
      </c>
      <c r="DI1" s="47" t="s">
        <v>1111</v>
      </c>
      <c r="DJ1" s="47" t="s">
        <v>1112</v>
      </c>
      <c r="DK1" s="47" t="s">
        <v>1113</v>
      </c>
      <c r="DL1" s="47" t="s">
        <v>1114</v>
      </c>
      <c r="DM1" s="47" t="s">
        <v>1115</v>
      </c>
      <c r="DN1" s="47" t="s">
        <v>1116</v>
      </c>
      <c r="DO1" s="47" t="s">
        <v>1117</v>
      </c>
      <c r="DP1" s="47" t="s">
        <v>1118</v>
      </c>
      <c r="DQ1" s="47" t="s">
        <v>1119</v>
      </c>
      <c r="DR1" s="47" t="s">
        <v>1120</v>
      </c>
      <c r="DS1" s="47" t="s">
        <v>1121</v>
      </c>
      <c r="DT1" s="47" t="s">
        <v>1122</v>
      </c>
      <c r="DU1" s="47" t="s">
        <v>1123</v>
      </c>
      <c r="DV1" s="47" t="s">
        <v>1124</v>
      </c>
      <c r="DW1" s="47" t="s">
        <v>1125</v>
      </c>
      <c r="DX1" s="47" t="s">
        <v>1126</v>
      </c>
      <c r="DY1" s="47" t="s">
        <v>1127</v>
      </c>
      <c r="DZ1" s="47" t="s">
        <v>1128</v>
      </c>
      <c r="EA1" s="47" t="s">
        <v>1129</v>
      </c>
      <c r="EB1" s="47" t="s">
        <v>1130</v>
      </c>
      <c r="EC1" s="47" t="s">
        <v>1131</v>
      </c>
      <c r="ED1" s="47" t="s">
        <v>1132</v>
      </c>
      <c r="EE1" s="47" t="s">
        <v>1133</v>
      </c>
      <c r="EF1" s="47" t="s">
        <v>1134</v>
      </c>
      <c r="EG1" s="47" t="s">
        <v>1135</v>
      </c>
      <c r="EH1" s="47" t="s">
        <v>1136</v>
      </c>
      <c r="EI1" s="47" t="s">
        <v>1137</v>
      </c>
      <c r="EJ1" s="47" t="s">
        <v>1138</v>
      </c>
      <c r="EK1" s="47" t="s">
        <v>1139</v>
      </c>
      <c r="EL1" s="47" t="s">
        <v>1140</v>
      </c>
      <c r="EM1" s="47" t="s">
        <v>1141</v>
      </c>
      <c r="EN1" s="47" t="s">
        <v>1142</v>
      </c>
      <c r="EO1" s="47" t="s">
        <v>1143</v>
      </c>
      <c r="EP1" s="47" t="s">
        <v>1144</v>
      </c>
      <c r="EQ1" s="47" t="s">
        <v>1145</v>
      </c>
      <c r="ER1" s="47" t="s">
        <v>1146</v>
      </c>
      <c r="ES1" s="47" t="s">
        <v>1147</v>
      </c>
      <c r="ET1" s="47" t="s">
        <v>1148</v>
      </c>
      <c r="EU1" s="47" t="s">
        <v>1149</v>
      </c>
      <c r="EV1" s="47" t="s">
        <v>1150</v>
      </c>
      <c r="EW1" s="47" t="s">
        <v>1151</v>
      </c>
      <c r="EX1" s="47" t="s">
        <v>1152</v>
      </c>
      <c r="EY1" s="47" t="s">
        <v>1153</v>
      </c>
      <c r="EZ1" s="47" t="s">
        <v>1154</v>
      </c>
      <c r="FA1" s="47" t="s">
        <v>1155</v>
      </c>
      <c r="FB1" s="47" t="s">
        <v>1156</v>
      </c>
      <c r="FC1" s="47" t="s">
        <v>1157</v>
      </c>
      <c r="FD1" s="47" t="s">
        <v>1158</v>
      </c>
      <c r="FE1" s="47" t="s">
        <v>1159</v>
      </c>
      <c r="FF1" s="47" t="s">
        <v>1160</v>
      </c>
      <c r="FG1" s="47" t="s">
        <v>1161</v>
      </c>
      <c r="FH1" s="47" t="s">
        <v>1162</v>
      </c>
      <c r="FI1" s="47" t="s">
        <v>1163</v>
      </c>
      <c r="FJ1" s="47" t="s">
        <v>1164</v>
      </c>
      <c r="FK1" s="47" t="s">
        <v>1165</v>
      </c>
      <c r="FL1" s="47" t="s">
        <v>1166</v>
      </c>
      <c r="FM1" s="47" t="s">
        <v>1167</v>
      </c>
      <c r="FN1" s="47" t="s">
        <v>1168</v>
      </c>
      <c r="FO1" s="47" t="s">
        <v>1169</v>
      </c>
      <c r="FP1" s="47" t="s">
        <v>1170</v>
      </c>
      <c r="FQ1" s="47" t="s">
        <v>1171</v>
      </c>
      <c r="FR1" s="47" t="s">
        <v>1172</v>
      </c>
      <c r="FS1" s="47" t="s">
        <v>1173</v>
      </c>
      <c r="FT1" s="47" t="s">
        <v>1174</v>
      </c>
      <c r="FU1" s="47" t="s">
        <v>1175</v>
      </c>
      <c r="FV1" s="47" t="s">
        <v>1176</v>
      </c>
      <c r="FW1" s="47" t="s">
        <v>1177</v>
      </c>
      <c r="FX1" s="47" t="s">
        <v>1178</v>
      </c>
      <c r="FY1" s="47" t="s">
        <v>1179</v>
      </c>
      <c r="FZ1" s="47" t="s">
        <v>1180</v>
      </c>
      <c r="GA1" s="47" t="s">
        <v>1181</v>
      </c>
      <c r="GB1" s="47" t="s">
        <v>1182</v>
      </c>
      <c r="GC1" s="47" t="s">
        <v>1183</v>
      </c>
      <c r="GD1" s="47" t="s">
        <v>1184</v>
      </c>
      <c r="GE1" s="47" t="s">
        <v>1185</v>
      </c>
      <c r="GF1" s="47" t="s">
        <v>1186</v>
      </c>
      <c r="GG1" s="47" t="s">
        <v>1187</v>
      </c>
      <c r="GH1" s="47" t="s">
        <v>1188</v>
      </c>
      <c r="GI1" s="47" t="s">
        <v>1189</v>
      </c>
      <c r="GJ1" s="47" t="s">
        <v>1190</v>
      </c>
      <c r="GK1" s="47" t="s">
        <v>1191</v>
      </c>
      <c r="GL1" s="47" t="s">
        <v>1192</v>
      </c>
      <c r="GM1" s="47" t="s">
        <v>1193</v>
      </c>
      <c r="GN1" s="47" t="s">
        <v>1194</v>
      </c>
      <c r="GO1" s="47" t="s">
        <v>1195</v>
      </c>
      <c r="GP1" s="47" t="s">
        <v>1196</v>
      </c>
      <c r="GQ1" s="47" t="s">
        <v>1197</v>
      </c>
      <c r="GR1" s="47" t="s">
        <v>1218</v>
      </c>
      <c r="GS1" s="47" t="s">
        <v>1220</v>
      </c>
      <c r="GT1" s="47" t="s">
        <v>1223</v>
      </c>
      <c r="GU1" s="47" t="s">
        <v>1227</v>
      </c>
      <c r="GV1" s="47" t="s">
        <v>1229</v>
      </c>
      <c r="GW1" s="47" t="s">
        <v>1233</v>
      </c>
      <c r="GX1" s="47" t="s">
        <v>1238</v>
      </c>
      <c r="GY1" s="47" t="s">
        <v>1239</v>
      </c>
      <c r="GZ1" s="47" t="s">
        <v>1240</v>
      </c>
    </row>
    <row r="2" spans="1:208">
      <c r="A2" t="s">
        <v>874</v>
      </c>
      <c r="B2">
        <v>92.959132497199533</v>
      </c>
      <c r="C2">
        <v>92.336147785963973</v>
      </c>
      <c r="D2">
        <v>90.887434978684226</v>
      </c>
      <c r="E2">
        <v>89.729239100868014</v>
      </c>
      <c r="F2">
        <v>88.191560853409584</v>
      </c>
      <c r="G2">
        <v>86.374527229373783</v>
      </c>
      <c r="H2">
        <v>84.763679469447965</v>
      </c>
      <c r="I2">
        <v>83.955767976775661</v>
      </c>
      <c r="J2">
        <v>83.668202289167908</v>
      </c>
      <c r="K2">
        <v>84.114855838650641</v>
      </c>
      <c r="L2">
        <v>84.811386617797552</v>
      </c>
      <c r="M2">
        <v>85.768132200307519</v>
      </c>
      <c r="N2">
        <v>86.852158678495655</v>
      </c>
      <c r="O2">
        <v>88.321013358707802</v>
      </c>
      <c r="P2">
        <v>90.065178573853842</v>
      </c>
      <c r="Q2">
        <v>91.901613634159318</v>
      </c>
      <c r="R2">
        <v>92.730500500164098</v>
      </c>
      <c r="S2">
        <v>93.945775018569677</v>
      </c>
      <c r="T2">
        <v>95.224145298409439</v>
      </c>
      <c r="U2">
        <v>95.866744923234322</v>
      </c>
      <c r="V2">
        <v>96.131058038712865</v>
      </c>
      <c r="W2">
        <v>96.077765577717742</v>
      </c>
      <c r="X2">
        <v>96.204620913727112</v>
      </c>
      <c r="Y2">
        <v>96.033857478983805</v>
      </c>
      <c r="Z2">
        <v>95.750979641772219</v>
      </c>
      <c r="AA2">
        <v>95.842567840552903</v>
      </c>
      <c r="AB2">
        <v>96.227500870989289</v>
      </c>
      <c r="AC2">
        <v>96.44008013772978</v>
      </c>
      <c r="AD2">
        <v>96.54040189598166</v>
      </c>
      <c r="AE2">
        <v>97.026645350269376</v>
      </c>
      <c r="AF2">
        <v>97.395131562865316</v>
      </c>
      <c r="AG2">
        <v>97.767444901501705</v>
      </c>
      <c r="AH2">
        <v>98.408692547225584</v>
      </c>
      <c r="AI2">
        <v>98.482068414068536</v>
      </c>
      <c r="AJ2">
        <v>99.043918423046506</v>
      </c>
      <c r="AK2">
        <v>99.101787899680261</v>
      </c>
      <c r="AL2">
        <v>99.169476582378564</v>
      </c>
      <c r="AM2">
        <v>99.509247636871507</v>
      </c>
      <c r="AN2">
        <v>99.405188657013625</v>
      </c>
      <c r="AO2">
        <v>99.564438028082805</v>
      </c>
      <c r="AP2">
        <v>99.735035777056851</v>
      </c>
      <c r="AQ2">
        <v>99.801832173487185</v>
      </c>
      <c r="AR2">
        <v>100.3050704965769</v>
      </c>
      <c r="AS2">
        <v>100.30671505266579</v>
      </c>
      <c r="AT2">
        <v>100.3764549040183</v>
      </c>
      <c r="AU2">
        <v>101.2020894760648</v>
      </c>
      <c r="AV2">
        <v>100.91806749973171</v>
      </c>
      <c r="AW2">
        <v>101.553225296421</v>
      </c>
      <c r="AX2">
        <v>101.87126366243641</v>
      </c>
      <c r="AY2">
        <v>101.6711208522501</v>
      </c>
      <c r="AZ2">
        <v>101.5338902925587</v>
      </c>
      <c r="BA2">
        <v>100.96067565279949</v>
      </c>
      <c r="BB2">
        <v>100.6005782987217</v>
      </c>
      <c r="BC2">
        <v>99.228163958337575</v>
      </c>
      <c r="BD2">
        <v>99.304537572252514</v>
      </c>
      <c r="BE2">
        <v>99.277072881063503</v>
      </c>
      <c r="BF2">
        <v>99.536192885907667</v>
      </c>
      <c r="BG2">
        <v>99.539450999722519</v>
      </c>
      <c r="BH2">
        <v>98.734111868092157</v>
      </c>
      <c r="BI2">
        <v>97.742941075857928</v>
      </c>
      <c r="BJ2">
        <v>97.197941077506584</v>
      </c>
      <c r="BK2">
        <v>96.505713698299786</v>
      </c>
      <c r="BL2">
        <v>95.622263160052128</v>
      </c>
      <c r="BM2">
        <v>95.297481207004211</v>
      </c>
      <c r="BN2">
        <v>94.922938311536186</v>
      </c>
      <c r="BO2">
        <v>94.96541806302379</v>
      </c>
      <c r="BP2">
        <v>94.095217478456718</v>
      </c>
      <c r="BQ2">
        <v>93.47066752968226</v>
      </c>
      <c r="BR2">
        <v>93.257214087294287</v>
      </c>
      <c r="BS2">
        <v>92.432322759034207</v>
      </c>
      <c r="BT2">
        <v>92.429513044978378</v>
      </c>
      <c r="BU2">
        <v>92.954047405836121</v>
      </c>
      <c r="BV2">
        <v>93.232050698170568</v>
      </c>
      <c r="BW2">
        <v>93.848828578911863</v>
      </c>
      <c r="BX2">
        <v>93.579314521316974</v>
      </c>
      <c r="BY2">
        <v>93.816388337960447</v>
      </c>
      <c r="BZ2">
        <v>93.497210361213234</v>
      </c>
      <c r="CA2">
        <v>92.913196684058079</v>
      </c>
      <c r="CB2">
        <v>93.078586402836194</v>
      </c>
      <c r="CC2">
        <v>92.991334440574519</v>
      </c>
      <c r="CD2">
        <v>92.953995512223102</v>
      </c>
      <c r="CE2">
        <v>93.019500195048437</v>
      </c>
      <c r="CF2">
        <v>93.136989499547497</v>
      </c>
      <c r="CG2">
        <v>92.602272452198363</v>
      </c>
      <c r="CH2">
        <v>92.577936608057655</v>
      </c>
      <c r="CI2">
        <v>91.15577214192885</v>
      </c>
      <c r="CJ2">
        <v>92.600553143942435</v>
      </c>
      <c r="CK2">
        <v>92.888835984643478</v>
      </c>
      <c r="CL2">
        <v>93.175521731675843</v>
      </c>
      <c r="CM2">
        <v>93.433092539909907</v>
      </c>
      <c r="CN2">
        <v>93.551438114330594</v>
      </c>
      <c r="CO2">
        <v>94.221271015397377</v>
      </c>
      <c r="CP2">
        <v>93.557538935323649</v>
      </c>
      <c r="CQ2">
        <v>93.403464827174631</v>
      </c>
      <c r="CR2">
        <v>93.705186427849497</v>
      </c>
      <c r="CS2">
        <v>93.727865287842334</v>
      </c>
      <c r="CT2">
        <v>95.819018318659573</v>
      </c>
      <c r="CU2">
        <v>96.064757332406089</v>
      </c>
      <c r="CV2">
        <v>97.012376695661132</v>
      </c>
      <c r="CW2">
        <v>97.379730076905318</v>
      </c>
      <c r="CX2">
        <v>97.799700073162427</v>
      </c>
      <c r="CY2">
        <v>98.16817026250834</v>
      </c>
      <c r="CZ2">
        <v>97.574832347829187</v>
      </c>
      <c r="DA2">
        <v>97.128809546075757</v>
      </c>
      <c r="DB2">
        <v>96.653615461777107</v>
      </c>
      <c r="DC2">
        <v>96.884654890563297</v>
      </c>
      <c r="DD2">
        <v>96.590639827252943</v>
      </c>
      <c r="DE2">
        <v>96.057273837315023</v>
      </c>
      <c r="DF2">
        <v>95.662125887166539</v>
      </c>
      <c r="DG2">
        <v>95.128018364655858</v>
      </c>
      <c r="DH2">
        <v>96.141082047966762</v>
      </c>
      <c r="DI2">
        <v>96.0714567649906</v>
      </c>
      <c r="DJ2">
        <v>97.352510026365678</v>
      </c>
      <c r="DK2">
        <v>97.860978754785947</v>
      </c>
      <c r="DL2">
        <v>98.868232232018357</v>
      </c>
      <c r="DM2">
        <v>99.684428245304986</v>
      </c>
      <c r="DN2">
        <v>100.5009615157263</v>
      </c>
      <c r="DO2">
        <v>100.99911205135101</v>
      </c>
      <c r="DP2">
        <v>100.62628257759231</v>
      </c>
      <c r="DQ2">
        <v>100.5790383487154</v>
      </c>
      <c r="DR2">
        <v>100.21654980923959</v>
      </c>
      <c r="DS2">
        <v>99.80877212558498</v>
      </c>
      <c r="DT2">
        <v>98.801769202946787</v>
      </c>
      <c r="DU2">
        <v>97.444357648051167</v>
      </c>
      <c r="DV2">
        <v>97.578858110720901</v>
      </c>
      <c r="DW2">
        <v>97.326270385879383</v>
      </c>
      <c r="DX2">
        <v>97.311119626685482</v>
      </c>
      <c r="DY2">
        <v>96.816130806387307</v>
      </c>
      <c r="DZ2">
        <v>97.066853053024815</v>
      </c>
      <c r="EA2">
        <v>97.520601447349776</v>
      </c>
      <c r="EB2">
        <v>97.433239883827667</v>
      </c>
      <c r="EC2">
        <v>96.541715981342563</v>
      </c>
      <c r="ED2">
        <v>95.584916310921898</v>
      </c>
      <c r="EE2">
        <v>95.662033748603548</v>
      </c>
      <c r="EF2">
        <v>95.013970285618015</v>
      </c>
      <c r="EG2">
        <v>94.19199847406118</v>
      </c>
      <c r="EH2">
        <v>92.447620631947686</v>
      </c>
      <c r="EI2">
        <v>91.460809309430772</v>
      </c>
      <c r="EJ2">
        <v>91.057718583614175</v>
      </c>
      <c r="EK2">
        <v>90.666706581874209</v>
      </c>
      <c r="EL2">
        <v>89.789040836459705</v>
      </c>
      <c r="EM2">
        <v>89.485500345258785</v>
      </c>
      <c r="EN2">
        <v>90.44211249201939</v>
      </c>
      <c r="EO2">
        <v>91.829381362211436</v>
      </c>
      <c r="EP2">
        <v>93.459646431200113</v>
      </c>
      <c r="EQ2">
        <v>94.562596336241683</v>
      </c>
      <c r="ER2">
        <v>95.959754305075435</v>
      </c>
      <c r="ES2">
        <v>97.636339049059302</v>
      </c>
      <c r="ET2">
        <v>99.981759719473771</v>
      </c>
      <c r="EU2">
        <v>101.1654476327313</v>
      </c>
      <c r="EV2">
        <v>101.3578138833884</v>
      </c>
      <c r="EW2">
        <v>101.8308383709582</v>
      </c>
      <c r="EX2">
        <v>102.5241536407424</v>
      </c>
      <c r="EY2">
        <v>102.31496275799</v>
      </c>
      <c r="EZ2">
        <v>102.66579056657039</v>
      </c>
      <c r="FA2">
        <v>102.968435352865</v>
      </c>
      <c r="FB2">
        <v>102.6688261820112</v>
      </c>
      <c r="FC2">
        <v>102.80412153511141</v>
      </c>
      <c r="FD2">
        <v>102.8093011521547</v>
      </c>
      <c r="FE2">
        <v>103.1161400925161</v>
      </c>
      <c r="FF2">
        <v>103.29276769606859</v>
      </c>
      <c r="FG2">
        <v>102.6178847460591</v>
      </c>
      <c r="FH2">
        <v>103.3465204161963</v>
      </c>
      <c r="FI2">
        <v>104.2637705564364</v>
      </c>
      <c r="FJ2">
        <v>104.9656884347377</v>
      </c>
      <c r="FK2">
        <v>105.01626057422889</v>
      </c>
      <c r="FL2">
        <v>104.5506651275323</v>
      </c>
      <c r="FM2">
        <v>104.9132188523088</v>
      </c>
      <c r="FN2">
        <v>104.13844899329941</v>
      </c>
      <c r="FO2">
        <v>103.1522181329709</v>
      </c>
      <c r="FP2">
        <v>102.3138699861958</v>
      </c>
      <c r="FQ2">
        <v>102.12836620942269</v>
      </c>
      <c r="FR2">
        <v>100.1942639040912</v>
      </c>
      <c r="FS2">
        <v>98.328116371165322</v>
      </c>
      <c r="FT2">
        <v>96.801769989532033</v>
      </c>
      <c r="FU2">
        <v>97.451878853343246</v>
      </c>
      <c r="FV2">
        <v>98.536999456725042</v>
      </c>
      <c r="FW2">
        <v>97.868409714428594</v>
      </c>
      <c r="FX2">
        <v>98.431320671997241</v>
      </c>
      <c r="FY2">
        <v>98.33986355408031</v>
      </c>
      <c r="FZ2">
        <v>98.481869974450433</v>
      </c>
      <c r="GA2">
        <v>98.233092138261696</v>
      </c>
      <c r="GB2">
        <v>98.173018566181923</v>
      </c>
      <c r="GC2">
        <v>98.41665263778961</v>
      </c>
      <c r="GD2">
        <v>99.598191016562993</v>
      </c>
      <c r="GE2">
        <v>99.254370474217069</v>
      </c>
      <c r="GF2">
        <v>98.735020567155402</v>
      </c>
      <c r="GG2">
        <v>98.406889082623692</v>
      </c>
      <c r="GH2">
        <v>99.41292942646669</v>
      </c>
      <c r="GI2">
        <v>100.1191084919658</v>
      </c>
      <c r="GJ2">
        <v>100.2973232517534</v>
      </c>
      <c r="GK2">
        <v>101.8738463041682</v>
      </c>
      <c r="GL2">
        <v>102.81564689933479</v>
      </c>
      <c r="GM2">
        <v>104.0635861794179</v>
      </c>
      <c r="GN2">
        <v>105.2042781620669</v>
      </c>
      <c r="GO2">
        <v>105.6478692811155</v>
      </c>
      <c r="GP2">
        <v>107.0820989165189</v>
      </c>
      <c r="GQ2">
        <v>107.6503578438469</v>
      </c>
      <c r="GR2">
        <v>108.8752952739049</v>
      </c>
      <c r="GS2">
        <v>108.9623041217061</v>
      </c>
      <c r="GT2">
        <v>109.3781063444146</v>
      </c>
      <c r="GU2">
        <v>109.778390947635</v>
      </c>
      <c r="GV2">
        <v>109.4716662684812</v>
      </c>
      <c r="GW2">
        <v>108.98458713800611</v>
      </c>
      <c r="GX2">
        <v>108.01337439917251</v>
      </c>
    </row>
    <row r="3" spans="1:208">
      <c r="A3" t="s">
        <v>993</v>
      </c>
      <c r="DF3">
        <v>108.4484748870281</v>
      </c>
      <c r="DG3">
        <v>98.576841982284051</v>
      </c>
      <c r="DH3">
        <v>106.79581718885269</v>
      </c>
      <c r="DI3">
        <v>102.3003136944572</v>
      </c>
      <c r="DJ3">
        <v>100.595195646717</v>
      </c>
      <c r="DK3">
        <v>95.312608938227186</v>
      </c>
      <c r="DL3">
        <v>88.236220203958851</v>
      </c>
      <c r="DM3">
        <v>97.973545157198501</v>
      </c>
      <c r="DN3">
        <v>88.125697962048037</v>
      </c>
      <c r="DO3">
        <v>105.5274434709542</v>
      </c>
      <c r="DP3">
        <v>103.4448378129163</v>
      </c>
      <c r="DQ3">
        <v>104.66300305535719</v>
      </c>
      <c r="DR3">
        <v>109.13202087190329</v>
      </c>
      <c r="DS3">
        <v>98.837850114714641</v>
      </c>
      <c r="DT3">
        <v>111.3931135919715</v>
      </c>
      <c r="DU3">
        <v>102.1685386053335</v>
      </c>
      <c r="DV3">
        <v>99.652503416642247</v>
      </c>
      <c r="DW3">
        <v>92.083853488053521</v>
      </c>
      <c r="DX3">
        <v>95.553032849520662</v>
      </c>
      <c r="DY3">
        <v>98.510323634611964</v>
      </c>
      <c r="DZ3">
        <v>88.45395760334749</v>
      </c>
      <c r="EA3">
        <v>95.478980250445417</v>
      </c>
      <c r="EB3">
        <v>103.3210934621284</v>
      </c>
      <c r="EC3">
        <v>109.7530392521786</v>
      </c>
      <c r="ED3">
        <v>111.7385882067549</v>
      </c>
      <c r="EE3">
        <v>104.35231571032899</v>
      </c>
      <c r="EF3">
        <v>99.994028052883792</v>
      </c>
      <c r="EG3">
        <v>88.691578742394142</v>
      </c>
      <c r="EH3">
        <v>95.500189519889574</v>
      </c>
      <c r="EI3">
        <v>89.530199773528025</v>
      </c>
      <c r="EJ3">
        <v>96.542859021915248</v>
      </c>
      <c r="EK3">
        <v>132.05112657208579</v>
      </c>
      <c r="EL3">
        <v>135.13213176715399</v>
      </c>
      <c r="EM3">
        <v>149.1533625739506</v>
      </c>
      <c r="EN3">
        <v>145.3896519131433</v>
      </c>
      <c r="EO3">
        <v>145.50048605395989</v>
      </c>
      <c r="EP3">
        <v>147.21799775985559</v>
      </c>
      <c r="EQ3">
        <v>140.608314472937</v>
      </c>
      <c r="ER3">
        <v>148.46486565030079</v>
      </c>
      <c r="ES3">
        <v>135.1114161355051</v>
      </c>
      <c r="ET3">
        <v>153.58128027330201</v>
      </c>
      <c r="EU3">
        <v>145.7278141275938</v>
      </c>
      <c r="EV3">
        <v>148.5909124934411</v>
      </c>
      <c r="EW3">
        <v>149.9676624771952</v>
      </c>
      <c r="EX3">
        <v>143.34275421136121</v>
      </c>
      <c r="EY3">
        <v>159.6577216194772</v>
      </c>
      <c r="EZ3">
        <v>159.71832096740351</v>
      </c>
      <c r="FA3">
        <v>149.38320530948849</v>
      </c>
      <c r="FB3">
        <v>148.11114652073061</v>
      </c>
      <c r="FC3">
        <v>132.05315494750641</v>
      </c>
      <c r="FD3">
        <v>146.65912969803321</v>
      </c>
      <c r="FE3">
        <v>125.7899769020825</v>
      </c>
      <c r="FF3">
        <v>126.2830273277487</v>
      </c>
      <c r="FG3">
        <v>111.6885555380894</v>
      </c>
      <c r="FH3">
        <v>109.0327058360204</v>
      </c>
      <c r="FI3">
        <v>112.925247194192</v>
      </c>
      <c r="FJ3">
        <v>99.023641570655158</v>
      </c>
      <c r="FK3">
        <v>109.5726556975483</v>
      </c>
      <c r="FL3">
        <v>108.7499436501472</v>
      </c>
      <c r="FM3">
        <v>111.30803775727421</v>
      </c>
      <c r="FN3">
        <v>113.4007773732157</v>
      </c>
      <c r="FO3">
        <v>101.55689363684741</v>
      </c>
      <c r="FP3">
        <v>113.7791151979993</v>
      </c>
      <c r="FQ3">
        <v>99.825956421903172</v>
      </c>
      <c r="FR3">
        <v>102.04622189941939</v>
      </c>
      <c r="FS3">
        <v>89.906225840316054</v>
      </c>
      <c r="FT3">
        <v>89.615266712215899</v>
      </c>
      <c r="FU3">
        <v>90.006533511094602</v>
      </c>
      <c r="FV3">
        <v>82.236499651814157</v>
      </c>
      <c r="FW3">
        <v>101.4500269941246</v>
      </c>
      <c r="FX3">
        <v>99.453860982728315</v>
      </c>
      <c r="FY3">
        <v>95.384802729698592</v>
      </c>
      <c r="FZ3">
        <v>103.311596462838</v>
      </c>
      <c r="GA3">
        <v>94.629772910274795</v>
      </c>
      <c r="GB3">
        <v>98.70047377092412</v>
      </c>
      <c r="GC3">
        <v>98.270713909128347</v>
      </c>
      <c r="GD3">
        <v>91.964546617359701</v>
      </c>
      <c r="GE3">
        <v>87.076560744198275</v>
      </c>
      <c r="GF3">
        <v>91.431061064423645</v>
      </c>
      <c r="GG3">
        <v>94.112179634546095</v>
      </c>
      <c r="GH3">
        <v>83.368322625373722</v>
      </c>
      <c r="GI3">
        <v>101.38351025193219</v>
      </c>
      <c r="GJ3">
        <v>99.892055734823813</v>
      </c>
      <c r="GK3">
        <v>103.4261287787357</v>
      </c>
      <c r="GL3">
        <v>105.9786214868714</v>
      </c>
      <c r="GM3">
        <v>93.707784136010432</v>
      </c>
      <c r="GN3">
        <v>106.3374640734871</v>
      </c>
      <c r="GO3">
        <v>99.483802469675581</v>
      </c>
      <c r="GP3">
        <v>95.066882329907372</v>
      </c>
      <c r="GQ3">
        <v>91.714340071234616</v>
      </c>
      <c r="GR3">
        <v>94.976528997270421</v>
      </c>
      <c r="GS3">
        <v>89.722384351625806</v>
      </c>
      <c r="GT3">
        <v>88.212621592843405</v>
      </c>
      <c r="GU3">
        <v>106.2959431073288</v>
      </c>
      <c r="GV3">
        <v>100.9440673933758</v>
      </c>
      <c r="GW3">
        <v>103.06845318696971</v>
      </c>
      <c r="GX3">
        <v>106.790438879493</v>
      </c>
      <c r="GY3">
        <v>97.428220451537186</v>
      </c>
      <c r="GZ3">
        <v>107.3223180909679</v>
      </c>
    </row>
    <row r="4" spans="1:208">
      <c r="A4" t="s">
        <v>992</v>
      </c>
      <c r="DF4">
        <v>103.2482033637024</v>
      </c>
      <c r="DG4">
        <v>94.337329669720987</v>
      </c>
      <c r="DH4">
        <v>104.68373004465229</v>
      </c>
      <c r="DI4">
        <v>104.3252900748177</v>
      </c>
      <c r="DJ4">
        <v>102.5025543345935</v>
      </c>
      <c r="DK4">
        <v>99.522827529677784</v>
      </c>
      <c r="DL4">
        <v>92.169864547497781</v>
      </c>
      <c r="DM4">
        <v>102.29256029251469</v>
      </c>
      <c r="DN4">
        <v>83.75509122800608</v>
      </c>
      <c r="DO4">
        <v>110.86556720673831</v>
      </c>
      <c r="DP4">
        <v>105.7251939888517</v>
      </c>
      <c r="DQ4">
        <v>96.571787719226805</v>
      </c>
      <c r="DR4">
        <v>106.1068198556363</v>
      </c>
      <c r="DS4">
        <v>99.075467491201692</v>
      </c>
      <c r="DT4">
        <v>107.2342677030598</v>
      </c>
      <c r="DU4">
        <v>107.9761939982323</v>
      </c>
      <c r="DV4">
        <v>105.2843513023024</v>
      </c>
      <c r="DW4">
        <v>99.365088009170634</v>
      </c>
      <c r="DX4">
        <v>104.3013118904239</v>
      </c>
      <c r="DY4">
        <v>107.1356183512266</v>
      </c>
      <c r="DZ4">
        <v>90.117697568054894</v>
      </c>
      <c r="EA4">
        <v>107.83324355087591</v>
      </c>
      <c r="EB4">
        <v>110.2442812138809</v>
      </c>
      <c r="EC4">
        <v>104.4680233273145</v>
      </c>
      <c r="ED4">
        <v>111.3331116679223</v>
      </c>
      <c r="EE4">
        <v>100.7409806781062</v>
      </c>
      <c r="EF4">
        <v>105.1851739168751</v>
      </c>
      <c r="EG4">
        <v>87.013682858797253</v>
      </c>
      <c r="EH4">
        <v>83.895786049395795</v>
      </c>
      <c r="EI4">
        <v>85.924103627981978</v>
      </c>
      <c r="EJ4">
        <v>96.535904495921372</v>
      </c>
      <c r="EK4">
        <v>111.5120151912202</v>
      </c>
      <c r="EL4">
        <v>113.38961255296709</v>
      </c>
      <c r="EM4">
        <v>128.42631595844949</v>
      </c>
      <c r="EN4">
        <v>127.08730634684829</v>
      </c>
      <c r="EO4">
        <v>121.1565196525019</v>
      </c>
      <c r="EP4">
        <v>123.0865579235149</v>
      </c>
      <c r="EQ4">
        <v>122.14944515290451</v>
      </c>
      <c r="ER4">
        <v>138.7086164037091</v>
      </c>
      <c r="ES4">
        <v>130.64388066072479</v>
      </c>
      <c r="ET4">
        <v>131.4769806670225</v>
      </c>
      <c r="EU4">
        <v>136.53342290090191</v>
      </c>
      <c r="EV4">
        <v>132.08613021919041</v>
      </c>
      <c r="EW4">
        <v>136.86515019599321</v>
      </c>
      <c r="EX4">
        <v>119.9573239010011</v>
      </c>
      <c r="EY4">
        <v>126.6941626747151</v>
      </c>
      <c r="EZ4">
        <v>130.4245958865817</v>
      </c>
      <c r="FA4">
        <v>119.4857040919737</v>
      </c>
      <c r="FB4">
        <v>118.4905901792218</v>
      </c>
      <c r="FC4">
        <v>105.5263170719471</v>
      </c>
      <c r="FD4">
        <v>132.3039306236025</v>
      </c>
      <c r="FE4">
        <v>117.1490882907372</v>
      </c>
      <c r="FF4">
        <v>119.8321291894824</v>
      </c>
      <c r="FG4">
        <v>106.4587025158941</v>
      </c>
      <c r="FH4">
        <v>103.4350013114796</v>
      </c>
      <c r="FI4">
        <v>110.35145453359711</v>
      </c>
      <c r="FJ4">
        <v>99.751692027424255</v>
      </c>
      <c r="FK4">
        <v>98.979913947285183</v>
      </c>
      <c r="FL4">
        <v>105.28445455788069</v>
      </c>
      <c r="FM4">
        <v>101.1547160030718</v>
      </c>
      <c r="FN4">
        <v>103.4072955549226</v>
      </c>
      <c r="FO4">
        <v>95.094540395577312</v>
      </c>
      <c r="FP4">
        <v>116.60866375641029</v>
      </c>
      <c r="FQ4">
        <v>103.0196694235224</v>
      </c>
      <c r="FR4">
        <v>108.949260179219</v>
      </c>
      <c r="FS4">
        <v>97.434581046259481</v>
      </c>
      <c r="FT4">
        <v>94.902562930625066</v>
      </c>
      <c r="FU4">
        <v>101.07918806785089</v>
      </c>
      <c r="FV4">
        <v>85.563811658937979</v>
      </c>
      <c r="FW4">
        <v>99.508312108752079</v>
      </c>
      <c r="FX4">
        <v>99.536276612263805</v>
      </c>
      <c r="FY4">
        <v>90.153538847661679</v>
      </c>
      <c r="FZ4">
        <v>99.048317258336311</v>
      </c>
      <c r="GA4">
        <v>94.533272669619322</v>
      </c>
      <c r="GB4">
        <v>95.939984520471427</v>
      </c>
      <c r="GC4">
        <v>105.0215377670369</v>
      </c>
      <c r="GD4">
        <v>97.955754516477029</v>
      </c>
      <c r="GE4">
        <v>87.27816506344702</v>
      </c>
      <c r="GF4">
        <v>97.313584567941277</v>
      </c>
      <c r="GG4">
        <v>94.786484355060111</v>
      </c>
      <c r="GH4">
        <v>84.18312806493428</v>
      </c>
      <c r="GI4">
        <v>102.7735081416443</v>
      </c>
      <c r="GJ4">
        <v>99.832299707028525</v>
      </c>
      <c r="GK4">
        <v>95.674044643976202</v>
      </c>
      <c r="GL4">
        <v>98.974998449249668</v>
      </c>
      <c r="GM4">
        <v>90.598233622668829</v>
      </c>
      <c r="GN4">
        <v>103.0291724826687</v>
      </c>
      <c r="GO4">
        <v>103.06147162231029</v>
      </c>
      <c r="GP4">
        <v>97.07734500624224</v>
      </c>
      <c r="GQ4">
        <v>95.982734570036115</v>
      </c>
      <c r="GR4">
        <v>97.848377858792929</v>
      </c>
      <c r="GS4">
        <v>93.160114269924705</v>
      </c>
      <c r="GT4">
        <v>87.637225320436812</v>
      </c>
      <c r="GU4">
        <v>100.934019840744</v>
      </c>
      <c r="GV4">
        <v>97.071858532603045</v>
      </c>
      <c r="GW4">
        <v>97.366850376900558</v>
      </c>
      <c r="GX4">
        <v>94.732119737305325</v>
      </c>
      <c r="GY4">
        <v>90.14618944795069</v>
      </c>
      <c r="GZ4">
        <v>104.016413148339</v>
      </c>
    </row>
    <row r="5" spans="1:208">
      <c r="A5" t="s">
        <v>991</v>
      </c>
      <c r="DF5">
        <v>107.55950119460449</v>
      </c>
      <c r="DG5">
        <v>97.451244273069676</v>
      </c>
      <c r="DH5">
        <v>104.5025831943844</v>
      </c>
      <c r="DI5">
        <v>100.4312141797888</v>
      </c>
      <c r="DJ5">
        <v>103.7379779549842</v>
      </c>
      <c r="DK5">
        <v>95.798055532722842</v>
      </c>
      <c r="DL5">
        <v>87.699017703244493</v>
      </c>
      <c r="DM5">
        <v>100.2505980602735</v>
      </c>
      <c r="DN5">
        <v>84.908871512383897</v>
      </c>
      <c r="DO5">
        <v>108.8521747172239</v>
      </c>
      <c r="DP5">
        <v>104.9529882802932</v>
      </c>
      <c r="DQ5">
        <v>103.8557733970266</v>
      </c>
      <c r="DR5">
        <v>111.6366757462477</v>
      </c>
      <c r="DS5">
        <v>99.322750079840759</v>
      </c>
      <c r="DT5">
        <v>112.2605514989187</v>
      </c>
      <c r="DU5">
        <v>104.75030870784811</v>
      </c>
      <c r="DV5">
        <v>102.88954367881369</v>
      </c>
      <c r="DW5">
        <v>93.493788572933738</v>
      </c>
      <c r="DX5">
        <v>101.72715910490901</v>
      </c>
      <c r="DY5">
        <v>102.6976954774575</v>
      </c>
      <c r="DZ5">
        <v>88.646678458879947</v>
      </c>
      <c r="EA5">
        <v>103.84905481797919</v>
      </c>
      <c r="EB5">
        <v>111.9657660111253</v>
      </c>
      <c r="EC5">
        <v>114.7115697255288</v>
      </c>
      <c r="ED5">
        <v>117.5145950672314</v>
      </c>
      <c r="EE5">
        <v>106.42270554985051</v>
      </c>
      <c r="EF5">
        <v>107.0512231509236</v>
      </c>
      <c r="EG5">
        <v>100.5925250453587</v>
      </c>
      <c r="EH5">
        <v>103.4037542865391</v>
      </c>
      <c r="EI5">
        <v>96.908853052758403</v>
      </c>
      <c r="EJ5">
        <v>101.61683450907969</v>
      </c>
      <c r="EK5">
        <v>131.40018373572761</v>
      </c>
      <c r="EL5">
        <v>137.64682649853449</v>
      </c>
      <c r="EM5">
        <v>153.86022792654421</v>
      </c>
      <c r="EN5">
        <v>150.2356967921485</v>
      </c>
      <c r="EO5">
        <v>154.67594064332491</v>
      </c>
      <c r="EP5">
        <v>153.4352424247131</v>
      </c>
      <c r="EQ5">
        <v>149.0483025803774</v>
      </c>
      <c r="ER5">
        <v>159.49936987727841</v>
      </c>
      <c r="ES5">
        <v>146.1091195504028</v>
      </c>
      <c r="ET5">
        <v>158.75353104443369</v>
      </c>
      <c r="EU5">
        <v>150.3356073445909</v>
      </c>
      <c r="EV5">
        <v>152.84374756626261</v>
      </c>
      <c r="EW5">
        <v>154.51097801083921</v>
      </c>
      <c r="EX5">
        <v>147.12061808474789</v>
      </c>
      <c r="EY5">
        <v>160.85997080234091</v>
      </c>
      <c r="EZ5">
        <v>165.2958686196236</v>
      </c>
      <c r="FA5">
        <v>153.3661342934216</v>
      </c>
      <c r="FB5">
        <v>147.02463944836731</v>
      </c>
      <c r="FC5">
        <v>134.51454244131159</v>
      </c>
      <c r="FD5">
        <v>152.54961438026569</v>
      </c>
      <c r="FE5">
        <v>128.83002908473841</v>
      </c>
      <c r="FF5">
        <v>134.85442346159999</v>
      </c>
      <c r="FG5">
        <v>113.1743812124881</v>
      </c>
      <c r="FH5">
        <v>114.7765740296274</v>
      </c>
      <c r="FI5">
        <v>123.1712871457311</v>
      </c>
      <c r="FJ5">
        <v>107.384865103892</v>
      </c>
      <c r="FK5">
        <v>113.43423350255181</v>
      </c>
      <c r="FL5">
        <v>119.4932706631447</v>
      </c>
      <c r="FM5">
        <v>121.65599836674549</v>
      </c>
      <c r="FN5">
        <v>122.8033633297147</v>
      </c>
      <c r="FO5">
        <v>113.0851035700439</v>
      </c>
      <c r="FP5">
        <v>126.1264459352754</v>
      </c>
      <c r="FQ5">
        <v>108.1745050032644</v>
      </c>
      <c r="FR5">
        <v>117.5832892212121</v>
      </c>
      <c r="FS5">
        <v>99.397195966634897</v>
      </c>
      <c r="FT5">
        <v>100.4714367692775</v>
      </c>
      <c r="FU5">
        <v>100.538230514774</v>
      </c>
      <c r="FV5">
        <v>90.849892105335712</v>
      </c>
      <c r="FW5">
        <v>111.37594798955629</v>
      </c>
      <c r="FX5">
        <v>112.5931902714966</v>
      </c>
      <c r="FY5">
        <v>103.916695424632</v>
      </c>
      <c r="FZ5">
        <v>115.0633917984872</v>
      </c>
      <c r="GA5">
        <v>104.1612768411655</v>
      </c>
      <c r="GB5">
        <v>107.4667014159625</v>
      </c>
      <c r="GC5">
        <v>110.5680589022331</v>
      </c>
      <c r="GD5">
        <v>104.7835535778879</v>
      </c>
      <c r="GE5">
        <v>94.557683010102963</v>
      </c>
      <c r="GF5">
        <v>104.854121715822</v>
      </c>
      <c r="GG5">
        <v>106.8672768006663</v>
      </c>
      <c r="GH5">
        <v>93.826532797929318</v>
      </c>
      <c r="GI5">
        <v>114.76561070488481</v>
      </c>
      <c r="GJ5">
        <v>114.92685707157069</v>
      </c>
      <c r="GK5">
        <v>117.400565169373</v>
      </c>
      <c r="GL5">
        <v>119.8853089635903</v>
      </c>
      <c r="GM5">
        <v>104.1377527535067</v>
      </c>
      <c r="GN5">
        <v>117.6138474550432</v>
      </c>
      <c r="GO5">
        <v>112.4683957041254</v>
      </c>
      <c r="GP5">
        <v>108.9057210289083</v>
      </c>
      <c r="GQ5">
        <v>102.7579191829729</v>
      </c>
      <c r="GR5">
        <v>111.4937968564881</v>
      </c>
      <c r="GS5">
        <v>102.92870602303179</v>
      </c>
      <c r="GT5">
        <v>101.5410740463789</v>
      </c>
      <c r="GU5">
        <v>121.8538276083512</v>
      </c>
      <c r="GV5">
        <v>117.406719759544</v>
      </c>
      <c r="GW5">
        <v>118.2383288785481</v>
      </c>
      <c r="GX5">
        <v>122.6995686262561</v>
      </c>
      <c r="GY5">
        <v>110.5582420040832</v>
      </c>
      <c r="GZ5">
        <v>121.5612494593215</v>
      </c>
    </row>
    <row r="6" spans="1:208">
      <c r="A6" t="s">
        <v>876</v>
      </c>
      <c r="DF6">
        <v>97.157840535509166</v>
      </c>
      <c r="DG6">
        <v>97.057619292815545</v>
      </c>
      <c r="DH6">
        <v>107.07458311878641</v>
      </c>
      <c r="DI6">
        <v>96.020641773562915</v>
      </c>
      <c r="DJ6">
        <v>94.278041521199114</v>
      </c>
      <c r="DK6">
        <v>98.446050167205144</v>
      </c>
      <c r="DL6">
        <v>88.794934617408572</v>
      </c>
      <c r="DM6">
        <v>104.85423444935471</v>
      </c>
      <c r="DN6">
        <v>90.611682293228611</v>
      </c>
      <c r="DO6">
        <v>109.3158451640647</v>
      </c>
      <c r="DP6">
        <v>105.2798352279479</v>
      </c>
      <c r="DQ6">
        <v>111.1086918389172</v>
      </c>
      <c r="DR6">
        <v>105.3107978882922</v>
      </c>
      <c r="DS6">
        <v>104.645372293172</v>
      </c>
      <c r="DT6">
        <v>119.54167114621821</v>
      </c>
      <c r="DU6">
        <v>103.8675033525907</v>
      </c>
      <c r="DV6">
        <v>104.35149862218429</v>
      </c>
      <c r="DW6">
        <v>94.688432571903874</v>
      </c>
      <c r="DX6">
        <v>97.121445829490355</v>
      </c>
      <c r="DY6">
        <v>111.45552795523091</v>
      </c>
      <c r="DZ6">
        <v>93.323087891630678</v>
      </c>
      <c r="EA6">
        <v>100.5794861058457</v>
      </c>
      <c r="EB6">
        <v>104.3897945441891</v>
      </c>
      <c r="EC6">
        <v>108.59256828251161</v>
      </c>
      <c r="ED6">
        <v>100.4580798850217</v>
      </c>
      <c r="EE6">
        <v>103.3685699573924</v>
      </c>
      <c r="EF6">
        <v>104.9566285103181</v>
      </c>
      <c r="EG6">
        <v>79.125350112318856</v>
      </c>
      <c r="EH6">
        <v>82.392453983217237</v>
      </c>
      <c r="EI6">
        <v>60.477952118780728</v>
      </c>
      <c r="EJ6">
        <v>64.518850896004608</v>
      </c>
      <c r="EK6">
        <v>84.460976976048073</v>
      </c>
      <c r="EL6">
        <v>90.525041164721117</v>
      </c>
      <c r="EM6">
        <v>116.0456065501417</v>
      </c>
      <c r="EN6">
        <v>117.91477346672021</v>
      </c>
      <c r="EO6">
        <v>110.03151718167361</v>
      </c>
      <c r="EP6">
        <v>103.64777710505911</v>
      </c>
      <c r="EQ6">
        <v>103.09126402571169</v>
      </c>
      <c r="ER6">
        <v>118.3653616554159</v>
      </c>
      <c r="ES6">
        <v>107.0164602300698</v>
      </c>
      <c r="ET6">
        <v>105.001714489416</v>
      </c>
      <c r="EU6">
        <v>105.4897837932654</v>
      </c>
      <c r="EV6">
        <v>109.0146382314165</v>
      </c>
      <c r="EW6">
        <v>108.6517775803631</v>
      </c>
      <c r="EX6">
        <v>99.219845073530649</v>
      </c>
      <c r="EY6">
        <v>118.5603720951287</v>
      </c>
      <c r="EZ6">
        <v>115.4524271624917</v>
      </c>
      <c r="FA6">
        <v>111.51962609418941</v>
      </c>
      <c r="FB6">
        <v>101.58468615790279</v>
      </c>
      <c r="FC6">
        <v>96.465254712016701</v>
      </c>
      <c r="FD6">
        <v>113.1391905120269</v>
      </c>
      <c r="FE6">
        <v>96.11733218656812</v>
      </c>
      <c r="FF6">
        <v>99.949097205325671</v>
      </c>
      <c r="FG6">
        <v>86.612067063130553</v>
      </c>
      <c r="FH6">
        <v>82.668130301195603</v>
      </c>
      <c r="FI6">
        <v>91.799127477663532</v>
      </c>
      <c r="FJ6">
        <v>88.449456512513507</v>
      </c>
      <c r="FK6">
        <v>103.26074385075459</v>
      </c>
      <c r="FL6">
        <v>91.910212811706046</v>
      </c>
      <c r="FM6">
        <v>95.557559879815983</v>
      </c>
      <c r="FN6">
        <v>87.226159826627196</v>
      </c>
      <c r="FO6">
        <v>85.45232531163532</v>
      </c>
      <c r="FP6">
        <v>95.397586134703417</v>
      </c>
      <c r="FQ6">
        <v>85.380350706448851</v>
      </c>
      <c r="FR6">
        <v>91.86539843489183</v>
      </c>
      <c r="FS6">
        <v>74.509740902738088</v>
      </c>
      <c r="FT6">
        <v>80.898913025027014</v>
      </c>
      <c r="FU6">
        <v>71.295599477165609</v>
      </c>
      <c r="FV6">
        <v>71.437647471552495</v>
      </c>
      <c r="FW6">
        <v>91.378143937893611</v>
      </c>
      <c r="FX6">
        <v>83.696416547369139</v>
      </c>
      <c r="FY6">
        <v>84.372434631554526</v>
      </c>
      <c r="FZ6">
        <v>83.378098670846327</v>
      </c>
      <c r="GA6">
        <v>85.284475100294799</v>
      </c>
      <c r="GB6">
        <v>89.455199769138048</v>
      </c>
      <c r="GC6">
        <v>80.272054954195397</v>
      </c>
      <c r="GD6">
        <v>67.587685099785546</v>
      </c>
      <c r="GE6">
        <v>62.282477691833257</v>
      </c>
      <c r="GF6">
        <v>78.115804423722196</v>
      </c>
      <c r="GG6">
        <v>79.798923775950755</v>
      </c>
      <c r="GH6">
        <v>77.647018882017093</v>
      </c>
      <c r="GI6">
        <v>93.386642826021756</v>
      </c>
      <c r="GJ6">
        <v>82.832992887415188</v>
      </c>
      <c r="GK6">
        <v>86.39098280418041</v>
      </c>
      <c r="GL6">
        <v>83.956611535175313</v>
      </c>
      <c r="GM6">
        <v>77.981632895563251</v>
      </c>
      <c r="GN6">
        <v>94.782135359788143</v>
      </c>
      <c r="GO6">
        <v>81.749299775362275</v>
      </c>
      <c r="GP6">
        <v>84.791516955338395</v>
      </c>
      <c r="GQ6">
        <v>78.057409932721839</v>
      </c>
      <c r="GR6">
        <v>85.418103423886279</v>
      </c>
      <c r="GS6">
        <v>78.545479236571254</v>
      </c>
      <c r="GT6">
        <v>85.128846991721787</v>
      </c>
      <c r="GU6">
        <v>91.003875990923959</v>
      </c>
      <c r="GV6">
        <v>91.234194727520673</v>
      </c>
      <c r="GW6">
        <v>81.969026022893814</v>
      </c>
      <c r="GX6">
        <v>78.531084315533946</v>
      </c>
      <c r="GY6">
        <v>83.50466533506102</v>
      </c>
    </row>
    <row r="7" spans="1:208">
      <c r="A7" t="s">
        <v>877</v>
      </c>
      <c r="DF7">
        <v>102.66944001048191</v>
      </c>
      <c r="DG7">
        <v>98.804934065892525</v>
      </c>
      <c r="DH7">
        <v>106.3609941202927</v>
      </c>
      <c r="DI7">
        <v>99.436571098851388</v>
      </c>
      <c r="DJ7">
        <v>98.158330047231672</v>
      </c>
      <c r="DK7">
        <v>95.770415510231842</v>
      </c>
      <c r="DL7">
        <v>89.776364509094194</v>
      </c>
      <c r="DM7">
        <v>109.9885983821041</v>
      </c>
      <c r="DN7">
        <v>79.369471632648683</v>
      </c>
      <c r="DO7">
        <v>117.3109315688752</v>
      </c>
      <c r="DP7">
        <v>105.4779419638751</v>
      </c>
      <c r="DQ7">
        <v>96.876007090420487</v>
      </c>
      <c r="DR7">
        <v>109.1961040482673</v>
      </c>
      <c r="DS7">
        <v>102.93990402483411</v>
      </c>
      <c r="DT7">
        <v>112.3068181675017</v>
      </c>
      <c r="DU7">
        <v>111.04036928643509</v>
      </c>
      <c r="DV7">
        <v>106.6269226844322</v>
      </c>
      <c r="DW7">
        <v>96.497901724352957</v>
      </c>
      <c r="DX7">
        <v>110.5186413302979</v>
      </c>
      <c r="DY7">
        <v>113.09553295949461</v>
      </c>
      <c r="DZ7">
        <v>87.783487685622745</v>
      </c>
      <c r="EA7">
        <v>104.05048460025669</v>
      </c>
      <c r="EB7">
        <v>102.5513671232773</v>
      </c>
      <c r="EC7">
        <v>106.1937871891169</v>
      </c>
      <c r="ED7">
        <v>107.1060174085697</v>
      </c>
      <c r="EE7">
        <v>105.1909991470834</v>
      </c>
      <c r="EF7">
        <v>101.0771946224678</v>
      </c>
      <c r="EG7">
        <v>80.990743902024192</v>
      </c>
      <c r="EH7">
        <v>60.363969879571201</v>
      </c>
      <c r="EI7">
        <v>51.122082981101023</v>
      </c>
      <c r="EJ7">
        <v>55.042828508328213</v>
      </c>
      <c r="EK7">
        <v>55.475208095274688</v>
      </c>
      <c r="EL7">
        <v>66.450997610069706</v>
      </c>
      <c r="EM7">
        <v>92.148253788675731</v>
      </c>
      <c r="EN7">
        <v>101.6456377157961</v>
      </c>
      <c r="EO7">
        <v>96.9083599686046</v>
      </c>
      <c r="EP7">
        <v>84.613510350275334</v>
      </c>
      <c r="EQ7">
        <v>91.271097717534673</v>
      </c>
      <c r="ER7">
        <v>102.30131263488239</v>
      </c>
      <c r="ES7">
        <v>91.877336229302273</v>
      </c>
      <c r="ET7">
        <v>89.475059433295485</v>
      </c>
      <c r="EU7">
        <v>87.446957279838529</v>
      </c>
      <c r="EV7">
        <v>101.63460145361179</v>
      </c>
      <c r="EW7">
        <v>97.295082690076313</v>
      </c>
      <c r="EX7">
        <v>95.228882754832455</v>
      </c>
      <c r="EY7">
        <v>94.459670398754255</v>
      </c>
      <c r="EZ7">
        <v>97.614378385052163</v>
      </c>
      <c r="FA7">
        <v>92.153545147257248</v>
      </c>
      <c r="FB7">
        <v>85.346439104651722</v>
      </c>
      <c r="FC7">
        <v>81.785959505988686</v>
      </c>
      <c r="FD7">
        <v>97.366138076742331</v>
      </c>
      <c r="FE7">
        <v>82.658580126917016</v>
      </c>
      <c r="FF7">
        <v>91.03555666982048</v>
      </c>
      <c r="FG7">
        <v>79.439922292619684</v>
      </c>
      <c r="FH7">
        <v>83.586835603788103</v>
      </c>
      <c r="FI7">
        <v>90.015836280326084</v>
      </c>
      <c r="FJ7">
        <v>79.949555714856231</v>
      </c>
      <c r="FK7">
        <v>79.340142387939721</v>
      </c>
      <c r="FL7">
        <v>83.899479305118632</v>
      </c>
      <c r="FM7">
        <v>79.465774358832221</v>
      </c>
      <c r="FN7">
        <v>75.202904703891789</v>
      </c>
      <c r="FO7">
        <v>72.049557352657715</v>
      </c>
      <c r="FP7">
        <v>84.327021078504856</v>
      </c>
      <c r="FQ7">
        <v>70.268183690773</v>
      </c>
      <c r="FR7">
        <v>79.189867804224761</v>
      </c>
      <c r="FS7">
        <v>68.469877681427448</v>
      </c>
      <c r="FT7">
        <v>74.033968002398737</v>
      </c>
      <c r="FU7">
        <v>71.940253002531023</v>
      </c>
      <c r="FV7">
        <v>62.621565813792053</v>
      </c>
      <c r="FW7">
        <v>74.460451504068672</v>
      </c>
      <c r="FX7">
        <v>74.565825130677652</v>
      </c>
      <c r="FY7">
        <v>68.963637027919461</v>
      </c>
      <c r="FZ7">
        <v>75.310243692259618</v>
      </c>
      <c r="GA7">
        <v>71.447400746081556</v>
      </c>
      <c r="GB7">
        <v>71.611432862108444</v>
      </c>
      <c r="GC7">
        <v>76.249081886293737</v>
      </c>
      <c r="GD7">
        <v>68.7991513668713</v>
      </c>
      <c r="GE7">
        <v>54.243833362519787</v>
      </c>
      <c r="GF7">
        <v>78.911088797815921</v>
      </c>
      <c r="GG7">
        <v>71.942218364289872</v>
      </c>
      <c r="GH7">
        <v>57.944458372756053</v>
      </c>
      <c r="GI7">
        <v>79.297055610918846</v>
      </c>
      <c r="GJ7">
        <v>74.956176212319534</v>
      </c>
      <c r="GK7">
        <v>71.234688131104747</v>
      </c>
      <c r="GL7">
        <v>72.505067735689082</v>
      </c>
      <c r="GM7">
        <v>70.20393147942606</v>
      </c>
      <c r="GN7">
        <v>77.887286503130085</v>
      </c>
      <c r="GO7">
        <v>77.774958519528255</v>
      </c>
      <c r="GP7">
        <v>68.968323659805947</v>
      </c>
      <c r="GQ7">
        <v>68.167363152238678</v>
      </c>
      <c r="GR7">
        <v>77.40093505865218</v>
      </c>
      <c r="GS7">
        <v>69.685831883459088</v>
      </c>
      <c r="GT7">
        <v>65.82268657393351</v>
      </c>
      <c r="GU7">
        <v>77.510239408778858</v>
      </c>
      <c r="GV7">
        <v>71.141711401743876</v>
      </c>
      <c r="GW7">
        <v>66.253100799121128</v>
      </c>
      <c r="GX7">
        <v>63.063923391206508</v>
      </c>
      <c r="GY7">
        <v>63.883176881298439</v>
      </c>
    </row>
    <row r="8" spans="1:208">
      <c r="A8" t="s">
        <v>990</v>
      </c>
      <c r="DF8">
        <v>119206</v>
      </c>
      <c r="DG8">
        <v>113724</v>
      </c>
      <c r="DH8">
        <v>129237</v>
      </c>
      <c r="DI8">
        <v>106766</v>
      </c>
      <c r="DJ8">
        <v>101393</v>
      </c>
      <c r="DK8">
        <v>115063</v>
      </c>
      <c r="DL8">
        <v>113214</v>
      </c>
      <c r="DM8">
        <v>117554</v>
      </c>
      <c r="DN8">
        <v>109487</v>
      </c>
      <c r="DO8">
        <v>132846</v>
      </c>
      <c r="DP8">
        <v>132331</v>
      </c>
      <c r="DQ8">
        <v>122600</v>
      </c>
      <c r="DR8">
        <v>115369</v>
      </c>
      <c r="DS8">
        <v>113914</v>
      </c>
      <c r="DT8">
        <v>132593</v>
      </c>
      <c r="DU8">
        <v>72382</v>
      </c>
      <c r="DV8">
        <v>111831</v>
      </c>
      <c r="DW8">
        <v>114794</v>
      </c>
      <c r="DX8">
        <v>124791</v>
      </c>
      <c r="DY8">
        <v>117568</v>
      </c>
      <c r="DZ8">
        <v>119570</v>
      </c>
      <c r="EA8">
        <v>137396</v>
      </c>
      <c r="EB8">
        <v>141597</v>
      </c>
      <c r="EC8">
        <v>132927</v>
      </c>
      <c r="ED8">
        <v>132493</v>
      </c>
      <c r="EE8">
        <v>121762</v>
      </c>
      <c r="EF8">
        <v>145032</v>
      </c>
      <c r="EG8">
        <v>110139</v>
      </c>
      <c r="EH8">
        <v>103014</v>
      </c>
      <c r="EI8">
        <v>66521</v>
      </c>
      <c r="EJ8">
        <v>90653</v>
      </c>
      <c r="EK8">
        <v>103391</v>
      </c>
      <c r="EL8">
        <v>116859</v>
      </c>
      <c r="EM8">
        <v>132675</v>
      </c>
      <c r="EN8">
        <v>123728</v>
      </c>
      <c r="EO8">
        <v>137900</v>
      </c>
      <c r="EP8">
        <v>129537</v>
      </c>
      <c r="EQ8">
        <v>121583</v>
      </c>
      <c r="ER8">
        <v>140732</v>
      </c>
      <c r="ES8">
        <v>140680</v>
      </c>
      <c r="ET8">
        <v>145678</v>
      </c>
      <c r="EU8">
        <v>141077</v>
      </c>
      <c r="EV8">
        <v>131995</v>
      </c>
      <c r="EW8">
        <v>138391</v>
      </c>
      <c r="EX8">
        <v>121945</v>
      </c>
      <c r="EY8">
        <v>136688</v>
      </c>
      <c r="EZ8">
        <v>134859</v>
      </c>
      <c r="FA8">
        <v>127986</v>
      </c>
      <c r="FB8">
        <v>119540</v>
      </c>
      <c r="FC8">
        <v>102125</v>
      </c>
      <c r="FD8">
        <v>133824</v>
      </c>
      <c r="FE8">
        <v>125466</v>
      </c>
      <c r="FF8">
        <v>93912</v>
      </c>
      <c r="FG8">
        <v>121937</v>
      </c>
      <c r="FH8">
        <v>91035</v>
      </c>
      <c r="FI8">
        <v>105548</v>
      </c>
      <c r="FJ8">
        <v>80812</v>
      </c>
      <c r="FK8">
        <v>97372</v>
      </c>
      <c r="FL8">
        <v>119755</v>
      </c>
      <c r="FM8">
        <v>110393</v>
      </c>
      <c r="FN8">
        <v>122715</v>
      </c>
      <c r="FO8">
        <v>114366</v>
      </c>
      <c r="FP8">
        <v>125270</v>
      </c>
      <c r="FQ8">
        <v>117798</v>
      </c>
      <c r="FR8">
        <v>138155</v>
      </c>
      <c r="FS8">
        <v>120723</v>
      </c>
      <c r="FT8">
        <v>137137</v>
      </c>
      <c r="FU8">
        <v>130439</v>
      </c>
      <c r="FV8">
        <v>98897</v>
      </c>
      <c r="FW8">
        <v>109645</v>
      </c>
      <c r="FX8">
        <v>135946</v>
      </c>
      <c r="FY8">
        <v>109468</v>
      </c>
      <c r="FZ8">
        <v>115212</v>
      </c>
      <c r="GA8">
        <v>104618</v>
      </c>
      <c r="GB8">
        <v>112460</v>
      </c>
      <c r="GC8">
        <v>111142</v>
      </c>
      <c r="GD8">
        <v>118319</v>
      </c>
      <c r="GE8">
        <v>95601</v>
      </c>
      <c r="GF8">
        <v>77380</v>
      </c>
      <c r="GG8">
        <v>111156</v>
      </c>
      <c r="GH8">
        <v>80829</v>
      </c>
      <c r="GI8">
        <v>63822</v>
      </c>
      <c r="GJ8">
        <v>56065</v>
      </c>
      <c r="GK8">
        <v>60720</v>
      </c>
      <c r="GL8">
        <v>57144</v>
      </c>
      <c r="GM8">
        <v>62652</v>
      </c>
      <c r="GN8">
        <v>71460</v>
      </c>
      <c r="GO8">
        <v>68350</v>
      </c>
      <c r="GP8">
        <v>70302</v>
      </c>
      <c r="GQ8">
        <v>72416</v>
      </c>
      <c r="GR8">
        <v>66255</v>
      </c>
      <c r="GS8">
        <v>55723</v>
      </c>
      <c r="GT8">
        <v>49805</v>
      </c>
      <c r="GU8">
        <v>69408</v>
      </c>
      <c r="GV8">
        <v>65874</v>
      </c>
      <c r="GW8">
        <v>67132</v>
      </c>
      <c r="GX8">
        <v>67674</v>
      </c>
      <c r="GY8">
        <v>61914</v>
      </c>
    </row>
    <row r="9" spans="1:208">
      <c r="A9" t="s">
        <v>875</v>
      </c>
      <c r="B9">
        <v>84.338999999999999</v>
      </c>
      <c r="C9">
        <v>83.490300000000005</v>
      </c>
      <c r="D9">
        <v>82.553799999999995</v>
      </c>
      <c r="E9">
        <v>81.189800000000005</v>
      </c>
      <c r="F9">
        <v>80.456400000000002</v>
      </c>
      <c r="G9">
        <v>79.920599999999993</v>
      </c>
      <c r="H9">
        <v>80.260999999999996</v>
      </c>
      <c r="I9">
        <v>80.404200000000003</v>
      </c>
      <c r="J9">
        <v>80.270899999999997</v>
      </c>
      <c r="K9">
        <v>80.593599999999995</v>
      </c>
      <c r="L9">
        <v>81.429599999999994</v>
      </c>
      <c r="M9">
        <v>81.950500000000005</v>
      </c>
      <c r="N9">
        <v>83.071700000000007</v>
      </c>
      <c r="O9">
        <v>83.072199999999995</v>
      </c>
      <c r="P9">
        <v>83.946299999999994</v>
      </c>
      <c r="Q9">
        <v>84.863699999999994</v>
      </c>
      <c r="R9">
        <v>86.096699999999998</v>
      </c>
      <c r="S9">
        <v>85.769099999999995</v>
      </c>
      <c r="T9">
        <v>85.974999999999994</v>
      </c>
      <c r="U9">
        <v>85.772300000000001</v>
      </c>
      <c r="V9">
        <v>86.621399999999994</v>
      </c>
      <c r="W9">
        <v>87.042699999999996</v>
      </c>
      <c r="X9">
        <v>87.929199999999994</v>
      </c>
      <c r="Y9">
        <v>88.697100000000006</v>
      </c>
      <c r="Z9">
        <v>89.867599999999996</v>
      </c>
      <c r="AA9">
        <v>90.537300000000002</v>
      </c>
      <c r="AB9">
        <v>91.427700000000002</v>
      </c>
      <c r="AC9">
        <v>91.746700000000004</v>
      </c>
      <c r="AD9">
        <v>91.998000000000005</v>
      </c>
      <c r="AE9">
        <v>92.457099999999997</v>
      </c>
      <c r="AF9">
        <v>93.456699999999998</v>
      </c>
      <c r="AG9">
        <v>93.710800000000006</v>
      </c>
      <c r="AH9">
        <v>94.688999999999993</v>
      </c>
      <c r="AI9">
        <v>95.406599999999997</v>
      </c>
      <c r="AJ9">
        <v>96.348600000000005</v>
      </c>
      <c r="AK9">
        <v>96.575699999999998</v>
      </c>
      <c r="AL9">
        <v>97.277299999999997</v>
      </c>
      <c r="AM9">
        <v>97.6768</v>
      </c>
      <c r="AN9">
        <v>98.543999999999997</v>
      </c>
      <c r="AO9">
        <v>98.490200000000002</v>
      </c>
      <c r="AP9">
        <v>98.836500000000001</v>
      </c>
      <c r="AQ9">
        <v>99.0578</v>
      </c>
      <c r="AR9">
        <v>99.525499999999994</v>
      </c>
      <c r="AS9">
        <v>100.2189</v>
      </c>
      <c r="AT9">
        <v>100.4455</v>
      </c>
      <c r="AU9">
        <v>100.6579</v>
      </c>
      <c r="AV9">
        <v>100.6161</v>
      </c>
      <c r="AW9">
        <v>100.979</v>
      </c>
      <c r="AX9">
        <v>101.1405</v>
      </c>
      <c r="AY9">
        <v>101.48820000000001</v>
      </c>
      <c r="AZ9">
        <v>101.5129</v>
      </c>
      <c r="BA9">
        <v>101.7732</v>
      </c>
      <c r="BB9">
        <v>102.01560000000001</v>
      </c>
      <c r="BC9">
        <v>103.3916</v>
      </c>
      <c r="BD9">
        <v>103.67270000000001</v>
      </c>
      <c r="BE9">
        <v>104.7953</v>
      </c>
      <c r="BF9">
        <v>104.4196</v>
      </c>
      <c r="BG9">
        <v>104.69580000000001</v>
      </c>
      <c r="BH9">
        <v>104.1707</v>
      </c>
      <c r="BI9">
        <v>103.5574</v>
      </c>
      <c r="BJ9">
        <v>102.79259999999999</v>
      </c>
      <c r="BK9">
        <v>101.97</v>
      </c>
      <c r="BL9">
        <v>101.8984</v>
      </c>
      <c r="BM9">
        <v>101.82940000000001</v>
      </c>
      <c r="BN9">
        <v>102.6606</v>
      </c>
      <c r="BO9">
        <v>101.84780000000001</v>
      </c>
      <c r="BP9">
        <v>101.5698</v>
      </c>
      <c r="BQ9">
        <v>100.87609999999999</v>
      </c>
      <c r="BR9">
        <v>100.958</v>
      </c>
      <c r="BS9">
        <v>101.7261</v>
      </c>
      <c r="BT9">
        <v>102.4395</v>
      </c>
      <c r="BU9">
        <v>103.1519</v>
      </c>
      <c r="BV9">
        <v>103.1249</v>
      </c>
      <c r="BW9">
        <v>103.5227</v>
      </c>
      <c r="BX9">
        <v>104.2346</v>
      </c>
      <c r="BY9">
        <v>106.2127</v>
      </c>
      <c r="BZ9">
        <v>106.5735</v>
      </c>
      <c r="CA9">
        <v>107.631</v>
      </c>
      <c r="CB9">
        <v>107.9573</v>
      </c>
      <c r="CC9">
        <v>108.4354</v>
      </c>
      <c r="CD9">
        <v>108.3672</v>
      </c>
      <c r="CE9">
        <v>107.5112</v>
      </c>
      <c r="CF9">
        <v>107.24</v>
      </c>
      <c r="CG9">
        <v>107.29040000000001</v>
      </c>
      <c r="CH9">
        <v>107.21210000000001</v>
      </c>
      <c r="CI9">
        <v>109.13200000000001</v>
      </c>
      <c r="CJ9">
        <v>109.65730000000001</v>
      </c>
      <c r="CK9">
        <v>111.7093</v>
      </c>
      <c r="CL9">
        <v>110.1698</v>
      </c>
      <c r="CM9">
        <v>109.7495</v>
      </c>
      <c r="CN9">
        <v>108.5215</v>
      </c>
      <c r="CO9">
        <v>108.5853</v>
      </c>
      <c r="CP9">
        <v>110.3459</v>
      </c>
      <c r="CQ9">
        <v>111.004</v>
      </c>
      <c r="CR9">
        <v>111.417</v>
      </c>
      <c r="CS9">
        <v>110.85209999999999</v>
      </c>
      <c r="CT9">
        <v>110.6348</v>
      </c>
      <c r="CU9">
        <v>109.1917</v>
      </c>
      <c r="CV9">
        <v>108.7891</v>
      </c>
      <c r="CW9">
        <v>107.4173</v>
      </c>
      <c r="CX9">
        <v>107.61360000000001</v>
      </c>
      <c r="CY9">
        <v>106.8233</v>
      </c>
      <c r="CZ9">
        <v>108.8014</v>
      </c>
      <c r="DA9">
        <v>108.7068</v>
      </c>
      <c r="DB9">
        <v>109.542</v>
      </c>
      <c r="DC9">
        <v>109.301</v>
      </c>
      <c r="DD9">
        <v>110.2098</v>
      </c>
      <c r="DE9">
        <v>111.2461</v>
      </c>
      <c r="DF9">
        <v>112.9496</v>
      </c>
      <c r="DG9">
        <v>111.90900000000001</v>
      </c>
      <c r="DH9">
        <v>111.24379999999999</v>
      </c>
      <c r="DI9">
        <v>111.36</v>
      </c>
      <c r="DJ9">
        <v>112.91670000000001</v>
      </c>
      <c r="DK9">
        <v>114.2693</v>
      </c>
      <c r="DL9">
        <v>113.5508</v>
      </c>
      <c r="DM9">
        <v>113.5215</v>
      </c>
      <c r="DN9">
        <v>111.5329</v>
      </c>
      <c r="DO9">
        <v>112.6465</v>
      </c>
      <c r="DP9">
        <v>112.1125</v>
      </c>
      <c r="DQ9">
        <v>113.7564</v>
      </c>
      <c r="DR9">
        <v>111.7</v>
      </c>
      <c r="DS9">
        <v>112.27</v>
      </c>
      <c r="DT9">
        <v>112.57</v>
      </c>
      <c r="DU9">
        <v>112.78</v>
      </c>
      <c r="DV9">
        <v>113.51</v>
      </c>
      <c r="DW9">
        <v>113.45</v>
      </c>
      <c r="DX9">
        <v>114.34</v>
      </c>
      <c r="DY9">
        <v>114.6</v>
      </c>
      <c r="DZ9">
        <v>115.32</v>
      </c>
      <c r="EA9">
        <v>114.24</v>
      </c>
      <c r="EB9">
        <v>114.15</v>
      </c>
      <c r="EC9">
        <v>113.73</v>
      </c>
      <c r="ED9">
        <v>114.04</v>
      </c>
      <c r="EE9">
        <v>112.39</v>
      </c>
      <c r="EF9">
        <v>110.08</v>
      </c>
      <c r="EG9">
        <v>104.25</v>
      </c>
      <c r="EH9">
        <v>99.89</v>
      </c>
      <c r="EI9">
        <v>95.55</v>
      </c>
      <c r="EJ9">
        <v>95.52</v>
      </c>
      <c r="EK9">
        <v>96.79</v>
      </c>
      <c r="EL9">
        <v>102.340296573251</v>
      </c>
      <c r="EM9">
        <v>107.44089549303401</v>
      </c>
      <c r="EN9">
        <v>110.38542239060401</v>
      </c>
      <c r="EO9">
        <v>111.047687642217</v>
      </c>
      <c r="EP9">
        <v>110.662364095265</v>
      </c>
      <c r="EQ9">
        <v>111.34301319300501</v>
      </c>
      <c r="ER9">
        <v>113.67527352105699</v>
      </c>
      <c r="ES9">
        <v>114.94478587868601</v>
      </c>
      <c r="ET9">
        <v>116.077414151017</v>
      </c>
      <c r="EU9">
        <v>118.003144933268</v>
      </c>
      <c r="EV9">
        <v>120.383504342649</v>
      </c>
      <c r="EW9">
        <v>120.992915183064</v>
      </c>
      <c r="EX9">
        <v>118.043450227299</v>
      </c>
      <c r="EY9">
        <v>113.89988257729</v>
      </c>
      <c r="EZ9">
        <v>111.010908169839</v>
      </c>
      <c r="FA9">
        <v>108.779790378337</v>
      </c>
      <c r="FB9">
        <v>107.221029738201</v>
      </c>
      <c r="FC9">
        <v>104.767412770058</v>
      </c>
      <c r="FD9">
        <v>104.169861332064</v>
      </c>
      <c r="FE9">
        <v>103.57159091461401</v>
      </c>
      <c r="FF9">
        <v>103.881222650762</v>
      </c>
      <c r="FG9">
        <v>102.69722286569301</v>
      </c>
      <c r="FH9">
        <v>100.427220891036</v>
      </c>
      <c r="FI9">
        <v>97.843052399075503</v>
      </c>
      <c r="FJ9">
        <v>96.577120661130095</v>
      </c>
      <c r="FK9">
        <v>96.009401799200205</v>
      </c>
      <c r="FL9">
        <v>96.954535781718405</v>
      </c>
      <c r="FM9">
        <v>97.445691152699197</v>
      </c>
      <c r="FN9">
        <v>97.466046342726401</v>
      </c>
      <c r="FO9">
        <v>96.213681441886905</v>
      </c>
      <c r="FP9">
        <v>95.419283519339203</v>
      </c>
      <c r="FQ9">
        <v>95.4077202120626</v>
      </c>
      <c r="FR9">
        <v>95.029162198745894</v>
      </c>
      <c r="FS9">
        <v>94.124604083772098</v>
      </c>
      <c r="FT9">
        <v>92.069078680549296</v>
      </c>
      <c r="FU9">
        <v>90.189983060447901</v>
      </c>
      <c r="FV9">
        <v>89.133221379880098</v>
      </c>
      <c r="FW9">
        <v>89.555834593693604</v>
      </c>
      <c r="FX9">
        <v>90.417221156615597</v>
      </c>
      <c r="FY9">
        <v>90.864042241458904</v>
      </c>
      <c r="FZ9">
        <v>90.0865092032451</v>
      </c>
      <c r="GA9">
        <v>89.406955506367296</v>
      </c>
      <c r="GB9">
        <v>88.818783719306893</v>
      </c>
      <c r="GC9">
        <v>88.771678804791307</v>
      </c>
      <c r="GD9">
        <v>87.944470877609405</v>
      </c>
      <c r="GE9">
        <v>87.139482868594897</v>
      </c>
      <c r="GF9">
        <v>87.317965195397704</v>
      </c>
      <c r="GG9">
        <v>87.880223137852099</v>
      </c>
      <c r="GH9">
        <v>89.048880178836299</v>
      </c>
      <c r="GI9">
        <v>89.613933838070494</v>
      </c>
      <c r="GJ9">
        <v>89.930192053035498</v>
      </c>
      <c r="GK9">
        <v>89.980995517624905</v>
      </c>
      <c r="GL9">
        <v>89.719597164443101</v>
      </c>
      <c r="GM9">
        <v>89.386505170263504</v>
      </c>
      <c r="GN9">
        <v>88.555324127318499</v>
      </c>
      <c r="GO9">
        <v>89.058247413569802</v>
      </c>
      <c r="GP9">
        <v>88.505124908499099</v>
      </c>
      <c r="GQ9">
        <v>89.815000757144801</v>
      </c>
      <c r="GR9">
        <v>90.054398969837294</v>
      </c>
      <c r="GS9">
        <v>90.058493257854195</v>
      </c>
      <c r="GT9">
        <v>90.078027432304097</v>
      </c>
      <c r="GU9">
        <v>89.572507988283604</v>
      </c>
      <c r="GV9">
        <v>90.1810911076211</v>
      </c>
      <c r="GW9">
        <v>89.862639916104399</v>
      </c>
      <c r="GX9">
        <v>88.929360925779505</v>
      </c>
      <c r="GY9">
        <v>88.672518814166494</v>
      </c>
    </row>
    <row r="10" spans="1:208">
      <c r="A10" t="s">
        <v>994</v>
      </c>
      <c r="B10">
        <v>10186</v>
      </c>
      <c r="C10">
        <v>16141</v>
      </c>
      <c r="D10">
        <v>22789</v>
      </c>
      <c r="E10">
        <v>13718</v>
      </c>
      <c r="F10">
        <v>11883</v>
      </c>
      <c r="G10">
        <v>18365</v>
      </c>
      <c r="H10">
        <v>6401</v>
      </c>
      <c r="I10">
        <v>8034</v>
      </c>
      <c r="J10">
        <v>9482</v>
      </c>
      <c r="K10">
        <v>9039</v>
      </c>
      <c r="L10">
        <v>6629</v>
      </c>
      <c r="M10">
        <v>7952</v>
      </c>
      <c r="N10">
        <v>9470</v>
      </c>
      <c r="O10">
        <v>4991</v>
      </c>
      <c r="P10">
        <v>6392</v>
      </c>
      <c r="Q10">
        <v>6457</v>
      </c>
      <c r="R10">
        <v>7771</v>
      </c>
      <c r="S10">
        <v>6274</v>
      </c>
      <c r="T10">
        <v>9319</v>
      </c>
      <c r="U10">
        <v>7259</v>
      </c>
      <c r="V10">
        <v>7857</v>
      </c>
      <c r="W10">
        <v>7948</v>
      </c>
      <c r="X10">
        <v>9179</v>
      </c>
      <c r="Y10">
        <v>13119</v>
      </c>
      <c r="Z10">
        <v>12520</v>
      </c>
      <c r="AA10">
        <v>12923</v>
      </c>
      <c r="AB10">
        <v>11589</v>
      </c>
      <c r="AC10">
        <v>10846</v>
      </c>
      <c r="AD10">
        <v>15112</v>
      </c>
      <c r="AE10">
        <v>14946</v>
      </c>
      <c r="AF10">
        <v>11341</v>
      </c>
      <c r="AG10">
        <v>11152</v>
      </c>
      <c r="AH10">
        <v>11822</v>
      </c>
      <c r="AI10">
        <v>11846</v>
      </c>
      <c r="AJ10">
        <v>12457</v>
      </c>
      <c r="AK10">
        <v>14517</v>
      </c>
      <c r="AL10">
        <v>12225</v>
      </c>
      <c r="AM10">
        <v>10426</v>
      </c>
      <c r="AN10">
        <v>9669</v>
      </c>
      <c r="AO10">
        <v>9050</v>
      </c>
      <c r="AP10">
        <v>10567</v>
      </c>
      <c r="AQ10">
        <v>7707</v>
      </c>
      <c r="AR10">
        <v>6488</v>
      </c>
      <c r="AS10">
        <v>10128</v>
      </c>
      <c r="AT10">
        <v>8984</v>
      </c>
      <c r="AU10">
        <v>11834</v>
      </c>
      <c r="AV10">
        <v>10387</v>
      </c>
      <c r="AW10">
        <v>9845</v>
      </c>
      <c r="AX10">
        <v>11315</v>
      </c>
      <c r="AY10">
        <v>10414</v>
      </c>
      <c r="AZ10">
        <v>7908</v>
      </c>
      <c r="BA10">
        <v>8168</v>
      </c>
      <c r="BB10">
        <v>9988</v>
      </c>
      <c r="BC10">
        <v>11357</v>
      </c>
      <c r="BD10">
        <v>11173</v>
      </c>
      <c r="BE10">
        <v>12183</v>
      </c>
      <c r="BF10">
        <v>9463</v>
      </c>
      <c r="BG10">
        <v>8430</v>
      </c>
      <c r="BH10">
        <v>8128</v>
      </c>
      <c r="BI10">
        <v>10269</v>
      </c>
      <c r="BJ10">
        <v>14601</v>
      </c>
      <c r="BK10">
        <v>11143</v>
      </c>
      <c r="BL10">
        <v>10345</v>
      </c>
      <c r="BM10">
        <v>13380</v>
      </c>
      <c r="BN10">
        <v>11293</v>
      </c>
      <c r="BO10">
        <v>14038</v>
      </c>
      <c r="BP10">
        <v>10841</v>
      </c>
      <c r="BQ10">
        <v>13186</v>
      </c>
      <c r="BR10">
        <v>13514</v>
      </c>
      <c r="BS10">
        <v>12724</v>
      </c>
      <c r="BT10">
        <v>10877</v>
      </c>
      <c r="BU10">
        <v>14511</v>
      </c>
      <c r="BV10">
        <v>9846</v>
      </c>
      <c r="BW10">
        <v>10805</v>
      </c>
      <c r="BX10">
        <v>9715</v>
      </c>
      <c r="BY10">
        <v>10673</v>
      </c>
      <c r="BZ10">
        <v>13495</v>
      </c>
      <c r="CA10">
        <v>12176</v>
      </c>
      <c r="CB10">
        <v>16567</v>
      </c>
      <c r="CC10">
        <v>14011</v>
      </c>
      <c r="CD10">
        <v>13454</v>
      </c>
      <c r="CE10">
        <v>15681</v>
      </c>
      <c r="CF10">
        <v>18692</v>
      </c>
      <c r="CG10">
        <v>34287</v>
      </c>
      <c r="CH10">
        <v>9470</v>
      </c>
      <c r="CI10">
        <v>7540</v>
      </c>
      <c r="CJ10">
        <v>12732</v>
      </c>
      <c r="CK10">
        <v>9369</v>
      </c>
      <c r="CL10">
        <v>9367</v>
      </c>
      <c r="CM10">
        <v>12152</v>
      </c>
      <c r="CN10">
        <v>5791</v>
      </c>
      <c r="CO10">
        <v>8978</v>
      </c>
      <c r="CP10">
        <v>8505</v>
      </c>
      <c r="CQ10">
        <v>11112</v>
      </c>
      <c r="CR10">
        <v>11957</v>
      </c>
      <c r="CS10">
        <v>15994</v>
      </c>
      <c r="CT10">
        <v>11842</v>
      </c>
      <c r="CU10">
        <v>9028</v>
      </c>
      <c r="CV10">
        <v>14199</v>
      </c>
      <c r="CW10">
        <v>9448</v>
      </c>
      <c r="CX10">
        <v>15259</v>
      </c>
      <c r="CY10">
        <v>15582</v>
      </c>
      <c r="CZ10">
        <v>9877</v>
      </c>
      <c r="DA10">
        <v>10651</v>
      </c>
      <c r="DB10">
        <v>7871</v>
      </c>
      <c r="DC10">
        <v>7791</v>
      </c>
      <c r="DD10">
        <v>10788</v>
      </c>
      <c r="DE10">
        <v>11578</v>
      </c>
      <c r="DF10">
        <v>10292</v>
      </c>
      <c r="DG10">
        <v>13866</v>
      </c>
      <c r="DH10">
        <v>13440</v>
      </c>
      <c r="DI10">
        <v>16271</v>
      </c>
      <c r="DJ10">
        <v>18068</v>
      </c>
      <c r="DK10">
        <v>14461</v>
      </c>
      <c r="DL10">
        <v>7497</v>
      </c>
      <c r="DM10">
        <v>10916</v>
      </c>
      <c r="DN10">
        <v>8557</v>
      </c>
      <c r="DO10">
        <v>16314</v>
      </c>
      <c r="DP10">
        <v>9611</v>
      </c>
      <c r="DQ10">
        <v>11198</v>
      </c>
      <c r="DR10">
        <v>14164</v>
      </c>
      <c r="DS10">
        <v>10380</v>
      </c>
      <c r="DT10">
        <v>11674</v>
      </c>
      <c r="DU10">
        <v>12168</v>
      </c>
      <c r="DV10">
        <v>16677</v>
      </c>
      <c r="DW10">
        <v>13314</v>
      </c>
      <c r="DX10">
        <v>13544</v>
      </c>
      <c r="DY10">
        <v>10353</v>
      </c>
      <c r="DZ10">
        <v>14052</v>
      </c>
      <c r="EA10">
        <v>12261</v>
      </c>
      <c r="EB10">
        <v>15166</v>
      </c>
      <c r="EC10">
        <v>15429</v>
      </c>
      <c r="ED10">
        <v>14030</v>
      </c>
      <c r="EE10">
        <v>10985</v>
      </c>
      <c r="EF10">
        <v>7048</v>
      </c>
      <c r="EG10">
        <v>6662</v>
      </c>
      <c r="EH10">
        <v>11087</v>
      </c>
      <c r="EI10">
        <v>8611</v>
      </c>
      <c r="EJ10">
        <v>6519</v>
      </c>
      <c r="EK10">
        <v>13097</v>
      </c>
      <c r="EL10">
        <v>12757</v>
      </c>
      <c r="EM10">
        <v>7501</v>
      </c>
      <c r="EN10">
        <v>12024</v>
      </c>
      <c r="EO10">
        <v>13458</v>
      </c>
      <c r="EP10">
        <v>9085</v>
      </c>
      <c r="EQ10">
        <v>6802</v>
      </c>
      <c r="ER10">
        <v>13860</v>
      </c>
      <c r="ES10">
        <v>13013</v>
      </c>
      <c r="ET10">
        <v>17351</v>
      </c>
      <c r="EU10">
        <v>11015</v>
      </c>
      <c r="EV10">
        <v>13396</v>
      </c>
      <c r="EW10">
        <v>15376</v>
      </c>
      <c r="EX10">
        <v>7553</v>
      </c>
      <c r="EY10">
        <v>11546</v>
      </c>
      <c r="EZ10">
        <v>10744</v>
      </c>
      <c r="FA10">
        <v>16629</v>
      </c>
      <c r="FB10">
        <v>6981</v>
      </c>
      <c r="FC10">
        <v>6986</v>
      </c>
      <c r="FD10">
        <v>9812</v>
      </c>
      <c r="FE10">
        <v>10833</v>
      </c>
      <c r="FF10">
        <v>9492</v>
      </c>
      <c r="FG10">
        <v>9513</v>
      </c>
      <c r="FH10">
        <v>5849</v>
      </c>
      <c r="FI10">
        <v>8661</v>
      </c>
      <c r="FJ10">
        <v>6080</v>
      </c>
      <c r="FK10">
        <v>9170</v>
      </c>
      <c r="FL10">
        <v>8859</v>
      </c>
      <c r="FM10">
        <v>25714</v>
      </c>
      <c r="FN10">
        <v>3954</v>
      </c>
      <c r="FO10">
        <v>4216</v>
      </c>
      <c r="FP10">
        <v>7197</v>
      </c>
      <c r="FQ10">
        <v>7200</v>
      </c>
      <c r="FR10">
        <v>8470</v>
      </c>
      <c r="FS10">
        <v>7434</v>
      </c>
      <c r="FT10">
        <v>12731</v>
      </c>
      <c r="FU10">
        <v>7417</v>
      </c>
      <c r="FV10">
        <v>6330</v>
      </c>
      <c r="FW10">
        <v>7643</v>
      </c>
      <c r="FX10">
        <v>8524</v>
      </c>
      <c r="FY10">
        <v>9473</v>
      </c>
      <c r="FZ10">
        <v>5160</v>
      </c>
      <c r="GA10">
        <v>3738</v>
      </c>
      <c r="GB10">
        <v>6356</v>
      </c>
      <c r="GC10">
        <v>7385</v>
      </c>
      <c r="GD10">
        <v>6634</v>
      </c>
      <c r="GE10">
        <v>5497</v>
      </c>
      <c r="GF10">
        <v>4770</v>
      </c>
      <c r="GG10">
        <v>4546</v>
      </c>
      <c r="GH10">
        <v>6074</v>
      </c>
      <c r="GI10">
        <v>4338</v>
      </c>
      <c r="GJ10">
        <v>7493</v>
      </c>
      <c r="GK10">
        <v>24022</v>
      </c>
      <c r="GL10">
        <v>7330</v>
      </c>
      <c r="GM10">
        <v>3699</v>
      </c>
      <c r="GN10">
        <v>4028</v>
      </c>
      <c r="GO10">
        <v>6914</v>
      </c>
      <c r="GP10">
        <v>3944</v>
      </c>
      <c r="GQ10">
        <v>4585</v>
      </c>
      <c r="GR10">
        <v>7024</v>
      </c>
      <c r="GS10">
        <v>6192</v>
      </c>
      <c r="GT10">
        <v>6292</v>
      </c>
      <c r="GU10">
        <v>7765</v>
      </c>
      <c r="GV10">
        <v>6379</v>
      </c>
      <c r="GW10">
        <v>4906</v>
      </c>
      <c r="GX10">
        <v>5981</v>
      </c>
      <c r="GY10">
        <v>5961</v>
      </c>
      <c r="GZ10">
        <v>6596</v>
      </c>
    </row>
    <row r="11" spans="1:208">
      <c r="A11" t="s">
        <v>995</v>
      </c>
      <c r="B11">
        <v>1031708</v>
      </c>
      <c r="C11">
        <v>1126821</v>
      </c>
      <c r="D11">
        <v>1836966</v>
      </c>
      <c r="E11">
        <v>1170506</v>
      </c>
      <c r="F11">
        <v>1131069</v>
      </c>
      <c r="G11">
        <v>2214278</v>
      </c>
      <c r="H11">
        <v>799408</v>
      </c>
      <c r="I11">
        <v>952467</v>
      </c>
      <c r="J11">
        <v>823032</v>
      </c>
      <c r="K11">
        <v>807750</v>
      </c>
      <c r="L11">
        <v>850116</v>
      </c>
      <c r="M11">
        <v>1088847</v>
      </c>
      <c r="N11">
        <v>1015044</v>
      </c>
      <c r="O11">
        <v>748153</v>
      </c>
      <c r="P11">
        <v>748695</v>
      </c>
      <c r="Q11">
        <v>1046133</v>
      </c>
      <c r="R11">
        <v>873779</v>
      </c>
      <c r="S11">
        <v>776604</v>
      </c>
      <c r="T11">
        <v>1092736</v>
      </c>
      <c r="U11">
        <v>838978</v>
      </c>
      <c r="V11">
        <v>1037475</v>
      </c>
      <c r="W11">
        <v>848304</v>
      </c>
      <c r="X11">
        <v>938956</v>
      </c>
      <c r="Y11">
        <v>1454419</v>
      </c>
      <c r="Z11">
        <v>1471547</v>
      </c>
      <c r="AA11">
        <v>1227558</v>
      </c>
      <c r="AB11">
        <v>1575022</v>
      </c>
      <c r="AC11">
        <v>1111457</v>
      </c>
      <c r="AD11">
        <v>1809965</v>
      </c>
      <c r="AE11">
        <v>1572822</v>
      </c>
      <c r="AF11">
        <v>1266843</v>
      </c>
      <c r="AG11">
        <v>1156132</v>
      </c>
      <c r="AH11">
        <v>1249569</v>
      </c>
      <c r="AI11">
        <v>1204109</v>
      </c>
      <c r="AJ11">
        <v>1559718</v>
      </c>
      <c r="AK11">
        <v>1606907</v>
      </c>
      <c r="AL11">
        <v>1380268</v>
      </c>
      <c r="AM11">
        <v>1335151</v>
      </c>
      <c r="AN11">
        <v>1366837</v>
      </c>
      <c r="AO11">
        <v>1523685</v>
      </c>
      <c r="AP11">
        <v>1303873</v>
      </c>
      <c r="AQ11">
        <v>1317316</v>
      </c>
      <c r="AR11">
        <v>1438121</v>
      </c>
      <c r="AS11">
        <v>1423310</v>
      </c>
      <c r="AT11">
        <v>1118897</v>
      </c>
      <c r="AU11">
        <v>1498258</v>
      </c>
      <c r="AV11">
        <v>1453719</v>
      </c>
      <c r="AW11">
        <v>1276402</v>
      </c>
      <c r="AX11">
        <v>1325743</v>
      </c>
      <c r="AY11">
        <v>1465173</v>
      </c>
      <c r="AZ11">
        <v>1149155</v>
      </c>
      <c r="BA11">
        <v>1149154</v>
      </c>
      <c r="BB11">
        <v>1311704</v>
      </c>
      <c r="BC11">
        <v>1322610</v>
      </c>
      <c r="BD11">
        <v>1308107</v>
      </c>
      <c r="BE11">
        <v>1321132</v>
      </c>
      <c r="BF11">
        <v>1119205</v>
      </c>
      <c r="BG11">
        <v>1093184</v>
      </c>
      <c r="BH11">
        <v>1019163</v>
      </c>
      <c r="BI11">
        <v>1430593</v>
      </c>
      <c r="BJ11">
        <v>1583800</v>
      </c>
      <c r="BK11">
        <v>1235493</v>
      </c>
      <c r="BL11">
        <v>1519756</v>
      </c>
      <c r="BM11">
        <v>1524122</v>
      </c>
      <c r="BN11">
        <v>1406976</v>
      </c>
      <c r="BO11">
        <v>1711092</v>
      </c>
      <c r="BP11">
        <v>1457053</v>
      </c>
      <c r="BQ11">
        <v>1492106</v>
      </c>
      <c r="BR11">
        <v>1839741</v>
      </c>
      <c r="BS11">
        <v>1578013</v>
      </c>
      <c r="BT11">
        <v>1428872</v>
      </c>
      <c r="BU11">
        <v>1974823</v>
      </c>
      <c r="BV11">
        <v>1202416</v>
      </c>
      <c r="BW11">
        <v>1440596</v>
      </c>
      <c r="BX11">
        <v>1250039</v>
      </c>
      <c r="BY11">
        <v>1355206</v>
      </c>
      <c r="BZ11">
        <v>1449143</v>
      </c>
      <c r="CA11">
        <v>1421879</v>
      </c>
      <c r="CB11">
        <v>1660984</v>
      </c>
      <c r="CC11">
        <v>1666612</v>
      </c>
      <c r="CD11">
        <v>1559940</v>
      </c>
      <c r="CE11">
        <v>1550744</v>
      </c>
      <c r="CF11">
        <v>1876001</v>
      </c>
      <c r="CG11">
        <v>3515227</v>
      </c>
      <c r="CH11">
        <v>1081123</v>
      </c>
      <c r="CI11">
        <v>958423</v>
      </c>
      <c r="CJ11">
        <v>1536802</v>
      </c>
      <c r="CK11">
        <v>1217886</v>
      </c>
      <c r="CL11">
        <v>1265596</v>
      </c>
      <c r="CM11">
        <v>1397751</v>
      </c>
      <c r="CN11">
        <v>851090</v>
      </c>
      <c r="CO11">
        <v>1151576</v>
      </c>
      <c r="CP11">
        <v>1131744</v>
      </c>
      <c r="CQ11">
        <v>1201006</v>
      </c>
      <c r="CR11">
        <v>1334091</v>
      </c>
      <c r="CS11">
        <v>1871376</v>
      </c>
      <c r="CT11">
        <v>1229075</v>
      </c>
      <c r="CU11">
        <v>1062269</v>
      </c>
      <c r="CV11">
        <v>1473377</v>
      </c>
      <c r="CW11">
        <v>1100104</v>
      </c>
      <c r="CX11">
        <v>1610981</v>
      </c>
      <c r="CY11">
        <v>1653120</v>
      </c>
      <c r="CZ11">
        <v>1189894</v>
      </c>
      <c r="DA11">
        <v>1411127</v>
      </c>
      <c r="DB11">
        <v>983871</v>
      </c>
      <c r="DC11">
        <v>1015781</v>
      </c>
      <c r="DD11">
        <v>1302812</v>
      </c>
      <c r="DE11">
        <v>1332747</v>
      </c>
      <c r="DF11">
        <v>1181130</v>
      </c>
      <c r="DG11">
        <v>1595598</v>
      </c>
      <c r="DH11">
        <v>1539840</v>
      </c>
      <c r="DI11">
        <v>1635186</v>
      </c>
      <c r="DJ11">
        <v>1694366</v>
      </c>
      <c r="DK11">
        <v>1425943</v>
      </c>
      <c r="DL11">
        <v>968531</v>
      </c>
      <c r="DM11">
        <v>1327135</v>
      </c>
      <c r="DN11">
        <v>878764</v>
      </c>
      <c r="DO11">
        <v>1928613</v>
      </c>
      <c r="DP11">
        <v>1141979</v>
      </c>
      <c r="DQ11">
        <v>1345929</v>
      </c>
      <c r="DR11">
        <v>1640346</v>
      </c>
      <c r="DS11">
        <v>1260986</v>
      </c>
      <c r="DT11">
        <v>1294461</v>
      </c>
      <c r="DU11">
        <v>1409312</v>
      </c>
      <c r="DV11">
        <v>1920877</v>
      </c>
      <c r="DW11">
        <v>1418268</v>
      </c>
      <c r="DX11">
        <v>1478712</v>
      </c>
      <c r="DY11">
        <v>1139912</v>
      </c>
      <c r="DZ11">
        <v>1384056</v>
      </c>
      <c r="EA11">
        <v>1329047</v>
      </c>
      <c r="EB11">
        <v>1522632</v>
      </c>
      <c r="EC11">
        <v>1884828</v>
      </c>
      <c r="ED11">
        <v>1558680</v>
      </c>
      <c r="EE11">
        <v>996980</v>
      </c>
      <c r="EF11">
        <v>1004972</v>
      </c>
      <c r="EG11">
        <v>724806</v>
      </c>
      <c r="EH11">
        <v>1277490</v>
      </c>
      <c r="EI11">
        <v>809386</v>
      </c>
      <c r="EJ11">
        <v>657554</v>
      </c>
      <c r="EK11">
        <v>1269604</v>
      </c>
      <c r="EL11">
        <v>1422469</v>
      </c>
      <c r="EM11">
        <v>777298</v>
      </c>
      <c r="EN11">
        <v>1200731</v>
      </c>
      <c r="EO11">
        <v>1395819</v>
      </c>
      <c r="EP11">
        <v>953385</v>
      </c>
      <c r="EQ11">
        <v>740231</v>
      </c>
      <c r="ER11">
        <v>1567955</v>
      </c>
      <c r="ES11">
        <v>1214814</v>
      </c>
      <c r="ET11">
        <v>1513446</v>
      </c>
      <c r="EU11">
        <v>1042225</v>
      </c>
      <c r="EV11">
        <v>1497465</v>
      </c>
      <c r="EW11">
        <v>1679272</v>
      </c>
      <c r="EX11">
        <v>854712</v>
      </c>
      <c r="EY11">
        <v>1008898</v>
      </c>
      <c r="EZ11">
        <v>1258074</v>
      </c>
      <c r="FA11">
        <v>1523955</v>
      </c>
      <c r="FB11">
        <v>784482</v>
      </c>
      <c r="FC11">
        <v>851623</v>
      </c>
      <c r="FD11">
        <v>1248623</v>
      </c>
      <c r="FE11">
        <v>1390443</v>
      </c>
      <c r="FF11">
        <v>1227079</v>
      </c>
      <c r="FG11">
        <v>987732</v>
      </c>
      <c r="FH11">
        <v>701622</v>
      </c>
      <c r="FI11">
        <v>891395</v>
      </c>
      <c r="FJ11">
        <v>660515</v>
      </c>
      <c r="FK11">
        <v>925827</v>
      </c>
      <c r="FL11">
        <v>994464</v>
      </c>
      <c r="FM11">
        <v>2207528</v>
      </c>
      <c r="FN11">
        <v>508024</v>
      </c>
      <c r="FO11">
        <v>498774</v>
      </c>
      <c r="FP11">
        <v>722578</v>
      </c>
      <c r="FQ11">
        <v>692926</v>
      </c>
      <c r="FR11">
        <v>962791</v>
      </c>
      <c r="FS11">
        <v>818197</v>
      </c>
      <c r="FT11">
        <v>1363653</v>
      </c>
      <c r="FU11">
        <v>897507</v>
      </c>
      <c r="FV11">
        <v>659100</v>
      </c>
      <c r="FW11">
        <v>749689</v>
      </c>
      <c r="FX11">
        <v>911613</v>
      </c>
      <c r="FY11">
        <v>1004781</v>
      </c>
      <c r="FZ11">
        <v>720756</v>
      </c>
      <c r="GA11">
        <v>521841</v>
      </c>
      <c r="GB11">
        <v>905285</v>
      </c>
      <c r="GC11">
        <v>840743</v>
      </c>
      <c r="GD11">
        <v>693853</v>
      </c>
      <c r="GE11">
        <v>831327</v>
      </c>
      <c r="GF11">
        <v>625660</v>
      </c>
      <c r="GG11">
        <v>540613</v>
      </c>
      <c r="GH11">
        <v>703197</v>
      </c>
      <c r="GI11">
        <v>866180</v>
      </c>
      <c r="GJ11">
        <v>789202</v>
      </c>
      <c r="GK11">
        <v>2019950</v>
      </c>
      <c r="GL11">
        <v>824006</v>
      </c>
      <c r="GM11">
        <v>575263</v>
      </c>
      <c r="GN11">
        <v>540402</v>
      </c>
      <c r="GO11">
        <v>874928</v>
      </c>
      <c r="GP11">
        <v>701018</v>
      </c>
      <c r="GQ11">
        <v>604227</v>
      </c>
      <c r="GR11">
        <v>949855</v>
      </c>
      <c r="GS11">
        <v>755348</v>
      </c>
      <c r="GT11">
        <v>780517</v>
      </c>
      <c r="GU11">
        <v>865021</v>
      </c>
      <c r="GV11">
        <v>762030</v>
      </c>
      <c r="GW11">
        <v>644123</v>
      </c>
      <c r="GX11">
        <v>687044</v>
      </c>
      <c r="GY11">
        <v>688363</v>
      </c>
      <c r="GZ11">
        <v>804216</v>
      </c>
    </row>
    <row r="12" spans="1:208">
      <c r="A12" t="s">
        <v>996</v>
      </c>
      <c r="B12">
        <v>636845</v>
      </c>
      <c r="C12">
        <v>912930</v>
      </c>
      <c r="D12">
        <v>1356363</v>
      </c>
      <c r="E12">
        <v>808894</v>
      </c>
      <c r="F12">
        <v>764589</v>
      </c>
      <c r="G12">
        <v>1743860</v>
      </c>
      <c r="H12">
        <v>405965</v>
      </c>
      <c r="I12">
        <v>519150</v>
      </c>
      <c r="J12">
        <v>596726</v>
      </c>
      <c r="K12">
        <v>554750</v>
      </c>
      <c r="L12">
        <v>460376</v>
      </c>
      <c r="M12">
        <v>542427</v>
      </c>
      <c r="N12">
        <v>646695</v>
      </c>
      <c r="O12">
        <v>330209</v>
      </c>
      <c r="P12">
        <v>419075</v>
      </c>
      <c r="Q12">
        <v>411236</v>
      </c>
      <c r="R12">
        <v>533820</v>
      </c>
      <c r="S12">
        <v>435105</v>
      </c>
      <c r="T12">
        <v>631613</v>
      </c>
      <c r="U12">
        <v>522213</v>
      </c>
      <c r="V12">
        <v>543198</v>
      </c>
      <c r="W12">
        <v>525481</v>
      </c>
      <c r="X12">
        <v>619380</v>
      </c>
      <c r="Y12">
        <v>901616</v>
      </c>
      <c r="Z12">
        <v>873936</v>
      </c>
      <c r="AA12">
        <v>808404</v>
      </c>
      <c r="AB12">
        <v>770030</v>
      </c>
      <c r="AC12">
        <v>750729</v>
      </c>
      <c r="AD12">
        <v>1041007</v>
      </c>
      <c r="AE12">
        <v>995320</v>
      </c>
      <c r="AF12">
        <v>738272</v>
      </c>
      <c r="AG12">
        <v>779476</v>
      </c>
      <c r="AH12">
        <v>781373</v>
      </c>
      <c r="AI12">
        <v>853385</v>
      </c>
      <c r="AJ12">
        <v>913685</v>
      </c>
      <c r="AK12">
        <v>1126271</v>
      </c>
      <c r="AL12">
        <v>918531</v>
      </c>
      <c r="AM12">
        <v>801675</v>
      </c>
      <c r="AN12">
        <v>712988</v>
      </c>
      <c r="AO12">
        <v>712840</v>
      </c>
      <c r="AP12">
        <v>767801</v>
      </c>
      <c r="AQ12">
        <v>620192</v>
      </c>
      <c r="AR12">
        <v>510420</v>
      </c>
      <c r="AS12">
        <v>811312</v>
      </c>
      <c r="AT12">
        <v>686649</v>
      </c>
      <c r="AU12">
        <v>892904</v>
      </c>
      <c r="AV12">
        <v>797259</v>
      </c>
      <c r="AW12">
        <v>745961</v>
      </c>
      <c r="AX12">
        <v>860931</v>
      </c>
      <c r="AY12">
        <v>780824</v>
      </c>
      <c r="AZ12">
        <v>626743</v>
      </c>
      <c r="BA12">
        <v>688284</v>
      </c>
      <c r="BB12">
        <v>776773</v>
      </c>
      <c r="BC12">
        <v>841388</v>
      </c>
      <c r="BD12">
        <v>889057</v>
      </c>
      <c r="BE12">
        <v>918172</v>
      </c>
      <c r="BF12">
        <v>751674</v>
      </c>
      <c r="BG12">
        <v>786022</v>
      </c>
      <c r="BH12">
        <v>642370</v>
      </c>
      <c r="BI12">
        <v>854175</v>
      </c>
      <c r="BJ12">
        <v>1160055</v>
      </c>
      <c r="BK12">
        <v>810077</v>
      </c>
      <c r="BL12">
        <v>881445</v>
      </c>
      <c r="BM12">
        <v>1113217</v>
      </c>
      <c r="BN12">
        <v>976685</v>
      </c>
      <c r="BO12">
        <v>1223358</v>
      </c>
      <c r="BP12">
        <v>930414</v>
      </c>
      <c r="BQ12">
        <v>1109462</v>
      </c>
      <c r="BR12">
        <v>1080590</v>
      </c>
      <c r="BS12">
        <v>1084315</v>
      </c>
      <c r="BT12">
        <v>908808</v>
      </c>
      <c r="BU12">
        <v>1221978</v>
      </c>
      <c r="BV12">
        <v>856211</v>
      </c>
      <c r="BW12">
        <v>902697</v>
      </c>
      <c r="BX12">
        <v>884864</v>
      </c>
      <c r="BY12">
        <v>871387</v>
      </c>
      <c r="BZ12">
        <v>1085167</v>
      </c>
      <c r="CA12">
        <v>927784</v>
      </c>
      <c r="CB12">
        <v>1309553</v>
      </c>
      <c r="CC12">
        <v>1157380</v>
      </c>
      <c r="CD12">
        <v>1063983</v>
      </c>
      <c r="CE12">
        <v>1194609</v>
      </c>
      <c r="CF12">
        <v>1444273</v>
      </c>
      <c r="CG12">
        <v>2980413</v>
      </c>
      <c r="CH12">
        <v>785940</v>
      </c>
      <c r="CI12">
        <v>665289</v>
      </c>
      <c r="CJ12">
        <v>1116650</v>
      </c>
      <c r="CK12">
        <v>761758</v>
      </c>
      <c r="CL12">
        <v>828996</v>
      </c>
      <c r="CM12">
        <v>806325</v>
      </c>
      <c r="CN12">
        <v>470741</v>
      </c>
      <c r="CO12">
        <v>721244</v>
      </c>
      <c r="CP12">
        <v>730388</v>
      </c>
      <c r="CQ12">
        <v>866076</v>
      </c>
      <c r="CR12">
        <v>899980</v>
      </c>
      <c r="CS12">
        <v>1350588</v>
      </c>
      <c r="CT12">
        <v>919998</v>
      </c>
      <c r="CU12">
        <v>711092</v>
      </c>
      <c r="CV12">
        <v>1078967</v>
      </c>
      <c r="CW12">
        <v>790437</v>
      </c>
      <c r="CX12">
        <v>1176053</v>
      </c>
      <c r="CY12">
        <v>1205419</v>
      </c>
      <c r="CZ12">
        <v>797724</v>
      </c>
      <c r="DA12">
        <v>912113</v>
      </c>
      <c r="DB12">
        <v>652397</v>
      </c>
      <c r="DC12">
        <v>673514</v>
      </c>
      <c r="DD12">
        <v>910350</v>
      </c>
      <c r="DE12">
        <v>936689</v>
      </c>
      <c r="DF12">
        <v>891222</v>
      </c>
      <c r="DG12">
        <v>1298788</v>
      </c>
      <c r="DH12">
        <v>1133017</v>
      </c>
      <c r="DI12">
        <v>1264210</v>
      </c>
      <c r="DJ12">
        <v>1395477</v>
      </c>
      <c r="DK12">
        <v>1125222</v>
      </c>
      <c r="DL12">
        <v>633080</v>
      </c>
      <c r="DM12">
        <v>860102</v>
      </c>
      <c r="DN12">
        <v>679900</v>
      </c>
      <c r="DO12">
        <v>1335836</v>
      </c>
      <c r="DP12">
        <v>813642</v>
      </c>
      <c r="DQ12">
        <v>922589</v>
      </c>
      <c r="DR12">
        <v>1211991</v>
      </c>
      <c r="DS12">
        <v>844122</v>
      </c>
      <c r="DT12">
        <v>1004906</v>
      </c>
      <c r="DU12">
        <v>969738</v>
      </c>
      <c r="DV12">
        <v>1498112</v>
      </c>
      <c r="DW12">
        <v>1105002</v>
      </c>
      <c r="DX12">
        <v>1039732</v>
      </c>
      <c r="DY12">
        <v>806569</v>
      </c>
      <c r="DZ12">
        <v>1057486</v>
      </c>
      <c r="EA12">
        <v>966432</v>
      </c>
      <c r="EB12">
        <v>1261901</v>
      </c>
      <c r="EC12">
        <v>1320502</v>
      </c>
      <c r="ED12">
        <v>1105225</v>
      </c>
      <c r="EE12">
        <v>848947</v>
      </c>
      <c r="EF12">
        <v>547949</v>
      </c>
      <c r="EG12">
        <v>525374</v>
      </c>
      <c r="EH12">
        <v>920780</v>
      </c>
      <c r="EI12">
        <v>662842</v>
      </c>
      <c r="EJ12">
        <v>526392</v>
      </c>
      <c r="EK12">
        <v>1003074</v>
      </c>
      <c r="EL12">
        <v>1056109</v>
      </c>
      <c r="EM12">
        <v>619604</v>
      </c>
      <c r="EN12">
        <v>909714</v>
      </c>
      <c r="EO12">
        <v>1057121</v>
      </c>
      <c r="EP12">
        <v>734976</v>
      </c>
      <c r="EQ12">
        <v>545388</v>
      </c>
      <c r="ER12">
        <v>1161102</v>
      </c>
      <c r="ES12">
        <v>992482</v>
      </c>
      <c r="ET12">
        <v>1285196</v>
      </c>
      <c r="EU12">
        <v>862573</v>
      </c>
      <c r="EV12">
        <v>1112241</v>
      </c>
      <c r="EW12">
        <v>1227209</v>
      </c>
      <c r="EX12">
        <v>651119</v>
      </c>
      <c r="EY12">
        <v>859285</v>
      </c>
      <c r="EZ12">
        <v>920567</v>
      </c>
      <c r="FA12">
        <v>1264643</v>
      </c>
      <c r="FB12">
        <v>628459</v>
      </c>
      <c r="FC12">
        <v>584728</v>
      </c>
      <c r="FD12">
        <v>872976</v>
      </c>
      <c r="FE12">
        <v>900524</v>
      </c>
      <c r="FF12">
        <v>740900</v>
      </c>
      <c r="FG12">
        <v>740786</v>
      </c>
      <c r="FH12">
        <v>489247</v>
      </c>
      <c r="FI12">
        <v>692503</v>
      </c>
      <c r="FJ12">
        <v>503465</v>
      </c>
      <c r="FK12">
        <v>736695</v>
      </c>
      <c r="FL12">
        <v>730634</v>
      </c>
      <c r="FM12">
        <v>1889096</v>
      </c>
      <c r="FN12">
        <v>369972</v>
      </c>
      <c r="FO12">
        <v>343420</v>
      </c>
      <c r="FP12">
        <v>560731</v>
      </c>
      <c r="FQ12">
        <v>565830</v>
      </c>
      <c r="FR12">
        <v>651507</v>
      </c>
      <c r="FS12">
        <v>581484</v>
      </c>
      <c r="FT12">
        <v>1022074</v>
      </c>
      <c r="FU12">
        <v>611882</v>
      </c>
      <c r="FV12">
        <v>512350</v>
      </c>
      <c r="FW12">
        <v>585659</v>
      </c>
      <c r="FX12">
        <v>700898</v>
      </c>
      <c r="FY12">
        <v>774279</v>
      </c>
      <c r="FZ12">
        <v>476400</v>
      </c>
      <c r="GA12">
        <v>321970</v>
      </c>
      <c r="GB12">
        <v>525962</v>
      </c>
      <c r="GC12">
        <v>603728</v>
      </c>
      <c r="GD12">
        <v>526585</v>
      </c>
      <c r="GE12">
        <v>482047</v>
      </c>
      <c r="GF12">
        <v>382436</v>
      </c>
      <c r="GG12">
        <v>386346</v>
      </c>
      <c r="GH12">
        <v>460359</v>
      </c>
      <c r="GI12">
        <v>451971</v>
      </c>
      <c r="GJ12">
        <v>585784</v>
      </c>
      <c r="GK12">
        <v>1739069</v>
      </c>
      <c r="GL12">
        <v>616735</v>
      </c>
      <c r="GM12">
        <v>333915</v>
      </c>
      <c r="GN12">
        <v>368559</v>
      </c>
      <c r="GO12">
        <v>585552</v>
      </c>
      <c r="GP12">
        <v>372229</v>
      </c>
      <c r="GQ12">
        <v>396320</v>
      </c>
      <c r="GR12">
        <v>647296</v>
      </c>
      <c r="GS12">
        <v>546528</v>
      </c>
      <c r="GT12">
        <v>516686</v>
      </c>
      <c r="GU12">
        <v>648723</v>
      </c>
      <c r="GV12">
        <v>552316</v>
      </c>
      <c r="GW12">
        <v>424020</v>
      </c>
      <c r="GX12">
        <v>518671</v>
      </c>
      <c r="GY12">
        <v>511210</v>
      </c>
      <c r="GZ12">
        <v>548140</v>
      </c>
    </row>
    <row r="13" spans="1:208">
      <c r="A13" t="s">
        <v>997</v>
      </c>
      <c r="B13">
        <v>199747</v>
      </c>
      <c r="C13">
        <v>136421</v>
      </c>
      <c r="D13">
        <v>267205</v>
      </c>
      <c r="E13">
        <v>204857</v>
      </c>
      <c r="F13">
        <v>188854</v>
      </c>
      <c r="G13">
        <v>182028</v>
      </c>
      <c r="H13">
        <v>266883</v>
      </c>
      <c r="I13">
        <v>298888</v>
      </c>
      <c r="J13">
        <v>149872</v>
      </c>
      <c r="K13">
        <v>124765</v>
      </c>
      <c r="L13">
        <v>291591</v>
      </c>
      <c r="M13">
        <v>364209</v>
      </c>
      <c r="N13">
        <v>232204</v>
      </c>
      <c r="O13">
        <v>273594</v>
      </c>
      <c r="P13">
        <v>200395</v>
      </c>
      <c r="Q13">
        <v>209373</v>
      </c>
      <c r="R13">
        <v>250207</v>
      </c>
      <c r="S13">
        <v>245374</v>
      </c>
      <c r="T13">
        <v>307835</v>
      </c>
      <c r="U13">
        <v>217569</v>
      </c>
      <c r="V13">
        <v>381739</v>
      </c>
      <c r="W13">
        <v>195523</v>
      </c>
      <c r="X13">
        <v>185774</v>
      </c>
      <c r="Y13">
        <v>365332</v>
      </c>
      <c r="Z13">
        <v>371446</v>
      </c>
      <c r="AA13">
        <v>317931</v>
      </c>
      <c r="AB13">
        <v>408836</v>
      </c>
      <c r="AC13">
        <v>247905</v>
      </c>
      <c r="AD13">
        <v>548751</v>
      </c>
      <c r="AE13">
        <v>440282</v>
      </c>
      <c r="AF13">
        <v>316712</v>
      </c>
      <c r="AG13">
        <v>226259</v>
      </c>
      <c r="AH13">
        <v>316493</v>
      </c>
      <c r="AI13">
        <v>189512</v>
      </c>
      <c r="AJ13">
        <v>365663</v>
      </c>
      <c r="AK13">
        <v>290541</v>
      </c>
      <c r="AL13">
        <v>287034</v>
      </c>
      <c r="AM13">
        <v>389747</v>
      </c>
      <c r="AN13">
        <v>428681</v>
      </c>
      <c r="AO13">
        <v>610359</v>
      </c>
      <c r="AP13">
        <v>334720</v>
      </c>
      <c r="AQ13">
        <v>515391</v>
      </c>
      <c r="AR13">
        <v>615061</v>
      </c>
      <c r="AS13">
        <v>430749</v>
      </c>
      <c r="AT13">
        <v>286947</v>
      </c>
      <c r="AU13">
        <v>430495</v>
      </c>
      <c r="AV13">
        <v>398207</v>
      </c>
      <c r="AW13">
        <v>340877</v>
      </c>
      <c r="AX13">
        <v>221137</v>
      </c>
      <c r="AY13">
        <v>380990</v>
      </c>
      <c r="AZ13">
        <v>381790</v>
      </c>
      <c r="BA13">
        <v>264208</v>
      </c>
      <c r="BB13">
        <v>333760</v>
      </c>
      <c r="BC13">
        <v>349849</v>
      </c>
      <c r="BD13">
        <v>265258</v>
      </c>
      <c r="BE13">
        <v>313107</v>
      </c>
      <c r="BF13">
        <v>295601</v>
      </c>
      <c r="BG13">
        <v>207193</v>
      </c>
      <c r="BH13">
        <v>222413</v>
      </c>
      <c r="BI13">
        <v>355689</v>
      </c>
      <c r="BJ13">
        <v>327905</v>
      </c>
      <c r="BK13">
        <v>293158</v>
      </c>
      <c r="BL13">
        <v>511642</v>
      </c>
      <c r="BM13">
        <v>306619</v>
      </c>
      <c r="BN13">
        <v>358409</v>
      </c>
      <c r="BO13">
        <v>398209</v>
      </c>
      <c r="BP13">
        <v>447489</v>
      </c>
      <c r="BQ13">
        <v>314404</v>
      </c>
      <c r="BR13">
        <v>648525</v>
      </c>
      <c r="BS13">
        <v>311910</v>
      </c>
      <c r="BT13">
        <v>435270</v>
      </c>
      <c r="BU13">
        <v>521694</v>
      </c>
      <c r="BV13">
        <v>287534</v>
      </c>
      <c r="BW13">
        <v>383005</v>
      </c>
      <c r="BX13">
        <v>251976</v>
      </c>
      <c r="BY13">
        <v>361024</v>
      </c>
      <c r="BZ13">
        <v>291761</v>
      </c>
      <c r="CA13">
        <v>371561</v>
      </c>
      <c r="CB13">
        <v>270994</v>
      </c>
      <c r="CC13">
        <v>354071</v>
      </c>
      <c r="CD13">
        <v>283697</v>
      </c>
      <c r="CE13">
        <v>252309</v>
      </c>
      <c r="CF13">
        <v>366699</v>
      </c>
      <c r="CG13">
        <v>333154</v>
      </c>
      <c r="CH13">
        <v>200116</v>
      </c>
      <c r="CI13">
        <v>219603</v>
      </c>
      <c r="CJ13">
        <v>225722</v>
      </c>
      <c r="CK13">
        <v>330304</v>
      </c>
      <c r="CL13">
        <v>299250</v>
      </c>
      <c r="CM13">
        <v>316983</v>
      </c>
      <c r="CN13">
        <v>277530</v>
      </c>
      <c r="CO13">
        <v>295803</v>
      </c>
      <c r="CP13">
        <v>289889</v>
      </c>
      <c r="CQ13">
        <v>226738</v>
      </c>
      <c r="CR13">
        <v>224114</v>
      </c>
      <c r="CS13">
        <v>328809</v>
      </c>
      <c r="CT13">
        <v>200217</v>
      </c>
      <c r="CU13">
        <v>260014</v>
      </c>
      <c r="CV13">
        <v>278874</v>
      </c>
      <c r="CW13">
        <v>248752</v>
      </c>
      <c r="CX13">
        <v>325853</v>
      </c>
      <c r="CY13">
        <v>248995</v>
      </c>
      <c r="CZ13">
        <v>297550</v>
      </c>
      <c r="DA13">
        <v>366099</v>
      </c>
      <c r="DB13">
        <v>256987</v>
      </c>
      <c r="DC13">
        <v>184667</v>
      </c>
      <c r="DD13">
        <v>306729</v>
      </c>
      <c r="DE13">
        <v>273544</v>
      </c>
      <c r="DF13">
        <v>208411</v>
      </c>
      <c r="DG13">
        <v>216123</v>
      </c>
      <c r="DH13">
        <v>332964</v>
      </c>
      <c r="DI13">
        <v>276333</v>
      </c>
      <c r="DJ13">
        <v>218803</v>
      </c>
      <c r="DK13">
        <v>204253</v>
      </c>
      <c r="DL13">
        <v>237152</v>
      </c>
      <c r="DM13">
        <v>330474</v>
      </c>
      <c r="DN13">
        <v>128109</v>
      </c>
      <c r="DO13">
        <v>514072</v>
      </c>
      <c r="DP13">
        <v>216267</v>
      </c>
      <c r="DQ13">
        <v>325295</v>
      </c>
      <c r="DR13">
        <v>335508</v>
      </c>
      <c r="DS13">
        <v>274795</v>
      </c>
      <c r="DT13">
        <v>218706</v>
      </c>
      <c r="DU13">
        <v>304758</v>
      </c>
      <c r="DV13">
        <v>238541</v>
      </c>
      <c r="DW13">
        <v>249497</v>
      </c>
      <c r="DX13">
        <v>260634</v>
      </c>
      <c r="DY13">
        <v>246449</v>
      </c>
      <c r="DZ13">
        <v>238240</v>
      </c>
      <c r="EA13">
        <v>322274</v>
      </c>
      <c r="EB13">
        <v>227071</v>
      </c>
      <c r="EC13">
        <v>455828</v>
      </c>
      <c r="ED13">
        <v>344904</v>
      </c>
      <c r="EE13">
        <v>119193</v>
      </c>
      <c r="EF13">
        <v>233500</v>
      </c>
      <c r="EG13">
        <v>167831</v>
      </c>
      <c r="EH13">
        <v>229199</v>
      </c>
      <c r="EI13">
        <v>104026</v>
      </c>
      <c r="EJ13">
        <v>109083</v>
      </c>
      <c r="EK13">
        <v>217722</v>
      </c>
      <c r="EL13">
        <v>237443</v>
      </c>
      <c r="EM13">
        <v>118471</v>
      </c>
      <c r="EN13">
        <v>234073</v>
      </c>
      <c r="EO13">
        <v>307360</v>
      </c>
      <c r="EP13">
        <v>142302</v>
      </c>
      <c r="EQ13">
        <v>159614</v>
      </c>
      <c r="ER13">
        <v>263607</v>
      </c>
      <c r="ES13">
        <v>153802</v>
      </c>
      <c r="ET13">
        <v>167414</v>
      </c>
      <c r="EU13">
        <v>117737</v>
      </c>
      <c r="EV13">
        <v>263410</v>
      </c>
      <c r="EW13">
        <v>348762</v>
      </c>
      <c r="EX13">
        <v>135073</v>
      </c>
      <c r="EY13">
        <v>97621</v>
      </c>
      <c r="EZ13">
        <v>295170</v>
      </c>
      <c r="FA13">
        <v>224885</v>
      </c>
      <c r="FB13">
        <v>134962</v>
      </c>
      <c r="FC13">
        <v>229506</v>
      </c>
      <c r="FD13">
        <v>231769</v>
      </c>
      <c r="FE13">
        <v>244350</v>
      </c>
      <c r="FF13">
        <v>445138</v>
      </c>
      <c r="FG13">
        <v>231161</v>
      </c>
      <c r="FH13">
        <v>164434</v>
      </c>
      <c r="FI13">
        <v>146611</v>
      </c>
      <c r="FJ13">
        <v>124762</v>
      </c>
      <c r="FK13">
        <v>142049</v>
      </c>
      <c r="FL13">
        <v>187408</v>
      </c>
      <c r="FM13">
        <v>231604</v>
      </c>
      <c r="FN13">
        <v>112502</v>
      </c>
      <c r="FO13">
        <v>142337</v>
      </c>
      <c r="FP13">
        <v>126651</v>
      </c>
      <c r="FQ13">
        <v>100625</v>
      </c>
      <c r="FR13">
        <v>261189</v>
      </c>
      <c r="FS13">
        <v>206610</v>
      </c>
      <c r="FT13">
        <v>196154</v>
      </c>
      <c r="FU13">
        <v>189010</v>
      </c>
      <c r="FV13">
        <v>122249</v>
      </c>
      <c r="FW13">
        <v>142716</v>
      </c>
      <c r="FX13">
        <v>156893</v>
      </c>
      <c r="FY13">
        <v>199123</v>
      </c>
      <c r="FZ13">
        <v>163659</v>
      </c>
      <c r="GA13">
        <v>155292</v>
      </c>
      <c r="GB13">
        <v>270131</v>
      </c>
      <c r="GC13">
        <v>193616</v>
      </c>
      <c r="GD13">
        <v>135348</v>
      </c>
      <c r="GE13">
        <v>103423</v>
      </c>
      <c r="GF13">
        <v>172171</v>
      </c>
      <c r="GG13">
        <v>131262</v>
      </c>
      <c r="GH13">
        <v>213975</v>
      </c>
      <c r="GI13">
        <v>339908</v>
      </c>
      <c r="GJ13">
        <v>154076</v>
      </c>
      <c r="GK13">
        <v>242085</v>
      </c>
      <c r="GL13">
        <v>183337</v>
      </c>
      <c r="GM13">
        <v>218085</v>
      </c>
      <c r="GN13">
        <v>128714</v>
      </c>
      <c r="GO13">
        <v>257811</v>
      </c>
      <c r="GP13">
        <v>306605</v>
      </c>
      <c r="GQ13">
        <v>173844</v>
      </c>
      <c r="GR13">
        <v>243605</v>
      </c>
      <c r="GS13">
        <v>186921</v>
      </c>
      <c r="GT13">
        <v>202935</v>
      </c>
      <c r="GU13">
        <v>189158</v>
      </c>
      <c r="GV13">
        <v>167755</v>
      </c>
      <c r="GW13">
        <v>141958</v>
      </c>
      <c r="GX13">
        <v>137620</v>
      </c>
      <c r="GY13">
        <v>155984</v>
      </c>
      <c r="GZ13">
        <v>222398</v>
      </c>
    </row>
    <row r="14" spans="1:208">
      <c r="A14" t="s">
        <v>998</v>
      </c>
      <c r="B14">
        <v>195116</v>
      </c>
      <c r="C14">
        <v>77470</v>
      </c>
      <c r="D14">
        <v>213398</v>
      </c>
      <c r="E14">
        <v>156755</v>
      </c>
      <c r="F14">
        <v>177626</v>
      </c>
      <c r="G14">
        <v>288390</v>
      </c>
      <c r="H14">
        <v>126560</v>
      </c>
      <c r="I14">
        <v>134429</v>
      </c>
      <c r="J14">
        <v>76434</v>
      </c>
      <c r="K14">
        <v>128235</v>
      </c>
      <c r="L14">
        <v>98149</v>
      </c>
      <c r="M14">
        <v>182211</v>
      </c>
      <c r="N14">
        <v>136145</v>
      </c>
      <c r="O14">
        <v>144350</v>
      </c>
      <c r="P14">
        <v>129215</v>
      </c>
      <c r="Q14">
        <v>425524</v>
      </c>
      <c r="R14">
        <v>89752</v>
      </c>
      <c r="S14">
        <v>96125</v>
      </c>
      <c r="T14">
        <v>153288</v>
      </c>
      <c r="U14">
        <v>99096</v>
      </c>
      <c r="V14">
        <v>112538</v>
      </c>
      <c r="W14">
        <v>127200</v>
      </c>
      <c r="X14">
        <v>133702</v>
      </c>
      <c r="Y14">
        <v>187471</v>
      </c>
      <c r="Z14">
        <v>226165</v>
      </c>
      <c r="AA14">
        <v>101223</v>
      </c>
      <c r="AB14">
        <v>396156</v>
      </c>
      <c r="AC14">
        <v>112823</v>
      </c>
      <c r="AD14">
        <v>220207</v>
      </c>
      <c r="AE14">
        <v>137220</v>
      </c>
      <c r="AF14">
        <v>211859</v>
      </c>
      <c r="AG14">
        <v>150397</v>
      </c>
      <c r="AH14">
        <v>151703</v>
      </c>
      <c r="AI14">
        <v>161212</v>
      </c>
      <c r="AJ14">
        <v>280370</v>
      </c>
      <c r="AK14">
        <v>190095</v>
      </c>
      <c r="AL14">
        <v>174703</v>
      </c>
      <c r="AM14">
        <v>143729</v>
      </c>
      <c r="AN14">
        <v>225168</v>
      </c>
      <c r="AO14">
        <v>200486</v>
      </c>
      <c r="AP14">
        <v>201352</v>
      </c>
      <c r="AQ14">
        <v>181733</v>
      </c>
      <c r="AR14">
        <v>312640</v>
      </c>
      <c r="AS14">
        <v>181249</v>
      </c>
      <c r="AT14">
        <v>145301</v>
      </c>
      <c r="AU14">
        <v>174859</v>
      </c>
      <c r="AV14">
        <v>258253</v>
      </c>
      <c r="AW14">
        <v>189564</v>
      </c>
      <c r="AX14">
        <v>243675</v>
      </c>
      <c r="AY14">
        <v>303359</v>
      </c>
      <c r="AZ14">
        <v>140622</v>
      </c>
      <c r="BA14">
        <v>196662</v>
      </c>
      <c r="BB14">
        <v>201171</v>
      </c>
      <c r="BC14">
        <v>131373</v>
      </c>
      <c r="BD14">
        <v>153792</v>
      </c>
      <c r="BE14">
        <v>89853</v>
      </c>
      <c r="BF14">
        <v>71930</v>
      </c>
      <c r="BG14">
        <v>99969</v>
      </c>
      <c r="BH14">
        <v>154379</v>
      </c>
      <c r="BI14">
        <v>220729</v>
      </c>
      <c r="BJ14">
        <v>95840</v>
      </c>
      <c r="BK14">
        <v>132258</v>
      </c>
      <c r="BL14">
        <v>126669</v>
      </c>
      <c r="BM14">
        <v>104286</v>
      </c>
      <c r="BN14">
        <v>71882</v>
      </c>
      <c r="BO14">
        <v>89525</v>
      </c>
      <c r="BP14">
        <v>79150</v>
      </c>
      <c r="BQ14">
        <v>68240</v>
      </c>
      <c r="BR14">
        <v>110626</v>
      </c>
      <c r="BS14">
        <v>181788</v>
      </c>
      <c r="BT14">
        <v>84794</v>
      </c>
      <c r="BU14">
        <v>231151</v>
      </c>
      <c r="BV14">
        <v>58671</v>
      </c>
      <c r="BW14">
        <v>154894</v>
      </c>
      <c r="BX14">
        <v>113199</v>
      </c>
      <c r="BY14">
        <v>122795</v>
      </c>
      <c r="BZ14">
        <v>72215</v>
      </c>
      <c r="CA14">
        <v>122534</v>
      </c>
      <c r="CB14">
        <v>80437</v>
      </c>
      <c r="CC14">
        <v>155161</v>
      </c>
      <c r="CD14">
        <v>212260</v>
      </c>
      <c r="CE14">
        <v>103826</v>
      </c>
      <c r="CF14">
        <v>65029</v>
      </c>
      <c r="CG14">
        <v>201660</v>
      </c>
      <c r="CH14">
        <v>95067</v>
      </c>
      <c r="CI14">
        <v>73531</v>
      </c>
      <c r="CJ14">
        <v>194430</v>
      </c>
      <c r="CK14">
        <v>125824</v>
      </c>
      <c r="CL14">
        <v>137350</v>
      </c>
      <c r="CM14">
        <v>274443</v>
      </c>
      <c r="CN14">
        <v>102819</v>
      </c>
      <c r="CO14">
        <v>134529</v>
      </c>
      <c r="CP14">
        <v>111467</v>
      </c>
      <c r="CQ14">
        <v>108192</v>
      </c>
      <c r="CR14">
        <v>209997</v>
      </c>
      <c r="CS14">
        <v>191979</v>
      </c>
      <c r="CT14">
        <v>108860</v>
      </c>
      <c r="CU14">
        <v>91163</v>
      </c>
      <c r="CV14">
        <v>115536</v>
      </c>
      <c r="CW14">
        <v>60915</v>
      </c>
      <c r="CX14">
        <v>109075</v>
      </c>
      <c r="CY14">
        <v>198706</v>
      </c>
      <c r="CZ14">
        <v>94620</v>
      </c>
      <c r="DA14">
        <v>132915</v>
      </c>
      <c r="DB14">
        <v>74487</v>
      </c>
      <c r="DC14">
        <v>157600</v>
      </c>
      <c r="DD14">
        <v>85733</v>
      </c>
      <c r="DE14">
        <v>122514</v>
      </c>
      <c r="DF14">
        <v>81497</v>
      </c>
      <c r="DG14">
        <v>80687</v>
      </c>
      <c r="DH14">
        <v>73859</v>
      </c>
      <c r="DI14">
        <v>94643</v>
      </c>
      <c r="DJ14">
        <v>80086</v>
      </c>
      <c r="DK14">
        <v>96468</v>
      </c>
      <c r="DL14">
        <v>98299</v>
      </c>
      <c r="DM14">
        <v>136559</v>
      </c>
      <c r="DN14">
        <v>70755</v>
      </c>
      <c r="DO14">
        <v>78705</v>
      </c>
      <c r="DP14">
        <v>112070</v>
      </c>
      <c r="DQ14">
        <v>98045</v>
      </c>
      <c r="DR14">
        <v>92847</v>
      </c>
      <c r="DS14">
        <v>142069</v>
      </c>
      <c r="DT14">
        <v>70849</v>
      </c>
      <c r="DU14">
        <v>134816</v>
      </c>
      <c r="DV14">
        <v>184224</v>
      </c>
      <c r="DW14">
        <v>63769</v>
      </c>
      <c r="DX14">
        <v>178346</v>
      </c>
      <c r="DY14">
        <v>86894</v>
      </c>
      <c r="DZ14">
        <v>88330</v>
      </c>
      <c r="EA14">
        <v>40341</v>
      </c>
      <c r="EB14">
        <v>33660</v>
      </c>
      <c r="EC14">
        <v>108498</v>
      </c>
      <c r="ED14">
        <v>108551</v>
      </c>
      <c r="EE14">
        <v>28840</v>
      </c>
      <c r="EF14">
        <v>223523</v>
      </c>
      <c r="EG14">
        <v>31601</v>
      </c>
      <c r="EH14">
        <v>127511</v>
      </c>
      <c r="EI14">
        <v>42518</v>
      </c>
      <c r="EJ14">
        <v>22079</v>
      </c>
      <c r="EK14">
        <v>48808</v>
      </c>
      <c r="EL14">
        <v>128917</v>
      </c>
      <c r="EM14">
        <v>39223</v>
      </c>
      <c r="EN14">
        <v>56944</v>
      </c>
      <c r="EO14">
        <v>31338</v>
      </c>
      <c r="EP14">
        <v>76107</v>
      </c>
      <c r="EQ14">
        <v>35229</v>
      </c>
      <c r="ER14">
        <v>143246</v>
      </c>
      <c r="ES14">
        <v>68530</v>
      </c>
      <c r="ET14">
        <v>60836</v>
      </c>
      <c r="EU14">
        <v>61915</v>
      </c>
      <c r="EV14">
        <v>121814</v>
      </c>
      <c r="EW14">
        <v>103301</v>
      </c>
      <c r="EX14">
        <v>68520</v>
      </c>
      <c r="EY14">
        <v>51992</v>
      </c>
      <c r="EZ14">
        <v>42337</v>
      </c>
      <c r="FA14">
        <v>34427</v>
      </c>
      <c r="FB14">
        <v>21061</v>
      </c>
      <c r="FC14">
        <v>37389</v>
      </c>
      <c r="FD14">
        <v>143878</v>
      </c>
      <c r="FE14">
        <v>245569</v>
      </c>
      <c r="FF14">
        <v>41041</v>
      </c>
      <c r="FG14">
        <v>15785</v>
      </c>
      <c r="FH14">
        <v>47941</v>
      </c>
      <c r="FI14">
        <v>52281</v>
      </c>
      <c r="FJ14">
        <v>32288</v>
      </c>
      <c r="FK14">
        <v>47083</v>
      </c>
      <c r="FL14">
        <v>76422</v>
      </c>
      <c r="FM14">
        <v>86828</v>
      </c>
      <c r="FN14">
        <v>25550</v>
      </c>
      <c r="FO14">
        <v>13017</v>
      </c>
      <c r="FP14">
        <v>35196</v>
      </c>
      <c r="FQ14">
        <v>26471</v>
      </c>
      <c r="FR14">
        <v>50095</v>
      </c>
      <c r="FS14">
        <v>30103</v>
      </c>
      <c r="FT14">
        <v>145425</v>
      </c>
      <c r="FU14">
        <v>96615</v>
      </c>
      <c r="FV14">
        <v>24501</v>
      </c>
      <c r="FW14">
        <v>21314</v>
      </c>
      <c r="FX14">
        <v>53822</v>
      </c>
      <c r="FY14">
        <v>31379</v>
      </c>
      <c r="FZ14">
        <v>80697</v>
      </c>
      <c r="GA14">
        <v>44579</v>
      </c>
      <c r="GB14">
        <v>109192</v>
      </c>
      <c r="GC14">
        <v>43399</v>
      </c>
      <c r="GD14">
        <v>31920</v>
      </c>
      <c r="GE14">
        <v>245857</v>
      </c>
      <c r="GF14">
        <v>71053</v>
      </c>
      <c r="GG14">
        <v>23005</v>
      </c>
      <c r="GH14">
        <v>28863</v>
      </c>
      <c r="GI14">
        <v>74301</v>
      </c>
      <c r="GJ14">
        <v>49342</v>
      </c>
      <c r="GK14">
        <v>38796</v>
      </c>
      <c r="GL14">
        <v>23934</v>
      </c>
      <c r="GM14">
        <v>23263</v>
      </c>
      <c r="GN14">
        <v>43129</v>
      </c>
      <c r="GO14">
        <v>31565</v>
      </c>
      <c r="GP14">
        <v>22184</v>
      </c>
      <c r="GQ14">
        <v>34063</v>
      </c>
      <c r="GR14">
        <v>58954</v>
      </c>
      <c r="GS14">
        <v>21899</v>
      </c>
      <c r="GT14">
        <v>60896</v>
      </c>
      <c r="GU14">
        <v>27140</v>
      </c>
      <c r="GV14">
        <v>41959</v>
      </c>
      <c r="GW14">
        <v>78145</v>
      </c>
      <c r="GX14">
        <v>30753</v>
      </c>
      <c r="GY14">
        <v>21169</v>
      </c>
      <c r="GZ14">
        <v>33678</v>
      </c>
    </row>
    <row r="15" spans="1:208">
      <c r="A15" t="s">
        <v>888</v>
      </c>
      <c r="AZ15">
        <v>682423.1084501408</v>
      </c>
      <c r="BA15">
        <v>714330.14278204029</v>
      </c>
      <c r="BB15">
        <v>703343.89594587008</v>
      </c>
      <c r="BC15">
        <v>698814.20130120427</v>
      </c>
      <c r="BD15">
        <v>685679.33062415582</v>
      </c>
      <c r="BE15">
        <v>691034.83183310344</v>
      </c>
      <c r="BF15">
        <v>680073.33703823865</v>
      </c>
      <c r="BG15">
        <v>673738.07527756284</v>
      </c>
      <c r="BH15">
        <v>682130.12128112139</v>
      </c>
      <c r="BI15">
        <v>695756.93276233412</v>
      </c>
      <c r="BJ15">
        <v>700258.22993840789</v>
      </c>
      <c r="BK15">
        <v>689648.15415601968</v>
      </c>
      <c r="BL15">
        <v>678415.03801988682</v>
      </c>
      <c r="BM15">
        <v>677624.43399007618</v>
      </c>
      <c r="BN15">
        <v>685929.21039369318</v>
      </c>
      <c r="BO15">
        <v>688280.56792491348</v>
      </c>
      <c r="BP15">
        <v>683104.04142668878</v>
      </c>
      <c r="BQ15">
        <v>678666.3080553629</v>
      </c>
      <c r="BR15">
        <v>674072.59291443857</v>
      </c>
      <c r="BS15">
        <v>680210.71219563158</v>
      </c>
      <c r="BT15">
        <v>688528.88018095412</v>
      </c>
      <c r="BU15">
        <v>683433.69349617849</v>
      </c>
      <c r="BV15">
        <v>667150.21423937939</v>
      </c>
      <c r="BW15">
        <v>658679.08404046157</v>
      </c>
      <c r="BX15">
        <v>679383.83334298828</v>
      </c>
      <c r="BY15">
        <v>700716.89228857995</v>
      </c>
      <c r="BZ15">
        <v>717385.71314843069</v>
      </c>
      <c r="CA15">
        <v>724715.26165646873</v>
      </c>
      <c r="CB15">
        <v>722295.15409897268</v>
      </c>
      <c r="CC15">
        <v>718967.49383358995</v>
      </c>
      <c r="CD15">
        <v>731732.77522661386</v>
      </c>
      <c r="CE15">
        <v>743261.91253160639</v>
      </c>
      <c r="CF15">
        <v>754631.49675789254</v>
      </c>
      <c r="CG15">
        <v>757381.72868145513</v>
      </c>
      <c r="CH15">
        <v>756263.93383170466</v>
      </c>
      <c r="CI15">
        <v>759210.29579606175</v>
      </c>
      <c r="CJ15">
        <v>738044.42125499959</v>
      </c>
      <c r="CK15">
        <v>760700.55182431266</v>
      </c>
      <c r="CL15">
        <v>753604.89162224228</v>
      </c>
      <c r="CM15">
        <v>752282.49738364643</v>
      </c>
      <c r="CN15">
        <v>741744.8841400044</v>
      </c>
      <c r="CO15">
        <v>753138.95414307492</v>
      </c>
      <c r="CP15">
        <v>750005.69859568507</v>
      </c>
      <c r="CQ15">
        <v>735847.46773975936</v>
      </c>
      <c r="CR15">
        <v>704743.38504195237</v>
      </c>
      <c r="CS15">
        <v>713690.58754754718</v>
      </c>
      <c r="CT15">
        <v>730003.28348573309</v>
      </c>
      <c r="CU15">
        <v>736823.51428935048</v>
      </c>
      <c r="CV15">
        <v>750698.45548109442</v>
      </c>
      <c r="CW15">
        <v>744699.39538188989</v>
      </c>
      <c r="CX15">
        <v>735119.0477238053</v>
      </c>
      <c r="CY15">
        <v>722305.93923885678</v>
      </c>
      <c r="CZ15">
        <v>715961.95216819644</v>
      </c>
      <c r="DA15">
        <v>709602.98368280358</v>
      </c>
      <c r="DB15">
        <v>705412.39701360732</v>
      </c>
      <c r="DC15">
        <v>701593.42857736303</v>
      </c>
      <c r="DD15">
        <v>714101.6733657564</v>
      </c>
      <c r="DE15">
        <v>711035.83385828219</v>
      </c>
      <c r="DF15">
        <v>726262.67814794939</v>
      </c>
      <c r="DG15">
        <v>727274.90735643834</v>
      </c>
      <c r="DH15">
        <v>731325.23372314125</v>
      </c>
      <c r="DI15">
        <v>718620.27008163265</v>
      </c>
      <c r="DJ15">
        <v>726067.674680111</v>
      </c>
      <c r="DK15">
        <v>736853.7424317128</v>
      </c>
      <c r="DL15">
        <v>750460.33496685373</v>
      </c>
      <c r="DM15">
        <v>742884.09595532494</v>
      </c>
      <c r="DN15">
        <v>742466.39208554896</v>
      </c>
      <c r="DO15">
        <v>746324.93672597094</v>
      </c>
      <c r="DP15">
        <v>759613.93628946086</v>
      </c>
      <c r="DQ15">
        <v>769465.2124026058</v>
      </c>
      <c r="DR15">
        <v>743712.15052681265</v>
      </c>
      <c r="DS15">
        <v>758106.13409698603</v>
      </c>
      <c r="DT15">
        <v>752305.09640375257</v>
      </c>
      <c r="DU15">
        <v>760344.01489872474</v>
      </c>
      <c r="DV15">
        <v>761555.9572659944</v>
      </c>
      <c r="DW15">
        <v>758876.14041550376</v>
      </c>
      <c r="DX15">
        <v>766060.37619251094</v>
      </c>
      <c r="DY15">
        <v>759290.82266878267</v>
      </c>
      <c r="DZ15">
        <v>787463.32820065552</v>
      </c>
      <c r="EA15">
        <v>795807.65028812888</v>
      </c>
      <c r="EB15">
        <v>803900.35474318988</v>
      </c>
      <c r="EC15">
        <v>787595.88841604709</v>
      </c>
      <c r="ED15">
        <v>774972.8143244558</v>
      </c>
      <c r="EE15">
        <v>772708.42165899312</v>
      </c>
      <c r="EF15">
        <v>756471.75596989132</v>
      </c>
      <c r="EG15">
        <v>682082.61459278211</v>
      </c>
      <c r="EH15">
        <v>585938.79679600499</v>
      </c>
      <c r="EI15">
        <v>526727.04713425715</v>
      </c>
      <c r="EJ15">
        <v>499226.06292642473</v>
      </c>
      <c r="EK15">
        <v>496058.75700160977</v>
      </c>
      <c r="EL15">
        <v>519841.20433637628</v>
      </c>
      <c r="EM15">
        <v>592421.2331955703</v>
      </c>
      <c r="EN15">
        <v>618723.42395646649</v>
      </c>
      <c r="EO15">
        <v>655603.30273926328</v>
      </c>
      <c r="EP15">
        <v>659693.28367126244</v>
      </c>
      <c r="EQ15">
        <v>692607.70879597368</v>
      </c>
      <c r="ER15">
        <v>703207.40190364921</v>
      </c>
      <c r="ES15">
        <v>718089.73874287028</v>
      </c>
      <c r="ET15">
        <v>729470.83560981345</v>
      </c>
      <c r="EU15">
        <v>738716.52572676388</v>
      </c>
      <c r="EV15">
        <v>742131.15381679859</v>
      </c>
      <c r="EW15">
        <v>754330.60146738484</v>
      </c>
      <c r="EX15">
        <v>756355.33598066971</v>
      </c>
      <c r="EY15">
        <v>780865.33898442681</v>
      </c>
      <c r="EZ15">
        <v>795201.43237136793</v>
      </c>
      <c r="FA15">
        <v>800900.40580996708</v>
      </c>
      <c r="FB15">
        <v>802405.60343081877</v>
      </c>
      <c r="FC15">
        <v>781089.29150424339</v>
      </c>
      <c r="FD15">
        <v>783042.8177028608</v>
      </c>
      <c r="FE15">
        <v>768523.55325144017</v>
      </c>
      <c r="FF15">
        <v>773442.49191639898</v>
      </c>
      <c r="FG15">
        <v>776433.71813455725</v>
      </c>
      <c r="FH15">
        <v>788726.10860417376</v>
      </c>
      <c r="FI15">
        <v>789744.66274438833</v>
      </c>
      <c r="FJ15">
        <v>772950.03213426215</v>
      </c>
      <c r="FK15">
        <v>767434.66621944972</v>
      </c>
      <c r="FL15">
        <v>744396.82955715922</v>
      </c>
      <c r="FM15">
        <v>747150.31279656768</v>
      </c>
      <c r="FN15">
        <v>742605.81012096466</v>
      </c>
      <c r="FO15">
        <v>742852.1799320943</v>
      </c>
      <c r="FP15">
        <v>738576.17531741969</v>
      </c>
      <c r="FQ15">
        <v>742951.8962645398</v>
      </c>
      <c r="FR15">
        <v>744802.51376072527</v>
      </c>
      <c r="FS15">
        <v>730251.45884923381</v>
      </c>
      <c r="FT15">
        <v>725302.30393974041</v>
      </c>
      <c r="FU15">
        <v>721458.08733841847</v>
      </c>
      <c r="FV15">
        <v>720043.1201462138</v>
      </c>
      <c r="FW15">
        <v>690949.67396886542</v>
      </c>
      <c r="FX15">
        <v>704265.38171744999</v>
      </c>
      <c r="FY15">
        <v>696150.20227389084</v>
      </c>
      <c r="FZ15">
        <v>708662.83958880254</v>
      </c>
      <c r="GA15">
        <v>721338.78762529057</v>
      </c>
      <c r="GB15">
        <v>739385.49049323134</v>
      </c>
      <c r="GC15">
        <v>743914.76117576763</v>
      </c>
      <c r="GD15">
        <v>738739.38693998544</v>
      </c>
      <c r="GE15">
        <v>747732.66566993785</v>
      </c>
      <c r="GF15">
        <v>744489.25510186411</v>
      </c>
      <c r="GG15">
        <v>729073.0975860738</v>
      </c>
      <c r="GH15">
        <v>718164.40424902423</v>
      </c>
      <c r="GI15">
        <v>716506.02124499984</v>
      </c>
      <c r="GJ15">
        <v>715230.42097505403</v>
      </c>
      <c r="GK15">
        <v>707766.55811833253</v>
      </c>
      <c r="GL15">
        <v>717595.76698524226</v>
      </c>
      <c r="GM15">
        <v>733209.10044381581</v>
      </c>
      <c r="GN15">
        <v>729471.499776938</v>
      </c>
      <c r="GO15">
        <v>724890.6156537293</v>
      </c>
      <c r="GP15">
        <v>712649.88029805629</v>
      </c>
      <c r="GQ15">
        <v>711865.11432653235</v>
      </c>
      <c r="GR15">
        <v>709068.45034822321</v>
      </c>
      <c r="GS15">
        <v>711583.10708911857</v>
      </c>
      <c r="GT15">
        <v>722647.24621073902</v>
      </c>
      <c r="GU15">
        <v>702670.72527073801</v>
      </c>
      <c r="GV15">
        <v>714838.8667091598</v>
      </c>
      <c r="GW15">
        <v>718646.31297840422</v>
      </c>
      <c r="GX15">
        <v>724824.63629251358</v>
      </c>
      <c r="GY15">
        <v>731086.89247832191</v>
      </c>
      <c r="GZ15">
        <v>725940.88415373769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ABD6D-698A-493F-936A-CE78EC95BCF8}">
  <sheetPr codeName="Sheet11"/>
  <dimension ref="A1:N416"/>
  <sheetViews>
    <sheetView showGridLines="0" workbookViewId="0">
      <pane xSplit="1" ySplit="3" topLeftCell="B4" activePane="bottomRight" state="frozen"/>
      <selection pane="topRight" activeCell="B1" sqref="B1"/>
      <selection pane="bottomLeft" activeCell="A4" sqref="A4"/>
      <selection pane="bottomRight" activeCell="J3" sqref="J3"/>
    </sheetView>
  </sheetViews>
  <sheetFormatPr defaultRowHeight="15" outlineLevelRow="1"/>
  <cols>
    <col min="1" max="1" width="14.28515625" style="407" customWidth="1"/>
    <col min="11" max="11" width="15" style="114" bestFit="1" customWidth="1"/>
    <col min="12" max="12" width="9.5703125" style="114" bestFit="1" customWidth="1"/>
    <col min="13" max="13" width="10.5703125" style="114" bestFit="1" customWidth="1"/>
    <col min="14" max="256" width="9.140625" style="114"/>
    <col min="257" max="257" width="14.28515625" style="114" customWidth="1"/>
    <col min="258" max="512" width="9.140625" style="114"/>
    <col min="513" max="513" width="14.28515625" style="114" customWidth="1"/>
    <col min="514" max="768" width="9.140625" style="114"/>
    <col min="769" max="769" width="14.28515625" style="114" customWidth="1"/>
    <col min="770" max="1024" width="9.140625" style="114"/>
    <col min="1025" max="1025" width="14.28515625" style="114" customWidth="1"/>
    <col min="1026" max="1280" width="9.140625" style="114"/>
    <col min="1281" max="1281" width="14.28515625" style="114" customWidth="1"/>
    <col min="1282" max="1536" width="9.140625" style="114"/>
    <col min="1537" max="1537" width="14.28515625" style="114" customWidth="1"/>
    <col min="1538" max="1792" width="9.140625" style="114"/>
    <col min="1793" max="1793" width="14.28515625" style="114" customWidth="1"/>
    <col min="1794" max="2048" width="9.140625" style="114"/>
    <col min="2049" max="2049" width="14.28515625" style="114" customWidth="1"/>
    <col min="2050" max="2304" width="9.140625" style="114"/>
    <col min="2305" max="2305" width="14.28515625" style="114" customWidth="1"/>
    <col min="2306" max="2560" width="9.140625" style="114"/>
    <col min="2561" max="2561" width="14.28515625" style="114" customWidth="1"/>
    <col min="2562" max="2816" width="9.140625" style="114"/>
    <col min="2817" max="2817" width="14.28515625" style="114" customWidth="1"/>
    <col min="2818" max="3072" width="9.140625" style="114"/>
    <col min="3073" max="3073" width="14.28515625" style="114" customWidth="1"/>
    <col min="3074" max="3328" width="9.140625" style="114"/>
    <col min="3329" max="3329" width="14.28515625" style="114" customWidth="1"/>
    <col min="3330" max="3584" width="9.140625" style="114"/>
    <col min="3585" max="3585" width="14.28515625" style="114" customWidth="1"/>
    <col min="3586" max="3840" width="9.140625" style="114"/>
    <col min="3841" max="3841" width="14.28515625" style="114" customWidth="1"/>
    <col min="3842" max="4096" width="9.140625" style="114"/>
    <col min="4097" max="4097" width="14.28515625" style="114" customWidth="1"/>
    <col min="4098" max="4352" width="9.140625" style="114"/>
    <col min="4353" max="4353" width="14.28515625" style="114" customWidth="1"/>
    <col min="4354" max="4608" width="9.140625" style="114"/>
    <col min="4609" max="4609" width="14.28515625" style="114" customWidth="1"/>
    <col min="4610" max="4864" width="9.140625" style="114"/>
    <col min="4865" max="4865" width="14.28515625" style="114" customWidth="1"/>
    <col min="4866" max="5120" width="9.140625" style="114"/>
    <col min="5121" max="5121" width="14.28515625" style="114" customWidth="1"/>
    <col min="5122" max="5376" width="9.140625" style="114"/>
    <col min="5377" max="5377" width="14.28515625" style="114" customWidth="1"/>
    <col min="5378" max="5632" width="9.140625" style="114"/>
    <col min="5633" max="5633" width="14.28515625" style="114" customWidth="1"/>
    <col min="5634" max="5888" width="9.140625" style="114"/>
    <col min="5889" max="5889" width="14.28515625" style="114" customWidth="1"/>
    <col min="5890" max="6144" width="9.140625" style="114"/>
    <col min="6145" max="6145" width="14.28515625" style="114" customWidth="1"/>
    <col min="6146" max="6400" width="9.140625" style="114"/>
    <col min="6401" max="6401" width="14.28515625" style="114" customWidth="1"/>
    <col min="6402" max="6656" width="9.140625" style="114"/>
    <col min="6657" max="6657" width="14.28515625" style="114" customWidth="1"/>
    <col min="6658" max="6912" width="9.140625" style="114"/>
    <col min="6913" max="6913" width="14.28515625" style="114" customWidth="1"/>
    <col min="6914" max="7168" width="9.140625" style="114"/>
    <col min="7169" max="7169" width="14.28515625" style="114" customWidth="1"/>
    <col min="7170" max="7424" width="9.140625" style="114"/>
    <col min="7425" max="7425" width="14.28515625" style="114" customWidth="1"/>
    <col min="7426" max="7680" width="9.140625" style="114"/>
    <col min="7681" max="7681" width="14.28515625" style="114" customWidth="1"/>
    <col min="7682" max="7936" width="9.140625" style="114"/>
    <col min="7937" max="7937" width="14.28515625" style="114" customWidth="1"/>
    <col min="7938" max="8192" width="9.140625" style="114"/>
    <col min="8193" max="8193" width="14.28515625" style="114" customWidth="1"/>
    <col min="8194" max="8448" width="9.140625" style="114"/>
    <col min="8449" max="8449" width="14.28515625" style="114" customWidth="1"/>
    <col min="8450" max="8704" width="9.140625" style="114"/>
    <col min="8705" max="8705" width="14.28515625" style="114" customWidth="1"/>
    <col min="8706" max="8960" width="9.140625" style="114"/>
    <col min="8961" max="8961" width="14.28515625" style="114" customWidth="1"/>
    <col min="8962" max="9216" width="9.140625" style="114"/>
    <col min="9217" max="9217" width="14.28515625" style="114" customWidth="1"/>
    <col min="9218" max="9472" width="9.140625" style="114"/>
    <col min="9473" max="9473" width="14.28515625" style="114" customWidth="1"/>
    <col min="9474" max="9728" width="9.140625" style="114"/>
    <col min="9729" max="9729" width="14.28515625" style="114" customWidth="1"/>
    <col min="9730" max="9984" width="9.140625" style="114"/>
    <col min="9985" max="9985" width="14.28515625" style="114" customWidth="1"/>
    <col min="9986" max="10240" width="9.140625" style="114"/>
    <col min="10241" max="10241" width="14.28515625" style="114" customWidth="1"/>
    <col min="10242" max="10496" width="9.140625" style="114"/>
    <col min="10497" max="10497" width="14.28515625" style="114" customWidth="1"/>
    <col min="10498" max="10752" width="9.140625" style="114"/>
    <col min="10753" max="10753" width="14.28515625" style="114" customWidth="1"/>
    <col min="10754" max="11008" width="9.140625" style="114"/>
    <col min="11009" max="11009" width="14.28515625" style="114" customWidth="1"/>
    <col min="11010" max="11264" width="9.140625" style="114"/>
    <col min="11265" max="11265" width="14.28515625" style="114" customWidth="1"/>
    <col min="11266" max="11520" width="9.140625" style="114"/>
    <col min="11521" max="11521" width="14.28515625" style="114" customWidth="1"/>
    <col min="11522" max="11776" width="9.140625" style="114"/>
    <col min="11777" max="11777" width="14.28515625" style="114" customWidth="1"/>
    <col min="11778" max="12032" width="9.140625" style="114"/>
    <col min="12033" max="12033" width="14.28515625" style="114" customWidth="1"/>
    <col min="12034" max="12288" width="9.140625" style="114"/>
    <col min="12289" max="12289" width="14.28515625" style="114" customWidth="1"/>
    <col min="12290" max="12544" width="9.140625" style="114"/>
    <col min="12545" max="12545" width="14.28515625" style="114" customWidth="1"/>
    <col min="12546" max="12800" width="9.140625" style="114"/>
    <col min="12801" max="12801" width="14.28515625" style="114" customWidth="1"/>
    <col min="12802" max="13056" width="9.140625" style="114"/>
    <col min="13057" max="13057" width="14.28515625" style="114" customWidth="1"/>
    <col min="13058" max="13312" width="9.140625" style="114"/>
    <col min="13313" max="13313" width="14.28515625" style="114" customWidth="1"/>
    <col min="13314" max="13568" width="9.140625" style="114"/>
    <col min="13569" max="13569" width="14.28515625" style="114" customWidth="1"/>
    <col min="13570" max="13824" width="9.140625" style="114"/>
    <col min="13825" max="13825" width="14.28515625" style="114" customWidth="1"/>
    <col min="13826" max="14080" width="9.140625" style="114"/>
    <col min="14081" max="14081" width="14.28515625" style="114" customWidth="1"/>
    <col min="14082" max="14336" width="9.140625" style="114"/>
    <col min="14337" max="14337" width="14.28515625" style="114" customWidth="1"/>
    <col min="14338" max="14592" width="9.140625" style="114"/>
    <col min="14593" max="14593" width="14.28515625" style="114" customWidth="1"/>
    <col min="14594" max="14848" width="9.140625" style="114"/>
    <col min="14849" max="14849" width="14.28515625" style="114" customWidth="1"/>
    <col min="14850" max="15104" width="9.140625" style="114"/>
    <col min="15105" max="15105" width="14.28515625" style="114" customWidth="1"/>
    <col min="15106" max="15360" width="9.140625" style="114"/>
    <col min="15361" max="15361" width="14.28515625" style="114" customWidth="1"/>
    <col min="15362" max="15616" width="9.140625" style="114"/>
    <col min="15617" max="15617" width="14.28515625" style="114" customWidth="1"/>
    <col min="15618" max="15872" width="9.140625" style="114"/>
    <col min="15873" max="15873" width="14.28515625" style="114" customWidth="1"/>
    <col min="15874" max="16128" width="9.140625" style="114"/>
    <col min="16129" max="16129" width="14.28515625" style="114" customWidth="1"/>
    <col min="16130" max="16384" width="9.140625" style="114"/>
  </cols>
  <sheetData>
    <row r="1" spans="1:14" customFormat="1" ht="15" customHeight="1">
      <c r="A1" s="439" t="s">
        <v>1198</v>
      </c>
      <c r="B1" s="441" t="s">
        <v>429</v>
      </c>
      <c r="C1" s="442"/>
      <c r="D1" s="443"/>
      <c r="E1" s="441" t="s">
        <v>490</v>
      </c>
      <c r="F1" s="442"/>
      <c r="G1" s="443"/>
      <c r="H1" s="441" t="s">
        <v>491</v>
      </c>
      <c r="I1" s="442"/>
      <c r="J1" s="443"/>
      <c r="K1" s="441" t="s">
        <v>496</v>
      </c>
      <c r="L1" s="442"/>
      <c r="M1" s="443"/>
    </row>
    <row r="2" spans="1:14" customFormat="1" ht="30" customHeight="1">
      <c r="A2" s="440"/>
      <c r="B2" s="404" t="s">
        <v>487</v>
      </c>
      <c r="C2" s="405" t="s">
        <v>488</v>
      </c>
      <c r="D2" s="406" t="s">
        <v>489</v>
      </c>
      <c r="E2" s="404" t="s">
        <v>487</v>
      </c>
      <c r="F2" s="405" t="s">
        <v>488</v>
      </c>
      <c r="G2" s="406" t="s">
        <v>489</v>
      </c>
      <c r="H2" s="404" t="s">
        <v>487</v>
      </c>
      <c r="I2" s="405" t="s">
        <v>488</v>
      </c>
      <c r="J2" s="406" t="s">
        <v>489</v>
      </c>
      <c r="K2" s="404" t="s">
        <v>429</v>
      </c>
      <c r="L2" s="405" t="s">
        <v>490</v>
      </c>
      <c r="M2" s="406" t="s">
        <v>18</v>
      </c>
    </row>
    <row r="3" spans="1:14" customFormat="1" ht="15" hidden="1" customHeight="1" outlineLevel="1">
      <c r="A3" s="407"/>
      <c r="B3" t="str">
        <f>+$B$1&amp;"-"&amp;B2</f>
        <v>Departamentos-Stock</v>
      </c>
      <c r="C3" t="str">
        <f t="shared" ref="C3:D3" si="0">+$B$1&amp;"-"&amp;C2</f>
        <v>Departamentos-Ventas</v>
      </c>
      <c r="D3" t="str">
        <f t="shared" si="0"/>
        <v>Departamentos-Meses</v>
      </c>
      <c r="E3" t="str">
        <f>+$E$1&amp;"-"&amp;E2</f>
        <v>Casas-Stock</v>
      </c>
      <c r="F3" t="str">
        <f t="shared" ref="F3:G3" si="1">+$E$1&amp;"-"&amp;F2</f>
        <v>Casas-Ventas</v>
      </c>
      <c r="G3" t="str">
        <f t="shared" si="1"/>
        <v>Casas-Meses</v>
      </c>
      <c r="H3" t="str">
        <f>+$H$1&amp;"-"&amp;H2</f>
        <v>Viviendas-Stock</v>
      </c>
      <c r="I3" t="str">
        <f t="shared" ref="I3:J3" si="2">+$H$1&amp;"-"&amp;I2</f>
        <v>Viviendas-Ventas</v>
      </c>
      <c r="J3" t="str">
        <f t="shared" si="2"/>
        <v>Viviendas-Meses</v>
      </c>
      <c r="K3" t="str">
        <f>+K2&amp;"-"&amp;$K$1</f>
        <v>Departamentos-Ventas (en miles de UF)</v>
      </c>
      <c r="L3" t="str">
        <f t="shared" ref="L3" si="3">+L2&amp;"-"&amp;$K$1</f>
        <v>Casas-Ventas (en miles de UF)</v>
      </c>
      <c r="M3" t="str">
        <f>+"Viviendas"&amp;"-"&amp;$K$1</f>
        <v>Viviendas-Ventas (en miles de UF)</v>
      </c>
    </row>
    <row r="4" spans="1:14" collapsed="1">
      <c r="A4" s="408" t="str">
        <f>+'Cifras Inmobiliarias Santiago'!B3&amp;"-"&amp;'Cifras Inmobiliarias Santiago'!A3</f>
        <v>Ene-2004</v>
      </c>
      <c r="B4" s="54">
        <f>+'Cifras Inmobiliarias Santiago'!C3</f>
        <v>22001</v>
      </c>
      <c r="C4" s="54">
        <f>+'Cifras Inmobiliarias Santiago'!D3</f>
        <v>960</v>
      </c>
      <c r="D4" s="54">
        <f>+'Cifras Inmobiliarias Santiago'!E3</f>
        <v>22.917708333333334</v>
      </c>
      <c r="E4" s="54">
        <f>+'Cifras Inmobiliarias Santiago'!F3</f>
        <v>9068</v>
      </c>
      <c r="F4" s="54">
        <f>+'Cifras Inmobiliarias Santiago'!G3</f>
        <v>540</v>
      </c>
      <c r="G4" s="54">
        <f>+'Cifras Inmobiliarias Santiago'!H3</f>
        <v>16.792592592592591</v>
      </c>
      <c r="H4" s="54">
        <f>+'Cifras Inmobiliarias Santiago'!I3</f>
        <v>31069</v>
      </c>
      <c r="I4" s="54">
        <f>+'Cifras Inmobiliarias Santiago'!J3</f>
        <v>1500</v>
      </c>
      <c r="J4" s="54">
        <f>+'Cifras Inmobiliarias Santiago'!K3</f>
        <v>20.712666666666667</v>
      </c>
      <c r="K4" s="410">
        <f>+'Ventas UF'!C3</f>
        <v>2433.970247106558</v>
      </c>
      <c r="L4" s="410">
        <f>+'Ventas UF'!D3</f>
        <v>1058.8960736549166</v>
      </c>
      <c r="M4" s="410">
        <f>+'Ventas UF'!E3</f>
        <v>3492.8663207614745</v>
      </c>
      <c r="N4"/>
    </row>
    <row r="5" spans="1:14">
      <c r="A5" s="408" t="str">
        <f>'Cifras Inmobiliarias Santiago'!B4&amp;"-"&amp;'Cifras Inmobiliarias Santiago'!A3</f>
        <v>Feb-2004</v>
      </c>
      <c r="B5" s="54">
        <f>+'Cifras Inmobiliarias Santiago'!C4</f>
        <v>21434</v>
      </c>
      <c r="C5" s="54">
        <f>+'Cifras Inmobiliarias Santiago'!D4</f>
        <v>841</v>
      </c>
      <c r="D5" s="54">
        <f>+'Cifras Inmobiliarias Santiago'!E4</f>
        <v>25.486325802615934</v>
      </c>
      <c r="E5" s="54">
        <f>+'Cifras Inmobiliarias Santiago'!F4</f>
        <v>8447</v>
      </c>
      <c r="F5" s="54">
        <f>+'Cifras Inmobiliarias Santiago'!G4</f>
        <v>556</v>
      </c>
      <c r="G5" s="54">
        <f>+'Cifras Inmobiliarias Santiago'!H4</f>
        <v>15.192446043165468</v>
      </c>
      <c r="H5" s="54">
        <f>+'Cifras Inmobiliarias Santiago'!I4</f>
        <v>29881</v>
      </c>
      <c r="I5" s="54">
        <f>+'Cifras Inmobiliarias Santiago'!J4</f>
        <v>1397</v>
      </c>
      <c r="J5" s="54">
        <f>+'Cifras Inmobiliarias Santiago'!K4</f>
        <v>21.389405869720829</v>
      </c>
      <c r="K5" s="410">
        <f>+'Ventas UF'!C4</f>
        <v>2134.912808094432</v>
      </c>
      <c r="L5" s="410">
        <f>+'Ventas UF'!D4</f>
        <v>1161.3216308075655</v>
      </c>
      <c r="M5" s="410">
        <f>+'Ventas UF'!E4</f>
        <v>3296.2344389019972</v>
      </c>
      <c r="N5"/>
    </row>
    <row r="6" spans="1:14">
      <c r="A6" s="408" t="str">
        <f>+'Cifras Inmobiliarias Santiago'!B5&amp;"-"&amp;'Cifras Inmobiliarias Santiago'!A3</f>
        <v>Mar-2004</v>
      </c>
      <c r="B6" s="54">
        <f>+'Cifras Inmobiliarias Santiago'!C5</f>
        <v>20593</v>
      </c>
      <c r="C6" s="54">
        <f>+'Cifras Inmobiliarias Santiago'!D5</f>
        <v>1193</v>
      </c>
      <c r="D6" s="54">
        <f>+'Cifras Inmobiliarias Santiago'!E5</f>
        <v>17.261525565800504</v>
      </c>
      <c r="E6" s="54">
        <f>+'Cifras Inmobiliarias Santiago'!F5</f>
        <v>7761</v>
      </c>
      <c r="F6" s="54">
        <f>+'Cifras Inmobiliarias Santiago'!G5</f>
        <v>788</v>
      </c>
      <c r="G6" s="54">
        <f>+'Cifras Inmobiliarias Santiago'!H5</f>
        <v>9.8489847715736047</v>
      </c>
      <c r="H6" s="54">
        <f>+'Cifras Inmobiliarias Santiago'!I5</f>
        <v>28354</v>
      </c>
      <c r="I6" s="54">
        <f>+'Cifras Inmobiliarias Santiago'!J5</f>
        <v>1981</v>
      </c>
      <c r="J6" s="54">
        <f>+'Cifras Inmobiliarias Santiago'!K5</f>
        <v>14.312973245835437</v>
      </c>
      <c r="K6" s="410">
        <f>+'Ventas UF'!C5</f>
        <v>3157.2627360626448</v>
      </c>
      <c r="L6" s="410">
        <f>+'Ventas UF'!D5</f>
        <v>1711.8168211454333</v>
      </c>
      <c r="M6" s="410">
        <f>+'Ventas UF'!E5</f>
        <v>4869.0795572080779</v>
      </c>
      <c r="N6"/>
    </row>
    <row r="7" spans="1:14">
      <c r="A7" s="408" t="str">
        <f>+'Cifras Inmobiliarias Santiago'!B6&amp;"-"&amp;'Cifras Inmobiliarias Santiago'!A3</f>
        <v>Abr-2004</v>
      </c>
      <c r="B7" s="54">
        <f>+'Cifras Inmobiliarias Santiago'!C6</f>
        <v>20866</v>
      </c>
      <c r="C7" s="54">
        <f>+'Cifras Inmobiliarias Santiago'!D6</f>
        <v>1282</v>
      </c>
      <c r="D7" s="54">
        <f>+'Cifras Inmobiliarias Santiago'!E6</f>
        <v>16.276131045241808</v>
      </c>
      <c r="E7" s="54">
        <f>+'Cifras Inmobiliarias Santiago'!F6</f>
        <v>7370</v>
      </c>
      <c r="F7" s="54">
        <f>+'Cifras Inmobiliarias Santiago'!G6</f>
        <v>754</v>
      </c>
      <c r="G7" s="54">
        <f>+'Cifras Inmobiliarias Santiago'!H6</f>
        <v>9.7745358090185679</v>
      </c>
      <c r="H7" s="54">
        <f>+'Cifras Inmobiliarias Santiago'!I6</f>
        <v>28236</v>
      </c>
      <c r="I7" s="54">
        <f>+'Cifras Inmobiliarias Santiago'!J6</f>
        <v>2036</v>
      </c>
      <c r="J7" s="54">
        <f>+'Cifras Inmobiliarias Santiago'!K6</f>
        <v>13.868369351669941</v>
      </c>
      <c r="K7" s="410">
        <f>+'Ventas UF'!C6</f>
        <v>4117.5793459557008</v>
      </c>
      <c r="L7" s="410">
        <f>+'Ventas UF'!D6</f>
        <v>1918.9534453182862</v>
      </c>
      <c r="M7" s="410">
        <f>+'Ventas UF'!E6</f>
        <v>6036.5327912739867</v>
      </c>
      <c r="N7"/>
    </row>
    <row r="8" spans="1:14">
      <c r="A8" s="408" t="str">
        <f>+'Cifras Inmobiliarias Santiago'!B7&amp;"-"&amp;'Cifras Inmobiliarias Santiago'!A3</f>
        <v>May-2004</v>
      </c>
      <c r="B8" s="54">
        <f>+'Cifras Inmobiliarias Santiago'!C7</f>
        <v>23294</v>
      </c>
      <c r="C8" s="54">
        <f>+'Cifras Inmobiliarias Santiago'!D7</f>
        <v>1588</v>
      </c>
      <c r="D8" s="54">
        <f>+'Cifras Inmobiliarias Santiago'!E7</f>
        <v>14.668765743073047</v>
      </c>
      <c r="E8" s="54">
        <f>+'Cifras Inmobiliarias Santiago'!F7</f>
        <v>8665</v>
      </c>
      <c r="F8" s="54">
        <f>+'Cifras Inmobiliarias Santiago'!G7</f>
        <v>977</v>
      </c>
      <c r="G8" s="54">
        <f>+'Cifras Inmobiliarias Santiago'!H7</f>
        <v>8.8689866939611051</v>
      </c>
      <c r="H8" s="54">
        <f>+'Cifras Inmobiliarias Santiago'!I7</f>
        <v>31959</v>
      </c>
      <c r="I8" s="54">
        <f>+'Cifras Inmobiliarias Santiago'!J7</f>
        <v>2565</v>
      </c>
      <c r="J8" s="54">
        <f>+'Cifras Inmobiliarias Santiago'!K7</f>
        <v>12.459649122807017</v>
      </c>
      <c r="K8" s="410">
        <f>+'Ventas UF'!C7</f>
        <v>4154.3607454293087</v>
      </c>
      <c r="L8" s="410">
        <f>+'Ventas UF'!D7</f>
        <v>2736.9126061375891</v>
      </c>
      <c r="M8" s="410">
        <f>+'Ventas UF'!E7</f>
        <v>6891.2733515668979</v>
      </c>
      <c r="N8"/>
    </row>
    <row r="9" spans="1:14">
      <c r="A9" s="408" t="str">
        <f>+'Cifras Inmobiliarias Santiago'!B8&amp;"-"&amp;'Cifras Inmobiliarias Santiago'!A3</f>
        <v>Jun-2004</v>
      </c>
      <c r="B9" s="54">
        <f>+'Cifras Inmobiliarias Santiago'!C8</f>
        <v>21591</v>
      </c>
      <c r="C9" s="54">
        <f>+'Cifras Inmobiliarias Santiago'!D8</f>
        <v>1540</v>
      </c>
      <c r="D9" s="54">
        <f>+'Cifras Inmobiliarias Santiago'!E8</f>
        <v>14.020129870129869</v>
      </c>
      <c r="E9" s="54">
        <f>+'Cifras Inmobiliarias Santiago'!F8</f>
        <v>10509</v>
      </c>
      <c r="F9" s="54">
        <f>+'Cifras Inmobiliarias Santiago'!G8</f>
        <v>1109</v>
      </c>
      <c r="G9" s="54">
        <f>+'Cifras Inmobiliarias Santiago'!H8</f>
        <v>9.4761045987376011</v>
      </c>
      <c r="H9" s="54">
        <f>+'Cifras Inmobiliarias Santiago'!I8</f>
        <v>32100</v>
      </c>
      <c r="I9" s="54">
        <f>+'Cifras Inmobiliarias Santiago'!J8</f>
        <v>2649</v>
      </c>
      <c r="J9" s="54">
        <f>+'Cifras Inmobiliarias Santiago'!K8</f>
        <v>12.117780294450736</v>
      </c>
      <c r="K9" s="410">
        <f>+'Ventas UF'!C8</f>
        <v>4067.7721499999993</v>
      </c>
      <c r="L9" s="410">
        <f>+'Ventas UF'!D8</f>
        <v>2828.4330599999994</v>
      </c>
      <c r="M9" s="410">
        <f>+'Ventas UF'!E8</f>
        <v>6896.2052099999983</v>
      </c>
      <c r="N9"/>
    </row>
    <row r="10" spans="1:14">
      <c r="A10" s="408" t="str">
        <f>+'Cifras Inmobiliarias Santiago'!B9&amp;"-"&amp;'Cifras Inmobiliarias Santiago'!A3</f>
        <v>Jul-2004</v>
      </c>
      <c r="B10" s="54">
        <f>+'Cifras Inmobiliarias Santiago'!C9</f>
        <v>22443</v>
      </c>
      <c r="C10" s="54">
        <f>+'Cifras Inmobiliarias Santiago'!D9</f>
        <v>1775</v>
      </c>
      <c r="D10" s="54">
        <f>+'Cifras Inmobiliarias Santiago'!E9</f>
        <v>12.64394366197183</v>
      </c>
      <c r="E10" s="54">
        <f>+'Cifras Inmobiliarias Santiago'!F9</f>
        <v>9861</v>
      </c>
      <c r="F10" s="54">
        <f>+'Cifras Inmobiliarias Santiago'!G9</f>
        <v>1403</v>
      </c>
      <c r="G10" s="54">
        <f>+'Cifras Inmobiliarias Santiago'!H9</f>
        <v>7.0285103349964366</v>
      </c>
      <c r="H10" s="54">
        <f>+'Cifras Inmobiliarias Santiago'!I9</f>
        <v>32304</v>
      </c>
      <c r="I10" s="54">
        <f>+'Cifras Inmobiliarias Santiago'!J9</f>
        <v>3178</v>
      </c>
      <c r="J10" s="54">
        <f>+'Cifras Inmobiliarias Santiago'!K9</f>
        <v>10.164883574575205</v>
      </c>
      <c r="K10" s="410">
        <f>+'Ventas UF'!C9</f>
        <v>4757.4022899999991</v>
      </c>
      <c r="L10" s="410">
        <f>+'Ventas UF'!D9</f>
        <v>3267.7613099999999</v>
      </c>
      <c r="M10" s="410">
        <f>+'Ventas UF'!E9</f>
        <v>8025.163599999999</v>
      </c>
      <c r="N10"/>
    </row>
    <row r="11" spans="1:14">
      <c r="A11" s="408" t="str">
        <f>+'Cifras Inmobiliarias Santiago'!B10&amp;"-"&amp;'Cifras Inmobiliarias Santiago'!A3</f>
        <v>Ago-2004</v>
      </c>
      <c r="B11" s="54">
        <f>+'Cifras Inmobiliarias Santiago'!C10</f>
        <v>20841</v>
      </c>
      <c r="C11" s="54">
        <f>+'Cifras Inmobiliarias Santiago'!D10</f>
        <v>1741</v>
      </c>
      <c r="D11" s="54">
        <f>+'Cifras Inmobiliarias Santiago'!E10</f>
        <v>11.970706490522689</v>
      </c>
      <c r="E11" s="54">
        <f>+'Cifras Inmobiliarias Santiago'!F10</f>
        <v>8440</v>
      </c>
      <c r="F11" s="54">
        <f>+'Cifras Inmobiliarias Santiago'!G10</f>
        <v>1404</v>
      </c>
      <c r="G11" s="54">
        <f>+'Cifras Inmobiliarias Santiago'!H10</f>
        <v>6.0113960113960117</v>
      </c>
      <c r="H11" s="54">
        <f>+'Cifras Inmobiliarias Santiago'!I10</f>
        <v>29281</v>
      </c>
      <c r="I11" s="54">
        <f>+'Cifras Inmobiliarias Santiago'!J10</f>
        <v>3145</v>
      </c>
      <c r="J11" s="54">
        <f>+'Cifras Inmobiliarias Santiago'!K10</f>
        <v>9.310333863275039</v>
      </c>
      <c r="K11" s="410">
        <f>+'Ventas UF'!C10</f>
        <v>4243.5177000000003</v>
      </c>
      <c r="L11" s="410">
        <f>+'Ventas UF'!D10</f>
        <v>2943.79538</v>
      </c>
      <c r="M11" s="410">
        <f>+'Ventas UF'!E10</f>
        <v>7187.3130799999999</v>
      </c>
      <c r="N11"/>
    </row>
    <row r="12" spans="1:14">
      <c r="A12" s="408" t="str">
        <f>+'Cifras Inmobiliarias Santiago'!B11&amp;"-"&amp;'Cifras Inmobiliarias Santiago'!A3</f>
        <v>Set-2004</v>
      </c>
      <c r="B12" s="54">
        <f>+'Cifras Inmobiliarias Santiago'!C11</f>
        <v>21970</v>
      </c>
      <c r="C12" s="54">
        <f>+'Cifras Inmobiliarias Santiago'!D11</f>
        <v>1471</v>
      </c>
      <c r="D12" s="54">
        <f>+'Cifras Inmobiliarias Santiago'!E11</f>
        <v>14.935418082936778</v>
      </c>
      <c r="E12" s="54">
        <f>+'Cifras Inmobiliarias Santiago'!F11</f>
        <v>9214</v>
      </c>
      <c r="F12" s="54">
        <f>+'Cifras Inmobiliarias Santiago'!G11</f>
        <v>1065</v>
      </c>
      <c r="G12" s="54">
        <f>+'Cifras Inmobiliarias Santiago'!H11</f>
        <v>8.6516431924882635</v>
      </c>
      <c r="H12" s="54">
        <f>+'Cifras Inmobiliarias Santiago'!I11</f>
        <v>31184</v>
      </c>
      <c r="I12" s="54">
        <f>+'Cifras Inmobiliarias Santiago'!J11</f>
        <v>2536</v>
      </c>
      <c r="J12" s="54">
        <f>+'Cifras Inmobiliarias Santiago'!K11</f>
        <v>12.296529968454259</v>
      </c>
      <c r="K12" s="410">
        <f>+'Ventas UF'!C11</f>
        <v>3774.7836700000003</v>
      </c>
      <c r="L12" s="410">
        <f>+'Ventas UF'!D11</f>
        <v>2340.2443900000003</v>
      </c>
      <c r="M12" s="410">
        <f>+'Ventas UF'!E11</f>
        <v>6115.0280600000006</v>
      </c>
      <c r="N12"/>
    </row>
    <row r="13" spans="1:14">
      <c r="A13" s="408" t="str">
        <f>+'Cifras Inmobiliarias Santiago'!B12&amp;"-"&amp;'Cifras Inmobiliarias Santiago'!A3</f>
        <v>Oct-2004</v>
      </c>
      <c r="B13" s="54">
        <f>+'Cifras Inmobiliarias Santiago'!C12</f>
        <v>22088</v>
      </c>
      <c r="C13" s="54">
        <f>+'Cifras Inmobiliarias Santiago'!D12</f>
        <v>1356</v>
      </c>
      <c r="D13" s="54">
        <f>+'Cifras Inmobiliarias Santiago'!E12</f>
        <v>16.289085545722713</v>
      </c>
      <c r="E13" s="54">
        <f>+'Cifras Inmobiliarias Santiago'!F12</f>
        <v>8826</v>
      </c>
      <c r="F13" s="54">
        <f>+'Cifras Inmobiliarias Santiago'!G12</f>
        <v>956</v>
      </c>
      <c r="G13" s="54">
        <f>+'Cifras Inmobiliarias Santiago'!H12</f>
        <v>9.2322175732217566</v>
      </c>
      <c r="H13" s="54">
        <f>+'Cifras Inmobiliarias Santiago'!I12</f>
        <v>30914</v>
      </c>
      <c r="I13" s="54">
        <f>+'Cifras Inmobiliarias Santiago'!J12</f>
        <v>2312</v>
      </c>
      <c r="J13" s="54">
        <f>+'Cifras Inmobiliarias Santiago'!K12</f>
        <v>13.371107266435986</v>
      </c>
      <c r="K13" s="410">
        <f>+'Ventas UF'!C12</f>
        <v>3425.9881999999998</v>
      </c>
      <c r="L13" s="410">
        <f>+'Ventas UF'!D12</f>
        <v>1953.5738499999998</v>
      </c>
      <c r="M13" s="410">
        <f>+'Ventas UF'!E12</f>
        <v>5379.5620499999995</v>
      </c>
      <c r="N13"/>
    </row>
    <row r="14" spans="1:14">
      <c r="A14" s="408" t="str">
        <f>+'Cifras Inmobiliarias Santiago'!B13&amp;"-"&amp;'Cifras Inmobiliarias Santiago'!A3</f>
        <v>Nov-2004</v>
      </c>
      <c r="B14" s="54">
        <f>+'Cifras Inmobiliarias Santiago'!C13</f>
        <v>24387</v>
      </c>
      <c r="C14" s="54">
        <f>+'Cifras Inmobiliarias Santiago'!D13</f>
        <v>1037</v>
      </c>
      <c r="D14" s="54">
        <f>+'Cifras Inmobiliarias Santiago'!E13</f>
        <v>23.516875602700097</v>
      </c>
      <c r="E14" s="54">
        <f>+'Cifras Inmobiliarias Santiago'!F13</f>
        <v>7991</v>
      </c>
      <c r="F14" s="54">
        <f>+'Cifras Inmobiliarias Santiago'!G13</f>
        <v>945</v>
      </c>
      <c r="G14" s="54">
        <f>+'Cifras Inmobiliarias Santiago'!H13</f>
        <v>8.4560846560846556</v>
      </c>
      <c r="H14" s="54">
        <f>+'Cifras Inmobiliarias Santiago'!I13</f>
        <v>32378</v>
      </c>
      <c r="I14" s="54">
        <f>+'Cifras Inmobiliarias Santiago'!J13</f>
        <v>1982</v>
      </c>
      <c r="J14" s="54">
        <f>+'Cifras Inmobiliarias Santiago'!K13</f>
        <v>16.336024217961654</v>
      </c>
      <c r="K14" s="410">
        <f>+'Ventas UF'!C13</f>
        <v>2641.9104300000004</v>
      </c>
      <c r="L14" s="410">
        <f>+'Ventas UF'!D13</f>
        <v>2133.2492699999998</v>
      </c>
      <c r="M14" s="410">
        <f>+'Ventas UF'!E13</f>
        <v>4775.1597000000002</v>
      </c>
      <c r="N14"/>
    </row>
    <row r="15" spans="1:14">
      <c r="A15" s="408" t="str">
        <f>+'Cifras Inmobiliarias Santiago'!B14&amp;"-"&amp;'Cifras Inmobiliarias Santiago'!A3</f>
        <v>Dic-2004</v>
      </c>
      <c r="B15" s="54">
        <f>+'Cifras Inmobiliarias Santiago'!C14</f>
        <v>19918</v>
      </c>
      <c r="C15" s="54">
        <f>+'Cifras Inmobiliarias Santiago'!D14</f>
        <v>939</v>
      </c>
      <c r="D15" s="54">
        <f>+'Cifras Inmobiliarias Santiago'!E14</f>
        <v>21.21192758253461</v>
      </c>
      <c r="E15" s="54">
        <f>+'Cifras Inmobiliarias Santiago'!F14</f>
        <v>7047</v>
      </c>
      <c r="F15" s="54">
        <f>+'Cifras Inmobiliarias Santiago'!G14</f>
        <v>678</v>
      </c>
      <c r="G15" s="54">
        <f>+'Cifras Inmobiliarias Santiago'!H14</f>
        <v>10.393805309734514</v>
      </c>
      <c r="H15" s="54">
        <f>+'Cifras Inmobiliarias Santiago'!I14</f>
        <v>26965</v>
      </c>
      <c r="I15" s="54">
        <f>+'Cifras Inmobiliarias Santiago'!J14</f>
        <v>1617</v>
      </c>
      <c r="J15" s="54">
        <f>+'Cifras Inmobiliarias Santiago'!K14</f>
        <v>16.675943104514534</v>
      </c>
      <c r="K15" s="410">
        <f>+'Ventas UF'!C14</f>
        <v>2491.3325</v>
      </c>
      <c r="L15" s="410">
        <f>+'Ventas UF'!D14</f>
        <v>1470.3798899999999</v>
      </c>
      <c r="M15" s="410">
        <f>+'Ventas UF'!E14</f>
        <v>3961.7123899999997</v>
      </c>
      <c r="N15"/>
    </row>
    <row r="16" spans="1:14">
      <c r="A16" s="408" t="str">
        <f>+'Cifras Inmobiliarias Santiago'!B15&amp;"-"&amp;'Cifras Inmobiliarias Santiago'!A15</f>
        <v>Ene-2005</v>
      </c>
      <c r="B16" s="54">
        <f>+'Cifras Inmobiliarias Santiago'!C15</f>
        <v>19354</v>
      </c>
      <c r="C16" s="54">
        <f>+'Cifras Inmobiliarias Santiago'!D15</f>
        <v>899</v>
      </c>
      <c r="D16" s="54">
        <f>+'Cifras Inmobiliarias Santiago'!E15</f>
        <v>21.528364849833149</v>
      </c>
      <c r="E16" s="54">
        <f>+'Cifras Inmobiliarias Santiago'!F15</f>
        <v>7120</v>
      </c>
      <c r="F16" s="54">
        <f>+'Cifras Inmobiliarias Santiago'!G15</f>
        <v>616</v>
      </c>
      <c r="G16" s="54">
        <f>+'Cifras Inmobiliarias Santiago'!H15</f>
        <v>11.558441558441558</v>
      </c>
      <c r="H16" s="54">
        <f>+'Cifras Inmobiliarias Santiago'!I15</f>
        <v>26474</v>
      </c>
      <c r="I16" s="54">
        <f>+'Cifras Inmobiliarias Santiago'!J15</f>
        <v>1515</v>
      </c>
      <c r="J16" s="54">
        <f>+'Cifras Inmobiliarias Santiago'!K15</f>
        <v>17.474587458745873</v>
      </c>
      <c r="K16" s="410">
        <f>+'Ventas UF'!C15</f>
        <v>2289.50414</v>
      </c>
      <c r="L16" s="410">
        <f>+'Ventas UF'!D15</f>
        <v>1229.36952</v>
      </c>
      <c r="M16" s="410">
        <f>+'Ventas UF'!E15</f>
        <v>3518.8736600000002</v>
      </c>
      <c r="N16"/>
    </row>
    <row r="17" spans="1:14">
      <c r="A17" s="408" t="str">
        <f>+'Cifras Inmobiliarias Santiago'!B16&amp;"-"&amp;'Cifras Inmobiliarias Santiago'!A15</f>
        <v>Feb-2005</v>
      </c>
      <c r="B17" s="54">
        <f>+'Cifras Inmobiliarias Santiago'!C16</f>
        <v>21826</v>
      </c>
      <c r="C17" s="54">
        <f>+'Cifras Inmobiliarias Santiago'!D16</f>
        <v>990</v>
      </c>
      <c r="D17" s="54">
        <f>+'Cifras Inmobiliarias Santiago'!E16</f>
        <v>22.046464646464646</v>
      </c>
      <c r="E17" s="54">
        <f>+'Cifras Inmobiliarias Santiago'!F16</f>
        <v>7864</v>
      </c>
      <c r="F17" s="54">
        <f>+'Cifras Inmobiliarias Santiago'!G16</f>
        <v>786</v>
      </c>
      <c r="G17" s="54">
        <f>+'Cifras Inmobiliarias Santiago'!H16</f>
        <v>10.005089058524174</v>
      </c>
      <c r="H17" s="54">
        <f>+'Cifras Inmobiliarias Santiago'!I16</f>
        <v>29690</v>
      </c>
      <c r="I17" s="54">
        <f>+'Cifras Inmobiliarias Santiago'!J16</f>
        <v>1776</v>
      </c>
      <c r="J17" s="54">
        <f>+'Cifras Inmobiliarias Santiago'!K16</f>
        <v>16.717342342342342</v>
      </c>
      <c r="K17" s="410">
        <f>+'Ventas UF'!C16</f>
        <v>2386.5461</v>
      </c>
      <c r="L17" s="410">
        <f>+'Ventas UF'!D16</f>
        <v>1574.3451200000002</v>
      </c>
      <c r="M17" s="410">
        <f>+'Ventas UF'!E16</f>
        <v>3960.8912200000004</v>
      </c>
      <c r="N17"/>
    </row>
    <row r="18" spans="1:14">
      <c r="A18" s="408" t="str">
        <f>+'Cifras Inmobiliarias Santiago'!B17&amp;"-"&amp;'Cifras Inmobiliarias Santiago'!A15</f>
        <v>Mar-2005</v>
      </c>
      <c r="B18" s="54">
        <f>+'Cifras Inmobiliarias Santiago'!C17</f>
        <v>21213</v>
      </c>
      <c r="C18" s="54">
        <f>+'Cifras Inmobiliarias Santiago'!D17</f>
        <v>1007</v>
      </c>
      <c r="D18" s="54">
        <f>+'Cifras Inmobiliarias Santiago'!E17</f>
        <v>21.065541211519363</v>
      </c>
      <c r="E18" s="54">
        <f>+'Cifras Inmobiliarias Santiago'!F17</f>
        <v>7699</v>
      </c>
      <c r="F18" s="54">
        <f>+'Cifras Inmobiliarias Santiago'!G17</f>
        <v>1032</v>
      </c>
      <c r="G18" s="54">
        <f>+'Cifras Inmobiliarias Santiago'!H17</f>
        <v>7.4602713178294575</v>
      </c>
      <c r="H18" s="54">
        <f>+'Cifras Inmobiliarias Santiago'!I17</f>
        <v>28912</v>
      </c>
      <c r="I18" s="54">
        <f>+'Cifras Inmobiliarias Santiago'!J17</f>
        <v>2039</v>
      </c>
      <c r="J18" s="54">
        <f>+'Cifras Inmobiliarias Santiago'!K17</f>
        <v>14.179499754781755</v>
      </c>
      <c r="K18" s="410">
        <f>+'Ventas UF'!C17</f>
        <v>2474.7137799999996</v>
      </c>
      <c r="L18" s="410">
        <f>+'Ventas UF'!D17</f>
        <v>2169.2513300000001</v>
      </c>
      <c r="M18" s="410">
        <f>+'Ventas UF'!E17</f>
        <v>4643.9651099999992</v>
      </c>
      <c r="N18"/>
    </row>
    <row r="19" spans="1:14">
      <c r="A19" s="408" t="str">
        <f>+'Cifras Inmobiliarias Santiago'!B18&amp;"-"&amp;'Cifras Inmobiliarias Santiago'!A15</f>
        <v>Abr-2005</v>
      </c>
      <c r="B19" s="54">
        <f>+'Cifras Inmobiliarias Santiago'!C18</f>
        <v>22707</v>
      </c>
      <c r="C19" s="54">
        <f>+'Cifras Inmobiliarias Santiago'!D18</f>
        <v>1279</v>
      </c>
      <c r="D19" s="54">
        <f>+'Cifras Inmobiliarias Santiago'!E18</f>
        <v>17.753713838936669</v>
      </c>
      <c r="E19" s="54">
        <f>+'Cifras Inmobiliarias Santiago'!F18</f>
        <v>7313</v>
      </c>
      <c r="F19" s="54">
        <f>+'Cifras Inmobiliarias Santiago'!G18</f>
        <v>841</v>
      </c>
      <c r="G19" s="54">
        <f>+'Cifras Inmobiliarias Santiago'!H18</f>
        <v>8.6956004756242571</v>
      </c>
      <c r="H19" s="54">
        <f>+'Cifras Inmobiliarias Santiago'!I18</f>
        <v>30020</v>
      </c>
      <c r="I19" s="54">
        <f>+'Cifras Inmobiliarias Santiago'!J18</f>
        <v>2120</v>
      </c>
      <c r="J19" s="54">
        <f>+'Cifras Inmobiliarias Santiago'!K18</f>
        <v>14.160377358490566</v>
      </c>
      <c r="K19" s="410">
        <f>+'Ventas UF'!C18</f>
        <v>3343.1173599999997</v>
      </c>
      <c r="L19" s="410">
        <f>+'Ventas UF'!D18</f>
        <v>1832.87771</v>
      </c>
      <c r="M19" s="410">
        <f>+'Ventas UF'!E18</f>
        <v>5175.9950699999999</v>
      </c>
      <c r="N19"/>
    </row>
    <row r="20" spans="1:14">
      <c r="A20" s="408" t="str">
        <f>+'Cifras Inmobiliarias Santiago'!B19&amp;"-"&amp;'Cifras Inmobiliarias Santiago'!A15</f>
        <v>May-2005</v>
      </c>
      <c r="B20" s="54">
        <f>+'Cifras Inmobiliarias Santiago'!C19</f>
        <v>29075</v>
      </c>
      <c r="C20" s="54">
        <f>+'Cifras Inmobiliarias Santiago'!D19</f>
        <v>1659</v>
      </c>
      <c r="D20" s="54">
        <f>+'Cifras Inmobiliarias Santiago'!E19</f>
        <v>17.525617842073537</v>
      </c>
      <c r="E20" s="54">
        <f>+'Cifras Inmobiliarias Santiago'!F19</f>
        <v>7289</v>
      </c>
      <c r="F20" s="54">
        <f>+'Cifras Inmobiliarias Santiago'!G19</f>
        <v>1293</v>
      </c>
      <c r="G20" s="54">
        <f>+'Cifras Inmobiliarias Santiago'!H19</f>
        <v>5.6372776488785767</v>
      </c>
      <c r="H20" s="54">
        <f>+'Cifras Inmobiliarias Santiago'!I19</f>
        <v>36364</v>
      </c>
      <c r="I20" s="54">
        <f>+'Cifras Inmobiliarias Santiago'!J19</f>
        <v>2952</v>
      </c>
      <c r="J20" s="54">
        <f>+'Cifras Inmobiliarias Santiago'!K19</f>
        <v>12.318428184281842</v>
      </c>
      <c r="K20" s="410">
        <f>+'Ventas UF'!C19</f>
        <v>3797.3016700000003</v>
      </c>
      <c r="L20" s="410">
        <f>+'Ventas UF'!D19</f>
        <v>2556.0546600000002</v>
      </c>
      <c r="M20" s="410">
        <f>+'Ventas UF'!E19</f>
        <v>6353.3563300000005</v>
      </c>
      <c r="N20"/>
    </row>
    <row r="21" spans="1:14">
      <c r="A21" s="408" t="str">
        <f>+'Cifras Inmobiliarias Santiago'!B20&amp;"-"&amp;'Cifras Inmobiliarias Santiago'!A15</f>
        <v>Jun-2005</v>
      </c>
      <c r="B21" s="54">
        <f>+'Cifras Inmobiliarias Santiago'!C20</f>
        <v>30533</v>
      </c>
      <c r="C21" s="54">
        <f>+'Cifras Inmobiliarias Santiago'!D20</f>
        <v>1661</v>
      </c>
      <c r="D21" s="54">
        <f>+'Cifras Inmobiliarias Santiago'!E20</f>
        <v>18.382299819385914</v>
      </c>
      <c r="E21" s="54">
        <f>+'Cifras Inmobiliarias Santiago'!F20</f>
        <v>6914</v>
      </c>
      <c r="F21" s="54">
        <f>+'Cifras Inmobiliarias Santiago'!G20</f>
        <v>1181</v>
      </c>
      <c r="G21" s="54">
        <f>+'Cifras Inmobiliarias Santiago'!H20</f>
        <v>5.8543607112616423</v>
      </c>
      <c r="H21" s="54">
        <f>+'Cifras Inmobiliarias Santiago'!I20</f>
        <v>37447</v>
      </c>
      <c r="I21" s="54">
        <f>+'Cifras Inmobiliarias Santiago'!J20</f>
        <v>2842</v>
      </c>
      <c r="J21" s="54">
        <f>+'Cifras Inmobiliarias Santiago'!K20</f>
        <v>13.176284306826179</v>
      </c>
      <c r="K21" s="410">
        <f>+'Ventas UF'!C20</f>
        <v>3504.7202299999999</v>
      </c>
      <c r="L21" s="410">
        <f>+'Ventas UF'!D20</f>
        <v>2737.0133900000001</v>
      </c>
      <c r="M21" s="410">
        <f>+'Ventas UF'!E20</f>
        <v>6241.73362</v>
      </c>
      <c r="N21"/>
    </row>
    <row r="22" spans="1:14">
      <c r="A22" s="408" t="str">
        <f>+'Cifras Inmobiliarias Santiago'!B21&amp;"-"&amp;'Cifras Inmobiliarias Santiago'!A15</f>
        <v>Jul-2005</v>
      </c>
      <c r="B22" s="54">
        <f>+'Cifras Inmobiliarias Santiago'!C21</f>
        <v>30048</v>
      </c>
      <c r="C22" s="54">
        <f>+'Cifras Inmobiliarias Santiago'!D21</f>
        <v>1993</v>
      </c>
      <c r="D22" s="54">
        <f>+'Cifras Inmobiliarias Santiago'!E21</f>
        <v>15.076768690416458</v>
      </c>
      <c r="E22" s="54">
        <f>+'Cifras Inmobiliarias Santiago'!F21</f>
        <v>7141</v>
      </c>
      <c r="F22" s="54">
        <f>+'Cifras Inmobiliarias Santiago'!G21</f>
        <v>1342</v>
      </c>
      <c r="G22" s="54">
        <f>+'Cifras Inmobiliarias Santiago'!H21</f>
        <v>5.3211624441132637</v>
      </c>
      <c r="H22" s="54">
        <f>+'Cifras Inmobiliarias Santiago'!I21</f>
        <v>37189</v>
      </c>
      <c r="I22" s="54">
        <f>+'Cifras Inmobiliarias Santiago'!J21</f>
        <v>3335</v>
      </c>
      <c r="J22" s="54">
        <f>+'Cifras Inmobiliarias Santiago'!K21</f>
        <v>11.15112443778111</v>
      </c>
      <c r="K22" s="410">
        <f>+'Ventas UF'!C21</f>
        <v>4225.4942599999995</v>
      </c>
      <c r="L22" s="410">
        <f>+'Ventas UF'!D21</f>
        <v>3104.3902800000001</v>
      </c>
      <c r="M22" s="410">
        <f>+'Ventas UF'!E21</f>
        <v>7329.8845399999991</v>
      </c>
      <c r="N22"/>
    </row>
    <row r="23" spans="1:14">
      <c r="A23" s="408" t="str">
        <f>+'Cifras Inmobiliarias Santiago'!B22&amp;"-"&amp;'Cifras Inmobiliarias Santiago'!A15</f>
        <v>Ago-2005</v>
      </c>
      <c r="B23" s="54">
        <f>+'Cifras Inmobiliarias Santiago'!C22</f>
        <v>29070</v>
      </c>
      <c r="C23" s="54">
        <f>+'Cifras Inmobiliarias Santiago'!D22</f>
        <v>2091</v>
      </c>
      <c r="D23" s="54">
        <f>+'Cifras Inmobiliarias Santiago'!E22</f>
        <v>13.902439024390244</v>
      </c>
      <c r="E23" s="54">
        <f>+'Cifras Inmobiliarias Santiago'!F22</f>
        <v>6428</v>
      </c>
      <c r="F23" s="54">
        <f>+'Cifras Inmobiliarias Santiago'!G22</f>
        <v>1241</v>
      </c>
      <c r="G23" s="54">
        <f>+'Cifras Inmobiliarias Santiago'!H22</f>
        <v>5.17969379532635</v>
      </c>
      <c r="H23" s="54">
        <f>+'Cifras Inmobiliarias Santiago'!I22</f>
        <v>35498</v>
      </c>
      <c r="I23" s="54">
        <f>+'Cifras Inmobiliarias Santiago'!J22</f>
        <v>3332</v>
      </c>
      <c r="J23" s="54">
        <f>+'Cifras Inmobiliarias Santiago'!K22</f>
        <v>10.653661464585834</v>
      </c>
      <c r="K23" s="410">
        <f>+'Ventas UF'!C22</f>
        <v>4343.9075000000003</v>
      </c>
      <c r="L23" s="410">
        <f>+'Ventas UF'!D22</f>
        <v>2575.81142</v>
      </c>
      <c r="M23" s="410">
        <f>+'Ventas UF'!E22</f>
        <v>6919.7189200000003</v>
      </c>
      <c r="N23"/>
    </row>
    <row r="24" spans="1:14">
      <c r="A24" s="408" t="str">
        <f>+'Cifras Inmobiliarias Santiago'!B23&amp;"-"&amp;'Cifras Inmobiliarias Santiago'!A15</f>
        <v>Set-2005</v>
      </c>
      <c r="B24" s="54">
        <f>+'Cifras Inmobiliarias Santiago'!C23</f>
        <v>28390</v>
      </c>
      <c r="C24" s="54">
        <f>+'Cifras Inmobiliarias Santiago'!D23</f>
        <v>1710</v>
      </c>
      <c r="D24" s="54">
        <f>+'Cifras Inmobiliarias Santiago'!E23</f>
        <v>16.602339181286549</v>
      </c>
      <c r="E24" s="54">
        <f>+'Cifras Inmobiliarias Santiago'!F23</f>
        <v>6005</v>
      </c>
      <c r="F24" s="54">
        <f>+'Cifras Inmobiliarias Santiago'!G23</f>
        <v>1008</v>
      </c>
      <c r="G24" s="54">
        <f>+'Cifras Inmobiliarias Santiago'!H23</f>
        <v>5.9573412698412698</v>
      </c>
      <c r="H24" s="54">
        <f>+'Cifras Inmobiliarias Santiago'!I23</f>
        <v>34395</v>
      </c>
      <c r="I24" s="54">
        <f>+'Cifras Inmobiliarias Santiago'!J23</f>
        <v>2718</v>
      </c>
      <c r="J24" s="54">
        <f>+'Cifras Inmobiliarias Santiago'!K23</f>
        <v>12.654525386313466</v>
      </c>
      <c r="K24" s="410">
        <f>+'Ventas UF'!C23</f>
        <v>3419.357829622641</v>
      </c>
      <c r="L24" s="410">
        <f>+'Ventas UF'!D23</f>
        <v>2267.4828199999997</v>
      </c>
      <c r="M24" s="410">
        <f>+'Ventas UF'!E23</f>
        <v>5686.8406496226407</v>
      </c>
      <c r="N24"/>
    </row>
    <row r="25" spans="1:14">
      <c r="A25" s="408" t="str">
        <f>+'Cifras Inmobiliarias Santiago'!B24&amp;"-"&amp;'Cifras Inmobiliarias Santiago'!A15</f>
        <v>Oct-2005</v>
      </c>
      <c r="B25" s="54">
        <f>+'Cifras Inmobiliarias Santiago'!C24</f>
        <v>27093</v>
      </c>
      <c r="C25" s="54">
        <f>+'Cifras Inmobiliarias Santiago'!D24</f>
        <v>1387</v>
      </c>
      <c r="D25" s="54">
        <f>+'Cifras Inmobiliarias Santiago'!E24</f>
        <v>19.533525594808939</v>
      </c>
      <c r="E25" s="54">
        <f>+'Cifras Inmobiliarias Santiago'!F24</f>
        <v>6728</v>
      </c>
      <c r="F25" s="54">
        <f>+'Cifras Inmobiliarias Santiago'!G24</f>
        <v>1282</v>
      </c>
      <c r="G25" s="54">
        <f>+'Cifras Inmobiliarias Santiago'!H24</f>
        <v>5.2480499219968797</v>
      </c>
      <c r="H25" s="54">
        <f>+'Cifras Inmobiliarias Santiago'!I24</f>
        <v>33821</v>
      </c>
      <c r="I25" s="54">
        <f>+'Cifras Inmobiliarias Santiago'!J24</f>
        <v>2669</v>
      </c>
      <c r="J25" s="54">
        <f>+'Cifras Inmobiliarias Santiago'!K24</f>
        <v>12.671787186212065</v>
      </c>
      <c r="K25" s="410">
        <f>+'Ventas UF'!C24</f>
        <v>3337.3879999999999</v>
      </c>
      <c r="L25" s="410">
        <f>+'Ventas UF'!D24</f>
        <v>2827.8739999999998</v>
      </c>
      <c r="M25" s="410">
        <f>+'Ventas UF'!E24</f>
        <v>6165.2619999999997</v>
      </c>
      <c r="N25"/>
    </row>
    <row r="26" spans="1:14">
      <c r="A26" s="408" t="str">
        <f>+'Cifras Inmobiliarias Santiago'!B25&amp;"-"&amp;'Cifras Inmobiliarias Santiago'!A15</f>
        <v>Nov-2005</v>
      </c>
      <c r="B26" s="54">
        <f>+'Cifras Inmobiliarias Santiago'!C25</f>
        <v>26308</v>
      </c>
      <c r="C26" s="54">
        <f>+'Cifras Inmobiliarias Santiago'!D25</f>
        <v>1679</v>
      </c>
      <c r="D26" s="54">
        <f>+'Cifras Inmobiliarias Santiago'!E25</f>
        <v>15.668850506253722</v>
      </c>
      <c r="E26" s="54">
        <f>+'Cifras Inmobiliarias Santiago'!F25</f>
        <v>5845</v>
      </c>
      <c r="F26" s="54">
        <f>+'Cifras Inmobiliarias Santiago'!G25</f>
        <v>1082</v>
      </c>
      <c r="G26" s="54">
        <f>+'Cifras Inmobiliarias Santiago'!H25</f>
        <v>5.4020332717190387</v>
      </c>
      <c r="H26" s="54">
        <f>+'Cifras Inmobiliarias Santiago'!I25</f>
        <v>32153</v>
      </c>
      <c r="I26" s="54">
        <f>+'Cifras Inmobiliarias Santiago'!J25</f>
        <v>2761</v>
      </c>
      <c r="J26" s="54">
        <f>+'Cifras Inmobiliarias Santiago'!K25</f>
        <v>11.645418326693227</v>
      </c>
      <c r="K26" s="410">
        <f>+'Ventas UF'!C25</f>
        <v>3775.1309999999999</v>
      </c>
      <c r="L26" s="410">
        <f>+'Ventas UF'!D25</f>
        <v>2510.5279999999998</v>
      </c>
      <c r="M26" s="410">
        <f>+'Ventas UF'!E25</f>
        <v>6285.6589999999997</v>
      </c>
      <c r="N26"/>
    </row>
    <row r="27" spans="1:14">
      <c r="A27" s="408" t="str">
        <f>+'Cifras Inmobiliarias Santiago'!B26&amp;"-"&amp;'Cifras Inmobiliarias Santiago'!A15</f>
        <v>Dic-2005</v>
      </c>
      <c r="B27" s="54">
        <f>+'Cifras Inmobiliarias Santiago'!C26</f>
        <v>26176</v>
      </c>
      <c r="C27" s="54">
        <f>+'Cifras Inmobiliarias Santiago'!D26</f>
        <v>1236</v>
      </c>
      <c r="D27" s="54">
        <f>+'Cifras Inmobiliarias Santiago'!E26</f>
        <v>21.177993527508089</v>
      </c>
      <c r="E27" s="54">
        <f>+'Cifras Inmobiliarias Santiago'!F26</f>
        <v>4767</v>
      </c>
      <c r="F27" s="54">
        <f>+'Cifras Inmobiliarias Santiago'!G26</f>
        <v>676</v>
      </c>
      <c r="G27" s="54">
        <f>+'Cifras Inmobiliarias Santiago'!H26</f>
        <v>7.0517751479289945</v>
      </c>
      <c r="H27" s="54">
        <f>+'Cifras Inmobiliarias Santiago'!I26</f>
        <v>30943</v>
      </c>
      <c r="I27" s="54">
        <f>+'Cifras Inmobiliarias Santiago'!J26</f>
        <v>1912</v>
      </c>
      <c r="J27" s="54">
        <f>+'Cifras Inmobiliarias Santiago'!K26</f>
        <v>16.18357740585774</v>
      </c>
      <c r="K27" s="410">
        <f>+'Ventas UF'!C26</f>
        <v>2669.7469999999998</v>
      </c>
      <c r="L27" s="410">
        <f>+'Ventas UF'!D26</f>
        <v>1720.5309999999999</v>
      </c>
      <c r="M27" s="410">
        <f>+'Ventas UF'!E26</f>
        <v>4390.2780000000002</v>
      </c>
      <c r="N27"/>
    </row>
    <row r="28" spans="1:14">
      <c r="A28" s="408" t="str">
        <f>+'Cifras Inmobiliarias Santiago'!B27&amp;"-"&amp;'Cifras Inmobiliarias Santiago'!A27</f>
        <v>Ene-2006</v>
      </c>
      <c r="B28" s="54">
        <f>+'Cifras Inmobiliarias Santiago'!C27</f>
        <v>26323</v>
      </c>
      <c r="C28" s="54">
        <f>+'Cifras Inmobiliarias Santiago'!D27</f>
        <v>1045</v>
      </c>
      <c r="D28" s="54">
        <f>+'Cifras Inmobiliarias Santiago'!E27</f>
        <v>25.189473684210526</v>
      </c>
      <c r="E28" s="54">
        <f>+'Cifras Inmobiliarias Santiago'!F27</f>
        <v>5766</v>
      </c>
      <c r="F28" s="54">
        <f>+'Cifras Inmobiliarias Santiago'!G27</f>
        <v>881</v>
      </c>
      <c r="G28" s="54">
        <f>+'Cifras Inmobiliarias Santiago'!H27</f>
        <v>6.5448354143019296</v>
      </c>
      <c r="H28" s="54">
        <f>+'Cifras Inmobiliarias Santiago'!I27</f>
        <v>32089</v>
      </c>
      <c r="I28" s="54">
        <f>+'Cifras Inmobiliarias Santiago'!J27</f>
        <v>1926</v>
      </c>
      <c r="J28" s="54">
        <f>+'Cifras Inmobiliarias Santiago'!K27</f>
        <v>16.660955347871237</v>
      </c>
      <c r="K28" s="410">
        <f>+'Ventas UF'!C27</f>
        <v>2455.9319999999998</v>
      </c>
      <c r="L28" s="410">
        <f>+'Ventas UF'!D27</f>
        <v>1491.3</v>
      </c>
      <c r="M28" s="410">
        <f>+'Ventas UF'!E27</f>
        <v>3947.232</v>
      </c>
      <c r="N28"/>
    </row>
    <row r="29" spans="1:14">
      <c r="A29" s="408" t="str">
        <f>+'Cifras Inmobiliarias Santiago'!B28&amp;"-"&amp;'Cifras Inmobiliarias Santiago'!A27</f>
        <v>Feb-2006</v>
      </c>
      <c r="B29" s="54">
        <f>+'Cifras Inmobiliarias Santiago'!C28</f>
        <v>25775</v>
      </c>
      <c r="C29" s="54">
        <f>+'Cifras Inmobiliarias Santiago'!D28</f>
        <v>1146</v>
      </c>
      <c r="D29" s="54">
        <f>+'Cifras Inmobiliarias Santiago'!E28</f>
        <v>22.491273996509598</v>
      </c>
      <c r="E29" s="54">
        <f>+'Cifras Inmobiliarias Santiago'!F28</f>
        <v>5134</v>
      </c>
      <c r="F29" s="54">
        <f>+'Cifras Inmobiliarias Santiago'!G28</f>
        <v>1125</v>
      </c>
      <c r="G29" s="54">
        <f>+'Cifras Inmobiliarias Santiago'!H28</f>
        <v>4.5635555555555554</v>
      </c>
      <c r="H29" s="54">
        <f>+'Cifras Inmobiliarias Santiago'!I28</f>
        <v>30909</v>
      </c>
      <c r="I29" s="54">
        <f>+'Cifras Inmobiliarias Santiago'!J28</f>
        <v>2271</v>
      </c>
      <c r="J29" s="54">
        <f>+'Cifras Inmobiliarias Santiago'!K28</f>
        <v>13.610303830911493</v>
      </c>
      <c r="K29" s="410">
        <f>+'Ventas UF'!C28</f>
        <v>2435.9079999999999</v>
      </c>
      <c r="L29" s="410">
        <f>+'Ventas UF'!D28</f>
        <v>1449.5740000000001</v>
      </c>
      <c r="M29" s="410">
        <f>+'Ventas UF'!E28</f>
        <v>3885.482</v>
      </c>
      <c r="N29"/>
    </row>
    <row r="30" spans="1:14">
      <c r="A30" s="408" t="str">
        <f>+'Cifras Inmobiliarias Santiago'!B29&amp;"-"&amp;'Cifras Inmobiliarias Santiago'!A27</f>
        <v>Mar-2006</v>
      </c>
      <c r="B30" s="54">
        <f>+'Cifras Inmobiliarias Santiago'!C29</f>
        <v>25803</v>
      </c>
      <c r="C30" s="54">
        <f>+'Cifras Inmobiliarias Santiago'!D29</f>
        <v>1312</v>
      </c>
      <c r="D30" s="54">
        <f>+'Cifras Inmobiliarias Santiago'!E29</f>
        <v>19.666920731707318</v>
      </c>
      <c r="E30" s="54">
        <f>+'Cifras Inmobiliarias Santiago'!F29</f>
        <v>5355</v>
      </c>
      <c r="F30" s="54">
        <f>+'Cifras Inmobiliarias Santiago'!G29</f>
        <v>952</v>
      </c>
      <c r="G30" s="54">
        <f>+'Cifras Inmobiliarias Santiago'!H29</f>
        <v>5.625</v>
      </c>
      <c r="H30" s="54">
        <f>+'Cifras Inmobiliarias Santiago'!I29</f>
        <v>31158</v>
      </c>
      <c r="I30" s="54">
        <f>+'Cifras Inmobiliarias Santiago'!J29</f>
        <v>2264</v>
      </c>
      <c r="J30" s="54">
        <f>+'Cifras Inmobiliarias Santiago'!K29</f>
        <v>13.762367491166078</v>
      </c>
      <c r="K30" s="410">
        <f>+'Ventas UF'!C29</f>
        <v>3145.277</v>
      </c>
      <c r="L30" s="410">
        <f>+'Ventas UF'!D29</f>
        <v>1944.098</v>
      </c>
      <c r="M30" s="410">
        <f>+'Ventas UF'!E29</f>
        <v>5089.375</v>
      </c>
      <c r="N30"/>
    </row>
    <row r="31" spans="1:14">
      <c r="A31" s="408" t="str">
        <f>+'Cifras Inmobiliarias Santiago'!B30&amp;"-"&amp;'Cifras Inmobiliarias Santiago'!A27</f>
        <v>Abr-2006</v>
      </c>
      <c r="B31" s="54">
        <f>+'Cifras Inmobiliarias Santiago'!C30</f>
        <v>24853</v>
      </c>
      <c r="C31" s="54">
        <f>+'Cifras Inmobiliarias Santiago'!D30</f>
        <v>1319</v>
      </c>
      <c r="D31" s="54">
        <f>+'Cifras Inmobiliarias Santiago'!E30</f>
        <v>18.842304776345717</v>
      </c>
      <c r="E31" s="54">
        <f>+'Cifras Inmobiliarias Santiago'!F30</f>
        <v>5885</v>
      </c>
      <c r="F31" s="54">
        <f>+'Cifras Inmobiliarias Santiago'!G30</f>
        <v>734</v>
      </c>
      <c r="G31" s="54">
        <f>+'Cifras Inmobiliarias Santiago'!H30</f>
        <v>8.0177111716621248</v>
      </c>
      <c r="H31" s="54">
        <f>+'Cifras Inmobiliarias Santiago'!I30</f>
        <v>30738</v>
      </c>
      <c r="I31" s="54">
        <f>+'Cifras Inmobiliarias Santiago'!J30</f>
        <v>2053</v>
      </c>
      <c r="J31" s="54">
        <f>+'Cifras Inmobiliarias Santiago'!K30</f>
        <v>14.972235752557234</v>
      </c>
      <c r="K31" s="410">
        <f>+'Ventas UF'!C30</f>
        <v>3089.2559999999999</v>
      </c>
      <c r="L31" s="410">
        <f>+'Ventas UF'!D30</f>
        <v>1373.8789999999999</v>
      </c>
      <c r="M31" s="410">
        <f>+'Ventas UF'!E30</f>
        <v>4463.1350000000002</v>
      </c>
      <c r="N31"/>
    </row>
    <row r="32" spans="1:14">
      <c r="A32" s="408" t="str">
        <f>+'Cifras Inmobiliarias Santiago'!B31&amp;"-"&amp;'Cifras Inmobiliarias Santiago'!A27</f>
        <v>May-2006</v>
      </c>
      <c r="B32" s="54">
        <f>+'Cifras Inmobiliarias Santiago'!C31</f>
        <v>27753</v>
      </c>
      <c r="C32" s="54">
        <f>+'Cifras Inmobiliarias Santiago'!D31</f>
        <v>1686</v>
      </c>
      <c r="D32" s="54">
        <f>+'Cifras Inmobiliarias Santiago'!E31</f>
        <v>16.460854092526692</v>
      </c>
      <c r="E32" s="54">
        <f>+'Cifras Inmobiliarias Santiago'!F31</f>
        <v>6276</v>
      </c>
      <c r="F32" s="54">
        <f>+'Cifras Inmobiliarias Santiago'!G31</f>
        <v>1184</v>
      </c>
      <c r="G32" s="54">
        <f>+'Cifras Inmobiliarias Santiago'!H31</f>
        <v>5.3006756756756754</v>
      </c>
      <c r="H32" s="54">
        <f>+'Cifras Inmobiliarias Santiago'!I31</f>
        <v>34029</v>
      </c>
      <c r="I32" s="54">
        <f>+'Cifras Inmobiliarias Santiago'!J31</f>
        <v>2870</v>
      </c>
      <c r="J32" s="54">
        <f>+'Cifras Inmobiliarias Santiago'!K31</f>
        <v>11.856794425087108</v>
      </c>
      <c r="K32" s="410">
        <f>+'Ventas UF'!C31</f>
        <v>3696.0430000000001</v>
      </c>
      <c r="L32" s="410">
        <f>+'Ventas UF'!D31</f>
        <v>2548.0929999999998</v>
      </c>
      <c r="M32" s="410">
        <f>+'Ventas UF'!E31</f>
        <v>6244.1360000000004</v>
      </c>
      <c r="N32"/>
    </row>
    <row r="33" spans="1:14">
      <c r="A33" s="408" t="str">
        <f>+'Cifras Inmobiliarias Santiago'!B32&amp;"-"&amp;'Cifras Inmobiliarias Santiago'!A27</f>
        <v>Jun-2006</v>
      </c>
      <c r="B33" s="54">
        <f>+'Cifras Inmobiliarias Santiago'!C32</f>
        <v>28319</v>
      </c>
      <c r="C33" s="54">
        <f>+'Cifras Inmobiliarias Santiago'!D32</f>
        <v>1648</v>
      </c>
      <c r="D33" s="54">
        <f>+'Cifras Inmobiliarias Santiago'!E32</f>
        <v>17.183859223300971</v>
      </c>
      <c r="E33" s="54">
        <f>+'Cifras Inmobiliarias Santiago'!F32</f>
        <v>6912</v>
      </c>
      <c r="F33" s="54">
        <f>+'Cifras Inmobiliarias Santiago'!G32</f>
        <v>1032</v>
      </c>
      <c r="G33" s="54">
        <f>+'Cifras Inmobiliarias Santiago'!H32</f>
        <v>6.6976744186046515</v>
      </c>
      <c r="H33" s="54">
        <f>+'Cifras Inmobiliarias Santiago'!I32</f>
        <v>35231</v>
      </c>
      <c r="I33" s="54">
        <f>+'Cifras Inmobiliarias Santiago'!J32</f>
        <v>2680</v>
      </c>
      <c r="J33" s="54">
        <f>+'Cifras Inmobiliarias Santiago'!K32</f>
        <v>13.145895522388059</v>
      </c>
      <c r="K33" s="410">
        <f>+'Ventas UF'!C32</f>
        <v>3548.154</v>
      </c>
      <c r="L33" s="410">
        <f>+'Ventas UF'!D32</f>
        <v>1980.454</v>
      </c>
      <c r="M33" s="410">
        <f>+'Ventas UF'!E32</f>
        <v>5528.6080000000002</v>
      </c>
      <c r="N33"/>
    </row>
    <row r="34" spans="1:14">
      <c r="A34" s="408" t="str">
        <f>+'Cifras Inmobiliarias Santiago'!B33&amp;"-"&amp;'Cifras Inmobiliarias Santiago'!A27</f>
        <v>Jul-2006</v>
      </c>
      <c r="B34" s="54">
        <f>+'Cifras Inmobiliarias Santiago'!C33</f>
        <v>32410</v>
      </c>
      <c r="C34" s="54">
        <f>+'Cifras Inmobiliarias Santiago'!D33</f>
        <v>2064</v>
      </c>
      <c r="D34" s="54">
        <f>+'Cifras Inmobiliarias Santiago'!E33</f>
        <v>15.702519379844961</v>
      </c>
      <c r="E34" s="54">
        <f>+'Cifras Inmobiliarias Santiago'!F33</f>
        <v>9496</v>
      </c>
      <c r="F34" s="54">
        <f>+'Cifras Inmobiliarias Santiago'!G33</f>
        <v>1201</v>
      </c>
      <c r="G34" s="54">
        <f>+'Cifras Inmobiliarias Santiago'!H33</f>
        <v>7.9067443796835972</v>
      </c>
      <c r="H34" s="54">
        <f>+'Cifras Inmobiliarias Santiago'!I33</f>
        <v>41906</v>
      </c>
      <c r="I34" s="54">
        <f>+'Cifras Inmobiliarias Santiago'!J33</f>
        <v>3265</v>
      </c>
      <c r="J34" s="54">
        <f>+'Cifras Inmobiliarias Santiago'!K33</f>
        <v>12.834915773353751</v>
      </c>
      <c r="K34" s="410">
        <f>+'Ventas UF'!C33</f>
        <v>4592.0140000000001</v>
      </c>
      <c r="L34" s="410">
        <f>+'Ventas UF'!D33</f>
        <v>1513.7</v>
      </c>
      <c r="M34" s="410">
        <f>+'Ventas UF'!E33</f>
        <v>6105.7139999999999</v>
      </c>
      <c r="N34"/>
    </row>
    <row r="35" spans="1:14">
      <c r="A35" s="408" t="str">
        <f>+'Cifras Inmobiliarias Santiago'!B34&amp;"-"&amp;'Cifras Inmobiliarias Santiago'!A27</f>
        <v>Ago-2006</v>
      </c>
      <c r="B35" s="54">
        <f>+'Cifras Inmobiliarias Santiago'!C34</f>
        <v>33267</v>
      </c>
      <c r="C35" s="54">
        <f>+'Cifras Inmobiliarias Santiago'!D34</f>
        <v>2324</v>
      </c>
      <c r="D35" s="54">
        <f>+'Cifras Inmobiliarias Santiago'!E34</f>
        <v>14.314543889845094</v>
      </c>
      <c r="E35" s="54">
        <f>+'Cifras Inmobiliarias Santiago'!F34</f>
        <v>9471</v>
      </c>
      <c r="F35" s="54">
        <f>+'Cifras Inmobiliarias Santiago'!G34</f>
        <v>1448</v>
      </c>
      <c r="G35" s="54">
        <f>+'Cifras Inmobiliarias Santiago'!H34</f>
        <v>6.540745856353591</v>
      </c>
      <c r="H35" s="54">
        <f>+'Cifras Inmobiliarias Santiago'!I34</f>
        <v>42738</v>
      </c>
      <c r="I35" s="54">
        <f>+'Cifras Inmobiliarias Santiago'!J34</f>
        <v>3772</v>
      </c>
      <c r="J35" s="54">
        <f>+'Cifras Inmobiliarias Santiago'!K34</f>
        <v>11.330328738069989</v>
      </c>
      <c r="K35" s="410">
        <f>+'Ventas UF'!C34</f>
        <v>5009.9629999999997</v>
      </c>
      <c r="L35" s="410">
        <f>+'Ventas UF'!D34</f>
        <v>1857.999</v>
      </c>
      <c r="M35" s="410">
        <f>+'Ventas UF'!E34</f>
        <v>6867.9619999999995</v>
      </c>
      <c r="N35"/>
    </row>
    <row r="36" spans="1:14">
      <c r="A36" s="408" t="str">
        <f>+'Cifras Inmobiliarias Santiago'!B35&amp;"-"&amp;'Cifras Inmobiliarias Santiago'!A27</f>
        <v>Set-2006</v>
      </c>
      <c r="B36" s="54">
        <f>+'Cifras Inmobiliarias Santiago'!C35</f>
        <v>31497</v>
      </c>
      <c r="C36" s="54">
        <f>+'Cifras Inmobiliarias Santiago'!D35</f>
        <v>1544</v>
      </c>
      <c r="D36" s="54">
        <f>+'Cifras Inmobiliarias Santiago'!E35</f>
        <v>20.399611398963732</v>
      </c>
      <c r="E36" s="54">
        <f>+'Cifras Inmobiliarias Santiago'!F35</f>
        <v>9109</v>
      </c>
      <c r="F36" s="54">
        <f>+'Cifras Inmobiliarias Santiago'!G35</f>
        <v>1379</v>
      </c>
      <c r="G36" s="54">
        <f>+'Cifras Inmobiliarias Santiago'!H35</f>
        <v>6.6055112400290064</v>
      </c>
      <c r="H36" s="54">
        <f>+'Cifras Inmobiliarias Santiago'!I35</f>
        <v>40606</v>
      </c>
      <c r="I36" s="54">
        <f>+'Cifras Inmobiliarias Santiago'!J35</f>
        <v>2923</v>
      </c>
      <c r="J36" s="54">
        <f>+'Cifras Inmobiliarias Santiago'!K35</f>
        <v>13.891891891891891</v>
      </c>
      <c r="K36" s="410">
        <f>+'Ventas UF'!C35</f>
        <v>3454.0219999999999</v>
      </c>
      <c r="L36" s="410">
        <f>+'Ventas UF'!D35</f>
        <v>1744.7660000000001</v>
      </c>
      <c r="M36" s="410">
        <f>+'Ventas UF'!E35</f>
        <v>5198.7880000000005</v>
      </c>
      <c r="N36"/>
    </row>
    <row r="37" spans="1:14">
      <c r="A37" s="408" t="str">
        <f>+'Cifras Inmobiliarias Santiago'!B36&amp;"-"&amp;'Cifras Inmobiliarias Santiago'!A27</f>
        <v>Oct-2006</v>
      </c>
      <c r="B37" s="54">
        <f>+'Cifras Inmobiliarias Santiago'!C36</f>
        <v>30224</v>
      </c>
      <c r="C37" s="54">
        <f>+'Cifras Inmobiliarias Santiago'!D36</f>
        <v>1891</v>
      </c>
      <c r="D37" s="54">
        <f>+'Cifras Inmobiliarias Santiago'!E36</f>
        <v>15.983077736647276</v>
      </c>
      <c r="E37" s="54">
        <f>+'Cifras Inmobiliarias Santiago'!F36</f>
        <v>8254</v>
      </c>
      <c r="F37" s="54">
        <f>+'Cifras Inmobiliarias Santiago'!G36</f>
        <v>1346</v>
      </c>
      <c r="G37" s="54">
        <f>+'Cifras Inmobiliarias Santiago'!H36</f>
        <v>6.132243684992571</v>
      </c>
      <c r="H37" s="54">
        <f>+'Cifras Inmobiliarias Santiago'!I36</f>
        <v>38478</v>
      </c>
      <c r="I37" s="54">
        <f>+'Cifras Inmobiliarias Santiago'!J36</f>
        <v>3237</v>
      </c>
      <c r="J37" s="54">
        <f>+'Cifras Inmobiliarias Santiago'!K36</f>
        <v>11.88693234476367</v>
      </c>
      <c r="K37" s="410">
        <f>+'Ventas UF'!C36</f>
        <v>4436.8509999999997</v>
      </c>
      <c r="L37" s="410">
        <f>+'Ventas UF'!D36</f>
        <v>1855.9390000000001</v>
      </c>
      <c r="M37" s="410">
        <f>+'Ventas UF'!E36</f>
        <v>6292.79</v>
      </c>
      <c r="N37"/>
    </row>
    <row r="38" spans="1:14">
      <c r="A38" s="408" t="str">
        <f>+'Cifras Inmobiliarias Santiago'!B37&amp;"-"&amp;'Cifras Inmobiliarias Santiago'!A27</f>
        <v>Nov-2006</v>
      </c>
      <c r="B38" s="54">
        <f>+'Cifras Inmobiliarias Santiago'!C37</f>
        <v>29389</v>
      </c>
      <c r="C38" s="54">
        <f>+'Cifras Inmobiliarias Santiago'!D37</f>
        <v>1680</v>
      </c>
      <c r="D38" s="54">
        <f>+'Cifras Inmobiliarias Santiago'!E37</f>
        <v>17.49345238095238</v>
      </c>
      <c r="E38" s="54">
        <f>+'Cifras Inmobiliarias Santiago'!F37</f>
        <v>10369</v>
      </c>
      <c r="F38" s="54">
        <f>+'Cifras Inmobiliarias Santiago'!G37</f>
        <v>1467</v>
      </c>
      <c r="G38" s="54">
        <f>+'Cifras Inmobiliarias Santiago'!H37</f>
        <v>7.0681663258350378</v>
      </c>
      <c r="H38" s="54">
        <f>+'Cifras Inmobiliarias Santiago'!I37</f>
        <v>39758</v>
      </c>
      <c r="I38" s="54">
        <f>+'Cifras Inmobiliarias Santiago'!J37</f>
        <v>3147</v>
      </c>
      <c r="J38" s="54">
        <f>+'Cifras Inmobiliarias Santiago'!K37</f>
        <v>12.633619319987289</v>
      </c>
      <c r="K38" s="410">
        <f>+'Ventas UF'!C37</f>
        <v>3937.8980000000001</v>
      </c>
      <c r="L38" s="410">
        <f>+'Ventas UF'!D37</f>
        <v>2352.9110000000001</v>
      </c>
      <c r="M38" s="410">
        <f>+'Ventas UF'!E37</f>
        <v>6290.8090000000002</v>
      </c>
      <c r="N38"/>
    </row>
    <row r="39" spans="1:14">
      <c r="A39" s="408" t="str">
        <f>+'Cifras Inmobiliarias Santiago'!B38&amp;"-"&amp;'Cifras Inmobiliarias Santiago'!A27</f>
        <v>Dic-2006</v>
      </c>
      <c r="B39" s="54">
        <f>+'Cifras Inmobiliarias Santiago'!C38</f>
        <v>28916</v>
      </c>
      <c r="C39" s="54">
        <f>+'Cifras Inmobiliarias Santiago'!D38</f>
        <v>1210</v>
      </c>
      <c r="D39" s="54">
        <f>+'Cifras Inmobiliarias Santiago'!E38</f>
        <v>23.897520661157024</v>
      </c>
      <c r="E39" s="54">
        <f>+'Cifras Inmobiliarias Santiago'!F38</f>
        <v>9233</v>
      </c>
      <c r="F39" s="54">
        <f>+'Cifras Inmobiliarias Santiago'!G38</f>
        <v>643</v>
      </c>
      <c r="G39" s="54">
        <f>+'Cifras Inmobiliarias Santiago'!H38</f>
        <v>14.359253499222396</v>
      </c>
      <c r="H39" s="54">
        <f>+'Cifras Inmobiliarias Santiago'!I38</f>
        <v>38149</v>
      </c>
      <c r="I39" s="54">
        <f>+'Cifras Inmobiliarias Santiago'!J38</f>
        <v>1853</v>
      </c>
      <c r="J39" s="54">
        <f>+'Cifras Inmobiliarias Santiago'!K38</f>
        <v>20.5876956287102</v>
      </c>
      <c r="K39" s="410">
        <f>+'Ventas UF'!C38</f>
        <v>2931.9749999999999</v>
      </c>
      <c r="L39" s="410">
        <f>+'Ventas UF'!D38</f>
        <v>1161.902</v>
      </c>
      <c r="M39" s="410">
        <f>+'Ventas UF'!E38</f>
        <v>4093.877</v>
      </c>
      <c r="N39"/>
    </row>
    <row r="40" spans="1:14">
      <c r="A40" s="408" t="str">
        <f>+'Cifras Inmobiliarias Santiago'!B39&amp;"-"&amp;'Cifras Inmobiliarias Santiago'!A39</f>
        <v>Ene-2007</v>
      </c>
      <c r="B40" s="54">
        <f>+'Cifras Inmobiliarias Santiago'!C39</f>
        <v>27967</v>
      </c>
      <c r="C40" s="54">
        <f>+'Cifras Inmobiliarias Santiago'!D39</f>
        <v>1287</v>
      </c>
      <c r="D40" s="54">
        <f>+'Cifras Inmobiliarias Santiago'!E39</f>
        <v>21.73038073038073</v>
      </c>
      <c r="E40" s="54">
        <f>+'Cifras Inmobiliarias Santiago'!F39</f>
        <v>7114</v>
      </c>
      <c r="F40" s="54">
        <f>+'Cifras Inmobiliarias Santiago'!G39</f>
        <v>798</v>
      </c>
      <c r="G40" s="54">
        <f>+'Cifras Inmobiliarias Santiago'!H39</f>
        <v>8.9147869674185465</v>
      </c>
      <c r="H40" s="54">
        <f>+'Cifras Inmobiliarias Santiago'!I39</f>
        <v>35081</v>
      </c>
      <c r="I40" s="54">
        <f>+'Cifras Inmobiliarias Santiago'!J39</f>
        <v>2085</v>
      </c>
      <c r="J40" s="54">
        <f>+'Cifras Inmobiliarias Santiago'!K39</f>
        <v>16.825419664268583</v>
      </c>
      <c r="K40" s="410">
        <f>+'Ventas UF'!C39</f>
        <v>3034.7759999999998</v>
      </c>
      <c r="L40" s="410">
        <f>+'Ventas UF'!D39</f>
        <v>1537.1949999999999</v>
      </c>
      <c r="M40" s="410">
        <f>+'Ventas UF'!E39</f>
        <v>4571.9709999999995</v>
      </c>
      <c r="N40"/>
    </row>
    <row r="41" spans="1:14">
      <c r="A41" s="408" t="str">
        <f>+'Cifras Inmobiliarias Santiago'!B40&amp;"-"&amp;'Cifras Inmobiliarias Santiago'!A39</f>
        <v>Feb-2007</v>
      </c>
      <c r="B41" s="54">
        <f>+'Cifras Inmobiliarias Santiago'!C40</f>
        <v>26742</v>
      </c>
      <c r="C41" s="54">
        <f>+'Cifras Inmobiliarias Santiago'!D40</f>
        <v>1293</v>
      </c>
      <c r="D41" s="54">
        <f>+'Cifras Inmobiliarias Santiago'!E40</f>
        <v>20.682134570765662</v>
      </c>
      <c r="E41" s="54">
        <f>+'Cifras Inmobiliarias Santiago'!F40</f>
        <v>6844</v>
      </c>
      <c r="F41" s="54">
        <f>+'Cifras Inmobiliarias Santiago'!G40</f>
        <v>687</v>
      </c>
      <c r="G41" s="54">
        <f>+'Cifras Inmobiliarias Santiago'!H40</f>
        <v>9.9621542940320236</v>
      </c>
      <c r="H41" s="54">
        <f>+'Cifras Inmobiliarias Santiago'!I40</f>
        <v>33586</v>
      </c>
      <c r="I41" s="54">
        <f>+'Cifras Inmobiliarias Santiago'!J40</f>
        <v>1980</v>
      </c>
      <c r="J41" s="54">
        <f>+'Cifras Inmobiliarias Santiago'!K40</f>
        <v>16.962626262626262</v>
      </c>
      <c r="K41" s="410">
        <f>+'Ventas UF'!C40</f>
        <v>3122.6979999999999</v>
      </c>
      <c r="L41" s="410">
        <f>+'Ventas UF'!D40</f>
        <v>1175.1020000000001</v>
      </c>
      <c r="M41" s="410">
        <f>+'Ventas UF'!E40</f>
        <v>4297.8</v>
      </c>
      <c r="N41"/>
    </row>
    <row r="42" spans="1:14">
      <c r="A42" s="408" t="str">
        <f>+'Cifras Inmobiliarias Santiago'!B41&amp;"-"&amp;'Cifras Inmobiliarias Santiago'!A39</f>
        <v>Mar-2007</v>
      </c>
      <c r="B42" s="54">
        <f>+'Cifras Inmobiliarias Santiago'!C41</f>
        <v>30613</v>
      </c>
      <c r="C42" s="54">
        <f>+'Cifras Inmobiliarias Santiago'!D41</f>
        <v>1811</v>
      </c>
      <c r="D42" s="54">
        <f>+'Cifras Inmobiliarias Santiago'!E41</f>
        <v>16.903920485919382</v>
      </c>
      <c r="E42" s="54">
        <f>+'Cifras Inmobiliarias Santiago'!F41</f>
        <v>5911</v>
      </c>
      <c r="F42" s="54">
        <f>+'Cifras Inmobiliarias Santiago'!G41</f>
        <v>929</v>
      </c>
      <c r="G42" s="54">
        <f>+'Cifras Inmobiliarias Santiago'!H41</f>
        <v>6.3627556512378902</v>
      </c>
      <c r="H42" s="54">
        <f>+'Cifras Inmobiliarias Santiago'!I41</f>
        <v>36524</v>
      </c>
      <c r="I42" s="54">
        <f>+'Cifras Inmobiliarias Santiago'!J41</f>
        <v>2740</v>
      </c>
      <c r="J42" s="54">
        <f>+'Cifras Inmobiliarias Santiago'!K41</f>
        <v>13.32992700729927</v>
      </c>
      <c r="K42" s="410">
        <f>+'Ventas UF'!C41</f>
        <v>4056.857</v>
      </c>
      <c r="L42" s="410">
        <f>+'Ventas UF'!D41</f>
        <v>1674.999</v>
      </c>
      <c r="M42" s="410">
        <f>+'Ventas UF'!E41</f>
        <v>5731.8559999999998</v>
      </c>
      <c r="N42"/>
    </row>
    <row r="43" spans="1:14">
      <c r="A43" s="408" t="str">
        <f>+'Cifras Inmobiliarias Santiago'!B42&amp;"-"&amp;'Cifras Inmobiliarias Santiago'!A39</f>
        <v>Abr-2007</v>
      </c>
      <c r="B43" s="54">
        <f>+'Cifras Inmobiliarias Santiago'!C42</f>
        <v>30884</v>
      </c>
      <c r="C43" s="54">
        <f>+'Cifras Inmobiliarias Santiago'!D42</f>
        <v>1457</v>
      </c>
      <c r="D43" s="54">
        <f>+'Cifras Inmobiliarias Santiago'!E42</f>
        <v>21.196980096087852</v>
      </c>
      <c r="E43" s="54">
        <f>+'Cifras Inmobiliarias Santiago'!F42</f>
        <v>5861</v>
      </c>
      <c r="F43" s="54">
        <f>+'Cifras Inmobiliarias Santiago'!G42</f>
        <v>828</v>
      </c>
      <c r="G43" s="54">
        <f>+'Cifras Inmobiliarias Santiago'!H42</f>
        <v>7.0785024154589369</v>
      </c>
      <c r="H43" s="54">
        <f>+'Cifras Inmobiliarias Santiago'!I42</f>
        <v>36745</v>
      </c>
      <c r="I43" s="54">
        <f>+'Cifras Inmobiliarias Santiago'!J42</f>
        <v>2285</v>
      </c>
      <c r="J43" s="54">
        <f>+'Cifras Inmobiliarias Santiago'!K42</f>
        <v>16.080962800875273</v>
      </c>
      <c r="K43" s="410">
        <f>+'Ventas UF'!C42</f>
        <v>3262.4789999999998</v>
      </c>
      <c r="L43" s="410">
        <f>+'Ventas UF'!D42</f>
        <v>1418.597</v>
      </c>
      <c r="M43" s="410">
        <f>+'Ventas UF'!E42</f>
        <v>4681.076</v>
      </c>
      <c r="N43"/>
    </row>
    <row r="44" spans="1:14">
      <c r="A44" s="408" t="str">
        <f>+'Cifras Inmobiliarias Santiago'!B43&amp;"-"&amp;'Cifras Inmobiliarias Santiago'!A39</f>
        <v>May-2007</v>
      </c>
      <c r="B44" s="54">
        <f>+'Cifras Inmobiliarias Santiago'!C43</f>
        <v>33470</v>
      </c>
      <c r="C44" s="54">
        <f>+'Cifras Inmobiliarias Santiago'!D43</f>
        <v>1506</v>
      </c>
      <c r="D44" s="54">
        <f>+'Cifras Inmobiliarias Santiago'!E43</f>
        <v>22.224435590969456</v>
      </c>
      <c r="E44" s="54">
        <f>+'Cifras Inmobiliarias Santiago'!F43</f>
        <v>7391</v>
      </c>
      <c r="F44" s="54">
        <f>+'Cifras Inmobiliarias Santiago'!G43</f>
        <v>959</v>
      </c>
      <c r="G44" s="54">
        <f>+'Cifras Inmobiliarias Santiago'!H43</f>
        <v>7.7069864442127214</v>
      </c>
      <c r="H44" s="54">
        <f>+'Cifras Inmobiliarias Santiago'!I43</f>
        <v>40861</v>
      </c>
      <c r="I44" s="54">
        <f>+'Cifras Inmobiliarias Santiago'!J43</f>
        <v>2465</v>
      </c>
      <c r="J44" s="54">
        <f>+'Cifras Inmobiliarias Santiago'!K43</f>
        <v>16.576470588235296</v>
      </c>
      <c r="K44" s="410">
        <f>+'Ventas UF'!C43</f>
        <v>3648.4870000000001</v>
      </c>
      <c r="L44" s="410">
        <f>+'Ventas UF'!D43</f>
        <v>1829.0419999999999</v>
      </c>
      <c r="M44" s="410">
        <f>+'Ventas UF'!E43</f>
        <v>5477.5290000000005</v>
      </c>
      <c r="N44"/>
    </row>
    <row r="45" spans="1:14">
      <c r="A45" s="408" t="str">
        <f>+'Cifras Inmobiliarias Santiago'!B44&amp;"-"&amp;'Cifras Inmobiliarias Santiago'!A39</f>
        <v>Jun-2007</v>
      </c>
      <c r="B45" s="54">
        <f>+'Cifras Inmobiliarias Santiago'!C44</f>
        <v>34304</v>
      </c>
      <c r="C45" s="54">
        <f>+'Cifras Inmobiliarias Santiago'!D44</f>
        <v>1601</v>
      </c>
      <c r="D45" s="54">
        <f>+'Cifras Inmobiliarias Santiago'!E44</f>
        <v>21.426608369768893</v>
      </c>
      <c r="E45" s="54">
        <f>+'Cifras Inmobiliarias Santiago'!F44</f>
        <v>6983</v>
      </c>
      <c r="F45" s="54">
        <f>+'Cifras Inmobiliarias Santiago'!G44</f>
        <v>714</v>
      </c>
      <c r="G45" s="54">
        <f>+'Cifras Inmobiliarias Santiago'!H44</f>
        <v>9.780112044817928</v>
      </c>
      <c r="H45" s="54">
        <f>+'Cifras Inmobiliarias Santiago'!I44</f>
        <v>41287</v>
      </c>
      <c r="I45" s="54">
        <f>+'Cifras Inmobiliarias Santiago'!J44</f>
        <v>2315</v>
      </c>
      <c r="J45" s="54">
        <f>+'Cifras Inmobiliarias Santiago'!K44</f>
        <v>17.834557235421165</v>
      </c>
      <c r="K45" s="410">
        <f>+'Ventas UF'!C44</f>
        <v>3796.2660000000001</v>
      </c>
      <c r="L45" s="410">
        <f>+'Ventas UF'!D44</f>
        <v>1552.463</v>
      </c>
      <c r="M45" s="410">
        <f>+'Ventas UF'!E44</f>
        <v>5348.7290000000003</v>
      </c>
      <c r="N45"/>
    </row>
    <row r="46" spans="1:14">
      <c r="A46" s="408" t="str">
        <f>+'Cifras Inmobiliarias Santiago'!B45&amp;"-"&amp;'Cifras Inmobiliarias Santiago'!A39</f>
        <v>Jul-2007</v>
      </c>
      <c r="B46" s="54">
        <f>+'Cifras Inmobiliarias Santiago'!C45</f>
        <v>36938</v>
      </c>
      <c r="C46" s="54">
        <f>+'Cifras Inmobiliarias Santiago'!D45</f>
        <v>1995</v>
      </c>
      <c r="D46" s="54">
        <f>+'Cifras Inmobiliarias Santiago'!E45</f>
        <v>18.51528822055138</v>
      </c>
      <c r="E46" s="54">
        <f>+'Cifras Inmobiliarias Santiago'!F45</f>
        <v>7338</v>
      </c>
      <c r="F46" s="54">
        <f>+'Cifras Inmobiliarias Santiago'!G45</f>
        <v>841</v>
      </c>
      <c r="G46" s="54">
        <f>+'Cifras Inmobiliarias Santiago'!H45</f>
        <v>8.7253269916765763</v>
      </c>
      <c r="H46" s="54">
        <f>+'Cifras Inmobiliarias Santiago'!I45</f>
        <v>44276</v>
      </c>
      <c r="I46" s="54">
        <f>+'Cifras Inmobiliarias Santiago'!J45</f>
        <v>2836</v>
      </c>
      <c r="J46" s="54">
        <f>+'Cifras Inmobiliarias Santiago'!K45</f>
        <v>15.61212976022567</v>
      </c>
      <c r="K46" s="410">
        <f>+'Ventas UF'!C45</f>
        <v>4785.9260000000004</v>
      </c>
      <c r="L46" s="410">
        <f>+'Ventas UF'!D45</f>
        <v>1769.8610000000001</v>
      </c>
      <c r="M46" s="410">
        <f>+'Ventas UF'!E45</f>
        <v>6555.7870000000003</v>
      </c>
      <c r="N46"/>
    </row>
    <row r="47" spans="1:14">
      <c r="A47" s="408" t="str">
        <f>+'Cifras Inmobiliarias Santiago'!B46&amp;"-"&amp;'Cifras Inmobiliarias Santiago'!A39</f>
        <v>Ago-2007</v>
      </c>
      <c r="B47" s="54">
        <f>+'Cifras Inmobiliarias Santiago'!C46</f>
        <v>40649</v>
      </c>
      <c r="C47" s="54">
        <f>+'Cifras Inmobiliarias Santiago'!D46</f>
        <v>2061</v>
      </c>
      <c r="D47" s="54">
        <f>+'Cifras Inmobiliarias Santiago'!E46</f>
        <v>19.722950024260069</v>
      </c>
      <c r="E47" s="54">
        <f>+'Cifras Inmobiliarias Santiago'!F46</f>
        <v>9186</v>
      </c>
      <c r="F47" s="54">
        <f>+'Cifras Inmobiliarias Santiago'!G46</f>
        <v>983</v>
      </c>
      <c r="G47" s="54">
        <f>+'Cifras Inmobiliarias Santiago'!H46</f>
        <v>9.3448626653102753</v>
      </c>
      <c r="H47" s="54">
        <f>+'Cifras Inmobiliarias Santiago'!I46</f>
        <v>49835</v>
      </c>
      <c r="I47" s="54">
        <f>+'Cifras Inmobiliarias Santiago'!J46</f>
        <v>3044</v>
      </c>
      <c r="J47" s="54">
        <f>+'Cifras Inmobiliarias Santiago'!K46</f>
        <v>16.3715505913272</v>
      </c>
      <c r="K47" s="410">
        <f>+'Ventas UF'!C46</f>
        <v>4665.5730000000003</v>
      </c>
      <c r="L47" s="410">
        <f>+'Ventas UF'!D46</f>
        <v>2028.3330000000001</v>
      </c>
      <c r="M47" s="410">
        <f>+'Ventas UF'!E46</f>
        <v>6693.9060000000009</v>
      </c>
      <c r="N47"/>
    </row>
    <row r="48" spans="1:14">
      <c r="A48" s="408" t="str">
        <f>+'Cifras Inmobiliarias Santiago'!B47&amp;"-"&amp;'Cifras Inmobiliarias Santiago'!A39</f>
        <v>Set-2007</v>
      </c>
      <c r="B48" s="54">
        <f>+'Cifras Inmobiliarias Santiago'!C47</f>
        <v>40190</v>
      </c>
      <c r="C48" s="54">
        <f>+'Cifras Inmobiliarias Santiago'!D47</f>
        <v>1410</v>
      </c>
      <c r="D48" s="54">
        <f>+'Cifras Inmobiliarias Santiago'!E47</f>
        <v>28.50354609929078</v>
      </c>
      <c r="E48" s="54">
        <f>+'Cifras Inmobiliarias Santiago'!F47</f>
        <v>11839</v>
      </c>
      <c r="F48" s="54">
        <f>+'Cifras Inmobiliarias Santiago'!G47</f>
        <v>945</v>
      </c>
      <c r="G48" s="54">
        <f>+'Cifras Inmobiliarias Santiago'!H47</f>
        <v>12.528042328042329</v>
      </c>
      <c r="H48" s="54">
        <f>+'Cifras Inmobiliarias Santiago'!I47</f>
        <v>52029</v>
      </c>
      <c r="I48" s="54">
        <f>+'Cifras Inmobiliarias Santiago'!J47</f>
        <v>2355</v>
      </c>
      <c r="J48" s="54">
        <f>+'Cifras Inmobiliarias Santiago'!K47</f>
        <v>22.092993630573247</v>
      </c>
      <c r="K48" s="410">
        <f>+'Ventas UF'!C47</f>
        <v>3319.7636341463417</v>
      </c>
      <c r="L48" s="410">
        <f>+'Ventas UF'!D47</f>
        <v>1941.943</v>
      </c>
      <c r="M48" s="410">
        <f>+'Ventas UF'!E47</f>
        <v>5261.7066341463415</v>
      </c>
      <c r="N48"/>
    </row>
    <row r="49" spans="1:14">
      <c r="A49" s="408" t="str">
        <f>+'Cifras Inmobiliarias Santiago'!B48&amp;"-"&amp;'Cifras Inmobiliarias Santiago'!A39</f>
        <v>Oct-2007</v>
      </c>
      <c r="B49" s="54">
        <f>+'Cifras Inmobiliarias Santiago'!C48</f>
        <v>39100</v>
      </c>
      <c r="C49" s="54">
        <f>+'Cifras Inmobiliarias Santiago'!D48</f>
        <v>1730</v>
      </c>
      <c r="D49" s="54">
        <f>+'Cifras Inmobiliarias Santiago'!E48</f>
        <v>22.601156069364162</v>
      </c>
      <c r="E49" s="54">
        <f>+'Cifras Inmobiliarias Santiago'!F48</f>
        <v>12501</v>
      </c>
      <c r="F49" s="54">
        <f>+'Cifras Inmobiliarias Santiago'!G48</f>
        <v>1597</v>
      </c>
      <c r="G49" s="54">
        <f>+'Cifras Inmobiliarias Santiago'!H48</f>
        <v>7.82780212899186</v>
      </c>
      <c r="H49" s="54">
        <f>+'Cifras Inmobiliarias Santiago'!I48</f>
        <v>51601</v>
      </c>
      <c r="I49" s="54">
        <f>+'Cifras Inmobiliarias Santiago'!J48</f>
        <v>3327</v>
      </c>
      <c r="J49" s="54">
        <f>+'Cifras Inmobiliarias Santiago'!K48</f>
        <v>15.509768560264503</v>
      </c>
      <c r="K49" s="410">
        <f>+'Ventas UF'!C48</f>
        <v>3962.7840000000001</v>
      </c>
      <c r="L49" s="410">
        <f>+'Ventas UF'!D48</f>
        <v>2628.1120000000001</v>
      </c>
      <c r="M49" s="410">
        <f>+'Ventas UF'!E48</f>
        <v>6590.8960000000006</v>
      </c>
      <c r="N49"/>
    </row>
    <row r="50" spans="1:14">
      <c r="A50" s="408" t="str">
        <f>+'Cifras Inmobiliarias Santiago'!B49&amp;"-"&amp;'Cifras Inmobiliarias Santiago'!A39</f>
        <v>Nov-2007</v>
      </c>
      <c r="B50" s="54">
        <f>+'Cifras Inmobiliarias Santiago'!C49</f>
        <v>38508</v>
      </c>
      <c r="C50" s="54">
        <f>+'Cifras Inmobiliarias Santiago'!D49</f>
        <v>1480</v>
      </c>
      <c r="D50" s="54">
        <f>+'Cifras Inmobiliarias Santiago'!E49</f>
        <v>26.018918918918917</v>
      </c>
      <c r="E50" s="54">
        <f>+'Cifras Inmobiliarias Santiago'!F49</f>
        <v>14261</v>
      </c>
      <c r="F50" s="54">
        <f>+'Cifras Inmobiliarias Santiago'!G49</f>
        <v>1393</v>
      </c>
      <c r="G50" s="54">
        <f>+'Cifras Inmobiliarias Santiago'!H49</f>
        <v>10.237616654702082</v>
      </c>
      <c r="H50" s="54">
        <f>+'Cifras Inmobiliarias Santiago'!I49</f>
        <v>52769</v>
      </c>
      <c r="I50" s="54">
        <f>+'Cifras Inmobiliarias Santiago'!J49</f>
        <v>2873</v>
      </c>
      <c r="J50" s="54">
        <f>+'Cifras Inmobiliarias Santiago'!K49</f>
        <v>18.367211973546816</v>
      </c>
      <c r="K50" s="410">
        <f>+'Ventas UF'!C49</f>
        <v>3601.2310000000002</v>
      </c>
      <c r="L50" s="410">
        <f>+'Ventas UF'!D49</f>
        <v>2183.598</v>
      </c>
      <c r="M50" s="410">
        <f>+'Ventas UF'!E49</f>
        <v>5784.8289999999997</v>
      </c>
      <c r="N50"/>
    </row>
    <row r="51" spans="1:14">
      <c r="A51" s="408" t="str">
        <f>+'Cifras Inmobiliarias Santiago'!B50&amp;"-"&amp;'Cifras Inmobiliarias Santiago'!A39</f>
        <v>Dic-2007</v>
      </c>
      <c r="B51" s="54">
        <f>+'Cifras Inmobiliarias Santiago'!C50</f>
        <v>41144</v>
      </c>
      <c r="C51" s="54">
        <f>+'Cifras Inmobiliarias Santiago'!D50</f>
        <v>1429</v>
      </c>
      <c r="D51" s="54">
        <f>+'Cifras Inmobiliarias Santiago'!E50</f>
        <v>28.792162351294611</v>
      </c>
      <c r="E51" s="54">
        <f>+'Cifras Inmobiliarias Santiago'!F50</f>
        <v>12931</v>
      </c>
      <c r="F51" s="54">
        <f>+'Cifras Inmobiliarias Santiago'!G50</f>
        <v>754</v>
      </c>
      <c r="G51" s="54">
        <f>+'Cifras Inmobiliarias Santiago'!H50</f>
        <v>17.149867374005304</v>
      </c>
      <c r="H51" s="54">
        <f>+'Cifras Inmobiliarias Santiago'!I50</f>
        <v>54075</v>
      </c>
      <c r="I51" s="54">
        <f>+'Cifras Inmobiliarias Santiago'!J50</f>
        <v>2183</v>
      </c>
      <c r="J51" s="54">
        <f>+'Cifras Inmobiliarias Santiago'!K50</f>
        <v>24.770957398076042</v>
      </c>
      <c r="K51" s="410">
        <f>+'Ventas UF'!C50</f>
        <v>3436.6030000000001</v>
      </c>
      <c r="L51" s="410">
        <f>+'Ventas UF'!D50</f>
        <v>1559.7654443239658</v>
      </c>
      <c r="M51" s="410">
        <f>+'Ventas UF'!E50</f>
        <v>4996.3684443239654</v>
      </c>
      <c r="N51"/>
    </row>
    <row r="52" spans="1:14">
      <c r="A52" s="408" t="str">
        <f>+'Cifras Inmobiliarias Santiago'!B51&amp;"-"&amp;'Cifras Inmobiliarias Santiago'!A51</f>
        <v>Ene-2008</v>
      </c>
      <c r="B52" s="54">
        <f>+'Cifras Inmobiliarias Santiago'!C51</f>
        <v>40677</v>
      </c>
      <c r="C52" s="54">
        <f>+'Cifras Inmobiliarias Santiago'!D51</f>
        <v>1417</v>
      </c>
      <c r="D52" s="54">
        <f>+'Cifras Inmobiliarias Santiago'!E51</f>
        <v>28.706422018348626</v>
      </c>
      <c r="E52" s="54">
        <f>+'Cifras Inmobiliarias Santiago'!F51</f>
        <v>12961</v>
      </c>
      <c r="F52" s="54">
        <f>+'Cifras Inmobiliarias Santiago'!G51</f>
        <v>1043</v>
      </c>
      <c r="G52" s="54">
        <f>+'Cifras Inmobiliarias Santiago'!H51</f>
        <v>12.426653883029722</v>
      </c>
      <c r="H52" s="54">
        <f>+'Cifras Inmobiliarias Santiago'!I51</f>
        <v>53638</v>
      </c>
      <c r="I52" s="54">
        <f>+'Cifras Inmobiliarias Santiago'!J51</f>
        <v>2460</v>
      </c>
      <c r="J52" s="54">
        <f>+'Cifras Inmobiliarias Santiago'!K51</f>
        <v>21.804065040650407</v>
      </c>
      <c r="K52" s="410">
        <f>+'Ventas UF'!C51</f>
        <v>3669.2719999999999</v>
      </c>
      <c r="L52" s="410">
        <f>+'Ventas UF'!D51</f>
        <v>2424.6709999999998</v>
      </c>
      <c r="M52" s="410">
        <f>+'Ventas UF'!E51</f>
        <v>6093.9429999999993</v>
      </c>
      <c r="N52"/>
    </row>
    <row r="53" spans="1:14">
      <c r="A53" s="408" t="str">
        <f>+'Cifras Inmobiliarias Santiago'!B52&amp;"-"&amp;'Cifras Inmobiliarias Santiago'!A51</f>
        <v>Feb-2008</v>
      </c>
      <c r="B53" s="54">
        <f>+'Cifras Inmobiliarias Santiago'!C52</f>
        <v>38640</v>
      </c>
      <c r="C53" s="54">
        <f>+'Cifras Inmobiliarias Santiago'!D52</f>
        <v>1757</v>
      </c>
      <c r="D53" s="54">
        <f>+'Cifras Inmobiliarias Santiago'!E52</f>
        <v>21.992031872509958</v>
      </c>
      <c r="E53" s="54">
        <f>+'Cifras Inmobiliarias Santiago'!F52</f>
        <v>12147</v>
      </c>
      <c r="F53" s="54">
        <f>+'Cifras Inmobiliarias Santiago'!G52</f>
        <v>814</v>
      </c>
      <c r="G53" s="54">
        <f>+'Cifras Inmobiliarias Santiago'!H52</f>
        <v>14.922604422604422</v>
      </c>
      <c r="H53" s="54">
        <f>+'Cifras Inmobiliarias Santiago'!I52</f>
        <v>50787</v>
      </c>
      <c r="I53" s="54">
        <f>+'Cifras Inmobiliarias Santiago'!J52</f>
        <v>2571</v>
      </c>
      <c r="J53" s="54">
        <f>+'Cifras Inmobiliarias Santiago'!K52</f>
        <v>19.753792298716451</v>
      </c>
      <c r="K53" s="410">
        <f>+'Ventas UF'!C52</f>
        <v>4139.3190000000004</v>
      </c>
      <c r="L53" s="410">
        <f>+'Ventas UF'!D52</f>
        <v>1862.528</v>
      </c>
      <c r="M53" s="410">
        <f>+'Ventas UF'!E52</f>
        <v>6001.8470000000007</v>
      </c>
      <c r="N53"/>
    </row>
    <row r="54" spans="1:14">
      <c r="A54" s="408" t="str">
        <f>+'Cifras Inmobiliarias Santiago'!B53&amp;"-"&amp;'Cifras Inmobiliarias Santiago'!A51</f>
        <v>Mar-2008</v>
      </c>
      <c r="B54" s="54">
        <f>+'Cifras Inmobiliarias Santiago'!C53</f>
        <v>36257</v>
      </c>
      <c r="C54" s="54">
        <f>+'Cifras Inmobiliarias Santiago'!D53</f>
        <v>1852</v>
      </c>
      <c r="D54" s="54">
        <f>+'Cifras Inmobiliarias Santiago'!E53</f>
        <v>19.577213822894169</v>
      </c>
      <c r="E54" s="54">
        <f>+'Cifras Inmobiliarias Santiago'!F53</f>
        <v>9730</v>
      </c>
      <c r="F54" s="54">
        <f>+'Cifras Inmobiliarias Santiago'!G53</f>
        <v>1402</v>
      </c>
      <c r="G54" s="54">
        <f>+'Cifras Inmobiliarias Santiago'!H53</f>
        <v>6.9400855920114122</v>
      </c>
      <c r="H54" s="54">
        <f>+'Cifras Inmobiliarias Santiago'!I53</f>
        <v>45987</v>
      </c>
      <c r="I54" s="54">
        <f>+'Cifras Inmobiliarias Santiago'!J53</f>
        <v>3254</v>
      </c>
      <c r="J54" s="54">
        <f>+'Cifras Inmobiliarias Santiago'!K53</f>
        <v>14.132452366318377</v>
      </c>
      <c r="K54" s="410">
        <f>+'Ventas UF'!C53</f>
        <v>6060.4870000000001</v>
      </c>
      <c r="L54" s="410">
        <f>+'Ventas UF'!D53</f>
        <v>3387.991</v>
      </c>
      <c r="M54" s="410">
        <f>+'Ventas UF'!E53</f>
        <v>9448.4779999999992</v>
      </c>
      <c r="N54"/>
    </row>
    <row r="55" spans="1:14">
      <c r="A55" s="408" t="str">
        <f>+'Cifras Inmobiliarias Santiago'!B54&amp;"-"&amp;'Cifras Inmobiliarias Santiago'!A51</f>
        <v>Abr-2008</v>
      </c>
      <c r="B55" s="54">
        <f>+'Cifras Inmobiliarias Santiago'!C54</f>
        <v>37917</v>
      </c>
      <c r="C55" s="54">
        <f>+'Cifras Inmobiliarias Santiago'!D54</f>
        <v>1128</v>
      </c>
      <c r="D55" s="54">
        <f>+'Cifras Inmobiliarias Santiago'!E54</f>
        <v>33.61436170212766</v>
      </c>
      <c r="E55" s="54">
        <f>+'Cifras Inmobiliarias Santiago'!F54</f>
        <v>10227</v>
      </c>
      <c r="F55" s="54">
        <f>+'Cifras Inmobiliarias Santiago'!G54</f>
        <v>728</v>
      </c>
      <c r="G55" s="54">
        <f>+'Cifras Inmobiliarias Santiago'!H54</f>
        <v>14.048076923076923</v>
      </c>
      <c r="H55" s="54">
        <f>+'Cifras Inmobiliarias Santiago'!I54</f>
        <v>48144</v>
      </c>
      <c r="I55" s="54">
        <f>+'Cifras Inmobiliarias Santiago'!J54</f>
        <v>1856</v>
      </c>
      <c r="J55" s="54">
        <f>+'Cifras Inmobiliarias Santiago'!K54</f>
        <v>25.939655172413794</v>
      </c>
      <c r="K55" s="410">
        <f>+'Ventas UF'!C54</f>
        <v>2540.0889999999999</v>
      </c>
      <c r="L55" s="410">
        <f>+'Ventas UF'!D54</f>
        <v>1849.402</v>
      </c>
      <c r="M55" s="410">
        <f>+'Ventas UF'!E54</f>
        <v>4389.491</v>
      </c>
      <c r="N55"/>
    </row>
    <row r="56" spans="1:14">
      <c r="A56" s="408" t="str">
        <f>+'Cifras Inmobiliarias Santiago'!B55&amp;"-"&amp;'Cifras Inmobiliarias Santiago'!A51</f>
        <v>May-2008</v>
      </c>
      <c r="B56" s="54">
        <f>+'Cifras Inmobiliarias Santiago'!C55</f>
        <v>36466</v>
      </c>
      <c r="C56" s="54">
        <f>+'Cifras Inmobiliarias Santiago'!D55</f>
        <v>1469</v>
      </c>
      <c r="D56" s="54">
        <f>+'Cifras Inmobiliarias Santiago'!E55</f>
        <v>24.823689584751531</v>
      </c>
      <c r="E56" s="54">
        <f>+'Cifras Inmobiliarias Santiago'!F55</f>
        <v>12200</v>
      </c>
      <c r="F56" s="54">
        <f>+'Cifras Inmobiliarias Santiago'!G55</f>
        <v>851</v>
      </c>
      <c r="G56" s="54">
        <f>+'Cifras Inmobiliarias Santiago'!H55</f>
        <v>14.336075205640423</v>
      </c>
      <c r="H56" s="54">
        <f>+'Cifras Inmobiliarias Santiago'!I55</f>
        <v>48666</v>
      </c>
      <c r="I56" s="54">
        <f>+'Cifras Inmobiliarias Santiago'!J55</f>
        <v>2320</v>
      </c>
      <c r="J56" s="54">
        <f>+'Cifras Inmobiliarias Santiago'!K55</f>
        <v>20.976724137931033</v>
      </c>
      <c r="K56" s="410">
        <f>+'Ventas UF'!C55</f>
        <v>3916.748</v>
      </c>
      <c r="L56" s="410">
        <f>+'Ventas UF'!D55</f>
        <v>2058.623</v>
      </c>
      <c r="M56" s="410">
        <f>+'Ventas UF'!E55</f>
        <v>5975.3710000000001</v>
      </c>
      <c r="N56"/>
    </row>
    <row r="57" spans="1:14">
      <c r="A57" s="408" t="str">
        <f>+'Cifras Inmobiliarias Santiago'!B56&amp;"-"&amp;'Cifras Inmobiliarias Santiago'!A51</f>
        <v>Jun-2008</v>
      </c>
      <c r="B57" s="54">
        <f>+'Cifras Inmobiliarias Santiago'!C56</f>
        <v>35958</v>
      </c>
      <c r="C57" s="54">
        <f>+'Cifras Inmobiliarias Santiago'!D56</f>
        <v>1406</v>
      </c>
      <c r="D57" s="54">
        <f>+'Cifras Inmobiliarias Santiago'!E56</f>
        <v>25.574679943100996</v>
      </c>
      <c r="E57" s="54">
        <f>+'Cifras Inmobiliarias Santiago'!F56</f>
        <v>12002</v>
      </c>
      <c r="F57" s="54">
        <f>+'Cifras Inmobiliarias Santiago'!G56</f>
        <v>643</v>
      </c>
      <c r="G57" s="54">
        <f>+'Cifras Inmobiliarias Santiago'!H56</f>
        <v>18.665629860031103</v>
      </c>
      <c r="H57" s="54">
        <f>+'Cifras Inmobiliarias Santiago'!I56</f>
        <v>47960</v>
      </c>
      <c r="I57" s="54">
        <f>+'Cifras Inmobiliarias Santiago'!J56</f>
        <v>2049</v>
      </c>
      <c r="J57" s="54">
        <f>+'Cifras Inmobiliarias Santiago'!K56</f>
        <v>23.406539775500246</v>
      </c>
      <c r="K57" s="410">
        <f>+'Ventas UF'!C56</f>
        <v>3410.16</v>
      </c>
      <c r="L57" s="410">
        <f>+'Ventas UF'!D56</f>
        <v>1740.91</v>
      </c>
      <c r="M57" s="410">
        <f>+'Ventas UF'!E56</f>
        <v>5151.07</v>
      </c>
      <c r="N57"/>
    </row>
    <row r="58" spans="1:14">
      <c r="A58" s="408" t="str">
        <f>+'Cifras Inmobiliarias Santiago'!B57&amp;"-"&amp;'Cifras Inmobiliarias Santiago'!A51</f>
        <v>Jul-2008</v>
      </c>
      <c r="B58" s="54">
        <f>+'Cifras Inmobiliarias Santiago'!C57</f>
        <v>37263</v>
      </c>
      <c r="C58" s="54">
        <f>+'Cifras Inmobiliarias Santiago'!D57</f>
        <v>1740</v>
      </c>
      <c r="D58" s="54">
        <f>+'Cifras Inmobiliarias Santiago'!E57</f>
        <v>21.415517241379309</v>
      </c>
      <c r="E58" s="54">
        <f>+'Cifras Inmobiliarias Santiago'!F57</f>
        <v>11450</v>
      </c>
      <c r="F58" s="54">
        <f>+'Cifras Inmobiliarias Santiago'!G57</f>
        <v>702</v>
      </c>
      <c r="G58" s="54">
        <f>+'Cifras Inmobiliarias Santiago'!H57</f>
        <v>16.310541310541311</v>
      </c>
      <c r="H58" s="54">
        <f>+'Cifras Inmobiliarias Santiago'!I57</f>
        <v>48713</v>
      </c>
      <c r="I58" s="54">
        <f>+'Cifras Inmobiliarias Santiago'!J57</f>
        <v>2442</v>
      </c>
      <c r="J58" s="54">
        <f>+'Cifras Inmobiliarias Santiago'!K57</f>
        <v>19.947993447993447</v>
      </c>
      <c r="K58" s="410">
        <f>+'Ventas UF'!C57</f>
        <v>4058.7531641258702</v>
      </c>
      <c r="L58" s="410">
        <f>+'Ventas UF'!D57</f>
        <v>1940.0889999999999</v>
      </c>
      <c r="M58" s="410">
        <f>+'Ventas UF'!E57</f>
        <v>5998.8421641258701</v>
      </c>
      <c r="N58"/>
    </row>
    <row r="59" spans="1:14">
      <c r="A59" s="408" t="str">
        <f>+'Cifras Inmobiliarias Santiago'!B58&amp;"-"&amp;'Cifras Inmobiliarias Santiago'!A51</f>
        <v>Ago-2008</v>
      </c>
      <c r="B59" s="54">
        <f>+'Cifras Inmobiliarias Santiago'!C58</f>
        <v>39281</v>
      </c>
      <c r="C59" s="54">
        <f>+'Cifras Inmobiliarias Santiago'!D58</f>
        <v>1568</v>
      </c>
      <c r="D59" s="54">
        <f>+'Cifras Inmobiliarias Santiago'!E58</f>
        <v>25.051658163265305</v>
      </c>
      <c r="E59" s="54">
        <f>+'Cifras Inmobiliarias Santiago'!F58</f>
        <v>11477</v>
      </c>
      <c r="F59" s="54">
        <f>+'Cifras Inmobiliarias Santiago'!G58</f>
        <v>610</v>
      </c>
      <c r="G59" s="54">
        <f>+'Cifras Inmobiliarias Santiago'!H58</f>
        <v>18.814754098360655</v>
      </c>
      <c r="H59" s="54">
        <f>+'Cifras Inmobiliarias Santiago'!I58</f>
        <v>50758</v>
      </c>
      <c r="I59" s="54">
        <f>+'Cifras Inmobiliarias Santiago'!J58</f>
        <v>2178</v>
      </c>
      <c r="J59" s="54">
        <f>+'Cifras Inmobiliarias Santiago'!K58</f>
        <v>23.304866850321396</v>
      </c>
      <c r="K59" s="410">
        <f>+'Ventas UF'!C58</f>
        <v>4348.4880000000003</v>
      </c>
      <c r="L59" s="410">
        <f>+'Ventas UF'!D58</f>
        <v>1686.0609999999999</v>
      </c>
      <c r="M59" s="410">
        <f>+'Ventas UF'!E58</f>
        <v>6034.549</v>
      </c>
      <c r="N59"/>
    </row>
    <row r="60" spans="1:14">
      <c r="A60" s="408" t="str">
        <f>+'Cifras Inmobiliarias Santiago'!B59&amp;"-"&amp;'Cifras Inmobiliarias Santiago'!A51</f>
        <v>Set-2008</v>
      </c>
      <c r="B60" s="54">
        <f>+'Cifras Inmobiliarias Santiago'!C59</f>
        <v>38219</v>
      </c>
      <c r="C60" s="54">
        <f>+'Cifras Inmobiliarias Santiago'!D59</f>
        <v>1277</v>
      </c>
      <c r="D60" s="54">
        <f>+'Cifras Inmobiliarias Santiago'!E59</f>
        <v>29.928739232576351</v>
      </c>
      <c r="E60" s="54">
        <f>+'Cifras Inmobiliarias Santiago'!F59</f>
        <v>11324</v>
      </c>
      <c r="F60" s="54">
        <f>+'Cifras Inmobiliarias Santiago'!G59</f>
        <v>629</v>
      </c>
      <c r="G60" s="54">
        <f>+'Cifras Inmobiliarias Santiago'!H59</f>
        <v>18.003179650238472</v>
      </c>
      <c r="H60" s="54">
        <f>+'Cifras Inmobiliarias Santiago'!I59</f>
        <v>49543</v>
      </c>
      <c r="I60" s="54">
        <f>+'Cifras Inmobiliarias Santiago'!J59</f>
        <v>1906</v>
      </c>
      <c r="J60" s="54">
        <f>+'Cifras Inmobiliarias Santiago'!K59</f>
        <v>25.993179433368311</v>
      </c>
      <c r="K60" s="410">
        <f>+'Ventas UF'!C59</f>
        <v>2814.7640000000001</v>
      </c>
      <c r="L60" s="410">
        <f>+'Ventas UF'!D59</f>
        <v>1671.9680000000001</v>
      </c>
      <c r="M60" s="410">
        <f>+'Ventas UF'!E59</f>
        <v>4486.732</v>
      </c>
      <c r="N60"/>
    </row>
    <row r="61" spans="1:14">
      <c r="A61" s="408" t="str">
        <f>+'Cifras Inmobiliarias Santiago'!B60&amp;"-"&amp;'Cifras Inmobiliarias Santiago'!A51</f>
        <v>Oct-2008</v>
      </c>
      <c r="B61" s="54">
        <f>+'Cifras Inmobiliarias Santiago'!C60</f>
        <v>39299</v>
      </c>
      <c r="C61" s="54">
        <f>+'Cifras Inmobiliarias Santiago'!D60</f>
        <v>1592</v>
      </c>
      <c r="D61" s="54">
        <f>+'Cifras Inmobiliarias Santiago'!E60</f>
        <v>24.685301507537687</v>
      </c>
      <c r="E61" s="54">
        <f>+'Cifras Inmobiliarias Santiago'!F60</f>
        <v>11452</v>
      </c>
      <c r="F61" s="54">
        <f>+'Cifras Inmobiliarias Santiago'!G60</f>
        <v>714</v>
      </c>
      <c r="G61" s="54">
        <f>+'Cifras Inmobiliarias Santiago'!H60</f>
        <v>16.03921568627451</v>
      </c>
      <c r="H61" s="54">
        <f>+'Cifras Inmobiliarias Santiago'!I60</f>
        <v>50751</v>
      </c>
      <c r="I61" s="54">
        <f>+'Cifras Inmobiliarias Santiago'!J60</f>
        <v>2306</v>
      </c>
      <c r="J61" s="54">
        <f>+'Cifras Inmobiliarias Santiago'!K60</f>
        <v>22.008239375542065</v>
      </c>
      <c r="K61" s="410">
        <f>+'Ventas UF'!C60</f>
        <v>3592.4229999999998</v>
      </c>
      <c r="L61" s="410">
        <f>+'Ventas UF'!D60</f>
        <v>1676.8409999999999</v>
      </c>
      <c r="M61" s="410">
        <f>+'Ventas UF'!E60</f>
        <v>5269.2639999999992</v>
      </c>
      <c r="N61"/>
    </row>
    <row r="62" spans="1:14">
      <c r="A62" s="408" t="str">
        <f>+'Cifras Inmobiliarias Santiago'!B61&amp;"-"&amp;'Cifras Inmobiliarias Santiago'!A51</f>
        <v>Nov-2008</v>
      </c>
      <c r="B62" s="54">
        <f>+'Cifras Inmobiliarias Santiago'!C61</f>
        <v>38030</v>
      </c>
      <c r="C62" s="54">
        <f>+'Cifras Inmobiliarias Santiago'!D61</f>
        <v>1143</v>
      </c>
      <c r="D62" s="54">
        <f>+'Cifras Inmobiliarias Santiago'!E61</f>
        <v>33.272090988626424</v>
      </c>
      <c r="E62" s="54">
        <f>+'Cifras Inmobiliarias Santiago'!F61</f>
        <v>11471</v>
      </c>
      <c r="F62" s="54">
        <f>+'Cifras Inmobiliarias Santiago'!G61</f>
        <v>488</v>
      </c>
      <c r="G62" s="54">
        <f>+'Cifras Inmobiliarias Santiago'!H61</f>
        <v>23.506147540983605</v>
      </c>
      <c r="H62" s="54">
        <f>+'Cifras Inmobiliarias Santiago'!I61</f>
        <v>49501</v>
      </c>
      <c r="I62" s="54">
        <f>+'Cifras Inmobiliarias Santiago'!J61</f>
        <v>1631</v>
      </c>
      <c r="J62" s="54">
        <f>+'Cifras Inmobiliarias Santiago'!K61</f>
        <v>30.35009196811772</v>
      </c>
      <c r="K62" s="410">
        <f>+'Ventas UF'!C61</f>
        <v>2283.0300000000002</v>
      </c>
      <c r="L62" s="410">
        <f>+'Ventas UF'!D61</f>
        <v>1162.941</v>
      </c>
      <c r="M62" s="410">
        <f>+'Ventas UF'!E61</f>
        <v>3445.9710000000005</v>
      </c>
      <c r="N62"/>
    </row>
    <row r="63" spans="1:14">
      <c r="A63" s="408" t="str">
        <f>+'Cifras Inmobiliarias Santiago'!B62&amp;"-"&amp;'Cifras Inmobiliarias Santiago'!A51</f>
        <v>Dic-2008</v>
      </c>
      <c r="B63" s="54">
        <f>+'Cifras Inmobiliarias Santiago'!C62</f>
        <v>38690</v>
      </c>
      <c r="C63" s="54">
        <f>+'Cifras Inmobiliarias Santiago'!D62</f>
        <v>1135</v>
      </c>
      <c r="D63" s="54">
        <f>+'Cifras Inmobiliarias Santiago'!E62</f>
        <v>34.08810572687225</v>
      </c>
      <c r="E63" s="54">
        <f>+'Cifras Inmobiliarias Santiago'!F62</f>
        <v>11433</v>
      </c>
      <c r="F63" s="54">
        <f>+'Cifras Inmobiliarias Santiago'!G62</f>
        <v>450</v>
      </c>
      <c r="G63" s="54">
        <f>+'Cifras Inmobiliarias Santiago'!H62</f>
        <v>25.406666666666666</v>
      </c>
      <c r="H63" s="54">
        <f>+'Cifras Inmobiliarias Santiago'!I62</f>
        <v>50123</v>
      </c>
      <c r="I63" s="54">
        <f>+'Cifras Inmobiliarias Santiago'!J62</f>
        <v>1585</v>
      </c>
      <c r="J63" s="54">
        <f>+'Cifras Inmobiliarias Santiago'!K62</f>
        <v>31.62334384858044</v>
      </c>
      <c r="K63" s="410">
        <f>+'Ventas UF'!C62</f>
        <v>2463.0419999999999</v>
      </c>
      <c r="L63" s="410">
        <f>+'Ventas UF'!D62</f>
        <v>1024.039</v>
      </c>
      <c r="M63" s="410">
        <f>+'Ventas UF'!E62</f>
        <v>3487.0810000000001</v>
      </c>
      <c r="N63"/>
    </row>
    <row r="64" spans="1:14">
      <c r="A64" s="408" t="str">
        <f>+'Cifras Inmobiliarias Santiago'!B63&amp;"-"&amp;'Cifras Inmobiliarias Santiago'!A63</f>
        <v>Ene-2009</v>
      </c>
      <c r="B64" s="54">
        <f>+'Cifras Inmobiliarias Santiago'!C63</f>
        <v>37619</v>
      </c>
      <c r="C64" s="54">
        <f>+'Cifras Inmobiliarias Santiago'!D63</f>
        <v>1273</v>
      </c>
      <c r="D64" s="54">
        <f>+'Cifras Inmobiliarias Santiago'!E63</f>
        <v>29.551453260015712</v>
      </c>
      <c r="E64" s="54">
        <f>+'Cifras Inmobiliarias Santiago'!F63</f>
        <v>11661</v>
      </c>
      <c r="F64" s="54">
        <f>+'Cifras Inmobiliarias Santiago'!G63</f>
        <v>533</v>
      </c>
      <c r="G64" s="54">
        <f>+'Cifras Inmobiliarias Santiago'!H63</f>
        <v>21.878048780487806</v>
      </c>
      <c r="H64" s="54">
        <f>+'Cifras Inmobiliarias Santiago'!I63</f>
        <v>49280</v>
      </c>
      <c r="I64" s="54">
        <f>+'Cifras Inmobiliarias Santiago'!J63</f>
        <v>1806</v>
      </c>
      <c r="J64" s="54">
        <f>+'Cifras Inmobiliarias Santiago'!K63</f>
        <v>27.286821705426355</v>
      </c>
      <c r="K64" s="410">
        <f>+'Ventas UF'!C63</f>
        <v>2664.2458764111711</v>
      </c>
      <c r="L64" s="410">
        <f>+'Ventas UF'!D63</f>
        <v>1124.8129396983838</v>
      </c>
      <c r="M64" s="410">
        <f>+'Ventas UF'!E63</f>
        <v>3789.0588161095548</v>
      </c>
      <c r="N64"/>
    </row>
    <row r="65" spans="1:14">
      <c r="A65" s="408" t="str">
        <f>+'Cifras Inmobiliarias Santiago'!B64&amp;"-"&amp;'Cifras Inmobiliarias Santiago'!A63</f>
        <v>Feb-2009</v>
      </c>
      <c r="B65" s="54">
        <f>+'Cifras Inmobiliarias Santiago'!C64</f>
        <v>37804</v>
      </c>
      <c r="C65" s="54">
        <f>+'Cifras Inmobiliarias Santiago'!D64</f>
        <v>1353</v>
      </c>
      <c r="D65" s="54">
        <f>+'Cifras Inmobiliarias Santiago'!E64</f>
        <v>27.940872135994088</v>
      </c>
      <c r="E65" s="54">
        <f>+'Cifras Inmobiliarias Santiago'!F64</f>
        <v>11714</v>
      </c>
      <c r="F65" s="54">
        <f>+'Cifras Inmobiliarias Santiago'!G64</f>
        <v>523</v>
      </c>
      <c r="G65" s="54">
        <f>+'Cifras Inmobiliarias Santiago'!H64</f>
        <v>22.397705544933078</v>
      </c>
      <c r="H65" s="54">
        <f>+'Cifras Inmobiliarias Santiago'!I64</f>
        <v>49518</v>
      </c>
      <c r="I65" s="54">
        <f>+'Cifras Inmobiliarias Santiago'!J64</f>
        <v>1876</v>
      </c>
      <c r="J65" s="54">
        <f>+'Cifras Inmobiliarias Santiago'!K64</f>
        <v>26.395522388059703</v>
      </c>
      <c r="K65" s="410">
        <f>+'Ventas UF'!C64</f>
        <v>2720.5285185185185</v>
      </c>
      <c r="L65" s="410">
        <f>+'Ventas UF'!D64</f>
        <v>1146.8855382440063</v>
      </c>
      <c r="M65" s="410">
        <f>+'Ventas UF'!E64</f>
        <v>3867.4140567625245</v>
      </c>
      <c r="N65"/>
    </row>
    <row r="66" spans="1:14">
      <c r="A66" s="408" t="str">
        <f>+'Cifras Inmobiliarias Santiago'!B65&amp;"-"&amp;'Cifras Inmobiliarias Santiago'!A63</f>
        <v>Mar-2009</v>
      </c>
      <c r="B66" s="54">
        <f>+'Cifras Inmobiliarias Santiago'!C65</f>
        <v>36810</v>
      </c>
      <c r="C66" s="54">
        <f>+'Cifras Inmobiliarias Santiago'!D65</f>
        <v>1658</v>
      </c>
      <c r="D66" s="54">
        <f>+'Cifras Inmobiliarias Santiago'!E65</f>
        <v>22.201447527141134</v>
      </c>
      <c r="E66" s="54">
        <f>+'Cifras Inmobiliarias Santiago'!F65</f>
        <v>11094</v>
      </c>
      <c r="F66" s="54">
        <f>+'Cifras Inmobiliarias Santiago'!G65</f>
        <v>774</v>
      </c>
      <c r="G66" s="54">
        <f>+'Cifras Inmobiliarias Santiago'!H65</f>
        <v>14.333333333333334</v>
      </c>
      <c r="H66" s="54">
        <f>+'Cifras Inmobiliarias Santiago'!I65</f>
        <v>47904</v>
      </c>
      <c r="I66" s="54">
        <f>+'Cifras Inmobiliarias Santiago'!J65</f>
        <v>2432</v>
      </c>
      <c r="J66" s="54">
        <f>+'Cifras Inmobiliarias Santiago'!K65</f>
        <v>19.69736842105263</v>
      </c>
      <c r="K66" s="410">
        <f>+'Ventas UF'!C65</f>
        <v>3384.2559325396828</v>
      </c>
      <c r="L66" s="410">
        <f>+'Ventas UF'!D65</f>
        <v>2169.9920458446722</v>
      </c>
      <c r="M66" s="410">
        <f>+'Ventas UF'!E65</f>
        <v>5554.2479783843555</v>
      </c>
      <c r="N66"/>
    </row>
    <row r="67" spans="1:14">
      <c r="A67" s="408" t="str">
        <f>+'Cifras Inmobiliarias Santiago'!B66&amp;"-"&amp;'Cifras Inmobiliarias Santiago'!A63</f>
        <v>Abr-2009</v>
      </c>
      <c r="B67" s="54">
        <f>+'Cifras Inmobiliarias Santiago'!C66</f>
        <v>36366</v>
      </c>
      <c r="C67" s="54">
        <f>+'Cifras Inmobiliarias Santiago'!D66</f>
        <v>1342</v>
      </c>
      <c r="D67" s="54">
        <f>+'Cifras Inmobiliarias Santiago'!E66</f>
        <v>27.098360655737704</v>
      </c>
      <c r="E67" s="54">
        <f>+'Cifras Inmobiliarias Santiago'!F66</f>
        <v>10204</v>
      </c>
      <c r="F67" s="54">
        <f>+'Cifras Inmobiliarias Santiago'!G66</f>
        <v>649</v>
      </c>
      <c r="G67" s="54">
        <f>+'Cifras Inmobiliarias Santiago'!H66</f>
        <v>15.722650231124808</v>
      </c>
      <c r="H67" s="54">
        <f>+'Cifras Inmobiliarias Santiago'!I66</f>
        <v>46570</v>
      </c>
      <c r="I67" s="54">
        <f>+'Cifras Inmobiliarias Santiago'!J66</f>
        <v>1991</v>
      </c>
      <c r="J67" s="54">
        <f>+'Cifras Inmobiliarias Santiago'!K66</f>
        <v>23.39025615268709</v>
      </c>
      <c r="K67" s="410">
        <f>+'Ventas UF'!C66</f>
        <v>3011.7840410052909</v>
      </c>
      <c r="L67" s="410">
        <f>+'Ventas UF'!D66</f>
        <v>1771.9903207350746</v>
      </c>
      <c r="M67" s="410">
        <f>+'Ventas UF'!E66</f>
        <v>4783.7743617403657</v>
      </c>
      <c r="N67"/>
    </row>
    <row r="68" spans="1:14">
      <c r="A68" s="408" t="str">
        <f>+'Cifras Inmobiliarias Santiago'!B67&amp;"-"&amp;'Cifras Inmobiliarias Santiago'!A63</f>
        <v>May-2009</v>
      </c>
      <c r="B68" s="54">
        <f>+'Cifras Inmobiliarias Santiago'!C67</f>
        <v>35644</v>
      </c>
      <c r="C68" s="54">
        <f>+'Cifras Inmobiliarias Santiago'!D67</f>
        <v>1628</v>
      </c>
      <c r="D68" s="54">
        <f>+'Cifras Inmobiliarias Santiago'!E67</f>
        <v>21.894348894348894</v>
      </c>
      <c r="E68" s="54">
        <f>+'Cifras Inmobiliarias Santiago'!F67</f>
        <v>10463</v>
      </c>
      <c r="F68" s="54">
        <f>+'Cifras Inmobiliarias Santiago'!G67</f>
        <v>679</v>
      </c>
      <c r="G68" s="54">
        <f>+'Cifras Inmobiliarias Santiago'!H67</f>
        <v>15.409425625920472</v>
      </c>
      <c r="H68" s="54">
        <f>+'Cifras Inmobiliarias Santiago'!I67</f>
        <v>46107</v>
      </c>
      <c r="I68" s="54">
        <f>+'Cifras Inmobiliarias Santiago'!J67</f>
        <v>2307</v>
      </c>
      <c r="J68" s="54">
        <f>+'Cifras Inmobiliarias Santiago'!K67</f>
        <v>19.985695708712615</v>
      </c>
      <c r="K68" s="410">
        <f>+'Ventas UF'!C67</f>
        <v>3533.898942255063</v>
      </c>
      <c r="L68" s="410">
        <f>+'Ventas UF'!D67</f>
        <v>2112.1443234944468</v>
      </c>
      <c r="M68" s="410">
        <f>+'Ventas UF'!E67</f>
        <v>5646.0432657495094</v>
      </c>
      <c r="N68"/>
    </row>
    <row r="69" spans="1:14">
      <c r="A69" s="408" t="str">
        <f>+'Cifras Inmobiliarias Santiago'!B68&amp;"-"&amp;'Cifras Inmobiliarias Santiago'!A63</f>
        <v>Jun-2009</v>
      </c>
      <c r="B69" s="54">
        <f>+'Cifras Inmobiliarias Santiago'!C68</f>
        <v>35851</v>
      </c>
      <c r="C69" s="54">
        <f>+'Cifras Inmobiliarias Santiago'!D68</f>
        <v>1897</v>
      </c>
      <c r="D69" s="54">
        <f>+'Cifras Inmobiliarias Santiago'!E68</f>
        <v>18.898787559304164</v>
      </c>
      <c r="E69" s="54">
        <f>+'Cifras Inmobiliarias Santiago'!F68</f>
        <v>10257</v>
      </c>
      <c r="F69" s="54">
        <f>+'Cifras Inmobiliarias Santiago'!G68</f>
        <v>712</v>
      </c>
      <c r="G69" s="54">
        <f>+'Cifras Inmobiliarias Santiago'!H68</f>
        <v>14.405898876404494</v>
      </c>
      <c r="H69" s="54">
        <f>+'Cifras Inmobiliarias Santiago'!I68</f>
        <v>46108</v>
      </c>
      <c r="I69" s="54">
        <f>+'Cifras Inmobiliarias Santiago'!J68</f>
        <v>2609</v>
      </c>
      <c r="J69" s="54">
        <f>+'Cifras Inmobiliarias Santiago'!K68</f>
        <v>17.672671521655808</v>
      </c>
      <c r="K69" s="410">
        <f>+'Ventas UF'!C68</f>
        <v>4176.5228976344451</v>
      </c>
      <c r="L69" s="410">
        <f>+'Ventas UF'!D68</f>
        <v>1953.0774063873109</v>
      </c>
      <c r="M69" s="410">
        <f>+'Ventas UF'!E68</f>
        <v>6129.6003040217565</v>
      </c>
      <c r="N69"/>
    </row>
    <row r="70" spans="1:14">
      <c r="A70" s="408" t="str">
        <f>+'Cifras Inmobiliarias Santiago'!B69&amp;"-"&amp;'Cifras Inmobiliarias Santiago'!A63</f>
        <v>Jul-2009</v>
      </c>
      <c r="B70" s="54">
        <f>+'Cifras Inmobiliarias Santiago'!C69</f>
        <v>32193</v>
      </c>
      <c r="C70" s="54">
        <f>+'Cifras Inmobiliarias Santiago'!D69</f>
        <v>1762</v>
      </c>
      <c r="D70" s="54">
        <f>+'Cifras Inmobiliarias Santiago'!E69</f>
        <v>18.270715096481272</v>
      </c>
      <c r="E70" s="54">
        <f>+'Cifras Inmobiliarias Santiago'!F69</f>
        <v>8743</v>
      </c>
      <c r="F70" s="54">
        <f>+'Cifras Inmobiliarias Santiago'!G69</f>
        <v>801</v>
      </c>
      <c r="G70" s="54">
        <f>+'Cifras Inmobiliarias Santiago'!H69</f>
        <v>10.915106117353309</v>
      </c>
      <c r="H70" s="54">
        <f>+'Cifras Inmobiliarias Santiago'!I69</f>
        <v>40936</v>
      </c>
      <c r="I70" s="54">
        <f>+'Cifras Inmobiliarias Santiago'!J69</f>
        <v>2563</v>
      </c>
      <c r="J70" s="54">
        <f>+'Cifras Inmobiliarias Santiago'!K69</f>
        <v>15.971907920405775</v>
      </c>
      <c r="K70" s="410">
        <f>+'Ventas UF'!C69</f>
        <v>4231.2755989425614</v>
      </c>
      <c r="L70" s="410">
        <f>+'Ventas UF'!D69</f>
        <v>2249.8046766282228</v>
      </c>
      <c r="M70" s="410">
        <f>+'Ventas UF'!E69</f>
        <v>6481.0802755707846</v>
      </c>
      <c r="N70"/>
    </row>
    <row r="71" spans="1:14">
      <c r="A71" s="408" t="str">
        <f>+'Cifras Inmobiliarias Santiago'!B70&amp;"-"&amp;'Cifras Inmobiliarias Santiago'!A63</f>
        <v>Ago-2009</v>
      </c>
      <c r="B71" s="54">
        <f>+'Cifras Inmobiliarias Santiago'!C70</f>
        <v>39095</v>
      </c>
      <c r="C71" s="54">
        <f>+'Cifras Inmobiliarias Santiago'!D70</f>
        <v>1902</v>
      </c>
      <c r="D71" s="54">
        <f>+'Cifras Inmobiliarias Santiago'!E70</f>
        <v>20.554679284963196</v>
      </c>
      <c r="E71" s="54">
        <f>+'Cifras Inmobiliarias Santiago'!F70</f>
        <v>8624</v>
      </c>
      <c r="F71" s="54">
        <f>+'Cifras Inmobiliarias Santiago'!G70</f>
        <v>765</v>
      </c>
      <c r="G71" s="54">
        <f>+'Cifras Inmobiliarias Santiago'!H70</f>
        <v>11.273202614379086</v>
      </c>
      <c r="H71" s="54">
        <f>+'Cifras Inmobiliarias Santiago'!I70</f>
        <v>47719</v>
      </c>
      <c r="I71" s="54">
        <f>+'Cifras Inmobiliarias Santiago'!J70</f>
        <v>2667</v>
      </c>
      <c r="J71" s="54">
        <f>+'Cifras Inmobiliarias Santiago'!K70</f>
        <v>17.892388451443569</v>
      </c>
      <c r="K71" s="410">
        <f>+'Ventas UF'!C70</f>
        <v>4434.4199321809692</v>
      </c>
      <c r="L71" s="410">
        <f>+'Ventas UF'!D70</f>
        <v>2014.6557865654702</v>
      </c>
      <c r="M71" s="410">
        <f>+'Ventas UF'!E70</f>
        <v>6449.0757187464396</v>
      </c>
      <c r="N71"/>
    </row>
    <row r="72" spans="1:14">
      <c r="A72" s="408" t="str">
        <f>+'Cifras Inmobiliarias Santiago'!B71&amp;"-"&amp;'Cifras Inmobiliarias Santiago'!A63</f>
        <v>Set-2009</v>
      </c>
      <c r="B72" s="54">
        <f>+'Cifras Inmobiliarias Santiago'!C71</f>
        <v>37907</v>
      </c>
      <c r="C72" s="54">
        <f>+'Cifras Inmobiliarias Santiago'!D71</f>
        <v>1497</v>
      </c>
      <c r="D72" s="54">
        <f>+'Cifras Inmobiliarias Santiago'!E71</f>
        <v>25.321977287909153</v>
      </c>
      <c r="E72" s="54">
        <f>+'Cifras Inmobiliarias Santiago'!F71</f>
        <v>8115</v>
      </c>
      <c r="F72" s="54">
        <f>+'Cifras Inmobiliarias Santiago'!G71</f>
        <v>643</v>
      </c>
      <c r="G72" s="54">
        <f>+'Cifras Inmobiliarias Santiago'!H71</f>
        <v>12.620528771384137</v>
      </c>
      <c r="H72" s="54">
        <f>+'Cifras Inmobiliarias Santiago'!I71</f>
        <v>46022</v>
      </c>
      <c r="I72" s="54">
        <f>+'Cifras Inmobiliarias Santiago'!J71</f>
        <v>2140</v>
      </c>
      <c r="J72" s="54">
        <f>+'Cifras Inmobiliarias Santiago'!K71</f>
        <v>21.505607476635515</v>
      </c>
      <c r="K72" s="410">
        <f>+'Ventas UF'!C71</f>
        <v>3794.9527949941862</v>
      </c>
      <c r="L72" s="410">
        <f>+'Ventas UF'!D71</f>
        <v>1691.5537765254041</v>
      </c>
      <c r="M72" s="410">
        <f>+'Ventas UF'!E71</f>
        <v>5486.5065715195906</v>
      </c>
      <c r="N72"/>
    </row>
    <row r="73" spans="1:14">
      <c r="A73" s="408" t="str">
        <f>+'Cifras Inmobiliarias Santiago'!B72&amp;"-"&amp;'Cifras Inmobiliarias Santiago'!A63</f>
        <v>Oct-2009</v>
      </c>
      <c r="B73" s="54">
        <f>+'Cifras Inmobiliarias Santiago'!C72</f>
        <v>37329</v>
      </c>
      <c r="C73" s="54">
        <f>+'Cifras Inmobiliarias Santiago'!D72</f>
        <v>1782</v>
      </c>
      <c r="D73" s="54">
        <f>+'Cifras Inmobiliarias Santiago'!E72</f>
        <v>20.947811447811446</v>
      </c>
      <c r="E73" s="54">
        <f>+'Cifras Inmobiliarias Santiago'!F72</f>
        <v>7188</v>
      </c>
      <c r="F73" s="54">
        <f>+'Cifras Inmobiliarias Santiago'!G72</f>
        <v>592</v>
      </c>
      <c r="G73" s="54">
        <f>+'Cifras Inmobiliarias Santiago'!H72</f>
        <v>12.141891891891891</v>
      </c>
      <c r="H73" s="54">
        <f>+'Cifras Inmobiliarias Santiago'!I72</f>
        <v>44517</v>
      </c>
      <c r="I73" s="54">
        <f>+'Cifras Inmobiliarias Santiago'!J72</f>
        <v>2374</v>
      </c>
      <c r="J73" s="54">
        <f>+'Cifras Inmobiliarias Santiago'!K72</f>
        <v>18.751895534962088</v>
      </c>
      <c r="K73" s="410">
        <f>+'Ventas UF'!C72</f>
        <v>4442.9475858617434</v>
      </c>
      <c r="L73" s="410">
        <f>+'Ventas UF'!D72</f>
        <v>1361.9155182873562</v>
      </c>
      <c r="M73" s="410">
        <f>+'Ventas UF'!E72</f>
        <v>5804.8631041490999</v>
      </c>
      <c r="N73"/>
    </row>
    <row r="74" spans="1:14">
      <c r="A74" s="408" t="str">
        <f>+'Cifras Inmobiliarias Santiago'!B73&amp;"-"&amp;'Cifras Inmobiliarias Santiago'!A63</f>
        <v>Nov-2009</v>
      </c>
      <c r="B74" s="54">
        <f>+'Cifras Inmobiliarias Santiago'!C73</f>
        <v>36833</v>
      </c>
      <c r="C74" s="54">
        <f>+'Cifras Inmobiliarias Santiago'!D73</f>
        <v>1636</v>
      </c>
      <c r="D74" s="54">
        <f>+'Cifras Inmobiliarias Santiago'!E73</f>
        <v>22.514058679706601</v>
      </c>
      <c r="E74" s="54">
        <f>+'Cifras Inmobiliarias Santiago'!F73</f>
        <v>6697</v>
      </c>
      <c r="F74" s="54">
        <f>+'Cifras Inmobiliarias Santiago'!G73</f>
        <v>702</v>
      </c>
      <c r="G74" s="54">
        <f>+'Cifras Inmobiliarias Santiago'!H73</f>
        <v>9.5398860398860403</v>
      </c>
      <c r="H74" s="54">
        <f>+'Cifras Inmobiliarias Santiago'!I73</f>
        <v>43530</v>
      </c>
      <c r="I74" s="54">
        <f>+'Cifras Inmobiliarias Santiago'!J73</f>
        <v>2338</v>
      </c>
      <c r="J74" s="54">
        <f>+'Cifras Inmobiliarias Santiago'!K73</f>
        <v>18.61847733105218</v>
      </c>
      <c r="K74" s="410">
        <f>+'Ventas UF'!C73</f>
        <v>3962.7451632422617</v>
      </c>
      <c r="L74" s="410">
        <f>+'Ventas UF'!D73</f>
        <v>1818.7123526552509</v>
      </c>
      <c r="M74" s="410">
        <f>+'Ventas UF'!E73</f>
        <v>5781.4575158975131</v>
      </c>
      <c r="N74"/>
    </row>
    <row r="75" spans="1:14">
      <c r="A75" s="408" t="str">
        <f>+'Cifras Inmobiliarias Santiago'!B74&amp;"-"&amp;'Cifras Inmobiliarias Santiago'!A63</f>
        <v>Dic-2009</v>
      </c>
      <c r="B75" s="54">
        <f>+'Cifras Inmobiliarias Santiago'!C74</f>
        <v>35414</v>
      </c>
      <c r="C75" s="54">
        <f>+'Cifras Inmobiliarias Santiago'!D74</f>
        <v>1343</v>
      </c>
      <c r="D75" s="54">
        <f>+'Cifras Inmobiliarias Santiago'!E74</f>
        <v>26.369322412509309</v>
      </c>
      <c r="E75" s="54">
        <f>+'Cifras Inmobiliarias Santiago'!F74</f>
        <v>6127</v>
      </c>
      <c r="F75" s="54">
        <f>+'Cifras Inmobiliarias Santiago'!G74</f>
        <v>685</v>
      </c>
      <c r="G75" s="54">
        <f>+'Cifras Inmobiliarias Santiago'!H74</f>
        <v>8.9445255474452559</v>
      </c>
      <c r="H75" s="54">
        <f>+'Cifras Inmobiliarias Santiago'!I74</f>
        <v>41541</v>
      </c>
      <c r="I75" s="54">
        <f>+'Cifras Inmobiliarias Santiago'!J74</f>
        <v>2028</v>
      </c>
      <c r="J75" s="54">
        <f>+'Cifras Inmobiliarias Santiago'!K74</f>
        <v>20.483727810650887</v>
      </c>
      <c r="K75" s="410">
        <f>+'Ventas UF'!C74</f>
        <v>3641.2024141440606</v>
      </c>
      <c r="L75" s="410">
        <f>+'Ventas UF'!D74</f>
        <v>1568.2846754551076</v>
      </c>
      <c r="M75" s="410">
        <f>+'Ventas UF'!E74</f>
        <v>5209.487089599168</v>
      </c>
      <c r="N75"/>
    </row>
    <row r="76" spans="1:14">
      <c r="A76" s="408" t="str">
        <f>+'Cifras Inmobiliarias Santiago'!B75&amp;"-"&amp;'Cifras Inmobiliarias Santiago'!A75</f>
        <v>Ene-2010</v>
      </c>
      <c r="B76" s="54">
        <f>+'Cifras Inmobiliarias Santiago'!C75</f>
        <v>33910</v>
      </c>
      <c r="C76" s="54">
        <f>+'Cifras Inmobiliarias Santiago'!D75</f>
        <v>1234</v>
      </c>
      <c r="D76" s="54">
        <f>+'Cifras Inmobiliarias Santiago'!E75</f>
        <v>27.479740680713128</v>
      </c>
      <c r="E76" s="54">
        <f>+'Cifras Inmobiliarias Santiago'!F75</f>
        <v>6427</v>
      </c>
      <c r="F76" s="54">
        <f>+'Cifras Inmobiliarias Santiago'!G75</f>
        <v>603</v>
      </c>
      <c r="G76" s="54">
        <f>+'Cifras Inmobiliarias Santiago'!H75</f>
        <v>10.658374792703151</v>
      </c>
      <c r="H76" s="54">
        <f>+'Cifras Inmobiliarias Santiago'!I75</f>
        <v>40337</v>
      </c>
      <c r="I76" s="54">
        <f>+'Cifras Inmobiliarias Santiago'!J75</f>
        <v>1837</v>
      </c>
      <c r="J76" s="54">
        <f>+'Cifras Inmobiliarias Santiago'!K75</f>
        <v>21.95808383233533</v>
      </c>
      <c r="K76" s="410">
        <f>+'Ventas UF'!C75</f>
        <v>4365.8009583597304</v>
      </c>
      <c r="L76" s="410">
        <f>+'Ventas UF'!D75</f>
        <v>1393.9784199999997</v>
      </c>
      <c r="M76" s="410">
        <f>+'Ventas UF'!E75</f>
        <v>5759.7793783597299</v>
      </c>
      <c r="N76"/>
    </row>
    <row r="77" spans="1:14">
      <c r="A77" s="408" t="str">
        <f>+'Cifras Inmobiliarias Santiago'!B76&amp;"-"&amp;'Cifras Inmobiliarias Santiago'!A75</f>
        <v>Feb-2010</v>
      </c>
      <c r="B77" s="54">
        <f>+'Cifras Inmobiliarias Santiago'!C76</f>
        <v>33840</v>
      </c>
      <c r="C77" s="54">
        <f>+'Cifras Inmobiliarias Santiago'!D76</f>
        <v>972</v>
      </c>
      <c r="D77" s="54">
        <f>+'Cifras Inmobiliarias Santiago'!E76</f>
        <v>34.814814814814817</v>
      </c>
      <c r="E77" s="54">
        <f>+'Cifras Inmobiliarias Santiago'!F76</f>
        <v>6400</v>
      </c>
      <c r="F77" s="54">
        <f>+'Cifras Inmobiliarias Santiago'!G76</f>
        <v>523</v>
      </c>
      <c r="G77" s="54">
        <f>+'Cifras Inmobiliarias Santiago'!H76</f>
        <v>12.237093690248566</v>
      </c>
      <c r="H77" s="54">
        <f>+'Cifras Inmobiliarias Santiago'!I76</f>
        <v>40240</v>
      </c>
      <c r="I77" s="54">
        <f>+'Cifras Inmobiliarias Santiago'!J76</f>
        <v>1495</v>
      </c>
      <c r="J77" s="54">
        <f>+'Cifras Inmobiliarias Santiago'!K76</f>
        <v>26.916387959866221</v>
      </c>
      <c r="K77" s="410">
        <f>+'Ventas UF'!C76</f>
        <v>2541.9895414778853</v>
      </c>
      <c r="L77" s="410">
        <f>+'Ventas UF'!D76</f>
        <v>1302.6098703815794</v>
      </c>
      <c r="M77" s="410">
        <f>+'Ventas UF'!E76</f>
        <v>3844.5994118594645</v>
      </c>
      <c r="N77"/>
    </row>
    <row r="78" spans="1:14">
      <c r="A78" s="408" t="str">
        <f>+'Cifras Inmobiliarias Santiago'!B77&amp;"-"&amp;'Cifras Inmobiliarias Santiago'!A75</f>
        <v>Mar-2010</v>
      </c>
      <c r="B78" s="54">
        <f>+'Cifras Inmobiliarias Santiago'!C77</f>
        <v>33886</v>
      </c>
      <c r="C78" s="54">
        <f>+'Cifras Inmobiliarias Santiago'!D77</f>
        <v>888</v>
      </c>
      <c r="D78" s="54">
        <f>+'Cifras Inmobiliarias Santiago'!E77</f>
        <v>38.159909909909906</v>
      </c>
      <c r="E78" s="54">
        <f>+'Cifras Inmobiliarias Santiago'!F77</f>
        <v>6372</v>
      </c>
      <c r="F78" s="54">
        <f>+'Cifras Inmobiliarias Santiago'!G77</f>
        <v>558</v>
      </c>
      <c r="G78" s="54">
        <f>+'Cifras Inmobiliarias Santiago'!H77</f>
        <v>11.419354838709678</v>
      </c>
      <c r="H78" s="54">
        <f>+'Cifras Inmobiliarias Santiago'!I77</f>
        <v>40258</v>
      </c>
      <c r="I78" s="54">
        <f>+'Cifras Inmobiliarias Santiago'!J77</f>
        <v>1446</v>
      </c>
      <c r="J78" s="54">
        <f>+'Cifras Inmobiliarias Santiago'!K77</f>
        <v>27.840940525587829</v>
      </c>
      <c r="K78" s="410">
        <f>+'Ventas UF'!C77</f>
        <v>2538.81157904673</v>
      </c>
      <c r="L78" s="410">
        <f>+'Ventas UF'!D77</f>
        <v>1552.9316830892699</v>
      </c>
      <c r="M78" s="410">
        <f>+'Ventas UF'!E77</f>
        <v>4091.7432621359999</v>
      </c>
      <c r="N78"/>
    </row>
    <row r="79" spans="1:14">
      <c r="A79" s="408" t="str">
        <f>+'Cifras Inmobiliarias Santiago'!B78&amp;"-"&amp;'Cifras Inmobiliarias Santiago'!A75</f>
        <v>Abr-2010</v>
      </c>
      <c r="B79" s="54">
        <f>+'Cifras Inmobiliarias Santiago'!C78</f>
        <v>34280</v>
      </c>
      <c r="C79" s="54">
        <f>+'Cifras Inmobiliarias Santiago'!D78</f>
        <v>1129</v>
      </c>
      <c r="D79" s="54">
        <f>+'Cifras Inmobiliarias Santiago'!E78</f>
        <v>30.363153232949514</v>
      </c>
      <c r="E79" s="54">
        <f>+'Cifras Inmobiliarias Santiago'!F78</f>
        <v>5741</v>
      </c>
      <c r="F79" s="54">
        <f>+'Cifras Inmobiliarias Santiago'!G78</f>
        <v>543</v>
      </c>
      <c r="G79" s="54">
        <f>+'Cifras Inmobiliarias Santiago'!H78</f>
        <v>10.572744014732965</v>
      </c>
      <c r="H79" s="54">
        <f>+'Cifras Inmobiliarias Santiago'!I78</f>
        <v>40021</v>
      </c>
      <c r="I79" s="54">
        <f>+'Cifras Inmobiliarias Santiago'!J78</f>
        <v>1672</v>
      </c>
      <c r="J79" s="54">
        <f>+'Cifras Inmobiliarias Santiago'!K78</f>
        <v>23.936004784688997</v>
      </c>
      <c r="K79" s="410">
        <f>+'Ventas UF'!C78</f>
        <v>2639.0564466647429</v>
      </c>
      <c r="L79" s="410">
        <f>+'Ventas UF'!D78</f>
        <v>1453.0256227253358</v>
      </c>
      <c r="M79" s="410">
        <f>+'Ventas UF'!E78</f>
        <v>4092.0820693900787</v>
      </c>
      <c r="N79"/>
    </row>
    <row r="80" spans="1:14">
      <c r="A80" s="408" t="str">
        <f>+'Cifras Inmobiliarias Santiago'!B79&amp;"-"&amp;'Cifras Inmobiliarias Santiago'!A75</f>
        <v>May-2010</v>
      </c>
      <c r="B80" s="54">
        <f>+'Cifras Inmobiliarias Santiago'!C79</f>
        <v>34052</v>
      </c>
      <c r="C80" s="54">
        <f>+'Cifras Inmobiliarias Santiago'!D79</f>
        <v>962</v>
      </c>
      <c r="D80" s="54">
        <f>+'Cifras Inmobiliarias Santiago'!E79</f>
        <v>35.397089397089395</v>
      </c>
      <c r="E80" s="54">
        <f>+'Cifras Inmobiliarias Santiago'!F79</f>
        <v>5828</v>
      </c>
      <c r="F80" s="54">
        <f>+'Cifras Inmobiliarias Santiago'!G79</f>
        <v>544</v>
      </c>
      <c r="G80" s="54">
        <f>+'Cifras Inmobiliarias Santiago'!H79</f>
        <v>10.713235294117647</v>
      </c>
      <c r="H80" s="54">
        <f>+'Cifras Inmobiliarias Santiago'!I79</f>
        <v>39880</v>
      </c>
      <c r="I80" s="54">
        <f>+'Cifras Inmobiliarias Santiago'!J79</f>
        <v>1506</v>
      </c>
      <c r="J80" s="54">
        <f>+'Cifras Inmobiliarias Santiago'!K79</f>
        <v>26.480743691899072</v>
      </c>
      <c r="K80" s="410">
        <f>+'Ventas UF'!C79</f>
        <v>2467.0436232196589</v>
      </c>
      <c r="L80" s="410">
        <f>+'Ventas UF'!D79</f>
        <v>1622.5776473240378</v>
      </c>
      <c r="M80" s="410">
        <f>+'Ventas UF'!E79</f>
        <v>4089.6212705436965</v>
      </c>
      <c r="N80"/>
    </row>
    <row r="81" spans="1:14">
      <c r="A81" s="408" t="str">
        <f>+'Cifras Inmobiliarias Santiago'!B80&amp;"-"&amp;'Cifras Inmobiliarias Santiago'!A75</f>
        <v>Jun-2010</v>
      </c>
      <c r="B81" s="54">
        <f>+'Cifras Inmobiliarias Santiago'!C80</f>
        <v>35252</v>
      </c>
      <c r="C81" s="54">
        <f>+'Cifras Inmobiliarias Santiago'!D80</f>
        <v>1375</v>
      </c>
      <c r="D81" s="54">
        <f>+'Cifras Inmobiliarias Santiago'!E80</f>
        <v>25.637818181818183</v>
      </c>
      <c r="E81" s="54">
        <f>+'Cifras Inmobiliarias Santiago'!F80</f>
        <v>5792</v>
      </c>
      <c r="F81" s="54">
        <f>+'Cifras Inmobiliarias Santiago'!G80</f>
        <v>545</v>
      </c>
      <c r="G81" s="54">
        <f>+'Cifras Inmobiliarias Santiago'!H80</f>
        <v>10.627522935779817</v>
      </c>
      <c r="H81" s="54">
        <f>+'Cifras Inmobiliarias Santiago'!I80</f>
        <v>41044</v>
      </c>
      <c r="I81" s="54">
        <f>+'Cifras Inmobiliarias Santiago'!J80</f>
        <v>1920</v>
      </c>
      <c r="J81" s="54">
        <f>+'Cifras Inmobiliarias Santiago'!K80</f>
        <v>21.377083333333335</v>
      </c>
      <c r="K81" s="410">
        <f>+'Ventas UF'!C80</f>
        <v>3055.1552312448239</v>
      </c>
      <c r="L81" s="410">
        <f>+'Ventas UF'!D80</f>
        <v>1480.2393028529357</v>
      </c>
      <c r="M81" s="410">
        <f>+'Ventas UF'!E80</f>
        <v>4535.3945340977598</v>
      </c>
      <c r="N81"/>
    </row>
    <row r="82" spans="1:14">
      <c r="A82" s="408" t="str">
        <f>+'Cifras Inmobiliarias Santiago'!B81&amp;"-"&amp;'Cifras Inmobiliarias Santiago'!A75</f>
        <v>Jul-2010</v>
      </c>
      <c r="B82" s="54">
        <f>+'Cifras Inmobiliarias Santiago'!C81</f>
        <v>33526</v>
      </c>
      <c r="C82" s="54">
        <f>+'Cifras Inmobiliarias Santiago'!D81</f>
        <v>1278</v>
      </c>
      <c r="D82" s="54">
        <f>+'Cifras Inmobiliarias Santiago'!E81</f>
        <v>26.233176838810643</v>
      </c>
      <c r="E82" s="54">
        <f>+'Cifras Inmobiliarias Santiago'!F81</f>
        <v>5705</v>
      </c>
      <c r="F82" s="54">
        <f>+'Cifras Inmobiliarias Santiago'!G81</f>
        <v>634</v>
      </c>
      <c r="G82" s="54">
        <f>+'Cifras Inmobiliarias Santiago'!H81</f>
        <v>8.9984227129337544</v>
      </c>
      <c r="H82" s="54">
        <f>+'Cifras Inmobiliarias Santiago'!I81</f>
        <v>39231</v>
      </c>
      <c r="I82" s="54">
        <f>+'Cifras Inmobiliarias Santiago'!J81</f>
        <v>1912</v>
      </c>
      <c r="J82" s="54">
        <f>+'Cifras Inmobiliarias Santiago'!K81</f>
        <v>20.518305439330543</v>
      </c>
      <c r="K82" s="410">
        <f>+'Ventas UF'!C81</f>
        <v>3407.7713659391929</v>
      </c>
      <c r="L82" s="410">
        <f>+'Ventas UF'!D81</f>
        <v>1609.1195389365439</v>
      </c>
      <c r="M82" s="410">
        <f>+'Ventas UF'!E81</f>
        <v>5016.8909048757369</v>
      </c>
      <c r="N82"/>
    </row>
    <row r="83" spans="1:14">
      <c r="A83" s="408" t="str">
        <f>+'Cifras Inmobiliarias Santiago'!B82&amp;"-"&amp;'Cifras Inmobiliarias Santiago'!A75</f>
        <v>Ago-2010</v>
      </c>
      <c r="B83" s="54">
        <f>+'Cifras Inmobiliarias Santiago'!C82</f>
        <v>31913</v>
      </c>
      <c r="C83" s="54">
        <f>+'Cifras Inmobiliarias Santiago'!D82</f>
        <v>1796</v>
      </c>
      <c r="D83" s="54">
        <f>+'Cifras Inmobiliarias Santiago'!E82</f>
        <v>17.768930957683743</v>
      </c>
      <c r="E83" s="54">
        <f>+'Cifras Inmobiliarias Santiago'!F82</f>
        <v>5098</v>
      </c>
      <c r="F83" s="54">
        <f>+'Cifras Inmobiliarias Santiago'!G82</f>
        <v>678</v>
      </c>
      <c r="G83" s="54">
        <f>+'Cifras Inmobiliarias Santiago'!H82</f>
        <v>7.5191740412979353</v>
      </c>
      <c r="H83" s="54">
        <f>+'Cifras Inmobiliarias Santiago'!I82</f>
        <v>37011</v>
      </c>
      <c r="I83" s="54">
        <f>+'Cifras Inmobiliarias Santiago'!J82</f>
        <v>2474</v>
      </c>
      <c r="J83" s="54">
        <f>+'Cifras Inmobiliarias Santiago'!K82</f>
        <v>14.959983831851254</v>
      </c>
      <c r="K83" s="410">
        <f>+'Ventas UF'!C82</f>
        <v>4745.823097377408</v>
      </c>
      <c r="L83" s="410">
        <f>+'Ventas UF'!D82</f>
        <v>1969.6589071396143</v>
      </c>
      <c r="M83" s="410">
        <f>+'Ventas UF'!E82</f>
        <v>6715.4820045170218</v>
      </c>
      <c r="N83"/>
    </row>
    <row r="84" spans="1:14">
      <c r="A84" s="408" t="str">
        <f>+'Cifras Inmobiliarias Santiago'!B83&amp;"-"&amp;'Cifras Inmobiliarias Santiago'!A75</f>
        <v>Set-2010</v>
      </c>
      <c r="B84" s="54">
        <f>+'Cifras Inmobiliarias Santiago'!C83</f>
        <v>30498</v>
      </c>
      <c r="C84" s="54">
        <f>+'Cifras Inmobiliarias Santiago'!D83</f>
        <v>1741</v>
      </c>
      <c r="D84" s="54">
        <f>+'Cifras Inmobiliarias Santiago'!E83</f>
        <v>17.517518667432508</v>
      </c>
      <c r="E84" s="54">
        <f>+'Cifras Inmobiliarias Santiago'!F83</f>
        <v>4879</v>
      </c>
      <c r="F84" s="54">
        <f>+'Cifras Inmobiliarias Santiago'!G83</f>
        <v>597</v>
      </c>
      <c r="G84" s="54">
        <f>+'Cifras Inmobiliarias Santiago'!H83</f>
        <v>8.1725293132328307</v>
      </c>
      <c r="H84" s="54">
        <f>+'Cifras Inmobiliarias Santiago'!I83</f>
        <v>35377</v>
      </c>
      <c r="I84" s="54">
        <f>+'Cifras Inmobiliarias Santiago'!J83</f>
        <v>2338</v>
      </c>
      <c r="J84" s="54">
        <f>+'Cifras Inmobiliarias Santiago'!K83</f>
        <v>15.13130881094953</v>
      </c>
      <c r="K84" s="410">
        <f>+'Ventas UF'!C83</f>
        <v>3794.1712871744894</v>
      </c>
      <c r="L84" s="410">
        <f>+'Ventas UF'!D83</f>
        <v>1522.5894694025603</v>
      </c>
      <c r="M84" s="410">
        <f>+'Ventas UF'!E83</f>
        <v>5316.7607565770495</v>
      </c>
      <c r="N84"/>
    </row>
    <row r="85" spans="1:14">
      <c r="A85" s="408" t="str">
        <f>+'Cifras Inmobiliarias Santiago'!B84&amp;"-"&amp;'Cifras Inmobiliarias Santiago'!A75</f>
        <v>Oct-2010</v>
      </c>
      <c r="B85" s="54">
        <f>+'Cifras Inmobiliarias Santiago'!C84</f>
        <v>29241</v>
      </c>
      <c r="C85" s="54">
        <f>+'Cifras Inmobiliarias Santiago'!D84</f>
        <v>1956</v>
      </c>
      <c r="D85" s="54">
        <f>+'Cifras Inmobiliarias Santiago'!E84</f>
        <v>14.949386503067485</v>
      </c>
      <c r="E85" s="54">
        <f>+'Cifras Inmobiliarias Santiago'!F84</f>
        <v>4483</v>
      </c>
      <c r="F85" s="54">
        <f>+'Cifras Inmobiliarias Santiago'!G84</f>
        <v>671</v>
      </c>
      <c r="G85" s="54">
        <f>+'Cifras Inmobiliarias Santiago'!H84</f>
        <v>6.6810730253353201</v>
      </c>
      <c r="H85" s="54">
        <f>+'Cifras Inmobiliarias Santiago'!I84</f>
        <v>33724</v>
      </c>
      <c r="I85" s="54">
        <f>+'Cifras Inmobiliarias Santiago'!J84</f>
        <v>2627</v>
      </c>
      <c r="J85" s="54">
        <f>+'Cifras Inmobiliarias Santiago'!K84</f>
        <v>12.837457175485344</v>
      </c>
      <c r="K85" s="410">
        <f>+'Ventas UF'!C84</f>
        <v>4571.506004952178</v>
      </c>
      <c r="L85" s="410">
        <f>+'Ventas UF'!D84</f>
        <v>1959.4618852243048</v>
      </c>
      <c r="M85" s="410">
        <f>+'Ventas UF'!E84</f>
        <v>6530.9678901764828</v>
      </c>
      <c r="N85"/>
    </row>
    <row r="86" spans="1:14">
      <c r="A86" s="408" t="str">
        <f>+'Cifras Inmobiliarias Santiago'!B85&amp;"-"&amp;'Cifras Inmobiliarias Santiago'!A75</f>
        <v>Nov-2010</v>
      </c>
      <c r="B86" s="54">
        <f>+'Cifras Inmobiliarias Santiago'!C85</f>
        <v>29685</v>
      </c>
      <c r="C86" s="54">
        <f>+'Cifras Inmobiliarias Santiago'!D85</f>
        <v>1502</v>
      </c>
      <c r="D86" s="54">
        <f>+'Cifras Inmobiliarias Santiago'!E85</f>
        <v>19.763648468708389</v>
      </c>
      <c r="E86" s="54">
        <f>+'Cifras Inmobiliarias Santiago'!F85</f>
        <v>4767</v>
      </c>
      <c r="F86" s="54">
        <f>+'Cifras Inmobiliarias Santiago'!G85</f>
        <v>679</v>
      </c>
      <c r="G86" s="54">
        <f>+'Cifras Inmobiliarias Santiago'!H85</f>
        <v>7.0206185567010309</v>
      </c>
      <c r="H86" s="54">
        <f>+'Cifras Inmobiliarias Santiago'!I85</f>
        <v>34452</v>
      </c>
      <c r="I86" s="54">
        <f>+'Cifras Inmobiliarias Santiago'!J85</f>
        <v>2181</v>
      </c>
      <c r="J86" s="54">
        <f>+'Cifras Inmobiliarias Santiago'!K85</f>
        <v>15.796423658872078</v>
      </c>
      <c r="K86" s="410">
        <f>+'Ventas UF'!C85</f>
        <v>4060.5533693671055</v>
      </c>
      <c r="L86" s="410">
        <f>+'Ventas UF'!D85</f>
        <v>1807.3110682413242</v>
      </c>
      <c r="M86" s="410">
        <f>+'Ventas UF'!E85</f>
        <v>5867.8644376084294</v>
      </c>
      <c r="N86"/>
    </row>
    <row r="87" spans="1:14">
      <c r="A87" s="408" t="str">
        <f>+'Cifras Inmobiliarias Santiago'!B86&amp;"-"&amp;'Cifras Inmobiliarias Santiago'!A75</f>
        <v>Dic-2010</v>
      </c>
      <c r="B87" s="54">
        <f>+'Cifras Inmobiliarias Santiago'!C86</f>
        <v>32128</v>
      </c>
      <c r="C87" s="54">
        <f>+'Cifras Inmobiliarias Santiago'!D86</f>
        <v>1430</v>
      </c>
      <c r="D87" s="54">
        <f>+'Cifras Inmobiliarias Santiago'!E86</f>
        <v>22.467132867132868</v>
      </c>
      <c r="E87" s="54">
        <f>+'Cifras Inmobiliarias Santiago'!F86</f>
        <v>5177</v>
      </c>
      <c r="F87" s="54">
        <f>+'Cifras Inmobiliarias Santiago'!G86</f>
        <v>760</v>
      </c>
      <c r="G87" s="54">
        <f>+'Cifras Inmobiliarias Santiago'!H86</f>
        <v>6.8118421052631577</v>
      </c>
      <c r="H87" s="54">
        <f>+'Cifras Inmobiliarias Santiago'!I86</f>
        <v>37305</v>
      </c>
      <c r="I87" s="54">
        <f>+'Cifras Inmobiliarias Santiago'!J86</f>
        <v>2190</v>
      </c>
      <c r="J87" s="54">
        <f>+'Cifras Inmobiliarias Santiago'!K86</f>
        <v>17.034246575342465</v>
      </c>
      <c r="K87" s="410">
        <f>+'Ventas UF'!C86</f>
        <v>3850.9125647400292</v>
      </c>
      <c r="L87" s="410">
        <f>+'Ventas UF'!D86</f>
        <v>2277.6872892738843</v>
      </c>
      <c r="M87" s="410">
        <f>+'Ventas UF'!E86</f>
        <v>6128.5998540139135</v>
      </c>
      <c r="N87"/>
    </row>
    <row r="88" spans="1:14">
      <c r="A88" s="408" t="str">
        <f>+'Cifras Inmobiliarias Santiago'!B87&amp;"-"&amp;'Cifras Inmobiliarias Santiago'!A87</f>
        <v>Ene-2011</v>
      </c>
      <c r="B88" s="54">
        <f>+'Cifras Inmobiliarias Santiago'!C87</f>
        <v>31416</v>
      </c>
      <c r="C88" s="54">
        <f>+'Cifras Inmobiliarias Santiago'!D87</f>
        <v>1143</v>
      </c>
      <c r="D88" s="54">
        <f>+'Cifras Inmobiliarias Santiago'!E87</f>
        <v>27.485564304461942</v>
      </c>
      <c r="E88" s="54">
        <f>+'Cifras Inmobiliarias Santiago'!F87</f>
        <v>6264</v>
      </c>
      <c r="F88" s="54">
        <f>+'Cifras Inmobiliarias Santiago'!G87</f>
        <v>464</v>
      </c>
      <c r="G88" s="54">
        <f>+'Cifras Inmobiliarias Santiago'!H87</f>
        <v>13.5</v>
      </c>
      <c r="H88" s="54">
        <f>+'Cifras Inmobiliarias Santiago'!I87</f>
        <v>37680</v>
      </c>
      <c r="I88" s="54">
        <f>+'Cifras Inmobiliarias Santiago'!J87</f>
        <v>1607</v>
      </c>
      <c r="J88" s="54">
        <f>+'Cifras Inmobiliarias Santiago'!K87</f>
        <v>23.447417548226507</v>
      </c>
      <c r="K88" s="410">
        <f>+'Ventas UF'!C87</f>
        <v>2966.8630680729589</v>
      </c>
      <c r="L88" s="410">
        <f>+'Ventas UF'!D87</f>
        <v>1178.940246010927</v>
      </c>
      <c r="M88" s="410">
        <f>+'Ventas UF'!E87</f>
        <v>4145.8033140838861</v>
      </c>
      <c r="N88"/>
    </row>
    <row r="89" spans="1:14">
      <c r="A89" s="408" t="str">
        <f>+'Cifras Inmobiliarias Santiago'!B88&amp;"-"&amp;'Cifras Inmobiliarias Santiago'!A87</f>
        <v>Feb-2011</v>
      </c>
      <c r="B89" s="54">
        <f>+'Cifras Inmobiliarias Santiago'!C88</f>
        <v>31390</v>
      </c>
      <c r="C89" s="54">
        <f>+'Cifras Inmobiliarias Santiago'!D88</f>
        <v>1397</v>
      </c>
      <c r="D89" s="54">
        <f>+'Cifras Inmobiliarias Santiago'!E88</f>
        <v>22.469577666428059</v>
      </c>
      <c r="E89" s="54">
        <f>+'Cifras Inmobiliarias Santiago'!F88</f>
        <v>6195</v>
      </c>
      <c r="F89" s="54">
        <f>+'Cifras Inmobiliarias Santiago'!G88</f>
        <v>636</v>
      </c>
      <c r="G89" s="54">
        <f>+'Cifras Inmobiliarias Santiago'!H88</f>
        <v>9.7405660377358494</v>
      </c>
      <c r="H89" s="54">
        <f>+'Cifras Inmobiliarias Santiago'!I88</f>
        <v>37585</v>
      </c>
      <c r="I89" s="54">
        <f>+'Cifras Inmobiliarias Santiago'!J88</f>
        <v>2033</v>
      </c>
      <c r="J89" s="54">
        <f>+'Cifras Inmobiliarias Santiago'!K88</f>
        <v>18.487456960157402</v>
      </c>
      <c r="K89" s="410">
        <f>+'Ventas UF'!C88</f>
        <v>3228.6458002561008</v>
      </c>
      <c r="L89" s="410">
        <f>+'Ventas UF'!D88</f>
        <v>1798.6950775715511</v>
      </c>
      <c r="M89" s="410">
        <f>+'Ventas UF'!E88</f>
        <v>5027.3408778276516</v>
      </c>
      <c r="N89"/>
    </row>
    <row r="90" spans="1:14">
      <c r="A90" s="408" t="str">
        <f>+'Cifras Inmobiliarias Santiago'!B89&amp;"-"&amp;'Cifras Inmobiliarias Santiago'!A87</f>
        <v>Mar-2011</v>
      </c>
      <c r="B90" s="54">
        <f>+'Cifras Inmobiliarias Santiago'!C89</f>
        <v>30693</v>
      </c>
      <c r="C90" s="54">
        <f>+'Cifras Inmobiliarias Santiago'!D89</f>
        <v>1446</v>
      </c>
      <c r="D90" s="54">
        <f>+'Cifras Inmobiliarias Santiago'!E89</f>
        <v>21.226141078838175</v>
      </c>
      <c r="E90" s="54">
        <f>+'Cifras Inmobiliarias Santiago'!F89</f>
        <v>6099</v>
      </c>
      <c r="F90" s="54">
        <f>+'Cifras Inmobiliarias Santiago'!G89</f>
        <v>740</v>
      </c>
      <c r="G90" s="54">
        <f>+'Cifras Inmobiliarias Santiago'!H89</f>
        <v>8.2418918918918926</v>
      </c>
      <c r="H90" s="54">
        <f>+'Cifras Inmobiliarias Santiago'!I89</f>
        <v>36792</v>
      </c>
      <c r="I90" s="54">
        <f>+'Cifras Inmobiliarias Santiago'!J89</f>
        <v>2186</v>
      </c>
      <c r="J90" s="54">
        <f>+'Cifras Inmobiliarias Santiago'!K89</f>
        <v>16.830741079597438</v>
      </c>
      <c r="K90" s="410">
        <f>+'Ventas UF'!C89</f>
        <v>3957.8919917953576</v>
      </c>
      <c r="L90" s="410">
        <f>+'Ventas UF'!D89</f>
        <v>2122.707079766712</v>
      </c>
      <c r="M90" s="410">
        <f>+'Ventas UF'!E89</f>
        <v>6080.5990715620701</v>
      </c>
      <c r="N90"/>
    </row>
    <row r="91" spans="1:14">
      <c r="A91" s="408" t="str">
        <f>+'Cifras Inmobiliarias Santiago'!B90&amp;"-"&amp;'Cifras Inmobiliarias Santiago'!A87</f>
        <v>Abr-2011</v>
      </c>
      <c r="B91" s="54">
        <f>+'Cifras Inmobiliarias Santiago'!C90</f>
        <v>30875</v>
      </c>
      <c r="C91" s="54">
        <f>+'Cifras Inmobiliarias Santiago'!D90</f>
        <v>1529</v>
      </c>
      <c r="D91" s="54">
        <f>+'Cifras Inmobiliarias Santiago'!E90</f>
        <v>20.192936559843034</v>
      </c>
      <c r="E91" s="54">
        <f>+'Cifras Inmobiliarias Santiago'!F90</f>
        <v>5652</v>
      </c>
      <c r="F91" s="54">
        <f>+'Cifras Inmobiliarias Santiago'!G90</f>
        <v>842</v>
      </c>
      <c r="G91" s="54">
        <f>+'Cifras Inmobiliarias Santiago'!H90</f>
        <v>6.712589073634204</v>
      </c>
      <c r="H91" s="54">
        <f>+'Cifras Inmobiliarias Santiago'!I90</f>
        <v>36527</v>
      </c>
      <c r="I91" s="54">
        <f>+'Cifras Inmobiliarias Santiago'!J90</f>
        <v>2371</v>
      </c>
      <c r="J91" s="54">
        <f>+'Cifras Inmobiliarias Santiago'!K90</f>
        <v>15.405735976381274</v>
      </c>
      <c r="K91" s="410">
        <f>+'Ventas UF'!C90</f>
        <v>3938.732</v>
      </c>
      <c r="L91" s="410">
        <f>+'Ventas UF'!D90</f>
        <v>2507.0680000000002</v>
      </c>
      <c r="M91" s="410">
        <f>+'Ventas UF'!E90</f>
        <v>6445.8</v>
      </c>
      <c r="N91"/>
    </row>
    <row r="92" spans="1:14">
      <c r="A92" s="408" t="str">
        <f>+'Cifras Inmobiliarias Santiago'!B91&amp;"-"&amp;'Cifras Inmobiliarias Santiago'!A87</f>
        <v>May-2011</v>
      </c>
      <c r="B92" s="54">
        <f>+'Cifras Inmobiliarias Santiago'!C91</f>
        <v>30848</v>
      </c>
      <c r="C92" s="54">
        <f>+'Cifras Inmobiliarias Santiago'!D91</f>
        <v>1867</v>
      </c>
      <c r="D92" s="54">
        <f>+'Cifras Inmobiliarias Santiago'!E91</f>
        <v>16.522763792179969</v>
      </c>
      <c r="E92" s="54">
        <f>+'Cifras Inmobiliarias Santiago'!F91</f>
        <v>7062</v>
      </c>
      <c r="F92" s="54">
        <f>+'Cifras Inmobiliarias Santiago'!G91</f>
        <v>859</v>
      </c>
      <c r="G92" s="54">
        <f>+'Cifras Inmobiliarias Santiago'!H91</f>
        <v>8.2211874272409773</v>
      </c>
      <c r="H92" s="54">
        <f>+'Cifras Inmobiliarias Santiago'!I91</f>
        <v>37910</v>
      </c>
      <c r="I92" s="54">
        <f>+'Cifras Inmobiliarias Santiago'!J91</f>
        <v>2726</v>
      </c>
      <c r="J92" s="54">
        <f>+'Cifras Inmobiliarias Santiago'!K91</f>
        <v>13.906823184152605</v>
      </c>
      <c r="K92" s="410">
        <f>+'Ventas UF'!C91</f>
        <v>4750.4666715119492</v>
      </c>
      <c r="L92" s="410">
        <f>+'Ventas UF'!D91</f>
        <v>2480.8734532136696</v>
      </c>
      <c r="M92" s="410">
        <f>+'Ventas UF'!E91</f>
        <v>7231.3401247256188</v>
      </c>
      <c r="N92"/>
    </row>
    <row r="93" spans="1:14">
      <c r="A93" s="408" t="str">
        <f>+'Cifras Inmobiliarias Santiago'!B92&amp;"-"&amp;'Cifras Inmobiliarias Santiago'!A87</f>
        <v>Jun-2011</v>
      </c>
      <c r="B93" s="54">
        <f>+'Cifras Inmobiliarias Santiago'!C92</f>
        <v>32534</v>
      </c>
      <c r="C93" s="54">
        <f>+'Cifras Inmobiliarias Santiago'!D92</f>
        <v>1570</v>
      </c>
      <c r="D93" s="54">
        <f>+'Cifras Inmobiliarias Santiago'!E92</f>
        <v>20.722292993630575</v>
      </c>
      <c r="E93" s="54">
        <f>+'Cifras Inmobiliarias Santiago'!F92</f>
        <v>7333</v>
      </c>
      <c r="F93" s="54">
        <f>+'Cifras Inmobiliarias Santiago'!G92</f>
        <v>1058</v>
      </c>
      <c r="G93" s="54">
        <f>+'Cifras Inmobiliarias Santiago'!H92</f>
        <v>6.9310018903591679</v>
      </c>
      <c r="H93" s="54">
        <f>+'Cifras Inmobiliarias Santiago'!I92</f>
        <v>39867</v>
      </c>
      <c r="I93" s="54">
        <f>+'Cifras Inmobiliarias Santiago'!J92</f>
        <v>2628</v>
      </c>
      <c r="J93" s="54">
        <f>+'Cifras Inmobiliarias Santiago'!K92</f>
        <v>15.170091324200913</v>
      </c>
      <c r="K93" s="410">
        <f>+'Ventas UF'!C92</f>
        <v>3766.7874938250015</v>
      </c>
      <c r="L93" s="410">
        <f>+'Ventas UF'!D92</f>
        <v>3290.2603754113088</v>
      </c>
      <c r="M93" s="410">
        <f>+'Ventas UF'!E92</f>
        <v>7057.0478692363104</v>
      </c>
      <c r="N93"/>
    </row>
    <row r="94" spans="1:14">
      <c r="A94" s="408" t="str">
        <f>+'Cifras Inmobiliarias Santiago'!B93&amp;"-"&amp;'Cifras Inmobiliarias Santiago'!A87</f>
        <v>Jul-2011</v>
      </c>
      <c r="B94" s="54">
        <f>+'Cifras Inmobiliarias Santiago'!C93</f>
        <v>34056</v>
      </c>
      <c r="C94" s="54">
        <f>+'Cifras Inmobiliarias Santiago'!D93</f>
        <v>1494</v>
      </c>
      <c r="D94" s="54">
        <f>+'Cifras Inmobiliarias Santiago'!E93</f>
        <v>22.795180722891565</v>
      </c>
      <c r="E94" s="54">
        <f>+'Cifras Inmobiliarias Santiago'!F93</f>
        <v>7929</v>
      </c>
      <c r="F94" s="54">
        <f>+'Cifras Inmobiliarias Santiago'!G93</f>
        <v>997</v>
      </c>
      <c r="G94" s="54">
        <f>+'Cifras Inmobiliarias Santiago'!H93</f>
        <v>7.9528585757271815</v>
      </c>
      <c r="H94" s="54">
        <f>+'Cifras Inmobiliarias Santiago'!I93</f>
        <v>41985</v>
      </c>
      <c r="I94" s="54">
        <f>+'Cifras Inmobiliarias Santiago'!J93</f>
        <v>2491</v>
      </c>
      <c r="J94" s="54">
        <f>+'Cifras Inmobiliarias Santiago'!K93</f>
        <v>16.854676836611802</v>
      </c>
      <c r="K94" s="410">
        <f>+'Ventas UF'!C93</f>
        <v>4057.5429223767701</v>
      </c>
      <c r="L94" s="410">
        <f>+'Ventas UF'!D93</f>
        <v>3387.2402154543024</v>
      </c>
      <c r="M94" s="410">
        <f>+'Ventas UF'!E93</f>
        <v>7444.783137831073</v>
      </c>
      <c r="N94"/>
    </row>
    <row r="95" spans="1:14">
      <c r="A95" s="408" t="str">
        <f>+'Cifras Inmobiliarias Santiago'!B94&amp;"-"&amp;'Cifras Inmobiliarias Santiago'!A87</f>
        <v>Ago-2011</v>
      </c>
      <c r="B95" s="54">
        <f>+'Cifras Inmobiliarias Santiago'!C94</f>
        <v>34537</v>
      </c>
      <c r="C95" s="54">
        <f>+'Cifras Inmobiliarias Santiago'!D94</f>
        <v>1635</v>
      </c>
      <c r="D95" s="54">
        <f>+'Cifras Inmobiliarias Santiago'!E94</f>
        <v>21.123547400611621</v>
      </c>
      <c r="E95" s="54">
        <f>+'Cifras Inmobiliarias Santiago'!F94</f>
        <v>7483</v>
      </c>
      <c r="F95" s="54">
        <f>+'Cifras Inmobiliarias Santiago'!G94</f>
        <v>1008</v>
      </c>
      <c r="G95" s="54">
        <f>+'Cifras Inmobiliarias Santiago'!H94</f>
        <v>7.4236111111111107</v>
      </c>
      <c r="H95" s="54">
        <f>+'Cifras Inmobiliarias Santiago'!I94</f>
        <v>42020</v>
      </c>
      <c r="I95" s="54">
        <f>+'Cifras Inmobiliarias Santiago'!J94</f>
        <v>2643</v>
      </c>
      <c r="J95" s="54">
        <f>+'Cifras Inmobiliarias Santiago'!K94</f>
        <v>15.898600075671585</v>
      </c>
      <c r="K95" s="410">
        <f>+'Ventas UF'!C94</f>
        <v>4000.1454242710815</v>
      </c>
      <c r="L95" s="410">
        <f>+'Ventas UF'!D94</f>
        <v>3059.2704129421677</v>
      </c>
      <c r="M95" s="410">
        <f>+'Ventas UF'!E94</f>
        <v>7059.4158372132497</v>
      </c>
      <c r="N95"/>
    </row>
    <row r="96" spans="1:14">
      <c r="A96" s="408" t="str">
        <f>+'Cifras Inmobiliarias Santiago'!B95&amp;"-"&amp;'Cifras Inmobiliarias Santiago'!A87</f>
        <v>Set-2011</v>
      </c>
      <c r="B96" s="54">
        <f>+'Cifras Inmobiliarias Santiago'!C95</f>
        <v>35416</v>
      </c>
      <c r="C96" s="54">
        <f>+'Cifras Inmobiliarias Santiago'!D95</f>
        <v>1687</v>
      </c>
      <c r="D96" s="54">
        <f>+'Cifras Inmobiliarias Santiago'!E95</f>
        <v>20.993479549496147</v>
      </c>
      <c r="E96" s="54">
        <f>+'Cifras Inmobiliarias Santiago'!F95</f>
        <v>7655</v>
      </c>
      <c r="F96" s="54">
        <f>+'Cifras Inmobiliarias Santiago'!G95</f>
        <v>1209</v>
      </c>
      <c r="G96" s="54">
        <f>+'Cifras Inmobiliarias Santiago'!H95</f>
        <v>6.3316790736145574</v>
      </c>
      <c r="H96" s="54">
        <f>+'Cifras Inmobiliarias Santiago'!I95</f>
        <v>43071</v>
      </c>
      <c r="I96" s="54">
        <f>+'Cifras Inmobiliarias Santiago'!J95</f>
        <v>2896</v>
      </c>
      <c r="J96" s="54">
        <f>+'Cifras Inmobiliarias Santiago'!K95</f>
        <v>14.872582872928177</v>
      </c>
      <c r="K96" s="410">
        <f>+'Ventas UF'!C95</f>
        <v>3913.2121747087544</v>
      </c>
      <c r="L96" s="410">
        <f>+'Ventas UF'!D95</f>
        <v>3807.6714542317113</v>
      </c>
      <c r="M96" s="410">
        <f>+'Ventas UF'!E95</f>
        <v>7720.8836289404662</v>
      </c>
      <c r="N96"/>
    </row>
    <row r="97" spans="1:14">
      <c r="A97" s="408" t="str">
        <f>+'Cifras Inmobiliarias Santiago'!B96&amp;"-"&amp;'Cifras Inmobiliarias Santiago'!A87</f>
        <v>Oct-2011</v>
      </c>
      <c r="B97" s="54">
        <f>+'Cifras Inmobiliarias Santiago'!C96</f>
        <v>37882</v>
      </c>
      <c r="C97" s="54">
        <f>+'Cifras Inmobiliarias Santiago'!D96</f>
        <v>1922</v>
      </c>
      <c r="D97" s="54">
        <f>+'Cifras Inmobiliarias Santiago'!E96</f>
        <v>19.70967741935484</v>
      </c>
      <c r="E97" s="54">
        <f>+'Cifras Inmobiliarias Santiago'!F96</f>
        <v>7011</v>
      </c>
      <c r="F97" s="54">
        <f>+'Cifras Inmobiliarias Santiago'!G96</f>
        <v>1163</v>
      </c>
      <c r="G97" s="54">
        <f>+'Cifras Inmobiliarias Santiago'!H96</f>
        <v>6.0283748925193468</v>
      </c>
      <c r="H97" s="54">
        <f>+'Cifras Inmobiliarias Santiago'!I96</f>
        <v>44893</v>
      </c>
      <c r="I97" s="54">
        <f>+'Cifras Inmobiliarias Santiago'!J96</f>
        <v>3085</v>
      </c>
      <c r="J97" s="54">
        <f>+'Cifras Inmobiliarias Santiago'!K96</f>
        <v>14.552025931928688</v>
      </c>
      <c r="K97" s="410">
        <f>+'Ventas UF'!C96</f>
        <v>5500.9002476757487</v>
      </c>
      <c r="L97" s="410">
        <f>+'Ventas UF'!D96</f>
        <v>3434.7746312461941</v>
      </c>
      <c r="M97" s="410">
        <f>+'Ventas UF'!E96</f>
        <v>8935.6748789219419</v>
      </c>
      <c r="N97"/>
    </row>
    <row r="98" spans="1:14">
      <c r="A98" s="408" t="str">
        <f>+'Cifras Inmobiliarias Santiago'!B97&amp;"-"&amp;'Cifras Inmobiliarias Santiago'!A87</f>
        <v>Nov-2011</v>
      </c>
      <c r="B98" s="54">
        <f>+'Cifras Inmobiliarias Santiago'!C97</f>
        <v>37684</v>
      </c>
      <c r="C98" s="54">
        <f>+'Cifras Inmobiliarias Santiago'!D97</f>
        <v>1927</v>
      </c>
      <c r="D98" s="54">
        <f>+'Cifras Inmobiliarias Santiago'!E97</f>
        <v>19.555786196159833</v>
      </c>
      <c r="E98" s="54">
        <f>+'Cifras Inmobiliarias Santiago'!F97</f>
        <v>8299</v>
      </c>
      <c r="F98" s="54">
        <f>+'Cifras Inmobiliarias Santiago'!G97</f>
        <v>1053</v>
      </c>
      <c r="G98" s="54">
        <f>+'Cifras Inmobiliarias Santiago'!H97</f>
        <v>7.8812915479582148</v>
      </c>
      <c r="H98" s="54">
        <f>+'Cifras Inmobiliarias Santiago'!I97</f>
        <v>45983</v>
      </c>
      <c r="I98" s="54">
        <f>+'Cifras Inmobiliarias Santiago'!J97</f>
        <v>2980</v>
      </c>
      <c r="J98" s="54">
        <f>+'Cifras Inmobiliarias Santiago'!K97</f>
        <v>15.430536912751679</v>
      </c>
      <c r="K98" s="410">
        <f>+'Ventas UF'!C97</f>
        <v>5259.2152341325354</v>
      </c>
      <c r="L98" s="410">
        <f>+'Ventas UF'!D97</f>
        <v>3106.4195192953489</v>
      </c>
      <c r="M98" s="410">
        <f>+'Ventas UF'!E97</f>
        <v>8365.6347534278848</v>
      </c>
      <c r="N98"/>
    </row>
    <row r="99" spans="1:14">
      <c r="A99" s="408" t="str">
        <f>+'Cifras Inmobiliarias Santiago'!B98&amp;"-"&amp;'Cifras Inmobiliarias Santiago'!A87</f>
        <v>Dic-2011</v>
      </c>
      <c r="B99" s="54">
        <f>+'Cifras Inmobiliarias Santiago'!C98</f>
        <v>37366</v>
      </c>
      <c r="C99" s="54">
        <f>+'Cifras Inmobiliarias Santiago'!D98</f>
        <v>1664</v>
      </c>
      <c r="D99" s="54">
        <f>+'Cifras Inmobiliarias Santiago'!E98</f>
        <v>22.455528846153847</v>
      </c>
      <c r="E99" s="54">
        <f>+'Cifras Inmobiliarias Santiago'!F98</f>
        <v>8135</v>
      </c>
      <c r="F99" s="54">
        <f>+'Cifras Inmobiliarias Santiago'!G98</f>
        <v>863</v>
      </c>
      <c r="G99" s="54">
        <f>+'Cifras Inmobiliarias Santiago'!H98</f>
        <v>9.4264194669756662</v>
      </c>
      <c r="H99" s="54">
        <f>+'Cifras Inmobiliarias Santiago'!I98</f>
        <v>45501</v>
      </c>
      <c r="I99" s="54">
        <f>+'Cifras Inmobiliarias Santiago'!J98</f>
        <v>2527</v>
      </c>
      <c r="J99" s="54">
        <f>+'Cifras Inmobiliarias Santiago'!K98</f>
        <v>18.005935892362483</v>
      </c>
      <c r="K99" s="410">
        <f>+'Ventas UF'!C98</f>
        <v>4693.2666302879015</v>
      </c>
      <c r="L99" s="410">
        <f>+'Ventas UF'!D98</f>
        <v>2857.8544897177449</v>
      </c>
      <c r="M99" s="410">
        <f>+'Ventas UF'!E98</f>
        <v>7551.1211200056459</v>
      </c>
      <c r="N99"/>
    </row>
    <row r="100" spans="1:14">
      <c r="A100" s="408" t="str">
        <f>+'Cifras Inmobiliarias Santiago'!B99&amp;"-"&amp;'Cifras Inmobiliarias Santiago'!A99</f>
        <v>Ene-2012</v>
      </c>
      <c r="B100" s="54">
        <f>+'Cifras Inmobiliarias Santiago'!C99</f>
        <v>33995</v>
      </c>
      <c r="C100" s="54">
        <f>+'Cifras Inmobiliarias Santiago'!D99</f>
        <v>1459</v>
      </c>
      <c r="D100" s="54">
        <f>+'Cifras Inmobiliarias Santiago'!E99</f>
        <v>23.300205620287869</v>
      </c>
      <c r="E100" s="54">
        <f>+'Cifras Inmobiliarias Santiago'!F99</f>
        <v>7962</v>
      </c>
      <c r="F100" s="54">
        <f>+'Cifras Inmobiliarias Santiago'!G99</f>
        <v>827</v>
      </c>
      <c r="G100" s="54">
        <f>+'Cifras Inmobiliarias Santiago'!H99</f>
        <v>9.627569528415961</v>
      </c>
      <c r="H100" s="54">
        <f>+'Cifras Inmobiliarias Santiago'!I99</f>
        <v>41957</v>
      </c>
      <c r="I100" s="54">
        <f>+'Cifras Inmobiliarias Santiago'!J99</f>
        <v>2286</v>
      </c>
      <c r="J100" s="54">
        <f>+'Cifras Inmobiliarias Santiago'!K99</f>
        <v>18.353893263342083</v>
      </c>
      <c r="K100" s="410">
        <f>+'Ventas UF'!C99</f>
        <v>4297.7960000000003</v>
      </c>
      <c r="L100" s="410">
        <f>+'Ventas UF'!D99</f>
        <v>2480.1031376093297</v>
      </c>
      <c r="M100" s="410">
        <f>+'Ventas UF'!E99</f>
        <v>6777.89913760933</v>
      </c>
      <c r="N100"/>
    </row>
    <row r="101" spans="1:14">
      <c r="A101" s="408" t="str">
        <f>+'Cifras Inmobiliarias Santiago'!B100&amp;"-"&amp;'Cifras Inmobiliarias Santiago'!A99</f>
        <v>Feb-2012</v>
      </c>
      <c r="B101" s="54">
        <f>+'Cifras Inmobiliarias Santiago'!C100</f>
        <v>37077</v>
      </c>
      <c r="C101" s="54">
        <f>+'Cifras Inmobiliarias Santiago'!D100</f>
        <v>1599</v>
      </c>
      <c r="D101" s="54">
        <f>+'Cifras Inmobiliarias Santiago'!E100</f>
        <v>23.187617260787992</v>
      </c>
      <c r="E101" s="54">
        <f>+'Cifras Inmobiliarias Santiago'!F100</f>
        <v>8302</v>
      </c>
      <c r="F101" s="54">
        <f>+'Cifras Inmobiliarias Santiago'!G100</f>
        <v>744</v>
      </c>
      <c r="G101" s="54">
        <f>+'Cifras Inmobiliarias Santiago'!H100</f>
        <v>11.158602150537634</v>
      </c>
      <c r="H101" s="54">
        <f>+'Cifras Inmobiliarias Santiago'!I100</f>
        <v>45379</v>
      </c>
      <c r="I101" s="54">
        <f>+'Cifras Inmobiliarias Santiago'!J100</f>
        <v>2343</v>
      </c>
      <c r="J101" s="54">
        <f>+'Cifras Inmobiliarias Santiago'!K100</f>
        <v>19.36790439607341</v>
      </c>
      <c r="K101" s="410">
        <f>+'Ventas UF'!C100</f>
        <v>4171.2654704833021</v>
      </c>
      <c r="L101" s="410">
        <f>+'Ventas UF'!D100</f>
        <v>2248.9929663812804</v>
      </c>
      <c r="M101" s="410">
        <f>+'Ventas UF'!E100</f>
        <v>6420.2584368645821</v>
      </c>
      <c r="N101"/>
    </row>
    <row r="102" spans="1:14">
      <c r="A102" s="408" t="str">
        <f>+'Cifras Inmobiliarias Santiago'!B101&amp;"-"&amp;'Cifras Inmobiliarias Santiago'!A99</f>
        <v>Mar-2012</v>
      </c>
      <c r="B102" s="54">
        <f>+'Cifras Inmobiliarias Santiago'!C101</f>
        <v>35203</v>
      </c>
      <c r="C102" s="54">
        <f>+'Cifras Inmobiliarias Santiago'!D101</f>
        <v>1596</v>
      </c>
      <c r="D102" s="54">
        <f>+'Cifras Inmobiliarias Santiago'!E101</f>
        <v>22.057017543859651</v>
      </c>
      <c r="E102" s="54">
        <f>+'Cifras Inmobiliarias Santiago'!F101</f>
        <v>8341</v>
      </c>
      <c r="F102" s="54">
        <f>+'Cifras Inmobiliarias Santiago'!G101</f>
        <v>1029</v>
      </c>
      <c r="G102" s="54">
        <f>+'Cifras Inmobiliarias Santiago'!H101</f>
        <v>8.1059280855199223</v>
      </c>
      <c r="H102" s="54">
        <f>+'Cifras Inmobiliarias Santiago'!I101</f>
        <v>43544</v>
      </c>
      <c r="I102" s="54">
        <f>+'Cifras Inmobiliarias Santiago'!J101</f>
        <v>2625</v>
      </c>
      <c r="J102" s="54">
        <f>+'Cifras Inmobiliarias Santiago'!K101</f>
        <v>16.588190476190476</v>
      </c>
      <c r="K102" s="410">
        <f>+'Ventas UF'!C101</f>
        <v>4666.5932350966741</v>
      </c>
      <c r="L102" s="410">
        <f>+'Ventas UF'!D101</f>
        <v>3229.1859059451385</v>
      </c>
      <c r="M102" s="410">
        <f>+'Ventas UF'!E101</f>
        <v>7895.7791410418122</v>
      </c>
      <c r="N102"/>
    </row>
    <row r="103" spans="1:14">
      <c r="A103" s="408" t="str">
        <f>+'Cifras Inmobiliarias Santiago'!B102&amp;"-"&amp;'Cifras Inmobiliarias Santiago'!A99</f>
        <v>Abr-2012</v>
      </c>
      <c r="B103" s="54">
        <f>+'Cifras Inmobiliarias Santiago'!C102</f>
        <v>35095</v>
      </c>
      <c r="C103" s="54">
        <f>+'Cifras Inmobiliarias Santiago'!D102</f>
        <v>1957</v>
      </c>
      <c r="D103" s="54">
        <f>+'Cifras Inmobiliarias Santiago'!E102</f>
        <v>17.933060807358203</v>
      </c>
      <c r="E103" s="54">
        <f>+'Cifras Inmobiliarias Santiago'!F102</f>
        <v>8849</v>
      </c>
      <c r="F103" s="54">
        <f>+'Cifras Inmobiliarias Santiago'!G102</f>
        <v>1095</v>
      </c>
      <c r="G103" s="54">
        <f>+'Cifras Inmobiliarias Santiago'!H102</f>
        <v>8.0812785388127857</v>
      </c>
      <c r="H103" s="54">
        <f>+'Cifras Inmobiliarias Santiago'!I102</f>
        <v>43944</v>
      </c>
      <c r="I103" s="54">
        <f>+'Cifras Inmobiliarias Santiago'!J102</f>
        <v>3052</v>
      </c>
      <c r="J103" s="54">
        <f>+'Cifras Inmobiliarias Santiago'!K102</f>
        <v>14.398427260812582</v>
      </c>
      <c r="K103" s="410">
        <f>+'Ventas UF'!C102</f>
        <v>5137.974321949815</v>
      </c>
      <c r="L103" s="410">
        <f>+'Ventas UF'!D102</f>
        <v>3271.1453486231767</v>
      </c>
      <c r="M103" s="410">
        <f>+'Ventas UF'!E102</f>
        <v>8409.1196705729926</v>
      </c>
      <c r="N103"/>
    </row>
    <row r="104" spans="1:14">
      <c r="A104" s="408" t="str">
        <f>+'Cifras Inmobiliarias Santiago'!B103&amp;"-"&amp;'Cifras Inmobiliarias Santiago'!A99</f>
        <v>May-2012</v>
      </c>
      <c r="B104" s="54">
        <f>+'Cifras Inmobiliarias Santiago'!C103</f>
        <v>34988</v>
      </c>
      <c r="C104" s="54">
        <f>+'Cifras Inmobiliarias Santiago'!D103</f>
        <v>2308</v>
      </c>
      <c r="D104" s="54">
        <f>+'Cifras Inmobiliarias Santiago'!E103</f>
        <v>15.15944540727903</v>
      </c>
      <c r="E104" s="54">
        <f>+'Cifras Inmobiliarias Santiago'!F103</f>
        <v>7531</v>
      </c>
      <c r="F104" s="54">
        <f>+'Cifras Inmobiliarias Santiago'!G103</f>
        <v>1440</v>
      </c>
      <c r="G104" s="54">
        <f>+'Cifras Inmobiliarias Santiago'!H103</f>
        <v>5.2298611111111111</v>
      </c>
      <c r="H104" s="54">
        <f>+'Cifras Inmobiliarias Santiago'!I103</f>
        <v>42519</v>
      </c>
      <c r="I104" s="54">
        <f>+'Cifras Inmobiliarias Santiago'!J103</f>
        <v>3748</v>
      </c>
      <c r="J104" s="54">
        <f>+'Cifras Inmobiliarias Santiago'!K103</f>
        <v>11.344450373532551</v>
      </c>
      <c r="K104" s="410">
        <f>+'Ventas UF'!C103</f>
        <v>6238.1080000000002</v>
      </c>
      <c r="L104" s="410">
        <f>+'Ventas UF'!D103</f>
        <v>3922.5372783614034</v>
      </c>
      <c r="M104" s="410">
        <f>+'Ventas UF'!E103</f>
        <v>10160.645278361404</v>
      </c>
      <c r="N104"/>
    </row>
    <row r="105" spans="1:14">
      <c r="A105" s="408" t="str">
        <f>+'Cifras Inmobiliarias Santiago'!B104&amp;"-"&amp;'Cifras Inmobiliarias Santiago'!A99</f>
        <v>Jun-2012</v>
      </c>
      <c r="B105" s="54">
        <f>+'Cifras Inmobiliarias Santiago'!C104</f>
        <v>35449</v>
      </c>
      <c r="C105" s="54">
        <f>+'Cifras Inmobiliarias Santiago'!D104</f>
        <v>2481</v>
      </c>
      <c r="D105" s="54">
        <f>+'Cifras Inmobiliarias Santiago'!E104</f>
        <v>14.288190245868602</v>
      </c>
      <c r="E105" s="54">
        <f>+'Cifras Inmobiliarias Santiago'!F104</f>
        <v>6718</v>
      </c>
      <c r="F105" s="54">
        <f>+'Cifras Inmobiliarias Santiago'!G104</f>
        <v>1128</v>
      </c>
      <c r="G105" s="54">
        <f>+'Cifras Inmobiliarias Santiago'!H104</f>
        <v>5.955673758865248</v>
      </c>
      <c r="H105" s="54">
        <f>+'Cifras Inmobiliarias Santiago'!I104</f>
        <v>42167</v>
      </c>
      <c r="I105" s="54">
        <f>+'Cifras Inmobiliarias Santiago'!J104</f>
        <v>3609</v>
      </c>
      <c r="J105" s="54">
        <f>+'Cifras Inmobiliarias Santiago'!K104</f>
        <v>11.683845940703796</v>
      </c>
      <c r="K105" s="410">
        <f>+'Ventas UF'!C104</f>
        <v>6600.9300331455916</v>
      </c>
      <c r="L105" s="410">
        <f>+'Ventas UF'!D104</f>
        <v>3559.1764449099251</v>
      </c>
      <c r="M105" s="410">
        <f>+'Ventas UF'!E104</f>
        <v>10160.106478055517</v>
      </c>
      <c r="N105"/>
    </row>
    <row r="106" spans="1:14">
      <c r="A106" s="408" t="str">
        <f>+'Cifras Inmobiliarias Santiago'!B105&amp;"-"&amp;'Cifras Inmobiliarias Santiago'!A99</f>
        <v>Jul-2012</v>
      </c>
      <c r="B106" s="54">
        <f>+'Cifras Inmobiliarias Santiago'!C105</f>
        <v>33398</v>
      </c>
      <c r="C106" s="54">
        <f>+'Cifras Inmobiliarias Santiago'!D105</f>
        <v>2584</v>
      </c>
      <c r="D106" s="54">
        <f>+'Cifras Inmobiliarias Santiago'!E105</f>
        <v>12.924922600619196</v>
      </c>
      <c r="E106" s="54">
        <f>+'Cifras Inmobiliarias Santiago'!F105</f>
        <v>7227</v>
      </c>
      <c r="F106" s="54">
        <f>+'Cifras Inmobiliarias Santiago'!G105</f>
        <v>1035</v>
      </c>
      <c r="G106" s="54">
        <f>+'Cifras Inmobiliarias Santiago'!H105</f>
        <v>6.982608695652174</v>
      </c>
      <c r="H106" s="54">
        <f>+'Cifras Inmobiliarias Santiago'!I105</f>
        <v>40625</v>
      </c>
      <c r="I106" s="54">
        <f>+'Cifras Inmobiliarias Santiago'!J105</f>
        <v>3619</v>
      </c>
      <c r="J106" s="54">
        <f>+'Cifras Inmobiliarias Santiago'!K105</f>
        <v>11.225476651008567</v>
      </c>
      <c r="K106" s="410">
        <f>+'Ventas UF'!C105</f>
        <v>6915.4346436419801</v>
      </c>
      <c r="L106" s="410">
        <f>+'Ventas UF'!D105</f>
        <v>3249.1458584638681</v>
      </c>
      <c r="M106" s="410">
        <f>+'Ventas UF'!E105</f>
        <v>10164.580502105848</v>
      </c>
      <c r="N106"/>
    </row>
    <row r="107" spans="1:14">
      <c r="A107" s="408" t="str">
        <f>+'Cifras Inmobiliarias Santiago'!B106&amp;"-"&amp;'Cifras Inmobiliarias Santiago'!A99</f>
        <v>Ago-2012</v>
      </c>
      <c r="B107" s="54">
        <f>+'Cifras Inmobiliarias Santiago'!C106</f>
        <v>32651</v>
      </c>
      <c r="C107" s="54">
        <f>+'Cifras Inmobiliarias Santiago'!D106</f>
        <v>2485</v>
      </c>
      <c r="D107" s="54">
        <f>+'Cifras Inmobiliarias Santiago'!E106</f>
        <v>13.139235412474848</v>
      </c>
      <c r="E107" s="54">
        <f>+'Cifras Inmobiliarias Santiago'!F106</f>
        <v>7106</v>
      </c>
      <c r="F107" s="54">
        <f>+'Cifras Inmobiliarias Santiago'!G106</f>
        <v>1350</v>
      </c>
      <c r="G107" s="54">
        <f>+'Cifras Inmobiliarias Santiago'!H106</f>
        <v>5.2637037037037038</v>
      </c>
      <c r="H107" s="54">
        <f>+'Cifras Inmobiliarias Santiago'!I106</f>
        <v>39757</v>
      </c>
      <c r="I107" s="54">
        <f>+'Cifras Inmobiliarias Santiago'!J106</f>
        <v>3835</v>
      </c>
      <c r="J107" s="54">
        <f>+'Cifras Inmobiliarias Santiago'!K106</f>
        <v>10.366883963494132</v>
      </c>
      <c r="K107" s="410">
        <f>+'Ventas UF'!C106</f>
        <v>6719.6827300603263</v>
      </c>
      <c r="L107" s="410">
        <f>+'Ventas UF'!D106</f>
        <v>4287.1205671368671</v>
      </c>
      <c r="M107" s="410">
        <f>+'Ventas UF'!E106</f>
        <v>11006.803297197193</v>
      </c>
      <c r="N107"/>
    </row>
    <row r="108" spans="1:14">
      <c r="A108" s="408" t="str">
        <f>+'Cifras Inmobiliarias Santiago'!B107&amp;"-"&amp;'Cifras Inmobiliarias Santiago'!A99</f>
        <v>Set-2012</v>
      </c>
      <c r="B108" s="54">
        <f>+'Cifras Inmobiliarias Santiago'!C107</f>
        <v>31176</v>
      </c>
      <c r="C108" s="54">
        <f>+'Cifras Inmobiliarias Santiago'!D107</f>
        <v>2062</v>
      </c>
      <c r="D108" s="54">
        <f>+'Cifras Inmobiliarias Santiago'!E107</f>
        <v>15.119301648884578</v>
      </c>
      <c r="E108" s="54">
        <f>+'Cifras Inmobiliarias Santiago'!F107</f>
        <v>7191</v>
      </c>
      <c r="F108" s="54">
        <f>+'Cifras Inmobiliarias Santiago'!G107</f>
        <v>1274</v>
      </c>
      <c r="G108" s="54">
        <f>+'Cifras Inmobiliarias Santiago'!H107</f>
        <v>5.6444270015698583</v>
      </c>
      <c r="H108" s="54">
        <f>+'Cifras Inmobiliarias Santiago'!I107</f>
        <v>38367</v>
      </c>
      <c r="I108" s="54">
        <f>+'Cifras Inmobiliarias Santiago'!J107</f>
        <v>3336</v>
      </c>
      <c r="J108" s="54">
        <f>+'Cifras Inmobiliarias Santiago'!K107</f>
        <v>11.50089928057554</v>
      </c>
      <c r="K108" s="410">
        <f>+'Ventas UF'!C107</f>
        <v>5919.3586933311417</v>
      </c>
      <c r="L108" s="410">
        <f>+'Ventas UF'!D107</f>
        <v>3615.1917885498274</v>
      </c>
      <c r="M108" s="410">
        <f>+'Ventas UF'!E107</f>
        <v>9534.5504818809695</v>
      </c>
      <c r="N108"/>
    </row>
    <row r="109" spans="1:14">
      <c r="A109" s="408" t="str">
        <f>+'Cifras Inmobiliarias Santiago'!B108&amp;"-"&amp;'Cifras Inmobiliarias Santiago'!A99</f>
        <v>Oct-2012</v>
      </c>
      <c r="B109" s="54">
        <f>+'Cifras Inmobiliarias Santiago'!C108</f>
        <v>28327</v>
      </c>
      <c r="C109" s="54">
        <f>+'Cifras Inmobiliarias Santiago'!D108</f>
        <v>1868</v>
      </c>
      <c r="D109" s="54">
        <f>+'Cifras Inmobiliarias Santiago'!E108</f>
        <v>15.164346895074946</v>
      </c>
      <c r="E109" s="54">
        <f>+'Cifras Inmobiliarias Santiago'!F108</f>
        <v>7742</v>
      </c>
      <c r="F109" s="54">
        <f>+'Cifras Inmobiliarias Santiago'!G108</f>
        <v>1124</v>
      </c>
      <c r="G109" s="54">
        <f>+'Cifras Inmobiliarias Santiago'!H108</f>
        <v>6.8879003558718859</v>
      </c>
      <c r="H109" s="54">
        <f>+'Cifras Inmobiliarias Santiago'!I108</f>
        <v>36069</v>
      </c>
      <c r="I109" s="54">
        <f>+'Cifras Inmobiliarias Santiago'!J108</f>
        <v>2992</v>
      </c>
      <c r="J109" s="54">
        <f>+'Cifras Inmobiliarias Santiago'!K108</f>
        <v>12.055147058823529</v>
      </c>
      <c r="K109" s="410">
        <f>+'Ventas UF'!C108</f>
        <v>5337.2109837766093</v>
      </c>
      <c r="L109" s="410">
        <f>+'Ventas UF'!D108</f>
        <v>3650.3764107972474</v>
      </c>
      <c r="M109" s="410">
        <f>+'Ventas UF'!E108</f>
        <v>8987.5873945738567</v>
      </c>
      <c r="N109"/>
    </row>
    <row r="110" spans="1:14">
      <c r="A110" s="408" t="str">
        <f>+'Cifras Inmobiliarias Santiago'!B109&amp;"-"&amp;'Cifras Inmobiliarias Santiago'!A99</f>
        <v>Nov-2012</v>
      </c>
      <c r="B110" s="54">
        <f>+'Cifras Inmobiliarias Santiago'!C109</f>
        <v>29014</v>
      </c>
      <c r="C110" s="54">
        <f>+'Cifras Inmobiliarias Santiago'!D109</f>
        <v>1958</v>
      </c>
      <c r="D110" s="54">
        <f>+'Cifras Inmobiliarias Santiago'!E109</f>
        <v>14.818181818181818</v>
      </c>
      <c r="E110" s="54">
        <f>+'Cifras Inmobiliarias Santiago'!F109</f>
        <v>7588</v>
      </c>
      <c r="F110" s="54">
        <f>+'Cifras Inmobiliarias Santiago'!G109</f>
        <v>911</v>
      </c>
      <c r="G110" s="54">
        <f>+'Cifras Inmobiliarias Santiago'!H109</f>
        <v>8.3293084522502738</v>
      </c>
      <c r="H110" s="54">
        <f>+'Cifras Inmobiliarias Santiago'!I109</f>
        <v>36602</v>
      </c>
      <c r="I110" s="54">
        <f>+'Cifras Inmobiliarias Santiago'!J109</f>
        <v>2869</v>
      </c>
      <c r="J110" s="54">
        <f>+'Cifras Inmobiliarias Santiago'!K109</f>
        <v>12.757755315440921</v>
      </c>
      <c r="K110" s="410">
        <f>+'Ventas UF'!C109</f>
        <v>5804.6661453417937</v>
      </c>
      <c r="L110" s="410">
        <f>+'Ventas UF'!D109</f>
        <v>3136.7668202088694</v>
      </c>
      <c r="M110" s="410">
        <f>+'Ventas UF'!E109</f>
        <v>8941.4329655506626</v>
      </c>
      <c r="N110"/>
    </row>
    <row r="111" spans="1:14">
      <c r="A111" s="408" t="str">
        <f>+'Cifras Inmobiliarias Santiago'!B110&amp;"-"&amp;'Cifras Inmobiliarias Santiago'!A99</f>
        <v>Dic-2012</v>
      </c>
      <c r="B111" s="54">
        <f>+'Cifras Inmobiliarias Santiago'!C110</f>
        <v>30426</v>
      </c>
      <c r="C111" s="54">
        <f>+'Cifras Inmobiliarias Santiago'!D110</f>
        <v>1732</v>
      </c>
      <c r="D111" s="54">
        <f>+'Cifras Inmobiliarias Santiago'!E110</f>
        <v>17.566974595842957</v>
      </c>
      <c r="E111" s="54">
        <f>+'Cifras Inmobiliarias Santiago'!F110</f>
        <v>8076</v>
      </c>
      <c r="F111" s="54">
        <f>+'Cifras Inmobiliarias Santiago'!G110</f>
        <v>1060</v>
      </c>
      <c r="G111" s="54">
        <f>+'Cifras Inmobiliarias Santiago'!H110</f>
        <v>7.6188679245283017</v>
      </c>
      <c r="H111" s="54">
        <f>+'Cifras Inmobiliarias Santiago'!I110</f>
        <v>38502</v>
      </c>
      <c r="I111" s="54">
        <f>+'Cifras Inmobiliarias Santiago'!J110</f>
        <v>2792</v>
      </c>
      <c r="J111" s="54">
        <f>+'Cifras Inmobiliarias Santiago'!K110</f>
        <v>13.790114613180515</v>
      </c>
      <c r="K111" s="410">
        <f>+'Ventas UF'!C110</f>
        <v>4750.5399426857375</v>
      </c>
      <c r="L111" s="410">
        <f>+'Ventas UF'!D110</f>
        <v>3159.5869718967938</v>
      </c>
      <c r="M111" s="410">
        <f>+'Ventas UF'!E110</f>
        <v>7910.1269145825318</v>
      </c>
      <c r="N111"/>
    </row>
    <row r="112" spans="1:14">
      <c r="A112" s="408" t="str">
        <f>+'Cifras Inmobiliarias Santiago'!B111&amp;"-"&amp;'Cifras Inmobiliarias Santiago'!A111</f>
        <v>Ene-2013</v>
      </c>
      <c r="B112" s="54">
        <f>+'Cifras Inmobiliarias Santiago'!C111</f>
        <v>29842</v>
      </c>
      <c r="C112" s="54">
        <f>+'Cifras Inmobiliarias Santiago'!D111</f>
        <v>1552</v>
      </c>
      <c r="D112" s="54">
        <f>+'Cifras Inmobiliarias Santiago'!E111</f>
        <v>19.228092783505154</v>
      </c>
      <c r="E112" s="54">
        <f>+'Cifras Inmobiliarias Santiago'!F111</f>
        <v>7013</v>
      </c>
      <c r="F112" s="54">
        <f>+'Cifras Inmobiliarias Santiago'!G111</f>
        <v>957</v>
      </c>
      <c r="G112" s="54">
        <f>+'Cifras Inmobiliarias Santiago'!H111</f>
        <v>7.328108672936259</v>
      </c>
      <c r="H112" s="54">
        <f>+'Cifras Inmobiliarias Santiago'!I111</f>
        <v>36855</v>
      </c>
      <c r="I112" s="54">
        <f>+'Cifras Inmobiliarias Santiago'!J111</f>
        <v>2509</v>
      </c>
      <c r="J112" s="54">
        <f>+'Cifras Inmobiliarias Santiago'!K111</f>
        <v>14.689119170984457</v>
      </c>
      <c r="K112" s="410">
        <f>+'Ventas UF'!C111</f>
        <v>4526.4066110181102</v>
      </c>
      <c r="L112" s="410">
        <f>+'Ventas UF'!D111</f>
        <v>2719.3118367832262</v>
      </c>
      <c r="M112" s="410">
        <f>+'Ventas UF'!E111</f>
        <v>7245.7184478013369</v>
      </c>
      <c r="N112"/>
    </row>
    <row r="113" spans="1:14">
      <c r="A113" s="408" t="str">
        <f>+'Cifras Inmobiliarias Santiago'!B112&amp;"-"&amp;'Cifras Inmobiliarias Santiago'!A111</f>
        <v>Feb-2013</v>
      </c>
      <c r="B113" s="54">
        <f>+'Cifras Inmobiliarias Santiago'!C112</f>
        <v>31638</v>
      </c>
      <c r="C113" s="54">
        <f>+'Cifras Inmobiliarias Santiago'!D112</f>
        <v>1668</v>
      </c>
      <c r="D113" s="54">
        <f>+'Cifras Inmobiliarias Santiago'!E112</f>
        <v>18.967625899280577</v>
      </c>
      <c r="E113" s="54">
        <f>+'Cifras Inmobiliarias Santiago'!F112</f>
        <v>7244</v>
      </c>
      <c r="F113" s="54">
        <f>+'Cifras Inmobiliarias Santiago'!G112</f>
        <v>714</v>
      </c>
      <c r="G113" s="54">
        <f>+'Cifras Inmobiliarias Santiago'!H112</f>
        <v>10.145658263305322</v>
      </c>
      <c r="H113" s="54">
        <f>+'Cifras Inmobiliarias Santiago'!I112</f>
        <v>38882</v>
      </c>
      <c r="I113" s="54">
        <f>+'Cifras Inmobiliarias Santiago'!J112</f>
        <v>2382</v>
      </c>
      <c r="J113" s="54">
        <f>+'Cifras Inmobiliarias Santiago'!K112</f>
        <v>16.323257766582703</v>
      </c>
      <c r="K113" s="410">
        <f>+'Ventas UF'!C112</f>
        <v>4151.4313058961916</v>
      </c>
      <c r="L113" s="410">
        <f>+'Ventas UF'!D112</f>
        <v>2317.5889461494021</v>
      </c>
      <c r="M113" s="410">
        <f>+'Ventas UF'!E112</f>
        <v>6469.0202520455932</v>
      </c>
      <c r="N113"/>
    </row>
    <row r="114" spans="1:14">
      <c r="A114" s="408" t="str">
        <f>+'Cifras Inmobiliarias Santiago'!B113&amp;"-"&amp;'Cifras Inmobiliarias Santiago'!A111</f>
        <v>Mar-2013</v>
      </c>
      <c r="B114" s="54">
        <f>+'Cifras Inmobiliarias Santiago'!C113</f>
        <v>31810</v>
      </c>
      <c r="C114" s="54">
        <f>+'Cifras Inmobiliarias Santiago'!D113</f>
        <v>1900</v>
      </c>
      <c r="D114" s="54">
        <f>+'Cifras Inmobiliarias Santiago'!E113</f>
        <v>16.742105263157896</v>
      </c>
      <c r="E114" s="54">
        <f>+'Cifras Inmobiliarias Santiago'!F113</f>
        <v>7415</v>
      </c>
      <c r="F114" s="54">
        <f>+'Cifras Inmobiliarias Santiago'!G113</f>
        <v>850</v>
      </c>
      <c r="G114" s="54">
        <f>+'Cifras Inmobiliarias Santiago'!H113</f>
        <v>8.7235294117647051</v>
      </c>
      <c r="H114" s="54">
        <f>+'Cifras Inmobiliarias Santiago'!I113</f>
        <v>39225</v>
      </c>
      <c r="I114" s="54">
        <f>+'Cifras Inmobiliarias Santiago'!J113</f>
        <v>2750</v>
      </c>
      <c r="J114" s="54">
        <f>+'Cifras Inmobiliarias Santiago'!K113</f>
        <v>14.263636363636364</v>
      </c>
      <c r="K114" s="410">
        <f>+'Ventas UF'!C113</f>
        <v>5527.0726389125448</v>
      </c>
      <c r="L114" s="410">
        <f>+'Ventas UF'!D113</f>
        <v>3096.4671049528888</v>
      </c>
      <c r="M114" s="410">
        <f>+'Ventas UF'!E113</f>
        <v>8623.5397438654327</v>
      </c>
      <c r="N114"/>
    </row>
    <row r="115" spans="1:14">
      <c r="A115" s="408" t="str">
        <f>+'Cifras Inmobiliarias Santiago'!B114&amp;"-"&amp;'Cifras Inmobiliarias Santiago'!A111</f>
        <v>Abr-2013</v>
      </c>
      <c r="B115" s="54">
        <f>+'Cifras Inmobiliarias Santiago'!C114</f>
        <v>34113</v>
      </c>
      <c r="C115" s="54">
        <f>+'Cifras Inmobiliarias Santiago'!D114</f>
        <v>2199</v>
      </c>
      <c r="D115" s="54">
        <f>+'Cifras Inmobiliarias Santiago'!E114</f>
        <v>15.512960436562073</v>
      </c>
      <c r="E115" s="54">
        <f>+'Cifras Inmobiliarias Santiago'!F114</f>
        <v>7689</v>
      </c>
      <c r="F115" s="54">
        <f>+'Cifras Inmobiliarias Santiago'!G114</f>
        <v>909</v>
      </c>
      <c r="G115" s="54">
        <f>+'Cifras Inmobiliarias Santiago'!H114</f>
        <v>8.4587458745874589</v>
      </c>
      <c r="H115" s="54">
        <f>+'Cifras Inmobiliarias Santiago'!I114</f>
        <v>41802</v>
      </c>
      <c r="I115" s="54">
        <f>+'Cifras Inmobiliarias Santiago'!J114</f>
        <v>3108</v>
      </c>
      <c r="J115" s="54">
        <f>+'Cifras Inmobiliarias Santiago'!K114</f>
        <v>13.44980694980695</v>
      </c>
      <c r="K115" s="410">
        <f>+'Ventas UF'!C114</f>
        <v>6748.639358375237</v>
      </c>
      <c r="L115" s="410">
        <f>+'Ventas UF'!D114</f>
        <v>3261.6204676834373</v>
      </c>
      <c r="M115" s="410">
        <f>+'Ventas UF'!E114</f>
        <v>10010.259826058675</v>
      </c>
      <c r="N115"/>
    </row>
    <row r="116" spans="1:14">
      <c r="A116" s="408" t="str">
        <f>+'Cifras Inmobiliarias Santiago'!B115&amp;"-"&amp;'Cifras Inmobiliarias Santiago'!A111</f>
        <v>May-2013</v>
      </c>
      <c r="B116" s="54">
        <f>+'Cifras Inmobiliarias Santiago'!C115</f>
        <v>35885</v>
      </c>
      <c r="C116" s="54">
        <f>+'Cifras Inmobiliarias Santiago'!D115</f>
        <v>2383</v>
      </c>
      <c r="D116" s="54">
        <f>+'Cifras Inmobiliarias Santiago'!E115</f>
        <v>15.058749475451112</v>
      </c>
      <c r="E116" s="54">
        <f>+'Cifras Inmobiliarias Santiago'!F115</f>
        <v>6912</v>
      </c>
      <c r="F116" s="54">
        <f>+'Cifras Inmobiliarias Santiago'!G115</f>
        <v>1141</v>
      </c>
      <c r="G116" s="54">
        <f>+'Cifras Inmobiliarias Santiago'!H115</f>
        <v>6.0578439964943032</v>
      </c>
      <c r="H116" s="54">
        <f>+'Cifras Inmobiliarias Santiago'!I115</f>
        <v>42797</v>
      </c>
      <c r="I116" s="54">
        <f>+'Cifras Inmobiliarias Santiago'!J115</f>
        <v>3524</v>
      </c>
      <c r="J116" s="54">
        <f>+'Cifras Inmobiliarias Santiago'!K115</f>
        <v>12.144438138479002</v>
      </c>
      <c r="K116" s="410">
        <f>+'Ventas UF'!C115</f>
        <v>7467.5683796842795</v>
      </c>
      <c r="L116" s="410">
        <f>+'Ventas UF'!D115</f>
        <v>3806.9635896467203</v>
      </c>
      <c r="M116" s="410">
        <f>+'Ventas UF'!E115</f>
        <v>11274.531969330999</v>
      </c>
      <c r="N116"/>
    </row>
    <row r="117" spans="1:14">
      <c r="A117" s="408" t="str">
        <f>+'Cifras Inmobiliarias Santiago'!B116&amp;"-"&amp;'Cifras Inmobiliarias Santiago'!A111</f>
        <v>Jun-2013</v>
      </c>
      <c r="B117" s="54">
        <f>+'Cifras Inmobiliarias Santiago'!C116</f>
        <v>35957</v>
      </c>
      <c r="C117" s="54">
        <f>+'Cifras Inmobiliarias Santiago'!D116</f>
        <v>2377</v>
      </c>
      <c r="D117" s="54">
        <f>+'Cifras Inmobiliarias Santiago'!E116</f>
        <v>15.127050904501472</v>
      </c>
      <c r="E117" s="54">
        <f>+'Cifras Inmobiliarias Santiago'!F116</f>
        <v>7946</v>
      </c>
      <c r="F117" s="54">
        <f>+'Cifras Inmobiliarias Santiago'!G116</f>
        <v>947</v>
      </c>
      <c r="G117" s="54">
        <f>+'Cifras Inmobiliarias Santiago'!H116</f>
        <v>8.3907074973600846</v>
      </c>
      <c r="H117" s="54">
        <f>+'Cifras Inmobiliarias Santiago'!I116</f>
        <v>43903</v>
      </c>
      <c r="I117" s="54">
        <f>+'Cifras Inmobiliarias Santiago'!J116</f>
        <v>3324</v>
      </c>
      <c r="J117" s="54">
        <f>+'Cifras Inmobiliarias Santiago'!K116</f>
        <v>13.207882069795428</v>
      </c>
      <c r="K117" s="410">
        <f>+'Ventas UF'!C116</f>
        <v>6720.0398283604372</v>
      </c>
      <c r="L117" s="410">
        <f>+'Ventas UF'!D116</f>
        <v>3274.6068808880109</v>
      </c>
      <c r="M117" s="410">
        <f>+'Ventas UF'!E116</f>
        <v>9994.646709248449</v>
      </c>
      <c r="N117"/>
    </row>
    <row r="118" spans="1:14">
      <c r="A118" s="408" t="str">
        <f>+'Cifras Inmobiliarias Santiago'!B117&amp;"-"&amp;'Cifras Inmobiliarias Santiago'!A111</f>
        <v>Jul-2013</v>
      </c>
      <c r="B118" s="54">
        <f>+'Cifras Inmobiliarias Santiago'!C117</f>
        <v>33046</v>
      </c>
      <c r="C118" s="54">
        <f>+'Cifras Inmobiliarias Santiago'!D117</f>
        <v>2410</v>
      </c>
      <c r="D118" s="54">
        <f>+'Cifras Inmobiliarias Santiago'!E117</f>
        <v>13.712033195020746</v>
      </c>
      <c r="E118" s="54">
        <f>+'Cifras Inmobiliarias Santiago'!F117</f>
        <v>7752</v>
      </c>
      <c r="F118" s="54">
        <f>+'Cifras Inmobiliarias Santiago'!G117</f>
        <v>924</v>
      </c>
      <c r="G118" s="54">
        <f>+'Cifras Inmobiliarias Santiago'!H117</f>
        <v>8.3896103896103895</v>
      </c>
      <c r="H118" s="54">
        <f>+'Cifras Inmobiliarias Santiago'!I117</f>
        <v>40798</v>
      </c>
      <c r="I118" s="54">
        <f>+'Cifras Inmobiliarias Santiago'!J117</f>
        <v>3334</v>
      </c>
      <c r="J118" s="54">
        <f>+'Cifras Inmobiliarias Santiago'!K117</f>
        <v>12.236952609478104</v>
      </c>
      <c r="K118" s="410">
        <f>+'Ventas UF'!C117</f>
        <v>6982.5268018582556</v>
      </c>
      <c r="L118" s="410">
        <f>+'Ventas UF'!D117</f>
        <v>3429.1079326868457</v>
      </c>
      <c r="M118" s="410">
        <f>+'Ventas UF'!E117</f>
        <v>10411.634734545101</v>
      </c>
      <c r="N118"/>
    </row>
    <row r="119" spans="1:14">
      <c r="A119" s="408" t="str">
        <f>+'Cifras Inmobiliarias Santiago'!B118&amp;"-"&amp;'Cifras Inmobiliarias Santiago'!A111</f>
        <v>Ago-2013</v>
      </c>
      <c r="B119" s="54">
        <f>+'Cifras Inmobiliarias Santiago'!C118</f>
        <v>33417</v>
      </c>
      <c r="C119" s="54">
        <f>+'Cifras Inmobiliarias Santiago'!D118</f>
        <v>2426</v>
      </c>
      <c r="D119" s="54">
        <f>+'Cifras Inmobiliarias Santiago'!E118</f>
        <v>13.774525968672712</v>
      </c>
      <c r="E119" s="54">
        <f>+'Cifras Inmobiliarias Santiago'!F118</f>
        <v>7924</v>
      </c>
      <c r="F119" s="54">
        <f>+'Cifras Inmobiliarias Santiago'!G118</f>
        <v>1158</v>
      </c>
      <c r="G119" s="54">
        <f>+'Cifras Inmobiliarias Santiago'!H118</f>
        <v>6.842832469775475</v>
      </c>
      <c r="H119" s="54">
        <f>+'Cifras Inmobiliarias Santiago'!I118</f>
        <v>41341</v>
      </c>
      <c r="I119" s="54">
        <f>+'Cifras Inmobiliarias Santiago'!J118</f>
        <v>3584</v>
      </c>
      <c r="J119" s="54">
        <f>+'Cifras Inmobiliarias Santiago'!K118</f>
        <v>11.534877232142858</v>
      </c>
      <c r="K119" s="410">
        <f>+'Ventas UF'!C118</f>
        <v>8108.784508340178</v>
      </c>
      <c r="L119" s="410">
        <f>+'Ventas UF'!D118</f>
        <v>3596.2421704021654</v>
      </c>
      <c r="M119" s="410">
        <f>+'Ventas UF'!E118</f>
        <v>11705.026678742342</v>
      </c>
      <c r="N119"/>
    </row>
    <row r="120" spans="1:14">
      <c r="A120" s="408" t="str">
        <f>+'Cifras Inmobiliarias Santiago'!B119&amp;"-"&amp;'Cifras Inmobiliarias Santiago'!A111</f>
        <v>Set-2013</v>
      </c>
      <c r="B120" s="54">
        <f>+'Cifras Inmobiliarias Santiago'!C119</f>
        <v>33962</v>
      </c>
      <c r="C120" s="54">
        <f>+'Cifras Inmobiliarias Santiago'!D119</f>
        <v>2048</v>
      </c>
      <c r="D120" s="54">
        <f>+'Cifras Inmobiliarias Santiago'!E119</f>
        <v>16.5830078125</v>
      </c>
      <c r="E120" s="54">
        <f>+'Cifras Inmobiliarias Santiago'!F119</f>
        <v>9098</v>
      </c>
      <c r="F120" s="54">
        <f>+'Cifras Inmobiliarias Santiago'!G119</f>
        <v>818</v>
      </c>
      <c r="G120" s="54">
        <f>+'Cifras Inmobiliarias Santiago'!H119</f>
        <v>11.122249388753056</v>
      </c>
      <c r="H120" s="54">
        <f>+'Cifras Inmobiliarias Santiago'!I119</f>
        <v>43060</v>
      </c>
      <c r="I120" s="54">
        <f>+'Cifras Inmobiliarias Santiago'!J119</f>
        <v>2866</v>
      </c>
      <c r="J120" s="54">
        <f>+'Cifras Inmobiliarias Santiago'!K119</f>
        <v>15.024424284717377</v>
      </c>
      <c r="K120" s="410">
        <f>+'Ventas UF'!C119</f>
        <v>6953.7509808923887</v>
      </c>
      <c r="L120" s="410">
        <f>+'Ventas UF'!D119</f>
        <v>3124.5045593584641</v>
      </c>
      <c r="M120" s="410">
        <f>+'Ventas UF'!E119</f>
        <v>10078.255540250853</v>
      </c>
      <c r="N120"/>
    </row>
    <row r="121" spans="1:14">
      <c r="A121" s="408" t="str">
        <f>+'Cifras Inmobiliarias Santiago'!B120&amp;"-"&amp;'Cifras Inmobiliarias Santiago'!A111</f>
        <v>Oct-2013</v>
      </c>
      <c r="B121" s="54">
        <f>+'Cifras Inmobiliarias Santiago'!C120</f>
        <v>32394</v>
      </c>
      <c r="C121" s="54">
        <f>+'Cifras Inmobiliarias Santiago'!D120</f>
        <v>2521</v>
      </c>
      <c r="D121" s="54">
        <f>+'Cifras Inmobiliarias Santiago'!E120</f>
        <v>12.849662832209441</v>
      </c>
      <c r="E121" s="54">
        <f>+'Cifras Inmobiliarias Santiago'!F120</f>
        <v>8870</v>
      </c>
      <c r="F121" s="54">
        <f>+'Cifras Inmobiliarias Santiago'!G120</f>
        <v>865</v>
      </c>
      <c r="G121" s="54">
        <f>+'Cifras Inmobiliarias Santiago'!H120</f>
        <v>10.254335260115607</v>
      </c>
      <c r="H121" s="54">
        <f>+'Cifras Inmobiliarias Santiago'!I120</f>
        <v>41264</v>
      </c>
      <c r="I121" s="54">
        <f>+'Cifras Inmobiliarias Santiago'!J120</f>
        <v>3386</v>
      </c>
      <c r="J121" s="54">
        <f>+'Cifras Inmobiliarias Santiago'!K120</f>
        <v>12.186650915534553</v>
      </c>
      <c r="K121" s="410">
        <f>+'Ventas UF'!C120</f>
        <v>6493.8697250771884</v>
      </c>
      <c r="L121" s="410">
        <f>+'Ventas UF'!D120</f>
        <v>3464.2443753448315</v>
      </c>
      <c r="M121" s="410">
        <f>+'Ventas UF'!E120</f>
        <v>9958.114100422019</v>
      </c>
      <c r="N121"/>
    </row>
    <row r="122" spans="1:14">
      <c r="A122" s="408" t="str">
        <f>+'Cifras Inmobiliarias Santiago'!B121&amp;"-"&amp;'Cifras Inmobiliarias Santiago'!A111</f>
        <v>Nov-2013</v>
      </c>
      <c r="B122" s="54">
        <f>+'Cifras Inmobiliarias Santiago'!C121</f>
        <v>31505</v>
      </c>
      <c r="C122" s="54">
        <f>+'Cifras Inmobiliarias Santiago'!D121</f>
        <v>2579</v>
      </c>
      <c r="D122" s="54">
        <f>+'Cifras Inmobiliarias Santiago'!E121</f>
        <v>12.215975184179914</v>
      </c>
      <c r="E122" s="54">
        <f>+'Cifras Inmobiliarias Santiago'!F121</f>
        <v>8297</v>
      </c>
      <c r="F122" s="54">
        <f>+'Cifras Inmobiliarias Santiago'!G121</f>
        <v>777</v>
      </c>
      <c r="G122" s="54">
        <f>+'Cifras Inmobiliarias Santiago'!H121</f>
        <v>10.678249678249678</v>
      </c>
      <c r="H122" s="54">
        <f>+'Cifras Inmobiliarias Santiago'!I121</f>
        <v>39802</v>
      </c>
      <c r="I122" s="54">
        <f>+'Cifras Inmobiliarias Santiago'!J121</f>
        <v>3356</v>
      </c>
      <c r="J122" s="54">
        <f>+'Cifras Inmobiliarias Santiago'!K121</f>
        <v>11.85995232419547</v>
      </c>
      <c r="K122" s="410">
        <f>+'Ventas UF'!C121</f>
        <v>6873.0735922003505</v>
      </c>
      <c r="L122" s="410">
        <f>+'Ventas UF'!D121</f>
        <v>3051.4929322253756</v>
      </c>
      <c r="M122" s="410">
        <f>+'Ventas UF'!E121</f>
        <v>9924.5665244257252</v>
      </c>
      <c r="N122"/>
    </row>
    <row r="123" spans="1:14">
      <c r="A123" s="408" t="str">
        <f>+'Cifras Inmobiliarias Santiago'!B122&amp;"-"&amp;'Cifras Inmobiliarias Santiago'!A111</f>
        <v>Dic-2013</v>
      </c>
      <c r="B123" s="54">
        <f>+'Cifras Inmobiliarias Santiago'!C122</f>
        <v>30579</v>
      </c>
      <c r="C123" s="54">
        <f>+'Cifras Inmobiliarias Santiago'!D122</f>
        <v>2380</v>
      </c>
      <c r="D123" s="54">
        <f>+'Cifras Inmobiliarias Santiago'!E122</f>
        <v>12.848319327731092</v>
      </c>
      <c r="E123" s="54">
        <f>+'Cifras Inmobiliarias Santiago'!F122</f>
        <v>8376</v>
      </c>
      <c r="F123" s="54">
        <f>+'Cifras Inmobiliarias Santiago'!G122</f>
        <v>689</v>
      </c>
      <c r="G123" s="54">
        <f>+'Cifras Inmobiliarias Santiago'!H122</f>
        <v>12.156748911465893</v>
      </c>
      <c r="H123" s="54">
        <f>+'Cifras Inmobiliarias Santiago'!I122</f>
        <v>38955</v>
      </c>
      <c r="I123" s="54">
        <f>+'Cifras Inmobiliarias Santiago'!J122</f>
        <v>3069</v>
      </c>
      <c r="J123" s="54">
        <f>+'Cifras Inmobiliarias Santiago'!K122</f>
        <v>12.6930596285435</v>
      </c>
      <c r="K123" s="410">
        <f>+'Ventas UF'!C122</f>
        <v>6249.4785954021963</v>
      </c>
      <c r="L123" s="410">
        <f>+'Ventas UF'!D122</f>
        <v>2477.5930407155879</v>
      </c>
      <c r="M123" s="410">
        <f>+'Ventas UF'!E122</f>
        <v>8727.0716361177838</v>
      </c>
      <c r="N123"/>
    </row>
    <row r="124" spans="1:14">
      <c r="A124" s="408" t="str">
        <f>+'Cifras Inmobiliarias Santiago'!B123&amp;"-"&amp;'Cifras Inmobiliarias Santiago'!A123</f>
        <v>Ene-2014</v>
      </c>
      <c r="B124" s="54">
        <f>+'Cifras Inmobiliarias Santiago'!C123</f>
        <v>27804</v>
      </c>
      <c r="C124" s="54">
        <f>+'Cifras Inmobiliarias Santiago'!D123</f>
        <v>2056</v>
      </c>
      <c r="D124" s="54">
        <f>+'Cifras Inmobiliarias Santiago'!E123</f>
        <v>13.523346303501945</v>
      </c>
      <c r="E124" s="54">
        <f>+'Cifras Inmobiliarias Santiago'!F123</f>
        <v>7688</v>
      </c>
      <c r="F124" s="54">
        <f>+'Cifras Inmobiliarias Santiago'!G123</f>
        <v>711</v>
      </c>
      <c r="G124" s="54">
        <f>+'Cifras Inmobiliarias Santiago'!H123</f>
        <v>10.812939521800281</v>
      </c>
      <c r="H124" s="54">
        <f>+'Cifras Inmobiliarias Santiago'!I123</f>
        <v>35492</v>
      </c>
      <c r="I124" s="54">
        <f>+'Cifras Inmobiliarias Santiago'!J123</f>
        <v>2767</v>
      </c>
      <c r="J124" s="54">
        <f>+'Cifras Inmobiliarias Santiago'!K123</f>
        <v>12.826888326707625</v>
      </c>
      <c r="K124" s="410">
        <f>+'Ventas UF'!C123</f>
        <v>5390.0901298704084</v>
      </c>
      <c r="L124" s="410">
        <f>+'Ventas UF'!D123</f>
        <v>2487.8631864417662</v>
      </c>
      <c r="M124" s="410">
        <f>+'Ventas UF'!E123</f>
        <v>7877.9533163121741</v>
      </c>
      <c r="N124"/>
    </row>
    <row r="125" spans="1:14">
      <c r="A125" s="408" t="str">
        <f>+'Cifras Inmobiliarias Santiago'!B124&amp;"-"&amp;'Cifras Inmobiliarias Santiago'!A123</f>
        <v>Feb-2014</v>
      </c>
      <c r="B125" s="54">
        <f>+'Cifras Inmobiliarias Santiago'!C124</f>
        <v>29801</v>
      </c>
      <c r="C125" s="54">
        <f>+'Cifras Inmobiliarias Santiago'!D124</f>
        <v>1958</v>
      </c>
      <c r="D125" s="54">
        <f>+'Cifras Inmobiliarias Santiago'!E124</f>
        <v>15.220122574055159</v>
      </c>
      <c r="E125" s="54">
        <f>+'Cifras Inmobiliarias Santiago'!F124</f>
        <v>8125</v>
      </c>
      <c r="F125" s="54">
        <f>+'Cifras Inmobiliarias Santiago'!G124</f>
        <v>548</v>
      </c>
      <c r="G125" s="54">
        <f>+'Cifras Inmobiliarias Santiago'!H124</f>
        <v>14.826642335766424</v>
      </c>
      <c r="H125" s="54">
        <f>+'Cifras Inmobiliarias Santiago'!I124</f>
        <v>37926</v>
      </c>
      <c r="I125" s="54">
        <f>+'Cifras Inmobiliarias Santiago'!J124</f>
        <v>2506</v>
      </c>
      <c r="J125" s="54">
        <f>+'Cifras Inmobiliarias Santiago'!K124</f>
        <v>15.134078212290502</v>
      </c>
      <c r="K125" s="410">
        <f>+'Ventas UF'!C124</f>
        <v>5143.0435058733192</v>
      </c>
      <c r="L125" s="410">
        <f>+'Ventas UF'!D124</f>
        <v>1929.0216749782498</v>
      </c>
      <c r="M125" s="410">
        <f>+'Ventas UF'!E124</f>
        <v>7072.0651808515686</v>
      </c>
      <c r="N125"/>
    </row>
    <row r="126" spans="1:14">
      <c r="A126" s="408" t="str">
        <f>+'Cifras Inmobiliarias Santiago'!B125&amp;"-"&amp;'Cifras Inmobiliarias Santiago'!A123</f>
        <v>Mar-2014</v>
      </c>
      <c r="B126" s="54">
        <f>+'Cifras Inmobiliarias Santiago'!C125</f>
        <v>28666</v>
      </c>
      <c r="C126" s="54">
        <f>+'Cifras Inmobiliarias Santiago'!D125</f>
        <v>2015</v>
      </c>
      <c r="D126" s="54">
        <f>+'Cifras Inmobiliarias Santiago'!E125</f>
        <v>14.226302729528536</v>
      </c>
      <c r="E126" s="54">
        <f>+'Cifras Inmobiliarias Santiago'!F125</f>
        <v>7843</v>
      </c>
      <c r="F126" s="54">
        <f>+'Cifras Inmobiliarias Santiago'!G125</f>
        <v>858</v>
      </c>
      <c r="G126" s="54">
        <f>+'Cifras Inmobiliarias Santiago'!H125</f>
        <v>9.1410256410256405</v>
      </c>
      <c r="H126" s="54">
        <f>+'Cifras Inmobiliarias Santiago'!I125</f>
        <v>36509</v>
      </c>
      <c r="I126" s="54">
        <f>+'Cifras Inmobiliarias Santiago'!J125</f>
        <v>2873</v>
      </c>
      <c r="J126" s="54">
        <f>+'Cifras Inmobiliarias Santiago'!K125</f>
        <v>12.707622694048034</v>
      </c>
      <c r="K126" s="410">
        <f>+'Ventas UF'!C125</f>
        <v>5798.9383661707907</v>
      </c>
      <c r="L126" s="410">
        <f>+'Ventas UF'!D125</f>
        <v>3411.4116420564806</v>
      </c>
      <c r="M126" s="410">
        <f>+'Ventas UF'!E125</f>
        <v>9210.3500082272712</v>
      </c>
      <c r="N126"/>
    </row>
    <row r="127" spans="1:14">
      <c r="A127" s="408" t="str">
        <f>+'Cifras Inmobiliarias Santiago'!B126&amp;"-"&amp;'Cifras Inmobiliarias Santiago'!A123</f>
        <v>Abr-2014</v>
      </c>
      <c r="B127" s="54">
        <f>+'Cifras Inmobiliarias Santiago'!C126</f>
        <v>28899</v>
      </c>
      <c r="C127" s="54">
        <f>+'Cifras Inmobiliarias Santiago'!D126</f>
        <v>2105</v>
      </c>
      <c r="D127" s="54">
        <f>+'Cifras Inmobiliarias Santiago'!E126</f>
        <v>13.728741092636579</v>
      </c>
      <c r="E127" s="54">
        <f>+'Cifras Inmobiliarias Santiago'!F126</f>
        <v>7860</v>
      </c>
      <c r="F127" s="54">
        <f>+'Cifras Inmobiliarias Santiago'!G126</f>
        <v>827</v>
      </c>
      <c r="G127" s="54">
        <f>+'Cifras Inmobiliarias Santiago'!H126</f>
        <v>9.5042321644498191</v>
      </c>
      <c r="H127" s="54">
        <f>+'Cifras Inmobiliarias Santiago'!I126</f>
        <v>36759</v>
      </c>
      <c r="I127" s="54">
        <f>+'Cifras Inmobiliarias Santiago'!J126</f>
        <v>2932</v>
      </c>
      <c r="J127" s="54">
        <f>+'Cifras Inmobiliarias Santiago'!K126</f>
        <v>12.537175989085949</v>
      </c>
      <c r="K127" s="410">
        <f>+'Ventas UF'!C126</f>
        <v>6710.0837987381738</v>
      </c>
      <c r="L127" s="410">
        <f>+'Ventas UF'!D126</f>
        <v>3273.564449676348</v>
      </c>
      <c r="M127" s="410">
        <f>+'Ventas UF'!E126</f>
        <v>9983.6482484145217</v>
      </c>
      <c r="N127"/>
    </row>
    <row r="128" spans="1:14">
      <c r="A128" s="408" t="str">
        <f>+'Cifras Inmobiliarias Santiago'!B127&amp;"-"&amp;'Cifras Inmobiliarias Santiago'!A123</f>
        <v>May-2014</v>
      </c>
      <c r="B128" s="54">
        <f>+'Cifras Inmobiliarias Santiago'!C127</f>
        <v>29548</v>
      </c>
      <c r="C128" s="54">
        <f>+'Cifras Inmobiliarias Santiago'!D127</f>
        <v>2227</v>
      </c>
      <c r="D128" s="54">
        <f>+'Cifras Inmobiliarias Santiago'!E127</f>
        <v>13.268073641670409</v>
      </c>
      <c r="E128" s="54">
        <f>+'Cifras Inmobiliarias Santiago'!F127</f>
        <v>7444</v>
      </c>
      <c r="F128" s="54">
        <f>+'Cifras Inmobiliarias Santiago'!G127</f>
        <v>841</v>
      </c>
      <c r="G128" s="54">
        <f>+'Cifras Inmobiliarias Santiago'!H127</f>
        <v>8.8513674197384073</v>
      </c>
      <c r="H128" s="54">
        <f>+'Cifras Inmobiliarias Santiago'!I127</f>
        <v>36992</v>
      </c>
      <c r="I128" s="54">
        <f>+'Cifras Inmobiliarias Santiago'!J127</f>
        <v>3068</v>
      </c>
      <c r="J128" s="54">
        <f>+'Cifras Inmobiliarias Santiago'!K127</f>
        <v>12.057366362451107</v>
      </c>
      <c r="K128" s="410">
        <f>+'Ventas UF'!C127</f>
        <v>6657.5299509752722</v>
      </c>
      <c r="L128" s="410">
        <f>+'Ventas UF'!D127</f>
        <v>3293.2093172729055</v>
      </c>
      <c r="M128" s="410">
        <f>+'Ventas UF'!E127</f>
        <v>9950.7392682481768</v>
      </c>
      <c r="N128"/>
    </row>
    <row r="129" spans="1:14">
      <c r="A129" s="408" t="str">
        <f>+'Cifras Inmobiliarias Santiago'!B128&amp;"-"&amp;'Cifras Inmobiliarias Santiago'!A123</f>
        <v>Jun-2014</v>
      </c>
      <c r="B129" s="54">
        <f>+'Cifras Inmobiliarias Santiago'!C128</f>
        <v>33178</v>
      </c>
      <c r="C129" s="54">
        <f>+'Cifras Inmobiliarias Santiago'!D128</f>
        <v>2436</v>
      </c>
      <c r="D129" s="54">
        <f>+'Cifras Inmobiliarias Santiago'!E128</f>
        <v>13.619868637110017</v>
      </c>
      <c r="E129" s="54">
        <f>+'Cifras Inmobiliarias Santiago'!F128</f>
        <v>6875</v>
      </c>
      <c r="F129" s="54">
        <f>+'Cifras Inmobiliarias Santiago'!G128</f>
        <v>945</v>
      </c>
      <c r="G129" s="54">
        <f>+'Cifras Inmobiliarias Santiago'!H128</f>
        <v>7.2751322751322753</v>
      </c>
      <c r="H129" s="54">
        <f>+'Cifras Inmobiliarias Santiago'!I128</f>
        <v>40053</v>
      </c>
      <c r="I129" s="54">
        <f>+'Cifras Inmobiliarias Santiago'!J128</f>
        <v>3381</v>
      </c>
      <c r="J129" s="54">
        <f>+'Cifras Inmobiliarias Santiago'!K128</f>
        <v>11.846495119787045</v>
      </c>
      <c r="K129" s="410">
        <f>+'Ventas UF'!C128</f>
        <v>6859.4344574665156</v>
      </c>
      <c r="L129" s="410">
        <f>+'Ventas UF'!D128</f>
        <v>3390.1991720399374</v>
      </c>
      <c r="M129" s="410">
        <f>+'Ventas UF'!E128</f>
        <v>10249.633629506454</v>
      </c>
      <c r="N129"/>
    </row>
    <row r="130" spans="1:14">
      <c r="A130" s="408" t="str">
        <f>+'Cifras Inmobiliarias Santiago'!B129&amp;"-"&amp;'Cifras Inmobiliarias Santiago'!A123</f>
        <v>Jul-2014</v>
      </c>
      <c r="B130" s="54">
        <f>+'Cifras Inmobiliarias Santiago'!C129</f>
        <v>32276</v>
      </c>
      <c r="C130" s="54">
        <f>+'Cifras Inmobiliarias Santiago'!D129</f>
        <v>2191</v>
      </c>
      <c r="D130" s="54">
        <f>+'Cifras Inmobiliarias Santiago'!E129</f>
        <v>14.731172980374259</v>
      </c>
      <c r="E130" s="54">
        <f>+'Cifras Inmobiliarias Santiago'!F129</f>
        <v>7115</v>
      </c>
      <c r="F130" s="54">
        <f>+'Cifras Inmobiliarias Santiago'!G129</f>
        <v>851</v>
      </c>
      <c r="G130" s="54">
        <f>+'Cifras Inmobiliarias Santiago'!H129</f>
        <v>8.3607520564042304</v>
      </c>
      <c r="H130" s="54">
        <f>+'Cifras Inmobiliarias Santiago'!I129</f>
        <v>39391</v>
      </c>
      <c r="I130" s="54">
        <f>+'Cifras Inmobiliarias Santiago'!J129</f>
        <v>3042</v>
      </c>
      <c r="J130" s="54">
        <f>+'Cifras Inmobiliarias Santiago'!K129</f>
        <v>12.949046679815911</v>
      </c>
      <c r="K130" s="410">
        <f>+'Ventas UF'!C129</f>
        <v>6632.4456718189986</v>
      </c>
      <c r="L130" s="410">
        <f>+'Ventas UF'!D129</f>
        <v>2840.0405199839961</v>
      </c>
      <c r="M130" s="410">
        <f>+'Ventas UF'!E129</f>
        <v>9472.4861918029947</v>
      </c>
      <c r="N130"/>
    </row>
    <row r="131" spans="1:14">
      <c r="A131" s="408" t="str">
        <f>+'Cifras Inmobiliarias Santiago'!B130&amp;"-"&amp;'Cifras Inmobiliarias Santiago'!A123</f>
        <v>Ago-2014</v>
      </c>
      <c r="B131" s="54">
        <f>+'Cifras Inmobiliarias Santiago'!C130</f>
        <v>31142</v>
      </c>
      <c r="C131" s="54">
        <f>+'Cifras Inmobiliarias Santiago'!D130</f>
        <v>2196</v>
      </c>
      <c r="D131" s="54">
        <f>+'Cifras Inmobiliarias Santiago'!E130</f>
        <v>14.181238615664846</v>
      </c>
      <c r="E131" s="54">
        <f>+'Cifras Inmobiliarias Santiago'!F130</f>
        <v>7075</v>
      </c>
      <c r="F131" s="54">
        <f>+'Cifras Inmobiliarias Santiago'!G130</f>
        <v>810</v>
      </c>
      <c r="G131" s="54">
        <f>+'Cifras Inmobiliarias Santiago'!H130</f>
        <v>8.7345679012345681</v>
      </c>
      <c r="H131" s="54">
        <f>+'Cifras Inmobiliarias Santiago'!I130</f>
        <v>38217</v>
      </c>
      <c r="I131" s="54">
        <f>+'Cifras Inmobiliarias Santiago'!J130</f>
        <v>3006</v>
      </c>
      <c r="J131" s="54">
        <f>+'Cifras Inmobiliarias Santiago'!K130</f>
        <v>12.713572854291417</v>
      </c>
      <c r="K131" s="410">
        <f>+'Ventas UF'!C130</f>
        <v>6311.2052682987241</v>
      </c>
      <c r="L131" s="410">
        <f>+'Ventas UF'!D130</f>
        <v>2935.0394410033778</v>
      </c>
      <c r="M131" s="410">
        <f>+'Ventas UF'!E130</f>
        <v>9246.2447093021019</v>
      </c>
      <c r="N131"/>
    </row>
    <row r="132" spans="1:14">
      <c r="A132" s="408" t="str">
        <f>+'Cifras Inmobiliarias Santiago'!B131&amp;"-"&amp;'Cifras Inmobiliarias Santiago'!A123</f>
        <v>Set-2014</v>
      </c>
      <c r="B132" s="54">
        <f>+'Cifras Inmobiliarias Santiago'!C131</f>
        <v>32205</v>
      </c>
      <c r="C132" s="54">
        <f>+'Cifras Inmobiliarias Santiago'!D131</f>
        <v>1600</v>
      </c>
      <c r="D132" s="54">
        <f>+'Cifras Inmobiliarias Santiago'!E131</f>
        <v>20.128125000000001</v>
      </c>
      <c r="E132" s="54">
        <f>+'Cifras Inmobiliarias Santiago'!F131</f>
        <v>6926</v>
      </c>
      <c r="F132" s="54">
        <f>+'Cifras Inmobiliarias Santiago'!G131</f>
        <v>769</v>
      </c>
      <c r="G132" s="54">
        <f>+'Cifras Inmobiliarias Santiago'!H131</f>
        <v>9.0065019505851751</v>
      </c>
      <c r="H132" s="54">
        <f>+'Cifras Inmobiliarias Santiago'!I131</f>
        <v>39131</v>
      </c>
      <c r="I132" s="54">
        <f>+'Cifras Inmobiliarias Santiago'!J131</f>
        <v>2369</v>
      </c>
      <c r="J132" s="54">
        <f>+'Cifras Inmobiliarias Santiago'!K131</f>
        <v>16.517940059096667</v>
      </c>
      <c r="K132" s="410">
        <f>+'Ventas UF'!C131</f>
        <v>5360.898876793558</v>
      </c>
      <c r="L132" s="410">
        <f>+'Ventas UF'!D131</f>
        <v>3043.4662700960948</v>
      </c>
      <c r="M132" s="410">
        <f>+'Ventas UF'!E131</f>
        <v>8404.3651468896533</v>
      </c>
      <c r="N132"/>
    </row>
    <row r="133" spans="1:14">
      <c r="A133" s="408" t="str">
        <f>+'Cifras Inmobiliarias Santiago'!B132&amp;"-"&amp;'Cifras Inmobiliarias Santiago'!A123</f>
        <v>Oct-2014</v>
      </c>
      <c r="B133" s="54">
        <f>+'Cifras Inmobiliarias Santiago'!C132</f>
        <v>33730</v>
      </c>
      <c r="C133" s="54">
        <f>+'Cifras Inmobiliarias Santiago'!D132</f>
        <v>2368</v>
      </c>
      <c r="D133" s="54">
        <f>+'Cifras Inmobiliarias Santiago'!E132</f>
        <v>14.244087837837839</v>
      </c>
      <c r="E133" s="54">
        <f>+'Cifras Inmobiliarias Santiago'!F132</f>
        <v>6854</v>
      </c>
      <c r="F133" s="54">
        <f>+'Cifras Inmobiliarias Santiago'!G132</f>
        <v>945</v>
      </c>
      <c r="G133" s="54">
        <f>+'Cifras Inmobiliarias Santiago'!H132</f>
        <v>7.2529100529100532</v>
      </c>
      <c r="H133" s="54">
        <f>+'Cifras Inmobiliarias Santiago'!I132</f>
        <v>40584</v>
      </c>
      <c r="I133" s="54">
        <f>+'Cifras Inmobiliarias Santiago'!J132</f>
        <v>3313</v>
      </c>
      <c r="J133" s="54">
        <f>+'Cifras Inmobiliarias Santiago'!K132</f>
        <v>12.249924539692122</v>
      </c>
      <c r="K133" s="410">
        <f>+'Ventas UF'!C132</f>
        <v>6901.394707220099</v>
      </c>
      <c r="L133" s="410">
        <f>+'Ventas UF'!D132</f>
        <v>3543.3766649628378</v>
      </c>
      <c r="M133" s="410">
        <f>+'Ventas UF'!E132</f>
        <v>10444.771372182937</v>
      </c>
      <c r="N133"/>
    </row>
    <row r="134" spans="1:14">
      <c r="A134" s="408" t="str">
        <f>+'Cifras Inmobiliarias Santiago'!B133&amp;"-"&amp;'Cifras Inmobiliarias Santiago'!A123</f>
        <v>Nov-2014</v>
      </c>
      <c r="B134" s="54">
        <f>+'Cifras Inmobiliarias Santiago'!C133</f>
        <v>34973</v>
      </c>
      <c r="C134" s="54">
        <f>+'Cifras Inmobiliarias Santiago'!D133</f>
        <v>1978</v>
      </c>
      <c r="D134" s="54">
        <f>+'Cifras Inmobiliarias Santiago'!E133</f>
        <v>17.680990899898887</v>
      </c>
      <c r="E134" s="54">
        <f>+'Cifras Inmobiliarias Santiago'!F133</f>
        <v>6529</v>
      </c>
      <c r="F134" s="54">
        <f>+'Cifras Inmobiliarias Santiago'!G133</f>
        <v>749</v>
      </c>
      <c r="G134" s="54">
        <f>+'Cifras Inmobiliarias Santiago'!H133</f>
        <v>8.7169559412550068</v>
      </c>
      <c r="H134" s="54">
        <f>+'Cifras Inmobiliarias Santiago'!I133</f>
        <v>41502</v>
      </c>
      <c r="I134" s="54">
        <f>+'Cifras Inmobiliarias Santiago'!J133</f>
        <v>2727</v>
      </c>
      <c r="J134" s="54">
        <f>+'Cifras Inmobiliarias Santiago'!K133</f>
        <v>15.218921892189218</v>
      </c>
      <c r="K134" s="410">
        <f>+'Ventas UF'!C133</f>
        <v>5944.3867428528019</v>
      </c>
      <c r="L134" s="410">
        <f>+'Ventas UF'!D133</f>
        <v>2851.0952254494614</v>
      </c>
      <c r="M134" s="410">
        <f>+'Ventas UF'!E133</f>
        <v>8795.4819683022633</v>
      </c>
      <c r="N134"/>
    </row>
    <row r="135" spans="1:14">
      <c r="A135" s="408" t="str">
        <f>+'Cifras Inmobiliarias Santiago'!B134&amp;"-"&amp;'Cifras Inmobiliarias Santiago'!A123</f>
        <v>Dic-2014</v>
      </c>
      <c r="B135" s="54">
        <f>+'Cifras Inmobiliarias Santiago'!C134</f>
        <v>35116</v>
      </c>
      <c r="C135" s="54">
        <f>+'Cifras Inmobiliarias Santiago'!D134</f>
        <v>2019</v>
      </c>
      <c r="D135" s="54">
        <f>+'Cifras Inmobiliarias Santiago'!E134</f>
        <v>17.392768697374937</v>
      </c>
      <c r="E135" s="54">
        <f>+'Cifras Inmobiliarias Santiago'!F134</f>
        <v>6733</v>
      </c>
      <c r="F135" s="54">
        <f>+'Cifras Inmobiliarias Santiago'!G134</f>
        <v>686</v>
      </c>
      <c r="G135" s="54">
        <f>+'Cifras Inmobiliarias Santiago'!H134</f>
        <v>9.814868804664723</v>
      </c>
      <c r="H135" s="54">
        <f>+'Cifras Inmobiliarias Santiago'!I134</f>
        <v>41849</v>
      </c>
      <c r="I135" s="54">
        <f>+'Cifras Inmobiliarias Santiago'!J134</f>
        <v>2705</v>
      </c>
      <c r="J135" s="54">
        <f>+'Cifras Inmobiliarias Santiago'!K134</f>
        <v>15.47097966728281</v>
      </c>
      <c r="K135" s="410">
        <f>+'Ventas UF'!C134</f>
        <v>5613.367524113628</v>
      </c>
      <c r="L135" s="410">
        <f>+'Ventas UF'!D134</f>
        <v>2681.1074532823545</v>
      </c>
      <c r="M135" s="410">
        <f>+'Ventas UF'!E134</f>
        <v>8294.4749773959829</v>
      </c>
      <c r="N135"/>
    </row>
    <row r="136" spans="1:14">
      <c r="A136" s="408" t="str">
        <f>+'Cifras Inmobiliarias Santiago'!B135&amp;"-"&amp;'Cifras Inmobiliarias Santiago'!A135</f>
        <v>Ene-2015</v>
      </c>
      <c r="B136" s="54">
        <f>+'Cifras Inmobiliarias Santiago'!C135</f>
        <v>36623</v>
      </c>
      <c r="C136" s="54">
        <f>+'Cifras Inmobiliarias Santiago'!D135</f>
        <v>1854</v>
      </c>
      <c r="D136" s="54">
        <f>+'Cifras Inmobiliarias Santiago'!E135</f>
        <v>19.753505933117584</v>
      </c>
      <c r="E136" s="54">
        <f>+'Cifras Inmobiliarias Santiago'!F135</f>
        <v>7116</v>
      </c>
      <c r="F136" s="54">
        <f>+'Cifras Inmobiliarias Santiago'!G135</f>
        <v>675</v>
      </c>
      <c r="G136" s="54">
        <f>+'Cifras Inmobiliarias Santiago'!H135</f>
        <v>10.542222222222222</v>
      </c>
      <c r="H136" s="54">
        <f>+'Cifras Inmobiliarias Santiago'!I135</f>
        <v>43739</v>
      </c>
      <c r="I136" s="54">
        <f>+'Cifras Inmobiliarias Santiago'!J135</f>
        <v>2529</v>
      </c>
      <c r="J136" s="54">
        <f>+'Cifras Inmobiliarias Santiago'!K135</f>
        <v>17.294978252273626</v>
      </c>
      <c r="K136" s="410">
        <f>+'Ventas UF'!C135</f>
        <v>5287.8305653110501</v>
      </c>
      <c r="L136" s="410">
        <f>+'Ventas UF'!D135</f>
        <v>2614.0618431350736</v>
      </c>
      <c r="M136" s="410">
        <f>+'Ventas UF'!E135</f>
        <v>7901.8924084461232</v>
      </c>
      <c r="N136"/>
    </row>
    <row r="137" spans="1:14">
      <c r="A137" s="408" t="str">
        <f>+'Cifras Inmobiliarias Santiago'!B136&amp;"-"&amp;'Cifras Inmobiliarias Santiago'!A135</f>
        <v>Feb-2015</v>
      </c>
      <c r="B137" s="54">
        <f>+'Cifras Inmobiliarias Santiago'!C136</f>
        <v>36648</v>
      </c>
      <c r="C137" s="54">
        <f>+'Cifras Inmobiliarias Santiago'!D136</f>
        <v>2105</v>
      </c>
      <c r="D137" s="54">
        <f>+'Cifras Inmobiliarias Santiago'!E136</f>
        <v>17.40997624703088</v>
      </c>
      <c r="E137" s="54">
        <f>+'Cifras Inmobiliarias Santiago'!F136</f>
        <v>7082</v>
      </c>
      <c r="F137" s="54">
        <f>+'Cifras Inmobiliarias Santiago'!G136</f>
        <v>637</v>
      </c>
      <c r="G137" s="54">
        <f>+'Cifras Inmobiliarias Santiago'!H136</f>
        <v>11.117739403453688</v>
      </c>
      <c r="H137" s="54">
        <f>+'Cifras Inmobiliarias Santiago'!I136</f>
        <v>43730</v>
      </c>
      <c r="I137" s="54">
        <f>+'Cifras Inmobiliarias Santiago'!J136</f>
        <v>2742</v>
      </c>
      <c r="J137" s="54">
        <f>+'Cifras Inmobiliarias Santiago'!K136</f>
        <v>15.948212983223923</v>
      </c>
      <c r="K137" s="410">
        <f>+'Ventas UF'!C136</f>
        <v>6139.5001899157651</v>
      </c>
      <c r="L137" s="410">
        <f>+'Ventas UF'!D136</f>
        <v>2537.5439933051748</v>
      </c>
      <c r="M137" s="410">
        <f>+'Ventas UF'!E136</f>
        <v>8677.0441832209399</v>
      </c>
      <c r="N137"/>
    </row>
    <row r="138" spans="1:14">
      <c r="A138" s="408" t="str">
        <f>+'Cifras Inmobiliarias Santiago'!B137&amp;"-"&amp;'Cifras Inmobiliarias Santiago'!A135</f>
        <v>Mar-2015</v>
      </c>
      <c r="B138" s="54">
        <f>+'Cifras Inmobiliarias Santiago'!C137</f>
        <v>34932</v>
      </c>
      <c r="C138" s="54">
        <f>+'Cifras Inmobiliarias Santiago'!D137</f>
        <v>2498</v>
      </c>
      <c r="D138" s="54">
        <f>+'Cifras Inmobiliarias Santiago'!E137</f>
        <v>13.983987189751801</v>
      </c>
      <c r="E138" s="54">
        <f>+'Cifras Inmobiliarias Santiago'!F137</f>
        <v>7698</v>
      </c>
      <c r="F138" s="54">
        <f>+'Cifras Inmobiliarias Santiago'!G137</f>
        <v>792</v>
      </c>
      <c r="G138" s="54">
        <f>+'Cifras Inmobiliarias Santiago'!H137</f>
        <v>9.7196969696969688</v>
      </c>
      <c r="H138" s="54">
        <f>+'Cifras Inmobiliarias Santiago'!I137</f>
        <v>42630</v>
      </c>
      <c r="I138" s="54">
        <f>+'Cifras Inmobiliarias Santiago'!J137</f>
        <v>3290</v>
      </c>
      <c r="J138" s="54">
        <f>+'Cifras Inmobiliarias Santiago'!K137</f>
        <v>12.957446808510639</v>
      </c>
      <c r="K138" s="410">
        <f>+'Ventas UF'!C137</f>
        <v>7626.7379661068408</v>
      </c>
      <c r="L138" s="410">
        <f>+'Ventas UF'!D137</f>
        <v>3030.8253018014293</v>
      </c>
      <c r="M138" s="410">
        <f>+'Ventas UF'!E137</f>
        <v>10657.56326790827</v>
      </c>
      <c r="N138"/>
    </row>
    <row r="139" spans="1:14">
      <c r="A139" s="408" t="str">
        <f>+'Cifras Inmobiliarias Santiago'!B138&amp;"-"&amp;'Cifras Inmobiliarias Santiago'!A135</f>
        <v>Abr-2015</v>
      </c>
      <c r="B139" s="54">
        <f>+'Cifras Inmobiliarias Santiago'!C138</f>
        <v>34865</v>
      </c>
      <c r="C139" s="54">
        <f>+'Cifras Inmobiliarias Santiago'!D138</f>
        <v>2689</v>
      </c>
      <c r="D139" s="54">
        <f>+'Cifras Inmobiliarias Santiago'!E138</f>
        <v>12.965786537746373</v>
      </c>
      <c r="E139" s="54">
        <f>+'Cifras Inmobiliarias Santiago'!F138</f>
        <v>7774</v>
      </c>
      <c r="F139" s="54">
        <f>+'Cifras Inmobiliarias Santiago'!G138</f>
        <v>860</v>
      </c>
      <c r="G139" s="54">
        <f>+'Cifras Inmobiliarias Santiago'!H138</f>
        <v>9.0395348837209308</v>
      </c>
      <c r="H139" s="54">
        <f>+'Cifras Inmobiliarias Santiago'!I138</f>
        <v>42639</v>
      </c>
      <c r="I139" s="54">
        <f>+'Cifras Inmobiliarias Santiago'!J138</f>
        <v>3549</v>
      </c>
      <c r="J139" s="54">
        <f>+'Cifras Inmobiliarias Santiago'!K138</f>
        <v>12.014370245139476</v>
      </c>
      <c r="K139" s="410">
        <f>+'Ventas UF'!C138</f>
        <v>8683.6579465179057</v>
      </c>
      <c r="L139" s="410">
        <f>+'Ventas UF'!D138</f>
        <v>3559.8387244712467</v>
      </c>
      <c r="M139" s="410">
        <f>+'Ventas UF'!E138</f>
        <v>12243.496670989152</v>
      </c>
      <c r="N139"/>
    </row>
    <row r="140" spans="1:14">
      <c r="A140" s="408" t="str">
        <f>+'Cifras Inmobiliarias Santiago'!B139&amp;"-"&amp;'Cifras Inmobiliarias Santiago'!A135</f>
        <v>May-2015</v>
      </c>
      <c r="B140" s="54">
        <f>+'Cifras Inmobiliarias Santiago'!C139</f>
        <v>34684</v>
      </c>
      <c r="C140" s="54">
        <f>+'Cifras Inmobiliarias Santiago'!D139</f>
        <v>2627</v>
      </c>
      <c r="D140" s="54">
        <f>+'Cifras Inmobiliarias Santiago'!E139</f>
        <v>13.202893033878949</v>
      </c>
      <c r="E140" s="54">
        <f>+'Cifras Inmobiliarias Santiago'!F139</f>
        <v>8053</v>
      </c>
      <c r="F140" s="54">
        <f>+'Cifras Inmobiliarias Santiago'!G139</f>
        <v>913</v>
      </c>
      <c r="G140" s="54">
        <f>+'Cifras Inmobiliarias Santiago'!H139</f>
        <v>8.8203723986856524</v>
      </c>
      <c r="H140" s="54">
        <f>+'Cifras Inmobiliarias Santiago'!I139</f>
        <v>42737</v>
      </c>
      <c r="I140" s="54">
        <f>+'Cifras Inmobiliarias Santiago'!J139</f>
        <v>3540</v>
      </c>
      <c r="J140" s="54">
        <f>+'Cifras Inmobiliarias Santiago'!K139</f>
        <v>12.072598870056497</v>
      </c>
      <c r="K140" s="410">
        <f>+'Ventas UF'!C139</f>
        <v>8667.8482466236164</v>
      </c>
      <c r="L140" s="410">
        <f>+'Ventas UF'!D139</f>
        <v>3986.4218735111276</v>
      </c>
      <c r="M140" s="410">
        <f>+'Ventas UF'!E139</f>
        <v>12654.270120134745</v>
      </c>
      <c r="N140"/>
    </row>
    <row r="141" spans="1:14">
      <c r="A141" s="408" t="str">
        <f>+'Cifras Inmobiliarias Santiago'!B140&amp;"-"&amp;'Cifras Inmobiliarias Santiago'!A135</f>
        <v>Jun-2015</v>
      </c>
      <c r="B141" s="54">
        <f>+'Cifras Inmobiliarias Santiago'!C140</f>
        <v>37394</v>
      </c>
      <c r="C141" s="54">
        <f>+'Cifras Inmobiliarias Santiago'!D140</f>
        <v>2954</v>
      </c>
      <c r="D141" s="54">
        <f>+'Cifras Inmobiliarias Santiago'!E140</f>
        <v>12.658767772511847</v>
      </c>
      <c r="E141" s="54">
        <f>+'Cifras Inmobiliarias Santiago'!F140</f>
        <v>8232</v>
      </c>
      <c r="F141" s="54">
        <f>+'Cifras Inmobiliarias Santiago'!G140</f>
        <v>862</v>
      </c>
      <c r="G141" s="54">
        <f>+'Cifras Inmobiliarias Santiago'!H140</f>
        <v>9.5498839907192572</v>
      </c>
      <c r="H141" s="54">
        <f>+'Cifras Inmobiliarias Santiago'!I140</f>
        <v>45626</v>
      </c>
      <c r="I141" s="54">
        <f>+'Cifras Inmobiliarias Santiago'!J140</f>
        <v>3816</v>
      </c>
      <c r="J141" s="54">
        <f>+'Cifras Inmobiliarias Santiago'!K140</f>
        <v>11.95649895178197</v>
      </c>
      <c r="K141" s="410">
        <f>+'Ventas UF'!C140</f>
        <v>9495.8190258682953</v>
      </c>
      <c r="L141" s="410">
        <f>+'Ventas UF'!D140</f>
        <v>3232.2318493695548</v>
      </c>
      <c r="M141" s="410">
        <f>+'Ventas UF'!E140</f>
        <v>12728.05087523785</v>
      </c>
      <c r="N141"/>
    </row>
    <row r="142" spans="1:14">
      <c r="A142" s="408" t="str">
        <f>+'Cifras Inmobiliarias Santiago'!B141&amp;"-"&amp;'Cifras Inmobiliarias Santiago'!A135</f>
        <v>Jul-2015</v>
      </c>
      <c r="B142" s="54">
        <f>+'Cifras Inmobiliarias Santiago'!C141</f>
        <v>41185</v>
      </c>
      <c r="C142" s="54">
        <f>+'Cifras Inmobiliarias Santiago'!D141</f>
        <v>3064</v>
      </c>
      <c r="D142" s="54">
        <f>+'Cifras Inmobiliarias Santiago'!E141</f>
        <v>13.441579634464752</v>
      </c>
      <c r="E142" s="54">
        <f>+'Cifras Inmobiliarias Santiago'!F141</f>
        <v>7544</v>
      </c>
      <c r="F142" s="54">
        <f>+'Cifras Inmobiliarias Santiago'!G141</f>
        <v>812</v>
      </c>
      <c r="G142" s="54">
        <f>+'Cifras Inmobiliarias Santiago'!H141</f>
        <v>9.2906403940886708</v>
      </c>
      <c r="H142" s="54">
        <f>+'Cifras Inmobiliarias Santiago'!I141</f>
        <v>48729</v>
      </c>
      <c r="I142" s="54">
        <f>+'Cifras Inmobiliarias Santiago'!J141</f>
        <v>3876</v>
      </c>
      <c r="J142" s="54">
        <f>+'Cifras Inmobiliarias Santiago'!K141</f>
        <v>12.571981424148607</v>
      </c>
      <c r="K142" s="410">
        <f>+'Ventas UF'!C141</f>
        <v>9246.6755580870813</v>
      </c>
      <c r="L142" s="410">
        <f>+'Ventas UF'!D141</f>
        <v>3348.0518922658434</v>
      </c>
      <c r="M142" s="410">
        <f>+'Ventas UF'!E141</f>
        <v>12594.727450352924</v>
      </c>
      <c r="N142"/>
    </row>
    <row r="143" spans="1:14">
      <c r="A143" s="408" t="str">
        <f>+'Cifras Inmobiliarias Santiago'!B142&amp;"-"&amp;'Cifras Inmobiliarias Santiago'!A135</f>
        <v>Ago-2015</v>
      </c>
      <c r="B143" s="54">
        <f>+'Cifras Inmobiliarias Santiago'!C142</f>
        <v>41395</v>
      </c>
      <c r="C143" s="54">
        <f>+'Cifras Inmobiliarias Santiago'!D142</f>
        <v>3764</v>
      </c>
      <c r="D143" s="54">
        <f>+'Cifras Inmobiliarias Santiago'!E142</f>
        <v>10.997608926673751</v>
      </c>
      <c r="E143" s="54">
        <f>+'Cifras Inmobiliarias Santiago'!F142</f>
        <v>7271</v>
      </c>
      <c r="F143" s="54">
        <f>+'Cifras Inmobiliarias Santiago'!G142</f>
        <v>917</v>
      </c>
      <c r="G143" s="54">
        <f>+'Cifras Inmobiliarias Santiago'!H142</f>
        <v>7.9291166848418753</v>
      </c>
      <c r="H143" s="54">
        <f>+'Cifras Inmobiliarias Santiago'!I142</f>
        <v>48666</v>
      </c>
      <c r="I143" s="54">
        <f>+'Cifras Inmobiliarias Santiago'!J142</f>
        <v>4681</v>
      </c>
      <c r="J143" s="54">
        <f>+'Cifras Inmobiliarias Santiago'!K142</f>
        <v>10.396496475112155</v>
      </c>
      <c r="K143" s="410">
        <f>+'Ventas UF'!C142</f>
        <v>10851.978054899262</v>
      </c>
      <c r="L143" s="410">
        <f>+'Ventas UF'!D142</f>
        <v>3902.5971376015082</v>
      </c>
      <c r="M143" s="410">
        <f>+'Ventas UF'!E142</f>
        <v>14754.57519250077</v>
      </c>
      <c r="N143"/>
    </row>
    <row r="144" spans="1:14">
      <c r="A144" s="408" t="str">
        <f>+'Cifras Inmobiliarias Santiago'!B143&amp;"-"&amp;'Cifras Inmobiliarias Santiago'!A135</f>
        <v>Set-2015</v>
      </c>
      <c r="B144" s="54">
        <f>+'Cifras Inmobiliarias Santiago'!C143</f>
        <v>40560</v>
      </c>
      <c r="C144" s="54">
        <f>+'Cifras Inmobiliarias Santiago'!D143</f>
        <v>3040</v>
      </c>
      <c r="D144" s="54">
        <f>+'Cifras Inmobiliarias Santiago'!E143</f>
        <v>13.342105263157896</v>
      </c>
      <c r="E144" s="54">
        <f>+'Cifras Inmobiliarias Santiago'!F143</f>
        <v>6882</v>
      </c>
      <c r="F144" s="54">
        <f>+'Cifras Inmobiliarias Santiago'!G143</f>
        <v>658</v>
      </c>
      <c r="G144" s="54">
        <f>+'Cifras Inmobiliarias Santiago'!H143</f>
        <v>10.458966565349543</v>
      </c>
      <c r="H144" s="54">
        <f>+'Cifras Inmobiliarias Santiago'!I143</f>
        <v>47442</v>
      </c>
      <c r="I144" s="54">
        <f>+'Cifras Inmobiliarias Santiago'!J143</f>
        <v>3698</v>
      </c>
      <c r="J144" s="54">
        <f>+'Cifras Inmobiliarias Santiago'!K143</f>
        <v>12.829096809085993</v>
      </c>
      <c r="K144" s="410">
        <f>+'Ventas UF'!C143</f>
        <v>9367.8950007984931</v>
      </c>
      <c r="L144" s="410">
        <f>+'Ventas UF'!D143</f>
        <v>3110.4133397354599</v>
      </c>
      <c r="M144" s="410">
        <f>+'Ventas UF'!E143</f>
        <v>12478.308340533953</v>
      </c>
      <c r="N144"/>
    </row>
    <row r="145" spans="1:14">
      <c r="A145" s="408" t="str">
        <f>+'Cifras Inmobiliarias Santiago'!B144&amp;"-"&amp;'Cifras Inmobiliarias Santiago'!A135</f>
        <v>Oct-2015</v>
      </c>
      <c r="B145" s="54">
        <f>+'Cifras Inmobiliarias Santiago'!C144</f>
        <v>43057</v>
      </c>
      <c r="C145" s="54">
        <f>+'Cifras Inmobiliarias Santiago'!D144</f>
        <v>3317</v>
      </c>
      <c r="D145" s="54">
        <f>+'Cifras Inmobiliarias Santiago'!E144</f>
        <v>12.980705456738017</v>
      </c>
      <c r="E145" s="54">
        <f>+'Cifras Inmobiliarias Santiago'!F144</f>
        <v>6572</v>
      </c>
      <c r="F145" s="54">
        <f>+'Cifras Inmobiliarias Santiago'!G144</f>
        <v>679</v>
      </c>
      <c r="G145" s="54">
        <f>+'Cifras Inmobiliarias Santiago'!H144</f>
        <v>9.6789396170839463</v>
      </c>
      <c r="H145" s="54">
        <f>+'Cifras Inmobiliarias Santiago'!I144</f>
        <v>49629</v>
      </c>
      <c r="I145" s="54">
        <f>+'Cifras Inmobiliarias Santiago'!J144</f>
        <v>3996</v>
      </c>
      <c r="J145" s="54">
        <f>+'Cifras Inmobiliarias Santiago'!K144</f>
        <v>12.41966966966967</v>
      </c>
      <c r="K145" s="410">
        <f>+'Ventas UF'!C144</f>
        <v>9794.7379536089884</v>
      </c>
      <c r="L145" s="410">
        <f>+'Ventas UF'!D144</f>
        <v>2803.7837950433459</v>
      </c>
      <c r="M145" s="410">
        <f>+'Ventas UF'!E144</f>
        <v>12598.521748652334</v>
      </c>
      <c r="N145"/>
    </row>
    <row r="146" spans="1:14">
      <c r="A146" s="408" t="str">
        <f>+'Cifras Inmobiliarias Santiago'!B145&amp;"-"&amp;'Cifras Inmobiliarias Santiago'!A135</f>
        <v>Nov-2015</v>
      </c>
      <c r="B146" s="54">
        <f>+'Cifras Inmobiliarias Santiago'!C145</f>
        <v>42886</v>
      </c>
      <c r="C146" s="54">
        <f>+'Cifras Inmobiliarias Santiago'!D145</f>
        <v>3037</v>
      </c>
      <c r="D146" s="54">
        <f>+'Cifras Inmobiliarias Santiago'!E145</f>
        <v>14.121172209417187</v>
      </c>
      <c r="E146" s="54">
        <f>+'Cifras Inmobiliarias Santiago'!F145</f>
        <v>6664</v>
      </c>
      <c r="F146" s="54">
        <f>+'Cifras Inmobiliarias Santiago'!G145</f>
        <v>719</v>
      </c>
      <c r="G146" s="54">
        <f>+'Cifras Inmobiliarias Santiago'!H145</f>
        <v>9.2684283727399173</v>
      </c>
      <c r="H146" s="54">
        <f>+'Cifras Inmobiliarias Santiago'!I145</f>
        <v>49550</v>
      </c>
      <c r="I146" s="54">
        <f>+'Cifras Inmobiliarias Santiago'!J145</f>
        <v>3756</v>
      </c>
      <c r="J146" s="54">
        <f>+'Cifras Inmobiliarias Santiago'!K145</f>
        <v>13.192225772097977</v>
      </c>
      <c r="K146" s="410">
        <f>+'Ventas UF'!C145</f>
        <v>9348.8709016708926</v>
      </c>
      <c r="L146" s="410">
        <f>+'Ventas UF'!D145</f>
        <v>3121.7617095772343</v>
      </c>
      <c r="M146" s="410">
        <f>+'Ventas UF'!E145</f>
        <v>12470.632611248127</v>
      </c>
      <c r="N146"/>
    </row>
    <row r="147" spans="1:14">
      <c r="A147" s="408" t="str">
        <f>+'Cifras Inmobiliarias Santiago'!B146&amp;"-"&amp;'Cifras Inmobiliarias Santiago'!A135</f>
        <v>Dic-2015</v>
      </c>
      <c r="B147" s="54">
        <f>+'Cifras Inmobiliarias Santiago'!C146</f>
        <v>41948</v>
      </c>
      <c r="C147" s="54">
        <f>+'Cifras Inmobiliarias Santiago'!D146</f>
        <v>3676</v>
      </c>
      <c r="D147" s="54">
        <f>+'Cifras Inmobiliarias Santiago'!E146</f>
        <v>11.411316648531011</v>
      </c>
      <c r="E147" s="54">
        <f>+'Cifras Inmobiliarias Santiago'!F146</f>
        <v>6992</v>
      </c>
      <c r="F147" s="54">
        <f>+'Cifras Inmobiliarias Santiago'!G146</f>
        <v>845</v>
      </c>
      <c r="G147" s="54">
        <f>+'Cifras Inmobiliarias Santiago'!H146</f>
        <v>8.2745562130177515</v>
      </c>
      <c r="H147" s="54">
        <f>+'Cifras Inmobiliarias Santiago'!I146</f>
        <v>48940</v>
      </c>
      <c r="I147" s="54">
        <f>+'Cifras Inmobiliarias Santiago'!J146</f>
        <v>4521</v>
      </c>
      <c r="J147" s="54">
        <f>+'Cifras Inmobiliarias Santiago'!K146</f>
        <v>10.825038708250387</v>
      </c>
      <c r="K147" s="410">
        <f>+'Ventas UF'!C146</f>
        <v>11966.730214120114</v>
      </c>
      <c r="L147" s="410">
        <f>+'Ventas UF'!D146</f>
        <v>3030.3706400514352</v>
      </c>
      <c r="M147" s="410">
        <f>+'Ventas UF'!E146</f>
        <v>14997.100854171549</v>
      </c>
      <c r="N147"/>
    </row>
    <row r="148" spans="1:14">
      <c r="A148" s="408" t="str">
        <f>+'Cifras Inmobiliarias Santiago'!B147&amp;"-"&amp;'Cifras Inmobiliarias Santiago'!A147</f>
        <v>Ene-2016</v>
      </c>
      <c r="B148" s="54">
        <f>+'Cifras Inmobiliarias Santiago'!C147</f>
        <v>43720</v>
      </c>
      <c r="C148" s="54">
        <f>+'Cifras Inmobiliarias Santiago'!D147</f>
        <v>1144</v>
      </c>
      <c r="D148" s="54">
        <f>+'Cifras Inmobiliarias Santiago'!E147</f>
        <v>38.21678321678322</v>
      </c>
      <c r="E148" s="54">
        <f>+'Cifras Inmobiliarias Santiago'!F147</f>
        <v>8060</v>
      </c>
      <c r="F148" s="54">
        <f>+'Cifras Inmobiliarias Santiago'!G147</f>
        <v>384</v>
      </c>
      <c r="G148" s="54">
        <f>+'Cifras Inmobiliarias Santiago'!H147</f>
        <v>20.989583333333332</v>
      </c>
      <c r="H148" s="54">
        <f>+'Cifras Inmobiliarias Santiago'!I147</f>
        <v>51780</v>
      </c>
      <c r="I148" s="54">
        <f>+'Cifras Inmobiliarias Santiago'!J147</f>
        <v>1528</v>
      </c>
      <c r="J148" s="54">
        <f>+'Cifras Inmobiliarias Santiago'!K147</f>
        <v>33.887434554973822</v>
      </c>
      <c r="K148" s="410">
        <f>+'Ventas UF'!C147</f>
        <v>3465.1274137084492</v>
      </c>
      <c r="L148" s="410">
        <f>+'Ventas UF'!D147</f>
        <v>1448.475205509211</v>
      </c>
      <c r="M148" s="410">
        <f>+'Ventas UF'!E147</f>
        <v>4913.6026192176605</v>
      </c>
      <c r="N148"/>
    </row>
    <row r="149" spans="1:14">
      <c r="A149" s="408" t="str">
        <f>+'Cifras Inmobiliarias Santiago'!B148&amp;"-"&amp;'Cifras Inmobiliarias Santiago'!A147</f>
        <v>Feb-2016</v>
      </c>
      <c r="B149" s="54">
        <f>+'Cifras Inmobiliarias Santiago'!C148</f>
        <v>43706</v>
      </c>
      <c r="C149" s="54">
        <f>+'Cifras Inmobiliarias Santiago'!D148</f>
        <v>1010</v>
      </c>
      <c r="D149" s="54">
        <f>+'Cifras Inmobiliarias Santiago'!E148</f>
        <v>43.273267326732672</v>
      </c>
      <c r="E149" s="54">
        <f>+'Cifras Inmobiliarias Santiago'!F148</f>
        <v>7808</v>
      </c>
      <c r="F149" s="54">
        <f>+'Cifras Inmobiliarias Santiago'!G148</f>
        <v>414</v>
      </c>
      <c r="G149" s="54">
        <f>+'Cifras Inmobiliarias Santiago'!H148</f>
        <v>18.859903381642511</v>
      </c>
      <c r="H149" s="54">
        <f>+'Cifras Inmobiliarias Santiago'!I148</f>
        <v>51514</v>
      </c>
      <c r="I149" s="54">
        <f>+'Cifras Inmobiliarias Santiago'!J148</f>
        <v>1424</v>
      </c>
      <c r="J149" s="54">
        <f>+'Cifras Inmobiliarias Santiago'!K148</f>
        <v>36.175561797752806</v>
      </c>
      <c r="K149" s="410">
        <f>+'Ventas UF'!C148</f>
        <v>3096.7200741252018</v>
      </c>
      <c r="L149" s="410">
        <f>+'Ventas UF'!D148</f>
        <v>1469.8229364884862</v>
      </c>
      <c r="M149" s="410">
        <f>+'Ventas UF'!E148</f>
        <v>4566.5430106136882</v>
      </c>
      <c r="N149"/>
    </row>
    <row r="150" spans="1:14">
      <c r="A150" s="408" t="str">
        <f>+'Cifras Inmobiliarias Santiago'!B149&amp;"-"&amp;'Cifras Inmobiliarias Santiago'!A147</f>
        <v>Mar-2016</v>
      </c>
      <c r="B150" s="54">
        <f>+'Cifras Inmobiliarias Santiago'!C149</f>
        <v>43041</v>
      </c>
      <c r="C150" s="54">
        <f>+'Cifras Inmobiliarias Santiago'!D149</f>
        <v>1431</v>
      </c>
      <c r="D150" s="54">
        <f>+'Cifras Inmobiliarias Santiago'!E149</f>
        <v>30.077568134171909</v>
      </c>
      <c r="E150" s="54">
        <f>+'Cifras Inmobiliarias Santiago'!F149</f>
        <v>7701</v>
      </c>
      <c r="F150" s="54">
        <f>+'Cifras Inmobiliarias Santiago'!G149</f>
        <v>632</v>
      </c>
      <c r="G150" s="54">
        <f>+'Cifras Inmobiliarias Santiago'!H149</f>
        <v>12.185126582278482</v>
      </c>
      <c r="H150" s="54">
        <f>+'Cifras Inmobiliarias Santiago'!I149</f>
        <v>50742</v>
      </c>
      <c r="I150" s="54">
        <f>+'Cifras Inmobiliarias Santiago'!J149</f>
        <v>2063</v>
      </c>
      <c r="J150" s="54">
        <f>+'Cifras Inmobiliarias Santiago'!K149</f>
        <v>24.596219098400386</v>
      </c>
      <c r="K150" s="410">
        <f>+'Ventas UF'!C149</f>
        <v>4692.5802860725444</v>
      </c>
      <c r="L150" s="410">
        <f>+'Ventas UF'!D149</f>
        <v>2434.3226604801498</v>
      </c>
      <c r="M150" s="410">
        <f>+'Ventas UF'!E149</f>
        <v>7126.9029465526946</v>
      </c>
      <c r="N150"/>
    </row>
    <row r="151" spans="1:14">
      <c r="A151" s="408" t="str">
        <f>+'Cifras Inmobiliarias Santiago'!B150&amp;"-"&amp;'Cifras Inmobiliarias Santiago'!A147</f>
        <v>Abr-2016</v>
      </c>
      <c r="B151" s="54">
        <f>+'Cifras Inmobiliarias Santiago'!C150</f>
        <v>45466</v>
      </c>
      <c r="C151" s="54">
        <f>+'Cifras Inmobiliarias Santiago'!D150</f>
        <v>1616</v>
      </c>
      <c r="D151" s="54">
        <f>+'Cifras Inmobiliarias Santiago'!E150</f>
        <v>28.134900990099009</v>
      </c>
      <c r="E151" s="54">
        <f>+'Cifras Inmobiliarias Santiago'!F150</f>
        <v>8079</v>
      </c>
      <c r="F151" s="54">
        <f>+'Cifras Inmobiliarias Santiago'!G150</f>
        <v>653</v>
      </c>
      <c r="G151" s="54">
        <f>+'Cifras Inmobiliarias Santiago'!H150</f>
        <v>12.372128637059724</v>
      </c>
      <c r="H151" s="54">
        <f>+'Cifras Inmobiliarias Santiago'!I150</f>
        <v>53545</v>
      </c>
      <c r="I151" s="54">
        <f>+'Cifras Inmobiliarias Santiago'!J150</f>
        <v>2269</v>
      </c>
      <c r="J151" s="54">
        <f>+'Cifras Inmobiliarias Santiago'!K150</f>
        <v>23.59850154252975</v>
      </c>
      <c r="K151" s="410">
        <f>+'Ventas UF'!C150</f>
        <v>5337.216619687435</v>
      </c>
      <c r="L151" s="410">
        <f>+'Ventas UF'!D150</f>
        <v>2468.4478796316798</v>
      </c>
      <c r="M151" s="410">
        <f>+'Ventas UF'!E150</f>
        <v>7805.6644993191148</v>
      </c>
      <c r="N151"/>
    </row>
    <row r="152" spans="1:14">
      <c r="A152" s="408" t="str">
        <f>+'Cifras Inmobiliarias Santiago'!B151&amp;"-"&amp;'Cifras Inmobiliarias Santiago'!A147</f>
        <v>May-2016</v>
      </c>
      <c r="B152" s="54">
        <f>+'Cifras Inmobiliarias Santiago'!C151</f>
        <v>46428</v>
      </c>
      <c r="C152" s="54">
        <f>+'Cifras Inmobiliarias Santiago'!D151</f>
        <v>1472</v>
      </c>
      <c r="D152" s="54">
        <f>+'Cifras Inmobiliarias Santiago'!E151</f>
        <v>31.540760869565219</v>
      </c>
      <c r="E152" s="54">
        <f>+'Cifras Inmobiliarias Santiago'!F151</f>
        <v>7987</v>
      </c>
      <c r="F152" s="54">
        <f>+'Cifras Inmobiliarias Santiago'!G151</f>
        <v>581</v>
      </c>
      <c r="G152" s="54">
        <f>+'Cifras Inmobiliarias Santiago'!H151</f>
        <v>13.746987951807229</v>
      </c>
      <c r="H152" s="54">
        <f>+'Cifras Inmobiliarias Santiago'!I151</f>
        <v>54415</v>
      </c>
      <c r="I152" s="54">
        <f>+'Cifras Inmobiliarias Santiago'!J151</f>
        <v>2053</v>
      </c>
      <c r="J152" s="54">
        <f>+'Cifras Inmobiliarias Santiago'!K151</f>
        <v>26.505114466634193</v>
      </c>
      <c r="K152" s="410">
        <f>+'Ventas UF'!C151</f>
        <v>4933.7784858659588</v>
      </c>
      <c r="L152" s="410">
        <f>+'Ventas UF'!D151</f>
        <v>2219.9584584327458</v>
      </c>
      <c r="M152" s="410">
        <f>+'Ventas UF'!E151</f>
        <v>7153.7369442987047</v>
      </c>
      <c r="N152"/>
    </row>
    <row r="153" spans="1:14">
      <c r="A153" s="408" t="str">
        <f>+'Cifras Inmobiliarias Santiago'!B152&amp;"-"&amp;'Cifras Inmobiliarias Santiago'!A147</f>
        <v>Jun-2016</v>
      </c>
      <c r="B153" s="54">
        <f>+'Cifras Inmobiliarias Santiago'!C152</f>
        <v>47406</v>
      </c>
      <c r="C153" s="54">
        <f>+'Cifras Inmobiliarias Santiago'!D152</f>
        <v>1719</v>
      </c>
      <c r="D153" s="54">
        <f>+'Cifras Inmobiliarias Santiago'!E152</f>
        <v>27.577661431064573</v>
      </c>
      <c r="E153" s="54">
        <f>+'Cifras Inmobiliarias Santiago'!F152</f>
        <v>7491</v>
      </c>
      <c r="F153" s="54">
        <f>+'Cifras Inmobiliarias Santiago'!G152</f>
        <v>587</v>
      </c>
      <c r="G153" s="54">
        <f>+'Cifras Inmobiliarias Santiago'!H152</f>
        <v>12.761499148211243</v>
      </c>
      <c r="H153" s="54">
        <f>+'Cifras Inmobiliarias Santiago'!I152</f>
        <v>54897</v>
      </c>
      <c r="I153" s="54">
        <f>+'Cifras Inmobiliarias Santiago'!J152</f>
        <v>2306</v>
      </c>
      <c r="J153" s="54">
        <f>+'Cifras Inmobiliarias Santiago'!K152</f>
        <v>23.806157849089331</v>
      </c>
      <c r="K153" s="410">
        <f>+'Ventas UF'!C152</f>
        <v>5468.3696599615605</v>
      </c>
      <c r="L153" s="410">
        <f>+'Ventas UF'!D152</f>
        <v>2220.9858687039705</v>
      </c>
      <c r="M153" s="410">
        <f>+'Ventas UF'!E152</f>
        <v>7689.355528665531</v>
      </c>
      <c r="N153"/>
    </row>
    <row r="154" spans="1:14">
      <c r="A154" s="408" t="str">
        <f>+'Cifras Inmobiliarias Santiago'!B153&amp;"-"&amp;'Cifras Inmobiliarias Santiago'!A147</f>
        <v>Jul-2016</v>
      </c>
      <c r="B154" s="54">
        <f>+'Cifras Inmobiliarias Santiago'!C153</f>
        <v>48839</v>
      </c>
      <c r="C154" s="54">
        <f>+'Cifras Inmobiliarias Santiago'!D153</f>
        <v>1632</v>
      </c>
      <c r="D154" s="54">
        <f>+'Cifras Inmobiliarias Santiago'!E153</f>
        <v>29.925857843137255</v>
      </c>
      <c r="E154" s="54">
        <f>+'Cifras Inmobiliarias Santiago'!F153</f>
        <v>7424</v>
      </c>
      <c r="F154" s="54">
        <f>+'Cifras Inmobiliarias Santiago'!G153</f>
        <v>506</v>
      </c>
      <c r="G154" s="54">
        <f>+'Cifras Inmobiliarias Santiago'!H153</f>
        <v>14.671936758893281</v>
      </c>
      <c r="H154" s="54">
        <f>+'Cifras Inmobiliarias Santiago'!I153</f>
        <v>56263</v>
      </c>
      <c r="I154" s="54">
        <f>+'Cifras Inmobiliarias Santiago'!J153</f>
        <v>2138</v>
      </c>
      <c r="J154" s="54">
        <f>+'Cifras Inmobiliarias Santiago'!K153</f>
        <v>26.315715622076706</v>
      </c>
      <c r="K154" s="410">
        <f>+'Ventas UF'!C153</f>
        <v>5691.5275467089577</v>
      </c>
      <c r="L154" s="410">
        <f>+'Ventas UF'!D153</f>
        <v>1944.8581659475542</v>
      </c>
      <c r="M154" s="410">
        <f>+'Ventas UF'!E153</f>
        <v>7636.3857126565117</v>
      </c>
      <c r="N154"/>
    </row>
    <row r="155" spans="1:14">
      <c r="A155" s="408" t="str">
        <f>+'Cifras Inmobiliarias Santiago'!B154&amp;"-"&amp;'Cifras Inmobiliarias Santiago'!A147</f>
        <v>Ago-2016</v>
      </c>
      <c r="B155" s="54">
        <f>+'Cifras Inmobiliarias Santiago'!C154</f>
        <v>47421</v>
      </c>
      <c r="C155" s="54">
        <f>+'Cifras Inmobiliarias Santiago'!D154</f>
        <v>2339</v>
      </c>
      <c r="D155" s="54">
        <f>+'Cifras Inmobiliarias Santiago'!E154</f>
        <v>20.274048738777257</v>
      </c>
      <c r="E155" s="54">
        <f>+'Cifras Inmobiliarias Santiago'!F154</f>
        <v>7330</v>
      </c>
      <c r="F155" s="54">
        <f>+'Cifras Inmobiliarias Santiago'!G154</f>
        <v>589</v>
      </c>
      <c r="G155" s="54">
        <f>+'Cifras Inmobiliarias Santiago'!H154</f>
        <v>12.444821731748727</v>
      </c>
      <c r="H155" s="54">
        <f>+'Cifras Inmobiliarias Santiago'!I154</f>
        <v>54751</v>
      </c>
      <c r="I155" s="54">
        <f>+'Cifras Inmobiliarias Santiago'!J154</f>
        <v>2928</v>
      </c>
      <c r="J155" s="54">
        <f>+'Cifras Inmobiliarias Santiago'!K154</f>
        <v>18.699112021857925</v>
      </c>
      <c r="K155" s="410">
        <f>+'Ventas UF'!C154</f>
        <v>7031.4776831686668</v>
      </c>
      <c r="L155" s="410">
        <f>+'Ventas UF'!D154</f>
        <v>2529.9390433575595</v>
      </c>
      <c r="M155" s="410">
        <f>+'Ventas UF'!E154</f>
        <v>9561.4167265262258</v>
      </c>
      <c r="N155"/>
    </row>
    <row r="156" spans="1:14">
      <c r="A156" s="408" t="str">
        <f>+'Cifras Inmobiliarias Santiago'!B155&amp;"-"&amp;'Cifras Inmobiliarias Santiago'!A147</f>
        <v>Set-2016</v>
      </c>
      <c r="B156" s="54">
        <f>+'Cifras Inmobiliarias Santiago'!C155</f>
        <v>47404</v>
      </c>
      <c r="C156" s="54">
        <f>+'Cifras Inmobiliarias Santiago'!D155</f>
        <v>1948</v>
      </c>
      <c r="D156" s="54">
        <f>+'Cifras Inmobiliarias Santiago'!E155</f>
        <v>24.3347022587269</v>
      </c>
      <c r="E156" s="54">
        <f>+'Cifras Inmobiliarias Santiago'!F155</f>
        <v>7760</v>
      </c>
      <c r="F156" s="54">
        <f>+'Cifras Inmobiliarias Santiago'!G155</f>
        <v>605</v>
      </c>
      <c r="G156" s="54">
        <f>+'Cifras Inmobiliarias Santiago'!H155</f>
        <v>12.826446280991735</v>
      </c>
      <c r="H156" s="54">
        <f>+'Cifras Inmobiliarias Santiago'!I155</f>
        <v>55164</v>
      </c>
      <c r="I156" s="54">
        <f>+'Cifras Inmobiliarias Santiago'!J155</f>
        <v>2553</v>
      </c>
      <c r="J156" s="54">
        <f>+'Cifras Inmobiliarias Santiago'!K155</f>
        <v>21.607520564042304</v>
      </c>
      <c r="K156" s="410">
        <f>+'Ventas UF'!C155</f>
        <v>6098.9122228172582</v>
      </c>
      <c r="L156" s="410">
        <f>+'Ventas UF'!D155</f>
        <v>2704.7472550575908</v>
      </c>
      <c r="M156" s="410">
        <f>+'Ventas UF'!E155</f>
        <v>8803.6594778748495</v>
      </c>
      <c r="N156"/>
    </row>
    <row r="157" spans="1:14">
      <c r="A157" s="408" t="str">
        <f>+'Cifras Inmobiliarias Santiago'!B156&amp;"-"&amp;'Cifras Inmobiliarias Santiago'!A147</f>
        <v>Oct-2016</v>
      </c>
      <c r="B157" s="54">
        <f>+'Cifras Inmobiliarias Santiago'!C156</f>
        <v>49528</v>
      </c>
      <c r="C157" s="54">
        <f>+'Cifras Inmobiliarias Santiago'!D156</f>
        <v>2027</v>
      </c>
      <c r="D157" s="54">
        <f>+'Cifras Inmobiliarias Santiago'!E156</f>
        <v>24.434139121854958</v>
      </c>
      <c r="E157" s="54">
        <f>+'Cifras Inmobiliarias Santiago'!F156</f>
        <v>7281</v>
      </c>
      <c r="F157" s="54">
        <f>+'Cifras Inmobiliarias Santiago'!G156</f>
        <v>511</v>
      </c>
      <c r="G157" s="54">
        <f>+'Cifras Inmobiliarias Santiago'!H156</f>
        <v>14.24853228962818</v>
      </c>
      <c r="H157" s="54">
        <f>+'Cifras Inmobiliarias Santiago'!I156</f>
        <v>56809</v>
      </c>
      <c r="I157" s="54">
        <f>+'Cifras Inmobiliarias Santiago'!J156</f>
        <v>2538</v>
      </c>
      <c r="J157" s="54">
        <f>+'Cifras Inmobiliarias Santiago'!K156</f>
        <v>22.383372734436563</v>
      </c>
      <c r="K157" s="410">
        <f>+'Ventas UF'!C156</f>
        <v>5918.1413311009928</v>
      </c>
      <c r="L157" s="410">
        <f>+'Ventas UF'!D156</f>
        <v>2116.9201407451351</v>
      </c>
      <c r="M157" s="410">
        <f>+'Ventas UF'!E156</f>
        <v>8035.0614718461275</v>
      </c>
      <c r="N157"/>
    </row>
    <row r="158" spans="1:14">
      <c r="A158" s="408" t="str">
        <f>+'Cifras Inmobiliarias Santiago'!B157&amp;"-"&amp;'Cifras Inmobiliarias Santiago'!A147</f>
        <v>Nov-2016</v>
      </c>
      <c r="B158" s="54">
        <f>+'Cifras Inmobiliarias Santiago'!C157</f>
        <v>48933</v>
      </c>
      <c r="C158" s="54">
        <f>+'Cifras Inmobiliarias Santiago'!D157</f>
        <v>2155</v>
      </c>
      <c r="D158" s="54">
        <f>+'Cifras Inmobiliarias Santiago'!E157</f>
        <v>22.706728538283063</v>
      </c>
      <c r="E158" s="54">
        <f>+'Cifras Inmobiliarias Santiago'!F157</f>
        <v>7437</v>
      </c>
      <c r="F158" s="54">
        <f>+'Cifras Inmobiliarias Santiago'!G157</f>
        <v>514</v>
      </c>
      <c r="G158" s="54">
        <f>+'Cifras Inmobiliarias Santiago'!H157</f>
        <v>14.468871595330739</v>
      </c>
      <c r="H158" s="54">
        <f>+'Cifras Inmobiliarias Santiago'!I157</f>
        <v>56370</v>
      </c>
      <c r="I158" s="54">
        <f>+'Cifras Inmobiliarias Santiago'!J157</f>
        <v>2669</v>
      </c>
      <c r="J158" s="54">
        <f>+'Cifras Inmobiliarias Santiago'!K157</f>
        <v>21.120269763956539</v>
      </c>
      <c r="K158" s="410">
        <f>+'Ventas UF'!C157</f>
        <v>6764.0255998218472</v>
      </c>
      <c r="L158" s="410">
        <f>+'Ventas UF'!D157</f>
        <v>2279.3864346327073</v>
      </c>
      <c r="M158" s="410">
        <f>+'Ventas UF'!E157</f>
        <v>9043.4120344545554</v>
      </c>
      <c r="N158"/>
    </row>
    <row r="159" spans="1:14">
      <c r="A159" s="408" t="str">
        <f>+'Cifras Inmobiliarias Santiago'!B158&amp;"-"&amp;'Cifras Inmobiliarias Santiago'!A147</f>
        <v>Dic-2016</v>
      </c>
      <c r="B159" s="54">
        <f>+'Cifras Inmobiliarias Santiago'!C158</f>
        <v>48925</v>
      </c>
      <c r="C159" s="54">
        <f>+'Cifras Inmobiliarias Santiago'!D158</f>
        <v>2552</v>
      </c>
      <c r="D159" s="54">
        <f>+'Cifras Inmobiliarias Santiago'!E158</f>
        <v>19.171238244514107</v>
      </c>
      <c r="E159" s="54">
        <f>+'Cifras Inmobiliarias Santiago'!F158</f>
        <v>7813</v>
      </c>
      <c r="F159" s="54">
        <f>+'Cifras Inmobiliarias Santiago'!G158</f>
        <v>394</v>
      </c>
      <c r="G159" s="54">
        <f>+'Cifras Inmobiliarias Santiago'!H158</f>
        <v>19.829949238578681</v>
      </c>
      <c r="H159" s="54">
        <f>+'Cifras Inmobiliarias Santiago'!I158</f>
        <v>56738</v>
      </c>
      <c r="I159" s="54">
        <f>+'Cifras Inmobiliarias Santiago'!J158</f>
        <v>2946</v>
      </c>
      <c r="J159" s="54">
        <f>+'Cifras Inmobiliarias Santiago'!K158</f>
        <v>19.259334691106584</v>
      </c>
      <c r="K159" s="410">
        <f>+'Ventas UF'!C158</f>
        <v>6795.8768874996285</v>
      </c>
      <c r="L159" s="410">
        <f>+'Ventas UF'!D158</f>
        <v>1785.1969507619208</v>
      </c>
      <c r="M159" s="410">
        <f>+'Ventas UF'!E158</f>
        <v>8581.0738382615491</v>
      </c>
      <c r="N159"/>
    </row>
    <row r="160" spans="1:14">
      <c r="A160" s="408" t="str">
        <f>+'Cifras Inmobiliarias Santiago'!B159&amp;"-"&amp;'Cifras Inmobiliarias Santiago'!A159</f>
        <v>Ene-2017</v>
      </c>
      <c r="B160" s="54">
        <f>+'Cifras Inmobiliarias Santiago'!C159</f>
        <v>49809</v>
      </c>
      <c r="C160" s="54">
        <f>+'Cifras Inmobiliarias Santiago'!D159</f>
        <v>1807</v>
      </c>
      <c r="D160" s="54">
        <f>+'Cifras Inmobiliarias Santiago'!E159</f>
        <v>27.564471499723297</v>
      </c>
      <c r="E160" s="54">
        <f>+'Cifras Inmobiliarias Santiago'!F159</f>
        <v>7738</v>
      </c>
      <c r="F160" s="54">
        <f>+'Cifras Inmobiliarias Santiago'!G159</f>
        <v>449</v>
      </c>
      <c r="G160" s="54">
        <f>+'Cifras Inmobiliarias Santiago'!H159</f>
        <v>17.233853006681514</v>
      </c>
      <c r="H160" s="54">
        <f>+'Cifras Inmobiliarias Santiago'!I159</f>
        <v>57547</v>
      </c>
      <c r="I160" s="54">
        <f>+'Cifras Inmobiliarias Santiago'!J159</f>
        <v>2256</v>
      </c>
      <c r="J160" s="54">
        <f>+'Cifras Inmobiliarias Santiago'!K159</f>
        <v>25.508421985815602</v>
      </c>
      <c r="K160" s="410">
        <f>+'Ventas UF'!C159</f>
        <v>5815.7453157209684</v>
      </c>
      <c r="L160" s="410">
        <f>+'Ventas UF'!D159</f>
        <v>1899.0867998928122</v>
      </c>
      <c r="M160" s="410">
        <f>+'Ventas UF'!E159</f>
        <v>7714.8321156137808</v>
      </c>
      <c r="N160"/>
    </row>
    <row r="161" spans="1:14">
      <c r="A161" s="408" t="str">
        <f>+'Cifras Inmobiliarias Santiago'!B160&amp;"-"&amp;'Cifras Inmobiliarias Santiago'!A159</f>
        <v>Feb-2017</v>
      </c>
      <c r="B161" s="54">
        <f>+'Cifras Inmobiliarias Santiago'!C160</f>
        <v>49452</v>
      </c>
      <c r="C161" s="54">
        <f>+'Cifras Inmobiliarias Santiago'!D160</f>
        <v>1699</v>
      </c>
      <c r="D161" s="54">
        <f>+'Cifras Inmobiliarias Santiago'!E160</f>
        <v>29.106533254855798</v>
      </c>
      <c r="E161" s="54">
        <f>+'Cifras Inmobiliarias Santiago'!F160</f>
        <v>7988</v>
      </c>
      <c r="F161" s="54">
        <f>+'Cifras Inmobiliarias Santiago'!G160</f>
        <v>419</v>
      </c>
      <c r="G161" s="54">
        <f>+'Cifras Inmobiliarias Santiago'!H160</f>
        <v>19.064439140811455</v>
      </c>
      <c r="H161" s="54">
        <f>+'Cifras Inmobiliarias Santiago'!I160</f>
        <v>57440</v>
      </c>
      <c r="I161" s="54">
        <f>+'Cifras Inmobiliarias Santiago'!J160</f>
        <v>2118</v>
      </c>
      <c r="J161" s="54">
        <f>+'Cifras Inmobiliarias Santiago'!K160</f>
        <v>27.119924457034937</v>
      </c>
      <c r="K161" s="410">
        <f>+'Ventas UF'!C160</f>
        <v>5061.2539764669855</v>
      </c>
      <c r="L161" s="410">
        <f>+'Ventas UF'!D160</f>
        <v>1435.1313944741498</v>
      </c>
      <c r="M161" s="410">
        <f>+'Ventas UF'!E160</f>
        <v>6496.3853709411351</v>
      </c>
      <c r="N161"/>
    </row>
    <row r="162" spans="1:14">
      <c r="A162" s="408" t="str">
        <f>+'Cifras Inmobiliarias Santiago'!B161&amp;"-"&amp;'Cifras Inmobiliarias Santiago'!A159</f>
        <v>Mar-2017</v>
      </c>
      <c r="B162" s="54">
        <f>+'Cifras Inmobiliarias Santiago'!C161</f>
        <v>49145</v>
      </c>
      <c r="C162" s="54">
        <f>+'Cifras Inmobiliarias Santiago'!D161</f>
        <v>2366</v>
      </c>
      <c r="D162" s="54">
        <f>+'Cifras Inmobiliarias Santiago'!E161</f>
        <v>20.77134404057481</v>
      </c>
      <c r="E162" s="54">
        <f>+'Cifras Inmobiliarias Santiago'!F161</f>
        <v>7667</v>
      </c>
      <c r="F162" s="54">
        <f>+'Cifras Inmobiliarias Santiago'!G161</f>
        <v>584</v>
      </c>
      <c r="G162" s="54">
        <f>+'Cifras Inmobiliarias Santiago'!H161</f>
        <v>13.128424657534246</v>
      </c>
      <c r="H162" s="54">
        <f>+'Cifras Inmobiliarias Santiago'!I161</f>
        <v>56812</v>
      </c>
      <c r="I162" s="54">
        <f>+'Cifras Inmobiliarias Santiago'!J161</f>
        <v>2950</v>
      </c>
      <c r="J162" s="54">
        <f>+'Cifras Inmobiliarias Santiago'!K161</f>
        <v>19.258305084745764</v>
      </c>
      <c r="K162" s="410">
        <f>+'Ventas UF'!C161</f>
        <v>7694.5475776794119</v>
      </c>
      <c r="L162" s="410">
        <f>+'Ventas UF'!D161</f>
        <v>2225.9833214616019</v>
      </c>
      <c r="M162" s="410">
        <f>+'Ventas UF'!E161</f>
        <v>9920.5308991410129</v>
      </c>
      <c r="N162"/>
    </row>
    <row r="163" spans="1:14">
      <c r="A163" s="408" t="str">
        <f>+'Cifras Inmobiliarias Santiago'!B162&amp;"-"&amp;'Cifras Inmobiliarias Santiago'!A159</f>
        <v>Abr-2017</v>
      </c>
      <c r="B163" s="54">
        <f>+'Cifras Inmobiliarias Santiago'!C162</f>
        <v>48955</v>
      </c>
      <c r="C163" s="54">
        <f>+'Cifras Inmobiliarias Santiago'!D162</f>
        <v>1860</v>
      </c>
      <c r="D163" s="54">
        <f>+'Cifras Inmobiliarias Santiago'!E162</f>
        <v>26.31989247311828</v>
      </c>
      <c r="E163" s="54">
        <f>+'Cifras Inmobiliarias Santiago'!F162</f>
        <v>8244</v>
      </c>
      <c r="F163" s="54">
        <f>+'Cifras Inmobiliarias Santiago'!G162</f>
        <v>519</v>
      </c>
      <c r="G163" s="54">
        <f>+'Cifras Inmobiliarias Santiago'!H162</f>
        <v>15.884393063583815</v>
      </c>
      <c r="H163" s="54">
        <f>+'Cifras Inmobiliarias Santiago'!I162</f>
        <v>57199</v>
      </c>
      <c r="I163" s="54">
        <f>+'Cifras Inmobiliarias Santiago'!J162</f>
        <v>2379</v>
      </c>
      <c r="J163" s="54">
        <f>+'Cifras Inmobiliarias Santiago'!K162</f>
        <v>24.043295502311896</v>
      </c>
      <c r="K163" s="410">
        <f>+'Ventas UF'!C162</f>
        <v>6344.7792480625913</v>
      </c>
      <c r="L163" s="410">
        <f>+'Ventas UF'!D162</f>
        <v>2143.1497148092931</v>
      </c>
      <c r="M163" s="410">
        <f>+'Ventas UF'!E162</f>
        <v>8487.9289628718834</v>
      </c>
      <c r="N163"/>
    </row>
    <row r="164" spans="1:14">
      <c r="A164" s="408" t="str">
        <f>+'Cifras Inmobiliarias Santiago'!B163&amp;"-"&amp;'Cifras Inmobiliarias Santiago'!A159</f>
        <v>May-2017</v>
      </c>
      <c r="B164" s="54">
        <f>+'Cifras Inmobiliarias Santiago'!C163</f>
        <v>48781</v>
      </c>
      <c r="C164" s="54">
        <f>+'Cifras Inmobiliarias Santiago'!D163</f>
        <v>2255</v>
      </c>
      <c r="D164" s="54">
        <f>+'Cifras Inmobiliarias Santiago'!E163</f>
        <v>21.632372505543238</v>
      </c>
      <c r="E164" s="54">
        <f>+'Cifras Inmobiliarias Santiago'!F163</f>
        <v>8013</v>
      </c>
      <c r="F164" s="54">
        <f>+'Cifras Inmobiliarias Santiago'!G163</f>
        <v>491</v>
      </c>
      <c r="G164" s="54">
        <f>+'Cifras Inmobiliarias Santiago'!H163</f>
        <v>16.319755600814663</v>
      </c>
      <c r="H164" s="54">
        <f>+'Cifras Inmobiliarias Santiago'!I163</f>
        <v>56794</v>
      </c>
      <c r="I164" s="54">
        <f>+'Cifras Inmobiliarias Santiago'!J163</f>
        <v>2746</v>
      </c>
      <c r="J164" s="54">
        <f>+'Cifras Inmobiliarias Santiago'!K163</f>
        <v>20.682447195921341</v>
      </c>
      <c r="K164" s="410">
        <f>+'Ventas UF'!C163</f>
        <v>7718.0971342045741</v>
      </c>
      <c r="L164" s="410">
        <f>+'Ventas UF'!D163</f>
        <v>1986.2052932809474</v>
      </c>
      <c r="M164" s="410">
        <f>+'Ventas UF'!E163</f>
        <v>9704.3024274855215</v>
      </c>
      <c r="N164"/>
    </row>
    <row r="165" spans="1:14">
      <c r="A165" s="408" t="str">
        <f>+'Cifras Inmobiliarias Santiago'!B164&amp;"-"&amp;'Cifras Inmobiliarias Santiago'!A159</f>
        <v>Jun-2017</v>
      </c>
      <c r="B165" s="54">
        <f>+'Cifras Inmobiliarias Santiago'!C164</f>
        <v>49832</v>
      </c>
      <c r="C165" s="54">
        <f>+'Cifras Inmobiliarias Santiago'!D164</f>
        <v>2334</v>
      </c>
      <c r="D165" s="54">
        <f>+'Cifras Inmobiliarias Santiago'!E164</f>
        <v>21.350471293916023</v>
      </c>
      <c r="E165" s="54">
        <f>+'Cifras Inmobiliarias Santiago'!F164</f>
        <v>7419</v>
      </c>
      <c r="F165" s="54">
        <f>+'Cifras Inmobiliarias Santiago'!G164</f>
        <v>516</v>
      </c>
      <c r="G165" s="54">
        <f>+'Cifras Inmobiliarias Santiago'!H164</f>
        <v>14.377906976744185</v>
      </c>
      <c r="H165" s="54">
        <f>+'Cifras Inmobiliarias Santiago'!I164</f>
        <v>57251</v>
      </c>
      <c r="I165" s="54">
        <f>+'Cifras Inmobiliarias Santiago'!J164</f>
        <v>2850</v>
      </c>
      <c r="J165" s="54">
        <f>+'Cifras Inmobiliarias Santiago'!K164</f>
        <v>20.088070175438595</v>
      </c>
      <c r="K165" s="410">
        <f>+'Ventas UF'!C164</f>
        <v>7440.5040379030788</v>
      </c>
      <c r="L165" s="410">
        <f>+'Ventas UF'!D164</f>
        <v>2174.1867707421784</v>
      </c>
      <c r="M165" s="410">
        <f>+'Ventas UF'!E164</f>
        <v>9614.6908086452568</v>
      </c>
      <c r="N165"/>
    </row>
    <row r="166" spans="1:14">
      <c r="A166" s="408" t="str">
        <f>+'Cifras Inmobiliarias Santiago'!B165&amp;"-"&amp;'Cifras Inmobiliarias Santiago'!A159</f>
        <v>Jul-2017</v>
      </c>
      <c r="B166" s="54">
        <f>+'Cifras Inmobiliarias Santiago'!C165</f>
        <v>50202</v>
      </c>
      <c r="C166" s="54">
        <f>+'Cifras Inmobiliarias Santiago'!D165</f>
        <v>2277</v>
      </c>
      <c r="D166" s="54">
        <f>+'Cifras Inmobiliarias Santiago'!E165</f>
        <v>22.047430830039527</v>
      </c>
      <c r="E166" s="54">
        <f>+'Cifras Inmobiliarias Santiago'!F165</f>
        <v>7345</v>
      </c>
      <c r="F166" s="54">
        <f>+'Cifras Inmobiliarias Santiago'!G165</f>
        <v>612</v>
      </c>
      <c r="G166" s="54">
        <f>+'Cifras Inmobiliarias Santiago'!H165</f>
        <v>12.001633986928105</v>
      </c>
      <c r="H166" s="54">
        <f>+'Cifras Inmobiliarias Santiago'!I165</f>
        <v>57547</v>
      </c>
      <c r="I166" s="54">
        <f>+'Cifras Inmobiliarias Santiago'!J165</f>
        <v>2889</v>
      </c>
      <c r="J166" s="54">
        <f>+'Cifras Inmobiliarias Santiago'!K165</f>
        <v>19.919349255797854</v>
      </c>
      <c r="K166" s="410">
        <f>+'Ventas UF'!C165</f>
        <v>7587.7446121446828</v>
      </c>
      <c r="L166" s="410">
        <f>+'Ventas UF'!D165</f>
        <v>2339.516866497569</v>
      </c>
      <c r="M166" s="410">
        <f>+'Ventas UF'!E165</f>
        <v>9927.2614786422528</v>
      </c>
      <c r="N166"/>
    </row>
    <row r="167" spans="1:14">
      <c r="A167" s="408" t="str">
        <f>+'Cifras Inmobiliarias Santiago'!B166&amp;"-"&amp;'Cifras Inmobiliarias Santiago'!A159</f>
        <v>Ago-2017</v>
      </c>
      <c r="B167" s="54">
        <f>+'Cifras Inmobiliarias Santiago'!C166</f>
        <v>48377</v>
      </c>
      <c r="C167" s="54">
        <f>+'Cifras Inmobiliarias Santiago'!D166</f>
        <v>2203</v>
      </c>
      <c r="D167" s="54">
        <f>+'Cifras Inmobiliarias Santiago'!E166</f>
        <v>21.959600544711758</v>
      </c>
      <c r="E167" s="54">
        <f>+'Cifras Inmobiliarias Santiago'!F166</f>
        <v>6973</v>
      </c>
      <c r="F167" s="54">
        <f>+'Cifras Inmobiliarias Santiago'!G166</f>
        <v>630</v>
      </c>
      <c r="G167" s="54">
        <f>+'Cifras Inmobiliarias Santiago'!H166</f>
        <v>11.068253968253968</v>
      </c>
      <c r="H167" s="54">
        <f>+'Cifras Inmobiliarias Santiago'!I166</f>
        <v>55350</v>
      </c>
      <c r="I167" s="54">
        <f>+'Cifras Inmobiliarias Santiago'!J166</f>
        <v>2833</v>
      </c>
      <c r="J167" s="54">
        <f>+'Cifras Inmobiliarias Santiago'!K166</f>
        <v>19.53759265795976</v>
      </c>
      <c r="K167" s="410">
        <f>+'Ventas UF'!C166</f>
        <v>8315.6183670398223</v>
      </c>
      <c r="L167" s="410">
        <f>+'Ventas UF'!D166</f>
        <v>2531.1146814085578</v>
      </c>
      <c r="M167" s="410">
        <f>+'Ventas UF'!E166</f>
        <v>10846.733048448379</v>
      </c>
      <c r="N167"/>
    </row>
    <row r="168" spans="1:14">
      <c r="A168" s="408" t="str">
        <f>+'Cifras Inmobiliarias Santiago'!B167&amp;"-"&amp;'Cifras Inmobiliarias Santiago'!A159</f>
        <v>Set-2017</v>
      </c>
      <c r="B168" s="54">
        <f>+'Cifras Inmobiliarias Santiago'!C167</f>
        <v>49150</v>
      </c>
      <c r="C168" s="54">
        <f>+'Cifras Inmobiliarias Santiago'!D167</f>
        <v>1998</v>
      </c>
      <c r="D168" s="54">
        <f>+'Cifras Inmobiliarias Santiago'!E167</f>
        <v>24.5995995995996</v>
      </c>
      <c r="E168" s="54">
        <f>+'Cifras Inmobiliarias Santiago'!F167</f>
        <v>7152</v>
      </c>
      <c r="F168" s="54">
        <f>+'Cifras Inmobiliarias Santiago'!G167</f>
        <v>527</v>
      </c>
      <c r="G168" s="54">
        <f>+'Cifras Inmobiliarias Santiago'!H167</f>
        <v>13.571157495256166</v>
      </c>
      <c r="H168" s="54">
        <f>+'Cifras Inmobiliarias Santiago'!I167</f>
        <v>56302</v>
      </c>
      <c r="I168" s="54">
        <f>+'Cifras Inmobiliarias Santiago'!J167</f>
        <v>2525</v>
      </c>
      <c r="J168" s="54">
        <f>+'Cifras Inmobiliarias Santiago'!K167</f>
        <v>22.297821782178218</v>
      </c>
      <c r="K168" s="410">
        <f>+'Ventas UF'!C167</f>
        <v>7308.3555268838545</v>
      </c>
      <c r="L168" s="410">
        <f>+'Ventas UF'!D167</f>
        <v>2013.4727581905911</v>
      </c>
      <c r="M168" s="410">
        <f>+'Ventas UF'!E167</f>
        <v>9321.8282850744454</v>
      </c>
      <c r="N168"/>
    </row>
    <row r="169" spans="1:14">
      <c r="A169" s="408" t="str">
        <f>+'Cifras Inmobiliarias Santiago'!B168&amp;"-"&amp;'Cifras Inmobiliarias Santiago'!A159</f>
        <v>Oct-2017</v>
      </c>
      <c r="B169" s="54">
        <f>+'Cifras Inmobiliarias Santiago'!C168</f>
        <v>50001</v>
      </c>
      <c r="C169" s="54">
        <f>+'Cifras Inmobiliarias Santiago'!D168</f>
        <v>2610</v>
      </c>
      <c r="D169" s="54">
        <f>+'Cifras Inmobiliarias Santiago'!E168</f>
        <v>19.157471264367818</v>
      </c>
      <c r="E169" s="54">
        <f>+'Cifras Inmobiliarias Santiago'!F168</f>
        <v>7107</v>
      </c>
      <c r="F169" s="54">
        <f>+'Cifras Inmobiliarias Santiago'!G168</f>
        <v>571</v>
      </c>
      <c r="G169" s="54">
        <f>+'Cifras Inmobiliarias Santiago'!H168</f>
        <v>12.446584938704028</v>
      </c>
      <c r="H169" s="54">
        <f>+'Cifras Inmobiliarias Santiago'!I168</f>
        <v>57108</v>
      </c>
      <c r="I169" s="54">
        <f>+'Cifras Inmobiliarias Santiago'!J168</f>
        <v>3181</v>
      </c>
      <c r="J169" s="54">
        <f>+'Cifras Inmobiliarias Santiago'!K168</f>
        <v>17.952845017290159</v>
      </c>
      <c r="K169" s="410">
        <f>+'Ventas UF'!C168</f>
        <v>8408.8528649635518</v>
      </c>
      <c r="L169" s="410">
        <f>+'Ventas UF'!D168</f>
        <v>2320.2276718297385</v>
      </c>
      <c r="M169" s="410">
        <f>+'Ventas UF'!E168</f>
        <v>10729.08053679329</v>
      </c>
      <c r="N169"/>
    </row>
    <row r="170" spans="1:14">
      <c r="A170" s="408" t="str">
        <f>+'Cifras Inmobiliarias Santiago'!B169&amp;"-"&amp;'Cifras Inmobiliarias Santiago'!A159</f>
        <v>Nov-2017</v>
      </c>
      <c r="B170" s="54">
        <f>+'Cifras Inmobiliarias Santiago'!C169</f>
        <v>50470</v>
      </c>
      <c r="C170" s="54">
        <f>+'Cifras Inmobiliarias Santiago'!D169</f>
        <v>2245</v>
      </c>
      <c r="D170" s="54">
        <f>+'Cifras Inmobiliarias Santiago'!E169</f>
        <v>22.481069042316257</v>
      </c>
      <c r="E170" s="54">
        <f>+'Cifras Inmobiliarias Santiago'!F169</f>
        <v>6785</v>
      </c>
      <c r="F170" s="54">
        <f>+'Cifras Inmobiliarias Santiago'!G169</f>
        <v>565</v>
      </c>
      <c r="G170" s="54">
        <f>+'Cifras Inmobiliarias Santiago'!H169</f>
        <v>12.008849557522124</v>
      </c>
      <c r="H170" s="54">
        <f>+'Cifras Inmobiliarias Santiago'!I169</f>
        <v>57255</v>
      </c>
      <c r="I170" s="54">
        <f>+'Cifras Inmobiliarias Santiago'!J169</f>
        <v>2810</v>
      </c>
      <c r="J170" s="54">
        <f>+'Cifras Inmobiliarias Santiago'!K169</f>
        <v>20.37544483985765</v>
      </c>
      <c r="K170" s="410">
        <f>+'Ventas UF'!C169</f>
        <v>6886.1168888170969</v>
      </c>
      <c r="L170" s="410">
        <f>+'Ventas UF'!D169</f>
        <v>2343.4758945405056</v>
      </c>
      <c r="M170" s="410">
        <f>+'Ventas UF'!E169</f>
        <v>9229.5927833576025</v>
      </c>
      <c r="N170"/>
    </row>
    <row r="171" spans="1:14">
      <c r="A171" s="408" t="str">
        <f>+'Cifras Inmobiliarias Santiago'!B170&amp;"-"&amp;'Cifras Inmobiliarias Santiago'!A159</f>
        <v>Dic-2017</v>
      </c>
      <c r="B171" s="54">
        <f>+'Cifras Inmobiliarias Santiago'!C170</f>
        <v>50098</v>
      </c>
      <c r="C171" s="54">
        <f>+'Cifras Inmobiliarias Santiago'!D170</f>
        <v>1915</v>
      </c>
      <c r="D171" s="54">
        <f>+'Cifras Inmobiliarias Santiago'!E170</f>
        <v>26.16083550913838</v>
      </c>
      <c r="E171" s="54">
        <f>+'Cifras Inmobiliarias Santiago'!F170</f>
        <v>7521</v>
      </c>
      <c r="F171" s="54">
        <f>+'Cifras Inmobiliarias Santiago'!G170</f>
        <v>482</v>
      </c>
      <c r="G171" s="54">
        <f>+'Cifras Inmobiliarias Santiago'!H170</f>
        <v>15.603734439834025</v>
      </c>
      <c r="H171" s="54">
        <f>+'Cifras Inmobiliarias Santiago'!I170</f>
        <v>57619</v>
      </c>
      <c r="I171" s="54">
        <f>+'Cifras Inmobiliarias Santiago'!J170</f>
        <v>2397</v>
      </c>
      <c r="J171" s="54">
        <f>+'Cifras Inmobiliarias Santiago'!K170</f>
        <v>24.037964121818941</v>
      </c>
      <c r="K171" s="410">
        <f>+'Ventas UF'!C170</f>
        <v>6377.8551798407234</v>
      </c>
      <c r="L171" s="410">
        <f>+'Ventas UF'!D170</f>
        <v>1815.1939100965774</v>
      </c>
      <c r="M171" s="410">
        <f>+'Ventas UF'!E170</f>
        <v>8193.0490899372999</v>
      </c>
      <c r="N171"/>
    </row>
    <row r="172" spans="1:14">
      <c r="A172" s="408" t="str">
        <f>+'Cifras Inmobiliarias Santiago'!B171&amp;"-"&amp;'Cifras Inmobiliarias Santiago'!A171</f>
        <v>Ene-2018</v>
      </c>
      <c r="B172" s="54">
        <f>+'Cifras Inmobiliarias Santiago'!C171</f>
        <v>50623</v>
      </c>
      <c r="C172" s="54">
        <f>+'Cifras Inmobiliarias Santiago'!D171</f>
        <v>1802</v>
      </c>
      <c r="D172" s="54">
        <f>+'Cifras Inmobiliarias Santiago'!E171</f>
        <v>28.092674805771367</v>
      </c>
      <c r="E172" s="54">
        <f>+'Cifras Inmobiliarias Santiago'!F171</f>
        <v>7393</v>
      </c>
      <c r="F172" s="54">
        <f>+'Cifras Inmobiliarias Santiago'!G171</f>
        <v>352</v>
      </c>
      <c r="G172" s="54">
        <f>+'Cifras Inmobiliarias Santiago'!H171</f>
        <v>21.00284090909091</v>
      </c>
      <c r="H172" s="54">
        <f>+'Cifras Inmobiliarias Santiago'!I171</f>
        <v>58016</v>
      </c>
      <c r="I172" s="54">
        <f>+'Cifras Inmobiliarias Santiago'!J171</f>
        <v>2154</v>
      </c>
      <c r="J172" s="54">
        <f>+'Cifras Inmobiliarias Santiago'!K171</f>
        <v>26.934076137418757</v>
      </c>
      <c r="K172" s="410">
        <f>+'Ventas UF'!C171</f>
        <v>5845.5501462745706</v>
      </c>
      <c r="L172" s="410">
        <f>+'Ventas UF'!D171</f>
        <v>1480.8585833020456</v>
      </c>
      <c r="M172" s="410">
        <f>+'Ventas UF'!E171</f>
        <v>7326.4087295766167</v>
      </c>
      <c r="N172"/>
    </row>
    <row r="173" spans="1:14">
      <c r="A173" s="408" t="str">
        <f>+'Cifras Inmobiliarias Santiago'!B172&amp;"-"&amp;'Cifras Inmobiliarias Santiago'!A171</f>
        <v>Feb-2018</v>
      </c>
      <c r="B173" s="54">
        <f>+'Cifras Inmobiliarias Santiago'!C172</f>
        <v>50382</v>
      </c>
      <c r="C173" s="54">
        <f>+'Cifras Inmobiliarias Santiago'!D172</f>
        <v>1783</v>
      </c>
      <c r="D173" s="54">
        <f>+'Cifras Inmobiliarias Santiago'!E172</f>
        <v>28.256870443073471</v>
      </c>
      <c r="E173" s="54">
        <f>+'Cifras Inmobiliarias Santiago'!F172</f>
        <v>7157</v>
      </c>
      <c r="F173" s="54">
        <f>+'Cifras Inmobiliarias Santiago'!G172</f>
        <v>426</v>
      </c>
      <c r="G173" s="54">
        <f>+'Cifras Inmobiliarias Santiago'!H172</f>
        <v>16.800469483568076</v>
      </c>
      <c r="H173" s="54">
        <f>+'Cifras Inmobiliarias Santiago'!I172</f>
        <v>57539</v>
      </c>
      <c r="I173" s="54">
        <f>+'Cifras Inmobiliarias Santiago'!J172</f>
        <v>2209</v>
      </c>
      <c r="J173" s="54">
        <f>+'Cifras Inmobiliarias Santiago'!K172</f>
        <v>26.047532820280669</v>
      </c>
      <c r="K173" s="410">
        <f>+'Ventas UF'!C172</f>
        <v>5597.1737177304167</v>
      </c>
      <c r="L173" s="410">
        <f>+'Ventas UF'!D172</f>
        <v>1843.2999315492009</v>
      </c>
      <c r="M173" s="410">
        <f>+'Ventas UF'!E172</f>
        <v>7440.4736492796173</v>
      </c>
      <c r="N173"/>
    </row>
    <row r="174" spans="1:14">
      <c r="A174" s="408" t="str">
        <f>+'Cifras Inmobiliarias Santiago'!B173&amp;"-"&amp;'Cifras Inmobiliarias Santiago'!A171</f>
        <v>Mar-2018</v>
      </c>
      <c r="B174" s="54">
        <f>+'Cifras Inmobiliarias Santiago'!C173</f>
        <v>48656</v>
      </c>
      <c r="C174" s="54">
        <f>+'Cifras Inmobiliarias Santiago'!D173</f>
        <v>2493</v>
      </c>
      <c r="D174" s="54">
        <f>+'Cifras Inmobiliarias Santiago'!E173</f>
        <v>19.517047733654231</v>
      </c>
      <c r="E174" s="54">
        <f>+'Cifras Inmobiliarias Santiago'!F173</f>
        <v>7292</v>
      </c>
      <c r="F174" s="54">
        <f>+'Cifras Inmobiliarias Santiago'!G173</f>
        <v>368</v>
      </c>
      <c r="G174" s="54">
        <f>+'Cifras Inmobiliarias Santiago'!H173</f>
        <v>19.815217391304348</v>
      </c>
      <c r="H174" s="54">
        <f>+'Cifras Inmobiliarias Santiago'!I173</f>
        <v>55948</v>
      </c>
      <c r="I174" s="54">
        <f>+'Cifras Inmobiliarias Santiago'!J173</f>
        <v>2861</v>
      </c>
      <c r="J174" s="54">
        <f>+'Cifras Inmobiliarias Santiago'!K173</f>
        <v>19.555400209716883</v>
      </c>
      <c r="K174" s="410">
        <f>+'Ventas UF'!C173</f>
        <v>7706.006379503131</v>
      </c>
      <c r="L174" s="410">
        <f>+'Ventas UF'!D173</f>
        <v>2263.8011855603982</v>
      </c>
      <c r="M174" s="410">
        <f>+'Ventas UF'!E173</f>
        <v>9969.8075650635292</v>
      </c>
      <c r="N174"/>
    </row>
    <row r="175" spans="1:14">
      <c r="A175" s="408" t="str">
        <f>+'Cifras Inmobiliarias Santiago'!B174&amp;"-"&amp;'Cifras Inmobiliarias Santiago'!A171</f>
        <v>Abr-2018</v>
      </c>
      <c r="B175" s="54">
        <f>+'Cifras Inmobiliarias Santiago'!C174</f>
        <v>47670</v>
      </c>
      <c r="C175" s="54">
        <f>+'Cifras Inmobiliarias Santiago'!D174</f>
        <v>2376</v>
      </c>
      <c r="D175" s="54">
        <f>+'Cifras Inmobiliarias Santiago'!E174</f>
        <v>20.063131313131311</v>
      </c>
      <c r="E175" s="54">
        <f>+'Cifras Inmobiliarias Santiago'!F174</f>
        <v>6598</v>
      </c>
      <c r="F175" s="54">
        <f>+'Cifras Inmobiliarias Santiago'!G174</f>
        <v>463</v>
      </c>
      <c r="G175" s="54">
        <f>+'Cifras Inmobiliarias Santiago'!H174</f>
        <v>14.250539956803456</v>
      </c>
      <c r="H175" s="54">
        <f>+'Cifras Inmobiliarias Santiago'!I174</f>
        <v>54268</v>
      </c>
      <c r="I175" s="54">
        <f>+'Cifras Inmobiliarias Santiago'!J174</f>
        <v>2839</v>
      </c>
      <c r="J175" s="54">
        <f>+'Cifras Inmobiliarias Santiago'!K174</f>
        <v>19.115181401902078</v>
      </c>
      <c r="K175" s="410">
        <f>+'Ventas UF'!C174</f>
        <v>7706.9761405234021</v>
      </c>
      <c r="L175" s="410">
        <f>+'Ventas UF'!D174</f>
        <v>2400.9986375518383</v>
      </c>
      <c r="M175" s="410">
        <f>+'Ventas UF'!E174</f>
        <v>10107.97477807524</v>
      </c>
      <c r="N175"/>
    </row>
    <row r="176" spans="1:14">
      <c r="A176" s="408" t="str">
        <f>+'Cifras Inmobiliarias Santiago'!B175&amp;"-"&amp;'Cifras Inmobiliarias Santiago'!A171</f>
        <v>May-2018</v>
      </c>
      <c r="B176" s="54">
        <f>+'Cifras Inmobiliarias Santiago'!C175</f>
        <v>46253</v>
      </c>
      <c r="C176" s="54">
        <f>+'Cifras Inmobiliarias Santiago'!D175</f>
        <v>2542</v>
      </c>
      <c r="D176" s="54">
        <f>+'Cifras Inmobiliarias Santiago'!E175</f>
        <v>18.195515342250197</v>
      </c>
      <c r="E176" s="54">
        <f>+'Cifras Inmobiliarias Santiago'!F175</f>
        <v>6744</v>
      </c>
      <c r="F176" s="54">
        <f>+'Cifras Inmobiliarias Santiago'!G175</f>
        <v>554</v>
      </c>
      <c r="G176" s="54">
        <f>+'Cifras Inmobiliarias Santiago'!H175</f>
        <v>12.173285198555957</v>
      </c>
      <c r="H176" s="54">
        <f>+'Cifras Inmobiliarias Santiago'!I175</f>
        <v>52997</v>
      </c>
      <c r="I176" s="54">
        <f>+'Cifras Inmobiliarias Santiago'!J175</f>
        <v>3096</v>
      </c>
      <c r="J176" s="54">
        <f>+'Cifras Inmobiliarias Santiago'!K175</f>
        <v>17.117894056847547</v>
      </c>
      <c r="K176" s="410">
        <f>+'Ventas UF'!C175</f>
        <v>8508.2586844703983</v>
      </c>
      <c r="L176" s="410">
        <f>+'Ventas UF'!D175</f>
        <v>2889.7440841938787</v>
      </c>
      <c r="M176" s="410">
        <f>+'Ventas UF'!E175</f>
        <v>11398.002768664277</v>
      </c>
      <c r="N176"/>
    </row>
    <row r="177" spans="1:14">
      <c r="A177" s="408" t="str">
        <f>+'Cifras Inmobiliarias Santiago'!B176&amp;"-"&amp;'Cifras Inmobiliarias Santiago'!A171</f>
        <v>Jun-2018</v>
      </c>
      <c r="B177" s="54">
        <f>+'Cifras Inmobiliarias Santiago'!C176</f>
        <v>45974</v>
      </c>
      <c r="C177" s="54">
        <f>+'Cifras Inmobiliarias Santiago'!D176</f>
        <v>2591</v>
      </c>
      <c r="D177" s="54">
        <f>+'Cifras Inmobiliarias Santiago'!E176</f>
        <v>17.743728290235431</v>
      </c>
      <c r="E177" s="54">
        <f>+'Cifras Inmobiliarias Santiago'!F176</f>
        <v>6646</v>
      </c>
      <c r="F177" s="54">
        <f>+'Cifras Inmobiliarias Santiago'!G176</f>
        <v>453</v>
      </c>
      <c r="G177" s="54">
        <f>+'Cifras Inmobiliarias Santiago'!H176</f>
        <v>14.671081677704194</v>
      </c>
      <c r="H177" s="54">
        <f>+'Cifras Inmobiliarias Santiago'!I176</f>
        <v>52620</v>
      </c>
      <c r="I177" s="54">
        <f>+'Cifras Inmobiliarias Santiago'!J176</f>
        <v>3044</v>
      </c>
      <c r="J177" s="54">
        <f>+'Cifras Inmobiliarias Santiago'!K176</f>
        <v>17.28646517739816</v>
      </c>
      <c r="K177" s="410">
        <f>+'Ventas UF'!C176</f>
        <v>8125.3001424660388</v>
      </c>
      <c r="L177" s="410">
        <f>+'Ventas UF'!D176</f>
        <v>2439.7203305711855</v>
      </c>
      <c r="M177" s="410">
        <f>+'Ventas UF'!E176</f>
        <v>10565.020473037224</v>
      </c>
      <c r="N177"/>
    </row>
    <row r="178" spans="1:14">
      <c r="A178" s="408" t="str">
        <f>+'Cifras Inmobiliarias Santiago'!B177&amp;"-"&amp;'Cifras Inmobiliarias Santiago'!A171</f>
        <v>Jul-2018</v>
      </c>
      <c r="B178" s="54">
        <f>+'Cifras Inmobiliarias Santiago'!C177</f>
        <v>45372</v>
      </c>
      <c r="C178" s="54">
        <f>+'Cifras Inmobiliarias Santiago'!D177</f>
        <v>2482</v>
      </c>
      <c r="D178" s="54">
        <f>+'Cifras Inmobiliarias Santiago'!E177</f>
        <v>18.280419016921837</v>
      </c>
      <c r="E178" s="54">
        <f>+'Cifras Inmobiliarias Santiago'!F177</f>
        <v>7418</v>
      </c>
      <c r="F178" s="54">
        <f>+'Cifras Inmobiliarias Santiago'!G177</f>
        <v>640</v>
      </c>
      <c r="G178" s="54">
        <f>+'Cifras Inmobiliarias Santiago'!H177</f>
        <v>11.590624999999999</v>
      </c>
      <c r="H178" s="54">
        <f>+'Cifras Inmobiliarias Santiago'!I177</f>
        <v>52790</v>
      </c>
      <c r="I178" s="54">
        <f>+'Cifras Inmobiliarias Santiago'!J177</f>
        <v>3122</v>
      </c>
      <c r="J178" s="54">
        <f>+'Cifras Inmobiliarias Santiago'!K177</f>
        <v>16.90903267136451</v>
      </c>
      <c r="K178" s="410">
        <f>+'Ventas UF'!C177</f>
        <v>8610.7948771966203</v>
      </c>
      <c r="L178" s="410">
        <f>+'Ventas UF'!D177</f>
        <v>2535.1822496048803</v>
      </c>
      <c r="M178" s="410">
        <f>+'Ventas UF'!E177</f>
        <v>11145.977126801501</v>
      </c>
      <c r="N178"/>
    </row>
    <row r="179" spans="1:14">
      <c r="A179" s="408" t="str">
        <f>+'Cifras Inmobiliarias Santiago'!B178&amp;"-"&amp;'Cifras Inmobiliarias Santiago'!A171</f>
        <v>Ago-2018</v>
      </c>
      <c r="B179" s="54">
        <f>+'Cifras Inmobiliarias Santiago'!C178</f>
        <v>44684</v>
      </c>
      <c r="C179" s="54">
        <f>+'Cifras Inmobiliarias Santiago'!D178</f>
        <v>2986</v>
      </c>
      <c r="D179" s="54">
        <f>+'Cifras Inmobiliarias Santiago'!E178</f>
        <v>14.964501004688547</v>
      </c>
      <c r="E179" s="54">
        <f>+'Cifras Inmobiliarias Santiago'!F178</f>
        <v>7142</v>
      </c>
      <c r="F179" s="54">
        <f>+'Cifras Inmobiliarias Santiago'!G178</f>
        <v>641</v>
      </c>
      <c r="G179" s="54">
        <f>+'Cifras Inmobiliarias Santiago'!H178</f>
        <v>11.141965678627145</v>
      </c>
      <c r="H179" s="54">
        <f>+'Cifras Inmobiliarias Santiago'!I178</f>
        <v>51826</v>
      </c>
      <c r="I179" s="54">
        <f>+'Cifras Inmobiliarias Santiago'!J178</f>
        <v>3627</v>
      </c>
      <c r="J179" s="54">
        <f>+'Cifras Inmobiliarias Santiago'!K178</f>
        <v>14.288944030879515</v>
      </c>
      <c r="K179" s="410">
        <f>+'Ventas UF'!C178</f>
        <v>10013.859980840867</v>
      </c>
      <c r="L179" s="410">
        <f>+'Ventas UF'!D178</f>
        <v>2718.521276974926</v>
      </c>
      <c r="M179" s="410">
        <f>+'Ventas UF'!E178</f>
        <v>12732.381257815792</v>
      </c>
      <c r="N179"/>
    </row>
    <row r="180" spans="1:14">
      <c r="A180" s="408" t="str">
        <f>+'Cifras Inmobiliarias Santiago'!B179&amp;"-"&amp;'Cifras Inmobiliarias Santiago'!A171</f>
        <v>Set-2018</v>
      </c>
      <c r="B180" s="54">
        <f>+'Cifras Inmobiliarias Santiago'!C179</f>
        <v>45250</v>
      </c>
      <c r="C180" s="54">
        <f>+'Cifras Inmobiliarias Santiago'!D179</f>
        <v>2047</v>
      </c>
      <c r="D180" s="54">
        <f>+'Cifras Inmobiliarias Santiago'!E179</f>
        <v>22.105520273571081</v>
      </c>
      <c r="E180" s="54">
        <f>+'Cifras Inmobiliarias Santiago'!F179</f>
        <v>7460</v>
      </c>
      <c r="F180" s="54">
        <f>+'Cifras Inmobiliarias Santiago'!G179</f>
        <v>599</v>
      </c>
      <c r="G180" s="54">
        <f>+'Cifras Inmobiliarias Santiago'!H179</f>
        <v>12.454090150250417</v>
      </c>
      <c r="H180" s="54">
        <f>+'Cifras Inmobiliarias Santiago'!I179</f>
        <v>52710</v>
      </c>
      <c r="I180" s="54">
        <f>+'Cifras Inmobiliarias Santiago'!J179</f>
        <v>2646</v>
      </c>
      <c r="J180" s="54">
        <f>+'Cifras Inmobiliarias Santiago'!K179</f>
        <v>19.920634920634921</v>
      </c>
      <c r="K180" s="410">
        <f>+'Ventas UF'!C179</f>
        <v>7044.5304304806832</v>
      </c>
      <c r="L180" s="410">
        <f>+'Ventas UF'!D179</f>
        <v>2609.6094073762006</v>
      </c>
      <c r="M180" s="410">
        <f>+'Ventas UF'!E179</f>
        <v>9654.1398378568847</v>
      </c>
      <c r="N180"/>
    </row>
    <row r="181" spans="1:14">
      <c r="A181" s="408" t="str">
        <f>+'Cifras Inmobiliarias Santiago'!B180&amp;"-"&amp;'Cifras Inmobiliarias Santiago'!A171</f>
        <v>Oct-2018</v>
      </c>
      <c r="B181" s="54">
        <f>+'Cifras Inmobiliarias Santiago'!C180</f>
        <v>44137</v>
      </c>
      <c r="C181" s="54">
        <f>+'Cifras Inmobiliarias Santiago'!D180</f>
        <v>2522</v>
      </c>
      <c r="D181" s="54">
        <f>+'Cifras Inmobiliarias Santiago'!E180</f>
        <v>17.500793021411578</v>
      </c>
      <c r="E181" s="54">
        <f>+'Cifras Inmobiliarias Santiago'!F180</f>
        <v>7073</v>
      </c>
      <c r="F181" s="54">
        <f>+'Cifras Inmobiliarias Santiago'!G180</f>
        <v>536</v>
      </c>
      <c r="G181" s="54">
        <f>+'Cifras Inmobiliarias Santiago'!H180</f>
        <v>13.19589552238806</v>
      </c>
      <c r="H181" s="54">
        <f>+'Cifras Inmobiliarias Santiago'!I180</f>
        <v>51210</v>
      </c>
      <c r="I181" s="54">
        <f>+'Cifras Inmobiliarias Santiago'!J180</f>
        <v>3058</v>
      </c>
      <c r="J181" s="54">
        <f>+'Cifras Inmobiliarias Santiago'!K180</f>
        <v>16.746239372138653</v>
      </c>
      <c r="K181" s="410">
        <f>+'Ventas UF'!C180</f>
        <v>8382.4478323330513</v>
      </c>
      <c r="L181" s="410">
        <f>+'Ventas UF'!D180</f>
        <v>2476.4450772467003</v>
      </c>
      <c r="M181" s="410">
        <f>+'Ventas UF'!E180</f>
        <v>10858.892909579752</v>
      </c>
      <c r="N181"/>
    </row>
    <row r="182" spans="1:14">
      <c r="A182" s="408" t="str">
        <f>+'Cifras Inmobiliarias Santiago'!B181&amp;"-"&amp;'Cifras Inmobiliarias Santiago'!A171</f>
        <v>Nov-2018</v>
      </c>
      <c r="B182" s="54">
        <f>+'Cifras Inmobiliarias Santiago'!C181</f>
        <v>44330</v>
      </c>
      <c r="C182" s="54">
        <f>+'Cifras Inmobiliarias Santiago'!D181</f>
        <v>2193</v>
      </c>
      <c r="D182" s="54">
        <f>+'Cifras Inmobiliarias Santiago'!E181</f>
        <v>20.214318285453718</v>
      </c>
      <c r="E182" s="54">
        <f>+'Cifras Inmobiliarias Santiago'!F181</f>
        <v>6757</v>
      </c>
      <c r="F182" s="54">
        <f>+'Cifras Inmobiliarias Santiago'!G181</f>
        <v>443</v>
      </c>
      <c r="G182" s="54">
        <f>+'Cifras Inmobiliarias Santiago'!H181</f>
        <v>15.252821670428894</v>
      </c>
      <c r="H182" s="54">
        <f>+'Cifras Inmobiliarias Santiago'!I181</f>
        <v>51087</v>
      </c>
      <c r="I182" s="54">
        <f>+'Cifras Inmobiliarias Santiago'!J181</f>
        <v>2636</v>
      </c>
      <c r="J182" s="54">
        <f>+'Cifras Inmobiliarias Santiago'!K181</f>
        <v>19.38050075872534</v>
      </c>
      <c r="K182" s="410">
        <f>+'Ventas UF'!C181</f>
        <v>7489.5186500768796</v>
      </c>
      <c r="L182" s="410">
        <f>+'Ventas UF'!D181</f>
        <v>2383.1079816031133</v>
      </c>
      <c r="M182" s="410">
        <f>+'Ventas UF'!E181</f>
        <v>9872.626631679992</v>
      </c>
      <c r="N182"/>
    </row>
    <row r="183" spans="1:14">
      <c r="A183" s="408" t="str">
        <f>+'Cifras Inmobiliarias Santiago'!B182&amp;"-"&amp;'Cifras Inmobiliarias Santiago'!A171</f>
        <v>Dic-2018</v>
      </c>
      <c r="B183" s="54">
        <f>+'Cifras Inmobiliarias Santiago'!C182</f>
        <v>44890</v>
      </c>
      <c r="C183" s="54">
        <f>+'Cifras Inmobiliarias Santiago'!D182</f>
        <v>2125</v>
      </c>
      <c r="D183" s="54">
        <f>+'Cifras Inmobiliarias Santiago'!E182</f>
        <v>21.124705882352941</v>
      </c>
      <c r="E183" s="54">
        <f>+'Cifras Inmobiliarias Santiago'!F182</f>
        <v>7075</v>
      </c>
      <c r="F183" s="54">
        <f>+'Cifras Inmobiliarias Santiago'!G182</f>
        <v>533</v>
      </c>
      <c r="G183" s="54">
        <f>+'Cifras Inmobiliarias Santiago'!H182</f>
        <v>13.273921200750468</v>
      </c>
      <c r="H183" s="54">
        <f>+'Cifras Inmobiliarias Santiago'!I182</f>
        <v>51965</v>
      </c>
      <c r="I183" s="54">
        <f>+'Cifras Inmobiliarias Santiago'!J182</f>
        <v>2658</v>
      </c>
      <c r="J183" s="54">
        <f>+'Cifras Inmobiliarias Santiago'!K182</f>
        <v>19.550413844996239</v>
      </c>
      <c r="K183" s="410">
        <f>+'Ventas UF'!C182</f>
        <v>7436.5896439975577</v>
      </c>
      <c r="L183" s="410">
        <f>+'Ventas UF'!D182</f>
        <v>2259.875284221981</v>
      </c>
      <c r="M183" s="410">
        <f>+'Ventas UF'!E182</f>
        <v>9696.4649282195387</v>
      </c>
      <c r="N183"/>
    </row>
    <row r="184" spans="1:14">
      <c r="A184" s="408" t="str">
        <f>+'Cifras Inmobiliarias Santiago'!B183&amp;"-"&amp;'Cifras Inmobiliarias Santiago'!A183</f>
        <v>Ene-2019</v>
      </c>
      <c r="B184" s="54">
        <f>+'Cifras Inmobiliarias Santiago'!C183</f>
        <v>45578</v>
      </c>
      <c r="C184" s="54">
        <f>+'Cifras Inmobiliarias Santiago'!D183</f>
        <v>2037</v>
      </c>
      <c r="D184" s="54">
        <f>+'Cifras Inmobiliarias Santiago'!E183</f>
        <v>22.375061364752085</v>
      </c>
      <c r="E184" s="54">
        <f>+'Cifras Inmobiliarias Santiago'!F183</f>
        <v>7448</v>
      </c>
      <c r="F184" s="54">
        <f>+'Cifras Inmobiliarias Santiago'!G183</f>
        <v>427</v>
      </c>
      <c r="G184" s="54">
        <f>+'Cifras Inmobiliarias Santiago'!H183</f>
        <v>17.442622950819672</v>
      </c>
      <c r="H184" s="54">
        <f>+'Cifras Inmobiliarias Santiago'!I183</f>
        <v>53026</v>
      </c>
      <c r="I184" s="54">
        <f>+'Cifras Inmobiliarias Santiago'!J183</f>
        <v>2464</v>
      </c>
      <c r="J184" s="54">
        <f>+'Cifras Inmobiliarias Santiago'!K183</f>
        <v>21.520292207792206</v>
      </c>
      <c r="K184" s="410">
        <f>+'Ventas UF'!C183</f>
        <v>6930.5382775413782</v>
      </c>
      <c r="L184" s="410">
        <f>+'Ventas UF'!D183</f>
        <v>2132.6855619090807</v>
      </c>
      <c r="M184" s="410">
        <f>+'Ventas UF'!E183</f>
        <v>9063.2238394504584</v>
      </c>
      <c r="N184"/>
    </row>
    <row r="185" spans="1:14">
      <c r="A185" s="408" t="str">
        <f>+'Cifras Inmobiliarias Santiago'!B184&amp;"-"&amp;'Cifras Inmobiliarias Santiago'!A183</f>
        <v>Feb-2019</v>
      </c>
      <c r="B185" s="54">
        <f>+'Cifras Inmobiliarias Santiago'!C184</f>
        <v>44834</v>
      </c>
      <c r="C185" s="54">
        <f>+'Cifras Inmobiliarias Santiago'!D184</f>
        <v>1849</v>
      </c>
      <c r="D185" s="54">
        <f>+'Cifras Inmobiliarias Santiago'!E184</f>
        <v>24.247701460248784</v>
      </c>
      <c r="E185" s="54">
        <f>+'Cifras Inmobiliarias Santiago'!F184</f>
        <v>7011</v>
      </c>
      <c r="F185" s="54">
        <f>+'Cifras Inmobiliarias Santiago'!G184</f>
        <v>554</v>
      </c>
      <c r="G185" s="54">
        <f>+'Cifras Inmobiliarias Santiago'!H184</f>
        <v>12.655234657039712</v>
      </c>
      <c r="H185" s="54">
        <f>+'Cifras Inmobiliarias Santiago'!I184</f>
        <v>51845</v>
      </c>
      <c r="I185" s="54">
        <f>+'Cifras Inmobiliarias Santiago'!J184</f>
        <v>2403</v>
      </c>
      <c r="J185" s="54">
        <f>+'Cifras Inmobiliarias Santiago'!K184</f>
        <v>21.575114440282981</v>
      </c>
      <c r="K185" s="410">
        <f>+'Ventas UF'!C184</f>
        <v>6316.1988040459219</v>
      </c>
      <c r="L185" s="410">
        <f>+'Ventas UF'!D184</f>
        <v>1727.6046376669883</v>
      </c>
      <c r="M185" s="410">
        <f>+'Ventas UF'!E184</f>
        <v>8043.8034417129102</v>
      </c>
      <c r="N185"/>
    </row>
    <row r="186" spans="1:14">
      <c r="A186" s="408" t="str">
        <f>+'Cifras Inmobiliarias Santiago'!B185&amp;"-"&amp;'Cifras Inmobiliarias Santiago'!A183</f>
        <v>Mar-2019</v>
      </c>
      <c r="B186" s="54">
        <f>+'Cifras Inmobiliarias Santiago'!C185</f>
        <v>43986</v>
      </c>
      <c r="C186" s="54">
        <f>+'Cifras Inmobiliarias Santiago'!D185</f>
        <v>2550</v>
      </c>
      <c r="D186" s="54">
        <f>+'Cifras Inmobiliarias Santiago'!E185</f>
        <v>17.249411764705883</v>
      </c>
      <c r="E186" s="54">
        <f>+'Cifras Inmobiliarias Santiago'!F185</f>
        <v>6567</v>
      </c>
      <c r="F186" s="54">
        <f>+'Cifras Inmobiliarias Santiago'!G185</f>
        <v>770</v>
      </c>
      <c r="G186" s="54">
        <f>+'Cifras Inmobiliarias Santiago'!H185</f>
        <v>8.5285714285714285</v>
      </c>
      <c r="H186" s="54">
        <f>+'Cifras Inmobiliarias Santiago'!I185</f>
        <v>50553</v>
      </c>
      <c r="I186" s="54">
        <f>+'Cifras Inmobiliarias Santiago'!J185</f>
        <v>3320</v>
      </c>
      <c r="J186" s="54">
        <f>+'Cifras Inmobiliarias Santiago'!K185</f>
        <v>15.226807228915662</v>
      </c>
      <c r="K186" s="410">
        <f>+'Ventas UF'!C185</f>
        <v>8797.1995623998755</v>
      </c>
      <c r="L186" s="410">
        <f>+'Ventas UF'!D185</f>
        <v>3312.8196950545107</v>
      </c>
      <c r="M186" s="410">
        <f>+'Ventas UF'!E185</f>
        <v>12110.019257454387</v>
      </c>
      <c r="N186"/>
    </row>
    <row r="187" spans="1:14">
      <c r="A187" s="408" t="str">
        <f>+'Cifras Inmobiliarias Santiago'!B186&amp;"-"&amp;'Cifras Inmobiliarias Santiago'!A183</f>
        <v>Abr-2019</v>
      </c>
      <c r="B187" s="54">
        <f>+'Cifras Inmobiliarias Santiago'!C186</f>
        <v>43346</v>
      </c>
      <c r="C187" s="54">
        <f>+'Cifras Inmobiliarias Santiago'!D186</f>
        <v>2263</v>
      </c>
      <c r="D187" s="54">
        <f>+'Cifras Inmobiliarias Santiago'!E186</f>
        <v>19.15422006186478</v>
      </c>
      <c r="E187" s="54">
        <f>+'Cifras Inmobiliarias Santiago'!F186</f>
        <v>6812</v>
      </c>
      <c r="F187" s="54">
        <f>+'Cifras Inmobiliarias Santiago'!G186</f>
        <v>601</v>
      </c>
      <c r="G187" s="54">
        <f>+'Cifras Inmobiliarias Santiago'!H186</f>
        <v>11.334442595673877</v>
      </c>
      <c r="H187" s="54">
        <f>+'Cifras Inmobiliarias Santiago'!I186</f>
        <v>50158</v>
      </c>
      <c r="I187" s="54">
        <f>+'Cifras Inmobiliarias Santiago'!J186</f>
        <v>2864</v>
      </c>
      <c r="J187" s="54">
        <f>+'Cifras Inmobiliarias Santiago'!K186</f>
        <v>17.51326815642458</v>
      </c>
      <c r="K187" s="410">
        <f>+'Ventas UF'!C186</f>
        <v>8045.8651121410021</v>
      </c>
      <c r="L187" s="410">
        <f>+'Ventas UF'!D186</f>
        <v>3014.0350682228068</v>
      </c>
      <c r="M187" s="410">
        <f>+'Ventas UF'!E186</f>
        <v>11059.900180363809</v>
      </c>
      <c r="N187"/>
    </row>
    <row r="188" spans="1:14">
      <c r="A188" s="408" t="str">
        <f>+'Cifras Inmobiliarias Santiago'!B187&amp;"-"&amp;'Cifras Inmobiliarias Santiago'!A183</f>
        <v>May-2019</v>
      </c>
      <c r="B188" s="54">
        <f>+'Cifras Inmobiliarias Santiago'!C187</f>
        <v>42938</v>
      </c>
      <c r="C188" s="54">
        <f>+'Cifras Inmobiliarias Santiago'!D187</f>
        <v>2128</v>
      </c>
      <c r="D188" s="54">
        <f>+'Cifras Inmobiliarias Santiago'!E187</f>
        <v>20.17763157894737</v>
      </c>
      <c r="E188" s="54">
        <f>+'Cifras Inmobiliarias Santiago'!F187</f>
        <v>6446</v>
      </c>
      <c r="F188" s="54">
        <f>+'Cifras Inmobiliarias Santiago'!G187</f>
        <v>550</v>
      </c>
      <c r="G188" s="54">
        <f>+'Cifras Inmobiliarias Santiago'!H187</f>
        <v>11.72</v>
      </c>
      <c r="H188" s="54">
        <f>+'Cifras Inmobiliarias Santiago'!I187</f>
        <v>49384</v>
      </c>
      <c r="I188" s="54">
        <f>+'Cifras Inmobiliarias Santiago'!J187</f>
        <v>2678</v>
      </c>
      <c r="J188" s="54">
        <f>+'Cifras Inmobiliarias Santiago'!K187</f>
        <v>18.440627333831216</v>
      </c>
      <c r="K188" s="410">
        <f>+'Ventas UF'!C187</f>
        <v>8758.5974597750865</v>
      </c>
      <c r="L188" s="410">
        <f>+'Ventas UF'!D187</f>
        <v>3122.3399782303154</v>
      </c>
      <c r="M188" s="410">
        <f>+'Ventas UF'!E187</f>
        <v>11880.937438005401</v>
      </c>
      <c r="N188"/>
    </row>
    <row r="189" spans="1:14">
      <c r="A189" s="408" t="str">
        <f>+'Cifras Inmobiliarias Santiago'!B188&amp;"-"&amp;'Cifras Inmobiliarias Santiago'!A183</f>
        <v>Jun-2019</v>
      </c>
      <c r="B189" s="54">
        <f>+'Cifras Inmobiliarias Santiago'!C188</f>
        <v>43184</v>
      </c>
      <c r="C189" s="54">
        <f>+'Cifras Inmobiliarias Santiago'!D188</f>
        <v>2548</v>
      </c>
      <c r="D189" s="54">
        <f>+'Cifras Inmobiliarias Santiago'!E188</f>
        <v>16.948194662480375</v>
      </c>
      <c r="E189" s="54">
        <f>+'Cifras Inmobiliarias Santiago'!F188</f>
        <v>7168</v>
      </c>
      <c r="F189" s="54">
        <f>+'Cifras Inmobiliarias Santiago'!G188</f>
        <v>498</v>
      </c>
      <c r="G189" s="54">
        <f>+'Cifras Inmobiliarias Santiago'!H188</f>
        <v>14.393574297188755</v>
      </c>
      <c r="H189" s="54">
        <f>+'Cifras Inmobiliarias Santiago'!I188</f>
        <v>50352</v>
      </c>
      <c r="I189" s="54">
        <f>+'Cifras Inmobiliarias Santiago'!J188</f>
        <v>3046</v>
      </c>
      <c r="J189" s="54">
        <f>+'Cifras Inmobiliarias Santiago'!K188</f>
        <v>16.530531845042677</v>
      </c>
      <c r="K189" s="410">
        <f>+'Ventas UF'!C188</f>
        <v>9681.5555426868232</v>
      </c>
      <c r="L189" s="410">
        <f>+'Ventas UF'!D188</f>
        <v>3020.8546772600466</v>
      </c>
      <c r="M189" s="410">
        <f>+'Ventas UF'!E188</f>
        <v>12702.410219946869</v>
      </c>
      <c r="N189"/>
    </row>
    <row r="190" spans="1:14">
      <c r="A190" s="408" t="str">
        <f>+'Cifras Inmobiliarias Santiago'!B189&amp;"-"&amp;'Cifras Inmobiliarias Santiago'!A183</f>
        <v>Jul-2019</v>
      </c>
      <c r="B190" s="54">
        <f>+'Cifras Inmobiliarias Santiago'!C189</f>
        <v>39666</v>
      </c>
      <c r="C190" s="54">
        <f>+'Cifras Inmobiliarias Santiago'!D189</f>
        <v>2170</v>
      </c>
      <c r="D190" s="54">
        <f>+'Cifras Inmobiliarias Santiago'!E189</f>
        <v>18.279262672811061</v>
      </c>
      <c r="E190" s="54">
        <f>+'Cifras Inmobiliarias Santiago'!F189</f>
        <v>7018</v>
      </c>
      <c r="F190" s="54">
        <f>+'Cifras Inmobiliarias Santiago'!G189</f>
        <v>495</v>
      </c>
      <c r="G190" s="54">
        <f>+'Cifras Inmobiliarias Santiago'!H189</f>
        <v>14.177777777777777</v>
      </c>
      <c r="H190" s="54">
        <f>+'Cifras Inmobiliarias Santiago'!I189</f>
        <v>46684</v>
      </c>
      <c r="I190" s="54">
        <f>+'Cifras Inmobiliarias Santiago'!J189</f>
        <v>2665</v>
      </c>
      <c r="J190" s="54">
        <f>+'Cifras Inmobiliarias Santiago'!K189</f>
        <v>17.517448405253283</v>
      </c>
      <c r="K190" s="410">
        <f>+'Ventas UF'!C189</f>
        <v>8614.048509183951</v>
      </c>
      <c r="L190" s="410">
        <f>+'Ventas UF'!D189</f>
        <v>2283.2159285977382</v>
      </c>
      <c r="M190" s="410">
        <f>+'Ventas UF'!E189</f>
        <v>10897.264437781689</v>
      </c>
      <c r="N190"/>
    </row>
    <row r="191" spans="1:14">
      <c r="A191" s="408" t="str">
        <f>+'Cifras Inmobiliarias Santiago'!B190&amp;"-"&amp;'Cifras Inmobiliarias Santiago'!A183</f>
        <v>Ago-2019</v>
      </c>
      <c r="B191" s="54">
        <f>+'Cifras Inmobiliarias Santiago'!C190</f>
        <v>40617</v>
      </c>
      <c r="C191" s="54">
        <f>+'Cifras Inmobiliarias Santiago'!D190</f>
        <v>2248</v>
      </c>
      <c r="D191" s="54">
        <f>+'Cifras Inmobiliarias Santiago'!E190</f>
        <v>18.068060498220639</v>
      </c>
      <c r="E191" s="54">
        <f>+'Cifras Inmobiliarias Santiago'!F190</f>
        <v>7267</v>
      </c>
      <c r="F191" s="54">
        <f>+'Cifras Inmobiliarias Santiago'!G190</f>
        <v>768</v>
      </c>
      <c r="G191" s="54">
        <f>+'Cifras Inmobiliarias Santiago'!H190</f>
        <v>9.4622395833333339</v>
      </c>
      <c r="H191" s="54">
        <f>+'Cifras Inmobiliarias Santiago'!I190</f>
        <v>47884</v>
      </c>
      <c r="I191" s="54">
        <f>+'Cifras Inmobiliarias Santiago'!J190</f>
        <v>3016</v>
      </c>
      <c r="J191" s="54">
        <f>+'Cifras Inmobiliarias Santiago'!K190</f>
        <v>15.876657824933687</v>
      </c>
      <c r="K191" s="410">
        <f>+'Ventas UF'!C190</f>
        <v>9241.2836782100439</v>
      </c>
      <c r="L191" s="410">
        <f>+'Ventas UF'!D190</f>
        <v>3721.6721690589466</v>
      </c>
      <c r="M191" s="410">
        <f>+'Ventas UF'!E190</f>
        <v>12962.95584726899</v>
      </c>
      <c r="N191"/>
    </row>
    <row r="192" spans="1:14">
      <c r="A192" s="408" t="str">
        <f>+'Cifras Inmobiliarias Santiago'!B191&amp;"-"&amp;'Cifras Inmobiliarias Santiago'!A183</f>
        <v>Set-2019</v>
      </c>
      <c r="B192" s="54">
        <f>+'Cifras Inmobiliarias Santiago'!C191</f>
        <v>41771</v>
      </c>
      <c r="C192" s="54">
        <f>+'Cifras Inmobiliarias Santiago'!D191</f>
        <v>2084</v>
      </c>
      <c r="D192" s="54">
        <f>+'Cifras Inmobiliarias Santiago'!E191</f>
        <v>20.043666026871403</v>
      </c>
      <c r="E192" s="54">
        <f>+'Cifras Inmobiliarias Santiago'!F191</f>
        <v>7215</v>
      </c>
      <c r="F192" s="54">
        <f>+'Cifras Inmobiliarias Santiago'!G191</f>
        <v>628</v>
      </c>
      <c r="G192" s="54">
        <f>+'Cifras Inmobiliarias Santiago'!H191</f>
        <v>11.488853503184714</v>
      </c>
      <c r="H192" s="54">
        <f>+'Cifras Inmobiliarias Santiago'!I191</f>
        <v>48986</v>
      </c>
      <c r="I192" s="54">
        <f>+'Cifras Inmobiliarias Santiago'!J191</f>
        <v>2712</v>
      </c>
      <c r="J192" s="54">
        <f>+'Cifras Inmobiliarias Santiago'!K191</f>
        <v>18.06268436578171</v>
      </c>
      <c r="K192" s="410">
        <f>+'Ventas UF'!C191</f>
        <v>7391.8309089888253</v>
      </c>
      <c r="L192" s="410">
        <f>+'Ventas UF'!D191</f>
        <v>2752.7825927312606</v>
      </c>
      <c r="M192" s="410">
        <f>+'Ventas UF'!E191</f>
        <v>10144.613501720087</v>
      </c>
      <c r="N192"/>
    </row>
    <row r="193" spans="1:14">
      <c r="A193" s="408" t="str">
        <f>+'Cifras Inmobiliarias Santiago'!B192&amp;"-"&amp;'Cifras Inmobiliarias Santiago'!A183</f>
        <v>Oct-2019</v>
      </c>
      <c r="B193" s="54">
        <f>+'Cifras Inmobiliarias Santiago'!C192</f>
        <v>42834</v>
      </c>
      <c r="C193" s="54">
        <f>+'Cifras Inmobiliarias Santiago'!D192</f>
        <v>1958</v>
      </c>
      <c r="D193" s="54">
        <f>+'Cifras Inmobiliarias Santiago'!E192</f>
        <v>21.876404494382022</v>
      </c>
      <c r="E193" s="54">
        <f>+'Cifras Inmobiliarias Santiago'!F192</f>
        <v>6638</v>
      </c>
      <c r="F193" s="54">
        <f>+'Cifras Inmobiliarias Santiago'!G192</f>
        <v>886</v>
      </c>
      <c r="G193" s="54">
        <f>+'Cifras Inmobiliarias Santiago'!H192</f>
        <v>7.4920993227990973</v>
      </c>
      <c r="H193" s="54">
        <f>+'Cifras Inmobiliarias Santiago'!I192</f>
        <v>49472</v>
      </c>
      <c r="I193" s="54">
        <f>+'Cifras Inmobiliarias Santiago'!J192</f>
        <v>2844</v>
      </c>
      <c r="J193" s="54">
        <f>+'Cifras Inmobiliarias Santiago'!K192</f>
        <v>17.395218002812939</v>
      </c>
      <c r="K193" s="410">
        <f>+'Ventas UF'!C192</f>
        <v>6994.4901594288376</v>
      </c>
      <c r="L193" s="410">
        <f>+'Ventas UF'!D192</f>
        <v>2814.8606495942186</v>
      </c>
      <c r="M193" s="410">
        <f>+'Ventas UF'!E192</f>
        <v>9809.3508090230571</v>
      </c>
      <c r="N193"/>
    </row>
    <row r="194" spans="1:14">
      <c r="A194" s="408" t="str">
        <f>+'Cifras Inmobiliarias Santiago'!B193&amp;"-"&amp;'Cifras Inmobiliarias Santiago'!A183</f>
        <v>Nov-2019</v>
      </c>
      <c r="B194" s="54">
        <f>+'Cifras Inmobiliarias Santiago'!C193</f>
        <v>43048</v>
      </c>
      <c r="C194" s="54">
        <f>+'Cifras Inmobiliarias Santiago'!D193</f>
        <v>1354</v>
      </c>
      <c r="D194" s="54">
        <f>+'Cifras Inmobiliarias Santiago'!E193</f>
        <v>31.793205317577549</v>
      </c>
      <c r="E194" s="54">
        <f>+'Cifras Inmobiliarias Santiago'!F193</f>
        <v>6200</v>
      </c>
      <c r="F194" s="54">
        <f>+'Cifras Inmobiliarias Santiago'!G193</f>
        <v>530</v>
      </c>
      <c r="G194" s="54">
        <f>+'Cifras Inmobiliarias Santiago'!H193</f>
        <v>11.69811320754717</v>
      </c>
      <c r="H194" s="54">
        <f>+'Cifras Inmobiliarias Santiago'!I193</f>
        <v>49248</v>
      </c>
      <c r="I194" s="54">
        <f>+'Cifras Inmobiliarias Santiago'!J193</f>
        <v>1884</v>
      </c>
      <c r="J194" s="54">
        <f>+'Cifras Inmobiliarias Santiago'!K193</f>
        <v>26.140127388535031</v>
      </c>
      <c r="K194" s="410">
        <f>+'Ventas UF'!C193</f>
        <v>4926.82721188712</v>
      </c>
      <c r="L194" s="410">
        <f>+'Ventas UF'!D193</f>
        <v>2378.4333929135501</v>
      </c>
      <c r="M194" s="410">
        <f>+'Ventas UF'!E193</f>
        <v>7305.2606048006701</v>
      </c>
      <c r="N194"/>
    </row>
    <row r="195" spans="1:14">
      <c r="A195" s="408" t="str">
        <f>+'Cifras Inmobiliarias Santiago'!B194&amp;"-"&amp;'Cifras Inmobiliarias Santiago'!A183</f>
        <v>Dic-2019</v>
      </c>
      <c r="B195" s="54">
        <f>+'Cifras Inmobiliarias Santiago'!C194</f>
        <v>41777</v>
      </c>
      <c r="C195" s="54">
        <f>+'Cifras Inmobiliarias Santiago'!D194</f>
        <v>1328</v>
      </c>
      <c r="D195" s="54">
        <f>+'Cifras Inmobiliarias Santiago'!E194</f>
        <v>31.458584337349397</v>
      </c>
      <c r="E195" s="54">
        <f>+'Cifras Inmobiliarias Santiago'!F194</f>
        <v>6099</v>
      </c>
      <c r="F195" s="54">
        <f>+'Cifras Inmobiliarias Santiago'!G194</f>
        <v>373</v>
      </c>
      <c r="G195" s="54">
        <f>+'Cifras Inmobiliarias Santiago'!H194</f>
        <v>16.351206434316353</v>
      </c>
      <c r="H195" s="54">
        <f>+'Cifras Inmobiliarias Santiago'!I194</f>
        <v>47876</v>
      </c>
      <c r="I195" s="54">
        <f>+'Cifras Inmobiliarias Santiago'!J194</f>
        <v>1701</v>
      </c>
      <c r="J195" s="54">
        <f>+'Cifras Inmobiliarias Santiago'!K194</f>
        <v>28.145796590241034</v>
      </c>
      <c r="K195" s="410">
        <f>+'Ventas UF'!C194</f>
        <v>5022.4013556067066</v>
      </c>
      <c r="L195" s="410">
        <f>+'Ventas UF'!D194</f>
        <v>1704.6435729592458</v>
      </c>
      <c r="M195" s="410">
        <f>+'Ventas UF'!E194</f>
        <v>6727.0449285659524</v>
      </c>
      <c r="N195"/>
    </row>
    <row r="196" spans="1:14">
      <c r="A196" s="408" t="str">
        <f>+'Cifras Inmobiliarias Santiago'!B195&amp;"-"&amp;'Cifras Inmobiliarias Santiago'!A195</f>
        <v>Ene-2020</v>
      </c>
      <c r="B196" s="54">
        <f>+'Cifras Inmobiliarias Santiago'!C195</f>
        <v>41255</v>
      </c>
      <c r="C196" s="54">
        <f>+'Cifras Inmobiliarias Santiago'!D195</f>
        <v>1014</v>
      </c>
      <c r="D196" s="54">
        <f>+'Cifras Inmobiliarias Santiago'!E195</f>
        <v>40.685404339250496</v>
      </c>
      <c r="E196" s="54">
        <f>+'Cifras Inmobiliarias Santiago'!F195</f>
        <v>5877</v>
      </c>
      <c r="F196" s="54">
        <f>+'Cifras Inmobiliarias Santiago'!G195</f>
        <v>226</v>
      </c>
      <c r="G196" s="54">
        <f>+'Cifras Inmobiliarias Santiago'!H195</f>
        <v>26.004424778761063</v>
      </c>
      <c r="H196" s="54">
        <f>+'Cifras Inmobiliarias Santiago'!I195</f>
        <v>47132</v>
      </c>
      <c r="I196" s="54">
        <f>+'Cifras Inmobiliarias Santiago'!J195</f>
        <v>1240</v>
      </c>
      <c r="J196" s="54">
        <f>+'Cifras Inmobiliarias Santiago'!K195</f>
        <v>38.009677419354837</v>
      </c>
      <c r="K196" s="410">
        <f>+'Ventas UF'!C195</f>
        <v>4117.6988480460286</v>
      </c>
      <c r="L196" s="410">
        <f>+'Ventas UF'!D195</f>
        <v>1078.9698173721167</v>
      </c>
      <c r="M196" s="410">
        <f>+'Ventas UF'!E195</f>
        <v>5196.6686654181449</v>
      </c>
      <c r="N196"/>
    </row>
    <row r="197" spans="1:14">
      <c r="A197" s="408" t="str">
        <f>+'Cifras Inmobiliarias Santiago'!B196&amp;"-"&amp;'Cifras Inmobiliarias Santiago'!A195</f>
        <v>Feb-2020</v>
      </c>
      <c r="B197" s="54">
        <f>+'Cifras Inmobiliarias Santiago'!C196</f>
        <v>40575</v>
      </c>
      <c r="C197" s="54">
        <f>+'Cifras Inmobiliarias Santiago'!D196</f>
        <v>1004</v>
      </c>
      <c r="D197" s="54">
        <f>+'Cifras Inmobiliarias Santiago'!E196</f>
        <v>40.413346613545819</v>
      </c>
      <c r="E197" s="54">
        <f>+'Cifras Inmobiliarias Santiago'!F196</f>
        <v>5265</v>
      </c>
      <c r="F197" s="54">
        <f>+'Cifras Inmobiliarias Santiago'!G196</f>
        <v>628</v>
      </c>
      <c r="G197" s="54">
        <f>+'Cifras Inmobiliarias Santiago'!H196</f>
        <v>8.3837579617834397</v>
      </c>
      <c r="H197" s="54">
        <f>+'Cifras Inmobiliarias Santiago'!I196</f>
        <v>45840</v>
      </c>
      <c r="I197" s="54">
        <f>+'Cifras Inmobiliarias Santiago'!J196</f>
        <v>1632</v>
      </c>
      <c r="J197" s="54">
        <f>+'Cifras Inmobiliarias Santiago'!K196</f>
        <v>28.088235294117649</v>
      </c>
      <c r="K197" s="410">
        <f>+'Ventas UF'!C196</f>
        <v>3589.001344810978</v>
      </c>
      <c r="L197" s="410">
        <f>+'Ventas UF'!D196</f>
        <v>2191.7627323487823</v>
      </c>
      <c r="M197" s="410">
        <f>+'Ventas UF'!E196</f>
        <v>5780.7640771597598</v>
      </c>
      <c r="N197"/>
    </row>
    <row r="198" spans="1:14">
      <c r="A198" s="408" t="str">
        <f>+'Cifras Inmobiliarias Santiago'!B197&amp;"-"&amp;'Cifras Inmobiliarias Santiago'!A195</f>
        <v>Mar-2020</v>
      </c>
      <c r="B198" s="54">
        <f>+'Cifras Inmobiliarias Santiago'!C197</f>
        <v>41414</v>
      </c>
      <c r="C198" s="54">
        <f>+'Cifras Inmobiliarias Santiago'!D197</f>
        <v>834</v>
      </c>
      <c r="D198" s="54">
        <f>+'Cifras Inmobiliarias Santiago'!E197</f>
        <v>49.657074340527579</v>
      </c>
      <c r="E198" s="54">
        <f>+'Cifras Inmobiliarias Santiago'!F197</f>
        <v>5711</v>
      </c>
      <c r="F198" s="54">
        <f>+'Cifras Inmobiliarias Santiago'!G197</f>
        <v>655</v>
      </c>
      <c r="G198" s="54">
        <f>+'Cifras Inmobiliarias Santiago'!H197</f>
        <v>8.7190839694656486</v>
      </c>
      <c r="H198" s="54">
        <f>+'Cifras Inmobiliarias Santiago'!I197</f>
        <v>47125</v>
      </c>
      <c r="I198" s="54">
        <f>+'Cifras Inmobiliarias Santiago'!J197</f>
        <v>1489</v>
      </c>
      <c r="J198" s="54">
        <f>+'Cifras Inmobiliarias Santiago'!K197</f>
        <v>31.648757555406313</v>
      </c>
      <c r="K198" s="410">
        <f>+'Ventas UF'!C197</f>
        <v>3149.4557005145466</v>
      </c>
      <c r="L198" s="410">
        <f>+'Ventas UF'!D197</f>
        <v>1826.4827166710227</v>
      </c>
      <c r="M198" s="410">
        <f>+'Ventas UF'!E197</f>
        <v>4975.9384171855691</v>
      </c>
      <c r="N198"/>
    </row>
    <row r="199" spans="1:14">
      <c r="A199" s="408" t="str">
        <f>+'Cifras Inmobiliarias Santiago'!B198&amp;"-"&amp;'Cifras Inmobiliarias Santiago'!A195</f>
        <v>Abr-2020</v>
      </c>
      <c r="B199" s="54">
        <f>+'Cifras Inmobiliarias Santiago'!C198</f>
        <v>42233</v>
      </c>
      <c r="C199" s="54">
        <f>+'Cifras Inmobiliarias Santiago'!D198</f>
        <v>606</v>
      </c>
      <c r="D199" s="54">
        <f>+'Cifras Inmobiliarias Santiago'!E198</f>
        <v>69.691419141914196</v>
      </c>
      <c r="E199" s="54">
        <f>+'Cifras Inmobiliarias Santiago'!F198</f>
        <v>5403</v>
      </c>
      <c r="F199" s="54">
        <f>+'Cifras Inmobiliarias Santiago'!G198</f>
        <v>357</v>
      </c>
      <c r="G199" s="54">
        <f>+'Cifras Inmobiliarias Santiago'!H198</f>
        <v>15.134453781512605</v>
      </c>
      <c r="H199" s="54">
        <f>+'Cifras Inmobiliarias Santiago'!I198</f>
        <v>47636</v>
      </c>
      <c r="I199" s="54">
        <f>+'Cifras Inmobiliarias Santiago'!J198</f>
        <v>963</v>
      </c>
      <c r="J199" s="54">
        <f>+'Cifras Inmobiliarias Santiago'!K198</f>
        <v>49.466251298026997</v>
      </c>
      <c r="K199" s="410">
        <f>+'Ventas UF'!C198</f>
        <v>2270.3062672836345</v>
      </c>
      <c r="L199" s="410">
        <f>+'Ventas UF'!D198</f>
        <v>1267.4883090945859</v>
      </c>
      <c r="M199" s="410">
        <f>+'Ventas UF'!E198</f>
        <v>3537.7945763782204</v>
      </c>
      <c r="N199"/>
    </row>
    <row r="200" spans="1:14">
      <c r="A200" s="408" t="str">
        <f>+'Cifras Inmobiliarias Santiago'!B199&amp;"-"&amp;'Cifras Inmobiliarias Santiago'!A195</f>
        <v>May-2020</v>
      </c>
      <c r="B200" s="54">
        <f>+'Cifras Inmobiliarias Santiago'!C199</f>
        <v>42579</v>
      </c>
      <c r="C200" s="54">
        <f>+'Cifras Inmobiliarias Santiago'!D199</f>
        <v>505</v>
      </c>
      <c r="D200" s="54">
        <f>+'Cifras Inmobiliarias Santiago'!E199</f>
        <v>84.314851485148509</v>
      </c>
      <c r="E200" s="54">
        <f>+'Cifras Inmobiliarias Santiago'!F199</f>
        <v>5632</v>
      </c>
      <c r="F200" s="54">
        <f>+'Cifras Inmobiliarias Santiago'!G199</f>
        <v>320</v>
      </c>
      <c r="G200" s="54">
        <f>+'Cifras Inmobiliarias Santiago'!H199</f>
        <v>17.600000000000001</v>
      </c>
      <c r="H200" s="54">
        <f>+'Cifras Inmobiliarias Santiago'!I199</f>
        <v>48211</v>
      </c>
      <c r="I200" s="54">
        <f>+'Cifras Inmobiliarias Santiago'!J199</f>
        <v>825</v>
      </c>
      <c r="J200" s="54">
        <f>+'Cifras Inmobiliarias Santiago'!K199</f>
        <v>58.437575757575758</v>
      </c>
      <c r="K200" s="410">
        <f>+'Ventas UF'!C199</f>
        <v>2040.1956138090322</v>
      </c>
      <c r="L200" s="410">
        <f>+'Ventas UF'!D199</f>
        <v>1350.3538569728396</v>
      </c>
      <c r="M200" s="410">
        <f>+'Ventas UF'!E199</f>
        <v>3390.5494707818716</v>
      </c>
      <c r="N200"/>
    </row>
    <row r="201" spans="1:14">
      <c r="A201" s="408" t="str">
        <f>+'Cifras Inmobiliarias Santiago'!B200&amp;"-"&amp;'Cifras Inmobiliarias Santiago'!A195</f>
        <v>Jun-2020</v>
      </c>
      <c r="B201" s="54">
        <f>+'Cifras Inmobiliarias Santiago'!C200</f>
        <v>45479</v>
      </c>
      <c r="C201" s="54">
        <f>+'Cifras Inmobiliarias Santiago'!D200</f>
        <v>930</v>
      </c>
      <c r="D201" s="54">
        <f>+'Cifras Inmobiliarias Santiago'!E200</f>
        <v>48.902150537634405</v>
      </c>
      <c r="E201" s="54">
        <f>+'Cifras Inmobiliarias Santiago'!F200</f>
        <v>6054</v>
      </c>
      <c r="F201" s="54">
        <f>+'Cifras Inmobiliarias Santiago'!G200</f>
        <v>347</v>
      </c>
      <c r="G201" s="54">
        <f>+'Cifras Inmobiliarias Santiago'!H200</f>
        <v>17.446685878962537</v>
      </c>
      <c r="H201" s="54">
        <f>+'Cifras Inmobiliarias Santiago'!I200</f>
        <v>51533</v>
      </c>
      <c r="I201" s="54">
        <f>+'Cifras Inmobiliarias Santiago'!J200</f>
        <v>1277</v>
      </c>
      <c r="J201" s="54">
        <f>+'Cifras Inmobiliarias Santiago'!K200</f>
        <v>40.35473766640564</v>
      </c>
      <c r="K201" s="410">
        <f>+'Ventas UF'!C200</f>
        <v>3079.8799913892826</v>
      </c>
      <c r="L201" s="410">
        <f>+'Ventas UF'!D200</f>
        <v>1515.5026930115873</v>
      </c>
      <c r="M201" s="410">
        <f>+'Ventas UF'!E200</f>
        <v>4595.3826844008699</v>
      </c>
      <c r="N201"/>
    </row>
    <row r="202" spans="1:14">
      <c r="A202" s="408" t="str">
        <f>+'Cifras Inmobiliarias Santiago'!B201&amp;"-"&amp;'Cifras Inmobiliarias Santiago'!A195</f>
        <v>Jul-2020</v>
      </c>
      <c r="B202" s="54">
        <f>+'Cifras Inmobiliarias Santiago'!C201</f>
        <v>45920</v>
      </c>
      <c r="C202" s="54">
        <f>+'Cifras Inmobiliarias Santiago'!D201</f>
        <v>1264</v>
      </c>
      <c r="D202" s="54">
        <f>+'Cifras Inmobiliarias Santiago'!E201</f>
        <v>36.329113924050631</v>
      </c>
      <c r="E202" s="54">
        <f>+'Cifras Inmobiliarias Santiago'!F201</f>
        <v>5717</v>
      </c>
      <c r="F202" s="54">
        <f>+'Cifras Inmobiliarias Santiago'!G201</f>
        <v>477</v>
      </c>
      <c r="G202" s="54">
        <f>+'Cifras Inmobiliarias Santiago'!H201</f>
        <v>11.985324947589099</v>
      </c>
      <c r="H202" s="54">
        <f>+'Cifras Inmobiliarias Santiago'!I201</f>
        <v>51637</v>
      </c>
      <c r="I202" s="54">
        <f>+'Cifras Inmobiliarias Santiago'!J201</f>
        <v>1741</v>
      </c>
      <c r="J202" s="54">
        <f>+'Cifras Inmobiliarias Santiago'!K201</f>
        <v>29.659391154508903</v>
      </c>
      <c r="K202" s="410">
        <f>+'Ventas UF'!C201</f>
        <v>4340.3097954546383</v>
      </c>
      <c r="L202" s="410">
        <f>+'Ventas UF'!D201</f>
        <v>2544.6660588236728</v>
      </c>
      <c r="M202" s="410">
        <f>+'Ventas UF'!E201</f>
        <v>6884.9758542783111</v>
      </c>
      <c r="N202"/>
    </row>
    <row r="203" spans="1:14">
      <c r="A203" s="408" t="str">
        <f>+'Cifras Inmobiliarias Santiago'!B202&amp;"-"&amp;'Cifras Inmobiliarias Santiago'!A195</f>
        <v>Ago-2020</v>
      </c>
      <c r="B203" s="54">
        <f>+'Cifras Inmobiliarias Santiago'!C202</f>
        <v>47077</v>
      </c>
      <c r="C203" s="54">
        <f>+'Cifras Inmobiliarias Santiago'!D202</f>
        <v>1739</v>
      </c>
      <c r="D203" s="54">
        <f>+'Cifras Inmobiliarias Santiago'!E202</f>
        <v>27.071305347901092</v>
      </c>
      <c r="E203" s="54">
        <f>+'Cifras Inmobiliarias Santiago'!F202</f>
        <v>5669</v>
      </c>
      <c r="F203" s="54">
        <f>+'Cifras Inmobiliarias Santiago'!G202</f>
        <v>503</v>
      </c>
      <c r="G203" s="54">
        <f>+'Cifras Inmobiliarias Santiago'!H202</f>
        <v>11.27037773359841</v>
      </c>
      <c r="H203" s="54">
        <f>+'Cifras Inmobiliarias Santiago'!I202</f>
        <v>52746</v>
      </c>
      <c r="I203" s="54">
        <f>+'Cifras Inmobiliarias Santiago'!J202</f>
        <v>2242</v>
      </c>
      <c r="J203" s="54">
        <f>+'Cifras Inmobiliarias Santiago'!K202</f>
        <v>23.526315789473685</v>
      </c>
      <c r="K203" s="410">
        <f>+'Ventas UF'!C202</f>
        <v>6235.2168616816134</v>
      </c>
      <c r="L203" s="410">
        <f>+'Ventas UF'!D202</f>
        <v>2952.6227570925953</v>
      </c>
      <c r="M203" s="410">
        <f>+'Ventas UF'!E202</f>
        <v>9187.8396187742092</v>
      </c>
      <c r="N203"/>
    </row>
    <row r="204" spans="1:14">
      <c r="A204" s="408" t="str">
        <f>+'Cifras Inmobiliarias Santiago'!B203&amp;"-"&amp;'Cifras Inmobiliarias Santiago'!A195</f>
        <v>Set-2020</v>
      </c>
      <c r="B204" s="54">
        <f>+'Cifras Inmobiliarias Santiago'!C203</f>
        <v>47061</v>
      </c>
      <c r="C204" s="54">
        <f>+'Cifras Inmobiliarias Santiago'!D203</f>
        <v>1884</v>
      </c>
      <c r="D204" s="54">
        <f>+'Cifras Inmobiliarias Santiago'!E203</f>
        <v>24.979299363057326</v>
      </c>
      <c r="E204" s="54">
        <f>+'Cifras Inmobiliarias Santiago'!F203</f>
        <v>5163</v>
      </c>
      <c r="F204" s="54">
        <f>+'Cifras Inmobiliarias Santiago'!G203</f>
        <v>626</v>
      </c>
      <c r="G204" s="54">
        <f>+'Cifras Inmobiliarias Santiago'!H203</f>
        <v>8.2476038338658153</v>
      </c>
      <c r="H204" s="54">
        <f>+'Cifras Inmobiliarias Santiago'!I203</f>
        <v>52224</v>
      </c>
      <c r="I204" s="54">
        <f>+'Cifras Inmobiliarias Santiago'!J203</f>
        <v>2510</v>
      </c>
      <c r="J204" s="54">
        <f>+'Cifras Inmobiliarias Santiago'!K203</f>
        <v>20.806374501992032</v>
      </c>
      <c r="K204" s="410">
        <f>+'Ventas UF'!C203</f>
        <v>7460.4876026896209</v>
      </c>
      <c r="L204" s="410">
        <f>+'Ventas UF'!D203</f>
        <v>2888.9252603501182</v>
      </c>
      <c r="M204" s="410">
        <f>+'Ventas UF'!E203</f>
        <v>10349.412863039739</v>
      </c>
      <c r="N204"/>
    </row>
    <row r="205" spans="1:14">
      <c r="A205" s="408" t="str">
        <f>+'Cifras Inmobiliarias Santiago'!B204&amp;"-"&amp;'Cifras Inmobiliarias Santiago'!A195</f>
        <v>Oct-2020</v>
      </c>
      <c r="B205" s="54">
        <f>+'Cifras Inmobiliarias Santiago'!C204</f>
        <v>46996</v>
      </c>
      <c r="C205" s="54">
        <f>+'Cifras Inmobiliarias Santiago'!D204</f>
        <v>2469</v>
      </c>
      <c r="D205" s="54">
        <f>+'Cifras Inmobiliarias Santiago'!E204</f>
        <v>19.034426893479143</v>
      </c>
      <c r="E205" s="54">
        <f>+'Cifras Inmobiliarias Santiago'!F204</f>
        <v>4947</v>
      </c>
      <c r="F205" s="54">
        <f>+'Cifras Inmobiliarias Santiago'!G204</f>
        <v>816</v>
      </c>
      <c r="G205" s="54">
        <f>+'Cifras Inmobiliarias Santiago'!H204</f>
        <v>6.0625</v>
      </c>
      <c r="H205" s="54">
        <f>+'Cifras Inmobiliarias Santiago'!I204</f>
        <v>51943</v>
      </c>
      <c r="I205" s="54">
        <f>+'Cifras Inmobiliarias Santiago'!J204</f>
        <v>3285</v>
      </c>
      <c r="J205" s="54">
        <f>+'Cifras Inmobiliarias Santiago'!K204</f>
        <v>15.812176560121765</v>
      </c>
      <c r="K205" s="410">
        <f>+'Ventas UF'!C204</f>
        <v>9822.5416636701775</v>
      </c>
      <c r="L205" s="410">
        <f>+'Ventas UF'!D204</f>
        <v>4433.1178935410289</v>
      </c>
      <c r="M205" s="410">
        <f>+'Ventas UF'!E204</f>
        <v>14255.659557211206</v>
      </c>
      <c r="N205"/>
    </row>
    <row r="206" spans="1:14">
      <c r="A206" s="408" t="str">
        <f>+'Cifras Inmobiliarias Santiago'!B205&amp;"-"&amp;'Cifras Inmobiliarias Santiago'!A195</f>
        <v>Nov-2020</v>
      </c>
      <c r="B206" s="54">
        <f>+'Cifras Inmobiliarias Santiago'!C205</f>
        <v>47189</v>
      </c>
      <c r="C206" s="54">
        <f>+'Cifras Inmobiliarias Santiago'!D205</f>
        <v>2089</v>
      </c>
      <c r="D206" s="54">
        <f>+'Cifras Inmobiliarias Santiago'!E205</f>
        <v>22.589277166108186</v>
      </c>
      <c r="E206" s="54">
        <f>+'Cifras Inmobiliarias Santiago'!F205</f>
        <v>4336</v>
      </c>
      <c r="F206" s="54">
        <f>+'Cifras Inmobiliarias Santiago'!G205</f>
        <v>894</v>
      </c>
      <c r="G206" s="54">
        <f>+'Cifras Inmobiliarias Santiago'!H205</f>
        <v>4.8501118568232666</v>
      </c>
      <c r="H206" s="54">
        <f>+'Cifras Inmobiliarias Santiago'!I205</f>
        <v>51525</v>
      </c>
      <c r="I206" s="54">
        <f>+'Cifras Inmobiliarias Santiago'!J205</f>
        <v>2983</v>
      </c>
      <c r="J206" s="54">
        <f>+'Cifras Inmobiliarias Santiago'!K205</f>
        <v>17.272879651357695</v>
      </c>
      <c r="K206" s="410">
        <f>+'Ventas UF'!C205</f>
        <v>8291.8517263932827</v>
      </c>
      <c r="L206" s="410">
        <f>+'Ventas UF'!D205</f>
        <v>4792.8421930383556</v>
      </c>
      <c r="M206" s="410">
        <f>+'Ventas UF'!E205</f>
        <v>13084.693919431638</v>
      </c>
      <c r="N206"/>
    </row>
    <row r="207" spans="1:14">
      <c r="A207" s="408" t="str">
        <f>+'Cifras Inmobiliarias Santiago'!B206&amp;"-"&amp;'Cifras Inmobiliarias Santiago'!A195</f>
        <v>Dic-2020</v>
      </c>
      <c r="B207" s="54">
        <f>+'Cifras Inmobiliarias Santiago'!C206</f>
        <v>47250</v>
      </c>
      <c r="C207" s="54">
        <f>+'Cifras Inmobiliarias Santiago'!D206</f>
        <v>1801</v>
      </c>
      <c r="D207" s="54">
        <f>+'Cifras Inmobiliarias Santiago'!E206</f>
        <v>26.235424764019989</v>
      </c>
      <c r="E207" s="54">
        <f>+'Cifras Inmobiliarias Santiago'!F206</f>
        <v>4402</v>
      </c>
      <c r="F207" s="54">
        <f>+'Cifras Inmobiliarias Santiago'!G206</f>
        <v>684</v>
      </c>
      <c r="G207" s="54">
        <f>+'Cifras Inmobiliarias Santiago'!H206</f>
        <v>6.435672514619883</v>
      </c>
      <c r="H207" s="54">
        <f>+'Cifras Inmobiliarias Santiago'!I206</f>
        <v>51652</v>
      </c>
      <c r="I207" s="54">
        <f>+'Cifras Inmobiliarias Santiago'!J206</f>
        <v>2485</v>
      </c>
      <c r="J207" s="54">
        <f>+'Cifras Inmobiliarias Santiago'!K206</f>
        <v>20.785513078470824</v>
      </c>
      <c r="K207" s="410">
        <f>+'Ventas UF'!C206</f>
        <v>7557.018207820628</v>
      </c>
      <c r="L207" s="410">
        <f>+'Ventas UF'!D206</f>
        <v>3966.8327511442712</v>
      </c>
      <c r="M207" s="410">
        <f>+'Ventas UF'!E206</f>
        <v>11523.8509589649</v>
      </c>
      <c r="N207"/>
    </row>
    <row r="208" spans="1:14">
      <c r="A208" s="408" t="str">
        <f>+'Cifras Inmobiliarias Santiago'!B207&amp;"-"&amp;'Cifras Inmobiliarias Santiago'!A207</f>
        <v>Ene-2021</v>
      </c>
      <c r="B208" s="54">
        <f>+'Cifras Inmobiliarias Santiago'!C207</f>
        <v>47594</v>
      </c>
      <c r="C208" s="54">
        <f>+'Cifras Inmobiliarias Santiago'!D207</f>
        <v>1624</v>
      </c>
      <c r="D208" s="54">
        <f>+'Cifras Inmobiliarias Santiago'!E207</f>
        <v>29.30665024630542</v>
      </c>
      <c r="E208" s="54">
        <f>+'Cifras Inmobiliarias Santiago'!F207</f>
        <v>4588</v>
      </c>
      <c r="F208" s="54">
        <f>+'Cifras Inmobiliarias Santiago'!G207</f>
        <v>598</v>
      </c>
      <c r="G208" s="54">
        <f>+'Cifras Inmobiliarias Santiago'!H207</f>
        <v>7.6722408026755851</v>
      </c>
      <c r="H208" s="54">
        <f>+'Cifras Inmobiliarias Santiago'!I207</f>
        <v>52182</v>
      </c>
      <c r="I208" s="54">
        <f>+'Cifras Inmobiliarias Santiago'!J207</f>
        <v>2222</v>
      </c>
      <c r="J208" s="54">
        <f>+'Cifras Inmobiliarias Santiago'!K207</f>
        <v>23.484248424842484</v>
      </c>
      <c r="K208" s="410">
        <f>+'Ventas UF'!C207</f>
        <v>6222.5809621182289</v>
      </c>
      <c r="L208" s="410">
        <f>+'Ventas UF'!D207</f>
        <v>2737.572388692703</v>
      </c>
      <c r="M208" s="410">
        <f>+'Ventas UF'!E207</f>
        <v>8960.1533508109314</v>
      </c>
      <c r="N208"/>
    </row>
    <row r="209" spans="1:14">
      <c r="A209" s="408" t="str">
        <f>+'Cifras Inmobiliarias Santiago'!B208&amp;"-"&amp;'Cifras Inmobiliarias Santiago'!A207</f>
        <v>Feb-2021</v>
      </c>
      <c r="B209" s="54">
        <f>+'Cifras Inmobiliarias Santiago'!C208</f>
        <v>48461</v>
      </c>
      <c r="C209" s="54">
        <f>+'Cifras Inmobiliarias Santiago'!D208</f>
        <v>1825</v>
      </c>
      <c r="D209" s="54">
        <f>+'Cifras Inmobiliarias Santiago'!E208</f>
        <v>26.553972602739726</v>
      </c>
      <c r="E209" s="54">
        <f>+'Cifras Inmobiliarias Santiago'!F208</f>
        <v>4081</v>
      </c>
      <c r="F209" s="54">
        <f>+'Cifras Inmobiliarias Santiago'!G208</f>
        <v>605</v>
      </c>
      <c r="G209" s="54">
        <f>+'Cifras Inmobiliarias Santiago'!H208</f>
        <v>6.7454545454545451</v>
      </c>
      <c r="H209" s="54">
        <f>+'Cifras Inmobiliarias Santiago'!I208</f>
        <v>52542</v>
      </c>
      <c r="I209" s="54">
        <f>+'Cifras Inmobiliarias Santiago'!J208</f>
        <v>2430</v>
      </c>
      <c r="J209" s="54">
        <f>+'Cifras Inmobiliarias Santiago'!K208</f>
        <v>21.622222222222224</v>
      </c>
      <c r="K209" s="410">
        <f>+'Ventas UF'!C208</f>
        <v>6938.7276609931132</v>
      </c>
      <c r="L209" s="410">
        <f>+'Ventas UF'!D208</f>
        <v>3385.8304658469292</v>
      </c>
      <c r="M209" s="410">
        <f>+'Ventas UF'!E208</f>
        <v>10324.558126840042</v>
      </c>
      <c r="N209"/>
    </row>
    <row r="210" spans="1:14">
      <c r="A210" s="408" t="str">
        <f>+'Cifras Inmobiliarias Santiago'!B209&amp;"-"&amp;'Cifras Inmobiliarias Santiago'!A207</f>
        <v>Mar-2021</v>
      </c>
      <c r="B210" s="54">
        <f>+'Cifras Inmobiliarias Santiago'!C209</f>
        <v>48229</v>
      </c>
      <c r="C210" s="54">
        <f>+'Cifras Inmobiliarias Santiago'!D209</f>
        <v>2248</v>
      </c>
      <c r="D210" s="54">
        <f>+'Cifras Inmobiliarias Santiago'!E209</f>
        <v>21.45418149466192</v>
      </c>
      <c r="E210" s="54">
        <f>+'Cifras Inmobiliarias Santiago'!F209</f>
        <v>3752</v>
      </c>
      <c r="F210" s="54">
        <f>+'Cifras Inmobiliarias Santiago'!G209</f>
        <v>628</v>
      </c>
      <c r="G210" s="54">
        <f>+'Cifras Inmobiliarias Santiago'!H209</f>
        <v>5.9745222929936306</v>
      </c>
      <c r="H210" s="54">
        <f>+'Cifras Inmobiliarias Santiago'!I209</f>
        <v>51981</v>
      </c>
      <c r="I210" s="54">
        <f>+'Cifras Inmobiliarias Santiago'!J209</f>
        <v>2876</v>
      </c>
      <c r="J210" s="54">
        <f>+'Cifras Inmobiliarias Santiago'!K209</f>
        <v>18.074061196105703</v>
      </c>
      <c r="K210" s="410">
        <f>+'Ventas UF'!C209</f>
        <v>8844.8427406269602</v>
      </c>
      <c r="L210" s="410">
        <f>+'Ventas UF'!D209</f>
        <v>3785.020946084865</v>
      </c>
      <c r="M210" s="410">
        <f>+'Ventas UF'!E209</f>
        <v>12629.863686711826</v>
      </c>
      <c r="N210"/>
    </row>
    <row r="211" spans="1:14">
      <c r="A211" s="408" t="str">
        <f>+'Cifras Inmobiliarias Santiago'!B210&amp;"-"&amp;'Cifras Inmobiliarias Santiago'!A207</f>
        <v>Abr-2021</v>
      </c>
      <c r="B211" s="54">
        <f>+'Cifras Inmobiliarias Santiago'!C210</f>
        <v>50559</v>
      </c>
      <c r="C211" s="54">
        <f>+'Cifras Inmobiliarias Santiago'!D210</f>
        <v>2135</v>
      </c>
      <c r="D211" s="54">
        <f>+'Cifras Inmobiliarias Santiago'!E210</f>
        <v>23.681030444964872</v>
      </c>
      <c r="E211" s="54">
        <f>+'Cifras Inmobiliarias Santiago'!F210</f>
        <v>4041</v>
      </c>
      <c r="F211" s="54">
        <f>+'Cifras Inmobiliarias Santiago'!G210</f>
        <v>465</v>
      </c>
      <c r="G211" s="54">
        <f>+'Cifras Inmobiliarias Santiago'!H210</f>
        <v>8.6903225806451605</v>
      </c>
      <c r="H211" s="54">
        <f>+'Cifras Inmobiliarias Santiago'!I210</f>
        <v>54600</v>
      </c>
      <c r="I211" s="54">
        <f>+'Cifras Inmobiliarias Santiago'!J210</f>
        <v>2600</v>
      </c>
      <c r="J211" s="54">
        <f>+'Cifras Inmobiliarias Santiago'!K210</f>
        <v>21</v>
      </c>
      <c r="K211" s="410">
        <f>+'Ventas UF'!C210</f>
        <v>8139.9408172510566</v>
      </c>
      <c r="L211" s="410">
        <f>+'Ventas UF'!D210</f>
        <v>3446.0552029562664</v>
      </c>
      <c r="M211" s="410">
        <f>+'Ventas UF'!E210</f>
        <v>11585.996020207323</v>
      </c>
      <c r="N211"/>
    </row>
    <row r="212" spans="1:14">
      <c r="A212" s="408" t="str">
        <f>+'Cifras Inmobiliarias Santiago'!B211&amp;"-"&amp;'Cifras Inmobiliarias Santiago'!A207</f>
        <v>May-2021</v>
      </c>
      <c r="B212" s="54">
        <f>+'Cifras Inmobiliarias Santiago'!C211</f>
        <v>50997</v>
      </c>
      <c r="C212" s="54">
        <f>+'Cifras Inmobiliarias Santiago'!D211</f>
        <v>1912</v>
      </c>
      <c r="D212" s="54">
        <f>+'Cifras Inmobiliarias Santiago'!E211</f>
        <v>26.672071129707113</v>
      </c>
      <c r="E212" s="54">
        <f>+'Cifras Inmobiliarias Santiago'!F211</f>
        <v>4108</v>
      </c>
      <c r="F212" s="54">
        <f>+'Cifras Inmobiliarias Santiago'!G211</f>
        <v>556</v>
      </c>
      <c r="G212" s="54">
        <f>+'Cifras Inmobiliarias Santiago'!H211</f>
        <v>7.3884892086330938</v>
      </c>
      <c r="H212" s="54">
        <f>+'Cifras Inmobiliarias Santiago'!I211</f>
        <v>55105</v>
      </c>
      <c r="I212" s="54">
        <f>+'Cifras Inmobiliarias Santiago'!J211</f>
        <v>2468</v>
      </c>
      <c r="J212" s="54">
        <f>+'Cifras Inmobiliarias Santiago'!K211</f>
        <v>22.327795786061589</v>
      </c>
      <c r="K212" s="410">
        <f>+'Ventas UF'!C211</f>
        <v>7161.0054999216645</v>
      </c>
      <c r="L212" s="410">
        <f>+'Ventas UF'!D211</f>
        <v>3515.4961678678419</v>
      </c>
      <c r="M212" s="410">
        <f>+'Ventas UF'!E211</f>
        <v>10676.501667789507</v>
      </c>
      <c r="N212"/>
    </row>
    <row r="213" spans="1:14">
      <c r="A213" s="408" t="str">
        <f>+'Cifras Inmobiliarias Santiago'!B212&amp;"-"&amp;'Cifras Inmobiliarias Santiago'!A207</f>
        <v>Jun-2021</v>
      </c>
      <c r="B213" s="54">
        <f>+'Cifras Inmobiliarias Santiago'!C212</f>
        <v>51467</v>
      </c>
      <c r="C213" s="54">
        <f>+'Cifras Inmobiliarias Santiago'!D212</f>
        <v>1975</v>
      </c>
      <c r="D213" s="54">
        <f>+'Cifras Inmobiliarias Santiago'!E212</f>
        <v>26.059240506329115</v>
      </c>
      <c r="E213" s="54">
        <f>+'Cifras Inmobiliarias Santiago'!F212</f>
        <v>4300</v>
      </c>
      <c r="F213" s="54">
        <f>+'Cifras Inmobiliarias Santiago'!G212</f>
        <v>588</v>
      </c>
      <c r="G213" s="54">
        <f>+'Cifras Inmobiliarias Santiago'!H212</f>
        <v>7.3129251700680271</v>
      </c>
      <c r="H213" s="54">
        <f>+'Cifras Inmobiliarias Santiago'!I212</f>
        <v>55767</v>
      </c>
      <c r="I213" s="54">
        <f>+'Cifras Inmobiliarias Santiago'!J212</f>
        <v>2563</v>
      </c>
      <c r="J213" s="54">
        <f>+'Cifras Inmobiliarias Santiago'!K212</f>
        <v>21.758486149044089</v>
      </c>
      <c r="K213" s="410">
        <f>+'Ventas UF'!C212</f>
        <v>7582.9806003109925</v>
      </c>
      <c r="L213" s="410">
        <f>+'Ventas UF'!D212</f>
        <v>4096.8010455112344</v>
      </c>
      <c r="M213" s="410">
        <f>+'Ventas UF'!E212</f>
        <v>11679.781645822226</v>
      </c>
      <c r="N213"/>
    </row>
    <row r="214" spans="1:14">
      <c r="A214" s="408" t="str">
        <f>+'Cifras Inmobiliarias Santiago'!B213&amp;"-"&amp;'Cifras Inmobiliarias Santiago'!A207</f>
        <v>Jul-2021</v>
      </c>
      <c r="B214" s="54">
        <f>+'Cifras Inmobiliarias Santiago'!C213</f>
        <v>52330</v>
      </c>
      <c r="C214" s="54">
        <f>+'Cifras Inmobiliarias Santiago'!D213</f>
        <v>1971</v>
      </c>
      <c r="D214" s="54">
        <f>+'Cifras Inmobiliarias Santiago'!E213</f>
        <v>26.549974632166414</v>
      </c>
      <c r="E214" s="54">
        <f>+'Cifras Inmobiliarias Santiago'!F213</f>
        <v>4913</v>
      </c>
      <c r="F214" s="54">
        <f>+'Cifras Inmobiliarias Santiago'!G213</f>
        <v>632</v>
      </c>
      <c r="G214" s="54">
        <f>+'Cifras Inmobiliarias Santiago'!H213</f>
        <v>7.7737341772151902</v>
      </c>
      <c r="H214" s="54">
        <f>+'Cifras Inmobiliarias Santiago'!I213</f>
        <v>57243</v>
      </c>
      <c r="I214" s="54">
        <f>+'Cifras Inmobiliarias Santiago'!J213</f>
        <v>2603</v>
      </c>
      <c r="J214" s="54">
        <f>+'Cifras Inmobiliarias Santiago'!K213</f>
        <v>21.991164041490588</v>
      </c>
      <c r="K214" s="410">
        <f>+'Ventas UF'!C213</f>
        <v>7637.9915426915977</v>
      </c>
      <c r="L214" s="410">
        <f>+'Ventas UF'!D213</f>
        <v>4227.156584455357</v>
      </c>
      <c r="M214" s="410">
        <f>+'Ventas UF'!E213</f>
        <v>11865.148127146955</v>
      </c>
      <c r="N214"/>
    </row>
    <row r="215" spans="1:14">
      <c r="A215" s="408" t="str">
        <f>+'Cifras Inmobiliarias Santiago'!B214&amp;"-"&amp;'Cifras Inmobiliarias Santiago'!A207</f>
        <v>Ago-2021</v>
      </c>
      <c r="B215" s="54">
        <f>+'Cifras Inmobiliarias Santiago'!C214</f>
        <v>51986</v>
      </c>
      <c r="C215" s="54">
        <f>+'Cifras Inmobiliarias Santiago'!D214</f>
        <v>2539</v>
      </c>
      <c r="D215" s="54">
        <f>+'Cifras Inmobiliarias Santiago'!E214</f>
        <v>20.47499015360378</v>
      </c>
      <c r="E215" s="54">
        <f>+'Cifras Inmobiliarias Santiago'!F214</f>
        <v>4709</v>
      </c>
      <c r="F215" s="54">
        <f>+'Cifras Inmobiliarias Santiago'!G214</f>
        <v>651</v>
      </c>
      <c r="G215" s="54">
        <f>+'Cifras Inmobiliarias Santiago'!H214</f>
        <v>7.2334869431643627</v>
      </c>
      <c r="H215" s="54">
        <f>+'Cifras Inmobiliarias Santiago'!I214</f>
        <v>56695</v>
      </c>
      <c r="I215" s="54">
        <f>+'Cifras Inmobiliarias Santiago'!J214</f>
        <v>3190</v>
      </c>
      <c r="J215" s="54">
        <f>+'Cifras Inmobiliarias Santiago'!K214</f>
        <v>17.772727272727273</v>
      </c>
      <c r="K215" s="410">
        <f>+'Ventas UF'!C214</f>
        <v>9737.4573153428464</v>
      </c>
      <c r="L215" s="410">
        <f>+'Ventas UF'!D214</f>
        <v>4190.3576257932318</v>
      </c>
      <c r="M215" s="410">
        <f>+'Ventas UF'!E214</f>
        <v>13927.814941136079</v>
      </c>
      <c r="N215"/>
    </row>
    <row r="216" spans="1:14">
      <c r="A216" s="408" t="str">
        <f>+'Cifras Inmobiliarias Santiago'!B215&amp;"-"&amp;'Cifras Inmobiliarias Santiago'!A207</f>
        <v>Set-2021</v>
      </c>
      <c r="B216" s="54">
        <f>+'Cifras Inmobiliarias Santiago'!C215</f>
        <v>53219</v>
      </c>
      <c r="C216" s="54">
        <f>+'Cifras Inmobiliarias Santiago'!D215</f>
        <v>2135</v>
      </c>
      <c r="D216" s="54">
        <f>+'Cifras Inmobiliarias Santiago'!E215</f>
        <v>24.926932084309133</v>
      </c>
      <c r="E216" s="54">
        <f>+'Cifras Inmobiliarias Santiago'!F215</f>
        <v>5170</v>
      </c>
      <c r="F216" s="54">
        <f>+'Cifras Inmobiliarias Santiago'!G215</f>
        <v>576</v>
      </c>
      <c r="G216" s="54">
        <f>+'Cifras Inmobiliarias Santiago'!H215</f>
        <v>8.9756944444444446</v>
      </c>
      <c r="H216" s="54">
        <f>+'Cifras Inmobiliarias Santiago'!I215</f>
        <v>58389</v>
      </c>
      <c r="I216" s="54">
        <f>+'Cifras Inmobiliarias Santiago'!J215</f>
        <v>2711</v>
      </c>
      <c r="J216" s="54">
        <f>+'Cifras Inmobiliarias Santiago'!K215</f>
        <v>21.537808926595353</v>
      </c>
      <c r="K216" s="410">
        <f>+'Ventas UF'!C215</f>
        <v>8779.5613854768762</v>
      </c>
      <c r="L216" s="410">
        <f>+'Ventas UF'!D215</f>
        <v>3973.4731284898266</v>
      </c>
      <c r="M216" s="410">
        <f>+'Ventas UF'!E215</f>
        <v>12753.034513966702</v>
      </c>
      <c r="N216"/>
    </row>
    <row r="217" spans="1:14">
      <c r="A217" s="408" t="str">
        <f>+'Cifras Inmobiliarias Santiago'!B216&amp;"-"&amp;'Cifras Inmobiliarias Santiago'!A207</f>
        <v>Oct-2021</v>
      </c>
      <c r="B217" s="54">
        <f>+'Cifras Inmobiliarias Santiago'!C216</f>
        <v>55245</v>
      </c>
      <c r="C217" s="54">
        <f>+'Cifras Inmobiliarias Santiago'!D216</f>
        <v>1860</v>
      </c>
      <c r="D217" s="54">
        <f>+'Cifras Inmobiliarias Santiago'!E216</f>
        <v>29.701612903225808</v>
      </c>
      <c r="E217" s="54">
        <f>+'Cifras Inmobiliarias Santiago'!F216</f>
        <v>4918</v>
      </c>
      <c r="F217" s="54">
        <f>+'Cifras Inmobiliarias Santiago'!G216</f>
        <v>621</v>
      </c>
      <c r="G217" s="54">
        <f>+'Cifras Inmobiliarias Santiago'!H216</f>
        <v>7.9194847020933974</v>
      </c>
      <c r="H217" s="54">
        <f>+'Cifras Inmobiliarias Santiago'!I216</f>
        <v>60163</v>
      </c>
      <c r="I217" s="54">
        <f>+'Cifras Inmobiliarias Santiago'!J216</f>
        <v>2481</v>
      </c>
      <c r="J217" s="54">
        <f>+'Cifras Inmobiliarias Santiago'!K216</f>
        <v>24.24949617089883</v>
      </c>
      <c r="K217" s="410">
        <f>+'Ventas UF'!C216</f>
        <v>7413.2744742313662</v>
      </c>
      <c r="L217" s="410">
        <f>+'Ventas UF'!D216</f>
        <v>3985.5093877405429</v>
      </c>
      <c r="M217" s="410">
        <f>+'Ventas UF'!E216</f>
        <v>11398.78386197191</v>
      </c>
      <c r="N217"/>
    </row>
    <row r="218" spans="1:14">
      <c r="A218" s="408" t="str">
        <f>+'Cifras Inmobiliarias Santiago'!B217&amp;"-"&amp;'Cifras Inmobiliarias Santiago'!A207</f>
        <v>Nov-2021</v>
      </c>
      <c r="B218" s="54">
        <f>+'Cifras Inmobiliarias Santiago'!C217</f>
        <v>54632</v>
      </c>
      <c r="C218" s="54">
        <f>+'Cifras Inmobiliarias Santiago'!D217</f>
        <v>1612</v>
      </c>
      <c r="D218" s="54">
        <f>+'Cifras Inmobiliarias Santiago'!E217</f>
        <v>33.890818858560792</v>
      </c>
      <c r="E218" s="54">
        <f>+'Cifras Inmobiliarias Santiago'!F217</f>
        <v>4719</v>
      </c>
      <c r="F218" s="54">
        <f>+'Cifras Inmobiliarias Santiago'!G217</f>
        <v>430</v>
      </c>
      <c r="G218" s="54">
        <f>+'Cifras Inmobiliarias Santiago'!H217</f>
        <v>10.974418604651163</v>
      </c>
      <c r="H218" s="54">
        <f>+'Cifras Inmobiliarias Santiago'!I217</f>
        <v>59351</v>
      </c>
      <c r="I218" s="54">
        <f>+'Cifras Inmobiliarias Santiago'!J217</f>
        <v>2042</v>
      </c>
      <c r="J218" s="54">
        <f>+'Cifras Inmobiliarias Santiago'!K217</f>
        <v>29.065132223310481</v>
      </c>
      <c r="K218" s="410">
        <f>+'Ventas UF'!C217</f>
        <v>6586.9415896066894</v>
      </c>
      <c r="L218" s="410">
        <f>+'Ventas UF'!D217</f>
        <v>2303.2647742499894</v>
      </c>
      <c r="M218" s="410">
        <f>+'Ventas UF'!E217</f>
        <v>8890.2063638566797</v>
      </c>
      <c r="N218"/>
    </row>
    <row r="219" spans="1:14">
      <c r="A219" s="408" t="str">
        <f>+'Cifras Inmobiliarias Santiago'!B218&amp;"-"&amp;'Cifras Inmobiliarias Santiago'!A207</f>
        <v>Dic-2021</v>
      </c>
      <c r="B219" s="54">
        <f>+'Cifras Inmobiliarias Santiago'!C218</f>
        <v>54702</v>
      </c>
      <c r="C219" s="54">
        <f>+'Cifras Inmobiliarias Santiago'!D218</f>
        <v>1099</v>
      </c>
      <c r="D219" s="54">
        <f>+'Cifras Inmobiliarias Santiago'!E218</f>
        <v>49.774340309372157</v>
      </c>
      <c r="E219" s="54">
        <f>+'Cifras Inmobiliarias Santiago'!F218</f>
        <v>4651</v>
      </c>
      <c r="F219" s="54">
        <f>+'Cifras Inmobiliarias Santiago'!G218</f>
        <v>385</v>
      </c>
      <c r="G219" s="54">
        <f>+'Cifras Inmobiliarias Santiago'!H218</f>
        <v>12.080519480519481</v>
      </c>
      <c r="H219" s="54">
        <f>+'Cifras Inmobiliarias Santiago'!I218</f>
        <v>59353</v>
      </c>
      <c r="I219" s="54">
        <f>+'Cifras Inmobiliarias Santiago'!J218</f>
        <v>1484</v>
      </c>
      <c r="J219" s="54">
        <f>+'Cifras Inmobiliarias Santiago'!K218</f>
        <v>39.995283018867923</v>
      </c>
      <c r="K219" s="410">
        <f>+'Ventas UF'!C218</f>
        <v>4441.2480719542464</v>
      </c>
      <c r="L219" s="410">
        <f>+'Ventas UF'!D218</f>
        <v>2015.7770010681857</v>
      </c>
      <c r="M219" s="410">
        <f>+'Ventas UF'!E218</f>
        <v>6457.0250730224325</v>
      </c>
      <c r="N219"/>
    </row>
    <row r="220" spans="1:14">
      <c r="A220" s="408" t="str">
        <f>+'Cifras Inmobiliarias Santiago'!B219&amp;"-"&amp;'Cifras Inmobiliarias Santiago'!A219</f>
        <v>Ene-2022</v>
      </c>
      <c r="B220" s="54">
        <f>+'Cifras Inmobiliarias Santiago'!C219</f>
        <v>56136</v>
      </c>
      <c r="C220" s="54">
        <f>+'Cifras Inmobiliarias Santiago'!D219</f>
        <v>1082</v>
      </c>
      <c r="D220" s="54">
        <f>+'Cifras Inmobiliarias Santiago'!E219</f>
        <v>51.881700554528649</v>
      </c>
      <c r="E220" s="54">
        <f>+'Cifras Inmobiliarias Santiago'!F219</f>
        <v>4329</v>
      </c>
      <c r="F220" s="54">
        <f>+'Cifras Inmobiliarias Santiago'!G219</f>
        <v>322</v>
      </c>
      <c r="G220" s="54">
        <f>+'Cifras Inmobiliarias Santiago'!H219</f>
        <v>13.444099378881987</v>
      </c>
      <c r="H220" s="54">
        <f>+'Cifras Inmobiliarias Santiago'!I219</f>
        <v>60465</v>
      </c>
      <c r="I220" s="54">
        <f>+'Cifras Inmobiliarias Santiago'!J219</f>
        <v>1404</v>
      </c>
      <c r="J220" s="54">
        <f>+'Cifras Inmobiliarias Santiago'!K219</f>
        <v>43.066239316239319</v>
      </c>
      <c r="K220" s="410">
        <f>+'Ventas UF'!C219</f>
        <v>4490.8214048102327</v>
      </c>
      <c r="L220" s="410">
        <f>+'Ventas UF'!D219</f>
        <v>1805.4150022944946</v>
      </c>
      <c r="M220" s="410">
        <f>+'Ventas UF'!E219</f>
        <v>6296.2364071047268</v>
      </c>
      <c r="N220"/>
    </row>
    <row r="221" spans="1:14">
      <c r="A221" s="408" t="str">
        <f>+'Cifras Inmobiliarias Santiago'!B220&amp;"-"&amp;'Cifras Inmobiliarias Santiago'!A219</f>
        <v>Feb-2022</v>
      </c>
      <c r="B221" s="54">
        <f>+'Cifras Inmobiliarias Santiago'!C220</f>
        <v>56676</v>
      </c>
      <c r="C221" s="54">
        <f>+'Cifras Inmobiliarias Santiago'!D220</f>
        <v>944</v>
      </c>
      <c r="D221" s="54">
        <f>+'Cifras Inmobiliarias Santiago'!E220</f>
        <v>60.038135593220339</v>
      </c>
      <c r="E221" s="54">
        <f>+'Cifras Inmobiliarias Santiago'!F220</f>
        <v>4572</v>
      </c>
      <c r="F221" s="54">
        <f>+'Cifras Inmobiliarias Santiago'!G220</f>
        <v>299</v>
      </c>
      <c r="G221" s="54">
        <f>+'Cifras Inmobiliarias Santiago'!H220</f>
        <v>15.290969899665551</v>
      </c>
      <c r="H221" s="54">
        <f>+'Cifras Inmobiliarias Santiago'!I220</f>
        <v>61248</v>
      </c>
      <c r="I221" s="54">
        <f>+'Cifras Inmobiliarias Santiago'!J220</f>
        <v>1243</v>
      </c>
      <c r="J221" s="54">
        <f>+'Cifras Inmobiliarias Santiago'!K220</f>
        <v>49.274336283185839</v>
      </c>
      <c r="K221" s="410">
        <f>+'Ventas UF'!C220</f>
        <v>3962.8507220978763</v>
      </c>
      <c r="L221" s="410">
        <f>+'Ventas UF'!D220</f>
        <v>1783.1208866344334</v>
      </c>
      <c r="M221" s="410">
        <f>+'Ventas UF'!E220</f>
        <v>5745.9716087323095</v>
      </c>
      <c r="N221"/>
    </row>
    <row r="222" spans="1:14">
      <c r="A222" s="408" t="str">
        <f>+'Cifras Inmobiliarias Santiago'!B221&amp;"-"&amp;'Cifras Inmobiliarias Santiago'!A219</f>
        <v>Mar-2022</v>
      </c>
      <c r="B222" s="54">
        <f>+'Cifras Inmobiliarias Santiago'!C221</f>
        <v>57730</v>
      </c>
      <c r="C222" s="54">
        <f>+'Cifras Inmobiliarias Santiago'!D221</f>
        <v>1408</v>
      </c>
      <c r="D222" s="54">
        <f>+'Cifras Inmobiliarias Santiago'!E221</f>
        <v>41.001420454545453</v>
      </c>
      <c r="E222" s="54">
        <f>+'Cifras Inmobiliarias Santiago'!F221</f>
        <v>4649</v>
      </c>
      <c r="F222" s="54">
        <f>+'Cifras Inmobiliarias Santiago'!G221</f>
        <v>361</v>
      </c>
      <c r="G222" s="54">
        <f>+'Cifras Inmobiliarias Santiago'!H221</f>
        <v>12.878116343490305</v>
      </c>
      <c r="H222" s="54">
        <f>+'Cifras Inmobiliarias Santiago'!I221</f>
        <v>62379</v>
      </c>
      <c r="I222" s="54">
        <f>+'Cifras Inmobiliarias Santiago'!J221</f>
        <v>1769</v>
      </c>
      <c r="J222" s="54">
        <f>+'Cifras Inmobiliarias Santiago'!K221</f>
        <v>35.26229508196721</v>
      </c>
      <c r="K222" s="410">
        <f>+'Ventas UF'!C221</f>
        <v>5590.205304553022</v>
      </c>
      <c r="L222" s="410">
        <f>+'Ventas UF'!D221</f>
        <v>2465.0570352927202</v>
      </c>
      <c r="M222" s="410">
        <f>+'Ventas UF'!E221</f>
        <v>8055.2623398457417</v>
      </c>
      <c r="N222"/>
    </row>
    <row r="223" spans="1:14">
      <c r="A223" s="408" t="str">
        <f>+'Cifras Inmobiliarias Santiago'!B222&amp;"-"&amp;'Cifras Inmobiliarias Santiago'!A219</f>
        <v>Abr-2022</v>
      </c>
      <c r="B223" s="54">
        <f>+'Cifras Inmobiliarias Santiago'!C222</f>
        <v>58678</v>
      </c>
      <c r="C223" s="54">
        <f>+'Cifras Inmobiliarias Santiago'!D222</f>
        <v>1418</v>
      </c>
      <c r="D223" s="54">
        <f>+'Cifras Inmobiliarias Santiago'!E222</f>
        <v>41.380818053596613</v>
      </c>
      <c r="E223" s="54">
        <f>+'Cifras Inmobiliarias Santiago'!F222</f>
        <v>4619</v>
      </c>
      <c r="F223" s="54">
        <f>+'Cifras Inmobiliarias Santiago'!G222</f>
        <v>400</v>
      </c>
      <c r="G223" s="54">
        <f>+'Cifras Inmobiliarias Santiago'!H222</f>
        <v>11.547499999999999</v>
      </c>
      <c r="H223" s="54">
        <f>+'Cifras Inmobiliarias Santiago'!I222</f>
        <v>63297</v>
      </c>
      <c r="I223" s="54">
        <f>+'Cifras Inmobiliarias Santiago'!J222</f>
        <v>1818</v>
      </c>
      <c r="J223" s="54">
        <f>+'Cifras Inmobiliarias Santiago'!K222</f>
        <v>34.816831683168317</v>
      </c>
      <c r="K223" s="410">
        <f>+'Ventas UF'!C222</f>
        <v>5488.5381600034816</v>
      </c>
      <c r="L223" s="410">
        <f>+'Ventas UF'!D222</f>
        <v>2062.0135251110023</v>
      </c>
      <c r="M223" s="410">
        <f>+'Ventas UF'!E222</f>
        <v>7550.5516851144839</v>
      </c>
      <c r="N223"/>
    </row>
    <row r="224" spans="1:14">
      <c r="A224" s="408" t="str">
        <f>+'Cifras Inmobiliarias Santiago'!B223&amp;"-"&amp;'Cifras Inmobiliarias Santiago'!A219</f>
        <v>May-2022</v>
      </c>
      <c r="B224" s="54">
        <f>+'Cifras Inmobiliarias Santiago'!C223</f>
        <v>57668</v>
      </c>
      <c r="C224" s="54">
        <f>+'Cifras Inmobiliarias Santiago'!D223</f>
        <v>1667</v>
      </c>
      <c r="D224" s="54">
        <f>+'Cifras Inmobiliarias Santiago'!E223</f>
        <v>34.593881223755247</v>
      </c>
      <c r="E224" s="54">
        <f>+'Cifras Inmobiliarias Santiago'!F223</f>
        <v>4857</v>
      </c>
      <c r="F224" s="54">
        <f>+'Cifras Inmobiliarias Santiago'!G223</f>
        <v>320</v>
      </c>
      <c r="G224" s="54">
        <f>+'Cifras Inmobiliarias Santiago'!H223</f>
        <v>15.178125</v>
      </c>
      <c r="H224" s="54">
        <f>+'Cifras Inmobiliarias Santiago'!I223</f>
        <v>62525</v>
      </c>
      <c r="I224" s="54">
        <f>+'Cifras Inmobiliarias Santiago'!J223</f>
        <v>1987</v>
      </c>
      <c r="J224" s="54">
        <f>+'Cifras Inmobiliarias Santiago'!K223</f>
        <v>31.467035732259689</v>
      </c>
      <c r="K224" s="410">
        <f>+'Ventas UF'!C223</f>
        <v>6453.3088184840544</v>
      </c>
      <c r="L224" s="410">
        <f>+'Ventas UF'!D223</f>
        <v>1859.7645187343117</v>
      </c>
      <c r="M224" s="410">
        <f>+'Ventas UF'!E223</f>
        <v>8313.0733372183659</v>
      </c>
      <c r="N224"/>
    </row>
    <row r="225" spans="1:14">
      <c r="A225" s="408" t="str">
        <f>+'Cifras Inmobiliarias Santiago'!B224&amp;"-"&amp;'Cifras Inmobiliarias Santiago'!A219</f>
        <v>Jun-2022</v>
      </c>
      <c r="B225" s="54">
        <f>+'Cifras Inmobiliarias Santiago'!C224</f>
        <v>56987</v>
      </c>
      <c r="C225" s="54">
        <f>+'Cifras Inmobiliarias Santiago'!D224</f>
        <v>1483</v>
      </c>
      <c r="D225" s="54">
        <f>+'Cifras Inmobiliarias Santiago'!E224</f>
        <v>38.426837491571142</v>
      </c>
      <c r="E225" s="54">
        <f>+'Cifras Inmobiliarias Santiago'!F224</f>
        <v>4676</v>
      </c>
      <c r="F225" s="54">
        <f>+'Cifras Inmobiliarias Santiago'!G224</f>
        <v>249</v>
      </c>
      <c r="G225" s="54">
        <f>+'Cifras Inmobiliarias Santiago'!H224</f>
        <v>18.779116465863453</v>
      </c>
      <c r="H225" s="54">
        <f>+'Cifras Inmobiliarias Santiago'!I224</f>
        <v>61663</v>
      </c>
      <c r="I225" s="54">
        <f>+'Cifras Inmobiliarias Santiago'!J224</f>
        <v>1732</v>
      </c>
      <c r="J225" s="54">
        <f>+'Cifras Inmobiliarias Santiago'!K224</f>
        <v>35.602193995381064</v>
      </c>
      <c r="K225" s="410">
        <f>+'Ventas UF'!C224</f>
        <v>5785.0613444279215</v>
      </c>
      <c r="L225" s="410">
        <f>+'Ventas UF'!D224</f>
        <v>1714.6751343430692</v>
      </c>
      <c r="M225" s="410">
        <f>+'Ventas UF'!E224</f>
        <v>7499.7364787709903</v>
      </c>
      <c r="N225"/>
    </row>
    <row r="226" spans="1:14">
      <c r="A226" s="408" t="str">
        <f>+'Cifras Inmobiliarias Santiago'!B225&amp;"-"&amp;'Cifras Inmobiliarias Santiago'!A219</f>
        <v>Jul-2022</v>
      </c>
      <c r="B226" s="54">
        <f>+'Cifras Inmobiliarias Santiago'!C225</f>
        <v>57915</v>
      </c>
      <c r="C226" s="54">
        <f>+'Cifras Inmobiliarias Santiago'!D225</f>
        <v>1782</v>
      </c>
      <c r="D226" s="54">
        <f>+'Cifras Inmobiliarias Santiago'!E225</f>
        <v>32.5</v>
      </c>
      <c r="E226" s="54">
        <f>+'Cifras Inmobiliarias Santiago'!F225</f>
        <v>4728</v>
      </c>
      <c r="F226" s="54">
        <f>+'Cifras Inmobiliarias Santiago'!G225</f>
        <v>210</v>
      </c>
      <c r="G226" s="54">
        <f>+'Cifras Inmobiliarias Santiago'!H225</f>
        <v>22.514285714285716</v>
      </c>
      <c r="H226" s="54">
        <f>+'Cifras Inmobiliarias Santiago'!I225</f>
        <v>62643</v>
      </c>
      <c r="I226" s="54">
        <f>+'Cifras Inmobiliarias Santiago'!J225</f>
        <v>1992</v>
      </c>
      <c r="J226" s="54">
        <f>+'Cifras Inmobiliarias Santiago'!K225</f>
        <v>31.447289156626507</v>
      </c>
      <c r="K226" s="410">
        <f>+'Ventas UF'!C225</f>
        <v>6466.8050381417188</v>
      </c>
      <c r="L226" s="410">
        <f>+'Ventas UF'!D225</f>
        <v>1454.6562390717056</v>
      </c>
      <c r="M226" s="410">
        <f>+'Ventas UF'!E225</f>
        <v>7921.4612772134242</v>
      </c>
      <c r="N226"/>
    </row>
    <row r="227" spans="1:14">
      <c r="A227" s="408" t="str">
        <f>+'Cifras Inmobiliarias Santiago'!B226&amp;"-"&amp;'Cifras Inmobiliarias Santiago'!A219</f>
        <v>Ago-2022</v>
      </c>
      <c r="B227" s="54">
        <f>+'Cifras Inmobiliarias Santiago'!C226</f>
        <v>57540</v>
      </c>
      <c r="C227" s="54">
        <f>+'Cifras Inmobiliarias Santiago'!D226</f>
        <v>1456</v>
      </c>
      <c r="D227" s="54">
        <f>+'Cifras Inmobiliarias Santiago'!E226</f>
        <v>39.519230769230766</v>
      </c>
      <c r="E227" s="54">
        <f>+'Cifras Inmobiliarias Santiago'!F226</f>
        <v>4754</v>
      </c>
      <c r="F227" s="54">
        <f>+'Cifras Inmobiliarias Santiago'!G226</f>
        <v>270</v>
      </c>
      <c r="G227" s="54">
        <f>+'Cifras Inmobiliarias Santiago'!H226</f>
        <v>17.607407407407408</v>
      </c>
      <c r="H227" s="54">
        <f>+'Cifras Inmobiliarias Santiago'!I226</f>
        <v>62294</v>
      </c>
      <c r="I227" s="54">
        <f>+'Cifras Inmobiliarias Santiago'!J226</f>
        <v>1726</v>
      </c>
      <c r="J227" s="54">
        <f>+'Cifras Inmobiliarias Santiago'!K226</f>
        <v>36.091541135573578</v>
      </c>
      <c r="K227" s="410">
        <f>+'Ventas UF'!C226</f>
        <v>6019.9917296314634</v>
      </c>
      <c r="L227" s="410">
        <f>+'Ventas UF'!D226</f>
        <v>1864.5969060553832</v>
      </c>
      <c r="M227" s="410">
        <f>+'Ventas UF'!E226</f>
        <v>7884.5886356868468</v>
      </c>
      <c r="N227"/>
    </row>
    <row r="228" spans="1:14">
      <c r="A228" s="408" t="str">
        <f>+'Cifras Inmobiliarias Santiago'!B227&amp;"-"&amp;'Cifras Inmobiliarias Santiago'!A219</f>
        <v>Set-2022</v>
      </c>
      <c r="B228" s="54">
        <f>+'Cifras Inmobiliarias Santiago'!C227</f>
        <v>58233</v>
      </c>
      <c r="C228" s="54">
        <f>+'Cifras Inmobiliarias Santiago'!D227</f>
        <v>1333</v>
      </c>
      <c r="D228" s="54">
        <f>+'Cifras Inmobiliarias Santiago'!E227</f>
        <v>43.685671417854465</v>
      </c>
      <c r="E228" s="54">
        <f>+'Cifras Inmobiliarias Santiago'!F227</f>
        <v>4615</v>
      </c>
      <c r="F228" s="54">
        <f>+'Cifras Inmobiliarias Santiago'!G227</f>
        <v>211</v>
      </c>
      <c r="G228" s="54">
        <f>+'Cifras Inmobiliarias Santiago'!H227</f>
        <v>21.872037914691944</v>
      </c>
      <c r="H228" s="54">
        <f>+'Cifras Inmobiliarias Santiago'!I227</f>
        <v>62848</v>
      </c>
      <c r="I228" s="54">
        <f>+'Cifras Inmobiliarias Santiago'!J227</f>
        <v>1544</v>
      </c>
      <c r="J228" s="54">
        <f>+'Cifras Inmobiliarias Santiago'!K227</f>
        <v>40.704663212435236</v>
      </c>
      <c r="K228" s="410">
        <f>+'Ventas UF'!C227</f>
        <v>5793.6403613095727</v>
      </c>
      <c r="L228" s="410">
        <f>+'Ventas UF'!D227</f>
        <v>1532.500930988009</v>
      </c>
      <c r="M228" s="410">
        <f>+'Ventas UF'!E227</f>
        <v>7326.1412922975815</v>
      </c>
      <c r="N228"/>
    </row>
    <row r="229" spans="1:14">
      <c r="A229" s="408" t="str">
        <f>+'Cifras Inmobiliarias Santiago'!B228&amp;"-"&amp;'Cifras Inmobiliarias Santiago'!A219</f>
        <v>Oct-2022</v>
      </c>
      <c r="B229" s="54">
        <f>+'Cifras Inmobiliarias Santiago'!C228</f>
        <v>60130</v>
      </c>
      <c r="C229" s="54">
        <f>+'Cifras Inmobiliarias Santiago'!D228</f>
        <v>1686</v>
      </c>
      <c r="D229" s="54">
        <f>+'Cifras Inmobiliarias Santiago'!E228</f>
        <v>35.66429418742586</v>
      </c>
      <c r="E229" s="54">
        <f>+'Cifras Inmobiliarias Santiago'!F228</f>
        <v>4881</v>
      </c>
      <c r="F229" s="54">
        <f>+'Cifras Inmobiliarias Santiago'!G228</f>
        <v>177</v>
      </c>
      <c r="G229" s="54">
        <f>+'Cifras Inmobiliarias Santiago'!H228</f>
        <v>27.576271186440678</v>
      </c>
      <c r="H229" s="54">
        <f>+'Cifras Inmobiliarias Santiago'!I228</f>
        <v>65011</v>
      </c>
      <c r="I229" s="54">
        <f>+'Cifras Inmobiliarias Santiago'!J228</f>
        <v>1863</v>
      </c>
      <c r="J229" s="54">
        <f>+'Cifras Inmobiliarias Santiago'!K228</f>
        <v>34.895866881374126</v>
      </c>
      <c r="K229" s="410">
        <f>+'Ventas UF'!C228</f>
        <v>6571.6993044297415</v>
      </c>
      <c r="L229" s="410">
        <f>+'Ventas UF'!D228</f>
        <v>1188.4802365984315</v>
      </c>
      <c r="M229" s="410">
        <f>+'Ventas UF'!E228</f>
        <v>7760.1795410281729</v>
      </c>
      <c r="N229"/>
    </row>
    <row r="230" spans="1:14">
      <c r="A230" s="408" t="str">
        <f>+'Cifras Inmobiliarias Santiago'!B229&amp;"-"&amp;'Cifras Inmobiliarias Santiago'!A219</f>
        <v>Nov-2022</v>
      </c>
      <c r="B230" s="54">
        <f>+'Cifras Inmobiliarias Santiago'!C229</f>
        <v>59874</v>
      </c>
      <c r="C230" s="54">
        <f>+'Cifras Inmobiliarias Santiago'!D229</f>
        <v>1718</v>
      </c>
      <c r="D230" s="54">
        <f>+'Cifras Inmobiliarias Santiago'!E229</f>
        <v>34.850989522700814</v>
      </c>
      <c r="E230" s="54">
        <f>+'Cifras Inmobiliarias Santiago'!F229</f>
        <v>5187</v>
      </c>
      <c r="F230" s="54">
        <f>+'Cifras Inmobiliarias Santiago'!G229</f>
        <v>215</v>
      </c>
      <c r="G230" s="54">
        <f>+'Cifras Inmobiliarias Santiago'!H229</f>
        <v>24.125581395348838</v>
      </c>
      <c r="H230" s="54">
        <f>+'Cifras Inmobiliarias Santiago'!I229</f>
        <v>65061</v>
      </c>
      <c r="I230" s="54">
        <f>+'Cifras Inmobiliarias Santiago'!J229</f>
        <v>1933</v>
      </c>
      <c r="J230" s="54">
        <f>+'Cifras Inmobiliarias Santiago'!K229</f>
        <v>33.658044490429383</v>
      </c>
      <c r="K230" s="410">
        <f>+'Ventas UF'!C229</f>
        <v>6751.0875243798819</v>
      </c>
      <c r="L230" s="410">
        <f>+'Ventas UF'!D229</f>
        <v>1027.094913652413</v>
      </c>
      <c r="M230" s="410">
        <f>+'Ventas UF'!E229</f>
        <v>7778.1824380322951</v>
      </c>
      <c r="N230"/>
    </row>
    <row r="231" spans="1:14">
      <c r="A231" s="408" t="str">
        <f>+'Cifras Inmobiliarias Santiago'!B230&amp;"-"&amp;'Cifras Inmobiliarias Santiago'!A219</f>
        <v>Dic-2022</v>
      </c>
      <c r="B231" s="54">
        <f>+'Cifras Inmobiliarias Santiago'!C230</f>
        <v>59855</v>
      </c>
      <c r="C231" s="54">
        <f>+'Cifras Inmobiliarias Santiago'!D230</f>
        <v>1741</v>
      </c>
      <c r="D231" s="54">
        <f>+'Cifras Inmobiliarias Santiago'!E230</f>
        <v>34.379666858127514</v>
      </c>
      <c r="E231" s="54">
        <f>+'Cifras Inmobiliarias Santiago'!F230</f>
        <v>4919</v>
      </c>
      <c r="F231" s="54">
        <f>+'Cifras Inmobiliarias Santiago'!G230</f>
        <v>294</v>
      </c>
      <c r="G231" s="54">
        <f>+'Cifras Inmobiliarias Santiago'!H230</f>
        <v>16.731292517006803</v>
      </c>
      <c r="H231" s="54">
        <f>+'Cifras Inmobiliarias Santiago'!I230</f>
        <v>64774</v>
      </c>
      <c r="I231" s="54">
        <f>+'Cifras Inmobiliarias Santiago'!J230</f>
        <v>2035</v>
      </c>
      <c r="J231" s="54">
        <f>+'Cifras Inmobiliarias Santiago'!K230</f>
        <v>31.829975429975431</v>
      </c>
      <c r="K231" s="410">
        <f>+'Ventas UF'!C230</f>
        <v>6545.6725118816175</v>
      </c>
      <c r="L231" s="410">
        <f>+'Ventas UF'!D230</f>
        <v>1420.2841627489461</v>
      </c>
      <c r="M231" s="410">
        <f>+'Ventas UF'!E230</f>
        <v>7965.9566746305636</v>
      </c>
      <c r="N231"/>
    </row>
    <row r="232" spans="1:14">
      <c r="A232" s="408" t="str">
        <f>+'Cifras Inmobiliarias Santiago'!B231&amp;"-"&amp;'Cifras Inmobiliarias Santiago'!A231</f>
        <v>Ene-2023</v>
      </c>
      <c r="B232" s="54">
        <f>+'Cifras Inmobiliarias Santiago'!C231</f>
        <v>60765</v>
      </c>
      <c r="C232" s="54">
        <f>+'Cifras Inmobiliarias Santiago'!D231</f>
        <v>1326</v>
      </c>
      <c r="D232" s="54">
        <f>+'Cifras Inmobiliarias Santiago'!E231</f>
        <v>45.825791855203619</v>
      </c>
      <c r="E232" s="54">
        <f>+'Cifras Inmobiliarias Santiago'!F231</f>
        <v>4791</v>
      </c>
      <c r="F232" s="54">
        <f>+'Cifras Inmobiliarias Santiago'!G231</f>
        <v>193</v>
      </c>
      <c r="G232" s="54">
        <f>+'Cifras Inmobiliarias Santiago'!H231</f>
        <v>24.823834196891191</v>
      </c>
      <c r="H232" s="54">
        <f>+'Cifras Inmobiliarias Santiago'!I231</f>
        <v>65556</v>
      </c>
      <c r="I232" s="54">
        <f>+'Cifras Inmobiliarias Santiago'!J231</f>
        <v>1519</v>
      </c>
      <c r="J232" s="54">
        <f>+'Cifras Inmobiliarias Santiago'!K231</f>
        <v>43.157340355497034</v>
      </c>
      <c r="K232" s="410">
        <f>+'Ventas UF'!C231</f>
        <v>4670.4881957925318</v>
      </c>
      <c r="L232" s="410">
        <f>+'Ventas UF'!D231</f>
        <v>1124.8136269340182</v>
      </c>
      <c r="M232" s="410">
        <f>+'Ventas UF'!E231</f>
        <v>5795.3018227265502</v>
      </c>
      <c r="N232"/>
    </row>
    <row r="233" spans="1:14">
      <c r="A233" s="408" t="str">
        <f>+'Cifras Inmobiliarias Santiago'!B232&amp;"-"&amp;'Cifras Inmobiliarias Santiago'!A231</f>
        <v>Feb-2023</v>
      </c>
      <c r="B233" s="54">
        <f>+'Cifras Inmobiliarias Santiago'!C232</f>
        <v>60259</v>
      </c>
      <c r="C233" s="54">
        <f>+'Cifras Inmobiliarias Santiago'!D232</f>
        <v>1423</v>
      </c>
      <c r="D233" s="54">
        <f>+'Cifras Inmobiliarias Santiago'!E232</f>
        <v>42.34645115952214</v>
      </c>
      <c r="E233" s="54">
        <f>+'Cifras Inmobiliarias Santiago'!F232</f>
        <v>4721</v>
      </c>
      <c r="F233" s="54">
        <f>+'Cifras Inmobiliarias Santiago'!G232</f>
        <v>206</v>
      </c>
      <c r="G233" s="54">
        <f>+'Cifras Inmobiliarias Santiago'!H232</f>
        <v>22.917475728155338</v>
      </c>
      <c r="H233" s="54">
        <f>+'Cifras Inmobiliarias Santiago'!I232</f>
        <v>64980</v>
      </c>
      <c r="I233" s="54">
        <f>+'Cifras Inmobiliarias Santiago'!J232</f>
        <v>1629</v>
      </c>
      <c r="J233" s="54">
        <f>+'Cifras Inmobiliarias Santiago'!K232</f>
        <v>39.889502762430936</v>
      </c>
      <c r="K233" s="410">
        <f>+'Ventas UF'!C232</f>
        <v>5154.235512600806</v>
      </c>
      <c r="L233" s="410">
        <f>+'Ventas UF'!D232</f>
        <v>1051.803816687185</v>
      </c>
      <c r="M233" s="410">
        <f>+'Ventas UF'!E232</f>
        <v>6206.0393292879908</v>
      </c>
      <c r="N233"/>
    </row>
    <row r="234" spans="1:14">
      <c r="A234" s="408" t="str">
        <f>+'Cifras Inmobiliarias Santiago'!B233&amp;"-"&amp;'Cifras Inmobiliarias Santiago'!A231</f>
        <v>Mar-2023</v>
      </c>
      <c r="B234" s="54">
        <f>+'Cifras Inmobiliarias Santiago'!C233</f>
        <v>59423</v>
      </c>
      <c r="C234" s="54">
        <f>+'Cifras Inmobiliarias Santiago'!D233</f>
        <v>1852</v>
      </c>
      <c r="D234" s="54">
        <f>+'Cifras Inmobiliarias Santiago'!E233</f>
        <v>32.08585313174946</v>
      </c>
      <c r="E234" s="54">
        <f>+'Cifras Inmobiliarias Santiago'!F233</f>
        <v>4647</v>
      </c>
      <c r="F234" s="54">
        <f>+'Cifras Inmobiliarias Santiago'!G233</f>
        <v>244</v>
      </c>
      <c r="G234" s="54">
        <f>+'Cifras Inmobiliarias Santiago'!H233</f>
        <v>19.045081967213115</v>
      </c>
      <c r="H234" s="54">
        <f>+'Cifras Inmobiliarias Santiago'!I233</f>
        <v>64070</v>
      </c>
      <c r="I234" s="54">
        <f>+'Cifras Inmobiliarias Santiago'!J233</f>
        <v>2096</v>
      </c>
      <c r="J234" s="54">
        <f>+'Cifras Inmobiliarias Santiago'!K233</f>
        <v>30.567748091603054</v>
      </c>
      <c r="K234" s="410">
        <f>+'Ventas UF'!C233</f>
        <v>7204.1565981308522</v>
      </c>
      <c r="L234" s="410">
        <f>+'Ventas UF'!D233</f>
        <v>1220.420214616523</v>
      </c>
      <c r="M234" s="410">
        <f>+'Ventas UF'!E233</f>
        <v>8424.5768127473748</v>
      </c>
      <c r="N234"/>
    </row>
    <row r="235" spans="1:14">
      <c r="A235" s="408" t="str">
        <f>+'Cifras Inmobiliarias Santiago'!B234&amp;"-"&amp;'Cifras Inmobiliarias Santiago'!A231</f>
        <v>Abr-2023</v>
      </c>
      <c r="B235" s="54">
        <f>+'Cifras Inmobiliarias Santiago'!C234</f>
        <v>62141</v>
      </c>
      <c r="C235" s="54">
        <f>+'Cifras Inmobiliarias Santiago'!D234</f>
        <v>1939</v>
      </c>
      <c r="D235" s="54">
        <f>+'Cifras Inmobiliarias Santiago'!E234</f>
        <v>32.04796286745745</v>
      </c>
      <c r="E235" s="54">
        <f>+'Cifras Inmobiliarias Santiago'!F234</f>
        <v>4714</v>
      </c>
      <c r="F235" s="54">
        <f>+'Cifras Inmobiliarias Santiago'!G234</f>
        <v>304</v>
      </c>
      <c r="G235" s="54">
        <f>+'Cifras Inmobiliarias Santiago'!H234</f>
        <v>15.506578947368421</v>
      </c>
      <c r="H235" s="54">
        <f>+'Cifras Inmobiliarias Santiago'!I234</f>
        <v>66855</v>
      </c>
      <c r="I235" s="54">
        <f>+'Cifras Inmobiliarias Santiago'!J234</f>
        <v>2243</v>
      </c>
      <c r="J235" s="54">
        <f>+'Cifras Inmobiliarias Santiago'!K234</f>
        <v>29.80606330806955</v>
      </c>
      <c r="K235" s="410">
        <f>+'Ventas UF'!C234</f>
        <v>7342.9602583554661</v>
      </c>
      <c r="L235" s="410">
        <f>+'Ventas UF'!D234</f>
        <v>1628.9702229850652</v>
      </c>
      <c r="M235" s="410">
        <f>+'Ventas UF'!E234</f>
        <v>8971.9304813405306</v>
      </c>
      <c r="N235"/>
    </row>
    <row r="236" spans="1:14">
      <c r="A236" s="408" t="str">
        <f>+'Cifras Inmobiliarias Santiago'!B235&amp;"-"&amp;'Cifras Inmobiliarias Santiago'!A231</f>
        <v>May-2023</v>
      </c>
      <c r="B236" s="54">
        <f>+'Cifras Inmobiliarias Santiago'!C235</f>
        <v>62488</v>
      </c>
      <c r="C236" s="54">
        <f>+'Cifras Inmobiliarias Santiago'!D235</f>
        <v>2211</v>
      </c>
      <c r="D236" s="54">
        <f>+'Cifras Inmobiliarias Santiago'!E235</f>
        <v>28.26232473993668</v>
      </c>
      <c r="E236" s="54">
        <f>+'Cifras Inmobiliarias Santiago'!F235</f>
        <v>4679</v>
      </c>
      <c r="F236" s="54">
        <f>+'Cifras Inmobiliarias Santiago'!G235</f>
        <v>243</v>
      </c>
      <c r="G236" s="54">
        <f>+'Cifras Inmobiliarias Santiago'!H235</f>
        <v>19.255144032921812</v>
      </c>
      <c r="H236" s="54">
        <f>+'Cifras Inmobiliarias Santiago'!I235</f>
        <v>67167</v>
      </c>
      <c r="I236" s="54">
        <f>+'Cifras Inmobiliarias Santiago'!J235</f>
        <v>2454</v>
      </c>
      <c r="J236" s="54">
        <f>+'Cifras Inmobiliarias Santiago'!K235</f>
        <v>27.37041564792176</v>
      </c>
      <c r="K236" s="410">
        <f>+'Ventas UF'!C235</f>
        <v>8472.6074916742764</v>
      </c>
      <c r="L236" s="410">
        <f>+'Ventas UF'!D235</f>
        <v>1352.3418822272024</v>
      </c>
      <c r="M236" s="410">
        <f>+'Ventas UF'!E235</f>
        <v>9824.9493739014797</v>
      </c>
      <c r="N236"/>
    </row>
    <row r="237" spans="1:14">
      <c r="A237" s="408" t="str">
        <f>+'Cifras Inmobiliarias Santiago'!B236&amp;"-"&amp;'Cifras Inmobiliarias Santiago'!A231</f>
        <v>Jun-2023</v>
      </c>
      <c r="B237" s="54">
        <f>+'Cifras Inmobiliarias Santiago'!C236</f>
        <v>62255</v>
      </c>
      <c r="C237" s="54">
        <f>+'Cifras Inmobiliarias Santiago'!D236</f>
        <v>2402</v>
      </c>
      <c r="D237" s="54">
        <f>+'Cifras Inmobiliarias Santiago'!E236</f>
        <v>25.917985012489591</v>
      </c>
      <c r="E237" s="54">
        <f>+'Cifras Inmobiliarias Santiago'!F236</f>
        <v>4553</v>
      </c>
      <c r="F237" s="54">
        <f>+'Cifras Inmobiliarias Santiago'!G236</f>
        <v>260</v>
      </c>
      <c r="G237" s="54">
        <f>+'Cifras Inmobiliarias Santiago'!H236</f>
        <v>17.511538461538461</v>
      </c>
      <c r="H237" s="54">
        <f>+'Cifras Inmobiliarias Santiago'!I236</f>
        <v>66808</v>
      </c>
      <c r="I237" s="54">
        <f>+'Cifras Inmobiliarias Santiago'!J236</f>
        <v>2662</v>
      </c>
      <c r="J237" s="54">
        <f>+'Cifras Inmobiliarias Santiago'!K236</f>
        <v>25.096919609316302</v>
      </c>
      <c r="K237" s="410">
        <f>+'Ventas UF'!C236</f>
        <v>8931.6630170440367</v>
      </c>
      <c r="L237" s="410">
        <f>+'Ventas UF'!D236</f>
        <v>1478.6893881648909</v>
      </c>
      <c r="M237" s="410">
        <f>+'Ventas UF'!E236</f>
        <v>10410.352405208927</v>
      </c>
      <c r="N237"/>
    </row>
    <row r="238" spans="1:14">
      <c r="A238" s="408" t="str">
        <f>+'Cifras Inmobiliarias Santiago'!B237&amp;"-"&amp;'Cifras Inmobiliarias Santiago'!A231</f>
        <v>Jul-2023</v>
      </c>
      <c r="B238" s="54">
        <f>+'Cifras Inmobiliarias Santiago'!C237</f>
        <v>63281</v>
      </c>
      <c r="C238" s="54">
        <f>+'Cifras Inmobiliarias Santiago'!D237</f>
        <v>2316</v>
      </c>
      <c r="D238" s="54">
        <f>+'Cifras Inmobiliarias Santiago'!E237</f>
        <v>27.323402417962004</v>
      </c>
      <c r="E238" s="54">
        <f>+'Cifras Inmobiliarias Santiago'!F237</f>
        <v>4561</v>
      </c>
      <c r="F238" s="54">
        <f>+'Cifras Inmobiliarias Santiago'!G237</f>
        <v>322</v>
      </c>
      <c r="G238" s="54">
        <f>+'Cifras Inmobiliarias Santiago'!H237</f>
        <v>14.164596273291925</v>
      </c>
      <c r="H238" s="54">
        <f>+'Cifras Inmobiliarias Santiago'!I237</f>
        <v>67842</v>
      </c>
      <c r="I238" s="54">
        <f>+'Cifras Inmobiliarias Santiago'!J237</f>
        <v>2638</v>
      </c>
      <c r="J238" s="54">
        <f>+'Cifras Inmobiliarias Santiago'!K237</f>
        <v>25.7172100075815</v>
      </c>
      <c r="K238" s="410">
        <f>+'Ventas UF'!C237</f>
        <v>8978.5881606002258</v>
      </c>
      <c r="L238" s="410">
        <f>+'Ventas UF'!D237</f>
        <v>1768.9264291321458</v>
      </c>
      <c r="M238" s="410">
        <f>+'Ventas UF'!E237</f>
        <v>10747.514589732371</v>
      </c>
      <c r="N238"/>
    </row>
    <row r="239" spans="1:14">
      <c r="A239" s="408" t="str">
        <f>+'Cifras Inmobiliarias Santiago'!B238&amp;"-"&amp;'Cifras Inmobiliarias Santiago'!A231</f>
        <v>Ago-2023</v>
      </c>
      <c r="B239" s="54">
        <f>+'Cifras Inmobiliarias Santiago'!C238</f>
        <v>63455</v>
      </c>
      <c r="C239" s="54">
        <f>+'Cifras Inmobiliarias Santiago'!D238</f>
        <v>2439</v>
      </c>
      <c r="D239" s="54">
        <f>+'Cifras Inmobiliarias Santiago'!E238</f>
        <v>26.016810168101681</v>
      </c>
      <c r="E239" s="54">
        <f>+'Cifras Inmobiliarias Santiago'!F238</f>
        <v>4645</v>
      </c>
      <c r="F239" s="54">
        <f>+'Cifras Inmobiliarias Santiago'!G238</f>
        <v>341</v>
      </c>
      <c r="G239" s="54">
        <f>+'Cifras Inmobiliarias Santiago'!H238</f>
        <v>13.621700879765395</v>
      </c>
      <c r="H239" s="54">
        <f>+'Cifras Inmobiliarias Santiago'!I238</f>
        <v>68100</v>
      </c>
      <c r="I239" s="54">
        <f>+'Cifras Inmobiliarias Santiago'!J238</f>
        <v>2780</v>
      </c>
      <c r="J239" s="54">
        <f>+'Cifras Inmobiliarias Santiago'!K238</f>
        <v>24.496402877697843</v>
      </c>
      <c r="K239" s="410">
        <f>+'Ventas UF'!C238</f>
        <v>9604.4600943188507</v>
      </c>
      <c r="L239" s="410">
        <f>+'Ventas UF'!D238</f>
        <v>1671.2157278133282</v>
      </c>
      <c r="M239" s="410">
        <f>+'Ventas UF'!E238</f>
        <v>11275.67582213218</v>
      </c>
      <c r="N239"/>
    </row>
    <row r="240" spans="1:14">
      <c r="A240" s="408" t="str">
        <f>+'Cifras Inmobiliarias Santiago'!B239&amp;"-"&amp;'Cifras Inmobiliarias Santiago'!A231</f>
        <v>Set-2023</v>
      </c>
      <c r="B240" s="54">
        <f>+'Cifras Inmobiliarias Santiago'!C239</f>
        <v>62606</v>
      </c>
      <c r="C240" s="54">
        <f>+'Cifras Inmobiliarias Santiago'!D239</f>
        <v>1992</v>
      </c>
      <c r="D240" s="54">
        <f>+'Cifras Inmobiliarias Santiago'!E239</f>
        <v>31.428714859437751</v>
      </c>
      <c r="E240" s="54">
        <f>+'Cifras Inmobiliarias Santiago'!F239</f>
        <v>4511</v>
      </c>
      <c r="F240" s="54">
        <f>+'Cifras Inmobiliarias Santiago'!G239</f>
        <v>261</v>
      </c>
      <c r="G240" s="54">
        <f>+'Cifras Inmobiliarias Santiago'!H239</f>
        <v>17.283524904214559</v>
      </c>
      <c r="H240" s="54">
        <f>+'Cifras Inmobiliarias Santiago'!I239</f>
        <v>67117</v>
      </c>
      <c r="I240" s="54">
        <f>+'Cifras Inmobiliarias Santiago'!J239</f>
        <v>2253</v>
      </c>
      <c r="J240" s="54">
        <f>+'Cifras Inmobiliarias Santiago'!K239</f>
        <v>29.79005770084332</v>
      </c>
      <c r="K240" s="410">
        <f>+'Ventas UF'!C239</f>
        <v>7515.128711390862</v>
      </c>
      <c r="L240" s="410">
        <f>+'Ventas UF'!D239</f>
        <v>1416.4329291420627</v>
      </c>
      <c r="M240" s="410">
        <f>+'Ventas UF'!E239</f>
        <v>8931.5616405329238</v>
      </c>
      <c r="N240"/>
    </row>
    <row r="241" spans="1:14">
      <c r="A241" s="408" t="str">
        <f>+'Cifras Inmobiliarias Santiago'!B240&amp;"-"&amp;'Cifras Inmobiliarias Santiago'!A231</f>
        <v>Oct-2023</v>
      </c>
      <c r="B241" s="54">
        <f>+'Cifras Inmobiliarias Santiago'!C240</f>
        <v>62288</v>
      </c>
      <c r="C241" s="54">
        <f>+'Cifras Inmobiliarias Santiago'!D240</f>
        <v>1853</v>
      </c>
      <c r="D241" s="54">
        <f>+'Cifras Inmobiliarias Santiago'!E240</f>
        <v>33.61467889908257</v>
      </c>
      <c r="E241" s="54">
        <f>+'Cifras Inmobiliarias Santiago'!F240</f>
        <v>4476</v>
      </c>
      <c r="F241" s="54">
        <f>+'Cifras Inmobiliarias Santiago'!G240</f>
        <v>316</v>
      </c>
      <c r="G241" s="54">
        <f>+'Cifras Inmobiliarias Santiago'!H240</f>
        <v>14.164556962025317</v>
      </c>
      <c r="H241" s="54">
        <f>+'Cifras Inmobiliarias Santiago'!I240</f>
        <v>66764</v>
      </c>
      <c r="I241" s="54">
        <f>+'Cifras Inmobiliarias Santiago'!J240</f>
        <v>2169</v>
      </c>
      <c r="J241" s="54">
        <f>+'Cifras Inmobiliarias Santiago'!K240</f>
        <v>30.781005071461504</v>
      </c>
      <c r="K241" s="410">
        <f>+'Ventas UF'!C240</f>
        <v>7567.6374442551032</v>
      </c>
      <c r="L241" s="410">
        <f>+'Ventas UF'!D240</f>
        <v>1806.0588611391518</v>
      </c>
      <c r="M241" s="410">
        <f>+'Ventas UF'!E240</f>
        <v>9373.6963053942545</v>
      </c>
      <c r="N241"/>
    </row>
    <row r="242" spans="1:14">
      <c r="A242" s="408" t="str">
        <f>+'Cifras Inmobiliarias Santiago'!B241&amp;"-"&amp;'Cifras Inmobiliarias Santiago'!A231</f>
        <v>Nov-2023</v>
      </c>
      <c r="B242" s="54">
        <f>+'Cifras Inmobiliarias Santiago'!C241</f>
        <v>62178</v>
      </c>
      <c r="C242" s="54">
        <f>+'Cifras Inmobiliarias Santiago'!D241</f>
        <v>1638</v>
      </c>
      <c r="D242" s="54">
        <f>+'Cifras Inmobiliarias Santiago'!E241</f>
        <v>37.959706959706956</v>
      </c>
      <c r="E242" s="54">
        <f>+'Cifras Inmobiliarias Santiago'!F241</f>
        <v>4443</v>
      </c>
      <c r="F242" s="54">
        <f>+'Cifras Inmobiliarias Santiago'!G241</f>
        <v>240</v>
      </c>
      <c r="G242" s="54">
        <f>+'Cifras Inmobiliarias Santiago'!H241</f>
        <v>18.512499999999999</v>
      </c>
      <c r="H242" s="54">
        <f>+'Cifras Inmobiliarias Santiago'!I241</f>
        <v>66621</v>
      </c>
      <c r="I242" s="54">
        <f>+'Cifras Inmobiliarias Santiago'!J241</f>
        <v>1878</v>
      </c>
      <c r="J242" s="54">
        <f>+'Cifras Inmobiliarias Santiago'!K241</f>
        <v>35.474440894568687</v>
      </c>
      <c r="K242" s="410">
        <f>+'Ventas UF'!C241</f>
        <v>6451.4661977792612</v>
      </c>
      <c r="L242" s="410">
        <f>+'Ventas UF'!D241</f>
        <v>1292.3594912066087</v>
      </c>
      <c r="M242" s="410">
        <f>+'Ventas UF'!E241</f>
        <v>7743.8256889858694</v>
      </c>
      <c r="N242"/>
    </row>
    <row r="243" spans="1:14">
      <c r="A243" s="408" t="str">
        <f>+'Cifras Inmobiliarias Santiago'!B242&amp;"-"&amp;'Cifras Inmobiliarias Santiago'!A231</f>
        <v>Dic-2023</v>
      </c>
      <c r="B243" s="54">
        <f>+'Cifras Inmobiliarias Santiago'!C242</f>
        <v>61573</v>
      </c>
      <c r="C243" s="54">
        <f>+'Cifras Inmobiliarias Santiago'!D242</f>
        <v>1525</v>
      </c>
      <c r="D243" s="54">
        <f>+'Cifras Inmobiliarias Santiago'!E242</f>
        <v>40.375737704918031</v>
      </c>
      <c r="E243" s="54">
        <f>+'Cifras Inmobiliarias Santiago'!F242</f>
        <v>4367</v>
      </c>
      <c r="F243" s="54">
        <f>+'Cifras Inmobiliarias Santiago'!G242</f>
        <v>196</v>
      </c>
      <c r="G243" s="54">
        <f>+'Cifras Inmobiliarias Santiago'!H242</f>
        <v>22.280612244897959</v>
      </c>
      <c r="H243" s="54">
        <f>+'Cifras Inmobiliarias Santiago'!I242</f>
        <v>65940</v>
      </c>
      <c r="I243" s="54">
        <f>+'Cifras Inmobiliarias Santiago'!J242</f>
        <v>1721</v>
      </c>
      <c r="J243" s="54">
        <f>+'Cifras Inmobiliarias Santiago'!K242</f>
        <v>38.314933178384663</v>
      </c>
      <c r="K243" s="410">
        <f>+'Ventas UF'!C242</f>
        <v>6033.7567249008544</v>
      </c>
      <c r="L243" s="410">
        <f>+'Ventas UF'!D242</f>
        <v>1102.7786451602876</v>
      </c>
      <c r="M243" s="410">
        <f>+'Ventas UF'!E242</f>
        <v>7136.5353700611422</v>
      </c>
      <c r="N243"/>
    </row>
    <row r="244" spans="1:14">
      <c r="A244" s="408" t="str">
        <f>+'Cifras Inmobiliarias Santiago'!B243&amp;"-"&amp;'Cifras Inmobiliarias Santiago'!A243</f>
        <v>Ene-2024</v>
      </c>
      <c r="B244" s="54">
        <f>+'Cifras Inmobiliarias Santiago'!C243</f>
        <v>59864</v>
      </c>
      <c r="C244" s="54">
        <f>+'Cifras Inmobiliarias Santiago'!D243</f>
        <v>1288</v>
      </c>
      <c r="D244" s="54">
        <f>+'Cifras Inmobiliarias Santiago'!E243</f>
        <v>46.478260869565219</v>
      </c>
      <c r="E244" s="54">
        <f>+'Cifras Inmobiliarias Santiago'!F243</f>
        <v>4427</v>
      </c>
      <c r="F244" s="54">
        <f>+'Cifras Inmobiliarias Santiago'!G243</f>
        <v>192</v>
      </c>
      <c r="G244" s="54">
        <f>+'Cifras Inmobiliarias Santiago'!H243</f>
        <v>23.057291666666668</v>
      </c>
      <c r="H244" s="54">
        <f>+'Cifras Inmobiliarias Santiago'!I243</f>
        <v>64291</v>
      </c>
      <c r="I244" s="54">
        <f>+'Cifras Inmobiliarias Santiago'!J243</f>
        <v>1480</v>
      </c>
      <c r="J244" s="54">
        <f>+'Cifras Inmobiliarias Santiago'!K243</f>
        <v>43.439864864864866</v>
      </c>
      <c r="K244" s="410">
        <f>+'Ventas UF'!C243</f>
        <v>5227.1368947416722</v>
      </c>
      <c r="L244" s="410">
        <f>+'Ventas UF'!D243</f>
        <v>1028.0343618199104</v>
      </c>
      <c r="M244" s="410">
        <f>+'Ventas UF'!E243</f>
        <v>6255.1712565615826</v>
      </c>
      <c r="N244"/>
    </row>
    <row r="245" spans="1:14">
      <c r="A245" s="408" t="str">
        <f>+'Cifras Inmobiliarias Santiago'!B244&amp;"-"&amp;'Cifras Inmobiliarias Santiago'!A243</f>
        <v>Feb-2024</v>
      </c>
      <c r="B245" s="54">
        <f>+'Cifras Inmobiliarias Santiago'!C244</f>
        <v>60117</v>
      </c>
      <c r="C245" s="54">
        <f>+'Cifras Inmobiliarias Santiago'!D244</f>
        <v>1330</v>
      </c>
      <c r="D245" s="54">
        <f>+'Cifras Inmobiliarias Santiago'!E244</f>
        <v>45.200751879699247</v>
      </c>
      <c r="E245" s="54">
        <f>+'Cifras Inmobiliarias Santiago'!F244</f>
        <v>4319</v>
      </c>
      <c r="F245" s="54">
        <f>+'Cifras Inmobiliarias Santiago'!G244</f>
        <v>195</v>
      </c>
      <c r="G245" s="54">
        <f>+'Cifras Inmobiliarias Santiago'!H244</f>
        <v>22.148717948717948</v>
      </c>
      <c r="H245" s="54">
        <f>+'Cifras Inmobiliarias Santiago'!I244</f>
        <v>64436</v>
      </c>
      <c r="I245" s="54">
        <f>+'Cifras Inmobiliarias Santiago'!J244</f>
        <v>1525</v>
      </c>
      <c r="J245" s="54">
        <f>+'Cifras Inmobiliarias Santiago'!K244</f>
        <v>42.253114754098362</v>
      </c>
      <c r="K245" s="410">
        <f>+'Ventas UF'!C244</f>
        <v>5080.6675469849297</v>
      </c>
      <c r="L245" s="410">
        <f>+'Ventas UF'!D244</f>
        <v>926.09768666080561</v>
      </c>
      <c r="M245" s="410">
        <f>+'Ventas UF'!E244</f>
        <v>6006.765233645735</v>
      </c>
      <c r="N245"/>
    </row>
    <row r="246" spans="1:14">
      <c r="A246" s="408" t="str">
        <f>+'Cifras Inmobiliarias Santiago'!B245&amp;"-"&amp;'Cifras Inmobiliarias Santiago'!A243</f>
        <v>Mar-2024</v>
      </c>
      <c r="B246" s="54">
        <f>+'Cifras Inmobiliarias Santiago'!C245</f>
        <v>59913</v>
      </c>
      <c r="C246" s="54">
        <f>+'Cifras Inmobiliarias Santiago'!D245</f>
        <v>1625</v>
      </c>
      <c r="D246" s="54">
        <f>+'Cifras Inmobiliarias Santiago'!E245</f>
        <v>36.869538461538461</v>
      </c>
      <c r="E246" s="54">
        <f>+'Cifras Inmobiliarias Santiago'!F245</f>
        <v>4602</v>
      </c>
      <c r="F246" s="54">
        <f>+'Cifras Inmobiliarias Santiago'!G245</f>
        <v>223</v>
      </c>
      <c r="G246" s="54">
        <f>+'Cifras Inmobiliarias Santiago'!H245</f>
        <v>20.63677130044843</v>
      </c>
      <c r="H246" s="54">
        <f>+'Cifras Inmobiliarias Santiago'!I245</f>
        <v>64515</v>
      </c>
      <c r="I246" s="54">
        <f>+'Cifras Inmobiliarias Santiago'!J245</f>
        <v>1848</v>
      </c>
      <c r="J246" s="54">
        <f>+'Cifras Inmobiliarias Santiago'!K245</f>
        <v>34.910714285714285</v>
      </c>
      <c r="K246" s="410">
        <f>+'Ventas UF'!C245</f>
        <v>5928.5697130941762</v>
      </c>
      <c r="L246" s="410">
        <f>+'Ventas UF'!D245</f>
        <v>1296.0525414067806</v>
      </c>
      <c r="M246" s="410">
        <f>+'Ventas UF'!E245</f>
        <v>7224.6222545009568</v>
      </c>
      <c r="N246"/>
    </row>
    <row r="247" spans="1:14">
      <c r="A247" s="408" t="str">
        <f>+'Cifras Inmobiliarias Santiago'!B246&amp;"-"&amp;'Cifras Inmobiliarias Santiago'!A243</f>
        <v>Abr-2024</v>
      </c>
      <c r="B247" s="54">
        <f>+'Cifras Inmobiliarias Santiago'!C246</f>
        <v>60595</v>
      </c>
      <c r="C247" s="54">
        <f>+'Cifras Inmobiliarias Santiago'!D246</f>
        <v>1886</v>
      </c>
      <c r="D247" s="54">
        <f>+'Cifras Inmobiliarias Santiago'!E246</f>
        <v>32.1288441145281</v>
      </c>
      <c r="E247" s="54">
        <f>+'Cifras Inmobiliarias Santiago'!F246</f>
        <v>4691</v>
      </c>
      <c r="F247" s="54">
        <f>+'Cifras Inmobiliarias Santiago'!G246</f>
        <v>280</v>
      </c>
      <c r="G247" s="54">
        <f>+'Cifras Inmobiliarias Santiago'!H246</f>
        <v>16.75357142857143</v>
      </c>
      <c r="H247" s="54">
        <f>+'Cifras Inmobiliarias Santiago'!I246</f>
        <v>65286</v>
      </c>
      <c r="I247" s="54">
        <f>+'Cifras Inmobiliarias Santiago'!J246</f>
        <v>2166</v>
      </c>
      <c r="J247" s="54">
        <f>+'Cifras Inmobiliarias Santiago'!K246</f>
        <v>30.141274238227147</v>
      </c>
      <c r="K247" s="410">
        <f>+'Ventas UF'!C246</f>
        <v>7495.3209684836947</v>
      </c>
      <c r="L247" s="410">
        <f>+'Ventas UF'!D246</f>
        <v>1684.556077503596</v>
      </c>
      <c r="M247" s="410">
        <f>+'Ventas UF'!E246</f>
        <v>9179.8770459872903</v>
      </c>
      <c r="N247"/>
    </row>
    <row r="248" spans="1:14">
      <c r="A248" s="408" t="str">
        <f>+'Cifras Inmobiliarias Santiago'!B247&amp;"-"&amp;'Cifras Inmobiliarias Santiago'!A243</f>
        <v>May-2024</v>
      </c>
      <c r="B248" s="54">
        <f>+'Cifras Inmobiliarias Santiago'!C247</f>
        <v>60519</v>
      </c>
      <c r="C248" s="54">
        <f>+'Cifras Inmobiliarias Santiago'!D247</f>
        <v>1747</v>
      </c>
      <c r="D248" s="54">
        <f>+'Cifras Inmobiliarias Santiago'!E247</f>
        <v>34.641671436748709</v>
      </c>
      <c r="E248" s="54">
        <f>+'Cifras Inmobiliarias Santiago'!F247</f>
        <v>4686</v>
      </c>
      <c r="F248" s="54">
        <f>+'Cifras Inmobiliarias Santiago'!G247</f>
        <v>241</v>
      </c>
      <c r="G248" s="54">
        <f>+'Cifras Inmobiliarias Santiago'!H247</f>
        <v>19.443983402489625</v>
      </c>
      <c r="H248" s="54">
        <f>+'Cifras Inmobiliarias Santiago'!I247</f>
        <v>65205</v>
      </c>
      <c r="I248" s="54">
        <f>+'Cifras Inmobiliarias Santiago'!J247</f>
        <v>1988</v>
      </c>
      <c r="J248" s="54">
        <f>+'Cifras Inmobiliarias Santiago'!K247</f>
        <v>32.799295774647888</v>
      </c>
      <c r="K248" s="410">
        <f>+'Ventas UF'!C247</f>
        <v>6730.7251496050822</v>
      </c>
      <c r="L248" s="410">
        <f>+'Ventas UF'!D247</f>
        <v>1570.7764998135931</v>
      </c>
      <c r="M248" s="410">
        <f>+'Ventas UF'!E247</f>
        <v>8301.5016494186748</v>
      </c>
      <c r="N248"/>
    </row>
    <row r="249" spans="1:14">
      <c r="A249" s="408" t="str">
        <f>+'Cifras Inmobiliarias Santiago'!B248&amp;"-"&amp;'Cifras Inmobiliarias Santiago'!A243</f>
        <v>Jun-2024</v>
      </c>
      <c r="B249" s="54">
        <f>+'Cifras Inmobiliarias Santiago'!C248</f>
        <v>61524</v>
      </c>
      <c r="C249" s="54">
        <f>+'Cifras Inmobiliarias Santiago'!D248</f>
        <v>1822</v>
      </c>
      <c r="D249" s="54">
        <f>+'Cifras Inmobiliarias Santiago'!E248</f>
        <v>33.76728869374314</v>
      </c>
      <c r="E249" s="54">
        <f>+'Cifras Inmobiliarias Santiago'!F248</f>
        <v>4617</v>
      </c>
      <c r="F249" s="54">
        <f>+'Cifras Inmobiliarias Santiago'!G248</f>
        <v>268</v>
      </c>
      <c r="G249" s="54">
        <f>+'Cifras Inmobiliarias Santiago'!H248</f>
        <v>17.227611940298509</v>
      </c>
      <c r="H249" s="54">
        <f>+'Cifras Inmobiliarias Santiago'!I248</f>
        <v>66141</v>
      </c>
      <c r="I249" s="54">
        <f>+'Cifras Inmobiliarias Santiago'!J248</f>
        <v>2090</v>
      </c>
      <c r="J249" s="54">
        <f>+'Cifras Inmobiliarias Santiago'!K248</f>
        <v>31.646411483253587</v>
      </c>
      <c r="K249" s="410">
        <f>+'Ventas UF'!C248</f>
        <v>7154.9318398527375</v>
      </c>
      <c r="L249" s="410">
        <f>+'Ventas UF'!D248</f>
        <v>1740.07414438456</v>
      </c>
      <c r="M249" s="410">
        <f>+'Ventas UF'!E248</f>
        <v>8895.0059842372975</v>
      </c>
      <c r="N249"/>
    </row>
    <row r="250" spans="1:14">
      <c r="A250" s="408" t="str">
        <f>+'Cifras Inmobiliarias Santiago'!B249&amp;"-"&amp;'Cifras Inmobiliarias Santiago'!A243</f>
        <v>Jul-2024</v>
      </c>
      <c r="B250" s="54">
        <f>+'Cifras Inmobiliarias Santiago'!C249</f>
        <v>61517</v>
      </c>
      <c r="C250" s="54">
        <f>+'Cifras Inmobiliarias Santiago'!D249</f>
        <v>2508</v>
      </c>
      <c r="D250" s="54">
        <f>+'Cifras Inmobiliarias Santiago'!E249</f>
        <v>24.528309409888358</v>
      </c>
      <c r="E250" s="54">
        <f>+'Cifras Inmobiliarias Santiago'!F249</f>
        <v>4447</v>
      </c>
      <c r="F250" s="54">
        <f>+'Cifras Inmobiliarias Santiago'!G249</f>
        <v>278</v>
      </c>
      <c r="G250" s="54">
        <f>+'Cifras Inmobiliarias Santiago'!H249</f>
        <v>15.996402877697841</v>
      </c>
      <c r="H250" s="54">
        <f>+'Cifras Inmobiliarias Santiago'!I249</f>
        <v>65964</v>
      </c>
      <c r="I250" s="54">
        <f>+'Cifras Inmobiliarias Santiago'!J249</f>
        <v>2786</v>
      </c>
      <c r="J250" s="54">
        <f>+'Cifras Inmobiliarias Santiago'!K249</f>
        <v>23.676956209619526</v>
      </c>
      <c r="K250" s="410">
        <f>+'Ventas UF'!C249</f>
        <v>8494.6003282357015</v>
      </c>
      <c r="L250" s="410">
        <f>+'Ventas UF'!D249</f>
        <v>1947.9774407220848</v>
      </c>
      <c r="M250" s="410">
        <f>+'Ventas UF'!E249</f>
        <v>10442.577768957786</v>
      </c>
      <c r="N250"/>
    </row>
    <row r="251" spans="1:14">
      <c r="A251" s="408" t="str">
        <f>+'Cifras Inmobiliarias Santiago'!B250&amp;"-"&amp;'Cifras Inmobiliarias Santiago'!A243</f>
        <v>Ago-2024</v>
      </c>
      <c r="B251" s="54">
        <f>+'Cifras Inmobiliarias Santiago'!C250</f>
        <v>62533</v>
      </c>
      <c r="C251" s="54">
        <f>+'Cifras Inmobiliarias Santiago'!D250</f>
        <v>1659</v>
      </c>
      <c r="D251" s="54">
        <f>+'Cifras Inmobiliarias Santiago'!E250</f>
        <v>37.693188667872214</v>
      </c>
      <c r="E251" s="54">
        <f>+'Cifras Inmobiliarias Santiago'!F250</f>
        <v>4593</v>
      </c>
      <c r="F251" s="54">
        <f>+'Cifras Inmobiliarias Santiago'!G250</f>
        <v>252</v>
      </c>
      <c r="G251" s="54">
        <f>+'Cifras Inmobiliarias Santiago'!H250</f>
        <v>18.226190476190474</v>
      </c>
      <c r="H251" s="54">
        <f>+'Cifras Inmobiliarias Santiago'!I250</f>
        <v>67126</v>
      </c>
      <c r="I251" s="54">
        <f>+'Cifras Inmobiliarias Santiago'!J250</f>
        <v>1911</v>
      </c>
      <c r="J251" s="54">
        <f>+'Cifras Inmobiliarias Santiago'!K250</f>
        <v>35.126111983254837</v>
      </c>
      <c r="K251" s="410">
        <f>+'Ventas UF'!C250</f>
        <v>6656.1582809838173</v>
      </c>
      <c r="L251" s="410">
        <f>+'Ventas UF'!D250</f>
        <v>1987.8158940174044</v>
      </c>
      <c r="M251" s="410">
        <f>+'Ventas UF'!E250</f>
        <v>8643.9741750012217</v>
      </c>
      <c r="N251"/>
    </row>
    <row r="252" spans="1:14">
      <c r="A252" s="408" t="str">
        <f>+'Cifras Inmobiliarias Santiago'!B251&amp;"-"&amp;'Cifras Inmobiliarias Santiago'!A243</f>
        <v>Set-2024</v>
      </c>
      <c r="B252" s="54">
        <f>+'Cifras Inmobiliarias Santiago'!C251</f>
        <v>62651</v>
      </c>
      <c r="C252" s="54">
        <f>+'Cifras Inmobiliarias Santiago'!D251</f>
        <v>1560</v>
      </c>
      <c r="D252" s="54">
        <f>+'Cifras Inmobiliarias Santiago'!E251</f>
        <v>40.160897435897439</v>
      </c>
      <c r="E252" s="54">
        <f>+'Cifras Inmobiliarias Santiago'!F251</f>
        <v>4532</v>
      </c>
      <c r="F252" s="54">
        <f>+'Cifras Inmobiliarias Santiago'!G251</f>
        <v>241</v>
      </c>
      <c r="G252" s="54">
        <f>+'Cifras Inmobiliarias Santiago'!H251</f>
        <v>18.804979253112034</v>
      </c>
      <c r="H252" s="54">
        <f>+'Cifras Inmobiliarias Santiago'!I251</f>
        <v>67183</v>
      </c>
      <c r="I252" s="54">
        <f>+'Cifras Inmobiliarias Santiago'!J251</f>
        <v>1801</v>
      </c>
      <c r="J252" s="54">
        <f>+'Cifras Inmobiliarias Santiago'!K251</f>
        <v>37.303164908384232</v>
      </c>
      <c r="K252" s="410">
        <f>+'Ventas UF'!C251</f>
        <v>6127.8103597055351</v>
      </c>
      <c r="L252" s="410">
        <f>+'Ventas UF'!D251</f>
        <v>1423.110740642675</v>
      </c>
      <c r="M252" s="410">
        <f>+'Ventas UF'!E251</f>
        <v>7550.9211003482105</v>
      </c>
      <c r="N252"/>
    </row>
    <row r="253" spans="1:14">
      <c r="A253" s="408" t="str">
        <f>+'Cifras Inmobiliarias Santiago'!B252&amp;"-"&amp;'Cifras Inmobiliarias Santiago'!A243</f>
        <v>Oct-2024</v>
      </c>
      <c r="B253" s="54">
        <f>+'Cifras Inmobiliarias Santiago'!C252</f>
        <v>62625</v>
      </c>
      <c r="C253" s="54">
        <f>+'Cifras Inmobiliarias Santiago'!D252</f>
        <v>2135</v>
      </c>
      <c r="D253" s="54">
        <f>+'Cifras Inmobiliarias Santiago'!E252</f>
        <v>29.332552693208431</v>
      </c>
      <c r="E253" s="54">
        <f>+'Cifras Inmobiliarias Santiago'!F252</f>
        <v>4785</v>
      </c>
      <c r="F253" s="54">
        <f>+'Cifras Inmobiliarias Santiago'!G252</f>
        <v>289</v>
      </c>
      <c r="G253" s="54">
        <f>+'Cifras Inmobiliarias Santiago'!H252</f>
        <v>16.557093425605537</v>
      </c>
      <c r="H253" s="54">
        <f>+'Cifras Inmobiliarias Santiago'!I252</f>
        <v>67410</v>
      </c>
      <c r="I253" s="54">
        <f>+'Cifras Inmobiliarias Santiago'!J252</f>
        <v>2424</v>
      </c>
      <c r="J253" s="54">
        <f>+'Cifras Inmobiliarias Santiago'!K252</f>
        <v>27.809405940594058</v>
      </c>
      <c r="K253" s="410">
        <f>+'Ventas UF'!C252</f>
        <v>7629.3277027067834</v>
      </c>
      <c r="L253" s="410">
        <f>+'Ventas UF'!D252</f>
        <v>1805.9788438616908</v>
      </c>
      <c r="M253" s="410">
        <f>+'Ventas UF'!E252</f>
        <v>9435.306546568474</v>
      </c>
      <c r="N253"/>
    </row>
    <row r="254" spans="1:14">
      <c r="A254" s="408" t="str">
        <f>+'Cifras Inmobiliarias Santiago'!B253&amp;"-"&amp;'Cifras Inmobiliarias Santiago'!A243</f>
        <v>Nov-2024</v>
      </c>
      <c r="B254" s="54">
        <f>+'Cifras Inmobiliarias Santiago'!C253</f>
        <v>62131</v>
      </c>
      <c r="C254" s="54">
        <f>+'Cifras Inmobiliarias Santiago'!D253</f>
        <v>1718</v>
      </c>
      <c r="D254" s="54">
        <f>+'Cifras Inmobiliarias Santiago'!E253</f>
        <v>36.164726426076832</v>
      </c>
      <c r="E254" s="54">
        <f>+'Cifras Inmobiliarias Santiago'!F253</f>
        <v>5154</v>
      </c>
      <c r="F254" s="54">
        <f>+'Cifras Inmobiliarias Santiago'!G253</f>
        <v>232</v>
      </c>
      <c r="G254" s="54">
        <f>+'Cifras Inmobiliarias Santiago'!H253</f>
        <v>22.21551724137931</v>
      </c>
      <c r="H254" s="54">
        <f>+'Cifras Inmobiliarias Santiago'!I253</f>
        <v>67285</v>
      </c>
      <c r="I254" s="54">
        <f>+'Cifras Inmobiliarias Santiago'!J253</f>
        <v>1950</v>
      </c>
      <c r="J254" s="54">
        <f>+'Cifras Inmobiliarias Santiago'!K253</f>
        <v>34.505128205128209</v>
      </c>
      <c r="K254" s="410">
        <f>+'Ventas UF'!C253</f>
        <v>6486.4649808033182</v>
      </c>
      <c r="L254" s="410">
        <f>+'Ventas UF'!D253</f>
        <v>1259.5532521369209</v>
      </c>
      <c r="M254" s="410">
        <f>+'Ventas UF'!E253</f>
        <v>7746.0182329402396</v>
      </c>
      <c r="N254"/>
    </row>
    <row r="255" spans="1:14">
      <c r="A255" s="408" t="str">
        <f>+'Cifras Inmobiliarias Santiago'!B254&amp;"-"&amp;'Cifras Inmobiliarias Santiago'!A243</f>
        <v>Dic-2024</v>
      </c>
      <c r="B255" s="54">
        <f>+'Cifras Inmobiliarias Santiago'!C254</f>
        <v>61559</v>
      </c>
      <c r="C255" s="54">
        <f>+'Cifras Inmobiliarias Santiago'!D254</f>
        <v>1697</v>
      </c>
      <c r="D255" s="54">
        <f>+'Cifras Inmobiliarias Santiago'!E254</f>
        <v>36.275191514437239</v>
      </c>
      <c r="E255" s="54">
        <f>+'Cifras Inmobiliarias Santiago'!F254</f>
        <v>5708</v>
      </c>
      <c r="F255" s="54">
        <f>+'Cifras Inmobiliarias Santiago'!G254</f>
        <v>303</v>
      </c>
      <c r="G255" s="54">
        <f>+'Cifras Inmobiliarias Santiago'!H254</f>
        <v>18.838283828382838</v>
      </c>
      <c r="H255" s="54">
        <f>+'Cifras Inmobiliarias Santiago'!I254</f>
        <v>67267</v>
      </c>
      <c r="I255" s="54">
        <f>+'Cifras Inmobiliarias Santiago'!J254</f>
        <v>2000</v>
      </c>
      <c r="J255" s="54">
        <f>+'Cifras Inmobiliarias Santiago'!K254</f>
        <v>33.633499999999998</v>
      </c>
      <c r="K255" s="410">
        <f>+'Ventas UF'!C254</f>
        <v>6935.0901822468013</v>
      </c>
      <c r="L255" s="410">
        <f>+'Ventas UF'!D254</f>
        <v>1699.88658041287</v>
      </c>
      <c r="M255" s="410">
        <f>+'Ventas UF'!E254</f>
        <v>8634.9767626596713</v>
      </c>
      <c r="N255"/>
    </row>
    <row r="256" spans="1:14">
      <c r="A256" s="408" t="str">
        <f>+'Cifras Inmobiliarias Santiago'!B255&amp;"-"&amp;'Cifras Inmobiliarias Santiago'!A255</f>
        <v>Ene-2025</v>
      </c>
      <c r="B256" s="54">
        <f>+'Cifras Inmobiliarias Santiago'!C255</f>
        <v>62181</v>
      </c>
      <c r="C256" s="54">
        <f>+'Cifras Inmobiliarias Santiago'!D255</f>
        <v>1433</v>
      </c>
      <c r="D256" s="54">
        <f>+'Cifras Inmobiliarias Santiago'!E255</f>
        <v>43.392184228890443</v>
      </c>
      <c r="E256" s="54">
        <f>+'Cifras Inmobiliarias Santiago'!F255</f>
        <v>5499</v>
      </c>
      <c r="F256" s="54">
        <f>+'Cifras Inmobiliarias Santiago'!G255</f>
        <v>266</v>
      </c>
      <c r="G256" s="54">
        <f>+'Cifras Inmobiliarias Santiago'!H255</f>
        <v>20.672932330827066</v>
      </c>
      <c r="H256" s="54">
        <f>+'Cifras Inmobiliarias Santiago'!I255</f>
        <v>67680</v>
      </c>
      <c r="I256" s="54">
        <f>+'Cifras Inmobiliarias Santiago'!J255</f>
        <v>1699</v>
      </c>
      <c r="J256" s="54">
        <f>+'Cifras Inmobiliarias Santiago'!K255</f>
        <v>39.835197174808712</v>
      </c>
      <c r="K256" s="410">
        <f>+'Ventas UF'!C255</f>
        <v>5757.3218835196021</v>
      </c>
      <c r="L256" s="410">
        <f>+'Ventas UF'!D255</f>
        <v>1505.1154575466865</v>
      </c>
      <c r="M256" s="410">
        <f>+'Ventas UF'!E255</f>
        <v>7262.4373410662884</v>
      </c>
      <c r="N256"/>
    </row>
    <row r="257" spans="1:14">
      <c r="A257" s="408" t="str">
        <f>+'Cifras Inmobiliarias Santiago'!B256&amp;"-"&amp;'Cifras Inmobiliarias Santiago'!A255</f>
        <v>Feb-2025</v>
      </c>
      <c r="B257" s="54">
        <f>+'Cifras Inmobiliarias Santiago'!C256</f>
        <v>62486</v>
      </c>
      <c r="C257" s="54">
        <f>+'Cifras Inmobiliarias Santiago'!D256</f>
        <v>1205</v>
      </c>
      <c r="D257" s="54">
        <f>+'Cifras Inmobiliarias Santiago'!E256</f>
        <v>51.855601659751038</v>
      </c>
      <c r="E257" s="54">
        <f>+'Cifras Inmobiliarias Santiago'!F256</f>
        <v>5824</v>
      </c>
      <c r="F257" s="54">
        <f>+'Cifras Inmobiliarias Santiago'!G256</f>
        <v>200</v>
      </c>
      <c r="G257" s="54">
        <f>+'Cifras Inmobiliarias Santiago'!H256</f>
        <v>29.12</v>
      </c>
      <c r="H257" s="54">
        <f>+'Cifras Inmobiliarias Santiago'!I256</f>
        <v>68310</v>
      </c>
      <c r="I257" s="54">
        <f>+'Cifras Inmobiliarias Santiago'!J256</f>
        <v>1405</v>
      </c>
      <c r="J257" s="54">
        <f>+'Cifras Inmobiliarias Santiago'!K256</f>
        <v>48.619217081850536</v>
      </c>
      <c r="K257" s="410">
        <f>+'Ventas UF'!C256</f>
        <v>4846.6063848461617</v>
      </c>
      <c r="L257" s="410">
        <f>+'Ventas UF'!D256</f>
        <v>1156.3955567171931</v>
      </c>
      <c r="M257" s="410">
        <f>+'Ventas UF'!E256</f>
        <v>6003.0019415633551</v>
      </c>
      <c r="N257"/>
    </row>
    <row r="258" spans="1:14">
      <c r="A258" s="408" t="str">
        <f>+'Cifras Inmobiliarias Santiago'!B257&amp;"-"&amp;'Cifras Inmobiliarias Santiago'!A255</f>
        <v>Mar-2025</v>
      </c>
      <c r="B258" s="54">
        <f>+'Cifras Inmobiliarias Santiago'!C257</f>
        <v>62849</v>
      </c>
      <c r="C258" s="54">
        <f>+'Cifras Inmobiliarias Santiago'!D257</f>
        <v>1536</v>
      </c>
      <c r="D258" s="54">
        <f>+'Cifras Inmobiliarias Santiago'!E257</f>
        <v>40.917317708333336</v>
      </c>
      <c r="E258" s="54">
        <f>+'Cifras Inmobiliarias Santiago'!F257</f>
        <v>5832</v>
      </c>
      <c r="F258" s="54">
        <f>+'Cifras Inmobiliarias Santiago'!G257</f>
        <v>257</v>
      </c>
      <c r="G258" s="54">
        <f>+'Cifras Inmobiliarias Santiago'!H257</f>
        <v>22.692607003891052</v>
      </c>
      <c r="H258" s="54">
        <f>+'Cifras Inmobiliarias Santiago'!I257</f>
        <v>68681</v>
      </c>
      <c r="I258" s="54">
        <f>+'Cifras Inmobiliarias Santiago'!J257</f>
        <v>1793</v>
      </c>
      <c r="J258" s="54">
        <f>+'Cifras Inmobiliarias Santiago'!K257</f>
        <v>38.305075292805356</v>
      </c>
      <c r="K258" s="410">
        <f>+'Ventas UF'!C257</f>
        <v>6025.546310929948</v>
      </c>
      <c r="L258" s="410">
        <f>+'Ventas UF'!D257</f>
        <v>1696.0003166264732</v>
      </c>
      <c r="M258" s="410">
        <f>+'Ventas UF'!E257</f>
        <v>7721.5466275564213</v>
      </c>
      <c r="N258"/>
    </row>
    <row r="259" spans="1:14">
      <c r="A259" s="408" t="str">
        <f>+'Cifras Inmobiliarias Santiago'!B258&amp;"-"&amp;'Cifras Inmobiliarias Santiago'!A255</f>
        <v>Abr-2025</v>
      </c>
      <c r="B259" s="54">
        <f>+'Cifras Inmobiliarias Santiago'!C258</f>
        <v>63267</v>
      </c>
      <c r="C259" s="54">
        <f>+'Cifras Inmobiliarias Santiago'!D258</f>
        <v>1728</v>
      </c>
      <c r="D259" s="54">
        <f>+'Cifras Inmobiliarias Santiago'!E258</f>
        <v>36.612847222222221</v>
      </c>
      <c r="E259" s="54">
        <f>+'Cifras Inmobiliarias Santiago'!F258</f>
        <v>6151</v>
      </c>
      <c r="F259" s="54">
        <f>+'Cifras Inmobiliarias Santiago'!G258</f>
        <v>226</v>
      </c>
      <c r="G259" s="54">
        <f>+'Cifras Inmobiliarias Santiago'!H258</f>
        <v>27.216814159292035</v>
      </c>
      <c r="H259" s="54">
        <f>+'Cifras Inmobiliarias Santiago'!I258</f>
        <v>69418</v>
      </c>
      <c r="I259" s="54">
        <f>+'Cifras Inmobiliarias Santiago'!J258</f>
        <v>1954</v>
      </c>
      <c r="J259" s="54">
        <f>+'Cifras Inmobiliarias Santiago'!K258</f>
        <v>35.526100307062435</v>
      </c>
      <c r="K259" s="410">
        <f>+'Ventas UF'!C258</f>
        <v>6419.9337151698855</v>
      </c>
      <c r="L259" s="410">
        <f>+'Ventas UF'!D258</f>
        <v>1366.7455444818052</v>
      </c>
      <c r="M259" s="410">
        <f>+'Ventas UF'!E258</f>
        <v>7786.6792596516907</v>
      </c>
      <c r="N259"/>
    </row>
    <row r="260" spans="1:14">
      <c r="A260" s="408" t="str">
        <f>+'Cifras Inmobiliarias Santiago'!B259&amp;"-"&amp;'Cifras Inmobiliarias Santiago'!A255</f>
        <v>May-2025</v>
      </c>
      <c r="B260" s="54">
        <f>+'Cifras Inmobiliarias Santiago'!C259</f>
        <v>63960.299931658803</v>
      </c>
      <c r="C260" s="54">
        <f>+'Cifras Inmobiliarias Santiago'!D259</f>
        <v>1741.2224623998243</v>
      </c>
      <c r="D260" s="54">
        <f>+'Cifras Inmobiliarias Santiago'!E259</f>
        <v>36.732985768806415</v>
      </c>
      <c r="E260" s="54">
        <f>+'Cifras Inmobiliarias Santiago'!F259</f>
        <v>6215.6001866806082</v>
      </c>
      <c r="F260" s="54">
        <f>+'Cifras Inmobiliarias Santiago'!G259</f>
        <v>257.86016100597266</v>
      </c>
      <c r="G260" s="54">
        <f>+'Cifras Inmobiliarias Santiago'!H259</f>
        <v>24.104538531396635</v>
      </c>
      <c r="H260" s="54">
        <f>+'Cifras Inmobiliarias Santiago'!I259</f>
        <v>70175.900118339414</v>
      </c>
      <c r="I260" s="54">
        <f>+'Cifras Inmobiliarias Santiago'!J259</f>
        <v>1999.082623405797</v>
      </c>
      <c r="J260" s="54">
        <f>+'Cifras Inmobiliarias Santiago'!K259</f>
        <v>35.104051876946507</v>
      </c>
      <c r="K260" s="410">
        <f>+'Ventas UF'!C259</f>
        <v>6882.7794562494018</v>
      </c>
      <c r="L260" s="410">
        <f>+'Ventas UF'!D259</f>
        <v>1569.2054482770684</v>
      </c>
      <c r="M260" s="410">
        <f>+'Ventas UF'!E259</f>
        <v>8451.9849045264709</v>
      </c>
      <c r="N260"/>
    </row>
    <row r="261" spans="1:14">
      <c r="A261" s="408" t="str">
        <f>+'Cifras Inmobiliarias Santiago'!B260&amp;"-"&amp;'Cifras Inmobiliarias Santiago'!A255</f>
        <v>Jun-2025</v>
      </c>
      <c r="B261" s="54">
        <f>+'Cifras Inmobiliarias Santiago'!C260</f>
        <v>63581.564921833458</v>
      </c>
      <c r="C261" s="54">
        <f>+'Cifras Inmobiliarias Santiago'!D260</f>
        <v>2115.9780092929414</v>
      </c>
      <c r="D261" s="54">
        <f>+'Cifras Inmobiliarias Santiago'!E260</f>
        <v>30.048310824874488</v>
      </c>
      <c r="E261" s="54">
        <f>+'Cifras Inmobiliarias Santiago'!F260</f>
        <v>6224.5984507712546</v>
      </c>
      <c r="F261" s="54">
        <f>+'Cifras Inmobiliarias Santiago'!G260</f>
        <v>289.49607067067228</v>
      </c>
      <c r="G261" s="54">
        <f>+'Cifras Inmobiliarias Santiago'!H260</f>
        <v>21.501495465381613</v>
      </c>
      <c r="H261" s="54">
        <f>+'Cifras Inmobiliarias Santiago'!I260</f>
        <v>69806.163372604715</v>
      </c>
      <c r="I261" s="54">
        <f>+'Cifras Inmobiliarias Santiago'!J260</f>
        <v>2405.4740799636138</v>
      </c>
      <c r="J261" s="54">
        <f>+'Cifras Inmobiliarias Santiago'!K260</f>
        <v>29.019711313480723</v>
      </c>
      <c r="K261" s="410">
        <f>+'Ventas UF'!C260</f>
        <v>7775.1692169675043</v>
      </c>
      <c r="L261" s="410">
        <f>+'Ventas UF'!D260</f>
        <v>1674.6299512870103</v>
      </c>
      <c r="M261" s="410">
        <f>+'Ventas UF'!E260</f>
        <v>9449.7991682545144</v>
      </c>
      <c r="N261"/>
    </row>
    <row r="262" spans="1:14">
      <c r="A262" s="408" t="str">
        <f>+'Cifras Inmobiliarias Santiago'!B261&amp;"-"&amp;'Cifras Inmobiliarias Santiago'!A255</f>
        <v>Jul-2025</v>
      </c>
      <c r="B262" s="54">
        <f>+'Cifras Inmobiliarias Santiago'!C261</f>
        <v>64717.720733505965</v>
      </c>
      <c r="C262" s="54">
        <f>+'Cifras Inmobiliarias Santiago'!D261</f>
        <v>2416.6168107498097</v>
      </c>
      <c r="D262" s="54">
        <f>+'Cifras Inmobiliarias Santiago'!E261</f>
        <v>26.780298988909969</v>
      </c>
      <c r="E262" s="54">
        <f>+'Cifras Inmobiliarias Santiago'!F261</f>
        <v>6042.4369585742597</v>
      </c>
      <c r="F262" s="54">
        <f>+'Cifras Inmobiliarias Santiago'!G261</f>
        <v>332.83398258838548</v>
      </c>
      <c r="G262" s="54">
        <f>+'Cifras Inmobiliarias Santiago'!H261</f>
        <v>18.154507275919954</v>
      </c>
      <c r="H262" s="54">
        <f>+'Cifras Inmobiliarias Santiago'!I261</f>
        <v>70760.157692080218</v>
      </c>
      <c r="I262" s="54">
        <f>+'Cifras Inmobiliarias Santiago'!J261</f>
        <v>2749.4507933381951</v>
      </c>
      <c r="J262" s="54">
        <f>+'Cifras Inmobiliarias Santiago'!K261</f>
        <v>25.73610623020755</v>
      </c>
      <c r="K262" s="410">
        <f>+'Ventas UF'!C261</f>
        <v>8989.1715027381306</v>
      </c>
      <c r="L262" s="410">
        <f>+'Ventas UF'!D261</f>
        <v>1724.372075312167</v>
      </c>
      <c r="M262" s="410">
        <f>+'Ventas UF'!E261</f>
        <v>10713.543578050298</v>
      </c>
      <c r="N262"/>
    </row>
    <row r="263" spans="1:14">
      <c r="A263" s="408" t="str">
        <f>+'Cifras Inmobiliarias Santiago'!B262&amp;"-"&amp;'Cifras Inmobiliarias Santiago'!A255</f>
        <v>Ago-2025</v>
      </c>
      <c r="B263" s="54">
        <f>+'Cifras Inmobiliarias Santiago'!C262</f>
        <v>64435.324539615911</v>
      </c>
      <c r="C263" s="54">
        <f>+'Cifras Inmobiliarias Santiago'!D262</f>
        <v>2239.5671490124196</v>
      </c>
      <c r="D263" s="54">
        <f>+'Cifras Inmobiliarias Santiago'!E262</f>
        <v>28.771329570551128</v>
      </c>
      <c r="E263" s="54">
        <f>+'Cifras Inmobiliarias Santiago'!F262</f>
        <v>6289.5378901315826</v>
      </c>
      <c r="F263" s="54">
        <f>+'Cifras Inmobiliarias Santiago'!G262</f>
        <v>392.36328605305454</v>
      </c>
      <c r="G263" s="54">
        <f>+'Cifras Inmobiliarias Santiago'!H262</f>
        <v>16.029883818643327</v>
      </c>
      <c r="H263" s="54">
        <f>+'Cifras Inmobiliarias Santiago'!I262</f>
        <v>70724.862429747489</v>
      </c>
      <c r="I263" s="54">
        <f>+'Cifras Inmobiliarias Santiago'!J262</f>
        <v>2631.9304350654743</v>
      </c>
      <c r="J263" s="54">
        <f>+'Cifras Inmobiliarias Santiago'!K262</f>
        <v>26.871858574783371</v>
      </c>
      <c r="K263" s="410">
        <f>+'Ventas UF'!C262</f>
        <v>8375.9143101306181</v>
      </c>
      <c r="L263" s="410">
        <f>+'Ventas UF'!D262</f>
        <v>1809.5213473824574</v>
      </c>
      <c r="M263" s="410">
        <f>+'Ventas UF'!E262</f>
        <v>10185.435657513075</v>
      </c>
      <c r="N263"/>
    </row>
    <row r="264" spans="1:14">
      <c r="A264" s="408" t="str">
        <f>+'Cifras Inmobiliarias Santiago'!B263&amp;"-"&amp;'Cifras Inmobiliarias Santiago'!A255</f>
        <v>Set-2025</v>
      </c>
      <c r="B264" s="54">
        <f>+'Cifras Inmobiliarias Santiago'!C263</f>
        <v>64269.055074789263</v>
      </c>
      <c r="C264" s="54">
        <f>+'Cifras Inmobiliarias Santiago'!D263</f>
        <v>1974.2621318395456</v>
      </c>
      <c r="D264" s="54">
        <f>+'Cifras Inmobiliarias Santiago'!E263</f>
        <v>32.553455814353129</v>
      </c>
      <c r="E264" s="54">
        <f>+'Cifras Inmobiliarias Santiago'!F263</f>
        <v>6113.5066382035966</v>
      </c>
      <c r="F264" s="54">
        <f>+'Cifras Inmobiliarias Santiago'!G263</f>
        <v>334.62558356269142</v>
      </c>
      <c r="G264" s="54">
        <f>+'Cifras Inmobiliarias Santiago'!H263</f>
        <v>18.269692870205315</v>
      </c>
      <c r="H264" s="54">
        <f>+'Cifras Inmobiliarias Santiago'!I263</f>
        <v>70382.561712992858</v>
      </c>
      <c r="I264" s="54">
        <f>+'Cifras Inmobiliarias Santiago'!J263</f>
        <v>2308.8877154022371</v>
      </c>
      <c r="J264" s="54">
        <f>+'Cifras Inmobiliarias Santiago'!K263</f>
        <v>30.483319411109317</v>
      </c>
      <c r="K264" s="410">
        <f>+'Ventas UF'!C263</f>
        <v>7119.7678806716403</v>
      </c>
      <c r="L264" s="410">
        <f>+'Ventas UF'!D263</f>
        <v>1427.64888616195</v>
      </c>
      <c r="M264" s="410">
        <f>+'Ventas UF'!E263</f>
        <v>8547.4167668335904</v>
      </c>
      <c r="N264"/>
    </row>
    <row r="265" spans="1:14">
      <c r="A265" s="408" t="str">
        <f>+'Cifras Inmobiliarias Santiago'!B264&amp;"-"&amp;'Cifras Inmobiliarias Santiago'!A255</f>
        <v>Oct-2025</v>
      </c>
      <c r="B265" s="54">
        <f>+'Cifras Inmobiliarias Santiago'!C264</f>
        <v>63234.506294101782</v>
      </c>
      <c r="C265" s="54">
        <f>+'Cifras Inmobiliarias Santiago'!D264</f>
        <v>2449.5878278992986</v>
      </c>
      <c r="D265" s="54">
        <f>+'Cifras Inmobiliarias Santiago'!E264</f>
        <v>25.814345406969959</v>
      </c>
      <c r="E265" s="54">
        <f>+'Cifras Inmobiliarias Santiago'!F264</f>
        <v>5983.6163461389933</v>
      </c>
      <c r="F265" s="54">
        <f>+'Cifras Inmobiliarias Santiago'!G264</f>
        <v>364.39079655856199</v>
      </c>
      <c r="G265" s="54">
        <f>+'Cifras Inmobiliarias Santiago'!H264</f>
        <v>16.42087671436936</v>
      </c>
      <c r="H265" s="54">
        <f>+'Cifras Inmobiliarias Santiago'!I264</f>
        <v>69218.122640240777</v>
      </c>
      <c r="I265" s="54">
        <f>+'Cifras Inmobiliarias Santiago'!J264</f>
        <v>2813.9786244578609</v>
      </c>
      <c r="J265" s="54">
        <f>+'Cifras Inmobiliarias Santiago'!K264</f>
        <v>24.597956089156966</v>
      </c>
      <c r="K265" s="410">
        <f>+'Ventas UF'!C264</f>
        <v>9188.5568269640717</v>
      </c>
      <c r="L265" s="410">
        <f>+'Ventas UF'!D264</f>
        <v>1956.9894518230417</v>
      </c>
      <c r="M265" s="410">
        <f>+'Ventas UF'!E264</f>
        <v>11145.546278787113</v>
      </c>
      <c r="N265"/>
    </row>
    <row r="266" spans="1:14">
      <c r="A266" s="408" t="str">
        <f>+'Cifras Inmobiliarias Santiago'!B265&amp;"-"&amp;'Cifras Inmobiliarias Santiago'!A255</f>
        <v>Nov-2025</v>
      </c>
      <c r="B266" s="54">
        <f>+'Cifras Inmobiliarias Santiago'!C265</f>
        <v>62120.449609481439</v>
      </c>
      <c r="C266" s="54">
        <f>+'Cifras Inmobiliarias Santiago'!D265</f>
        <v>1967.5612691131712</v>
      </c>
      <c r="D266" s="54">
        <f>+'Cifras Inmobiliarias Santiago'!E265</f>
        <v>31.572307599590363</v>
      </c>
      <c r="E266" s="54">
        <f>+'Cifras Inmobiliarias Santiago'!F265</f>
        <v>5972.6702656365605</v>
      </c>
      <c r="F266" s="54">
        <f>+'Cifras Inmobiliarias Santiago'!G265</f>
        <v>333.33783612196851</v>
      </c>
      <c r="G266" s="54">
        <f>+'Cifras Inmobiliarias Santiago'!H265</f>
        <v>17.9177687571331</v>
      </c>
      <c r="H266" s="54">
        <f>+'Cifras Inmobiliarias Santiago'!I265</f>
        <v>68093.119875118005</v>
      </c>
      <c r="I266" s="54">
        <f>+'Cifras Inmobiliarias Santiago'!J265</f>
        <v>2300.8991052351398</v>
      </c>
      <c r="J266" s="54">
        <f>+'Cifras Inmobiliarias Santiago'!K265</f>
        <v>29.594135492594425</v>
      </c>
      <c r="K266" s="410">
        <f>+'Ventas UF'!C265</f>
        <v>7559.4194972835485</v>
      </c>
      <c r="L266" s="410">
        <f>+'Ventas UF'!D265</f>
        <v>1630.1227144410877</v>
      </c>
      <c r="M266" s="410">
        <f>+'Ventas UF'!E265</f>
        <v>9189.5422117246362</v>
      </c>
      <c r="N266"/>
    </row>
    <row r="267" spans="1:14">
      <c r="A267" s="408" t="str">
        <f>+'Cifras Inmobiliarias Santiago'!B266&amp;"-"&amp;'Cifras Inmobiliarias Santiago'!A255</f>
        <v>Dic-2025</v>
      </c>
      <c r="B267" s="54">
        <f>+'Cifras Inmobiliarias Santiago'!C266</f>
        <v>61433.852846864764</v>
      </c>
      <c r="C267" s="54">
        <f>+'Cifras Inmobiliarias Santiago'!D266</f>
        <v>1939.043792833992</v>
      </c>
      <c r="D267" s="54">
        <f>+'Cifras Inmobiliarias Santiago'!E266</f>
        <v>31.682550478695827</v>
      </c>
      <c r="E267" s="54">
        <f>+'Cifras Inmobiliarias Santiago'!F266</f>
        <v>5855.192733701183</v>
      </c>
      <c r="F267" s="54">
        <f>+'Cifras Inmobiliarias Santiago'!G266</f>
        <v>385.95324909736729</v>
      </c>
      <c r="G267" s="54">
        <f>+'Cifras Inmobiliarias Santiago'!H266</f>
        <v>15.170730515664218</v>
      </c>
      <c r="H267" s="54">
        <f>+'Cifras Inmobiliarias Santiago'!I266</f>
        <v>67289.045580565944</v>
      </c>
      <c r="I267" s="54">
        <f>+'Cifras Inmobiliarias Santiago'!J266</f>
        <v>2324.9970419313595</v>
      </c>
      <c r="J267" s="54">
        <f>+'Cifras Inmobiliarias Santiago'!K266</f>
        <v>28.941561802878418</v>
      </c>
      <c r="K267" s="410">
        <f>+'Ventas UF'!C266</f>
        <v>7154.1701556430735</v>
      </c>
      <c r="L267" s="410">
        <f>+'Ventas UF'!D266</f>
        <v>2456.8196740065478</v>
      </c>
      <c r="M267" s="410">
        <f>+'Ventas UF'!E266</f>
        <v>9610.9898296496212</v>
      </c>
      <c r="N267"/>
    </row>
    <row r="268" spans="1:14">
      <c r="A268" s="408" t="str">
        <f>+'Cifras Inmobiliarias Santiago'!B267&amp;"-"&amp;'Cifras Inmobiliarias Santiago'!A267</f>
        <v>-</v>
      </c>
      <c r="B268" s="54">
        <f>+'Cifras Inmobiliarias Santiago'!C267</f>
        <v>0</v>
      </c>
      <c r="C268" s="54">
        <f>+'Cifras Inmobiliarias Santiago'!D267</f>
        <v>0</v>
      </c>
      <c r="D268" s="54">
        <f>+'Cifras Inmobiliarias Santiago'!E267</f>
        <v>0</v>
      </c>
      <c r="E268" s="54">
        <f>+'Cifras Inmobiliarias Santiago'!F267</f>
        <v>0</v>
      </c>
      <c r="F268" s="54">
        <f>+'Cifras Inmobiliarias Santiago'!G267</f>
        <v>0</v>
      </c>
      <c r="G268" s="54">
        <f>+'Cifras Inmobiliarias Santiago'!H267</f>
        <v>0</v>
      </c>
      <c r="H268" s="54">
        <f>+'Cifras Inmobiliarias Santiago'!I267</f>
        <v>0</v>
      </c>
      <c r="I268" s="54">
        <f>+'Cifras Inmobiliarias Santiago'!J267</f>
        <v>0</v>
      </c>
      <c r="J268" s="54">
        <f>+'Cifras Inmobiliarias Santiago'!K267</f>
        <v>0</v>
      </c>
      <c r="K268" s="410">
        <f>+'Ventas UF'!C267</f>
        <v>0</v>
      </c>
      <c r="L268" s="410">
        <f>+'Ventas UF'!D267</f>
        <v>0</v>
      </c>
      <c r="M268" s="410">
        <f>+'Ventas UF'!E267</f>
        <v>0</v>
      </c>
      <c r="N268"/>
    </row>
    <row r="269" spans="1:14">
      <c r="A269" s="408" t="str">
        <f>+'Cifras Inmobiliarias Santiago'!B268&amp;"-"&amp;'Cifras Inmobiliarias Santiago'!A267</f>
        <v>Gerencia de Estudios y Políticas Públicas , Cámara Chilena de la Construcción-</v>
      </c>
      <c r="B269" s="54">
        <f>+'Cifras Inmobiliarias Santiago'!C268</f>
        <v>0</v>
      </c>
      <c r="C269" s="54">
        <f>+'Cifras Inmobiliarias Santiago'!D268</f>
        <v>0</v>
      </c>
      <c r="D269" s="54">
        <f>+'Cifras Inmobiliarias Santiago'!E268</f>
        <v>0</v>
      </c>
      <c r="E269" s="54">
        <f>+'Cifras Inmobiliarias Santiago'!F268</f>
        <v>0</v>
      </c>
      <c r="F269" s="54">
        <f>+'Cifras Inmobiliarias Santiago'!G268</f>
        <v>0</v>
      </c>
      <c r="G269" s="54">
        <f>+'Cifras Inmobiliarias Santiago'!H268</f>
        <v>0</v>
      </c>
      <c r="H269" s="54">
        <f>+'Cifras Inmobiliarias Santiago'!I268</f>
        <v>0</v>
      </c>
      <c r="I269" s="54">
        <f>+'Cifras Inmobiliarias Santiago'!J268</f>
        <v>0</v>
      </c>
      <c r="J269" s="54">
        <f>+'Cifras Inmobiliarias Santiago'!K268</f>
        <v>0</v>
      </c>
      <c r="K269" s="410">
        <f>+'Ventas UF'!C268</f>
        <v>0</v>
      </c>
      <c r="L269" s="410">
        <f>+'Ventas UF'!D268</f>
        <v>0</v>
      </c>
      <c r="M269" s="410">
        <f>+'Ventas UF'!E268</f>
        <v>0</v>
      </c>
      <c r="N269"/>
    </row>
    <row r="270" spans="1:14">
      <c r="A270" s="408" t="str">
        <f>+'Cifras Inmobiliarias Santiago'!B269&amp;"-"&amp;'Cifras Inmobiliarias Santiago'!A267</f>
        <v>-</v>
      </c>
      <c r="B270" s="54">
        <f>+'Cifras Inmobiliarias Santiago'!C269</f>
        <v>0</v>
      </c>
      <c r="C270" s="54">
        <f>+'Cifras Inmobiliarias Santiago'!D269</f>
        <v>0</v>
      </c>
      <c r="D270" s="54">
        <f>+'Cifras Inmobiliarias Santiago'!E269</f>
        <v>0</v>
      </c>
      <c r="E270" s="54">
        <f>+'Cifras Inmobiliarias Santiago'!F269</f>
        <v>0</v>
      </c>
      <c r="F270" s="54">
        <f>+'Cifras Inmobiliarias Santiago'!G269</f>
        <v>0</v>
      </c>
      <c r="G270" s="54">
        <f>+'Cifras Inmobiliarias Santiago'!H269</f>
        <v>0</v>
      </c>
      <c r="H270" s="54">
        <f>+'Cifras Inmobiliarias Santiago'!I269</f>
        <v>0</v>
      </c>
      <c r="I270" s="54">
        <f>+'Cifras Inmobiliarias Santiago'!J269</f>
        <v>0</v>
      </c>
      <c r="J270" s="54">
        <f>+'Cifras Inmobiliarias Santiago'!K269</f>
        <v>0</v>
      </c>
      <c r="K270" s="410">
        <f>+'Ventas UF'!C269</f>
        <v>0</v>
      </c>
      <c r="L270" s="410">
        <f>+'Ventas UF'!D269</f>
        <v>0</v>
      </c>
      <c r="M270" s="410">
        <f>+'Ventas UF'!E269</f>
        <v>0</v>
      </c>
      <c r="N270"/>
    </row>
    <row r="271" spans="1:14">
      <c r="A271" s="408" t="str">
        <f>+'Cifras Inmobiliarias Santiago'!B270&amp;"-"&amp;'Cifras Inmobiliarias Santiago'!A267</f>
        <v>-</v>
      </c>
      <c r="B271" s="54">
        <f>+'Cifras Inmobiliarias Santiago'!C270</f>
        <v>0</v>
      </c>
      <c r="C271" s="54">
        <f>+'Cifras Inmobiliarias Santiago'!D270</f>
        <v>0</v>
      </c>
      <c r="D271" s="54">
        <f>+'Cifras Inmobiliarias Santiago'!E270</f>
        <v>0</v>
      </c>
      <c r="E271" s="54">
        <f>+'Cifras Inmobiliarias Santiago'!F270</f>
        <v>0</v>
      </c>
      <c r="F271" s="54">
        <f>+'Cifras Inmobiliarias Santiago'!G270</f>
        <v>0</v>
      </c>
      <c r="G271" s="54">
        <f>+'Cifras Inmobiliarias Santiago'!H270</f>
        <v>0</v>
      </c>
      <c r="H271" s="54">
        <f>+'Cifras Inmobiliarias Santiago'!I270</f>
        <v>0</v>
      </c>
      <c r="I271" s="54">
        <f>+'Cifras Inmobiliarias Santiago'!J270</f>
        <v>0</v>
      </c>
      <c r="J271" s="54">
        <f>+'Cifras Inmobiliarias Santiago'!K270</f>
        <v>0</v>
      </c>
      <c r="K271" s="410">
        <f>+'Ventas UF'!C270</f>
        <v>0</v>
      </c>
      <c r="L271" s="410">
        <f>+'Ventas UF'!D270</f>
        <v>0</v>
      </c>
      <c r="M271" s="410">
        <f>+'Ventas UF'!E270</f>
        <v>0</v>
      </c>
      <c r="N271"/>
    </row>
    <row r="272" spans="1:14">
      <c r="A272" s="408" t="str">
        <f>+'Cifras Inmobiliarias Santiago'!B271&amp;"-"&amp;'Cifras Inmobiliarias Santiago'!A267</f>
        <v>-</v>
      </c>
      <c r="B272" s="54" t="str">
        <f>+'Cifras Inmobiliarias Santiago'!C271</f>
        <v>Stock: unidades de viviendas nuevas (departamentos o casas) disponibles para venta en cada momento del tiempo.</v>
      </c>
      <c r="C272" s="54">
        <f>+'Cifras Inmobiliarias Santiago'!D271</f>
        <v>0</v>
      </c>
      <c r="D272" s="54">
        <f>+'Cifras Inmobiliarias Santiago'!E271</f>
        <v>0</v>
      </c>
      <c r="E272" s="54">
        <f>+'Cifras Inmobiliarias Santiago'!F271</f>
        <v>0</v>
      </c>
      <c r="F272" s="54">
        <f>+'Cifras Inmobiliarias Santiago'!G271</f>
        <v>0</v>
      </c>
      <c r="G272" s="54">
        <f>+'Cifras Inmobiliarias Santiago'!H271</f>
        <v>0</v>
      </c>
      <c r="H272" s="54">
        <f>+'Cifras Inmobiliarias Santiago'!I271</f>
        <v>0</v>
      </c>
      <c r="I272" s="54">
        <f>+'Cifras Inmobiliarias Santiago'!J271</f>
        <v>0</v>
      </c>
      <c r="J272" s="54">
        <f>+'Cifras Inmobiliarias Santiago'!K271</f>
        <v>0</v>
      </c>
      <c r="K272" s="410">
        <f>+'Ventas UF'!C271</f>
        <v>0</v>
      </c>
      <c r="L272" s="410">
        <f>+'Ventas UF'!D271</f>
        <v>0</v>
      </c>
      <c r="M272" s="410">
        <f>+'Ventas UF'!E271</f>
        <v>0</v>
      </c>
      <c r="N272"/>
    </row>
    <row r="273" spans="1:14">
      <c r="A273" s="408" t="str">
        <f>+'Cifras Inmobiliarias Santiago'!B272&amp;"-"&amp;'Cifras Inmobiliarias Santiago'!A267</f>
        <v>-</v>
      </c>
      <c r="B273" s="54" t="str">
        <f>+'Cifras Inmobiliarias Santiago'!C272</f>
        <v>Ventas: promesas de compraventa de viviendas nuevas firmadas en cada momento del tiempo.</v>
      </c>
      <c r="C273" s="54">
        <f>+'Cifras Inmobiliarias Santiago'!D272</f>
        <v>0</v>
      </c>
      <c r="D273" s="54">
        <f>+'Cifras Inmobiliarias Santiago'!E272</f>
        <v>0</v>
      </c>
      <c r="E273" s="54">
        <f>+'Cifras Inmobiliarias Santiago'!F272</f>
        <v>0</v>
      </c>
      <c r="F273" s="54">
        <f>+'Cifras Inmobiliarias Santiago'!G272</f>
        <v>0</v>
      </c>
      <c r="G273" s="54">
        <f>+'Cifras Inmobiliarias Santiago'!H272</f>
        <v>0</v>
      </c>
      <c r="H273" s="54">
        <f>+'Cifras Inmobiliarias Santiago'!I272</f>
        <v>0</v>
      </c>
      <c r="I273" s="54">
        <f>+'Cifras Inmobiliarias Santiago'!J272</f>
        <v>0</v>
      </c>
      <c r="J273" s="54">
        <f>+'Cifras Inmobiliarias Santiago'!K272</f>
        <v>0</v>
      </c>
      <c r="K273" s="410">
        <f>+'Ventas UF'!C272</f>
        <v>0</v>
      </c>
      <c r="L273" s="410">
        <f>+'Ventas UF'!D272</f>
        <v>0</v>
      </c>
      <c r="M273" s="410">
        <f>+'Ventas UF'!E272</f>
        <v>0</v>
      </c>
      <c r="N273"/>
    </row>
    <row r="274" spans="1:14">
      <c r="A274" s="408" t="str">
        <f>+'Cifras Inmobiliarias Santiago'!B273&amp;"-"&amp;'Cifras Inmobiliarias Santiago'!A267</f>
        <v>-</v>
      </c>
      <c r="B274" s="54" t="str">
        <f>+'Cifras Inmobiliarias Santiago'!C273</f>
        <v>Meses: medida de la velocidad de ventas que se calcula como el cociente entre el stock disponible en un mes concreto y las unidades vendidas en ese mismo mes. Representa el número de meses necesarios para vender todo el stock disponible asumiendo que el ritmo de ventas se mantendrá estable y no habrá ingreso de nuevas unidades.</v>
      </c>
      <c r="C274" s="54">
        <f>+'Cifras Inmobiliarias Santiago'!D273</f>
        <v>0</v>
      </c>
      <c r="D274" s="54">
        <f>+'Cifras Inmobiliarias Santiago'!E273</f>
        <v>0</v>
      </c>
      <c r="E274" s="54">
        <f>+'Cifras Inmobiliarias Santiago'!F273</f>
        <v>0</v>
      </c>
      <c r="F274" s="54">
        <f>+'Cifras Inmobiliarias Santiago'!G273</f>
        <v>0</v>
      </c>
      <c r="G274" s="54">
        <f>+'Cifras Inmobiliarias Santiago'!H273</f>
        <v>0</v>
      </c>
      <c r="H274" s="54">
        <f>+'Cifras Inmobiliarias Santiago'!I273</f>
        <v>0</v>
      </c>
      <c r="I274" s="54">
        <f>+'Cifras Inmobiliarias Santiago'!J273</f>
        <v>0</v>
      </c>
      <c r="J274" s="54">
        <f>+'Cifras Inmobiliarias Santiago'!K273</f>
        <v>0</v>
      </c>
      <c r="K274" s="410">
        <f>+'Ventas UF'!C273</f>
        <v>0</v>
      </c>
      <c r="L274" s="410">
        <f>+'Ventas UF'!D273</f>
        <v>0</v>
      </c>
      <c r="M274" s="410">
        <f>+'Ventas UF'!E273</f>
        <v>0</v>
      </c>
      <c r="N274"/>
    </row>
    <row r="275" spans="1:14">
      <c r="A275" s="408" t="str">
        <f>+'Cifras Inmobiliarias Santiago'!B274&amp;"-"&amp;'Cifras Inmobiliarias Santiago'!A267</f>
        <v>-</v>
      </c>
      <c r="B275" s="54">
        <f>+'Cifras Inmobiliarias Santiago'!C274</f>
        <v>0</v>
      </c>
      <c r="C275" s="54">
        <f>+'Cifras Inmobiliarias Santiago'!D274</f>
        <v>0</v>
      </c>
      <c r="D275" s="54">
        <f>+'Cifras Inmobiliarias Santiago'!E274</f>
        <v>0</v>
      </c>
      <c r="E275" s="54">
        <f>+'Cifras Inmobiliarias Santiago'!F274</f>
        <v>0</v>
      </c>
      <c r="F275" s="54">
        <f>+'Cifras Inmobiliarias Santiago'!G274</f>
        <v>0</v>
      </c>
      <c r="G275" s="54">
        <f>+'Cifras Inmobiliarias Santiago'!H274</f>
        <v>0</v>
      </c>
      <c r="H275" s="54">
        <f>+'Cifras Inmobiliarias Santiago'!I274</f>
        <v>0</v>
      </c>
      <c r="I275" s="54">
        <f>+'Cifras Inmobiliarias Santiago'!J274</f>
        <v>0</v>
      </c>
      <c r="J275" s="54">
        <f>+'Cifras Inmobiliarias Santiago'!K274</f>
        <v>0</v>
      </c>
      <c r="K275" s="410">
        <f>+'Ventas UF'!C274</f>
        <v>0</v>
      </c>
      <c r="L275" s="410">
        <f>+'Ventas UF'!D274</f>
        <v>0</v>
      </c>
      <c r="M275" s="410">
        <f>+'Ventas UF'!E274</f>
        <v>0</v>
      </c>
      <c r="N275"/>
    </row>
    <row r="276" spans="1:14">
      <c r="A276" s="408" t="str">
        <f>+'Cifras Inmobiliarias Santiago'!B275&amp;"-"&amp;'Cifras Inmobiliarias Santiago'!A267</f>
        <v>-</v>
      </c>
      <c r="B276" s="54">
        <f>+'Cifras Inmobiliarias Santiago'!C275</f>
        <v>0</v>
      </c>
      <c r="C276" s="54">
        <f>+'Cifras Inmobiliarias Santiago'!D275</f>
        <v>0</v>
      </c>
      <c r="D276" s="54">
        <f>+'Cifras Inmobiliarias Santiago'!E275</f>
        <v>0</v>
      </c>
      <c r="E276" s="54">
        <f>+'Cifras Inmobiliarias Santiago'!F275</f>
        <v>0</v>
      </c>
      <c r="F276" s="54">
        <f>+'Cifras Inmobiliarias Santiago'!G275</f>
        <v>0</v>
      </c>
      <c r="G276" s="54">
        <f>+'Cifras Inmobiliarias Santiago'!H275</f>
        <v>0</v>
      </c>
      <c r="H276" s="54">
        <f>+'Cifras Inmobiliarias Santiago'!I275</f>
        <v>0</v>
      </c>
      <c r="I276" s="54">
        <f>+'Cifras Inmobiliarias Santiago'!J275</f>
        <v>0</v>
      </c>
      <c r="J276" s="54">
        <f>+'Cifras Inmobiliarias Santiago'!K275</f>
        <v>0</v>
      </c>
      <c r="K276" s="410">
        <f>+'Ventas UF'!C275</f>
        <v>0</v>
      </c>
      <c r="L276" s="410">
        <f>+'Ventas UF'!D275</f>
        <v>0</v>
      </c>
      <c r="M276" s="410">
        <f>+'Ventas UF'!E275</f>
        <v>0</v>
      </c>
      <c r="N276"/>
    </row>
    <row r="277" spans="1:14">
      <c r="A277" s="408" t="str">
        <f>+'Cifras Inmobiliarias Santiago'!B276&amp;"-"&amp;'Cifras Inmobiliarias Santiago'!A267</f>
        <v>-</v>
      </c>
      <c r="B277" s="54">
        <f>+'Cifras Inmobiliarias Santiago'!C276</f>
        <v>0</v>
      </c>
      <c r="C277" s="54">
        <f>+'Cifras Inmobiliarias Santiago'!D276</f>
        <v>0</v>
      </c>
      <c r="D277" s="54">
        <f>+'Cifras Inmobiliarias Santiago'!E276</f>
        <v>0</v>
      </c>
      <c r="E277" s="54">
        <f>+'Cifras Inmobiliarias Santiago'!F276</f>
        <v>0</v>
      </c>
      <c r="F277" s="54">
        <f>+'Cifras Inmobiliarias Santiago'!G276</f>
        <v>0</v>
      </c>
      <c r="G277" s="54">
        <f>+'Cifras Inmobiliarias Santiago'!H276</f>
        <v>0</v>
      </c>
      <c r="H277" s="54">
        <f>+'Cifras Inmobiliarias Santiago'!I276</f>
        <v>0</v>
      </c>
      <c r="I277" s="54">
        <f>+'Cifras Inmobiliarias Santiago'!J276</f>
        <v>0</v>
      </c>
      <c r="J277" s="54">
        <f>+'Cifras Inmobiliarias Santiago'!K276</f>
        <v>0</v>
      </c>
      <c r="K277" s="410">
        <f>+'Ventas UF'!C276</f>
        <v>0</v>
      </c>
      <c r="L277" s="410">
        <f>+'Ventas UF'!D276</f>
        <v>0</v>
      </c>
      <c r="M277" s="410">
        <f>+'Ventas UF'!E276</f>
        <v>0</v>
      </c>
      <c r="N277"/>
    </row>
    <row r="278" spans="1:14">
      <c r="A278" s="408" t="str">
        <f>+'Cifras Inmobiliarias Santiago'!B277&amp;"-"&amp;'Cifras Inmobiliarias Santiago'!A267</f>
        <v>-</v>
      </c>
      <c r="B278" s="54">
        <f>+'Cifras Inmobiliarias Santiago'!C277</f>
        <v>0</v>
      </c>
      <c r="C278" s="54">
        <f>+'Cifras Inmobiliarias Santiago'!D277</f>
        <v>0</v>
      </c>
      <c r="D278" s="54">
        <f>+'Cifras Inmobiliarias Santiago'!E277</f>
        <v>0</v>
      </c>
      <c r="E278" s="54">
        <f>+'Cifras Inmobiliarias Santiago'!F277</f>
        <v>0</v>
      </c>
      <c r="F278" s="54">
        <f>+'Cifras Inmobiliarias Santiago'!G277</f>
        <v>0</v>
      </c>
      <c r="G278" s="54">
        <f>+'Cifras Inmobiliarias Santiago'!H277</f>
        <v>0</v>
      </c>
      <c r="H278" s="54">
        <f>+'Cifras Inmobiliarias Santiago'!I277</f>
        <v>0</v>
      </c>
      <c r="I278" s="54">
        <f>+'Cifras Inmobiliarias Santiago'!J277</f>
        <v>0</v>
      </c>
      <c r="J278" s="54">
        <f>+'Cifras Inmobiliarias Santiago'!K277</f>
        <v>0</v>
      </c>
      <c r="K278" s="410">
        <f>+'Ventas UF'!C277</f>
        <v>0</v>
      </c>
      <c r="L278" s="410">
        <f>+'Ventas UF'!D277</f>
        <v>0</v>
      </c>
      <c r="M278" s="410">
        <f>+'Ventas UF'!E277</f>
        <v>0</v>
      </c>
      <c r="N278"/>
    </row>
    <row r="279" spans="1:14">
      <c r="A279" s="408" t="str">
        <f>+'Cifras Inmobiliarias Santiago'!B278&amp;"-"&amp;'Cifras Inmobiliarias Santiago'!A267</f>
        <v>-</v>
      </c>
      <c r="B279" s="54">
        <f>+'Cifras Inmobiliarias Santiago'!C278</f>
        <v>0</v>
      </c>
      <c r="C279" s="54">
        <f>+'Cifras Inmobiliarias Santiago'!D278</f>
        <v>0</v>
      </c>
      <c r="D279" s="54">
        <f>+'Cifras Inmobiliarias Santiago'!E278</f>
        <v>0</v>
      </c>
      <c r="E279" s="54">
        <f>+'Cifras Inmobiliarias Santiago'!F278</f>
        <v>0</v>
      </c>
      <c r="F279" s="54">
        <f>+'Cifras Inmobiliarias Santiago'!G278</f>
        <v>0</v>
      </c>
      <c r="G279" s="54">
        <f>+'Cifras Inmobiliarias Santiago'!H278</f>
        <v>0</v>
      </c>
      <c r="H279" s="54">
        <f>+'Cifras Inmobiliarias Santiago'!I278</f>
        <v>0</v>
      </c>
      <c r="I279" s="54">
        <f>+'Cifras Inmobiliarias Santiago'!J278</f>
        <v>0</v>
      </c>
      <c r="J279" s="54">
        <f>+'Cifras Inmobiliarias Santiago'!K278</f>
        <v>0</v>
      </c>
      <c r="K279" s="410">
        <f>+'Ventas UF'!C278</f>
        <v>0</v>
      </c>
      <c r="L279" s="410">
        <f>+'Ventas UF'!D278</f>
        <v>0</v>
      </c>
      <c r="M279" s="410">
        <f>+'Ventas UF'!E278</f>
        <v>0</v>
      </c>
      <c r="N279"/>
    </row>
    <row r="280" spans="1:14">
      <c r="A280" s="408" t="str">
        <f>+'Cifras Inmobiliarias Santiago'!B279&amp;"-"&amp;'Cifras Inmobiliarias Santiago'!A279</f>
        <v>-</v>
      </c>
      <c r="B280" s="54">
        <f>+'Cifras Inmobiliarias Santiago'!C279</f>
        <v>0</v>
      </c>
      <c r="C280" s="54">
        <f>+'Cifras Inmobiliarias Santiago'!D279</f>
        <v>0</v>
      </c>
      <c r="D280" s="54">
        <f>+'Cifras Inmobiliarias Santiago'!E279</f>
        <v>0</v>
      </c>
      <c r="E280" s="54">
        <f>+'Cifras Inmobiliarias Santiago'!F279</f>
        <v>0</v>
      </c>
      <c r="F280" s="54">
        <f>+'Cifras Inmobiliarias Santiago'!G279</f>
        <v>0</v>
      </c>
      <c r="G280" s="54">
        <f>+'Cifras Inmobiliarias Santiago'!H279</f>
        <v>0</v>
      </c>
      <c r="H280" s="54">
        <f>+'Cifras Inmobiliarias Santiago'!I279</f>
        <v>0</v>
      </c>
      <c r="I280" s="54">
        <f>+'Cifras Inmobiliarias Santiago'!J279</f>
        <v>0</v>
      </c>
      <c r="J280" s="54">
        <f>+'Cifras Inmobiliarias Santiago'!K279</f>
        <v>0</v>
      </c>
      <c r="K280" s="410">
        <f>+'Ventas UF'!C279</f>
        <v>0</v>
      </c>
      <c r="L280" s="410">
        <f>+'Ventas UF'!D279</f>
        <v>0</v>
      </c>
      <c r="M280" s="410">
        <f>+'Ventas UF'!E279</f>
        <v>0</v>
      </c>
      <c r="N280"/>
    </row>
    <row r="281" spans="1:14">
      <c r="A281" s="408" t="str">
        <f>+'Cifras Inmobiliarias Santiago'!B280&amp;"-"&amp;'Cifras Inmobiliarias Santiago'!A279</f>
        <v>-</v>
      </c>
      <c r="B281" s="54">
        <f>+'Cifras Inmobiliarias Santiago'!C280</f>
        <v>0</v>
      </c>
      <c r="C281" s="54">
        <f>+'Cifras Inmobiliarias Santiago'!D280</f>
        <v>0</v>
      </c>
      <c r="D281" s="54">
        <f>+'Cifras Inmobiliarias Santiago'!E280</f>
        <v>0</v>
      </c>
      <c r="E281" s="54">
        <f>+'Cifras Inmobiliarias Santiago'!F280</f>
        <v>0</v>
      </c>
      <c r="F281" s="54">
        <f>+'Cifras Inmobiliarias Santiago'!G280</f>
        <v>0</v>
      </c>
      <c r="G281" s="54">
        <f>+'Cifras Inmobiliarias Santiago'!H280</f>
        <v>0</v>
      </c>
      <c r="H281" s="54">
        <f>+'Cifras Inmobiliarias Santiago'!I280</f>
        <v>0</v>
      </c>
      <c r="I281" s="54">
        <f>+'Cifras Inmobiliarias Santiago'!J280</f>
        <v>0</v>
      </c>
      <c r="J281" s="54">
        <f>+'Cifras Inmobiliarias Santiago'!K280</f>
        <v>0</v>
      </c>
      <c r="K281" s="410">
        <f>+'Ventas UF'!C280</f>
        <v>0</v>
      </c>
      <c r="L281" s="410">
        <f>+'Ventas UF'!D280</f>
        <v>0</v>
      </c>
      <c r="M281" s="410">
        <f>+'Ventas UF'!E280</f>
        <v>0</v>
      </c>
      <c r="N281"/>
    </row>
    <row r="282" spans="1:14">
      <c r="A282" s="408" t="str">
        <f>+'Cifras Inmobiliarias Santiago'!B281&amp;"-"&amp;'Cifras Inmobiliarias Santiago'!A279</f>
        <v>-</v>
      </c>
      <c r="B282" s="54">
        <f>+'Cifras Inmobiliarias Santiago'!C281</f>
        <v>0</v>
      </c>
      <c r="C282" s="54">
        <f>+'Cifras Inmobiliarias Santiago'!D281</f>
        <v>0</v>
      </c>
      <c r="D282" s="54">
        <f>+'Cifras Inmobiliarias Santiago'!E281</f>
        <v>0</v>
      </c>
      <c r="E282" s="54">
        <f>+'Cifras Inmobiliarias Santiago'!F281</f>
        <v>0</v>
      </c>
      <c r="F282" s="54">
        <f>+'Cifras Inmobiliarias Santiago'!G281</f>
        <v>0</v>
      </c>
      <c r="G282" s="54">
        <f>+'Cifras Inmobiliarias Santiago'!H281</f>
        <v>0</v>
      </c>
      <c r="H282" s="54">
        <f>+'Cifras Inmobiliarias Santiago'!I281</f>
        <v>0</v>
      </c>
      <c r="I282" s="54">
        <f>+'Cifras Inmobiliarias Santiago'!J281</f>
        <v>0</v>
      </c>
      <c r="J282" s="54">
        <f>+'Cifras Inmobiliarias Santiago'!K281</f>
        <v>0</v>
      </c>
      <c r="K282" s="410">
        <f>+'Ventas UF'!C281</f>
        <v>0</v>
      </c>
      <c r="L282" s="410">
        <f>+'Ventas UF'!D281</f>
        <v>0</v>
      </c>
      <c r="M282" s="410">
        <f>+'Ventas UF'!E281</f>
        <v>0</v>
      </c>
      <c r="N282"/>
    </row>
    <row r="283" spans="1:14">
      <c r="A283" s="408" t="str">
        <f>+'Cifras Inmobiliarias Santiago'!B282&amp;"-"&amp;'Cifras Inmobiliarias Santiago'!A279</f>
        <v>-</v>
      </c>
      <c r="B283" s="54">
        <f>+'Cifras Inmobiliarias Santiago'!C282</f>
        <v>0</v>
      </c>
      <c r="C283" s="54">
        <f>+'Cifras Inmobiliarias Santiago'!D282</f>
        <v>0</v>
      </c>
      <c r="D283" s="54">
        <f>+'Cifras Inmobiliarias Santiago'!E282</f>
        <v>0</v>
      </c>
      <c r="E283" s="54">
        <f>+'Cifras Inmobiliarias Santiago'!F282</f>
        <v>0</v>
      </c>
      <c r="F283" s="54">
        <f>+'Cifras Inmobiliarias Santiago'!G282</f>
        <v>0</v>
      </c>
      <c r="G283" s="54">
        <f>+'Cifras Inmobiliarias Santiago'!H282</f>
        <v>0</v>
      </c>
      <c r="H283" s="54">
        <f>+'Cifras Inmobiliarias Santiago'!I282</f>
        <v>0</v>
      </c>
      <c r="I283" s="54">
        <f>+'Cifras Inmobiliarias Santiago'!J282</f>
        <v>0</v>
      </c>
      <c r="J283" s="54">
        <f>+'Cifras Inmobiliarias Santiago'!K282</f>
        <v>0</v>
      </c>
      <c r="K283" s="410">
        <f>+'Ventas UF'!C282</f>
        <v>0</v>
      </c>
      <c r="L283" s="410">
        <f>+'Ventas UF'!D282</f>
        <v>0</v>
      </c>
      <c r="M283" s="410">
        <f>+'Ventas UF'!E282</f>
        <v>0</v>
      </c>
      <c r="N283"/>
    </row>
    <row r="284" spans="1:14">
      <c r="A284" s="408" t="str">
        <f>+'Cifras Inmobiliarias Santiago'!B283&amp;"-"&amp;'Cifras Inmobiliarias Santiago'!A279</f>
        <v>-</v>
      </c>
      <c r="B284" s="54">
        <f>+'Cifras Inmobiliarias Santiago'!C283</f>
        <v>0</v>
      </c>
      <c r="C284" s="54">
        <f>+'Cifras Inmobiliarias Santiago'!D283</f>
        <v>0</v>
      </c>
      <c r="D284" s="54">
        <f>+'Cifras Inmobiliarias Santiago'!E283</f>
        <v>0</v>
      </c>
      <c r="E284" s="54">
        <f>+'Cifras Inmobiliarias Santiago'!F283</f>
        <v>0</v>
      </c>
      <c r="F284" s="54">
        <f>+'Cifras Inmobiliarias Santiago'!G283</f>
        <v>0</v>
      </c>
      <c r="G284" s="54">
        <f>+'Cifras Inmobiliarias Santiago'!H283</f>
        <v>0</v>
      </c>
      <c r="H284" s="54">
        <f>+'Cifras Inmobiliarias Santiago'!I283</f>
        <v>0</v>
      </c>
      <c r="I284" s="54">
        <f>+'Cifras Inmobiliarias Santiago'!J283</f>
        <v>0</v>
      </c>
      <c r="J284" s="54">
        <f>+'Cifras Inmobiliarias Santiago'!K283</f>
        <v>0</v>
      </c>
      <c r="K284" s="410">
        <f>+'Ventas UF'!C283</f>
        <v>0</v>
      </c>
      <c r="L284" s="410">
        <f>+'Ventas UF'!D283</f>
        <v>0</v>
      </c>
      <c r="M284" s="410">
        <f>+'Ventas UF'!E283</f>
        <v>0</v>
      </c>
      <c r="N284"/>
    </row>
    <row r="285" spans="1:14">
      <c r="A285" s="408" t="str">
        <f>+'Cifras Inmobiliarias Santiago'!B284&amp;"-"&amp;'Cifras Inmobiliarias Santiago'!A279</f>
        <v>-</v>
      </c>
      <c r="B285" s="54">
        <f>+'Cifras Inmobiliarias Santiago'!C284</f>
        <v>0</v>
      </c>
      <c r="C285" s="54">
        <f>+'Cifras Inmobiliarias Santiago'!D284</f>
        <v>0</v>
      </c>
      <c r="D285" s="54">
        <f>+'Cifras Inmobiliarias Santiago'!E284</f>
        <v>0</v>
      </c>
      <c r="E285" s="54">
        <f>+'Cifras Inmobiliarias Santiago'!F284</f>
        <v>0</v>
      </c>
      <c r="F285" s="54">
        <f>+'Cifras Inmobiliarias Santiago'!G284</f>
        <v>0</v>
      </c>
      <c r="G285" s="54">
        <f>+'Cifras Inmobiliarias Santiago'!H284</f>
        <v>0</v>
      </c>
      <c r="H285" s="54">
        <f>+'Cifras Inmobiliarias Santiago'!I284</f>
        <v>0</v>
      </c>
      <c r="I285" s="54">
        <f>+'Cifras Inmobiliarias Santiago'!J284</f>
        <v>0</v>
      </c>
      <c r="J285" s="54">
        <f>+'Cifras Inmobiliarias Santiago'!K284</f>
        <v>0</v>
      </c>
      <c r="K285" s="410">
        <f>+'Ventas UF'!C284</f>
        <v>0</v>
      </c>
      <c r="L285" s="410">
        <f>+'Ventas UF'!D284</f>
        <v>0</v>
      </c>
      <c r="M285" s="410">
        <f>+'Ventas UF'!E284</f>
        <v>0</v>
      </c>
      <c r="N285"/>
    </row>
    <row r="286" spans="1:14">
      <c r="A286" s="408" t="str">
        <f>+'Cifras Inmobiliarias Santiago'!B285&amp;"-"&amp;'Cifras Inmobiliarias Santiago'!A279</f>
        <v>-</v>
      </c>
      <c r="B286" s="54">
        <f>+'Cifras Inmobiliarias Santiago'!C285</f>
        <v>0</v>
      </c>
      <c r="C286" s="54">
        <f>+'Cifras Inmobiliarias Santiago'!D285</f>
        <v>0</v>
      </c>
      <c r="D286" s="54">
        <f>+'Cifras Inmobiliarias Santiago'!E285</f>
        <v>0</v>
      </c>
      <c r="E286" s="54">
        <f>+'Cifras Inmobiliarias Santiago'!F285</f>
        <v>0</v>
      </c>
      <c r="F286" s="54">
        <f>+'Cifras Inmobiliarias Santiago'!G285</f>
        <v>0</v>
      </c>
      <c r="G286" s="54">
        <f>+'Cifras Inmobiliarias Santiago'!H285</f>
        <v>0</v>
      </c>
      <c r="H286" s="54">
        <f>+'Cifras Inmobiliarias Santiago'!I285</f>
        <v>0</v>
      </c>
      <c r="I286" s="54">
        <f>+'Cifras Inmobiliarias Santiago'!J285</f>
        <v>0</v>
      </c>
      <c r="J286" s="54">
        <f>+'Cifras Inmobiliarias Santiago'!K285</f>
        <v>0</v>
      </c>
      <c r="K286" s="410">
        <f>+'Ventas UF'!C285</f>
        <v>0</v>
      </c>
      <c r="L286" s="410">
        <f>+'Ventas UF'!D285</f>
        <v>0</v>
      </c>
      <c r="M286" s="410">
        <f>+'Ventas UF'!E285</f>
        <v>0</v>
      </c>
      <c r="N286"/>
    </row>
    <row r="287" spans="1:14">
      <c r="A287" s="408" t="str">
        <f>+'Cifras Inmobiliarias Santiago'!B286&amp;"-"&amp;'Cifras Inmobiliarias Santiago'!A279</f>
        <v>-</v>
      </c>
      <c r="B287" s="54">
        <f>+'Cifras Inmobiliarias Santiago'!C286</f>
        <v>0</v>
      </c>
      <c r="C287" s="54">
        <f>+'Cifras Inmobiliarias Santiago'!D286</f>
        <v>0</v>
      </c>
      <c r="D287" s="54">
        <f>+'Cifras Inmobiliarias Santiago'!E286</f>
        <v>0</v>
      </c>
      <c r="E287" s="54">
        <f>+'Cifras Inmobiliarias Santiago'!F286</f>
        <v>0</v>
      </c>
      <c r="F287" s="54">
        <f>+'Cifras Inmobiliarias Santiago'!G286</f>
        <v>0</v>
      </c>
      <c r="G287" s="54">
        <f>+'Cifras Inmobiliarias Santiago'!H286</f>
        <v>0</v>
      </c>
      <c r="H287" s="54">
        <f>+'Cifras Inmobiliarias Santiago'!I286</f>
        <v>0</v>
      </c>
      <c r="I287" s="54">
        <f>+'Cifras Inmobiliarias Santiago'!J286</f>
        <v>0</v>
      </c>
      <c r="J287" s="54">
        <f>+'Cifras Inmobiliarias Santiago'!K286</f>
        <v>0</v>
      </c>
      <c r="K287" s="410">
        <f>+'Ventas UF'!C286</f>
        <v>0</v>
      </c>
      <c r="L287" s="410">
        <f>+'Ventas UF'!D286</f>
        <v>0</v>
      </c>
      <c r="M287" s="410">
        <f>+'Ventas UF'!E286</f>
        <v>0</v>
      </c>
      <c r="N287"/>
    </row>
    <row r="288" spans="1:14">
      <c r="A288" s="408" t="str">
        <f>+'Cifras Inmobiliarias Santiago'!B287&amp;"-"&amp;'Cifras Inmobiliarias Santiago'!A279</f>
        <v>-</v>
      </c>
      <c r="B288" s="54">
        <f>+'Cifras Inmobiliarias Santiago'!C287</f>
        <v>0</v>
      </c>
      <c r="C288" s="54">
        <f>+'Cifras Inmobiliarias Santiago'!D287</f>
        <v>0</v>
      </c>
      <c r="D288" s="54">
        <f>+'Cifras Inmobiliarias Santiago'!E287</f>
        <v>0</v>
      </c>
      <c r="E288" s="54">
        <f>+'Cifras Inmobiliarias Santiago'!F287</f>
        <v>0</v>
      </c>
      <c r="F288" s="54">
        <f>+'Cifras Inmobiliarias Santiago'!G287</f>
        <v>0</v>
      </c>
      <c r="G288" s="54">
        <f>+'Cifras Inmobiliarias Santiago'!H287</f>
        <v>0</v>
      </c>
      <c r="H288" s="54">
        <f>+'Cifras Inmobiliarias Santiago'!I287</f>
        <v>0</v>
      </c>
      <c r="I288" s="54">
        <f>+'Cifras Inmobiliarias Santiago'!J287</f>
        <v>0</v>
      </c>
      <c r="J288" s="54">
        <f>+'Cifras Inmobiliarias Santiago'!K287</f>
        <v>0</v>
      </c>
      <c r="K288" s="410">
        <f>+'Ventas UF'!C287</f>
        <v>0</v>
      </c>
      <c r="L288" s="410">
        <f>+'Ventas UF'!D287</f>
        <v>0</v>
      </c>
      <c r="M288" s="410">
        <f>+'Ventas UF'!E287</f>
        <v>0</v>
      </c>
      <c r="N288"/>
    </row>
    <row r="289" spans="1:14">
      <c r="A289" s="408" t="str">
        <f>+'Cifras Inmobiliarias Santiago'!B288&amp;"-"&amp;'Cifras Inmobiliarias Santiago'!A279</f>
        <v>-</v>
      </c>
      <c r="B289" s="54">
        <f>+'Cifras Inmobiliarias Santiago'!C288</f>
        <v>0</v>
      </c>
      <c r="C289" s="54">
        <f>+'Cifras Inmobiliarias Santiago'!D288</f>
        <v>0</v>
      </c>
      <c r="D289" s="54">
        <f>+'Cifras Inmobiliarias Santiago'!E288</f>
        <v>0</v>
      </c>
      <c r="E289" s="54">
        <f>+'Cifras Inmobiliarias Santiago'!F288</f>
        <v>0</v>
      </c>
      <c r="F289" s="54">
        <f>+'Cifras Inmobiliarias Santiago'!G288</f>
        <v>0</v>
      </c>
      <c r="G289" s="54">
        <f>+'Cifras Inmobiliarias Santiago'!H288</f>
        <v>0</v>
      </c>
      <c r="H289" s="54">
        <f>+'Cifras Inmobiliarias Santiago'!I288</f>
        <v>0</v>
      </c>
      <c r="I289" s="54">
        <f>+'Cifras Inmobiliarias Santiago'!J288</f>
        <v>0</v>
      </c>
      <c r="J289" s="54">
        <f>+'Cifras Inmobiliarias Santiago'!K288</f>
        <v>0</v>
      </c>
      <c r="K289" s="410">
        <f>+'Ventas UF'!C288</f>
        <v>0</v>
      </c>
      <c r="L289" s="410">
        <f>+'Ventas UF'!D288</f>
        <v>0</v>
      </c>
      <c r="M289" s="410">
        <f>+'Ventas UF'!E288</f>
        <v>0</v>
      </c>
      <c r="N289"/>
    </row>
    <row r="290" spans="1:14">
      <c r="A290" s="408" t="str">
        <f>+'Cifras Inmobiliarias Santiago'!B289&amp;"-"&amp;'Cifras Inmobiliarias Santiago'!A279</f>
        <v>-</v>
      </c>
      <c r="B290" s="54">
        <f>+'Cifras Inmobiliarias Santiago'!C289</f>
        <v>0</v>
      </c>
      <c r="C290" s="54">
        <f>+'Cifras Inmobiliarias Santiago'!D289</f>
        <v>0</v>
      </c>
      <c r="D290" s="54">
        <f>+'Cifras Inmobiliarias Santiago'!E289</f>
        <v>0</v>
      </c>
      <c r="E290" s="54">
        <f>+'Cifras Inmobiliarias Santiago'!F289</f>
        <v>0</v>
      </c>
      <c r="F290" s="54">
        <f>+'Cifras Inmobiliarias Santiago'!G289</f>
        <v>0</v>
      </c>
      <c r="G290" s="54">
        <f>+'Cifras Inmobiliarias Santiago'!H289</f>
        <v>0</v>
      </c>
      <c r="H290" s="54">
        <f>+'Cifras Inmobiliarias Santiago'!I289</f>
        <v>0</v>
      </c>
      <c r="I290" s="54">
        <f>+'Cifras Inmobiliarias Santiago'!J289</f>
        <v>0</v>
      </c>
      <c r="J290" s="54">
        <f>+'Cifras Inmobiliarias Santiago'!K289</f>
        <v>0</v>
      </c>
      <c r="K290" s="410">
        <f>+'Ventas UF'!C289</f>
        <v>0</v>
      </c>
      <c r="L290" s="410">
        <f>+'Ventas UF'!D289</f>
        <v>0</v>
      </c>
      <c r="M290" s="410">
        <f>+'Ventas UF'!E289</f>
        <v>0</v>
      </c>
      <c r="N290"/>
    </row>
    <row r="291" spans="1:14">
      <c r="A291" s="408" t="str">
        <f>+'Cifras Inmobiliarias Santiago'!B290&amp;"-"&amp;'Cifras Inmobiliarias Santiago'!A279</f>
        <v>-</v>
      </c>
      <c r="B291" s="54">
        <f>+'Cifras Inmobiliarias Santiago'!C290</f>
        <v>0</v>
      </c>
      <c r="C291" s="54">
        <f>+'Cifras Inmobiliarias Santiago'!D290</f>
        <v>0</v>
      </c>
      <c r="D291" s="54">
        <f>+'Cifras Inmobiliarias Santiago'!E290</f>
        <v>0</v>
      </c>
      <c r="E291" s="54">
        <f>+'Cifras Inmobiliarias Santiago'!F290</f>
        <v>0</v>
      </c>
      <c r="F291" s="54">
        <f>+'Cifras Inmobiliarias Santiago'!G290</f>
        <v>0</v>
      </c>
      <c r="G291" s="54">
        <f>+'Cifras Inmobiliarias Santiago'!H290</f>
        <v>0</v>
      </c>
      <c r="H291" s="54">
        <f>+'Cifras Inmobiliarias Santiago'!I290</f>
        <v>0</v>
      </c>
      <c r="I291" s="54">
        <f>+'Cifras Inmobiliarias Santiago'!J290</f>
        <v>0</v>
      </c>
      <c r="J291" s="54">
        <f>+'Cifras Inmobiliarias Santiago'!K290</f>
        <v>0</v>
      </c>
      <c r="K291" s="410">
        <f>+'Ventas UF'!C290</f>
        <v>0</v>
      </c>
      <c r="L291" s="410">
        <f>+'Ventas UF'!D290</f>
        <v>0</v>
      </c>
      <c r="M291" s="410">
        <f>+'Ventas UF'!E290</f>
        <v>0</v>
      </c>
      <c r="N291"/>
    </row>
    <row r="292" spans="1:14">
      <c r="A292" s="408" t="str">
        <f>+'Cifras Inmobiliarias Santiago'!B291&amp;"-"&amp;'Cifras Inmobiliarias Santiago'!A291</f>
        <v>-</v>
      </c>
      <c r="B292" s="54">
        <f>+'Cifras Inmobiliarias Santiago'!C291</f>
        <v>0</v>
      </c>
      <c r="C292" s="54">
        <f>+'Cifras Inmobiliarias Santiago'!D291</f>
        <v>0</v>
      </c>
      <c r="D292" s="54">
        <f>+'Cifras Inmobiliarias Santiago'!E291</f>
        <v>0</v>
      </c>
      <c r="E292" s="54">
        <f>+'Cifras Inmobiliarias Santiago'!F291</f>
        <v>0</v>
      </c>
      <c r="F292" s="54">
        <f>+'Cifras Inmobiliarias Santiago'!G291</f>
        <v>0</v>
      </c>
      <c r="G292" s="54">
        <f>+'Cifras Inmobiliarias Santiago'!H291</f>
        <v>0</v>
      </c>
      <c r="H292" s="54">
        <f>+'Cifras Inmobiliarias Santiago'!I291</f>
        <v>0</v>
      </c>
      <c r="I292" s="54">
        <f>+'Cifras Inmobiliarias Santiago'!J291</f>
        <v>0</v>
      </c>
      <c r="J292" s="54">
        <f>+'Cifras Inmobiliarias Santiago'!K291</f>
        <v>0</v>
      </c>
      <c r="K292" s="410">
        <f>+'Ventas UF'!C291</f>
        <v>0</v>
      </c>
      <c r="L292" s="410">
        <f>+'Ventas UF'!D291</f>
        <v>0</v>
      </c>
      <c r="M292" s="410">
        <f>+'Ventas UF'!E291</f>
        <v>0</v>
      </c>
      <c r="N292"/>
    </row>
    <row r="293" spans="1:14">
      <c r="A293" s="408" t="str">
        <f>+'Cifras Inmobiliarias Santiago'!B292&amp;"-"&amp;'Cifras Inmobiliarias Santiago'!A291</f>
        <v>-</v>
      </c>
      <c r="B293" s="54">
        <f>+'Cifras Inmobiliarias Santiago'!C292</f>
        <v>0</v>
      </c>
      <c r="C293" s="54">
        <f>+'Cifras Inmobiliarias Santiago'!D292</f>
        <v>0</v>
      </c>
      <c r="D293" s="54">
        <f>+'Cifras Inmobiliarias Santiago'!E292</f>
        <v>0</v>
      </c>
      <c r="E293" s="54">
        <f>+'Cifras Inmobiliarias Santiago'!F292</f>
        <v>0</v>
      </c>
      <c r="F293" s="54">
        <f>+'Cifras Inmobiliarias Santiago'!G292</f>
        <v>0</v>
      </c>
      <c r="G293" s="54">
        <f>+'Cifras Inmobiliarias Santiago'!H292</f>
        <v>0</v>
      </c>
      <c r="H293" s="54">
        <f>+'Cifras Inmobiliarias Santiago'!I292</f>
        <v>0</v>
      </c>
      <c r="I293" s="54">
        <f>+'Cifras Inmobiliarias Santiago'!J292</f>
        <v>0</v>
      </c>
      <c r="J293" s="54">
        <f>+'Cifras Inmobiliarias Santiago'!K292</f>
        <v>0</v>
      </c>
      <c r="K293" s="410">
        <f>+'Ventas UF'!C292</f>
        <v>0</v>
      </c>
      <c r="L293" s="410">
        <f>+'Ventas UF'!D292</f>
        <v>0</v>
      </c>
      <c r="M293" s="410">
        <f>+'Ventas UF'!E292</f>
        <v>0</v>
      </c>
      <c r="N293"/>
    </row>
    <row r="294" spans="1:14">
      <c r="A294" s="408" t="str">
        <f>+'Cifras Inmobiliarias Santiago'!B293&amp;"-"&amp;'Cifras Inmobiliarias Santiago'!A291</f>
        <v>-</v>
      </c>
      <c r="B294" s="54">
        <f>+'Cifras Inmobiliarias Santiago'!C293</f>
        <v>0</v>
      </c>
      <c r="C294" s="54">
        <f>+'Cifras Inmobiliarias Santiago'!D293</f>
        <v>0</v>
      </c>
      <c r="D294" s="54">
        <f>+'Cifras Inmobiliarias Santiago'!E293</f>
        <v>0</v>
      </c>
      <c r="E294" s="54">
        <f>+'Cifras Inmobiliarias Santiago'!F293</f>
        <v>0</v>
      </c>
      <c r="F294" s="54">
        <f>+'Cifras Inmobiliarias Santiago'!G293</f>
        <v>0</v>
      </c>
      <c r="G294" s="54">
        <f>+'Cifras Inmobiliarias Santiago'!H293</f>
        <v>0</v>
      </c>
      <c r="H294" s="54">
        <f>+'Cifras Inmobiliarias Santiago'!I293</f>
        <v>0</v>
      </c>
      <c r="I294" s="54">
        <f>+'Cifras Inmobiliarias Santiago'!J293</f>
        <v>0</v>
      </c>
      <c r="J294" s="54">
        <f>+'Cifras Inmobiliarias Santiago'!K293</f>
        <v>0</v>
      </c>
      <c r="K294" s="410">
        <f>+'Ventas UF'!C293</f>
        <v>0</v>
      </c>
      <c r="L294" s="410">
        <f>+'Ventas UF'!D293</f>
        <v>0</v>
      </c>
      <c r="M294" s="410">
        <f>+'Ventas UF'!E293</f>
        <v>0</v>
      </c>
      <c r="N294"/>
    </row>
    <row r="295" spans="1:14">
      <c r="A295" s="408" t="str">
        <f>+'Cifras Inmobiliarias Santiago'!B294&amp;"-"&amp;'Cifras Inmobiliarias Santiago'!A291</f>
        <v>-</v>
      </c>
      <c r="B295" s="54">
        <f>+'Cifras Inmobiliarias Santiago'!C294</f>
        <v>0</v>
      </c>
      <c r="C295" s="54">
        <f>+'Cifras Inmobiliarias Santiago'!D294</f>
        <v>0</v>
      </c>
      <c r="D295" s="54">
        <f>+'Cifras Inmobiliarias Santiago'!E294</f>
        <v>0</v>
      </c>
      <c r="E295" s="54">
        <f>+'Cifras Inmobiliarias Santiago'!F294</f>
        <v>0</v>
      </c>
      <c r="F295" s="54">
        <f>+'Cifras Inmobiliarias Santiago'!G294</f>
        <v>0</v>
      </c>
      <c r="G295" s="54">
        <f>+'Cifras Inmobiliarias Santiago'!H294</f>
        <v>0</v>
      </c>
      <c r="H295" s="54">
        <f>+'Cifras Inmobiliarias Santiago'!I294</f>
        <v>0</v>
      </c>
      <c r="I295" s="54">
        <f>+'Cifras Inmobiliarias Santiago'!J294</f>
        <v>0</v>
      </c>
      <c r="J295" s="54">
        <f>+'Cifras Inmobiliarias Santiago'!K294</f>
        <v>0</v>
      </c>
      <c r="K295" s="410">
        <f>+'Ventas UF'!C294</f>
        <v>0</v>
      </c>
      <c r="L295" s="410">
        <f>+'Ventas UF'!D294</f>
        <v>0</v>
      </c>
      <c r="M295" s="410">
        <f>+'Ventas UF'!E294</f>
        <v>0</v>
      </c>
      <c r="N295"/>
    </row>
    <row r="296" spans="1:14">
      <c r="A296" s="408" t="str">
        <f>+'Cifras Inmobiliarias Santiago'!B295&amp;"-"&amp;'Cifras Inmobiliarias Santiago'!A291</f>
        <v>-</v>
      </c>
      <c r="B296" s="54">
        <f>+'Cifras Inmobiliarias Santiago'!C295</f>
        <v>0</v>
      </c>
      <c r="C296" s="54">
        <f>+'Cifras Inmobiliarias Santiago'!D295</f>
        <v>0</v>
      </c>
      <c r="D296" s="54">
        <f>+'Cifras Inmobiliarias Santiago'!E295</f>
        <v>0</v>
      </c>
      <c r="E296" s="54">
        <f>+'Cifras Inmobiliarias Santiago'!F295</f>
        <v>0</v>
      </c>
      <c r="F296" s="54">
        <f>+'Cifras Inmobiliarias Santiago'!G295</f>
        <v>0</v>
      </c>
      <c r="G296" s="54">
        <f>+'Cifras Inmobiliarias Santiago'!H295</f>
        <v>0</v>
      </c>
      <c r="H296" s="54">
        <f>+'Cifras Inmobiliarias Santiago'!I295</f>
        <v>0</v>
      </c>
      <c r="I296" s="54">
        <f>+'Cifras Inmobiliarias Santiago'!J295</f>
        <v>0</v>
      </c>
      <c r="J296" s="54">
        <f>+'Cifras Inmobiliarias Santiago'!K295</f>
        <v>0</v>
      </c>
      <c r="K296" s="410">
        <f>+'Ventas UF'!C295</f>
        <v>0</v>
      </c>
      <c r="L296" s="410">
        <f>+'Ventas UF'!D295</f>
        <v>0</v>
      </c>
      <c r="M296" s="410">
        <f>+'Ventas UF'!E295</f>
        <v>0</v>
      </c>
      <c r="N296"/>
    </row>
    <row r="297" spans="1:14">
      <c r="A297" s="408" t="str">
        <f>+'Cifras Inmobiliarias Santiago'!B296&amp;"-"&amp;'Cifras Inmobiliarias Santiago'!A291</f>
        <v>-</v>
      </c>
      <c r="B297" s="54">
        <f>+'Cifras Inmobiliarias Santiago'!C296</f>
        <v>0</v>
      </c>
      <c r="C297" s="54">
        <f>+'Cifras Inmobiliarias Santiago'!D296</f>
        <v>0</v>
      </c>
      <c r="D297" s="54">
        <f>+'Cifras Inmobiliarias Santiago'!E296</f>
        <v>0</v>
      </c>
      <c r="E297" s="54">
        <f>+'Cifras Inmobiliarias Santiago'!F296</f>
        <v>0</v>
      </c>
      <c r="F297" s="54">
        <f>+'Cifras Inmobiliarias Santiago'!G296</f>
        <v>0</v>
      </c>
      <c r="G297" s="54">
        <f>+'Cifras Inmobiliarias Santiago'!H296</f>
        <v>0</v>
      </c>
      <c r="H297" s="54">
        <f>+'Cifras Inmobiliarias Santiago'!I296</f>
        <v>0</v>
      </c>
      <c r="I297" s="54">
        <f>+'Cifras Inmobiliarias Santiago'!J296</f>
        <v>0</v>
      </c>
      <c r="J297" s="54">
        <f>+'Cifras Inmobiliarias Santiago'!K296</f>
        <v>0</v>
      </c>
      <c r="K297" s="410">
        <f>+'Ventas UF'!C296</f>
        <v>0</v>
      </c>
      <c r="L297" s="410">
        <f>+'Ventas UF'!D296</f>
        <v>0</v>
      </c>
      <c r="M297" s="410">
        <f>+'Ventas UF'!E296</f>
        <v>0</v>
      </c>
      <c r="N297"/>
    </row>
    <row r="298" spans="1:14">
      <c r="A298" s="408" t="str">
        <f>+'Cifras Inmobiliarias Santiago'!B297&amp;"-"&amp;'Cifras Inmobiliarias Santiago'!A291</f>
        <v>-</v>
      </c>
      <c r="B298" s="54">
        <f>+'Cifras Inmobiliarias Santiago'!C297</f>
        <v>0</v>
      </c>
      <c r="C298" s="54">
        <f>+'Cifras Inmobiliarias Santiago'!D297</f>
        <v>0</v>
      </c>
      <c r="D298" s="54">
        <f>+'Cifras Inmobiliarias Santiago'!E297</f>
        <v>0</v>
      </c>
      <c r="E298" s="54">
        <f>+'Cifras Inmobiliarias Santiago'!F297</f>
        <v>0</v>
      </c>
      <c r="F298" s="54">
        <f>+'Cifras Inmobiliarias Santiago'!G297</f>
        <v>0</v>
      </c>
      <c r="G298" s="54">
        <f>+'Cifras Inmobiliarias Santiago'!H297</f>
        <v>0</v>
      </c>
      <c r="H298" s="54">
        <f>+'Cifras Inmobiliarias Santiago'!I297</f>
        <v>0</v>
      </c>
      <c r="I298" s="54">
        <f>+'Cifras Inmobiliarias Santiago'!J297</f>
        <v>0</v>
      </c>
      <c r="J298" s="54">
        <f>+'Cifras Inmobiliarias Santiago'!K297</f>
        <v>0</v>
      </c>
      <c r="K298" s="410">
        <f>+'Ventas UF'!C297</f>
        <v>0</v>
      </c>
      <c r="L298" s="410">
        <f>+'Ventas UF'!D297</f>
        <v>0</v>
      </c>
      <c r="M298" s="410">
        <f>+'Ventas UF'!E297</f>
        <v>0</v>
      </c>
      <c r="N298"/>
    </row>
    <row r="299" spans="1:14">
      <c r="A299" s="408" t="str">
        <f>+'Cifras Inmobiliarias Santiago'!B298&amp;"-"&amp;'Cifras Inmobiliarias Santiago'!A291</f>
        <v>-</v>
      </c>
      <c r="B299" s="54">
        <f>+'Cifras Inmobiliarias Santiago'!C298</f>
        <v>0</v>
      </c>
      <c r="C299" s="54">
        <f>+'Cifras Inmobiliarias Santiago'!D298</f>
        <v>0</v>
      </c>
      <c r="D299" s="54">
        <f>+'Cifras Inmobiliarias Santiago'!E298</f>
        <v>0</v>
      </c>
      <c r="E299" s="54">
        <f>+'Cifras Inmobiliarias Santiago'!F298</f>
        <v>0</v>
      </c>
      <c r="F299" s="54">
        <f>+'Cifras Inmobiliarias Santiago'!G298</f>
        <v>0</v>
      </c>
      <c r="G299" s="54">
        <f>+'Cifras Inmobiliarias Santiago'!H298</f>
        <v>0</v>
      </c>
      <c r="H299" s="54">
        <f>+'Cifras Inmobiliarias Santiago'!I298</f>
        <v>0</v>
      </c>
      <c r="I299" s="54">
        <f>+'Cifras Inmobiliarias Santiago'!J298</f>
        <v>0</v>
      </c>
      <c r="J299" s="54">
        <f>+'Cifras Inmobiliarias Santiago'!K298</f>
        <v>0</v>
      </c>
      <c r="K299" s="410">
        <f>+'Ventas UF'!C298</f>
        <v>0</v>
      </c>
      <c r="L299" s="410">
        <f>+'Ventas UF'!D298</f>
        <v>0</v>
      </c>
      <c r="M299" s="410">
        <f>+'Ventas UF'!E298</f>
        <v>0</v>
      </c>
      <c r="N299"/>
    </row>
    <row r="300" spans="1:14">
      <c r="A300" s="408" t="str">
        <f>+'Cifras Inmobiliarias Santiago'!B299&amp;"-"&amp;'Cifras Inmobiliarias Santiago'!A291</f>
        <v>-</v>
      </c>
      <c r="B300" s="54">
        <f>+'Cifras Inmobiliarias Santiago'!C299</f>
        <v>0</v>
      </c>
      <c r="C300" s="54">
        <f>+'Cifras Inmobiliarias Santiago'!D299</f>
        <v>0</v>
      </c>
      <c r="D300" s="54">
        <f>+'Cifras Inmobiliarias Santiago'!E299</f>
        <v>0</v>
      </c>
      <c r="E300" s="54">
        <f>+'Cifras Inmobiliarias Santiago'!F299</f>
        <v>0</v>
      </c>
      <c r="F300" s="54">
        <f>+'Cifras Inmobiliarias Santiago'!G299</f>
        <v>0</v>
      </c>
      <c r="G300" s="54">
        <f>+'Cifras Inmobiliarias Santiago'!H299</f>
        <v>0</v>
      </c>
      <c r="H300" s="54">
        <f>+'Cifras Inmobiliarias Santiago'!I299</f>
        <v>0</v>
      </c>
      <c r="I300" s="54">
        <f>+'Cifras Inmobiliarias Santiago'!J299</f>
        <v>0</v>
      </c>
      <c r="J300" s="54">
        <f>+'Cifras Inmobiliarias Santiago'!K299</f>
        <v>0</v>
      </c>
      <c r="K300" s="410">
        <f>+'Ventas UF'!C299</f>
        <v>0</v>
      </c>
      <c r="L300" s="410">
        <f>+'Ventas UF'!D299</f>
        <v>0</v>
      </c>
      <c r="M300" s="410">
        <f>+'Ventas UF'!E299</f>
        <v>0</v>
      </c>
      <c r="N300"/>
    </row>
    <row r="301" spans="1:14">
      <c r="A301" s="408" t="str">
        <f>+'Cifras Inmobiliarias Santiago'!B300&amp;"-"&amp;'Cifras Inmobiliarias Santiago'!A291</f>
        <v>-</v>
      </c>
      <c r="B301" s="54">
        <f>+'Cifras Inmobiliarias Santiago'!C300</f>
        <v>0</v>
      </c>
      <c r="C301" s="54">
        <f>+'Cifras Inmobiliarias Santiago'!D300</f>
        <v>0</v>
      </c>
      <c r="D301" s="54">
        <f>+'Cifras Inmobiliarias Santiago'!E300</f>
        <v>0</v>
      </c>
      <c r="E301" s="54">
        <f>+'Cifras Inmobiliarias Santiago'!F300</f>
        <v>0</v>
      </c>
      <c r="F301" s="54">
        <f>+'Cifras Inmobiliarias Santiago'!G300</f>
        <v>0</v>
      </c>
      <c r="G301" s="54">
        <f>+'Cifras Inmobiliarias Santiago'!H300</f>
        <v>0</v>
      </c>
      <c r="H301" s="54">
        <f>+'Cifras Inmobiliarias Santiago'!I300</f>
        <v>0</v>
      </c>
      <c r="I301" s="54">
        <f>+'Cifras Inmobiliarias Santiago'!J300</f>
        <v>0</v>
      </c>
      <c r="J301" s="54">
        <f>+'Cifras Inmobiliarias Santiago'!K300</f>
        <v>0</v>
      </c>
      <c r="K301" s="410">
        <f>+'Ventas UF'!C300</f>
        <v>0</v>
      </c>
      <c r="L301" s="410">
        <f>+'Ventas UF'!D300</f>
        <v>0</v>
      </c>
      <c r="M301" s="410">
        <f>+'Ventas UF'!E300</f>
        <v>0</v>
      </c>
      <c r="N301"/>
    </row>
    <row r="302" spans="1:14">
      <c r="A302" s="408" t="str">
        <f>+'Cifras Inmobiliarias Santiago'!B301&amp;"-"&amp;'Cifras Inmobiliarias Santiago'!A291</f>
        <v>-</v>
      </c>
      <c r="B302" s="54">
        <f>+'Cifras Inmobiliarias Santiago'!C301</f>
        <v>0</v>
      </c>
      <c r="C302" s="54">
        <f>+'Cifras Inmobiliarias Santiago'!D301</f>
        <v>0</v>
      </c>
      <c r="D302" s="54">
        <f>+'Cifras Inmobiliarias Santiago'!E301</f>
        <v>0</v>
      </c>
      <c r="E302" s="54">
        <f>+'Cifras Inmobiliarias Santiago'!F301</f>
        <v>0</v>
      </c>
      <c r="F302" s="54">
        <f>+'Cifras Inmobiliarias Santiago'!G301</f>
        <v>0</v>
      </c>
      <c r="G302" s="54">
        <f>+'Cifras Inmobiliarias Santiago'!H301</f>
        <v>0</v>
      </c>
      <c r="H302" s="54">
        <f>+'Cifras Inmobiliarias Santiago'!I301</f>
        <v>0</v>
      </c>
      <c r="I302" s="54">
        <f>+'Cifras Inmobiliarias Santiago'!J301</f>
        <v>0</v>
      </c>
      <c r="J302" s="54">
        <f>+'Cifras Inmobiliarias Santiago'!K301</f>
        <v>0</v>
      </c>
      <c r="K302" s="410">
        <f>+'Ventas UF'!C301</f>
        <v>0</v>
      </c>
      <c r="L302" s="410">
        <f>+'Ventas UF'!D301</f>
        <v>0</v>
      </c>
      <c r="M302" s="410">
        <f>+'Ventas UF'!E301</f>
        <v>0</v>
      </c>
      <c r="N302"/>
    </row>
    <row r="303" spans="1:14">
      <c r="A303" s="408" t="str">
        <f>+'Cifras Inmobiliarias Santiago'!B302&amp;"-"&amp;'Cifras Inmobiliarias Santiago'!A291</f>
        <v>-</v>
      </c>
      <c r="B303" s="54">
        <f>+'Cifras Inmobiliarias Santiago'!C302</f>
        <v>0</v>
      </c>
      <c r="C303" s="54">
        <f>+'Cifras Inmobiliarias Santiago'!D302</f>
        <v>0</v>
      </c>
      <c r="D303" s="54">
        <f>+'Cifras Inmobiliarias Santiago'!E302</f>
        <v>0</v>
      </c>
      <c r="E303" s="54">
        <f>+'Cifras Inmobiliarias Santiago'!F302</f>
        <v>0</v>
      </c>
      <c r="F303" s="54">
        <f>+'Cifras Inmobiliarias Santiago'!G302</f>
        <v>0</v>
      </c>
      <c r="G303" s="54">
        <f>+'Cifras Inmobiliarias Santiago'!H302</f>
        <v>0</v>
      </c>
      <c r="H303" s="54">
        <f>+'Cifras Inmobiliarias Santiago'!I302</f>
        <v>0</v>
      </c>
      <c r="I303" s="54">
        <f>+'Cifras Inmobiliarias Santiago'!J302</f>
        <v>0</v>
      </c>
      <c r="J303" s="54">
        <f>+'Cifras Inmobiliarias Santiago'!K302</f>
        <v>0</v>
      </c>
      <c r="K303" s="410">
        <f>+'Ventas UF'!C302</f>
        <v>0</v>
      </c>
      <c r="L303" s="410">
        <f>+'Ventas UF'!D302</f>
        <v>0</v>
      </c>
      <c r="M303" s="410">
        <f>+'Ventas UF'!E302</f>
        <v>0</v>
      </c>
      <c r="N303"/>
    </row>
    <row r="304" spans="1:14">
      <c r="A304" s="408" t="str">
        <f>+'Cifras Inmobiliarias Santiago'!B303&amp;"-"&amp;'Cifras Inmobiliarias Santiago'!A303</f>
        <v>-</v>
      </c>
      <c r="B304" s="54">
        <f>+'Cifras Inmobiliarias Santiago'!C303</f>
        <v>0</v>
      </c>
      <c r="C304" s="54">
        <f>+'Cifras Inmobiliarias Santiago'!D303</f>
        <v>0</v>
      </c>
      <c r="D304" s="54">
        <f>+'Cifras Inmobiliarias Santiago'!E303</f>
        <v>0</v>
      </c>
      <c r="E304" s="54">
        <f>+'Cifras Inmobiliarias Santiago'!F303</f>
        <v>0</v>
      </c>
      <c r="F304" s="54">
        <f>+'Cifras Inmobiliarias Santiago'!G303</f>
        <v>0</v>
      </c>
      <c r="G304" s="54">
        <f>+'Cifras Inmobiliarias Santiago'!H303</f>
        <v>0</v>
      </c>
      <c r="H304" s="54">
        <f>+'Cifras Inmobiliarias Santiago'!I303</f>
        <v>0</v>
      </c>
      <c r="I304" s="54">
        <f>+'Cifras Inmobiliarias Santiago'!J303</f>
        <v>0</v>
      </c>
      <c r="J304" s="54">
        <f>+'Cifras Inmobiliarias Santiago'!K303</f>
        <v>0</v>
      </c>
      <c r="K304" s="410">
        <f>+'Ventas UF'!C303</f>
        <v>0</v>
      </c>
      <c r="L304" s="410">
        <f>+'Ventas UF'!D303</f>
        <v>0</v>
      </c>
      <c r="M304" s="410">
        <f>+'Ventas UF'!E303</f>
        <v>0</v>
      </c>
      <c r="N304"/>
    </row>
    <row r="305" spans="1:14">
      <c r="A305" s="408" t="str">
        <f>+'Cifras Inmobiliarias Santiago'!B304&amp;"-"&amp;'Cifras Inmobiliarias Santiago'!A303</f>
        <v>-</v>
      </c>
      <c r="B305" s="54">
        <f>+'Cifras Inmobiliarias Santiago'!C304</f>
        <v>0</v>
      </c>
      <c r="C305" s="54">
        <f>+'Cifras Inmobiliarias Santiago'!D304</f>
        <v>0</v>
      </c>
      <c r="D305" s="54">
        <f>+'Cifras Inmobiliarias Santiago'!E304</f>
        <v>0</v>
      </c>
      <c r="E305" s="54">
        <f>+'Cifras Inmobiliarias Santiago'!F304</f>
        <v>0</v>
      </c>
      <c r="F305" s="54">
        <f>+'Cifras Inmobiliarias Santiago'!G304</f>
        <v>0</v>
      </c>
      <c r="G305" s="54">
        <f>+'Cifras Inmobiliarias Santiago'!H304</f>
        <v>0</v>
      </c>
      <c r="H305" s="54">
        <f>+'Cifras Inmobiliarias Santiago'!I304</f>
        <v>0</v>
      </c>
      <c r="I305" s="54">
        <f>+'Cifras Inmobiliarias Santiago'!J304</f>
        <v>0</v>
      </c>
      <c r="J305" s="54">
        <f>+'Cifras Inmobiliarias Santiago'!K304</f>
        <v>0</v>
      </c>
      <c r="K305" s="410">
        <f>+'Ventas UF'!C304</f>
        <v>0</v>
      </c>
      <c r="L305" s="410">
        <f>+'Ventas UF'!D304</f>
        <v>0</v>
      </c>
      <c r="M305" s="410">
        <f>+'Ventas UF'!E304</f>
        <v>0</v>
      </c>
      <c r="N305"/>
    </row>
    <row r="306" spans="1:14">
      <c r="A306" s="408" t="str">
        <f>+'Cifras Inmobiliarias Santiago'!B305&amp;"-"&amp;'Cifras Inmobiliarias Santiago'!A303</f>
        <v>-</v>
      </c>
      <c r="B306" s="54">
        <f>+'Cifras Inmobiliarias Santiago'!C305</f>
        <v>0</v>
      </c>
      <c r="C306" s="54">
        <f>+'Cifras Inmobiliarias Santiago'!D305</f>
        <v>0</v>
      </c>
      <c r="D306" s="54">
        <f>+'Cifras Inmobiliarias Santiago'!E305</f>
        <v>0</v>
      </c>
      <c r="E306" s="54">
        <f>+'Cifras Inmobiliarias Santiago'!F305</f>
        <v>0</v>
      </c>
      <c r="F306" s="54">
        <f>+'Cifras Inmobiliarias Santiago'!G305</f>
        <v>0</v>
      </c>
      <c r="G306" s="54">
        <f>+'Cifras Inmobiliarias Santiago'!H305</f>
        <v>0</v>
      </c>
      <c r="H306" s="54">
        <f>+'Cifras Inmobiliarias Santiago'!I305</f>
        <v>0</v>
      </c>
      <c r="I306" s="54">
        <f>+'Cifras Inmobiliarias Santiago'!J305</f>
        <v>0</v>
      </c>
      <c r="J306" s="54">
        <f>+'Cifras Inmobiliarias Santiago'!K305</f>
        <v>0</v>
      </c>
      <c r="K306" s="410">
        <f>+'Ventas UF'!C305</f>
        <v>0</v>
      </c>
      <c r="L306" s="410">
        <f>+'Ventas UF'!D305</f>
        <v>0</v>
      </c>
      <c r="M306" s="410">
        <f>+'Ventas UF'!E305</f>
        <v>0</v>
      </c>
      <c r="N306"/>
    </row>
    <row r="307" spans="1:14">
      <c r="A307" s="408" t="str">
        <f>+'Cifras Inmobiliarias Santiago'!B306&amp;"-"&amp;'Cifras Inmobiliarias Santiago'!A303</f>
        <v>-</v>
      </c>
      <c r="B307" s="54">
        <f>+'Cifras Inmobiliarias Santiago'!C306</f>
        <v>0</v>
      </c>
      <c r="C307" s="54">
        <f>+'Cifras Inmobiliarias Santiago'!D306</f>
        <v>0</v>
      </c>
      <c r="D307" s="54">
        <f>+'Cifras Inmobiliarias Santiago'!E306</f>
        <v>0</v>
      </c>
      <c r="E307" s="54">
        <f>+'Cifras Inmobiliarias Santiago'!F306</f>
        <v>0</v>
      </c>
      <c r="F307" s="54">
        <f>+'Cifras Inmobiliarias Santiago'!G306</f>
        <v>0</v>
      </c>
      <c r="G307" s="54">
        <f>+'Cifras Inmobiliarias Santiago'!H306</f>
        <v>0</v>
      </c>
      <c r="H307" s="54">
        <f>+'Cifras Inmobiliarias Santiago'!I306</f>
        <v>0</v>
      </c>
      <c r="I307" s="54">
        <f>+'Cifras Inmobiliarias Santiago'!J306</f>
        <v>0</v>
      </c>
      <c r="J307" s="54">
        <f>+'Cifras Inmobiliarias Santiago'!K306</f>
        <v>0</v>
      </c>
      <c r="K307" s="410">
        <f>+'Ventas UF'!C306</f>
        <v>0</v>
      </c>
      <c r="L307" s="410">
        <f>+'Ventas UF'!D306</f>
        <v>0</v>
      </c>
      <c r="M307" s="410">
        <f>+'Ventas UF'!E306</f>
        <v>0</v>
      </c>
      <c r="N307"/>
    </row>
    <row r="308" spans="1:14">
      <c r="A308" s="408" t="str">
        <f>+'Cifras Inmobiliarias Santiago'!B307&amp;"-"&amp;'Cifras Inmobiliarias Santiago'!A303</f>
        <v>-</v>
      </c>
      <c r="B308" s="54">
        <f>+'Cifras Inmobiliarias Santiago'!C307</f>
        <v>0</v>
      </c>
      <c r="C308" s="54">
        <f>+'Cifras Inmobiliarias Santiago'!D307</f>
        <v>0</v>
      </c>
      <c r="D308" s="54">
        <f>+'Cifras Inmobiliarias Santiago'!E307</f>
        <v>0</v>
      </c>
      <c r="E308" s="54">
        <f>+'Cifras Inmobiliarias Santiago'!F307</f>
        <v>0</v>
      </c>
      <c r="F308" s="54">
        <f>+'Cifras Inmobiliarias Santiago'!G307</f>
        <v>0</v>
      </c>
      <c r="G308" s="54">
        <f>+'Cifras Inmobiliarias Santiago'!H307</f>
        <v>0</v>
      </c>
      <c r="H308" s="54">
        <f>+'Cifras Inmobiliarias Santiago'!I307</f>
        <v>0</v>
      </c>
      <c r="I308" s="54">
        <f>+'Cifras Inmobiliarias Santiago'!J307</f>
        <v>0</v>
      </c>
      <c r="J308" s="54">
        <f>+'Cifras Inmobiliarias Santiago'!K307</f>
        <v>0</v>
      </c>
      <c r="K308" s="410">
        <f>+'Ventas UF'!C307</f>
        <v>0</v>
      </c>
      <c r="L308" s="410">
        <f>+'Ventas UF'!D307</f>
        <v>0</v>
      </c>
      <c r="M308" s="410">
        <f>+'Ventas UF'!E307</f>
        <v>0</v>
      </c>
      <c r="N308"/>
    </row>
    <row r="309" spans="1:14">
      <c r="A309" s="408" t="str">
        <f>+'Cifras Inmobiliarias Santiago'!B308&amp;"-"&amp;'Cifras Inmobiliarias Santiago'!A303</f>
        <v>-</v>
      </c>
      <c r="B309" s="54">
        <f>+'Cifras Inmobiliarias Santiago'!C308</f>
        <v>0</v>
      </c>
      <c r="C309" s="54">
        <f>+'Cifras Inmobiliarias Santiago'!D308</f>
        <v>0</v>
      </c>
      <c r="D309" s="54">
        <f>+'Cifras Inmobiliarias Santiago'!E308</f>
        <v>0</v>
      </c>
      <c r="E309" s="54">
        <f>+'Cifras Inmobiliarias Santiago'!F308</f>
        <v>0</v>
      </c>
      <c r="F309" s="54">
        <f>+'Cifras Inmobiliarias Santiago'!G308</f>
        <v>0</v>
      </c>
      <c r="G309" s="54">
        <f>+'Cifras Inmobiliarias Santiago'!H308</f>
        <v>0</v>
      </c>
      <c r="H309" s="54">
        <f>+'Cifras Inmobiliarias Santiago'!I308</f>
        <v>0</v>
      </c>
      <c r="I309" s="54">
        <f>+'Cifras Inmobiliarias Santiago'!J308</f>
        <v>0</v>
      </c>
      <c r="J309" s="54">
        <f>+'Cifras Inmobiliarias Santiago'!K308</f>
        <v>0</v>
      </c>
      <c r="K309" s="410">
        <f>+'Ventas UF'!C308</f>
        <v>0</v>
      </c>
      <c r="L309" s="410">
        <f>+'Ventas UF'!D308</f>
        <v>0</v>
      </c>
      <c r="M309" s="410">
        <f>+'Ventas UF'!E308</f>
        <v>0</v>
      </c>
      <c r="N309"/>
    </row>
    <row r="310" spans="1:14">
      <c r="A310" s="408" t="str">
        <f>+'Cifras Inmobiliarias Santiago'!B309&amp;"-"&amp;'Cifras Inmobiliarias Santiago'!A303</f>
        <v>-</v>
      </c>
      <c r="B310" s="54">
        <f>+'Cifras Inmobiliarias Santiago'!C309</f>
        <v>0</v>
      </c>
      <c r="C310" s="54">
        <f>+'Cifras Inmobiliarias Santiago'!D309</f>
        <v>0</v>
      </c>
      <c r="D310" s="54">
        <f>+'Cifras Inmobiliarias Santiago'!E309</f>
        <v>0</v>
      </c>
      <c r="E310" s="54">
        <f>+'Cifras Inmobiliarias Santiago'!F309</f>
        <v>0</v>
      </c>
      <c r="F310" s="54">
        <f>+'Cifras Inmobiliarias Santiago'!G309</f>
        <v>0</v>
      </c>
      <c r="G310" s="54">
        <f>+'Cifras Inmobiliarias Santiago'!H309</f>
        <v>0</v>
      </c>
      <c r="H310" s="54">
        <f>+'Cifras Inmobiliarias Santiago'!I309</f>
        <v>0</v>
      </c>
      <c r="I310" s="54">
        <f>+'Cifras Inmobiliarias Santiago'!J309</f>
        <v>0</v>
      </c>
      <c r="J310" s="54">
        <f>+'Cifras Inmobiliarias Santiago'!K309</f>
        <v>0</v>
      </c>
      <c r="K310" s="410">
        <f>+'Ventas UF'!C309</f>
        <v>0</v>
      </c>
      <c r="L310" s="410">
        <f>+'Ventas UF'!D309</f>
        <v>0</v>
      </c>
      <c r="M310" s="410">
        <f>+'Ventas UF'!E309</f>
        <v>0</v>
      </c>
      <c r="N310"/>
    </row>
    <row r="311" spans="1:14">
      <c r="A311" s="408" t="str">
        <f>+'Cifras Inmobiliarias Santiago'!B310&amp;"-"&amp;'Cifras Inmobiliarias Santiago'!A303</f>
        <v>-</v>
      </c>
      <c r="B311" s="54">
        <f>+'Cifras Inmobiliarias Santiago'!C310</f>
        <v>0</v>
      </c>
      <c r="C311" s="54">
        <f>+'Cifras Inmobiliarias Santiago'!D310</f>
        <v>0</v>
      </c>
      <c r="D311" s="54">
        <f>+'Cifras Inmobiliarias Santiago'!E310</f>
        <v>0</v>
      </c>
      <c r="E311" s="54">
        <f>+'Cifras Inmobiliarias Santiago'!F310</f>
        <v>0</v>
      </c>
      <c r="F311" s="54">
        <f>+'Cifras Inmobiliarias Santiago'!G310</f>
        <v>0</v>
      </c>
      <c r="G311" s="54">
        <f>+'Cifras Inmobiliarias Santiago'!H310</f>
        <v>0</v>
      </c>
      <c r="H311" s="54">
        <f>+'Cifras Inmobiliarias Santiago'!I310</f>
        <v>0</v>
      </c>
      <c r="I311" s="54">
        <f>+'Cifras Inmobiliarias Santiago'!J310</f>
        <v>0</v>
      </c>
      <c r="J311" s="54">
        <f>+'Cifras Inmobiliarias Santiago'!K310</f>
        <v>0</v>
      </c>
      <c r="K311" s="410">
        <f>+'Ventas UF'!C310</f>
        <v>0</v>
      </c>
      <c r="L311" s="410">
        <f>+'Ventas UF'!D310</f>
        <v>0</v>
      </c>
      <c r="M311" s="410">
        <f>+'Ventas UF'!E310</f>
        <v>0</v>
      </c>
      <c r="N311"/>
    </row>
    <row r="312" spans="1:14">
      <c r="A312" s="408" t="str">
        <f>+'Cifras Inmobiliarias Santiago'!B311&amp;"-"&amp;'Cifras Inmobiliarias Santiago'!A303</f>
        <v>-</v>
      </c>
      <c r="B312" s="54">
        <f>+'Cifras Inmobiliarias Santiago'!C311</f>
        <v>0</v>
      </c>
      <c r="C312" s="54">
        <f>+'Cifras Inmobiliarias Santiago'!D311</f>
        <v>0</v>
      </c>
      <c r="D312" s="54">
        <f>+'Cifras Inmobiliarias Santiago'!E311</f>
        <v>0</v>
      </c>
      <c r="E312" s="54">
        <f>+'Cifras Inmobiliarias Santiago'!F311</f>
        <v>0</v>
      </c>
      <c r="F312" s="54">
        <f>+'Cifras Inmobiliarias Santiago'!G311</f>
        <v>0</v>
      </c>
      <c r="G312" s="54">
        <f>+'Cifras Inmobiliarias Santiago'!H311</f>
        <v>0</v>
      </c>
      <c r="H312" s="54">
        <f>+'Cifras Inmobiliarias Santiago'!I311</f>
        <v>0</v>
      </c>
      <c r="I312" s="54">
        <f>+'Cifras Inmobiliarias Santiago'!J311</f>
        <v>0</v>
      </c>
      <c r="J312" s="54">
        <f>+'Cifras Inmobiliarias Santiago'!K311</f>
        <v>0</v>
      </c>
      <c r="K312" s="410">
        <f>+'Ventas UF'!C311</f>
        <v>0</v>
      </c>
      <c r="L312" s="410">
        <f>+'Ventas UF'!D311</f>
        <v>0</v>
      </c>
      <c r="M312" s="410">
        <f>+'Ventas UF'!E311</f>
        <v>0</v>
      </c>
      <c r="N312"/>
    </row>
    <row r="313" spans="1:14">
      <c r="A313" s="408" t="str">
        <f>+'Cifras Inmobiliarias Santiago'!B312&amp;"-"&amp;'Cifras Inmobiliarias Santiago'!A303</f>
        <v>-</v>
      </c>
      <c r="B313" s="54">
        <f>+'Cifras Inmobiliarias Santiago'!C312</f>
        <v>0</v>
      </c>
      <c r="C313" s="54">
        <f>+'Cifras Inmobiliarias Santiago'!D312</f>
        <v>0</v>
      </c>
      <c r="D313" s="54">
        <f>+'Cifras Inmobiliarias Santiago'!E312</f>
        <v>0</v>
      </c>
      <c r="E313" s="54">
        <f>+'Cifras Inmobiliarias Santiago'!F312</f>
        <v>0</v>
      </c>
      <c r="F313" s="54">
        <f>+'Cifras Inmobiliarias Santiago'!G312</f>
        <v>0</v>
      </c>
      <c r="G313" s="54">
        <f>+'Cifras Inmobiliarias Santiago'!H312</f>
        <v>0</v>
      </c>
      <c r="H313" s="54">
        <f>+'Cifras Inmobiliarias Santiago'!I312</f>
        <v>0</v>
      </c>
      <c r="I313" s="54">
        <f>+'Cifras Inmobiliarias Santiago'!J312</f>
        <v>0</v>
      </c>
      <c r="J313" s="54">
        <f>+'Cifras Inmobiliarias Santiago'!K312</f>
        <v>0</v>
      </c>
      <c r="K313" s="410">
        <f>+'Ventas UF'!C312</f>
        <v>0</v>
      </c>
      <c r="L313" s="410">
        <f>+'Ventas UF'!D312</f>
        <v>0</v>
      </c>
      <c r="M313" s="410">
        <f>+'Ventas UF'!E312</f>
        <v>0</v>
      </c>
      <c r="N313"/>
    </row>
    <row r="314" spans="1:14">
      <c r="A314" s="408" t="str">
        <f>+'Cifras Inmobiliarias Santiago'!B313&amp;"-"&amp;'Cifras Inmobiliarias Santiago'!A303</f>
        <v>-</v>
      </c>
      <c r="B314" s="54">
        <f>+'Cifras Inmobiliarias Santiago'!C313</f>
        <v>0</v>
      </c>
      <c r="C314" s="54">
        <f>+'Cifras Inmobiliarias Santiago'!D313</f>
        <v>0</v>
      </c>
      <c r="D314" s="54">
        <f>+'Cifras Inmobiliarias Santiago'!E313</f>
        <v>0</v>
      </c>
      <c r="E314" s="54">
        <f>+'Cifras Inmobiliarias Santiago'!F313</f>
        <v>0</v>
      </c>
      <c r="F314" s="54">
        <f>+'Cifras Inmobiliarias Santiago'!G313</f>
        <v>0</v>
      </c>
      <c r="G314" s="54">
        <f>+'Cifras Inmobiliarias Santiago'!H313</f>
        <v>0</v>
      </c>
      <c r="H314" s="54">
        <f>+'Cifras Inmobiliarias Santiago'!I313</f>
        <v>0</v>
      </c>
      <c r="I314" s="54">
        <f>+'Cifras Inmobiliarias Santiago'!J313</f>
        <v>0</v>
      </c>
      <c r="J314" s="54">
        <f>+'Cifras Inmobiliarias Santiago'!K313</f>
        <v>0</v>
      </c>
      <c r="K314" s="410">
        <f>+'Ventas UF'!C313</f>
        <v>0</v>
      </c>
      <c r="L314" s="410">
        <f>+'Ventas UF'!D313</f>
        <v>0</v>
      </c>
      <c r="M314" s="410">
        <f>+'Ventas UF'!E313</f>
        <v>0</v>
      </c>
      <c r="N314"/>
    </row>
    <row r="315" spans="1:14">
      <c r="A315" s="408" t="str">
        <f>+'Cifras Inmobiliarias Santiago'!B314&amp;"-"&amp;'Cifras Inmobiliarias Santiago'!A303</f>
        <v>-</v>
      </c>
      <c r="B315" s="54">
        <f>+'Cifras Inmobiliarias Santiago'!C314</f>
        <v>0</v>
      </c>
      <c r="C315" s="54">
        <f>+'Cifras Inmobiliarias Santiago'!D314</f>
        <v>0</v>
      </c>
      <c r="D315" s="54">
        <f>+'Cifras Inmobiliarias Santiago'!E314</f>
        <v>0</v>
      </c>
      <c r="E315" s="54">
        <f>+'Cifras Inmobiliarias Santiago'!F314</f>
        <v>0</v>
      </c>
      <c r="F315" s="54">
        <f>+'Cifras Inmobiliarias Santiago'!G314</f>
        <v>0</v>
      </c>
      <c r="G315" s="54">
        <f>+'Cifras Inmobiliarias Santiago'!H314</f>
        <v>0</v>
      </c>
      <c r="H315" s="54">
        <f>+'Cifras Inmobiliarias Santiago'!I314</f>
        <v>0</v>
      </c>
      <c r="I315" s="54">
        <f>+'Cifras Inmobiliarias Santiago'!J314</f>
        <v>0</v>
      </c>
      <c r="J315" s="54">
        <f>+'Cifras Inmobiliarias Santiago'!K314</f>
        <v>0</v>
      </c>
      <c r="K315" s="410">
        <f>+'Ventas UF'!C314</f>
        <v>0</v>
      </c>
      <c r="L315" s="410">
        <f>+'Ventas UF'!D314</f>
        <v>0</v>
      </c>
      <c r="M315" s="410">
        <f>+'Ventas UF'!E314</f>
        <v>0</v>
      </c>
      <c r="N315"/>
    </row>
    <row r="316" spans="1:14">
      <c r="A316" s="408" t="str">
        <f>+'Cifras Inmobiliarias Santiago'!B315&amp;"-"&amp;'Cifras Inmobiliarias Santiago'!A315</f>
        <v>-</v>
      </c>
      <c r="B316" s="54">
        <f>+'Cifras Inmobiliarias Santiago'!C315</f>
        <v>0</v>
      </c>
      <c r="C316" s="54">
        <f>+'Cifras Inmobiliarias Santiago'!D315</f>
        <v>0</v>
      </c>
      <c r="D316" s="54">
        <f>+'Cifras Inmobiliarias Santiago'!E315</f>
        <v>0</v>
      </c>
      <c r="E316" s="54">
        <f>+'Cifras Inmobiliarias Santiago'!F315</f>
        <v>0</v>
      </c>
      <c r="F316" s="54">
        <f>+'Cifras Inmobiliarias Santiago'!G315</f>
        <v>0</v>
      </c>
      <c r="G316" s="54">
        <f>+'Cifras Inmobiliarias Santiago'!H315</f>
        <v>0</v>
      </c>
      <c r="H316" s="54">
        <f>+'Cifras Inmobiliarias Santiago'!I315</f>
        <v>0</v>
      </c>
      <c r="I316" s="54">
        <f>+'Cifras Inmobiliarias Santiago'!J315</f>
        <v>0</v>
      </c>
      <c r="J316" s="54">
        <f>+'Cifras Inmobiliarias Santiago'!K315</f>
        <v>0</v>
      </c>
      <c r="K316" s="410">
        <f>+'Ventas UF'!C315</f>
        <v>0</v>
      </c>
      <c r="L316" s="410">
        <f>+'Ventas UF'!D315</f>
        <v>0</v>
      </c>
      <c r="M316" s="410">
        <f>+'Ventas UF'!E315</f>
        <v>0</v>
      </c>
      <c r="N316"/>
    </row>
    <row r="317" spans="1:14">
      <c r="A317" s="408" t="str">
        <f>+'Cifras Inmobiliarias Santiago'!B316&amp;"-"&amp;'Cifras Inmobiliarias Santiago'!A315</f>
        <v>-</v>
      </c>
      <c r="B317" s="54">
        <f>+'Cifras Inmobiliarias Santiago'!C316</f>
        <v>0</v>
      </c>
      <c r="C317" s="54">
        <f>+'Cifras Inmobiliarias Santiago'!D316</f>
        <v>0</v>
      </c>
      <c r="D317" s="54">
        <f>+'Cifras Inmobiliarias Santiago'!E316</f>
        <v>0</v>
      </c>
      <c r="E317" s="54">
        <f>+'Cifras Inmobiliarias Santiago'!F316</f>
        <v>0</v>
      </c>
      <c r="F317" s="54">
        <f>+'Cifras Inmobiliarias Santiago'!G316</f>
        <v>0</v>
      </c>
      <c r="G317" s="54">
        <f>+'Cifras Inmobiliarias Santiago'!H316</f>
        <v>0</v>
      </c>
      <c r="H317" s="54">
        <f>+'Cifras Inmobiliarias Santiago'!I316</f>
        <v>0</v>
      </c>
      <c r="I317" s="54">
        <f>+'Cifras Inmobiliarias Santiago'!J316</f>
        <v>0</v>
      </c>
      <c r="J317" s="54">
        <f>+'Cifras Inmobiliarias Santiago'!K316</f>
        <v>0</v>
      </c>
      <c r="K317" s="410">
        <f>+'Ventas UF'!C316</f>
        <v>0</v>
      </c>
      <c r="L317" s="410">
        <f>+'Ventas UF'!D316</f>
        <v>0</v>
      </c>
      <c r="M317" s="410">
        <f>+'Ventas UF'!E316</f>
        <v>0</v>
      </c>
      <c r="N317"/>
    </row>
    <row r="318" spans="1:14">
      <c r="A318" s="408" t="str">
        <f>+'Cifras Inmobiliarias Santiago'!B317&amp;"-"&amp;'Cifras Inmobiliarias Santiago'!A315</f>
        <v>-</v>
      </c>
      <c r="B318" s="54">
        <f>+'Cifras Inmobiliarias Santiago'!C317</f>
        <v>0</v>
      </c>
      <c r="C318" s="54">
        <f>+'Cifras Inmobiliarias Santiago'!D317</f>
        <v>0</v>
      </c>
      <c r="D318" s="54">
        <f>+'Cifras Inmobiliarias Santiago'!E317</f>
        <v>0</v>
      </c>
      <c r="E318" s="54">
        <f>+'Cifras Inmobiliarias Santiago'!F317</f>
        <v>0</v>
      </c>
      <c r="F318" s="54">
        <f>+'Cifras Inmobiliarias Santiago'!G317</f>
        <v>0</v>
      </c>
      <c r="G318" s="54">
        <f>+'Cifras Inmobiliarias Santiago'!H317</f>
        <v>0</v>
      </c>
      <c r="H318" s="54">
        <f>+'Cifras Inmobiliarias Santiago'!I317</f>
        <v>0</v>
      </c>
      <c r="I318" s="54">
        <f>+'Cifras Inmobiliarias Santiago'!J317</f>
        <v>0</v>
      </c>
      <c r="J318" s="54">
        <f>+'Cifras Inmobiliarias Santiago'!K317</f>
        <v>0</v>
      </c>
      <c r="K318" s="410">
        <f>+'Ventas UF'!C317</f>
        <v>0</v>
      </c>
      <c r="L318" s="410">
        <f>+'Ventas UF'!D317</f>
        <v>0</v>
      </c>
      <c r="M318" s="410">
        <f>+'Ventas UF'!E317</f>
        <v>0</v>
      </c>
      <c r="N318"/>
    </row>
    <row r="319" spans="1:14">
      <c r="A319" s="408" t="str">
        <f>+'Cifras Inmobiliarias Santiago'!B318&amp;"-"&amp;'Cifras Inmobiliarias Santiago'!A315</f>
        <v>-</v>
      </c>
      <c r="B319" s="54">
        <f>+'Cifras Inmobiliarias Santiago'!C318</f>
        <v>0</v>
      </c>
      <c r="C319" s="54">
        <f>+'Cifras Inmobiliarias Santiago'!D318</f>
        <v>0</v>
      </c>
      <c r="D319" s="54">
        <f>+'Cifras Inmobiliarias Santiago'!E318</f>
        <v>0</v>
      </c>
      <c r="E319" s="54">
        <f>+'Cifras Inmobiliarias Santiago'!F318</f>
        <v>0</v>
      </c>
      <c r="F319" s="54">
        <f>+'Cifras Inmobiliarias Santiago'!G318</f>
        <v>0</v>
      </c>
      <c r="G319" s="54">
        <f>+'Cifras Inmobiliarias Santiago'!H318</f>
        <v>0</v>
      </c>
      <c r="H319" s="54">
        <f>+'Cifras Inmobiliarias Santiago'!I318</f>
        <v>0</v>
      </c>
      <c r="I319" s="54">
        <f>+'Cifras Inmobiliarias Santiago'!J318</f>
        <v>0</v>
      </c>
      <c r="J319" s="54">
        <f>+'Cifras Inmobiliarias Santiago'!K318</f>
        <v>0</v>
      </c>
      <c r="K319" s="410">
        <f>+'Ventas UF'!C318</f>
        <v>0</v>
      </c>
      <c r="L319" s="410">
        <f>+'Ventas UF'!D318</f>
        <v>0</v>
      </c>
      <c r="M319" s="410">
        <f>+'Ventas UF'!E318</f>
        <v>0</v>
      </c>
      <c r="N319"/>
    </row>
    <row r="320" spans="1:14">
      <c r="A320" s="408" t="str">
        <f>+'Cifras Inmobiliarias Santiago'!B319&amp;"-"&amp;'Cifras Inmobiliarias Santiago'!A315</f>
        <v>-</v>
      </c>
      <c r="B320" s="54">
        <f>+'Cifras Inmobiliarias Santiago'!C319</f>
        <v>0</v>
      </c>
      <c r="C320" s="54">
        <f>+'Cifras Inmobiliarias Santiago'!D319</f>
        <v>0</v>
      </c>
      <c r="D320" s="54">
        <f>+'Cifras Inmobiliarias Santiago'!E319</f>
        <v>0</v>
      </c>
      <c r="E320" s="54">
        <f>+'Cifras Inmobiliarias Santiago'!F319</f>
        <v>0</v>
      </c>
      <c r="F320" s="54">
        <f>+'Cifras Inmobiliarias Santiago'!G319</f>
        <v>0</v>
      </c>
      <c r="G320" s="54">
        <f>+'Cifras Inmobiliarias Santiago'!H319</f>
        <v>0</v>
      </c>
      <c r="H320" s="54">
        <f>+'Cifras Inmobiliarias Santiago'!I319</f>
        <v>0</v>
      </c>
      <c r="I320" s="54">
        <f>+'Cifras Inmobiliarias Santiago'!J319</f>
        <v>0</v>
      </c>
      <c r="J320" s="54">
        <f>+'Cifras Inmobiliarias Santiago'!K319</f>
        <v>0</v>
      </c>
      <c r="K320" s="410">
        <f>+'Ventas UF'!C319</f>
        <v>0</v>
      </c>
      <c r="L320" s="410">
        <f>+'Ventas UF'!D319</f>
        <v>0</v>
      </c>
      <c r="M320" s="410">
        <f>+'Ventas UF'!E319</f>
        <v>0</v>
      </c>
      <c r="N320"/>
    </row>
    <row r="321" spans="1:14">
      <c r="A321" s="408" t="str">
        <f>+'Cifras Inmobiliarias Santiago'!B320&amp;"-"&amp;'Cifras Inmobiliarias Santiago'!A315</f>
        <v>-</v>
      </c>
      <c r="B321" s="54">
        <f>+'Cifras Inmobiliarias Santiago'!C320</f>
        <v>0</v>
      </c>
      <c r="C321" s="54">
        <f>+'Cifras Inmobiliarias Santiago'!D320</f>
        <v>0</v>
      </c>
      <c r="D321" s="54">
        <f>+'Cifras Inmobiliarias Santiago'!E320</f>
        <v>0</v>
      </c>
      <c r="E321" s="54">
        <f>+'Cifras Inmobiliarias Santiago'!F320</f>
        <v>0</v>
      </c>
      <c r="F321" s="54">
        <f>+'Cifras Inmobiliarias Santiago'!G320</f>
        <v>0</v>
      </c>
      <c r="G321" s="54">
        <f>+'Cifras Inmobiliarias Santiago'!H320</f>
        <v>0</v>
      </c>
      <c r="H321" s="54">
        <f>+'Cifras Inmobiliarias Santiago'!I320</f>
        <v>0</v>
      </c>
      <c r="I321" s="54">
        <f>+'Cifras Inmobiliarias Santiago'!J320</f>
        <v>0</v>
      </c>
      <c r="J321" s="54">
        <f>+'Cifras Inmobiliarias Santiago'!K320</f>
        <v>0</v>
      </c>
      <c r="K321" s="410">
        <f>+'Ventas UF'!C320</f>
        <v>0</v>
      </c>
      <c r="L321" s="410">
        <f>+'Ventas UF'!D320</f>
        <v>0</v>
      </c>
      <c r="M321" s="410">
        <f>+'Ventas UF'!E320</f>
        <v>0</v>
      </c>
      <c r="N321"/>
    </row>
    <row r="322" spans="1:14">
      <c r="A322" s="408" t="str">
        <f>+'Cifras Inmobiliarias Santiago'!B321&amp;"-"&amp;'Cifras Inmobiliarias Santiago'!A315</f>
        <v>-</v>
      </c>
      <c r="B322" s="54">
        <f>+'Cifras Inmobiliarias Santiago'!C321</f>
        <v>0</v>
      </c>
      <c r="C322" s="54">
        <f>+'Cifras Inmobiliarias Santiago'!D321</f>
        <v>0</v>
      </c>
      <c r="D322" s="54">
        <f>+'Cifras Inmobiliarias Santiago'!E321</f>
        <v>0</v>
      </c>
      <c r="E322" s="54">
        <f>+'Cifras Inmobiliarias Santiago'!F321</f>
        <v>0</v>
      </c>
      <c r="F322" s="54">
        <f>+'Cifras Inmobiliarias Santiago'!G321</f>
        <v>0</v>
      </c>
      <c r="G322" s="54">
        <f>+'Cifras Inmobiliarias Santiago'!H321</f>
        <v>0</v>
      </c>
      <c r="H322" s="54">
        <f>+'Cifras Inmobiliarias Santiago'!I321</f>
        <v>0</v>
      </c>
      <c r="I322" s="54">
        <f>+'Cifras Inmobiliarias Santiago'!J321</f>
        <v>0</v>
      </c>
      <c r="J322" s="54">
        <f>+'Cifras Inmobiliarias Santiago'!K321</f>
        <v>0</v>
      </c>
      <c r="K322" s="410">
        <f>+'Ventas UF'!C321</f>
        <v>0</v>
      </c>
      <c r="L322" s="410">
        <f>+'Ventas UF'!D321</f>
        <v>0</v>
      </c>
      <c r="M322" s="410">
        <f>+'Ventas UF'!E321</f>
        <v>0</v>
      </c>
      <c r="N322"/>
    </row>
    <row r="323" spans="1:14">
      <c r="A323" s="408" t="str">
        <f>+'Cifras Inmobiliarias Santiago'!B322&amp;"-"&amp;'Cifras Inmobiliarias Santiago'!A315</f>
        <v>-</v>
      </c>
      <c r="B323" s="54">
        <f>+'Cifras Inmobiliarias Santiago'!C322</f>
        <v>0</v>
      </c>
      <c r="C323" s="54">
        <f>+'Cifras Inmobiliarias Santiago'!D322</f>
        <v>0</v>
      </c>
      <c r="D323" s="54">
        <f>+'Cifras Inmobiliarias Santiago'!E322</f>
        <v>0</v>
      </c>
      <c r="E323" s="54">
        <f>+'Cifras Inmobiliarias Santiago'!F322</f>
        <v>0</v>
      </c>
      <c r="F323" s="54">
        <f>+'Cifras Inmobiliarias Santiago'!G322</f>
        <v>0</v>
      </c>
      <c r="G323" s="54">
        <f>+'Cifras Inmobiliarias Santiago'!H322</f>
        <v>0</v>
      </c>
      <c r="H323" s="54">
        <f>+'Cifras Inmobiliarias Santiago'!I322</f>
        <v>0</v>
      </c>
      <c r="I323" s="54">
        <f>+'Cifras Inmobiliarias Santiago'!J322</f>
        <v>0</v>
      </c>
      <c r="J323" s="54">
        <f>+'Cifras Inmobiliarias Santiago'!K322</f>
        <v>0</v>
      </c>
      <c r="K323" s="410">
        <f>+'Ventas UF'!C322</f>
        <v>0</v>
      </c>
      <c r="L323" s="410">
        <f>+'Ventas UF'!D322</f>
        <v>0</v>
      </c>
      <c r="M323" s="410">
        <f>+'Ventas UF'!E322</f>
        <v>0</v>
      </c>
      <c r="N323"/>
    </row>
    <row r="324" spans="1:14">
      <c r="A324" s="408" t="str">
        <f>+'Cifras Inmobiliarias Santiago'!B323&amp;"-"&amp;'Cifras Inmobiliarias Santiago'!A315</f>
        <v>-</v>
      </c>
      <c r="B324" s="54">
        <f>+'Cifras Inmobiliarias Santiago'!C323</f>
        <v>0</v>
      </c>
      <c r="C324" s="54">
        <f>+'Cifras Inmobiliarias Santiago'!D323</f>
        <v>0</v>
      </c>
      <c r="D324" s="54">
        <f>+'Cifras Inmobiliarias Santiago'!E323</f>
        <v>0</v>
      </c>
      <c r="E324" s="54">
        <f>+'Cifras Inmobiliarias Santiago'!F323</f>
        <v>0</v>
      </c>
      <c r="F324" s="54">
        <f>+'Cifras Inmobiliarias Santiago'!G323</f>
        <v>0</v>
      </c>
      <c r="G324" s="54">
        <f>+'Cifras Inmobiliarias Santiago'!H323</f>
        <v>0</v>
      </c>
      <c r="H324" s="54">
        <f>+'Cifras Inmobiliarias Santiago'!I323</f>
        <v>0</v>
      </c>
      <c r="I324" s="54">
        <f>+'Cifras Inmobiliarias Santiago'!J323</f>
        <v>0</v>
      </c>
      <c r="J324" s="54">
        <f>+'Cifras Inmobiliarias Santiago'!K323</f>
        <v>0</v>
      </c>
      <c r="K324" s="410">
        <f>+'Ventas UF'!C323</f>
        <v>0</v>
      </c>
      <c r="L324" s="410">
        <f>+'Ventas UF'!D323</f>
        <v>0</v>
      </c>
      <c r="M324" s="410">
        <f>+'Ventas UF'!E323</f>
        <v>0</v>
      </c>
      <c r="N324"/>
    </row>
    <row r="325" spans="1:14">
      <c r="A325" s="408" t="str">
        <f>+'Cifras Inmobiliarias Santiago'!B324&amp;"-"&amp;'Cifras Inmobiliarias Santiago'!A315</f>
        <v>-</v>
      </c>
      <c r="B325" s="54">
        <f>+'Cifras Inmobiliarias Santiago'!C324</f>
        <v>0</v>
      </c>
      <c r="C325" s="54">
        <f>+'Cifras Inmobiliarias Santiago'!D324</f>
        <v>0</v>
      </c>
      <c r="D325" s="54">
        <f>+'Cifras Inmobiliarias Santiago'!E324</f>
        <v>0</v>
      </c>
      <c r="E325" s="54">
        <f>+'Cifras Inmobiliarias Santiago'!F324</f>
        <v>0</v>
      </c>
      <c r="F325" s="54">
        <f>+'Cifras Inmobiliarias Santiago'!G324</f>
        <v>0</v>
      </c>
      <c r="G325" s="54">
        <f>+'Cifras Inmobiliarias Santiago'!H324</f>
        <v>0</v>
      </c>
      <c r="H325" s="54">
        <f>+'Cifras Inmobiliarias Santiago'!I324</f>
        <v>0</v>
      </c>
      <c r="I325" s="54">
        <f>+'Cifras Inmobiliarias Santiago'!J324</f>
        <v>0</v>
      </c>
      <c r="J325" s="54">
        <f>+'Cifras Inmobiliarias Santiago'!K324</f>
        <v>0</v>
      </c>
      <c r="K325" s="410">
        <f>+'Ventas UF'!C324</f>
        <v>0</v>
      </c>
      <c r="L325" s="410">
        <f>+'Ventas UF'!D324</f>
        <v>0</v>
      </c>
      <c r="M325" s="410">
        <f>+'Ventas UF'!E324</f>
        <v>0</v>
      </c>
      <c r="N325"/>
    </row>
    <row r="326" spans="1:14">
      <c r="A326" s="408" t="str">
        <f>+'Cifras Inmobiliarias Santiago'!B325&amp;"-"&amp;'Cifras Inmobiliarias Santiago'!A315</f>
        <v>-</v>
      </c>
      <c r="B326" s="54">
        <f>+'Cifras Inmobiliarias Santiago'!C325</f>
        <v>0</v>
      </c>
      <c r="C326" s="54">
        <f>+'Cifras Inmobiliarias Santiago'!D325</f>
        <v>0</v>
      </c>
      <c r="D326" s="54">
        <f>+'Cifras Inmobiliarias Santiago'!E325</f>
        <v>0</v>
      </c>
      <c r="E326" s="54">
        <f>+'Cifras Inmobiliarias Santiago'!F325</f>
        <v>0</v>
      </c>
      <c r="F326" s="54">
        <f>+'Cifras Inmobiliarias Santiago'!G325</f>
        <v>0</v>
      </c>
      <c r="G326" s="54">
        <f>+'Cifras Inmobiliarias Santiago'!H325</f>
        <v>0</v>
      </c>
      <c r="H326" s="54">
        <f>+'Cifras Inmobiliarias Santiago'!I325</f>
        <v>0</v>
      </c>
      <c r="I326" s="54">
        <f>+'Cifras Inmobiliarias Santiago'!J325</f>
        <v>0</v>
      </c>
      <c r="J326" s="54">
        <f>+'Cifras Inmobiliarias Santiago'!K325</f>
        <v>0</v>
      </c>
      <c r="K326" s="410">
        <f>+'Ventas UF'!C325</f>
        <v>0</v>
      </c>
      <c r="L326" s="410">
        <f>+'Ventas UF'!D325</f>
        <v>0</v>
      </c>
      <c r="M326" s="410">
        <f>+'Ventas UF'!E325</f>
        <v>0</v>
      </c>
      <c r="N326"/>
    </row>
    <row r="327" spans="1:14">
      <c r="A327" s="408" t="str">
        <f>+'Cifras Inmobiliarias Santiago'!B326&amp;"-"&amp;'Cifras Inmobiliarias Santiago'!A315</f>
        <v>-</v>
      </c>
      <c r="B327" s="54">
        <f>+'Cifras Inmobiliarias Santiago'!C326</f>
        <v>0</v>
      </c>
      <c r="C327" s="54">
        <f>+'Cifras Inmobiliarias Santiago'!D326</f>
        <v>0</v>
      </c>
      <c r="D327" s="54">
        <f>+'Cifras Inmobiliarias Santiago'!E326</f>
        <v>0</v>
      </c>
      <c r="E327" s="54">
        <f>+'Cifras Inmobiliarias Santiago'!F326</f>
        <v>0</v>
      </c>
      <c r="F327" s="54">
        <f>+'Cifras Inmobiliarias Santiago'!G326</f>
        <v>0</v>
      </c>
      <c r="G327" s="54">
        <f>+'Cifras Inmobiliarias Santiago'!H326</f>
        <v>0</v>
      </c>
      <c r="H327" s="54">
        <f>+'Cifras Inmobiliarias Santiago'!I326</f>
        <v>0</v>
      </c>
      <c r="I327" s="54">
        <f>+'Cifras Inmobiliarias Santiago'!J326</f>
        <v>0</v>
      </c>
      <c r="J327" s="54">
        <f>+'Cifras Inmobiliarias Santiago'!K326</f>
        <v>0</v>
      </c>
      <c r="K327" s="410">
        <f>+'Ventas UF'!C326</f>
        <v>0</v>
      </c>
      <c r="L327" s="410">
        <f>+'Ventas UF'!D326</f>
        <v>0</v>
      </c>
      <c r="M327" s="410">
        <f>+'Ventas UF'!E326</f>
        <v>0</v>
      </c>
      <c r="N327"/>
    </row>
    <row r="328" spans="1:14">
      <c r="A328" s="408" t="str">
        <f>+'Cifras Inmobiliarias Santiago'!B327&amp;"-"&amp;'Cifras Inmobiliarias Santiago'!A327</f>
        <v>-</v>
      </c>
      <c r="B328" s="54">
        <f>+'Cifras Inmobiliarias Santiago'!C327</f>
        <v>0</v>
      </c>
      <c r="C328" s="54">
        <f>+'Cifras Inmobiliarias Santiago'!D327</f>
        <v>0</v>
      </c>
      <c r="D328" s="54">
        <f>+'Cifras Inmobiliarias Santiago'!E327</f>
        <v>0</v>
      </c>
      <c r="E328" s="54">
        <f>+'Cifras Inmobiliarias Santiago'!F327</f>
        <v>0</v>
      </c>
      <c r="F328" s="54">
        <f>+'Cifras Inmobiliarias Santiago'!G327</f>
        <v>0</v>
      </c>
      <c r="G328" s="54">
        <f>+'Cifras Inmobiliarias Santiago'!H327</f>
        <v>0</v>
      </c>
      <c r="H328" s="54">
        <f>+'Cifras Inmobiliarias Santiago'!I327</f>
        <v>0</v>
      </c>
      <c r="I328" s="54">
        <f>+'Cifras Inmobiliarias Santiago'!J327</f>
        <v>0</v>
      </c>
      <c r="J328" s="54">
        <f>+'Cifras Inmobiliarias Santiago'!K327</f>
        <v>0</v>
      </c>
      <c r="K328" s="410">
        <f>+'Ventas UF'!C327</f>
        <v>0</v>
      </c>
      <c r="L328" s="410">
        <f>+'Ventas UF'!D327</f>
        <v>0</v>
      </c>
      <c r="M328" s="410">
        <f>+'Ventas UF'!E327</f>
        <v>0</v>
      </c>
      <c r="N328"/>
    </row>
    <row r="329" spans="1:14">
      <c r="A329" s="408" t="str">
        <f>+'Cifras Inmobiliarias Santiago'!B328&amp;"-"&amp;'Cifras Inmobiliarias Santiago'!A327</f>
        <v>-</v>
      </c>
      <c r="B329" s="54">
        <f>+'Cifras Inmobiliarias Santiago'!C328</f>
        <v>0</v>
      </c>
      <c r="C329" s="54">
        <f>+'Cifras Inmobiliarias Santiago'!D328</f>
        <v>0</v>
      </c>
      <c r="D329" s="54">
        <f>+'Cifras Inmobiliarias Santiago'!E328</f>
        <v>0</v>
      </c>
      <c r="E329" s="54">
        <f>+'Cifras Inmobiliarias Santiago'!F328</f>
        <v>0</v>
      </c>
      <c r="F329" s="54">
        <f>+'Cifras Inmobiliarias Santiago'!G328</f>
        <v>0</v>
      </c>
      <c r="G329" s="54">
        <f>+'Cifras Inmobiliarias Santiago'!H328</f>
        <v>0</v>
      </c>
      <c r="H329" s="54">
        <f>+'Cifras Inmobiliarias Santiago'!I328</f>
        <v>0</v>
      </c>
      <c r="I329" s="54">
        <f>+'Cifras Inmobiliarias Santiago'!J328</f>
        <v>0</v>
      </c>
      <c r="J329" s="54">
        <f>+'Cifras Inmobiliarias Santiago'!K328</f>
        <v>0</v>
      </c>
      <c r="K329" s="410">
        <f>+'Ventas UF'!C328</f>
        <v>0</v>
      </c>
      <c r="L329" s="410">
        <f>+'Ventas UF'!D328</f>
        <v>0</v>
      </c>
      <c r="M329" s="410">
        <f>+'Ventas UF'!E328</f>
        <v>0</v>
      </c>
      <c r="N329"/>
    </row>
    <row r="330" spans="1:14">
      <c r="A330" s="408" t="str">
        <f>+'Cifras Inmobiliarias Santiago'!B329&amp;"-"&amp;'Cifras Inmobiliarias Santiago'!A327</f>
        <v>-</v>
      </c>
      <c r="B330" s="54">
        <f>+'Cifras Inmobiliarias Santiago'!C329</f>
        <v>0</v>
      </c>
      <c r="C330" s="54">
        <f>+'Cifras Inmobiliarias Santiago'!D329</f>
        <v>0</v>
      </c>
      <c r="D330" s="54">
        <f>+'Cifras Inmobiliarias Santiago'!E329</f>
        <v>0</v>
      </c>
      <c r="E330" s="54">
        <f>+'Cifras Inmobiliarias Santiago'!F329</f>
        <v>0</v>
      </c>
      <c r="F330" s="54">
        <f>+'Cifras Inmobiliarias Santiago'!G329</f>
        <v>0</v>
      </c>
      <c r="G330" s="54">
        <f>+'Cifras Inmobiliarias Santiago'!H329</f>
        <v>0</v>
      </c>
      <c r="H330" s="54">
        <f>+'Cifras Inmobiliarias Santiago'!I329</f>
        <v>0</v>
      </c>
      <c r="I330" s="54">
        <f>+'Cifras Inmobiliarias Santiago'!J329</f>
        <v>0</v>
      </c>
      <c r="J330" s="54">
        <f>+'Cifras Inmobiliarias Santiago'!K329</f>
        <v>0</v>
      </c>
      <c r="K330" s="410">
        <f>+'Ventas UF'!C329</f>
        <v>0</v>
      </c>
      <c r="L330" s="410">
        <f>+'Ventas UF'!D329</f>
        <v>0</v>
      </c>
      <c r="M330" s="410">
        <f>+'Ventas UF'!E329</f>
        <v>0</v>
      </c>
      <c r="N330"/>
    </row>
    <row r="331" spans="1:14">
      <c r="A331" s="408" t="str">
        <f>+'Cifras Inmobiliarias Santiago'!B330&amp;"-"&amp;'Cifras Inmobiliarias Santiago'!A327</f>
        <v>-</v>
      </c>
      <c r="B331" s="54">
        <f>+'Cifras Inmobiliarias Santiago'!C330</f>
        <v>0</v>
      </c>
      <c r="C331" s="54">
        <f>+'Cifras Inmobiliarias Santiago'!D330</f>
        <v>0</v>
      </c>
      <c r="D331" s="54">
        <f>+'Cifras Inmobiliarias Santiago'!E330</f>
        <v>0</v>
      </c>
      <c r="E331" s="54">
        <f>+'Cifras Inmobiliarias Santiago'!F330</f>
        <v>0</v>
      </c>
      <c r="F331" s="54">
        <f>+'Cifras Inmobiliarias Santiago'!G330</f>
        <v>0</v>
      </c>
      <c r="G331" s="54">
        <f>+'Cifras Inmobiliarias Santiago'!H330</f>
        <v>0</v>
      </c>
      <c r="H331" s="54">
        <f>+'Cifras Inmobiliarias Santiago'!I330</f>
        <v>0</v>
      </c>
      <c r="I331" s="54">
        <f>+'Cifras Inmobiliarias Santiago'!J330</f>
        <v>0</v>
      </c>
      <c r="J331" s="54">
        <f>+'Cifras Inmobiliarias Santiago'!K330</f>
        <v>0</v>
      </c>
      <c r="K331" s="410">
        <f>+'Ventas UF'!C330</f>
        <v>0</v>
      </c>
      <c r="L331" s="410">
        <f>+'Ventas UF'!D330</f>
        <v>0</v>
      </c>
      <c r="M331" s="410">
        <f>+'Ventas UF'!E330</f>
        <v>0</v>
      </c>
      <c r="N331"/>
    </row>
    <row r="332" spans="1:14">
      <c r="A332" s="408" t="str">
        <f>+'Cifras Inmobiliarias Santiago'!B331&amp;"-"&amp;'Cifras Inmobiliarias Santiago'!A327</f>
        <v>-</v>
      </c>
      <c r="B332" s="54">
        <f>+'Cifras Inmobiliarias Santiago'!C331</f>
        <v>0</v>
      </c>
      <c r="C332" s="54">
        <f>+'Cifras Inmobiliarias Santiago'!D331</f>
        <v>0</v>
      </c>
      <c r="D332" s="54">
        <f>+'Cifras Inmobiliarias Santiago'!E331</f>
        <v>0</v>
      </c>
      <c r="E332" s="54">
        <f>+'Cifras Inmobiliarias Santiago'!F331</f>
        <v>0</v>
      </c>
      <c r="F332" s="54">
        <f>+'Cifras Inmobiliarias Santiago'!G331</f>
        <v>0</v>
      </c>
      <c r="G332" s="54">
        <f>+'Cifras Inmobiliarias Santiago'!H331</f>
        <v>0</v>
      </c>
      <c r="H332" s="54">
        <f>+'Cifras Inmobiliarias Santiago'!I331</f>
        <v>0</v>
      </c>
      <c r="I332" s="54">
        <f>+'Cifras Inmobiliarias Santiago'!J331</f>
        <v>0</v>
      </c>
      <c r="J332" s="54">
        <f>+'Cifras Inmobiliarias Santiago'!K331</f>
        <v>0</v>
      </c>
      <c r="K332" s="410">
        <f>+'Ventas UF'!C331</f>
        <v>0</v>
      </c>
      <c r="L332" s="410">
        <f>+'Ventas UF'!D331</f>
        <v>0</v>
      </c>
      <c r="M332" s="410">
        <f>+'Ventas UF'!E331</f>
        <v>0</v>
      </c>
      <c r="N332"/>
    </row>
    <row r="333" spans="1:14">
      <c r="A333" s="408" t="str">
        <f>+'Cifras Inmobiliarias Santiago'!B332&amp;"-"&amp;'Cifras Inmobiliarias Santiago'!A327</f>
        <v>-</v>
      </c>
      <c r="B333" s="54">
        <f>+'Cifras Inmobiliarias Santiago'!C332</f>
        <v>0</v>
      </c>
      <c r="C333" s="54">
        <f>+'Cifras Inmobiliarias Santiago'!D332</f>
        <v>0</v>
      </c>
      <c r="D333" s="54">
        <f>+'Cifras Inmobiliarias Santiago'!E332</f>
        <v>0</v>
      </c>
      <c r="E333" s="54">
        <f>+'Cifras Inmobiliarias Santiago'!F332</f>
        <v>0</v>
      </c>
      <c r="F333" s="54">
        <f>+'Cifras Inmobiliarias Santiago'!G332</f>
        <v>0</v>
      </c>
      <c r="G333" s="54">
        <f>+'Cifras Inmobiliarias Santiago'!H332</f>
        <v>0</v>
      </c>
      <c r="H333" s="54">
        <f>+'Cifras Inmobiliarias Santiago'!I332</f>
        <v>0</v>
      </c>
      <c r="I333" s="54">
        <f>+'Cifras Inmobiliarias Santiago'!J332</f>
        <v>0</v>
      </c>
      <c r="J333" s="54">
        <f>+'Cifras Inmobiliarias Santiago'!K332</f>
        <v>0</v>
      </c>
      <c r="K333" s="410">
        <f>+'Ventas UF'!C332</f>
        <v>0</v>
      </c>
      <c r="L333" s="410">
        <f>+'Ventas UF'!D332</f>
        <v>0</v>
      </c>
      <c r="M333" s="410">
        <f>+'Ventas UF'!E332</f>
        <v>0</v>
      </c>
      <c r="N333"/>
    </row>
    <row r="334" spans="1:14">
      <c r="A334" s="408" t="str">
        <f>+'Cifras Inmobiliarias Santiago'!B333&amp;"-"&amp;'Cifras Inmobiliarias Santiago'!A327</f>
        <v>-</v>
      </c>
      <c r="B334" s="54">
        <f>+'Cifras Inmobiliarias Santiago'!C333</f>
        <v>0</v>
      </c>
      <c r="C334" s="54">
        <f>+'Cifras Inmobiliarias Santiago'!D333</f>
        <v>0</v>
      </c>
      <c r="D334" s="54">
        <f>+'Cifras Inmobiliarias Santiago'!E333</f>
        <v>0</v>
      </c>
      <c r="E334" s="54">
        <f>+'Cifras Inmobiliarias Santiago'!F333</f>
        <v>0</v>
      </c>
      <c r="F334" s="54">
        <f>+'Cifras Inmobiliarias Santiago'!G333</f>
        <v>0</v>
      </c>
      <c r="G334" s="54">
        <f>+'Cifras Inmobiliarias Santiago'!H333</f>
        <v>0</v>
      </c>
      <c r="H334" s="54">
        <f>+'Cifras Inmobiliarias Santiago'!I333</f>
        <v>0</v>
      </c>
      <c r="I334" s="54">
        <f>+'Cifras Inmobiliarias Santiago'!J333</f>
        <v>0</v>
      </c>
      <c r="J334" s="54">
        <f>+'Cifras Inmobiliarias Santiago'!K333</f>
        <v>0</v>
      </c>
      <c r="K334" s="410">
        <f>+'Ventas UF'!C333</f>
        <v>0</v>
      </c>
      <c r="L334" s="410">
        <f>+'Ventas UF'!D333</f>
        <v>0</v>
      </c>
      <c r="M334" s="410">
        <f>+'Ventas UF'!E333</f>
        <v>0</v>
      </c>
      <c r="N334"/>
    </row>
    <row r="335" spans="1:14">
      <c r="A335" s="408" t="str">
        <f>+'Cifras Inmobiliarias Santiago'!B334&amp;"-"&amp;'Cifras Inmobiliarias Santiago'!A327</f>
        <v>-</v>
      </c>
      <c r="B335" s="54">
        <f>+'Cifras Inmobiliarias Santiago'!C334</f>
        <v>0</v>
      </c>
      <c r="C335" s="54">
        <f>+'Cifras Inmobiliarias Santiago'!D334</f>
        <v>0</v>
      </c>
      <c r="D335" s="54">
        <f>+'Cifras Inmobiliarias Santiago'!E334</f>
        <v>0</v>
      </c>
      <c r="E335" s="54">
        <f>+'Cifras Inmobiliarias Santiago'!F334</f>
        <v>0</v>
      </c>
      <c r="F335" s="54">
        <f>+'Cifras Inmobiliarias Santiago'!G334</f>
        <v>0</v>
      </c>
      <c r="G335" s="54">
        <f>+'Cifras Inmobiliarias Santiago'!H334</f>
        <v>0</v>
      </c>
      <c r="H335" s="54">
        <f>+'Cifras Inmobiliarias Santiago'!I334</f>
        <v>0</v>
      </c>
      <c r="I335" s="54">
        <f>+'Cifras Inmobiliarias Santiago'!J334</f>
        <v>0</v>
      </c>
      <c r="J335" s="54">
        <f>+'Cifras Inmobiliarias Santiago'!K334</f>
        <v>0</v>
      </c>
      <c r="K335" s="410">
        <f>+'Ventas UF'!C334</f>
        <v>0</v>
      </c>
      <c r="L335" s="410">
        <f>+'Ventas UF'!D334</f>
        <v>0</v>
      </c>
      <c r="M335" s="410">
        <f>+'Ventas UF'!E334</f>
        <v>0</v>
      </c>
      <c r="N335"/>
    </row>
    <row r="336" spans="1:14">
      <c r="A336" s="408" t="str">
        <f>+'Cifras Inmobiliarias Santiago'!B335&amp;"-"&amp;'Cifras Inmobiliarias Santiago'!A327</f>
        <v>-</v>
      </c>
      <c r="B336" s="54">
        <f>+'Cifras Inmobiliarias Santiago'!C335</f>
        <v>0</v>
      </c>
      <c r="C336" s="54">
        <f>+'Cifras Inmobiliarias Santiago'!D335</f>
        <v>0</v>
      </c>
      <c r="D336" s="54">
        <f>+'Cifras Inmobiliarias Santiago'!E335</f>
        <v>0</v>
      </c>
      <c r="E336" s="54">
        <f>+'Cifras Inmobiliarias Santiago'!F335</f>
        <v>0</v>
      </c>
      <c r="F336" s="54">
        <f>+'Cifras Inmobiliarias Santiago'!G335</f>
        <v>0</v>
      </c>
      <c r="G336" s="54">
        <f>+'Cifras Inmobiliarias Santiago'!H335</f>
        <v>0</v>
      </c>
      <c r="H336" s="54">
        <f>+'Cifras Inmobiliarias Santiago'!I335</f>
        <v>0</v>
      </c>
      <c r="I336" s="54">
        <f>+'Cifras Inmobiliarias Santiago'!J335</f>
        <v>0</v>
      </c>
      <c r="J336" s="54">
        <f>+'Cifras Inmobiliarias Santiago'!K335</f>
        <v>0</v>
      </c>
      <c r="K336" s="410">
        <f>+'Ventas UF'!C335</f>
        <v>0</v>
      </c>
      <c r="L336" s="410">
        <f>+'Ventas UF'!D335</f>
        <v>0</v>
      </c>
      <c r="M336" s="410">
        <f>+'Ventas UF'!E335</f>
        <v>0</v>
      </c>
      <c r="N336"/>
    </row>
    <row r="337" spans="1:14">
      <c r="A337" s="408" t="str">
        <f>+'Cifras Inmobiliarias Santiago'!B336&amp;"-"&amp;'Cifras Inmobiliarias Santiago'!A327</f>
        <v>-</v>
      </c>
      <c r="B337" s="54">
        <f>+'Cifras Inmobiliarias Santiago'!C336</f>
        <v>0</v>
      </c>
      <c r="C337" s="54">
        <f>+'Cifras Inmobiliarias Santiago'!D336</f>
        <v>0</v>
      </c>
      <c r="D337" s="54">
        <f>+'Cifras Inmobiliarias Santiago'!E336</f>
        <v>0</v>
      </c>
      <c r="E337" s="54">
        <f>+'Cifras Inmobiliarias Santiago'!F336</f>
        <v>0</v>
      </c>
      <c r="F337" s="54">
        <f>+'Cifras Inmobiliarias Santiago'!G336</f>
        <v>0</v>
      </c>
      <c r="G337" s="54">
        <f>+'Cifras Inmobiliarias Santiago'!H336</f>
        <v>0</v>
      </c>
      <c r="H337" s="54">
        <f>+'Cifras Inmobiliarias Santiago'!I336</f>
        <v>0</v>
      </c>
      <c r="I337" s="54">
        <f>+'Cifras Inmobiliarias Santiago'!J336</f>
        <v>0</v>
      </c>
      <c r="J337" s="54">
        <f>+'Cifras Inmobiliarias Santiago'!K336</f>
        <v>0</v>
      </c>
      <c r="K337" s="410">
        <f>+'Ventas UF'!C336</f>
        <v>0</v>
      </c>
      <c r="L337" s="410">
        <f>+'Ventas UF'!D336</f>
        <v>0</v>
      </c>
      <c r="M337" s="410">
        <f>+'Ventas UF'!E336</f>
        <v>0</v>
      </c>
      <c r="N337"/>
    </row>
    <row r="338" spans="1:14">
      <c r="A338" s="408" t="str">
        <f>+'Cifras Inmobiliarias Santiago'!B337&amp;"-"&amp;'Cifras Inmobiliarias Santiago'!A327</f>
        <v>-</v>
      </c>
      <c r="B338" s="54">
        <f>+'Cifras Inmobiliarias Santiago'!C337</f>
        <v>0</v>
      </c>
      <c r="C338" s="54">
        <f>+'Cifras Inmobiliarias Santiago'!D337</f>
        <v>0</v>
      </c>
      <c r="D338" s="54">
        <f>+'Cifras Inmobiliarias Santiago'!E337</f>
        <v>0</v>
      </c>
      <c r="E338" s="54">
        <f>+'Cifras Inmobiliarias Santiago'!F337</f>
        <v>0</v>
      </c>
      <c r="F338" s="54">
        <f>+'Cifras Inmobiliarias Santiago'!G337</f>
        <v>0</v>
      </c>
      <c r="G338" s="54">
        <f>+'Cifras Inmobiliarias Santiago'!H337</f>
        <v>0</v>
      </c>
      <c r="H338" s="54">
        <f>+'Cifras Inmobiliarias Santiago'!I337</f>
        <v>0</v>
      </c>
      <c r="I338" s="54">
        <f>+'Cifras Inmobiliarias Santiago'!J337</f>
        <v>0</v>
      </c>
      <c r="J338" s="54">
        <f>+'Cifras Inmobiliarias Santiago'!K337</f>
        <v>0</v>
      </c>
      <c r="K338" s="410">
        <f>+'Ventas UF'!C337</f>
        <v>0</v>
      </c>
      <c r="L338" s="410">
        <f>+'Ventas UF'!D337</f>
        <v>0</v>
      </c>
      <c r="M338" s="410">
        <f>+'Ventas UF'!E337</f>
        <v>0</v>
      </c>
      <c r="N338"/>
    </row>
    <row r="339" spans="1:14">
      <c r="A339" s="408" t="str">
        <f>+'Cifras Inmobiliarias Santiago'!B338&amp;"-"&amp;'Cifras Inmobiliarias Santiago'!A327</f>
        <v>-</v>
      </c>
      <c r="B339" s="54">
        <f>+'Cifras Inmobiliarias Santiago'!C338</f>
        <v>0</v>
      </c>
      <c r="C339" s="54">
        <f>+'Cifras Inmobiliarias Santiago'!D338</f>
        <v>0</v>
      </c>
      <c r="D339" s="54">
        <f>+'Cifras Inmobiliarias Santiago'!E338</f>
        <v>0</v>
      </c>
      <c r="E339" s="54">
        <f>+'Cifras Inmobiliarias Santiago'!F338</f>
        <v>0</v>
      </c>
      <c r="F339" s="54">
        <f>+'Cifras Inmobiliarias Santiago'!G338</f>
        <v>0</v>
      </c>
      <c r="G339" s="54">
        <f>+'Cifras Inmobiliarias Santiago'!H338</f>
        <v>0</v>
      </c>
      <c r="H339" s="54">
        <f>+'Cifras Inmobiliarias Santiago'!I338</f>
        <v>0</v>
      </c>
      <c r="I339" s="54">
        <f>+'Cifras Inmobiliarias Santiago'!J338</f>
        <v>0</v>
      </c>
      <c r="J339" s="54">
        <f>+'Cifras Inmobiliarias Santiago'!K338</f>
        <v>0</v>
      </c>
      <c r="K339" s="410">
        <f>+'Ventas UF'!C338</f>
        <v>0</v>
      </c>
      <c r="L339" s="410">
        <f>+'Ventas UF'!D338</f>
        <v>0</v>
      </c>
      <c r="M339" s="410">
        <f>+'Ventas UF'!E338</f>
        <v>0</v>
      </c>
      <c r="N339"/>
    </row>
    <row r="340" spans="1:14">
      <c r="A340" s="408" t="str">
        <f>+'Cifras Inmobiliarias Santiago'!B339&amp;"-"&amp;'Cifras Inmobiliarias Santiago'!A339</f>
        <v>-</v>
      </c>
      <c r="B340" s="54">
        <f>+'Cifras Inmobiliarias Santiago'!C339</f>
        <v>0</v>
      </c>
      <c r="C340" s="54">
        <f>+'Cifras Inmobiliarias Santiago'!D339</f>
        <v>0</v>
      </c>
      <c r="D340" s="54">
        <f>+'Cifras Inmobiliarias Santiago'!E339</f>
        <v>0</v>
      </c>
      <c r="E340" s="54">
        <f>+'Cifras Inmobiliarias Santiago'!F339</f>
        <v>0</v>
      </c>
      <c r="F340" s="54">
        <f>+'Cifras Inmobiliarias Santiago'!G339</f>
        <v>0</v>
      </c>
      <c r="G340" s="54">
        <f>+'Cifras Inmobiliarias Santiago'!H339</f>
        <v>0</v>
      </c>
      <c r="H340" s="54">
        <f>+'Cifras Inmobiliarias Santiago'!I339</f>
        <v>0</v>
      </c>
      <c r="I340" s="54">
        <f>+'Cifras Inmobiliarias Santiago'!J339</f>
        <v>0</v>
      </c>
      <c r="J340" s="54">
        <f>+'Cifras Inmobiliarias Santiago'!K339</f>
        <v>0</v>
      </c>
      <c r="K340" s="410">
        <f>+'Ventas UF'!C339</f>
        <v>0</v>
      </c>
      <c r="L340" s="410">
        <f>+'Ventas UF'!D339</f>
        <v>0</v>
      </c>
      <c r="M340" s="410">
        <f>+'Ventas UF'!E339</f>
        <v>0</v>
      </c>
      <c r="N340"/>
    </row>
    <row r="341" spans="1:14">
      <c r="A341" s="408" t="str">
        <f>+'Cifras Inmobiliarias Santiago'!B340&amp;"-"&amp;'Cifras Inmobiliarias Santiago'!A339</f>
        <v>-</v>
      </c>
      <c r="B341" s="54">
        <f>+'Cifras Inmobiliarias Santiago'!C340</f>
        <v>0</v>
      </c>
      <c r="C341" s="54">
        <f>+'Cifras Inmobiliarias Santiago'!D340</f>
        <v>0</v>
      </c>
      <c r="D341" s="54">
        <f>+'Cifras Inmobiliarias Santiago'!E340</f>
        <v>0</v>
      </c>
      <c r="E341" s="54">
        <f>+'Cifras Inmobiliarias Santiago'!F340</f>
        <v>0</v>
      </c>
      <c r="F341" s="54">
        <f>+'Cifras Inmobiliarias Santiago'!G340</f>
        <v>0</v>
      </c>
      <c r="G341" s="54">
        <f>+'Cifras Inmobiliarias Santiago'!H340</f>
        <v>0</v>
      </c>
      <c r="H341" s="54">
        <f>+'Cifras Inmobiliarias Santiago'!I340</f>
        <v>0</v>
      </c>
      <c r="I341" s="54">
        <f>+'Cifras Inmobiliarias Santiago'!J340</f>
        <v>0</v>
      </c>
      <c r="J341" s="54">
        <f>+'Cifras Inmobiliarias Santiago'!K340</f>
        <v>0</v>
      </c>
      <c r="K341" s="410">
        <f>+'Ventas UF'!C340</f>
        <v>0</v>
      </c>
      <c r="L341" s="410">
        <f>+'Ventas UF'!D340</f>
        <v>0</v>
      </c>
      <c r="M341" s="410">
        <f>+'Ventas UF'!E340</f>
        <v>0</v>
      </c>
      <c r="N341"/>
    </row>
    <row r="342" spans="1:14">
      <c r="A342" s="408" t="str">
        <f>+'Cifras Inmobiliarias Santiago'!B341&amp;"-"&amp;'Cifras Inmobiliarias Santiago'!A339</f>
        <v>-</v>
      </c>
      <c r="B342" s="54">
        <f>+'Cifras Inmobiliarias Santiago'!C341</f>
        <v>0</v>
      </c>
      <c r="C342" s="54">
        <f>+'Cifras Inmobiliarias Santiago'!D341</f>
        <v>0</v>
      </c>
      <c r="D342" s="54">
        <f>+'Cifras Inmobiliarias Santiago'!E341</f>
        <v>0</v>
      </c>
      <c r="E342" s="54">
        <f>+'Cifras Inmobiliarias Santiago'!F341</f>
        <v>0</v>
      </c>
      <c r="F342" s="54">
        <f>+'Cifras Inmobiliarias Santiago'!G341</f>
        <v>0</v>
      </c>
      <c r="G342" s="54">
        <f>+'Cifras Inmobiliarias Santiago'!H341</f>
        <v>0</v>
      </c>
      <c r="H342" s="54">
        <f>+'Cifras Inmobiliarias Santiago'!I341</f>
        <v>0</v>
      </c>
      <c r="I342" s="54">
        <f>+'Cifras Inmobiliarias Santiago'!J341</f>
        <v>0</v>
      </c>
      <c r="J342" s="54">
        <f>+'Cifras Inmobiliarias Santiago'!K341</f>
        <v>0</v>
      </c>
      <c r="K342" s="410">
        <f>+'Ventas UF'!C341</f>
        <v>0</v>
      </c>
      <c r="L342" s="410">
        <f>+'Ventas UF'!D341</f>
        <v>0</v>
      </c>
      <c r="M342" s="410">
        <f>+'Ventas UF'!E341</f>
        <v>0</v>
      </c>
      <c r="N342"/>
    </row>
    <row r="343" spans="1:14">
      <c r="A343" s="408" t="str">
        <f>+'Cifras Inmobiliarias Santiago'!B342&amp;"-"&amp;'Cifras Inmobiliarias Santiago'!A339</f>
        <v>-</v>
      </c>
      <c r="B343" s="54">
        <f>+'Cifras Inmobiliarias Santiago'!C342</f>
        <v>0</v>
      </c>
      <c r="C343" s="54">
        <f>+'Cifras Inmobiliarias Santiago'!D342</f>
        <v>0</v>
      </c>
      <c r="D343" s="54">
        <f>+'Cifras Inmobiliarias Santiago'!E342</f>
        <v>0</v>
      </c>
      <c r="E343" s="54">
        <f>+'Cifras Inmobiliarias Santiago'!F342</f>
        <v>0</v>
      </c>
      <c r="F343" s="54">
        <f>+'Cifras Inmobiliarias Santiago'!G342</f>
        <v>0</v>
      </c>
      <c r="G343" s="54">
        <f>+'Cifras Inmobiliarias Santiago'!H342</f>
        <v>0</v>
      </c>
      <c r="H343" s="54">
        <f>+'Cifras Inmobiliarias Santiago'!I342</f>
        <v>0</v>
      </c>
      <c r="I343" s="54">
        <f>+'Cifras Inmobiliarias Santiago'!J342</f>
        <v>0</v>
      </c>
      <c r="J343" s="54">
        <f>+'Cifras Inmobiliarias Santiago'!K342</f>
        <v>0</v>
      </c>
      <c r="K343" s="410">
        <f>+'Ventas UF'!C342</f>
        <v>0</v>
      </c>
      <c r="L343" s="410">
        <f>+'Ventas UF'!D342</f>
        <v>0</v>
      </c>
      <c r="M343" s="410">
        <f>+'Ventas UF'!E342</f>
        <v>0</v>
      </c>
      <c r="N343"/>
    </row>
    <row r="344" spans="1:14">
      <c r="A344" s="408" t="str">
        <f>+'Cifras Inmobiliarias Santiago'!B343&amp;"-"&amp;'Cifras Inmobiliarias Santiago'!A339</f>
        <v>-</v>
      </c>
      <c r="B344" s="54">
        <f>+'Cifras Inmobiliarias Santiago'!C343</f>
        <v>0</v>
      </c>
      <c r="C344" s="54">
        <f>+'Cifras Inmobiliarias Santiago'!D343</f>
        <v>0</v>
      </c>
      <c r="D344" s="54">
        <f>+'Cifras Inmobiliarias Santiago'!E343</f>
        <v>0</v>
      </c>
      <c r="E344" s="54">
        <f>+'Cifras Inmobiliarias Santiago'!F343</f>
        <v>0</v>
      </c>
      <c r="F344" s="54">
        <f>+'Cifras Inmobiliarias Santiago'!G343</f>
        <v>0</v>
      </c>
      <c r="G344" s="54">
        <f>+'Cifras Inmobiliarias Santiago'!H343</f>
        <v>0</v>
      </c>
      <c r="H344" s="54">
        <f>+'Cifras Inmobiliarias Santiago'!I343</f>
        <v>0</v>
      </c>
      <c r="I344" s="54">
        <f>+'Cifras Inmobiliarias Santiago'!J343</f>
        <v>0</v>
      </c>
      <c r="J344" s="54">
        <f>+'Cifras Inmobiliarias Santiago'!K343</f>
        <v>0</v>
      </c>
      <c r="K344" s="410">
        <f>+'Ventas UF'!C343</f>
        <v>0</v>
      </c>
      <c r="L344" s="410">
        <f>+'Ventas UF'!D343</f>
        <v>0</v>
      </c>
      <c r="M344" s="410">
        <f>+'Ventas UF'!E343</f>
        <v>0</v>
      </c>
      <c r="N344"/>
    </row>
    <row r="345" spans="1:14">
      <c r="A345" s="408" t="str">
        <f>+'Cifras Inmobiliarias Santiago'!B344&amp;"-"&amp;'Cifras Inmobiliarias Santiago'!A339</f>
        <v>-</v>
      </c>
      <c r="B345" s="54">
        <f>+'Cifras Inmobiliarias Santiago'!C344</f>
        <v>0</v>
      </c>
      <c r="C345" s="54">
        <f>+'Cifras Inmobiliarias Santiago'!D344</f>
        <v>0</v>
      </c>
      <c r="D345" s="54">
        <f>+'Cifras Inmobiliarias Santiago'!E344</f>
        <v>0</v>
      </c>
      <c r="E345" s="54">
        <f>+'Cifras Inmobiliarias Santiago'!F344</f>
        <v>0</v>
      </c>
      <c r="F345" s="54">
        <f>+'Cifras Inmobiliarias Santiago'!G344</f>
        <v>0</v>
      </c>
      <c r="G345" s="54">
        <f>+'Cifras Inmobiliarias Santiago'!H344</f>
        <v>0</v>
      </c>
      <c r="H345" s="54">
        <f>+'Cifras Inmobiliarias Santiago'!I344</f>
        <v>0</v>
      </c>
      <c r="I345" s="54">
        <f>+'Cifras Inmobiliarias Santiago'!J344</f>
        <v>0</v>
      </c>
      <c r="J345" s="54">
        <f>+'Cifras Inmobiliarias Santiago'!K344</f>
        <v>0</v>
      </c>
      <c r="K345" s="410">
        <f>+'Ventas UF'!C344</f>
        <v>0</v>
      </c>
      <c r="L345" s="410">
        <f>+'Ventas UF'!D344</f>
        <v>0</v>
      </c>
      <c r="M345" s="410">
        <f>+'Ventas UF'!E344</f>
        <v>0</v>
      </c>
      <c r="N345"/>
    </row>
    <row r="346" spans="1:14">
      <c r="A346" s="408" t="str">
        <f>+'Cifras Inmobiliarias Santiago'!B345&amp;"-"&amp;'Cifras Inmobiliarias Santiago'!A339</f>
        <v>-</v>
      </c>
      <c r="B346" s="54">
        <f>+'Cifras Inmobiliarias Santiago'!C345</f>
        <v>0</v>
      </c>
      <c r="C346" s="54">
        <f>+'Cifras Inmobiliarias Santiago'!D345</f>
        <v>0</v>
      </c>
      <c r="D346" s="54">
        <f>+'Cifras Inmobiliarias Santiago'!E345</f>
        <v>0</v>
      </c>
      <c r="E346" s="54">
        <f>+'Cifras Inmobiliarias Santiago'!F345</f>
        <v>0</v>
      </c>
      <c r="F346" s="54">
        <f>+'Cifras Inmobiliarias Santiago'!G345</f>
        <v>0</v>
      </c>
      <c r="G346" s="54">
        <f>+'Cifras Inmobiliarias Santiago'!H345</f>
        <v>0</v>
      </c>
      <c r="H346" s="54">
        <f>+'Cifras Inmobiliarias Santiago'!I345</f>
        <v>0</v>
      </c>
      <c r="I346" s="54">
        <f>+'Cifras Inmobiliarias Santiago'!J345</f>
        <v>0</v>
      </c>
      <c r="J346" s="54">
        <f>+'Cifras Inmobiliarias Santiago'!K345</f>
        <v>0</v>
      </c>
      <c r="K346" s="410">
        <f>+'Ventas UF'!C345</f>
        <v>0</v>
      </c>
      <c r="L346" s="410">
        <f>+'Ventas UF'!D345</f>
        <v>0</v>
      </c>
      <c r="M346" s="410">
        <f>+'Ventas UF'!E345</f>
        <v>0</v>
      </c>
      <c r="N346"/>
    </row>
    <row r="347" spans="1:14">
      <c r="A347" s="408" t="str">
        <f>+'Cifras Inmobiliarias Santiago'!B346&amp;"-"&amp;'Cifras Inmobiliarias Santiago'!A339</f>
        <v>-</v>
      </c>
      <c r="B347" s="54">
        <f>+'Cifras Inmobiliarias Santiago'!C346</f>
        <v>0</v>
      </c>
      <c r="C347" s="54">
        <f>+'Cifras Inmobiliarias Santiago'!D346</f>
        <v>0</v>
      </c>
      <c r="D347" s="54">
        <f>+'Cifras Inmobiliarias Santiago'!E346</f>
        <v>0</v>
      </c>
      <c r="E347" s="54">
        <f>+'Cifras Inmobiliarias Santiago'!F346</f>
        <v>0</v>
      </c>
      <c r="F347" s="54">
        <f>+'Cifras Inmobiliarias Santiago'!G346</f>
        <v>0</v>
      </c>
      <c r="G347" s="54">
        <f>+'Cifras Inmobiliarias Santiago'!H346</f>
        <v>0</v>
      </c>
      <c r="H347" s="54">
        <f>+'Cifras Inmobiliarias Santiago'!I346</f>
        <v>0</v>
      </c>
      <c r="I347" s="54">
        <f>+'Cifras Inmobiliarias Santiago'!J346</f>
        <v>0</v>
      </c>
      <c r="J347" s="54">
        <f>+'Cifras Inmobiliarias Santiago'!K346</f>
        <v>0</v>
      </c>
      <c r="K347" s="410">
        <f>+'Ventas UF'!C346</f>
        <v>0</v>
      </c>
      <c r="L347" s="410">
        <f>+'Ventas UF'!D346</f>
        <v>0</v>
      </c>
      <c r="M347" s="410">
        <f>+'Ventas UF'!E346</f>
        <v>0</v>
      </c>
      <c r="N347"/>
    </row>
    <row r="348" spans="1:14">
      <c r="A348" s="408" t="str">
        <f>+'Cifras Inmobiliarias Santiago'!B347&amp;"-"&amp;'Cifras Inmobiliarias Santiago'!A339</f>
        <v>-</v>
      </c>
      <c r="B348" s="54">
        <f>+'Cifras Inmobiliarias Santiago'!C347</f>
        <v>0</v>
      </c>
      <c r="C348" s="54">
        <f>+'Cifras Inmobiliarias Santiago'!D347</f>
        <v>0</v>
      </c>
      <c r="D348" s="54">
        <f>+'Cifras Inmobiliarias Santiago'!E347</f>
        <v>0</v>
      </c>
      <c r="E348" s="54">
        <f>+'Cifras Inmobiliarias Santiago'!F347</f>
        <v>0</v>
      </c>
      <c r="F348" s="54">
        <f>+'Cifras Inmobiliarias Santiago'!G347</f>
        <v>0</v>
      </c>
      <c r="G348" s="54">
        <f>+'Cifras Inmobiliarias Santiago'!H347</f>
        <v>0</v>
      </c>
      <c r="H348" s="54">
        <f>+'Cifras Inmobiliarias Santiago'!I347</f>
        <v>0</v>
      </c>
      <c r="I348" s="54">
        <f>+'Cifras Inmobiliarias Santiago'!J347</f>
        <v>0</v>
      </c>
      <c r="J348" s="54">
        <f>+'Cifras Inmobiliarias Santiago'!K347</f>
        <v>0</v>
      </c>
      <c r="K348" s="410">
        <f>+'Ventas UF'!C347</f>
        <v>0</v>
      </c>
      <c r="L348" s="410">
        <f>+'Ventas UF'!D347</f>
        <v>0</v>
      </c>
      <c r="M348" s="410">
        <f>+'Ventas UF'!E347</f>
        <v>0</v>
      </c>
      <c r="N348"/>
    </row>
    <row r="349" spans="1:14">
      <c r="A349" s="408" t="str">
        <f>+'Cifras Inmobiliarias Santiago'!B348&amp;"-"&amp;'Cifras Inmobiliarias Santiago'!A339</f>
        <v>-</v>
      </c>
      <c r="B349" s="54">
        <f>+'Cifras Inmobiliarias Santiago'!C348</f>
        <v>0</v>
      </c>
      <c r="C349" s="54">
        <f>+'Cifras Inmobiliarias Santiago'!D348</f>
        <v>0</v>
      </c>
      <c r="D349" s="54">
        <f>+'Cifras Inmobiliarias Santiago'!E348</f>
        <v>0</v>
      </c>
      <c r="E349" s="54">
        <f>+'Cifras Inmobiliarias Santiago'!F348</f>
        <v>0</v>
      </c>
      <c r="F349" s="54">
        <f>+'Cifras Inmobiliarias Santiago'!G348</f>
        <v>0</v>
      </c>
      <c r="G349" s="54">
        <f>+'Cifras Inmobiliarias Santiago'!H348</f>
        <v>0</v>
      </c>
      <c r="H349" s="54">
        <f>+'Cifras Inmobiliarias Santiago'!I348</f>
        <v>0</v>
      </c>
      <c r="I349" s="54">
        <f>+'Cifras Inmobiliarias Santiago'!J348</f>
        <v>0</v>
      </c>
      <c r="J349" s="54">
        <f>+'Cifras Inmobiliarias Santiago'!K348</f>
        <v>0</v>
      </c>
      <c r="K349" s="410">
        <f>+'Ventas UF'!C348</f>
        <v>0</v>
      </c>
      <c r="L349" s="410">
        <f>+'Ventas UF'!D348</f>
        <v>0</v>
      </c>
      <c r="M349" s="410">
        <f>+'Ventas UF'!E348</f>
        <v>0</v>
      </c>
      <c r="N349"/>
    </row>
    <row r="350" spans="1:14">
      <c r="A350" s="408" t="str">
        <f>+'Cifras Inmobiliarias Santiago'!B349&amp;"-"&amp;'Cifras Inmobiliarias Santiago'!A339</f>
        <v>-</v>
      </c>
      <c r="B350" s="54">
        <f>+'Cifras Inmobiliarias Santiago'!C349</f>
        <v>0</v>
      </c>
      <c r="C350" s="54">
        <f>+'Cifras Inmobiliarias Santiago'!D349</f>
        <v>0</v>
      </c>
      <c r="D350" s="54">
        <f>+'Cifras Inmobiliarias Santiago'!E349</f>
        <v>0</v>
      </c>
      <c r="E350" s="54">
        <f>+'Cifras Inmobiliarias Santiago'!F349</f>
        <v>0</v>
      </c>
      <c r="F350" s="54">
        <f>+'Cifras Inmobiliarias Santiago'!G349</f>
        <v>0</v>
      </c>
      <c r="G350" s="54">
        <f>+'Cifras Inmobiliarias Santiago'!H349</f>
        <v>0</v>
      </c>
      <c r="H350" s="54">
        <f>+'Cifras Inmobiliarias Santiago'!I349</f>
        <v>0</v>
      </c>
      <c r="I350" s="54">
        <f>+'Cifras Inmobiliarias Santiago'!J349</f>
        <v>0</v>
      </c>
      <c r="J350" s="54">
        <f>+'Cifras Inmobiliarias Santiago'!K349</f>
        <v>0</v>
      </c>
      <c r="K350" s="410">
        <f>+'Ventas UF'!C349</f>
        <v>0</v>
      </c>
      <c r="L350" s="410">
        <f>+'Ventas UF'!D349</f>
        <v>0</v>
      </c>
      <c r="M350" s="410">
        <f>+'Ventas UF'!E349</f>
        <v>0</v>
      </c>
      <c r="N350"/>
    </row>
    <row r="351" spans="1:14">
      <c r="A351" s="408" t="str">
        <f>+'Cifras Inmobiliarias Santiago'!B350&amp;"-"&amp;'Cifras Inmobiliarias Santiago'!A339</f>
        <v>-</v>
      </c>
      <c r="B351" s="54">
        <f>+'Cifras Inmobiliarias Santiago'!C350</f>
        <v>0</v>
      </c>
      <c r="C351" s="54">
        <f>+'Cifras Inmobiliarias Santiago'!D350</f>
        <v>0</v>
      </c>
      <c r="D351" s="54">
        <f>+'Cifras Inmobiliarias Santiago'!E350</f>
        <v>0</v>
      </c>
      <c r="E351" s="54">
        <f>+'Cifras Inmobiliarias Santiago'!F350</f>
        <v>0</v>
      </c>
      <c r="F351" s="54">
        <f>+'Cifras Inmobiliarias Santiago'!G350</f>
        <v>0</v>
      </c>
      <c r="G351" s="54">
        <f>+'Cifras Inmobiliarias Santiago'!H350</f>
        <v>0</v>
      </c>
      <c r="H351" s="54">
        <f>+'Cifras Inmobiliarias Santiago'!I350</f>
        <v>0</v>
      </c>
      <c r="I351" s="54">
        <f>+'Cifras Inmobiliarias Santiago'!J350</f>
        <v>0</v>
      </c>
      <c r="J351" s="54">
        <f>+'Cifras Inmobiliarias Santiago'!K350</f>
        <v>0</v>
      </c>
      <c r="K351" s="410">
        <f>+'Ventas UF'!C350</f>
        <v>0</v>
      </c>
      <c r="L351" s="410">
        <f>+'Ventas UF'!D350</f>
        <v>0</v>
      </c>
      <c r="M351" s="410">
        <f>+'Ventas UF'!E350</f>
        <v>0</v>
      </c>
      <c r="N351"/>
    </row>
    <row r="352" spans="1:14">
      <c r="A352" s="408" t="str">
        <f>+'Cifras Inmobiliarias Santiago'!B351&amp;"-"&amp;'Cifras Inmobiliarias Santiago'!A351</f>
        <v>-</v>
      </c>
      <c r="B352" s="54">
        <f>+'Cifras Inmobiliarias Santiago'!C351</f>
        <v>0</v>
      </c>
      <c r="C352" s="54">
        <f>+'Cifras Inmobiliarias Santiago'!D351</f>
        <v>0</v>
      </c>
      <c r="D352" s="54">
        <f>+'Cifras Inmobiliarias Santiago'!E351</f>
        <v>0</v>
      </c>
      <c r="E352" s="54">
        <f>+'Cifras Inmobiliarias Santiago'!F351</f>
        <v>0</v>
      </c>
      <c r="F352" s="54">
        <f>+'Cifras Inmobiliarias Santiago'!G351</f>
        <v>0</v>
      </c>
      <c r="G352" s="54">
        <f>+'Cifras Inmobiliarias Santiago'!H351</f>
        <v>0</v>
      </c>
      <c r="H352" s="54">
        <f>+'Cifras Inmobiliarias Santiago'!I351</f>
        <v>0</v>
      </c>
      <c r="I352" s="54">
        <f>+'Cifras Inmobiliarias Santiago'!J351</f>
        <v>0</v>
      </c>
      <c r="J352" s="54">
        <f>+'Cifras Inmobiliarias Santiago'!K351</f>
        <v>0</v>
      </c>
      <c r="K352" s="410">
        <f>+'Ventas UF'!C351</f>
        <v>0</v>
      </c>
      <c r="L352" s="410">
        <f>+'Ventas UF'!D351</f>
        <v>0</v>
      </c>
      <c r="M352" s="410">
        <f>+'Ventas UF'!E351</f>
        <v>0</v>
      </c>
      <c r="N352"/>
    </row>
    <row r="353" spans="1:14">
      <c r="A353" s="408" t="str">
        <f>+'Cifras Inmobiliarias Santiago'!B352&amp;"-"&amp;'Cifras Inmobiliarias Santiago'!A351</f>
        <v>-</v>
      </c>
      <c r="B353" s="54">
        <f>+'Cifras Inmobiliarias Santiago'!C352</f>
        <v>0</v>
      </c>
      <c r="C353" s="54">
        <f>+'Cifras Inmobiliarias Santiago'!D352</f>
        <v>0</v>
      </c>
      <c r="D353" s="54">
        <f>+'Cifras Inmobiliarias Santiago'!E352</f>
        <v>0</v>
      </c>
      <c r="E353" s="54">
        <f>+'Cifras Inmobiliarias Santiago'!F352</f>
        <v>0</v>
      </c>
      <c r="F353" s="54">
        <f>+'Cifras Inmobiliarias Santiago'!G352</f>
        <v>0</v>
      </c>
      <c r="G353" s="54">
        <f>+'Cifras Inmobiliarias Santiago'!H352</f>
        <v>0</v>
      </c>
      <c r="H353" s="54">
        <f>+'Cifras Inmobiliarias Santiago'!I352</f>
        <v>0</v>
      </c>
      <c r="I353" s="54">
        <f>+'Cifras Inmobiliarias Santiago'!J352</f>
        <v>0</v>
      </c>
      <c r="J353" s="54">
        <f>+'Cifras Inmobiliarias Santiago'!K352</f>
        <v>0</v>
      </c>
      <c r="K353" s="410">
        <f>+'Ventas UF'!C352</f>
        <v>0</v>
      </c>
      <c r="L353" s="410">
        <f>+'Ventas UF'!D352</f>
        <v>0</v>
      </c>
      <c r="M353" s="410">
        <f>+'Ventas UF'!E352</f>
        <v>0</v>
      </c>
      <c r="N353"/>
    </row>
    <row r="354" spans="1:14">
      <c r="A354" s="408" t="str">
        <f>+'Cifras Inmobiliarias Santiago'!B353&amp;"-"&amp;'Cifras Inmobiliarias Santiago'!A351</f>
        <v>-</v>
      </c>
      <c r="B354" s="54">
        <f>+'Cifras Inmobiliarias Santiago'!C353</f>
        <v>0</v>
      </c>
      <c r="C354" s="54">
        <f>+'Cifras Inmobiliarias Santiago'!D353</f>
        <v>0</v>
      </c>
      <c r="D354" s="54">
        <f>+'Cifras Inmobiliarias Santiago'!E353</f>
        <v>0</v>
      </c>
      <c r="E354" s="54">
        <f>+'Cifras Inmobiliarias Santiago'!F353</f>
        <v>0</v>
      </c>
      <c r="F354" s="54">
        <f>+'Cifras Inmobiliarias Santiago'!G353</f>
        <v>0</v>
      </c>
      <c r="G354" s="54">
        <f>+'Cifras Inmobiliarias Santiago'!H353</f>
        <v>0</v>
      </c>
      <c r="H354" s="54">
        <f>+'Cifras Inmobiliarias Santiago'!I353</f>
        <v>0</v>
      </c>
      <c r="I354" s="54">
        <f>+'Cifras Inmobiliarias Santiago'!J353</f>
        <v>0</v>
      </c>
      <c r="J354" s="54">
        <f>+'Cifras Inmobiliarias Santiago'!K353</f>
        <v>0</v>
      </c>
      <c r="K354" s="410">
        <f>+'Ventas UF'!C353</f>
        <v>0</v>
      </c>
      <c r="L354" s="410">
        <f>+'Ventas UF'!D353</f>
        <v>0</v>
      </c>
      <c r="M354" s="410">
        <f>+'Ventas UF'!E353</f>
        <v>0</v>
      </c>
      <c r="N354"/>
    </row>
    <row r="355" spans="1:14">
      <c r="A355" s="408" t="str">
        <f>+'Cifras Inmobiliarias Santiago'!B354&amp;"-"&amp;'Cifras Inmobiliarias Santiago'!A351</f>
        <v>-</v>
      </c>
      <c r="B355" s="54">
        <f>+'Cifras Inmobiliarias Santiago'!C354</f>
        <v>0</v>
      </c>
      <c r="C355" s="54">
        <f>+'Cifras Inmobiliarias Santiago'!D354</f>
        <v>0</v>
      </c>
      <c r="D355" s="54">
        <f>+'Cifras Inmobiliarias Santiago'!E354</f>
        <v>0</v>
      </c>
      <c r="E355" s="54">
        <f>+'Cifras Inmobiliarias Santiago'!F354</f>
        <v>0</v>
      </c>
      <c r="F355" s="54">
        <f>+'Cifras Inmobiliarias Santiago'!G354</f>
        <v>0</v>
      </c>
      <c r="G355" s="54">
        <f>+'Cifras Inmobiliarias Santiago'!H354</f>
        <v>0</v>
      </c>
      <c r="H355" s="54">
        <f>+'Cifras Inmobiliarias Santiago'!I354</f>
        <v>0</v>
      </c>
      <c r="I355" s="54">
        <f>+'Cifras Inmobiliarias Santiago'!J354</f>
        <v>0</v>
      </c>
      <c r="J355" s="54">
        <f>+'Cifras Inmobiliarias Santiago'!K354</f>
        <v>0</v>
      </c>
      <c r="K355" s="410">
        <f>+'Ventas UF'!C354</f>
        <v>0</v>
      </c>
      <c r="L355" s="410">
        <f>+'Ventas UF'!D354</f>
        <v>0</v>
      </c>
      <c r="M355" s="410">
        <f>+'Ventas UF'!E354</f>
        <v>0</v>
      </c>
      <c r="N355"/>
    </row>
    <row r="356" spans="1:14">
      <c r="A356" s="408" t="str">
        <f>+'Cifras Inmobiliarias Santiago'!B355&amp;"-"&amp;'Cifras Inmobiliarias Santiago'!A351</f>
        <v>-</v>
      </c>
      <c r="B356" s="54">
        <f>+'Cifras Inmobiliarias Santiago'!C355</f>
        <v>0</v>
      </c>
      <c r="C356" s="54">
        <f>+'Cifras Inmobiliarias Santiago'!D355</f>
        <v>0</v>
      </c>
      <c r="D356" s="54">
        <f>+'Cifras Inmobiliarias Santiago'!E355</f>
        <v>0</v>
      </c>
      <c r="E356" s="54">
        <f>+'Cifras Inmobiliarias Santiago'!F355</f>
        <v>0</v>
      </c>
      <c r="F356" s="54">
        <f>+'Cifras Inmobiliarias Santiago'!G355</f>
        <v>0</v>
      </c>
      <c r="G356" s="54">
        <f>+'Cifras Inmobiliarias Santiago'!H355</f>
        <v>0</v>
      </c>
      <c r="H356" s="54">
        <f>+'Cifras Inmobiliarias Santiago'!I355</f>
        <v>0</v>
      </c>
      <c r="I356" s="54">
        <f>+'Cifras Inmobiliarias Santiago'!J355</f>
        <v>0</v>
      </c>
      <c r="J356" s="54">
        <f>+'Cifras Inmobiliarias Santiago'!K355</f>
        <v>0</v>
      </c>
      <c r="K356" s="410">
        <f>+'Ventas UF'!C355</f>
        <v>0</v>
      </c>
      <c r="L356" s="410">
        <f>+'Ventas UF'!D355</f>
        <v>0</v>
      </c>
      <c r="M356" s="410">
        <f>+'Ventas UF'!E355</f>
        <v>0</v>
      </c>
      <c r="N356"/>
    </row>
    <row r="357" spans="1:14">
      <c r="A357" s="408" t="str">
        <f>+'Cifras Inmobiliarias Santiago'!B356&amp;"-"&amp;'Cifras Inmobiliarias Santiago'!A351</f>
        <v>-</v>
      </c>
      <c r="B357" s="54">
        <f>+'Cifras Inmobiliarias Santiago'!C356</f>
        <v>0</v>
      </c>
      <c r="C357" s="54">
        <f>+'Cifras Inmobiliarias Santiago'!D356</f>
        <v>0</v>
      </c>
      <c r="D357" s="54">
        <f>+'Cifras Inmobiliarias Santiago'!E356</f>
        <v>0</v>
      </c>
      <c r="E357" s="54">
        <f>+'Cifras Inmobiliarias Santiago'!F356</f>
        <v>0</v>
      </c>
      <c r="F357" s="54">
        <f>+'Cifras Inmobiliarias Santiago'!G356</f>
        <v>0</v>
      </c>
      <c r="G357" s="54">
        <f>+'Cifras Inmobiliarias Santiago'!H356</f>
        <v>0</v>
      </c>
      <c r="H357" s="54">
        <f>+'Cifras Inmobiliarias Santiago'!I356</f>
        <v>0</v>
      </c>
      <c r="I357" s="54">
        <f>+'Cifras Inmobiliarias Santiago'!J356</f>
        <v>0</v>
      </c>
      <c r="J357" s="54">
        <f>+'Cifras Inmobiliarias Santiago'!K356</f>
        <v>0</v>
      </c>
      <c r="K357" s="410">
        <f>+'Ventas UF'!C356</f>
        <v>0</v>
      </c>
      <c r="L357" s="410">
        <f>+'Ventas UF'!D356</f>
        <v>0</v>
      </c>
      <c r="M357" s="410">
        <f>+'Ventas UF'!E356</f>
        <v>0</v>
      </c>
      <c r="N357"/>
    </row>
    <row r="358" spans="1:14">
      <c r="A358" s="408" t="str">
        <f>+'Cifras Inmobiliarias Santiago'!B357&amp;"-"&amp;'Cifras Inmobiliarias Santiago'!A351</f>
        <v>-</v>
      </c>
      <c r="B358" s="54">
        <f>+'Cifras Inmobiliarias Santiago'!C357</f>
        <v>0</v>
      </c>
      <c r="C358" s="54">
        <f>+'Cifras Inmobiliarias Santiago'!D357</f>
        <v>0</v>
      </c>
      <c r="D358" s="54">
        <f>+'Cifras Inmobiliarias Santiago'!E357</f>
        <v>0</v>
      </c>
      <c r="E358" s="54">
        <f>+'Cifras Inmobiliarias Santiago'!F357</f>
        <v>0</v>
      </c>
      <c r="F358" s="54">
        <f>+'Cifras Inmobiliarias Santiago'!G357</f>
        <v>0</v>
      </c>
      <c r="G358" s="54">
        <f>+'Cifras Inmobiliarias Santiago'!H357</f>
        <v>0</v>
      </c>
      <c r="H358" s="54">
        <f>+'Cifras Inmobiliarias Santiago'!I357</f>
        <v>0</v>
      </c>
      <c r="I358" s="54">
        <f>+'Cifras Inmobiliarias Santiago'!J357</f>
        <v>0</v>
      </c>
      <c r="J358" s="54">
        <f>+'Cifras Inmobiliarias Santiago'!K357</f>
        <v>0</v>
      </c>
      <c r="K358" s="410">
        <f>+'Ventas UF'!C357</f>
        <v>0</v>
      </c>
      <c r="L358" s="410">
        <f>+'Ventas UF'!D357</f>
        <v>0</v>
      </c>
      <c r="M358" s="410">
        <f>+'Ventas UF'!E357</f>
        <v>0</v>
      </c>
      <c r="N358"/>
    </row>
    <row r="359" spans="1:14">
      <c r="A359" s="408" t="str">
        <f>+'Cifras Inmobiliarias Santiago'!B358&amp;"-"&amp;'Cifras Inmobiliarias Santiago'!A351</f>
        <v>-</v>
      </c>
      <c r="B359" s="54">
        <f>+'Cifras Inmobiliarias Santiago'!C358</f>
        <v>0</v>
      </c>
      <c r="C359" s="54">
        <f>+'Cifras Inmobiliarias Santiago'!D358</f>
        <v>0</v>
      </c>
      <c r="D359" s="54">
        <f>+'Cifras Inmobiliarias Santiago'!E358</f>
        <v>0</v>
      </c>
      <c r="E359" s="54">
        <f>+'Cifras Inmobiliarias Santiago'!F358</f>
        <v>0</v>
      </c>
      <c r="F359" s="54">
        <f>+'Cifras Inmobiliarias Santiago'!G358</f>
        <v>0</v>
      </c>
      <c r="G359" s="54">
        <f>+'Cifras Inmobiliarias Santiago'!H358</f>
        <v>0</v>
      </c>
      <c r="H359" s="54">
        <f>+'Cifras Inmobiliarias Santiago'!I358</f>
        <v>0</v>
      </c>
      <c r="I359" s="54">
        <f>+'Cifras Inmobiliarias Santiago'!J358</f>
        <v>0</v>
      </c>
      <c r="J359" s="54">
        <f>+'Cifras Inmobiliarias Santiago'!K358</f>
        <v>0</v>
      </c>
      <c r="K359" s="410">
        <f>+'Ventas UF'!C358</f>
        <v>0</v>
      </c>
      <c r="L359" s="410">
        <f>+'Ventas UF'!D358</f>
        <v>0</v>
      </c>
      <c r="M359" s="410">
        <f>+'Ventas UF'!E358</f>
        <v>0</v>
      </c>
      <c r="N359"/>
    </row>
    <row r="360" spans="1:14">
      <c r="A360" s="408" t="str">
        <f>+'Cifras Inmobiliarias Santiago'!B359&amp;"-"&amp;'Cifras Inmobiliarias Santiago'!A351</f>
        <v>-</v>
      </c>
      <c r="B360" s="54">
        <f>+'Cifras Inmobiliarias Santiago'!C359</f>
        <v>0</v>
      </c>
      <c r="C360" s="54">
        <f>+'Cifras Inmobiliarias Santiago'!D359</f>
        <v>0</v>
      </c>
      <c r="D360" s="54">
        <f>+'Cifras Inmobiliarias Santiago'!E359</f>
        <v>0</v>
      </c>
      <c r="E360" s="54">
        <f>+'Cifras Inmobiliarias Santiago'!F359</f>
        <v>0</v>
      </c>
      <c r="F360" s="54">
        <f>+'Cifras Inmobiliarias Santiago'!G359</f>
        <v>0</v>
      </c>
      <c r="G360" s="54">
        <f>+'Cifras Inmobiliarias Santiago'!H359</f>
        <v>0</v>
      </c>
      <c r="H360" s="54">
        <f>+'Cifras Inmobiliarias Santiago'!I359</f>
        <v>0</v>
      </c>
      <c r="I360" s="54">
        <f>+'Cifras Inmobiliarias Santiago'!J359</f>
        <v>0</v>
      </c>
      <c r="J360" s="54">
        <f>+'Cifras Inmobiliarias Santiago'!K359</f>
        <v>0</v>
      </c>
      <c r="K360" s="410">
        <f>+'Ventas UF'!C359</f>
        <v>0</v>
      </c>
      <c r="L360" s="410">
        <f>+'Ventas UF'!D359</f>
        <v>0</v>
      </c>
      <c r="M360" s="410">
        <f>+'Ventas UF'!E359</f>
        <v>0</v>
      </c>
      <c r="N360"/>
    </row>
    <row r="361" spans="1:14">
      <c r="A361" s="408" t="str">
        <f>+'Cifras Inmobiliarias Santiago'!B360&amp;"-"&amp;'Cifras Inmobiliarias Santiago'!A351</f>
        <v>-</v>
      </c>
      <c r="B361" s="54">
        <f>+'Cifras Inmobiliarias Santiago'!C360</f>
        <v>0</v>
      </c>
      <c r="C361" s="54">
        <f>+'Cifras Inmobiliarias Santiago'!D360</f>
        <v>0</v>
      </c>
      <c r="D361" s="54">
        <f>+'Cifras Inmobiliarias Santiago'!E360</f>
        <v>0</v>
      </c>
      <c r="E361" s="54">
        <f>+'Cifras Inmobiliarias Santiago'!F360</f>
        <v>0</v>
      </c>
      <c r="F361" s="54">
        <f>+'Cifras Inmobiliarias Santiago'!G360</f>
        <v>0</v>
      </c>
      <c r="G361" s="54">
        <f>+'Cifras Inmobiliarias Santiago'!H360</f>
        <v>0</v>
      </c>
      <c r="H361" s="54">
        <f>+'Cifras Inmobiliarias Santiago'!I360</f>
        <v>0</v>
      </c>
      <c r="I361" s="54">
        <f>+'Cifras Inmobiliarias Santiago'!J360</f>
        <v>0</v>
      </c>
      <c r="J361" s="54">
        <f>+'Cifras Inmobiliarias Santiago'!K360</f>
        <v>0</v>
      </c>
      <c r="K361" s="410">
        <f>+'Ventas UF'!C360</f>
        <v>0</v>
      </c>
      <c r="L361" s="410">
        <f>+'Ventas UF'!D360</f>
        <v>0</v>
      </c>
      <c r="M361" s="410">
        <f>+'Ventas UF'!E360</f>
        <v>0</v>
      </c>
      <c r="N361"/>
    </row>
    <row r="362" spans="1:14">
      <c r="A362" s="408" t="str">
        <f>+'Cifras Inmobiliarias Santiago'!B361&amp;"-"&amp;'Cifras Inmobiliarias Santiago'!A351</f>
        <v>-</v>
      </c>
      <c r="B362" s="54">
        <f>+'Cifras Inmobiliarias Santiago'!C361</f>
        <v>0</v>
      </c>
      <c r="C362" s="54">
        <f>+'Cifras Inmobiliarias Santiago'!D361</f>
        <v>0</v>
      </c>
      <c r="D362" s="54">
        <f>+'Cifras Inmobiliarias Santiago'!E361</f>
        <v>0</v>
      </c>
      <c r="E362" s="54">
        <f>+'Cifras Inmobiliarias Santiago'!F361</f>
        <v>0</v>
      </c>
      <c r="F362" s="54">
        <f>+'Cifras Inmobiliarias Santiago'!G361</f>
        <v>0</v>
      </c>
      <c r="G362" s="54">
        <f>+'Cifras Inmobiliarias Santiago'!H361</f>
        <v>0</v>
      </c>
      <c r="H362" s="54">
        <f>+'Cifras Inmobiliarias Santiago'!I361</f>
        <v>0</v>
      </c>
      <c r="I362" s="54">
        <f>+'Cifras Inmobiliarias Santiago'!J361</f>
        <v>0</v>
      </c>
      <c r="J362" s="54">
        <f>+'Cifras Inmobiliarias Santiago'!K361</f>
        <v>0</v>
      </c>
      <c r="K362" s="410">
        <f>+'Ventas UF'!C361</f>
        <v>0</v>
      </c>
      <c r="L362" s="410">
        <f>+'Ventas UF'!D361</f>
        <v>0</v>
      </c>
      <c r="M362" s="410">
        <f>+'Ventas UF'!E361</f>
        <v>0</v>
      </c>
      <c r="N362"/>
    </row>
    <row r="363" spans="1:14">
      <c r="A363" s="408" t="str">
        <f>+'Cifras Inmobiliarias Santiago'!B362&amp;"-"&amp;'Cifras Inmobiliarias Santiago'!A351</f>
        <v>-</v>
      </c>
      <c r="B363" s="54">
        <f>+'Cifras Inmobiliarias Santiago'!C362</f>
        <v>0</v>
      </c>
      <c r="C363" s="54">
        <f>+'Cifras Inmobiliarias Santiago'!D362</f>
        <v>0</v>
      </c>
      <c r="D363" s="54">
        <f>+'Cifras Inmobiliarias Santiago'!E362</f>
        <v>0</v>
      </c>
      <c r="E363" s="54">
        <f>+'Cifras Inmobiliarias Santiago'!F362</f>
        <v>0</v>
      </c>
      <c r="F363" s="54">
        <f>+'Cifras Inmobiliarias Santiago'!G362</f>
        <v>0</v>
      </c>
      <c r="G363" s="54">
        <f>+'Cifras Inmobiliarias Santiago'!H362</f>
        <v>0</v>
      </c>
      <c r="H363" s="54">
        <f>+'Cifras Inmobiliarias Santiago'!I362</f>
        <v>0</v>
      </c>
      <c r="I363" s="54">
        <f>+'Cifras Inmobiliarias Santiago'!J362</f>
        <v>0</v>
      </c>
      <c r="J363" s="54">
        <f>+'Cifras Inmobiliarias Santiago'!K362</f>
        <v>0</v>
      </c>
      <c r="K363" s="410">
        <f>+'Ventas UF'!C362</f>
        <v>0</v>
      </c>
      <c r="L363" s="410">
        <f>+'Ventas UF'!D362</f>
        <v>0</v>
      </c>
      <c r="M363" s="410">
        <f>+'Ventas UF'!E362</f>
        <v>0</v>
      </c>
      <c r="N363"/>
    </row>
    <row r="364" spans="1:14">
      <c r="A364" s="408" t="str">
        <f>+'Cifras Inmobiliarias Santiago'!B363&amp;"-"&amp;'Cifras Inmobiliarias Santiago'!A363</f>
        <v>-</v>
      </c>
      <c r="B364" s="54">
        <f>+'Cifras Inmobiliarias Santiago'!C363</f>
        <v>0</v>
      </c>
      <c r="C364" s="54">
        <f>+'Cifras Inmobiliarias Santiago'!D363</f>
        <v>0</v>
      </c>
      <c r="D364" s="54">
        <f>+'Cifras Inmobiliarias Santiago'!E363</f>
        <v>0</v>
      </c>
      <c r="E364" s="54">
        <f>+'Cifras Inmobiliarias Santiago'!F363</f>
        <v>0</v>
      </c>
      <c r="F364" s="54">
        <f>+'Cifras Inmobiliarias Santiago'!G363</f>
        <v>0</v>
      </c>
      <c r="G364" s="54">
        <f>+'Cifras Inmobiliarias Santiago'!H363</f>
        <v>0</v>
      </c>
      <c r="H364" s="54">
        <f>+'Cifras Inmobiliarias Santiago'!I363</f>
        <v>0</v>
      </c>
      <c r="I364" s="54">
        <f>+'Cifras Inmobiliarias Santiago'!J363</f>
        <v>0</v>
      </c>
      <c r="J364" s="54">
        <f>+'Cifras Inmobiliarias Santiago'!K363</f>
        <v>0</v>
      </c>
      <c r="K364" s="410">
        <f>+'Ventas UF'!C363</f>
        <v>0</v>
      </c>
      <c r="L364" s="410">
        <f>+'Ventas UF'!D363</f>
        <v>0</v>
      </c>
      <c r="M364" s="410">
        <f>+'Ventas UF'!E363</f>
        <v>0</v>
      </c>
      <c r="N364"/>
    </row>
    <row r="365" spans="1:14">
      <c r="A365" s="408" t="str">
        <f>+'Cifras Inmobiliarias Santiago'!B364&amp;"-"&amp;'Cifras Inmobiliarias Santiago'!A363</f>
        <v>-</v>
      </c>
      <c r="B365" s="54">
        <f>+'Cifras Inmobiliarias Santiago'!C364</f>
        <v>0</v>
      </c>
      <c r="C365" s="54">
        <f>+'Cifras Inmobiliarias Santiago'!D364</f>
        <v>0</v>
      </c>
      <c r="D365" s="54">
        <f>+'Cifras Inmobiliarias Santiago'!E364</f>
        <v>0</v>
      </c>
      <c r="E365" s="54">
        <f>+'Cifras Inmobiliarias Santiago'!F364</f>
        <v>0</v>
      </c>
      <c r="F365" s="54">
        <f>+'Cifras Inmobiliarias Santiago'!G364</f>
        <v>0</v>
      </c>
      <c r="G365" s="54">
        <f>+'Cifras Inmobiliarias Santiago'!H364</f>
        <v>0</v>
      </c>
      <c r="H365" s="54">
        <f>+'Cifras Inmobiliarias Santiago'!I364</f>
        <v>0</v>
      </c>
      <c r="I365" s="54">
        <f>+'Cifras Inmobiliarias Santiago'!J364</f>
        <v>0</v>
      </c>
      <c r="J365" s="54">
        <f>+'Cifras Inmobiliarias Santiago'!K364</f>
        <v>0</v>
      </c>
      <c r="K365" s="410">
        <f>+'Ventas UF'!C364</f>
        <v>0</v>
      </c>
      <c r="L365" s="410">
        <f>+'Ventas UF'!D364</f>
        <v>0</v>
      </c>
      <c r="M365" s="410">
        <f>+'Ventas UF'!E364</f>
        <v>0</v>
      </c>
      <c r="N365"/>
    </row>
    <row r="366" spans="1:14">
      <c r="A366" s="408" t="str">
        <f>+'Cifras Inmobiliarias Santiago'!B365&amp;"-"&amp;'Cifras Inmobiliarias Santiago'!A363</f>
        <v>-</v>
      </c>
      <c r="B366" s="54">
        <f>+'Cifras Inmobiliarias Santiago'!C365</f>
        <v>0</v>
      </c>
      <c r="C366" s="54">
        <f>+'Cifras Inmobiliarias Santiago'!D365</f>
        <v>0</v>
      </c>
      <c r="D366" s="54">
        <f>+'Cifras Inmobiliarias Santiago'!E365</f>
        <v>0</v>
      </c>
      <c r="E366" s="54">
        <f>+'Cifras Inmobiliarias Santiago'!F365</f>
        <v>0</v>
      </c>
      <c r="F366" s="54">
        <f>+'Cifras Inmobiliarias Santiago'!G365</f>
        <v>0</v>
      </c>
      <c r="G366" s="54">
        <f>+'Cifras Inmobiliarias Santiago'!H365</f>
        <v>0</v>
      </c>
      <c r="H366" s="54">
        <f>+'Cifras Inmobiliarias Santiago'!I365</f>
        <v>0</v>
      </c>
      <c r="I366" s="54">
        <f>+'Cifras Inmobiliarias Santiago'!J365</f>
        <v>0</v>
      </c>
      <c r="J366" s="54">
        <f>+'Cifras Inmobiliarias Santiago'!K365</f>
        <v>0</v>
      </c>
      <c r="K366" s="410">
        <f>+'Ventas UF'!C365</f>
        <v>0</v>
      </c>
      <c r="L366" s="410">
        <f>+'Ventas UF'!D365</f>
        <v>0</v>
      </c>
      <c r="M366" s="410">
        <f>+'Ventas UF'!E365</f>
        <v>0</v>
      </c>
      <c r="N366"/>
    </row>
    <row r="367" spans="1:14">
      <c r="A367" s="408" t="str">
        <f>+'Cifras Inmobiliarias Santiago'!B366&amp;"-"&amp;'Cifras Inmobiliarias Santiago'!A363</f>
        <v>-</v>
      </c>
      <c r="B367" s="54">
        <f>+'Cifras Inmobiliarias Santiago'!C366</f>
        <v>0</v>
      </c>
      <c r="C367" s="54">
        <f>+'Cifras Inmobiliarias Santiago'!D366</f>
        <v>0</v>
      </c>
      <c r="D367" s="54">
        <f>+'Cifras Inmobiliarias Santiago'!E366</f>
        <v>0</v>
      </c>
      <c r="E367" s="54">
        <f>+'Cifras Inmobiliarias Santiago'!F366</f>
        <v>0</v>
      </c>
      <c r="F367" s="54">
        <f>+'Cifras Inmobiliarias Santiago'!G366</f>
        <v>0</v>
      </c>
      <c r="G367" s="54">
        <f>+'Cifras Inmobiliarias Santiago'!H366</f>
        <v>0</v>
      </c>
      <c r="H367" s="54">
        <f>+'Cifras Inmobiliarias Santiago'!I366</f>
        <v>0</v>
      </c>
      <c r="I367" s="54">
        <f>+'Cifras Inmobiliarias Santiago'!J366</f>
        <v>0</v>
      </c>
      <c r="J367" s="54">
        <f>+'Cifras Inmobiliarias Santiago'!K366</f>
        <v>0</v>
      </c>
      <c r="K367" s="410">
        <f>+'Ventas UF'!C366</f>
        <v>0</v>
      </c>
      <c r="L367" s="410">
        <f>+'Ventas UF'!D366</f>
        <v>0</v>
      </c>
      <c r="M367" s="410">
        <f>+'Ventas UF'!E366</f>
        <v>0</v>
      </c>
      <c r="N367"/>
    </row>
    <row r="368" spans="1:14">
      <c r="A368" s="408" t="str">
        <f>+'Cifras Inmobiliarias Santiago'!B367&amp;"-"&amp;'Cifras Inmobiliarias Santiago'!A363</f>
        <v>-</v>
      </c>
      <c r="B368" s="54">
        <f>+'Cifras Inmobiliarias Santiago'!C367</f>
        <v>0</v>
      </c>
      <c r="C368" s="54">
        <f>+'Cifras Inmobiliarias Santiago'!D367</f>
        <v>0</v>
      </c>
      <c r="D368" s="54">
        <f>+'Cifras Inmobiliarias Santiago'!E367</f>
        <v>0</v>
      </c>
      <c r="E368" s="54">
        <f>+'Cifras Inmobiliarias Santiago'!F367</f>
        <v>0</v>
      </c>
      <c r="F368" s="54">
        <f>+'Cifras Inmobiliarias Santiago'!G367</f>
        <v>0</v>
      </c>
      <c r="G368" s="54">
        <f>+'Cifras Inmobiliarias Santiago'!H367</f>
        <v>0</v>
      </c>
      <c r="H368" s="54">
        <f>+'Cifras Inmobiliarias Santiago'!I367</f>
        <v>0</v>
      </c>
      <c r="I368" s="54">
        <f>+'Cifras Inmobiliarias Santiago'!J367</f>
        <v>0</v>
      </c>
      <c r="J368" s="54">
        <f>+'Cifras Inmobiliarias Santiago'!K367</f>
        <v>0</v>
      </c>
      <c r="K368" s="410">
        <f>+'Ventas UF'!C367</f>
        <v>0</v>
      </c>
      <c r="L368" s="410">
        <f>+'Ventas UF'!D367</f>
        <v>0</v>
      </c>
      <c r="M368" s="410">
        <f>+'Ventas UF'!E367</f>
        <v>0</v>
      </c>
      <c r="N368"/>
    </row>
    <row r="369" spans="1:14">
      <c r="A369" s="408" t="str">
        <f>+'Cifras Inmobiliarias Santiago'!B368&amp;"-"&amp;'Cifras Inmobiliarias Santiago'!A363</f>
        <v>-</v>
      </c>
      <c r="B369" s="54">
        <f>+'Cifras Inmobiliarias Santiago'!C368</f>
        <v>0</v>
      </c>
      <c r="C369" s="54">
        <f>+'Cifras Inmobiliarias Santiago'!D368</f>
        <v>0</v>
      </c>
      <c r="D369" s="54">
        <f>+'Cifras Inmobiliarias Santiago'!E368</f>
        <v>0</v>
      </c>
      <c r="E369" s="54">
        <f>+'Cifras Inmobiliarias Santiago'!F368</f>
        <v>0</v>
      </c>
      <c r="F369" s="54">
        <f>+'Cifras Inmobiliarias Santiago'!G368</f>
        <v>0</v>
      </c>
      <c r="G369" s="54">
        <f>+'Cifras Inmobiliarias Santiago'!H368</f>
        <v>0</v>
      </c>
      <c r="H369" s="54">
        <f>+'Cifras Inmobiliarias Santiago'!I368</f>
        <v>0</v>
      </c>
      <c r="I369" s="54">
        <f>+'Cifras Inmobiliarias Santiago'!J368</f>
        <v>0</v>
      </c>
      <c r="J369" s="54">
        <f>+'Cifras Inmobiliarias Santiago'!K368</f>
        <v>0</v>
      </c>
      <c r="K369" s="410">
        <f>+'Ventas UF'!C368</f>
        <v>0</v>
      </c>
      <c r="L369" s="410">
        <f>+'Ventas UF'!D368</f>
        <v>0</v>
      </c>
      <c r="M369" s="410">
        <f>+'Ventas UF'!E368</f>
        <v>0</v>
      </c>
      <c r="N369"/>
    </row>
    <row r="370" spans="1:14">
      <c r="A370" s="408" t="str">
        <f>+'Cifras Inmobiliarias Santiago'!B369&amp;"-"&amp;'Cifras Inmobiliarias Santiago'!A363</f>
        <v>-</v>
      </c>
      <c r="B370" s="54">
        <f>+'Cifras Inmobiliarias Santiago'!C369</f>
        <v>0</v>
      </c>
      <c r="C370" s="54">
        <f>+'Cifras Inmobiliarias Santiago'!D369</f>
        <v>0</v>
      </c>
      <c r="D370" s="54">
        <f>+'Cifras Inmobiliarias Santiago'!E369</f>
        <v>0</v>
      </c>
      <c r="E370" s="54">
        <f>+'Cifras Inmobiliarias Santiago'!F369</f>
        <v>0</v>
      </c>
      <c r="F370" s="54">
        <f>+'Cifras Inmobiliarias Santiago'!G369</f>
        <v>0</v>
      </c>
      <c r="G370" s="54">
        <f>+'Cifras Inmobiliarias Santiago'!H369</f>
        <v>0</v>
      </c>
      <c r="H370" s="54">
        <f>+'Cifras Inmobiliarias Santiago'!I369</f>
        <v>0</v>
      </c>
      <c r="I370" s="54">
        <f>+'Cifras Inmobiliarias Santiago'!J369</f>
        <v>0</v>
      </c>
      <c r="J370" s="54">
        <f>+'Cifras Inmobiliarias Santiago'!K369</f>
        <v>0</v>
      </c>
      <c r="K370" s="410">
        <f>+'Ventas UF'!C369</f>
        <v>0</v>
      </c>
      <c r="L370" s="410">
        <f>+'Ventas UF'!D369</f>
        <v>0</v>
      </c>
      <c r="M370" s="410">
        <f>+'Ventas UF'!E369</f>
        <v>0</v>
      </c>
      <c r="N370"/>
    </row>
    <row r="371" spans="1:14">
      <c r="A371" s="408" t="str">
        <f>+'Cifras Inmobiliarias Santiago'!B370&amp;"-"&amp;'Cifras Inmobiliarias Santiago'!A363</f>
        <v>-</v>
      </c>
      <c r="B371" s="54">
        <f>+'Cifras Inmobiliarias Santiago'!C370</f>
        <v>0</v>
      </c>
      <c r="C371" s="54">
        <f>+'Cifras Inmobiliarias Santiago'!D370</f>
        <v>0</v>
      </c>
      <c r="D371" s="54">
        <f>+'Cifras Inmobiliarias Santiago'!E370</f>
        <v>0</v>
      </c>
      <c r="E371" s="54">
        <f>+'Cifras Inmobiliarias Santiago'!F370</f>
        <v>0</v>
      </c>
      <c r="F371" s="54">
        <f>+'Cifras Inmobiliarias Santiago'!G370</f>
        <v>0</v>
      </c>
      <c r="G371" s="54">
        <f>+'Cifras Inmobiliarias Santiago'!H370</f>
        <v>0</v>
      </c>
      <c r="H371" s="54">
        <f>+'Cifras Inmobiliarias Santiago'!I370</f>
        <v>0</v>
      </c>
      <c r="I371" s="54">
        <f>+'Cifras Inmobiliarias Santiago'!J370</f>
        <v>0</v>
      </c>
      <c r="J371" s="54">
        <f>+'Cifras Inmobiliarias Santiago'!K370</f>
        <v>0</v>
      </c>
      <c r="K371" s="410">
        <f>+'Ventas UF'!C370</f>
        <v>0</v>
      </c>
      <c r="L371" s="410">
        <f>+'Ventas UF'!D370</f>
        <v>0</v>
      </c>
      <c r="M371" s="410">
        <f>+'Ventas UF'!E370</f>
        <v>0</v>
      </c>
      <c r="N371"/>
    </row>
    <row r="372" spans="1:14">
      <c r="A372" s="408" t="str">
        <f>+'Cifras Inmobiliarias Santiago'!B371&amp;"-"&amp;'Cifras Inmobiliarias Santiago'!A363</f>
        <v>-</v>
      </c>
      <c r="B372" s="54">
        <f>+'Cifras Inmobiliarias Santiago'!C371</f>
        <v>0</v>
      </c>
      <c r="C372" s="54">
        <f>+'Cifras Inmobiliarias Santiago'!D371</f>
        <v>0</v>
      </c>
      <c r="D372" s="54">
        <f>+'Cifras Inmobiliarias Santiago'!E371</f>
        <v>0</v>
      </c>
      <c r="E372" s="54">
        <f>+'Cifras Inmobiliarias Santiago'!F371</f>
        <v>0</v>
      </c>
      <c r="F372" s="54">
        <f>+'Cifras Inmobiliarias Santiago'!G371</f>
        <v>0</v>
      </c>
      <c r="G372" s="54">
        <f>+'Cifras Inmobiliarias Santiago'!H371</f>
        <v>0</v>
      </c>
      <c r="H372" s="54">
        <f>+'Cifras Inmobiliarias Santiago'!I371</f>
        <v>0</v>
      </c>
      <c r="I372" s="54">
        <f>+'Cifras Inmobiliarias Santiago'!J371</f>
        <v>0</v>
      </c>
      <c r="J372" s="54">
        <f>+'Cifras Inmobiliarias Santiago'!K371</f>
        <v>0</v>
      </c>
      <c r="K372" s="410">
        <f>+'Ventas UF'!C371</f>
        <v>0</v>
      </c>
      <c r="L372" s="410">
        <f>+'Ventas UF'!D371</f>
        <v>0</v>
      </c>
      <c r="M372" s="410">
        <f>+'Ventas UF'!E371</f>
        <v>0</v>
      </c>
      <c r="N372"/>
    </row>
    <row r="373" spans="1:14">
      <c r="A373" s="408" t="str">
        <f>+'Cifras Inmobiliarias Santiago'!B372&amp;"-"&amp;'Cifras Inmobiliarias Santiago'!A363</f>
        <v>-</v>
      </c>
      <c r="B373" s="54">
        <f>+'Cifras Inmobiliarias Santiago'!C372</f>
        <v>0</v>
      </c>
      <c r="C373" s="54">
        <f>+'Cifras Inmobiliarias Santiago'!D372</f>
        <v>0</v>
      </c>
      <c r="D373" s="54">
        <f>+'Cifras Inmobiliarias Santiago'!E372</f>
        <v>0</v>
      </c>
      <c r="E373" s="54">
        <f>+'Cifras Inmobiliarias Santiago'!F372</f>
        <v>0</v>
      </c>
      <c r="F373" s="54">
        <f>+'Cifras Inmobiliarias Santiago'!G372</f>
        <v>0</v>
      </c>
      <c r="G373" s="54">
        <f>+'Cifras Inmobiliarias Santiago'!H372</f>
        <v>0</v>
      </c>
      <c r="H373" s="54">
        <f>+'Cifras Inmobiliarias Santiago'!I372</f>
        <v>0</v>
      </c>
      <c r="I373" s="54">
        <f>+'Cifras Inmobiliarias Santiago'!J372</f>
        <v>0</v>
      </c>
      <c r="J373" s="54">
        <f>+'Cifras Inmobiliarias Santiago'!K372</f>
        <v>0</v>
      </c>
      <c r="K373" s="410">
        <f>+'Ventas UF'!C372</f>
        <v>0</v>
      </c>
      <c r="L373" s="410">
        <f>+'Ventas UF'!D372</f>
        <v>0</v>
      </c>
      <c r="M373" s="410">
        <f>+'Ventas UF'!E372</f>
        <v>0</v>
      </c>
      <c r="N373"/>
    </row>
    <row r="374" spans="1:14">
      <c r="A374" s="408" t="str">
        <f>+'Cifras Inmobiliarias Santiago'!B373&amp;"-"&amp;'Cifras Inmobiliarias Santiago'!A363</f>
        <v>-</v>
      </c>
      <c r="B374" s="54">
        <f>+'Cifras Inmobiliarias Santiago'!C373</f>
        <v>0</v>
      </c>
      <c r="C374" s="54">
        <f>+'Cifras Inmobiliarias Santiago'!D373</f>
        <v>0</v>
      </c>
      <c r="D374" s="54">
        <f>+'Cifras Inmobiliarias Santiago'!E373</f>
        <v>0</v>
      </c>
      <c r="E374" s="54">
        <f>+'Cifras Inmobiliarias Santiago'!F373</f>
        <v>0</v>
      </c>
      <c r="F374" s="54">
        <f>+'Cifras Inmobiliarias Santiago'!G373</f>
        <v>0</v>
      </c>
      <c r="G374" s="54">
        <f>+'Cifras Inmobiliarias Santiago'!H373</f>
        <v>0</v>
      </c>
      <c r="H374" s="54">
        <f>+'Cifras Inmobiliarias Santiago'!I373</f>
        <v>0</v>
      </c>
      <c r="I374" s="54">
        <f>+'Cifras Inmobiliarias Santiago'!J373</f>
        <v>0</v>
      </c>
      <c r="J374" s="54">
        <f>+'Cifras Inmobiliarias Santiago'!K373</f>
        <v>0</v>
      </c>
      <c r="K374" s="410">
        <f>+'Ventas UF'!C373</f>
        <v>0</v>
      </c>
      <c r="L374" s="410">
        <f>+'Ventas UF'!D373</f>
        <v>0</v>
      </c>
      <c r="M374" s="410">
        <f>+'Ventas UF'!E373</f>
        <v>0</v>
      </c>
      <c r="N374"/>
    </row>
    <row r="375" spans="1:14">
      <c r="A375" s="408" t="str">
        <f>+'Cifras Inmobiliarias Santiago'!B374&amp;"-"&amp;'Cifras Inmobiliarias Santiago'!A363</f>
        <v>-</v>
      </c>
      <c r="B375" s="54">
        <f>+'Cifras Inmobiliarias Santiago'!C374</f>
        <v>0</v>
      </c>
      <c r="C375" s="54">
        <f>+'Cifras Inmobiliarias Santiago'!D374</f>
        <v>0</v>
      </c>
      <c r="D375" s="54">
        <f>+'Cifras Inmobiliarias Santiago'!E374</f>
        <v>0</v>
      </c>
      <c r="E375" s="54">
        <f>+'Cifras Inmobiliarias Santiago'!F374</f>
        <v>0</v>
      </c>
      <c r="F375" s="54">
        <f>+'Cifras Inmobiliarias Santiago'!G374</f>
        <v>0</v>
      </c>
      <c r="G375" s="54">
        <f>+'Cifras Inmobiliarias Santiago'!H374</f>
        <v>0</v>
      </c>
      <c r="H375" s="54">
        <f>+'Cifras Inmobiliarias Santiago'!I374</f>
        <v>0</v>
      </c>
      <c r="I375" s="54">
        <f>+'Cifras Inmobiliarias Santiago'!J374</f>
        <v>0</v>
      </c>
      <c r="J375" s="54">
        <f>+'Cifras Inmobiliarias Santiago'!K374</f>
        <v>0</v>
      </c>
      <c r="K375" s="410">
        <f>+'Ventas UF'!C374</f>
        <v>0</v>
      </c>
      <c r="L375" s="410">
        <f>+'Ventas UF'!D374</f>
        <v>0</v>
      </c>
      <c r="M375" s="410">
        <f>+'Ventas UF'!E374</f>
        <v>0</v>
      </c>
      <c r="N375"/>
    </row>
    <row r="376" spans="1:14">
      <c r="A376" s="408" t="str">
        <f>+'Cifras Inmobiliarias Santiago'!B375&amp;"-"&amp;'Cifras Inmobiliarias Santiago'!A375</f>
        <v>-</v>
      </c>
      <c r="B376" s="54">
        <f>+'Cifras Inmobiliarias Santiago'!C375</f>
        <v>0</v>
      </c>
      <c r="C376" s="54">
        <f>+'Cifras Inmobiliarias Santiago'!D375</f>
        <v>0</v>
      </c>
      <c r="D376" s="54">
        <f>+'Cifras Inmobiliarias Santiago'!E375</f>
        <v>0</v>
      </c>
      <c r="E376" s="54">
        <f>+'Cifras Inmobiliarias Santiago'!F375</f>
        <v>0</v>
      </c>
      <c r="F376" s="54">
        <f>+'Cifras Inmobiliarias Santiago'!G375</f>
        <v>0</v>
      </c>
      <c r="G376" s="54">
        <f>+'Cifras Inmobiliarias Santiago'!H375</f>
        <v>0</v>
      </c>
      <c r="H376" s="54">
        <f>+'Cifras Inmobiliarias Santiago'!I375</f>
        <v>0</v>
      </c>
      <c r="I376" s="54">
        <f>+'Cifras Inmobiliarias Santiago'!J375</f>
        <v>0</v>
      </c>
      <c r="J376" s="54">
        <f>+'Cifras Inmobiliarias Santiago'!K375</f>
        <v>0</v>
      </c>
      <c r="K376" s="410">
        <f>+'Ventas UF'!C375</f>
        <v>0</v>
      </c>
      <c r="L376" s="410">
        <f>+'Ventas UF'!D375</f>
        <v>0</v>
      </c>
      <c r="M376" s="410">
        <f>+'Ventas UF'!E375</f>
        <v>0</v>
      </c>
      <c r="N376"/>
    </row>
    <row r="377" spans="1:14">
      <c r="A377" s="408" t="str">
        <f>+'Cifras Inmobiliarias Santiago'!B376&amp;"-"&amp;'Cifras Inmobiliarias Santiago'!A375</f>
        <v>-</v>
      </c>
      <c r="B377" s="54">
        <f>+'Cifras Inmobiliarias Santiago'!C376</f>
        <v>0</v>
      </c>
      <c r="C377" s="54">
        <f>+'Cifras Inmobiliarias Santiago'!D376</f>
        <v>0</v>
      </c>
      <c r="D377" s="54">
        <f>+'Cifras Inmobiliarias Santiago'!E376</f>
        <v>0</v>
      </c>
      <c r="E377" s="54">
        <f>+'Cifras Inmobiliarias Santiago'!F376</f>
        <v>0</v>
      </c>
      <c r="F377" s="54">
        <f>+'Cifras Inmobiliarias Santiago'!G376</f>
        <v>0</v>
      </c>
      <c r="G377" s="54">
        <f>+'Cifras Inmobiliarias Santiago'!H376</f>
        <v>0</v>
      </c>
      <c r="H377" s="54">
        <f>+'Cifras Inmobiliarias Santiago'!I376</f>
        <v>0</v>
      </c>
      <c r="I377" s="54">
        <f>+'Cifras Inmobiliarias Santiago'!J376</f>
        <v>0</v>
      </c>
      <c r="J377" s="54">
        <f>+'Cifras Inmobiliarias Santiago'!K376</f>
        <v>0</v>
      </c>
      <c r="K377" s="410">
        <f>+'Ventas UF'!C376</f>
        <v>0</v>
      </c>
      <c r="L377" s="410">
        <f>+'Ventas UF'!D376</f>
        <v>0</v>
      </c>
      <c r="M377" s="410">
        <f>+'Ventas UF'!E376</f>
        <v>0</v>
      </c>
      <c r="N377"/>
    </row>
    <row r="378" spans="1:14">
      <c r="A378" s="408" t="str">
        <f>+'Cifras Inmobiliarias Santiago'!B377&amp;"-"&amp;'Cifras Inmobiliarias Santiago'!A375</f>
        <v>-</v>
      </c>
      <c r="B378" s="54">
        <f>+'Cifras Inmobiliarias Santiago'!C377</f>
        <v>0</v>
      </c>
      <c r="C378" s="54">
        <f>+'Cifras Inmobiliarias Santiago'!D377</f>
        <v>0</v>
      </c>
      <c r="D378" s="54">
        <f>+'Cifras Inmobiliarias Santiago'!E377</f>
        <v>0</v>
      </c>
      <c r="E378" s="54">
        <f>+'Cifras Inmobiliarias Santiago'!F377</f>
        <v>0</v>
      </c>
      <c r="F378" s="54">
        <f>+'Cifras Inmobiliarias Santiago'!G377</f>
        <v>0</v>
      </c>
      <c r="G378" s="54">
        <f>+'Cifras Inmobiliarias Santiago'!H377</f>
        <v>0</v>
      </c>
      <c r="H378" s="54">
        <f>+'Cifras Inmobiliarias Santiago'!I377</f>
        <v>0</v>
      </c>
      <c r="I378" s="54">
        <f>+'Cifras Inmobiliarias Santiago'!J377</f>
        <v>0</v>
      </c>
      <c r="J378" s="54">
        <f>+'Cifras Inmobiliarias Santiago'!K377</f>
        <v>0</v>
      </c>
      <c r="K378" s="410">
        <f>+'Ventas UF'!C377</f>
        <v>0</v>
      </c>
      <c r="L378" s="410">
        <f>+'Ventas UF'!D377</f>
        <v>0</v>
      </c>
      <c r="M378" s="410">
        <f>+'Ventas UF'!E377</f>
        <v>0</v>
      </c>
      <c r="N378"/>
    </row>
    <row r="379" spans="1:14">
      <c r="A379" s="408" t="str">
        <f>+'Cifras Inmobiliarias Santiago'!B378&amp;"-"&amp;'Cifras Inmobiliarias Santiago'!A375</f>
        <v>-</v>
      </c>
      <c r="B379" s="54">
        <f>+'Cifras Inmobiliarias Santiago'!C378</f>
        <v>0</v>
      </c>
      <c r="C379" s="54">
        <f>+'Cifras Inmobiliarias Santiago'!D378</f>
        <v>0</v>
      </c>
      <c r="D379" s="54">
        <f>+'Cifras Inmobiliarias Santiago'!E378</f>
        <v>0</v>
      </c>
      <c r="E379" s="54">
        <f>+'Cifras Inmobiliarias Santiago'!F378</f>
        <v>0</v>
      </c>
      <c r="F379" s="54">
        <f>+'Cifras Inmobiliarias Santiago'!G378</f>
        <v>0</v>
      </c>
      <c r="G379" s="54">
        <f>+'Cifras Inmobiliarias Santiago'!H378</f>
        <v>0</v>
      </c>
      <c r="H379" s="54">
        <f>+'Cifras Inmobiliarias Santiago'!I378</f>
        <v>0</v>
      </c>
      <c r="I379" s="54">
        <f>+'Cifras Inmobiliarias Santiago'!J378</f>
        <v>0</v>
      </c>
      <c r="J379" s="54">
        <f>+'Cifras Inmobiliarias Santiago'!K378</f>
        <v>0</v>
      </c>
      <c r="K379" s="410">
        <f>+'Ventas UF'!C378</f>
        <v>0</v>
      </c>
      <c r="L379" s="410">
        <f>+'Ventas UF'!D378</f>
        <v>0</v>
      </c>
      <c r="M379" s="410">
        <f>+'Ventas UF'!E378</f>
        <v>0</v>
      </c>
      <c r="N379"/>
    </row>
    <row r="380" spans="1:14">
      <c r="A380" s="408" t="str">
        <f>+'Cifras Inmobiliarias Santiago'!B379&amp;"-"&amp;'Cifras Inmobiliarias Santiago'!A375</f>
        <v>-</v>
      </c>
      <c r="B380" s="54">
        <f>+'Cifras Inmobiliarias Santiago'!C379</f>
        <v>0</v>
      </c>
      <c r="C380" s="54">
        <f>+'Cifras Inmobiliarias Santiago'!D379</f>
        <v>0</v>
      </c>
      <c r="D380" s="54">
        <f>+'Cifras Inmobiliarias Santiago'!E379</f>
        <v>0</v>
      </c>
      <c r="E380" s="54">
        <f>+'Cifras Inmobiliarias Santiago'!F379</f>
        <v>0</v>
      </c>
      <c r="F380" s="54">
        <f>+'Cifras Inmobiliarias Santiago'!G379</f>
        <v>0</v>
      </c>
      <c r="G380" s="54">
        <f>+'Cifras Inmobiliarias Santiago'!H379</f>
        <v>0</v>
      </c>
      <c r="H380" s="54">
        <f>+'Cifras Inmobiliarias Santiago'!I379</f>
        <v>0</v>
      </c>
      <c r="I380" s="54">
        <f>+'Cifras Inmobiliarias Santiago'!J379</f>
        <v>0</v>
      </c>
      <c r="J380" s="54">
        <f>+'Cifras Inmobiliarias Santiago'!K379</f>
        <v>0</v>
      </c>
      <c r="K380" s="410">
        <f>+'Ventas UF'!C379</f>
        <v>0</v>
      </c>
      <c r="L380" s="410">
        <f>+'Ventas UF'!D379</f>
        <v>0</v>
      </c>
      <c r="M380" s="410">
        <f>+'Ventas UF'!E379</f>
        <v>0</v>
      </c>
      <c r="N380"/>
    </row>
    <row r="381" spans="1:14">
      <c r="A381" s="408" t="str">
        <f>+'Cifras Inmobiliarias Santiago'!B380&amp;"-"&amp;'Cifras Inmobiliarias Santiago'!A375</f>
        <v>-</v>
      </c>
      <c r="B381" s="54">
        <f>+'Cifras Inmobiliarias Santiago'!C380</f>
        <v>0</v>
      </c>
      <c r="C381" s="54">
        <f>+'Cifras Inmobiliarias Santiago'!D380</f>
        <v>0</v>
      </c>
      <c r="D381" s="54">
        <f>+'Cifras Inmobiliarias Santiago'!E380</f>
        <v>0</v>
      </c>
      <c r="E381" s="54">
        <f>+'Cifras Inmobiliarias Santiago'!F380</f>
        <v>0</v>
      </c>
      <c r="F381" s="54">
        <f>+'Cifras Inmobiliarias Santiago'!G380</f>
        <v>0</v>
      </c>
      <c r="G381" s="54">
        <f>+'Cifras Inmobiliarias Santiago'!H380</f>
        <v>0</v>
      </c>
      <c r="H381" s="54">
        <f>+'Cifras Inmobiliarias Santiago'!I380</f>
        <v>0</v>
      </c>
      <c r="I381" s="54">
        <f>+'Cifras Inmobiliarias Santiago'!J380</f>
        <v>0</v>
      </c>
      <c r="J381" s="54">
        <f>+'Cifras Inmobiliarias Santiago'!K380</f>
        <v>0</v>
      </c>
      <c r="K381" s="410">
        <f>+'Ventas UF'!C380</f>
        <v>0</v>
      </c>
      <c r="L381" s="410">
        <f>+'Ventas UF'!D380</f>
        <v>0</v>
      </c>
      <c r="M381" s="410">
        <f>+'Ventas UF'!E380</f>
        <v>0</v>
      </c>
      <c r="N381"/>
    </row>
    <row r="382" spans="1:14">
      <c r="A382" s="408" t="str">
        <f>+'Cifras Inmobiliarias Santiago'!B381&amp;"-"&amp;'Cifras Inmobiliarias Santiago'!A375</f>
        <v>-</v>
      </c>
      <c r="B382" s="54">
        <f>+'Cifras Inmobiliarias Santiago'!C381</f>
        <v>0</v>
      </c>
      <c r="C382" s="54">
        <f>+'Cifras Inmobiliarias Santiago'!D381</f>
        <v>0</v>
      </c>
      <c r="D382" s="54">
        <f>+'Cifras Inmobiliarias Santiago'!E381</f>
        <v>0</v>
      </c>
      <c r="E382" s="54">
        <f>+'Cifras Inmobiliarias Santiago'!F381</f>
        <v>0</v>
      </c>
      <c r="F382" s="54">
        <f>+'Cifras Inmobiliarias Santiago'!G381</f>
        <v>0</v>
      </c>
      <c r="G382" s="54">
        <f>+'Cifras Inmobiliarias Santiago'!H381</f>
        <v>0</v>
      </c>
      <c r="H382" s="54">
        <f>+'Cifras Inmobiliarias Santiago'!I381</f>
        <v>0</v>
      </c>
      <c r="I382" s="54">
        <f>+'Cifras Inmobiliarias Santiago'!J381</f>
        <v>0</v>
      </c>
      <c r="J382" s="54">
        <f>+'Cifras Inmobiliarias Santiago'!K381</f>
        <v>0</v>
      </c>
      <c r="K382" s="410">
        <f>+'Ventas UF'!C381</f>
        <v>0</v>
      </c>
      <c r="L382" s="410">
        <f>+'Ventas UF'!D381</f>
        <v>0</v>
      </c>
      <c r="M382" s="410">
        <f>+'Ventas UF'!E381</f>
        <v>0</v>
      </c>
      <c r="N382"/>
    </row>
    <row r="383" spans="1:14">
      <c r="A383" s="408" t="str">
        <f>+'Cifras Inmobiliarias Santiago'!B382&amp;"-"&amp;'Cifras Inmobiliarias Santiago'!A375</f>
        <v>-</v>
      </c>
      <c r="B383" s="54">
        <f>+'Cifras Inmobiliarias Santiago'!C382</f>
        <v>0</v>
      </c>
      <c r="C383" s="54">
        <f>+'Cifras Inmobiliarias Santiago'!D382</f>
        <v>0</v>
      </c>
      <c r="D383" s="54">
        <f>+'Cifras Inmobiliarias Santiago'!E382</f>
        <v>0</v>
      </c>
      <c r="E383" s="54">
        <f>+'Cifras Inmobiliarias Santiago'!F382</f>
        <v>0</v>
      </c>
      <c r="F383" s="54">
        <f>+'Cifras Inmobiliarias Santiago'!G382</f>
        <v>0</v>
      </c>
      <c r="G383" s="54">
        <f>+'Cifras Inmobiliarias Santiago'!H382</f>
        <v>0</v>
      </c>
      <c r="H383" s="54">
        <f>+'Cifras Inmobiliarias Santiago'!I382</f>
        <v>0</v>
      </c>
      <c r="I383" s="54">
        <f>+'Cifras Inmobiliarias Santiago'!J382</f>
        <v>0</v>
      </c>
      <c r="J383" s="54">
        <f>+'Cifras Inmobiliarias Santiago'!K382</f>
        <v>0</v>
      </c>
      <c r="K383" s="410">
        <f>+'Ventas UF'!C382</f>
        <v>0</v>
      </c>
      <c r="L383" s="410">
        <f>+'Ventas UF'!D382</f>
        <v>0</v>
      </c>
      <c r="M383" s="410">
        <f>+'Ventas UF'!E382</f>
        <v>0</v>
      </c>
      <c r="N383"/>
    </row>
    <row r="384" spans="1:14">
      <c r="A384" s="408" t="str">
        <f>+'Cifras Inmobiliarias Santiago'!B383&amp;"-"&amp;'Cifras Inmobiliarias Santiago'!A375</f>
        <v>-</v>
      </c>
      <c r="B384" s="54">
        <f>+'Cifras Inmobiliarias Santiago'!C383</f>
        <v>0</v>
      </c>
      <c r="C384" s="54">
        <f>+'Cifras Inmobiliarias Santiago'!D383</f>
        <v>0</v>
      </c>
      <c r="D384" s="54">
        <f>+'Cifras Inmobiliarias Santiago'!E383</f>
        <v>0</v>
      </c>
      <c r="E384" s="54">
        <f>+'Cifras Inmobiliarias Santiago'!F383</f>
        <v>0</v>
      </c>
      <c r="F384" s="54">
        <f>+'Cifras Inmobiliarias Santiago'!G383</f>
        <v>0</v>
      </c>
      <c r="G384" s="54">
        <f>+'Cifras Inmobiliarias Santiago'!H383</f>
        <v>0</v>
      </c>
      <c r="H384" s="54">
        <f>+'Cifras Inmobiliarias Santiago'!I383</f>
        <v>0</v>
      </c>
      <c r="I384" s="54">
        <f>+'Cifras Inmobiliarias Santiago'!J383</f>
        <v>0</v>
      </c>
      <c r="J384" s="54">
        <f>+'Cifras Inmobiliarias Santiago'!K383</f>
        <v>0</v>
      </c>
      <c r="K384" s="410">
        <f>+'Ventas UF'!C383</f>
        <v>0</v>
      </c>
      <c r="L384" s="410">
        <f>+'Ventas UF'!D383</f>
        <v>0</v>
      </c>
      <c r="M384" s="410">
        <f>+'Ventas UF'!E383</f>
        <v>0</v>
      </c>
      <c r="N384"/>
    </row>
    <row r="385" spans="1:14">
      <c r="A385" s="408" t="str">
        <f>+'Cifras Inmobiliarias Santiago'!B384&amp;"-"&amp;'Cifras Inmobiliarias Santiago'!A375</f>
        <v>-</v>
      </c>
      <c r="B385" s="54">
        <f>+'Cifras Inmobiliarias Santiago'!C384</f>
        <v>0</v>
      </c>
      <c r="C385" s="54">
        <f>+'Cifras Inmobiliarias Santiago'!D384</f>
        <v>0</v>
      </c>
      <c r="D385" s="54">
        <f>+'Cifras Inmobiliarias Santiago'!E384</f>
        <v>0</v>
      </c>
      <c r="E385" s="54">
        <f>+'Cifras Inmobiliarias Santiago'!F384</f>
        <v>0</v>
      </c>
      <c r="F385" s="54">
        <f>+'Cifras Inmobiliarias Santiago'!G384</f>
        <v>0</v>
      </c>
      <c r="G385" s="54">
        <f>+'Cifras Inmobiliarias Santiago'!H384</f>
        <v>0</v>
      </c>
      <c r="H385" s="54">
        <f>+'Cifras Inmobiliarias Santiago'!I384</f>
        <v>0</v>
      </c>
      <c r="I385" s="54">
        <f>+'Cifras Inmobiliarias Santiago'!J384</f>
        <v>0</v>
      </c>
      <c r="J385" s="54">
        <f>+'Cifras Inmobiliarias Santiago'!K384</f>
        <v>0</v>
      </c>
      <c r="K385" s="410">
        <f>+'Ventas UF'!C384</f>
        <v>0</v>
      </c>
      <c r="L385" s="410">
        <f>+'Ventas UF'!D384</f>
        <v>0</v>
      </c>
      <c r="M385" s="410">
        <f>+'Ventas UF'!E384</f>
        <v>0</v>
      </c>
      <c r="N385"/>
    </row>
    <row r="386" spans="1:14">
      <c r="A386" s="408" t="str">
        <f>+'Cifras Inmobiliarias Santiago'!B385&amp;"-"&amp;'Cifras Inmobiliarias Santiago'!A375</f>
        <v>-</v>
      </c>
      <c r="B386" s="54">
        <f>+'Cifras Inmobiliarias Santiago'!C385</f>
        <v>0</v>
      </c>
      <c r="C386" s="54">
        <f>+'Cifras Inmobiliarias Santiago'!D385</f>
        <v>0</v>
      </c>
      <c r="D386" s="54">
        <f>+'Cifras Inmobiliarias Santiago'!E385</f>
        <v>0</v>
      </c>
      <c r="E386" s="54">
        <f>+'Cifras Inmobiliarias Santiago'!F385</f>
        <v>0</v>
      </c>
      <c r="F386" s="54">
        <f>+'Cifras Inmobiliarias Santiago'!G385</f>
        <v>0</v>
      </c>
      <c r="G386" s="54">
        <f>+'Cifras Inmobiliarias Santiago'!H385</f>
        <v>0</v>
      </c>
      <c r="H386" s="54">
        <f>+'Cifras Inmobiliarias Santiago'!I385</f>
        <v>0</v>
      </c>
      <c r="I386" s="54">
        <f>+'Cifras Inmobiliarias Santiago'!J385</f>
        <v>0</v>
      </c>
      <c r="J386" s="54">
        <f>+'Cifras Inmobiliarias Santiago'!K385</f>
        <v>0</v>
      </c>
      <c r="K386" s="410">
        <f>+'Ventas UF'!C385</f>
        <v>0</v>
      </c>
      <c r="L386" s="410">
        <f>+'Ventas UF'!D385</f>
        <v>0</v>
      </c>
      <c r="M386" s="410">
        <f>+'Ventas UF'!E385</f>
        <v>0</v>
      </c>
      <c r="N386"/>
    </row>
    <row r="387" spans="1:14">
      <c r="A387" s="408" t="str">
        <f>+'Cifras Inmobiliarias Santiago'!B386&amp;"-"&amp;'Cifras Inmobiliarias Santiago'!A375</f>
        <v>-</v>
      </c>
      <c r="B387" s="54">
        <f>+'Cifras Inmobiliarias Santiago'!C386</f>
        <v>0</v>
      </c>
      <c r="C387" s="54">
        <f>+'Cifras Inmobiliarias Santiago'!D386</f>
        <v>0</v>
      </c>
      <c r="D387" s="54">
        <f>+'Cifras Inmobiliarias Santiago'!E386</f>
        <v>0</v>
      </c>
      <c r="E387" s="54">
        <f>+'Cifras Inmobiliarias Santiago'!F386</f>
        <v>0</v>
      </c>
      <c r="F387" s="54">
        <f>+'Cifras Inmobiliarias Santiago'!G386</f>
        <v>0</v>
      </c>
      <c r="G387" s="54">
        <f>+'Cifras Inmobiliarias Santiago'!H386</f>
        <v>0</v>
      </c>
      <c r="H387" s="54">
        <f>+'Cifras Inmobiliarias Santiago'!I386</f>
        <v>0</v>
      </c>
      <c r="I387" s="54">
        <f>+'Cifras Inmobiliarias Santiago'!J386</f>
        <v>0</v>
      </c>
      <c r="J387" s="54">
        <f>+'Cifras Inmobiliarias Santiago'!K386</f>
        <v>0</v>
      </c>
      <c r="K387" s="410">
        <f>+'Ventas UF'!C386</f>
        <v>0</v>
      </c>
      <c r="L387" s="410">
        <f>+'Ventas UF'!D386</f>
        <v>0</v>
      </c>
      <c r="M387" s="410">
        <f>+'Ventas UF'!E386</f>
        <v>0</v>
      </c>
      <c r="N387"/>
    </row>
    <row r="388" spans="1:14">
      <c r="N388"/>
    </row>
    <row r="389" spans="1:14">
      <c r="N389"/>
    </row>
    <row r="390" spans="1:14">
      <c r="N390"/>
    </row>
    <row r="391" spans="1:14">
      <c r="N391"/>
    </row>
    <row r="392" spans="1:14">
      <c r="N392"/>
    </row>
    <row r="393" spans="1:14">
      <c r="N393"/>
    </row>
    <row r="394" spans="1:14">
      <c r="N394"/>
    </row>
    <row r="395" spans="1:14">
      <c r="N395"/>
    </row>
    <row r="396" spans="1:14">
      <c r="N396"/>
    </row>
    <row r="397" spans="1:14">
      <c r="N397"/>
    </row>
    <row r="398" spans="1:14">
      <c r="N398"/>
    </row>
    <row r="399" spans="1:14">
      <c r="N399"/>
    </row>
    <row r="400" spans="1:14">
      <c r="N400"/>
    </row>
    <row r="401" spans="14:14">
      <c r="N401"/>
    </row>
    <row r="402" spans="14:14">
      <c r="N402"/>
    </row>
    <row r="403" spans="14:14">
      <c r="N403"/>
    </row>
    <row r="404" spans="14:14">
      <c r="N404"/>
    </row>
    <row r="405" spans="14:14">
      <c r="N405"/>
    </row>
    <row r="406" spans="14:14">
      <c r="N406"/>
    </row>
    <row r="407" spans="14:14">
      <c r="N407"/>
    </row>
    <row r="408" spans="14:14">
      <c r="N408"/>
    </row>
    <row r="409" spans="14:14">
      <c r="N409"/>
    </row>
    <row r="410" spans="14:14">
      <c r="N410"/>
    </row>
    <row r="411" spans="14:14">
      <c r="N411"/>
    </row>
    <row r="412" spans="14:14">
      <c r="N412"/>
    </row>
    <row r="413" spans="14:14">
      <c r="N413"/>
    </row>
    <row r="414" spans="14:14">
      <c r="N414"/>
    </row>
    <row r="415" spans="14:14">
      <c r="N415"/>
    </row>
    <row r="416" spans="14:14">
      <c r="N416"/>
    </row>
  </sheetData>
  <mergeCells count="5">
    <mergeCell ref="A1:A2"/>
    <mergeCell ref="B1:D1"/>
    <mergeCell ref="E1:G1"/>
    <mergeCell ref="H1:J1"/>
    <mergeCell ref="K1:M1"/>
  </mergeCells>
  <conditionalFormatting sqref="A4:M387">
    <cfRule type="expression" dxfId="0" priority="1">
      <formula>$C4=0</formula>
    </cfRule>
  </conditionalFormatting>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DD36-9A9C-43F4-8573-AE32E2A44712}">
  <sheetPr codeName="Sheet14"/>
  <dimension ref="A1:K273"/>
  <sheetViews>
    <sheetView workbookViewId="0"/>
  </sheetViews>
  <sheetFormatPr defaultRowHeight="15"/>
  <sheetData>
    <row r="1" spans="1:11">
      <c r="A1" t="s">
        <v>1198</v>
      </c>
      <c r="C1" t="s">
        <v>429</v>
      </c>
      <c r="F1" t="s">
        <v>490</v>
      </c>
      <c r="I1" t="s">
        <v>491</v>
      </c>
    </row>
    <row r="2" spans="1:11">
      <c r="C2" t="s">
        <v>487</v>
      </c>
      <c r="D2" t="s">
        <v>488</v>
      </c>
      <c r="E2" t="s">
        <v>489</v>
      </c>
      <c r="F2" t="s">
        <v>487</v>
      </c>
      <c r="G2" t="s">
        <v>488</v>
      </c>
      <c r="H2" t="s">
        <v>489</v>
      </c>
      <c r="I2" t="s">
        <v>487</v>
      </c>
      <c r="J2" t="s">
        <v>488</v>
      </c>
      <c r="K2" t="s">
        <v>489</v>
      </c>
    </row>
    <row r="3" spans="1:11">
      <c r="A3">
        <v>2004</v>
      </c>
      <c r="B3" t="s">
        <v>1202</v>
      </c>
      <c r="C3">
        <v>22001</v>
      </c>
      <c r="D3">
        <v>960</v>
      </c>
      <c r="E3">
        <v>22.917708333333334</v>
      </c>
      <c r="F3">
        <v>9068</v>
      </c>
      <c r="G3">
        <v>540</v>
      </c>
      <c r="H3">
        <v>16.792592592592591</v>
      </c>
      <c r="I3">
        <v>31069</v>
      </c>
      <c r="J3">
        <v>1500</v>
      </c>
      <c r="K3">
        <v>20.712666666666667</v>
      </c>
    </row>
    <row r="4" spans="1:11">
      <c r="B4" t="s">
        <v>1203</v>
      </c>
      <c r="C4">
        <v>21434</v>
      </c>
      <c r="D4">
        <v>841</v>
      </c>
      <c r="E4">
        <v>25.486325802615934</v>
      </c>
      <c r="F4">
        <v>8447</v>
      </c>
      <c r="G4">
        <v>556</v>
      </c>
      <c r="H4">
        <v>15.192446043165468</v>
      </c>
      <c r="I4">
        <v>29881</v>
      </c>
      <c r="J4">
        <v>1397</v>
      </c>
      <c r="K4">
        <v>21.389405869720829</v>
      </c>
    </row>
    <row r="5" spans="1:11">
      <c r="B5" t="s">
        <v>1204</v>
      </c>
      <c r="C5">
        <v>20593</v>
      </c>
      <c r="D5">
        <v>1193</v>
      </c>
      <c r="E5">
        <v>17.261525565800504</v>
      </c>
      <c r="F5">
        <v>7761</v>
      </c>
      <c r="G5">
        <v>788</v>
      </c>
      <c r="H5">
        <v>9.8489847715736047</v>
      </c>
      <c r="I5">
        <v>28354</v>
      </c>
      <c r="J5">
        <v>1981</v>
      </c>
      <c r="K5">
        <v>14.312973245835437</v>
      </c>
    </row>
    <row r="6" spans="1:11">
      <c r="B6" t="s">
        <v>1205</v>
      </c>
      <c r="C6">
        <v>20866</v>
      </c>
      <c r="D6">
        <v>1282</v>
      </c>
      <c r="E6">
        <v>16.276131045241808</v>
      </c>
      <c r="F6">
        <v>7370</v>
      </c>
      <c r="G6">
        <v>754</v>
      </c>
      <c r="H6">
        <v>9.7745358090185679</v>
      </c>
      <c r="I6">
        <v>28236</v>
      </c>
      <c r="J6">
        <v>2036</v>
      </c>
      <c r="K6">
        <v>13.868369351669941</v>
      </c>
    </row>
    <row r="7" spans="1:11">
      <c r="B7" t="s">
        <v>1206</v>
      </c>
      <c r="C7">
        <v>23294</v>
      </c>
      <c r="D7">
        <v>1588</v>
      </c>
      <c r="E7">
        <v>14.668765743073047</v>
      </c>
      <c r="F7">
        <v>8665</v>
      </c>
      <c r="G7">
        <v>977</v>
      </c>
      <c r="H7">
        <v>8.8689866939611051</v>
      </c>
      <c r="I7">
        <v>31959</v>
      </c>
      <c r="J7">
        <v>2565</v>
      </c>
      <c r="K7">
        <v>12.459649122807017</v>
      </c>
    </row>
    <row r="8" spans="1:11">
      <c r="B8" t="s">
        <v>1207</v>
      </c>
      <c r="C8">
        <v>21591</v>
      </c>
      <c r="D8">
        <v>1540</v>
      </c>
      <c r="E8">
        <v>14.020129870129869</v>
      </c>
      <c r="F8">
        <v>10509</v>
      </c>
      <c r="G8">
        <v>1109</v>
      </c>
      <c r="H8">
        <v>9.4761045987376011</v>
      </c>
      <c r="I8">
        <v>32100</v>
      </c>
      <c r="J8">
        <v>2649</v>
      </c>
      <c r="K8">
        <v>12.117780294450736</v>
      </c>
    </row>
    <row r="9" spans="1:11">
      <c r="B9" t="s">
        <v>1208</v>
      </c>
      <c r="C9">
        <v>22443</v>
      </c>
      <c r="D9">
        <v>1775</v>
      </c>
      <c r="E9">
        <v>12.64394366197183</v>
      </c>
      <c r="F9">
        <v>9861</v>
      </c>
      <c r="G9">
        <v>1403</v>
      </c>
      <c r="H9">
        <v>7.0285103349964366</v>
      </c>
      <c r="I9">
        <v>32304</v>
      </c>
      <c r="J9">
        <v>3178</v>
      </c>
      <c r="K9">
        <v>10.164883574575205</v>
      </c>
    </row>
    <row r="10" spans="1:11">
      <c r="B10" t="s">
        <v>1209</v>
      </c>
      <c r="C10">
        <v>20841</v>
      </c>
      <c r="D10">
        <v>1741</v>
      </c>
      <c r="E10">
        <v>11.970706490522689</v>
      </c>
      <c r="F10">
        <v>8440</v>
      </c>
      <c r="G10">
        <v>1404</v>
      </c>
      <c r="H10">
        <v>6.0113960113960117</v>
      </c>
      <c r="I10">
        <v>29281</v>
      </c>
      <c r="J10">
        <v>3145</v>
      </c>
      <c r="K10">
        <v>9.310333863275039</v>
      </c>
    </row>
    <row r="11" spans="1:11">
      <c r="B11" t="s">
        <v>1217</v>
      </c>
      <c r="C11">
        <v>21970</v>
      </c>
      <c r="D11">
        <v>1471</v>
      </c>
      <c r="E11">
        <v>14.935418082936778</v>
      </c>
      <c r="F11">
        <v>9214</v>
      </c>
      <c r="G11">
        <v>1065</v>
      </c>
      <c r="H11">
        <v>8.6516431924882635</v>
      </c>
      <c r="I11">
        <v>31184</v>
      </c>
      <c r="J11">
        <v>2536</v>
      </c>
      <c r="K11">
        <v>12.296529968454259</v>
      </c>
    </row>
    <row r="12" spans="1:11">
      <c r="B12" t="s">
        <v>1211</v>
      </c>
      <c r="C12">
        <v>22088</v>
      </c>
      <c r="D12">
        <v>1356</v>
      </c>
      <c r="E12">
        <v>16.289085545722713</v>
      </c>
      <c r="F12">
        <v>8826</v>
      </c>
      <c r="G12">
        <v>956</v>
      </c>
      <c r="H12">
        <v>9.2322175732217566</v>
      </c>
      <c r="I12">
        <v>30914</v>
      </c>
      <c r="J12">
        <v>2312</v>
      </c>
      <c r="K12">
        <v>13.371107266435986</v>
      </c>
    </row>
    <row r="13" spans="1:11">
      <c r="B13" t="s">
        <v>1212</v>
      </c>
      <c r="C13">
        <v>24387</v>
      </c>
      <c r="D13">
        <v>1037</v>
      </c>
      <c r="E13">
        <v>23.516875602700097</v>
      </c>
      <c r="F13">
        <v>7991</v>
      </c>
      <c r="G13">
        <v>945</v>
      </c>
      <c r="H13">
        <v>8.4560846560846556</v>
      </c>
      <c r="I13">
        <v>32378</v>
      </c>
      <c r="J13">
        <v>1982</v>
      </c>
      <c r="K13">
        <v>16.336024217961654</v>
      </c>
    </row>
    <row r="14" spans="1:11">
      <c r="B14" t="s">
        <v>1213</v>
      </c>
      <c r="C14">
        <v>19918</v>
      </c>
      <c r="D14">
        <v>939</v>
      </c>
      <c r="E14">
        <v>21.21192758253461</v>
      </c>
      <c r="F14">
        <v>7047</v>
      </c>
      <c r="G14">
        <v>678</v>
      </c>
      <c r="H14">
        <v>10.393805309734514</v>
      </c>
      <c r="I14">
        <v>26965</v>
      </c>
      <c r="J14">
        <v>1617</v>
      </c>
      <c r="K14">
        <v>16.675943104514534</v>
      </c>
    </row>
    <row r="15" spans="1:11">
      <c r="A15">
        <v>2005</v>
      </c>
      <c r="B15" t="s">
        <v>1202</v>
      </c>
      <c r="C15">
        <v>19354</v>
      </c>
      <c r="D15">
        <v>899</v>
      </c>
      <c r="E15">
        <v>21.528364849833149</v>
      </c>
      <c r="F15">
        <v>7120</v>
      </c>
      <c r="G15">
        <v>616</v>
      </c>
      <c r="H15">
        <v>11.558441558441558</v>
      </c>
      <c r="I15">
        <v>26474</v>
      </c>
      <c r="J15">
        <v>1515</v>
      </c>
      <c r="K15">
        <v>17.474587458745873</v>
      </c>
    </row>
    <row r="16" spans="1:11">
      <c r="B16" t="s">
        <v>1203</v>
      </c>
      <c r="C16">
        <v>21826</v>
      </c>
      <c r="D16">
        <v>990</v>
      </c>
      <c r="E16">
        <v>22.046464646464646</v>
      </c>
      <c r="F16">
        <v>7864</v>
      </c>
      <c r="G16">
        <v>786</v>
      </c>
      <c r="H16">
        <v>10.005089058524174</v>
      </c>
      <c r="I16">
        <v>29690</v>
      </c>
      <c r="J16">
        <v>1776</v>
      </c>
      <c r="K16">
        <v>16.717342342342342</v>
      </c>
    </row>
    <row r="17" spans="1:11">
      <c r="B17" t="s">
        <v>1204</v>
      </c>
      <c r="C17">
        <v>21213</v>
      </c>
      <c r="D17">
        <v>1007</v>
      </c>
      <c r="E17">
        <v>21.065541211519363</v>
      </c>
      <c r="F17">
        <v>7699</v>
      </c>
      <c r="G17">
        <v>1032</v>
      </c>
      <c r="H17">
        <v>7.4602713178294575</v>
      </c>
      <c r="I17">
        <v>28912</v>
      </c>
      <c r="J17">
        <v>2039</v>
      </c>
      <c r="K17">
        <v>14.179499754781755</v>
      </c>
    </row>
    <row r="18" spans="1:11">
      <c r="B18" t="s">
        <v>1205</v>
      </c>
      <c r="C18">
        <v>22707</v>
      </c>
      <c r="D18">
        <v>1279</v>
      </c>
      <c r="E18">
        <v>17.753713838936669</v>
      </c>
      <c r="F18">
        <v>7313</v>
      </c>
      <c r="G18">
        <v>841</v>
      </c>
      <c r="H18">
        <v>8.6956004756242571</v>
      </c>
      <c r="I18">
        <v>30020</v>
      </c>
      <c r="J18">
        <v>2120</v>
      </c>
      <c r="K18">
        <v>14.160377358490566</v>
      </c>
    </row>
    <row r="19" spans="1:11">
      <c r="B19" t="s">
        <v>1206</v>
      </c>
      <c r="C19">
        <v>29075</v>
      </c>
      <c r="D19">
        <v>1659</v>
      </c>
      <c r="E19">
        <v>17.525617842073537</v>
      </c>
      <c r="F19">
        <v>7289</v>
      </c>
      <c r="G19">
        <v>1293</v>
      </c>
      <c r="H19">
        <v>5.6372776488785767</v>
      </c>
      <c r="I19">
        <v>36364</v>
      </c>
      <c r="J19">
        <v>2952</v>
      </c>
      <c r="K19">
        <v>12.318428184281842</v>
      </c>
    </row>
    <row r="20" spans="1:11">
      <c r="B20" t="s">
        <v>1207</v>
      </c>
      <c r="C20">
        <v>30533</v>
      </c>
      <c r="D20">
        <v>1661</v>
      </c>
      <c r="E20">
        <v>18.382299819385914</v>
      </c>
      <c r="F20">
        <v>6914</v>
      </c>
      <c r="G20">
        <v>1181</v>
      </c>
      <c r="H20">
        <v>5.8543607112616423</v>
      </c>
      <c r="I20">
        <v>37447</v>
      </c>
      <c r="J20">
        <v>2842</v>
      </c>
      <c r="K20">
        <v>13.176284306826179</v>
      </c>
    </row>
    <row r="21" spans="1:11">
      <c r="B21" t="s">
        <v>1208</v>
      </c>
      <c r="C21">
        <v>30048</v>
      </c>
      <c r="D21">
        <v>1993</v>
      </c>
      <c r="E21">
        <v>15.076768690416458</v>
      </c>
      <c r="F21">
        <v>7141</v>
      </c>
      <c r="G21">
        <v>1342</v>
      </c>
      <c r="H21">
        <v>5.3211624441132637</v>
      </c>
      <c r="I21">
        <v>37189</v>
      </c>
      <c r="J21">
        <v>3335</v>
      </c>
      <c r="K21">
        <v>11.15112443778111</v>
      </c>
    </row>
    <row r="22" spans="1:11">
      <c r="B22" t="s">
        <v>1209</v>
      </c>
      <c r="C22">
        <v>29070</v>
      </c>
      <c r="D22">
        <v>2091</v>
      </c>
      <c r="E22">
        <v>13.902439024390244</v>
      </c>
      <c r="F22">
        <v>6428</v>
      </c>
      <c r="G22">
        <v>1241</v>
      </c>
      <c r="H22">
        <v>5.17969379532635</v>
      </c>
      <c r="I22">
        <v>35498</v>
      </c>
      <c r="J22">
        <v>3332</v>
      </c>
      <c r="K22">
        <v>10.653661464585834</v>
      </c>
    </row>
    <row r="23" spans="1:11">
      <c r="B23" t="s">
        <v>1217</v>
      </c>
      <c r="C23">
        <v>28390</v>
      </c>
      <c r="D23">
        <v>1710</v>
      </c>
      <c r="E23">
        <v>16.602339181286549</v>
      </c>
      <c r="F23">
        <v>6005</v>
      </c>
      <c r="G23">
        <v>1008</v>
      </c>
      <c r="H23">
        <v>5.9573412698412698</v>
      </c>
      <c r="I23">
        <v>34395</v>
      </c>
      <c r="J23">
        <v>2718</v>
      </c>
      <c r="K23">
        <v>12.654525386313466</v>
      </c>
    </row>
    <row r="24" spans="1:11">
      <c r="B24" t="s">
        <v>1211</v>
      </c>
      <c r="C24">
        <v>27093</v>
      </c>
      <c r="D24">
        <v>1387</v>
      </c>
      <c r="E24">
        <v>19.533525594808939</v>
      </c>
      <c r="F24">
        <v>6728</v>
      </c>
      <c r="G24">
        <v>1282</v>
      </c>
      <c r="H24">
        <v>5.2480499219968797</v>
      </c>
      <c r="I24">
        <v>33821</v>
      </c>
      <c r="J24">
        <v>2669</v>
      </c>
      <c r="K24">
        <v>12.671787186212065</v>
      </c>
    </row>
    <row r="25" spans="1:11">
      <c r="B25" t="s">
        <v>1212</v>
      </c>
      <c r="C25">
        <v>26308</v>
      </c>
      <c r="D25">
        <v>1679</v>
      </c>
      <c r="E25">
        <v>15.668850506253722</v>
      </c>
      <c r="F25">
        <v>5845</v>
      </c>
      <c r="G25">
        <v>1082</v>
      </c>
      <c r="H25">
        <v>5.4020332717190387</v>
      </c>
      <c r="I25">
        <v>32153</v>
      </c>
      <c r="J25">
        <v>2761</v>
      </c>
      <c r="K25">
        <v>11.645418326693227</v>
      </c>
    </row>
    <row r="26" spans="1:11">
      <c r="B26" t="s">
        <v>1213</v>
      </c>
      <c r="C26">
        <v>26176</v>
      </c>
      <c r="D26">
        <v>1236</v>
      </c>
      <c r="E26">
        <v>21.177993527508089</v>
      </c>
      <c r="F26">
        <v>4767</v>
      </c>
      <c r="G26">
        <v>676</v>
      </c>
      <c r="H26">
        <v>7.0517751479289945</v>
      </c>
      <c r="I26">
        <v>30943</v>
      </c>
      <c r="J26">
        <v>1912</v>
      </c>
      <c r="K26">
        <v>16.18357740585774</v>
      </c>
    </row>
    <row r="27" spans="1:11">
      <c r="A27">
        <v>2006</v>
      </c>
      <c r="B27" t="s">
        <v>1202</v>
      </c>
      <c r="C27">
        <v>26323</v>
      </c>
      <c r="D27">
        <v>1045</v>
      </c>
      <c r="E27">
        <v>25.189473684210526</v>
      </c>
      <c r="F27">
        <v>5766</v>
      </c>
      <c r="G27">
        <v>881</v>
      </c>
      <c r="H27">
        <v>6.5448354143019296</v>
      </c>
      <c r="I27">
        <v>32089</v>
      </c>
      <c r="J27">
        <v>1926</v>
      </c>
      <c r="K27">
        <v>16.660955347871237</v>
      </c>
    </row>
    <row r="28" spans="1:11">
      <c r="B28" t="s">
        <v>1203</v>
      </c>
      <c r="C28">
        <v>25775</v>
      </c>
      <c r="D28">
        <v>1146</v>
      </c>
      <c r="E28">
        <v>22.491273996509598</v>
      </c>
      <c r="F28">
        <v>5134</v>
      </c>
      <c r="G28">
        <v>1125</v>
      </c>
      <c r="H28">
        <v>4.5635555555555554</v>
      </c>
      <c r="I28">
        <v>30909</v>
      </c>
      <c r="J28">
        <v>2271</v>
      </c>
      <c r="K28">
        <v>13.610303830911493</v>
      </c>
    </row>
    <row r="29" spans="1:11">
      <c r="B29" t="s">
        <v>1204</v>
      </c>
      <c r="C29">
        <v>25803</v>
      </c>
      <c r="D29">
        <v>1312</v>
      </c>
      <c r="E29">
        <v>19.666920731707318</v>
      </c>
      <c r="F29">
        <v>5355</v>
      </c>
      <c r="G29">
        <v>952</v>
      </c>
      <c r="H29">
        <v>5.625</v>
      </c>
      <c r="I29">
        <v>31158</v>
      </c>
      <c r="J29">
        <v>2264</v>
      </c>
      <c r="K29">
        <v>13.762367491166078</v>
      </c>
    </row>
    <row r="30" spans="1:11">
      <c r="B30" t="s">
        <v>1205</v>
      </c>
      <c r="C30">
        <v>24853</v>
      </c>
      <c r="D30">
        <v>1319</v>
      </c>
      <c r="E30">
        <v>18.842304776345717</v>
      </c>
      <c r="F30">
        <v>5885</v>
      </c>
      <c r="G30">
        <v>734</v>
      </c>
      <c r="H30">
        <v>8.0177111716621248</v>
      </c>
      <c r="I30">
        <v>30738</v>
      </c>
      <c r="J30">
        <v>2053</v>
      </c>
      <c r="K30">
        <v>14.972235752557234</v>
      </c>
    </row>
    <row r="31" spans="1:11">
      <c r="B31" t="s">
        <v>1206</v>
      </c>
      <c r="C31">
        <v>27753</v>
      </c>
      <c r="D31">
        <v>1686</v>
      </c>
      <c r="E31">
        <v>16.460854092526692</v>
      </c>
      <c r="F31">
        <v>6276</v>
      </c>
      <c r="G31">
        <v>1184</v>
      </c>
      <c r="H31">
        <v>5.3006756756756754</v>
      </c>
      <c r="I31">
        <v>34029</v>
      </c>
      <c r="J31">
        <v>2870</v>
      </c>
      <c r="K31">
        <v>11.856794425087108</v>
      </c>
    </row>
    <row r="32" spans="1:11">
      <c r="B32" t="s">
        <v>1207</v>
      </c>
      <c r="C32">
        <v>28319</v>
      </c>
      <c r="D32">
        <v>1648</v>
      </c>
      <c r="E32">
        <v>17.183859223300971</v>
      </c>
      <c r="F32">
        <v>6912</v>
      </c>
      <c r="G32">
        <v>1032</v>
      </c>
      <c r="H32">
        <v>6.6976744186046515</v>
      </c>
      <c r="I32">
        <v>35231</v>
      </c>
      <c r="J32">
        <v>2680</v>
      </c>
      <c r="K32">
        <v>13.145895522388059</v>
      </c>
    </row>
    <row r="33" spans="1:11">
      <c r="B33" t="s">
        <v>1208</v>
      </c>
      <c r="C33">
        <v>32410</v>
      </c>
      <c r="D33">
        <v>2064</v>
      </c>
      <c r="E33">
        <v>15.702519379844961</v>
      </c>
      <c r="F33">
        <v>9496</v>
      </c>
      <c r="G33">
        <v>1201</v>
      </c>
      <c r="H33">
        <v>7.9067443796835972</v>
      </c>
      <c r="I33">
        <v>41906</v>
      </c>
      <c r="J33">
        <v>3265</v>
      </c>
      <c r="K33">
        <v>12.834915773353751</v>
      </c>
    </row>
    <row r="34" spans="1:11">
      <c r="B34" t="s">
        <v>1209</v>
      </c>
      <c r="C34">
        <v>33267</v>
      </c>
      <c r="D34">
        <v>2324</v>
      </c>
      <c r="E34">
        <v>14.314543889845094</v>
      </c>
      <c r="F34">
        <v>9471</v>
      </c>
      <c r="G34">
        <v>1448</v>
      </c>
      <c r="H34">
        <v>6.540745856353591</v>
      </c>
      <c r="I34">
        <v>42738</v>
      </c>
      <c r="J34">
        <v>3772</v>
      </c>
      <c r="K34">
        <v>11.330328738069989</v>
      </c>
    </row>
    <row r="35" spans="1:11">
      <c r="B35" t="s">
        <v>1217</v>
      </c>
      <c r="C35">
        <v>31497</v>
      </c>
      <c r="D35">
        <v>1544</v>
      </c>
      <c r="E35">
        <v>20.399611398963732</v>
      </c>
      <c r="F35">
        <v>9109</v>
      </c>
      <c r="G35">
        <v>1379</v>
      </c>
      <c r="H35">
        <v>6.6055112400290064</v>
      </c>
      <c r="I35">
        <v>40606</v>
      </c>
      <c r="J35">
        <v>2923</v>
      </c>
      <c r="K35">
        <v>13.891891891891891</v>
      </c>
    </row>
    <row r="36" spans="1:11">
      <c r="B36" t="s">
        <v>1211</v>
      </c>
      <c r="C36">
        <v>30224</v>
      </c>
      <c r="D36">
        <v>1891</v>
      </c>
      <c r="E36">
        <v>15.983077736647276</v>
      </c>
      <c r="F36">
        <v>8254</v>
      </c>
      <c r="G36">
        <v>1346</v>
      </c>
      <c r="H36">
        <v>6.132243684992571</v>
      </c>
      <c r="I36">
        <v>38478</v>
      </c>
      <c r="J36">
        <v>3237</v>
      </c>
      <c r="K36">
        <v>11.88693234476367</v>
      </c>
    </row>
    <row r="37" spans="1:11">
      <c r="B37" t="s">
        <v>1212</v>
      </c>
      <c r="C37">
        <v>29389</v>
      </c>
      <c r="D37">
        <v>1680</v>
      </c>
      <c r="E37">
        <v>17.49345238095238</v>
      </c>
      <c r="F37">
        <v>10369</v>
      </c>
      <c r="G37">
        <v>1467</v>
      </c>
      <c r="H37">
        <v>7.0681663258350378</v>
      </c>
      <c r="I37">
        <v>39758</v>
      </c>
      <c r="J37">
        <v>3147</v>
      </c>
      <c r="K37">
        <v>12.633619319987289</v>
      </c>
    </row>
    <row r="38" spans="1:11">
      <c r="B38" t="s">
        <v>1213</v>
      </c>
      <c r="C38">
        <v>28916</v>
      </c>
      <c r="D38">
        <v>1210</v>
      </c>
      <c r="E38">
        <v>23.897520661157024</v>
      </c>
      <c r="F38">
        <v>9233</v>
      </c>
      <c r="G38">
        <v>643</v>
      </c>
      <c r="H38">
        <v>14.359253499222396</v>
      </c>
      <c r="I38">
        <v>38149</v>
      </c>
      <c r="J38">
        <v>1853</v>
      </c>
      <c r="K38">
        <v>20.5876956287102</v>
      </c>
    </row>
    <row r="39" spans="1:11">
      <c r="A39">
        <v>2007</v>
      </c>
      <c r="B39" t="s">
        <v>1202</v>
      </c>
      <c r="C39">
        <v>27967</v>
      </c>
      <c r="D39">
        <v>1287</v>
      </c>
      <c r="E39">
        <v>21.73038073038073</v>
      </c>
      <c r="F39">
        <v>7114</v>
      </c>
      <c r="G39">
        <v>798</v>
      </c>
      <c r="H39">
        <v>8.9147869674185465</v>
      </c>
      <c r="I39">
        <v>35081</v>
      </c>
      <c r="J39">
        <v>2085</v>
      </c>
      <c r="K39">
        <v>16.825419664268583</v>
      </c>
    </row>
    <row r="40" spans="1:11">
      <c r="B40" t="s">
        <v>1203</v>
      </c>
      <c r="C40">
        <v>26742</v>
      </c>
      <c r="D40">
        <v>1293</v>
      </c>
      <c r="E40">
        <v>20.682134570765662</v>
      </c>
      <c r="F40">
        <v>6844</v>
      </c>
      <c r="G40">
        <v>687</v>
      </c>
      <c r="H40">
        <v>9.9621542940320236</v>
      </c>
      <c r="I40">
        <v>33586</v>
      </c>
      <c r="J40">
        <v>1980</v>
      </c>
      <c r="K40">
        <v>16.962626262626262</v>
      </c>
    </row>
    <row r="41" spans="1:11">
      <c r="B41" t="s">
        <v>1204</v>
      </c>
      <c r="C41">
        <v>30613</v>
      </c>
      <c r="D41">
        <v>1811</v>
      </c>
      <c r="E41">
        <v>16.903920485919382</v>
      </c>
      <c r="F41">
        <v>5911</v>
      </c>
      <c r="G41">
        <v>929</v>
      </c>
      <c r="H41">
        <v>6.3627556512378902</v>
      </c>
      <c r="I41">
        <v>36524</v>
      </c>
      <c r="J41">
        <v>2740</v>
      </c>
      <c r="K41">
        <v>13.32992700729927</v>
      </c>
    </row>
    <row r="42" spans="1:11">
      <c r="B42" t="s">
        <v>1205</v>
      </c>
      <c r="C42">
        <v>30884</v>
      </c>
      <c r="D42">
        <v>1457</v>
      </c>
      <c r="E42">
        <v>21.196980096087852</v>
      </c>
      <c r="F42">
        <v>5861</v>
      </c>
      <c r="G42">
        <v>828</v>
      </c>
      <c r="H42">
        <v>7.0785024154589369</v>
      </c>
      <c r="I42">
        <v>36745</v>
      </c>
      <c r="J42">
        <v>2285</v>
      </c>
      <c r="K42">
        <v>16.080962800875273</v>
      </c>
    </row>
    <row r="43" spans="1:11">
      <c r="B43" t="s">
        <v>1206</v>
      </c>
      <c r="C43">
        <v>33470</v>
      </c>
      <c r="D43">
        <v>1506</v>
      </c>
      <c r="E43">
        <v>22.224435590969456</v>
      </c>
      <c r="F43">
        <v>7391</v>
      </c>
      <c r="G43">
        <v>959</v>
      </c>
      <c r="H43">
        <v>7.7069864442127214</v>
      </c>
      <c r="I43">
        <v>40861</v>
      </c>
      <c r="J43">
        <v>2465</v>
      </c>
      <c r="K43">
        <v>16.576470588235296</v>
      </c>
    </row>
    <row r="44" spans="1:11">
      <c r="B44" t="s">
        <v>1207</v>
      </c>
      <c r="C44">
        <v>34304</v>
      </c>
      <c r="D44">
        <v>1601</v>
      </c>
      <c r="E44">
        <v>21.426608369768893</v>
      </c>
      <c r="F44">
        <v>6983</v>
      </c>
      <c r="G44">
        <v>714</v>
      </c>
      <c r="H44">
        <v>9.780112044817928</v>
      </c>
      <c r="I44">
        <v>41287</v>
      </c>
      <c r="J44">
        <v>2315</v>
      </c>
      <c r="K44">
        <v>17.834557235421165</v>
      </c>
    </row>
    <row r="45" spans="1:11">
      <c r="B45" t="s">
        <v>1208</v>
      </c>
      <c r="C45">
        <v>36938</v>
      </c>
      <c r="D45">
        <v>1995</v>
      </c>
      <c r="E45">
        <v>18.51528822055138</v>
      </c>
      <c r="F45">
        <v>7338</v>
      </c>
      <c r="G45">
        <v>841</v>
      </c>
      <c r="H45">
        <v>8.7253269916765763</v>
      </c>
      <c r="I45">
        <v>44276</v>
      </c>
      <c r="J45">
        <v>2836</v>
      </c>
      <c r="K45">
        <v>15.61212976022567</v>
      </c>
    </row>
    <row r="46" spans="1:11">
      <c r="B46" t="s">
        <v>1209</v>
      </c>
      <c r="C46">
        <v>40649</v>
      </c>
      <c r="D46">
        <v>2061</v>
      </c>
      <c r="E46">
        <v>19.722950024260069</v>
      </c>
      <c r="F46">
        <v>9186</v>
      </c>
      <c r="G46">
        <v>983</v>
      </c>
      <c r="H46">
        <v>9.3448626653102753</v>
      </c>
      <c r="I46">
        <v>49835</v>
      </c>
      <c r="J46">
        <v>3044</v>
      </c>
      <c r="K46">
        <v>16.3715505913272</v>
      </c>
    </row>
    <row r="47" spans="1:11">
      <c r="B47" t="s">
        <v>1217</v>
      </c>
      <c r="C47">
        <v>40190</v>
      </c>
      <c r="D47">
        <v>1410</v>
      </c>
      <c r="E47">
        <v>28.50354609929078</v>
      </c>
      <c r="F47">
        <v>11839</v>
      </c>
      <c r="G47">
        <v>945</v>
      </c>
      <c r="H47">
        <v>12.528042328042329</v>
      </c>
      <c r="I47">
        <v>52029</v>
      </c>
      <c r="J47">
        <v>2355</v>
      </c>
      <c r="K47">
        <v>22.092993630573247</v>
      </c>
    </row>
    <row r="48" spans="1:11">
      <c r="B48" t="s">
        <v>1211</v>
      </c>
      <c r="C48">
        <v>39100</v>
      </c>
      <c r="D48">
        <v>1730</v>
      </c>
      <c r="E48">
        <v>22.601156069364162</v>
      </c>
      <c r="F48">
        <v>12501</v>
      </c>
      <c r="G48">
        <v>1597</v>
      </c>
      <c r="H48">
        <v>7.82780212899186</v>
      </c>
      <c r="I48">
        <v>51601</v>
      </c>
      <c r="J48">
        <v>3327</v>
      </c>
      <c r="K48">
        <v>15.509768560264503</v>
      </c>
    </row>
    <row r="49" spans="1:11">
      <c r="B49" t="s">
        <v>1212</v>
      </c>
      <c r="C49">
        <v>38508</v>
      </c>
      <c r="D49">
        <v>1480</v>
      </c>
      <c r="E49">
        <v>26.018918918918917</v>
      </c>
      <c r="F49">
        <v>14261</v>
      </c>
      <c r="G49">
        <v>1393</v>
      </c>
      <c r="H49">
        <v>10.237616654702082</v>
      </c>
      <c r="I49">
        <v>52769</v>
      </c>
      <c r="J49">
        <v>2873</v>
      </c>
      <c r="K49">
        <v>18.367211973546816</v>
      </c>
    </row>
    <row r="50" spans="1:11">
      <c r="B50" t="s">
        <v>1213</v>
      </c>
      <c r="C50">
        <v>41144</v>
      </c>
      <c r="D50">
        <v>1429</v>
      </c>
      <c r="E50">
        <v>28.792162351294611</v>
      </c>
      <c r="F50">
        <v>12931</v>
      </c>
      <c r="G50">
        <v>754</v>
      </c>
      <c r="H50">
        <v>17.149867374005304</v>
      </c>
      <c r="I50">
        <v>54075</v>
      </c>
      <c r="J50">
        <v>2183</v>
      </c>
      <c r="K50">
        <v>24.770957398076042</v>
      </c>
    </row>
    <row r="51" spans="1:11">
      <c r="A51">
        <v>2008</v>
      </c>
      <c r="B51" t="s">
        <v>1202</v>
      </c>
      <c r="C51">
        <v>40677</v>
      </c>
      <c r="D51">
        <v>1417</v>
      </c>
      <c r="E51">
        <v>28.706422018348626</v>
      </c>
      <c r="F51">
        <v>12961</v>
      </c>
      <c r="G51">
        <v>1043</v>
      </c>
      <c r="H51">
        <v>12.426653883029722</v>
      </c>
      <c r="I51">
        <v>53638</v>
      </c>
      <c r="J51">
        <v>2460</v>
      </c>
      <c r="K51">
        <v>21.804065040650407</v>
      </c>
    </row>
    <row r="52" spans="1:11">
      <c r="B52" t="s">
        <v>1203</v>
      </c>
      <c r="C52">
        <v>38640</v>
      </c>
      <c r="D52">
        <v>1757</v>
      </c>
      <c r="E52">
        <v>21.992031872509958</v>
      </c>
      <c r="F52">
        <v>12147</v>
      </c>
      <c r="G52">
        <v>814</v>
      </c>
      <c r="H52">
        <v>14.922604422604422</v>
      </c>
      <c r="I52">
        <v>50787</v>
      </c>
      <c r="J52">
        <v>2571</v>
      </c>
      <c r="K52">
        <v>19.753792298716451</v>
      </c>
    </row>
    <row r="53" spans="1:11">
      <c r="B53" t="s">
        <v>1204</v>
      </c>
      <c r="C53">
        <v>36257</v>
      </c>
      <c r="D53">
        <v>1852</v>
      </c>
      <c r="E53">
        <v>19.577213822894169</v>
      </c>
      <c r="F53">
        <v>9730</v>
      </c>
      <c r="G53">
        <v>1402</v>
      </c>
      <c r="H53">
        <v>6.9400855920114122</v>
      </c>
      <c r="I53">
        <v>45987</v>
      </c>
      <c r="J53">
        <v>3254</v>
      </c>
      <c r="K53">
        <v>14.132452366318377</v>
      </c>
    </row>
    <row r="54" spans="1:11">
      <c r="B54" t="s">
        <v>1205</v>
      </c>
      <c r="C54">
        <v>37917</v>
      </c>
      <c r="D54">
        <v>1128</v>
      </c>
      <c r="E54">
        <v>33.61436170212766</v>
      </c>
      <c r="F54">
        <v>10227</v>
      </c>
      <c r="G54">
        <v>728</v>
      </c>
      <c r="H54">
        <v>14.048076923076923</v>
      </c>
      <c r="I54">
        <v>48144</v>
      </c>
      <c r="J54">
        <v>1856</v>
      </c>
      <c r="K54">
        <v>25.939655172413794</v>
      </c>
    </row>
    <row r="55" spans="1:11">
      <c r="B55" t="s">
        <v>1206</v>
      </c>
      <c r="C55">
        <v>36466</v>
      </c>
      <c r="D55">
        <v>1469</v>
      </c>
      <c r="E55">
        <v>24.823689584751531</v>
      </c>
      <c r="F55">
        <v>12200</v>
      </c>
      <c r="G55">
        <v>851</v>
      </c>
      <c r="H55">
        <v>14.336075205640423</v>
      </c>
      <c r="I55">
        <v>48666</v>
      </c>
      <c r="J55">
        <v>2320</v>
      </c>
      <c r="K55">
        <v>20.976724137931033</v>
      </c>
    </row>
    <row r="56" spans="1:11">
      <c r="B56" t="s">
        <v>1207</v>
      </c>
      <c r="C56">
        <v>35958</v>
      </c>
      <c r="D56">
        <v>1406</v>
      </c>
      <c r="E56">
        <v>25.574679943100996</v>
      </c>
      <c r="F56">
        <v>12002</v>
      </c>
      <c r="G56">
        <v>643</v>
      </c>
      <c r="H56">
        <v>18.665629860031103</v>
      </c>
      <c r="I56">
        <v>47960</v>
      </c>
      <c r="J56">
        <v>2049</v>
      </c>
      <c r="K56">
        <v>23.406539775500246</v>
      </c>
    </row>
    <row r="57" spans="1:11">
      <c r="B57" t="s">
        <v>1208</v>
      </c>
      <c r="C57">
        <v>37263</v>
      </c>
      <c r="D57">
        <v>1740</v>
      </c>
      <c r="E57">
        <v>21.415517241379309</v>
      </c>
      <c r="F57">
        <v>11450</v>
      </c>
      <c r="G57">
        <v>702</v>
      </c>
      <c r="H57">
        <v>16.310541310541311</v>
      </c>
      <c r="I57">
        <v>48713</v>
      </c>
      <c r="J57">
        <v>2442</v>
      </c>
      <c r="K57">
        <v>19.947993447993447</v>
      </c>
    </row>
    <row r="58" spans="1:11">
      <c r="B58" t="s">
        <v>1209</v>
      </c>
      <c r="C58">
        <v>39281</v>
      </c>
      <c r="D58">
        <v>1568</v>
      </c>
      <c r="E58">
        <v>25.051658163265305</v>
      </c>
      <c r="F58">
        <v>11477</v>
      </c>
      <c r="G58">
        <v>610</v>
      </c>
      <c r="H58">
        <v>18.814754098360655</v>
      </c>
      <c r="I58">
        <v>50758</v>
      </c>
      <c r="J58">
        <v>2178</v>
      </c>
      <c r="K58">
        <v>23.304866850321396</v>
      </c>
    </row>
    <row r="59" spans="1:11">
      <c r="B59" t="s">
        <v>1217</v>
      </c>
      <c r="C59">
        <v>38219</v>
      </c>
      <c r="D59">
        <v>1277</v>
      </c>
      <c r="E59">
        <v>29.928739232576351</v>
      </c>
      <c r="F59">
        <v>11324</v>
      </c>
      <c r="G59">
        <v>629</v>
      </c>
      <c r="H59">
        <v>18.003179650238472</v>
      </c>
      <c r="I59">
        <v>49543</v>
      </c>
      <c r="J59">
        <v>1906</v>
      </c>
      <c r="K59">
        <v>25.993179433368311</v>
      </c>
    </row>
    <row r="60" spans="1:11">
      <c r="B60" t="s">
        <v>1211</v>
      </c>
      <c r="C60">
        <v>39299</v>
      </c>
      <c r="D60">
        <v>1592</v>
      </c>
      <c r="E60">
        <v>24.685301507537687</v>
      </c>
      <c r="F60">
        <v>11452</v>
      </c>
      <c r="G60">
        <v>714</v>
      </c>
      <c r="H60">
        <v>16.03921568627451</v>
      </c>
      <c r="I60">
        <v>50751</v>
      </c>
      <c r="J60">
        <v>2306</v>
      </c>
      <c r="K60">
        <v>22.008239375542065</v>
      </c>
    </row>
    <row r="61" spans="1:11">
      <c r="B61" t="s">
        <v>1212</v>
      </c>
      <c r="C61">
        <v>38030</v>
      </c>
      <c r="D61">
        <v>1143</v>
      </c>
      <c r="E61">
        <v>33.272090988626424</v>
      </c>
      <c r="F61">
        <v>11471</v>
      </c>
      <c r="G61">
        <v>488</v>
      </c>
      <c r="H61">
        <v>23.506147540983605</v>
      </c>
      <c r="I61">
        <v>49501</v>
      </c>
      <c r="J61">
        <v>1631</v>
      </c>
      <c r="K61">
        <v>30.35009196811772</v>
      </c>
    </row>
    <row r="62" spans="1:11">
      <c r="B62" t="s">
        <v>1213</v>
      </c>
      <c r="C62">
        <v>38690</v>
      </c>
      <c r="D62">
        <v>1135</v>
      </c>
      <c r="E62">
        <v>34.08810572687225</v>
      </c>
      <c r="F62">
        <v>11433</v>
      </c>
      <c r="G62">
        <v>450</v>
      </c>
      <c r="H62">
        <v>25.406666666666666</v>
      </c>
      <c r="I62">
        <v>50123</v>
      </c>
      <c r="J62">
        <v>1585</v>
      </c>
      <c r="K62">
        <v>31.62334384858044</v>
      </c>
    </row>
    <row r="63" spans="1:11">
      <c r="A63">
        <v>2009</v>
      </c>
      <c r="B63" t="s">
        <v>1202</v>
      </c>
      <c r="C63">
        <v>37619</v>
      </c>
      <c r="D63">
        <v>1273</v>
      </c>
      <c r="E63">
        <v>29.551453260015712</v>
      </c>
      <c r="F63">
        <v>11661</v>
      </c>
      <c r="G63">
        <v>533</v>
      </c>
      <c r="H63">
        <v>21.878048780487806</v>
      </c>
      <c r="I63">
        <v>49280</v>
      </c>
      <c r="J63">
        <v>1806</v>
      </c>
      <c r="K63">
        <v>27.286821705426355</v>
      </c>
    </row>
    <row r="64" spans="1:11">
      <c r="B64" t="s">
        <v>1203</v>
      </c>
      <c r="C64">
        <v>37804</v>
      </c>
      <c r="D64">
        <v>1353</v>
      </c>
      <c r="E64">
        <v>27.940872135994088</v>
      </c>
      <c r="F64">
        <v>11714</v>
      </c>
      <c r="G64">
        <v>523</v>
      </c>
      <c r="H64">
        <v>22.397705544933078</v>
      </c>
      <c r="I64">
        <v>49518</v>
      </c>
      <c r="J64">
        <v>1876</v>
      </c>
      <c r="K64">
        <v>26.395522388059703</v>
      </c>
    </row>
    <row r="65" spans="1:11">
      <c r="B65" t="s">
        <v>1204</v>
      </c>
      <c r="C65">
        <v>36810</v>
      </c>
      <c r="D65">
        <v>1658</v>
      </c>
      <c r="E65">
        <v>22.201447527141134</v>
      </c>
      <c r="F65">
        <v>11094</v>
      </c>
      <c r="G65">
        <v>774</v>
      </c>
      <c r="H65">
        <v>14.333333333333334</v>
      </c>
      <c r="I65">
        <v>47904</v>
      </c>
      <c r="J65">
        <v>2432</v>
      </c>
      <c r="K65">
        <v>19.69736842105263</v>
      </c>
    </row>
    <row r="66" spans="1:11">
      <c r="B66" t="s">
        <v>1205</v>
      </c>
      <c r="C66">
        <v>36366</v>
      </c>
      <c r="D66">
        <v>1342</v>
      </c>
      <c r="E66">
        <v>27.098360655737704</v>
      </c>
      <c r="F66">
        <v>10204</v>
      </c>
      <c r="G66">
        <v>649</v>
      </c>
      <c r="H66">
        <v>15.722650231124808</v>
      </c>
      <c r="I66">
        <v>46570</v>
      </c>
      <c r="J66">
        <v>1991</v>
      </c>
      <c r="K66">
        <v>23.39025615268709</v>
      </c>
    </row>
    <row r="67" spans="1:11">
      <c r="B67" t="s">
        <v>1206</v>
      </c>
      <c r="C67">
        <v>35644</v>
      </c>
      <c r="D67">
        <v>1628</v>
      </c>
      <c r="E67">
        <v>21.894348894348894</v>
      </c>
      <c r="F67">
        <v>10463</v>
      </c>
      <c r="G67">
        <v>679</v>
      </c>
      <c r="H67">
        <v>15.409425625920472</v>
      </c>
      <c r="I67">
        <v>46107</v>
      </c>
      <c r="J67">
        <v>2307</v>
      </c>
      <c r="K67">
        <v>19.985695708712615</v>
      </c>
    </row>
    <row r="68" spans="1:11">
      <c r="B68" t="s">
        <v>1207</v>
      </c>
      <c r="C68">
        <v>35851</v>
      </c>
      <c r="D68">
        <v>1897</v>
      </c>
      <c r="E68">
        <v>18.898787559304164</v>
      </c>
      <c r="F68">
        <v>10257</v>
      </c>
      <c r="G68">
        <v>712</v>
      </c>
      <c r="H68">
        <v>14.405898876404494</v>
      </c>
      <c r="I68">
        <v>46108</v>
      </c>
      <c r="J68">
        <v>2609</v>
      </c>
      <c r="K68">
        <v>17.672671521655808</v>
      </c>
    </row>
    <row r="69" spans="1:11">
      <c r="B69" t="s">
        <v>1208</v>
      </c>
      <c r="C69">
        <v>32193</v>
      </c>
      <c r="D69">
        <v>1762</v>
      </c>
      <c r="E69">
        <v>18.270715096481272</v>
      </c>
      <c r="F69">
        <v>8743</v>
      </c>
      <c r="G69">
        <v>801</v>
      </c>
      <c r="H69">
        <v>10.915106117353309</v>
      </c>
      <c r="I69">
        <v>40936</v>
      </c>
      <c r="J69">
        <v>2563</v>
      </c>
      <c r="K69">
        <v>15.971907920405775</v>
      </c>
    </row>
    <row r="70" spans="1:11">
      <c r="B70" t="s">
        <v>1209</v>
      </c>
      <c r="C70">
        <v>39095</v>
      </c>
      <c r="D70">
        <v>1902</v>
      </c>
      <c r="E70">
        <v>20.554679284963196</v>
      </c>
      <c r="F70">
        <v>8624</v>
      </c>
      <c r="G70">
        <v>765</v>
      </c>
      <c r="H70">
        <v>11.273202614379086</v>
      </c>
      <c r="I70">
        <v>47719</v>
      </c>
      <c r="J70">
        <v>2667</v>
      </c>
      <c r="K70">
        <v>17.892388451443569</v>
      </c>
    </row>
    <row r="71" spans="1:11">
      <c r="B71" t="s">
        <v>1217</v>
      </c>
      <c r="C71">
        <v>37907</v>
      </c>
      <c r="D71">
        <v>1497</v>
      </c>
      <c r="E71">
        <v>25.321977287909153</v>
      </c>
      <c r="F71">
        <v>8115</v>
      </c>
      <c r="G71">
        <v>643</v>
      </c>
      <c r="H71">
        <v>12.620528771384137</v>
      </c>
      <c r="I71">
        <v>46022</v>
      </c>
      <c r="J71">
        <v>2140</v>
      </c>
      <c r="K71">
        <v>21.505607476635515</v>
      </c>
    </row>
    <row r="72" spans="1:11">
      <c r="B72" t="s">
        <v>1211</v>
      </c>
      <c r="C72">
        <v>37329</v>
      </c>
      <c r="D72">
        <v>1782</v>
      </c>
      <c r="E72">
        <v>20.947811447811446</v>
      </c>
      <c r="F72">
        <v>7188</v>
      </c>
      <c r="G72">
        <v>592</v>
      </c>
      <c r="H72">
        <v>12.141891891891891</v>
      </c>
      <c r="I72">
        <v>44517</v>
      </c>
      <c r="J72">
        <v>2374</v>
      </c>
      <c r="K72">
        <v>18.751895534962088</v>
      </c>
    </row>
    <row r="73" spans="1:11">
      <c r="B73" t="s">
        <v>1212</v>
      </c>
      <c r="C73">
        <v>36833</v>
      </c>
      <c r="D73">
        <v>1636</v>
      </c>
      <c r="E73">
        <v>22.514058679706601</v>
      </c>
      <c r="F73">
        <v>6697</v>
      </c>
      <c r="G73">
        <v>702</v>
      </c>
      <c r="H73">
        <v>9.5398860398860403</v>
      </c>
      <c r="I73">
        <v>43530</v>
      </c>
      <c r="J73">
        <v>2338</v>
      </c>
      <c r="K73">
        <v>18.61847733105218</v>
      </c>
    </row>
    <row r="74" spans="1:11">
      <c r="B74" t="s">
        <v>1213</v>
      </c>
      <c r="C74">
        <v>35414</v>
      </c>
      <c r="D74">
        <v>1343</v>
      </c>
      <c r="E74">
        <v>26.369322412509309</v>
      </c>
      <c r="F74">
        <v>6127</v>
      </c>
      <c r="G74">
        <v>685</v>
      </c>
      <c r="H74">
        <v>8.9445255474452559</v>
      </c>
      <c r="I74">
        <v>41541</v>
      </c>
      <c r="J74">
        <v>2028</v>
      </c>
      <c r="K74">
        <v>20.483727810650887</v>
      </c>
    </row>
    <row r="75" spans="1:11">
      <c r="A75">
        <v>2010</v>
      </c>
      <c r="B75" t="s">
        <v>1202</v>
      </c>
      <c r="C75">
        <v>33910</v>
      </c>
      <c r="D75">
        <v>1234</v>
      </c>
      <c r="E75">
        <v>27.479740680713128</v>
      </c>
      <c r="F75">
        <v>6427</v>
      </c>
      <c r="G75">
        <v>603</v>
      </c>
      <c r="H75">
        <v>10.658374792703151</v>
      </c>
      <c r="I75">
        <v>40337</v>
      </c>
      <c r="J75">
        <v>1837</v>
      </c>
      <c r="K75">
        <v>21.95808383233533</v>
      </c>
    </row>
    <row r="76" spans="1:11">
      <c r="B76" t="s">
        <v>1203</v>
      </c>
      <c r="C76">
        <v>33840</v>
      </c>
      <c r="D76">
        <v>972</v>
      </c>
      <c r="E76">
        <v>34.814814814814817</v>
      </c>
      <c r="F76">
        <v>6400</v>
      </c>
      <c r="G76">
        <v>523</v>
      </c>
      <c r="H76">
        <v>12.237093690248566</v>
      </c>
      <c r="I76">
        <v>40240</v>
      </c>
      <c r="J76">
        <v>1495</v>
      </c>
      <c r="K76">
        <v>26.916387959866221</v>
      </c>
    </row>
    <row r="77" spans="1:11">
      <c r="B77" t="s">
        <v>1204</v>
      </c>
      <c r="C77">
        <v>33886</v>
      </c>
      <c r="D77">
        <v>888</v>
      </c>
      <c r="E77">
        <v>38.159909909909906</v>
      </c>
      <c r="F77">
        <v>6372</v>
      </c>
      <c r="G77">
        <v>558</v>
      </c>
      <c r="H77">
        <v>11.419354838709678</v>
      </c>
      <c r="I77">
        <v>40258</v>
      </c>
      <c r="J77">
        <v>1446</v>
      </c>
      <c r="K77">
        <v>27.840940525587829</v>
      </c>
    </row>
    <row r="78" spans="1:11">
      <c r="B78" t="s">
        <v>1205</v>
      </c>
      <c r="C78">
        <v>34280</v>
      </c>
      <c r="D78">
        <v>1129</v>
      </c>
      <c r="E78">
        <v>30.363153232949514</v>
      </c>
      <c r="F78">
        <v>5741</v>
      </c>
      <c r="G78">
        <v>543</v>
      </c>
      <c r="H78">
        <v>10.572744014732965</v>
      </c>
      <c r="I78">
        <v>40021</v>
      </c>
      <c r="J78">
        <v>1672</v>
      </c>
      <c r="K78">
        <v>23.936004784688997</v>
      </c>
    </row>
    <row r="79" spans="1:11">
      <c r="B79" t="s">
        <v>1206</v>
      </c>
      <c r="C79">
        <v>34052</v>
      </c>
      <c r="D79">
        <v>962</v>
      </c>
      <c r="E79">
        <v>35.397089397089395</v>
      </c>
      <c r="F79">
        <v>5828</v>
      </c>
      <c r="G79">
        <v>544</v>
      </c>
      <c r="H79">
        <v>10.713235294117647</v>
      </c>
      <c r="I79">
        <v>39880</v>
      </c>
      <c r="J79">
        <v>1506</v>
      </c>
      <c r="K79">
        <v>26.480743691899072</v>
      </c>
    </row>
    <row r="80" spans="1:11">
      <c r="B80" t="s">
        <v>1207</v>
      </c>
      <c r="C80">
        <v>35252</v>
      </c>
      <c r="D80">
        <v>1375</v>
      </c>
      <c r="E80">
        <v>25.637818181818183</v>
      </c>
      <c r="F80">
        <v>5792</v>
      </c>
      <c r="G80">
        <v>545</v>
      </c>
      <c r="H80">
        <v>10.627522935779817</v>
      </c>
      <c r="I80">
        <v>41044</v>
      </c>
      <c r="J80">
        <v>1920</v>
      </c>
      <c r="K80">
        <v>21.377083333333335</v>
      </c>
    </row>
    <row r="81" spans="1:11">
      <c r="B81" t="s">
        <v>1208</v>
      </c>
      <c r="C81">
        <v>33526</v>
      </c>
      <c r="D81">
        <v>1278</v>
      </c>
      <c r="E81">
        <v>26.233176838810643</v>
      </c>
      <c r="F81">
        <v>5705</v>
      </c>
      <c r="G81">
        <v>634</v>
      </c>
      <c r="H81">
        <v>8.9984227129337544</v>
      </c>
      <c r="I81">
        <v>39231</v>
      </c>
      <c r="J81">
        <v>1912</v>
      </c>
      <c r="K81">
        <v>20.518305439330543</v>
      </c>
    </row>
    <row r="82" spans="1:11">
      <c r="B82" t="s">
        <v>1209</v>
      </c>
      <c r="C82">
        <v>31913</v>
      </c>
      <c r="D82">
        <v>1796</v>
      </c>
      <c r="E82">
        <v>17.768930957683743</v>
      </c>
      <c r="F82">
        <v>5098</v>
      </c>
      <c r="G82">
        <v>678</v>
      </c>
      <c r="H82">
        <v>7.5191740412979353</v>
      </c>
      <c r="I82">
        <v>37011</v>
      </c>
      <c r="J82">
        <v>2474</v>
      </c>
      <c r="K82">
        <v>14.959983831851254</v>
      </c>
    </row>
    <row r="83" spans="1:11">
      <c r="B83" t="s">
        <v>1217</v>
      </c>
      <c r="C83">
        <v>30498</v>
      </c>
      <c r="D83">
        <v>1741</v>
      </c>
      <c r="E83">
        <v>17.517518667432508</v>
      </c>
      <c r="F83">
        <v>4879</v>
      </c>
      <c r="G83">
        <v>597</v>
      </c>
      <c r="H83">
        <v>8.1725293132328307</v>
      </c>
      <c r="I83">
        <v>35377</v>
      </c>
      <c r="J83">
        <v>2338</v>
      </c>
      <c r="K83">
        <v>15.13130881094953</v>
      </c>
    </row>
    <row r="84" spans="1:11">
      <c r="B84" t="s">
        <v>1211</v>
      </c>
      <c r="C84">
        <v>29241</v>
      </c>
      <c r="D84">
        <v>1956</v>
      </c>
      <c r="E84">
        <v>14.949386503067485</v>
      </c>
      <c r="F84">
        <v>4483</v>
      </c>
      <c r="G84">
        <v>671</v>
      </c>
      <c r="H84">
        <v>6.6810730253353201</v>
      </c>
      <c r="I84">
        <v>33724</v>
      </c>
      <c r="J84">
        <v>2627</v>
      </c>
      <c r="K84">
        <v>12.837457175485344</v>
      </c>
    </row>
    <row r="85" spans="1:11">
      <c r="B85" t="s">
        <v>1212</v>
      </c>
      <c r="C85">
        <v>29685</v>
      </c>
      <c r="D85">
        <v>1502</v>
      </c>
      <c r="E85">
        <v>19.763648468708389</v>
      </c>
      <c r="F85">
        <v>4767</v>
      </c>
      <c r="G85">
        <v>679</v>
      </c>
      <c r="H85">
        <v>7.0206185567010309</v>
      </c>
      <c r="I85">
        <v>34452</v>
      </c>
      <c r="J85">
        <v>2181</v>
      </c>
      <c r="K85">
        <v>15.796423658872078</v>
      </c>
    </row>
    <row r="86" spans="1:11">
      <c r="B86" t="s">
        <v>1213</v>
      </c>
      <c r="C86">
        <v>32128</v>
      </c>
      <c r="D86">
        <v>1430</v>
      </c>
      <c r="E86">
        <v>22.467132867132868</v>
      </c>
      <c r="F86">
        <v>5177</v>
      </c>
      <c r="G86">
        <v>760</v>
      </c>
      <c r="H86">
        <v>6.8118421052631577</v>
      </c>
      <c r="I86">
        <v>37305</v>
      </c>
      <c r="J86">
        <v>2190</v>
      </c>
      <c r="K86">
        <v>17.034246575342465</v>
      </c>
    </row>
    <row r="87" spans="1:11">
      <c r="A87">
        <v>2011</v>
      </c>
      <c r="B87" t="s">
        <v>1202</v>
      </c>
      <c r="C87">
        <v>31416</v>
      </c>
      <c r="D87">
        <v>1143</v>
      </c>
      <c r="E87">
        <v>27.485564304461942</v>
      </c>
      <c r="F87">
        <v>6264</v>
      </c>
      <c r="G87">
        <v>464</v>
      </c>
      <c r="H87">
        <v>13.5</v>
      </c>
      <c r="I87">
        <v>37680</v>
      </c>
      <c r="J87">
        <v>1607</v>
      </c>
      <c r="K87">
        <v>23.447417548226507</v>
      </c>
    </row>
    <row r="88" spans="1:11">
      <c r="B88" t="s">
        <v>1203</v>
      </c>
      <c r="C88">
        <v>31390</v>
      </c>
      <c r="D88">
        <v>1397</v>
      </c>
      <c r="E88">
        <v>22.469577666428059</v>
      </c>
      <c r="F88">
        <v>6195</v>
      </c>
      <c r="G88">
        <v>636</v>
      </c>
      <c r="H88">
        <v>9.7405660377358494</v>
      </c>
      <c r="I88">
        <v>37585</v>
      </c>
      <c r="J88">
        <v>2033</v>
      </c>
      <c r="K88">
        <v>18.487456960157402</v>
      </c>
    </row>
    <row r="89" spans="1:11">
      <c r="B89" t="s">
        <v>1204</v>
      </c>
      <c r="C89">
        <v>30693</v>
      </c>
      <c r="D89">
        <v>1446</v>
      </c>
      <c r="E89">
        <v>21.226141078838175</v>
      </c>
      <c r="F89">
        <v>6099</v>
      </c>
      <c r="G89">
        <v>740</v>
      </c>
      <c r="H89">
        <v>8.2418918918918926</v>
      </c>
      <c r="I89">
        <v>36792</v>
      </c>
      <c r="J89">
        <v>2186</v>
      </c>
      <c r="K89">
        <v>16.830741079597438</v>
      </c>
    </row>
    <row r="90" spans="1:11">
      <c r="B90" t="s">
        <v>1205</v>
      </c>
      <c r="C90">
        <v>30875</v>
      </c>
      <c r="D90">
        <v>1529</v>
      </c>
      <c r="E90">
        <v>20.192936559843034</v>
      </c>
      <c r="F90">
        <v>5652</v>
      </c>
      <c r="G90">
        <v>842</v>
      </c>
      <c r="H90">
        <v>6.712589073634204</v>
      </c>
      <c r="I90">
        <v>36527</v>
      </c>
      <c r="J90">
        <v>2371</v>
      </c>
      <c r="K90">
        <v>15.405735976381274</v>
      </c>
    </row>
    <row r="91" spans="1:11">
      <c r="B91" t="s">
        <v>1206</v>
      </c>
      <c r="C91">
        <v>30848</v>
      </c>
      <c r="D91">
        <v>1867</v>
      </c>
      <c r="E91">
        <v>16.522763792179969</v>
      </c>
      <c r="F91">
        <v>7062</v>
      </c>
      <c r="G91">
        <v>859</v>
      </c>
      <c r="H91">
        <v>8.2211874272409773</v>
      </c>
      <c r="I91">
        <v>37910</v>
      </c>
      <c r="J91">
        <v>2726</v>
      </c>
      <c r="K91">
        <v>13.906823184152605</v>
      </c>
    </row>
    <row r="92" spans="1:11">
      <c r="B92" t="s">
        <v>1207</v>
      </c>
      <c r="C92">
        <v>32534</v>
      </c>
      <c r="D92">
        <v>1570</v>
      </c>
      <c r="E92">
        <v>20.722292993630575</v>
      </c>
      <c r="F92">
        <v>7333</v>
      </c>
      <c r="G92">
        <v>1058</v>
      </c>
      <c r="H92">
        <v>6.9310018903591679</v>
      </c>
      <c r="I92">
        <v>39867</v>
      </c>
      <c r="J92">
        <v>2628</v>
      </c>
      <c r="K92">
        <v>15.170091324200913</v>
      </c>
    </row>
    <row r="93" spans="1:11">
      <c r="B93" t="s">
        <v>1208</v>
      </c>
      <c r="C93">
        <v>34056</v>
      </c>
      <c r="D93">
        <v>1494</v>
      </c>
      <c r="E93">
        <v>22.795180722891565</v>
      </c>
      <c r="F93">
        <v>7929</v>
      </c>
      <c r="G93">
        <v>997</v>
      </c>
      <c r="H93">
        <v>7.9528585757271815</v>
      </c>
      <c r="I93">
        <v>41985</v>
      </c>
      <c r="J93">
        <v>2491</v>
      </c>
      <c r="K93">
        <v>16.854676836611802</v>
      </c>
    </row>
    <row r="94" spans="1:11">
      <c r="B94" t="s">
        <v>1209</v>
      </c>
      <c r="C94">
        <v>34537</v>
      </c>
      <c r="D94">
        <v>1635</v>
      </c>
      <c r="E94">
        <v>21.123547400611621</v>
      </c>
      <c r="F94">
        <v>7483</v>
      </c>
      <c r="G94">
        <v>1008</v>
      </c>
      <c r="H94">
        <v>7.4236111111111107</v>
      </c>
      <c r="I94">
        <v>42020</v>
      </c>
      <c r="J94">
        <v>2643</v>
      </c>
      <c r="K94">
        <v>15.898600075671585</v>
      </c>
    </row>
    <row r="95" spans="1:11">
      <c r="B95" t="s">
        <v>1217</v>
      </c>
      <c r="C95">
        <v>35416</v>
      </c>
      <c r="D95">
        <v>1687</v>
      </c>
      <c r="E95">
        <v>20.993479549496147</v>
      </c>
      <c r="F95">
        <v>7655</v>
      </c>
      <c r="G95">
        <v>1209</v>
      </c>
      <c r="H95">
        <v>6.3316790736145574</v>
      </c>
      <c r="I95">
        <v>43071</v>
      </c>
      <c r="J95">
        <v>2896</v>
      </c>
      <c r="K95">
        <v>14.872582872928177</v>
      </c>
    </row>
    <row r="96" spans="1:11">
      <c r="B96" t="s">
        <v>1211</v>
      </c>
      <c r="C96">
        <v>37882</v>
      </c>
      <c r="D96">
        <v>1922</v>
      </c>
      <c r="E96">
        <v>19.70967741935484</v>
      </c>
      <c r="F96">
        <v>7011</v>
      </c>
      <c r="G96">
        <v>1163</v>
      </c>
      <c r="H96">
        <v>6.0283748925193468</v>
      </c>
      <c r="I96">
        <v>44893</v>
      </c>
      <c r="J96">
        <v>3085</v>
      </c>
      <c r="K96">
        <v>14.552025931928688</v>
      </c>
    </row>
    <row r="97" spans="1:11">
      <c r="B97" t="s">
        <v>1212</v>
      </c>
      <c r="C97">
        <v>37684</v>
      </c>
      <c r="D97">
        <v>1927</v>
      </c>
      <c r="E97">
        <v>19.555786196159833</v>
      </c>
      <c r="F97">
        <v>8299</v>
      </c>
      <c r="G97">
        <v>1053</v>
      </c>
      <c r="H97">
        <v>7.8812915479582148</v>
      </c>
      <c r="I97">
        <v>45983</v>
      </c>
      <c r="J97">
        <v>2980</v>
      </c>
      <c r="K97">
        <v>15.430536912751679</v>
      </c>
    </row>
    <row r="98" spans="1:11">
      <c r="B98" t="s">
        <v>1213</v>
      </c>
      <c r="C98">
        <v>37366</v>
      </c>
      <c r="D98">
        <v>1664</v>
      </c>
      <c r="E98">
        <v>22.455528846153847</v>
      </c>
      <c r="F98">
        <v>8135</v>
      </c>
      <c r="G98">
        <v>863</v>
      </c>
      <c r="H98">
        <v>9.4264194669756662</v>
      </c>
      <c r="I98">
        <v>45501</v>
      </c>
      <c r="J98">
        <v>2527</v>
      </c>
      <c r="K98">
        <v>18.005935892362483</v>
      </c>
    </row>
    <row r="99" spans="1:11">
      <c r="A99">
        <v>2012</v>
      </c>
      <c r="B99" t="s">
        <v>1202</v>
      </c>
      <c r="C99">
        <v>33995</v>
      </c>
      <c r="D99">
        <v>1459</v>
      </c>
      <c r="E99">
        <v>23.300205620287869</v>
      </c>
      <c r="F99">
        <v>7962</v>
      </c>
      <c r="G99">
        <v>827</v>
      </c>
      <c r="H99">
        <v>9.627569528415961</v>
      </c>
      <c r="I99">
        <v>41957</v>
      </c>
      <c r="J99">
        <v>2286</v>
      </c>
      <c r="K99">
        <v>18.353893263342083</v>
      </c>
    </row>
    <row r="100" spans="1:11">
      <c r="B100" t="s">
        <v>1203</v>
      </c>
      <c r="C100">
        <v>37077</v>
      </c>
      <c r="D100">
        <v>1599</v>
      </c>
      <c r="E100">
        <v>23.187617260787992</v>
      </c>
      <c r="F100">
        <v>8302</v>
      </c>
      <c r="G100">
        <v>744</v>
      </c>
      <c r="H100">
        <v>11.158602150537634</v>
      </c>
      <c r="I100">
        <v>45379</v>
      </c>
      <c r="J100">
        <v>2343</v>
      </c>
      <c r="K100">
        <v>19.36790439607341</v>
      </c>
    </row>
    <row r="101" spans="1:11">
      <c r="B101" t="s">
        <v>1204</v>
      </c>
      <c r="C101">
        <v>35203</v>
      </c>
      <c r="D101">
        <v>1596</v>
      </c>
      <c r="E101">
        <v>22.057017543859651</v>
      </c>
      <c r="F101">
        <v>8341</v>
      </c>
      <c r="G101">
        <v>1029</v>
      </c>
      <c r="H101">
        <v>8.1059280855199223</v>
      </c>
      <c r="I101">
        <v>43544</v>
      </c>
      <c r="J101">
        <v>2625</v>
      </c>
      <c r="K101">
        <v>16.588190476190476</v>
      </c>
    </row>
    <row r="102" spans="1:11">
      <c r="B102" t="s">
        <v>1205</v>
      </c>
      <c r="C102">
        <v>35095</v>
      </c>
      <c r="D102">
        <v>1957</v>
      </c>
      <c r="E102">
        <v>17.933060807358203</v>
      </c>
      <c r="F102">
        <v>8849</v>
      </c>
      <c r="G102">
        <v>1095</v>
      </c>
      <c r="H102">
        <v>8.0812785388127857</v>
      </c>
      <c r="I102">
        <v>43944</v>
      </c>
      <c r="J102">
        <v>3052</v>
      </c>
      <c r="K102">
        <v>14.398427260812582</v>
      </c>
    </row>
    <row r="103" spans="1:11">
      <c r="B103" t="s">
        <v>1206</v>
      </c>
      <c r="C103">
        <v>34988</v>
      </c>
      <c r="D103">
        <v>2308</v>
      </c>
      <c r="E103">
        <v>15.15944540727903</v>
      </c>
      <c r="F103">
        <v>7531</v>
      </c>
      <c r="G103">
        <v>1440</v>
      </c>
      <c r="H103">
        <v>5.2298611111111111</v>
      </c>
      <c r="I103">
        <v>42519</v>
      </c>
      <c r="J103">
        <v>3748</v>
      </c>
      <c r="K103">
        <v>11.344450373532551</v>
      </c>
    </row>
    <row r="104" spans="1:11">
      <c r="B104" t="s">
        <v>1207</v>
      </c>
      <c r="C104">
        <v>35449</v>
      </c>
      <c r="D104">
        <v>2481</v>
      </c>
      <c r="E104">
        <v>14.288190245868602</v>
      </c>
      <c r="F104">
        <v>6718</v>
      </c>
      <c r="G104">
        <v>1128</v>
      </c>
      <c r="H104">
        <v>5.955673758865248</v>
      </c>
      <c r="I104">
        <v>42167</v>
      </c>
      <c r="J104">
        <v>3609</v>
      </c>
      <c r="K104">
        <v>11.683845940703796</v>
      </c>
    </row>
    <row r="105" spans="1:11">
      <c r="B105" t="s">
        <v>1208</v>
      </c>
      <c r="C105">
        <v>33398</v>
      </c>
      <c r="D105">
        <v>2584</v>
      </c>
      <c r="E105">
        <v>12.924922600619196</v>
      </c>
      <c r="F105">
        <v>7227</v>
      </c>
      <c r="G105">
        <v>1035</v>
      </c>
      <c r="H105">
        <v>6.982608695652174</v>
      </c>
      <c r="I105">
        <v>40625</v>
      </c>
      <c r="J105">
        <v>3619</v>
      </c>
      <c r="K105">
        <v>11.225476651008567</v>
      </c>
    </row>
    <row r="106" spans="1:11">
      <c r="B106" t="s">
        <v>1209</v>
      </c>
      <c r="C106">
        <v>32651</v>
      </c>
      <c r="D106">
        <v>2485</v>
      </c>
      <c r="E106">
        <v>13.139235412474848</v>
      </c>
      <c r="F106">
        <v>7106</v>
      </c>
      <c r="G106">
        <v>1350</v>
      </c>
      <c r="H106">
        <v>5.2637037037037038</v>
      </c>
      <c r="I106">
        <v>39757</v>
      </c>
      <c r="J106">
        <v>3835</v>
      </c>
      <c r="K106">
        <v>10.366883963494132</v>
      </c>
    </row>
    <row r="107" spans="1:11">
      <c r="B107" t="s">
        <v>1217</v>
      </c>
      <c r="C107">
        <v>31176</v>
      </c>
      <c r="D107">
        <v>2062</v>
      </c>
      <c r="E107">
        <v>15.119301648884578</v>
      </c>
      <c r="F107">
        <v>7191</v>
      </c>
      <c r="G107">
        <v>1274</v>
      </c>
      <c r="H107">
        <v>5.6444270015698583</v>
      </c>
      <c r="I107">
        <v>38367</v>
      </c>
      <c r="J107">
        <v>3336</v>
      </c>
      <c r="K107">
        <v>11.50089928057554</v>
      </c>
    </row>
    <row r="108" spans="1:11">
      <c r="B108" t="s">
        <v>1211</v>
      </c>
      <c r="C108">
        <v>28327</v>
      </c>
      <c r="D108">
        <v>1868</v>
      </c>
      <c r="E108">
        <v>15.164346895074946</v>
      </c>
      <c r="F108">
        <v>7742</v>
      </c>
      <c r="G108">
        <v>1124</v>
      </c>
      <c r="H108">
        <v>6.8879003558718859</v>
      </c>
      <c r="I108">
        <v>36069</v>
      </c>
      <c r="J108">
        <v>2992</v>
      </c>
      <c r="K108">
        <v>12.055147058823529</v>
      </c>
    </row>
    <row r="109" spans="1:11">
      <c r="B109" t="s">
        <v>1212</v>
      </c>
      <c r="C109">
        <v>29014</v>
      </c>
      <c r="D109">
        <v>1958</v>
      </c>
      <c r="E109">
        <v>14.818181818181818</v>
      </c>
      <c r="F109">
        <v>7588</v>
      </c>
      <c r="G109">
        <v>911</v>
      </c>
      <c r="H109">
        <v>8.3293084522502738</v>
      </c>
      <c r="I109">
        <v>36602</v>
      </c>
      <c r="J109">
        <v>2869</v>
      </c>
      <c r="K109">
        <v>12.757755315440921</v>
      </c>
    </row>
    <row r="110" spans="1:11">
      <c r="B110" t="s">
        <v>1213</v>
      </c>
      <c r="C110">
        <v>30426</v>
      </c>
      <c r="D110">
        <v>1732</v>
      </c>
      <c r="E110">
        <v>17.566974595842957</v>
      </c>
      <c r="F110">
        <v>8076</v>
      </c>
      <c r="G110">
        <v>1060</v>
      </c>
      <c r="H110">
        <v>7.6188679245283017</v>
      </c>
      <c r="I110">
        <v>38502</v>
      </c>
      <c r="J110">
        <v>2792</v>
      </c>
      <c r="K110">
        <v>13.790114613180515</v>
      </c>
    </row>
    <row r="111" spans="1:11">
      <c r="A111">
        <v>2013</v>
      </c>
      <c r="B111" t="s">
        <v>1202</v>
      </c>
      <c r="C111">
        <v>29842</v>
      </c>
      <c r="D111">
        <v>1552</v>
      </c>
      <c r="E111">
        <v>19.228092783505154</v>
      </c>
      <c r="F111">
        <v>7013</v>
      </c>
      <c r="G111">
        <v>957</v>
      </c>
      <c r="H111">
        <v>7.328108672936259</v>
      </c>
      <c r="I111">
        <v>36855</v>
      </c>
      <c r="J111">
        <v>2509</v>
      </c>
      <c r="K111">
        <v>14.689119170984457</v>
      </c>
    </row>
    <row r="112" spans="1:11">
      <c r="B112" t="s">
        <v>1203</v>
      </c>
      <c r="C112">
        <v>31638</v>
      </c>
      <c r="D112">
        <v>1668</v>
      </c>
      <c r="E112">
        <v>18.967625899280577</v>
      </c>
      <c r="F112">
        <v>7244</v>
      </c>
      <c r="G112">
        <v>714</v>
      </c>
      <c r="H112">
        <v>10.145658263305322</v>
      </c>
      <c r="I112">
        <v>38882</v>
      </c>
      <c r="J112">
        <v>2382</v>
      </c>
      <c r="K112">
        <v>16.323257766582703</v>
      </c>
    </row>
    <row r="113" spans="1:11">
      <c r="B113" t="s">
        <v>1204</v>
      </c>
      <c r="C113">
        <v>31810</v>
      </c>
      <c r="D113">
        <v>1900</v>
      </c>
      <c r="E113">
        <v>16.742105263157896</v>
      </c>
      <c r="F113">
        <v>7415</v>
      </c>
      <c r="G113">
        <v>850</v>
      </c>
      <c r="H113">
        <v>8.7235294117647051</v>
      </c>
      <c r="I113">
        <v>39225</v>
      </c>
      <c r="J113">
        <v>2750</v>
      </c>
      <c r="K113">
        <v>14.263636363636364</v>
      </c>
    </row>
    <row r="114" spans="1:11">
      <c r="B114" t="s">
        <v>1205</v>
      </c>
      <c r="C114">
        <v>34113</v>
      </c>
      <c r="D114">
        <v>2199</v>
      </c>
      <c r="E114">
        <v>15.512960436562073</v>
      </c>
      <c r="F114">
        <v>7689</v>
      </c>
      <c r="G114">
        <v>909</v>
      </c>
      <c r="H114">
        <v>8.4587458745874589</v>
      </c>
      <c r="I114">
        <v>41802</v>
      </c>
      <c r="J114">
        <v>3108</v>
      </c>
      <c r="K114">
        <v>13.44980694980695</v>
      </c>
    </row>
    <row r="115" spans="1:11">
      <c r="B115" t="s">
        <v>1206</v>
      </c>
      <c r="C115">
        <v>35885</v>
      </c>
      <c r="D115">
        <v>2383</v>
      </c>
      <c r="E115">
        <v>15.058749475451112</v>
      </c>
      <c r="F115">
        <v>6912</v>
      </c>
      <c r="G115">
        <v>1141</v>
      </c>
      <c r="H115">
        <v>6.0578439964943032</v>
      </c>
      <c r="I115">
        <v>42797</v>
      </c>
      <c r="J115">
        <v>3524</v>
      </c>
      <c r="K115">
        <v>12.144438138479002</v>
      </c>
    </row>
    <row r="116" spans="1:11">
      <c r="B116" t="s">
        <v>1207</v>
      </c>
      <c r="C116">
        <v>35957</v>
      </c>
      <c r="D116">
        <v>2377</v>
      </c>
      <c r="E116">
        <v>15.127050904501472</v>
      </c>
      <c r="F116">
        <v>7946</v>
      </c>
      <c r="G116">
        <v>947</v>
      </c>
      <c r="H116">
        <v>8.3907074973600846</v>
      </c>
      <c r="I116">
        <v>43903</v>
      </c>
      <c r="J116">
        <v>3324</v>
      </c>
      <c r="K116">
        <v>13.207882069795428</v>
      </c>
    </row>
    <row r="117" spans="1:11">
      <c r="B117" t="s">
        <v>1208</v>
      </c>
      <c r="C117">
        <v>33046</v>
      </c>
      <c r="D117">
        <v>2410</v>
      </c>
      <c r="E117">
        <v>13.712033195020746</v>
      </c>
      <c r="F117">
        <v>7752</v>
      </c>
      <c r="G117">
        <v>924</v>
      </c>
      <c r="H117">
        <v>8.3896103896103895</v>
      </c>
      <c r="I117">
        <v>40798</v>
      </c>
      <c r="J117">
        <v>3334</v>
      </c>
      <c r="K117">
        <v>12.236952609478104</v>
      </c>
    </row>
    <row r="118" spans="1:11">
      <c r="B118" t="s">
        <v>1209</v>
      </c>
      <c r="C118">
        <v>33417</v>
      </c>
      <c r="D118">
        <v>2426</v>
      </c>
      <c r="E118">
        <v>13.774525968672712</v>
      </c>
      <c r="F118">
        <v>7924</v>
      </c>
      <c r="G118">
        <v>1158</v>
      </c>
      <c r="H118">
        <v>6.842832469775475</v>
      </c>
      <c r="I118">
        <v>41341</v>
      </c>
      <c r="J118">
        <v>3584</v>
      </c>
      <c r="K118">
        <v>11.534877232142858</v>
      </c>
    </row>
    <row r="119" spans="1:11">
      <c r="B119" t="s">
        <v>1217</v>
      </c>
      <c r="C119">
        <v>33962</v>
      </c>
      <c r="D119">
        <v>2048</v>
      </c>
      <c r="E119">
        <v>16.5830078125</v>
      </c>
      <c r="F119">
        <v>9098</v>
      </c>
      <c r="G119">
        <v>818</v>
      </c>
      <c r="H119">
        <v>11.122249388753056</v>
      </c>
      <c r="I119">
        <v>43060</v>
      </c>
      <c r="J119">
        <v>2866</v>
      </c>
      <c r="K119">
        <v>15.024424284717377</v>
      </c>
    </row>
    <row r="120" spans="1:11">
      <c r="B120" t="s">
        <v>1211</v>
      </c>
      <c r="C120">
        <v>32394</v>
      </c>
      <c r="D120">
        <v>2521</v>
      </c>
      <c r="E120">
        <v>12.849662832209441</v>
      </c>
      <c r="F120">
        <v>8870</v>
      </c>
      <c r="G120">
        <v>865</v>
      </c>
      <c r="H120">
        <v>10.254335260115607</v>
      </c>
      <c r="I120">
        <v>41264</v>
      </c>
      <c r="J120">
        <v>3386</v>
      </c>
      <c r="K120">
        <v>12.186650915534553</v>
      </c>
    </row>
    <row r="121" spans="1:11">
      <c r="B121" t="s">
        <v>1212</v>
      </c>
      <c r="C121">
        <v>31505</v>
      </c>
      <c r="D121">
        <v>2579</v>
      </c>
      <c r="E121">
        <v>12.215975184179914</v>
      </c>
      <c r="F121">
        <v>8297</v>
      </c>
      <c r="G121">
        <v>777</v>
      </c>
      <c r="H121">
        <v>10.678249678249678</v>
      </c>
      <c r="I121">
        <v>39802</v>
      </c>
      <c r="J121">
        <v>3356</v>
      </c>
      <c r="K121">
        <v>11.85995232419547</v>
      </c>
    </row>
    <row r="122" spans="1:11">
      <c r="B122" t="s">
        <v>1213</v>
      </c>
      <c r="C122">
        <v>30579</v>
      </c>
      <c r="D122">
        <v>2380</v>
      </c>
      <c r="E122">
        <v>12.848319327731092</v>
      </c>
      <c r="F122">
        <v>8376</v>
      </c>
      <c r="G122">
        <v>689</v>
      </c>
      <c r="H122">
        <v>12.156748911465893</v>
      </c>
      <c r="I122">
        <v>38955</v>
      </c>
      <c r="J122">
        <v>3069</v>
      </c>
      <c r="K122">
        <v>12.6930596285435</v>
      </c>
    </row>
    <row r="123" spans="1:11">
      <c r="A123">
        <v>2014</v>
      </c>
      <c r="B123" t="s">
        <v>1202</v>
      </c>
      <c r="C123">
        <v>27804</v>
      </c>
      <c r="D123">
        <v>2056</v>
      </c>
      <c r="E123">
        <v>13.523346303501945</v>
      </c>
      <c r="F123">
        <v>7688</v>
      </c>
      <c r="G123">
        <v>711</v>
      </c>
      <c r="H123">
        <v>10.812939521800281</v>
      </c>
      <c r="I123">
        <v>35492</v>
      </c>
      <c r="J123">
        <v>2767</v>
      </c>
      <c r="K123">
        <v>12.826888326707625</v>
      </c>
    </row>
    <row r="124" spans="1:11">
      <c r="B124" t="s">
        <v>1203</v>
      </c>
      <c r="C124">
        <v>29801</v>
      </c>
      <c r="D124">
        <v>1958</v>
      </c>
      <c r="E124">
        <v>15.220122574055159</v>
      </c>
      <c r="F124">
        <v>8125</v>
      </c>
      <c r="G124">
        <v>548</v>
      </c>
      <c r="H124">
        <v>14.826642335766424</v>
      </c>
      <c r="I124">
        <v>37926</v>
      </c>
      <c r="J124">
        <v>2506</v>
      </c>
      <c r="K124">
        <v>15.134078212290502</v>
      </c>
    </row>
    <row r="125" spans="1:11">
      <c r="B125" t="s">
        <v>1204</v>
      </c>
      <c r="C125">
        <v>28666</v>
      </c>
      <c r="D125">
        <v>2015</v>
      </c>
      <c r="E125">
        <v>14.226302729528536</v>
      </c>
      <c r="F125">
        <v>7843</v>
      </c>
      <c r="G125">
        <v>858</v>
      </c>
      <c r="H125">
        <v>9.1410256410256405</v>
      </c>
      <c r="I125">
        <v>36509</v>
      </c>
      <c r="J125">
        <v>2873</v>
      </c>
      <c r="K125">
        <v>12.707622694048034</v>
      </c>
    </row>
    <row r="126" spans="1:11">
      <c r="B126" t="s">
        <v>1205</v>
      </c>
      <c r="C126">
        <v>28899</v>
      </c>
      <c r="D126">
        <v>2105</v>
      </c>
      <c r="E126">
        <v>13.728741092636579</v>
      </c>
      <c r="F126">
        <v>7860</v>
      </c>
      <c r="G126">
        <v>827</v>
      </c>
      <c r="H126">
        <v>9.5042321644498191</v>
      </c>
      <c r="I126">
        <v>36759</v>
      </c>
      <c r="J126">
        <v>2932</v>
      </c>
      <c r="K126">
        <v>12.537175989085949</v>
      </c>
    </row>
    <row r="127" spans="1:11">
      <c r="B127" t="s">
        <v>1206</v>
      </c>
      <c r="C127">
        <v>29548</v>
      </c>
      <c r="D127">
        <v>2227</v>
      </c>
      <c r="E127">
        <v>13.268073641670409</v>
      </c>
      <c r="F127">
        <v>7444</v>
      </c>
      <c r="G127">
        <v>841</v>
      </c>
      <c r="H127">
        <v>8.8513674197384073</v>
      </c>
      <c r="I127">
        <v>36992</v>
      </c>
      <c r="J127">
        <v>3068</v>
      </c>
      <c r="K127">
        <v>12.057366362451107</v>
      </c>
    </row>
    <row r="128" spans="1:11">
      <c r="B128" t="s">
        <v>1207</v>
      </c>
      <c r="C128">
        <v>33178</v>
      </c>
      <c r="D128">
        <v>2436</v>
      </c>
      <c r="E128">
        <v>13.619868637110017</v>
      </c>
      <c r="F128">
        <v>6875</v>
      </c>
      <c r="G128">
        <v>945</v>
      </c>
      <c r="H128">
        <v>7.2751322751322753</v>
      </c>
      <c r="I128">
        <v>40053</v>
      </c>
      <c r="J128">
        <v>3381</v>
      </c>
      <c r="K128">
        <v>11.846495119787045</v>
      </c>
    </row>
    <row r="129" spans="1:11">
      <c r="B129" t="s">
        <v>1208</v>
      </c>
      <c r="C129">
        <v>32276</v>
      </c>
      <c r="D129">
        <v>2191</v>
      </c>
      <c r="E129">
        <v>14.731172980374259</v>
      </c>
      <c r="F129">
        <v>7115</v>
      </c>
      <c r="G129">
        <v>851</v>
      </c>
      <c r="H129">
        <v>8.3607520564042304</v>
      </c>
      <c r="I129">
        <v>39391</v>
      </c>
      <c r="J129">
        <v>3042</v>
      </c>
      <c r="K129">
        <v>12.949046679815911</v>
      </c>
    </row>
    <row r="130" spans="1:11">
      <c r="B130" t="s">
        <v>1209</v>
      </c>
      <c r="C130">
        <v>31142</v>
      </c>
      <c r="D130">
        <v>2196</v>
      </c>
      <c r="E130">
        <v>14.181238615664846</v>
      </c>
      <c r="F130">
        <v>7075</v>
      </c>
      <c r="G130">
        <v>810</v>
      </c>
      <c r="H130">
        <v>8.7345679012345681</v>
      </c>
      <c r="I130">
        <v>38217</v>
      </c>
      <c r="J130">
        <v>3006</v>
      </c>
      <c r="K130">
        <v>12.713572854291417</v>
      </c>
    </row>
    <row r="131" spans="1:11">
      <c r="B131" t="s">
        <v>1217</v>
      </c>
      <c r="C131">
        <v>32205</v>
      </c>
      <c r="D131">
        <v>1600</v>
      </c>
      <c r="E131">
        <v>20.128125000000001</v>
      </c>
      <c r="F131">
        <v>6926</v>
      </c>
      <c r="G131">
        <v>769</v>
      </c>
      <c r="H131">
        <v>9.0065019505851751</v>
      </c>
      <c r="I131">
        <v>39131</v>
      </c>
      <c r="J131">
        <v>2369</v>
      </c>
      <c r="K131">
        <v>16.517940059096667</v>
      </c>
    </row>
    <row r="132" spans="1:11">
      <c r="B132" t="s">
        <v>1211</v>
      </c>
      <c r="C132">
        <v>33730</v>
      </c>
      <c r="D132">
        <v>2368</v>
      </c>
      <c r="E132">
        <v>14.244087837837839</v>
      </c>
      <c r="F132">
        <v>6854</v>
      </c>
      <c r="G132">
        <v>945</v>
      </c>
      <c r="H132">
        <v>7.2529100529100532</v>
      </c>
      <c r="I132">
        <v>40584</v>
      </c>
      <c r="J132">
        <v>3313</v>
      </c>
      <c r="K132">
        <v>12.249924539692122</v>
      </c>
    </row>
    <row r="133" spans="1:11">
      <c r="B133" t="s">
        <v>1212</v>
      </c>
      <c r="C133">
        <v>34973</v>
      </c>
      <c r="D133">
        <v>1978</v>
      </c>
      <c r="E133">
        <v>17.680990899898887</v>
      </c>
      <c r="F133">
        <v>6529</v>
      </c>
      <c r="G133">
        <v>749</v>
      </c>
      <c r="H133">
        <v>8.7169559412550068</v>
      </c>
      <c r="I133">
        <v>41502</v>
      </c>
      <c r="J133">
        <v>2727</v>
      </c>
      <c r="K133">
        <v>15.218921892189218</v>
      </c>
    </row>
    <row r="134" spans="1:11">
      <c r="B134" t="s">
        <v>1213</v>
      </c>
      <c r="C134">
        <v>35116</v>
      </c>
      <c r="D134">
        <v>2019</v>
      </c>
      <c r="E134">
        <v>17.392768697374937</v>
      </c>
      <c r="F134">
        <v>6733</v>
      </c>
      <c r="G134">
        <v>686</v>
      </c>
      <c r="H134">
        <v>9.814868804664723</v>
      </c>
      <c r="I134">
        <v>41849</v>
      </c>
      <c r="J134">
        <v>2705</v>
      </c>
      <c r="K134">
        <v>15.47097966728281</v>
      </c>
    </row>
    <row r="135" spans="1:11">
      <c r="A135">
        <v>2015</v>
      </c>
      <c r="B135" t="s">
        <v>1202</v>
      </c>
      <c r="C135">
        <v>36623</v>
      </c>
      <c r="D135">
        <v>1854</v>
      </c>
      <c r="E135">
        <v>19.753505933117584</v>
      </c>
      <c r="F135">
        <v>7116</v>
      </c>
      <c r="G135">
        <v>675</v>
      </c>
      <c r="H135">
        <v>10.542222222222222</v>
      </c>
      <c r="I135">
        <v>43739</v>
      </c>
      <c r="J135">
        <v>2529</v>
      </c>
      <c r="K135">
        <v>17.294978252273626</v>
      </c>
    </row>
    <row r="136" spans="1:11">
      <c r="B136" t="s">
        <v>1203</v>
      </c>
      <c r="C136">
        <v>36648</v>
      </c>
      <c r="D136">
        <v>2105</v>
      </c>
      <c r="E136">
        <v>17.40997624703088</v>
      </c>
      <c r="F136">
        <v>7082</v>
      </c>
      <c r="G136">
        <v>637</v>
      </c>
      <c r="H136">
        <v>11.117739403453688</v>
      </c>
      <c r="I136">
        <v>43730</v>
      </c>
      <c r="J136">
        <v>2742</v>
      </c>
      <c r="K136">
        <v>15.948212983223923</v>
      </c>
    </row>
    <row r="137" spans="1:11">
      <c r="B137" t="s">
        <v>1204</v>
      </c>
      <c r="C137">
        <v>34932</v>
      </c>
      <c r="D137">
        <v>2498</v>
      </c>
      <c r="E137">
        <v>13.983987189751801</v>
      </c>
      <c r="F137">
        <v>7698</v>
      </c>
      <c r="G137">
        <v>792</v>
      </c>
      <c r="H137">
        <v>9.7196969696969688</v>
      </c>
      <c r="I137">
        <v>42630</v>
      </c>
      <c r="J137">
        <v>3290</v>
      </c>
      <c r="K137">
        <v>12.957446808510639</v>
      </c>
    </row>
    <row r="138" spans="1:11">
      <c r="B138" t="s">
        <v>1205</v>
      </c>
      <c r="C138">
        <v>34865</v>
      </c>
      <c r="D138">
        <v>2689</v>
      </c>
      <c r="E138">
        <v>12.965786537746373</v>
      </c>
      <c r="F138">
        <v>7774</v>
      </c>
      <c r="G138">
        <v>860</v>
      </c>
      <c r="H138">
        <v>9.0395348837209308</v>
      </c>
      <c r="I138">
        <v>42639</v>
      </c>
      <c r="J138">
        <v>3549</v>
      </c>
      <c r="K138">
        <v>12.014370245139476</v>
      </c>
    </row>
    <row r="139" spans="1:11">
      <c r="B139" t="s">
        <v>1206</v>
      </c>
      <c r="C139">
        <v>34684</v>
      </c>
      <c r="D139">
        <v>2627</v>
      </c>
      <c r="E139">
        <v>13.202893033878949</v>
      </c>
      <c r="F139">
        <v>8053</v>
      </c>
      <c r="G139">
        <v>913</v>
      </c>
      <c r="H139">
        <v>8.8203723986856524</v>
      </c>
      <c r="I139">
        <v>42737</v>
      </c>
      <c r="J139">
        <v>3540</v>
      </c>
      <c r="K139">
        <v>12.072598870056497</v>
      </c>
    </row>
    <row r="140" spans="1:11">
      <c r="B140" t="s">
        <v>1207</v>
      </c>
      <c r="C140">
        <v>37394</v>
      </c>
      <c r="D140">
        <v>2954</v>
      </c>
      <c r="E140">
        <v>12.658767772511847</v>
      </c>
      <c r="F140">
        <v>8232</v>
      </c>
      <c r="G140">
        <v>862</v>
      </c>
      <c r="H140">
        <v>9.5498839907192572</v>
      </c>
      <c r="I140">
        <v>45626</v>
      </c>
      <c r="J140">
        <v>3816</v>
      </c>
      <c r="K140">
        <v>11.95649895178197</v>
      </c>
    </row>
    <row r="141" spans="1:11">
      <c r="B141" t="s">
        <v>1208</v>
      </c>
      <c r="C141">
        <v>41185</v>
      </c>
      <c r="D141">
        <v>3064</v>
      </c>
      <c r="E141">
        <v>13.441579634464752</v>
      </c>
      <c r="F141">
        <v>7544</v>
      </c>
      <c r="G141">
        <v>812</v>
      </c>
      <c r="H141">
        <v>9.2906403940886708</v>
      </c>
      <c r="I141">
        <v>48729</v>
      </c>
      <c r="J141">
        <v>3876</v>
      </c>
      <c r="K141">
        <v>12.571981424148607</v>
      </c>
    </row>
    <row r="142" spans="1:11">
      <c r="B142" t="s">
        <v>1209</v>
      </c>
      <c r="C142">
        <v>41395</v>
      </c>
      <c r="D142">
        <v>3764</v>
      </c>
      <c r="E142">
        <v>10.997608926673751</v>
      </c>
      <c r="F142">
        <v>7271</v>
      </c>
      <c r="G142">
        <v>917</v>
      </c>
      <c r="H142">
        <v>7.9291166848418753</v>
      </c>
      <c r="I142">
        <v>48666</v>
      </c>
      <c r="J142">
        <v>4681</v>
      </c>
      <c r="K142">
        <v>10.396496475112155</v>
      </c>
    </row>
    <row r="143" spans="1:11">
      <c r="B143" t="s">
        <v>1217</v>
      </c>
      <c r="C143">
        <v>40560</v>
      </c>
      <c r="D143">
        <v>3040</v>
      </c>
      <c r="E143">
        <v>13.342105263157896</v>
      </c>
      <c r="F143">
        <v>6882</v>
      </c>
      <c r="G143">
        <v>658</v>
      </c>
      <c r="H143">
        <v>10.458966565349543</v>
      </c>
      <c r="I143">
        <v>47442</v>
      </c>
      <c r="J143">
        <v>3698</v>
      </c>
      <c r="K143">
        <v>12.829096809085993</v>
      </c>
    </row>
    <row r="144" spans="1:11">
      <c r="B144" t="s">
        <v>1211</v>
      </c>
      <c r="C144">
        <v>43057</v>
      </c>
      <c r="D144">
        <v>3317</v>
      </c>
      <c r="E144">
        <v>12.980705456738017</v>
      </c>
      <c r="F144">
        <v>6572</v>
      </c>
      <c r="G144">
        <v>679</v>
      </c>
      <c r="H144">
        <v>9.6789396170839463</v>
      </c>
      <c r="I144">
        <v>49629</v>
      </c>
      <c r="J144">
        <v>3996</v>
      </c>
      <c r="K144">
        <v>12.41966966966967</v>
      </c>
    </row>
    <row r="145" spans="1:11">
      <c r="B145" t="s">
        <v>1212</v>
      </c>
      <c r="C145">
        <v>42886</v>
      </c>
      <c r="D145">
        <v>3037</v>
      </c>
      <c r="E145">
        <v>14.121172209417187</v>
      </c>
      <c r="F145">
        <v>6664</v>
      </c>
      <c r="G145">
        <v>719</v>
      </c>
      <c r="H145">
        <v>9.2684283727399173</v>
      </c>
      <c r="I145">
        <v>49550</v>
      </c>
      <c r="J145">
        <v>3756</v>
      </c>
      <c r="K145">
        <v>13.192225772097977</v>
      </c>
    </row>
    <row r="146" spans="1:11">
      <c r="B146" t="s">
        <v>1213</v>
      </c>
      <c r="C146">
        <v>41948</v>
      </c>
      <c r="D146">
        <v>3676</v>
      </c>
      <c r="E146">
        <v>11.411316648531011</v>
      </c>
      <c r="F146">
        <v>6992</v>
      </c>
      <c r="G146">
        <v>845</v>
      </c>
      <c r="H146">
        <v>8.2745562130177515</v>
      </c>
      <c r="I146">
        <v>48940</v>
      </c>
      <c r="J146">
        <v>4521</v>
      </c>
      <c r="K146">
        <v>10.825038708250387</v>
      </c>
    </row>
    <row r="147" spans="1:11">
      <c r="A147">
        <v>2016</v>
      </c>
      <c r="B147" t="s">
        <v>1202</v>
      </c>
      <c r="C147">
        <v>43720</v>
      </c>
      <c r="D147">
        <v>1144</v>
      </c>
      <c r="E147">
        <v>38.21678321678322</v>
      </c>
      <c r="F147">
        <v>8060</v>
      </c>
      <c r="G147">
        <v>384</v>
      </c>
      <c r="H147">
        <v>20.989583333333332</v>
      </c>
      <c r="I147">
        <v>51780</v>
      </c>
      <c r="J147">
        <v>1528</v>
      </c>
      <c r="K147">
        <v>33.887434554973822</v>
      </c>
    </row>
    <row r="148" spans="1:11">
      <c r="B148" t="s">
        <v>1203</v>
      </c>
      <c r="C148">
        <v>43706</v>
      </c>
      <c r="D148">
        <v>1010</v>
      </c>
      <c r="E148">
        <v>43.273267326732672</v>
      </c>
      <c r="F148">
        <v>7808</v>
      </c>
      <c r="G148">
        <v>414</v>
      </c>
      <c r="H148">
        <v>18.859903381642511</v>
      </c>
      <c r="I148">
        <v>51514</v>
      </c>
      <c r="J148">
        <v>1424</v>
      </c>
      <c r="K148">
        <v>36.175561797752806</v>
      </c>
    </row>
    <row r="149" spans="1:11">
      <c r="B149" t="s">
        <v>1204</v>
      </c>
      <c r="C149">
        <v>43041</v>
      </c>
      <c r="D149">
        <v>1431</v>
      </c>
      <c r="E149">
        <v>30.077568134171909</v>
      </c>
      <c r="F149">
        <v>7701</v>
      </c>
      <c r="G149">
        <v>632</v>
      </c>
      <c r="H149">
        <v>12.185126582278482</v>
      </c>
      <c r="I149">
        <v>50742</v>
      </c>
      <c r="J149">
        <v>2063</v>
      </c>
      <c r="K149">
        <v>24.596219098400386</v>
      </c>
    </row>
    <row r="150" spans="1:11">
      <c r="B150" t="s">
        <v>1205</v>
      </c>
      <c r="C150">
        <v>45466</v>
      </c>
      <c r="D150">
        <v>1616</v>
      </c>
      <c r="E150">
        <v>28.134900990099009</v>
      </c>
      <c r="F150">
        <v>8079</v>
      </c>
      <c r="G150">
        <v>653</v>
      </c>
      <c r="H150">
        <v>12.372128637059724</v>
      </c>
      <c r="I150">
        <v>53545</v>
      </c>
      <c r="J150">
        <v>2269</v>
      </c>
      <c r="K150">
        <v>23.59850154252975</v>
      </c>
    </row>
    <row r="151" spans="1:11">
      <c r="B151" t="s">
        <v>1206</v>
      </c>
      <c r="C151">
        <v>46428</v>
      </c>
      <c r="D151">
        <v>1472</v>
      </c>
      <c r="E151">
        <v>31.540760869565219</v>
      </c>
      <c r="F151">
        <v>7987</v>
      </c>
      <c r="G151">
        <v>581</v>
      </c>
      <c r="H151">
        <v>13.746987951807229</v>
      </c>
      <c r="I151">
        <v>54415</v>
      </c>
      <c r="J151">
        <v>2053</v>
      </c>
      <c r="K151">
        <v>26.505114466634193</v>
      </c>
    </row>
    <row r="152" spans="1:11">
      <c r="B152" t="s">
        <v>1207</v>
      </c>
      <c r="C152">
        <v>47406</v>
      </c>
      <c r="D152">
        <v>1719</v>
      </c>
      <c r="E152">
        <v>27.577661431064573</v>
      </c>
      <c r="F152">
        <v>7491</v>
      </c>
      <c r="G152">
        <v>587</v>
      </c>
      <c r="H152">
        <v>12.761499148211243</v>
      </c>
      <c r="I152">
        <v>54897</v>
      </c>
      <c r="J152">
        <v>2306</v>
      </c>
      <c r="K152">
        <v>23.806157849089331</v>
      </c>
    </row>
    <row r="153" spans="1:11">
      <c r="B153" t="s">
        <v>1208</v>
      </c>
      <c r="C153">
        <v>48839</v>
      </c>
      <c r="D153">
        <v>1632</v>
      </c>
      <c r="E153">
        <v>29.925857843137255</v>
      </c>
      <c r="F153">
        <v>7424</v>
      </c>
      <c r="G153">
        <v>506</v>
      </c>
      <c r="H153">
        <v>14.671936758893281</v>
      </c>
      <c r="I153">
        <v>56263</v>
      </c>
      <c r="J153">
        <v>2138</v>
      </c>
      <c r="K153">
        <v>26.315715622076706</v>
      </c>
    </row>
    <row r="154" spans="1:11">
      <c r="B154" t="s">
        <v>1209</v>
      </c>
      <c r="C154">
        <v>47421</v>
      </c>
      <c r="D154">
        <v>2339</v>
      </c>
      <c r="E154">
        <v>20.274048738777257</v>
      </c>
      <c r="F154">
        <v>7330</v>
      </c>
      <c r="G154">
        <v>589</v>
      </c>
      <c r="H154">
        <v>12.444821731748727</v>
      </c>
      <c r="I154">
        <v>54751</v>
      </c>
      <c r="J154">
        <v>2928</v>
      </c>
      <c r="K154">
        <v>18.699112021857925</v>
      </c>
    </row>
    <row r="155" spans="1:11">
      <c r="B155" t="s">
        <v>1217</v>
      </c>
      <c r="C155">
        <v>47404</v>
      </c>
      <c r="D155">
        <v>1948</v>
      </c>
      <c r="E155">
        <v>24.3347022587269</v>
      </c>
      <c r="F155">
        <v>7760</v>
      </c>
      <c r="G155">
        <v>605</v>
      </c>
      <c r="H155">
        <v>12.826446280991735</v>
      </c>
      <c r="I155">
        <v>55164</v>
      </c>
      <c r="J155">
        <v>2553</v>
      </c>
      <c r="K155">
        <v>21.607520564042304</v>
      </c>
    </row>
    <row r="156" spans="1:11">
      <c r="B156" t="s">
        <v>1211</v>
      </c>
      <c r="C156">
        <v>49528</v>
      </c>
      <c r="D156">
        <v>2027</v>
      </c>
      <c r="E156">
        <v>24.434139121854958</v>
      </c>
      <c r="F156">
        <v>7281</v>
      </c>
      <c r="G156">
        <v>511</v>
      </c>
      <c r="H156">
        <v>14.24853228962818</v>
      </c>
      <c r="I156">
        <v>56809</v>
      </c>
      <c r="J156">
        <v>2538</v>
      </c>
      <c r="K156">
        <v>22.383372734436563</v>
      </c>
    </row>
    <row r="157" spans="1:11">
      <c r="B157" t="s">
        <v>1212</v>
      </c>
      <c r="C157">
        <v>48933</v>
      </c>
      <c r="D157">
        <v>2155</v>
      </c>
      <c r="E157">
        <v>22.706728538283063</v>
      </c>
      <c r="F157">
        <v>7437</v>
      </c>
      <c r="G157">
        <v>514</v>
      </c>
      <c r="H157">
        <v>14.468871595330739</v>
      </c>
      <c r="I157">
        <v>56370</v>
      </c>
      <c r="J157">
        <v>2669</v>
      </c>
      <c r="K157">
        <v>21.120269763956539</v>
      </c>
    </row>
    <row r="158" spans="1:11">
      <c r="B158" t="s">
        <v>1213</v>
      </c>
      <c r="C158">
        <v>48925</v>
      </c>
      <c r="D158">
        <v>2552</v>
      </c>
      <c r="E158">
        <v>19.171238244514107</v>
      </c>
      <c r="F158">
        <v>7813</v>
      </c>
      <c r="G158">
        <v>394</v>
      </c>
      <c r="H158">
        <v>19.829949238578681</v>
      </c>
      <c r="I158">
        <v>56738</v>
      </c>
      <c r="J158">
        <v>2946</v>
      </c>
      <c r="K158">
        <v>19.259334691106584</v>
      </c>
    </row>
    <row r="159" spans="1:11">
      <c r="A159">
        <v>2017</v>
      </c>
      <c r="B159" t="s">
        <v>1202</v>
      </c>
      <c r="C159">
        <v>49809</v>
      </c>
      <c r="D159">
        <v>1807</v>
      </c>
      <c r="E159">
        <v>27.564471499723297</v>
      </c>
      <c r="F159">
        <v>7738</v>
      </c>
      <c r="G159">
        <v>449</v>
      </c>
      <c r="H159">
        <v>17.233853006681514</v>
      </c>
      <c r="I159">
        <v>57547</v>
      </c>
      <c r="J159">
        <v>2256</v>
      </c>
      <c r="K159">
        <v>25.508421985815602</v>
      </c>
    </row>
    <row r="160" spans="1:11">
      <c r="B160" t="s">
        <v>1203</v>
      </c>
      <c r="C160">
        <v>49452</v>
      </c>
      <c r="D160">
        <v>1699</v>
      </c>
      <c r="E160">
        <v>29.106533254855798</v>
      </c>
      <c r="F160">
        <v>7988</v>
      </c>
      <c r="G160">
        <v>419</v>
      </c>
      <c r="H160">
        <v>19.064439140811455</v>
      </c>
      <c r="I160">
        <v>57440</v>
      </c>
      <c r="J160">
        <v>2118</v>
      </c>
      <c r="K160">
        <v>27.119924457034937</v>
      </c>
    </row>
    <row r="161" spans="1:11">
      <c r="B161" t="s">
        <v>1204</v>
      </c>
      <c r="C161">
        <v>49145</v>
      </c>
      <c r="D161">
        <v>2366</v>
      </c>
      <c r="E161">
        <v>20.77134404057481</v>
      </c>
      <c r="F161">
        <v>7667</v>
      </c>
      <c r="G161">
        <v>584</v>
      </c>
      <c r="H161">
        <v>13.128424657534246</v>
      </c>
      <c r="I161">
        <v>56812</v>
      </c>
      <c r="J161">
        <v>2950</v>
      </c>
      <c r="K161">
        <v>19.258305084745764</v>
      </c>
    </row>
    <row r="162" spans="1:11">
      <c r="B162" t="s">
        <v>1205</v>
      </c>
      <c r="C162">
        <v>48955</v>
      </c>
      <c r="D162">
        <v>1860</v>
      </c>
      <c r="E162">
        <v>26.31989247311828</v>
      </c>
      <c r="F162">
        <v>8244</v>
      </c>
      <c r="G162">
        <v>519</v>
      </c>
      <c r="H162">
        <v>15.884393063583815</v>
      </c>
      <c r="I162">
        <v>57199</v>
      </c>
      <c r="J162">
        <v>2379</v>
      </c>
      <c r="K162">
        <v>24.043295502311896</v>
      </c>
    </row>
    <row r="163" spans="1:11">
      <c r="B163" t="s">
        <v>1206</v>
      </c>
      <c r="C163">
        <v>48781</v>
      </c>
      <c r="D163">
        <v>2255</v>
      </c>
      <c r="E163">
        <v>21.632372505543238</v>
      </c>
      <c r="F163">
        <v>8013</v>
      </c>
      <c r="G163">
        <v>491</v>
      </c>
      <c r="H163">
        <v>16.319755600814663</v>
      </c>
      <c r="I163">
        <v>56794</v>
      </c>
      <c r="J163">
        <v>2746</v>
      </c>
      <c r="K163">
        <v>20.682447195921341</v>
      </c>
    </row>
    <row r="164" spans="1:11">
      <c r="B164" t="s">
        <v>1207</v>
      </c>
      <c r="C164">
        <v>49832</v>
      </c>
      <c r="D164">
        <v>2334</v>
      </c>
      <c r="E164">
        <v>21.350471293916023</v>
      </c>
      <c r="F164">
        <v>7419</v>
      </c>
      <c r="G164">
        <v>516</v>
      </c>
      <c r="H164">
        <v>14.377906976744185</v>
      </c>
      <c r="I164">
        <v>57251</v>
      </c>
      <c r="J164">
        <v>2850</v>
      </c>
      <c r="K164">
        <v>20.088070175438595</v>
      </c>
    </row>
    <row r="165" spans="1:11">
      <c r="B165" t="s">
        <v>1208</v>
      </c>
      <c r="C165">
        <v>50202</v>
      </c>
      <c r="D165">
        <v>2277</v>
      </c>
      <c r="E165">
        <v>22.047430830039527</v>
      </c>
      <c r="F165">
        <v>7345</v>
      </c>
      <c r="G165">
        <v>612</v>
      </c>
      <c r="H165">
        <v>12.001633986928105</v>
      </c>
      <c r="I165">
        <v>57547</v>
      </c>
      <c r="J165">
        <v>2889</v>
      </c>
      <c r="K165">
        <v>19.919349255797854</v>
      </c>
    </row>
    <row r="166" spans="1:11">
      <c r="B166" t="s">
        <v>1209</v>
      </c>
      <c r="C166">
        <v>48377</v>
      </c>
      <c r="D166">
        <v>2203</v>
      </c>
      <c r="E166">
        <v>21.959600544711758</v>
      </c>
      <c r="F166">
        <v>6973</v>
      </c>
      <c r="G166">
        <v>630</v>
      </c>
      <c r="H166">
        <v>11.068253968253968</v>
      </c>
      <c r="I166">
        <v>55350</v>
      </c>
      <c r="J166">
        <v>2833</v>
      </c>
      <c r="K166">
        <v>19.53759265795976</v>
      </c>
    </row>
    <row r="167" spans="1:11">
      <c r="B167" t="s">
        <v>1217</v>
      </c>
      <c r="C167">
        <v>49150</v>
      </c>
      <c r="D167">
        <v>1998</v>
      </c>
      <c r="E167">
        <v>24.5995995995996</v>
      </c>
      <c r="F167">
        <v>7152</v>
      </c>
      <c r="G167">
        <v>527</v>
      </c>
      <c r="H167">
        <v>13.571157495256166</v>
      </c>
      <c r="I167">
        <v>56302</v>
      </c>
      <c r="J167">
        <v>2525</v>
      </c>
      <c r="K167">
        <v>22.297821782178218</v>
      </c>
    </row>
    <row r="168" spans="1:11">
      <c r="B168" t="s">
        <v>1211</v>
      </c>
      <c r="C168">
        <v>50001</v>
      </c>
      <c r="D168">
        <v>2610</v>
      </c>
      <c r="E168">
        <v>19.157471264367818</v>
      </c>
      <c r="F168">
        <v>7107</v>
      </c>
      <c r="G168">
        <v>571</v>
      </c>
      <c r="H168">
        <v>12.446584938704028</v>
      </c>
      <c r="I168">
        <v>57108</v>
      </c>
      <c r="J168">
        <v>3181</v>
      </c>
      <c r="K168">
        <v>17.952845017290159</v>
      </c>
    </row>
    <row r="169" spans="1:11">
      <c r="B169" t="s">
        <v>1212</v>
      </c>
      <c r="C169">
        <v>50470</v>
      </c>
      <c r="D169">
        <v>2245</v>
      </c>
      <c r="E169">
        <v>22.481069042316257</v>
      </c>
      <c r="F169">
        <v>6785</v>
      </c>
      <c r="G169">
        <v>565</v>
      </c>
      <c r="H169">
        <v>12.008849557522124</v>
      </c>
      <c r="I169">
        <v>57255</v>
      </c>
      <c r="J169">
        <v>2810</v>
      </c>
      <c r="K169">
        <v>20.37544483985765</v>
      </c>
    </row>
    <row r="170" spans="1:11">
      <c r="B170" t="s">
        <v>1213</v>
      </c>
      <c r="C170">
        <v>50098</v>
      </c>
      <c r="D170">
        <v>1915</v>
      </c>
      <c r="E170">
        <v>26.16083550913838</v>
      </c>
      <c r="F170">
        <v>7521</v>
      </c>
      <c r="G170">
        <v>482</v>
      </c>
      <c r="H170">
        <v>15.603734439834025</v>
      </c>
      <c r="I170">
        <v>57619</v>
      </c>
      <c r="J170">
        <v>2397</v>
      </c>
      <c r="K170">
        <v>24.037964121818941</v>
      </c>
    </row>
    <row r="171" spans="1:11">
      <c r="A171">
        <v>2018</v>
      </c>
      <c r="B171" t="s">
        <v>1202</v>
      </c>
      <c r="C171">
        <v>50623</v>
      </c>
      <c r="D171">
        <v>1802</v>
      </c>
      <c r="E171">
        <v>28.092674805771367</v>
      </c>
      <c r="F171">
        <v>7393</v>
      </c>
      <c r="G171">
        <v>352</v>
      </c>
      <c r="H171">
        <v>21.00284090909091</v>
      </c>
      <c r="I171">
        <v>58016</v>
      </c>
      <c r="J171">
        <v>2154</v>
      </c>
      <c r="K171">
        <v>26.934076137418757</v>
      </c>
    </row>
    <row r="172" spans="1:11">
      <c r="B172" t="s">
        <v>1203</v>
      </c>
      <c r="C172">
        <v>50382</v>
      </c>
      <c r="D172">
        <v>1783</v>
      </c>
      <c r="E172">
        <v>28.256870443073471</v>
      </c>
      <c r="F172">
        <v>7157</v>
      </c>
      <c r="G172">
        <v>426</v>
      </c>
      <c r="H172">
        <v>16.800469483568076</v>
      </c>
      <c r="I172">
        <v>57539</v>
      </c>
      <c r="J172">
        <v>2209</v>
      </c>
      <c r="K172">
        <v>26.047532820280669</v>
      </c>
    </row>
    <row r="173" spans="1:11">
      <c r="B173" t="s">
        <v>1204</v>
      </c>
      <c r="C173">
        <v>48656</v>
      </c>
      <c r="D173">
        <v>2493</v>
      </c>
      <c r="E173">
        <v>19.517047733654231</v>
      </c>
      <c r="F173">
        <v>7292</v>
      </c>
      <c r="G173">
        <v>368</v>
      </c>
      <c r="H173">
        <v>19.815217391304348</v>
      </c>
      <c r="I173">
        <v>55948</v>
      </c>
      <c r="J173">
        <v>2861</v>
      </c>
      <c r="K173">
        <v>19.555400209716883</v>
      </c>
    </row>
    <row r="174" spans="1:11">
      <c r="B174" t="s">
        <v>1205</v>
      </c>
      <c r="C174">
        <v>47670</v>
      </c>
      <c r="D174">
        <v>2376</v>
      </c>
      <c r="E174">
        <v>20.063131313131311</v>
      </c>
      <c r="F174">
        <v>6598</v>
      </c>
      <c r="G174">
        <v>463</v>
      </c>
      <c r="H174">
        <v>14.250539956803456</v>
      </c>
      <c r="I174">
        <v>54268</v>
      </c>
      <c r="J174">
        <v>2839</v>
      </c>
      <c r="K174">
        <v>19.115181401902078</v>
      </c>
    </row>
    <row r="175" spans="1:11">
      <c r="B175" t="s">
        <v>1206</v>
      </c>
      <c r="C175">
        <v>46253</v>
      </c>
      <c r="D175">
        <v>2542</v>
      </c>
      <c r="E175">
        <v>18.195515342250197</v>
      </c>
      <c r="F175">
        <v>6744</v>
      </c>
      <c r="G175">
        <v>554</v>
      </c>
      <c r="H175">
        <v>12.173285198555957</v>
      </c>
      <c r="I175">
        <v>52997</v>
      </c>
      <c r="J175">
        <v>3096</v>
      </c>
      <c r="K175">
        <v>17.117894056847547</v>
      </c>
    </row>
    <row r="176" spans="1:11">
      <c r="B176" t="s">
        <v>1207</v>
      </c>
      <c r="C176">
        <v>45974</v>
      </c>
      <c r="D176">
        <v>2591</v>
      </c>
      <c r="E176">
        <v>17.743728290235431</v>
      </c>
      <c r="F176">
        <v>6646</v>
      </c>
      <c r="G176">
        <v>453</v>
      </c>
      <c r="H176">
        <v>14.671081677704194</v>
      </c>
      <c r="I176">
        <v>52620</v>
      </c>
      <c r="J176">
        <v>3044</v>
      </c>
      <c r="K176">
        <v>17.28646517739816</v>
      </c>
    </row>
    <row r="177" spans="1:11">
      <c r="B177" t="s">
        <v>1208</v>
      </c>
      <c r="C177">
        <v>45372</v>
      </c>
      <c r="D177">
        <v>2482</v>
      </c>
      <c r="E177">
        <v>18.280419016921837</v>
      </c>
      <c r="F177">
        <v>7418</v>
      </c>
      <c r="G177">
        <v>640</v>
      </c>
      <c r="H177">
        <v>11.590624999999999</v>
      </c>
      <c r="I177">
        <v>52790</v>
      </c>
      <c r="J177">
        <v>3122</v>
      </c>
      <c r="K177">
        <v>16.90903267136451</v>
      </c>
    </row>
    <row r="178" spans="1:11">
      <c r="B178" t="s">
        <v>1209</v>
      </c>
      <c r="C178">
        <v>44684</v>
      </c>
      <c r="D178">
        <v>2986</v>
      </c>
      <c r="E178">
        <v>14.964501004688547</v>
      </c>
      <c r="F178">
        <v>7142</v>
      </c>
      <c r="G178">
        <v>641</v>
      </c>
      <c r="H178">
        <v>11.141965678627145</v>
      </c>
      <c r="I178">
        <v>51826</v>
      </c>
      <c r="J178">
        <v>3627</v>
      </c>
      <c r="K178">
        <v>14.288944030879515</v>
      </c>
    </row>
    <row r="179" spans="1:11">
      <c r="B179" t="s">
        <v>1217</v>
      </c>
      <c r="C179">
        <v>45250</v>
      </c>
      <c r="D179">
        <v>2047</v>
      </c>
      <c r="E179">
        <v>22.105520273571081</v>
      </c>
      <c r="F179">
        <v>7460</v>
      </c>
      <c r="G179">
        <v>599</v>
      </c>
      <c r="H179">
        <v>12.454090150250417</v>
      </c>
      <c r="I179">
        <v>52710</v>
      </c>
      <c r="J179">
        <v>2646</v>
      </c>
      <c r="K179">
        <v>19.920634920634921</v>
      </c>
    </row>
    <row r="180" spans="1:11">
      <c r="B180" t="s">
        <v>1211</v>
      </c>
      <c r="C180">
        <v>44137</v>
      </c>
      <c r="D180">
        <v>2522</v>
      </c>
      <c r="E180">
        <v>17.500793021411578</v>
      </c>
      <c r="F180">
        <v>7073</v>
      </c>
      <c r="G180">
        <v>536</v>
      </c>
      <c r="H180">
        <v>13.19589552238806</v>
      </c>
      <c r="I180">
        <v>51210</v>
      </c>
      <c r="J180">
        <v>3058</v>
      </c>
      <c r="K180">
        <v>16.746239372138653</v>
      </c>
    </row>
    <row r="181" spans="1:11">
      <c r="B181" t="s">
        <v>1212</v>
      </c>
      <c r="C181">
        <v>44330</v>
      </c>
      <c r="D181">
        <v>2193</v>
      </c>
      <c r="E181">
        <v>20.214318285453718</v>
      </c>
      <c r="F181">
        <v>6757</v>
      </c>
      <c r="G181">
        <v>443</v>
      </c>
      <c r="H181">
        <v>15.252821670428894</v>
      </c>
      <c r="I181">
        <v>51087</v>
      </c>
      <c r="J181">
        <v>2636</v>
      </c>
      <c r="K181">
        <v>19.38050075872534</v>
      </c>
    </row>
    <row r="182" spans="1:11">
      <c r="B182" t="s">
        <v>1213</v>
      </c>
      <c r="C182">
        <v>44890</v>
      </c>
      <c r="D182">
        <v>2125</v>
      </c>
      <c r="E182">
        <v>21.124705882352941</v>
      </c>
      <c r="F182">
        <v>7075</v>
      </c>
      <c r="G182">
        <v>533</v>
      </c>
      <c r="H182">
        <v>13.273921200750468</v>
      </c>
      <c r="I182">
        <v>51965</v>
      </c>
      <c r="J182">
        <v>2658</v>
      </c>
      <c r="K182">
        <v>19.550413844996239</v>
      </c>
    </row>
    <row r="183" spans="1:11">
      <c r="A183">
        <v>2019</v>
      </c>
      <c r="B183" t="s">
        <v>1202</v>
      </c>
      <c r="C183">
        <v>45578</v>
      </c>
      <c r="D183">
        <v>2037</v>
      </c>
      <c r="E183">
        <v>22.375061364752085</v>
      </c>
      <c r="F183">
        <v>7448</v>
      </c>
      <c r="G183">
        <v>427</v>
      </c>
      <c r="H183">
        <v>17.442622950819672</v>
      </c>
      <c r="I183">
        <v>53026</v>
      </c>
      <c r="J183">
        <v>2464</v>
      </c>
      <c r="K183">
        <v>21.520292207792206</v>
      </c>
    </row>
    <row r="184" spans="1:11">
      <c r="B184" t="s">
        <v>1203</v>
      </c>
      <c r="C184">
        <v>44834</v>
      </c>
      <c r="D184">
        <v>1849</v>
      </c>
      <c r="E184">
        <v>24.247701460248784</v>
      </c>
      <c r="F184">
        <v>7011</v>
      </c>
      <c r="G184">
        <v>554</v>
      </c>
      <c r="H184">
        <v>12.655234657039712</v>
      </c>
      <c r="I184">
        <v>51845</v>
      </c>
      <c r="J184">
        <v>2403</v>
      </c>
      <c r="K184">
        <v>21.575114440282981</v>
      </c>
    </row>
    <row r="185" spans="1:11">
      <c r="B185" t="s">
        <v>1204</v>
      </c>
      <c r="C185">
        <v>43986</v>
      </c>
      <c r="D185">
        <v>2550</v>
      </c>
      <c r="E185">
        <v>17.249411764705883</v>
      </c>
      <c r="F185">
        <v>6567</v>
      </c>
      <c r="G185">
        <v>770</v>
      </c>
      <c r="H185">
        <v>8.5285714285714285</v>
      </c>
      <c r="I185">
        <v>50553</v>
      </c>
      <c r="J185">
        <v>3320</v>
      </c>
      <c r="K185">
        <v>15.226807228915662</v>
      </c>
    </row>
    <row r="186" spans="1:11">
      <c r="B186" t="s">
        <v>1205</v>
      </c>
      <c r="C186">
        <v>43346</v>
      </c>
      <c r="D186">
        <v>2263</v>
      </c>
      <c r="E186">
        <v>19.15422006186478</v>
      </c>
      <c r="F186">
        <v>6812</v>
      </c>
      <c r="G186">
        <v>601</v>
      </c>
      <c r="H186">
        <v>11.334442595673877</v>
      </c>
      <c r="I186">
        <v>50158</v>
      </c>
      <c r="J186">
        <v>2864</v>
      </c>
      <c r="K186">
        <v>17.51326815642458</v>
      </c>
    </row>
    <row r="187" spans="1:11">
      <c r="B187" t="s">
        <v>1206</v>
      </c>
      <c r="C187">
        <v>42938</v>
      </c>
      <c r="D187">
        <v>2128</v>
      </c>
      <c r="E187">
        <v>20.17763157894737</v>
      </c>
      <c r="F187">
        <v>6446</v>
      </c>
      <c r="G187">
        <v>550</v>
      </c>
      <c r="H187">
        <v>11.72</v>
      </c>
      <c r="I187">
        <v>49384</v>
      </c>
      <c r="J187">
        <v>2678</v>
      </c>
      <c r="K187">
        <v>18.440627333831216</v>
      </c>
    </row>
    <row r="188" spans="1:11">
      <c r="B188" t="s">
        <v>1207</v>
      </c>
      <c r="C188">
        <v>43184</v>
      </c>
      <c r="D188">
        <v>2548</v>
      </c>
      <c r="E188">
        <v>16.948194662480375</v>
      </c>
      <c r="F188">
        <v>7168</v>
      </c>
      <c r="G188">
        <v>498</v>
      </c>
      <c r="H188">
        <v>14.393574297188755</v>
      </c>
      <c r="I188">
        <v>50352</v>
      </c>
      <c r="J188">
        <v>3046</v>
      </c>
      <c r="K188">
        <v>16.530531845042677</v>
      </c>
    </row>
    <row r="189" spans="1:11">
      <c r="B189" t="s">
        <v>1208</v>
      </c>
      <c r="C189">
        <v>39666</v>
      </c>
      <c r="D189">
        <v>2170</v>
      </c>
      <c r="E189">
        <v>18.279262672811061</v>
      </c>
      <c r="F189">
        <v>7018</v>
      </c>
      <c r="G189">
        <v>495</v>
      </c>
      <c r="H189">
        <v>14.177777777777777</v>
      </c>
      <c r="I189">
        <v>46684</v>
      </c>
      <c r="J189">
        <v>2665</v>
      </c>
      <c r="K189">
        <v>17.517448405253283</v>
      </c>
    </row>
    <row r="190" spans="1:11">
      <c r="B190" t="s">
        <v>1209</v>
      </c>
      <c r="C190">
        <v>40617</v>
      </c>
      <c r="D190">
        <v>2248</v>
      </c>
      <c r="E190">
        <v>18.068060498220639</v>
      </c>
      <c r="F190">
        <v>7267</v>
      </c>
      <c r="G190">
        <v>768</v>
      </c>
      <c r="H190">
        <v>9.4622395833333339</v>
      </c>
      <c r="I190">
        <v>47884</v>
      </c>
      <c r="J190">
        <v>3016</v>
      </c>
      <c r="K190">
        <v>15.876657824933687</v>
      </c>
    </row>
    <row r="191" spans="1:11">
      <c r="B191" t="s">
        <v>1217</v>
      </c>
      <c r="C191">
        <v>41771</v>
      </c>
      <c r="D191">
        <v>2084</v>
      </c>
      <c r="E191">
        <v>20.043666026871403</v>
      </c>
      <c r="F191">
        <v>7215</v>
      </c>
      <c r="G191">
        <v>628</v>
      </c>
      <c r="H191">
        <v>11.488853503184714</v>
      </c>
      <c r="I191">
        <v>48986</v>
      </c>
      <c r="J191">
        <v>2712</v>
      </c>
      <c r="K191">
        <v>18.06268436578171</v>
      </c>
    </row>
    <row r="192" spans="1:11">
      <c r="B192" t="s">
        <v>1211</v>
      </c>
      <c r="C192">
        <v>42834</v>
      </c>
      <c r="D192">
        <v>1958</v>
      </c>
      <c r="E192">
        <v>21.876404494382022</v>
      </c>
      <c r="F192">
        <v>6638</v>
      </c>
      <c r="G192">
        <v>886</v>
      </c>
      <c r="H192">
        <v>7.4920993227990973</v>
      </c>
      <c r="I192">
        <v>49472</v>
      </c>
      <c r="J192">
        <v>2844</v>
      </c>
      <c r="K192">
        <v>17.395218002812939</v>
      </c>
    </row>
    <row r="193" spans="1:11">
      <c r="B193" t="s">
        <v>1212</v>
      </c>
      <c r="C193">
        <v>43048</v>
      </c>
      <c r="D193">
        <v>1354</v>
      </c>
      <c r="E193">
        <v>31.793205317577549</v>
      </c>
      <c r="F193">
        <v>6200</v>
      </c>
      <c r="G193">
        <v>530</v>
      </c>
      <c r="H193">
        <v>11.69811320754717</v>
      </c>
      <c r="I193">
        <v>49248</v>
      </c>
      <c r="J193">
        <v>1884</v>
      </c>
      <c r="K193">
        <v>26.140127388535031</v>
      </c>
    </row>
    <row r="194" spans="1:11">
      <c r="B194" t="s">
        <v>1213</v>
      </c>
      <c r="C194">
        <v>41777</v>
      </c>
      <c r="D194">
        <v>1328</v>
      </c>
      <c r="E194">
        <v>31.458584337349397</v>
      </c>
      <c r="F194">
        <v>6099</v>
      </c>
      <c r="G194">
        <v>373</v>
      </c>
      <c r="H194">
        <v>16.351206434316353</v>
      </c>
      <c r="I194">
        <v>47876</v>
      </c>
      <c r="J194">
        <v>1701</v>
      </c>
      <c r="K194">
        <v>28.145796590241034</v>
      </c>
    </row>
    <row r="195" spans="1:11">
      <c r="A195">
        <v>2020</v>
      </c>
      <c r="B195" t="s">
        <v>1202</v>
      </c>
      <c r="C195">
        <v>41255</v>
      </c>
      <c r="D195">
        <v>1014</v>
      </c>
      <c r="E195">
        <v>40.685404339250496</v>
      </c>
      <c r="F195">
        <v>5877</v>
      </c>
      <c r="G195">
        <v>226</v>
      </c>
      <c r="H195">
        <v>26.004424778761063</v>
      </c>
      <c r="I195">
        <v>47132</v>
      </c>
      <c r="J195">
        <v>1240</v>
      </c>
      <c r="K195">
        <v>38.009677419354837</v>
      </c>
    </row>
    <row r="196" spans="1:11">
      <c r="B196" t="s">
        <v>1203</v>
      </c>
      <c r="C196">
        <v>40575</v>
      </c>
      <c r="D196">
        <v>1004</v>
      </c>
      <c r="E196">
        <v>40.413346613545819</v>
      </c>
      <c r="F196">
        <v>5265</v>
      </c>
      <c r="G196">
        <v>628</v>
      </c>
      <c r="H196">
        <v>8.3837579617834397</v>
      </c>
      <c r="I196">
        <v>45840</v>
      </c>
      <c r="J196">
        <v>1632</v>
      </c>
      <c r="K196">
        <v>28.088235294117649</v>
      </c>
    </row>
    <row r="197" spans="1:11">
      <c r="B197" t="s">
        <v>1204</v>
      </c>
      <c r="C197">
        <v>41414</v>
      </c>
      <c r="D197">
        <v>834</v>
      </c>
      <c r="E197">
        <v>49.657074340527579</v>
      </c>
      <c r="F197">
        <v>5711</v>
      </c>
      <c r="G197">
        <v>655</v>
      </c>
      <c r="H197">
        <v>8.7190839694656486</v>
      </c>
      <c r="I197">
        <v>47125</v>
      </c>
      <c r="J197">
        <v>1489</v>
      </c>
      <c r="K197">
        <v>31.648757555406313</v>
      </c>
    </row>
    <row r="198" spans="1:11">
      <c r="B198" t="s">
        <v>1205</v>
      </c>
      <c r="C198">
        <v>42233</v>
      </c>
      <c r="D198">
        <v>606</v>
      </c>
      <c r="E198">
        <v>69.691419141914196</v>
      </c>
      <c r="F198">
        <v>5403</v>
      </c>
      <c r="G198">
        <v>357</v>
      </c>
      <c r="H198">
        <v>15.134453781512605</v>
      </c>
      <c r="I198">
        <v>47636</v>
      </c>
      <c r="J198">
        <v>963</v>
      </c>
      <c r="K198">
        <v>49.466251298026997</v>
      </c>
    </row>
    <row r="199" spans="1:11">
      <c r="B199" t="s">
        <v>1206</v>
      </c>
      <c r="C199">
        <v>42579</v>
      </c>
      <c r="D199">
        <v>505</v>
      </c>
      <c r="E199">
        <v>84.314851485148509</v>
      </c>
      <c r="F199">
        <v>5632</v>
      </c>
      <c r="G199">
        <v>320</v>
      </c>
      <c r="H199">
        <v>17.600000000000001</v>
      </c>
      <c r="I199">
        <v>48211</v>
      </c>
      <c r="J199">
        <v>825</v>
      </c>
      <c r="K199">
        <v>58.437575757575758</v>
      </c>
    </row>
    <row r="200" spans="1:11">
      <c r="B200" t="s">
        <v>1207</v>
      </c>
      <c r="C200">
        <v>45479</v>
      </c>
      <c r="D200">
        <v>930</v>
      </c>
      <c r="E200">
        <v>48.902150537634405</v>
      </c>
      <c r="F200">
        <v>6054</v>
      </c>
      <c r="G200">
        <v>347</v>
      </c>
      <c r="H200">
        <v>17.446685878962537</v>
      </c>
      <c r="I200">
        <v>51533</v>
      </c>
      <c r="J200">
        <v>1277</v>
      </c>
      <c r="K200">
        <v>40.35473766640564</v>
      </c>
    </row>
    <row r="201" spans="1:11">
      <c r="B201" t="s">
        <v>1208</v>
      </c>
      <c r="C201">
        <v>45920</v>
      </c>
      <c r="D201">
        <v>1264</v>
      </c>
      <c r="E201">
        <v>36.329113924050631</v>
      </c>
      <c r="F201">
        <v>5717</v>
      </c>
      <c r="G201">
        <v>477</v>
      </c>
      <c r="H201">
        <v>11.985324947589099</v>
      </c>
      <c r="I201">
        <v>51637</v>
      </c>
      <c r="J201">
        <v>1741</v>
      </c>
      <c r="K201">
        <v>29.659391154508903</v>
      </c>
    </row>
    <row r="202" spans="1:11">
      <c r="B202" t="s">
        <v>1209</v>
      </c>
      <c r="C202">
        <v>47077</v>
      </c>
      <c r="D202">
        <v>1739</v>
      </c>
      <c r="E202">
        <v>27.071305347901092</v>
      </c>
      <c r="F202">
        <v>5669</v>
      </c>
      <c r="G202">
        <v>503</v>
      </c>
      <c r="H202">
        <v>11.27037773359841</v>
      </c>
      <c r="I202">
        <v>52746</v>
      </c>
      <c r="J202">
        <v>2242</v>
      </c>
      <c r="K202">
        <v>23.526315789473685</v>
      </c>
    </row>
    <row r="203" spans="1:11">
      <c r="B203" t="s">
        <v>1217</v>
      </c>
      <c r="C203">
        <v>47061</v>
      </c>
      <c r="D203">
        <v>1884</v>
      </c>
      <c r="E203">
        <v>24.979299363057326</v>
      </c>
      <c r="F203">
        <v>5163</v>
      </c>
      <c r="G203">
        <v>626</v>
      </c>
      <c r="H203">
        <v>8.2476038338658153</v>
      </c>
      <c r="I203">
        <v>52224</v>
      </c>
      <c r="J203">
        <v>2510</v>
      </c>
      <c r="K203">
        <v>20.806374501992032</v>
      </c>
    </row>
    <row r="204" spans="1:11">
      <c r="B204" t="s">
        <v>1211</v>
      </c>
      <c r="C204">
        <v>46996</v>
      </c>
      <c r="D204">
        <v>2469</v>
      </c>
      <c r="E204">
        <v>19.034426893479143</v>
      </c>
      <c r="F204">
        <v>4947</v>
      </c>
      <c r="G204">
        <v>816</v>
      </c>
      <c r="H204">
        <v>6.0625</v>
      </c>
      <c r="I204">
        <v>51943</v>
      </c>
      <c r="J204">
        <v>3285</v>
      </c>
      <c r="K204">
        <v>15.812176560121765</v>
      </c>
    </row>
    <row r="205" spans="1:11">
      <c r="B205" t="s">
        <v>1212</v>
      </c>
      <c r="C205">
        <v>47189</v>
      </c>
      <c r="D205">
        <v>2089</v>
      </c>
      <c r="E205">
        <v>22.589277166108186</v>
      </c>
      <c r="F205">
        <v>4336</v>
      </c>
      <c r="G205">
        <v>894</v>
      </c>
      <c r="H205">
        <v>4.8501118568232666</v>
      </c>
      <c r="I205">
        <v>51525</v>
      </c>
      <c r="J205">
        <v>2983</v>
      </c>
      <c r="K205">
        <v>17.272879651357695</v>
      </c>
    </row>
    <row r="206" spans="1:11">
      <c r="B206" t="s">
        <v>1213</v>
      </c>
      <c r="C206">
        <v>47250</v>
      </c>
      <c r="D206">
        <v>1801</v>
      </c>
      <c r="E206">
        <v>26.235424764019989</v>
      </c>
      <c r="F206">
        <v>4402</v>
      </c>
      <c r="G206">
        <v>684</v>
      </c>
      <c r="H206">
        <v>6.435672514619883</v>
      </c>
      <c r="I206">
        <v>51652</v>
      </c>
      <c r="J206">
        <v>2485</v>
      </c>
      <c r="K206">
        <v>20.785513078470824</v>
      </c>
    </row>
    <row r="207" spans="1:11">
      <c r="A207">
        <v>2021</v>
      </c>
      <c r="B207" t="s">
        <v>1202</v>
      </c>
      <c r="C207">
        <v>47594</v>
      </c>
      <c r="D207">
        <v>1624</v>
      </c>
      <c r="E207">
        <v>29.30665024630542</v>
      </c>
      <c r="F207">
        <v>4588</v>
      </c>
      <c r="G207">
        <v>598</v>
      </c>
      <c r="H207">
        <v>7.6722408026755851</v>
      </c>
      <c r="I207">
        <v>52182</v>
      </c>
      <c r="J207">
        <v>2222</v>
      </c>
      <c r="K207">
        <v>23.484248424842484</v>
      </c>
    </row>
    <row r="208" spans="1:11">
      <c r="B208" t="s">
        <v>1203</v>
      </c>
      <c r="C208">
        <v>48461</v>
      </c>
      <c r="D208">
        <v>1825</v>
      </c>
      <c r="E208">
        <v>26.553972602739726</v>
      </c>
      <c r="F208">
        <v>4081</v>
      </c>
      <c r="G208">
        <v>605</v>
      </c>
      <c r="H208">
        <v>6.7454545454545451</v>
      </c>
      <c r="I208">
        <v>52542</v>
      </c>
      <c r="J208">
        <v>2430</v>
      </c>
      <c r="K208">
        <v>21.622222222222224</v>
      </c>
    </row>
    <row r="209" spans="1:11">
      <c r="B209" t="s">
        <v>1204</v>
      </c>
      <c r="C209">
        <v>48229</v>
      </c>
      <c r="D209">
        <v>2248</v>
      </c>
      <c r="E209">
        <v>21.45418149466192</v>
      </c>
      <c r="F209">
        <v>3752</v>
      </c>
      <c r="G209">
        <v>628</v>
      </c>
      <c r="H209">
        <v>5.9745222929936306</v>
      </c>
      <c r="I209">
        <v>51981</v>
      </c>
      <c r="J209">
        <v>2876</v>
      </c>
      <c r="K209">
        <v>18.074061196105703</v>
      </c>
    </row>
    <row r="210" spans="1:11">
      <c r="B210" t="s">
        <v>1205</v>
      </c>
      <c r="C210">
        <v>50559</v>
      </c>
      <c r="D210">
        <v>2135</v>
      </c>
      <c r="E210">
        <v>23.681030444964872</v>
      </c>
      <c r="F210">
        <v>4041</v>
      </c>
      <c r="G210">
        <v>465</v>
      </c>
      <c r="H210">
        <v>8.6903225806451605</v>
      </c>
      <c r="I210">
        <v>54600</v>
      </c>
      <c r="J210">
        <v>2600</v>
      </c>
      <c r="K210">
        <v>21</v>
      </c>
    </row>
    <row r="211" spans="1:11">
      <c r="B211" t="s">
        <v>1206</v>
      </c>
      <c r="C211">
        <v>50997</v>
      </c>
      <c r="D211">
        <v>1912</v>
      </c>
      <c r="E211">
        <v>26.672071129707113</v>
      </c>
      <c r="F211">
        <v>4108</v>
      </c>
      <c r="G211">
        <v>556</v>
      </c>
      <c r="H211">
        <v>7.3884892086330938</v>
      </c>
      <c r="I211">
        <v>55105</v>
      </c>
      <c r="J211">
        <v>2468</v>
      </c>
      <c r="K211">
        <v>22.327795786061589</v>
      </c>
    </row>
    <row r="212" spans="1:11">
      <c r="B212" t="s">
        <v>1207</v>
      </c>
      <c r="C212">
        <v>51467</v>
      </c>
      <c r="D212">
        <v>1975</v>
      </c>
      <c r="E212">
        <v>26.059240506329115</v>
      </c>
      <c r="F212">
        <v>4300</v>
      </c>
      <c r="G212">
        <v>588</v>
      </c>
      <c r="H212">
        <v>7.3129251700680271</v>
      </c>
      <c r="I212">
        <v>55767</v>
      </c>
      <c r="J212">
        <v>2563</v>
      </c>
      <c r="K212">
        <v>21.758486149044089</v>
      </c>
    </row>
    <row r="213" spans="1:11">
      <c r="B213" t="s">
        <v>1208</v>
      </c>
      <c r="C213">
        <v>52330</v>
      </c>
      <c r="D213">
        <v>1971</v>
      </c>
      <c r="E213">
        <v>26.549974632166414</v>
      </c>
      <c r="F213">
        <v>4913</v>
      </c>
      <c r="G213">
        <v>632</v>
      </c>
      <c r="H213">
        <v>7.7737341772151902</v>
      </c>
      <c r="I213">
        <v>57243</v>
      </c>
      <c r="J213">
        <v>2603</v>
      </c>
      <c r="K213">
        <v>21.991164041490588</v>
      </c>
    </row>
    <row r="214" spans="1:11">
      <c r="B214" t="s">
        <v>1209</v>
      </c>
      <c r="C214">
        <v>51986</v>
      </c>
      <c r="D214">
        <v>2539</v>
      </c>
      <c r="E214">
        <v>20.47499015360378</v>
      </c>
      <c r="F214">
        <v>4709</v>
      </c>
      <c r="G214">
        <v>651</v>
      </c>
      <c r="H214">
        <v>7.2334869431643627</v>
      </c>
      <c r="I214">
        <v>56695</v>
      </c>
      <c r="J214">
        <v>3190</v>
      </c>
      <c r="K214">
        <v>17.772727272727273</v>
      </c>
    </row>
    <row r="215" spans="1:11">
      <c r="B215" t="s">
        <v>1217</v>
      </c>
      <c r="C215">
        <v>53219</v>
      </c>
      <c r="D215">
        <v>2135</v>
      </c>
      <c r="E215">
        <v>24.926932084309133</v>
      </c>
      <c r="F215">
        <v>5170</v>
      </c>
      <c r="G215">
        <v>576</v>
      </c>
      <c r="H215">
        <v>8.9756944444444446</v>
      </c>
      <c r="I215">
        <v>58389</v>
      </c>
      <c r="J215">
        <v>2711</v>
      </c>
      <c r="K215">
        <v>21.537808926595353</v>
      </c>
    </row>
    <row r="216" spans="1:11">
      <c r="B216" t="s">
        <v>1211</v>
      </c>
      <c r="C216">
        <v>55245</v>
      </c>
      <c r="D216">
        <v>1860</v>
      </c>
      <c r="E216">
        <v>29.701612903225808</v>
      </c>
      <c r="F216">
        <v>4918</v>
      </c>
      <c r="G216">
        <v>621</v>
      </c>
      <c r="H216">
        <v>7.9194847020933974</v>
      </c>
      <c r="I216">
        <v>60163</v>
      </c>
      <c r="J216">
        <v>2481</v>
      </c>
      <c r="K216">
        <v>24.24949617089883</v>
      </c>
    </row>
    <row r="217" spans="1:11">
      <c r="B217" t="s">
        <v>1212</v>
      </c>
      <c r="C217">
        <v>54632</v>
      </c>
      <c r="D217">
        <v>1612</v>
      </c>
      <c r="E217">
        <v>33.890818858560792</v>
      </c>
      <c r="F217">
        <v>4719</v>
      </c>
      <c r="G217">
        <v>430</v>
      </c>
      <c r="H217">
        <v>10.974418604651163</v>
      </c>
      <c r="I217">
        <v>59351</v>
      </c>
      <c r="J217">
        <v>2042</v>
      </c>
      <c r="K217">
        <v>29.065132223310481</v>
      </c>
    </row>
    <row r="218" spans="1:11">
      <c r="B218" t="s">
        <v>1213</v>
      </c>
      <c r="C218">
        <v>54702</v>
      </c>
      <c r="D218">
        <v>1099</v>
      </c>
      <c r="E218">
        <v>49.774340309372157</v>
      </c>
      <c r="F218">
        <v>4651</v>
      </c>
      <c r="G218">
        <v>385</v>
      </c>
      <c r="H218">
        <v>12.080519480519481</v>
      </c>
      <c r="I218">
        <v>59353</v>
      </c>
      <c r="J218">
        <v>1484</v>
      </c>
      <c r="K218">
        <v>39.995283018867923</v>
      </c>
    </row>
    <row r="219" spans="1:11">
      <c r="A219">
        <v>2022</v>
      </c>
      <c r="B219" t="s">
        <v>1202</v>
      </c>
      <c r="C219">
        <v>56136</v>
      </c>
      <c r="D219">
        <v>1082</v>
      </c>
      <c r="E219">
        <v>51.881700554528649</v>
      </c>
      <c r="F219">
        <v>4329</v>
      </c>
      <c r="G219">
        <v>322</v>
      </c>
      <c r="H219">
        <v>13.444099378881987</v>
      </c>
      <c r="I219">
        <v>60465</v>
      </c>
      <c r="J219">
        <v>1404</v>
      </c>
      <c r="K219">
        <v>43.066239316239319</v>
      </c>
    </row>
    <row r="220" spans="1:11">
      <c r="B220" t="s">
        <v>1203</v>
      </c>
      <c r="C220">
        <v>56676</v>
      </c>
      <c r="D220">
        <v>944</v>
      </c>
      <c r="E220">
        <v>60.038135593220339</v>
      </c>
      <c r="F220">
        <v>4572</v>
      </c>
      <c r="G220">
        <v>299</v>
      </c>
      <c r="H220">
        <v>15.290969899665551</v>
      </c>
      <c r="I220">
        <v>61248</v>
      </c>
      <c r="J220">
        <v>1243</v>
      </c>
      <c r="K220">
        <v>49.274336283185839</v>
      </c>
    </row>
    <row r="221" spans="1:11">
      <c r="B221" t="s">
        <v>1204</v>
      </c>
      <c r="C221">
        <v>57730</v>
      </c>
      <c r="D221">
        <v>1408</v>
      </c>
      <c r="E221">
        <v>41.001420454545453</v>
      </c>
      <c r="F221">
        <v>4649</v>
      </c>
      <c r="G221">
        <v>361</v>
      </c>
      <c r="H221">
        <v>12.878116343490305</v>
      </c>
      <c r="I221">
        <v>62379</v>
      </c>
      <c r="J221">
        <v>1769</v>
      </c>
      <c r="K221">
        <v>35.26229508196721</v>
      </c>
    </row>
    <row r="222" spans="1:11">
      <c r="B222" t="s">
        <v>1205</v>
      </c>
      <c r="C222">
        <v>58678</v>
      </c>
      <c r="D222">
        <v>1418</v>
      </c>
      <c r="E222">
        <v>41.380818053596613</v>
      </c>
      <c r="F222">
        <v>4619</v>
      </c>
      <c r="G222">
        <v>400</v>
      </c>
      <c r="H222">
        <v>11.547499999999999</v>
      </c>
      <c r="I222">
        <v>63297</v>
      </c>
      <c r="J222">
        <v>1818</v>
      </c>
      <c r="K222">
        <v>34.816831683168317</v>
      </c>
    </row>
    <row r="223" spans="1:11">
      <c r="B223" t="s">
        <v>1206</v>
      </c>
      <c r="C223">
        <v>57668</v>
      </c>
      <c r="D223">
        <v>1667</v>
      </c>
      <c r="E223">
        <v>34.593881223755247</v>
      </c>
      <c r="F223">
        <v>4857</v>
      </c>
      <c r="G223">
        <v>320</v>
      </c>
      <c r="H223">
        <v>15.178125</v>
      </c>
      <c r="I223">
        <v>62525</v>
      </c>
      <c r="J223">
        <v>1987</v>
      </c>
      <c r="K223">
        <v>31.467035732259689</v>
      </c>
    </row>
    <row r="224" spans="1:11">
      <c r="B224" t="s">
        <v>1207</v>
      </c>
      <c r="C224">
        <v>56987</v>
      </c>
      <c r="D224">
        <v>1483</v>
      </c>
      <c r="E224">
        <v>38.426837491571142</v>
      </c>
      <c r="F224">
        <v>4676</v>
      </c>
      <c r="G224">
        <v>249</v>
      </c>
      <c r="H224">
        <v>18.779116465863453</v>
      </c>
      <c r="I224">
        <v>61663</v>
      </c>
      <c r="J224">
        <v>1732</v>
      </c>
      <c r="K224">
        <v>35.602193995381064</v>
      </c>
    </row>
    <row r="225" spans="1:11">
      <c r="B225" t="s">
        <v>1208</v>
      </c>
      <c r="C225">
        <v>57915</v>
      </c>
      <c r="D225">
        <v>1782</v>
      </c>
      <c r="E225">
        <v>32.5</v>
      </c>
      <c r="F225">
        <v>4728</v>
      </c>
      <c r="G225">
        <v>210</v>
      </c>
      <c r="H225">
        <v>22.514285714285716</v>
      </c>
      <c r="I225">
        <v>62643</v>
      </c>
      <c r="J225">
        <v>1992</v>
      </c>
      <c r="K225">
        <v>31.447289156626507</v>
      </c>
    </row>
    <row r="226" spans="1:11">
      <c r="B226" t="s">
        <v>1209</v>
      </c>
      <c r="C226">
        <v>57540</v>
      </c>
      <c r="D226">
        <v>1456</v>
      </c>
      <c r="E226">
        <v>39.519230769230766</v>
      </c>
      <c r="F226">
        <v>4754</v>
      </c>
      <c r="G226">
        <v>270</v>
      </c>
      <c r="H226">
        <v>17.607407407407408</v>
      </c>
      <c r="I226">
        <v>62294</v>
      </c>
      <c r="J226">
        <v>1726</v>
      </c>
      <c r="K226">
        <v>36.091541135573578</v>
      </c>
    </row>
    <row r="227" spans="1:11">
      <c r="B227" t="s">
        <v>1217</v>
      </c>
      <c r="C227">
        <v>58233</v>
      </c>
      <c r="D227">
        <v>1333</v>
      </c>
      <c r="E227">
        <v>43.685671417854465</v>
      </c>
      <c r="F227">
        <v>4615</v>
      </c>
      <c r="G227">
        <v>211</v>
      </c>
      <c r="H227">
        <v>21.872037914691944</v>
      </c>
      <c r="I227">
        <v>62848</v>
      </c>
      <c r="J227">
        <v>1544</v>
      </c>
      <c r="K227">
        <v>40.704663212435236</v>
      </c>
    </row>
    <row r="228" spans="1:11">
      <c r="B228" t="s">
        <v>1211</v>
      </c>
      <c r="C228">
        <v>60130</v>
      </c>
      <c r="D228">
        <v>1686</v>
      </c>
      <c r="E228">
        <v>35.66429418742586</v>
      </c>
      <c r="F228">
        <v>4881</v>
      </c>
      <c r="G228">
        <v>177</v>
      </c>
      <c r="H228">
        <v>27.576271186440678</v>
      </c>
      <c r="I228">
        <v>65011</v>
      </c>
      <c r="J228">
        <v>1863</v>
      </c>
      <c r="K228">
        <v>34.895866881374126</v>
      </c>
    </row>
    <row r="229" spans="1:11">
      <c r="B229" t="s">
        <v>1212</v>
      </c>
      <c r="C229">
        <v>59874</v>
      </c>
      <c r="D229">
        <v>1718</v>
      </c>
      <c r="E229">
        <v>34.850989522700814</v>
      </c>
      <c r="F229">
        <v>5187</v>
      </c>
      <c r="G229">
        <v>215</v>
      </c>
      <c r="H229">
        <v>24.125581395348838</v>
      </c>
      <c r="I229">
        <v>65061</v>
      </c>
      <c r="J229">
        <v>1933</v>
      </c>
      <c r="K229">
        <v>33.658044490429383</v>
      </c>
    </row>
    <row r="230" spans="1:11">
      <c r="B230" t="s">
        <v>1213</v>
      </c>
      <c r="C230">
        <v>59855</v>
      </c>
      <c r="D230">
        <v>1741</v>
      </c>
      <c r="E230">
        <v>34.379666858127514</v>
      </c>
      <c r="F230">
        <v>4919</v>
      </c>
      <c r="G230">
        <v>294</v>
      </c>
      <c r="H230">
        <v>16.731292517006803</v>
      </c>
      <c r="I230">
        <v>64774</v>
      </c>
      <c r="J230">
        <v>2035</v>
      </c>
      <c r="K230">
        <v>31.829975429975431</v>
      </c>
    </row>
    <row r="231" spans="1:11">
      <c r="A231">
        <v>2023</v>
      </c>
      <c r="B231" t="s">
        <v>1202</v>
      </c>
      <c r="C231">
        <v>60765</v>
      </c>
      <c r="D231">
        <v>1326</v>
      </c>
      <c r="E231">
        <v>45.825791855203619</v>
      </c>
      <c r="F231">
        <v>4791</v>
      </c>
      <c r="G231">
        <v>193</v>
      </c>
      <c r="H231">
        <v>24.823834196891191</v>
      </c>
      <c r="I231">
        <v>65556</v>
      </c>
      <c r="J231">
        <v>1519</v>
      </c>
      <c r="K231">
        <v>43.157340355497034</v>
      </c>
    </row>
    <row r="232" spans="1:11">
      <c r="B232" t="s">
        <v>1203</v>
      </c>
      <c r="C232">
        <v>60259</v>
      </c>
      <c r="D232">
        <v>1423</v>
      </c>
      <c r="E232">
        <v>42.34645115952214</v>
      </c>
      <c r="F232">
        <v>4721</v>
      </c>
      <c r="G232">
        <v>206</v>
      </c>
      <c r="H232">
        <v>22.917475728155338</v>
      </c>
      <c r="I232">
        <v>64980</v>
      </c>
      <c r="J232">
        <v>1629</v>
      </c>
      <c r="K232">
        <v>39.889502762430936</v>
      </c>
    </row>
    <row r="233" spans="1:11">
      <c r="B233" t="s">
        <v>1204</v>
      </c>
      <c r="C233">
        <v>59423</v>
      </c>
      <c r="D233">
        <v>1852</v>
      </c>
      <c r="E233">
        <v>32.08585313174946</v>
      </c>
      <c r="F233">
        <v>4647</v>
      </c>
      <c r="G233">
        <v>244</v>
      </c>
      <c r="H233">
        <v>19.045081967213115</v>
      </c>
      <c r="I233">
        <v>64070</v>
      </c>
      <c r="J233">
        <v>2096</v>
      </c>
      <c r="K233">
        <v>30.567748091603054</v>
      </c>
    </row>
    <row r="234" spans="1:11">
      <c r="B234" t="s">
        <v>1205</v>
      </c>
      <c r="C234">
        <v>62141</v>
      </c>
      <c r="D234">
        <v>1939</v>
      </c>
      <c r="E234">
        <v>32.04796286745745</v>
      </c>
      <c r="F234">
        <v>4714</v>
      </c>
      <c r="G234">
        <v>304</v>
      </c>
      <c r="H234">
        <v>15.506578947368421</v>
      </c>
      <c r="I234">
        <v>66855</v>
      </c>
      <c r="J234">
        <v>2243</v>
      </c>
      <c r="K234">
        <v>29.80606330806955</v>
      </c>
    </row>
    <row r="235" spans="1:11">
      <c r="B235" t="s">
        <v>1206</v>
      </c>
      <c r="C235">
        <v>62488</v>
      </c>
      <c r="D235">
        <v>2211</v>
      </c>
      <c r="E235">
        <v>28.26232473993668</v>
      </c>
      <c r="F235">
        <v>4679</v>
      </c>
      <c r="G235">
        <v>243</v>
      </c>
      <c r="H235">
        <v>19.255144032921812</v>
      </c>
      <c r="I235">
        <v>67167</v>
      </c>
      <c r="J235">
        <v>2454</v>
      </c>
      <c r="K235">
        <v>27.37041564792176</v>
      </c>
    </row>
    <row r="236" spans="1:11">
      <c r="B236" t="s">
        <v>1207</v>
      </c>
      <c r="C236">
        <v>62255</v>
      </c>
      <c r="D236">
        <v>2402</v>
      </c>
      <c r="E236">
        <v>25.917985012489591</v>
      </c>
      <c r="F236">
        <v>4553</v>
      </c>
      <c r="G236">
        <v>260</v>
      </c>
      <c r="H236">
        <v>17.511538461538461</v>
      </c>
      <c r="I236">
        <v>66808</v>
      </c>
      <c r="J236">
        <v>2662</v>
      </c>
      <c r="K236">
        <v>25.096919609316302</v>
      </c>
    </row>
    <row r="237" spans="1:11">
      <c r="B237" t="s">
        <v>1208</v>
      </c>
      <c r="C237">
        <v>63281</v>
      </c>
      <c r="D237">
        <v>2316</v>
      </c>
      <c r="E237">
        <v>27.323402417962004</v>
      </c>
      <c r="F237">
        <v>4561</v>
      </c>
      <c r="G237">
        <v>322</v>
      </c>
      <c r="H237">
        <v>14.164596273291925</v>
      </c>
      <c r="I237">
        <v>67842</v>
      </c>
      <c r="J237">
        <v>2638</v>
      </c>
      <c r="K237">
        <v>25.7172100075815</v>
      </c>
    </row>
    <row r="238" spans="1:11">
      <c r="B238" t="s">
        <v>1209</v>
      </c>
      <c r="C238">
        <v>63455</v>
      </c>
      <c r="D238">
        <v>2439</v>
      </c>
      <c r="E238">
        <v>26.016810168101681</v>
      </c>
      <c r="F238">
        <v>4645</v>
      </c>
      <c r="G238">
        <v>341</v>
      </c>
      <c r="H238">
        <v>13.621700879765395</v>
      </c>
      <c r="I238">
        <v>68100</v>
      </c>
      <c r="J238">
        <v>2780</v>
      </c>
      <c r="K238">
        <v>24.496402877697843</v>
      </c>
    </row>
    <row r="239" spans="1:11">
      <c r="B239" t="s">
        <v>1217</v>
      </c>
      <c r="C239">
        <v>62606</v>
      </c>
      <c r="D239">
        <v>1992</v>
      </c>
      <c r="E239">
        <v>31.428714859437751</v>
      </c>
      <c r="F239">
        <v>4511</v>
      </c>
      <c r="G239">
        <v>261</v>
      </c>
      <c r="H239">
        <v>17.283524904214559</v>
      </c>
      <c r="I239">
        <v>67117</v>
      </c>
      <c r="J239">
        <v>2253</v>
      </c>
      <c r="K239">
        <v>29.79005770084332</v>
      </c>
    </row>
    <row r="240" spans="1:11">
      <c r="B240" t="s">
        <v>1211</v>
      </c>
      <c r="C240">
        <v>62288</v>
      </c>
      <c r="D240">
        <v>1853</v>
      </c>
      <c r="E240">
        <v>33.61467889908257</v>
      </c>
      <c r="F240">
        <v>4476</v>
      </c>
      <c r="G240">
        <v>316</v>
      </c>
      <c r="H240">
        <v>14.164556962025317</v>
      </c>
      <c r="I240">
        <v>66764</v>
      </c>
      <c r="J240">
        <v>2169</v>
      </c>
      <c r="K240">
        <v>30.781005071461504</v>
      </c>
    </row>
    <row r="241" spans="1:11">
      <c r="B241" t="s">
        <v>1212</v>
      </c>
      <c r="C241">
        <v>62178</v>
      </c>
      <c r="D241">
        <v>1638</v>
      </c>
      <c r="E241">
        <v>37.959706959706956</v>
      </c>
      <c r="F241">
        <v>4443</v>
      </c>
      <c r="G241">
        <v>240</v>
      </c>
      <c r="H241">
        <v>18.512499999999999</v>
      </c>
      <c r="I241">
        <v>66621</v>
      </c>
      <c r="J241">
        <v>1878</v>
      </c>
      <c r="K241">
        <v>35.474440894568687</v>
      </c>
    </row>
    <row r="242" spans="1:11">
      <c r="B242" t="s">
        <v>1213</v>
      </c>
      <c r="C242">
        <v>61573</v>
      </c>
      <c r="D242">
        <v>1525</v>
      </c>
      <c r="E242">
        <v>40.375737704918031</v>
      </c>
      <c r="F242">
        <v>4367</v>
      </c>
      <c r="G242">
        <v>196</v>
      </c>
      <c r="H242">
        <v>22.280612244897959</v>
      </c>
      <c r="I242">
        <v>65940</v>
      </c>
      <c r="J242">
        <v>1721</v>
      </c>
      <c r="K242">
        <v>38.314933178384663</v>
      </c>
    </row>
    <row r="243" spans="1:11">
      <c r="A243">
        <v>2024</v>
      </c>
      <c r="B243" t="s">
        <v>1202</v>
      </c>
      <c r="C243">
        <v>59864</v>
      </c>
      <c r="D243">
        <v>1288</v>
      </c>
      <c r="E243">
        <v>46.478260869565219</v>
      </c>
      <c r="F243">
        <v>4427</v>
      </c>
      <c r="G243">
        <v>192</v>
      </c>
      <c r="H243">
        <v>23.057291666666668</v>
      </c>
      <c r="I243">
        <v>64291</v>
      </c>
      <c r="J243">
        <v>1480</v>
      </c>
      <c r="K243">
        <v>43.439864864864866</v>
      </c>
    </row>
    <row r="244" spans="1:11">
      <c r="B244" t="s">
        <v>1203</v>
      </c>
      <c r="C244">
        <v>60117</v>
      </c>
      <c r="D244">
        <v>1330</v>
      </c>
      <c r="E244">
        <v>45.200751879699247</v>
      </c>
      <c r="F244">
        <v>4319</v>
      </c>
      <c r="G244">
        <v>195</v>
      </c>
      <c r="H244">
        <v>22.148717948717948</v>
      </c>
      <c r="I244">
        <v>64436</v>
      </c>
      <c r="J244">
        <v>1525</v>
      </c>
      <c r="K244">
        <v>42.253114754098362</v>
      </c>
    </row>
    <row r="245" spans="1:11">
      <c r="B245" t="s">
        <v>1204</v>
      </c>
      <c r="C245">
        <v>59913</v>
      </c>
      <c r="D245">
        <v>1625</v>
      </c>
      <c r="E245">
        <v>36.869538461538461</v>
      </c>
      <c r="F245">
        <v>4602</v>
      </c>
      <c r="G245">
        <v>223</v>
      </c>
      <c r="H245">
        <v>20.63677130044843</v>
      </c>
      <c r="I245">
        <v>64515</v>
      </c>
      <c r="J245">
        <v>1848</v>
      </c>
      <c r="K245">
        <v>34.910714285714285</v>
      </c>
    </row>
    <row r="246" spans="1:11">
      <c r="B246" t="s">
        <v>1205</v>
      </c>
      <c r="C246">
        <v>60595</v>
      </c>
      <c r="D246">
        <v>1886</v>
      </c>
      <c r="E246">
        <v>32.1288441145281</v>
      </c>
      <c r="F246">
        <v>4691</v>
      </c>
      <c r="G246">
        <v>280</v>
      </c>
      <c r="H246">
        <v>16.75357142857143</v>
      </c>
      <c r="I246">
        <v>65286</v>
      </c>
      <c r="J246">
        <v>2166</v>
      </c>
      <c r="K246">
        <v>30.141274238227147</v>
      </c>
    </row>
    <row r="247" spans="1:11">
      <c r="B247" t="s">
        <v>1206</v>
      </c>
      <c r="C247">
        <v>60519</v>
      </c>
      <c r="D247">
        <v>1747</v>
      </c>
      <c r="E247">
        <v>34.641671436748709</v>
      </c>
      <c r="F247">
        <v>4686</v>
      </c>
      <c r="G247">
        <v>241</v>
      </c>
      <c r="H247">
        <v>19.443983402489625</v>
      </c>
      <c r="I247">
        <v>65205</v>
      </c>
      <c r="J247">
        <v>1988</v>
      </c>
      <c r="K247">
        <v>32.799295774647888</v>
      </c>
    </row>
    <row r="248" spans="1:11">
      <c r="B248" t="s">
        <v>1207</v>
      </c>
      <c r="C248">
        <v>61524</v>
      </c>
      <c r="D248">
        <v>1822</v>
      </c>
      <c r="E248">
        <v>33.76728869374314</v>
      </c>
      <c r="F248">
        <v>4617</v>
      </c>
      <c r="G248">
        <v>268</v>
      </c>
      <c r="H248">
        <v>17.227611940298509</v>
      </c>
      <c r="I248">
        <v>66141</v>
      </c>
      <c r="J248">
        <v>2090</v>
      </c>
      <c r="K248">
        <v>31.646411483253587</v>
      </c>
    </row>
    <row r="249" spans="1:11">
      <c r="B249" t="s">
        <v>1208</v>
      </c>
      <c r="C249">
        <v>61517</v>
      </c>
      <c r="D249">
        <v>2508</v>
      </c>
      <c r="E249">
        <v>24.528309409888358</v>
      </c>
      <c r="F249">
        <v>4447</v>
      </c>
      <c r="G249">
        <v>278</v>
      </c>
      <c r="H249">
        <v>15.996402877697841</v>
      </c>
      <c r="I249">
        <v>65964</v>
      </c>
      <c r="J249">
        <v>2786</v>
      </c>
      <c r="K249">
        <v>23.676956209619526</v>
      </c>
    </row>
    <row r="250" spans="1:11">
      <c r="B250" t="s">
        <v>1209</v>
      </c>
      <c r="C250">
        <v>62533</v>
      </c>
      <c r="D250">
        <v>1659</v>
      </c>
      <c r="E250">
        <v>37.693188667872214</v>
      </c>
      <c r="F250">
        <v>4593</v>
      </c>
      <c r="G250">
        <v>252</v>
      </c>
      <c r="H250">
        <v>18.226190476190474</v>
      </c>
      <c r="I250">
        <v>67126</v>
      </c>
      <c r="J250">
        <v>1911</v>
      </c>
      <c r="K250">
        <v>35.126111983254837</v>
      </c>
    </row>
    <row r="251" spans="1:11">
      <c r="B251" t="s">
        <v>1217</v>
      </c>
      <c r="C251">
        <v>62651</v>
      </c>
      <c r="D251">
        <v>1560</v>
      </c>
      <c r="E251">
        <v>40.160897435897439</v>
      </c>
      <c r="F251">
        <v>4532</v>
      </c>
      <c r="G251">
        <v>241</v>
      </c>
      <c r="H251">
        <v>18.804979253112034</v>
      </c>
      <c r="I251">
        <v>67183</v>
      </c>
      <c r="J251">
        <v>1801</v>
      </c>
      <c r="K251">
        <v>37.303164908384232</v>
      </c>
    </row>
    <row r="252" spans="1:11">
      <c r="B252" t="s">
        <v>1211</v>
      </c>
      <c r="C252">
        <v>62625</v>
      </c>
      <c r="D252">
        <v>2135</v>
      </c>
      <c r="E252">
        <v>29.332552693208431</v>
      </c>
      <c r="F252">
        <v>4785</v>
      </c>
      <c r="G252">
        <v>289</v>
      </c>
      <c r="H252">
        <v>16.557093425605537</v>
      </c>
      <c r="I252">
        <v>67410</v>
      </c>
      <c r="J252">
        <v>2424</v>
      </c>
      <c r="K252">
        <v>27.809405940594058</v>
      </c>
    </row>
    <row r="253" spans="1:11">
      <c r="B253" t="s">
        <v>1212</v>
      </c>
      <c r="C253">
        <v>62131</v>
      </c>
      <c r="D253">
        <v>1718</v>
      </c>
      <c r="E253">
        <v>36.164726426076832</v>
      </c>
      <c r="F253">
        <v>5154</v>
      </c>
      <c r="G253">
        <v>232</v>
      </c>
      <c r="H253">
        <v>22.21551724137931</v>
      </c>
      <c r="I253">
        <v>67285</v>
      </c>
      <c r="J253">
        <v>1950</v>
      </c>
      <c r="K253">
        <v>34.505128205128209</v>
      </c>
    </row>
    <row r="254" spans="1:11">
      <c r="B254" t="s">
        <v>1213</v>
      </c>
      <c r="C254">
        <v>61559</v>
      </c>
      <c r="D254">
        <v>1697</v>
      </c>
      <c r="E254">
        <v>36.275191514437239</v>
      </c>
      <c r="F254">
        <v>5708</v>
      </c>
      <c r="G254">
        <v>303</v>
      </c>
      <c r="H254">
        <v>18.838283828382838</v>
      </c>
      <c r="I254">
        <v>67267</v>
      </c>
      <c r="J254">
        <v>2000</v>
      </c>
      <c r="K254">
        <v>33.633499999999998</v>
      </c>
    </row>
    <row r="255" spans="1:11">
      <c r="A255">
        <v>2025</v>
      </c>
      <c r="B255" t="s">
        <v>1202</v>
      </c>
      <c r="C255">
        <v>62181</v>
      </c>
      <c r="D255">
        <v>1433</v>
      </c>
      <c r="E255">
        <v>43.392184228890443</v>
      </c>
      <c r="F255">
        <v>5499</v>
      </c>
      <c r="G255">
        <v>266</v>
      </c>
      <c r="H255">
        <v>20.672932330827066</v>
      </c>
      <c r="I255">
        <v>67680</v>
      </c>
      <c r="J255">
        <v>1699</v>
      </c>
      <c r="K255">
        <v>39.835197174808712</v>
      </c>
    </row>
    <row r="256" spans="1:11">
      <c r="B256" t="s">
        <v>1203</v>
      </c>
      <c r="C256">
        <v>62486</v>
      </c>
      <c r="D256">
        <v>1205</v>
      </c>
      <c r="E256">
        <v>51.855601659751038</v>
      </c>
      <c r="F256">
        <v>5824</v>
      </c>
      <c r="G256">
        <v>200</v>
      </c>
      <c r="H256">
        <v>29.12</v>
      </c>
      <c r="I256">
        <v>68310</v>
      </c>
      <c r="J256">
        <v>1405</v>
      </c>
      <c r="K256">
        <v>48.619217081850536</v>
      </c>
    </row>
    <row r="257" spans="1:11">
      <c r="B257" t="s">
        <v>1204</v>
      </c>
      <c r="C257">
        <v>62849</v>
      </c>
      <c r="D257">
        <v>1536</v>
      </c>
      <c r="E257">
        <v>40.917317708333336</v>
      </c>
      <c r="F257">
        <v>5832</v>
      </c>
      <c r="G257">
        <v>257</v>
      </c>
      <c r="H257">
        <v>22.692607003891052</v>
      </c>
      <c r="I257">
        <v>68681</v>
      </c>
      <c r="J257">
        <v>1793</v>
      </c>
      <c r="K257">
        <v>38.305075292805356</v>
      </c>
    </row>
    <row r="258" spans="1:11">
      <c r="B258" t="s">
        <v>1205</v>
      </c>
      <c r="C258">
        <v>63267</v>
      </c>
      <c r="D258">
        <v>1728</v>
      </c>
      <c r="E258">
        <v>36.612847222222221</v>
      </c>
      <c r="F258">
        <v>6151</v>
      </c>
      <c r="G258">
        <v>226</v>
      </c>
      <c r="H258">
        <v>27.216814159292035</v>
      </c>
      <c r="I258">
        <v>69418</v>
      </c>
      <c r="J258">
        <v>1954</v>
      </c>
      <c r="K258">
        <v>35.526100307062435</v>
      </c>
    </row>
    <row r="259" spans="1:11">
      <c r="B259" t="s">
        <v>1206</v>
      </c>
      <c r="C259">
        <v>63960.299931658803</v>
      </c>
      <c r="D259">
        <v>1741.2224623998243</v>
      </c>
      <c r="E259">
        <v>36.732985768806415</v>
      </c>
      <c r="F259">
        <v>6215.6001866806082</v>
      </c>
      <c r="G259">
        <v>257.86016100597266</v>
      </c>
      <c r="H259">
        <v>24.104538531396635</v>
      </c>
      <c r="I259">
        <v>70175.900118339414</v>
      </c>
      <c r="J259">
        <v>1999.082623405797</v>
      </c>
      <c r="K259">
        <v>35.104051876946507</v>
      </c>
    </row>
    <row r="260" spans="1:11">
      <c r="B260" t="s">
        <v>1207</v>
      </c>
      <c r="C260">
        <v>63581.564921833458</v>
      </c>
      <c r="D260">
        <v>2115.9780092929414</v>
      </c>
      <c r="E260">
        <v>30.048310824874488</v>
      </c>
      <c r="F260">
        <v>6224.5984507712546</v>
      </c>
      <c r="G260">
        <v>289.49607067067228</v>
      </c>
      <c r="H260">
        <v>21.501495465381613</v>
      </c>
      <c r="I260">
        <v>69806.163372604715</v>
      </c>
      <c r="J260">
        <v>2405.4740799636138</v>
      </c>
      <c r="K260">
        <v>29.019711313480723</v>
      </c>
    </row>
    <row r="261" spans="1:11">
      <c r="B261" t="s">
        <v>1208</v>
      </c>
      <c r="C261">
        <v>64717.720733505965</v>
      </c>
      <c r="D261">
        <v>2416.6168107498097</v>
      </c>
      <c r="E261">
        <v>26.780298988909969</v>
      </c>
      <c r="F261">
        <v>6042.4369585742597</v>
      </c>
      <c r="G261">
        <v>332.83398258838548</v>
      </c>
      <c r="H261">
        <v>18.154507275919954</v>
      </c>
      <c r="I261">
        <v>70760.157692080218</v>
      </c>
      <c r="J261">
        <v>2749.4507933381951</v>
      </c>
      <c r="K261">
        <v>25.73610623020755</v>
      </c>
    </row>
    <row r="262" spans="1:11">
      <c r="B262" t="s">
        <v>1209</v>
      </c>
      <c r="C262">
        <v>64435.324539615911</v>
      </c>
      <c r="D262">
        <v>2239.5671490124196</v>
      </c>
      <c r="E262">
        <v>28.771329570551128</v>
      </c>
      <c r="F262">
        <v>6289.5378901315826</v>
      </c>
      <c r="G262">
        <v>392.36328605305454</v>
      </c>
      <c r="H262">
        <v>16.029883818643327</v>
      </c>
      <c r="I262">
        <v>70724.862429747489</v>
      </c>
      <c r="J262">
        <v>2631.9304350654743</v>
      </c>
      <c r="K262">
        <v>26.871858574783371</v>
      </c>
    </row>
    <row r="263" spans="1:11">
      <c r="B263" t="s">
        <v>1217</v>
      </c>
      <c r="C263">
        <v>64269.055074789263</v>
      </c>
      <c r="D263">
        <v>1974.2621318395456</v>
      </c>
      <c r="E263">
        <v>32.553455814353129</v>
      </c>
      <c r="F263">
        <v>6113.5066382035966</v>
      </c>
      <c r="G263">
        <v>334.62558356269142</v>
      </c>
      <c r="H263">
        <v>18.269692870205315</v>
      </c>
      <c r="I263">
        <v>70382.561712992858</v>
      </c>
      <c r="J263">
        <v>2308.8877154022371</v>
      </c>
      <c r="K263">
        <v>30.483319411109317</v>
      </c>
    </row>
    <row r="264" spans="1:11">
      <c r="B264" t="s">
        <v>1211</v>
      </c>
      <c r="C264">
        <v>63234.506294101782</v>
      </c>
      <c r="D264">
        <v>2449.5878278992986</v>
      </c>
      <c r="E264">
        <v>25.814345406969959</v>
      </c>
      <c r="F264">
        <v>5983.6163461389933</v>
      </c>
      <c r="G264">
        <v>364.39079655856199</v>
      </c>
      <c r="H264">
        <v>16.42087671436936</v>
      </c>
      <c r="I264">
        <v>69218.122640240777</v>
      </c>
      <c r="J264">
        <v>2813.9786244578609</v>
      </c>
      <c r="K264">
        <v>24.597956089156966</v>
      </c>
    </row>
    <row r="265" spans="1:11">
      <c r="B265" t="s">
        <v>1212</v>
      </c>
      <c r="C265">
        <v>62120.449609481439</v>
      </c>
      <c r="D265">
        <v>1967.5612691131712</v>
      </c>
      <c r="E265">
        <v>31.572307599590363</v>
      </c>
      <c r="F265">
        <v>5972.6702656365605</v>
      </c>
      <c r="G265">
        <v>333.33783612196851</v>
      </c>
      <c r="H265">
        <v>17.9177687571331</v>
      </c>
      <c r="I265">
        <v>68093.119875118005</v>
      </c>
      <c r="J265">
        <v>2300.8991052351398</v>
      </c>
      <c r="K265">
        <v>29.594135492594425</v>
      </c>
    </row>
    <row r="266" spans="1:11">
      <c r="B266" t="s">
        <v>1213</v>
      </c>
      <c r="C266">
        <v>61433.852846864764</v>
      </c>
      <c r="D266">
        <v>1939.043792833992</v>
      </c>
      <c r="E266">
        <v>31.682550478695827</v>
      </c>
      <c r="F266">
        <v>5855.192733701183</v>
      </c>
      <c r="G266">
        <v>385.95324909736729</v>
      </c>
      <c r="H266">
        <v>15.170730515664218</v>
      </c>
      <c r="I266">
        <v>67289.045580565944</v>
      </c>
      <c r="J266">
        <v>2324.9970419313595</v>
      </c>
      <c r="K266">
        <v>28.941561802878418</v>
      </c>
    </row>
    <row r="268" spans="1:11">
      <c r="A268" t="s">
        <v>1214</v>
      </c>
      <c r="B268" t="s">
        <v>1216</v>
      </c>
    </row>
    <row r="271" spans="1:11">
      <c r="C271" t="s">
        <v>1199</v>
      </c>
    </row>
    <row r="272" spans="1:11">
      <c r="C272" t="s">
        <v>1200</v>
      </c>
    </row>
    <row r="273" spans="3:3">
      <c r="C273" t="s">
        <v>1201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9C3F1-B4AB-49F8-A867-465F698DDFF7}">
  <sheetPr codeName="Sheet18"/>
  <dimension ref="A1:E268"/>
  <sheetViews>
    <sheetView topLeftCell="A240" workbookViewId="0">
      <selection sqref="A1:XFD1048576"/>
    </sheetView>
  </sheetViews>
  <sheetFormatPr defaultRowHeight="15"/>
  <sheetData>
    <row r="1" spans="1:5">
      <c r="A1" t="s">
        <v>1198</v>
      </c>
      <c r="C1" t="s">
        <v>1215</v>
      </c>
    </row>
    <row r="2" spans="1:5">
      <c r="C2" t="s">
        <v>429</v>
      </c>
      <c r="D2" t="s">
        <v>490</v>
      </c>
      <c r="E2" t="s">
        <v>18</v>
      </c>
    </row>
    <row r="3" spans="1:5">
      <c r="A3">
        <v>2004</v>
      </c>
      <c r="B3" t="s">
        <v>1202</v>
      </c>
      <c r="C3">
        <v>2433.970247106558</v>
      </c>
      <c r="D3">
        <v>1058.8960736549166</v>
      </c>
      <c r="E3">
        <v>3492.8663207614745</v>
      </c>
    </row>
    <row r="4" spans="1:5">
      <c r="B4" t="s">
        <v>1203</v>
      </c>
      <c r="C4">
        <v>2134.912808094432</v>
      </c>
      <c r="D4">
        <v>1161.3216308075655</v>
      </c>
      <c r="E4">
        <v>3296.2344389019972</v>
      </c>
    </row>
    <row r="5" spans="1:5">
      <c r="B5" t="s">
        <v>1204</v>
      </c>
      <c r="C5">
        <v>3157.2627360626448</v>
      </c>
      <c r="D5">
        <v>1711.8168211454333</v>
      </c>
      <c r="E5">
        <v>4869.0795572080779</v>
      </c>
    </row>
    <row r="6" spans="1:5">
      <c r="B6" t="s">
        <v>1205</v>
      </c>
      <c r="C6">
        <v>4117.5793459557008</v>
      </c>
      <c r="D6">
        <v>1918.9534453182862</v>
      </c>
      <c r="E6">
        <v>6036.5327912739867</v>
      </c>
    </row>
    <row r="7" spans="1:5">
      <c r="B7" t="s">
        <v>1206</v>
      </c>
      <c r="C7">
        <v>4154.3607454293087</v>
      </c>
      <c r="D7">
        <v>2736.9126061375891</v>
      </c>
      <c r="E7">
        <v>6891.2733515668979</v>
      </c>
    </row>
    <row r="8" spans="1:5">
      <c r="B8" t="s">
        <v>1207</v>
      </c>
      <c r="C8">
        <v>4067.7721499999993</v>
      </c>
      <c r="D8">
        <v>2828.4330599999994</v>
      </c>
      <c r="E8">
        <v>6896.2052099999983</v>
      </c>
    </row>
    <row r="9" spans="1:5">
      <c r="B9" t="s">
        <v>1208</v>
      </c>
      <c r="C9">
        <v>4757.4022899999991</v>
      </c>
      <c r="D9">
        <v>3267.7613099999999</v>
      </c>
      <c r="E9">
        <v>8025.163599999999</v>
      </c>
    </row>
    <row r="10" spans="1:5">
      <c r="B10" t="s">
        <v>1209</v>
      </c>
      <c r="C10">
        <v>4243.5177000000003</v>
      </c>
      <c r="D10">
        <v>2943.79538</v>
      </c>
      <c r="E10">
        <v>7187.3130799999999</v>
      </c>
    </row>
    <row r="11" spans="1:5">
      <c r="B11" t="s">
        <v>1210</v>
      </c>
      <c r="C11">
        <v>3774.7836700000003</v>
      </c>
      <c r="D11">
        <v>2340.2443900000003</v>
      </c>
      <c r="E11">
        <v>6115.0280600000006</v>
      </c>
    </row>
    <row r="12" spans="1:5">
      <c r="B12" t="s">
        <v>1211</v>
      </c>
      <c r="C12">
        <v>3425.9881999999998</v>
      </c>
      <c r="D12">
        <v>1953.5738499999998</v>
      </c>
      <c r="E12">
        <v>5379.5620499999995</v>
      </c>
    </row>
    <row r="13" spans="1:5">
      <c r="B13" t="s">
        <v>1212</v>
      </c>
      <c r="C13">
        <v>2641.9104300000004</v>
      </c>
      <c r="D13">
        <v>2133.2492699999998</v>
      </c>
      <c r="E13">
        <v>4775.1597000000002</v>
      </c>
    </row>
    <row r="14" spans="1:5">
      <c r="B14" t="s">
        <v>1213</v>
      </c>
      <c r="C14">
        <v>2491.3325</v>
      </c>
      <c r="D14">
        <v>1470.3798899999999</v>
      </c>
      <c r="E14">
        <v>3961.7123899999997</v>
      </c>
    </row>
    <row r="15" spans="1:5">
      <c r="A15">
        <v>2005</v>
      </c>
      <c r="B15" t="s">
        <v>1202</v>
      </c>
      <c r="C15">
        <v>2289.50414</v>
      </c>
      <c r="D15">
        <v>1229.36952</v>
      </c>
      <c r="E15">
        <v>3518.8736600000002</v>
      </c>
    </row>
    <row r="16" spans="1:5">
      <c r="B16" t="s">
        <v>1203</v>
      </c>
      <c r="C16">
        <v>2386.5461</v>
      </c>
      <c r="D16">
        <v>1574.3451200000002</v>
      </c>
      <c r="E16">
        <v>3960.8912200000004</v>
      </c>
    </row>
    <row r="17" spans="1:5">
      <c r="B17" t="s">
        <v>1204</v>
      </c>
      <c r="C17">
        <v>2474.7137799999996</v>
      </c>
      <c r="D17">
        <v>2169.2513300000001</v>
      </c>
      <c r="E17">
        <v>4643.9651099999992</v>
      </c>
    </row>
    <row r="18" spans="1:5">
      <c r="B18" t="s">
        <v>1205</v>
      </c>
      <c r="C18">
        <v>3343.1173599999997</v>
      </c>
      <c r="D18">
        <v>1832.87771</v>
      </c>
      <c r="E18">
        <v>5175.9950699999999</v>
      </c>
    </row>
    <row r="19" spans="1:5">
      <c r="B19" t="s">
        <v>1206</v>
      </c>
      <c r="C19">
        <v>3797.3016700000003</v>
      </c>
      <c r="D19">
        <v>2556.0546600000002</v>
      </c>
      <c r="E19">
        <v>6353.3563300000005</v>
      </c>
    </row>
    <row r="20" spans="1:5">
      <c r="B20" t="s">
        <v>1207</v>
      </c>
      <c r="C20">
        <v>3504.7202299999999</v>
      </c>
      <c r="D20">
        <v>2737.0133900000001</v>
      </c>
      <c r="E20">
        <v>6241.73362</v>
      </c>
    </row>
    <row r="21" spans="1:5">
      <c r="B21" t="s">
        <v>1208</v>
      </c>
      <c r="C21">
        <v>4225.4942599999995</v>
      </c>
      <c r="D21">
        <v>3104.3902800000001</v>
      </c>
      <c r="E21">
        <v>7329.8845399999991</v>
      </c>
    </row>
    <row r="22" spans="1:5">
      <c r="B22" t="s">
        <v>1209</v>
      </c>
      <c r="C22">
        <v>4343.9075000000003</v>
      </c>
      <c r="D22">
        <v>2575.81142</v>
      </c>
      <c r="E22">
        <v>6919.7189200000003</v>
      </c>
    </row>
    <row r="23" spans="1:5">
      <c r="B23" t="s">
        <v>1210</v>
      </c>
      <c r="C23">
        <v>3419.357829622641</v>
      </c>
      <c r="D23">
        <v>2267.4828199999997</v>
      </c>
      <c r="E23">
        <v>5686.8406496226407</v>
      </c>
    </row>
    <row r="24" spans="1:5">
      <c r="B24" t="s">
        <v>1211</v>
      </c>
      <c r="C24">
        <v>3337.3879999999999</v>
      </c>
      <c r="D24">
        <v>2827.8739999999998</v>
      </c>
      <c r="E24">
        <v>6165.2619999999997</v>
      </c>
    </row>
    <row r="25" spans="1:5">
      <c r="B25" t="s">
        <v>1212</v>
      </c>
      <c r="C25">
        <v>3775.1309999999999</v>
      </c>
      <c r="D25">
        <v>2510.5279999999998</v>
      </c>
      <c r="E25">
        <v>6285.6589999999997</v>
      </c>
    </row>
    <row r="26" spans="1:5">
      <c r="B26" t="s">
        <v>1213</v>
      </c>
      <c r="C26">
        <v>2669.7469999999998</v>
      </c>
      <c r="D26">
        <v>1720.5309999999999</v>
      </c>
      <c r="E26">
        <v>4390.2780000000002</v>
      </c>
    </row>
    <row r="27" spans="1:5">
      <c r="A27">
        <v>2006</v>
      </c>
      <c r="B27" t="s">
        <v>1202</v>
      </c>
      <c r="C27">
        <v>2455.9319999999998</v>
      </c>
      <c r="D27">
        <v>1491.3</v>
      </c>
      <c r="E27">
        <v>3947.232</v>
      </c>
    </row>
    <row r="28" spans="1:5">
      <c r="B28" t="s">
        <v>1203</v>
      </c>
      <c r="C28">
        <v>2435.9079999999999</v>
      </c>
      <c r="D28">
        <v>1449.5740000000001</v>
      </c>
      <c r="E28">
        <v>3885.482</v>
      </c>
    </row>
    <row r="29" spans="1:5">
      <c r="B29" t="s">
        <v>1204</v>
      </c>
      <c r="C29">
        <v>3145.277</v>
      </c>
      <c r="D29">
        <v>1944.098</v>
      </c>
      <c r="E29">
        <v>5089.375</v>
      </c>
    </row>
    <row r="30" spans="1:5">
      <c r="B30" t="s">
        <v>1205</v>
      </c>
      <c r="C30">
        <v>3089.2559999999999</v>
      </c>
      <c r="D30">
        <v>1373.8789999999999</v>
      </c>
      <c r="E30">
        <v>4463.1350000000002</v>
      </c>
    </row>
    <row r="31" spans="1:5">
      <c r="B31" t="s">
        <v>1206</v>
      </c>
      <c r="C31">
        <v>3696.0430000000001</v>
      </c>
      <c r="D31">
        <v>2548.0929999999998</v>
      </c>
      <c r="E31">
        <v>6244.1360000000004</v>
      </c>
    </row>
    <row r="32" spans="1:5">
      <c r="B32" t="s">
        <v>1207</v>
      </c>
      <c r="C32">
        <v>3548.154</v>
      </c>
      <c r="D32">
        <v>1980.454</v>
      </c>
      <c r="E32">
        <v>5528.6080000000002</v>
      </c>
    </row>
    <row r="33" spans="1:5">
      <c r="B33" t="s">
        <v>1208</v>
      </c>
      <c r="C33">
        <v>4592.0140000000001</v>
      </c>
      <c r="D33">
        <v>1513.7</v>
      </c>
      <c r="E33">
        <v>6105.7139999999999</v>
      </c>
    </row>
    <row r="34" spans="1:5">
      <c r="B34" t="s">
        <v>1209</v>
      </c>
      <c r="C34">
        <v>5009.9629999999997</v>
      </c>
      <c r="D34">
        <v>1857.999</v>
      </c>
      <c r="E34">
        <v>6867.9619999999995</v>
      </c>
    </row>
    <row r="35" spans="1:5">
      <c r="B35" t="s">
        <v>1210</v>
      </c>
      <c r="C35">
        <v>3454.0219999999999</v>
      </c>
      <c r="D35">
        <v>1744.7660000000001</v>
      </c>
      <c r="E35">
        <v>5198.7880000000005</v>
      </c>
    </row>
    <row r="36" spans="1:5">
      <c r="B36" t="s">
        <v>1211</v>
      </c>
      <c r="C36">
        <v>4436.8509999999997</v>
      </c>
      <c r="D36">
        <v>1855.9390000000001</v>
      </c>
      <c r="E36">
        <v>6292.79</v>
      </c>
    </row>
    <row r="37" spans="1:5">
      <c r="B37" t="s">
        <v>1212</v>
      </c>
      <c r="C37">
        <v>3937.8980000000001</v>
      </c>
      <c r="D37">
        <v>2352.9110000000001</v>
      </c>
      <c r="E37">
        <v>6290.8090000000002</v>
      </c>
    </row>
    <row r="38" spans="1:5">
      <c r="B38" t="s">
        <v>1213</v>
      </c>
      <c r="C38">
        <v>2931.9749999999999</v>
      </c>
      <c r="D38">
        <v>1161.902</v>
      </c>
      <c r="E38">
        <v>4093.877</v>
      </c>
    </row>
    <row r="39" spans="1:5">
      <c r="A39">
        <v>2007</v>
      </c>
      <c r="B39" t="s">
        <v>1202</v>
      </c>
      <c r="C39">
        <v>3034.7759999999998</v>
      </c>
      <c r="D39">
        <v>1537.1949999999999</v>
      </c>
      <c r="E39">
        <v>4571.9709999999995</v>
      </c>
    </row>
    <row r="40" spans="1:5">
      <c r="B40" t="s">
        <v>1203</v>
      </c>
      <c r="C40">
        <v>3122.6979999999999</v>
      </c>
      <c r="D40">
        <v>1175.1020000000001</v>
      </c>
      <c r="E40">
        <v>4297.8</v>
      </c>
    </row>
    <row r="41" spans="1:5">
      <c r="B41" t="s">
        <v>1204</v>
      </c>
      <c r="C41">
        <v>4056.857</v>
      </c>
      <c r="D41">
        <v>1674.999</v>
      </c>
      <c r="E41">
        <v>5731.8559999999998</v>
      </c>
    </row>
    <row r="42" spans="1:5">
      <c r="B42" t="s">
        <v>1205</v>
      </c>
      <c r="C42">
        <v>3262.4789999999998</v>
      </c>
      <c r="D42">
        <v>1418.597</v>
      </c>
      <c r="E42">
        <v>4681.076</v>
      </c>
    </row>
    <row r="43" spans="1:5">
      <c r="B43" t="s">
        <v>1206</v>
      </c>
      <c r="C43">
        <v>3648.4870000000001</v>
      </c>
      <c r="D43">
        <v>1829.0419999999999</v>
      </c>
      <c r="E43">
        <v>5477.5290000000005</v>
      </c>
    </row>
    <row r="44" spans="1:5">
      <c r="B44" t="s">
        <v>1207</v>
      </c>
      <c r="C44">
        <v>3796.2660000000001</v>
      </c>
      <c r="D44">
        <v>1552.463</v>
      </c>
      <c r="E44">
        <v>5348.7290000000003</v>
      </c>
    </row>
    <row r="45" spans="1:5">
      <c r="B45" t="s">
        <v>1208</v>
      </c>
      <c r="C45">
        <v>4785.9260000000004</v>
      </c>
      <c r="D45">
        <v>1769.8610000000001</v>
      </c>
      <c r="E45">
        <v>6555.7870000000003</v>
      </c>
    </row>
    <row r="46" spans="1:5">
      <c r="B46" t="s">
        <v>1209</v>
      </c>
      <c r="C46">
        <v>4665.5730000000003</v>
      </c>
      <c r="D46">
        <v>2028.3330000000001</v>
      </c>
      <c r="E46">
        <v>6693.9060000000009</v>
      </c>
    </row>
    <row r="47" spans="1:5">
      <c r="B47" t="s">
        <v>1210</v>
      </c>
      <c r="C47">
        <v>3319.7636341463417</v>
      </c>
      <c r="D47">
        <v>1941.943</v>
      </c>
      <c r="E47">
        <v>5261.7066341463415</v>
      </c>
    </row>
    <row r="48" spans="1:5">
      <c r="B48" t="s">
        <v>1211</v>
      </c>
      <c r="C48">
        <v>3962.7840000000001</v>
      </c>
      <c r="D48">
        <v>2628.1120000000001</v>
      </c>
      <c r="E48">
        <v>6590.8960000000006</v>
      </c>
    </row>
    <row r="49" spans="1:5">
      <c r="B49" t="s">
        <v>1212</v>
      </c>
      <c r="C49">
        <v>3601.2310000000002</v>
      </c>
      <c r="D49">
        <v>2183.598</v>
      </c>
      <c r="E49">
        <v>5784.8289999999997</v>
      </c>
    </row>
    <row r="50" spans="1:5">
      <c r="B50" t="s">
        <v>1213</v>
      </c>
      <c r="C50">
        <v>3436.6030000000001</v>
      </c>
      <c r="D50">
        <v>1559.7654443239658</v>
      </c>
      <c r="E50">
        <v>4996.3684443239654</v>
      </c>
    </row>
    <row r="51" spans="1:5">
      <c r="A51">
        <v>2008</v>
      </c>
      <c r="B51" t="s">
        <v>1202</v>
      </c>
      <c r="C51">
        <v>3669.2719999999999</v>
      </c>
      <c r="D51">
        <v>2424.6709999999998</v>
      </c>
      <c r="E51">
        <v>6093.9429999999993</v>
      </c>
    </row>
    <row r="52" spans="1:5">
      <c r="B52" t="s">
        <v>1203</v>
      </c>
      <c r="C52">
        <v>4139.3190000000004</v>
      </c>
      <c r="D52">
        <v>1862.528</v>
      </c>
      <c r="E52">
        <v>6001.8470000000007</v>
      </c>
    </row>
    <row r="53" spans="1:5">
      <c r="B53" t="s">
        <v>1204</v>
      </c>
      <c r="C53">
        <v>6060.4870000000001</v>
      </c>
      <c r="D53">
        <v>3387.991</v>
      </c>
      <c r="E53">
        <v>9448.4779999999992</v>
      </c>
    </row>
    <row r="54" spans="1:5">
      <c r="B54" t="s">
        <v>1205</v>
      </c>
      <c r="C54">
        <v>2540.0889999999999</v>
      </c>
      <c r="D54">
        <v>1849.402</v>
      </c>
      <c r="E54">
        <v>4389.491</v>
      </c>
    </row>
    <row r="55" spans="1:5">
      <c r="B55" t="s">
        <v>1206</v>
      </c>
      <c r="C55">
        <v>3916.748</v>
      </c>
      <c r="D55">
        <v>2058.623</v>
      </c>
      <c r="E55">
        <v>5975.3710000000001</v>
      </c>
    </row>
    <row r="56" spans="1:5">
      <c r="B56" t="s">
        <v>1207</v>
      </c>
      <c r="C56">
        <v>3410.16</v>
      </c>
      <c r="D56">
        <v>1740.91</v>
      </c>
      <c r="E56">
        <v>5151.07</v>
      </c>
    </row>
    <row r="57" spans="1:5">
      <c r="B57" t="s">
        <v>1208</v>
      </c>
      <c r="C57">
        <v>4058.7531641258702</v>
      </c>
      <c r="D57">
        <v>1940.0889999999999</v>
      </c>
      <c r="E57">
        <v>5998.8421641258701</v>
      </c>
    </row>
    <row r="58" spans="1:5">
      <c r="B58" t="s">
        <v>1209</v>
      </c>
      <c r="C58">
        <v>4348.4880000000003</v>
      </c>
      <c r="D58">
        <v>1686.0609999999999</v>
      </c>
      <c r="E58">
        <v>6034.549</v>
      </c>
    </row>
    <row r="59" spans="1:5">
      <c r="B59" t="s">
        <v>1210</v>
      </c>
      <c r="C59">
        <v>2814.7640000000001</v>
      </c>
      <c r="D59">
        <v>1671.9680000000001</v>
      </c>
      <c r="E59">
        <v>4486.732</v>
      </c>
    </row>
    <row r="60" spans="1:5">
      <c r="B60" t="s">
        <v>1211</v>
      </c>
      <c r="C60">
        <v>3592.4229999999998</v>
      </c>
      <c r="D60">
        <v>1676.8409999999999</v>
      </c>
      <c r="E60">
        <v>5269.2639999999992</v>
      </c>
    </row>
    <row r="61" spans="1:5">
      <c r="B61" t="s">
        <v>1212</v>
      </c>
      <c r="C61">
        <v>2283.0300000000002</v>
      </c>
      <c r="D61">
        <v>1162.941</v>
      </c>
      <c r="E61">
        <v>3445.9710000000005</v>
      </c>
    </row>
    <row r="62" spans="1:5">
      <c r="B62" t="s">
        <v>1213</v>
      </c>
      <c r="C62">
        <v>2463.0419999999999</v>
      </c>
      <c r="D62">
        <v>1024.039</v>
      </c>
      <c r="E62">
        <v>3487.0810000000001</v>
      </c>
    </row>
    <row r="63" spans="1:5">
      <c r="A63">
        <v>2009</v>
      </c>
      <c r="B63" t="s">
        <v>1202</v>
      </c>
      <c r="C63">
        <v>2664.2458764111711</v>
      </c>
      <c r="D63">
        <v>1124.8129396983838</v>
      </c>
      <c r="E63">
        <v>3789.0588161095548</v>
      </c>
    </row>
    <row r="64" spans="1:5">
      <c r="B64" t="s">
        <v>1203</v>
      </c>
      <c r="C64">
        <v>2720.5285185185185</v>
      </c>
      <c r="D64">
        <v>1146.8855382440063</v>
      </c>
      <c r="E64">
        <v>3867.4140567625245</v>
      </c>
    </row>
    <row r="65" spans="1:5">
      <c r="B65" t="s">
        <v>1204</v>
      </c>
      <c r="C65">
        <v>3384.2559325396828</v>
      </c>
      <c r="D65">
        <v>2169.9920458446722</v>
      </c>
      <c r="E65">
        <v>5554.2479783843555</v>
      </c>
    </row>
    <row r="66" spans="1:5">
      <c r="B66" t="s">
        <v>1205</v>
      </c>
      <c r="C66">
        <v>3011.7840410052909</v>
      </c>
      <c r="D66">
        <v>1771.9903207350746</v>
      </c>
      <c r="E66">
        <v>4783.7743617403657</v>
      </c>
    </row>
    <row r="67" spans="1:5">
      <c r="B67" t="s">
        <v>1206</v>
      </c>
      <c r="C67">
        <v>3533.898942255063</v>
      </c>
      <c r="D67">
        <v>2112.1443234944468</v>
      </c>
      <c r="E67">
        <v>5646.0432657495094</v>
      </c>
    </row>
    <row r="68" spans="1:5">
      <c r="B68" t="s">
        <v>1207</v>
      </c>
      <c r="C68">
        <v>4176.5228976344451</v>
      </c>
      <c r="D68">
        <v>1953.0774063873109</v>
      </c>
      <c r="E68">
        <v>6129.6003040217565</v>
      </c>
    </row>
    <row r="69" spans="1:5">
      <c r="B69" t="s">
        <v>1208</v>
      </c>
      <c r="C69">
        <v>4231.2755989425614</v>
      </c>
      <c r="D69">
        <v>2249.8046766282228</v>
      </c>
      <c r="E69">
        <v>6481.0802755707846</v>
      </c>
    </row>
    <row r="70" spans="1:5">
      <c r="B70" t="s">
        <v>1209</v>
      </c>
      <c r="C70">
        <v>4434.4199321809692</v>
      </c>
      <c r="D70">
        <v>2014.6557865654702</v>
      </c>
      <c r="E70">
        <v>6449.0757187464396</v>
      </c>
    </row>
    <row r="71" spans="1:5">
      <c r="B71" t="s">
        <v>1210</v>
      </c>
      <c r="C71">
        <v>3794.9527949941862</v>
      </c>
      <c r="D71">
        <v>1691.5537765254041</v>
      </c>
      <c r="E71">
        <v>5486.5065715195906</v>
      </c>
    </row>
    <row r="72" spans="1:5">
      <c r="B72" t="s">
        <v>1211</v>
      </c>
      <c r="C72">
        <v>4442.9475858617434</v>
      </c>
      <c r="D72">
        <v>1361.9155182873562</v>
      </c>
      <c r="E72">
        <v>5804.8631041490999</v>
      </c>
    </row>
    <row r="73" spans="1:5">
      <c r="B73" t="s">
        <v>1212</v>
      </c>
      <c r="C73">
        <v>3962.7451632422617</v>
      </c>
      <c r="D73">
        <v>1818.7123526552509</v>
      </c>
      <c r="E73">
        <v>5781.4575158975131</v>
      </c>
    </row>
    <row r="74" spans="1:5">
      <c r="B74" t="s">
        <v>1213</v>
      </c>
      <c r="C74">
        <v>3641.2024141440606</v>
      </c>
      <c r="D74">
        <v>1568.2846754551076</v>
      </c>
      <c r="E74">
        <v>5209.487089599168</v>
      </c>
    </row>
    <row r="75" spans="1:5">
      <c r="A75">
        <v>2010</v>
      </c>
      <c r="B75" t="s">
        <v>1202</v>
      </c>
      <c r="C75">
        <v>4365.8009583597304</v>
      </c>
      <c r="D75">
        <v>1393.9784199999997</v>
      </c>
      <c r="E75">
        <v>5759.7793783597299</v>
      </c>
    </row>
    <row r="76" spans="1:5">
      <c r="B76" t="s">
        <v>1203</v>
      </c>
      <c r="C76">
        <v>2541.9895414778853</v>
      </c>
      <c r="D76">
        <v>1302.6098703815794</v>
      </c>
      <c r="E76">
        <v>3844.5994118594645</v>
      </c>
    </row>
    <row r="77" spans="1:5">
      <c r="B77" t="s">
        <v>1204</v>
      </c>
      <c r="C77">
        <v>2538.81157904673</v>
      </c>
      <c r="D77">
        <v>1552.9316830892699</v>
      </c>
      <c r="E77">
        <v>4091.7432621359999</v>
      </c>
    </row>
    <row r="78" spans="1:5">
      <c r="B78" t="s">
        <v>1205</v>
      </c>
      <c r="C78">
        <v>2639.0564466647429</v>
      </c>
      <c r="D78">
        <v>1453.0256227253358</v>
      </c>
      <c r="E78">
        <v>4092.0820693900787</v>
      </c>
    </row>
    <row r="79" spans="1:5">
      <c r="B79" t="s">
        <v>1206</v>
      </c>
      <c r="C79">
        <v>2467.0436232196589</v>
      </c>
      <c r="D79">
        <v>1622.5776473240378</v>
      </c>
      <c r="E79">
        <v>4089.6212705436965</v>
      </c>
    </row>
    <row r="80" spans="1:5">
      <c r="B80" t="s">
        <v>1207</v>
      </c>
      <c r="C80">
        <v>3055.1552312448239</v>
      </c>
      <c r="D80">
        <v>1480.2393028529357</v>
      </c>
      <c r="E80">
        <v>4535.3945340977598</v>
      </c>
    </row>
    <row r="81" spans="1:5">
      <c r="B81" t="s">
        <v>1208</v>
      </c>
      <c r="C81">
        <v>3407.7713659391929</v>
      </c>
      <c r="D81">
        <v>1609.1195389365439</v>
      </c>
      <c r="E81">
        <v>5016.8909048757369</v>
      </c>
    </row>
    <row r="82" spans="1:5">
      <c r="B82" t="s">
        <v>1209</v>
      </c>
      <c r="C82">
        <v>4745.823097377408</v>
      </c>
      <c r="D82">
        <v>1969.6589071396143</v>
      </c>
      <c r="E82">
        <v>6715.4820045170218</v>
      </c>
    </row>
    <row r="83" spans="1:5">
      <c r="B83" t="s">
        <v>1210</v>
      </c>
      <c r="C83">
        <v>3794.1712871744894</v>
      </c>
      <c r="D83">
        <v>1522.5894694025603</v>
      </c>
      <c r="E83">
        <v>5316.7607565770495</v>
      </c>
    </row>
    <row r="84" spans="1:5">
      <c r="B84" t="s">
        <v>1211</v>
      </c>
      <c r="C84">
        <v>4571.506004952178</v>
      </c>
      <c r="D84">
        <v>1959.4618852243048</v>
      </c>
      <c r="E84">
        <v>6530.9678901764828</v>
      </c>
    </row>
    <row r="85" spans="1:5">
      <c r="B85" t="s">
        <v>1212</v>
      </c>
      <c r="C85">
        <v>4060.5533693671055</v>
      </c>
      <c r="D85">
        <v>1807.3110682413242</v>
      </c>
      <c r="E85">
        <v>5867.8644376084294</v>
      </c>
    </row>
    <row r="86" spans="1:5">
      <c r="B86" t="s">
        <v>1213</v>
      </c>
      <c r="C86">
        <v>3850.9125647400292</v>
      </c>
      <c r="D86">
        <v>2277.6872892738843</v>
      </c>
      <c r="E86">
        <v>6128.5998540139135</v>
      </c>
    </row>
    <row r="87" spans="1:5">
      <c r="A87">
        <v>2011</v>
      </c>
      <c r="B87" t="s">
        <v>1202</v>
      </c>
      <c r="C87">
        <v>2966.8630680729589</v>
      </c>
      <c r="D87">
        <v>1178.940246010927</v>
      </c>
      <c r="E87">
        <v>4145.8033140838861</v>
      </c>
    </row>
    <row r="88" spans="1:5">
      <c r="B88" t="s">
        <v>1203</v>
      </c>
      <c r="C88">
        <v>3228.6458002561008</v>
      </c>
      <c r="D88">
        <v>1798.6950775715511</v>
      </c>
      <c r="E88">
        <v>5027.3408778276516</v>
      </c>
    </row>
    <row r="89" spans="1:5">
      <c r="B89" t="s">
        <v>1204</v>
      </c>
      <c r="C89">
        <v>3957.8919917953576</v>
      </c>
      <c r="D89">
        <v>2122.707079766712</v>
      </c>
      <c r="E89">
        <v>6080.5990715620701</v>
      </c>
    </row>
    <row r="90" spans="1:5">
      <c r="B90" t="s">
        <v>1205</v>
      </c>
      <c r="C90">
        <v>3938.732</v>
      </c>
      <c r="D90">
        <v>2507.0680000000002</v>
      </c>
      <c r="E90">
        <v>6445.8</v>
      </c>
    </row>
    <row r="91" spans="1:5">
      <c r="B91" t="s">
        <v>1206</v>
      </c>
      <c r="C91">
        <v>4750.4666715119492</v>
      </c>
      <c r="D91">
        <v>2480.8734532136696</v>
      </c>
      <c r="E91">
        <v>7231.3401247256188</v>
      </c>
    </row>
    <row r="92" spans="1:5">
      <c r="B92" t="s">
        <v>1207</v>
      </c>
      <c r="C92">
        <v>3766.7874938250015</v>
      </c>
      <c r="D92">
        <v>3290.2603754113088</v>
      </c>
      <c r="E92">
        <v>7057.0478692363104</v>
      </c>
    </row>
    <row r="93" spans="1:5">
      <c r="B93" t="s">
        <v>1208</v>
      </c>
      <c r="C93">
        <v>4057.5429223767701</v>
      </c>
      <c r="D93">
        <v>3387.2402154543024</v>
      </c>
      <c r="E93">
        <v>7444.783137831073</v>
      </c>
    </row>
    <row r="94" spans="1:5">
      <c r="B94" t="s">
        <v>1209</v>
      </c>
      <c r="C94">
        <v>4000.1454242710815</v>
      </c>
      <c r="D94">
        <v>3059.2704129421677</v>
      </c>
      <c r="E94">
        <v>7059.4158372132497</v>
      </c>
    </row>
    <row r="95" spans="1:5">
      <c r="B95" t="s">
        <v>1210</v>
      </c>
      <c r="C95">
        <v>3913.2121747087544</v>
      </c>
      <c r="D95">
        <v>3807.6714542317113</v>
      </c>
      <c r="E95">
        <v>7720.8836289404662</v>
      </c>
    </row>
    <row r="96" spans="1:5">
      <c r="B96" t="s">
        <v>1211</v>
      </c>
      <c r="C96">
        <v>5500.9002476757487</v>
      </c>
      <c r="D96">
        <v>3434.7746312461941</v>
      </c>
      <c r="E96">
        <v>8935.6748789219419</v>
      </c>
    </row>
    <row r="97" spans="1:5">
      <c r="B97" t="s">
        <v>1212</v>
      </c>
      <c r="C97">
        <v>5259.2152341325354</v>
      </c>
      <c r="D97">
        <v>3106.4195192953489</v>
      </c>
      <c r="E97">
        <v>8365.6347534278848</v>
      </c>
    </row>
    <row r="98" spans="1:5">
      <c r="B98" t="s">
        <v>1213</v>
      </c>
      <c r="C98">
        <v>4693.2666302879015</v>
      </c>
      <c r="D98">
        <v>2857.8544897177449</v>
      </c>
      <c r="E98">
        <v>7551.1211200056459</v>
      </c>
    </row>
    <row r="99" spans="1:5">
      <c r="A99">
        <v>2012</v>
      </c>
      <c r="B99" t="s">
        <v>1202</v>
      </c>
      <c r="C99">
        <v>4297.7960000000003</v>
      </c>
      <c r="D99">
        <v>2480.1031376093297</v>
      </c>
      <c r="E99">
        <v>6777.89913760933</v>
      </c>
    </row>
    <row r="100" spans="1:5">
      <c r="B100" t="s">
        <v>1203</v>
      </c>
      <c r="C100">
        <v>4171.2654704833021</v>
      </c>
      <c r="D100">
        <v>2248.9929663812804</v>
      </c>
      <c r="E100">
        <v>6420.2584368645821</v>
      </c>
    </row>
    <row r="101" spans="1:5">
      <c r="B101" t="s">
        <v>1204</v>
      </c>
      <c r="C101">
        <v>4666.5932350966741</v>
      </c>
      <c r="D101">
        <v>3229.1859059451385</v>
      </c>
      <c r="E101">
        <v>7895.7791410418122</v>
      </c>
    </row>
    <row r="102" spans="1:5">
      <c r="B102" t="s">
        <v>1205</v>
      </c>
      <c r="C102">
        <v>5137.974321949815</v>
      </c>
      <c r="D102">
        <v>3271.1453486231767</v>
      </c>
      <c r="E102">
        <v>8409.1196705729926</v>
      </c>
    </row>
    <row r="103" spans="1:5">
      <c r="B103" t="s">
        <v>1206</v>
      </c>
      <c r="C103">
        <v>6238.1080000000002</v>
      </c>
      <c r="D103">
        <v>3922.5372783614034</v>
      </c>
      <c r="E103">
        <v>10160.645278361404</v>
      </c>
    </row>
    <row r="104" spans="1:5">
      <c r="B104" t="s">
        <v>1207</v>
      </c>
      <c r="C104">
        <v>6600.9300331455916</v>
      </c>
      <c r="D104">
        <v>3559.1764449099251</v>
      </c>
      <c r="E104">
        <v>10160.106478055517</v>
      </c>
    </row>
    <row r="105" spans="1:5">
      <c r="B105" t="s">
        <v>1208</v>
      </c>
      <c r="C105">
        <v>6915.4346436419801</v>
      </c>
      <c r="D105">
        <v>3249.1458584638681</v>
      </c>
      <c r="E105">
        <v>10164.580502105848</v>
      </c>
    </row>
    <row r="106" spans="1:5">
      <c r="B106" t="s">
        <v>1209</v>
      </c>
      <c r="C106">
        <v>6719.6827300603263</v>
      </c>
      <c r="D106">
        <v>4287.1205671368671</v>
      </c>
      <c r="E106">
        <v>11006.803297197193</v>
      </c>
    </row>
    <row r="107" spans="1:5">
      <c r="B107" t="s">
        <v>1210</v>
      </c>
      <c r="C107">
        <v>5919.3586933311417</v>
      </c>
      <c r="D107">
        <v>3615.1917885498274</v>
      </c>
      <c r="E107">
        <v>9534.5504818809695</v>
      </c>
    </row>
    <row r="108" spans="1:5">
      <c r="B108" t="s">
        <v>1211</v>
      </c>
      <c r="C108">
        <v>5337.2109837766093</v>
      </c>
      <c r="D108">
        <v>3650.3764107972474</v>
      </c>
      <c r="E108">
        <v>8987.5873945738567</v>
      </c>
    </row>
    <row r="109" spans="1:5">
      <c r="B109" t="s">
        <v>1212</v>
      </c>
      <c r="C109">
        <v>5804.6661453417937</v>
      </c>
      <c r="D109">
        <v>3136.7668202088694</v>
      </c>
      <c r="E109">
        <v>8941.4329655506626</v>
      </c>
    </row>
    <row r="110" spans="1:5">
      <c r="B110" t="s">
        <v>1213</v>
      </c>
      <c r="C110">
        <v>4750.5399426857375</v>
      </c>
      <c r="D110">
        <v>3159.5869718967938</v>
      </c>
      <c r="E110">
        <v>7910.1269145825318</v>
      </c>
    </row>
    <row r="111" spans="1:5">
      <c r="A111">
        <v>2013</v>
      </c>
      <c r="B111" t="s">
        <v>1202</v>
      </c>
      <c r="C111">
        <v>4526.4066110181102</v>
      </c>
      <c r="D111">
        <v>2719.3118367832262</v>
      </c>
      <c r="E111">
        <v>7245.7184478013369</v>
      </c>
    </row>
    <row r="112" spans="1:5">
      <c r="B112" t="s">
        <v>1203</v>
      </c>
      <c r="C112">
        <v>4151.4313058961916</v>
      </c>
      <c r="D112">
        <v>2317.5889461494021</v>
      </c>
      <c r="E112">
        <v>6469.0202520455932</v>
      </c>
    </row>
    <row r="113" spans="1:5">
      <c r="B113" t="s">
        <v>1204</v>
      </c>
      <c r="C113">
        <v>5527.0726389125448</v>
      </c>
      <c r="D113">
        <v>3096.4671049528888</v>
      </c>
      <c r="E113">
        <v>8623.5397438654327</v>
      </c>
    </row>
    <row r="114" spans="1:5">
      <c r="B114" t="s">
        <v>1205</v>
      </c>
      <c r="C114">
        <v>6748.639358375237</v>
      </c>
      <c r="D114">
        <v>3261.6204676834373</v>
      </c>
      <c r="E114">
        <v>10010.259826058675</v>
      </c>
    </row>
    <row r="115" spans="1:5">
      <c r="B115" t="s">
        <v>1206</v>
      </c>
      <c r="C115">
        <v>7467.5683796842795</v>
      </c>
      <c r="D115">
        <v>3806.9635896467203</v>
      </c>
      <c r="E115">
        <v>11274.531969330999</v>
      </c>
    </row>
    <row r="116" spans="1:5">
      <c r="B116" t="s">
        <v>1207</v>
      </c>
      <c r="C116">
        <v>6720.0398283604372</v>
      </c>
      <c r="D116">
        <v>3274.6068808880109</v>
      </c>
      <c r="E116">
        <v>9994.646709248449</v>
      </c>
    </row>
    <row r="117" spans="1:5">
      <c r="B117" t="s">
        <v>1208</v>
      </c>
      <c r="C117">
        <v>6982.5268018582556</v>
      </c>
      <c r="D117">
        <v>3429.1079326868457</v>
      </c>
      <c r="E117">
        <v>10411.634734545101</v>
      </c>
    </row>
    <row r="118" spans="1:5">
      <c r="B118" t="s">
        <v>1209</v>
      </c>
      <c r="C118">
        <v>8108.784508340178</v>
      </c>
      <c r="D118">
        <v>3596.2421704021654</v>
      </c>
      <c r="E118">
        <v>11705.026678742342</v>
      </c>
    </row>
    <row r="119" spans="1:5">
      <c r="B119" t="s">
        <v>1210</v>
      </c>
      <c r="C119">
        <v>6953.7509808923887</v>
      </c>
      <c r="D119">
        <v>3124.5045593584641</v>
      </c>
      <c r="E119">
        <v>10078.255540250853</v>
      </c>
    </row>
    <row r="120" spans="1:5">
      <c r="B120" t="s">
        <v>1211</v>
      </c>
      <c r="C120">
        <v>6493.8697250771884</v>
      </c>
      <c r="D120">
        <v>3464.2443753448315</v>
      </c>
      <c r="E120">
        <v>9958.114100422019</v>
      </c>
    </row>
    <row r="121" spans="1:5">
      <c r="B121" t="s">
        <v>1212</v>
      </c>
      <c r="C121">
        <v>6873.0735922003505</v>
      </c>
      <c r="D121">
        <v>3051.4929322253756</v>
      </c>
      <c r="E121">
        <v>9924.5665244257252</v>
      </c>
    </row>
    <row r="122" spans="1:5">
      <c r="B122" t="s">
        <v>1213</v>
      </c>
      <c r="C122">
        <v>6249.4785954021963</v>
      </c>
      <c r="D122">
        <v>2477.5930407155879</v>
      </c>
      <c r="E122">
        <v>8727.0716361177838</v>
      </c>
    </row>
    <row r="123" spans="1:5">
      <c r="A123">
        <v>2014</v>
      </c>
      <c r="B123" t="s">
        <v>1202</v>
      </c>
      <c r="C123">
        <v>5390.0901298704084</v>
      </c>
      <c r="D123">
        <v>2487.8631864417662</v>
      </c>
      <c r="E123">
        <v>7877.9533163121741</v>
      </c>
    </row>
    <row r="124" spans="1:5">
      <c r="B124" t="s">
        <v>1203</v>
      </c>
      <c r="C124">
        <v>5143.0435058733192</v>
      </c>
      <c r="D124">
        <v>1929.0216749782498</v>
      </c>
      <c r="E124">
        <v>7072.0651808515686</v>
      </c>
    </row>
    <row r="125" spans="1:5">
      <c r="B125" t="s">
        <v>1204</v>
      </c>
      <c r="C125">
        <v>5798.9383661707907</v>
      </c>
      <c r="D125">
        <v>3411.4116420564806</v>
      </c>
      <c r="E125">
        <v>9210.3500082272712</v>
      </c>
    </row>
    <row r="126" spans="1:5">
      <c r="B126" t="s">
        <v>1205</v>
      </c>
      <c r="C126">
        <v>6710.0837987381738</v>
      </c>
      <c r="D126">
        <v>3273.564449676348</v>
      </c>
      <c r="E126">
        <v>9983.6482484145217</v>
      </c>
    </row>
    <row r="127" spans="1:5">
      <c r="B127" t="s">
        <v>1206</v>
      </c>
      <c r="C127">
        <v>6657.5299509752722</v>
      </c>
      <c r="D127">
        <v>3293.2093172729055</v>
      </c>
      <c r="E127">
        <v>9950.7392682481768</v>
      </c>
    </row>
    <row r="128" spans="1:5">
      <c r="B128" t="s">
        <v>1207</v>
      </c>
      <c r="C128">
        <v>6859.4344574665156</v>
      </c>
      <c r="D128">
        <v>3390.1991720399374</v>
      </c>
      <c r="E128">
        <v>10249.633629506454</v>
      </c>
    </row>
    <row r="129" spans="1:5">
      <c r="B129" t="s">
        <v>1208</v>
      </c>
      <c r="C129">
        <v>6632.4456718189986</v>
      </c>
      <c r="D129">
        <v>2840.0405199839961</v>
      </c>
      <c r="E129">
        <v>9472.4861918029947</v>
      </c>
    </row>
    <row r="130" spans="1:5">
      <c r="B130" t="s">
        <v>1209</v>
      </c>
      <c r="C130">
        <v>6311.2052682987241</v>
      </c>
      <c r="D130">
        <v>2935.0394410033778</v>
      </c>
      <c r="E130">
        <v>9246.2447093021019</v>
      </c>
    </row>
    <row r="131" spans="1:5">
      <c r="B131" t="s">
        <v>1210</v>
      </c>
      <c r="C131">
        <v>5360.898876793558</v>
      </c>
      <c r="D131">
        <v>3043.4662700960948</v>
      </c>
      <c r="E131">
        <v>8404.3651468896533</v>
      </c>
    </row>
    <row r="132" spans="1:5">
      <c r="B132" t="s">
        <v>1211</v>
      </c>
      <c r="C132">
        <v>6901.394707220099</v>
      </c>
      <c r="D132">
        <v>3543.3766649628378</v>
      </c>
      <c r="E132">
        <v>10444.771372182937</v>
      </c>
    </row>
    <row r="133" spans="1:5">
      <c r="B133" t="s">
        <v>1212</v>
      </c>
      <c r="C133">
        <v>5944.3867428528019</v>
      </c>
      <c r="D133">
        <v>2851.0952254494614</v>
      </c>
      <c r="E133">
        <v>8795.4819683022633</v>
      </c>
    </row>
    <row r="134" spans="1:5">
      <c r="B134" t="s">
        <v>1213</v>
      </c>
      <c r="C134">
        <v>5613.367524113628</v>
      </c>
      <c r="D134">
        <v>2681.1074532823545</v>
      </c>
      <c r="E134">
        <v>8294.4749773959829</v>
      </c>
    </row>
    <row r="135" spans="1:5">
      <c r="A135">
        <v>2015</v>
      </c>
      <c r="B135" t="s">
        <v>1202</v>
      </c>
      <c r="C135">
        <v>5287.8305653110501</v>
      </c>
      <c r="D135">
        <v>2614.0618431350736</v>
      </c>
      <c r="E135">
        <v>7901.8924084461232</v>
      </c>
    </row>
    <row r="136" spans="1:5">
      <c r="B136" t="s">
        <v>1203</v>
      </c>
      <c r="C136">
        <v>6139.5001899157651</v>
      </c>
      <c r="D136">
        <v>2537.5439933051748</v>
      </c>
      <c r="E136">
        <v>8677.0441832209399</v>
      </c>
    </row>
    <row r="137" spans="1:5">
      <c r="B137" t="s">
        <v>1204</v>
      </c>
      <c r="C137">
        <v>7626.7379661068408</v>
      </c>
      <c r="D137">
        <v>3030.8253018014293</v>
      </c>
      <c r="E137">
        <v>10657.56326790827</v>
      </c>
    </row>
    <row r="138" spans="1:5">
      <c r="B138" t="s">
        <v>1205</v>
      </c>
      <c r="C138">
        <v>8683.6579465179057</v>
      </c>
      <c r="D138">
        <v>3559.8387244712467</v>
      </c>
      <c r="E138">
        <v>12243.496670989152</v>
      </c>
    </row>
    <row r="139" spans="1:5">
      <c r="B139" t="s">
        <v>1206</v>
      </c>
      <c r="C139">
        <v>8667.8482466236164</v>
      </c>
      <c r="D139">
        <v>3986.4218735111276</v>
      </c>
      <c r="E139">
        <v>12654.270120134745</v>
      </c>
    </row>
    <row r="140" spans="1:5">
      <c r="B140" t="s">
        <v>1207</v>
      </c>
      <c r="C140">
        <v>9495.8190258682953</v>
      </c>
      <c r="D140">
        <v>3232.2318493695548</v>
      </c>
      <c r="E140">
        <v>12728.05087523785</v>
      </c>
    </row>
    <row r="141" spans="1:5">
      <c r="B141" t="s">
        <v>1208</v>
      </c>
      <c r="C141">
        <v>9246.6755580870813</v>
      </c>
      <c r="D141">
        <v>3348.0518922658434</v>
      </c>
      <c r="E141">
        <v>12594.727450352924</v>
      </c>
    </row>
    <row r="142" spans="1:5">
      <c r="B142" t="s">
        <v>1209</v>
      </c>
      <c r="C142">
        <v>10851.978054899262</v>
      </c>
      <c r="D142">
        <v>3902.5971376015082</v>
      </c>
      <c r="E142">
        <v>14754.57519250077</v>
      </c>
    </row>
    <row r="143" spans="1:5">
      <c r="B143" t="s">
        <v>1210</v>
      </c>
      <c r="C143">
        <v>9367.8950007984931</v>
      </c>
      <c r="D143">
        <v>3110.4133397354599</v>
      </c>
      <c r="E143">
        <v>12478.308340533953</v>
      </c>
    </row>
    <row r="144" spans="1:5">
      <c r="B144" t="s">
        <v>1211</v>
      </c>
      <c r="C144">
        <v>9794.7379536089884</v>
      </c>
      <c r="D144">
        <v>2803.7837950433459</v>
      </c>
      <c r="E144">
        <v>12598.521748652334</v>
      </c>
    </row>
    <row r="145" spans="1:5">
      <c r="B145" t="s">
        <v>1212</v>
      </c>
      <c r="C145">
        <v>9348.8709016708926</v>
      </c>
      <c r="D145">
        <v>3121.7617095772343</v>
      </c>
      <c r="E145">
        <v>12470.632611248127</v>
      </c>
    </row>
    <row r="146" spans="1:5">
      <c r="B146" t="s">
        <v>1213</v>
      </c>
      <c r="C146">
        <v>11966.730214120114</v>
      </c>
      <c r="D146">
        <v>3030.3706400514352</v>
      </c>
      <c r="E146">
        <v>14997.100854171549</v>
      </c>
    </row>
    <row r="147" spans="1:5">
      <c r="A147">
        <v>2016</v>
      </c>
      <c r="B147" t="s">
        <v>1202</v>
      </c>
      <c r="C147">
        <v>3465.1274137084492</v>
      </c>
      <c r="D147">
        <v>1448.475205509211</v>
      </c>
      <c r="E147">
        <v>4913.6026192176605</v>
      </c>
    </row>
    <row r="148" spans="1:5">
      <c r="B148" t="s">
        <v>1203</v>
      </c>
      <c r="C148">
        <v>3096.7200741252018</v>
      </c>
      <c r="D148">
        <v>1469.8229364884862</v>
      </c>
      <c r="E148">
        <v>4566.5430106136882</v>
      </c>
    </row>
    <row r="149" spans="1:5">
      <c r="B149" t="s">
        <v>1204</v>
      </c>
      <c r="C149">
        <v>4692.5802860725444</v>
      </c>
      <c r="D149">
        <v>2434.3226604801498</v>
      </c>
      <c r="E149">
        <v>7126.9029465526946</v>
      </c>
    </row>
    <row r="150" spans="1:5">
      <c r="B150" t="s">
        <v>1205</v>
      </c>
      <c r="C150">
        <v>5337.216619687435</v>
      </c>
      <c r="D150">
        <v>2468.4478796316798</v>
      </c>
      <c r="E150">
        <v>7805.6644993191148</v>
      </c>
    </row>
    <row r="151" spans="1:5">
      <c r="B151" t="s">
        <v>1206</v>
      </c>
      <c r="C151">
        <v>4933.7784858659588</v>
      </c>
      <c r="D151">
        <v>2219.9584584327458</v>
      </c>
      <c r="E151">
        <v>7153.7369442987047</v>
      </c>
    </row>
    <row r="152" spans="1:5">
      <c r="B152" t="s">
        <v>1207</v>
      </c>
      <c r="C152">
        <v>5468.3696599615605</v>
      </c>
      <c r="D152">
        <v>2220.9858687039705</v>
      </c>
      <c r="E152">
        <v>7689.355528665531</v>
      </c>
    </row>
    <row r="153" spans="1:5">
      <c r="B153" t="s">
        <v>1208</v>
      </c>
      <c r="C153">
        <v>5691.5275467089577</v>
      </c>
      <c r="D153">
        <v>1944.8581659475542</v>
      </c>
      <c r="E153">
        <v>7636.3857126565117</v>
      </c>
    </row>
    <row r="154" spans="1:5">
      <c r="B154" t="s">
        <v>1209</v>
      </c>
      <c r="C154">
        <v>7031.4776831686668</v>
      </c>
      <c r="D154">
        <v>2529.9390433575595</v>
      </c>
      <c r="E154">
        <v>9561.4167265262258</v>
      </c>
    </row>
    <row r="155" spans="1:5">
      <c r="B155" t="s">
        <v>1210</v>
      </c>
      <c r="C155">
        <v>6098.9122228172582</v>
      </c>
      <c r="D155">
        <v>2704.7472550575908</v>
      </c>
      <c r="E155">
        <v>8803.6594778748495</v>
      </c>
    </row>
    <row r="156" spans="1:5">
      <c r="B156" t="s">
        <v>1211</v>
      </c>
      <c r="C156">
        <v>5918.1413311009928</v>
      </c>
      <c r="D156">
        <v>2116.9201407451351</v>
      </c>
      <c r="E156">
        <v>8035.0614718461275</v>
      </c>
    </row>
    <row r="157" spans="1:5">
      <c r="B157" t="s">
        <v>1212</v>
      </c>
      <c r="C157">
        <v>6764.0255998218472</v>
      </c>
      <c r="D157">
        <v>2279.3864346327073</v>
      </c>
      <c r="E157">
        <v>9043.4120344545554</v>
      </c>
    </row>
    <row r="158" spans="1:5">
      <c r="B158" t="s">
        <v>1213</v>
      </c>
      <c r="C158">
        <v>6795.8768874996285</v>
      </c>
      <c r="D158">
        <v>1785.1969507619208</v>
      </c>
      <c r="E158">
        <v>8581.0738382615491</v>
      </c>
    </row>
    <row r="159" spans="1:5">
      <c r="A159">
        <v>2017</v>
      </c>
      <c r="B159" t="s">
        <v>1202</v>
      </c>
      <c r="C159">
        <v>5815.7453157209684</v>
      </c>
      <c r="D159">
        <v>1899.0867998928122</v>
      </c>
      <c r="E159">
        <v>7714.8321156137808</v>
      </c>
    </row>
    <row r="160" spans="1:5">
      <c r="B160" t="s">
        <v>1203</v>
      </c>
      <c r="C160">
        <v>5061.2539764669855</v>
      </c>
      <c r="D160">
        <v>1435.1313944741498</v>
      </c>
      <c r="E160">
        <v>6496.3853709411351</v>
      </c>
    </row>
    <row r="161" spans="1:5">
      <c r="B161" t="s">
        <v>1204</v>
      </c>
      <c r="C161">
        <v>7694.5475776794119</v>
      </c>
      <c r="D161">
        <v>2225.9833214616019</v>
      </c>
      <c r="E161">
        <v>9920.5308991410129</v>
      </c>
    </row>
    <row r="162" spans="1:5">
      <c r="B162" t="s">
        <v>1205</v>
      </c>
      <c r="C162">
        <v>6344.7792480625913</v>
      </c>
      <c r="D162">
        <v>2143.1497148092931</v>
      </c>
      <c r="E162">
        <v>8487.9289628718834</v>
      </c>
    </row>
    <row r="163" spans="1:5">
      <c r="B163" t="s">
        <v>1206</v>
      </c>
      <c r="C163">
        <v>7718.0971342045741</v>
      </c>
      <c r="D163">
        <v>1986.2052932809474</v>
      </c>
      <c r="E163">
        <v>9704.3024274855215</v>
      </c>
    </row>
    <row r="164" spans="1:5">
      <c r="B164" t="s">
        <v>1207</v>
      </c>
      <c r="C164">
        <v>7440.5040379030788</v>
      </c>
      <c r="D164">
        <v>2174.1867707421784</v>
      </c>
      <c r="E164">
        <v>9614.6908086452568</v>
      </c>
    </row>
    <row r="165" spans="1:5">
      <c r="B165" t="s">
        <v>1208</v>
      </c>
      <c r="C165">
        <v>7587.7446121446828</v>
      </c>
      <c r="D165">
        <v>2339.516866497569</v>
      </c>
      <c r="E165">
        <v>9927.2614786422528</v>
      </c>
    </row>
    <row r="166" spans="1:5">
      <c r="B166" t="s">
        <v>1209</v>
      </c>
      <c r="C166">
        <v>8315.6183670398223</v>
      </c>
      <c r="D166">
        <v>2531.1146814085578</v>
      </c>
      <c r="E166">
        <v>10846.733048448379</v>
      </c>
    </row>
    <row r="167" spans="1:5">
      <c r="B167" t="s">
        <v>1210</v>
      </c>
      <c r="C167">
        <v>7308.3555268838545</v>
      </c>
      <c r="D167">
        <v>2013.4727581905911</v>
      </c>
      <c r="E167">
        <v>9321.8282850744454</v>
      </c>
    </row>
    <row r="168" spans="1:5">
      <c r="B168" t="s">
        <v>1211</v>
      </c>
      <c r="C168">
        <v>8408.8528649635518</v>
      </c>
      <c r="D168">
        <v>2320.2276718297385</v>
      </c>
      <c r="E168">
        <v>10729.08053679329</v>
      </c>
    </row>
    <row r="169" spans="1:5">
      <c r="B169" t="s">
        <v>1212</v>
      </c>
      <c r="C169">
        <v>6886.1168888170969</v>
      </c>
      <c r="D169">
        <v>2343.4758945405056</v>
      </c>
      <c r="E169">
        <v>9229.5927833576025</v>
      </c>
    </row>
    <row r="170" spans="1:5">
      <c r="B170" t="s">
        <v>1213</v>
      </c>
      <c r="C170">
        <v>6377.8551798407234</v>
      </c>
      <c r="D170">
        <v>1815.1939100965774</v>
      </c>
      <c r="E170">
        <v>8193.0490899372999</v>
      </c>
    </row>
    <row r="171" spans="1:5">
      <c r="A171">
        <v>2018</v>
      </c>
      <c r="B171" t="s">
        <v>1202</v>
      </c>
      <c r="C171">
        <v>5845.5501462745706</v>
      </c>
      <c r="D171">
        <v>1480.8585833020456</v>
      </c>
      <c r="E171">
        <v>7326.4087295766167</v>
      </c>
    </row>
    <row r="172" spans="1:5">
      <c r="B172" t="s">
        <v>1203</v>
      </c>
      <c r="C172">
        <v>5597.1737177304167</v>
      </c>
      <c r="D172">
        <v>1843.2999315492009</v>
      </c>
      <c r="E172">
        <v>7440.4736492796173</v>
      </c>
    </row>
    <row r="173" spans="1:5">
      <c r="B173" t="s">
        <v>1204</v>
      </c>
      <c r="C173">
        <v>7706.006379503131</v>
      </c>
      <c r="D173">
        <v>2263.8011855603982</v>
      </c>
      <c r="E173">
        <v>9969.8075650635292</v>
      </c>
    </row>
    <row r="174" spans="1:5">
      <c r="B174" t="s">
        <v>1205</v>
      </c>
      <c r="C174">
        <v>7706.9761405234021</v>
      </c>
      <c r="D174">
        <v>2400.9986375518383</v>
      </c>
      <c r="E174">
        <v>10107.97477807524</v>
      </c>
    </row>
    <row r="175" spans="1:5">
      <c r="B175" t="s">
        <v>1206</v>
      </c>
      <c r="C175">
        <v>8508.2586844703983</v>
      </c>
      <c r="D175">
        <v>2889.7440841938787</v>
      </c>
      <c r="E175">
        <v>11398.002768664277</v>
      </c>
    </row>
    <row r="176" spans="1:5">
      <c r="B176" t="s">
        <v>1207</v>
      </c>
      <c r="C176">
        <v>8125.3001424660388</v>
      </c>
      <c r="D176">
        <v>2439.7203305711855</v>
      </c>
      <c r="E176">
        <v>10565.020473037224</v>
      </c>
    </row>
    <row r="177" spans="1:5">
      <c r="B177" t="s">
        <v>1208</v>
      </c>
      <c r="C177">
        <v>8610.7948771966203</v>
      </c>
      <c r="D177">
        <v>2535.1822496048803</v>
      </c>
      <c r="E177">
        <v>11145.977126801501</v>
      </c>
    </row>
    <row r="178" spans="1:5">
      <c r="B178" t="s">
        <v>1209</v>
      </c>
      <c r="C178">
        <v>10013.859980840867</v>
      </c>
      <c r="D178">
        <v>2718.521276974926</v>
      </c>
      <c r="E178">
        <v>12732.381257815792</v>
      </c>
    </row>
    <row r="179" spans="1:5">
      <c r="B179" t="s">
        <v>1210</v>
      </c>
      <c r="C179">
        <v>7044.5304304806832</v>
      </c>
      <c r="D179">
        <v>2609.6094073762006</v>
      </c>
      <c r="E179">
        <v>9654.1398378568847</v>
      </c>
    </row>
    <row r="180" spans="1:5">
      <c r="B180" t="s">
        <v>1211</v>
      </c>
      <c r="C180">
        <v>8382.4478323330513</v>
      </c>
      <c r="D180">
        <v>2476.4450772467003</v>
      </c>
      <c r="E180">
        <v>10858.892909579752</v>
      </c>
    </row>
    <row r="181" spans="1:5">
      <c r="B181" t="s">
        <v>1212</v>
      </c>
      <c r="C181">
        <v>7489.5186500768796</v>
      </c>
      <c r="D181">
        <v>2383.1079816031133</v>
      </c>
      <c r="E181">
        <v>9872.626631679992</v>
      </c>
    </row>
    <row r="182" spans="1:5">
      <c r="B182" t="s">
        <v>1213</v>
      </c>
      <c r="C182">
        <v>7436.5896439975577</v>
      </c>
      <c r="D182">
        <v>2259.875284221981</v>
      </c>
      <c r="E182">
        <v>9696.4649282195387</v>
      </c>
    </row>
    <row r="183" spans="1:5">
      <c r="A183">
        <v>2019</v>
      </c>
      <c r="B183" t="s">
        <v>1202</v>
      </c>
      <c r="C183">
        <v>6930.5382775413782</v>
      </c>
      <c r="D183">
        <v>2132.6855619090807</v>
      </c>
      <c r="E183">
        <v>9063.2238394504584</v>
      </c>
    </row>
    <row r="184" spans="1:5">
      <c r="B184" t="s">
        <v>1203</v>
      </c>
      <c r="C184">
        <v>6316.1988040459219</v>
      </c>
      <c r="D184">
        <v>1727.6046376669883</v>
      </c>
      <c r="E184">
        <v>8043.8034417129102</v>
      </c>
    </row>
    <row r="185" spans="1:5">
      <c r="B185" t="s">
        <v>1204</v>
      </c>
      <c r="C185">
        <v>8797.1995623998755</v>
      </c>
      <c r="D185">
        <v>3312.8196950545107</v>
      </c>
      <c r="E185">
        <v>12110.019257454387</v>
      </c>
    </row>
    <row r="186" spans="1:5">
      <c r="B186" t="s">
        <v>1205</v>
      </c>
      <c r="C186">
        <v>8045.8651121410021</v>
      </c>
      <c r="D186">
        <v>3014.0350682228068</v>
      </c>
      <c r="E186">
        <v>11059.900180363809</v>
      </c>
    </row>
    <row r="187" spans="1:5">
      <c r="B187" t="s">
        <v>1206</v>
      </c>
      <c r="C187">
        <v>8758.5974597750865</v>
      </c>
      <c r="D187">
        <v>3122.3399782303154</v>
      </c>
      <c r="E187">
        <v>11880.937438005401</v>
      </c>
    </row>
    <row r="188" spans="1:5">
      <c r="B188" t="s">
        <v>1207</v>
      </c>
      <c r="C188">
        <v>9681.5555426868232</v>
      </c>
      <c r="D188">
        <v>3020.8546772600466</v>
      </c>
      <c r="E188">
        <v>12702.410219946869</v>
      </c>
    </row>
    <row r="189" spans="1:5">
      <c r="B189" t="s">
        <v>1208</v>
      </c>
      <c r="C189">
        <v>8614.048509183951</v>
      </c>
      <c r="D189">
        <v>2283.2159285977382</v>
      </c>
      <c r="E189">
        <v>10897.264437781689</v>
      </c>
    </row>
    <row r="190" spans="1:5">
      <c r="B190" t="s">
        <v>1209</v>
      </c>
      <c r="C190">
        <v>9241.2836782100439</v>
      </c>
      <c r="D190">
        <v>3721.6721690589466</v>
      </c>
      <c r="E190">
        <v>12962.95584726899</v>
      </c>
    </row>
    <row r="191" spans="1:5">
      <c r="B191" t="s">
        <v>1210</v>
      </c>
      <c r="C191">
        <v>7391.8309089888253</v>
      </c>
      <c r="D191">
        <v>2752.7825927312606</v>
      </c>
      <c r="E191">
        <v>10144.613501720087</v>
      </c>
    </row>
    <row r="192" spans="1:5">
      <c r="B192" t="s">
        <v>1211</v>
      </c>
      <c r="C192">
        <v>6994.4901594288376</v>
      </c>
      <c r="D192">
        <v>2814.8606495942186</v>
      </c>
      <c r="E192">
        <v>9809.3508090230571</v>
      </c>
    </row>
    <row r="193" spans="1:5">
      <c r="B193" t="s">
        <v>1212</v>
      </c>
      <c r="C193">
        <v>4926.82721188712</v>
      </c>
      <c r="D193">
        <v>2378.4333929135501</v>
      </c>
      <c r="E193">
        <v>7305.2606048006701</v>
      </c>
    </row>
    <row r="194" spans="1:5">
      <c r="B194" t="s">
        <v>1213</v>
      </c>
      <c r="C194">
        <v>5022.4013556067066</v>
      </c>
      <c r="D194">
        <v>1704.6435729592458</v>
      </c>
      <c r="E194">
        <v>6727.0449285659524</v>
      </c>
    </row>
    <row r="195" spans="1:5">
      <c r="A195">
        <v>2020</v>
      </c>
      <c r="B195" t="s">
        <v>1202</v>
      </c>
      <c r="C195">
        <v>4117.6988480460286</v>
      </c>
      <c r="D195">
        <v>1078.9698173721167</v>
      </c>
      <c r="E195">
        <v>5196.6686654181449</v>
      </c>
    </row>
    <row r="196" spans="1:5">
      <c r="B196" t="s">
        <v>1203</v>
      </c>
      <c r="C196">
        <v>3589.001344810978</v>
      </c>
      <c r="D196">
        <v>2191.7627323487823</v>
      </c>
      <c r="E196">
        <v>5780.7640771597598</v>
      </c>
    </row>
    <row r="197" spans="1:5">
      <c r="B197" t="s">
        <v>1204</v>
      </c>
      <c r="C197">
        <v>3149.4557005145466</v>
      </c>
      <c r="D197">
        <v>1826.4827166710227</v>
      </c>
      <c r="E197">
        <v>4975.9384171855691</v>
      </c>
    </row>
    <row r="198" spans="1:5">
      <c r="B198" t="s">
        <v>1205</v>
      </c>
      <c r="C198">
        <v>2270.3062672836345</v>
      </c>
      <c r="D198">
        <v>1267.4883090945859</v>
      </c>
      <c r="E198">
        <v>3537.7945763782204</v>
      </c>
    </row>
    <row r="199" spans="1:5">
      <c r="B199" t="s">
        <v>1206</v>
      </c>
      <c r="C199">
        <v>2040.1956138090322</v>
      </c>
      <c r="D199">
        <v>1350.3538569728396</v>
      </c>
      <c r="E199">
        <v>3390.5494707818716</v>
      </c>
    </row>
    <row r="200" spans="1:5">
      <c r="B200" t="s">
        <v>1207</v>
      </c>
      <c r="C200">
        <v>3079.8799913892826</v>
      </c>
      <c r="D200">
        <v>1515.5026930115873</v>
      </c>
      <c r="E200">
        <v>4595.3826844008699</v>
      </c>
    </row>
    <row r="201" spans="1:5">
      <c r="B201" t="s">
        <v>1208</v>
      </c>
      <c r="C201">
        <v>4340.3097954546383</v>
      </c>
      <c r="D201">
        <v>2544.6660588236728</v>
      </c>
      <c r="E201">
        <v>6884.9758542783111</v>
      </c>
    </row>
    <row r="202" spans="1:5">
      <c r="B202" t="s">
        <v>1209</v>
      </c>
      <c r="C202">
        <v>6235.2168616816134</v>
      </c>
      <c r="D202">
        <v>2952.6227570925953</v>
      </c>
      <c r="E202">
        <v>9187.8396187742092</v>
      </c>
    </row>
    <row r="203" spans="1:5">
      <c r="B203" t="s">
        <v>1210</v>
      </c>
      <c r="C203">
        <v>7460.4876026896209</v>
      </c>
      <c r="D203">
        <v>2888.9252603501182</v>
      </c>
      <c r="E203">
        <v>10349.412863039739</v>
      </c>
    </row>
    <row r="204" spans="1:5">
      <c r="B204" t="s">
        <v>1211</v>
      </c>
      <c r="C204">
        <v>9822.5416636701775</v>
      </c>
      <c r="D204">
        <v>4433.1178935410289</v>
      </c>
      <c r="E204">
        <v>14255.659557211206</v>
      </c>
    </row>
    <row r="205" spans="1:5">
      <c r="B205" t="s">
        <v>1212</v>
      </c>
      <c r="C205">
        <v>8291.8517263932827</v>
      </c>
      <c r="D205">
        <v>4792.8421930383556</v>
      </c>
      <c r="E205">
        <v>13084.693919431638</v>
      </c>
    </row>
    <row r="206" spans="1:5">
      <c r="B206" t="s">
        <v>1213</v>
      </c>
      <c r="C206">
        <v>7557.018207820628</v>
      </c>
      <c r="D206">
        <v>3966.8327511442712</v>
      </c>
      <c r="E206">
        <v>11523.8509589649</v>
      </c>
    </row>
    <row r="207" spans="1:5">
      <c r="A207">
        <v>2021</v>
      </c>
      <c r="B207" t="s">
        <v>1202</v>
      </c>
      <c r="C207">
        <v>6222.5809621182289</v>
      </c>
      <c r="D207">
        <v>2737.572388692703</v>
      </c>
      <c r="E207">
        <v>8960.1533508109314</v>
      </c>
    </row>
    <row r="208" spans="1:5">
      <c r="B208" t="s">
        <v>1203</v>
      </c>
      <c r="C208">
        <v>6938.7276609931132</v>
      </c>
      <c r="D208">
        <v>3385.8304658469292</v>
      </c>
      <c r="E208">
        <v>10324.558126840042</v>
      </c>
    </row>
    <row r="209" spans="1:5">
      <c r="B209" t="s">
        <v>1204</v>
      </c>
      <c r="C209">
        <v>8844.8427406269602</v>
      </c>
      <c r="D209">
        <v>3785.020946084865</v>
      </c>
      <c r="E209">
        <v>12629.863686711826</v>
      </c>
    </row>
    <row r="210" spans="1:5">
      <c r="B210" t="s">
        <v>1205</v>
      </c>
      <c r="C210">
        <v>8139.9408172510566</v>
      </c>
      <c r="D210">
        <v>3446.0552029562664</v>
      </c>
      <c r="E210">
        <v>11585.996020207323</v>
      </c>
    </row>
    <row r="211" spans="1:5">
      <c r="B211" t="s">
        <v>1206</v>
      </c>
      <c r="C211">
        <v>7161.0054999216645</v>
      </c>
      <c r="D211">
        <v>3515.4961678678419</v>
      </c>
      <c r="E211">
        <v>10676.501667789507</v>
      </c>
    </row>
    <row r="212" spans="1:5">
      <c r="B212" t="s">
        <v>1207</v>
      </c>
      <c r="C212">
        <v>7582.9806003109925</v>
      </c>
      <c r="D212">
        <v>4096.8010455112344</v>
      </c>
      <c r="E212">
        <v>11679.781645822226</v>
      </c>
    </row>
    <row r="213" spans="1:5">
      <c r="B213" t="s">
        <v>1208</v>
      </c>
      <c r="C213">
        <v>7637.9915426915977</v>
      </c>
      <c r="D213">
        <v>4227.156584455357</v>
      </c>
      <c r="E213">
        <v>11865.148127146955</v>
      </c>
    </row>
    <row r="214" spans="1:5">
      <c r="B214" t="s">
        <v>1209</v>
      </c>
      <c r="C214">
        <v>9737.4573153428464</v>
      </c>
      <c r="D214">
        <v>4190.3576257932318</v>
      </c>
      <c r="E214">
        <v>13927.814941136079</v>
      </c>
    </row>
    <row r="215" spans="1:5">
      <c r="B215" t="s">
        <v>1210</v>
      </c>
      <c r="C215">
        <v>8779.5613854768762</v>
      </c>
      <c r="D215">
        <v>3973.4731284898266</v>
      </c>
      <c r="E215">
        <v>12753.034513966702</v>
      </c>
    </row>
    <row r="216" spans="1:5">
      <c r="B216" t="s">
        <v>1211</v>
      </c>
      <c r="C216">
        <v>7413.2744742313662</v>
      </c>
      <c r="D216">
        <v>3985.5093877405429</v>
      </c>
      <c r="E216">
        <v>11398.78386197191</v>
      </c>
    </row>
    <row r="217" spans="1:5">
      <c r="B217" t="s">
        <v>1212</v>
      </c>
      <c r="C217">
        <v>6586.9415896066894</v>
      </c>
      <c r="D217">
        <v>2303.2647742499894</v>
      </c>
      <c r="E217">
        <v>8890.2063638566797</v>
      </c>
    </row>
    <row r="218" spans="1:5">
      <c r="B218" t="s">
        <v>1213</v>
      </c>
      <c r="C218">
        <v>4441.2480719542464</v>
      </c>
      <c r="D218">
        <v>2015.7770010681857</v>
      </c>
      <c r="E218">
        <v>6457.0250730224325</v>
      </c>
    </row>
    <row r="219" spans="1:5">
      <c r="A219">
        <v>2022</v>
      </c>
      <c r="B219" t="s">
        <v>1202</v>
      </c>
      <c r="C219">
        <v>4490.8214048102327</v>
      </c>
      <c r="D219">
        <v>1805.4150022944946</v>
      </c>
      <c r="E219">
        <v>6296.2364071047268</v>
      </c>
    </row>
    <row r="220" spans="1:5">
      <c r="B220" t="s">
        <v>1203</v>
      </c>
      <c r="C220">
        <v>3962.8507220978763</v>
      </c>
      <c r="D220">
        <v>1783.1208866344334</v>
      </c>
      <c r="E220">
        <v>5745.9716087323095</v>
      </c>
    </row>
    <row r="221" spans="1:5">
      <c r="B221" t="s">
        <v>1204</v>
      </c>
      <c r="C221">
        <v>5590.205304553022</v>
      </c>
      <c r="D221">
        <v>2465.0570352927202</v>
      </c>
      <c r="E221">
        <v>8055.2623398457417</v>
      </c>
    </row>
    <row r="222" spans="1:5">
      <c r="B222" t="s">
        <v>1205</v>
      </c>
      <c r="C222">
        <v>5488.5381600034816</v>
      </c>
      <c r="D222">
        <v>2062.0135251110023</v>
      </c>
      <c r="E222">
        <v>7550.5516851144839</v>
      </c>
    </row>
    <row r="223" spans="1:5">
      <c r="B223" t="s">
        <v>1206</v>
      </c>
      <c r="C223">
        <v>6453.3088184840544</v>
      </c>
      <c r="D223">
        <v>1859.7645187343117</v>
      </c>
      <c r="E223">
        <v>8313.0733372183659</v>
      </c>
    </row>
    <row r="224" spans="1:5">
      <c r="B224" t="s">
        <v>1207</v>
      </c>
      <c r="C224">
        <v>5785.0613444279215</v>
      </c>
      <c r="D224">
        <v>1714.6751343430692</v>
      </c>
      <c r="E224">
        <v>7499.7364787709903</v>
      </c>
    </row>
    <row r="225" spans="1:5">
      <c r="B225" t="s">
        <v>1208</v>
      </c>
      <c r="C225">
        <v>6466.8050381417188</v>
      </c>
      <c r="D225">
        <v>1454.6562390717056</v>
      </c>
      <c r="E225">
        <v>7921.4612772134242</v>
      </c>
    </row>
    <row r="226" spans="1:5">
      <c r="B226" t="s">
        <v>1209</v>
      </c>
      <c r="C226">
        <v>6019.9917296314634</v>
      </c>
      <c r="D226">
        <v>1864.5969060553832</v>
      </c>
      <c r="E226">
        <v>7884.5886356868468</v>
      </c>
    </row>
    <row r="227" spans="1:5">
      <c r="B227" t="s">
        <v>1210</v>
      </c>
      <c r="C227">
        <v>5793.6403613095727</v>
      </c>
      <c r="D227">
        <v>1532.500930988009</v>
      </c>
      <c r="E227">
        <v>7326.1412922975815</v>
      </c>
    </row>
    <row r="228" spans="1:5">
      <c r="B228" t="s">
        <v>1211</v>
      </c>
      <c r="C228">
        <v>6571.6993044297415</v>
      </c>
      <c r="D228">
        <v>1188.4802365984315</v>
      </c>
      <c r="E228">
        <v>7760.1795410281729</v>
      </c>
    </row>
    <row r="229" spans="1:5">
      <c r="B229" t="s">
        <v>1212</v>
      </c>
      <c r="C229">
        <v>6751.0875243798819</v>
      </c>
      <c r="D229">
        <v>1027.094913652413</v>
      </c>
      <c r="E229">
        <v>7778.1824380322951</v>
      </c>
    </row>
    <row r="230" spans="1:5">
      <c r="B230" t="s">
        <v>1213</v>
      </c>
      <c r="C230">
        <v>6545.6725118816175</v>
      </c>
      <c r="D230">
        <v>1420.2841627489461</v>
      </c>
      <c r="E230">
        <v>7965.9566746305636</v>
      </c>
    </row>
    <row r="231" spans="1:5">
      <c r="A231">
        <v>2023</v>
      </c>
      <c r="B231" t="s">
        <v>1202</v>
      </c>
      <c r="C231">
        <v>4670.4881957925318</v>
      </c>
      <c r="D231">
        <v>1124.8136269340182</v>
      </c>
      <c r="E231">
        <v>5795.3018227265502</v>
      </c>
    </row>
    <row r="232" spans="1:5">
      <c r="B232" t="s">
        <v>1203</v>
      </c>
      <c r="C232">
        <v>5154.235512600806</v>
      </c>
      <c r="D232">
        <v>1051.803816687185</v>
      </c>
      <c r="E232">
        <v>6206.0393292879908</v>
      </c>
    </row>
    <row r="233" spans="1:5">
      <c r="B233" t="s">
        <v>1204</v>
      </c>
      <c r="C233">
        <v>7204.1565981308522</v>
      </c>
      <c r="D233">
        <v>1220.420214616523</v>
      </c>
      <c r="E233">
        <v>8424.5768127473748</v>
      </c>
    </row>
    <row r="234" spans="1:5">
      <c r="B234" t="s">
        <v>1205</v>
      </c>
      <c r="C234">
        <v>7342.9602583554661</v>
      </c>
      <c r="D234">
        <v>1628.9702229850652</v>
      </c>
      <c r="E234">
        <v>8971.9304813405306</v>
      </c>
    </row>
    <row r="235" spans="1:5">
      <c r="B235" t="s">
        <v>1206</v>
      </c>
      <c r="C235">
        <v>8472.6074916742764</v>
      </c>
      <c r="D235">
        <v>1352.3418822272024</v>
      </c>
      <c r="E235">
        <v>9824.9493739014797</v>
      </c>
    </row>
    <row r="236" spans="1:5">
      <c r="B236" t="s">
        <v>1207</v>
      </c>
      <c r="C236">
        <v>8931.6630170440367</v>
      </c>
      <c r="D236">
        <v>1478.6893881648909</v>
      </c>
      <c r="E236">
        <v>10410.352405208927</v>
      </c>
    </row>
    <row r="237" spans="1:5">
      <c r="B237" t="s">
        <v>1208</v>
      </c>
      <c r="C237">
        <v>8978.5881606002258</v>
      </c>
      <c r="D237">
        <v>1768.9264291321458</v>
      </c>
      <c r="E237">
        <v>10747.514589732371</v>
      </c>
    </row>
    <row r="238" spans="1:5">
      <c r="B238" t="s">
        <v>1209</v>
      </c>
      <c r="C238">
        <v>9604.4600943188507</v>
      </c>
      <c r="D238">
        <v>1671.2157278133282</v>
      </c>
      <c r="E238">
        <v>11275.67582213218</v>
      </c>
    </row>
    <row r="239" spans="1:5">
      <c r="B239" t="s">
        <v>1210</v>
      </c>
      <c r="C239">
        <v>7515.128711390862</v>
      </c>
      <c r="D239">
        <v>1416.4329291420627</v>
      </c>
      <c r="E239">
        <v>8931.5616405329238</v>
      </c>
    </row>
    <row r="240" spans="1:5">
      <c r="B240" t="s">
        <v>1211</v>
      </c>
      <c r="C240">
        <v>7567.6374442551032</v>
      </c>
      <c r="D240">
        <v>1806.0588611391518</v>
      </c>
      <c r="E240">
        <v>9373.6963053942545</v>
      </c>
    </row>
    <row r="241" spans="1:5">
      <c r="B241" t="s">
        <v>1212</v>
      </c>
      <c r="C241">
        <v>6451.4661977792612</v>
      </c>
      <c r="D241">
        <v>1292.3594912066087</v>
      </c>
      <c r="E241">
        <v>7743.8256889858694</v>
      </c>
    </row>
    <row r="242" spans="1:5">
      <c r="B242" t="s">
        <v>1213</v>
      </c>
      <c r="C242">
        <v>6033.7567249008544</v>
      </c>
      <c r="D242">
        <v>1102.7786451602876</v>
      </c>
      <c r="E242">
        <v>7136.5353700611422</v>
      </c>
    </row>
    <row r="243" spans="1:5">
      <c r="A243">
        <v>2024</v>
      </c>
      <c r="B243" t="s">
        <v>1202</v>
      </c>
      <c r="C243">
        <v>5227.1368947416722</v>
      </c>
      <c r="D243">
        <v>1028.0343618199104</v>
      </c>
      <c r="E243">
        <v>6255.1712565615826</v>
      </c>
    </row>
    <row r="244" spans="1:5">
      <c r="B244" t="s">
        <v>1203</v>
      </c>
      <c r="C244">
        <v>5080.6675469849297</v>
      </c>
      <c r="D244">
        <v>926.09768666080561</v>
      </c>
      <c r="E244">
        <v>6006.765233645735</v>
      </c>
    </row>
    <row r="245" spans="1:5">
      <c r="B245" t="s">
        <v>1204</v>
      </c>
      <c r="C245">
        <v>5928.5697130941762</v>
      </c>
      <c r="D245">
        <v>1296.0525414067806</v>
      </c>
      <c r="E245">
        <v>7224.6222545009568</v>
      </c>
    </row>
    <row r="246" spans="1:5">
      <c r="B246" t="s">
        <v>1205</v>
      </c>
      <c r="C246">
        <v>7495.3209684836947</v>
      </c>
      <c r="D246">
        <v>1684.556077503596</v>
      </c>
      <c r="E246">
        <v>9179.8770459872903</v>
      </c>
    </row>
    <row r="247" spans="1:5">
      <c r="B247" t="s">
        <v>1206</v>
      </c>
      <c r="C247">
        <v>6730.7251496050822</v>
      </c>
      <c r="D247">
        <v>1570.7764998135931</v>
      </c>
      <c r="E247">
        <v>8301.5016494186748</v>
      </c>
    </row>
    <row r="248" spans="1:5">
      <c r="B248" t="s">
        <v>1207</v>
      </c>
      <c r="C248">
        <v>7154.9318398527375</v>
      </c>
      <c r="D248">
        <v>1740.07414438456</v>
      </c>
      <c r="E248">
        <v>8895.0059842372975</v>
      </c>
    </row>
    <row r="249" spans="1:5">
      <c r="B249" t="s">
        <v>1208</v>
      </c>
      <c r="C249">
        <v>8494.6003282357015</v>
      </c>
      <c r="D249">
        <v>1947.9774407220848</v>
      </c>
      <c r="E249">
        <v>10442.577768957786</v>
      </c>
    </row>
    <row r="250" spans="1:5">
      <c r="B250" t="s">
        <v>1209</v>
      </c>
      <c r="C250">
        <v>6656.1582809838173</v>
      </c>
      <c r="D250">
        <v>1987.8158940174044</v>
      </c>
      <c r="E250">
        <v>8643.9741750012217</v>
      </c>
    </row>
    <row r="251" spans="1:5">
      <c r="B251" t="s">
        <v>1210</v>
      </c>
      <c r="C251">
        <v>6127.8103597055351</v>
      </c>
      <c r="D251">
        <v>1423.110740642675</v>
      </c>
      <c r="E251">
        <v>7550.9211003482105</v>
      </c>
    </row>
    <row r="252" spans="1:5">
      <c r="B252" t="s">
        <v>1211</v>
      </c>
      <c r="C252">
        <v>7629.3277027067834</v>
      </c>
      <c r="D252">
        <v>1805.9788438616908</v>
      </c>
      <c r="E252">
        <v>9435.306546568474</v>
      </c>
    </row>
    <row r="253" spans="1:5">
      <c r="B253" t="s">
        <v>1212</v>
      </c>
      <c r="C253">
        <v>6486.4649808033182</v>
      </c>
      <c r="D253">
        <v>1259.5532521369209</v>
      </c>
      <c r="E253">
        <v>7746.0182329402396</v>
      </c>
    </row>
    <row r="254" spans="1:5">
      <c r="B254" t="s">
        <v>1213</v>
      </c>
      <c r="C254">
        <v>6935.0901822468013</v>
      </c>
      <c r="D254">
        <v>1699.88658041287</v>
      </c>
      <c r="E254">
        <v>8634.9767626596713</v>
      </c>
    </row>
    <row r="255" spans="1:5">
      <c r="A255">
        <v>2025</v>
      </c>
      <c r="B255" t="s">
        <v>1202</v>
      </c>
      <c r="C255">
        <v>5757.3218835196021</v>
      </c>
      <c r="D255">
        <v>1505.1154575466865</v>
      </c>
      <c r="E255">
        <v>7262.4373410662884</v>
      </c>
    </row>
    <row r="256" spans="1:5">
      <c r="B256" t="s">
        <v>1203</v>
      </c>
      <c r="C256">
        <v>4846.6063848461617</v>
      </c>
      <c r="D256">
        <v>1156.3955567171931</v>
      </c>
      <c r="E256">
        <v>6003.0019415633551</v>
      </c>
    </row>
    <row r="257" spans="1:5">
      <c r="B257" t="s">
        <v>1204</v>
      </c>
      <c r="C257">
        <v>6025.546310929948</v>
      </c>
      <c r="D257">
        <v>1696.0003166264732</v>
      </c>
      <c r="E257">
        <v>7721.5466275564213</v>
      </c>
    </row>
    <row r="258" spans="1:5">
      <c r="B258" t="s">
        <v>1205</v>
      </c>
      <c r="C258">
        <v>6419.9337151698855</v>
      </c>
      <c r="D258">
        <v>1366.7455444818052</v>
      </c>
      <c r="E258">
        <v>7786.6792596516907</v>
      </c>
    </row>
    <row r="259" spans="1:5">
      <c r="B259" t="s">
        <v>1206</v>
      </c>
      <c r="C259">
        <v>6882.7794562494018</v>
      </c>
      <c r="D259">
        <v>1569.2054482770684</v>
      </c>
      <c r="E259">
        <v>8451.9849045264709</v>
      </c>
    </row>
    <row r="260" spans="1:5">
      <c r="B260" t="s">
        <v>1207</v>
      </c>
      <c r="C260">
        <v>7775.1692169675043</v>
      </c>
      <c r="D260">
        <v>1674.6299512870103</v>
      </c>
      <c r="E260">
        <v>9449.7991682545144</v>
      </c>
    </row>
    <row r="261" spans="1:5">
      <c r="B261" t="s">
        <v>1208</v>
      </c>
      <c r="C261">
        <v>8989.1715027381306</v>
      </c>
      <c r="D261">
        <v>1724.372075312167</v>
      </c>
      <c r="E261">
        <v>10713.543578050298</v>
      </c>
    </row>
    <row r="262" spans="1:5">
      <c r="B262" t="s">
        <v>1209</v>
      </c>
      <c r="C262">
        <v>8375.9143101306181</v>
      </c>
      <c r="D262">
        <v>1809.5213473824574</v>
      </c>
      <c r="E262">
        <v>10185.435657513075</v>
      </c>
    </row>
    <row r="263" spans="1:5">
      <c r="B263" t="s">
        <v>1210</v>
      </c>
      <c r="C263">
        <v>7119.7678806716403</v>
      </c>
      <c r="D263">
        <v>1427.64888616195</v>
      </c>
      <c r="E263">
        <v>8547.4167668335904</v>
      </c>
    </row>
    <row r="264" spans="1:5">
      <c r="B264" t="s">
        <v>1211</v>
      </c>
      <c r="C264">
        <v>9188.5568269640717</v>
      </c>
      <c r="D264">
        <v>1956.9894518230417</v>
      </c>
      <c r="E264">
        <v>11145.546278787113</v>
      </c>
    </row>
    <row r="265" spans="1:5">
      <c r="B265" t="s">
        <v>1212</v>
      </c>
      <c r="C265">
        <v>7559.4194972835485</v>
      </c>
      <c r="D265">
        <v>1630.1227144410877</v>
      </c>
      <c r="E265">
        <v>9189.5422117246362</v>
      </c>
    </row>
    <row r="266" spans="1:5">
      <c r="B266" t="s">
        <v>1213</v>
      </c>
      <c r="C266">
        <v>7154.1701556430735</v>
      </c>
      <c r="D266">
        <v>2456.8196740065478</v>
      </c>
      <c r="E266">
        <v>9610.9898296496212</v>
      </c>
    </row>
    <row r="268" spans="1:5">
      <c r="A268" t="s">
        <v>1214</v>
      </c>
      <c r="B268" t="s">
        <v>1216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Comando</vt:lpstr>
      <vt:lpstr>OP</vt:lpstr>
      <vt:lpstr>Data Graf</vt:lpstr>
      <vt:lpstr>Estadísticas BCR</vt:lpstr>
      <vt:lpstr>Precios</vt:lpstr>
      <vt:lpstr>Despachos</vt:lpstr>
      <vt:lpstr>Ositran</vt:lpstr>
      <vt:lpstr>Minería</vt:lpstr>
      <vt:lpstr>Chile</vt:lpstr>
      <vt:lpstr>US</vt:lpstr>
      <vt:lpstr>Colombia</vt:lpstr>
      <vt:lpstr>BDs-&gt;</vt:lpstr>
      <vt:lpstr>FRED</vt:lpstr>
      <vt:lpstr>BCR</vt:lpstr>
      <vt:lpstr>OSIT</vt:lpstr>
      <vt:lpstr>BCRChile</vt:lpstr>
      <vt:lpstr>INEI</vt:lpstr>
      <vt:lpstr>INE Chile</vt:lpstr>
      <vt:lpstr>CChC</vt:lpstr>
      <vt:lpstr>Mercado Inmobiliario Santiago</vt:lpstr>
      <vt:lpstr>Cifras Inmobiliarias Santiago</vt:lpstr>
      <vt:lpstr>Ventas UF</vt:lpstr>
      <vt:lpstr>OP!Print_Area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José Sosa Tovar</dc:creator>
  <cp:lastModifiedBy>Franco Olivares Untiveros</cp:lastModifiedBy>
  <cp:lastPrinted>2025-03-11T21:38:50Z</cp:lastPrinted>
  <dcterms:created xsi:type="dcterms:W3CDTF">2024-09-26T15:43:04Z</dcterms:created>
  <dcterms:modified xsi:type="dcterms:W3CDTF">2026-05-05T15:48:59Z</dcterms:modified>
</cp:coreProperties>
</file>